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C:\Users\ssari\Desktop\web\yeni ymb\"/>
    </mc:Choice>
  </mc:AlternateContent>
  <xr:revisionPtr revIDLastSave="0" documentId="8_{C44B1DFF-C640-4C54-A065-E4E147156AC4}" xr6:coauthVersionLast="47" xr6:coauthVersionMax="47" xr10:uidLastSave="{00000000-0000-0000-0000-000000000000}"/>
  <workbookProtection workbookAlgorithmName="SHA-512" workbookHashValue="yUFfNhqXoTXa/fdHPXj491JFQ46xNPlKYVlPY4JyA62QPxfvQKq1uFJblgyB70BF4QMR0F4VEiAYzdX0s4HulQ==" workbookSaltValue="/gdMR7nH2hXtKfm9DaW9uQ==" workbookSpinCount="100000" lockStructure="1"/>
  <bookViews>
    <workbookView xWindow="-120" yWindow="-120" windowWidth="29040" windowHeight="15840" activeTab="3" xr2:uid="{00000000-000D-0000-FFFF-FFFF00000000}"/>
  </bookViews>
  <sheets>
    <sheet name="Ek.3-D" sheetId="4" r:id="rId1"/>
    <sheet name="Ek.3-B" sheetId="1" r:id="rId2"/>
    <sheet name="Ek.3-C" sheetId="2" r:id="rId3"/>
    <sheet name="Ek.3-A" sheetId="3" r:id="rId4"/>
    <sheet name="Veriler" sheetId="5" state="hidden" r:id="rId5"/>
  </sheets>
  <definedNames>
    <definedName name="_xlnm._FilterDatabase" localSheetId="4" hidden="1">Veriler!$C$1:$E$9900</definedName>
    <definedName name="_xlnm.Print_Area" localSheetId="3">'Ek.3-A'!$A$1:$V$7638</definedName>
    <definedName name="_xlnm.Print_Area" localSheetId="1">'Ek.3-B'!$A$1:$N$135</definedName>
    <definedName name="_xlnm.Print_Area" localSheetId="2">'Ek.3-C'!$A$1:$N$131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7633" i="3" l="1"/>
  <c r="M7633" i="3" s="1"/>
  <c r="L7632" i="3"/>
  <c r="M7632" i="3" s="1"/>
  <c r="S7632" i="3" s="1"/>
  <c r="L7631" i="3"/>
  <c r="M7631" i="3" s="1"/>
  <c r="L7630" i="3"/>
  <c r="M7630" i="3" s="1"/>
  <c r="O7630" i="3" s="1"/>
  <c r="L7629" i="3"/>
  <c r="M7629" i="3" s="1"/>
  <c r="L7628" i="3"/>
  <c r="M7628" i="3" s="1"/>
  <c r="L7627" i="3"/>
  <c r="M7627" i="3" s="1"/>
  <c r="M7626" i="3"/>
  <c r="L7626" i="3"/>
  <c r="L7625" i="3"/>
  <c r="M7625" i="3" s="1"/>
  <c r="L7624" i="3"/>
  <c r="M7624" i="3" s="1"/>
  <c r="L7623" i="3"/>
  <c r="M7623" i="3" s="1"/>
  <c r="L7622" i="3"/>
  <c r="M7622" i="3" s="1"/>
  <c r="O7622" i="3" s="1"/>
  <c r="L7621" i="3"/>
  <c r="M7621" i="3" s="1"/>
  <c r="L7620" i="3"/>
  <c r="M7620" i="3" s="1"/>
  <c r="S7620" i="3" s="1"/>
  <c r="L7618" i="3"/>
  <c r="M7618" i="3" s="1"/>
  <c r="L7617" i="3"/>
  <c r="M7617" i="3" s="1"/>
  <c r="O7617" i="3" s="1"/>
  <c r="L7616" i="3"/>
  <c r="M7616" i="3" s="1"/>
  <c r="L7615" i="3"/>
  <c r="M7615" i="3" s="1"/>
  <c r="S7615" i="3" s="1"/>
  <c r="L7614" i="3"/>
  <c r="M7614" i="3" s="1"/>
  <c r="L7613" i="3"/>
  <c r="M7613" i="3" s="1"/>
  <c r="O7613" i="3" s="1"/>
  <c r="L7612" i="3"/>
  <c r="M7612" i="3" s="1"/>
  <c r="M7611" i="3"/>
  <c r="S7611" i="3" s="1"/>
  <c r="L7611" i="3"/>
  <c r="L7610" i="3"/>
  <c r="M7610" i="3" s="1"/>
  <c r="L7609" i="3"/>
  <c r="M7609" i="3" s="1"/>
  <c r="O7609" i="3" s="1"/>
  <c r="L7608" i="3"/>
  <c r="M7608" i="3" s="1"/>
  <c r="M7607" i="3"/>
  <c r="S7607" i="3" s="1"/>
  <c r="L7607" i="3"/>
  <c r="L7606" i="3"/>
  <c r="M7606" i="3" s="1"/>
  <c r="L7605" i="3"/>
  <c r="M7605" i="3" s="1"/>
  <c r="L7595" i="3"/>
  <c r="M7595" i="3" s="1"/>
  <c r="L7594" i="3"/>
  <c r="M7594" i="3" s="1"/>
  <c r="S7594" i="3" s="1"/>
  <c r="L7593" i="3"/>
  <c r="M7593" i="3" s="1"/>
  <c r="L7592" i="3"/>
  <c r="M7592" i="3" s="1"/>
  <c r="O7592" i="3" s="1"/>
  <c r="L7591" i="3"/>
  <c r="M7591" i="3" s="1"/>
  <c r="L7590" i="3"/>
  <c r="M7590" i="3" s="1"/>
  <c r="S7590" i="3" s="1"/>
  <c r="L7589" i="3"/>
  <c r="M7589" i="3" s="1"/>
  <c r="L7588" i="3"/>
  <c r="M7588" i="3" s="1"/>
  <c r="O7588" i="3" s="1"/>
  <c r="L7587" i="3"/>
  <c r="M7587" i="3" s="1"/>
  <c r="L7586" i="3"/>
  <c r="M7586" i="3" s="1"/>
  <c r="S7586" i="3" s="1"/>
  <c r="L7585" i="3"/>
  <c r="M7585" i="3" s="1"/>
  <c r="L7584" i="3"/>
  <c r="M7584" i="3" s="1"/>
  <c r="O7584" i="3" s="1"/>
  <c r="L7583" i="3"/>
  <c r="M7583" i="3" s="1"/>
  <c r="M7582" i="3"/>
  <c r="S7582" i="3" s="1"/>
  <c r="L7582" i="3"/>
  <c r="L7580" i="3"/>
  <c r="M7580" i="3" s="1"/>
  <c r="L7579" i="3"/>
  <c r="M7579" i="3" s="1"/>
  <c r="O7579" i="3" s="1"/>
  <c r="L7578" i="3"/>
  <c r="M7578" i="3" s="1"/>
  <c r="L7577" i="3"/>
  <c r="M7577" i="3" s="1"/>
  <c r="S7577" i="3" s="1"/>
  <c r="L7576" i="3"/>
  <c r="M7576" i="3" s="1"/>
  <c r="L7575" i="3"/>
  <c r="M7575" i="3" s="1"/>
  <c r="O7575" i="3" s="1"/>
  <c r="L7574" i="3"/>
  <c r="M7574" i="3" s="1"/>
  <c r="L7573" i="3"/>
  <c r="M7573" i="3" s="1"/>
  <c r="S7573" i="3" s="1"/>
  <c r="L7572" i="3"/>
  <c r="M7572" i="3" s="1"/>
  <c r="L7571" i="3"/>
  <c r="M7571" i="3" s="1"/>
  <c r="O7571" i="3" s="1"/>
  <c r="L7570" i="3"/>
  <c r="M7570" i="3" s="1"/>
  <c r="L7569" i="3"/>
  <c r="M7569" i="3" s="1"/>
  <c r="S7569" i="3" s="1"/>
  <c r="L7568" i="3"/>
  <c r="M7568" i="3" s="1"/>
  <c r="M7567" i="3"/>
  <c r="O7567" i="3" s="1"/>
  <c r="L7567" i="3"/>
  <c r="L7557" i="3"/>
  <c r="M7557" i="3" s="1"/>
  <c r="M7556" i="3"/>
  <c r="S7556" i="3" s="1"/>
  <c r="L7556" i="3"/>
  <c r="L7555" i="3"/>
  <c r="M7555" i="3" s="1"/>
  <c r="L7554" i="3"/>
  <c r="M7554" i="3" s="1"/>
  <c r="L7553" i="3"/>
  <c r="M7553" i="3" s="1"/>
  <c r="L7552" i="3"/>
  <c r="M7552" i="3" s="1"/>
  <c r="S7552" i="3" s="1"/>
  <c r="L7551" i="3"/>
  <c r="M7551" i="3" s="1"/>
  <c r="L7550" i="3"/>
  <c r="M7550" i="3" s="1"/>
  <c r="O7550" i="3" s="1"/>
  <c r="L7549" i="3"/>
  <c r="M7549" i="3" s="1"/>
  <c r="L7548" i="3"/>
  <c r="M7548" i="3" s="1"/>
  <c r="S7548" i="3" s="1"/>
  <c r="L7547" i="3"/>
  <c r="M7547" i="3" s="1"/>
  <c r="L7546" i="3"/>
  <c r="M7546" i="3" s="1"/>
  <c r="L7545" i="3"/>
  <c r="M7545" i="3" s="1"/>
  <c r="M7544" i="3"/>
  <c r="O7544" i="3" s="1"/>
  <c r="L7544" i="3"/>
  <c r="L7542" i="3"/>
  <c r="M7542" i="3" s="1"/>
  <c r="M7541" i="3"/>
  <c r="S7541" i="3" s="1"/>
  <c r="L7541" i="3"/>
  <c r="L7540" i="3"/>
  <c r="M7540" i="3" s="1"/>
  <c r="M7539" i="3"/>
  <c r="O7539" i="3" s="1"/>
  <c r="L7539" i="3"/>
  <c r="L7538" i="3"/>
  <c r="M7538" i="3" s="1"/>
  <c r="L7537" i="3"/>
  <c r="M7537" i="3" s="1"/>
  <c r="S7537" i="3" s="1"/>
  <c r="L7536" i="3"/>
  <c r="M7536" i="3" s="1"/>
  <c r="L7535" i="3"/>
  <c r="M7535" i="3" s="1"/>
  <c r="O7535" i="3" s="1"/>
  <c r="L7534" i="3"/>
  <c r="M7534" i="3" s="1"/>
  <c r="L7533" i="3"/>
  <c r="M7533" i="3" s="1"/>
  <c r="S7533" i="3" s="1"/>
  <c r="L7532" i="3"/>
  <c r="M7532" i="3" s="1"/>
  <c r="L7531" i="3"/>
  <c r="M7531" i="3" s="1"/>
  <c r="O7531" i="3" s="1"/>
  <c r="L7530" i="3"/>
  <c r="M7530" i="3" s="1"/>
  <c r="L7529" i="3"/>
  <c r="M7529" i="3" s="1"/>
  <c r="L7519" i="3"/>
  <c r="M7519" i="3" s="1"/>
  <c r="M7518" i="3"/>
  <c r="O7518" i="3" s="1"/>
  <c r="L7518" i="3"/>
  <c r="L7517" i="3"/>
  <c r="M7517" i="3" s="1"/>
  <c r="M7516" i="3"/>
  <c r="S7516" i="3" s="1"/>
  <c r="L7516" i="3"/>
  <c r="L7515" i="3"/>
  <c r="M7515" i="3" s="1"/>
  <c r="L7514" i="3"/>
  <c r="M7514" i="3" s="1"/>
  <c r="O7514" i="3" s="1"/>
  <c r="L7513" i="3"/>
  <c r="M7513" i="3" s="1"/>
  <c r="L7512" i="3"/>
  <c r="M7512" i="3" s="1"/>
  <c r="S7512" i="3" s="1"/>
  <c r="L7511" i="3"/>
  <c r="M7511" i="3" s="1"/>
  <c r="L7510" i="3"/>
  <c r="M7510" i="3" s="1"/>
  <c r="O7510" i="3" s="1"/>
  <c r="L7509" i="3"/>
  <c r="M7509" i="3" s="1"/>
  <c r="L7508" i="3"/>
  <c r="M7508" i="3" s="1"/>
  <c r="S7508" i="3" s="1"/>
  <c r="L7507" i="3"/>
  <c r="M7507" i="3" s="1"/>
  <c r="L7506" i="3"/>
  <c r="M7506" i="3" s="1"/>
  <c r="O7506" i="3" s="1"/>
  <c r="L7504" i="3"/>
  <c r="M7504" i="3" s="1"/>
  <c r="L7503" i="3"/>
  <c r="M7503" i="3" s="1"/>
  <c r="L7502" i="3"/>
  <c r="M7502" i="3" s="1"/>
  <c r="M7501" i="3"/>
  <c r="L7501" i="3"/>
  <c r="L7500" i="3"/>
  <c r="M7500" i="3" s="1"/>
  <c r="L7499" i="3"/>
  <c r="M7499" i="3" s="1"/>
  <c r="L7498" i="3"/>
  <c r="M7498" i="3" s="1"/>
  <c r="L7497" i="3"/>
  <c r="M7497" i="3" s="1"/>
  <c r="S7497" i="3" s="1"/>
  <c r="L7496" i="3"/>
  <c r="M7496" i="3" s="1"/>
  <c r="L7495" i="3"/>
  <c r="M7495" i="3" s="1"/>
  <c r="S7495" i="3" s="1"/>
  <c r="L7494" i="3"/>
  <c r="M7494" i="3" s="1"/>
  <c r="L7493" i="3"/>
  <c r="M7493" i="3" s="1"/>
  <c r="S7493" i="3" s="1"/>
  <c r="L7492" i="3"/>
  <c r="M7492" i="3" s="1"/>
  <c r="L7491" i="3"/>
  <c r="M7491" i="3" s="1"/>
  <c r="S7491" i="3" s="1"/>
  <c r="L7481" i="3"/>
  <c r="M7481" i="3" s="1"/>
  <c r="L7480" i="3"/>
  <c r="M7480" i="3" s="1"/>
  <c r="L7479" i="3"/>
  <c r="M7479" i="3" s="1"/>
  <c r="S7479" i="3" s="1"/>
  <c r="L7478" i="3"/>
  <c r="M7478" i="3" s="1"/>
  <c r="S7478" i="3" s="1"/>
  <c r="L7477" i="3"/>
  <c r="M7477" i="3" s="1"/>
  <c r="L7476" i="3"/>
  <c r="M7476" i="3" s="1"/>
  <c r="L7475" i="3"/>
  <c r="M7475" i="3" s="1"/>
  <c r="S7475" i="3" s="1"/>
  <c r="L7474" i="3"/>
  <c r="M7474" i="3" s="1"/>
  <c r="L7473" i="3"/>
  <c r="M7473" i="3" s="1"/>
  <c r="L7472" i="3"/>
  <c r="M7472" i="3" s="1"/>
  <c r="L7471" i="3"/>
  <c r="M7471" i="3" s="1"/>
  <c r="S7471" i="3" s="1"/>
  <c r="M7470" i="3"/>
  <c r="S7470" i="3" s="1"/>
  <c r="L7470" i="3"/>
  <c r="L7469" i="3"/>
  <c r="M7469" i="3" s="1"/>
  <c r="L7468" i="3"/>
  <c r="M7468" i="3" s="1"/>
  <c r="L7466" i="3"/>
  <c r="M7466" i="3" s="1"/>
  <c r="O7466" i="3" s="1"/>
  <c r="L7465" i="3"/>
  <c r="M7465" i="3" s="1"/>
  <c r="M7464" i="3"/>
  <c r="S7464" i="3" s="1"/>
  <c r="L7464" i="3"/>
  <c r="L7463" i="3"/>
  <c r="M7463" i="3" s="1"/>
  <c r="L7462" i="3"/>
  <c r="M7462" i="3" s="1"/>
  <c r="O7462" i="3" s="1"/>
  <c r="L7461" i="3"/>
  <c r="M7461" i="3" s="1"/>
  <c r="L7460" i="3"/>
  <c r="M7460" i="3" s="1"/>
  <c r="S7460" i="3" s="1"/>
  <c r="L7459" i="3"/>
  <c r="M7459" i="3" s="1"/>
  <c r="L7458" i="3"/>
  <c r="M7458" i="3" s="1"/>
  <c r="O7458" i="3" s="1"/>
  <c r="L7457" i="3"/>
  <c r="M7457" i="3" s="1"/>
  <c r="L7456" i="3"/>
  <c r="M7456" i="3" s="1"/>
  <c r="S7456" i="3" s="1"/>
  <c r="L7455" i="3"/>
  <c r="M7455" i="3" s="1"/>
  <c r="L7454" i="3"/>
  <c r="M7454" i="3" s="1"/>
  <c r="O7454" i="3" s="1"/>
  <c r="L7453" i="3"/>
  <c r="L7443" i="3"/>
  <c r="M7443" i="3" s="1"/>
  <c r="L7442" i="3"/>
  <c r="M7442" i="3" s="1"/>
  <c r="M7441" i="3"/>
  <c r="O7441" i="3" s="1"/>
  <c r="L7441" i="3"/>
  <c r="L7440" i="3"/>
  <c r="M7440" i="3" s="1"/>
  <c r="L7439" i="3"/>
  <c r="M7439" i="3" s="1"/>
  <c r="S7439" i="3" s="1"/>
  <c r="L7438" i="3"/>
  <c r="M7438" i="3" s="1"/>
  <c r="L7437" i="3"/>
  <c r="M7437" i="3" s="1"/>
  <c r="O7437" i="3" s="1"/>
  <c r="L7436" i="3"/>
  <c r="M7436" i="3" s="1"/>
  <c r="L7435" i="3"/>
  <c r="M7435" i="3" s="1"/>
  <c r="S7435" i="3" s="1"/>
  <c r="L7434" i="3"/>
  <c r="M7434" i="3" s="1"/>
  <c r="L7433" i="3"/>
  <c r="M7433" i="3" s="1"/>
  <c r="O7433" i="3" s="1"/>
  <c r="L7432" i="3"/>
  <c r="M7432" i="3" s="1"/>
  <c r="L7431" i="3"/>
  <c r="M7431" i="3" s="1"/>
  <c r="S7431" i="3" s="1"/>
  <c r="L7430" i="3"/>
  <c r="M7430" i="3" s="1"/>
  <c r="L7428" i="3"/>
  <c r="M7428" i="3" s="1"/>
  <c r="O7428" i="3" s="1"/>
  <c r="L7427" i="3"/>
  <c r="M7427" i="3" s="1"/>
  <c r="M7426" i="3"/>
  <c r="S7426" i="3" s="1"/>
  <c r="L7426" i="3"/>
  <c r="L7425" i="3"/>
  <c r="M7425" i="3" s="1"/>
  <c r="L7424" i="3"/>
  <c r="M7424" i="3" s="1"/>
  <c r="O7424" i="3" s="1"/>
  <c r="L7423" i="3"/>
  <c r="M7423" i="3" s="1"/>
  <c r="L7422" i="3"/>
  <c r="M7422" i="3" s="1"/>
  <c r="S7422" i="3" s="1"/>
  <c r="L7421" i="3"/>
  <c r="M7421" i="3" s="1"/>
  <c r="L7420" i="3"/>
  <c r="M7420" i="3" s="1"/>
  <c r="O7420" i="3" s="1"/>
  <c r="L7419" i="3"/>
  <c r="M7419" i="3" s="1"/>
  <c r="L7418" i="3"/>
  <c r="M7418" i="3" s="1"/>
  <c r="O7418" i="3" s="1"/>
  <c r="L7417" i="3"/>
  <c r="M7417" i="3" s="1"/>
  <c r="L7416" i="3"/>
  <c r="M7416" i="3" s="1"/>
  <c r="O7416" i="3" s="1"/>
  <c r="L7415" i="3"/>
  <c r="L7405" i="3"/>
  <c r="M7405" i="3" s="1"/>
  <c r="M7404" i="3"/>
  <c r="S7404" i="3" s="1"/>
  <c r="L7404" i="3"/>
  <c r="L7403" i="3"/>
  <c r="M7403" i="3" s="1"/>
  <c r="L7402" i="3"/>
  <c r="M7402" i="3" s="1"/>
  <c r="S7402" i="3" s="1"/>
  <c r="L7401" i="3"/>
  <c r="M7401" i="3" s="1"/>
  <c r="L7400" i="3"/>
  <c r="M7400" i="3" s="1"/>
  <c r="S7400" i="3" s="1"/>
  <c r="L7399" i="3"/>
  <c r="M7399" i="3" s="1"/>
  <c r="L7398" i="3"/>
  <c r="M7398" i="3" s="1"/>
  <c r="S7398" i="3" s="1"/>
  <c r="L7397" i="3"/>
  <c r="M7397" i="3" s="1"/>
  <c r="L7396" i="3"/>
  <c r="M7396" i="3" s="1"/>
  <c r="S7396" i="3" s="1"/>
  <c r="L7395" i="3"/>
  <c r="M7395" i="3" s="1"/>
  <c r="L7394" i="3"/>
  <c r="M7394" i="3" s="1"/>
  <c r="L7393" i="3"/>
  <c r="M7393" i="3" s="1"/>
  <c r="L7392" i="3"/>
  <c r="M7392" i="3" s="1"/>
  <c r="S7392" i="3" s="1"/>
  <c r="L7390" i="3"/>
  <c r="M7390" i="3" s="1"/>
  <c r="M7389" i="3"/>
  <c r="S7389" i="3" s="1"/>
  <c r="L7389" i="3"/>
  <c r="L7388" i="3"/>
  <c r="M7388" i="3" s="1"/>
  <c r="L7387" i="3"/>
  <c r="M7387" i="3" s="1"/>
  <c r="O7387" i="3" s="1"/>
  <c r="L7386" i="3"/>
  <c r="M7386" i="3" s="1"/>
  <c r="L7385" i="3"/>
  <c r="M7385" i="3" s="1"/>
  <c r="S7385" i="3" s="1"/>
  <c r="L7384" i="3"/>
  <c r="M7384" i="3" s="1"/>
  <c r="L7383" i="3"/>
  <c r="M7383" i="3" s="1"/>
  <c r="O7383" i="3" s="1"/>
  <c r="L7382" i="3"/>
  <c r="M7382" i="3" s="1"/>
  <c r="L7381" i="3"/>
  <c r="M7381" i="3" s="1"/>
  <c r="S7381" i="3" s="1"/>
  <c r="L7380" i="3"/>
  <c r="M7380" i="3" s="1"/>
  <c r="L7379" i="3"/>
  <c r="M7379" i="3" s="1"/>
  <c r="O7379" i="3" s="1"/>
  <c r="L7378" i="3"/>
  <c r="M7378" i="3" s="1"/>
  <c r="L7377" i="3"/>
  <c r="L7367" i="3"/>
  <c r="M7367" i="3" s="1"/>
  <c r="L7366" i="3"/>
  <c r="M7366" i="3" s="1"/>
  <c r="O7366" i="3" s="1"/>
  <c r="L7365" i="3"/>
  <c r="M7365" i="3" s="1"/>
  <c r="L7364" i="3"/>
  <c r="M7364" i="3" s="1"/>
  <c r="S7364" i="3" s="1"/>
  <c r="L7363" i="3"/>
  <c r="M7363" i="3" s="1"/>
  <c r="L7362" i="3"/>
  <c r="M7362" i="3" s="1"/>
  <c r="O7362" i="3" s="1"/>
  <c r="L7361" i="3"/>
  <c r="M7361" i="3" s="1"/>
  <c r="M7360" i="3"/>
  <c r="L7360" i="3"/>
  <c r="L7359" i="3"/>
  <c r="M7359" i="3" s="1"/>
  <c r="L7358" i="3"/>
  <c r="M7358" i="3" s="1"/>
  <c r="L7357" i="3"/>
  <c r="M7357" i="3" s="1"/>
  <c r="L7356" i="3"/>
  <c r="M7356" i="3" s="1"/>
  <c r="L7355" i="3"/>
  <c r="M7355" i="3" s="1"/>
  <c r="L7354" i="3"/>
  <c r="M7354" i="3" s="1"/>
  <c r="O7354" i="3" s="1"/>
  <c r="L7352" i="3"/>
  <c r="M7352" i="3" s="1"/>
  <c r="L7351" i="3"/>
  <c r="M7351" i="3" s="1"/>
  <c r="S7351" i="3" s="1"/>
  <c r="L7350" i="3"/>
  <c r="M7350" i="3" s="1"/>
  <c r="L7349" i="3"/>
  <c r="M7349" i="3" s="1"/>
  <c r="O7349" i="3" s="1"/>
  <c r="L7348" i="3"/>
  <c r="M7348" i="3" s="1"/>
  <c r="M7347" i="3"/>
  <c r="S7347" i="3" s="1"/>
  <c r="L7347" i="3"/>
  <c r="L7346" i="3"/>
  <c r="M7346" i="3" s="1"/>
  <c r="L7345" i="3"/>
  <c r="M7345" i="3" s="1"/>
  <c r="L7344" i="3"/>
  <c r="M7344" i="3" s="1"/>
  <c r="L7343" i="3"/>
  <c r="M7343" i="3" s="1"/>
  <c r="S7343" i="3" s="1"/>
  <c r="L7342" i="3"/>
  <c r="M7342" i="3" s="1"/>
  <c r="L7341" i="3"/>
  <c r="M7341" i="3" s="1"/>
  <c r="O7341" i="3" s="1"/>
  <c r="L7340" i="3"/>
  <c r="M7340" i="3" s="1"/>
  <c r="L7339" i="3"/>
  <c r="M7339" i="3" s="1"/>
  <c r="S7339" i="3" s="1"/>
  <c r="L7329" i="3"/>
  <c r="M7329" i="3" s="1"/>
  <c r="L7328" i="3"/>
  <c r="M7328" i="3" s="1"/>
  <c r="S7328" i="3" s="1"/>
  <c r="L7327" i="3"/>
  <c r="M7327" i="3" s="1"/>
  <c r="L7326" i="3"/>
  <c r="M7326" i="3" s="1"/>
  <c r="O7326" i="3" s="1"/>
  <c r="L7325" i="3"/>
  <c r="M7325" i="3" s="1"/>
  <c r="L7324" i="3"/>
  <c r="M7324" i="3" s="1"/>
  <c r="S7324" i="3" s="1"/>
  <c r="L7323" i="3"/>
  <c r="M7323" i="3" s="1"/>
  <c r="L7322" i="3"/>
  <c r="M7322" i="3" s="1"/>
  <c r="O7322" i="3" s="1"/>
  <c r="L7321" i="3"/>
  <c r="M7321" i="3" s="1"/>
  <c r="L7320" i="3"/>
  <c r="M7320" i="3" s="1"/>
  <c r="S7320" i="3" s="1"/>
  <c r="L7319" i="3"/>
  <c r="M7319" i="3" s="1"/>
  <c r="M7318" i="3"/>
  <c r="O7318" i="3" s="1"/>
  <c r="L7318" i="3"/>
  <c r="L7317" i="3"/>
  <c r="M7317" i="3" s="1"/>
  <c r="L7316" i="3"/>
  <c r="M7316" i="3" s="1"/>
  <c r="L7314" i="3"/>
  <c r="M7314" i="3" s="1"/>
  <c r="L7313" i="3"/>
  <c r="M7313" i="3" s="1"/>
  <c r="O7313" i="3" s="1"/>
  <c r="L7312" i="3"/>
  <c r="M7312" i="3" s="1"/>
  <c r="L7311" i="3"/>
  <c r="M7311" i="3" s="1"/>
  <c r="S7311" i="3" s="1"/>
  <c r="L7310" i="3"/>
  <c r="M7310" i="3" s="1"/>
  <c r="L7309" i="3"/>
  <c r="M7309" i="3" s="1"/>
  <c r="O7309" i="3" s="1"/>
  <c r="L7308" i="3"/>
  <c r="M7308" i="3" s="1"/>
  <c r="L7307" i="3"/>
  <c r="M7307" i="3" s="1"/>
  <c r="S7307" i="3" s="1"/>
  <c r="L7306" i="3"/>
  <c r="M7306" i="3" s="1"/>
  <c r="M7305" i="3"/>
  <c r="O7305" i="3" s="1"/>
  <c r="L7305" i="3"/>
  <c r="L7304" i="3"/>
  <c r="M7304" i="3" s="1"/>
  <c r="L7303" i="3"/>
  <c r="M7303" i="3" s="1"/>
  <c r="S7303" i="3" s="1"/>
  <c r="L7302" i="3"/>
  <c r="M7302" i="3" s="1"/>
  <c r="L7301" i="3"/>
  <c r="M7301" i="3" s="1"/>
  <c r="O7301" i="3" s="1"/>
  <c r="L7291" i="3"/>
  <c r="M7291" i="3" s="1"/>
  <c r="L7290" i="3"/>
  <c r="M7290" i="3" s="1"/>
  <c r="L7289" i="3"/>
  <c r="M7289" i="3" s="1"/>
  <c r="L7288" i="3"/>
  <c r="M7288" i="3" s="1"/>
  <c r="O7288" i="3" s="1"/>
  <c r="L7287" i="3"/>
  <c r="M7287" i="3" s="1"/>
  <c r="L7286" i="3"/>
  <c r="M7286" i="3" s="1"/>
  <c r="S7286" i="3" s="1"/>
  <c r="L7285" i="3"/>
  <c r="M7285" i="3" s="1"/>
  <c r="L7284" i="3"/>
  <c r="M7284" i="3" s="1"/>
  <c r="O7284" i="3" s="1"/>
  <c r="L7283" i="3"/>
  <c r="M7283" i="3" s="1"/>
  <c r="L7282" i="3"/>
  <c r="M7282" i="3" s="1"/>
  <c r="S7282" i="3" s="1"/>
  <c r="L7281" i="3"/>
  <c r="M7281" i="3" s="1"/>
  <c r="L7280" i="3"/>
  <c r="M7280" i="3" s="1"/>
  <c r="O7280" i="3" s="1"/>
  <c r="L7279" i="3"/>
  <c r="M7279" i="3" s="1"/>
  <c r="L7278" i="3"/>
  <c r="M7278" i="3" s="1"/>
  <c r="S7278" i="3" s="1"/>
  <c r="L7276" i="3"/>
  <c r="M7276" i="3" s="1"/>
  <c r="M7275" i="3"/>
  <c r="O7275" i="3" s="1"/>
  <c r="L7275" i="3"/>
  <c r="L7274" i="3"/>
  <c r="M7274" i="3" s="1"/>
  <c r="L7273" i="3"/>
  <c r="M7273" i="3" s="1"/>
  <c r="S7273" i="3" s="1"/>
  <c r="L7272" i="3"/>
  <c r="M7272" i="3" s="1"/>
  <c r="L7271" i="3"/>
  <c r="M7271" i="3" s="1"/>
  <c r="O7271" i="3" s="1"/>
  <c r="L7270" i="3"/>
  <c r="M7270" i="3" s="1"/>
  <c r="L7269" i="3"/>
  <c r="M7269" i="3" s="1"/>
  <c r="S7269" i="3" s="1"/>
  <c r="L7268" i="3"/>
  <c r="M7268" i="3" s="1"/>
  <c r="L7267" i="3"/>
  <c r="M7267" i="3" s="1"/>
  <c r="O7267" i="3" s="1"/>
  <c r="L7266" i="3"/>
  <c r="M7266" i="3" s="1"/>
  <c r="L7265" i="3"/>
  <c r="M7265" i="3" s="1"/>
  <c r="S7265" i="3" s="1"/>
  <c r="L7264" i="3"/>
  <c r="M7264" i="3" s="1"/>
  <c r="M7263" i="3"/>
  <c r="O7263" i="3" s="1"/>
  <c r="L7263" i="3"/>
  <c r="L7253" i="3"/>
  <c r="M7253" i="3" s="1"/>
  <c r="L7252" i="3"/>
  <c r="M7252" i="3" s="1"/>
  <c r="L7251" i="3"/>
  <c r="M7251" i="3" s="1"/>
  <c r="L7250" i="3"/>
  <c r="M7250" i="3" s="1"/>
  <c r="O7250" i="3" s="1"/>
  <c r="L7249" i="3"/>
  <c r="M7249" i="3" s="1"/>
  <c r="L7248" i="3"/>
  <c r="M7248" i="3" s="1"/>
  <c r="L7247" i="3"/>
  <c r="M7247" i="3" s="1"/>
  <c r="L7246" i="3"/>
  <c r="M7246" i="3" s="1"/>
  <c r="O7246" i="3" s="1"/>
  <c r="L7245" i="3"/>
  <c r="M7245" i="3" s="1"/>
  <c r="L7244" i="3"/>
  <c r="M7244" i="3" s="1"/>
  <c r="L7243" i="3"/>
  <c r="M7243" i="3" s="1"/>
  <c r="L7242" i="3"/>
  <c r="M7242" i="3" s="1"/>
  <c r="O7242" i="3" s="1"/>
  <c r="L7241" i="3"/>
  <c r="M7241" i="3" s="1"/>
  <c r="L7240" i="3"/>
  <c r="M7240" i="3" s="1"/>
  <c r="L7238" i="3"/>
  <c r="M7238" i="3" s="1"/>
  <c r="M7237" i="3"/>
  <c r="O7237" i="3" s="1"/>
  <c r="L7237" i="3"/>
  <c r="L7236" i="3"/>
  <c r="M7236" i="3" s="1"/>
  <c r="L7235" i="3"/>
  <c r="M7235" i="3" s="1"/>
  <c r="L7234" i="3"/>
  <c r="M7234" i="3" s="1"/>
  <c r="L7233" i="3"/>
  <c r="M7233" i="3" s="1"/>
  <c r="O7233" i="3" s="1"/>
  <c r="L7232" i="3"/>
  <c r="M7232" i="3" s="1"/>
  <c r="L7231" i="3"/>
  <c r="M7231" i="3" s="1"/>
  <c r="L7230" i="3"/>
  <c r="M7230" i="3" s="1"/>
  <c r="M7229" i="3"/>
  <c r="O7229" i="3" s="1"/>
  <c r="L7229" i="3"/>
  <c r="L7228" i="3"/>
  <c r="M7228" i="3" s="1"/>
  <c r="L7227" i="3"/>
  <c r="M7227" i="3" s="1"/>
  <c r="L7226" i="3"/>
  <c r="M7226" i="3" s="1"/>
  <c r="L7225" i="3"/>
  <c r="M7225" i="3" s="1"/>
  <c r="O7225" i="3" s="1"/>
  <c r="L7215" i="3"/>
  <c r="M7215" i="3" s="1"/>
  <c r="L7214" i="3"/>
  <c r="M7214" i="3" s="1"/>
  <c r="L7213" i="3"/>
  <c r="M7213" i="3" s="1"/>
  <c r="L7212" i="3"/>
  <c r="M7212" i="3" s="1"/>
  <c r="O7212" i="3" s="1"/>
  <c r="L7211" i="3"/>
  <c r="M7211" i="3" s="1"/>
  <c r="L7210" i="3"/>
  <c r="M7210" i="3" s="1"/>
  <c r="L7209" i="3"/>
  <c r="M7209" i="3" s="1"/>
  <c r="L7208" i="3"/>
  <c r="M7208" i="3" s="1"/>
  <c r="O7208" i="3" s="1"/>
  <c r="L7207" i="3"/>
  <c r="M7207" i="3" s="1"/>
  <c r="L7206" i="3"/>
  <c r="M7206" i="3" s="1"/>
  <c r="L7205" i="3"/>
  <c r="M7205" i="3" s="1"/>
  <c r="L7204" i="3"/>
  <c r="M7204" i="3" s="1"/>
  <c r="O7204" i="3" s="1"/>
  <c r="L7203" i="3"/>
  <c r="M7203" i="3" s="1"/>
  <c r="L7202" i="3"/>
  <c r="M7202" i="3" s="1"/>
  <c r="L7200" i="3"/>
  <c r="M7200" i="3" s="1"/>
  <c r="L7199" i="3"/>
  <c r="M7199" i="3" s="1"/>
  <c r="O7199" i="3" s="1"/>
  <c r="L7198" i="3"/>
  <c r="M7198" i="3" s="1"/>
  <c r="L7197" i="3"/>
  <c r="M7197" i="3" s="1"/>
  <c r="S7197" i="3" s="1"/>
  <c r="L7196" i="3"/>
  <c r="M7196" i="3" s="1"/>
  <c r="M7195" i="3"/>
  <c r="L7195" i="3"/>
  <c r="L7194" i="3"/>
  <c r="M7194" i="3" s="1"/>
  <c r="L7193" i="3"/>
  <c r="M7193" i="3" s="1"/>
  <c r="L7192" i="3"/>
  <c r="M7192" i="3" s="1"/>
  <c r="L7191" i="3"/>
  <c r="M7191" i="3" s="1"/>
  <c r="O7191" i="3" s="1"/>
  <c r="L7190" i="3"/>
  <c r="M7190" i="3" s="1"/>
  <c r="L7189" i="3"/>
  <c r="M7189" i="3" s="1"/>
  <c r="S7189" i="3" s="1"/>
  <c r="L7188" i="3"/>
  <c r="M7188" i="3" s="1"/>
  <c r="L7187" i="3"/>
  <c r="M7187" i="3" s="1"/>
  <c r="M7177" i="3"/>
  <c r="S7177" i="3" s="1"/>
  <c r="L7177" i="3"/>
  <c r="L7176" i="3"/>
  <c r="M7176" i="3" s="1"/>
  <c r="L7175" i="3"/>
  <c r="M7175" i="3" s="1"/>
  <c r="L7174" i="3"/>
  <c r="M7174" i="3" s="1"/>
  <c r="O7174" i="3" s="1"/>
  <c r="L7173" i="3"/>
  <c r="M7173" i="3" s="1"/>
  <c r="S7173" i="3" s="1"/>
  <c r="L7172" i="3"/>
  <c r="M7172" i="3" s="1"/>
  <c r="L7171" i="3"/>
  <c r="M7171" i="3" s="1"/>
  <c r="L7170" i="3"/>
  <c r="M7170" i="3" s="1"/>
  <c r="O7170" i="3" s="1"/>
  <c r="L7169" i="3"/>
  <c r="M7169" i="3" s="1"/>
  <c r="S7169" i="3" s="1"/>
  <c r="L7168" i="3"/>
  <c r="M7168" i="3" s="1"/>
  <c r="L7167" i="3"/>
  <c r="M7167" i="3" s="1"/>
  <c r="L7166" i="3"/>
  <c r="M7166" i="3" s="1"/>
  <c r="O7166" i="3" s="1"/>
  <c r="L7165" i="3"/>
  <c r="M7165" i="3" s="1"/>
  <c r="S7165" i="3" s="1"/>
  <c r="L7164" i="3"/>
  <c r="M7164" i="3" s="1"/>
  <c r="L7162" i="3"/>
  <c r="M7162" i="3" s="1"/>
  <c r="L7161" i="3"/>
  <c r="M7161" i="3" s="1"/>
  <c r="L7160" i="3"/>
  <c r="M7160" i="3" s="1"/>
  <c r="S7160" i="3" s="1"/>
  <c r="L7159" i="3"/>
  <c r="M7159" i="3" s="1"/>
  <c r="L7158" i="3"/>
  <c r="M7158" i="3" s="1"/>
  <c r="L7157" i="3"/>
  <c r="M7157" i="3" s="1"/>
  <c r="M7156" i="3"/>
  <c r="S7156" i="3" s="1"/>
  <c r="L7156" i="3"/>
  <c r="L7155" i="3"/>
  <c r="M7155" i="3" s="1"/>
  <c r="L7154" i="3"/>
  <c r="M7154" i="3" s="1"/>
  <c r="L7153" i="3"/>
  <c r="M7153" i="3" s="1"/>
  <c r="L7152" i="3"/>
  <c r="M7152" i="3" s="1"/>
  <c r="S7152" i="3" s="1"/>
  <c r="L7151" i="3"/>
  <c r="M7151" i="3" s="1"/>
  <c r="L7150" i="3"/>
  <c r="M7150" i="3" s="1"/>
  <c r="L7149" i="3"/>
  <c r="M7139" i="3"/>
  <c r="S7139" i="3" s="1"/>
  <c r="L7139" i="3"/>
  <c r="L7138" i="3"/>
  <c r="M7138" i="3" s="1"/>
  <c r="L7137" i="3"/>
  <c r="M7137" i="3" s="1"/>
  <c r="L7136" i="3"/>
  <c r="M7136" i="3" s="1"/>
  <c r="L7135" i="3"/>
  <c r="M7135" i="3" s="1"/>
  <c r="S7135" i="3" s="1"/>
  <c r="L7134" i="3"/>
  <c r="M7134" i="3" s="1"/>
  <c r="L7133" i="3"/>
  <c r="M7133" i="3" s="1"/>
  <c r="L7132" i="3"/>
  <c r="M7132" i="3" s="1"/>
  <c r="L7131" i="3"/>
  <c r="M7131" i="3" s="1"/>
  <c r="S7131" i="3" s="1"/>
  <c r="L7130" i="3"/>
  <c r="M7130" i="3" s="1"/>
  <c r="L7129" i="3"/>
  <c r="M7129" i="3" s="1"/>
  <c r="L7128" i="3"/>
  <c r="M7128" i="3" s="1"/>
  <c r="L7127" i="3"/>
  <c r="M7127" i="3" s="1"/>
  <c r="S7127" i="3" s="1"/>
  <c r="L7126" i="3"/>
  <c r="M7126" i="3" s="1"/>
  <c r="L7124" i="3"/>
  <c r="M7124" i="3" s="1"/>
  <c r="L7123" i="3"/>
  <c r="M7123" i="3" s="1"/>
  <c r="L7122" i="3"/>
  <c r="M7122" i="3" s="1"/>
  <c r="S7122" i="3" s="1"/>
  <c r="L7121" i="3"/>
  <c r="M7121" i="3" s="1"/>
  <c r="L7120" i="3"/>
  <c r="M7120" i="3" s="1"/>
  <c r="L7119" i="3"/>
  <c r="M7119" i="3" s="1"/>
  <c r="L7118" i="3"/>
  <c r="M7118" i="3" s="1"/>
  <c r="S7118" i="3" s="1"/>
  <c r="L7117" i="3"/>
  <c r="M7117" i="3" s="1"/>
  <c r="L7116" i="3"/>
  <c r="M7116" i="3" s="1"/>
  <c r="L7115" i="3"/>
  <c r="M7115" i="3" s="1"/>
  <c r="M7114" i="3"/>
  <c r="S7114" i="3" s="1"/>
  <c r="L7114" i="3"/>
  <c r="L7113" i="3"/>
  <c r="M7113" i="3" s="1"/>
  <c r="L7112" i="3"/>
  <c r="M7112" i="3" s="1"/>
  <c r="L7111" i="3"/>
  <c r="L7140" i="3" s="1"/>
  <c r="L7101" i="3"/>
  <c r="M7101" i="3" s="1"/>
  <c r="S7101" i="3" s="1"/>
  <c r="L7100" i="3"/>
  <c r="M7100" i="3" s="1"/>
  <c r="L7099" i="3"/>
  <c r="M7099" i="3" s="1"/>
  <c r="L7098" i="3"/>
  <c r="M7098" i="3" s="1"/>
  <c r="L7097" i="3"/>
  <c r="M7097" i="3" s="1"/>
  <c r="S7097" i="3" s="1"/>
  <c r="L7096" i="3"/>
  <c r="M7096" i="3" s="1"/>
  <c r="L7095" i="3"/>
  <c r="M7095" i="3" s="1"/>
  <c r="L7094" i="3"/>
  <c r="M7094" i="3" s="1"/>
  <c r="L7093" i="3"/>
  <c r="M7093" i="3" s="1"/>
  <c r="S7093" i="3" s="1"/>
  <c r="L7092" i="3"/>
  <c r="M7092" i="3" s="1"/>
  <c r="L7091" i="3"/>
  <c r="M7091" i="3" s="1"/>
  <c r="L7090" i="3"/>
  <c r="M7090" i="3" s="1"/>
  <c r="M7089" i="3"/>
  <c r="S7089" i="3" s="1"/>
  <c r="L7089" i="3"/>
  <c r="L7088" i="3"/>
  <c r="M7088" i="3" s="1"/>
  <c r="L7086" i="3"/>
  <c r="M7086" i="3" s="1"/>
  <c r="L7085" i="3"/>
  <c r="M7085" i="3" s="1"/>
  <c r="L7084" i="3"/>
  <c r="M7084" i="3" s="1"/>
  <c r="S7084" i="3" s="1"/>
  <c r="L7083" i="3"/>
  <c r="M7083" i="3" s="1"/>
  <c r="L7082" i="3"/>
  <c r="M7082" i="3" s="1"/>
  <c r="L7081" i="3"/>
  <c r="M7081" i="3" s="1"/>
  <c r="L7080" i="3"/>
  <c r="M7080" i="3" s="1"/>
  <c r="S7080" i="3" s="1"/>
  <c r="L7079" i="3"/>
  <c r="M7079" i="3" s="1"/>
  <c r="L7078" i="3"/>
  <c r="M7078" i="3" s="1"/>
  <c r="L7077" i="3"/>
  <c r="M7077" i="3" s="1"/>
  <c r="M7076" i="3"/>
  <c r="S7076" i="3" s="1"/>
  <c r="L7076" i="3"/>
  <c r="L7075" i="3"/>
  <c r="M7075" i="3" s="1"/>
  <c r="M7074" i="3"/>
  <c r="S7074" i="3" s="1"/>
  <c r="L7074" i="3"/>
  <c r="L7073" i="3"/>
  <c r="L7063" i="3"/>
  <c r="M7063" i="3" s="1"/>
  <c r="S7063" i="3" s="1"/>
  <c r="L7062" i="3"/>
  <c r="M7062" i="3" s="1"/>
  <c r="L7061" i="3"/>
  <c r="M7061" i="3" s="1"/>
  <c r="S7061" i="3" s="1"/>
  <c r="L7060" i="3"/>
  <c r="M7060" i="3" s="1"/>
  <c r="M7059" i="3"/>
  <c r="S7059" i="3" s="1"/>
  <c r="L7059" i="3"/>
  <c r="L7058" i="3"/>
  <c r="M7058" i="3" s="1"/>
  <c r="L7057" i="3"/>
  <c r="M7057" i="3" s="1"/>
  <c r="S7057" i="3" s="1"/>
  <c r="L7056" i="3"/>
  <c r="M7056" i="3" s="1"/>
  <c r="L7055" i="3"/>
  <c r="M7055" i="3" s="1"/>
  <c r="S7055" i="3" s="1"/>
  <c r="L7054" i="3"/>
  <c r="M7054" i="3" s="1"/>
  <c r="L7053" i="3"/>
  <c r="M7053" i="3" s="1"/>
  <c r="L7052" i="3"/>
  <c r="M7052" i="3" s="1"/>
  <c r="M7051" i="3"/>
  <c r="S7051" i="3" s="1"/>
  <c r="L7051" i="3"/>
  <c r="L7050" i="3"/>
  <c r="M7050" i="3" s="1"/>
  <c r="L7048" i="3"/>
  <c r="M7048" i="3" s="1"/>
  <c r="S7048" i="3" s="1"/>
  <c r="L7047" i="3"/>
  <c r="M7047" i="3" s="1"/>
  <c r="L7046" i="3"/>
  <c r="M7046" i="3" s="1"/>
  <c r="S7046" i="3" s="1"/>
  <c r="L7045" i="3"/>
  <c r="M7045" i="3" s="1"/>
  <c r="L7044" i="3"/>
  <c r="M7044" i="3" s="1"/>
  <c r="S7044" i="3" s="1"/>
  <c r="L7043" i="3"/>
  <c r="M7043" i="3" s="1"/>
  <c r="L7042" i="3"/>
  <c r="M7042" i="3" s="1"/>
  <c r="S7042" i="3" s="1"/>
  <c r="L7041" i="3"/>
  <c r="M7041" i="3" s="1"/>
  <c r="L7040" i="3"/>
  <c r="M7040" i="3" s="1"/>
  <c r="S7040" i="3" s="1"/>
  <c r="L7039" i="3"/>
  <c r="M7039" i="3" s="1"/>
  <c r="L7038" i="3"/>
  <c r="M7038" i="3" s="1"/>
  <c r="S7038" i="3" s="1"/>
  <c r="L7037" i="3"/>
  <c r="M7037" i="3" s="1"/>
  <c r="L7036" i="3"/>
  <c r="M7036" i="3" s="1"/>
  <c r="L7035" i="3"/>
  <c r="M7025" i="3"/>
  <c r="L7025" i="3"/>
  <c r="L7024" i="3"/>
  <c r="M7024" i="3" s="1"/>
  <c r="M7023" i="3"/>
  <c r="L7023" i="3"/>
  <c r="L7022" i="3"/>
  <c r="M7022" i="3" s="1"/>
  <c r="L7021" i="3"/>
  <c r="M7021" i="3" s="1"/>
  <c r="L7020" i="3"/>
  <c r="M7020" i="3" s="1"/>
  <c r="L7019" i="3"/>
  <c r="M7019" i="3" s="1"/>
  <c r="L7018" i="3"/>
  <c r="M7018" i="3" s="1"/>
  <c r="M7017" i="3"/>
  <c r="O7017" i="3" s="1"/>
  <c r="L7017" i="3"/>
  <c r="L7016" i="3"/>
  <c r="M7016" i="3" s="1"/>
  <c r="L7015" i="3"/>
  <c r="M7015" i="3" s="1"/>
  <c r="S7015" i="3" s="1"/>
  <c r="L7014" i="3"/>
  <c r="M7014" i="3" s="1"/>
  <c r="L7013" i="3"/>
  <c r="M7013" i="3" s="1"/>
  <c r="O7013" i="3" s="1"/>
  <c r="L7012" i="3"/>
  <c r="M7012" i="3" s="1"/>
  <c r="L7010" i="3"/>
  <c r="M7010" i="3" s="1"/>
  <c r="S7010" i="3" s="1"/>
  <c r="L7009" i="3"/>
  <c r="M7009" i="3" s="1"/>
  <c r="S7009" i="3" s="1"/>
  <c r="M7008" i="3"/>
  <c r="L7008" i="3"/>
  <c r="L7007" i="3"/>
  <c r="M7007" i="3" s="1"/>
  <c r="S7007" i="3" s="1"/>
  <c r="L7006" i="3"/>
  <c r="M7006" i="3" s="1"/>
  <c r="O7006" i="3" s="1"/>
  <c r="L7005" i="3"/>
  <c r="M7005" i="3" s="1"/>
  <c r="L7004" i="3"/>
  <c r="M7004" i="3" s="1"/>
  <c r="M7003" i="3"/>
  <c r="S7003" i="3" s="1"/>
  <c r="L7003" i="3"/>
  <c r="L7002" i="3"/>
  <c r="M7002" i="3" s="1"/>
  <c r="O7002" i="3" s="1"/>
  <c r="L7001" i="3"/>
  <c r="M7001" i="3" s="1"/>
  <c r="L7000" i="3"/>
  <c r="M7000" i="3" s="1"/>
  <c r="M6999" i="3"/>
  <c r="S6999" i="3" s="1"/>
  <c r="L6999" i="3"/>
  <c r="L6998" i="3"/>
  <c r="M6998" i="3" s="1"/>
  <c r="O6998" i="3" s="1"/>
  <c r="L6997" i="3"/>
  <c r="M6997" i="3" s="1"/>
  <c r="L6987" i="3"/>
  <c r="M6987" i="3" s="1"/>
  <c r="L6986" i="3"/>
  <c r="M6986" i="3" s="1"/>
  <c r="S6986" i="3" s="1"/>
  <c r="M6985" i="3"/>
  <c r="O6985" i="3" s="1"/>
  <c r="L6985" i="3"/>
  <c r="L6984" i="3"/>
  <c r="M6984" i="3" s="1"/>
  <c r="L6983" i="3"/>
  <c r="M6983" i="3" s="1"/>
  <c r="L6982" i="3"/>
  <c r="M6982" i="3" s="1"/>
  <c r="S6982" i="3" s="1"/>
  <c r="M6981" i="3"/>
  <c r="O6981" i="3" s="1"/>
  <c r="L6981" i="3"/>
  <c r="L6980" i="3"/>
  <c r="M6980" i="3" s="1"/>
  <c r="L6979" i="3"/>
  <c r="M6979" i="3" s="1"/>
  <c r="L6978" i="3"/>
  <c r="M6978" i="3" s="1"/>
  <c r="S6978" i="3" s="1"/>
  <c r="L6977" i="3"/>
  <c r="M6977" i="3" s="1"/>
  <c r="O6977" i="3" s="1"/>
  <c r="L6976" i="3"/>
  <c r="M6976" i="3" s="1"/>
  <c r="L6975" i="3"/>
  <c r="M6975" i="3" s="1"/>
  <c r="L6974" i="3"/>
  <c r="M6974" i="3" s="1"/>
  <c r="S6974" i="3" s="1"/>
  <c r="M6972" i="3"/>
  <c r="O6972" i="3" s="1"/>
  <c r="L6972" i="3"/>
  <c r="L6971" i="3"/>
  <c r="M6971" i="3" s="1"/>
  <c r="L6970" i="3"/>
  <c r="M6970" i="3" s="1"/>
  <c r="M6969" i="3"/>
  <c r="S6969" i="3" s="1"/>
  <c r="L6969" i="3"/>
  <c r="L6968" i="3"/>
  <c r="M6968" i="3" s="1"/>
  <c r="O6968" i="3" s="1"/>
  <c r="L6967" i="3"/>
  <c r="M6967" i="3" s="1"/>
  <c r="L6966" i="3"/>
  <c r="M6966" i="3" s="1"/>
  <c r="L6965" i="3"/>
  <c r="M6965" i="3" s="1"/>
  <c r="S6965" i="3" s="1"/>
  <c r="M6964" i="3"/>
  <c r="O6964" i="3" s="1"/>
  <c r="L6964" i="3"/>
  <c r="L6963" i="3"/>
  <c r="M6963" i="3" s="1"/>
  <c r="L6962" i="3"/>
  <c r="M6962" i="3" s="1"/>
  <c r="L6961" i="3"/>
  <c r="M6961" i="3" s="1"/>
  <c r="S6961" i="3" s="1"/>
  <c r="L6960" i="3"/>
  <c r="M6960" i="3" s="1"/>
  <c r="O6960" i="3" s="1"/>
  <c r="L6959" i="3"/>
  <c r="L6949" i="3"/>
  <c r="M6949" i="3" s="1"/>
  <c r="M6948" i="3"/>
  <c r="S6948" i="3" s="1"/>
  <c r="L6948" i="3"/>
  <c r="L6947" i="3"/>
  <c r="M6947" i="3" s="1"/>
  <c r="O6947" i="3" s="1"/>
  <c r="L6946" i="3"/>
  <c r="M6946" i="3" s="1"/>
  <c r="L6945" i="3"/>
  <c r="M6945" i="3" s="1"/>
  <c r="L6944" i="3"/>
  <c r="M6944" i="3" s="1"/>
  <c r="S6944" i="3" s="1"/>
  <c r="M6943" i="3"/>
  <c r="O6943" i="3" s="1"/>
  <c r="L6943" i="3"/>
  <c r="L6942" i="3"/>
  <c r="M6942" i="3" s="1"/>
  <c r="L6941" i="3"/>
  <c r="M6941" i="3" s="1"/>
  <c r="L6940" i="3"/>
  <c r="M6940" i="3" s="1"/>
  <c r="S6940" i="3" s="1"/>
  <c r="L6939" i="3"/>
  <c r="M6939" i="3" s="1"/>
  <c r="O6939" i="3" s="1"/>
  <c r="L6938" i="3"/>
  <c r="M6938" i="3" s="1"/>
  <c r="L6937" i="3"/>
  <c r="M6937" i="3" s="1"/>
  <c r="M6936" i="3"/>
  <c r="S6936" i="3" s="1"/>
  <c r="L6936" i="3"/>
  <c r="L6934" i="3"/>
  <c r="M6934" i="3" s="1"/>
  <c r="O6934" i="3" s="1"/>
  <c r="L6933" i="3"/>
  <c r="M6933" i="3" s="1"/>
  <c r="L6932" i="3"/>
  <c r="M6932" i="3" s="1"/>
  <c r="L6931" i="3"/>
  <c r="M6931" i="3" s="1"/>
  <c r="S6931" i="3" s="1"/>
  <c r="L6930" i="3"/>
  <c r="M6930" i="3" s="1"/>
  <c r="L6929" i="3"/>
  <c r="M6929" i="3" s="1"/>
  <c r="L6928" i="3"/>
  <c r="M6928" i="3" s="1"/>
  <c r="L6927" i="3"/>
  <c r="M6927" i="3" s="1"/>
  <c r="S6927" i="3" s="1"/>
  <c r="L6926" i="3"/>
  <c r="M6926" i="3" s="1"/>
  <c r="L6925" i="3"/>
  <c r="M6925" i="3" s="1"/>
  <c r="L6924" i="3"/>
  <c r="M6924" i="3" s="1"/>
  <c r="M6923" i="3"/>
  <c r="S6923" i="3" s="1"/>
  <c r="L6923" i="3"/>
  <c r="L6922" i="3"/>
  <c r="M6922" i="3" s="1"/>
  <c r="L6921" i="3"/>
  <c r="L6911" i="3"/>
  <c r="M6911" i="3" s="1"/>
  <c r="L6910" i="3"/>
  <c r="M6910" i="3" s="1"/>
  <c r="S6910" i="3" s="1"/>
  <c r="L6909" i="3"/>
  <c r="M6909" i="3" s="1"/>
  <c r="L6908" i="3"/>
  <c r="M6908" i="3" s="1"/>
  <c r="L6907" i="3"/>
  <c r="M6907" i="3" s="1"/>
  <c r="L6906" i="3"/>
  <c r="M6906" i="3" s="1"/>
  <c r="S6906" i="3" s="1"/>
  <c r="L6905" i="3"/>
  <c r="M6905" i="3" s="1"/>
  <c r="L6904" i="3"/>
  <c r="M6904" i="3" s="1"/>
  <c r="L6903" i="3"/>
  <c r="M6903" i="3" s="1"/>
  <c r="L6902" i="3"/>
  <c r="M6902" i="3" s="1"/>
  <c r="S6902" i="3" s="1"/>
  <c r="L6901" i="3"/>
  <c r="M6901" i="3" s="1"/>
  <c r="L6900" i="3"/>
  <c r="M6900" i="3" s="1"/>
  <c r="L6899" i="3"/>
  <c r="M6899" i="3" s="1"/>
  <c r="M6898" i="3"/>
  <c r="S6898" i="3" s="1"/>
  <c r="L6898" i="3"/>
  <c r="L6896" i="3"/>
  <c r="M6896" i="3" s="1"/>
  <c r="L6895" i="3"/>
  <c r="M6895" i="3" s="1"/>
  <c r="L6894" i="3"/>
  <c r="M6894" i="3" s="1"/>
  <c r="L6893" i="3"/>
  <c r="M6893" i="3" s="1"/>
  <c r="S6893" i="3" s="1"/>
  <c r="L6892" i="3"/>
  <c r="M6892" i="3" s="1"/>
  <c r="L6891" i="3"/>
  <c r="M6891" i="3" s="1"/>
  <c r="L6890" i="3"/>
  <c r="M6890" i="3" s="1"/>
  <c r="L6889" i="3"/>
  <c r="M6889" i="3" s="1"/>
  <c r="S6889" i="3" s="1"/>
  <c r="L6888" i="3"/>
  <c r="M6888" i="3" s="1"/>
  <c r="L6887" i="3"/>
  <c r="M6887" i="3" s="1"/>
  <c r="L6886" i="3"/>
  <c r="M6886" i="3" s="1"/>
  <c r="M6885" i="3"/>
  <c r="S6885" i="3" s="1"/>
  <c r="L6885" i="3"/>
  <c r="L6884" i="3"/>
  <c r="M6884" i="3" s="1"/>
  <c r="L6883" i="3"/>
  <c r="L6873" i="3"/>
  <c r="M6873" i="3" s="1"/>
  <c r="M6872" i="3"/>
  <c r="S6872" i="3" s="1"/>
  <c r="L6872" i="3"/>
  <c r="L6871" i="3"/>
  <c r="M6871" i="3" s="1"/>
  <c r="L6870" i="3"/>
  <c r="M6870" i="3" s="1"/>
  <c r="L6869" i="3"/>
  <c r="M6869" i="3" s="1"/>
  <c r="L6868" i="3"/>
  <c r="M6868" i="3" s="1"/>
  <c r="S6868" i="3" s="1"/>
  <c r="L6867" i="3"/>
  <c r="M6867" i="3" s="1"/>
  <c r="L6866" i="3"/>
  <c r="M6866" i="3" s="1"/>
  <c r="L6865" i="3"/>
  <c r="M6865" i="3" s="1"/>
  <c r="L6864" i="3"/>
  <c r="M6864" i="3" s="1"/>
  <c r="S6864" i="3" s="1"/>
  <c r="L6863" i="3"/>
  <c r="M6863" i="3" s="1"/>
  <c r="L6862" i="3"/>
  <c r="M6862" i="3" s="1"/>
  <c r="S6862" i="3" s="1"/>
  <c r="L6861" i="3"/>
  <c r="M6861" i="3" s="1"/>
  <c r="L6860" i="3"/>
  <c r="M6860" i="3" s="1"/>
  <c r="O6860" i="3" s="1"/>
  <c r="L6858" i="3"/>
  <c r="M6858" i="3" s="1"/>
  <c r="L6857" i="3"/>
  <c r="M6857" i="3" s="1"/>
  <c r="S6857" i="3" s="1"/>
  <c r="L6856" i="3"/>
  <c r="M6856" i="3" s="1"/>
  <c r="L6855" i="3"/>
  <c r="M6855" i="3" s="1"/>
  <c r="O6855" i="3" s="1"/>
  <c r="L6854" i="3"/>
  <c r="M6854" i="3" s="1"/>
  <c r="L6853" i="3"/>
  <c r="M6853" i="3" s="1"/>
  <c r="S6853" i="3" s="1"/>
  <c r="L6852" i="3"/>
  <c r="M6852" i="3" s="1"/>
  <c r="L6851" i="3"/>
  <c r="M6851" i="3" s="1"/>
  <c r="O6851" i="3" s="1"/>
  <c r="L6850" i="3"/>
  <c r="M6850" i="3" s="1"/>
  <c r="L6849" i="3"/>
  <c r="M6849" i="3" s="1"/>
  <c r="S6849" i="3" s="1"/>
  <c r="L6848" i="3"/>
  <c r="M6848" i="3" s="1"/>
  <c r="L6847" i="3"/>
  <c r="M6847" i="3" s="1"/>
  <c r="O6847" i="3" s="1"/>
  <c r="M6846" i="3"/>
  <c r="O6846" i="3" s="1"/>
  <c r="L6846" i="3"/>
  <c r="L6845" i="3"/>
  <c r="L6835" i="3"/>
  <c r="M6835" i="3" s="1"/>
  <c r="O6835" i="3" s="1"/>
  <c r="L6834" i="3"/>
  <c r="M6834" i="3" s="1"/>
  <c r="L6833" i="3"/>
  <c r="M6833" i="3" s="1"/>
  <c r="S6833" i="3" s="1"/>
  <c r="L6832" i="3"/>
  <c r="M6832" i="3" s="1"/>
  <c r="L6831" i="3"/>
  <c r="M6831" i="3" s="1"/>
  <c r="O6831" i="3" s="1"/>
  <c r="L6830" i="3"/>
  <c r="M6830" i="3" s="1"/>
  <c r="L6829" i="3"/>
  <c r="M6829" i="3" s="1"/>
  <c r="S6829" i="3" s="1"/>
  <c r="L6828" i="3"/>
  <c r="M6828" i="3" s="1"/>
  <c r="L6827" i="3"/>
  <c r="M6827" i="3" s="1"/>
  <c r="O6827" i="3" s="1"/>
  <c r="L6826" i="3"/>
  <c r="M6826" i="3" s="1"/>
  <c r="L6825" i="3"/>
  <c r="M6825" i="3" s="1"/>
  <c r="L6824" i="3"/>
  <c r="M6824" i="3" s="1"/>
  <c r="L6823" i="3"/>
  <c r="M6823" i="3" s="1"/>
  <c r="O6823" i="3" s="1"/>
  <c r="L6822" i="3"/>
  <c r="M6822" i="3" s="1"/>
  <c r="M6820" i="3"/>
  <c r="S6820" i="3" s="1"/>
  <c r="L6820" i="3"/>
  <c r="L6819" i="3"/>
  <c r="M6819" i="3" s="1"/>
  <c r="M6818" i="3"/>
  <c r="O6818" i="3" s="1"/>
  <c r="L6818" i="3"/>
  <c r="L6817" i="3"/>
  <c r="M6817" i="3" s="1"/>
  <c r="L6816" i="3"/>
  <c r="M6816" i="3" s="1"/>
  <c r="S6816" i="3" s="1"/>
  <c r="L6815" i="3"/>
  <c r="M6815" i="3" s="1"/>
  <c r="L6814" i="3"/>
  <c r="M6814" i="3" s="1"/>
  <c r="O6814" i="3" s="1"/>
  <c r="L6813" i="3"/>
  <c r="M6813" i="3" s="1"/>
  <c r="M6812" i="3"/>
  <c r="S6812" i="3" s="1"/>
  <c r="L6812" i="3"/>
  <c r="L6811" i="3"/>
  <c r="M6811" i="3" s="1"/>
  <c r="L6810" i="3"/>
  <c r="M6810" i="3" s="1"/>
  <c r="O6810" i="3" s="1"/>
  <c r="L6809" i="3"/>
  <c r="M6809" i="3" s="1"/>
  <c r="L6808" i="3"/>
  <c r="M6808" i="3" s="1"/>
  <c r="L6807" i="3"/>
  <c r="L6797" i="3"/>
  <c r="M6797" i="3" s="1"/>
  <c r="O6797" i="3" s="1"/>
  <c r="L6796" i="3"/>
  <c r="M6796" i="3" s="1"/>
  <c r="M6795" i="3"/>
  <c r="S6795" i="3" s="1"/>
  <c r="L6795" i="3"/>
  <c r="L6794" i="3"/>
  <c r="M6794" i="3" s="1"/>
  <c r="L6793" i="3"/>
  <c r="M6793" i="3" s="1"/>
  <c r="O6793" i="3" s="1"/>
  <c r="L6792" i="3"/>
  <c r="M6792" i="3" s="1"/>
  <c r="L6791" i="3"/>
  <c r="M6791" i="3" s="1"/>
  <c r="S6791" i="3" s="1"/>
  <c r="L6790" i="3"/>
  <c r="M6790" i="3" s="1"/>
  <c r="L6789" i="3"/>
  <c r="M6789" i="3" s="1"/>
  <c r="O6789" i="3" s="1"/>
  <c r="L6788" i="3"/>
  <c r="M6788" i="3" s="1"/>
  <c r="L6787" i="3"/>
  <c r="M6787" i="3" s="1"/>
  <c r="S6787" i="3" s="1"/>
  <c r="L6786" i="3"/>
  <c r="M6786" i="3" s="1"/>
  <c r="L6785" i="3"/>
  <c r="M6785" i="3" s="1"/>
  <c r="O6785" i="3" s="1"/>
  <c r="L6784" i="3"/>
  <c r="M6784" i="3" s="1"/>
  <c r="L6782" i="3"/>
  <c r="M6782" i="3" s="1"/>
  <c r="L6781" i="3"/>
  <c r="M6781" i="3" s="1"/>
  <c r="L6780" i="3"/>
  <c r="M6780" i="3" s="1"/>
  <c r="O6780" i="3" s="1"/>
  <c r="L6779" i="3"/>
  <c r="M6779" i="3" s="1"/>
  <c r="M6778" i="3"/>
  <c r="S6778" i="3" s="1"/>
  <c r="L6778" i="3"/>
  <c r="L6777" i="3"/>
  <c r="M6777" i="3" s="1"/>
  <c r="M6776" i="3"/>
  <c r="O6776" i="3" s="1"/>
  <c r="L6776" i="3"/>
  <c r="L6775" i="3"/>
  <c r="M6775" i="3" s="1"/>
  <c r="L6774" i="3"/>
  <c r="M6774" i="3" s="1"/>
  <c r="S6774" i="3" s="1"/>
  <c r="L6773" i="3"/>
  <c r="M6773" i="3" s="1"/>
  <c r="L6772" i="3"/>
  <c r="M6772" i="3" s="1"/>
  <c r="O6772" i="3" s="1"/>
  <c r="L6771" i="3"/>
  <c r="M6771" i="3" s="1"/>
  <c r="M6770" i="3"/>
  <c r="S6770" i="3" s="1"/>
  <c r="L6770" i="3"/>
  <c r="L6769" i="3"/>
  <c r="L6759" i="3"/>
  <c r="M6759" i="3" s="1"/>
  <c r="O6759" i="3" s="1"/>
  <c r="L6758" i="3"/>
  <c r="M6758" i="3" s="1"/>
  <c r="L6757" i="3"/>
  <c r="M6757" i="3" s="1"/>
  <c r="L6756" i="3"/>
  <c r="M6756" i="3" s="1"/>
  <c r="L6755" i="3"/>
  <c r="M6755" i="3" s="1"/>
  <c r="O6755" i="3" s="1"/>
  <c r="L6754" i="3"/>
  <c r="M6754" i="3" s="1"/>
  <c r="M6753" i="3"/>
  <c r="S6753" i="3" s="1"/>
  <c r="L6753" i="3"/>
  <c r="L6752" i="3"/>
  <c r="M6752" i="3" s="1"/>
  <c r="L6751" i="3"/>
  <c r="M6751" i="3" s="1"/>
  <c r="O6751" i="3" s="1"/>
  <c r="L6750" i="3"/>
  <c r="M6750" i="3" s="1"/>
  <c r="L6749" i="3"/>
  <c r="M6749" i="3" s="1"/>
  <c r="S6749" i="3" s="1"/>
  <c r="L6748" i="3"/>
  <c r="M6748" i="3" s="1"/>
  <c r="L6747" i="3"/>
  <c r="M6747" i="3" s="1"/>
  <c r="O6747" i="3" s="1"/>
  <c r="L6746" i="3"/>
  <c r="M6746" i="3" s="1"/>
  <c r="L6744" i="3"/>
  <c r="M6744" i="3" s="1"/>
  <c r="S6744" i="3" s="1"/>
  <c r="L6743" i="3"/>
  <c r="M6743" i="3" s="1"/>
  <c r="L6742" i="3"/>
  <c r="M6742" i="3" s="1"/>
  <c r="O6742" i="3" s="1"/>
  <c r="L6741" i="3"/>
  <c r="M6741" i="3" s="1"/>
  <c r="L6740" i="3"/>
  <c r="M6740" i="3" s="1"/>
  <c r="L6739" i="3"/>
  <c r="M6739" i="3" s="1"/>
  <c r="L6738" i="3"/>
  <c r="M6738" i="3" s="1"/>
  <c r="O6738" i="3" s="1"/>
  <c r="L6737" i="3"/>
  <c r="M6737" i="3" s="1"/>
  <c r="M6736" i="3"/>
  <c r="S6736" i="3" s="1"/>
  <c r="L6736" i="3"/>
  <c r="L6735" i="3"/>
  <c r="M6735" i="3" s="1"/>
  <c r="M6734" i="3"/>
  <c r="O6734" i="3" s="1"/>
  <c r="L6734" i="3"/>
  <c r="L6733" i="3"/>
  <c r="M6733" i="3" s="1"/>
  <c r="L6732" i="3"/>
  <c r="M6732" i="3" s="1"/>
  <c r="S6732" i="3" s="1"/>
  <c r="L6731" i="3"/>
  <c r="L6721" i="3"/>
  <c r="M6721" i="3" s="1"/>
  <c r="O6721" i="3" s="1"/>
  <c r="L6720" i="3"/>
  <c r="M6720" i="3" s="1"/>
  <c r="M6719" i="3"/>
  <c r="S6719" i="3" s="1"/>
  <c r="L6719" i="3"/>
  <c r="L6718" i="3"/>
  <c r="M6718" i="3" s="1"/>
  <c r="L6717" i="3"/>
  <c r="M6717" i="3" s="1"/>
  <c r="O6717" i="3" s="1"/>
  <c r="L6716" i="3"/>
  <c r="M6716" i="3" s="1"/>
  <c r="L6715" i="3"/>
  <c r="M6715" i="3" s="1"/>
  <c r="S6715" i="3" s="1"/>
  <c r="L6714" i="3"/>
  <c r="M6714" i="3" s="1"/>
  <c r="L6713" i="3"/>
  <c r="M6713" i="3" s="1"/>
  <c r="O6713" i="3" s="1"/>
  <c r="L6712" i="3"/>
  <c r="M6712" i="3" s="1"/>
  <c r="M6711" i="3"/>
  <c r="L6711" i="3"/>
  <c r="L6710" i="3"/>
  <c r="M6710" i="3" s="1"/>
  <c r="L6709" i="3"/>
  <c r="M6709" i="3" s="1"/>
  <c r="L6708" i="3"/>
  <c r="M6708" i="3" s="1"/>
  <c r="L6706" i="3"/>
  <c r="M6706" i="3" s="1"/>
  <c r="L6705" i="3"/>
  <c r="M6705" i="3" s="1"/>
  <c r="L6704" i="3"/>
  <c r="M6704" i="3" s="1"/>
  <c r="O6704" i="3" s="1"/>
  <c r="L6703" i="3"/>
  <c r="M6703" i="3" s="1"/>
  <c r="L6702" i="3"/>
  <c r="M6702" i="3" s="1"/>
  <c r="S6702" i="3" s="1"/>
  <c r="L6701" i="3"/>
  <c r="M6701" i="3" s="1"/>
  <c r="L6700" i="3"/>
  <c r="M6700" i="3" s="1"/>
  <c r="L6699" i="3"/>
  <c r="M6699" i="3" s="1"/>
  <c r="L6698" i="3"/>
  <c r="M6698" i="3" s="1"/>
  <c r="S6698" i="3" s="1"/>
  <c r="L6697" i="3"/>
  <c r="M6697" i="3" s="1"/>
  <c r="L6696" i="3"/>
  <c r="M6696" i="3" s="1"/>
  <c r="O6696" i="3" s="1"/>
  <c r="L6695" i="3"/>
  <c r="M6695" i="3" s="1"/>
  <c r="M6694" i="3"/>
  <c r="S6694" i="3" s="1"/>
  <c r="L6694" i="3"/>
  <c r="L6693" i="3"/>
  <c r="M6693" i="3" s="1"/>
  <c r="M6683" i="3"/>
  <c r="L6683" i="3"/>
  <c r="L6682" i="3"/>
  <c r="M6682" i="3" s="1"/>
  <c r="L6681" i="3"/>
  <c r="M6681" i="3" s="1"/>
  <c r="S6681" i="3" s="1"/>
  <c r="L6680" i="3"/>
  <c r="M6680" i="3" s="1"/>
  <c r="L6679" i="3"/>
  <c r="M6679" i="3" s="1"/>
  <c r="O6679" i="3" s="1"/>
  <c r="L6678" i="3"/>
  <c r="M6678" i="3" s="1"/>
  <c r="M6677" i="3"/>
  <c r="S6677" i="3" s="1"/>
  <c r="L6677" i="3"/>
  <c r="L6676" i="3"/>
  <c r="M6676" i="3" s="1"/>
  <c r="L6675" i="3"/>
  <c r="M6675" i="3" s="1"/>
  <c r="L6674" i="3"/>
  <c r="M6674" i="3" s="1"/>
  <c r="L6673" i="3"/>
  <c r="M6673" i="3" s="1"/>
  <c r="S6673" i="3" s="1"/>
  <c r="L6672" i="3"/>
  <c r="M6672" i="3" s="1"/>
  <c r="L6671" i="3"/>
  <c r="M6671" i="3" s="1"/>
  <c r="O6671" i="3" s="1"/>
  <c r="L6670" i="3"/>
  <c r="M6670" i="3" s="1"/>
  <c r="L6668" i="3"/>
  <c r="M6668" i="3" s="1"/>
  <c r="L6667" i="3"/>
  <c r="M6667" i="3" s="1"/>
  <c r="L6666" i="3"/>
  <c r="M6666" i="3" s="1"/>
  <c r="O6666" i="3" s="1"/>
  <c r="L6665" i="3"/>
  <c r="M6665" i="3" s="1"/>
  <c r="L6664" i="3"/>
  <c r="M6664" i="3" s="1"/>
  <c r="L6663" i="3"/>
  <c r="M6663" i="3" s="1"/>
  <c r="L6662" i="3"/>
  <c r="M6662" i="3" s="1"/>
  <c r="O6662" i="3" s="1"/>
  <c r="L6661" i="3"/>
  <c r="M6661" i="3" s="1"/>
  <c r="L6660" i="3"/>
  <c r="M6660" i="3" s="1"/>
  <c r="L6659" i="3"/>
  <c r="M6659" i="3" s="1"/>
  <c r="L6658" i="3"/>
  <c r="M6658" i="3" s="1"/>
  <c r="O6658" i="3" s="1"/>
  <c r="L6657" i="3"/>
  <c r="M6657" i="3" s="1"/>
  <c r="L6656" i="3"/>
  <c r="M6656" i="3" s="1"/>
  <c r="L6655" i="3"/>
  <c r="L6645" i="3"/>
  <c r="M6645" i="3" s="1"/>
  <c r="O6645" i="3" s="1"/>
  <c r="L6644" i="3"/>
  <c r="M6644" i="3" s="1"/>
  <c r="L6643" i="3"/>
  <c r="M6643" i="3" s="1"/>
  <c r="L6642" i="3"/>
  <c r="M6642" i="3" s="1"/>
  <c r="L6641" i="3"/>
  <c r="M6641" i="3" s="1"/>
  <c r="O6641" i="3" s="1"/>
  <c r="L6640" i="3"/>
  <c r="M6640" i="3" s="1"/>
  <c r="L6639" i="3"/>
  <c r="M6639" i="3" s="1"/>
  <c r="L6638" i="3"/>
  <c r="M6638" i="3" s="1"/>
  <c r="M6637" i="3"/>
  <c r="O6637" i="3" s="1"/>
  <c r="L6637" i="3"/>
  <c r="L6636" i="3"/>
  <c r="M6636" i="3" s="1"/>
  <c r="L6635" i="3"/>
  <c r="M6635" i="3" s="1"/>
  <c r="L6634" i="3"/>
  <c r="M6634" i="3" s="1"/>
  <c r="L6633" i="3"/>
  <c r="M6633" i="3" s="1"/>
  <c r="O6633" i="3" s="1"/>
  <c r="L6632" i="3"/>
  <c r="M6632" i="3" s="1"/>
  <c r="L6630" i="3"/>
  <c r="M6630" i="3" s="1"/>
  <c r="L6629" i="3"/>
  <c r="M6629" i="3" s="1"/>
  <c r="L6628" i="3"/>
  <c r="M6628" i="3" s="1"/>
  <c r="O6628" i="3" s="1"/>
  <c r="L6627" i="3"/>
  <c r="M6627" i="3" s="1"/>
  <c r="L6626" i="3"/>
  <c r="M6626" i="3" s="1"/>
  <c r="L6625" i="3"/>
  <c r="M6625" i="3" s="1"/>
  <c r="L6624" i="3"/>
  <c r="M6624" i="3" s="1"/>
  <c r="O6624" i="3" s="1"/>
  <c r="L6623" i="3"/>
  <c r="M6623" i="3" s="1"/>
  <c r="L6622" i="3"/>
  <c r="M6622" i="3" s="1"/>
  <c r="L6621" i="3"/>
  <c r="M6621" i="3" s="1"/>
  <c r="L6620" i="3"/>
  <c r="M6620" i="3" s="1"/>
  <c r="O6620" i="3" s="1"/>
  <c r="L6619" i="3"/>
  <c r="M6619" i="3" s="1"/>
  <c r="L6618" i="3"/>
  <c r="M6618" i="3" s="1"/>
  <c r="L6617" i="3"/>
  <c r="M6617" i="3" s="1"/>
  <c r="L6607" i="3"/>
  <c r="M6607" i="3" s="1"/>
  <c r="O6607" i="3" s="1"/>
  <c r="L6606" i="3"/>
  <c r="M6606" i="3" s="1"/>
  <c r="L6605" i="3"/>
  <c r="M6605" i="3" s="1"/>
  <c r="S6605" i="3" s="1"/>
  <c r="L6604" i="3"/>
  <c r="M6604" i="3" s="1"/>
  <c r="L6603" i="3"/>
  <c r="M6603" i="3" s="1"/>
  <c r="O6603" i="3" s="1"/>
  <c r="L6602" i="3"/>
  <c r="M6602" i="3" s="1"/>
  <c r="L6601" i="3"/>
  <c r="M6601" i="3" s="1"/>
  <c r="L6600" i="3"/>
  <c r="M6600" i="3" s="1"/>
  <c r="M6599" i="3"/>
  <c r="O6599" i="3" s="1"/>
  <c r="L6599" i="3"/>
  <c r="L6598" i="3"/>
  <c r="M6598" i="3" s="1"/>
  <c r="L6597" i="3"/>
  <c r="M6597" i="3" s="1"/>
  <c r="S6597" i="3" s="1"/>
  <c r="L6596" i="3"/>
  <c r="M6596" i="3" s="1"/>
  <c r="L6595" i="3"/>
  <c r="M6595" i="3" s="1"/>
  <c r="O6595" i="3" s="1"/>
  <c r="L6594" i="3"/>
  <c r="M6594" i="3" s="1"/>
  <c r="L6592" i="3"/>
  <c r="M6592" i="3" s="1"/>
  <c r="S6592" i="3" s="1"/>
  <c r="L6591" i="3"/>
  <c r="M6591" i="3" s="1"/>
  <c r="L6590" i="3"/>
  <c r="M6590" i="3" s="1"/>
  <c r="O6590" i="3" s="1"/>
  <c r="L6589" i="3"/>
  <c r="M6589" i="3" s="1"/>
  <c r="L6588" i="3"/>
  <c r="M6588" i="3" s="1"/>
  <c r="S6588" i="3" s="1"/>
  <c r="L6587" i="3"/>
  <c r="M6587" i="3" s="1"/>
  <c r="L6586" i="3"/>
  <c r="M6586" i="3" s="1"/>
  <c r="O6586" i="3" s="1"/>
  <c r="L6585" i="3"/>
  <c r="M6585" i="3" s="1"/>
  <c r="L6584" i="3"/>
  <c r="M6584" i="3" s="1"/>
  <c r="L6583" i="3"/>
  <c r="M6583" i="3" s="1"/>
  <c r="L6582" i="3"/>
  <c r="M6582" i="3" s="1"/>
  <c r="O6582" i="3" s="1"/>
  <c r="L6581" i="3"/>
  <c r="M6581" i="3" s="1"/>
  <c r="L6580" i="3"/>
  <c r="M6580" i="3" s="1"/>
  <c r="S6580" i="3" s="1"/>
  <c r="L6579" i="3"/>
  <c r="M6579" i="3" s="1"/>
  <c r="M6569" i="3"/>
  <c r="O6569" i="3" s="1"/>
  <c r="L6569" i="3"/>
  <c r="L6568" i="3"/>
  <c r="M6568" i="3" s="1"/>
  <c r="L6567" i="3"/>
  <c r="M6567" i="3" s="1"/>
  <c r="S6567" i="3" s="1"/>
  <c r="L6566" i="3"/>
  <c r="M6566" i="3" s="1"/>
  <c r="L6565" i="3"/>
  <c r="M6565" i="3" s="1"/>
  <c r="O6565" i="3" s="1"/>
  <c r="L6564" i="3"/>
  <c r="M6564" i="3" s="1"/>
  <c r="L6563" i="3"/>
  <c r="M6563" i="3" s="1"/>
  <c r="S6563" i="3" s="1"/>
  <c r="L6562" i="3"/>
  <c r="M6562" i="3" s="1"/>
  <c r="L6561" i="3"/>
  <c r="M6561" i="3" s="1"/>
  <c r="O6561" i="3" s="1"/>
  <c r="L6560" i="3"/>
  <c r="M6560" i="3" s="1"/>
  <c r="L6559" i="3"/>
  <c r="M6559" i="3" s="1"/>
  <c r="L6558" i="3"/>
  <c r="M6558" i="3" s="1"/>
  <c r="M6557" i="3"/>
  <c r="O6557" i="3" s="1"/>
  <c r="L6557" i="3"/>
  <c r="L6556" i="3"/>
  <c r="M6556" i="3" s="1"/>
  <c r="L6554" i="3"/>
  <c r="M6554" i="3" s="1"/>
  <c r="S6554" i="3" s="1"/>
  <c r="L6553" i="3"/>
  <c r="M6553" i="3" s="1"/>
  <c r="L6552" i="3"/>
  <c r="M6552" i="3" s="1"/>
  <c r="O6552" i="3" s="1"/>
  <c r="L6551" i="3"/>
  <c r="M6551" i="3" s="1"/>
  <c r="L6550" i="3"/>
  <c r="M6550" i="3" s="1"/>
  <c r="S6550" i="3" s="1"/>
  <c r="L6549" i="3"/>
  <c r="M6549" i="3" s="1"/>
  <c r="L6548" i="3"/>
  <c r="M6548" i="3" s="1"/>
  <c r="O6548" i="3" s="1"/>
  <c r="L6547" i="3"/>
  <c r="M6547" i="3" s="1"/>
  <c r="L6546" i="3"/>
  <c r="M6546" i="3" s="1"/>
  <c r="S6546" i="3" s="1"/>
  <c r="L6545" i="3"/>
  <c r="M6545" i="3" s="1"/>
  <c r="L6544" i="3"/>
  <c r="M6544" i="3" s="1"/>
  <c r="O6544" i="3" s="1"/>
  <c r="L6543" i="3"/>
  <c r="M6543" i="3" s="1"/>
  <c r="L6542" i="3"/>
  <c r="M6542" i="3" s="1"/>
  <c r="L6541" i="3"/>
  <c r="M6541" i="3" s="1"/>
  <c r="L6531" i="3"/>
  <c r="M6531" i="3" s="1"/>
  <c r="O6531" i="3" s="1"/>
  <c r="L6530" i="3"/>
  <c r="M6530" i="3" s="1"/>
  <c r="L6529" i="3"/>
  <c r="M6529" i="3" s="1"/>
  <c r="S6529" i="3" s="1"/>
  <c r="L6528" i="3"/>
  <c r="M6528" i="3" s="1"/>
  <c r="M6527" i="3"/>
  <c r="O6527" i="3" s="1"/>
  <c r="L6527" i="3"/>
  <c r="L6526" i="3"/>
  <c r="M6526" i="3" s="1"/>
  <c r="L6525" i="3"/>
  <c r="M6525" i="3" s="1"/>
  <c r="S6525" i="3" s="1"/>
  <c r="L6524" i="3"/>
  <c r="M6524" i="3" s="1"/>
  <c r="L6523" i="3"/>
  <c r="M6523" i="3" s="1"/>
  <c r="O6523" i="3" s="1"/>
  <c r="L6522" i="3"/>
  <c r="M6522" i="3" s="1"/>
  <c r="L6521" i="3"/>
  <c r="M6521" i="3" s="1"/>
  <c r="L6520" i="3"/>
  <c r="M6520" i="3" s="1"/>
  <c r="L6519" i="3"/>
  <c r="M6519" i="3" s="1"/>
  <c r="O6519" i="3" s="1"/>
  <c r="L6518" i="3"/>
  <c r="M6518" i="3" s="1"/>
  <c r="L6516" i="3"/>
  <c r="M6516" i="3" s="1"/>
  <c r="L6515" i="3"/>
  <c r="M6515" i="3" s="1"/>
  <c r="M6514" i="3"/>
  <c r="O6514" i="3" s="1"/>
  <c r="L6514" i="3"/>
  <c r="L6513" i="3"/>
  <c r="M6513" i="3" s="1"/>
  <c r="L6512" i="3"/>
  <c r="M6512" i="3" s="1"/>
  <c r="S6512" i="3" s="1"/>
  <c r="L6511" i="3"/>
  <c r="M6511" i="3" s="1"/>
  <c r="M6510" i="3"/>
  <c r="O6510" i="3" s="1"/>
  <c r="L6510" i="3"/>
  <c r="L6509" i="3"/>
  <c r="M6509" i="3" s="1"/>
  <c r="L6508" i="3"/>
  <c r="M6508" i="3" s="1"/>
  <c r="S6508" i="3" s="1"/>
  <c r="L6507" i="3"/>
  <c r="M6507" i="3" s="1"/>
  <c r="L6506" i="3"/>
  <c r="M6506" i="3" s="1"/>
  <c r="O6506" i="3" s="1"/>
  <c r="L6505" i="3"/>
  <c r="M6505" i="3" s="1"/>
  <c r="L6504" i="3"/>
  <c r="M6504" i="3" s="1"/>
  <c r="S6504" i="3" s="1"/>
  <c r="L6503" i="3"/>
  <c r="M6503" i="3" s="1"/>
  <c r="L6493" i="3"/>
  <c r="M6493" i="3" s="1"/>
  <c r="O6493" i="3" s="1"/>
  <c r="L6492" i="3"/>
  <c r="M6492" i="3" s="1"/>
  <c r="M6491" i="3"/>
  <c r="L6491" i="3"/>
  <c r="L6490" i="3"/>
  <c r="M6490" i="3" s="1"/>
  <c r="L6489" i="3"/>
  <c r="M6489" i="3" s="1"/>
  <c r="O6489" i="3" s="1"/>
  <c r="L6488" i="3"/>
  <c r="M6488" i="3" s="1"/>
  <c r="L6487" i="3"/>
  <c r="M6487" i="3" s="1"/>
  <c r="S6487" i="3" s="1"/>
  <c r="L6486" i="3"/>
  <c r="M6486" i="3" s="1"/>
  <c r="M6485" i="3"/>
  <c r="O6485" i="3" s="1"/>
  <c r="L6485" i="3"/>
  <c r="L6484" i="3"/>
  <c r="M6484" i="3" s="1"/>
  <c r="L6483" i="3"/>
  <c r="M6483" i="3" s="1"/>
  <c r="S6483" i="3" s="1"/>
  <c r="L6482" i="3"/>
  <c r="M6482" i="3" s="1"/>
  <c r="L6481" i="3"/>
  <c r="M6481" i="3" s="1"/>
  <c r="O6481" i="3" s="1"/>
  <c r="L6480" i="3"/>
  <c r="M6480" i="3" s="1"/>
  <c r="L6478" i="3"/>
  <c r="M6478" i="3" s="1"/>
  <c r="S6478" i="3" s="1"/>
  <c r="L6477" i="3"/>
  <c r="M6477" i="3" s="1"/>
  <c r="M6476" i="3"/>
  <c r="O6476" i="3" s="1"/>
  <c r="L6476" i="3"/>
  <c r="L6475" i="3"/>
  <c r="M6475" i="3" s="1"/>
  <c r="M6474" i="3"/>
  <c r="L6474" i="3"/>
  <c r="L6473" i="3"/>
  <c r="M6473" i="3" s="1"/>
  <c r="M6472" i="3"/>
  <c r="O6472" i="3" s="1"/>
  <c r="L6472" i="3"/>
  <c r="L6471" i="3"/>
  <c r="M6471" i="3" s="1"/>
  <c r="L6470" i="3"/>
  <c r="M6470" i="3" s="1"/>
  <c r="S6470" i="3" s="1"/>
  <c r="L6469" i="3"/>
  <c r="M6469" i="3" s="1"/>
  <c r="M6468" i="3"/>
  <c r="O6468" i="3" s="1"/>
  <c r="L6468" i="3"/>
  <c r="L6467" i="3"/>
  <c r="M6467" i="3" s="1"/>
  <c r="L6466" i="3"/>
  <c r="M6466" i="3" s="1"/>
  <c r="S6466" i="3" s="1"/>
  <c r="L6465" i="3"/>
  <c r="M6465" i="3" s="1"/>
  <c r="L6455" i="3"/>
  <c r="M6455" i="3" s="1"/>
  <c r="O6455" i="3" s="1"/>
  <c r="L6454" i="3"/>
  <c r="M6454" i="3" s="1"/>
  <c r="L6453" i="3"/>
  <c r="M6453" i="3" s="1"/>
  <c r="S6453" i="3" s="1"/>
  <c r="L6452" i="3"/>
  <c r="M6452" i="3" s="1"/>
  <c r="L6451" i="3"/>
  <c r="M6451" i="3" s="1"/>
  <c r="O6451" i="3" s="1"/>
  <c r="L6450" i="3"/>
  <c r="M6450" i="3" s="1"/>
  <c r="M6449" i="3"/>
  <c r="L6449" i="3"/>
  <c r="L6448" i="3"/>
  <c r="M6448" i="3" s="1"/>
  <c r="L6447" i="3"/>
  <c r="M6447" i="3" s="1"/>
  <c r="O6447" i="3" s="1"/>
  <c r="L6446" i="3"/>
  <c r="M6446" i="3" s="1"/>
  <c r="L6445" i="3"/>
  <c r="M6445" i="3" s="1"/>
  <c r="S6445" i="3" s="1"/>
  <c r="L6444" i="3"/>
  <c r="M6444" i="3" s="1"/>
  <c r="M6443" i="3"/>
  <c r="O6443" i="3" s="1"/>
  <c r="L6443" i="3"/>
  <c r="L6442" i="3"/>
  <c r="M6442" i="3" s="1"/>
  <c r="L6440" i="3"/>
  <c r="M6440" i="3" s="1"/>
  <c r="S6440" i="3" s="1"/>
  <c r="L6439" i="3"/>
  <c r="M6439" i="3" s="1"/>
  <c r="L6438" i="3"/>
  <c r="M6438" i="3" s="1"/>
  <c r="O6438" i="3" s="1"/>
  <c r="L6437" i="3"/>
  <c r="M6437" i="3" s="1"/>
  <c r="L6436" i="3"/>
  <c r="M6436" i="3" s="1"/>
  <c r="L6435" i="3"/>
  <c r="M6435" i="3" s="1"/>
  <c r="L6434" i="3"/>
  <c r="M6434" i="3" s="1"/>
  <c r="O6434" i="3" s="1"/>
  <c r="L6433" i="3"/>
  <c r="M6433" i="3" s="1"/>
  <c r="L6432" i="3"/>
  <c r="M6432" i="3" s="1"/>
  <c r="M6431" i="3"/>
  <c r="S6431" i="3" s="1"/>
  <c r="L6431" i="3"/>
  <c r="L6430" i="3"/>
  <c r="M6430" i="3" s="1"/>
  <c r="O6430" i="3" s="1"/>
  <c r="L6429" i="3"/>
  <c r="M6429" i="3" s="1"/>
  <c r="L6428" i="3"/>
  <c r="M6428" i="3" s="1"/>
  <c r="L6427" i="3"/>
  <c r="M6427" i="3" s="1"/>
  <c r="S6427" i="3" s="1"/>
  <c r="L6417" i="3"/>
  <c r="M6417" i="3" s="1"/>
  <c r="O6417" i="3" s="1"/>
  <c r="L6416" i="3"/>
  <c r="M6416" i="3" s="1"/>
  <c r="L6415" i="3"/>
  <c r="M6415" i="3" s="1"/>
  <c r="L6414" i="3"/>
  <c r="M6414" i="3" s="1"/>
  <c r="S6414" i="3" s="1"/>
  <c r="L6413" i="3"/>
  <c r="M6413" i="3" s="1"/>
  <c r="O6413" i="3" s="1"/>
  <c r="L6412" i="3"/>
  <c r="M6412" i="3" s="1"/>
  <c r="L6411" i="3"/>
  <c r="M6411" i="3" s="1"/>
  <c r="L6410" i="3"/>
  <c r="M6410" i="3" s="1"/>
  <c r="L6409" i="3"/>
  <c r="M6409" i="3" s="1"/>
  <c r="O6409" i="3" s="1"/>
  <c r="L6408" i="3"/>
  <c r="M6408" i="3" s="1"/>
  <c r="L6407" i="3"/>
  <c r="M6407" i="3" s="1"/>
  <c r="L6406" i="3"/>
  <c r="M6406" i="3" s="1"/>
  <c r="M6405" i="3"/>
  <c r="O6405" i="3" s="1"/>
  <c r="L6405" i="3"/>
  <c r="L6404" i="3"/>
  <c r="M6404" i="3" s="1"/>
  <c r="L6402" i="3"/>
  <c r="M6402" i="3" s="1"/>
  <c r="L6401" i="3"/>
  <c r="M6401" i="3" s="1"/>
  <c r="L6400" i="3"/>
  <c r="M6400" i="3" s="1"/>
  <c r="O6400" i="3" s="1"/>
  <c r="L6399" i="3"/>
  <c r="M6399" i="3" s="1"/>
  <c r="L6398" i="3"/>
  <c r="M6398" i="3" s="1"/>
  <c r="L6397" i="3"/>
  <c r="M6397" i="3" s="1"/>
  <c r="L6396" i="3"/>
  <c r="M6396" i="3" s="1"/>
  <c r="O6396" i="3" s="1"/>
  <c r="L6395" i="3"/>
  <c r="M6395" i="3" s="1"/>
  <c r="L6394" i="3"/>
  <c r="M6394" i="3" s="1"/>
  <c r="L6393" i="3"/>
  <c r="M6393" i="3" s="1"/>
  <c r="L6392" i="3"/>
  <c r="M6392" i="3" s="1"/>
  <c r="O6392" i="3" s="1"/>
  <c r="L6391" i="3"/>
  <c r="M6391" i="3" s="1"/>
  <c r="L6390" i="3"/>
  <c r="M6390" i="3" s="1"/>
  <c r="L6389" i="3"/>
  <c r="M6389" i="3" s="1"/>
  <c r="L6379" i="3"/>
  <c r="M6379" i="3" s="1"/>
  <c r="O6379" i="3" s="1"/>
  <c r="L6378" i="3"/>
  <c r="M6378" i="3" s="1"/>
  <c r="L6377" i="3"/>
  <c r="M6377" i="3" s="1"/>
  <c r="S6377" i="3" s="1"/>
  <c r="L6376" i="3"/>
  <c r="M6376" i="3" s="1"/>
  <c r="L6375" i="3"/>
  <c r="M6375" i="3" s="1"/>
  <c r="O6375" i="3" s="1"/>
  <c r="L6374" i="3"/>
  <c r="M6374" i="3" s="1"/>
  <c r="L6373" i="3"/>
  <c r="M6373" i="3" s="1"/>
  <c r="L6372" i="3"/>
  <c r="M6372" i="3" s="1"/>
  <c r="S6372" i="3" s="1"/>
  <c r="L6371" i="3"/>
  <c r="M6371" i="3" s="1"/>
  <c r="O6371" i="3" s="1"/>
  <c r="L6370" i="3"/>
  <c r="M6370" i="3" s="1"/>
  <c r="L6369" i="3"/>
  <c r="M6369" i="3" s="1"/>
  <c r="S6369" i="3" s="1"/>
  <c r="L6368" i="3"/>
  <c r="M6368" i="3" s="1"/>
  <c r="S6368" i="3" s="1"/>
  <c r="M6367" i="3"/>
  <c r="O6367" i="3" s="1"/>
  <c r="L6367" i="3"/>
  <c r="L6366" i="3"/>
  <c r="M6366" i="3" s="1"/>
  <c r="L6364" i="3"/>
  <c r="M6364" i="3" s="1"/>
  <c r="S6364" i="3" s="1"/>
  <c r="L6363" i="3"/>
  <c r="M6363" i="3" s="1"/>
  <c r="S6363" i="3" s="1"/>
  <c r="M6362" i="3"/>
  <c r="O6362" i="3" s="1"/>
  <c r="L6362" i="3"/>
  <c r="L6361" i="3"/>
  <c r="M6361" i="3" s="1"/>
  <c r="L6360" i="3"/>
  <c r="M6360" i="3" s="1"/>
  <c r="S6360" i="3" s="1"/>
  <c r="L6359" i="3"/>
  <c r="M6359" i="3" s="1"/>
  <c r="S6359" i="3" s="1"/>
  <c r="M6358" i="3"/>
  <c r="L6358" i="3"/>
  <c r="L6357" i="3"/>
  <c r="M6357" i="3" s="1"/>
  <c r="L6356" i="3"/>
  <c r="M6356" i="3" s="1"/>
  <c r="L6355" i="3"/>
  <c r="M6355" i="3" s="1"/>
  <c r="S6355" i="3" s="1"/>
  <c r="L6354" i="3"/>
  <c r="M6354" i="3" s="1"/>
  <c r="O6354" i="3" s="1"/>
  <c r="L6353" i="3"/>
  <c r="M6353" i="3" s="1"/>
  <c r="L6352" i="3"/>
  <c r="M6352" i="3" s="1"/>
  <c r="S6352" i="3" s="1"/>
  <c r="L6351" i="3"/>
  <c r="M6351" i="3" s="1"/>
  <c r="S6351" i="3" s="1"/>
  <c r="L6341" i="3"/>
  <c r="M6341" i="3" s="1"/>
  <c r="O6341" i="3" s="1"/>
  <c r="L6340" i="3"/>
  <c r="M6340" i="3" s="1"/>
  <c r="L6339" i="3"/>
  <c r="M6339" i="3" s="1"/>
  <c r="S6339" i="3" s="1"/>
  <c r="L6338" i="3"/>
  <c r="M6338" i="3" s="1"/>
  <c r="L6337" i="3"/>
  <c r="M6337" i="3" s="1"/>
  <c r="O6337" i="3" s="1"/>
  <c r="L6336" i="3"/>
  <c r="M6336" i="3" s="1"/>
  <c r="L6335" i="3"/>
  <c r="M6335" i="3" s="1"/>
  <c r="S6335" i="3" s="1"/>
  <c r="M6334" i="3"/>
  <c r="S6334" i="3" s="1"/>
  <c r="L6334" i="3"/>
  <c r="L6333" i="3"/>
  <c r="M6333" i="3" s="1"/>
  <c r="M6332" i="3"/>
  <c r="S6332" i="3" s="1"/>
  <c r="L6332" i="3"/>
  <c r="L6331" i="3"/>
  <c r="M6331" i="3" s="1"/>
  <c r="L6330" i="3"/>
  <c r="M6330" i="3" s="1"/>
  <c r="L6329" i="3"/>
  <c r="M6329" i="3" s="1"/>
  <c r="M6328" i="3"/>
  <c r="S6328" i="3" s="1"/>
  <c r="L6328" i="3"/>
  <c r="L6326" i="3"/>
  <c r="M6326" i="3" s="1"/>
  <c r="L6325" i="3"/>
  <c r="M6325" i="3" s="1"/>
  <c r="L6324" i="3"/>
  <c r="M6324" i="3" s="1"/>
  <c r="L6323" i="3"/>
  <c r="M6323" i="3" s="1"/>
  <c r="S6323" i="3" s="1"/>
  <c r="L6322" i="3"/>
  <c r="M6322" i="3" s="1"/>
  <c r="L6321" i="3"/>
  <c r="M6321" i="3" s="1"/>
  <c r="L6320" i="3"/>
  <c r="M6320" i="3" s="1"/>
  <c r="L6319" i="3"/>
  <c r="M6319" i="3" s="1"/>
  <c r="S6319" i="3" s="1"/>
  <c r="L6318" i="3"/>
  <c r="M6318" i="3" s="1"/>
  <c r="L6317" i="3"/>
  <c r="M6317" i="3" s="1"/>
  <c r="L6316" i="3"/>
  <c r="M6316" i="3" s="1"/>
  <c r="L6315" i="3"/>
  <c r="M6315" i="3" s="1"/>
  <c r="S6315" i="3" s="1"/>
  <c r="L6314" i="3"/>
  <c r="M6314" i="3" s="1"/>
  <c r="L6313" i="3"/>
  <c r="L6303" i="3"/>
  <c r="M6303" i="3" s="1"/>
  <c r="L6302" i="3"/>
  <c r="M6302" i="3" s="1"/>
  <c r="S6302" i="3" s="1"/>
  <c r="L6301" i="3"/>
  <c r="M6301" i="3" s="1"/>
  <c r="L6300" i="3"/>
  <c r="M6300" i="3" s="1"/>
  <c r="L6299" i="3"/>
  <c r="M6299" i="3" s="1"/>
  <c r="M6298" i="3"/>
  <c r="S6298" i="3" s="1"/>
  <c r="L6298" i="3"/>
  <c r="L6297" i="3"/>
  <c r="M6297" i="3" s="1"/>
  <c r="L6296" i="3"/>
  <c r="M6296" i="3" s="1"/>
  <c r="L6295" i="3"/>
  <c r="M6295" i="3" s="1"/>
  <c r="L6294" i="3"/>
  <c r="M6294" i="3" s="1"/>
  <c r="S6294" i="3" s="1"/>
  <c r="L6293" i="3"/>
  <c r="M6293" i="3" s="1"/>
  <c r="L6292" i="3"/>
  <c r="M6292" i="3" s="1"/>
  <c r="L6291" i="3"/>
  <c r="M6291" i="3" s="1"/>
  <c r="M6290" i="3"/>
  <c r="S6290" i="3" s="1"/>
  <c r="L6290" i="3"/>
  <c r="L6288" i="3"/>
  <c r="M6288" i="3" s="1"/>
  <c r="L6287" i="3"/>
  <c r="M6287" i="3" s="1"/>
  <c r="L6286" i="3"/>
  <c r="M6286" i="3" s="1"/>
  <c r="L6285" i="3"/>
  <c r="M6285" i="3" s="1"/>
  <c r="S6285" i="3" s="1"/>
  <c r="L6284" i="3"/>
  <c r="M6284" i="3" s="1"/>
  <c r="L6283" i="3"/>
  <c r="M6283" i="3" s="1"/>
  <c r="L6282" i="3"/>
  <c r="M6282" i="3" s="1"/>
  <c r="L6281" i="3"/>
  <c r="M6281" i="3" s="1"/>
  <c r="S6281" i="3" s="1"/>
  <c r="L6280" i="3"/>
  <c r="M6280" i="3" s="1"/>
  <c r="L6279" i="3"/>
  <c r="M6279" i="3" s="1"/>
  <c r="L6278" i="3"/>
  <c r="M6278" i="3" s="1"/>
  <c r="L6277" i="3"/>
  <c r="M6277" i="3" s="1"/>
  <c r="S6277" i="3" s="1"/>
  <c r="L6276" i="3"/>
  <c r="M6276" i="3" s="1"/>
  <c r="L6275" i="3"/>
  <c r="L6265" i="3"/>
  <c r="M6265" i="3" s="1"/>
  <c r="L6264" i="3"/>
  <c r="M6264" i="3" s="1"/>
  <c r="S6264" i="3" s="1"/>
  <c r="L6263" i="3"/>
  <c r="M6263" i="3" s="1"/>
  <c r="L6262" i="3"/>
  <c r="M6262" i="3" s="1"/>
  <c r="L6261" i="3"/>
  <c r="M6261" i="3" s="1"/>
  <c r="L6260" i="3"/>
  <c r="M6260" i="3" s="1"/>
  <c r="S6260" i="3" s="1"/>
  <c r="L6259" i="3"/>
  <c r="M6259" i="3" s="1"/>
  <c r="L6258" i="3"/>
  <c r="M6258" i="3" s="1"/>
  <c r="L6257" i="3"/>
  <c r="M6257" i="3" s="1"/>
  <c r="L6256" i="3"/>
  <c r="M6256" i="3" s="1"/>
  <c r="S6256" i="3" s="1"/>
  <c r="L6255" i="3"/>
  <c r="M6255" i="3" s="1"/>
  <c r="L6254" i="3"/>
  <c r="M6254" i="3" s="1"/>
  <c r="L6253" i="3"/>
  <c r="M6253" i="3" s="1"/>
  <c r="L6252" i="3"/>
  <c r="M6252" i="3" s="1"/>
  <c r="S6252" i="3" s="1"/>
  <c r="L6250" i="3"/>
  <c r="M6250" i="3" s="1"/>
  <c r="L6249" i="3"/>
  <c r="M6249" i="3" s="1"/>
  <c r="L6248" i="3"/>
  <c r="M6248" i="3" s="1"/>
  <c r="M6247" i="3"/>
  <c r="S6247" i="3" s="1"/>
  <c r="L6247" i="3"/>
  <c r="L6246" i="3"/>
  <c r="M6246" i="3" s="1"/>
  <c r="L6245" i="3"/>
  <c r="M6245" i="3" s="1"/>
  <c r="L6244" i="3"/>
  <c r="M6244" i="3" s="1"/>
  <c r="M6243" i="3"/>
  <c r="S6243" i="3" s="1"/>
  <c r="L6243" i="3"/>
  <c r="L6242" i="3"/>
  <c r="M6242" i="3" s="1"/>
  <c r="L6241" i="3"/>
  <c r="M6241" i="3" s="1"/>
  <c r="L6240" i="3"/>
  <c r="M6240" i="3" s="1"/>
  <c r="L6239" i="3"/>
  <c r="M6239" i="3" s="1"/>
  <c r="S6239" i="3" s="1"/>
  <c r="L6238" i="3"/>
  <c r="M6238" i="3" s="1"/>
  <c r="L6237" i="3"/>
  <c r="L6227" i="3"/>
  <c r="M6227" i="3" s="1"/>
  <c r="L6226" i="3"/>
  <c r="M6226" i="3" s="1"/>
  <c r="S6226" i="3" s="1"/>
  <c r="L6225" i="3"/>
  <c r="M6225" i="3" s="1"/>
  <c r="L6224" i="3"/>
  <c r="M6224" i="3" s="1"/>
  <c r="L6223" i="3"/>
  <c r="M6223" i="3" s="1"/>
  <c r="L6222" i="3"/>
  <c r="M6222" i="3" s="1"/>
  <c r="S6222" i="3" s="1"/>
  <c r="L6221" i="3"/>
  <c r="M6221" i="3" s="1"/>
  <c r="L6220" i="3"/>
  <c r="M6220" i="3" s="1"/>
  <c r="L6219" i="3"/>
  <c r="M6219" i="3" s="1"/>
  <c r="L6218" i="3"/>
  <c r="M6218" i="3" s="1"/>
  <c r="S6218" i="3" s="1"/>
  <c r="L6217" i="3"/>
  <c r="M6217" i="3" s="1"/>
  <c r="L6216" i="3"/>
  <c r="M6216" i="3" s="1"/>
  <c r="L6215" i="3"/>
  <c r="M6215" i="3" s="1"/>
  <c r="M6214" i="3"/>
  <c r="S6214" i="3" s="1"/>
  <c r="L6214" i="3"/>
  <c r="L6212" i="3"/>
  <c r="M6212" i="3" s="1"/>
  <c r="L6211" i="3"/>
  <c r="M6211" i="3" s="1"/>
  <c r="L6210" i="3"/>
  <c r="M6210" i="3" s="1"/>
  <c r="L6209" i="3"/>
  <c r="M6209" i="3" s="1"/>
  <c r="S6209" i="3" s="1"/>
  <c r="L6208" i="3"/>
  <c r="M6208" i="3" s="1"/>
  <c r="L6207" i="3"/>
  <c r="M6207" i="3" s="1"/>
  <c r="L6206" i="3"/>
  <c r="M6206" i="3" s="1"/>
  <c r="M6205" i="3"/>
  <c r="S6205" i="3" s="1"/>
  <c r="L6205" i="3"/>
  <c r="L6204" i="3"/>
  <c r="M6204" i="3" s="1"/>
  <c r="L6203" i="3"/>
  <c r="M6203" i="3" s="1"/>
  <c r="L6202" i="3"/>
  <c r="M6202" i="3" s="1"/>
  <c r="L6201" i="3"/>
  <c r="M6201" i="3" s="1"/>
  <c r="S6201" i="3" s="1"/>
  <c r="L6200" i="3"/>
  <c r="M6200" i="3" s="1"/>
  <c r="L6199" i="3"/>
  <c r="L6189" i="3"/>
  <c r="M6189" i="3" s="1"/>
  <c r="L6188" i="3"/>
  <c r="M6188" i="3" s="1"/>
  <c r="S6188" i="3" s="1"/>
  <c r="L6187" i="3"/>
  <c r="M6187" i="3" s="1"/>
  <c r="L6186" i="3"/>
  <c r="M6186" i="3" s="1"/>
  <c r="L6185" i="3"/>
  <c r="M6185" i="3" s="1"/>
  <c r="L6184" i="3"/>
  <c r="M6184" i="3" s="1"/>
  <c r="S6184" i="3" s="1"/>
  <c r="L6183" i="3"/>
  <c r="M6183" i="3" s="1"/>
  <c r="L6182" i="3"/>
  <c r="M6182" i="3" s="1"/>
  <c r="L6181" i="3"/>
  <c r="M6181" i="3" s="1"/>
  <c r="L6180" i="3"/>
  <c r="M6180" i="3" s="1"/>
  <c r="S6180" i="3" s="1"/>
  <c r="L6179" i="3"/>
  <c r="M6179" i="3" s="1"/>
  <c r="L6178" i="3"/>
  <c r="M6178" i="3" s="1"/>
  <c r="L6177" i="3"/>
  <c r="M6177" i="3" s="1"/>
  <c r="L6176" i="3"/>
  <c r="M6176" i="3" s="1"/>
  <c r="S6176" i="3" s="1"/>
  <c r="L6174" i="3"/>
  <c r="M6174" i="3" s="1"/>
  <c r="L6173" i="3"/>
  <c r="M6173" i="3" s="1"/>
  <c r="L6172" i="3"/>
  <c r="M6172" i="3" s="1"/>
  <c r="L6171" i="3"/>
  <c r="M6171" i="3" s="1"/>
  <c r="S6171" i="3" s="1"/>
  <c r="L6170" i="3"/>
  <c r="M6170" i="3" s="1"/>
  <c r="L6169" i="3"/>
  <c r="M6169" i="3" s="1"/>
  <c r="L6168" i="3"/>
  <c r="M6168" i="3" s="1"/>
  <c r="L6167" i="3"/>
  <c r="M6167" i="3" s="1"/>
  <c r="S6167" i="3" s="1"/>
  <c r="L6166" i="3"/>
  <c r="M6166" i="3" s="1"/>
  <c r="L6165" i="3"/>
  <c r="M6165" i="3" s="1"/>
  <c r="L6164" i="3"/>
  <c r="M6164" i="3" s="1"/>
  <c r="M6163" i="3"/>
  <c r="S6163" i="3" s="1"/>
  <c r="L6163" i="3"/>
  <c r="L6162" i="3"/>
  <c r="M6162" i="3" s="1"/>
  <c r="L6161" i="3"/>
  <c r="L6151" i="3"/>
  <c r="M6151" i="3" s="1"/>
  <c r="M6150" i="3"/>
  <c r="S6150" i="3" s="1"/>
  <c r="L6150" i="3"/>
  <c r="L6149" i="3"/>
  <c r="M6149" i="3" s="1"/>
  <c r="L6148" i="3"/>
  <c r="M6148" i="3" s="1"/>
  <c r="L6147" i="3"/>
  <c r="M6147" i="3" s="1"/>
  <c r="L6146" i="3"/>
  <c r="M6146" i="3" s="1"/>
  <c r="S6146" i="3" s="1"/>
  <c r="L6145" i="3"/>
  <c r="M6145" i="3" s="1"/>
  <c r="L6144" i="3"/>
  <c r="M6144" i="3" s="1"/>
  <c r="L6143" i="3"/>
  <c r="M6143" i="3" s="1"/>
  <c r="L6142" i="3"/>
  <c r="M6142" i="3" s="1"/>
  <c r="S6142" i="3" s="1"/>
  <c r="L6141" i="3"/>
  <c r="M6141" i="3" s="1"/>
  <c r="L6140" i="3"/>
  <c r="M6140" i="3" s="1"/>
  <c r="L6139" i="3"/>
  <c r="M6139" i="3" s="1"/>
  <c r="L6138" i="3"/>
  <c r="M6138" i="3" s="1"/>
  <c r="S6138" i="3" s="1"/>
  <c r="L6136" i="3"/>
  <c r="M6136" i="3" s="1"/>
  <c r="L6135" i="3"/>
  <c r="M6135" i="3" s="1"/>
  <c r="L6134" i="3"/>
  <c r="M6134" i="3" s="1"/>
  <c r="L6133" i="3"/>
  <c r="M6133" i="3" s="1"/>
  <c r="S6133" i="3" s="1"/>
  <c r="L6132" i="3"/>
  <c r="M6132" i="3" s="1"/>
  <c r="L6131" i="3"/>
  <c r="M6131" i="3" s="1"/>
  <c r="L6130" i="3"/>
  <c r="M6130" i="3" s="1"/>
  <c r="M6129" i="3"/>
  <c r="S6129" i="3" s="1"/>
  <c r="L6129" i="3"/>
  <c r="L6128" i="3"/>
  <c r="M6128" i="3" s="1"/>
  <c r="L6127" i="3"/>
  <c r="M6127" i="3" s="1"/>
  <c r="L6126" i="3"/>
  <c r="M6126" i="3" s="1"/>
  <c r="L6125" i="3"/>
  <c r="M6125" i="3" s="1"/>
  <c r="S6125" i="3" s="1"/>
  <c r="L6124" i="3"/>
  <c r="M6124" i="3" s="1"/>
  <c r="L6123" i="3"/>
  <c r="L6113" i="3"/>
  <c r="M6113" i="3" s="1"/>
  <c r="M6112" i="3"/>
  <c r="S6112" i="3" s="1"/>
  <c r="L6112" i="3"/>
  <c r="L6111" i="3"/>
  <c r="M6111" i="3" s="1"/>
  <c r="L6110" i="3"/>
  <c r="M6110" i="3" s="1"/>
  <c r="L6109" i="3"/>
  <c r="M6109" i="3" s="1"/>
  <c r="L6108" i="3"/>
  <c r="M6108" i="3" s="1"/>
  <c r="S6108" i="3" s="1"/>
  <c r="L6107" i="3"/>
  <c r="M6107" i="3" s="1"/>
  <c r="L6106" i="3"/>
  <c r="M6106" i="3" s="1"/>
  <c r="L6105" i="3"/>
  <c r="M6105" i="3" s="1"/>
  <c r="L6104" i="3"/>
  <c r="M6104" i="3" s="1"/>
  <c r="S6104" i="3" s="1"/>
  <c r="L6103" i="3"/>
  <c r="M6103" i="3" s="1"/>
  <c r="L6102" i="3"/>
  <c r="M6102" i="3" s="1"/>
  <c r="L6101" i="3"/>
  <c r="M6101" i="3" s="1"/>
  <c r="L6100" i="3"/>
  <c r="M6100" i="3" s="1"/>
  <c r="S6100" i="3" s="1"/>
  <c r="L6098" i="3"/>
  <c r="M6098" i="3" s="1"/>
  <c r="L6097" i="3"/>
  <c r="M6097" i="3" s="1"/>
  <c r="L6096" i="3"/>
  <c r="M6096" i="3" s="1"/>
  <c r="L6095" i="3"/>
  <c r="M6095" i="3" s="1"/>
  <c r="S6095" i="3" s="1"/>
  <c r="L6094" i="3"/>
  <c r="M6094" i="3" s="1"/>
  <c r="L6093" i="3"/>
  <c r="M6093" i="3" s="1"/>
  <c r="L6092" i="3"/>
  <c r="M6092" i="3" s="1"/>
  <c r="L6091" i="3"/>
  <c r="M6091" i="3" s="1"/>
  <c r="S6091" i="3" s="1"/>
  <c r="L6090" i="3"/>
  <c r="M6090" i="3" s="1"/>
  <c r="L6089" i="3"/>
  <c r="M6089" i="3" s="1"/>
  <c r="L6088" i="3"/>
  <c r="M6088" i="3" s="1"/>
  <c r="L6087" i="3"/>
  <c r="M6087" i="3" s="1"/>
  <c r="S6087" i="3" s="1"/>
  <c r="L6086" i="3"/>
  <c r="M6086" i="3" s="1"/>
  <c r="L6085" i="3"/>
  <c r="L6075" i="3"/>
  <c r="M6075" i="3" s="1"/>
  <c r="L6074" i="3"/>
  <c r="M6074" i="3" s="1"/>
  <c r="S6074" i="3" s="1"/>
  <c r="L6073" i="3"/>
  <c r="M6073" i="3" s="1"/>
  <c r="L6072" i="3"/>
  <c r="M6072" i="3" s="1"/>
  <c r="L6071" i="3"/>
  <c r="M6071" i="3" s="1"/>
  <c r="M6070" i="3"/>
  <c r="S6070" i="3" s="1"/>
  <c r="L6070" i="3"/>
  <c r="L6069" i="3"/>
  <c r="M6069" i="3" s="1"/>
  <c r="L6068" i="3"/>
  <c r="M6068" i="3" s="1"/>
  <c r="L6067" i="3"/>
  <c r="M6067" i="3" s="1"/>
  <c r="M6066" i="3"/>
  <c r="S6066" i="3" s="1"/>
  <c r="L6066" i="3"/>
  <c r="L6065" i="3"/>
  <c r="M6065" i="3" s="1"/>
  <c r="L6064" i="3"/>
  <c r="M6064" i="3" s="1"/>
  <c r="L6063" i="3"/>
  <c r="M6063" i="3" s="1"/>
  <c r="L6062" i="3"/>
  <c r="M6062" i="3" s="1"/>
  <c r="S6062" i="3" s="1"/>
  <c r="L6060" i="3"/>
  <c r="M6060" i="3" s="1"/>
  <c r="L6059" i="3"/>
  <c r="M6059" i="3" s="1"/>
  <c r="L6058" i="3"/>
  <c r="M6058" i="3" s="1"/>
  <c r="L6057" i="3"/>
  <c r="M6057" i="3" s="1"/>
  <c r="S6057" i="3" s="1"/>
  <c r="L6056" i="3"/>
  <c r="M6056" i="3" s="1"/>
  <c r="L6055" i="3"/>
  <c r="M6055" i="3" s="1"/>
  <c r="L6054" i="3"/>
  <c r="M6054" i="3" s="1"/>
  <c r="L6053" i="3"/>
  <c r="M6053" i="3" s="1"/>
  <c r="S6053" i="3" s="1"/>
  <c r="L6052" i="3"/>
  <c r="M6052" i="3" s="1"/>
  <c r="L6051" i="3"/>
  <c r="M6051" i="3" s="1"/>
  <c r="L6050" i="3"/>
  <c r="M6050" i="3" s="1"/>
  <c r="L6049" i="3"/>
  <c r="M6049" i="3" s="1"/>
  <c r="S6049" i="3" s="1"/>
  <c r="L6048" i="3"/>
  <c r="M6048" i="3" s="1"/>
  <c r="L6047" i="3"/>
  <c r="L6037" i="3"/>
  <c r="M6037" i="3" s="1"/>
  <c r="M6036" i="3"/>
  <c r="S6036" i="3" s="1"/>
  <c r="L6036" i="3"/>
  <c r="L6035" i="3"/>
  <c r="M6035" i="3" s="1"/>
  <c r="L6034" i="3"/>
  <c r="M6034" i="3" s="1"/>
  <c r="L6033" i="3"/>
  <c r="M6033" i="3" s="1"/>
  <c r="L6032" i="3"/>
  <c r="M6032" i="3" s="1"/>
  <c r="S6032" i="3" s="1"/>
  <c r="L6031" i="3"/>
  <c r="M6031" i="3" s="1"/>
  <c r="L6030" i="3"/>
  <c r="M6030" i="3" s="1"/>
  <c r="L6029" i="3"/>
  <c r="M6029" i="3" s="1"/>
  <c r="M6028" i="3"/>
  <c r="S6028" i="3" s="1"/>
  <c r="L6028" i="3"/>
  <c r="L6027" i="3"/>
  <c r="M6027" i="3" s="1"/>
  <c r="L6026" i="3"/>
  <c r="M6026" i="3" s="1"/>
  <c r="S6026" i="3" s="1"/>
  <c r="L6025" i="3"/>
  <c r="M6025" i="3" s="1"/>
  <c r="L6024" i="3"/>
  <c r="M6024" i="3" s="1"/>
  <c r="O6024" i="3" s="1"/>
  <c r="L6022" i="3"/>
  <c r="M6022" i="3" s="1"/>
  <c r="L6021" i="3"/>
  <c r="M6021" i="3" s="1"/>
  <c r="L6020" i="3"/>
  <c r="M6020" i="3" s="1"/>
  <c r="S6020" i="3" s="1"/>
  <c r="L6019" i="3"/>
  <c r="M6019" i="3" s="1"/>
  <c r="L6018" i="3"/>
  <c r="M6018" i="3" s="1"/>
  <c r="L6017" i="3"/>
  <c r="M6017" i="3" s="1"/>
  <c r="S6017" i="3" s="1"/>
  <c r="L6016" i="3"/>
  <c r="M6016" i="3" s="1"/>
  <c r="S6016" i="3" s="1"/>
  <c r="L6015" i="3"/>
  <c r="M6015" i="3" s="1"/>
  <c r="O6015" i="3" s="1"/>
  <c r="L6014" i="3"/>
  <c r="M6014" i="3" s="1"/>
  <c r="S6014" i="3" s="1"/>
  <c r="L6013" i="3"/>
  <c r="M6013" i="3" s="1"/>
  <c r="S6013" i="3" s="1"/>
  <c r="M6012" i="3"/>
  <c r="S6012" i="3" s="1"/>
  <c r="L6012" i="3"/>
  <c r="L6011" i="3"/>
  <c r="M6011" i="3" s="1"/>
  <c r="L6010" i="3"/>
  <c r="M6010" i="3" s="1"/>
  <c r="L6009" i="3"/>
  <c r="M6009" i="3" s="1"/>
  <c r="S6009" i="3" s="1"/>
  <c r="L5999" i="3"/>
  <c r="M5999" i="3" s="1"/>
  <c r="L5998" i="3"/>
  <c r="M5998" i="3" s="1"/>
  <c r="S5998" i="3" s="1"/>
  <c r="L5997" i="3"/>
  <c r="M5997" i="3" s="1"/>
  <c r="L5996" i="3"/>
  <c r="M5996" i="3" s="1"/>
  <c r="S5996" i="3" s="1"/>
  <c r="L5995" i="3"/>
  <c r="M5995" i="3" s="1"/>
  <c r="L5994" i="3"/>
  <c r="M5994" i="3" s="1"/>
  <c r="S5994" i="3" s="1"/>
  <c r="L5993" i="3"/>
  <c r="M5993" i="3" s="1"/>
  <c r="L5992" i="3"/>
  <c r="M5992" i="3" s="1"/>
  <c r="S5992" i="3" s="1"/>
  <c r="L5991" i="3"/>
  <c r="M5991" i="3" s="1"/>
  <c r="M5990" i="3"/>
  <c r="S5990" i="3" s="1"/>
  <c r="L5990" i="3"/>
  <c r="L5989" i="3"/>
  <c r="M5989" i="3" s="1"/>
  <c r="L5988" i="3"/>
  <c r="M5988" i="3" s="1"/>
  <c r="L5987" i="3"/>
  <c r="M5987" i="3" s="1"/>
  <c r="L5986" i="3"/>
  <c r="M5986" i="3" s="1"/>
  <c r="S5986" i="3" s="1"/>
  <c r="L5984" i="3"/>
  <c r="M5984" i="3" s="1"/>
  <c r="L5983" i="3"/>
  <c r="M5983" i="3" s="1"/>
  <c r="S5983" i="3" s="1"/>
  <c r="L5982" i="3"/>
  <c r="M5982" i="3" s="1"/>
  <c r="L5981" i="3"/>
  <c r="M5981" i="3" s="1"/>
  <c r="S5981" i="3" s="1"/>
  <c r="L5980" i="3"/>
  <c r="M5980" i="3" s="1"/>
  <c r="L5979" i="3"/>
  <c r="M5979" i="3" s="1"/>
  <c r="S5979" i="3" s="1"/>
  <c r="L5978" i="3"/>
  <c r="M5978" i="3" s="1"/>
  <c r="M5977" i="3"/>
  <c r="S5977" i="3" s="1"/>
  <c r="L5977" i="3"/>
  <c r="L5976" i="3"/>
  <c r="M5976" i="3" s="1"/>
  <c r="L5975" i="3"/>
  <c r="M5975" i="3" s="1"/>
  <c r="S5975" i="3" s="1"/>
  <c r="L5974" i="3"/>
  <c r="M5974" i="3" s="1"/>
  <c r="L5973" i="3"/>
  <c r="M5973" i="3" s="1"/>
  <c r="S5973" i="3" s="1"/>
  <c r="L5972" i="3"/>
  <c r="M5972" i="3" s="1"/>
  <c r="L5971" i="3"/>
  <c r="M5971" i="3" s="1"/>
  <c r="L5961" i="3"/>
  <c r="M5961" i="3" s="1"/>
  <c r="L5960" i="3"/>
  <c r="M5960" i="3" s="1"/>
  <c r="S5960" i="3" s="1"/>
  <c r="L5959" i="3"/>
  <c r="M5959" i="3" s="1"/>
  <c r="L5958" i="3"/>
  <c r="M5958" i="3" s="1"/>
  <c r="S5958" i="3" s="1"/>
  <c r="L5957" i="3"/>
  <c r="M5957" i="3" s="1"/>
  <c r="L5956" i="3"/>
  <c r="M5956" i="3" s="1"/>
  <c r="S5956" i="3" s="1"/>
  <c r="L5955" i="3"/>
  <c r="M5955" i="3" s="1"/>
  <c r="L5954" i="3"/>
  <c r="M5954" i="3" s="1"/>
  <c r="S5954" i="3" s="1"/>
  <c r="L5953" i="3"/>
  <c r="M5953" i="3" s="1"/>
  <c r="L5952" i="3"/>
  <c r="M5952" i="3" s="1"/>
  <c r="S5952" i="3" s="1"/>
  <c r="L5951" i="3"/>
  <c r="M5951" i="3" s="1"/>
  <c r="L5950" i="3"/>
  <c r="M5950" i="3" s="1"/>
  <c r="S5950" i="3" s="1"/>
  <c r="L5949" i="3"/>
  <c r="M5949" i="3" s="1"/>
  <c r="M5948" i="3"/>
  <c r="S5948" i="3" s="1"/>
  <c r="L5948" i="3"/>
  <c r="L5946" i="3"/>
  <c r="M5946" i="3" s="1"/>
  <c r="L5945" i="3"/>
  <c r="M5945" i="3" s="1"/>
  <c r="L5944" i="3"/>
  <c r="M5944" i="3" s="1"/>
  <c r="L5943" i="3"/>
  <c r="M5943" i="3" s="1"/>
  <c r="S5943" i="3" s="1"/>
  <c r="L5942" i="3"/>
  <c r="M5942" i="3" s="1"/>
  <c r="L5941" i="3"/>
  <c r="M5941" i="3" s="1"/>
  <c r="S5941" i="3" s="1"/>
  <c r="L5940" i="3"/>
  <c r="M5940" i="3" s="1"/>
  <c r="L5939" i="3"/>
  <c r="M5939" i="3" s="1"/>
  <c r="S5939" i="3" s="1"/>
  <c r="L5938" i="3"/>
  <c r="M5938" i="3" s="1"/>
  <c r="L5937" i="3"/>
  <c r="M5937" i="3" s="1"/>
  <c r="S5937" i="3" s="1"/>
  <c r="L5936" i="3"/>
  <c r="M5936" i="3" s="1"/>
  <c r="M5935" i="3"/>
  <c r="S5935" i="3" s="1"/>
  <c r="L5935" i="3"/>
  <c r="L5934" i="3"/>
  <c r="M5934" i="3" s="1"/>
  <c r="L5933" i="3"/>
  <c r="M5933" i="3" s="1"/>
  <c r="S5933" i="3" s="1"/>
  <c r="L5923" i="3"/>
  <c r="M5923" i="3" s="1"/>
  <c r="L5922" i="3"/>
  <c r="M5922" i="3" s="1"/>
  <c r="S5922" i="3" s="1"/>
  <c r="L5921" i="3"/>
  <c r="M5921" i="3" s="1"/>
  <c r="L5920" i="3"/>
  <c r="M5920" i="3" s="1"/>
  <c r="L5919" i="3"/>
  <c r="M5919" i="3" s="1"/>
  <c r="L5918" i="3"/>
  <c r="M5918" i="3" s="1"/>
  <c r="S5918" i="3" s="1"/>
  <c r="L5917" i="3"/>
  <c r="M5917" i="3" s="1"/>
  <c r="L5916" i="3"/>
  <c r="M5916" i="3" s="1"/>
  <c r="S5916" i="3" s="1"/>
  <c r="L5915" i="3"/>
  <c r="M5915" i="3" s="1"/>
  <c r="L5914" i="3"/>
  <c r="M5914" i="3" s="1"/>
  <c r="S5914" i="3" s="1"/>
  <c r="L5913" i="3"/>
  <c r="M5913" i="3" s="1"/>
  <c r="L5912" i="3"/>
  <c r="M5912" i="3" s="1"/>
  <c r="S5912" i="3" s="1"/>
  <c r="L5911" i="3"/>
  <c r="M5911" i="3" s="1"/>
  <c r="L5910" i="3"/>
  <c r="M5910" i="3" s="1"/>
  <c r="S5910" i="3" s="1"/>
  <c r="L5908" i="3"/>
  <c r="M5908" i="3" s="1"/>
  <c r="L5907" i="3"/>
  <c r="M5907" i="3" s="1"/>
  <c r="S5907" i="3" s="1"/>
  <c r="L5906" i="3"/>
  <c r="M5906" i="3" s="1"/>
  <c r="M5905" i="3"/>
  <c r="S5905" i="3" s="1"/>
  <c r="L5905" i="3"/>
  <c r="L5904" i="3"/>
  <c r="M5904" i="3" s="1"/>
  <c r="L5903" i="3"/>
  <c r="M5903" i="3" s="1"/>
  <c r="L5902" i="3"/>
  <c r="M5902" i="3" s="1"/>
  <c r="L5901" i="3"/>
  <c r="M5901" i="3" s="1"/>
  <c r="S5901" i="3" s="1"/>
  <c r="L5900" i="3"/>
  <c r="M5900" i="3" s="1"/>
  <c r="L5899" i="3"/>
  <c r="M5899" i="3" s="1"/>
  <c r="S5899" i="3" s="1"/>
  <c r="L5898" i="3"/>
  <c r="M5898" i="3" s="1"/>
  <c r="L5897" i="3"/>
  <c r="M5897" i="3" s="1"/>
  <c r="S5897" i="3" s="1"/>
  <c r="L5896" i="3"/>
  <c r="M5896" i="3" s="1"/>
  <c r="L5895" i="3"/>
  <c r="L5885" i="3"/>
  <c r="M5885" i="3" s="1"/>
  <c r="M5884" i="3"/>
  <c r="S5884" i="3" s="1"/>
  <c r="L5884" i="3"/>
  <c r="L5883" i="3"/>
  <c r="M5883" i="3" s="1"/>
  <c r="L5882" i="3"/>
  <c r="M5882" i="3" s="1"/>
  <c r="S5882" i="3" s="1"/>
  <c r="L5881" i="3"/>
  <c r="M5881" i="3" s="1"/>
  <c r="L5880" i="3"/>
  <c r="M5880" i="3" s="1"/>
  <c r="S5880" i="3" s="1"/>
  <c r="L5879" i="3"/>
  <c r="M5879" i="3" s="1"/>
  <c r="L5878" i="3"/>
  <c r="M5878" i="3" s="1"/>
  <c r="L5877" i="3"/>
  <c r="M5877" i="3" s="1"/>
  <c r="L5876" i="3"/>
  <c r="M5876" i="3" s="1"/>
  <c r="S5876" i="3" s="1"/>
  <c r="L5875" i="3"/>
  <c r="M5875" i="3" s="1"/>
  <c r="L5874" i="3"/>
  <c r="M5874" i="3" s="1"/>
  <c r="S5874" i="3" s="1"/>
  <c r="L5873" i="3"/>
  <c r="M5873" i="3" s="1"/>
  <c r="L5872" i="3"/>
  <c r="M5872" i="3" s="1"/>
  <c r="S5872" i="3" s="1"/>
  <c r="L5870" i="3"/>
  <c r="M5870" i="3" s="1"/>
  <c r="L5869" i="3"/>
  <c r="M5869" i="3" s="1"/>
  <c r="S5869" i="3" s="1"/>
  <c r="L5868" i="3"/>
  <c r="M5868" i="3" s="1"/>
  <c r="L5867" i="3"/>
  <c r="M5867" i="3" s="1"/>
  <c r="S5867" i="3" s="1"/>
  <c r="L5866" i="3"/>
  <c r="M5866" i="3" s="1"/>
  <c r="L5865" i="3"/>
  <c r="M5865" i="3" s="1"/>
  <c r="L5864" i="3"/>
  <c r="M5864" i="3" s="1"/>
  <c r="L5863" i="3"/>
  <c r="M5863" i="3" s="1"/>
  <c r="S5863" i="3" s="1"/>
  <c r="L5862" i="3"/>
  <c r="M5862" i="3" s="1"/>
  <c r="L5861" i="3"/>
  <c r="M5861" i="3" s="1"/>
  <c r="L5860" i="3"/>
  <c r="M5860" i="3" s="1"/>
  <c r="L5859" i="3"/>
  <c r="M5859" i="3" s="1"/>
  <c r="S5859" i="3" s="1"/>
  <c r="L5858" i="3"/>
  <c r="M5858" i="3" s="1"/>
  <c r="L5857" i="3"/>
  <c r="L5847" i="3"/>
  <c r="M5847" i="3" s="1"/>
  <c r="L5846" i="3"/>
  <c r="M5846" i="3" s="1"/>
  <c r="S5846" i="3" s="1"/>
  <c r="L5845" i="3"/>
  <c r="M5845" i="3" s="1"/>
  <c r="L5844" i="3"/>
  <c r="M5844" i="3" s="1"/>
  <c r="L5843" i="3"/>
  <c r="M5843" i="3" s="1"/>
  <c r="M5842" i="3"/>
  <c r="S5842" i="3" s="1"/>
  <c r="L5842" i="3"/>
  <c r="L5841" i="3"/>
  <c r="M5841" i="3" s="1"/>
  <c r="L5840" i="3"/>
  <c r="M5840" i="3" s="1"/>
  <c r="L5839" i="3"/>
  <c r="M5839" i="3" s="1"/>
  <c r="L5838" i="3"/>
  <c r="M5838" i="3" s="1"/>
  <c r="S5838" i="3" s="1"/>
  <c r="L5837" i="3"/>
  <c r="M5837" i="3" s="1"/>
  <c r="L5836" i="3"/>
  <c r="M5836" i="3" s="1"/>
  <c r="L5835" i="3"/>
  <c r="M5835" i="3" s="1"/>
  <c r="L5834" i="3"/>
  <c r="M5834" i="3" s="1"/>
  <c r="S5834" i="3" s="1"/>
  <c r="L5832" i="3"/>
  <c r="M5832" i="3" s="1"/>
  <c r="L5831" i="3"/>
  <c r="M5831" i="3" s="1"/>
  <c r="S5831" i="3" s="1"/>
  <c r="L5830" i="3"/>
  <c r="M5830" i="3" s="1"/>
  <c r="L5829" i="3"/>
  <c r="M5829" i="3" s="1"/>
  <c r="S5829" i="3" s="1"/>
  <c r="L5828" i="3"/>
  <c r="M5828" i="3" s="1"/>
  <c r="M5827" i="3"/>
  <c r="L5827" i="3"/>
  <c r="L5826" i="3"/>
  <c r="M5826" i="3" s="1"/>
  <c r="M5825" i="3"/>
  <c r="S5825" i="3" s="1"/>
  <c r="L5825" i="3"/>
  <c r="L5824" i="3"/>
  <c r="M5824" i="3" s="1"/>
  <c r="L5823" i="3"/>
  <c r="M5823" i="3" s="1"/>
  <c r="S5823" i="3" s="1"/>
  <c r="L5822" i="3"/>
  <c r="M5822" i="3" s="1"/>
  <c r="L5821" i="3"/>
  <c r="M5821" i="3" s="1"/>
  <c r="S5821" i="3" s="1"/>
  <c r="L5820" i="3"/>
  <c r="M5820" i="3" s="1"/>
  <c r="M5819" i="3"/>
  <c r="L5819" i="3"/>
  <c r="L5809" i="3"/>
  <c r="M5809" i="3" s="1"/>
  <c r="L5808" i="3"/>
  <c r="M5808" i="3" s="1"/>
  <c r="S5808" i="3" s="1"/>
  <c r="L5807" i="3"/>
  <c r="M5807" i="3" s="1"/>
  <c r="L5806" i="3"/>
  <c r="M5806" i="3" s="1"/>
  <c r="S5806" i="3" s="1"/>
  <c r="L5805" i="3"/>
  <c r="M5805" i="3" s="1"/>
  <c r="L5804" i="3"/>
  <c r="M5804" i="3" s="1"/>
  <c r="S5804" i="3" s="1"/>
  <c r="L5803" i="3"/>
  <c r="M5803" i="3" s="1"/>
  <c r="M5802" i="3"/>
  <c r="L5802" i="3"/>
  <c r="L5801" i="3"/>
  <c r="M5801" i="3" s="1"/>
  <c r="L5800" i="3"/>
  <c r="M5800" i="3" s="1"/>
  <c r="S5800" i="3" s="1"/>
  <c r="L5799" i="3"/>
  <c r="M5799" i="3" s="1"/>
  <c r="L5798" i="3"/>
  <c r="M5798" i="3" s="1"/>
  <c r="S5798" i="3" s="1"/>
  <c r="L5797" i="3"/>
  <c r="M5797" i="3" s="1"/>
  <c r="L5796" i="3"/>
  <c r="M5796" i="3" s="1"/>
  <c r="S5796" i="3" s="1"/>
  <c r="L5794" i="3"/>
  <c r="M5794" i="3" s="1"/>
  <c r="L5793" i="3"/>
  <c r="M5793" i="3" s="1"/>
  <c r="L5792" i="3"/>
  <c r="M5792" i="3" s="1"/>
  <c r="L5791" i="3"/>
  <c r="M5791" i="3" s="1"/>
  <c r="S5791" i="3" s="1"/>
  <c r="L5790" i="3"/>
  <c r="M5790" i="3" s="1"/>
  <c r="L5789" i="3"/>
  <c r="M5789" i="3" s="1"/>
  <c r="S5789" i="3" s="1"/>
  <c r="L5788" i="3"/>
  <c r="M5788" i="3" s="1"/>
  <c r="L5787" i="3"/>
  <c r="M5787" i="3" s="1"/>
  <c r="S5787" i="3" s="1"/>
  <c r="L5786" i="3"/>
  <c r="M5786" i="3" s="1"/>
  <c r="M5785" i="3"/>
  <c r="L5785" i="3"/>
  <c r="L5784" i="3"/>
  <c r="M5784" i="3" s="1"/>
  <c r="M5783" i="3"/>
  <c r="S5783" i="3" s="1"/>
  <c r="L5783" i="3"/>
  <c r="L5782" i="3"/>
  <c r="M5782" i="3" s="1"/>
  <c r="L5781" i="3"/>
  <c r="M5781" i="3" s="1"/>
  <c r="S5781" i="3" s="1"/>
  <c r="L5771" i="3"/>
  <c r="M5771" i="3" s="1"/>
  <c r="L5770" i="3"/>
  <c r="M5770" i="3" s="1"/>
  <c r="S5770" i="3" s="1"/>
  <c r="L5769" i="3"/>
  <c r="M5769" i="3" s="1"/>
  <c r="M5768" i="3"/>
  <c r="L5768" i="3"/>
  <c r="L5767" i="3"/>
  <c r="M5767" i="3" s="1"/>
  <c r="L5766" i="3"/>
  <c r="M5766" i="3" s="1"/>
  <c r="S5766" i="3" s="1"/>
  <c r="L5765" i="3"/>
  <c r="M5765" i="3" s="1"/>
  <c r="L5764" i="3"/>
  <c r="M5764" i="3" s="1"/>
  <c r="S5764" i="3" s="1"/>
  <c r="L5763" i="3"/>
  <c r="M5763" i="3" s="1"/>
  <c r="L5762" i="3"/>
  <c r="M5762" i="3" s="1"/>
  <c r="S5762" i="3" s="1"/>
  <c r="L5761" i="3"/>
  <c r="M5761" i="3" s="1"/>
  <c r="M5760" i="3"/>
  <c r="L5760" i="3"/>
  <c r="L5759" i="3"/>
  <c r="M5759" i="3" s="1"/>
  <c r="L5758" i="3"/>
  <c r="M5758" i="3" s="1"/>
  <c r="S5758" i="3" s="1"/>
  <c r="L5756" i="3"/>
  <c r="M5756" i="3" s="1"/>
  <c r="L5755" i="3"/>
  <c r="M5755" i="3" s="1"/>
  <c r="S5755" i="3" s="1"/>
  <c r="L5754" i="3"/>
  <c r="M5754" i="3" s="1"/>
  <c r="L5753" i="3"/>
  <c r="M5753" i="3" s="1"/>
  <c r="S5753" i="3" s="1"/>
  <c r="L5752" i="3"/>
  <c r="M5752" i="3" s="1"/>
  <c r="L5751" i="3"/>
  <c r="M5751" i="3" s="1"/>
  <c r="L5750" i="3"/>
  <c r="M5750" i="3" s="1"/>
  <c r="L5749" i="3"/>
  <c r="M5749" i="3" s="1"/>
  <c r="S5749" i="3" s="1"/>
  <c r="L5748" i="3"/>
  <c r="M5748" i="3" s="1"/>
  <c r="L5747" i="3"/>
  <c r="M5747" i="3" s="1"/>
  <c r="S5747" i="3" s="1"/>
  <c r="L5746" i="3"/>
  <c r="M5746" i="3" s="1"/>
  <c r="L5745" i="3"/>
  <c r="M5745" i="3" s="1"/>
  <c r="S5745" i="3" s="1"/>
  <c r="L5744" i="3"/>
  <c r="M5744" i="3" s="1"/>
  <c r="L5743" i="3"/>
  <c r="M5743" i="3" s="1"/>
  <c r="S5743" i="3" s="1"/>
  <c r="L5733" i="3"/>
  <c r="M5733" i="3" s="1"/>
  <c r="L5732" i="3"/>
  <c r="M5732" i="3" s="1"/>
  <c r="O5732" i="3" s="1"/>
  <c r="M5731" i="3"/>
  <c r="S5731" i="3" s="1"/>
  <c r="L5731" i="3"/>
  <c r="L5730" i="3"/>
  <c r="M5730" i="3" s="1"/>
  <c r="L5729" i="3"/>
  <c r="M5729" i="3" s="1"/>
  <c r="L5728" i="3"/>
  <c r="M5728" i="3" s="1"/>
  <c r="S5728" i="3" s="1"/>
  <c r="L5727" i="3"/>
  <c r="M5727" i="3" s="1"/>
  <c r="S5727" i="3" s="1"/>
  <c r="L5726" i="3"/>
  <c r="M5726" i="3" s="1"/>
  <c r="L5725" i="3"/>
  <c r="M5725" i="3" s="1"/>
  <c r="M5724" i="3"/>
  <c r="L5724" i="3"/>
  <c r="L5723" i="3"/>
  <c r="M5723" i="3" s="1"/>
  <c r="S5723" i="3" s="1"/>
  <c r="M5722" i="3"/>
  <c r="O5722" i="3" s="1"/>
  <c r="L5722" i="3"/>
  <c r="L5721" i="3"/>
  <c r="M5721" i="3" s="1"/>
  <c r="M5720" i="3"/>
  <c r="L5720" i="3"/>
  <c r="L5718" i="3"/>
  <c r="M5718" i="3" s="1"/>
  <c r="S5718" i="3" s="1"/>
  <c r="L5717" i="3"/>
  <c r="M5717" i="3" s="1"/>
  <c r="L5716" i="3"/>
  <c r="M5716" i="3" s="1"/>
  <c r="L5715" i="3"/>
  <c r="M5715" i="3" s="1"/>
  <c r="L5714" i="3"/>
  <c r="M5714" i="3" s="1"/>
  <c r="S5714" i="3" s="1"/>
  <c r="M5713" i="3"/>
  <c r="O5713" i="3" s="1"/>
  <c r="L5713" i="3"/>
  <c r="L5712" i="3"/>
  <c r="M5712" i="3" s="1"/>
  <c r="L5711" i="3"/>
  <c r="M5711" i="3" s="1"/>
  <c r="S5711" i="3" s="1"/>
  <c r="L5710" i="3"/>
  <c r="M5710" i="3" s="1"/>
  <c r="M5709" i="3"/>
  <c r="L5709" i="3"/>
  <c r="L5708" i="3"/>
  <c r="M5708" i="3" s="1"/>
  <c r="L5707" i="3"/>
  <c r="M5707" i="3" s="1"/>
  <c r="S5707" i="3" s="1"/>
  <c r="L5706" i="3"/>
  <c r="M5706" i="3" s="1"/>
  <c r="L5705" i="3"/>
  <c r="M5705" i="3" s="1"/>
  <c r="S5705" i="3" s="1"/>
  <c r="L5695" i="3"/>
  <c r="M5695" i="3" s="1"/>
  <c r="L5694" i="3"/>
  <c r="M5694" i="3" s="1"/>
  <c r="S5694" i="3" s="1"/>
  <c r="L5693" i="3"/>
  <c r="M5693" i="3" s="1"/>
  <c r="L5692" i="3"/>
  <c r="M5692" i="3" s="1"/>
  <c r="S5692" i="3" s="1"/>
  <c r="L5691" i="3"/>
  <c r="M5691" i="3" s="1"/>
  <c r="L5690" i="3"/>
  <c r="M5690" i="3" s="1"/>
  <c r="S5690" i="3" s="1"/>
  <c r="L5689" i="3"/>
  <c r="M5689" i="3" s="1"/>
  <c r="L5688" i="3"/>
  <c r="M5688" i="3" s="1"/>
  <c r="O5688" i="3" s="1"/>
  <c r="L5687" i="3"/>
  <c r="M5687" i="3" s="1"/>
  <c r="L5686" i="3"/>
  <c r="M5686" i="3" s="1"/>
  <c r="S5686" i="3" s="1"/>
  <c r="L5685" i="3"/>
  <c r="M5685" i="3" s="1"/>
  <c r="M5684" i="3"/>
  <c r="L5684" i="3"/>
  <c r="L5683" i="3"/>
  <c r="M5683" i="3" s="1"/>
  <c r="L5682" i="3"/>
  <c r="M5682" i="3" s="1"/>
  <c r="L5680" i="3"/>
  <c r="M5680" i="3" s="1"/>
  <c r="M5679" i="3"/>
  <c r="O5679" i="3" s="1"/>
  <c r="L5679" i="3"/>
  <c r="L5678" i="3"/>
  <c r="M5678" i="3" s="1"/>
  <c r="L5677" i="3"/>
  <c r="M5677" i="3" s="1"/>
  <c r="S5677" i="3" s="1"/>
  <c r="L5676" i="3"/>
  <c r="M5676" i="3" s="1"/>
  <c r="L5675" i="3"/>
  <c r="M5675" i="3" s="1"/>
  <c r="L5674" i="3"/>
  <c r="M5674" i="3" s="1"/>
  <c r="L5673" i="3"/>
  <c r="M5673" i="3" s="1"/>
  <c r="S5673" i="3" s="1"/>
  <c r="L5672" i="3"/>
  <c r="M5672" i="3" s="1"/>
  <c r="L5671" i="3"/>
  <c r="M5671" i="3" s="1"/>
  <c r="O5671" i="3" s="1"/>
  <c r="L5670" i="3"/>
  <c r="M5670" i="3" s="1"/>
  <c r="L5669" i="3"/>
  <c r="M5669" i="3" s="1"/>
  <c r="S5669" i="3" s="1"/>
  <c r="L5668" i="3"/>
  <c r="M5668" i="3" s="1"/>
  <c r="L5667" i="3"/>
  <c r="M5667" i="3" s="1"/>
  <c r="L5657" i="3"/>
  <c r="M5657" i="3" s="1"/>
  <c r="L5656" i="3"/>
  <c r="M5656" i="3" s="1"/>
  <c r="M5655" i="3"/>
  <c r="L5655" i="3"/>
  <c r="L5654" i="3"/>
  <c r="M5654" i="3" s="1"/>
  <c r="L5653" i="3"/>
  <c r="M5653" i="3" s="1"/>
  <c r="O5653" i="3" s="1"/>
  <c r="L5652" i="3"/>
  <c r="M5652" i="3" s="1"/>
  <c r="S5652" i="3" s="1"/>
  <c r="L5651" i="3"/>
  <c r="M5651" i="3" s="1"/>
  <c r="S5651" i="3" s="1"/>
  <c r="L5650" i="3"/>
  <c r="M5650" i="3" s="1"/>
  <c r="O5650" i="3" s="1"/>
  <c r="L5649" i="3"/>
  <c r="M5649" i="3" s="1"/>
  <c r="L5648" i="3"/>
  <c r="M5648" i="3" s="1"/>
  <c r="S5648" i="3" s="1"/>
  <c r="L5647" i="3"/>
  <c r="M5647" i="3" s="1"/>
  <c r="S5647" i="3" s="1"/>
  <c r="L5646" i="3"/>
  <c r="M5646" i="3" s="1"/>
  <c r="O5646" i="3" s="1"/>
  <c r="M5645" i="3"/>
  <c r="L5645" i="3"/>
  <c r="L5644" i="3"/>
  <c r="M5644" i="3" s="1"/>
  <c r="S5644" i="3" s="1"/>
  <c r="L5642" i="3"/>
  <c r="M5642" i="3" s="1"/>
  <c r="S5642" i="3" s="1"/>
  <c r="M5641" i="3"/>
  <c r="L5641" i="3"/>
  <c r="L5640" i="3"/>
  <c r="M5640" i="3" s="1"/>
  <c r="O5640" i="3" s="1"/>
  <c r="L5639" i="3"/>
  <c r="M5639" i="3" s="1"/>
  <c r="M5638" i="3"/>
  <c r="S5638" i="3" s="1"/>
  <c r="L5638" i="3"/>
  <c r="L5637" i="3"/>
  <c r="M5637" i="3" s="1"/>
  <c r="L5636" i="3"/>
  <c r="M5636" i="3" s="1"/>
  <c r="O5636" i="3" s="1"/>
  <c r="L5635" i="3"/>
  <c r="M5635" i="3" s="1"/>
  <c r="S5635" i="3" s="1"/>
  <c r="L5634" i="3"/>
  <c r="M5634" i="3" s="1"/>
  <c r="S5634" i="3" s="1"/>
  <c r="M5633" i="3"/>
  <c r="O5633" i="3" s="1"/>
  <c r="L5633" i="3"/>
  <c r="L5632" i="3"/>
  <c r="M5632" i="3" s="1"/>
  <c r="L5631" i="3"/>
  <c r="M5631" i="3" s="1"/>
  <c r="S5631" i="3" s="1"/>
  <c r="L5630" i="3"/>
  <c r="M5630" i="3" s="1"/>
  <c r="S5630" i="3" s="1"/>
  <c r="L5629" i="3"/>
  <c r="L5619" i="3"/>
  <c r="M5619" i="3" s="1"/>
  <c r="L5618" i="3"/>
  <c r="M5618" i="3" s="1"/>
  <c r="M5617" i="3"/>
  <c r="L5617" i="3"/>
  <c r="L5616" i="3"/>
  <c r="M5616" i="3" s="1"/>
  <c r="O5616" i="3" s="1"/>
  <c r="L5615" i="3"/>
  <c r="M5615" i="3" s="1"/>
  <c r="L5614" i="3"/>
  <c r="M5614" i="3" s="1"/>
  <c r="S5614" i="3" s="1"/>
  <c r="L5613" i="3"/>
  <c r="M5613" i="3" s="1"/>
  <c r="L5612" i="3"/>
  <c r="M5612" i="3" s="1"/>
  <c r="L5611" i="3"/>
  <c r="M5611" i="3" s="1"/>
  <c r="L5610" i="3"/>
  <c r="M5610" i="3" s="1"/>
  <c r="L5609" i="3"/>
  <c r="M5609" i="3" s="1"/>
  <c r="S5609" i="3" s="1"/>
  <c r="L5608" i="3"/>
  <c r="M5608" i="3" s="1"/>
  <c r="O5608" i="3" s="1"/>
  <c r="L5607" i="3"/>
  <c r="M5607" i="3" s="1"/>
  <c r="L5606" i="3"/>
  <c r="M5606" i="3" s="1"/>
  <c r="S5606" i="3" s="1"/>
  <c r="L5604" i="3"/>
  <c r="M5604" i="3" s="1"/>
  <c r="L5603" i="3"/>
  <c r="M5603" i="3" s="1"/>
  <c r="L5602" i="3"/>
  <c r="M5602" i="3" s="1"/>
  <c r="L5601" i="3"/>
  <c r="M5601" i="3" s="1"/>
  <c r="L5600" i="3"/>
  <c r="M5600" i="3" s="1"/>
  <c r="L5599" i="3"/>
  <c r="M5599" i="3" s="1"/>
  <c r="O5599" i="3" s="1"/>
  <c r="L5598" i="3"/>
  <c r="M5598" i="3" s="1"/>
  <c r="L5597" i="3"/>
  <c r="M5597" i="3" s="1"/>
  <c r="S5597" i="3" s="1"/>
  <c r="L5596" i="3"/>
  <c r="M5596" i="3" s="1"/>
  <c r="L5595" i="3"/>
  <c r="M5595" i="3" s="1"/>
  <c r="L5594" i="3"/>
  <c r="M5594" i="3" s="1"/>
  <c r="L5593" i="3"/>
  <c r="M5593" i="3" s="1"/>
  <c r="M5592" i="3"/>
  <c r="S5592" i="3" s="1"/>
  <c r="L5592" i="3"/>
  <c r="L5591" i="3"/>
  <c r="L5581" i="3"/>
  <c r="M5581" i="3" s="1"/>
  <c r="L5580" i="3"/>
  <c r="M5580" i="3" s="1"/>
  <c r="S5580" i="3" s="1"/>
  <c r="M5579" i="3"/>
  <c r="S5579" i="3" s="1"/>
  <c r="L5579" i="3"/>
  <c r="L5578" i="3"/>
  <c r="M5578" i="3" s="1"/>
  <c r="O5578" i="3" s="1"/>
  <c r="M5577" i="3"/>
  <c r="L5577" i="3"/>
  <c r="L5576" i="3"/>
  <c r="M5576" i="3" s="1"/>
  <c r="L5575" i="3"/>
  <c r="M5575" i="3" s="1"/>
  <c r="S5575" i="3" s="1"/>
  <c r="M5574" i="3"/>
  <c r="L5574" i="3"/>
  <c r="L5573" i="3"/>
  <c r="M5573" i="3" s="1"/>
  <c r="L5572" i="3"/>
  <c r="M5572" i="3" s="1"/>
  <c r="L5571" i="3"/>
  <c r="M5571" i="3" s="1"/>
  <c r="S5571" i="3" s="1"/>
  <c r="L5570" i="3"/>
  <c r="M5570" i="3" s="1"/>
  <c r="O5570" i="3" s="1"/>
  <c r="L5569" i="3"/>
  <c r="M5569" i="3" s="1"/>
  <c r="M5568" i="3"/>
  <c r="L5568" i="3"/>
  <c r="L5566" i="3"/>
  <c r="M5566" i="3" s="1"/>
  <c r="L5565" i="3"/>
  <c r="M5565" i="3" s="1"/>
  <c r="L5564" i="3"/>
  <c r="M5564" i="3" s="1"/>
  <c r="L5563" i="3"/>
  <c r="M5563" i="3" s="1"/>
  <c r="L5562" i="3"/>
  <c r="M5562" i="3" s="1"/>
  <c r="S5562" i="3" s="1"/>
  <c r="M5561" i="3"/>
  <c r="L5561" i="3"/>
  <c r="L5560" i="3"/>
  <c r="M5560" i="3" s="1"/>
  <c r="L5559" i="3"/>
  <c r="M5559" i="3" s="1"/>
  <c r="L5558" i="3"/>
  <c r="M5558" i="3" s="1"/>
  <c r="S5558" i="3" s="1"/>
  <c r="L5557" i="3"/>
  <c r="M5557" i="3" s="1"/>
  <c r="O5557" i="3" s="1"/>
  <c r="L5556" i="3"/>
  <c r="M5556" i="3" s="1"/>
  <c r="L5555" i="3"/>
  <c r="M5555" i="3" s="1"/>
  <c r="L5554" i="3"/>
  <c r="M5554" i="3" s="1"/>
  <c r="S5554" i="3" s="1"/>
  <c r="L5553" i="3"/>
  <c r="L5543" i="3"/>
  <c r="M5543" i="3" s="1"/>
  <c r="L5542" i="3"/>
  <c r="M5542" i="3" s="1"/>
  <c r="S5542" i="3" s="1"/>
  <c r="L5541" i="3"/>
  <c r="M5541" i="3" s="1"/>
  <c r="M5540" i="3"/>
  <c r="L5540" i="3"/>
  <c r="L5539" i="3"/>
  <c r="M5539" i="3" s="1"/>
  <c r="L5538" i="3"/>
  <c r="M5538" i="3" s="1"/>
  <c r="S5538" i="3" s="1"/>
  <c r="L5537" i="3"/>
  <c r="M5537" i="3" s="1"/>
  <c r="M5536" i="3"/>
  <c r="O5536" i="3" s="1"/>
  <c r="L5536" i="3"/>
  <c r="L5535" i="3"/>
  <c r="M5535" i="3" s="1"/>
  <c r="L5534" i="3"/>
  <c r="M5534" i="3" s="1"/>
  <c r="S5534" i="3" s="1"/>
  <c r="L5533" i="3"/>
  <c r="M5533" i="3" s="1"/>
  <c r="M5532" i="3"/>
  <c r="L5532" i="3"/>
  <c r="L5531" i="3"/>
  <c r="M5531" i="3" s="1"/>
  <c r="O5531" i="3" s="1"/>
  <c r="L5530" i="3"/>
  <c r="M5530" i="3" s="1"/>
  <c r="S5530" i="3" s="1"/>
  <c r="L5528" i="3"/>
  <c r="M5528" i="3" s="1"/>
  <c r="S5528" i="3" s="1"/>
  <c r="M5527" i="3"/>
  <c r="L5527" i="3"/>
  <c r="L5526" i="3"/>
  <c r="M5526" i="3" s="1"/>
  <c r="O5526" i="3" s="1"/>
  <c r="L5525" i="3"/>
  <c r="M5525" i="3" s="1"/>
  <c r="L5524" i="3"/>
  <c r="M5524" i="3" s="1"/>
  <c r="S5524" i="3" s="1"/>
  <c r="L5523" i="3"/>
  <c r="M5523" i="3" s="1"/>
  <c r="O5523" i="3" s="1"/>
  <c r="L5522" i="3"/>
  <c r="M5522" i="3" s="1"/>
  <c r="L5521" i="3"/>
  <c r="M5521" i="3" s="1"/>
  <c r="S5521" i="3" s="1"/>
  <c r="L5520" i="3"/>
  <c r="M5520" i="3" s="1"/>
  <c r="S5520" i="3" s="1"/>
  <c r="L5519" i="3"/>
  <c r="M5519" i="3" s="1"/>
  <c r="L5518" i="3"/>
  <c r="M5518" i="3" s="1"/>
  <c r="L5517" i="3"/>
  <c r="M5517" i="3" s="1"/>
  <c r="S5517" i="3" s="1"/>
  <c r="L5516" i="3"/>
  <c r="M5516" i="3" s="1"/>
  <c r="S5516" i="3" s="1"/>
  <c r="L5515" i="3"/>
  <c r="M5515" i="3" s="1"/>
  <c r="L5505" i="3"/>
  <c r="M5505" i="3" s="1"/>
  <c r="O5505" i="3" s="1"/>
  <c r="L5504" i="3"/>
  <c r="M5504" i="3" s="1"/>
  <c r="S5504" i="3" s="1"/>
  <c r="L5503" i="3"/>
  <c r="M5503" i="3" s="1"/>
  <c r="L5502" i="3"/>
  <c r="M5502" i="3" s="1"/>
  <c r="L5501" i="3"/>
  <c r="M5501" i="3" s="1"/>
  <c r="O5501" i="3" s="1"/>
  <c r="L5500" i="3"/>
  <c r="M5500" i="3" s="1"/>
  <c r="M5499" i="3"/>
  <c r="S5499" i="3" s="1"/>
  <c r="L5499" i="3"/>
  <c r="L5498" i="3"/>
  <c r="M5498" i="3" s="1"/>
  <c r="O5498" i="3" s="1"/>
  <c r="L5497" i="3"/>
  <c r="M5497" i="3" s="1"/>
  <c r="L5496" i="3"/>
  <c r="M5496" i="3" s="1"/>
  <c r="S5496" i="3" s="1"/>
  <c r="L5495" i="3"/>
  <c r="M5495" i="3" s="1"/>
  <c r="S5495" i="3" s="1"/>
  <c r="M5494" i="3"/>
  <c r="L5494" i="3"/>
  <c r="L5493" i="3"/>
  <c r="M5493" i="3" s="1"/>
  <c r="L5492" i="3"/>
  <c r="M5492" i="3" s="1"/>
  <c r="S5492" i="3" s="1"/>
  <c r="L5490" i="3"/>
  <c r="M5490" i="3" s="1"/>
  <c r="S5490" i="3" s="1"/>
  <c r="L5489" i="3"/>
  <c r="M5489" i="3" s="1"/>
  <c r="M5488" i="3"/>
  <c r="O5488" i="3" s="1"/>
  <c r="L5488" i="3"/>
  <c r="L5487" i="3"/>
  <c r="M5487" i="3" s="1"/>
  <c r="S5487" i="3" s="1"/>
  <c r="L5486" i="3"/>
  <c r="M5486" i="3" s="1"/>
  <c r="M5485" i="3"/>
  <c r="L5485" i="3"/>
  <c r="L5484" i="3"/>
  <c r="M5484" i="3" s="1"/>
  <c r="O5484" i="3" s="1"/>
  <c r="L5483" i="3"/>
  <c r="M5483" i="3" s="1"/>
  <c r="M5482" i="3"/>
  <c r="S5482" i="3" s="1"/>
  <c r="L5482" i="3"/>
  <c r="L5481" i="3"/>
  <c r="M5481" i="3" s="1"/>
  <c r="O5481" i="3" s="1"/>
  <c r="L5480" i="3"/>
  <c r="M5480" i="3" s="1"/>
  <c r="L5479" i="3"/>
  <c r="M5479" i="3" s="1"/>
  <c r="S5479" i="3" s="1"/>
  <c r="L5478" i="3"/>
  <c r="M5478" i="3" s="1"/>
  <c r="S5478" i="3" s="1"/>
  <c r="M5477" i="3"/>
  <c r="L5477" i="3"/>
  <c r="L5467" i="3"/>
  <c r="M5467" i="3" s="1"/>
  <c r="L5466" i="3"/>
  <c r="M5466" i="3" s="1"/>
  <c r="S5466" i="3" s="1"/>
  <c r="L5465" i="3"/>
  <c r="M5465" i="3" s="1"/>
  <c r="S5465" i="3" s="1"/>
  <c r="L5464" i="3"/>
  <c r="M5464" i="3" s="1"/>
  <c r="M5463" i="3"/>
  <c r="L5463" i="3"/>
  <c r="L5462" i="3"/>
  <c r="M5462" i="3" s="1"/>
  <c r="S5462" i="3" s="1"/>
  <c r="L5461" i="3"/>
  <c r="M5461" i="3" s="1"/>
  <c r="M5460" i="3"/>
  <c r="L5460" i="3"/>
  <c r="L5459" i="3"/>
  <c r="M5459" i="3" s="1"/>
  <c r="O5459" i="3" s="1"/>
  <c r="L5458" i="3"/>
  <c r="M5458" i="3" s="1"/>
  <c r="L5457" i="3"/>
  <c r="M5457" i="3" s="1"/>
  <c r="S5457" i="3" s="1"/>
  <c r="M5456" i="3"/>
  <c r="L5456" i="3"/>
  <c r="L5455" i="3"/>
  <c r="M5455" i="3" s="1"/>
  <c r="L5454" i="3"/>
  <c r="M5454" i="3" s="1"/>
  <c r="S5454" i="3" s="1"/>
  <c r="L5452" i="3"/>
  <c r="M5452" i="3" s="1"/>
  <c r="S5452" i="3" s="1"/>
  <c r="L5451" i="3"/>
  <c r="M5451" i="3" s="1"/>
  <c r="O5451" i="3" s="1"/>
  <c r="L5450" i="3"/>
  <c r="M5450" i="3" s="1"/>
  <c r="O5450" i="3" s="1"/>
  <c r="L5449" i="3"/>
  <c r="M5449" i="3" s="1"/>
  <c r="L5448" i="3"/>
  <c r="M5448" i="3" s="1"/>
  <c r="L5447" i="3"/>
  <c r="M5447" i="3" s="1"/>
  <c r="L5446" i="3"/>
  <c r="M5446" i="3" s="1"/>
  <c r="S5446" i="3" s="1"/>
  <c r="L5445" i="3"/>
  <c r="M5445" i="3" s="1"/>
  <c r="S5445" i="3" s="1"/>
  <c r="L5444" i="3"/>
  <c r="M5444" i="3" s="1"/>
  <c r="S5444" i="3" s="1"/>
  <c r="L5443" i="3"/>
  <c r="M5443" i="3" s="1"/>
  <c r="L5442" i="3"/>
  <c r="M5442" i="3" s="1"/>
  <c r="L5441" i="3"/>
  <c r="M5441" i="3" s="1"/>
  <c r="L5440" i="3"/>
  <c r="M5440" i="3" s="1"/>
  <c r="L5439" i="3"/>
  <c r="M5439" i="3" s="1"/>
  <c r="L5429" i="3"/>
  <c r="M5429" i="3" s="1"/>
  <c r="L5428" i="3"/>
  <c r="M5428" i="3" s="1"/>
  <c r="M5427" i="3"/>
  <c r="L5427" i="3"/>
  <c r="L5426" i="3"/>
  <c r="M5426" i="3" s="1"/>
  <c r="L5425" i="3"/>
  <c r="M5425" i="3" s="1"/>
  <c r="S5425" i="3" s="1"/>
  <c r="L5424" i="3"/>
  <c r="M5424" i="3" s="1"/>
  <c r="S5424" i="3" s="1"/>
  <c r="L5423" i="3"/>
  <c r="M5423" i="3" s="1"/>
  <c r="L5422" i="3"/>
  <c r="M5422" i="3" s="1"/>
  <c r="O5422" i="3" s="1"/>
  <c r="M5421" i="3"/>
  <c r="O5421" i="3" s="1"/>
  <c r="L5421" i="3"/>
  <c r="L5420" i="3"/>
  <c r="M5420" i="3" s="1"/>
  <c r="S5420" i="3" s="1"/>
  <c r="L5419" i="3"/>
  <c r="M5419" i="3" s="1"/>
  <c r="S5419" i="3" s="1"/>
  <c r="L5418" i="3"/>
  <c r="M5418" i="3" s="1"/>
  <c r="O5418" i="3" s="1"/>
  <c r="M5417" i="3"/>
  <c r="O5417" i="3" s="1"/>
  <c r="L5417" i="3"/>
  <c r="L5416" i="3"/>
  <c r="M5416" i="3" s="1"/>
  <c r="S5416" i="3" s="1"/>
  <c r="L5414" i="3"/>
  <c r="M5414" i="3" s="1"/>
  <c r="S5414" i="3" s="1"/>
  <c r="M5413" i="3"/>
  <c r="O5413" i="3" s="1"/>
  <c r="L5413" i="3"/>
  <c r="L5412" i="3"/>
  <c r="M5412" i="3" s="1"/>
  <c r="O5412" i="3" s="1"/>
  <c r="L5411" i="3"/>
  <c r="M5411" i="3" s="1"/>
  <c r="L5410" i="3"/>
  <c r="M5410" i="3" s="1"/>
  <c r="S5410" i="3" s="1"/>
  <c r="L5409" i="3"/>
  <c r="M5409" i="3" s="1"/>
  <c r="S5409" i="3" s="1"/>
  <c r="L5408" i="3"/>
  <c r="M5408" i="3" s="1"/>
  <c r="L5407" i="3"/>
  <c r="M5407" i="3" s="1"/>
  <c r="L5406" i="3"/>
  <c r="M5406" i="3" s="1"/>
  <c r="S5406" i="3" s="1"/>
  <c r="L5405" i="3"/>
  <c r="M5405" i="3" s="1"/>
  <c r="L5404" i="3"/>
  <c r="M5404" i="3" s="1"/>
  <c r="L5403" i="3"/>
  <c r="M5403" i="3" s="1"/>
  <c r="L5402" i="3"/>
  <c r="M5402" i="3" s="1"/>
  <c r="S5402" i="3" s="1"/>
  <c r="L5401" i="3"/>
  <c r="M5401" i="3" s="1"/>
  <c r="S5401" i="3" s="1"/>
  <c r="L5391" i="3"/>
  <c r="M5391" i="3" s="1"/>
  <c r="L5390" i="3"/>
  <c r="M5390" i="3" s="1"/>
  <c r="L5389" i="3"/>
  <c r="M5389" i="3" s="1"/>
  <c r="S5389" i="3" s="1"/>
  <c r="L5388" i="3"/>
  <c r="M5388" i="3" s="1"/>
  <c r="S5388" i="3" s="1"/>
  <c r="L5387" i="3"/>
  <c r="M5387" i="3" s="1"/>
  <c r="L5386" i="3"/>
  <c r="M5386" i="3" s="1"/>
  <c r="L5385" i="3"/>
  <c r="M5385" i="3" s="1"/>
  <c r="S5385" i="3" s="1"/>
  <c r="L5384" i="3"/>
  <c r="M5384" i="3" s="1"/>
  <c r="S5384" i="3" s="1"/>
  <c r="L5383" i="3"/>
  <c r="M5383" i="3" s="1"/>
  <c r="L5382" i="3"/>
  <c r="M5382" i="3" s="1"/>
  <c r="L5381" i="3"/>
  <c r="M5381" i="3" s="1"/>
  <c r="S5381" i="3" s="1"/>
  <c r="M5380" i="3"/>
  <c r="S5380" i="3" s="1"/>
  <c r="L5380" i="3"/>
  <c r="L5379" i="3"/>
  <c r="M5379" i="3" s="1"/>
  <c r="L5378" i="3"/>
  <c r="M5378" i="3" s="1"/>
  <c r="L5376" i="3"/>
  <c r="M5376" i="3" s="1"/>
  <c r="M5375" i="3"/>
  <c r="L5375" i="3"/>
  <c r="L5374" i="3"/>
  <c r="M5374" i="3" s="1"/>
  <c r="M5373" i="3"/>
  <c r="O5373" i="3" s="1"/>
  <c r="L5373" i="3"/>
  <c r="L5372" i="3"/>
  <c r="M5372" i="3" s="1"/>
  <c r="M5371" i="3"/>
  <c r="S5371" i="3" s="1"/>
  <c r="L5371" i="3"/>
  <c r="L5370" i="3"/>
  <c r="M5370" i="3" s="1"/>
  <c r="L5369" i="3"/>
  <c r="M5369" i="3" s="1"/>
  <c r="O5369" i="3" s="1"/>
  <c r="L5368" i="3"/>
  <c r="M5368" i="3" s="1"/>
  <c r="L5367" i="3"/>
  <c r="M5367" i="3" s="1"/>
  <c r="S5367" i="3" s="1"/>
  <c r="L5366" i="3"/>
  <c r="M5366" i="3" s="1"/>
  <c r="M5365" i="3"/>
  <c r="O5365" i="3" s="1"/>
  <c r="L5365" i="3"/>
  <c r="L5364" i="3"/>
  <c r="M5364" i="3" s="1"/>
  <c r="L5363" i="3"/>
  <c r="M5363" i="3" s="1"/>
  <c r="S5363" i="3" s="1"/>
  <c r="L5353" i="3"/>
  <c r="M5353" i="3" s="1"/>
  <c r="L5352" i="3"/>
  <c r="M5352" i="3" s="1"/>
  <c r="O5352" i="3" s="1"/>
  <c r="L5351" i="3"/>
  <c r="M5351" i="3" s="1"/>
  <c r="M5350" i="3"/>
  <c r="S5350" i="3" s="1"/>
  <c r="L5350" i="3"/>
  <c r="L5349" i="3"/>
  <c r="M5349" i="3" s="1"/>
  <c r="L5348" i="3"/>
  <c r="M5348" i="3" s="1"/>
  <c r="O5348" i="3" s="1"/>
  <c r="L5347" i="3"/>
  <c r="M5347" i="3" s="1"/>
  <c r="L5346" i="3"/>
  <c r="M5346" i="3" s="1"/>
  <c r="S5346" i="3" s="1"/>
  <c r="L5345" i="3"/>
  <c r="M5345" i="3" s="1"/>
  <c r="M5344" i="3"/>
  <c r="O5344" i="3" s="1"/>
  <c r="L5344" i="3"/>
  <c r="L5343" i="3"/>
  <c r="M5343" i="3" s="1"/>
  <c r="L5342" i="3"/>
  <c r="M5342" i="3" s="1"/>
  <c r="S5342" i="3" s="1"/>
  <c r="L5341" i="3"/>
  <c r="M5341" i="3" s="1"/>
  <c r="L5340" i="3"/>
  <c r="M5340" i="3" s="1"/>
  <c r="O5340" i="3" s="1"/>
  <c r="L5338" i="3"/>
  <c r="M5338" i="3" s="1"/>
  <c r="M5337" i="3"/>
  <c r="S5337" i="3" s="1"/>
  <c r="L5337" i="3"/>
  <c r="L5336" i="3"/>
  <c r="M5336" i="3" s="1"/>
  <c r="L5335" i="3"/>
  <c r="M5335" i="3" s="1"/>
  <c r="O5335" i="3" s="1"/>
  <c r="L5334" i="3"/>
  <c r="M5334" i="3" s="1"/>
  <c r="L5333" i="3"/>
  <c r="M5333" i="3" s="1"/>
  <c r="O5333" i="3" s="1"/>
  <c r="L5332" i="3"/>
  <c r="M5332" i="3" s="1"/>
  <c r="M5331" i="3"/>
  <c r="S5331" i="3" s="1"/>
  <c r="L5331" i="3"/>
  <c r="L5330" i="3"/>
  <c r="M5330" i="3" s="1"/>
  <c r="L5329" i="3"/>
  <c r="M5329" i="3" s="1"/>
  <c r="S5329" i="3" s="1"/>
  <c r="L5328" i="3"/>
  <c r="M5328" i="3" s="1"/>
  <c r="L5327" i="3"/>
  <c r="M5327" i="3" s="1"/>
  <c r="O5327" i="3" s="1"/>
  <c r="L5326" i="3"/>
  <c r="M5326" i="3" s="1"/>
  <c r="L5325" i="3"/>
  <c r="M5325" i="3" s="1"/>
  <c r="S5325" i="3" s="1"/>
  <c r="L5315" i="3"/>
  <c r="M5315" i="3" s="1"/>
  <c r="L5314" i="3"/>
  <c r="M5314" i="3" s="1"/>
  <c r="L5313" i="3"/>
  <c r="M5313" i="3" s="1"/>
  <c r="S5313" i="3" s="1"/>
  <c r="L5312" i="3"/>
  <c r="M5312" i="3" s="1"/>
  <c r="S5312" i="3" s="1"/>
  <c r="L5311" i="3"/>
  <c r="M5311" i="3" s="1"/>
  <c r="O5311" i="3" s="1"/>
  <c r="L5310" i="3"/>
  <c r="M5310" i="3" s="1"/>
  <c r="O5310" i="3" s="1"/>
  <c r="L5309" i="3"/>
  <c r="M5309" i="3" s="1"/>
  <c r="L5308" i="3"/>
  <c r="M5308" i="3" s="1"/>
  <c r="L5307" i="3"/>
  <c r="M5307" i="3" s="1"/>
  <c r="L5306" i="3"/>
  <c r="M5306" i="3" s="1"/>
  <c r="S5306" i="3" s="1"/>
  <c r="L5305" i="3"/>
  <c r="M5305" i="3" s="1"/>
  <c r="M5304" i="3"/>
  <c r="O5304" i="3" s="1"/>
  <c r="L5304" i="3"/>
  <c r="L5303" i="3"/>
  <c r="M5303" i="3" s="1"/>
  <c r="L5302" i="3"/>
  <c r="M5302" i="3" s="1"/>
  <c r="S5302" i="3" s="1"/>
  <c r="L5300" i="3"/>
  <c r="M5300" i="3" s="1"/>
  <c r="M5299" i="3"/>
  <c r="O5299" i="3" s="1"/>
  <c r="L5299" i="3"/>
  <c r="L5298" i="3"/>
  <c r="M5298" i="3" s="1"/>
  <c r="L5297" i="3"/>
  <c r="M5297" i="3" s="1"/>
  <c r="S5297" i="3" s="1"/>
  <c r="L5296" i="3"/>
  <c r="M5296" i="3" s="1"/>
  <c r="L5295" i="3"/>
  <c r="M5295" i="3" s="1"/>
  <c r="O5295" i="3" s="1"/>
  <c r="L5294" i="3"/>
  <c r="M5294" i="3" s="1"/>
  <c r="L5293" i="3"/>
  <c r="M5293" i="3" s="1"/>
  <c r="S5293" i="3" s="1"/>
  <c r="L5292" i="3"/>
  <c r="M5292" i="3" s="1"/>
  <c r="L5291" i="3"/>
  <c r="M5291" i="3" s="1"/>
  <c r="O5291" i="3" s="1"/>
  <c r="L5290" i="3"/>
  <c r="M5290" i="3" s="1"/>
  <c r="L5289" i="3"/>
  <c r="M5289" i="3" s="1"/>
  <c r="S5289" i="3" s="1"/>
  <c r="L5288" i="3"/>
  <c r="M5288" i="3" s="1"/>
  <c r="L5287" i="3"/>
  <c r="M5287" i="3" s="1"/>
  <c r="O5287" i="3" s="1"/>
  <c r="L5277" i="3"/>
  <c r="M5277" i="3" s="1"/>
  <c r="L5276" i="3"/>
  <c r="M5276" i="3" s="1"/>
  <c r="S5276" i="3" s="1"/>
  <c r="L5275" i="3"/>
  <c r="M5275" i="3" s="1"/>
  <c r="M5274" i="3"/>
  <c r="O5274" i="3" s="1"/>
  <c r="L5274" i="3"/>
  <c r="L5273" i="3"/>
  <c r="M5273" i="3" s="1"/>
  <c r="L5272" i="3"/>
  <c r="M5272" i="3" s="1"/>
  <c r="S5272" i="3" s="1"/>
  <c r="L5271" i="3"/>
  <c r="M5271" i="3" s="1"/>
  <c r="M5270" i="3"/>
  <c r="O5270" i="3" s="1"/>
  <c r="L5270" i="3"/>
  <c r="L5269" i="3"/>
  <c r="M5269" i="3" s="1"/>
  <c r="L5268" i="3"/>
  <c r="M5268" i="3" s="1"/>
  <c r="S5268" i="3" s="1"/>
  <c r="L5267" i="3"/>
  <c r="M5267" i="3" s="1"/>
  <c r="L5266" i="3"/>
  <c r="M5266" i="3" s="1"/>
  <c r="O5266" i="3" s="1"/>
  <c r="L5265" i="3"/>
  <c r="M5265" i="3" s="1"/>
  <c r="L5264" i="3"/>
  <c r="M5264" i="3" s="1"/>
  <c r="S5264" i="3" s="1"/>
  <c r="L5262" i="3"/>
  <c r="M5262" i="3" s="1"/>
  <c r="L5261" i="3"/>
  <c r="M5261" i="3" s="1"/>
  <c r="O5261" i="3" s="1"/>
  <c r="L5260" i="3"/>
  <c r="M5260" i="3" s="1"/>
  <c r="L5259" i="3"/>
  <c r="M5259" i="3" s="1"/>
  <c r="S5259" i="3" s="1"/>
  <c r="L5258" i="3"/>
  <c r="M5258" i="3" s="1"/>
  <c r="L5257" i="3"/>
  <c r="M5257" i="3" s="1"/>
  <c r="O5257" i="3" s="1"/>
  <c r="L5256" i="3"/>
  <c r="M5256" i="3" s="1"/>
  <c r="L5255" i="3"/>
  <c r="M5255" i="3" s="1"/>
  <c r="S5255" i="3" s="1"/>
  <c r="L5254" i="3"/>
  <c r="M5254" i="3" s="1"/>
  <c r="L5253" i="3"/>
  <c r="M5253" i="3" s="1"/>
  <c r="O5253" i="3" s="1"/>
  <c r="L5252" i="3"/>
  <c r="M5252" i="3" s="1"/>
  <c r="L5251" i="3"/>
  <c r="M5251" i="3" s="1"/>
  <c r="S5251" i="3" s="1"/>
  <c r="L5250" i="3"/>
  <c r="M5250" i="3" s="1"/>
  <c r="L5249" i="3"/>
  <c r="M5249" i="3" s="1"/>
  <c r="O5249" i="3" s="1"/>
  <c r="L5239" i="3"/>
  <c r="M5239" i="3" s="1"/>
  <c r="L5238" i="3"/>
  <c r="M5238" i="3" s="1"/>
  <c r="S5238" i="3" s="1"/>
  <c r="L5237" i="3"/>
  <c r="M5237" i="3" s="1"/>
  <c r="S5237" i="3" s="1"/>
  <c r="L5236" i="3"/>
  <c r="M5236" i="3" s="1"/>
  <c r="O5236" i="3" s="1"/>
  <c r="L5235" i="3"/>
  <c r="M5235" i="3" s="1"/>
  <c r="L5234" i="3"/>
  <c r="M5234" i="3" s="1"/>
  <c r="S5234" i="3" s="1"/>
  <c r="L5233" i="3"/>
  <c r="M5233" i="3" s="1"/>
  <c r="S5233" i="3" s="1"/>
  <c r="M5232" i="3"/>
  <c r="O5232" i="3" s="1"/>
  <c r="L5232" i="3"/>
  <c r="L5231" i="3"/>
  <c r="M5231" i="3" s="1"/>
  <c r="L5230" i="3"/>
  <c r="M5230" i="3" s="1"/>
  <c r="S5230" i="3" s="1"/>
  <c r="L5229" i="3"/>
  <c r="M5229" i="3" s="1"/>
  <c r="S5229" i="3" s="1"/>
  <c r="M5228" i="3"/>
  <c r="O5228" i="3" s="1"/>
  <c r="L5228" i="3"/>
  <c r="L5227" i="3"/>
  <c r="M5227" i="3" s="1"/>
  <c r="L5226" i="3"/>
  <c r="M5226" i="3" s="1"/>
  <c r="S5226" i="3" s="1"/>
  <c r="L5224" i="3"/>
  <c r="M5224" i="3" s="1"/>
  <c r="S5224" i="3" s="1"/>
  <c r="L5223" i="3"/>
  <c r="M5223" i="3" s="1"/>
  <c r="O5223" i="3" s="1"/>
  <c r="L5222" i="3"/>
  <c r="M5222" i="3" s="1"/>
  <c r="L5221" i="3"/>
  <c r="M5221" i="3" s="1"/>
  <c r="S5221" i="3" s="1"/>
  <c r="L5220" i="3"/>
  <c r="M5220" i="3" s="1"/>
  <c r="S5220" i="3" s="1"/>
  <c r="L5219" i="3"/>
  <c r="M5219" i="3" s="1"/>
  <c r="O5219" i="3" s="1"/>
  <c r="L5218" i="3"/>
  <c r="M5218" i="3" s="1"/>
  <c r="L5217" i="3"/>
  <c r="M5217" i="3" s="1"/>
  <c r="S5217" i="3" s="1"/>
  <c r="L5216" i="3"/>
  <c r="M5216" i="3" s="1"/>
  <c r="S5216" i="3" s="1"/>
  <c r="M5215" i="3"/>
  <c r="S5215" i="3" s="1"/>
  <c r="L5215" i="3"/>
  <c r="L5214" i="3"/>
  <c r="M5214" i="3" s="1"/>
  <c r="O5214" i="3" s="1"/>
  <c r="L5213" i="3"/>
  <c r="M5213" i="3" s="1"/>
  <c r="L5212" i="3"/>
  <c r="M5212" i="3" s="1"/>
  <c r="L5211" i="3"/>
  <c r="L5201" i="3"/>
  <c r="M5201" i="3" s="1"/>
  <c r="O5201" i="3" s="1"/>
  <c r="L5200" i="3"/>
  <c r="M5200" i="3" s="1"/>
  <c r="L5199" i="3"/>
  <c r="M5199" i="3" s="1"/>
  <c r="S5199" i="3" s="1"/>
  <c r="L5198" i="3"/>
  <c r="M5198" i="3" s="1"/>
  <c r="L5197" i="3"/>
  <c r="M5197" i="3" s="1"/>
  <c r="O5197" i="3" s="1"/>
  <c r="L5196" i="3"/>
  <c r="M5196" i="3" s="1"/>
  <c r="L5195" i="3"/>
  <c r="M5195" i="3" s="1"/>
  <c r="S5195" i="3" s="1"/>
  <c r="L5194" i="3"/>
  <c r="M5194" i="3" s="1"/>
  <c r="M5193" i="3"/>
  <c r="O5193" i="3" s="1"/>
  <c r="L5193" i="3"/>
  <c r="L5192" i="3"/>
  <c r="M5192" i="3" s="1"/>
  <c r="L5191" i="3"/>
  <c r="M5191" i="3" s="1"/>
  <c r="S5191" i="3" s="1"/>
  <c r="L5190" i="3"/>
  <c r="M5190" i="3" s="1"/>
  <c r="L5189" i="3"/>
  <c r="M5189" i="3" s="1"/>
  <c r="O5189" i="3" s="1"/>
  <c r="L5188" i="3"/>
  <c r="M5188" i="3" s="1"/>
  <c r="L5186" i="3"/>
  <c r="M5186" i="3" s="1"/>
  <c r="S5186" i="3" s="1"/>
  <c r="L5185" i="3"/>
  <c r="M5185" i="3" s="1"/>
  <c r="L5184" i="3"/>
  <c r="M5184" i="3" s="1"/>
  <c r="O5184" i="3" s="1"/>
  <c r="L5183" i="3"/>
  <c r="M5183" i="3" s="1"/>
  <c r="L5182" i="3"/>
  <c r="M5182" i="3" s="1"/>
  <c r="S5182" i="3" s="1"/>
  <c r="L5181" i="3"/>
  <c r="M5181" i="3" s="1"/>
  <c r="M5180" i="3"/>
  <c r="O5180" i="3" s="1"/>
  <c r="L5180" i="3"/>
  <c r="L5179" i="3"/>
  <c r="M5179" i="3" s="1"/>
  <c r="L5178" i="3"/>
  <c r="M5178" i="3" s="1"/>
  <c r="S5178" i="3" s="1"/>
  <c r="L5177" i="3"/>
  <c r="M5177" i="3" s="1"/>
  <c r="L5176" i="3"/>
  <c r="M5176" i="3" s="1"/>
  <c r="O5176" i="3" s="1"/>
  <c r="L5175" i="3"/>
  <c r="M5175" i="3" s="1"/>
  <c r="L5174" i="3"/>
  <c r="M5174" i="3" s="1"/>
  <c r="S5174" i="3" s="1"/>
  <c r="L5173" i="3"/>
  <c r="M5173" i="3" s="1"/>
  <c r="M5163" i="3"/>
  <c r="O5163" i="3" s="1"/>
  <c r="L5163" i="3"/>
  <c r="L5162" i="3"/>
  <c r="M5162" i="3" s="1"/>
  <c r="O5162" i="3" s="1"/>
  <c r="L5161" i="3"/>
  <c r="M5161" i="3" s="1"/>
  <c r="S5161" i="3" s="1"/>
  <c r="L5160" i="3"/>
  <c r="M5160" i="3" s="1"/>
  <c r="S5160" i="3" s="1"/>
  <c r="L5159" i="3"/>
  <c r="M5159" i="3" s="1"/>
  <c r="O5159" i="3" s="1"/>
  <c r="M5158" i="3"/>
  <c r="O5158" i="3" s="1"/>
  <c r="L5158" i="3"/>
  <c r="L5157" i="3"/>
  <c r="M5157" i="3" s="1"/>
  <c r="S5157" i="3" s="1"/>
  <c r="L5156" i="3"/>
  <c r="M5156" i="3" s="1"/>
  <c r="S5156" i="3" s="1"/>
  <c r="L5155" i="3"/>
  <c r="M5155" i="3" s="1"/>
  <c r="O5155" i="3" s="1"/>
  <c r="L5154" i="3"/>
  <c r="M5154" i="3" s="1"/>
  <c r="O5154" i="3" s="1"/>
  <c r="L5153" i="3"/>
  <c r="M5153" i="3" s="1"/>
  <c r="S5153" i="3" s="1"/>
  <c r="L5152" i="3"/>
  <c r="M5152" i="3" s="1"/>
  <c r="S5152" i="3" s="1"/>
  <c r="L5151" i="3"/>
  <c r="M5151" i="3" s="1"/>
  <c r="O5151" i="3" s="1"/>
  <c r="L5150" i="3"/>
  <c r="M5150" i="3" s="1"/>
  <c r="O5150" i="3" s="1"/>
  <c r="L5148" i="3"/>
  <c r="M5148" i="3" s="1"/>
  <c r="S5148" i="3" s="1"/>
  <c r="L5147" i="3"/>
  <c r="M5147" i="3" s="1"/>
  <c r="S5147" i="3" s="1"/>
  <c r="L5146" i="3"/>
  <c r="M5146" i="3" s="1"/>
  <c r="O5146" i="3" s="1"/>
  <c r="L5145" i="3"/>
  <c r="M5145" i="3" s="1"/>
  <c r="O5145" i="3" s="1"/>
  <c r="L5144" i="3"/>
  <c r="M5144" i="3" s="1"/>
  <c r="S5144" i="3" s="1"/>
  <c r="L5143" i="3"/>
  <c r="M5143" i="3" s="1"/>
  <c r="S5143" i="3" s="1"/>
  <c r="L5142" i="3"/>
  <c r="M5142" i="3" s="1"/>
  <c r="O5142" i="3" s="1"/>
  <c r="M5141" i="3"/>
  <c r="O5141" i="3" s="1"/>
  <c r="L5141" i="3"/>
  <c r="L5140" i="3"/>
  <c r="M5140" i="3" s="1"/>
  <c r="S5140" i="3" s="1"/>
  <c r="L5139" i="3"/>
  <c r="M5139" i="3" s="1"/>
  <c r="S5139" i="3" s="1"/>
  <c r="M5138" i="3"/>
  <c r="O5138" i="3" s="1"/>
  <c r="L5138" i="3"/>
  <c r="L5137" i="3"/>
  <c r="M5137" i="3" s="1"/>
  <c r="O5137" i="3" s="1"/>
  <c r="L5136" i="3"/>
  <c r="M5136" i="3" s="1"/>
  <c r="S5136" i="3" s="1"/>
  <c r="L5135" i="3"/>
  <c r="M5135" i="3" s="1"/>
  <c r="S5135" i="3" s="1"/>
  <c r="L5125" i="3"/>
  <c r="M5125" i="3" s="1"/>
  <c r="O5125" i="3" s="1"/>
  <c r="L5124" i="3"/>
  <c r="M5124" i="3" s="1"/>
  <c r="O5124" i="3" s="1"/>
  <c r="L5123" i="3"/>
  <c r="M5123" i="3" s="1"/>
  <c r="S5123" i="3" s="1"/>
  <c r="L5122" i="3"/>
  <c r="M5122" i="3" s="1"/>
  <c r="S5122" i="3" s="1"/>
  <c r="L5121" i="3"/>
  <c r="M5121" i="3" s="1"/>
  <c r="O5121" i="3" s="1"/>
  <c r="L5120" i="3"/>
  <c r="M5120" i="3" s="1"/>
  <c r="O5120" i="3" s="1"/>
  <c r="L5119" i="3"/>
  <c r="M5119" i="3" s="1"/>
  <c r="S5119" i="3" s="1"/>
  <c r="L5118" i="3"/>
  <c r="M5118" i="3" s="1"/>
  <c r="S5118" i="3" s="1"/>
  <c r="M5117" i="3"/>
  <c r="O5117" i="3" s="1"/>
  <c r="L5117" i="3"/>
  <c r="M5116" i="3"/>
  <c r="O5116" i="3" s="1"/>
  <c r="L5116" i="3"/>
  <c r="L5115" i="3"/>
  <c r="M5115" i="3" s="1"/>
  <c r="S5115" i="3" s="1"/>
  <c r="L5114" i="3"/>
  <c r="M5114" i="3" s="1"/>
  <c r="S5114" i="3" s="1"/>
  <c r="L5113" i="3"/>
  <c r="M5113" i="3" s="1"/>
  <c r="O5113" i="3" s="1"/>
  <c r="M5112" i="3"/>
  <c r="O5112" i="3" s="1"/>
  <c r="L5112" i="3"/>
  <c r="L5110" i="3"/>
  <c r="M5110" i="3" s="1"/>
  <c r="S5110" i="3" s="1"/>
  <c r="L5109" i="3"/>
  <c r="M5109" i="3" s="1"/>
  <c r="S5109" i="3" s="1"/>
  <c r="L5108" i="3"/>
  <c r="M5108" i="3" s="1"/>
  <c r="O5108" i="3" s="1"/>
  <c r="M5107" i="3"/>
  <c r="O5107" i="3" s="1"/>
  <c r="L5107" i="3"/>
  <c r="L5106" i="3"/>
  <c r="M5106" i="3" s="1"/>
  <c r="S5106" i="3" s="1"/>
  <c r="L5105" i="3"/>
  <c r="M5105" i="3" s="1"/>
  <c r="S5105" i="3" s="1"/>
  <c r="M5104" i="3"/>
  <c r="O5104" i="3" s="1"/>
  <c r="L5104" i="3"/>
  <c r="L5103" i="3"/>
  <c r="M5103" i="3" s="1"/>
  <c r="O5103" i="3" s="1"/>
  <c r="L5102" i="3"/>
  <c r="M5102" i="3" s="1"/>
  <c r="S5102" i="3" s="1"/>
  <c r="L5101" i="3"/>
  <c r="M5101" i="3" s="1"/>
  <c r="S5101" i="3" s="1"/>
  <c r="L5100" i="3"/>
  <c r="M5100" i="3" s="1"/>
  <c r="O5100" i="3" s="1"/>
  <c r="M5099" i="3"/>
  <c r="O5099" i="3" s="1"/>
  <c r="L5099" i="3"/>
  <c r="L5098" i="3"/>
  <c r="M5098" i="3" s="1"/>
  <c r="S5098" i="3" s="1"/>
  <c r="L5097" i="3"/>
  <c r="M5097" i="3" s="1"/>
  <c r="S5097" i="3" s="1"/>
  <c r="L5087" i="3"/>
  <c r="M5087" i="3" s="1"/>
  <c r="O5087" i="3" s="1"/>
  <c r="M5086" i="3"/>
  <c r="O5086" i="3" s="1"/>
  <c r="L5086" i="3"/>
  <c r="L5085" i="3"/>
  <c r="M5085" i="3" s="1"/>
  <c r="S5085" i="3" s="1"/>
  <c r="L5084" i="3"/>
  <c r="M5084" i="3" s="1"/>
  <c r="S5084" i="3" s="1"/>
  <c r="L5083" i="3"/>
  <c r="M5083" i="3" s="1"/>
  <c r="M5082" i="3"/>
  <c r="O5082" i="3" s="1"/>
  <c r="L5082" i="3"/>
  <c r="L5081" i="3"/>
  <c r="M5081" i="3" s="1"/>
  <c r="L5080" i="3"/>
  <c r="M5080" i="3" s="1"/>
  <c r="S5080" i="3" s="1"/>
  <c r="L5079" i="3"/>
  <c r="M5079" i="3" s="1"/>
  <c r="L5078" i="3"/>
  <c r="M5078" i="3" s="1"/>
  <c r="O5078" i="3" s="1"/>
  <c r="L5077" i="3"/>
  <c r="M5077" i="3" s="1"/>
  <c r="L5076" i="3"/>
  <c r="M5076" i="3" s="1"/>
  <c r="S5076" i="3" s="1"/>
  <c r="L5075" i="3"/>
  <c r="M5075" i="3" s="1"/>
  <c r="M5074" i="3"/>
  <c r="O5074" i="3" s="1"/>
  <c r="L5074" i="3"/>
  <c r="L5072" i="3"/>
  <c r="M5072" i="3" s="1"/>
  <c r="L5071" i="3"/>
  <c r="M5071" i="3" s="1"/>
  <c r="S5071" i="3" s="1"/>
  <c r="L5070" i="3"/>
  <c r="M5070" i="3" s="1"/>
  <c r="M5069" i="3"/>
  <c r="S5069" i="3" s="1"/>
  <c r="L5069" i="3"/>
  <c r="L5068" i="3"/>
  <c r="M5068" i="3" s="1"/>
  <c r="M5067" i="3"/>
  <c r="O5067" i="3" s="1"/>
  <c r="L5067" i="3"/>
  <c r="L5066" i="3"/>
  <c r="M5066" i="3" s="1"/>
  <c r="L5065" i="3"/>
  <c r="M5065" i="3" s="1"/>
  <c r="S5065" i="3" s="1"/>
  <c r="L5064" i="3"/>
  <c r="M5064" i="3" s="1"/>
  <c r="M5063" i="3"/>
  <c r="O5063" i="3" s="1"/>
  <c r="L5063" i="3"/>
  <c r="L5062" i="3"/>
  <c r="M5061" i="3"/>
  <c r="S5061" i="3" s="1"/>
  <c r="L5061" i="3"/>
  <c r="L5060" i="3"/>
  <c r="M5060" i="3" s="1"/>
  <c r="M5059" i="3"/>
  <c r="O5059" i="3" s="1"/>
  <c r="L5059" i="3"/>
  <c r="L5049" i="3"/>
  <c r="M5049" i="3" s="1"/>
  <c r="L5048" i="3"/>
  <c r="M5048" i="3" s="1"/>
  <c r="S5048" i="3" s="1"/>
  <c r="L5047" i="3"/>
  <c r="M5047" i="3" s="1"/>
  <c r="L5046" i="3"/>
  <c r="M5046" i="3" s="1"/>
  <c r="O5046" i="3" s="1"/>
  <c r="L5045" i="3"/>
  <c r="M5045" i="3" s="1"/>
  <c r="M5044" i="3"/>
  <c r="S5044" i="3" s="1"/>
  <c r="L5044" i="3"/>
  <c r="L5043" i="3"/>
  <c r="M5043" i="3" s="1"/>
  <c r="L5042" i="3"/>
  <c r="M5042" i="3" s="1"/>
  <c r="S5042" i="3" s="1"/>
  <c r="L5041" i="3"/>
  <c r="M5041" i="3" s="1"/>
  <c r="L5040" i="3"/>
  <c r="M5040" i="3" s="1"/>
  <c r="S5040" i="3" s="1"/>
  <c r="L5039" i="3"/>
  <c r="M5039" i="3" s="1"/>
  <c r="M5038" i="3"/>
  <c r="S5038" i="3" s="1"/>
  <c r="L5038" i="3"/>
  <c r="L5037" i="3"/>
  <c r="M5037" i="3" s="1"/>
  <c r="L5036" i="3"/>
  <c r="M5036" i="3" s="1"/>
  <c r="S5036" i="3" s="1"/>
  <c r="L5034" i="3"/>
  <c r="M5034" i="3" s="1"/>
  <c r="L5033" i="3"/>
  <c r="M5033" i="3" s="1"/>
  <c r="S5033" i="3" s="1"/>
  <c r="L5032" i="3"/>
  <c r="M5032" i="3" s="1"/>
  <c r="M5031" i="3"/>
  <c r="S5031" i="3" s="1"/>
  <c r="L5031" i="3"/>
  <c r="L5030" i="3"/>
  <c r="M5030" i="3" s="1"/>
  <c r="L5029" i="3"/>
  <c r="M5029" i="3" s="1"/>
  <c r="S5029" i="3" s="1"/>
  <c r="L5028" i="3"/>
  <c r="M5028" i="3" s="1"/>
  <c r="L5027" i="3"/>
  <c r="M5027" i="3" s="1"/>
  <c r="S5027" i="3" s="1"/>
  <c r="L5026" i="3"/>
  <c r="M5026" i="3" s="1"/>
  <c r="L5025" i="3"/>
  <c r="M5025" i="3" s="1"/>
  <c r="S5025" i="3" s="1"/>
  <c r="L5024" i="3"/>
  <c r="M5024" i="3" s="1"/>
  <c r="L5023" i="3"/>
  <c r="M5023" i="3" s="1"/>
  <c r="S5023" i="3" s="1"/>
  <c r="L5022" i="3"/>
  <c r="M5022" i="3" s="1"/>
  <c r="L5021" i="3"/>
  <c r="M5021" i="3" s="1"/>
  <c r="S5021" i="3" s="1"/>
  <c r="L5011" i="3"/>
  <c r="M5011" i="3" s="1"/>
  <c r="L5010" i="3"/>
  <c r="M5010" i="3" s="1"/>
  <c r="S5010" i="3" s="1"/>
  <c r="L5009" i="3"/>
  <c r="M5009" i="3" s="1"/>
  <c r="M5008" i="3"/>
  <c r="S5008" i="3" s="1"/>
  <c r="L5008" i="3"/>
  <c r="L5007" i="3"/>
  <c r="M5007" i="3" s="1"/>
  <c r="M5006" i="3"/>
  <c r="S5006" i="3" s="1"/>
  <c r="L5006" i="3"/>
  <c r="L5005" i="3"/>
  <c r="M5005" i="3" s="1"/>
  <c r="L5004" i="3"/>
  <c r="M5004" i="3" s="1"/>
  <c r="S5004" i="3" s="1"/>
  <c r="L5003" i="3"/>
  <c r="M5003" i="3" s="1"/>
  <c r="M5002" i="3"/>
  <c r="S5002" i="3" s="1"/>
  <c r="L5002" i="3"/>
  <c r="L5001" i="3"/>
  <c r="M5001" i="3" s="1"/>
  <c r="M5000" i="3"/>
  <c r="S5000" i="3" s="1"/>
  <c r="L5000" i="3"/>
  <c r="L4999" i="3"/>
  <c r="M4999" i="3" s="1"/>
  <c r="L4998" i="3"/>
  <c r="M4998" i="3" s="1"/>
  <c r="S4998" i="3" s="1"/>
  <c r="L4996" i="3"/>
  <c r="M4996" i="3" s="1"/>
  <c r="M4995" i="3"/>
  <c r="S4995" i="3" s="1"/>
  <c r="L4995" i="3"/>
  <c r="L4994" i="3"/>
  <c r="M4994" i="3" s="1"/>
  <c r="M4993" i="3"/>
  <c r="S4993" i="3" s="1"/>
  <c r="L4993" i="3"/>
  <c r="L4992" i="3"/>
  <c r="M4992" i="3" s="1"/>
  <c r="M4991" i="3"/>
  <c r="S4991" i="3" s="1"/>
  <c r="L4991" i="3"/>
  <c r="L4990" i="3"/>
  <c r="M4990" i="3" s="1"/>
  <c r="L4989" i="3"/>
  <c r="M4989" i="3" s="1"/>
  <c r="S4989" i="3" s="1"/>
  <c r="L4988" i="3"/>
  <c r="M4988" i="3" s="1"/>
  <c r="L4987" i="3"/>
  <c r="M4987" i="3" s="1"/>
  <c r="S4987" i="3" s="1"/>
  <c r="L4986" i="3"/>
  <c r="M4986" i="3" s="1"/>
  <c r="M4985" i="3"/>
  <c r="S4985" i="3" s="1"/>
  <c r="L4985" i="3"/>
  <c r="L4984" i="3"/>
  <c r="M4984" i="3" s="1"/>
  <c r="L4983" i="3"/>
  <c r="M4983" i="3" s="1"/>
  <c r="S4983" i="3" s="1"/>
  <c r="L4973" i="3"/>
  <c r="M4973" i="3" s="1"/>
  <c r="L4972" i="3"/>
  <c r="M4972" i="3" s="1"/>
  <c r="S4972" i="3" s="1"/>
  <c r="L4971" i="3"/>
  <c r="M4971" i="3" s="1"/>
  <c r="M4970" i="3"/>
  <c r="S4970" i="3" s="1"/>
  <c r="L4970" i="3"/>
  <c r="L4969" i="3"/>
  <c r="M4969" i="3" s="1"/>
  <c r="L4968" i="3"/>
  <c r="M4968" i="3" s="1"/>
  <c r="S4968" i="3" s="1"/>
  <c r="L4967" i="3"/>
  <c r="M4967" i="3" s="1"/>
  <c r="L4966" i="3"/>
  <c r="M4966" i="3" s="1"/>
  <c r="S4966" i="3" s="1"/>
  <c r="L4965" i="3"/>
  <c r="M4965" i="3" s="1"/>
  <c r="M4964" i="3"/>
  <c r="S4964" i="3" s="1"/>
  <c r="L4964" i="3"/>
  <c r="L4963" i="3"/>
  <c r="M4963" i="3" s="1"/>
  <c r="L4962" i="3"/>
  <c r="M4962" i="3" s="1"/>
  <c r="S4962" i="3" s="1"/>
  <c r="L4961" i="3"/>
  <c r="M4961" i="3" s="1"/>
  <c r="L4960" i="3"/>
  <c r="M4960" i="3" s="1"/>
  <c r="S4960" i="3" s="1"/>
  <c r="L4958" i="3"/>
  <c r="M4958" i="3" s="1"/>
  <c r="M4957" i="3"/>
  <c r="S4957" i="3" s="1"/>
  <c r="L4957" i="3"/>
  <c r="L4956" i="3"/>
  <c r="M4956" i="3" s="1"/>
  <c r="L4955" i="3"/>
  <c r="M4955" i="3" s="1"/>
  <c r="S4955" i="3" s="1"/>
  <c r="L4954" i="3"/>
  <c r="M4954" i="3" s="1"/>
  <c r="L4953" i="3"/>
  <c r="M4953" i="3" s="1"/>
  <c r="S4953" i="3" s="1"/>
  <c r="L4952" i="3"/>
  <c r="M4952" i="3" s="1"/>
  <c r="M4951" i="3"/>
  <c r="S4951" i="3" s="1"/>
  <c r="L4951" i="3"/>
  <c r="L4950" i="3"/>
  <c r="M4950" i="3" s="1"/>
  <c r="S4950" i="3" s="1"/>
  <c r="L4949" i="3"/>
  <c r="M4949" i="3" s="1"/>
  <c r="S4949" i="3" s="1"/>
  <c r="L4948" i="3"/>
  <c r="M4948" i="3" s="1"/>
  <c r="L4947" i="3"/>
  <c r="M4947" i="3" s="1"/>
  <c r="S4947" i="3" s="1"/>
  <c r="L4946" i="3"/>
  <c r="M4946" i="3" s="1"/>
  <c r="O4946" i="3" s="1"/>
  <c r="L4945" i="3"/>
  <c r="M4945" i="3" s="1"/>
  <c r="O4945" i="3" s="1"/>
  <c r="L4935" i="3"/>
  <c r="M4935" i="3" s="1"/>
  <c r="L4934" i="3"/>
  <c r="M4934" i="3" s="1"/>
  <c r="S4934" i="3" s="1"/>
  <c r="L4933" i="3"/>
  <c r="M4933" i="3" s="1"/>
  <c r="O4933" i="3" s="1"/>
  <c r="L4932" i="3"/>
  <c r="M4932" i="3" s="1"/>
  <c r="O4932" i="3" s="1"/>
  <c r="L4931" i="3"/>
  <c r="M4931" i="3" s="1"/>
  <c r="L4930" i="3"/>
  <c r="M4930" i="3" s="1"/>
  <c r="S4930" i="3" s="1"/>
  <c r="M4929" i="3"/>
  <c r="O4929" i="3" s="1"/>
  <c r="L4929" i="3"/>
  <c r="L4928" i="3"/>
  <c r="M4928" i="3" s="1"/>
  <c r="O4928" i="3" s="1"/>
  <c r="L4927" i="3"/>
  <c r="M4927" i="3" s="1"/>
  <c r="L4926" i="3"/>
  <c r="M4926" i="3" s="1"/>
  <c r="S4926" i="3" s="1"/>
  <c r="L4925" i="3"/>
  <c r="M4925" i="3" s="1"/>
  <c r="O4925" i="3" s="1"/>
  <c r="M4924" i="3"/>
  <c r="O4924" i="3" s="1"/>
  <c r="L4924" i="3"/>
  <c r="L4923" i="3"/>
  <c r="M4923" i="3" s="1"/>
  <c r="L4922" i="3"/>
  <c r="M4922" i="3" s="1"/>
  <c r="S4922" i="3" s="1"/>
  <c r="M4920" i="3"/>
  <c r="O4920" i="3" s="1"/>
  <c r="L4920" i="3"/>
  <c r="L4919" i="3"/>
  <c r="M4919" i="3" s="1"/>
  <c r="O4919" i="3" s="1"/>
  <c r="L4918" i="3"/>
  <c r="M4918" i="3" s="1"/>
  <c r="L4917" i="3"/>
  <c r="M4917" i="3" s="1"/>
  <c r="S4917" i="3" s="1"/>
  <c r="M4916" i="3"/>
  <c r="O4916" i="3" s="1"/>
  <c r="L4916" i="3"/>
  <c r="L4915" i="3"/>
  <c r="M4915" i="3" s="1"/>
  <c r="O4915" i="3" s="1"/>
  <c r="L4914" i="3"/>
  <c r="M4914" i="3" s="1"/>
  <c r="L4913" i="3"/>
  <c r="M4913" i="3" s="1"/>
  <c r="S4913" i="3" s="1"/>
  <c r="L4912" i="3"/>
  <c r="M4912" i="3" s="1"/>
  <c r="O4912" i="3" s="1"/>
  <c r="M4911" i="3"/>
  <c r="O4911" i="3" s="1"/>
  <c r="L4911" i="3"/>
  <c r="L4910" i="3"/>
  <c r="M4910" i="3" s="1"/>
  <c r="L4909" i="3"/>
  <c r="M4909" i="3" s="1"/>
  <c r="S4909" i="3" s="1"/>
  <c r="L4908" i="3"/>
  <c r="M4908" i="3" s="1"/>
  <c r="O4908" i="3" s="1"/>
  <c r="L4907" i="3"/>
  <c r="M4907" i="3" s="1"/>
  <c r="O4907" i="3" s="1"/>
  <c r="L4897" i="3"/>
  <c r="M4897" i="3" s="1"/>
  <c r="L4896" i="3"/>
  <c r="M4896" i="3" s="1"/>
  <c r="S4896" i="3" s="1"/>
  <c r="M4895" i="3"/>
  <c r="O4895" i="3" s="1"/>
  <c r="L4895" i="3"/>
  <c r="L4894" i="3"/>
  <c r="M4894" i="3" s="1"/>
  <c r="O4894" i="3" s="1"/>
  <c r="L4893" i="3"/>
  <c r="M4893" i="3" s="1"/>
  <c r="L4892" i="3"/>
  <c r="M4892" i="3" s="1"/>
  <c r="S4892" i="3" s="1"/>
  <c r="L4891" i="3"/>
  <c r="M4891" i="3" s="1"/>
  <c r="O4891" i="3" s="1"/>
  <c r="M4890" i="3"/>
  <c r="O4890" i="3" s="1"/>
  <c r="L4890" i="3"/>
  <c r="L4889" i="3"/>
  <c r="M4889" i="3" s="1"/>
  <c r="L4888" i="3"/>
  <c r="M4888" i="3" s="1"/>
  <c r="S4888" i="3" s="1"/>
  <c r="L4887" i="3"/>
  <c r="M4887" i="3" s="1"/>
  <c r="O4887" i="3" s="1"/>
  <c r="L4886" i="3"/>
  <c r="M4886" i="3" s="1"/>
  <c r="O4886" i="3" s="1"/>
  <c r="L4885" i="3"/>
  <c r="M4885" i="3" s="1"/>
  <c r="L4884" i="3"/>
  <c r="M4884" i="3" s="1"/>
  <c r="S4884" i="3" s="1"/>
  <c r="L4882" i="3"/>
  <c r="M4882" i="3" s="1"/>
  <c r="O4882" i="3" s="1"/>
  <c r="L4881" i="3"/>
  <c r="M4881" i="3" s="1"/>
  <c r="O4881" i="3" s="1"/>
  <c r="L4880" i="3"/>
  <c r="M4880" i="3" s="1"/>
  <c r="L4879" i="3"/>
  <c r="M4879" i="3" s="1"/>
  <c r="S4879" i="3" s="1"/>
  <c r="L4878" i="3"/>
  <c r="M4878" i="3" s="1"/>
  <c r="O4878" i="3" s="1"/>
  <c r="L4877" i="3"/>
  <c r="M4877" i="3" s="1"/>
  <c r="O4877" i="3" s="1"/>
  <c r="L4876" i="3"/>
  <c r="M4876" i="3" s="1"/>
  <c r="L4875" i="3"/>
  <c r="M4875" i="3" s="1"/>
  <c r="S4875" i="3" s="1"/>
  <c r="L4874" i="3"/>
  <c r="M4874" i="3" s="1"/>
  <c r="O4874" i="3" s="1"/>
  <c r="L4873" i="3"/>
  <c r="M4873" i="3" s="1"/>
  <c r="O4873" i="3" s="1"/>
  <c r="L4872" i="3"/>
  <c r="M4872" i="3" s="1"/>
  <c r="L4871" i="3"/>
  <c r="M4871" i="3" s="1"/>
  <c r="S4871" i="3" s="1"/>
  <c r="M4870" i="3"/>
  <c r="O4870" i="3" s="1"/>
  <c r="L4870" i="3"/>
  <c r="L4869" i="3"/>
  <c r="M4869" i="3" s="1"/>
  <c r="O4869" i="3" s="1"/>
  <c r="L4859" i="3"/>
  <c r="M4859" i="3" s="1"/>
  <c r="L4858" i="3"/>
  <c r="M4858" i="3" s="1"/>
  <c r="S4858" i="3" s="1"/>
  <c r="L4857" i="3"/>
  <c r="M4857" i="3" s="1"/>
  <c r="O4857" i="3" s="1"/>
  <c r="L4856" i="3"/>
  <c r="M4856" i="3" s="1"/>
  <c r="O4856" i="3" s="1"/>
  <c r="L4855" i="3"/>
  <c r="M4855" i="3" s="1"/>
  <c r="L4854" i="3"/>
  <c r="M4854" i="3" s="1"/>
  <c r="S4854" i="3" s="1"/>
  <c r="L4853" i="3"/>
  <c r="M4853" i="3" s="1"/>
  <c r="O4853" i="3" s="1"/>
  <c r="L4852" i="3"/>
  <c r="M4852" i="3" s="1"/>
  <c r="O4852" i="3" s="1"/>
  <c r="L4851" i="3"/>
  <c r="M4851" i="3" s="1"/>
  <c r="L4850" i="3"/>
  <c r="M4850" i="3" s="1"/>
  <c r="S4850" i="3" s="1"/>
  <c r="M4849" i="3"/>
  <c r="O4849" i="3" s="1"/>
  <c r="L4849" i="3"/>
  <c r="L4848" i="3"/>
  <c r="M4848" i="3" s="1"/>
  <c r="O4848" i="3" s="1"/>
  <c r="L4847" i="3"/>
  <c r="M4847" i="3" s="1"/>
  <c r="L4846" i="3"/>
  <c r="M4846" i="3" s="1"/>
  <c r="S4846" i="3" s="1"/>
  <c r="L4844" i="3"/>
  <c r="M4844" i="3" s="1"/>
  <c r="O4844" i="3" s="1"/>
  <c r="M4843" i="3"/>
  <c r="O4843" i="3" s="1"/>
  <c r="L4843" i="3"/>
  <c r="L4842" i="3"/>
  <c r="M4842" i="3" s="1"/>
  <c r="L4841" i="3"/>
  <c r="M4841" i="3" s="1"/>
  <c r="S4841" i="3" s="1"/>
  <c r="L4840" i="3"/>
  <c r="M4840" i="3" s="1"/>
  <c r="O4840" i="3" s="1"/>
  <c r="L4839" i="3"/>
  <c r="M4839" i="3" s="1"/>
  <c r="O4839" i="3" s="1"/>
  <c r="L4838" i="3"/>
  <c r="M4838" i="3" s="1"/>
  <c r="L4837" i="3"/>
  <c r="M4837" i="3" s="1"/>
  <c r="S4837" i="3" s="1"/>
  <c r="M4836" i="3"/>
  <c r="O4836" i="3" s="1"/>
  <c r="L4836" i="3"/>
  <c r="L4835" i="3"/>
  <c r="M4835" i="3" s="1"/>
  <c r="O4835" i="3" s="1"/>
  <c r="L4834" i="3"/>
  <c r="M4834" i="3" s="1"/>
  <c r="L4833" i="3"/>
  <c r="M4833" i="3" s="1"/>
  <c r="S4833" i="3" s="1"/>
  <c r="L4832" i="3"/>
  <c r="M4832" i="3" s="1"/>
  <c r="O4832" i="3" s="1"/>
  <c r="M4831" i="3"/>
  <c r="O4831" i="3" s="1"/>
  <c r="L4831" i="3"/>
  <c r="L4821" i="3"/>
  <c r="M4821" i="3" s="1"/>
  <c r="L4820" i="3"/>
  <c r="M4820" i="3" s="1"/>
  <c r="S4820" i="3" s="1"/>
  <c r="L4819" i="3"/>
  <c r="M4819" i="3" s="1"/>
  <c r="O4819" i="3" s="1"/>
  <c r="L4818" i="3"/>
  <c r="M4818" i="3" s="1"/>
  <c r="O4818" i="3" s="1"/>
  <c r="L4817" i="3"/>
  <c r="M4817" i="3" s="1"/>
  <c r="L4816" i="3"/>
  <c r="M4816" i="3" s="1"/>
  <c r="S4816" i="3" s="1"/>
  <c r="L4815" i="3"/>
  <c r="M4815" i="3" s="1"/>
  <c r="O4815" i="3" s="1"/>
  <c r="L4814" i="3"/>
  <c r="M4814" i="3" s="1"/>
  <c r="O4814" i="3" s="1"/>
  <c r="L4813" i="3"/>
  <c r="M4813" i="3" s="1"/>
  <c r="L4812" i="3"/>
  <c r="M4812" i="3" s="1"/>
  <c r="S4812" i="3" s="1"/>
  <c r="L4811" i="3"/>
  <c r="M4811" i="3" s="1"/>
  <c r="O4811" i="3" s="1"/>
  <c r="L4810" i="3"/>
  <c r="M4810" i="3" s="1"/>
  <c r="O4810" i="3" s="1"/>
  <c r="L4809" i="3"/>
  <c r="M4809" i="3" s="1"/>
  <c r="L4808" i="3"/>
  <c r="M4808" i="3" s="1"/>
  <c r="S4808" i="3" s="1"/>
  <c r="L4806" i="3"/>
  <c r="M4806" i="3" s="1"/>
  <c r="O4806" i="3" s="1"/>
  <c r="L4805" i="3"/>
  <c r="M4805" i="3" s="1"/>
  <c r="O4805" i="3" s="1"/>
  <c r="L4804" i="3"/>
  <c r="M4804" i="3" s="1"/>
  <c r="L4803" i="3"/>
  <c r="M4803" i="3" s="1"/>
  <c r="S4803" i="3" s="1"/>
  <c r="L4802" i="3"/>
  <c r="M4802" i="3" s="1"/>
  <c r="O4802" i="3" s="1"/>
  <c r="L4801" i="3"/>
  <c r="M4801" i="3" s="1"/>
  <c r="L4800" i="3"/>
  <c r="M4800" i="3" s="1"/>
  <c r="S4800" i="3" s="1"/>
  <c r="L4799" i="3"/>
  <c r="M4799" i="3" s="1"/>
  <c r="S4799" i="3" s="1"/>
  <c r="L4798" i="3"/>
  <c r="M4798" i="3" s="1"/>
  <c r="O4798" i="3" s="1"/>
  <c r="L4797" i="3"/>
  <c r="M4797" i="3" s="1"/>
  <c r="L4796" i="3"/>
  <c r="M4796" i="3" s="1"/>
  <c r="S4796" i="3" s="1"/>
  <c r="L4795" i="3"/>
  <c r="M4795" i="3" s="1"/>
  <c r="S4795" i="3" s="1"/>
  <c r="L4794" i="3"/>
  <c r="M4794" i="3" s="1"/>
  <c r="O4794" i="3" s="1"/>
  <c r="L4793" i="3"/>
  <c r="L4783" i="3"/>
  <c r="M4783" i="3" s="1"/>
  <c r="O4783" i="3" s="1"/>
  <c r="L4782" i="3"/>
  <c r="M4782" i="3" s="1"/>
  <c r="L4781" i="3"/>
  <c r="M4781" i="3" s="1"/>
  <c r="M4780" i="3"/>
  <c r="O4780" i="3" s="1"/>
  <c r="L4780" i="3"/>
  <c r="L4779" i="3"/>
  <c r="M4779" i="3" s="1"/>
  <c r="O4779" i="3" s="1"/>
  <c r="L4778" i="3"/>
  <c r="M4778" i="3" s="1"/>
  <c r="L4777" i="3"/>
  <c r="M4777" i="3" s="1"/>
  <c r="L4776" i="3"/>
  <c r="M4776" i="3" s="1"/>
  <c r="O4776" i="3" s="1"/>
  <c r="L4775" i="3"/>
  <c r="M4775" i="3" s="1"/>
  <c r="O4775" i="3" s="1"/>
  <c r="L4774" i="3"/>
  <c r="M4774" i="3" s="1"/>
  <c r="L4773" i="3"/>
  <c r="M4773" i="3" s="1"/>
  <c r="L4772" i="3"/>
  <c r="M4772" i="3" s="1"/>
  <c r="O4772" i="3" s="1"/>
  <c r="L4771" i="3"/>
  <c r="M4771" i="3" s="1"/>
  <c r="O4771" i="3" s="1"/>
  <c r="L4770" i="3"/>
  <c r="M4770" i="3" s="1"/>
  <c r="L4768" i="3"/>
  <c r="M4768" i="3" s="1"/>
  <c r="M4767" i="3"/>
  <c r="O4767" i="3" s="1"/>
  <c r="L4767" i="3"/>
  <c r="L4766" i="3"/>
  <c r="M4766" i="3" s="1"/>
  <c r="O4766" i="3" s="1"/>
  <c r="L4765" i="3"/>
  <c r="M4765" i="3" s="1"/>
  <c r="L4764" i="3"/>
  <c r="M4764" i="3" s="1"/>
  <c r="L4763" i="3"/>
  <c r="M4763" i="3" s="1"/>
  <c r="O4763" i="3" s="1"/>
  <c r="M4762" i="3"/>
  <c r="O4762" i="3" s="1"/>
  <c r="L4762" i="3"/>
  <c r="L4761" i="3"/>
  <c r="M4761" i="3" s="1"/>
  <c r="L4760" i="3"/>
  <c r="M4760" i="3" s="1"/>
  <c r="L4759" i="3"/>
  <c r="M4759" i="3" s="1"/>
  <c r="O4759" i="3" s="1"/>
  <c r="L4758" i="3"/>
  <c r="M4758" i="3" s="1"/>
  <c r="O4758" i="3" s="1"/>
  <c r="L4757" i="3"/>
  <c r="M4757" i="3" s="1"/>
  <c r="L4756" i="3"/>
  <c r="M4756" i="3" s="1"/>
  <c r="M4755" i="3"/>
  <c r="O4755" i="3" s="1"/>
  <c r="L4755" i="3"/>
  <c r="L4745" i="3"/>
  <c r="M4745" i="3" s="1"/>
  <c r="O4745" i="3" s="1"/>
  <c r="L4744" i="3"/>
  <c r="M4744" i="3" s="1"/>
  <c r="L4743" i="3"/>
  <c r="M4743" i="3" s="1"/>
  <c r="L4742" i="3"/>
  <c r="M4742" i="3" s="1"/>
  <c r="O4742" i="3" s="1"/>
  <c r="M4741" i="3"/>
  <c r="O4741" i="3" s="1"/>
  <c r="L4741" i="3"/>
  <c r="L4740" i="3"/>
  <c r="M4740" i="3" s="1"/>
  <c r="L4739" i="3"/>
  <c r="M4739" i="3" s="1"/>
  <c r="L4738" i="3"/>
  <c r="M4738" i="3" s="1"/>
  <c r="O4738" i="3" s="1"/>
  <c r="L4737" i="3"/>
  <c r="M4737" i="3" s="1"/>
  <c r="O4737" i="3" s="1"/>
  <c r="L4736" i="3"/>
  <c r="M4736" i="3" s="1"/>
  <c r="L4735" i="3"/>
  <c r="M4735" i="3" s="1"/>
  <c r="L4734" i="3"/>
  <c r="M4734" i="3" s="1"/>
  <c r="O4734" i="3" s="1"/>
  <c r="L4733" i="3"/>
  <c r="M4733" i="3" s="1"/>
  <c r="O4733" i="3" s="1"/>
  <c r="L4732" i="3"/>
  <c r="M4732" i="3" s="1"/>
  <c r="L4730" i="3"/>
  <c r="M4730" i="3" s="1"/>
  <c r="L4729" i="3"/>
  <c r="M4729" i="3" s="1"/>
  <c r="O4729" i="3" s="1"/>
  <c r="L4728" i="3"/>
  <c r="M4728" i="3" s="1"/>
  <c r="O4728" i="3" s="1"/>
  <c r="L4727" i="3"/>
  <c r="M4727" i="3" s="1"/>
  <c r="L4726" i="3"/>
  <c r="M4726" i="3" s="1"/>
  <c r="L4725" i="3"/>
  <c r="M4725" i="3" s="1"/>
  <c r="O4725" i="3" s="1"/>
  <c r="L4724" i="3"/>
  <c r="M4724" i="3" s="1"/>
  <c r="O4724" i="3" s="1"/>
  <c r="L4723" i="3"/>
  <c r="M4723" i="3" s="1"/>
  <c r="L4722" i="3"/>
  <c r="M4722" i="3" s="1"/>
  <c r="M4721" i="3"/>
  <c r="O4721" i="3" s="1"/>
  <c r="L4721" i="3"/>
  <c r="L4720" i="3"/>
  <c r="M4720" i="3" s="1"/>
  <c r="O4720" i="3" s="1"/>
  <c r="L4719" i="3"/>
  <c r="M4719" i="3" s="1"/>
  <c r="L4718" i="3"/>
  <c r="M4718" i="3" s="1"/>
  <c r="L4717" i="3"/>
  <c r="M4717" i="3" s="1"/>
  <c r="O4717" i="3" s="1"/>
  <c r="L4707" i="3"/>
  <c r="M4707" i="3" s="1"/>
  <c r="O4707" i="3" s="1"/>
  <c r="L4706" i="3"/>
  <c r="M4706" i="3" s="1"/>
  <c r="L4705" i="3"/>
  <c r="M4705" i="3" s="1"/>
  <c r="L4704" i="3"/>
  <c r="M4704" i="3" s="1"/>
  <c r="O4704" i="3" s="1"/>
  <c r="L4703" i="3"/>
  <c r="M4703" i="3" s="1"/>
  <c r="O4703" i="3" s="1"/>
  <c r="L4702" i="3"/>
  <c r="M4702" i="3" s="1"/>
  <c r="L4701" i="3"/>
  <c r="M4701" i="3" s="1"/>
  <c r="M4700" i="3"/>
  <c r="O4700" i="3" s="1"/>
  <c r="L4700" i="3"/>
  <c r="L4699" i="3"/>
  <c r="M4699" i="3" s="1"/>
  <c r="O4699" i="3" s="1"/>
  <c r="L4698" i="3"/>
  <c r="M4698" i="3" s="1"/>
  <c r="L4697" i="3"/>
  <c r="M4697" i="3" s="1"/>
  <c r="L4696" i="3"/>
  <c r="M4696" i="3" s="1"/>
  <c r="O4696" i="3" s="1"/>
  <c r="M4695" i="3"/>
  <c r="O4695" i="3" s="1"/>
  <c r="L4695" i="3"/>
  <c r="L4694" i="3"/>
  <c r="M4694" i="3" s="1"/>
  <c r="L4692" i="3"/>
  <c r="M4692" i="3" s="1"/>
  <c r="L4691" i="3"/>
  <c r="M4691" i="3" s="1"/>
  <c r="O4691" i="3" s="1"/>
  <c r="L4690" i="3"/>
  <c r="M4690" i="3" s="1"/>
  <c r="O4690" i="3" s="1"/>
  <c r="L4689" i="3"/>
  <c r="M4689" i="3" s="1"/>
  <c r="L4688" i="3"/>
  <c r="M4688" i="3" s="1"/>
  <c r="L4687" i="3"/>
  <c r="M4687" i="3" s="1"/>
  <c r="O4687" i="3" s="1"/>
  <c r="L4686" i="3"/>
  <c r="M4686" i="3" s="1"/>
  <c r="O4686" i="3" s="1"/>
  <c r="L4685" i="3"/>
  <c r="M4685" i="3" s="1"/>
  <c r="L4684" i="3"/>
  <c r="M4684" i="3" s="1"/>
  <c r="M4683" i="3"/>
  <c r="O4683" i="3" s="1"/>
  <c r="L4683" i="3"/>
  <c r="L4682" i="3"/>
  <c r="M4682" i="3" s="1"/>
  <c r="O4682" i="3" s="1"/>
  <c r="L4681" i="3"/>
  <c r="M4681" i="3" s="1"/>
  <c r="L4680" i="3"/>
  <c r="M4680" i="3" s="1"/>
  <c r="L4679" i="3"/>
  <c r="M4679" i="3" s="1"/>
  <c r="O4679" i="3" s="1"/>
  <c r="L4669" i="3"/>
  <c r="M4669" i="3" s="1"/>
  <c r="O4669" i="3" s="1"/>
  <c r="L4668" i="3"/>
  <c r="M4668" i="3" s="1"/>
  <c r="L4667" i="3"/>
  <c r="M4667" i="3" s="1"/>
  <c r="L4666" i="3"/>
  <c r="M4666" i="3" s="1"/>
  <c r="O4666" i="3" s="1"/>
  <c r="M4665" i="3"/>
  <c r="O4665" i="3" s="1"/>
  <c r="L4665" i="3"/>
  <c r="L4664" i="3"/>
  <c r="M4664" i="3" s="1"/>
  <c r="L4663" i="3"/>
  <c r="M4663" i="3" s="1"/>
  <c r="L4662" i="3"/>
  <c r="M4662" i="3" s="1"/>
  <c r="O4662" i="3" s="1"/>
  <c r="L4661" i="3"/>
  <c r="M4661" i="3" s="1"/>
  <c r="O4661" i="3" s="1"/>
  <c r="L4660" i="3"/>
  <c r="M4660" i="3" s="1"/>
  <c r="L4659" i="3"/>
  <c r="M4659" i="3" s="1"/>
  <c r="M4658" i="3"/>
  <c r="O4658" i="3" s="1"/>
  <c r="L4658" i="3"/>
  <c r="L4657" i="3"/>
  <c r="M4657" i="3" s="1"/>
  <c r="O4657" i="3" s="1"/>
  <c r="L4656" i="3"/>
  <c r="M4656" i="3" s="1"/>
  <c r="L4654" i="3"/>
  <c r="M4654" i="3" s="1"/>
  <c r="M4653" i="3"/>
  <c r="O4653" i="3" s="1"/>
  <c r="L4653" i="3"/>
  <c r="L4652" i="3"/>
  <c r="M4652" i="3" s="1"/>
  <c r="O4652" i="3" s="1"/>
  <c r="L4651" i="3"/>
  <c r="M4651" i="3" s="1"/>
  <c r="L4650" i="3"/>
  <c r="M4650" i="3" s="1"/>
  <c r="L4649" i="3"/>
  <c r="M4649" i="3" s="1"/>
  <c r="O4649" i="3" s="1"/>
  <c r="L4648" i="3"/>
  <c r="M4648" i="3" s="1"/>
  <c r="O4648" i="3" s="1"/>
  <c r="L4647" i="3"/>
  <c r="M4647" i="3" s="1"/>
  <c r="L4646" i="3"/>
  <c r="M4646" i="3" s="1"/>
  <c r="L4645" i="3"/>
  <c r="M4645" i="3" s="1"/>
  <c r="O4645" i="3" s="1"/>
  <c r="L4644" i="3"/>
  <c r="M4644" i="3" s="1"/>
  <c r="O4644" i="3" s="1"/>
  <c r="L4643" i="3"/>
  <c r="M4643" i="3" s="1"/>
  <c r="L4642" i="3"/>
  <c r="M4642" i="3" s="1"/>
  <c r="L4641" i="3"/>
  <c r="M4641" i="3" s="1"/>
  <c r="O4641" i="3" s="1"/>
  <c r="L4631" i="3"/>
  <c r="M4631" i="3" s="1"/>
  <c r="O4631" i="3" s="1"/>
  <c r="L4630" i="3"/>
  <c r="M4630" i="3" s="1"/>
  <c r="L4629" i="3"/>
  <c r="M4629" i="3" s="1"/>
  <c r="L4628" i="3"/>
  <c r="M4628" i="3" s="1"/>
  <c r="O4628" i="3" s="1"/>
  <c r="M4627" i="3"/>
  <c r="O4627" i="3" s="1"/>
  <c r="L4627" i="3"/>
  <c r="L4626" i="3"/>
  <c r="M4626" i="3" s="1"/>
  <c r="L4625" i="3"/>
  <c r="M4625" i="3" s="1"/>
  <c r="L4624" i="3"/>
  <c r="M4624" i="3" s="1"/>
  <c r="O4624" i="3" s="1"/>
  <c r="L4623" i="3"/>
  <c r="M4623" i="3" s="1"/>
  <c r="O4623" i="3" s="1"/>
  <c r="L4622" i="3"/>
  <c r="M4622" i="3" s="1"/>
  <c r="L4621" i="3"/>
  <c r="M4621" i="3" s="1"/>
  <c r="L4620" i="3"/>
  <c r="M4620" i="3" s="1"/>
  <c r="O4620" i="3" s="1"/>
  <c r="L4619" i="3"/>
  <c r="M4619" i="3" s="1"/>
  <c r="O4619" i="3" s="1"/>
  <c r="L4618" i="3"/>
  <c r="M4618" i="3" s="1"/>
  <c r="L4616" i="3"/>
  <c r="M4616" i="3" s="1"/>
  <c r="L4615" i="3"/>
  <c r="M4615" i="3" s="1"/>
  <c r="O4615" i="3" s="1"/>
  <c r="L4614" i="3"/>
  <c r="M4614" i="3" s="1"/>
  <c r="O4614" i="3" s="1"/>
  <c r="L4613" i="3"/>
  <c r="M4613" i="3" s="1"/>
  <c r="L4612" i="3"/>
  <c r="M4612" i="3" s="1"/>
  <c r="L4611" i="3"/>
  <c r="M4611" i="3" s="1"/>
  <c r="O4611" i="3" s="1"/>
  <c r="M4610" i="3"/>
  <c r="O4610" i="3" s="1"/>
  <c r="L4610" i="3"/>
  <c r="L4609" i="3"/>
  <c r="M4609" i="3" s="1"/>
  <c r="L4608" i="3"/>
  <c r="M4608" i="3" s="1"/>
  <c r="L4607" i="3"/>
  <c r="M4607" i="3" s="1"/>
  <c r="O4607" i="3" s="1"/>
  <c r="L4606" i="3"/>
  <c r="M4606" i="3" s="1"/>
  <c r="O4606" i="3" s="1"/>
  <c r="L4605" i="3"/>
  <c r="M4605" i="3" s="1"/>
  <c r="L4604" i="3"/>
  <c r="M4604" i="3" s="1"/>
  <c r="L4603" i="3"/>
  <c r="M4603" i="3" s="1"/>
  <c r="O4603" i="3" s="1"/>
  <c r="L4593" i="3"/>
  <c r="M4593" i="3" s="1"/>
  <c r="O4593" i="3" s="1"/>
  <c r="L4592" i="3"/>
  <c r="M4592" i="3" s="1"/>
  <c r="L4591" i="3"/>
  <c r="M4591" i="3" s="1"/>
  <c r="M4590" i="3"/>
  <c r="O4590" i="3" s="1"/>
  <c r="L4590" i="3"/>
  <c r="L4589" i="3"/>
  <c r="M4589" i="3" s="1"/>
  <c r="O4589" i="3" s="1"/>
  <c r="L4588" i="3"/>
  <c r="M4588" i="3" s="1"/>
  <c r="L4587" i="3"/>
  <c r="M4587" i="3" s="1"/>
  <c r="L4586" i="3"/>
  <c r="M4586" i="3" s="1"/>
  <c r="O4586" i="3" s="1"/>
  <c r="L4585" i="3"/>
  <c r="M4585" i="3" s="1"/>
  <c r="O4585" i="3" s="1"/>
  <c r="L4584" i="3"/>
  <c r="M4584" i="3" s="1"/>
  <c r="L4583" i="3"/>
  <c r="M4583" i="3" s="1"/>
  <c r="L4582" i="3"/>
  <c r="M4582" i="3" s="1"/>
  <c r="O4582" i="3" s="1"/>
  <c r="L4581" i="3"/>
  <c r="M4581" i="3" s="1"/>
  <c r="O4581" i="3" s="1"/>
  <c r="L4580" i="3"/>
  <c r="M4580" i="3" s="1"/>
  <c r="L4578" i="3"/>
  <c r="M4578" i="3" s="1"/>
  <c r="L4577" i="3"/>
  <c r="M4577" i="3" s="1"/>
  <c r="O4577" i="3" s="1"/>
  <c r="L4576" i="3"/>
  <c r="M4576" i="3" s="1"/>
  <c r="O4576" i="3" s="1"/>
  <c r="L4575" i="3"/>
  <c r="M4575" i="3" s="1"/>
  <c r="L4574" i="3"/>
  <c r="M4574" i="3" s="1"/>
  <c r="L4573" i="3"/>
  <c r="M4573" i="3" s="1"/>
  <c r="O4573" i="3" s="1"/>
  <c r="L4572" i="3"/>
  <c r="M4572" i="3" s="1"/>
  <c r="O4572" i="3" s="1"/>
  <c r="L4571" i="3"/>
  <c r="M4571" i="3" s="1"/>
  <c r="L4570" i="3"/>
  <c r="M4570" i="3" s="1"/>
  <c r="M4569" i="3"/>
  <c r="O4569" i="3" s="1"/>
  <c r="L4569" i="3"/>
  <c r="L4568" i="3"/>
  <c r="M4568" i="3" s="1"/>
  <c r="O4568" i="3" s="1"/>
  <c r="L4567" i="3"/>
  <c r="M4567" i="3" s="1"/>
  <c r="L4566" i="3"/>
  <c r="M4566" i="3" s="1"/>
  <c r="L4565" i="3"/>
  <c r="M4565" i="3" s="1"/>
  <c r="O4565" i="3" s="1"/>
  <c r="L4555" i="3"/>
  <c r="M4555" i="3" s="1"/>
  <c r="O4555" i="3" s="1"/>
  <c r="L4554" i="3"/>
  <c r="M4554" i="3" s="1"/>
  <c r="L4553" i="3"/>
  <c r="M4553" i="3" s="1"/>
  <c r="S4553" i="3" s="1"/>
  <c r="L4552" i="3"/>
  <c r="M4552" i="3" s="1"/>
  <c r="O4552" i="3" s="1"/>
  <c r="L4551" i="3"/>
  <c r="M4551" i="3" s="1"/>
  <c r="O4551" i="3" s="1"/>
  <c r="L4550" i="3"/>
  <c r="M4550" i="3" s="1"/>
  <c r="L4549" i="3"/>
  <c r="M4549" i="3" s="1"/>
  <c r="S4549" i="3" s="1"/>
  <c r="L4548" i="3"/>
  <c r="M4548" i="3" s="1"/>
  <c r="O4548" i="3" s="1"/>
  <c r="L4547" i="3"/>
  <c r="M4547" i="3" s="1"/>
  <c r="O4547" i="3" s="1"/>
  <c r="L4546" i="3"/>
  <c r="M4546" i="3" s="1"/>
  <c r="L4545" i="3"/>
  <c r="M4545" i="3" s="1"/>
  <c r="S4545" i="3" s="1"/>
  <c r="L4544" i="3"/>
  <c r="M4544" i="3" s="1"/>
  <c r="O4544" i="3" s="1"/>
  <c r="M4543" i="3"/>
  <c r="O4543" i="3" s="1"/>
  <c r="L4543" i="3"/>
  <c r="L4542" i="3"/>
  <c r="M4542" i="3" s="1"/>
  <c r="L4540" i="3"/>
  <c r="M4540" i="3" s="1"/>
  <c r="S4540" i="3" s="1"/>
  <c r="L4539" i="3"/>
  <c r="M4539" i="3" s="1"/>
  <c r="O4539" i="3" s="1"/>
  <c r="M4538" i="3"/>
  <c r="O4538" i="3" s="1"/>
  <c r="L4538" i="3"/>
  <c r="L4537" i="3"/>
  <c r="M4537" i="3" s="1"/>
  <c r="L4536" i="3"/>
  <c r="M4536" i="3" s="1"/>
  <c r="S4536" i="3" s="1"/>
  <c r="L4535" i="3"/>
  <c r="M4535" i="3" s="1"/>
  <c r="O4535" i="3" s="1"/>
  <c r="L4534" i="3"/>
  <c r="M4534" i="3" s="1"/>
  <c r="O4534" i="3" s="1"/>
  <c r="L4533" i="3"/>
  <c r="M4533" i="3" s="1"/>
  <c r="S4533" i="3" s="1"/>
  <c r="L4532" i="3"/>
  <c r="M4532" i="3" s="1"/>
  <c r="S4532" i="3" s="1"/>
  <c r="M4531" i="3"/>
  <c r="O4531" i="3" s="1"/>
  <c r="L4531" i="3"/>
  <c r="L4530" i="3"/>
  <c r="M4530" i="3" s="1"/>
  <c r="O4530" i="3" s="1"/>
  <c r="L4529" i="3"/>
  <c r="M4529" i="3" s="1"/>
  <c r="S4529" i="3" s="1"/>
  <c r="L4528" i="3"/>
  <c r="M4528" i="3" s="1"/>
  <c r="S4528" i="3" s="1"/>
  <c r="L4527" i="3"/>
  <c r="M4527" i="3" s="1"/>
  <c r="O4527" i="3" s="1"/>
  <c r="M4517" i="3"/>
  <c r="O4517" i="3" s="1"/>
  <c r="L4517" i="3"/>
  <c r="L4516" i="3"/>
  <c r="M4516" i="3" s="1"/>
  <c r="S4516" i="3" s="1"/>
  <c r="L4515" i="3"/>
  <c r="M4515" i="3" s="1"/>
  <c r="S4515" i="3" s="1"/>
  <c r="L4514" i="3"/>
  <c r="M4514" i="3" s="1"/>
  <c r="O4514" i="3" s="1"/>
  <c r="L4513" i="3"/>
  <c r="M4513" i="3" s="1"/>
  <c r="O4513" i="3" s="1"/>
  <c r="L4512" i="3"/>
  <c r="M4512" i="3" s="1"/>
  <c r="S4512" i="3" s="1"/>
  <c r="L4511" i="3"/>
  <c r="M4511" i="3" s="1"/>
  <c r="S4511" i="3" s="1"/>
  <c r="L4510" i="3"/>
  <c r="M4510" i="3" s="1"/>
  <c r="O4510" i="3" s="1"/>
  <c r="L4509" i="3"/>
  <c r="M4509" i="3" s="1"/>
  <c r="O4509" i="3" s="1"/>
  <c r="L4508" i="3"/>
  <c r="M4508" i="3" s="1"/>
  <c r="S4508" i="3" s="1"/>
  <c r="L4507" i="3"/>
  <c r="M4507" i="3" s="1"/>
  <c r="S4507" i="3" s="1"/>
  <c r="M4506" i="3"/>
  <c r="O4506" i="3" s="1"/>
  <c r="L4506" i="3"/>
  <c r="L4505" i="3"/>
  <c r="M4505" i="3" s="1"/>
  <c r="O4505" i="3" s="1"/>
  <c r="L4504" i="3"/>
  <c r="M4504" i="3" s="1"/>
  <c r="S4504" i="3" s="1"/>
  <c r="L4502" i="3"/>
  <c r="M4502" i="3" s="1"/>
  <c r="S4502" i="3" s="1"/>
  <c r="L4501" i="3"/>
  <c r="M4501" i="3" s="1"/>
  <c r="O4501" i="3" s="1"/>
  <c r="L4500" i="3"/>
  <c r="M4500" i="3" s="1"/>
  <c r="O4500" i="3" s="1"/>
  <c r="L4499" i="3"/>
  <c r="M4499" i="3" s="1"/>
  <c r="S4499" i="3" s="1"/>
  <c r="L4498" i="3"/>
  <c r="M4498" i="3" s="1"/>
  <c r="S4498" i="3" s="1"/>
  <c r="L4497" i="3"/>
  <c r="M4497" i="3" s="1"/>
  <c r="O4497" i="3" s="1"/>
  <c r="M4496" i="3"/>
  <c r="O4496" i="3" s="1"/>
  <c r="L4496" i="3"/>
  <c r="L4495" i="3"/>
  <c r="M4495" i="3" s="1"/>
  <c r="S4495" i="3" s="1"/>
  <c r="L4494" i="3"/>
  <c r="M4494" i="3" s="1"/>
  <c r="S4494" i="3" s="1"/>
  <c r="L4493" i="3"/>
  <c r="M4493" i="3" s="1"/>
  <c r="O4493" i="3" s="1"/>
  <c r="L4492" i="3"/>
  <c r="M4492" i="3" s="1"/>
  <c r="O4492" i="3" s="1"/>
  <c r="L4491" i="3"/>
  <c r="M4491" i="3" s="1"/>
  <c r="S4491" i="3" s="1"/>
  <c r="L4490" i="3"/>
  <c r="M4490" i="3" s="1"/>
  <c r="S4490" i="3" s="1"/>
  <c r="M4489" i="3"/>
  <c r="S4489" i="3" s="1"/>
  <c r="L4489" i="3"/>
  <c r="L4479" i="3"/>
  <c r="M4479" i="3" s="1"/>
  <c r="L4478" i="3"/>
  <c r="M4478" i="3" s="1"/>
  <c r="L4477" i="3"/>
  <c r="M4477" i="3" s="1"/>
  <c r="S4477" i="3" s="1"/>
  <c r="M4476" i="3"/>
  <c r="S4476" i="3" s="1"/>
  <c r="L4476" i="3"/>
  <c r="L4475" i="3"/>
  <c r="M4475" i="3" s="1"/>
  <c r="L4474" i="3"/>
  <c r="M4474" i="3" s="1"/>
  <c r="L4473" i="3"/>
  <c r="M4473" i="3" s="1"/>
  <c r="L4472" i="3"/>
  <c r="M4472" i="3" s="1"/>
  <c r="S4472" i="3" s="1"/>
  <c r="L4471" i="3"/>
  <c r="M4471" i="3" s="1"/>
  <c r="L4470" i="3"/>
  <c r="M4470" i="3" s="1"/>
  <c r="O4470" i="3" s="1"/>
  <c r="L4469" i="3"/>
  <c r="M4469" i="3" s="1"/>
  <c r="L4468" i="3"/>
  <c r="M4468" i="3" s="1"/>
  <c r="S4468" i="3" s="1"/>
  <c r="L4467" i="3"/>
  <c r="M4467" i="3" s="1"/>
  <c r="L4466" i="3"/>
  <c r="M4466" i="3" s="1"/>
  <c r="O4466" i="3" s="1"/>
  <c r="L4464" i="3"/>
  <c r="M4464" i="3" s="1"/>
  <c r="L4463" i="3"/>
  <c r="M4463" i="3" s="1"/>
  <c r="S4463" i="3" s="1"/>
  <c r="L4462" i="3"/>
  <c r="M4462" i="3" s="1"/>
  <c r="M4461" i="3"/>
  <c r="O4461" i="3" s="1"/>
  <c r="L4461" i="3"/>
  <c r="L4460" i="3"/>
  <c r="M4460" i="3" s="1"/>
  <c r="L4459" i="3"/>
  <c r="M4459" i="3" s="1"/>
  <c r="S4459" i="3" s="1"/>
  <c r="L4458" i="3"/>
  <c r="M4458" i="3" s="1"/>
  <c r="M4457" i="3"/>
  <c r="O4457" i="3" s="1"/>
  <c r="L4457" i="3"/>
  <c r="L4456" i="3"/>
  <c r="M4456" i="3" s="1"/>
  <c r="L4455" i="3"/>
  <c r="M4455" i="3" s="1"/>
  <c r="S4455" i="3" s="1"/>
  <c r="L4454" i="3"/>
  <c r="M4454" i="3" s="1"/>
  <c r="L4453" i="3"/>
  <c r="M4453" i="3" s="1"/>
  <c r="O4453" i="3" s="1"/>
  <c r="L4452" i="3"/>
  <c r="M4452" i="3" s="1"/>
  <c r="M4451" i="3"/>
  <c r="S4451" i="3" s="1"/>
  <c r="L4451" i="3"/>
  <c r="L4441" i="3"/>
  <c r="M4441" i="3" s="1"/>
  <c r="L4440" i="3"/>
  <c r="M4440" i="3" s="1"/>
  <c r="O4440" i="3" s="1"/>
  <c r="L4439" i="3"/>
  <c r="M4439" i="3" s="1"/>
  <c r="L4438" i="3"/>
  <c r="M4438" i="3" s="1"/>
  <c r="S4438" i="3" s="1"/>
  <c r="L4437" i="3"/>
  <c r="M4437" i="3" s="1"/>
  <c r="M4436" i="3"/>
  <c r="O4436" i="3" s="1"/>
  <c r="L4436" i="3"/>
  <c r="L4435" i="3"/>
  <c r="M4435" i="3" s="1"/>
  <c r="L4434" i="3"/>
  <c r="M4434" i="3" s="1"/>
  <c r="S4434" i="3" s="1"/>
  <c r="L4433" i="3"/>
  <c r="M4433" i="3" s="1"/>
  <c r="M4432" i="3"/>
  <c r="O4432" i="3" s="1"/>
  <c r="L4432" i="3"/>
  <c r="L4431" i="3"/>
  <c r="M4431" i="3" s="1"/>
  <c r="L4430" i="3"/>
  <c r="M4430" i="3" s="1"/>
  <c r="S4430" i="3" s="1"/>
  <c r="L4429" i="3"/>
  <c r="M4429" i="3" s="1"/>
  <c r="L4428" i="3"/>
  <c r="M4428" i="3" s="1"/>
  <c r="O4428" i="3" s="1"/>
  <c r="L4426" i="3"/>
  <c r="M4426" i="3" s="1"/>
  <c r="L4425" i="3"/>
  <c r="M4425" i="3" s="1"/>
  <c r="S4425" i="3" s="1"/>
  <c r="L4424" i="3"/>
  <c r="M4424" i="3" s="1"/>
  <c r="L4423" i="3"/>
  <c r="M4423" i="3" s="1"/>
  <c r="O4423" i="3" s="1"/>
  <c r="L4422" i="3"/>
  <c r="M4422" i="3" s="1"/>
  <c r="L4421" i="3"/>
  <c r="M4421" i="3" s="1"/>
  <c r="S4421" i="3" s="1"/>
  <c r="L4420" i="3"/>
  <c r="M4420" i="3" s="1"/>
  <c r="L4419" i="3"/>
  <c r="M4419" i="3" s="1"/>
  <c r="O4419" i="3" s="1"/>
  <c r="L4418" i="3"/>
  <c r="M4418" i="3" s="1"/>
  <c r="L4417" i="3"/>
  <c r="M4417" i="3" s="1"/>
  <c r="S4417" i="3" s="1"/>
  <c r="L4416" i="3"/>
  <c r="M4416" i="3" s="1"/>
  <c r="M4415" i="3"/>
  <c r="O4415" i="3" s="1"/>
  <c r="L4415" i="3"/>
  <c r="L4414" i="3"/>
  <c r="M4414" i="3" s="1"/>
  <c r="L4413" i="3"/>
  <c r="L4403" i="3"/>
  <c r="M4403" i="3" s="1"/>
  <c r="M4402" i="3"/>
  <c r="O4402" i="3" s="1"/>
  <c r="L4402" i="3"/>
  <c r="L4401" i="3"/>
  <c r="M4401" i="3" s="1"/>
  <c r="M4400" i="3"/>
  <c r="S4400" i="3" s="1"/>
  <c r="L4400" i="3"/>
  <c r="L4399" i="3"/>
  <c r="M4399" i="3" s="1"/>
  <c r="L4398" i="3"/>
  <c r="M4398" i="3" s="1"/>
  <c r="O4398" i="3" s="1"/>
  <c r="L4397" i="3"/>
  <c r="M4397" i="3" s="1"/>
  <c r="M4396" i="3"/>
  <c r="S4396" i="3" s="1"/>
  <c r="L4396" i="3"/>
  <c r="L4395" i="3"/>
  <c r="M4395" i="3" s="1"/>
  <c r="M4394" i="3"/>
  <c r="O4394" i="3" s="1"/>
  <c r="L4394" i="3"/>
  <c r="L4393" i="3"/>
  <c r="M4393" i="3" s="1"/>
  <c r="L4392" i="3"/>
  <c r="M4392" i="3" s="1"/>
  <c r="S4392" i="3" s="1"/>
  <c r="L4391" i="3"/>
  <c r="M4391" i="3" s="1"/>
  <c r="M4390" i="3"/>
  <c r="O4390" i="3" s="1"/>
  <c r="L4390" i="3"/>
  <c r="L4388" i="3"/>
  <c r="M4388" i="3" s="1"/>
  <c r="L4387" i="3"/>
  <c r="M4387" i="3" s="1"/>
  <c r="S4387" i="3" s="1"/>
  <c r="L4386" i="3"/>
  <c r="M4386" i="3" s="1"/>
  <c r="M4385" i="3"/>
  <c r="O4385" i="3" s="1"/>
  <c r="L4385" i="3"/>
  <c r="L4384" i="3"/>
  <c r="M4384" i="3" s="1"/>
  <c r="M4383" i="3"/>
  <c r="S4383" i="3" s="1"/>
  <c r="L4383" i="3"/>
  <c r="L4382" i="3"/>
  <c r="M4382" i="3" s="1"/>
  <c r="L4381" i="3"/>
  <c r="M4381" i="3" s="1"/>
  <c r="O4381" i="3" s="1"/>
  <c r="L4380" i="3"/>
  <c r="M4380" i="3" s="1"/>
  <c r="M4379" i="3"/>
  <c r="S4379" i="3" s="1"/>
  <c r="L4379" i="3"/>
  <c r="L4378" i="3"/>
  <c r="M4378" i="3" s="1"/>
  <c r="M4377" i="3"/>
  <c r="O4377" i="3" s="1"/>
  <c r="L4377" i="3"/>
  <c r="L4376" i="3"/>
  <c r="M4376" i="3" s="1"/>
  <c r="L4375" i="3"/>
  <c r="L4365" i="3"/>
  <c r="M4365" i="3" s="1"/>
  <c r="M4364" i="3"/>
  <c r="O4364" i="3" s="1"/>
  <c r="L4364" i="3"/>
  <c r="L4363" i="3"/>
  <c r="M4363" i="3" s="1"/>
  <c r="L4362" i="3"/>
  <c r="M4362" i="3" s="1"/>
  <c r="S4362" i="3" s="1"/>
  <c r="L4361" i="3"/>
  <c r="M4361" i="3" s="1"/>
  <c r="M4360" i="3"/>
  <c r="O4360" i="3" s="1"/>
  <c r="L4360" i="3"/>
  <c r="L4359" i="3"/>
  <c r="M4359" i="3" s="1"/>
  <c r="M4358" i="3"/>
  <c r="S4358" i="3" s="1"/>
  <c r="L4358" i="3"/>
  <c r="L4357" i="3"/>
  <c r="M4357" i="3" s="1"/>
  <c r="L4356" i="3"/>
  <c r="M4356" i="3" s="1"/>
  <c r="O4356" i="3" s="1"/>
  <c r="L4355" i="3"/>
  <c r="M4355" i="3" s="1"/>
  <c r="M4354" i="3"/>
  <c r="S4354" i="3" s="1"/>
  <c r="L4354" i="3"/>
  <c r="L4353" i="3"/>
  <c r="M4353" i="3" s="1"/>
  <c r="M4352" i="3"/>
  <c r="O4352" i="3" s="1"/>
  <c r="L4352" i="3"/>
  <c r="L4350" i="3"/>
  <c r="M4350" i="3" s="1"/>
  <c r="L4349" i="3"/>
  <c r="M4349" i="3" s="1"/>
  <c r="S4349" i="3" s="1"/>
  <c r="L4348" i="3"/>
  <c r="M4348" i="3" s="1"/>
  <c r="M4347" i="3"/>
  <c r="O4347" i="3" s="1"/>
  <c r="L4347" i="3"/>
  <c r="L4346" i="3"/>
  <c r="M4346" i="3" s="1"/>
  <c r="L4345" i="3"/>
  <c r="M4345" i="3" s="1"/>
  <c r="S4345" i="3" s="1"/>
  <c r="L4344" i="3"/>
  <c r="M4344" i="3" s="1"/>
  <c r="L4343" i="3"/>
  <c r="M4343" i="3" s="1"/>
  <c r="O4343" i="3" s="1"/>
  <c r="L4342" i="3"/>
  <c r="M4342" i="3" s="1"/>
  <c r="M4341" i="3"/>
  <c r="S4341" i="3" s="1"/>
  <c r="L4341" i="3"/>
  <c r="L4340" i="3"/>
  <c r="M4340" i="3" s="1"/>
  <c r="L4339" i="3"/>
  <c r="M4339" i="3" s="1"/>
  <c r="O4339" i="3" s="1"/>
  <c r="L4338" i="3"/>
  <c r="M4338" i="3" s="1"/>
  <c r="L4337" i="3"/>
  <c r="M4337" i="3" s="1"/>
  <c r="L4327" i="3"/>
  <c r="M4327" i="3" s="1"/>
  <c r="M4326" i="3"/>
  <c r="O4326" i="3" s="1"/>
  <c r="L4326" i="3"/>
  <c r="L4325" i="3"/>
  <c r="M4325" i="3" s="1"/>
  <c r="L4324" i="3"/>
  <c r="M4324" i="3" s="1"/>
  <c r="S4324" i="3" s="1"/>
  <c r="L4323" i="3"/>
  <c r="M4323" i="3" s="1"/>
  <c r="L4322" i="3"/>
  <c r="M4322" i="3" s="1"/>
  <c r="O4322" i="3" s="1"/>
  <c r="L4321" i="3"/>
  <c r="M4321" i="3" s="1"/>
  <c r="L4320" i="3"/>
  <c r="M4320" i="3" s="1"/>
  <c r="S4320" i="3" s="1"/>
  <c r="L4319" i="3"/>
  <c r="M4319" i="3" s="1"/>
  <c r="L4318" i="3"/>
  <c r="M4318" i="3" s="1"/>
  <c r="O4318" i="3" s="1"/>
  <c r="L4317" i="3"/>
  <c r="M4317" i="3" s="1"/>
  <c r="L4316" i="3"/>
  <c r="M4316" i="3" s="1"/>
  <c r="S4316" i="3" s="1"/>
  <c r="L4315" i="3"/>
  <c r="M4315" i="3" s="1"/>
  <c r="L4314" i="3"/>
  <c r="M4314" i="3" s="1"/>
  <c r="O4314" i="3" s="1"/>
  <c r="L4312" i="3"/>
  <c r="M4312" i="3" s="1"/>
  <c r="L4311" i="3"/>
  <c r="M4311" i="3" s="1"/>
  <c r="S4311" i="3" s="1"/>
  <c r="L4310" i="3"/>
  <c r="M4310" i="3" s="1"/>
  <c r="M4309" i="3"/>
  <c r="O4309" i="3" s="1"/>
  <c r="L4309" i="3"/>
  <c r="L4308" i="3"/>
  <c r="M4308" i="3" s="1"/>
  <c r="L4307" i="3"/>
  <c r="M4307" i="3" s="1"/>
  <c r="S4307" i="3" s="1"/>
  <c r="L4306" i="3"/>
  <c r="M4306" i="3" s="1"/>
  <c r="L4305" i="3"/>
  <c r="M4305" i="3" s="1"/>
  <c r="O4305" i="3" s="1"/>
  <c r="L4304" i="3"/>
  <c r="M4304" i="3" s="1"/>
  <c r="L4303" i="3"/>
  <c r="M4303" i="3" s="1"/>
  <c r="L4302" i="3"/>
  <c r="M4302" i="3" s="1"/>
  <c r="L4301" i="3"/>
  <c r="M4301" i="3" s="1"/>
  <c r="O4301" i="3" s="1"/>
  <c r="L4300" i="3"/>
  <c r="M4300" i="3" s="1"/>
  <c r="M4299" i="3"/>
  <c r="S4299" i="3" s="1"/>
  <c r="L4299" i="3"/>
  <c r="L4289" i="3"/>
  <c r="M4289" i="3" s="1"/>
  <c r="L4288" i="3"/>
  <c r="M4288" i="3" s="1"/>
  <c r="O4288" i="3" s="1"/>
  <c r="L4287" i="3"/>
  <c r="M4287" i="3" s="1"/>
  <c r="L4286" i="3"/>
  <c r="M4286" i="3" s="1"/>
  <c r="S4286" i="3" s="1"/>
  <c r="L4285" i="3"/>
  <c r="M4285" i="3" s="1"/>
  <c r="L4284" i="3"/>
  <c r="M4284" i="3" s="1"/>
  <c r="O4284" i="3" s="1"/>
  <c r="L4283" i="3"/>
  <c r="M4283" i="3" s="1"/>
  <c r="L4282" i="3"/>
  <c r="M4282" i="3" s="1"/>
  <c r="S4282" i="3" s="1"/>
  <c r="L4281" i="3"/>
  <c r="M4281" i="3" s="1"/>
  <c r="L4280" i="3"/>
  <c r="M4280" i="3" s="1"/>
  <c r="O4280" i="3" s="1"/>
  <c r="L4279" i="3"/>
  <c r="M4279" i="3" s="1"/>
  <c r="L4278" i="3"/>
  <c r="M4278" i="3" s="1"/>
  <c r="S4278" i="3" s="1"/>
  <c r="L4277" i="3"/>
  <c r="M4277" i="3" s="1"/>
  <c r="L4276" i="3"/>
  <c r="M4276" i="3" s="1"/>
  <c r="O4276" i="3" s="1"/>
  <c r="L4274" i="3"/>
  <c r="M4274" i="3" s="1"/>
  <c r="L4273" i="3"/>
  <c r="M4273" i="3" s="1"/>
  <c r="L4272" i="3"/>
  <c r="M4272" i="3" s="1"/>
  <c r="L4271" i="3"/>
  <c r="M4271" i="3" s="1"/>
  <c r="O4271" i="3" s="1"/>
  <c r="L4270" i="3"/>
  <c r="M4270" i="3" s="1"/>
  <c r="L4269" i="3"/>
  <c r="M4269" i="3" s="1"/>
  <c r="S4269" i="3" s="1"/>
  <c r="L4268" i="3"/>
  <c r="M4268" i="3" s="1"/>
  <c r="M4267" i="3"/>
  <c r="L4267" i="3"/>
  <c r="L4266" i="3"/>
  <c r="M4266" i="3" s="1"/>
  <c r="L4265" i="3"/>
  <c r="M4265" i="3" s="1"/>
  <c r="L4264" i="3"/>
  <c r="M4264" i="3" s="1"/>
  <c r="L4263" i="3"/>
  <c r="M4263" i="3" s="1"/>
  <c r="L4262" i="3"/>
  <c r="M4262" i="3" s="1"/>
  <c r="L4261" i="3"/>
  <c r="M4261" i="3" s="1"/>
  <c r="L4251" i="3"/>
  <c r="M4251" i="3" s="1"/>
  <c r="L4250" i="3"/>
  <c r="M4250" i="3" s="1"/>
  <c r="L4249" i="3"/>
  <c r="M4249" i="3" s="1"/>
  <c r="L4248" i="3"/>
  <c r="M4248" i="3" s="1"/>
  <c r="L4247" i="3"/>
  <c r="M4247" i="3" s="1"/>
  <c r="L4246" i="3"/>
  <c r="M4246" i="3" s="1"/>
  <c r="L4245" i="3"/>
  <c r="M4245" i="3" s="1"/>
  <c r="L4244" i="3"/>
  <c r="M4244" i="3" s="1"/>
  <c r="L4243" i="3"/>
  <c r="M4243" i="3" s="1"/>
  <c r="M4242" i="3"/>
  <c r="O4242" i="3" s="1"/>
  <c r="L4242" i="3"/>
  <c r="L4241" i="3"/>
  <c r="M4241" i="3" s="1"/>
  <c r="L4240" i="3"/>
  <c r="M4240" i="3" s="1"/>
  <c r="S4240" i="3" s="1"/>
  <c r="L4239" i="3"/>
  <c r="M4239" i="3" s="1"/>
  <c r="M4238" i="3"/>
  <c r="O4238" i="3" s="1"/>
  <c r="L4238" i="3"/>
  <c r="L4236" i="3"/>
  <c r="M4236" i="3" s="1"/>
  <c r="L4235" i="3"/>
  <c r="M4235" i="3" s="1"/>
  <c r="S4235" i="3" s="1"/>
  <c r="L4234" i="3"/>
  <c r="M4234" i="3" s="1"/>
  <c r="M4233" i="3"/>
  <c r="S4233" i="3" s="1"/>
  <c r="L4233" i="3"/>
  <c r="L4232" i="3"/>
  <c r="M4232" i="3" s="1"/>
  <c r="M4231" i="3"/>
  <c r="S4231" i="3" s="1"/>
  <c r="L4231" i="3"/>
  <c r="L4230" i="3"/>
  <c r="M4230" i="3" s="1"/>
  <c r="L4229" i="3"/>
  <c r="M4229" i="3" s="1"/>
  <c r="S4229" i="3" s="1"/>
  <c r="L4228" i="3"/>
  <c r="M4228" i="3" s="1"/>
  <c r="M4227" i="3"/>
  <c r="S4227" i="3" s="1"/>
  <c r="L4227" i="3"/>
  <c r="L4226" i="3"/>
  <c r="M4226" i="3" s="1"/>
  <c r="M4225" i="3"/>
  <c r="S4225" i="3" s="1"/>
  <c r="L4225" i="3"/>
  <c r="L4224" i="3"/>
  <c r="M4224" i="3" s="1"/>
  <c r="L4223" i="3"/>
  <c r="M4223" i="3" s="1"/>
  <c r="S4223" i="3" s="1"/>
  <c r="L4213" i="3"/>
  <c r="M4213" i="3" s="1"/>
  <c r="M4212" i="3"/>
  <c r="S4212" i="3" s="1"/>
  <c r="L4212" i="3"/>
  <c r="L4211" i="3"/>
  <c r="M4211" i="3" s="1"/>
  <c r="L4210" i="3"/>
  <c r="M4210" i="3" s="1"/>
  <c r="S4210" i="3" s="1"/>
  <c r="L4209" i="3"/>
  <c r="M4209" i="3" s="1"/>
  <c r="M4208" i="3"/>
  <c r="S4208" i="3" s="1"/>
  <c r="L4208" i="3"/>
  <c r="L4207" i="3"/>
  <c r="M4207" i="3" s="1"/>
  <c r="M4206" i="3"/>
  <c r="S4206" i="3" s="1"/>
  <c r="L4206" i="3"/>
  <c r="L4205" i="3"/>
  <c r="M4205" i="3" s="1"/>
  <c r="L4204" i="3"/>
  <c r="M4204" i="3" s="1"/>
  <c r="S4204" i="3" s="1"/>
  <c r="L4203" i="3"/>
  <c r="M4203" i="3" s="1"/>
  <c r="M4202" i="3"/>
  <c r="S4202" i="3" s="1"/>
  <c r="L4202" i="3"/>
  <c r="L4201" i="3"/>
  <c r="M4201" i="3" s="1"/>
  <c r="M4200" i="3"/>
  <c r="S4200" i="3" s="1"/>
  <c r="L4200" i="3"/>
  <c r="L4198" i="3"/>
  <c r="M4198" i="3" s="1"/>
  <c r="L4197" i="3"/>
  <c r="M4197" i="3" s="1"/>
  <c r="S4197" i="3" s="1"/>
  <c r="L4196" i="3"/>
  <c r="M4196" i="3" s="1"/>
  <c r="M4195" i="3"/>
  <c r="S4195" i="3" s="1"/>
  <c r="L4195" i="3"/>
  <c r="L4194" i="3"/>
  <c r="M4194" i="3" s="1"/>
  <c r="L4193" i="3"/>
  <c r="M4193" i="3" s="1"/>
  <c r="S4193" i="3" s="1"/>
  <c r="L4192" i="3"/>
  <c r="M4192" i="3" s="1"/>
  <c r="L4191" i="3"/>
  <c r="M4191" i="3" s="1"/>
  <c r="S4191" i="3" s="1"/>
  <c r="L4190" i="3"/>
  <c r="M4190" i="3" s="1"/>
  <c r="L4189" i="3"/>
  <c r="M4189" i="3" s="1"/>
  <c r="S4189" i="3" s="1"/>
  <c r="L4188" i="3"/>
  <c r="M4188" i="3" s="1"/>
  <c r="L4187" i="3"/>
  <c r="M4187" i="3" s="1"/>
  <c r="S4187" i="3" s="1"/>
  <c r="L4186" i="3"/>
  <c r="M4186" i="3" s="1"/>
  <c r="L4185" i="3"/>
  <c r="M4185" i="3" s="1"/>
  <c r="S4185" i="3" s="1"/>
  <c r="L4175" i="3"/>
  <c r="M4175" i="3" s="1"/>
  <c r="L4174" i="3"/>
  <c r="M4174" i="3" s="1"/>
  <c r="S4174" i="3" s="1"/>
  <c r="L4173" i="3"/>
  <c r="M4173" i="3" s="1"/>
  <c r="L4172" i="3"/>
  <c r="M4172" i="3" s="1"/>
  <c r="S4172" i="3" s="1"/>
  <c r="L4171" i="3"/>
  <c r="M4171" i="3" s="1"/>
  <c r="L4170" i="3"/>
  <c r="M4170" i="3" s="1"/>
  <c r="S4170" i="3" s="1"/>
  <c r="L4169" i="3"/>
  <c r="M4169" i="3" s="1"/>
  <c r="L4168" i="3"/>
  <c r="M4168" i="3" s="1"/>
  <c r="S4168" i="3" s="1"/>
  <c r="L4167" i="3"/>
  <c r="M4167" i="3" s="1"/>
  <c r="L4166" i="3"/>
  <c r="M4166" i="3" s="1"/>
  <c r="S4166" i="3" s="1"/>
  <c r="L4165" i="3"/>
  <c r="M4165" i="3" s="1"/>
  <c r="L4164" i="3"/>
  <c r="M4164" i="3" s="1"/>
  <c r="S4164" i="3" s="1"/>
  <c r="L4163" i="3"/>
  <c r="M4163" i="3" s="1"/>
  <c r="L4162" i="3"/>
  <c r="M4162" i="3" s="1"/>
  <c r="S4162" i="3" s="1"/>
  <c r="L4160" i="3"/>
  <c r="M4160" i="3" s="1"/>
  <c r="O4160" i="3" s="1"/>
  <c r="L4159" i="3"/>
  <c r="M4159" i="3" s="1"/>
  <c r="S4159" i="3" s="1"/>
  <c r="L4158" i="3"/>
  <c r="M4158" i="3" s="1"/>
  <c r="S4158" i="3" s="1"/>
  <c r="L4157" i="3"/>
  <c r="M4157" i="3" s="1"/>
  <c r="O4157" i="3" s="1"/>
  <c r="L4156" i="3"/>
  <c r="M4156" i="3" s="1"/>
  <c r="L4155" i="3"/>
  <c r="M4155" i="3" s="1"/>
  <c r="L4154" i="3"/>
  <c r="M4154" i="3" s="1"/>
  <c r="S4154" i="3" s="1"/>
  <c r="M4153" i="3"/>
  <c r="S4153" i="3" s="1"/>
  <c r="L4153" i="3"/>
  <c r="L4152" i="3"/>
  <c r="M4152" i="3" s="1"/>
  <c r="O4152" i="3" s="1"/>
  <c r="L4151" i="3"/>
  <c r="M4151" i="3" s="1"/>
  <c r="S4151" i="3" s="1"/>
  <c r="L4150" i="3"/>
  <c r="M4150" i="3" s="1"/>
  <c r="L4149" i="3"/>
  <c r="M4149" i="3" s="1"/>
  <c r="S4149" i="3" s="1"/>
  <c r="M4148" i="3"/>
  <c r="S4148" i="3" s="1"/>
  <c r="L4148" i="3"/>
  <c r="L4147" i="3"/>
  <c r="M4147" i="3" s="1"/>
  <c r="O4147" i="3" s="1"/>
  <c r="L4137" i="3"/>
  <c r="M4137" i="3" s="1"/>
  <c r="L4136" i="3"/>
  <c r="M4136" i="3" s="1"/>
  <c r="M4135" i="3"/>
  <c r="S4135" i="3" s="1"/>
  <c r="L4135" i="3"/>
  <c r="M4134" i="3"/>
  <c r="O4134" i="3" s="1"/>
  <c r="L4134" i="3"/>
  <c r="L4133" i="3"/>
  <c r="M4133" i="3" s="1"/>
  <c r="L4132" i="3"/>
  <c r="M4132" i="3" s="1"/>
  <c r="L4131" i="3"/>
  <c r="M4131" i="3" s="1"/>
  <c r="S4131" i="3" s="1"/>
  <c r="L4130" i="3"/>
  <c r="M4130" i="3" s="1"/>
  <c r="O4130" i="3" s="1"/>
  <c r="L4129" i="3"/>
  <c r="M4129" i="3" s="1"/>
  <c r="L4128" i="3"/>
  <c r="M4128" i="3" s="1"/>
  <c r="L4127" i="3"/>
  <c r="M4127" i="3" s="1"/>
  <c r="S4127" i="3" s="1"/>
  <c r="L4126" i="3"/>
  <c r="M4126" i="3" s="1"/>
  <c r="O4126" i="3" s="1"/>
  <c r="L4125" i="3"/>
  <c r="M4125" i="3" s="1"/>
  <c r="L4124" i="3"/>
  <c r="M4124" i="3" s="1"/>
  <c r="M4122" i="3"/>
  <c r="S4122" i="3" s="1"/>
  <c r="L4122" i="3"/>
  <c r="L4121" i="3"/>
  <c r="M4121" i="3" s="1"/>
  <c r="O4121" i="3" s="1"/>
  <c r="L4120" i="3"/>
  <c r="M4120" i="3" s="1"/>
  <c r="L4119" i="3"/>
  <c r="M4119" i="3" s="1"/>
  <c r="M4118" i="3"/>
  <c r="S4118" i="3" s="1"/>
  <c r="L4118" i="3"/>
  <c r="L4117" i="3"/>
  <c r="M4117" i="3" s="1"/>
  <c r="O4117" i="3" s="1"/>
  <c r="L4116" i="3"/>
  <c r="M4116" i="3" s="1"/>
  <c r="L4115" i="3"/>
  <c r="M4115" i="3" s="1"/>
  <c r="L4114" i="3"/>
  <c r="M4114" i="3" s="1"/>
  <c r="S4114" i="3" s="1"/>
  <c r="M4113" i="3"/>
  <c r="O4113" i="3" s="1"/>
  <c r="L4113" i="3"/>
  <c r="L4112" i="3"/>
  <c r="M4112" i="3" s="1"/>
  <c r="L4111" i="3"/>
  <c r="M4111" i="3" s="1"/>
  <c r="L4110" i="3"/>
  <c r="M4110" i="3" s="1"/>
  <c r="S4110" i="3" s="1"/>
  <c r="L4109" i="3"/>
  <c r="L4099" i="3"/>
  <c r="M4099" i="3" s="1"/>
  <c r="L4098" i="3"/>
  <c r="M4098" i="3" s="1"/>
  <c r="M4097" i="3"/>
  <c r="S4097" i="3" s="1"/>
  <c r="L4097" i="3"/>
  <c r="L4096" i="3"/>
  <c r="M4096" i="3" s="1"/>
  <c r="O4096" i="3" s="1"/>
  <c r="L4095" i="3"/>
  <c r="M4095" i="3" s="1"/>
  <c r="L4094" i="3"/>
  <c r="M4094" i="3" s="1"/>
  <c r="L4093" i="3"/>
  <c r="M4093" i="3" s="1"/>
  <c r="S4093" i="3" s="1"/>
  <c r="L4092" i="3"/>
  <c r="M4092" i="3" s="1"/>
  <c r="O4092" i="3" s="1"/>
  <c r="L4091" i="3"/>
  <c r="M4091" i="3" s="1"/>
  <c r="L4090" i="3"/>
  <c r="M4090" i="3" s="1"/>
  <c r="L4089" i="3"/>
  <c r="M4089" i="3" s="1"/>
  <c r="S4089" i="3" s="1"/>
  <c r="L4088" i="3"/>
  <c r="M4088" i="3" s="1"/>
  <c r="O4088" i="3" s="1"/>
  <c r="L4087" i="3"/>
  <c r="M4087" i="3" s="1"/>
  <c r="L4086" i="3"/>
  <c r="M4086" i="3" s="1"/>
  <c r="L4084" i="3"/>
  <c r="M4084" i="3" s="1"/>
  <c r="S4084" i="3" s="1"/>
  <c r="L4083" i="3"/>
  <c r="M4083" i="3" s="1"/>
  <c r="O4083" i="3" s="1"/>
  <c r="L4082" i="3"/>
  <c r="M4082" i="3" s="1"/>
  <c r="L4081" i="3"/>
  <c r="M4081" i="3" s="1"/>
  <c r="L4080" i="3"/>
  <c r="M4080" i="3" s="1"/>
  <c r="S4080" i="3" s="1"/>
  <c r="L4079" i="3"/>
  <c r="M4079" i="3" s="1"/>
  <c r="O4079" i="3" s="1"/>
  <c r="L4078" i="3"/>
  <c r="M4078" i="3" s="1"/>
  <c r="L4077" i="3"/>
  <c r="M4077" i="3" s="1"/>
  <c r="L4076" i="3"/>
  <c r="M4076" i="3" s="1"/>
  <c r="S4076" i="3" s="1"/>
  <c r="L4075" i="3"/>
  <c r="M4075" i="3" s="1"/>
  <c r="O4075" i="3" s="1"/>
  <c r="L4074" i="3"/>
  <c r="M4074" i="3" s="1"/>
  <c r="L4073" i="3"/>
  <c r="M4073" i="3" s="1"/>
  <c r="L4072" i="3"/>
  <c r="M4072" i="3" s="1"/>
  <c r="S4072" i="3" s="1"/>
  <c r="L4071" i="3"/>
  <c r="M4071" i="3" s="1"/>
  <c r="O4071" i="3" s="1"/>
  <c r="L4061" i="3"/>
  <c r="M4061" i="3" s="1"/>
  <c r="L4060" i="3"/>
  <c r="M4060" i="3" s="1"/>
  <c r="L4059" i="3"/>
  <c r="M4059" i="3" s="1"/>
  <c r="S4059" i="3" s="1"/>
  <c r="L4058" i="3"/>
  <c r="M4058" i="3" s="1"/>
  <c r="O4058" i="3" s="1"/>
  <c r="L4057" i="3"/>
  <c r="M4057" i="3" s="1"/>
  <c r="L4056" i="3"/>
  <c r="M4056" i="3" s="1"/>
  <c r="L4055" i="3"/>
  <c r="M4055" i="3" s="1"/>
  <c r="S4055" i="3" s="1"/>
  <c r="L4054" i="3"/>
  <c r="M4054" i="3" s="1"/>
  <c r="O4054" i="3" s="1"/>
  <c r="L4053" i="3"/>
  <c r="M4053" i="3" s="1"/>
  <c r="L4052" i="3"/>
  <c r="M4052" i="3" s="1"/>
  <c r="M4051" i="3"/>
  <c r="S4051" i="3" s="1"/>
  <c r="L4051" i="3"/>
  <c r="M4050" i="3"/>
  <c r="O4050" i="3" s="1"/>
  <c r="L4050" i="3"/>
  <c r="L4049" i="3"/>
  <c r="M4049" i="3" s="1"/>
  <c r="L4048" i="3"/>
  <c r="M4048" i="3" s="1"/>
  <c r="L4046" i="3"/>
  <c r="M4046" i="3" s="1"/>
  <c r="S4046" i="3" s="1"/>
  <c r="L4045" i="3"/>
  <c r="M4045" i="3" s="1"/>
  <c r="O4045" i="3" s="1"/>
  <c r="L4044" i="3"/>
  <c r="M4044" i="3" s="1"/>
  <c r="L4043" i="3"/>
  <c r="M4043" i="3" s="1"/>
  <c r="L4042" i="3"/>
  <c r="M4042" i="3" s="1"/>
  <c r="S4042" i="3" s="1"/>
  <c r="L4041" i="3"/>
  <c r="M4041" i="3" s="1"/>
  <c r="O4041" i="3" s="1"/>
  <c r="L4040" i="3"/>
  <c r="M4040" i="3" s="1"/>
  <c r="L4039" i="3"/>
  <c r="M4039" i="3" s="1"/>
  <c r="L4038" i="3"/>
  <c r="M4038" i="3" s="1"/>
  <c r="S4038" i="3" s="1"/>
  <c r="L4037" i="3"/>
  <c r="M4037" i="3" s="1"/>
  <c r="O4037" i="3" s="1"/>
  <c r="L4036" i="3"/>
  <c r="M4036" i="3" s="1"/>
  <c r="L4035" i="3"/>
  <c r="M4035" i="3" s="1"/>
  <c r="L4034" i="3"/>
  <c r="M4034" i="3" s="1"/>
  <c r="S4034" i="3" s="1"/>
  <c r="M4033" i="3"/>
  <c r="O4033" i="3" s="1"/>
  <c r="L4033" i="3"/>
  <c r="L4023" i="3"/>
  <c r="M4023" i="3" s="1"/>
  <c r="L4022" i="3"/>
  <c r="M4022" i="3" s="1"/>
  <c r="L4021" i="3"/>
  <c r="M4021" i="3" s="1"/>
  <c r="S4021" i="3" s="1"/>
  <c r="M4020" i="3"/>
  <c r="O4020" i="3" s="1"/>
  <c r="L4020" i="3"/>
  <c r="L4019" i="3"/>
  <c r="M4019" i="3" s="1"/>
  <c r="L4018" i="3"/>
  <c r="M4018" i="3" s="1"/>
  <c r="S4018" i="3" s="1"/>
  <c r="L4017" i="3"/>
  <c r="M4017" i="3" s="1"/>
  <c r="S4017" i="3" s="1"/>
  <c r="L4016" i="3"/>
  <c r="M4016" i="3" s="1"/>
  <c r="O4016" i="3" s="1"/>
  <c r="L4015" i="3"/>
  <c r="M4015" i="3" s="1"/>
  <c r="L4014" i="3"/>
  <c r="M4014" i="3" s="1"/>
  <c r="S4014" i="3" s="1"/>
  <c r="M4013" i="3"/>
  <c r="S4013" i="3" s="1"/>
  <c r="L4013" i="3"/>
  <c r="L4012" i="3"/>
  <c r="M4012" i="3" s="1"/>
  <c r="O4012" i="3" s="1"/>
  <c r="L4011" i="3"/>
  <c r="M4011" i="3" s="1"/>
  <c r="L4010" i="3"/>
  <c r="M4010" i="3" s="1"/>
  <c r="S4010" i="3" s="1"/>
  <c r="L4008" i="3"/>
  <c r="M4008" i="3" s="1"/>
  <c r="S4008" i="3" s="1"/>
  <c r="L4007" i="3"/>
  <c r="M4007" i="3" s="1"/>
  <c r="L4006" i="3"/>
  <c r="M4006" i="3" s="1"/>
  <c r="L4005" i="3"/>
  <c r="M4005" i="3" s="1"/>
  <c r="L4004" i="3"/>
  <c r="M4004" i="3" s="1"/>
  <c r="S4004" i="3" s="1"/>
  <c r="L4003" i="3"/>
  <c r="M4003" i="3" s="1"/>
  <c r="L4002" i="3"/>
  <c r="M4002" i="3" s="1"/>
  <c r="L4001" i="3"/>
  <c r="M4001" i="3" s="1"/>
  <c r="S4001" i="3" s="1"/>
  <c r="L4000" i="3"/>
  <c r="M4000" i="3" s="1"/>
  <c r="S4000" i="3" s="1"/>
  <c r="L3999" i="3"/>
  <c r="M3999" i="3" s="1"/>
  <c r="O3999" i="3" s="1"/>
  <c r="L3998" i="3"/>
  <c r="M3998" i="3" s="1"/>
  <c r="L3997" i="3"/>
  <c r="M3997" i="3" s="1"/>
  <c r="S3997" i="3" s="1"/>
  <c r="L3996" i="3"/>
  <c r="M3996" i="3" s="1"/>
  <c r="S3996" i="3" s="1"/>
  <c r="L3995" i="3"/>
  <c r="L3985" i="3"/>
  <c r="M3985" i="3" s="1"/>
  <c r="L3984" i="3"/>
  <c r="M3984" i="3" s="1"/>
  <c r="S3984" i="3" s="1"/>
  <c r="M3983" i="3"/>
  <c r="S3983" i="3" s="1"/>
  <c r="L3983" i="3"/>
  <c r="M3982" i="3"/>
  <c r="O3982" i="3" s="1"/>
  <c r="L3982" i="3"/>
  <c r="L3981" i="3"/>
  <c r="M3981" i="3" s="1"/>
  <c r="L3980" i="3"/>
  <c r="M3980" i="3" s="1"/>
  <c r="S3980" i="3" s="1"/>
  <c r="L3979" i="3"/>
  <c r="M3979" i="3" s="1"/>
  <c r="S3979" i="3" s="1"/>
  <c r="L3978" i="3"/>
  <c r="M3978" i="3" s="1"/>
  <c r="O3978" i="3" s="1"/>
  <c r="L3977" i="3"/>
  <c r="M3977" i="3" s="1"/>
  <c r="L3976" i="3"/>
  <c r="M3976" i="3" s="1"/>
  <c r="L3975" i="3"/>
  <c r="M3975" i="3" s="1"/>
  <c r="S3975" i="3" s="1"/>
  <c r="L3974" i="3"/>
  <c r="M3974" i="3" s="1"/>
  <c r="O3974" i="3" s="1"/>
  <c r="L3973" i="3"/>
  <c r="M3973" i="3" s="1"/>
  <c r="L3972" i="3"/>
  <c r="M3972" i="3" s="1"/>
  <c r="S3972" i="3" s="1"/>
  <c r="L3970" i="3"/>
  <c r="M3970" i="3" s="1"/>
  <c r="S3970" i="3" s="1"/>
  <c r="L3969" i="3"/>
  <c r="M3969" i="3" s="1"/>
  <c r="O3969" i="3" s="1"/>
  <c r="L3968" i="3"/>
  <c r="M3968" i="3" s="1"/>
  <c r="L3967" i="3"/>
  <c r="M3967" i="3" s="1"/>
  <c r="S3967" i="3" s="1"/>
  <c r="L3966" i="3"/>
  <c r="M3966" i="3" s="1"/>
  <c r="S3966" i="3" s="1"/>
  <c r="L3965" i="3"/>
  <c r="M3965" i="3" s="1"/>
  <c r="O3965" i="3" s="1"/>
  <c r="L3964" i="3"/>
  <c r="M3964" i="3" s="1"/>
  <c r="L3963" i="3"/>
  <c r="M3963" i="3" s="1"/>
  <c r="S3963" i="3" s="1"/>
  <c r="L3962" i="3"/>
  <c r="M3962" i="3" s="1"/>
  <c r="S3962" i="3" s="1"/>
  <c r="L3961" i="3"/>
  <c r="M3961" i="3" s="1"/>
  <c r="O3961" i="3" s="1"/>
  <c r="L3960" i="3"/>
  <c r="M3960" i="3" s="1"/>
  <c r="L3959" i="3"/>
  <c r="M3959" i="3" s="1"/>
  <c r="S3959" i="3" s="1"/>
  <c r="L3958" i="3"/>
  <c r="M3958" i="3" s="1"/>
  <c r="S3958" i="3" s="1"/>
  <c r="L3957" i="3"/>
  <c r="M3957" i="3" s="1"/>
  <c r="L3947" i="3"/>
  <c r="M3947" i="3" s="1"/>
  <c r="L3946" i="3"/>
  <c r="M3946" i="3" s="1"/>
  <c r="S3946" i="3" s="1"/>
  <c r="L3945" i="3"/>
  <c r="M3945" i="3" s="1"/>
  <c r="S3945" i="3" s="1"/>
  <c r="L3944" i="3"/>
  <c r="M3944" i="3" s="1"/>
  <c r="O3944" i="3" s="1"/>
  <c r="L3943" i="3"/>
  <c r="M3943" i="3" s="1"/>
  <c r="L3942" i="3"/>
  <c r="M3942" i="3" s="1"/>
  <c r="M3941" i="3"/>
  <c r="S3941" i="3" s="1"/>
  <c r="L3941" i="3"/>
  <c r="L3940" i="3"/>
  <c r="M3940" i="3" s="1"/>
  <c r="O3940" i="3" s="1"/>
  <c r="L3939" i="3"/>
  <c r="M3939" i="3" s="1"/>
  <c r="L3938" i="3"/>
  <c r="M3938" i="3" s="1"/>
  <c r="S3938" i="3" s="1"/>
  <c r="L3937" i="3"/>
  <c r="M3937" i="3" s="1"/>
  <c r="S3937" i="3" s="1"/>
  <c r="L3936" i="3"/>
  <c r="M3936" i="3" s="1"/>
  <c r="O3936" i="3" s="1"/>
  <c r="L3935" i="3"/>
  <c r="M3935" i="3" s="1"/>
  <c r="L3934" i="3"/>
  <c r="M3934" i="3" s="1"/>
  <c r="S3934" i="3" s="1"/>
  <c r="L3932" i="3"/>
  <c r="M3932" i="3" s="1"/>
  <c r="S3932" i="3" s="1"/>
  <c r="L3931" i="3"/>
  <c r="M3931" i="3" s="1"/>
  <c r="O3931" i="3" s="1"/>
  <c r="L3930" i="3"/>
  <c r="M3930" i="3" s="1"/>
  <c r="L3929" i="3"/>
  <c r="M3929" i="3" s="1"/>
  <c r="S3929" i="3" s="1"/>
  <c r="L3928" i="3"/>
  <c r="M3928" i="3" s="1"/>
  <c r="S3928" i="3" s="1"/>
  <c r="L3927" i="3"/>
  <c r="M3927" i="3" s="1"/>
  <c r="O3927" i="3" s="1"/>
  <c r="L3926" i="3"/>
  <c r="M3926" i="3" s="1"/>
  <c r="L3925" i="3"/>
  <c r="M3925" i="3" s="1"/>
  <c r="S3925" i="3" s="1"/>
  <c r="L3924" i="3"/>
  <c r="M3924" i="3" s="1"/>
  <c r="S3924" i="3" s="1"/>
  <c r="L3923" i="3"/>
  <c r="M3923" i="3" s="1"/>
  <c r="L3922" i="3"/>
  <c r="M3922" i="3" s="1"/>
  <c r="L3921" i="3"/>
  <c r="M3921" i="3" s="1"/>
  <c r="L3920" i="3"/>
  <c r="M3920" i="3" s="1"/>
  <c r="S3920" i="3" s="1"/>
  <c r="L3919" i="3"/>
  <c r="M3919" i="3" s="1"/>
  <c r="L3909" i="3"/>
  <c r="M3909" i="3" s="1"/>
  <c r="L3908" i="3"/>
  <c r="M3908" i="3" s="1"/>
  <c r="L3907" i="3"/>
  <c r="M3907" i="3" s="1"/>
  <c r="S3907" i="3" s="1"/>
  <c r="L3906" i="3"/>
  <c r="M3906" i="3" s="1"/>
  <c r="L3905" i="3"/>
  <c r="M3905" i="3" s="1"/>
  <c r="S3905" i="3" s="1"/>
  <c r="L3904" i="3"/>
  <c r="M3904" i="3" s="1"/>
  <c r="L3903" i="3"/>
  <c r="M3903" i="3" s="1"/>
  <c r="O3903" i="3" s="1"/>
  <c r="L3902" i="3"/>
  <c r="M3902" i="3" s="1"/>
  <c r="L3901" i="3"/>
  <c r="M3901" i="3" s="1"/>
  <c r="S3901" i="3" s="1"/>
  <c r="L3900" i="3"/>
  <c r="M3900" i="3" s="1"/>
  <c r="M3899" i="3"/>
  <c r="O3899" i="3" s="1"/>
  <c r="L3899" i="3"/>
  <c r="L3898" i="3"/>
  <c r="M3898" i="3" s="1"/>
  <c r="L3897" i="3"/>
  <c r="M3897" i="3" s="1"/>
  <c r="L3896" i="3"/>
  <c r="M3896" i="3" s="1"/>
  <c r="S3896" i="3" s="1"/>
  <c r="L3894" i="3"/>
  <c r="M3894" i="3" s="1"/>
  <c r="S3894" i="3" s="1"/>
  <c r="L3893" i="3"/>
  <c r="M3893" i="3" s="1"/>
  <c r="O3893" i="3" s="1"/>
  <c r="L3892" i="3"/>
  <c r="M3892" i="3" s="1"/>
  <c r="S3892" i="3" s="1"/>
  <c r="L3891" i="3"/>
  <c r="M3891" i="3" s="1"/>
  <c r="S3891" i="3" s="1"/>
  <c r="M3890" i="3"/>
  <c r="S3890" i="3" s="1"/>
  <c r="L3890" i="3"/>
  <c r="L3889" i="3"/>
  <c r="M3889" i="3" s="1"/>
  <c r="L3888" i="3"/>
  <c r="M3888" i="3" s="1"/>
  <c r="L3887" i="3"/>
  <c r="M3887" i="3" s="1"/>
  <c r="S3887" i="3" s="1"/>
  <c r="L3886" i="3"/>
  <c r="M3886" i="3" s="1"/>
  <c r="S3886" i="3" s="1"/>
  <c r="L3885" i="3"/>
  <c r="M3885" i="3" s="1"/>
  <c r="O3885" i="3" s="1"/>
  <c r="L3884" i="3"/>
  <c r="M3884" i="3" s="1"/>
  <c r="L3883" i="3"/>
  <c r="M3883" i="3" s="1"/>
  <c r="S3883" i="3" s="1"/>
  <c r="L3882" i="3"/>
  <c r="M3882" i="3" s="1"/>
  <c r="L3881" i="3"/>
  <c r="L3871" i="3"/>
  <c r="M3871" i="3" s="1"/>
  <c r="S3871" i="3" s="1"/>
  <c r="L3870" i="3"/>
  <c r="M3870" i="3" s="1"/>
  <c r="L3869" i="3"/>
  <c r="M3869" i="3" s="1"/>
  <c r="L3868" i="3"/>
  <c r="M3868" i="3" s="1"/>
  <c r="S3868" i="3" s="1"/>
  <c r="L3867" i="3"/>
  <c r="M3867" i="3" s="1"/>
  <c r="O3867" i="3" s="1"/>
  <c r="L3866" i="3"/>
  <c r="M3866" i="3" s="1"/>
  <c r="L3865" i="3"/>
  <c r="M3865" i="3" s="1"/>
  <c r="L3864" i="3"/>
  <c r="M3864" i="3" s="1"/>
  <c r="S3864" i="3" s="1"/>
  <c r="L3863" i="3"/>
  <c r="M3863" i="3" s="1"/>
  <c r="O3863" i="3" s="1"/>
  <c r="L3862" i="3"/>
  <c r="M3862" i="3" s="1"/>
  <c r="L3861" i="3"/>
  <c r="M3861" i="3" s="1"/>
  <c r="L3860" i="3"/>
  <c r="M3860" i="3" s="1"/>
  <c r="S3860" i="3" s="1"/>
  <c r="L3859" i="3"/>
  <c r="M3859" i="3" s="1"/>
  <c r="O3859" i="3" s="1"/>
  <c r="L3858" i="3"/>
  <c r="M3858" i="3" s="1"/>
  <c r="L3856" i="3"/>
  <c r="M3856" i="3" s="1"/>
  <c r="L3855" i="3"/>
  <c r="M3855" i="3" s="1"/>
  <c r="S3855" i="3" s="1"/>
  <c r="L3854" i="3"/>
  <c r="M3854" i="3" s="1"/>
  <c r="O3854" i="3" s="1"/>
  <c r="L3853" i="3"/>
  <c r="M3853" i="3" s="1"/>
  <c r="L3852" i="3"/>
  <c r="M3852" i="3" s="1"/>
  <c r="L3851" i="3"/>
  <c r="M3851" i="3" s="1"/>
  <c r="S3851" i="3" s="1"/>
  <c r="L3850" i="3"/>
  <c r="M3850" i="3" s="1"/>
  <c r="O3850" i="3" s="1"/>
  <c r="L3849" i="3"/>
  <c r="M3849" i="3" s="1"/>
  <c r="L3848" i="3"/>
  <c r="M3848" i="3" s="1"/>
  <c r="L3847" i="3"/>
  <c r="M3847" i="3" s="1"/>
  <c r="S3847" i="3" s="1"/>
  <c r="M3846" i="3"/>
  <c r="O3846" i="3" s="1"/>
  <c r="L3846" i="3"/>
  <c r="L3845" i="3"/>
  <c r="M3845" i="3" s="1"/>
  <c r="L3844" i="3"/>
  <c r="M3844" i="3" s="1"/>
  <c r="L3843" i="3"/>
  <c r="L3833" i="3"/>
  <c r="M3833" i="3" s="1"/>
  <c r="L3832" i="3"/>
  <c r="M3832" i="3" s="1"/>
  <c r="S3832" i="3" s="1"/>
  <c r="L3831" i="3"/>
  <c r="M3831" i="3" s="1"/>
  <c r="L3830" i="3"/>
  <c r="M3830" i="3" s="1"/>
  <c r="O3830" i="3" s="1"/>
  <c r="L3829" i="3"/>
  <c r="M3829" i="3" s="1"/>
  <c r="L3828" i="3"/>
  <c r="M3828" i="3" s="1"/>
  <c r="S3828" i="3" s="1"/>
  <c r="L3827" i="3"/>
  <c r="M3827" i="3" s="1"/>
  <c r="S3827" i="3" s="1"/>
  <c r="M3826" i="3"/>
  <c r="O3826" i="3" s="1"/>
  <c r="L3826" i="3"/>
  <c r="L3825" i="3"/>
  <c r="M3825" i="3" s="1"/>
  <c r="L3824" i="3"/>
  <c r="M3824" i="3" s="1"/>
  <c r="L3823" i="3"/>
  <c r="M3823" i="3" s="1"/>
  <c r="S3823" i="3" s="1"/>
  <c r="L3822" i="3"/>
  <c r="M3822" i="3" s="1"/>
  <c r="L3821" i="3"/>
  <c r="M3821" i="3" s="1"/>
  <c r="L3820" i="3"/>
  <c r="M3820" i="3" s="1"/>
  <c r="S3820" i="3" s="1"/>
  <c r="L3818" i="3"/>
  <c r="M3818" i="3" s="1"/>
  <c r="S3818" i="3" s="1"/>
  <c r="M3817" i="3"/>
  <c r="O3817" i="3" s="1"/>
  <c r="L3817" i="3"/>
  <c r="L3816" i="3"/>
  <c r="M3816" i="3" s="1"/>
  <c r="L3815" i="3"/>
  <c r="M3815" i="3" s="1"/>
  <c r="S3815" i="3" s="1"/>
  <c r="L3814" i="3"/>
  <c r="M3814" i="3" s="1"/>
  <c r="S3814" i="3" s="1"/>
  <c r="L3813" i="3"/>
  <c r="M3813" i="3" s="1"/>
  <c r="O3813" i="3" s="1"/>
  <c r="L3812" i="3"/>
  <c r="M3812" i="3" s="1"/>
  <c r="L3811" i="3"/>
  <c r="M3811" i="3" s="1"/>
  <c r="S3811" i="3" s="1"/>
  <c r="L3810" i="3"/>
  <c r="M3810" i="3" s="1"/>
  <c r="L3809" i="3"/>
  <c r="M3809" i="3" s="1"/>
  <c r="L3808" i="3"/>
  <c r="M3808" i="3" s="1"/>
  <c r="S3808" i="3" s="1"/>
  <c r="L3807" i="3"/>
  <c r="M3807" i="3" s="1"/>
  <c r="S3807" i="3" s="1"/>
  <c r="L3806" i="3"/>
  <c r="M3806" i="3" s="1"/>
  <c r="O3806" i="3" s="1"/>
  <c r="L3805" i="3"/>
  <c r="L3795" i="3"/>
  <c r="M3795" i="3" s="1"/>
  <c r="S3795" i="3" s="1"/>
  <c r="L3794" i="3"/>
  <c r="M3794" i="3" s="1"/>
  <c r="S3794" i="3" s="1"/>
  <c r="L3793" i="3"/>
  <c r="M3793" i="3" s="1"/>
  <c r="L3792" i="3"/>
  <c r="M3792" i="3" s="1"/>
  <c r="L3791" i="3"/>
  <c r="M3791" i="3" s="1"/>
  <c r="S3791" i="3" s="1"/>
  <c r="L3790" i="3"/>
  <c r="M3790" i="3" s="1"/>
  <c r="S3790" i="3" s="1"/>
  <c r="L3789" i="3"/>
  <c r="M3789" i="3" s="1"/>
  <c r="O3789" i="3" s="1"/>
  <c r="L3788" i="3"/>
  <c r="M3788" i="3" s="1"/>
  <c r="L3787" i="3"/>
  <c r="M3787" i="3" s="1"/>
  <c r="S3787" i="3" s="1"/>
  <c r="L3786" i="3"/>
  <c r="M3786" i="3" s="1"/>
  <c r="S3786" i="3" s="1"/>
  <c r="L3785" i="3"/>
  <c r="M3785" i="3" s="1"/>
  <c r="O3785" i="3" s="1"/>
  <c r="L3784" i="3"/>
  <c r="M3784" i="3" s="1"/>
  <c r="L3783" i="3"/>
  <c r="M3783" i="3" s="1"/>
  <c r="S3783" i="3" s="1"/>
  <c r="M3782" i="3"/>
  <c r="S3782" i="3" s="1"/>
  <c r="L3782" i="3"/>
  <c r="L3780" i="3"/>
  <c r="M3780" i="3" s="1"/>
  <c r="O3780" i="3" s="1"/>
  <c r="L3779" i="3"/>
  <c r="M3779" i="3" s="1"/>
  <c r="L3778" i="3"/>
  <c r="M3778" i="3" s="1"/>
  <c r="S3778" i="3" s="1"/>
  <c r="L3777" i="3"/>
  <c r="M3777" i="3" s="1"/>
  <c r="S3777" i="3" s="1"/>
  <c r="L3776" i="3"/>
  <c r="M3776" i="3" s="1"/>
  <c r="L3775" i="3"/>
  <c r="M3775" i="3" s="1"/>
  <c r="O3775" i="3" s="1"/>
  <c r="L3774" i="3"/>
  <c r="M3774" i="3" s="1"/>
  <c r="L3773" i="3"/>
  <c r="M3773" i="3" s="1"/>
  <c r="S3773" i="3" s="1"/>
  <c r="L3772" i="3"/>
  <c r="M3772" i="3" s="1"/>
  <c r="O3772" i="3" s="1"/>
  <c r="L3771" i="3"/>
  <c r="M3771" i="3" s="1"/>
  <c r="L3770" i="3"/>
  <c r="M3770" i="3" s="1"/>
  <c r="L3769" i="3"/>
  <c r="M3769" i="3" s="1"/>
  <c r="S3769" i="3" s="1"/>
  <c r="L3768" i="3"/>
  <c r="M3768" i="3" s="1"/>
  <c r="L3767" i="3"/>
  <c r="L3757" i="3"/>
  <c r="M3757" i="3" s="1"/>
  <c r="L3756" i="3"/>
  <c r="M3756" i="3" s="1"/>
  <c r="S3756" i="3" s="1"/>
  <c r="L3755" i="3"/>
  <c r="M3755" i="3" s="1"/>
  <c r="L3754" i="3"/>
  <c r="M3754" i="3" s="1"/>
  <c r="L3753" i="3"/>
  <c r="M3753" i="3" s="1"/>
  <c r="S3753" i="3" s="1"/>
  <c r="L3752" i="3"/>
  <c r="M3752" i="3" s="1"/>
  <c r="O3752" i="3" s="1"/>
  <c r="L3751" i="3"/>
  <c r="M3751" i="3" s="1"/>
  <c r="L3750" i="3"/>
  <c r="M3750" i="3" s="1"/>
  <c r="S3750" i="3" s="1"/>
  <c r="L3749" i="3"/>
  <c r="M3749" i="3" s="1"/>
  <c r="S3749" i="3" s="1"/>
  <c r="L3748" i="3"/>
  <c r="M3748" i="3" s="1"/>
  <c r="L3747" i="3"/>
  <c r="M3747" i="3" s="1"/>
  <c r="O3747" i="3" s="1"/>
  <c r="L3746" i="3"/>
  <c r="M3746" i="3" s="1"/>
  <c r="L3745" i="3"/>
  <c r="M3745" i="3" s="1"/>
  <c r="M3744" i="3"/>
  <c r="O3744" i="3" s="1"/>
  <c r="L3744" i="3"/>
  <c r="L3742" i="3"/>
  <c r="M3742" i="3" s="1"/>
  <c r="L3741" i="3"/>
  <c r="M3741" i="3" s="1"/>
  <c r="S3741" i="3" s="1"/>
  <c r="L3740" i="3"/>
  <c r="M3740" i="3" s="1"/>
  <c r="S3740" i="3" s="1"/>
  <c r="M3739" i="3"/>
  <c r="O3739" i="3" s="1"/>
  <c r="L3739" i="3"/>
  <c r="L3738" i="3"/>
  <c r="M3738" i="3" s="1"/>
  <c r="L3737" i="3"/>
  <c r="M3737" i="3" s="1"/>
  <c r="S3737" i="3" s="1"/>
  <c r="M3736" i="3"/>
  <c r="S3736" i="3" s="1"/>
  <c r="L3736" i="3"/>
  <c r="L3735" i="3"/>
  <c r="M3735" i="3" s="1"/>
  <c r="O3735" i="3" s="1"/>
  <c r="L3734" i="3"/>
  <c r="M3734" i="3" s="1"/>
  <c r="O3734" i="3" s="1"/>
  <c r="L3733" i="3"/>
  <c r="M3733" i="3" s="1"/>
  <c r="M3732" i="3"/>
  <c r="L3732" i="3"/>
  <c r="L3731" i="3"/>
  <c r="M3731" i="3" s="1"/>
  <c r="L3730" i="3"/>
  <c r="M3730" i="3" s="1"/>
  <c r="O3730" i="3" s="1"/>
  <c r="L3729" i="3"/>
  <c r="L3719" i="3"/>
  <c r="M3719" i="3" s="1"/>
  <c r="S3719" i="3" s="1"/>
  <c r="L3718" i="3"/>
  <c r="M3718" i="3" s="1"/>
  <c r="L3717" i="3"/>
  <c r="M3717" i="3" s="1"/>
  <c r="O3717" i="3" s="1"/>
  <c r="L3716" i="3"/>
  <c r="M3716" i="3" s="1"/>
  <c r="L3715" i="3"/>
  <c r="M3715" i="3" s="1"/>
  <c r="L3714" i="3"/>
  <c r="M3714" i="3" s="1"/>
  <c r="L3713" i="3"/>
  <c r="M3713" i="3" s="1"/>
  <c r="O3713" i="3" s="1"/>
  <c r="L3712" i="3"/>
  <c r="M3712" i="3" s="1"/>
  <c r="L3711" i="3"/>
  <c r="M3711" i="3" s="1"/>
  <c r="S3711" i="3" s="1"/>
  <c r="L3710" i="3"/>
  <c r="M3710" i="3" s="1"/>
  <c r="L3709" i="3"/>
  <c r="M3709" i="3" s="1"/>
  <c r="O3709" i="3" s="1"/>
  <c r="L3708" i="3"/>
  <c r="M3708" i="3" s="1"/>
  <c r="L3707" i="3"/>
  <c r="M3707" i="3" s="1"/>
  <c r="L3706" i="3"/>
  <c r="M3706" i="3" s="1"/>
  <c r="L3704" i="3"/>
  <c r="M3704" i="3" s="1"/>
  <c r="O3704" i="3" s="1"/>
  <c r="L3703" i="3"/>
  <c r="M3703" i="3" s="1"/>
  <c r="L3702" i="3"/>
  <c r="M3702" i="3" s="1"/>
  <c r="S3702" i="3" s="1"/>
  <c r="L3701" i="3"/>
  <c r="M3701" i="3" s="1"/>
  <c r="M3700" i="3"/>
  <c r="L3700" i="3"/>
  <c r="L3699" i="3"/>
  <c r="M3699" i="3" s="1"/>
  <c r="L3698" i="3"/>
  <c r="M3698" i="3" s="1"/>
  <c r="L3697" i="3"/>
  <c r="M3697" i="3" s="1"/>
  <c r="S3697" i="3" s="1"/>
  <c r="L3696" i="3"/>
  <c r="M3696" i="3" s="1"/>
  <c r="L3695" i="3"/>
  <c r="M3695" i="3" s="1"/>
  <c r="O3695" i="3" s="1"/>
  <c r="L3694" i="3"/>
  <c r="M3694" i="3" s="1"/>
  <c r="L3693" i="3"/>
  <c r="M3693" i="3" s="1"/>
  <c r="L3692" i="3"/>
  <c r="M3692" i="3" s="1"/>
  <c r="L3691" i="3"/>
  <c r="L3681" i="3"/>
  <c r="M3681" i="3" s="1"/>
  <c r="L3680" i="3"/>
  <c r="M3680" i="3" s="1"/>
  <c r="S3680" i="3" s="1"/>
  <c r="L3679" i="3"/>
  <c r="M3679" i="3" s="1"/>
  <c r="L3678" i="3"/>
  <c r="M3678" i="3" s="1"/>
  <c r="O3678" i="3" s="1"/>
  <c r="L3677" i="3"/>
  <c r="M3677" i="3" s="1"/>
  <c r="L3676" i="3"/>
  <c r="M3676" i="3" s="1"/>
  <c r="S3676" i="3" s="1"/>
  <c r="L3675" i="3"/>
  <c r="M3675" i="3" s="1"/>
  <c r="L3674" i="3"/>
  <c r="M3674" i="3" s="1"/>
  <c r="O3674" i="3" s="1"/>
  <c r="L3673" i="3"/>
  <c r="M3673" i="3" s="1"/>
  <c r="S3673" i="3" s="1"/>
  <c r="L3672" i="3"/>
  <c r="M3672" i="3" s="1"/>
  <c r="S3672" i="3" s="1"/>
  <c r="L3671" i="3"/>
  <c r="M3671" i="3" s="1"/>
  <c r="L3670" i="3"/>
  <c r="M3670" i="3" s="1"/>
  <c r="O3670" i="3" s="1"/>
  <c r="L3669" i="3"/>
  <c r="M3669" i="3" s="1"/>
  <c r="S3669" i="3" s="1"/>
  <c r="L3668" i="3"/>
  <c r="M3668" i="3" s="1"/>
  <c r="S3668" i="3" s="1"/>
  <c r="L3666" i="3"/>
  <c r="M3666" i="3" s="1"/>
  <c r="L3665" i="3"/>
  <c r="M3665" i="3" s="1"/>
  <c r="O3665" i="3" s="1"/>
  <c r="L3664" i="3"/>
  <c r="M3664" i="3" s="1"/>
  <c r="S3664" i="3" s="1"/>
  <c r="L3663" i="3"/>
  <c r="M3663" i="3" s="1"/>
  <c r="M3662" i="3"/>
  <c r="L3662" i="3"/>
  <c r="L3661" i="3"/>
  <c r="M3661" i="3" s="1"/>
  <c r="L3660" i="3"/>
  <c r="M3660" i="3" s="1"/>
  <c r="L3659" i="3"/>
  <c r="M3659" i="3" s="1"/>
  <c r="S3659" i="3" s="1"/>
  <c r="M3658" i="3"/>
  <c r="S3658" i="3" s="1"/>
  <c r="L3658" i="3"/>
  <c r="L3657" i="3"/>
  <c r="M3657" i="3" s="1"/>
  <c r="L3656" i="3"/>
  <c r="M3656" i="3" s="1"/>
  <c r="L3655" i="3"/>
  <c r="M3655" i="3" s="1"/>
  <c r="S3655" i="3" s="1"/>
  <c r="L3654" i="3"/>
  <c r="M3654" i="3" s="1"/>
  <c r="S3654" i="3" s="1"/>
  <c r="L3653" i="3"/>
  <c r="L3643" i="3"/>
  <c r="M3643" i="3" s="1"/>
  <c r="L3642" i="3"/>
  <c r="M3642" i="3" s="1"/>
  <c r="S3642" i="3" s="1"/>
  <c r="L3641" i="3"/>
  <c r="M3641" i="3" s="1"/>
  <c r="L3640" i="3"/>
  <c r="M3640" i="3" s="1"/>
  <c r="L3639" i="3"/>
  <c r="M3639" i="3" s="1"/>
  <c r="L3638" i="3"/>
  <c r="M3638" i="3" s="1"/>
  <c r="S3638" i="3" s="1"/>
  <c r="L3637" i="3"/>
  <c r="M3637" i="3" s="1"/>
  <c r="S3637" i="3" s="1"/>
  <c r="L3636" i="3"/>
  <c r="M3636" i="3" s="1"/>
  <c r="L3635" i="3"/>
  <c r="M3635" i="3" s="1"/>
  <c r="L3634" i="3"/>
  <c r="M3634" i="3" s="1"/>
  <c r="S3634" i="3" s="1"/>
  <c r="L3633" i="3"/>
  <c r="M3633" i="3" s="1"/>
  <c r="O3633" i="3" s="1"/>
  <c r="L3632" i="3"/>
  <c r="M3632" i="3" s="1"/>
  <c r="L3631" i="3"/>
  <c r="M3631" i="3" s="1"/>
  <c r="L3630" i="3"/>
  <c r="M3630" i="3" s="1"/>
  <c r="S3630" i="3" s="1"/>
  <c r="L3628" i="3"/>
  <c r="M3628" i="3" s="1"/>
  <c r="S3628" i="3" s="1"/>
  <c r="L3627" i="3"/>
  <c r="M3627" i="3" s="1"/>
  <c r="L3626" i="3"/>
  <c r="M3626" i="3" s="1"/>
  <c r="L3625" i="3"/>
  <c r="M3625" i="3" s="1"/>
  <c r="M3624" i="3"/>
  <c r="S3624" i="3" s="1"/>
  <c r="L3624" i="3"/>
  <c r="L3623" i="3"/>
  <c r="M3623" i="3" s="1"/>
  <c r="L3622" i="3"/>
  <c r="M3622" i="3" s="1"/>
  <c r="O3622" i="3" s="1"/>
  <c r="L3621" i="3"/>
  <c r="M3621" i="3" s="1"/>
  <c r="M3620" i="3"/>
  <c r="L3620" i="3"/>
  <c r="L3619" i="3"/>
  <c r="M3619" i="3" s="1"/>
  <c r="L3618" i="3"/>
  <c r="M3618" i="3" s="1"/>
  <c r="S3618" i="3" s="1"/>
  <c r="L3617" i="3"/>
  <c r="M3617" i="3" s="1"/>
  <c r="S3617" i="3" s="1"/>
  <c r="M3616" i="3"/>
  <c r="S3616" i="3" s="1"/>
  <c r="L3616" i="3"/>
  <c r="L3615" i="3"/>
  <c r="L3605" i="3"/>
  <c r="M3605" i="3" s="1"/>
  <c r="S3605" i="3" s="1"/>
  <c r="L3604" i="3"/>
  <c r="M3604" i="3" s="1"/>
  <c r="S3604" i="3" s="1"/>
  <c r="L3603" i="3"/>
  <c r="M3603" i="3" s="1"/>
  <c r="S3603" i="3" s="1"/>
  <c r="L3602" i="3"/>
  <c r="M3602" i="3" s="1"/>
  <c r="O3602" i="3" s="1"/>
  <c r="L3601" i="3"/>
  <c r="M3601" i="3" s="1"/>
  <c r="O3601" i="3" s="1"/>
  <c r="L3600" i="3"/>
  <c r="M3600" i="3" s="1"/>
  <c r="L3599" i="3"/>
  <c r="M3599" i="3" s="1"/>
  <c r="L3598" i="3"/>
  <c r="M3598" i="3" s="1"/>
  <c r="L3597" i="3"/>
  <c r="M3597" i="3" s="1"/>
  <c r="O3597" i="3" s="1"/>
  <c r="L3596" i="3"/>
  <c r="M3596" i="3" s="1"/>
  <c r="L3595" i="3"/>
  <c r="M3595" i="3" s="1"/>
  <c r="S3595" i="3" s="1"/>
  <c r="L3594" i="3"/>
  <c r="M3594" i="3" s="1"/>
  <c r="M3593" i="3"/>
  <c r="O3593" i="3" s="1"/>
  <c r="L3593" i="3"/>
  <c r="L3592" i="3"/>
  <c r="M3592" i="3" s="1"/>
  <c r="M3590" i="3"/>
  <c r="S3590" i="3" s="1"/>
  <c r="L3590" i="3"/>
  <c r="L3589" i="3"/>
  <c r="M3589" i="3" s="1"/>
  <c r="M3588" i="3"/>
  <c r="O3588" i="3" s="1"/>
  <c r="L3588" i="3"/>
  <c r="L3587" i="3"/>
  <c r="M3587" i="3" s="1"/>
  <c r="L3586" i="3"/>
  <c r="M3586" i="3" s="1"/>
  <c r="S3586" i="3" s="1"/>
  <c r="L3585" i="3"/>
  <c r="M3585" i="3" s="1"/>
  <c r="L3584" i="3"/>
  <c r="M3584" i="3" s="1"/>
  <c r="O3584" i="3" s="1"/>
  <c r="L3583" i="3"/>
  <c r="M3583" i="3" s="1"/>
  <c r="L3582" i="3"/>
  <c r="M3582" i="3" s="1"/>
  <c r="S3582" i="3" s="1"/>
  <c r="L3581" i="3"/>
  <c r="M3581" i="3" s="1"/>
  <c r="L3580" i="3"/>
  <c r="M3580" i="3" s="1"/>
  <c r="O3580" i="3" s="1"/>
  <c r="L3579" i="3"/>
  <c r="M3579" i="3" s="1"/>
  <c r="M3578" i="3"/>
  <c r="O3578" i="3" s="1"/>
  <c r="L3578" i="3"/>
  <c r="L3577" i="3"/>
  <c r="L3567" i="3"/>
  <c r="M3567" i="3" s="1"/>
  <c r="S3567" i="3" s="1"/>
  <c r="L3566" i="3"/>
  <c r="M3566" i="3" s="1"/>
  <c r="L3565" i="3"/>
  <c r="M3565" i="3" s="1"/>
  <c r="L3564" i="3"/>
  <c r="M3564" i="3" s="1"/>
  <c r="S3564" i="3" s="1"/>
  <c r="M3563" i="3"/>
  <c r="O3563" i="3" s="1"/>
  <c r="L3563" i="3"/>
  <c r="L3562" i="3"/>
  <c r="M3562" i="3" s="1"/>
  <c r="O3562" i="3" s="1"/>
  <c r="L3561" i="3"/>
  <c r="M3561" i="3" s="1"/>
  <c r="S3561" i="3" s="1"/>
  <c r="L3560" i="3"/>
  <c r="M3560" i="3" s="1"/>
  <c r="S3560" i="3" s="1"/>
  <c r="L3559" i="3"/>
  <c r="M3559" i="3" s="1"/>
  <c r="S3559" i="3" s="1"/>
  <c r="L3558" i="3"/>
  <c r="M3558" i="3" s="1"/>
  <c r="L3557" i="3"/>
  <c r="M3557" i="3" s="1"/>
  <c r="L3556" i="3"/>
  <c r="M3556" i="3" s="1"/>
  <c r="S3556" i="3" s="1"/>
  <c r="L3555" i="3"/>
  <c r="M3555" i="3" s="1"/>
  <c r="M3554" i="3"/>
  <c r="O3554" i="3" s="1"/>
  <c r="L3554" i="3"/>
  <c r="M3552" i="3"/>
  <c r="S3552" i="3" s="1"/>
  <c r="L3552" i="3"/>
  <c r="L3551" i="3"/>
  <c r="M3551" i="3" s="1"/>
  <c r="M3550" i="3"/>
  <c r="S3550" i="3" s="1"/>
  <c r="L3550" i="3"/>
  <c r="L3549" i="3"/>
  <c r="M3549" i="3" s="1"/>
  <c r="L3548" i="3"/>
  <c r="M3548" i="3" s="1"/>
  <c r="O3548" i="3" s="1"/>
  <c r="L3547" i="3"/>
  <c r="M3547" i="3" s="1"/>
  <c r="M3546" i="3"/>
  <c r="L3546" i="3"/>
  <c r="L3545" i="3"/>
  <c r="M3545" i="3" s="1"/>
  <c r="L3544" i="3"/>
  <c r="M3544" i="3" s="1"/>
  <c r="S3544" i="3" s="1"/>
  <c r="L3543" i="3"/>
  <c r="M3543" i="3" s="1"/>
  <c r="S3543" i="3" s="1"/>
  <c r="L3542" i="3"/>
  <c r="M3542" i="3" s="1"/>
  <c r="S3542" i="3" s="1"/>
  <c r="L3541" i="3"/>
  <c r="M3541" i="3" s="1"/>
  <c r="O3541" i="3" s="1"/>
  <c r="L3540" i="3"/>
  <c r="M3540" i="3" s="1"/>
  <c r="O3540" i="3" s="1"/>
  <c r="L3539" i="3"/>
  <c r="L3529" i="3"/>
  <c r="M3529" i="3" s="1"/>
  <c r="S3529" i="3" s="1"/>
  <c r="L3528" i="3"/>
  <c r="M3528" i="3" s="1"/>
  <c r="O3528" i="3" s="1"/>
  <c r="L3527" i="3"/>
  <c r="M3527" i="3" s="1"/>
  <c r="S3527" i="3" s="1"/>
  <c r="L3526" i="3"/>
  <c r="M3526" i="3" s="1"/>
  <c r="S3526" i="3" s="1"/>
  <c r="L3525" i="3"/>
  <c r="M3525" i="3" s="1"/>
  <c r="M3524" i="3"/>
  <c r="O3524" i="3" s="1"/>
  <c r="L3524" i="3"/>
  <c r="L3523" i="3"/>
  <c r="M3523" i="3" s="1"/>
  <c r="L3522" i="3"/>
  <c r="M3522" i="3" s="1"/>
  <c r="S3522" i="3" s="1"/>
  <c r="L3521" i="3"/>
  <c r="M3521" i="3" s="1"/>
  <c r="S3521" i="3" s="1"/>
  <c r="L3520" i="3"/>
  <c r="M3520" i="3" s="1"/>
  <c r="O3520" i="3" s="1"/>
  <c r="L3519" i="3"/>
  <c r="M3519" i="3" s="1"/>
  <c r="S3519" i="3" s="1"/>
  <c r="L3518" i="3"/>
  <c r="M3518" i="3" s="1"/>
  <c r="S3518" i="3" s="1"/>
  <c r="L3517" i="3"/>
  <c r="M3517" i="3" s="1"/>
  <c r="S3517" i="3" s="1"/>
  <c r="L3516" i="3"/>
  <c r="M3516" i="3" s="1"/>
  <c r="O3516" i="3" s="1"/>
  <c r="L3514" i="3"/>
  <c r="M3514" i="3" s="1"/>
  <c r="L3513" i="3"/>
  <c r="M3513" i="3" s="1"/>
  <c r="S3513" i="3" s="1"/>
  <c r="M3512" i="3"/>
  <c r="L3512" i="3"/>
  <c r="L3511" i="3"/>
  <c r="M3511" i="3" s="1"/>
  <c r="O3511" i="3" s="1"/>
  <c r="L3510" i="3"/>
  <c r="M3510" i="3" s="1"/>
  <c r="S3510" i="3" s="1"/>
  <c r="L3509" i="3"/>
  <c r="M3509" i="3" s="1"/>
  <c r="S3509" i="3" s="1"/>
  <c r="L3508" i="3"/>
  <c r="M3508" i="3" s="1"/>
  <c r="S3508" i="3" s="1"/>
  <c r="L3507" i="3"/>
  <c r="M3507" i="3" s="1"/>
  <c r="O3507" i="3" s="1"/>
  <c r="L3506" i="3"/>
  <c r="M3506" i="3" s="1"/>
  <c r="S3506" i="3" s="1"/>
  <c r="L3505" i="3"/>
  <c r="M3505" i="3" s="1"/>
  <c r="O3505" i="3" s="1"/>
  <c r="L3504" i="3"/>
  <c r="M3504" i="3" s="1"/>
  <c r="S3504" i="3" s="1"/>
  <c r="L3503" i="3"/>
  <c r="M3503" i="3" s="1"/>
  <c r="S3503" i="3" s="1"/>
  <c r="M3502" i="3"/>
  <c r="S3502" i="3" s="1"/>
  <c r="L3502" i="3"/>
  <c r="L3501" i="3"/>
  <c r="L3491" i="3"/>
  <c r="M3491" i="3" s="1"/>
  <c r="L3490" i="3"/>
  <c r="M3490" i="3" s="1"/>
  <c r="L3489" i="3"/>
  <c r="M3489" i="3" s="1"/>
  <c r="S3489" i="3" s="1"/>
  <c r="L3488" i="3"/>
  <c r="M3488" i="3" s="1"/>
  <c r="L3487" i="3"/>
  <c r="M3487" i="3" s="1"/>
  <c r="L3486" i="3"/>
  <c r="M3486" i="3" s="1"/>
  <c r="L3485" i="3"/>
  <c r="M3485" i="3" s="1"/>
  <c r="S3485" i="3" s="1"/>
  <c r="L3484" i="3"/>
  <c r="M3484" i="3" s="1"/>
  <c r="L3483" i="3"/>
  <c r="M3483" i="3" s="1"/>
  <c r="L3482" i="3"/>
  <c r="M3482" i="3" s="1"/>
  <c r="L3481" i="3"/>
  <c r="M3481" i="3" s="1"/>
  <c r="S3481" i="3" s="1"/>
  <c r="L3480" i="3"/>
  <c r="M3480" i="3" s="1"/>
  <c r="L3479" i="3"/>
  <c r="M3479" i="3" s="1"/>
  <c r="L3478" i="3"/>
  <c r="M3478" i="3" s="1"/>
  <c r="L3476" i="3"/>
  <c r="M3476" i="3" s="1"/>
  <c r="S3476" i="3" s="1"/>
  <c r="L3475" i="3"/>
  <c r="M3475" i="3" s="1"/>
  <c r="L3474" i="3"/>
  <c r="M3474" i="3" s="1"/>
  <c r="L3473" i="3"/>
  <c r="M3473" i="3" s="1"/>
  <c r="M3472" i="3"/>
  <c r="S3472" i="3" s="1"/>
  <c r="L3472" i="3"/>
  <c r="L3471" i="3"/>
  <c r="M3471" i="3" s="1"/>
  <c r="L3470" i="3"/>
  <c r="M3470" i="3" s="1"/>
  <c r="L3469" i="3"/>
  <c r="M3469" i="3" s="1"/>
  <c r="M3468" i="3"/>
  <c r="S3468" i="3" s="1"/>
  <c r="L3468" i="3"/>
  <c r="L3467" i="3"/>
  <c r="M3467" i="3" s="1"/>
  <c r="L3466" i="3"/>
  <c r="M3466" i="3" s="1"/>
  <c r="L3465" i="3"/>
  <c r="M3465" i="3" s="1"/>
  <c r="M3464" i="3"/>
  <c r="S3464" i="3" s="1"/>
  <c r="L3464" i="3"/>
  <c r="L3463" i="3"/>
  <c r="L3453" i="3"/>
  <c r="M3453" i="3" s="1"/>
  <c r="L3452" i="3"/>
  <c r="M3452" i="3" s="1"/>
  <c r="L3451" i="3"/>
  <c r="M3451" i="3" s="1"/>
  <c r="S3451" i="3" s="1"/>
  <c r="L3450" i="3"/>
  <c r="M3450" i="3" s="1"/>
  <c r="L3449" i="3"/>
  <c r="M3449" i="3" s="1"/>
  <c r="L3448" i="3"/>
  <c r="M3448" i="3" s="1"/>
  <c r="L3447" i="3"/>
  <c r="M3447" i="3" s="1"/>
  <c r="S3447" i="3" s="1"/>
  <c r="L3446" i="3"/>
  <c r="M3446" i="3" s="1"/>
  <c r="L3445" i="3"/>
  <c r="M3445" i="3" s="1"/>
  <c r="L3444" i="3"/>
  <c r="M3444" i="3" s="1"/>
  <c r="L3443" i="3"/>
  <c r="M3443" i="3" s="1"/>
  <c r="S3443" i="3" s="1"/>
  <c r="L3442" i="3"/>
  <c r="M3442" i="3" s="1"/>
  <c r="L3441" i="3"/>
  <c r="M3441" i="3" s="1"/>
  <c r="L3440" i="3"/>
  <c r="M3440" i="3" s="1"/>
  <c r="L3438" i="3"/>
  <c r="M3438" i="3" s="1"/>
  <c r="S3438" i="3" s="1"/>
  <c r="L3437" i="3"/>
  <c r="M3437" i="3" s="1"/>
  <c r="L3436" i="3"/>
  <c r="M3436" i="3" s="1"/>
  <c r="L3435" i="3"/>
  <c r="M3435" i="3" s="1"/>
  <c r="M3434" i="3"/>
  <c r="S3434" i="3" s="1"/>
  <c r="L3434" i="3"/>
  <c r="L3433" i="3"/>
  <c r="M3433" i="3" s="1"/>
  <c r="L3432" i="3"/>
  <c r="M3432" i="3" s="1"/>
  <c r="L3431" i="3"/>
  <c r="M3431" i="3" s="1"/>
  <c r="M3430" i="3"/>
  <c r="S3430" i="3" s="1"/>
  <c r="L3430" i="3"/>
  <c r="L3429" i="3"/>
  <c r="M3429" i="3" s="1"/>
  <c r="L3428" i="3"/>
  <c r="M3428" i="3" s="1"/>
  <c r="S3428" i="3" s="1"/>
  <c r="L3427" i="3"/>
  <c r="M3427" i="3" s="1"/>
  <c r="S3427" i="3" s="1"/>
  <c r="M3426" i="3"/>
  <c r="O3426" i="3" s="1"/>
  <c r="L3426" i="3"/>
  <c r="L3425" i="3"/>
  <c r="L3415" i="3"/>
  <c r="M3415" i="3" s="1"/>
  <c r="S3415" i="3" s="1"/>
  <c r="L3414" i="3"/>
  <c r="M3414" i="3" s="1"/>
  <c r="S3414" i="3" s="1"/>
  <c r="L3413" i="3"/>
  <c r="M3413" i="3" s="1"/>
  <c r="O3413" i="3" s="1"/>
  <c r="L3412" i="3"/>
  <c r="M3412" i="3" s="1"/>
  <c r="L3411" i="3"/>
  <c r="M3411" i="3" s="1"/>
  <c r="S3411" i="3" s="1"/>
  <c r="L3410" i="3"/>
  <c r="M3410" i="3" s="1"/>
  <c r="S3410" i="3" s="1"/>
  <c r="L3409" i="3"/>
  <c r="M3409" i="3" s="1"/>
  <c r="O3409" i="3" s="1"/>
  <c r="L3408" i="3"/>
  <c r="M3408" i="3" s="1"/>
  <c r="L3407" i="3"/>
  <c r="M3407" i="3" s="1"/>
  <c r="S3407" i="3" s="1"/>
  <c r="L3406" i="3"/>
  <c r="M3406" i="3" s="1"/>
  <c r="S3406" i="3" s="1"/>
  <c r="L3405" i="3"/>
  <c r="M3405" i="3" s="1"/>
  <c r="O3405" i="3" s="1"/>
  <c r="L3404" i="3"/>
  <c r="M3404" i="3" s="1"/>
  <c r="L3403" i="3"/>
  <c r="M3403" i="3" s="1"/>
  <c r="S3403" i="3" s="1"/>
  <c r="L3402" i="3"/>
  <c r="M3402" i="3" s="1"/>
  <c r="L3400" i="3"/>
  <c r="M3400" i="3" s="1"/>
  <c r="O3400" i="3" s="1"/>
  <c r="L3399" i="3"/>
  <c r="M3399" i="3" s="1"/>
  <c r="L3398" i="3"/>
  <c r="M3398" i="3" s="1"/>
  <c r="S3398" i="3" s="1"/>
  <c r="L3397" i="3"/>
  <c r="M3397" i="3" s="1"/>
  <c r="S3397" i="3" s="1"/>
  <c r="L3396" i="3"/>
  <c r="M3396" i="3" s="1"/>
  <c r="O3396" i="3" s="1"/>
  <c r="L3395" i="3"/>
  <c r="M3395" i="3" s="1"/>
  <c r="L3394" i="3"/>
  <c r="M3394" i="3" s="1"/>
  <c r="S3394" i="3" s="1"/>
  <c r="L3393" i="3"/>
  <c r="M3393" i="3" s="1"/>
  <c r="S3393" i="3" s="1"/>
  <c r="M3392" i="3"/>
  <c r="O3392" i="3" s="1"/>
  <c r="L3392" i="3"/>
  <c r="L3391" i="3"/>
  <c r="M3391" i="3" s="1"/>
  <c r="L3390" i="3"/>
  <c r="M3390" i="3" s="1"/>
  <c r="S3390" i="3" s="1"/>
  <c r="L3389" i="3"/>
  <c r="M3389" i="3" s="1"/>
  <c r="S3389" i="3" s="1"/>
  <c r="M3388" i="3"/>
  <c r="O3388" i="3" s="1"/>
  <c r="L3388" i="3"/>
  <c r="L3387" i="3"/>
  <c r="L3377" i="3"/>
  <c r="M3377" i="3" s="1"/>
  <c r="S3377" i="3" s="1"/>
  <c r="L3376" i="3"/>
  <c r="M3376" i="3" s="1"/>
  <c r="S3376" i="3" s="1"/>
  <c r="L3375" i="3"/>
  <c r="M3375" i="3" s="1"/>
  <c r="O3375" i="3" s="1"/>
  <c r="L3374" i="3"/>
  <c r="M3374" i="3" s="1"/>
  <c r="L3373" i="3"/>
  <c r="M3373" i="3" s="1"/>
  <c r="S3373" i="3" s="1"/>
  <c r="L3372" i="3"/>
  <c r="M3372" i="3" s="1"/>
  <c r="S3372" i="3" s="1"/>
  <c r="L3371" i="3"/>
  <c r="M3371" i="3" s="1"/>
  <c r="O3371" i="3" s="1"/>
  <c r="L3370" i="3"/>
  <c r="M3370" i="3" s="1"/>
  <c r="L3369" i="3"/>
  <c r="M3369" i="3" s="1"/>
  <c r="S3369" i="3" s="1"/>
  <c r="L3368" i="3"/>
  <c r="M3368" i="3" s="1"/>
  <c r="L3367" i="3"/>
  <c r="M3367" i="3" s="1"/>
  <c r="L3366" i="3"/>
  <c r="M3366" i="3" s="1"/>
  <c r="L3365" i="3"/>
  <c r="M3365" i="3" s="1"/>
  <c r="L3364" i="3"/>
  <c r="M3364" i="3" s="1"/>
  <c r="S3364" i="3" s="1"/>
  <c r="L3362" i="3"/>
  <c r="M3362" i="3" s="1"/>
  <c r="O3362" i="3" s="1"/>
  <c r="L3361" i="3"/>
  <c r="M3361" i="3" s="1"/>
  <c r="L3360" i="3"/>
  <c r="M3360" i="3" s="1"/>
  <c r="L3359" i="3"/>
  <c r="M3359" i="3" s="1"/>
  <c r="S3359" i="3" s="1"/>
  <c r="L3358" i="3"/>
  <c r="M3358" i="3" s="1"/>
  <c r="S3358" i="3" s="1"/>
  <c r="L3357" i="3"/>
  <c r="M3357" i="3" s="1"/>
  <c r="L3356" i="3"/>
  <c r="M3356" i="3" s="1"/>
  <c r="L3355" i="3"/>
  <c r="M3355" i="3" s="1"/>
  <c r="S3355" i="3" s="1"/>
  <c r="L3354" i="3"/>
  <c r="M3354" i="3" s="1"/>
  <c r="O3354" i="3" s="1"/>
  <c r="L3353" i="3"/>
  <c r="M3353" i="3" s="1"/>
  <c r="L3352" i="3"/>
  <c r="M3352" i="3" s="1"/>
  <c r="S3352" i="3" s="1"/>
  <c r="L3351" i="3"/>
  <c r="M3351" i="3" s="1"/>
  <c r="L3350" i="3"/>
  <c r="M3350" i="3" s="1"/>
  <c r="O3350" i="3" s="1"/>
  <c r="L3349" i="3"/>
  <c r="L3339" i="3"/>
  <c r="M3339" i="3" s="1"/>
  <c r="S3339" i="3" s="1"/>
  <c r="L3338" i="3"/>
  <c r="M3338" i="3" s="1"/>
  <c r="L3337" i="3"/>
  <c r="M3337" i="3" s="1"/>
  <c r="O3337" i="3" s="1"/>
  <c r="L3336" i="3"/>
  <c r="M3336" i="3" s="1"/>
  <c r="M3335" i="3"/>
  <c r="L3335" i="3"/>
  <c r="L3334" i="3"/>
  <c r="M3334" i="3" s="1"/>
  <c r="M3333" i="3"/>
  <c r="O3333" i="3" s="1"/>
  <c r="L3333" i="3"/>
  <c r="L3332" i="3"/>
  <c r="M3332" i="3" s="1"/>
  <c r="M3331" i="3"/>
  <c r="S3331" i="3" s="1"/>
  <c r="L3331" i="3"/>
  <c r="L3330" i="3"/>
  <c r="M3330" i="3" s="1"/>
  <c r="L3329" i="3"/>
  <c r="M3329" i="3" s="1"/>
  <c r="O3329" i="3" s="1"/>
  <c r="L3328" i="3"/>
  <c r="M3328" i="3" s="1"/>
  <c r="L3327" i="3"/>
  <c r="M3327" i="3" s="1"/>
  <c r="S3327" i="3" s="1"/>
  <c r="L3326" i="3"/>
  <c r="M3326" i="3" s="1"/>
  <c r="L3324" i="3"/>
  <c r="M3324" i="3" s="1"/>
  <c r="O3324" i="3" s="1"/>
  <c r="L3323" i="3"/>
  <c r="M3323" i="3" s="1"/>
  <c r="L3322" i="3"/>
  <c r="M3322" i="3" s="1"/>
  <c r="S3322" i="3" s="1"/>
  <c r="L3321" i="3"/>
  <c r="M3321" i="3" s="1"/>
  <c r="L3320" i="3"/>
  <c r="M3320" i="3" s="1"/>
  <c r="O3320" i="3" s="1"/>
  <c r="L3319" i="3"/>
  <c r="M3319" i="3" s="1"/>
  <c r="M3318" i="3"/>
  <c r="S3318" i="3" s="1"/>
  <c r="L3318" i="3"/>
  <c r="L3317" i="3"/>
  <c r="M3317" i="3" s="1"/>
  <c r="L3316" i="3"/>
  <c r="M3316" i="3" s="1"/>
  <c r="O3316" i="3" s="1"/>
  <c r="L3315" i="3"/>
  <c r="M3315" i="3" s="1"/>
  <c r="M3314" i="3"/>
  <c r="S3314" i="3" s="1"/>
  <c r="L3314" i="3"/>
  <c r="L3313" i="3"/>
  <c r="M3313" i="3" s="1"/>
  <c r="L3312" i="3"/>
  <c r="M3312" i="3" s="1"/>
  <c r="O3312" i="3" s="1"/>
  <c r="L3311" i="3"/>
  <c r="L3301" i="3"/>
  <c r="M3301" i="3" s="1"/>
  <c r="S3301" i="3" s="1"/>
  <c r="L3300" i="3"/>
  <c r="M3300" i="3" s="1"/>
  <c r="L3299" i="3"/>
  <c r="M3299" i="3" s="1"/>
  <c r="O3299" i="3" s="1"/>
  <c r="L3298" i="3"/>
  <c r="M3298" i="3" s="1"/>
  <c r="L3297" i="3"/>
  <c r="M3297" i="3" s="1"/>
  <c r="S3297" i="3" s="1"/>
  <c r="L3296" i="3"/>
  <c r="M3296" i="3" s="1"/>
  <c r="L3295" i="3"/>
  <c r="M3295" i="3" s="1"/>
  <c r="O3295" i="3" s="1"/>
  <c r="L3294" i="3"/>
  <c r="M3294" i="3" s="1"/>
  <c r="L3293" i="3"/>
  <c r="M3293" i="3" s="1"/>
  <c r="S3293" i="3" s="1"/>
  <c r="L3292" i="3"/>
  <c r="M3292" i="3" s="1"/>
  <c r="L3291" i="3"/>
  <c r="M3291" i="3" s="1"/>
  <c r="O3291" i="3" s="1"/>
  <c r="L3290" i="3"/>
  <c r="M3290" i="3" s="1"/>
  <c r="L3289" i="3"/>
  <c r="M3289" i="3" s="1"/>
  <c r="S3289" i="3" s="1"/>
  <c r="L3288" i="3"/>
  <c r="M3288" i="3" s="1"/>
  <c r="L3286" i="3"/>
  <c r="M3286" i="3" s="1"/>
  <c r="O3286" i="3" s="1"/>
  <c r="L3285" i="3"/>
  <c r="M3285" i="3" s="1"/>
  <c r="L3284" i="3"/>
  <c r="M3284" i="3" s="1"/>
  <c r="S3284" i="3" s="1"/>
  <c r="L3283" i="3"/>
  <c r="M3283" i="3" s="1"/>
  <c r="L3282" i="3"/>
  <c r="M3282" i="3" s="1"/>
  <c r="O3282" i="3" s="1"/>
  <c r="L3281" i="3"/>
  <c r="M3281" i="3" s="1"/>
  <c r="L3280" i="3"/>
  <c r="M3280" i="3" s="1"/>
  <c r="S3280" i="3" s="1"/>
  <c r="L3279" i="3"/>
  <c r="M3279" i="3" s="1"/>
  <c r="L3278" i="3"/>
  <c r="M3278" i="3" s="1"/>
  <c r="S3278" i="3" s="1"/>
  <c r="L3277" i="3"/>
  <c r="M3277" i="3" s="1"/>
  <c r="M3276" i="3"/>
  <c r="S3276" i="3" s="1"/>
  <c r="L3276" i="3"/>
  <c r="L3275" i="3"/>
  <c r="M3275" i="3" s="1"/>
  <c r="L3274" i="3"/>
  <c r="M3274" i="3" s="1"/>
  <c r="S3274" i="3" s="1"/>
  <c r="L3273" i="3"/>
  <c r="L3263" i="3"/>
  <c r="M3263" i="3" s="1"/>
  <c r="S3263" i="3" s="1"/>
  <c r="L3262" i="3"/>
  <c r="M3262" i="3" s="1"/>
  <c r="S3262" i="3" s="1"/>
  <c r="L3261" i="3"/>
  <c r="M3261" i="3" s="1"/>
  <c r="S3261" i="3" s="1"/>
  <c r="L3260" i="3"/>
  <c r="M3260" i="3" s="1"/>
  <c r="O3260" i="3" s="1"/>
  <c r="M3259" i="3"/>
  <c r="S3259" i="3" s="1"/>
  <c r="L3259" i="3"/>
  <c r="L3258" i="3"/>
  <c r="M3258" i="3" s="1"/>
  <c r="S3258" i="3" s="1"/>
  <c r="M3257" i="3"/>
  <c r="S3257" i="3" s="1"/>
  <c r="L3257" i="3"/>
  <c r="M3256" i="3"/>
  <c r="O3256" i="3" s="1"/>
  <c r="L3256" i="3"/>
  <c r="L3255" i="3"/>
  <c r="M3255" i="3" s="1"/>
  <c r="S3255" i="3" s="1"/>
  <c r="L3254" i="3"/>
  <c r="M3254" i="3" s="1"/>
  <c r="S3254" i="3" s="1"/>
  <c r="L3253" i="3"/>
  <c r="M3253" i="3" s="1"/>
  <c r="S3253" i="3" s="1"/>
  <c r="L3252" i="3"/>
  <c r="M3252" i="3" s="1"/>
  <c r="O3252" i="3" s="1"/>
  <c r="M3251" i="3"/>
  <c r="S3251" i="3" s="1"/>
  <c r="L3251" i="3"/>
  <c r="L3250" i="3"/>
  <c r="M3250" i="3" s="1"/>
  <c r="S3250" i="3" s="1"/>
  <c r="L3248" i="3"/>
  <c r="M3248" i="3" s="1"/>
  <c r="O3248" i="3" s="1"/>
  <c r="L3247" i="3"/>
  <c r="M3247" i="3" s="1"/>
  <c r="L3246" i="3"/>
  <c r="M3246" i="3" s="1"/>
  <c r="L3245" i="3"/>
  <c r="M3245" i="3" s="1"/>
  <c r="S3245" i="3" s="1"/>
  <c r="M3244" i="3"/>
  <c r="S3244" i="3" s="1"/>
  <c r="L3244" i="3"/>
  <c r="L3243" i="3"/>
  <c r="M3243" i="3" s="1"/>
  <c r="L3242" i="3"/>
  <c r="M3242" i="3" s="1"/>
  <c r="L3241" i="3"/>
  <c r="M3241" i="3" s="1"/>
  <c r="S3241" i="3" s="1"/>
  <c r="M3240" i="3"/>
  <c r="S3240" i="3" s="1"/>
  <c r="L3240" i="3"/>
  <c r="L3239" i="3"/>
  <c r="M3239" i="3" s="1"/>
  <c r="L3238" i="3"/>
  <c r="M3238" i="3" s="1"/>
  <c r="L3237" i="3"/>
  <c r="M3237" i="3" s="1"/>
  <c r="S3237" i="3" s="1"/>
  <c r="L3236" i="3"/>
  <c r="M3236" i="3" s="1"/>
  <c r="S3236" i="3" s="1"/>
  <c r="L3235" i="3"/>
  <c r="M3235" i="3" s="1"/>
  <c r="L3225" i="3"/>
  <c r="M3225" i="3" s="1"/>
  <c r="L3224" i="3"/>
  <c r="M3224" i="3" s="1"/>
  <c r="S3224" i="3" s="1"/>
  <c r="L3223" i="3"/>
  <c r="M3223" i="3" s="1"/>
  <c r="S3223" i="3" s="1"/>
  <c r="L3222" i="3"/>
  <c r="M3222" i="3" s="1"/>
  <c r="L3221" i="3"/>
  <c r="M3221" i="3" s="1"/>
  <c r="L3220" i="3"/>
  <c r="M3220" i="3" s="1"/>
  <c r="S3220" i="3" s="1"/>
  <c r="L3219" i="3"/>
  <c r="M3219" i="3" s="1"/>
  <c r="O3219" i="3" s="1"/>
  <c r="L3218" i="3"/>
  <c r="M3218" i="3" s="1"/>
  <c r="L3217" i="3"/>
  <c r="M3217" i="3" s="1"/>
  <c r="L3216" i="3"/>
  <c r="M3216" i="3" s="1"/>
  <c r="S3216" i="3" s="1"/>
  <c r="L3215" i="3"/>
  <c r="M3215" i="3" s="1"/>
  <c r="S3215" i="3" s="1"/>
  <c r="L3214" i="3"/>
  <c r="M3214" i="3" s="1"/>
  <c r="L3213" i="3"/>
  <c r="M3213" i="3" s="1"/>
  <c r="L3212" i="3"/>
  <c r="M3212" i="3" s="1"/>
  <c r="L3210" i="3"/>
  <c r="M3210" i="3" s="1"/>
  <c r="S3210" i="3" s="1"/>
  <c r="L3209" i="3"/>
  <c r="M3209" i="3" s="1"/>
  <c r="L3208" i="3"/>
  <c r="M3208" i="3" s="1"/>
  <c r="L3207" i="3"/>
  <c r="M3207" i="3" s="1"/>
  <c r="M3206" i="3"/>
  <c r="S3206" i="3" s="1"/>
  <c r="L3206" i="3"/>
  <c r="L3205" i="3"/>
  <c r="M3205" i="3" s="1"/>
  <c r="L3204" i="3"/>
  <c r="M3204" i="3" s="1"/>
  <c r="L3203" i="3"/>
  <c r="M3203" i="3" s="1"/>
  <c r="M3202" i="3"/>
  <c r="S3202" i="3" s="1"/>
  <c r="L3202" i="3"/>
  <c r="L3201" i="3"/>
  <c r="M3201" i="3" s="1"/>
  <c r="L3200" i="3"/>
  <c r="M3200" i="3" s="1"/>
  <c r="S3200" i="3" s="1"/>
  <c r="L3199" i="3"/>
  <c r="M3199" i="3" s="1"/>
  <c r="L3198" i="3"/>
  <c r="M3198" i="3" s="1"/>
  <c r="O3198" i="3" s="1"/>
  <c r="L3197" i="3"/>
  <c r="L3187" i="3"/>
  <c r="M3187" i="3" s="1"/>
  <c r="S3187" i="3" s="1"/>
  <c r="L3186" i="3"/>
  <c r="M3186" i="3" s="1"/>
  <c r="L3185" i="3"/>
  <c r="M3185" i="3" s="1"/>
  <c r="O3185" i="3" s="1"/>
  <c r="L3184" i="3"/>
  <c r="M3184" i="3" s="1"/>
  <c r="L3183" i="3"/>
  <c r="M3183" i="3" s="1"/>
  <c r="S3183" i="3" s="1"/>
  <c r="L3182" i="3"/>
  <c r="M3182" i="3" s="1"/>
  <c r="M3181" i="3"/>
  <c r="O3181" i="3" s="1"/>
  <c r="L3181" i="3"/>
  <c r="L3180" i="3"/>
  <c r="M3180" i="3" s="1"/>
  <c r="L3179" i="3"/>
  <c r="M3179" i="3" s="1"/>
  <c r="S3179" i="3" s="1"/>
  <c r="L3178" i="3"/>
  <c r="M3178" i="3" s="1"/>
  <c r="L3177" i="3"/>
  <c r="M3177" i="3" s="1"/>
  <c r="O3177" i="3" s="1"/>
  <c r="L3176" i="3"/>
  <c r="M3176" i="3" s="1"/>
  <c r="L3175" i="3"/>
  <c r="M3175" i="3" s="1"/>
  <c r="S3175" i="3" s="1"/>
  <c r="L3174" i="3"/>
  <c r="M3174" i="3" s="1"/>
  <c r="L3172" i="3"/>
  <c r="M3172" i="3" s="1"/>
  <c r="O3172" i="3" s="1"/>
  <c r="L3171" i="3"/>
  <c r="M3171" i="3" s="1"/>
  <c r="L3170" i="3"/>
  <c r="M3170" i="3" s="1"/>
  <c r="S3170" i="3" s="1"/>
  <c r="L3169" i="3"/>
  <c r="M3169" i="3" s="1"/>
  <c r="L3168" i="3"/>
  <c r="M3168" i="3" s="1"/>
  <c r="O3168" i="3" s="1"/>
  <c r="L3167" i="3"/>
  <c r="M3167" i="3" s="1"/>
  <c r="L3166" i="3"/>
  <c r="M3166" i="3" s="1"/>
  <c r="S3166" i="3" s="1"/>
  <c r="L3165" i="3"/>
  <c r="M3165" i="3" s="1"/>
  <c r="M3164" i="3"/>
  <c r="O3164" i="3" s="1"/>
  <c r="L3164" i="3"/>
  <c r="L3163" i="3"/>
  <c r="M3163" i="3" s="1"/>
  <c r="L3162" i="3"/>
  <c r="M3162" i="3" s="1"/>
  <c r="S3162" i="3" s="1"/>
  <c r="L3161" i="3"/>
  <c r="M3161" i="3" s="1"/>
  <c r="L3160" i="3"/>
  <c r="M3160" i="3" s="1"/>
  <c r="O3160" i="3" s="1"/>
  <c r="L3159" i="3"/>
  <c r="L3149" i="3"/>
  <c r="M3149" i="3" s="1"/>
  <c r="S3149" i="3" s="1"/>
  <c r="L3148" i="3"/>
  <c r="M3148" i="3" s="1"/>
  <c r="L3147" i="3"/>
  <c r="M3147" i="3" s="1"/>
  <c r="O3147" i="3" s="1"/>
  <c r="L3146" i="3"/>
  <c r="M3146" i="3" s="1"/>
  <c r="L3145" i="3"/>
  <c r="M3145" i="3" s="1"/>
  <c r="S3145" i="3" s="1"/>
  <c r="L3144" i="3"/>
  <c r="M3144" i="3" s="1"/>
  <c r="S3144" i="3" s="1"/>
  <c r="L3143" i="3"/>
  <c r="M3143" i="3" s="1"/>
  <c r="O3143" i="3" s="1"/>
  <c r="L3142" i="3"/>
  <c r="M3142" i="3" s="1"/>
  <c r="L3141" i="3"/>
  <c r="M3141" i="3" s="1"/>
  <c r="S3141" i="3" s="1"/>
  <c r="L3140" i="3"/>
  <c r="M3140" i="3" s="1"/>
  <c r="S3140" i="3" s="1"/>
  <c r="M3139" i="3"/>
  <c r="O3139" i="3" s="1"/>
  <c r="L3139" i="3"/>
  <c r="L3138" i="3"/>
  <c r="M3138" i="3" s="1"/>
  <c r="L3137" i="3"/>
  <c r="M3137" i="3" s="1"/>
  <c r="S3137" i="3" s="1"/>
  <c r="L3136" i="3"/>
  <c r="M3136" i="3" s="1"/>
  <c r="S3136" i="3" s="1"/>
  <c r="L3134" i="3"/>
  <c r="M3134" i="3" s="1"/>
  <c r="O3134" i="3" s="1"/>
  <c r="L3133" i="3"/>
  <c r="M3133" i="3" s="1"/>
  <c r="L3132" i="3"/>
  <c r="M3132" i="3" s="1"/>
  <c r="S3132" i="3" s="1"/>
  <c r="L3131" i="3"/>
  <c r="M3131" i="3" s="1"/>
  <c r="S3131" i="3" s="1"/>
  <c r="L3130" i="3"/>
  <c r="M3130" i="3" s="1"/>
  <c r="O3130" i="3" s="1"/>
  <c r="L3129" i="3"/>
  <c r="M3129" i="3" s="1"/>
  <c r="L3128" i="3"/>
  <c r="M3128" i="3" s="1"/>
  <c r="S3128" i="3" s="1"/>
  <c r="L3127" i="3"/>
  <c r="M3127" i="3" s="1"/>
  <c r="S3127" i="3" s="1"/>
  <c r="L3126" i="3"/>
  <c r="M3126" i="3" s="1"/>
  <c r="O3126" i="3" s="1"/>
  <c r="L3125" i="3"/>
  <c r="M3125" i="3" s="1"/>
  <c r="L3124" i="3"/>
  <c r="M3124" i="3" s="1"/>
  <c r="S3124" i="3" s="1"/>
  <c r="L3123" i="3"/>
  <c r="M3123" i="3" s="1"/>
  <c r="S3123" i="3" s="1"/>
  <c r="L3122" i="3"/>
  <c r="M3122" i="3" s="1"/>
  <c r="O3122" i="3" s="1"/>
  <c r="L3121" i="3"/>
  <c r="L3111" i="3"/>
  <c r="M3111" i="3" s="1"/>
  <c r="S3111" i="3" s="1"/>
  <c r="L3110" i="3"/>
  <c r="M3110" i="3" s="1"/>
  <c r="S3110" i="3" s="1"/>
  <c r="L3109" i="3"/>
  <c r="M3109" i="3" s="1"/>
  <c r="O3109" i="3" s="1"/>
  <c r="L3108" i="3"/>
  <c r="M3108" i="3" s="1"/>
  <c r="L3107" i="3"/>
  <c r="M3107" i="3" s="1"/>
  <c r="S3107" i="3" s="1"/>
  <c r="L3106" i="3"/>
  <c r="M3106" i="3" s="1"/>
  <c r="S3106" i="3" s="1"/>
  <c r="L3105" i="3"/>
  <c r="M3105" i="3" s="1"/>
  <c r="O3105" i="3" s="1"/>
  <c r="L3104" i="3"/>
  <c r="M3104" i="3" s="1"/>
  <c r="L3103" i="3"/>
  <c r="M3103" i="3" s="1"/>
  <c r="S3103" i="3" s="1"/>
  <c r="L3102" i="3"/>
  <c r="M3102" i="3" s="1"/>
  <c r="S3102" i="3" s="1"/>
  <c r="M3101" i="3"/>
  <c r="O3101" i="3" s="1"/>
  <c r="L3101" i="3"/>
  <c r="L3100" i="3"/>
  <c r="M3100" i="3" s="1"/>
  <c r="L3099" i="3"/>
  <c r="M3099" i="3" s="1"/>
  <c r="S3099" i="3" s="1"/>
  <c r="L3098" i="3"/>
  <c r="M3098" i="3" s="1"/>
  <c r="S3098" i="3" s="1"/>
  <c r="L3096" i="3"/>
  <c r="M3096" i="3" s="1"/>
  <c r="O3096" i="3" s="1"/>
  <c r="L3095" i="3"/>
  <c r="M3095" i="3" s="1"/>
  <c r="L3094" i="3"/>
  <c r="M3094" i="3" s="1"/>
  <c r="S3094" i="3" s="1"/>
  <c r="L3093" i="3"/>
  <c r="M3093" i="3" s="1"/>
  <c r="S3093" i="3" s="1"/>
  <c r="L3092" i="3"/>
  <c r="M3092" i="3" s="1"/>
  <c r="O3092" i="3" s="1"/>
  <c r="L3091" i="3"/>
  <c r="M3091" i="3" s="1"/>
  <c r="L3090" i="3"/>
  <c r="M3090" i="3" s="1"/>
  <c r="S3090" i="3" s="1"/>
  <c r="L3089" i="3"/>
  <c r="M3089" i="3" s="1"/>
  <c r="S3089" i="3" s="1"/>
  <c r="M3088" i="3"/>
  <c r="S3088" i="3" s="1"/>
  <c r="L3088" i="3"/>
  <c r="L3087" i="3"/>
  <c r="M3087" i="3" s="1"/>
  <c r="O3087" i="3" s="1"/>
  <c r="L3086" i="3"/>
  <c r="M3086" i="3" s="1"/>
  <c r="L3085" i="3"/>
  <c r="M3085" i="3" s="1"/>
  <c r="M3084" i="3"/>
  <c r="S3084" i="3" s="1"/>
  <c r="L3084" i="3"/>
  <c r="L3083" i="3"/>
  <c r="M3083" i="3" s="1"/>
  <c r="O3083" i="3" s="1"/>
  <c r="L3073" i="3"/>
  <c r="M3073" i="3" s="1"/>
  <c r="L3072" i="3"/>
  <c r="M3072" i="3" s="1"/>
  <c r="L3071" i="3"/>
  <c r="M3071" i="3" s="1"/>
  <c r="S3071" i="3" s="1"/>
  <c r="L3070" i="3"/>
  <c r="M3070" i="3" s="1"/>
  <c r="O3070" i="3" s="1"/>
  <c r="L3069" i="3"/>
  <c r="M3069" i="3" s="1"/>
  <c r="L3068" i="3"/>
  <c r="M3068" i="3" s="1"/>
  <c r="S3068" i="3" s="1"/>
  <c r="L3067" i="3"/>
  <c r="M3067" i="3" s="1"/>
  <c r="S3067" i="3" s="1"/>
  <c r="L3066" i="3"/>
  <c r="M3066" i="3" s="1"/>
  <c r="O3066" i="3" s="1"/>
  <c r="L3065" i="3"/>
  <c r="M3065" i="3" s="1"/>
  <c r="L3064" i="3"/>
  <c r="M3064" i="3" s="1"/>
  <c r="S3064" i="3" s="1"/>
  <c r="L3063" i="3"/>
  <c r="M3063" i="3" s="1"/>
  <c r="S3063" i="3" s="1"/>
  <c r="L3062" i="3"/>
  <c r="M3062" i="3" s="1"/>
  <c r="O3062" i="3" s="1"/>
  <c r="L3061" i="3"/>
  <c r="M3061" i="3" s="1"/>
  <c r="L3060" i="3"/>
  <c r="M3060" i="3" s="1"/>
  <c r="S3060" i="3" s="1"/>
  <c r="M3058" i="3"/>
  <c r="S3058" i="3" s="1"/>
  <c r="L3058" i="3"/>
  <c r="L3057" i="3"/>
  <c r="M3057" i="3" s="1"/>
  <c r="O3057" i="3" s="1"/>
  <c r="L3056" i="3"/>
  <c r="M3056" i="3" s="1"/>
  <c r="L3055" i="3"/>
  <c r="M3055" i="3" s="1"/>
  <c r="S3055" i="3" s="1"/>
  <c r="L3054" i="3"/>
  <c r="M3054" i="3" s="1"/>
  <c r="S3054" i="3" s="1"/>
  <c r="L3053" i="3"/>
  <c r="M3053" i="3" s="1"/>
  <c r="O3053" i="3" s="1"/>
  <c r="L3052" i="3"/>
  <c r="M3052" i="3" s="1"/>
  <c r="L3051" i="3"/>
  <c r="M3051" i="3" s="1"/>
  <c r="S3051" i="3" s="1"/>
  <c r="L3050" i="3"/>
  <c r="M3050" i="3" s="1"/>
  <c r="S3050" i="3" s="1"/>
  <c r="L3049" i="3"/>
  <c r="M3049" i="3" s="1"/>
  <c r="O3049" i="3" s="1"/>
  <c r="L3048" i="3"/>
  <c r="M3048" i="3" s="1"/>
  <c r="L3047" i="3"/>
  <c r="M3047" i="3" s="1"/>
  <c r="S3047" i="3" s="1"/>
  <c r="L3046" i="3"/>
  <c r="M3046" i="3" s="1"/>
  <c r="S3046" i="3" s="1"/>
  <c r="L3045" i="3"/>
  <c r="M3045" i="3" s="1"/>
  <c r="O3045" i="3" s="1"/>
  <c r="L3035" i="3"/>
  <c r="M3035" i="3" s="1"/>
  <c r="M3034" i="3"/>
  <c r="S3034" i="3" s="1"/>
  <c r="L3034" i="3"/>
  <c r="M3033" i="3"/>
  <c r="S3033" i="3" s="1"/>
  <c r="L3033" i="3"/>
  <c r="L3032" i="3"/>
  <c r="M3032" i="3" s="1"/>
  <c r="O3032" i="3" s="1"/>
  <c r="L3031" i="3"/>
  <c r="M3031" i="3" s="1"/>
  <c r="L3030" i="3"/>
  <c r="M3030" i="3" s="1"/>
  <c r="S3030" i="3" s="1"/>
  <c r="L3029" i="3"/>
  <c r="M3029" i="3" s="1"/>
  <c r="S3029" i="3" s="1"/>
  <c r="L3028" i="3"/>
  <c r="M3028" i="3" s="1"/>
  <c r="O3028" i="3" s="1"/>
  <c r="L3027" i="3"/>
  <c r="M3027" i="3" s="1"/>
  <c r="L3026" i="3"/>
  <c r="M3026" i="3" s="1"/>
  <c r="S3026" i="3" s="1"/>
  <c r="L3025" i="3"/>
  <c r="M3025" i="3" s="1"/>
  <c r="S3025" i="3" s="1"/>
  <c r="L3024" i="3"/>
  <c r="M3024" i="3" s="1"/>
  <c r="O3024" i="3" s="1"/>
  <c r="L3023" i="3"/>
  <c r="M3023" i="3" s="1"/>
  <c r="L3022" i="3"/>
  <c r="M3022" i="3" s="1"/>
  <c r="S3022" i="3" s="1"/>
  <c r="M3020" i="3"/>
  <c r="O3020" i="3" s="1"/>
  <c r="L3020" i="3"/>
  <c r="L3019" i="3"/>
  <c r="M3019" i="3" s="1"/>
  <c r="O3019" i="3" s="1"/>
  <c r="L3018" i="3"/>
  <c r="M3018" i="3" s="1"/>
  <c r="S3018" i="3" s="1"/>
  <c r="L3017" i="3"/>
  <c r="M3017" i="3" s="1"/>
  <c r="S3017" i="3" s="1"/>
  <c r="L3016" i="3"/>
  <c r="M3016" i="3" s="1"/>
  <c r="O3016" i="3" s="1"/>
  <c r="L3015" i="3"/>
  <c r="M3015" i="3" s="1"/>
  <c r="L3014" i="3"/>
  <c r="M3014" i="3" s="1"/>
  <c r="S3014" i="3" s="1"/>
  <c r="M3013" i="3"/>
  <c r="S3013" i="3" s="1"/>
  <c r="L3013" i="3"/>
  <c r="L3012" i="3"/>
  <c r="M3012" i="3" s="1"/>
  <c r="O3012" i="3" s="1"/>
  <c r="L3011" i="3"/>
  <c r="M3011" i="3" s="1"/>
  <c r="L3010" i="3"/>
  <c r="M3010" i="3" s="1"/>
  <c r="S3010" i="3" s="1"/>
  <c r="L3009" i="3"/>
  <c r="M3009" i="3" s="1"/>
  <c r="S3009" i="3" s="1"/>
  <c r="L3008" i="3"/>
  <c r="M3008" i="3" s="1"/>
  <c r="O3008" i="3" s="1"/>
  <c r="L3007" i="3"/>
  <c r="L2997" i="3"/>
  <c r="M2997" i="3" s="1"/>
  <c r="S2997" i="3" s="1"/>
  <c r="L2996" i="3"/>
  <c r="M2996" i="3" s="1"/>
  <c r="S2996" i="3" s="1"/>
  <c r="L2995" i="3"/>
  <c r="M2995" i="3" s="1"/>
  <c r="O2995" i="3" s="1"/>
  <c r="L2994" i="3"/>
  <c r="M2994" i="3" s="1"/>
  <c r="O2994" i="3" s="1"/>
  <c r="L2993" i="3"/>
  <c r="M2993" i="3" s="1"/>
  <c r="S2993" i="3" s="1"/>
  <c r="L2992" i="3"/>
  <c r="M2992" i="3" s="1"/>
  <c r="S2992" i="3" s="1"/>
  <c r="L2991" i="3"/>
  <c r="M2991" i="3" s="1"/>
  <c r="O2991" i="3" s="1"/>
  <c r="L2990" i="3"/>
  <c r="M2990" i="3" s="1"/>
  <c r="L2989" i="3"/>
  <c r="M2989" i="3" s="1"/>
  <c r="S2989" i="3" s="1"/>
  <c r="L2988" i="3"/>
  <c r="M2988" i="3" s="1"/>
  <c r="S2988" i="3" s="1"/>
  <c r="L2987" i="3"/>
  <c r="M2987" i="3" s="1"/>
  <c r="O2987" i="3" s="1"/>
  <c r="L2986" i="3"/>
  <c r="M2986" i="3" s="1"/>
  <c r="L2985" i="3"/>
  <c r="M2985" i="3" s="1"/>
  <c r="S2985" i="3" s="1"/>
  <c r="L2984" i="3"/>
  <c r="M2984" i="3" s="1"/>
  <c r="S2984" i="3" s="1"/>
  <c r="L2982" i="3"/>
  <c r="M2982" i="3" s="1"/>
  <c r="O2982" i="3" s="1"/>
  <c r="L2981" i="3"/>
  <c r="M2981" i="3" s="1"/>
  <c r="L2980" i="3"/>
  <c r="M2980" i="3" s="1"/>
  <c r="S2980" i="3" s="1"/>
  <c r="M2979" i="3"/>
  <c r="S2979" i="3" s="1"/>
  <c r="L2979" i="3"/>
  <c r="L2978" i="3"/>
  <c r="M2978" i="3" s="1"/>
  <c r="O2978" i="3" s="1"/>
  <c r="M2977" i="3"/>
  <c r="O2977" i="3" s="1"/>
  <c r="L2977" i="3"/>
  <c r="L2976" i="3"/>
  <c r="M2976" i="3" s="1"/>
  <c r="S2976" i="3" s="1"/>
  <c r="L2975" i="3"/>
  <c r="M2975" i="3" s="1"/>
  <c r="S2975" i="3" s="1"/>
  <c r="L2974" i="3"/>
  <c r="M2974" i="3" s="1"/>
  <c r="O2974" i="3" s="1"/>
  <c r="L2973" i="3"/>
  <c r="M2973" i="3" s="1"/>
  <c r="L2972" i="3"/>
  <c r="M2972" i="3" s="1"/>
  <c r="S2972" i="3" s="1"/>
  <c r="L2971" i="3"/>
  <c r="M2971" i="3" s="1"/>
  <c r="S2971" i="3" s="1"/>
  <c r="L2970" i="3"/>
  <c r="M2970" i="3" s="1"/>
  <c r="O2970" i="3" s="1"/>
  <c r="L2969" i="3"/>
  <c r="L2959" i="3"/>
  <c r="M2959" i="3" s="1"/>
  <c r="S2959" i="3" s="1"/>
  <c r="L2958" i="3"/>
  <c r="M2958" i="3" s="1"/>
  <c r="S2958" i="3" s="1"/>
  <c r="L2957" i="3"/>
  <c r="M2957" i="3" s="1"/>
  <c r="L2956" i="3"/>
  <c r="M2956" i="3" s="1"/>
  <c r="L2955" i="3"/>
  <c r="M2955" i="3" s="1"/>
  <c r="S2955" i="3" s="1"/>
  <c r="L2954" i="3"/>
  <c r="M2954" i="3" s="1"/>
  <c r="S2954" i="3" s="1"/>
  <c r="L2953" i="3"/>
  <c r="M2953" i="3" s="1"/>
  <c r="L2952" i="3"/>
  <c r="M2952" i="3" s="1"/>
  <c r="O2952" i="3" s="1"/>
  <c r="L2951" i="3"/>
  <c r="M2951" i="3" s="1"/>
  <c r="L2950" i="3"/>
  <c r="M2950" i="3" s="1"/>
  <c r="L2949" i="3"/>
  <c r="M2949" i="3" s="1"/>
  <c r="L2948" i="3"/>
  <c r="M2948" i="3" s="1"/>
  <c r="O2948" i="3" s="1"/>
  <c r="L2947" i="3"/>
  <c r="M2947" i="3" s="1"/>
  <c r="L2946" i="3"/>
  <c r="M2946" i="3" s="1"/>
  <c r="L2944" i="3"/>
  <c r="M2944" i="3" s="1"/>
  <c r="L2943" i="3"/>
  <c r="M2943" i="3" s="1"/>
  <c r="O2943" i="3" s="1"/>
  <c r="L2942" i="3"/>
  <c r="M2942" i="3" s="1"/>
  <c r="L2941" i="3"/>
  <c r="M2941" i="3" s="1"/>
  <c r="L2940" i="3"/>
  <c r="M2940" i="3" s="1"/>
  <c r="L2939" i="3"/>
  <c r="M2939" i="3" s="1"/>
  <c r="O2939" i="3" s="1"/>
  <c r="L2938" i="3"/>
  <c r="M2938" i="3" s="1"/>
  <c r="L2937" i="3"/>
  <c r="M2937" i="3" s="1"/>
  <c r="L2936" i="3"/>
  <c r="M2936" i="3" s="1"/>
  <c r="L2935" i="3"/>
  <c r="M2935" i="3" s="1"/>
  <c r="O2935" i="3" s="1"/>
  <c r="L2934" i="3"/>
  <c r="M2934" i="3" s="1"/>
  <c r="L2933" i="3"/>
  <c r="M2933" i="3" s="1"/>
  <c r="L2932" i="3"/>
  <c r="M2932" i="3" s="1"/>
  <c r="L2931" i="3"/>
  <c r="M2931" i="3" s="1"/>
  <c r="O2931" i="3" s="1"/>
  <c r="L2921" i="3"/>
  <c r="M2921" i="3" s="1"/>
  <c r="L2920" i="3"/>
  <c r="M2920" i="3" s="1"/>
  <c r="S2920" i="3" s="1"/>
  <c r="L2919" i="3"/>
  <c r="M2919" i="3" s="1"/>
  <c r="L2918" i="3"/>
  <c r="M2918" i="3" s="1"/>
  <c r="O2918" i="3" s="1"/>
  <c r="L2917" i="3"/>
  <c r="M2917" i="3" s="1"/>
  <c r="L2916" i="3"/>
  <c r="M2916" i="3" s="1"/>
  <c r="S2916" i="3" s="1"/>
  <c r="L2915" i="3"/>
  <c r="M2915" i="3" s="1"/>
  <c r="L2914" i="3"/>
  <c r="M2914" i="3" s="1"/>
  <c r="O2914" i="3" s="1"/>
  <c r="L2913" i="3"/>
  <c r="M2913" i="3" s="1"/>
  <c r="L2912" i="3"/>
  <c r="M2912" i="3" s="1"/>
  <c r="S2912" i="3" s="1"/>
  <c r="L2911" i="3"/>
  <c r="M2911" i="3" s="1"/>
  <c r="L2910" i="3"/>
  <c r="M2910" i="3" s="1"/>
  <c r="O2910" i="3" s="1"/>
  <c r="L2909" i="3"/>
  <c r="M2909" i="3" s="1"/>
  <c r="L2908" i="3"/>
  <c r="M2908" i="3" s="1"/>
  <c r="S2908" i="3" s="1"/>
  <c r="L2906" i="3"/>
  <c r="M2906" i="3" s="1"/>
  <c r="S2906" i="3" s="1"/>
  <c r="L2905" i="3"/>
  <c r="M2905" i="3" s="1"/>
  <c r="O2905" i="3" s="1"/>
  <c r="L2904" i="3"/>
  <c r="M2904" i="3" s="1"/>
  <c r="L2903" i="3"/>
  <c r="M2903" i="3" s="1"/>
  <c r="S2903" i="3" s="1"/>
  <c r="L2902" i="3"/>
  <c r="M2902" i="3" s="1"/>
  <c r="S2902" i="3" s="1"/>
  <c r="L2901" i="3"/>
  <c r="M2901" i="3" s="1"/>
  <c r="O2901" i="3" s="1"/>
  <c r="L2900" i="3"/>
  <c r="M2900" i="3" s="1"/>
  <c r="L2899" i="3"/>
  <c r="M2899" i="3" s="1"/>
  <c r="S2899" i="3" s="1"/>
  <c r="L2898" i="3"/>
  <c r="M2898" i="3" s="1"/>
  <c r="S2898" i="3" s="1"/>
  <c r="L2897" i="3"/>
  <c r="M2897" i="3" s="1"/>
  <c r="O2897" i="3" s="1"/>
  <c r="L2896" i="3"/>
  <c r="M2896" i="3" s="1"/>
  <c r="L2895" i="3"/>
  <c r="L2894" i="3"/>
  <c r="M2894" i="3" s="1"/>
  <c r="S2894" i="3" s="1"/>
  <c r="L2893" i="3"/>
  <c r="M2893" i="3" s="1"/>
  <c r="O2893" i="3" s="1"/>
  <c r="L2883" i="3"/>
  <c r="M2883" i="3" s="1"/>
  <c r="L2882" i="3"/>
  <c r="M2882" i="3" s="1"/>
  <c r="S2882" i="3" s="1"/>
  <c r="L2881" i="3"/>
  <c r="M2881" i="3" s="1"/>
  <c r="S2881" i="3" s="1"/>
  <c r="L2880" i="3"/>
  <c r="M2880" i="3" s="1"/>
  <c r="O2880" i="3" s="1"/>
  <c r="L2879" i="3"/>
  <c r="M2879" i="3" s="1"/>
  <c r="L2878" i="3"/>
  <c r="M2878" i="3" s="1"/>
  <c r="S2878" i="3" s="1"/>
  <c r="L2877" i="3"/>
  <c r="M2877" i="3" s="1"/>
  <c r="S2877" i="3" s="1"/>
  <c r="L2876" i="3"/>
  <c r="M2876" i="3" s="1"/>
  <c r="O2876" i="3" s="1"/>
  <c r="L2875" i="3"/>
  <c r="M2875" i="3" s="1"/>
  <c r="L2874" i="3"/>
  <c r="M2874" i="3" s="1"/>
  <c r="S2874" i="3" s="1"/>
  <c r="L2873" i="3"/>
  <c r="M2873" i="3" s="1"/>
  <c r="S2873" i="3" s="1"/>
  <c r="L2872" i="3"/>
  <c r="M2872" i="3" s="1"/>
  <c r="O2872" i="3" s="1"/>
  <c r="L2871" i="3"/>
  <c r="M2871" i="3" s="1"/>
  <c r="L2870" i="3"/>
  <c r="M2870" i="3" s="1"/>
  <c r="S2870" i="3" s="1"/>
  <c r="L2868" i="3"/>
  <c r="M2868" i="3" s="1"/>
  <c r="S2868" i="3" s="1"/>
  <c r="L2867" i="3"/>
  <c r="M2867" i="3" s="1"/>
  <c r="O2867" i="3" s="1"/>
  <c r="L2866" i="3"/>
  <c r="M2866" i="3" s="1"/>
  <c r="L2865" i="3"/>
  <c r="M2865" i="3" s="1"/>
  <c r="S2865" i="3" s="1"/>
  <c r="L2864" i="3"/>
  <c r="M2864" i="3" s="1"/>
  <c r="S2864" i="3" s="1"/>
  <c r="L2863" i="3"/>
  <c r="M2863" i="3" s="1"/>
  <c r="O2863" i="3" s="1"/>
  <c r="L2862" i="3"/>
  <c r="M2862" i="3" s="1"/>
  <c r="L2861" i="3"/>
  <c r="M2861" i="3" s="1"/>
  <c r="S2861" i="3" s="1"/>
  <c r="L2860" i="3"/>
  <c r="M2860" i="3" s="1"/>
  <c r="L2859" i="3"/>
  <c r="M2859" i="3" s="1"/>
  <c r="O2859" i="3" s="1"/>
  <c r="L2858" i="3"/>
  <c r="M2858" i="3" s="1"/>
  <c r="L2857" i="3"/>
  <c r="M2857" i="3" s="1"/>
  <c r="S2857" i="3" s="1"/>
  <c r="L2856" i="3"/>
  <c r="M2856" i="3" s="1"/>
  <c r="S2856" i="3" s="1"/>
  <c r="L2855" i="3"/>
  <c r="M2855" i="3" s="1"/>
  <c r="O2855" i="3" s="1"/>
  <c r="L2845" i="3"/>
  <c r="M2845" i="3" s="1"/>
  <c r="L2844" i="3"/>
  <c r="M2844" i="3" s="1"/>
  <c r="S2844" i="3" s="1"/>
  <c r="L2843" i="3"/>
  <c r="M2843" i="3" s="1"/>
  <c r="S2843" i="3" s="1"/>
  <c r="L2842" i="3"/>
  <c r="M2842" i="3" s="1"/>
  <c r="O2842" i="3" s="1"/>
  <c r="L2841" i="3"/>
  <c r="M2841" i="3" s="1"/>
  <c r="L2840" i="3"/>
  <c r="M2840" i="3" s="1"/>
  <c r="S2840" i="3" s="1"/>
  <c r="L2839" i="3"/>
  <c r="M2839" i="3" s="1"/>
  <c r="S2839" i="3" s="1"/>
  <c r="L2838" i="3"/>
  <c r="M2838" i="3" s="1"/>
  <c r="O2838" i="3" s="1"/>
  <c r="L2837" i="3"/>
  <c r="M2837" i="3" s="1"/>
  <c r="L2836" i="3"/>
  <c r="M2836" i="3" s="1"/>
  <c r="S2836" i="3" s="1"/>
  <c r="M2835" i="3"/>
  <c r="S2835" i="3" s="1"/>
  <c r="L2835" i="3"/>
  <c r="L2834" i="3"/>
  <c r="M2834" i="3" s="1"/>
  <c r="O2834" i="3" s="1"/>
  <c r="L2833" i="3"/>
  <c r="M2833" i="3" s="1"/>
  <c r="L2832" i="3"/>
  <c r="M2832" i="3" s="1"/>
  <c r="S2832" i="3" s="1"/>
  <c r="L2830" i="3"/>
  <c r="M2830" i="3" s="1"/>
  <c r="S2830" i="3" s="1"/>
  <c r="L2829" i="3"/>
  <c r="M2829" i="3" s="1"/>
  <c r="O2829" i="3" s="1"/>
  <c r="L2828" i="3"/>
  <c r="M2828" i="3" s="1"/>
  <c r="L2827" i="3"/>
  <c r="M2827" i="3" s="1"/>
  <c r="S2827" i="3" s="1"/>
  <c r="L2826" i="3"/>
  <c r="M2826" i="3" s="1"/>
  <c r="S2826" i="3" s="1"/>
  <c r="L2825" i="3"/>
  <c r="M2825" i="3" s="1"/>
  <c r="O2825" i="3" s="1"/>
  <c r="L2824" i="3"/>
  <c r="M2824" i="3" s="1"/>
  <c r="O2824" i="3" s="1"/>
  <c r="L2823" i="3"/>
  <c r="M2823" i="3" s="1"/>
  <c r="O2823" i="3" s="1"/>
  <c r="L2822" i="3"/>
  <c r="M2822" i="3" s="1"/>
  <c r="O2822" i="3" s="1"/>
  <c r="L2821" i="3"/>
  <c r="M2821" i="3" s="1"/>
  <c r="L2820" i="3"/>
  <c r="M2820" i="3" s="1"/>
  <c r="L2819" i="3"/>
  <c r="M2819" i="3" s="1"/>
  <c r="O2819" i="3" s="1"/>
  <c r="M2818" i="3"/>
  <c r="O2818" i="3" s="1"/>
  <c r="L2818" i="3"/>
  <c r="L2817" i="3"/>
  <c r="L2807" i="3"/>
  <c r="M2807" i="3" s="1"/>
  <c r="M2806" i="3"/>
  <c r="O2806" i="3" s="1"/>
  <c r="L2806" i="3"/>
  <c r="L2805" i="3"/>
  <c r="M2805" i="3" s="1"/>
  <c r="O2805" i="3" s="1"/>
  <c r="L2804" i="3"/>
  <c r="M2804" i="3" s="1"/>
  <c r="L2803" i="3"/>
  <c r="M2803" i="3" s="1"/>
  <c r="L2802" i="3"/>
  <c r="M2802" i="3" s="1"/>
  <c r="O2802" i="3" s="1"/>
  <c r="M2801" i="3"/>
  <c r="O2801" i="3" s="1"/>
  <c r="L2801" i="3"/>
  <c r="L2800" i="3"/>
  <c r="M2800" i="3" s="1"/>
  <c r="L2799" i="3"/>
  <c r="M2799" i="3" s="1"/>
  <c r="L2798" i="3"/>
  <c r="M2798" i="3" s="1"/>
  <c r="O2798" i="3" s="1"/>
  <c r="L2797" i="3"/>
  <c r="M2797" i="3" s="1"/>
  <c r="O2797" i="3" s="1"/>
  <c r="L2796" i="3"/>
  <c r="M2796" i="3" s="1"/>
  <c r="L2795" i="3"/>
  <c r="M2795" i="3" s="1"/>
  <c r="M2794" i="3"/>
  <c r="O2794" i="3" s="1"/>
  <c r="L2794" i="3"/>
  <c r="L2792" i="3"/>
  <c r="M2792" i="3" s="1"/>
  <c r="O2792" i="3" s="1"/>
  <c r="L2791" i="3"/>
  <c r="M2791" i="3" s="1"/>
  <c r="L2790" i="3"/>
  <c r="M2790" i="3" s="1"/>
  <c r="L2789" i="3"/>
  <c r="M2789" i="3" s="1"/>
  <c r="O2789" i="3" s="1"/>
  <c r="M2788" i="3"/>
  <c r="O2788" i="3" s="1"/>
  <c r="L2788" i="3"/>
  <c r="L2787" i="3"/>
  <c r="M2787" i="3" s="1"/>
  <c r="L2786" i="3"/>
  <c r="M2786" i="3" s="1"/>
  <c r="S2786" i="3" s="1"/>
  <c r="L2785" i="3"/>
  <c r="M2785" i="3" s="1"/>
  <c r="O2785" i="3" s="1"/>
  <c r="L2784" i="3"/>
  <c r="M2784" i="3" s="1"/>
  <c r="O2784" i="3" s="1"/>
  <c r="L2783" i="3"/>
  <c r="M2783" i="3" s="1"/>
  <c r="M2782" i="3"/>
  <c r="S2782" i="3" s="1"/>
  <c r="L2782" i="3"/>
  <c r="L2781" i="3"/>
  <c r="M2781" i="3" s="1"/>
  <c r="O2781" i="3" s="1"/>
  <c r="L2780" i="3"/>
  <c r="M2780" i="3" s="1"/>
  <c r="O2780" i="3" s="1"/>
  <c r="L2779" i="3"/>
  <c r="L2769" i="3"/>
  <c r="M2769" i="3" s="1"/>
  <c r="S2769" i="3" s="1"/>
  <c r="M2768" i="3"/>
  <c r="O2768" i="3" s="1"/>
  <c r="L2768" i="3"/>
  <c r="L2767" i="3"/>
  <c r="M2767" i="3" s="1"/>
  <c r="O2767" i="3" s="1"/>
  <c r="L2766" i="3"/>
  <c r="M2766" i="3" s="1"/>
  <c r="M2765" i="3"/>
  <c r="S2765" i="3" s="1"/>
  <c r="L2765" i="3"/>
  <c r="L2764" i="3"/>
  <c r="M2764" i="3" s="1"/>
  <c r="O2764" i="3" s="1"/>
  <c r="L2763" i="3"/>
  <c r="M2763" i="3" s="1"/>
  <c r="O2763" i="3" s="1"/>
  <c r="L2762" i="3"/>
  <c r="M2762" i="3" s="1"/>
  <c r="L2761" i="3"/>
  <c r="M2761" i="3" s="1"/>
  <c r="S2761" i="3" s="1"/>
  <c r="L2760" i="3"/>
  <c r="M2760" i="3" s="1"/>
  <c r="O2760" i="3" s="1"/>
  <c r="M2759" i="3"/>
  <c r="O2759" i="3" s="1"/>
  <c r="L2759" i="3"/>
  <c r="L2758" i="3"/>
  <c r="M2758" i="3" s="1"/>
  <c r="M2757" i="3"/>
  <c r="S2757" i="3" s="1"/>
  <c r="L2757" i="3"/>
  <c r="L2756" i="3"/>
  <c r="M2756" i="3" s="1"/>
  <c r="O2756" i="3" s="1"/>
  <c r="L2754" i="3"/>
  <c r="M2754" i="3" s="1"/>
  <c r="O2754" i="3" s="1"/>
  <c r="L2753" i="3"/>
  <c r="M2753" i="3" s="1"/>
  <c r="L2752" i="3"/>
  <c r="M2752" i="3" s="1"/>
  <c r="S2752" i="3" s="1"/>
  <c r="L2751" i="3"/>
  <c r="M2751" i="3" s="1"/>
  <c r="O2751" i="3" s="1"/>
  <c r="L2750" i="3"/>
  <c r="M2750" i="3" s="1"/>
  <c r="O2750" i="3" s="1"/>
  <c r="L2749" i="3"/>
  <c r="M2749" i="3" s="1"/>
  <c r="L2748" i="3"/>
  <c r="M2748" i="3" s="1"/>
  <c r="S2748" i="3" s="1"/>
  <c r="L2747" i="3"/>
  <c r="M2747" i="3" s="1"/>
  <c r="O2747" i="3" s="1"/>
  <c r="L2746" i="3"/>
  <c r="M2746" i="3" s="1"/>
  <c r="O2746" i="3" s="1"/>
  <c r="L2745" i="3"/>
  <c r="M2745" i="3" s="1"/>
  <c r="M2744" i="3"/>
  <c r="S2744" i="3" s="1"/>
  <c r="L2744" i="3"/>
  <c r="L2743" i="3"/>
  <c r="M2743" i="3" s="1"/>
  <c r="O2743" i="3" s="1"/>
  <c r="L2742" i="3"/>
  <c r="M2742" i="3" s="1"/>
  <c r="O2742" i="3" s="1"/>
  <c r="L2741" i="3"/>
  <c r="L2731" i="3"/>
  <c r="M2731" i="3" s="1"/>
  <c r="S2731" i="3" s="1"/>
  <c r="L2730" i="3"/>
  <c r="M2730" i="3" s="1"/>
  <c r="O2730" i="3" s="1"/>
  <c r="M2729" i="3"/>
  <c r="O2729" i="3" s="1"/>
  <c r="L2729" i="3"/>
  <c r="L2728" i="3"/>
  <c r="M2728" i="3" s="1"/>
  <c r="L2727" i="3"/>
  <c r="M2727" i="3" s="1"/>
  <c r="S2727" i="3" s="1"/>
  <c r="M2726" i="3"/>
  <c r="O2726" i="3" s="1"/>
  <c r="L2726" i="3"/>
  <c r="L2725" i="3"/>
  <c r="M2725" i="3" s="1"/>
  <c r="O2725" i="3" s="1"/>
  <c r="L2724" i="3"/>
  <c r="M2724" i="3" s="1"/>
  <c r="L2723" i="3"/>
  <c r="M2723" i="3" s="1"/>
  <c r="S2723" i="3" s="1"/>
  <c r="L2722" i="3"/>
  <c r="M2722" i="3" s="1"/>
  <c r="O2722" i="3" s="1"/>
  <c r="L2721" i="3"/>
  <c r="M2721" i="3" s="1"/>
  <c r="O2721" i="3" s="1"/>
  <c r="L2720" i="3"/>
  <c r="M2720" i="3" s="1"/>
  <c r="L2719" i="3"/>
  <c r="M2719" i="3" s="1"/>
  <c r="S2719" i="3" s="1"/>
  <c r="L2718" i="3"/>
  <c r="M2718" i="3" s="1"/>
  <c r="O2718" i="3" s="1"/>
  <c r="L2716" i="3"/>
  <c r="M2716" i="3" s="1"/>
  <c r="O2716" i="3" s="1"/>
  <c r="L2715" i="3"/>
  <c r="M2715" i="3" s="1"/>
  <c r="L2714" i="3"/>
  <c r="M2714" i="3" s="1"/>
  <c r="S2714" i="3" s="1"/>
  <c r="L2713" i="3"/>
  <c r="M2713" i="3" s="1"/>
  <c r="O2713" i="3" s="1"/>
  <c r="M2712" i="3"/>
  <c r="O2712" i="3" s="1"/>
  <c r="L2712" i="3"/>
  <c r="L2711" i="3"/>
  <c r="M2711" i="3" s="1"/>
  <c r="L2710" i="3"/>
  <c r="M2710" i="3" s="1"/>
  <c r="S2710" i="3" s="1"/>
  <c r="L2709" i="3"/>
  <c r="M2709" i="3" s="1"/>
  <c r="O2709" i="3" s="1"/>
  <c r="L2708" i="3"/>
  <c r="M2708" i="3" s="1"/>
  <c r="O2708" i="3" s="1"/>
  <c r="L2707" i="3"/>
  <c r="M2707" i="3" s="1"/>
  <c r="L2706" i="3"/>
  <c r="M2706" i="3" s="1"/>
  <c r="S2706" i="3" s="1"/>
  <c r="L2705" i="3"/>
  <c r="M2705" i="3" s="1"/>
  <c r="O2705" i="3" s="1"/>
  <c r="L2704" i="3"/>
  <c r="M2704" i="3" s="1"/>
  <c r="O2704" i="3" s="1"/>
  <c r="L2703" i="3"/>
  <c r="L2693" i="3"/>
  <c r="M2693" i="3" s="1"/>
  <c r="S2693" i="3" s="1"/>
  <c r="M2692" i="3"/>
  <c r="O2692" i="3" s="1"/>
  <c r="L2692" i="3"/>
  <c r="L2691" i="3"/>
  <c r="M2691" i="3" s="1"/>
  <c r="O2691" i="3" s="1"/>
  <c r="L2690" i="3"/>
  <c r="M2690" i="3" s="1"/>
  <c r="L2689" i="3"/>
  <c r="M2689" i="3" s="1"/>
  <c r="S2689" i="3" s="1"/>
  <c r="L2688" i="3"/>
  <c r="M2688" i="3" s="1"/>
  <c r="O2688" i="3" s="1"/>
  <c r="L2687" i="3"/>
  <c r="M2687" i="3" s="1"/>
  <c r="O2687" i="3" s="1"/>
  <c r="L2686" i="3"/>
  <c r="M2686" i="3" s="1"/>
  <c r="L2685" i="3"/>
  <c r="M2685" i="3" s="1"/>
  <c r="S2685" i="3" s="1"/>
  <c r="L2684" i="3"/>
  <c r="M2684" i="3" s="1"/>
  <c r="O2684" i="3" s="1"/>
  <c r="L2683" i="3"/>
  <c r="M2683" i="3" s="1"/>
  <c r="O2683" i="3" s="1"/>
  <c r="L2682" i="3"/>
  <c r="M2682" i="3" s="1"/>
  <c r="L2681" i="3"/>
  <c r="M2681" i="3" s="1"/>
  <c r="S2681" i="3" s="1"/>
  <c r="L2680" i="3"/>
  <c r="M2680" i="3" s="1"/>
  <c r="O2680" i="3" s="1"/>
  <c r="L2678" i="3"/>
  <c r="M2678" i="3" s="1"/>
  <c r="O2678" i="3" s="1"/>
  <c r="L2677" i="3"/>
  <c r="M2677" i="3" s="1"/>
  <c r="L2676" i="3"/>
  <c r="M2676" i="3" s="1"/>
  <c r="S2676" i="3" s="1"/>
  <c r="L2675" i="3"/>
  <c r="M2675" i="3" s="1"/>
  <c r="O2675" i="3" s="1"/>
  <c r="L2674" i="3"/>
  <c r="M2674" i="3" s="1"/>
  <c r="O2674" i="3" s="1"/>
  <c r="L2673" i="3"/>
  <c r="M2673" i="3" s="1"/>
  <c r="M2672" i="3"/>
  <c r="S2672" i="3" s="1"/>
  <c r="L2672" i="3"/>
  <c r="L2671" i="3"/>
  <c r="M2671" i="3" s="1"/>
  <c r="O2671" i="3" s="1"/>
  <c r="M2670" i="3"/>
  <c r="O2670" i="3" s="1"/>
  <c r="L2670" i="3"/>
  <c r="L2669" i="3"/>
  <c r="M2669" i="3" s="1"/>
  <c r="L2668" i="3"/>
  <c r="M2668" i="3" s="1"/>
  <c r="S2668" i="3" s="1"/>
  <c r="L2667" i="3"/>
  <c r="M2667" i="3" s="1"/>
  <c r="O2667" i="3" s="1"/>
  <c r="L2666" i="3"/>
  <c r="M2666" i="3" s="1"/>
  <c r="O2666" i="3" s="1"/>
  <c r="L2665" i="3"/>
  <c r="L2655" i="3"/>
  <c r="M2655" i="3" s="1"/>
  <c r="S2655" i="3" s="1"/>
  <c r="M2654" i="3"/>
  <c r="O2654" i="3" s="1"/>
  <c r="L2654" i="3"/>
  <c r="L2653" i="3"/>
  <c r="M2653" i="3" s="1"/>
  <c r="O2653" i="3" s="1"/>
  <c r="L2652" i="3"/>
  <c r="M2652" i="3" s="1"/>
  <c r="L2651" i="3"/>
  <c r="M2651" i="3" s="1"/>
  <c r="S2651" i="3" s="1"/>
  <c r="L2650" i="3"/>
  <c r="M2650" i="3" s="1"/>
  <c r="O2650" i="3" s="1"/>
  <c r="L2649" i="3"/>
  <c r="M2649" i="3" s="1"/>
  <c r="O2649" i="3" s="1"/>
  <c r="L2648" i="3"/>
  <c r="M2648" i="3" s="1"/>
  <c r="M2647" i="3"/>
  <c r="S2647" i="3" s="1"/>
  <c r="L2647" i="3"/>
  <c r="L2646" i="3"/>
  <c r="M2646" i="3" s="1"/>
  <c r="O2646" i="3" s="1"/>
  <c r="L2645" i="3"/>
  <c r="M2645" i="3" s="1"/>
  <c r="O2645" i="3" s="1"/>
  <c r="L2644" i="3"/>
  <c r="M2644" i="3" s="1"/>
  <c r="L2643" i="3"/>
  <c r="M2643" i="3" s="1"/>
  <c r="S2643" i="3" s="1"/>
  <c r="L2642" i="3"/>
  <c r="M2642" i="3" s="1"/>
  <c r="O2642" i="3" s="1"/>
  <c r="M2640" i="3"/>
  <c r="O2640" i="3" s="1"/>
  <c r="L2640" i="3"/>
  <c r="L2639" i="3"/>
  <c r="M2639" i="3" s="1"/>
  <c r="L2638" i="3"/>
  <c r="M2638" i="3" s="1"/>
  <c r="S2638" i="3" s="1"/>
  <c r="L2637" i="3"/>
  <c r="M2637" i="3" s="1"/>
  <c r="O2637" i="3" s="1"/>
  <c r="L2636" i="3"/>
  <c r="M2636" i="3" s="1"/>
  <c r="O2636" i="3" s="1"/>
  <c r="L2635" i="3"/>
  <c r="M2635" i="3" s="1"/>
  <c r="L2634" i="3"/>
  <c r="M2634" i="3" s="1"/>
  <c r="S2634" i="3" s="1"/>
  <c r="L2633" i="3"/>
  <c r="M2633" i="3" s="1"/>
  <c r="O2633" i="3" s="1"/>
  <c r="L2632" i="3"/>
  <c r="M2632" i="3" s="1"/>
  <c r="O2632" i="3" s="1"/>
  <c r="L2631" i="3"/>
  <c r="M2631" i="3" s="1"/>
  <c r="L2630" i="3"/>
  <c r="M2630" i="3" s="1"/>
  <c r="S2630" i="3" s="1"/>
  <c r="L2629" i="3"/>
  <c r="M2629" i="3" s="1"/>
  <c r="O2629" i="3" s="1"/>
  <c r="L2628" i="3"/>
  <c r="M2628" i="3" s="1"/>
  <c r="O2628" i="3" s="1"/>
  <c r="L2627" i="3"/>
  <c r="M2617" i="3"/>
  <c r="S2617" i="3" s="1"/>
  <c r="L2617" i="3"/>
  <c r="L2616" i="3"/>
  <c r="M2616" i="3" s="1"/>
  <c r="O2616" i="3" s="1"/>
  <c r="L2615" i="3"/>
  <c r="M2615" i="3" s="1"/>
  <c r="O2615" i="3" s="1"/>
  <c r="L2614" i="3"/>
  <c r="M2614" i="3" s="1"/>
  <c r="S2614" i="3" s="1"/>
  <c r="L2613" i="3"/>
  <c r="M2613" i="3" s="1"/>
  <c r="S2613" i="3" s="1"/>
  <c r="L2612" i="3"/>
  <c r="M2612" i="3" s="1"/>
  <c r="O2612" i="3" s="1"/>
  <c r="L2611" i="3"/>
  <c r="M2611" i="3" s="1"/>
  <c r="L2610" i="3"/>
  <c r="M2610" i="3" s="1"/>
  <c r="S2610" i="3" s="1"/>
  <c r="L2609" i="3"/>
  <c r="M2609" i="3" s="1"/>
  <c r="S2609" i="3" s="1"/>
  <c r="L2608" i="3"/>
  <c r="M2608" i="3" s="1"/>
  <c r="O2608" i="3" s="1"/>
  <c r="M2607" i="3"/>
  <c r="O2607" i="3" s="1"/>
  <c r="L2607" i="3"/>
  <c r="L2606" i="3"/>
  <c r="M2606" i="3" s="1"/>
  <c r="S2606" i="3" s="1"/>
  <c r="L2605" i="3"/>
  <c r="M2605" i="3" s="1"/>
  <c r="S2605" i="3" s="1"/>
  <c r="M2604" i="3"/>
  <c r="O2604" i="3" s="1"/>
  <c r="L2604" i="3"/>
  <c r="L2602" i="3"/>
  <c r="M2602" i="3" s="1"/>
  <c r="L2601" i="3"/>
  <c r="M2601" i="3" s="1"/>
  <c r="S2601" i="3" s="1"/>
  <c r="L2600" i="3"/>
  <c r="M2600" i="3" s="1"/>
  <c r="S2600" i="3" s="1"/>
  <c r="L2599" i="3"/>
  <c r="M2599" i="3" s="1"/>
  <c r="O2599" i="3" s="1"/>
  <c r="L2598" i="3"/>
  <c r="M2598" i="3" s="1"/>
  <c r="O2598" i="3" s="1"/>
  <c r="L2597" i="3"/>
  <c r="M2597" i="3" s="1"/>
  <c r="S2597" i="3" s="1"/>
  <c r="L2596" i="3"/>
  <c r="M2596" i="3" s="1"/>
  <c r="S2596" i="3" s="1"/>
  <c r="L2595" i="3"/>
  <c r="M2595" i="3" s="1"/>
  <c r="O2595" i="3" s="1"/>
  <c r="L2594" i="3"/>
  <c r="M2594" i="3" s="1"/>
  <c r="L2593" i="3"/>
  <c r="M2593" i="3" s="1"/>
  <c r="S2593" i="3" s="1"/>
  <c r="L2592" i="3"/>
  <c r="M2592" i="3" s="1"/>
  <c r="S2592" i="3" s="1"/>
  <c r="M2591" i="3"/>
  <c r="O2591" i="3" s="1"/>
  <c r="L2591" i="3"/>
  <c r="L2590" i="3"/>
  <c r="M2590" i="3" s="1"/>
  <c r="O2590" i="3" s="1"/>
  <c r="L2589" i="3"/>
  <c r="M2579" i="3"/>
  <c r="S2579" i="3" s="1"/>
  <c r="L2579" i="3"/>
  <c r="L2578" i="3"/>
  <c r="M2578" i="3" s="1"/>
  <c r="O2578" i="3" s="1"/>
  <c r="L2577" i="3"/>
  <c r="M2577" i="3" s="1"/>
  <c r="O2577" i="3" s="1"/>
  <c r="L2576" i="3"/>
  <c r="M2576" i="3" s="1"/>
  <c r="S2576" i="3" s="1"/>
  <c r="L2575" i="3"/>
  <c r="M2575" i="3" s="1"/>
  <c r="S2575" i="3" s="1"/>
  <c r="L2574" i="3"/>
  <c r="M2574" i="3" s="1"/>
  <c r="O2574" i="3" s="1"/>
  <c r="M2573" i="3"/>
  <c r="O2573" i="3" s="1"/>
  <c r="L2573" i="3"/>
  <c r="L2572" i="3"/>
  <c r="M2572" i="3" s="1"/>
  <c r="S2572" i="3" s="1"/>
  <c r="L2571" i="3"/>
  <c r="M2571" i="3" s="1"/>
  <c r="S2571" i="3" s="1"/>
  <c r="M2570" i="3"/>
  <c r="O2570" i="3" s="1"/>
  <c r="L2570" i="3"/>
  <c r="L2569" i="3"/>
  <c r="M2569" i="3" s="1"/>
  <c r="L2568" i="3"/>
  <c r="M2568" i="3" s="1"/>
  <c r="S2568" i="3" s="1"/>
  <c r="L2567" i="3"/>
  <c r="M2567" i="3" s="1"/>
  <c r="S2567" i="3" s="1"/>
  <c r="L2566" i="3"/>
  <c r="M2566" i="3" s="1"/>
  <c r="O2566" i="3" s="1"/>
  <c r="L2564" i="3"/>
  <c r="M2564" i="3" s="1"/>
  <c r="O2564" i="3" s="1"/>
  <c r="L2563" i="3"/>
  <c r="M2563" i="3" s="1"/>
  <c r="S2563" i="3" s="1"/>
  <c r="L2562" i="3"/>
  <c r="M2562" i="3" s="1"/>
  <c r="S2562" i="3" s="1"/>
  <c r="L2561" i="3"/>
  <c r="M2561" i="3" s="1"/>
  <c r="O2561" i="3" s="1"/>
  <c r="L2560" i="3"/>
  <c r="M2560" i="3" s="1"/>
  <c r="O2560" i="3" s="1"/>
  <c r="L2559" i="3"/>
  <c r="M2559" i="3" s="1"/>
  <c r="S2559" i="3" s="1"/>
  <c r="M2558" i="3"/>
  <c r="S2558" i="3" s="1"/>
  <c r="L2558" i="3"/>
  <c r="L2557" i="3"/>
  <c r="M2557" i="3" s="1"/>
  <c r="O2557" i="3" s="1"/>
  <c r="L2556" i="3"/>
  <c r="M2556" i="3" s="1"/>
  <c r="O2556" i="3" s="1"/>
  <c r="L2555" i="3"/>
  <c r="M2555" i="3" s="1"/>
  <c r="S2555" i="3" s="1"/>
  <c r="L2554" i="3"/>
  <c r="M2554" i="3" s="1"/>
  <c r="S2554" i="3" s="1"/>
  <c r="L2553" i="3"/>
  <c r="M2553" i="3" s="1"/>
  <c r="O2553" i="3" s="1"/>
  <c r="L2552" i="3"/>
  <c r="M2552" i="3" s="1"/>
  <c r="L2551" i="3"/>
  <c r="L2541" i="3"/>
  <c r="M2541" i="3" s="1"/>
  <c r="S2541" i="3" s="1"/>
  <c r="L2540" i="3"/>
  <c r="M2540" i="3" s="1"/>
  <c r="O2540" i="3" s="1"/>
  <c r="M2539" i="3"/>
  <c r="O2539" i="3" s="1"/>
  <c r="L2539" i="3"/>
  <c r="L2538" i="3"/>
  <c r="M2538" i="3" s="1"/>
  <c r="L2537" i="3"/>
  <c r="M2537" i="3" s="1"/>
  <c r="S2537" i="3" s="1"/>
  <c r="M2536" i="3"/>
  <c r="L2536" i="3"/>
  <c r="L2535" i="3"/>
  <c r="M2535" i="3" s="1"/>
  <c r="O2535" i="3" s="1"/>
  <c r="L2534" i="3"/>
  <c r="M2534" i="3" s="1"/>
  <c r="S2534" i="3" s="1"/>
  <c r="L2533" i="3"/>
  <c r="M2533" i="3" s="1"/>
  <c r="S2533" i="3" s="1"/>
  <c r="L2532" i="3"/>
  <c r="M2532" i="3" s="1"/>
  <c r="O2532" i="3" s="1"/>
  <c r="L2531" i="3"/>
  <c r="M2531" i="3" s="1"/>
  <c r="O2531" i="3" s="1"/>
  <c r="L2530" i="3"/>
  <c r="M2530" i="3" s="1"/>
  <c r="S2530" i="3" s="1"/>
  <c r="L2529" i="3"/>
  <c r="M2529" i="3" s="1"/>
  <c r="S2529" i="3" s="1"/>
  <c r="L2528" i="3"/>
  <c r="M2528" i="3" s="1"/>
  <c r="O2528" i="3" s="1"/>
  <c r="L2526" i="3"/>
  <c r="M2526" i="3" s="1"/>
  <c r="L2525" i="3"/>
  <c r="M2525" i="3" s="1"/>
  <c r="S2525" i="3" s="1"/>
  <c r="L2524" i="3"/>
  <c r="M2524" i="3" s="1"/>
  <c r="S2524" i="3" s="1"/>
  <c r="L2523" i="3"/>
  <c r="M2523" i="3" s="1"/>
  <c r="O2523" i="3" s="1"/>
  <c r="L2522" i="3"/>
  <c r="M2522" i="3" s="1"/>
  <c r="L2521" i="3"/>
  <c r="M2521" i="3" s="1"/>
  <c r="S2521" i="3" s="1"/>
  <c r="M2520" i="3"/>
  <c r="S2520" i="3" s="1"/>
  <c r="L2520" i="3"/>
  <c r="L2519" i="3"/>
  <c r="M2519" i="3" s="1"/>
  <c r="O2519" i="3" s="1"/>
  <c r="L2518" i="3"/>
  <c r="M2518" i="3" s="1"/>
  <c r="S2518" i="3" s="1"/>
  <c r="L2517" i="3"/>
  <c r="M2517" i="3" s="1"/>
  <c r="S2517" i="3" s="1"/>
  <c r="L2516" i="3"/>
  <c r="M2516" i="3" s="1"/>
  <c r="S2516" i="3" s="1"/>
  <c r="L2515" i="3"/>
  <c r="M2515" i="3" s="1"/>
  <c r="L2514" i="3"/>
  <c r="M2514" i="3" s="1"/>
  <c r="M2513" i="3"/>
  <c r="S2513" i="3" s="1"/>
  <c r="L2513" i="3"/>
  <c r="L2503" i="3"/>
  <c r="M2503" i="3" s="1"/>
  <c r="L2502" i="3"/>
  <c r="M2502" i="3" s="1"/>
  <c r="L2501" i="3"/>
  <c r="M2501" i="3" s="1"/>
  <c r="L2500" i="3"/>
  <c r="M2500" i="3" s="1"/>
  <c r="S2500" i="3" s="1"/>
  <c r="L2499" i="3"/>
  <c r="M2499" i="3" s="1"/>
  <c r="L2498" i="3"/>
  <c r="M2498" i="3" s="1"/>
  <c r="L2497" i="3"/>
  <c r="M2497" i="3" s="1"/>
  <c r="L2496" i="3"/>
  <c r="M2496" i="3" s="1"/>
  <c r="S2496" i="3" s="1"/>
  <c r="L2495" i="3"/>
  <c r="M2495" i="3" s="1"/>
  <c r="L2494" i="3"/>
  <c r="M2494" i="3" s="1"/>
  <c r="L2493" i="3"/>
  <c r="M2493" i="3" s="1"/>
  <c r="L2492" i="3"/>
  <c r="M2492" i="3" s="1"/>
  <c r="S2492" i="3" s="1"/>
  <c r="L2491" i="3"/>
  <c r="M2491" i="3" s="1"/>
  <c r="L2490" i="3"/>
  <c r="M2490" i="3" s="1"/>
  <c r="L2488" i="3"/>
  <c r="M2488" i="3" s="1"/>
  <c r="L2487" i="3"/>
  <c r="M2487" i="3" s="1"/>
  <c r="S2487" i="3" s="1"/>
  <c r="L2486" i="3"/>
  <c r="M2486" i="3" s="1"/>
  <c r="L2485" i="3"/>
  <c r="M2485" i="3" s="1"/>
  <c r="L2484" i="3"/>
  <c r="M2484" i="3" s="1"/>
  <c r="L2483" i="3"/>
  <c r="M2483" i="3" s="1"/>
  <c r="S2483" i="3" s="1"/>
  <c r="L2482" i="3"/>
  <c r="M2482" i="3" s="1"/>
  <c r="L2481" i="3"/>
  <c r="M2481" i="3" s="1"/>
  <c r="L2480" i="3"/>
  <c r="M2480" i="3" s="1"/>
  <c r="L2479" i="3"/>
  <c r="M2479" i="3" s="1"/>
  <c r="S2479" i="3" s="1"/>
  <c r="L2478" i="3"/>
  <c r="M2478" i="3" s="1"/>
  <c r="L2477" i="3"/>
  <c r="M2477" i="3" s="1"/>
  <c r="L2476" i="3"/>
  <c r="M2476" i="3" s="1"/>
  <c r="M2475" i="3"/>
  <c r="S2475" i="3" s="1"/>
  <c r="L2475" i="3"/>
  <c r="L2465" i="3"/>
  <c r="M2465" i="3" s="1"/>
  <c r="L2464" i="3"/>
  <c r="M2464" i="3" s="1"/>
  <c r="L2463" i="3"/>
  <c r="M2463" i="3" s="1"/>
  <c r="M2462" i="3"/>
  <c r="S2462" i="3" s="1"/>
  <c r="L2462" i="3"/>
  <c r="L2461" i="3"/>
  <c r="M2461" i="3" s="1"/>
  <c r="L2460" i="3"/>
  <c r="M2460" i="3" s="1"/>
  <c r="L2459" i="3"/>
  <c r="M2459" i="3" s="1"/>
  <c r="L2458" i="3"/>
  <c r="M2458" i="3" s="1"/>
  <c r="S2458" i="3" s="1"/>
  <c r="L2457" i="3"/>
  <c r="M2457" i="3" s="1"/>
  <c r="L2456" i="3"/>
  <c r="M2456" i="3" s="1"/>
  <c r="L2455" i="3"/>
  <c r="M2455" i="3" s="1"/>
  <c r="L2454" i="3"/>
  <c r="M2454" i="3" s="1"/>
  <c r="S2454" i="3" s="1"/>
  <c r="L2453" i="3"/>
  <c r="M2453" i="3" s="1"/>
  <c r="L2452" i="3"/>
  <c r="M2452" i="3" s="1"/>
  <c r="L2450" i="3"/>
  <c r="M2450" i="3" s="1"/>
  <c r="L2449" i="3"/>
  <c r="M2449" i="3" s="1"/>
  <c r="S2449" i="3" s="1"/>
  <c r="L2448" i="3"/>
  <c r="M2448" i="3" s="1"/>
  <c r="L2447" i="3"/>
  <c r="M2447" i="3" s="1"/>
  <c r="L2446" i="3"/>
  <c r="M2446" i="3" s="1"/>
  <c r="L2445" i="3"/>
  <c r="M2445" i="3" s="1"/>
  <c r="S2445" i="3" s="1"/>
  <c r="L2444" i="3"/>
  <c r="M2444" i="3" s="1"/>
  <c r="L2443" i="3"/>
  <c r="M2443" i="3" s="1"/>
  <c r="L2442" i="3"/>
  <c r="M2442" i="3" s="1"/>
  <c r="L2441" i="3"/>
  <c r="M2441" i="3" s="1"/>
  <c r="S2441" i="3" s="1"/>
  <c r="L2440" i="3"/>
  <c r="M2440" i="3" s="1"/>
  <c r="L2439" i="3"/>
  <c r="M2439" i="3" s="1"/>
  <c r="L2438" i="3"/>
  <c r="M2438" i="3" s="1"/>
  <c r="L2437" i="3"/>
  <c r="M2437" i="3" s="1"/>
  <c r="S2437" i="3" s="1"/>
  <c r="L2427" i="3"/>
  <c r="M2427" i="3" s="1"/>
  <c r="L2426" i="3"/>
  <c r="M2426" i="3" s="1"/>
  <c r="L2425" i="3"/>
  <c r="M2425" i="3" s="1"/>
  <c r="L2424" i="3"/>
  <c r="M2424" i="3" s="1"/>
  <c r="S2424" i="3" s="1"/>
  <c r="L2423" i="3"/>
  <c r="M2423" i="3" s="1"/>
  <c r="L2422" i="3"/>
  <c r="M2422" i="3" s="1"/>
  <c r="L2421" i="3"/>
  <c r="M2421" i="3" s="1"/>
  <c r="L2420" i="3"/>
  <c r="M2420" i="3" s="1"/>
  <c r="S2420" i="3" s="1"/>
  <c r="L2419" i="3"/>
  <c r="M2419" i="3" s="1"/>
  <c r="L2418" i="3"/>
  <c r="M2418" i="3" s="1"/>
  <c r="L2417" i="3"/>
  <c r="M2417" i="3" s="1"/>
  <c r="L2416" i="3"/>
  <c r="M2416" i="3" s="1"/>
  <c r="S2416" i="3" s="1"/>
  <c r="L2415" i="3"/>
  <c r="M2415" i="3" s="1"/>
  <c r="L2414" i="3"/>
  <c r="M2414" i="3" s="1"/>
  <c r="L2412" i="3"/>
  <c r="M2412" i="3" s="1"/>
  <c r="L2411" i="3"/>
  <c r="M2411" i="3" s="1"/>
  <c r="S2411" i="3" s="1"/>
  <c r="L2410" i="3"/>
  <c r="M2410" i="3" s="1"/>
  <c r="L2409" i="3"/>
  <c r="M2409" i="3" s="1"/>
  <c r="L2408" i="3"/>
  <c r="M2408" i="3" s="1"/>
  <c r="L2407" i="3"/>
  <c r="M2407" i="3" s="1"/>
  <c r="S2407" i="3" s="1"/>
  <c r="L2406" i="3"/>
  <c r="M2406" i="3" s="1"/>
  <c r="L2405" i="3"/>
  <c r="M2405" i="3" s="1"/>
  <c r="L2404" i="3"/>
  <c r="M2404" i="3" s="1"/>
  <c r="L2403" i="3"/>
  <c r="M2403" i="3" s="1"/>
  <c r="S2403" i="3" s="1"/>
  <c r="L2402" i="3"/>
  <c r="M2402" i="3" s="1"/>
  <c r="L2401" i="3"/>
  <c r="M2401" i="3" s="1"/>
  <c r="L2400" i="3"/>
  <c r="M2400" i="3" s="1"/>
  <c r="L2399" i="3"/>
  <c r="M2399" i="3" s="1"/>
  <c r="S2399" i="3" s="1"/>
  <c r="L2389" i="3"/>
  <c r="M2389" i="3" s="1"/>
  <c r="L2388" i="3"/>
  <c r="M2388" i="3" s="1"/>
  <c r="L2387" i="3"/>
  <c r="M2387" i="3" s="1"/>
  <c r="M2386" i="3"/>
  <c r="S2386" i="3" s="1"/>
  <c r="L2386" i="3"/>
  <c r="L2385" i="3"/>
  <c r="M2385" i="3" s="1"/>
  <c r="L2384" i="3"/>
  <c r="M2384" i="3" s="1"/>
  <c r="L2383" i="3"/>
  <c r="M2383" i="3" s="1"/>
  <c r="M2382" i="3"/>
  <c r="S2382" i="3" s="1"/>
  <c r="L2382" i="3"/>
  <c r="L2381" i="3"/>
  <c r="M2381" i="3" s="1"/>
  <c r="L2380" i="3"/>
  <c r="M2380" i="3" s="1"/>
  <c r="L2379" i="3"/>
  <c r="M2379" i="3" s="1"/>
  <c r="M2378" i="3"/>
  <c r="S2378" i="3" s="1"/>
  <c r="L2378" i="3"/>
  <c r="L2377" i="3"/>
  <c r="M2377" i="3" s="1"/>
  <c r="L2376" i="3"/>
  <c r="M2376" i="3" s="1"/>
  <c r="L2374" i="3"/>
  <c r="M2374" i="3" s="1"/>
  <c r="L2373" i="3"/>
  <c r="M2373" i="3" s="1"/>
  <c r="S2373" i="3" s="1"/>
  <c r="L2372" i="3"/>
  <c r="M2372" i="3" s="1"/>
  <c r="L2371" i="3"/>
  <c r="M2371" i="3" s="1"/>
  <c r="L2370" i="3"/>
  <c r="M2370" i="3" s="1"/>
  <c r="L2369" i="3"/>
  <c r="M2369" i="3" s="1"/>
  <c r="S2369" i="3" s="1"/>
  <c r="L2368" i="3"/>
  <c r="M2368" i="3" s="1"/>
  <c r="L2367" i="3"/>
  <c r="M2367" i="3" s="1"/>
  <c r="L2366" i="3"/>
  <c r="M2366" i="3" s="1"/>
  <c r="L2365" i="3"/>
  <c r="M2365" i="3" s="1"/>
  <c r="S2365" i="3" s="1"/>
  <c r="L2364" i="3"/>
  <c r="M2364" i="3" s="1"/>
  <c r="L2363" i="3"/>
  <c r="M2363" i="3" s="1"/>
  <c r="L2362" i="3"/>
  <c r="M2362" i="3" s="1"/>
  <c r="L2361" i="3"/>
  <c r="M2361" i="3" s="1"/>
  <c r="S2361" i="3" s="1"/>
  <c r="L2351" i="3"/>
  <c r="M2351" i="3" s="1"/>
  <c r="L2350" i="3"/>
  <c r="M2350" i="3" s="1"/>
  <c r="L2349" i="3"/>
  <c r="M2349" i="3" s="1"/>
  <c r="L2348" i="3"/>
  <c r="M2348" i="3" s="1"/>
  <c r="S2348" i="3" s="1"/>
  <c r="L2347" i="3"/>
  <c r="M2347" i="3" s="1"/>
  <c r="L2346" i="3"/>
  <c r="M2346" i="3" s="1"/>
  <c r="L2345" i="3"/>
  <c r="M2345" i="3" s="1"/>
  <c r="L2344" i="3"/>
  <c r="M2344" i="3" s="1"/>
  <c r="S2344" i="3" s="1"/>
  <c r="L2343" i="3"/>
  <c r="M2343" i="3" s="1"/>
  <c r="L2342" i="3"/>
  <c r="M2342" i="3" s="1"/>
  <c r="L2341" i="3"/>
  <c r="M2341" i="3" s="1"/>
  <c r="L2340" i="3"/>
  <c r="M2340" i="3" s="1"/>
  <c r="S2340" i="3" s="1"/>
  <c r="L2339" i="3"/>
  <c r="M2339" i="3" s="1"/>
  <c r="L2338" i="3"/>
  <c r="M2338" i="3" s="1"/>
  <c r="L2336" i="3"/>
  <c r="M2336" i="3" s="1"/>
  <c r="L2335" i="3"/>
  <c r="M2335" i="3" s="1"/>
  <c r="S2335" i="3" s="1"/>
  <c r="L2334" i="3"/>
  <c r="M2334" i="3" s="1"/>
  <c r="L2333" i="3"/>
  <c r="M2333" i="3" s="1"/>
  <c r="L2332" i="3"/>
  <c r="M2332" i="3" s="1"/>
  <c r="L2331" i="3"/>
  <c r="M2331" i="3" s="1"/>
  <c r="S2331" i="3" s="1"/>
  <c r="L2330" i="3"/>
  <c r="M2330" i="3" s="1"/>
  <c r="L2329" i="3"/>
  <c r="M2329" i="3" s="1"/>
  <c r="L2328" i="3"/>
  <c r="M2328" i="3" s="1"/>
  <c r="L2327" i="3"/>
  <c r="M2327" i="3" s="1"/>
  <c r="S2327" i="3" s="1"/>
  <c r="L2326" i="3"/>
  <c r="M2326" i="3" s="1"/>
  <c r="L2325" i="3"/>
  <c r="M2325" i="3" s="1"/>
  <c r="L2324" i="3"/>
  <c r="M2324" i="3" s="1"/>
  <c r="L2323" i="3"/>
  <c r="M2323" i="3" s="1"/>
  <c r="S2323" i="3" s="1"/>
  <c r="L2313" i="3"/>
  <c r="M2313" i="3" s="1"/>
  <c r="L2312" i="3"/>
  <c r="M2312" i="3" s="1"/>
  <c r="L2311" i="3"/>
  <c r="M2311" i="3" s="1"/>
  <c r="L2310" i="3"/>
  <c r="M2310" i="3" s="1"/>
  <c r="S2310" i="3" s="1"/>
  <c r="L2309" i="3"/>
  <c r="M2309" i="3" s="1"/>
  <c r="L2308" i="3"/>
  <c r="M2308" i="3" s="1"/>
  <c r="L2307" i="3"/>
  <c r="M2307" i="3" s="1"/>
  <c r="L2306" i="3"/>
  <c r="M2306" i="3" s="1"/>
  <c r="S2306" i="3" s="1"/>
  <c r="L2305" i="3"/>
  <c r="M2305" i="3" s="1"/>
  <c r="L2304" i="3"/>
  <c r="M2304" i="3" s="1"/>
  <c r="L2303" i="3"/>
  <c r="M2303" i="3" s="1"/>
  <c r="L2302" i="3"/>
  <c r="M2302" i="3" s="1"/>
  <c r="S2302" i="3" s="1"/>
  <c r="L2301" i="3"/>
  <c r="M2301" i="3" s="1"/>
  <c r="L2300" i="3"/>
  <c r="M2300" i="3" s="1"/>
  <c r="L2298" i="3"/>
  <c r="M2298" i="3" s="1"/>
  <c r="M2297" i="3"/>
  <c r="S2297" i="3" s="1"/>
  <c r="L2297" i="3"/>
  <c r="L2296" i="3"/>
  <c r="M2296" i="3" s="1"/>
  <c r="L2295" i="3"/>
  <c r="M2295" i="3" s="1"/>
  <c r="L2294" i="3"/>
  <c r="M2294" i="3" s="1"/>
  <c r="M2293" i="3"/>
  <c r="S2293" i="3" s="1"/>
  <c r="L2293" i="3"/>
  <c r="L2292" i="3"/>
  <c r="M2292" i="3" s="1"/>
  <c r="L2291" i="3"/>
  <c r="M2291" i="3" s="1"/>
  <c r="L2290" i="3"/>
  <c r="M2290" i="3" s="1"/>
  <c r="L2289" i="3"/>
  <c r="M2289" i="3" s="1"/>
  <c r="S2289" i="3" s="1"/>
  <c r="L2288" i="3"/>
  <c r="M2288" i="3" s="1"/>
  <c r="L2287" i="3"/>
  <c r="M2287" i="3" s="1"/>
  <c r="L2286" i="3"/>
  <c r="M2286" i="3" s="1"/>
  <c r="L2285" i="3"/>
  <c r="M2285" i="3" s="1"/>
  <c r="S2285" i="3" s="1"/>
  <c r="L2275" i="3"/>
  <c r="M2275" i="3" s="1"/>
  <c r="L2274" i="3"/>
  <c r="M2274" i="3" s="1"/>
  <c r="S2274" i="3" s="1"/>
  <c r="L2273" i="3"/>
  <c r="M2273" i="3" s="1"/>
  <c r="L2272" i="3"/>
  <c r="M2272" i="3" s="1"/>
  <c r="O2272" i="3" s="1"/>
  <c r="L2271" i="3"/>
  <c r="M2271" i="3" s="1"/>
  <c r="L2270" i="3"/>
  <c r="M2270" i="3" s="1"/>
  <c r="S2270" i="3" s="1"/>
  <c r="L2269" i="3"/>
  <c r="M2269" i="3" s="1"/>
  <c r="S2269" i="3" s="1"/>
  <c r="L2268" i="3"/>
  <c r="M2268" i="3" s="1"/>
  <c r="O2268" i="3" s="1"/>
  <c r="L2267" i="3"/>
  <c r="M2267" i="3" s="1"/>
  <c r="L2266" i="3"/>
  <c r="M2266" i="3" s="1"/>
  <c r="S2266" i="3" s="1"/>
  <c r="L2265" i="3"/>
  <c r="M2265" i="3" s="1"/>
  <c r="S2265" i="3" s="1"/>
  <c r="L2264" i="3"/>
  <c r="M2264" i="3" s="1"/>
  <c r="O2264" i="3" s="1"/>
  <c r="L2263" i="3"/>
  <c r="M2263" i="3" s="1"/>
  <c r="L2262" i="3"/>
  <c r="M2262" i="3" s="1"/>
  <c r="S2262" i="3" s="1"/>
  <c r="L2260" i="3"/>
  <c r="M2260" i="3" s="1"/>
  <c r="S2260" i="3" s="1"/>
  <c r="L2259" i="3"/>
  <c r="M2259" i="3" s="1"/>
  <c r="O2259" i="3" s="1"/>
  <c r="L2258" i="3"/>
  <c r="M2258" i="3" s="1"/>
  <c r="L2257" i="3"/>
  <c r="M2257" i="3" s="1"/>
  <c r="S2257" i="3" s="1"/>
  <c r="L2256" i="3"/>
  <c r="M2256" i="3" s="1"/>
  <c r="L2255" i="3"/>
  <c r="M2255" i="3" s="1"/>
  <c r="O2255" i="3" s="1"/>
  <c r="L2254" i="3"/>
  <c r="M2254" i="3" s="1"/>
  <c r="L2253" i="3"/>
  <c r="M2253" i="3" s="1"/>
  <c r="S2253" i="3" s="1"/>
  <c r="L2252" i="3"/>
  <c r="M2252" i="3" s="1"/>
  <c r="S2252" i="3" s="1"/>
  <c r="L2251" i="3"/>
  <c r="M2251" i="3" s="1"/>
  <c r="O2251" i="3" s="1"/>
  <c r="L2250" i="3"/>
  <c r="M2250" i="3" s="1"/>
  <c r="L2249" i="3"/>
  <c r="L2248" i="3"/>
  <c r="M2248" i="3" s="1"/>
  <c r="S2248" i="3" s="1"/>
  <c r="L2247" i="3"/>
  <c r="M2247" i="3" s="1"/>
  <c r="O2247" i="3" s="1"/>
  <c r="L2237" i="3"/>
  <c r="M2237" i="3" s="1"/>
  <c r="L2236" i="3"/>
  <c r="M2236" i="3" s="1"/>
  <c r="L2235" i="3"/>
  <c r="M2235" i="3" s="1"/>
  <c r="S2235" i="3" s="1"/>
  <c r="M2234" i="3"/>
  <c r="O2234" i="3" s="1"/>
  <c r="L2234" i="3"/>
  <c r="L2233" i="3"/>
  <c r="M2233" i="3" s="1"/>
  <c r="L2232" i="3"/>
  <c r="M2232" i="3" s="1"/>
  <c r="S2232" i="3" s="1"/>
  <c r="L2231" i="3"/>
  <c r="M2231" i="3" s="1"/>
  <c r="S2231" i="3" s="1"/>
  <c r="L2230" i="3"/>
  <c r="M2230" i="3" s="1"/>
  <c r="O2230" i="3" s="1"/>
  <c r="L2229" i="3"/>
  <c r="M2229" i="3" s="1"/>
  <c r="L2228" i="3"/>
  <c r="M2228" i="3" s="1"/>
  <c r="L2227" i="3"/>
  <c r="M2227" i="3" s="1"/>
  <c r="S2227" i="3" s="1"/>
  <c r="L2226" i="3"/>
  <c r="M2226" i="3" s="1"/>
  <c r="O2226" i="3" s="1"/>
  <c r="L2225" i="3"/>
  <c r="M2225" i="3" s="1"/>
  <c r="L2224" i="3"/>
  <c r="M2224" i="3" s="1"/>
  <c r="S2224" i="3" s="1"/>
  <c r="L2222" i="3"/>
  <c r="M2222" i="3" s="1"/>
  <c r="S2222" i="3" s="1"/>
  <c r="L2221" i="3"/>
  <c r="M2221" i="3" s="1"/>
  <c r="O2221" i="3" s="1"/>
  <c r="L2220" i="3"/>
  <c r="M2220" i="3" s="1"/>
  <c r="L2219" i="3"/>
  <c r="M2219" i="3" s="1"/>
  <c r="L2218" i="3"/>
  <c r="M2218" i="3" s="1"/>
  <c r="S2218" i="3" s="1"/>
  <c r="L2217" i="3"/>
  <c r="M2217" i="3" s="1"/>
  <c r="O2217" i="3" s="1"/>
  <c r="M2216" i="3"/>
  <c r="O2216" i="3" s="1"/>
  <c r="L2216" i="3"/>
  <c r="L2215" i="3"/>
  <c r="M2215" i="3" s="1"/>
  <c r="S2215" i="3" s="1"/>
  <c r="L2214" i="3"/>
  <c r="M2214" i="3" s="1"/>
  <c r="S2214" i="3" s="1"/>
  <c r="L2213" i="3"/>
  <c r="M2213" i="3" s="1"/>
  <c r="S2213" i="3" s="1"/>
  <c r="L2212" i="3"/>
  <c r="M2212" i="3" s="1"/>
  <c r="L2211" i="3"/>
  <c r="M2211" i="3" s="1"/>
  <c r="L2210" i="3"/>
  <c r="M2210" i="3" s="1"/>
  <c r="S2210" i="3" s="1"/>
  <c r="L2209" i="3"/>
  <c r="M2209" i="3" s="1"/>
  <c r="O2209" i="3" s="1"/>
  <c r="L2199" i="3"/>
  <c r="M2199" i="3" s="1"/>
  <c r="L2198" i="3"/>
  <c r="M2198" i="3" s="1"/>
  <c r="L2197" i="3"/>
  <c r="M2197" i="3" s="1"/>
  <c r="S2197" i="3" s="1"/>
  <c r="L2196" i="3"/>
  <c r="M2196" i="3" s="1"/>
  <c r="O2196" i="3" s="1"/>
  <c r="L2195" i="3"/>
  <c r="M2195" i="3" s="1"/>
  <c r="O2195" i="3" s="1"/>
  <c r="M2194" i="3"/>
  <c r="L2194" i="3"/>
  <c r="L2193" i="3"/>
  <c r="M2193" i="3" s="1"/>
  <c r="S2193" i="3" s="1"/>
  <c r="M2192" i="3"/>
  <c r="L2192" i="3"/>
  <c r="L2191" i="3"/>
  <c r="M2191" i="3" s="1"/>
  <c r="L2190" i="3"/>
  <c r="M2190" i="3" s="1"/>
  <c r="L2189" i="3"/>
  <c r="M2189" i="3" s="1"/>
  <c r="S2189" i="3" s="1"/>
  <c r="M2188" i="3"/>
  <c r="O2188" i="3" s="1"/>
  <c r="L2188" i="3"/>
  <c r="L2187" i="3"/>
  <c r="M2187" i="3" s="1"/>
  <c r="L2186" i="3"/>
  <c r="M2186" i="3" s="1"/>
  <c r="L2184" i="3"/>
  <c r="M2184" i="3" s="1"/>
  <c r="S2184" i="3" s="1"/>
  <c r="M2183" i="3"/>
  <c r="S2183" i="3" s="1"/>
  <c r="L2183" i="3"/>
  <c r="L2182" i="3"/>
  <c r="M2182" i="3" s="1"/>
  <c r="L2181" i="3"/>
  <c r="M2181" i="3" s="1"/>
  <c r="L2180" i="3"/>
  <c r="M2180" i="3" s="1"/>
  <c r="S2180" i="3" s="1"/>
  <c r="L2179" i="3"/>
  <c r="M2179" i="3" s="1"/>
  <c r="L2178" i="3"/>
  <c r="M2178" i="3" s="1"/>
  <c r="O2178" i="3" s="1"/>
  <c r="L2177" i="3"/>
  <c r="M2177" i="3" s="1"/>
  <c r="M2176" i="3"/>
  <c r="S2176" i="3" s="1"/>
  <c r="L2176" i="3"/>
  <c r="L2175" i="3"/>
  <c r="M2175" i="3" s="1"/>
  <c r="L2174" i="3"/>
  <c r="M2174" i="3" s="1"/>
  <c r="O2174" i="3" s="1"/>
  <c r="L2173" i="3"/>
  <c r="M2173" i="3" s="1"/>
  <c r="L2172" i="3"/>
  <c r="M2172" i="3" s="1"/>
  <c r="S2172" i="3" s="1"/>
  <c r="L2171" i="3"/>
  <c r="M2161" i="3"/>
  <c r="O2161" i="3" s="1"/>
  <c r="L2161" i="3"/>
  <c r="L2160" i="3"/>
  <c r="M2160" i="3" s="1"/>
  <c r="M2159" i="3"/>
  <c r="S2159" i="3" s="1"/>
  <c r="L2159" i="3"/>
  <c r="L2158" i="3"/>
  <c r="M2158" i="3" s="1"/>
  <c r="L2157" i="3"/>
  <c r="M2157" i="3" s="1"/>
  <c r="O2157" i="3" s="1"/>
  <c r="L2156" i="3"/>
  <c r="M2156" i="3" s="1"/>
  <c r="L2155" i="3"/>
  <c r="M2155" i="3" s="1"/>
  <c r="S2155" i="3" s="1"/>
  <c r="L2154" i="3"/>
  <c r="M2154" i="3" s="1"/>
  <c r="L2153" i="3"/>
  <c r="M2153" i="3" s="1"/>
  <c r="O2153" i="3" s="1"/>
  <c r="L2152" i="3"/>
  <c r="M2152" i="3" s="1"/>
  <c r="L2151" i="3"/>
  <c r="M2151" i="3" s="1"/>
  <c r="S2151" i="3" s="1"/>
  <c r="L2150" i="3"/>
  <c r="M2150" i="3" s="1"/>
  <c r="L2149" i="3"/>
  <c r="M2149" i="3" s="1"/>
  <c r="O2149" i="3" s="1"/>
  <c r="L2148" i="3"/>
  <c r="M2148" i="3" s="1"/>
  <c r="L2146" i="3"/>
  <c r="M2146" i="3" s="1"/>
  <c r="S2146" i="3" s="1"/>
  <c r="L2145" i="3"/>
  <c r="M2145" i="3" s="1"/>
  <c r="L2144" i="3"/>
  <c r="M2144" i="3" s="1"/>
  <c r="O2144" i="3" s="1"/>
  <c r="L2143" i="3"/>
  <c r="M2143" i="3" s="1"/>
  <c r="M2142" i="3"/>
  <c r="S2142" i="3" s="1"/>
  <c r="L2142" i="3"/>
  <c r="L2141" i="3"/>
  <c r="M2141" i="3" s="1"/>
  <c r="L2140" i="3"/>
  <c r="M2140" i="3" s="1"/>
  <c r="O2140" i="3" s="1"/>
  <c r="L2139" i="3"/>
  <c r="M2139" i="3" s="1"/>
  <c r="L2138" i="3"/>
  <c r="M2138" i="3" s="1"/>
  <c r="S2138" i="3" s="1"/>
  <c r="L2137" i="3"/>
  <c r="M2137" i="3" s="1"/>
  <c r="L2136" i="3"/>
  <c r="M2136" i="3" s="1"/>
  <c r="O2136" i="3" s="1"/>
  <c r="L2135" i="3"/>
  <c r="M2135" i="3" s="1"/>
  <c r="L2134" i="3"/>
  <c r="M2134" i="3" s="1"/>
  <c r="S2134" i="3" s="1"/>
  <c r="L2133" i="3"/>
  <c r="L2123" i="3"/>
  <c r="M2123" i="3" s="1"/>
  <c r="O2123" i="3" s="1"/>
  <c r="L2122" i="3"/>
  <c r="M2122" i="3" s="1"/>
  <c r="L2121" i="3"/>
  <c r="M2121" i="3" s="1"/>
  <c r="S2121" i="3" s="1"/>
  <c r="L2120" i="3"/>
  <c r="M2120" i="3" s="1"/>
  <c r="L2119" i="3"/>
  <c r="M2119" i="3" s="1"/>
  <c r="O2119" i="3" s="1"/>
  <c r="L2118" i="3"/>
  <c r="M2118" i="3" s="1"/>
  <c r="M2117" i="3"/>
  <c r="S2117" i="3" s="1"/>
  <c r="L2117" i="3"/>
  <c r="L2116" i="3"/>
  <c r="M2116" i="3" s="1"/>
  <c r="L2115" i="3"/>
  <c r="M2115" i="3" s="1"/>
  <c r="O2115" i="3" s="1"/>
  <c r="L2114" i="3"/>
  <c r="M2114" i="3" s="1"/>
  <c r="L2113" i="3"/>
  <c r="M2113" i="3" s="1"/>
  <c r="S2113" i="3" s="1"/>
  <c r="L2112" i="3"/>
  <c r="M2112" i="3" s="1"/>
  <c r="L2111" i="3"/>
  <c r="M2111" i="3" s="1"/>
  <c r="O2111" i="3" s="1"/>
  <c r="L2110" i="3"/>
  <c r="M2110" i="3" s="1"/>
  <c r="L2108" i="3"/>
  <c r="M2108" i="3" s="1"/>
  <c r="S2108" i="3" s="1"/>
  <c r="L2107" i="3"/>
  <c r="M2107" i="3" s="1"/>
  <c r="L2106" i="3"/>
  <c r="M2106" i="3" s="1"/>
  <c r="O2106" i="3" s="1"/>
  <c r="L2105" i="3"/>
  <c r="M2105" i="3" s="1"/>
  <c r="L2104" i="3"/>
  <c r="M2104" i="3" s="1"/>
  <c r="S2104" i="3" s="1"/>
  <c r="L2103" i="3"/>
  <c r="M2103" i="3" s="1"/>
  <c r="L2102" i="3"/>
  <c r="M2102" i="3" s="1"/>
  <c r="O2102" i="3" s="1"/>
  <c r="L2101" i="3"/>
  <c r="M2101" i="3" s="1"/>
  <c r="M2100" i="3"/>
  <c r="S2100" i="3" s="1"/>
  <c r="L2100" i="3"/>
  <c r="L2099" i="3"/>
  <c r="M2099" i="3" s="1"/>
  <c r="L2098" i="3"/>
  <c r="M2098" i="3" s="1"/>
  <c r="O2098" i="3" s="1"/>
  <c r="L2097" i="3"/>
  <c r="M2097" i="3" s="1"/>
  <c r="L2096" i="3"/>
  <c r="M2096" i="3" s="1"/>
  <c r="S2096" i="3" s="1"/>
  <c r="L2095" i="3"/>
  <c r="M2095" i="3" s="1"/>
  <c r="L2085" i="3"/>
  <c r="M2085" i="3" s="1"/>
  <c r="O2085" i="3" s="1"/>
  <c r="L2084" i="3"/>
  <c r="M2084" i="3" s="1"/>
  <c r="L2083" i="3"/>
  <c r="M2083" i="3" s="1"/>
  <c r="S2083" i="3" s="1"/>
  <c r="L2082" i="3"/>
  <c r="M2082" i="3" s="1"/>
  <c r="L2081" i="3"/>
  <c r="M2081" i="3" s="1"/>
  <c r="O2081" i="3" s="1"/>
  <c r="L2080" i="3"/>
  <c r="M2080" i="3" s="1"/>
  <c r="L2079" i="3"/>
  <c r="M2079" i="3" s="1"/>
  <c r="S2079" i="3" s="1"/>
  <c r="L2078" i="3"/>
  <c r="M2078" i="3" s="1"/>
  <c r="L2077" i="3"/>
  <c r="M2077" i="3" s="1"/>
  <c r="O2077" i="3" s="1"/>
  <c r="L2076" i="3"/>
  <c r="M2076" i="3" s="1"/>
  <c r="M2075" i="3"/>
  <c r="S2075" i="3" s="1"/>
  <c r="L2075" i="3"/>
  <c r="L2074" i="3"/>
  <c r="M2074" i="3" s="1"/>
  <c r="L2073" i="3"/>
  <c r="M2073" i="3" s="1"/>
  <c r="O2073" i="3" s="1"/>
  <c r="L2072" i="3"/>
  <c r="M2072" i="3" s="1"/>
  <c r="L2070" i="3"/>
  <c r="M2070" i="3" s="1"/>
  <c r="S2070" i="3" s="1"/>
  <c r="L2069" i="3"/>
  <c r="M2069" i="3" s="1"/>
  <c r="L2068" i="3"/>
  <c r="M2068" i="3" s="1"/>
  <c r="O2068" i="3" s="1"/>
  <c r="L2067" i="3"/>
  <c r="M2067" i="3" s="1"/>
  <c r="L2066" i="3"/>
  <c r="M2066" i="3" s="1"/>
  <c r="S2066" i="3" s="1"/>
  <c r="L2065" i="3"/>
  <c r="M2065" i="3" s="1"/>
  <c r="L2064" i="3"/>
  <c r="M2064" i="3" s="1"/>
  <c r="O2064" i="3" s="1"/>
  <c r="L2063" i="3"/>
  <c r="M2063" i="3" s="1"/>
  <c r="L2062" i="3"/>
  <c r="M2062" i="3" s="1"/>
  <c r="S2062" i="3" s="1"/>
  <c r="L2061" i="3"/>
  <c r="M2061" i="3" s="1"/>
  <c r="L2060" i="3"/>
  <c r="M2060" i="3" s="1"/>
  <c r="O2060" i="3" s="1"/>
  <c r="L2059" i="3"/>
  <c r="M2059" i="3" s="1"/>
  <c r="M2058" i="3"/>
  <c r="S2058" i="3" s="1"/>
  <c r="L2058" i="3"/>
  <c r="L2057" i="3"/>
  <c r="M2057" i="3" s="1"/>
  <c r="L2047" i="3"/>
  <c r="M2047" i="3" s="1"/>
  <c r="O2047" i="3" s="1"/>
  <c r="L2046" i="3"/>
  <c r="M2046" i="3" s="1"/>
  <c r="L2045" i="3"/>
  <c r="M2045" i="3" s="1"/>
  <c r="S2045" i="3" s="1"/>
  <c r="L2044" i="3"/>
  <c r="M2044" i="3" s="1"/>
  <c r="L2043" i="3"/>
  <c r="M2043" i="3" s="1"/>
  <c r="O2043" i="3" s="1"/>
  <c r="L2042" i="3"/>
  <c r="M2042" i="3" s="1"/>
  <c r="L2041" i="3"/>
  <c r="M2041" i="3" s="1"/>
  <c r="S2041" i="3" s="1"/>
  <c r="L2040" i="3"/>
  <c r="M2040" i="3" s="1"/>
  <c r="L2039" i="3"/>
  <c r="M2039" i="3" s="1"/>
  <c r="O2039" i="3" s="1"/>
  <c r="L2038" i="3"/>
  <c r="M2038" i="3" s="1"/>
  <c r="L2037" i="3"/>
  <c r="M2037" i="3" s="1"/>
  <c r="S2037" i="3" s="1"/>
  <c r="L2036" i="3"/>
  <c r="M2036" i="3" s="1"/>
  <c r="L2035" i="3"/>
  <c r="M2035" i="3" s="1"/>
  <c r="O2035" i="3" s="1"/>
  <c r="L2034" i="3"/>
  <c r="M2034" i="3" s="1"/>
  <c r="M2032" i="3"/>
  <c r="S2032" i="3" s="1"/>
  <c r="L2032" i="3"/>
  <c r="L2031" i="3"/>
  <c r="M2031" i="3" s="1"/>
  <c r="L2030" i="3"/>
  <c r="M2030" i="3" s="1"/>
  <c r="O2030" i="3" s="1"/>
  <c r="L2029" i="3"/>
  <c r="M2029" i="3" s="1"/>
  <c r="L2028" i="3"/>
  <c r="M2028" i="3" s="1"/>
  <c r="S2028" i="3" s="1"/>
  <c r="L2027" i="3"/>
  <c r="M2027" i="3" s="1"/>
  <c r="L2026" i="3"/>
  <c r="M2026" i="3" s="1"/>
  <c r="O2026" i="3" s="1"/>
  <c r="L2025" i="3"/>
  <c r="M2025" i="3" s="1"/>
  <c r="L2024" i="3"/>
  <c r="M2024" i="3" s="1"/>
  <c r="S2024" i="3" s="1"/>
  <c r="L2023" i="3"/>
  <c r="M2023" i="3" s="1"/>
  <c r="L2022" i="3"/>
  <c r="M2022" i="3" s="1"/>
  <c r="O2022" i="3" s="1"/>
  <c r="L2021" i="3"/>
  <c r="M2021" i="3" s="1"/>
  <c r="L2020" i="3"/>
  <c r="M2020" i="3" s="1"/>
  <c r="S2020" i="3" s="1"/>
  <c r="L2019" i="3"/>
  <c r="M2019" i="3" s="1"/>
  <c r="L2009" i="3"/>
  <c r="M2009" i="3" s="1"/>
  <c r="O2009" i="3" s="1"/>
  <c r="L2008" i="3"/>
  <c r="M2008" i="3" s="1"/>
  <c r="M2007" i="3"/>
  <c r="S2007" i="3" s="1"/>
  <c r="L2007" i="3"/>
  <c r="L2006" i="3"/>
  <c r="M2006" i="3" s="1"/>
  <c r="L2005" i="3"/>
  <c r="M2005" i="3" s="1"/>
  <c r="O2005" i="3" s="1"/>
  <c r="L2004" i="3"/>
  <c r="M2004" i="3" s="1"/>
  <c r="L2003" i="3"/>
  <c r="M2003" i="3" s="1"/>
  <c r="S2003" i="3" s="1"/>
  <c r="L2002" i="3"/>
  <c r="M2002" i="3" s="1"/>
  <c r="L2001" i="3"/>
  <c r="M2001" i="3" s="1"/>
  <c r="O2001" i="3" s="1"/>
  <c r="L2000" i="3"/>
  <c r="M2000" i="3" s="1"/>
  <c r="L1999" i="3"/>
  <c r="M1999" i="3" s="1"/>
  <c r="S1999" i="3" s="1"/>
  <c r="L1998" i="3"/>
  <c r="M1998" i="3" s="1"/>
  <c r="L1997" i="3"/>
  <c r="M1997" i="3" s="1"/>
  <c r="O1997" i="3" s="1"/>
  <c r="L1996" i="3"/>
  <c r="M1996" i="3" s="1"/>
  <c r="L1994" i="3"/>
  <c r="M1994" i="3" s="1"/>
  <c r="S1994" i="3" s="1"/>
  <c r="L1993" i="3"/>
  <c r="M1993" i="3" s="1"/>
  <c r="L1992" i="3"/>
  <c r="M1992" i="3" s="1"/>
  <c r="O1992" i="3" s="1"/>
  <c r="L1991" i="3"/>
  <c r="M1991" i="3" s="1"/>
  <c r="M1990" i="3"/>
  <c r="S1990" i="3" s="1"/>
  <c r="L1990" i="3"/>
  <c r="L1989" i="3"/>
  <c r="M1989" i="3" s="1"/>
  <c r="L1988" i="3"/>
  <c r="M1988" i="3" s="1"/>
  <c r="O1988" i="3" s="1"/>
  <c r="L1987" i="3"/>
  <c r="M1987" i="3" s="1"/>
  <c r="L1986" i="3"/>
  <c r="M1986" i="3" s="1"/>
  <c r="S1986" i="3" s="1"/>
  <c r="L1985" i="3"/>
  <c r="M1985" i="3" s="1"/>
  <c r="L1984" i="3"/>
  <c r="M1984" i="3" s="1"/>
  <c r="O1984" i="3" s="1"/>
  <c r="L1983" i="3"/>
  <c r="M1983" i="3" s="1"/>
  <c r="L1982" i="3"/>
  <c r="M1982" i="3" s="1"/>
  <c r="S1982" i="3" s="1"/>
  <c r="L1981" i="3"/>
  <c r="M1981" i="3" s="1"/>
  <c r="L1971" i="3"/>
  <c r="M1971" i="3" s="1"/>
  <c r="O1971" i="3" s="1"/>
  <c r="L1970" i="3"/>
  <c r="M1970" i="3" s="1"/>
  <c r="L1969" i="3"/>
  <c r="M1969" i="3" s="1"/>
  <c r="S1969" i="3" s="1"/>
  <c r="L1968" i="3"/>
  <c r="M1968" i="3" s="1"/>
  <c r="L1967" i="3"/>
  <c r="M1967" i="3" s="1"/>
  <c r="O1967" i="3" s="1"/>
  <c r="L1966" i="3"/>
  <c r="M1966" i="3" s="1"/>
  <c r="M1965" i="3"/>
  <c r="S1965" i="3" s="1"/>
  <c r="L1965" i="3"/>
  <c r="L1964" i="3"/>
  <c r="M1964" i="3" s="1"/>
  <c r="L1963" i="3"/>
  <c r="M1963" i="3" s="1"/>
  <c r="O1963" i="3" s="1"/>
  <c r="L1962" i="3"/>
  <c r="M1962" i="3" s="1"/>
  <c r="L1961" i="3"/>
  <c r="M1961" i="3" s="1"/>
  <c r="S1961" i="3" s="1"/>
  <c r="L1960" i="3"/>
  <c r="M1960" i="3" s="1"/>
  <c r="L1959" i="3"/>
  <c r="M1959" i="3" s="1"/>
  <c r="O1959" i="3" s="1"/>
  <c r="L1958" i="3"/>
  <c r="M1958" i="3" s="1"/>
  <c r="L1956" i="3"/>
  <c r="M1956" i="3" s="1"/>
  <c r="S1956" i="3" s="1"/>
  <c r="L1955" i="3"/>
  <c r="M1955" i="3" s="1"/>
  <c r="L1954" i="3"/>
  <c r="M1954" i="3" s="1"/>
  <c r="O1954" i="3" s="1"/>
  <c r="L1953" i="3"/>
  <c r="M1953" i="3" s="1"/>
  <c r="L1952" i="3"/>
  <c r="M1952" i="3" s="1"/>
  <c r="S1952" i="3" s="1"/>
  <c r="L1951" i="3"/>
  <c r="M1951" i="3" s="1"/>
  <c r="L1950" i="3"/>
  <c r="M1950" i="3" s="1"/>
  <c r="O1950" i="3" s="1"/>
  <c r="L1949" i="3"/>
  <c r="M1949" i="3" s="1"/>
  <c r="M1948" i="3"/>
  <c r="S1948" i="3" s="1"/>
  <c r="L1948" i="3"/>
  <c r="L1947" i="3"/>
  <c r="M1947" i="3" s="1"/>
  <c r="L1946" i="3"/>
  <c r="M1946" i="3" s="1"/>
  <c r="O1946" i="3" s="1"/>
  <c r="L1945" i="3"/>
  <c r="M1945" i="3" s="1"/>
  <c r="L1944" i="3"/>
  <c r="M1944" i="3" s="1"/>
  <c r="S1944" i="3" s="1"/>
  <c r="L1943" i="3"/>
  <c r="M1943" i="3" s="1"/>
  <c r="L1933" i="3"/>
  <c r="M1933" i="3" s="1"/>
  <c r="L1932" i="3"/>
  <c r="M1932" i="3" s="1"/>
  <c r="S1932" i="3" s="1"/>
  <c r="L1931" i="3"/>
  <c r="M1931" i="3" s="1"/>
  <c r="L1930" i="3"/>
  <c r="M1930" i="3" s="1"/>
  <c r="O1930" i="3" s="1"/>
  <c r="L1929" i="3"/>
  <c r="M1929" i="3" s="1"/>
  <c r="L1928" i="3"/>
  <c r="M1928" i="3" s="1"/>
  <c r="S1928" i="3" s="1"/>
  <c r="L1927" i="3"/>
  <c r="M1927" i="3" s="1"/>
  <c r="L1926" i="3"/>
  <c r="M1926" i="3" s="1"/>
  <c r="O1926" i="3" s="1"/>
  <c r="L1925" i="3"/>
  <c r="M1925" i="3" s="1"/>
  <c r="L1924" i="3"/>
  <c r="M1924" i="3" s="1"/>
  <c r="S1924" i="3" s="1"/>
  <c r="L1923" i="3"/>
  <c r="M1923" i="3" s="1"/>
  <c r="L1922" i="3"/>
  <c r="M1922" i="3" s="1"/>
  <c r="O1922" i="3" s="1"/>
  <c r="L1921" i="3"/>
  <c r="M1921" i="3" s="1"/>
  <c r="L1920" i="3"/>
  <c r="M1920" i="3" s="1"/>
  <c r="S1920" i="3" s="1"/>
  <c r="L1918" i="3"/>
  <c r="M1918" i="3" s="1"/>
  <c r="L1917" i="3"/>
  <c r="M1917" i="3" s="1"/>
  <c r="O1917" i="3" s="1"/>
  <c r="L1916" i="3"/>
  <c r="M1916" i="3" s="1"/>
  <c r="L1915" i="3"/>
  <c r="M1915" i="3" s="1"/>
  <c r="S1915" i="3" s="1"/>
  <c r="L1914" i="3"/>
  <c r="M1914" i="3" s="1"/>
  <c r="M1913" i="3"/>
  <c r="O1913" i="3" s="1"/>
  <c r="L1913" i="3"/>
  <c r="L1912" i="3"/>
  <c r="M1912" i="3" s="1"/>
  <c r="L1911" i="3"/>
  <c r="M1911" i="3" s="1"/>
  <c r="S1911" i="3" s="1"/>
  <c r="L1910" i="3"/>
  <c r="M1910" i="3" s="1"/>
  <c r="L1909" i="3"/>
  <c r="M1909" i="3" s="1"/>
  <c r="O1909" i="3" s="1"/>
  <c r="L1908" i="3"/>
  <c r="M1908" i="3" s="1"/>
  <c r="L1907" i="3"/>
  <c r="M1907" i="3" s="1"/>
  <c r="S1907" i="3" s="1"/>
  <c r="L1906" i="3"/>
  <c r="M1906" i="3" s="1"/>
  <c r="L1905" i="3"/>
  <c r="M1905" i="3" s="1"/>
  <c r="L1895" i="3"/>
  <c r="M1895" i="3" s="1"/>
  <c r="L1894" i="3"/>
  <c r="M1894" i="3" s="1"/>
  <c r="S1894" i="3" s="1"/>
  <c r="L1893" i="3"/>
  <c r="M1893" i="3" s="1"/>
  <c r="L1892" i="3"/>
  <c r="M1892" i="3" s="1"/>
  <c r="L1891" i="3"/>
  <c r="M1891" i="3" s="1"/>
  <c r="S1891" i="3" s="1"/>
  <c r="L1890" i="3"/>
  <c r="M1890" i="3" s="1"/>
  <c r="L1889" i="3"/>
  <c r="M1889" i="3" s="1"/>
  <c r="O1889" i="3" s="1"/>
  <c r="L1888" i="3"/>
  <c r="M1888" i="3" s="1"/>
  <c r="L1887" i="3"/>
  <c r="M1887" i="3" s="1"/>
  <c r="S1887" i="3" s="1"/>
  <c r="L1886" i="3"/>
  <c r="M1886" i="3" s="1"/>
  <c r="L1885" i="3"/>
  <c r="M1885" i="3" s="1"/>
  <c r="S1885" i="3" s="1"/>
  <c r="L1884" i="3"/>
  <c r="M1884" i="3" s="1"/>
  <c r="L1883" i="3"/>
  <c r="M1883" i="3" s="1"/>
  <c r="S1883" i="3" s="1"/>
  <c r="L1882" i="3"/>
  <c r="M1882" i="3" s="1"/>
  <c r="L1880" i="3"/>
  <c r="M1880" i="3" s="1"/>
  <c r="S1880" i="3" s="1"/>
  <c r="L1879" i="3"/>
  <c r="M1879" i="3" s="1"/>
  <c r="L1878" i="3"/>
  <c r="M1878" i="3" s="1"/>
  <c r="S1878" i="3" s="1"/>
  <c r="L1877" i="3"/>
  <c r="M1877" i="3" s="1"/>
  <c r="M1876" i="3"/>
  <c r="S1876" i="3" s="1"/>
  <c r="L1876" i="3"/>
  <c r="L1875" i="3"/>
  <c r="M1875" i="3" s="1"/>
  <c r="L1874" i="3"/>
  <c r="M1874" i="3" s="1"/>
  <c r="S1874" i="3" s="1"/>
  <c r="L1873" i="3"/>
  <c r="M1873" i="3" s="1"/>
  <c r="L1872" i="3"/>
  <c r="M1872" i="3" s="1"/>
  <c r="S1872" i="3" s="1"/>
  <c r="L1871" i="3"/>
  <c r="M1871" i="3" s="1"/>
  <c r="L1870" i="3"/>
  <c r="M1870" i="3" s="1"/>
  <c r="S1870" i="3" s="1"/>
  <c r="L1869" i="3"/>
  <c r="M1869" i="3" s="1"/>
  <c r="L1868" i="3"/>
  <c r="M1868" i="3" s="1"/>
  <c r="S1868" i="3" s="1"/>
  <c r="L1867" i="3"/>
  <c r="L1857" i="3"/>
  <c r="M1857" i="3" s="1"/>
  <c r="S1857" i="3" s="1"/>
  <c r="L1856" i="3"/>
  <c r="M1856" i="3" s="1"/>
  <c r="L1855" i="3"/>
  <c r="M1855" i="3" s="1"/>
  <c r="S1855" i="3" s="1"/>
  <c r="L1854" i="3"/>
  <c r="M1854" i="3" s="1"/>
  <c r="S1854" i="3" s="1"/>
  <c r="L1853" i="3"/>
  <c r="M1853" i="3" s="1"/>
  <c r="O1853" i="3" s="1"/>
  <c r="L1852" i="3"/>
  <c r="M1852" i="3" s="1"/>
  <c r="L1851" i="3"/>
  <c r="M1851" i="3" s="1"/>
  <c r="S1851" i="3" s="1"/>
  <c r="L1850" i="3"/>
  <c r="M1850" i="3" s="1"/>
  <c r="S1850" i="3" s="1"/>
  <c r="M1849" i="3"/>
  <c r="O1849" i="3" s="1"/>
  <c r="L1849" i="3"/>
  <c r="L1848" i="3"/>
  <c r="M1848" i="3" s="1"/>
  <c r="L1847" i="3"/>
  <c r="M1847" i="3" s="1"/>
  <c r="S1847" i="3" s="1"/>
  <c r="L1846" i="3"/>
  <c r="M1846" i="3" s="1"/>
  <c r="S1846" i="3" s="1"/>
  <c r="L1845" i="3"/>
  <c r="M1845" i="3" s="1"/>
  <c r="O1845" i="3" s="1"/>
  <c r="L1844" i="3"/>
  <c r="M1844" i="3" s="1"/>
  <c r="L1842" i="3"/>
  <c r="M1842" i="3" s="1"/>
  <c r="S1842" i="3" s="1"/>
  <c r="L1841" i="3"/>
  <c r="M1841" i="3" s="1"/>
  <c r="S1841" i="3" s="1"/>
  <c r="L1840" i="3"/>
  <c r="M1840" i="3" s="1"/>
  <c r="O1840" i="3" s="1"/>
  <c r="L1839" i="3"/>
  <c r="M1839" i="3" s="1"/>
  <c r="L1838" i="3"/>
  <c r="M1838" i="3" s="1"/>
  <c r="S1838" i="3" s="1"/>
  <c r="L1837" i="3"/>
  <c r="M1837" i="3" s="1"/>
  <c r="S1837" i="3" s="1"/>
  <c r="L1836" i="3"/>
  <c r="M1836" i="3" s="1"/>
  <c r="O1836" i="3" s="1"/>
  <c r="M1835" i="3"/>
  <c r="O1835" i="3" s="1"/>
  <c r="L1835" i="3"/>
  <c r="L1834" i="3"/>
  <c r="M1834" i="3" s="1"/>
  <c r="S1834" i="3" s="1"/>
  <c r="L1833" i="3"/>
  <c r="M1833" i="3" s="1"/>
  <c r="S1833" i="3" s="1"/>
  <c r="M1832" i="3"/>
  <c r="O1832" i="3" s="1"/>
  <c r="L1832" i="3"/>
  <c r="L1831" i="3"/>
  <c r="M1831" i="3" s="1"/>
  <c r="L1830" i="3"/>
  <c r="L1829" i="3"/>
  <c r="M1829" i="3" s="1"/>
  <c r="S1829" i="3" s="1"/>
  <c r="L1819" i="3"/>
  <c r="M1819" i="3" s="1"/>
  <c r="O1819" i="3" s="1"/>
  <c r="L1818" i="3"/>
  <c r="M1818" i="3" s="1"/>
  <c r="L1817" i="3"/>
  <c r="M1817" i="3" s="1"/>
  <c r="S1817" i="3" s="1"/>
  <c r="L1816" i="3"/>
  <c r="M1816" i="3" s="1"/>
  <c r="S1816" i="3" s="1"/>
  <c r="L1815" i="3"/>
  <c r="M1815" i="3" s="1"/>
  <c r="L1814" i="3"/>
  <c r="M1814" i="3" s="1"/>
  <c r="L1813" i="3"/>
  <c r="M1813" i="3" s="1"/>
  <c r="S1813" i="3" s="1"/>
  <c r="L1812" i="3"/>
  <c r="M1812" i="3" s="1"/>
  <c r="S1812" i="3" s="1"/>
  <c r="L1811" i="3"/>
  <c r="M1811" i="3" s="1"/>
  <c r="L1810" i="3"/>
  <c r="M1810" i="3" s="1"/>
  <c r="L1809" i="3"/>
  <c r="M1809" i="3" s="1"/>
  <c r="S1809" i="3" s="1"/>
  <c r="L1808" i="3"/>
  <c r="M1808" i="3" s="1"/>
  <c r="L1807" i="3"/>
  <c r="M1807" i="3" s="1"/>
  <c r="O1807" i="3" s="1"/>
  <c r="L1806" i="3"/>
  <c r="M1806" i="3" s="1"/>
  <c r="L1804" i="3"/>
  <c r="M1804" i="3" s="1"/>
  <c r="S1804" i="3" s="1"/>
  <c r="L1803" i="3"/>
  <c r="M1803" i="3" s="1"/>
  <c r="L1802" i="3"/>
  <c r="M1802" i="3" s="1"/>
  <c r="L1801" i="3"/>
  <c r="M1801" i="3" s="1"/>
  <c r="L1800" i="3"/>
  <c r="M1800" i="3" s="1"/>
  <c r="S1800" i="3" s="1"/>
  <c r="L1799" i="3"/>
  <c r="M1799" i="3" s="1"/>
  <c r="L1798" i="3"/>
  <c r="M1798" i="3" s="1"/>
  <c r="O1798" i="3" s="1"/>
  <c r="L1797" i="3"/>
  <c r="M1797" i="3" s="1"/>
  <c r="L1796" i="3"/>
  <c r="M1796" i="3" s="1"/>
  <c r="S1796" i="3" s="1"/>
  <c r="L1795" i="3"/>
  <c r="M1795" i="3" s="1"/>
  <c r="L1794" i="3"/>
  <c r="M1794" i="3" s="1"/>
  <c r="O1794" i="3" s="1"/>
  <c r="L1793" i="3"/>
  <c r="M1793" i="3" s="1"/>
  <c r="L1792" i="3"/>
  <c r="M1792" i="3" s="1"/>
  <c r="S1792" i="3" s="1"/>
  <c r="L1791" i="3"/>
  <c r="M1791" i="3" s="1"/>
  <c r="L1781" i="3"/>
  <c r="M1781" i="3" s="1"/>
  <c r="O1781" i="3" s="1"/>
  <c r="L1780" i="3"/>
  <c r="M1780" i="3" s="1"/>
  <c r="L1779" i="3"/>
  <c r="M1779" i="3" s="1"/>
  <c r="S1779" i="3" s="1"/>
  <c r="L1778" i="3"/>
  <c r="M1778" i="3" s="1"/>
  <c r="L1777" i="3"/>
  <c r="M1777" i="3" s="1"/>
  <c r="L1776" i="3"/>
  <c r="M1776" i="3" s="1"/>
  <c r="O1776" i="3" s="1"/>
  <c r="L1775" i="3"/>
  <c r="M1775" i="3" s="1"/>
  <c r="S1775" i="3" s="1"/>
  <c r="L1774" i="3"/>
  <c r="M1774" i="3" s="1"/>
  <c r="S1774" i="3" s="1"/>
  <c r="L1773" i="3"/>
  <c r="M1773" i="3" s="1"/>
  <c r="S1773" i="3" s="1"/>
  <c r="L1772" i="3"/>
  <c r="M1772" i="3" s="1"/>
  <c r="O1772" i="3" s="1"/>
  <c r="L1771" i="3"/>
  <c r="M1771" i="3" s="1"/>
  <c r="M1770" i="3"/>
  <c r="L1770" i="3"/>
  <c r="L1769" i="3"/>
  <c r="M1769" i="3" s="1"/>
  <c r="L1768" i="3"/>
  <c r="M1768" i="3" s="1"/>
  <c r="S1768" i="3" s="1"/>
  <c r="L1766" i="3"/>
  <c r="M1766" i="3" s="1"/>
  <c r="O1766" i="3" s="1"/>
  <c r="M1765" i="3"/>
  <c r="O1765" i="3" s="1"/>
  <c r="L1765" i="3"/>
  <c r="L1764" i="3"/>
  <c r="M1764" i="3" s="1"/>
  <c r="L1763" i="3"/>
  <c r="M1763" i="3" s="1"/>
  <c r="L1762" i="3"/>
  <c r="M1762" i="3" s="1"/>
  <c r="O1762" i="3" s="1"/>
  <c r="M1761" i="3"/>
  <c r="L1761" i="3"/>
  <c r="L1760" i="3"/>
  <c r="M1760" i="3" s="1"/>
  <c r="L1759" i="3"/>
  <c r="M1759" i="3" s="1"/>
  <c r="S1759" i="3" s="1"/>
  <c r="L1758" i="3"/>
  <c r="M1758" i="3" s="1"/>
  <c r="O1758" i="3" s="1"/>
  <c r="L1757" i="3"/>
  <c r="M1757" i="3" s="1"/>
  <c r="O1757" i="3" s="1"/>
  <c r="L1756" i="3"/>
  <c r="M1756" i="3" s="1"/>
  <c r="L1755" i="3"/>
  <c r="M1755" i="3" s="1"/>
  <c r="S1755" i="3" s="1"/>
  <c r="L1754" i="3"/>
  <c r="M1754" i="3" s="1"/>
  <c r="O1754" i="3" s="1"/>
  <c r="M1753" i="3"/>
  <c r="O1753" i="3" s="1"/>
  <c r="L1753" i="3"/>
  <c r="L1743" i="3"/>
  <c r="M1743" i="3" s="1"/>
  <c r="L1742" i="3"/>
  <c r="M1742" i="3" s="1"/>
  <c r="S1742" i="3" s="1"/>
  <c r="L1741" i="3"/>
  <c r="M1741" i="3" s="1"/>
  <c r="O1741" i="3" s="1"/>
  <c r="L1740" i="3"/>
  <c r="M1740" i="3" s="1"/>
  <c r="O1740" i="3" s="1"/>
  <c r="L1739" i="3"/>
  <c r="M1739" i="3" s="1"/>
  <c r="L1738" i="3"/>
  <c r="M1738" i="3" s="1"/>
  <c r="S1738" i="3" s="1"/>
  <c r="L1737" i="3"/>
  <c r="M1737" i="3" s="1"/>
  <c r="O1737" i="3" s="1"/>
  <c r="M1736" i="3"/>
  <c r="O1736" i="3" s="1"/>
  <c r="L1736" i="3"/>
  <c r="L1735" i="3"/>
  <c r="M1735" i="3" s="1"/>
  <c r="L1734" i="3"/>
  <c r="M1734" i="3" s="1"/>
  <c r="S1734" i="3" s="1"/>
  <c r="L1733" i="3"/>
  <c r="M1733" i="3" s="1"/>
  <c r="O1733" i="3" s="1"/>
  <c r="L1732" i="3"/>
  <c r="M1732" i="3" s="1"/>
  <c r="O1732" i="3" s="1"/>
  <c r="L1731" i="3"/>
  <c r="M1731" i="3" s="1"/>
  <c r="L1730" i="3"/>
  <c r="M1730" i="3" s="1"/>
  <c r="L1728" i="3"/>
  <c r="M1728" i="3" s="1"/>
  <c r="O1728" i="3" s="1"/>
  <c r="L1727" i="3"/>
  <c r="M1727" i="3" s="1"/>
  <c r="L1726" i="3"/>
  <c r="M1726" i="3" s="1"/>
  <c r="L1725" i="3"/>
  <c r="M1725" i="3" s="1"/>
  <c r="S1725" i="3" s="1"/>
  <c r="L1724" i="3"/>
  <c r="M1724" i="3" s="1"/>
  <c r="O1724" i="3" s="1"/>
  <c r="L1723" i="3"/>
  <c r="M1723" i="3" s="1"/>
  <c r="O1723" i="3" s="1"/>
  <c r="L1722" i="3"/>
  <c r="M1722" i="3" s="1"/>
  <c r="L1721" i="3"/>
  <c r="M1721" i="3" s="1"/>
  <c r="S1721" i="3" s="1"/>
  <c r="L1720" i="3"/>
  <c r="M1720" i="3" s="1"/>
  <c r="L1719" i="3"/>
  <c r="M1719" i="3" s="1"/>
  <c r="S1719" i="3" s="1"/>
  <c r="L1718" i="3"/>
  <c r="M1718" i="3" s="1"/>
  <c r="L1717" i="3"/>
  <c r="M1717" i="3" s="1"/>
  <c r="S1717" i="3" s="1"/>
  <c r="L1716" i="3"/>
  <c r="M1716" i="3" s="1"/>
  <c r="L1715" i="3"/>
  <c r="L1705" i="3"/>
  <c r="M1705" i="3" s="1"/>
  <c r="L1704" i="3"/>
  <c r="M1704" i="3" s="1"/>
  <c r="S1704" i="3" s="1"/>
  <c r="L1703" i="3"/>
  <c r="M1703" i="3" s="1"/>
  <c r="L1702" i="3"/>
  <c r="M1702" i="3" s="1"/>
  <c r="S1702" i="3" s="1"/>
  <c r="L1701" i="3"/>
  <c r="M1701" i="3" s="1"/>
  <c r="S1701" i="3" s="1"/>
  <c r="L1700" i="3"/>
  <c r="M1700" i="3" s="1"/>
  <c r="O1700" i="3" s="1"/>
  <c r="L1699" i="3"/>
  <c r="M1699" i="3" s="1"/>
  <c r="L1698" i="3"/>
  <c r="M1698" i="3" s="1"/>
  <c r="L1697" i="3"/>
  <c r="M1697" i="3" s="1"/>
  <c r="S1697" i="3" s="1"/>
  <c r="L1696" i="3"/>
  <c r="M1696" i="3" s="1"/>
  <c r="O1696" i="3" s="1"/>
  <c r="L1695" i="3"/>
  <c r="M1695" i="3" s="1"/>
  <c r="O1695" i="3" s="1"/>
  <c r="M1694" i="3"/>
  <c r="O1694" i="3" s="1"/>
  <c r="L1694" i="3"/>
  <c r="L1693" i="3"/>
  <c r="M1693" i="3" s="1"/>
  <c r="O1693" i="3" s="1"/>
  <c r="L1692" i="3"/>
  <c r="M1692" i="3" s="1"/>
  <c r="L1690" i="3"/>
  <c r="M1690" i="3" s="1"/>
  <c r="S1690" i="3" s="1"/>
  <c r="L1689" i="3"/>
  <c r="M1689" i="3" s="1"/>
  <c r="L1688" i="3"/>
  <c r="M1688" i="3" s="1"/>
  <c r="O1688" i="3" s="1"/>
  <c r="L1687" i="3"/>
  <c r="M1687" i="3" s="1"/>
  <c r="L1686" i="3"/>
  <c r="M1686" i="3" s="1"/>
  <c r="S1686" i="3" s="1"/>
  <c r="L1685" i="3"/>
  <c r="M1685" i="3" s="1"/>
  <c r="M1684" i="3"/>
  <c r="L1684" i="3"/>
  <c r="L1683" i="3"/>
  <c r="M1683" i="3" s="1"/>
  <c r="L1682" i="3"/>
  <c r="M1682" i="3" s="1"/>
  <c r="S1682" i="3" s="1"/>
  <c r="L1681" i="3"/>
  <c r="M1681" i="3" s="1"/>
  <c r="L1680" i="3"/>
  <c r="M1680" i="3" s="1"/>
  <c r="S1680" i="3" s="1"/>
  <c r="L1679" i="3"/>
  <c r="M1679" i="3" s="1"/>
  <c r="L1678" i="3"/>
  <c r="M1678" i="3" s="1"/>
  <c r="S1678" i="3" s="1"/>
  <c r="L1677" i="3"/>
  <c r="L1667" i="3"/>
  <c r="M1667" i="3" s="1"/>
  <c r="S1667" i="3" s="1"/>
  <c r="L1666" i="3"/>
  <c r="M1666" i="3" s="1"/>
  <c r="L1665" i="3"/>
  <c r="M1665" i="3" s="1"/>
  <c r="S1665" i="3" s="1"/>
  <c r="L1664" i="3"/>
  <c r="M1664" i="3" s="1"/>
  <c r="M1663" i="3"/>
  <c r="S1663" i="3" s="1"/>
  <c r="L1663" i="3"/>
  <c r="L1662" i="3"/>
  <c r="M1662" i="3" s="1"/>
  <c r="L1661" i="3"/>
  <c r="M1661" i="3" s="1"/>
  <c r="S1661" i="3" s="1"/>
  <c r="L1660" i="3"/>
  <c r="M1660" i="3" s="1"/>
  <c r="S1660" i="3" s="1"/>
  <c r="L1659" i="3"/>
  <c r="M1659" i="3" s="1"/>
  <c r="S1659" i="3" s="1"/>
  <c r="L1658" i="3"/>
  <c r="M1658" i="3" s="1"/>
  <c r="O1658" i="3" s="1"/>
  <c r="L1657" i="3"/>
  <c r="M1657" i="3" s="1"/>
  <c r="O1657" i="3" s="1"/>
  <c r="L1656" i="3"/>
  <c r="M1656" i="3" s="1"/>
  <c r="L1655" i="3"/>
  <c r="M1655" i="3" s="1"/>
  <c r="L1654" i="3"/>
  <c r="M1654" i="3" s="1"/>
  <c r="O1654" i="3" s="1"/>
  <c r="L1652" i="3"/>
  <c r="M1652" i="3" s="1"/>
  <c r="S1652" i="3" s="1"/>
  <c r="L1651" i="3"/>
  <c r="M1651" i="3" s="1"/>
  <c r="S1651" i="3" s="1"/>
  <c r="M1650" i="3"/>
  <c r="S1650" i="3" s="1"/>
  <c r="L1650" i="3"/>
  <c r="L1649" i="3"/>
  <c r="M1649" i="3" s="1"/>
  <c r="O1649" i="3" s="1"/>
  <c r="L1648" i="3"/>
  <c r="M1648" i="3" s="1"/>
  <c r="O1648" i="3" s="1"/>
  <c r="L1647" i="3"/>
  <c r="M1647" i="3" s="1"/>
  <c r="L1646" i="3"/>
  <c r="M1646" i="3" s="1"/>
  <c r="L1645" i="3"/>
  <c r="M1645" i="3" s="1"/>
  <c r="O1645" i="3" s="1"/>
  <c r="L1644" i="3"/>
  <c r="M1644" i="3" s="1"/>
  <c r="S1644" i="3" s="1"/>
  <c r="L1643" i="3"/>
  <c r="M1643" i="3" s="1"/>
  <c r="S1643" i="3" s="1"/>
  <c r="L1642" i="3"/>
  <c r="M1642" i="3" s="1"/>
  <c r="S1642" i="3" s="1"/>
  <c r="L1641" i="3"/>
  <c r="M1641" i="3" s="1"/>
  <c r="O1641" i="3" s="1"/>
  <c r="L1640" i="3"/>
  <c r="M1640" i="3" s="1"/>
  <c r="O1640" i="3" s="1"/>
  <c r="L1639" i="3"/>
  <c r="L1629" i="3"/>
  <c r="M1629" i="3" s="1"/>
  <c r="S1629" i="3" s="1"/>
  <c r="M1628" i="3"/>
  <c r="S1628" i="3" s="1"/>
  <c r="L1628" i="3"/>
  <c r="L1627" i="3"/>
  <c r="M1627" i="3" s="1"/>
  <c r="O1627" i="3" s="1"/>
  <c r="L1626" i="3"/>
  <c r="M1626" i="3" s="1"/>
  <c r="M1625" i="3"/>
  <c r="S1625" i="3" s="1"/>
  <c r="L1625" i="3"/>
  <c r="L1624" i="3"/>
  <c r="M1624" i="3" s="1"/>
  <c r="S1624" i="3" s="1"/>
  <c r="L1623" i="3"/>
  <c r="M1623" i="3" s="1"/>
  <c r="O1623" i="3" s="1"/>
  <c r="L1622" i="3"/>
  <c r="M1622" i="3" s="1"/>
  <c r="S1622" i="3" s="1"/>
  <c r="L1621" i="3"/>
  <c r="M1621" i="3" s="1"/>
  <c r="S1621" i="3" s="1"/>
  <c r="L1620" i="3"/>
  <c r="M1620" i="3" s="1"/>
  <c r="O1620" i="3" s="1"/>
  <c r="L1619" i="3"/>
  <c r="M1619" i="3" s="1"/>
  <c r="L1618" i="3"/>
  <c r="M1618" i="3" s="1"/>
  <c r="S1618" i="3" s="1"/>
  <c r="L1617" i="3"/>
  <c r="M1617" i="3" s="1"/>
  <c r="S1617" i="3" s="1"/>
  <c r="M1616" i="3"/>
  <c r="O1616" i="3" s="1"/>
  <c r="L1616" i="3"/>
  <c r="L1614" i="3"/>
  <c r="M1614" i="3" s="1"/>
  <c r="L1613" i="3"/>
  <c r="M1613" i="3" s="1"/>
  <c r="S1613" i="3" s="1"/>
  <c r="M1612" i="3"/>
  <c r="S1612" i="3" s="1"/>
  <c r="L1612" i="3"/>
  <c r="L1611" i="3"/>
  <c r="M1611" i="3" s="1"/>
  <c r="O1611" i="3" s="1"/>
  <c r="L1610" i="3"/>
  <c r="M1610" i="3" s="1"/>
  <c r="L1609" i="3"/>
  <c r="M1609" i="3" s="1"/>
  <c r="S1609" i="3" s="1"/>
  <c r="L1608" i="3"/>
  <c r="M1608" i="3" s="1"/>
  <c r="S1608" i="3" s="1"/>
  <c r="L1607" i="3"/>
  <c r="M1607" i="3" s="1"/>
  <c r="L1606" i="3"/>
  <c r="M1606" i="3" s="1"/>
  <c r="L1605" i="3"/>
  <c r="M1605" i="3" s="1"/>
  <c r="S1605" i="3" s="1"/>
  <c r="L1604" i="3"/>
  <c r="M1604" i="3" s="1"/>
  <c r="S1604" i="3" s="1"/>
  <c r="L1603" i="3"/>
  <c r="M1603" i="3" s="1"/>
  <c r="L1602" i="3"/>
  <c r="M1602" i="3" s="1"/>
  <c r="L1601" i="3"/>
  <c r="L1591" i="3"/>
  <c r="M1591" i="3" s="1"/>
  <c r="S1591" i="3" s="1"/>
  <c r="L1590" i="3"/>
  <c r="M1590" i="3" s="1"/>
  <c r="L1589" i="3"/>
  <c r="M1589" i="3" s="1"/>
  <c r="L1588" i="3"/>
  <c r="M1588" i="3" s="1"/>
  <c r="S1588" i="3" s="1"/>
  <c r="M1587" i="3"/>
  <c r="S1587" i="3" s="1"/>
  <c r="L1587" i="3"/>
  <c r="L1586" i="3"/>
  <c r="M1586" i="3" s="1"/>
  <c r="L1585" i="3"/>
  <c r="M1585" i="3" s="1"/>
  <c r="L1584" i="3"/>
  <c r="M1584" i="3" s="1"/>
  <c r="S1584" i="3" s="1"/>
  <c r="L1583" i="3"/>
  <c r="M1583" i="3" s="1"/>
  <c r="L1582" i="3"/>
  <c r="M1582" i="3" s="1"/>
  <c r="L1581" i="3"/>
  <c r="M1581" i="3" s="1"/>
  <c r="L1580" i="3"/>
  <c r="M1580" i="3" s="1"/>
  <c r="O1580" i="3" s="1"/>
  <c r="L1579" i="3"/>
  <c r="M1579" i="3" s="1"/>
  <c r="L1578" i="3"/>
  <c r="M1578" i="3" s="1"/>
  <c r="L1576" i="3"/>
  <c r="M1576" i="3" s="1"/>
  <c r="L1575" i="3"/>
  <c r="M1575" i="3" s="1"/>
  <c r="O1575" i="3" s="1"/>
  <c r="L1574" i="3"/>
  <c r="M1574" i="3" s="1"/>
  <c r="L1573" i="3"/>
  <c r="M1573" i="3" s="1"/>
  <c r="L1572" i="3"/>
  <c r="M1572" i="3" s="1"/>
  <c r="M1571" i="3"/>
  <c r="O1571" i="3" s="1"/>
  <c r="L1571" i="3"/>
  <c r="L1570" i="3"/>
  <c r="M1570" i="3" s="1"/>
  <c r="L1569" i="3"/>
  <c r="M1569" i="3" s="1"/>
  <c r="L1568" i="3"/>
  <c r="M1568" i="3" s="1"/>
  <c r="M1567" i="3"/>
  <c r="O1567" i="3" s="1"/>
  <c r="L1567" i="3"/>
  <c r="L1566" i="3"/>
  <c r="M1566" i="3" s="1"/>
  <c r="L1565" i="3"/>
  <c r="M1565" i="3" s="1"/>
  <c r="L1564" i="3"/>
  <c r="M1564" i="3" s="1"/>
  <c r="L1563" i="3"/>
  <c r="L1553" i="3"/>
  <c r="M1553" i="3" s="1"/>
  <c r="L1552" i="3"/>
  <c r="M1552" i="3" s="1"/>
  <c r="S1552" i="3" s="1"/>
  <c r="L1551" i="3"/>
  <c r="M1551" i="3" s="1"/>
  <c r="L1550" i="3"/>
  <c r="M1550" i="3" s="1"/>
  <c r="S1550" i="3" s="1"/>
  <c r="L1549" i="3"/>
  <c r="M1549" i="3" s="1"/>
  <c r="L1548" i="3"/>
  <c r="M1548" i="3" s="1"/>
  <c r="O1548" i="3" s="1"/>
  <c r="L1547" i="3"/>
  <c r="M1547" i="3" s="1"/>
  <c r="L1546" i="3"/>
  <c r="M1546" i="3" s="1"/>
  <c r="S1546" i="3" s="1"/>
  <c r="L1545" i="3"/>
  <c r="M1545" i="3" s="1"/>
  <c r="M1544" i="3"/>
  <c r="S1544" i="3" s="1"/>
  <c r="L1544" i="3"/>
  <c r="L1543" i="3"/>
  <c r="M1543" i="3" s="1"/>
  <c r="L1542" i="3"/>
  <c r="M1542" i="3" s="1"/>
  <c r="S1542" i="3" s="1"/>
  <c r="L1541" i="3"/>
  <c r="M1541" i="3" s="1"/>
  <c r="L1540" i="3"/>
  <c r="M1540" i="3" s="1"/>
  <c r="S1540" i="3" s="1"/>
  <c r="L1538" i="3"/>
  <c r="M1538" i="3" s="1"/>
  <c r="M1537" i="3"/>
  <c r="S1537" i="3" s="1"/>
  <c r="L1537" i="3"/>
  <c r="L1536" i="3"/>
  <c r="M1536" i="3" s="1"/>
  <c r="M1535" i="3"/>
  <c r="S1535" i="3" s="1"/>
  <c r="L1535" i="3"/>
  <c r="L1534" i="3"/>
  <c r="M1534" i="3" s="1"/>
  <c r="L1533" i="3"/>
  <c r="M1533" i="3" s="1"/>
  <c r="S1533" i="3" s="1"/>
  <c r="L1532" i="3"/>
  <c r="M1532" i="3" s="1"/>
  <c r="L1531" i="3"/>
  <c r="M1531" i="3" s="1"/>
  <c r="S1531" i="3" s="1"/>
  <c r="L1530" i="3"/>
  <c r="M1530" i="3" s="1"/>
  <c r="L1529" i="3"/>
  <c r="M1529" i="3" s="1"/>
  <c r="S1529" i="3" s="1"/>
  <c r="L1528" i="3"/>
  <c r="M1528" i="3" s="1"/>
  <c r="L1527" i="3"/>
  <c r="M1527" i="3" s="1"/>
  <c r="L1526" i="3"/>
  <c r="M1526" i="3" s="1"/>
  <c r="L1525" i="3"/>
  <c r="M1525" i="3" s="1"/>
  <c r="L1515" i="3"/>
  <c r="M1515" i="3" s="1"/>
  <c r="O1515" i="3" s="1"/>
  <c r="M1514" i="3"/>
  <c r="O1514" i="3" s="1"/>
  <c r="L1514" i="3"/>
  <c r="L1513" i="3"/>
  <c r="M1513" i="3" s="1"/>
  <c r="L1512" i="3"/>
  <c r="M1512" i="3" s="1"/>
  <c r="L1511" i="3"/>
  <c r="M1511" i="3" s="1"/>
  <c r="S1511" i="3" s="1"/>
  <c r="L1510" i="3"/>
  <c r="M1510" i="3" s="1"/>
  <c r="S1510" i="3" s="1"/>
  <c r="L1509" i="3"/>
  <c r="M1509" i="3" s="1"/>
  <c r="O1509" i="3" s="1"/>
  <c r="L1508" i="3"/>
  <c r="M1508" i="3" s="1"/>
  <c r="L1507" i="3"/>
  <c r="M1507" i="3" s="1"/>
  <c r="S1507" i="3" s="1"/>
  <c r="L1506" i="3"/>
  <c r="M1506" i="3" s="1"/>
  <c r="S1506" i="3" s="1"/>
  <c r="L1505" i="3"/>
  <c r="M1505" i="3" s="1"/>
  <c r="O1505" i="3" s="1"/>
  <c r="L1504" i="3"/>
  <c r="M1504" i="3" s="1"/>
  <c r="L1503" i="3"/>
  <c r="M1503" i="3" s="1"/>
  <c r="S1503" i="3" s="1"/>
  <c r="L1502" i="3"/>
  <c r="M1502" i="3" s="1"/>
  <c r="O1502" i="3" s="1"/>
  <c r="L1500" i="3"/>
  <c r="M1500" i="3" s="1"/>
  <c r="M1499" i="3"/>
  <c r="L1499" i="3"/>
  <c r="L1498" i="3"/>
  <c r="M1498" i="3" s="1"/>
  <c r="S1498" i="3" s="1"/>
  <c r="L1497" i="3"/>
  <c r="M1497" i="3" s="1"/>
  <c r="S1497" i="3" s="1"/>
  <c r="L1496" i="3"/>
  <c r="M1496" i="3" s="1"/>
  <c r="L1495" i="3"/>
  <c r="M1495" i="3" s="1"/>
  <c r="O1495" i="3" s="1"/>
  <c r="L1494" i="3"/>
  <c r="M1494" i="3" s="1"/>
  <c r="L1493" i="3"/>
  <c r="M1493" i="3" s="1"/>
  <c r="S1493" i="3" s="1"/>
  <c r="L1492" i="3"/>
  <c r="M1492" i="3" s="1"/>
  <c r="L1491" i="3"/>
  <c r="M1491" i="3" s="1"/>
  <c r="O1491" i="3" s="1"/>
  <c r="L1490" i="3"/>
  <c r="M1490" i="3" s="1"/>
  <c r="L1489" i="3"/>
  <c r="M1489" i="3" s="1"/>
  <c r="S1489" i="3" s="1"/>
  <c r="L1488" i="3"/>
  <c r="M1488" i="3" s="1"/>
  <c r="L1487" i="3"/>
  <c r="M1487" i="3" s="1"/>
  <c r="O1487" i="3" s="1"/>
  <c r="L1477" i="3"/>
  <c r="M1477" i="3" s="1"/>
  <c r="L1476" i="3"/>
  <c r="M1476" i="3" s="1"/>
  <c r="S1476" i="3" s="1"/>
  <c r="L1475" i="3"/>
  <c r="M1475" i="3" s="1"/>
  <c r="M1474" i="3"/>
  <c r="O1474" i="3" s="1"/>
  <c r="L1474" i="3"/>
  <c r="L1473" i="3"/>
  <c r="M1473" i="3" s="1"/>
  <c r="L1472" i="3"/>
  <c r="M1472" i="3" s="1"/>
  <c r="S1472" i="3" s="1"/>
  <c r="L1471" i="3"/>
  <c r="M1471" i="3" s="1"/>
  <c r="L1470" i="3"/>
  <c r="M1470" i="3" s="1"/>
  <c r="O1470" i="3" s="1"/>
  <c r="L1469" i="3"/>
  <c r="M1469" i="3" s="1"/>
  <c r="L1468" i="3"/>
  <c r="M1468" i="3" s="1"/>
  <c r="S1468" i="3" s="1"/>
  <c r="L1467" i="3"/>
  <c r="M1467" i="3" s="1"/>
  <c r="L1466" i="3"/>
  <c r="M1466" i="3" s="1"/>
  <c r="O1466" i="3" s="1"/>
  <c r="L1465" i="3"/>
  <c r="M1465" i="3" s="1"/>
  <c r="L1464" i="3"/>
  <c r="M1464" i="3" s="1"/>
  <c r="S1464" i="3" s="1"/>
  <c r="L1462" i="3"/>
  <c r="M1462" i="3" s="1"/>
  <c r="L1461" i="3"/>
  <c r="M1461" i="3" s="1"/>
  <c r="S1461" i="3" s="1"/>
  <c r="L1460" i="3"/>
  <c r="M1460" i="3" s="1"/>
  <c r="L1459" i="3"/>
  <c r="M1459" i="3" s="1"/>
  <c r="S1459" i="3" s="1"/>
  <c r="L1458" i="3"/>
  <c r="M1458" i="3" s="1"/>
  <c r="M1457" i="3"/>
  <c r="O1457" i="3" s="1"/>
  <c r="L1457" i="3"/>
  <c r="L1456" i="3"/>
  <c r="M1456" i="3" s="1"/>
  <c r="L1455" i="3"/>
  <c r="M1455" i="3" s="1"/>
  <c r="M1454" i="3"/>
  <c r="O1454" i="3" s="1"/>
  <c r="L1454" i="3"/>
  <c r="L1453" i="3"/>
  <c r="M1453" i="3" s="1"/>
  <c r="L1452" i="3"/>
  <c r="M1452" i="3" s="1"/>
  <c r="L1451" i="3"/>
  <c r="M1451" i="3" s="1"/>
  <c r="L1450" i="3"/>
  <c r="M1450" i="3" s="1"/>
  <c r="O1450" i="3" s="1"/>
  <c r="L1449" i="3"/>
  <c r="L1439" i="3"/>
  <c r="M1439" i="3" s="1"/>
  <c r="L1438" i="3"/>
  <c r="M1438" i="3" s="1"/>
  <c r="L1437" i="3"/>
  <c r="M1437" i="3" s="1"/>
  <c r="O1437" i="3" s="1"/>
  <c r="L1436" i="3"/>
  <c r="M1436" i="3" s="1"/>
  <c r="L1435" i="3"/>
  <c r="M1435" i="3" s="1"/>
  <c r="L1434" i="3"/>
  <c r="M1434" i="3" s="1"/>
  <c r="L1433" i="3"/>
  <c r="M1433" i="3" s="1"/>
  <c r="O1433" i="3" s="1"/>
  <c r="L1432" i="3"/>
  <c r="M1432" i="3" s="1"/>
  <c r="L1431" i="3"/>
  <c r="M1431" i="3" s="1"/>
  <c r="L1430" i="3"/>
  <c r="M1430" i="3" s="1"/>
  <c r="L1429" i="3"/>
  <c r="M1429" i="3" s="1"/>
  <c r="O1429" i="3" s="1"/>
  <c r="L1428" i="3"/>
  <c r="M1428" i="3" s="1"/>
  <c r="L1427" i="3"/>
  <c r="M1427" i="3" s="1"/>
  <c r="L1426" i="3"/>
  <c r="M1426" i="3" s="1"/>
  <c r="L1424" i="3"/>
  <c r="M1424" i="3" s="1"/>
  <c r="O1424" i="3" s="1"/>
  <c r="L1423" i="3"/>
  <c r="M1423" i="3" s="1"/>
  <c r="L1422" i="3"/>
  <c r="M1422" i="3" s="1"/>
  <c r="L1421" i="3"/>
  <c r="M1421" i="3" s="1"/>
  <c r="M1420" i="3"/>
  <c r="O1420" i="3" s="1"/>
  <c r="L1420" i="3"/>
  <c r="L1419" i="3"/>
  <c r="M1419" i="3" s="1"/>
  <c r="L1418" i="3"/>
  <c r="M1418" i="3" s="1"/>
  <c r="S1418" i="3" s="1"/>
  <c r="L1417" i="3"/>
  <c r="M1417" i="3" s="1"/>
  <c r="L1416" i="3"/>
  <c r="M1416" i="3" s="1"/>
  <c r="O1416" i="3" s="1"/>
  <c r="L1415" i="3"/>
  <c r="M1415" i="3" s="1"/>
  <c r="L1414" i="3"/>
  <c r="M1414" i="3" s="1"/>
  <c r="S1414" i="3" s="1"/>
  <c r="L1413" i="3"/>
  <c r="M1413" i="3" s="1"/>
  <c r="L1412" i="3"/>
  <c r="M1412" i="3" s="1"/>
  <c r="O1412" i="3" s="1"/>
  <c r="L1411" i="3"/>
  <c r="L1401" i="3"/>
  <c r="M1401" i="3" s="1"/>
  <c r="S1401" i="3" s="1"/>
  <c r="L1400" i="3"/>
  <c r="M1400" i="3" s="1"/>
  <c r="L1399" i="3"/>
  <c r="M1399" i="3" s="1"/>
  <c r="O1399" i="3" s="1"/>
  <c r="L1398" i="3"/>
  <c r="M1398" i="3" s="1"/>
  <c r="L1397" i="3"/>
  <c r="M1397" i="3" s="1"/>
  <c r="S1397" i="3" s="1"/>
  <c r="L1396" i="3"/>
  <c r="M1396" i="3" s="1"/>
  <c r="L1395" i="3"/>
  <c r="M1395" i="3" s="1"/>
  <c r="S1395" i="3" s="1"/>
  <c r="L1394" i="3"/>
  <c r="M1394" i="3" s="1"/>
  <c r="L1393" i="3"/>
  <c r="M1393" i="3" s="1"/>
  <c r="O1393" i="3" s="1"/>
  <c r="L1392" i="3"/>
  <c r="M1392" i="3" s="1"/>
  <c r="L1391" i="3"/>
  <c r="M1391" i="3" s="1"/>
  <c r="S1391" i="3" s="1"/>
  <c r="L1390" i="3"/>
  <c r="M1390" i="3" s="1"/>
  <c r="L1389" i="3"/>
  <c r="M1389" i="3" s="1"/>
  <c r="O1389" i="3" s="1"/>
  <c r="L1388" i="3"/>
  <c r="M1388" i="3" s="1"/>
  <c r="L1386" i="3"/>
  <c r="M1386" i="3" s="1"/>
  <c r="S1386" i="3" s="1"/>
  <c r="L1385" i="3"/>
  <c r="M1385" i="3" s="1"/>
  <c r="L1384" i="3"/>
  <c r="M1384" i="3" s="1"/>
  <c r="O1384" i="3" s="1"/>
  <c r="L1383" i="3"/>
  <c r="M1383" i="3" s="1"/>
  <c r="L1382" i="3"/>
  <c r="M1382" i="3" s="1"/>
  <c r="S1382" i="3" s="1"/>
  <c r="L1381" i="3"/>
  <c r="M1381" i="3" s="1"/>
  <c r="L1380" i="3"/>
  <c r="M1380" i="3" s="1"/>
  <c r="O1380" i="3" s="1"/>
  <c r="L1379" i="3"/>
  <c r="M1379" i="3" s="1"/>
  <c r="L1378" i="3"/>
  <c r="M1378" i="3" s="1"/>
  <c r="S1378" i="3" s="1"/>
  <c r="L1377" i="3"/>
  <c r="M1377" i="3" s="1"/>
  <c r="L1376" i="3"/>
  <c r="M1376" i="3" s="1"/>
  <c r="O1376" i="3" s="1"/>
  <c r="L1375" i="3"/>
  <c r="M1375" i="3" s="1"/>
  <c r="L1374" i="3"/>
  <c r="M1374" i="3" s="1"/>
  <c r="S1374" i="3" s="1"/>
  <c r="L1373" i="3"/>
  <c r="M1373" i="3" s="1"/>
  <c r="L1363" i="3"/>
  <c r="M1363" i="3" s="1"/>
  <c r="O1363" i="3" s="1"/>
  <c r="L1362" i="3"/>
  <c r="M1362" i="3" s="1"/>
  <c r="L1361" i="3"/>
  <c r="M1361" i="3" s="1"/>
  <c r="S1361" i="3" s="1"/>
  <c r="L1360" i="3"/>
  <c r="M1360" i="3" s="1"/>
  <c r="L1359" i="3"/>
  <c r="M1359" i="3" s="1"/>
  <c r="O1359" i="3" s="1"/>
  <c r="L1358" i="3"/>
  <c r="M1358" i="3" s="1"/>
  <c r="M1357" i="3"/>
  <c r="S1357" i="3" s="1"/>
  <c r="L1357" i="3"/>
  <c r="L1356" i="3"/>
  <c r="M1356" i="3" s="1"/>
  <c r="L1355" i="3"/>
  <c r="M1355" i="3" s="1"/>
  <c r="O1355" i="3" s="1"/>
  <c r="L1354" i="3"/>
  <c r="M1354" i="3" s="1"/>
  <c r="L1353" i="3"/>
  <c r="M1353" i="3" s="1"/>
  <c r="S1353" i="3" s="1"/>
  <c r="L1352" i="3"/>
  <c r="M1352" i="3" s="1"/>
  <c r="L1351" i="3"/>
  <c r="M1351" i="3" s="1"/>
  <c r="O1351" i="3" s="1"/>
  <c r="L1350" i="3"/>
  <c r="M1350" i="3" s="1"/>
  <c r="L1348" i="3"/>
  <c r="M1348" i="3" s="1"/>
  <c r="S1348" i="3" s="1"/>
  <c r="L1347" i="3"/>
  <c r="M1347" i="3" s="1"/>
  <c r="L1346" i="3"/>
  <c r="M1346" i="3" s="1"/>
  <c r="O1346" i="3" s="1"/>
  <c r="L1345" i="3"/>
  <c r="M1345" i="3" s="1"/>
  <c r="L1344" i="3"/>
  <c r="M1344" i="3" s="1"/>
  <c r="S1344" i="3" s="1"/>
  <c r="L1343" i="3"/>
  <c r="M1343" i="3" s="1"/>
  <c r="L1342" i="3"/>
  <c r="M1342" i="3" s="1"/>
  <c r="O1342" i="3" s="1"/>
  <c r="L1341" i="3"/>
  <c r="M1341" i="3" s="1"/>
  <c r="M1340" i="3"/>
  <c r="S1340" i="3" s="1"/>
  <c r="L1340" i="3"/>
  <c r="L1339" i="3"/>
  <c r="M1339" i="3" s="1"/>
  <c r="L1338" i="3"/>
  <c r="M1338" i="3" s="1"/>
  <c r="O1338" i="3" s="1"/>
  <c r="L1337" i="3"/>
  <c r="M1337" i="3" s="1"/>
  <c r="L1336" i="3"/>
  <c r="M1336" i="3" s="1"/>
  <c r="S1336" i="3" s="1"/>
  <c r="L1335" i="3"/>
  <c r="L1325" i="3"/>
  <c r="M1325" i="3" s="1"/>
  <c r="O1325" i="3" s="1"/>
  <c r="L1324" i="3"/>
  <c r="M1324" i="3" s="1"/>
  <c r="L1323" i="3"/>
  <c r="M1323" i="3" s="1"/>
  <c r="S1323" i="3" s="1"/>
  <c r="L1322" i="3"/>
  <c r="M1322" i="3" s="1"/>
  <c r="L1321" i="3"/>
  <c r="M1321" i="3" s="1"/>
  <c r="O1321" i="3" s="1"/>
  <c r="L1320" i="3"/>
  <c r="M1320" i="3" s="1"/>
  <c r="L1319" i="3"/>
  <c r="M1319" i="3" s="1"/>
  <c r="S1319" i="3" s="1"/>
  <c r="L1318" i="3"/>
  <c r="M1318" i="3" s="1"/>
  <c r="L1317" i="3"/>
  <c r="M1317" i="3" s="1"/>
  <c r="S1317" i="3" s="1"/>
  <c r="L1316" i="3"/>
  <c r="M1316" i="3" s="1"/>
  <c r="M1315" i="3"/>
  <c r="O1315" i="3" s="1"/>
  <c r="L1315" i="3"/>
  <c r="L1314" i="3"/>
  <c r="M1314" i="3" s="1"/>
  <c r="L1313" i="3"/>
  <c r="M1313" i="3" s="1"/>
  <c r="L1312" i="3"/>
  <c r="M1312" i="3" s="1"/>
  <c r="L1310" i="3"/>
  <c r="M1310" i="3" s="1"/>
  <c r="O1310" i="3" s="1"/>
  <c r="L1309" i="3"/>
  <c r="M1309" i="3" s="1"/>
  <c r="L1308" i="3"/>
  <c r="M1308" i="3" s="1"/>
  <c r="L1307" i="3"/>
  <c r="M1307" i="3" s="1"/>
  <c r="L1306" i="3"/>
  <c r="M1306" i="3" s="1"/>
  <c r="O1306" i="3" s="1"/>
  <c r="L1305" i="3"/>
  <c r="M1305" i="3" s="1"/>
  <c r="L1304" i="3"/>
  <c r="M1304" i="3" s="1"/>
  <c r="L1303" i="3"/>
  <c r="M1303" i="3" s="1"/>
  <c r="L1302" i="3"/>
  <c r="M1302" i="3" s="1"/>
  <c r="O1302" i="3" s="1"/>
  <c r="L1301" i="3"/>
  <c r="M1301" i="3" s="1"/>
  <c r="L1300" i="3"/>
  <c r="M1300" i="3" s="1"/>
  <c r="L1299" i="3"/>
  <c r="M1299" i="3" s="1"/>
  <c r="M1298" i="3"/>
  <c r="O1298" i="3" s="1"/>
  <c r="L1298" i="3"/>
  <c r="L1297" i="3"/>
  <c r="L1287" i="3"/>
  <c r="M1287" i="3" s="1"/>
  <c r="L1286" i="3"/>
  <c r="M1286" i="3" s="1"/>
  <c r="L1285" i="3"/>
  <c r="M1285" i="3" s="1"/>
  <c r="O1285" i="3" s="1"/>
  <c r="L1284" i="3"/>
  <c r="M1284" i="3" s="1"/>
  <c r="L1283" i="3"/>
  <c r="M1283" i="3" s="1"/>
  <c r="L1282" i="3"/>
  <c r="M1282" i="3" s="1"/>
  <c r="L1281" i="3"/>
  <c r="M1281" i="3" s="1"/>
  <c r="O1281" i="3" s="1"/>
  <c r="L1280" i="3"/>
  <c r="M1280" i="3" s="1"/>
  <c r="L1279" i="3"/>
  <c r="M1279" i="3" s="1"/>
  <c r="L1278" i="3"/>
  <c r="M1278" i="3" s="1"/>
  <c r="L1277" i="3"/>
  <c r="M1277" i="3" s="1"/>
  <c r="O1277" i="3" s="1"/>
  <c r="L1276" i="3"/>
  <c r="M1276" i="3" s="1"/>
  <c r="L1275" i="3"/>
  <c r="M1275" i="3" s="1"/>
  <c r="L1274" i="3"/>
  <c r="M1274" i="3" s="1"/>
  <c r="L1272" i="3"/>
  <c r="M1272" i="3" s="1"/>
  <c r="O1272" i="3" s="1"/>
  <c r="L1271" i="3"/>
  <c r="M1271" i="3" s="1"/>
  <c r="L1270" i="3"/>
  <c r="M1270" i="3" s="1"/>
  <c r="L1269" i="3"/>
  <c r="M1269" i="3" s="1"/>
  <c r="L1268" i="3"/>
  <c r="M1268" i="3" s="1"/>
  <c r="O1268" i="3" s="1"/>
  <c r="L1267" i="3"/>
  <c r="M1267" i="3" s="1"/>
  <c r="L1266" i="3"/>
  <c r="M1266" i="3" s="1"/>
  <c r="L1265" i="3"/>
  <c r="M1265" i="3" s="1"/>
  <c r="L1264" i="3"/>
  <c r="M1264" i="3" s="1"/>
  <c r="O1264" i="3" s="1"/>
  <c r="L1263" i="3"/>
  <c r="M1263" i="3" s="1"/>
  <c r="L1262" i="3"/>
  <c r="M1262" i="3" s="1"/>
  <c r="L1261" i="3"/>
  <c r="M1261" i="3" s="1"/>
  <c r="L1260" i="3"/>
  <c r="M1260" i="3" s="1"/>
  <c r="O1260" i="3" s="1"/>
  <c r="L1259" i="3"/>
  <c r="L1249" i="3"/>
  <c r="M1249" i="3" s="1"/>
  <c r="L1248" i="3"/>
  <c r="M1248" i="3" s="1"/>
  <c r="L1247" i="3"/>
  <c r="M1247" i="3" s="1"/>
  <c r="O1247" i="3" s="1"/>
  <c r="L1246" i="3"/>
  <c r="M1246" i="3" s="1"/>
  <c r="L1245" i="3"/>
  <c r="M1245" i="3" s="1"/>
  <c r="L1244" i="3"/>
  <c r="M1244" i="3" s="1"/>
  <c r="L1243" i="3"/>
  <c r="M1243" i="3" s="1"/>
  <c r="O1243" i="3" s="1"/>
  <c r="L1242" i="3"/>
  <c r="M1242" i="3" s="1"/>
  <c r="L1241" i="3"/>
  <c r="M1241" i="3" s="1"/>
  <c r="S1241" i="3" s="1"/>
  <c r="L1240" i="3"/>
  <c r="M1240" i="3" s="1"/>
  <c r="S1240" i="3" s="1"/>
  <c r="L1239" i="3"/>
  <c r="M1239" i="3" s="1"/>
  <c r="L1238" i="3"/>
  <c r="M1238" i="3" s="1"/>
  <c r="O1238" i="3" s="1"/>
  <c r="L1237" i="3"/>
  <c r="M1237" i="3" s="1"/>
  <c r="S1237" i="3" s="1"/>
  <c r="L1236" i="3"/>
  <c r="M1236" i="3" s="1"/>
  <c r="L1234" i="3"/>
  <c r="M1234" i="3" s="1"/>
  <c r="L1233" i="3"/>
  <c r="M1233" i="3" s="1"/>
  <c r="O1233" i="3" s="1"/>
  <c r="L1232" i="3"/>
  <c r="M1232" i="3" s="1"/>
  <c r="S1232" i="3" s="1"/>
  <c r="L1231" i="3"/>
  <c r="M1231" i="3" s="1"/>
  <c r="L1230" i="3"/>
  <c r="M1230" i="3" s="1"/>
  <c r="L1229" i="3"/>
  <c r="M1229" i="3" s="1"/>
  <c r="O1229" i="3" s="1"/>
  <c r="M1228" i="3"/>
  <c r="S1228" i="3" s="1"/>
  <c r="L1228" i="3"/>
  <c r="L1227" i="3"/>
  <c r="M1227" i="3" s="1"/>
  <c r="L1226" i="3"/>
  <c r="M1226" i="3" s="1"/>
  <c r="L1225" i="3"/>
  <c r="M1225" i="3" s="1"/>
  <c r="O1225" i="3" s="1"/>
  <c r="L1224" i="3"/>
  <c r="M1224" i="3" s="1"/>
  <c r="S1224" i="3" s="1"/>
  <c r="L1223" i="3"/>
  <c r="M1223" i="3" s="1"/>
  <c r="L1222" i="3"/>
  <c r="M1222" i="3" s="1"/>
  <c r="L1221" i="3"/>
  <c r="M1221" i="3" s="1"/>
  <c r="O1221" i="3" s="1"/>
  <c r="L1211" i="3"/>
  <c r="M1211" i="3" s="1"/>
  <c r="S1211" i="3" s="1"/>
  <c r="L1210" i="3"/>
  <c r="M1210" i="3" s="1"/>
  <c r="L1209" i="3"/>
  <c r="M1209" i="3" s="1"/>
  <c r="L1208" i="3"/>
  <c r="M1208" i="3" s="1"/>
  <c r="O1208" i="3" s="1"/>
  <c r="L1207" i="3"/>
  <c r="M1207" i="3" s="1"/>
  <c r="S1207" i="3" s="1"/>
  <c r="L1206" i="3"/>
  <c r="M1206" i="3" s="1"/>
  <c r="L1205" i="3"/>
  <c r="M1205" i="3" s="1"/>
  <c r="L1204" i="3"/>
  <c r="M1204" i="3" s="1"/>
  <c r="O1204" i="3" s="1"/>
  <c r="L1203" i="3"/>
  <c r="M1203" i="3" s="1"/>
  <c r="S1203" i="3" s="1"/>
  <c r="L1202" i="3"/>
  <c r="M1202" i="3" s="1"/>
  <c r="L1201" i="3"/>
  <c r="M1201" i="3" s="1"/>
  <c r="L1200" i="3"/>
  <c r="M1200" i="3" s="1"/>
  <c r="O1200" i="3" s="1"/>
  <c r="L1199" i="3"/>
  <c r="M1199" i="3" s="1"/>
  <c r="S1199" i="3" s="1"/>
  <c r="L1198" i="3"/>
  <c r="M1198" i="3" s="1"/>
  <c r="L1196" i="3"/>
  <c r="M1196" i="3" s="1"/>
  <c r="L1195" i="3"/>
  <c r="M1195" i="3" s="1"/>
  <c r="O1195" i="3" s="1"/>
  <c r="L1194" i="3"/>
  <c r="M1194" i="3" s="1"/>
  <c r="S1194" i="3" s="1"/>
  <c r="L1193" i="3"/>
  <c r="M1193" i="3" s="1"/>
  <c r="L1192" i="3"/>
  <c r="M1192" i="3" s="1"/>
  <c r="L1191" i="3"/>
  <c r="M1191" i="3" s="1"/>
  <c r="O1191" i="3" s="1"/>
  <c r="L1190" i="3"/>
  <c r="M1190" i="3" s="1"/>
  <c r="L1189" i="3"/>
  <c r="M1189" i="3" s="1"/>
  <c r="L1188" i="3"/>
  <c r="M1188" i="3" s="1"/>
  <c r="L1187" i="3"/>
  <c r="M1187" i="3" s="1"/>
  <c r="O1187" i="3" s="1"/>
  <c r="L1186" i="3"/>
  <c r="M1186" i="3" s="1"/>
  <c r="L1185" i="3"/>
  <c r="M1185" i="3" s="1"/>
  <c r="L1184" i="3"/>
  <c r="M1184" i="3" s="1"/>
  <c r="L1183" i="3"/>
  <c r="L1173" i="3"/>
  <c r="M1173" i="3" s="1"/>
  <c r="L1172" i="3"/>
  <c r="M1172" i="3" s="1"/>
  <c r="S1172" i="3" s="1"/>
  <c r="L1171" i="3"/>
  <c r="M1171" i="3" s="1"/>
  <c r="L1170" i="3"/>
  <c r="M1170" i="3" s="1"/>
  <c r="O1170" i="3" s="1"/>
  <c r="L1169" i="3"/>
  <c r="M1169" i="3" s="1"/>
  <c r="L1168" i="3"/>
  <c r="M1168" i="3" s="1"/>
  <c r="S1168" i="3" s="1"/>
  <c r="L1167" i="3"/>
  <c r="M1167" i="3" s="1"/>
  <c r="L1166" i="3"/>
  <c r="M1166" i="3" s="1"/>
  <c r="O1166" i="3" s="1"/>
  <c r="L1165" i="3"/>
  <c r="M1165" i="3" s="1"/>
  <c r="L1164" i="3"/>
  <c r="M1164" i="3" s="1"/>
  <c r="S1164" i="3" s="1"/>
  <c r="L1163" i="3"/>
  <c r="M1163" i="3" s="1"/>
  <c r="L1162" i="3"/>
  <c r="M1162" i="3" s="1"/>
  <c r="O1162" i="3" s="1"/>
  <c r="L1161" i="3"/>
  <c r="M1161" i="3" s="1"/>
  <c r="L1160" i="3"/>
  <c r="M1160" i="3" s="1"/>
  <c r="S1160" i="3" s="1"/>
  <c r="L1158" i="3"/>
  <c r="M1158" i="3" s="1"/>
  <c r="L1157" i="3"/>
  <c r="M1157" i="3" s="1"/>
  <c r="O1157" i="3" s="1"/>
  <c r="L1156" i="3"/>
  <c r="M1156" i="3" s="1"/>
  <c r="L1155" i="3"/>
  <c r="M1155" i="3" s="1"/>
  <c r="S1155" i="3" s="1"/>
  <c r="L1154" i="3"/>
  <c r="M1154" i="3" s="1"/>
  <c r="L1153" i="3"/>
  <c r="M1153" i="3" s="1"/>
  <c r="O1153" i="3" s="1"/>
  <c r="L1152" i="3"/>
  <c r="M1152" i="3" s="1"/>
  <c r="L1151" i="3"/>
  <c r="M1151" i="3" s="1"/>
  <c r="S1151" i="3" s="1"/>
  <c r="L1150" i="3"/>
  <c r="M1150" i="3" s="1"/>
  <c r="L1149" i="3"/>
  <c r="M1149" i="3" s="1"/>
  <c r="O1149" i="3" s="1"/>
  <c r="L1148" i="3"/>
  <c r="M1148" i="3" s="1"/>
  <c r="L1147" i="3"/>
  <c r="M1147" i="3" s="1"/>
  <c r="S1147" i="3" s="1"/>
  <c r="L1146" i="3"/>
  <c r="M1146" i="3" s="1"/>
  <c r="L1145" i="3"/>
  <c r="M1145" i="3" s="1"/>
  <c r="O1145" i="3" s="1"/>
  <c r="L1135" i="3"/>
  <c r="M1135" i="3" s="1"/>
  <c r="L1134" i="3"/>
  <c r="M1134" i="3" s="1"/>
  <c r="S1134" i="3" s="1"/>
  <c r="L1133" i="3"/>
  <c r="M1133" i="3" s="1"/>
  <c r="L1132" i="3"/>
  <c r="M1132" i="3" s="1"/>
  <c r="O1132" i="3" s="1"/>
  <c r="L1131" i="3"/>
  <c r="M1131" i="3" s="1"/>
  <c r="L1130" i="3"/>
  <c r="M1130" i="3" s="1"/>
  <c r="O1130" i="3" s="1"/>
  <c r="L1129" i="3"/>
  <c r="M1129" i="3" s="1"/>
  <c r="L1128" i="3"/>
  <c r="M1128" i="3" s="1"/>
  <c r="S1128" i="3" s="1"/>
  <c r="L1127" i="3"/>
  <c r="M1127" i="3" s="1"/>
  <c r="L1126" i="3"/>
  <c r="M1126" i="3" s="1"/>
  <c r="O1126" i="3" s="1"/>
  <c r="L1125" i="3"/>
  <c r="M1125" i="3" s="1"/>
  <c r="L1124" i="3"/>
  <c r="M1124" i="3" s="1"/>
  <c r="S1124" i="3" s="1"/>
  <c r="L1123" i="3"/>
  <c r="M1123" i="3" s="1"/>
  <c r="L1122" i="3"/>
  <c r="M1122" i="3" s="1"/>
  <c r="O1122" i="3" s="1"/>
  <c r="L1120" i="3"/>
  <c r="M1120" i="3" s="1"/>
  <c r="M1119" i="3"/>
  <c r="S1119" i="3" s="1"/>
  <c r="L1119" i="3"/>
  <c r="L1118" i="3"/>
  <c r="M1118" i="3" s="1"/>
  <c r="L1117" i="3"/>
  <c r="M1117" i="3" s="1"/>
  <c r="O1117" i="3" s="1"/>
  <c r="L1116" i="3"/>
  <c r="M1116" i="3" s="1"/>
  <c r="L1115" i="3"/>
  <c r="M1115" i="3" s="1"/>
  <c r="S1115" i="3" s="1"/>
  <c r="L1114" i="3"/>
  <c r="M1114" i="3" s="1"/>
  <c r="L1113" i="3"/>
  <c r="M1113" i="3" s="1"/>
  <c r="O1113" i="3" s="1"/>
  <c r="L1112" i="3"/>
  <c r="M1112" i="3" s="1"/>
  <c r="L1111" i="3"/>
  <c r="M1111" i="3" s="1"/>
  <c r="S1111" i="3" s="1"/>
  <c r="L1110" i="3"/>
  <c r="M1110" i="3" s="1"/>
  <c r="L1109" i="3"/>
  <c r="M1109" i="3" s="1"/>
  <c r="S1109" i="3" s="1"/>
  <c r="L1108" i="3"/>
  <c r="M1108" i="3" s="1"/>
  <c r="M1107" i="3"/>
  <c r="S1107" i="3" s="1"/>
  <c r="L1107" i="3"/>
  <c r="L1097" i="3"/>
  <c r="M1097" i="3" s="1"/>
  <c r="S1097" i="3" s="1"/>
  <c r="L1096" i="3"/>
  <c r="M1096" i="3" s="1"/>
  <c r="O1096" i="3" s="1"/>
  <c r="L1095" i="3"/>
  <c r="M1095" i="3" s="1"/>
  <c r="L1094" i="3"/>
  <c r="M1094" i="3" s="1"/>
  <c r="M1093" i="3"/>
  <c r="S1093" i="3" s="1"/>
  <c r="L1093" i="3"/>
  <c r="L1092" i="3"/>
  <c r="M1092" i="3" s="1"/>
  <c r="O1092" i="3" s="1"/>
  <c r="L1091" i="3"/>
  <c r="M1091" i="3" s="1"/>
  <c r="L1090" i="3"/>
  <c r="M1090" i="3" s="1"/>
  <c r="S1090" i="3" s="1"/>
  <c r="L1089" i="3"/>
  <c r="M1089" i="3" s="1"/>
  <c r="S1089" i="3" s="1"/>
  <c r="M1088" i="3"/>
  <c r="O1088" i="3" s="1"/>
  <c r="L1088" i="3"/>
  <c r="L1087" i="3"/>
  <c r="M1087" i="3" s="1"/>
  <c r="L1086" i="3"/>
  <c r="M1086" i="3" s="1"/>
  <c r="S1086" i="3" s="1"/>
  <c r="L1085" i="3"/>
  <c r="M1085" i="3" s="1"/>
  <c r="S1085" i="3" s="1"/>
  <c r="L1084" i="3"/>
  <c r="M1084" i="3" s="1"/>
  <c r="O1084" i="3" s="1"/>
  <c r="L1082" i="3"/>
  <c r="M1082" i="3" s="1"/>
  <c r="L1081" i="3"/>
  <c r="M1081" i="3" s="1"/>
  <c r="S1081" i="3" s="1"/>
  <c r="L1080" i="3"/>
  <c r="M1080" i="3" s="1"/>
  <c r="S1080" i="3" s="1"/>
  <c r="M1079" i="3"/>
  <c r="O1079" i="3" s="1"/>
  <c r="L1079" i="3"/>
  <c r="L1078" i="3"/>
  <c r="M1078" i="3" s="1"/>
  <c r="S1078" i="3" s="1"/>
  <c r="L1077" i="3"/>
  <c r="M1077" i="3" s="1"/>
  <c r="S1077" i="3" s="1"/>
  <c r="L1076" i="3"/>
  <c r="M1076" i="3" s="1"/>
  <c r="O1076" i="3" s="1"/>
  <c r="L1075" i="3"/>
  <c r="M1075" i="3" s="1"/>
  <c r="L1074" i="3"/>
  <c r="M1074" i="3" s="1"/>
  <c r="S1074" i="3" s="1"/>
  <c r="L1073" i="3"/>
  <c r="M1073" i="3" s="1"/>
  <c r="S1073" i="3" s="1"/>
  <c r="L1072" i="3"/>
  <c r="M1072" i="3" s="1"/>
  <c r="O1072" i="3" s="1"/>
  <c r="L1071" i="3"/>
  <c r="M1071" i="3" s="1"/>
  <c r="L1070" i="3"/>
  <c r="M1070" i="3" s="1"/>
  <c r="S1070" i="3" s="1"/>
  <c r="L1069" i="3"/>
  <c r="L1059" i="3"/>
  <c r="M1059" i="3" s="1"/>
  <c r="L1058" i="3"/>
  <c r="M1058" i="3" s="1"/>
  <c r="L1057" i="3"/>
  <c r="M1057" i="3" s="1"/>
  <c r="O1057" i="3" s="1"/>
  <c r="L1056" i="3"/>
  <c r="M1056" i="3" s="1"/>
  <c r="O1056" i="3" s="1"/>
  <c r="L1055" i="3"/>
  <c r="M1055" i="3" s="1"/>
  <c r="L1054" i="3"/>
  <c r="M1054" i="3" s="1"/>
  <c r="L1053" i="3"/>
  <c r="M1053" i="3" s="1"/>
  <c r="O1053" i="3" s="1"/>
  <c r="L1052" i="3"/>
  <c r="M1052" i="3" s="1"/>
  <c r="O1052" i="3" s="1"/>
  <c r="L1051" i="3"/>
  <c r="M1051" i="3" s="1"/>
  <c r="L1050" i="3"/>
  <c r="M1050" i="3" s="1"/>
  <c r="M1049" i="3"/>
  <c r="O1049" i="3" s="1"/>
  <c r="L1049" i="3"/>
  <c r="L1048" i="3"/>
  <c r="M1048" i="3" s="1"/>
  <c r="O1048" i="3" s="1"/>
  <c r="L1047" i="3"/>
  <c r="M1047" i="3" s="1"/>
  <c r="L1046" i="3"/>
  <c r="M1046" i="3" s="1"/>
  <c r="S1046" i="3" s="1"/>
  <c r="L1044" i="3"/>
  <c r="M1044" i="3" s="1"/>
  <c r="O1044" i="3" s="1"/>
  <c r="L1043" i="3"/>
  <c r="M1043" i="3" s="1"/>
  <c r="O1043" i="3" s="1"/>
  <c r="L1042" i="3"/>
  <c r="M1042" i="3" s="1"/>
  <c r="L1041" i="3"/>
  <c r="M1041" i="3" s="1"/>
  <c r="S1041" i="3" s="1"/>
  <c r="M1040" i="3"/>
  <c r="O1040" i="3" s="1"/>
  <c r="L1040" i="3"/>
  <c r="L1039" i="3"/>
  <c r="M1039" i="3" s="1"/>
  <c r="O1039" i="3" s="1"/>
  <c r="L1038" i="3"/>
  <c r="M1038" i="3" s="1"/>
  <c r="L1037" i="3"/>
  <c r="M1037" i="3" s="1"/>
  <c r="S1037" i="3" s="1"/>
  <c r="L1036" i="3"/>
  <c r="M1036" i="3" s="1"/>
  <c r="O1036" i="3" s="1"/>
  <c r="L1035" i="3"/>
  <c r="M1035" i="3" s="1"/>
  <c r="O1035" i="3" s="1"/>
  <c r="L1034" i="3"/>
  <c r="M1034" i="3" s="1"/>
  <c r="L1033" i="3"/>
  <c r="M1033" i="3" s="1"/>
  <c r="S1033" i="3" s="1"/>
  <c r="L1032" i="3"/>
  <c r="M1032" i="3" s="1"/>
  <c r="O1032" i="3" s="1"/>
  <c r="L1031" i="3"/>
  <c r="M1031" i="3" s="1"/>
  <c r="O1031" i="3" s="1"/>
  <c r="L1021" i="3"/>
  <c r="M1021" i="3" s="1"/>
  <c r="S1021" i="3" s="1"/>
  <c r="L1020" i="3"/>
  <c r="M1020" i="3" s="1"/>
  <c r="S1020" i="3" s="1"/>
  <c r="M1019" i="3"/>
  <c r="O1019" i="3" s="1"/>
  <c r="L1019" i="3"/>
  <c r="L1018" i="3"/>
  <c r="M1018" i="3" s="1"/>
  <c r="O1018" i="3" s="1"/>
  <c r="L1017" i="3"/>
  <c r="M1017" i="3" s="1"/>
  <c r="S1017" i="3" s="1"/>
  <c r="L1016" i="3"/>
  <c r="M1016" i="3" s="1"/>
  <c r="S1016" i="3" s="1"/>
  <c r="L1015" i="3"/>
  <c r="M1015" i="3" s="1"/>
  <c r="O1015" i="3" s="1"/>
  <c r="M1014" i="3"/>
  <c r="O1014" i="3" s="1"/>
  <c r="L1014" i="3"/>
  <c r="L1013" i="3"/>
  <c r="M1013" i="3" s="1"/>
  <c r="S1013" i="3" s="1"/>
  <c r="L1012" i="3"/>
  <c r="M1012" i="3" s="1"/>
  <c r="S1012" i="3" s="1"/>
  <c r="L1011" i="3"/>
  <c r="M1011" i="3" s="1"/>
  <c r="O1011" i="3" s="1"/>
  <c r="M1010" i="3"/>
  <c r="O1010" i="3" s="1"/>
  <c r="L1010" i="3"/>
  <c r="L1009" i="3"/>
  <c r="M1009" i="3" s="1"/>
  <c r="S1009" i="3" s="1"/>
  <c r="L1008" i="3"/>
  <c r="M1008" i="3" s="1"/>
  <c r="S1008" i="3" s="1"/>
  <c r="L1006" i="3"/>
  <c r="M1006" i="3" s="1"/>
  <c r="S1006" i="3" s="1"/>
  <c r="L1005" i="3"/>
  <c r="M1005" i="3" s="1"/>
  <c r="O1005" i="3" s="1"/>
  <c r="L1004" i="3"/>
  <c r="M1004" i="3" s="1"/>
  <c r="O1004" i="3" s="1"/>
  <c r="L1003" i="3"/>
  <c r="M1003" i="3" s="1"/>
  <c r="L1002" i="3"/>
  <c r="M1002" i="3" s="1"/>
  <c r="S1002" i="3" s="1"/>
  <c r="L1001" i="3"/>
  <c r="M1001" i="3" s="1"/>
  <c r="L1000" i="3"/>
  <c r="M1000" i="3" s="1"/>
  <c r="S1000" i="3" s="1"/>
  <c r="L999" i="3"/>
  <c r="M999" i="3" s="1"/>
  <c r="L998" i="3"/>
  <c r="M998" i="3" s="1"/>
  <c r="S998" i="3" s="1"/>
  <c r="L997" i="3"/>
  <c r="M997" i="3" s="1"/>
  <c r="M996" i="3"/>
  <c r="S996" i="3" s="1"/>
  <c r="L996" i="3"/>
  <c r="L995" i="3"/>
  <c r="M995" i="3" s="1"/>
  <c r="L994" i="3"/>
  <c r="M994" i="3" s="1"/>
  <c r="S994" i="3" s="1"/>
  <c r="L993" i="3"/>
  <c r="L983" i="3"/>
  <c r="M983" i="3" s="1"/>
  <c r="S983" i="3" s="1"/>
  <c r="L982" i="3"/>
  <c r="M982" i="3" s="1"/>
  <c r="M981" i="3"/>
  <c r="S981" i="3" s="1"/>
  <c r="L981" i="3"/>
  <c r="L980" i="3"/>
  <c r="M980" i="3" s="1"/>
  <c r="M979" i="3"/>
  <c r="S979" i="3" s="1"/>
  <c r="L979" i="3"/>
  <c r="L978" i="3"/>
  <c r="M978" i="3" s="1"/>
  <c r="L977" i="3"/>
  <c r="M977" i="3" s="1"/>
  <c r="O977" i="3" s="1"/>
  <c r="L976" i="3"/>
  <c r="M976" i="3" s="1"/>
  <c r="L975" i="3"/>
  <c r="M975" i="3" s="1"/>
  <c r="S975" i="3" s="1"/>
  <c r="L974" i="3"/>
  <c r="M974" i="3" s="1"/>
  <c r="L973" i="3"/>
  <c r="M973" i="3" s="1"/>
  <c r="O973" i="3" s="1"/>
  <c r="L972" i="3"/>
  <c r="M972" i="3" s="1"/>
  <c r="L971" i="3"/>
  <c r="M971" i="3" s="1"/>
  <c r="S971" i="3" s="1"/>
  <c r="L970" i="3"/>
  <c r="M970" i="3" s="1"/>
  <c r="L968" i="3"/>
  <c r="M968" i="3" s="1"/>
  <c r="O968" i="3" s="1"/>
  <c r="L967" i="3"/>
  <c r="M967" i="3" s="1"/>
  <c r="L966" i="3"/>
  <c r="M966" i="3" s="1"/>
  <c r="S966" i="3" s="1"/>
  <c r="L965" i="3"/>
  <c r="M965" i="3" s="1"/>
  <c r="L964" i="3"/>
  <c r="M964" i="3" s="1"/>
  <c r="O964" i="3" s="1"/>
  <c r="L963" i="3"/>
  <c r="M963" i="3" s="1"/>
  <c r="L962" i="3"/>
  <c r="M962" i="3" s="1"/>
  <c r="S962" i="3" s="1"/>
  <c r="L961" i="3"/>
  <c r="M961" i="3" s="1"/>
  <c r="L960" i="3"/>
  <c r="M960" i="3" s="1"/>
  <c r="O960" i="3" s="1"/>
  <c r="L959" i="3"/>
  <c r="M959" i="3" s="1"/>
  <c r="L958" i="3"/>
  <c r="M958" i="3" s="1"/>
  <c r="S958" i="3" s="1"/>
  <c r="L957" i="3"/>
  <c r="M957" i="3" s="1"/>
  <c r="L956" i="3"/>
  <c r="M956" i="3" s="1"/>
  <c r="O956" i="3" s="1"/>
  <c r="L955" i="3"/>
  <c r="M945" i="3"/>
  <c r="S945" i="3" s="1"/>
  <c r="L945" i="3"/>
  <c r="L944" i="3"/>
  <c r="M944" i="3" s="1"/>
  <c r="L943" i="3"/>
  <c r="M943" i="3" s="1"/>
  <c r="O943" i="3" s="1"/>
  <c r="L942" i="3"/>
  <c r="M942" i="3" s="1"/>
  <c r="L941" i="3"/>
  <c r="M941" i="3" s="1"/>
  <c r="O941" i="3" s="1"/>
  <c r="L940" i="3"/>
  <c r="M940" i="3" s="1"/>
  <c r="M939" i="3"/>
  <c r="S939" i="3" s="1"/>
  <c r="L939" i="3"/>
  <c r="L938" i="3"/>
  <c r="M938" i="3" s="1"/>
  <c r="M937" i="3"/>
  <c r="O937" i="3" s="1"/>
  <c r="L937" i="3"/>
  <c r="L936" i="3"/>
  <c r="M936" i="3" s="1"/>
  <c r="L935" i="3"/>
  <c r="M935" i="3" s="1"/>
  <c r="S935" i="3" s="1"/>
  <c r="L934" i="3"/>
  <c r="M934" i="3" s="1"/>
  <c r="L933" i="3"/>
  <c r="M933" i="3" s="1"/>
  <c r="O933" i="3" s="1"/>
  <c r="L932" i="3"/>
  <c r="M932" i="3" s="1"/>
  <c r="S932" i="3" s="1"/>
  <c r="M930" i="3"/>
  <c r="O930" i="3" s="1"/>
  <c r="L930" i="3"/>
  <c r="L929" i="3"/>
  <c r="M929" i="3" s="1"/>
  <c r="L928" i="3"/>
  <c r="M928" i="3" s="1"/>
  <c r="L927" i="3"/>
  <c r="M927" i="3" s="1"/>
  <c r="S927" i="3" s="1"/>
  <c r="M926" i="3"/>
  <c r="O926" i="3" s="1"/>
  <c r="L926" i="3"/>
  <c r="L925" i="3"/>
  <c r="M925" i="3" s="1"/>
  <c r="L924" i="3"/>
  <c r="M924" i="3" s="1"/>
  <c r="L923" i="3"/>
  <c r="M923" i="3" s="1"/>
  <c r="S923" i="3" s="1"/>
  <c r="L922" i="3"/>
  <c r="M922" i="3" s="1"/>
  <c r="O922" i="3" s="1"/>
  <c r="L921" i="3"/>
  <c r="M921" i="3" s="1"/>
  <c r="L920" i="3"/>
  <c r="M920" i="3" s="1"/>
  <c r="L919" i="3"/>
  <c r="M919" i="3" s="1"/>
  <c r="S919" i="3" s="1"/>
  <c r="M918" i="3"/>
  <c r="O918" i="3" s="1"/>
  <c r="L918" i="3"/>
  <c r="L917" i="3"/>
  <c r="L907" i="3"/>
  <c r="M907" i="3" s="1"/>
  <c r="L906" i="3"/>
  <c r="M906" i="3" s="1"/>
  <c r="S906" i="3" s="1"/>
  <c r="L905" i="3"/>
  <c r="M905" i="3" s="1"/>
  <c r="O905" i="3" s="1"/>
  <c r="L904" i="3"/>
  <c r="M904" i="3" s="1"/>
  <c r="L903" i="3"/>
  <c r="M903" i="3" s="1"/>
  <c r="L902" i="3"/>
  <c r="M902" i="3" s="1"/>
  <c r="S902" i="3" s="1"/>
  <c r="M901" i="3"/>
  <c r="O901" i="3" s="1"/>
  <c r="L901" i="3"/>
  <c r="L900" i="3"/>
  <c r="M900" i="3" s="1"/>
  <c r="L899" i="3"/>
  <c r="M899" i="3" s="1"/>
  <c r="L898" i="3"/>
  <c r="M898" i="3" s="1"/>
  <c r="S898" i="3" s="1"/>
  <c r="L897" i="3"/>
  <c r="M897" i="3" s="1"/>
  <c r="O897" i="3" s="1"/>
  <c r="L896" i="3"/>
  <c r="M896" i="3" s="1"/>
  <c r="L895" i="3"/>
  <c r="M895" i="3" s="1"/>
  <c r="L894" i="3"/>
  <c r="M894" i="3" s="1"/>
  <c r="S894" i="3" s="1"/>
  <c r="L892" i="3"/>
  <c r="M892" i="3" s="1"/>
  <c r="O892" i="3" s="1"/>
  <c r="L891" i="3"/>
  <c r="M891" i="3" s="1"/>
  <c r="L890" i="3"/>
  <c r="M890" i="3" s="1"/>
  <c r="S890" i="3" s="1"/>
  <c r="L889" i="3"/>
  <c r="M889" i="3" s="1"/>
  <c r="S889" i="3" s="1"/>
  <c r="L888" i="3"/>
  <c r="M888" i="3" s="1"/>
  <c r="O888" i="3" s="1"/>
  <c r="L887" i="3"/>
  <c r="M887" i="3" s="1"/>
  <c r="L886" i="3"/>
  <c r="M886" i="3" s="1"/>
  <c r="S886" i="3" s="1"/>
  <c r="L885" i="3"/>
  <c r="M885" i="3" s="1"/>
  <c r="S885" i="3" s="1"/>
  <c r="M884" i="3"/>
  <c r="O884" i="3" s="1"/>
  <c r="L884" i="3"/>
  <c r="L883" i="3"/>
  <c r="M883" i="3" s="1"/>
  <c r="L882" i="3"/>
  <c r="M882" i="3" s="1"/>
  <c r="S882" i="3" s="1"/>
  <c r="M881" i="3"/>
  <c r="S881" i="3" s="1"/>
  <c r="L881" i="3"/>
  <c r="L880" i="3"/>
  <c r="M880" i="3" s="1"/>
  <c r="O880" i="3" s="1"/>
  <c r="L879" i="3"/>
  <c r="L869" i="3"/>
  <c r="M869" i="3" s="1"/>
  <c r="S869" i="3" s="1"/>
  <c r="L868" i="3"/>
  <c r="M868" i="3" s="1"/>
  <c r="S868" i="3" s="1"/>
  <c r="L867" i="3"/>
  <c r="M867" i="3" s="1"/>
  <c r="O867" i="3" s="1"/>
  <c r="L866" i="3"/>
  <c r="M866" i="3" s="1"/>
  <c r="L865" i="3"/>
  <c r="M865" i="3" s="1"/>
  <c r="S865" i="3" s="1"/>
  <c r="M864" i="3"/>
  <c r="S864" i="3" s="1"/>
  <c r="L864" i="3"/>
  <c r="L863" i="3"/>
  <c r="M863" i="3" s="1"/>
  <c r="O863" i="3" s="1"/>
  <c r="L862" i="3"/>
  <c r="M862" i="3" s="1"/>
  <c r="L861" i="3"/>
  <c r="M861" i="3" s="1"/>
  <c r="S861" i="3" s="1"/>
  <c r="L860" i="3"/>
  <c r="M860" i="3" s="1"/>
  <c r="S860" i="3" s="1"/>
  <c r="L859" i="3"/>
  <c r="M859" i="3" s="1"/>
  <c r="O859" i="3" s="1"/>
  <c r="M858" i="3"/>
  <c r="S858" i="3" s="1"/>
  <c r="L858" i="3"/>
  <c r="L857" i="3"/>
  <c r="M857" i="3" s="1"/>
  <c r="S857" i="3" s="1"/>
  <c r="L856" i="3"/>
  <c r="M856" i="3" s="1"/>
  <c r="L854" i="3"/>
  <c r="M854" i="3" s="1"/>
  <c r="O854" i="3" s="1"/>
  <c r="L853" i="3"/>
  <c r="M853" i="3" s="1"/>
  <c r="L852" i="3"/>
  <c r="M852" i="3" s="1"/>
  <c r="S852" i="3" s="1"/>
  <c r="L851" i="3"/>
  <c r="M851" i="3" s="1"/>
  <c r="M850" i="3"/>
  <c r="O850" i="3" s="1"/>
  <c r="L850" i="3"/>
  <c r="L849" i="3"/>
  <c r="M849" i="3" s="1"/>
  <c r="L848" i="3"/>
  <c r="M848" i="3" s="1"/>
  <c r="S848" i="3" s="1"/>
  <c r="L847" i="3"/>
  <c r="M847" i="3" s="1"/>
  <c r="L846" i="3"/>
  <c r="M846" i="3" s="1"/>
  <c r="O846" i="3" s="1"/>
  <c r="L845" i="3"/>
  <c r="M845" i="3" s="1"/>
  <c r="M844" i="3"/>
  <c r="S844" i="3" s="1"/>
  <c r="L844" i="3"/>
  <c r="L843" i="3"/>
  <c r="M843" i="3" s="1"/>
  <c r="L842" i="3"/>
  <c r="M842" i="3" s="1"/>
  <c r="O842" i="3" s="1"/>
  <c r="L841" i="3"/>
  <c r="L831" i="3"/>
  <c r="M831" i="3" s="1"/>
  <c r="S831" i="3" s="1"/>
  <c r="L830" i="3"/>
  <c r="M830" i="3" s="1"/>
  <c r="L829" i="3"/>
  <c r="M829" i="3" s="1"/>
  <c r="O829" i="3" s="1"/>
  <c r="L828" i="3"/>
  <c r="M828" i="3" s="1"/>
  <c r="L827" i="3"/>
  <c r="M827" i="3" s="1"/>
  <c r="S827" i="3" s="1"/>
  <c r="L826" i="3"/>
  <c r="M826" i="3" s="1"/>
  <c r="M825" i="3"/>
  <c r="O825" i="3" s="1"/>
  <c r="L825" i="3"/>
  <c r="L824" i="3"/>
  <c r="M824" i="3" s="1"/>
  <c r="L823" i="3"/>
  <c r="M823" i="3" s="1"/>
  <c r="S823" i="3" s="1"/>
  <c r="L822" i="3"/>
  <c r="M822" i="3" s="1"/>
  <c r="L821" i="3"/>
  <c r="M821" i="3" s="1"/>
  <c r="O821" i="3" s="1"/>
  <c r="L820" i="3"/>
  <c r="M820" i="3" s="1"/>
  <c r="M819" i="3"/>
  <c r="S819" i="3" s="1"/>
  <c r="L819" i="3"/>
  <c r="L818" i="3"/>
  <c r="M818" i="3" s="1"/>
  <c r="M816" i="3"/>
  <c r="O816" i="3" s="1"/>
  <c r="L816" i="3"/>
  <c r="L815" i="3"/>
  <c r="M815" i="3" s="1"/>
  <c r="L814" i="3"/>
  <c r="M814" i="3" s="1"/>
  <c r="S814" i="3" s="1"/>
  <c r="L813" i="3"/>
  <c r="M813" i="3" s="1"/>
  <c r="L812" i="3"/>
  <c r="M812" i="3" s="1"/>
  <c r="O812" i="3" s="1"/>
  <c r="L811" i="3"/>
  <c r="M811" i="3" s="1"/>
  <c r="L810" i="3"/>
  <c r="M810" i="3" s="1"/>
  <c r="S810" i="3" s="1"/>
  <c r="L809" i="3"/>
  <c r="M809" i="3" s="1"/>
  <c r="M808" i="3"/>
  <c r="O808" i="3" s="1"/>
  <c r="L808" i="3"/>
  <c r="L807" i="3"/>
  <c r="M807" i="3" s="1"/>
  <c r="L806" i="3"/>
  <c r="M806" i="3" s="1"/>
  <c r="S806" i="3" s="1"/>
  <c r="L805" i="3"/>
  <c r="M805" i="3" s="1"/>
  <c r="S805" i="3" s="1"/>
  <c r="L804" i="3"/>
  <c r="M804" i="3" s="1"/>
  <c r="O804" i="3" s="1"/>
  <c r="L803" i="3"/>
  <c r="L793" i="3"/>
  <c r="M793" i="3" s="1"/>
  <c r="L792" i="3"/>
  <c r="M792" i="3" s="1"/>
  <c r="S792" i="3" s="1"/>
  <c r="L791" i="3"/>
  <c r="M791" i="3" s="1"/>
  <c r="L790" i="3"/>
  <c r="M790" i="3" s="1"/>
  <c r="O790" i="3" s="1"/>
  <c r="L789" i="3"/>
  <c r="M789" i="3" s="1"/>
  <c r="L788" i="3"/>
  <c r="M788" i="3" s="1"/>
  <c r="S788" i="3" s="1"/>
  <c r="L787" i="3"/>
  <c r="M787" i="3" s="1"/>
  <c r="S787" i="3" s="1"/>
  <c r="L786" i="3"/>
  <c r="M786" i="3" s="1"/>
  <c r="O786" i="3" s="1"/>
  <c r="L785" i="3"/>
  <c r="M785" i="3" s="1"/>
  <c r="L784" i="3"/>
  <c r="M784" i="3" s="1"/>
  <c r="S784" i="3" s="1"/>
  <c r="L783" i="3"/>
  <c r="M783" i="3" s="1"/>
  <c r="S783" i="3" s="1"/>
  <c r="L782" i="3"/>
  <c r="M782" i="3" s="1"/>
  <c r="O782" i="3" s="1"/>
  <c r="L781" i="3"/>
  <c r="M781" i="3" s="1"/>
  <c r="L780" i="3"/>
  <c r="M780" i="3" s="1"/>
  <c r="S780" i="3" s="1"/>
  <c r="L778" i="3"/>
  <c r="M778" i="3" s="1"/>
  <c r="S778" i="3" s="1"/>
  <c r="M777" i="3"/>
  <c r="O777" i="3" s="1"/>
  <c r="L777" i="3"/>
  <c r="L776" i="3"/>
  <c r="M776" i="3" s="1"/>
  <c r="L775" i="3"/>
  <c r="M775" i="3" s="1"/>
  <c r="S775" i="3" s="1"/>
  <c r="L774" i="3"/>
  <c r="M774" i="3" s="1"/>
  <c r="O774" i="3" s="1"/>
  <c r="L773" i="3"/>
  <c r="M773" i="3" s="1"/>
  <c r="O773" i="3" s="1"/>
  <c r="L772" i="3"/>
  <c r="M772" i="3" s="1"/>
  <c r="S772" i="3" s="1"/>
  <c r="L771" i="3"/>
  <c r="M771" i="3" s="1"/>
  <c r="S771" i="3" s="1"/>
  <c r="L770" i="3"/>
  <c r="M770" i="3" s="1"/>
  <c r="O770" i="3" s="1"/>
  <c r="L769" i="3"/>
  <c r="M769" i="3" s="1"/>
  <c r="O769" i="3" s="1"/>
  <c r="L768" i="3"/>
  <c r="M768" i="3" s="1"/>
  <c r="L767" i="3"/>
  <c r="M767" i="3" s="1"/>
  <c r="S767" i="3" s="1"/>
  <c r="L766" i="3"/>
  <c r="M766" i="3" s="1"/>
  <c r="L765" i="3"/>
  <c r="M765" i="3" s="1"/>
  <c r="O765" i="3" s="1"/>
  <c r="L755" i="3"/>
  <c r="M755" i="3" s="1"/>
  <c r="L754" i="3"/>
  <c r="M754" i="3" s="1"/>
  <c r="S754" i="3" s="1"/>
  <c r="L753" i="3"/>
  <c r="M753" i="3" s="1"/>
  <c r="L752" i="3"/>
  <c r="M752" i="3" s="1"/>
  <c r="O752" i="3" s="1"/>
  <c r="L751" i="3"/>
  <c r="M751" i="3" s="1"/>
  <c r="M750" i="3"/>
  <c r="O750" i="3" s="1"/>
  <c r="L750" i="3"/>
  <c r="L749" i="3"/>
  <c r="M749" i="3" s="1"/>
  <c r="L748" i="3"/>
  <c r="M748" i="3" s="1"/>
  <c r="S748" i="3" s="1"/>
  <c r="L747" i="3"/>
  <c r="M747" i="3" s="1"/>
  <c r="L746" i="3"/>
  <c r="M746" i="3" s="1"/>
  <c r="O746" i="3" s="1"/>
  <c r="L745" i="3"/>
  <c r="M745" i="3" s="1"/>
  <c r="L744" i="3"/>
  <c r="M744" i="3" s="1"/>
  <c r="O744" i="3" s="1"/>
  <c r="L743" i="3"/>
  <c r="M743" i="3" s="1"/>
  <c r="L742" i="3"/>
  <c r="M742" i="3" s="1"/>
  <c r="S742" i="3" s="1"/>
  <c r="L740" i="3"/>
  <c r="M740" i="3" s="1"/>
  <c r="L739" i="3"/>
  <c r="M739" i="3" s="1"/>
  <c r="O739" i="3" s="1"/>
  <c r="L738" i="3"/>
  <c r="M738" i="3" s="1"/>
  <c r="S738" i="3" s="1"/>
  <c r="M737" i="3"/>
  <c r="O737" i="3" s="1"/>
  <c r="L737" i="3"/>
  <c r="L736" i="3"/>
  <c r="M736" i="3" s="1"/>
  <c r="O736" i="3" s="1"/>
  <c r="L735" i="3"/>
  <c r="M735" i="3" s="1"/>
  <c r="S735" i="3" s="1"/>
  <c r="L734" i="3"/>
  <c r="M734" i="3" s="1"/>
  <c r="S734" i="3" s="1"/>
  <c r="L733" i="3"/>
  <c r="M733" i="3" s="1"/>
  <c r="S733" i="3" s="1"/>
  <c r="L732" i="3"/>
  <c r="M732" i="3" s="1"/>
  <c r="L731" i="3"/>
  <c r="M731" i="3" s="1"/>
  <c r="L730" i="3"/>
  <c r="M730" i="3" s="1"/>
  <c r="S730" i="3" s="1"/>
  <c r="L729" i="3"/>
  <c r="M729" i="3" s="1"/>
  <c r="S729" i="3" s="1"/>
  <c r="M728" i="3"/>
  <c r="S728" i="3" s="1"/>
  <c r="L728" i="3"/>
  <c r="L727" i="3"/>
  <c r="L717" i="3"/>
  <c r="M717" i="3" s="1"/>
  <c r="L716" i="3"/>
  <c r="M716" i="3" s="1"/>
  <c r="L715" i="3"/>
  <c r="M715" i="3" s="1"/>
  <c r="S715" i="3" s="1"/>
  <c r="L714" i="3"/>
  <c r="M714" i="3" s="1"/>
  <c r="L713" i="3"/>
  <c r="M713" i="3" s="1"/>
  <c r="L712" i="3"/>
  <c r="M712" i="3" s="1"/>
  <c r="L711" i="3"/>
  <c r="M711" i="3" s="1"/>
  <c r="S711" i="3" s="1"/>
  <c r="L710" i="3"/>
  <c r="M710" i="3" s="1"/>
  <c r="L709" i="3"/>
  <c r="M709" i="3" s="1"/>
  <c r="L708" i="3"/>
  <c r="M708" i="3" s="1"/>
  <c r="L707" i="3"/>
  <c r="M707" i="3" s="1"/>
  <c r="S707" i="3" s="1"/>
  <c r="L706" i="3"/>
  <c r="M706" i="3" s="1"/>
  <c r="S706" i="3" s="1"/>
  <c r="L705" i="3"/>
  <c r="M705" i="3" s="1"/>
  <c r="L704" i="3"/>
  <c r="M704" i="3" s="1"/>
  <c r="S704" i="3" s="1"/>
  <c r="M702" i="3"/>
  <c r="S702" i="3" s="1"/>
  <c r="L702" i="3"/>
  <c r="L701" i="3"/>
  <c r="M701" i="3" s="1"/>
  <c r="O701" i="3" s="1"/>
  <c r="L700" i="3"/>
  <c r="M700" i="3" s="1"/>
  <c r="S700" i="3" s="1"/>
  <c r="L699" i="3"/>
  <c r="M699" i="3" s="1"/>
  <c r="S699" i="3" s="1"/>
  <c r="L698" i="3"/>
  <c r="M698" i="3" s="1"/>
  <c r="L697" i="3"/>
  <c r="M697" i="3" s="1"/>
  <c r="L696" i="3"/>
  <c r="M696" i="3" s="1"/>
  <c r="S696" i="3" s="1"/>
  <c r="L695" i="3"/>
  <c r="M695" i="3" s="1"/>
  <c r="O695" i="3" s="1"/>
  <c r="L694" i="3"/>
  <c r="M694" i="3" s="1"/>
  <c r="L693" i="3"/>
  <c r="M693" i="3" s="1"/>
  <c r="L692" i="3"/>
  <c r="M692" i="3" s="1"/>
  <c r="S692" i="3" s="1"/>
  <c r="L691" i="3"/>
  <c r="M691" i="3" s="1"/>
  <c r="L690" i="3"/>
  <c r="M690" i="3" s="1"/>
  <c r="L689" i="3"/>
  <c r="M679" i="3"/>
  <c r="S679" i="3" s="1"/>
  <c r="L679" i="3"/>
  <c r="L678" i="3"/>
  <c r="M678" i="3" s="1"/>
  <c r="L677" i="3"/>
  <c r="M677" i="3" s="1"/>
  <c r="L676" i="3"/>
  <c r="M676" i="3" s="1"/>
  <c r="M675" i="3"/>
  <c r="S675" i="3" s="1"/>
  <c r="L675" i="3"/>
  <c r="L674" i="3"/>
  <c r="M674" i="3" s="1"/>
  <c r="L673" i="3"/>
  <c r="M673" i="3" s="1"/>
  <c r="L672" i="3"/>
  <c r="M672" i="3" s="1"/>
  <c r="L671" i="3"/>
  <c r="M671" i="3" s="1"/>
  <c r="S671" i="3" s="1"/>
  <c r="L670" i="3"/>
  <c r="M670" i="3" s="1"/>
  <c r="L669" i="3"/>
  <c r="M669" i="3" s="1"/>
  <c r="S669" i="3" s="1"/>
  <c r="L668" i="3"/>
  <c r="M668" i="3" s="1"/>
  <c r="L667" i="3"/>
  <c r="M667" i="3" s="1"/>
  <c r="O667" i="3" s="1"/>
  <c r="L666" i="3"/>
  <c r="M666" i="3" s="1"/>
  <c r="L664" i="3"/>
  <c r="M664" i="3" s="1"/>
  <c r="S664" i="3" s="1"/>
  <c r="L663" i="3"/>
  <c r="M663" i="3" s="1"/>
  <c r="M662" i="3"/>
  <c r="O662" i="3" s="1"/>
  <c r="L662" i="3"/>
  <c r="L661" i="3"/>
  <c r="M661" i="3" s="1"/>
  <c r="L660" i="3"/>
  <c r="M660" i="3" s="1"/>
  <c r="S660" i="3" s="1"/>
  <c r="L659" i="3"/>
  <c r="M659" i="3" s="1"/>
  <c r="L658" i="3"/>
  <c r="M658" i="3" s="1"/>
  <c r="O658" i="3" s="1"/>
  <c r="L657" i="3"/>
  <c r="M657" i="3" s="1"/>
  <c r="L656" i="3"/>
  <c r="M656" i="3" s="1"/>
  <c r="S656" i="3" s="1"/>
  <c r="L655" i="3"/>
  <c r="M655" i="3" s="1"/>
  <c r="S655" i="3" s="1"/>
  <c r="M654" i="3"/>
  <c r="S654" i="3" s="1"/>
  <c r="L654" i="3"/>
  <c r="L653" i="3"/>
  <c r="M653" i="3" s="1"/>
  <c r="L652" i="3"/>
  <c r="M652" i="3" s="1"/>
  <c r="L651" i="3"/>
  <c r="L641" i="3"/>
  <c r="M641" i="3" s="1"/>
  <c r="O641" i="3" s="1"/>
  <c r="L640" i="3"/>
  <c r="M640" i="3" s="1"/>
  <c r="O640" i="3" s="1"/>
  <c r="L639" i="3"/>
  <c r="M639" i="3" s="1"/>
  <c r="L638" i="3"/>
  <c r="M638" i="3" s="1"/>
  <c r="L637" i="3"/>
  <c r="M637" i="3" s="1"/>
  <c r="O637" i="3" s="1"/>
  <c r="M636" i="3"/>
  <c r="O636" i="3" s="1"/>
  <c r="L636" i="3"/>
  <c r="L635" i="3"/>
  <c r="M635" i="3" s="1"/>
  <c r="L634" i="3"/>
  <c r="M634" i="3" s="1"/>
  <c r="L633" i="3"/>
  <c r="M633" i="3" s="1"/>
  <c r="O633" i="3" s="1"/>
  <c r="L632" i="3"/>
  <c r="M632" i="3" s="1"/>
  <c r="O632" i="3" s="1"/>
  <c r="L631" i="3"/>
  <c r="M631" i="3" s="1"/>
  <c r="L630" i="3"/>
  <c r="M630" i="3" s="1"/>
  <c r="L629" i="3"/>
  <c r="M629" i="3" s="1"/>
  <c r="O629" i="3" s="1"/>
  <c r="L628" i="3"/>
  <c r="M628" i="3" s="1"/>
  <c r="L626" i="3"/>
  <c r="M626" i="3" s="1"/>
  <c r="L625" i="3"/>
  <c r="M625" i="3" s="1"/>
  <c r="L624" i="3"/>
  <c r="M624" i="3" s="1"/>
  <c r="O624" i="3" s="1"/>
  <c r="L623" i="3"/>
  <c r="M623" i="3" s="1"/>
  <c r="L622" i="3"/>
  <c r="M622" i="3" s="1"/>
  <c r="L621" i="3"/>
  <c r="M621" i="3" s="1"/>
  <c r="L620" i="3"/>
  <c r="M620" i="3" s="1"/>
  <c r="O620" i="3" s="1"/>
  <c r="L619" i="3"/>
  <c r="M619" i="3" s="1"/>
  <c r="L618" i="3"/>
  <c r="M618" i="3" s="1"/>
  <c r="L617" i="3"/>
  <c r="M617" i="3" s="1"/>
  <c r="L616" i="3"/>
  <c r="M616" i="3" s="1"/>
  <c r="O616" i="3" s="1"/>
  <c r="L615" i="3"/>
  <c r="M615" i="3" s="1"/>
  <c r="L614" i="3"/>
  <c r="M614" i="3" s="1"/>
  <c r="L613" i="3"/>
  <c r="M613" i="3" s="1"/>
  <c r="L603" i="3"/>
  <c r="M603" i="3" s="1"/>
  <c r="O603" i="3" s="1"/>
  <c r="L602" i="3"/>
  <c r="M602" i="3" s="1"/>
  <c r="L601" i="3"/>
  <c r="M601" i="3" s="1"/>
  <c r="L600" i="3"/>
  <c r="M600" i="3" s="1"/>
  <c r="L599" i="3"/>
  <c r="M599" i="3" s="1"/>
  <c r="O599" i="3" s="1"/>
  <c r="L598" i="3"/>
  <c r="M598" i="3" s="1"/>
  <c r="L597" i="3"/>
  <c r="M597" i="3" s="1"/>
  <c r="L596" i="3"/>
  <c r="M596" i="3" s="1"/>
  <c r="L595" i="3"/>
  <c r="M595" i="3" s="1"/>
  <c r="O595" i="3" s="1"/>
  <c r="L594" i="3"/>
  <c r="M594" i="3" s="1"/>
  <c r="L593" i="3"/>
  <c r="M593" i="3" s="1"/>
  <c r="L592" i="3"/>
  <c r="M592" i="3" s="1"/>
  <c r="L591" i="3"/>
  <c r="M591" i="3" s="1"/>
  <c r="O591" i="3" s="1"/>
  <c r="L590" i="3"/>
  <c r="M590" i="3" s="1"/>
  <c r="L588" i="3"/>
  <c r="M588" i="3" s="1"/>
  <c r="L587" i="3"/>
  <c r="M587" i="3" s="1"/>
  <c r="L586" i="3"/>
  <c r="M586" i="3" s="1"/>
  <c r="O586" i="3" s="1"/>
  <c r="L585" i="3"/>
  <c r="M585" i="3" s="1"/>
  <c r="L584" i="3"/>
  <c r="M584" i="3" s="1"/>
  <c r="L583" i="3"/>
  <c r="M583" i="3" s="1"/>
  <c r="L582" i="3"/>
  <c r="M582" i="3" s="1"/>
  <c r="O582" i="3" s="1"/>
  <c r="L581" i="3"/>
  <c r="M581" i="3" s="1"/>
  <c r="L580" i="3"/>
  <c r="M580" i="3" s="1"/>
  <c r="L579" i="3"/>
  <c r="M579" i="3" s="1"/>
  <c r="L578" i="3"/>
  <c r="M578" i="3" s="1"/>
  <c r="O578" i="3" s="1"/>
  <c r="L577" i="3"/>
  <c r="M577" i="3" s="1"/>
  <c r="L576" i="3"/>
  <c r="M576" i="3" s="1"/>
  <c r="S576" i="3" s="1"/>
  <c r="L575" i="3"/>
  <c r="M575" i="3" s="1"/>
  <c r="L565" i="3"/>
  <c r="M565" i="3" s="1"/>
  <c r="O565" i="3" s="1"/>
  <c r="L564" i="3"/>
  <c r="M564" i="3" s="1"/>
  <c r="L563" i="3"/>
  <c r="M563" i="3" s="1"/>
  <c r="S563" i="3" s="1"/>
  <c r="L562" i="3"/>
  <c r="M562" i="3" s="1"/>
  <c r="L561" i="3"/>
  <c r="M561" i="3" s="1"/>
  <c r="S561" i="3" s="1"/>
  <c r="L560" i="3"/>
  <c r="M560" i="3" s="1"/>
  <c r="L559" i="3"/>
  <c r="M559" i="3" s="1"/>
  <c r="S559" i="3" s="1"/>
  <c r="L558" i="3"/>
  <c r="M558" i="3" s="1"/>
  <c r="L557" i="3"/>
  <c r="M557" i="3" s="1"/>
  <c r="S557" i="3" s="1"/>
  <c r="L556" i="3"/>
  <c r="M556" i="3" s="1"/>
  <c r="L555" i="3"/>
  <c r="M555" i="3" s="1"/>
  <c r="S555" i="3" s="1"/>
  <c r="L554" i="3"/>
  <c r="M554" i="3" s="1"/>
  <c r="L553" i="3"/>
  <c r="M553" i="3" s="1"/>
  <c r="S553" i="3" s="1"/>
  <c r="L552" i="3"/>
  <c r="M552" i="3" s="1"/>
  <c r="L550" i="3"/>
  <c r="M550" i="3" s="1"/>
  <c r="S550" i="3" s="1"/>
  <c r="L549" i="3"/>
  <c r="M549" i="3" s="1"/>
  <c r="L548" i="3"/>
  <c r="M548" i="3" s="1"/>
  <c r="S548" i="3" s="1"/>
  <c r="L547" i="3"/>
  <c r="M547" i="3" s="1"/>
  <c r="L546" i="3"/>
  <c r="M546" i="3" s="1"/>
  <c r="S546" i="3" s="1"/>
  <c r="L545" i="3"/>
  <c r="M545" i="3" s="1"/>
  <c r="L544" i="3"/>
  <c r="M544" i="3" s="1"/>
  <c r="S544" i="3" s="1"/>
  <c r="L543" i="3"/>
  <c r="M543" i="3" s="1"/>
  <c r="L542" i="3"/>
  <c r="M542" i="3" s="1"/>
  <c r="S542" i="3" s="1"/>
  <c r="L541" i="3"/>
  <c r="M541" i="3" s="1"/>
  <c r="L540" i="3"/>
  <c r="M540" i="3" s="1"/>
  <c r="S540" i="3" s="1"/>
  <c r="L539" i="3"/>
  <c r="M539" i="3" s="1"/>
  <c r="L538" i="3"/>
  <c r="M538" i="3" s="1"/>
  <c r="S538" i="3" s="1"/>
  <c r="L537" i="3"/>
  <c r="M537" i="3" s="1"/>
  <c r="L527" i="3"/>
  <c r="M527" i="3" s="1"/>
  <c r="S527" i="3" s="1"/>
  <c r="L526" i="3"/>
  <c r="M526" i="3" s="1"/>
  <c r="L525" i="3"/>
  <c r="M525" i="3" s="1"/>
  <c r="S525" i="3" s="1"/>
  <c r="L524" i="3"/>
  <c r="M524" i="3" s="1"/>
  <c r="L523" i="3"/>
  <c r="M523" i="3" s="1"/>
  <c r="S523" i="3" s="1"/>
  <c r="L522" i="3"/>
  <c r="M522" i="3" s="1"/>
  <c r="L521" i="3"/>
  <c r="M521" i="3" s="1"/>
  <c r="S521" i="3" s="1"/>
  <c r="L520" i="3"/>
  <c r="M520" i="3" s="1"/>
  <c r="M519" i="3"/>
  <c r="S519" i="3" s="1"/>
  <c r="L519" i="3"/>
  <c r="L518" i="3"/>
  <c r="M518" i="3" s="1"/>
  <c r="L517" i="3"/>
  <c r="M517" i="3" s="1"/>
  <c r="S517" i="3" s="1"/>
  <c r="L516" i="3"/>
  <c r="M516" i="3" s="1"/>
  <c r="M515" i="3"/>
  <c r="S515" i="3" s="1"/>
  <c r="L515" i="3"/>
  <c r="L514" i="3"/>
  <c r="M514" i="3" s="1"/>
  <c r="M512" i="3"/>
  <c r="S512" i="3" s="1"/>
  <c r="L512" i="3"/>
  <c r="L511" i="3"/>
  <c r="M511" i="3" s="1"/>
  <c r="L510" i="3"/>
  <c r="M510" i="3" s="1"/>
  <c r="S510" i="3" s="1"/>
  <c r="L509" i="3"/>
  <c r="M509" i="3" s="1"/>
  <c r="L508" i="3"/>
  <c r="M508" i="3" s="1"/>
  <c r="S508" i="3" s="1"/>
  <c r="L507" i="3"/>
  <c r="M507" i="3" s="1"/>
  <c r="L506" i="3"/>
  <c r="M506" i="3" s="1"/>
  <c r="S506" i="3" s="1"/>
  <c r="L505" i="3"/>
  <c r="M505" i="3" s="1"/>
  <c r="L504" i="3"/>
  <c r="M504" i="3" s="1"/>
  <c r="S504" i="3" s="1"/>
  <c r="L503" i="3"/>
  <c r="M503" i="3" s="1"/>
  <c r="L502" i="3"/>
  <c r="M502" i="3" s="1"/>
  <c r="S502" i="3" s="1"/>
  <c r="L501" i="3"/>
  <c r="M501" i="3" s="1"/>
  <c r="L500" i="3"/>
  <c r="M500" i="3" s="1"/>
  <c r="O500" i="3" s="1"/>
  <c r="L499" i="3"/>
  <c r="M489" i="3"/>
  <c r="S489" i="3" s="1"/>
  <c r="L489" i="3"/>
  <c r="L488" i="3"/>
  <c r="M488" i="3" s="1"/>
  <c r="L487" i="3"/>
  <c r="M487" i="3" s="1"/>
  <c r="O487" i="3" s="1"/>
  <c r="L486" i="3"/>
  <c r="M486" i="3" s="1"/>
  <c r="M485" i="3"/>
  <c r="S485" i="3" s="1"/>
  <c r="L485" i="3"/>
  <c r="L484" i="3"/>
  <c r="M484" i="3" s="1"/>
  <c r="L483" i="3"/>
  <c r="M483" i="3" s="1"/>
  <c r="O483" i="3" s="1"/>
  <c r="L482" i="3"/>
  <c r="M482" i="3" s="1"/>
  <c r="S482" i="3" s="1"/>
  <c r="L481" i="3"/>
  <c r="M481" i="3" s="1"/>
  <c r="L480" i="3"/>
  <c r="M480" i="3" s="1"/>
  <c r="O480" i="3" s="1"/>
  <c r="L479" i="3"/>
  <c r="M479" i="3" s="1"/>
  <c r="L478" i="3"/>
  <c r="M478" i="3" s="1"/>
  <c r="L477" i="3"/>
  <c r="M477" i="3" s="1"/>
  <c r="L476" i="3"/>
  <c r="M476" i="3" s="1"/>
  <c r="O476" i="3" s="1"/>
  <c r="L474" i="3"/>
  <c r="M474" i="3" s="1"/>
  <c r="L473" i="3"/>
  <c r="M473" i="3" s="1"/>
  <c r="L472" i="3"/>
  <c r="M472" i="3" s="1"/>
  <c r="L471" i="3"/>
  <c r="M471" i="3" s="1"/>
  <c r="O471" i="3" s="1"/>
  <c r="L470" i="3"/>
  <c r="M470" i="3" s="1"/>
  <c r="L469" i="3"/>
  <c r="M469" i="3" s="1"/>
  <c r="L468" i="3"/>
  <c r="M468" i="3" s="1"/>
  <c r="L467" i="3"/>
  <c r="M467" i="3" s="1"/>
  <c r="O467" i="3" s="1"/>
  <c r="L466" i="3"/>
  <c r="M466" i="3" s="1"/>
  <c r="L465" i="3"/>
  <c r="M465" i="3" s="1"/>
  <c r="L464" i="3"/>
  <c r="M464" i="3" s="1"/>
  <c r="L463" i="3"/>
  <c r="M463" i="3" s="1"/>
  <c r="O463" i="3" s="1"/>
  <c r="L462" i="3"/>
  <c r="M462" i="3" s="1"/>
  <c r="L461" i="3"/>
  <c r="L451" i="3"/>
  <c r="M451" i="3" s="1"/>
  <c r="L450" i="3"/>
  <c r="M450" i="3" s="1"/>
  <c r="O450" i="3" s="1"/>
  <c r="L449" i="3"/>
  <c r="M449" i="3" s="1"/>
  <c r="L448" i="3"/>
  <c r="M448" i="3" s="1"/>
  <c r="L447" i="3"/>
  <c r="M447" i="3" s="1"/>
  <c r="L446" i="3"/>
  <c r="M446" i="3" s="1"/>
  <c r="O446" i="3" s="1"/>
  <c r="L445" i="3"/>
  <c r="M445" i="3" s="1"/>
  <c r="L444" i="3"/>
  <c r="M444" i="3" s="1"/>
  <c r="L443" i="3"/>
  <c r="M443" i="3" s="1"/>
  <c r="L442" i="3"/>
  <c r="M442" i="3" s="1"/>
  <c r="O442" i="3" s="1"/>
  <c r="L441" i="3"/>
  <c r="M441" i="3" s="1"/>
  <c r="L440" i="3"/>
  <c r="M440" i="3" s="1"/>
  <c r="L439" i="3"/>
  <c r="M439" i="3" s="1"/>
  <c r="L438" i="3"/>
  <c r="M438" i="3" s="1"/>
  <c r="O438" i="3" s="1"/>
  <c r="L436" i="3"/>
  <c r="M436" i="3" s="1"/>
  <c r="L435" i="3"/>
  <c r="M435" i="3" s="1"/>
  <c r="L434" i="3"/>
  <c r="M434" i="3" s="1"/>
  <c r="M433" i="3"/>
  <c r="O433" i="3" s="1"/>
  <c r="L433" i="3"/>
  <c r="L432" i="3"/>
  <c r="M432" i="3" s="1"/>
  <c r="L431" i="3"/>
  <c r="M431" i="3" s="1"/>
  <c r="L430" i="3"/>
  <c r="M430" i="3" s="1"/>
  <c r="M429" i="3"/>
  <c r="O429" i="3" s="1"/>
  <c r="L429" i="3"/>
  <c r="L428" i="3"/>
  <c r="M428" i="3" s="1"/>
  <c r="L427" i="3"/>
  <c r="M427" i="3" s="1"/>
  <c r="L426" i="3"/>
  <c r="M426" i="3" s="1"/>
  <c r="M425" i="3"/>
  <c r="O425" i="3" s="1"/>
  <c r="L425" i="3"/>
  <c r="L424" i="3"/>
  <c r="M424" i="3" s="1"/>
  <c r="L423" i="3"/>
  <c r="L452" i="3" s="1"/>
  <c r="L413" i="3"/>
  <c r="M413" i="3" s="1"/>
  <c r="L412" i="3"/>
  <c r="M412" i="3" s="1"/>
  <c r="L411" i="3"/>
  <c r="M411" i="3" s="1"/>
  <c r="L410" i="3"/>
  <c r="M410" i="3" s="1"/>
  <c r="S410" i="3" s="1"/>
  <c r="L409" i="3"/>
  <c r="M409" i="3" s="1"/>
  <c r="L408" i="3"/>
  <c r="M408" i="3" s="1"/>
  <c r="L407" i="3"/>
  <c r="M407" i="3" s="1"/>
  <c r="L406" i="3"/>
  <c r="M406" i="3" s="1"/>
  <c r="O406" i="3" s="1"/>
  <c r="L405" i="3"/>
  <c r="M405" i="3" s="1"/>
  <c r="L404" i="3"/>
  <c r="M404" i="3" s="1"/>
  <c r="L403" i="3"/>
  <c r="M403" i="3" s="1"/>
  <c r="L402" i="3"/>
  <c r="M402" i="3" s="1"/>
  <c r="O402" i="3" s="1"/>
  <c r="L401" i="3"/>
  <c r="M401" i="3" s="1"/>
  <c r="L400" i="3"/>
  <c r="M400" i="3" s="1"/>
  <c r="S400" i="3" s="1"/>
  <c r="L398" i="3"/>
  <c r="M398" i="3" s="1"/>
  <c r="L397" i="3"/>
  <c r="M397" i="3" s="1"/>
  <c r="O397" i="3" s="1"/>
  <c r="L396" i="3"/>
  <c r="M396" i="3" s="1"/>
  <c r="L395" i="3"/>
  <c r="M395" i="3" s="1"/>
  <c r="S395" i="3" s="1"/>
  <c r="L394" i="3"/>
  <c r="M394" i="3" s="1"/>
  <c r="L393" i="3"/>
  <c r="M393" i="3" s="1"/>
  <c r="O393" i="3" s="1"/>
  <c r="L392" i="3"/>
  <c r="M392" i="3" s="1"/>
  <c r="L391" i="3"/>
  <c r="M391" i="3" s="1"/>
  <c r="S391" i="3" s="1"/>
  <c r="L390" i="3"/>
  <c r="M390" i="3" s="1"/>
  <c r="S390" i="3" s="1"/>
  <c r="L389" i="3"/>
  <c r="M389" i="3" s="1"/>
  <c r="O389" i="3" s="1"/>
  <c r="L388" i="3"/>
  <c r="M388" i="3" s="1"/>
  <c r="L387" i="3"/>
  <c r="M387" i="3" s="1"/>
  <c r="S387" i="3" s="1"/>
  <c r="L386" i="3"/>
  <c r="M386" i="3" s="1"/>
  <c r="S386" i="3" s="1"/>
  <c r="L385" i="3"/>
  <c r="M385" i="3" s="1"/>
  <c r="O385" i="3" s="1"/>
  <c r="L375" i="3"/>
  <c r="M375" i="3" s="1"/>
  <c r="L374" i="3"/>
  <c r="M374" i="3" s="1"/>
  <c r="S374" i="3" s="1"/>
  <c r="L373" i="3"/>
  <c r="M373" i="3" s="1"/>
  <c r="L372" i="3"/>
  <c r="M372" i="3" s="1"/>
  <c r="O372" i="3" s="1"/>
  <c r="L371" i="3"/>
  <c r="M371" i="3" s="1"/>
  <c r="L370" i="3"/>
  <c r="M370" i="3" s="1"/>
  <c r="S370" i="3" s="1"/>
  <c r="L369" i="3"/>
  <c r="M369" i="3" s="1"/>
  <c r="L368" i="3"/>
  <c r="M368" i="3" s="1"/>
  <c r="O368" i="3" s="1"/>
  <c r="L367" i="3"/>
  <c r="M367" i="3" s="1"/>
  <c r="M366" i="3"/>
  <c r="S366" i="3" s="1"/>
  <c r="L366" i="3"/>
  <c r="L365" i="3"/>
  <c r="M365" i="3" s="1"/>
  <c r="L364" i="3"/>
  <c r="M364" i="3" s="1"/>
  <c r="O364" i="3" s="1"/>
  <c r="L363" i="3"/>
  <c r="M363" i="3" s="1"/>
  <c r="M362" i="3"/>
  <c r="L362" i="3"/>
  <c r="L360" i="3"/>
  <c r="M360" i="3" s="1"/>
  <c r="L359" i="3"/>
  <c r="M359" i="3" s="1"/>
  <c r="O359" i="3" s="1"/>
  <c r="L358" i="3"/>
  <c r="M358" i="3" s="1"/>
  <c r="L357" i="3"/>
  <c r="M357" i="3" s="1"/>
  <c r="S357" i="3" s="1"/>
  <c r="L356" i="3"/>
  <c r="M356" i="3" s="1"/>
  <c r="L355" i="3"/>
  <c r="M355" i="3" s="1"/>
  <c r="O355" i="3" s="1"/>
  <c r="L354" i="3"/>
  <c r="M354" i="3" s="1"/>
  <c r="L353" i="3"/>
  <c r="M353" i="3" s="1"/>
  <c r="S353" i="3" s="1"/>
  <c r="L352" i="3"/>
  <c r="M352" i="3" s="1"/>
  <c r="L351" i="3"/>
  <c r="M351" i="3" s="1"/>
  <c r="O351" i="3" s="1"/>
  <c r="L350" i="3"/>
  <c r="M350" i="3" s="1"/>
  <c r="L349" i="3"/>
  <c r="M349" i="3" s="1"/>
  <c r="L348" i="3"/>
  <c r="M348" i="3" s="1"/>
  <c r="L347" i="3"/>
  <c r="M347" i="3" s="1"/>
  <c r="O347" i="3" s="1"/>
  <c r="L337" i="3"/>
  <c r="M337" i="3" s="1"/>
  <c r="L336" i="3"/>
  <c r="M336" i="3" s="1"/>
  <c r="L335" i="3"/>
  <c r="M335" i="3" s="1"/>
  <c r="L334" i="3"/>
  <c r="M334" i="3" s="1"/>
  <c r="O334" i="3" s="1"/>
  <c r="L333" i="3"/>
  <c r="M333" i="3" s="1"/>
  <c r="L332" i="3"/>
  <c r="M332" i="3" s="1"/>
  <c r="L331" i="3"/>
  <c r="M331" i="3" s="1"/>
  <c r="L330" i="3"/>
  <c r="M330" i="3" s="1"/>
  <c r="O330" i="3" s="1"/>
  <c r="L329" i="3"/>
  <c r="M329" i="3" s="1"/>
  <c r="L328" i="3"/>
  <c r="M328" i="3" s="1"/>
  <c r="S328" i="3" s="1"/>
  <c r="L327" i="3"/>
  <c r="M327" i="3" s="1"/>
  <c r="L326" i="3"/>
  <c r="M326" i="3" s="1"/>
  <c r="O326" i="3" s="1"/>
  <c r="L325" i="3"/>
  <c r="M325" i="3" s="1"/>
  <c r="L324" i="3"/>
  <c r="M324" i="3" s="1"/>
  <c r="S324" i="3" s="1"/>
  <c r="L322" i="3"/>
  <c r="M322" i="3" s="1"/>
  <c r="L321" i="3"/>
  <c r="M321" i="3" s="1"/>
  <c r="O321" i="3" s="1"/>
  <c r="L320" i="3"/>
  <c r="M320" i="3" s="1"/>
  <c r="L319" i="3"/>
  <c r="M319" i="3" s="1"/>
  <c r="S319" i="3" s="1"/>
  <c r="L318" i="3"/>
  <c r="M318" i="3" s="1"/>
  <c r="L317" i="3"/>
  <c r="M317" i="3" s="1"/>
  <c r="O317" i="3" s="1"/>
  <c r="L316" i="3"/>
  <c r="M316" i="3" s="1"/>
  <c r="M315" i="3"/>
  <c r="L315" i="3"/>
  <c r="L314" i="3"/>
  <c r="M314" i="3" s="1"/>
  <c r="M313" i="3"/>
  <c r="L313" i="3"/>
  <c r="L312" i="3"/>
  <c r="M312" i="3" s="1"/>
  <c r="L311" i="3"/>
  <c r="M311" i="3" s="1"/>
  <c r="S311" i="3" s="1"/>
  <c r="L310" i="3"/>
  <c r="M310" i="3" s="1"/>
  <c r="L309" i="3"/>
  <c r="L299" i="3"/>
  <c r="M299" i="3" s="1"/>
  <c r="L298" i="3"/>
  <c r="M298" i="3" s="1"/>
  <c r="S298" i="3" s="1"/>
  <c r="L297" i="3"/>
  <c r="M297" i="3" s="1"/>
  <c r="L296" i="3"/>
  <c r="M296" i="3" s="1"/>
  <c r="O296" i="3" s="1"/>
  <c r="L295" i="3"/>
  <c r="M295" i="3" s="1"/>
  <c r="L294" i="3"/>
  <c r="M294" i="3" s="1"/>
  <c r="S294" i="3" s="1"/>
  <c r="L293" i="3"/>
  <c r="M293" i="3" s="1"/>
  <c r="L292" i="3"/>
  <c r="M292" i="3" s="1"/>
  <c r="O292" i="3" s="1"/>
  <c r="L291" i="3"/>
  <c r="M291" i="3" s="1"/>
  <c r="L290" i="3"/>
  <c r="M290" i="3" s="1"/>
  <c r="S290" i="3" s="1"/>
  <c r="L289" i="3"/>
  <c r="M289" i="3" s="1"/>
  <c r="L288" i="3"/>
  <c r="M288" i="3" s="1"/>
  <c r="O288" i="3" s="1"/>
  <c r="L287" i="3"/>
  <c r="M287" i="3" s="1"/>
  <c r="L286" i="3"/>
  <c r="M286" i="3" s="1"/>
  <c r="S286" i="3" s="1"/>
  <c r="L284" i="3"/>
  <c r="M284" i="3" s="1"/>
  <c r="S284" i="3" s="1"/>
  <c r="M283" i="3"/>
  <c r="O283" i="3" s="1"/>
  <c r="L283" i="3"/>
  <c r="L282" i="3"/>
  <c r="M282" i="3" s="1"/>
  <c r="L281" i="3"/>
  <c r="M281" i="3" s="1"/>
  <c r="S281" i="3" s="1"/>
  <c r="L280" i="3"/>
  <c r="M280" i="3" s="1"/>
  <c r="S280" i="3" s="1"/>
  <c r="L279" i="3"/>
  <c r="M279" i="3" s="1"/>
  <c r="O279" i="3" s="1"/>
  <c r="M278" i="3"/>
  <c r="O278" i="3" s="1"/>
  <c r="L278" i="3"/>
  <c r="L277" i="3"/>
  <c r="M277" i="3" s="1"/>
  <c r="S277" i="3" s="1"/>
  <c r="M276" i="3"/>
  <c r="L276" i="3"/>
  <c r="L275" i="3"/>
  <c r="M275" i="3" s="1"/>
  <c r="O275" i="3" s="1"/>
  <c r="L274" i="3"/>
  <c r="M274" i="3" s="1"/>
  <c r="L273" i="3"/>
  <c r="M272" i="3"/>
  <c r="S272" i="3" s="1"/>
  <c r="L272" i="3"/>
  <c r="L271" i="3"/>
  <c r="M271" i="3" s="1"/>
  <c r="O271" i="3" s="1"/>
  <c r="L261" i="3"/>
  <c r="M261" i="3" s="1"/>
  <c r="L260" i="3"/>
  <c r="M260" i="3" s="1"/>
  <c r="S260" i="3" s="1"/>
  <c r="L259" i="3"/>
  <c r="M259" i="3" s="1"/>
  <c r="S259" i="3" s="1"/>
  <c r="L258" i="3"/>
  <c r="M258" i="3" s="1"/>
  <c r="O258" i="3" s="1"/>
  <c r="L257" i="3"/>
  <c r="M257" i="3" s="1"/>
  <c r="O257" i="3" s="1"/>
  <c r="L256" i="3"/>
  <c r="M256" i="3" s="1"/>
  <c r="S256" i="3" s="1"/>
  <c r="L255" i="3"/>
  <c r="M255" i="3" s="1"/>
  <c r="L254" i="3"/>
  <c r="M254" i="3" s="1"/>
  <c r="O254" i="3" s="1"/>
  <c r="L253" i="3"/>
  <c r="M253" i="3" s="1"/>
  <c r="L252" i="3"/>
  <c r="M252" i="3" s="1"/>
  <c r="S252" i="3" s="1"/>
  <c r="L251" i="3"/>
  <c r="M251" i="3" s="1"/>
  <c r="L250" i="3"/>
  <c r="M250" i="3" s="1"/>
  <c r="O250" i="3" s="1"/>
  <c r="L249" i="3"/>
  <c r="M249" i="3" s="1"/>
  <c r="L248" i="3"/>
  <c r="M248" i="3" s="1"/>
  <c r="S248" i="3" s="1"/>
  <c r="L246" i="3"/>
  <c r="M246" i="3" s="1"/>
  <c r="L245" i="3"/>
  <c r="M245" i="3" s="1"/>
  <c r="O245" i="3" s="1"/>
  <c r="L244" i="3"/>
  <c r="M244" i="3" s="1"/>
  <c r="L243" i="3"/>
  <c r="M243" i="3" s="1"/>
  <c r="S243" i="3" s="1"/>
  <c r="L242" i="3"/>
  <c r="M242" i="3" s="1"/>
  <c r="L241" i="3"/>
  <c r="M241" i="3" s="1"/>
  <c r="L240" i="3"/>
  <c r="M240" i="3" s="1"/>
  <c r="O240" i="3" s="1"/>
  <c r="L239" i="3"/>
  <c r="M239" i="3" s="1"/>
  <c r="S239" i="3" s="1"/>
  <c r="L238" i="3"/>
  <c r="M238" i="3" s="1"/>
  <c r="S238" i="3" s="1"/>
  <c r="L237" i="3"/>
  <c r="M237" i="3" s="1"/>
  <c r="O237" i="3" s="1"/>
  <c r="L236" i="3"/>
  <c r="M236" i="3" s="1"/>
  <c r="O236" i="3" s="1"/>
  <c r="L235" i="3"/>
  <c r="M234" i="3"/>
  <c r="S234" i="3" s="1"/>
  <c r="L234" i="3"/>
  <c r="L233" i="3"/>
  <c r="M233" i="3" s="1"/>
  <c r="O233" i="3" s="1"/>
  <c r="L223" i="3"/>
  <c r="M223" i="3" s="1"/>
  <c r="L222" i="3"/>
  <c r="M222" i="3" s="1"/>
  <c r="L221" i="3"/>
  <c r="M221" i="3" s="1"/>
  <c r="L220" i="3"/>
  <c r="M220" i="3" s="1"/>
  <c r="O220" i="3" s="1"/>
  <c r="L219" i="3"/>
  <c r="M219" i="3" s="1"/>
  <c r="L218" i="3"/>
  <c r="M218" i="3" s="1"/>
  <c r="L217" i="3"/>
  <c r="M217" i="3" s="1"/>
  <c r="S217" i="3" s="1"/>
  <c r="M216" i="3"/>
  <c r="O216" i="3" s="1"/>
  <c r="L216" i="3"/>
  <c r="L215" i="3"/>
  <c r="M215" i="3" s="1"/>
  <c r="L214" i="3"/>
  <c r="M214" i="3" s="1"/>
  <c r="L213" i="3"/>
  <c r="M213" i="3" s="1"/>
  <c r="L212" i="3"/>
  <c r="M212" i="3" s="1"/>
  <c r="O212" i="3" s="1"/>
  <c r="L211" i="3"/>
  <c r="M211" i="3" s="1"/>
  <c r="L210" i="3"/>
  <c r="M210" i="3" s="1"/>
  <c r="L208" i="3"/>
  <c r="M208" i="3" s="1"/>
  <c r="S208" i="3" s="1"/>
  <c r="L207" i="3"/>
  <c r="M207" i="3" s="1"/>
  <c r="O207" i="3" s="1"/>
  <c r="L206" i="3"/>
  <c r="M206" i="3" s="1"/>
  <c r="L205" i="3"/>
  <c r="M205" i="3" s="1"/>
  <c r="L204" i="3"/>
  <c r="M204" i="3" s="1"/>
  <c r="L203" i="3"/>
  <c r="M203" i="3" s="1"/>
  <c r="O203" i="3" s="1"/>
  <c r="L202" i="3"/>
  <c r="M202" i="3" s="1"/>
  <c r="L201" i="3"/>
  <c r="M201" i="3" s="1"/>
  <c r="M200" i="3"/>
  <c r="S200" i="3" s="1"/>
  <c r="L200" i="3"/>
  <c r="M199" i="3"/>
  <c r="O199" i="3" s="1"/>
  <c r="L199" i="3"/>
  <c r="L198" i="3"/>
  <c r="M198" i="3" s="1"/>
  <c r="L197" i="3"/>
  <c r="M197" i="3" s="1"/>
  <c r="L196" i="3"/>
  <c r="M196" i="3" s="1"/>
  <c r="L195" i="3"/>
  <c r="M195" i="3" s="1"/>
  <c r="O195" i="3" s="1"/>
  <c r="L185" i="3"/>
  <c r="M185" i="3" s="1"/>
  <c r="L184" i="3"/>
  <c r="M184" i="3" s="1"/>
  <c r="S184" i="3" s="1"/>
  <c r="L183" i="3"/>
  <c r="M183" i="3" s="1"/>
  <c r="L182" i="3"/>
  <c r="M182" i="3" s="1"/>
  <c r="O182" i="3" s="1"/>
  <c r="L181" i="3"/>
  <c r="M181" i="3" s="1"/>
  <c r="L180" i="3"/>
  <c r="M180" i="3" s="1"/>
  <c r="S180" i="3" s="1"/>
  <c r="L179" i="3"/>
  <c r="M179" i="3" s="1"/>
  <c r="S179" i="3" s="1"/>
  <c r="M178" i="3"/>
  <c r="O178" i="3" s="1"/>
  <c r="L178" i="3"/>
  <c r="L177" i="3"/>
  <c r="M177" i="3" s="1"/>
  <c r="L176" i="3"/>
  <c r="M176" i="3" s="1"/>
  <c r="S176" i="3" s="1"/>
  <c r="L175" i="3"/>
  <c r="M175" i="3" s="1"/>
  <c r="S175" i="3" s="1"/>
  <c r="M174" i="3"/>
  <c r="O174" i="3" s="1"/>
  <c r="L174" i="3"/>
  <c r="L173" i="3"/>
  <c r="M173" i="3" s="1"/>
  <c r="L172" i="3"/>
  <c r="M172" i="3" s="1"/>
  <c r="S172" i="3" s="1"/>
  <c r="L170" i="3"/>
  <c r="M170" i="3" s="1"/>
  <c r="L169" i="3"/>
  <c r="M169" i="3" s="1"/>
  <c r="O169" i="3" s="1"/>
  <c r="L168" i="3"/>
  <c r="M168" i="3" s="1"/>
  <c r="L167" i="3"/>
  <c r="M167" i="3" s="1"/>
  <c r="S167" i="3" s="1"/>
  <c r="L166" i="3"/>
  <c r="M166" i="3" s="1"/>
  <c r="S166" i="3" s="1"/>
  <c r="L165" i="3"/>
  <c r="M165" i="3" s="1"/>
  <c r="O165" i="3" s="1"/>
  <c r="L164" i="3"/>
  <c r="M164" i="3" s="1"/>
  <c r="L163" i="3"/>
  <c r="M163" i="3" s="1"/>
  <c r="S163" i="3" s="1"/>
  <c r="L162" i="3"/>
  <c r="M162" i="3" s="1"/>
  <c r="L161" i="3"/>
  <c r="M161" i="3" s="1"/>
  <c r="O161" i="3" s="1"/>
  <c r="L160" i="3"/>
  <c r="M160" i="3" s="1"/>
  <c r="L159" i="3"/>
  <c r="L158" i="3"/>
  <c r="M158" i="3" s="1"/>
  <c r="S158" i="3" s="1"/>
  <c r="L157" i="3"/>
  <c r="M157" i="3" s="1"/>
  <c r="O157" i="3" s="1"/>
  <c r="L147" i="3"/>
  <c r="M147" i="3" s="1"/>
  <c r="L146" i="3"/>
  <c r="M146" i="3" s="1"/>
  <c r="L145" i="3"/>
  <c r="M145" i="3" s="1"/>
  <c r="M144" i="3"/>
  <c r="O144" i="3" s="1"/>
  <c r="L144" i="3"/>
  <c r="L143" i="3"/>
  <c r="M143" i="3" s="1"/>
  <c r="L142" i="3"/>
  <c r="M142" i="3" s="1"/>
  <c r="S142" i="3" s="1"/>
  <c r="L141" i="3"/>
  <c r="M141" i="3" s="1"/>
  <c r="L140" i="3"/>
  <c r="M140" i="3" s="1"/>
  <c r="O140" i="3" s="1"/>
  <c r="L139" i="3"/>
  <c r="M139" i="3" s="1"/>
  <c r="L138" i="3"/>
  <c r="M138" i="3" s="1"/>
  <c r="L137" i="3"/>
  <c r="M137" i="3" s="1"/>
  <c r="L136" i="3"/>
  <c r="M136" i="3" s="1"/>
  <c r="L135" i="3"/>
  <c r="M135" i="3" s="1"/>
  <c r="L134" i="3"/>
  <c r="M134" i="3" s="1"/>
  <c r="L132" i="3"/>
  <c r="M132" i="3" s="1"/>
  <c r="L131" i="3"/>
  <c r="M131" i="3" s="1"/>
  <c r="O131" i="3" s="1"/>
  <c r="L130" i="3"/>
  <c r="M130" i="3" s="1"/>
  <c r="L129" i="3"/>
  <c r="M129" i="3" s="1"/>
  <c r="S129" i="3" s="1"/>
  <c r="L128" i="3"/>
  <c r="M128" i="3" s="1"/>
  <c r="L127" i="3"/>
  <c r="M127" i="3" s="1"/>
  <c r="O127" i="3" s="1"/>
  <c r="L126" i="3"/>
  <c r="M126" i="3" s="1"/>
  <c r="L125" i="3"/>
  <c r="M125" i="3" s="1"/>
  <c r="S125" i="3" s="1"/>
  <c r="L124" i="3"/>
  <c r="M124" i="3" s="1"/>
  <c r="L123" i="3"/>
  <c r="M123" i="3" s="1"/>
  <c r="O123" i="3" s="1"/>
  <c r="L122" i="3"/>
  <c r="M122" i="3" s="1"/>
  <c r="L121" i="3"/>
  <c r="M121" i="3" s="1"/>
  <c r="S121" i="3" s="1"/>
  <c r="L120" i="3"/>
  <c r="M120" i="3" s="1"/>
  <c r="L119" i="3"/>
  <c r="M119" i="3" s="1"/>
  <c r="O119" i="3" s="1"/>
  <c r="L109" i="3"/>
  <c r="M109" i="3" s="1"/>
  <c r="L108" i="3"/>
  <c r="M108" i="3" s="1"/>
  <c r="L107" i="3"/>
  <c r="M107" i="3" s="1"/>
  <c r="L106" i="3"/>
  <c r="M106" i="3" s="1"/>
  <c r="O106" i="3" s="1"/>
  <c r="L105" i="3"/>
  <c r="M105" i="3" s="1"/>
  <c r="L104" i="3"/>
  <c r="M104" i="3" s="1"/>
  <c r="S104" i="3" s="1"/>
  <c r="L103" i="3"/>
  <c r="M103" i="3" s="1"/>
  <c r="L102" i="3"/>
  <c r="M102" i="3" s="1"/>
  <c r="O102" i="3" s="1"/>
  <c r="L101" i="3"/>
  <c r="M101" i="3" s="1"/>
  <c r="L100" i="3"/>
  <c r="M100" i="3" s="1"/>
  <c r="S100" i="3" s="1"/>
  <c r="L99" i="3"/>
  <c r="M99" i="3" s="1"/>
  <c r="M98" i="3"/>
  <c r="O98" i="3" s="1"/>
  <c r="L98" i="3"/>
  <c r="L97" i="3"/>
  <c r="M97" i="3" s="1"/>
  <c r="L96" i="3"/>
  <c r="M96" i="3" s="1"/>
  <c r="S96" i="3" s="1"/>
  <c r="L94" i="3"/>
  <c r="M94" i="3" s="1"/>
  <c r="M93" i="3"/>
  <c r="O93" i="3" s="1"/>
  <c r="L93" i="3"/>
  <c r="L92" i="3"/>
  <c r="M92" i="3" s="1"/>
  <c r="L91" i="3"/>
  <c r="M91" i="3" s="1"/>
  <c r="L90" i="3"/>
  <c r="M90" i="3" s="1"/>
  <c r="L89" i="3"/>
  <c r="M89" i="3" s="1"/>
  <c r="O89" i="3" s="1"/>
  <c r="L88" i="3"/>
  <c r="M88" i="3" s="1"/>
  <c r="L87" i="3"/>
  <c r="M87" i="3" s="1"/>
  <c r="L86" i="3"/>
  <c r="M86" i="3" s="1"/>
  <c r="L85" i="3"/>
  <c r="M85" i="3" s="1"/>
  <c r="L84" i="3"/>
  <c r="M84" i="3" s="1"/>
  <c r="M83" i="3"/>
  <c r="L83" i="3"/>
  <c r="L82" i="3"/>
  <c r="M82" i="3" s="1"/>
  <c r="L81" i="3"/>
  <c r="M81" i="3" s="1"/>
  <c r="O81" i="3" s="1"/>
  <c r="L1592" i="3" l="1"/>
  <c r="L338" i="3"/>
  <c r="L2200" i="3"/>
  <c r="M309" i="3"/>
  <c r="M423" i="3"/>
  <c r="S423" i="3" s="1"/>
  <c r="L148" i="3"/>
  <c r="L4138" i="3"/>
  <c r="M4109" i="3"/>
  <c r="O4109" i="3" s="1"/>
  <c r="L1478" i="3"/>
  <c r="M1563" i="3"/>
  <c r="O1563" i="3" s="1"/>
  <c r="L756" i="3"/>
  <c r="L870" i="3"/>
  <c r="L2732" i="3"/>
  <c r="L1288" i="3"/>
  <c r="L1212" i="3"/>
  <c r="L2808" i="3"/>
  <c r="M1183" i="3"/>
  <c r="O1183" i="3" s="1"/>
  <c r="L1744" i="3"/>
  <c r="L946" i="3"/>
  <c r="L1326" i="3"/>
  <c r="M1715" i="3"/>
  <c r="S1715" i="3" s="1"/>
  <c r="L2162" i="3"/>
  <c r="L832" i="3"/>
  <c r="L2846" i="3"/>
  <c r="L3530" i="3"/>
  <c r="L4062" i="3"/>
  <c r="L4404" i="3"/>
  <c r="M4375" i="3"/>
  <c r="S4375" i="3" s="1"/>
  <c r="L2998" i="3"/>
  <c r="L3340" i="3"/>
  <c r="L5240" i="3"/>
  <c r="L3454" i="3"/>
  <c r="L5658" i="3"/>
  <c r="M5629" i="3"/>
  <c r="O5629" i="3" s="1"/>
  <c r="L2770" i="3"/>
  <c r="L3074" i="3"/>
  <c r="L3378" i="3"/>
  <c r="L3682" i="3"/>
  <c r="L3910" i="3"/>
  <c r="L4100" i="3"/>
  <c r="L3872" i="3"/>
  <c r="L3036" i="3"/>
  <c r="L3492" i="3"/>
  <c r="M3843" i="3"/>
  <c r="S3843" i="3" s="1"/>
  <c r="L6684" i="3"/>
  <c r="L5582" i="3"/>
  <c r="L5924" i="3"/>
  <c r="M5895" i="3"/>
  <c r="S5895" i="3" s="1"/>
  <c r="L4024" i="3"/>
  <c r="L4442" i="3"/>
  <c r="M5553" i="3"/>
  <c r="O5553" i="3" s="1"/>
  <c r="L6760" i="3"/>
  <c r="M3995" i="3"/>
  <c r="O3995" i="3" s="1"/>
  <c r="M4413" i="3"/>
  <c r="S4413" i="3" s="1"/>
  <c r="L6950" i="3"/>
  <c r="L4480" i="3"/>
  <c r="L4822" i="3"/>
  <c r="L4898" i="3"/>
  <c r="L6266" i="3"/>
  <c r="L6304" i="3"/>
  <c r="L6190" i="3"/>
  <c r="L5810" i="3"/>
  <c r="L6114" i="3"/>
  <c r="L7064" i="3"/>
  <c r="L7482" i="3"/>
  <c r="L6228" i="3"/>
  <c r="L6798" i="3"/>
  <c r="L6912" i="3"/>
  <c r="L5848" i="3"/>
  <c r="L5886" i="3"/>
  <c r="L6342" i="3"/>
  <c r="L7102" i="3"/>
  <c r="L7178" i="3"/>
  <c r="L5962" i="3"/>
  <c r="L6152" i="3"/>
  <c r="L6836" i="3"/>
  <c r="L6988" i="3"/>
  <c r="L7254" i="3"/>
  <c r="L7406" i="3"/>
  <c r="L5772" i="3"/>
  <c r="L6000" i="3"/>
  <c r="L6076" i="3"/>
  <c r="L6874" i="3"/>
  <c r="M7377" i="3"/>
  <c r="S7377" i="3" s="1"/>
  <c r="O5831" i="3"/>
  <c r="V5831" i="3" s="1"/>
  <c r="G5831" i="3" s="1"/>
  <c r="O5874" i="3"/>
  <c r="V5874" i="3" s="1"/>
  <c r="G5874" i="3" s="1"/>
  <c r="O2609" i="3"/>
  <c r="V2609" i="3" s="1"/>
  <c r="G2609" i="3" s="1"/>
  <c r="O2634" i="3"/>
  <c r="V2634" i="3" s="1"/>
  <c r="G2634" i="3" s="1"/>
  <c r="S2636" i="3"/>
  <c r="O3891" i="3"/>
  <c r="V3891" i="3" s="1"/>
  <c r="G3891" i="3" s="1"/>
  <c r="O6414" i="3"/>
  <c r="V6414" i="3" s="1"/>
  <c r="G6414" i="3" s="1"/>
  <c r="O6795" i="3"/>
  <c r="V6795" i="3" s="1"/>
  <c r="G6795" i="3" s="1"/>
  <c r="O3508" i="3"/>
  <c r="S3511" i="3"/>
  <c r="V3511" i="3" s="1"/>
  <c r="G3511" i="3" s="1"/>
  <c r="O3544" i="3"/>
  <c r="V3544" i="3" s="1"/>
  <c r="G3544" i="3" s="1"/>
  <c r="O3552" i="3"/>
  <c r="V3552" i="3" s="1"/>
  <c r="G3552" i="3" s="1"/>
  <c r="S3580" i="3"/>
  <c r="V3580" i="3" s="1"/>
  <c r="G3580" i="3" s="1"/>
  <c r="O3582" i="3"/>
  <c r="O3617" i="3"/>
  <c r="V3617" i="3" s="1"/>
  <c r="G3617" i="3" s="1"/>
  <c r="O3655" i="3"/>
  <c r="V3655" i="3" s="1"/>
  <c r="G3655" i="3" s="1"/>
  <c r="O5609" i="3"/>
  <c r="V5609" i="3" s="1"/>
  <c r="G5609" i="3" s="1"/>
  <c r="O6009" i="3"/>
  <c r="V6009" i="3" s="1"/>
  <c r="G6009" i="3" s="1"/>
  <c r="O3702" i="3"/>
  <c r="V3702" i="3" s="1"/>
  <c r="G3702" i="3" s="1"/>
  <c r="O2138" i="3"/>
  <c r="V2138" i="3" s="1"/>
  <c r="G2138" i="3" s="1"/>
  <c r="O2260" i="3"/>
  <c r="V2260" i="3" s="1"/>
  <c r="G2260" i="3" s="1"/>
  <c r="O2533" i="3"/>
  <c r="O2843" i="3"/>
  <c r="V2843" i="3" s="1"/>
  <c r="G2843" i="3" s="1"/>
  <c r="O5367" i="3"/>
  <c r="V5367" i="3" s="1"/>
  <c r="G5367" i="3" s="1"/>
  <c r="O5406" i="3"/>
  <c r="V5406" i="3" s="1"/>
  <c r="G5406" i="3" s="1"/>
  <c r="O5916" i="3"/>
  <c r="V5916" i="3" s="1"/>
  <c r="G5916" i="3" s="1"/>
  <c r="O7320" i="3"/>
  <c r="V7320" i="3" s="1"/>
  <c r="G7320" i="3" s="1"/>
  <c r="O7364" i="3"/>
  <c r="V7364" i="3" s="1"/>
  <c r="G7364" i="3" s="1"/>
  <c r="S7366" i="3"/>
  <c r="V7366" i="3" s="1"/>
  <c r="G7366" i="3" s="1"/>
  <c r="O5312" i="3"/>
  <c r="V5312" i="3" s="1"/>
  <c r="G5312" i="3" s="1"/>
  <c r="O5457" i="3"/>
  <c r="V5457" i="3" s="1"/>
  <c r="G5457" i="3" s="1"/>
  <c r="O5496" i="3"/>
  <c r="V5496" i="3" s="1"/>
  <c r="G5496" i="3" s="1"/>
  <c r="O5789" i="3"/>
  <c r="V5789" i="3" s="1"/>
  <c r="G5789" i="3" s="1"/>
  <c r="O6753" i="3"/>
  <c r="V6753" i="3" s="1"/>
  <c r="G6753" i="3" s="1"/>
  <c r="O7464" i="3"/>
  <c r="V7464" i="3" s="1"/>
  <c r="G7464" i="3" s="1"/>
  <c r="O1775" i="3"/>
  <c r="V1775" i="3" s="1"/>
  <c r="G1775" i="3" s="1"/>
  <c r="O1779" i="3"/>
  <c r="V1779" i="3" s="1"/>
  <c r="G1779" i="3" s="1"/>
  <c r="O1833" i="3"/>
  <c r="V1833" i="3" s="1"/>
  <c r="G1833" i="3" s="1"/>
  <c r="S1835" i="3"/>
  <c r="V1835" i="3" s="1"/>
  <c r="G1835" i="3" s="1"/>
  <c r="O1608" i="3"/>
  <c r="V1608" i="3" s="1"/>
  <c r="G1608" i="3" s="1"/>
  <c r="O1660" i="3"/>
  <c r="V1660" i="3" s="1"/>
  <c r="G1660" i="3" s="1"/>
  <c r="O2567" i="3"/>
  <c r="V2567" i="3" s="1"/>
  <c r="G2567" i="3" s="1"/>
  <c r="O4417" i="3"/>
  <c r="V4417" i="3" s="1"/>
  <c r="G4417" i="3" s="1"/>
  <c r="S5557" i="3"/>
  <c r="V5557" i="3" s="1"/>
  <c r="G5557" i="3" s="1"/>
  <c r="O5692" i="3"/>
  <c r="V5692" i="3" s="1"/>
  <c r="G5692" i="3" s="1"/>
  <c r="O5743" i="3"/>
  <c r="V5743" i="3" s="1"/>
  <c r="O5747" i="3"/>
  <c r="V5747" i="3" s="1"/>
  <c r="G5747" i="3" s="1"/>
  <c r="O5958" i="3"/>
  <c r="V5958" i="3" s="1"/>
  <c r="G5958" i="3" s="1"/>
  <c r="S6846" i="3"/>
  <c r="V6846" i="3" s="1"/>
  <c r="G6846" i="3" s="1"/>
  <c r="O2835" i="3"/>
  <c r="V2835" i="3" s="1"/>
  <c r="G2835" i="3" s="1"/>
  <c r="S3219" i="3"/>
  <c r="O3352" i="3"/>
  <c r="O3393" i="3"/>
  <c r="V3393" i="3" s="1"/>
  <c r="G3393" i="3" s="1"/>
  <c r="O6453" i="3"/>
  <c r="V6453" i="3" s="1"/>
  <c r="G6453" i="3" s="1"/>
  <c r="O6529" i="3"/>
  <c r="V6529" i="3" s="1"/>
  <c r="G6529" i="3" s="1"/>
  <c r="O7508" i="3"/>
  <c r="O2971" i="3"/>
  <c r="V2971" i="3" s="1"/>
  <c r="G2971" i="3" s="1"/>
  <c r="S2978" i="3"/>
  <c r="O3179" i="3"/>
  <c r="V3179" i="3" s="1"/>
  <c r="G3179" i="3" s="1"/>
  <c r="O4345" i="3"/>
  <c r="S4347" i="3"/>
  <c r="V4347" i="3" s="1"/>
  <c r="G4347" i="3" s="1"/>
  <c r="O4349" i="3"/>
  <c r="V4349" i="3" s="1"/>
  <c r="G4349" i="3" s="1"/>
  <c r="S4352" i="3"/>
  <c r="V4352" i="3" s="1"/>
  <c r="G4352" i="3" s="1"/>
  <c r="O6504" i="3"/>
  <c r="O6580" i="3"/>
  <c r="V6580" i="3" s="1"/>
  <c r="G6580" i="3" s="1"/>
  <c r="O7040" i="3"/>
  <c r="V7040" i="3" s="1"/>
  <c r="G7040" i="3" s="1"/>
  <c r="O7398" i="3"/>
  <c r="V7398" i="3" s="1"/>
  <c r="G7398" i="3" s="1"/>
  <c r="S2228" i="3"/>
  <c r="O2228" i="3"/>
  <c r="S2538" i="3"/>
  <c r="O2538" i="3"/>
  <c r="O966" i="3"/>
  <c r="O1002" i="3"/>
  <c r="O1006" i="3"/>
  <c r="O1982" i="3"/>
  <c r="V1982" i="3" s="1"/>
  <c r="G1982" i="3" s="1"/>
  <c r="O2045" i="3"/>
  <c r="V2045" i="3" s="1"/>
  <c r="G2045" i="3" s="1"/>
  <c r="O2108" i="3"/>
  <c r="V2108" i="3" s="1"/>
  <c r="G2108" i="3" s="1"/>
  <c r="O2172" i="3"/>
  <c r="S2219" i="3"/>
  <c r="O2219" i="3"/>
  <c r="O2252" i="3"/>
  <c r="V2252" i="3" s="1"/>
  <c r="G2252" i="3" s="1"/>
  <c r="O2536" i="3"/>
  <c r="S2536" i="3"/>
  <c r="S2911" i="3"/>
  <c r="O2911" i="3"/>
  <c r="S1696" i="3"/>
  <c r="O2024" i="3"/>
  <c r="V2024" i="3" s="1"/>
  <c r="G2024" i="3" s="1"/>
  <c r="O2079" i="3"/>
  <c r="V2079" i="3" s="1"/>
  <c r="G2079" i="3" s="1"/>
  <c r="S2194" i="3"/>
  <c r="O2194" i="3"/>
  <c r="O2232" i="3"/>
  <c r="V2232" i="3" s="1"/>
  <c r="G2232" i="3" s="1"/>
  <c r="S2256" i="3"/>
  <c r="O2256" i="3"/>
  <c r="S2192" i="3"/>
  <c r="O2192" i="3"/>
  <c r="O2224" i="3"/>
  <c r="V2224" i="3" s="1"/>
  <c r="G2224" i="3" s="1"/>
  <c r="S2236" i="3"/>
  <c r="O2236" i="3"/>
  <c r="O2593" i="3"/>
  <c r="V2593" i="3" s="1"/>
  <c r="G2593" i="3" s="1"/>
  <c r="O2651" i="3"/>
  <c r="V2651" i="3" s="1"/>
  <c r="G2651" i="3" s="1"/>
  <c r="S2653" i="3"/>
  <c r="S2860" i="3"/>
  <c r="O2860" i="3"/>
  <c r="O4235" i="3"/>
  <c r="V4235" i="3" s="1"/>
  <c r="G4235" i="3" s="1"/>
  <c r="O4324" i="3"/>
  <c r="O4434" i="3"/>
  <c r="V4434" i="3" s="1"/>
  <c r="G4434" i="3" s="1"/>
  <c r="S4493" i="3"/>
  <c r="S4555" i="3"/>
  <c r="O4800" i="3"/>
  <c r="V4800" i="3" s="1"/>
  <c r="G4800" i="3" s="1"/>
  <c r="S4831" i="3"/>
  <c r="O4833" i="3"/>
  <c r="V4833" i="3" s="1"/>
  <c r="G4833" i="3" s="1"/>
  <c r="S4843" i="3"/>
  <c r="O4846" i="3"/>
  <c r="V4846" i="3" s="1"/>
  <c r="G4846" i="3" s="1"/>
  <c r="S4848" i="3"/>
  <c r="O4850" i="3"/>
  <c r="V4850" i="3" s="1"/>
  <c r="G4850" i="3" s="1"/>
  <c r="S4877" i="3"/>
  <c r="O4879" i="3"/>
  <c r="V4879" i="3" s="1"/>
  <c r="G4879" i="3" s="1"/>
  <c r="S4881" i="3"/>
  <c r="O4884" i="3"/>
  <c r="V4884" i="3" s="1"/>
  <c r="G4884" i="3" s="1"/>
  <c r="S4894" i="3"/>
  <c r="O4896" i="3"/>
  <c r="V4896" i="3" s="1"/>
  <c r="G4896" i="3" s="1"/>
  <c r="S5197" i="3"/>
  <c r="S5287" i="3"/>
  <c r="S5333" i="3"/>
  <c r="V5333" i="3" s="1"/>
  <c r="G5333" i="3" s="1"/>
  <c r="S5335" i="3"/>
  <c r="V5335" i="3" s="1"/>
  <c r="G5335" i="3" s="1"/>
  <c r="O5337" i="3"/>
  <c r="V5337" i="3" s="1"/>
  <c r="G5337" i="3" s="1"/>
  <c r="O5444" i="3"/>
  <c r="V5444" i="3" s="1"/>
  <c r="G5444" i="3" s="1"/>
  <c r="O5478" i="3"/>
  <c r="V5478" i="3" s="1"/>
  <c r="G5478" i="3" s="1"/>
  <c r="O5482" i="3"/>
  <c r="V5482" i="3" s="1"/>
  <c r="G5482" i="3" s="1"/>
  <c r="O5521" i="3"/>
  <c r="V5521" i="3" s="1"/>
  <c r="G5521" i="3" s="1"/>
  <c r="O5635" i="3"/>
  <c r="V5635" i="3" s="1"/>
  <c r="G5635" i="3" s="1"/>
  <c r="S5640" i="3"/>
  <c r="O5647" i="3"/>
  <c r="O5711" i="3"/>
  <c r="V5711" i="3" s="1"/>
  <c r="G5711" i="3" s="1"/>
  <c r="S5713" i="3"/>
  <c r="V5713" i="3" s="1"/>
  <c r="G5713" i="3" s="1"/>
  <c r="O5755" i="3"/>
  <c r="V5755" i="3" s="1"/>
  <c r="G5755" i="3" s="1"/>
  <c r="O5798" i="3"/>
  <c r="V5798" i="3" s="1"/>
  <c r="G5798" i="3" s="1"/>
  <c r="O5882" i="3"/>
  <c r="V5882" i="3" s="1"/>
  <c r="G5882" i="3" s="1"/>
  <c r="O5933" i="3"/>
  <c r="V5933" i="3" s="1"/>
  <c r="O5975" i="3"/>
  <c r="V5975" i="3" s="1"/>
  <c r="G5975" i="3" s="1"/>
  <c r="O6352" i="3"/>
  <c r="V6352" i="3" s="1"/>
  <c r="G6352" i="3" s="1"/>
  <c r="S6354" i="3"/>
  <c r="O6360" i="3"/>
  <c r="V6360" i="3" s="1"/>
  <c r="G6360" i="3" s="1"/>
  <c r="S6362" i="3"/>
  <c r="O6369" i="3"/>
  <c r="V6369" i="3" s="1"/>
  <c r="G6369" i="3" s="1"/>
  <c r="S6371" i="3"/>
  <c r="O6470" i="3"/>
  <c r="V6470" i="3" s="1"/>
  <c r="G6470" i="3" s="1"/>
  <c r="O6512" i="3"/>
  <c r="V6512" i="3" s="1"/>
  <c r="G6512" i="3" s="1"/>
  <c r="O6546" i="3"/>
  <c r="V6546" i="3" s="1"/>
  <c r="G6546" i="3" s="1"/>
  <c r="O6588" i="3"/>
  <c r="V6588" i="3" s="1"/>
  <c r="G6588" i="3" s="1"/>
  <c r="O6677" i="3"/>
  <c r="V6677" i="3" s="1"/>
  <c r="G6677" i="3" s="1"/>
  <c r="O6694" i="3"/>
  <c r="V6694" i="3" s="1"/>
  <c r="G6694" i="3" s="1"/>
  <c r="O6715" i="3"/>
  <c r="V6715" i="3" s="1"/>
  <c r="G6715" i="3" s="1"/>
  <c r="S6717" i="3"/>
  <c r="O6719" i="3"/>
  <c r="V6719" i="3" s="1"/>
  <c r="G6719" i="3" s="1"/>
  <c r="O6770" i="3"/>
  <c r="V6770" i="3" s="1"/>
  <c r="G6770" i="3" s="1"/>
  <c r="O6812" i="3"/>
  <c r="O6857" i="3"/>
  <c r="V6857" i="3" s="1"/>
  <c r="G6857" i="3" s="1"/>
  <c r="O7048" i="3"/>
  <c r="V7048" i="3" s="1"/>
  <c r="G7048" i="3" s="1"/>
  <c r="O7286" i="3"/>
  <c r="V7286" i="3" s="1"/>
  <c r="G7286" i="3" s="1"/>
  <c r="O7328" i="3"/>
  <c r="V7328" i="3" s="1"/>
  <c r="G7328" i="3" s="1"/>
  <c r="O7339" i="3"/>
  <c r="V7339" i="3" s="1"/>
  <c r="G7339" i="3" s="1"/>
  <c r="S7341" i="3"/>
  <c r="V7341" i="3" s="1"/>
  <c r="G7341" i="3" s="1"/>
  <c r="O7343" i="3"/>
  <c r="V7343" i="3" s="1"/>
  <c r="G7343" i="3" s="1"/>
  <c r="O7347" i="3"/>
  <c r="V7347" i="3" s="1"/>
  <c r="G7347" i="3" s="1"/>
  <c r="S7349" i="3"/>
  <c r="O7351" i="3"/>
  <c r="V7351" i="3" s="1"/>
  <c r="G7351" i="3" s="1"/>
  <c r="O7516" i="3"/>
  <c r="V7516" i="3" s="1"/>
  <c r="G7516" i="3" s="1"/>
  <c r="O7548" i="3"/>
  <c r="V7548" i="3" s="1"/>
  <c r="G7548" i="3" s="1"/>
  <c r="S7550" i="3"/>
  <c r="O7552" i="3"/>
  <c r="V7552" i="3" s="1"/>
  <c r="G7552" i="3" s="1"/>
  <c r="O7556" i="3"/>
  <c r="V7556" i="3" s="1"/>
  <c r="G7556" i="3" s="1"/>
  <c r="S7567" i="3"/>
  <c r="V7567" i="3" s="1"/>
  <c r="O7569" i="3"/>
  <c r="V7569" i="3" s="1"/>
  <c r="G7569" i="3" s="1"/>
  <c r="S7571" i="3"/>
  <c r="V7571" i="3" s="1"/>
  <c r="G7571" i="3" s="1"/>
  <c r="O7573" i="3"/>
  <c r="V7573" i="3" s="1"/>
  <c r="G7573" i="3" s="1"/>
  <c r="S7575" i="3"/>
  <c r="V7575" i="3" s="1"/>
  <c r="G7575" i="3" s="1"/>
  <c r="O7615" i="3"/>
  <c r="V7615" i="3" s="1"/>
  <c r="G7615" i="3" s="1"/>
  <c r="S7617" i="3"/>
  <c r="V7617" i="3" s="1"/>
  <c r="G7617" i="3" s="1"/>
  <c r="O7620" i="3"/>
  <c r="V7620" i="3" s="1"/>
  <c r="G7620" i="3" s="1"/>
  <c r="O3106" i="3"/>
  <c r="V3106" i="3" s="1"/>
  <c r="G3106" i="3" s="1"/>
  <c r="S3248" i="3"/>
  <c r="O3322" i="3"/>
  <c r="V3322" i="3" s="1"/>
  <c r="G3322" i="3" s="1"/>
  <c r="S3695" i="3"/>
  <c r="O3697" i="3"/>
  <c r="V3697" i="3" s="1"/>
  <c r="G3697" i="3" s="1"/>
  <c r="S3826" i="3"/>
  <c r="O3828" i="3"/>
  <c r="V3828" i="3" s="1"/>
  <c r="G3828" i="3" s="1"/>
  <c r="O4286" i="3"/>
  <c r="V4286" i="3" s="1"/>
  <c r="G4286" i="3" s="1"/>
  <c r="O4358" i="3"/>
  <c r="V4358" i="3" s="1"/>
  <c r="G4358" i="3" s="1"/>
  <c r="O4459" i="3"/>
  <c r="V4459" i="3" s="1"/>
  <c r="G4459" i="3" s="1"/>
  <c r="S4510" i="3"/>
  <c r="V4510" i="3" s="1"/>
  <c r="G4510" i="3" s="1"/>
  <c r="O5215" i="3"/>
  <c r="V5215" i="3" s="1"/>
  <c r="G5215" i="3" s="1"/>
  <c r="O5325" i="3"/>
  <c r="V5325" i="3" s="1"/>
  <c r="G5325" i="3" s="1"/>
  <c r="S5327" i="3"/>
  <c r="V5327" i="3" s="1"/>
  <c r="G5327" i="3" s="1"/>
  <c r="O5329" i="3"/>
  <c r="V5329" i="3" s="1"/>
  <c r="G5329" i="3" s="1"/>
  <c r="O5495" i="3"/>
  <c r="V5495" i="3" s="1"/>
  <c r="G5495" i="3" s="1"/>
  <c r="O5499" i="3"/>
  <c r="V5499" i="3" s="1"/>
  <c r="G5499" i="3" s="1"/>
  <c r="S5732" i="3"/>
  <c r="V5732" i="3" s="1"/>
  <c r="G5732" i="3" s="1"/>
  <c r="O5764" i="3"/>
  <c r="V5764" i="3" s="1"/>
  <c r="G5764" i="3" s="1"/>
  <c r="O5806" i="3"/>
  <c r="V5806" i="3" s="1"/>
  <c r="G5806" i="3" s="1"/>
  <c r="O5899" i="3"/>
  <c r="V5899" i="3" s="1"/>
  <c r="G5899" i="3" s="1"/>
  <c r="O5941" i="3"/>
  <c r="V5941" i="3" s="1"/>
  <c r="G5941" i="3" s="1"/>
  <c r="O5983" i="3"/>
  <c r="V5983" i="3" s="1"/>
  <c r="G5983" i="3" s="1"/>
  <c r="O6478" i="3"/>
  <c r="V6478" i="3" s="1"/>
  <c r="G6478" i="3" s="1"/>
  <c r="O6554" i="3"/>
  <c r="V6554" i="3" s="1"/>
  <c r="G6554" i="3" s="1"/>
  <c r="O6597" i="3"/>
  <c r="V6597" i="3" s="1"/>
  <c r="G6597" i="3" s="1"/>
  <c r="S6671" i="3"/>
  <c r="V6671" i="3" s="1"/>
  <c r="G6671" i="3" s="1"/>
  <c r="O6673" i="3"/>
  <c r="V6673" i="3" s="1"/>
  <c r="G6673" i="3" s="1"/>
  <c r="S6679" i="3"/>
  <c r="O6681" i="3"/>
  <c r="V6681" i="3" s="1"/>
  <c r="G6681" i="3" s="1"/>
  <c r="S6696" i="3"/>
  <c r="V6696" i="3" s="1"/>
  <c r="G6696" i="3" s="1"/>
  <c r="O6698" i="3"/>
  <c r="V6698" i="3" s="1"/>
  <c r="G6698" i="3" s="1"/>
  <c r="O6702" i="3"/>
  <c r="V6702" i="3" s="1"/>
  <c r="G6702" i="3" s="1"/>
  <c r="O6736" i="3"/>
  <c r="V6736" i="3" s="1"/>
  <c r="G6736" i="3" s="1"/>
  <c r="O6778" i="3"/>
  <c r="V6778" i="3" s="1"/>
  <c r="G6778" i="3" s="1"/>
  <c r="O6820" i="3"/>
  <c r="O7009" i="3"/>
  <c r="V7009" i="3" s="1"/>
  <c r="G7009" i="3" s="1"/>
  <c r="O7057" i="3"/>
  <c r="V7057" i="3" s="1"/>
  <c r="G7057" i="3" s="1"/>
  <c r="O7265" i="3"/>
  <c r="V7265" i="3" s="1"/>
  <c r="G7265" i="3" s="1"/>
  <c r="O7273" i="3"/>
  <c r="V7273" i="3" s="1"/>
  <c r="G7273" i="3" s="1"/>
  <c r="O7303" i="3"/>
  <c r="V7303" i="3" s="1"/>
  <c r="G7303" i="3" s="1"/>
  <c r="O7439" i="3"/>
  <c r="V7439" i="3" s="1"/>
  <c r="G7439" i="3" s="1"/>
  <c r="O7533" i="3"/>
  <c r="V7533" i="3" s="1"/>
  <c r="G7533" i="3" s="1"/>
  <c r="S7592" i="3"/>
  <c r="V7592" i="3" s="1"/>
  <c r="G7592" i="3" s="1"/>
  <c r="O7594" i="3"/>
  <c r="V7594" i="3" s="1"/>
  <c r="G7594" i="3" s="1"/>
  <c r="O3289" i="3"/>
  <c r="S3291" i="3"/>
  <c r="V3291" i="3" s="1"/>
  <c r="G3291" i="3" s="1"/>
  <c r="O3293" i="3"/>
  <c r="S3739" i="3"/>
  <c r="O3741" i="3"/>
  <c r="V3741" i="3" s="1"/>
  <c r="G3741" i="3" s="1"/>
  <c r="S3744" i="3"/>
  <c r="V3744" i="3" s="1"/>
  <c r="G3744" i="3" s="1"/>
  <c r="O3782" i="3"/>
  <c r="V3782" i="3" s="1"/>
  <c r="G3782" i="3" s="1"/>
  <c r="O3787" i="3"/>
  <c r="V3787" i="3" s="1"/>
  <c r="G3787" i="3" s="1"/>
  <c r="S3789" i="3"/>
  <c r="O4159" i="3"/>
  <c r="V4159" i="3" s="1"/>
  <c r="G4159" i="3" s="1"/>
  <c r="O4311" i="3"/>
  <c r="V4311" i="3" s="1"/>
  <c r="G4311" i="3" s="1"/>
  <c r="S4314" i="3"/>
  <c r="O4316" i="3"/>
  <c r="V4316" i="3" s="1"/>
  <c r="G4316" i="3" s="1"/>
  <c r="S4318" i="3"/>
  <c r="V4318" i="3" s="1"/>
  <c r="G4318" i="3" s="1"/>
  <c r="O4392" i="3"/>
  <c r="V4392" i="3" s="1"/>
  <c r="G4392" i="3" s="1"/>
  <c r="S4535" i="3"/>
  <c r="O4549" i="3"/>
  <c r="V4549" i="3" s="1"/>
  <c r="G4549" i="3" s="1"/>
  <c r="O4799" i="3"/>
  <c r="V4799" i="3" s="1"/>
  <c r="G4799" i="3" s="1"/>
  <c r="S4810" i="3"/>
  <c r="O4812" i="3"/>
  <c r="V4812" i="3" s="1"/>
  <c r="G4812" i="3" s="1"/>
  <c r="S4814" i="3"/>
  <c r="O4816" i="3"/>
  <c r="V4816" i="3" s="1"/>
  <c r="G4816" i="3" s="1"/>
  <c r="S4911" i="3"/>
  <c r="O4913" i="3"/>
  <c r="V4913" i="3" s="1"/>
  <c r="G4913" i="3" s="1"/>
  <c r="S4915" i="3"/>
  <c r="O4917" i="3"/>
  <c r="V4917" i="3" s="1"/>
  <c r="G4917" i="3" s="1"/>
  <c r="S4928" i="3"/>
  <c r="O4930" i="3"/>
  <c r="V4930" i="3" s="1"/>
  <c r="G4930" i="3" s="1"/>
  <c r="S4932" i="3"/>
  <c r="O4934" i="3"/>
  <c r="V4934" i="3" s="1"/>
  <c r="G4934" i="3" s="1"/>
  <c r="S4945" i="3"/>
  <c r="O4947" i="3"/>
  <c r="V4947" i="3" s="1"/>
  <c r="G4947" i="3" s="1"/>
  <c r="S5274" i="3"/>
  <c r="O5425" i="3"/>
  <c r="V5425" i="3" s="1"/>
  <c r="G5425" i="3" s="1"/>
  <c r="O5479" i="3"/>
  <c r="V5479" i="3" s="1"/>
  <c r="G5479" i="3" s="1"/>
  <c r="O5520" i="3"/>
  <c r="V5520" i="3" s="1"/>
  <c r="G5520" i="3" s="1"/>
  <c r="O5524" i="3"/>
  <c r="V5524" i="3" s="1"/>
  <c r="G5524" i="3" s="1"/>
  <c r="O5592" i="3"/>
  <c r="V5592" i="3" s="1"/>
  <c r="G5592" i="3" s="1"/>
  <c r="O5634" i="3"/>
  <c r="V5634" i="3" s="1"/>
  <c r="G5634" i="3" s="1"/>
  <c r="O5648" i="3"/>
  <c r="V5648" i="3" s="1"/>
  <c r="G5648" i="3" s="1"/>
  <c r="S5650" i="3"/>
  <c r="S5679" i="3"/>
  <c r="O5705" i="3"/>
  <c r="O5781" i="3"/>
  <c r="V5781" i="3" s="1"/>
  <c r="G5781" i="3" s="1"/>
  <c r="O5823" i="3"/>
  <c r="V5823" i="3" s="1"/>
  <c r="G5823" i="3" s="1"/>
  <c r="O5907" i="3"/>
  <c r="V5907" i="3" s="1"/>
  <c r="G5907" i="3" s="1"/>
  <c r="O5950" i="3"/>
  <c r="V5950" i="3" s="1"/>
  <c r="G5950" i="3" s="1"/>
  <c r="O5992" i="3"/>
  <c r="V5992" i="3" s="1"/>
  <c r="G5992" i="3" s="1"/>
  <c r="O6351" i="3"/>
  <c r="V6351" i="3" s="1"/>
  <c r="G6351" i="3" s="1"/>
  <c r="O6445" i="3"/>
  <c r="V6445" i="3" s="1"/>
  <c r="G6445" i="3" s="1"/>
  <c r="O6487" i="3"/>
  <c r="V6487" i="3" s="1"/>
  <c r="G6487" i="3" s="1"/>
  <c r="O6563" i="3"/>
  <c r="V6563" i="3" s="1"/>
  <c r="G6563" i="3" s="1"/>
  <c r="O6605" i="3"/>
  <c r="V6605" i="3" s="1"/>
  <c r="G6605" i="3" s="1"/>
  <c r="O6744" i="3"/>
  <c r="V6744" i="3" s="1"/>
  <c r="G6744" i="3" s="1"/>
  <c r="O6787" i="3"/>
  <c r="O6829" i="3"/>
  <c r="V6829" i="3" s="1"/>
  <c r="G6829" i="3" s="1"/>
  <c r="O6853" i="3"/>
  <c r="V6853" i="3" s="1"/>
  <c r="G6853" i="3" s="1"/>
  <c r="O6862" i="3"/>
  <c r="V6862" i="3" s="1"/>
  <c r="G6862" i="3" s="1"/>
  <c r="O7015" i="3"/>
  <c r="V7015" i="3" s="1"/>
  <c r="G7015" i="3" s="1"/>
  <c r="O7074" i="3"/>
  <c r="V7074" i="3" s="1"/>
  <c r="G7074" i="3" s="1"/>
  <c r="S7267" i="3"/>
  <c r="O7269" i="3"/>
  <c r="V7269" i="3" s="1"/>
  <c r="G7269" i="3" s="1"/>
  <c r="O7311" i="3"/>
  <c r="V7311" i="3" s="1"/>
  <c r="G7311" i="3" s="1"/>
  <c r="O7389" i="3"/>
  <c r="O7422" i="3"/>
  <c r="V7422" i="3" s="1"/>
  <c r="G7422" i="3" s="1"/>
  <c r="S7424" i="3"/>
  <c r="V7424" i="3" s="1"/>
  <c r="G7424" i="3" s="1"/>
  <c r="O7426" i="3"/>
  <c r="V7426" i="3" s="1"/>
  <c r="G7426" i="3" s="1"/>
  <c r="O7456" i="3"/>
  <c r="V7456" i="3" s="1"/>
  <c r="G7456" i="3" s="1"/>
  <c r="O7541" i="3"/>
  <c r="V7541" i="3" s="1"/>
  <c r="G7541" i="3" s="1"/>
  <c r="O7582" i="3"/>
  <c r="V7582" i="3" s="1"/>
  <c r="G7582" i="3" s="1"/>
  <c r="S7584" i="3"/>
  <c r="O7586" i="3"/>
  <c r="V7586" i="3" s="1"/>
  <c r="G7586" i="3" s="1"/>
  <c r="S7588" i="3"/>
  <c r="O1659" i="3"/>
  <c r="V1659" i="3" s="1"/>
  <c r="G1659" i="3" s="1"/>
  <c r="O2868" i="3"/>
  <c r="V2868" i="3" s="1"/>
  <c r="G2868" i="3" s="1"/>
  <c r="O2877" i="3"/>
  <c r="V2877" i="3" s="1"/>
  <c r="G2877" i="3" s="1"/>
  <c r="O2894" i="3"/>
  <c r="V2894" i="3" s="1"/>
  <c r="G2894" i="3" s="1"/>
  <c r="S2995" i="3"/>
  <c r="V2995" i="3" s="1"/>
  <c r="G2995" i="3" s="1"/>
  <c r="O2997" i="3"/>
  <c r="V2997" i="3" s="1"/>
  <c r="G2997" i="3" s="1"/>
  <c r="S3008" i="3"/>
  <c r="O3026" i="3"/>
  <c r="S3028" i="3"/>
  <c r="V3028" i="3" s="1"/>
  <c r="G3028" i="3" s="1"/>
  <c r="O3089" i="3"/>
  <c r="V3089" i="3" s="1"/>
  <c r="G3089" i="3" s="1"/>
  <c r="S3551" i="3"/>
  <c r="O3551" i="3"/>
  <c r="S3641" i="3"/>
  <c r="O3641" i="3"/>
  <c r="S3745" i="3"/>
  <c r="O3745" i="3"/>
  <c r="O3768" i="3"/>
  <c r="S3768" i="3"/>
  <c r="O3793" i="3"/>
  <c r="S3793" i="3"/>
  <c r="S3900" i="3"/>
  <c r="O3900" i="3"/>
  <c r="O3906" i="3"/>
  <c r="V3906" i="3" s="1"/>
  <c r="G3906" i="3" s="1"/>
  <c r="S3906" i="3"/>
  <c r="O3923" i="3"/>
  <c r="S3923" i="3"/>
  <c r="O3957" i="3"/>
  <c r="S3957" i="3"/>
  <c r="O4007" i="3"/>
  <c r="S4007" i="3"/>
  <c r="O4246" i="3"/>
  <c r="V4246" i="3" s="1"/>
  <c r="G4246" i="3" s="1"/>
  <c r="S4246" i="3"/>
  <c r="O4263" i="3"/>
  <c r="S4263" i="3"/>
  <c r="O1999" i="3"/>
  <c r="V1999" i="3" s="1"/>
  <c r="G1999" i="3" s="1"/>
  <c r="O2037" i="3"/>
  <c r="O2066" i="3"/>
  <c r="V2066" i="3" s="1"/>
  <c r="G2066" i="3" s="1"/>
  <c r="O2096" i="3"/>
  <c r="V2096" i="3" s="1"/>
  <c r="G2096" i="3" s="1"/>
  <c r="O2520" i="3"/>
  <c r="O2525" i="3"/>
  <c r="V2525" i="3" s="1"/>
  <c r="G2525" i="3" s="1"/>
  <c r="S2566" i="3"/>
  <c r="O2605" i="3"/>
  <c r="V2605" i="3" s="1"/>
  <c r="G2605" i="3" s="1"/>
  <c r="S3512" i="3"/>
  <c r="O3512" i="3"/>
  <c r="O3549" i="3"/>
  <c r="V3549" i="3" s="1"/>
  <c r="G3549" i="3" s="1"/>
  <c r="S3549" i="3"/>
  <c r="S3625" i="3"/>
  <c r="O3625" i="3"/>
  <c r="S3663" i="3"/>
  <c r="O3663" i="3"/>
  <c r="O3700" i="3"/>
  <c r="S3700" i="3"/>
  <c r="S3757" i="3"/>
  <c r="O3757" i="3"/>
  <c r="S3870" i="3"/>
  <c r="O3870" i="3"/>
  <c r="S3884" i="3"/>
  <c r="O3884" i="3"/>
  <c r="S3904" i="3"/>
  <c r="O3904" i="3"/>
  <c r="S3921" i="3"/>
  <c r="O3921" i="3"/>
  <c r="S4005" i="3"/>
  <c r="O4005" i="3"/>
  <c r="S4244" i="3"/>
  <c r="O4244" i="3"/>
  <c r="S4261" i="3"/>
  <c r="O4261" i="3"/>
  <c r="O2839" i="3"/>
  <c r="V2839" i="3" s="1"/>
  <c r="G2839" i="3" s="1"/>
  <c r="O2856" i="3"/>
  <c r="V2856" i="3" s="1"/>
  <c r="G2856" i="3" s="1"/>
  <c r="O2864" i="3"/>
  <c r="V2864" i="3" s="1"/>
  <c r="G2864" i="3" s="1"/>
  <c r="O2873" i="3"/>
  <c r="V2873" i="3" s="1"/>
  <c r="G2873" i="3" s="1"/>
  <c r="O2881" i="3"/>
  <c r="V2881" i="3" s="1"/>
  <c r="G2881" i="3" s="1"/>
  <c r="O2958" i="3"/>
  <c r="V2958" i="3" s="1"/>
  <c r="G2958" i="3" s="1"/>
  <c r="O2992" i="3"/>
  <c r="O3013" i="3"/>
  <c r="V3013" i="3" s="1"/>
  <c r="G3013" i="3" s="1"/>
  <c r="S3020" i="3"/>
  <c r="V3020" i="3" s="1"/>
  <c r="G3020" i="3" s="1"/>
  <c r="O3131" i="3"/>
  <c r="V3131" i="3" s="1"/>
  <c r="G3131" i="3" s="1"/>
  <c r="O3241" i="3"/>
  <c r="V3241" i="3" s="1"/>
  <c r="G3241" i="3" s="1"/>
  <c r="O3301" i="3"/>
  <c r="S3367" i="3"/>
  <c r="O3367" i="3"/>
  <c r="S3402" i="3"/>
  <c r="O3402" i="3"/>
  <c r="S3525" i="3"/>
  <c r="V3525" i="3" s="1"/>
  <c r="G3525" i="3" s="1"/>
  <c r="O3525" i="3"/>
  <c r="S3693" i="3"/>
  <c r="O3693" i="3"/>
  <c r="S3882" i="3"/>
  <c r="O3882" i="3"/>
  <c r="O3919" i="3"/>
  <c r="S3919" i="3"/>
  <c r="O4003" i="3"/>
  <c r="V4003" i="3" s="1"/>
  <c r="G4003" i="3" s="1"/>
  <c r="S4003" i="3"/>
  <c r="O4250" i="3"/>
  <c r="V4250" i="3" s="1"/>
  <c r="G4250" i="3" s="1"/>
  <c r="S4250" i="3"/>
  <c r="O4267" i="3"/>
  <c r="S4267" i="3"/>
  <c r="S4303" i="3"/>
  <c r="O4303" i="3"/>
  <c r="O1386" i="3"/>
  <c r="V1386" i="3" s="1"/>
  <c r="G1386" i="3" s="1"/>
  <c r="O1464" i="3"/>
  <c r="O1956" i="3"/>
  <c r="V1956" i="3" s="1"/>
  <c r="G1956" i="3" s="1"/>
  <c r="O2121" i="3"/>
  <c r="O2151" i="3"/>
  <c r="V2151" i="3" s="1"/>
  <c r="G2151" i="3" s="1"/>
  <c r="O2180" i="3"/>
  <c r="O2562" i="3"/>
  <c r="S2578" i="3"/>
  <c r="S2608" i="3"/>
  <c r="V2608" i="3" s="1"/>
  <c r="G2608" i="3" s="1"/>
  <c r="S2825" i="3"/>
  <c r="S2918" i="3"/>
  <c r="O3009" i="3"/>
  <c r="V3009" i="3" s="1"/>
  <c r="G3009" i="3" s="1"/>
  <c r="O3259" i="3"/>
  <c r="V3259" i="3" s="1"/>
  <c r="G3259" i="3" s="1"/>
  <c r="O3280" i="3"/>
  <c r="V3280" i="3" s="1"/>
  <c r="G3280" i="3" s="1"/>
  <c r="S3282" i="3"/>
  <c r="S3335" i="3"/>
  <c r="O3335" i="3"/>
  <c r="S3368" i="3"/>
  <c r="O3368" i="3"/>
  <c r="S3770" i="3"/>
  <c r="O3770" i="3"/>
  <c r="S3908" i="3"/>
  <c r="O3908" i="3"/>
  <c r="S3942" i="3"/>
  <c r="O3942" i="3"/>
  <c r="S3976" i="3"/>
  <c r="O3976" i="3"/>
  <c r="S4150" i="3"/>
  <c r="O4150" i="3"/>
  <c r="S4157" i="3"/>
  <c r="V4157" i="3" s="1"/>
  <c r="G4157" i="3" s="1"/>
  <c r="S4248" i="3"/>
  <c r="O4248" i="3"/>
  <c r="S4265" i="3"/>
  <c r="O4265" i="3"/>
  <c r="S4273" i="3"/>
  <c r="O4273" i="3"/>
  <c r="S4337" i="3"/>
  <c r="O4337" i="3"/>
  <c r="S5375" i="3"/>
  <c r="O5375" i="3"/>
  <c r="O5455" i="3"/>
  <c r="S5455" i="3"/>
  <c r="O5464" i="3"/>
  <c r="S5464" i="3"/>
  <c r="S5486" i="3"/>
  <c r="O5486" i="3"/>
  <c r="O5494" i="3"/>
  <c r="S5494" i="3"/>
  <c r="O5561" i="3"/>
  <c r="V5561" i="3" s="1"/>
  <c r="G5561" i="3" s="1"/>
  <c r="S5561" i="3"/>
  <c r="S5655" i="3"/>
  <c r="O5655" i="3"/>
  <c r="O5724" i="3"/>
  <c r="S5724" i="3"/>
  <c r="S5760" i="3"/>
  <c r="O5760" i="3"/>
  <c r="S5802" i="3"/>
  <c r="O5802" i="3"/>
  <c r="O6358" i="3"/>
  <c r="V6358" i="3" s="1"/>
  <c r="G6358" i="3" s="1"/>
  <c r="S6358" i="3"/>
  <c r="S6542" i="3"/>
  <c r="O6542" i="3"/>
  <c r="S6584" i="3"/>
  <c r="O6584" i="3"/>
  <c r="S6700" i="3"/>
  <c r="O6700" i="3"/>
  <c r="S6711" i="3"/>
  <c r="O6711" i="3"/>
  <c r="S6757" i="3"/>
  <c r="O6757" i="3"/>
  <c r="S6808" i="3"/>
  <c r="O6808" i="3"/>
  <c r="O7025" i="3"/>
  <c r="V7025" i="3" s="1"/>
  <c r="G7025" i="3" s="1"/>
  <c r="S7025" i="3"/>
  <c r="O7195" i="3"/>
  <c r="V7195" i="3" s="1"/>
  <c r="G7195" i="3" s="1"/>
  <c r="S7195" i="3"/>
  <c r="O7358" i="3"/>
  <c r="S7358" i="3"/>
  <c r="S7469" i="3"/>
  <c r="O7469" i="3"/>
  <c r="O7501" i="3"/>
  <c r="S7501" i="3"/>
  <c r="O4400" i="3"/>
  <c r="V4400" i="3" s="1"/>
  <c r="G4400" i="3" s="1"/>
  <c r="O4451" i="3"/>
  <c r="V4451" i="3" s="1"/>
  <c r="S4527" i="3"/>
  <c r="O4795" i="3"/>
  <c r="V4795" i="3" s="1"/>
  <c r="G4795" i="3" s="1"/>
  <c r="O5061" i="3"/>
  <c r="V5061" i="3" s="1"/>
  <c r="G5061" i="3" s="1"/>
  <c r="S5063" i="3"/>
  <c r="O5182" i="3"/>
  <c r="V5182" i="3" s="1"/>
  <c r="G5182" i="3" s="1"/>
  <c r="S5418" i="3"/>
  <c r="O5423" i="3"/>
  <c r="S5423" i="3"/>
  <c r="O5489" i="3"/>
  <c r="S5489" i="3"/>
  <c r="S5503" i="3"/>
  <c r="O5503" i="3"/>
  <c r="O5519" i="3"/>
  <c r="V5519" i="3" s="1"/>
  <c r="G5519" i="3" s="1"/>
  <c r="S5519" i="3"/>
  <c r="O5565" i="3"/>
  <c r="S5565" i="3"/>
  <c r="S5574" i="3"/>
  <c r="O5574" i="3"/>
  <c r="S5668" i="3"/>
  <c r="O5668" i="3"/>
  <c r="S5720" i="3"/>
  <c r="O5720" i="3"/>
  <c r="S5768" i="3"/>
  <c r="O5768" i="3"/>
  <c r="S5819" i="3"/>
  <c r="O5819" i="3"/>
  <c r="S5903" i="3"/>
  <c r="O5903" i="3"/>
  <c r="S5945" i="3"/>
  <c r="O5945" i="3"/>
  <c r="S5988" i="3"/>
  <c r="O5988" i="3"/>
  <c r="S6356" i="3"/>
  <c r="O6356" i="3"/>
  <c r="S6373" i="3"/>
  <c r="O6373" i="3"/>
  <c r="S6474" i="3"/>
  <c r="O6474" i="3"/>
  <c r="O6709" i="3"/>
  <c r="S6709" i="3"/>
  <c r="S7023" i="3"/>
  <c r="O7023" i="3"/>
  <c r="S7053" i="3"/>
  <c r="O7053" i="3"/>
  <c r="S7193" i="3"/>
  <c r="O7193" i="3"/>
  <c r="S7290" i="3"/>
  <c r="O7290" i="3"/>
  <c r="S7356" i="3"/>
  <c r="O7356" i="3"/>
  <c r="S7499" i="3"/>
  <c r="O7499" i="3"/>
  <c r="S7529" i="3"/>
  <c r="O7529" i="3"/>
  <c r="S7628" i="3"/>
  <c r="O7628" i="3"/>
  <c r="S5405" i="3"/>
  <c r="O5405" i="3"/>
  <c r="O5515" i="3"/>
  <c r="S5515" i="3"/>
  <c r="S5566" i="3"/>
  <c r="O5566" i="3"/>
  <c r="S5600" i="3"/>
  <c r="O5600" i="3"/>
  <c r="S5682" i="3"/>
  <c r="O5682" i="3"/>
  <c r="O5715" i="3"/>
  <c r="S5715" i="3"/>
  <c r="O5730" i="3"/>
  <c r="V5730" i="3" s="1"/>
  <c r="G5730" i="3" s="1"/>
  <c r="S5730" i="3"/>
  <c r="S5785" i="3"/>
  <c r="O5785" i="3"/>
  <c r="S5827" i="3"/>
  <c r="O5827" i="3"/>
  <c r="S6021" i="3"/>
  <c r="O6021" i="3"/>
  <c r="S6559" i="3"/>
  <c r="O6559" i="3"/>
  <c r="S6601" i="3"/>
  <c r="O6601" i="3"/>
  <c r="S6706" i="3"/>
  <c r="O6706" i="3"/>
  <c r="S6740" i="3"/>
  <c r="O6740" i="3"/>
  <c r="S6782" i="3"/>
  <c r="V6782" i="3" s="1"/>
  <c r="G6782" i="3" s="1"/>
  <c r="O6782" i="3"/>
  <c r="S6825" i="3"/>
  <c r="O6825" i="3"/>
  <c r="S7008" i="3"/>
  <c r="O7008" i="3"/>
  <c r="O7021" i="3"/>
  <c r="S7021" i="3"/>
  <c r="O7187" i="3"/>
  <c r="V7187" i="3" s="1"/>
  <c r="S7187" i="3"/>
  <c r="S7443" i="3"/>
  <c r="O7443" i="3"/>
  <c r="O7626" i="3"/>
  <c r="S7626" i="3"/>
  <c r="O4379" i="3"/>
  <c r="V4379" i="3" s="1"/>
  <c r="G4379" i="3" s="1"/>
  <c r="S4381" i="3"/>
  <c r="O4383" i="3"/>
  <c r="V4383" i="3" s="1"/>
  <c r="G4383" i="3" s="1"/>
  <c r="O4425" i="3"/>
  <c r="V4425" i="3" s="1"/>
  <c r="G4425" i="3" s="1"/>
  <c r="O4468" i="3"/>
  <c r="V4468" i="3" s="1"/>
  <c r="G4468" i="3" s="1"/>
  <c r="S4501" i="3"/>
  <c r="O4796" i="3"/>
  <c r="V4796" i="3" s="1"/>
  <c r="G4796" i="3" s="1"/>
  <c r="O4951" i="3"/>
  <c r="V4951" i="3" s="1"/>
  <c r="G4951" i="3" s="1"/>
  <c r="O4953" i="3"/>
  <c r="V4953" i="3" s="1"/>
  <c r="G4953" i="3" s="1"/>
  <c r="O4955" i="3"/>
  <c r="O4957" i="3"/>
  <c r="V4957" i="3" s="1"/>
  <c r="G4957" i="3" s="1"/>
  <c r="O4960" i="3"/>
  <c r="V4960" i="3" s="1"/>
  <c r="G4960" i="3" s="1"/>
  <c r="O4962" i="3"/>
  <c r="O4964" i="3"/>
  <c r="V4964" i="3" s="1"/>
  <c r="G4964" i="3" s="1"/>
  <c r="O4966" i="3"/>
  <c r="V4966" i="3" s="1"/>
  <c r="G4966" i="3" s="1"/>
  <c r="O4968" i="3"/>
  <c r="V4968" i="3" s="1"/>
  <c r="G4968" i="3" s="1"/>
  <c r="O4970" i="3"/>
  <c r="O4972" i="3"/>
  <c r="V4972" i="3" s="1"/>
  <c r="G4972" i="3" s="1"/>
  <c r="O4983" i="3"/>
  <c r="V4983" i="3" s="1"/>
  <c r="O4985" i="3"/>
  <c r="O4987" i="3"/>
  <c r="O4989" i="3"/>
  <c r="V4989" i="3" s="1"/>
  <c r="G4989" i="3" s="1"/>
  <c r="O4991" i="3"/>
  <c r="V4991" i="3" s="1"/>
  <c r="G4991" i="3" s="1"/>
  <c r="O4993" i="3"/>
  <c r="V4993" i="3" s="1"/>
  <c r="G4993" i="3" s="1"/>
  <c r="O4995" i="3"/>
  <c r="V4995" i="3" s="1"/>
  <c r="G4995" i="3" s="1"/>
  <c r="O4998" i="3"/>
  <c r="V4998" i="3" s="1"/>
  <c r="G4998" i="3" s="1"/>
  <c r="O5000" i="3"/>
  <c r="V5000" i="3" s="1"/>
  <c r="G5000" i="3" s="1"/>
  <c r="O5002" i="3"/>
  <c r="V5002" i="3" s="1"/>
  <c r="G5002" i="3" s="1"/>
  <c r="O5004" i="3"/>
  <c r="O5006" i="3"/>
  <c r="V5006" i="3" s="1"/>
  <c r="G5006" i="3" s="1"/>
  <c r="O5008" i="3"/>
  <c r="V5008" i="3" s="1"/>
  <c r="G5008" i="3" s="1"/>
  <c r="O5010" i="3"/>
  <c r="V5010" i="3" s="1"/>
  <c r="G5010" i="3" s="1"/>
  <c r="O5021" i="3"/>
  <c r="V5021" i="3" s="1"/>
  <c r="O5023" i="3"/>
  <c r="V5023" i="3" s="1"/>
  <c r="G5023" i="3" s="1"/>
  <c r="O5025" i="3"/>
  <c r="V5025" i="3" s="1"/>
  <c r="G5025" i="3" s="1"/>
  <c r="O5027" i="3"/>
  <c r="O5029" i="3"/>
  <c r="O5031" i="3"/>
  <c r="V5031" i="3" s="1"/>
  <c r="G5031" i="3" s="1"/>
  <c r="O5033" i="3"/>
  <c r="V5033" i="3" s="1"/>
  <c r="G5033" i="3" s="1"/>
  <c r="O5036" i="3"/>
  <c r="V5036" i="3" s="1"/>
  <c r="G5036" i="3" s="1"/>
  <c r="O5038" i="3"/>
  <c r="O5040" i="3"/>
  <c r="V5040" i="3" s="1"/>
  <c r="G5040" i="3" s="1"/>
  <c r="O5042" i="3"/>
  <c r="V5042" i="3" s="1"/>
  <c r="G5042" i="3" s="1"/>
  <c r="O5044" i="3"/>
  <c r="V5044" i="3" s="1"/>
  <c r="G5044" i="3" s="1"/>
  <c r="S5046" i="3"/>
  <c r="O5069" i="3"/>
  <c r="V5069" i="3" s="1"/>
  <c r="G5069" i="3" s="1"/>
  <c r="O5199" i="3"/>
  <c r="V5199" i="3" s="1"/>
  <c r="G5199" i="3" s="1"/>
  <c r="S5257" i="3"/>
  <c r="S5304" i="3"/>
  <c r="O5350" i="3"/>
  <c r="V5350" i="3" s="1"/>
  <c r="G5350" i="3" s="1"/>
  <c r="O5378" i="3"/>
  <c r="S5378" i="3"/>
  <c r="S5461" i="3"/>
  <c r="O5461" i="3"/>
  <c r="O5477" i="3"/>
  <c r="S5477" i="3"/>
  <c r="S5617" i="3"/>
  <c r="O5617" i="3"/>
  <c r="O5726" i="3"/>
  <c r="S5726" i="3"/>
  <c r="S5751" i="3"/>
  <c r="O5751" i="3"/>
  <c r="S5793" i="3"/>
  <c r="O5793" i="3"/>
  <c r="S5836" i="3"/>
  <c r="O5836" i="3"/>
  <c r="S5878" i="3"/>
  <c r="O5878" i="3"/>
  <c r="S5920" i="3"/>
  <c r="O5920" i="3"/>
  <c r="S5971" i="3"/>
  <c r="O5971" i="3"/>
  <c r="O6019" i="3"/>
  <c r="S6019" i="3"/>
  <c r="S6338" i="3"/>
  <c r="O6338" i="3"/>
  <c r="S6449" i="3"/>
  <c r="O6449" i="3"/>
  <c r="S6491" i="3"/>
  <c r="O6491" i="3"/>
  <c r="S6675" i="3"/>
  <c r="O6675" i="3"/>
  <c r="V6679" i="3"/>
  <c r="G6679" i="3" s="1"/>
  <c r="S6683" i="3"/>
  <c r="O6683" i="3"/>
  <c r="S7019" i="3"/>
  <c r="O7019" i="3"/>
  <c r="S7036" i="3"/>
  <c r="O7036" i="3"/>
  <c r="S7078" i="3"/>
  <c r="O7078" i="3"/>
  <c r="S7316" i="3"/>
  <c r="O7316" i="3"/>
  <c r="S7345" i="3"/>
  <c r="O7345" i="3"/>
  <c r="S7360" i="3"/>
  <c r="O7360" i="3"/>
  <c r="S7394" i="3"/>
  <c r="O7394" i="3"/>
  <c r="S7474" i="3"/>
  <c r="O7474" i="3"/>
  <c r="S7503" i="3"/>
  <c r="O7503" i="3"/>
  <c r="S7546" i="3"/>
  <c r="O7546" i="3"/>
  <c r="O7554" i="3"/>
  <c r="S7554" i="3"/>
  <c r="S7624" i="3"/>
  <c r="O7624" i="3"/>
  <c r="O5869" i="3"/>
  <c r="V5869" i="3" s="1"/>
  <c r="G5869" i="3" s="1"/>
  <c r="O5895" i="3"/>
  <c r="V5895" i="3" s="1"/>
  <c r="O5912" i="3"/>
  <c r="V5912" i="3" s="1"/>
  <c r="G5912" i="3" s="1"/>
  <c r="O5937" i="3"/>
  <c r="V5937" i="3" s="1"/>
  <c r="G5937" i="3" s="1"/>
  <c r="O5954" i="3"/>
  <c r="V5954" i="3" s="1"/>
  <c r="G5954" i="3" s="1"/>
  <c r="O5979" i="3"/>
  <c r="V5979" i="3" s="1"/>
  <c r="G5979" i="3" s="1"/>
  <c r="O5996" i="3"/>
  <c r="V5996" i="3" s="1"/>
  <c r="G5996" i="3" s="1"/>
  <c r="O6026" i="3"/>
  <c r="V6026" i="3" s="1"/>
  <c r="G6026" i="3" s="1"/>
  <c r="O6334" i="3"/>
  <c r="V6334" i="3" s="1"/>
  <c r="G6334" i="3" s="1"/>
  <c r="O6339" i="3"/>
  <c r="V6339" i="3" s="1"/>
  <c r="G6339" i="3" s="1"/>
  <c r="O6364" i="3"/>
  <c r="V6364" i="3" s="1"/>
  <c r="G6364" i="3" s="1"/>
  <c r="S6367" i="3"/>
  <c r="O6440" i="3"/>
  <c r="V6440" i="3" s="1"/>
  <c r="G6440" i="3" s="1"/>
  <c r="O6466" i="3"/>
  <c r="V6466" i="3" s="1"/>
  <c r="G6466" i="3" s="1"/>
  <c r="O6483" i="3"/>
  <c r="V6483" i="3" s="1"/>
  <c r="G6483" i="3" s="1"/>
  <c r="O6508" i="3"/>
  <c r="V6508" i="3" s="1"/>
  <c r="G6508" i="3" s="1"/>
  <c r="O6525" i="3"/>
  <c r="V6525" i="3" s="1"/>
  <c r="G6525" i="3" s="1"/>
  <c r="O6550" i="3"/>
  <c r="V6550" i="3" s="1"/>
  <c r="G6550" i="3" s="1"/>
  <c r="O6567" i="3"/>
  <c r="V6567" i="3" s="1"/>
  <c r="G6567" i="3" s="1"/>
  <c r="O6592" i="3"/>
  <c r="V6592" i="3" s="1"/>
  <c r="G6592" i="3" s="1"/>
  <c r="O6732" i="3"/>
  <c r="V6732" i="3" s="1"/>
  <c r="G6732" i="3" s="1"/>
  <c r="O6749" i="3"/>
  <c r="V6749" i="3" s="1"/>
  <c r="G6749" i="3" s="1"/>
  <c r="O6774" i="3"/>
  <c r="V6774" i="3" s="1"/>
  <c r="G6774" i="3" s="1"/>
  <c r="O6791" i="3"/>
  <c r="V6791" i="3" s="1"/>
  <c r="G6791" i="3" s="1"/>
  <c r="O6816" i="3"/>
  <c r="V6816" i="3" s="1"/>
  <c r="G6816" i="3" s="1"/>
  <c r="O6833" i="3"/>
  <c r="V6833" i="3" s="1"/>
  <c r="G6833" i="3" s="1"/>
  <c r="O6849" i="3"/>
  <c r="V6849" i="3" s="1"/>
  <c r="G6849" i="3" s="1"/>
  <c r="O7010" i="3"/>
  <c r="V7010" i="3" s="1"/>
  <c r="G7010" i="3" s="1"/>
  <c r="O7044" i="3"/>
  <c r="V7044" i="3" s="1"/>
  <c r="G7044" i="3" s="1"/>
  <c r="O7061" i="3"/>
  <c r="V7061" i="3" s="1"/>
  <c r="G7061" i="3" s="1"/>
  <c r="O7278" i="3"/>
  <c r="V7278" i="3" s="1"/>
  <c r="G7278" i="3" s="1"/>
  <c r="S7280" i="3"/>
  <c r="O7282" i="3"/>
  <c r="V7282" i="3" s="1"/>
  <c r="G7282" i="3" s="1"/>
  <c r="O7307" i="3"/>
  <c r="V7307" i="3" s="1"/>
  <c r="G7307" i="3" s="1"/>
  <c r="O7324" i="3"/>
  <c r="V7324" i="3" s="1"/>
  <c r="G7324" i="3" s="1"/>
  <c r="O7381" i="3"/>
  <c r="V7381" i="3" s="1"/>
  <c r="G7381" i="3" s="1"/>
  <c r="S7383" i="3"/>
  <c r="V7383" i="3" s="1"/>
  <c r="G7383" i="3" s="1"/>
  <c r="O7385" i="3"/>
  <c r="V7385" i="3" s="1"/>
  <c r="G7385" i="3" s="1"/>
  <c r="O7402" i="3"/>
  <c r="V7402" i="3" s="1"/>
  <c r="G7402" i="3" s="1"/>
  <c r="O7431" i="3"/>
  <c r="V7431" i="3" s="1"/>
  <c r="G7431" i="3" s="1"/>
  <c r="S7433" i="3"/>
  <c r="V7433" i="3" s="1"/>
  <c r="G7433" i="3" s="1"/>
  <c r="O7435" i="3"/>
  <c r="V7435" i="3" s="1"/>
  <c r="G7435" i="3" s="1"/>
  <c r="O7460" i="3"/>
  <c r="V7460" i="3" s="1"/>
  <c r="G7460" i="3" s="1"/>
  <c r="O7475" i="3"/>
  <c r="V7475" i="3" s="1"/>
  <c r="G7475" i="3" s="1"/>
  <c r="O7512" i="3"/>
  <c r="V7512" i="3" s="1"/>
  <c r="G7512" i="3" s="1"/>
  <c r="O7537" i="3"/>
  <c r="V7537" i="3" s="1"/>
  <c r="G7537" i="3" s="1"/>
  <c r="O7577" i="3"/>
  <c r="V7577" i="3" s="1"/>
  <c r="G7577" i="3" s="1"/>
  <c r="O7590" i="3"/>
  <c r="V7590" i="3" s="1"/>
  <c r="G7590" i="3" s="1"/>
  <c r="O7607" i="3"/>
  <c r="V7607" i="3" s="1"/>
  <c r="G7607" i="3" s="1"/>
  <c r="S7609" i="3"/>
  <c r="O7611" i="3"/>
  <c r="V7611" i="3" s="1"/>
  <c r="G7611" i="3" s="1"/>
  <c r="O5744" i="3"/>
  <c r="S5744" i="3"/>
  <c r="S5759" i="3"/>
  <c r="O5759" i="3"/>
  <c r="O5761" i="3"/>
  <c r="S5761" i="3"/>
  <c r="S5784" i="3"/>
  <c r="O5784" i="3"/>
  <c r="O5786" i="3"/>
  <c r="S5786" i="3"/>
  <c r="S5801" i="3"/>
  <c r="O5801" i="3"/>
  <c r="O5803" i="3"/>
  <c r="S5803" i="3"/>
  <c r="S5826" i="3"/>
  <c r="O5826" i="3"/>
  <c r="O5828" i="3"/>
  <c r="S5828" i="3"/>
  <c r="O5845" i="3"/>
  <c r="S5845" i="3"/>
  <c r="S5860" i="3"/>
  <c r="O5860" i="3"/>
  <c r="S5877" i="3"/>
  <c r="O5877" i="3"/>
  <c r="O5879" i="3"/>
  <c r="S5879" i="3"/>
  <c r="S5902" i="3"/>
  <c r="O5902" i="3"/>
  <c r="O5904" i="3"/>
  <c r="S5904" i="3"/>
  <c r="S5919" i="3"/>
  <c r="O5919" i="3"/>
  <c r="O5921" i="3"/>
  <c r="S5921" i="3"/>
  <c r="S5944" i="3"/>
  <c r="O5944" i="3"/>
  <c r="O5946" i="3"/>
  <c r="S5946" i="3"/>
  <c r="S5961" i="3"/>
  <c r="O5961" i="3"/>
  <c r="O5972" i="3"/>
  <c r="S5972" i="3"/>
  <c r="S5987" i="3"/>
  <c r="O5987" i="3"/>
  <c r="O5989" i="3"/>
  <c r="S5989" i="3"/>
  <c r="S5754" i="3"/>
  <c r="O5754" i="3"/>
  <c r="O5756" i="3"/>
  <c r="S5756" i="3"/>
  <c r="S5771" i="3"/>
  <c r="O5771" i="3"/>
  <c r="O5782" i="3"/>
  <c r="S5782" i="3"/>
  <c r="S5797" i="3"/>
  <c r="O5797" i="3"/>
  <c r="O5799" i="3"/>
  <c r="S5799" i="3"/>
  <c r="S5822" i="3"/>
  <c r="O5822" i="3"/>
  <c r="O5824" i="3"/>
  <c r="S5824" i="3"/>
  <c r="S5839" i="3"/>
  <c r="O5839" i="3"/>
  <c r="O5858" i="3"/>
  <c r="S5858" i="3"/>
  <c r="O5861" i="3"/>
  <c r="S5861" i="3"/>
  <c r="S5864" i="3"/>
  <c r="O5864" i="3"/>
  <c r="S5873" i="3"/>
  <c r="O5873" i="3"/>
  <c r="O5875" i="3"/>
  <c r="S5875" i="3"/>
  <c r="S5898" i="3"/>
  <c r="O5898" i="3"/>
  <c r="O5900" i="3"/>
  <c r="S5900" i="3"/>
  <c r="S5915" i="3"/>
  <c r="O5915" i="3"/>
  <c r="O5917" i="3"/>
  <c r="S5917" i="3"/>
  <c r="S5940" i="3"/>
  <c r="O5940" i="3"/>
  <c r="O5942" i="3"/>
  <c r="S5942" i="3"/>
  <c r="S5957" i="3"/>
  <c r="O5957" i="3"/>
  <c r="O5959" i="3"/>
  <c r="S5959" i="3"/>
  <c r="S5982" i="3"/>
  <c r="O5982" i="3"/>
  <c r="O5984" i="3"/>
  <c r="S5984" i="3"/>
  <c r="S5999" i="3"/>
  <c r="O5999" i="3"/>
  <c r="O6010" i="3"/>
  <c r="S6010" i="3"/>
  <c r="S5750" i="3"/>
  <c r="O5750" i="3"/>
  <c r="O5752" i="3"/>
  <c r="S5752" i="3"/>
  <c r="S5767" i="3"/>
  <c r="O5767" i="3"/>
  <c r="O5769" i="3"/>
  <c r="S5769" i="3"/>
  <c r="S5792" i="3"/>
  <c r="O5792" i="3"/>
  <c r="O5794" i="3"/>
  <c r="S5794" i="3"/>
  <c r="S5809" i="3"/>
  <c r="O5809" i="3"/>
  <c r="O5820" i="3"/>
  <c r="S5820" i="3"/>
  <c r="S5835" i="3"/>
  <c r="O5835" i="3"/>
  <c r="O5837" i="3"/>
  <c r="S5837" i="3"/>
  <c r="O5840" i="3"/>
  <c r="S5840" i="3"/>
  <c r="S5843" i="3"/>
  <c r="O5843" i="3"/>
  <c r="O5862" i="3"/>
  <c r="S5862" i="3"/>
  <c r="O5865" i="3"/>
  <c r="S5865" i="3"/>
  <c r="S5868" i="3"/>
  <c r="O5868" i="3"/>
  <c r="O5870" i="3"/>
  <c r="S5870" i="3"/>
  <c r="S5885" i="3"/>
  <c r="O5885" i="3"/>
  <c r="O5896" i="3"/>
  <c r="S5896" i="3"/>
  <c r="S5911" i="3"/>
  <c r="O5911" i="3"/>
  <c r="O5913" i="3"/>
  <c r="S5913" i="3"/>
  <c r="S5936" i="3"/>
  <c r="O5936" i="3"/>
  <c r="O5938" i="3"/>
  <c r="S5938" i="3"/>
  <c r="S5953" i="3"/>
  <c r="O5953" i="3"/>
  <c r="O5955" i="3"/>
  <c r="S5955" i="3"/>
  <c r="S5978" i="3"/>
  <c r="O5978" i="3"/>
  <c r="O5980" i="3"/>
  <c r="S5980" i="3"/>
  <c r="S5995" i="3"/>
  <c r="O5995" i="3"/>
  <c r="O5997" i="3"/>
  <c r="S5997" i="3"/>
  <c r="O6011" i="3"/>
  <c r="S6011" i="3"/>
  <c r="S5746" i="3"/>
  <c r="O5746" i="3"/>
  <c r="O5748" i="3"/>
  <c r="S5748" i="3"/>
  <c r="S5763" i="3"/>
  <c r="O5763" i="3"/>
  <c r="O5765" i="3"/>
  <c r="S5765" i="3"/>
  <c r="S5788" i="3"/>
  <c r="O5788" i="3"/>
  <c r="O5790" i="3"/>
  <c r="S5790" i="3"/>
  <c r="S5805" i="3"/>
  <c r="O5805" i="3"/>
  <c r="O5807" i="3"/>
  <c r="S5807" i="3"/>
  <c r="S5830" i="3"/>
  <c r="O5830" i="3"/>
  <c r="O5832" i="3"/>
  <c r="S5832" i="3"/>
  <c r="O5841" i="3"/>
  <c r="S5841" i="3"/>
  <c r="O5844" i="3"/>
  <c r="S5844" i="3"/>
  <c r="S5847" i="3"/>
  <c r="O5847" i="3"/>
  <c r="O5866" i="3"/>
  <c r="S5866" i="3"/>
  <c r="S5881" i="3"/>
  <c r="O5881" i="3"/>
  <c r="O5883" i="3"/>
  <c r="S5883" i="3"/>
  <c r="S5906" i="3"/>
  <c r="O5906" i="3"/>
  <c r="O5908" i="3"/>
  <c r="S5908" i="3"/>
  <c r="S5923" i="3"/>
  <c r="O5923" i="3"/>
  <c r="O5934" i="3"/>
  <c r="S5934" i="3"/>
  <c r="S5949" i="3"/>
  <c r="O5949" i="3"/>
  <c r="O5951" i="3"/>
  <c r="S5951" i="3"/>
  <c r="S5974" i="3"/>
  <c r="O5974" i="3"/>
  <c r="O5976" i="3"/>
  <c r="S5976" i="3"/>
  <c r="S5991" i="3"/>
  <c r="O5991" i="3"/>
  <c r="O5993" i="3"/>
  <c r="S5993" i="3"/>
  <c r="O3871" i="3"/>
  <c r="V3871" i="3" s="1"/>
  <c r="G3871" i="3" s="1"/>
  <c r="O3883" i="3"/>
  <c r="V3883" i="3" s="1"/>
  <c r="G3883" i="3" s="1"/>
  <c r="O3892" i="3"/>
  <c r="V3892" i="3" s="1"/>
  <c r="G3892" i="3" s="1"/>
  <c r="O4010" i="3"/>
  <c r="V4010" i="3" s="1"/>
  <c r="G4010" i="3" s="1"/>
  <c r="S4020" i="3"/>
  <c r="O4151" i="3"/>
  <c r="V4151" i="3" s="1"/>
  <c r="G4151" i="3" s="1"/>
  <c r="O4278" i="3"/>
  <c r="V4278" i="3" s="1"/>
  <c r="G4278" i="3" s="1"/>
  <c r="S4280" i="3"/>
  <c r="V4280" i="3" s="1"/>
  <c r="G4280" i="3" s="1"/>
  <c r="O4282" i="3"/>
  <c r="V4282" i="3" s="1"/>
  <c r="G4282" i="3" s="1"/>
  <c r="S4284" i="3"/>
  <c r="V4284" i="3" s="1"/>
  <c r="G4284" i="3" s="1"/>
  <c r="O4299" i="3"/>
  <c r="V4299" i="3" s="1"/>
  <c r="G4299" i="3" s="1"/>
  <c r="S4301" i="3"/>
  <c r="O4307" i="3"/>
  <c r="V4307" i="3" s="1"/>
  <c r="G4307" i="3" s="1"/>
  <c r="O4320" i="3"/>
  <c r="V4320" i="3" s="1"/>
  <c r="G4320" i="3" s="1"/>
  <c r="O4362" i="3"/>
  <c r="V4362" i="3" s="1"/>
  <c r="G4362" i="3" s="1"/>
  <c r="S4364" i="3"/>
  <c r="V4364" i="3" s="1"/>
  <c r="G4364" i="3" s="1"/>
  <c r="O4375" i="3"/>
  <c r="V4375" i="3" s="1"/>
  <c r="O4396" i="3"/>
  <c r="V4396" i="3" s="1"/>
  <c r="G4396" i="3" s="1"/>
  <c r="O4421" i="3"/>
  <c r="V4421" i="3" s="1"/>
  <c r="G4421" i="3" s="1"/>
  <c r="O4438" i="3"/>
  <c r="V4438" i="3" s="1"/>
  <c r="G4438" i="3" s="1"/>
  <c r="O4463" i="3"/>
  <c r="V4463" i="3" s="1"/>
  <c r="G4463" i="3" s="1"/>
  <c r="S4506" i="3"/>
  <c r="V4506" i="3" s="1"/>
  <c r="G4506" i="3" s="1"/>
  <c r="S4531" i="3"/>
  <c r="V4531" i="3" s="1"/>
  <c r="G4531" i="3" s="1"/>
  <c r="S4538" i="3"/>
  <c r="O4540" i="3"/>
  <c r="V4540" i="3" s="1"/>
  <c r="G4540" i="3" s="1"/>
  <c r="O4950" i="3"/>
  <c r="V4950" i="3" s="1"/>
  <c r="G4950" i="3" s="1"/>
  <c r="O5048" i="3"/>
  <c r="V5048" i="3" s="1"/>
  <c r="G5048" i="3" s="1"/>
  <c r="S5059" i="3"/>
  <c r="O5071" i="3"/>
  <c r="V5071" i="3" s="1"/>
  <c r="G5071" i="3" s="1"/>
  <c r="S5074" i="3"/>
  <c r="V5074" i="3" s="1"/>
  <c r="G5074" i="3" s="1"/>
  <c r="O5076" i="3"/>
  <c r="V5076" i="3" s="1"/>
  <c r="G5076" i="3" s="1"/>
  <c r="S5078" i="3"/>
  <c r="O5080" i="3"/>
  <c r="V5080" i="3" s="1"/>
  <c r="G5080" i="3" s="1"/>
  <c r="S5082" i="3"/>
  <c r="V5082" i="3" s="1"/>
  <c r="G5082" i="3" s="1"/>
  <c r="O5084" i="3"/>
  <c r="V5084" i="3" s="1"/>
  <c r="G5084" i="3" s="1"/>
  <c r="S5086" i="3"/>
  <c r="O5097" i="3"/>
  <c r="V5097" i="3" s="1"/>
  <c r="S5099" i="3"/>
  <c r="V5099" i="3" s="1"/>
  <c r="G5099" i="3" s="1"/>
  <c r="O5101" i="3"/>
  <c r="V5101" i="3" s="1"/>
  <c r="G5101" i="3" s="1"/>
  <c r="S5103" i="3"/>
  <c r="V5103" i="3" s="1"/>
  <c r="G5103" i="3" s="1"/>
  <c r="O5105" i="3"/>
  <c r="V5105" i="3" s="1"/>
  <c r="G5105" i="3" s="1"/>
  <c r="S5107" i="3"/>
  <c r="V5107" i="3" s="1"/>
  <c r="G5107" i="3" s="1"/>
  <c r="O5109" i="3"/>
  <c r="V5109" i="3" s="1"/>
  <c r="G5109" i="3" s="1"/>
  <c r="S5112" i="3"/>
  <c r="O5114" i="3"/>
  <c r="V5114" i="3" s="1"/>
  <c r="G5114" i="3" s="1"/>
  <c r="S5116" i="3"/>
  <c r="V5116" i="3" s="1"/>
  <c r="G5116" i="3" s="1"/>
  <c r="O5118" i="3"/>
  <c r="V5118" i="3" s="1"/>
  <c r="G5118" i="3" s="1"/>
  <c r="S5120" i="3"/>
  <c r="V5120" i="3" s="1"/>
  <c r="G5120" i="3" s="1"/>
  <c r="O5122" i="3"/>
  <c r="V5122" i="3" s="1"/>
  <c r="G5122" i="3" s="1"/>
  <c r="S5124" i="3"/>
  <c r="V5124" i="3" s="1"/>
  <c r="G5124" i="3" s="1"/>
  <c r="O5135" i="3"/>
  <c r="V5135" i="3" s="1"/>
  <c r="G5135" i="3" s="1"/>
  <c r="S5137" i="3"/>
  <c r="O5139" i="3"/>
  <c r="V5139" i="3" s="1"/>
  <c r="G5139" i="3" s="1"/>
  <c r="S5141" i="3"/>
  <c r="V5141" i="3" s="1"/>
  <c r="G5141" i="3" s="1"/>
  <c r="O5143" i="3"/>
  <c r="V5143" i="3" s="1"/>
  <c r="G5143" i="3" s="1"/>
  <c r="S5145" i="3"/>
  <c r="V5145" i="3" s="1"/>
  <c r="G5145" i="3" s="1"/>
  <c r="O5147" i="3"/>
  <c r="V5147" i="3" s="1"/>
  <c r="G5147" i="3" s="1"/>
  <c r="S5150" i="3"/>
  <c r="V5150" i="3" s="1"/>
  <c r="G5150" i="3" s="1"/>
  <c r="O5152" i="3"/>
  <c r="V5152" i="3" s="1"/>
  <c r="G5152" i="3" s="1"/>
  <c r="S5154" i="3"/>
  <c r="O5156" i="3"/>
  <c r="V5156" i="3" s="1"/>
  <c r="G5156" i="3" s="1"/>
  <c r="S5158" i="3"/>
  <c r="V5158" i="3" s="1"/>
  <c r="G5158" i="3" s="1"/>
  <c r="O5160" i="3"/>
  <c r="V5160" i="3" s="1"/>
  <c r="G5160" i="3" s="1"/>
  <c r="S5162" i="3"/>
  <c r="V5162" i="3" s="1"/>
  <c r="G5162" i="3" s="1"/>
  <c r="O5178" i="3"/>
  <c r="V5178" i="3" s="1"/>
  <c r="G5178" i="3" s="1"/>
  <c r="S5189" i="3"/>
  <c r="V5189" i="3" s="1"/>
  <c r="G5189" i="3" s="1"/>
  <c r="O5191" i="3"/>
  <c r="V5191" i="3" s="1"/>
  <c r="G5191" i="3" s="1"/>
  <c r="O5216" i="3"/>
  <c r="V5216" i="3" s="1"/>
  <c r="G5216" i="3" s="1"/>
  <c r="O5224" i="3"/>
  <c r="V5224" i="3" s="1"/>
  <c r="G5224" i="3" s="1"/>
  <c r="O5233" i="3"/>
  <c r="V5233" i="3" s="1"/>
  <c r="G5233" i="3" s="1"/>
  <c r="S5266" i="3"/>
  <c r="S5295" i="3"/>
  <c r="V5295" i="3" s="1"/>
  <c r="G5295" i="3" s="1"/>
  <c r="S5311" i="3"/>
  <c r="O5342" i="3"/>
  <c r="V5342" i="3" s="1"/>
  <c r="G5342" i="3" s="1"/>
  <c r="S5344" i="3"/>
  <c r="V5344" i="3" s="1"/>
  <c r="G5344" i="3" s="1"/>
  <c r="O5346" i="3"/>
  <c r="V5346" i="3" s="1"/>
  <c r="G5346" i="3" s="1"/>
  <c r="O5385" i="3"/>
  <c r="V5385" i="3" s="1"/>
  <c r="G5385" i="3" s="1"/>
  <c r="S5413" i="3"/>
  <c r="V5413" i="3" s="1"/>
  <c r="G5413" i="3" s="1"/>
  <c r="O5424" i="3"/>
  <c r="V5424" i="3" s="1"/>
  <c r="G5424" i="3" s="1"/>
  <c r="O5445" i="3"/>
  <c r="V5445" i="3" s="1"/>
  <c r="G5445" i="3" s="1"/>
  <c r="O5452" i="3"/>
  <c r="V5452" i="3" s="1"/>
  <c r="G5452" i="3" s="1"/>
  <c r="S5459" i="3"/>
  <c r="V5459" i="3" s="1"/>
  <c r="G5459" i="3" s="1"/>
  <c r="O5466" i="3"/>
  <c r="V5466" i="3" s="1"/>
  <c r="G5466" i="3" s="1"/>
  <c r="S5484" i="3"/>
  <c r="O5492" i="3"/>
  <c r="V5492" i="3" s="1"/>
  <c r="G5492" i="3" s="1"/>
  <c r="S5501" i="3"/>
  <c r="O5517" i="3"/>
  <c r="V5517" i="3" s="1"/>
  <c r="G5517" i="3" s="1"/>
  <c r="O5528" i="3"/>
  <c r="V5528" i="3" s="1"/>
  <c r="G5528" i="3" s="1"/>
  <c r="O5534" i="3"/>
  <c r="V5534" i="3" s="1"/>
  <c r="G5534" i="3" s="1"/>
  <c r="S5536" i="3"/>
  <c r="V5536" i="3" s="1"/>
  <c r="G5536" i="3" s="1"/>
  <c r="O5542" i="3"/>
  <c r="V5542" i="3" s="1"/>
  <c r="G5542" i="3" s="1"/>
  <c r="O5575" i="3"/>
  <c r="V5575" i="3" s="1"/>
  <c r="G5575" i="3" s="1"/>
  <c r="O5630" i="3"/>
  <c r="V5630" i="3" s="1"/>
  <c r="G5630" i="3" s="1"/>
  <c r="S5646" i="3"/>
  <c r="V5646" i="3" s="1"/>
  <c r="G5646" i="3" s="1"/>
  <c r="O5651" i="3"/>
  <c r="V5651" i="3" s="1"/>
  <c r="G5651" i="3" s="1"/>
  <c r="S5671" i="3"/>
  <c r="V5671" i="3" s="1"/>
  <c r="G5671" i="3" s="1"/>
  <c r="O5673" i="3"/>
  <c r="V5673" i="3" s="1"/>
  <c r="G5673" i="3" s="1"/>
  <c r="O5694" i="3"/>
  <c r="V5694" i="3" s="1"/>
  <c r="G5694" i="3" s="1"/>
  <c r="S5722" i="3"/>
  <c r="V5722" i="3" s="1"/>
  <c r="G5722" i="3" s="1"/>
  <c r="O5728" i="3"/>
  <c r="V5728" i="3" s="1"/>
  <c r="G5728" i="3" s="1"/>
  <c r="L6038" i="3"/>
  <c r="O6018" i="3"/>
  <c r="S6018" i="3"/>
  <c r="S6024" i="3"/>
  <c r="V6024" i="3" s="1"/>
  <c r="G6024" i="3" s="1"/>
  <c r="O6031" i="3"/>
  <c r="S6031" i="3"/>
  <c r="O6034" i="3"/>
  <c r="S6034" i="3"/>
  <c r="S6037" i="3"/>
  <c r="O6037" i="3"/>
  <c r="O6056" i="3"/>
  <c r="S6056" i="3"/>
  <c r="O6059" i="3"/>
  <c r="S6059" i="3"/>
  <c r="S6063" i="3"/>
  <c r="O6063" i="3"/>
  <c r="O6073" i="3"/>
  <c r="S6073" i="3"/>
  <c r="S6088" i="3"/>
  <c r="O6088" i="3"/>
  <c r="O6098" i="3"/>
  <c r="S6098" i="3"/>
  <c r="O6102" i="3"/>
  <c r="S6102" i="3"/>
  <c r="S6105" i="3"/>
  <c r="O6105" i="3"/>
  <c r="O6124" i="3"/>
  <c r="S6124" i="3"/>
  <c r="O6127" i="3"/>
  <c r="S6127" i="3"/>
  <c r="S6130" i="3"/>
  <c r="O6130" i="3"/>
  <c r="O6141" i="3"/>
  <c r="S6141" i="3"/>
  <c r="O6144" i="3"/>
  <c r="S6144" i="3"/>
  <c r="S6147" i="3"/>
  <c r="O6147" i="3"/>
  <c r="O6166" i="3"/>
  <c r="S6166" i="3"/>
  <c r="O6169" i="3"/>
  <c r="S6169" i="3"/>
  <c r="S6172" i="3"/>
  <c r="O6172" i="3"/>
  <c r="O6183" i="3"/>
  <c r="S6183" i="3"/>
  <c r="O6186" i="3"/>
  <c r="S6186" i="3"/>
  <c r="S6189" i="3"/>
  <c r="O6189" i="3"/>
  <c r="O6208" i="3"/>
  <c r="S6208" i="3"/>
  <c r="O6211" i="3"/>
  <c r="S6211" i="3"/>
  <c r="S6215" i="3"/>
  <c r="O6215" i="3"/>
  <c r="O6225" i="3"/>
  <c r="S6225" i="3"/>
  <c r="S6240" i="3"/>
  <c r="O6240" i="3"/>
  <c r="O6250" i="3"/>
  <c r="S6250" i="3"/>
  <c r="O6254" i="3"/>
  <c r="S6254" i="3"/>
  <c r="S6257" i="3"/>
  <c r="O6257" i="3"/>
  <c r="O6276" i="3"/>
  <c r="S6276" i="3"/>
  <c r="O6279" i="3"/>
  <c r="S6279" i="3"/>
  <c r="S6282" i="3"/>
  <c r="O6282" i="3"/>
  <c r="O6293" i="3"/>
  <c r="S6293" i="3"/>
  <c r="O6296" i="3"/>
  <c r="S6296" i="3"/>
  <c r="S6299" i="3"/>
  <c r="O6299" i="3"/>
  <c r="O6318" i="3"/>
  <c r="S6318" i="3"/>
  <c r="O6321" i="3"/>
  <c r="S6321" i="3"/>
  <c r="S6324" i="3"/>
  <c r="O6324" i="3"/>
  <c r="O6336" i="3"/>
  <c r="S6336" i="3"/>
  <c r="O6340" i="3"/>
  <c r="S6340" i="3"/>
  <c r="O6353" i="3"/>
  <c r="S6353" i="3"/>
  <c r="O6370" i="3"/>
  <c r="S6370" i="3"/>
  <c r="O557" i="3"/>
  <c r="V557" i="3" s="1"/>
  <c r="G557" i="3" s="1"/>
  <c r="O906" i="3"/>
  <c r="V906" i="3" s="1"/>
  <c r="G906" i="3" s="1"/>
  <c r="O1759" i="3"/>
  <c r="V1759" i="3" s="1"/>
  <c r="G1759" i="3" s="1"/>
  <c r="S1832" i="3"/>
  <c r="O1851" i="3"/>
  <c r="V1851" i="3" s="1"/>
  <c r="G1851" i="3" s="1"/>
  <c r="O1894" i="3"/>
  <c r="V1894" i="3" s="1"/>
  <c r="G1894" i="3" s="1"/>
  <c r="O1924" i="3"/>
  <c r="V1924" i="3" s="1"/>
  <c r="G1924" i="3" s="1"/>
  <c r="O1969" i="3"/>
  <c r="V1969" i="3" s="1"/>
  <c r="G1969" i="3" s="1"/>
  <c r="O2020" i="3"/>
  <c r="V2020" i="3" s="1"/>
  <c r="G2020" i="3" s="1"/>
  <c r="O2070" i="3"/>
  <c r="V2070" i="3" s="1"/>
  <c r="G2070" i="3" s="1"/>
  <c r="O2083" i="3"/>
  <c r="V2083" i="3" s="1"/>
  <c r="G2083" i="3" s="1"/>
  <c r="O2104" i="3"/>
  <c r="V2104" i="3" s="1"/>
  <c r="G2104" i="3" s="1"/>
  <c r="O2155" i="3"/>
  <c r="V2155" i="3" s="1"/>
  <c r="G2155" i="3" s="1"/>
  <c r="O2176" i="3"/>
  <c r="V2176" i="3" s="1"/>
  <c r="G2176" i="3" s="1"/>
  <c r="O2183" i="3"/>
  <c r="V2183" i="3" s="1"/>
  <c r="G2183" i="3" s="1"/>
  <c r="O2274" i="3"/>
  <c r="V2274" i="3" s="1"/>
  <c r="G2274" i="3" s="1"/>
  <c r="O2529" i="3"/>
  <c r="V2529" i="3" s="1"/>
  <c r="G2529" i="3" s="1"/>
  <c r="S2531" i="3"/>
  <c r="V2531" i="3" s="1"/>
  <c r="G2531" i="3" s="1"/>
  <c r="O2559" i="3"/>
  <c r="V2559" i="3" s="1"/>
  <c r="G2559" i="3" s="1"/>
  <c r="O2571" i="3"/>
  <c r="V2571" i="3" s="1"/>
  <c r="G2571" i="3" s="1"/>
  <c r="S2573" i="3"/>
  <c r="O2600" i="3"/>
  <c r="V2600" i="3" s="1"/>
  <c r="G2600" i="3" s="1"/>
  <c r="O2613" i="3"/>
  <c r="V2613" i="3" s="1"/>
  <c r="G2613" i="3" s="1"/>
  <c r="S2615" i="3"/>
  <c r="V2615" i="3" s="1"/>
  <c r="G2615" i="3" s="1"/>
  <c r="O2638" i="3"/>
  <c r="V2638" i="3" s="1"/>
  <c r="G2638" i="3" s="1"/>
  <c r="S2640" i="3"/>
  <c r="V2640" i="3" s="1"/>
  <c r="G2640" i="3" s="1"/>
  <c r="O2655" i="3"/>
  <c r="V2655" i="3" s="1"/>
  <c r="G2655" i="3" s="1"/>
  <c r="O2668" i="3"/>
  <c r="V2668" i="3" s="1"/>
  <c r="G2668" i="3" s="1"/>
  <c r="O2672" i="3"/>
  <c r="V2672" i="3" s="1"/>
  <c r="G2672" i="3" s="1"/>
  <c r="O2676" i="3"/>
  <c r="V2676" i="3" s="1"/>
  <c r="G2676" i="3" s="1"/>
  <c r="O2681" i="3"/>
  <c r="V2681" i="3" s="1"/>
  <c r="G2681" i="3" s="1"/>
  <c r="O2685" i="3"/>
  <c r="V2685" i="3" s="1"/>
  <c r="G2685" i="3" s="1"/>
  <c r="O2689" i="3"/>
  <c r="V2689" i="3" s="1"/>
  <c r="G2689" i="3" s="1"/>
  <c r="O2693" i="3"/>
  <c r="V2693" i="3" s="1"/>
  <c r="G2693" i="3" s="1"/>
  <c r="O2706" i="3"/>
  <c r="V2706" i="3" s="1"/>
  <c r="G2706" i="3" s="1"/>
  <c r="O2710" i="3"/>
  <c r="V2710" i="3" s="1"/>
  <c r="G2710" i="3" s="1"/>
  <c r="O2714" i="3"/>
  <c r="V2714" i="3" s="1"/>
  <c r="G2714" i="3" s="1"/>
  <c r="O2719" i="3"/>
  <c r="V2719" i="3" s="1"/>
  <c r="G2719" i="3" s="1"/>
  <c r="O2723" i="3"/>
  <c r="V2723" i="3" s="1"/>
  <c r="G2723" i="3" s="1"/>
  <c r="O2727" i="3"/>
  <c r="V2727" i="3" s="1"/>
  <c r="G2727" i="3" s="1"/>
  <c r="O2731" i="3"/>
  <c r="V2731" i="3" s="1"/>
  <c r="G2731" i="3" s="1"/>
  <c r="O2744" i="3"/>
  <c r="V2744" i="3" s="1"/>
  <c r="G2744" i="3" s="1"/>
  <c r="O2748" i="3"/>
  <c r="V2748" i="3" s="1"/>
  <c r="G2748" i="3" s="1"/>
  <c r="O2752" i="3"/>
  <c r="V2752" i="3" s="1"/>
  <c r="G2752" i="3" s="1"/>
  <c r="O2757" i="3"/>
  <c r="V2757" i="3" s="1"/>
  <c r="G2757" i="3" s="1"/>
  <c r="O2761" i="3"/>
  <c r="V2761" i="3" s="1"/>
  <c r="G2761" i="3" s="1"/>
  <c r="O2765" i="3"/>
  <c r="V2765" i="3" s="1"/>
  <c r="G2765" i="3" s="1"/>
  <c r="O2769" i="3"/>
  <c r="V2769" i="3" s="1"/>
  <c r="G2769" i="3" s="1"/>
  <c r="O2782" i="3"/>
  <c r="V2782" i="3" s="1"/>
  <c r="G2782" i="3" s="1"/>
  <c r="O2786" i="3"/>
  <c r="V2786" i="3" s="1"/>
  <c r="G2786" i="3" s="1"/>
  <c r="O2827" i="3"/>
  <c r="V2827" i="3" s="1"/>
  <c r="G2827" i="3" s="1"/>
  <c r="O2832" i="3"/>
  <c r="V2832" i="3" s="1"/>
  <c r="G2832" i="3" s="1"/>
  <c r="S2834" i="3"/>
  <c r="O3123" i="3"/>
  <c r="V3123" i="3" s="1"/>
  <c r="G3123" i="3" s="1"/>
  <c r="O3162" i="3"/>
  <c r="V3162" i="3" s="1"/>
  <c r="G3162" i="3" s="1"/>
  <c r="O3187" i="3"/>
  <c r="V3187" i="3" s="1"/>
  <c r="G3187" i="3" s="1"/>
  <c r="O3327" i="3"/>
  <c r="V3327" i="3" s="1"/>
  <c r="G3327" i="3" s="1"/>
  <c r="O3339" i="3"/>
  <c r="V3339" i="3" s="1"/>
  <c r="G3339" i="3" s="1"/>
  <c r="O3358" i="3"/>
  <c r="V3358" i="3" s="1"/>
  <c r="G3358" i="3" s="1"/>
  <c r="O3376" i="3"/>
  <c r="V3376" i="3" s="1"/>
  <c r="G3376" i="3" s="1"/>
  <c r="O3411" i="3"/>
  <c r="V3411" i="3" s="1"/>
  <c r="G3411" i="3" s="1"/>
  <c r="S3413" i="3"/>
  <c r="O3521" i="3"/>
  <c r="V3521" i="3" s="1"/>
  <c r="G3521" i="3" s="1"/>
  <c r="S3541" i="3"/>
  <c r="V3541" i="3" s="1"/>
  <c r="G3541" i="3" s="1"/>
  <c r="O3542" i="3"/>
  <c r="V3542" i="3" s="1"/>
  <c r="G3542" i="3" s="1"/>
  <c r="O3559" i="3"/>
  <c r="V3559" i="3" s="1"/>
  <c r="G3559" i="3" s="1"/>
  <c r="O3561" i="3"/>
  <c r="V3561" i="3" s="1"/>
  <c r="G3561" i="3" s="1"/>
  <c r="S3633" i="3"/>
  <c r="V3633" i="3" s="1"/>
  <c r="G3633" i="3" s="1"/>
  <c r="S3674" i="3"/>
  <c r="V3674" i="3" s="1"/>
  <c r="G3674" i="3" s="1"/>
  <c r="O3676" i="3"/>
  <c r="V3676" i="3" s="1"/>
  <c r="G3676" i="3" s="1"/>
  <c r="S3734" i="3"/>
  <c r="O3753" i="3"/>
  <c r="V3753" i="3" s="1"/>
  <c r="G3753" i="3" s="1"/>
  <c r="O3777" i="3"/>
  <c r="V3777" i="3" s="1"/>
  <c r="G3777" i="3" s="1"/>
  <c r="V5705" i="3"/>
  <c r="G5705" i="3" s="1"/>
  <c r="O5745" i="3"/>
  <c r="V5745" i="3" s="1"/>
  <c r="G5745" i="3" s="1"/>
  <c r="O5749" i="3"/>
  <c r="V5749" i="3" s="1"/>
  <c r="G5749" i="3" s="1"/>
  <c r="O5753" i="3"/>
  <c r="V5753" i="3" s="1"/>
  <c r="G5753" i="3" s="1"/>
  <c r="O5758" i="3"/>
  <c r="V5758" i="3" s="1"/>
  <c r="G5758" i="3" s="1"/>
  <c r="O5762" i="3"/>
  <c r="V5762" i="3" s="1"/>
  <c r="G5762" i="3" s="1"/>
  <c r="O5766" i="3"/>
  <c r="V5766" i="3" s="1"/>
  <c r="G5766" i="3" s="1"/>
  <c r="O5770" i="3"/>
  <c r="V5770" i="3" s="1"/>
  <c r="G5770" i="3" s="1"/>
  <c r="O5783" i="3"/>
  <c r="V5783" i="3" s="1"/>
  <c r="G5783" i="3" s="1"/>
  <c r="O5787" i="3"/>
  <c r="V5787" i="3" s="1"/>
  <c r="G5787" i="3" s="1"/>
  <c r="O5791" i="3"/>
  <c r="V5791" i="3" s="1"/>
  <c r="G5791" i="3" s="1"/>
  <c r="O5796" i="3"/>
  <c r="V5796" i="3" s="1"/>
  <c r="G5796" i="3" s="1"/>
  <c r="O5800" i="3"/>
  <c r="V5800" i="3" s="1"/>
  <c r="G5800" i="3" s="1"/>
  <c r="O5804" i="3"/>
  <c r="V5804" i="3" s="1"/>
  <c r="G5804" i="3" s="1"/>
  <c r="O5808" i="3"/>
  <c r="V5808" i="3" s="1"/>
  <c r="G5808" i="3" s="1"/>
  <c r="O5821" i="3"/>
  <c r="V5821" i="3" s="1"/>
  <c r="G5821" i="3" s="1"/>
  <c r="O5825" i="3"/>
  <c r="V5825" i="3" s="1"/>
  <c r="G5825" i="3" s="1"/>
  <c r="O5829" i="3"/>
  <c r="V5829" i="3" s="1"/>
  <c r="G5829" i="3" s="1"/>
  <c r="O5834" i="3"/>
  <c r="V5834" i="3" s="1"/>
  <c r="G5834" i="3" s="1"/>
  <c r="O5838" i="3"/>
  <c r="V5838" i="3" s="1"/>
  <c r="G5838" i="3" s="1"/>
  <c r="O5842" i="3"/>
  <c r="V5842" i="3" s="1"/>
  <c r="G5842" i="3" s="1"/>
  <c r="O5846" i="3"/>
  <c r="V5846" i="3" s="1"/>
  <c r="G5846" i="3" s="1"/>
  <c r="M5857" i="3"/>
  <c r="O5859" i="3"/>
  <c r="V5859" i="3" s="1"/>
  <c r="G5859" i="3" s="1"/>
  <c r="O5863" i="3"/>
  <c r="V5863" i="3" s="1"/>
  <c r="G5863" i="3" s="1"/>
  <c r="O5867" i="3"/>
  <c r="V5867" i="3" s="1"/>
  <c r="G5867" i="3" s="1"/>
  <c r="O5872" i="3"/>
  <c r="V5872" i="3" s="1"/>
  <c r="G5872" i="3" s="1"/>
  <c r="O5876" i="3"/>
  <c r="V5876" i="3" s="1"/>
  <c r="G5876" i="3" s="1"/>
  <c r="O5880" i="3"/>
  <c r="V5880" i="3" s="1"/>
  <c r="G5880" i="3" s="1"/>
  <c r="O5884" i="3"/>
  <c r="V5884" i="3" s="1"/>
  <c r="G5884" i="3" s="1"/>
  <c r="O5897" i="3"/>
  <c r="V5897" i="3" s="1"/>
  <c r="G5897" i="3" s="1"/>
  <c r="O5901" i="3"/>
  <c r="V5901" i="3" s="1"/>
  <c r="G5901" i="3" s="1"/>
  <c r="O5905" i="3"/>
  <c r="V5905" i="3" s="1"/>
  <c r="G5905" i="3" s="1"/>
  <c r="O5910" i="3"/>
  <c r="V5910" i="3" s="1"/>
  <c r="G5910" i="3" s="1"/>
  <c r="O5914" i="3"/>
  <c r="V5914" i="3" s="1"/>
  <c r="G5914" i="3" s="1"/>
  <c r="O5918" i="3"/>
  <c r="V5918" i="3" s="1"/>
  <c r="G5918" i="3" s="1"/>
  <c r="O5922" i="3"/>
  <c r="V5922" i="3" s="1"/>
  <c r="G5922" i="3" s="1"/>
  <c r="O5935" i="3"/>
  <c r="V5935" i="3" s="1"/>
  <c r="G5935" i="3" s="1"/>
  <c r="O5939" i="3"/>
  <c r="V5939" i="3" s="1"/>
  <c r="G5939" i="3" s="1"/>
  <c r="O5943" i="3"/>
  <c r="V5943" i="3" s="1"/>
  <c r="G5943" i="3" s="1"/>
  <c r="O5948" i="3"/>
  <c r="V5948" i="3" s="1"/>
  <c r="G5948" i="3" s="1"/>
  <c r="O5952" i="3"/>
  <c r="V5952" i="3" s="1"/>
  <c r="G5952" i="3" s="1"/>
  <c r="O5956" i="3"/>
  <c r="V5956" i="3" s="1"/>
  <c r="G5956" i="3" s="1"/>
  <c r="O5960" i="3"/>
  <c r="V5960" i="3" s="1"/>
  <c r="G5960" i="3" s="1"/>
  <c r="O5973" i="3"/>
  <c r="V5973" i="3" s="1"/>
  <c r="G5973" i="3" s="1"/>
  <c r="O5977" i="3"/>
  <c r="V5977" i="3" s="1"/>
  <c r="G5977" i="3" s="1"/>
  <c r="O5981" i="3"/>
  <c r="V5981" i="3" s="1"/>
  <c r="G5981" i="3" s="1"/>
  <c r="O5986" i="3"/>
  <c r="V5986" i="3" s="1"/>
  <c r="G5986" i="3" s="1"/>
  <c r="O5990" i="3"/>
  <c r="V5990" i="3" s="1"/>
  <c r="G5990" i="3" s="1"/>
  <c r="O5994" i="3"/>
  <c r="V5994" i="3" s="1"/>
  <c r="G5994" i="3" s="1"/>
  <c r="O5998" i="3"/>
  <c r="V5998" i="3" s="1"/>
  <c r="G5998" i="3" s="1"/>
  <c r="O6012" i="3"/>
  <c r="V6012" i="3" s="1"/>
  <c r="G6012" i="3" s="1"/>
  <c r="O6013" i="3"/>
  <c r="V6013" i="3" s="1"/>
  <c r="G6013" i="3" s="1"/>
  <c r="S6015" i="3"/>
  <c r="V6015" i="3" s="1"/>
  <c r="G6015" i="3" s="1"/>
  <c r="O6027" i="3"/>
  <c r="S6027" i="3"/>
  <c r="O6035" i="3"/>
  <c r="S6035" i="3"/>
  <c r="S6050" i="3"/>
  <c r="O6050" i="3"/>
  <c r="O6060" i="3"/>
  <c r="S6060" i="3"/>
  <c r="O6064" i="3"/>
  <c r="S6064" i="3"/>
  <c r="S6067" i="3"/>
  <c r="O6067" i="3"/>
  <c r="O6086" i="3"/>
  <c r="S6086" i="3"/>
  <c r="O6089" i="3"/>
  <c r="S6089" i="3"/>
  <c r="S6092" i="3"/>
  <c r="O6092" i="3"/>
  <c r="O6103" i="3"/>
  <c r="S6103" i="3"/>
  <c r="O6106" i="3"/>
  <c r="S6106" i="3"/>
  <c r="S6109" i="3"/>
  <c r="O6109" i="3"/>
  <c r="O6128" i="3"/>
  <c r="S6128" i="3"/>
  <c r="O6131" i="3"/>
  <c r="S6131" i="3"/>
  <c r="S6134" i="3"/>
  <c r="O6134" i="3"/>
  <c r="O6145" i="3"/>
  <c r="S6145" i="3"/>
  <c r="O6148" i="3"/>
  <c r="S6148" i="3"/>
  <c r="S6151" i="3"/>
  <c r="O6151" i="3"/>
  <c r="O6170" i="3"/>
  <c r="S6170" i="3"/>
  <c r="O6173" i="3"/>
  <c r="S6173" i="3"/>
  <c r="S6177" i="3"/>
  <c r="O6177" i="3"/>
  <c r="O6187" i="3"/>
  <c r="S6187" i="3"/>
  <c r="S6202" i="3"/>
  <c r="O6202" i="3"/>
  <c r="O6212" i="3"/>
  <c r="S6212" i="3"/>
  <c r="O6216" i="3"/>
  <c r="S6216" i="3"/>
  <c r="S6219" i="3"/>
  <c r="O6219" i="3"/>
  <c r="O6238" i="3"/>
  <c r="S6238" i="3"/>
  <c r="O6241" i="3"/>
  <c r="S6241" i="3"/>
  <c r="S6244" i="3"/>
  <c r="O6244" i="3"/>
  <c r="O6255" i="3"/>
  <c r="S6255" i="3"/>
  <c r="O6258" i="3"/>
  <c r="S6258" i="3"/>
  <c r="S6261" i="3"/>
  <c r="O6261" i="3"/>
  <c r="O6280" i="3"/>
  <c r="S6280" i="3"/>
  <c r="O6283" i="3"/>
  <c r="S6283" i="3"/>
  <c r="S6286" i="3"/>
  <c r="O6286" i="3"/>
  <c r="O6297" i="3"/>
  <c r="S6297" i="3"/>
  <c r="O6300" i="3"/>
  <c r="S6300" i="3"/>
  <c r="S6303" i="3"/>
  <c r="O6303" i="3"/>
  <c r="O6322" i="3"/>
  <c r="S6322" i="3"/>
  <c r="O6325" i="3"/>
  <c r="S6325" i="3"/>
  <c r="S6329" i="3"/>
  <c r="O6329" i="3"/>
  <c r="O6366" i="3"/>
  <c r="S6366" i="3"/>
  <c r="O3407" i="3"/>
  <c r="V3407" i="3" s="1"/>
  <c r="G3407" i="3" s="1"/>
  <c r="S3409" i="3"/>
  <c r="O3517" i="3"/>
  <c r="V3517" i="3" s="1"/>
  <c r="G3517" i="3" s="1"/>
  <c r="S3520" i="3"/>
  <c r="S3578" i="3"/>
  <c r="V3578" i="3" s="1"/>
  <c r="G3578" i="3" s="1"/>
  <c r="O3604" i="3"/>
  <c r="V3604" i="3" s="1"/>
  <c r="G3604" i="3" s="1"/>
  <c r="O3642" i="3"/>
  <c r="V3642" i="3" s="1"/>
  <c r="G3642" i="3" s="1"/>
  <c r="O3672" i="3"/>
  <c r="V3672" i="3" s="1"/>
  <c r="G3672" i="3" s="1"/>
  <c r="S3717" i="3"/>
  <c r="O3736" i="3"/>
  <c r="V3736" i="3" s="1"/>
  <c r="G3736" i="3" s="1"/>
  <c r="O3749" i="3"/>
  <c r="V3749" i="3" s="1"/>
  <c r="G3749" i="3" s="1"/>
  <c r="O3756" i="3"/>
  <c r="V3756" i="3" s="1"/>
  <c r="G3756" i="3" s="1"/>
  <c r="O3890" i="3"/>
  <c r="V3890" i="3" s="1"/>
  <c r="G3890" i="3" s="1"/>
  <c r="O3925" i="3"/>
  <c r="V3925" i="3" s="1"/>
  <c r="G3925" i="3" s="1"/>
  <c r="S3936" i="3"/>
  <c r="V3936" i="3" s="1"/>
  <c r="G3936" i="3" s="1"/>
  <c r="O3938" i="3"/>
  <c r="V3938" i="3" s="1"/>
  <c r="G3938" i="3" s="1"/>
  <c r="S3940" i="3"/>
  <c r="O3959" i="3"/>
  <c r="V3959" i="3" s="1"/>
  <c r="G3959" i="3" s="1"/>
  <c r="S3969" i="3"/>
  <c r="V3969" i="3" s="1"/>
  <c r="G3969" i="3" s="1"/>
  <c r="O3972" i="3"/>
  <c r="V3972" i="3" s="1"/>
  <c r="G3972" i="3" s="1"/>
  <c r="S3974" i="3"/>
  <c r="O4149" i="3"/>
  <c r="V4149" i="3" s="1"/>
  <c r="G4149" i="3" s="1"/>
  <c r="O4158" i="3"/>
  <c r="V4158" i="3" s="1"/>
  <c r="G4158" i="3" s="1"/>
  <c r="O4162" i="3"/>
  <c r="V4162" i="3" s="1"/>
  <c r="G4162" i="3" s="1"/>
  <c r="O4164" i="3"/>
  <c r="V4164" i="3" s="1"/>
  <c r="G4164" i="3" s="1"/>
  <c r="O4166" i="3"/>
  <c r="V4166" i="3" s="1"/>
  <c r="G4166" i="3" s="1"/>
  <c r="O4168" i="3"/>
  <c r="V4168" i="3" s="1"/>
  <c r="G4168" i="3" s="1"/>
  <c r="O4170" i="3"/>
  <c r="V4170" i="3" s="1"/>
  <c r="G4170" i="3" s="1"/>
  <c r="O4172" i="3"/>
  <c r="V4172" i="3" s="1"/>
  <c r="G4172" i="3" s="1"/>
  <c r="O4174" i="3"/>
  <c r="V4174" i="3" s="1"/>
  <c r="G4174" i="3" s="1"/>
  <c r="O4185" i="3"/>
  <c r="V4185" i="3" s="1"/>
  <c r="O4187" i="3"/>
  <c r="V4187" i="3" s="1"/>
  <c r="G4187" i="3" s="1"/>
  <c r="O4189" i="3"/>
  <c r="V4189" i="3" s="1"/>
  <c r="G4189" i="3" s="1"/>
  <c r="O4191" i="3"/>
  <c r="V4191" i="3" s="1"/>
  <c r="G4191" i="3" s="1"/>
  <c r="O4193" i="3"/>
  <c r="V4193" i="3" s="1"/>
  <c r="G4193" i="3" s="1"/>
  <c r="O4195" i="3"/>
  <c r="V4195" i="3" s="1"/>
  <c r="G4195" i="3" s="1"/>
  <c r="O4197" i="3"/>
  <c r="V4197" i="3" s="1"/>
  <c r="G4197" i="3" s="1"/>
  <c r="O4200" i="3"/>
  <c r="V4200" i="3" s="1"/>
  <c r="G4200" i="3" s="1"/>
  <c r="O4202" i="3"/>
  <c r="V4202" i="3" s="1"/>
  <c r="G4202" i="3" s="1"/>
  <c r="O4204" i="3"/>
  <c r="V4204" i="3" s="1"/>
  <c r="G4204" i="3" s="1"/>
  <c r="O4206" i="3"/>
  <c r="V4206" i="3" s="1"/>
  <c r="G4206" i="3" s="1"/>
  <c r="O4208" i="3"/>
  <c r="V4208" i="3" s="1"/>
  <c r="G4208" i="3" s="1"/>
  <c r="O4210" i="3"/>
  <c r="V4210" i="3" s="1"/>
  <c r="G4210" i="3" s="1"/>
  <c r="O4212" i="3"/>
  <c r="V4212" i="3" s="1"/>
  <c r="G4212" i="3" s="1"/>
  <c r="O4223" i="3"/>
  <c r="V4223" i="3" s="1"/>
  <c r="O4225" i="3"/>
  <c r="V4225" i="3" s="1"/>
  <c r="G4225" i="3" s="1"/>
  <c r="O4227" i="3"/>
  <c r="V4227" i="3" s="1"/>
  <c r="G4227" i="3" s="1"/>
  <c r="O4229" i="3"/>
  <c r="V4229" i="3" s="1"/>
  <c r="G4229" i="3" s="1"/>
  <c r="O4231" i="3"/>
  <c r="V4231" i="3" s="1"/>
  <c r="G4231" i="3" s="1"/>
  <c r="O4233" i="3"/>
  <c r="V4233" i="3" s="1"/>
  <c r="G4233" i="3" s="1"/>
  <c r="O4240" i="3"/>
  <c r="V4240" i="3" s="1"/>
  <c r="G4240" i="3" s="1"/>
  <c r="O4269" i="3"/>
  <c r="V4269" i="3" s="1"/>
  <c r="G4269" i="3" s="1"/>
  <c r="O4341" i="3"/>
  <c r="V4341" i="3" s="1"/>
  <c r="G4341" i="3" s="1"/>
  <c r="O4354" i="3"/>
  <c r="V4354" i="3" s="1"/>
  <c r="G4354" i="3" s="1"/>
  <c r="O4387" i="3"/>
  <c r="V4387" i="3" s="1"/>
  <c r="G4387" i="3" s="1"/>
  <c r="O4413" i="3"/>
  <c r="V4413" i="3" s="1"/>
  <c r="O4430" i="3"/>
  <c r="V4430" i="3" s="1"/>
  <c r="G4430" i="3" s="1"/>
  <c r="O4455" i="3"/>
  <c r="V4455" i="3" s="1"/>
  <c r="G4455" i="3" s="1"/>
  <c r="O4472" i="3"/>
  <c r="V4472" i="3" s="1"/>
  <c r="G4472" i="3" s="1"/>
  <c r="S4497" i="3"/>
  <c r="S4514" i="3"/>
  <c r="S4547" i="3"/>
  <c r="V4547" i="3" s="1"/>
  <c r="G4547" i="3" s="1"/>
  <c r="O5065" i="3"/>
  <c r="V5065" i="3" s="1"/>
  <c r="G5065" i="3" s="1"/>
  <c r="O5174" i="3"/>
  <c r="V5174" i="3" s="1"/>
  <c r="G5174" i="3" s="1"/>
  <c r="O5220" i="3"/>
  <c r="V5220" i="3" s="1"/>
  <c r="G5220" i="3" s="1"/>
  <c r="O5229" i="3"/>
  <c r="V5229" i="3" s="1"/>
  <c r="G5229" i="3" s="1"/>
  <c r="O5237" i="3"/>
  <c r="V5237" i="3" s="1"/>
  <c r="G5237" i="3" s="1"/>
  <c r="O5313" i="3"/>
  <c r="V5313" i="3" s="1"/>
  <c r="G5313" i="3" s="1"/>
  <c r="O5331" i="3"/>
  <c r="V5331" i="3" s="1"/>
  <c r="G5331" i="3" s="1"/>
  <c r="O5363" i="3"/>
  <c r="V5363" i="3" s="1"/>
  <c r="G5363" i="3" s="1"/>
  <c r="S5365" i="3"/>
  <c r="V5365" i="3" s="1"/>
  <c r="G5365" i="3" s="1"/>
  <c r="O5371" i="3"/>
  <c r="V5371" i="3" s="1"/>
  <c r="G5371" i="3" s="1"/>
  <c r="O5384" i="3"/>
  <c r="V5384" i="3" s="1"/>
  <c r="G5384" i="3" s="1"/>
  <c r="O5465" i="3"/>
  <c r="V5465" i="3" s="1"/>
  <c r="G5465" i="3" s="1"/>
  <c r="O5490" i="3"/>
  <c r="V5490" i="3" s="1"/>
  <c r="G5490" i="3" s="1"/>
  <c r="O5516" i="3"/>
  <c r="V5516" i="3" s="1"/>
  <c r="G5516" i="3" s="1"/>
  <c r="O5558" i="3"/>
  <c r="V5558" i="3" s="1"/>
  <c r="G5558" i="3" s="1"/>
  <c r="S5570" i="3"/>
  <c r="V5570" i="3" s="1"/>
  <c r="G5570" i="3" s="1"/>
  <c r="S5578" i="3"/>
  <c r="V5578" i="3" s="1"/>
  <c r="G5578" i="3" s="1"/>
  <c r="O5579" i="3"/>
  <c r="V5579" i="3" s="1"/>
  <c r="G5579" i="3" s="1"/>
  <c r="S5599" i="3"/>
  <c r="V5599" i="3" s="1"/>
  <c r="G5599" i="3" s="1"/>
  <c r="S5608" i="3"/>
  <c r="V5608" i="3" s="1"/>
  <c r="G5608" i="3" s="1"/>
  <c r="S5616" i="3"/>
  <c r="V5616" i="3" s="1"/>
  <c r="G5616" i="3" s="1"/>
  <c r="O5631" i="3"/>
  <c r="V5631" i="3" s="1"/>
  <c r="G5631" i="3" s="1"/>
  <c r="S5633" i="3"/>
  <c r="O5638" i="3"/>
  <c r="V5638" i="3" s="1"/>
  <c r="G5638" i="3" s="1"/>
  <c r="O5642" i="3"/>
  <c r="V5642" i="3" s="1"/>
  <c r="G5642" i="3" s="1"/>
  <c r="O5652" i="3"/>
  <c r="V5652" i="3" s="1"/>
  <c r="G5652" i="3" s="1"/>
  <c r="S5688" i="3"/>
  <c r="O5690" i="3"/>
  <c r="V5690" i="3" s="1"/>
  <c r="G5690" i="3" s="1"/>
  <c r="O5707" i="3"/>
  <c r="V5707" i="3" s="1"/>
  <c r="G5707" i="3" s="1"/>
  <c r="O6014" i="3"/>
  <c r="V6014" i="3" s="1"/>
  <c r="G6014" i="3" s="1"/>
  <c r="O6017" i="3"/>
  <c r="V6017" i="3" s="1"/>
  <c r="G6017" i="3" s="1"/>
  <c r="S6025" i="3"/>
  <c r="O6025" i="3"/>
  <c r="S6029" i="3"/>
  <c r="O6029" i="3"/>
  <c r="O6048" i="3"/>
  <c r="S6048" i="3"/>
  <c r="O6051" i="3"/>
  <c r="S6051" i="3"/>
  <c r="S6054" i="3"/>
  <c r="O6054" i="3"/>
  <c r="O6065" i="3"/>
  <c r="S6065" i="3"/>
  <c r="O6068" i="3"/>
  <c r="S6068" i="3"/>
  <c r="S6071" i="3"/>
  <c r="O6071" i="3"/>
  <c r="O6090" i="3"/>
  <c r="S6090" i="3"/>
  <c r="O6093" i="3"/>
  <c r="S6093" i="3"/>
  <c r="S6096" i="3"/>
  <c r="O6096" i="3"/>
  <c r="O6107" i="3"/>
  <c r="S6107" i="3"/>
  <c r="O6110" i="3"/>
  <c r="S6110" i="3"/>
  <c r="S6113" i="3"/>
  <c r="O6113" i="3"/>
  <c r="O6132" i="3"/>
  <c r="S6132" i="3"/>
  <c r="O6135" i="3"/>
  <c r="S6135" i="3"/>
  <c r="S6139" i="3"/>
  <c r="O6139" i="3"/>
  <c r="O6149" i="3"/>
  <c r="S6149" i="3"/>
  <c r="S6164" i="3"/>
  <c r="O6164" i="3"/>
  <c r="O6174" i="3"/>
  <c r="S6174" i="3"/>
  <c r="O6178" i="3"/>
  <c r="S6178" i="3"/>
  <c r="S6181" i="3"/>
  <c r="O6181" i="3"/>
  <c r="O6200" i="3"/>
  <c r="S6200" i="3"/>
  <c r="O6203" i="3"/>
  <c r="S6203" i="3"/>
  <c r="S6206" i="3"/>
  <c r="O6206" i="3"/>
  <c r="O6217" i="3"/>
  <c r="S6217" i="3"/>
  <c r="O6220" i="3"/>
  <c r="S6220" i="3"/>
  <c r="S6223" i="3"/>
  <c r="O6223" i="3"/>
  <c r="O6242" i="3"/>
  <c r="S6242" i="3"/>
  <c r="O6245" i="3"/>
  <c r="S6245" i="3"/>
  <c r="S6248" i="3"/>
  <c r="O6248" i="3"/>
  <c r="O6259" i="3"/>
  <c r="S6259" i="3"/>
  <c r="O6262" i="3"/>
  <c r="S6262" i="3"/>
  <c r="S6265" i="3"/>
  <c r="O6265" i="3"/>
  <c r="O6284" i="3"/>
  <c r="S6284" i="3"/>
  <c r="O6287" i="3"/>
  <c r="S6287" i="3"/>
  <c r="S6291" i="3"/>
  <c r="O6291" i="3"/>
  <c r="O6301" i="3"/>
  <c r="S6301" i="3"/>
  <c r="S6316" i="3"/>
  <c r="O6316" i="3"/>
  <c r="O6326" i="3"/>
  <c r="S6326" i="3"/>
  <c r="O6330" i="3"/>
  <c r="S6330" i="3"/>
  <c r="S6333" i="3"/>
  <c r="O6333" i="3"/>
  <c r="O6361" i="3"/>
  <c r="S6361" i="3"/>
  <c r="O852" i="3"/>
  <c r="O1344" i="3"/>
  <c r="V1344" i="3" s="1"/>
  <c r="G1344" i="3" s="1"/>
  <c r="O1617" i="3"/>
  <c r="V1617" i="3" s="1"/>
  <c r="G1617" i="3" s="1"/>
  <c r="S1732" i="3"/>
  <c r="V1732" i="3" s="1"/>
  <c r="G1732" i="3" s="1"/>
  <c r="O1734" i="3"/>
  <c r="V1734" i="3" s="1"/>
  <c r="G1734" i="3" s="1"/>
  <c r="S1765" i="3"/>
  <c r="O1768" i="3"/>
  <c r="V1768" i="3" s="1"/>
  <c r="G1768" i="3" s="1"/>
  <c r="O1804" i="3"/>
  <c r="V1804" i="3" s="1"/>
  <c r="G1804" i="3" s="1"/>
  <c r="O1850" i="3"/>
  <c r="V1850" i="3" s="1"/>
  <c r="G1850" i="3" s="1"/>
  <c r="O1854" i="3"/>
  <c r="V1854" i="3" s="1"/>
  <c r="G1854" i="3" s="1"/>
  <c r="O1907" i="3"/>
  <c r="V1907" i="3" s="1"/>
  <c r="G1907" i="3" s="1"/>
  <c r="O1920" i="3"/>
  <c r="V1920" i="3" s="1"/>
  <c r="G1920" i="3" s="1"/>
  <c r="O1928" i="3"/>
  <c r="V1928" i="3" s="1"/>
  <c r="G1928" i="3" s="1"/>
  <c r="O1952" i="3"/>
  <c r="V1952" i="3" s="1"/>
  <c r="G1952" i="3" s="1"/>
  <c r="O1994" i="3"/>
  <c r="V1994" i="3" s="1"/>
  <c r="G1994" i="3" s="1"/>
  <c r="O2028" i="3"/>
  <c r="V2028" i="3" s="1"/>
  <c r="G2028" i="3" s="1"/>
  <c r="O2041" i="3"/>
  <c r="V2041" i="3" s="1"/>
  <c r="G2041" i="3" s="1"/>
  <c r="O2062" i="3"/>
  <c r="V2062" i="3" s="1"/>
  <c r="G2062" i="3" s="1"/>
  <c r="O2113" i="3"/>
  <c r="V2113" i="3" s="1"/>
  <c r="G2113" i="3" s="1"/>
  <c r="O2134" i="3"/>
  <c r="V2134" i="3" s="1"/>
  <c r="G2134" i="3" s="1"/>
  <c r="O2146" i="3"/>
  <c r="V2146" i="3" s="1"/>
  <c r="G2146" i="3" s="1"/>
  <c r="O2213" i="3"/>
  <c r="V2213" i="3" s="1"/>
  <c r="G2213" i="3" s="1"/>
  <c r="O2215" i="3"/>
  <c r="V2215" i="3" s="1"/>
  <c r="G2215" i="3" s="1"/>
  <c r="O2576" i="3"/>
  <c r="V2576" i="3" s="1"/>
  <c r="G2576" i="3" s="1"/>
  <c r="O2579" i="3"/>
  <c r="O2826" i="3"/>
  <c r="V2826" i="3" s="1"/>
  <c r="G2826" i="3" s="1"/>
  <c r="O2830" i="3"/>
  <c r="V2830" i="3" s="1"/>
  <c r="G2830" i="3" s="1"/>
  <c r="O2902" i="3"/>
  <c r="V2902" i="3" s="1"/>
  <c r="G2902" i="3" s="1"/>
  <c r="O2979" i="3"/>
  <c r="V2979" i="3" s="1"/>
  <c r="G2979" i="3" s="1"/>
  <c r="O3022" i="3"/>
  <c r="V3022" i="3" s="1"/>
  <c r="G3022" i="3" s="1"/>
  <c r="S3024" i="3"/>
  <c r="V3024" i="3" s="1"/>
  <c r="G3024" i="3" s="1"/>
  <c r="O3047" i="3"/>
  <c r="V3047" i="3" s="1"/>
  <c r="G3047" i="3" s="1"/>
  <c r="S3057" i="3"/>
  <c r="O3060" i="3"/>
  <c r="V3060" i="3" s="1"/>
  <c r="G3060" i="3" s="1"/>
  <c r="O3098" i="3"/>
  <c r="V3098" i="3" s="1"/>
  <c r="G3098" i="3" s="1"/>
  <c r="O3140" i="3"/>
  <c r="V3140" i="3" s="1"/>
  <c r="G3140" i="3" s="1"/>
  <c r="O3149" i="3"/>
  <c r="V3149" i="3" s="1"/>
  <c r="G3149" i="3" s="1"/>
  <c r="O3258" i="3"/>
  <c r="V3258" i="3" s="1"/>
  <c r="G3258" i="3" s="1"/>
  <c r="O3297" i="3"/>
  <c r="V3297" i="3" s="1"/>
  <c r="G3297" i="3" s="1"/>
  <c r="O3318" i="3"/>
  <c r="V3318" i="3" s="1"/>
  <c r="G3318" i="3" s="1"/>
  <c r="V5086" i="3"/>
  <c r="G5086" i="3" s="1"/>
  <c r="V5112" i="3"/>
  <c r="G5112" i="3" s="1"/>
  <c r="V5137" i="3"/>
  <c r="G5137" i="3" s="1"/>
  <c r="V5154" i="3"/>
  <c r="G5154" i="3" s="1"/>
  <c r="O6022" i="3"/>
  <c r="S6022" i="3"/>
  <c r="O6030" i="3"/>
  <c r="S6030" i="3"/>
  <c r="S6033" i="3"/>
  <c r="O6033" i="3"/>
  <c r="O6052" i="3"/>
  <c r="S6052" i="3"/>
  <c r="O6055" i="3"/>
  <c r="S6055" i="3"/>
  <c r="S6058" i="3"/>
  <c r="O6058" i="3"/>
  <c r="O6069" i="3"/>
  <c r="S6069" i="3"/>
  <c r="O6072" i="3"/>
  <c r="S6072" i="3"/>
  <c r="S6075" i="3"/>
  <c r="O6075" i="3"/>
  <c r="O6094" i="3"/>
  <c r="S6094" i="3"/>
  <c r="O6097" i="3"/>
  <c r="S6097" i="3"/>
  <c r="S6101" i="3"/>
  <c r="O6101" i="3"/>
  <c r="O6111" i="3"/>
  <c r="S6111" i="3"/>
  <c r="S6126" i="3"/>
  <c r="O6126" i="3"/>
  <c r="O6136" i="3"/>
  <c r="S6136" i="3"/>
  <c r="O6140" i="3"/>
  <c r="S6140" i="3"/>
  <c r="S6143" i="3"/>
  <c r="O6143" i="3"/>
  <c r="O6162" i="3"/>
  <c r="S6162" i="3"/>
  <c r="O6165" i="3"/>
  <c r="S6165" i="3"/>
  <c r="S6168" i="3"/>
  <c r="O6168" i="3"/>
  <c r="O6179" i="3"/>
  <c r="S6179" i="3"/>
  <c r="O6182" i="3"/>
  <c r="S6182" i="3"/>
  <c r="S6185" i="3"/>
  <c r="O6185" i="3"/>
  <c r="O6204" i="3"/>
  <c r="S6204" i="3"/>
  <c r="O6207" i="3"/>
  <c r="S6207" i="3"/>
  <c r="S6210" i="3"/>
  <c r="O6210" i="3"/>
  <c r="O6221" i="3"/>
  <c r="S6221" i="3"/>
  <c r="O6224" i="3"/>
  <c r="S6224" i="3"/>
  <c r="S6227" i="3"/>
  <c r="O6227" i="3"/>
  <c r="O6246" i="3"/>
  <c r="S6246" i="3"/>
  <c r="O6249" i="3"/>
  <c r="S6249" i="3"/>
  <c r="S6253" i="3"/>
  <c r="O6253" i="3"/>
  <c r="O6263" i="3"/>
  <c r="S6263" i="3"/>
  <c r="S6278" i="3"/>
  <c r="O6278" i="3"/>
  <c r="O6288" i="3"/>
  <c r="S6288" i="3"/>
  <c r="O6292" i="3"/>
  <c r="S6292" i="3"/>
  <c r="S6295" i="3"/>
  <c r="O6295" i="3"/>
  <c r="O6314" i="3"/>
  <c r="S6314" i="3"/>
  <c r="O6317" i="3"/>
  <c r="S6317" i="3"/>
  <c r="S6320" i="3"/>
  <c r="O6320" i="3"/>
  <c r="O6331" i="3"/>
  <c r="S6331" i="3"/>
  <c r="O6357" i="3"/>
  <c r="S6357" i="3"/>
  <c r="O6016" i="3"/>
  <c r="V6016" i="3" s="1"/>
  <c r="G6016" i="3" s="1"/>
  <c r="O6020" i="3"/>
  <c r="V6020" i="3" s="1"/>
  <c r="G6020" i="3" s="1"/>
  <c r="O6335" i="3"/>
  <c r="V6335" i="3" s="1"/>
  <c r="G6335" i="3" s="1"/>
  <c r="O6378" i="3"/>
  <c r="S6378" i="3"/>
  <c r="S6390" i="3"/>
  <c r="O6390" i="3"/>
  <c r="S6393" i="3"/>
  <c r="O6393" i="3"/>
  <c r="O6404" i="3"/>
  <c r="S6404" i="3"/>
  <c r="S6407" i="3"/>
  <c r="O6407" i="3"/>
  <c r="S6410" i="3"/>
  <c r="O6410" i="3"/>
  <c r="S6415" i="3"/>
  <c r="O6415" i="3"/>
  <c r="S6432" i="3"/>
  <c r="O6432" i="3"/>
  <c r="S6435" i="3"/>
  <c r="O6435" i="3"/>
  <c r="S6444" i="3"/>
  <c r="O6444" i="3"/>
  <c r="O6446" i="3"/>
  <c r="S6446" i="3"/>
  <c r="S6469" i="3"/>
  <c r="O6469" i="3"/>
  <c r="O6471" i="3"/>
  <c r="S6471" i="3"/>
  <c r="S6486" i="3"/>
  <c r="O6486" i="3"/>
  <c r="O6488" i="3"/>
  <c r="S6488" i="3"/>
  <c r="S6511" i="3"/>
  <c r="O6511" i="3"/>
  <c r="O6513" i="3"/>
  <c r="S6513" i="3"/>
  <c r="S6516" i="3"/>
  <c r="O6516" i="3"/>
  <c r="S6520" i="3"/>
  <c r="O6520" i="3"/>
  <c r="S6528" i="3"/>
  <c r="O6528" i="3"/>
  <c r="O6530" i="3"/>
  <c r="S6530" i="3"/>
  <c r="S6553" i="3"/>
  <c r="O6553" i="3"/>
  <c r="O6556" i="3"/>
  <c r="S6556" i="3"/>
  <c r="S6579" i="3"/>
  <c r="O6579" i="3"/>
  <c r="O6581" i="3"/>
  <c r="S6581" i="3"/>
  <c r="S6596" i="3"/>
  <c r="O6596" i="3"/>
  <c r="O6598" i="3"/>
  <c r="S6598" i="3"/>
  <c r="O6623" i="3"/>
  <c r="S6623" i="3"/>
  <c r="S6626" i="3"/>
  <c r="O6626" i="3"/>
  <c r="S6629" i="3"/>
  <c r="O6629" i="3"/>
  <c r="O6640" i="3"/>
  <c r="S6640" i="3"/>
  <c r="S6643" i="3"/>
  <c r="O6643" i="3"/>
  <c r="O6665" i="3"/>
  <c r="S6665" i="3"/>
  <c r="S6668" i="3"/>
  <c r="O6668" i="3"/>
  <c r="O6028" i="3"/>
  <c r="V6028" i="3" s="1"/>
  <c r="G6028" i="3" s="1"/>
  <c r="O6032" i="3"/>
  <c r="V6032" i="3" s="1"/>
  <c r="G6032" i="3" s="1"/>
  <c r="O6036" i="3"/>
  <c r="V6036" i="3" s="1"/>
  <c r="G6036" i="3" s="1"/>
  <c r="M6047" i="3"/>
  <c r="O6049" i="3"/>
  <c r="V6049" i="3" s="1"/>
  <c r="G6049" i="3" s="1"/>
  <c r="O6053" i="3"/>
  <c r="V6053" i="3" s="1"/>
  <c r="G6053" i="3" s="1"/>
  <c r="O6057" i="3"/>
  <c r="V6057" i="3" s="1"/>
  <c r="G6057" i="3" s="1"/>
  <c r="O6062" i="3"/>
  <c r="V6062" i="3" s="1"/>
  <c r="G6062" i="3" s="1"/>
  <c r="O6066" i="3"/>
  <c r="V6066" i="3" s="1"/>
  <c r="G6066" i="3" s="1"/>
  <c r="O6070" i="3"/>
  <c r="V6070" i="3" s="1"/>
  <c r="G6070" i="3" s="1"/>
  <c r="O6074" i="3"/>
  <c r="V6074" i="3" s="1"/>
  <c r="G6074" i="3" s="1"/>
  <c r="M6085" i="3"/>
  <c r="O6087" i="3"/>
  <c r="V6087" i="3" s="1"/>
  <c r="G6087" i="3" s="1"/>
  <c r="O6091" i="3"/>
  <c r="V6091" i="3" s="1"/>
  <c r="G6091" i="3" s="1"/>
  <c r="O6095" i="3"/>
  <c r="V6095" i="3" s="1"/>
  <c r="G6095" i="3" s="1"/>
  <c r="O6100" i="3"/>
  <c r="V6100" i="3" s="1"/>
  <c r="G6100" i="3" s="1"/>
  <c r="O6104" i="3"/>
  <c r="V6104" i="3" s="1"/>
  <c r="G6104" i="3" s="1"/>
  <c r="O6108" i="3"/>
  <c r="V6108" i="3" s="1"/>
  <c r="G6108" i="3" s="1"/>
  <c r="O6112" i="3"/>
  <c r="V6112" i="3" s="1"/>
  <c r="G6112" i="3" s="1"/>
  <c r="M6123" i="3"/>
  <c r="O6125" i="3"/>
  <c r="V6125" i="3" s="1"/>
  <c r="G6125" i="3" s="1"/>
  <c r="O6129" i="3"/>
  <c r="V6129" i="3" s="1"/>
  <c r="G6129" i="3" s="1"/>
  <c r="O6133" i="3"/>
  <c r="V6133" i="3" s="1"/>
  <c r="G6133" i="3" s="1"/>
  <c r="O6138" i="3"/>
  <c r="V6138" i="3" s="1"/>
  <c r="G6138" i="3" s="1"/>
  <c r="O6142" i="3"/>
  <c r="V6142" i="3" s="1"/>
  <c r="G6142" i="3" s="1"/>
  <c r="O6146" i="3"/>
  <c r="V6146" i="3" s="1"/>
  <c r="G6146" i="3" s="1"/>
  <c r="O6150" i="3"/>
  <c r="V6150" i="3" s="1"/>
  <c r="G6150" i="3" s="1"/>
  <c r="M6161" i="3"/>
  <c r="O6163" i="3"/>
  <c r="V6163" i="3" s="1"/>
  <c r="G6163" i="3" s="1"/>
  <c r="O6167" i="3"/>
  <c r="V6167" i="3" s="1"/>
  <c r="G6167" i="3" s="1"/>
  <c r="O6171" i="3"/>
  <c r="V6171" i="3" s="1"/>
  <c r="G6171" i="3" s="1"/>
  <c r="O6176" i="3"/>
  <c r="V6176" i="3" s="1"/>
  <c r="G6176" i="3" s="1"/>
  <c r="O6180" i="3"/>
  <c r="V6180" i="3" s="1"/>
  <c r="G6180" i="3" s="1"/>
  <c r="O6184" i="3"/>
  <c r="V6184" i="3" s="1"/>
  <c r="G6184" i="3" s="1"/>
  <c r="O6188" i="3"/>
  <c r="V6188" i="3" s="1"/>
  <c r="G6188" i="3" s="1"/>
  <c r="M6199" i="3"/>
  <c r="O6201" i="3"/>
  <c r="V6201" i="3" s="1"/>
  <c r="G6201" i="3" s="1"/>
  <c r="O6205" i="3"/>
  <c r="V6205" i="3" s="1"/>
  <c r="G6205" i="3" s="1"/>
  <c r="O6209" i="3"/>
  <c r="V6209" i="3" s="1"/>
  <c r="G6209" i="3" s="1"/>
  <c r="O6214" i="3"/>
  <c r="V6214" i="3" s="1"/>
  <c r="G6214" i="3" s="1"/>
  <c r="O6218" i="3"/>
  <c r="V6218" i="3" s="1"/>
  <c r="G6218" i="3" s="1"/>
  <c r="O6222" i="3"/>
  <c r="V6222" i="3" s="1"/>
  <c r="G6222" i="3" s="1"/>
  <c r="O6226" i="3"/>
  <c r="V6226" i="3" s="1"/>
  <c r="G6226" i="3" s="1"/>
  <c r="M6237" i="3"/>
  <c r="O6239" i="3"/>
  <c r="V6239" i="3" s="1"/>
  <c r="G6239" i="3" s="1"/>
  <c r="O6243" i="3"/>
  <c r="V6243" i="3" s="1"/>
  <c r="G6243" i="3" s="1"/>
  <c r="O6247" i="3"/>
  <c r="V6247" i="3" s="1"/>
  <c r="G6247" i="3" s="1"/>
  <c r="O6252" i="3"/>
  <c r="V6252" i="3" s="1"/>
  <c r="G6252" i="3" s="1"/>
  <c r="O6256" i="3"/>
  <c r="V6256" i="3" s="1"/>
  <c r="G6256" i="3" s="1"/>
  <c r="O6260" i="3"/>
  <c r="V6260" i="3" s="1"/>
  <c r="G6260" i="3" s="1"/>
  <c r="O6264" i="3"/>
  <c r="V6264" i="3" s="1"/>
  <c r="G6264" i="3" s="1"/>
  <c r="M6275" i="3"/>
  <c r="O6277" i="3"/>
  <c r="V6277" i="3" s="1"/>
  <c r="G6277" i="3" s="1"/>
  <c r="O6281" i="3"/>
  <c r="V6281" i="3" s="1"/>
  <c r="G6281" i="3" s="1"/>
  <c r="O6285" i="3"/>
  <c r="V6285" i="3" s="1"/>
  <c r="G6285" i="3" s="1"/>
  <c r="O6290" i="3"/>
  <c r="V6290" i="3" s="1"/>
  <c r="G6290" i="3" s="1"/>
  <c r="O6294" i="3"/>
  <c r="V6294" i="3" s="1"/>
  <c r="G6294" i="3" s="1"/>
  <c r="O6298" i="3"/>
  <c r="V6298" i="3" s="1"/>
  <c r="G6298" i="3" s="1"/>
  <c r="O6302" i="3"/>
  <c r="V6302" i="3" s="1"/>
  <c r="G6302" i="3" s="1"/>
  <c r="M6313" i="3"/>
  <c r="O6315" i="3"/>
  <c r="V6315" i="3" s="1"/>
  <c r="G6315" i="3" s="1"/>
  <c r="O6319" i="3"/>
  <c r="V6319" i="3" s="1"/>
  <c r="G6319" i="3" s="1"/>
  <c r="O6323" i="3"/>
  <c r="V6323" i="3" s="1"/>
  <c r="G6323" i="3" s="1"/>
  <c r="O6328" i="3"/>
  <c r="V6328" i="3" s="1"/>
  <c r="G6328" i="3" s="1"/>
  <c r="O6332" i="3"/>
  <c r="V6332" i="3" s="1"/>
  <c r="G6332" i="3" s="1"/>
  <c r="S6337" i="3"/>
  <c r="V6337" i="3" s="1"/>
  <c r="G6337" i="3" s="1"/>
  <c r="S6341" i="3"/>
  <c r="V6341" i="3" s="1"/>
  <c r="G6341" i="3" s="1"/>
  <c r="S6376" i="3"/>
  <c r="O6376" i="3"/>
  <c r="S6379" i="3"/>
  <c r="V6379" i="3" s="1"/>
  <c r="G6379" i="3" s="1"/>
  <c r="S6389" i="3"/>
  <c r="O6389" i="3"/>
  <c r="O6391" i="3"/>
  <c r="S6391" i="3"/>
  <c r="S6394" i="3"/>
  <c r="O6394" i="3"/>
  <c r="S6397" i="3"/>
  <c r="O6397" i="3"/>
  <c r="O6408" i="3"/>
  <c r="S6408" i="3"/>
  <c r="S6411" i="3"/>
  <c r="O6411" i="3"/>
  <c r="O6416" i="3"/>
  <c r="S6416" i="3"/>
  <c r="O6433" i="3"/>
  <c r="S6433" i="3"/>
  <c r="S6436" i="3"/>
  <c r="O6436" i="3"/>
  <c r="S6439" i="3"/>
  <c r="O6439" i="3"/>
  <c r="O6442" i="3"/>
  <c r="S6442" i="3"/>
  <c r="S6465" i="3"/>
  <c r="O6465" i="3"/>
  <c r="O6467" i="3"/>
  <c r="S6467" i="3"/>
  <c r="S6482" i="3"/>
  <c r="O6482" i="3"/>
  <c r="O6484" i="3"/>
  <c r="S6484" i="3"/>
  <c r="V6504" i="3"/>
  <c r="G6504" i="3" s="1"/>
  <c r="S6507" i="3"/>
  <c r="O6507" i="3"/>
  <c r="O6509" i="3"/>
  <c r="S6509" i="3"/>
  <c r="O6518" i="3"/>
  <c r="S6518" i="3"/>
  <c r="S6521" i="3"/>
  <c r="O6521" i="3"/>
  <c r="S6524" i="3"/>
  <c r="O6524" i="3"/>
  <c r="O6526" i="3"/>
  <c r="S6526" i="3"/>
  <c r="S6549" i="3"/>
  <c r="O6549" i="3"/>
  <c r="O6551" i="3"/>
  <c r="S6551" i="3"/>
  <c r="S6566" i="3"/>
  <c r="O6566" i="3"/>
  <c r="O6568" i="3"/>
  <c r="S6568" i="3"/>
  <c r="S6591" i="3"/>
  <c r="O6591" i="3"/>
  <c r="O6594" i="3"/>
  <c r="S6594" i="3"/>
  <c r="S6617" i="3"/>
  <c r="O6617" i="3"/>
  <c r="O6627" i="3"/>
  <c r="S6627" i="3"/>
  <c r="S6630" i="3"/>
  <c r="O6630" i="3"/>
  <c r="S6634" i="3"/>
  <c r="O6634" i="3"/>
  <c r="O6644" i="3"/>
  <c r="S6644" i="3"/>
  <c r="S6656" i="3"/>
  <c r="O6656" i="3"/>
  <c r="S6659" i="3"/>
  <c r="O6659" i="3"/>
  <c r="O6374" i="3"/>
  <c r="S6374" i="3"/>
  <c r="O6377" i="3"/>
  <c r="V6377" i="3" s="1"/>
  <c r="G6377" i="3" s="1"/>
  <c r="L6380" i="3"/>
  <c r="O6395" i="3"/>
  <c r="S6395" i="3"/>
  <c r="S6398" i="3"/>
  <c r="O6398" i="3"/>
  <c r="S6401" i="3"/>
  <c r="O6401" i="3"/>
  <c r="O6412" i="3"/>
  <c r="S6412" i="3"/>
  <c r="S6428" i="3"/>
  <c r="O6428" i="3"/>
  <c r="O6437" i="3"/>
  <c r="S6437" i="3"/>
  <c r="S6452" i="3"/>
  <c r="O6452" i="3"/>
  <c r="O6454" i="3"/>
  <c r="S6454" i="3"/>
  <c r="S6477" i="3"/>
  <c r="O6477" i="3"/>
  <c r="O6480" i="3"/>
  <c r="S6480" i="3"/>
  <c r="S6503" i="3"/>
  <c r="O6503" i="3"/>
  <c r="O6505" i="3"/>
  <c r="S6505" i="3"/>
  <c r="O6522" i="3"/>
  <c r="S6522" i="3"/>
  <c r="S6545" i="3"/>
  <c r="O6545" i="3"/>
  <c r="O6547" i="3"/>
  <c r="S6547" i="3"/>
  <c r="S6562" i="3"/>
  <c r="O6562" i="3"/>
  <c r="O6564" i="3"/>
  <c r="S6564" i="3"/>
  <c r="S6587" i="3"/>
  <c r="O6587" i="3"/>
  <c r="O6589" i="3"/>
  <c r="S6589" i="3"/>
  <c r="S6604" i="3"/>
  <c r="O6604" i="3"/>
  <c r="O6606" i="3"/>
  <c r="S6606" i="3"/>
  <c r="S6618" i="3"/>
  <c r="O6618" i="3"/>
  <c r="S6621" i="3"/>
  <c r="O6621" i="3"/>
  <c r="O6632" i="3"/>
  <c r="S6632" i="3"/>
  <c r="S6635" i="3"/>
  <c r="O6635" i="3"/>
  <c r="S6638" i="3"/>
  <c r="O6638" i="3"/>
  <c r="O6657" i="3"/>
  <c r="S6657" i="3"/>
  <c r="S6660" i="3"/>
  <c r="O6660" i="3"/>
  <c r="S6663" i="3"/>
  <c r="O6663" i="3"/>
  <c r="V6354" i="3"/>
  <c r="G6354" i="3" s="1"/>
  <c r="O6355" i="3"/>
  <c r="V6355" i="3" s="1"/>
  <c r="G6355" i="3" s="1"/>
  <c r="O6359" i="3"/>
  <c r="V6359" i="3" s="1"/>
  <c r="G6359" i="3" s="1"/>
  <c r="V6362" i="3"/>
  <c r="G6362" i="3" s="1"/>
  <c r="O6363" i="3"/>
  <c r="V6363" i="3" s="1"/>
  <c r="G6363" i="3" s="1"/>
  <c r="V6367" i="3"/>
  <c r="G6367" i="3" s="1"/>
  <c r="O6368" i="3"/>
  <c r="V6368" i="3" s="1"/>
  <c r="G6368" i="3" s="1"/>
  <c r="V6371" i="3"/>
  <c r="G6371" i="3" s="1"/>
  <c r="O6372" i="3"/>
  <c r="V6372" i="3" s="1"/>
  <c r="G6372" i="3" s="1"/>
  <c r="S6375" i="3"/>
  <c r="V6375" i="3" s="1"/>
  <c r="G6375" i="3" s="1"/>
  <c r="O6399" i="3"/>
  <c r="S6399" i="3"/>
  <c r="S6402" i="3"/>
  <c r="O6402" i="3"/>
  <c r="S6406" i="3"/>
  <c r="O6406" i="3"/>
  <c r="O6429" i="3"/>
  <c r="S6429" i="3"/>
  <c r="S6448" i="3"/>
  <c r="O6448" i="3"/>
  <c r="O6450" i="3"/>
  <c r="S6450" i="3"/>
  <c r="S6473" i="3"/>
  <c r="O6473" i="3"/>
  <c r="O6475" i="3"/>
  <c r="S6475" i="3"/>
  <c r="S6490" i="3"/>
  <c r="O6490" i="3"/>
  <c r="O6492" i="3"/>
  <c r="S6492" i="3"/>
  <c r="S6515" i="3"/>
  <c r="O6515" i="3"/>
  <c r="S6541" i="3"/>
  <c r="O6541" i="3"/>
  <c r="O6543" i="3"/>
  <c r="S6543" i="3"/>
  <c r="S6558" i="3"/>
  <c r="O6558" i="3"/>
  <c r="O6560" i="3"/>
  <c r="S6560" i="3"/>
  <c r="S6583" i="3"/>
  <c r="O6583" i="3"/>
  <c r="O6585" i="3"/>
  <c r="S6585" i="3"/>
  <c r="S6600" i="3"/>
  <c r="O6600" i="3"/>
  <c r="O6602" i="3"/>
  <c r="S6602" i="3"/>
  <c r="O6619" i="3"/>
  <c r="S6619" i="3"/>
  <c r="S6622" i="3"/>
  <c r="O6622" i="3"/>
  <c r="S6625" i="3"/>
  <c r="O6625" i="3"/>
  <c r="O6636" i="3"/>
  <c r="S6636" i="3"/>
  <c r="S6639" i="3"/>
  <c r="O6639" i="3"/>
  <c r="S6642" i="3"/>
  <c r="O6642" i="3"/>
  <c r="O6661" i="3"/>
  <c r="S6661" i="3"/>
  <c r="S6664" i="3"/>
  <c r="O6664" i="3"/>
  <c r="S6667" i="3"/>
  <c r="O6667" i="3"/>
  <c r="S6392" i="3"/>
  <c r="V6392" i="3" s="1"/>
  <c r="G6392" i="3" s="1"/>
  <c r="S6396" i="3"/>
  <c r="V6396" i="3" s="1"/>
  <c r="G6396" i="3" s="1"/>
  <c r="S6400" i="3"/>
  <c r="V6400" i="3" s="1"/>
  <c r="G6400" i="3" s="1"/>
  <c r="S6405" i="3"/>
  <c r="V6405" i="3" s="1"/>
  <c r="G6405" i="3" s="1"/>
  <c r="S6409" i="3"/>
  <c r="V6409" i="3" s="1"/>
  <c r="G6409" i="3" s="1"/>
  <c r="S6413" i="3"/>
  <c r="V6413" i="3" s="1"/>
  <c r="G6413" i="3" s="1"/>
  <c r="S6417" i="3"/>
  <c r="V6417" i="3" s="1"/>
  <c r="G6417" i="3" s="1"/>
  <c r="L6418" i="3"/>
  <c r="S6430" i="3"/>
  <c r="V6430" i="3" s="1"/>
  <c r="G6430" i="3" s="1"/>
  <c r="S6434" i="3"/>
  <c r="V6434" i="3" s="1"/>
  <c r="G6434" i="3" s="1"/>
  <c r="S6438" i="3"/>
  <c r="V6438" i="3" s="1"/>
  <c r="G6438" i="3" s="1"/>
  <c r="S6443" i="3"/>
  <c r="V6443" i="3" s="1"/>
  <c r="G6443" i="3" s="1"/>
  <c r="S6447" i="3"/>
  <c r="V6447" i="3" s="1"/>
  <c r="G6447" i="3" s="1"/>
  <c r="S6451" i="3"/>
  <c r="V6451" i="3" s="1"/>
  <c r="G6451" i="3" s="1"/>
  <c r="S6455" i="3"/>
  <c r="V6455" i="3" s="1"/>
  <c r="G6455" i="3" s="1"/>
  <c r="L6456" i="3"/>
  <c r="S6468" i="3"/>
  <c r="V6468" i="3" s="1"/>
  <c r="G6468" i="3" s="1"/>
  <c r="S6472" i="3"/>
  <c r="V6472" i="3" s="1"/>
  <c r="G6472" i="3" s="1"/>
  <c r="S6476" i="3"/>
  <c r="V6476" i="3" s="1"/>
  <c r="G6476" i="3" s="1"/>
  <c r="S6481" i="3"/>
  <c r="V6481" i="3" s="1"/>
  <c r="G6481" i="3" s="1"/>
  <c r="S6485" i="3"/>
  <c r="V6485" i="3" s="1"/>
  <c r="G6485" i="3" s="1"/>
  <c r="S6489" i="3"/>
  <c r="V6489" i="3" s="1"/>
  <c r="G6489" i="3" s="1"/>
  <c r="S6493" i="3"/>
  <c r="V6493" i="3" s="1"/>
  <c r="G6493" i="3" s="1"/>
  <c r="L6494" i="3"/>
  <c r="S6506" i="3"/>
  <c r="V6506" i="3" s="1"/>
  <c r="G6506" i="3" s="1"/>
  <c r="S6510" i="3"/>
  <c r="V6510" i="3" s="1"/>
  <c r="G6510" i="3" s="1"/>
  <c r="S6514" i="3"/>
  <c r="V6514" i="3" s="1"/>
  <c r="G6514" i="3" s="1"/>
  <c r="S6519" i="3"/>
  <c r="V6519" i="3" s="1"/>
  <c r="G6519" i="3" s="1"/>
  <c r="S6523" i="3"/>
  <c r="V6523" i="3" s="1"/>
  <c r="G6523" i="3" s="1"/>
  <c r="S6527" i="3"/>
  <c r="V6527" i="3" s="1"/>
  <c r="G6527" i="3" s="1"/>
  <c r="S6531" i="3"/>
  <c r="V6531" i="3" s="1"/>
  <c r="G6531" i="3" s="1"/>
  <c r="L6532" i="3"/>
  <c r="S6544" i="3"/>
  <c r="V6544" i="3" s="1"/>
  <c r="G6544" i="3" s="1"/>
  <c r="S6548" i="3"/>
  <c r="V6548" i="3" s="1"/>
  <c r="G6548" i="3" s="1"/>
  <c r="S6552" i="3"/>
  <c r="V6552" i="3" s="1"/>
  <c r="G6552" i="3" s="1"/>
  <c r="S6557" i="3"/>
  <c r="V6557" i="3" s="1"/>
  <c r="G6557" i="3" s="1"/>
  <c r="S6561" i="3"/>
  <c r="V6561" i="3" s="1"/>
  <c r="G6561" i="3" s="1"/>
  <c r="S6565" i="3"/>
  <c r="V6565" i="3" s="1"/>
  <c r="G6565" i="3" s="1"/>
  <c r="S6569" i="3"/>
  <c r="V6569" i="3" s="1"/>
  <c r="G6569" i="3" s="1"/>
  <c r="L6570" i="3"/>
  <c r="S6582" i="3"/>
  <c r="V6582" i="3" s="1"/>
  <c r="G6582" i="3" s="1"/>
  <c r="S6586" i="3"/>
  <c r="V6586" i="3" s="1"/>
  <c r="G6586" i="3" s="1"/>
  <c r="S6590" i="3"/>
  <c r="V6590" i="3" s="1"/>
  <c r="G6590" i="3" s="1"/>
  <c r="S6595" i="3"/>
  <c r="V6595" i="3" s="1"/>
  <c r="G6595" i="3" s="1"/>
  <c r="S6599" i="3"/>
  <c r="V6599" i="3" s="1"/>
  <c r="G6599" i="3" s="1"/>
  <c r="S6603" i="3"/>
  <c r="V6603" i="3" s="1"/>
  <c r="G6603" i="3" s="1"/>
  <c r="S6607" i="3"/>
  <c r="V6607" i="3" s="1"/>
  <c r="G6607" i="3" s="1"/>
  <c r="L6608" i="3"/>
  <c r="S6620" i="3"/>
  <c r="V6620" i="3" s="1"/>
  <c r="G6620" i="3" s="1"/>
  <c r="S6624" i="3"/>
  <c r="V6624" i="3" s="1"/>
  <c r="G6624" i="3" s="1"/>
  <c r="S6628" i="3"/>
  <c r="V6628" i="3" s="1"/>
  <c r="G6628" i="3" s="1"/>
  <c r="S6633" i="3"/>
  <c r="V6633" i="3" s="1"/>
  <c r="G6633" i="3" s="1"/>
  <c r="S6637" i="3"/>
  <c r="V6637" i="3" s="1"/>
  <c r="G6637" i="3" s="1"/>
  <c r="S6641" i="3"/>
  <c r="V6641" i="3" s="1"/>
  <c r="G6641" i="3" s="1"/>
  <c r="S6645" i="3"/>
  <c r="V6645" i="3" s="1"/>
  <c r="G6645" i="3" s="1"/>
  <c r="L6646" i="3"/>
  <c r="S6658" i="3"/>
  <c r="V6658" i="3" s="1"/>
  <c r="G6658" i="3" s="1"/>
  <c r="S6662" i="3"/>
  <c r="V6662" i="3" s="1"/>
  <c r="G6662" i="3" s="1"/>
  <c r="S6666" i="3"/>
  <c r="V6666" i="3" s="1"/>
  <c r="G6666" i="3" s="1"/>
  <c r="S6670" i="3"/>
  <c r="O6670" i="3"/>
  <c r="O6672" i="3"/>
  <c r="S6672" i="3"/>
  <c r="S6674" i="3"/>
  <c r="O6674" i="3"/>
  <c r="O6676" i="3"/>
  <c r="S6676" i="3"/>
  <c r="S6678" i="3"/>
  <c r="O6678" i="3"/>
  <c r="O6680" i="3"/>
  <c r="S6680" i="3"/>
  <c r="S6682" i="3"/>
  <c r="O6682" i="3"/>
  <c r="O6693" i="3"/>
  <c r="S6693" i="3"/>
  <c r="S6695" i="3"/>
  <c r="O6695" i="3"/>
  <c r="O6697" i="3"/>
  <c r="S6697" i="3"/>
  <c r="S6699" i="3"/>
  <c r="O6699" i="3"/>
  <c r="O6701" i="3"/>
  <c r="S6701" i="3"/>
  <c r="S6703" i="3"/>
  <c r="O6703" i="3"/>
  <c r="O6718" i="3"/>
  <c r="S6718" i="3"/>
  <c r="S6720" i="3"/>
  <c r="O6720" i="3"/>
  <c r="O6735" i="3"/>
  <c r="S6735" i="3"/>
  <c r="S6737" i="3"/>
  <c r="O6737" i="3"/>
  <c r="O6752" i="3"/>
  <c r="S6752" i="3"/>
  <c r="S6754" i="3"/>
  <c r="O6754" i="3"/>
  <c r="O6777" i="3"/>
  <c r="S6777" i="3"/>
  <c r="S6779" i="3"/>
  <c r="O6779" i="3"/>
  <c r="O6794" i="3"/>
  <c r="S6794" i="3"/>
  <c r="S6796" i="3"/>
  <c r="O6796" i="3"/>
  <c r="O6819" i="3"/>
  <c r="S6819" i="3"/>
  <c r="S6822" i="3"/>
  <c r="O6822" i="3"/>
  <c r="O6427" i="3"/>
  <c r="V6427" i="3" s="1"/>
  <c r="O6431" i="3"/>
  <c r="V6431" i="3" s="1"/>
  <c r="G6431" i="3" s="1"/>
  <c r="S6704" i="3"/>
  <c r="V6704" i="3" s="1"/>
  <c r="G6704" i="3" s="1"/>
  <c r="O6714" i="3"/>
  <c r="S6714" i="3"/>
  <c r="S6716" i="3"/>
  <c r="O6716" i="3"/>
  <c r="V6717" i="3"/>
  <c r="G6717" i="3" s="1"/>
  <c r="S6721" i="3"/>
  <c r="V6721" i="3" s="1"/>
  <c r="G6721" i="3" s="1"/>
  <c r="S6733" i="3"/>
  <c r="O6733" i="3"/>
  <c r="O6748" i="3"/>
  <c r="S6748" i="3"/>
  <c r="S6750" i="3"/>
  <c r="O6750" i="3"/>
  <c r="O6773" i="3"/>
  <c r="S6773" i="3"/>
  <c r="S6775" i="3"/>
  <c r="O6775" i="3"/>
  <c r="V6787" i="3"/>
  <c r="G6787" i="3" s="1"/>
  <c r="O6790" i="3"/>
  <c r="S6790" i="3"/>
  <c r="S6792" i="3"/>
  <c r="O6792" i="3"/>
  <c r="V6812" i="3"/>
  <c r="G6812" i="3" s="1"/>
  <c r="O6815" i="3"/>
  <c r="S6815" i="3"/>
  <c r="S6817" i="3"/>
  <c r="O6817" i="3"/>
  <c r="O6832" i="3"/>
  <c r="S6832" i="3"/>
  <c r="S6834" i="3"/>
  <c r="O6834" i="3"/>
  <c r="O6710" i="3"/>
  <c r="S6710" i="3"/>
  <c r="S6712" i="3"/>
  <c r="O6712" i="3"/>
  <c r="L6722" i="3"/>
  <c r="O6743" i="3"/>
  <c r="S6743" i="3"/>
  <c r="S6746" i="3"/>
  <c r="O6746" i="3"/>
  <c r="S6771" i="3"/>
  <c r="O6771" i="3"/>
  <c r="O6786" i="3"/>
  <c r="S6786" i="3"/>
  <c r="S6788" i="3"/>
  <c r="O6788" i="3"/>
  <c r="O6811" i="3"/>
  <c r="S6811" i="3"/>
  <c r="S6813" i="3"/>
  <c r="O6813" i="3"/>
  <c r="O6828" i="3"/>
  <c r="S6828" i="3"/>
  <c r="S6830" i="3"/>
  <c r="O6830" i="3"/>
  <c r="M6655" i="3"/>
  <c r="O6705" i="3"/>
  <c r="S6705" i="3"/>
  <c r="S6708" i="3"/>
  <c r="O6708" i="3"/>
  <c r="V6709" i="3"/>
  <c r="G6709" i="3" s="1"/>
  <c r="S6713" i="3"/>
  <c r="V6713" i="3" s="1"/>
  <c r="G6713" i="3" s="1"/>
  <c r="O6739" i="3"/>
  <c r="S6739" i="3"/>
  <c r="S6741" i="3"/>
  <c r="O6741" i="3"/>
  <c r="O6756" i="3"/>
  <c r="S6756" i="3"/>
  <c r="S6758" i="3"/>
  <c r="O6758" i="3"/>
  <c r="O6781" i="3"/>
  <c r="S6781" i="3"/>
  <c r="S6784" i="3"/>
  <c r="O6784" i="3"/>
  <c r="S6809" i="3"/>
  <c r="O6809" i="3"/>
  <c r="V6820" i="3"/>
  <c r="G6820" i="3" s="1"/>
  <c r="O6824" i="3"/>
  <c r="S6824" i="3"/>
  <c r="S6826" i="3"/>
  <c r="O6826" i="3"/>
  <c r="M6731" i="3"/>
  <c r="M6769" i="3"/>
  <c r="M6807" i="3"/>
  <c r="M6845" i="3"/>
  <c r="S6848" i="3"/>
  <c r="O6848" i="3"/>
  <c r="S6851" i="3"/>
  <c r="V6851" i="3" s="1"/>
  <c r="G6851" i="3" s="1"/>
  <c r="S6856" i="3"/>
  <c r="O6856" i="3"/>
  <c r="S6860" i="3"/>
  <c r="V6860" i="3" s="1"/>
  <c r="G6860" i="3" s="1"/>
  <c r="S6865" i="3"/>
  <c r="O6865" i="3"/>
  <c r="O6884" i="3"/>
  <c r="S6884" i="3"/>
  <c r="O6887" i="3"/>
  <c r="S6887" i="3"/>
  <c r="S6890" i="3"/>
  <c r="O6890" i="3"/>
  <c r="O6901" i="3"/>
  <c r="S6901" i="3"/>
  <c r="O6904" i="3"/>
  <c r="S6904" i="3"/>
  <c r="S6907" i="3"/>
  <c r="O6907" i="3"/>
  <c r="O6926" i="3"/>
  <c r="S6926" i="3"/>
  <c r="O6929" i="3"/>
  <c r="S6929" i="3"/>
  <c r="S6932" i="3"/>
  <c r="O6932" i="3"/>
  <c r="S6941" i="3"/>
  <c r="O6941" i="3"/>
  <c r="S6949" i="3"/>
  <c r="O6949" i="3"/>
  <c r="S6966" i="3"/>
  <c r="O6966" i="3"/>
  <c r="S6975" i="3"/>
  <c r="O6975" i="3"/>
  <c r="S6983" i="3"/>
  <c r="O6983" i="3"/>
  <c r="S7000" i="3"/>
  <c r="O7000" i="3"/>
  <c r="S6734" i="3"/>
  <c r="V6734" i="3" s="1"/>
  <c r="G6734" i="3" s="1"/>
  <c r="S6738" i="3"/>
  <c r="V6738" i="3" s="1"/>
  <c r="G6738" i="3" s="1"/>
  <c r="S6742" i="3"/>
  <c r="V6742" i="3" s="1"/>
  <c r="G6742" i="3" s="1"/>
  <c r="S6747" i="3"/>
  <c r="V6747" i="3" s="1"/>
  <c r="G6747" i="3" s="1"/>
  <c r="S6751" i="3"/>
  <c r="V6751" i="3" s="1"/>
  <c r="G6751" i="3" s="1"/>
  <c r="S6755" i="3"/>
  <c r="V6755" i="3" s="1"/>
  <c r="G6755" i="3" s="1"/>
  <c r="S6759" i="3"/>
  <c r="V6759" i="3" s="1"/>
  <c r="G6759" i="3" s="1"/>
  <c r="S6772" i="3"/>
  <c r="V6772" i="3" s="1"/>
  <c r="G6772" i="3" s="1"/>
  <c r="S6776" i="3"/>
  <c r="V6776" i="3" s="1"/>
  <c r="G6776" i="3" s="1"/>
  <c r="S6780" i="3"/>
  <c r="V6780" i="3" s="1"/>
  <c r="G6780" i="3" s="1"/>
  <c r="S6785" i="3"/>
  <c r="V6785" i="3" s="1"/>
  <c r="G6785" i="3" s="1"/>
  <c r="S6789" i="3"/>
  <c r="V6789" i="3" s="1"/>
  <c r="G6789" i="3" s="1"/>
  <c r="S6793" i="3"/>
  <c r="V6793" i="3" s="1"/>
  <c r="G6793" i="3" s="1"/>
  <c r="S6797" i="3"/>
  <c r="V6797" i="3" s="1"/>
  <c r="G6797" i="3" s="1"/>
  <c r="S6810" i="3"/>
  <c r="V6810" i="3" s="1"/>
  <c r="G6810" i="3" s="1"/>
  <c r="S6814" i="3"/>
  <c r="V6814" i="3" s="1"/>
  <c r="G6814" i="3" s="1"/>
  <c r="S6818" i="3"/>
  <c r="V6818" i="3" s="1"/>
  <c r="G6818" i="3" s="1"/>
  <c r="S6823" i="3"/>
  <c r="V6823" i="3" s="1"/>
  <c r="G6823" i="3" s="1"/>
  <c r="S6827" i="3"/>
  <c r="V6827" i="3" s="1"/>
  <c r="G6827" i="3" s="1"/>
  <c r="S6831" i="3"/>
  <c r="V6831" i="3" s="1"/>
  <c r="G6831" i="3" s="1"/>
  <c r="S6835" i="3"/>
  <c r="V6835" i="3" s="1"/>
  <c r="G6835" i="3" s="1"/>
  <c r="O6854" i="3"/>
  <c r="S6854" i="3"/>
  <c r="O6863" i="3"/>
  <c r="S6863" i="3"/>
  <c r="O6866" i="3"/>
  <c r="S6866" i="3"/>
  <c r="S6869" i="3"/>
  <c r="O6869" i="3"/>
  <c r="O6888" i="3"/>
  <c r="S6888" i="3"/>
  <c r="O6891" i="3"/>
  <c r="S6891" i="3"/>
  <c r="S6894" i="3"/>
  <c r="O6894" i="3"/>
  <c r="O6905" i="3"/>
  <c r="S6905" i="3"/>
  <c r="O6908" i="3"/>
  <c r="S6908" i="3"/>
  <c r="S6911" i="3"/>
  <c r="O6911" i="3"/>
  <c r="O6930" i="3"/>
  <c r="S6930" i="3"/>
  <c r="O6933" i="3"/>
  <c r="S6933" i="3"/>
  <c r="O6942" i="3"/>
  <c r="S6942" i="3"/>
  <c r="O6967" i="3"/>
  <c r="S6967" i="3"/>
  <c r="O6976" i="3"/>
  <c r="S6976" i="3"/>
  <c r="O6984" i="3"/>
  <c r="S6984" i="3"/>
  <c r="O7001" i="3"/>
  <c r="S7001" i="3"/>
  <c r="S6847" i="3"/>
  <c r="V6847" i="3" s="1"/>
  <c r="G6847" i="3" s="1"/>
  <c r="S6852" i="3"/>
  <c r="O6852" i="3"/>
  <c r="S6855" i="3"/>
  <c r="V6855" i="3" s="1"/>
  <c r="G6855" i="3" s="1"/>
  <c r="S6861" i="3"/>
  <c r="O6861" i="3"/>
  <c r="O6867" i="3"/>
  <c r="S6867" i="3"/>
  <c r="O6870" i="3"/>
  <c r="S6870" i="3"/>
  <c r="S6873" i="3"/>
  <c r="O6873" i="3"/>
  <c r="O6892" i="3"/>
  <c r="S6892" i="3"/>
  <c r="O6895" i="3"/>
  <c r="S6895" i="3"/>
  <c r="S6899" i="3"/>
  <c r="O6899" i="3"/>
  <c r="O6909" i="3"/>
  <c r="S6909" i="3"/>
  <c r="S6924" i="3"/>
  <c r="O6924" i="3"/>
  <c r="S6937" i="3"/>
  <c r="O6937" i="3"/>
  <c r="S6945" i="3"/>
  <c r="O6945" i="3"/>
  <c r="S6962" i="3"/>
  <c r="O6962" i="3"/>
  <c r="S6970" i="3"/>
  <c r="O6970" i="3"/>
  <c r="S6979" i="3"/>
  <c r="O6979" i="3"/>
  <c r="S6987" i="3"/>
  <c r="O6987" i="3"/>
  <c r="S7004" i="3"/>
  <c r="O7004" i="3"/>
  <c r="O6850" i="3"/>
  <c r="S6850" i="3"/>
  <c r="O6858" i="3"/>
  <c r="S6858" i="3"/>
  <c r="O6871" i="3"/>
  <c r="S6871" i="3"/>
  <c r="S6886" i="3"/>
  <c r="O6886" i="3"/>
  <c r="O6896" i="3"/>
  <c r="S6896" i="3"/>
  <c r="O6900" i="3"/>
  <c r="S6900" i="3"/>
  <c r="S6903" i="3"/>
  <c r="O6903" i="3"/>
  <c r="O6922" i="3"/>
  <c r="S6922" i="3"/>
  <c r="O6925" i="3"/>
  <c r="S6925" i="3"/>
  <c r="S6928" i="3"/>
  <c r="O6928" i="3"/>
  <c r="O6938" i="3"/>
  <c r="S6938" i="3"/>
  <c r="O6946" i="3"/>
  <c r="S6946" i="3"/>
  <c r="O6963" i="3"/>
  <c r="S6963" i="3"/>
  <c r="O6971" i="3"/>
  <c r="S6971" i="3"/>
  <c r="O6980" i="3"/>
  <c r="S6980" i="3"/>
  <c r="O6997" i="3"/>
  <c r="S6997" i="3"/>
  <c r="O7005" i="3"/>
  <c r="S7005" i="3"/>
  <c r="S6934" i="3"/>
  <c r="V6934" i="3" s="1"/>
  <c r="G6934" i="3" s="1"/>
  <c r="S6939" i="3"/>
  <c r="V6939" i="3" s="1"/>
  <c r="G6939" i="3" s="1"/>
  <c r="S6943" i="3"/>
  <c r="V6943" i="3" s="1"/>
  <c r="G6943" i="3" s="1"/>
  <c r="S6947" i="3"/>
  <c r="V6947" i="3" s="1"/>
  <c r="G6947" i="3" s="1"/>
  <c r="S6960" i="3"/>
  <c r="V6960" i="3" s="1"/>
  <c r="G6960" i="3" s="1"/>
  <c r="S6964" i="3"/>
  <c r="V6964" i="3" s="1"/>
  <c r="G6964" i="3" s="1"/>
  <c r="S6968" i="3"/>
  <c r="V6968" i="3" s="1"/>
  <c r="G6968" i="3" s="1"/>
  <c r="S6972" i="3"/>
  <c r="V6972" i="3" s="1"/>
  <c r="G6972" i="3" s="1"/>
  <c r="S6977" i="3"/>
  <c r="V6977" i="3" s="1"/>
  <c r="G6977" i="3" s="1"/>
  <c r="S6981" i="3"/>
  <c r="V6981" i="3" s="1"/>
  <c r="G6981" i="3" s="1"/>
  <c r="S6985" i="3"/>
  <c r="V6985" i="3" s="1"/>
  <c r="G6985" i="3" s="1"/>
  <c r="S6998" i="3"/>
  <c r="V6998" i="3" s="1"/>
  <c r="G6998" i="3" s="1"/>
  <c r="S7002" i="3"/>
  <c r="V7002" i="3" s="1"/>
  <c r="G7002" i="3" s="1"/>
  <c r="S7006" i="3"/>
  <c r="V7006" i="3" s="1"/>
  <c r="G7006" i="3" s="1"/>
  <c r="O7014" i="3"/>
  <c r="S7014" i="3"/>
  <c r="S7016" i="3"/>
  <c r="O7016" i="3"/>
  <c r="L7026" i="3"/>
  <c r="O7039" i="3"/>
  <c r="S7039" i="3"/>
  <c r="S7041" i="3"/>
  <c r="O7041" i="3"/>
  <c r="O7056" i="3"/>
  <c r="S7056" i="3"/>
  <c r="S7058" i="3"/>
  <c r="O7058" i="3"/>
  <c r="O7081" i="3"/>
  <c r="S7081" i="3"/>
  <c r="S7092" i="3"/>
  <c r="O7092" i="3"/>
  <c r="O7095" i="3"/>
  <c r="S7095" i="3"/>
  <c r="O7098" i="3"/>
  <c r="S7098" i="3"/>
  <c r="S7117" i="3"/>
  <c r="O7117" i="3"/>
  <c r="O7120" i="3"/>
  <c r="S7120" i="3"/>
  <c r="O7123" i="3"/>
  <c r="S7123" i="3"/>
  <c r="S7134" i="3"/>
  <c r="O7134" i="3"/>
  <c r="O7137" i="3"/>
  <c r="S7137" i="3"/>
  <c r="S7159" i="3"/>
  <c r="O7159" i="3"/>
  <c r="O7162" i="3"/>
  <c r="S7162" i="3"/>
  <c r="O7171" i="3"/>
  <c r="S7171" i="3"/>
  <c r="O6864" i="3"/>
  <c r="V6864" i="3" s="1"/>
  <c r="G6864" i="3" s="1"/>
  <c r="O6868" i="3"/>
  <c r="V6868" i="3" s="1"/>
  <c r="G6868" i="3" s="1"/>
  <c r="O6872" i="3"/>
  <c r="V6872" i="3" s="1"/>
  <c r="G6872" i="3" s="1"/>
  <c r="M6883" i="3"/>
  <c r="O6885" i="3"/>
  <c r="V6885" i="3" s="1"/>
  <c r="G6885" i="3" s="1"/>
  <c r="O6889" i="3"/>
  <c r="V6889" i="3" s="1"/>
  <c r="G6889" i="3" s="1"/>
  <c r="O6893" i="3"/>
  <c r="V6893" i="3" s="1"/>
  <c r="G6893" i="3" s="1"/>
  <c r="O6898" i="3"/>
  <c r="V6898" i="3" s="1"/>
  <c r="G6898" i="3" s="1"/>
  <c r="O6902" i="3"/>
  <c r="V6902" i="3" s="1"/>
  <c r="G6902" i="3" s="1"/>
  <c r="O6906" i="3"/>
  <c r="V6906" i="3" s="1"/>
  <c r="G6906" i="3" s="1"/>
  <c r="O6910" i="3"/>
  <c r="V6910" i="3" s="1"/>
  <c r="G6910" i="3" s="1"/>
  <c r="M6921" i="3"/>
  <c r="O6923" i="3"/>
  <c r="V6923" i="3" s="1"/>
  <c r="G6923" i="3" s="1"/>
  <c r="O6927" i="3"/>
  <c r="V6927" i="3" s="1"/>
  <c r="G6927" i="3" s="1"/>
  <c r="O6931" i="3"/>
  <c r="V6931" i="3" s="1"/>
  <c r="G6931" i="3" s="1"/>
  <c r="O6936" i="3"/>
  <c r="V6936" i="3" s="1"/>
  <c r="G6936" i="3" s="1"/>
  <c r="O6940" i="3"/>
  <c r="V6940" i="3" s="1"/>
  <c r="G6940" i="3" s="1"/>
  <c r="O6944" i="3"/>
  <c r="V6944" i="3" s="1"/>
  <c r="G6944" i="3" s="1"/>
  <c r="O6948" i="3"/>
  <c r="V6948" i="3" s="1"/>
  <c r="G6948" i="3" s="1"/>
  <c r="M6959" i="3"/>
  <c r="O6961" i="3"/>
  <c r="V6961" i="3" s="1"/>
  <c r="G6961" i="3" s="1"/>
  <c r="O6965" i="3"/>
  <c r="V6965" i="3" s="1"/>
  <c r="G6965" i="3" s="1"/>
  <c r="O6969" i="3"/>
  <c r="V6969" i="3" s="1"/>
  <c r="G6969" i="3" s="1"/>
  <c r="O6974" i="3"/>
  <c r="V6974" i="3" s="1"/>
  <c r="G6974" i="3" s="1"/>
  <c r="O6978" i="3"/>
  <c r="V6978" i="3" s="1"/>
  <c r="G6978" i="3" s="1"/>
  <c r="O6982" i="3"/>
  <c r="V6982" i="3" s="1"/>
  <c r="G6982" i="3" s="1"/>
  <c r="O6986" i="3"/>
  <c r="V6986" i="3" s="1"/>
  <c r="G6986" i="3" s="1"/>
  <c r="O6999" i="3"/>
  <c r="V6999" i="3" s="1"/>
  <c r="G6999" i="3" s="1"/>
  <c r="O7003" i="3"/>
  <c r="V7003" i="3" s="1"/>
  <c r="G7003" i="3" s="1"/>
  <c r="O7007" i="3"/>
  <c r="V7007" i="3" s="1"/>
  <c r="G7007" i="3" s="1"/>
  <c r="S7012" i="3"/>
  <c r="O7012" i="3"/>
  <c r="S7017" i="3"/>
  <c r="V7017" i="3" s="1"/>
  <c r="G7017" i="3" s="1"/>
  <c r="O7052" i="3"/>
  <c r="S7052" i="3"/>
  <c r="S7054" i="3"/>
  <c r="O7054" i="3"/>
  <c r="O7077" i="3"/>
  <c r="S7077" i="3"/>
  <c r="S7079" i="3"/>
  <c r="O7079" i="3"/>
  <c r="O7082" i="3"/>
  <c r="S7082" i="3"/>
  <c r="O7085" i="3"/>
  <c r="S7085" i="3"/>
  <c r="S7096" i="3"/>
  <c r="O7096" i="3"/>
  <c r="O7099" i="3"/>
  <c r="S7099" i="3"/>
  <c r="S7121" i="3"/>
  <c r="O7121" i="3"/>
  <c r="O7124" i="3"/>
  <c r="S7124" i="3"/>
  <c r="O7128" i="3"/>
  <c r="S7128" i="3"/>
  <c r="S7138" i="3"/>
  <c r="O7138" i="3"/>
  <c r="O7150" i="3"/>
  <c r="S7150" i="3"/>
  <c r="O7153" i="3"/>
  <c r="S7153" i="3"/>
  <c r="S7164" i="3"/>
  <c r="O7164" i="3"/>
  <c r="S7172" i="3"/>
  <c r="O7172" i="3"/>
  <c r="S7013" i="3"/>
  <c r="V7013" i="3" s="1"/>
  <c r="G7013" i="3" s="1"/>
  <c r="O7022" i="3"/>
  <c r="S7022" i="3"/>
  <c r="S7024" i="3"/>
  <c r="O7024" i="3"/>
  <c r="O7047" i="3"/>
  <c r="S7047" i="3"/>
  <c r="S7050" i="3"/>
  <c r="O7050" i="3"/>
  <c r="S7075" i="3"/>
  <c r="O7075" i="3"/>
  <c r="S7083" i="3"/>
  <c r="O7083" i="3"/>
  <c r="O7086" i="3"/>
  <c r="S7086" i="3"/>
  <c r="O7090" i="3"/>
  <c r="S7090" i="3"/>
  <c r="S7100" i="3"/>
  <c r="O7100" i="3"/>
  <c r="O7112" i="3"/>
  <c r="S7112" i="3"/>
  <c r="O7115" i="3"/>
  <c r="S7115" i="3"/>
  <c r="S7126" i="3"/>
  <c r="O7126" i="3"/>
  <c r="O7129" i="3"/>
  <c r="S7129" i="3"/>
  <c r="O7132" i="3"/>
  <c r="S7132" i="3"/>
  <c r="S7151" i="3"/>
  <c r="O7151" i="3"/>
  <c r="O7154" i="3"/>
  <c r="S7154" i="3"/>
  <c r="O7157" i="3"/>
  <c r="S7157" i="3"/>
  <c r="O7167" i="3"/>
  <c r="S7167" i="3"/>
  <c r="O7175" i="3"/>
  <c r="S7175" i="3"/>
  <c r="O7018" i="3"/>
  <c r="S7018" i="3"/>
  <c r="S7020" i="3"/>
  <c r="O7020" i="3"/>
  <c r="S7037" i="3"/>
  <c r="O7037" i="3"/>
  <c r="O7043" i="3"/>
  <c r="S7043" i="3"/>
  <c r="S7045" i="3"/>
  <c r="O7045" i="3"/>
  <c r="O7060" i="3"/>
  <c r="S7060" i="3"/>
  <c r="S7062" i="3"/>
  <c r="O7062" i="3"/>
  <c r="S7088" i="3"/>
  <c r="O7088" i="3"/>
  <c r="O7091" i="3"/>
  <c r="S7091" i="3"/>
  <c r="O7094" i="3"/>
  <c r="S7094" i="3"/>
  <c r="S7113" i="3"/>
  <c r="O7113" i="3"/>
  <c r="O7116" i="3"/>
  <c r="S7116" i="3"/>
  <c r="O7119" i="3"/>
  <c r="S7119" i="3"/>
  <c r="S7130" i="3"/>
  <c r="O7130" i="3"/>
  <c r="O7133" i="3"/>
  <c r="S7133" i="3"/>
  <c r="O7136" i="3"/>
  <c r="S7136" i="3"/>
  <c r="S7155" i="3"/>
  <c r="O7155" i="3"/>
  <c r="O7158" i="3"/>
  <c r="S7158" i="3"/>
  <c r="O7161" i="3"/>
  <c r="S7161" i="3"/>
  <c r="S7168" i="3"/>
  <c r="O7168" i="3"/>
  <c r="S7176" i="3"/>
  <c r="O7176" i="3"/>
  <c r="O7038" i="3"/>
  <c r="V7038" i="3" s="1"/>
  <c r="G7038" i="3" s="1"/>
  <c r="O7042" i="3"/>
  <c r="V7042" i="3" s="1"/>
  <c r="G7042" i="3" s="1"/>
  <c r="O7046" i="3"/>
  <c r="V7046" i="3" s="1"/>
  <c r="G7046" i="3" s="1"/>
  <c r="O7051" i="3"/>
  <c r="V7051" i="3" s="1"/>
  <c r="G7051" i="3" s="1"/>
  <c r="O7055" i="3"/>
  <c r="V7055" i="3" s="1"/>
  <c r="G7055" i="3" s="1"/>
  <c r="O7059" i="3"/>
  <c r="V7059" i="3" s="1"/>
  <c r="G7059" i="3" s="1"/>
  <c r="O7063" i="3"/>
  <c r="V7063" i="3" s="1"/>
  <c r="G7063" i="3" s="1"/>
  <c r="O7076" i="3"/>
  <c r="V7076" i="3" s="1"/>
  <c r="G7076" i="3" s="1"/>
  <c r="O7080" i="3"/>
  <c r="V7080" i="3" s="1"/>
  <c r="G7080" i="3" s="1"/>
  <c r="O7084" i="3"/>
  <c r="V7084" i="3" s="1"/>
  <c r="G7084" i="3" s="1"/>
  <c r="O7089" i="3"/>
  <c r="V7089" i="3" s="1"/>
  <c r="G7089" i="3" s="1"/>
  <c r="O7093" i="3"/>
  <c r="V7093" i="3" s="1"/>
  <c r="G7093" i="3" s="1"/>
  <c r="O7097" i="3"/>
  <c r="V7097" i="3" s="1"/>
  <c r="G7097" i="3" s="1"/>
  <c r="O7101" i="3"/>
  <c r="V7101" i="3" s="1"/>
  <c r="G7101" i="3" s="1"/>
  <c r="O7114" i="3"/>
  <c r="V7114" i="3" s="1"/>
  <c r="G7114" i="3" s="1"/>
  <c r="O7118" i="3"/>
  <c r="V7118" i="3" s="1"/>
  <c r="G7118" i="3" s="1"/>
  <c r="O7122" i="3"/>
  <c r="V7122" i="3" s="1"/>
  <c r="G7122" i="3" s="1"/>
  <c r="O7127" i="3"/>
  <c r="V7127" i="3" s="1"/>
  <c r="G7127" i="3" s="1"/>
  <c r="O7131" i="3"/>
  <c r="V7131" i="3" s="1"/>
  <c r="G7131" i="3" s="1"/>
  <c r="O7135" i="3"/>
  <c r="V7135" i="3" s="1"/>
  <c r="G7135" i="3" s="1"/>
  <c r="O7139" i="3"/>
  <c r="V7139" i="3" s="1"/>
  <c r="G7139" i="3" s="1"/>
  <c r="O7152" i="3"/>
  <c r="V7152" i="3" s="1"/>
  <c r="G7152" i="3" s="1"/>
  <c r="O7156" i="3"/>
  <c r="V7156" i="3" s="1"/>
  <c r="G7156" i="3" s="1"/>
  <c r="O7160" i="3"/>
  <c r="V7160" i="3" s="1"/>
  <c r="G7160" i="3" s="1"/>
  <c r="O7165" i="3"/>
  <c r="V7165" i="3" s="1"/>
  <c r="G7165" i="3" s="1"/>
  <c r="O7169" i="3"/>
  <c r="V7169" i="3" s="1"/>
  <c r="G7169" i="3" s="1"/>
  <c r="O7173" i="3"/>
  <c r="V7173" i="3" s="1"/>
  <c r="G7173" i="3" s="1"/>
  <c r="O7177" i="3"/>
  <c r="V7177" i="3" s="1"/>
  <c r="G7177" i="3" s="1"/>
  <c r="O7189" i="3"/>
  <c r="V7189" i="3" s="1"/>
  <c r="G7189" i="3" s="1"/>
  <c r="O7194" i="3"/>
  <c r="S7194" i="3"/>
  <c r="O7197" i="3"/>
  <c r="V7197" i="3" s="1"/>
  <c r="G7197" i="3" s="1"/>
  <c r="O7203" i="3"/>
  <c r="S7203" i="3"/>
  <c r="S7206" i="3"/>
  <c r="O7206" i="3"/>
  <c r="S7209" i="3"/>
  <c r="O7209" i="3"/>
  <c r="O7228" i="3"/>
  <c r="S7228" i="3"/>
  <c r="S7231" i="3"/>
  <c r="O7231" i="3"/>
  <c r="S7234" i="3"/>
  <c r="O7234" i="3"/>
  <c r="O7245" i="3"/>
  <c r="S7245" i="3"/>
  <c r="S7248" i="3"/>
  <c r="O7248" i="3"/>
  <c r="S7251" i="3"/>
  <c r="O7251" i="3"/>
  <c r="M7035" i="3"/>
  <c r="M7073" i="3"/>
  <c r="M7111" i="3"/>
  <c r="M7149" i="3"/>
  <c r="S7166" i="3"/>
  <c r="V7166" i="3" s="1"/>
  <c r="G7166" i="3" s="1"/>
  <c r="S7170" i="3"/>
  <c r="V7170" i="3" s="1"/>
  <c r="G7170" i="3" s="1"/>
  <c r="S7174" i="3"/>
  <c r="V7174" i="3" s="1"/>
  <c r="G7174" i="3" s="1"/>
  <c r="S7192" i="3"/>
  <c r="O7192" i="3"/>
  <c r="S7200" i="3"/>
  <c r="O7200" i="3"/>
  <c r="O7207" i="3"/>
  <c r="S7207" i="3"/>
  <c r="S7210" i="3"/>
  <c r="O7210" i="3"/>
  <c r="S7213" i="3"/>
  <c r="O7213" i="3"/>
  <c r="O7232" i="3"/>
  <c r="S7232" i="3"/>
  <c r="S7235" i="3"/>
  <c r="O7235" i="3"/>
  <c r="S7238" i="3"/>
  <c r="O7238" i="3"/>
  <c r="O7249" i="3"/>
  <c r="S7249" i="3"/>
  <c r="S7252" i="3"/>
  <c r="O7252" i="3"/>
  <c r="S7264" i="3"/>
  <c r="O7264" i="3"/>
  <c r="O7190" i="3"/>
  <c r="S7190" i="3"/>
  <c r="O7198" i="3"/>
  <c r="S7198" i="3"/>
  <c r="O7211" i="3"/>
  <c r="S7211" i="3"/>
  <c r="S7214" i="3"/>
  <c r="O7214" i="3"/>
  <c r="S7226" i="3"/>
  <c r="O7226" i="3"/>
  <c r="O7236" i="3"/>
  <c r="S7236" i="3"/>
  <c r="S7240" i="3"/>
  <c r="O7240" i="3"/>
  <c r="S7243" i="3"/>
  <c r="O7243" i="3"/>
  <c r="O7253" i="3"/>
  <c r="S7253" i="3"/>
  <c r="L7216" i="3"/>
  <c r="S7188" i="3"/>
  <c r="O7188" i="3"/>
  <c r="S7191" i="3"/>
  <c r="V7191" i="3" s="1"/>
  <c r="G7191" i="3" s="1"/>
  <c r="S7196" i="3"/>
  <c r="O7196" i="3"/>
  <c r="S7199" i="3"/>
  <c r="V7199" i="3" s="1"/>
  <c r="G7199" i="3" s="1"/>
  <c r="S7202" i="3"/>
  <c r="O7202" i="3"/>
  <c r="S7205" i="3"/>
  <c r="O7205" i="3"/>
  <c r="O7215" i="3"/>
  <c r="S7215" i="3"/>
  <c r="S7227" i="3"/>
  <c r="O7227" i="3"/>
  <c r="S7230" i="3"/>
  <c r="O7230" i="3"/>
  <c r="O7241" i="3"/>
  <c r="S7241" i="3"/>
  <c r="S7244" i="3"/>
  <c r="O7244" i="3"/>
  <c r="S7247" i="3"/>
  <c r="O7247" i="3"/>
  <c r="S7204" i="3"/>
  <c r="V7204" i="3" s="1"/>
  <c r="G7204" i="3" s="1"/>
  <c r="S7208" i="3"/>
  <c r="V7208" i="3" s="1"/>
  <c r="G7208" i="3" s="1"/>
  <c r="S7212" i="3"/>
  <c r="V7212" i="3" s="1"/>
  <c r="G7212" i="3" s="1"/>
  <c r="S7225" i="3"/>
  <c r="V7225" i="3" s="1"/>
  <c r="S7229" i="3"/>
  <c r="V7229" i="3" s="1"/>
  <c r="G7229" i="3" s="1"/>
  <c r="S7233" i="3"/>
  <c r="V7233" i="3" s="1"/>
  <c r="G7233" i="3" s="1"/>
  <c r="S7237" i="3"/>
  <c r="V7237" i="3" s="1"/>
  <c r="G7237" i="3" s="1"/>
  <c r="S7242" i="3"/>
  <c r="V7242" i="3" s="1"/>
  <c r="G7242" i="3" s="1"/>
  <c r="S7246" i="3"/>
  <c r="V7246" i="3" s="1"/>
  <c r="G7246" i="3" s="1"/>
  <c r="S7250" i="3"/>
  <c r="V7250" i="3" s="1"/>
  <c r="G7250" i="3" s="1"/>
  <c r="S7263" i="3"/>
  <c r="V7263" i="3" s="1"/>
  <c r="S7266" i="3"/>
  <c r="O7266" i="3"/>
  <c r="V7267" i="3"/>
  <c r="G7267" i="3" s="1"/>
  <c r="O7268" i="3"/>
  <c r="S7268" i="3"/>
  <c r="S7270" i="3"/>
  <c r="O7270" i="3"/>
  <c r="O7276" i="3"/>
  <c r="S7276" i="3"/>
  <c r="S7279" i="3"/>
  <c r="O7279" i="3"/>
  <c r="V7280" i="3"/>
  <c r="G7280" i="3" s="1"/>
  <c r="O7302" i="3"/>
  <c r="S7302" i="3"/>
  <c r="S7304" i="3"/>
  <c r="O7304" i="3"/>
  <c r="O7319" i="3"/>
  <c r="S7319" i="3"/>
  <c r="S7321" i="3"/>
  <c r="O7321" i="3"/>
  <c r="O7272" i="3"/>
  <c r="S7272" i="3"/>
  <c r="S7274" i="3"/>
  <c r="O7274" i="3"/>
  <c r="O7289" i="3"/>
  <c r="S7289" i="3"/>
  <c r="S7291" i="3"/>
  <c r="O7291" i="3"/>
  <c r="O7314" i="3"/>
  <c r="S7314" i="3"/>
  <c r="S7317" i="3"/>
  <c r="O7317" i="3"/>
  <c r="S7275" i="3"/>
  <c r="V7275" i="3" s="1"/>
  <c r="G7275" i="3" s="1"/>
  <c r="O7285" i="3"/>
  <c r="S7285" i="3"/>
  <c r="S7287" i="3"/>
  <c r="O7287" i="3"/>
  <c r="O7310" i="3"/>
  <c r="S7310" i="3"/>
  <c r="S7312" i="3"/>
  <c r="O7312" i="3"/>
  <c r="O7327" i="3"/>
  <c r="S7327" i="3"/>
  <c r="L7292" i="3"/>
  <c r="S7271" i="3"/>
  <c r="V7271" i="3" s="1"/>
  <c r="G7271" i="3" s="1"/>
  <c r="O7281" i="3"/>
  <c r="S7281" i="3"/>
  <c r="S7283" i="3"/>
  <c r="O7283" i="3"/>
  <c r="O7306" i="3"/>
  <c r="S7306" i="3"/>
  <c r="S7308" i="3"/>
  <c r="O7308" i="3"/>
  <c r="O7323" i="3"/>
  <c r="S7323" i="3"/>
  <c r="S7325" i="3"/>
  <c r="O7325" i="3"/>
  <c r="L7330" i="3"/>
  <c r="O7355" i="3"/>
  <c r="S7355" i="3"/>
  <c r="S7357" i="3"/>
  <c r="O7357" i="3"/>
  <c r="S7362" i="3"/>
  <c r="V7362" i="3" s="1"/>
  <c r="G7362" i="3" s="1"/>
  <c r="S7379" i="3"/>
  <c r="V7379" i="3" s="1"/>
  <c r="G7379" i="3" s="1"/>
  <c r="O7388" i="3"/>
  <c r="S7388" i="3"/>
  <c r="S7390" i="3"/>
  <c r="O7390" i="3"/>
  <c r="O7397" i="3"/>
  <c r="S7397" i="3"/>
  <c r="S7399" i="3"/>
  <c r="O7399" i="3"/>
  <c r="S7284" i="3"/>
  <c r="V7284" i="3" s="1"/>
  <c r="G7284" i="3" s="1"/>
  <c r="S7288" i="3"/>
  <c r="V7288" i="3" s="1"/>
  <c r="G7288" i="3" s="1"/>
  <c r="S7301" i="3"/>
  <c r="V7301" i="3" s="1"/>
  <c r="S7305" i="3"/>
  <c r="V7305" i="3" s="1"/>
  <c r="G7305" i="3" s="1"/>
  <c r="S7309" i="3"/>
  <c r="V7309" i="3" s="1"/>
  <c r="G7309" i="3" s="1"/>
  <c r="S7313" i="3"/>
  <c r="V7313" i="3" s="1"/>
  <c r="G7313" i="3" s="1"/>
  <c r="S7318" i="3"/>
  <c r="V7318" i="3" s="1"/>
  <c r="G7318" i="3" s="1"/>
  <c r="S7322" i="3"/>
  <c r="V7322" i="3" s="1"/>
  <c r="G7322" i="3" s="1"/>
  <c r="S7326" i="3"/>
  <c r="V7326" i="3" s="1"/>
  <c r="G7326" i="3" s="1"/>
  <c r="O7329" i="3"/>
  <c r="S7329" i="3"/>
  <c r="S7340" i="3"/>
  <c r="O7340" i="3"/>
  <c r="O7342" i="3"/>
  <c r="S7342" i="3"/>
  <c r="S7344" i="3"/>
  <c r="O7344" i="3"/>
  <c r="O7346" i="3"/>
  <c r="S7346" i="3"/>
  <c r="O7350" i="3"/>
  <c r="S7350" i="3"/>
  <c r="S7352" i="3"/>
  <c r="O7352" i="3"/>
  <c r="O7367" i="3"/>
  <c r="S7367" i="3"/>
  <c r="O7384" i="3"/>
  <c r="S7384" i="3"/>
  <c r="S7386" i="3"/>
  <c r="O7386" i="3"/>
  <c r="O7393" i="3"/>
  <c r="S7393" i="3"/>
  <c r="S7395" i="3"/>
  <c r="O7395" i="3"/>
  <c r="S7348" i="3"/>
  <c r="O7348" i="3"/>
  <c r="V7349" i="3"/>
  <c r="G7349" i="3" s="1"/>
  <c r="S7354" i="3"/>
  <c r="V7354" i="3" s="1"/>
  <c r="G7354" i="3" s="1"/>
  <c r="O7363" i="3"/>
  <c r="S7363" i="3"/>
  <c r="S7365" i="3"/>
  <c r="O7365" i="3"/>
  <c r="O7380" i="3"/>
  <c r="S7380" i="3"/>
  <c r="S7382" i="3"/>
  <c r="O7382" i="3"/>
  <c r="S7387" i="3"/>
  <c r="V7387" i="3" s="1"/>
  <c r="G7387" i="3" s="1"/>
  <c r="V7389" i="3"/>
  <c r="G7389" i="3" s="1"/>
  <c r="O7405" i="3"/>
  <c r="S7405" i="3"/>
  <c r="L7368" i="3"/>
  <c r="O7359" i="3"/>
  <c r="S7359" i="3"/>
  <c r="S7361" i="3"/>
  <c r="O7361" i="3"/>
  <c r="S7378" i="3"/>
  <c r="O7378" i="3"/>
  <c r="O7401" i="3"/>
  <c r="S7401" i="3"/>
  <c r="S7403" i="3"/>
  <c r="O7403" i="3"/>
  <c r="O7392" i="3"/>
  <c r="V7392" i="3" s="1"/>
  <c r="G7392" i="3" s="1"/>
  <c r="O7396" i="3"/>
  <c r="V7396" i="3" s="1"/>
  <c r="G7396" i="3" s="1"/>
  <c r="O7400" i="3"/>
  <c r="V7400" i="3" s="1"/>
  <c r="G7400" i="3" s="1"/>
  <c r="O7404" i="3"/>
  <c r="V7404" i="3" s="1"/>
  <c r="G7404" i="3" s="1"/>
  <c r="L7444" i="3"/>
  <c r="S7416" i="3"/>
  <c r="V7416" i="3" s="1"/>
  <c r="G7416" i="3" s="1"/>
  <c r="S7418" i="3"/>
  <c r="V7418" i="3" s="1"/>
  <c r="G7418" i="3" s="1"/>
  <c r="S7420" i="3"/>
  <c r="V7420" i="3" s="1"/>
  <c r="G7420" i="3" s="1"/>
  <c r="S7434" i="3"/>
  <c r="O7434" i="3"/>
  <c r="S7455" i="3"/>
  <c r="O7455" i="3"/>
  <c r="O7457" i="3"/>
  <c r="S7457" i="3"/>
  <c r="O7472" i="3"/>
  <c r="S7472" i="3"/>
  <c r="O7477" i="3"/>
  <c r="S7477" i="3"/>
  <c r="O7480" i="3"/>
  <c r="S7480" i="3"/>
  <c r="M7415" i="3"/>
  <c r="S7430" i="3"/>
  <c r="O7430" i="3"/>
  <c r="O7432" i="3"/>
  <c r="S7432" i="3"/>
  <c r="S7442" i="3"/>
  <c r="O7442" i="3"/>
  <c r="S7468" i="3"/>
  <c r="O7468" i="3"/>
  <c r="O7473" i="3"/>
  <c r="S7473" i="3"/>
  <c r="O7481" i="3"/>
  <c r="S7481" i="3"/>
  <c r="S7425" i="3"/>
  <c r="O7425" i="3"/>
  <c r="O7427" i="3"/>
  <c r="S7427" i="3"/>
  <c r="S7438" i="3"/>
  <c r="O7438" i="3"/>
  <c r="O7440" i="3"/>
  <c r="S7440" i="3"/>
  <c r="S7463" i="3"/>
  <c r="O7463" i="3"/>
  <c r="O7465" i="3"/>
  <c r="S7465" i="3"/>
  <c r="S7417" i="3"/>
  <c r="O7417" i="3"/>
  <c r="O7419" i="3"/>
  <c r="S7419" i="3"/>
  <c r="S7421" i="3"/>
  <c r="O7421" i="3"/>
  <c r="O7423" i="3"/>
  <c r="S7423" i="3"/>
  <c r="S7428" i="3"/>
  <c r="V7428" i="3" s="1"/>
  <c r="G7428" i="3" s="1"/>
  <c r="O7436" i="3"/>
  <c r="S7436" i="3"/>
  <c r="S7459" i="3"/>
  <c r="O7459" i="3"/>
  <c r="O7461" i="3"/>
  <c r="S7461" i="3"/>
  <c r="S7476" i="3"/>
  <c r="O7476" i="3"/>
  <c r="S7437" i="3"/>
  <c r="V7437" i="3" s="1"/>
  <c r="G7437" i="3" s="1"/>
  <c r="S7441" i="3"/>
  <c r="V7441" i="3" s="1"/>
  <c r="G7441" i="3" s="1"/>
  <c r="S7454" i="3"/>
  <c r="V7454" i="3" s="1"/>
  <c r="G7454" i="3" s="1"/>
  <c r="S7458" i="3"/>
  <c r="V7458" i="3" s="1"/>
  <c r="G7458" i="3" s="1"/>
  <c r="S7462" i="3"/>
  <c r="V7462" i="3" s="1"/>
  <c r="G7462" i="3" s="1"/>
  <c r="S7466" i="3"/>
  <c r="V7466" i="3" s="1"/>
  <c r="G7466" i="3" s="1"/>
  <c r="O7509" i="3"/>
  <c r="S7509" i="3"/>
  <c r="S7532" i="3"/>
  <c r="O7532" i="3"/>
  <c r="O7534" i="3"/>
  <c r="S7534" i="3"/>
  <c r="M7453" i="3"/>
  <c r="O7491" i="3"/>
  <c r="V7491" i="3" s="1"/>
  <c r="O7492" i="3"/>
  <c r="S7492" i="3"/>
  <c r="O7493" i="3"/>
  <c r="V7493" i="3" s="1"/>
  <c r="G7493" i="3" s="1"/>
  <c r="S7494" i="3"/>
  <c r="O7494" i="3"/>
  <c r="O7495" i="3"/>
  <c r="V7495" i="3" s="1"/>
  <c r="G7495" i="3" s="1"/>
  <c r="O7496" i="3"/>
  <c r="S7496" i="3"/>
  <c r="O7497" i="3"/>
  <c r="V7497" i="3" s="1"/>
  <c r="G7497" i="3" s="1"/>
  <c r="S7498" i="3"/>
  <c r="O7498" i="3"/>
  <c r="S7507" i="3"/>
  <c r="O7507" i="3"/>
  <c r="S7519" i="3"/>
  <c r="O7519" i="3"/>
  <c r="O7530" i="3"/>
  <c r="S7530" i="3"/>
  <c r="S7545" i="3"/>
  <c r="O7545" i="3"/>
  <c r="O7470" i="3"/>
  <c r="V7470" i="3" s="1"/>
  <c r="G7470" i="3" s="1"/>
  <c r="O7471" i="3"/>
  <c r="V7471" i="3" s="1"/>
  <c r="G7471" i="3" s="1"/>
  <c r="O7478" i="3"/>
  <c r="V7478" i="3" s="1"/>
  <c r="G7478" i="3" s="1"/>
  <c r="O7479" i="3"/>
  <c r="V7479" i="3" s="1"/>
  <c r="G7479" i="3" s="1"/>
  <c r="S7502" i="3"/>
  <c r="O7502" i="3"/>
  <c r="O7504" i="3"/>
  <c r="S7504" i="3"/>
  <c r="S7515" i="3"/>
  <c r="O7515" i="3"/>
  <c r="O7517" i="3"/>
  <c r="S7517" i="3"/>
  <c r="S7540" i="3"/>
  <c r="O7540" i="3"/>
  <c r="O7542" i="3"/>
  <c r="S7542" i="3"/>
  <c r="L7520" i="3"/>
  <c r="O7500" i="3"/>
  <c r="S7500" i="3"/>
  <c r="S7506" i="3"/>
  <c r="V7506" i="3" s="1"/>
  <c r="G7506" i="3" s="1"/>
  <c r="V7508" i="3"/>
  <c r="G7508" i="3" s="1"/>
  <c r="S7511" i="3"/>
  <c r="O7511" i="3"/>
  <c r="O7513" i="3"/>
  <c r="S7513" i="3"/>
  <c r="S7536" i="3"/>
  <c r="O7536" i="3"/>
  <c r="O7538" i="3"/>
  <c r="S7538" i="3"/>
  <c r="S7510" i="3"/>
  <c r="V7510" i="3" s="1"/>
  <c r="G7510" i="3" s="1"/>
  <c r="S7514" i="3"/>
  <c r="V7514" i="3" s="1"/>
  <c r="G7514" i="3" s="1"/>
  <c r="S7518" i="3"/>
  <c r="V7518" i="3" s="1"/>
  <c r="G7518" i="3" s="1"/>
  <c r="S7531" i="3"/>
  <c r="V7531" i="3" s="1"/>
  <c r="G7531" i="3" s="1"/>
  <c r="S7535" i="3"/>
  <c r="V7535" i="3" s="1"/>
  <c r="G7535" i="3" s="1"/>
  <c r="S7539" i="3"/>
  <c r="V7539" i="3" s="1"/>
  <c r="G7539" i="3" s="1"/>
  <c r="S7544" i="3"/>
  <c r="V7544" i="3" s="1"/>
  <c r="G7544" i="3" s="1"/>
  <c r="S7576" i="3"/>
  <c r="O7576" i="3"/>
  <c r="O7578" i="3"/>
  <c r="S7578" i="3"/>
  <c r="O7605" i="3"/>
  <c r="S7605" i="3"/>
  <c r="L7558" i="3"/>
  <c r="S7555" i="3"/>
  <c r="O7555" i="3"/>
  <c r="O7557" i="3"/>
  <c r="S7557" i="3"/>
  <c r="S7572" i="3"/>
  <c r="O7572" i="3"/>
  <c r="O7574" i="3"/>
  <c r="S7574" i="3"/>
  <c r="S7579" i="3"/>
  <c r="V7579" i="3" s="1"/>
  <c r="G7579" i="3" s="1"/>
  <c r="S7589" i="3"/>
  <c r="O7589" i="3"/>
  <c r="S7591" i="3"/>
  <c r="O7591" i="3"/>
  <c r="S7547" i="3"/>
  <c r="O7547" i="3"/>
  <c r="O7549" i="3"/>
  <c r="S7549" i="3"/>
  <c r="V7550" i="3"/>
  <c r="G7550" i="3" s="1"/>
  <c r="S7551" i="3"/>
  <c r="O7551" i="3"/>
  <c r="O7553" i="3"/>
  <c r="S7553" i="3"/>
  <c r="S7568" i="3"/>
  <c r="O7568" i="3"/>
  <c r="O7570" i="3"/>
  <c r="S7570" i="3"/>
  <c r="S7585" i="3"/>
  <c r="O7585" i="3"/>
  <c r="O7587" i="3"/>
  <c r="S7587" i="3"/>
  <c r="V7588" i="3"/>
  <c r="G7588" i="3" s="1"/>
  <c r="S7580" i="3"/>
  <c r="O7580" i="3"/>
  <c r="O7583" i="3"/>
  <c r="S7583" i="3"/>
  <c r="V7584" i="3"/>
  <c r="G7584" i="3" s="1"/>
  <c r="S7618" i="3"/>
  <c r="O7618" i="3"/>
  <c r="O7621" i="3"/>
  <c r="S7621" i="3"/>
  <c r="O7633" i="3"/>
  <c r="S7633" i="3"/>
  <c r="S7614" i="3"/>
  <c r="O7614" i="3"/>
  <c r="O7616" i="3"/>
  <c r="S7616" i="3"/>
  <c r="S7622" i="3"/>
  <c r="V7622" i="3" s="1"/>
  <c r="G7622" i="3" s="1"/>
  <c r="S7631" i="3"/>
  <c r="O7631" i="3"/>
  <c r="S7593" i="3"/>
  <c r="O7593" i="3"/>
  <c r="O7595" i="3"/>
  <c r="S7595" i="3"/>
  <c r="S7610" i="3"/>
  <c r="O7610" i="3"/>
  <c r="O7612" i="3"/>
  <c r="S7612" i="3"/>
  <c r="S7627" i="3"/>
  <c r="O7627" i="3"/>
  <c r="O7629" i="3"/>
  <c r="S7629" i="3"/>
  <c r="O7632" i="3"/>
  <c r="V7632" i="3" s="1"/>
  <c r="G7632" i="3" s="1"/>
  <c r="L7596" i="3"/>
  <c r="L7634" i="3"/>
  <c r="S7606" i="3"/>
  <c r="O7606" i="3"/>
  <c r="O7608" i="3"/>
  <c r="S7608" i="3"/>
  <c r="V7609" i="3"/>
  <c r="G7609" i="3" s="1"/>
  <c r="S7613" i="3"/>
  <c r="V7613" i="3" s="1"/>
  <c r="G7613" i="3" s="1"/>
  <c r="S7623" i="3"/>
  <c r="O7623" i="3"/>
  <c r="O7625" i="3"/>
  <c r="S7625" i="3"/>
  <c r="S7630" i="3"/>
  <c r="V7630" i="3" s="1"/>
  <c r="G7630" i="3" s="1"/>
  <c r="S3848" i="3"/>
  <c r="O3848" i="3"/>
  <c r="S3856" i="3"/>
  <c r="O3856" i="3"/>
  <c r="S3865" i="3"/>
  <c r="O3865" i="3"/>
  <c r="O3888" i="3"/>
  <c r="S3888" i="3"/>
  <c r="O3902" i="3"/>
  <c r="S3902" i="3"/>
  <c r="O3849" i="3"/>
  <c r="S3849" i="3"/>
  <c r="O3858" i="3"/>
  <c r="S3858" i="3"/>
  <c r="O3866" i="3"/>
  <c r="S3866" i="3"/>
  <c r="O3889" i="3"/>
  <c r="S3889" i="3"/>
  <c r="O3897" i="3"/>
  <c r="S3897" i="3"/>
  <c r="S3844" i="3"/>
  <c r="O3844" i="3"/>
  <c r="S3852" i="3"/>
  <c r="O3852" i="3"/>
  <c r="S3861" i="3"/>
  <c r="O3861" i="3"/>
  <c r="S3869" i="3"/>
  <c r="O3869" i="3"/>
  <c r="O3898" i="3"/>
  <c r="S3898" i="3"/>
  <c r="O3845" i="3"/>
  <c r="S3845" i="3"/>
  <c r="O3853" i="3"/>
  <c r="S3853" i="3"/>
  <c r="O3862" i="3"/>
  <c r="S3862" i="3"/>
  <c r="S3846" i="3"/>
  <c r="V3846" i="3" s="1"/>
  <c r="G3846" i="3" s="1"/>
  <c r="S3850" i="3"/>
  <c r="V3850" i="3" s="1"/>
  <c r="G3850" i="3" s="1"/>
  <c r="S3854" i="3"/>
  <c r="V3854" i="3" s="1"/>
  <c r="G3854" i="3" s="1"/>
  <c r="S3859" i="3"/>
  <c r="V3859" i="3" s="1"/>
  <c r="G3859" i="3" s="1"/>
  <c r="S3863" i="3"/>
  <c r="V3863" i="3" s="1"/>
  <c r="G3863" i="3" s="1"/>
  <c r="S3867" i="3"/>
  <c r="V3867" i="3" s="1"/>
  <c r="G3867" i="3" s="1"/>
  <c r="O3930" i="3"/>
  <c r="S3930" i="3"/>
  <c r="O3947" i="3"/>
  <c r="S3947" i="3"/>
  <c r="O3964" i="3"/>
  <c r="S3964" i="3"/>
  <c r="O3981" i="3"/>
  <c r="S3981" i="3"/>
  <c r="O3998" i="3"/>
  <c r="S3998" i="3"/>
  <c r="O4015" i="3"/>
  <c r="S4015" i="3"/>
  <c r="S4035" i="3"/>
  <c r="O4035" i="3"/>
  <c r="S4043" i="3"/>
  <c r="O4043" i="3"/>
  <c r="S4052" i="3"/>
  <c r="O4052" i="3"/>
  <c r="S4060" i="3"/>
  <c r="O4060" i="3"/>
  <c r="S4077" i="3"/>
  <c r="O4077" i="3"/>
  <c r="S4086" i="3"/>
  <c r="O4086" i="3"/>
  <c r="S4094" i="3"/>
  <c r="O4094" i="3"/>
  <c r="S4111" i="3"/>
  <c r="O4111" i="3"/>
  <c r="S4119" i="3"/>
  <c r="O4119" i="3"/>
  <c r="S4128" i="3"/>
  <c r="O4128" i="3"/>
  <c r="S4136" i="3"/>
  <c r="O4136" i="3"/>
  <c r="O576" i="3"/>
  <c r="V576" i="3" s="1"/>
  <c r="G576" i="3" s="1"/>
  <c r="O810" i="3"/>
  <c r="V810" i="3" s="1"/>
  <c r="G810" i="3" s="1"/>
  <c r="O865" i="3"/>
  <c r="V865" i="3" s="1"/>
  <c r="G865" i="3" s="1"/>
  <c r="O881" i="3"/>
  <c r="V881" i="3" s="1"/>
  <c r="G881" i="3" s="1"/>
  <c r="O1128" i="3"/>
  <c r="V1128" i="3" s="1"/>
  <c r="G1128" i="3" s="1"/>
  <c r="O1612" i="3"/>
  <c r="V1612" i="3" s="1"/>
  <c r="G1612" i="3" s="1"/>
  <c r="O1621" i="3"/>
  <c r="V1621" i="3" s="1"/>
  <c r="G1621" i="3" s="1"/>
  <c r="O1625" i="3"/>
  <c r="V1625" i="3" s="1"/>
  <c r="G1625" i="3" s="1"/>
  <c r="O1629" i="3"/>
  <c r="V1629" i="3" s="1"/>
  <c r="G1629" i="3" s="1"/>
  <c r="O1682" i="3"/>
  <c r="V1682" i="3" s="1"/>
  <c r="G1682" i="3" s="1"/>
  <c r="O1697" i="3"/>
  <c r="V1697" i="3" s="1"/>
  <c r="G1697" i="3" s="1"/>
  <c r="O1725" i="3"/>
  <c r="V1725" i="3" s="1"/>
  <c r="G1725" i="3" s="1"/>
  <c r="S1740" i="3"/>
  <c r="V1740" i="3" s="1"/>
  <c r="G1740" i="3" s="1"/>
  <c r="O1774" i="3"/>
  <c r="V1774" i="3" s="1"/>
  <c r="G1774" i="3" s="1"/>
  <c r="O1796" i="3"/>
  <c r="V1796" i="3" s="1"/>
  <c r="G1796" i="3" s="1"/>
  <c r="O1948" i="3"/>
  <c r="V1948" i="3" s="1"/>
  <c r="G1948" i="3" s="1"/>
  <c r="O1965" i="3"/>
  <c r="V1965" i="3" s="1"/>
  <c r="G1965" i="3" s="1"/>
  <c r="O1990" i="3"/>
  <c r="V1990" i="3" s="1"/>
  <c r="G1990" i="3" s="1"/>
  <c r="O2007" i="3"/>
  <c r="V2007" i="3" s="1"/>
  <c r="G2007" i="3" s="1"/>
  <c r="O2032" i="3"/>
  <c r="V2032" i="3" s="1"/>
  <c r="G2032" i="3" s="1"/>
  <c r="O2058" i="3"/>
  <c r="V2058" i="3" s="1"/>
  <c r="G2058" i="3" s="1"/>
  <c r="O2075" i="3"/>
  <c r="V2075" i="3" s="1"/>
  <c r="G2075" i="3" s="1"/>
  <c r="O2100" i="3"/>
  <c r="V2100" i="3" s="1"/>
  <c r="G2100" i="3" s="1"/>
  <c r="O2117" i="3"/>
  <c r="V2117" i="3" s="1"/>
  <c r="G2117" i="3" s="1"/>
  <c r="O2142" i="3"/>
  <c r="V2142" i="3" s="1"/>
  <c r="G2142" i="3" s="1"/>
  <c r="O2159" i="3"/>
  <c r="V2159" i="3" s="1"/>
  <c r="G2159" i="3" s="1"/>
  <c r="O2184" i="3"/>
  <c r="V2184" i="3" s="1"/>
  <c r="G2184" i="3" s="1"/>
  <c r="O2193" i="3"/>
  <c r="V2193" i="3" s="1"/>
  <c r="G2193" i="3" s="1"/>
  <c r="O2214" i="3"/>
  <c r="V2214" i="3" s="1"/>
  <c r="G2214" i="3" s="1"/>
  <c r="O2222" i="3"/>
  <c r="V2222" i="3" s="1"/>
  <c r="G2222" i="3" s="1"/>
  <c r="O2227" i="3"/>
  <c r="V2227" i="3" s="1"/>
  <c r="G2227" i="3" s="1"/>
  <c r="O2231" i="3"/>
  <c r="V2231" i="3" s="1"/>
  <c r="G2231" i="3" s="1"/>
  <c r="O2235" i="3"/>
  <c r="V2235" i="3" s="1"/>
  <c r="G2235" i="3" s="1"/>
  <c r="O2248" i="3"/>
  <c r="V2248" i="3" s="1"/>
  <c r="G2248" i="3" s="1"/>
  <c r="O2266" i="3"/>
  <c r="V2266" i="3" s="1"/>
  <c r="G2266" i="3" s="1"/>
  <c r="S2268" i="3"/>
  <c r="V2268" i="3" s="1"/>
  <c r="G2268" i="3" s="1"/>
  <c r="O2270" i="3"/>
  <c r="V2270" i="3" s="1"/>
  <c r="G2270" i="3" s="1"/>
  <c r="S2540" i="3"/>
  <c r="O2541" i="3"/>
  <c r="V2541" i="3" s="1"/>
  <c r="G2541" i="3" s="1"/>
  <c r="O2554" i="3"/>
  <c r="V2554" i="3" s="1"/>
  <c r="G2554" i="3" s="1"/>
  <c r="S2556" i="3"/>
  <c r="V2556" i="3" s="1"/>
  <c r="G2556" i="3" s="1"/>
  <c r="S2561" i="3"/>
  <c r="V2561" i="3" s="1"/>
  <c r="G2561" i="3" s="1"/>
  <c r="O2568" i="3"/>
  <c r="V2568" i="3" s="1"/>
  <c r="G2568" i="3" s="1"/>
  <c r="O2575" i="3"/>
  <c r="V2575" i="3" s="1"/>
  <c r="G2575" i="3" s="1"/>
  <c r="S2591" i="3"/>
  <c r="V2591" i="3" s="1"/>
  <c r="G2591" i="3" s="1"/>
  <c r="O2592" i="3"/>
  <c r="V2592" i="3" s="1"/>
  <c r="G2592" i="3" s="1"/>
  <c r="O2601" i="3"/>
  <c r="V2601" i="3" s="1"/>
  <c r="G2601" i="3" s="1"/>
  <c r="S2604" i="3"/>
  <c r="V2604" i="3" s="1"/>
  <c r="G2604" i="3" s="1"/>
  <c r="O2610" i="3"/>
  <c r="V2610" i="3" s="1"/>
  <c r="G2610" i="3" s="1"/>
  <c r="O2617" i="3"/>
  <c r="V2617" i="3" s="1"/>
  <c r="G2617" i="3" s="1"/>
  <c r="S2628" i="3"/>
  <c r="O2643" i="3"/>
  <c r="V2643" i="3" s="1"/>
  <c r="G2643" i="3" s="1"/>
  <c r="S2645" i="3"/>
  <c r="V2645" i="3" s="1"/>
  <c r="G2645" i="3" s="1"/>
  <c r="S2914" i="3"/>
  <c r="V2914" i="3" s="1"/>
  <c r="G2914" i="3" s="1"/>
  <c r="O2980" i="3"/>
  <c r="V2980" i="3" s="1"/>
  <c r="G2980" i="3" s="1"/>
  <c r="S2982" i="3"/>
  <c r="V2982" i="3" s="1"/>
  <c r="G2982" i="3" s="1"/>
  <c r="O2984" i="3"/>
  <c r="V2984" i="3" s="1"/>
  <c r="G2984" i="3" s="1"/>
  <c r="O2988" i="3"/>
  <c r="V2988" i="3" s="1"/>
  <c r="G2988" i="3" s="1"/>
  <c r="O2996" i="3"/>
  <c r="V2996" i="3" s="1"/>
  <c r="G2996" i="3" s="1"/>
  <c r="O3030" i="3"/>
  <c r="V3030" i="3" s="1"/>
  <c r="G3030" i="3" s="1"/>
  <c r="S3032" i="3"/>
  <c r="V3032" i="3" s="1"/>
  <c r="G3032" i="3" s="1"/>
  <c r="O3093" i="3"/>
  <c r="V3093" i="3" s="1"/>
  <c r="G3093" i="3" s="1"/>
  <c r="O3102" i="3"/>
  <c r="V3102" i="3" s="1"/>
  <c r="G3102" i="3" s="1"/>
  <c r="O3110" i="3"/>
  <c r="V3110" i="3" s="1"/>
  <c r="G3110" i="3" s="1"/>
  <c r="O3127" i="3"/>
  <c r="V3127" i="3" s="1"/>
  <c r="G3127" i="3" s="1"/>
  <c r="O3136" i="3"/>
  <c r="V3136" i="3" s="1"/>
  <c r="G3136" i="3" s="1"/>
  <c r="O3144" i="3"/>
  <c r="V3144" i="3" s="1"/>
  <c r="G3144" i="3" s="1"/>
  <c r="O3170" i="3"/>
  <c r="V3170" i="3" s="1"/>
  <c r="G3170" i="3" s="1"/>
  <c r="O3200" i="3"/>
  <c r="V3200" i="3" s="1"/>
  <c r="G3200" i="3" s="1"/>
  <c r="O3220" i="3"/>
  <c r="V3220" i="3" s="1"/>
  <c r="G3220" i="3" s="1"/>
  <c r="O3240" i="3"/>
  <c r="V3240" i="3" s="1"/>
  <c r="G3240" i="3" s="1"/>
  <c r="O3251" i="3"/>
  <c r="V3251" i="3" s="1"/>
  <c r="G3251" i="3" s="1"/>
  <c r="O3257" i="3"/>
  <c r="V3257" i="3" s="1"/>
  <c r="G3257" i="3" s="1"/>
  <c r="O3284" i="3"/>
  <c r="V3284" i="3" s="1"/>
  <c r="G3284" i="3" s="1"/>
  <c r="O3314" i="3"/>
  <c r="V3314" i="3" s="1"/>
  <c r="G3314" i="3" s="1"/>
  <c r="O3331" i="3"/>
  <c r="V3331" i="3" s="1"/>
  <c r="G3331" i="3" s="1"/>
  <c r="O3359" i="3"/>
  <c r="V3359" i="3" s="1"/>
  <c r="G3359" i="3" s="1"/>
  <c r="O3372" i="3"/>
  <c r="V3372" i="3" s="1"/>
  <c r="G3372" i="3" s="1"/>
  <c r="O3389" i="3"/>
  <c r="V3389" i="3" s="1"/>
  <c r="G3389" i="3" s="1"/>
  <c r="O3397" i="3"/>
  <c r="V3397" i="3" s="1"/>
  <c r="G3397" i="3" s="1"/>
  <c r="O3403" i="3"/>
  <c r="V3403" i="3" s="1"/>
  <c r="G3403" i="3" s="1"/>
  <c r="O3428" i="3"/>
  <c r="V3428" i="3" s="1"/>
  <c r="G3428" i="3" s="1"/>
  <c r="O3506" i="3"/>
  <c r="V3506" i="3" s="1"/>
  <c r="G3506" i="3" s="1"/>
  <c r="S3540" i="3"/>
  <c r="V3540" i="3" s="1"/>
  <c r="G3540" i="3" s="1"/>
  <c r="O3543" i="3"/>
  <c r="V3543" i="3" s="1"/>
  <c r="G3543" i="3" s="1"/>
  <c r="O3560" i="3"/>
  <c r="V3560" i="3" s="1"/>
  <c r="G3560" i="3" s="1"/>
  <c r="S3584" i="3"/>
  <c r="O3586" i="3"/>
  <c r="V3586" i="3" s="1"/>
  <c r="G3586" i="3" s="1"/>
  <c r="S3588" i="3"/>
  <c r="V3588" i="3" s="1"/>
  <c r="G3588" i="3" s="1"/>
  <c r="O3595" i="3"/>
  <c r="V3595" i="3" s="1"/>
  <c r="G3595" i="3" s="1"/>
  <c r="S3597" i="3"/>
  <c r="V3597" i="3" s="1"/>
  <c r="G3597" i="3" s="1"/>
  <c r="O3616" i="3"/>
  <c r="V3616" i="3" s="1"/>
  <c r="G3616" i="3" s="1"/>
  <c r="O3624" i="3"/>
  <c r="V3624" i="3" s="1"/>
  <c r="G3624" i="3" s="1"/>
  <c r="O3634" i="3"/>
  <c r="V3634" i="3" s="1"/>
  <c r="G3634" i="3" s="1"/>
  <c r="O3654" i="3"/>
  <c r="V3654" i="3" s="1"/>
  <c r="G3654" i="3" s="1"/>
  <c r="O3668" i="3"/>
  <c r="V3668" i="3" s="1"/>
  <c r="G3668" i="3" s="1"/>
  <c r="O3673" i="3"/>
  <c r="V3673" i="3" s="1"/>
  <c r="G3673" i="3" s="1"/>
  <c r="O3778" i="3"/>
  <c r="V3778" i="3" s="1"/>
  <c r="G3778" i="3" s="1"/>
  <c r="S3780" i="3"/>
  <c r="O3786" i="3"/>
  <c r="V3786" i="3" s="1"/>
  <c r="G3786" i="3" s="1"/>
  <c r="O3808" i="3"/>
  <c r="V3808" i="3" s="1"/>
  <c r="G3808" i="3" s="1"/>
  <c r="O3843" i="3"/>
  <c r="V3843" i="3" s="1"/>
  <c r="O3847" i="3"/>
  <c r="V3847" i="3" s="1"/>
  <c r="G3847" i="3" s="1"/>
  <c r="O3851" i="3"/>
  <c r="V3851" i="3" s="1"/>
  <c r="G3851" i="3" s="1"/>
  <c r="O3855" i="3"/>
  <c r="V3855" i="3" s="1"/>
  <c r="G3855" i="3" s="1"/>
  <c r="O3860" i="3"/>
  <c r="V3860" i="3" s="1"/>
  <c r="G3860" i="3" s="1"/>
  <c r="O3864" i="3"/>
  <c r="V3864" i="3" s="1"/>
  <c r="G3864" i="3" s="1"/>
  <c r="O3868" i="3"/>
  <c r="V3868" i="3" s="1"/>
  <c r="G3868" i="3" s="1"/>
  <c r="M3881" i="3"/>
  <c r="O3901" i="3"/>
  <c r="V3901" i="3" s="1"/>
  <c r="G3901" i="3" s="1"/>
  <c r="O3905" i="3"/>
  <c r="V3905" i="3" s="1"/>
  <c r="G3905" i="3" s="1"/>
  <c r="O3909" i="3"/>
  <c r="S3909" i="3"/>
  <c r="O3926" i="3"/>
  <c r="S3926" i="3"/>
  <c r="S3931" i="3"/>
  <c r="V3931" i="3" s="1"/>
  <c r="G3931" i="3" s="1"/>
  <c r="O3934" i="3"/>
  <c r="V3934" i="3" s="1"/>
  <c r="G3934" i="3" s="1"/>
  <c r="O3943" i="3"/>
  <c r="S3943" i="3"/>
  <c r="L3986" i="3"/>
  <c r="O3960" i="3"/>
  <c r="S3960" i="3"/>
  <c r="S3965" i="3"/>
  <c r="V3965" i="3" s="1"/>
  <c r="G3965" i="3" s="1"/>
  <c r="O3967" i="3"/>
  <c r="V3967" i="3" s="1"/>
  <c r="G3967" i="3" s="1"/>
  <c r="O3977" i="3"/>
  <c r="S3977" i="3"/>
  <c r="S3982" i="3"/>
  <c r="V3982" i="3" s="1"/>
  <c r="G3982" i="3" s="1"/>
  <c r="O3984" i="3"/>
  <c r="V3984" i="3" s="1"/>
  <c r="G3984" i="3" s="1"/>
  <c r="S3999" i="3"/>
  <c r="V3999" i="3" s="1"/>
  <c r="G3999" i="3" s="1"/>
  <c r="O4001" i="3"/>
  <c r="V4001" i="3" s="1"/>
  <c r="G4001" i="3" s="1"/>
  <c r="O4011" i="3"/>
  <c r="S4011" i="3"/>
  <c r="S4016" i="3"/>
  <c r="V4016" i="3" s="1"/>
  <c r="G4016" i="3" s="1"/>
  <c r="O4018" i="3"/>
  <c r="V4018" i="3" s="1"/>
  <c r="G4018" i="3" s="1"/>
  <c r="O4036" i="3"/>
  <c r="S4036" i="3"/>
  <c r="O4044" i="3"/>
  <c r="S4044" i="3"/>
  <c r="O4053" i="3"/>
  <c r="S4053" i="3"/>
  <c r="O4061" i="3"/>
  <c r="S4061" i="3"/>
  <c r="O4078" i="3"/>
  <c r="S4078" i="3"/>
  <c r="O4087" i="3"/>
  <c r="S4087" i="3"/>
  <c r="O4095" i="3"/>
  <c r="S4095" i="3"/>
  <c r="O4112" i="3"/>
  <c r="S4112" i="3"/>
  <c r="O4120" i="3"/>
  <c r="S4120" i="3"/>
  <c r="O4129" i="3"/>
  <c r="S4129" i="3"/>
  <c r="O4137" i="3"/>
  <c r="S4137" i="3"/>
  <c r="O4155" i="3"/>
  <c r="S4155" i="3"/>
  <c r="O1944" i="3"/>
  <c r="V1944" i="3" s="1"/>
  <c r="G1944" i="3" s="1"/>
  <c r="O1961" i="3"/>
  <c r="V1961" i="3" s="1"/>
  <c r="G1961" i="3" s="1"/>
  <c r="O1986" i="3"/>
  <c r="V1986" i="3" s="1"/>
  <c r="G1986" i="3" s="1"/>
  <c r="O2003" i="3"/>
  <c r="V2003" i="3" s="1"/>
  <c r="G2003" i="3" s="1"/>
  <c r="O2253" i="3"/>
  <c r="V2253" i="3" s="1"/>
  <c r="G2253" i="3" s="1"/>
  <c r="O2257" i="3"/>
  <c r="V2257" i="3" s="1"/>
  <c r="G2257" i="3" s="1"/>
  <c r="O2262" i="3"/>
  <c r="V2262" i="3" s="1"/>
  <c r="G2262" i="3" s="1"/>
  <c r="S2264" i="3"/>
  <c r="V2264" i="3" s="1"/>
  <c r="G2264" i="3" s="1"/>
  <c r="O2521" i="3"/>
  <c r="V2521" i="3" s="1"/>
  <c r="G2521" i="3" s="1"/>
  <c r="S2523" i="3"/>
  <c r="V2523" i="3" s="1"/>
  <c r="G2523" i="3" s="1"/>
  <c r="O2524" i="3"/>
  <c r="V2524" i="3" s="1"/>
  <c r="G2524" i="3" s="1"/>
  <c r="O2534" i="3"/>
  <c r="V2534" i="3" s="1"/>
  <c r="G2534" i="3" s="1"/>
  <c r="O2537" i="3"/>
  <c r="V2537" i="3" s="1"/>
  <c r="G2537" i="3" s="1"/>
  <c r="O2558" i="3"/>
  <c r="V2558" i="3" s="1"/>
  <c r="G2558" i="3" s="1"/>
  <c r="O2563" i="3"/>
  <c r="V2563" i="3" s="1"/>
  <c r="G2563" i="3" s="1"/>
  <c r="O2596" i="3"/>
  <c r="V2596" i="3" s="1"/>
  <c r="G2596" i="3" s="1"/>
  <c r="S2598" i="3"/>
  <c r="V2598" i="3" s="1"/>
  <c r="G2598" i="3" s="1"/>
  <c r="O2606" i="3"/>
  <c r="V2606" i="3" s="1"/>
  <c r="G2606" i="3" s="1"/>
  <c r="O2630" i="3"/>
  <c r="V2630" i="3" s="1"/>
  <c r="G2630" i="3" s="1"/>
  <c r="S2632" i="3"/>
  <c r="V2632" i="3" s="1"/>
  <c r="G2632" i="3" s="1"/>
  <c r="O2647" i="3"/>
  <c r="V2647" i="3" s="1"/>
  <c r="G2647" i="3" s="1"/>
  <c r="S2649" i="3"/>
  <c r="O2898" i="3"/>
  <c r="V2898" i="3" s="1"/>
  <c r="G2898" i="3" s="1"/>
  <c r="O2906" i="3"/>
  <c r="V2906" i="3" s="1"/>
  <c r="G2906" i="3" s="1"/>
  <c r="O2975" i="3"/>
  <c r="V2975" i="3" s="1"/>
  <c r="G2975" i="3" s="1"/>
  <c r="O3017" i="3"/>
  <c r="V3017" i="3" s="1"/>
  <c r="G3017" i="3" s="1"/>
  <c r="O3034" i="3"/>
  <c r="V3034" i="3" s="1"/>
  <c r="G3034" i="3" s="1"/>
  <c r="V3219" i="3"/>
  <c r="G3219" i="3" s="1"/>
  <c r="O3250" i="3"/>
  <c r="V3250" i="3" s="1"/>
  <c r="G3250" i="3" s="1"/>
  <c r="O3406" i="3"/>
  <c r="V3406" i="3" s="1"/>
  <c r="G3406" i="3" s="1"/>
  <c r="O3415" i="3"/>
  <c r="V3415" i="3" s="1"/>
  <c r="G3415" i="3" s="1"/>
  <c r="S3426" i="3"/>
  <c r="V3426" i="3" s="1"/>
  <c r="G3426" i="3" s="1"/>
  <c r="O3510" i="3"/>
  <c r="V3510" i="3" s="1"/>
  <c r="G3510" i="3" s="1"/>
  <c r="O3519" i="3"/>
  <c r="V3519" i="3" s="1"/>
  <c r="G3519" i="3" s="1"/>
  <c r="O3529" i="3"/>
  <c r="V3529" i="3" s="1"/>
  <c r="G3529" i="3" s="1"/>
  <c r="O3550" i="3"/>
  <c r="V3550" i="3" s="1"/>
  <c r="G3550" i="3" s="1"/>
  <c r="O3567" i="3"/>
  <c r="V3567" i="3" s="1"/>
  <c r="G3567" i="3" s="1"/>
  <c r="O3590" i="3"/>
  <c r="V3590" i="3" s="1"/>
  <c r="G3590" i="3" s="1"/>
  <c r="O3603" i="3"/>
  <c r="V3603" i="3" s="1"/>
  <c r="G3603" i="3" s="1"/>
  <c r="O3680" i="3"/>
  <c r="V3680" i="3" s="1"/>
  <c r="G3680" i="3" s="1"/>
  <c r="O3711" i="3"/>
  <c r="V3711" i="3" s="1"/>
  <c r="G3711" i="3" s="1"/>
  <c r="O3719" i="3"/>
  <c r="V3719" i="3" s="1"/>
  <c r="G3719" i="3" s="1"/>
  <c r="O3737" i="3"/>
  <c r="V3737" i="3" s="1"/>
  <c r="G3737" i="3" s="1"/>
  <c r="O3740" i="3"/>
  <c r="V3740" i="3" s="1"/>
  <c r="G3740" i="3" s="1"/>
  <c r="S3747" i="3"/>
  <c r="O3769" i="3"/>
  <c r="V3769" i="3" s="1"/>
  <c r="G3769" i="3" s="1"/>
  <c r="O3773" i="3"/>
  <c r="V3773" i="3" s="1"/>
  <c r="G3773" i="3" s="1"/>
  <c r="S3775" i="3"/>
  <c r="V3775" i="3" s="1"/>
  <c r="G3775" i="3" s="1"/>
  <c r="O3783" i="3"/>
  <c r="V3783" i="3" s="1"/>
  <c r="G3783" i="3" s="1"/>
  <c r="S3785" i="3"/>
  <c r="V3785" i="3" s="1"/>
  <c r="G3785" i="3" s="1"/>
  <c r="O3790" i="3"/>
  <c r="V3790" i="3" s="1"/>
  <c r="G3790" i="3" s="1"/>
  <c r="O3795" i="3"/>
  <c r="V3795" i="3" s="1"/>
  <c r="G3795" i="3" s="1"/>
  <c r="S3806" i="3"/>
  <c r="O3811" i="3"/>
  <c r="V3811" i="3" s="1"/>
  <c r="G3811" i="3" s="1"/>
  <c r="S3885" i="3"/>
  <c r="V3885" i="3" s="1"/>
  <c r="G3885" i="3" s="1"/>
  <c r="O3886" i="3"/>
  <c r="V3886" i="3" s="1"/>
  <c r="G3886" i="3" s="1"/>
  <c r="O3887" i="3"/>
  <c r="V3887" i="3" s="1"/>
  <c r="G3887" i="3" s="1"/>
  <c r="S3893" i="3"/>
  <c r="V3893" i="3" s="1"/>
  <c r="G3893" i="3" s="1"/>
  <c r="O3894" i="3"/>
  <c r="V3894" i="3" s="1"/>
  <c r="G3894" i="3" s="1"/>
  <c r="O3896" i="3"/>
  <c r="V3896" i="3" s="1"/>
  <c r="G3896" i="3" s="1"/>
  <c r="S3899" i="3"/>
  <c r="V3899" i="3" s="1"/>
  <c r="G3899" i="3" s="1"/>
  <c r="S3903" i="3"/>
  <c r="V3903" i="3" s="1"/>
  <c r="G3903" i="3" s="1"/>
  <c r="L3948" i="3"/>
  <c r="O3922" i="3"/>
  <c r="S3922" i="3"/>
  <c r="S3927" i="3"/>
  <c r="V3927" i="3" s="1"/>
  <c r="G3927" i="3" s="1"/>
  <c r="O3929" i="3"/>
  <c r="V3929" i="3" s="1"/>
  <c r="G3929" i="3" s="1"/>
  <c r="O3939" i="3"/>
  <c r="S3939" i="3"/>
  <c r="V3940" i="3"/>
  <c r="G3940" i="3" s="1"/>
  <c r="S3944" i="3"/>
  <c r="V3944" i="3" s="1"/>
  <c r="G3944" i="3" s="1"/>
  <c r="O3946" i="3"/>
  <c r="V3946" i="3" s="1"/>
  <c r="G3946" i="3" s="1"/>
  <c r="S3961" i="3"/>
  <c r="V3961" i="3" s="1"/>
  <c r="G3961" i="3" s="1"/>
  <c r="O3963" i="3"/>
  <c r="V3963" i="3" s="1"/>
  <c r="G3963" i="3" s="1"/>
  <c r="O3973" i="3"/>
  <c r="S3973" i="3"/>
  <c r="V3974" i="3"/>
  <c r="G3974" i="3" s="1"/>
  <c r="S3978" i="3"/>
  <c r="V3978" i="3" s="1"/>
  <c r="G3978" i="3" s="1"/>
  <c r="O3980" i="3"/>
  <c r="V3980" i="3" s="1"/>
  <c r="G3980" i="3" s="1"/>
  <c r="S3995" i="3"/>
  <c r="V3995" i="3" s="1"/>
  <c r="O3997" i="3"/>
  <c r="V3997" i="3" s="1"/>
  <c r="G3997" i="3" s="1"/>
  <c r="O4006" i="3"/>
  <c r="S4006" i="3"/>
  <c r="S4012" i="3"/>
  <c r="V4012" i="3" s="1"/>
  <c r="G4012" i="3" s="1"/>
  <c r="O4014" i="3"/>
  <c r="V4014" i="3" s="1"/>
  <c r="G4014" i="3" s="1"/>
  <c r="S4022" i="3"/>
  <c r="O4022" i="3"/>
  <c r="S4039" i="3"/>
  <c r="O4039" i="3"/>
  <c r="S4048" i="3"/>
  <c r="O4048" i="3"/>
  <c r="S4056" i="3"/>
  <c r="O4056" i="3"/>
  <c r="S4073" i="3"/>
  <c r="O4073" i="3"/>
  <c r="S4081" i="3"/>
  <c r="O4081" i="3"/>
  <c r="S4090" i="3"/>
  <c r="O4090" i="3"/>
  <c r="S4098" i="3"/>
  <c r="O4098" i="3"/>
  <c r="S4115" i="3"/>
  <c r="O4115" i="3"/>
  <c r="S4124" i="3"/>
  <c r="O4124" i="3"/>
  <c r="S4132" i="3"/>
  <c r="O4132" i="3"/>
  <c r="O4156" i="3"/>
  <c r="S4156" i="3"/>
  <c r="O544" i="3"/>
  <c r="V544" i="3" s="1"/>
  <c r="G544" i="3" s="1"/>
  <c r="S937" i="3"/>
  <c r="V937" i="3" s="1"/>
  <c r="G937" i="3" s="1"/>
  <c r="O1361" i="3"/>
  <c r="V1361" i="3" s="1"/>
  <c r="G1361" i="3" s="1"/>
  <c r="S1457" i="3"/>
  <c r="V1457" i="3" s="1"/>
  <c r="G1457" i="3" s="1"/>
  <c r="O1459" i="3"/>
  <c r="V1459" i="3" s="1"/>
  <c r="G1459" i="3" s="1"/>
  <c r="O1489" i="3"/>
  <c r="V1489" i="3" s="1"/>
  <c r="G1489" i="3" s="1"/>
  <c r="S1505" i="3"/>
  <c r="O1511" i="3"/>
  <c r="V1511" i="3" s="1"/>
  <c r="G1511" i="3" s="1"/>
  <c r="S1548" i="3"/>
  <c r="V1548" i="3" s="1"/>
  <c r="G1548" i="3" s="1"/>
  <c r="O1550" i="3"/>
  <c r="V1550" i="3" s="1"/>
  <c r="G1550" i="3" s="1"/>
  <c r="O1588" i="3"/>
  <c r="V1588" i="3" s="1"/>
  <c r="G1588" i="3" s="1"/>
  <c r="O1613" i="3"/>
  <c r="V1613" i="3" s="1"/>
  <c r="G1613" i="3" s="1"/>
  <c r="S1616" i="3"/>
  <c r="V1616" i="3" s="1"/>
  <c r="G1616" i="3" s="1"/>
  <c r="O1644" i="3"/>
  <c r="V1644" i="3" s="1"/>
  <c r="G1644" i="3" s="1"/>
  <c r="S1649" i="3"/>
  <c r="V2573" i="3"/>
  <c r="G2573" i="3" s="1"/>
  <c r="V3248" i="3"/>
  <c r="G3248" i="3" s="1"/>
  <c r="V3520" i="3"/>
  <c r="G3520" i="3" s="1"/>
  <c r="O3935" i="3"/>
  <c r="S3935" i="3"/>
  <c r="O3968" i="3"/>
  <c r="S3968" i="3"/>
  <c r="O3985" i="3"/>
  <c r="S3985" i="3"/>
  <c r="O4002" i="3"/>
  <c r="S4002" i="3"/>
  <c r="O4019" i="3"/>
  <c r="S4019" i="3"/>
  <c r="V4020" i="3"/>
  <c r="G4020" i="3" s="1"/>
  <c r="O4023" i="3"/>
  <c r="S4023" i="3"/>
  <c r="O4040" i="3"/>
  <c r="S4040" i="3"/>
  <c r="O4049" i="3"/>
  <c r="S4049" i="3"/>
  <c r="O4057" i="3"/>
  <c r="S4057" i="3"/>
  <c r="O4074" i="3"/>
  <c r="S4074" i="3"/>
  <c r="O4082" i="3"/>
  <c r="S4082" i="3"/>
  <c r="O4091" i="3"/>
  <c r="S4091" i="3"/>
  <c r="O4099" i="3"/>
  <c r="S4099" i="3"/>
  <c r="O4116" i="3"/>
  <c r="S4116" i="3"/>
  <c r="O4125" i="3"/>
  <c r="S4125" i="3"/>
  <c r="O4133" i="3"/>
  <c r="S4133" i="3"/>
  <c r="S4033" i="3"/>
  <c r="V4033" i="3" s="1"/>
  <c r="S4037" i="3"/>
  <c r="V4037" i="3" s="1"/>
  <c r="G4037" i="3" s="1"/>
  <c r="S4041" i="3"/>
  <c r="V4041" i="3" s="1"/>
  <c r="G4041" i="3" s="1"/>
  <c r="S4045" i="3"/>
  <c r="V4045" i="3" s="1"/>
  <c r="G4045" i="3" s="1"/>
  <c r="S4050" i="3"/>
  <c r="V4050" i="3" s="1"/>
  <c r="G4050" i="3" s="1"/>
  <c r="S4054" i="3"/>
  <c r="V4054" i="3" s="1"/>
  <c r="G4054" i="3" s="1"/>
  <c r="S4058" i="3"/>
  <c r="V4058" i="3" s="1"/>
  <c r="G4058" i="3" s="1"/>
  <c r="S4071" i="3"/>
  <c r="V4071" i="3" s="1"/>
  <c r="S4075" i="3"/>
  <c r="V4075" i="3" s="1"/>
  <c r="G4075" i="3" s="1"/>
  <c r="S4079" i="3"/>
  <c r="V4079" i="3" s="1"/>
  <c r="G4079" i="3" s="1"/>
  <c r="S4083" i="3"/>
  <c r="V4083" i="3" s="1"/>
  <c r="G4083" i="3" s="1"/>
  <c r="S4088" i="3"/>
  <c r="V4088" i="3" s="1"/>
  <c r="G4088" i="3" s="1"/>
  <c r="S4092" i="3"/>
  <c r="V4092" i="3" s="1"/>
  <c r="G4092" i="3" s="1"/>
  <c r="S4096" i="3"/>
  <c r="V4096" i="3" s="1"/>
  <c r="G4096" i="3" s="1"/>
  <c r="S4109" i="3"/>
  <c r="V4109" i="3" s="1"/>
  <c r="S4113" i="3"/>
  <c r="V4113" i="3" s="1"/>
  <c r="G4113" i="3" s="1"/>
  <c r="S4117" i="3"/>
  <c r="V4117" i="3" s="1"/>
  <c r="G4117" i="3" s="1"/>
  <c r="S4121" i="3"/>
  <c r="V4121" i="3" s="1"/>
  <c r="G4121" i="3" s="1"/>
  <c r="S4126" i="3"/>
  <c r="V4126" i="3" s="1"/>
  <c r="G4126" i="3" s="1"/>
  <c r="S4130" i="3"/>
  <c r="V4130" i="3" s="1"/>
  <c r="G4130" i="3" s="1"/>
  <c r="S4134" i="3"/>
  <c r="V4134" i="3" s="1"/>
  <c r="G4134" i="3" s="1"/>
  <c r="S4147" i="3"/>
  <c r="V4147" i="3" s="1"/>
  <c r="S4163" i="3"/>
  <c r="O4163" i="3"/>
  <c r="O4165" i="3"/>
  <c r="S4165" i="3"/>
  <c r="S4167" i="3"/>
  <c r="O4167" i="3"/>
  <c r="O4169" i="3"/>
  <c r="S4169" i="3"/>
  <c r="S4171" i="3"/>
  <c r="O4171" i="3"/>
  <c r="O4173" i="3"/>
  <c r="S4173" i="3"/>
  <c r="S4175" i="3"/>
  <c r="O4175" i="3"/>
  <c r="O4186" i="3"/>
  <c r="S4186" i="3"/>
  <c r="S4188" i="3"/>
  <c r="O4188" i="3"/>
  <c r="O4190" i="3"/>
  <c r="S4190" i="3"/>
  <c r="S4192" i="3"/>
  <c r="O4192" i="3"/>
  <c r="O4194" i="3"/>
  <c r="S4194" i="3"/>
  <c r="S4196" i="3"/>
  <c r="O4196" i="3"/>
  <c r="O4198" i="3"/>
  <c r="S4198" i="3"/>
  <c r="S4201" i="3"/>
  <c r="O4201" i="3"/>
  <c r="O4203" i="3"/>
  <c r="S4203" i="3"/>
  <c r="S4205" i="3"/>
  <c r="O4205" i="3"/>
  <c r="O4207" i="3"/>
  <c r="S4207" i="3"/>
  <c r="S4209" i="3"/>
  <c r="O4209" i="3"/>
  <c r="O4211" i="3"/>
  <c r="S4211" i="3"/>
  <c r="S4213" i="3"/>
  <c r="O4213" i="3"/>
  <c r="O4224" i="3"/>
  <c r="S4224" i="3"/>
  <c r="S4226" i="3"/>
  <c r="O4226" i="3"/>
  <c r="O4228" i="3"/>
  <c r="S4228" i="3"/>
  <c r="S4230" i="3"/>
  <c r="O4230" i="3"/>
  <c r="O4232" i="3"/>
  <c r="S4232" i="3"/>
  <c r="S4234" i="3"/>
  <c r="O4234" i="3"/>
  <c r="S4239" i="3"/>
  <c r="O4239" i="3"/>
  <c r="O4241" i="3"/>
  <c r="S4241" i="3"/>
  <c r="S4272" i="3"/>
  <c r="O4272" i="3"/>
  <c r="O4274" i="3"/>
  <c r="S4274" i="3"/>
  <c r="S4289" i="3"/>
  <c r="O4289" i="3"/>
  <c r="S4306" i="3"/>
  <c r="O4306" i="3"/>
  <c r="O4308" i="3"/>
  <c r="S4308" i="3"/>
  <c r="S4323" i="3"/>
  <c r="O4323" i="3"/>
  <c r="O4325" i="3"/>
  <c r="S4325" i="3"/>
  <c r="S4340" i="3"/>
  <c r="O4340" i="3"/>
  <c r="O4342" i="3"/>
  <c r="S4342" i="3"/>
  <c r="S4357" i="3"/>
  <c r="O4357" i="3"/>
  <c r="O4359" i="3"/>
  <c r="S4359" i="3"/>
  <c r="O4376" i="3"/>
  <c r="S4376" i="3"/>
  <c r="S4395" i="3"/>
  <c r="O4395" i="3"/>
  <c r="O4397" i="3"/>
  <c r="S4397" i="3"/>
  <c r="S4420" i="3"/>
  <c r="O4420" i="3"/>
  <c r="O4422" i="3"/>
  <c r="S4422" i="3"/>
  <c r="S4437" i="3"/>
  <c r="O4437" i="3"/>
  <c r="O4439" i="3"/>
  <c r="S4439" i="3"/>
  <c r="S4462" i="3"/>
  <c r="O4462" i="3"/>
  <c r="O4464" i="3"/>
  <c r="S4464" i="3"/>
  <c r="O4475" i="3"/>
  <c r="S4475" i="3"/>
  <c r="O4478" i="3"/>
  <c r="S4478" i="3"/>
  <c r="O3907" i="3"/>
  <c r="V3907" i="3" s="1"/>
  <c r="G3907" i="3" s="1"/>
  <c r="O3920" i="3"/>
  <c r="V3920" i="3" s="1"/>
  <c r="G3920" i="3" s="1"/>
  <c r="O3924" i="3"/>
  <c r="V3924" i="3" s="1"/>
  <c r="G3924" i="3" s="1"/>
  <c r="O3928" i="3"/>
  <c r="V3928" i="3" s="1"/>
  <c r="G3928" i="3" s="1"/>
  <c r="O3932" i="3"/>
  <c r="V3932" i="3" s="1"/>
  <c r="G3932" i="3" s="1"/>
  <c r="O3937" i="3"/>
  <c r="V3937" i="3" s="1"/>
  <c r="G3937" i="3" s="1"/>
  <c r="O3941" i="3"/>
  <c r="V3941" i="3" s="1"/>
  <c r="G3941" i="3" s="1"/>
  <c r="O3945" i="3"/>
  <c r="V3945" i="3" s="1"/>
  <c r="G3945" i="3" s="1"/>
  <c r="O3958" i="3"/>
  <c r="V3958" i="3" s="1"/>
  <c r="G3958" i="3" s="1"/>
  <c r="O3962" i="3"/>
  <c r="V3962" i="3" s="1"/>
  <c r="G3962" i="3" s="1"/>
  <c r="O3966" i="3"/>
  <c r="V3966" i="3" s="1"/>
  <c r="G3966" i="3" s="1"/>
  <c r="O3970" i="3"/>
  <c r="V3970" i="3" s="1"/>
  <c r="G3970" i="3" s="1"/>
  <c r="O3975" i="3"/>
  <c r="V3975" i="3" s="1"/>
  <c r="G3975" i="3" s="1"/>
  <c r="O3979" i="3"/>
  <c r="V3979" i="3" s="1"/>
  <c r="G3979" i="3" s="1"/>
  <c r="O3983" i="3"/>
  <c r="V3983" i="3" s="1"/>
  <c r="G3983" i="3" s="1"/>
  <c r="O3996" i="3"/>
  <c r="V3996" i="3" s="1"/>
  <c r="G3996" i="3" s="1"/>
  <c r="O4000" i="3"/>
  <c r="V4000" i="3" s="1"/>
  <c r="G4000" i="3" s="1"/>
  <c r="O4004" i="3"/>
  <c r="V4004" i="3" s="1"/>
  <c r="G4004" i="3" s="1"/>
  <c r="O4008" i="3"/>
  <c r="V4008" i="3" s="1"/>
  <c r="G4008" i="3" s="1"/>
  <c r="O4013" i="3"/>
  <c r="V4013" i="3" s="1"/>
  <c r="G4013" i="3" s="1"/>
  <c r="O4017" i="3"/>
  <c r="V4017" i="3" s="1"/>
  <c r="G4017" i="3" s="1"/>
  <c r="O4021" i="3"/>
  <c r="V4021" i="3" s="1"/>
  <c r="G4021" i="3" s="1"/>
  <c r="O4034" i="3"/>
  <c r="V4034" i="3" s="1"/>
  <c r="G4034" i="3" s="1"/>
  <c r="O4038" i="3"/>
  <c r="V4038" i="3" s="1"/>
  <c r="G4038" i="3" s="1"/>
  <c r="O4042" i="3"/>
  <c r="V4042" i="3" s="1"/>
  <c r="G4042" i="3" s="1"/>
  <c r="O4046" i="3"/>
  <c r="V4046" i="3" s="1"/>
  <c r="G4046" i="3" s="1"/>
  <c r="O4051" i="3"/>
  <c r="V4051" i="3" s="1"/>
  <c r="G4051" i="3" s="1"/>
  <c r="O4055" i="3"/>
  <c r="V4055" i="3" s="1"/>
  <c r="G4055" i="3" s="1"/>
  <c r="O4059" i="3"/>
  <c r="V4059" i="3" s="1"/>
  <c r="G4059" i="3" s="1"/>
  <c r="O4072" i="3"/>
  <c r="V4072" i="3" s="1"/>
  <c r="G4072" i="3" s="1"/>
  <c r="O4076" i="3"/>
  <c r="V4076" i="3" s="1"/>
  <c r="G4076" i="3" s="1"/>
  <c r="O4080" i="3"/>
  <c r="V4080" i="3" s="1"/>
  <c r="G4080" i="3" s="1"/>
  <c r="O4084" i="3"/>
  <c r="V4084" i="3" s="1"/>
  <c r="G4084" i="3" s="1"/>
  <c r="O4089" i="3"/>
  <c r="V4089" i="3" s="1"/>
  <c r="G4089" i="3" s="1"/>
  <c r="O4093" i="3"/>
  <c r="V4093" i="3" s="1"/>
  <c r="G4093" i="3" s="1"/>
  <c r="O4097" i="3"/>
  <c r="V4097" i="3" s="1"/>
  <c r="G4097" i="3" s="1"/>
  <c r="O4110" i="3"/>
  <c r="V4110" i="3" s="1"/>
  <c r="G4110" i="3" s="1"/>
  <c r="O4114" i="3"/>
  <c r="V4114" i="3" s="1"/>
  <c r="G4114" i="3" s="1"/>
  <c r="O4118" i="3"/>
  <c r="V4118" i="3" s="1"/>
  <c r="G4118" i="3" s="1"/>
  <c r="O4122" i="3"/>
  <c r="V4122" i="3" s="1"/>
  <c r="G4122" i="3" s="1"/>
  <c r="O4127" i="3"/>
  <c r="V4127" i="3" s="1"/>
  <c r="G4127" i="3" s="1"/>
  <c r="O4131" i="3"/>
  <c r="V4131" i="3" s="1"/>
  <c r="G4131" i="3" s="1"/>
  <c r="O4135" i="3"/>
  <c r="V4135" i="3" s="1"/>
  <c r="G4135" i="3" s="1"/>
  <c r="O4148" i="3"/>
  <c r="V4148" i="3" s="1"/>
  <c r="G4148" i="3" s="1"/>
  <c r="O4236" i="3"/>
  <c r="S4236" i="3"/>
  <c r="S4242" i="3"/>
  <c r="V4242" i="3" s="1"/>
  <c r="G4242" i="3" s="1"/>
  <c r="S4251" i="3"/>
  <c r="O4251" i="3"/>
  <c r="S4268" i="3"/>
  <c r="O4268" i="3"/>
  <c r="O4270" i="3"/>
  <c r="S4270" i="3"/>
  <c r="S4276" i="3"/>
  <c r="V4276" i="3" s="1"/>
  <c r="G4276" i="3" s="1"/>
  <c r="S4285" i="3"/>
  <c r="O4285" i="3"/>
  <c r="O4287" i="3"/>
  <c r="S4287" i="3"/>
  <c r="S4302" i="3"/>
  <c r="O4302" i="3"/>
  <c r="O4304" i="3"/>
  <c r="S4304" i="3"/>
  <c r="S4309" i="3"/>
  <c r="V4309" i="3" s="1"/>
  <c r="G4309" i="3" s="1"/>
  <c r="S4319" i="3"/>
  <c r="O4319" i="3"/>
  <c r="O4321" i="3"/>
  <c r="S4321" i="3"/>
  <c r="S4326" i="3"/>
  <c r="V4326" i="3" s="1"/>
  <c r="G4326" i="3" s="1"/>
  <c r="L4366" i="3"/>
  <c r="O4338" i="3"/>
  <c r="S4338" i="3"/>
  <c r="S4343" i="3"/>
  <c r="V4343" i="3" s="1"/>
  <c r="G4343" i="3" s="1"/>
  <c r="V4345" i="3"/>
  <c r="G4345" i="3" s="1"/>
  <c r="S4353" i="3"/>
  <c r="O4353" i="3"/>
  <c r="O4355" i="3"/>
  <c r="S4355" i="3"/>
  <c r="S4360" i="3"/>
  <c r="V4360" i="3" s="1"/>
  <c r="G4360" i="3" s="1"/>
  <c r="S4377" i="3"/>
  <c r="V4377" i="3" s="1"/>
  <c r="G4377" i="3" s="1"/>
  <c r="S4391" i="3"/>
  <c r="O4391" i="3"/>
  <c r="O4393" i="3"/>
  <c r="S4393" i="3"/>
  <c r="S4416" i="3"/>
  <c r="O4416" i="3"/>
  <c r="O4418" i="3"/>
  <c r="S4418" i="3"/>
  <c r="S4433" i="3"/>
  <c r="O4433" i="3"/>
  <c r="O4435" i="3"/>
  <c r="S4435" i="3"/>
  <c r="S4458" i="3"/>
  <c r="O4458" i="3"/>
  <c r="O4460" i="3"/>
  <c r="S4460" i="3"/>
  <c r="O4479" i="3"/>
  <c r="S4479" i="3"/>
  <c r="S4152" i="3"/>
  <c r="V4152" i="3" s="1"/>
  <c r="G4152" i="3" s="1"/>
  <c r="O4153" i="3"/>
  <c r="V4153" i="3" s="1"/>
  <c r="G4153" i="3" s="1"/>
  <c r="O4154" i="3"/>
  <c r="V4154" i="3" s="1"/>
  <c r="G4154" i="3" s="1"/>
  <c r="S4160" i="3"/>
  <c r="V4160" i="3" s="1"/>
  <c r="G4160" i="3" s="1"/>
  <c r="L4214" i="3"/>
  <c r="L4252" i="3"/>
  <c r="S4238" i="3"/>
  <c r="V4238" i="3" s="1"/>
  <c r="G4238" i="3" s="1"/>
  <c r="S4247" i="3"/>
  <c r="O4247" i="3"/>
  <c r="O4249" i="3"/>
  <c r="S4249" i="3"/>
  <c r="S4264" i="3"/>
  <c r="O4264" i="3"/>
  <c r="O4266" i="3"/>
  <c r="S4266" i="3"/>
  <c r="S4271" i="3"/>
  <c r="V4271" i="3" s="1"/>
  <c r="G4271" i="3" s="1"/>
  <c r="V4273" i="3"/>
  <c r="G4273" i="3" s="1"/>
  <c r="S4281" i="3"/>
  <c r="O4281" i="3"/>
  <c r="O4283" i="3"/>
  <c r="S4283" i="3"/>
  <c r="S4288" i="3"/>
  <c r="V4288" i="3" s="1"/>
  <c r="G4288" i="3" s="1"/>
  <c r="L4328" i="3"/>
  <c r="O4300" i="3"/>
  <c r="S4300" i="3"/>
  <c r="V4301" i="3"/>
  <c r="G4301" i="3" s="1"/>
  <c r="S4305" i="3"/>
  <c r="V4305" i="3" s="1"/>
  <c r="G4305" i="3" s="1"/>
  <c r="S4315" i="3"/>
  <c r="O4315" i="3"/>
  <c r="O4317" i="3"/>
  <c r="S4317" i="3"/>
  <c r="S4322" i="3"/>
  <c r="V4322" i="3" s="1"/>
  <c r="G4322" i="3" s="1"/>
  <c r="V4324" i="3"/>
  <c r="G4324" i="3" s="1"/>
  <c r="S4339" i="3"/>
  <c r="V4339" i="3" s="1"/>
  <c r="G4339" i="3" s="1"/>
  <c r="S4348" i="3"/>
  <c r="O4348" i="3"/>
  <c r="O4350" i="3"/>
  <c r="S4350" i="3"/>
  <c r="S4356" i="3"/>
  <c r="V4356" i="3" s="1"/>
  <c r="G4356" i="3" s="1"/>
  <c r="S4365" i="3"/>
  <c r="O4365" i="3"/>
  <c r="S4382" i="3"/>
  <c r="O4382" i="3"/>
  <c r="O4384" i="3"/>
  <c r="S4384" i="3"/>
  <c r="S4386" i="3"/>
  <c r="O4386" i="3"/>
  <c r="O4388" i="3"/>
  <c r="S4388" i="3"/>
  <c r="S4403" i="3"/>
  <c r="O4403" i="3"/>
  <c r="O4414" i="3"/>
  <c r="S4414" i="3"/>
  <c r="S4429" i="3"/>
  <c r="O4429" i="3"/>
  <c r="O4431" i="3"/>
  <c r="S4431" i="3"/>
  <c r="S4454" i="3"/>
  <c r="O4454" i="3"/>
  <c r="O4456" i="3"/>
  <c r="S4456" i="3"/>
  <c r="S4471" i="3"/>
  <c r="O4471" i="3"/>
  <c r="O4473" i="3"/>
  <c r="S4473" i="3"/>
  <c r="L4176" i="3"/>
  <c r="S4243" i="3"/>
  <c r="O4243" i="3"/>
  <c r="O4245" i="3"/>
  <c r="S4245" i="3"/>
  <c r="L4290" i="3"/>
  <c r="O4262" i="3"/>
  <c r="S4262" i="3"/>
  <c r="S4277" i="3"/>
  <c r="O4277" i="3"/>
  <c r="O4279" i="3"/>
  <c r="S4279" i="3"/>
  <c r="S4310" i="3"/>
  <c r="O4310" i="3"/>
  <c r="O4312" i="3"/>
  <c r="S4312" i="3"/>
  <c r="V4314" i="3"/>
  <c r="G4314" i="3" s="1"/>
  <c r="S4327" i="3"/>
  <c r="O4327" i="3"/>
  <c r="S4344" i="3"/>
  <c r="O4344" i="3"/>
  <c r="O4346" i="3"/>
  <c r="S4346" i="3"/>
  <c r="S4361" i="3"/>
  <c r="O4361" i="3"/>
  <c r="O4363" i="3"/>
  <c r="S4363" i="3"/>
  <c r="S4378" i="3"/>
  <c r="O4378" i="3"/>
  <c r="O4380" i="3"/>
  <c r="S4380" i="3"/>
  <c r="V4381" i="3"/>
  <c r="G4381" i="3" s="1"/>
  <c r="S4399" i="3"/>
  <c r="O4399" i="3"/>
  <c r="O4401" i="3"/>
  <c r="S4401" i="3"/>
  <c r="S4424" i="3"/>
  <c r="O4424" i="3"/>
  <c r="O4426" i="3"/>
  <c r="S4426" i="3"/>
  <c r="S4441" i="3"/>
  <c r="O4441" i="3"/>
  <c r="O4452" i="3"/>
  <c r="S4452" i="3"/>
  <c r="S4467" i="3"/>
  <c r="O4467" i="3"/>
  <c r="O4469" i="3"/>
  <c r="S4469" i="3"/>
  <c r="S4474" i="3"/>
  <c r="O4474" i="3"/>
  <c r="S4385" i="3"/>
  <c r="V4385" i="3" s="1"/>
  <c r="G4385" i="3" s="1"/>
  <c r="S4390" i="3"/>
  <c r="V4390" i="3" s="1"/>
  <c r="G4390" i="3" s="1"/>
  <c r="S4394" i="3"/>
  <c r="V4394" i="3" s="1"/>
  <c r="G4394" i="3" s="1"/>
  <c r="S4398" i="3"/>
  <c r="V4398" i="3" s="1"/>
  <c r="G4398" i="3" s="1"/>
  <c r="S4402" i="3"/>
  <c r="V4402" i="3" s="1"/>
  <c r="G4402" i="3" s="1"/>
  <c r="S4415" i="3"/>
  <c r="V4415" i="3" s="1"/>
  <c r="G4415" i="3" s="1"/>
  <c r="S4419" i="3"/>
  <c r="V4419" i="3" s="1"/>
  <c r="G4419" i="3" s="1"/>
  <c r="S4423" i="3"/>
  <c r="V4423" i="3" s="1"/>
  <c r="G4423" i="3" s="1"/>
  <c r="S4428" i="3"/>
  <c r="V4428" i="3" s="1"/>
  <c r="G4428" i="3" s="1"/>
  <c r="S4432" i="3"/>
  <c r="V4432" i="3" s="1"/>
  <c r="G4432" i="3" s="1"/>
  <c r="S4436" i="3"/>
  <c r="V4436" i="3" s="1"/>
  <c r="G4436" i="3" s="1"/>
  <c r="S4440" i="3"/>
  <c r="V4440" i="3" s="1"/>
  <c r="G4440" i="3" s="1"/>
  <c r="S4453" i="3"/>
  <c r="V4453" i="3" s="1"/>
  <c r="G4453" i="3" s="1"/>
  <c r="S4457" i="3"/>
  <c r="V4457" i="3" s="1"/>
  <c r="G4457" i="3" s="1"/>
  <c r="S4461" i="3"/>
  <c r="V4461" i="3" s="1"/>
  <c r="G4461" i="3" s="1"/>
  <c r="S4466" i="3"/>
  <c r="V4466" i="3" s="1"/>
  <c r="G4466" i="3" s="1"/>
  <c r="S4470" i="3"/>
  <c r="V4470" i="3" s="1"/>
  <c r="G4470" i="3" s="1"/>
  <c r="L4518" i="3"/>
  <c r="S4550" i="3"/>
  <c r="O4550" i="3"/>
  <c r="S4567" i="3"/>
  <c r="O4567" i="3"/>
  <c r="S4575" i="3"/>
  <c r="O4575" i="3"/>
  <c r="S4584" i="3"/>
  <c r="O4584" i="3"/>
  <c r="S4592" i="3"/>
  <c r="O4592" i="3"/>
  <c r="S4609" i="3"/>
  <c r="O4609" i="3"/>
  <c r="S4618" i="3"/>
  <c r="O4618" i="3"/>
  <c r="S4626" i="3"/>
  <c r="O4626" i="3"/>
  <c r="S4643" i="3"/>
  <c r="O4643" i="3"/>
  <c r="S4651" i="3"/>
  <c r="O4651" i="3"/>
  <c r="S4660" i="3"/>
  <c r="O4660" i="3"/>
  <c r="S4668" i="3"/>
  <c r="O4668" i="3"/>
  <c r="S4685" i="3"/>
  <c r="O4685" i="3"/>
  <c r="S4694" i="3"/>
  <c r="O4694" i="3"/>
  <c r="S4702" i="3"/>
  <c r="O4702" i="3"/>
  <c r="S4719" i="3"/>
  <c r="O4719" i="3"/>
  <c r="S4727" i="3"/>
  <c r="O4727" i="3"/>
  <c r="S4736" i="3"/>
  <c r="O4736" i="3"/>
  <c r="S4744" i="3"/>
  <c r="O4744" i="3"/>
  <c r="S4761" i="3"/>
  <c r="O4761" i="3"/>
  <c r="S4770" i="3"/>
  <c r="O4770" i="3"/>
  <c r="S4778" i="3"/>
  <c r="O4778" i="3"/>
  <c r="O4536" i="3"/>
  <c r="V4536" i="3" s="1"/>
  <c r="G4536" i="3" s="1"/>
  <c r="S4546" i="3"/>
  <c r="O4546" i="3"/>
  <c r="S4551" i="3"/>
  <c r="V4551" i="3" s="1"/>
  <c r="G4551" i="3" s="1"/>
  <c r="O4553" i="3"/>
  <c r="V4553" i="3" s="1"/>
  <c r="G4553" i="3" s="1"/>
  <c r="L4556" i="3"/>
  <c r="S4570" i="3"/>
  <c r="O4570" i="3"/>
  <c r="S4578" i="3"/>
  <c r="O4578" i="3"/>
  <c r="S4587" i="3"/>
  <c r="O4587" i="3"/>
  <c r="S4604" i="3"/>
  <c r="O4604" i="3"/>
  <c r="S4612" i="3"/>
  <c r="O4612" i="3"/>
  <c r="S4621" i="3"/>
  <c r="O4621" i="3"/>
  <c r="S4629" i="3"/>
  <c r="O4629" i="3"/>
  <c r="S4646" i="3"/>
  <c r="O4646" i="3"/>
  <c r="S4654" i="3"/>
  <c r="O4654" i="3"/>
  <c r="S4663" i="3"/>
  <c r="O4663" i="3"/>
  <c r="S4680" i="3"/>
  <c r="O4680" i="3"/>
  <c r="S4688" i="3"/>
  <c r="O4688" i="3"/>
  <c r="S4697" i="3"/>
  <c r="O4697" i="3"/>
  <c r="S4705" i="3"/>
  <c r="O4705" i="3"/>
  <c r="S4722" i="3"/>
  <c r="O4722" i="3"/>
  <c r="S4730" i="3"/>
  <c r="O4730" i="3"/>
  <c r="S4739" i="3"/>
  <c r="O4739" i="3"/>
  <c r="S4756" i="3"/>
  <c r="O4756" i="3"/>
  <c r="S4764" i="3"/>
  <c r="O4764" i="3"/>
  <c r="S4773" i="3"/>
  <c r="O4773" i="3"/>
  <c r="S4781" i="3"/>
  <c r="O4781" i="3"/>
  <c r="O4797" i="3"/>
  <c r="S4797" i="3"/>
  <c r="O4801" i="3"/>
  <c r="S4801" i="3"/>
  <c r="O4476" i="3"/>
  <c r="V4476" i="3" s="1"/>
  <c r="G4476" i="3" s="1"/>
  <c r="O4477" i="3"/>
  <c r="V4477" i="3" s="1"/>
  <c r="G4477" i="3" s="1"/>
  <c r="O4489" i="3"/>
  <c r="V4489" i="3" s="1"/>
  <c r="O4490" i="3"/>
  <c r="V4490" i="3" s="1"/>
  <c r="G4490" i="3" s="1"/>
  <c r="S4492" i="3"/>
  <c r="V4492" i="3" s="1"/>
  <c r="G4492" i="3" s="1"/>
  <c r="V4493" i="3"/>
  <c r="G4493" i="3" s="1"/>
  <c r="O4494" i="3"/>
  <c r="V4494" i="3" s="1"/>
  <c r="G4494" i="3" s="1"/>
  <c r="S4496" i="3"/>
  <c r="V4496" i="3" s="1"/>
  <c r="G4496" i="3" s="1"/>
  <c r="V4497" i="3"/>
  <c r="G4497" i="3" s="1"/>
  <c r="O4498" i="3"/>
  <c r="V4498" i="3" s="1"/>
  <c r="G4498" i="3" s="1"/>
  <c r="S4500" i="3"/>
  <c r="V4500" i="3" s="1"/>
  <c r="G4500" i="3" s="1"/>
  <c r="V4501" i="3"/>
  <c r="G4501" i="3" s="1"/>
  <c r="O4502" i="3"/>
  <c r="V4502" i="3" s="1"/>
  <c r="G4502" i="3" s="1"/>
  <c r="S4505" i="3"/>
  <c r="V4505" i="3" s="1"/>
  <c r="G4505" i="3" s="1"/>
  <c r="O4507" i="3"/>
  <c r="V4507" i="3" s="1"/>
  <c r="G4507" i="3" s="1"/>
  <c r="S4509" i="3"/>
  <c r="V4509" i="3" s="1"/>
  <c r="G4509" i="3" s="1"/>
  <c r="O4511" i="3"/>
  <c r="V4511" i="3" s="1"/>
  <c r="G4511" i="3" s="1"/>
  <c r="S4513" i="3"/>
  <c r="V4513" i="3" s="1"/>
  <c r="G4513" i="3" s="1"/>
  <c r="V4514" i="3"/>
  <c r="G4514" i="3" s="1"/>
  <c r="O4515" i="3"/>
  <c r="V4515" i="3" s="1"/>
  <c r="G4515" i="3" s="1"/>
  <c r="S4517" i="3"/>
  <c r="V4517" i="3" s="1"/>
  <c r="G4517" i="3" s="1"/>
  <c r="V4527" i="3"/>
  <c r="O4528" i="3"/>
  <c r="V4528" i="3" s="1"/>
  <c r="G4528" i="3" s="1"/>
  <c r="S4530" i="3"/>
  <c r="V4530" i="3" s="1"/>
  <c r="G4530" i="3" s="1"/>
  <c r="O4532" i="3"/>
  <c r="V4532" i="3" s="1"/>
  <c r="G4532" i="3" s="1"/>
  <c r="S4534" i="3"/>
  <c r="V4534" i="3" s="1"/>
  <c r="G4534" i="3" s="1"/>
  <c r="V4535" i="3"/>
  <c r="G4535" i="3" s="1"/>
  <c r="S4542" i="3"/>
  <c r="O4542" i="3"/>
  <c r="S4571" i="3"/>
  <c r="O4571" i="3"/>
  <c r="S4580" i="3"/>
  <c r="O4580" i="3"/>
  <c r="S4588" i="3"/>
  <c r="O4588" i="3"/>
  <c r="S4605" i="3"/>
  <c r="O4605" i="3"/>
  <c r="S4613" i="3"/>
  <c r="O4613" i="3"/>
  <c r="S4622" i="3"/>
  <c r="O4622" i="3"/>
  <c r="S4630" i="3"/>
  <c r="O4630" i="3"/>
  <c r="S4647" i="3"/>
  <c r="O4647" i="3"/>
  <c r="S4656" i="3"/>
  <c r="O4656" i="3"/>
  <c r="S4664" i="3"/>
  <c r="O4664" i="3"/>
  <c r="S4681" i="3"/>
  <c r="O4681" i="3"/>
  <c r="S4689" i="3"/>
  <c r="O4689" i="3"/>
  <c r="S4698" i="3"/>
  <c r="O4698" i="3"/>
  <c r="S4706" i="3"/>
  <c r="O4706" i="3"/>
  <c r="S4723" i="3"/>
  <c r="O4723" i="3"/>
  <c r="S4732" i="3"/>
  <c r="O4732" i="3"/>
  <c r="S4740" i="3"/>
  <c r="O4740" i="3"/>
  <c r="S4757" i="3"/>
  <c r="O4757" i="3"/>
  <c r="S4765" i="3"/>
  <c r="O4765" i="3"/>
  <c r="S4774" i="3"/>
  <c r="O4774" i="3"/>
  <c r="S4782" i="3"/>
  <c r="O4782" i="3"/>
  <c r="O4491" i="3"/>
  <c r="V4491" i="3" s="1"/>
  <c r="G4491" i="3" s="1"/>
  <c r="O4495" i="3"/>
  <c r="V4495" i="3" s="1"/>
  <c r="G4495" i="3" s="1"/>
  <c r="O4499" i="3"/>
  <c r="V4499" i="3" s="1"/>
  <c r="G4499" i="3" s="1"/>
  <c r="O4504" i="3"/>
  <c r="V4504" i="3" s="1"/>
  <c r="G4504" i="3" s="1"/>
  <c r="O4508" i="3"/>
  <c r="V4508" i="3" s="1"/>
  <c r="G4508" i="3" s="1"/>
  <c r="O4512" i="3"/>
  <c r="V4512" i="3" s="1"/>
  <c r="G4512" i="3" s="1"/>
  <c r="O4516" i="3"/>
  <c r="V4516" i="3" s="1"/>
  <c r="G4516" i="3" s="1"/>
  <c r="O4529" i="3"/>
  <c r="V4529" i="3" s="1"/>
  <c r="G4529" i="3" s="1"/>
  <c r="O4533" i="3"/>
  <c r="V4533" i="3" s="1"/>
  <c r="G4533" i="3" s="1"/>
  <c r="S4537" i="3"/>
  <c r="O4537" i="3"/>
  <c r="V4538" i="3"/>
  <c r="G4538" i="3" s="1"/>
  <c r="S4543" i="3"/>
  <c r="V4543" i="3" s="1"/>
  <c r="G4543" i="3" s="1"/>
  <c r="O4545" i="3"/>
  <c r="V4545" i="3" s="1"/>
  <c r="G4545" i="3" s="1"/>
  <c r="S4554" i="3"/>
  <c r="O4554" i="3"/>
  <c r="V4555" i="3"/>
  <c r="G4555" i="3" s="1"/>
  <c r="S4566" i="3"/>
  <c r="O4566" i="3"/>
  <c r="S4574" i="3"/>
  <c r="O4574" i="3"/>
  <c r="S4583" i="3"/>
  <c r="O4583" i="3"/>
  <c r="S4591" i="3"/>
  <c r="O4591" i="3"/>
  <c r="S4608" i="3"/>
  <c r="O4608" i="3"/>
  <c r="S4616" i="3"/>
  <c r="O4616" i="3"/>
  <c r="S4625" i="3"/>
  <c r="O4625" i="3"/>
  <c r="S4642" i="3"/>
  <c r="O4642" i="3"/>
  <c r="S4650" i="3"/>
  <c r="O4650" i="3"/>
  <c r="S4659" i="3"/>
  <c r="O4659" i="3"/>
  <c r="S4667" i="3"/>
  <c r="O4667" i="3"/>
  <c r="S4684" i="3"/>
  <c r="O4684" i="3"/>
  <c r="S4692" i="3"/>
  <c r="O4692" i="3"/>
  <c r="S4701" i="3"/>
  <c r="O4701" i="3"/>
  <c r="S4718" i="3"/>
  <c r="O4718" i="3"/>
  <c r="S4726" i="3"/>
  <c r="O4726" i="3"/>
  <c r="S4735" i="3"/>
  <c r="O4735" i="3"/>
  <c r="S4743" i="3"/>
  <c r="O4743" i="3"/>
  <c r="S4760" i="3"/>
  <c r="O4760" i="3"/>
  <c r="S4768" i="3"/>
  <c r="O4768" i="3"/>
  <c r="S4777" i="3"/>
  <c r="O4777" i="3"/>
  <c r="S4539" i="3"/>
  <c r="V4539" i="3" s="1"/>
  <c r="G4539" i="3" s="1"/>
  <c r="S4544" i="3"/>
  <c r="V4544" i="3" s="1"/>
  <c r="G4544" i="3" s="1"/>
  <c r="S4548" i="3"/>
  <c r="V4548" i="3" s="1"/>
  <c r="G4548" i="3" s="1"/>
  <c r="S4552" i="3"/>
  <c r="V4552" i="3" s="1"/>
  <c r="G4552" i="3" s="1"/>
  <c r="S4565" i="3"/>
  <c r="V4565" i="3" s="1"/>
  <c r="S4569" i="3"/>
  <c r="V4569" i="3" s="1"/>
  <c r="G4569" i="3" s="1"/>
  <c r="S4573" i="3"/>
  <c r="V4573" i="3" s="1"/>
  <c r="G4573" i="3" s="1"/>
  <c r="S4577" i="3"/>
  <c r="V4577" i="3" s="1"/>
  <c r="G4577" i="3" s="1"/>
  <c r="S4582" i="3"/>
  <c r="V4582" i="3" s="1"/>
  <c r="G4582" i="3" s="1"/>
  <c r="S4586" i="3"/>
  <c r="V4586" i="3" s="1"/>
  <c r="G4586" i="3" s="1"/>
  <c r="S4590" i="3"/>
  <c r="V4590" i="3" s="1"/>
  <c r="G4590" i="3" s="1"/>
  <c r="S4603" i="3"/>
  <c r="V4603" i="3" s="1"/>
  <c r="S4607" i="3"/>
  <c r="V4607" i="3" s="1"/>
  <c r="G4607" i="3" s="1"/>
  <c r="S4611" i="3"/>
  <c r="V4611" i="3" s="1"/>
  <c r="G4611" i="3" s="1"/>
  <c r="S4615" i="3"/>
  <c r="V4615" i="3" s="1"/>
  <c r="G4615" i="3" s="1"/>
  <c r="S4620" i="3"/>
  <c r="V4620" i="3" s="1"/>
  <c r="G4620" i="3" s="1"/>
  <c r="S4624" i="3"/>
  <c r="V4624" i="3" s="1"/>
  <c r="G4624" i="3" s="1"/>
  <c r="S4628" i="3"/>
  <c r="V4628" i="3" s="1"/>
  <c r="G4628" i="3" s="1"/>
  <c r="S4641" i="3"/>
  <c r="V4641" i="3" s="1"/>
  <c r="S4645" i="3"/>
  <c r="V4645" i="3" s="1"/>
  <c r="G4645" i="3" s="1"/>
  <c r="S4649" i="3"/>
  <c r="V4649" i="3" s="1"/>
  <c r="G4649" i="3" s="1"/>
  <c r="S4653" i="3"/>
  <c r="V4653" i="3" s="1"/>
  <c r="G4653" i="3" s="1"/>
  <c r="S4658" i="3"/>
  <c r="V4658" i="3" s="1"/>
  <c r="G4658" i="3" s="1"/>
  <c r="S4662" i="3"/>
  <c r="V4662" i="3" s="1"/>
  <c r="G4662" i="3" s="1"/>
  <c r="S4666" i="3"/>
  <c r="V4666" i="3" s="1"/>
  <c r="G4666" i="3" s="1"/>
  <c r="S4679" i="3"/>
  <c r="V4679" i="3" s="1"/>
  <c r="S4683" i="3"/>
  <c r="V4683" i="3" s="1"/>
  <c r="G4683" i="3" s="1"/>
  <c r="S4687" i="3"/>
  <c r="V4687" i="3" s="1"/>
  <c r="G4687" i="3" s="1"/>
  <c r="S4691" i="3"/>
  <c r="V4691" i="3" s="1"/>
  <c r="G4691" i="3" s="1"/>
  <c r="S4696" i="3"/>
  <c r="V4696" i="3" s="1"/>
  <c r="G4696" i="3" s="1"/>
  <c r="S4700" i="3"/>
  <c r="V4700" i="3" s="1"/>
  <c r="G4700" i="3" s="1"/>
  <c r="S4704" i="3"/>
  <c r="V4704" i="3" s="1"/>
  <c r="G4704" i="3" s="1"/>
  <c r="S4717" i="3"/>
  <c r="V4717" i="3" s="1"/>
  <c r="S4721" i="3"/>
  <c r="V4721" i="3" s="1"/>
  <c r="G4721" i="3" s="1"/>
  <c r="S4725" i="3"/>
  <c r="V4725" i="3" s="1"/>
  <c r="G4725" i="3" s="1"/>
  <c r="S4729" i="3"/>
  <c r="V4729" i="3" s="1"/>
  <c r="G4729" i="3" s="1"/>
  <c r="S4734" i="3"/>
  <c r="V4734" i="3" s="1"/>
  <c r="G4734" i="3" s="1"/>
  <c r="S4738" i="3"/>
  <c r="V4738" i="3" s="1"/>
  <c r="G4738" i="3" s="1"/>
  <c r="S4742" i="3"/>
  <c r="V4742" i="3" s="1"/>
  <c r="G4742" i="3" s="1"/>
  <c r="S4755" i="3"/>
  <c r="V4755" i="3" s="1"/>
  <c r="S4759" i="3"/>
  <c r="V4759" i="3" s="1"/>
  <c r="G4759" i="3" s="1"/>
  <c r="S4763" i="3"/>
  <c r="V4763" i="3" s="1"/>
  <c r="G4763" i="3" s="1"/>
  <c r="S4767" i="3"/>
  <c r="V4767" i="3" s="1"/>
  <c r="G4767" i="3" s="1"/>
  <c r="S4772" i="3"/>
  <c r="V4772" i="3" s="1"/>
  <c r="G4772" i="3" s="1"/>
  <c r="S4776" i="3"/>
  <c r="V4776" i="3" s="1"/>
  <c r="G4776" i="3" s="1"/>
  <c r="S4780" i="3"/>
  <c r="V4780" i="3" s="1"/>
  <c r="G4780" i="3" s="1"/>
  <c r="S4809" i="3"/>
  <c r="O4809" i="3"/>
  <c r="V4810" i="3"/>
  <c r="G4810" i="3" s="1"/>
  <c r="S4842" i="3"/>
  <c r="O4842" i="3"/>
  <c r="V4843" i="3"/>
  <c r="G4843" i="3" s="1"/>
  <c r="S4859" i="3"/>
  <c r="O4859" i="3"/>
  <c r="S4876" i="3"/>
  <c r="O4876" i="3"/>
  <c r="V4877" i="3"/>
  <c r="G4877" i="3" s="1"/>
  <c r="S4893" i="3"/>
  <c r="O4893" i="3"/>
  <c r="V4894" i="3"/>
  <c r="G4894" i="3" s="1"/>
  <c r="L4936" i="3"/>
  <c r="S4910" i="3"/>
  <c r="O4910" i="3"/>
  <c r="V4911" i="3"/>
  <c r="G4911" i="3" s="1"/>
  <c r="S4927" i="3"/>
  <c r="O4927" i="3"/>
  <c r="V4928" i="3"/>
  <c r="G4928" i="3" s="1"/>
  <c r="V4945" i="3"/>
  <c r="S4568" i="3"/>
  <c r="V4568" i="3" s="1"/>
  <c r="G4568" i="3" s="1"/>
  <c r="S4572" i="3"/>
  <c r="V4572" i="3" s="1"/>
  <c r="G4572" i="3" s="1"/>
  <c r="S4576" i="3"/>
  <c r="V4576" i="3" s="1"/>
  <c r="G4576" i="3" s="1"/>
  <c r="S4581" i="3"/>
  <c r="V4581" i="3" s="1"/>
  <c r="G4581" i="3" s="1"/>
  <c r="S4585" i="3"/>
  <c r="V4585" i="3" s="1"/>
  <c r="G4585" i="3" s="1"/>
  <c r="S4589" i="3"/>
  <c r="V4589" i="3" s="1"/>
  <c r="G4589" i="3" s="1"/>
  <c r="S4593" i="3"/>
  <c r="V4593" i="3" s="1"/>
  <c r="G4593" i="3" s="1"/>
  <c r="L4594" i="3"/>
  <c r="S4606" i="3"/>
  <c r="V4606" i="3" s="1"/>
  <c r="G4606" i="3" s="1"/>
  <c r="S4610" i="3"/>
  <c r="V4610" i="3" s="1"/>
  <c r="G4610" i="3" s="1"/>
  <c r="S4614" i="3"/>
  <c r="V4614" i="3" s="1"/>
  <c r="G4614" i="3" s="1"/>
  <c r="S4619" i="3"/>
  <c r="V4619" i="3" s="1"/>
  <c r="G4619" i="3" s="1"/>
  <c r="S4623" i="3"/>
  <c r="V4623" i="3" s="1"/>
  <c r="G4623" i="3" s="1"/>
  <c r="S4627" i="3"/>
  <c r="V4627" i="3" s="1"/>
  <c r="G4627" i="3" s="1"/>
  <c r="S4631" i="3"/>
  <c r="V4631" i="3" s="1"/>
  <c r="G4631" i="3" s="1"/>
  <c r="L4632" i="3"/>
  <c r="S4644" i="3"/>
  <c r="V4644" i="3" s="1"/>
  <c r="G4644" i="3" s="1"/>
  <c r="S4648" i="3"/>
  <c r="V4648" i="3" s="1"/>
  <c r="G4648" i="3" s="1"/>
  <c r="S4652" i="3"/>
  <c r="V4652" i="3" s="1"/>
  <c r="G4652" i="3" s="1"/>
  <c r="S4657" i="3"/>
  <c r="V4657" i="3" s="1"/>
  <c r="G4657" i="3" s="1"/>
  <c r="S4661" i="3"/>
  <c r="V4661" i="3" s="1"/>
  <c r="G4661" i="3" s="1"/>
  <c r="S4665" i="3"/>
  <c r="V4665" i="3" s="1"/>
  <c r="G4665" i="3" s="1"/>
  <c r="S4669" i="3"/>
  <c r="V4669" i="3" s="1"/>
  <c r="G4669" i="3" s="1"/>
  <c r="L4670" i="3"/>
  <c r="S4682" i="3"/>
  <c r="V4682" i="3" s="1"/>
  <c r="G4682" i="3" s="1"/>
  <c r="S4686" i="3"/>
  <c r="V4686" i="3" s="1"/>
  <c r="G4686" i="3" s="1"/>
  <c r="S4690" i="3"/>
  <c r="V4690" i="3" s="1"/>
  <c r="G4690" i="3" s="1"/>
  <c r="S4695" i="3"/>
  <c r="V4695" i="3" s="1"/>
  <c r="G4695" i="3" s="1"/>
  <c r="S4699" i="3"/>
  <c r="V4699" i="3" s="1"/>
  <c r="G4699" i="3" s="1"/>
  <c r="S4703" i="3"/>
  <c r="V4703" i="3" s="1"/>
  <c r="G4703" i="3" s="1"/>
  <c r="S4707" i="3"/>
  <c r="V4707" i="3" s="1"/>
  <c r="G4707" i="3" s="1"/>
  <c r="L4708" i="3"/>
  <c r="S4720" i="3"/>
  <c r="V4720" i="3" s="1"/>
  <c r="G4720" i="3" s="1"/>
  <c r="S4724" i="3"/>
  <c r="V4724" i="3" s="1"/>
  <c r="G4724" i="3" s="1"/>
  <c r="S4728" i="3"/>
  <c r="V4728" i="3" s="1"/>
  <c r="G4728" i="3" s="1"/>
  <c r="S4733" i="3"/>
  <c r="V4733" i="3" s="1"/>
  <c r="G4733" i="3" s="1"/>
  <c r="S4737" i="3"/>
  <c r="V4737" i="3" s="1"/>
  <c r="G4737" i="3" s="1"/>
  <c r="S4741" i="3"/>
  <c r="V4741" i="3" s="1"/>
  <c r="G4741" i="3" s="1"/>
  <c r="S4745" i="3"/>
  <c r="V4745" i="3" s="1"/>
  <c r="G4745" i="3" s="1"/>
  <c r="L4746" i="3"/>
  <c r="S4758" i="3"/>
  <c r="V4758" i="3" s="1"/>
  <c r="G4758" i="3" s="1"/>
  <c r="S4762" i="3"/>
  <c r="V4762" i="3" s="1"/>
  <c r="G4762" i="3" s="1"/>
  <c r="S4766" i="3"/>
  <c r="V4766" i="3" s="1"/>
  <c r="G4766" i="3" s="1"/>
  <c r="S4771" i="3"/>
  <c r="V4771" i="3" s="1"/>
  <c r="G4771" i="3" s="1"/>
  <c r="S4775" i="3"/>
  <c r="V4775" i="3" s="1"/>
  <c r="G4775" i="3" s="1"/>
  <c r="S4779" i="3"/>
  <c r="V4779" i="3" s="1"/>
  <c r="G4779" i="3" s="1"/>
  <c r="S4783" i="3"/>
  <c r="V4783" i="3" s="1"/>
  <c r="G4783" i="3" s="1"/>
  <c r="S4804" i="3"/>
  <c r="O4804" i="3"/>
  <c r="S4821" i="3"/>
  <c r="O4821" i="3"/>
  <c r="S4838" i="3"/>
  <c r="O4838" i="3"/>
  <c r="S4855" i="3"/>
  <c r="O4855" i="3"/>
  <c r="S4872" i="3"/>
  <c r="O4872" i="3"/>
  <c r="S4889" i="3"/>
  <c r="O4889" i="3"/>
  <c r="S4923" i="3"/>
  <c r="O4923" i="3"/>
  <c r="M4793" i="3"/>
  <c r="S4794" i="3"/>
  <c r="V4794" i="3" s="1"/>
  <c r="G4794" i="3" s="1"/>
  <c r="S4798" i="3"/>
  <c r="V4798" i="3" s="1"/>
  <c r="G4798" i="3" s="1"/>
  <c r="S4802" i="3"/>
  <c r="V4802" i="3" s="1"/>
  <c r="G4802" i="3" s="1"/>
  <c r="S4805" i="3"/>
  <c r="V4805" i="3" s="1"/>
  <c r="G4805" i="3" s="1"/>
  <c r="O4808" i="3"/>
  <c r="V4808" i="3" s="1"/>
  <c r="G4808" i="3" s="1"/>
  <c r="S4817" i="3"/>
  <c r="O4817" i="3"/>
  <c r="L4860" i="3"/>
  <c r="S4834" i="3"/>
  <c r="O4834" i="3"/>
  <c r="S4839" i="3"/>
  <c r="V4839" i="3" s="1"/>
  <c r="G4839" i="3" s="1"/>
  <c r="O4841" i="3"/>
  <c r="V4841" i="3" s="1"/>
  <c r="G4841" i="3" s="1"/>
  <c r="S4851" i="3"/>
  <c r="O4851" i="3"/>
  <c r="S4856" i="3"/>
  <c r="V4856" i="3" s="1"/>
  <c r="G4856" i="3" s="1"/>
  <c r="O4858" i="3"/>
  <c r="V4858" i="3" s="1"/>
  <c r="G4858" i="3" s="1"/>
  <c r="S4873" i="3"/>
  <c r="V4873" i="3" s="1"/>
  <c r="G4873" i="3" s="1"/>
  <c r="O4875" i="3"/>
  <c r="V4875" i="3" s="1"/>
  <c r="G4875" i="3" s="1"/>
  <c r="S4885" i="3"/>
  <c r="O4885" i="3"/>
  <c r="S4890" i="3"/>
  <c r="V4890" i="3" s="1"/>
  <c r="G4890" i="3" s="1"/>
  <c r="O4892" i="3"/>
  <c r="V4892" i="3" s="1"/>
  <c r="G4892" i="3" s="1"/>
  <c r="S4907" i="3"/>
  <c r="V4907" i="3" s="1"/>
  <c r="O4909" i="3"/>
  <c r="V4909" i="3" s="1"/>
  <c r="G4909" i="3" s="1"/>
  <c r="S4918" i="3"/>
  <c r="O4918" i="3"/>
  <c r="S4924" i="3"/>
  <c r="V4924" i="3" s="1"/>
  <c r="G4924" i="3" s="1"/>
  <c r="O4926" i="3"/>
  <c r="V4926" i="3" s="1"/>
  <c r="G4926" i="3" s="1"/>
  <c r="S4935" i="3"/>
  <c r="O4935" i="3"/>
  <c r="L4784" i="3"/>
  <c r="O4803" i="3"/>
  <c r="V4803" i="3" s="1"/>
  <c r="G4803" i="3" s="1"/>
  <c r="S4813" i="3"/>
  <c r="O4813" i="3"/>
  <c r="V4814" i="3"/>
  <c r="G4814" i="3" s="1"/>
  <c r="S4818" i="3"/>
  <c r="V4818" i="3" s="1"/>
  <c r="G4818" i="3" s="1"/>
  <c r="O4820" i="3"/>
  <c r="V4820" i="3" s="1"/>
  <c r="G4820" i="3" s="1"/>
  <c r="V4831" i="3"/>
  <c r="S4835" i="3"/>
  <c r="V4835" i="3" s="1"/>
  <c r="G4835" i="3" s="1"/>
  <c r="O4837" i="3"/>
  <c r="V4837" i="3" s="1"/>
  <c r="G4837" i="3" s="1"/>
  <c r="S4847" i="3"/>
  <c r="O4847" i="3"/>
  <c r="V4848" i="3"/>
  <c r="G4848" i="3" s="1"/>
  <c r="S4852" i="3"/>
  <c r="V4852" i="3" s="1"/>
  <c r="G4852" i="3" s="1"/>
  <c r="O4854" i="3"/>
  <c r="V4854" i="3" s="1"/>
  <c r="G4854" i="3" s="1"/>
  <c r="S4869" i="3"/>
  <c r="V4869" i="3" s="1"/>
  <c r="O4871" i="3"/>
  <c r="V4871" i="3" s="1"/>
  <c r="G4871" i="3" s="1"/>
  <c r="S4880" i="3"/>
  <c r="O4880" i="3"/>
  <c r="V4881" i="3"/>
  <c r="G4881" i="3" s="1"/>
  <c r="S4886" i="3"/>
  <c r="V4886" i="3" s="1"/>
  <c r="G4886" i="3" s="1"/>
  <c r="O4888" i="3"/>
  <c r="V4888" i="3" s="1"/>
  <c r="G4888" i="3" s="1"/>
  <c r="S4897" i="3"/>
  <c r="O4897" i="3"/>
  <c r="S4914" i="3"/>
  <c r="O4914" i="3"/>
  <c r="V4915" i="3"/>
  <c r="G4915" i="3" s="1"/>
  <c r="S4919" i="3"/>
  <c r="V4919" i="3" s="1"/>
  <c r="G4919" i="3" s="1"/>
  <c r="O4922" i="3"/>
  <c r="V4922" i="3" s="1"/>
  <c r="G4922" i="3" s="1"/>
  <c r="S4931" i="3"/>
  <c r="O4931" i="3"/>
  <c r="V4932" i="3"/>
  <c r="G4932" i="3" s="1"/>
  <c r="S4948" i="3"/>
  <c r="O4948" i="3"/>
  <c r="O4949" i="3"/>
  <c r="V4949" i="3" s="1"/>
  <c r="G4949" i="3" s="1"/>
  <c r="L5012" i="3"/>
  <c r="L5050" i="3"/>
  <c r="V5059" i="3"/>
  <c r="O5075" i="3"/>
  <c r="S5075" i="3"/>
  <c r="S5077" i="3"/>
  <c r="O5077" i="3"/>
  <c r="O5083" i="3"/>
  <c r="S5083" i="3"/>
  <c r="S4806" i="3"/>
  <c r="V4806" i="3" s="1"/>
  <c r="G4806" i="3" s="1"/>
  <c r="S4811" i="3"/>
  <c r="V4811" i="3" s="1"/>
  <c r="G4811" i="3" s="1"/>
  <c r="S4815" i="3"/>
  <c r="V4815" i="3" s="1"/>
  <c r="G4815" i="3" s="1"/>
  <c r="S4819" i="3"/>
  <c r="V4819" i="3" s="1"/>
  <c r="G4819" i="3" s="1"/>
  <c r="S4832" i="3"/>
  <c r="V4832" i="3" s="1"/>
  <c r="G4832" i="3" s="1"/>
  <c r="S4836" i="3"/>
  <c r="V4836" i="3" s="1"/>
  <c r="G4836" i="3" s="1"/>
  <c r="S4840" i="3"/>
  <c r="V4840" i="3" s="1"/>
  <c r="G4840" i="3" s="1"/>
  <c r="S4844" i="3"/>
  <c r="V4844" i="3" s="1"/>
  <c r="G4844" i="3" s="1"/>
  <c r="S4849" i="3"/>
  <c r="V4849" i="3" s="1"/>
  <c r="G4849" i="3" s="1"/>
  <c r="S4853" i="3"/>
  <c r="V4853" i="3" s="1"/>
  <c r="G4853" i="3" s="1"/>
  <c r="S4857" i="3"/>
  <c r="V4857" i="3" s="1"/>
  <c r="G4857" i="3" s="1"/>
  <c r="S4870" i="3"/>
  <c r="V4870" i="3" s="1"/>
  <c r="G4870" i="3" s="1"/>
  <c r="S4874" i="3"/>
  <c r="V4874" i="3" s="1"/>
  <c r="G4874" i="3" s="1"/>
  <c r="S4878" i="3"/>
  <c r="V4878" i="3" s="1"/>
  <c r="G4878" i="3" s="1"/>
  <c r="S4882" i="3"/>
  <c r="V4882" i="3" s="1"/>
  <c r="G4882" i="3" s="1"/>
  <c r="S4887" i="3"/>
  <c r="V4887" i="3" s="1"/>
  <c r="G4887" i="3" s="1"/>
  <c r="S4891" i="3"/>
  <c r="V4891" i="3" s="1"/>
  <c r="G4891" i="3" s="1"/>
  <c r="S4895" i="3"/>
  <c r="V4895" i="3" s="1"/>
  <c r="G4895" i="3" s="1"/>
  <c r="S4908" i="3"/>
  <c r="V4908" i="3" s="1"/>
  <c r="G4908" i="3" s="1"/>
  <c r="S4912" i="3"/>
  <c r="V4912" i="3" s="1"/>
  <c r="G4912" i="3" s="1"/>
  <c r="S4916" i="3"/>
  <c r="V4916" i="3" s="1"/>
  <c r="G4916" i="3" s="1"/>
  <c r="S4920" i="3"/>
  <c r="V4920" i="3" s="1"/>
  <c r="G4920" i="3" s="1"/>
  <c r="S4925" i="3"/>
  <c r="V4925" i="3" s="1"/>
  <c r="G4925" i="3" s="1"/>
  <c r="S4929" i="3"/>
  <c r="V4929" i="3" s="1"/>
  <c r="G4929" i="3" s="1"/>
  <c r="S4933" i="3"/>
  <c r="V4933" i="3" s="1"/>
  <c r="G4933" i="3" s="1"/>
  <c r="L4974" i="3"/>
  <c r="S4946" i="3"/>
  <c r="V4946" i="3" s="1"/>
  <c r="G4946" i="3" s="1"/>
  <c r="O5068" i="3"/>
  <c r="S5068" i="3"/>
  <c r="S5070" i="3"/>
  <c r="O5070" i="3"/>
  <c r="S4952" i="3"/>
  <c r="O4952" i="3"/>
  <c r="O4954" i="3"/>
  <c r="S4954" i="3"/>
  <c r="V4955" i="3"/>
  <c r="G4955" i="3" s="1"/>
  <c r="S4956" i="3"/>
  <c r="O4956" i="3"/>
  <c r="O4958" i="3"/>
  <c r="S4958" i="3"/>
  <c r="S4961" i="3"/>
  <c r="O4961" i="3"/>
  <c r="V4962" i="3"/>
  <c r="G4962" i="3" s="1"/>
  <c r="O4963" i="3"/>
  <c r="S4963" i="3"/>
  <c r="S4965" i="3"/>
  <c r="O4965" i="3"/>
  <c r="O4967" i="3"/>
  <c r="S4967" i="3"/>
  <c r="S4969" i="3"/>
  <c r="O4969" i="3"/>
  <c r="V4970" i="3"/>
  <c r="G4970" i="3" s="1"/>
  <c r="O4971" i="3"/>
  <c r="S4971" i="3"/>
  <c r="S4973" i="3"/>
  <c r="O4973" i="3"/>
  <c r="O4984" i="3"/>
  <c r="S4984" i="3"/>
  <c r="V4985" i="3"/>
  <c r="G4985" i="3" s="1"/>
  <c r="S4986" i="3"/>
  <c r="O4986" i="3"/>
  <c r="V4987" i="3"/>
  <c r="G4987" i="3" s="1"/>
  <c r="O4988" i="3"/>
  <c r="S4988" i="3"/>
  <c r="S4990" i="3"/>
  <c r="O4990" i="3"/>
  <c r="O4992" i="3"/>
  <c r="S4992" i="3"/>
  <c r="S4994" i="3"/>
  <c r="O4994" i="3"/>
  <c r="O4996" i="3"/>
  <c r="S4996" i="3"/>
  <c r="S4999" i="3"/>
  <c r="O4999" i="3"/>
  <c r="O5001" i="3"/>
  <c r="S5001" i="3"/>
  <c r="S5003" i="3"/>
  <c r="O5003" i="3"/>
  <c r="V5004" i="3"/>
  <c r="G5004" i="3" s="1"/>
  <c r="O5005" i="3"/>
  <c r="S5005" i="3"/>
  <c r="S5007" i="3"/>
  <c r="O5007" i="3"/>
  <c r="O5009" i="3"/>
  <c r="S5009" i="3"/>
  <c r="S5011" i="3"/>
  <c r="O5011" i="3"/>
  <c r="O5022" i="3"/>
  <c r="S5022" i="3"/>
  <c r="S5024" i="3"/>
  <c r="O5024" i="3"/>
  <c r="O5026" i="3"/>
  <c r="S5026" i="3"/>
  <c r="V5027" i="3"/>
  <c r="G5027" i="3" s="1"/>
  <c r="S5028" i="3"/>
  <c r="O5028" i="3"/>
  <c r="V5029" i="3"/>
  <c r="G5029" i="3" s="1"/>
  <c r="O5030" i="3"/>
  <c r="S5030" i="3"/>
  <c r="S5032" i="3"/>
  <c r="O5032" i="3"/>
  <c r="O5034" i="3"/>
  <c r="S5034" i="3"/>
  <c r="S5037" i="3"/>
  <c r="O5037" i="3"/>
  <c r="V5038" i="3"/>
  <c r="G5038" i="3" s="1"/>
  <c r="O5039" i="3"/>
  <c r="S5039" i="3"/>
  <c r="S5041" i="3"/>
  <c r="O5041" i="3"/>
  <c r="O5043" i="3"/>
  <c r="S5043" i="3"/>
  <c r="S5045" i="3"/>
  <c r="O5045" i="3"/>
  <c r="O5047" i="3"/>
  <c r="S5047" i="3"/>
  <c r="S5049" i="3"/>
  <c r="O5049" i="3"/>
  <c r="O5064" i="3"/>
  <c r="S5064" i="3"/>
  <c r="S5066" i="3"/>
  <c r="O5066" i="3"/>
  <c r="S5072" i="3"/>
  <c r="O5072" i="3"/>
  <c r="O5079" i="3"/>
  <c r="S5079" i="3"/>
  <c r="S5081" i="3"/>
  <c r="O5081" i="3"/>
  <c r="V5046" i="3"/>
  <c r="G5046" i="3" s="1"/>
  <c r="O5060" i="3"/>
  <c r="S5060" i="3"/>
  <c r="M5062" i="3"/>
  <c r="L5088" i="3"/>
  <c r="V5063" i="3"/>
  <c r="G5063" i="3" s="1"/>
  <c r="S5067" i="3"/>
  <c r="V5067" i="3" s="1"/>
  <c r="G5067" i="3" s="1"/>
  <c r="V5078" i="3"/>
  <c r="G5078" i="3" s="1"/>
  <c r="S5177" i="3"/>
  <c r="O5177" i="3"/>
  <c r="S5180" i="3"/>
  <c r="V5180" i="3" s="1"/>
  <c r="G5180" i="3" s="1"/>
  <c r="S5185" i="3"/>
  <c r="O5185" i="3"/>
  <c r="S5194" i="3"/>
  <c r="O5194" i="3"/>
  <c r="L5126" i="3"/>
  <c r="L5164" i="3"/>
  <c r="O5175" i="3"/>
  <c r="S5175" i="3"/>
  <c r="O5183" i="3"/>
  <c r="S5183" i="3"/>
  <c r="O5186" i="3"/>
  <c r="V5186" i="3" s="1"/>
  <c r="G5186" i="3" s="1"/>
  <c r="O5192" i="3"/>
  <c r="S5192" i="3"/>
  <c r="O5195" i="3"/>
  <c r="V5195" i="3" s="1"/>
  <c r="G5195" i="3" s="1"/>
  <c r="O5200" i="3"/>
  <c r="S5200" i="3"/>
  <c r="S5212" i="3"/>
  <c r="O5212" i="3"/>
  <c r="O5218" i="3"/>
  <c r="S5218" i="3"/>
  <c r="O5227" i="3"/>
  <c r="S5227" i="3"/>
  <c r="O5235" i="3"/>
  <c r="S5235" i="3"/>
  <c r="O5085" i="3"/>
  <c r="V5085" i="3" s="1"/>
  <c r="G5085" i="3" s="1"/>
  <c r="G5097" i="3"/>
  <c r="O5098" i="3"/>
  <c r="V5098" i="3" s="1"/>
  <c r="G5098" i="3" s="1"/>
  <c r="O5102" i="3"/>
  <c r="V5102" i="3" s="1"/>
  <c r="G5102" i="3" s="1"/>
  <c r="O5106" i="3"/>
  <c r="V5106" i="3" s="1"/>
  <c r="G5106" i="3" s="1"/>
  <c r="O5110" i="3"/>
  <c r="V5110" i="3" s="1"/>
  <c r="G5110" i="3" s="1"/>
  <c r="O5115" i="3"/>
  <c r="V5115" i="3" s="1"/>
  <c r="G5115" i="3" s="1"/>
  <c r="O5119" i="3"/>
  <c r="V5119" i="3" s="1"/>
  <c r="G5119" i="3" s="1"/>
  <c r="O5123" i="3"/>
  <c r="V5123" i="3" s="1"/>
  <c r="G5123" i="3" s="1"/>
  <c r="O5136" i="3"/>
  <c r="V5136" i="3" s="1"/>
  <c r="G5136" i="3" s="1"/>
  <c r="O5140" i="3"/>
  <c r="V5140" i="3" s="1"/>
  <c r="G5140" i="3" s="1"/>
  <c r="O5144" i="3"/>
  <c r="V5144" i="3" s="1"/>
  <c r="G5144" i="3" s="1"/>
  <c r="O5148" i="3"/>
  <c r="V5148" i="3" s="1"/>
  <c r="G5148" i="3" s="1"/>
  <c r="O5153" i="3"/>
  <c r="V5153" i="3" s="1"/>
  <c r="G5153" i="3" s="1"/>
  <c r="O5157" i="3"/>
  <c r="V5157" i="3" s="1"/>
  <c r="G5157" i="3" s="1"/>
  <c r="O5161" i="3"/>
  <c r="V5161" i="3" s="1"/>
  <c r="G5161" i="3" s="1"/>
  <c r="S5173" i="3"/>
  <c r="O5173" i="3"/>
  <c r="S5176" i="3"/>
  <c r="V5176" i="3" s="1"/>
  <c r="G5176" i="3" s="1"/>
  <c r="S5181" i="3"/>
  <c r="O5181" i="3"/>
  <c r="S5184" i="3"/>
  <c r="V5184" i="3" s="1"/>
  <c r="G5184" i="3" s="1"/>
  <c r="S5190" i="3"/>
  <c r="O5190" i="3"/>
  <c r="S5193" i="3"/>
  <c r="V5193" i="3" s="1"/>
  <c r="G5193" i="3" s="1"/>
  <c r="S5198" i="3"/>
  <c r="O5198" i="3"/>
  <c r="O5213" i="3"/>
  <c r="S5213" i="3"/>
  <c r="S5087" i="3"/>
  <c r="V5087" i="3" s="1"/>
  <c r="G5087" i="3" s="1"/>
  <c r="S5100" i="3"/>
  <c r="V5100" i="3" s="1"/>
  <c r="S5104" i="3"/>
  <c r="V5104" i="3" s="1"/>
  <c r="G5104" i="3" s="1"/>
  <c r="S5108" i="3"/>
  <c r="V5108" i="3" s="1"/>
  <c r="G5108" i="3" s="1"/>
  <c r="S5113" i="3"/>
  <c r="V5113" i="3" s="1"/>
  <c r="G5113" i="3" s="1"/>
  <c r="S5117" i="3"/>
  <c r="V5117" i="3" s="1"/>
  <c r="G5117" i="3" s="1"/>
  <c r="S5121" i="3"/>
  <c r="V5121" i="3" s="1"/>
  <c r="G5121" i="3" s="1"/>
  <c r="S5125" i="3"/>
  <c r="V5125" i="3" s="1"/>
  <c r="G5125" i="3" s="1"/>
  <c r="S5138" i="3"/>
  <c r="V5138" i="3" s="1"/>
  <c r="S5142" i="3"/>
  <c r="V5142" i="3" s="1"/>
  <c r="G5142" i="3" s="1"/>
  <c r="S5146" i="3"/>
  <c r="V5146" i="3" s="1"/>
  <c r="G5146" i="3" s="1"/>
  <c r="S5151" i="3"/>
  <c r="V5151" i="3" s="1"/>
  <c r="G5151" i="3" s="1"/>
  <c r="S5155" i="3"/>
  <c r="V5155" i="3" s="1"/>
  <c r="G5155" i="3" s="1"/>
  <c r="S5159" i="3"/>
  <c r="V5159" i="3" s="1"/>
  <c r="G5159" i="3" s="1"/>
  <c r="S5163" i="3"/>
  <c r="V5163" i="3" s="1"/>
  <c r="G5163" i="3" s="1"/>
  <c r="O5179" i="3"/>
  <c r="S5179" i="3"/>
  <c r="O5188" i="3"/>
  <c r="S5188" i="3"/>
  <c r="O5196" i="3"/>
  <c r="S5196" i="3"/>
  <c r="V5197" i="3"/>
  <c r="G5197" i="3" s="1"/>
  <c r="O5222" i="3"/>
  <c r="S5222" i="3"/>
  <c r="O5231" i="3"/>
  <c r="S5231" i="3"/>
  <c r="O5239" i="3"/>
  <c r="S5239" i="3"/>
  <c r="S5201" i="3"/>
  <c r="V5201" i="3" s="1"/>
  <c r="G5201" i="3" s="1"/>
  <c r="L5202" i="3"/>
  <c r="S5214" i="3"/>
  <c r="V5214" i="3" s="1"/>
  <c r="G5214" i="3" s="1"/>
  <c r="S5254" i="3"/>
  <c r="O5254" i="3"/>
  <c r="S5262" i="3"/>
  <c r="O5262" i="3"/>
  <c r="S5271" i="3"/>
  <c r="O5271" i="3"/>
  <c r="S5292" i="3"/>
  <c r="O5292" i="3"/>
  <c r="S5300" i="3"/>
  <c r="O5300" i="3"/>
  <c r="O5252" i="3"/>
  <c r="S5252" i="3"/>
  <c r="O5255" i="3"/>
  <c r="V5255" i="3" s="1"/>
  <c r="G5255" i="3" s="1"/>
  <c r="O5260" i="3"/>
  <c r="S5260" i="3"/>
  <c r="O5264" i="3"/>
  <c r="V5264" i="3" s="1"/>
  <c r="G5264" i="3" s="1"/>
  <c r="O5269" i="3"/>
  <c r="S5269" i="3"/>
  <c r="O5272" i="3"/>
  <c r="V5272" i="3" s="1"/>
  <c r="G5272" i="3" s="1"/>
  <c r="O5277" i="3"/>
  <c r="S5277" i="3"/>
  <c r="O5290" i="3"/>
  <c r="S5290" i="3"/>
  <c r="O5293" i="3"/>
  <c r="V5293" i="3" s="1"/>
  <c r="G5293" i="3" s="1"/>
  <c r="O5298" i="3"/>
  <c r="S5298" i="3"/>
  <c r="O5302" i="3"/>
  <c r="V5302" i="3" s="1"/>
  <c r="G5302" i="3" s="1"/>
  <c r="O5307" i="3"/>
  <c r="S5307" i="3"/>
  <c r="S5308" i="3"/>
  <c r="O5308" i="3"/>
  <c r="O5217" i="3"/>
  <c r="V5217" i="3" s="1"/>
  <c r="G5217" i="3" s="1"/>
  <c r="O5221" i="3"/>
  <c r="V5221" i="3" s="1"/>
  <c r="G5221" i="3" s="1"/>
  <c r="O5226" i="3"/>
  <c r="V5226" i="3" s="1"/>
  <c r="G5226" i="3" s="1"/>
  <c r="O5230" i="3"/>
  <c r="V5230" i="3" s="1"/>
  <c r="G5230" i="3" s="1"/>
  <c r="O5234" i="3"/>
  <c r="V5234" i="3" s="1"/>
  <c r="G5234" i="3" s="1"/>
  <c r="O5238" i="3"/>
  <c r="V5238" i="3" s="1"/>
  <c r="G5238" i="3" s="1"/>
  <c r="S5250" i="3"/>
  <c r="O5250" i="3"/>
  <c r="S5253" i="3"/>
  <c r="V5253" i="3" s="1"/>
  <c r="G5253" i="3" s="1"/>
  <c r="S5258" i="3"/>
  <c r="O5258" i="3"/>
  <c r="S5261" i="3"/>
  <c r="V5261" i="3" s="1"/>
  <c r="G5261" i="3" s="1"/>
  <c r="S5267" i="3"/>
  <c r="O5267" i="3"/>
  <c r="S5270" i="3"/>
  <c r="V5270" i="3" s="1"/>
  <c r="G5270" i="3" s="1"/>
  <c r="S5275" i="3"/>
  <c r="O5275" i="3"/>
  <c r="S5288" i="3"/>
  <c r="O5288" i="3"/>
  <c r="S5291" i="3"/>
  <c r="V5291" i="3" s="1"/>
  <c r="G5291" i="3" s="1"/>
  <c r="S5296" i="3"/>
  <c r="O5296" i="3"/>
  <c r="S5299" i="3"/>
  <c r="V5299" i="3" s="1"/>
  <c r="G5299" i="3" s="1"/>
  <c r="S5305" i="3"/>
  <c r="O5305" i="3"/>
  <c r="S5310" i="3"/>
  <c r="V5310" i="3" s="1"/>
  <c r="G5310" i="3" s="1"/>
  <c r="O5314" i="3"/>
  <c r="S5314" i="3"/>
  <c r="M5211" i="3"/>
  <c r="S5219" i="3"/>
  <c r="V5219" i="3" s="1"/>
  <c r="G5219" i="3" s="1"/>
  <c r="S5223" i="3"/>
  <c r="V5223" i="3" s="1"/>
  <c r="G5223" i="3" s="1"/>
  <c r="S5228" i="3"/>
  <c r="V5228" i="3" s="1"/>
  <c r="G5228" i="3" s="1"/>
  <c r="S5232" i="3"/>
  <c r="V5232" i="3" s="1"/>
  <c r="G5232" i="3" s="1"/>
  <c r="S5236" i="3"/>
  <c r="V5236" i="3" s="1"/>
  <c r="G5236" i="3" s="1"/>
  <c r="S5249" i="3"/>
  <c r="V5249" i="3" s="1"/>
  <c r="O5251" i="3"/>
  <c r="V5251" i="3" s="1"/>
  <c r="G5251" i="3" s="1"/>
  <c r="O5256" i="3"/>
  <c r="S5256" i="3"/>
  <c r="V5257" i="3"/>
  <c r="G5257" i="3" s="1"/>
  <c r="O5259" i="3"/>
  <c r="V5259" i="3" s="1"/>
  <c r="G5259" i="3" s="1"/>
  <c r="O5265" i="3"/>
  <c r="S5265" i="3"/>
  <c r="V5266" i="3"/>
  <c r="G5266" i="3" s="1"/>
  <c r="O5268" i="3"/>
  <c r="V5268" i="3" s="1"/>
  <c r="G5268" i="3" s="1"/>
  <c r="O5273" i="3"/>
  <c r="S5273" i="3"/>
  <c r="V5274" i="3"/>
  <c r="G5274" i="3" s="1"/>
  <c r="O5276" i="3"/>
  <c r="V5276" i="3" s="1"/>
  <c r="G5276" i="3" s="1"/>
  <c r="V5287" i="3"/>
  <c r="O5289" i="3"/>
  <c r="V5289" i="3" s="1"/>
  <c r="G5289" i="3" s="1"/>
  <c r="O5294" i="3"/>
  <c r="S5294" i="3"/>
  <c r="O5297" i="3"/>
  <c r="V5297" i="3" s="1"/>
  <c r="G5297" i="3" s="1"/>
  <c r="O5303" i="3"/>
  <c r="S5303" i="3"/>
  <c r="V5304" i="3"/>
  <c r="G5304" i="3" s="1"/>
  <c r="O5306" i="3"/>
  <c r="V5306" i="3" s="1"/>
  <c r="G5306" i="3" s="1"/>
  <c r="S5309" i="3"/>
  <c r="O5309" i="3"/>
  <c r="V5311" i="3"/>
  <c r="G5311" i="3" s="1"/>
  <c r="O5315" i="3"/>
  <c r="S5315" i="3"/>
  <c r="L5278" i="3"/>
  <c r="S5340" i="3"/>
  <c r="V5340" i="3" s="1"/>
  <c r="G5340" i="3" s="1"/>
  <c r="S5349" i="3"/>
  <c r="O5349" i="3"/>
  <c r="O5351" i="3"/>
  <c r="S5351" i="3"/>
  <c r="S5366" i="3"/>
  <c r="O5366" i="3"/>
  <c r="O5368" i="3"/>
  <c r="S5368" i="3"/>
  <c r="S5373" i="3"/>
  <c r="V5373" i="3" s="1"/>
  <c r="G5373" i="3" s="1"/>
  <c r="S5386" i="3"/>
  <c r="O5386" i="3"/>
  <c r="O5442" i="3"/>
  <c r="S5442" i="3"/>
  <c r="L5354" i="3"/>
  <c r="S5345" i="3"/>
  <c r="O5345" i="3"/>
  <c r="O5347" i="3"/>
  <c r="S5347" i="3"/>
  <c r="S5352" i="3"/>
  <c r="V5352" i="3" s="1"/>
  <c r="G5352" i="3" s="1"/>
  <c r="L5392" i="3"/>
  <c r="O5364" i="3"/>
  <c r="S5364" i="3"/>
  <c r="S5369" i="3"/>
  <c r="V5369" i="3" s="1"/>
  <c r="G5369" i="3" s="1"/>
  <c r="O5379" i="3"/>
  <c r="S5379" i="3"/>
  <c r="O5382" i="3"/>
  <c r="S5382" i="3"/>
  <c r="O5387" i="3"/>
  <c r="S5387" i="3"/>
  <c r="O5390" i="3"/>
  <c r="S5390" i="3"/>
  <c r="S5407" i="3"/>
  <c r="O5407" i="3"/>
  <c r="O5443" i="3"/>
  <c r="S5443" i="3"/>
  <c r="L5316" i="3"/>
  <c r="S5341" i="3"/>
  <c r="O5341" i="3"/>
  <c r="O5343" i="3"/>
  <c r="S5343" i="3"/>
  <c r="S5348" i="3"/>
  <c r="V5348" i="3" s="1"/>
  <c r="G5348" i="3" s="1"/>
  <c r="S5374" i="3"/>
  <c r="O5374" i="3"/>
  <c r="O5376" i="3"/>
  <c r="S5376" i="3"/>
  <c r="O5383" i="3"/>
  <c r="S5383" i="3"/>
  <c r="O5391" i="3"/>
  <c r="S5391" i="3"/>
  <c r="O5403" i="3"/>
  <c r="S5403" i="3"/>
  <c r="O5408" i="3"/>
  <c r="S5408" i="3"/>
  <c r="O5411" i="3"/>
  <c r="S5411" i="3"/>
  <c r="O5326" i="3"/>
  <c r="S5326" i="3"/>
  <c r="S5328" i="3"/>
  <c r="O5328" i="3"/>
  <c r="O5330" i="3"/>
  <c r="S5330" i="3"/>
  <c r="S5332" i="3"/>
  <c r="O5332" i="3"/>
  <c r="O5334" i="3"/>
  <c r="S5334" i="3"/>
  <c r="S5336" i="3"/>
  <c r="O5336" i="3"/>
  <c r="O5338" i="3"/>
  <c r="S5338" i="3"/>
  <c r="S5353" i="3"/>
  <c r="O5353" i="3"/>
  <c r="S5370" i="3"/>
  <c r="O5370" i="3"/>
  <c r="O5372" i="3"/>
  <c r="S5372" i="3"/>
  <c r="O5404" i="3"/>
  <c r="S5404" i="3"/>
  <c r="O5429" i="3"/>
  <c r="S5429" i="3"/>
  <c r="O5426" i="3"/>
  <c r="S5426" i="3"/>
  <c r="S5440" i="3"/>
  <c r="O5440" i="3"/>
  <c r="S5441" i="3"/>
  <c r="O5441" i="3"/>
  <c r="S5458" i="3"/>
  <c r="O5458" i="3"/>
  <c r="O5463" i="3"/>
  <c r="S5463" i="3"/>
  <c r="O5467" i="3"/>
  <c r="S5467" i="3"/>
  <c r="O5480" i="3"/>
  <c r="S5480" i="3"/>
  <c r="O5502" i="3"/>
  <c r="S5502" i="3"/>
  <c r="O5532" i="3"/>
  <c r="S5532" i="3"/>
  <c r="O5540" i="3"/>
  <c r="S5540" i="3"/>
  <c r="O5573" i="3"/>
  <c r="S5573" i="3"/>
  <c r="S5421" i="3"/>
  <c r="V5421" i="3" s="1"/>
  <c r="G5421" i="3" s="1"/>
  <c r="S5422" i="3"/>
  <c r="V5422" i="3" s="1"/>
  <c r="G5422" i="3" s="1"/>
  <c r="O5446" i="3"/>
  <c r="V5446" i="3" s="1"/>
  <c r="G5446" i="3" s="1"/>
  <c r="O5447" i="3"/>
  <c r="S5447" i="3"/>
  <c r="S5450" i="3"/>
  <c r="V5450" i="3" s="1"/>
  <c r="G5450" i="3" s="1"/>
  <c r="S5451" i="3"/>
  <c r="V5451" i="3" s="1"/>
  <c r="G5451" i="3" s="1"/>
  <c r="O5454" i="3"/>
  <c r="V5454" i="3" s="1"/>
  <c r="G5454" i="3" s="1"/>
  <c r="S5483" i="3"/>
  <c r="O5483" i="3"/>
  <c r="V5501" i="3"/>
  <c r="G5501" i="3" s="1"/>
  <c r="O5518" i="3"/>
  <c r="S5518" i="3"/>
  <c r="O5522" i="3"/>
  <c r="S5522" i="3"/>
  <c r="S5526" i="3"/>
  <c r="V5526" i="3" s="1"/>
  <c r="G5526" i="3" s="1"/>
  <c r="O5556" i="3"/>
  <c r="S5556" i="3"/>
  <c r="O5569" i="3"/>
  <c r="S5569" i="3"/>
  <c r="S5602" i="3"/>
  <c r="O5602" i="3"/>
  <c r="S5619" i="3"/>
  <c r="O5619" i="3"/>
  <c r="O5380" i="3"/>
  <c r="V5380" i="3" s="1"/>
  <c r="G5380" i="3" s="1"/>
  <c r="O5381" i="3"/>
  <c r="V5381" i="3" s="1"/>
  <c r="G5381" i="3" s="1"/>
  <c r="O5388" i="3"/>
  <c r="V5388" i="3" s="1"/>
  <c r="G5388" i="3" s="1"/>
  <c r="O5389" i="3"/>
  <c r="V5389" i="3" s="1"/>
  <c r="G5389" i="3" s="1"/>
  <c r="O5401" i="3"/>
  <c r="V5401" i="3" s="1"/>
  <c r="O5402" i="3"/>
  <c r="V5402" i="3" s="1"/>
  <c r="G5402" i="3" s="1"/>
  <c r="O5409" i="3"/>
  <c r="V5409" i="3" s="1"/>
  <c r="G5409" i="3" s="1"/>
  <c r="O5410" i="3"/>
  <c r="V5410" i="3" s="1"/>
  <c r="G5410" i="3" s="1"/>
  <c r="S5412" i="3"/>
  <c r="V5412" i="3" s="1"/>
  <c r="G5412" i="3" s="1"/>
  <c r="O5414" i="3"/>
  <c r="V5414" i="3" s="1"/>
  <c r="G5414" i="3" s="1"/>
  <c r="S5417" i="3"/>
  <c r="V5417" i="3" s="1"/>
  <c r="G5417" i="3" s="1"/>
  <c r="V5418" i="3"/>
  <c r="G5418" i="3" s="1"/>
  <c r="O5419" i="3"/>
  <c r="V5419" i="3" s="1"/>
  <c r="G5419" i="3" s="1"/>
  <c r="S5427" i="3"/>
  <c r="O5427" i="3"/>
  <c r="S5428" i="3"/>
  <c r="O5428" i="3"/>
  <c r="O5439" i="3"/>
  <c r="S5439" i="3"/>
  <c r="L5468" i="3"/>
  <c r="O5485" i="3"/>
  <c r="S5485" i="3"/>
  <c r="O5493" i="3"/>
  <c r="S5493" i="3"/>
  <c r="O5497" i="3"/>
  <c r="S5497" i="3"/>
  <c r="S5525" i="3"/>
  <c r="O5525" i="3"/>
  <c r="O5539" i="3"/>
  <c r="S5539" i="3"/>
  <c r="L5544" i="3"/>
  <c r="L5430" i="3"/>
  <c r="O5416" i="3"/>
  <c r="V5416" i="3" s="1"/>
  <c r="G5416" i="3" s="1"/>
  <c r="O5420" i="3"/>
  <c r="V5420" i="3" s="1"/>
  <c r="G5420" i="3" s="1"/>
  <c r="S5448" i="3"/>
  <c r="O5448" i="3"/>
  <c r="S5449" i="3"/>
  <c r="O5449" i="3"/>
  <c r="O5456" i="3"/>
  <c r="S5456" i="3"/>
  <c r="O5460" i="3"/>
  <c r="S5460" i="3"/>
  <c r="V5484" i="3"/>
  <c r="G5484" i="3" s="1"/>
  <c r="S5500" i="3"/>
  <c r="O5500" i="3"/>
  <c r="O5527" i="3"/>
  <c r="S5527" i="3"/>
  <c r="S5594" i="3"/>
  <c r="O5594" i="3"/>
  <c r="S5611" i="3"/>
  <c r="O5611" i="3"/>
  <c r="V5464" i="3"/>
  <c r="G5464" i="3" s="1"/>
  <c r="S5481" i="3"/>
  <c r="V5481" i="3" s="1"/>
  <c r="G5481" i="3" s="1"/>
  <c r="S5488" i="3"/>
  <c r="V5488" i="3" s="1"/>
  <c r="G5488" i="3" s="1"/>
  <c r="S5498" i="3"/>
  <c r="V5498" i="3" s="1"/>
  <c r="G5498" i="3" s="1"/>
  <c r="S5505" i="3"/>
  <c r="V5505" i="3" s="1"/>
  <c r="G5505" i="3" s="1"/>
  <c r="V5515" i="3"/>
  <c r="S5523" i="3"/>
  <c r="V5523" i="3" s="1"/>
  <c r="G5523" i="3" s="1"/>
  <c r="S5531" i="3"/>
  <c r="V5531" i="3" s="1"/>
  <c r="G5531" i="3" s="1"/>
  <c r="S5537" i="3"/>
  <c r="O5537" i="3"/>
  <c r="O5555" i="3"/>
  <c r="S5555" i="3"/>
  <c r="S5568" i="3"/>
  <c r="O5568" i="3"/>
  <c r="O5572" i="3"/>
  <c r="S5572" i="3"/>
  <c r="S5581" i="3"/>
  <c r="O5581" i="3"/>
  <c r="S5596" i="3"/>
  <c r="O5596" i="3"/>
  <c r="S5598" i="3"/>
  <c r="O5598" i="3"/>
  <c r="S5604" i="3"/>
  <c r="O5604" i="3"/>
  <c r="S5607" i="3"/>
  <c r="O5607" i="3"/>
  <c r="S5613" i="3"/>
  <c r="O5613" i="3"/>
  <c r="S5615" i="3"/>
  <c r="O5615" i="3"/>
  <c r="O5683" i="3"/>
  <c r="S5683" i="3"/>
  <c r="O5462" i="3"/>
  <c r="V5462" i="3" s="1"/>
  <c r="G5462" i="3" s="1"/>
  <c r="V5477" i="3"/>
  <c r="O5487" i="3"/>
  <c r="V5487" i="3" s="1"/>
  <c r="G5487" i="3" s="1"/>
  <c r="V5494" i="3"/>
  <c r="G5494" i="3" s="1"/>
  <c r="O5504" i="3"/>
  <c r="V5504" i="3" s="1"/>
  <c r="G5504" i="3" s="1"/>
  <c r="O5530" i="3"/>
  <c r="V5530" i="3" s="1"/>
  <c r="G5530" i="3" s="1"/>
  <c r="O5535" i="3"/>
  <c r="S5535" i="3"/>
  <c r="O5538" i="3"/>
  <c r="V5538" i="3" s="1"/>
  <c r="G5538" i="3" s="1"/>
  <c r="O5543" i="3"/>
  <c r="S5543" i="3"/>
  <c r="O5560" i="3"/>
  <c r="S5560" i="3"/>
  <c r="O5564" i="3"/>
  <c r="S5564" i="3"/>
  <c r="O5577" i="3"/>
  <c r="S5577" i="3"/>
  <c r="S5593" i="3"/>
  <c r="O5593" i="3"/>
  <c r="O5595" i="3"/>
  <c r="S5595" i="3"/>
  <c r="S5601" i="3"/>
  <c r="O5601" i="3"/>
  <c r="O5603" i="3"/>
  <c r="S5603" i="3"/>
  <c r="S5610" i="3"/>
  <c r="O5610" i="3"/>
  <c r="O5612" i="3"/>
  <c r="S5612" i="3"/>
  <c r="S5618" i="3"/>
  <c r="O5618" i="3"/>
  <c r="L5506" i="3"/>
  <c r="S5533" i="3"/>
  <c r="O5533" i="3"/>
  <c r="S5541" i="3"/>
  <c r="O5541" i="3"/>
  <c r="S5559" i="3"/>
  <c r="O5559" i="3"/>
  <c r="O5563" i="3"/>
  <c r="S5563" i="3"/>
  <c r="S5576" i="3"/>
  <c r="O5576" i="3"/>
  <c r="O5632" i="3"/>
  <c r="S5632" i="3"/>
  <c r="O5649" i="3"/>
  <c r="S5649" i="3"/>
  <c r="O5657" i="3"/>
  <c r="S5657" i="3"/>
  <c r="L5620" i="3"/>
  <c r="M5591" i="3"/>
  <c r="S5629" i="3"/>
  <c r="V5629" i="3" s="1"/>
  <c r="O5637" i="3"/>
  <c r="S5637" i="3"/>
  <c r="V5640" i="3"/>
  <c r="G5640" i="3" s="1"/>
  <c r="O5641" i="3"/>
  <c r="S5641" i="3"/>
  <c r="O5654" i="3"/>
  <c r="S5654" i="3"/>
  <c r="S5676" i="3"/>
  <c r="O5676" i="3"/>
  <c r="O5554" i="3"/>
  <c r="V5554" i="3" s="1"/>
  <c r="G5554" i="3" s="1"/>
  <c r="O5562" i="3"/>
  <c r="V5562" i="3" s="1"/>
  <c r="G5562" i="3" s="1"/>
  <c r="O5571" i="3"/>
  <c r="V5571" i="3" s="1"/>
  <c r="G5571" i="3" s="1"/>
  <c r="O5580" i="3"/>
  <c r="V5580" i="3" s="1"/>
  <c r="G5580" i="3" s="1"/>
  <c r="O5597" i="3"/>
  <c r="V5597" i="3" s="1"/>
  <c r="G5597" i="3" s="1"/>
  <c r="O5606" i="3"/>
  <c r="V5606" i="3" s="1"/>
  <c r="G5606" i="3" s="1"/>
  <c r="O5614" i="3"/>
  <c r="V5614" i="3" s="1"/>
  <c r="G5614" i="3" s="1"/>
  <c r="S5636" i="3"/>
  <c r="V5636" i="3" s="1"/>
  <c r="G5636" i="3" s="1"/>
  <c r="S5639" i="3"/>
  <c r="O5639" i="3"/>
  <c r="O5645" i="3"/>
  <c r="S5645" i="3"/>
  <c r="S5653" i="3"/>
  <c r="V5653" i="3" s="1"/>
  <c r="G5653" i="3" s="1"/>
  <c r="S5656" i="3"/>
  <c r="O5656" i="3"/>
  <c r="O5674" i="3"/>
  <c r="S5674" i="3"/>
  <c r="S5685" i="3"/>
  <c r="O5685" i="3"/>
  <c r="O5716" i="3"/>
  <c r="S5716" i="3"/>
  <c r="V5633" i="3"/>
  <c r="G5633" i="3" s="1"/>
  <c r="O5644" i="3"/>
  <c r="V5644" i="3" s="1"/>
  <c r="G5644" i="3" s="1"/>
  <c r="V5647" i="3"/>
  <c r="G5647" i="3" s="1"/>
  <c r="V5650" i="3"/>
  <c r="G5650" i="3" s="1"/>
  <c r="O5667" i="3"/>
  <c r="S5667" i="3"/>
  <c r="O5669" i="3"/>
  <c r="V5669" i="3" s="1"/>
  <c r="G5669" i="3" s="1"/>
  <c r="O5675" i="3"/>
  <c r="S5675" i="3"/>
  <c r="O5677" i="3"/>
  <c r="V5677" i="3" s="1"/>
  <c r="G5677" i="3" s="1"/>
  <c r="O5684" i="3"/>
  <c r="S5684" i="3"/>
  <c r="O5686" i="3"/>
  <c r="V5686" i="3" s="1"/>
  <c r="G5686" i="3" s="1"/>
  <c r="S5693" i="3"/>
  <c r="O5693" i="3"/>
  <c r="S5706" i="3"/>
  <c r="O5706" i="3"/>
  <c r="O5708" i="3"/>
  <c r="S5708" i="3"/>
  <c r="S5672" i="3"/>
  <c r="O5672" i="3"/>
  <c r="S5680" i="3"/>
  <c r="O5680" i="3"/>
  <c r="S5689" i="3"/>
  <c r="O5689" i="3"/>
  <c r="O5691" i="3"/>
  <c r="S5691" i="3"/>
  <c r="O5695" i="3"/>
  <c r="S5695" i="3"/>
  <c r="O5670" i="3"/>
  <c r="S5670" i="3"/>
  <c r="O5678" i="3"/>
  <c r="S5678" i="3"/>
  <c r="V5679" i="3"/>
  <c r="G5679" i="3" s="1"/>
  <c r="O5687" i="3"/>
  <c r="S5687" i="3"/>
  <c r="V5688" i="3"/>
  <c r="G5688" i="3" s="1"/>
  <c r="O5709" i="3"/>
  <c r="S5709" i="3"/>
  <c r="O5717" i="3"/>
  <c r="S5717" i="3"/>
  <c r="O5733" i="3"/>
  <c r="S5733" i="3"/>
  <c r="O5721" i="3"/>
  <c r="S5721" i="3"/>
  <c r="O5725" i="3"/>
  <c r="S5725" i="3"/>
  <c r="L5696" i="3"/>
  <c r="S5710" i="3"/>
  <c r="O5710" i="3"/>
  <c r="O5712" i="3"/>
  <c r="S5712" i="3"/>
  <c r="O5729" i="3"/>
  <c r="S5729" i="3"/>
  <c r="O5714" i="3"/>
  <c r="V5714" i="3" s="1"/>
  <c r="G5714" i="3" s="1"/>
  <c r="O5718" i="3"/>
  <c r="V5718" i="3" s="1"/>
  <c r="G5718" i="3" s="1"/>
  <c r="O5723" i="3"/>
  <c r="V5723" i="3" s="1"/>
  <c r="G5723" i="3" s="1"/>
  <c r="O5727" i="3"/>
  <c r="V5727" i="3" s="1"/>
  <c r="G5727" i="3" s="1"/>
  <c r="O5731" i="3"/>
  <c r="V5731" i="3" s="1"/>
  <c r="G5731" i="3" s="1"/>
  <c r="L5734" i="3"/>
  <c r="O1943" i="3"/>
  <c r="S1943" i="3"/>
  <c r="S1945" i="3"/>
  <c r="O1945" i="3"/>
  <c r="O1960" i="3"/>
  <c r="S1960" i="3"/>
  <c r="S1962" i="3"/>
  <c r="O1962" i="3"/>
  <c r="O1985" i="3"/>
  <c r="S1985" i="3"/>
  <c r="S1987" i="3"/>
  <c r="O1987" i="3"/>
  <c r="O2002" i="3"/>
  <c r="S2002" i="3"/>
  <c r="S2004" i="3"/>
  <c r="O2004" i="3"/>
  <c r="O2027" i="3"/>
  <c r="S2027" i="3"/>
  <c r="S2029" i="3"/>
  <c r="O2029" i="3"/>
  <c r="O2044" i="3"/>
  <c r="S2044" i="3"/>
  <c r="S2046" i="3"/>
  <c r="O2046" i="3"/>
  <c r="O2069" i="3"/>
  <c r="S2069" i="3"/>
  <c r="S2072" i="3"/>
  <c r="O2072" i="3"/>
  <c r="O2095" i="3"/>
  <c r="S2095" i="3"/>
  <c r="S2097" i="3"/>
  <c r="O2097" i="3"/>
  <c r="O2112" i="3"/>
  <c r="S2112" i="3"/>
  <c r="S2114" i="3"/>
  <c r="O2114" i="3"/>
  <c r="O2137" i="3"/>
  <c r="S2137" i="3"/>
  <c r="S2139" i="3"/>
  <c r="O2139" i="3"/>
  <c r="O2154" i="3"/>
  <c r="S2154" i="3"/>
  <c r="S2156" i="3"/>
  <c r="O2156" i="3"/>
  <c r="O2179" i="3"/>
  <c r="S2179" i="3"/>
  <c r="O2181" i="3"/>
  <c r="S2181" i="3"/>
  <c r="O2187" i="3"/>
  <c r="S2187" i="3"/>
  <c r="O2190" i="3"/>
  <c r="S2190" i="3"/>
  <c r="O2199" i="3"/>
  <c r="S2199" i="3"/>
  <c r="O2211" i="3"/>
  <c r="S2211" i="3"/>
  <c r="O2250" i="3"/>
  <c r="S2250" i="3"/>
  <c r="O2254" i="3"/>
  <c r="S2254" i="3"/>
  <c r="O2258" i="3"/>
  <c r="S2258" i="3"/>
  <c r="O2263" i="3"/>
  <c r="S2263" i="3"/>
  <c r="O1955" i="3"/>
  <c r="S1955" i="3"/>
  <c r="S1958" i="3"/>
  <c r="O1958" i="3"/>
  <c r="O1981" i="3"/>
  <c r="S1981" i="3"/>
  <c r="S1983" i="3"/>
  <c r="O1983" i="3"/>
  <c r="O1998" i="3"/>
  <c r="S1998" i="3"/>
  <c r="S2000" i="3"/>
  <c r="O2000" i="3"/>
  <c r="O2023" i="3"/>
  <c r="S2023" i="3"/>
  <c r="S2025" i="3"/>
  <c r="O2025" i="3"/>
  <c r="V2037" i="3"/>
  <c r="G2037" i="3" s="1"/>
  <c r="O2040" i="3"/>
  <c r="S2040" i="3"/>
  <c r="S2042" i="3"/>
  <c r="O2042" i="3"/>
  <c r="O2065" i="3"/>
  <c r="S2065" i="3"/>
  <c r="S2067" i="3"/>
  <c r="O2067" i="3"/>
  <c r="O2082" i="3"/>
  <c r="S2082" i="3"/>
  <c r="S2084" i="3"/>
  <c r="O2084" i="3"/>
  <c r="O2107" i="3"/>
  <c r="S2107" i="3"/>
  <c r="S2110" i="3"/>
  <c r="O2110" i="3"/>
  <c r="V2121" i="3"/>
  <c r="G2121" i="3" s="1"/>
  <c r="S2135" i="3"/>
  <c r="O2135" i="3"/>
  <c r="O2150" i="3"/>
  <c r="S2150" i="3"/>
  <c r="S2152" i="3"/>
  <c r="O2152" i="3"/>
  <c r="V2172" i="3"/>
  <c r="G2172" i="3" s="1"/>
  <c r="O2175" i="3"/>
  <c r="S2175" i="3"/>
  <c r="S2177" i="3"/>
  <c r="O2177" i="3"/>
  <c r="O2182" i="3"/>
  <c r="S2182" i="3"/>
  <c r="O2191" i="3"/>
  <c r="S2191" i="3"/>
  <c r="V2194" i="3"/>
  <c r="G2194" i="3" s="1"/>
  <c r="O2212" i="3"/>
  <c r="S2212" i="3"/>
  <c r="O2220" i="3"/>
  <c r="S2220" i="3"/>
  <c r="O2225" i="3"/>
  <c r="S2225" i="3"/>
  <c r="O2229" i="3"/>
  <c r="S2229" i="3"/>
  <c r="O2233" i="3"/>
  <c r="S2233" i="3"/>
  <c r="O2237" i="3"/>
  <c r="S2237" i="3"/>
  <c r="O1951" i="3"/>
  <c r="S1951" i="3"/>
  <c r="S1953" i="3"/>
  <c r="O1953" i="3"/>
  <c r="O1968" i="3"/>
  <c r="S1968" i="3"/>
  <c r="S1970" i="3"/>
  <c r="O1970" i="3"/>
  <c r="O1993" i="3"/>
  <c r="S1993" i="3"/>
  <c r="S1996" i="3"/>
  <c r="O1996" i="3"/>
  <c r="O2019" i="3"/>
  <c r="S2019" i="3"/>
  <c r="S2021" i="3"/>
  <c r="O2021" i="3"/>
  <c r="O2036" i="3"/>
  <c r="S2036" i="3"/>
  <c r="S2038" i="3"/>
  <c r="O2038" i="3"/>
  <c r="O2061" i="3"/>
  <c r="S2061" i="3"/>
  <c r="S2063" i="3"/>
  <c r="O2063" i="3"/>
  <c r="O2078" i="3"/>
  <c r="S2078" i="3"/>
  <c r="S2080" i="3"/>
  <c r="O2080" i="3"/>
  <c r="O2103" i="3"/>
  <c r="S2103" i="3"/>
  <c r="S2105" i="3"/>
  <c r="O2105" i="3"/>
  <c r="O2120" i="3"/>
  <c r="S2120" i="3"/>
  <c r="S2122" i="3"/>
  <c r="O2122" i="3"/>
  <c r="O2145" i="3"/>
  <c r="S2145" i="3"/>
  <c r="S2148" i="3"/>
  <c r="O2148" i="3"/>
  <c r="S2173" i="3"/>
  <c r="O2173" i="3"/>
  <c r="O1947" i="3"/>
  <c r="S1947" i="3"/>
  <c r="S1949" i="3"/>
  <c r="O1949" i="3"/>
  <c r="O1964" i="3"/>
  <c r="S1964" i="3"/>
  <c r="S1966" i="3"/>
  <c r="O1966" i="3"/>
  <c r="O1989" i="3"/>
  <c r="S1989" i="3"/>
  <c r="S1991" i="3"/>
  <c r="O1991" i="3"/>
  <c r="O2006" i="3"/>
  <c r="S2006" i="3"/>
  <c r="S2008" i="3"/>
  <c r="O2008" i="3"/>
  <c r="O2031" i="3"/>
  <c r="S2031" i="3"/>
  <c r="S2034" i="3"/>
  <c r="O2034" i="3"/>
  <c r="O2057" i="3"/>
  <c r="S2057" i="3"/>
  <c r="S2059" i="3"/>
  <c r="O2059" i="3"/>
  <c r="O2074" i="3"/>
  <c r="S2074" i="3"/>
  <c r="S2076" i="3"/>
  <c r="O2076" i="3"/>
  <c r="O2099" i="3"/>
  <c r="S2099" i="3"/>
  <c r="S2101" i="3"/>
  <c r="O2101" i="3"/>
  <c r="O2116" i="3"/>
  <c r="S2116" i="3"/>
  <c r="S2118" i="3"/>
  <c r="O2118" i="3"/>
  <c r="O2141" i="3"/>
  <c r="S2141" i="3"/>
  <c r="S2143" i="3"/>
  <c r="O2143" i="3"/>
  <c r="O2158" i="3"/>
  <c r="S2158" i="3"/>
  <c r="S2160" i="3"/>
  <c r="O2160" i="3"/>
  <c r="V2180" i="3"/>
  <c r="G2180" i="3" s="1"/>
  <c r="S2186" i="3"/>
  <c r="O2186" i="3"/>
  <c r="O2198" i="3"/>
  <c r="S2198" i="3"/>
  <c r="O2267" i="3"/>
  <c r="S2267" i="3"/>
  <c r="O548" i="3"/>
  <c r="V548" i="3" s="1"/>
  <c r="G548" i="3" s="1"/>
  <c r="O561" i="3"/>
  <c r="V561" i="3" s="1"/>
  <c r="G561" i="3" s="1"/>
  <c r="O831" i="3"/>
  <c r="V831" i="3" s="1"/>
  <c r="G831" i="3" s="1"/>
  <c r="O861" i="3"/>
  <c r="V861" i="3" s="1"/>
  <c r="G861" i="3" s="1"/>
  <c r="O919" i="3"/>
  <c r="V919" i="3" s="1"/>
  <c r="G919" i="3" s="1"/>
  <c r="O962" i="3"/>
  <c r="V962" i="3" s="1"/>
  <c r="G962" i="3" s="1"/>
  <c r="O1073" i="3"/>
  <c r="V1073" i="3" s="1"/>
  <c r="G1073" i="3" s="1"/>
  <c r="O1353" i="3"/>
  <c r="V1353" i="3" s="1"/>
  <c r="G1353" i="3" s="1"/>
  <c r="O1395" i="3"/>
  <c r="V1395" i="3" s="1"/>
  <c r="G1395" i="3" s="1"/>
  <c r="O1401" i="3"/>
  <c r="V1401" i="3" s="1"/>
  <c r="G1401" i="3" s="1"/>
  <c r="O1497" i="3"/>
  <c r="V1497" i="3" s="1"/>
  <c r="G1497" i="3" s="1"/>
  <c r="O1609" i="3"/>
  <c r="V1609" i="3" s="1"/>
  <c r="G1609" i="3" s="1"/>
  <c r="S1611" i="3"/>
  <c r="V1611" i="3" s="1"/>
  <c r="G1611" i="3" s="1"/>
  <c r="O1642" i="3"/>
  <c r="V1642" i="3" s="1"/>
  <c r="G1642" i="3" s="1"/>
  <c r="O1650" i="3"/>
  <c r="V1650" i="3" s="1"/>
  <c r="G1650" i="3" s="1"/>
  <c r="O1742" i="3"/>
  <c r="V1742" i="3" s="1"/>
  <c r="G1742" i="3" s="1"/>
  <c r="O1809" i="3"/>
  <c r="V1809" i="3" s="1"/>
  <c r="G1809" i="3" s="1"/>
  <c r="O1817" i="3"/>
  <c r="V1817" i="3" s="1"/>
  <c r="G1817" i="3" s="1"/>
  <c r="S1819" i="3"/>
  <c r="V1819" i="3" s="1"/>
  <c r="G1819" i="3" s="1"/>
  <c r="O1829" i="3"/>
  <c r="V1829" i="3" s="1"/>
  <c r="G1829" i="3" s="1"/>
  <c r="O1838" i="3"/>
  <c r="V1838" i="3" s="1"/>
  <c r="G1838" i="3" s="1"/>
  <c r="O1842" i="3"/>
  <c r="V1842" i="3" s="1"/>
  <c r="G1842" i="3" s="1"/>
  <c r="O1847" i="3"/>
  <c r="V1847" i="3" s="1"/>
  <c r="G1847" i="3" s="1"/>
  <c r="S1849" i="3"/>
  <c r="V1849" i="3" s="1"/>
  <c r="G1849" i="3" s="1"/>
  <c r="O1911" i="3"/>
  <c r="V1911" i="3" s="1"/>
  <c r="G1911" i="3" s="1"/>
  <c r="M2133" i="3"/>
  <c r="M2171" i="3"/>
  <c r="S2188" i="3"/>
  <c r="V2188" i="3" s="1"/>
  <c r="G2188" i="3" s="1"/>
  <c r="S2196" i="3"/>
  <c r="V2196" i="3" s="1"/>
  <c r="G2196" i="3" s="1"/>
  <c r="S2209" i="3"/>
  <c r="V2209" i="3" s="1"/>
  <c r="S2217" i="3"/>
  <c r="V2217" i="3" s="1"/>
  <c r="G2217" i="3" s="1"/>
  <c r="M2249" i="3"/>
  <c r="L2276" i="3"/>
  <c r="O2265" i="3"/>
  <c r="V2265" i="3" s="1"/>
  <c r="G2265" i="3" s="1"/>
  <c r="O2269" i="3"/>
  <c r="V2269" i="3" s="1"/>
  <c r="G2269" i="3" s="1"/>
  <c r="S2272" i="3"/>
  <c r="V2272" i="3" s="1"/>
  <c r="G2272" i="3" s="1"/>
  <c r="S2286" i="3"/>
  <c r="O2286" i="3"/>
  <c r="O2296" i="3"/>
  <c r="S2296" i="3"/>
  <c r="O2300" i="3"/>
  <c r="S2300" i="3"/>
  <c r="S2303" i="3"/>
  <c r="O2303" i="3"/>
  <c r="O2313" i="3"/>
  <c r="S2313" i="3"/>
  <c r="O2325" i="3"/>
  <c r="S2325" i="3"/>
  <c r="S2328" i="3"/>
  <c r="O2328" i="3"/>
  <c r="O2339" i="3"/>
  <c r="S2339" i="3"/>
  <c r="O2342" i="3"/>
  <c r="S2342" i="3"/>
  <c r="S2345" i="3"/>
  <c r="O2345" i="3"/>
  <c r="O2364" i="3"/>
  <c r="S2364" i="3"/>
  <c r="O2367" i="3"/>
  <c r="S2367" i="3"/>
  <c r="S2370" i="3"/>
  <c r="O2370" i="3"/>
  <c r="O2381" i="3"/>
  <c r="S2381" i="3"/>
  <c r="O2384" i="3"/>
  <c r="S2384" i="3"/>
  <c r="S2387" i="3"/>
  <c r="O2387" i="3"/>
  <c r="O2406" i="3"/>
  <c r="S2406" i="3"/>
  <c r="O2409" i="3"/>
  <c r="S2409" i="3"/>
  <c r="S2412" i="3"/>
  <c r="O2412" i="3"/>
  <c r="O2423" i="3"/>
  <c r="S2423" i="3"/>
  <c r="O2426" i="3"/>
  <c r="S2426" i="3"/>
  <c r="S2438" i="3"/>
  <c r="O2438" i="3"/>
  <c r="O2448" i="3"/>
  <c r="S2448" i="3"/>
  <c r="O2452" i="3"/>
  <c r="S2452" i="3"/>
  <c r="S2455" i="3"/>
  <c r="O2455" i="3"/>
  <c r="O2465" i="3"/>
  <c r="S2465" i="3"/>
  <c r="O2477" i="3"/>
  <c r="S2477" i="3"/>
  <c r="S2480" i="3"/>
  <c r="O2480" i="3"/>
  <c r="O2491" i="3"/>
  <c r="S2491" i="3"/>
  <c r="O2494" i="3"/>
  <c r="S2494" i="3"/>
  <c r="S2497" i="3"/>
  <c r="O2497" i="3"/>
  <c r="O2522" i="3"/>
  <c r="S2522" i="3"/>
  <c r="O2552" i="3"/>
  <c r="S2552" i="3"/>
  <c r="S1946" i="3"/>
  <c r="V1946" i="3" s="1"/>
  <c r="G1946" i="3" s="1"/>
  <c r="S1950" i="3"/>
  <c r="V1950" i="3" s="1"/>
  <c r="G1950" i="3" s="1"/>
  <c r="S1954" i="3"/>
  <c r="V1954" i="3" s="1"/>
  <c r="G1954" i="3" s="1"/>
  <c r="S1959" i="3"/>
  <c r="V1959" i="3" s="1"/>
  <c r="G1959" i="3" s="1"/>
  <c r="S1963" i="3"/>
  <c r="V1963" i="3" s="1"/>
  <c r="G1963" i="3" s="1"/>
  <c r="S1967" i="3"/>
  <c r="V1967" i="3" s="1"/>
  <c r="G1967" i="3" s="1"/>
  <c r="S1971" i="3"/>
  <c r="V1971" i="3" s="1"/>
  <c r="G1971" i="3" s="1"/>
  <c r="L1972" i="3"/>
  <c r="S1984" i="3"/>
  <c r="V1984" i="3" s="1"/>
  <c r="G1984" i="3" s="1"/>
  <c r="S1988" i="3"/>
  <c r="V1988" i="3" s="1"/>
  <c r="G1988" i="3" s="1"/>
  <c r="S1992" i="3"/>
  <c r="V1992" i="3" s="1"/>
  <c r="G1992" i="3" s="1"/>
  <c r="S1997" i="3"/>
  <c r="V1997" i="3" s="1"/>
  <c r="G1997" i="3" s="1"/>
  <c r="S2001" i="3"/>
  <c r="V2001" i="3" s="1"/>
  <c r="G2001" i="3" s="1"/>
  <c r="S2005" i="3"/>
  <c r="V2005" i="3" s="1"/>
  <c r="G2005" i="3" s="1"/>
  <c r="S2009" i="3"/>
  <c r="V2009" i="3" s="1"/>
  <c r="G2009" i="3" s="1"/>
  <c r="L2010" i="3"/>
  <c r="S2022" i="3"/>
  <c r="V2022" i="3" s="1"/>
  <c r="G2022" i="3" s="1"/>
  <c r="S2026" i="3"/>
  <c r="V2026" i="3" s="1"/>
  <c r="G2026" i="3" s="1"/>
  <c r="S2030" i="3"/>
  <c r="V2030" i="3" s="1"/>
  <c r="G2030" i="3" s="1"/>
  <c r="S2035" i="3"/>
  <c r="V2035" i="3" s="1"/>
  <c r="G2035" i="3" s="1"/>
  <c r="S2039" i="3"/>
  <c r="V2039" i="3" s="1"/>
  <c r="G2039" i="3" s="1"/>
  <c r="S2043" i="3"/>
  <c r="V2043" i="3" s="1"/>
  <c r="G2043" i="3" s="1"/>
  <c r="S2047" i="3"/>
  <c r="V2047" i="3" s="1"/>
  <c r="G2047" i="3" s="1"/>
  <c r="L2048" i="3"/>
  <c r="S2060" i="3"/>
  <c r="V2060" i="3" s="1"/>
  <c r="G2060" i="3" s="1"/>
  <c r="S2064" i="3"/>
  <c r="V2064" i="3" s="1"/>
  <c r="G2064" i="3" s="1"/>
  <c r="S2068" i="3"/>
  <c r="V2068" i="3" s="1"/>
  <c r="G2068" i="3" s="1"/>
  <c r="S2073" i="3"/>
  <c r="V2073" i="3" s="1"/>
  <c r="G2073" i="3" s="1"/>
  <c r="S2077" i="3"/>
  <c r="V2077" i="3" s="1"/>
  <c r="G2077" i="3" s="1"/>
  <c r="S2081" i="3"/>
  <c r="V2081" i="3" s="1"/>
  <c r="G2081" i="3" s="1"/>
  <c r="S2085" i="3"/>
  <c r="V2085" i="3" s="1"/>
  <c r="G2085" i="3" s="1"/>
  <c r="L2086" i="3"/>
  <c r="S2098" i="3"/>
  <c r="V2098" i="3" s="1"/>
  <c r="G2098" i="3" s="1"/>
  <c r="S2102" i="3"/>
  <c r="V2102" i="3" s="1"/>
  <c r="G2102" i="3" s="1"/>
  <c r="S2106" i="3"/>
  <c r="V2106" i="3" s="1"/>
  <c r="G2106" i="3" s="1"/>
  <c r="S2111" i="3"/>
  <c r="V2111" i="3" s="1"/>
  <c r="G2111" i="3" s="1"/>
  <c r="S2115" i="3"/>
  <c r="V2115" i="3" s="1"/>
  <c r="G2115" i="3" s="1"/>
  <c r="S2119" i="3"/>
  <c r="V2119" i="3" s="1"/>
  <c r="G2119" i="3" s="1"/>
  <c r="S2123" i="3"/>
  <c r="V2123" i="3" s="1"/>
  <c r="G2123" i="3" s="1"/>
  <c r="L2124" i="3"/>
  <c r="S2136" i="3"/>
  <c r="V2136" i="3" s="1"/>
  <c r="G2136" i="3" s="1"/>
  <c r="S2140" i="3"/>
  <c r="V2140" i="3" s="1"/>
  <c r="G2140" i="3" s="1"/>
  <c r="S2144" i="3"/>
  <c r="V2144" i="3" s="1"/>
  <c r="G2144" i="3" s="1"/>
  <c r="S2149" i="3"/>
  <c r="V2149" i="3" s="1"/>
  <c r="G2149" i="3" s="1"/>
  <c r="S2153" i="3"/>
  <c r="V2153" i="3" s="1"/>
  <c r="G2153" i="3" s="1"/>
  <c r="S2157" i="3"/>
  <c r="V2157" i="3" s="1"/>
  <c r="G2157" i="3" s="1"/>
  <c r="S2161" i="3"/>
  <c r="V2161" i="3" s="1"/>
  <c r="G2161" i="3" s="1"/>
  <c r="S2174" i="3"/>
  <c r="V2174" i="3" s="1"/>
  <c r="G2174" i="3" s="1"/>
  <c r="S2178" i="3"/>
  <c r="V2178" i="3" s="1"/>
  <c r="G2178" i="3" s="1"/>
  <c r="O2275" i="3"/>
  <c r="S2275" i="3"/>
  <c r="O2287" i="3"/>
  <c r="S2287" i="3"/>
  <c r="S2290" i="3"/>
  <c r="O2290" i="3"/>
  <c r="O2301" i="3"/>
  <c r="S2301" i="3"/>
  <c r="O2304" i="3"/>
  <c r="S2304" i="3"/>
  <c r="S2307" i="3"/>
  <c r="O2307" i="3"/>
  <c r="O2326" i="3"/>
  <c r="S2326" i="3"/>
  <c r="O2329" i="3"/>
  <c r="S2329" i="3"/>
  <c r="S2332" i="3"/>
  <c r="O2332" i="3"/>
  <c r="O2343" i="3"/>
  <c r="S2343" i="3"/>
  <c r="O2346" i="3"/>
  <c r="S2346" i="3"/>
  <c r="S2349" i="3"/>
  <c r="O2349" i="3"/>
  <c r="O2368" i="3"/>
  <c r="S2368" i="3"/>
  <c r="O2371" i="3"/>
  <c r="S2371" i="3"/>
  <c r="S2374" i="3"/>
  <c r="O2374" i="3"/>
  <c r="O2385" i="3"/>
  <c r="S2385" i="3"/>
  <c r="O2388" i="3"/>
  <c r="S2388" i="3"/>
  <c r="S2400" i="3"/>
  <c r="O2400" i="3"/>
  <c r="O2410" i="3"/>
  <c r="S2410" i="3"/>
  <c r="O2414" i="3"/>
  <c r="S2414" i="3"/>
  <c r="S2417" i="3"/>
  <c r="O2417" i="3"/>
  <c r="O2427" i="3"/>
  <c r="S2427" i="3"/>
  <c r="O2439" i="3"/>
  <c r="S2439" i="3"/>
  <c r="S2442" i="3"/>
  <c r="O2442" i="3"/>
  <c r="O2453" i="3"/>
  <c r="S2453" i="3"/>
  <c r="O2456" i="3"/>
  <c r="S2456" i="3"/>
  <c r="S2459" i="3"/>
  <c r="O2459" i="3"/>
  <c r="O2478" i="3"/>
  <c r="S2478" i="3"/>
  <c r="O2481" i="3"/>
  <c r="S2481" i="3"/>
  <c r="S2484" i="3"/>
  <c r="O2484" i="3"/>
  <c r="O2495" i="3"/>
  <c r="S2495" i="3"/>
  <c r="O2498" i="3"/>
  <c r="S2498" i="3"/>
  <c r="S2501" i="3"/>
  <c r="O2501" i="3"/>
  <c r="O2594" i="3"/>
  <c r="S2594" i="3"/>
  <c r="S487" i="3"/>
  <c r="V487" i="3" s="1"/>
  <c r="G487" i="3" s="1"/>
  <c r="O489" i="3"/>
  <c r="V489" i="3" s="1"/>
  <c r="G489" i="3" s="1"/>
  <c r="O885" i="3"/>
  <c r="V885" i="3" s="1"/>
  <c r="G885" i="3" s="1"/>
  <c r="S1132" i="3"/>
  <c r="V1132" i="3" s="1"/>
  <c r="G1132" i="3" s="1"/>
  <c r="O1134" i="3"/>
  <c r="V1134" i="3" s="1"/>
  <c r="G1134" i="3" s="1"/>
  <c r="O1336" i="3"/>
  <c r="V1336" i="3" s="1"/>
  <c r="G1336" i="3" s="1"/>
  <c r="O1378" i="3"/>
  <c r="V1378" i="3" s="1"/>
  <c r="G1378" i="3" s="1"/>
  <c r="O1414" i="3"/>
  <c r="V1414" i="3" s="1"/>
  <c r="G1414" i="3" s="1"/>
  <c r="O1472" i="3"/>
  <c r="V1472" i="3" s="1"/>
  <c r="G1472" i="3" s="1"/>
  <c r="O1498" i="3"/>
  <c r="V1498" i="3" s="1"/>
  <c r="G1498" i="3" s="1"/>
  <c r="O1587" i="3"/>
  <c r="V1587" i="3" s="1"/>
  <c r="G1587" i="3" s="1"/>
  <c r="O1643" i="3"/>
  <c r="V1643" i="3" s="1"/>
  <c r="G1643" i="3" s="1"/>
  <c r="O1651" i="3"/>
  <c r="V1651" i="3" s="1"/>
  <c r="G1651" i="3" s="1"/>
  <c r="O1652" i="3"/>
  <c r="V1652" i="3" s="1"/>
  <c r="G1652" i="3" s="1"/>
  <c r="O1661" i="3"/>
  <c r="V1661" i="3" s="1"/>
  <c r="G1661" i="3" s="1"/>
  <c r="O1663" i="3"/>
  <c r="V1663" i="3" s="1"/>
  <c r="G1663" i="3" s="1"/>
  <c r="O1665" i="3"/>
  <c r="V1665" i="3" s="1"/>
  <c r="G1665" i="3" s="1"/>
  <c r="O1667" i="3"/>
  <c r="V1667" i="3" s="1"/>
  <c r="G1667" i="3" s="1"/>
  <c r="O1678" i="3"/>
  <c r="V1678" i="3" s="1"/>
  <c r="G1678" i="3" s="1"/>
  <c r="O1680" i="3"/>
  <c r="V1680" i="3" s="1"/>
  <c r="G1680" i="3" s="1"/>
  <c r="O1686" i="3"/>
  <c r="V1686" i="3" s="1"/>
  <c r="G1686" i="3" s="1"/>
  <c r="S1688" i="3"/>
  <c r="V1688" i="3" s="1"/>
  <c r="G1688" i="3" s="1"/>
  <c r="O1690" i="3"/>
  <c r="V1690" i="3" s="1"/>
  <c r="G1690" i="3" s="1"/>
  <c r="S1700" i="3"/>
  <c r="V1700" i="3" s="1"/>
  <c r="G1700" i="3" s="1"/>
  <c r="O1702" i="3"/>
  <c r="V1702" i="3" s="1"/>
  <c r="G1702" i="3" s="1"/>
  <c r="O1704" i="3"/>
  <c r="V1704" i="3" s="1"/>
  <c r="G1704" i="3" s="1"/>
  <c r="O1715" i="3"/>
  <c r="V1715" i="3" s="1"/>
  <c r="O1717" i="3"/>
  <c r="V1717" i="3" s="1"/>
  <c r="G1717" i="3" s="1"/>
  <c r="O1719" i="3"/>
  <c r="V1719" i="3" s="1"/>
  <c r="G1719" i="3" s="1"/>
  <c r="O1721" i="3"/>
  <c r="V1721" i="3" s="1"/>
  <c r="G1721" i="3" s="1"/>
  <c r="S1723" i="3"/>
  <c r="V1723" i="3" s="1"/>
  <c r="G1723" i="3" s="1"/>
  <c r="S1757" i="3"/>
  <c r="V1757" i="3" s="1"/>
  <c r="G1757" i="3" s="1"/>
  <c r="O1773" i="3"/>
  <c r="V1773" i="3" s="1"/>
  <c r="G1773" i="3" s="1"/>
  <c r="O1792" i="3"/>
  <c r="V1792" i="3" s="1"/>
  <c r="G1792" i="3" s="1"/>
  <c r="S1794" i="3"/>
  <c r="V1794" i="3" s="1"/>
  <c r="G1794" i="3" s="1"/>
  <c r="O1800" i="3"/>
  <c r="V1800" i="3" s="1"/>
  <c r="G1800" i="3" s="1"/>
  <c r="O1816" i="3"/>
  <c r="V1816" i="3" s="1"/>
  <c r="G1816" i="3" s="1"/>
  <c r="O1837" i="3"/>
  <c r="V1837" i="3" s="1"/>
  <c r="G1837" i="3" s="1"/>
  <c r="O1841" i="3"/>
  <c r="V1841" i="3" s="1"/>
  <c r="G1841" i="3" s="1"/>
  <c r="O1846" i="3"/>
  <c r="V1846" i="3" s="1"/>
  <c r="G1846" i="3" s="1"/>
  <c r="S1889" i="3"/>
  <c r="V1889" i="3" s="1"/>
  <c r="G1889" i="3" s="1"/>
  <c r="O1891" i="3"/>
  <c r="V1891" i="3" s="1"/>
  <c r="G1891" i="3" s="1"/>
  <c r="O1915" i="3"/>
  <c r="V1915" i="3" s="1"/>
  <c r="G1915" i="3" s="1"/>
  <c r="S2221" i="3"/>
  <c r="V2221" i="3" s="1"/>
  <c r="G2221" i="3" s="1"/>
  <c r="S2226" i="3"/>
  <c r="V2226" i="3" s="1"/>
  <c r="G2226" i="3" s="1"/>
  <c r="S2230" i="3"/>
  <c r="V2230" i="3" s="1"/>
  <c r="G2230" i="3" s="1"/>
  <c r="S2234" i="3"/>
  <c r="V2234" i="3" s="1"/>
  <c r="G2234" i="3" s="1"/>
  <c r="L2238" i="3"/>
  <c r="S2247" i="3"/>
  <c r="V2247" i="3" s="1"/>
  <c r="S2251" i="3"/>
  <c r="V2251" i="3" s="1"/>
  <c r="G2251" i="3" s="1"/>
  <c r="S2255" i="3"/>
  <c r="V2255" i="3" s="1"/>
  <c r="G2255" i="3" s="1"/>
  <c r="S2259" i="3"/>
  <c r="V2259" i="3" s="1"/>
  <c r="G2259" i="3" s="1"/>
  <c r="S2273" i="3"/>
  <c r="O2273" i="3"/>
  <c r="O2288" i="3"/>
  <c r="S2288" i="3"/>
  <c r="O2291" i="3"/>
  <c r="S2291" i="3"/>
  <c r="S2294" i="3"/>
  <c r="O2294" i="3"/>
  <c r="O2305" i="3"/>
  <c r="S2305" i="3"/>
  <c r="O2308" i="3"/>
  <c r="S2308" i="3"/>
  <c r="S2311" i="3"/>
  <c r="O2311" i="3"/>
  <c r="O2330" i="3"/>
  <c r="S2330" i="3"/>
  <c r="O2333" i="3"/>
  <c r="S2333" i="3"/>
  <c r="S2336" i="3"/>
  <c r="O2336" i="3"/>
  <c r="O2347" i="3"/>
  <c r="S2347" i="3"/>
  <c r="O2350" i="3"/>
  <c r="S2350" i="3"/>
  <c r="S2362" i="3"/>
  <c r="O2362" i="3"/>
  <c r="O2372" i="3"/>
  <c r="S2372" i="3"/>
  <c r="O2376" i="3"/>
  <c r="S2376" i="3"/>
  <c r="S2379" i="3"/>
  <c r="O2379" i="3"/>
  <c r="O2389" i="3"/>
  <c r="S2389" i="3"/>
  <c r="O2401" i="3"/>
  <c r="S2401" i="3"/>
  <c r="S2404" i="3"/>
  <c r="O2404" i="3"/>
  <c r="O2415" i="3"/>
  <c r="S2415" i="3"/>
  <c r="O2418" i="3"/>
  <c r="S2418" i="3"/>
  <c r="S2421" i="3"/>
  <c r="O2421" i="3"/>
  <c r="O2440" i="3"/>
  <c r="S2440" i="3"/>
  <c r="O2443" i="3"/>
  <c r="S2443" i="3"/>
  <c r="S2446" i="3"/>
  <c r="O2446" i="3"/>
  <c r="O2457" i="3"/>
  <c r="S2457" i="3"/>
  <c r="O2460" i="3"/>
  <c r="S2460" i="3"/>
  <c r="S2463" i="3"/>
  <c r="O2463" i="3"/>
  <c r="O2482" i="3"/>
  <c r="S2482" i="3"/>
  <c r="O2485" i="3"/>
  <c r="S2485" i="3"/>
  <c r="S2488" i="3"/>
  <c r="O2488" i="3"/>
  <c r="O2499" i="3"/>
  <c r="S2499" i="3"/>
  <c r="O2502" i="3"/>
  <c r="S2502" i="3"/>
  <c r="S2514" i="3"/>
  <c r="O2514" i="3"/>
  <c r="O2526" i="3"/>
  <c r="S2526" i="3"/>
  <c r="O2189" i="3"/>
  <c r="V2189" i="3" s="1"/>
  <c r="G2189" i="3" s="1"/>
  <c r="S2195" i="3"/>
  <c r="V2195" i="3" s="1"/>
  <c r="G2195" i="3" s="1"/>
  <c r="O2197" i="3"/>
  <c r="V2197" i="3" s="1"/>
  <c r="G2197" i="3" s="1"/>
  <c r="O2210" i="3"/>
  <c r="V2210" i="3" s="1"/>
  <c r="G2210" i="3" s="1"/>
  <c r="S2216" i="3"/>
  <c r="V2216" i="3" s="1"/>
  <c r="G2216" i="3" s="1"/>
  <c r="O2218" i="3"/>
  <c r="V2218" i="3" s="1"/>
  <c r="G2218" i="3" s="1"/>
  <c r="O2271" i="3"/>
  <c r="S2271" i="3"/>
  <c r="O2292" i="3"/>
  <c r="S2292" i="3"/>
  <c r="O2295" i="3"/>
  <c r="S2295" i="3"/>
  <c r="S2298" i="3"/>
  <c r="O2298" i="3"/>
  <c r="O2309" i="3"/>
  <c r="S2309" i="3"/>
  <c r="O2312" i="3"/>
  <c r="S2312" i="3"/>
  <c r="S2324" i="3"/>
  <c r="O2324" i="3"/>
  <c r="O2334" i="3"/>
  <c r="S2334" i="3"/>
  <c r="O2338" i="3"/>
  <c r="S2338" i="3"/>
  <c r="S2341" i="3"/>
  <c r="O2341" i="3"/>
  <c r="O2351" i="3"/>
  <c r="S2351" i="3"/>
  <c r="O2363" i="3"/>
  <c r="S2363" i="3"/>
  <c r="S2366" i="3"/>
  <c r="O2366" i="3"/>
  <c r="O2377" i="3"/>
  <c r="S2377" i="3"/>
  <c r="O2380" i="3"/>
  <c r="S2380" i="3"/>
  <c r="S2383" i="3"/>
  <c r="O2383" i="3"/>
  <c r="O2402" i="3"/>
  <c r="S2402" i="3"/>
  <c r="O2405" i="3"/>
  <c r="S2405" i="3"/>
  <c r="S2408" i="3"/>
  <c r="O2408" i="3"/>
  <c r="O2419" i="3"/>
  <c r="S2419" i="3"/>
  <c r="O2422" i="3"/>
  <c r="S2422" i="3"/>
  <c r="S2425" i="3"/>
  <c r="O2425" i="3"/>
  <c r="O2444" i="3"/>
  <c r="S2444" i="3"/>
  <c r="O2447" i="3"/>
  <c r="S2447" i="3"/>
  <c r="S2450" i="3"/>
  <c r="O2450" i="3"/>
  <c r="O2461" i="3"/>
  <c r="S2461" i="3"/>
  <c r="O2464" i="3"/>
  <c r="S2464" i="3"/>
  <c r="S2476" i="3"/>
  <c r="O2476" i="3"/>
  <c r="O2486" i="3"/>
  <c r="S2486" i="3"/>
  <c r="O2490" i="3"/>
  <c r="S2490" i="3"/>
  <c r="S2493" i="3"/>
  <c r="O2493" i="3"/>
  <c r="O2503" i="3"/>
  <c r="S2503" i="3"/>
  <c r="O2515" i="3"/>
  <c r="S2515" i="3"/>
  <c r="O2569" i="3"/>
  <c r="S2569" i="3"/>
  <c r="O2602" i="3"/>
  <c r="S2602" i="3"/>
  <c r="O2611" i="3"/>
  <c r="S2611" i="3"/>
  <c r="L2314" i="3"/>
  <c r="L2352" i="3"/>
  <c r="L2390" i="3"/>
  <c r="L2428" i="3"/>
  <c r="L2466" i="3"/>
  <c r="L2504" i="3"/>
  <c r="L2580" i="3"/>
  <c r="M2551" i="3"/>
  <c r="S2791" i="3"/>
  <c r="O2791" i="3"/>
  <c r="S2800" i="3"/>
  <c r="O2800" i="3"/>
  <c r="O2285" i="3"/>
  <c r="V2285" i="3" s="1"/>
  <c r="O2289" i="3"/>
  <c r="V2289" i="3" s="1"/>
  <c r="G2289" i="3" s="1"/>
  <c r="O2293" i="3"/>
  <c r="V2293" i="3" s="1"/>
  <c r="G2293" i="3" s="1"/>
  <c r="O2297" i="3"/>
  <c r="V2297" i="3" s="1"/>
  <c r="G2297" i="3" s="1"/>
  <c r="O2302" i="3"/>
  <c r="V2302" i="3" s="1"/>
  <c r="G2302" i="3" s="1"/>
  <c r="O2306" i="3"/>
  <c r="V2306" i="3" s="1"/>
  <c r="G2306" i="3" s="1"/>
  <c r="O2310" i="3"/>
  <c r="V2310" i="3" s="1"/>
  <c r="G2310" i="3" s="1"/>
  <c r="O2323" i="3"/>
  <c r="V2323" i="3" s="1"/>
  <c r="O2327" i="3"/>
  <c r="V2327" i="3" s="1"/>
  <c r="G2327" i="3" s="1"/>
  <c r="O2331" i="3"/>
  <c r="V2331" i="3" s="1"/>
  <c r="G2331" i="3" s="1"/>
  <c r="O2335" i="3"/>
  <c r="V2335" i="3" s="1"/>
  <c r="G2335" i="3" s="1"/>
  <c r="O2340" i="3"/>
  <c r="V2340" i="3" s="1"/>
  <c r="G2340" i="3" s="1"/>
  <c r="O2344" i="3"/>
  <c r="V2344" i="3" s="1"/>
  <c r="G2344" i="3" s="1"/>
  <c r="O2348" i="3"/>
  <c r="V2348" i="3" s="1"/>
  <c r="G2348" i="3" s="1"/>
  <c r="O2361" i="3"/>
  <c r="V2361" i="3" s="1"/>
  <c r="O2365" i="3"/>
  <c r="V2365" i="3" s="1"/>
  <c r="G2365" i="3" s="1"/>
  <c r="O2369" i="3"/>
  <c r="V2369" i="3" s="1"/>
  <c r="G2369" i="3" s="1"/>
  <c r="O2373" i="3"/>
  <c r="V2373" i="3" s="1"/>
  <c r="G2373" i="3" s="1"/>
  <c r="O2378" i="3"/>
  <c r="V2378" i="3" s="1"/>
  <c r="G2378" i="3" s="1"/>
  <c r="O2382" i="3"/>
  <c r="V2382" i="3" s="1"/>
  <c r="G2382" i="3" s="1"/>
  <c r="O2386" i="3"/>
  <c r="V2386" i="3" s="1"/>
  <c r="G2386" i="3" s="1"/>
  <c r="O2399" i="3"/>
  <c r="V2399" i="3" s="1"/>
  <c r="O2403" i="3"/>
  <c r="V2403" i="3" s="1"/>
  <c r="G2403" i="3" s="1"/>
  <c r="O2407" i="3"/>
  <c r="V2407" i="3" s="1"/>
  <c r="G2407" i="3" s="1"/>
  <c r="O2411" i="3"/>
  <c r="V2411" i="3" s="1"/>
  <c r="G2411" i="3" s="1"/>
  <c r="O2416" i="3"/>
  <c r="V2416" i="3" s="1"/>
  <c r="G2416" i="3" s="1"/>
  <c r="O2420" i="3"/>
  <c r="V2420" i="3" s="1"/>
  <c r="G2420" i="3" s="1"/>
  <c r="O2424" i="3"/>
  <c r="V2424" i="3" s="1"/>
  <c r="G2424" i="3" s="1"/>
  <c r="O2437" i="3"/>
  <c r="V2437" i="3" s="1"/>
  <c r="O2441" i="3"/>
  <c r="V2441" i="3" s="1"/>
  <c r="G2441" i="3" s="1"/>
  <c r="O2445" i="3"/>
  <c r="V2445" i="3" s="1"/>
  <c r="G2445" i="3" s="1"/>
  <c r="O2449" i="3"/>
  <c r="V2449" i="3" s="1"/>
  <c r="G2449" i="3" s="1"/>
  <c r="O2454" i="3"/>
  <c r="V2454" i="3" s="1"/>
  <c r="G2454" i="3" s="1"/>
  <c r="O2458" i="3"/>
  <c r="V2458" i="3" s="1"/>
  <c r="G2458" i="3" s="1"/>
  <c r="O2462" i="3"/>
  <c r="V2462" i="3" s="1"/>
  <c r="G2462" i="3" s="1"/>
  <c r="O2475" i="3"/>
  <c r="V2475" i="3" s="1"/>
  <c r="O2479" i="3"/>
  <c r="V2479" i="3" s="1"/>
  <c r="G2479" i="3" s="1"/>
  <c r="O2483" i="3"/>
  <c r="V2483" i="3" s="1"/>
  <c r="G2483" i="3" s="1"/>
  <c r="O2487" i="3"/>
  <c r="V2487" i="3" s="1"/>
  <c r="G2487" i="3" s="1"/>
  <c r="O2492" i="3"/>
  <c r="V2492" i="3" s="1"/>
  <c r="G2492" i="3" s="1"/>
  <c r="O2496" i="3"/>
  <c r="V2496" i="3" s="1"/>
  <c r="G2496" i="3" s="1"/>
  <c r="O2500" i="3"/>
  <c r="V2500" i="3" s="1"/>
  <c r="G2500" i="3" s="1"/>
  <c r="O2513" i="3"/>
  <c r="V2513" i="3" s="1"/>
  <c r="O2516" i="3"/>
  <c r="V2516" i="3" s="1"/>
  <c r="G2516" i="3" s="1"/>
  <c r="O2517" i="3"/>
  <c r="V2517" i="3" s="1"/>
  <c r="G2517" i="3" s="1"/>
  <c r="O2518" i="3"/>
  <c r="V2518" i="3" s="1"/>
  <c r="G2518" i="3" s="1"/>
  <c r="L2694" i="3"/>
  <c r="M2665" i="3"/>
  <c r="S2669" i="3"/>
  <c r="O2669" i="3"/>
  <c r="S2673" i="3"/>
  <c r="O2673" i="3"/>
  <c r="S2677" i="3"/>
  <c r="O2677" i="3"/>
  <c r="S2682" i="3"/>
  <c r="O2682" i="3"/>
  <c r="S2686" i="3"/>
  <c r="O2686" i="3"/>
  <c r="S2690" i="3"/>
  <c r="O2690" i="3"/>
  <c r="S2795" i="3"/>
  <c r="O2795" i="3"/>
  <c r="S2803" i="3"/>
  <c r="O2803" i="3"/>
  <c r="S2820" i="3"/>
  <c r="O2820" i="3"/>
  <c r="O2841" i="3"/>
  <c r="S2841" i="3"/>
  <c r="O2858" i="3"/>
  <c r="S2858" i="3"/>
  <c r="O2866" i="3"/>
  <c r="S2866" i="3"/>
  <c r="O2875" i="3"/>
  <c r="S2875" i="3"/>
  <c r="O2883" i="3"/>
  <c r="S2883" i="3"/>
  <c r="O2900" i="3"/>
  <c r="S2900" i="3"/>
  <c r="O2909" i="3"/>
  <c r="S2909" i="3"/>
  <c r="L2542" i="3"/>
  <c r="S2528" i="3"/>
  <c r="V2528" i="3" s="1"/>
  <c r="G2528" i="3" s="1"/>
  <c r="O2530" i="3"/>
  <c r="V2530" i="3" s="1"/>
  <c r="G2530" i="3" s="1"/>
  <c r="V2533" i="3"/>
  <c r="G2533" i="3" s="1"/>
  <c r="S2535" i="3"/>
  <c r="V2535" i="3" s="1"/>
  <c r="G2535" i="3" s="1"/>
  <c r="V2536" i="3"/>
  <c r="G2536" i="3" s="1"/>
  <c r="S2553" i="3"/>
  <c r="V2553" i="3" s="1"/>
  <c r="G2553" i="3" s="1"/>
  <c r="O2555" i="3"/>
  <c r="V2555" i="3" s="1"/>
  <c r="G2555" i="3" s="1"/>
  <c r="S2560" i="3"/>
  <c r="V2560" i="3" s="1"/>
  <c r="G2560" i="3" s="1"/>
  <c r="S2570" i="3"/>
  <c r="V2570" i="3" s="1"/>
  <c r="G2570" i="3" s="1"/>
  <c r="O2572" i="3"/>
  <c r="V2572" i="3" s="1"/>
  <c r="G2572" i="3" s="1"/>
  <c r="S2577" i="3"/>
  <c r="V2577" i="3" s="1"/>
  <c r="G2577" i="3" s="1"/>
  <c r="V2578" i="3"/>
  <c r="G2578" i="3" s="1"/>
  <c r="S2595" i="3"/>
  <c r="V2595" i="3" s="1"/>
  <c r="G2595" i="3" s="1"/>
  <c r="O2597" i="3"/>
  <c r="V2597" i="3" s="1"/>
  <c r="G2597" i="3" s="1"/>
  <c r="S2612" i="3"/>
  <c r="V2612" i="3" s="1"/>
  <c r="G2612" i="3" s="1"/>
  <c r="O2614" i="3"/>
  <c r="V2614" i="3" s="1"/>
  <c r="G2614" i="3" s="1"/>
  <c r="S2666" i="3"/>
  <c r="V2666" i="3" s="1"/>
  <c r="G2666" i="3" s="1"/>
  <c r="S2670" i="3"/>
  <c r="V2670" i="3" s="1"/>
  <c r="G2670" i="3" s="1"/>
  <c r="S2674" i="3"/>
  <c r="V2674" i="3" s="1"/>
  <c r="G2674" i="3" s="1"/>
  <c r="S2678" i="3"/>
  <c r="V2678" i="3" s="1"/>
  <c r="G2678" i="3" s="1"/>
  <c r="S2683" i="3"/>
  <c r="V2683" i="3" s="1"/>
  <c r="G2683" i="3" s="1"/>
  <c r="S2687" i="3"/>
  <c r="V2687" i="3" s="1"/>
  <c r="G2687" i="3" s="1"/>
  <c r="S2691" i="3"/>
  <c r="V2691" i="3" s="1"/>
  <c r="G2691" i="3" s="1"/>
  <c r="S2707" i="3"/>
  <c r="O2707" i="3"/>
  <c r="S2711" i="3"/>
  <c r="O2711" i="3"/>
  <c r="S2715" i="3"/>
  <c r="O2715" i="3"/>
  <c r="S2720" i="3"/>
  <c r="O2720" i="3"/>
  <c r="S2724" i="3"/>
  <c r="O2724" i="3"/>
  <c r="S2728" i="3"/>
  <c r="O2728" i="3"/>
  <c r="S2745" i="3"/>
  <c r="O2745" i="3"/>
  <c r="S2749" i="3"/>
  <c r="O2749" i="3"/>
  <c r="S2753" i="3"/>
  <c r="O2753" i="3"/>
  <c r="S2758" i="3"/>
  <c r="O2758" i="3"/>
  <c r="S2762" i="3"/>
  <c r="O2762" i="3"/>
  <c r="S2766" i="3"/>
  <c r="O2766" i="3"/>
  <c r="S2783" i="3"/>
  <c r="O2783" i="3"/>
  <c r="S2787" i="3"/>
  <c r="O2787" i="3"/>
  <c r="S2796" i="3"/>
  <c r="O2796" i="3"/>
  <c r="S2804" i="3"/>
  <c r="O2804" i="3"/>
  <c r="S2821" i="3"/>
  <c r="O2821" i="3"/>
  <c r="O2828" i="3"/>
  <c r="S2828" i="3"/>
  <c r="O2833" i="3"/>
  <c r="S2833" i="3"/>
  <c r="S2519" i="3"/>
  <c r="V2519" i="3" s="1"/>
  <c r="G2519" i="3" s="1"/>
  <c r="V2520" i="3"/>
  <c r="G2520" i="3" s="1"/>
  <c r="S2532" i="3"/>
  <c r="V2532" i="3" s="1"/>
  <c r="G2532" i="3" s="1"/>
  <c r="S2539" i="3"/>
  <c r="V2539" i="3" s="1"/>
  <c r="G2539" i="3" s="1"/>
  <c r="V2540" i="3"/>
  <c r="G2540" i="3" s="1"/>
  <c r="S2557" i="3"/>
  <c r="V2557" i="3" s="1"/>
  <c r="G2557" i="3" s="1"/>
  <c r="V2562" i="3"/>
  <c r="G2562" i="3" s="1"/>
  <c r="S2564" i="3"/>
  <c r="V2564" i="3" s="1"/>
  <c r="G2564" i="3" s="1"/>
  <c r="V2566" i="3"/>
  <c r="G2566" i="3" s="1"/>
  <c r="S2574" i="3"/>
  <c r="V2574" i="3" s="1"/>
  <c r="G2574" i="3" s="1"/>
  <c r="V2579" i="3"/>
  <c r="G2579" i="3" s="1"/>
  <c r="L2618" i="3"/>
  <c r="M2589" i="3"/>
  <c r="S2590" i="3"/>
  <c r="V2590" i="3" s="1"/>
  <c r="G2590" i="3" s="1"/>
  <c r="S2599" i="3"/>
  <c r="V2599" i="3" s="1"/>
  <c r="G2599" i="3" s="1"/>
  <c r="S2607" i="3"/>
  <c r="V2607" i="3" s="1"/>
  <c r="G2607" i="3" s="1"/>
  <c r="L2656" i="3"/>
  <c r="M2627" i="3"/>
  <c r="V2628" i="3"/>
  <c r="G2628" i="3" s="1"/>
  <c r="S2631" i="3"/>
  <c r="O2631" i="3"/>
  <c r="S2635" i="3"/>
  <c r="O2635" i="3"/>
  <c r="V2636" i="3"/>
  <c r="G2636" i="3" s="1"/>
  <c r="S2639" i="3"/>
  <c r="O2639" i="3"/>
  <c r="S2644" i="3"/>
  <c r="O2644" i="3"/>
  <c r="S2648" i="3"/>
  <c r="O2648" i="3"/>
  <c r="V2649" i="3"/>
  <c r="G2649" i="3" s="1"/>
  <c r="S2652" i="3"/>
  <c r="O2652" i="3"/>
  <c r="V2653" i="3"/>
  <c r="G2653" i="3" s="1"/>
  <c r="S2790" i="3"/>
  <c r="O2790" i="3"/>
  <c r="S2799" i="3"/>
  <c r="O2799" i="3"/>
  <c r="S2807" i="3"/>
  <c r="O2807" i="3"/>
  <c r="O2837" i="3"/>
  <c r="S2837" i="3"/>
  <c r="O2845" i="3"/>
  <c r="S2845" i="3"/>
  <c r="O2862" i="3"/>
  <c r="S2862" i="3"/>
  <c r="O2871" i="3"/>
  <c r="S2871" i="3"/>
  <c r="O2879" i="3"/>
  <c r="S2879" i="3"/>
  <c r="O2896" i="3"/>
  <c r="S2896" i="3"/>
  <c r="O2904" i="3"/>
  <c r="S2904" i="3"/>
  <c r="O2913" i="3"/>
  <c r="S2913" i="3"/>
  <c r="S2616" i="3"/>
  <c r="V2616" i="3" s="1"/>
  <c r="G2616" i="3" s="1"/>
  <c r="S2629" i="3"/>
  <c r="V2629" i="3" s="1"/>
  <c r="G2629" i="3" s="1"/>
  <c r="S2633" i="3"/>
  <c r="V2633" i="3" s="1"/>
  <c r="G2633" i="3" s="1"/>
  <c r="S2637" i="3"/>
  <c r="V2637" i="3" s="1"/>
  <c r="G2637" i="3" s="1"/>
  <c r="S2642" i="3"/>
  <c r="V2642" i="3" s="1"/>
  <c r="G2642" i="3" s="1"/>
  <c r="S2646" i="3"/>
  <c r="V2646" i="3" s="1"/>
  <c r="G2646" i="3" s="1"/>
  <c r="S2650" i="3"/>
  <c r="V2650" i="3" s="1"/>
  <c r="G2650" i="3" s="1"/>
  <c r="S2654" i="3"/>
  <c r="V2654" i="3" s="1"/>
  <c r="G2654" i="3" s="1"/>
  <c r="S2667" i="3"/>
  <c r="V2667" i="3" s="1"/>
  <c r="G2667" i="3" s="1"/>
  <c r="S2671" i="3"/>
  <c r="V2671" i="3" s="1"/>
  <c r="G2671" i="3" s="1"/>
  <c r="S2675" i="3"/>
  <c r="V2675" i="3" s="1"/>
  <c r="G2675" i="3" s="1"/>
  <c r="S2680" i="3"/>
  <c r="V2680" i="3" s="1"/>
  <c r="G2680" i="3" s="1"/>
  <c r="S2684" i="3"/>
  <c r="V2684" i="3" s="1"/>
  <c r="G2684" i="3" s="1"/>
  <c r="S2688" i="3"/>
  <c r="V2688" i="3" s="1"/>
  <c r="G2688" i="3" s="1"/>
  <c r="S2692" i="3"/>
  <c r="V2692" i="3" s="1"/>
  <c r="G2692" i="3" s="1"/>
  <c r="S2705" i="3"/>
  <c r="V2705" i="3" s="1"/>
  <c r="G2705" i="3" s="1"/>
  <c r="S2709" i="3"/>
  <c r="V2709" i="3" s="1"/>
  <c r="G2709" i="3" s="1"/>
  <c r="S2713" i="3"/>
  <c r="V2713" i="3" s="1"/>
  <c r="G2713" i="3" s="1"/>
  <c r="S2718" i="3"/>
  <c r="V2718" i="3" s="1"/>
  <c r="G2718" i="3" s="1"/>
  <c r="S2722" i="3"/>
  <c r="V2722" i="3" s="1"/>
  <c r="G2722" i="3" s="1"/>
  <c r="S2726" i="3"/>
  <c r="V2726" i="3" s="1"/>
  <c r="G2726" i="3" s="1"/>
  <c r="S2730" i="3"/>
  <c r="V2730" i="3" s="1"/>
  <c r="G2730" i="3" s="1"/>
  <c r="S2743" i="3"/>
  <c r="V2743" i="3" s="1"/>
  <c r="G2743" i="3" s="1"/>
  <c r="S2747" i="3"/>
  <c r="V2747" i="3" s="1"/>
  <c r="G2747" i="3" s="1"/>
  <c r="S2751" i="3"/>
  <c r="V2751" i="3" s="1"/>
  <c r="G2751" i="3" s="1"/>
  <c r="S2756" i="3"/>
  <c r="V2756" i="3" s="1"/>
  <c r="G2756" i="3" s="1"/>
  <c r="S2760" i="3"/>
  <c r="V2760" i="3" s="1"/>
  <c r="G2760" i="3" s="1"/>
  <c r="S2764" i="3"/>
  <c r="V2764" i="3" s="1"/>
  <c r="G2764" i="3" s="1"/>
  <c r="S2768" i="3"/>
  <c r="V2768" i="3" s="1"/>
  <c r="G2768" i="3" s="1"/>
  <c r="S2781" i="3"/>
  <c r="V2781" i="3" s="1"/>
  <c r="G2781" i="3" s="1"/>
  <c r="S2785" i="3"/>
  <c r="V2785" i="3" s="1"/>
  <c r="G2785" i="3" s="1"/>
  <c r="S2789" i="3"/>
  <c r="V2789" i="3" s="1"/>
  <c r="G2789" i="3" s="1"/>
  <c r="S2794" i="3"/>
  <c r="V2794" i="3" s="1"/>
  <c r="G2794" i="3" s="1"/>
  <c r="S2798" i="3"/>
  <c r="V2798" i="3" s="1"/>
  <c r="G2798" i="3" s="1"/>
  <c r="S2802" i="3"/>
  <c r="V2802" i="3" s="1"/>
  <c r="G2802" i="3" s="1"/>
  <c r="S2806" i="3"/>
  <c r="V2806" i="3" s="1"/>
  <c r="G2806" i="3" s="1"/>
  <c r="S2819" i="3"/>
  <c r="V2819" i="3" s="1"/>
  <c r="G2819" i="3" s="1"/>
  <c r="S2823" i="3"/>
  <c r="V2823" i="3" s="1"/>
  <c r="G2823" i="3" s="1"/>
  <c r="S2824" i="3"/>
  <c r="V2824" i="3" s="1"/>
  <c r="G2824" i="3" s="1"/>
  <c r="V2825" i="3"/>
  <c r="G2825" i="3" s="1"/>
  <c r="V2834" i="3"/>
  <c r="G2834" i="3" s="1"/>
  <c r="S2919" i="3"/>
  <c r="O2919" i="3"/>
  <c r="O2934" i="3"/>
  <c r="S2934" i="3"/>
  <c r="S2937" i="3"/>
  <c r="O2937" i="3"/>
  <c r="S2940" i="3"/>
  <c r="O2940" i="3"/>
  <c r="O2951" i="3"/>
  <c r="S2951" i="3"/>
  <c r="O2957" i="3"/>
  <c r="S2957" i="3"/>
  <c r="O2986" i="3"/>
  <c r="S2986" i="3"/>
  <c r="O2990" i="3"/>
  <c r="S2990" i="3"/>
  <c r="S2704" i="3"/>
  <c r="V2704" i="3" s="1"/>
  <c r="G2704" i="3" s="1"/>
  <c r="S2708" i="3"/>
  <c r="V2708" i="3" s="1"/>
  <c r="G2708" i="3" s="1"/>
  <c r="S2712" i="3"/>
  <c r="V2712" i="3" s="1"/>
  <c r="G2712" i="3" s="1"/>
  <c r="S2716" i="3"/>
  <c r="V2716" i="3" s="1"/>
  <c r="G2716" i="3" s="1"/>
  <c r="S2721" i="3"/>
  <c r="V2721" i="3" s="1"/>
  <c r="G2721" i="3" s="1"/>
  <c r="S2725" i="3"/>
  <c r="V2725" i="3" s="1"/>
  <c r="G2725" i="3" s="1"/>
  <c r="S2729" i="3"/>
  <c r="V2729" i="3" s="1"/>
  <c r="G2729" i="3" s="1"/>
  <c r="S2742" i="3"/>
  <c r="V2742" i="3" s="1"/>
  <c r="G2742" i="3" s="1"/>
  <c r="S2746" i="3"/>
  <c r="V2746" i="3" s="1"/>
  <c r="G2746" i="3" s="1"/>
  <c r="S2750" i="3"/>
  <c r="V2750" i="3" s="1"/>
  <c r="G2750" i="3" s="1"/>
  <c r="S2754" i="3"/>
  <c r="V2754" i="3" s="1"/>
  <c r="G2754" i="3" s="1"/>
  <c r="S2759" i="3"/>
  <c r="V2759" i="3" s="1"/>
  <c r="G2759" i="3" s="1"/>
  <c r="S2763" i="3"/>
  <c r="V2763" i="3" s="1"/>
  <c r="G2763" i="3" s="1"/>
  <c r="S2767" i="3"/>
  <c r="V2767" i="3" s="1"/>
  <c r="G2767" i="3" s="1"/>
  <c r="S2780" i="3"/>
  <c r="V2780" i="3" s="1"/>
  <c r="G2780" i="3" s="1"/>
  <c r="S2784" i="3"/>
  <c r="V2784" i="3" s="1"/>
  <c r="G2784" i="3" s="1"/>
  <c r="S2788" i="3"/>
  <c r="V2788" i="3" s="1"/>
  <c r="G2788" i="3" s="1"/>
  <c r="S2792" i="3"/>
  <c r="V2792" i="3" s="1"/>
  <c r="G2792" i="3" s="1"/>
  <c r="S2797" i="3"/>
  <c r="V2797" i="3" s="1"/>
  <c r="G2797" i="3" s="1"/>
  <c r="S2801" i="3"/>
  <c r="V2801" i="3" s="1"/>
  <c r="G2801" i="3" s="1"/>
  <c r="S2805" i="3"/>
  <c r="V2805" i="3" s="1"/>
  <c r="G2805" i="3" s="1"/>
  <c r="S2818" i="3"/>
  <c r="V2818" i="3" s="1"/>
  <c r="G2818" i="3" s="1"/>
  <c r="S2822" i="3"/>
  <c r="V2822" i="3" s="1"/>
  <c r="G2822" i="3" s="1"/>
  <c r="M2895" i="3"/>
  <c r="L2922" i="3"/>
  <c r="O2917" i="3"/>
  <c r="S2917" i="3"/>
  <c r="V2918" i="3"/>
  <c r="G2918" i="3" s="1"/>
  <c r="O2920" i="3"/>
  <c r="V2920" i="3" s="1"/>
  <c r="G2920" i="3" s="1"/>
  <c r="O2938" i="3"/>
  <c r="S2938" i="3"/>
  <c r="S2941" i="3"/>
  <c r="O2941" i="3"/>
  <c r="S2944" i="3"/>
  <c r="O2944" i="3"/>
  <c r="M2703" i="3"/>
  <c r="M2741" i="3"/>
  <c r="M2779" i="3"/>
  <c r="M2817" i="3"/>
  <c r="S2829" i="3"/>
  <c r="V2829" i="3" s="1"/>
  <c r="G2829" i="3" s="1"/>
  <c r="O2836" i="3"/>
  <c r="V2836" i="3" s="1"/>
  <c r="G2836" i="3" s="1"/>
  <c r="O2840" i="3"/>
  <c r="V2840" i="3" s="1"/>
  <c r="G2840" i="3" s="1"/>
  <c r="O2844" i="3"/>
  <c r="V2844" i="3" s="1"/>
  <c r="G2844" i="3" s="1"/>
  <c r="O2857" i="3"/>
  <c r="V2857" i="3" s="1"/>
  <c r="G2857" i="3" s="1"/>
  <c r="O2861" i="3"/>
  <c r="V2861" i="3" s="1"/>
  <c r="G2861" i="3" s="1"/>
  <c r="O2865" i="3"/>
  <c r="V2865" i="3" s="1"/>
  <c r="G2865" i="3" s="1"/>
  <c r="O2870" i="3"/>
  <c r="V2870" i="3" s="1"/>
  <c r="G2870" i="3" s="1"/>
  <c r="O2874" i="3"/>
  <c r="V2874" i="3" s="1"/>
  <c r="G2874" i="3" s="1"/>
  <c r="O2878" i="3"/>
  <c r="V2878" i="3" s="1"/>
  <c r="G2878" i="3" s="1"/>
  <c r="O2882" i="3"/>
  <c r="V2882" i="3" s="1"/>
  <c r="G2882" i="3" s="1"/>
  <c r="O2899" i="3"/>
  <c r="V2899" i="3" s="1"/>
  <c r="G2899" i="3" s="1"/>
  <c r="O2903" i="3"/>
  <c r="V2903" i="3" s="1"/>
  <c r="G2903" i="3" s="1"/>
  <c r="O2908" i="3"/>
  <c r="V2908" i="3" s="1"/>
  <c r="G2908" i="3" s="1"/>
  <c r="O2912" i="3"/>
  <c r="V2912" i="3" s="1"/>
  <c r="G2912" i="3" s="1"/>
  <c r="S2915" i="3"/>
  <c r="O2915" i="3"/>
  <c r="S2932" i="3"/>
  <c r="O2932" i="3"/>
  <c r="O2942" i="3"/>
  <c r="S2942" i="3"/>
  <c r="S2946" i="3"/>
  <c r="O2946" i="3"/>
  <c r="S2949" i="3"/>
  <c r="O2949" i="3"/>
  <c r="O2973" i="3"/>
  <c r="S2973" i="3"/>
  <c r="O3011" i="3"/>
  <c r="S3011" i="3"/>
  <c r="O3015" i="3"/>
  <c r="S3015" i="3"/>
  <c r="S2838" i="3"/>
  <c r="V2838" i="3" s="1"/>
  <c r="G2838" i="3" s="1"/>
  <c r="S2842" i="3"/>
  <c r="V2842" i="3" s="1"/>
  <c r="G2842" i="3" s="1"/>
  <c r="S2855" i="3"/>
  <c r="V2855" i="3" s="1"/>
  <c r="S2859" i="3"/>
  <c r="V2859" i="3" s="1"/>
  <c r="G2859" i="3" s="1"/>
  <c r="S2863" i="3"/>
  <c r="V2863" i="3" s="1"/>
  <c r="G2863" i="3" s="1"/>
  <c r="S2867" i="3"/>
  <c r="V2867" i="3" s="1"/>
  <c r="G2867" i="3" s="1"/>
  <c r="S2872" i="3"/>
  <c r="V2872" i="3" s="1"/>
  <c r="G2872" i="3" s="1"/>
  <c r="S2876" i="3"/>
  <c r="V2876" i="3" s="1"/>
  <c r="G2876" i="3" s="1"/>
  <c r="S2880" i="3"/>
  <c r="V2880" i="3" s="1"/>
  <c r="G2880" i="3" s="1"/>
  <c r="L2884" i="3"/>
  <c r="S2893" i="3"/>
  <c r="V2893" i="3" s="1"/>
  <c r="S2897" i="3"/>
  <c r="V2897" i="3" s="1"/>
  <c r="G2897" i="3" s="1"/>
  <c r="S2901" i="3"/>
  <c r="V2901" i="3" s="1"/>
  <c r="G2901" i="3" s="1"/>
  <c r="S2905" i="3"/>
  <c r="V2905" i="3" s="1"/>
  <c r="G2905" i="3" s="1"/>
  <c r="S2910" i="3"/>
  <c r="V2910" i="3" s="1"/>
  <c r="G2910" i="3" s="1"/>
  <c r="O2916" i="3"/>
  <c r="V2916" i="3" s="1"/>
  <c r="G2916" i="3" s="1"/>
  <c r="O2921" i="3"/>
  <c r="S2921" i="3"/>
  <c r="S2933" i="3"/>
  <c r="O2933" i="3"/>
  <c r="S2936" i="3"/>
  <c r="O2936" i="3"/>
  <c r="O2947" i="3"/>
  <c r="S2947" i="3"/>
  <c r="S2950" i="3"/>
  <c r="O2950" i="3"/>
  <c r="O2953" i="3"/>
  <c r="S2953" i="3"/>
  <c r="O2956" i="3"/>
  <c r="S2956" i="3"/>
  <c r="O2981" i="3"/>
  <c r="S2981" i="3"/>
  <c r="S2931" i="3"/>
  <c r="V2931" i="3" s="1"/>
  <c r="S2935" i="3"/>
  <c r="V2935" i="3" s="1"/>
  <c r="G2935" i="3" s="1"/>
  <c r="S2939" i="3"/>
  <c r="V2939" i="3" s="1"/>
  <c r="G2939" i="3" s="1"/>
  <c r="S2943" i="3"/>
  <c r="V2943" i="3" s="1"/>
  <c r="G2943" i="3" s="1"/>
  <c r="S2948" i="3"/>
  <c r="V2948" i="3" s="1"/>
  <c r="G2948" i="3" s="1"/>
  <c r="S2952" i="3"/>
  <c r="V2952" i="3" s="1"/>
  <c r="G2952" i="3" s="1"/>
  <c r="O3052" i="3"/>
  <c r="S3052" i="3"/>
  <c r="O3069" i="3"/>
  <c r="S3069" i="3"/>
  <c r="O3086" i="3"/>
  <c r="S3086" i="3"/>
  <c r="O3095" i="3"/>
  <c r="S3095" i="3"/>
  <c r="O3104" i="3"/>
  <c r="S3104" i="3"/>
  <c r="O3129" i="3"/>
  <c r="S3129" i="3"/>
  <c r="O3138" i="3"/>
  <c r="S3138" i="3"/>
  <c r="O2959" i="3"/>
  <c r="V2959" i="3" s="1"/>
  <c r="G2959" i="3" s="1"/>
  <c r="O2985" i="3"/>
  <c r="V2985" i="3" s="1"/>
  <c r="G2985" i="3" s="1"/>
  <c r="M3007" i="3"/>
  <c r="O3010" i="3"/>
  <c r="V3010" i="3" s="1"/>
  <c r="G3010" i="3" s="1"/>
  <c r="V3026" i="3"/>
  <c r="G3026" i="3" s="1"/>
  <c r="O3048" i="3"/>
  <c r="S3048" i="3"/>
  <c r="S3053" i="3"/>
  <c r="V3053" i="3" s="1"/>
  <c r="G3053" i="3" s="1"/>
  <c r="O3055" i="3"/>
  <c r="V3055" i="3" s="1"/>
  <c r="G3055" i="3" s="1"/>
  <c r="O3065" i="3"/>
  <c r="S3065" i="3"/>
  <c r="S3072" i="3"/>
  <c r="O3072" i="3"/>
  <c r="O2954" i="3"/>
  <c r="V2954" i="3" s="1"/>
  <c r="G2954" i="3" s="1"/>
  <c r="O2955" i="3"/>
  <c r="V2955" i="3" s="1"/>
  <c r="G2955" i="3" s="1"/>
  <c r="M2969" i="3"/>
  <c r="S2970" i="3"/>
  <c r="V2970" i="3" s="1"/>
  <c r="G2970" i="3" s="1"/>
  <c r="O2972" i="3"/>
  <c r="V2972" i="3" s="1"/>
  <c r="G2972" i="3" s="1"/>
  <c r="S2977" i="3"/>
  <c r="V2977" i="3" s="1"/>
  <c r="G2977" i="3" s="1"/>
  <c r="V2978" i="3"/>
  <c r="G2978" i="3" s="1"/>
  <c r="S2987" i="3"/>
  <c r="V2987" i="3" s="1"/>
  <c r="G2987" i="3" s="1"/>
  <c r="O2989" i="3"/>
  <c r="V2989" i="3" s="1"/>
  <c r="G2989" i="3" s="1"/>
  <c r="V2992" i="3"/>
  <c r="G2992" i="3" s="1"/>
  <c r="S2994" i="3"/>
  <c r="V2994" i="3" s="1"/>
  <c r="G2994" i="3" s="1"/>
  <c r="S3012" i="3"/>
  <c r="V3012" i="3" s="1"/>
  <c r="G3012" i="3" s="1"/>
  <c r="O3014" i="3"/>
  <c r="V3014" i="3" s="1"/>
  <c r="G3014" i="3" s="1"/>
  <c r="S3019" i="3"/>
  <c r="V3019" i="3" s="1"/>
  <c r="G3019" i="3" s="1"/>
  <c r="S3045" i="3"/>
  <c r="V3045" i="3" s="1"/>
  <c r="S3049" i="3"/>
  <c r="V3049" i="3" s="1"/>
  <c r="G3049" i="3" s="1"/>
  <c r="O3051" i="3"/>
  <c r="V3051" i="3" s="1"/>
  <c r="G3051" i="3" s="1"/>
  <c r="O3061" i="3"/>
  <c r="S3061" i="3"/>
  <c r="S3066" i="3"/>
  <c r="V3066" i="3" s="1"/>
  <c r="G3066" i="3" s="1"/>
  <c r="O3068" i="3"/>
  <c r="V3068" i="3" s="1"/>
  <c r="G3068" i="3" s="1"/>
  <c r="O3073" i="3"/>
  <c r="S3073" i="3"/>
  <c r="O3091" i="3"/>
  <c r="S3091" i="3"/>
  <c r="O3100" i="3"/>
  <c r="S3100" i="3"/>
  <c r="O3108" i="3"/>
  <c r="S3108" i="3"/>
  <c r="O3125" i="3"/>
  <c r="S3125" i="3"/>
  <c r="O3133" i="3"/>
  <c r="S3133" i="3"/>
  <c r="O3142" i="3"/>
  <c r="S3142" i="3"/>
  <c r="L2960" i="3"/>
  <c r="S2974" i="3"/>
  <c r="V2974" i="3" s="1"/>
  <c r="G2974" i="3" s="1"/>
  <c r="O2976" i="3"/>
  <c r="V2976" i="3" s="1"/>
  <c r="G2976" i="3" s="1"/>
  <c r="S2991" i="3"/>
  <c r="V2991" i="3" s="1"/>
  <c r="G2991" i="3" s="1"/>
  <c r="O2993" i="3"/>
  <c r="V2993" i="3" s="1"/>
  <c r="G2993" i="3" s="1"/>
  <c r="V3008" i="3"/>
  <c r="G3008" i="3" s="1"/>
  <c r="S3016" i="3"/>
  <c r="V3016" i="3" s="1"/>
  <c r="G3016" i="3" s="1"/>
  <c r="O3018" i="3"/>
  <c r="V3018" i="3" s="1"/>
  <c r="G3018" i="3" s="1"/>
  <c r="O3023" i="3"/>
  <c r="S3023" i="3"/>
  <c r="O3027" i="3"/>
  <c r="S3027" i="3"/>
  <c r="O3031" i="3"/>
  <c r="S3031" i="3"/>
  <c r="O3035" i="3"/>
  <c r="S3035" i="3"/>
  <c r="O3056" i="3"/>
  <c r="S3056" i="3"/>
  <c r="V3057" i="3"/>
  <c r="G3057" i="3" s="1"/>
  <c r="S3062" i="3"/>
  <c r="V3062" i="3" s="1"/>
  <c r="G3062" i="3" s="1"/>
  <c r="O3064" i="3"/>
  <c r="V3064" i="3" s="1"/>
  <c r="G3064" i="3" s="1"/>
  <c r="S3085" i="3"/>
  <c r="O3085" i="3"/>
  <c r="S3070" i="3"/>
  <c r="V3070" i="3" s="1"/>
  <c r="G3070" i="3" s="1"/>
  <c r="S3083" i="3"/>
  <c r="V3083" i="3" s="1"/>
  <c r="S3087" i="3"/>
  <c r="V3087" i="3" s="1"/>
  <c r="G3087" i="3" s="1"/>
  <c r="S3147" i="3"/>
  <c r="V3147" i="3" s="1"/>
  <c r="G3147" i="3" s="1"/>
  <c r="S3160" i="3"/>
  <c r="V3160" i="3" s="1"/>
  <c r="G3160" i="3" s="1"/>
  <c r="S3165" i="3"/>
  <c r="O3165" i="3"/>
  <c r="S3168" i="3"/>
  <c r="V3168" i="3" s="1"/>
  <c r="G3168" i="3" s="1"/>
  <c r="S3174" i="3"/>
  <c r="O3174" i="3"/>
  <c r="S3177" i="3"/>
  <c r="V3177" i="3" s="1"/>
  <c r="G3177" i="3" s="1"/>
  <c r="S3182" i="3"/>
  <c r="O3182" i="3"/>
  <c r="S3185" i="3"/>
  <c r="V3185" i="3" s="1"/>
  <c r="G3185" i="3" s="1"/>
  <c r="S3198" i="3"/>
  <c r="V3198" i="3" s="1"/>
  <c r="G3198" i="3" s="1"/>
  <c r="O3205" i="3"/>
  <c r="S3205" i="3"/>
  <c r="O3208" i="3"/>
  <c r="S3208" i="3"/>
  <c r="S3212" i="3"/>
  <c r="O3212" i="3"/>
  <c r="O3222" i="3"/>
  <c r="S3222" i="3"/>
  <c r="S3225" i="3"/>
  <c r="O3225" i="3"/>
  <c r="O3247" i="3"/>
  <c r="S3247" i="3"/>
  <c r="O3025" i="3"/>
  <c r="V3025" i="3" s="1"/>
  <c r="G3025" i="3" s="1"/>
  <c r="O3029" i="3"/>
  <c r="V3029" i="3" s="1"/>
  <c r="G3029" i="3" s="1"/>
  <c r="O3033" i="3"/>
  <c r="V3033" i="3" s="1"/>
  <c r="G3033" i="3" s="1"/>
  <c r="O3046" i="3"/>
  <c r="V3046" i="3" s="1"/>
  <c r="G3046" i="3" s="1"/>
  <c r="O3050" i="3"/>
  <c r="V3050" i="3" s="1"/>
  <c r="G3050" i="3" s="1"/>
  <c r="O3054" i="3"/>
  <c r="V3054" i="3" s="1"/>
  <c r="G3054" i="3" s="1"/>
  <c r="O3058" i="3"/>
  <c r="V3058" i="3" s="1"/>
  <c r="G3058" i="3" s="1"/>
  <c r="O3063" i="3"/>
  <c r="V3063" i="3" s="1"/>
  <c r="G3063" i="3" s="1"/>
  <c r="O3067" i="3"/>
  <c r="V3067" i="3" s="1"/>
  <c r="G3067" i="3" s="1"/>
  <c r="O3071" i="3"/>
  <c r="V3071" i="3" s="1"/>
  <c r="G3071" i="3" s="1"/>
  <c r="O3084" i="3"/>
  <c r="V3084" i="3" s="1"/>
  <c r="G3084" i="3" s="1"/>
  <c r="O3088" i="3"/>
  <c r="V3088" i="3" s="1"/>
  <c r="G3088" i="3" s="1"/>
  <c r="O3090" i="3"/>
  <c r="V3090" i="3" s="1"/>
  <c r="G3090" i="3" s="1"/>
  <c r="O3094" i="3"/>
  <c r="V3094" i="3" s="1"/>
  <c r="G3094" i="3" s="1"/>
  <c r="O3099" i="3"/>
  <c r="V3099" i="3" s="1"/>
  <c r="G3099" i="3" s="1"/>
  <c r="O3103" i="3"/>
  <c r="V3103" i="3" s="1"/>
  <c r="G3103" i="3" s="1"/>
  <c r="O3107" i="3"/>
  <c r="V3107" i="3" s="1"/>
  <c r="G3107" i="3" s="1"/>
  <c r="O3111" i="3"/>
  <c r="V3111" i="3" s="1"/>
  <c r="G3111" i="3" s="1"/>
  <c r="L3150" i="3"/>
  <c r="O3124" i="3"/>
  <c r="V3124" i="3" s="1"/>
  <c r="G3124" i="3" s="1"/>
  <c r="O3128" i="3"/>
  <c r="V3128" i="3" s="1"/>
  <c r="G3128" i="3" s="1"/>
  <c r="O3132" i="3"/>
  <c r="V3132" i="3" s="1"/>
  <c r="G3132" i="3" s="1"/>
  <c r="O3137" i="3"/>
  <c r="V3137" i="3" s="1"/>
  <c r="G3137" i="3" s="1"/>
  <c r="O3141" i="3"/>
  <c r="V3141" i="3" s="1"/>
  <c r="G3141" i="3" s="1"/>
  <c r="O3145" i="3"/>
  <c r="V3145" i="3" s="1"/>
  <c r="G3145" i="3" s="1"/>
  <c r="O3163" i="3"/>
  <c r="S3163" i="3"/>
  <c r="O3166" i="3"/>
  <c r="V3166" i="3" s="1"/>
  <c r="G3166" i="3" s="1"/>
  <c r="O3171" i="3"/>
  <c r="S3171" i="3"/>
  <c r="O3175" i="3"/>
  <c r="V3175" i="3" s="1"/>
  <c r="G3175" i="3" s="1"/>
  <c r="O3180" i="3"/>
  <c r="S3180" i="3"/>
  <c r="O3183" i="3"/>
  <c r="V3183" i="3" s="1"/>
  <c r="G3183" i="3" s="1"/>
  <c r="O3201" i="3"/>
  <c r="S3201" i="3"/>
  <c r="O3209" i="3"/>
  <c r="S3209" i="3"/>
  <c r="O3213" i="3"/>
  <c r="S3213" i="3"/>
  <c r="O3235" i="3"/>
  <c r="S3235" i="3"/>
  <c r="S3238" i="3"/>
  <c r="O3238" i="3"/>
  <c r="S3092" i="3"/>
  <c r="V3092" i="3" s="1"/>
  <c r="G3092" i="3" s="1"/>
  <c r="S3096" i="3"/>
  <c r="V3096" i="3" s="1"/>
  <c r="G3096" i="3" s="1"/>
  <c r="S3101" i="3"/>
  <c r="V3101" i="3" s="1"/>
  <c r="G3101" i="3" s="1"/>
  <c r="S3105" i="3"/>
  <c r="V3105" i="3" s="1"/>
  <c r="G3105" i="3" s="1"/>
  <c r="S3109" i="3"/>
  <c r="V3109" i="3" s="1"/>
  <c r="G3109" i="3" s="1"/>
  <c r="M3121" i="3"/>
  <c r="S3122" i="3"/>
  <c r="V3122" i="3" s="1"/>
  <c r="G3122" i="3" s="1"/>
  <c r="S3126" i="3"/>
  <c r="V3126" i="3" s="1"/>
  <c r="G3126" i="3" s="1"/>
  <c r="S3130" i="3"/>
  <c r="V3130" i="3" s="1"/>
  <c r="G3130" i="3" s="1"/>
  <c r="S3134" i="3"/>
  <c r="V3134" i="3" s="1"/>
  <c r="G3134" i="3" s="1"/>
  <c r="S3139" i="3"/>
  <c r="V3139" i="3" s="1"/>
  <c r="G3139" i="3" s="1"/>
  <c r="S3143" i="3"/>
  <c r="V3143" i="3" s="1"/>
  <c r="G3143" i="3" s="1"/>
  <c r="S3148" i="3"/>
  <c r="O3148" i="3"/>
  <c r="S3161" i="3"/>
  <c r="O3161" i="3"/>
  <c r="S3164" i="3"/>
  <c r="V3164" i="3" s="1"/>
  <c r="G3164" i="3" s="1"/>
  <c r="S3169" i="3"/>
  <c r="O3169" i="3"/>
  <c r="S3172" i="3"/>
  <c r="V3172" i="3" s="1"/>
  <c r="G3172" i="3" s="1"/>
  <c r="S3178" i="3"/>
  <c r="O3178" i="3"/>
  <c r="S3181" i="3"/>
  <c r="V3181" i="3" s="1"/>
  <c r="G3181" i="3" s="1"/>
  <c r="S3186" i="3"/>
  <c r="O3186" i="3"/>
  <c r="S3199" i="3"/>
  <c r="O3199" i="3"/>
  <c r="S3203" i="3"/>
  <c r="O3203" i="3"/>
  <c r="O3214" i="3"/>
  <c r="S3214" i="3"/>
  <c r="S3217" i="3"/>
  <c r="O3217" i="3"/>
  <c r="O3239" i="3"/>
  <c r="S3239" i="3"/>
  <c r="O3242" i="3"/>
  <c r="S3242" i="3"/>
  <c r="L3112" i="3"/>
  <c r="O3146" i="3"/>
  <c r="S3146" i="3"/>
  <c r="L3188" i="3"/>
  <c r="M3159" i="3"/>
  <c r="O3167" i="3"/>
  <c r="S3167" i="3"/>
  <c r="O3176" i="3"/>
  <c r="S3176" i="3"/>
  <c r="O3184" i="3"/>
  <c r="S3184" i="3"/>
  <c r="L3226" i="3"/>
  <c r="M3197" i="3"/>
  <c r="O3204" i="3"/>
  <c r="S3204" i="3"/>
  <c r="S3207" i="3"/>
  <c r="O3207" i="3"/>
  <c r="O3218" i="3"/>
  <c r="S3218" i="3"/>
  <c r="O3221" i="3"/>
  <c r="S3221" i="3"/>
  <c r="O3243" i="3"/>
  <c r="S3243" i="3"/>
  <c r="S3246" i="3"/>
  <c r="O3246" i="3"/>
  <c r="L3264" i="3"/>
  <c r="O3283" i="3"/>
  <c r="S3283" i="3"/>
  <c r="S3285" i="3"/>
  <c r="O3285" i="3"/>
  <c r="O3300" i="3"/>
  <c r="S3300" i="3"/>
  <c r="O3326" i="3"/>
  <c r="S3326" i="3"/>
  <c r="S3328" i="3"/>
  <c r="O3328" i="3"/>
  <c r="O3351" i="3"/>
  <c r="S3351" i="3"/>
  <c r="O3353" i="3"/>
  <c r="S3353" i="3"/>
  <c r="O3356" i="3"/>
  <c r="S3356" i="3"/>
  <c r="O3361" i="3"/>
  <c r="S3361" i="3"/>
  <c r="O3365" i="3"/>
  <c r="S3365" i="3"/>
  <c r="O3374" i="3"/>
  <c r="S3374" i="3"/>
  <c r="O3391" i="3"/>
  <c r="S3391" i="3"/>
  <c r="O3399" i="3"/>
  <c r="S3399" i="3"/>
  <c r="O3202" i="3"/>
  <c r="V3202" i="3" s="1"/>
  <c r="G3202" i="3" s="1"/>
  <c r="O3206" i="3"/>
  <c r="V3206" i="3" s="1"/>
  <c r="G3206" i="3" s="1"/>
  <c r="O3210" i="3"/>
  <c r="V3210" i="3" s="1"/>
  <c r="G3210" i="3" s="1"/>
  <c r="O3215" i="3"/>
  <c r="V3215" i="3" s="1"/>
  <c r="G3215" i="3" s="1"/>
  <c r="O3216" i="3"/>
  <c r="V3216" i="3" s="1"/>
  <c r="G3216" i="3" s="1"/>
  <c r="O3223" i="3"/>
  <c r="V3223" i="3" s="1"/>
  <c r="G3223" i="3" s="1"/>
  <c r="O3224" i="3"/>
  <c r="V3224" i="3" s="1"/>
  <c r="G3224" i="3" s="1"/>
  <c r="O3236" i="3"/>
  <c r="V3236" i="3" s="1"/>
  <c r="G3236" i="3" s="1"/>
  <c r="O3237" i="3"/>
  <c r="V3237" i="3" s="1"/>
  <c r="G3237" i="3" s="1"/>
  <c r="O3244" i="3"/>
  <c r="V3244" i="3" s="1"/>
  <c r="G3244" i="3" s="1"/>
  <c r="O3245" i="3"/>
  <c r="V3245" i="3" s="1"/>
  <c r="G3245" i="3" s="1"/>
  <c r="S3252" i="3"/>
  <c r="V3252" i="3" s="1"/>
  <c r="G3252" i="3" s="1"/>
  <c r="O3253" i="3"/>
  <c r="V3253" i="3" s="1"/>
  <c r="G3253" i="3" s="1"/>
  <c r="O3254" i="3"/>
  <c r="V3254" i="3" s="1"/>
  <c r="G3254" i="3" s="1"/>
  <c r="O3255" i="3"/>
  <c r="V3255" i="3" s="1"/>
  <c r="G3255" i="3" s="1"/>
  <c r="S3260" i="3"/>
  <c r="V3260" i="3" s="1"/>
  <c r="G3260" i="3" s="1"/>
  <c r="O3261" i="3"/>
  <c r="V3261" i="3" s="1"/>
  <c r="G3261" i="3" s="1"/>
  <c r="O3262" i="3"/>
  <c r="V3262" i="3" s="1"/>
  <c r="G3262" i="3" s="1"/>
  <c r="O3263" i="3"/>
  <c r="V3263" i="3" s="1"/>
  <c r="G3263" i="3" s="1"/>
  <c r="L3302" i="3"/>
  <c r="M3273" i="3"/>
  <c r="O3274" i="3"/>
  <c r="V3274" i="3" s="1"/>
  <c r="G3274" i="3" s="1"/>
  <c r="O3275" i="3"/>
  <c r="S3275" i="3"/>
  <c r="O3276" i="3"/>
  <c r="V3276" i="3" s="1"/>
  <c r="G3276" i="3" s="1"/>
  <c r="S3277" i="3"/>
  <c r="O3277" i="3"/>
  <c r="O3278" i="3"/>
  <c r="V3278" i="3" s="1"/>
  <c r="G3278" i="3" s="1"/>
  <c r="O3279" i="3"/>
  <c r="S3279" i="3"/>
  <c r="S3281" i="3"/>
  <c r="O3281" i="3"/>
  <c r="V3282" i="3"/>
  <c r="G3282" i="3" s="1"/>
  <c r="S3286" i="3"/>
  <c r="V3286" i="3" s="1"/>
  <c r="G3286" i="3" s="1"/>
  <c r="V3289" i="3"/>
  <c r="G3289" i="3" s="1"/>
  <c r="V3293" i="3"/>
  <c r="G3293" i="3" s="1"/>
  <c r="O3296" i="3"/>
  <c r="S3296" i="3"/>
  <c r="S3298" i="3"/>
  <c r="O3298" i="3"/>
  <c r="O3321" i="3"/>
  <c r="S3321" i="3"/>
  <c r="S3323" i="3"/>
  <c r="O3323" i="3"/>
  <c r="O3338" i="3"/>
  <c r="S3338" i="3"/>
  <c r="O3357" i="3"/>
  <c r="S3357" i="3"/>
  <c r="O3366" i="3"/>
  <c r="S3366" i="3"/>
  <c r="O3412" i="3"/>
  <c r="S3412" i="3"/>
  <c r="O3292" i="3"/>
  <c r="S3292" i="3"/>
  <c r="S3294" i="3"/>
  <c r="O3294" i="3"/>
  <c r="O3317" i="3"/>
  <c r="S3317" i="3"/>
  <c r="S3319" i="3"/>
  <c r="O3319" i="3"/>
  <c r="O3334" i="3"/>
  <c r="S3334" i="3"/>
  <c r="S3336" i="3"/>
  <c r="O3336" i="3"/>
  <c r="O3370" i="3"/>
  <c r="S3370" i="3"/>
  <c r="O3395" i="3"/>
  <c r="S3395" i="3"/>
  <c r="O3408" i="3"/>
  <c r="S3408" i="3"/>
  <c r="S3256" i="3"/>
  <c r="V3256" i="3" s="1"/>
  <c r="G3256" i="3" s="1"/>
  <c r="O3288" i="3"/>
  <c r="S3288" i="3"/>
  <c r="S3290" i="3"/>
  <c r="O3290" i="3"/>
  <c r="V3301" i="3"/>
  <c r="G3301" i="3" s="1"/>
  <c r="O3313" i="3"/>
  <c r="S3313" i="3"/>
  <c r="S3315" i="3"/>
  <c r="O3315" i="3"/>
  <c r="O3330" i="3"/>
  <c r="S3330" i="3"/>
  <c r="S3332" i="3"/>
  <c r="O3332" i="3"/>
  <c r="V3352" i="3"/>
  <c r="G3352" i="3" s="1"/>
  <c r="S3360" i="3"/>
  <c r="O3360" i="3"/>
  <c r="O3404" i="3"/>
  <c r="S3404" i="3"/>
  <c r="S3354" i="3"/>
  <c r="V3354" i="3" s="1"/>
  <c r="G3354" i="3" s="1"/>
  <c r="S3362" i="3"/>
  <c r="V3362" i="3" s="1"/>
  <c r="G3362" i="3" s="1"/>
  <c r="O3433" i="3"/>
  <c r="S3433" i="3"/>
  <c r="O3436" i="3"/>
  <c r="S3436" i="3"/>
  <c r="S3440" i="3"/>
  <c r="O3440" i="3"/>
  <c r="O3450" i="3"/>
  <c r="S3450" i="3"/>
  <c r="O3453" i="3"/>
  <c r="S3453" i="3"/>
  <c r="S3465" i="3"/>
  <c r="O3465" i="3"/>
  <c r="O3475" i="3"/>
  <c r="S3475" i="3"/>
  <c r="O3479" i="3"/>
  <c r="S3479" i="3"/>
  <c r="S3482" i="3"/>
  <c r="O3482" i="3"/>
  <c r="S3295" i="3"/>
  <c r="V3295" i="3" s="1"/>
  <c r="G3295" i="3" s="1"/>
  <c r="S3299" i="3"/>
  <c r="V3299" i="3" s="1"/>
  <c r="G3299" i="3" s="1"/>
  <c r="S3312" i="3"/>
  <c r="V3312" i="3" s="1"/>
  <c r="G3312" i="3" s="1"/>
  <c r="S3316" i="3"/>
  <c r="V3316" i="3" s="1"/>
  <c r="G3316" i="3" s="1"/>
  <c r="S3320" i="3"/>
  <c r="V3320" i="3" s="1"/>
  <c r="G3320" i="3" s="1"/>
  <c r="S3324" i="3"/>
  <c r="V3324" i="3" s="1"/>
  <c r="G3324" i="3" s="1"/>
  <c r="S3329" i="3"/>
  <c r="V3329" i="3" s="1"/>
  <c r="G3329" i="3" s="1"/>
  <c r="S3333" i="3"/>
  <c r="V3333" i="3" s="1"/>
  <c r="G3333" i="3" s="1"/>
  <c r="S3337" i="3"/>
  <c r="V3337" i="3" s="1"/>
  <c r="G3337" i="3" s="1"/>
  <c r="S3350" i="3"/>
  <c r="V3350" i="3" s="1"/>
  <c r="G3350" i="3" s="1"/>
  <c r="V3409" i="3"/>
  <c r="G3409" i="3" s="1"/>
  <c r="O3410" i="3"/>
  <c r="V3410" i="3" s="1"/>
  <c r="G3410" i="3" s="1"/>
  <c r="V3413" i="3"/>
  <c r="G3413" i="3" s="1"/>
  <c r="O3414" i="3"/>
  <c r="V3414" i="3" s="1"/>
  <c r="G3414" i="3" s="1"/>
  <c r="O3427" i="3"/>
  <c r="V3427" i="3" s="1"/>
  <c r="G3427" i="3" s="1"/>
  <c r="O3429" i="3"/>
  <c r="S3429" i="3"/>
  <c r="O3437" i="3"/>
  <c r="S3437" i="3"/>
  <c r="O3441" i="3"/>
  <c r="S3441" i="3"/>
  <c r="S3444" i="3"/>
  <c r="O3444" i="3"/>
  <c r="O3466" i="3"/>
  <c r="S3466" i="3"/>
  <c r="S3469" i="3"/>
  <c r="O3469" i="3"/>
  <c r="O3480" i="3"/>
  <c r="S3480" i="3"/>
  <c r="O3483" i="3"/>
  <c r="S3483" i="3"/>
  <c r="S3486" i="3"/>
  <c r="O3486" i="3"/>
  <c r="M3311" i="3"/>
  <c r="M3349" i="3"/>
  <c r="O3369" i="3"/>
  <c r="V3369" i="3" s="1"/>
  <c r="G3369" i="3" s="1"/>
  <c r="O3373" i="3"/>
  <c r="V3373" i="3" s="1"/>
  <c r="G3373" i="3" s="1"/>
  <c r="O3377" i="3"/>
  <c r="V3377" i="3" s="1"/>
  <c r="G3377" i="3" s="1"/>
  <c r="L3416" i="3"/>
  <c r="O3390" i="3"/>
  <c r="V3390" i="3" s="1"/>
  <c r="G3390" i="3" s="1"/>
  <c r="O3394" i="3"/>
  <c r="V3394" i="3" s="1"/>
  <c r="G3394" i="3" s="1"/>
  <c r="O3398" i="3"/>
  <c r="V3398" i="3" s="1"/>
  <c r="G3398" i="3" s="1"/>
  <c r="S3431" i="3"/>
  <c r="O3431" i="3"/>
  <c r="O3442" i="3"/>
  <c r="S3442" i="3"/>
  <c r="O3445" i="3"/>
  <c r="S3445" i="3"/>
  <c r="S3448" i="3"/>
  <c r="O3448" i="3"/>
  <c r="O3467" i="3"/>
  <c r="S3467" i="3"/>
  <c r="O3470" i="3"/>
  <c r="S3470" i="3"/>
  <c r="S3473" i="3"/>
  <c r="O3473" i="3"/>
  <c r="O3484" i="3"/>
  <c r="S3484" i="3"/>
  <c r="O3487" i="3"/>
  <c r="S3487" i="3"/>
  <c r="S3490" i="3"/>
  <c r="O3490" i="3"/>
  <c r="O3355" i="3"/>
  <c r="V3355" i="3" s="1"/>
  <c r="G3355" i="3" s="1"/>
  <c r="O3364" i="3"/>
  <c r="V3364" i="3" s="1"/>
  <c r="G3364" i="3" s="1"/>
  <c r="S3371" i="3"/>
  <c r="V3371" i="3" s="1"/>
  <c r="G3371" i="3" s="1"/>
  <c r="S3375" i="3"/>
  <c r="V3375" i="3" s="1"/>
  <c r="G3375" i="3" s="1"/>
  <c r="M3387" i="3"/>
  <c r="S3388" i="3"/>
  <c r="V3388" i="3" s="1"/>
  <c r="G3388" i="3" s="1"/>
  <c r="S3392" i="3"/>
  <c r="V3392" i="3" s="1"/>
  <c r="G3392" i="3" s="1"/>
  <c r="S3396" i="3"/>
  <c r="V3396" i="3" s="1"/>
  <c r="G3396" i="3" s="1"/>
  <c r="S3400" i="3"/>
  <c r="V3400" i="3" s="1"/>
  <c r="G3400" i="3" s="1"/>
  <c r="S3405" i="3"/>
  <c r="V3405" i="3" s="1"/>
  <c r="G3405" i="3" s="1"/>
  <c r="M3425" i="3"/>
  <c r="O3432" i="3"/>
  <c r="S3432" i="3"/>
  <c r="S3435" i="3"/>
  <c r="O3435" i="3"/>
  <c r="O3446" i="3"/>
  <c r="S3446" i="3"/>
  <c r="O3449" i="3"/>
  <c r="S3449" i="3"/>
  <c r="S3452" i="3"/>
  <c r="O3452" i="3"/>
  <c r="O3471" i="3"/>
  <c r="S3471" i="3"/>
  <c r="O3474" i="3"/>
  <c r="S3474" i="3"/>
  <c r="S3478" i="3"/>
  <c r="O3478" i="3"/>
  <c r="O3488" i="3"/>
  <c r="S3488" i="3"/>
  <c r="O3491" i="3"/>
  <c r="S3491" i="3"/>
  <c r="O3514" i="3"/>
  <c r="S3514" i="3"/>
  <c r="O3523" i="3"/>
  <c r="S3523" i="3"/>
  <c r="M3463" i="3"/>
  <c r="M3501" i="3"/>
  <c r="V3508" i="3"/>
  <c r="G3508" i="3" s="1"/>
  <c r="O3557" i="3"/>
  <c r="S3557" i="3"/>
  <c r="O3566" i="3"/>
  <c r="S3566" i="3"/>
  <c r="O3430" i="3"/>
  <c r="V3430" i="3" s="1"/>
  <c r="G3430" i="3" s="1"/>
  <c r="O3434" i="3"/>
  <c r="V3434" i="3" s="1"/>
  <c r="G3434" i="3" s="1"/>
  <c r="O3438" i="3"/>
  <c r="V3438" i="3" s="1"/>
  <c r="G3438" i="3" s="1"/>
  <c r="O3443" i="3"/>
  <c r="V3443" i="3" s="1"/>
  <c r="G3443" i="3" s="1"/>
  <c r="O3447" i="3"/>
  <c r="V3447" i="3" s="1"/>
  <c r="G3447" i="3" s="1"/>
  <c r="O3451" i="3"/>
  <c r="V3451" i="3" s="1"/>
  <c r="G3451" i="3" s="1"/>
  <c r="O3464" i="3"/>
  <c r="V3464" i="3" s="1"/>
  <c r="G3464" i="3" s="1"/>
  <c r="O3468" i="3"/>
  <c r="V3468" i="3" s="1"/>
  <c r="G3468" i="3" s="1"/>
  <c r="O3472" i="3"/>
  <c r="V3472" i="3" s="1"/>
  <c r="G3472" i="3" s="1"/>
  <c r="O3476" i="3"/>
  <c r="V3476" i="3" s="1"/>
  <c r="G3476" i="3" s="1"/>
  <c r="O3481" i="3"/>
  <c r="V3481" i="3" s="1"/>
  <c r="G3481" i="3" s="1"/>
  <c r="O3485" i="3"/>
  <c r="V3485" i="3" s="1"/>
  <c r="G3485" i="3" s="1"/>
  <c r="O3489" i="3"/>
  <c r="V3489" i="3" s="1"/>
  <c r="G3489" i="3" s="1"/>
  <c r="O3502" i="3"/>
  <c r="V3502" i="3" s="1"/>
  <c r="G3502" i="3" s="1"/>
  <c r="O3503" i="3"/>
  <c r="V3503" i="3" s="1"/>
  <c r="G3503" i="3" s="1"/>
  <c r="O3504" i="3"/>
  <c r="V3504" i="3" s="1"/>
  <c r="G3504" i="3" s="1"/>
  <c r="O3513" i="3"/>
  <c r="V3513" i="3" s="1"/>
  <c r="G3513" i="3" s="1"/>
  <c r="O3522" i="3"/>
  <c r="V3522" i="3" s="1"/>
  <c r="G3522" i="3" s="1"/>
  <c r="O3526" i="3"/>
  <c r="V3526" i="3" s="1"/>
  <c r="G3526" i="3" s="1"/>
  <c r="O3527" i="3"/>
  <c r="V3527" i="3" s="1"/>
  <c r="G3527" i="3" s="1"/>
  <c r="M3539" i="3"/>
  <c r="L3568" i="3"/>
  <c r="O3545" i="3"/>
  <c r="S3545" i="3"/>
  <c r="O3546" i="3"/>
  <c r="S3546" i="3"/>
  <c r="O3558" i="3"/>
  <c r="S3558" i="3"/>
  <c r="S3507" i="3"/>
  <c r="V3507" i="3" s="1"/>
  <c r="G3507" i="3" s="1"/>
  <c r="O3509" i="3"/>
  <c r="V3509" i="3" s="1"/>
  <c r="G3509" i="3" s="1"/>
  <c r="S3516" i="3"/>
  <c r="V3516" i="3" s="1"/>
  <c r="G3516" i="3" s="1"/>
  <c r="O3518" i="3"/>
  <c r="V3518" i="3" s="1"/>
  <c r="G3518" i="3" s="1"/>
  <c r="S3524" i="3"/>
  <c r="V3524" i="3" s="1"/>
  <c r="G3524" i="3" s="1"/>
  <c r="S3528" i="3"/>
  <c r="V3528" i="3" s="1"/>
  <c r="G3528" i="3" s="1"/>
  <c r="S3548" i="3"/>
  <c r="V3548" i="3" s="1"/>
  <c r="G3548" i="3" s="1"/>
  <c r="O3555" i="3"/>
  <c r="S3555" i="3"/>
  <c r="S3505" i="3"/>
  <c r="V3505" i="3" s="1"/>
  <c r="G3505" i="3" s="1"/>
  <c r="S3547" i="3"/>
  <c r="O3547" i="3"/>
  <c r="O3565" i="3"/>
  <c r="S3565" i="3"/>
  <c r="S3563" i="3"/>
  <c r="V3563" i="3" s="1"/>
  <c r="G3563" i="3" s="1"/>
  <c r="M3577" i="3"/>
  <c r="L3606" i="3"/>
  <c r="O3579" i="3"/>
  <c r="S3579" i="3"/>
  <c r="S3581" i="3"/>
  <c r="O3581" i="3"/>
  <c r="V3582" i="3"/>
  <c r="G3582" i="3" s="1"/>
  <c r="O3583" i="3"/>
  <c r="S3583" i="3"/>
  <c r="V3584" i="3"/>
  <c r="G3584" i="3" s="1"/>
  <c r="O3598" i="3"/>
  <c r="S3598" i="3"/>
  <c r="S3599" i="3"/>
  <c r="O3599" i="3"/>
  <c r="L3644" i="3"/>
  <c r="M3615" i="3"/>
  <c r="O3636" i="3"/>
  <c r="S3636" i="3"/>
  <c r="O3639" i="3"/>
  <c r="S3639" i="3"/>
  <c r="O3661" i="3"/>
  <c r="S3661" i="3"/>
  <c r="S3594" i="3"/>
  <c r="O3594" i="3"/>
  <c r="O3596" i="3"/>
  <c r="S3596" i="3"/>
  <c r="S3601" i="3"/>
  <c r="V3601" i="3" s="1"/>
  <c r="G3601" i="3" s="1"/>
  <c r="O3605" i="3"/>
  <c r="V3605" i="3" s="1"/>
  <c r="G3605" i="3" s="1"/>
  <c r="O3619" i="3"/>
  <c r="S3619" i="3"/>
  <c r="S3620" i="3"/>
  <c r="O3620" i="3"/>
  <c r="S3626" i="3"/>
  <c r="O3626" i="3"/>
  <c r="O3640" i="3"/>
  <c r="S3640" i="3"/>
  <c r="S3643" i="3"/>
  <c r="O3643" i="3"/>
  <c r="S3589" i="3"/>
  <c r="O3589" i="3"/>
  <c r="O3592" i="3"/>
  <c r="S3592" i="3"/>
  <c r="S3600" i="3"/>
  <c r="O3600" i="3"/>
  <c r="S3622" i="3"/>
  <c r="V3622" i="3" s="1"/>
  <c r="G3622" i="3" s="1"/>
  <c r="O3627" i="3"/>
  <c r="S3627" i="3"/>
  <c r="O3631" i="3"/>
  <c r="S3631" i="3"/>
  <c r="S3656" i="3"/>
  <c r="O3656" i="3"/>
  <c r="S3554" i="3"/>
  <c r="V3554" i="3" s="1"/>
  <c r="G3554" i="3" s="1"/>
  <c r="O3556" i="3"/>
  <c r="V3556" i="3" s="1"/>
  <c r="G3556" i="3" s="1"/>
  <c r="S3562" i="3"/>
  <c r="V3562" i="3" s="1"/>
  <c r="G3562" i="3" s="1"/>
  <c r="O3564" i="3"/>
  <c r="V3564" i="3" s="1"/>
  <c r="G3564" i="3" s="1"/>
  <c r="S3585" i="3"/>
  <c r="O3585" i="3"/>
  <c r="O3587" i="3"/>
  <c r="S3587" i="3"/>
  <c r="S3593" i="3"/>
  <c r="V3593" i="3" s="1"/>
  <c r="G3593" i="3" s="1"/>
  <c r="S3602" i="3"/>
  <c r="V3602" i="3" s="1"/>
  <c r="G3602" i="3" s="1"/>
  <c r="O3618" i="3"/>
  <c r="V3618" i="3" s="1"/>
  <c r="G3618" i="3" s="1"/>
  <c r="S3621" i="3"/>
  <c r="O3621" i="3"/>
  <c r="O3623" i="3"/>
  <c r="S3623" i="3"/>
  <c r="O3632" i="3"/>
  <c r="S3632" i="3"/>
  <c r="S3635" i="3"/>
  <c r="O3635" i="3"/>
  <c r="O3657" i="3"/>
  <c r="S3657" i="3"/>
  <c r="O3660" i="3"/>
  <c r="S3660" i="3"/>
  <c r="O3675" i="3"/>
  <c r="S3675" i="3"/>
  <c r="O3679" i="3"/>
  <c r="S3679" i="3"/>
  <c r="O3692" i="3"/>
  <c r="S3692" i="3"/>
  <c r="S3707" i="3"/>
  <c r="O3707" i="3"/>
  <c r="O3716" i="3"/>
  <c r="S3716" i="3"/>
  <c r="O3751" i="3"/>
  <c r="S3751" i="3"/>
  <c r="M3653" i="3"/>
  <c r="O3669" i="3"/>
  <c r="V3669" i="3" s="1"/>
  <c r="G3669" i="3" s="1"/>
  <c r="O3671" i="3"/>
  <c r="S3671" i="3"/>
  <c r="S3677" i="3"/>
  <c r="O3677" i="3"/>
  <c r="S3698" i="3"/>
  <c r="O3698" i="3"/>
  <c r="V3700" i="3"/>
  <c r="G3700" i="3" s="1"/>
  <c r="O3708" i="3"/>
  <c r="S3708" i="3"/>
  <c r="S3709" i="3"/>
  <c r="V3709" i="3" s="1"/>
  <c r="G3709" i="3" s="1"/>
  <c r="S3714" i="3"/>
  <c r="O3714" i="3"/>
  <c r="O3738" i="3"/>
  <c r="S3738" i="3"/>
  <c r="S3746" i="3"/>
  <c r="O3746" i="3"/>
  <c r="O3754" i="3"/>
  <c r="S3754" i="3"/>
  <c r="O3628" i="3"/>
  <c r="V3628" i="3" s="1"/>
  <c r="G3628" i="3" s="1"/>
  <c r="O3630" i="3"/>
  <c r="V3630" i="3" s="1"/>
  <c r="G3630" i="3" s="1"/>
  <c r="O3637" i="3"/>
  <c r="V3637" i="3" s="1"/>
  <c r="G3637" i="3" s="1"/>
  <c r="O3638" i="3"/>
  <c r="V3638" i="3" s="1"/>
  <c r="G3638" i="3" s="1"/>
  <c r="O3658" i="3"/>
  <c r="V3658" i="3" s="1"/>
  <c r="G3658" i="3" s="1"/>
  <c r="O3659" i="3"/>
  <c r="V3659" i="3" s="1"/>
  <c r="G3659" i="3" s="1"/>
  <c r="O3664" i="3"/>
  <c r="V3664" i="3" s="1"/>
  <c r="G3664" i="3" s="1"/>
  <c r="O3666" i="3"/>
  <c r="S3666" i="3"/>
  <c r="S3670" i="3"/>
  <c r="V3670" i="3" s="1"/>
  <c r="G3670" i="3" s="1"/>
  <c r="S3678" i="3"/>
  <c r="V3678" i="3" s="1"/>
  <c r="G3678" i="3" s="1"/>
  <c r="V3695" i="3"/>
  <c r="G3695" i="3" s="1"/>
  <c r="O3696" i="3"/>
  <c r="S3696" i="3"/>
  <c r="O3699" i="3"/>
  <c r="S3699" i="3"/>
  <c r="S3706" i="3"/>
  <c r="O3706" i="3"/>
  <c r="S3733" i="3"/>
  <c r="O3733" i="3"/>
  <c r="O3662" i="3"/>
  <c r="S3662" i="3"/>
  <c r="S3665" i="3"/>
  <c r="V3665" i="3" s="1"/>
  <c r="G3665" i="3" s="1"/>
  <c r="S3681" i="3"/>
  <c r="O3681" i="3"/>
  <c r="S3694" i="3"/>
  <c r="O3694" i="3"/>
  <c r="S3715" i="3"/>
  <c r="O3715" i="3"/>
  <c r="V3717" i="3"/>
  <c r="G3717" i="3" s="1"/>
  <c r="L3758" i="3"/>
  <c r="M3729" i="3"/>
  <c r="S3730" i="3"/>
  <c r="V3730" i="3" s="1"/>
  <c r="G3730" i="3" s="1"/>
  <c r="L3720" i="3"/>
  <c r="O3703" i="3"/>
  <c r="S3703" i="3"/>
  <c r="O3712" i="3"/>
  <c r="S3712" i="3"/>
  <c r="O3748" i="3"/>
  <c r="S3748" i="3"/>
  <c r="O3771" i="3"/>
  <c r="S3771" i="3"/>
  <c r="M3691" i="3"/>
  <c r="S3701" i="3"/>
  <c r="O3701" i="3"/>
  <c r="S3704" i="3"/>
  <c r="V3704" i="3" s="1"/>
  <c r="G3704" i="3" s="1"/>
  <c r="S3710" i="3"/>
  <c r="O3710" i="3"/>
  <c r="S3713" i="3"/>
  <c r="V3713" i="3" s="1"/>
  <c r="G3713" i="3" s="1"/>
  <c r="S3718" i="3"/>
  <c r="O3718" i="3"/>
  <c r="O3731" i="3"/>
  <c r="S3731" i="3"/>
  <c r="S3732" i="3"/>
  <c r="O3732" i="3"/>
  <c r="V3734" i="3"/>
  <c r="G3734" i="3" s="1"/>
  <c r="O3742" i="3"/>
  <c r="S3742" i="3"/>
  <c r="V3747" i="3"/>
  <c r="G3747" i="3" s="1"/>
  <c r="O3755" i="3"/>
  <c r="S3755" i="3"/>
  <c r="L3796" i="3"/>
  <c r="S3774" i="3"/>
  <c r="O3774" i="3"/>
  <c r="V3739" i="3"/>
  <c r="G3739" i="3" s="1"/>
  <c r="O3750" i="3"/>
  <c r="V3750" i="3" s="1"/>
  <c r="G3750" i="3" s="1"/>
  <c r="M3767" i="3"/>
  <c r="O3792" i="3"/>
  <c r="S3792" i="3"/>
  <c r="S3735" i="3"/>
  <c r="V3735" i="3" s="1"/>
  <c r="G3735" i="3" s="1"/>
  <c r="S3752" i="3"/>
  <c r="V3752" i="3" s="1"/>
  <c r="G3752" i="3" s="1"/>
  <c r="O3776" i="3"/>
  <c r="S3776" i="3"/>
  <c r="L3834" i="3"/>
  <c r="M3805" i="3"/>
  <c r="S3824" i="3"/>
  <c r="O3824" i="3"/>
  <c r="S3772" i="3"/>
  <c r="V3772" i="3" s="1"/>
  <c r="G3772" i="3" s="1"/>
  <c r="O3779" i="3"/>
  <c r="S3779" i="3"/>
  <c r="V3780" i="3"/>
  <c r="G3780" i="3" s="1"/>
  <c r="O3784" i="3"/>
  <c r="S3784" i="3"/>
  <c r="O3788" i="3"/>
  <c r="S3788" i="3"/>
  <c r="V3789" i="3"/>
  <c r="G3789" i="3" s="1"/>
  <c r="O3822" i="3"/>
  <c r="S3822" i="3"/>
  <c r="O3791" i="3"/>
  <c r="V3791" i="3" s="1"/>
  <c r="G3791" i="3" s="1"/>
  <c r="O3809" i="3"/>
  <c r="S3809" i="3"/>
  <c r="O3821" i="3"/>
  <c r="S3821" i="3"/>
  <c r="O3833" i="3"/>
  <c r="S3833" i="3"/>
  <c r="O3816" i="3"/>
  <c r="S3816" i="3"/>
  <c r="S3831" i="3"/>
  <c r="O3831" i="3"/>
  <c r="O3812" i="3"/>
  <c r="S3812" i="3"/>
  <c r="S3817" i="3"/>
  <c r="V3817" i="3" s="1"/>
  <c r="G3817" i="3" s="1"/>
  <c r="O3820" i="3"/>
  <c r="V3820" i="3" s="1"/>
  <c r="G3820" i="3" s="1"/>
  <c r="O3829" i="3"/>
  <c r="S3829" i="3"/>
  <c r="O3832" i="3"/>
  <c r="V3832" i="3" s="1"/>
  <c r="G3832" i="3" s="1"/>
  <c r="V3793" i="3"/>
  <c r="G3793" i="3" s="1"/>
  <c r="O3794" i="3"/>
  <c r="V3794" i="3" s="1"/>
  <c r="G3794" i="3" s="1"/>
  <c r="V3806" i="3"/>
  <c r="G3806" i="3" s="1"/>
  <c r="O3807" i="3"/>
  <c r="V3807" i="3" s="1"/>
  <c r="G3807" i="3" s="1"/>
  <c r="S3810" i="3"/>
  <c r="O3810" i="3"/>
  <c r="S3813" i="3"/>
  <c r="V3813" i="3" s="1"/>
  <c r="G3813" i="3" s="1"/>
  <c r="O3815" i="3"/>
  <c r="V3815" i="3" s="1"/>
  <c r="G3815" i="3" s="1"/>
  <c r="O3825" i="3"/>
  <c r="S3825" i="3"/>
  <c r="V3826" i="3"/>
  <c r="G3826" i="3" s="1"/>
  <c r="S3830" i="3"/>
  <c r="V3830" i="3" s="1"/>
  <c r="G3830" i="3" s="1"/>
  <c r="O3814" i="3"/>
  <c r="V3814" i="3" s="1"/>
  <c r="G3814" i="3" s="1"/>
  <c r="O3818" i="3"/>
  <c r="V3818" i="3" s="1"/>
  <c r="G3818" i="3" s="1"/>
  <c r="O3823" i="3"/>
  <c r="V3823" i="3" s="1"/>
  <c r="G3823" i="3" s="1"/>
  <c r="O3827" i="3"/>
  <c r="V3827" i="3" s="1"/>
  <c r="G3827" i="3" s="1"/>
  <c r="S1564" i="3"/>
  <c r="O1564" i="3"/>
  <c r="O1574" i="3"/>
  <c r="S1574" i="3"/>
  <c r="S1578" i="3"/>
  <c r="O1578" i="3"/>
  <c r="S1581" i="3"/>
  <c r="O1581" i="3"/>
  <c r="O1603" i="3"/>
  <c r="S1603" i="3"/>
  <c r="O1606" i="3"/>
  <c r="S1606" i="3"/>
  <c r="S1565" i="3"/>
  <c r="O1565" i="3"/>
  <c r="S1568" i="3"/>
  <c r="O1568" i="3"/>
  <c r="O1579" i="3"/>
  <c r="S1579" i="3"/>
  <c r="S1582" i="3"/>
  <c r="O1582" i="3"/>
  <c r="O1585" i="3"/>
  <c r="S1585" i="3"/>
  <c r="O1607" i="3"/>
  <c r="S1607" i="3"/>
  <c r="S1610" i="3"/>
  <c r="O1610" i="3"/>
  <c r="O1566" i="3"/>
  <c r="S1566" i="3"/>
  <c r="S1569" i="3"/>
  <c r="O1569" i="3"/>
  <c r="S1572" i="3"/>
  <c r="O1572" i="3"/>
  <c r="O1583" i="3"/>
  <c r="S1583" i="3"/>
  <c r="O1586" i="3"/>
  <c r="S1586" i="3"/>
  <c r="S1589" i="3"/>
  <c r="O1589" i="3"/>
  <c r="O1614" i="3"/>
  <c r="S1614" i="3"/>
  <c r="O1570" i="3"/>
  <c r="S1570" i="3"/>
  <c r="S1573" i="3"/>
  <c r="O1573" i="3"/>
  <c r="S1576" i="3"/>
  <c r="O1576" i="3"/>
  <c r="O1590" i="3"/>
  <c r="S1590" i="3"/>
  <c r="S1602" i="3"/>
  <c r="O1602" i="3"/>
  <c r="O1619" i="3"/>
  <c r="S1619" i="3"/>
  <c r="S1563" i="3"/>
  <c r="V1563" i="3" s="1"/>
  <c r="S1567" i="3"/>
  <c r="V1567" i="3" s="1"/>
  <c r="G1567" i="3" s="1"/>
  <c r="S1571" i="3"/>
  <c r="V1571" i="3" s="1"/>
  <c r="G1571" i="3" s="1"/>
  <c r="S1575" i="3"/>
  <c r="V1575" i="3" s="1"/>
  <c r="G1575" i="3" s="1"/>
  <c r="S1580" i="3"/>
  <c r="V1580" i="3" s="1"/>
  <c r="G1580" i="3" s="1"/>
  <c r="L1668" i="3"/>
  <c r="M1639" i="3"/>
  <c r="S1656" i="3"/>
  <c r="O1656" i="3"/>
  <c r="O1683" i="3"/>
  <c r="S1683" i="3"/>
  <c r="O523" i="3"/>
  <c r="V523" i="3" s="1"/>
  <c r="G523" i="3" s="1"/>
  <c r="O699" i="3"/>
  <c r="V699" i="3" s="1"/>
  <c r="G699" i="3" s="1"/>
  <c r="S701" i="3"/>
  <c r="V701" i="3" s="1"/>
  <c r="G701" i="3" s="1"/>
  <c r="O704" i="3"/>
  <c r="V704" i="3" s="1"/>
  <c r="G704" i="3" s="1"/>
  <c r="O730" i="3"/>
  <c r="V730" i="3" s="1"/>
  <c r="G730" i="3" s="1"/>
  <c r="S737" i="3"/>
  <c r="V737" i="3" s="1"/>
  <c r="G737" i="3" s="1"/>
  <c r="S777" i="3"/>
  <c r="V777" i="3" s="1"/>
  <c r="G777" i="3" s="1"/>
  <c r="O780" i="3"/>
  <c r="V780" i="3" s="1"/>
  <c r="G780" i="3" s="1"/>
  <c r="O827" i="3"/>
  <c r="V827" i="3" s="1"/>
  <c r="G827" i="3" s="1"/>
  <c r="O868" i="3"/>
  <c r="V868" i="3" s="1"/>
  <c r="G868" i="3" s="1"/>
  <c r="O894" i="3"/>
  <c r="V894" i="3" s="1"/>
  <c r="G894" i="3" s="1"/>
  <c r="S933" i="3"/>
  <c r="V933" i="3" s="1"/>
  <c r="G933" i="3" s="1"/>
  <c r="O935" i="3"/>
  <c r="V935" i="3" s="1"/>
  <c r="G935" i="3" s="1"/>
  <c r="O981" i="3"/>
  <c r="V981" i="3" s="1"/>
  <c r="G981" i="3" s="1"/>
  <c r="O1107" i="3"/>
  <c r="V1107" i="3" s="1"/>
  <c r="O1323" i="3"/>
  <c r="V1323" i="3" s="1"/>
  <c r="G1323" i="3" s="1"/>
  <c r="O1348" i="3"/>
  <c r="V1348" i="3" s="1"/>
  <c r="G1348" i="3" s="1"/>
  <c r="O1374" i="3"/>
  <c r="V1374" i="3" s="1"/>
  <c r="G1374" i="3" s="1"/>
  <c r="O1391" i="3"/>
  <c r="V1391" i="3" s="1"/>
  <c r="G1391" i="3" s="1"/>
  <c r="O1418" i="3"/>
  <c r="V1418" i="3" s="1"/>
  <c r="G1418" i="3" s="1"/>
  <c r="O1461" i="3"/>
  <c r="V1461" i="3" s="1"/>
  <c r="G1461" i="3" s="1"/>
  <c r="O1552" i="3"/>
  <c r="V1552" i="3" s="1"/>
  <c r="G1552" i="3" s="1"/>
  <c r="O1618" i="3"/>
  <c r="V1618" i="3" s="1"/>
  <c r="G1618" i="3" s="1"/>
  <c r="S1640" i="3"/>
  <c r="V1640" i="3" s="1"/>
  <c r="G1640" i="3" s="1"/>
  <c r="S1646" i="3"/>
  <c r="O1646" i="3"/>
  <c r="S1658" i="3"/>
  <c r="V1658" i="3" s="1"/>
  <c r="G1658" i="3" s="1"/>
  <c r="O1662" i="3"/>
  <c r="S1662" i="3"/>
  <c r="L1706" i="3"/>
  <c r="M1677" i="3"/>
  <c r="S1698" i="3"/>
  <c r="O1698" i="3"/>
  <c r="S1730" i="3"/>
  <c r="O1730" i="3"/>
  <c r="O660" i="3"/>
  <c r="V660" i="3" s="1"/>
  <c r="G660" i="3" s="1"/>
  <c r="S662" i="3"/>
  <c r="V662" i="3" s="1"/>
  <c r="G662" i="3" s="1"/>
  <c r="S746" i="3"/>
  <c r="V746" i="3" s="1"/>
  <c r="G746" i="3" s="1"/>
  <c r="O748" i="3"/>
  <c r="V748" i="3" s="1"/>
  <c r="G748" i="3" s="1"/>
  <c r="S750" i="3"/>
  <c r="V750" i="3" s="1"/>
  <c r="G750" i="3" s="1"/>
  <c r="S752" i="3"/>
  <c r="V752" i="3" s="1"/>
  <c r="G752" i="3" s="1"/>
  <c r="O754" i="3"/>
  <c r="V754" i="3" s="1"/>
  <c r="G754" i="3" s="1"/>
  <c r="S765" i="3"/>
  <c r="V765" i="3" s="1"/>
  <c r="O767" i="3"/>
  <c r="V767" i="3" s="1"/>
  <c r="G767" i="3" s="1"/>
  <c r="S769" i="3"/>
  <c r="V769" i="3" s="1"/>
  <c r="G769" i="3" s="1"/>
  <c r="O771" i="3"/>
  <c r="V771" i="3" s="1"/>
  <c r="G771" i="3" s="1"/>
  <c r="S773" i="3"/>
  <c r="V773" i="3" s="1"/>
  <c r="G773" i="3" s="1"/>
  <c r="O814" i="3"/>
  <c r="V814" i="3" s="1"/>
  <c r="G814" i="3" s="1"/>
  <c r="O889" i="3"/>
  <c r="V889" i="3" s="1"/>
  <c r="G889" i="3" s="1"/>
  <c r="O932" i="3"/>
  <c r="V932" i="3" s="1"/>
  <c r="G932" i="3" s="1"/>
  <c r="O1008" i="3"/>
  <c r="V1008" i="3" s="1"/>
  <c r="G1008" i="3" s="1"/>
  <c r="S1010" i="3"/>
  <c r="V1010" i="3" s="1"/>
  <c r="G1010" i="3" s="1"/>
  <c r="O1012" i="3"/>
  <c r="V1012" i="3" s="1"/>
  <c r="G1012" i="3" s="1"/>
  <c r="O1584" i="3"/>
  <c r="V1584" i="3" s="1"/>
  <c r="G1584" i="3" s="1"/>
  <c r="O1591" i="3"/>
  <c r="V1591" i="3" s="1"/>
  <c r="G1591" i="3" s="1"/>
  <c r="L1630" i="3"/>
  <c r="M1601" i="3"/>
  <c r="O1604" i="3"/>
  <c r="V1604" i="3" s="1"/>
  <c r="G1604" i="3" s="1"/>
  <c r="O1605" i="3"/>
  <c r="V1605" i="3" s="1"/>
  <c r="G1605" i="3" s="1"/>
  <c r="S1620" i="3"/>
  <c r="V1620" i="3" s="1"/>
  <c r="G1620" i="3" s="1"/>
  <c r="O1622" i="3"/>
  <c r="V1622" i="3" s="1"/>
  <c r="G1622" i="3" s="1"/>
  <c r="O1626" i="3"/>
  <c r="S1626" i="3"/>
  <c r="S1648" i="3"/>
  <c r="V1648" i="3" s="1"/>
  <c r="G1648" i="3" s="1"/>
  <c r="S1655" i="3"/>
  <c r="O1655" i="3"/>
  <c r="S1664" i="3"/>
  <c r="O1664" i="3"/>
  <c r="O1679" i="3"/>
  <c r="S1679" i="3"/>
  <c r="O1684" i="3"/>
  <c r="S1684" i="3"/>
  <c r="O1340" i="3"/>
  <c r="V1340" i="3" s="1"/>
  <c r="G1340" i="3" s="1"/>
  <c r="O1357" i="3"/>
  <c r="V1357" i="3" s="1"/>
  <c r="G1357" i="3" s="1"/>
  <c r="O1382" i="3"/>
  <c r="V1382" i="3" s="1"/>
  <c r="G1382" i="3" s="1"/>
  <c r="S1466" i="3"/>
  <c r="V1466" i="3" s="1"/>
  <c r="G1466" i="3" s="1"/>
  <c r="O1468" i="3"/>
  <c r="V1468" i="3" s="1"/>
  <c r="G1468" i="3" s="1"/>
  <c r="S1470" i="3"/>
  <c r="V1470" i="3" s="1"/>
  <c r="G1470" i="3" s="1"/>
  <c r="O1476" i="3"/>
  <c r="V1476" i="3" s="1"/>
  <c r="G1476" i="3" s="1"/>
  <c r="S1487" i="3"/>
  <c r="V1487" i="3" s="1"/>
  <c r="O1493" i="3"/>
  <c r="V1493" i="3" s="1"/>
  <c r="G1493" i="3" s="1"/>
  <c r="S1502" i="3"/>
  <c r="V1502" i="3" s="1"/>
  <c r="G1502" i="3" s="1"/>
  <c r="O1507" i="3"/>
  <c r="V1507" i="3" s="1"/>
  <c r="G1507" i="3" s="1"/>
  <c r="S1509" i="3"/>
  <c r="V1509" i="3" s="1"/>
  <c r="G1509" i="3" s="1"/>
  <c r="O1529" i="3"/>
  <c r="V1529" i="3" s="1"/>
  <c r="G1529" i="3" s="1"/>
  <c r="O1531" i="3"/>
  <c r="V1531" i="3" s="1"/>
  <c r="G1531" i="3" s="1"/>
  <c r="O1533" i="3"/>
  <c r="V1533" i="3" s="1"/>
  <c r="G1533" i="3" s="1"/>
  <c r="O1535" i="3"/>
  <c r="V1535" i="3" s="1"/>
  <c r="G1535" i="3" s="1"/>
  <c r="O1537" i="3"/>
  <c r="V1537" i="3" s="1"/>
  <c r="G1537" i="3" s="1"/>
  <c r="O1540" i="3"/>
  <c r="V1540" i="3" s="1"/>
  <c r="G1540" i="3" s="1"/>
  <c r="O1542" i="3"/>
  <c r="V1542" i="3" s="1"/>
  <c r="G1542" i="3" s="1"/>
  <c r="O1544" i="3"/>
  <c r="V1544" i="3" s="1"/>
  <c r="G1544" i="3" s="1"/>
  <c r="O1546" i="3"/>
  <c r="V1546" i="3" s="1"/>
  <c r="G1546" i="3" s="1"/>
  <c r="S1623" i="3"/>
  <c r="V1623" i="3" s="1"/>
  <c r="G1623" i="3" s="1"/>
  <c r="S1627" i="3"/>
  <c r="V1627" i="3" s="1"/>
  <c r="G1627" i="3" s="1"/>
  <c r="S1641" i="3"/>
  <c r="V1641" i="3" s="1"/>
  <c r="G1641" i="3" s="1"/>
  <c r="S1647" i="3"/>
  <c r="O1647" i="3"/>
  <c r="V1649" i="3"/>
  <c r="G1649" i="3" s="1"/>
  <c r="S1657" i="3"/>
  <c r="V1657" i="3" s="1"/>
  <c r="G1657" i="3" s="1"/>
  <c r="O1666" i="3"/>
  <c r="S1666" i="3"/>
  <c r="S1681" i="3"/>
  <c r="O1681" i="3"/>
  <c r="O1624" i="3"/>
  <c r="V1624" i="3" s="1"/>
  <c r="G1624" i="3" s="1"/>
  <c r="O1628" i="3"/>
  <c r="V1628" i="3" s="1"/>
  <c r="G1628" i="3" s="1"/>
  <c r="O1727" i="3"/>
  <c r="S1727" i="3"/>
  <c r="S1760" i="3"/>
  <c r="O1760" i="3"/>
  <c r="O1771" i="3"/>
  <c r="S1771" i="3"/>
  <c r="S1645" i="3"/>
  <c r="V1645" i="3" s="1"/>
  <c r="G1645" i="3" s="1"/>
  <c r="S1654" i="3"/>
  <c r="V1654" i="3" s="1"/>
  <c r="G1654" i="3" s="1"/>
  <c r="S1689" i="3"/>
  <c r="O1689" i="3"/>
  <c r="O1692" i="3"/>
  <c r="S1692" i="3"/>
  <c r="S1743" i="3"/>
  <c r="O1743" i="3"/>
  <c r="S1763" i="3"/>
  <c r="O1763" i="3"/>
  <c r="S1685" i="3"/>
  <c r="O1685" i="3"/>
  <c r="O1687" i="3"/>
  <c r="S1687" i="3"/>
  <c r="S1693" i="3"/>
  <c r="V1693" i="3" s="1"/>
  <c r="G1693" i="3" s="1"/>
  <c r="O1699" i="3"/>
  <c r="S1699" i="3"/>
  <c r="S1726" i="3"/>
  <c r="O1726" i="3"/>
  <c r="O1761" i="3"/>
  <c r="S1761" i="3"/>
  <c r="O1802" i="3"/>
  <c r="S1802" i="3"/>
  <c r="S1694" i="3"/>
  <c r="V1694" i="3" s="1"/>
  <c r="G1694" i="3" s="1"/>
  <c r="S1695" i="3"/>
  <c r="V1695" i="3" s="1"/>
  <c r="G1695" i="3" s="1"/>
  <c r="V1696" i="3"/>
  <c r="G1696" i="3" s="1"/>
  <c r="S1722" i="3"/>
  <c r="O1722" i="3"/>
  <c r="S1739" i="3"/>
  <c r="O1739" i="3"/>
  <c r="L1782" i="3"/>
  <c r="S1756" i="3"/>
  <c r="O1756" i="3"/>
  <c r="O1703" i="3"/>
  <c r="S1703" i="3"/>
  <c r="S1705" i="3"/>
  <c r="O1705" i="3"/>
  <c r="O1716" i="3"/>
  <c r="S1716" i="3"/>
  <c r="S1718" i="3"/>
  <c r="O1718" i="3"/>
  <c r="O1720" i="3"/>
  <c r="S1720" i="3"/>
  <c r="S1735" i="3"/>
  <c r="O1735" i="3"/>
  <c r="S1769" i="3"/>
  <c r="O1769" i="3"/>
  <c r="S1770" i="3"/>
  <c r="O1770" i="3"/>
  <c r="S1777" i="3"/>
  <c r="O1777" i="3"/>
  <c r="S1799" i="3"/>
  <c r="O1799" i="3"/>
  <c r="O1801" i="3"/>
  <c r="S1801" i="3"/>
  <c r="O1701" i="3"/>
  <c r="V1701" i="3" s="1"/>
  <c r="G1701" i="3" s="1"/>
  <c r="S1731" i="3"/>
  <c r="O1731" i="3"/>
  <c r="S1736" i="3"/>
  <c r="V1736" i="3" s="1"/>
  <c r="G1736" i="3" s="1"/>
  <c r="O1738" i="3"/>
  <c r="V1738" i="3" s="1"/>
  <c r="G1738" i="3" s="1"/>
  <c r="S1753" i="3"/>
  <c r="V1753" i="3" s="1"/>
  <c r="O1755" i="3"/>
  <c r="V1755" i="3" s="1"/>
  <c r="G1755" i="3" s="1"/>
  <c r="S1764" i="3"/>
  <c r="O1764" i="3"/>
  <c r="V1765" i="3"/>
  <c r="G1765" i="3" s="1"/>
  <c r="S1772" i="3"/>
  <c r="V1772" i="3" s="1"/>
  <c r="G1772" i="3" s="1"/>
  <c r="S1724" i="3"/>
  <c r="V1724" i="3" s="1"/>
  <c r="G1724" i="3" s="1"/>
  <c r="S1728" i="3"/>
  <c r="V1728" i="3" s="1"/>
  <c r="G1728" i="3" s="1"/>
  <c r="S1733" i="3"/>
  <c r="V1733" i="3" s="1"/>
  <c r="G1733" i="3" s="1"/>
  <c r="S1737" i="3"/>
  <c r="V1737" i="3" s="1"/>
  <c r="G1737" i="3" s="1"/>
  <c r="S1741" i="3"/>
  <c r="V1741" i="3" s="1"/>
  <c r="G1741" i="3" s="1"/>
  <c r="S1754" i="3"/>
  <c r="V1754" i="3" s="1"/>
  <c r="G1754" i="3" s="1"/>
  <c r="S1758" i="3"/>
  <c r="V1758" i="3" s="1"/>
  <c r="G1758" i="3" s="1"/>
  <c r="S1762" i="3"/>
  <c r="V1762" i="3" s="1"/>
  <c r="G1762" i="3" s="1"/>
  <c r="S1766" i="3"/>
  <c r="V1766" i="3" s="1"/>
  <c r="G1766" i="3" s="1"/>
  <c r="S1803" i="3"/>
  <c r="O1803" i="3"/>
  <c r="S1808" i="3"/>
  <c r="O1808" i="3"/>
  <c r="O1810" i="3"/>
  <c r="S1810" i="3"/>
  <c r="S1818" i="3"/>
  <c r="O1818" i="3"/>
  <c r="S1778" i="3"/>
  <c r="O1778" i="3"/>
  <c r="O1780" i="3"/>
  <c r="S1780" i="3"/>
  <c r="S1795" i="3"/>
  <c r="O1795" i="3"/>
  <c r="O1797" i="3"/>
  <c r="S1797" i="3"/>
  <c r="O1806" i="3"/>
  <c r="S1806" i="3"/>
  <c r="O1811" i="3"/>
  <c r="S1811" i="3"/>
  <c r="O1814" i="3"/>
  <c r="S1814" i="3"/>
  <c r="O1831" i="3"/>
  <c r="S1831" i="3"/>
  <c r="S1776" i="3"/>
  <c r="V1776" i="3" s="1"/>
  <c r="G1776" i="3" s="1"/>
  <c r="S1781" i="3"/>
  <c r="V1781" i="3" s="1"/>
  <c r="G1781" i="3" s="1"/>
  <c r="S1791" i="3"/>
  <c r="O1791" i="3"/>
  <c r="O1793" i="3"/>
  <c r="S1793" i="3"/>
  <c r="S1798" i="3"/>
  <c r="V1798" i="3" s="1"/>
  <c r="G1798" i="3" s="1"/>
  <c r="O1815" i="3"/>
  <c r="S1815" i="3"/>
  <c r="S1807" i="3"/>
  <c r="V1807" i="3" s="1"/>
  <c r="G1807" i="3" s="1"/>
  <c r="O1834" i="3"/>
  <c r="V1834" i="3" s="1"/>
  <c r="G1834" i="3" s="1"/>
  <c r="O1812" i="3"/>
  <c r="V1812" i="3" s="1"/>
  <c r="G1812" i="3" s="1"/>
  <c r="O1813" i="3"/>
  <c r="V1813" i="3" s="1"/>
  <c r="G1813" i="3" s="1"/>
  <c r="L1820" i="3"/>
  <c r="S1836" i="3"/>
  <c r="V1836" i="3" s="1"/>
  <c r="G1836" i="3" s="1"/>
  <c r="S1839" i="3"/>
  <c r="O1839" i="3"/>
  <c r="S1844" i="3"/>
  <c r="O1844" i="3"/>
  <c r="S1848" i="3"/>
  <c r="O1848" i="3"/>
  <c r="S1852" i="3"/>
  <c r="O1852" i="3"/>
  <c r="M1830" i="3"/>
  <c r="L1858" i="3"/>
  <c r="V1832" i="3"/>
  <c r="G1832" i="3" s="1"/>
  <c r="S1840" i="3"/>
  <c r="V1840" i="3" s="1"/>
  <c r="G1840" i="3" s="1"/>
  <c r="S1845" i="3"/>
  <c r="V1845" i="3" s="1"/>
  <c r="G1845" i="3" s="1"/>
  <c r="O1890" i="3"/>
  <c r="S1890" i="3"/>
  <c r="O1892" i="3"/>
  <c r="S1892" i="3"/>
  <c r="O1905" i="3"/>
  <c r="S1905" i="3"/>
  <c r="S1853" i="3"/>
  <c r="V1853" i="3" s="1"/>
  <c r="G1853" i="3" s="1"/>
  <c r="S1888" i="3"/>
  <c r="O1888" i="3"/>
  <c r="O1855" i="3"/>
  <c r="V1855" i="3" s="1"/>
  <c r="G1855" i="3" s="1"/>
  <c r="O1856" i="3"/>
  <c r="S1856" i="3"/>
  <c r="O1857" i="3"/>
  <c r="V1857" i="3" s="1"/>
  <c r="G1857" i="3" s="1"/>
  <c r="L1896" i="3"/>
  <c r="M1867" i="3"/>
  <c r="O1868" i="3"/>
  <c r="V1868" i="3" s="1"/>
  <c r="G1868" i="3" s="1"/>
  <c r="O1869" i="3"/>
  <c r="S1869" i="3"/>
  <c r="O1870" i="3"/>
  <c r="V1870" i="3" s="1"/>
  <c r="G1870" i="3" s="1"/>
  <c r="S1871" i="3"/>
  <c r="O1871" i="3"/>
  <c r="O1872" i="3"/>
  <c r="V1872" i="3" s="1"/>
  <c r="G1872" i="3" s="1"/>
  <c r="O1873" i="3"/>
  <c r="S1873" i="3"/>
  <c r="O1874" i="3"/>
  <c r="V1874" i="3" s="1"/>
  <c r="G1874" i="3" s="1"/>
  <c r="S1875" i="3"/>
  <c r="O1875" i="3"/>
  <c r="O1876" i="3"/>
  <c r="V1876" i="3" s="1"/>
  <c r="G1876" i="3" s="1"/>
  <c r="O1877" i="3"/>
  <c r="S1877" i="3"/>
  <c r="O1878" i="3"/>
  <c r="V1878" i="3" s="1"/>
  <c r="G1878" i="3" s="1"/>
  <c r="S1879" i="3"/>
  <c r="O1879" i="3"/>
  <c r="O1880" i="3"/>
  <c r="V1880" i="3" s="1"/>
  <c r="G1880" i="3" s="1"/>
  <c r="O1882" i="3"/>
  <c r="S1882" i="3"/>
  <c r="O1883" i="3"/>
  <c r="V1883" i="3" s="1"/>
  <c r="G1883" i="3" s="1"/>
  <c r="S1884" i="3"/>
  <c r="O1884" i="3"/>
  <c r="O1885" i="3"/>
  <c r="V1885" i="3" s="1"/>
  <c r="G1885" i="3" s="1"/>
  <c r="O1886" i="3"/>
  <c r="S1886" i="3"/>
  <c r="O1887" i="3"/>
  <c r="V1887" i="3" s="1"/>
  <c r="G1887" i="3" s="1"/>
  <c r="O1895" i="3"/>
  <c r="S1895" i="3"/>
  <c r="O1908" i="3"/>
  <c r="S1908" i="3"/>
  <c r="O1916" i="3"/>
  <c r="S1916" i="3"/>
  <c r="O1925" i="3"/>
  <c r="S1925" i="3"/>
  <c r="O1933" i="3"/>
  <c r="S1933" i="3"/>
  <c r="S1893" i="3"/>
  <c r="O1893" i="3"/>
  <c r="L1934" i="3"/>
  <c r="S1906" i="3"/>
  <c r="O1906" i="3"/>
  <c r="S1909" i="3"/>
  <c r="V1909" i="3" s="1"/>
  <c r="G1909" i="3" s="1"/>
  <c r="S1914" i="3"/>
  <c r="O1914" i="3"/>
  <c r="S1917" i="3"/>
  <c r="V1917" i="3" s="1"/>
  <c r="G1917" i="3" s="1"/>
  <c r="S1923" i="3"/>
  <c r="O1923" i="3"/>
  <c r="S1926" i="3"/>
  <c r="V1926" i="3" s="1"/>
  <c r="G1926" i="3" s="1"/>
  <c r="S1931" i="3"/>
  <c r="O1931" i="3"/>
  <c r="O1912" i="3"/>
  <c r="S1912" i="3"/>
  <c r="O1921" i="3"/>
  <c r="S1921" i="3"/>
  <c r="O1929" i="3"/>
  <c r="S1929" i="3"/>
  <c r="O1932" i="3"/>
  <c r="V1932" i="3" s="1"/>
  <c r="G1932" i="3" s="1"/>
  <c r="S1910" i="3"/>
  <c r="O1910" i="3"/>
  <c r="S1913" i="3"/>
  <c r="V1913" i="3" s="1"/>
  <c r="G1913" i="3" s="1"/>
  <c r="S1918" i="3"/>
  <c r="O1918" i="3"/>
  <c r="S1922" i="3"/>
  <c r="V1922" i="3" s="1"/>
  <c r="G1922" i="3" s="1"/>
  <c r="S1927" i="3"/>
  <c r="O1927" i="3"/>
  <c r="S1930" i="3"/>
  <c r="V1930" i="3" s="1"/>
  <c r="G1930" i="3" s="1"/>
  <c r="S1186" i="3"/>
  <c r="O1186" i="3"/>
  <c r="S1189" i="3"/>
  <c r="O1189" i="3"/>
  <c r="O1192" i="3"/>
  <c r="S1192" i="3"/>
  <c r="O1201" i="3"/>
  <c r="S1201" i="3"/>
  <c r="O1209" i="3"/>
  <c r="S1209" i="3"/>
  <c r="O1226" i="3"/>
  <c r="S1226" i="3"/>
  <c r="O1234" i="3"/>
  <c r="S1234" i="3"/>
  <c r="S1190" i="3"/>
  <c r="O1190" i="3"/>
  <c r="S1193" i="3"/>
  <c r="O1193" i="3"/>
  <c r="S1202" i="3"/>
  <c r="O1202" i="3"/>
  <c r="S1210" i="3"/>
  <c r="O1210" i="3"/>
  <c r="S1227" i="3"/>
  <c r="O1227" i="3"/>
  <c r="S1236" i="3"/>
  <c r="O1236" i="3"/>
  <c r="O1184" i="3"/>
  <c r="S1184" i="3"/>
  <c r="O1196" i="3"/>
  <c r="S1196" i="3"/>
  <c r="O1205" i="3"/>
  <c r="S1205" i="3"/>
  <c r="O1222" i="3"/>
  <c r="S1222" i="3"/>
  <c r="O1230" i="3"/>
  <c r="S1230" i="3"/>
  <c r="O1239" i="3"/>
  <c r="S1239" i="3"/>
  <c r="S1185" i="3"/>
  <c r="O1185" i="3"/>
  <c r="O1188" i="3"/>
  <c r="S1188" i="3"/>
  <c r="S1198" i="3"/>
  <c r="O1198" i="3"/>
  <c r="S1206" i="3"/>
  <c r="O1206" i="3"/>
  <c r="S1223" i="3"/>
  <c r="O1223" i="3"/>
  <c r="S1231" i="3"/>
  <c r="O1231" i="3"/>
  <c r="S941" i="3"/>
  <c r="V941" i="3" s="1"/>
  <c r="G941" i="3" s="1"/>
  <c r="O1111" i="3"/>
  <c r="V1111" i="3" s="1"/>
  <c r="G1111" i="3" s="1"/>
  <c r="O1147" i="3"/>
  <c r="V1147" i="3" s="1"/>
  <c r="G1147" i="3" s="1"/>
  <c r="S1149" i="3"/>
  <c r="V1149" i="3" s="1"/>
  <c r="G1149" i="3" s="1"/>
  <c r="O1151" i="3"/>
  <c r="V1151" i="3" s="1"/>
  <c r="G1151" i="3" s="1"/>
  <c r="O1194" i="3"/>
  <c r="V1194" i="3" s="1"/>
  <c r="G1194" i="3" s="1"/>
  <c r="O1199" i="3"/>
  <c r="V1199" i="3" s="1"/>
  <c r="G1199" i="3" s="1"/>
  <c r="O1203" i="3"/>
  <c r="V1203" i="3" s="1"/>
  <c r="G1203" i="3" s="1"/>
  <c r="O1207" i="3"/>
  <c r="V1207" i="3" s="1"/>
  <c r="G1207" i="3" s="1"/>
  <c r="O1211" i="3"/>
  <c r="V1211" i="3" s="1"/>
  <c r="G1211" i="3" s="1"/>
  <c r="L1250" i="3"/>
  <c r="O1224" i="3"/>
  <c r="V1224" i="3" s="1"/>
  <c r="G1224" i="3" s="1"/>
  <c r="O1228" i="3"/>
  <c r="V1228" i="3" s="1"/>
  <c r="G1228" i="3" s="1"/>
  <c r="O1232" i="3"/>
  <c r="V1232" i="3" s="1"/>
  <c r="G1232" i="3" s="1"/>
  <c r="O1237" i="3"/>
  <c r="V1237" i="3" s="1"/>
  <c r="G1237" i="3" s="1"/>
  <c r="O1241" i="3"/>
  <c r="V1241" i="3" s="1"/>
  <c r="G1241" i="3" s="1"/>
  <c r="S1244" i="3"/>
  <c r="O1244" i="3"/>
  <c r="O1263" i="3"/>
  <c r="S1263" i="3"/>
  <c r="S1266" i="3"/>
  <c r="O1266" i="3"/>
  <c r="S1269" i="3"/>
  <c r="O1269" i="3"/>
  <c r="O1280" i="3"/>
  <c r="S1280" i="3"/>
  <c r="S1283" i="3"/>
  <c r="O1283" i="3"/>
  <c r="S1286" i="3"/>
  <c r="O1286" i="3"/>
  <c r="O1305" i="3"/>
  <c r="S1305" i="3"/>
  <c r="S1308" i="3"/>
  <c r="O1308" i="3"/>
  <c r="S1312" i="3"/>
  <c r="O1312" i="3"/>
  <c r="O506" i="3"/>
  <c r="V506" i="3" s="1"/>
  <c r="G506" i="3" s="1"/>
  <c r="O519" i="3"/>
  <c r="V519" i="3" s="1"/>
  <c r="G519" i="3" s="1"/>
  <c r="O540" i="3"/>
  <c r="V540" i="3" s="1"/>
  <c r="G540" i="3" s="1"/>
  <c r="O654" i="3"/>
  <c r="V654" i="3" s="1"/>
  <c r="G654" i="3" s="1"/>
  <c r="S1183" i="3"/>
  <c r="V1183" i="3" s="1"/>
  <c r="S1187" i="3"/>
  <c r="V1187" i="3" s="1"/>
  <c r="G1187" i="3" s="1"/>
  <c r="S1191" i="3"/>
  <c r="V1191" i="3" s="1"/>
  <c r="G1191" i="3" s="1"/>
  <c r="S1195" i="3"/>
  <c r="V1195" i="3" s="1"/>
  <c r="G1195" i="3" s="1"/>
  <c r="S1200" i="3"/>
  <c r="V1200" i="3" s="1"/>
  <c r="G1200" i="3" s="1"/>
  <c r="S1204" i="3"/>
  <c r="V1204" i="3" s="1"/>
  <c r="G1204" i="3" s="1"/>
  <c r="S1208" i="3"/>
  <c r="V1208" i="3" s="1"/>
  <c r="G1208" i="3" s="1"/>
  <c r="S1221" i="3"/>
  <c r="V1221" i="3" s="1"/>
  <c r="S1225" i="3"/>
  <c r="V1225" i="3" s="1"/>
  <c r="G1225" i="3" s="1"/>
  <c r="S1229" i="3"/>
  <c r="V1229" i="3" s="1"/>
  <c r="G1229" i="3" s="1"/>
  <c r="S1233" i="3"/>
  <c r="V1233" i="3" s="1"/>
  <c r="G1233" i="3" s="1"/>
  <c r="S1238" i="3"/>
  <c r="V1238" i="3" s="1"/>
  <c r="G1238" i="3" s="1"/>
  <c r="S1245" i="3"/>
  <c r="O1245" i="3"/>
  <c r="S1248" i="3"/>
  <c r="O1248" i="3"/>
  <c r="O1267" i="3"/>
  <c r="S1267" i="3"/>
  <c r="S1270" i="3"/>
  <c r="O1270" i="3"/>
  <c r="S1274" i="3"/>
  <c r="O1274" i="3"/>
  <c r="O1284" i="3"/>
  <c r="S1284" i="3"/>
  <c r="S1287" i="3"/>
  <c r="O1287" i="3"/>
  <c r="S1299" i="3"/>
  <c r="O1299" i="3"/>
  <c r="O1309" i="3"/>
  <c r="S1309" i="3"/>
  <c r="S1313" i="3"/>
  <c r="O1313" i="3"/>
  <c r="S1316" i="3"/>
  <c r="O1316" i="3"/>
  <c r="O502" i="3"/>
  <c r="V502" i="3" s="1"/>
  <c r="G502" i="3" s="1"/>
  <c r="O515" i="3"/>
  <c r="V515" i="3" s="1"/>
  <c r="G515" i="3" s="1"/>
  <c r="S667" i="3"/>
  <c r="V667" i="3" s="1"/>
  <c r="G667" i="3" s="1"/>
  <c r="S786" i="3"/>
  <c r="V786" i="3" s="1"/>
  <c r="G786" i="3" s="1"/>
  <c r="O788" i="3"/>
  <c r="V788" i="3" s="1"/>
  <c r="G788" i="3" s="1"/>
  <c r="O806" i="3"/>
  <c r="V806" i="3" s="1"/>
  <c r="G806" i="3" s="1"/>
  <c r="O823" i="3"/>
  <c r="V823" i="3" s="1"/>
  <c r="G823" i="3" s="1"/>
  <c r="O848" i="3"/>
  <c r="V848" i="3" s="1"/>
  <c r="G848" i="3" s="1"/>
  <c r="O860" i="3"/>
  <c r="V860" i="3" s="1"/>
  <c r="G860" i="3" s="1"/>
  <c r="O864" i="3"/>
  <c r="V864" i="3" s="1"/>
  <c r="G864" i="3" s="1"/>
  <c r="O869" i="3"/>
  <c r="V869" i="3" s="1"/>
  <c r="G869" i="3" s="1"/>
  <c r="O882" i="3"/>
  <c r="V882" i="3" s="1"/>
  <c r="G882" i="3" s="1"/>
  <c r="O886" i="3"/>
  <c r="V886" i="3" s="1"/>
  <c r="G886" i="3" s="1"/>
  <c r="O890" i="3"/>
  <c r="V890" i="3" s="1"/>
  <c r="G890" i="3" s="1"/>
  <c r="O902" i="3"/>
  <c r="V902" i="3" s="1"/>
  <c r="G902" i="3" s="1"/>
  <c r="O927" i="3"/>
  <c r="V927" i="3" s="1"/>
  <c r="G927" i="3" s="1"/>
  <c r="O939" i="3"/>
  <c r="V939" i="3" s="1"/>
  <c r="G939" i="3" s="1"/>
  <c r="O958" i="3"/>
  <c r="V958" i="3" s="1"/>
  <c r="G958" i="3" s="1"/>
  <c r="O975" i="3"/>
  <c r="V975" i="3" s="1"/>
  <c r="G975" i="3" s="1"/>
  <c r="O998" i="3"/>
  <c r="V998" i="3" s="1"/>
  <c r="G998" i="3" s="1"/>
  <c r="S1019" i="3"/>
  <c r="V1019" i="3" s="1"/>
  <c r="G1019" i="3" s="1"/>
  <c r="O1109" i="3"/>
  <c r="V1109" i="3" s="1"/>
  <c r="G1109" i="3" s="1"/>
  <c r="O1119" i="3"/>
  <c r="V1119" i="3" s="1"/>
  <c r="G1119" i="3" s="1"/>
  <c r="S1122" i="3"/>
  <c r="V1122" i="3" s="1"/>
  <c r="G1122" i="3" s="1"/>
  <c r="O1124" i="3"/>
  <c r="V1124" i="3" s="1"/>
  <c r="G1124" i="3" s="1"/>
  <c r="O1164" i="3"/>
  <c r="V1164" i="3" s="1"/>
  <c r="G1164" i="3" s="1"/>
  <c r="S1166" i="3"/>
  <c r="V1166" i="3" s="1"/>
  <c r="G1166" i="3" s="1"/>
  <c r="O1168" i="3"/>
  <c r="V1168" i="3" s="1"/>
  <c r="G1168" i="3" s="1"/>
  <c r="O1242" i="3"/>
  <c r="S1242" i="3"/>
  <c r="O1246" i="3"/>
  <c r="S1246" i="3"/>
  <c r="S1249" i="3"/>
  <c r="O1249" i="3"/>
  <c r="S1261" i="3"/>
  <c r="O1261" i="3"/>
  <c r="O1271" i="3"/>
  <c r="S1271" i="3"/>
  <c r="S1275" i="3"/>
  <c r="O1275" i="3"/>
  <c r="S1278" i="3"/>
  <c r="O1278" i="3"/>
  <c r="S1300" i="3"/>
  <c r="O1300" i="3"/>
  <c r="S1303" i="3"/>
  <c r="O1303" i="3"/>
  <c r="O1314" i="3"/>
  <c r="S1314" i="3"/>
  <c r="O819" i="3"/>
  <c r="V819" i="3" s="1"/>
  <c r="G819" i="3" s="1"/>
  <c r="O844" i="3"/>
  <c r="V844" i="3" s="1"/>
  <c r="G844" i="3" s="1"/>
  <c r="O898" i="3"/>
  <c r="V898" i="3" s="1"/>
  <c r="G898" i="3" s="1"/>
  <c r="O923" i="3"/>
  <c r="V923" i="3" s="1"/>
  <c r="G923" i="3" s="1"/>
  <c r="O945" i="3"/>
  <c r="V945" i="3" s="1"/>
  <c r="G945" i="3" s="1"/>
  <c r="O971" i="3"/>
  <c r="V971" i="3" s="1"/>
  <c r="G971" i="3" s="1"/>
  <c r="O994" i="3"/>
  <c r="V994" i="3" s="1"/>
  <c r="G994" i="3" s="1"/>
  <c r="S1015" i="3"/>
  <c r="V1015" i="3" s="1"/>
  <c r="G1015" i="3" s="1"/>
  <c r="S1031" i="3"/>
  <c r="V1031" i="3" s="1"/>
  <c r="O1033" i="3"/>
  <c r="V1033" i="3" s="1"/>
  <c r="G1033" i="3" s="1"/>
  <c r="S1043" i="3"/>
  <c r="V1043" i="3" s="1"/>
  <c r="G1043" i="3" s="1"/>
  <c r="O1046" i="3"/>
  <c r="V1046" i="3" s="1"/>
  <c r="G1046" i="3" s="1"/>
  <c r="O1077" i="3"/>
  <c r="V1077" i="3" s="1"/>
  <c r="G1077" i="3" s="1"/>
  <c r="S1079" i="3"/>
  <c r="V1079" i="3" s="1"/>
  <c r="G1079" i="3" s="1"/>
  <c r="O1081" i="3"/>
  <c r="V1081" i="3" s="1"/>
  <c r="G1081" i="3" s="1"/>
  <c r="O1115" i="3"/>
  <c r="V1115" i="3" s="1"/>
  <c r="G1115" i="3" s="1"/>
  <c r="O1155" i="3"/>
  <c r="V1155" i="3" s="1"/>
  <c r="G1155" i="3" s="1"/>
  <c r="S1157" i="3"/>
  <c r="V1157" i="3" s="1"/>
  <c r="G1157" i="3" s="1"/>
  <c r="O1160" i="3"/>
  <c r="V1160" i="3" s="1"/>
  <c r="G1160" i="3" s="1"/>
  <c r="O1240" i="3"/>
  <c r="V1240" i="3" s="1"/>
  <c r="G1240" i="3" s="1"/>
  <c r="S1243" i="3"/>
  <c r="V1243" i="3" s="1"/>
  <c r="G1243" i="3" s="1"/>
  <c r="S1262" i="3"/>
  <c r="O1262" i="3"/>
  <c r="S1265" i="3"/>
  <c r="O1265" i="3"/>
  <c r="O1276" i="3"/>
  <c r="S1276" i="3"/>
  <c r="S1279" i="3"/>
  <c r="O1279" i="3"/>
  <c r="S1282" i="3"/>
  <c r="O1282" i="3"/>
  <c r="O1301" i="3"/>
  <c r="S1301" i="3"/>
  <c r="S1304" i="3"/>
  <c r="O1304" i="3"/>
  <c r="S1307" i="3"/>
  <c r="O1307" i="3"/>
  <c r="S1247" i="3"/>
  <c r="V1247" i="3" s="1"/>
  <c r="G1247" i="3" s="1"/>
  <c r="S1260" i="3"/>
  <c r="V1260" i="3" s="1"/>
  <c r="G1260" i="3" s="1"/>
  <c r="S1264" i="3"/>
  <c r="V1264" i="3" s="1"/>
  <c r="G1264" i="3" s="1"/>
  <c r="S1268" i="3"/>
  <c r="V1268" i="3" s="1"/>
  <c r="G1268" i="3" s="1"/>
  <c r="S1272" i="3"/>
  <c r="V1272" i="3" s="1"/>
  <c r="G1272" i="3" s="1"/>
  <c r="S1277" i="3"/>
  <c r="V1277" i="3" s="1"/>
  <c r="G1277" i="3" s="1"/>
  <c r="S1281" i="3"/>
  <c r="V1281" i="3" s="1"/>
  <c r="G1281" i="3" s="1"/>
  <c r="S1285" i="3"/>
  <c r="V1285" i="3" s="1"/>
  <c r="G1285" i="3" s="1"/>
  <c r="S1298" i="3"/>
  <c r="V1298" i="3" s="1"/>
  <c r="G1298" i="3" s="1"/>
  <c r="S1302" i="3"/>
  <c r="V1302" i="3" s="1"/>
  <c r="G1302" i="3" s="1"/>
  <c r="S1306" i="3"/>
  <c r="V1306" i="3" s="1"/>
  <c r="G1306" i="3" s="1"/>
  <c r="S1310" i="3"/>
  <c r="V1310" i="3" s="1"/>
  <c r="G1310" i="3" s="1"/>
  <c r="S1315" i="3"/>
  <c r="V1315" i="3" s="1"/>
  <c r="G1315" i="3" s="1"/>
  <c r="O1343" i="3"/>
  <c r="S1343" i="3"/>
  <c r="S1345" i="3"/>
  <c r="O1345" i="3"/>
  <c r="O1356" i="3"/>
  <c r="S1356" i="3"/>
  <c r="S1358" i="3"/>
  <c r="O1358" i="3"/>
  <c r="O1381" i="3"/>
  <c r="S1381" i="3"/>
  <c r="S1383" i="3"/>
  <c r="O1383" i="3"/>
  <c r="M1259" i="3"/>
  <c r="M1297" i="3"/>
  <c r="O1317" i="3"/>
  <c r="V1317" i="3" s="1"/>
  <c r="G1317" i="3" s="1"/>
  <c r="O1318" i="3"/>
  <c r="S1318" i="3"/>
  <c r="O1319" i="3"/>
  <c r="V1319" i="3" s="1"/>
  <c r="G1319" i="3" s="1"/>
  <c r="S1320" i="3"/>
  <c r="O1320" i="3"/>
  <c r="O1322" i="3"/>
  <c r="S1322" i="3"/>
  <c r="S1324" i="3"/>
  <c r="O1324" i="3"/>
  <c r="O1339" i="3"/>
  <c r="S1339" i="3"/>
  <c r="S1341" i="3"/>
  <c r="O1341" i="3"/>
  <c r="S1346" i="3"/>
  <c r="V1346" i="3" s="1"/>
  <c r="G1346" i="3" s="1"/>
  <c r="O1352" i="3"/>
  <c r="S1352" i="3"/>
  <c r="S1354" i="3"/>
  <c r="O1354" i="3"/>
  <c r="O1377" i="3"/>
  <c r="S1377" i="3"/>
  <c r="S1379" i="3"/>
  <c r="O1379" i="3"/>
  <c r="O1394" i="3"/>
  <c r="S1394" i="3"/>
  <c r="S1396" i="3"/>
  <c r="O1396" i="3"/>
  <c r="S1325" i="3"/>
  <c r="V1325" i="3" s="1"/>
  <c r="G1325" i="3" s="1"/>
  <c r="L1364" i="3"/>
  <c r="S1337" i="3"/>
  <c r="O1337" i="3"/>
  <c r="S1342" i="3"/>
  <c r="V1342" i="3" s="1"/>
  <c r="G1342" i="3" s="1"/>
  <c r="S1350" i="3"/>
  <c r="O1350" i="3"/>
  <c r="O1373" i="3"/>
  <c r="S1373" i="3"/>
  <c r="S1375" i="3"/>
  <c r="O1375" i="3"/>
  <c r="O1390" i="3"/>
  <c r="S1390" i="3"/>
  <c r="S1392" i="3"/>
  <c r="O1392" i="3"/>
  <c r="S1321" i="3"/>
  <c r="V1321" i="3" s="1"/>
  <c r="G1321" i="3" s="1"/>
  <c r="S1338" i="3"/>
  <c r="V1338" i="3" s="1"/>
  <c r="G1338" i="3" s="1"/>
  <c r="O1347" i="3"/>
  <c r="S1347" i="3"/>
  <c r="O1360" i="3"/>
  <c r="S1360" i="3"/>
  <c r="S1362" i="3"/>
  <c r="O1362" i="3"/>
  <c r="O1385" i="3"/>
  <c r="S1385" i="3"/>
  <c r="S1388" i="3"/>
  <c r="O1388" i="3"/>
  <c r="M1335" i="3"/>
  <c r="S1400" i="3"/>
  <c r="O1400" i="3"/>
  <c r="S1413" i="3"/>
  <c r="O1413" i="3"/>
  <c r="S1416" i="3"/>
  <c r="V1416" i="3" s="1"/>
  <c r="G1416" i="3" s="1"/>
  <c r="S1421" i="3"/>
  <c r="O1421" i="3"/>
  <c r="O1428" i="3"/>
  <c r="S1428" i="3"/>
  <c r="S1431" i="3"/>
  <c r="O1431" i="3"/>
  <c r="S1434" i="3"/>
  <c r="O1434" i="3"/>
  <c r="O1453" i="3"/>
  <c r="S1453" i="3"/>
  <c r="S1351" i="3"/>
  <c r="V1351" i="3" s="1"/>
  <c r="G1351" i="3" s="1"/>
  <c r="S1355" i="3"/>
  <c r="V1355" i="3" s="1"/>
  <c r="G1355" i="3" s="1"/>
  <c r="S1359" i="3"/>
  <c r="V1359" i="3" s="1"/>
  <c r="G1359" i="3" s="1"/>
  <c r="S1363" i="3"/>
  <c r="V1363" i="3" s="1"/>
  <c r="G1363" i="3" s="1"/>
  <c r="S1376" i="3"/>
  <c r="V1376" i="3" s="1"/>
  <c r="G1376" i="3" s="1"/>
  <c r="S1380" i="3"/>
  <c r="V1380" i="3" s="1"/>
  <c r="G1380" i="3" s="1"/>
  <c r="S1384" i="3"/>
  <c r="V1384" i="3" s="1"/>
  <c r="G1384" i="3" s="1"/>
  <c r="S1389" i="3"/>
  <c r="V1389" i="3" s="1"/>
  <c r="G1389" i="3" s="1"/>
  <c r="S1393" i="3"/>
  <c r="V1393" i="3" s="1"/>
  <c r="G1393" i="3" s="1"/>
  <c r="O1398" i="3"/>
  <c r="S1398" i="3"/>
  <c r="L1440" i="3"/>
  <c r="M1411" i="3"/>
  <c r="O1419" i="3"/>
  <c r="S1419" i="3"/>
  <c r="O1432" i="3"/>
  <c r="S1432" i="3"/>
  <c r="S1435" i="3"/>
  <c r="O1435" i="3"/>
  <c r="S1438" i="3"/>
  <c r="O1438" i="3"/>
  <c r="O1397" i="3"/>
  <c r="V1397" i="3" s="1"/>
  <c r="G1397" i="3" s="1"/>
  <c r="S1399" i="3"/>
  <c r="V1399" i="3" s="1"/>
  <c r="G1399" i="3" s="1"/>
  <c r="S1412" i="3"/>
  <c r="V1412" i="3" s="1"/>
  <c r="G1412" i="3" s="1"/>
  <c r="S1417" i="3"/>
  <c r="O1417" i="3"/>
  <c r="S1420" i="3"/>
  <c r="V1420" i="3" s="1"/>
  <c r="G1420" i="3" s="1"/>
  <c r="S1422" i="3"/>
  <c r="O1422" i="3"/>
  <c r="S1426" i="3"/>
  <c r="O1426" i="3"/>
  <c r="O1436" i="3"/>
  <c r="S1436" i="3"/>
  <c r="S1439" i="3"/>
  <c r="O1439" i="3"/>
  <c r="S1451" i="3"/>
  <c r="O1451" i="3"/>
  <c r="L1402" i="3"/>
  <c r="O1415" i="3"/>
  <c r="S1415" i="3"/>
  <c r="O1423" i="3"/>
  <c r="S1423" i="3"/>
  <c r="S1427" i="3"/>
  <c r="O1427" i="3"/>
  <c r="S1430" i="3"/>
  <c r="O1430" i="3"/>
  <c r="S1452" i="3"/>
  <c r="O1452" i="3"/>
  <c r="S1455" i="3"/>
  <c r="O1455" i="3"/>
  <c r="S1424" i="3"/>
  <c r="V1424" i="3" s="1"/>
  <c r="G1424" i="3" s="1"/>
  <c r="S1429" i="3"/>
  <c r="V1429" i="3" s="1"/>
  <c r="G1429" i="3" s="1"/>
  <c r="S1433" i="3"/>
  <c r="V1433" i="3" s="1"/>
  <c r="G1433" i="3" s="1"/>
  <c r="S1437" i="3"/>
  <c r="V1437" i="3" s="1"/>
  <c r="G1437" i="3" s="1"/>
  <c r="S1450" i="3"/>
  <c r="V1450" i="3" s="1"/>
  <c r="G1450" i="3" s="1"/>
  <c r="S1454" i="3"/>
  <c r="V1454" i="3" s="1"/>
  <c r="G1454" i="3" s="1"/>
  <c r="O1456" i="3"/>
  <c r="S1456" i="3"/>
  <c r="S1458" i="3"/>
  <c r="O1458" i="3"/>
  <c r="O1460" i="3"/>
  <c r="S1460" i="3"/>
  <c r="S1462" i="3"/>
  <c r="O1462" i="3"/>
  <c r="V1464" i="3"/>
  <c r="G1464" i="3" s="1"/>
  <c r="O1465" i="3"/>
  <c r="S1465" i="3"/>
  <c r="S1496" i="3"/>
  <c r="O1496" i="3"/>
  <c r="O1500" i="3"/>
  <c r="S1500" i="3"/>
  <c r="O1504" i="3"/>
  <c r="S1504" i="3"/>
  <c r="O1532" i="3"/>
  <c r="S1532" i="3"/>
  <c r="M1449" i="3"/>
  <c r="S1475" i="3"/>
  <c r="O1475" i="3"/>
  <c r="O1477" i="3"/>
  <c r="S1477" i="3"/>
  <c r="S1492" i="3"/>
  <c r="O1492" i="3"/>
  <c r="O1494" i="3"/>
  <c r="S1494" i="3"/>
  <c r="S1499" i="3"/>
  <c r="O1499" i="3"/>
  <c r="S1471" i="3"/>
  <c r="O1471" i="3"/>
  <c r="O1473" i="3"/>
  <c r="S1473" i="3"/>
  <c r="S1488" i="3"/>
  <c r="O1488" i="3"/>
  <c r="O1490" i="3"/>
  <c r="S1490" i="3"/>
  <c r="S1495" i="3"/>
  <c r="V1495" i="3" s="1"/>
  <c r="G1495" i="3" s="1"/>
  <c r="S1467" i="3"/>
  <c r="O1467" i="3"/>
  <c r="O1469" i="3"/>
  <c r="S1469" i="3"/>
  <c r="S1474" i="3"/>
  <c r="V1474" i="3" s="1"/>
  <c r="G1474" i="3" s="1"/>
  <c r="S1491" i="3"/>
  <c r="V1491" i="3" s="1"/>
  <c r="G1491" i="3" s="1"/>
  <c r="O1508" i="3"/>
  <c r="S1508" i="3"/>
  <c r="O1541" i="3"/>
  <c r="S1541" i="3"/>
  <c r="S1512" i="3"/>
  <c r="O1512" i="3"/>
  <c r="S1513" i="3"/>
  <c r="O1513" i="3"/>
  <c r="S1534" i="3"/>
  <c r="O1534" i="3"/>
  <c r="S1543" i="3"/>
  <c r="O1543" i="3"/>
  <c r="S1525" i="3"/>
  <c r="O1525" i="3"/>
  <c r="S1526" i="3"/>
  <c r="O1526" i="3"/>
  <c r="O1528" i="3"/>
  <c r="S1528" i="3"/>
  <c r="O1536" i="3"/>
  <c r="S1536" i="3"/>
  <c r="O1545" i="3"/>
  <c r="S1545" i="3"/>
  <c r="L1516" i="3"/>
  <c r="O1503" i="3"/>
  <c r="V1503" i="3" s="1"/>
  <c r="G1503" i="3" s="1"/>
  <c r="V1505" i="3"/>
  <c r="G1505" i="3" s="1"/>
  <c r="O1506" i="3"/>
  <c r="V1506" i="3" s="1"/>
  <c r="G1506" i="3" s="1"/>
  <c r="O1510" i="3"/>
  <c r="V1510" i="3" s="1"/>
  <c r="G1510" i="3" s="1"/>
  <c r="S1514" i="3"/>
  <c r="V1514" i="3" s="1"/>
  <c r="G1514" i="3" s="1"/>
  <c r="S1515" i="3"/>
  <c r="V1515" i="3" s="1"/>
  <c r="G1515" i="3" s="1"/>
  <c r="S1527" i="3"/>
  <c r="O1527" i="3"/>
  <c r="S1530" i="3"/>
  <c r="O1530" i="3"/>
  <c r="S1538" i="3"/>
  <c r="O1538" i="3"/>
  <c r="S1547" i="3"/>
  <c r="O1547" i="3"/>
  <c r="O1549" i="3"/>
  <c r="S1549" i="3"/>
  <c r="S1551" i="3"/>
  <c r="O1551" i="3"/>
  <c r="O1553" i="3"/>
  <c r="S1553" i="3"/>
  <c r="L1554" i="3"/>
  <c r="S813" i="3"/>
  <c r="O813" i="3"/>
  <c r="O815" i="3"/>
  <c r="S815" i="3"/>
  <c r="S830" i="3"/>
  <c r="O830" i="3"/>
  <c r="V852" i="3"/>
  <c r="G852" i="3" s="1"/>
  <c r="S856" i="3"/>
  <c r="O856" i="3"/>
  <c r="S809" i="3"/>
  <c r="O809" i="3"/>
  <c r="O811" i="3"/>
  <c r="S811" i="3"/>
  <c r="S826" i="3"/>
  <c r="O826" i="3"/>
  <c r="O828" i="3"/>
  <c r="S828" i="3"/>
  <c r="S851" i="3"/>
  <c r="O851" i="3"/>
  <c r="O853" i="3"/>
  <c r="S853" i="3"/>
  <c r="O807" i="3"/>
  <c r="S807" i="3"/>
  <c r="S822" i="3"/>
  <c r="O822" i="3"/>
  <c r="O824" i="3"/>
  <c r="S824" i="3"/>
  <c r="S847" i="3"/>
  <c r="O847" i="3"/>
  <c r="O849" i="3"/>
  <c r="S849" i="3"/>
  <c r="S818" i="3"/>
  <c r="O818" i="3"/>
  <c r="O820" i="3"/>
  <c r="S820" i="3"/>
  <c r="S843" i="3"/>
  <c r="O843" i="3"/>
  <c r="O845" i="3"/>
  <c r="S845" i="3"/>
  <c r="S804" i="3"/>
  <c r="V804" i="3" s="1"/>
  <c r="G804" i="3" s="1"/>
  <c r="S808" i="3"/>
  <c r="V808" i="3" s="1"/>
  <c r="G808" i="3" s="1"/>
  <c r="S812" i="3"/>
  <c r="V812" i="3" s="1"/>
  <c r="G812" i="3" s="1"/>
  <c r="S816" i="3"/>
  <c r="V816" i="3" s="1"/>
  <c r="G816" i="3" s="1"/>
  <c r="S821" i="3"/>
  <c r="V821" i="3" s="1"/>
  <c r="G821" i="3" s="1"/>
  <c r="S825" i="3"/>
  <c r="V825" i="3" s="1"/>
  <c r="G825" i="3" s="1"/>
  <c r="S829" i="3"/>
  <c r="V829" i="3" s="1"/>
  <c r="G829" i="3" s="1"/>
  <c r="S842" i="3"/>
  <c r="V842" i="3" s="1"/>
  <c r="G842" i="3" s="1"/>
  <c r="S846" i="3"/>
  <c r="V846" i="3" s="1"/>
  <c r="G846" i="3" s="1"/>
  <c r="S850" i="3"/>
  <c r="V850" i="3" s="1"/>
  <c r="G850" i="3" s="1"/>
  <c r="S854" i="3"/>
  <c r="V854" i="3" s="1"/>
  <c r="G854" i="3" s="1"/>
  <c r="S862" i="3"/>
  <c r="O862" i="3"/>
  <c r="S866" i="3"/>
  <c r="O866" i="3"/>
  <c r="S895" i="3"/>
  <c r="O895" i="3"/>
  <c r="S900" i="3"/>
  <c r="O900" i="3"/>
  <c r="S920" i="3"/>
  <c r="O920" i="3"/>
  <c r="S925" i="3"/>
  <c r="O925" i="3"/>
  <c r="O423" i="3"/>
  <c r="V423" i="3" s="1"/>
  <c r="S483" i="3"/>
  <c r="V483" i="3" s="1"/>
  <c r="G483" i="3" s="1"/>
  <c r="O510" i="3"/>
  <c r="V510" i="3" s="1"/>
  <c r="G510" i="3" s="1"/>
  <c r="O527" i="3"/>
  <c r="V527" i="3" s="1"/>
  <c r="G527" i="3" s="1"/>
  <c r="O553" i="3"/>
  <c r="V553" i="3" s="1"/>
  <c r="G553" i="3" s="1"/>
  <c r="O655" i="3"/>
  <c r="V655" i="3" s="1"/>
  <c r="G655" i="3" s="1"/>
  <c r="O742" i="3"/>
  <c r="V742" i="3" s="1"/>
  <c r="G742" i="3" s="1"/>
  <c r="M803" i="3"/>
  <c r="O805" i="3"/>
  <c r="V805" i="3" s="1"/>
  <c r="G805" i="3" s="1"/>
  <c r="M841" i="3"/>
  <c r="O857" i="3"/>
  <c r="V857" i="3" s="1"/>
  <c r="G857" i="3" s="1"/>
  <c r="O858" i="3"/>
  <c r="V858" i="3" s="1"/>
  <c r="G858" i="3" s="1"/>
  <c r="S863" i="3"/>
  <c r="V863" i="3" s="1"/>
  <c r="G863" i="3" s="1"/>
  <c r="S867" i="3"/>
  <c r="V867" i="3" s="1"/>
  <c r="G867" i="3" s="1"/>
  <c r="S896" i="3"/>
  <c r="O896" i="3"/>
  <c r="S907" i="3"/>
  <c r="O907" i="3"/>
  <c r="S921" i="3"/>
  <c r="O921" i="3"/>
  <c r="L908" i="3"/>
  <c r="M879" i="3"/>
  <c r="S883" i="3"/>
  <c r="O883" i="3"/>
  <c r="S887" i="3"/>
  <c r="O887" i="3"/>
  <c r="S891" i="3"/>
  <c r="O891" i="3"/>
  <c r="S903" i="3"/>
  <c r="O903" i="3"/>
  <c r="S928" i="3"/>
  <c r="O928" i="3"/>
  <c r="O395" i="3"/>
  <c r="V395" i="3" s="1"/>
  <c r="G395" i="3" s="1"/>
  <c r="S859" i="3"/>
  <c r="V859" i="3" s="1"/>
  <c r="G859" i="3" s="1"/>
  <c r="S880" i="3"/>
  <c r="V880" i="3" s="1"/>
  <c r="G880" i="3" s="1"/>
  <c r="S884" i="3"/>
  <c r="V884" i="3" s="1"/>
  <c r="G884" i="3" s="1"/>
  <c r="S888" i="3"/>
  <c r="V888" i="3" s="1"/>
  <c r="G888" i="3" s="1"/>
  <c r="S899" i="3"/>
  <c r="O899" i="3"/>
  <c r="S904" i="3"/>
  <c r="O904" i="3"/>
  <c r="S924" i="3"/>
  <c r="O924" i="3"/>
  <c r="S929" i="3"/>
  <c r="O929" i="3"/>
  <c r="S944" i="3"/>
  <c r="O944" i="3"/>
  <c r="S965" i="3"/>
  <c r="O965" i="3"/>
  <c r="O967" i="3"/>
  <c r="S967" i="3"/>
  <c r="O980" i="3"/>
  <c r="S980" i="3"/>
  <c r="S982" i="3"/>
  <c r="O982" i="3"/>
  <c r="V1002" i="3"/>
  <c r="G1002" i="3" s="1"/>
  <c r="S892" i="3"/>
  <c r="V892" i="3" s="1"/>
  <c r="G892" i="3" s="1"/>
  <c r="S897" i="3"/>
  <c r="V897" i="3" s="1"/>
  <c r="G897" i="3" s="1"/>
  <c r="S901" i="3"/>
  <c r="V901" i="3" s="1"/>
  <c r="G901" i="3" s="1"/>
  <c r="S905" i="3"/>
  <c r="V905" i="3" s="1"/>
  <c r="G905" i="3" s="1"/>
  <c r="S918" i="3"/>
  <c r="V918" i="3" s="1"/>
  <c r="G918" i="3" s="1"/>
  <c r="S922" i="3"/>
  <c r="V922" i="3" s="1"/>
  <c r="G922" i="3" s="1"/>
  <c r="S926" i="3"/>
  <c r="V926" i="3" s="1"/>
  <c r="G926" i="3" s="1"/>
  <c r="S930" i="3"/>
  <c r="V930" i="3" s="1"/>
  <c r="G930" i="3" s="1"/>
  <c r="O934" i="3"/>
  <c r="S934" i="3"/>
  <c r="S936" i="3"/>
  <c r="O936" i="3"/>
  <c r="O938" i="3"/>
  <c r="S938" i="3"/>
  <c r="S940" i="3"/>
  <c r="O940" i="3"/>
  <c r="O942" i="3"/>
  <c r="S942" i="3"/>
  <c r="S957" i="3"/>
  <c r="O957" i="3"/>
  <c r="O959" i="3"/>
  <c r="S959" i="3"/>
  <c r="S961" i="3"/>
  <c r="O961" i="3"/>
  <c r="O963" i="3"/>
  <c r="S963" i="3"/>
  <c r="S978" i="3"/>
  <c r="O978" i="3"/>
  <c r="O1001" i="3"/>
  <c r="S1001" i="3"/>
  <c r="S1003" i="3"/>
  <c r="O1003" i="3"/>
  <c r="M917" i="3"/>
  <c r="S943" i="3"/>
  <c r="V943" i="3" s="1"/>
  <c r="G943" i="3" s="1"/>
  <c r="L984" i="3"/>
  <c r="M955" i="3"/>
  <c r="S974" i="3"/>
  <c r="O974" i="3"/>
  <c r="O976" i="3"/>
  <c r="S976" i="3"/>
  <c r="O997" i="3"/>
  <c r="S997" i="3"/>
  <c r="S999" i="3"/>
  <c r="O999" i="3"/>
  <c r="S956" i="3"/>
  <c r="V956" i="3" s="1"/>
  <c r="G956" i="3" s="1"/>
  <c r="V966" i="3"/>
  <c r="G966" i="3" s="1"/>
  <c r="S970" i="3"/>
  <c r="O970" i="3"/>
  <c r="O972" i="3"/>
  <c r="S972" i="3"/>
  <c r="S995" i="3"/>
  <c r="O995" i="3"/>
  <c r="S960" i="3"/>
  <c r="V960" i="3" s="1"/>
  <c r="G960" i="3" s="1"/>
  <c r="S964" i="3"/>
  <c r="V964" i="3" s="1"/>
  <c r="G964" i="3" s="1"/>
  <c r="S968" i="3"/>
  <c r="V968" i="3" s="1"/>
  <c r="G968" i="3" s="1"/>
  <c r="S973" i="3"/>
  <c r="V973" i="3" s="1"/>
  <c r="G973" i="3" s="1"/>
  <c r="S977" i="3"/>
  <c r="V977" i="3" s="1"/>
  <c r="G977" i="3" s="1"/>
  <c r="O979" i="3"/>
  <c r="V979" i="3" s="1"/>
  <c r="G979" i="3" s="1"/>
  <c r="O983" i="3"/>
  <c r="V983" i="3" s="1"/>
  <c r="G983" i="3" s="1"/>
  <c r="L1022" i="3"/>
  <c r="O996" i="3"/>
  <c r="V996" i="3" s="1"/>
  <c r="G996" i="3" s="1"/>
  <c r="O1000" i="3"/>
  <c r="V1000" i="3" s="1"/>
  <c r="G1000" i="3" s="1"/>
  <c r="S1011" i="3"/>
  <c r="V1011" i="3" s="1"/>
  <c r="G1011" i="3" s="1"/>
  <c r="S1042" i="3"/>
  <c r="O1042" i="3"/>
  <c r="S1050" i="3"/>
  <c r="O1050" i="3"/>
  <c r="S1058" i="3"/>
  <c r="O1058" i="3"/>
  <c r="O1071" i="3"/>
  <c r="S1071" i="3"/>
  <c r="M993" i="3"/>
  <c r="S1004" i="3"/>
  <c r="V1004" i="3" s="1"/>
  <c r="G1004" i="3" s="1"/>
  <c r="S1005" i="3"/>
  <c r="V1005" i="3" s="1"/>
  <c r="G1005" i="3" s="1"/>
  <c r="V1006" i="3"/>
  <c r="G1006" i="3" s="1"/>
  <c r="S1038" i="3"/>
  <c r="O1038" i="3"/>
  <c r="S1051" i="3"/>
  <c r="O1051" i="3"/>
  <c r="S1059" i="3"/>
  <c r="O1059" i="3"/>
  <c r="S1014" i="3"/>
  <c r="V1014" i="3" s="1"/>
  <c r="G1014" i="3" s="1"/>
  <c r="O1016" i="3"/>
  <c r="V1016" i="3" s="1"/>
  <c r="G1016" i="3" s="1"/>
  <c r="S1018" i="3"/>
  <c r="V1018" i="3" s="1"/>
  <c r="G1018" i="3" s="1"/>
  <c r="O1020" i="3"/>
  <c r="V1020" i="3" s="1"/>
  <c r="G1020" i="3" s="1"/>
  <c r="L1060" i="3"/>
  <c r="S1034" i="3"/>
  <c r="O1034" i="3"/>
  <c r="S1039" i="3"/>
  <c r="V1039" i="3" s="1"/>
  <c r="G1039" i="3" s="1"/>
  <c r="O1041" i="3"/>
  <c r="V1041" i="3" s="1"/>
  <c r="G1041" i="3" s="1"/>
  <c r="S1054" i="3"/>
  <c r="O1054" i="3"/>
  <c r="O1075" i="3"/>
  <c r="S1075" i="3"/>
  <c r="O1009" i="3"/>
  <c r="V1009" i="3" s="1"/>
  <c r="G1009" i="3" s="1"/>
  <c r="O1013" i="3"/>
  <c r="V1013" i="3" s="1"/>
  <c r="G1013" i="3" s="1"/>
  <c r="O1017" i="3"/>
  <c r="V1017" i="3" s="1"/>
  <c r="G1017" i="3" s="1"/>
  <c r="O1021" i="3"/>
  <c r="V1021" i="3" s="1"/>
  <c r="G1021" i="3" s="1"/>
  <c r="S1035" i="3"/>
  <c r="V1035" i="3" s="1"/>
  <c r="G1035" i="3" s="1"/>
  <c r="O1037" i="3"/>
  <c r="V1037" i="3" s="1"/>
  <c r="G1037" i="3" s="1"/>
  <c r="S1047" i="3"/>
  <c r="O1047" i="3"/>
  <c r="S1055" i="3"/>
  <c r="O1055" i="3"/>
  <c r="S1032" i="3"/>
  <c r="V1032" i="3" s="1"/>
  <c r="G1032" i="3" s="1"/>
  <c r="S1036" i="3"/>
  <c r="V1036" i="3" s="1"/>
  <c r="G1036" i="3" s="1"/>
  <c r="S1040" i="3"/>
  <c r="V1040" i="3" s="1"/>
  <c r="G1040" i="3" s="1"/>
  <c r="S1044" i="3"/>
  <c r="V1044" i="3" s="1"/>
  <c r="G1044" i="3" s="1"/>
  <c r="S1049" i="3"/>
  <c r="V1049" i="3" s="1"/>
  <c r="G1049" i="3" s="1"/>
  <c r="S1053" i="3"/>
  <c r="V1053" i="3" s="1"/>
  <c r="G1053" i="3" s="1"/>
  <c r="S1057" i="3"/>
  <c r="V1057" i="3" s="1"/>
  <c r="G1057" i="3" s="1"/>
  <c r="S1094" i="3"/>
  <c r="O1094" i="3"/>
  <c r="S1048" i="3"/>
  <c r="V1048" i="3" s="1"/>
  <c r="G1048" i="3" s="1"/>
  <c r="S1052" i="3"/>
  <c r="V1052" i="3" s="1"/>
  <c r="G1052" i="3" s="1"/>
  <c r="S1056" i="3"/>
  <c r="V1056" i="3" s="1"/>
  <c r="G1056" i="3" s="1"/>
  <c r="O1087" i="3"/>
  <c r="S1087" i="3"/>
  <c r="O1095" i="3"/>
  <c r="S1095" i="3"/>
  <c r="O1070" i="3"/>
  <c r="V1070" i="3" s="1"/>
  <c r="G1070" i="3" s="1"/>
  <c r="O1074" i="3"/>
  <c r="V1074" i="3" s="1"/>
  <c r="G1074" i="3" s="1"/>
  <c r="O1078" i="3"/>
  <c r="V1078" i="3" s="1"/>
  <c r="G1078" i="3" s="1"/>
  <c r="O1082" i="3"/>
  <c r="S1082" i="3"/>
  <c r="S1088" i="3"/>
  <c r="V1088" i="3" s="1"/>
  <c r="G1088" i="3" s="1"/>
  <c r="O1090" i="3"/>
  <c r="V1090" i="3" s="1"/>
  <c r="G1090" i="3" s="1"/>
  <c r="L1098" i="3"/>
  <c r="S1072" i="3"/>
  <c r="V1072" i="3" s="1"/>
  <c r="G1072" i="3" s="1"/>
  <c r="S1076" i="3"/>
  <c r="V1076" i="3" s="1"/>
  <c r="G1076" i="3" s="1"/>
  <c r="S1084" i="3"/>
  <c r="V1084" i="3" s="1"/>
  <c r="G1084" i="3" s="1"/>
  <c r="O1086" i="3"/>
  <c r="V1086" i="3" s="1"/>
  <c r="G1086" i="3" s="1"/>
  <c r="O1091" i="3"/>
  <c r="S1091" i="3"/>
  <c r="S1092" i="3"/>
  <c r="V1092" i="3" s="1"/>
  <c r="G1092" i="3" s="1"/>
  <c r="S1096" i="3"/>
  <c r="V1096" i="3" s="1"/>
  <c r="G1096" i="3" s="1"/>
  <c r="S1114" i="3"/>
  <c r="O1114" i="3"/>
  <c r="O1116" i="3"/>
  <c r="S1116" i="3"/>
  <c r="S1131" i="3"/>
  <c r="O1131" i="3"/>
  <c r="O1080" i="3"/>
  <c r="V1080" i="3" s="1"/>
  <c r="G1080" i="3" s="1"/>
  <c r="O1085" i="3"/>
  <c r="V1085" i="3" s="1"/>
  <c r="G1085" i="3" s="1"/>
  <c r="O1089" i="3"/>
  <c r="V1089" i="3" s="1"/>
  <c r="G1089" i="3" s="1"/>
  <c r="O1093" i="3"/>
  <c r="V1093" i="3" s="1"/>
  <c r="G1093" i="3" s="1"/>
  <c r="O1097" i="3"/>
  <c r="V1097" i="3" s="1"/>
  <c r="G1097" i="3" s="1"/>
  <c r="O1112" i="3"/>
  <c r="S1112" i="3"/>
  <c r="S1117" i="3"/>
  <c r="V1117" i="3" s="1"/>
  <c r="G1117" i="3" s="1"/>
  <c r="S1127" i="3"/>
  <c r="O1127" i="3"/>
  <c r="O1129" i="3"/>
  <c r="S1129" i="3"/>
  <c r="M1069" i="3"/>
  <c r="S1113" i="3"/>
  <c r="V1113" i="3" s="1"/>
  <c r="G1113" i="3" s="1"/>
  <c r="S1123" i="3"/>
  <c r="O1123" i="3"/>
  <c r="O1125" i="3"/>
  <c r="S1125" i="3"/>
  <c r="O1108" i="3"/>
  <c r="S1108" i="3"/>
  <c r="S1110" i="3"/>
  <c r="O1110" i="3"/>
  <c r="S1118" i="3"/>
  <c r="O1118" i="3"/>
  <c r="O1120" i="3"/>
  <c r="S1120" i="3"/>
  <c r="S1126" i="3"/>
  <c r="V1126" i="3" s="1"/>
  <c r="G1126" i="3" s="1"/>
  <c r="S1130" i="3"/>
  <c r="V1130" i="3" s="1"/>
  <c r="G1130" i="3" s="1"/>
  <c r="S1133" i="3"/>
  <c r="O1133" i="3"/>
  <c r="S1158" i="3"/>
  <c r="O1158" i="3"/>
  <c r="O1161" i="3"/>
  <c r="S1161" i="3"/>
  <c r="O1173" i="3"/>
  <c r="S1173" i="3"/>
  <c r="L1136" i="3"/>
  <c r="S1145" i="3"/>
  <c r="V1145" i="3" s="1"/>
  <c r="S1154" i="3"/>
  <c r="O1154" i="3"/>
  <c r="O1156" i="3"/>
  <c r="S1156" i="3"/>
  <c r="S1162" i="3"/>
  <c r="V1162" i="3" s="1"/>
  <c r="G1162" i="3" s="1"/>
  <c r="S1171" i="3"/>
  <c r="O1171" i="3"/>
  <c r="O1135" i="3"/>
  <c r="S1135" i="3"/>
  <c r="S1150" i="3"/>
  <c r="O1150" i="3"/>
  <c r="O1152" i="3"/>
  <c r="S1152" i="3"/>
  <c r="S1167" i="3"/>
  <c r="O1167" i="3"/>
  <c r="O1169" i="3"/>
  <c r="S1169" i="3"/>
  <c r="O1172" i="3"/>
  <c r="V1172" i="3" s="1"/>
  <c r="G1172" i="3" s="1"/>
  <c r="L1174" i="3"/>
  <c r="S1146" i="3"/>
  <c r="O1146" i="3"/>
  <c r="O1148" i="3"/>
  <c r="S1148" i="3"/>
  <c r="S1153" i="3"/>
  <c r="V1153" i="3" s="1"/>
  <c r="G1153" i="3" s="1"/>
  <c r="S1163" i="3"/>
  <c r="O1163" i="3"/>
  <c r="O1165" i="3"/>
  <c r="S1165" i="3"/>
  <c r="S1170" i="3"/>
  <c r="V1170" i="3" s="1"/>
  <c r="G1170" i="3" s="1"/>
  <c r="S426" i="3"/>
  <c r="O426" i="3"/>
  <c r="O436" i="3"/>
  <c r="S436" i="3"/>
  <c r="S440" i="3"/>
  <c r="O440" i="3"/>
  <c r="S443" i="3"/>
  <c r="O443" i="3"/>
  <c r="O462" i="3"/>
  <c r="S462" i="3"/>
  <c r="S465" i="3"/>
  <c r="O465" i="3"/>
  <c r="S468" i="3"/>
  <c r="O468" i="3"/>
  <c r="O479" i="3"/>
  <c r="S479" i="3"/>
  <c r="O428" i="3"/>
  <c r="S428" i="3"/>
  <c r="S434" i="3"/>
  <c r="O434" i="3"/>
  <c r="O445" i="3"/>
  <c r="S445" i="3"/>
  <c r="S451" i="3"/>
  <c r="O451" i="3"/>
  <c r="O432" i="3"/>
  <c r="S432" i="3"/>
  <c r="S435" i="3"/>
  <c r="O435" i="3"/>
  <c r="S439" i="3"/>
  <c r="O439" i="3"/>
  <c r="O449" i="3"/>
  <c r="S449" i="3"/>
  <c r="S464" i="3"/>
  <c r="O464" i="3"/>
  <c r="O474" i="3"/>
  <c r="S474" i="3"/>
  <c r="S478" i="3"/>
  <c r="O478" i="3"/>
  <c r="S481" i="3"/>
  <c r="O481" i="3"/>
  <c r="O424" i="3"/>
  <c r="S424" i="3"/>
  <c r="S427" i="3"/>
  <c r="O427" i="3"/>
  <c r="S430" i="3"/>
  <c r="O430" i="3"/>
  <c r="O441" i="3"/>
  <c r="S441" i="3"/>
  <c r="S444" i="3"/>
  <c r="O444" i="3"/>
  <c r="S447" i="3"/>
  <c r="O447" i="3"/>
  <c r="O466" i="3"/>
  <c r="S466" i="3"/>
  <c r="S469" i="3"/>
  <c r="O469" i="3"/>
  <c r="S472" i="3"/>
  <c r="O472" i="3"/>
  <c r="S431" i="3"/>
  <c r="O431" i="3"/>
  <c r="S448" i="3"/>
  <c r="O448" i="3"/>
  <c r="O470" i="3"/>
  <c r="S470" i="3"/>
  <c r="S473" i="3"/>
  <c r="O473" i="3"/>
  <c r="S477" i="3"/>
  <c r="O477" i="3"/>
  <c r="S425" i="3"/>
  <c r="V425" i="3" s="1"/>
  <c r="G425" i="3" s="1"/>
  <c r="S429" i="3"/>
  <c r="V429" i="3" s="1"/>
  <c r="G429" i="3" s="1"/>
  <c r="S433" i="3"/>
  <c r="V433" i="3" s="1"/>
  <c r="G433" i="3" s="1"/>
  <c r="S438" i="3"/>
  <c r="V438" i="3" s="1"/>
  <c r="G438" i="3" s="1"/>
  <c r="S442" i="3"/>
  <c r="V442" i="3" s="1"/>
  <c r="G442" i="3" s="1"/>
  <c r="S446" i="3"/>
  <c r="V446" i="3" s="1"/>
  <c r="G446" i="3" s="1"/>
  <c r="S450" i="3"/>
  <c r="V450" i="3" s="1"/>
  <c r="G450" i="3" s="1"/>
  <c r="S463" i="3"/>
  <c r="V463" i="3" s="1"/>
  <c r="G463" i="3" s="1"/>
  <c r="S467" i="3"/>
  <c r="V467" i="3" s="1"/>
  <c r="G467" i="3" s="1"/>
  <c r="S471" i="3"/>
  <c r="V471" i="3" s="1"/>
  <c r="G471" i="3" s="1"/>
  <c r="S476" i="3"/>
  <c r="V476" i="3" s="1"/>
  <c r="G476" i="3" s="1"/>
  <c r="S480" i="3"/>
  <c r="V480" i="3" s="1"/>
  <c r="G480" i="3" s="1"/>
  <c r="O488" i="3"/>
  <c r="S488" i="3"/>
  <c r="O514" i="3"/>
  <c r="S514" i="3"/>
  <c r="S516" i="3"/>
  <c r="O516" i="3"/>
  <c r="O539" i="3"/>
  <c r="S539" i="3"/>
  <c r="S541" i="3"/>
  <c r="O541" i="3"/>
  <c r="O556" i="3"/>
  <c r="S556" i="3"/>
  <c r="S558" i="3"/>
  <c r="O558" i="3"/>
  <c r="S279" i="3"/>
  <c r="V279" i="3" s="1"/>
  <c r="G279" i="3" s="1"/>
  <c r="O281" i="3"/>
  <c r="V281" i="3" s="1"/>
  <c r="G281" i="3" s="1"/>
  <c r="S283" i="3"/>
  <c r="V283" i="3" s="1"/>
  <c r="G283" i="3" s="1"/>
  <c r="O353" i="3"/>
  <c r="V353" i="3" s="1"/>
  <c r="G353" i="3" s="1"/>
  <c r="S355" i="3"/>
  <c r="V355" i="3" s="1"/>
  <c r="G355" i="3" s="1"/>
  <c r="O357" i="3"/>
  <c r="V357" i="3" s="1"/>
  <c r="G357" i="3" s="1"/>
  <c r="S359" i="3"/>
  <c r="V359" i="3" s="1"/>
  <c r="G359" i="3" s="1"/>
  <c r="S389" i="3"/>
  <c r="V389" i="3" s="1"/>
  <c r="G389" i="3" s="1"/>
  <c r="L490" i="3"/>
  <c r="S486" i="3"/>
  <c r="O486" i="3"/>
  <c r="O501" i="3"/>
  <c r="S501" i="3"/>
  <c r="O509" i="3"/>
  <c r="S509" i="3"/>
  <c r="S511" i="3"/>
  <c r="O511" i="3"/>
  <c r="O526" i="3"/>
  <c r="S526" i="3"/>
  <c r="S537" i="3"/>
  <c r="O537" i="3"/>
  <c r="O552" i="3"/>
  <c r="S552" i="3"/>
  <c r="S554" i="3"/>
  <c r="O554" i="3"/>
  <c r="O328" i="3"/>
  <c r="V328" i="3" s="1"/>
  <c r="G328" i="3" s="1"/>
  <c r="O370" i="3"/>
  <c r="V370" i="3" s="1"/>
  <c r="G370" i="3" s="1"/>
  <c r="O391" i="3"/>
  <c r="V391" i="3" s="1"/>
  <c r="G391" i="3" s="1"/>
  <c r="M461" i="3"/>
  <c r="M499" i="3"/>
  <c r="L528" i="3"/>
  <c r="O505" i="3"/>
  <c r="S505" i="3"/>
  <c r="S507" i="3"/>
  <c r="O507" i="3"/>
  <c r="O522" i="3"/>
  <c r="S522" i="3"/>
  <c r="S524" i="3"/>
  <c r="O524" i="3"/>
  <c r="O547" i="3"/>
  <c r="S547" i="3"/>
  <c r="S549" i="3"/>
  <c r="O549" i="3"/>
  <c r="O564" i="3"/>
  <c r="S564" i="3"/>
  <c r="O366" i="3"/>
  <c r="V366" i="3" s="1"/>
  <c r="G366" i="3" s="1"/>
  <c r="O482" i="3"/>
  <c r="V482" i="3" s="1"/>
  <c r="G482" i="3" s="1"/>
  <c r="O484" i="3"/>
  <c r="S484" i="3"/>
  <c r="O485" i="3"/>
  <c r="V485" i="3" s="1"/>
  <c r="G485" i="3" s="1"/>
  <c r="S500" i="3"/>
  <c r="V500" i="3" s="1"/>
  <c r="G500" i="3" s="1"/>
  <c r="S503" i="3"/>
  <c r="O503" i="3"/>
  <c r="O518" i="3"/>
  <c r="S518" i="3"/>
  <c r="S520" i="3"/>
  <c r="O520" i="3"/>
  <c r="O543" i="3"/>
  <c r="S543" i="3"/>
  <c r="S545" i="3"/>
  <c r="O545" i="3"/>
  <c r="O560" i="3"/>
  <c r="S560" i="3"/>
  <c r="S562" i="3"/>
  <c r="O562" i="3"/>
  <c r="O504" i="3"/>
  <c r="V504" i="3" s="1"/>
  <c r="G504" i="3" s="1"/>
  <c r="O508" i="3"/>
  <c r="V508" i="3" s="1"/>
  <c r="G508" i="3" s="1"/>
  <c r="O512" i="3"/>
  <c r="V512" i="3" s="1"/>
  <c r="G512" i="3" s="1"/>
  <c r="O517" i="3"/>
  <c r="V517" i="3" s="1"/>
  <c r="G517" i="3" s="1"/>
  <c r="O521" i="3"/>
  <c r="V521" i="3" s="1"/>
  <c r="G521" i="3" s="1"/>
  <c r="O525" i="3"/>
  <c r="V525" i="3" s="1"/>
  <c r="G525" i="3" s="1"/>
  <c r="O538" i="3"/>
  <c r="V538" i="3" s="1"/>
  <c r="G538" i="3" s="1"/>
  <c r="O542" i="3"/>
  <c r="V542" i="3" s="1"/>
  <c r="G542" i="3" s="1"/>
  <c r="O546" i="3"/>
  <c r="V546" i="3" s="1"/>
  <c r="G546" i="3" s="1"/>
  <c r="O550" i="3"/>
  <c r="V550" i="3" s="1"/>
  <c r="G550" i="3" s="1"/>
  <c r="O555" i="3"/>
  <c r="V555" i="3" s="1"/>
  <c r="G555" i="3" s="1"/>
  <c r="O559" i="3"/>
  <c r="V559" i="3" s="1"/>
  <c r="G559" i="3" s="1"/>
  <c r="O563" i="3"/>
  <c r="V563" i="3" s="1"/>
  <c r="G563" i="3" s="1"/>
  <c r="L566" i="3"/>
  <c r="S580" i="3"/>
  <c r="O580" i="3"/>
  <c r="S583" i="3"/>
  <c r="O583" i="3"/>
  <c r="O594" i="3"/>
  <c r="S594" i="3"/>
  <c r="S597" i="3"/>
  <c r="O597" i="3"/>
  <c r="S600" i="3"/>
  <c r="O600" i="3"/>
  <c r="O619" i="3"/>
  <c r="S619" i="3"/>
  <c r="S622" i="3"/>
  <c r="O622" i="3"/>
  <c r="S625" i="3"/>
  <c r="O625" i="3"/>
  <c r="S635" i="3"/>
  <c r="O635" i="3"/>
  <c r="O652" i="3"/>
  <c r="S652" i="3"/>
  <c r="O581" i="3"/>
  <c r="S581" i="3"/>
  <c r="S584" i="3"/>
  <c r="O584" i="3"/>
  <c r="S587" i="3"/>
  <c r="O587" i="3"/>
  <c r="O598" i="3"/>
  <c r="S598" i="3"/>
  <c r="S601" i="3"/>
  <c r="O601" i="3"/>
  <c r="S613" i="3"/>
  <c r="O613" i="3"/>
  <c r="O623" i="3"/>
  <c r="S623" i="3"/>
  <c r="S626" i="3"/>
  <c r="O626" i="3"/>
  <c r="S630" i="3"/>
  <c r="O630" i="3"/>
  <c r="S638" i="3"/>
  <c r="O638" i="3"/>
  <c r="O653" i="3"/>
  <c r="S653" i="3"/>
  <c r="O577" i="3"/>
  <c r="S577" i="3"/>
  <c r="O585" i="3"/>
  <c r="S585" i="3"/>
  <c r="S588" i="3"/>
  <c r="O588" i="3"/>
  <c r="S592" i="3"/>
  <c r="O592" i="3"/>
  <c r="O602" i="3"/>
  <c r="S602" i="3"/>
  <c r="S614" i="3"/>
  <c r="O614" i="3"/>
  <c r="S617" i="3"/>
  <c r="O617" i="3"/>
  <c r="O628" i="3"/>
  <c r="S628" i="3"/>
  <c r="S631" i="3"/>
  <c r="O631" i="3"/>
  <c r="S639" i="3"/>
  <c r="O639" i="3"/>
  <c r="S565" i="3"/>
  <c r="V565" i="3" s="1"/>
  <c r="G565" i="3" s="1"/>
  <c r="S575" i="3"/>
  <c r="O575" i="3"/>
  <c r="S579" i="3"/>
  <c r="O579" i="3"/>
  <c r="O590" i="3"/>
  <c r="S590" i="3"/>
  <c r="S593" i="3"/>
  <c r="O593" i="3"/>
  <c r="S596" i="3"/>
  <c r="O596" i="3"/>
  <c r="O615" i="3"/>
  <c r="S615" i="3"/>
  <c r="S618" i="3"/>
  <c r="O618" i="3"/>
  <c r="S621" i="3"/>
  <c r="O621" i="3"/>
  <c r="S634" i="3"/>
  <c r="O634" i="3"/>
  <c r="S578" i="3"/>
  <c r="V578" i="3" s="1"/>
  <c r="G578" i="3" s="1"/>
  <c r="S582" i="3"/>
  <c r="V582" i="3" s="1"/>
  <c r="G582" i="3" s="1"/>
  <c r="S586" i="3"/>
  <c r="V586" i="3" s="1"/>
  <c r="G586" i="3" s="1"/>
  <c r="S591" i="3"/>
  <c r="V591" i="3" s="1"/>
  <c r="G591" i="3" s="1"/>
  <c r="S595" i="3"/>
  <c r="V595" i="3" s="1"/>
  <c r="G595" i="3" s="1"/>
  <c r="S599" i="3"/>
  <c r="V599" i="3" s="1"/>
  <c r="G599" i="3" s="1"/>
  <c r="S603" i="3"/>
  <c r="V603" i="3" s="1"/>
  <c r="G603" i="3" s="1"/>
  <c r="L604" i="3"/>
  <c r="S616" i="3"/>
  <c r="V616" i="3" s="1"/>
  <c r="G616" i="3" s="1"/>
  <c r="S620" i="3"/>
  <c r="V620" i="3" s="1"/>
  <c r="G620" i="3" s="1"/>
  <c r="S624" i="3"/>
  <c r="V624" i="3" s="1"/>
  <c r="G624" i="3" s="1"/>
  <c r="S629" i="3"/>
  <c r="V629" i="3" s="1"/>
  <c r="G629" i="3" s="1"/>
  <c r="S633" i="3"/>
  <c r="V633" i="3" s="1"/>
  <c r="G633" i="3" s="1"/>
  <c r="S637" i="3"/>
  <c r="V637" i="3" s="1"/>
  <c r="G637" i="3" s="1"/>
  <c r="S641" i="3"/>
  <c r="V641" i="3" s="1"/>
  <c r="G641" i="3" s="1"/>
  <c r="L642" i="3"/>
  <c r="O657" i="3"/>
  <c r="S657" i="3"/>
  <c r="O666" i="3"/>
  <c r="S666" i="3"/>
  <c r="O669" i="3"/>
  <c r="V669" i="3" s="1"/>
  <c r="G669" i="3" s="1"/>
  <c r="O678" i="3"/>
  <c r="S678" i="3"/>
  <c r="O690" i="3"/>
  <c r="S690" i="3"/>
  <c r="S693" i="3"/>
  <c r="O693" i="3"/>
  <c r="S632" i="3"/>
  <c r="V632" i="3" s="1"/>
  <c r="G632" i="3" s="1"/>
  <c r="S636" i="3"/>
  <c r="V636" i="3" s="1"/>
  <c r="G636" i="3" s="1"/>
  <c r="S640" i="3"/>
  <c r="V640" i="3" s="1"/>
  <c r="G640" i="3" s="1"/>
  <c r="O656" i="3"/>
  <c r="V656" i="3" s="1"/>
  <c r="G656" i="3" s="1"/>
  <c r="S658" i="3"/>
  <c r="V658" i="3" s="1"/>
  <c r="G658" i="3" s="1"/>
  <c r="S663" i="3"/>
  <c r="O663" i="3"/>
  <c r="S672" i="3"/>
  <c r="O672" i="3"/>
  <c r="O691" i="3"/>
  <c r="S691" i="3"/>
  <c r="O694" i="3"/>
  <c r="S694" i="3"/>
  <c r="L680" i="3"/>
  <c r="O661" i="3"/>
  <c r="S661" i="3"/>
  <c r="O664" i="3"/>
  <c r="V664" i="3" s="1"/>
  <c r="G664" i="3" s="1"/>
  <c r="O670" i="3"/>
  <c r="S670" i="3"/>
  <c r="O673" i="3"/>
  <c r="S673" i="3"/>
  <c r="S676" i="3"/>
  <c r="O676" i="3"/>
  <c r="S697" i="3"/>
  <c r="O697" i="3"/>
  <c r="M651" i="3"/>
  <c r="S659" i="3"/>
  <c r="O659" i="3"/>
  <c r="S668" i="3"/>
  <c r="O668" i="3"/>
  <c r="O674" i="3"/>
  <c r="S674" i="3"/>
  <c r="O677" i="3"/>
  <c r="S677" i="3"/>
  <c r="O698" i="3"/>
  <c r="S698" i="3"/>
  <c r="S695" i="3"/>
  <c r="V695" i="3" s="1"/>
  <c r="G695" i="3" s="1"/>
  <c r="O709" i="3"/>
  <c r="S709" i="3"/>
  <c r="O712" i="3"/>
  <c r="S712" i="3"/>
  <c r="O671" i="3"/>
  <c r="V671" i="3" s="1"/>
  <c r="G671" i="3" s="1"/>
  <c r="O675" i="3"/>
  <c r="V675" i="3" s="1"/>
  <c r="G675" i="3" s="1"/>
  <c r="O679" i="3"/>
  <c r="V679" i="3" s="1"/>
  <c r="G679" i="3" s="1"/>
  <c r="L718" i="3"/>
  <c r="O692" i="3"/>
  <c r="V692" i="3" s="1"/>
  <c r="G692" i="3" s="1"/>
  <c r="O696" i="3"/>
  <c r="V696" i="3" s="1"/>
  <c r="G696" i="3" s="1"/>
  <c r="S710" i="3"/>
  <c r="O710" i="3"/>
  <c r="O713" i="3"/>
  <c r="S713" i="3"/>
  <c r="O716" i="3"/>
  <c r="S716" i="3"/>
  <c r="M689" i="3"/>
  <c r="O700" i="3"/>
  <c r="V700" i="3" s="1"/>
  <c r="G700" i="3" s="1"/>
  <c r="O705" i="3"/>
  <c r="S705" i="3"/>
  <c r="S714" i="3"/>
  <c r="O714" i="3"/>
  <c r="O717" i="3"/>
  <c r="S717" i="3"/>
  <c r="O731" i="3"/>
  <c r="S731" i="3"/>
  <c r="O708" i="3"/>
  <c r="S708" i="3"/>
  <c r="O732" i="3"/>
  <c r="S732" i="3"/>
  <c r="O702" i="3"/>
  <c r="V702" i="3" s="1"/>
  <c r="G702" i="3" s="1"/>
  <c r="O707" i="3"/>
  <c r="V707" i="3" s="1"/>
  <c r="G707" i="3" s="1"/>
  <c r="O711" i="3"/>
  <c r="V711" i="3" s="1"/>
  <c r="G711" i="3" s="1"/>
  <c r="O715" i="3"/>
  <c r="V715" i="3" s="1"/>
  <c r="G715" i="3" s="1"/>
  <c r="O728" i="3"/>
  <c r="V728" i="3" s="1"/>
  <c r="G728" i="3" s="1"/>
  <c r="O733" i="3"/>
  <c r="V733" i="3" s="1"/>
  <c r="G733" i="3" s="1"/>
  <c r="O734" i="3"/>
  <c r="V734" i="3" s="1"/>
  <c r="G734" i="3" s="1"/>
  <c r="O735" i="3"/>
  <c r="V735" i="3" s="1"/>
  <c r="G735" i="3" s="1"/>
  <c r="S739" i="3"/>
  <c r="V739" i="3" s="1"/>
  <c r="G739" i="3" s="1"/>
  <c r="S744" i="3"/>
  <c r="V744" i="3" s="1"/>
  <c r="G744" i="3" s="1"/>
  <c r="O766" i="3"/>
  <c r="S766" i="3"/>
  <c r="S768" i="3"/>
  <c r="O768" i="3"/>
  <c r="O706" i="3"/>
  <c r="V706" i="3" s="1"/>
  <c r="G706" i="3" s="1"/>
  <c r="O753" i="3"/>
  <c r="S753" i="3"/>
  <c r="S755" i="3"/>
  <c r="O755" i="3"/>
  <c r="O729" i="3"/>
  <c r="V729" i="3" s="1"/>
  <c r="G729" i="3" s="1"/>
  <c r="S736" i="3"/>
  <c r="V736" i="3" s="1"/>
  <c r="G736" i="3" s="1"/>
  <c r="O738" i="3"/>
  <c r="V738" i="3" s="1"/>
  <c r="G738" i="3" s="1"/>
  <c r="S751" i="3"/>
  <c r="O751" i="3"/>
  <c r="M727" i="3"/>
  <c r="O740" i="3"/>
  <c r="S740" i="3"/>
  <c r="S743" i="3"/>
  <c r="O743" i="3"/>
  <c r="O745" i="3"/>
  <c r="S745" i="3"/>
  <c r="S747" i="3"/>
  <c r="O747" i="3"/>
  <c r="O749" i="3"/>
  <c r="S749" i="3"/>
  <c r="O781" i="3"/>
  <c r="S781" i="3"/>
  <c r="O793" i="3"/>
  <c r="S793" i="3"/>
  <c r="L794" i="3"/>
  <c r="O772" i="3"/>
  <c r="V772" i="3" s="1"/>
  <c r="G772" i="3" s="1"/>
  <c r="O776" i="3"/>
  <c r="S776" i="3"/>
  <c r="S782" i="3"/>
  <c r="V782" i="3" s="1"/>
  <c r="G782" i="3" s="1"/>
  <c r="O784" i="3"/>
  <c r="V784" i="3" s="1"/>
  <c r="G784" i="3" s="1"/>
  <c r="S791" i="3"/>
  <c r="O791" i="3"/>
  <c r="S770" i="3"/>
  <c r="V770" i="3" s="1"/>
  <c r="G770" i="3" s="1"/>
  <c r="S774" i="3"/>
  <c r="V774" i="3" s="1"/>
  <c r="G774" i="3" s="1"/>
  <c r="O789" i="3"/>
  <c r="S789" i="3"/>
  <c r="O792" i="3"/>
  <c r="V792" i="3" s="1"/>
  <c r="G792" i="3" s="1"/>
  <c r="O775" i="3"/>
  <c r="V775" i="3" s="1"/>
  <c r="G775" i="3" s="1"/>
  <c r="O785" i="3"/>
  <c r="S785" i="3"/>
  <c r="S790" i="3"/>
  <c r="V790" i="3" s="1"/>
  <c r="G790" i="3" s="1"/>
  <c r="O778" i="3"/>
  <c r="V778" i="3" s="1"/>
  <c r="G778" i="3" s="1"/>
  <c r="O783" i="3"/>
  <c r="V783" i="3" s="1"/>
  <c r="G783" i="3" s="1"/>
  <c r="O787" i="3"/>
  <c r="V787" i="3" s="1"/>
  <c r="G787" i="3" s="1"/>
  <c r="O392" i="3"/>
  <c r="S392" i="3"/>
  <c r="O401" i="3"/>
  <c r="S401" i="3"/>
  <c r="O404" i="3"/>
  <c r="S404" i="3"/>
  <c r="S407" i="3"/>
  <c r="O407" i="3"/>
  <c r="S315" i="3"/>
  <c r="O315" i="3"/>
  <c r="O313" i="3"/>
  <c r="S313" i="3"/>
  <c r="S362" i="3"/>
  <c r="O362" i="3"/>
  <c r="L414" i="3"/>
  <c r="O388" i="3"/>
  <c r="S388" i="3"/>
  <c r="S393" i="3"/>
  <c r="V393" i="3" s="1"/>
  <c r="G393" i="3" s="1"/>
  <c r="S398" i="3"/>
  <c r="O398" i="3"/>
  <c r="S402" i="3"/>
  <c r="V402" i="3" s="1"/>
  <c r="G402" i="3" s="1"/>
  <c r="O405" i="3"/>
  <c r="S405" i="3"/>
  <c r="O408" i="3"/>
  <c r="S408" i="3"/>
  <c r="S411" i="3"/>
  <c r="O411" i="3"/>
  <c r="S289" i="3"/>
  <c r="O289" i="3"/>
  <c r="O396" i="3"/>
  <c r="S396" i="3"/>
  <c r="O400" i="3"/>
  <c r="V400" i="3" s="1"/>
  <c r="G400" i="3" s="1"/>
  <c r="O409" i="3"/>
  <c r="S409" i="3"/>
  <c r="S412" i="3"/>
  <c r="O412" i="3"/>
  <c r="S349" i="3"/>
  <c r="O349" i="3"/>
  <c r="S385" i="3"/>
  <c r="V385" i="3" s="1"/>
  <c r="O387" i="3"/>
  <c r="V387" i="3" s="1"/>
  <c r="G387" i="3" s="1"/>
  <c r="S394" i="3"/>
  <c r="O394" i="3"/>
  <c r="S397" i="3"/>
  <c r="V397" i="3" s="1"/>
  <c r="G397" i="3" s="1"/>
  <c r="S403" i="3"/>
  <c r="O403" i="3"/>
  <c r="O413" i="3"/>
  <c r="S413" i="3"/>
  <c r="S406" i="3"/>
  <c r="V406" i="3" s="1"/>
  <c r="G406" i="3" s="1"/>
  <c r="O386" i="3"/>
  <c r="V386" i="3" s="1"/>
  <c r="G386" i="3" s="1"/>
  <c r="O390" i="3"/>
  <c r="V390" i="3" s="1"/>
  <c r="G390" i="3" s="1"/>
  <c r="O374" i="3"/>
  <c r="V374" i="3" s="1"/>
  <c r="G374" i="3" s="1"/>
  <c r="O410" i="3"/>
  <c r="V410" i="3" s="1"/>
  <c r="G410" i="3" s="1"/>
  <c r="O350" i="3"/>
  <c r="S350" i="3"/>
  <c r="O309" i="3"/>
  <c r="S309" i="3"/>
  <c r="S332" i="3"/>
  <c r="O332" i="3"/>
  <c r="S352" i="3"/>
  <c r="O352" i="3"/>
  <c r="O354" i="3"/>
  <c r="S354" i="3"/>
  <c r="S369" i="3"/>
  <c r="O369" i="3"/>
  <c r="O371" i="3"/>
  <c r="S371" i="3"/>
  <c r="L376" i="3"/>
  <c r="S348" i="3"/>
  <c r="O348" i="3"/>
  <c r="S365" i="3"/>
  <c r="O365" i="3"/>
  <c r="O367" i="3"/>
  <c r="S367" i="3"/>
  <c r="S351" i="3"/>
  <c r="V351" i="3" s="1"/>
  <c r="G351" i="3" s="1"/>
  <c r="S360" i="3"/>
  <c r="O360" i="3"/>
  <c r="O363" i="3"/>
  <c r="S363" i="3"/>
  <c r="S293" i="3"/>
  <c r="O293" i="3"/>
  <c r="S347" i="3"/>
  <c r="V347" i="3" s="1"/>
  <c r="S356" i="3"/>
  <c r="O356" i="3"/>
  <c r="O358" i="3"/>
  <c r="S358" i="3"/>
  <c r="S373" i="3"/>
  <c r="O373" i="3"/>
  <c r="O375" i="3"/>
  <c r="S375" i="3"/>
  <c r="S364" i="3"/>
  <c r="V364" i="3" s="1"/>
  <c r="G364" i="3" s="1"/>
  <c r="S372" i="3"/>
  <c r="V372" i="3" s="1"/>
  <c r="G372" i="3" s="1"/>
  <c r="S368" i="3"/>
  <c r="V368" i="3" s="1"/>
  <c r="G368" i="3" s="1"/>
  <c r="O284" i="3"/>
  <c r="V284" i="3" s="1"/>
  <c r="G284" i="3" s="1"/>
  <c r="O319" i="3"/>
  <c r="V319" i="3" s="1"/>
  <c r="G319" i="3" s="1"/>
  <c r="S321" i="3"/>
  <c r="V321" i="3" s="1"/>
  <c r="G321" i="3" s="1"/>
  <c r="O324" i="3"/>
  <c r="V324" i="3" s="1"/>
  <c r="G324" i="3" s="1"/>
  <c r="S204" i="3"/>
  <c r="O204" i="3"/>
  <c r="S314" i="3"/>
  <c r="O314" i="3"/>
  <c r="O316" i="3"/>
  <c r="S316" i="3"/>
  <c r="S276" i="3"/>
  <c r="O276" i="3"/>
  <c r="O312" i="3"/>
  <c r="S312" i="3"/>
  <c r="S317" i="3"/>
  <c r="V317" i="3" s="1"/>
  <c r="G317" i="3" s="1"/>
  <c r="S327" i="3"/>
  <c r="O327" i="3"/>
  <c r="S335" i="3"/>
  <c r="O335" i="3"/>
  <c r="S310" i="3"/>
  <c r="O310" i="3"/>
  <c r="S322" i="3"/>
  <c r="O322" i="3"/>
  <c r="O325" i="3"/>
  <c r="S325" i="3"/>
  <c r="S331" i="3"/>
  <c r="O331" i="3"/>
  <c r="O333" i="3"/>
  <c r="S333" i="3"/>
  <c r="S336" i="3"/>
  <c r="O336" i="3"/>
  <c r="S242" i="3"/>
  <c r="O242" i="3"/>
  <c r="O311" i="3"/>
  <c r="V311" i="3" s="1"/>
  <c r="G311" i="3" s="1"/>
  <c r="S318" i="3"/>
  <c r="O318" i="3"/>
  <c r="O320" i="3"/>
  <c r="S320" i="3"/>
  <c r="S326" i="3"/>
  <c r="V326" i="3" s="1"/>
  <c r="G326" i="3" s="1"/>
  <c r="O329" i="3"/>
  <c r="S329" i="3"/>
  <c r="O337" i="3"/>
  <c r="S337" i="3"/>
  <c r="S334" i="3"/>
  <c r="V334" i="3" s="1"/>
  <c r="G334" i="3" s="1"/>
  <c r="S330" i="3"/>
  <c r="V330" i="3" s="1"/>
  <c r="G330" i="3" s="1"/>
  <c r="S254" i="3"/>
  <c r="V254" i="3" s="1"/>
  <c r="G254" i="3" s="1"/>
  <c r="S258" i="3"/>
  <c r="V258" i="3" s="1"/>
  <c r="G258" i="3" s="1"/>
  <c r="O272" i="3"/>
  <c r="V272" i="3" s="1"/>
  <c r="G272" i="3" s="1"/>
  <c r="O280" i="3"/>
  <c r="V280" i="3" s="1"/>
  <c r="G280" i="3" s="1"/>
  <c r="O290" i="3"/>
  <c r="V290" i="3" s="1"/>
  <c r="G290" i="3" s="1"/>
  <c r="S237" i="3"/>
  <c r="V237" i="3" s="1"/>
  <c r="G237" i="3" s="1"/>
  <c r="O274" i="3"/>
  <c r="S274" i="3"/>
  <c r="O282" i="3"/>
  <c r="S282" i="3"/>
  <c r="O287" i="3"/>
  <c r="S287" i="3"/>
  <c r="O291" i="3"/>
  <c r="S291" i="3"/>
  <c r="S251" i="3"/>
  <c r="O251" i="3"/>
  <c r="O299" i="3"/>
  <c r="S299" i="3"/>
  <c r="O200" i="3"/>
  <c r="V200" i="3" s="1"/>
  <c r="G200" i="3" s="1"/>
  <c r="O239" i="3"/>
  <c r="V239" i="3" s="1"/>
  <c r="G239" i="3" s="1"/>
  <c r="O241" i="3"/>
  <c r="S241" i="3"/>
  <c r="M273" i="3"/>
  <c r="L300" i="3"/>
  <c r="O286" i="3"/>
  <c r="V286" i="3" s="1"/>
  <c r="G286" i="3" s="1"/>
  <c r="S297" i="3"/>
  <c r="O297" i="3"/>
  <c r="S162" i="3"/>
  <c r="O162" i="3"/>
  <c r="S196" i="3"/>
  <c r="O196" i="3"/>
  <c r="O234" i="3"/>
  <c r="V234" i="3" s="1"/>
  <c r="G234" i="3" s="1"/>
  <c r="S236" i="3"/>
  <c r="V236" i="3" s="1"/>
  <c r="G236" i="3" s="1"/>
  <c r="S246" i="3"/>
  <c r="O246" i="3"/>
  <c r="S271" i="3"/>
  <c r="V271" i="3" s="1"/>
  <c r="S278" i="3"/>
  <c r="V278" i="3" s="1"/>
  <c r="G278" i="3" s="1"/>
  <c r="S288" i="3"/>
  <c r="V288" i="3" s="1"/>
  <c r="G288" i="3" s="1"/>
  <c r="O295" i="3"/>
  <c r="S295" i="3"/>
  <c r="O298" i="3"/>
  <c r="V298" i="3" s="1"/>
  <c r="G298" i="3" s="1"/>
  <c r="S213" i="3"/>
  <c r="O213" i="3"/>
  <c r="O217" i="3"/>
  <c r="V217" i="3" s="1"/>
  <c r="G217" i="3" s="1"/>
  <c r="S255" i="3"/>
  <c r="O255" i="3"/>
  <c r="S275" i="3"/>
  <c r="V275" i="3" s="1"/>
  <c r="G275" i="3" s="1"/>
  <c r="O277" i="3"/>
  <c r="V277" i="3" s="1"/>
  <c r="G277" i="3" s="1"/>
  <c r="S292" i="3"/>
  <c r="V292" i="3" s="1"/>
  <c r="G292" i="3" s="1"/>
  <c r="O294" i="3"/>
  <c r="V294" i="3" s="1"/>
  <c r="G294" i="3" s="1"/>
  <c r="S296" i="3"/>
  <c r="V296" i="3" s="1"/>
  <c r="G296" i="3" s="1"/>
  <c r="O179" i="3"/>
  <c r="V179" i="3" s="1"/>
  <c r="G179" i="3" s="1"/>
  <c r="O208" i="3"/>
  <c r="V208" i="3" s="1"/>
  <c r="G208" i="3" s="1"/>
  <c r="O238" i="3"/>
  <c r="V238" i="3" s="1"/>
  <c r="G238" i="3" s="1"/>
  <c r="O243" i="3"/>
  <c r="V243" i="3" s="1"/>
  <c r="G243" i="3" s="1"/>
  <c r="S245" i="3"/>
  <c r="V245" i="3" s="1"/>
  <c r="G245" i="3" s="1"/>
  <c r="O244" i="3"/>
  <c r="S244" i="3"/>
  <c r="O249" i="3"/>
  <c r="S249" i="3"/>
  <c r="O253" i="3"/>
  <c r="S253" i="3"/>
  <c r="O261" i="3"/>
  <c r="S261" i="3"/>
  <c r="S205" i="3"/>
  <c r="O205" i="3"/>
  <c r="M235" i="3"/>
  <c r="L262" i="3"/>
  <c r="O248" i="3"/>
  <c r="V248" i="3" s="1"/>
  <c r="G248" i="3" s="1"/>
  <c r="S170" i="3"/>
  <c r="O170" i="3"/>
  <c r="S210" i="3"/>
  <c r="O210" i="3"/>
  <c r="S201" i="3"/>
  <c r="O201" i="3"/>
  <c r="S233" i="3"/>
  <c r="V233" i="3" s="1"/>
  <c r="S240" i="3"/>
  <c r="V240" i="3" s="1"/>
  <c r="G240" i="3" s="1"/>
  <c r="S250" i="3"/>
  <c r="V250" i="3" s="1"/>
  <c r="G250" i="3" s="1"/>
  <c r="O252" i="3"/>
  <c r="V252" i="3" s="1"/>
  <c r="G252" i="3" s="1"/>
  <c r="S257" i="3"/>
  <c r="V257" i="3" s="1"/>
  <c r="G257" i="3" s="1"/>
  <c r="O259" i="3"/>
  <c r="V259" i="3" s="1"/>
  <c r="G259" i="3" s="1"/>
  <c r="O260" i="3"/>
  <c r="V260" i="3" s="1"/>
  <c r="G260" i="3" s="1"/>
  <c r="S197" i="3"/>
  <c r="O197" i="3"/>
  <c r="S214" i="3"/>
  <c r="O214" i="3"/>
  <c r="O256" i="3"/>
  <c r="V256" i="3" s="1"/>
  <c r="G256" i="3" s="1"/>
  <c r="L224" i="3"/>
  <c r="O218" i="3"/>
  <c r="S218" i="3"/>
  <c r="S221" i="3"/>
  <c r="O221" i="3"/>
  <c r="S83" i="3"/>
  <c r="O83" i="3"/>
  <c r="O198" i="3"/>
  <c r="S198" i="3"/>
  <c r="O202" i="3"/>
  <c r="S202" i="3"/>
  <c r="O206" i="3"/>
  <c r="S206" i="3"/>
  <c r="O211" i="3"/>
  <c r="S211" i="3"/>
  <c r="O215" i="3"/>
  <c r="S215" i="3"/>
  <c r="O219" i="3"/>
  <c r="S219" i="3"/>
  <c r="S222" i="3"/>
  <c r="O222" i="3"/>
  <c r="S91" i="3"/>
  <c r="O91" i="3"/>
  <c r="S195" i="3"/>
  <c r="V195" i="3" s="1"/>
  <c r="S199" i="3"/>
  <c r="V199" i="3" s="1"/>
  <c r="G199" i="3" s="1"/>
  <c r="S203" i="3"/>
  <c r="V203" i="3" s="1"/>
  <c r="G203" i="3" s="1"/>
  <c r="S207" i="3"/>
  <c r="V207" i="3" s="1"/>
  <c r="G207" i="3" s="1"/>
  <c r="S212" i="3"/>
  <c r="V212" i="3" s="1"/>
  <c r="G212" i="3" s="1"/>
  <c r="O223" i="3"/>
  <c r="S223" i="3"/>
  <c r="S216" i="3"/>
  <c r="V216" i="3" s="1"/>
  <c r="G216" i="3" s="1"/>
  <c r="S220" i="3"/>
  <c r="V220" i="3" s="1"/>
  <c r="G220" i="3" s="1"/>
  <c r="O158" i="3"/>
  <c r="V158" i="3" s="1"/>
  <c r="G158" i="3" s="1"/>
  <c r="O166" i="3"/>
  <c r="V166" i="3" s="1"/>
  <c r="G166" i="3" s="1"/>
  <c r="O175" i="3"/>
  <c r="V175" i="3" s="1"/>
  <c r="G175" i="3" s="1"/>
  <c r="O160" i="3"/>
  <c r="S160" i="3"/>
  <c r="O168" i="3"/>
  <c r="S168" i="3"/>
  <c r="O177" i="3"/>
  <c r="S177" i="3"/>
  <c r="O164" i="3"/>
  <c r="S164" i="3"/>
  <c r="O173" i="3"/>
  <c r="S173" i="3"/>
  <c r="O181" i="3"/>
  <c r="S181" i="3"/>
  <c r="S138" i="3"/>
  <c r="O138" i="3"/>
  <c r="S183" i="3"/>
  <c r="O183" i="3"/>
  <c r="O185" i="3"/>
  <c r="S185" i="3"/>
  <c r="O136" i="3"/>
  <c r="S136" i="3"/>
  <c r="S134" i="3"/>
  <c r="O134" i="3"/>
  <c r="O163" i="3"/>
  <c r="V163" i="3" s="1"/>
  <c r="G163" i="3" s="1"/>
  <c r="O167" i="3"/>
  <c r="V167" i="3" s="1"/>
  <c r="G167" i="3" s="1"/>
  <c r="O172" i="3"/>
  <c r="V172" i="3" s="1"/>
  <c r="G172" i="3" s="1"/>
  <c r="O176" i="3"/>
  <c r="V176" i="3" s="1"/>
  <c r="G176" i="3" s="1"/>
  <c r="O180" i="3"/>
  <c r="V180" i="3" s="1"/>
  <c r="G180" i="3" s="1"/>
  <c r="S182" i="3"/>
  <c r="V182" i="3" s="1"/>
  <c r="G182" i="3" s="1"/>
  <c r="O184" i="3"/>
  <c r="V184" i="3" s="1"/>
  <c r="G184" i="3" s="1"/>
  <c r="M159" i="3"/>
  <c r="L186" i="3"/>
  <c r="O142" i="3"/>
  <c r="V142" i="3" s="1"/>
  <c r="G142" i="3" s="1"/>
  <c r="S157" i="3"/>
  <c r="V157" i="3" s="1"/>
  <c r="S161" i="3"/>
  <c r="V161" i="3" s="1"/>
  <c r="G161" i="3" s="1"/>
  <c r="S165" i="3"/>
  <c r="V165" i="3" s="1"/>
  <c r="G165" i="3" s="1"/>
  <c r="S169" i="3"/>
  <c r="V169" i="3" s="1"/>
  <c r="G169" i="3" s="1"/>
  <c r="S174" i="3"/>
  <c r="V174" i="3" s="1"/>
  <c r="G174" i="3" s="1"/>
  <c r="S178" i="3"/>
  <c r="V178" i="3" s="1"/>
  <c r="G178" i="3" s="1"/>
  <c r="S81" i="3"/>
  <c r="V81" i="3" s="1"/>
  <c r="G81" i="3" s="1"/>
  <c r="O100" i="3"/>
  <c r="V100" i="3" s="1"/>
  <c r="G100" i="3" s="1"/>
  <c r="O121" i="3"/>
  <c r="V121" i="3" s="1"/>
  <c r="G121" i="3" s="1"/>
  <c r="O125" i="3"/>
  <c r="S127" i="3"/>
  <c r="V127" i="3" s="1"/>
  <c r="G127" i="3" s="1"/>
  <c r="O129" i="3"/>
  <c r="V129" i="3" s="1"/>
  <c r="G129" i="3" s="1"/>
  <c r="S119" i="3"/>
  <c r="V119" i="3" s="1"/>
  <c r="S128" i="3"/>
  <c r="O128" i="3"/>
  <c r="O130" i="3"/>
  <c r="S130" i="3"/>
  <c r="S124" i="3"/>
  <c r="O124" i="3"/>
  <c r="O126" i="3"/>
  <c r="S126" i="3"/>
  <c r="S131" i="3"/>
  <c r="V131" i="3" s="1"/>
  <c r="G131" i="3" s="1"/>
  <c r="S145" i="3"/>
  <c r="O145" i="3"/>
  <c r="S87" i="3"/>
  <c r="O87" i="3"/>
  <c r="S120" i="3"/>
  <c r="O120" i="3"/>
  <c r="O122" i="3"/>
  <c r="S122" i="3"/>
  <c r="S137" i="3"/>
  <c r="O137" i="3"/>
  <c r="S141" i="3"/>
  <c r="O141" i="3"/>
  <c r="O143" i="3"/>
  <c r="S143" i="3"/>
  <c r="S146" i="3"/>
  <c r="O146" i="3"/>
  <c r="O85" i="3"/>
  <c r="S85" i="3"/>
  <c r="S123" i="3"/>
  <c r="V123" i="3" s="1"/>
  <c r="G123" i="3" s="1"/>
  <c r="V125" i="3"/>
  <c r="G125" i="3" s="1"/>
  <c r="S132" i="3"/>
  <c r="O132" i="3"/>
  <c r="O135" i="3"/>
  <c r="S135" i="3"/>
  <c r="O139" i="3"/>
  <c r="S139" i="3"/>
  <c r="O147" i="3"/>
  <c r="S147" i="3"/>
  <c r="S140" i="3"/>
  <c r="V140" i="3" s="1"/>
  <c r="G140" i="3" s="1"/>
  <c r="S144" i="3"/>
  <c r="V144" i="3" s="1"/>
  <c r="G144" i="3" s="1"/>
  <c r="O96" i="3"/>
  <c r="V96" i="3" s="1"/>
  <c r="G96" i="3" s="1"/>
  <c r="S82" i="3"/>
  <c r="O82" i="3"/>
  <c r="O97" i="3"/>
  <c r="S97" i="3"/>
  <c r="O105" i="3"/>
  <c r="S105" i="3"/>
  <c r="S89" i="3"/>
  <c r="V89" i="3" s="1"/>
  <c r="G89" i="3" s="1"/>
  <c r="S94" i="3"/>
  <c r="O94" i="3"/>
  <c r="S98" i="3"/>
  <c r="V98" i="3" s="1"/>
  <c r="G98" i="3" s="1"/>
  <c r="S103" i="3"/>
  <c r="O103" i="3"/>
  <c r="S107" i="3"/>
  <c r="O107" i="3"/>
  <c r="O84" i="3"/>
  <c r="S84" i="3"/>
  <c r="S86" i="3"/>
  <c r="O86" i="3"/>
  <c r="O101" i="3"/>
  <c r="S101" i="3"/>
  <c r="O104" i="3"/>
  <c r="V104" i="3" s="1"/>
  <c r="G104" i="3" s="1"/>
  <c r="S108" i="3"/>
  <c r="O108" i="3"/>
  <c r="O88" i="3"/>
  <c r="S88" i="3"/>
  <c r="L110" i="3"/>
  <c r="O92" i="3"/>
  <c r="S92" i="3"/>
  <c r="S90" i="3"/>
  <c r="O90" i="3"/>
  <c r="S93" i="3"/>
  <c r="V93" i="3" s="1"/>
  <c r="G93" i="3" s="1"/>
  <c r="S99" i="3"/>
  <c r="O99" i="3"/>
  <c r="S102" i="3"/>
  <c r="V102" i="3" s="1"/>
  <c r="G102" i="3" s="1"/>
  <c r="O109" i="3"/>
  <c r="S109" i="3"/>
  <c r="S106" i="3"/>
  <c r="V106" i="3" s="1"/>
  <c r="G106" i="3" s="1"/>
  <c r="O2" i="5"/>
  <c r="L2" i="5" s="1"/>
  <c r="V7021" i="3" l="1"/>
  <c r="G7021" i="3" s="1"/>
  <c r="V3919" i="3"/>
  <c r="V3957" i="3"/>
  <c r="V7626" i="3"/>
  <c r="G7626" i="3" s="1"/>
  <c r="V5489" i="3"/>
  <c r="G5489" i="3" s="1"/>
  <c r="V7358" i="3"/>
  <c r="G7358" i="3" s="1"/>
  <c r="V4267" i="3"/>
  <c r="G4267" i="3" s="1"/>
  <c r="V4244" i="3"/>
  <c r="G4244" i="3" s="1"/>
  <c r="V4263" i="3"/>
  <c r="G4263" i="3" s="1"/>
  <c r="V3923" i="3"/>
  <c r="G3923" i="3" s="1"/>
  <c r="V6491" i="3"/>
  <c r="G6491" i="3" s="1"/>
  <c r="V7019" i="3"/>
  <c r="G7019" i="3" s="1"/>
  <c r="V5461" i="3"/>
  <c r="G5461" i="3" s="1"/>
  <c r="V6808" i="3"/>
  <c r="G6808" i="3" s="1"/>
  <c r="S5553" i="3"/>
  <c r="V5553" i="3" s="1"/>
  <c r="G5553" i="3" s="1"/>
  <c r="V6740" i="3"/>
  <c r="G6740" i="3" s="1"/>
  <c r="V7499" i="3"/>
  <c r="G7499" i="3" s="1"/>
  <c r="V5375" i="3"/>
  <c r="G5375" i="3" s="1"/>
  <c r="V6429" i="3"/>
  <c r="G6429" i="3" s="1"/>
  <c r="V5503" i="3"/>
  <c r="G5503" i="3" s="1"/>
  <c r="V7624" i="3"/>
  <c r="G7624" i="3" s="1"/>
  <c r="V7474" i="3"/>
  <c r="G7474" i="3" s="1"/>
  <c r="V7316" i="3"/>
  <c r="G7316" i="3" s="1"/>
  <c r="V7394" i="3"/>
  <c r="G7394" i="3" s="1"/>
  <c r="V4261" i="3"/>
  <c r="V6811" i="3"/>
  <c r="G6811" i="3" s="1"/>
  <c r="O7377" i="3"/>
  <c r="V7377" i="3" s="1"/>
  <c r="G7377" i="3" s="1"/>
  <c r="V7036" i="3"/>
  <c r="G7036" i="3" s="1"/>
  <c r="V3335" i="3"/>
  <c r="G3335" i="3" s="1"/>
  <c r="V3768" i="3"/>
  <c r="G3768" i="3" s="1"/>
  <c r="V6792" i="3"/>
  <c r="G6792" i="3" s="1"/>
  <c r="V6661" i="3"/>
  <c r="G6661" i="3" s="1"/>
  <c r="V4007" i="3"/>
  <c r="G4007" i="3" s="1"/>
  <c r="V6819" i="3"/>
  <c r="G6819" i="3" s="1"/>
  <c r="V6746" i="3"/>
  <c r="G6746" i="3" s="1"/>
  <c r="V5405" i="3"/>
  <c r="G5405" i="3" s="1"/>
  <c r="V6757" i="3"/>
  <c r="G6757" i="3" s="1"/>
  <c r="V6794" i="3"/>
  <c r="G6794" i="3" s="1"/>
  <c r="V7443" i="3"/>
  <c r="G7443" i="3" s="1"/>
  <c r="V6825" i="3"/>
  <c r="G6825" i="3" s="1"/>
  <c r="V6601" i="3"/>
  <c r="G6601" i="3" s="1"/>
  <c r="V7290" i="3"/>
  <c r="G7290" i="3" s="1"/>
  <c r="V7554" i="3"/>
  <c r="G7554" i="3" s="1"/>
  <c r="V5726" i="3"/>
  <c r="G5726" i="3" s="1"/>
  <c r="V5378" i="3"/>
  <c r="G5378" i="3" s="1"/>
  <c r="V6474" i="3"/>
  <c r="G6474" i="3" s="1"/>
  <c r="V2192" i="3"/>
  <c r="G2192" i="3" s="1"/>
  <c r="V7501" i="3"/>
  <c r="G7501" i="3" s="1"/>
  <c r="V7356" i="3"/>
  <c r="G7356" i="3" s="1"/>
  <c r="V6735" i="3"/>
  <c r="G6735" i="3" s="1"/>
  <c r="V6706" i="3"/>
  <c r="G6706" i="3" s="1"/>
  <c r="V6559" i="3"/>
  <c r="G6559" i="3" s="1"/>
  <c r="V6542" i="3"/>
  <c r="G6542" i="3" s="1"/>
  <c r="V6442" i="3"/>
  <c r="G6442" i="3" s="1"/>
  <c r="V5486" i="3"/>
  <c r="G5486" i="3" s="1"/>
  <c r="V3641" i="3"/>
  <c r="G3641" i="3" s="1"/>
  <c r="V3367" i="3"/>
  <c r="G3367" i="3" s="1"/>
  <c r="V5720" i="3"/>
  <c r="G5720" i="3" s="1"/>
  <c r="V5574" i="3"/>
  <c r="G5574" i="3" s="1"/>
  <c r="V3882" i="3"/>
  <c r="G3882" i="3" s="1"/>
  <c r="V3243" i="3"/>
  <c r="G3243" i="3" s="1"/>
  <c r="V3218" i="3"/>
  <c r="G3218" i="3" s="1"/>
  <c r="V3204" i="3"/>
  <c r="G3204" i="3" s="1"/>
  <c r="V5900" i="3"/>
  <c r="G5900" i="3" s="1"/>
  <c r="V5976" i="3"/>
  <c r="G5976" i="3" s="1"/>
  <c r="V3976" i="3"/>
  <c r="G3976" i="3" s="1"/>
  <c r="V3908" i="3"/>
  <c r="G3908" i="3" s="1"/>
  <c r="V3368" i="3"/>
  <c r="G3368" i="3" s="1"/>
  <c r="V2256" i="3"/>
  <c r="G2256" i="3" s="1"/>
  <c r="V2911" i="3"/>
  <c r="G2911" i="3" s="1"/>
  <c r="V2228" i="3"/>
  <c r="G2228" i="3" s="1"/>
  <c r="V7529" i="3"/>
  <c r="G7529" i="3" s="1"/>
  <c r="V7193" i="3"/>
  <c r="G7193" i="3" s="1"/>
  <c r="V7023" i="3"/>
  <c r="G7023" i="3" s="1"/>
  <c r="V6356" i="3"/>
  <c r="G6356" i="3" s="1"/>
  <c r="V5945" i="3"/>
  <c r="G5945" i="3" s="1"/>
  <c r="V5819" i="3"/>
  <c r="G5819" i="3" s="1"/>
  <c r="V5802" i="3"/>
  <c r="G5802" i="3" s="1"/>
  <c r="V5785" i="3"/>
  <c r="G5785" i="3" s="1"/>
  <c r="V5715" i="3"/>
  <c r="G5715" i="3" s="1"/>
  <c r="V5724" i="3"/>
  <c r="G5724" i="3" s="1"/>
  <c r="V5353" i="3"/>
  <c r="G5353" i="3" s="1"/>
  <c r="V2807" i="3"/>
  <c r="G2807" i="3" s="1"/>
  <c r="V2790" i="3"/>
  <c r="G2790" i="3" s="1"/>
  <c r="V5680" i="3"/>
  <c r="G5680" i="3" s="1"/>
  <c r="V5693" i="3"/>
  <c r="G5693" i="3" s="1"/>
  <c r="V5685" i="3"/>
  <c r="G5685" i="3" s="1"/>
  <c r="V5656" i="3"/>
  <c r="G5656" i="3" s="1"/>
  <c r="V5615" i="3"/>
  <c r="G5615" i="3" s="1"/>
  <c r="V5607" i="3"/>
  <c r="G5607" i="3" s="1"/>
  <c r="V5598" i="3"/>
  <c r="G5598" i="3" s="1"/>
  <c r="V5581" i="3"/>
  <c r="G5581" i="3" s="1"/>
  <c r="V5568" i="3"/>
  <c r="G5568" i="3" s="1"/>
  <c r="V5537" i="3"/>
  <c r="G5537" i="3" s="1"/>
  <c r="V5525" i="3"/>
  <c r="G5525" i="3" s="1"/>
  <c r="V4847" i="3"/>
  <c r="G4847" i="3" s="1"/>
  <c r="V4770" i="3"/>
  <c r="G4770" i="3" s="1"/>
  <c r="V4744" i="3"/>
  <c r="G4744" i="3" s="1"/>
  <c r="V4727" i="3"/>
  <c r="G4727" i="3" s="1"/>
  <c r="V4702" i="3"/>
  <c r="G4702" i="3" s="1"/>
  <c r="V4685" i="3"/>
  <c r="G4685" i="3" s="1"/>
  <c r="V4660" i="3"/>
  <c r="G4660" i="3" s="1"/>
  <c r="V4643" i="3"/>
  <c r="G4643" i="3" s="1"/>
  <c r="V4618" i="3"/>
  <c r="G4618" i="3" s="1"/>
  <c r="V4592" i="3"/>
  <c r="G4592" i="3" s="1"/>
  <c r="V4575" i="3"/>
  <c r="G4575" i="3" s="1"/>
  <c r="V7231" i="3"/>
  <c r="G7231" i="3" s="1"/>
  <c r="V7209" i="3"/>
  <c r="G7209" i="3" s="1"/>
  <c r="V7176" i="3"/>
  <c r="G7176" i="3" s="1"/>
  <c r="V3998" i="3"/>
  <c r="G3998" i="3" s="1"/>
  <c r="V3176" i="3"/>
  <c r="G3176" i="3" s="1"/>
  <c r="V5915" i="3"/>
  <c r="G5915" i="3" s="1"/>
  <c r="V5827" i="3"/>
  <c r="G5827" i="3" s="1"/>
  <c r="V5988" i="3"/>
  <c r="G5988" i="3" s="1"/>
  <c r="V5903" i="3"/>
  <c r="G5903" i="3" s="1"/>
  <c r="V6584" i="3"/>
  <c r="G6584" i="3" s="1"/>
  <c r="V5760" i="3"/>
  <c r="G5760" i="3" s="1"/>
  <c r="V3693" i="3"/>
  <c r="G3693" i="3" s="1"/>
  <c r="V3402" i="3"/>
  <c r="G3402" i="3" s="1"/>
  <c r="V4005" i="3"/>
  <c r="G4005" i="3" s="1"/>
  <c r="V3904" i="3"/>
  <c r="G3904" i="3" s="1"/>
  <c r="V3870" i="3"/>
  <c r="G3870" i="3" s="1"/>
  <c r="V3625" i="3"/>
  <c r="G3625" i="3" s="1"/>
  <c r="V3512" i="3"/>
  <c r="G3512" i="3" s="1"/>
  <c r="V3745" i="3"/>
  <c r="G3745" i="3" s="1"/>
  <c r="V3551" i="3"/>
  <c r="G3551" i="3" s="1"/>
  <c r="V3217" i="3"/>
  <c r="G3217" i="3" s="1"/>
  <c r="V3203" i="3"/>
  <c r="G3203" i="3" s="1"/>
  <c r="V3186" i="3"/>
  <c r="G3186" i="3" s="1"/>
  <c r="V7228" i="3"/>
  <c r="G7228" i="3" s="1"/>
  <c r="V6980" i="3"/>
  <c r="G6980" i="3" s="1"/>
  <c r="V6984" i="3"/>
  <c r="G6984" i="3" s="1"/>
  <c r="V6739" i="3"/>
  <c r="G6739" i="3" s="1"/>
  <c r="V6743" i="3"/>
  <c r="G6743" i="3" s="1"/>
  <c r="V6790" i="3"/>
  <c r="G6790" i="3" s="1"/>
  <c r="V6718" i="3"/>
  <c r="G6718" i="3" s="1"/>
  <c r="V5949" i="3"/>
  <c r="G5949" i="3" s="1"/>
  <c r="V1462" i="3"/>
  <c r="G1462" i="3" s="1"/>
  <c r="V1458" i="3"/>
  <c r="G1458" i="3" s="1"/>
  <c r="V1452" i="3"/>
  <c r="G1452" i="3" s="1"/>
  <c r="V3235" i="3"/>
  <c r="G3235" i="3" s="1"/>
  <c r="V3209" i="3"/>
  <c r="G3209" i="3" s="1"/>
  <c r="V3174" i="3"/>
  <c r="G3174" i="3" s="1"/>
  <c r="V5190" i="3"/>
  <c r="G5190" i="3" s="1"/>
  <c r="V7423" i="3"/>
  <c r="G7423" i="3" s="1"/>
  <c r="V7419" i="3"/>
  <c r="G7419" i="3" s="1"/>
  <c r="V7465" i="3"/>
  <c r="G7465" i="3" s="1"/>
  <c r="V6858" i="3"/>
  <c r="G6858" i="3" s="1"/>
  <c r="V6475" i="3"/>
  <c r="G6475" i="3" s="1"/>
  <c r="V6589" i="3"/>
  <c r="G6589" i="3" s="1"/>
  <c r="V6374" i="3"/>
  <c r="G6374" i="3" s="1"/>
  <c r="V6449" i="3"/>
  <c r="G6449" i="3" s="1"/>
  <c r="V6019" i="3"/>
  <c r="G6019" i="3" s="1"/>
  <c r="V5920" i="3"/>
  <c r="G5920" i="3" s="1"/>
  <c r="V4391" i="3"/>
  <c r="G4391" i="3" s="1"/>
  <c r="V7587" i="3"/>
  <c r="G7587" i="3" s="1"/>
  <c r="V7549" i="3"/>
  <c r="G7549" i="3" s="1"/>
  <c r="V7574" i="3"/>
  <c r="G7574" i="3" s="1"/>
  <c r="V7557" i="3"/>
  <c r="G7557" i="3" s="1"/>
  <c r="V7018" i="3"/>
  <c r="G7018" i="3" s="1"/>
  <c r="V7167" i="3"/>
  <c r="G7167" i="3" s="1"/>
  <c r="V7154" i="3"/>
  <c r="G7154" i="3" s="1"/>
  <c r="V7132" i="3"/>
  <c r="G7132" i="3" s="1"/>
  <c r="V7112" i="3"/>
  <c r="G7112" i="3" s="1"/>
  <c r="V7090" i="3"/>
  <c r="G7090" i="3" s="1"/>
  <c r="V6852" i="3"/>
  <c r="G6852" i="3" s="1"/>
  <c r="V6976" i="3"/>
  <c r="G6976" i="3" s="1"/>
  <c r="V6771" i="3"/>
  <c r="G6771" i="3" s="1"/>
  <c r="V6473" i="3"/>
  <c r="G6473" i="3" s="1"/>
  <c r="V6632" i="3"/>
  <c r="G6632" i="3" s="1"/>
  <c r="V6484" i="3"/>
  <c r="G6484" i="3" s="1"/>
  <c r="V6598" i="3"/>
  <c r="G6598" i="3" s="1"/>
  <c r="V6581" i="3"/>
  <c r="G6581" i="3" s="1"/>
  <c r="V5761" i="3"/>
  <c r="G5761" i="3" s="1"/>
  <c r="V5744" i="3"/>
  <c r="G5744" i="3" s="1"/>
  <c r="V6338" i="3"/>
  <c r="G6338" i="3" s="1"/>
  <c r="V5971" i="3"/>
  <c r="V5878" i="3"/>
  <c r="G5878" i="3" s="1"/>
  <c r="V5793" i="3"/>
  <c r="G5793" i="3" s="1"/>
  <c r="V1735" i="3"/>
  <c r="G1735" i="3" s="1"/>
  <c r="V1705" i="3"/>
  <c r="G1705" i="3" s="1"/>
  <c r="V5386" i="3"/>
  <c r="G5386" i="3" s="1"/>
  <c r="V7585" i="3"/>
  <c r="G7585" i="3" s="1"/>
  <c r="V7572" i="3"/>
  <c r="G7572" i="3" s="1"/>
  <c r="V7555" i="3"/>
  <c r="G7555" i="3" s="1"/>
  <c r="V7012" i="3"/>
  <c r="G7012" i="3" s="1"/>
  <c r="V7159" i="3"/>
  <c r="G7159" i="3" s="1"/>
  <c r="V7134" i="3"/>
  <c r="G7134" i="3" s="1"/>
  <c r="V7092" i="3"/>
  <c r="G7092" i="3" s="1"/>
  <c r="V7058" i="3"/>
  <c r="G7058" i="3" s="1"/>
  <c r="V7041" i="3"/>
  <c r="G7041" i="3" s="1"/>
  <c r="V6635" i="3"/>
  <c r="G6635" i="3" s="1"/>
  <c r="V6668" i="3"/>
  <c r="G6668" i="3" s="1"/>
  <c r="V6516" i="3"/>
  <c r="G6516" i="3" s="1"/>
  <c r="V6511" i="3"/>
  <c r="G6511" i="3" s="1"/>
  <c r="V6486" i="3"/>
  <c r="G6486" i="3" s="1"/>
  <c r="V6432" i="3"/>
  <c r="G6432" i="3" s="1"/>
  <c r="V6410" i="3"/>
  <c r="G6410" i="3" s="1"/>
  <c r="V5995" i="3"/>
  <c r="G5995" i="3" s="1"/>
  <c r="V5911" i="3"/>
  <c r="G5911" i="3" s="1"/>
  <c r="V5843" i="3"/>
  <c r="G5843" i="3" s="1"/>
  <c r="V5792" i="3"/>
  <c r="G5792" i="3" s="1"/>
  <c r="V5999" i="3"/>
  <c r="G5999" i="3" s="1"/>
  <c r="V2860" i="3"/>
  <c r="G2860" i="3" s="1"/>
  <c r="V2538" i="3"/>
  <c r="G2538" i="3" s="1"/>
  <c r="V1059" i="3"/>
  <c r="G1059" i="3" s="1"/>
  <c r="V3643" i="3"/>
  <c r="G3643" i="3" s="1"/>
  <c r="V3626" i="3"/>
  <c r="G3626" i="3" s="1"/>
  <c r="V2602" i="3"/>
  <c r="G2602" i="3" s="1"/>
  <c r="V5684" i="3"/>
  <c r="G5684" i="3" s="1"/>
  <c r="V5645" i="3"/>
  <c r="G5645" i="3" s="1"/>
  <c r="V5641" i="3"/>
  <c r="G5641" i="3" s="1"/>
  <c r="V5657" i="3"/>
  <c r="G5657" i="3" s="1"/>
  <c r="V5060" i="3"/>
  <c r="G5060" i="3" s="1"/>
  <c r="V5064" i="3"/>
  <c r="G5064" i="3" s="1"/>
  <c r="V5047" i="3"/>
  <c r="G5047" i="3" s="1"/>
  <c r="V4120" i="3"/>
  <c r="G4120" i="3" s="1"/>
  <c r="V4078" i="3"/>
  <c r="G4078" i="3" s="1"/>
  <c r="V4036" i="3"/>
  <c r="G4036" i="3" s="1"/>
  <c r="V4797" i="3"/>
  <c r="G4797" i="3" s="1"/>
  <c r="V1434" i="3"/>
  <c r="G1434" i="3" s="1"/>
  <c r="V5439" i="3"/>
  <c r="G5439" i="3" s="1"/>
  <c r="V5569" i="3"/>
  <c r="G5569" i="3" s="1"/>
  <c r="V5573" i="3"/>
  <c r="G5573" i="3" s="1"/>
  <c r="V5532" i="3"/>
  <c r="G5532" i="3" s="1"/>
  <c r="V7610" i="3"/>
  <c r="G7610" i="3" s="1"/>
  <c r="V7593" i="3"/>
  <c r="G7593" i="3" s="1"/>
  <c r="V7618" i="3"/>
  <c r="G7618" i="3" s="1"/>
  <c r="V7568" i="3"/>
  <c r="G7568" i="3" s="1"/>
  <c r="V7547" i="3"/>
  <c r="G7547" i="3" s="1"/>
  <c r="V7589" i="3"/>
  <c r="G7589" i="3" s="1"/>
  <c r="V7507" i="3"/>
  <c r="G7507" i="3" s="1"/>
  <c r="V7473" i="3"/>
  <c r="G7473" i="3" s="1"/>
  <c r="V7430" i="3"/>
  <c r="G7430" i="3" s="1"/>
  <c r="V7455" i="3"/>
  <c r="G7455" i="3" s="1"/>
  <c r="V7365" i="3"/>
  <c r="G7365" i="3" s="1"/>
  <c r="V7350" i="3"/>
  <c r="G7350" i="3" s="1"/>
  <c r="V7397" i="3"/>
  <c r="G7397" i="3" s="1"/>
  <c r="V7323" i="3"/>
  <c r="G7323" i="3" s="1"/>
  <c r="V7317" i="3"/>
  <c r="G7317" i="3" s="1"/>
  <c r="V7227" i="3"/>
  <c r="G7227" i="3" s="1"/>
  <c r="V7205" i="3"/>
  <c r="G7205" i="3" s="1"/>
  <c r="V7188" i="3"/>
  <c r="G7188" i="3" s="1"/>
  <c r="V7211" i="3"/>
  <c r="G7211" i="3" s="1"/>
  <c r="V7252" i="3"/>
  <c r="G7252" i="3" s="1"/>
  <c r="V6938" i="3"/>
  <c r="G6938" i="3" s="1"/>
  <c r="V6781" i="3"/>
  <c r="G6781" i="3" s="1"/>
  <c r="V6741" i="3"/>
  <c r="G6741" i="3" s="1"/>
  <c r="V6547" i="3"/>
  <c r="G6547" i="3" s="1"/>
  <c r="V6480" i="3"/>
  <c r="G6480" i="3" s="1"/>
  <c r="V6634" i="3"/>
  <c r="G6634" i="3" s="1"/>
  <c r="V6357" i="3"/>
  <c r="G6357" i="3" s="1"/>
  <c r="V6314" i="3"/>
  <c r="G6314" i="3" s="1"/>
  <c r="V6292" i="3"/>
  <c r="G6292" i="3" s="1"/>
  <c r="V6246" i="3"/>
  <c r="G6246" i="3" s="1"/>
  <c r="V6224" i="3"/>
  <c r="G6224" i="3" s="1"/>
  <c r="V6204" i="3"/>
  <c r="G6204" i="3" s="1"/>
  <c r="V6182" i="3"/>
  <c r="G6182" i="3" s="1"/>
  <c r="V6162" i="3"/>
  <c r="G6162" i="3" s="1"/>
  <c r="V6140" i="3"/>
  <c r="G6140" i="3" s="1"/>
  <c r="V6094" i="3"/>
  <c r="G6094" i="3" s="1"/>
  <c r="V6072" i="3"/>
  <c r="G6072" i="3" s="1"/>
  <c r="V6052" i="3"/>
  <c r="G6052" i="3" s="1"/>
  <c r="V6030" i="3"/>
  <c r="G6030" i="3" s="1"/>
  <c r="V6353" i="3"/>
  <c r="G6353" i="3" s="1"/>
  <c r="V6336" i="3"/>
  <c r="G6336" i="3" s="1"/>
  <c r="V6321" i="3"/>
  <c r="G6321" i="3" s="1"/>
  <c r="V6293" i="3"/>
  <c r="G6293" i="3" s="1"/>
  <c r="V6279" i="3"/>
  <c r="G6279" i="3" s="1"/>
  <c r="V6250" i="3"/>
  <c r="G6250" i="3" s="1"/>
  <c r="V6225" i="3"/>
  <c r="G6225" i="3" s="1"/>
  <c r="V6211" i="3"/>
  <c r="G6211" i="3" s="1"/>
  <c r="V6183" i="3"/>
  <c r="G6183" i="3" s="1"/>
  <c r="V6169" i="3"/>
  <c r="G6169" i="3" s="1"/>
  <c r="V6141" i="3"/>
  <c r="G6141" i="3" s="1"/>
  <c r="V6127" i="3"/>
  <c r="G6127" i="3" s="1"/>
  <c r="V6098" i="3"/>
  <c r="G6098" i="3" s="1"/>
  <c r="V6073" i="3"/>
  <c r="G6073" i="3" s="1"/>
  <c r="V6059" i="3"/>
  <c r="G6059" i="3" s="1"/>
  <c r="V6031" i="3"/>
  <c r="G6031" i="3" s="1"/>
  <c r="V6018" i="3"/>
  <c r="G6018" i="3" s="1"/>
  <c r="V5765" i="3"/>
  <c r="G5765" i="3" s="1"/>
  <c r="V5980" i="3"/>
  <c r="G5980" i="3" s="1"/>
  <c r="V5896" i="3"/>
  <c r="G5896" i="3" s="1"/>
  <c r="V5769" i="3"/>
  <c r="G5769" i="3" s="1"/>
  <c r="V5984" i="3"/>
  <c r="G5984" i="3" s="1"/>
  <c r="V5799" i="3"/>
  <c r="G5799" i="3" s="1"/>
  <c r="V5782" i="3"/>
  <c r="G5782" i="3" s="1"/>
  <c r="V5756" i="3"/>
  <c r="G5756" i="3" s="1"/>
  <c r="V5565" i="3"/>
  <c r="G5565" i="3" s="1"/>
  <c r="V5423" i="3"/>
  <c r="G5423" i="3" s="1"/>
  <c r="V2236" i="3"/>
  <c r="G2236" i="3" s="1"/>
  <c r="V4859" i="3"/>
  <c r="G4859" i="3" s="1"/>
  <c r="V4768" i="3"/>
  <c r="G4768" i="3" s="1"/>
  <c r="V4743" i="3"/>
  <c r="G4743" i="3" s="1"/>
  <c r="V4726" i="3"/>
  <c r="G4726" i="3" s="1"/>
  <c r="V4701" i="3"/>
  <c r="G4701" i="3" s="1"/>
  <c r="V4684" i="3"/>
  <c r="G4684" i="3" s="1"/>
  <c r="V4659" i="3"/>
  <c r="G4659" i="3" s="1"/>
  <c r="V4642" i="3"/>
  <c r="G4642" i="3" s="1"/>
  <c r="V4616" i="3"/>
  <c r="G4616" i="3" s="1"/>
  <c r="V4591" i="3"/>
  <c r="G4591" i="3" s="1"/>
  <c r="V4574" i="3"/>
  <c r="G4574" i="3" s="1"/>
  <c r="V4393" i="3"/>
  <c r="G4393" i="3" s="1"/>
  <c r="V7468" i="3"/>
  <c r="G7468" i="3" s="1"/>
  <c r="V7442" i="3"/>
  <c r="G7442" i="3" s="1"/>
  <c r="V7378" i="3"/>
  <c r="G7378" i="3" s="1"/>
  <c r="V7352" i="3"/>
  <c r="G7352" i="3" s="1"/>
  <c r="V7399" i="3"/>
  <c r="G7399" i="3" s="1"/>
  <c r="V7325" i="3"/>
  <c r="G7325" i="3" s="1"/>
  <c r="V7214" i="3"/>
  <c r="G7214" i="3" s="1"/>
  <c r="V7168" i="3"/>
  <c r="G7168" i="3" s="1"/>
  <c r="V7130" i="3"/>
  <c r="G7130" i="3" s="1"/>
  <c r="V7088" i="3"/>
  <c r="G7088" i="3" s="1"/>
  <c r="V7050" i="3"/>
  <c r="G7050" i="3" s="1"/>
  <c r="V6809" i="3"/>
  <c r="G6809" i="3" s="1"/>
  <c r="V6784" i="3"/>
  <c r="G6784" i="3" s="1"/>
  <c r="V6560" i="3"/>
  <c r="G6560" i="3" s="1"/>
  <c r="V6623" i="3"/>
  <c r="G6623" i="3" s="1"/>
  <c r="V5883" i="3"/>
  <c r="G5883" i="3" s="1"/>
  <c r="V3921" i="3"/>
  <c r="G3921" i="3" s="1"/>
  <c r="V3884" i="3"/>
  <c r="G3884" i="3" s="1"/>
  <c r="V3757" i="3"/>
  <c r="G3757" i="3" s="1"/>
  <c r="V3663" i="3"/>
  <c r="G3663" i="3" s="1"/>
  <c r="V3900" i="3"/>
  <c r="G3900" i="3" s="1"/>
  <c r="V7576" i="3"/>
  <c r="G7576" i="3" s="1"/>
  <c r="V7511" i="3"/>
  <c r="G7511" i="3" s="1"/>
  <c r="V7502" i="3"/>
  <c r="G7502" i="3" s="1"/>
  <c r="V7421" i="3"/>
  <c r="G7421" i="3" s="1"/>
  <c r="V7417" i="3"/>
  <c r="G7417" i="3" s="1"/>
  <c r="V7463" i="3"/>
  <c r="G7463" i="3" s="1"/>
  <c r="V7434" i="3"/>
  <c r="G7434" i="3" s="1"/>
  <c r="V7386" i="3"/>
  <c r="G7386" i="3" s="1"/>
  <c r="V7390" i="3"/>
  <c r="G7390" i="3" s="1"/>
  <c r="V7244" i="3"/>
  <c r="G7244" i="3" s="1"/>
  <c r="V7213" i="3"/>
  <c r="G7213" i="3" s="1"/>
  <c r="V7192" i="3"/>
  <c r="G7192" i="3" s="1"/>
  <c r="V7020" i="3"/>
  <c r="G7020" i="3" s="1"/>
  <c r="V7151" i="3"/>
  <c r="G7151" i="3" s="1"/>
  <c r="V7100" i="3"/>
  <c r="G7100" i="3" s="1"/>
  <c r="V7075" i="3"/>
  <c r="G7075" i="3" s="1"/>
  <c r="V7172" i="3"/>
  <c r="G7172" i="3" s="1"/>
  <c r="V6856" i="3"/>
  <c r="G6856" i="3" s="1"/>
  <c r="V6796" i="3"/>
  <c r="G6796" i="3" s="1"/>
  <c r="V6737" i="3"/>
  <c r="G6737" i="3" s="1"/>
  <c r="V6664" i="3"/>
  <c r="G6664" i="3" s="1"/>
  <c r="V6587" i="3"/>
  <c r="G6587" i="3" s="1"/>
  <c r="V6393" i="3"/>
  <c r="G6393" i="3" s="1"/>
  <c r="V6316" i="3"/>
  <c r="G6316" i="3" s="1"/>
  <c r="V6291" i="3"/>
  <c r="G6291" i="3" s="1"/>
  <c r="V6248" i="3"/>
  <c r="G6248" i="3" s="1"/>
  <c r="V6206" i="3"/>
  <c r="G6206" i="3" s="1"/>
  <c r="V6164" i="3"/>
  <c r="G6164" i="3" s="1"/>
  <c r="V6139" i="3"/>
  <c r="G6139" i="3" s="1"/>
  <c r="V6096" i="3"/>
  <c r="G6096" i="3" s="1"/>
  <c r="V6054" i="3"/>
  <c r="G6054" i="3" s="1"/>
  <c r="V6025" i="3"/>
  <c r="G6025" i="3" s="1"/>
  <c r="V6303" i="3"/>
  <c r="G6303" i="3" s="1"/>
  <c r="V6261" i="3"/>
  <c r="G6261" i="3" s="1"/>
  <c r="V6219" i="3"/>
  <c r="G6219" i="3" s="1"/>
  <c r="V6151" i="3"/>
  <c r="G6151" i="3" s="1"/>
  <c r="V6109" i="3"/>
  <c r="G6109" i="3" s="1"/>
  <c r="V6067" i="3"/>
  <c r="G6067" i="3" s="1"/>
  <c r="V5847" i="3"/>
  <c r="G5847" i="3" s="1"/>
  <c r="V5830" i="3"/>
  <c r="G5830" i="3" s="1"/>
  <c r="V5746" i="3"/>
  <c r="G5746" i="3" s="1"/>
  <c r="V5864" i="3"/>
  <c r="G5864" i="3" s="1"/>
  <c r="V5987" i="3"/>
  <c r="G5987" i="3" s="1"/>
  <c r="V5961" i="3"/>
  <c r="G5961" i="3" s="1"/>
  <c r="V5944" i="3"/>
  <c r="G5944" i="3" s="1"/>
  <c r="V5919" i="3"/>
  <c r="G5919" i="3" s="1"/>
  <c r="V5902" i="3"/>
  <c r="G5902" i="3" s="1"/>
  <c r="V5877" i="3"/>
  <c r="G5877" i="3" s="1"/>
  <c r="V5826" i="3"/>
  <c r="G5826" i="3" s="1"/>
  <c r="V5801" i="3"/>
  <c r="G5801" i="3" s="1"/>
  <c r="V5784" i="3"/>
  <c r="G5784" i="3" s="1"/>
  <c r="V6683" i="3"/>
  <c r="G6683" i="3" s="1"/>
  <c r="V5836" i="3"/>
  <c r="G5836" i="3" s="1"/>
  <c r="V5751" i="3"/>
  <c r="G5751" i="3" s="1"/>
  <c r="V5617" i="3"/>
  <c r="G5617" i="3" s="1"/>
  <c r="V7053" i="3"/>
  <c r="G7053" i="3" s="1"/>
  <c r="V6373" i="3"/>
  <c r="G6373" i="3" s="1"/>
  <c r="V5768" i="3"/>
  <c r="G5768" i="3" s="1"/>
  <c r="V4150" i="3"/>
  <c r="G4150" i="3" s="1"/>
  <c r="V3942" i="3"/>
  <c r="G3942" i="3" s="1"/>
  <c r="V3770" i="3"/>
  <c r="G3770" i="3" s="1"/>
  <c r="V2219" i="3"/>
  <c r="G2219" i="3" s="1"/>
  <c r="V1108" i="3"/>
  <c r="G1108" i="3" s="1"/>
  <c r="V1278" i="3"/>
  <c r="G1278" i="3" s="1"/>
  <c r="V1313" i="3"/>
  <c r="G1313" i="3" s="1"/>
  <c r="V1270" i="3"/>
  <c r="G1270" i="3" s="1"/>
  <c r="V1312" i="3"/>
  <c r="G1312" i="3" s="1"/>
  <c r="V1269" i="3"/>
  <c r="G1269" i="3" s="1"/>
  <c r="V1731" i="3"/>
  <c r="G1731" i="3" s="1"/>
  <c r="V1689" i="3"/>
  <c r="G1689" i="3" s="1"/>
  <c r="V3701" i="3"/>
  <c r="G3701" i="3" s="1"/>
  <c r="V3167" i="3"/>
  <c r="G3167" i="3" s="1"/>
  <c r="V3239" i="3"/>
  <c r="G3239" i="3" s="1"/>
  <c r="V3214" i="3"/>
  <c r="G3214" i="3" s="1"/>
  <c r="V3061" i="3"/>
  <c r="G3061" i="3" s="1"/>
  <c r="V5639" i="3"/>
  <c r="G5639" i="3" s="1"/>
  <c r="V5467" i="3"/>
  <c r="G5467" i="3" s="1"/>
  <c r="V5079" i="3"/>
  <c r="G5079" i="3" s="1"/>
  <c r="V5066" i="3"/>
  <c r="G5066" i="3" s="1"/>
  <c r="V5049" i="3"/>
  <c r="G5049" i="3" s="1"/>
  <c r="V5045" i="3"/>
  <c r="G5045" i="3" s="1"/>
  <c r="V5043" i="3"/>
  <c r="G5043" i="3" s="1"/>
  <c r="V5037" i="3"/>
  <c r="G5037" i="3" s="1"/>
  <c r="V5034" i="3"/>
  <c r="G5034" i="3" s="1"/>
  <c r="V5028" i="3"/>
  <c r="G5028" i="3" s="1"/>
  <c r="V5026" i="3"/>
  <c r="G5026" i="3" s="1"/>
  <c r="V5011" i="3"/>
  <c r="G5011" i="3" s="1"/>
  <c r="V5009" i="3"/>
  <c r="G5009" i="3" s="1"/>
  <c r="V5003" i="3"/>
  <c r="G5003" i="3" s="1"/>
  <c r="V4994" i="3"/>
  <c r="G4994" i="3" s="1"/>
  <c r="V4986" i="3"/>
  <c r="G4986" i="3" s="1"/>
  <c r="V4969" i="3"/>
  <c r="G4969" i="3" s="1"/>
  <c r="V4961" i="3"/>
  <c r="G4961" i="3" s="1"/>
  <c r="V4952" i="3"/>
  <c r="G4952" i="3" s="1"/>
  <c r="V4834" i="3"/>
  <c r="G4834" i="3" s="1"/>
  <c r="V4542" i="3"/>
  <c r="G4542" i="3" s="1"/>
  <c r="V1423" i="3"/>
  <c r="G1423" i="3" s="1"/>
  <c r="V1451" i="3"/>
  <c r="G1451" i="3" s="1"/>
  <c r="V1350" i="3"/>
  <c r="G1350" i="3" s="1"/>
  <c r="V3640" i="3"/>
  <c r="G3640" i="3" s="1"/>
  <c r="V3558" i="3"/>
  <c r="G3558" i="3" s="1"/>
  <c r="V3246" i="3"/>
  <c r="G3246" i="3" s="1"/>
  <c r="V3207" i="3"/>
  <c r="G3207" i="3" s="1"/>
  <c r="V3161" i="3"/>
  <c r="G3161" i="3" s="1"/>
  <c r="V3238" i="3"/>
  <c r="G3238" i="3" s="1"/>
  <c r="V2904" i="3"/>
  <c r="G2904" i="3" s="1"/>
  <c r="V2879" i="3"/>
  <c r="G2879" i="3" s="1"/>
  <c r="V2862" i="3"/>
  <c r="G2862" i="3" s="1"/>
  <c r="V2837" i="3"/>
  <c r="G2837" i="3" s="1"/>
  <c r="V2728" i="3"/>
  <c r="G2728" i="3" s="1"/>
  <c r="V5687" i="3"/>
  <c r="G5687" i="3" s="1"/>
  <c r="V5695" i="3"/>
  <c r="G5695" i="3" s="1"/>
  <c r="V5675" i="3"/>
  <c r="G5675" i="3" s="1"/>
  <c r="V5674" i="3"/>
  <c r="G5674" i="3" s="1"/>
  <c r="V5637" i="3"/>
  <c r="G5637" i="3" s="1"/>
  <c r="V5564" i="3"/>
  <c r="G5564" i="3" s="1"/>
  <c r="V5543" i="3"/>
  <c r="G5543" i="3" s="1"/>
  <c r="V5535" i="3"/>
  <c r="G5535" i="3" s="1"/>
  <c r="V5683" i="3"/>
  <c r="G5683" i="3" s="1"/>
  <c r="V5572" i="3"/>
  <c r="G5572" i="3" s="1"/>
  <c r="V5555" i="3"/>
  <c r="G5555" i="3" s="1"/>
  <c r="V5539" i="3"/>
  <c r="G5539" i="3" s="1"/>
  <c r="V5497" i="3"/>
  <c r="G5497" i="3" s="1"/>
  <c r="V5485" i="3"/>
  <c r="G5485" i="3" s="1"/>
  <c r="V5428" i="3"/>
  <c r="G5428" i="3" s="1"/>
  <c r="V5602" i="3"/>
  <c r="G5602" i="3" s="1"/>
  <c r="V5483" i="3"/>
  <c r="G5483" i="3" s="1"/>
  <c r="V5290" i="3"/>
  <c r="G5290" i="3" s="1"/>
  <c r="V5300" i="3"/>
  <c r="G5300" i="3" s="1"/>
  <c r="V5271" i="3"/>
  <c r="G5271" i="3" s="1"/>
  <c r="V5254" i="3"/>
  <c r="G5254" i="3" s="1"/>
  <c r="V4821" i="3"/>
  <c r="G4821" i="3" s="1"/>
  <c r="V4910" i="3"/>
  <c r="G4910" i="3" s="1"/>
  <c r="V4431" i="3"/>
  <c r="G4431" i="3" s="1"/>
  <c r="V4116" i="3"/>
  <c r="G4116" i="3" s="1"/>
  <c r="V4074" i="3"/>
  <c r="G4074" i="3" s="1"/>
  <c r="V4019" i="3"/>
  <c r="G4019" i="3" s="1"/>
  <c r="V3968" i="3"/>
  <c r="G3968" i="3" s="1"/>
  <c r="V7612" i="3"/>
  <c r="G7612" i="3" s="1"/>
  <c r="V7595" i="3"/>
  <c r="G7595" i="3" s="1"/>
  <c r="V7621" i="3"/>
  <c r="G7621" i="3" s="1"/>
  <c r="V7570" i="3"/>
  <c r="G7570" i="3" s="1"/>
  <c r="V7605" i="3"/>
  <c r="G7605" i="3" s="1"/>
  <c r="V7496" i="3"/>
  <c r="G7496" i="3" s="1"/>
  <c r="V7384" i="3"/>
  <c r="G7384" i="3" s="1"/>
  <c r="V7388" i="3"/>
  <c r="G7388" i="3" s="1"/>
  <c r="V7314" i="3"/>
  <c r="G7314" i="3" s="1"/>
  <c r="V7268" i="3"/>
  <c r="G7268" i="3" s="1"/>
  <c r="V7241" i="3"/>
  <c r="G7241" i="3" s="1"/>
  <c r="V7162" i="3"/>
  <c r="G7162" i="3" s="1"/>
  <c r="V7137" i="3"/>
  <c r="G7137" i="3" s="1"/>
  <c r="V7123" i="3"/>
  <c r="G7123" i="3" s="1"/>
  <c r="V7095" i="3"/>
  <c r="G7095" i="3" s="1"/>
  <c r="V7081" i="3"/>
  <c r="G7081" i="3" s="1"/>
  <c r="V7056" i="3"/>
  <c r="G7056" i="3" s="1"/>
  <c r="V7039" i="3"/>
  <c r="G7039" i="3" s="1"/>
  <c r="V6997" i="3"/>
  <c r="G6997" i="3" s="1"/>
  <c r="V6925" i="3"/>
  <c r="G6925" i="3" s="1"/>
  <c r="V6896" i="3"/>
  <c r="G6896" i="3" s="1"/>
  <c r="V6871" i="3"/>
  <c r="G6871" i="3" s="1"/>
  <c r="V6909" i="3"/>
  <c r="G6909" i="3" s="1"/>
  <c r="V6895" i="3"/>
  <c r="G6895" i="3" s="1"/>
  <c r="V6867" i="3"/>
  <c r="G6867" i="3" s="1"/>
  <c r="V6930" i="3"/>
  <c r="G6930" i="3" s="1"/>
  <c r="V6908" i="3"/>
  <c r="G6908" i="3" s="1"/>
  <c r="V6888" i="3"/>
  <c r="G6888" i="3" s="1"/>
  <c r="V6866" i="3"/>
  <c r="G6866" i="3" s="1"/>
  <c r="V6854" i="3"/>
  <c r="G6854" i="3" s="1"/>
  <c r="V6926" i="3"/>
  <c r="G6926" i="3" s="1"/>
  <c r="V6904" i="3"/>
  <c r="G6904" i="3" s="1"/>
  <c r="V6884" i="3"/>
  <c r="G6884" i="3" s="1"/>
  <c r="V4469" i="3"/>
  <c r="G4469" i="3" s="1"/>
  <c r="V4452" i="3"/>
  <c r="G4452" i="3" s="1"/>
  <c r="V4380" i="3"/>
  <c r="G4380" i="3" s="1"/>
  <c r="V4473" i="3"/>
  <c r="G4473" i="3" s="1"/>
  <c r="V4429" i="3"/>
  <c r="G4429" i="3" s="1"/>
  <c r="V4287" i="3"/>
  <c r="G4287" i="3" s="1"/>
  <c r="V4236" i="3"/>
  <c r="G4236" i="3" s="1"/>
  <c r="V4359" i="3"/>
  <c r="G4359" i="3" s="1"/>
  <c r="V4308" i="3"/>
  <c r="G4308" i="3" s="1"/>
  <c r="V7625" i="3"/>
  <c r="G7625" i="3" s="1"/>
  <c r="V7616" i="3"/>
  <c r="G7616" i="3" s="1"/>
  <c r="V7500" i="3"/>
  <c r="G7500" i="3" s="1"/>
  <c r="V7517" i="3"/>
  <c r="G7517" i="3" s="1"/>
  <c r="V7530" i="3"/>
  <c r="G7530" i="3" s="1"/>
  <c r="V7329" i="3"/>
  <c r="G7329" i="3" s="1"/>
  <c r="V7281" i="3"/>
  <c r="G7281" i="3" s="1"/>
  <c r="V7285" i="3"/>
  <c r="G7285" i="3" s="1"/>
  <c r="V7302" i="3"/>
  <c r="G7302" i="3" s="1"/>
  <c r="V7236" i="3"/>
  <c r="G7236" i="3" s="1"/>
  <c r="V7232" i="3"/>
  <c r="G7232" i="3" s="1"/>
  <c r="V7245" i="3"/>
  <c r="G7245" i="3" s="1"/>
  <c r="V7153" i="3"/>
  <c r="G7153" i="3" s="1"/>
  <c r="V7124" i="3"/>
  <c r="G7124" i="3" s="1"/>
  <c r="V7099" i="3"/>
  <c r="G7099" i="3" s="1"/>
  <c r="V7085" i="3"/>
  <c r="G7085" i="3" s="1"/>
  <c r="V6946" i="3"/>
  <c r="G6946" i="3" s="1"/>
  <c r="V6928" i="3"/>
  <c r="G6928" i="3" s="1"/>
  <c r="V6886" i="3"/>
  <c r="G6886" i="3" s="1"/>
  <c r="V6987" i="3"/>
  <c r="G6987" i="3" s="1"/>
  <c r="V6970" i="3"/>
  <c r="G6970" i="3" s="1"/>
  <c r="V6945" i="3"/>
  <c r="G6945" i="3" s="1"/>
  <c r="V6924" i="3"/>
  <c r="G6924" i="3" s="1"/>
  <c r="V6899" i="3"/>
  <c r="G6899" i="3" s="1"/>
  <c r="V6861" i="3"/>
  <c r="G6861" i="3" s="1"/>
  <c r="V6911" i="3"/>
  <c r="G6911" i="3" s="1"/>
  <c r="V6869" i="3"/>
  <c r="G6869" i="3" s="1"/>
  <c r="V6983" i="3"/>
  <c r="G6983" i="3" s="1"/>
  <c r="V6966" i="3"/>
  <c r="G6966" i="3" s="1"/>
  <c r="V6941" i="3"/>
  <c r="G6941" i="3" s="1"/>
  <c r="V6907" i="3"/>
  <c r="G6907" i="3" s="1"/>
  <c r="V6865" i="3"/>
  <c r="G6865" i="3" s="1"/>
  <c r="V6813" i="3"/>
  <c r="G6813" i="3" s="1"/>
  <c r="V6710" i="3"/>
  <c r="G6710" i="3" s="1"/>
  <c r="V6832" i="3"/>
  <c r="G6832" i="3" s="1"/>
  <c r="V6748" i="3"/>
  <c r="G6748" i="3" s="1"/>
  <c r="V6720" i="3"/>
  <c r="G6720" i="3" s="1"/>
  <c r="V6636" i="3"/>
  <c r="G6636" i="3" s="1"/>
  <c r="V6602" i="3"/>
  <c r="G6602" i="3" s="1"/>
  <c r="V6558" i="3"/>
  <c r="G6558" i="3" s="1"/>
  <c r="V6515" i="3"/>
  <c r="G6515" i="3" s="1"/>
  <c r="V6406" i="3"/>
  <c r="G6406" i="3" s="1"/>
  <c r="V6657" i="3"/>
  <c r="G6657" i="3" s="1"/>
  <c r="V6621" i="3"/>
  <c r="G6621" i="3" s="1"/>
  <c r="V6437" i="3"/>
  <c r="G6437" i="3" s="1"/>
  <c r="V6412" i="3"/>
  <c r="G6412" i="3" s="1"/>
  <c r="V6659" i="3"/>
  <c r="G6659" i="3" s="1"/>
  <c r="V6594" i="3"/>
  <c r="G6594" i="3" s="1"/>
  <c r="V6568" i="3"/>
  <c r="G6568" i="3" s="1"/>
  <c r="V6518" i="3"/>
  <c r="G6518" i="3" s="1"/>
  <c r="V6482" i="3"/>
  <c r="G6482" i="3" s="1"/>
  <c r="V6391" i="3"/>
  <c r="G6391" i="3" s="1"/>
  <c r="V6376" i="3"/>
  <c r="G6376" i="3" s="1"/>
  <c r="V6665" i="3"/>
  <c r="G6665" i="3" s="1"/>
  <c r="V6626" i="3"/>
  <c r="G6626" i="3" s="1"/>
  <c r="V6295" i="3"/>
  <c r="G6295" i="3" s="1"/>
  <c r="V6227" i="3"/>
  <c r="G6227" i="3" s="1"/>
  <c r="V6185" i="3"/>
  <c r="G6185" i="3" s="1"/>
  <c r="V6143" i="3"/>
  <c r="G6143" i="3" s="1"/>
  <c r="V6075" i="3"/>
  <c r="G6075" i="3" s="1"/>
  <c r="V6033" i="3"/>
  <c r="G6033" i="3" s="1"/>
  <c r="V6326" i="3"/>
  <c r="G6326" i="3" s="1"/>
  <c r="V6301" i="3"/>
  <c r="G6301" i="3" s="1"/>
  <c r="V6287" i="3"/>
  <c r="G6287" i="3" s="1"/>
  <c r="V6259" i="3"/>
  <c r="G6259" i="3" s="1"/>
  <c r="V6245" i="3"/>
  <c r="G6245" i="3" s="1"/>
  <c r="V6217" i="3"/>
  <c r="G6217" i="3" s="1"/>
  <c r="V6203" i="3"/>
  <c r="G6203" i="3" s="1"/>
  <c r="V6174" i="3"/>
  <c r="G6174" i="3" s="1"/>
  <c r="V6149" i="3"/>
  <c r="G6149" i="3" s="1"/>
  <c r="V6135" i="3"/>
  <c r="G6135" i="3" s="1"/>
  <c r="V6107" i="3"/>
  <c r="G6107" i="3" s="1"/>
  <c r="V6093" i="3"/>
  <c r="G6093" i="3" s="1"/>
  <c r="V6065" i="3"/>
  <c r="G6065" i="3" s="1"/>
  <c r="V6051" i="3"/>
  <c r="G6051" i="3" s="1"/>
  <c r="V6322" i="3"/>
  <c r="G6322" i="3" s="1"/>
  <c r="V6300" i="3"/>
  <c r="G6300" i="3" s="1"/>
  <c r="V6280" i="3"/>
  <c r="G6280" i="3" s="1"/>
  <c r="V6258" i="3"/>
  <c r="G6258" i="3" s="1"/>
  <c r="V6238" i="3"/>
  <c r="G6238" i="3" s="1"/>
  <c r="V6216" i="3"/>
  <c r="G6216" i="3" s="1"/>
  <c r="V6170" i="3"/>
  <c r="G6170" i="3" s="1"/>
  <c r="V6148" i="3"/>
  <c r="G6148" i="3" s="1"/>
  <c r="V6128" i="3"/>
  <c r="G6128" i="3" s="1"/>
  <c r="V6106" i="3"/>
  <c r="G6106" i="3" s="1"/>
  <c r="V6086" i="3"/>
  <c r="G6086" i="3" s="1"/>
  <c r="V6064" i="3"/>
  <c r="G6064" i="3" s="1"/>
  <c r="V6027" i="3"/>
  <c r="G6027" i="3" s="1"/>
  <c r="V6324" i="3"/>
  <c r="G6324" i="3" s="1"/>
  <c r="V6282" i="3"/>
  <c r="G6282" i="3" s="1"/>
  <c r="V6240" i="3"/>
  <c r="G6240" i="3" s="1"/>
  <c r="V6215" i="3"/>
  <c r="G6215" i="3" s="1"/>
  <c r="V6172" i="3"/>
  <c r="G6172" i="3" s="1"/>
  <c r="V6130" i="3"/>
  <c r="G6130" i="3" s="1"/>
  <c r="V6088" i="3"/>
  <c r="G6088" i="3" s="1"/>
  <c r="V6063" i="3"/>
  <c r="G6063" i="3" s="1"/>
  <c r="V5997" i="3"/>
  <c r="G5997" i="3" s="1"/>
  <c r="V5913" i="3"/>
  <c r="G5913" i="3" s="1"/>
  <c r="V5862" i="3"/>
  <c r="G5862" i="3" s="1"/>
  <c r="V5840" i="3"/>
  <c r="G5840" i="3" s="1"/>
  <c r="V5794" i="3"/>
  <c r="G5794" i="3" s="1"/>
  <c r="V6010" i="3"/>
  <c r="G6010" i="3" s="1"/>
  <c r="V5917" i="3"/>
  <c r="G5917" i="3" s="1"/>
  <c r="V5861" i="3"/>
  <c r="G5861" i="3" s="1"/>
  <c r="V5797" i="3"/>
  <c r="G5797" i="3" s="1"/>
  <c r="V5771" i="3"/>
  <c r="G5771" i="3" s="1"/>
  <c r="V5754" i="3"/>
  <c r="G5754" i="3" s="1"/>
  <c r="V5989" i="3"/>
  <c r="G5989" i="3" s="1"/>
  <c r="V5972" i="3"/>
  <c r="G5972" i="3" s="1"/>
  <c r="V5946" i="3"/>
  <c r="G5946" i="3" s="1"/>
  <c r="V5921" i="3"/>
  <c r="G5921" i="3" s="1"/>
  <c r="V5904" i="3"/>
  <c r="G5904" i="3" s="1"/>
  <c r="V5879" i="3"/>
  <c r="G5879" i="3" s="1"/>
  <c r="V5828" i="3"/>
  <c r="G5828" i="3" s="1"/>
  <c r="V5803" i="3"/>
  <c r="G5803" i="3" s="1"/>
  <c r="V5786" i="3"/>
  <c r="G5786" i="3" s="1"/>
  <c r="V7546" i="3"/>
  <c r="G7546" i="3" s="1"/>
  <c r="V7360" i="3"/>
  <c r="G7360" i="3" s="1"/>
  <c r="V6675" i="3"/>
  <c r="G6675" i="3" s="1"/>
  <c r="V6021" i="3"/>
  <c r="G6021" i="3" s="1"/>
  <c r="V5600" i="3"/>
  <c r="G5600" i="3" s="1"/>
  <c r="V7628" i="3"/>
  <c r="G7628" i="3" s="1"/>
  <c r="V6700" i="3"/>
  <c r="G6700" i="3" s="1"/>
  <c r="V5455" i="3"/>
  <c r="G5455" i="3" s="1"/>
  <c r="V4337" i="3"/>
  <c r="G4337" i="3" s="1"/>
  <c r="V4265" i="3"/>
  <c r="G4265" i="3" s="1"/>
  <c r="V4781" i="3"/>
  <c r="G4781" i="3" s="1"/>
  <c r="V4764" i="3"/>
  <c r="G4764" i="3" s="1"/>
  <c r="V4739" i="3"/>
  <c r="G4739" i="3" s="1"/>
  <c r="V4722" i="3"/>
  <c r="G4722" i="3" s="1"/>
  <c r="V4697" i="3"/>
  <c r="G4697" i="3" s="1"/>
  <c r="V4680" i="3"/>
  <c r="G4680" i="3" s="1"/>
  <c r="V4654" i="3"/>
  <c r="G4654" i="3" s="1"/>
  <c r="V4629" i="3"/>
  <c r="G4629" i="3" s="1"/>
  <c r="V4612" i="3"/>
  <c r="G4612" i="3" s="1"/>
  <c r="V4587" i="3"/>
  <c r="G4587" i="3" s="1"/>
  <c r="V4570" i="3"/>
  <c r="G4570" i="3" s="1"/>
  <c r="V4550" i="3"/>
  <c r="G4550" i="3" s="1"/>
  <c r="V4474" i="3"/>
  <c r="G4474" i="3" s="1"/>
  <c r="V4467" i="3"/>
  <c r="G4467" i="3" s="1"/>
  <c r="V4441" i="3"/>
  <c r="G4441" i="3" s="1"/>
  <c r="V4378" i="3"/>
  <c r="G4378" i="3" s="1"/>
  <c r="V4471" i="3"/>
  <c r="G4471" i="3" s="1"/>
  <c r="V4285" i="3"/>
  <c r="G4285" i="3" s="1"/>
  <c r="V4357" i="3"/>
  <c r="G4357" i="3" s="1"/>
  <c r="V4306" i="3"/>
  <c r="G4306" i="3" s="1"/>
  <c r="V4234" i="3"/>
  <c r="G4234" i="3" s="1"/>
  <c r="V4226" i="3"/>
  <c r="G4226" i="3" s="1"/>
  <c r="V4209" i="3"/>
  <c r="G4209" i="3" s="1"/>
  <c r="V4201" i="3"/>
  <c r="G4201" i="3" s="1"/>
  <c r="V4192" i="3"/>
  <c r="G4192" i="3" s="1"/>
  <c r="V4175" i="3"/>
  <c r="G4175" i="3" s="1"/>
  <c r="V4167" i="3"/>
  <c r="G4167" i="3" s="1"/>
  <c r="V3862" i="3"/>
  <c r="G3862" i="3" s="1"/>
  <c r="V3849" i="3"/>
  <c r="G3849" i="3" s="1"/>
  <c r="V3856" i="3"/>
  <c r="G3856" i="3" s="1"/>
  <c r="V7623" i="3"/>
  <c r="G7623" i="3" s="1"/>
  <c r="V7614" i="3"/>
  <c r="G7614" i="3" s="1"/>
  <c r="V7578" i="3"/>
  <c r="G7578" i="3" s="1"/>
  <c r="V7513" i="3"/>
  <c r="G7513" i="3" s="1"/>
  <c r="V7515" i="3"/>
  <c r="G7515" i="3" s="1"/>
  <c r="V7504" i="3"/>
  <c r="G7504" i="3" s="1"/>
  <c r="V7519" i="3"/>
  <c r="G7519" i="3" s="1"/>
  <c r="V7494" i="3"/>
  <c r="G7494" i="3" s="1"/>
  <c r="V7436" i="3"/>
  <c r="G7436" i="3" s="1"/>
  <c r="V7432" i="3"/>
  <c r="G7432" i="3" s="1"/>
  <c r="V7477" i="3"/>
  <c r="G7477" i="3" s="1"/>
  <c r="V7457" i="3"/>
  <c r="G7457" i="3" s="1"/>
  <c r="V7363" i="3"/>
  <c r="G7363" i="3" s="1"/>
  <c r="V7367" i="3"/>
  <c r="G7367" i="3" s="1"/>
  <c r="V7283" i="3"/>
  <c r="G7283" i="3" s="1"/>
  <c r="V7327" i="3"/>
  <c r="G7327" i="3" s="1"/>
  <c r="V7287" i="3"/>
  <c r="G7287" i="3" s="1"/>
  <c r="V7304" i="3"/>
  <c r="G7304" i="3" s="1"/>
  <c r="V7266" i="3"/>
  <c r="G7266" i="3" s="1"/>
  <c r="V7215" i="3"/>
  <c r="G7215" i="3" s="1"/>
  <c r="V7240" i="3"/>
  <c r="G7240" i="3" s="1"/>
  <c r="V7198" i="3"/>
  <c r="G7198" i="3" s="1"/>
  <c r="V7249" i="3"/>
  <c r="G7249" i="3" s="1"/>
  <c r="V7235" i="3"/>
  <c r="G7235" i="3" s="1"/>
  <c r="V7248" i="3"/>
  <c r="G7248" i="3" s="1"/>
  <c r="V7161" i="3"/>
  <c r="G7161" i="3" s="1"/>
  <c r="V7133" i="3"/>
  <c r="G7133" i="3" s="1"/>
  <c r="V7119" i="3"/>
  <c r="G7119" i="3" s="1"/>
  <c r="V7091" i="3"/>
  <c r="G7091" i="3" s="1"/>
  <c r="V7047" i="3"/>
  <c r="G7047" i="3" s="1"/>
  <c r="V7164" i="3"/>
  <c r="G7164" i="3" s="1"/>
  <c r="V7121" i="3"/>
  <c r="G7121" i="3" s="1"/>
  <c r="V7096" i="3"/>
  <c r="G7096" i="3" s="1"/>
  <c r="V6712" i="3"/>
  <c r="G6712" i="3" s="1"/>
  <c r="V6834" i="3"/>
  <c r="G6834" i="3" s="1"/>
  <c r="V6750" i="3"/>
  <c r="G6750" i="3" s="1"/>
  <c r="V6639" i="3"/>
  <c r="G6639" i="3" s="1"/>
  <c r="V6625" i="3"/>
  <c r="G6625" i="3" s="1"/>
  <c r="V6600" i="3"/>
  <c r="G6600" i="3" s="1"/>
  <c r="V6660" i="3"/>
  <c r="G6660" i="3" s="1"/>
  <c r="V6428" i="3"/>
  <c r="G6428" i="3" s="1"/>
  <c r="V6591" i="3"/>
  <c r="G6591" i="3" s="1"/>
  <c r="V6566" i="3"/>
  <c r="G6566" i="3" s="1"/>
  <c r="V6521" i="3"/>
  <c r="G6521" i="3" s="1"/>
  <c r="V6394" i="3"/>
  <c r="G6394" i="3" s="1"/>
  <c r="V6389" i="3"/>
  <c r="G6389" i="3" s="1"/>
  <c r="V6822" i="3"/>
  <c r="G6822" i="3" s="1"/>
  <c r="V6545" i="3"/>
  <c r="G6545" i="3" s="1"/>
  <c r="V6477" i="3"/>
  <c r="G6477" i="3" s="1"/>
  <c r="V6401" i="3"/>
  <c r="G6401" i="3" s="1"/>
  <c r="V6439" i="3"/>
  <c r="G6439" i="3" s="1"/>
  <c r="V6596" i="3"/>
  <c r="G6596" i="3" s="1"/>
  <c r="V6579" i="3"/>
  <c r="G6579" i="3" s="1"/>
  <c r="V6513" i="3"/>
  <c r="G6513" i="3" s="1"/>
  <c r="V6488" i="3"/>
  <c r="G6488" i="3" s="1"/>
  <c r="V5974" i="3"/>
  <c r="G5974" i="3" s="1"/>
  <c r="V5951" i="3"/>
  <c r="G5951" i="3" s="1"/>
  <c r="V5881" i="3"/>
  <c r="G5881" i="3" s="1"/>
  <c r="V5866" i="3"/>
  <c r="G5866" i="3" s="1"/>
  <c r="V5844" i="3"/>
  <c r="G5844" i="3" s="1"/>
  <c r="V5832" i="3"/>
  <c r="G5832" i="3" s="1"/>
  <c r="V5763" i="3"/>
  <c r="G5763" i="3" s="1"/>
  <c r="V5748" i="3"/>
  <c r="G5748" i="3" s="1"/>
  <c r="V5978" i="3"/>
  <c r="G5978" i="3" s="1"/>
  <c r="V5885" i="3"/>
  <c r="G5885" i="3" s="1"/>
  <c r="V5767" i="3"/>
  <c r="G5767" i="3" s="1"/>
  <c r="V5982" i="3"/>
  <c r="G5982" i="3" s="1"/>
  <c r="V5898" i="3"/>
  <c r="G5898" i="3" s="1"/>
  <c r="V5759" i="3"/>
  <c r="G5759" i="3" s="1"/>
  <c r="V7503" i="3"/>
  <c r="G7503" i="3" s="1"/>
  <c r="V7345" i="3"/>
  <c r="G7345" i="3" s="1"/>
  <c r="V7078" i="3"/>
  <c r="G7078" i="3" s="1"/>
  <c r="V7008" i="3"/>
  <c r="G7008" i="3" s="1"/>
  <c r="V5682" i="3"/>
  <c r="G5682" i="3" s="1"/>
  <c r="V5566" i="3"/>
  <c r="G5566" i="3" s="1"/>
  <c r="V5668" i="3"/>
  <c r="G5668" i="3" s="1"/>
  <c r="V7469" i="3"/>
  <c r="G7469" i="3" s="1"/>
  <c r="V6711" i="3"/>
  <c r="G6711" i="3" s="1"/>
  <c r="V5655" i="3"/>
  <c r="G5655" i="3" s="1"/>
  <c r="V4248" i="3"/>
  <c r="G4248" i="3" s="1"/>
  <c r="V4303" i="3"/>
  <c r="G4303" i="3" s="1"/>
  <c r="G7263" i="3"/>
  <c r="G7301" i="3"/>
  <c r="G7567" i="3"/>
  <c r="G7225" i="3"/>
  <c r="O7073" i="3"/>
  <c r="S7073" i="3"/>
  <c r="G7187" i="3"/>
  <c r="O6959" i="3"/>
  <c r="S6959" i="3"/>
  <c r="O6921" i="3"/>
  <c r="S6921" i="3"/>
  <c r="O6883" i="3"/>
  <c r="S6883" i="3"/>
  <c r="O6731" i="3"/>
  <c r="S6731" i="3"/>
  <c r="O5857" i="3"/>
  <c r="S5857" i="3"/>
  <c r="V1793" i="3"/>
  <c r="G1793" i="3" s="1"/>
  <c r="V1814" i="3"/>
  <c r="G1814" i="3" s="1"/>
  <c r="V1806" i="3"/>
  <c r="G1806" i="3" s="1"/>
  <c r="V3742" i="3"/>
  <c r="G3742" i="3" s="1"/>
  <c r="V3771" i="3"/>
  <c r="G3771" i="3" s="1"/>
  <c r="V3484" i="3"/>
  <c r="G3484" i="3" s="1"/>
  <c r="V3470" i="3"/>
  <c r="G3470" i="3" s="1"/>
  <c r="V3442" i="3"/>
  <c r="G3442" i="3" s="1"/>
  <c r="V3288" i="3"/>
  <c r="G3288" i="3" s="1"/>
  <c r="V3408" i="3"/>
  <c r="G3408" i="3" s="1"/>
  <c r="V3370" i="3"/>
  <c r="G3370" i="3" s="1"/>
  <c r="V3296" i="3"/>
  <c r="G3296" i="3" s="1"/>
  <c r="V3279" i="3"/>
  <c r="G3279" i="3" s="1"/>
  <c r="V3391" i="3"/>
  <c r="G3391" i="3" s="1"/>
  <c r="V3365" i="3"/>
  <c r="G3365" i="3" s="1"/>
  <c r="V3356" i="3"/>
  <c r="G3356" i="3" s="1"/>
  <c r="V3351" i="3"/>
  <c r="G3351" i="3" s="1"/>
  <c r="V3326" i="3"/>
  <c r="G3326" i="3" s="1"/>
  <c r="V3035" i="3"/>
  <c r="G3035" i="3" s="1"/>
  <c r="V3133" i="3"/>
  <c r="G3133" i="3" s="1"/>
  <c r="V3108" i="3"/>
  <c r="G3108" i="3" s="1"/>
  <c r="V3091" i="3"/>
  <c r="G3091" i="3" s="1"/>
  <c r="V3052" i="3"/>
  <c r="G3052" i="3" s="1"/>
  <c r="V3011" i="3"/>
  <c r="G3011" i="3" s="1"/>
  <c r="V2990" i="3"/>
  <c r="G2990" i="3" s="1"/>
  <c r="V2957" i="3"/>
  <c r="G2957" i="3" s="1"/>
  <c r="V2934" i="3"/>
  <c r="G2934" i="3" s="1"/>
  <c r="V2900" i="3"/>
  <c r="G2900" i="3" s="1"/>
  <c r="V2875" i="3"/>
  <c r="G2875" i="3" s="1"/>
  <c r="V2858" i="3"/>
  <c r="G2858" i="3" s="1"/>
  <c r="V2427" i="3"/>
  <c r="G2427" i="3" s="1"/>
  <c r="V2414" i="3"/>
  <c r="G2414" i="3" s="1"/>
  <c r="V2385" i="3"/>
  <c r="G2385" i="3" s="1"/>
  <c r="V2371" i="3"/>
  <c r="G2371" i="3" s="1"/>
  <c r="V2343" i="3"/>
  <c r="G2343" i="3" s="1"/>
  <c r="V2329" i="3"/>
  <c r="G2329" i="3" s="1"/>
  <c r="V2301" i="3"/>
  <c r="G2301" i="3" s="1"/>
  <c r="V2287" i="3"/>
  <c r="G2287" i="3" s="1"/>
  <c r="V2141" i="3"/>
  <c r="G2141" i="3" s="1"/>
  <c r="V2057" i="3"/>
  <c r="G2057" i="3" s="1"/>
  <c r="V1964" i="3"/>
  <c r="G1964" i="3" s="1"/>
  <c r="V2078" i="3"/>
  <c r="G2078" i="3" s="1"/>
  <c r="V1993" i="3"/>
  <c r="G1993" i="3" s="1"/>
  <c r="V2212" i="3"/>
  <c r="G2212" i="3" s="1"/>
  <c r="V2065" i="3"/>
  <c r="G2065" i="3" s="1"/>
  <c r="V1981" i="3"/>
  <c r="G1981" i="3" s="1"/>
  <c r="V2263" i="3"/>
  <c r="G2263" i="3" s="1"/>
  <c r="V2254" i="3"/>
  <c r="G2254" i="3" s="1"/>
  <c r="V2211" i="3"/>
  <c r="G2211" i="3" s="1"/>
  <c r="V2190" i="3"/>
  <c r="G2190" i="3" s="1"/>
  <c r="V2181" i="3"/>
  <c r="G2181" i="3" s="1"/>
  <c r="V5717" i="3"/>
  <c r="G5717" i="3" s="1"/>
  <c r="V5527" i="3"/>
  <c r="G5527" i="3" s="1"/>
  <c r="V5456" i="3"/>
  <c r="G5456" i="3" s="1"/>
  <c r="V5426" i="3"/>
  <c r="G5426" i="3" s="1"/>
  <c r="V5408" i="3"/>
  <c r="G5408" i="3" s="1"/>
  <c r="V5391" i="3"/>
  <c r="G5391" i="3" s="1"/>
  <c r="V5343" i="3"/>
  <c r="G5343" i="3" s="1"/>
  <c r="V5364" i="3"/>
  <c r="G5364" i="3" s="1"/>
  <c r="V5347" i="3"/>
  <c r="G5347" i="3" s="1"/>
  <c r="V5351" i="3"/>
  <c r="G5351" i="3" s="1"/>
  <c r="V5273" i="3"/>
  <c r="G5273" i="3" s="1"/>
  <c r="V5265" i="3"/>
  <c r="G5265" i="3" s="1"/>
  <c r="V5256" i="3"/>
  <c r="G5256" i="3" s="1"/>
  <c r="V5298" i="3"/>
  <c r="G5298" i="3" s="1"/>
  <c r="V5213" i="3"/>
  <c r="G5213" i="3" s="1"/>
  <c r="V5227" i="3"/>
  <c r="G5227" i="3" s="1"/>
  <c r="V5175" i="3"/>
  <c r="G5175" i="3" s="1"/>
  <c r="V4312" i="3"/>
  <c r="G4312" i="3" s="1"/>
  <c r="V4317" i="3"/>
  <c r="G4317" i="3" s="1"/>
  <c r="V4283" i="3"/>
  <c r="G4283" i="3" s="1"/>
  <c r="V4249" i="3"/>
  <c r="G4249" i="3" s="1"/>
  <c r="V4435" i="3"/>
  <c r="G4435" i="3" s="1"/>
  <c r="V4478" i="3"/>
  <c r="G4478" i="3" s="1"/>
  <c r="V4464" i="3"/>
  <c r="G4464" i="3" s="1"/>
  <c r="V4397" i="3"/>
  <c r="G4397" i="3" s="1"/>
  <c r="V4232" i="3"/>
  <c r="G4232" i="3" s="1"/>
  <c r="V4224" i="3"/>
  <c r="G4224" i="3" s="1"/>
  <c r="V4207" i="3"/>
  <c r="G4207" i="3" s="1"/>
  <c r="V4198" i="3"/>
  <c r="G4198" i="3" s="1"/>
  <c r="V4190" i="3"/>
  <c r="G4190" i="3" s="1"/>
  <c r="V4173" i="3"/>
  <c r="G4173" i="3" s="1"/>
  <c r="V4165" i="3"/>
  <c r="G4165" i="3" s="1"/>
  <c r="V4099" i="3"/>
  <c r="G4099" i="3" s="1"/>
  <c r="V4023" i="3"/>
  <c r="G4023" i="3" s="1"/>
  <c r="V3985" i="3"/>
  <c r="G3985" i="3" s="1"/>
  <c r="V3973" i="3"/>
  <c r="G3973" i="3" s="1"/>
  <c r="V3939" i="3"/>
  <c r="G3939" i="3" s="1"/>
  <c r="V4155" i="3"/>
  <c r="G4155" i="3" s="1"/>
  <c r="V4112" i="3"/>
  <c r="G4112" i="3" s="1"/>
  <c r="V4061" i="3"/>
  <c r="G4061" i="3" s="1"/>
  <c r="V3943" i="3"/>
  <c r="G3943" i="3" s="1"/>
  <c r="V3926" i="3"/>
  <c r="G3926" i="3" s="1"/>
  <c r="V7583" i="3"/>
  <c r="G7583" i="3" s="1"/>
  <c r="V7553" i="3"/>
  <c r="G7553" i="3" s="1"/>
  <c r="V7492" i="3"/>
  <c r="G7492" i="3" s="1"/>
  <c r="V7461" i="3"/>
  <c r="G7461" i="3" s="1"/>
  <c r="V7440" i="3"/>
  <c r="G7440" i="3" s="1"/>
  <c r="V7480" i="3"/>
  <c r="G7480" i="3" s="1"/>
  <c r="V7472" i="3"/>
  <c r="G7472" i="3" s="1"/>
  <c r="V7405" i="3"/>
  <c r="G7405" i="3" s="1"/>
  <c r="V7380" i="3"/>
  <c r="G7380" i="3" s="1"/>
  <c r="V7355" i="3"/>
  <c r="G7355" i="3" s="1"/>
  <c r="V7306" i="3"/>
  <c r="G7306" i="3" s="1"/>
  <c r="V7272" i="3"/>
  <c r="G7272" i="3" s="1"/>
  <c r="V7319" i="3"/>
  <c r="G7319" i="3" s="1"/>
  <c r="V7253" i="3"/>
  <c r="G7253" i="3" s="1"/>
  <c r="O7035" i="3"/>
  <c r="S7035" i="3"/>
  <c r="V7158" i="3"/>
  <c r="G7158" i="3" s="1"/>
  <c r="V7136" i="3"/>
  <c r="G7136" i="3" s="1"/>
  <c r="V7116" i="3"/>
  <c r="G7116" i="3" s="1"/>
  <c r="V7094" i="3"/>
  <c r="G7094" i="3" s="1"/>
  <c r="V7060" i="3"/>
  <c r="G7060" i="3" s="1"/>
  <c r="V7043" i="3"/>
  <c r="G7043" i="3" s="1"/>
  <c r="V7022" i="3"/>
  <c r="G7022" i="3" s="1"/>
  <c r="V7150" i="3"/>
  <c r="G7150" i="3" s="1"/>
  <c r="V7128" i="3"/>
  <c r="G7128" i="3" s="1"/>
  <c r="V7082" i="3"/>
  <c r="G7082" i="3" s="1"/>
  <c r="V7077" i="3"/>
  <c r="G7077" i="3" s="1"/>
  <c r="V7171" i="3"/>
  <c r="G7171" i="3" s="1"/>
  <c r="V7120" i="3"/>
  <c r="G7120" i="3" s="1"/>
  <c r="V7098" i="3"/>
  <c r="G7098" i="3" s="1"/>
  <c r="V7014" i="3"/>
  <c r="G7014" i="3" s="1"/>
  <c r="V7005" i="3"/>
  <c r="G7005" i="3" s="1"/>
  <c r="V6963" i="3"/>
  <c r="G6963" i="3" s="1"/>
  <c r="V7001" i="3"/>
  <c r="G7001" i="3" s="1"/>
  <c r="V6933" i="3"/>
  <c r="G6933" i="3" s="1"/>
  <c r="V6905" i="3"/>
  <c r="G6905" i="3" s="1"/>
  <c r="V6891" i="3"/>
  <c r="G6891" i="3" s="1"/>
  <c r="V6863" i="3"/>
  <c r="G6863" i="3" s="1"/>
  <c r="S6845" i="3"/>
  <c r="O6845" i="3"/>
  <c r="V6824" i="3"/>
  <c r="G6824" i="3" s="1"/>
  <c r="V6756" i="3"/>
  <c r="G6756" i="3" s="1"/>
  <c r="V6705" i="3"/>
  <c r="G6705" i="3" s="1"/>
  <c r="V6777" i="3"/>
  <c r="G6777" i="3" s="1"/>
  <c r="V6701" i="3"/>
  <c r="G6701" i="3" s="1"/>
  <c r="V6697" i="3"/>
  <c r="G6697" i="3" s="1"/>
  <c r="V6693" i="3"/>
  <c r="V6680" i="3"/>
  <c r="G6680" i="3" s="1"/>
  <c r="V6676" i="3"/>
  <c r="G6676" i="3" s="1"/>
  <c r="V6672" i="3"/>
  <c r="G6672" i="3" s="1"/>
  <c r="V6492" i="3"/>
  <c r="G6492" i="3" s="1"/>
  <c r="V6450" i="3"/>
  <c r="G6450" i="3" s="1"/>
  <c r="V6399" i="3"/>
  <c r="G6399" i="3" s="1"/>
  <c r="V6505" i="3"/>
  <c r="G6505" i="3" s="1"/>
  <c r="V6454" i="3"/>
  <c r="G6454" i="3" s="1"/>
  <c r="V6627" i="3"/>
  <c r="G6627" i="3" s="1"/>
  <c r="V6551" i="3"/>
  <c r="G6551" i="3" s="1"/>
  <c r="V6416" i="3"/>
  <c r="G6416" i="3" s="1"/>
  <c r="V6408" i="3"/>
  <c r="G6408" i="3" s="1"/>
  <c r="O6313" i="3"/>
  <c r="S6313" i="3"/>
  <c r="O6275" i="3"/>
  <c r="S6275" i="3"/>
  <c r="O6237" i="3"/>
  <c r="S6237" i="3"/>
  <c r="O6199" i="3"/>
  <c r="S6199" i="3"/>
  <c r="O6161" i="3"/>
  <c r="S6161" i="3"/>
  <c r="O6123" i="3"/>
  <c r="S6123" i="3"/>
  <c r="O6085" i="3"/>
  <c r="S6085" i="3"/>
  <c r="O6047" i="3"/>
  <c r="S6047" i="3"/>
  <c r="V6640" i="3"/>
  <c r="G6640" i="3" s="1"/>
  <c r="V6556" i="3"/>
  <c r="G6556" i="3" s="1"/>
  <c r="V6471" i="3"/>
  <c r="G6471" i="3" s="1"/>
  <c r="V6331" i="3"/>
  <c r="G6331" i="3" s="1"/>
  <c r="V6317" i="3"/>
  <c r="G6317" i="3" s="1"/>
  <c r="V6288" i="3"/>
  <c r="G6288" i="3" s="1"/>
  <c r="V6263" i="3"/>
  <c r="G6263" i="3" s="1"/>
  <c r="V6249" i="3"/>
  <c r="G6249" i="3" s="1"/>
  <c r="V6221" i="3"/>
  <c r="G6221" i="3" s="1"/>
  <c r="V6207" i="3"/>
  <c r="G6207" i="3" s="1"/>
  <c r="V6179" i="3"/>
  <c r="G6179" i="3" s="1"/>
  <c r="V6165" i="3"/>
  <c r="G6165" i="3" s="1"/>
  <c r="V6136" i="3"/>
  <c r="G6136" i="3" s="1"/>
  <c r="V6111" i="3"/>
  <c r="G6111" i="3" s="1"/>
  <c r="V6097" i="3"/>
  <c r="G6097" i="3" s="1"/>
  <c r="V6069" i="3"/>
  <c r="G6069" i="3" s="1"/>
  <c r="V6055" i="3"/>
  <c r="G6055" i="3" s="1"/>
  <c r="V5934" i="3"/>
  <c r="G5934" i="3" s="1"/>
  <c r="V5807" i="3"/>
  <c r="G5807" i="3" s="1"/>
  <c r="V6011" i="3"/>
  <c r="G6011" i="3" s="1"/>
  <c r="V5955" i="3"/>
  <c r="G5955" i="3" s="1"/>
  <c r="G5933" i="3"/>
  <c r="V5870" i="3"/>
  <c r="G5870" i="3" s="1"/>
  <c r="V5865" i="3"/>
  <c r="G5865" i="3" s="1"/>
  <c r="V5837" i="3"/>
  <c r="G5837" i="3" s="1"/>
  <c r="V5752" i="3"/>
  <c r="G5752" i="3" s="1"/>
  <c r="G5743" i="3"/>
  <c r="V5959" i="3"/>
  <c r="G5959" i="3" s="1"/>
  <c r="V5875" i="3"/>
  <c r="G5875" i="3" s="1"/>
  <c r="V5858" i="3"/>
  <c r="G5858" i="3" s="1"/>
  <c r="V5824" i="3"/>
  <c r="G5824" i="3" s="1"/>
  <c r="V1929" i="3"/>
  <c r="G1929" i="3" s="1"/>
  <c r="V1614" i="3"/>
  <c r="G1614" i="3" s="1"/>
  <c r="V1586" i="3"/>
  <c r="G1586" i="3" s="1"/>
  <c r="V1607" i="3"/>
  <c r="G1607" i="3" s="1"/>
  <c r="V3710" i="3"/>
  <c r="G3710" i="3" s="1"/>
  <c r="V3639" i="3"/>
  <c r="G3639" i="3" s="1"/>
  <c r="V3491" i="3"/>
  <c r="G3491" i="3" s="1"/>
  <c r="V3471" i="3"/>
  <c r="G3471" i="3" s="1"/>
  <c r="V3449" i="3"/>
  <c r="G3449" i="3" s="1"/>
  <c r="V3473" i="3"/>
  <c r="G3473" i="3" s="1"/>
  <c r="V3431" i="3"/>
  <c r="G3431" i="3" s="1"/>
  <c r="V3290" i="3"/>
  <c r="G3290" i="3" s="1"/>
  <c r="V3298" i="3"/>
  <c r="G3298" i="3" s="1"/>
  <c r="V3281" i="3"/>
  <c r="G3281" i="3" s="1"/>
  <c r="V3328" i="3"/>
  <c r="G3328" i="3" s="1"/>
  <c r="V2937" i="3"/>
  <c r="G2937" i="3" s="1"/>
  <c r="V2919" i="3"/>
  <c r="G2919" i="3" s="1"/>
  <c r="V2745" i="3"/>
  <c r="G2745" i="3" s="1"/>
  <c r="V2803" i="3"/>
  <c r="G2803" i="3" s="1"/>
  <c r="V2526" i="3"/>
  <c r="G2526" i="3" s="1"/>
  <c r="V2501" i="3"/>
  <c r="G2501" i="3" s="1"/>
  <c r="V2459" i="3"/>
  <c r="G2459" i="3" s="1"/>
  <c r="V2417" i="3"/>
  <c r="G2417" i="3" s="1"/>
  <c r="V2374" i="3"/>
  <c r="G2374" i="3" s="1"/>
  <c r="V2332" i="3"/>
  <c r="G2332" i="3" s="1"/>
  <c r="V2290" i="3"/>
  <c r="G2290" i="3" s="1"/>
  <c r="V2143" i="3"/>
  <c r="G2143" i="3" s="1"/>
  <c r="V2059" i="3"/>
  <c r="G2059" i="3" s="1"/>
  <c r="V1966" i="3"/>
  <c r="G1966" i="3" s="1"/>
  <c r="V2145" i="3"/>
  <c r="G2145" i="3" s="1"/>
  <c r="V2061" i="3"/>
  <c r="G2061" i="3" s="1"/>
  <c r="V1968" i="3"/>
  <c r="G1968" i="3" s="1"/>
  <c r="V2237" i="3"/>
  <c r="G2237" i="3" s="1"/>
  <c r="V2229" i="3"/>
  <c r="G2229" i="3" s="1"/>
  <c r="V2220" i="3"/>
  <c r="G2220" i="3" s="1"/>
  <c r="V2182" i="3"/>
  <c r="G2182" i="3" s="1"/>
  <c r="V2175" i="3"/>
  <c r="G2175" i="3" s="1"/>
  <c r="V2040" i="3"/>
  <c r="G2040" i="3" s="1"/>
  <c r="V1955" i="3"/>
  <c r="G1955" i="3" s="1"/>
  <c r="V5649" i="3"/>
  <c r="G5649" i="3" s="1"/>
  <c r="V5594" i="3"/>
  <c r="G5594" i="3" s="1"/>
  <c r="V5500" i="3"/>
  <c r="G5500" i="3" s="1"/>
  <c r="V5449" i="3"/>
  <c r="G5449" i="3" s="1"/>
  <c r="V5518" i="3"/>
  <c r="G5518" i="3" s="1"/>
  <c r="V5447" i="3"/>
  <c r="G5447" i="3" s="1"/>
  <c r="V5502" i="3"/>
  <c r="G5502" i="3" s="1"/>
  <c r="V5440" i="3"/>
  <c r="G5440" i="3" s="1"/>
  <c r="V5372" i="3"/>
  <c r="G5372" i="3" s="1"/>
  <c r="V5376" i="3"/>
  <c r="G5376" i="3" s="1"/>
  <c r="V5341" i="3"/>
  <c r="G5341" i="3" s="1"/>
  <c r="V5443" i="3"/>
  <c r="G5443" i="3" s="1"/>
  <c r="V5390" i="3"/>
  <c r="G5390" i="3" s="1"/>
  <c r="V5382" i="3"/>
  <c r="G5382" i="3" s="1"/>
  <c r="V5345" i="3"/>
  <c r="G5345" i="3" s="1"/>
  <c r="V5349" i="3"/>
  <c r="G5349" i="3" s="1"/>
  <c r="V5309" i="3"/>
  <c r="G5309" i="3" s="1"/>
  <c r="V5250" i="3"/>
  <c r="G5250" i="3" s="1"/>
  <c r="V5307" i="3"/>
  <c r="G5307" i="3" s="1"/>
  <c r="V5239" i="3"/>
  <c r="G5239" i="3" s="1"/>
  <c r="V5222" i="3"/>
  <c r="G5222" i="3" s="1"/>
  <c r="V5196" i="3"/>
  <c r="G5196" i="3" s="1"/>
  <c r="V5198" i="3"/>
  <c r="G5198" i="3" s="1"/>
  <c r="V5039" i="3"/>
  <c r="G5039" i="3" s="1"/>
  <c r="V5030" i="3"/>
  <c r="G5030" i="3" s="1"/>
  <c r="V5022" i="3"/>
  <c r="G5022" i="3" s="1"/>
  <c r="V5005" i="3"/>
  <c r="G5005" i="3" s="1"/>
  <c r="V4996" i="3"/>
  <c r="G4996" i="3" s="1"/>
  <c r="V4988" i="3"/>
  <c r="G4988" i="3" s="1"/>
  <c r="V4971" i="3"/>
  <c r="G4971" i="3" s="1"/>
  <c r="V4963" i="3"/>
  <c r="G4963" i="3" s="1"/>
  <c r="V4954" i="3"/>
  <c r="G4954" i="3" s="1"/>
  <c r="V4914" i="3"/>
  <c r="G4914" i="3" s="1"/>
  <c r="V4880" i="3"/>
  <c r="G4880" i="3" s="1"/>
  <c r="V4885" i="3"/>
  <c r="G4885" i="3" s="1"/>
  <c r="V4923" i="3"/>
  <c r="G4923" i="3" s="1"/>
  <c r="V4804" i="3"/>
  <c r="G4804" i="3" s="1"/>
  <c r="V4927" i="3"/>
  <c r="G4927" i="3" s="1"/>
  <c r="V4809" i="3"/>
  <c r="G4809" i="3" s="1"/>
  <c r="V4537" i="3"/>
  <c r="G4537" i="3" s="1"/>
  <c r="V4778" i="3"/>
  <c r="G4778" i="3" s="1"/>
  <c r="V4761" i="3"/>
  <c r="G4761" i="3" s="1"/>
  <c r="V4736" i="3"/>
  <c r="G4736" i="3" s="1"/>
  <c r="V4719" i="3"/>
  <c r="G4719" i="3" s="1"/>
  <c r="V4694" i="3"/>
  <c r="G4694" i="3" s="1"/>
  <c r="V4668" i="3"/>
  <c r="G4668" i="3" s="1"/>
  <c r="V4651" i="3"/>
  <c r="G4651" i="3" s="1"/>
  <c r="V4626" i="3"/>
  <c r="G4626" i="3" s="1"/>
  <c r="V4609" i="3"/>
  <c r="G4609" i="3" s="1"/>
  <c r="V4584" i="3"/>
  <c r="G4584" i="3" s="1"/>
  <c r="V4567" i="3"/>
  <c r="G4567" i="3" s="1"/>
  <c r="V4310" i="3"/>
  <c r="G4310" i="3" s="1"/>
  <c r="V4279" i="3"/>
  <c r="G4279" i="3" s="1"/>
  <c r="V4388" i="3"/>
  <c r="G4388" i="3" s="1"/>
  <c r="V4384" i="3"/>
  <c r="G4384" i="3" s="1"/>
  <c r="V4365" i="3"/>
  <c r="G4365" i="3" s="1"/>
  <c r="V4315" i="3"/>
  <c r="G4315" i="3" s="1"/>
  <c r="V4281" i="3"/>
  <c r="G4281" i="3" s="1"/>
  <c r="V4247" i="3"/>
  <c r="G4247" i="3" s="1"/>
  <c r="V4433" i="3"/>
  <c r="G4433" i="3" s="1"/>
  <c r="V4462" i="3"/>
  <c r="G4462" i="3" s="1"/>
  <c r="V4395" i="3"/>
  <c r="G4395" i="3" s="1"/>
  <c r="V4274" i="3"/>
  <c r="G4274" i="3" s="1"/>
  <c r="V4057" i="3"/>
  <c r="G4057" i="3" s="1"/>
  <c r="V4124" i="3"/>
  <c r="G4124" i="3" s="1"/>
  <c r="V4098" i="3"/>
  <c r="G4098" i="3" s="1"/>
  <c r="V4081" i="3"/>
  <c r="G4081" i="3" s="1"/>
  <c r="V4056" i="3"/>
  <c r="G4056" i="3" s="1"/>
  <c r="V4039" i="3"/>
  <c r="G4039" i="3" s="1"/>
  <c r="V3960" i="3"/>
  <c r="G3960" i="3" s="1"/>
  <c r="V3947" i="3"/>
  <c r="G3947" i="3" s="1"/>
  <c r="V3898" i="3"/>
  <c r="G3898" i="3" s="1"/>
  <c r="V3889" i="3"/>
  <c r="G3889" i="3" s="1"/>
  <c r="V3858" i="3"/>
  <c r="G3858" i="3" s="1"/>
  <c r="V3865" i="3"/>
  <c r="G3865" i="3" s="1"/>
  <c r="V3848" i="3"/>
  <c r="G3848" i="3" s="1"/>
  <c r="V7608" i="3"/>
  <c r="G7608" i="3" s="1"/>
  <c r="V7629" i="3"/>
  <c r="G7629" i="3" s="1"/>
  <c r="V7631" i="3"/>
  <c r="G7631" i="3" s="1"/>
  <c r="V7580" i="3"/>
  <c r="G7580" i="3" s="1"/>
  <c r="V7538" i="3"/>
  <c r="G7538" i="3" s="1"/>
  <c r="V7542" i="3"/>
  <c r="G7542" i="3" s="1"/>
  <c r="V7545" i="3"/>
  <c r="G7545" i="3" s="1"/>
  <c r="G7491" i="3"/>
  <c r="V7534" i="3"/>
  <c r="G7534" i="3" s="1"/>
  <c r="V7509" i="3"/>
  <c r="G7509" i="3" s="1"/>
  <c r="V7476" i="3"/>
  <c r="G7476" i="3" s="1"/>
  <c r="V7459" i="3"/>
  <c r="G7459" i="3" s="1"/>
  <c r="V7438" i="3"/>
  <c r="G7438" i="3" s="1"/>
  <c r="V7427" i="3"/>
  <c r="G7427" i="3" s="1"/>
  <c r="V7481" i="3"/>
  <c r="G7481" i="3" s="1"/>
  <c r="V7401" i="3"/>
  <c r="G7401" i="3" s="1"/>
  <c r="V7359" i="3"/>
  <c r="G7359" i="3" s="1"/>
  <c r="V7382" i="3"/>
  <c r="G7382" i="3" s="1"/>
  <c r="V7393" i="3"/>
  <c r="G7393" i="3" s="1"/>
  <c r="V7346" i="3"/>
  <c r="G7346" i="3" s="1"/>
  <c r="V7342" i="3"/>
  <c r="G7342" i="3" s="1"/>
  <c r="V7357" i="3"/>
  <c r="G7357" i="3" s="1"/>
  <c r="V7308" i="3"/>
  <c r="G7308" i="3" s="1"/>
  <c r="V7310" i="3"/>
  <c r="G7310" i="3" s="1"/>
  <c r="V7289" i="3"/>
  <c r="G7289" i="3" s="1"/>
  <c r="V7274" i="3"/>
  <c r="G7274" i="3" s="1"/>
  <c r="V7321" i="3"/>
  <c r="G7321" i="3" s="1"/>
  <c r="V7276" i="3"/>
  <c r="G7276" i="3" s="1"/>
  <c r="V7230" i="3"/>
  <c r="G7230" i="3" s="1"/>
  <c r="V7196" i="3"/>
  <c r="G7196" i="3" s="1"/>
  <c r="V7226" i="3"/>
  <c r="G7226" i="3" s="1"/>
  <c r="V7190" i="3"/>
  <c r="G7190" i="3" s="1"/>
  <c r="V7238" i="3"/>
  <c r="G7238" i="3" s="1"/>
  <c r="V7207" i="3"/>
  <c r="G7207" i="3" s="1"/>
  <c r="O7149" i="3"/>
  <c r="S7149" i="3"/>
  <c r="V7234" i="3"/>
  <c r="G7234" i="3" s="1"/>
  <c r="V7203" i="3"/>
  <c r="G7203" i="3" s="1"/>
  <c r="V7194" i="3"/>
  <c r="G7194" i="3" s="1"/>
  <c r="V7155" i="3"/>
  <c r="G7155" i="3" s="1"/>
  <c r="V7113" i="3"/>
  <c r="G7113" i="3" s="1"/>
  <c r="V7062" i="3"/>
  <c r="G7062" i="3" s="1"/>
  <c r="V7045" i="3"/>
  <c r="G7045" i="3" s="1"/>
  <c r="V7037" i="3"/>
  <c r="G7037" i="3" s="1"/>
  <c r="V7175" i="3"/>
  <c r="G7175" i="3" s="1"/>
  <c r="V7157" i="3"/>
  <c r="G7157" i="3" s="1"/>
  <c r="V7129" i="3"/>
  <c r="G7129" i="3" s="1"/>
  <c r="V7115" i="3"/>
  <c r="G7115" i="3" s="1"/>
  <c r="V7086" i="3"/>
  <c r="G7086" i="3" s="1"/>
  <c r="V7024" i="3"/>
  <c r="G7024" i="3" s="1"/>
  <c r="V7138" i="3"/>
  <c r="G7138" i="3" s="1"/>
  <c r="V7079" i="3"/>
  <c r="G7079" i="3" s="1"/>
  <c r="V7052" i="3"/>
  <c r="G7052" i="3" s="1"/>
  <c r="V7117" i="3"/>
  <c r="G7117" i="3" s="1"/>
  <c r="V7016" i="3"/>
  <c r="G7016" i="3" s="1"/>
  <c r="V6971" i="3"/>
  <c r="G6971" i="3" s="1"/>
  <c r="V6922" i="3"/>
  <c r="G6922" i="3" s="1"/>
  <c r="V6900" i="3"/>
  <c r="G6900" i="3" s="1"/>
  <c r="V6850" i="3"/>
  <c r="G6850" i="3" s="1"/>
  <c r="V6892" i="3"/>
  <c r="G6892" i="3" s="1"/>
  <c r="V6870" i="3"/>
  <c r="G6870" i="3" s="1"/>
  <c r="V6967" i="3"/>
  <c r="G6967" i="3" s="1"/>
  <c r="V6942" i="3"/>
  <c r="G6942" i="3" s="1"/>
  <c r="V6894" i="3"/>
  <c r="G6894" i="3" s="1"/>
  <c r="V6929" i="3"/>
  <c r="G6929" i="3" s="1"/>
  <c r="V6901" i="3"/>
  <c r="G6901" i="3" s="1"/>
  <c r="V6887" i="3"/>
  <c r="G6887" i="3" s="1"/>
  <c r="O6807" i="3"/>
  <c r="S6807" i="3"/>
  <c r="V6826" i="3"/>
  <c r="G6826" i="3" s="1"/>
  <c r="V6758" i="3"/>
  <c r="G6758" i="3" s="1"/>
  <c r="V6708" i="3"/>
  <c r="G6708" i="3" s="1"/>
  <c r="S6655" i="3"/>
  <c r="O6655" i="3"/>
  <c r="V6828" i="3"/>
  <c r="G6828" i="3" s="1"/>
  <c r="V6786" i="3"/>
  <c r="G6786" i="3" s="1"/>
  <c r="V6815" i="3"/>
  <c r="G6815" i="3" s="1"/>
  <c r="V6773" i="3"/>
  <c r="G6773" i="3" s="1"/>
  <c r="V6714" i="3"/>
  <c r="G6714" i="3" s="1"/>
  <c r="G6427" i="3"/>
  <c r="V6779" i="3"/>
  <c r="G6779" i="3" s="1"/>
  <c r="V6752" i="3"/>
  <c r="G6752" i="3" s="1"/>
  <c r="V6703" i="3"/>
  <c r="G6703" i="3" s="1"/>
  <c r="V6699" i="3"/>
  <c r="G6699" i="3" s="1"/>
  <c r="V6695" i="3"/>
  <c r="G6695" i="3" s="1"/>
  <c r="V6682" i="3"/>
  <c r="G6682" i="3" s="1"/>
  <c r="V6678" i="3"/>
  <c r="G6678" i="3" s="1"/>
  <c r="V6674" i="3"/>
  <c r="G6674" i="3" s="1"/>
  <c r="V6670" i="3"/>
  <c r="G6670" i="3" s="1"/>
  <c r="V6642" i="3"/>
  <c r="G6642" i="3" s="1"/>
  <c r="V6619" i="3"/>
  <c r="G6619" i="3" s="1"/>
  <c r="V6585" i="3"/>
  <c r="G6585" i="3" s="1"/>
  <c r="V6543" i="3"/>
  <c r="G6543" i="3" s="1"/>
  <c r="V6490" i="3"/>
  <c r="G6490" i="3" s="1"/>
  <c r="V6448" i="3"/>
  <c r="G6448" i="3" s="1"/>
  <c r="V6402" i="3"/>
  <c r="G6402" i="3" s="1"/>
  <c r="V6638" i="3"/>
  <c r="G6638" i="3" s="1"/>
  <c r="V6606" i="3"/>
  <c r="G6606" i="3" s="1"/>
  <c r="V6564" i="3"/>
  <c r="G6564" i="3" s="1"/>
  <c r="V6522" i="3"/>
  <c r="G6522" i="3" s="1"/>
  <c r="V6503" i="3"/>
  <c r="V6452" i="3"/>
  <c r="G6452" i="3" s="1"/>
  <c r="V6395" i="3"/>
  <c r="G6395" i="3" s="1"/>
  <c r="V6644" i="3"/>
  <c r="G6644" i="3" s="1"/>
  <c r="V6630" i="3"/>
  <c r="G6630" i="3" s="1"/>
  <c r="V6549" i="3"/>
  <c r="G6549" i="3" s="1"/>
  <c r="V6526" i="3"/>
  <c r="G6526" i="3" s="1"/>
  <c r="V6509" i="3"/>
  <c r="G6509" i="3" s="1"/>
  <c r="V6467" i="3"/>
  <c r="G6467" i="3" s="1"/>
  <c r="V6433" i="3"/>
  <c r="G6433" i="3" s="1"/>
  <c r="V6411" i="3"/>
  <c r="G6411" i="3" s="1"/>
  <c r="V6643" i="3"/>
  <c r="G6643" i="3" s="1"/>
  <c r="V6553" i="3"/>
  <c r="G6553" i="3" s="1"/>
  <c r="V6530" i="3"/>
  <c r="G6530" i="3" s="1"/>
  <c r="V6520" i="3"/>
  <c r="G6520" i="3" s="1"/>
  <c r="V6469" i="3"/>
  <c r="G6469" i="3" s="1"/>
  <c r="V6446" i="3"/>
  <c r="G6446" i="3" s="1"/>
  <c r="V6435" i="3"/>
  <c r="G6435" i="3" s="1"/>
  <c r="V6415" i="3"/>
  <c r="G6415" i="3" s="1"/>
  <c r="V6404" i="3"/>
  <c r="G6404" i="3" s="1"/>
  <c r="V6390" i="3"/>
  <c r="G6390" i="3" s="1"/>
  <c r="V6378" i="3"/>
  <c r="G6378" i="3" s="1"/>
  <c r="V6320" i="3"/>
  <c r="G6320" i="3" s="1"/>
  <c r="V6278" i="3"/>
  <c r="G6278" i="3" s="1"/>
  <c r="V6253" i="3"/>
  <c r="G6253" i="3" s="1"/>
  <c r="V6210" i="3"/>
  <c r="G6210" i="3" s="1"/>
  <c r="V6168" i="3"/>
  <c r="G6168" i="3" s="1"/>
  <c r="V6126" i="3"/>
  <c r="G6126" i="3" s="1"/>
  <c r="V6101" i="3"/>
  <c r="G6101" i="3" s="1"/>
  <c r="V6058" i="3"/>
  <c r="G6058" i="3" s="1"/>
  <c r="V6022" i="3"/>
  <c r="G6022" i="3" s="1"/>
  <c r="V6361" i="3"/>
  <c r="G6361" i="3" s="1"/>
  <c r="V6330" i="3"/>
  <c r="G6330" i="3" s="1"/>
  <c r="V6284" i="3"/>
  <c r="G6284" i="3" s="1"/>
  <c r="V6262" i="3"/>
  <c r="G6262" i="3" s="1"/>
  <c r="V6242" i="3"/>
  <c r="G6242" i="3" s="1"/>
  <c r="V6220" i="3"/>
  <c r="G6220" i="3" s="1"/>
  <c r="V6200" i="3"/>
  <c r="G6200" i="3" s="1"/>
  <c r="V6178" i="3"/>
  <c r="G6178" i="3" s="1"/>
  <c r="V6132" i="3"/>
  <c r="G6132" i="3" s="1"/>
  <c r="V6110" i="3"/>
  <c r="G6110" i="3" s="1"/>
  <c r="V6090" i="3"/>
  <c r="G6090" i="3" s="1"/>
  <c r="V6068" i="3"/>
  <c r="G6068" i="3" s="1"/>
  <c r="V6048" i="3"/>
  <c r="G6048" i="3" s="1"/>
  <c r="V6366" i="3"/>
  <c r="G6366" i="3" s="1"/>
  <c r="V6325" i="3"/>
  <c r="G6325" i="3" s="1"/>
  <c r="V6297" i="3"/>
  <c r="G6297" i="3" s="1"/>
  <c r="V6283" i="3"/>
  <c r="G6283" i="3" s="1"/>
  <c r="V6255" i="3"/>
  <c r="G6255" i="3" s="1"/>
  <c r="V6241" i="3"/>
  <c r="G6241" i="3" s="1"/>
  <c r="V6212" i="3"/>
  <c r="G6212" i="3" s="1"/>
  <c r="V6187" i="3"/>
  <c r="G6187" i="3" s="1"/>
  <c r="V6173" i="3"/>
  <c r="G6173" i="3" s="1"/>
  <c r="V6145" i="3"/>
  <c r="G6145" i="3" s="1"/>
  <c r="V6131" i="3"/>
  <c r="G6131" i="3" s="1"/>
  <c r="V6103" i="3"/>
  <c r="G6103" i="3" s="1"/>
  <c r="V6089" i="3"/>
  <c r="G6089" i="3" s="1"/>
  <c r="V6060" i="3"/>
  <c r="G6060" i="3" s="1"/>
  <c r="V6035" i="3"/>
  <c r="G6035" i="3" s="1"/>
  <c r="V6370" i="3"/>
  <c r="G6370" i="3" s="1"/>
  <c r="V6340" i="3"/>
  <c r="G6340" i="3" s="1"/>
  <c r="V6318" i="3"/>
  <c r="G6318" i="3" s="1"/>
  <c r="V6296" i="3"/>
  <c r="G6296" i="3" s="1"/>
  <c r="V6276" i="3"/>
  <c r="G6276" i="3" s="1"/>
  <c r="V6254" i="3"/>
  <c r="G6254" i="3" s="1"/>
  <c r="V6208" i="3"/>
  <c r="G6208" i="3" s="1"/>
  <c r="V6186" i="3"/>
  <c r="G6186" i="3" s="1"/>
  <c r="V6166" i="3"/>
  <c r="G6166" i="3" s="1"/>
  <c r="V6144" i="3"/>
  <c r="G6144" i="3" s="1"/>
  <c r="V6124" i="3"/>
  <c r="G6124" i="3" s="1"/>
  <c r="V6102" i="3"/>
  <c r="G6102" i="3" s="1"/>
  <c r="V6056" i="3"/>
  <c r="G6056" i="3" s="1"/>
  <c r="V6034" i="3"/>
  <c r="G6034" i="3" s="1"/>
  <c r="V5993" i="3"/>
  <c r="G5993" i="3" s="1"/>
  <c r="G5971" i="3"/>
  <c r="V5923" i="3"/>
  <c r="G5923" i="3" s="1"/>
  <c r="V5908" i="3"/>
  <c r="G5908" i="3" s="1"/>
  <c r="V5841" i="3"/>
  <c r="G5841" i="3" s="1"/>
  <c r="V5805" i="3"/>
  <c r="G5805" i="3" s="1"/>
  <c r="V5790" i="3"/>
  <c r="G5790" i="3" s="1"/>
  <c r="V5953" i="3"/>
  <c r="G5953" i="3" s="1"/>
  <c r="V5938" i="3"/>
  <c r="G5938" i="3" s="1"/>
  <c r="V5868" i="3"/>
  <c r="G5868" i="3" s="1"/>
  <c r="V5835" i="3"/>
  <c r="G5835" i="3" s="1"/>
  <c r="V5820" i="3"/>
  <c r="V5750" i="3"/>
  <c r="G5750" i="3" s="1"/>
  <c r="V5957" i="3"/>
  <c r="G5957" i="3" s="1"/>
  <c r="V5942" i="3"/>
  <c r="G5942" i="3" s="1"/>
  <c r="V5873" i="3"/>
  <c r="G5873" i="3" s="1"/>
  <c r="V5839" i="3"/>
  <c r="G5839" i="3" s="1"/>
  <c r="V5822" i="3"/>
  <c r="G5822" i="3" s="1"/>
  <c r="V5845" i="3"/>
  <c r="G5845" i="3" s="1"/>
  <c r="V887" i="3"/>
  <c r="G887" i="3" s="1"/>
  <c r="V1185" i="3"/>
  <c r="G1185" i="3" s="1"/>
  <c r="V1190" i="3"/>
  <c r="G1190" i="3" s="1"/>
  <c r="V1189" i="3"/>
  <c r="G1189" i="3" s="1"/>
  <c r="V1918" i="3"/>
  <c r="G1918" i="3" s="1"/>
  <c r="V1884" i="3"/>
  <c r="G1884" i="3" s="1"/>
  <c r="V1875" i="3"/>
  <c r="G1875" i="3" s="1"/>
  <c r="V1852" i="3"/>
  <c r="G1852" i="3" s="1"/>
  <c r="V1664" i="3"/>
  <c r="G1664" i="3" s="1"/>
  <c r="V1569" i="3"/>
  <c r="G1569" i="3" s="1"/>
  <c r="V1565" i="3"/>
  <c r="G1565" i="3" s="1"/>
  <c r="V1578" i="3"/>
  <c r="G1578" i="3" s="1"/>
  <c r="V3810" i="3"/>
  <c r="G3810" i="3" s="1"/>
  <c r="V3452" i="3"/>
  <c r="G3452" i="3" s="1"/>
  <c r="V2936" i="3"/>
  <c r="G2936" i="3" s="1"/>
  <c r="V2707" i="3"/>
  <c r="G2707" i="3" s="1"/>
  <c r="V2493" i="3"/>
  <c r="G2493" i="3" s="1"/>
  <c r="V2450" i="3"/>
  <c r="G2450" i="3" s="1"/>
  <c r="V2408" i="3"/>
  <c r="G2408" i="3" s="1"/>
  <c r="V2366" i="3"/>
  <c r="G2366" i="3" s="1"/>
  <c r="V2324" i="3"/>
  <c r="G2324" i="3" s="1"/>
  <c r="V2514" i="3"/>
  <c r="G2514" i="3" s="1"/>
  <c r="V2463" i="3"/>
  <c r="G2463" i="3" s="1"/>
  <c r="V2421" i="3"/>
  <c r="G2421" i="3" s="1"/>
  <c r="V2379" i="3"/>
  <c r="G2379" i="3" s="1"/>
  <c r="V2336" i="3"/>
  <c r="G2336" i="3" s="1"/>
  <c r="V2294" i="3"/>
  <c r="G2294" i="3" s="1"/>
  <c r="V5533" i="3"/>
  <c r="G5533" i="3" s="1"/>
  <c r="V5370" i="3"/>
  <c r="G5370" i="3" s="1"/>
  <c r="V5374" i="3"/>
  <c r="G5374" i="3" s="1"/>
  <c r="V5407" i="3"/>
  <c r="G5407" i="3" s="1"/>
  <c r="V5288" i="3"/>
  <c r="G5288" i="3" s="1"/>
  <c r="V5258" i="3"/>
  <c r="G5258" i="3" s="1"/>
  <c r="V5308" i="3"/>
  <c r="G5308" i="3" s="1"/>
  <c r="V4918" i="3"/>
  <c r="G4918" i="3" s="1"/>
  <c r="V4842" i="3"/>
  <c r="G4842" i="3" s="1"/>
  <c r="V4546" i="3"/>
  <c r="G4546" i="3" s="1"/>
  <c r="V4277" i="3"/>
  <c r="G4277" i="3" s="1"/>
  <c r="V4386" i="3"/>
  <c r="G4386" i="3" s="1"/>
  <c r="V4382" i="3"/>
  <c r="G4382" i="3" s="1"/>
  <c r="V4289" i="3"/>
  <c r="G4289" i="3" s="1"/>
  <c r="V4272" i="3"/>
  <c r="G4272" i="3" s="1"/>
  <c r="V4136" i="3"/>
  <c r="G4136" i="3" s="1"/>
  <c r="V4119" i="3"/>
  <c r="G4119" i="3" s="1"/>
  <c r="V4094" i="3"/>
  <c r="G4094" i="3" s="1"/>
  <c r="V4077" i="3"/>
  <c r="G4077" i="3" s="1"/>
  <c r="V4052" i="3"/>
  <c r="G4052" i="3" s="1"/>
  <c r="V4035" i="3"/>
  <c r="G4035" i="3" s="1"/>
  <c r="V3869" i="3"/>
  <c r="G3869" i="3" s="1"/>
  <c r="V3852" i="3"/>
  <c r="G3852" i="3" s="1"/>
  <c r="V7606" i="3"/>
  <c r="G7606" i="3" s="1"/>
  <c r="V7627" i="3"/>
  <c r="G7627" i="3" s="1"/>
  <c r="V7551" i="3"/>
  <c r="G7551" i="3" s="1"/>
  <c r="V7591" i="3"/>
  <c r="G7591" i="3" s="1"/>
  <c r="V7536" i="3"/>
  <c r="G7536" i="3" s="1"/>
  <c r="V7540" i="3"/>
  <c r="G7540" i="3" s="1"/>
  <c r="V7498" i="3"/>
  <c r="G7498" i="3" s="1"/>
  <c r="O7453" i="3"/>
  <c r="S7453" i="3"/>
  <c r="V7532" i="3"/>
  <c r="G7532" i="3" s="1"/>
  <c r="V7425" i="3"/>
  <c r="G7425" i="3" s="1"/>
  <c r="O7415" i="3"/>
  <c r="S7415" i="3"/>
  <c r="V7403" i="3"/>
  <c r="G7403" i="3" s="1"/>
  <c r="V7361" i="3"/>
  <c r="G7361" i="3" s="1"/>
  <c r="V7348" i="3"/>
  <c r="G7348" i="3" s="1"/>
  <c r="V7395" i="3"/>
  <c r="G7395" i="3" s="1"/>
  <c r="V7344" i="3"/>
  <c r="G7344" i="3" s="1"/>
  <c r="V7340" i="3"/>
  <c r="V7312" i="3"/>
  <c r="G7312" i="3" s="1"/>
  <c r="V7291" i="3"/>
  <c r="G7291" i="3" s="1"/>
  <c r="V7279" i="3"/>
  <c r="G7279" i="3" s="1"/>
  <c r="V7270" i="3"/>
  <c r="G7270" i="3" s="1"/>
  <c r="V7247" i="3"/>
  <c r="G7247" i="3" s="1"/>
  <c r="V7202" i="3"/>
  <c r="G7202" i="3" s="1"/>
  <c r="V7243" i="3"/>
  <c r="G7243" i="3" s="1"/>
  <c r="V7264" i="3"/>
  <c r="G7264" i="3" s="1"/>
  <c r="V7210" i="3"/>
  <c r="G7210" i="3" s="1"/>
  <c r="V7200" i="3"/>
  <c r="G7200" i="3" s="1"/>
  <c r="O7111" i="3"/>
  <c r="S7111" i="3"/>
  <c r="V7251" i="3"/>
  <c r="G7251" i="3" s="1"/>
  <c r="V7206" i="3"/>
  <c r="G7206" i="3" s="1"/>
  <c r="V7126" i="3"/>
  <c r="G7126" i="3" s="1"/>
  <c r="V7083" i="3"/>
  <c r="G7083" i="3" s="1"/>
  <c r="V7054" i="3"/>
  <c r="G7054" i="3" s="1"/>
  <c r="V6903" i="3"/>
  <c r="G6903" i="3" s="1"/>
  <c r="V7004" i="3"/>
  <c r="G7004" i="3" s="1"/>
  <c r="V6979" i="3"/>
  <c r="G6979" i="3" s="1"/>
  <c r="V6962" i="3"/>
  <c r="G6962" i="3" s="1"/>
  <c r="V6937" i="3"/>
  <c r="G6937" i="3" s="1"/>
  <c r="V6873" i="3"/>
  <c r="G6873" i="3" s="1"/>
  <c r="V7000" i="3"/>
  <c r="G7000" i="3" s="1"/>
  <c r="V6975" i="3"/>
  <c r="G6975" i="3" s="1"/>
  <c r="V6949" i="3"/>
  <c r="G6949" i="3" s="1"/>
  <c r="V6932" i="3"/>
  <c r="G6932" i="3" s="1"/>
  <c r="V6890" i="3"/>
  <c r="G6890" i="3" s="1"/>
  <c r="V6848" i="3"/>
  <c r="G6848" i="3" s="1"/>
  <c r="O6769" i="3"/>
  <c r="S6769" i="3"/>
  <c r="V6830" i="3"/>
  <c r="G6830" i="3" s="1"/>
  <c r="V6788" i="3"/>
  <c r="G6788" i="3" s="1"/>
  <c r="V6817" i="3"/>
  <c r="G6817" i="3" s="1"/>
  <c r="V6775" i="3"/>
  <c r="G6775" i="3" s="1"/>
  <c r="V6733" i="3"/>
  <c r="G6733" i="3" s="1"/>
  <c r="V6716" i="3"/>
  <c r="G6716" i="3" s="1"/>
  <c r="V6754" i="3"/>
  <c r="G6754" i="3" s="1"/>
  <c r="V6667" i="3"/>
  <c r="G6667" i="3" s="1"/>
  <c r="V6622" i="3"/>
  <c r="G6622" i="3" s="1"/>
  <c r="V6583" i="3"/>
  <c r="G6583" i="3" s="1"/>
  <c r="V6541" i="3"/>
  <c r="V6663" i="3"/>
  <c r="G6663" i="3" s="1"/>
  <c r="V6618" i="3"/>
  <c r="G6618" i="3" s="1"/>
  <c r="V6604" i="3"/>
  <c r="G6604" i="3" s="1"/>
  <c r="V6562" i="3"/>
  <c r="G6562" i="3" s="1"/>
  <c r="V6398" i="3"/>
  <c r="G6398" i="3" s="1"/>
  <c r="V6656" i="3"/>
  <c r="G6656" i="3" s="1"/>
  <c r="V6617" i="3"/>
  <c r="V6524" i="3"/>
  <c r="G6524" i="3" s="1"/>
  <c r="V6507" i="3"/>
  <c r="G6507" i="3" s="1"/>
  <c r="V6465" i="3"/>
  <c r="V6436" i="3"/>
  <c r="G6436" i="3" s="1"/>
  <c r="V6397" i="3"/>
  <c r="G6397" i="3" s="1"/>
  <c r="V6629" i="3"/>
  <c r="G6629" i="3" s="1"/>
  <c r="V6528" i="3"/>
  <c r="G6528" i="3" s="1"/>
  <c r="V6444" i="3"/>
  <c r="G6444" i="3" s="1"/>
  <c r="V6407" i="3"/>
  <c r="G6407" i="3" s="1"/>
  <c r="V6333" i="3"/>
  <c r="G6333" i="3" s="1"/>
  <c r="V6265" i="3"/>
  <c r="G6265" i="3" s="1"/>
  <c r="V6223" i="3"/>
  <c r="G6223" i="3" s="1"/>
  <c r="V6181" i="3"/>
  <c r="G6181" i="3" s="1"/>
  <c r="V6113" i="3"/>
  <c r="G6113" i="3" s="1"/>
  <c r="V6071" i="3"/>
  <c r="G6071" i="3" s="1"/>
  <c r="V6029" i="3"/>
  <c r="G6029" i="3" s="1"/>
  <c r="V6329" i="3"/>
  <c r="G6329" i="3" s="1"/>
  <c r="V6286" i="3"/>
  <c r="G6286" i="3" s="1"/>
  <c r="V6244" i="3"/>
  <c r="G6244" i="3" s="1"/>
  <c r="V6202" i="3"/>
  <c r="G6202" i="3" s="1"/>
  <c r="V6177" i="3"/>
  <c r="G6177" i="3" s="1"/>
  <c r="V6134" i="3"/>
  <c r="G6134" i="3" s="1"/>
  <c r="V6092" i="3"/>
  <c r="G6092" i="3" s="1"/>
  <c r="V6050" i="3"/>
  <c r="G6050" i="3" s="1"/>
  <c r="V6299" i="3"/>
  <c r="G6299" i="3" s="1"/>
  <c r="V6257" i="3"/>
  <c r="G6257" i="3" s="1"/>
  <c r="V6189" i="3"/>
  <c r="G6189" i="3" s="1"/>
  <c r="V6147" i="3"/>
  <c r="G6147" i="3" s="1"/>
  <c r="V6105" i="3"/>
  <c r="G6105" i="3" s="1"/>
  <c r="V6037" i="3"/>
  <c r="G6037" i="3" s="1"/>
  <c r="V5991" i="3"/>
  <c r="G5991" i="3" s="1"/>
  <c r="V5906" i="3"/>
  <c r="G5906" i="3" s="1"/>
  <c r="V5788" i="3"/>
  <c r="G5788" i="3" s="1"/>
  <c r="V5936" i="3"/>
  <c r="G5936" i="3" s="1"/>
  <c r="V5809" i="3"/>
  <c r="G5809" i="3" s="1"/>
  <c r="V5940" i="3"/>
  <c r="G5940" i="3" s="1"/>
  <c r="G5895" i="3"/>
  <c r="V5860" i="3"/>
  <c r="G5860" i="3" s="1"/>
  <c r="G5629" i="3"/>
  <c r="G4679" i="3"/>
  <c r="G4071" i="3"/>
  <c r="G3995" i="3"/>
  <c r="G4869" i="3"/>
  <c r="G4717" i="3"/>
  <c r="G4565" i="3"/>
  <c r="G4109" i="3"/>
  <c r="G5100" i="3"/>
  <c r="V5128" i="3"/>
  <c r="Y5128" i="3"/>
  <c r="G4907" i="3"/>
  <c r="G4755" i="3"/>
  <c r="G4603" i="3"/>
  <c r="G5249" i="3"/>
  <c r="G5138" i="3"/>
  <c r="V5166" i="3"/>
  <c r="G4641" i="3"/>
  <c r="G4033" i="3"/>
  <c r="V999" i="3"/>
  <c r="G999" i="3" s="1"/>
  <c r="V900" i="3"/>
  <c r="G900" i="3" s="1"/>
  <c r="V1803" i="3"/>
  <c r="G1803" i="3" s="1"/>
  <c r="V1769" i="3"/>
  <c r="G1769" i="3" s="1"/>
  <c r="V3831" i="3"/>
  <c r="G3831" i="3" s="1"/>
  <c r="V3594" i="3"/>
  <c r="G3594" i="3" s="1"/>
  <c r="V3482" i="3"/>
  <c r="G3482" i="3" s="1"/>
  <c r="V3440" i="3"/>
  <c r="G3440" i="3" s="1"/>
  <c r="V3165" i="3"/>
  <c r="G3165" i="3" s="1"/>
  <c r="V2949" i="3"/>
  <c r="G2949" i="3" s="1"/>
  <c r="V2915" i="3"/>
  <c r="G2915" i="3" s="1"/>
  <c r="V2762" i="3"/>
  <c r="G2762" i="3" s="1"/>
  <c r="V2724" i="3"/>
  <c r="G2724" i="3" s="1"/>
  <c r="V2711" i="3"/>
  <c r="G2711" i="3" s="1"/>
  <c r="V2488" i="3"/>
  <c r="G2488" i="3" s="1"/>
  <c r="V2446" i="3"/>
  <c r="G2446" i="3" s="1"/>
  <c r="V2404" i="3"/>
  <c r="G2404" i="3" s="1"/>
  <c r="V2362" i="3"/>
  <c r="G2362" i="3" s="1"/>
  <c r="V2311" i="3"/>
  <c r="G2311" i="3" s="1"/>
  <c r="V2273" i="3"/>
  <c r="G2273" i="3" s="1"/>
  <c r="V2480" i="3"/>
  <c r="G2480" i="3" s="1"/>
  <c r="V2438" i="3"/>
  <c r="G2438" i="3" s="1"/>
  <c r="V2387" i="3"/>
  <c r="G2387" i="3" s="1"/>
  <c r="V2345" i="3"/>
  <c r="G2345" i="3" s="1"/>
  <c r="V2303" i="3"/>
  <c r="G2303" i="3" s="1"/>
  <c r="V5676" i="3"/>
  <c r="G5676" i="3" s="1"/>
  <c r="V5559" i="3"/>
  <c r="G5559" i="3" s="1"/>
  <c r="G5477" i="3"/>
  <c r="V5611" i="3"/>
  <c r="G5611" i="3" s="1"/>
  <c r="V5448" i="3"/>
  <c r="G5448" i="3" s="1"/>
  <c r="V5458" i="3"/>
  <c r="G5458" i="3" s="1"/>
  <c r="V5441" i="3"/>
  <c r="G5441" i="3" s="1"/>
  <c r="V5366" i="3"/>
  <c r="G5287" i="3"/>
  <c r="S5211" i="3"/>
  <c r="O5211" i="3"/>
  <c r="V5305" i="3"/>
  <c r="G5305" i="3" s="1"/>
  <c r="V5275" i="3"/>
  <c r="G5275" i="3" s="1"/>
  <c r="V5292" i="3"/>
  <c r="G5292" i="3" s="1"/>
  <c r="V5262" i="3"/>
  <c r="G5262" i="3" s="1"/>
  <c r="V5181" i="3"/>
  <c r="G5181" i="3" s="1"/>
  <c r="V5212" i="3"/>
  <c r="G5212" i="3" s="1"/>
  <c r="V5177" i="3"/>
  <c r="G5177" i="3" s="1"/>
  <c r="V5041" i="3"/>
  <c r="G5041" i="3" s="1"/>
  <c r="V5032" i="3"/>
  <c r="G5032" i="3" s="1"/>
  <c r="V5024" i="3"/>
  <c r="G5024" i="3" s="1"/>
  <c r="V5007" i="3"/>
  <c r="G5007" i="3" s="1"/>
  <c r="V4999" i="3"/>
  <c r="G4999" i="3" s="1"/>
  <c r="V4990" i="3"/>
  <c r="G4990" i="3" s="1"/>
  <c r="V4973" i="3"/>
  <c r="G4973" i="3" s="1"/>
  <c r="V4965" i="3"/>
  <c r="G4965" i="3" s="1"/>
  <c r="V4956" i="3"/>
  <c r="G4956" i="3" s="1"/>
  <c r="V5077" i="3"/>
  <c r="G5077" i="3" s="1"/>
  <c r="G5059" i="3"/>
  <c r="V4948" i="3"/>
  <c r="G4948" i="3" s="1"/>
  <c r="V4931" i="3"/>
  <c r="G4931" i="3" s="1"/>
  <c r="V4897" i="3"/>
  <c r="G4897" i="3" s="1"/>
  <c r="V4813" i="3"/>
  <c r="G4813" i="3" s="1"/>
  <c r="V4935" i="3"/>
  <c r="G4935" i="3" s="1"/>
  <c r="V4851" i="3"/>
  <c r="G4851" i="3" s="1"/>
  <c r="V4777" i="3"/>
  <c r="G4777" i="3" s="1"/>
  <c r="V4760" i="3"/>
  <c r="G4760" i="3" s="1"/>
  <c r="V4735" i="3"/>
  <c r="G4735" i="3" s="1"/>
  <c r="V4718" i="3"/>
  <c r="G4718" i="3" s="1"/>
  <c r="V4692" i="3"/>
  <c r="G4692" i="3" s="1"/>
  <c r="V4667" i="3"/>
  <c r="G4667" i="3" s="1"/>
  <c r="V4650" i="3"/>
  <c r="G4650" i="3" s="1"/>
  <c r="V4625" i="3"/>
  <c r="G4625" i="3" s="1"/>
  <c r="V4608" i="3"/>
  <c r="G4608" i="3" s="1"/>
  <c r="V4583" i="3"/>
  <c r="G4583" i="3" s="1"/>
  <c r="V4566" i="3"/>
  <c r="G4566" i="3" s="1"/>
  <c r="V4782" i="3"/>
  <c r="G4782" i="3" s="1"/>
  <c r="V4774" i="3"/>
  <c r="G4774" i="3" s="1"/>
  <c r="V4765" i="3"/>
  <c r="G4765" i="3" s="1"/>
  <c r="V4757" i="3"/>
  <c r="G4757" i="3" s="1"/>
  <c r="V4740" i="3"/>
  <c r="G4740" i="3" s="1"/>
  <c r="V4732" i="3"/>
  <c r="G4732" i="3" s="1"/>
  <c r="V4723" i="3"/>
  <c r="G4723" i="3" s="1"/>
  <c r="V4706" i="3"/>
  <c r="G4706" i="3" s="1"/>
  <c r="V4698" i="3"/>
  <c r="G4698" i="3" s="1"/>
  <c r="V4689" i="3"/>
  <c r="G4689" i="3" s="1"/>
  <c r="V4681" i="3"/>
  <c r="G4681" i="3" s="1"/>
  <c r="V4664" i="3"/>
  <c r="G4664" i="3" s="1"/>
  <c r="V4656" i="3"/>
  <c r="G4656" i="3" s="1"/>
  <c r="V4647" i="3"/>
  <c r="G4647" i="3" s="1"/>
  <c r="V4630" i="3"/>
  <c r="G4630" i="3" s="1"/>
  <c r="V4622" i="3"/>
  <c r="G4622" i="3" s="1"/>
  <c r="V4613" i="3"/>
  <c r="G4613" i="3" s="1"/>
  <c r="V4605" i="3"/>
  <c r="G4605" i="3" s="1"/>
  <c r="V4588" i="3"/>
  <c r="G4588" i="3" s="1"/>
  <c r="V4580" i="3"/>
  <c r="G4580" i="3" s="1"/>
  <c r="V4571" i="3"/>
  <c r="G4571" i="3" s="1"/>
  <c r="V4399" i="3"/>
  <c r="G4399" i="3" s="1"/>
  <c r="V4344" i="3"/>
  <c r="G4344" i="3" s="1"/>
  <c r="V4327" i="3"/>
  <c r="G4327" i="3" s="1"/>
  <c r="V4454" i="3"/>
  <c r="G4454" i="3" s="1"/>
  <c r="V4403" i="3"/>
  <c r="G4403" i="3" s="1"/>
  <c r="G4375" i="3"/>
  <c r="V4348" i="3"/>
  <c r="G4348" i="3" s="1"/>
  <c r="V4264" i="3"/>
  <c r="G4264" i="3" s="1"/>
  <c r="V4353" i="3"/>
  <c r="G4353" i="3" s="1"/>
  <c r="V4319" i="3"/>
  <c r="G4319" i="3" s="1"/>
  <c r="V4268" i="3"/>
  <c r="G4268" i="3" s="1"/>
  <c r="V4420" i="3"/>
  <c r="G4420" i="3" s="1"/>
  <c r="V4323" i="3"/>
  <c r="G4323" i="3" s="1"/>
  <c r="G4185" i="3"/>
  <c r="G3919" i="3"/>
  <c r="V4132" i="3"/>
  <c r="G4132" i="3" s="1"/>
  <c r="V4115" i="3"/>
  <c r="G4115" i="3" s="1"/>
  <c r="V4090" i="3"/>
  <c r="G4090" i="3" s="1"/>
  <c r="V4073" i="3"/>
  <c r="G4073" i="3" s="1"/>
  <c r="V4048" i="3"/>
  <c r="G4048" i="3" s="1"/>
  <c r="V4022" i="3"/>
  <c r="G4022" i="3" s="1"/>
  <c r="G3957" i="3"/>
  <c r="V5185" i="3"/>
  <c r="G5185" i="3" s="1"/>
  <c r="G5021" i="3"/>
  <c r="G4527" i="3"/>
  <c r="G4413" i="3"/>
  <c r="G4147" i="3"/>
  <c r="G3843" i="3"/>
  <c r="V4015" i="3"/>
  <c r="G4015" i="3" s="1"/>
  <c r="V3888" i="3"/>
  <c r="G3888" i="3" s="1"/>
  <c r="V1161" i="3"/>
  <c r="G1161" i="3" s="1"/>
  <c r="V1494" i="3"/>
  <c r="G1494" i="3" s="1"/>
  <c r="V1477" i="3"/>
  <c r="G1477" i="3" s="1"/>
  <c r="V1318" i="3"/>
  <c r="G1318" i="3" s="1"/>
  <c r="V1882" i="3"/>
  <c r="G1882" i="3" s="1"/>
  <c r="V1873" i="3"/>
  <c r="G1873" i="3" s="1"/>
  <c r="V1856" i="3"/>
  <c r="G1856" i="3" s="1"/>
  <c r="V1892" i="3"/>
  <c r="G1892" i="3" s="1"/>
  <c r="V1720" i="3"/>
  <c r="G1720" i="3" s="1"/>
  <c r="V1703" i="3"/>
  <c r="G1703" i="3" s="1"/>
  <c r="V3822" i="3"/>
  <c r="G3822" i="3" s="1"/>
  <c r="V3776" i="3"/>
  <c r="G3776" i="3" s="1"/>
  <c r="V3696" i="3"/>
  <c r="G3696" i="3" s="1"/>
  <c r="V3716" i="3"/>
  <c r="G3716" i="3" s="1"/>
  <c r="V3692" i="3"/>
  <c r="G3692" i="3" s="1"/>
  <c r="V3660" i="3"/>
  <c r="G3660" i="3" s="1"/>
  <c r="V3623" i="3"/>
  <c r="G3623" i="3" s="1"/>
  <c r="V3631" i="3"/>
  <c r="G3631" i="3" s="1"/>
  <c r="V3545" i="3"/>
  <c r="G3545" i="3" s="1"/>
  <c r="V3566" i="3"/>
  <c r="G3566" i="3" s="1"/>
  <c r="V3480" i="3"/>
  <c r="G3480" i="3" s="1"/>
  <c r="V3466" i="3"/>
  <c r="G3466" i="3" s="1"/>
  <c r="V3441" i="3"/>
  <c r="G3441" i="3" s="1"/>
  <c r="V3429" i="3"/>
  <c r="G3429" i="3" s="1"/>
  <c r="V3313" i="3"/>
  <c r="G3313" i="3" s="1"/>
  <c r="V3292" i="3"/>
  <c r="G3292" i="3" s="1"/>
  <c r="V3366" i="3"/>
  <c r="G3366" i="3" s="1"/>
  <c r="V3338" i="3"/>
  <c r="G3338" i="3" s="1"/>
  <c r="V3056" i="3"/>
  <c r="G3056" i="3" s="1"/>
  <c r="V3023" i="3"/>
  <c r="G3023" i="3" s="1"/>
  <c r="V3129" i="3"/>
  <c r="G3129" i="3" s="1"/>
  <c r="V3095" i="3"/>
  <c r="G3095" i="3" s="1"/>
  <c r="V3069" i="3"/>
  <c r="G3069" i="3" s="1"/>
  <c r="V2956" i="3"/>
  <c r="G2956" i="3" s="1"/>
  <c r="V2938" i="3"/>
  <c r="G2938" i="3" s="1"/>
  <c r="V2833" i="3"/>
  <c r="G2833" i="3" s="1"/>
  <c r="V2267" i="3"/>
  <c r="G2267" i="3" s="1"/>
  <c r="V2099" i="3"/>
  <c r="G2099" i="3" s="1"/>
  <c r="V2006" i="3"/>
  <c r="G2006" i="3" s="1"/>
  <c r="V2120" i="3"/>
  <c r="G2120" i="3" s="1"/>
  <c r="V2036" i="3"/>
  <c r="G2036" i="3" s="1"/>
  <c r="V1951" i="3"/>
  <c r="G1951" i="3" s="1"/>
  <c r="V2150" i="3"/>
  <c r="G2150" i="3" s="1"/>
  <c r="V2107" i="3"/>
  <c r="G2107" i="3" s="1"/>
  <c r="V2023" i="3"/>
  <c r="G2023" i="3" s="1"/>
  <c r="V2258" i="3"/>
  <c r="G2258" i="3" s="1"/>
  <c r="V2250" i="3"/>
  <c r="G2250" i="3" s="1"/>
  <c r="V2199" i="3"/>
  <c r="G2199" i="3" s="1"/>
  <c r="V2187" i="3"/>
  <c r="G2187" i="3" s="1"/>
  <c r="V2179" i="3"/>
  <c r="G2179" i="3" s="1"/>
  <c r="V2137" i="3"/>
  <c r="G2137" i="3" s="1"/>
  <c r="V2095" i="3"/>
  <c r="G2095" i="3" s="1"/>
  <c r="V2044" i="3"/>
  <c r="G2044" i="3" s="1"/>
  <c r="V2002" i="3"/>
  <c r="G2002" i="3" s="1"/>
  <c r="V1960" i="3"/>
  <c r="G1960" i="3" s="1"/>
  <c r="V5712" i="3"/>
  <c r="G5712" i="3" s="1"/>
  <c r="V5733" i="3"/>
  <c r="G5733" i="3" s="1"/>
  <c r="V5709" i="3"/>
  <c r="G5709" i="3" s="1"/>
  <c r="V5670" i="3"/>
  <c r="G5670" i="3" s="1"/>
  <c r="V5691" i="3"/>
  <c r="G5691" i="3" s="1"/>
  <c r="V5708" i="3"/>
  <c r="G5708" i="3" s="1"/>
  <c r="V5716" i="3"/>
  <c r="G5716" i="3" s="1"/>
  <c r="O5591" i="3"/>
  <c r="S5591" i="3"/>
  <c r="V5632" i="3"/>
  <c r="G5632" i="3" s="1"/>
  <c r="V5612" i="3"/>
  <c r="G5612" i="3" s="1"/>
  <c r="V5603" i="3"/>
  <c r="G5603" i="3" s="1"/>
  <c r="V5595" i="3"/>
  <c r="G5595" i="3" s="1"/>
  <c r="V5577" i="3"/>
  <c r="G5577" i="3" s="1"/>
  <c r="V5560" i="3"/>
  <c r="G5560" i="3" s="1"/>
  <c r="G5515" i="3"/>
  <c r="V5460" i="3"/>
  <c r="G5460" i="3" s="1"/>
  <c r="G5401" i="3"/>
  <c r="V5556" i="3"/>
  <c r="G5556" i="3" s="1"/>
  <c r="V5522" i="3"/>
  <c r="G5522" i="3" s="1"/>
  <c r="V5404" i="3"/>
  <c r="G5404" i="3" s="1"/>
  <c r="V5338" i="3"/>
  <c r="G5338" i="3" s="1"/>
  <c r="V5334" i="3"/>
  <c r="G5334" i="3" s="1"/>
  <c r="V5330" i="3"/>
  <c r="G5330" i="3" s="1"/>
  <c r="V5326" i="3"/>
  <c r="V5411" i="3"/>
  <c r="G5411" i="3" s="1"/>
  <c r="V5403" i="3"/>
  <c r="G5403" i="3" s="1"/>
  <c r="V5383" i="3"/>
  <c r="G5383" i="3" s="1"/>
  <c r="V5303" i="3"/>
  <c r="G5303" i="3" s="1"/>
  <c r="V5294" i="3"/>
  <c r="G5294" i="3" s="1"/>
  <c r="V5314" i="3"/>
  <c r="G5314" i="3" s="1"/>
  <c r="V5231" i="3"/>
  <c r="G5231" i="3" s="1"/>
  <c r="V5179" i="3"/>
  <c r="G5179" i="3" s="1"/>
  <c r="V5001" i="3"/>
  <c r="G5001" i="3" s="1"/>
  <c r="V4992" i="3"/>
  <c r="G4992" i="3" s="1"/>
  <c r="V4984" i="3"/>
  <c r="G4984" i="3" s="1"/>
  <c r="V4967" i="3"/>
  <c r="G4967" i="3" s="1"/>
  <c r="V4958" i="3"/>
  <c r="G4958" i="3" s="1"/>
  <c r="V5068" i="3"/>
  <c r="G5068" i="3" s="1"/>
  <c r="O4793" i="3"/>
  <c r="S4793" i="3"/>
  <c r="Y4520" i="3"/>
  <c r="V4520" i="3"/>
  <c r="G4489" i="3"/>
  <c r="V4801" i="3"/>
  <c r="G4801" i="3" s="1"/>
  <c r="V4426" i="3"/>
  <c r="G4426" i="3" s="1"/>
  <c r="V4363" i="3"/>
  <c r="G4363" i="3" s="1"/>
  <c r="V4262" i="3"/>
  <c r="G4262" i="3" s="1"/>
  <c r="V4245" i="3"/>
  <c r="G4245" i="3" s="1"/>
  <c r="G4451" i="3"/>
  <c r="V4479" i="3"/>
  <c r="G4479" i="3" s="1"/>
  <c r="V4460" i="3"/>
  <c r="G4460" i="3" s="1"/>
  <c r="V4418" i="3"/>
  <c r="G4418" i="3" s="1"/>
  <c r="V4338" i="3"/>
  <c r="V4304" i="3"/>
  <c r="G4304" i="3" s="1"/>
  <c r="G4261" i="3"/>
  <c r="V4439" i="3"/>
  <c r="G4439" i="3" s="1"/>
  <c r="V4376" i="3"/>
  <c r="G4376" i="3" s="1"/>
  <c r="V4342" i="3"/>
  <c r="G4342" i="3" s="1"/>
  <c r="V4241" i="3"/>
  <c r="G4241" i="3" s="1"/>
  <c r="G4223" i="3"/>
  <c r="V4125" i="3"/>
  <c r="G4125" i="3" s="1"/>
  <c r="V4082" i="3"/>
  <c r="G4082" i="3" s="1"/>
  <c r="V4040" i="3"/>
  <c r="G4040" i="3" s="1"/>
  <c r="V4006" i="3"/>
  <c r="G4006" i="3" s="1"/>
  <c r="V3922" i="3"/>
  <c r="G3922" i="3" s="1"/>
  <c r="V4129" i="3"/>
  <c r="G4129" i="3" s="1"/>
  <c r="V4087" i="3"/>
  <c r="G4087" i="3" s="1"/>
  <c r="V4044" i="3"/>
  <c r="G4044" i="3" s="1"/>
  <c r="O3881" i="3"/>
  <c r="S3881" i="3"/>
  <c r="V3964" i="3"/>
  <c r="G3964" i="3" s="1"/>
  <c r="V3845" i="3"/>
  <c r="G3845" i="3" s="1"/>
  <c r="V3897" i="3"/>
  <c r="G3897" i="3" s="1"/>
  <c r="V3866" i="3"/>
  <c r="G3866" i="3" s="1"/>
  <c r="V136" i="3"/>
  <c r="G136" i="3" s="1"/>
  <c r="V1118" i="3"/>
  <c r="G1118" i="3" s="1"/>
  <c r="V1499" i="3"/>
  <c r="G1499" i="3" s="1"/>
  <c r="V1265" i="3"/>
  <c r="G1265" i="3" s="1"/>
  <c r="V1906" i="3"/>
  <c r="G1906" i="3" s="1"/>
  <c r="V1780" i="3"/>
  <c r="G1780" i="3" s="1"/>
  <c r="V1662" i="3"/>
  <c r="G1662" i="3" s="1"/>
  <c r="V3812" i="3"/>
  <c r="G3812" i="3" s="1"/>
  <c r="V3816" i="3"/>
  <c r="G3816" i="3" s="1"/>
  <c r="V3821" i="3"/>
  <c r="G3821" i="3" s="1"/>
  <c r="V3779" i="3"/>
  <c r="G3779" i="3" s="1"/>
  <c r="V3703" i="3"/>
  <c r="G3703" i="3" s="1"/>
  <c r="V3694" i="3"/>
  <c r="G3694" i="3" s="1"/>
  <c r="V3666" i="3"/>
  <c r="G3666" i="3" s="1"/>
  <c r="V3698" i="3"/>
  <c r="G3698" i="3" s="1"/>
  <c r="V3707" i="3"/>
  <c r="G3707" i="3" s="1"/>
  <c r="V3621" i="3"/>
  <c r="G3621" i="3" s="1"/>
  <c r="V3656" i="3"/>
  <c r="G3656" i="3" s="1"/>
  <c r="V3600" i="3"/>
  <c r="G3600" i="3" s="1"/>
  <c r="V3596" i="3"/>
  <c r="G3596" i="3" s="1"/>
  <c r="V3583" i="3"/>
  <c r="G3583" i="3" s="1"/>
  <c r="V3547" i="3"/>
  <c r="G3547" i="3" s="1"/>
  <c r="V3555" i="3"/>
  <c r="G3555" i="3" s="1"/>
  <c r="V3469" i="3"/>
  <c r="G3469" i="3" s="1"/>
  <c r="V3444" i="3"/>
  <c r="G3444" i="3" s="1"/>
  <c r="V3479" i="3"/>
  <c r="G3479" i="3" s="1"/>
  <c r="V3450" i="3"/>
  <c r="G3450" i="3" s="1"/>
  <c r="V3436" i="3"/>
  <c r="G3436" i="3" s="1"/>
  <c r="V3315" i="3"/>
  <c r="G3315" i="3" s="1"/>
  <c r="V3294" i="3"/>
  <c r="G3294" i="3" s="1"/>
  <c r="V3277" i="3"/>
  <c r="G3277" i="3" s="1"/>
  <c r="V3300" i="3"/>
  <c r="G3300" i="3" s="1"/>
  <c r="V3205" i="3"/>
  <c r="G3205" i="3" s="1"/>
  <c r="V3048" i="3"/>
  <c r="G3048" i="3" s="1"/>
  <c r="V2941" i="3"/>
  <c r="G2941" i="3" s="1"/>
  <c r="V2758" i="3"/>
  <c r="G2758" i="3" s="1"/>
  <c r="V2611" i="3"/>
  <c r="G2611" i="3" s="1"/>
  <c r="V2476" i="3"/>
  <c r="G2476" i="3" s="1"/>
  <c r="V2425" i="3"/>
  <c r="G2425" i="3" s="1"/>
  <c r="V2383" i="3"/>
  <c r="G2383" i="3" s="1"/>
  <c r="V2341" i="3"/>
  <c r="G2341" i="3" s="1"/>
  <c r="V2298" i="3"/>
  <c r="G2298" i="3" s="1"/>
  <c r="V2271" i="3"/>
  <c r="G2271" i="3" s="1"/>
  <c r="V2484" i="3"/>
  <c r="G2484" i="3" s="1"/>
  <c r="V2442" i="3"/>
  <c r="G2442" i="3" s="1"/>
  <c r="V2552" i="3"/>
  <c r="G2552" i="3" s="1"/>
  <c r="V2491" i="3"/>
  <c r="G2491" i="3" s="1"/>
  <c r="V2477" i="3"/>
  <c r="G2477" i="3" s="1"/>
  <c r="V2448" i="3"/>
  <c r="G2448" i="3" s="1"/>
  <c r="V2426" i="3"/>
  <c r="G2426" i="3" s="1"/>
  <c r="V2406" i="3"/>
  <c r="G2406" i="3" s="1"/>
  <c r="V2384" i="3"/>
  <c r="G2384" i="3" s="1"/>
  <c r="V2364" i="3"/>
  <c r="G2364" i="3" s="1"/>
  <c r="V2342" i="3"/>
  <c r="G2342" i="3" s="1"/>
  <c r="V2313" i="3"/>
  <c r="G2313" i="3" s="1"/>
  <c r="V2300" i="3"/>
  <c r="G2300" i="3" s="1"/>
  <c r="V2101" i="3"/>
  <c r="G2101" i="3" s="1"/>
  <c r="V2008" i="3"/>
  <c r="G2008" i="3" s="1"/>
  <c r="V2103" i="3"/>
  <c r="G2103" i="3" s="1"/>
  <c r="V2019" i="3"/>
  <c r="G2019" i="3" s="1"/>
  <c r="V2233" i="3"/>
  <c r="G2233" i="3" s="1"/>
  <c r="V2225" i="3"/>
  <c r="G2225" i="3" s="1"/>
  <c r="V2191" i="3"/>
  <c r="G2191" i="3" s="1"/>
  <c r="V2082" i="3"/>
  <c r="G2082" i="3" s="1"/>
  <c r="V1998" i="3"/>
  <c r="G1998" i="3" s="1"/>
  <c r="V2156" i="3"/>
  <c r="G2156" i="3" s="1"/>
  <c r="V2114" i="3"/>
  <c r="G2114" i="3" s="1"/>
  <c r="V2072" i="3"/>
  <c r="G2072" i="3" s="1"/>
  <c r="V2029" i="3"/>
  <c r="G2029" i="3" s="1"/>
  <c r="V1987" i="3"/>
  <c r="G1987" i="3" s="1"/>
  <c r="V1945" i="3"/>
  <c r="G1945" i="3" s="1"/>
  <c r="V5729" i="3"/>
  <c r="G5729" i="3" s="1"/>
  <c r="V5710" i="3"/>
  <c r="G5710" i="3" s="1"/>
  <c r="V5725" i="3"/>
  <c r="G5725" i="3" s="1"/>
  <c r="V5721" i="3"/>
  <c r="G5721" i="3" s="1"/>
  <c r="V5678" i="3"/>
  <c r="G5678" i="3" s="1"/>
  <c r="V5689" i="3"/>
  <c r="G5689" i="3" s="1"/>
  <c r="V5672" i="3"/>
  <c r="G5672" i="3" s="1"/>
  <c r="V5706" i="3"/>
  <c r="V5667" i="3"/>
  <c r="V5654" i="3"/>
  <c r="G5654" i="3" s="1"/>
  <c r="V5576" i="3"/>
  <c r="G5576" i="3" s="1"/>
  <c r="V5563" i="3"/>
  <c r="G5563" i="3" s="1"/>
  <c r="V5541" i="3"/>
  <c r="G5541" i="3" s="1"/>
  <c r="V5618" i="3"/>
  <c r="G5618" i="3" s="1"/>
  <c r="V5610" i="3"/>
  <c r="G5610" i="3" s="1"/>
  <c r="V5601" i="3"/>
  <c r="G5601" i="3" s="1"/>
  <c r="V5593" i="3"/>
  <c r="G5593" i="3" s="1"/>
  <c r="V5613" i="3"/>
  <c r="G5613" i="3" s="1"/>
  <c r="V5604" i="3"/>
  <c r="G5604" i="3" s="1"/>
  <c r="V5596" i="3"/>
  <c r="G5596" i="3" s="1"/>
  <c r="V5493" i="3"/>
  <c r="G5493" i="3" s="1"/>
  <c r="V5427" i="3"/>
  <c r="G5427" i="3" s="1"/>
  <c r="V5619" i="3"/>
  <c r="G5619" i="3" s="1"/>
  <c r="V5540" i="3"/>
  <c r="G5540" i="3" s="1"/>
  <c r="V5480" i="3"/>
  <c r="G5480" i="3" s="1"/>
  <c r="V5463" i="3"/>
  <c r="G5463" i="3" s="1"/>
  <c r="V5429" i="3"/>
  <c r="G5429" i="3" s="1"/>
  <c r="V5336" i="3"/>
  <c r="G5336" i="3" s="1"/>
  <c r="V5332" i="3"/>
  <c r="G5332" i="3" s="1"/>
  <c r="V5328" i="3"/>
  <c r="G5328" i="3" s="1"/>
  <c r="V5387" i="3"/>
  <c r="G5387" i="3" s="1"/>
  <c r="V5379" i="3"/>
  <c r="G5379" i="3" s="1"/>
  <c r="V5442" i="3"/>
  <c r="G5442" i="3" s="1"/>
  <c r="V5368" i="3"/>
  <c r="G5368" i="3" s="1"/>
  <c r="V5315" i="3"/>
  <c r="G5315" i="3" s="1"/>
  <c r="V5296" i="3"/>
  <c r="G5296" i="3" s="1"/>
  <c r="V5267" i="3"/>
  <c r="G5267" i="3" s="1"/>
  <c r="V5277" i="3"/>
  <c r="G5277" i="3" s="1"/>
  <c r="V5269" i="3"/>
  <c r="G5269" i="3" s="1"/>
  <c r="V5260" i="3"/>
  <c r="G5260" i="3" s="1"/>
  <c r="V5252" i="3"/>
  <c r="G5252" i="3" s="1"/>
  <c r="V5188" i="3"/>
  <c r="G5188" i="3" s="1"/>
  <c r="V5173" i="3"/>
  <c r="V5235" i="3"/>
  <c r="G5235" i="3" s="1"/>
  <c r="V5218" i="3"/>
  <c r="G5218" i="3" s="1"/>
  <c r="V5200" i="3"/>
  <c r="G5200" i="3" s="1"/>
  <c r="V5192" i="3"/>
  <c r="G5192" i="3" s="1"/>
  <c r="V5183" i="3"/>
  <c r="G5183" i="3" s="1"/>
  <c r="Y5166" i="3"/>
  <c r="V5194" i="3"/>
  <c r="G5194" i="3" s="1"/>
  <c r="S5062" i="3"/>
  <c r="O5062" i="3"/>
  <c r="V5081" i="3"/>
  <c r="G5081" i="3" s="1"/>
  <c r="V5072" i="3"/>
  <c r="G5072" i="3" s="1"/>
  <c r="G4983" i="3"/>
  <c r="V5070" i="3"/>
  <c r="G5070" i="3" s="1"/>
  <c r="V5083" i="3"/>
  <c r="G5083" i="3" s="1"/>
  <c r="V5075" i="3"/>
  <c r="G5075" i="3" s="1"/>
  <c r="G4831" i="3"/>
  <c r="V4817" i="3"/>
  <c r="G4817" i="3" s="1"/>
  <c r="V4889" i="3"/>
  <c r="G4889" i="3" s="1"/>
  <c r="V4872" i="3"/>
  <c r="G4872" i="3" s="1"/>
  <c r="V4855" i="3"/>
  <c r="G4855" i="3" s="1"/>
  <c r="V4838" i="3"/>
  <c r="G4838" i="3" s="1"/>
  <c r="G4945" i="3"/>
  <c r="V4893" i="3"/>
  <c r="G4893" i="3" s="1"/>
  <c r="V4876" i="3"/>
  <c r="G4876" i="3" s="1"/>
  <c r="V4554" i="3"/>
  <c r="G4554" i="3" s="1"/>
  <c r="V4773" i="3"/>
  <c r="G4773" i="3" s="1"/>
  <c r="V4756" i="3"/>
  <c r="G4756" i="3" s="1"/>
  <c r="V4730" i="3"/>
  <c r="G4730" i="3" s="1"/>
  <c r="V4705" i="3"/>
  <c r="G4705" i="3" s="1"/>
  <c r="V4688" i="3"/>
  <c r="G4688" i="3" s="1"/>
  <c r="V4663" i="3"/>
  <c r="G4663" i="3" s="1"/>
  <c r="V4646" i="3"/>
  <c r="G4646" i="3" s="1"/>
  <c r="V4621" i="3"/>
  <c r="G4621" i="3" s="1"/>
  <c r="V4604" i="3"/>
  <c r="G4604" i="3" s="1"/>
  <c r="V4578" i="3"/>
  <c r="G4578" i="3" s="1"/>
  <c r="V4424" i="3"/>
  <c r="G4424" i="3" s="1"/>
  <c r="V4401" i="3"/>
  <c r="G4401" i="3" s="1"/>
  <c r="V4361" i="3"/>
  <c r="G4361" i="3" s="1"/>
  <c r="V4346" i="3"/>
  <c r="G4346" i="3" s="1"/>
  <c r="V4243" i="3"/>
  <c r="G4243" i="3" s="1"/>
  <c r="V4456" i="3"/>
  <c r="G4456" i="3" s="1"/>
  <c r="V4414" i="3"/>
  <c r="G4414" i="3" s="1"/>
  <c r="V4350" i="3"/>
  <c r="G4350" i="3" s="1"/>
  <c r="V4300" i="3"/>
  <c r="V4266" i="3"/>
  <c r="G4266" i="3" s="1"/>
  <c r="V4458" i="3"/>
  <c r="G4458" i="3" s="1"/>
  <c r="V4416" i="3"/>
  <c r="G4416" i="3" s="1"/>
  <c r="V4355" i="3"/>
  <c r="G4355" i="3" s="1"/>
  <c r="V4321" i="3"/>
  <c r="G4321" i="3" s="1"/>
  <c r="V4302" i="3"/>
  <c r="G4302" i="3" s="1"/>
  <c r="V4270" i="3"/>
  <c r="G4270" i="3" s="1"/>
  <c r="V4251" i="3"/>
  <c r="G4251" i="3" s="1"/>
  <c r="V4475" i="3"/>
  <c r="G4475" i="3" s="1"/>
  <c r="V4437" i="3"/>
  <c r="G4437" i="3" s="1"/>
  <c r="V4422" i="3"/>
  <c r="G4422" i="3" s="1"/>
  <c r="V4340" i="3"/>
  <c r="G4340" i="3" s="1"/>
  <c r="V4325" i="3"/>
  <c r="G4325" i="3" s="1"/>
  <c r="V4239" i="3"/>
  <c r="G4239" i="3" s="1"/>
  <c r="V4230" i="3"/>
  <c r="G4230" i="3" s="1"/>
  <c r="V4228" i="3"/>
  <c r="G4228" i="3" s="1"/>
  <c r="V4213" i="3"/>
  <c r="G4213" i="3" s="1"/>
  <c r="V4211" i="3"/>
  <c r="G4211" i="3" s="1"/>
  <c r="V4205" i="3"/>
  <c r="G4205" i="3" s="1"/>
  <c r="V4203" i="3"/>
  <c r="G4203" i="3" s="1"/>
  <c r="V4196" i="3"/>
  <c r="G4196" i="3" s="1"/>
  <c r="V4194" i="3"/>
  <c r="G4194" i="3" s="1"/>
  <c r="V4188" i="3"/>
  <c r="G4188" i="3" s="1"/>
  <c r="V4186" i="3"/>
  <c r="G4186" i="3" s="1"/>
  <c r="V4171" i="3"/>
  <c r="G4171" i="3" s="1"/>
  <c r="V4169" i="3"/>
  <c r="G4169" i="3" s="1"/>
  <c r="V4163" i="3"/>
  <c r="G4163" i="3" s="1"/>
  <c r="V4133" i="3"/>
  <c r="G4133" i="3" s="1"/>
  <c r="V4091" i="3"/>
  <c r="G4091" i="3" s="1"/>
  <c r="V4049" i="3"/>
  <c r="G4049" i="3" s="1"/>
  <c r="V4002" i="3"/>
  <c r="G4002" i="3" s="1"/>
  <c r="V3935" i="3"/>
  <c r="G3935" i="3" s="1"/>
  <c r="V4156" i="3"/>
  <c r="G4156" i="3" s="1"/>
  <c r="V4137" i="3"/>
  <c r="G4137" i="3" s="1"/>
  <c r="V4095" i="3"/>
  <c r="G4095" i="3" s="1"/>
  <c r="V4053" i="3"/>
  <c r="G4053" i="3" s="1"/>
  <c r="V4011" i="3"/>
  <c r="G4011" i="3" s="1"/>
  <c r="V3977" i="3"/>
  <c r="G3977" i="3" s="1"/>
  <c r="V3909" i="3"/>
  <c r="G3909" i="3" s="1"/>
  <c r="V4128" i="3"/>
  <c r="G4128" i="3" s="1"/>
  <c r="V4111" i="3"/>
  <c r="G4111" i="3" s="1"/>
  <c r="V4086" i="3"/>
  <c r="G4086" i="3" s="1"/>
  <c r="V4060" i="3"/>
  <c r="G4060" i="3" s="1"/>
  <c r="V4043" i="3"/>
  <c r="G4043" i="3" s="1"/>
  <c r="V3981" i="3"/>
  <c r="G3981" i="3" s="1"/>
  <c r="V3930" i="3"/>
  <c r="G3930" i="3" s="1"/>
  <c r="V3853" i="3"/>
  <c r="G3853" i="3" s="1"/>
  <c r="V3861" i="3"/>
  <c r="G3861" i="3" s="1"/>
  <c r="V3844" i="3"/>
  <c r="G3844" i="3" s="1"/>
  <c r="V3902" i="3"/>
  <c r="G3902" i="3" s="1"/>
  <c r="G2209" i="3"/>
  <c r="G2247" i="3"/>
  <c r="G3083" i="3"/>
  <c r="G2931" i="3"/>
  <c r="G2893" i="3"/>
  <c r="G2855" i="3"/>
  <c r="V242" i="3"/>
  <c r="G242" i="3" s="1"/>
  <c r="V1129" i="3"/>
  <c r="G1129" i="3" s="1"/>
  <c r="V995" i="3"/>
  <c r="G995" i="3" s="1"/>
  <c r="V972" i="3"/>
  <c r="G972" i="3" s="1"/>
  <c r="V976" i="3"/>
  <c r="G976" i="3" s="1"/>
  <c r="V895" i="3"/>
  <c r="G895" i="3" s="1"/>
  <c r="V1496" i="3"/>
  <c r="G1496" i="3" s="1"/>
  <c r="V1465" i="3"/>
  <c r="G1465" i="3" s="1"/>
  <c r="V1455" i="3"/>
  <c r="G1455" i="3" s="1"/>
  <c r="V1439" i="3"/>
  <c r="G1439" i="3" s="1"/>
  <c r="V1912" i="3"/>
  <c r="G1912" i="3" s="1"/>
  <c r="V1923" i="3"/>
  <c r="G1923" i="3" s="1"/>
  <c r="V1933" i="3"/>
  <c r="G1933" i="3" s="1"/>
  <c r="V1916" i="3"/>
  <c r="G1916" i="3" s="1"/>
  <c r="V1886" i="3"/>
  <c r="G1886" i="3" s="1"/>
  <c r="V1879" i="3"/>
  <c r="G1879" i="3" s="1"/>
  <c r="V1877" i="3"/>
  <c r="G1877" i="3" s="1"/>
  <c r="V1871" i="3"/>
  <c r="G1871" i="3" s="1"/>
  <c r="V1869" i="3"/>
  <c r="G1869" i="3" s="1"/>
  <c r="V1888" i="3"/>
  <c r="G1888" i="3" s="1"/>
  <c r="V1905" i="3"/>
  <c r="G1905" i="3" s="1"/>
  <c r="V1890" i="3"/>
  <c r="G1890" i="3" s="1"/>
  <c r="V1848" i="3"/>
  <c r="G1848" i="3" s="1"/>
  <c r="V1831" i="3"/>
  <c r="G1831" i="3" s="1"/>
  <c r="V1811" i="3"/>
  <c r="G1811" i="3" s="1"/>
  <c r="V1764" i="3"/>
  <c r="G1764" i="3" s="1"/>
  <c r="V1770" i="3"/>
  <c r="G1770" i="3" s="1"/>
  <c r="V1718" i="3"/>
  <c r="G1718" i="3" s="1"/>
  <c r="V1716" i="3"/>
  <c r="G1716" i="3" s="1"/>
  <c r="V1699" i="3"/>
  <c r="G1699" i="3" s="1"/>
  <c r="V1687" i="3"/>
  <c r="G1687" i="3" s="1"/>
  <c r="V1727" i="3"/>
  <c r="G1727" i="3" s="1"/>
  <c r="V1681" i="3"/>
  <c r="G1681" i="3" s="1"/>
  <c r="V1666" i="3"/>
  <c r="G1666" i="3" s="1"/>
  <c r="V1679" i="3"/>
  <c r="G1679" i="3" s="1"/>
  <c r="V1572" i="3"/>
  <c r="G1572" i="3" s="1"/>
  <c r="V1585" i="3"/>
  <c r="G1585" i="3" s="1"/>
  <c r="V1579" i="3"/>
  <c r="G1579" i="3" s="1"/>
  <c r="V3825" i="3"/>
  <c r="G3825" i="3" s="1"/>
  <c r="V3829" i="3"/>
  <c r="G3829" i="3" s="1"/>
  <c r="V3833" i="3"/>
  <c r="G3833" i="3" s="1"/>
  <c r="V3809" i="3"/>
  <c r="G3809" i="3" s="1"/>
  <c r="V3788" i="3"/>
  <c r="G3788" i="3" s="1"/>
  <c r="V3824" i="3"/>
  <c r="G3824" i="3" s="1"/>
  <c r="O3767" i="3"/>
  <c r="S3767" i="3"/>
  <c r="V3732" i="3"/>
  <c r="G3732" i="3" s="1"/>
  <c r="V3718" i="3"/>
  <c r="G3718" i="3" s="1"/>
  <c r="O3691" i="3"/>
  <c r="S3691" i="3"/>
  <c r="V3748" i="3"/>
  <c r="G3748" i="3" s="1"/>
  <c r="V3715" i="3"/>
  <c r="G3715" i="3" s="1"/>
  <c r="V3681" i="3"/>
  <c r="G3681" i="3" s="1"/>
  <c r="V3662" i="3"/>
  <c r="G3662" i="3" s="1"/>
  <c r="V3706" i="3"/>
  <c r="G3706" i="3" s="1"/>
  <c r="V3746" i="3"/>
  <c r="G3746" i="3" s="1"/>
  <c r="V3714" i="3"/>
  <c r="G3714" i="3" s="1"/>
  <c r="V3708" i="3"/>
  <c r="G3708" i="3" s="1"/>
  <c r="V3677" i="3"/>
  <c r="G3677" i="3" s="1"/>
  <c r="V3679" i="3"/>
  <c r="G3679" i="3" s="1"/>
  <c r="V3657" i="3"/>
  <c r="G3657" i="3" s="1"/>
  <c r="V3632" i="3"/>
  <c r="G3632" i="3" s="1"/>
  <c r="V3587" i="3"/>
  <c r="G3587" i="3" s="1"/>
  <c r="V3627" i="3"/>
  <c r="G3627" i="3" s="1"/>
  <c r="V3589" i="3"/>
  <c r="G3589" i="3" s="1"/>
  <c r="V3619" i="3"/>
  <c r="G3619" i="3" s="1"/>
  <c r="V3661" i="3"/>
  <c r="G3661" i="3" s="1"/>
  <c r="V3636" i="3"/>
  <c r="G3636" i="3" s="1"/>
  <c r="V3599" i="3"/>
  <c r="G3599" i="3" s="1"/>
  <c r="V3581" i="3"/>
  <c r="G3581" i="3" s="1"/>
  <c r="V3565" i="3"/>
  <c r="G3565" i="3" s="1"/>
  <c r="V3546" i="3"/>
  <c r="G3546" i="3" s="1"/>
  <c r="S3539" i="3"/>
  <c r="O3539" i="3"/>
  <c r="V3557" i="3"/>
  <c r="G3557" i="3" s="1"/>
  <c r="O3501" i="3"/>
  <c r="S3501" i="3"/>
  <c r="V3523" i="3"/>
  <c r="G3523" i="3" s="1"/>
  <c r="V3488" i="3"/>
  <c r="G3488" i="3" s="1"/>
  <c r="V3474" i="3"/>
  <c r="G3474" i="3" s="1"/>
  <c r="V3446" i="3"/>
  <c r="G3446" i="3" s="1"/>
  <c r="V3432" i="3"/>
  <c r="G3432" i="3" s="1"/>
  <c r="V3490" i="3"/>
  <c r="G3490" i="3" s="1"/>
  <c r="V3448" i="3"/>
  <c r="G3448" i="3" s="1"/>
  <c r="S3311" i="3"/>
  <c r="O3311" i="3"/>
  <c r="V3486" i="3"/>
  <c r="G3486" i="3" s="1"/>
  <c r="V3475" i="3"/>
  <c r="G3475" i="3" s="1"/>
  <c r="V3453" i="3"/>
  <c r="G3453" i="3" s="1"/>
  <c r="V3433" i="3"/>
  <c r="G3433" i="3" s="1"/>
  <c r="V3404" i="3"/>
  <c r="G3404" i="3" s="1"/>
  <c r="V3330" i="3"/>
  <c r="G3330" i="3" s="1"/>
  <c r="V3336" i="3"/>
  <c r="G3336" i="3" s="1"/>
  <c r="V3317" i="3"/>
  <c r="G3317" i="3" s="1"/>
  <c r="V3323" i="3"/>
  <c r="G3323" i="3" s="1"/>
  <c r="V3285" i="3"/>
  <c r="G3285" i="3" s="1"/>
  <c r="V3199" i="3"/>
  <c r="G3199" i="3" s="1"/>
  <c r="V3169" i="3"/>
  <c r="G3169" i="3" s="1"/>
  <c r="V3213" i="3"/>
  <c r="G3213" i="3" s="1"/>
  <c r="V3201" i="3"/>
  <c r="G3201" i="3" s="1"/>
  <c r="V3180" i="3"/>
  <c r="G3180" i="3" s="1"/>
  <c r="V3171" i="3"/>
  <c r="G3171" i="3" s="1"/>
  <c r="V3163" i="3"/>
  <c r="G3163" i="3" s="1"/>
  <c r="V3225" i="3"/>
  <c r="G3225" i="3" s="1"/>
  <c r="V3212" i="3"/>
  <c r="G3212" i="3" s="1"/>
  <c r="V3182" i="3"/>
  <c r="G3182" i="3" s="1"/>
  <c r="V3085" i="3"/>
  <c r="G3085" i="3" s="1"/>
  <c r="V3031" i="3"/>
  <c r="G3031" i="3" s="1"/>
  <c r="V3073" i="3"/>
  <c r="G3073" i="3" s="1"/>
  <c r="V3072" i="3"/>
  <c r="G3072" i="3" s="1"/>
  <c r="V3065" i="3"/>
  <c r="G3065" i="3" s="1"/>
  <c r="V2981" i="3"/>
  <c r="G2981" i="3" s="1"/>
  <c r="V2953" i="3"/>
  <c r="G2953" i="3" s="1"/>
  <c r="V2947" i="3"/>
  <c r="G2947" i="3" s="1"/>
  <c r="V2933" i="3"/>
  <c r="G2933" i="3" s="1"/>
  <c r="V2973" i="3"/>
  <c r="G2973" i="3" s="1"/>
  <c r="V2946" i="3"/>
  <c r="G2946" i="3" s="1"/>
  <c r="S2817" i="3"/>
  <c r="O2817" i="3"/>
  <c r="V2913" i="3"/>
  <c r="G2913" i="3" s="1"/>
  <c r="V2896" i="3"/>
  <c r="G2896" i="3" s="1"/>
  <c r="V2871" i="3"/>
  <c r="G2871" i="3" s="1"/>
  <c r="V2845" i="3"/>
  <c r="G2845" i="3" s="1"/>
  <c r="V2783" i="3"/>
  <c r="G2783" i="3" s="1"/>
  <c r="V2766" i="3"/>
  <c r="G2766" i="3" s="1"/>
  <c r="V2749" i="3"/>
  <c r="G2749" i="3" s="1"/>
  <c r="V2715" i="3"/>
  <c r="G2715" i="3" s="1"/>
  <c r="V2820" i="3"/>
  <c r="G2820" i="3" s="1"/>
  <c r="V2795" i="3"/>
  <c r="G2795" i="3" s="1"/>
  <c r="G2399" i="3"/>
  <c r="O2171" i="3"/>
  <c r="S2171" i="3"/>
  <c r="V1150" i="3"/>
  <c r="G1150" i="3" s="1"/>
  <c r="V1171" i="3"/>
  <c r="G1171" i="3" s="1"/>
  <c r="V1110" i="3"/>
  <c r="G1110" i="3" s="1"/>
  <c r="V1123" i="3"/>
  <c r="G1123" i="3" s="1"/>
  <c r="V1131" i="3"/>
  <c r="G1131" i="3" s="1"/>
  <c r="V1471" i="3"/>
  <c r="G1471" i="3" s="1"/>
  <c r="V1431" i="3"/>
  <c r="G1431" i="3" s="1"/>
  <c r="V1421" i="3"/>
  <c r="G1421" i="3" s="1"/>
  <c r="V1388" i="3"/>
  <c r="G1388" i="3" s="1"/>
  <c r="V1392" i="3"/>
  <c r="G1392" i="3" s="1"/>
  <c r="V1379" i="3"/>
  <c r="G1379" i="3" s="1"/>
  <c r="V1324" i="3"/>
  <c r="G1324" i="3" s="1"/>
  <c r="V1320" i="3"/>
  <c r="G1320" i="3" s="1"/>
  <c r="V1358" i="3"/>
  <c r="G1358" i="3" s="1"/>
  <c r="V1345" i="3"/>
  <c r="G1345" i="3" s="1"/>
  <c r="V1262" i="3"/>
  <c r="G1262" i="3" s="1"/>
  <c r="V1275" i="3"/>
  <c r="G1275" i="3" s="1"/>
  <c r="V1316" i="3"/>
  <c r="G1316" i="3" s="1"/>
  <c r="V1274" i="3"/>
  <c r="G1274" i="3" s="1"/>
  <c r="V1308" i="3"/>
  <c r="G1308" i="3" s="1"/>
  <c r="V1266" i="3"/>
  <c r="G1266" i="3" s="1"/>
  <c r="V1231" i="3"/>
  <c r="G1231" i="3" s="1"/>
  <c r="V1206" i="3"/>
  <c r="G1206" i="3" s="1"/>
  <c r="V1236" i="3"/>
  <c r="G1236" i="3" s="1"/>
  <c r="V1210" i="3"/>
  <c r="G1210" i="3" s="1"/>
  <c r="V1193" i="3"/>
  <c r="G1193" i="3" s="1"/>
  <c r="V1186" i="3"/>
  <c r="G1186" i="3" s="1"/>
  <c r="V1839" i="3"/>
  <c r="G1839" i="3" s="1"/>
  <c r="V1795" i="3"/>
  <c r="G1795" i="3" s="1"/>
  <c r="V1756" i="3"/>
  <c r="G1756" i="3" s="1"/>
  <c r="V1646" i="3"/>
  <c r="G1646" i="3" s="1"/>
  <c r="V1602" i="3"/>
  <c r="G1602" i="3" s="1"/>
  <c r="V1568" i="3"/>
  <c r="G1568" i="3" s="1"/>
  <c r="V1581" i="3"/>
  <c r="G1581" i="3" s="1"/>
  <c r="V3774" i="3"/>
  <c r="G3774" i="3" s="1"/>
  <c r="O3729" i="3"/>
  <c r="S3729" i="3"/>
  <c r="V3733" i="3"/>
  <c r="G3733" i="3" s="1"/>
  <c r="O3653" i="3"/>
  <c r="S3653" i="3"/>
  <c r="V3635" i="3"/>
  <c r="G3635" i="3" s="1"/>
  <c r="V3585" i="3"/>
  <c r="G3585" i="3" s="1"/>
  <c r="V3620" i="3"/>
  <c r="G3620" i="3" s="1"/>
  <c r="O3615" i="3"/>
  <c r="S3615" i="3"/>
  <c r="S3577" i="3"/>
  <c r="O3577" i="3"/>
  <c r="O3463" i="3"/>
  <c r="S3463" i="3"/>
  <c r="V3478" i="3"/>
  <c r="G3478" i="3" s="1"/>
  <c r="V3435" i="3"/>
  <c r="G3435" i="3" s="1"/>
  <c r="O3425" i="3"/>
  <c r="S3425" i="3"/>
  <c r="V3465" i="3"/>
  <c r="G3465" i="3" s="1"/>
  <c r="V3360" i="3"/>
  <c r="G3360" i="3" s="1"/>
  <c r="V3332" i="3"/>
  <c r="G3332" i="3" s="1"/>
  <c r="V3319" i="3"/>
  <c r="G3319" i="3" s="1"/>
  <c r="S3273" i="3"/>
  <c r="O3273" i="3"/>
  <c r="V3178" i="3"/>
  <c r="G3178" i="3" s="1"/>
  <c r="V3148" i="3"/>
  <c r="G3148" i="3" s="1"/>
  <c r="O3121" i="3"/>
  <c r="S3121" i="3"/>
  <c r="O2969" i="3"/>
  <c r="S2969" i="3"/>
  <c r="O3007" i="3"/>
  <c r="S3007" i="3"/>
  <c r="V2950" i="3"/>
  <c r="G2950" i="3" s="1"/>
  <c r="V2932" i="3"/>
  <c r="G2932" i="3" s="1"/>
  <c r="S2779" i="3"/>
  <c r="O2779" i="3"/>
  <c r="V2944" i="3"/>
  <c r="G2944" i="3" s="1"/>
  <c r="S2895" i="3"/>
  <c r="O2895" i="3"/>
  <c r="V2940" i="3"/>
  <c r="G2940" i="3" s="1"/>
  <c r="V2799" i="3"/>
  <c r="G2799" i="3" s="1"/>
  <c r="V2652" i="3"/>
  <c r="G2652" i="3" s="1"/>
  <c r="V2648" i="3"/>
  <c r="G2648" i="3" s="1"/>
  <c r="V2644" i="3"/>
  <c r="G2644" i="3" s="1"/>
  <c r="V2639" i="3"/>
  <c r="G2639" i="3" s="1"/>
  <c r="V2635" i="3"/>
  <c r="G2635" i="3" s="1"/>
  <c r="V2631" i="3"/>
  <c r="G2631" i="3" s="1"/>
  <c r="S2627" i="3"/>
  <c r="O2627" i="3"/>
  <c r="S2589" i="3"/>
  <c r="O2589" i="3"/>
  <c r="V2821" i="3"/>
  <c r="G2821" i="3" s="1"/>
  <c r="V2804" i="3"/>
  <c r="G2804" i="3" s="1"/>
  <c r="V2796" i="3"/>
  <c r="G2796" i="3" s="1"/>
  <c r="V2787" i="3"/>
  <c r="G2787" i="3" s="1"/>
  <c r="V2753" i="3"/>
  <c r="G2753" i="3" s="1"/>
  <c r="V2720" i="3"/>
  <c r="G2720" i="3" s="1"/>
  <c r="V2690" i="3"/>
  <c r="G2690" i="3" s="1"/>
  <c r="V2686" i="3"/>
  <c r="G2686" i="3" s="1"/>
  <c r="V2682" i="3"/>
  <c r="G2682" i="3" s="1"/>
  <c r="V2677" i="3"/>
  <c r="G2677" i="3" s="1"/>
  <c r="V2673" i="3"/>
  <c r="G2673" i="3" s="1"/>
  <c r="V2669" i="3"/>
  <c r="G2669" i="3" s="1"/>
  <c r="S2665" i="3"/>
  <c r="O2665" i="3"/>
  <c r="G2437" i="3"/>
  <c r="G2285" i="3"/>
  <c r="V2569" i="3"/>
  <c r="G2569" i="3" s="1"/>
  <c r="V2515" i="3"/>
  <c r="G2515" i="3" s="1"/>
  <c r="V2486" i="3"/>
  <c r="G2486" i="3" s="1"/>
  <c r="V2464" i="3"/>
  <c r="G2464" i="3" s="1"/>
  <c r="V2444" i="3"/>
  <c r="G2444" i="3" s="1"/>
  <c r="V2422" i="3"/>
  <c r="G2422" i="3" s="1"/>
  <c r="V2402" i="3"/>
  <c r="G2402" i="3" s="1"/>
  <c r="V2380" i="3"/>
  <c r="G2380" i="3" s="1"/>
  <c r="V2351" i="3"/>
  <c r="G2351" i="3" s="1"/>
  <c r="V2338" i="3"/>
  <c r="G2338" i="3" s="1"/>
  <c r="V2309" i="3"/>
  <c r="G2309" i="3" s="1"/>
  <c r="V2295" i="3"/>
  <c r="G2295" i="3" s="1"/>
  <c r="V2502" i="3"/>
  <c r="G2502" i="3" s="1"/>
  <c r="V2482" i="3"/>
  <c r="G2482" i="3" s="1"/>
  <c r="V2460" i="3"/>
  <c r="G2460" i="3" s="1"/>
  <c r="V2440" i="3"/>
  <c r="G2440" i="3" s="1"/>
  <c r="V2418" i="3"/>
  <c r="G2418" i="3" s="1"/>
  <c r="V2389" i="3"/>
  <c r="G2389" i="3" s="1"/>
  <c r="V2376" i="3"/>
  <c r="G2376" i="3" s="1"/>
  <c r="V2347" i="3"/>
  <c r="G2347" i="3" s="1"/>
  <c r="V2333" i="3"/>
  <c r="G2333" i="3" s="1"/>
  <c r="V2305" i="3"/>
  <c r="G2305" i="3" s="1"/>
  <c r="V2291" i="3"/>
  <c r="G2291" i="3" s="1"/>
  <c r="V2594" i="3"/>
  <c r="G2594" i="3" s="1"/>
  <c r="V2495" i="3"/>
  <c r="G2495" i="3" s="1"/>
  <c r="V2481" i="3"/>
  <c r="G2481" i="3" s="1"/>
  <c r="V2453" i="3"/>
  <c r="G2453" i="3" s="1"/>
  <c r="V2439" i="3"/>
  <c r="G2439" i="3" s="1"/>
  <c r="V2410" i="3"/>
  <c r="G2410" i="3" s="1"/>
  <c r="V2388" i="3"/>
  <c r="G2388" i="3" s="1"/>
  <c r="V2368" i="3"/>
  <c r="G2368" i="3" s="1"/>
  <c r="V2346" i="3"/>
  <c r="G2346" i="3" s="1"/>
  <c r="V2326" i="3"/>
  <c r="G2326" i="3" s="1"/>
  <c r="V2304" i="3"/>
  <c r="G2304" i="3" s="1"/>
  <c r="V2275" i="3"/>
  <c r="G2275" i="3" s="1"/>
  <c r="O2133" i="3"/>
  <c r="S2133" i="3"/>
  <c r="V2198" i="3"/>
  <c r="G2198" i="3" s="1"/>
  <c r="V2158" i="3"/>
  <c r="G2158" i="3" s="1"/>
  <c r="V2116" i="3"/>
  <c r="G2116" i="3" s="1"/>
  <c r="V2074" i="3"/>
  <c r="G2074" i="3" s="1"/>
  <c r="V2031" i="3"/>
  <c r="G2031" i="3" s="1"/>
  <c r="V1989" i="3"/>
  <c r="G1989" i="3" s="1"/>
  <c r="V1947" i="3"/>
  <c r="G1947" i="3" s="1"/>
  <c r="V2173" i="3"/>
  <c r="G2173" i="3" s="1"/>
  <c r="V2148" i="3"/>
  <c r="G2148" i="3" s="1"/>
  <c r="V2105" i="3"/>
  <c r="G2105" i="3" s="1"/>
  <c r="V2063" i="3"/>
  <c r="G2063" i="3" s="1"/>
  <c r="V2021" i="3"/>
  <c r="G2021" i="3" s="1"/>
  <c r="V1970" i="3"/>
  <c r="G1970" i="3" s="1"/>
  <c r="V2177" i="3"/>
  <c r="G2177" i="3" s="1"/>
  <c r="V2135" i="3"/>
  <c r="G2135" i="3" s="1"/>
  <c r="V2110" i="3"/>
  <c r="G2110" i="3" s="1"/>
  <c r="V2067" i="3"/>
  <c r="G2067" i="3" s="1"/>
  <c r="V2025" i="3"/>
  <c r="G2025" i="3" s="1"/>
  <c r="V1983" i="3"/>
  <c r="G1983" i="3" s="1"/>
  <c r="V2154" i="3"/>
  <c r="G2154" i="3" s="1"/>
  <c r="V2097" i="3"/>
  <c r="G2097" i="3" s="1"/>
  <c r="V2069" i="3"/>
  <c r="G2069" i="3" s="1"/>
  <c r="V2004" i="3"/>
  <c r="G2004" i="3" s="1"/>
  <c r="V1985" i="3"/>
  <c r="G1985" i="3" s="1"/>
  <c r="O3805" i="3"/>
  <c r="S3805" i="3"/>
  <c r="G3045" i="3"/>
  <c r="S2741" i="3"/>
  <c r="O2741" i="3"/>
  <c r="G2475" i="3"/>
  <c r="G2323" i="3"/>
  <c r="S2551" i="3"/>
  <c r="O2551" i="3"/>
  <c r="V2400" i="3"/>
  <c r="G2400" i="3" s="1"/>
  <c r="V2349" i="3"/>
  <c r="G2349" i="3" s="1"/>
  <c r="V2307" i="3"/>
  <c r="G2307" i="3" s="1"/>
  <c r="V2522" i="3"/>
  <c r="G2522" i="3" s="1"/>
  <c r="V2494" i="3"/>
  <c r="G2494" i="3" s="1"/>
  <c r="V2465" i="3"/>
  <c r="G2465" i="3" s="1"/>
  <c r="V2452" i="3"/>
  <c r="G2452" i="3" s="1"/>
  <c r="V2423" i="3"/>
  <c r="G2423" i="3" s="1"/>
  <c r="V2409" i="3"/>
  <c r="G2409" i="3" s="1"/>
  <c r="V2381" i="3"/>
  <c r="G2381" i="3" s="1"/>
  <c r="V2367" i="3"/>
  <c r="G2367" i="3" s="1"/>
  <c r="V2339" i="3"/>
  <c r="G2339" i="3" s="1"/>
  <c r="V2325" i="3"/>
  <c r="G2325" i="3" s="1"/>
  <c r="V2296" i="3"/>
  <c r="G2296" i="3" s="1"/>
  <c r="S2249" i="3"/>
  <c r="O2249" i="3"/>
  <c r="V2186" i="3"/>
  <c r="G2186" i="3" s="1"/>
  <c r="V2160" i="3"/>
  <c r="G2160" i="3" s="1"/>
  <c r="V2118" i="3"/>
  <c r="G2118" i="3" s="1"/>
  <c r="V2076" i="3"/>
  <c r="G2076" i="3" s="1"/>
  <c r="V2034" i="3"/>
  <c r="G2034" i="3" s="1"/>
  <c r="V1991" i="3"/>
  <c r="G1991" i="3" s="1"/>
  <c r="V1949" i="3"/>
  <c r="G1949" i="3" s="1"/>
  <c r="V1156" i="3"/>
  <c r="G1156" i="3" s="1"/>
  <c r="V1112" i="3"/>
  <c r="G1112" i="3" s="1"/>
  <c r="V1810" i="3"/>
  <c r="G1810" i="3" s="1"/>
  <c r="V1801" i="3"/>
  <c r="G1801" i="3" s="1"/>
  <c r="V1570" i="3"/>
  <c r="G1570" i="3" s="1"/>
  <c r="V1583" i="3"/>
  <c r="G1583" i="3" s="1"/>
  <c r="V3784" i="3"/>
  <c r="G3784" i="3" s="1"/>
  <c r="V3792" i="3"/>
  <c r="G3792" i="3" s="1"/>
  <c r="V3755" i="3"/>
  <c r="G3755" i="3" s="1"/>
  <c r="V3731" i="3"/>
  <c r="G3731" i="3" s="1"/>
  <c r="V3712" i="3"/>
  <c r="G3712" i="3" s="1"/>
  <c r="V3699" i="3"/>
  <c r="G3699" i="3" s="1"/>
  <c r="V3754" i="3"/>
  <c r="G3754" i="3" s="1"/>
  <c r="V3738" i="3"/>
  <c r="G3738" i="3" s="1"/>
  <c r="V3671" i="3"/>
  <c r="G3671" i="3" s="1"/>
  <c r="V3751" i="3"/>
  <c r="G3751" i="3" s="1"/>
  <c r="V3675" i="3"/>
  <c r="G3675" i="3" s="1"/>
  <c r="V3592" i="3"/>
  <c r="G3592" i="3" s="1"/>
  <c r="V3598" i="3"/>
  <c r="G3598" i="3" s="1"/>
  <c r="V3579" i="3"/>
  <c r="G3579" i="3" s="1"/>
  <c r="V3514" i="3"/>
  <c r="G3514" i="3" s="1"/>
  <c r="O3387" i="3"/>
  <c r="S3387" i="3"/>
  <c r="V3487" i="3"/>
  <c r="G3487" i="3" s="1"/>
  <c r="V3467" i="3"/>
  <c r="G3467" i="3" s="1"/>
  <c r="V3445" i="3"/>
  <c r="G3445" i="3" s="1"/>
  <c r="S3349" i="3"/>
  <c r="O3349" i="3"/>
  <c r="V3483" i="3"/>
  <c r="G3483" i="3" s="1"/>
  <c r="V3437" i="3"/>
  <c r="G3437" i="3" s="1"/>
  <c r="V3395" i="3"/>
  <c r="G3395" i="3" s="1"/>
  <c r="V3334" i="3"/>
  <c r="G3334" i="3" s="1"/>
  <c r="V3412" i="3"/>
  <c r="G3412" i="3" s="1"/>
  <c r="V3357" i="3"/>
  <c r="G3357" i="3" s="1"/>
  <c r="V3321" i="3"/>
  <c r="G3321" i="3" s="1"/>
  <c r="V3275" i="3"/>
  <c r="G3275" i="3" s="1"/>
  <c r="V3399" i="3"/>
  <c r="G3399" i="3" s="1"/>
  <c r="V3374" i="3"/>
  <c r="G3374" i="3" s="1"/>
  <c r="V3361" i="3"/>
  <c r="G3361" i="3" s="1"/>
  <c r="V3353" i="3"/>
  <c r="G3353" i="3" s="1"/>
  <c r="V3283" i="3"/>
  <c r="G3283" i="3" s="1"/>
  <c r="V3221" i="3"/>
  <c r="G3221" i="3" s="1"/>
  <c r="O3197" i="3"/>
  <c r="S3197" i="3"/>
  <c r="V3184" i="3"/>
  <c r="G3184" i="3" s="1"/>
  <c r="O3159" i="3"/>
  <c r="S3159" i="3"/>
  <c r="V3146" i="3"/>
  <c r="G3146" i="3" s="1"/>
  <c r="V3242" i="3"/>
  <c r="G3242" i="3" s="1"/>
  <c r="V3247" i="3"/>
  <c r="G3247" i="3" s="1"/>
  <c r="V3222" i="3"/>
  <c r="G3222" i="3" s="1"/>
  <c r="V3208" i="3"/>
  <c r="G3208" i="3" s="1"/>
  <c r="V3027" i="3"/>
  <c r="G3027" i="3" s="1"/>
  <c r="V3142" i="3"/>
  <c r="G3142" i="3" s="1"/>
  <c r="V3125" i="3"/>
  <c r="G3125" i="3" s="1"/>
  <c r="V3100" i="3"/>
  <c r="G3100" i="3" s="1"/>
  <c r="V3138" i="3"/>
  <c r="G3138" i="3" s="1"/>
  <c r="V3104" i="3"/>
  <c r="G3104" i="3" s="1"/>
  <c r="V3086" i="3"/>
  <c r="G3086" i="3" s="1"/>
  <c r="V2921" i="3"/>
  <c r="G2921" i="3" s="1"/>
  <c r="V3015" i="3"/>
  <c r="G3015" i="3" s="1"/>
  <c r="V2942" i="3"/>
  <c r="G2942" i="3" s="1"/>
  <c r="S2703" i="3"/>
  <c r="O2703" i="3"/>
  <c r="V2917" i="3"/>
  <c r="G2917" i="3" s="1"/>
  <c r="V2986" i="3"/>
  <c r="G2986" i="3" s="1"/>
  <c r="V2951" i="3"/>
  <c r="G2951" i="3" s="1"/>
  <c r="V2828" i="3"/>
  <c r="G2828" i="3" s="1"/>
  <c r="V2909" i="3"/>
  <c r="G2909" i="3" s="1"/>
  <c r="V2883" i="3"/>
  <c r="G2883" i="3" s="1"/>
  <c r="V2866" i="3"/>
  <c r="G2866" i="3" s="1"/>
  <c r="V2841" i="3"/>
  <c r="G2841" i="3" s="1"/>
  <c r="G2513" i="3"/>
  <c r="G2361" i="3"/>
  <c r="V2800" i="3"/>
  <c r="G2800" i="3" s="1"/>
  <c r="V2791" i="3"/>
  <c r="G2791" i="3" s="1"/>
  <c r="V2503" i="3"/>
  <c r="G2503" i="3" s="1"/>
  <c r="V2490" i="3"/>
  <c r="G2490" i="3" s="1"/>
  <c r="V2461" i="3"/>
  <c r="G2461" i="3" s="1"/>
  <c r="V2447" i="3"/>
  <c r="G2447" i="3" s="1"/>
  <c r="V2419" i="3"/>
  <c r="G2419" i="3" s="1"/>
  <c r="V2405" i="3"/>
  <c r="G2405" i="3" s="1"/>
  <c r="V2377" i="3"/>
  <c r="G2377" i="3" s="1"/>
  <c r="V2363" i="3"/>
  <c r="G2363" i="3" s="1"/>
  <c r="V2334" i="3"/>
  <c r="G2334" i="3" s="1"/>
  <c r="V2312" i="3"/>
  <c r="G2312" i="3" s="1"/>
  <c r="V2292" i="3"/>
  <c r="G2292" i="3" s="1"/>
  <c r="V2499" i="3"/>
  <c r="G2499" i="3" s="1"/>
  <c r="V2485" i="3"/>
  <c r="G2485" i="3" s="1"/>
  <c r="V2457" i="3"/>
  <c r="G2457" i="3" s="1"/>
  <c r="V2443" i="3"/>
  <c r="G2443" i="3" s="1"/>
  <c r="V2415" i="3"/>
  <c r="G2415" i="3" s="1"/>
  <c r="V2401" i="3"/>
  <c r="G2401" i="3" s="1"/>
  <c r="V2372" i="3"/>
  <c r="G2372" i="3" s="1"/>
  <c r="V2350" i="3"/>
  <c r="G2350" i="3" s="1"/>
  <c r="V2330" i="3"/>
  <c r="G2330" i="3" s="1"/>
  <c r="V2308" i="3"/>
  <c r="G2308" i="3" s="1"/>
  <c r="V2288" i="3"/>
  <c r="G2288" i="3" s="1"/>
  <c r="V2498" i="3"/>
  <c r="G2498" i="3" s="1"/>
  <c r="V2478" i="3"/>
  <c r="G2478" i="3" s="1"/>
  <c r="V2456" i="3"/>
  <c r="G2456" i="3" s="1"/>
  <c r="V2497" i="3"/>
  <c r="G2497" i="3" s="1"/>
  <c r="V2455" i="3"/>
  <c r="G2455" i="3" s="1"/>
  <c r="V2412" i="3"/>
  <c r="G2412" i="3" s="1"/>
  <c r="V2370" i="3"/>
  <c r="G2370" i="3" s="1"/>
  <c r="V2328" i="3"/>
  <c r="G2328" i="3" s="1"/>
  <c r="V2286" i="3"/>
  <c r="G2286" i="3" s="1"/>
  <c r="V2122" i="3"/>
  <c r="G2122" i="3" s="1"/>
  <c r="V2080" i="3"/>
  <c r="G2080" i="3" s="1"/>
  <c r="V2038" i="3"/>
  <c r="G2038" i="3" s="1"/>
  <c r="V1996" i="3"/>
  <c r="G1996" i="3" s="1"/>
  <c r="V1953" i="3"/>
  <c r="G1953" i="3" s="1"/>
  <c r="V2152" i="3"/>
  <c r="G2152" i="3" s="1"/>
  <c r="V2084" i="3"/>
  <c r="G2084" i="3" s="1"/>
  <c r="V2042" i="3"/>
  <c r="G2042" i="3" s="1"/>
  <c r="V2000" i="3"/>
  <c r="G2000" i="3" s="1"/>
  <c r="V1958" i="3"/>
  <c r="G1958" i="3" s="1"/>
  <c r="V2139" i="3"/>
  <c r="G2139" i="3" s="1"/>
  <c r="V2112" i="3"/>
  <c r="G2112" i="3" s="1"/>
  <c r="V2046" i="3"/>
  <c r="G2046" i="3" s="1"/>
  <c r="V2027" i="3"/>
  <c r="G2027" i="3" s="1"/>
  <c r="V1962" i="3"/>
  <c r="G1962" i="3" s="1"/>
  <c r="V1943" i="3"/>
  <c r="G1753" i="3"/>
  <c r="V709" i="3"/>
  <c r="G709" i="3" s="1"/>
  <c r="V674" i="3"/>
  <c r="G674" i="3" s="1"/>
  <c r="V676" i="3"/>
  <c r="G676" i="3" s="1"/>
  <c r="V661" i="3"/>
  <c r="G661" i="3" s="1"/>
  <c r="V663" i="3"/>
  <c r="G663" i="3" s="1"/>
  <c r="V678" i="3"/>
  <c r="G678" i="3" s="1"/>
  <c r="V666" i="3"/>
  <c r="G666" i="3" s="1"/>
  <c r="V441" i="3"/>
  <c r="G441" i="3" s="1"/>
  <c r="V449" i="3"/>
  <c r="G449" i="3" s="1"/>
  <c r="V451" i="3"/>
  <c r="G451" i="3" s="1"/>
  <c r="V1094" i="3"/>
  <c r="G1094" i="3" s="1"/>
  <c r="V1071" i="3"/>
  <c r="G1071" i="3" s="1"/>
  <c r="V1003" i="3"/>
  <c r="G1003" i="3" s="1"/>
  <c r="V978" i="3"/>
  <c r="G978" i="3" s="1"/>
  <c r="V940" i="3"/>
  <c r="G940" i="3" s="1"/>
  <c r="V936" i="3"/>
  <c r="G936" i="3" s="1"/>
  <c r="V980" i="3"/>
  <c r="G980" i="3" s="1"/>
  <c r="V929" i="3"/>
  <c r="G929" i="3" s="1"/>
  <c r="V847" i="3"/>
  <c r="G847" i="3" s="1"/>
  <c r="V851" i="3"/>
  <c r="G851" i="3" s="1"/>
  <c r="V826" i="3"/>
  <c r="G826" i="3" s="1"/>
  <c r="V1553" i="3"/>
  <c r="G1553" i="3" s="1"/>
  <c r="V1549" i="3"/>
  <c r="G1549" i="3" s="1"/>
  <c r="V1538" i="3"/>
  <c r="G1538" i="3" s="1"/>
  <c r="V1545" i="3"/>
  <c r="G1545" i="3" s="1"/>
  <c r="V1528" i="3"/>
  <c r="G1528" i="3" s="1"/>
  <c r="V1541" i="3"/>
  <c r="G1541" i="3" s="1"/>
  <c r="V1467" i="3"/>
  <c r="G1467" i="3" s="1"/>
  <c r="V1417" i="3"/>
  <c r="G1417" i="3" s="1"/>
  <c r="V1435" i="3"/>
  <c r="G1435" i="3" s="1"/>
  <c r="V1396" i="3"/>
  <c r="G1396" i="3" s="1"/>
  <c r="V1339" i="3"/>
  <c r="G1339" i="3" s="1"/>
  <c r="V1381" i="3"/>
  <c r="G1381" i="3" s="1"/>
  <c r="V1304" i="3"/>
  <c r="G1304" i="3" s="1"/>
  <c r="V1284" i="3"/>
  <c r="G1284" i="3" s="1"/>
  <c r="V1184" i="3"/>
  <c r="G1184" i="3" s="1"/>
  <c r="V1927" i="3"/>
  <c r="G1927" i="3" s="1"/>
  <c r="V1914" i="3"/>
  <c r="G1914" i="3" s="1"/>
  <c r="V1925" i="3"/>
  <c r="G1925" i="3" s="1"/>
  <c r="V1895" i="3"/>
  <c r="G1895" i="3" s="1"/>
  <c r="S1830" i="3"/>
  <c r="O1830" i="3"/>
  <c r="V1844" i="3"/>
  <c r="G1844" i="3" s="1"/>
  <c r="V1815" i="3"/>
  <c r="G1815" i="3" s="1"/>
  <c r="V1797" i="3"/>
  <c r="G1797" i="3" s="1"/>
  <c r="V1818" i="3"/>
  <c r="G1818" i="3" s="1"/>
  <c r="V1808" i="3"/>
  <c r="G1808" i="3" s="1"/>
  <c r="V1777" i="3"/>
  <c r="G1777" i="3" s="1"/>
  <c r="V1739" i="3"/>
  <c r="G1739" i="3" s="1"/>
  <c r="V1722" i="3"/>
  <c r="G1722" i="3" s="1"/>
  <c r="V1761" i="3"/>
  <c r="G1761" i="3" s="1"/>
  <c r="V1763" i="3"/>
  <c r="G1763" i="3" s="1"/>
  <c r="V1692" i="3"/>
  <c r="G1692" i="3" s="1"/>
  <c r="V1760" i="3"/>
  <c r="G1760" i="3" s="1"/>
  <c r="V1684" i="3"/>
  <c r="G1684" i="3" s="1"/>
  <c r="V1655" i="3"/>
  <c r="G1655" i="3" s="1"/>
  <c r="V1730" i="3"/>
  <c r="G1730" i="3" s="1"/>
  <c r="S1677" i="3"/>
  <c r="O1677" i="3"/>
  <c r="V1656" i="3"/>
  <c r="G1656" i="3" s="1"/>
  <c r="V1619" i="3"/>
  <c r="G1619" i="3" s="1"/>
  <c r="V1590" i="3"/>
  <c r="G1590" i="3" s="1"/>
  <c r="V1573" i="3"/>
  <c r="G1573" i="3" s="1"/>
  <c r="V1610" i="3"/>
  <c r="G1610" i="3" s="1"/>
  <c r="V1606" i="3"/>
  <c r="G1606" i="3" s="1"/>
  <c r="V1574" i="3"/>
  <c r="G1574" i="3" s="1"/>
  <c r="S1867" i="3"/>
  <c r="O1867" i="3"/>
  <c r="S1601" i="3"/>
  <c r="O1601" i="3"/>
  <c r="V712" i="3"/>
  <c r="G712" i="3" s="1"/>
  <c r="V677" i="3"/>
  <c r="G677" i="3" s="1"/>
  <c r="V697" i="3"/>
  <c r="G697" i="3" s="1"/>
  <c r="V672" i="3"/>
  <c r="G672" i="3" s="1"/>
  <c r="V690" i="3"/>
  <c r="G690" i="3" s="1"/>
  <c r="V1091" i="3"/>
  <c r="G1091" i="3" s="1"/>
  <c r="V1034" i="3"/>
  <c r="G1034" i="3" s="1"/>
  <c r="V944" i="3"/>
  <c r="G944" i="3" s="1"/>
  <c r="V924" i="3"/>
  <c r="G924" i="3" s="1"/>
  <c r="V830" i="3"/>
  <c r="G830" i="3" s="1"/>
  <c r="V1536" i="3"/>
  <c r="G1536" i="3" s="1"/>
  <c r="V1543" i="3"/>
  <c r="G1543" i="3" s="1"/>
  <c r="V1508" i="3"/>
  <c r="G1508" i="3" s="1"/>
  <c r="V1490" i="3"/>
  <c r="G1490" i="3" s="1"/>
  <c r="V1438" i="3"/>
  <c r="G1438" i="3" s="1"/>
  <c r="V1453" i="3"/>
  <c r="G1453" i="3" s="1"/>
  <c r="V1362" i="3"/>
  <c r="G1362" i="3" s="1"/>
  <c r="V1375" i="3"/>
  <c r="G1375" i="3" s="1"/>
  <c r="V1354" i="3"/>
  <c r="G1354" i="3" s="1"/>
  <c r="V1307" i="3"/>
  <c r="G1307" i="3" s="1"/>
  <c r="V1276" i="3"/>
  <c r="G1276" i="3" s="1"/>
  <c r="V1246" i="3"/>
  <c r="G1246" i="3" s="1"/>
  <c r="V1280" i="3"/>
  <c r="G1280" i="3" s="1"/>
  <c r="V1910" i="3"/>
  <c r="G1910" i="3" s="1"/>
  <c r="V1921" i="3"/>
  <c r="G1921" i="3" s="1"/>
  <c r="V1931" i="3"/>
  <c r="G1931" i="3" s="1"/>
  <c r="V1893" i="3"/>
  <c r="G1893" i="3" s="1"/>
  <c r="V1908" i="3"/>
  <c r="G1908" i="3" s="1"/>
  <c r="V1791" i="3"/>
  <c r="V1778" i="3"/>
  <c r="G1778" i="3" s="1"/>
  <c r="V1799" i="3"/>
  <c r="G1799" i="3" s="1"/>
  <c r="G1715" i="3"/>
  <c r="V1802" i="3"/>
  <c r="G1802" i="3" s="1"/>
  <c r="V1726" i="3"/>
  <c r="G1726" i="3" s="1"/>
  <c r="V1685" i="3"/>
  <c r="G1685" i="3" s="1"/>
  <c r="V1743" i="3"/>
  <c r="G1743" i="3" s="1"/>
  <c r="V1771" i="3"/>
  <c r="G1771" i="3" s="1"/>
  <c r="V1647" i="3"/>
  <c r="G1647" i="3" s="1"/>
  <c r="V1626" i="3"/>
  <c r="G1626" i="3" s="1"/>
  <c r="V1698" i="3"/>
  <c r="G1698" i="3" s="1"/>
  <c r="V1683" i="3"/>
  <c r="G1683" i="3" s="1"/>
  <c r="V1576" i="3"/>
  <c r="G1576" i="3" s="1"/>
  <c r="V1589" i="3"/>
  <c r="G1589" i="3" s="1"/>
  <c r="V1566" i="3"/>
  <c r="G1566" i="3" s="1"/>
  <c r="V1582" i="3"/>
  <c r="G1582" i="3" s="1"/>
  <c r="V1603" i="3"/>
  <c r="G1603" i="3" s="1"/>
  <c r="V1564" i="3"/>
  <c r="G1564" i="3" s="1"/>
  <c r="O1639" i="3"/>
  <c r="S1639" i="3"/>
  <c r="G1563" i="3"/>
  <c r="G1221" i="3"/>
  <c r="G1183" i="3"/>
  <c r="V411" i="3"/>
  <c r="G411" i="3" s="1"/>
  <c r="V313" i="3"/>
  <c r="G313" i="3" s="1"/>
  <c r="V407" i="3"/>
  <c r="G407" i="3" s="1"/>
  <c r="V749" i="3"/>
  <c r="G749" i="3" s="1"/>
  <c r="V745" i="3"/>
  <c r="G745" i="3" s="1"/>
  <c r="V753" i="3"/>
  <c r="G753" i="3" s="1"/>
  <c r="V593" i="3"/>
  <c r="G593" i="3" s="1"/>
  <c r="V652" i="3"/>
  <c r="G652" i="3" s="1"/>
  <c r="V619" i="3"/>
  <c r="G619" i="3" s="1"/>
  <c r="V473" i="3"/>
  <c r="G473" i="3" s="1"/>
  <c r="V479" i="3"/>
  <c r="G479" i="3" s="1"/>
  <c r="V436" i="3"/>
  <c r="G436" i="3" s="1"/>
  <c r="V1169" i="3"/>
  <c r="G1169" i="3" s="1"/>
  <c r="V1133" i="3"/>
  <c r="G1133" i="3" s="1"/>
  <c r="V1087" i="3"/>
  <c r="G1087" i="3" s="1"/>
  <c r="V1047" i="3"/>
  <c r="G1047" i="3" s="1"/>
  <c r="V1054" i="3"/>
  <c r="G1054" i="3" s="1"/>
  <c r="V904" i="3"/>
  <c r="G904" i="3" s="1"/>
  <c r="V903" i="3"/>
  <c r="G903" i="3" s="1"/>
  <c r="V866" i="3"/>
  <c r="G866" i="3" s="1"/>
  <c r="V818" i="3"/>
  <c r="G818" i="3" s="1"/>
  <c r="V853" i="3"/>
  <c r="G853" i="3" s="1"/>
  <c r="V856" i="3"/>
  <c r="G856" i="3" s="1"/>
  <c r="V1530" i="3"/>
  <c r="G1530" i="3" s="1"/>
  <c r="V1525" i="3"/>
  <c r="V1534" i="3"/>
  <c r="G1534" i="3" s="1"/>
  <c r="V1512" i="3"/>
  <c r="G1512" i="3" s="1"/>
  <c r="O1449" i="3"/>
  <c r="S1449" i="3"/>
  <c r="V1504" i="3"/>
  <c r="G1504" i="3" s="1"/>
  <c r="V1460" i="3"/>
  <c r="G1460" i="3" s="1"/>
  <c r="V1456" i="3"/>
  <c r="G1456" i="3" s="1"/>
  <c r="V1430" i="3"/>
  <c r="G1430" i="3" s="1"/>
  <c r="V1415" i="3"/>
  <c r="G1415" i="3" s="1"/>
  <c r="V1436" i="3"/>
  <c r="G1436" i="3" s="1"/>
  <c r="V1422" i="3"/>
  <c r="G1422" i="3" s="1"/>
  <c r="O1411" i="3"/>
  <c r="S1411" i="3"/>
  <c r="V1398" i="3"/>
  <c r="G1398" i="3" s="1"/>
  <c r="V1400" i="3"/>
  <c r="G1400" i="3" s="1"/>
  <c r="V1360" i="3"/>
  <c r="G1360" i="3" s="1"/>
  <c r="V1347" i="3"/>
  <c r="G1347" i="3" s="1"/>
  <c r="V1390" i="3"/>
  <c r="G1390" i="3" s="1"/>
  <c r="V1377" i="3"/>
  <c r="G1377" i="3" s="1"/>
  <c r="V1383" i="3"/>
  <c r="G1383" i="3" s="1"/>
  <c r="V1356" i="3"/>
  <c r="G1356" i="3" s="1"/>
  <c r="V1282" i="3"/>
  <c r="G1282" i="3" s="1"/>
  <c r="V1303" i="3"/>
  <c r="G1303" i="3" s="1"/>
  <c r="V1261" i="3"/>
  <c r="G1261" i="3" s="1"/>
  <c r="V1242" i="3"/>
  <c r="G1242" i="3" s="1"/>
  <c r="V1299" i="3"/>
  <c r="G1299" i="3" s="1"/>
  <c r="V1267" i="3"/>
  <c r="G1267" i="3" s="1"/>
  <c r="V1245" i="3"/>
  <c r="G1245" i="3" s="1"/>
  <c r="V1305" i="3"/>
  <c r="G1305" i="3" s="1"/>
  <c r="V1283" i="3"/>
  <c r="G1283" i="3" s="1"/>
  <c r="V1244" i="3"/>
  <c r="G1244" i="3" s="1"/>
  <c r="V1223" i="3"/>
  <c r="G1223" i="3" s="1"/>
  <c r="V1230" i="3"/>
  <c r="G1230" i="3" s="1"/>
  <c r="V1205" i="3"/>
  <c r="G1205" i="3" s="1"/>
  <c r="V1202" i="3"/>
  <c r="G1202" i="3" s="1"/>
  <c r="V1226" i="3"/>
  <c r="G1226" i="3" s="1"/>
  <c r="V1201" i="3"/>
  <c r="G1201" i="3" s="1"/>
  <c r="G1487" i="3"/>
  <c r="O1297" i="3"/>
  <c r="S1297" i="3"/>
  <c r="V336" i="3"/>
  <c r="G336" i="3" s="1"/>
  <c r="V331" i="3"/>
  <c r="G331" i="3" s="1"/>
  <c r="V276" i="3"/>
  <c r="G276" i="3" s="1"/>
  <c r="V314" i="3"/>
  <c r="G314" i="3" s="1"/>
  <c r="V375" i="3"/>
  <c r="G375" i="3" s="1"/>
  <c r="V403" i="3"/>
  <c r="G403" i="3" s="1"/>
  <c r="V349" i="3"/>
  <c r="G349" i="3" s="1"/>
  <c r="V289" i="3"/>
  <c r="G289" i="3" s="1"/>
  <c r="V362" i="3"/>
  <c r="G362" i="3" s="1"/>
  <c r="V315" i="3"/>
  <c r="G315" i="3" s="1"/>
  <c r="V781" i="3"/>
  <c r="G781" i="3" s="1"/>
  <c r="V768" i="3"/>
  <c r="G768" i="3" s="1"/>
  <c r="V596" i="3"/>
  <c r="G596" i="3" s="1"/>
  <c r="V628" i="3"/>
  <c r="G628" i="3" s="1"/>
  <c r="V653" i="3"/>
  <c r="G653" i="3" s="1"/>
  <c r="V623" i="3"/>
  <c r="G623" i="3" s="1"/>
  <c r="V581" i="3"/>
  <c r="G581" i="3" s="1"/>
  <c r="V477" i="3"/>
  <c r="G477" i="3" s="1"/>
  <c r="V428" i="3"/>
  <c r="G428" i="3" s="1"/>
  <c r="V1165" i="3"/>
  <c r="G1165" i="3" s="1"/>
  <c r="V1146" i="3"/>
  <c r="G1146" i="3" s="1"/>
  <c r="V1114" i="3"/>
  <c r="G1114" i="3" s="1"/>
  <c r="V1095" i="3"/>
  <c r="G1095" i="3" s="1"/>
  <c r="V1055" i="3"/>
  <c r="G1055" i="3" s="1"/>
  <c r="V1051" i="3"/>
  <c r="G1051" i="3" s="1"/>
  <c r="V963" i="3"/>
  <c r="G963" i="3" s="1"/>
  <c r="V959" i="3"/>
  <c r="G959" i="3" s="1"/>
  <c r="V965" i="3"/>
  <c r="G965" i="3" s="1"/>
  <c r="V899" i="3"/>
  <c r="G899" i="3" s="1"/>
  <c r="V843" i="3"/>
  <c r="G843" i="3" s="1"/>
  <c r="V822" i="3"/>
  <c r="G822" i="3" s="1"/>
  <c r="V1551" i="3"/>
  <c r="G1551" i="3" s="1"/>
  <c r="V1547" i="3"/>
  <c r="G1547" i="3" s="1"/>
  <c r="V1527" i="3"/>
  <c r="G1527" i="3" s="1"/>
  <c r="V1526" i="3"/>
  <c r="G1526" i="3" s="1"/>
  <c r="V1513" i="3"/>
  <c r="G1513" i="3" s="1"/>
  <c r="V1469" i="3"/>
  <c r="G1469" i="3" s="1"/>
  <c r="V1488" i="3"/>
  <c r="G1488" i="3" s="1"/>
  <c r="V1473" i="3"/>
  <c r="G1473" i="3" s="1"/>
  <c r="V1492" i="3"/>
  <c r="G1492" i="3" s="1"/>
  <c r="V1475" i="3"/>
  <c r="G1475" i="3" s="1"/>
  <c r="V1532" i="3"/>
  <c r="G1532" i="3" s="1"/>
  <c r="V1500" i="3"/>
  <c r="G1500" i="3" s="1"/>
  <c r="V1427" i="3"/>
  <c r="G1427" i="3" s="1"/>
  <c r="V1426" i="3"/>
  <c r="G1426" i="3" s="1"/>
  <c r="V1432" i="3"/>
  <c r="G1432" i="3" s="1"/>
  <c r="V1419" i="3"/>
  <c r="G1419" i="3" s="1"/>
  <c r="V1428" i="3"/>
  <c r="G1428" i="3" s="1"/>
  <c r="V1413" i="3"/>
  <c r="G1413" i="3" s="1"/>
  <c r="O1335" i="3"/>
  <c r="S1335" i="3"/>
  <c r="V1385" i="3"/>
  <c r="G1385" i="3" s="1"/>
  <c r="V1373" i="3"/>
  <c r="V1337" i="3"/>
  <c r="G1337" i="3" s="1"/>
  <c r="V1394" i="3"/>
  <c r="G1394" i="3" s="1"/>
  <c r="V1352" i="3"/>
  <c r="G1352" i="3" s="1"/>
  <c r="V1341" i="3"/>
  <c r="G1341" i="3" s="1"/>
  <c r="V1322" i="3"/>
  <c r="G1322" i="3" s="1"/>
  <c r="O1259" i="3"/>
  <c r="S1259" i="3"/>
  <c r="V1343" i="3"/>
  <c r="G1343" i="3" s="1"/>
  <c r="V1301" i="3"/>
  <c r="G1301" i="3" s="1"/>
  <c r="V1279" i="3"/>
  <c r="G1279" i="3" s="1"/>
  <c r="V1314" i="3"/>
  <c r="G1314" i="3" s="1"/>
  <c r="V1300" i="3"/>
  <c r="G1300" i="3" s="1"/>
  <c r="V1271" i="3"/>
  <c r="G1271" i="3" s="1"/>
  <c r="V1249" i="3"/>
  <c r="G1249" i="3" s="1"/>
  <c r="V1309" i="3"/>
  <c r="G1309" i="3" s="1"/>
  <c r="V1287" i="3"/>
  <c r="G1287" i="3" s="1"/>
  <c r="V1248" i="3"/>
  <c r="G1248" i="3" s="1"/>
  <c r="V1286" i="3"/>
  <c r="G1286" i="3" s="1"/>
  <c r="V1263" i="3"/>
  <c r="G1263" i="3" s="1"/>
  <c r="V1198" i="3"/>
  <c r="G1198" i="3" s="1"/>
  <c r="V1188" i="3"/>
  <c r="G1188" i="3" s="1"/>
  <c r="V1239" i="3"/>
  <c r="G1239" i="3" s="1"/>
  <c r="V1222" i="3"/>
  <c r="G1222" i="3" s="1"/>
  <c r="V1196" i="3"/>
  <c r="G1196" i="3" s="1"/>
  <c r="V1227" i="3"/>
  <c r="G1227" i="3" s="1"/>
  <c r="V1234" i="3"/>
  <c r="G1234" i="3" s="1"/>
  <c r="V1209" i="3"/>
  <c r="G1209" i="3" s="1"/>
  <c r="V1192" i="3"/>
  <c r="G1192" i="3" s="1"/>
  <c r="G1145" i="3"/>
  <c r="S1069" i="3"/>
  <c r="O1069" i="3"/>
  <c r="S879" i="3"/>
  <c r="O879" i="3"/>
  <c r="V241" i="3"/>
  <c r="G241" i="3" s="1"/>
  <c r="V365" i="3"/>
  <c r="G365" i="3" s="1"/>
  <c r="V309" i="3"/>
  <c r="G309" i="3" s="1"/>
  <c r="V789" i="3"/>
  <c r="G789" i="3" s="1"/>
  <c r="V714" i="3"/>
  <c r="G714" i="3" s="1"/>
  <c r="V634" i="3"/>
  <c r="G634" i="3" s="1"/>
  <c r="V615" i="3"/>
  <c r="G615" i="3" s="1"/>
  <c r="V617" i="3"/>
  <c r="G617" i="3" s="1"/>
  <c r="V585" i="3"/>
  <c r="G585" i="3" s="1"/>
  <c r="V601" i="3"/>
  <c r="G601" i="3" s="1"/>
  <c r="V600" i="3"/>
  <c r="G600" i="3" s="1"/>
  <c r="V560" i="3"/>
  <c r="G560" i="3" s="1"/>
  <c r="V503" i="3"/>
  <c r="G503" i="3" s="1"/>
  <c r="V537" i="3"/>
  <c r="G537" i="3" s="1"/>
  <c r="V509" i="3"/>
  <c r="G509" i="3" s="1"/>
  <c r="V558" i="3"/>
  <c r="G558" i="3" s="1"/>
  <c r="V539" i="3"/>
  <c r="G539" i="3" s="1"/>
  <c r="V514" i="3"/>
  <c r="G514" i="3" s="1"/>
  <c r="V469" i="3"/>
  <c r="G469" i="3" s="1"/>
  <c r="V427" i="3"/>
  <c r="G427" i="3" s="1"/>
  <c r="V481" i="3"/>
  <c r="G481" i="3" s="1"/>
  <c r="V435" i="3"/>
  <c r="G435" i="3" s="1"/>
  <c r="V468" i="3"/>
  <c r="G468" i="3" s="1"/>
  <c r="V426" i="3"/>
  <c r="G426" i="3" s="1"/>
  <c r="V1148" i="3"/>
  <c r="G1148" i="3" s="1"/>
  <c r="V1167" i="3"/>
  <c r="G1167" i="3" s="1"/>
  <c r="V1152" i="3"/>
  <c r="G1152" i="3" s="1"/>
  <c r="V1135" i="3"/>
  <c r="G1135" i="3" s="1"/>
  <c r="V1154" i="3"/>
  <c r="G1154" i="3" s="1"/>
  <c r="V1120" i="3"/>
  <c r="G1120" i="3" s="1"/>
  <c r="G1107" i="3"/>
  <c r="V1116" i="3"/>
  <c r="G1116" i="3" s="1"/>
  <c r="G1031" i="3"/>
  <c r="V1038" i="3"/>
  <c r="G1038" i="3" s="1"/>
  <c r="V1058" i="3"/>
  <c r="G1058" i="3" s="1"/>
  <c r="V997" i="3"/>
  <c r="G997" i="3" s="1"/>
  <c r="V974" i="3"/>
  <c r="G974" i="3" s="1"/>
  <c r="V961" i="3"/>
  <c r="G961" i="3" s="1"/>
  <c r="V957" i="3"/>
  <c r="G957" i="3" s="1"/>
  <c r="V942" i="3"/>
  <c r="G942" i="3" s="1"/>
  <c r="V938" i="3"/>
  <c r="G938" i="3" s="1"/>
  <c r="V934" i="3"/>
  <c r="G934" i="3" s="1"/>
  <c r="V967" i="3"/>
  <c r="G967" i="3" s="1"/>
  <c r="V928" i="3"/>
  <c r="G928" i="3" s="1"/>
  <c r="V883" i="3"/>
  <c r="G883" i="3" s="1"/>
  <c r="V907" i="3"/>
  <c r="G907" i="3" s="1"/>
  <c r="V896" i="3"/>
  <c r="G896" i="3" s="1"/>
  <c r="O803" i="3"/>
  <c r="S803" i="3"/>
  <c r="V920" i="3"/>
  <c r="G920" i="3" s="1"/>
  <c r="V862" i="3"/>
  <c r="G862" i="3" s="1"/>
  <c r="V845" i="3"/>
  <c r="G845" i="3" s="1"/>
  <c r="V849" i="3"/>
  <c r="G849" i="3" s="1"/>
  <c r="V807" i="3"/>
  <c r="G807" i="3" s="1"/>
  <c r="V828" i="3"/>
  <c r="G828" i="3" s="1"/>
  <c r="O993" i="3"/>
  <c r="S993" i="3"/>
  <c r="O955" i="3"/>
  <c r="S955" i="3"/>
  <c r="S917" i="3"/>
  <c r="O917" i="3"/>
  <c r="V811" i="3"/>
  <c r="G811" i="3" s="1"/>
  <c r="V815" i="3"/>
  <c r="G815" i="3" s="1"/>
  <c r="V293" i="3"/>
  <c r="G293" i="3" s="1"/>
  <c r="V348" i="3"/>
  <c r="G348" i="3" s="1"/>
  <c r="V371" i="3"/>
  <c r="G371" i="3" s="1"/>
  <c r="V332" i="3"/>
  <c r="G332" i="3" s="1"/>
  <c r="V413" i="3"/>
  <c r="G413" i="3" s="1"/>
  <c r="V710" i="3"/>
  <c r="G710" i="3" s="1"/>
  <c r="V614" i="3"/>
  <c r="G614" i="3" s="1"/>
  <c r="V613" i="3"/>
  <c r="G613" i="3" s="1"/>
  <c r="V597" i="3"/>
  <c r="G597" i="3" s="1"/>
  <c r="V545" i="3"/>
  <c r="G545" i="3" s="1"/>
  <c r="V518" i="3"/>
  <c r="G518" i="3" s="1"/>
  <c r="V549" i="3"/>
  <c r="G549" i="3" s="1"/>
  <c r="V524" i="3"/>
  <c r="G524" i="3" s="1"/>
  <c r="V505" i="3"/>
  <c r="G505" i="3" s="1"/>
  <c r="V552" i="3"/>
  <c r="G552" i="3" s="1"/>
  <c r="V488" i="3"/>
  <c r="G488" i="3" s="1"/>
  <c r="V472" i="3"/>
  <c r="G472" i="3" s="1"/>
  <c r="V430" i="3"/>
  <c r="G430" i="3" s="1"/>
  <c r="V478" i="3"/>
  <c r="G478" i="3" s="1"/>
  <c r="V439" i="3"/>
  <c r="G439" i="3" s="1"/>
  <c r="V465" i="3"/>
  <c r="G465" i="3" s="1"/>
  <c r="V1163" i="3"/>
  <c r="G1163" i="3" s="1"/>
  <c r="V1173" i="3"/>
  <c r="G1173" i="3" s="1"/>
  <c r="V1158" i="3"/>
  <c r="G1158" i="3" s="1"/>
  <c r="V1125" i="3"/>
  <c r="G1125" i="3" s="1"/>
  <c r="V1127" i="3"/>
  <c r="G1127" i="3" s="1"/>
  <c r="V1082" i="3"/>
  <c r="G1082" i="3" s="1"/>
  <c r="V1075" i="3"/>
  <c r="G1075" i="3" s="1"/>
  <c r="V1050" i="3"/>
  <c r="G1050" i="3" s="1"/>
  <c r="V1042" i="3"/>
  <c r="G1042" i="3" s="1"/>
  <c r="V970" i="3"/>
  <c r="G970" i="3" s="1"/>
  <c r="V1001" i="3"/>
  <c r="G1001" i="3" s="1"/>
  <c r="V982" i="3"/>
  <c r="G982" i="3" s="1"/>
  <c r="V891" i="3"/>
  <c r="G891" i="3" s="1"/>
  <c r="V921" i="3"/>
  <c r="G921" i="3" s="1"/>
  <c r="O841" i="3"/>
  <c r="S841" i="3"/>
  <c r="V925" i="3"/>
  <c r="G925" i="3" s="1"/>
  <c r="V820" i="3"/>
  <c r="G820" i="3" s="1"/>
  <c r="V824" i="3"/>
  <c r="G824" i="3" s="1"/>
  <c r="V809" i="3"/>
  <c r="G809" i="3" s="1"/>
  <c r="V813" i="3"/>
  <c r="G813" i="3" s="1"/>
  <c r="S727" i="3"/>
  <c r="O727" i="3"/>
  <c r="V255" i="3"/>
  <c r="G255" i="3" s="1"/>
  <c r="V287" i="3"/>
  <c r="G287" i="3" s="1"/>
  <c r="V398" i="3"/>
  <c r="G398" i="3" s="1"/>
  <c r="V785" i="3"/>
  <c r="G785" i="3" s="1"/>
  <c r="V791" i="3"/>
  <c r="G791" i="3" s="1"/>
  <c r="V751" i="3"/>
  <c r="G751" i="3" s="1"/>
  <c r="V732" i="3"/>
  <c r="G732" i="3" s="1"/>
  <c r="V717" i="3"/>
  <c r="G717" i="3" s="1"/>
  <c r="V705" i="3"/>
  <c r="G705" i="3" s="1"/>
  <c r="V716" i="3"/>
  <c r="G716" i="3" s="1"/>
  <c r="V668" i="3"/>
  <c r="G668" i="3" s="1"/>
  <c r="S651" i="3"/>
  <c r="O651" i="3"/>
  <c r="V670" i="3"/>
  <c r="G670" i="3" s="1"/>
  <c r="V691" i="3"/>
  <c r="G691" i="3" s="1"/>
  <c r="V618" i="3"/>
  <c r="G618" i="3" s="1"/>
  <c r="V579" i="3"/>
  <c r="G579" i="3" s="1"/>
  <c r="V602" i="3"/>
  <c r="G602" i="3" s="1"/>
  <c r="V588" i="3"/>
  <c r="G588" i="3" s="1"/>
  <c r="V630" i="3"/>
  <c r="G630" i="3" s="1"/>
  <c r="V598" i="3"/>
  <c r="G598" i="3" s="1"/>
  <c r="V584" i="3"/>
  <c r="G584" i="3" s="1"/>
  <c r="V635" i="3"/>
  <c r="G635" i="3" s="1"/>
  <c r="V625" i="3"/>
  <c r="G625" i="3" s="1"/>
  <c r="V594" i="3"/>
  <c r="G594" i="3" s="1"/>
  <c r="V580" i="3"/>
  <c r="G580" i="3" s="1"/>
  <c r="V562" i="3"/>
  <c r="G562" i="3" s="1"/>
  <c r="V543" i="3"/>
  <c r="G543" i="3" s="1"/>
  <c r="V484" i="3"/>
  <c r="G484" i="3" s="1"/>
  <c r="V564" i="3"/>
  <c r="G564" i="3" s="1"/>
  <c r="V547" i="3"/>
  <c r="G547" i="3" s="1"/>
  <c r="V522" i="3"/>
  <c r="G522" i="3" s="1"/>
  <c r="V511" i="3"/>
  <c r="G511" i="3" s="1"/>
  <c r="V486" i="3"/>
  <c r="G486" i="3" s="1"/>
  <c r="V541" i="3"/>
  <c r="G541" i="3" s="1"/>
  <c r="V516" i="3"/>
  <c r="G516" i="3" s="1"/>
  <c r="V470" i="3"/>
  <c r="G470" i="3" s="1"/>
  <c r="V431" i="3"/>
  <c r="G431" i="3" s="1"/>
  <c r="V466" i="3"/>
  <c r="G466" i="3" s="1"/>
  <c r="V444" i="3"/>
  <c r="G444" i="3" s="1"/>
  <c r="V474" i="3"/>
  <c r="G474" i="3" s="1"/>
  <c r="V432" i="3"/>
  <c r="G432" i="3" s="1"/>
  <c r="V434" i="3"/>
  <c r="G434" i="3" s="1"/>
  <c r="V462" i="3"/>
  <c r="G462" i="3" s="1"/>
  <c r="V440" i="3"/>
  <c r="G440" i="3" s="1"/>
  <c r="G765" i="3"/>
  <c r="S499" i="3"/>
  <c r="O499" i="3"/>
  <c r="V310" i="3"/>
  <c r="G310" i="3" s="1"/>
  <c r="V373" i="3"/>
  <c r="G373" i="3" s="1"/>
  <c r="V369" i="3"/>
  <c r="G369" i="3" s="1"/>
  <c r="V394" i="3"/>
  <c r="G394" i="3" s="1"/>
  <c r="V401" i="3"/>
  <c r="G401" i="3" s="1"/>
  <c r="V776" i="3"/>
  <c r="G776" i="3" s="1"/>
  <c r="V793" i="3"/>
  <c r="G793" i="3" s="1"/>
  <c r="V747" i="3"/>
  <c r="G747" i="3" s="1"/>
  <c r="V743" i="3"/>
  <c r="G743" i="3" s="1"/>
  <c r="V740" i="3"/>
  <c r="G740" i="3" s="1"/>
  <c r="V755" i="3"/>
  <c r="G755" i="3" s="1"/>
  <c r="V766" i="3"/>
  <c r="G766" i="3" s="1"/>
  <c r="V708" i="3"/>
  <c r="G708" i="3" s="1"/>
  <c r="V731" i="3"/>
  <c r="G731" i="3" s="1"/>
  <c r="S689" i="3"/>
  <c r="O689" i="3"/>
  <c r="V713" i="3"/>
  <c r="G713" i="3" s="1"/>
  <c r="V698" i="3"/>
  <c r="G698" i="3" s="1"/>
  <c r="V659" i="3"/>
  <c r="G659" i="3" s="1"/>
  <c r="V673" i="3"/>
  <c r="G673" i="3" s="1"/>
  <c r="V694" i="3"/>
  <c r="G694" i="3" s="1"/>
  <c r="V693" i="3"/>
  <c r="G693" i="3" s="1"/>
  <c r="V657" i="3"/>
  <c r="G657" i="3" s="1"/>
  <c r="V621" i="3"/>
  <c r="G621" i="3" s="1"/>
  <c r="V590" i="3"/>
  <c r="G590" i="3" s="1"/>
  <c r="V575" i="3"/>
  <c r="V639" i="3"/>
  <c r="G639" i="3" s="1"/>
  <c r="V631" i="3"/>
  <c r="G631" i="3" s="1"/>
  <c r="V592" i="3"/>
  <c r="G592" i="3" s="1"/>
  <c r="V577" i="3"/>
  <c r="G577" i="3" s="1"/>
  <c r="V638" i="3"/>
  <c r="G638" i="3" s="1"/>
  <c r="V626" i="3"/>
  <c r="G626" i="3" s="1"/>
  <c r="V587" i="3"/>
  <c r="G587" i="3" s="1"/>
  <c r="V622" i="3"/>
  <c r="G622" i="3" s="1"/>
  <c r="V583" i="3"/>
  <c r="G583" i="3" s="1"/>
  <c r="V520" i="3"/>
  <c r="G520" i="3" s="1"/>
  <c r="V507" i="3"/>
  <c r="G507" i="3" s="1"/>
  <c r="S461" i="3"/>
  <c r="O461" i="3"/>
  <c r="V554" i="3"/>
  <c r="G554" i="3" s="1"/>
  <c r="V526" i="3"/>
  <c r="G526" i="3" s="1"/>
  <c r="V501" i="3"/>
  <c r="G501" i="3" s="1"/>
  <c r="V556" i="3"/>
  <c r="G556" i="3" s="1"/>
  <c r="V448" i="3"/>
  <c r="G448" i="3" s="1"/>
  <c r="V447" i="3"/>
  <c r="G447" i="3" s="1"/>
  <c r="V424" i="3"/>
  <c r="G424" i="3" s="1"/>
  <c r="V464" i="3"/>
  <c r="G464" i="3" s="1"/>
  <c r="G423" i="3"/>
  <c r="V445" i="3"/>
  <c r="G445" i="3" s="1"/>
  <c r="V443" i="3"/>
  <c r="G443" i="3" s="1"/>
  <c r="G385" i="3"/>
  <c r="V367" i="3"/>
  <c r="G367" i="3" s="1"/>
  <c r="V408" i="3"/>
  <c r="G408" i="3" s="1"/>
  <c r="V404" i="3"/>
  <c r="G404" i="3" s="1"/>
  <c r="V134" i="3"/>
  <c r="G134" i="3" s="1"/>
  <c r="V358" i="3"/>
  <c r="G358" i="3" s="1"/>
  <c r="V409" i="3"/>
  <c r="G409" i="3" s="1"/>
  <c r="V396" i="3"/>
  <c r="G396" i="3" s="1"/>
  <c r="V388" i="3"/>
  <c r="G388" i="3" s="1"/>
  <c r="V337" i="3"/>
  <c r="G337" i="3" s="1"/>
  <c r="V333" i="3"/>
  <c r="G333" i="3" s="1"/>
  <c r="V356" i="3"/>
  <c r="G356" i="3" s="1"/>
  <c r="V412" i="3"/>
  <c r="G412" i="3" s="1"/>
  <c r="V405" i="3"/>
  <c r="G405" i="3" s="1"/>
  <c r="V392" i="3"/>
  <c r="G392" i="3" s="1"/>
  <c r="G347" i="3"/>
  <c r="V352" i="3"/>
  <c r="G352" i="3" s="1"/>
  <c r="V363" i="3"/>
  <c r="G363" i="3" s="1"/>
  <c r="V204" i="3"/>
  <c r="G204" i="3" s="1"/>
  <c r="V360" i="3"/>
  <c r="G360" i="3" s="1"/>
  <c r="V354" i="3"/>
  <c r="G354" i="3" s="1"/>
  <c r="V350" i="3"/>
  <c r="G350" i="3" s="1"/>
  <c r="V312" i="3"/>
  <c r="G312" i="3" s="1"/>
  <c r="V218" i="3"/>
  <c r="G218" i="3" s="1"/>
  <c r="V201" i="3"/>
  <c r="G201" i="3" s="1"/>
  <c r="V170" i="3"/>
  <c r="G170" i="3" s="1"/>
  <c r="V261" i="3"/>
  <c r="G261" i="3" s="1"/>
  <c r="V249" i="3"/>
  <c r="G249" i="3" s="1"/>
  <c r="V295" i="3"/>
  <c r="G295" i="3" s="1"/>
  <c r="V329" i="3"/>
  <c r="G329" i="3" s="1"/>
  <c r="V320" i="3"/>
  <c r="G320" i="3" s="1"/>
  <c r="V325" i="3"/>
  <c r="G325" i="3" s="1"/>
  <c r="V291" i="3"/>
  <c r="G291" i="3" s="1"/>
  <c r="V282" i="3"/>
  <c r="G282" i="3" s="1"/>
  <c r="V318" i="3"/>
  <c r="G318" i="3" s="1"/>
  <c r="V322" i="3"/>
  <c r="G322" i="3" s="1"/>
  <c r="V335" i="3"/>
  <c r="G335" i="3" s="1"/>
  <c r="V327" i="3"/>
  <c r="G327" i="3" s="1"/>
  <c r="V316" i="3"/>
  <c r="G316" i="3" s="1"/>
  <c r="G271" i="3"/>
  <c r="V124" i="3"/>
  <c r="G124" i="3" s="1"/>
  <c r="V128" i="3"/>
  <c r="G128" i="3" s="1"/>
  <c r="V91" i="3"/>
  <c r="G91" i="3" s="1"/>
  <c r="V213" i="3"/>
  <c r="G213" i="3" s="1"/>
  <c r="V246" i="3"/>
  <c r="G246" i="3" s="1"/>
  <c r="V196" i="3"/>
  <c r="G196" i="3" s="1"/>
  <c r="V297" i="3"/>
  <c r="G297" i="3" s="1"/>
  <c r="V251" i="3"/>
  <c r="G251" i="3" s="1"/>
  <c r="V223" i="3"/>
  <c r="G223" i="3" s="1"/>
  <c r="V221" i="3"/>
  <c r="G221" i="3" s="1"/>
  <c r="V214" i="3"/>
  <c r="G214" i="3" s="1"/>
  <c r="V205" i="3"/>
  <c r="G205" i="3" s="1"/>
  <c r="V162" i="3"/>
  <c r="G162" i="3" s="1"/>
  <c r="S273" i="3"/>
  <c r="O273" i="3"/>
  <c r="V299" i="3"/>
  <c r="G299" i="3" s="1"/>
  <c r="V274" i="3"/>
  <c r="G274" i="3" s="1"/>
  <c r="G233" i="3"/>
  <c r="V222" i="3"/>
  <c r="G222" i="3" s="1"/>
  <c r="V197" i="3"/>
  <c r="G197" i="3" s="1"/>
  <c r="V87" i="3"/>
  <c r="G87" i="3" s="1"/>
  <c r="S235" i="3"/>
  <c r="O235" i="3"/>
  <c r="V86" i="3"/>
  <c r="G86" i="3" s="1"/>
  <c r="V107" i="3"/>
  <c r="G107" i="3" s="1"/>
  <c r="V85" i="3"/>
  <c r="G85" i="3" s="1"/>
  <c r="V120" i="3"/>
  <c r="G120" i="3" s="1"/>
  <c r="V145" i="3"/>
  <c r="G145" i="3" s="1"/>
  <c r="V211" i="3"/>
  <c r="G211" i="3" s="1"/>
  <c r="V210" i="3"/>
  <c r="G210" i="3" s="1"/>
  <c r="V253" i="3"/>
  <c r="G253" i="3" s="1"/>
  <c r="V244" i="3"/>
  <c r="G244" i="3" s="1"/>
  <c r="G195" i="3"/>
  <c r="V185" i="3"/>
  <c r="G185" i="3" s="1"/>
  <c r="V173" i="3"/>
  <c r="G173" i="3" s="1"/>
  <c r="V215" i="3"/>
  <c r="G215" i="3" s="1"/>
  <c r="V198" i="3"/>
  <c r="G198" i="3" s="1"/>
  <c r="V202" i="3"/>
  <c r="G202" i="3" s="1"/>
  <c r="V103" i="3"/>
  <c r="G103" i="3" s="1"/>
  <c r="V181" i="3"/>
  <c r="G181" i="3" s="1"/>
  <c r="V164" i="3"/>
  <c r="G164" i="3" s="1"/>
  <c r="V168" i="3"/>
  <c r="G168" i="3" s="1"/>
  <c r="V219" i="3"/>
  <c r="G219" i="3" s="1"/>
  <c r="V206" i="3"/>
  <c r="G206" i="3" s="1"/>
  <c r="V83" i="3"/>
  <c r="G83" i="3" s="1"/>
  <c r="G157" i="3"/>
  <c r="V138" i="3"/>
  <c r="G138" i="3" s="1"/>
  <c r="V147" i="3"/>
  <c r="G147" i="3" s="1"/>
  <c r="V143" i="3"/>
  <c r="G143" i="3" s="1"/>
  <c r="V183" i="3"/>
  <c r="G183" i="3" s="1"/>
  <c r="V82" i="3"/>
  <c r="G82" i="3" s="1"/>
  <c r="V139" i="3"/>
  <c r="G139" i="3" s="1"/>
  <c r="V132" i="3"/>
  <c r="G132" i="3" s="1"/>
  <c r="S159" i="3"/>
  <c r="O159" i="3"/>
  <c r="V177" i="3"/>
  <c r="G177" i="3" s="1"/>
  <c r="V160" i="3"/>
  <c r="G160" i="3" s="1"/>
  <c r="V90" i="3"/>
  <c r="G90" i="3" s="1"/>
  <c r="V92" i="3"/>
  <c r="G92" i="3" s="1"/>
  <c r="V108" i="3"/>
  <c r="G108" i="3" s="1"/>
  <c r="V105" i="3"/>
  <c r="G105" i="3" s="1"/>
  <c r="V137" i="3"/>
  <c r="G137" i="3" s="1"/>
  <c r="V122" i="3"/>
  <c r="G122" i="3" s="1"/>
  <c r="V126" i="3"/>
  <c r="G126" i="3" s="1"/>
  <c r="V97" i="3"/>
  <c r="G97" i="3" s="1"/>
  <c r="V135" i="3"/>
  <c r="G135" i="3" s="1"/>
  <c r="V146" i="3"/>
  <c r="G146" i="3" s="1"/>
  <c r="V141" i="3"/>
  <c r="G141" i="3" s="1"/>
  <c r="G119" i="3"/>
  <c r="V130" i="3"/>
  <c r="G130" i="3" s="1"/>
  <c r="V109" i="3"/>
  <c r="G109" i="3" s="1"/>
  <c r="V88" i="3"/>
  <c r="G88" i="3" s="1"/>
  <c r="V99" i="3"/>
  <c r="G99" i="3" s="1"/>
  <c r="V101" i="3"/>
  <c r="G101" i="3" s="1"/>
  <c r="V84" i="3"/>
  <c r="V94" i="3"/>
  <c r="G94" i="3" s="1"/>
  <c r="E134" i="5"/>
  <c r="E2585" i="5"/>
  <c r="E1231" i="5"/>
  <c r="E252" i="5"/>
  <c r="E4645" i="5"/>
  <c r="L71" i="3"/>
  <c r="M71" i="3" s="1"/>
  <c r="O71" i="3" s="1"/>
  <c r="L70" i="3"/>
  <c r="M70" i="3" s="1"/>
  <c r="S70" i="3" s="1"/>
  <c r="L69" i="3"/>
  <c r="M69" i="3" s="1"/>
  <c r="O69" i="3" s="1"/>
  <c r="L68" i="3"/>
  <c r="M68" i="3" s="1"/>
  <c r="L67" i="3"/>
  <c r="M67" i="3" s="1"/>
  <c r="O67" i="3" s="1"/>
  <c r="L66" i="3"/>
  <c r="M66" i="3" s="1"/>
  <c r="S66" i="3" s="1"/>
  <c r="L65" i="3"/>
  <c r="M65" i="3" s="1"/>
  <c r="L64" i="3"/>
  <c r="M64" i="3" s="1"/>
  <c r="S64" i="3" s="1"/>
  <c r="L63" i="3"/>
  <c r="M63" i="3" s="1"/>
  <c r="O63" i="3" s="1"/>
  <c r="L62" i="3"/>
  <c r="M62" i="3" s="1"/>
  <c r="S62" i="3" s="1"/>
  <c r="L61" i="3"/>
  <c r="M61" i="3" s="1"/>
  <c r="L60" i="3"/>
  <c r="M60" i="3" s="1"/>
  <c r="S60" i="3" s="1"/>
  <c r="L59" i="3"/>
  <c r="M59" i="3" s="1"/>
  <c r="O59" i="3" s="1"/>
  <c r="L58" i="3"/>
  <c r="M58" i="3" s="1"/>
  <c r="S58" i="3" s="1"/>
  <c r="L56" i="3"/>
  <c r="M56" i="3" s="1"/>
  <c r="L55" i="3"/>
  <c r="M55" i="3" s="1"/>
  <c r="S55" i="3" s="1"/>
  <c r="L54" i="3"/>
  <c r="M54" i="3" s="1"/>
  <c r="O54" i="3" s="1"/>
  <c r="L53" i="3"/>
  <c r="M53" i="3" s="1"/>
  <c r="L52" i="3"/>
  <c r="M52" i="3" s="1"/>
  <c r="L51" i="3"/>
  <c r="M51" i="3" s="1"/>
  <c r="S51" i="3" s="1"/>
  <c r="L50" i="3"/>
  <c r="M50" i="3" s="1"/>
  <c r="L49" i="3"/>
  <c r="M49" i="3" s="1"/>
  <c r="S49" i="3" s="1"/>
  <c r="L48" i="3"/>
  <c r="M48" i="3" s="1"/>
  <c r="L47" i="3"/>
  <c r="M47" i="3" s="1"/>
  <c r="S47" i="3" s="1"/>
  <c r="L46" i="3"/>
  <c r="M46" i="3" s="1"/>
  <c r="O46" i="3" s="1"/>
  <c r="L45" i="3"/>
  <c r="M45" i="3" s="1"/>
  <c r="S45" i="3" s="1"/>
  <c r="L44" i="3"/>
  <c r="M44" i="3" s="1"/>
  <c r="L43" i="3"/>
  <c r="Y6382" i="3" l="1"/>
  <c r="V5591" i="3"/>
  <c r="Y5622" i="3" s="1"/>
  <c r="V3691" i="3"/>
  <c r="G3691" i="3" s="1"/>
  <c r="V3767" i="3"/>
  <c r="V3798" i="3" s="1"/>
  <c r="V5211" i="3"/>
  <c r="G5211" i="3" s="1"/>
  <c r="V6845" i="3"/>
  <c r="Y6876" i="3" s="1"/>
  <c r="V3007" i="3"/>
  <c r="G3007" i="3" s="1"/>
  <c r="V3121" i="3"/>
  <c r="G3121" i="3" s="1"/>
  <c r="V6382" i="3"/>
  <c r="V6047" i="3"/>
  <c r="V6078" i="3" s="1"/>
  <c r="V6123" i="3"/>
  <c r="G6123" i="3" s="1"/>
  <c r="V2544" i="3"/>
  <c r="V5052" i="3"/>
  <c r="V6769" i="3"/>
  <c r="G6769" i="3" s="1"/>
  <c r="V7149" i="3"/>
  <c r="Y7180" i="3" s="1"/>
  <c r="V6921" i="3"/>
  <c r="Y6952" i="3" s="1"/>
  <c r="V2703" i="3"/>
  <c r="V3349" i="3"/>
  <c r="Y3380" i="3" s="1"/>
  <c r="Y2240" i="3"/>
  <c r="V4793" i="3"/>
  <c r="G4793" i="3" s="1"/>
  <c r="Y5926" i="3"/>
  <c r="V7453" i="3"/>
  <c r="Y7484" i="3" s="1"/>
  <c r="Y2544" i="3"/>
  <c r="V4976" i="3"/>
  <c r="V5014" i="3"/>
  <c r="Y5052" i="3"/>
  <c r="V3076" i="3"/>
  <c r="V2240" i="3"/>
  <c r="Y4976" i="3"/>
  <c r="Y5014" i="3"/>
  <c r="Y5812" i="3"/>
  <c r="G7340" i="3"/>
  <c r="Y7370" i="3"/>
  <c r="V7370" i="3"/>
  <c r="Y6002" i="3"/>
  <c r="Y6534" i="3"/>
  <c r="G6503" i="3"/>
  <c r="V6534" i="3"/>
  <c r="V6610" i="3"/>
  <c r="V6420" i="3"/>
  <c r="Y7028" i="3"/>
  <c r="V7256" i="3"/>
  <c r="V7598" i="3"/>
  <c r="Y7332" i="3"/>
  <c r="Y6648" i="3"/>
  <c r="G6617" i="3"/>
  <c r="V6648" i="3"/>
  <c r="V7111" i="3"/>
  <c r="Y7560" i="3"/>
  <c r="V6002" i="3"/>
  <c r="V6458" i="3"/>
  <c r="V6655" i="3"/>
  <c r="Y7522" i="3"/>
  <c r="Y6040" i="3"/>
  <c r="Y5964" i="3"/>
  <c r="V6199" i="3"/>
  <c r="V6275" i="3"/>
  <c r="Y7408" i="3"/>
  <c r="V5812" i="3"/>
  <c r="V6731" i="3"/>
  <c r="Y7218" i="3"/>
  <c r="Y7598" i="3"/>
  <c r="V3881" i="3"/>
  <c r="Y3912" i="3" s="1"/>
  <c r="Y6496" i="3"/>
  <c r="G6465" i="3"/>
  <c r="V6496" i="3"/>
  <c r="Y6572" i="3"/>
  <c r="G6541" i="3"/>
  <c r="V6572" i="3"/>
  <c r="G5820" i="3"/>
  <c r="V5850" i="3"/>
  <c r="Y5850" i="3"/>
  <c r="V7560" i="3"/>
  <c r="V7522" i="3"/>
  <c r="Y5774" i="3"/>
  <c r="V5964" i="3"/>
  <c r="Y6610" i="3"/>
  <c r="Y6420" i="3"/>
  <c r="V7028" i="3"/>
  <c r="V6883" i="3"/>
  <c r="V6959" i="3"/>
  <c r="Y7256" i="3"/>
  <c r="Y7294" i="3"/>
  <c r="V3159" i="3"/>
  <c r="G3159" i="3" s="1"/>
  <c r="V3387" i="3"/>
  <c r="G3387" i="3" s="1"/>
  <c r="V3653" i="3"/>
  <c r="V3684" i="3" s="1"/>
  <c r="V5926" i="3"/>
  <c r="V7415" i="3"/>
  <c r="V6040" i="3"/>
  <c r="Y6458" i="3"/>
  <c r="V6807" i="3"/>
  <c r="V5774" i="3"/>
  <c r="V6085" i="3"/>
  <c r="V6161" i="3"/>
  <c r="V6237" i="3"/>
  <c r="V6313" i="3"/>
  <c r="Y6724" i="3"/>
  <c r="G6693" i="3"/>
  <c r="V6724" i="3"/>
  <c r="V7035" i="3"/>
  <c r="V5857" i="3"/>
  <c r="V7218" i="3"/>
  <c r="V7073" i="3"/>
  <c r="V7408" i="3"/>
  <c r="V7332" i="3"/>
  <c r="V7294" i="3"/>
  <c r="G4300" i="3"/>
  <c r="Y4330" i="3"/>
  <c r="V4330" i="3"/>
  <c r="V4862" i="3"/>
  <c r="Y5698" i="3"/>
  <c r="V5698" i="3"/>
  <c r="G5667" i="3"/>
  <c r="V4254" i="3"/>
  <c r="G5326" i="3"/>
  <c r="Y5356" i="3"/>
  <c r="V5356" i="3"/>
  <c r="V5432" i="3"/>
  <c r="V5546" i="3"/>
  <c r="V5584" i="3"/>
  <c r="Y4444" i="3"/>
  <c r="Y4558" i="3"/>
  <c r="Y3950" i="3"/>
  <c r="Y4406" i="3"/>
  <c r="Y5318" i="3"/>
  <c r="Y5470" i="3"/>
  <c r="V4672" i="3"/>
  <c r="V4634" i="3"/>
  <c r="Y4786" i="3"/>
  <c r="V4938" i="3"/>
  <c r="V4140" i="3"/>
  <c r="Y4748" i="3"/>
  <c r="V4026" i="3"/>
  <c r="Y4710" i="3"/>
  <c r="V2133" i="3"/>
  <c r="V2164" i="3" s="1"/>
  <c r="V2589" i="3"/>
  <c r="G2589" i="3" s="1"/>
  <c r="V2895" i="3"/>
  <c r="G2895" i="3" s="1"/>
  <c r="V5062" i="3"/>
  <c r="G5706" i="3"/>
  <c r="Y5736" i="3"/>
  <c r="V5736" i="3"/>
  <c r="G4338" i="3"/>
  <c r="V4368" i="3"/>
  <c r="Y4368" i="3"/>
  <c r="Y5432" i="3"/>
  <c r="Y5546" i="3"/>
  <c r="Y5584" i="3"/>
  <c r="V3874" i="3"/>
  <c r="Y4178" i="3"/>
  <c r="V4444" i="3"/>
  <c r="V3988" i="3"/>
  <c r="V4406" i="3"/>
  <c r="V5318" i="3"/>
  <c r="Y5508" i="3"/>
  <c r="V4064" i="3"/>
  <c r="V5280" i="3"/>
  <c r="V4786" i="3"/>
  <c r="Y4596" i="3"/>
  <c r="Y4102" i="3"/>
  <c r="V5660" i="3"/>
  <c r="Y5204" i="3"/>
  <c r="G5173" i="3"/>
  <c r="V5204" i="3"/>
  <c r="Y4292" i="3"/>
  <c r="V4482" i="3"/>
  <c r="V4178" i="3"/>
  <c r="V4558" i="3"/>
  <c r="V3950" i="3"/>
  <c r="Y4216" i="3"/>
  <c r="G5366" i="3"/>
  <c r="Y5394" i="3"/>
  <c r="V5470" i="3"/>
  <c r="Y4672" i="3"/>
  <c r="Y4634" i="3"/>
  <c r="Y4140" i="3"/>
  <c r="V4748" i="3"/>
  <c r="Y4900" i="3"/>
  <c r="Y4026" i="3"/>
  <c r="V4710" i="3"/>
  <c r="V879" i="3"/>
  <c r="V910" i="3" s="1"/>
  <c r="V1936" i="3"/>
  <c r="V2088" i="3"/>
  <c r="V3805" i="3"/>
  <c r="Y3836" i="3" s="1"/>
  <c r="V2969" i="3"/>
  <c r="G2969" i="3" s="1"/>
  <c r="V3425" i="3"/>
  <c r="Y3456" i="3" s="1"/>
  <c r="V3463" i="3"/>
  <c r="G3463" i="3" s="1"/>
  <c r="V3615" i="3"/>
  <c r="G3615" i="3" s="1"/>
  <c r="V3729" i="3"/>
  <c r="V3760" i="3" s="1"/>
  <c r="V2171" i="3"/>
  <c r="V2202" i="3" s="1"/>
  <c r="Y4862" i="3"/>
  <c r="Y4254" i="3"/>
  <c r="V4292" i="3"/>
  <c r="Y4482" i="3"/>
  <c r="Y3874" i="3"/>
  <c r="Y3988" i="3"/>
  <c r="V4216" i="3"/>
  <c r="V5394" i="3"/>
  <c r="V5508" i="3"/>
  <c r="Y4064" i="3"/>
  <c r="Y5280" i="3"/>
  <c r="Y4938" i="3"/>
  <c r="V4596" i="3"/>
  <c r="V4900" i="3"/>
  <c r="V4102" i="3"/>
  <c r="Y5660" i="3"/>
  <c r="V1867" i="3"/>
  <c r="Y1898" i="3" s="1"/>
  <c r="V3197" i="3"/>
  <c r="V2354" i="3"/>
  <c r="Y3266" i="3"/>
  <c r="V2468" i="3"/>
  <c r="V2779" i="3"/>
  <c r="V3273" i="3"/>
  <c r="V3577" i="3"/>
  <c r="Y2012" i="3"/>
  <c r="Y2430" i="3"/>
  <c r="V3311" i="3"/>
  <c r="V3539" i="3"/>
  <c r="Y2886" i="3"/>
  <c r="Y3114" i="3"/>
  <c r="Y1974" i="3"/>
  <c r="G1943" i="3"/>
  <c r="V1974" i="3"/>
  <c r="V2392" i="3"/>
  <c r="Y2506" i="3"/>
  <c r="V2316" i="3"/>
  <c r="Y2126" i="3"/>
  <c r="V2050" i="3"/>
  <c r="Y2962" i="3"/>
  <c r="V3114" i="3"/>
  <c r="V1601" i="3"/>
  <c r="Y1632" i="3" s="1"/>
  <c r="V1830" i="3"/>
  <c r="G1830" i="3" s="1"/>
  <c r="V2249" i="3"/>
  <c r="V2551" i="3"/>
  <c r="Y2354" i="3"/>
  <c r="V2741" i="3"/>
  <c r="Y3076" i="3"/>
  <c r="Y2468" i="3"/>
  <c r="V2012" i="3"/>
  <c r="V2430" i="3"/>
  <c r="V3501" i="3"/>
  <c r="V2886" i="3"/>
  <c r="V2962" i="3"/>
  <c r="Y2088" i="3"/>
  <c r="Y2392" i="3"/>
  <c r="V2734" i="3"/>
  <c r="Y2734" i="3"/>
  <c r="G2703" i="3"/>
  <c r="V2506" i="3"/>
  <c r="V3266" i="3"/>
  <c r="Y2316" i="3"/>
  <c r="V2665" i="3"/>
  <c r="V2627" i="3"/>
  <c r="V2126" i="3"/>
  <c r="Y2050" i="3"/>
  <c r="V2817" i="3"/>
  <c r="V1259" i="3"/>
  <c r="G1259" i="3" s="1"/>
  <c r="V1297" i="3"/>
  <c r="Y1328" i="3" s="1"/>
  <c r="Y1594" i="3"/>
  <c r="Y1936" i="3"/>
  <c r="V1784" i="3"/>
  <c r="V1594" i="3"/>
  <c r="V1639" i="3"/>
  <c r="Y1746" i="3"/>
  <c r="Y1822" i="3"/>
  <c r="G1791" i="3"/>
  <c r="V1822" i="3"/>
  <c r="V1677" i="3"/>
  <c r="V1746" i="3"/>
  <c r="Y1784" i="3"/>
  <c r="V993" i="3"/>
  <c r="G993" i="3" s="1"/>
  <c r="V803" i="3"/>
  <c r="G803" i="3" s="1"/>
  <c r="V1335" i="3"/>
  <c r="V1411" i="3"/>
  <c r="Y1556" i="3"/>
  <c r="V1556" i="3"/>
  <c r="G1525" i="3"/>
  <c r="V727" i="3"/>
  <c r="V758" i="3" s="1"/>
  <c r="V1404" i="3"/>
  <c r="G1373" i="3"/>
  <c r="Y1404" i="3"/>
  <c r="V1518" i="3"/>
  <c r="V1449" i="3"/>
  <c r="Y1214" i="3"/>
  <c r="Y1252" i="3"/>
  <c r="Y1518" i="3"/>
  <c r="V1214" i="3"/>
  <c r="V1252" i="3"/>
  <c r="Y454" i="3"/>
  <c r="V689" i="3"/>
  <c r="Y720" i="3" s="1"/>
  <c r="V499" i="3"/>
  <c r="G499" i="3" s="1"/>
  <c r="V917" i="3"/>
  <c r="Y1062" i="3"/>
  <c r="V1062" i="3"/>
  <c r="V1138" i="3"/>
  <c r="V1176" i="3"/>
  <c r="V841" i="3"/>
  <c r="Y1138" i="3"/>
  <c r="V955" i="3"/>
  <c r="V1069" i="3"/>
  <c r="Y1176" i="3"/>
  <c r="Y606" i="3"/>
  <c r="G575" i="3"/>
  <c r="V606" i="3"/>
  <c r="V796" i="3"/>
  <c r="V568" i="3"/>
  <c r="Y644" i="3"/>
  <c r="V454" i="3"/>
  <c r="Y796" i="3"/>
  <c r="Y568" i="3"/>
  <c r="V461" i="3"/>
  <c r="V651" i="3"/>
  <c r="V644" i="3"/>
  <c r="V416" i="3"/>
  <c r="Y416" i="3"/>
  <c r="V378" i="3"/>
  <c r="Y378" i="3"/>
  <c r="V340" i="3"/>
  <c r="Y340" i="3"/>
  <c r="V235" i="3"/>
  <c r="G235" i="3" s="1"/>
  <c r="V273" i="3"/>
  <c r="V226" i="3"/>
  <c r="V159" i="3"/>
  <c r="G159" i="3" s="1"/>
  <c r="Y226" i="3"/>
  <c r="Y150" i="3"/>
  <c r="V150" i="3"/>
  <c r="G84" i="3"/>
  <c r="V112" i="3"/>
  <c r="Y112" i="3"/>
  <c r="O6201" i="5"/>
  <c r="O6218" i="5"/>
  <c r="O6129" i="5"/>
  <c r="O5977" i="5"/>
  <c r="O4884" i="5"/>
  <c r="O4850" i="5"/>
  <c r="O4837" i="5"/>
  <c r="O4795" i="5"/>
  <c r="O4812" i="5"/>
  <c r="O4761" i="5"/>
  <c r="O4778" i="5"/>
  <c r="O4702" i="5"/>
  <c r="O4643" i="5"/>
  <c r="O4656" i="5"/>
  <c r="O4605" i="5"/>
  <c r="O4622" i="5"/>
  <c r="O4609" i="5"/>
  <c r="O4626" i="5"/>
  <c r="O4567" i="5"/>
  <c r="O4533" i="5"/>
  <c r="O4550" i="5"/>
  <c r="O4470" i="5"/>
  <c r="O4474" i="5"/>
  <c r="O4377" i="5"/>
  <c r="O4390" i="5"/>
  <c r="O4343" i="5"/>
  <c r="O4360" i="5"/>
  <c r="O4276" i="5"/>
  <c r="O4124" i="5"/>
  <c r="O4094" i="5"/>
  <c r="O4010" i="5"/>
  <c r="O4018" i="5"/>
  <c r="O3959" i="5"/>
  <c r="O3940" i="5"/>
  <c r="O3936" i="5"/>
  <c r="O3944" i="5"/>
  <c r="O3881" i="5"/>
  <c r="O3906" i="5"/>
  <c r="O3843" i="5"/>
  <c r="O3851" i="5"/>
  <c r="O3868" i="5"/>
  <c r="O3826" i="5"/>
  <c r="O3784" i="5"/>
  <c r="O3792" i="5"/>
  <c r="O3733" i="5"/>
  <c r="O3750" i="5"/>
  <c r="O3691" i="5"/>
  <c r="O3708" i="5"/>
  <c r="O3716" i="5"/>
  <c r="O3674" i="5"/>
  <c r="O3615" i="5"/>
  <c r="O3632" i="5"/>
  <c r="O3640" i="5"/>
  <c r="O3539" i="5"/>
  <c r="O3556" i="5"/>
  <c r="O3505" i="5"/>
  <c r="O3522" i="5"/>
  <c r="O3480" i="5"/>
  <c r="O3433" i="5"/>
  <c r="O3442" i="5"/>
  <c r="O3391" i="5"/>
  <c r="O3408" i="5"/>
  <c r="O3357" i="5"/>
  <c r="O3366" i="5"/>
  <c r="O2935" i="5"/>
  <c r="O2939" i="5"/>
  <c r="O2876" i="5"/>
  <c r="O2859" i="5"/>
  <c r="O2855" i="5"/>
  <c r="O2863" i="5"/>
  <c r="O2872" i="5"/>
  <c r="O2779" i="5"/>
  <c r="O2787" i="5"/>
  <c r="O2796" i="5"/>
  <c r="O2804" i="5"/>
  <c r="O2783" i="5"/>
  <c r="O2724" i="5"/>
  <c r="O2703" i="5"/>
  <c r="O2711" i="5"/>
  <c r="O2720" i="5"/>
  <c r="O2627" i="5"/>
  <c r="O2635" i="5"/>
  <c r="O2644" i="5"/>
  <c r="O2652" i="5"/>
  <c r="O2648" i="5"/>
  <c r="O2551" i="5"/>
  <c r="O2559" i="5"/>
  <c r="O2576" i="5"/>
  <c r="O2555" i="5"/>
  <c r="O2475" i="5"/>
  <c r="O2483" i="5"/>
  <c r="O2496" i="5"/>
  <c r="O2454" i="5"/>
  <c r="O2462" i="5"/>
  <c r="O2458" i="5"/>
  <c r="O2403" i="5"/>
  <c r="O2407" i="5"/>
  <c r="O2382" i="5"/>
  <c r="O2378" i="5"/>
  <c r="O2289" i="5"/>
  <c r="O2285" i="5"/>
  <c r="O2251" i="5"/>
  <c r="O2268" i="5"/>
  <c r="O2255" i="5"/>
  <c r="O2264" i="5"/>
  <c r="O2226" i="5"/>
  <c r="O2133" i="5"/>
  <c r="O2137" i="5"/>
  <c r="O2116" i="5"/>
  <c r="O2095" i="5"/>
  <c r="O2112" i="5"/>
  <c r="O2082" i="5"/>
  <c r="O2040" i="5"/>
  <c r="O2019" i="5"/>
  <c r="O2036" i="5"/>
  <c r="O1989" i="5"/>
  <c r="O2006" i="5"/>
  <c r="O1010" i="5"/>
  <c r="O997" i="5"/>
  <c r="O1005" i="5"/>
  <c r="O1014" i="5"/>
  <c r="O850" i="5"/>
  <c r="O887" i="5"/>
  <c r="O917" i="5"/>
  <c r="O888" i="5"/>
  <c r="O846" i="5"/>
  <c r="O866" i="5"/>
  <c r="O804" i="5"/>
  <c r="O808" i="5"/>
  <c r="O811" i="5"/>
  <c r="O820" i="5"/>
  <c r="O790" i="5"/>
  <c r="O752" i="5"/>
  <c r="O656" i="5"/>
  <c r="O542" i="5"/>
  <c r="O576" i="5"/>
  <c r="O407" i="5"/>
  <c r="O394" i="5"/>
  <c r="O403" i="5"/>
  <c r="S69" i="3"/>
  <c r="V69" i="3" s="1"/>
  <c r="G69" i="3" s="1"/>
  <c r="O65" i="3"/>
  <c r="S65" i="3"/>
  <c r="S53" i="3"/>
  <c r="O53" i="3"/>
  <c r="S68" i="3"/>
  <c r="O68" i="3"/>
  <c r="O61" i="3"/>
  <c r="S61" i="3"/>
  <c r="O45" i="3"/>
  <c r="V45" i="3" s="1"/>
  <c r="G45" i="3" s="1"/>
  <c r="O51" i="3"/>
  <c r="V51" i="3" s="1"/>
  <c r="G51" i="3" s="1"/>
  <c r="O60" i="3"/>
  <c r="V60" i="3" s="1"/>
  <c r="G60" i="3" s="1"/>
  <c r="O44" i="3"/>
  <c r="S44" i="3"/>
  <c r="O50" i="3"/>
  <c r="S50" i="3"/>
  <c r="O56" i="3"/>
  <c r="S56" i="3"/>
  <c r="O48" i="3"/>
  <c r="S48" i="3"/>
  <c r="O52" i="3"/>
  <c r="S52" i="3"/>
  <c r="O58" i="3"/>
  <c r="V58" i="3" s="1"/>
  <c r="G58" i="3" s="1"/>
  <c r="S59" i="3"/>
  <c r="V59" i="3" s="1"/>
  <c r="G59" i="3" s="1"/>
  <c r="O66" i="3"/>
  <c r="V66" i="3" s="1"/>
  <c r="G66" i="3" s="1"/>
  <c r="S67" i="3"/>
  <c r="V67" i="3" s="1"/>
  <c r="G67" i="3" s="1"/>
  <c r="S46" i="3"/>
  <c r="V46" i="3" s="1"/>
  <c r="G46" i="3" s="1"/>
  <c r="O49" i="3"/>
  <c r="V49" i="3" s="1"/>
  <c r="G49" i="3" s="1"/>
  <c r="S54" i="3"/>
  <c r="V54" i="3" s="1"/>
  <c r="G54" i="3" s="1"/>
  <c r="O64" i="3"/>
  <c r="V64" i="3" s="1"/>
  <c r="G64" i="3" s="1"/>
  <c r="O47" i="3"/>
  <c r="V47" i="3" s="1"/>
  <c r="G47" i="3" s="1"/>
  <c r="O55" i="3"/>
  <c r="V55" i="3" s="1"/>
  <c r="G55" i="3" s="1"/>
  <c r="O62" i="3"/>
  <c r="V62" i="3" s="1"/>
  <c r="G62" i="3" s="1"/>
  <c r="S63" i="3"/>
  <c r="V63" i="3" s="1"/>
  <c r="G63" i="3" s="1"/>
  <c r="O70" i="3"/>
  <c r="V70" i="3" s="1"/>
  <c r="G70" i="3" s="1"/>
  <c r="S71" i="3"/>
  <c r="V71" i="3" s="1"/>
  <c r="G71" i="3" s="1"/>
  <c r="AO8660" i="5"/>
  <c r="AO8622" i="5"/>
  <c r="AO8584" i="5"/>
  <c r="AO8546" i="5"/>
  <c r="AO8508" i="5"/>
  <c r="AO8470" i="5"/>
  <c r="AO8432" i="5"/>
  <c r="AO8394" i="5"/>
  <c r="AO8356" i="5"/>
  <c r="AO8318" i="5"/>
  <c r="AO8280" i="5"/>
  <c r="AO8242" i="5"/>
  <c r="AO8204" i="5"/>
  <c r="AO8166" i="5"/>
  <c r="AO8128" i="5"/>
  <c r="AO8090" i="5"/>
  <c r="AO8052" i="5"/>
  <c r="AO8014" i="5"/>
  <c r="AO7976" i="5"/>
  <c r="AO7938" i="5"/>
  <c r="AO7900" i="5"/>
  <c r="AO7862" i="5"/>
  <c r="AO7824" i="5"/>
  <c r="AO7786" i="5"/>
  <c r="AO7748" i="5"/>
  <c r="N7633" i="5"/>
  <c r="M7633" i="5"/>
  <c r="V7633" i="3" s="1"/>
  <c r="G7633" i="3" s="1"/>
  <c r="L7633" i="5"/>
  <c r="N7632" i="5"/>
  <c r="M7632" i="5"/>
  <c r="L7632" i="5"/>
  <c r="N7631" i="5"/>
  <c r="M7631" i="5"/>
  <c r="L7631" i="5"/>
  <c r="N7630" i="5"/>
  <c r="M7630" i="5"/>
  <c r="L7630" i="5"/>
  <c r="N7629" i="5"/>
  <c r="M7629" i="5"/>
  <c r="L7629" i="5"/>
  <c r="N7628" i="5"/>
  <c r="M7628" i="5"/>
  <c r="L7628" i="5"/>
  <c r="N7627" i="5"/>
  <c r="M7627" i="5"/>
  <c r="L7627" i="5"/>
  <c r="N7626" i="5"/>
  <c r="M7626" i="5"/>
  <c r="L7626" i="5"/>
  <c r="N7625" i="5"/>
  <c r="M7625" i="5"/>
  <c r="L7625" i="5"/>
  <c r="N7624" i="5"/>
  <c r="M7624" i="5"/>
  <c r="L7624" i="5"/>
  <c r="N7623" i="5"/>
  <c r="M7623" i="5"/>
  <c r="L7623" i="5"/>
  <c r="N7622" i="5"/>
  <c r="M7622" i="5"/>
  <c r="L7622" i="5"/>
  <c r="N7621" i="5"/>
  <c r="M7621" i="5"/>
  <c r="L7621" i="5"/>
  <c r="N7620" i="5"/>
  <c r="M7620" i="5"/>
  <c r="L7620" i="5"/>
  <c r="N7618" i="5"/>
  <c r="M7618" i="5"/>
  <c r="L7618" i="5"/>
  <c r="N7617" i="5"/>
  <c r="M7617" i="5"/>
  <c r="L7617" i="5"/>
  <c r="N7616" i="5"/>
  <c r="M7616" i="5"/>
  <c r="L7616" i="5"/>
  <c r="N7615" i="5"/>
  <c r="M7615" i="5"/>
  <c r="L7615" i="5"/>
  <c r="N7614" i="5"/>
  <c r="M7614" i="5"/>
  <c r="L7614" i="5"/>
  <c r="N7613" i="5"/>
  <c r="M7613" i="5"/>
  <c r="L7613" i="5"/>
  <c r="N7612" i="5"/>
  <c r="M7612" i="5"/>
  <c r="L7612" i="5"/>
  <c r="N7611" i="5"/>
  <c r="M7611" i="5"/>
  <c r="L7611" i="5"/>
  <c r="N7610" i="5"/>
  <c r="M7610" i="5"/>
  <c r="L7610" i="5"/>
  <c r="N7609" i="5"/>
  <c r="M7609" i="5"/>
  <c r="L7609" i="5"/>
  <c r="N7608" i="5"/>
  <c r="M7608" i="5"/>
  <c r="L7608" i="5"/>
  <c r="N7607" i="5"/>
  <c r="M7607" i="5"/>
  <c r="L7607" i="5"/>
  <c r="N7606" i="5"/>
  <c r="M7606" i="5"/>
  <c r="L7606" i="5"/>
  <c r="K7606" i="5"/>
  <c r="K7607" i="5" s="1"/>
  <c r="K7608" i="5" s="1"/>
  <c r="K7609" i="5" s="1"/>
  <c r="K7610" i="5" s="1"/>
  <c r="K7611" i="5" s="1"/>
  <c r="K7612" i="5" s="1"/>
  <c r="K7613" i="5" s="1"/>
  <c r="K7614" i="5" s="1"/>
  <c r="K7615" i="5" s="1"/>
  <c r="K7616" i="5" s="1"/>
  <c r="K7617" i="5" s="1"/>
  <c r="K7618" i="5" s="1"/>
  <c r="K7620" i="5" s="1"/>
  <c r="K7621" i="5" s="1"/>
  <c r="K7622" i="5" s="1"/>
  <c r="K7623" i="5" s="1"/>
  <c r="K7624" i="5" s="1"/>
  <c r="K7625" i="5" s="1"/>
  <c r="K7626" i="5" s="1"/>
  <c r="K7627" i="5" s="1"/>
  <c r="K7628" i="5" s="1"/>
  <c r="K7629" i="5" s="1"/>
  <c r="K7630" i="5" s="1"/>
  <c r="K7631" i="5" s="1"/>
  <c r="K7632" i="5" s="1"/>
  <c r="K7633" i="5" s="1"/>
  <c r="N7605" i="5"/>
  <c r="M7605" i="5"/>
  <c r="L7605" i="5"/>
  <c r="N7595" i="5"/>
  <c r="M7595" i="5"/>
  <c r="L7595" i="5"/>
  <c r="N7594" i="5"/>
  <c r="M7594" i="5"/>
  <c r="L7594" i="5"/>
  <c r="N7593" i="5"/>
  <c r="M7593" i="5"/>
  <c r="L7593" i="5"/>
  <c r="N7592" i="5"/>
  <c r="M7592" i="5"/>
  <c r="L7592" i="5"/>
  <c r="N7591" i="5"/>
  <c r="M7591" i="5"/>
  <c r="L7591" i="5"/>
  <c r="N7590" i="5"/>
  <c r="M7590" i="5"/>
  <c r="L7590" i="5"/>
  <c r="N7589" i="5"/>
  <c r="M7589" i="5"/>
  <c r="L7589" i="5"/>
  <c r="N7588" i="5"/>
  <c r="M7588" i="5"/>
  <c r="L7588" i="5"/>
  <c r="N7587" i="5"/>
  <c r="M7587" i="5"/>
  <c r="L7587" i="5"/>
  <c r="N7586" i="5"/>
  <c r="M7586" i="5"/>
  <c r="L7586" i="5"/>
  <c r="N7585" i="5"/>
  <c r="M7585" i="5"/>
  <c r="L7585" i="5"/>
  <c r="N7584" i="5"/>
  <c r="M7584" i="5"/>
  <c r="L7584" i="5"/>
  <c r="N7583" i="5"/>
  <c r="M7583" i="5"/>
  <c r="L7583" i="5"/>
  <c r="N7582" i="5"/>
  <c r="M7582" i="5"/>
  <c r="L7582" i="5"/>
  <c r="N7580" i="5"/>
  <c r="M7580" i="5"/>
  <c r="L7580" i="5"/>
  <c r="N7579" i="5"/>
  <c r="M7579" i="5"/>
  <c r="L7579" i="5"/>
  <c r="N7578" i="5"/>
  <c r="M7578" i="5"/>
  <c r="L7578" i="5"/>
  <c r="N7577" i="5"/>
  <c r="M7577" i="5"/>
  <c r="L7577" i="5"/>
  <c r="N7576" i="5"/>
  <c r="M7576" i="5"/>
  <c r="L7576" i="5"/>
  <c r="N7575" i="5"/>
  <c r="M7575" i="5"/>
  <c r="L7575" i="5"/>
  <c r="N7574" i="5"/>
  <c r="M7574" i="5"/>
  <c r="L7574" i="5"/>
  <c r="N7573" i="5"/>
  <c r="M7573" i="5"/>
  <c r="L7573" i="5"/>
  <c r="N7572" i="5"/>
  <c r="M7572" i="5"/>
  <c r="L7572" i="5"/>
  <c r="N7571" i="5"/>
  <c r="M7571" i="5"/>
  <c r="L7571" i="5"/>
  <c r="N7570" i="5"/>
  <c r="M7570" i="5"/>
  <c r="L7570" i="5"/>
  <c r="N7569" i="5"/>
  <c r="M7569" i="5"/>
  <c r="L7569" i="5"/>
  <c r="N7568" i="5"/>
  <c r="M7568" i="5"/>
  <c r="L7568" i="5"/>
  <c r="N7567" i="5"/>
  <c r="M7567" i="5"/>
  <c r="L7567" i="5"/>
  <c r="N7557" i="5"/>
  <c r="M7557" i="5"/>
  <c r="L7557" i="5"/>
  <c r="N7556" i="5"/>
  <c r="M7556" i="5"/>
  <c r="L7556" i="5"/>
  <c r="N7555" i="5"/>
  <c r="M7555" i="5"/>
  <c r="L7555" i="5"/>
  <c r="N7554" i="5"/>
  <c r="M7554" i="5"/>
  <c r="L7554" i="5"/>
  <c r="N7553" i="5"/>
  <c r="M7553" i="5"/>
  <c r="L7553" i="5"/>
  <c r="N7552" i="5"/>
  <c r="M7552" i="5"/>
  <c r="L7552" i="5"/>
  <c r="N7551" i="5"/>
  <c r="M7551" i="5"/>
  <c r="L7551" i="5"/>
  <c r="N7550" i="5"/>
  <c r="M7550" i="5"/>
  <c r="L7550" i="5"/>
  <c r="N7549" i="5"/>
  <c r="M7549" i="5"/>
  <c r="L7549" i="5"/>
  <c r="N7548" i="5"/>
  <c r="M7548" i="5"/>
  <c r="L7548" i="5"/>
  <c r="N7547" i="5"/>
  <c r="M7547" i="5"/>
  <c r="L7547" i="5"/>
  <c r="N7546" i="5"/>
  <c r="M7546" i="5"/>
  <c r="L7546" i="5"/>
  <c r="N7545" i="5"/>
  <c r="M7545" i="5"/>
  <c r="L7545" i="5"/>
  <c r="N7544" i="5"/>
  <c r="M7544" i="5"/>
  <c r="L7544" i="5"/>
  <c r="N7542" i="5"/>
  <c r="M7542" i="5"/>
  <c r="L7542" i="5"/>
  <c r="N7541" i="5"/>
  <c r="M7541" i="5"/>
  <c r="L7541" i="5"/>
  <c r="N7540" i="5"/>
  <c r="M7540" i="5"/>
  <c r="L7540" i="5"/>
  <c r="N7539" i="5"/>
  <c r="M7539" i="5"/>
  <c r="L7539" i="5"/>
  <c r="N7538" i="5"/>
  <c r="M7538" i="5"/>
  <c r="L7538" i="5"/>
  <c r="N7537" i="5"/>
  <c r="M7537" i="5"/>
  <c r="L7537" i="5"/>
  <c r="N7536" i="5"/>
  <c r="M7536" i="5"/>
  <c r="L7536" i="5"/>
  <c r="N7535" i="5"/>
  <c r="M7535" i="5"/>
  <c r="L7535" i="5"/>
  <c r="N7534" i="5"/>
  <c r="M7534" i="5"/>
  <c r="L7534" i="5"/>
  <c r="N7533" i="5"/>
  <c r="M7533" i="5"/>
  <c r="L7533" i="5"/>
  <c r="N7532" i="5"/>
  <c r="M7532" i="5"/>
  <c r="L7532" i="5"/>
  <c r="N7531" i="5"/>
  <c r="M7531" i="5"/>
  <c r="L7531" i="5"/>
  <c r="N7530" i="5"/>
  <c r="M7530" i="5"/>
  <c r="L7530" i="5"/>
  <c r="N7529" i="5"/>
  <c r="M7529" i="5"/>
  <c r="L7529" i="5"/>
  <c r="N7519" i="5"/>
  <c r="M7519" i="5"/>
  <c r="L7519" i="5"/>
  <c r="N7518" i="5"/>
  <c r="M7518" i="5"/>
  <c r="L7518" i="5"/>
  <c r="N7517" i="5"/>
  <c r="M7517" i="5"/>
  <c r="L7517" i="5"/>
  <c r="N7516" i="5"/>
  <c r="M7516" i="5"/>
  <c r="L7516" i="5"/>
  <c r="N7515" i="5"/>
  <c r="M7515" i="5"/>
  <c r="L7515" i="5"/>
  <c r="N7514" i="5"/>
  <c r="M7514" i="5"/>
  <c r="L7514" i="5"/>
  <c r="N7513" i="5"/>
  <c r="M7513" i="5"/>
  <c r="L7513" i="5"/>
  <c r="N7512" i="5"/>
  <c r="M7512" i="5"/>
  <c r="L7512" i="5"/>
  <c r="N7511" i="5"/>
  <c r="M7511" i="5"/>
  <c r="L7511" i="5"/>
  <c r="N7510" i="5"/>
  <c r="M7510" i="5"/>
  <c r="L7510" i="5"/>
  <c r="N7509" i="5"/>
  <c r="M7509" i="5"/>
  <c r="L7509" i="5"/>
  <c r="N7508" i="5"/>
  <c r="M7508" i="5"/>
  <c r="L7508" i="5"/>
  <c r="N7507" i="5"/>
  <c r="M7507" i="5"/>
  <c r="L7507" i="5"/>
  <c r="N7506" i="5"/>
  <c r="M7506" i="5"/>
  <c r="L7506" i="5"/>
  <c r="N7504" i="5"/>
  <c r="M7504" i="5"/>
  <c r="L7504" i="5"/>
  <c r="N7503" i="5"/>
  <c r="M7503" i="5"/>
  <c r="L7503" i="5"/>
  <c r="N7502" i="5"/>
  <c r="M7502" i="5"/>
  <c r="L7502" i="5"/>
  <c r="N7501" i="5"/>
  <c r="M7501" i="5"/>
  <c r="L7501" i="5"/>
  <c r="N7500" i="5"/>
  <c r="M7500" i="5"/>
  <c r="L7500" i="5"/>
  <c r="N7499" i="5"/>
  <c r="M7499" i="5"/>
  <c r="L7499" i="5"/>
  <c r="N7498" i="5"/>
  <c r="M7498" i="5"/>
  <c r="L7498" i="5"/>
  <c r="N7497" i="5"/>
  <c r="M7497" i="5"/>
  <c r="L7497" i="5"/>
  <c r="N7496" i="5"/>
  <c r="M7496" i="5"/>
  <c r="L7496" i="5"/>
  <c r="N7495" i="5"/>
  <c r="M7495" i="5"/>
  <c r="L7495" i="5"/>
  <c r="N7494" i="5"/>
  <c r="M7494" i="5"/>
  <c r="L7494" i="5"/>
  <c r="N7493" i="5"/>
  <c r="M7493" i="5"/>
  <c r="L7493" i="5"/>
  <c r="N7492" i="5"/>
  <c r="M7492" i="5"/>
  <c r="L7492" i="5"/>
  <c r="N7491" i="5"/>
  <c r="M7491" i="5"/>
  <c r="L7491" i="5"/>
  <c r="N7481" i="5"/>
  <c r="M7481" i="5"/>
  <c r="L7481" i="5"/>
  <c r="N7480" i="5"/>
  <c r="M7480" i="5"/>
  <c r="L7480" i="5"/>
  <c r="N7479" i="5"/>
  <c r="M7479" i="5"/>
  <c r="L7479" i="5"/>
  <c r="N7478" i="5"/>
  <c r="M7478" i="5"/>
  <c r="L7478" i="5"/>
  <c r="N7477" i="5"/>
  <c r="M7477" i="5"/>
  <c r="L7477" i="5"/>
  <c r="N7476" i="5"/>
  <c r="M7476" i="5"/>
  <c r="L7476" i="5"/>
  <c r="N7475" i="5"/>
  <c r="M7475" i="5"/>
  <c r="L7475" i="5"/>
  <c r="N7474" i="5"/>
  <c r="M7474" i="5"/>
  <c r="L7474" i="5"/>
  <c r="N7473" i="5"/>
  <c r="M7473" i="5"/>
  <c r="L7473" i="5"/>
  <c r="N7472" i="5"/>
  <c r="M7472" i="5"/>
  <c r="L7472" i="5"/>
  <c r="N7471" i="5"/>
  <c r="M7471" i="5"/>
  <c r="L7471" i="5"/>
  <c r="N7470" i="5"/>
  <c r="M7470" i="5"/>
  <c r="L7470" i="5"/>
  <c r="N7469" i="5"/>
  <c r="M7469" i="5"/>
  <c r="L7469" i="5"/>
  <c r="N7468" i="5"/>
  <c r="M7468" i="5"/>
  <c r="L7468" i="5"/>
  <c r="N7466" i="5"/>
  <c r="M7466" i="5"/>
  <c r="L7466" i="5"/>
  <c r="N7465" i="5"/>
  <c r="M7465" i="5"/>
  <c r="L7465" i="5"/>
  <c r="N7464" i="5"/>
  <c r="M7464" i="5"/>
  <c r="L7464" i="5"/>
  <c r="N7463" i="5"/>
  <c r="M7463" i="5"/>
  <c r="L7463" i="5"/>
  <c r="N7462" i="5"/>
  <c r="M7462" i="5"/>
  <c r="L7462" i="5"/>
  <c r="N7461" i="5"/>
  <c r="M7461" i="5"/>
  <c r="L7461" i="5"/>
  <c r="N7460" i="5"/>
  <c r="M7460" i="5"/>
  <c r="L7460" i="5"/>
  <c r="N7459" i="5"/>
  <c r="M7459" i="5"/>
  <c r="L7459" i="5"/>
  <c r="N7458" i="5"/>
  <c r="M7458" i="5"/>
  <c r="L7458" i="5"/>
  <c r="N7457" i="5"/>
  <c r="M7457" i="5"/>
  <c r="L7457" i="5"/>
  <c r="N7456" i="5"/>
  <c r="M7456" i="5"/>
  <c r="L7456" i="5"/>
  <c r="N7455" i="5"/>
  <c r="M7455" i="5"/>
  <c r="L7455" i="5"/>
  <c r="N7454" i="5"/>
  <c r="M7454" i="5"/>
  <c r="L7454" i="5"/>
  <c r="N7453" i="5"/>
  <c r="M7453" i="5"/>
  <c r="L7453" i="5"/>
  <c r="N7443" i="5"/>
  <c r="M7443" i="5"/>
  <c r="L7443" i="5"/>
  <c r="N7442" i="5"/>
  <c r="M7442" i="5"/>
  <c r="L7442" i="5"/>
  <c r="N7441" i="5"/>
  <c r="M7441" i="5"/>
  <c r="L7441" i="5"/>
  <c r="N7440" i="5"/>
  <c r="M7440" i="5"/>
  <c r="L7440" i="5"/>
  <c r="N7439" i="5"/>
  <c r="M7439" i="5"/>
  <c r="L7439" i="5"/>
  <c r="N7438" i="5"/>
  <c r="M7438" i="5"/>
  <c r="L7438" i="5"/>
  <c r="N7437" i="5"/>
  <c r="M7437" i="5"/>
  <c r="L7437" i="5"/>
  <c r="N7436" i="5"/>
  <c r="M7436" i="5"/>
  <c r="L7436" i="5"/>
  <c r="N7435" i="5"/>
  <c r="M7435" i="5"/>
  <c r="L7435" i="5"/>
  <c r="N7434" i="5"/>
  <c r="M7434" i="5"/>
  <c r="L7434" i="5"/>
  <c r="N7433" i="5"/>
  <c r="M7433" i="5"/>
  <c r="L7433" i="5"/>
  <c r="N7432" i="5"/>
  <c r="M7432" i="5"/>
  <c r="L7432" i="5"/>
  <c r="N7431" i="5"/>
  <c r="M7431" i="5"/>
  <c r="L7431" i="5"/>
  <c r="N7430" i="5"/>
  <c r="M7430" i="5"/>
  <c r="L7430" i="5"/>
  <c r="N7428" i="5"/>
  <c r="M7428" i="5"/>
  <c r="L7428" i="5"/>
  <c r="N7427" i="5"/>
  <c r="M7427" i="5"/>
  <c r="L7427" i="5"/>
  <c r="N7426" i="5"/>
  <c r="M7426" i="5"/>
  <c r="L7426" i="5"/>
  <c r="N7425" i="5"/>
  <c r="M7425" i="5"/>
  <c r="L7425" i="5"/>
  <c r="N7424" i="5"/>
  <c r="M7424" i="5"/>
  <c r="L7424" i="5"/>
  <c r="N7423" i="5"/>
  <c r="M7423" i="5"/>
  <c r="L7423" i="5"/>
  <c r="N7422" i="5"/>
  <c r="M7422" i="5"/>
  <c r="L7422" i="5"/>
  <c r="N7421" i="5"/>
  <c r="M7421" i="5"/>
  <c r="L7421" i="5"/>
  <c r="N7420" i="5"/>
  <c r="M7420" i="5"/>
  <c r="L7420" i="5"/>
  <c r="N7419" i="5"/>
  <c r="M7419" i="5"/>
  <c r="L7419" i="5"/>
  <c r="N7418" i="5"/>
  <c r="M7418" i="5"/>
  <c r="L7418" i="5"/>
  <c r="N7417" i="5"/>
  <c r="M7417" i="5"/>
  <c r="L7417" i="5"/>
  <c r="N7416" i="5"/>
  <c r="M7416" i="5"/>
  <c r="L7416" i="5"/>
  <c r="N7415" i="5"/>
  <c r="M7415" i="5"/>
  <c r="L7415" i="5"/>
  <c r="N7405" i="5"/>
  <c r="M7405" i="5"/>
  <c r="L7405" i="5"/>
  <c r="N7404" i="5"/>
  <c r="M7404" i="5"/>
  <c r="L7404" i="5"/>
  <c r="N7403" i="5"/>
  <c r="M7403" i="5"/>
  <c r="L7403" i="5"/>
  <c r="N7402" i="5"/>
  <c r="M7402" i="5"/>
  <c r="L7402" i="5"/>
  <c r="N7401" i="5"/>
  <c r="M7401" i="5"/>
  <c r="L7401" i="5"/>
  <c r="N7400" i="5"/>
  <c r="M7400" i="5"/>
  <c r="L7400" i="5"/>
  <c r="N7399" i="5"/>
  <c r="M7399" i="5"/>
  <c r="L7399" i="5"/>
  <c r="N7398" i="5"/>
  <c r="M7398" i="5"/>
  <c r="L7398" i="5"/>
  <c r="N7397" i="5"/>
  <c r="M7397" i="5"/>
  <c r="L7397" i="5"/>
  <c r="N7396" i="5"/>
  <c r="M7396" i="5"/>
  <c r="L7396" i="5"/>
  <c r="N7395" i="5"/>
  <c r="M7395" i="5"/>
  <c r="L7395" i="5"/>
  <c r="N7394" i="5"/>
  <c r="M7394" i="5"/>
  <c r="L7394" i="5"/>
  <c r="N7393" i="5"/>
  <c r="M7393" i="5"/>
  <c r="L7393" i="5"/>
  <c r="N7392" i="5"/>
  <c r="M7392" i="5"/>
  <c r="L7392" i="5"/>
  <c r="N7390" i="5"/>
  <c r="M7390" i="5"/>
  <c r="L7390" i="5"/>
  <c r="N7389" i="5"/>
  <c r="M7389" i="5"/>
  <c r="L7389" i="5"/>
  <c r="N7388" i="5"/>
  <c r="M7388" i="5"/>
  <c r="L7388" i="5"/>
  <c r="N7387" i="5"/>
  <c r="M7387" i="5"/>
  <c r="L7387" i="5"/>
  <c r="N7386" i="5"/>
  <c r="M7386" i="5"/>
  <c r="L7386" i="5"/>
  <c r="N7385" i="5"/>
  <c r="M7385" i="5"/>
  <c r="L7385" i="5"/>
  <c r="N7384" i="5"/>
  <c r="M7384" i="5"/>
  <c r="L7384" i="5"/>
  <c r="N7383" i="5"/>
  <c r="M7383" i="5"/>
  <c r="L7383" i="5"/>
  <c r="N7382" i="5"/>
  <c r="M7382" i="5"/>
  <c r="L7382" i="5"/>
  <c r="N7381" i="5"/>
  <c r="M7381" i="5"/>
  <c r="L7381" i="5"/>
  <c r="N7380" i="5"/>
  <c r="M7380" i="5"/>
  <c r="L7380" i="5"/>
  <c r="N7379" i="5"/>
  <c r="M7379" i="5"/>
  <c r="L7379" i="5"/>
  <c r="N7378" i="5"/>
  <c r="M7378" i="5"/>
  <c r="L7378" i="5"/>
  <c r="N7377" i="5"/>
  <c r="M7377" i="5"/>
  <c r="L7377" i="5"/>
  <c r="N7367" i="5"/>
  <c r="M7367" i="5"/>
  <c r="L7367" i="5"/>
  <c r="N7366" i="5"/>
  <c r="M7366" i="5"/>
  <c r="L7366" i="5"/>
  <c r="N7365" i="5"/>
  <c r="M7365" i="5"/>
  <c r="L7365" i="5"/>
  <c r="N7364" i="5"/>
  <c r="M7364" i="5"/>
  <c r="L7364" i="5"/>
  <c r="N7363" i="5"/>
  <c r="M7363" i="5"/>
  <c r="L7363" i="5"/>
  <c r="N7362" i="5"/>
  <c r="M7362" i="5"/>
  <c r="L7362" i="5"/>
  <c r="N7361" i="5"/>
  <c r="M7361" i="5"/>
  <c r="L7361" i="5"/>
  <c r="N7360" i="5"/>
  <c r="M7360" i="5"/>
  <c r="L7360" i="5"/>
  <c r="N7359" i="5"/>
  <c r="M7359" i="5"/>
  <c r="L7359" i="5"/>
  <c r="N7358" i="5"/>
  <c r="M7358" i="5"/>
  <c r="L7358" i="5"/>
  <c r="N7357" i="5"/>
  <c r="M7357" i="5"/>
  <c r="L7357" i="5"/>
  <c r="N7356" i="5"/>
  <c r="M7356" i="5"/>
  <c r="L7356" i="5"/>
  <c r="N7355" i="5"/>
  <c r="M7355" i="5"/>
  <c r="L7355" i="5"/>
  <c r="N7354" i="5"/>
  <c r="M7354" i="5"/>
  <c r="L7354" i="5"/>
  <c r="N7352" i="5"/>
  <c r="M7352" i="5"/>
  <c r="L7352" i="5"/>
  <c r="N7351" i="5"/>
  <c r="M7351" i="5"/>
  <c r="L7351" i="5"/>
  <c r="N7350" i="5"/>
  <c r="M7350" i="5"/>
  <c r="L7350" i="5"/>
  <c r="N7349" i="5"/>
  <c r="M7349" i="5"/>
  <c r="L7349" i="5"/>
  <c r="N7348" i="5"/>
  <c r="M7348" i="5"/>
  <c r="L7348" i="5"/>
  <c r="N7347" i="5"/>
  <c r="M7347" i="5"/>
  <c r="L7347" i="5"/>
  <c r="N7346" i="5"/>
  <c r="M7346" i="5"/>
  <c r="L7346" i="5"/>
  <c r="N7345" i="5"/>
  <c r="M7345" i="5"/>
  <c r="L7345" i="5"/>
  <c r="N7344" i="5"/>
  <c r="M7344" i="5"/>
  <c r="L7344" i="5"/>
  <c r="N7343" i="5"/>
  <c r="M7343" i="5"/>
  <c r="L7343" i="5"/>
  <c r="N7342" i="5"/>
  <c r="M7342" i="5"/>
  <c r="L7342" i="5"/>
  <c r="N7341" i="5"/>
  <c r="M7341" i="5"/>
  <c r="L7341" i="5"/>
  <c r="N7340" i="5"/>
  <c r="M7340" i="5"/>
  <c r="L7340" i="5"/>
  <c r="N7339" i="5"/>
  <c r="M7339" i="5"/>
  <c r="L7339" i="5"/>
  <c r="N7329" i="5"/>
  <c r="M7329" i="5"/>
  <c r="L7329" i="5"/>
  <c r="N7328" i="5"/>
  <c r="M7328" i="5"/>
  <c r="L7328" i="5"/>
  <c r="N7327" i="5"/>
  <c r="M7327" i="5"/>
  <c r="L7327" i="5"/>
  <c r="N7326" i="5"/>
  <c r="M7326" i="5"/>
  <c r="L7326" i="5"/>
  <c r="N7325" i="5"/>
  <c r="M7325" i="5"/>
  <c r="L7325" i="5"/>
  <c r="N7324" i="5"/>
  <c r="M7324" i="5"/>
  <c r="L7324" i="5"/>
  <c r="N7323" i="5"/>
  <c r="M7323" i="5"/>
  <c r="L7323" i="5"/>
  <c r="N7322" i="5"/>
  <c r="M7322" i="5"/>
  <c r="L7322" i="5"/>
  <c r="N7321" i="5"/>
  <c r="M7321" i="5"/>
  <c r="L7321" i="5"/>
  <c r="N7320" i="5"/>
  <c r="M7320" i="5"/>
  <c r="L7320" i="5"/>
  <c r="N7319" i="5"/>
  <c r="M7319" i="5"/>
  <c r="L7319" i="5"/>
  <c r="N7318" i="5"/>
  <c r="M7318" i="5"/>
  <c r="L7318" i="5"/>
  <c r="N7317" i="5"/>
  <c r="M7317" i="5"/>
  <c r="L7317" i="5"/>
  <c r="N7316" i="5"/>
  <c r="M7316" i="5"/>
  <c r="L7316" i="5"/>
  <c r="N7314" i="5"/>
  <c r="M7314" i="5"/>
  <c r="L7314" i="5"/>
  <c r="N7313" i="5"/>
  <c r="M7313" i="5"/>
  <c r="L7313" i="5"/>
  <c r="N7312" i="5"/>
  <c r="M7312" i="5"/>
  <c r="L7312" i="5"/>
  <c r="N7311" i="5"/>
  <c r="M7311" i="5"/>
  <c r="L7311" i="5"/>
  <c r="N7310" i="5"/>
  <c r="M7310" i="5"/>
  <c r="L7310" i="5"/>
  <c r="N7309" i="5"/>
  <c r="M7309" i="5"/>
  <c r="L7309" i="5"/>
  <c r="N7308" i="5"/>
  <c r="M7308" i="5"/>
  <c r="L7308" i="5"/>
  <c r="N7307" i="5"/>
  <c r="M7307" i="5"/>
  <c r="L7307" i="5"/>
  <c r="N7306" i="5"/>
  <c r="M7306" i="5"/>
  <c r="L7306" i="5"/>
  <c r="N7305" i="5"/>
  <c r="M7305" i="5"/>
  <c r="L7305" i="5"/>
  <c r="N7304" i="5"/>
  <c r="M7304" i="5"/>
  <c r="L7304" i="5"/>
  <c r="N7303" i="5"/>
  <c r="M7303" i="5"/>
  <c r="L7303" i="5"/>
  <c r="N7302" i="5"/>
  <c r="M7302" i="5"/>
  <c r="L7302" i="5"/>
  <c r="N7301" i="5"/>
  <c r="M7301" i="5"/>
  <c r="L7301" i="5"/>
  <c r="N7291" i="5"/>
  <c r="M7291" i="5"/>
  <c r="L7291" i="5"/>
  <c r="N7290" i="5"/>
  <c r="M7290" i="5"/>
  <c r="L7290" i="5"/>
  <c r="N7289" i="5"/>
  <c r="M7289" i="5"/>
  <c r="L7289" i="5"/>
  <c r="N7288" i="5"/>
  <c r="M7288" i="5"/>
  <c r="L7288" i="5"/>
  <c r="N7287" i="5"/>
  <c r="M7287" i="5"/>
  <c r="L7287" i="5"/>
  <c r="N7286" i="5"/>
  <c r="M7286" i="5"/>
  <c r="L7286" i="5"/>
  <c r="N7285" i="5"/>
  <c r="M7285" i="5"/>
  <c r="L7285" i="5"/>
  <c r="N7284" i="5"/>
  <c r="M7284" i="5"/>
  <c r="L7284" i="5"/>
  <c r="N7283" i="5"/>
  <c r="M7283" i="5"/>
  <c r="L7283" i="5"/>
  <c r="N7282" i="5"/>
  <c r="M7282" i="5"/>
  <c r="L7282" i="5"/>
  <c r="N7281" i="5"/>
  <c r="M7281" i="5"/>
  <c r="L7281" i="5"/>
  <c r="N7280" i="5"/>
  <c r="M7280" i="5"/>
  <c r="L7280" i="5"/>
  <c r="N7279" i="5"/>
  <c r="M7279" i="5"/>
  <c r="L7279" i="5"/>
  <c r="N7278" i="5"/>
  <c r="M7278" i="5"/>
  <c r="L7278" i="5"/>
  <c r="N7276" i="5"/>
  <c r="M7276" i="5"/>
  <c r="L7276" i="5"/>
  <c r="N7275" i="5"/>
  <c r="M7275" i="5"/>
  <c r="L7275" i="5"/>
  <c r="N7274" i="5"/>
  <c r="M7274" i="5"/>
  <c r="L7274" i="5"/>
  <c r="N7273" i="5"/>
  <c r="M7273" i="5"/>
  <c r="L7273" i="5"/>
  <c r="N7272" i="5"/>
  <c r="M7272" i="5"/>
  <c r="L7272" i="5"/>
  <c r="N7271" i="5"/>
  <c r="M7271" i="5"/>
  <c r="L7271" i="5"/>
  <c r="N7270" i="5"/>
  <c r="M7270" i="5"/>
  <c r="L7270" i="5"/>
  <c r="N7269" i="5"/>
  <c r="M7269" i="5"/>
  <c r="L7269" i="5"/>
  <c r="N7268" i="5"/>
  <c r="M7268" i="5"/>
  <c r="L7268" i="5"/>
  <c r="N7267" i="5"/>
  <c r="M7267" i="5"/>
  <c r="L7267" i="5"/>
  <c r="N7266" i="5"/>
  <c r="M7266" i="5"/>
  <c r="L7266" i="5"/>
  <c r="N7265" i="5"/>
  <c r="M7265" i="5"/>
  <c r="L7265" i="5"/>
  <c r="N7264" i="5"/>
  <c r="M7264" i="5"/>
  <c r="L7264" i="5"/>
  <c r="N7263" i="5"/>
  <c r="M7263" i="5"/>
  <c r="L7263" i="5"/>
  <c r="N7253" i="5"/>
  <c r="M7253" i="5"/>
  <c r="L7253" i="5"/>
  <c r="N7252" i="5"/>
  <c r="M7252" i="5"/>
  <c r="L7252" i="5"/>
  <c r="N7251" i="5"/>
  <c r="M7251" i="5"/>
  <c r="L7251" i="5"/>
  <c r="N7250" i="5"/>
  <c r="M7250" i="5"/>
  <c r="L7250" i="5"/>
  <c r="N7249" i="5"/>
  <c r="M7249" i="5"/>
  <c r="L7249" i="5"/>
  <c r="N7248" i="5"/>
  <c r="M7248" i="5"/>
  <c r="L7248" i="5"/>
  <c r="N7247" i="5"/>
  <c r="M7247" i="5"/>
  <c r="L7247" i="5"/>
  <c r="N7246" i="5"/>
  <c r="M7246" i="5"/>
  <c r="L7246" i="5"/>
  <c r="N7245" i="5"/>
  <c r="M7245" i="5"/>
  <c r="L7245" i="5"/>
  <c r="N7244" i="5"/>
  <c r="M7244" i="5"/>
  <c r="L7244" i="5"/>
  <c r="N7243" i="5"/>
  <c r="M7243" i="5"/>
  <c r="L7243" i="5"/>
  <c r="N7242" i="5"/>
  <c r="M7242" i="5"/>
  <c r="L7242" i="5"/>
  <c r="N7241" i="5"/>
  <c r="M7241" i="5"/>
  <c r="L7241" i="5"/>
  <c r="N7240" i="5"/>
  <c r="M7240" i="5"/>
  <c r="L7240" i="5"/>
  <c r="N7238" i="5"/>
  <c r="M7238" i="5"/>
  <c r="L7238" i="5"/>
  <c r="N7237" i="5"/>
  <c r="M7237" i="5"/>
  <c r="L7237" i="5"/>
  <c r="N7236" i="5"/>
  <c r="M7236" i="5"/>
  <c r="L7236" i="5"/>
  <c r="N7235" i="5"/>
  <c r="M7235" i="5"/>
  <c r="L7235" i="5"/>
  <c r="N7234" i="5"/>
  <c r="M7234" i="5"/>
  <c r="L7234" i="5"/>
  <c r="N7233" i="5"/>
  <c r="M7233" i="5"/>
  <c r="L7233" i="5"/>
  <c r="N7232" i="5"/>
  <c r="M7232" i="5"/>
  <c r="L7232" i="5"/>
  <c r="N7231" i="5"/>
  <c r="M7231" i="5"/>
  <c r="L7231" i="5"/>
  <c r="N7230" i="5"/>
  <c r="M7230" i="5"/>
  <c r="L7230" i="5"/>
  <c r="N7229" i="5"/>
  <c r="M7229" i="5"/>
  <c r="L7229" i="5"/>
  <c r="N7228" i="5"/>
  <c r="M7228" i="5"/>
  <c r="L7228" i="5"/>
  <c r="N7227" i="5"/>
  <c r="M7227" i="5"/>
  <c r="L7227" i="5"/>
  <c r="N7226" i="5"/>
  <c r="M7226" i="5"/>
  <c r="L7226" i="5"/>
  <c r="N7225" i="5"/>
  <c r="M7225" i="5"/>
  <c r="L7225" i="5"/>
  <c r="N7215" i="5"/>
  <c r="M7215" i="5"/>
  <c r="L7215" i="5"/>
  <c r="N7214" i="5"/>
  <c r="M7214" i="5"/>
  <c r="L7214" i="5"/>
  <c r="N7213" i="5"/>
  <c r="M7213" i="5"/>
  <c r="L7213" i="5"/>
  <c r="N7212" i="5"/>
  <c r="M7212" i="5"/>
  <c r="L7212" i="5"/>
  <c r="N7211" i="5"/>
  <c r="M7211" i="5"/>
  <c r="L7211" i="5"/>
  <c r="N7210" i="5"/>
  <c r="M7210" i="5"/>
  <c r="L7210" i="5"/>
  <c r="N7209" i="5"/>
  <c r="M7209" i="5"/>
  <c r="L7209" i="5"/>
  <c r="N7208" i="5"/>
  <c r="M7208" i="5"/>
  <c r="L7208" i="5"/>
  <c r="N7207" i="5"/>
  <c r="M7207" i="5"/>
  <c r="L7207" i="5"/>
  <c r="N7206" i="5"/>
  <c r="M7206" i="5"/>
  <c r="L7206" i="5"/>
  <c r="N7205" i="5"/>
  <c r="M7205" i="5"/>
  <c r="L7205" i="5"/>
  <c r="N7204" i="5"/>
  <c r="M7204" i="5"/>
  <c r="L7204" i="5"/>
  <c r="N7203" i="5"/>
  <c r="M7203" i="5"/>
  <c r="L7203" i="5"/>
  <c r="N7202" i="5"/>
  <c r="M7202" i="5"/>
  <c r="L7202" i="5"/>
  <c r="N7200" i="5"/>
  <c r="M7200" i="5"/>
  <c r="L7200" i="5"/>
  <c r="N7199" i="5"/>
  <c r="M7199" i="5"/>
  <c r="L7199" i="5"/>
  <c r="N7198" i="5"/>
  <c r="M7198" i="5"/>
  <c r="L7198" i="5"/>
  <c r="N7197" i="5"/>
  <c r="M7197" i="5"/>
  <c r="L7197" i="5"/>
  <c r="N7196" i="5"/>
  <c r="M7196" i="5"/>
  <c r="L7196" i="5"/>
  <c r="N7195" i="5"/>
  <c r="M7195" i="5"/>
  <c r="L7195" i="5"/>
  <c r="N7194" i="5"/>
  <c r="M7194" i="5"/>
  <c r="L7194" i="5"/>
  <c r="N7193" i="5"/>
  <c r="M7193" i="5"/>
  <c r="L7193" i="5"/>
  <c r="N7192" i="5"/>
  <c r="M7192" i="5"/>
  <c r="L7192" i="5"/>
  <c r="N7191" i="5"/>
  <c r="M7191" i="5"/>
  <c r="L7191" i="5"/>
  <c r="N7190" i="5"/>
  <c r="M7190" i="5"/>
  <c r="L7190" i="5"/>
  <c r="N7189" i="5"/>
  <c r="M7189" i="5"/>
  <c r="L7189" i="5"/>
  <c r="N7188" i="5"/>
  <c r="M7188" i="5"/>
  <c r="L7188" i="5"/>
  <c r="N7187" i="5"/>
  <c r="M7187" i="5"/>
  <c r="L7187" i="5"/>
  <c r="N7177" i="5"/>
  <c r="M7177" i="5"/>
  <c r="L7177" i="5"/>
  <c r="N7176" i="5"/>
  <c r="M7176" i="5"/>
  <c r="L7176" i="5"/>
  <c r="N7175" i="5"/>
  <c r="M7175" i="5"/>
  <c r="L7175" i="5"/>
  <c r="N7174" i="5"/>
  <c r="M7174" i="5"/>
  <c r="L7174" i="5"/>
  <c r="N7173" i="5"/>
  <c r="M7173" i="5"/>
  <c r="L7173" i="5"/>
  <c r="N7172" i="5"/>
  <c r="M7172" i="5"/>
  <c r="L7172" i="5"/>
  <c r="N7171" i="5"/>
  <c r="M7171" i="5"/>
  <c r="L7171" i="5"/>
  <c r="N7170" i="5"/>
  <c r="M7170" i="5"/>
  <c r="L7170" i="5"/>
  <c r="N7169" i="5"/>
  <c r="M7169" i="5"/>
  <c r="L7169" i="5"/>
  <c r="N7168" i="5"/>
  <c r="M7168" i="5"/>
  <c r="L7168" i="5"/>
  <c r="N7167" i="5"/>
  <c r="M7167" i="5"/>
  <c r="L7167" i="5"/>
  <c r="N7166" i="5"/>
  <c r="M7166" i="5"/>
  <c r="L7166" i="5"/>
  <c r="N7165" i="5"/>
  <c r="M7165" i="5"/>
  <c r="L7165" i="5"/>
  <c r="N7164" i="5"/>
  <c r="M7164" i="5"/>
  <c r="L7164" i="5"/>
  <c r="N7162" i="5"/>
  <c r="M7162" i="5"/>
  <c r="L7162" i="5"/>
  <c r="N7161" i="5"/>
  <c r="M7161" i="5"/>
  <c r="L7161" i="5"/>
  <c r="N7160" i="5"/>
  <c r="M7160" i="5"/>
  <c r="L7160" i="5"/>
  <c r="N7159" i="5"/>
  <c r="M7159" i="5"/>
  <c r="L7159" i="5"/>
  <c r="N7158" i="5"/>
  <c r="M7158" i="5"/>
  <c r="L7158" i="5"/>
  <c r="N7157" i="5"/>
  <c r="M7157" i="5"/>
  <c r="L7157" i="5"/>
  <c r="N7156" i="5"/>
  <c r="M7156" i="5"/>
  <c r="L7156" i="5"/>
  <c r="N7155" i="5"/>
  <c r="M7155" i="5"/>
  <c r="L7155" i="5"/>
  <c r="N7154" i="5"/>
  <c r="M7154" i="5"/>
  <c r="L7154" i="5"/>
  <c r="N7153" i="5"/>
  <c r="M7153" i="5"/>
  <c r="L7153" i="5"/>
  <c r="N7152" i="5"/>
  <c r="M7152" i="5"/>
  <c r="L7152" i="5"/>
  <c r="N7151" i="5"/>
  <c r="M7151" i="5"/>
  <c r="L7151" i="5"/>
  <c r="N7150" i="5"/>
  <c r="M7150" i="5"/>
  <c r="L7150" i="5"/>
  <c r="N7149" i="5"/>
  <c r="M7149" i="5"/>
  <c r="L7149" i="5"/>
  <c r="N7139" i="5"/>
  <c r="M7139" i="5"/>
  <c r="L7139" i="5"/>
  <c r="N7138" i="5"/>
  <c r="M7138" i="5"/>
  <c r="L7138" i="5"/>
  <c r="N7137" i="5"/>
  <c r="M7137" i="5"/>
  <c r="L7137" i="5"/>
  <c r="N7136" i="5"/>
  <c r="M7136" i="5"/>
  <c r="L7136" i="5"/>
  <c r="N7135" i="5"/>
  <c r="M7135" i="5"/>
  <c r="L7135" i="5"/>
  <c r="N7134" i="5"/>
  <c r="M7134" i="5"/>
  <c r="L7134" i="5"/>
  <c r="N7133" i="5"/>
  <c r="M7133" i="5"/>
  <c r="L7133" i="5"/>
  <c r="N7132" i="5"/>
  <c r="M7132" i="5"/>
  <c r="L7132" i="5"/>
  <c r="N7131" i="5"/>
  <c r="M7131" i="5"/>
  <c r="L7131" i="5"/>
  <c r="N7130" i="5"/>
  <c r="M7130" i="5"/>
  <c r="L7130" i="5"/>
  <c r="N7129" i="5"/>
  <c r="M7129" i="5"/>
  <c r="L7129" i="5"/>
  <c r="N7128" i="5"/>
  <c r="M7128" i="5"/>
  <c r="L7128" i="5"/>
  <c r="N7127" i="5"/>
  <c r="M7127" i="5"/>
  <c r="L7127" i="5"/>
  <c r="N7126" i="5"/>
  <c r="M7126" i="5"/>
  <c r="L7126" i="5"/>
  <c r="N7124" i="5"/>
  <c r="M7124" i="5"/>
  <c r="L7124" i="5"/>
  <c r="N7123" i="5"/>
  <c r="M7123" i="5"/>
  <c r="L7123" i="5"/>
  <c r="N7122" i="5"/>
  <c r="M7122" i="5"/>
  <c r="L7122" i="5"/>
  <c r="N7121" i="5"/>
  <c r="M7121" i="5"/>
  <c r="L7121" i="5"/>
  <c r="N7120" i="5"/>
  <c r="M7120" i="5"/>
  <c r="L7120" i="5"/>
  <c r="N7119" i="5"/>
  <c r="M7119" i="5"/>
  <c r="L7119" i="5"/>
  <c r="N7118" i="5"/>
  <c r="M7118" i="5"/>
  <c r="L7118" i="5"/>
  <c r="N7117" i="5"/>
  <c r="M7117" i="5"/>
  <c r="L7117" i="5"/>
  <c r="N7116" i="5"/>
  <c r="M7116" i="5"/>
  <c r="L7116" i="5"/>
  <c r="N7115" i="5"/>
  <c r="M7115" i="5"/>
  <c r="L7115" i="5"/>
  <c r="N7114" i="5"/>
  <c r="M7114" i="5"/>
  <c r="L7114" i="5"/>
  <c r="N7113" i="5"/>
  <c r="M7113" i="5"/>
  <c r="L7113" i="5"/>
  <c r="N7112" i="5"/>
  <c r="M7112" i="5"/>
  <c r="L7112" i="5"/>
  <c r="N7111" i="5"/>
  <c r="M7111" i="5"/>
  <c r="L7111" i="5"/>
  <c r="N7101" i="5"/>
  <c r="M7101" i="5"/>
  <c r="L7101" i="5"/>
  <c r="N7100" i="5"/>
  <c r="M7100" i="5"/>
  <c r="L7100" i="5"/>
  <c r="N7099" i="5"/>
  <c r="M7099" i="5"/>
  <c r="L7099" i="5"/>
  <c r="N7098" i="5"/>
  <c r="M7098" i="5"/>
  <c r="L7098" i="5"/>
  <c r="N7097" i="5"/>
  <c r="M7097" i="5"/>
  <c r="L7097" i="5"/>
  <c r="N7096" i="5"/>
  <c r="M7096" i="5"/>
  <c r="L7096" i="5"/>
  <c r="N7095" i="5"/>
  <c r="M7095" i="5"/>
  <c r="L7095" i="5"/>
  <c r="N7094" i="5"/>
  <c r="M7094" i="5"/>
  <c r="L7094" i="5"/>
  <c r="N7093" i="5"/>
  <c r="M7093" i="5"/>
  <c r="L7093" i="5"/>
  <c r="N7092" i="5"/>
  <c r="M7092" i="5"/>
  <c r="L7092" i="5"/>
  <c r="N7091" i="5"/>
  <c r="M7091" i="5"/>
  <c r="L7091" i="5"/>
  <c r="N7090" i="5"/>
  <c r="M7090" i="5"/>
  <c r="L7090" i="5"/>
  <c r="N7089" i="5"/>
  <c r="M7089" i="5"/>
  <c r="L7089" i="5"/>
  <c r="N7088" i="5"/>
  <c r="M7088" i="5"/>
  <c r="L7088" i="5"/>
  <c r="N7086" i="5"/>
  <c r="M7086" i="5"/>
  <c r="L7086" i="5"/>
  <c r="N7085" i="5"/>
  <c r="M7085" i="5"/>
  <c r="L7085" i="5"/>
  <c r="N7084" i="5"/>
  <c r="M7084" i="5"/>
  <c r="L7084" i="5"/>
  <c r="N7083" i="5"/>
  <c r="M7083" i="5"/>
  <c r="L7083" i="5"/>
  <c r="N7082" i="5"/>
  <c r="M7082" i="5"/>
  <c r="L7082" i="5"/>
  <c r="N7081" i="5"/>
  <c r="M7081" i="5"/>
  <c r="L7081" i="5"/>
  <c r="N7080" i="5"/>
  <c r="M7080" i="5"/>
  <c r="L7080" i="5"/>
  <c r="N7079" i="5"/>
  <c r="M7079" i="5"/>
  <c r="L7079" i="5"/>
  <c r="N7078" i="5"/>
  <c r="M7078" i="5"/>
  <c r="L7078" i="5"/>
  <c r="N7077" i="5"/>
  <c r="M7077" i="5"/>
  <c r="L7077" i="5"/>
  <c r="N7076" i="5"/>
  <c r="M7076" i="5"/>
  <c r="L7076" i="5"/>
  <c r="N7075" i="5"/>
  <c r="M7075" i="5"/>
  <c r="L7075" i="5"/>
  <c r="N7074" i="5"/>
  <c r="M7074" i="5"/>
  <c r="L7074" i="5"/>
  <c r="N7073" i="5"/>
  <c r="M7073" i="5"/>
  <c r="L7073" i="5"/>
  <c r="N7063" i="5"/>
  <c r="M7063" i="5"/>
  <c r="L7063" i="5"/>
  <c r="N7062" i="5"/>
  <c r="M7062" i="5"/>
  <c r="L7062" i="5"/>
  <c r="N7061" i="5"/>
  <c r="M7061" i="5"/>
  <c r="L7061" i="5"/>
  <c r="N7060" i="5"/>
  <c r="M7060" i="5"/>
  <c r="L7060" i="5"/>
  <c r="N7059" i="5"/>
  <c r="M7059" i="5"/>
  <c r="L7059" i="5"/>
  <c r="N7058" i="5"/>
  <c r="M7058" i="5"/>
  <c r="L7058" i="5"/>
  <c r="N7057" i="5"/>
  <c r="M7057" i="5"/>
  <c r="L7057" i="5"/>
  <c r="N7056" i="5"/>
  <c r="M7056" i="5"/>
  <c r="L7056" i="5"/>
  <c r="N7055" i="5"/>
  <c r="M7055" i="5"/>
  <c r="L7055" i="5"/>
  <c r="N7054" i="5"/>
  <c r="M7054" i="5"/>
  <c r="L7054" i="5"/>
  <c r="N7053" i="5"/>
  <c r="M7053" i="5"/>
  <c r="L7053" i="5"/>
  <c r="N7052" i="5"/>
  <c r="M7052" i="5"/>
  <c r="L7052" i="5"/>
  <c r="N7051" i="5"/>
  <c r="M7051" i="5"/>
  <c r="L7051" i="5"/>
  <c r="N7050" i="5"/>
  <c r="M7050" i="5"/>
  <c r="L7050" i="5"/>
  <c r="N7048" i="5"/>
  <c r="M7048" i="5"/>
  <c r="L7048" i="5"/>
  <c r="N7047" i="5"/>
  <c r="M7047" i="5"/>
  <c r="L7047" i="5"/>
  <c r="N7046" i="5"/>
  <c r="M7046" i="5"/>
  <c r="L7046" i="5"/>
  <c r="N7045" i="5"/>
  <c r="M7045" i="5"/>
  <c r="L7045" i="5"/>
  <c r="N7044" i="5"/>
  <c r="M7044" i="5"/>
  <c r="L7044" i="5"/>
  <c r="N7043" i="5"/>
  <c r="M7043" i="5"/>
  <c r="L7043" i="5"/>
  <c r="N7042" i="5"/>
  <c r="M7042" i="5"/>
  <c r="L7042" i="5"/>
  <c r="N7041" i="5"/>
  <c r="M7041" i="5"/>
  <c r="L7041" i="5"/>
  <c r="N7040" i="5"/>
  <c r="M7040" i="5"/>
  <c r="L7040" i="5"/>
  <c r="N7039" i="5"/>
  <c r="M7039" i="5"/>
  <c r="L7039" i="5"/>
  <c r="N7038" i="5"/>
  <c r="M7038" i="5"/>
  <c r="L7038" i="5"/>
  <c r="N7037" i="5"/>
  <c r="M7037" i="5"/>
  <c r="L7037" i="5"/>
  <c r="N7036" i="5"/>
  <c r="M7036" i="5"/>
  <c r="L7036" i="5"/>
  <c r="N7035" i="5"/>
  <c r="M7035" i="5"/>
  <c r="L7035" i="5"/>
  <c r="N7025" i="5"/>
  <c r="M7025" i="5"/>
  <c r="L7025" i="5"/>
  <c r="N7024" i="5"/>
  <c r="M7024" i="5"/>
  <c r="L7024" i="5"/>
  <c r="N7023" i="5"/>
  <c r="M7023" i="5"/>
  <c r="L7023" i="5"/>
  <c r="N7022" i="5"/>
  <c r="M7022" i="5"/>
  <c r="L7022" i="5"/>
  <c r="N7021" i="5"/>
  <c r="M7021" i="5"/>
  <c r="L7021" i="5"/>
  <c r="N7020" i="5"/>
  <c r="M7020" i="5"/>
  <c r="L7020" i="5"/>
  <c r="N7019" i="5"/>
  <c r="M7019" i="5"/>
  <c r="L7019" i="5"/>
  <c r="N7018" i="5"/>
  <c r="M7018" i="5"/>
  <c r="L7018" i="5"/>
  <c r="N7017" i="5"/>
  <c r="M7017" i="5"/>
  <c r="L7017" i="5"/>
  <c r="N7016" i="5"/>
  <c r="M7016" i="5"/>
  <c r="L7016" i="5"/>
  <c r="N7015" i="5"/>
  <c r="M7015" i="5"/>
  <c r="L7015" i="5"/>
  <c r="N7014" i="5"/>
  <c r="M7014" i="5"/>
  <c r="L7014" i="5"/>
  <c r="N7013" i="5"/>
  <c r="M7013" i="5"/>
  <c r="L7013" i="5"/>
  <c r="N7012" i="5"/>
  <c r="M7012" i="5"/>
  <c r="L7012" i="5"/>
  <c r="N7010" i="5"/>
  <c r="M7010" i="5"/>
  <c r="L7010" i="5"/>
  <c r="N7009" i="5"/>
  <c r="M7009" i="5"/>
  <c r="L7009" i="5"/>
  <c r="N7008" i="5"/>
  <c r="M7008" i="5"/>
  <c r="L7008" i="5"/>
  <c r="N7007" i="5"/>
  <c r="M7007" i="5"/>
  <c r="L7007" i="5"/>
  <c r="N7006" i="5"/>
  <c r="M7006" i="5"/>
  <c r="L7006" i="5"/>
  <c r="N7005" i="5"/>
  <c r="M7005" i="5"/>
  <c r="L7005" i="5"/>
  <c r="N7004" i="5"/>
  <c r="M7004" i="5"/>
  <c r="L7004" i="5"/>
  <c r="N7003" i="5"/>
  <c r="M7003" i="5"/>
  <c r="L7003" i="5"/>
  <c r="N7002" i="5"/>
  <c r="M7002" i="5"/>
  <c r="L7002" i="5"/>
  <c r="N7001" i="5"/>
  <c r="M7001" i="5"/>
  <c r="L7001" i="5"/>
  <c r="N7000" i="5"/>
  <c r="M7000" i="5"/>
  <c r="L7000" i="5"/>
  <c r="N6999" i="5"/>
  <c r="M6999" i="5"/>
  <c r="L6999" i="5"/>
  <c r="N6998" i="5"/>
  <c r="M6998" i="5"/>
  <c r="L6998" i="5"/>
  <c r="N6997" i="5"/>
  <c r="M6997" i="5"/>
  <c r="L6997" i="5"/>
  <c r="N6987" i="5"/>
  <c r="M6987" i="5"/>
  <c r="L6987" i="5"/>
  <c r="N6986" i="5"/>
  <c r="M6986" i="5"/>
  <c r="L6986" i="5"/>
  <c r="N6985" i="5"/>
  <c r="M6985" i="5"/>
  <c r="L6985" i="5"/>
  <c r="N6984" i="5"/>
  <c r="M6984" i="5"/>
  <c r="L6984" i="5"/>
  <c r="N6983" i="5"/>
  <c r="M6983" i="5"/>
  <c r="L6983" i="5"/>
  <c r="N6982" i="5"/>
  <c r="M6982" i="5"/>
  <c r="L6982" i="5"/>
  <c r="N6981" i="5"/>
  <c r="M6981" i="5"/>
  <c r="L6981" i="5"/>
  <c r="N6980" i="5"/>
  <c r="M6980" i="5"/>
  <c r="L6980" i="5"/>
  <c r="N6979" i="5"/>
  <c r="M6979" i="5"/>
  <c r="L6979" i="5"/>
  <c r="N6978" i="5"/>
  <c r="M6978" i="5"/>
  <c r="L6978" i="5"/>
  <c r="N6977" i="5"/>
  <c r="M6977" i="5"/>
  <c r="L6977" i="5"/>
  <c r="N6976" i="5"/>
  <c r="M6976" i="5"/>
  <c r="L6976" i="5"/>
  <c r="N6975" i="5"/>
  <c r="M6975" i="5"/>
  <c r="L6975" i="5"/>
  <c r="N6974" i="5"/>
  <c r="M6974" i="5"/>
  <c r="L6974" i="5"/>
  <c r="N6972" i="5"/>
  <c r="M6972" i="5"/>
  <c r="L6972" i="5"/>
  <c r="N6971" i="5"/>
  <c r="M6971" i="5"/>
  <c r="L6971" i="5"/>
  <c r="N6970" i="5"/>
  <c r="M6970" i="5"/>
  <c r="L6970" i="5"/>
  <c r="N6969" i="5"/>
  <c r="M6969" i="5"/>
  <c r="L6969" i="5"/>
  <c r="N6968" i="5"/>
  <c r="M6968" i="5"/>
  <c r="L6968" i="5"/>
  <c r="N6967" i="5"/>
  <c r="M6967" i="5"/>
  <c r="L6967" i="5"/>
  <c r="N6966" i="5"/>
  <c r="M6966" i="5"/>
  <c r="L6966" i="5"/>
  <c r="N6965" i="5"/>
  <c r="M6965" i="5"/>
  <c r="L6965" i="5"/>
  <c r="N6964" i="5"/>
  <c r="M6964" i="5"/>
  <c r="L6964" i="5"/>
  <c r="N6963" i="5"/>
  <c r="M6963" i="5"/>
  <c r="L6963" i="5"/>
  <c r="N6962" i="5"/>
  <c r="M6962" i="5"/>
  <c r="L6962" i="5"/>
  <c r="N6961" i="5"/>
  <c r="M6961" i="5"/>
  <c r="L6961" i="5"/>
  <c r="N6960" i="5"/>
  <c r="M6960" i="5"/>
  <c r="L6960" i="5"/>
  <c r="N6959" i="5"/>
  <c r="M6959" i="5"/>
  <c r="L6959" i="5"/>
  <c r="N6949" i="5"/>
  <c r="M6949" i="5"/>
  <c r="L6949" i="5"/>
  <c r="N6948" i="5"/>
  <c r="M6948" i="5"/>
  <c r="L6948" i="5"/>
  <c r="N6947" i="5"/>
  <c r="M6947" i="5"/>
  <c r="L6947" i="5"/>
  <c r="N6946" i="5"/>
  <c r="M6946" i="5"/>
  <c r="L6946" i="5"/>
  <c r="N6945" i="5"/>
  <c r="M6945" i="5"/>
  <c r="L6945" i="5"/>
  <c r="N6944" i="5"/>
  <c r="M6944" i="5"/>
  <c r="L6944" i="5"/>
  <c r="N6943" i="5"/>
  <c r="M6943" i="5"/>
  <c r="L6943" i="5"/>
  <c r="N6942" i="5"/>
  <c r="M6942" i="5"/>
  <c r="L6942" i="5"/>
  <c r="N6941" i="5"/>
  <c r="M6941" i="5"/>
  <c r="L6941" i="5"/>
  <c r="N6940" i="5"/>
  <c r="M6940" i="5"/>
  <c r="L6940" i="5"/>
  <c r="N6939" i="5"/>
  <c r="M6939" i="5"/>
  <c r="L6939" i="5"/>
  <c r="N6938" i="5"/>
  <c r="M6938" i="5"/>
  <c r="L6938" i="5"/>
  <c r="N6937" i="5"/>
  <c r="M6937" i="5"/>
  <c r="L6937" i="5"/>
  <c r="N6936" i="5"/>
  <c r="M6936" i="5"/>
  <c r="L6936" i="5"/>
  <c r="N6934" i="5"/>
  <c r="M6934" i="5"/>
  <c r="L6934" i="5"/>
  <c r="N6933" i="5"/>
  <c r="M6933" i="5"/>
  <c r="L6933" i="5"/>
  <c r="N6932" i="5"/>
  <c r="M6932" i="5"/>
  <c r="L6932" i="5"/>
  <c r="N6931" i="5"/>
  <c r="M6931" i="5"/>
  <c r="L6931" i="5"/>
  <c r="N6930" i="5"/>
  <c r="M6930" i="5"/>
  <c r="L6930" i="5"/>
  <c r="N6929" i="5"/>
  <c r="M6929" i="5"/>
  <c r="L6929" i="5"/>
  <c r="N6928" i="5"/>
  <c r="M6928" i="5"/>
  <c r="L6928" i="5"/>
  <c r="N6927" i="5"/>
  <c r="M6927" i="5"/>
  <c r="L6927" i="5"/>
  <c r="N6926" i="5"/>
  <c r="M6926" i="5"/>
  <c r="L6926" i="5"/>
  <c r="N6925" i="5"/>
  <c r="M6925" i="5"/>
  <c r="L6925" i="5"/>
  <c r="N6924" i="5"/>
  <c r="M6924" i="5"/>
  <c r="L6924" i="5"/>
  <c r="N6923" i="5"/>
  <c r="M6923" i="5"/>
  <c r="L6923" i="5"/>
  <c r="N6922" i="5"/>
  <c r="M6922" i="5"/>
  <c r="L6922" i="5"/>
  <c r="N6921" i="5"/>
  <c r="M6921" i="5"/>
  <c r="L6921" i="5"/>
  <c r="N6911" i="5"/>
  <c r="M6911" i="5"/>
  <c r="L6911" i="5"/>
  <c r="N6910" i="5"/>
  <c r="M6910" i="5"/>
  <c r="L6910" i="5"/>
  <c r="N6909" i="5"/>
  <c r="M6909" i="5"/>
  <c r="L6909" i="5"/>
  <c r="N6908" i="5"/>
  <c r="M6908" i="5"/>
  <c r="L6908" i="5"/>
  <c r="N6907" i="5"/>
  <c r="M6907" i="5"/>
  <c r="L6907" i="5"/>
  <c r="N6906" i="5"/>
  <c r="M6906" i="5"/>
  <c r="L6906" i="5"/>
  <c r="N6905" i="5"/>
  <c r="M6905" i="5"/>
  <c r="L6905" i="5"/>
  <c r="N6904" i="5"/>
  <c r="M6904" i="5"/>
  <c r="L6904" i="5"/>
  <c r="N6903" i="5"/>
  <c r="M6903" i="5"/>
  <c r="L6903" i="5"/>
  <c r="N6902" i="5"/>
  <c r="M6902" i="5"/>
  <c r="L6902" i="5"/>
  <c r="N6901" i="5"/>
  <c r="M6901" i="5"/>
  <c r="L6901" i="5"/>
  <c r="N6900" i="5"/>
  <c r="M6900" i="5"/>
  <c r="L6900" i="5"/>
  <c r="N6899" i="5"/>
  <c r="M6899" i="5"/>
  <c r="L6899" i="5"/>
  <c r="N6898" i="5"/>
  <c r="M6898" i="5"/>
  <c r="L6898" i="5"/>
  <c r="N6896" i="5"/>
  <c r="M6896" i="5"/>
  <c r="L6896" i="5"/>
  <c r="N6895" i="5"/>
  <c r="M6895" i="5"/>
  <c r="L6895" i="5"/>
  <c r="N6894" i="5"/>
  <c r="M6894" i="5"/>
  <c r="L6894" i="5"/>
  <c r="N6893" i="5"/>
  <c r="M6893" i="5"/>
  <c r="L6893" i="5"/>
  <c r="N6892" i="5"/>
  <c r="M6892" i="5"/>
  <c r="L6892" i="5"/>
  <c r="N6891" i="5"/>
  <c r="M6891" i="5"/>
  <c r="L6891" i="5"/>
  <c r="N6890" i="5"/>
  <c r="M6890" i="5"/>
  <c r="L6890" i="5"/>
  <c r="N6889" i="5"/>
  <c r="M6889" i="5"/>
  <c r="L6889" i="5"/>
  <c r="N6888" i="5"/>
  <c r="M6888" i="5"/>
  <c r="L6888" i="5"/>
  <c r="N6887" i="5"/>
  <c r="M6887" i="5"/>
  <c r="L6887" i="5"/>
  <c r="N6886" i="5"/>
  <c r="M6886" i="5"/>
  <c r="L6886" i="5"/>
  <c r="N6885" i="5"/>
  <c r="M6885" i="5"/>
  <c r="L6885" i="5"/>
  <c r="N6884" i="5"/>
  <c r="M6884" i="5"/>
  <c r="L6884" i="5"/>
  <c r="N6883" i="5"/>
  <c r="M6883" i="5"/>
  <c r="L6883" i="5"/>
  <c r="N6873" i="5"/>
  <c r="M6873" i="5"/>
  <c r="L6873" i="5"/>
  <c r="N6872" i="5"/>
  <c r="M6872" i="5"/>
  <c r="L6872" i="5"/>
  <c r="N6871" i="5"/>
  <c r="M6871" i="5"/>
  <c r="L6871" i="5"/>
  <c r="N6870" i="5"/>
  <c r="M6870" i="5"/>
  <c r="L6870" i="5"/>
  <c r="N6869" i="5"/>
  <c r="M6869" i="5"/>
  <c r="L6869" i="5"/>
  <c r="N6868" i="5"/>
  <c r="M6868" i="5"/>
  <c r="L6868" i="5"/>
  <c r="N6867" i="5"/>
  <c r="M6867" i="5"/>
  <c r="L6867" i="5"/>
  <c r="N6866" i="5"/>
  <c r="M6866" i="5"/>
  <c r="L6866" i="5"/>
  <c r="N6865" i="5"/>
  <c r="M6865" i="5"/>
  <c r="L6865" i="5"/>
  <c r="N6864" i="5"/>
  <c r="M6864" i="5"/>
  <c r="L6864" i="5"/>
  <c r="N6863" i="5"/>
  <c r="M6863" i="5"/>
  <c r="L6863" i="5"/>
  <c r="N6862" i="5"/>
  <c r="M6862" i="5"/>
  <c r="L6862" i="5"/>
  <c r="N6861" i="5"/>
  <c r="M6861" i="5"/>
  <c r="L6861" i="5"/>
  <c r="N6860" i="5"/>
  <c r="M6860" i="5"/>
  <c r="L6860" i="5"/>
  <c r="N6858" i="5"/>
  <c r="M6858" i="5"/>
  <c r="L6858" i="5"/>
  <c r="N6857" i="5"/>
  <c r="M6857" i="5"/>
  <c r="L6857" i="5"/>
  <c r="N6856" i="5"/>
  <c r="M6856" i="5"/>
  <c r="L6856" i="5"/>
  <c r="N6855" i="5"/>
  <c r="M6855" i="5"/>
  <c r="L6855" i="5"/>
  <c r="N6854" i="5"/>
  <c r="M6854" i="5"/>
  <c r="L6854" i="5"/>
  <c r="N6853" i="5"/>
  <c r="M6853" i="5"/>
  <c r="L6853" i="5"/>
  <c r="N6852" i="5"/>
  <c r="M6852" i="5"/>
  <c r="L6852" i="5"/>
  <c r="N6851" i="5"/>
  <c r="M6851" i="5"/>
  <c r="L6851" i="5"/>
  <c r="N6850" i="5"/>
  <c r="M6850" i="5"/>
  <c r="L6850" i="5"/>
  <c r="N6849" i="5"/>
  <c r="M6849" i="5"/>
  <c r="L6849" i="5"/>
  <c r="N6848" i="5"/>
  <c r="M6848" i="5"/>
  <c r="L6848" i="5"/>
  <c r="N6847" i="5"/>
  <c r="M6847" i="5"/>
  <c r="L6847" i="5"/>
  <c r="N6846" i="5"/>
  <c r="M6846" i="5"/>
  <c r="L6846" i="5"/>
  <c r="N6845" i="5"/>
  <c r="M6845" i="5"/>
  <c r="L6845" i="5"/>
  <c r="N6835" i="5"/>
  <c r="M6835" i="5"/>
  <c r="L6835" i="5"/>
  <c r="N6834" i="5"/>
  <c r="M6834" i="5"/>
  <c r="L6834" i="5"/>
  <c r="N6833" i="5"/>
  <c r="M6833" i="5"/>
  <c r="L6833" i="5"/>
  <c r="N6832" i="5"/>
  <c r="M6832" i="5"/>
  <c r="L6832" i="5"/>
  <c r="N6831" i="5"/>
  <c r="M6831" i="5"/>
  <c r="L6831" i="5"/>
  <c r="N6830" i="5"/>
  <c r="M6830" i="5"/>
  <c r="L6830" i="5"/>
  <c r="N6829" i="5"/>
  <c r="M6829" i="5"/>
  <c r="L6829" i="5"/>
  <c r="N6828" i="5"/>
  <c r="M6828" i="5"/>
  <c r="L6828" i="5"/>
  <c r="N6827" i="5"/>
  <c r="M6827" i="5"/>
  <c r="L6827" i="5"/>
  <c r="N6826" i="5"/>
  <c r="M6826" i="5"/>
  <c r="L6826" i="5"/>
  <c r="N6825" i="5"/>
  <c r="M6825" i="5"/>
  <c r="L6825" i="5"/>
  <c r="N6824" i="5"/>
  <c r="M6824" i="5"/>
  <c r="L6824" i="5"/>
  <c r="N6823" i="5"/>
  <c r="M6823" i="5"/>
  <c r="L6823" i="5"/>
  <c r="N6822" i="5"/>
  <c r="M6822" i="5"/>
  <c r="L6822" i="5"/>
  <c r="N6820" i="5"/>
  <c r="M6820" i="5"/>
  <c r="L6820" i="5"/>
  <c r="N6819" i="5"/>
  <c r="M6819" i="5"/>
  <c r="L6819" i="5"/>
  <c r="N6818" i="5"/>
  <c r="M6818" i="5"/>
  <c r="L6818" i="5"/>
  <c r="N6817" i="5"/>
  <c r="M6817" i="5"/>
  <c r="L6817" i="5"/>
  <c r="N6816" i="5"/>
  <c r="M6816" i="5"/>
  <c r="L6816" i="5"/>
  <c r="N6815" i="5"/>
  <c r="M6815" i="5"/>
  <c r="L6815" i="5"/>
  <c r="N6814" i="5"/>
  <c r="M6814" i="5"/>
  <c r="L6814" i="5"/>
  <c r="N6813" i="5"/>
  <c r="M6813" i="5"/>
  <c r="L6813" i="5"/>
  <c r="N6812" i="5"/>
  <c r="M6812" i="5"/>
  <c r="L6812" i="5"/>
  <c r="N6811" i="5"/>
  <c r="M6811" i="5"/>
  <c r="L6811" i="5"/>
  <c r="N6810" i="5"/>
  <c r="M6810" i="5"/>
  <c r="L6810" i="5"/>
  <c r="N6809" i="5"/>
  <c r="M6809" i="5"/>
  <c r="L6809" i="5"/>
  <c r="N6808" i="5"/>
  <c r="M6808" i="5"/>
  <c r="L6808" i="5"/>
  <c r="N6807" i="5"/>
  <c r="M6807" i="5"/>
  <c r="L6807" i="5"/>
  <c r="N6797" i="5"/>
  <c r="M6797" i="5"/>
  <c r="L6797" i="5"/>
  <c r="N6796" i="5"/>
  <c r="M6796" i="5"/>
  <c r="L6796" i="5"/>
  <c r="N6795" i="5"/>
  <c r="M6795" i="5"/>
  <c r="L6795" i="5"/>
  <c r="N6794" i="5"/>
  <c r="M6794" i="5"/>
  <c r="L6794" i="5"/>
  <c r="N6793" i="5"/>
  <c r="M6793" i="5"/>
  <c r="L6793" i="5"/>
  <c r="N6792" i="5"/>
  <c r="M6792" i="5"/>
  <c r="L6792" i="5"/>
  <c r="N6791" i="5"/>
  <c r="M6791" i="5"/>
  <c r="L6791" i="5"/>
  <c r="N6790" i="5"/>
  <c r="M6790" i="5"/>
  <c r="L6790" i="5"/>
  <c r="N6789" i="5"/>
  <c r="M6789" i="5"/>
  <c r="L6789" i="5"/>
  <c r="N6788" i="5"/>
  <c r="M6788" i="5"/>
  <c r="L6788" i="5"/>
  <c r="N6787" i="5"/>
  <c r="M6787" i="5"/>
  <c r="L6787" i="5"/>
  <c r="N6786" i="5"/>
  <c r="M6786" i="5"/>
  <c r="L6786" i="5"/>
  <c r="N6785" i="5"/>
  <c r="M6785" i="5"/>
  <c r="L6785" i="5"/>
  <c r="N6784" i="5"/>
  <c r="M6784" i="5"/>
  <c r="L6784" i="5"/>
  <c r="N6782" i="5"/>
  <c r="M6782" i="5"/>
  <c r="L6782" i="5"/>
  <c r="N6781" i="5"/>
  <c r="M6781" i="5"/>
  <c r="L6781" i="5"/>
  <c r="N6780" i="5"/>
  <c r="M6780" i="5"/>
  <c r="L6780" i="5"/>
  <c r="N6779" i="5"/>
  <c r="M6779" i="5"/>
  <c r="L6779" i="5"/>
  <c r="N6778" i="5"/>
  <c r="M6778" i="5"/>
  <c r="L6778" i="5"/>
  <c r="N6777" i="5"/>
  <c r="M6777" i="5"/>
  <c r="L6777" i="5"/>
  <c r="N6776" i="5"/>
  <c r="M6776" i="5"/>
  <c r="L6776" i="5"/>
  <c r="N6775" i="5"/>
  <c r="M6775" i="5"/>
  <c r="L6775" i="5"/>
  <c r="N6774" i="5"/>
  <c r="M6774" i="5"/>
  <c r="L6774" i="5"/>
  <c r="N6773" i="5"/>
  <c r="M6773" i="5"/>
  <c r="L6773" i="5"/>
  <c r="N6772" i="5"/>
  <c r="M6772" i="5"/>
  <c r="L6772" i="5"/>
  <c r="N6771" i="5"/>
  <c r="M6771" i="5"/>
  <c r="L6771" i="5"/>
  <c r="N6770" i="5"/>
  <c r="M6770" i="5"/>
  <c r="L6770" i="5"/>
  <c r="N6769" i="5"/>
  <c r="M6769" i="5"/>
  <c r="L6769" i="5"/>
  <c r="N6759" i="5"/>
  <c r="M6759" i="5"/>
  <c r="L6759" i="5"/>
  <c r="N6758" i="5"/>
  <c r="M6758" i="5"/>
  <c r="L6758" i="5"/>
  <c r="N6757" i="5"/>
  <c r="M6757" i="5"/>
  <c r="L6757" i="5"/>
  <c r="N6756" i="5"/>
  <c r="M6756" i="5"/>
  <c r="L6756" i="5"/>
  <c r="N6755" i="5"/>
  <c r="M6755" i="5"/>
  <c r="L6755" i="5"/>
  <c r="N6754" i="5"/>
  <c r="M6754" i="5"/>
  <c r="L6754" i="5"/>
  <c r="N6753" i="5"/>
  <c r="M6753" i="5"/>
  <c r="L6753" i="5"/>
  <c r="N6752" i="5"/>
  <c r="M6752" i="5"/>
  <c r="L6752" i="5"/>
  <c r="N6751" i="5"/>
  <c r="M6751" i="5"/>
  <c r="L6751" i="5"/>
  <c r="N6750" i="5"/>
  <c r="M6750" i="5"/>
  <c r="L6750" i="5"/>
  <c r="N6749" i="5"/>
  <c r="M6749" i="5"/>
  <c r="L6749" i="5"/>
  <c r="N6748" i="5"/>
  <c r="M6748" i="5"/>
  <c r="L6748" i="5"/>
  <c r="N6747" i="5"/>
  <c r="M6747" i="5"/>
  <c r="L6747" i="5"/>
  <c r="N6746" i="5"/>
  <c r="M6746" i="5"/>
  <c r="L6746" i="5"/>
  <c r="N6744" i="5"/>
  <c r="M6744" i="5"/>
  <c r="L6744" i="5"/>
  <c r="N6743" i="5"/>
  <c r="M6743" i="5"/>
  <c r="L6743" i="5"/>
  <c r="N6742" i="5"/>
  <c r="M6742" i="5"/>
  <c r="L6742" i="5"/>
  <c r="N6741" i="5"/>
  <c r="M6741" i="5"/>
  <c r="L6741" i="5"/>
  <c r="N6740" i="5"/>
  <c r="M6740" i="5"/>
  <c r="L6740" i="5"/>
  <c r="N6739" i="5"/>
  <c r="M6739" i="5"/>
  <c r="L6739" i="5"/>
  <c r="N6738" i="5"/>
  <c r="M6738" i="5"/>
  <c r="L6738" i="5"/>
  <c r="N6737" i="5"/>
  <c r="M6737" i="5"/>
  <c r="L6737" i="5"/>
  <c r="N6736" i="5"/>
  <c r="M6736" i="5"/>
  <c r="L6736" i="5"/>
  <c r="N6735" i="5"/>
  <c r="M6735" i="5"/>
  <c r="L6735" i="5"/>
  <c r="N6734" i="5"/>
  <c r="M6734" i="5"/>
  <c r="L6734" i="5"/>
  <c r="N6733" i="5"/>
  <c r="M6733" i="5"/>
  <c r="L6733" i="5"/>
  <c r="N6732" i="5"/>
  <c r="M6732" i="5"/>
  <c r="L6732" i="5"/>
  <c r="N6731" i="5"/>
  <c r="M6731" i="5"/>
  <c r="L6731" i="5"/>
  <c r="N6721" i="5"/>
  <c r="M6721" i="5"/>
  <c r="L6721" i="5"/>
  <c r="N6720" i="5"/>
  <c r="M6720" i="5"/>
  <c r="L6720" i="5"/>
  <c r="N6719" i="5"/>
  <c r="M6719" i="5"/>
  <c r="L6719" i="5"/>
  <c r="N6718" i="5"/>
  <c r="M6718" i="5"/>
  <c r="L6718" i="5"/>
  <c r="N6717" i="5"/>
  <c r="M6717" i="5"/>
  <c r="L6717" i="5"/>
  <c r="N6716" i="5"/>
  <c r="M6716" i="5"/>
  <c r="L6716" i="5"/>
  <c r="N6715" i="5"/>
  <c r="M6715" i="5"/>
  <c r="L6715" i="5"/>
  <c r="N6714" i="5"/>
  <c r="M6714" i="5"/>
  <c r="L6714" i="5"/>
  <c r="N6713" i="5"/>
  <c r="M6713" i="5"/>
  <c r="L6713" i="5"/>
  <c r="N6712" i="5"/>
  <c r="M6712" i="5"/>
  <c r="L6712" i="5"/>
  <c r="N6711" i="5"/>
  <c r="M6711" i="5"/>
  <c r="L6711" i="5"/>
  <c r="N6710" i="5"/>
  <c r="M6710" i="5"/>
  <c r="L6710" i="5"/>
  <c r="N6709" i="5"/>
  <c r="M6709" i="5"/>
  <c r="L6709" i="5"/>
  <c r="N6708" i="5"/>
  <c r="M6708" i="5"/>
  <c r="L6708" i="5"/>
  <c r="N6706" i="5"/>
  <c r="M6706" i="5"/>
  <c r="L6706" i="5"/>
  <c r="N6705" i="5"/>
  <c r="M6705" i="5"/>
  <c r="L6705" i="5"/>
  <c r="N6704" i="5"/>
  <c r="M6704" i="5"/>
  <c r="L6704" i="5"/>
  <c r="N6703" i="5"/>
  <c r="M6703" i="5"/>
  <c r="L6703" i="5"/>
  <c r="N6702" i="5"/>
  <c r="M6702" i="5"/>
  <c r="L6702" i="5"/>
  <c r="N6701" i="5"/>
  <c r="M6701" i="5"/>
  <c r="L6701" i="5"/>
  <c r="N6700" i="5"/>
  <c r="M6700" i="5"/>
  <c r="L6700" i="5"/>
  <c r="N6699" i="5"/>
  <c r="M6699" i="5"/>
  <c r="L6699" i="5"/>
  <c r="N6698" i="5"/>
  <c r="M6698" i="5"/>
  <c r="L6698" i="5"/>
  <c r="N6697" i="5"/>
  <c r="M6697" i="5"/>
  <c r="L6697" i="5"/>
  <c r="N6696" i="5"/>
  <c r="M6696" i="5"/>
  <c r="L6696" i="5"/>
  <c r="N6695" i="5"/>
  <c r="M6695" i="5"/>
  <c r="L6695" i="5"/>
  <c r="N6694" i="5"/>
  <c r="M6694" i="5"/>
  <c r="L6694" i="5"/>
  <c r="N6693" i="5"/>
  <c r="M6693" i="5"/>
  <c r="L6693" i="5"/>
  <c r="N6683" i="5"/>
  <c r="M6683" i="5"/>
  <c r="L6683" i="5"/>
  <c r="N6682" i="5"/>
  <c r="M6682" i="5"/>
  <c r="L6682" i="5"/>
  <c r="N6681" i="5"/>
  <c r="M6681" i="5"/>
  <c r="L6681" i="5"/>
  <c r="N6680" i="5"/>
  <c r="M6680" i="5"/>
  <c r="L6680" i="5"/>
  <c r="N6679" i="5"/>
  <c r="M6679" i="5"/>
  <c r="L6679" i="5"/>
  <c r="N6678" i="5"/>
  <c r="M6678" i="5"/>
  <c r="L6678" i="5"/>
  <c r="N6677" i="5"/>
  <c r="M6677" i="5"/>
  <c r="L6677" i="5"/>
  <c r="N6676" i="5"/>
  <c r="M6676" i="5"/>
  <c r="L6676" i="5"/>
  <c r="N6675" i="5"/>
  <c r="M6675" i="5"/>
  <c r="L6675" i="5"/>
  <c r="N6674" i="5"/>
  <c r="M6674" i="5"/>
  <c r="L6674" i="5"/>
  <c r="N6673" i="5"/>
  <c r="M6673" i="5"/>
  <c r="L6673" i="5"/>
  <c r="N6672" i="5"/>
  <c r="M6672" i="5"/>
  <c r="L6672" i="5"/>
  <c r="N6671" i="5"/>
  <c r="M6671" i="5"/>
  <c r="L6671" i="5"/>
  <c r="N6670" i="5"/>
  <c r="M6670" i="5"/>
  <c r="L6670" i="5"/>
  <c r="N6668" i="5"/>
  <c r="M6668" i="5"/>
  <c r="L6668" i="5"/>
  <c r="N6667" i="5"/>
  <c r="M6667" i="5"/>
  <c r="L6667" i="5"/>
  <c r="N6666" i="5"/>
  <c r="M6666" i="5"/>
  <c r="L6666" i="5"/>
  <c r="N6665" i="5"/>
  <c r="M6665" i="5"/>
  <c r="L6665" i="5"/>
  <c r="N6664" i="5"/>
  <c r="M6664" i="5"/>
  <c r="L6664" i="5"/>
  <c r="N6663" i="5"/>
  <c r="M6663" i="5"/>
  <c r="L6663" i="5"/>
  <c r="N6662" i="5"/>
  <c r="M6662" i="5"/>
  <c r="L6662" i="5"/>
  <c r="N6661" i="5"/>
  <c r="M6661" i="5"/>
  <c r="L6661" i="5"/>
  <c r="N6660" i="5"/>
  <c r="M6660" i="5"/>
  <c r="L6660" i="5"/>
  <c r="N6659" i="5"/>
  <c r="M6659" i="5"/>
  <c r="L6659" i="5"/>
  <c r="N6658" i="5"/>
  <c r="M6658" i="5"/>
  <c r="L6658" i="5"/>
  <c r="N6657" i="5"/>
  <c r="M6657" i="5"/>
  <c r="L6657" i="5"/>
  <c r="N6656" i="5"/>
  <c r="M6656" i="5"/>
  <c r="L6656" i="5"/>
  <c r="N6655" i="5"/>
  <c r="M6655" i="5"/>
  <c r="L6655" i="5"/>
  <c r="N6645" i="5"/>
  <c r="M6645" i="5"/>
  <c r="L6645" i="5"/>
  <c r="N6644" i="5"/>
  <c r="M6644" i="5"/>
  <c r="L6644" i="5"/>
  <c r="N6643" i="5"/>
  <c r="M6643" i="5"/>
  <c r="L6643" i="5"/>
  <c r="N6642" i="5"/>
  <c r="M6642" i="5"/>
  <c r="L6642" i="5"/>
  <c r="N6641" i="5"/>
  <c r="M6641" i="5"/>
  <c r="L6641" i="5"/>
  <c r="N6640" i="5"/>
  <c r="M6640" i="5"/>
  <c r="L6640" i="5"/>
  <c r="N6639" i="5"/>
  <c r="M6639" i="5"/>
  <c r="L6639" i="5"/>
  <c r="N6638" i="5"/>
  <c r="M6638" i="5"/>
  <c r="L6638" i="5"/>
  <c r="N6637" i="5"/>
  <c r="M6637" i="5"/>
  <c r="L6637" i="5"/>
  <c r="N6636" i="5"/>
  <c r="M6636" i="5"/>
  <c r="L6636" i="5"/>
  <c r="N6635" i="5"/>
  <c r="M6635" i="5"/>
  <c r="L6635" i="5"/>
  <c r="N6634" i="5"/>
  <c r="M6634" i="5"/>
  <c r="L6634" i="5"/>
  <c r="N6633" i="5"/>
  <c r="M6633" i="5"/>
  <c r="L6633" i="5"/>
  <c r="N6632" i="5"/>
  <c r="M6632" i="5"/>
  <c r="L6632" i="5"/>
  <c r="N6630" i="5"/>
  <c r="M6630" i="5"/>
  <c r="L6630" i="5"/>
  <c r="N6629" i="5"/>
  <c r="M6629" i="5"/>
  <c r="L6629" i="5"/>
  <c r="N6628" i="5"/>
  <c r="M6628" i="5"/>
  <c r="L6628" i="5"/>
  <c r="N6627" i="5"/>
  <c r="M6627" i="5"/>
  <c r="L6627" i="5"/>
  <c r="N6626" i="5"/>
  <c r="M6626" i="5"/>
  <c r="L6626" i="5"/>
  <c r="N6625" i="5"/>
  <c r="M6625" i="5"/>
  <c r="L6625" i="5"/>
  <c r="N6624" i="5"/>
  <c r="M6624" i="5"/>
  <c r="L6624" i="5"/>
  <c r="N6623" i="5"/>
  <c r="M6623" i="5"/>
  <c r="L6623" i="5"/>
  <c r="N6622" i="5"/>
  <c r="M6622" i="5"/>
  <c r="L6622" i="5"/>
  <c r="N6621" i="5"/>
  <c r="M6621" i="5"/>
  <c r="L6621" i="5"/>
  <c r="N6620" i="5"/>
  <c r="M6620" i="5"/>
  <c r="L6620" i="5"/>
  <c r="N6619" i="5"/>
  <c r="M6619" i="5"/>
  <c r="L6619" i="5"/>
  <c r="N6618" i="5"/>
  <c r="M6618" i="5"/>
  <c r="L6618" i="5"/>
  <c r="N6617" i="5"/>
  <c r="M6617" i="5"/>
  <c r="L6617" i="5"/>
  <c r="N6607" i="5"/>
  <c r="M6607" i="5"/>
  <c r="L6607" i="5"/>
  <c r="N6606" i="5"/>
  <c r="M6606" i="5"/>
  <c r="L6606" i="5"/>
  <c r="N6605" i="5"/>
  <c r="M6605" i="5"/>
  <c r="L6605" i="5"/>
  <c r="N6604" i="5"/>
  <c r="M6604" i="5"/>
  <c r="L6604" i="5"/>
  <c r="N6603" i="5"/>
  <c r="M6603" i="5"/>
  <c r="L6603" i="5"/>
  <c r="N6602" i="5"/>
  <c r="M6602" i="5"/>
  <c r="L6602" i="5"/>
  <c r="N6601" i="5"/>
  <c r="M6601" i="5"/>
  <c r="L6601" i="5"/>
  <c r="N6600" i="5"/>
  <c r="M6600" i="5"/>
  <c r="L6600" i="5"/>
  <c r="N6599" i="5"/>
  <c r="M6599" i="5"/>
  <c r="L6599" i="5"/>
  <c r="N6598" i="5"/>
  <c r="M6598" i="5"/>
  <c r="L6598" i="5"/>
  <c r="N6597" i="5"/>
  <c r="M6597" i="5"/>
  <c r="L6597" i="5"/>
  <c r="N6596" i="5"/>
  <c r="M6596" i="5"/>
  <c r="L6596" i="5"/>
  <c r="N6595" i="5"/>
  <c r="M6595" i="5"/>
  <c r="L6595" i="5"/>
  <c r="N6594" i="5"/>
  <c r="M6594" i="5"/>
  <c r="L6594" i="5"/>
  <c r="N6592" i="5"/>
  <c r="M6592" i="5"/>
  <c r="L6592" i="5"/>
  <c r="N6591" i="5"/>
  <c r="M6591" i="5"/>
  <c r="L6591" i="5"/>
  <c r="N6590" i="5"/>
  <c r="M6590" i="5"/>
  <c r="L6590" i="5"/>
  <c r="N6589" i="5"/>
  <c r="M6589" i="5"/>
  <c r="L6589" i="5"/>
  <c r="N6588" i="5"/>
  <c r="M6588" i="5"/>
  <c r="L6588" i="5"/>
  <c r="N6587" i="5"/>
  <c r="M6587" i="5"/>
  <c r="L6587" i="5"/>
  <c r="N6586" i="5"/>
  <c r="M6586" i="5"/>
  <c r="L6586" i="5"/>
  <c r="N6585" i="5"/>
  <c r="M6585" i="5"/>
  <c r="L6585" i="5"/>
  <c r="N6584" i="5"/>
  <c r="M6584" i="5"/>
  <c r="L6584" i="5"/>
  <c r="N6583" i="5"/>
  <c r="M6583" i="5"/>
  <c r="L6583" i="5"/>
  <c r="N6582" i="5"/>
  <c r="M6582" i="5"/>
  <c r="L6582" i="5"/>
  <c r="N6581" i="5"/>
  <c r="M6581" i="5"/>
  <c r="L6581" i="5"/>
  <c r="N6580" i="5"/>
  <c r="M6580" i="5"/>
  <c r="L6580" i="5"/>
  <c r="N6579" i="5"/>
  <c r="M6579" i="5"/>
  <c r="L6579" i="5"/>
  <c r="N6569" i="5"/>
  <c r="M6569" i="5"/>
  <c r="L6569" i="5"/>
  <c r="N6568" i="5"/>
  <c r="M6568" i="5"/>
  <c r="L6568" i="5"/>
  <c r="N6567" i="5"/>
  <c r="M6567" i="5"/>
  <c r="L6567" i="5"/>
  <c r="N6566" i="5"/>
  <c r="M6566" i="5"/>
  <c r="L6566" i="5"/>
  <c r="N6565" i="5"/>
  <c r="M6565" i="5"/>
  <c r="L6565" i="5"/>
  <c r="N6564" i="5"/>
  <c r="M6564" i="5"/>
  <c r="L6564" i="5"/>
  <c r="N6563" i="5"/>
  <c r="M6563" i="5"/>
  <c r="L6563" i="5"/>
  <c r="N6562" i="5"/>
  <c r="M6562" i="5"/>
  <c r="L6562" i="5"/>
  <c r="N6561" i="5"/>
  <c r="M6561" i="5"/>
  <c r="L6561" i="5"/>
  <c r="N6560" i="5"/>
  <c r="M6560" i="5"/>
  <c r="L6560" i="5"/>
  <c r="N6559" i="5"/>
  <c r="M6559" i="5"/>
  <c r="L6559" i="5"/>
  <c r="N6558" i="5"/>
  <c r="M6558" i="5"/>
  <c r="L6558" i="5"/>
  <c r="N6557" i="5"/>
  <c r="M6557" i="5"/>
  <c r="L6557" i="5"/>
  <c r="N6556" i="5"/>
  <c r="M6556" i="5"/>
  <c r="L6556" i="5"/>
  <c r="N6554" i="5"/>
  <c r="M6554" i="5"/>
  <c r="L6554" i="5"/>
  <c r="N6553" i="5"/>
  <c r="M6553" i="5"/>
  <c r="L6553" i="5"/>
  <c r="N6552" i="5"/>
  <c r="M6552" i="5"/>
  <c r="L6552" i="5"/>
  <c r="N6551" i="5"/>
  <c r="M6551" i="5"/>
  <c r="L6551" i="5"/>
  <c r="N6550" i="5"/>
  <c r="M6550" i="5"/>
  <c r="L6550" i="5"/>
  <c r="N6549" i="5"/>
  <c r="M6549" i="5"/>
  <c r="L6549" i="5"/>
  <c r="N6548" i="5"/>
  <c r="M6548" i="5"/>
  <c r="L6548" i="5"/>
  <c r="N6547" i="5"/>
  <c r="M6547" i="5"/>
  <c r="L6547" i="5"/>
  <c r="N6546" i="5"/>
  <c r="M6546" i="5"/>
  <c r="L6546" i="5"/>
  <c r="N6545" i="5"/>
  <c r="M6545" i="5"/>
  <c r="L6545" i="5"/>
  <c r="N6544" i="5"/>
  <c r="M6544" i="5"/>
  <c r="L6544" i="5"/>
  <c r="N6543" i="5"/>
  <c r="M6543" i="5"/>
  <c r="L6543" i="5"/>
  <c r="N6542" i="5"/>
  <c r="M6542" i="5"/>
  <c r="L6542" i="5"/>
  <c r="N6541" i="5"/>
  <c r="M6541" i="5"/>
  <c r="L6541" i="5"/>
  <c r="N6531" i="5"/>
  <c r="M6531" i="5"/>
  <c r="L6531" i="5"/>
  <c r="N6530" i="5"/>
  <c r="M6530" i="5"/>
  <c r="L6530" i="5"/>
  <c r="N6529" i="5"/>
  <c r="M6529" i="5"/>
  <c r="L6529" i="5"/>
  <c r="N6528" i="5"/>
  <c r="M6528" i="5"/>
  <c r="L6528" i="5"/>
  <c r="N6527" i="5"/>
  <c r="M6527" i="5"/>
  <c r="L6527" i="5"/>
  <c r="N6526" i="5"/>
  <c r="M6526" i="5"/>
  <c r="L6526" i="5"/>
  <c r="N6525" i="5"/>
  <c r="M6525" i="5"/>
  <c r="L6525" i="5"/>
  <c r="N6524" i="5"/>
  <c r="M6524" i="5"/>
  <c r="L6524" i="5"/>
  <c r="N6523" i="5"/>
  <c r="M6523" i="5"/>
  <c r="L6523" i="5"/>
  <c r="N6522" i="5"/>
  <c r="M6522" i="5"/>
  <c r="L6522" i="5"/>
  <c r="N6521" i="5"/>
  <c r="M6521" i="5"/>
  <c r="L6521" i="5"/>
  <c r="N6520" i="5"/>
  <c r="M6520" i="5"/>
  <c r="L6520" i="5"/>
  <c r="N6519" i="5"/>
  <c r="M6519" i="5"/>
  <c r="L6519" i="5"/>
  <c r="N6518" i="5"/>
  <c r="M6518" i="5"/>
  <c r="L6518" i="5"/>
  <c r="N6516" i="5"/>
  <c r="M6516" i="5"/>
  <c r="L6516" i="5"/>
  <c r="N6515" i="5"/>
  <c r="M6515" i="5"/>
  <c r="L6515" i="5"/>
  <c r="N6514" i="5"/>
  <c r="M6514" i="5"/>
  <c r="L6514" i="5"/>
  <c r="N6513" i="5"/>
  <c r="M6513" i="5"/>
  <c r="L6513" i="5"/>
  <c r="N6512" i="5"/>
  <c r="M6512" i="5"/>
  <c r="L6512" i="5"/>
  <c r="N6511" i="5"/>
  <c r="M6511" i="5"/>
  <c r="L6511" i="5"/>
  <c r="N6510" i="5"/>
  <c r="M6510" i="5"/>
  <c r="L6510" i="5"/>
  <c r="N6509" i="5"/>
  <c r="M6509" i="5"/>
  <c r="L6509" i="5"/>
  <c r="N6508" i="5"/>
  <c r="M6508" i="5"/>
  <c r="L6508" i="5"/>
  <c r="N6507" i="5"/>
  <c r="M6507" i="5"/>
  <c r="L6507" i="5"/>
  <c r="N6506" i="5"/>
  <c r="M6506" i="5"/>
  <c r="L6506" i="5"/>
  <c r="N6505" i="5"/>
  <c r="M6505" i="5"/>
  <c r="L6505" i="5"/>
  <c r="N6504" i="5"/>
  <c r="M6504" i="5"/>
  <c r="L6504" i="5"/>
  <c r="N6503" i="5"/>
  <c r="M6503" i="5"/>
  <c r="L6503" i="5"/>
  <c r="N6493" i="5"/>
  <c r="M6493" i="5"/>
  <c r="L6493" i="5"/>
  <c r="N6492" i="5"/>
  <c r="M6492" i="5"/>
  <c r="L6492" i="5"/>
  <c r="N6491" i="5"/>
  <c r="M6491" i="5"/>
  <c r="L6491" i="5"/>
  <c r="N6490" i="5"/>
  <c r="M6490" i="5"/>
  <c r="L6490" i="5"/>
  <c r="N6489" i="5"/>
  <c r="M6489" i="5"/>
  <c r="L6489" i="5"/>
  <c r="N6488" i="5"/>
  <c r="M6488" i="5"/>
  <c r="L6488" i="5"/>
  <c r="N6487" i="5"/>
  <c r="M6487" i="5"/>
  <c r="L6487" i="5"/>
  <c r="N6486" i="5"/>
  <c r="M6486" i="5"/>
  <c r="L6486" i="5"/>
  <c r="N6485" i="5"/>
  <c r="M6485" i="5"/>
  <c r="L6485" i="5"/>
  <c r="N6484" i="5"/>
  <c r="M6484" i="5"/>
  <c r="L6484" i="5"/>
  <c r="N6483" i="5"/>
  <c r="M6483" i="5"/>
  <c r="L6483" i="5"/>
  <c r="N6482" i="5"/>
  <c r="M6482" i="5"/>
  <c r="L6482" i="5"/>
  <c r="N6481" i="5"/>
  <c r="M6481" i="5"/>
  <c r="L6481" i="5"/>
  <c r="N6480" i="5"/>
  <c r="M6480" i="5"/>
  <c r="L6480" i="5"/>
  <c r="N6478" i="5"/>
  <c r="M6478" i="5"/>
  <c r="L6478" i="5"/>
  <c r="N6477" i="5"/>
  <c r="M6477" i="5"/>
  <c r="L6477" i="5"/>
  <c r="N6476" i="5"/>
  <c r="M6476" i="5"/>
  <c r="L6476" i="5"/>
  <c r="N6475" i="5"/>
  <c r="M6475" i="5"/>
  <c r="L6475" i="5"/>
  <c r="N6474" i="5"/>
  <c r="M6474" i="5"/>
  <c r="L6474" i="5"/>
  <c r="N6473" i="5"/>
  <c r="M6473" i="5"/>
  <c r="L6473" i="5"/>
  <c r="N6472" i="5"/>
  <c r="M6472" i="5"/>
  <c r="L6472" i="5"/>
  <c r="N6471" i="5"/>
  <c r="M6471" i="5"/>
  <c r="L6471" i="5"/>
  <c r="N6470" i="5"/>
  <c r="M6470" i="5"/>
  <c r="L6470" i="5"/>
  <c r="N6469" i="5"/>
  <c r="M6469" i="5"/>
  <c r="L6469" i="5"/>
  <c r="N6468" i="5"/>
  <c r="M6468" i="5"/>
  <c r="L6468" i="5"/>
  <c r="N6467" i="5"/>
  <c r="M6467" i="5"/>
  <c r="L6467" i="5"/>
  <c r="N6466" i="5"/>
  <c r="M6466" i="5"/>
  <c r="L6466" i="5"/>
  <c r="N6465" i="5"/>
  <c r="M6465" i="5"/>
  <c r="L6465" i="5"/>
  <c r="N6455" i="5"/>
  <c r="M6455" i="5"/>
  <c r="L6455" i="5"/>
  <c r="N6454" i="5"/>
  <c r="M6454" i="5"/>
  <c r="L6454" i="5"/>
  <c r="N6453" i="5"/>
  <c r="M6453" i="5"/>
  <c r="L6453" i="5"/>
  <c r="N6452" i="5"/>
  <c r="M6452" i="5"/>
  <c r="L6452" i="5"/>
  <c r="N6451" i="5"/>
  <c r="M6451" i="5"/>
  <c r="L6451" i="5"/>
  <c r="N6450" i="5"/>
  <c r="M6450" i="5"/>
  <c r="L6450" i="5"/>
  <c r="N6449" i="5"/>
  <c r="M6449" i="5"/>
  <c r="L6449" i="5"/>
  <c r="N6448" i="5"/>
  <c r="M6448" i="5"/>
  <c r="L6448" i="5"/>
  <c r="N6447" i="5"/>
  <c r="M6447" i="5"/>
  <c r="L6447" i="5"/>
  <c r="N6446" i="5"/>
  <c r="M6446" i="5"/>
  <c r="L6446" i="5"/>
  <c r="N6445" i="5"/>
  <c r="M6445" i="5"/>
  <c r="L6445" i="5"/>
  <c r="N6444" i="5"/>
  <c r="M6444" i="5"/>
  <c r="L6444" i="5"/>
  <c r="N6443" i="5"/>
  <c r="M6443" i="5"/>
  <c r="L6443" i="5"/>
  <c r="N6442" i="5"/>
  <c r="M6442" i="5"/>
  <c r="L6442" i="5"/>
  <c r="N6440" i="5"/>
  <c r="M6440" i="5"/>
  <c r="L6440" i="5"/>
  <c r="N6439" i="5"/>
  <c r="M6439" i="5"/>
  <c r="L6439" i="5"/>
  <c r="N6438" i="5"/>
  <c r="M6438" i="5"/>
  <c r="L6438" i="5"/>
  <c r="N6437" i="5"/>
  <c r="M6437" i="5"/>
  <c r="L6437" i="5"/>
  <c r="N6436" i="5"/>
  <c r="M6436" i="5"/>
  <c r="L6436" i="5"/>
  <c r="N6435" i="5"/>
  <c r="M6435" i="5"/>
  <c r="L6435" i="5"/>
  <c r="N6434" i="5"/>
  <c r="M6434" i="5"/>
  <c r="L6434" i="5"/>
  <c r="N6433" i="5"/>
  <c r="M6433" i="5"/>
  <c r="L6433" i="5"/>
  <c r="N6432" i="5"/>
  <c r="M6432" i="5"/>
  <c r="L6432" i="5"/>
  <c r="N6431" i="5"/>
  <c r="M6431" i="5"/>
  <c r="L6431" i="5"/>
  <c r="N6430" i="5"/>
  <c r="M6430" i="5"/>
  <c r="L6430" i="5"/>
  <c r="N6429" i="5"/>
  <c r="M6429" i="5"/>
  <c r="L6429" i="5"/>
  <c r="N6428" i="5"/>
  <c r="M6428" i="5"/>
  <c r="L6428" i="5"/>
  <c r="N6427" i="5"/>
  <c r="M6427" i="5"/>
  <c r="L6427" i="5"/>
  <c r="N6417" i="5"/>
  <c r="M6417" i="5"/>
  <c r="L6417" i="5"/>
  <c r="N6416" i="5"/>
  <c r="M6416" i="5"/>
  <c r="L6416" i="5"/>
  <c r="N6415" i="5"/>
  <c r="M6415" i="5"/>
  <c r="L6415" i="5"/>
  <c r="N6414" i="5"/>
  <c r="M6414" i="5"/>
  <c r="L6414" i="5"/>
  <c r="N6413" i="5"/>
  <c r="M6413" i="5"/>
  <c r="L6413" i="5"/>
  <c r="N6412" i="5"/>
  <c r="M6412" i="5"/>
  <c r="L6412" i="5"/>
  <c r="N6411" i="5"/>
  <c r="M6411" i="5"/>
  <c r="L6411" i="5"/>
  <c r="N6410" i="5"/>
  <c r="M6410" i="5"/>
  <c r="L6410" i="5"/>
  <c r="N6409" i="5"/>
  <c r="M6409" i="5"/>
  <c r="L6409" i="5"/>
  <c r="N6408" i="5"/>
  <c r="M6408" i="5"/>
  <c r="L6408" i="5"/>
  <c r="N6407" i="5"/>
  <c r="M6407" i="5"/>
  <c r="L6407" i="5"/>
  <c r="N6406" i="5"/>
  <c r="M6406" i="5"/>
  <c r="L6406" i="5"/>
  <c r="N6405" i="5"/>
  <c r="M6405" i="5"/>
  <c r="L6405" i="5"/>
  <c r="N6404" i="5"/>
  <c r="M6404" i="5"/>
  <c r="L6404" i="5"/>
  <c r="N6402" i="5"/>
  <c r="M6402" i="5"/>
  <c r="L6402" i="5"/>
  <c r="N6401" i="5"/>
  <c r="M6401" i="5"/>
  <c r="L6401" i="5"/>
  <c r="N6400" i="5"/>
  <c r="M6400" i="5"/>
  <c r="L6400" i="5"/>
  <c r="N6399" i="5"/>
  <c r="M6399" i="5"/>
  <c r="L6399" i="5"/>
  <c r="N6398" i="5"/>
  <c r="M6398" i="5"/>
  <c r="L6398" i="5"/>
  <c r="N6397" i="5"/>
  <c r="M6397" i="5"/>
  <c r="L6397" i="5"/>
  <c r="N6396" i="5"/>
  <c r="M6396" i="5"/>
  <c r="L6396" i="5"/>
  <c r="N6395" i="5"/>
  <c r="M6395" i="5"/>
  <c r="L6395" i="5"/>
  <c r="N6394" i="5"/>
  <c r="M6394" i="5"/>
  <c r="L6394" i="5"/>
  <c r="N6393" i="5"/>
  <c r="M6393" i="5"/>
  <c r="L6393" i="5"/>
  <c r="N6392" i="5"/>
  <c r="M6392" i="5"/>
  <c r="L6392" i="5"/>
  <c r="N6391" i="5"/>
  <c r="M6391" i="5"/>
  <c r="L6391" i="5"/>
  <c r="N6390" i="5"/>
  <c r="M6390" i="5"/>
  <c r="L6390" i="5"/>
  <c r="N6389" i="5"/>
  <c r="M6389" i="5"/>
  <c r="L6389" i="5"/>
  <c r="N6379" i="5"/>
  <c r="M6379" i="5"/>
  <c r="L6379" i="5"/>
  <c r="N6378" i="5"/>
  <c r="M6378" i="5"/>
  <c r="L6378" i="5"/>
  <c r="N6377" i="5"/>
  <c r="M6377" i="5"/>
  <c r="L6377" i="5"/>
  <c r="N6376" i="5"/>
  <c r="M6376" i="5"/>
  <c r="L6376" i="5"/>
  <c r="N6375" i="5"/>
  <c r="M6375" i="5"/>
  <c r="L6375" i="5"/>
  <c r="N6374" i="5"/>
  <c r="M6374" i="5"/>
  <c r="L6374" i="5"/>
  <c r="N6373" i="5"/>
  <c r="M6373" i="5"/>
  <c r="L6373" i="5"/>
  <c r="N6372" i="5"/>
  <c r="M6372" i="5"/>
  <c r="L6372" i="5"/>
  <c r="N6371" i="5"/>
  <c r="M6371" i="5"/>
  <c r="L6371" i="5"/>
  <c r="N6370" i="5"/>
  <c r="M6370" i="5"/>
  <c r="L6370" i="5"/>
  <c r="N6369" i="5"/>
  <c r="M6369" i="5"/>
  <c r="L6369" i="5"/>
  <c r="N6368" i="5"/>
  <c r="M6368" i="5"/>
  <c r="L6368" i="5"/>
  <c r="N6367" i="5"/>
  <c r="M6367" i="5"/>
  <c r="L6367" i="5"/>
  <c r="N6366" i="5"/>
  <c r="M6366" i="5"/>
  <c r="L6366" i="5"/>
  <c r="N6364" i="5"/>
  <c r="M6364" i="5"/>
  <c r="L6364" i="5"/>
  <c r="N6363" i="5"/>
  <c r="M6363" i="5"/>
  <c r="L6363" i="5"/>
  <c r="N6362" i="5"/>
  <c r="M6362" i="5"/>
  <c r="L6362" i="5"/>
  <c r="N6361" i="5"/>
  <c r="M6361" i="5"/>
  <c r="L6361" i="5"/>
  <c r="N6360" i="5"/>
  <c r="M6360" i="5"/>
  <c r="L6360" i="5"/>
  <c r="N6359" i="5"/>
  <c r="M6359" i="5"/>
  <c r="L6359" i="5"/>
  <c r="N6358" i="5"/>
  <c r="M6358" i="5"/>
  <c r="L6358" i="5"/>
  <c r="N6357" i="5"/>
  <c r="M6357" i="5"/>
  <c r="L6357" i="5"/>
  <c r="N6356" i="5"/>
  <c r="M6356" i="5"/>
  <c r="L6356" i="5"/>
  <c r="N6355" i="5"/>
  <c r="M6355" i="5"/>
  <c r="L6355" i="5"/>
  <c r="N6354" i="5"/>
  <c r="M6354" i="5"/>
  <c r="L6354" i="5"/>
  <c r="N6353" i="5"/>
  <c r="M6353" i="5"/>
  <c r="L6353" i="5"/>
  <c r="N6352" i="5"/>
  <c r="M6352" i="5"/>
  <c r="L6352" i="5"/>
  <c r="N6351" i="5"/>
  <c r="M6351" i="5"/>
  <c r="L6351" i="5"/>
  <c r="N6341" i="5"/>
  <c r="M6341" i="5"/>
  <c r="L6341" i="5"/>
  <c r="N6340" i="5"/>
  <c r="M6340" i="5"/>
  <c r="L6340" i="5"/>
  <c r="N6339" i="5"/>
  <c r="M6339" i="5"/>
  <c r="L6339" i="5"/>
  <c r="N6338" i="5"/>
  <c r="M6338" i="5"/>
  <c r="L6338" i="5"/>
  <c r="N6337" i="5"/>
  <c r="M6337" i="5"/>
  <c r="L6337" i="5"/>
  <c r="N6336" i="5"/>
  <c r="M6336" i="5"/>
  <c r="L6336" i="5"/>
  <c r="N6335" i="5"/>
  <c r="M6335" i="5"/>
  <c r="L6335" i="5"/>
  <c r="N6334" i="5"/>
  <c r="M6334" i="5"/>
  <c r="L6334" i="5"/>
  <c r="N6333" i="5"/>
  <c r="M6333" i="5"/>
  <c r="L6333" i="5"/>
  <c r="N6332" i="5"/>
  <c r="M6332" i="5"/>
  <c r="L6332" i="5"/>
  <c r="N6331" i="5"/>
  <c r="M6331" i="5"/>
  <c r="L6331" i="5"/>
  <c r="N6330" i="5"/>
  <c r="M6330" i="5"/>
  <c r="L6330" i="5"/>
  <c r="N6329" i="5"/>
  <c r="M6329" i="5"/>
  <c r="L6329" i="5"/>
  <c r="N6328" i="5"/>
  <c r="M6328" i="5"/>
  <c r="L6328" i="5"/>
  <c r="N6326" i="5"/>
  <c r="M6326" i="5"/>
  <c r="L6326" i="5"/>
  <c r="N6325" i="5"/>
  <c r="M6325" i="5"/>
  <c r="L6325" i="5"/>
  <c r="N6324" i="5"/>
  <c r="M6324" i="5"/>
  <c r="L6324" i="5"/>
  <c r="N6323" i="5"/>
  <c r="M6323" i="5"/>
  <c r="L6323" i="5"/>
  <c r="N6322" i="5"/>
  <c r="M6322" i="5"/>
  <c r="L6322" i="5"/>
  <c r="N6321" i="5"/>
  <c r="M6321" i="5"/>
  <c r="L6321" i="5"/>
  <c r="N6320" i="5"/>
  <c r="M6320" i="5"/>
  <c r="L6320" i="5"/>
  <c r="N6319" i="5"/>
  <c r="M6319" i="5"/>
  <c r="L6319" i="5"/>
  <c r="N6318" i="5"/>
  <c r="M6318" i="5"/>
  <c r="L6318" i="5"/>
  <c r="N6317" i="5"/>
  <c r="M6317" i="5"/>
  <c r="L6317" i="5"/>
  <c r="N6316" i="5"/>
  <c r="M6316" i="5"/>
  <c r="L6316" i="5"/>
  <c r="N6315" i="5"/>
  <c r="M6315" i="5"/>
  <c r="L6315" i="5"/>
  <c r="N6314" i="5"/>
  <c r="M6314" i="5"/>
  <c r="L6314" i="5"/>
  <c r="N6313" i="5"/>
  <c r="M6313" i="5"/>
  <c r="L6313" i="5"/>
  <c r="N6303" i="5"/>
  <c r="M6303" i="5"/>
  <c r="L6303" i="5"/>
  <c r="N6302" i="5"/>
  <c r="M6302" i="5"/>
  <c r="L6302" i="5"/>
  <c r="N6301" i="5"/>
  <c r="M6301" i="5"/>
  <c r="L6301" i="5"/>
  <c r="N6300" i="5"/>
  <c r="M6300" i="5"/>
  <c r="L6300" i="5"/>
  <c r="N6299" i="5"/>
  <c r="M6299" i="5"/>
  <c r="L6299" i="5"/>
  <c r="N6298" i="5"/>
  <c r="M6298" i="5"/>
  <c r="L6298" i="5"/>
  <c r="N6297" i="5"/>
  <c r="M6297" i="5"/>
  <c r="L6297" i="5"/>
  <c r="N6296" i="5"/>
  <c r="M6296" i="5"/>
  <c r="L6296" i="5"/>
  <c r="N6295" i="5"/>
  <c r="M6295" i="5"/>
  <c r="L6295" i="5"/>
  <c r="N6294" i="5"/>
  <c r="M6294" i="5"/>
  <c r="L6294" i="5"/>
  <c r="N6293" i="5"/>
  <c r="M6293" i="5"/>
  <c r="L6293" i="5"/>
  <c r="N6292" i="5"/>
  <c r="M6292" i="5"/>
  <c r="L6292" i="5"/>
  <c r="N6291" i="5"/>
  <c r="M6291" i="5"/>
  <c r="L6291" i="5"/>
  <c r="N6290" i="5"/>
  <c r="M6290" i="5"/>
  <c r="L6290" i="5"/>
  <c r="N6288" i="5"/>
  <c r="M6288" i="5"/>
  <c r="L6288" i="5"/>
  <c r="N6287" i="5"/>
  <c r="M6287" i="5"/>
  <c r="L6287" i="5"/>
  <c r="N6286" i="5"/>
  <c r="M6286" i="5"/>
  <c r="L6286" i="5"/>
  <c r="N6285" i="5"/>
  <c r="M6285" i="5"/>
  <c r="L6285" i="5"/>
  <c r="N6284" i="5"/>
  <c r="M6284" i="5"/>
  <c r="L6284" i="5"/>
  <c r="N6283" i="5"/>
  <c r="M6283" i="5"/>
  <c r="L6283" i="5"/>
  <c r="N6282" i="5"/>
  <c r="M6282" i="5"/>
  <c r="L6282" i="5"/>
  <c r="N6281" i="5"/>
  <c r="M6281" i="5"/>
  <c r="L6281" i="5"/>
  <c r="N6280" i="5"/>
  <c r="M6280" i="5"/>
  <c r="L6280" i="5"/>
  <c r="N6279" i="5"/>
  <c r="M6279" i="5"/>
  <c r="L6279" i="5"/>
  <c r="N6278" i="5"/>
  <c r="M6278" i="5"/>
  <c r="L6278" i="5"/>
  <c r="N6277" i="5"/>
  <c r="M6277" i="5"/>
  <c r="L6277" i="5"/>
  <c r="N6276" i="5"/>
  <c r="M6276" i="5"/>
  <c r="L6276" i="5"/>
  <c r="N6275" i="5"/>
  <c r="M6275" i="5"/>
  <c r="L6275" i="5"/>
  <c r="N6265" i="5"/>
  <c r="M6265" i="5"/>
  <c r="L6265" i="5"/>
  <c r="N6264" i="5"/>
  <c r="M6264" i="5"/>
  <c r="L6264" i="5"/>
  <c r="N6263" i="5"/>
  <c r="M6263" i="5"/>
  <c r="L6263" i="5"/>
  <c r="N6262" i="5"/>
  <c r="M6262" i="5"/>
  <c r="L6262" i="5"/>
  <c r="N6261" i="5"/>
  <c r="M6261" i="5"/>
  <c r="L6261" i="5"/>
  <c r="N6260" i="5"/>
  <c r="M6260" i="5"/>
  <c r="L6260" i="5"/>
  <c r="N6259" i="5"/>
  <c r="M6259" i="5"/>
  <c r="L6259" i="5"/>
  <c r="N6258" i="5"/>
  <c r="M6258" i="5"/>
  <c r="L6258" i="5"/>
  <c r="N6257" i="5"/>
  <c r="M6257" i="5"/>
  <c r="L6257" i="5"/>
  <c r="N6256" i="5"/>
  <c r="M6256" i="5"/>
  <c r="L6256" i="5"/>
  <c r="N6255" i="5"/>
  <c r="M6255" i="5"/>
  <c r="L6255" i="5"/>
  <c r="N6254" i="5"/>
  <c r="M6254" i="5"/>
  <c r="L6254" i="5"/>
  <c r="N6253" i="5"/>
  <c r="M6253" i="5"/>
  <c r="L6253" i="5"/>
  <c r="N6252" i="5"/>
  <c r="M6252" i="5"/>
  <c r="L6252" i="5"/>
  <c r="N6250" i="5"/>
  <c r="M6250" i="5"/>
  <c r="L6250" i="5"/>
  <c r="N6249" i="5"/>
  <c r="M6249" i="5"/>
  <c r="L6249" i="5"/>
  <c r="N6248" i="5"/>
  <c r="M6248" i="5"/>
  <c r="L6248" i="5"/>
  <c r="N6247" i="5"/>
  <c r="M6247" i="5"/>
  <c r="L6247" i="5"/>
  <c r="N6246" i="5"/>
  <c r="M6246" i="5"/>
  <c r="L6246" i="5"/>
  <c r="N6245" i="5"/>
  <c r="M6245" i="5"/>
  <c r="L6245" i="5"/>
  <c r="N6244" i="5"/>
  <c r="M6244" i="5"/>
  <c r="L6244" i="5"/>
  <c r="N6243" i="5"/>
  <c r="M6243" i="5"/>
  <c r="L6243" i="5"/>
  <c r="N6242" i="5"/>
  <c r="M6242" i="5"/>
  <c r="L6242" i="5"/>
  <c r="N6241" i="5"/>
  <c r="M6241" i="5"/>
  <c r="L6241" i="5"/>
  <c r="N6240" i="5"/>
  <c r="M6240" i="5"/>
  <c r="L6240" i="5"/>
  <c r="N6239" i="5"/>
  <c r="M6239" i="5"/>
  <c r="L6239" i="5"/>
  <c r="N6238" i="5"/>
  <c r="M6238" i="5"/>
  <c r="L6238" i="5"/>
  <c r="N6237" i="5"/>
  <c r="M6237" i="5"/>
  <c r="L6237" i="5"/>
  <c r="N6227" i="5"/>
  <c r="M6227" i="5"/>
  <c r="L6227" i="5"/>
  <c r="N6226" i="5"/>
  <c r="M6226" i="5"/>
  <c r="L6226" i="5"/>
  <c r="N6225" i="5"/>
  <c r="M6225" i="5"/>
  <c r="L6225" i="5"/>
  <c r="N6224" i="5"/>
  <c r="M6224" i="5"/>
  <c r="L6224" i="5"/>
  <c r="N6223" i="5"/>
  <c r="M6223" i="5"/>
  <c r="L6223" i="5"/>
  <c r="N6222" i="5"/>
  <c r="M6222" i="5"/>
  <c r="L6222" i="5"/>
  <c r="N6221" i="5"/>
  <c r="M6221" i="5"/>
  <c r="L6221" i="5"/>
  <c r="N6220" i="5"/>
  <c r="M6220" i="5"/>
  <c r="L6220" i="5"/>
  <c r="N6219" i="5"/>
  <c r="M6219" i="5"/>
  <c r="L6219" i="5"/>
  <c r="N6218" i="5"/>
  <c r="M6218" i="5"/>
  <c r="L6218" i="5"/>
  <c r="N6217" i="5"/>
  <c r="M6217" i="5"/>
  <c r="L6217" i="5"/>
  <c r="N6216" i="5"/>
  <c r="M6216" i="5"/>
  <c r="L6216" i="5"/>
  <c r="N6215" i="5"/>
  <c r="M6215" i="5"/>
  <c r="L6215" i="5"/>
  <c r="N6214" i="5"/>
  <c r="M6214" i="5"/>
  <c r="L6214" i="5"/>
  <c r="N6212" i="5"/>
  <c r="M6212" i="5"/>
  <c r="L6212" i="5"/>
  <c r="N6211" i="5"/>
  <c r="M6211" i="5"/>
  <c r="L6211" i="5"/>
  <c r="N6210" i="5"/>
  <c r="M6210" i="5"/>
  <c r="L6210" i="5"/>
  <c r="N6209" i="5"/>
  <c r="M6209" i="5"/>
  <c r="L6209" i="5"/>
  <c r="N6208" i="5"/>
  <c r="M6208" i="5"/>
  <c r="L6208" i="5"/>
  <c r="N6207" i="5"/>
  <c r="M6207" i="5"/>
  <c r="L6207" i="5"/>
  <c r="N6206" i="5"/>
  <c r="M6206" i="5"/>
  <c r="L6206" i="5"/>
  <c r="N6205" i="5"/>
  <c r="M6205" i="5"/>
  <c r="L6205" i="5"/>
  <c r="N6204" i="5"/>
  <c r="M6204" i="5"/>
  <c r="L6204" i="5"/>
  <c r="N6203" i="5"/>
  <c r="M6203" i="5"/>
  <c r="L6203" i="5"/>
  <c r="N6202" i="5"/>
  <c r="M6202" i="5"/>
  <c r="L6202" i="5"/>
  <c r="N6201" i="5"/>
  <c r="M6201" i="5"/>
  <c r="L6201" i="5"/>
  <c r="N6200" i="5"/>
  <c r="M6200" i="5"/>
  <c r="L6200" i="5"/>
  <c r="N6199" i="5"/>
  <c r="M6199" i="5"/>
  <c r="L6199" i="5"/>
  <c r="N6189" i="5"/>
  <c r="M6189" i="5"/>
  <c r="L6189" i="5"/>
  <c r="N6188" i="5"/>
  <c r="M6188" i="5"/>
  <c r="L6188" i="5"/>
  <c r="N6187" i="5"/>
  <c r="M6187" i="5"/>
  <c r="L6187" i="5"/>
  <c r="N6186" i="5"/>
  <c r="M6186" i="5"/>
  <c r="L6186" i="5"/>
  <c r="N6185" i="5"/>
  <c r="M6185" i="5"/>
  <c r="L6185" i="5"/>
  <c r="N6184" i="5"/>
  <c r="M6184" i="5"/>
  <c r="L6184" i="5"/>
  <c r="N6183" i="5"/>
  <c r="M6183" i="5"/>
  <c r="L6183" i="5"/>
  <c r="N6182" i="5"/>
  <c r="M6182" i="5"/>
  <c r="L6182" i="5"/>
  <c r="N6181" i="5"/>
  <c r="M6181" i="5"/>
  <c r="L6181" i="5"/>
  <c r="N6180" i="5"/>
  <c r="M6180" i="5"/>
  <c r="L6180" i="5"/>
  <c r="N6179" i="5"/>
  <c r="M6179" i="5"/>
  <c r="L6179" i="5"/>
  <c r="N6178" i="5"/>
  <c r="M6178" i="5"/>
  <c r="L6178" i="5"/>
  <c r="N6177" i="5"/>
  <c r="M6177" i="5"/>
  <c r="L6177" i="5"/>
  <c r="N6176" i="5"/>
  <c r="M6176" i="5"/>
  <c r="L6176" i="5"/>
  <c r="N6174" i="5"/>
  <c r="M6174" i="5"/>
  <c r="L6174" i="5"/>
  <c r="N6173" i="5"/>
  <c r="M6173" i="5"/>
  <c r="L6173" i="5"/>
  <c r="N6172" i="5"/>
  <c r="M6172" i="5"/>
  <c r="L6172" i="5"/>
  <c r="N6171" i="5"/>
  <c r="M6171" i="5"/>
  <c r="L6171" i="5"/>
  <c r="N6170" i="5"/>
  <c r="M6170" i="5"/>
  <c r="L6170" i="5"/>
  <c r="N6169" i="5"/>
  <c r="M6169" i="5"/>
  <c r="L6169" i="5"/>
  <c r="N6168" i="5"/>
  <c r="M6168" i="5"/>
  <c r="L6168" i="5"/>
  <c r="N6167" i="5"/>
  <c r="M6167" i="5"/>
  <c r="L6167" i="5"/>
  <c r="N6166" i="5"/>
  <c r="M6166" i="5"/>
  <c r="L6166" i="5"/>
  <c r="N6165" i="5"/>
  <c r="M6165" i="5"/>
  <c r="L6165" i="5"/>
  <c r="N6164" i="5"/>
  <c r="M6164" i="5"/>
  <c r="L6164" i="5"/>
  <c r="N6163" i="5"/>
  <c r="M6163" i="5"/>
  <c r="L6163" i="5"/>
  <c r="N6162" i="5"/>
  <c r="M6162" i="5"/>
  <c r="L6162" i="5"/>
  <c r="N6161" i="5"/>
  <c r="M6161" i="5"/>
  <c r="L6161" i="5"/>
  <c r="N6151" i="5"/>
  <c r="M6151" i="5"/>
  <c r="L6151" i="5"/>
  <c r="N6150" i="5"/>
  <c r="M6150" i="5"/>
  <c r="L6150" i="5"/>
  <c r="N6149" i="5"/>
  <c r="M6149" i="5"/>
  <c r="L6149" i="5"/>
  <c r="N6148" i="5"/>
  <c r="M6148" i="5"/>
  <c r="L6148" i="5"/>
  <c r="N6147" i="5"/>
  <c r="M6147" i="5"/>
  <c r="L6147" i="5"/>
  <c r="N6146" i="5"/>
  <c r="M6146" i="5"/>
  <c r="L6146" i="5"/>
  <c r="N6145" i="5"/>
  <c r="M6145" i="5"/>
  <c r="L6145" i="5"/>
  <c r="N6144" i="5"/>
  <c r="M6144" i="5"/>
  <c r="L6144" i="5"/>
  <c r="N6143" i="5"/>
  <c r="M6143" i="5"/>
  <c r="L6143" i="5"/>
  <c r="N6142" i="5"/>
  <c r="M6142" i="5"/>
  <c r="L6142" i="5"/>
  <c r="N6141" i="5"/>
  <c r="M6141" i="5"/>
  <c r="L6141" i="5"/>
  <c r="N6140" i="5"/>
  <c r="M6140" i="5"/>
  <c r="L6140" i="5"/>
  <c r="N6139" i="5"/>
  <c r="M6139" i="5"/>
  <c r="L6139" i="5"/>
  <c r="N6138" i="5"/>
  <c r="M6138" i="5"/>
  <c r="L6138" i="5"/>
  <c r="N6136" i="5"/>
  <c r="M6136" i="5"/>
  <c r="L6136" i="5"/>
  <c r="N6135" i="5"/>
  <c r="M6135" i="5"/>
  <c r="L6135" i="5"/>
  <c r="N6134" i="5"/>
  <c r="M6134" i="5"/>
  <c r="L6134" i="5"/>
  <c r="N6133" i="5"/>
  <c r="M6133" i="5"/>
  <c r="L6133" i="5"/>
  <c r="N6132" i="5"/>
  <c r="M6132" i="5"/>
  <c r="L6132" i="5"/>
  <c r="N6131" i="5"/>
  <c r="M6131" i="5"/>
  <c r="L6131" i="5"/>
  <c r="N6130" i="5"/>
  <c r="M6130" i="5"/>
  <c r="L6130" i="5"/>
  <c r="N6129" i="5"/>
  <c r="M6129" i="5"/>
  <c r="L6129" i="5"/>
  <c r="N6128" i="5"/>
  <c r="M6128" i="5"/>
  <c r="L6128" i="5"/>
  <c r="N6127" i="5"/>
  <c r="M6127" i="5"/>
  <c r="L6127" i="5"/>
  <c r="N6126" i="5"/>
  <c r="M6126" i="5"/>
  <c r="L6126" i="5"/>
  <c r="N6125" i="5"/>
  <c r="M6125" i="5"/>
  <c r="L6125" i="5"/>
  <c r="N6124" i="5"/>
  <c r="M6124" i="5"/>
  <c r="L6124" i="5"/>
  <c r="N6123" i="5"/>
  <c r="M6123" i="5"/>
  <c r="L6123" i="5"/>
  <c r="N6113" i="5"/>
  <c r="M6113" i="5"/>
  <c r="L6113" i="5"/>
  <c r="N6112" i="5"/>
  <c r="M6112" i="5"/>
  <c r="L6112" i="5"/>
  <c r="N6111" i="5"/>
  <c r="M6111" i="5"/>
  <c r="L6111" i="5"/>
  <c r="N6110" i="5"/>
  <c r="M6110" i="5"/>
  <c r="L6110" i="5"/>
  <c r="N6109" i="5"/>
  <c r="M6109" i="5"/>
  <c r="L6109" i="5"/>
  <c r="N6108" i="5"/>
  <c r="M6108" i="5"/>
  <c r="L6108" i="5"/>
  <c r="N6107" i="5"/>
  <c r="M6107" i="5"/>
  <c r="L6107" i="5"/>
  <c r="N6106" i="5"/>
  <c r="M6106" i="5"/>
  <c r="L6106" i="5"/>
  <c r="N6105" i="5"/>
  <c r="M6105" i="5"/>
  <c r="L6105" i="5"/>
  <c r="N6104" i="5"/>
  <c r="M6104" i="5"/>
  <c r="L6104" i="5"/>
  <c r="N6103" i="5"/>
  <c r="M6103" i="5"/>
  <c r="L6103" i="5"/>
  <c r="N6102" i="5"/>
  <c r="M6102" i="5"/>
  <c r="L6102" i="5"/>
  <c r="N6101" i="5"/>
  <c r="M6101" i="5"/>
  <c r="L6101" i="5"/>
  <c r="N6100" i="5"/>
  <c r="M6100" i="5"/>
  <c r="L6100" i="5"/>
  <c r="N6098" i="5"/>
  <c r="M6098" i="5"/>
  <c r="L6098" i="5"/>
  <c r="N6097" i="5"/>
  <c r="M6097" i="5"/>
  <c r="L6097" i="5"/>
  <c r="N6096" i="5"/>
  <c r="M6096" i="5"/>
  <c r="L6096" i="5"/>
  <c r="N6095" i="5"/>
  <c r="M6095" i="5"/>
  <c r="L6095" i="5"/>
  <c r="N6094" i="5"/>
  <c r="M6094" i="5"/>
  <c r="L6094" i="5"/>
  <c r="N6093" i="5"/>
  <c r="M6093" i="5"/>
  <c r="L6093" i="5"/>
  <c r="N6092" i="5"/>
  <c r="M6092" i="5"/>
  <c r="L6092" i="5"/>
  <c r="N6091" i="5"/>
  <c r="M6091" i="5"/>
  <c r="L6091" i="5"/>
  <c r="N6090" i="5"/>
  <c r="M6090" i="5"/>
  <c r="L6090" i="5"/>
  <c r="N6089" i="5"/>
  <c r="M6089" i="5"/>
  <c r="L6089" i="5"/>
  <c r="N6088" i="5"/>
  <c r="M6088" i="5"/>
  <c r="L6088" i="5"/>
  <c r="N6087" i="5"/>
  <c r="M6087" i="5"/>
  <c r="L6087" i="5"/>
  <c r="N6086" i="5"/>
  <c r="M6086" i="5"/>
  <c r="L6086" i="5"/>
  <c r="N6085" i="5"/>
  <c r="M6085" i="5"/>
  <c r="L6085" i="5"/>
  <c r="N6075" i="5"/>
  <c r="M6075" i="5"/>
  <c r="L6075" i="5"/>
  <c r="N6074" i="5"/>
  <c r="M6074" i="5"/>
  <c r="L6074" i="5"/>
  <c r="N6073" i="5"/>
  <c r="M6073" i="5"/>
  <c r="L6073" i="5"/>
  <c r="N6072" i="5"/>
  <c r="M6072" i="5"/>
  <c r="L6072" i="5"/>
  <c r="N6071" i="5"/>
  <c r="M6071" i="5"/>
  <c r="L6071" i="5"/>
  <c r="N6070" i="5"/>
  <c r="M6070" i="5"/>
  <c r="L6070" i="5"/>
  <c r="N6069" i="5"/>
  <c r="M6069" i="5"/>
  <c r="L6069" i="5"/>
  <c r="N6068" i="5"/>
  <c r="M6068" i="5"/>
  <c r="L6068" i="5"/>
  <c r="N6067" i="5"/>
  <c r="M6067" i="5"/>
  <c r="L6067" i="5"/>
  <c r="N6066" i="5"/>
  <c r="M6066" i="5"/>
  <c r="L6066" i="5"/>
  <c r="N6065" i="5"/>
  <c r="M6065" i="5"/>
  <c r="L6065" i="5"/>
  <c r="N6064" i="5"/>
  <c r="M6064" i="5"/>
  <c r="L6064" i="5"/>
  <c r="N6063" i="5"/>
  <c r="M6063" i="5"/>
  <c r="L6063" i="5"/>
  <c r="N6062" i="5"/>
  <c r="M6062" i="5"/>
  <c r="L6062" i="5"/>
  <c r="N6060" i="5"/>
  <c r="M6060" i="5"/>
  <c r="L6060" i="5"/>
  <c r="N6059" i="5"/>
  <c r="M6059" i="5"/>
  <c r="L6059" i="5"/>
  <c r="N6058" i="5"/>
  <c r="M6058" i="5"/>
  <c r="L6058" i="5"/>
  <c r="N6057" i="5"/>
  <c r="M6057" i="5"/>
  <c r="L6057" i="5"/>
  <c r="N6056" i="5"/>
  <c r="M6056" i="5"/>
  <c r="L6056" i="5"/>
  <c r="N6055" i="5"/>
  <c r="M6055" i="5"/>
  <c r="L6055" i="5"/>
  <c r="N6054" i="5"/>
  <c r="M6054" i="5"/>
  <c r="L6054" i="5"/>
  <c r="N6053" i="5"/>
  <c r="M6053" i="5"/>
  <c r="L6053" i="5"/>
  <c r="N6052" i="5"/>
  <c r="M6052" i="5"/>
  <c r="L6052" i="5"/>
  <c r="N6051" i="5"/>
  <c r="M6051" i="5"/>
  <c r="L6051" i="5"/>
  <c r="N6050" i="5"/>
  <c r="M6050" i="5"/>
  <c r="L6050" i="5"/>
  <c r="N6049" i="5"/>
  <c r="M6049" i="5"/>
  <c r="L6049" i="5"/>
  <c r="N6048" i="5"/>
  <c r="M6048" i="5"/>
  <c r="L6048" i="5"/>
  <c r="N6047" i="5"/>
  <c r="M6047" i="5"/>
  <c r="L6047" i="5"/>
  <c r="N6037" i="5"/>
  <c r="M6037" i="5"/>
  <c r="L6037" i="5"/>
  <c r="N6036" i="5"/>
  <c r="M6036" i="5"/>
  <c r="L6036" i="5"/>
  <c r="N6035" i="5"/>
  <c r="M6035" i="5"/>
  <c r="L6035" i="5"/>
  <c r="N6034" i="5"/>
  <c r="M6034" i="5"/>
  <c r="L6034" i="5"/>
  <c r="N6033" i="5"/>
  <c r="M6033" i="5"/>
  <c r="L6033" i="5"/>
  <c r="N6032" i="5"/>
  <c r="M6032" i="5"/>
  <c r="L6032" i="5"/>
  <c r="N6031" i="5"/>
  <c r="M6031" i="5"/>
  <c r="L6031" i="5"/>
  <c r="N6030" i="5"/>
  <c r="M6030" i="5"/>
  <c r="L6030" i="5"/>
  <c r="N6029" i="5"/>
  <c r="M6029" i="5"/>
  <c r="L6029" i="5"/>
  <c r="N6028" i="5"/>
  <c r="M6028" i="5"/>
  <c r="L6028" i="5"/>
  <c r="N6027" i="5"/>
  <c r="M6027" i="5"/>
  <c r="L6027" i="5"/>
  <c r="N6026" i="5"/>
  <c r="M6026" i="5"/>
  <c r="L6026" i="5"/>
  <c r="N6025" i="5"/>
  <c r="M6025" i="5"/>
  <c r="L6025" i="5"/>
  <c r="N6024" i="5"/>
  <c r="M6024" i="5"/>
  <c r="L6024" i="5"/>
  <c r="N6022" i="5"/>
  <c r="M6022" i="5"/>
  <c r="L6022" i="5"/>
  <c r="N6021" i="5"/>
  <c r="M6021" i="5"/>
  <c r="L6021" i="5"/>
  <c r="N6020" i="5"/>
  <c r="M6020" i="5"/>
  <c r="L6020" i="5"/>
  <c r="N6019" i="5"/>
  <c r="M6019" i="5"/>
  <c r="L6019" i="5"/>
  <c r="N6018" i="5"/>
  <c r="M6018" i="5"/>
  <c r="L6018" i="5"/>
  <c r="N6017" i="5"/>
  <c r="M6017" i="5"/>
  <c r="L6017" i="5"/>
  <c r="N6016" i="5"/>
  <c r="M6016" i="5"/>
  <c r="L6016" i="5"/>
  <c r="N6015" i="5"/>
  <c r="M6015" i="5"/>
  <c r="L6015" i="5"/>
  <c r="N6014" i="5"/>
  <c r="M6014" i="5"/>
  <c r="L6014" i="5"/>
  <c r="N6013" i="5"/>
  <c r="M6013" i="5"/>
  <c r="L6013" i="5"/>
  <c r="N6012" i="5"/>
  <c r="M6012" i="5"/>
  <c r="L6012" i="5"/>
  <c r="N6011" i="5"/>
  <c r="M6011" i="5"/>
  <c r="L6011" i="5"/>
  <c r="N6010" i="5"/>
  <c r="M6010" i="5"/>
  <c r="L6010" i="5"/>
  <c r="N6009" i="5"/>
  <c r="M6009" i="5"/>
  <c r="L6009" i="5"/>
  <c r="N5999" i="5"/>
  <c r="M5999" i="5"/>
  <c r="L5999" i="5"/>
  <c r="N5998" i="5"/>
  <c r="M5998" i="5"/>
  <c r="L5998" i="5"/>
  <c r="N5997" i="5"/>
  <c r="M5997" i="5"/>
  <c r="L5997" i="5"/>
  <c r="N5996" i="5"/>
  <c r="M5996" i="5"/>
  <c r="L5996" i="5"/>
  <c r="N5995" i="5"/>
  <c r="M5995" i="5"/>
  <c r="L5995" i="5"/>
  <c r="N5994" i="5"/>
  <c r="M5994" i="5"/>
  <c r="L5994" i="5"/>
  <c r="N5993" i="5"/>
  <c r="M5993" i="5"/>
  <c r="L5993" i="5"/>
  <c r="N5992" i="5"/>
  <c r="M5992" i="5"/>
  <c r="L5992" i="5"/>
  <c r="N5991" i="5"/>
  <c r="M5991" i="5"/>
  <c r="L5991" i="5"/>
  <c r="N5990" i="5"/>
  <c r="M5990" i="5"/>
  <c r="L5990" i="5"/>
  <c r="N5989" i="5"/>
  <c r="M5989" i="5"/>
  <c r="L5989" i="5"/>
  <c r="N5988" i="5"/>
  <c r="M5988" i="5"/>
  <c r="L5988" i="5"/>
  <c r="N5987" i="5"/>
  <c r="M5987" i="5"/>
  <c r="L5987" i="5"/>
  <c r="N5986" i="5"/>
  <c r="M5986" i="5"/>
  <c r="L5986" i="5"/>
  <c r="N5984" i="5"/>
  <c r="M5984" i="5"/>
  <c r="L5984" i="5"/>
  <c r="N5983" i="5"/>
  <c r="M5983" i="5"/>
  <c r="L5983" i="5"/>
  <c r="N5982" i="5"/>
  <c r="M5982" i="5"/>
  <c r="L5982" i="5"/>
  <c r="N5981" i="5"/>
  <c r="M5981" i="5"/>
  <c r="L5981" i="5"/>
  <c r="N5980" i="5"/>
  <c r="M5980" i="5"/>
  <c r="L5980" i="5"/>
  <c r="N5979" i="5"/>
  <c r="M5979" i="5"/>
  <c r="L5979" i="5"/>
  <c r="N5978" i="5"/>
  <c r="M5978" i="5"/>
  <c r="L5978" i="5"/>
  <c r="N5977" i="5"/>
  <c r="M5977" i="5"/>
  <c r="L5977" i="5"/>
  <c r="N5976" i="5"/>
  <c r="M5976" i="5"/>
  <c r="L5976" i="5"/>
  <c r="N5975" i="5"/>
  <c r="M5975" i="5"/>
  <c r="L5975" i="5"/>
  <c r="N5974" i="5"/>
  <c r="M5974" i="5"/>
  <c r="L5974" i="5"/>
  <c r="N5973" i="5"/>
  <c r="M5973" i="5"/>
  <c r="L5973" i="5"/>
  <c r="N5972" i="5"/>
  <c r="M5972" i="5"/>
  <c r="L5972" i="5"/>
  <c r="N5971" i="5"/>
  <c r="M5971" i="5"/>
  <c r="L5971" i="5"/>
  <c r="N5961" i="5"/>
  <c r="M5961" i="5"/>
  <c r="L5961" i="5"/>
  <c r="N5960" i="5"/>
  <c r="M5960" i="5"/>
  <c r="L5960" i="5"/>
  <c r="N5959" i="5"/>
  <c r="M5959" i="5"/>
  <c r="L5959" i="5"/>
  <c r="N5958" i="5"/>
  <c r="M5958" i="5"/>
  <c r="L5958" i="5"/>
  <c r="N5957" i="5"/>
  <c r="M5957" i="5"/>
  <c r="L5957" i="5"/>
  <c r="N5956" i="5"/>
  <c r="M5956" i="5"/>
  <c r="L5956" i="5"/>
  <c r="N5955" i="5"/>
  <c r="M5955" i="5"/>
  <c r="L5955" i="5"/>
  <c r="N5954" i="5"/>
  <c r="M5954" i="5"/>
  <c r="L5954" i="5"/>
  <c r="N5953" i="5"/>
  <c r="M5953" i="5"/>
  <c r="L5953" i="5"/>
  <c r="N5952" i="5"/>
  <c r="M5952" i="5"/>
  <c r="L5952" i="5"/>
  <c r="N5951" i="5"/>
  <c r="M5951" i="5"/>
  <c r="L5951" i="5"/>
  <c r="N5950" i="5"/>
  <c r="M5950" i="5"/>
  <c r="L5950" i="5"/>
  <c r="N5949" i="5"/>
  <c r="M5949" i="5"/>
  <c r="L5949" i="5"/>
  <c r="N5948" i="5"/>
  <c r="M5948" i="5"/>
  <c r="L5948" i="5"/>
  <c r="N5946" i="5"/>
  <c r="M5946" i="5"/>
  <c r="L5946" i="5"/>
  <c r="N5945" i="5"/>
  <c r="M5945" i="5"/>
  <c r="L5945" i="5"/>
  <c r="N5944" i="5"/>
  <c r="M5944" i="5"/>
  <c r="L5944" i="5"/>
  <c r="N5943" i="5"/>
  <c r="M5943" i="5"/>
  <c r="L5943" i="5"/>
  <c r="N5942" i="5"/>
  <c r="M5942" i="5"/>
  <c r="L5942" i="5"/>
  <c r="N5941" i="5"/>
  <c r="M5941" i="5"/>
  <c r="L5941" i="5"/>
  <c r="N5940" i="5"/>
  <c r="M5940" i="5"/>
  <c r="L5940" i="5"/>
  <c r="N5939" i="5"/>
  <c r="M5939" i="5"/>
  <c r="L5939" i="5"/>
  <c r="N5938" i="5"/>
  <c r="M5938" i="5"/>
  <c r="L5938" i="5"/>
  <c r="N5937" i="5"/>
  <c r="M5937" i="5"/>
  <c r="L5937" i="5"/>
  <c r="N5936" i="5"/>
  <c r="M5936" i="5"/>
  <c r="L5936" i="5"/>
  <c r="N5935" i="5"/>
  <c r="M5935" i="5"/>
  <c r="L5935" i="5"/>
  <c r="N5934" i="5"/>
  <c r="M5934" i="5"/>
  <c r="L5934" i="5"/>
  <c r="N5933" i="5"/>
  <c r="M5933" i="5"/>
  <c r="L5933" i="5"/>
  <c r="N5923" i="5"/>
  <c r="M5923" i="5"/>
  <c r="L5923" i="5"/>
  <c r="N5922" i="5"/>
  <c r="M5922" i="5"/>
  <c r="L5922" i="5"/>
  <c r="N5921" i="5"/>
  <c r="M5921" i="5"/>
  <c r="L5921" i="5"/>
  <c r="N5920" i="5"/>
  <c r="M5920" i="5"/>
  <c r="L5920" i="5"/>
  <c r="N5919" i="5"/>
  <c r="M5919" i="5"/>
  <c r="L5919" i="5"/>
  <c r="N5918" i="5"/>
  <c r="M5918" i="5"/>
  <c r="L5918" i="5"/>
  <c r="N5917" i="5"/>
  <c r="M5917" i="5"/>
  <c r="L5917" i="5"/>
  <c r="N5916" i="5"/>
  <c r="M5916" i="5"/>
  <c r="L5916" i="5"/>
  <c r="N5915" i="5"/>
  <c r="M5915" i="5"/>
  <c r="L5915" i="5"/>
  <c r="N5914" i="5"/>
  <c r="M5914" i="5"/>
  <c r="L5914" i="5"/>
  <c r="N5913" i="5"/>
  <c r="M5913" i="5"/>
  <c r="L5913" i="5"/>
  <c r="N5912" i="5"/>
  <c r="M5912" i="5"/>
  <c r="L5912" i="5"/>
  <c r="N5911" i="5"/>
  <c r="M5911" i="5"/>
  <c r="L5911" i="5"/>
  <c r="N5910" i="5"/>
  <c r="M5910" i="5"/>
  <c r="L5910" i="5"/>
  <c r="N5908" i="5"/>
  <c r="M5908" i="5"/>
  <c r="L5908" i="5"/>
  <c r="N5907" i="5"/>
  <c r="M5907" i="5"/>
  <c r="L5907" i="5"/>
  <c r="N5906" i="5"/>
  <c r="M5906" i="5"/>
  <c r="L5906" i="5"/>
  <c r="N5905" i="5"/>
  <c r="M5905" i="5"/>
  <c r="L5905" i="5"/>
  <c r="N5904" i="5"/>
  <c r="M5904" i="5"/>
  <c r="L5904" i="5"/>
  <c r="N5903" i="5"/>
  <c r="M5903" i="5"/>
  <c r="L5903" i="5"/>
  <c r="N5902" i="5"/>
  <c r="M5902" i="5"/>
  <c r="L5902" i="5"/>
  <c r="N5901" i="5"/>
  <c r="M5901" i="5"/>
  <c r="L5901" i="5"/>
  <c r="N5900" i="5"/>
  <c r="M5900" i="5"/>
  <c r="L5900" i="5"/>
  <c r="N5899" i="5"/>
  <c r="M5899" i="5"/>
  <c r="L5899" i="5"/>
  <c r="N5898" i="5"/>
  <c r="M5898" i="5"/>
  <c r="L5898" i="5"/>
  <c r="N5897" i="5"/>
  <c r="M5897" i="5"/>
  <c r="L5897" i="5"/>
  <c r="N5896" i="5"/>
  <c r="M5896" i="5"/>
  <c r="L5896" i="5"/>
  <c r="N5895" i="5"/>
  <c r="M5895" i="5"/>
  <c r="L5895" i="5"/>
  <c r="N5885" i="5"/>
  <c r="M5885" i="5"/>
  <c r="L5885" i="5"/>
  <c r="N5884" i="5"/>
  <c r="M5884" i="5"/>
  <c r="L5884" i="5"/>
  <c r="N5883" i="5"/>
  <c r="M5883" i="5"/>
  <c r="L5883" i="5"/>
  <c r="N5882" i="5"/>
  <c r="M5882" i="5"/>
  <c r="L5882" i="5"/>
  <c r="N5881" i="5"/>
  <c r="M5881" i="5"/>
  <c r="L5881" i="5"/>
  <c r="N5880" i="5"/>
  <c r="M5880" i="5"/>
  <c r="L5880" i="5"/>
  <c r="N5879" i="5"/>
  <c r="M5879" i="5"/>
  <c r="L5879" i="5"/>
  <c r="N5878" i="5"/>
  <c r="M5878" i="5"/>
  <c r="L5878" i="5"/>
  <c r="N5877" i="5"/>
  <c r="M5877" i="5"/>
  <c r="L5877" i="5"/>
  <c r="N5876" i="5"/>
  <c r="M5876" i="5"/>
  <c r="L5876" i="5"/>
  <c r="N5875" i="5"/>
  <c r="M5875" i="5"/>
  <c r="L5875" i="5"/>
  <c r="N5874" i="5"/>
  <c r="M5874" i="5"/>
  <c r="L5874" i="5"/>
  <c r="N5873" i="5"/>
  <c r="M5873" i="5"/>
  <c r="L5873" i="5"/>
  <c r="N5872" i="5"/>
  <c r="M5872" i="5"/>
  <c r="L5872" i="5"/>
  <c r="N5870" i="5"/>
  <c r="M5870" i="5"/>
  <c r="L5870" i="5"/>
  <c r="N5869" i="5"/>
  <c r="M5869" i="5"/>
  <c r="L5869" i="5"/>
  <c r="N5868" i="5"/>
  <c r="M5868" i="5"/>
  <c r="L5868" i="5"/>
  <c r="N5867" i="5"/>
  <c r="M5867" i="5"/>
  <c r="L5867" i="5"/>
  <c r="N5866" i="5"/>
  <c r="M5866" i="5"/>
  <c r="L5866" i="5"/>
  <c r="N5865" i="5"/>
  <c r="M5865" i="5"/>
  <c r="L5865" i="5"/>
  <c r="N5864" i="5"/>
  <c r="M5864" i="5"/>
  <c r="L5864" i="5"/>
  <c r="N5863" i="5"/>
  <c r="M5863" i="5"/>
  <c r="L5863" i="5"/>
  <c r="N5862" i="5"/>
  <c r="M5862" i="5"/>
  <c r="L5862" i="5"/>
  <c r="N5861" i="5"/>
  <c r="M5861" i="5"/>
  <c r="L5861" i="5"/>
  <c r="N5860" i="5"/>
  <c r="M5860" i="5"/>
  <c r="L5860" i="5"/>
  <c r="N5859" i="5"/>
  <c r="M5859" i="5"/>
  <c r="L5859" i="5"/>
  <c r="N5858" i="5"/>
  <c r="M5858" i="5"/>
  <c r="L5858" i="5"/>
  <c r="N5857" i="5"/>
  <c r="M5857" i="5"/>
  <c r="L5857" i="5"/>
  <c r="N5847" i="5"/>
  <c r="M5847" i="5"/>
  <c r="L5847" i="5"/>
  <c r="N5846" i="5"/>
  <c r="M5846" i="5"/>
  <c r="L5846" i="5"/>
  <c r="N5845" i="5"/>
  <c r="M5845" i="5"/>
  <c r="L5845" i="5"/>
  <c r="N5844" i="5"/>
  <c r="M5844" i="5"/>
  <c r="L5844" i="5"/>
  <c r="N5843" i="5"/>
  <c r="M5843" i="5"/>
  <c r="L5843" i="5"/>
  <c r="N5842" i="5"/>
  <c r="M5842" i="5"/>
  <c r="L5842" i="5"/>
  <c r="N5841" i="5"/>
  <c r="M5841" i="5"/>
  <c r="L5841" i="5"/>
  <c r="N5840" i="5"/>
  <c r="M5840" i="5"/>
  <c r="L5840" i="5"/>
  <c r="N5839" i="5"/>
  <c r="M5839" i="5"/>
  <c r="L5839" i="5"/>
  <c r="N5838" i="5"/>
  <c r="M5838" i="5"/>
  <c r="L5838" i="5"/>
  <c r="N5837" i="5"/>
  <c r="M5837" i="5"/>
  <c r="L5837" i="5"/>
  <c r="N5836" i="5"/>
  <c r="M5836" i="5"/>
  <c r="L5836" i="5"/>
  <c r="N5835" i="5"/>
  <c r="M5835" i="5"/>
  <c r="L5835" i="5"/>
  <c r="N5834" i="5"/>
  <c r="M5834" i="5"/>
  <c r="L5834" i="5"/>
  <c r="N5832" i="5"/>
  <c r="M5832" i="5"/>
  <c r="L5832" i="5"/>
  <c r="N5831" i="5"/>
  <c r="M5831" i="5"/>
  <c r="L5831" i="5"/>
  <c r="N5830" i="5"/>
  <c r="M5830" i="5"/>
  <c r="L5830" i="5"/>
  <c r="N5829" i="5"/>
  <c r="M5829" i="5"/>
  <c r="L5829" i="5"/>
  <c r="N5828" i="5"/>
  <c r="M5828" i="5"/>
  <c r="L5828" i="5"/>
  <c r="N5827" i="5"/>
  <c r="M5827" i="5"/>
  <c r="L5827" i="5"/>
  <c r="N5826" i="5"/>
  <c r="M5826" i="5"/>
  <c r="L5826" i="5"/>
  <c r="N5825" i="5"/>
  <c r="M5825" i="5"/>
  <c r="L5825" i="5"/>
  <c r="N5824" i="5"/>
  <c r="M5824" i="5"/>
  <c r="L5824" i="5"/>
  <c r="N5823" i="5"/>
  <c r="M5823" i="5"/>
  <c r="L5823" i="5"/>
  <c r="N5822" i="5"/>
  <c r="M5822" i="5"/>
  <c r="L5822" i="5"/>
  <c r="N5821" i="5"/>
  <c r="M5821" i="5"/>
  <c r="L5821" i="5"/>
  <c r="N5820" i="5"/>
  <c r="M5820" i="5"/>
  <c r="L5820" i="5"/>
  <c r="N5819" i="5"/>
  <c r="M5819" i="5"/>
  <c r="L5819" i="5"/>
  <c r="N5809" i="5"/>
  <c r="M5809" i="5"/>
  <c r="L5809" i="5"/>
  <c r="N5808" i="5"/>
  <c r="M5808" i="5"/>
  <c r="L5808" i="5"/>
  <c r="N5807" i="5"/>
  <c r="M5807" i="5"/>
  <c r="L5807" i="5"/>
  <c r="N5806" i="5"/>
  <c r="M5806" i="5"/>
  <c r="L5806" i="5"/>
  <c r="N5805" i="5"/>
  <c r="M5805" i="5"/>
  <c r="L5805" i="5"/>
  <c r="N5804" i="5"/>
  <c r="M5804" i="5"/>
  <c r="L5804" i="5"/>
  <c r="N5803" i="5"/>
  <c r="M5803" i="5"/>
  <c r="L5803" i="5"/>
  <c r="N5802" i="5"/>
  <c r="M5802" i="5"/>
  <c r="L5802" i="5"/>
  <c r="N5801" i="5"/>
  <c r="M5801" i="5"/>
  <c r="L5801" i="5"/>
  <c r="N5800" i="5"/>
  <c r="M5800" i="5"/>
  <c r="L5800" i="5"/>
  <c r="N5799" i="5"/>
  <c r="M5799" i="5"/>
  <c r="L5799" i="5"/>
  <c r="N5798" i="5"/>
  <c r="M5798" i="5"/>
  <c r="L5798" i="5"/>
  <c r="N5797" i="5"/>
  <c r="M5797" i="5"/>
  <c r="L5797" i="5"/>
  <c r="N5796" i="5"/>
  <c r="M5796" i="5"/>
  <c r="L5796" i="5"/>
  <c r="N5794" i="5"/>
  <c r="M5794" i="5"/>
  <c r="L5794" i="5"/>
  <c r="N5793" i="5"/>
  <c r="M5793" i="5"/>
  <c r="L5793" i="5"/>
  <c r="N5792" i="5"/>
  <c r="M5792" i="5"/>
  <c r="L5792" i="5"/>
  <c r="N5791" i="5"/>
  <c r="M5791" i="5"/>
  <c r="L5791" i="5"/>
  <c r="N5790" i="5"/>
  <c r="M5790" i="5"/>
  <c r="L5790" i="5"/>
  <c r="N5789" i="5"/>
  <c r="M5789" i="5"/>
  <c r="L5789" i="5"/>
  <c r="N5788" i="5"/>
  <c r="M5788" i="5"/>
  <c r="L5788" i="5"/>
  <c r="N5787" i="5"/>
  <c r="M5787" i="5"/>
  <c r="L5787" i="5"/>
  <c r="N5786" i="5"/>
  <c r="M5786" i="5"/>
  <c r="L5786" i="5"/>
  <c r="N5785" i="5"/>
  <c r="M5785" i="5"/>
  <c r="L5785" i="5"/>
  <c r="N5784" i="5"/>
  <c r="M5784" i="5"/>
  <c r="L5784" i="5"/>
  <c r="N5783" i="5"/>
  <c r="M5783" i="5"/>
  <c r="L5783" i="5"/>
  <c r="N5782" i="5"/>
  <c r="M5782" i="5"/>
  <c r="L5782" i="5"/>
  <c r="N5781" i="5"/>
  <c r="M5781" i="5"/>
  <c r="L5781" i="5"/>
  <c r="N5771" i="5"/>
  <c r="M5771" i="5"/>
  <c r="L5771" i="5"/>
  <c r="N5770" i="5"/>
  <c r="M5770" i="5"/>
  <c r="L5770" i="5"/>
  <c r="N5769" i="5"/>
  <c r="M5769" i="5"/>
  <c r="L5769" i="5"/>
  <c r="N5768" i="5"/>
  <c r="M5768" i="5"/>
  <c r="L5768" i="5"/>
  <c r="N5767" i="5"/>
  <c r="M5767" i="5"/>
  <c r="L5767" i="5"/>
  <c r="N5766" i="5"/>
  <c r="M5766" i="5"/>
  <c r="L5766" i="5"/>
  <c r="N5765" i="5"/>
  <c r="M5765" i="5"/>
  <c r="L5765" i="5"/>
  <c r="N5764" i="5"/>
  <c r="M5764" i="5"/>
  <c r="L5764" i="5"/>
  <c r="N5763" i="5"/>
  <c r="M5763" i="5"/>
  <c r="L5763" i="5"/>
  <c r="N5762" i="5"/>
  <c r="M5762" i="5"/>
  <c r="L5762" i="5"/>
  <c r="N5761" i="5"/>
  <c r="M5761" i="5"/>
  <c r="L5761" i="5"/>
  <c r="N5760" i="5"/>
  <c r="M5760" i="5"/>
  <c r="L5760" i="5"/>
  <c r="N5759" i="5"/>
  <c r="M5759" i="5"/>
  <c r="L5759" i="5"/>
  <c r="N5758" i="5"/>
  <c r="M5758" i="5"/>
  <c r="L5758" i="5"/>
  <c r="N5756" i="5"/>
  <c r="M5756" i="5"/>
  <c r="L5756" i="5"/>
  <c r="N5755" i="5"/>
  <c r="M5755" i="5"/>
  <c r="L5755" i="5"/>
  <c r="N5754" i="5"/>
  <c r="M5754" i="5"/>
  <c r="L5754" i="5"/>
  <c r="N5753" i="5"/>
  <c r="M5753" i="5"/>
  <c r="L5753" i="5"/>
  <c r="N5752" i="5"/>
  <c r="M5752" i="5"/>
  <c r="L5752" i="5"/>
  <c r="N5751" i="5"/>
  <c r="M5751" i="5"/>
  <c r="L5751" i="5"/>
  <c r="N5750" i="5"/>
  <c r="M5750" i="5"/>
  <c r="L5750" i="5"/>
  <c r="N5749" i="5"/>
  <c r="M5749" i="5"/>
  <c r="L5749" i="5"/>
  <c r="N5748" i="5"/>
  <c r="M5748" i="5"/>
  <c r="L5748" i="5"/>
  <c r="N5747" i="5"/>
  <c r="M5747" i="5"/>
  <c r="L5747" i="5"/>
  <c r="N5746" i="5"/>
  <c r="M5746" i="5"/>
  <c r="L5746" i="5"/>
  <c r="N5745" i="5"/>
  <c r="M5745" i="5"/>
  <c r="L5745" i="5"/>
  <c r="N5744" i="5"/>
  <c r="M5744" i="5"/>
  <c r="L5744" i="5"/>
  <c r="N5743" i="5"/>
  <c r="M5743" i="5"/>
  <c r="L5743" i="5"/>
  <c r="N5733" i="5"/>
  <c r="M5733" i="5"/>
  <c r="L5733" i="5"/>
  <c r="N5732" i="5"/>
  <c r="M5732" i="5"/>
  <c r="L5732" i="5"/>
  <c r="N5731" i="5"/>
  <c r="M5731" i="5"/>
  <c r="L5731" i="5"/>
  <c r="N5730" i="5"/>
  <c r="M5730" i="5"/>
  <c r="L5730" i="5"/>
  <c r="N5729" i="5"/>
  <c r="M5729" i="5"/>
  <c r="L5729" i="5"/>
  <c r="N5728" i="5"/>
  <c r="M5728" i="5"/>
  <c r="L5728" i="5"/>
  <c r="N5727" i="5"/>
  <c r="M5727" i="5"/>
  <c r="L5727" i="5"/>
  <c r="N5726" i="5"/>
  <c r="M5726" i="5"/>
  <c r="L5726" i="5"/>
  <c r="N5725" i="5"/>
  <c r="M5725" i="5"/>
  <c r="L5725" i="5"/>
  <c r="N5724" i="5"/>
  <c r="M5724" i="5"/>
  <c r="L5724" i="5"/>
  <c r="N5723" i="5"/>
  <c r="M5723" i="5"/>
  <c r="L5723" i="5"/>
  <c r="N5722" i="5"/>
  <c r="M5722" i="5"/>
  <c r="L5722" i="5"/>
  <c r="N5721" i="5"/>
  <c r="M5721" i="5"/>
  <c r="L5721" i="5"/>
  <c r="N5720" i="5"/>
  <c r="M5720" i="5"/>
  <c r="L5720" i="5"/>
  <c r="N5718" i="5"/>
  <c r="M5718" i="5"/>
  <c r="L5718" i="5"/>
  <c r="N5717" i="5"/>
  <c r="M5717" i="5"/>
  <c r="L5717" i="5"/>
  <c r="N5716" i="5"/>
  <c r="M5716" i="5"/>
  <c r="L5716" i="5"/>
  <c r="N5715" i="5"/>
  <c r="M5715" i="5"/>
  <c r="L5715" i="5"/>
  <c r="N5714" i="5"/>
  <c r="M5714" i="5"/>
  <c r="L5714" i="5"/>
  <c r="N5713" i="5"/>
  <c r="M5713" i="5"/>
  <c r="L5713" i="5"/>
  <c r="N5712" i="5"/>
  <c r="M5712" i="5"/>
  <c r="L5712" i="5"/>
  <c r="N5711" i="5"/>
  <c r="M5711" i="5"/>
  <c r="L5711" i="5"/>
  <c r="N5710" i="5"/>
  <c r="M5710" i="5"/>
  <c r="L5710" i="5"/>
  <c r="N5709" i="5"/>
  <c r="M5709" i="5"/>
  <c r="L5709" i="5"/>
  <c r="N5708" i="5"/>
  <c r="M5708" i="5"/>
  <c r="L5708" i="5"/>
  <c r="N5707" i="5"/>
  <c r="M5707" i="5"/>
  <c r="L5707" i="5"/>
  <c r="N5706" i="5"/>
  <c r="M5706" i="5"/>
  <c r="L5706" i="5"/>
  <c r="N5705" i="5"/>
  <c r="M5705" i="5"/>
  <c r="L5705" i="5"/>
  <c r="N5695" i="5"/>
  <c r="M5695" i="5"/>
  <c r="L5695" i="5"/>
  <c r="N5694" i="5"/>
  <c r="M5694" i="5"/>
  <c r="L5694" i="5"/>
  <c r="N5693" i="5"/>
  <c r="M5693" i="5"/>
  <c r="L5693" i="5"/>
  <c r="N5692" i="5"/>
  <c r="M5692" i="5"/>
  <c r="L5692" i="5"/>
  <c r="N5691" i="5"/>
  <c r="M5691" i="5"/>
  <c r="L5691" i="5"/>
  <c r="N5690" i="5"/>
  <c r="M5690" i="5"/>
  <c r="L5690" i="5"/>
  <c r="N5689" i="5"/>
  <c r="M5689" i="5"/>
  <c r="L5689" i="5"/>
  <c r="N5688" i="5"/>
  <c r="M5688" i="5"/>
  <c r="L5688" i="5"/>
  <c r="N5687" i="5"/>
  <c r="M5687" i="5"/>
  <c r="L5687" i="5"/>
  <c r="N5686" i="5"/>
  <c r="M5686" i="5"/>
  <c r="L5686" i="5"/>
  <c r="N5685" i="5"/>
  <c r="M5685" i="5"/>
  <c r="L5685" i="5"/>
  <c r="N5684" i="5"/>
  <c r="M5684" i="5"/>
  <c r="L5684" i="5"/>
  <c r="N5683" i="5"/>
  <c r="M5683" i="5"/>
  <c r="L5683" i="5"/>
  <c r="N5682" i="5"/>
  <c r="M5682" i="5"/>
  <c r="L5682" i="5"/>
  <c r="N5680" i="5"/>
  <c r="M5680" i="5"/>
  <c r="L5680" i="5"/>
  <c r="N5679" i="5"/>
  <c r="M5679" i="5"/>
  <c r="L5679" i="5"/>
  <c r="N5678" i="5"/>
  <c r="M5678" i="5"/>
  <c r="L5678" i="5"/>
  <c r="N5677" i="5"/>
  <c r="M5677" i="5"/>
  <c r="L5677" i="5"/>
  <c r="N5676" i="5"/>
  <c r="M5676" i="5"/>
  <c r="L5676" i="5"/>
  <c r="N5675" i="5"/>
  <c r="M5675" i="5"/>
  <c r="L5675" i="5"/>
  <c r="N5674" i="5"/>
  <c r="M5674" i="5"/>
  <c r="L5674" i="5"/>
  <c r="N5673" i="5"/>
  <c r="M5673" i="5"/>
  <c r="L5673" i="5"/>
  <c r="N5672" i="5"/>
  <c r="M5672" i="5"/>
  <c r="L5672" i="5"/>
  <c r="N5671" i="5"/>
  <c r="M5671" i="5"/>
  <c r="L5671" i="5"/>
  <c r="N5670" i="5"/>
  <c r="M5670" i="5"/>
  <c r="L5670" i="5"/>
  <c r="N5669" i="5"/>
  <c r="M5669" i="5"/>
  <c r="L5669" i="5"/>
  <c r="N5668" i="5"/>
  <c r="M5668" i="5"/>
  <c r="L5668" i="5"/>
  <c r="N5667" i="5"/>
  <c r="M5667" i="5"/>
  <c r="L5667" i="5"/>
  <c r="N5657" i="5"/>
  <c r="M5657" i="5"/>
  <c r="L5657" i="5"/>
  <c r="N5656" i="5"/>
  <c r="M5656" i="5"/>
  <c r="L5656" i="5"/>
  <c r="N5655" i="5"/>
  <c r="M5655" i="5"/>
  <c r="L5655" i="5"/>
  <c r="N5654" i="5"/>
  <c r="M5654" i="5"/>
  <c r="L5654" i="5"/>
  <c r="N5653" i="5"/>
  <c r="M5653" i="5"/>
  <c r="L5653" i="5"/>
  <c r="N5652" i="5"/>
  <c r="M5652" i="5"/>
  <c r="L5652" i="5"/>
  <c r="N5651" i="5"/>
  <c r="M5651" i="5"/>
  <c r="L5651" i="5"/>
  <c r="N5650" i="5"/>
  <c r="M5650" i="5"/>
  <c r="L5650" i="5"/>
  <c r="N5649" i="5"/>
  <c r="M5649" i="5"/>
  <c r="L5649" i="5"/>
  <c r="N5648" i="5"/>
  <c r="M5648" i="5"/>
  <c r="L5648" i="5"/>
  <c r="N5647" i="5"/>
  <c r="M5647" i="5"/>
  <c r="L5647" i="5"/>
  <c r="N5646" i="5"/>
  <c r="M5646" i="5"/>
  <c r="L5646" i="5"/>
  <c r="N5645" i="5"/>
  <c r="M5645" i="5"/>
  <c r="L5645" i="5"/>
  <c r="N5644" i="5"/>
  <c r="M5644" i="5"/>
  <c r="L5644" i="5"/>
  <c r="N5642" i="5"/>
  <c r="M5642" i="5"/>
  <c r="L5642" i="5"/>
  <c r="N5641" i="5"/>
  <c r="M5641" i="5"/>
  <c r="L5641" i="5"/>
  <c r="N5640" i="5"/>
  <c r="M5640" i="5"/>
  <c r="L5640" i="5"/>
  <c r="N5639" i="5"/>
  <c r="M5639" i="5"/>
  <c r="L5639" i="5"/>
  <c r="N5638" i="5"/>
  <c r="M5638" i="5"/>
  <c r="L5638" i="5"/>
  <c r="N5637" i="5"/>
  <c r="M5637" i="5"/>
  <c r="L5637" i="5"/>
  <c r="N5636" i="5"/>
  <c r="M5636" i="5"/>
  <c r="L5636" i="5"/>
  <c r="N5635" i="5"/>
  <c r="M5635" i="5"/>
  <c r="L5635" i="5"/>
  <c r="N5634" i="5"/>
  <c r="M5634" i="5"/>
  <c r="L5634" i="5"/>
  <c r="N5633" i="5"/>
  <c r="M5633" i="5"/>
  <c r="L5633" i="5"/>
  <c r="N5632" i="5"/>
  <c r="M5632" i="5"/>
  <c r="L5632" i="5"/>
  <c r="N5631" i="5"/>
  <c r="M5631" i="5"/>
  <c r="L5631" i="5"/>
  <c r="N5630" i="5"/>
  <c r="M5630" i="5"/>
  <c r="L5630" i="5"/>
  <c r="N5629" i="5"/>
  <c r="M5629" i="5"/>
  <c r="L5629" i="5"/>
  <c r="N5619" i="5"/>
  <c r="M5619" i="5"/>
  <c r="L5619" i="5"/>
  <c r="N5618" i="5"/>
  <c r="M5618" i="5"/>
  <c r="L5618" i="5"/>
  <c r="N5617" i="5"/>
  <c r="M5617" i="5"/>
  <c r="L5617" i="5"/>
  <c r="N5616" i="5"/>
  <c r="M5616" i="5"/>
  <c r="L5616" i="5"/>
  <c r="N5615" i="5"/>
  <c r="M5615" i="5"/>
  <c r="L5615" i="5"/>
  <c r="N5614" i="5"/>
  <c r="M5614" i="5"/>
  <c r="L5614" i="5"/>
  <c r="N5613" i="5"/>
  <c r="M5613" i="5"/>
  <c r="L5613" i="5"/>
  <c r="N5612" i="5"/>
  <c r="M5612" i="5"/>
  <c r="L5612" i="5"/>
  <c r="N5611" i="5"/>
  <c r="M5611" i="5"/>
  <c r="L5611" i="5"/>
  <c r="N5610" i="5"/>
  <c r="M5610" i="5"/>
  <c r="L5610" i="5"/>
  <c r="N5609" i="5"/>
  <c r="M5609" i="5"/>
  <c r="L5609" i="5"/>
  <c r="N5608" i="5"/>
  <c r="M5608" i="5"/>
  <c r="L5608" i="5"/>
  <c r="N5607" i="5"/>
  <c r="M5607" i="5"/>
  <c r="L5607" i="5"/>
  <c r="N5606" i="5"/>
  <c r="M5606" i="5"/>
  <c r="L5606" i="5"/>
  <c r="N5604" i="5"/>
  <c r="M5604" i="5"/>
  <c r="L5604" i="5"/>
  <c r="N5603" i="5"/>
  <c r="M5603" i="5"/>
  <c r="L5603" i="5"/>
  <c r="N5602" i="5"/>
  <c r="M5602" i="5"/>
  <c r="L5602" i="5"/>
  <c r="N5601" i="5"/>
  <c r="M5601" i="5"/>
  <c r="L5601" i="5"/>
  <c r="N5600" i="5"/>
  <c r="M5600" i="5"/>
  <c r="L5600" i="5"/>
  <c r="N5599" i="5"/>
  <c r="M5599" i="5"/>
  <c r="L5599" i="5"/>
  <c r="N5598" i="5"/>
  <c r="M5598" i="5"/>
  <c r="L5598" i="5"/>
  <c r="N5597" i="5"/>
  <c r="M5597" i="5"/>
  <c r="L5597" i="5"/>
  <c r="N5596" i="5"/>
  <c r="M5596" i="5"/>
  <c r="L5596" i="5"/>
  <c r="N5595" i="5"/>
  <c r="M5595" i="5"/>
  <c r="L5595" i="5"/>
  <c r="N5594" i="5"/>
  <c r="M5594" i="5"/>
  <c r="L5594" i="5"/>
  <c r="N5593" i="5"/>
  <c r="M5593" i="5"/>
  <c r="L5593" i="5"/>
  <c r="N5592" i="5"/>
  <c r="M5592" i="5"/>
  <c r="L5592" i="5"/>
  <c r="N5591" i="5"/>
  <c r="M5591" i="5"/>
  <c r="L5591" i="5"/>
  <c r="N5581" i="5"/>
  <c r="M5581" i="5"/>
  <c r="L5581" i="5"/>
  <c r="N5580" i="5"/>
  <c r="M5580" i="5"/>
  <c r="L5580" i="5"/>
  <c r="N5579" i="5"/>
  <c r="M5579" i="5"/>
  <c r="L5579" i="5"/>
  <c r="N5578" i="5"/>
  <c r="M5578" i="5"/>
  <c r="L5578" i="5"/>
  <c r="N5577" i="5"/>
  <c r="M5577" i="5"/>
  <c r="L5577" i="5"/>
  <c r="N5576" i="5"/>
  <c r="M5576" i="5"/>
  <c r="L5576" i="5"/>
  <c r="N5575" i="5"/>
  <c r="M5575" i="5"/>
  <c r="L5575" i="5"/>
  <c r="N5574" i="5"/>
  <c r="M5574" i="5"/>
  <c r="L5574" i="5"/>
  <c r="N5573" i="5"/>
  <c r="M5573" i="5"/>
  <c r="L5573" i="5"/>
  <c r="N5572" i="5"/>
  <c r="M5572" i="5"/>
  <c r="L5572" i="5"/>
  <c r="N5571" i="5"/>
  <c r="M5571" i="5"/>
  <c r="L5571" i="5"/>
  <c r="N5570" i="5"/>
  <c r="M5570" i="5"/>
  <c r="L5570" i="5"/>
  <c r="N5569" i="5"/>
  <c r="M5569" i="5"/>
  <c r="L5569" i="5"/>
  <c r="N5568" i="5"/>
  <c r="M5568" i="5"/>
  <c r="L5568" i="5"/>
  <c r="N5566" i="5"/>
  <c r="M5566" i="5"/>
  <c r="L5566" i="5"/>
  <c r="N5565" i="5"/>
  <c r="M5565" i="5"/>
  <c r="L5565" i="5"/>
  <c r="N5564" i="5"/>
  <c r="M5564" i="5"/>
  <c r="L5564" i="5"/>
  <c r="N5563" i="5"/>
  <c r="M5563" i="5"/>
  <c r="L5563" i="5"/>
  <c r="N5562" i="5"/>
  <c r="M5562" i="5"/>
  <c r="L5562" i="5"/>
  <c r="N5561" i="5"/>
  <c r="M5561" i="5"/>
  <c r="L5561" i="5"/>
  <c r="N5560" i="5"/>
  <c r="M5560" i="5"/>
  <c r="L5560" i="5"/>
  <c r="N5559" i="5"/>
  <c r="M5559" i="5"/>
  <c r="L5559" i="5"/>
  <c r="N5558" i="5"/>
  <c r="M5558" i="5"/>
  <c r="L5558" i="5"/>
  <c r="N5557" i="5"/>
  <c r="M5557" i="5"/>
  <c r="L5557" i="5"/>
  <c r="N5556" i="5"/>
  <c r="M5556" i="5"/>
  <c r="L5556" i="5"/>
  <c r="N5555" i="5"/>
  <c r="M5555" i="5"/>
  <c r="L5555" i="5"/>
  <c r="N5554" i="5"/>
  <c r="M5554" i="5"/>
  <c r="L5554" i="5"/>
  <c r="N5553" i="5"/>
  <c r="M5553" i="5"/>
  <c r="L5553" i="5"/>
  <c r="N5543" i="5"/>
  <c r="M5543" i="5"/>
  <c r="L5543" i="5"/>
  <c r="N5542" i="5"/>
  <c r="M5542" i="5"/>
  <c r="L5542" i="5"/>
  <c r="N5541" i="5"/>
  <c r="M5541" i="5"/>
  <c r="L5541" i="5"/>
  <c r="N5540" i="5"/>
  <c r="M5540" i="5"/>
  <c r="L5540" i="5"/>
  <c r="N5539" i="5"/>
  <c r="M5539" i="5"/>
  <c r="L5539" i="5"/>
  <c r="N5538" i="5"/>
  <c r="M5538" i="5"/>
  <c r="L5538" i="5"/>
  <c r="N5537" i="5"/>
  <c r="M5537" i="5"/>
  <c r="L5537" i="5"/>
  <c r="N5536" i="5"/>
  <c r="M5536" i="5"/>
  <c r="L5536" i="5"/>
  <c r="N5535" i="5"/>
  <c r="M5535" i="5"/>
  <c r="L5535" i="5"/>
  <c r="N5534" i="5"/>
  <c r="M5534" i="5"/>
  <c r="L5534" i="5"/>
  <c r="N5533" i="5"/>
  <c r="M5533" i="5"/>
  <c r="L5533" i="5"/>
  <c r="N5532" i="5"/>
  <c r="M5532" i="5"/>
  <c r="L5532" i="5"/>
  <c r="N5531" i="5"/>
  <c r="M5531" i="5"/>
  <c r="L5531" i="5"/>
  <c r="N5530" i="5"/>
  <c r="M5530" i="5"/>
  <c r="L5530" i="5"/>
  <c r="N5528" i="5"/>
  <c r="M5528" i="5"/>
  <c r="L5528" i="5"/>
  <c r="N5527" i="5"/>
  <c r="M5527" i="5"/>
  <c r="L5527" i="5"/>
  <c r="N5526" i="5"/>
  <c r="M5526" i="5"/>
  <c r="L5526" i="5"/>
  <c r="N5525" i="5"/>
  <c r="M5525" i="5"/>
  <c r="L5525" i="5"/>
  <c r="N5524" i="5"/>
  <c r="M5524" i="5"/>
  <c r="L5524" i="5"/>
  <c r="N5523" i="5"/>
  <c r="M5523" i="5"/>
  <c r="L5523" i="5"/>
  <c r="N5522" i="5"/>
  <c r="M5522" i="5"/>
  <c r="L5522" i="5"/>
  <c r="N5521" i="5"/>
  <c r="M5521" i="5"/>
  <c r="L5521" i="5"/>
  <c r="N5520" i="5"/>
  <c r="M5520" i="5"/>
  <c r="L5520" i="5"/>
  <c r="N5519" i="5"/>
  <c r="M5519" i="5"/>
  <c r="L5519" i="5"/>
  <c r="N5518" i="5"/>
  <c r="M5518" i="5"/>
  <c r="L5518" i="5"/>
  <c r="N5517" i="5"/>
  <c r="M5517" i="5"/>
  <c r="L5517" i="5"/>
  <c r="N5516" i="5"/>
  <c r="M5516" i="5"/>
  <c r="L5516" i="5"/>
  <c r="N5515" i="5"/>
  <c r="M5515" i="5"/>
  <c r="L5515" i="5"/>
  <c r="N5505" i="5"/>
  <c r="M5505" i="5"/>
  <c r="L5505" i="5"/>
  <c r="N5504" i="5"/>
  <c r="M5504" i="5"/>
  <c r="L5504" i="5"/>
  <c r="N5503" i="5"/>
  <c r="M5503" i="5"/>
  <c r="L5503" i="5"/>
  <c r="N5502" i="5"/>
  <c r="M5502" i="5"/>
  <c r="L5502" i="5"/>
  <c r="N5501" i="5"/>
  <c r="M5501" i="5"/>
  <c r="L5501" i="5"/>
  <c r="N5500" i="5"/>
  <c r="M5500" i="5"/>
  <c r="L5500" i="5"/>
  <c r="N5499" i="5"/>
  <c r="M5499" i="5"/>
  <c r="L5499" i="5"/>
  <c r="N5498" i="5"/>
  <c r="M5498" i="5"/>
  <c r="L5498" i="5"/>
  <c r="N5497" i="5"/>
  <c r="M5497" i="5"/>
  <c r="L5497" i="5"/>
  <c r="N5496" i="5"/>
  <c r="M5496" i="5"/>
  <c r="L5496" i="5"/>
  <c r="N5495" i="5"/>
  <c r="M5495" i="5"/>
  <c r="L5495" i="5"/>
  <c r="N5494" i="5"/>
  <c r="M5494" i="5"/>
  <c r="L5494" i="5"/>
  <c r="N5493" i="5"/>
  <c r="M5493" i="5"/>
  <c r="L5493" i="5"/>
  <c r="N5492" i="5"/>
  <c r="M5492" i="5"/>
  <c r="L5492" i="5"/>
  <c r="N5490" i="5"/>
  <c r="M5490" i="5"/>
  <c r="L5490" i="5"/>
  <c r="N5489" i="5"/>
  <c r="M5489" i="5"/>
  <c r="L5489" i="5"/>
  <c r="N5488" i="5"/>
  <c r="M5488" i="5"/>
  <c r="L5488" i="5"/>
  <c r="N5487" i="5"/>
  <c r="M5487" i="5"/>
  <c r="L5487" i="5"/>
  <c r="N5486" i="5"/>
  <c r="M5486" i="5"/>
  <c r="L5486" i="5"/>
  <c r="N5485" i="5"/>
  <c r="M5485" i="5"/>
  <c r="L5485" i="5"/>
  <c r="N5484" i="5"/>
  <c r="M5484" i="5"/>
  <c r="L5484" i="5"/>
  <c r="N5483" i="5"/>
  <c r="M5483" i="5"/>
  <c r="L5483" i="5"/>
  <c r="N5482" i="5"/>
  <c r="M5482" i="5"/>
  <c r="L5482" i="5"/>
  <c r="N5481" i="5"/>
  <c r="M5481" i="5"/>
  <c r="L5481" i="5"/>
  <c r="N5480" i="5"/>
  <c r="M5480" i="5"/>
  <c r="L5480" i="5"/>
  <c r="N5479" i="5"/>
  <c r="M5479" i="5"/>
  <c r="L5479" i="5"/>
  <c r="N5478" i="5"/>
  <c r="M5478" i="5"/>
  <c r="L5478" i="5"/>
  <c r="N5477" i="5"/>
  <c r="M5477" i="5"/>
  <c r="L5477" i="5"/>
  <c r="N5467" i="5"/>
  <c r="M5467" i="5"/>
  <c r="L5467" i="5"/>
  <c r="N5466" i="5"/>
  <c r="M5466" i="5"/>
  <c r="L5466" i="5"/>
  <c r="N5465" i="5"/>
  <c r="M5465" i="5"/>
  <c r="L5465" i="5"/>
  <c r="N5464" i="5"/>
  <c r="M5464" i="5"/>
  <c r="L5464" i="5"/>
  <c r="N5463" i="5"/>
  <c r="M5463" i="5"/>
  <c r="L5463" i="5"/>
  <c r="N5462" i="5"/>
  <c r="M5462" i="5"/>
  <c r="L5462" i="5"/>
  <c r="N5461" i="5"/>
  <c r="M5461" i="5"/>
  <c r="L5461" i="5"/>
  <c r="N5460" i="5"/>
  <c r="M5460" i="5"/>
  <c r="L5460" i="5"/>
  <c r="N5459" i="5"/>
  <c r="M5459" i="5"/>
  <c r="L5459" i="5"/>
  <c r="N5458" i="5"/>
  <c r="M5458" i="5"/>
  <c r="L5458" i="5"/>
  <c r="N5457" i="5"/>
  <c r="M5457" i="5"/>
  <c r="L5457" i="5"/>
  <c r="N5456" i="5"/>
  <c r="M5456" i="5"/>
  <c r="L5456" i="5"/>
  <c r="N5455" i="5"/>
  <c r="M5455" i="5"/>
  <c r="L5455" i="5"/>
  <c r="N5454" i="5"/>
  <c r="M5454" i="5"/>
  <c r="L5454" i="5"/>
  <c r="N5452" i="5"/>
  <c r="M5452" i="5"/>
  <c r="L5452" i="5"/>
  <c r="N5451" i="5"/>
  <c r="M5451" i="5"/>
  <c r="L5451" i="5"/>
  <c r="N5450" i="5"/>
  <c r="M5450" i="5"/>
  <c r="L5450" i="5"/>
  <c r="N5449" i="5"/>
  <c r="M5449" i="5"/>
  <c r="L5449" i="5"/>
  <c r="N5448" i="5"/>
  <c r="M5448" i="5"/>
  <c r="L5448" i="5"/>
  <c r="N5447" i="5"/>
  <c r="M5447" i="5"/>
  <c r="L5447" i="5"/>
  <c r="N5446" i="5"/>
  <c r="M5446" i="5"/>
  <c r="L5446" i="5"/>
  <c r="N5445" i="5"/>
  <c r="M5445" i="5"/>
  <c r="L5445" i="5"/>
  <c r="N5444" i="5"/>
  <c r="M5444" i="5"/>
  <c r="L5444" i="5"/>
  <c r="N5443" i="5"/>
  <c r="M5443" i="5"/>
  <c r="L5443" i="5"/>
  <c r="N5442" i="5"/>
  <c r="M5442" i="5"/>
  <c r="L5442" i="5"/>
  <c r="N5441" i="5"/>
  <c r="M5441" i="5"/>
  <c r="L5441" i="5"/>
  <c r="N5440" i="5"/>
  <c r="M5440" i="5"/>
  <c r="L5440" i="5"/>
  <c r="N5439" i="5"/>
  <c r="M5439" i="5"/>
  <c r="L5439" i="5"/>
  <c r="N5429" i="5"/>
  <c r="M5429" i="5"/>
  <c r="L5429" i="5"/>
  <c r="N5428" i="5"/>
  <c r="M5428" i="5"/>
  <c r="L5428" i="5"/>
  <c r="N5427" i="5"/>
  <c r="M5427" i="5"/>
  <c r="L5427" i="5"/>
  <c r="N5426" i="5"/>
  <c r="M5426" i="5"/>
  <c r="L5426" i="5"/>
  <c r="N5425" i="5"/>
  <c r="M5425" i="5"/>
  <c r="L5425" i="5"/>
  <c r="N5424" i="5"/>
  <c r="M5424" i="5"/>
  <c r="L5424" i="5"/>
  <c r="N5423" i="5"/>
  <c r="M5423" i="5"/>
  <c r="L5423" i="5"/>
  <c r="N5422" i="5"/>
  <c r="M5422" i="5"/>
  <c r="L5422" i="5"/>
  <c r="N5421" i="5"/>
  <c r="M5421" i="5"/>
  <c r="L5421" i="5"/>
  <c r="N5420" i="5"/>
  <c r="M5420" i="5"/>
  <c r="L5420" i="5"/>
  <c r="N5419" i="5"/>
  <c r="M5419" i="5"/>
  <c r="L5419" i="5"/>
  <c r="N5418" i="5"/>
  <c r="M5418" i="5"/>
  <c r="L5418" i="5"/>
  <c r="N5417" i="5"/>
  <c r="M5417" i="5"/>
  <c r="L5417" i="5"/>
  <c r="N5416" i="5"/>
  <c r="M5416" i="5"/>
  <c r="L5416" i="5"/>
  <c r="N5414" i="5"/>
  <c r="M5414" i="5"/>
  <c r="L5414" i="5"/>
  <c r="N5413" i="5"/>
  <c r="M5413" i="5"/>
  <c r="L5413" i="5"/>
  <c r="N5412" i="5"/>
  <c r="M5412" i="5"/>
  <c r="L5412" i="5"/>
  <c r="N5411" i="5"/>
  <c r="M5411" i="5"/>
  <c r="L5411" i="5"/>
  <c r="N5410" i="5"/>
  <c r="M5410" i="5"/>
  <c r="L5410" i="5"/>
  <c r="N5409" i="5"/>
  <c r="M5409" i="5"/>
  <c r="L5409" i="5"/>
  <c r="N5408" i="5"/>
  <c r="M5408" i="5"/>
  <c r="L5408" i="5"/>
  <c r="N5407" i="5"/>
  <c r="M5407" i="5"/>
  <c r="L5407" i="5"/>
  <c r="N5406" i="5"/>
  <c r="M5406" i="5"/>
  <c r="L5406" i="5"/>
  <c r="N5405" i="5"/>
  <c r="M5405" i="5"/>
  <c r="L5405" i="5"/>
  <c r="N5404" i="5"/>
  <c r="M5404" i="5"/>
  <c r="L5404" i="5"/>
  <c r="N5403" i="5"/>
  <c r="M5403" i="5"/>
  <c r="L5403" i="5"/>
  <c r="N5402" i="5"/>
  <c r="M5402" i="5"/>
  <c r="L5402" i="5"/>
  <c r="N5401" i="5"/>
  <c r="M5401" i="5"/>
  <c r="L5401" i="5"/>
  <c r="N5391" i="5"/>
  <c r="M5391" i="5"/>
  <c r="L5391" i="5"/>
  <c r="N5390" i="5"/>
  <c r="M5390" i="5"/>
  <c r="L5390" i="5"/>
  <c r="N5389" i="5"/>
  <c r="M5389" i="5"/>
  <c r="L5389" i="5"/>
  <c r="N5388" i="5"/>
  <c r="M5388" i="5"/>
  <c r="L5388" i="5"/>
  <c r="N5387" i="5"/>
  <c r="M5387" i="5"/>
  <c r="L5387" i="5"/>
  <c r="N5386" i="5"/>
  <c r="M5386" i="5"/>
  <c r="L5386" i="5"/>
  <c r="N5385" i="5"/>
  <c r="M5385" i="5"/>
  <c r="L5385" i="5"/>
  <c r="N5384" i="5"/>
  <c r="M5384" i="5"/>
  <c r="L5384" i="5"/>
  <c r="N5383" i="5"/>
  <c r="M5383" i="5"/>
  <c r="L5383" i="5"/>
  <c r="N5382" i="5"/>
  <c r="M5382" i="5"/>
  <c r="L5382" i="5"/>
  <c r="N5381" i="5"/>
  <c r="M5381" i="5"/>
  <c r="L5381" i="5"/>
  <c r="N5380" i="5"/>
  <c r="M5380" i="5"/>
  <c r="L5380" i="5"/>
  <c r="N5379" i="5"/>
  <c r="M5379" i="5"/>
  <c r="L5379" i="5"/>
  <c r="N5378" i="5"/>
  <c r="M5378" i="5"/>
  <c r="L5378" i="5"/>
  <c r="N5376" i="5"/>
  <c r="M5376" i="5"/>
  <c r="L5376" i="5"/>
  <c r="N5375" i="5"/>
  <c r="M5375" i="5"/>
  <c r="L5375" i="5"/>
  <c r="N5374" i="5"/>
  <c r="M5374" i="5"/>
  <c r="L5374" i="5"/>
  <c r="N5373" i="5"/>
  <c r="M5373" i="5"/>
  <c r="L5373" i="5"/>
  <c r="N5372" i="5"/>
  <c r="M5372" i="5"/>
  <c r="L5372" i="5"/>
  <c r="N5371" i="5"/>
  <c r="M5371" i="5"/>
  <c r="L5371" i="5"/>
  <c r="N5370" i="5"/>
  <c r="M5370" i="5"/>
  <c r="L5370" i="5"/>
  <c r="N5369" i="5"/>
  <c r="M5369" i="5"/>
  <c r="L5369" i="5"/>
  <c r="N5368" i="5"/>
  <c r="M5368" i="5"/>
  <c r="L5368" i="5"/>
  <c r="N5367" i="5"/>
  <c r="M5367" i="5"/>
  <c r="L5367" i="5"/>
  <c r="N5366" i="5"/>
  <c r="M5366" i="5"/>
  <c r="L5366" i="5"/>
  <c r="N5365" i="5"/>
  <c r="M5365" i="5"/>
  <c r="L5365" i="5"/>
  <c r="N5364" i="5"/>
  <c r="M5364" i="5"/>
  <c r="L5364" i="5"/>
  <c r="N5363" i="5"/>
  <c r="M5363" i="5"/>
  <c r="L5363" i="5"/>
  <c r="N5353" i="5"/>
  <c r="M5353" i="5"/>
  <c r="L5353" i="5"/>
  <c r="N5352" i="5"/>
  <c r="M5352" i="5"/>
  <c r="L5352" i="5"/>
  <c r="N5351" i="5"/>
  <c r="M5351" i="5"/>
  <c r="L5351" i="5"/>
  <c r="N5350" i="5"/>
  <c r="M5350" i="5"/>
  <c r="L5350" i="5"/>
  <c r="N5349" i="5"/>
  <c r="M5349" i="5"/>
  <c r="L5349" i="5"/>
  <c r="N5348" i="5"/>
  <c r="M5348" i="5"/>
  <c r="L5348" i="5"/>
  <c r="N5347" i="5"/>
  <c r="M5347" i="5"/>
  <c r="L5347" i="5"/>
  <c r="N5346" i="5"/>
  <c r="M5346" i="5"/>
  <c r="L5346" i="5"/>
  <c r="N5345" i="5"/>
  <c r="M5345" i="5"/>
  <c r="L5345" i="5"/>
  <c r="N5344" i="5"/>
  <c r="M5344" i="5"/>
  <c r="L5344" i="5"/>
  <c r="N5343" i="5"/>
  <c r="M5343" i="5"/>
  <c r="L5343" i="5"/>
  <c r="N5342" i="5"/>
  <c r="M5342" i="5"/>
  <c r="L5342" i="5"/>
  <c r="N5341" i="5"/>
  <c r="M5341" i="5"/>
  <c r="L5341" i="5"/>
  <c r="N5340" i="5"/>
  <c r="M5340" i="5"/>
  <c r="L5340" i="5"/>
  <c r="N5338" i="5"/>
  <c r="M5338" i="5"/>
  <c r="L5338" i="5"/>
  <c r="N5337" i="5"/>
  <c r="M5337" i="5"/>
  <c r="L5337" i="5"/>
  <c r="N5336" i="5"/>
  <c r="M5336" i="5"/>
  <c r="L5336" i="5"/>
  <c r="N5335" i="5"/>
  <c r="M5335" i="5"/>
  <c r="L5335" i="5"/>
  <c r="N5334" i="5"/>
  <c r="M5334" i="5"/>
  <c r="L5334" i="5"/>
  <c r="N5333" i="5"/>
  <c r="M5333" i="5"/>
  <c r="L5333" i="5"/>
  <c r="N5332" i="5"/>
  <c r="M5332" i="5"/>
  <c r="L5332" i="5"/>
  <c r="N5331" i="5"/>
  <c r="M5331" i="5"/>
  <c r="L5331" i="5"/>
  <c r="N5330" i="5"/>
  <c r="M5330" i="5"/>
  <c r="L5330" i="5"/>
  <c r="N5329" i="5"/>
  <c r="M5329" i="5"/>
  <c r="L5329" i="5"/>
  <c r="N5328" i="5"/>
  <c r="M5328" i="5"/>
  <c r="L5328" i="5"/>
  <c r="N5327" i="5"/>
  <c r="M5327" i="5"/>
  <c r="L5327" i="5"/>
  <c r="N5326" i="5"/>
  <c r="M5326" i="5"/>
  <c r="L5326" i="5"/>
  <c r="N5325" i="5"/>
  <c r="M5325" i="5"/>
  <c r="L5325" i="5"/>
  <c r="N5315" i="5"/>
  <c r="M5315" i="5"/>
  <c r="L5315" i="5"/>
  <c r="N5314" i="5"/>
  <c r="M5314" i="5"/>
  <c r="L5314" i="5"/>
  <c r="N5313" i="5"/>
  <c r="M5313" i="5"/>
  <c r="L5313" i="5"/>
  <c r="N5312" i="5"/>
  <c r="M5312" i="5"/>
  <c r="L5312" i="5"/>
  <c r="N5311" i="5"/>
  <c r="M5311" i="5"/>
  <c r="L5311" i="5"/>
  <c r="N5310" i="5"/>
  <c r="M5310" i="5"/>
  <c r="L5310" i="5"/>
  <c r="N5309" i="5"/>
  <c r="M5309" i="5"/>
  <c r="L5309" i="5"/>
  <c r="N5308" i="5"/>
  <c r="M5308" i="5"/>
  <c r="L5308" i="5"/>
  <c r="N5307" i="5"/>
  <c r="M5307" i="5"/>
  <c r="L5307" i="5"/>
  <c r="N5306" i="5"/>
  <c r="M5306" i="5"/>
  <c r="L5306" i="5"/>
  <c r="N5305" i="5"/>
  <c r="M5305" i="5"/>
  <c r="L5305" i="5"/>
  <c r="N5304" i="5"/>
  <c r="M5304" i="5"/>
  <c r="L5304" i="5"/>
  <c r="N5303" i="5"/>
  <c r="M5303" i="5"/>
  <c r="L5303" i="5"/>
  <c r="N5302" i="5"/>
  <c r="M5302" i="5"/>
  <c r="L5302" i="5"/>
  <c r="N5300" i="5"/>
  <c r="M5300" i="5"/>
  <c r="L5300" i="5"/>
  <c r="N5299" i="5"/>
  <c r="M5299" i="5"/>
  <c r="L5299" i="5"/>
  <c r="N5298" i="5"/>
  <c r="M5298" i="5"/>
  <c r="L5298" i="5"/>
  <c r="N5297" i="5"/>
  <c r="M5297" i="5"/>
  <c r="L5297" i="5"/>
  <c r="N5296" i="5"/>
  <c r="M5296" i="5"/>
  <c r="L5296" i="5"/>
  <c r="N5295" i="5"/>
  <c r="M5295" i="5"/>
  <c r="L5295" i="5"/>
  <c r="N5294" i="5"/>
  <c r="M5294" i="5"/>
  <c r="L5294" i="5"/>
  <c r="N5293" i="5"/>
  <c r="M5293" i="5"/>
  <c r="L5293" i="5"/>
  <c r="N5292" i="5"/>
  <c r="M5292" i="5"/>
  <c r="L5292" i="5"/>
  <c r="N5291" i="5"/>
  <c r="M5291" i="5"/>
  <c r="L5291" i="5"/>
  <c r="N5290" i="5"/>
  <c r="M5290" i="5"/>
  <c r="L5290" i="5"/>
  <c r="N5289" i="5"/>
  <c r="M5289" i="5"/>
  <c r="L5289" i="5"/>
  <c r="N5288" i="5"/>
  <c r="M5288" i="5"/>
  <c r="L5288" i="5"/>
  <c r="N5287" i="5"/>
  <c r="M5287" i="5"/>
  <c r="L5287" i="5"/>
  <c r="N5277" i="5"/>
  <c r="M5277" i="5"/>
  <c r="L5277" i="5"/>
  <c r="N5276" i="5"/>
  <c r="M5276" i="5"/>
  <c r="L5276" i="5"/>
  <c r="N5275" i="5"/>
  <c r="M5275" i="5"/>
  <c r="L5275" i="5"/>
  <c r="N5274" i="5"/>
  <c r="M5274" i="5"/>
  <c r="L5274" i="5"/>
  <c r="N5273" i="5"/>
  <c r="M5273" i="5"/>
  <c r="L5273" i="5"/>
  <c r="N5272" i="5"/>
  <c r="M5272" i="5"/>
  <c r="L5272" i="5"/>
  <c r="N5271" i="5"/>
  <c r="M5271" i="5"/>
  <c r="L5271" i="5"/>
  <c r="N5270" i="5"/>
  <c r="M5270" i="5"/>
  <c r="L5270" i="5"/>
  <c r="N5269" i="5"/>
  <c r="M5269" i="5"/>
  <c r="L5269" i="5"/>
  <c r="N5268" i="5"/>
  <c r="M5268" i="5"/>
  <c r="L5268" i="5"/>
  <c r="N5267" i="5"/>
  <c r="M5267" i="5"/>
  <c r="L5267" i="5"/>
  <c r="N5266" i="5"/>
  <c r="M5266" i="5"/>
  <c r="L5266" i="5"/>
  <c r="N5265" i="5"/>
  <c r="M5265" i="5"/>
  <c r="L5265" i="5"/>
  <c r="N5264" i="5"/>
  <c r="M5264" i="5"/>
  <c r="L5264" i="5"/>
  <c r="N5262" i="5"/>
  <c r="M5262" i="5"/>
  <c r="L5262" i="5"/>
  <c r="N5261" i="5"/>
  <c r="M5261" i="5"/>
  <c r="L5261" i="5"/>
  <c r="N5260" i="5"/>
  <c r="M5260" i="5"/>
  <c r="L5260" i="5"/>
  <c r="N5259" i="5"/>
  <c r="M5259" i="5"/>
  <c r="L5259" i="5"/>
  <c r="N5258" i="5"/>
  <c r="M5258" i="5"/>
  <c r="L5258" i="5"/>
  <c r="N5257" i="5"/>
  <c r="M5257" i="5"/>
  <c r="L5257" i="5"/>
  <c r="N5256" i="5"/>
  <c r="M5256" i="5"/>
  <c r="L5256" i="5"/>
  <c r="N5255" i="5"/>
  <c r="M5255" i="5"/>
  <c r="L5255" i="5"/>
  <c r="N5254" i="5"/>
  <c r="M5254" i="5"/>
  <c r="L5254" i="5"/>
  <c r="N5253" i="5"/>
  <c r="M5253" i="5"/>
  <c r="L5253" i="5"/>
  <c r="N5252" i="5"/>
  <c r="M5252" i="5"/>
  <c r="L5252" i="5"/>
  <c r="N5251" i="5"/>
  <c r="M5251" i="5"/>
  <c r="L5251" i="5"/>
  <c r="N5250" i="5"/>
  <c r="M5250" i="5"/>
  <c r="L5250" i="5"/>
  <c r="N5249" i="5"/>
  <c r="M5249" i="5"/>
  <c r="L5249" i="5"/>
  <c r="N5239" i="5"/>
  <c r="M5239" i="5"/>
  <c r="L5239" i="5"/>
  <c r="N5238" i="5"/>
  <c r="M5238" i="5"/>
  <c r="L5238" i="5"/>
  <c r="N5237" i="5"/>
  <c r="M5237" i="5"/>
  <c r="L5237" i="5"/>
  <c r="N5236" i="5"/>
  <c r="M5236" i="5"/>
  <c r="L5236" i="5"/>
  <c r="N5235" i="5"/>
  <c r="M5235" i="5"/>
  <c r="L5235" i="5"/>
  <c r="N5234" i="5"/>
  <c r="M5234" i="5"/>
  <c r="L5234" i="5"/>
  <c r="N5233" i="5"/>
  <c r="M5233" i="5"/>
  <c r="L5233" i="5"/>
  <c r="N5232" i="5"/>
  <c r="M5232" i="5"/>
  <c r="L5232" i="5"/>
  <c r="N5231" i="5"/>
  <c r="M5231" i="5"/>
  <c r="L5231" i="5"/>
  <c r="N5230" i="5"/>
  <c r="M5230" i="5"/>
  <c r="L5230" i="5"/>
  <c r="N5229" i="5"/>
  <c r="M5229" i="5"/>
  <c r="L5229" i="5"/>
  <c r="N5228" i="5"/>
  <c r="M5228" i="5"/>
  <c r="L5228" i="5"/>
  <c r="N5227" i="5"/>
  <c r="M5227" i="5"/>
  <c r="L5227" i="5"/>
  <c r="N5226" i="5"/>
  <c r="M5226" i="5"/>
  <c r="L5226" i="5"/>
  <c r="N5224" i="5"/>
  <c r="M5224" i="5"/>
  <c r="L5224" i="5"/>
  <c r="N5223" i="5"/>
  <c r="M5223" i="5"/>
  <c r="L5223" i="5"/>
  <c r="N5222" i="5"/>
  <c r="M5222" i="5"/>
  <c r="L5222" i="5"/>
  <c r="N5221" i="5"/>
  <c r="M5221" i="5"/>
  <c r="L5221" i="5"/>
  <c r="N5220" i="5"/>
  <c r="M5220" i="5"/>
  <c r="L5220" i="5"/>
  <c r="N5219" i="5"/>
  <c r="M5219" i="5"/>
  <c r="L5219" i="5"/>
  <c r="N5218" i="5"/>
  <c r="M5218" i="5"/>
  <c r="L5218" i="5"/>
  <c r="N5217" i="5"/>
  <c r="M5217" i="5"/>
  <c r="L5217" i="5"/>
  <c r="N5216" i="5"/>
  <c r="M5216" i="5"/>
  <c r="L5216" i="5"/>
  <c r="N5215" i="5"/>
  <c r="M5215" i="5"/>
  <c r="L5215" i="5"/>
  <c r="N5214" i="5"/>
  <c r="M5214" i="5"/>
  <c r="L5214" i="5"/>
  <c r="N5213" i="5"/>
  <c r="M5213" i="5"/>
  <c r="L5213" i="5"/>
  <c r="N5212" i="5"/>
  <c r="M5212" i="5"/>
  <c r="L5212" i="5"/>
  <c r="N5211" i="5"/>
  <c r="M5211" i="5"/>
  <c r="L5211" i="5"/>
  <c r="N5201" i="5"/>
  <c r="M5201" i="5"/>
  <c r="L5201" i="5"/>
  <c r="N5200" i="5"/>
  <c r="M5200" i="5"/>
  <c r="L5200" i="5"/>
  <c r="N5199" i="5"/>
  <c r="M5199" i="5"/>
  <c r="L5199" i="5"/>
  <c r="N5198" i="5"/>
  <c r="M5198" i="5"/>
  <c r="L5198" i="5"/>
  <c r="N5197" i="5"/>
  <c r="M5197" i="5"/>
  <c r="L5197" i="5"/>
  <c r="N5196" i="5"/>
  <c r="M5196" i="5"/>
  <c r="L5196" i="5"/>
  <c r="N5195" i="5"/>
  <c r="M5195" i="5"/>
  <c r="L5195" i="5"/>
  <c r="N5194" i="5"/>
  <c r="M5194" i="5"/>
  <c r="L5194" i="5"/>
  <c r="N5193" i="5"/>
  <c r="M5193" i="5"/>
  <c r="L5193" i="5"/>
  <c r="N5192" i="5"/>
  <c r="M5192" i="5"/>
  <c r="L5192" i="5"/>
  <c r="N5191" i="5"/>
  <c r="M5191" i="5"/>
  <c r="L5191" i="5"/>
  <c r="N5190" i="5"/>
  <c r="M5190" i="5"/>
  <c r="L5190" i="5"/>
  <c r="N5189" i="5"/>
  <c r="M5189" i="5"/>
  <c r="L5189" i="5"/>
  <c r="N5188" i="5"/>
  <c r="M5188" i="5"/>
  <c r="L5188" i="5"/>
  <c r="N5186" i="5"/>
  <c r="M5186" i="5"/>
  <c r="L5186" i="5"/>
  <c r="N5185" i="5"/>
  <c r="M5185" i="5"/>
  <c r="L5185" i="5"/>
  <c r="N5184" i="5"/>
  <c r="M5184" i="5"/>
  <c r="L5184" i="5"/>
  <c r="N5183" i="5"/>
  <c r="M5183" i="5"/>
  <c r="L5183" i="5"/>
  <c r="N5182" i="5"/>
  <c r="M5182" i="5"/>
  <c r="L5182" i="5"/>
  <c r="N5181" i="5"/>
  <c r="M5181" i="5"/>
  <c r="L5181" i="5"/>
  <c r="N5180" i="5"/>
  <c r="M5180" i="5"/>
  <c r="L5180" i="5"/>
  <c r="N5179" i="5"/>
  <c r="M5179" i="5"/>
  <c r="L5179" i="5"/>
  <c r="N5178" i="5"/>
  <c r="M5178" i="5"/>
  <c r="L5178" i="5"/>
  <c r="N5177" i="5"/>
  <c r="M5177" i="5"/>
  <c r="L5177" i="5"/>
  <c r="N5176" i="5"/>
  <c r="M5176" i="5"/>
  <c r="L5176" i="5"/>
  <c r="N5175" i="5"/>
  <c r="M5175" i="5"/>
  <c r="L5175" i="5"/>
  <c r="N5174" i="5"/>
  <c r="M5174" i="5"/>
  <c r="L5174" i="5"/>
  <c r="N5173" i="5"/>
  <c r="M5173" i="5"/>
  <c r="L5173" i="5"/>
  <c r="N5163" i="5"/>
  <c r="M5163" i="5"/>
  <c r="L5163" i="5"/>
  <c r="N5162" i="5"/>
  <c r="M5162" i="5"/>
  <c r="L5162" i="5"/>
  <c r="N5161" i="5"/>
  <c r="M5161" i="5"/>
  <c r="L5161" i="5"/>
  <c r="N5160" i="5"/>
  <c r="M5160" i="5"/>
  <c r="L5160" i="5"/>
  <c r="N5159" i="5"/>
  <c r="M5159" i="5"/>
  <c r="L5159" i="5"/>
  <c r="N5158" i="5"/>
  <c r="M5158" i="5"/>
  <c r="L5158" i="5"/>
  <c r="N5157" i="5"/>
  <c r="M5157" i="5"/>
  <c r="L5157" i="5"/>
  <c r="N5156" i="5"/>
  <c r="M5156" i="5"/>
  <c r="L5156" i="5"/>
  <c r="N5155" i="5"/>
  <c r="M5155" i="5"/>
  <c r="L5155" i="5"/>
  <c r="N5154" i="5"/>
  <c r="M5154" i="5"/>
  <c r="L5154" i="5"/>
  <c r="N5153" i="5"/>
  <c r="M5153" i="5"/>
  <c r="L5153" i="5"/>
  <c r="N5152" i="5"/>
  <c r="M5152" i="5"/>
  <c r="L5152" i="5"/>
  <c r="N5151" i="5"/>
  <c r="M5151" i="5"/>
  <c r="L5151" i="5"/>
  <c r="N5150" i="5"/>
  <c r="M5150" i="5"/>
  <c r="L5150" i="5"/>
  <c r="N5148" i="5"/>
  <c r="M5148" i="5"/>
  <c r="L5148" i="5"/>
  <c r="N5147" i="5"/>
  <c r="M5147" i="5"/>
  <c r="L5147" i="5"/>
  <c r="N5146" i="5"/>
  <c r="M5146" i="5"/>
  <c r="L5146" i="5"/>
  <c r="N5145" i="5"/>
  <c r="M5145" i="5"/>
  <c r="L5145" i="5"/>
  <c r="N5144" i="5"/>
  <c r="M5144" i="5"/>
  <c r="L5144" i="5"/>
  <c r="N5143" i="5"/>
  <c r="M5143" i="5"/>
  <c r="L5143" i="5"/>
  <c r="N5142" i="5"/>
  <c r="M5142" i="5"/>
  <c r="L5142" i="5"/>
  <c r="N5141" i="5"/>
  <c r="M5141" i="5"/>
  <c r="L5141" i="5"/>
  <c r="N5140" i="5"/>
  <c r="M5140" i="5"/>
  <c r="L5140" i="5"/>
  <c r="N5139" i="5"/>
  <c r="M5139" i="5"/>
  <c r="L5139" i="5"/>
  <c r="N5138" i="5"/>
  <c r="M5138" i="5"/>
  <c r="L5138" i="5"/>
  <c r="N5137" i="5"/>
  <c r="M5137" i="5"/>
  <c r="L5137" i="5"/>
  <c r="N5136" i="5"/>
  <c r="M5136" i="5"/>
  <c r="L5136" i="5"/>
  <c r="N5135" i="5"/>
  <c r="M5135" i="5"/>
  <c r="L5135" i="5"/>
  <c r="N5125" i="5"/>
  <c r="M5125" i="5"/>
  <c r="L5125" i="5"/>
  <c r="N5124" i="5"/>
  <c r="M5124" i="5"/>
  <c r="L5124" i="5"/>
  <c r="N5123" i="5"/>
  <c r="M5123" i="5"/>
  <c r="L5123" i="5"/>
  <c r="N5122" i="5"/>
  <c r="M5122" i="5"/>
  <c r="L5122" i="5"/>
  <c r="N5121" i="5"/>
  <c r="M5121" i="5"/>
  <c r="L5121" i="5"/>
  <c r="N5120" i="5"/>
  <c r="M5120" i="5"/>
  <c r="L5120" i="5"/>
  <c r="N5119" i="5"/>
  <c r="M5119" i="5"/>
  <c r="L5119" i="5"/>
  <c r="N5118" i="5"/>
  <c r="M5118" i="5"/>
  <c r="L5118" i="5"/>
  <c r="N5117" i="5"/>
  <c r="M5117" i="5"/>
  <c r="L5117" i="5"/>
  <c r="N5116" i="5"/>
  <c r="M5116" i="5"/>
  <c r="L5116" i="5"/>
  <c r="N5115" i="5"/>
  <c r="M5115" i="5"/>
  <c r="L5115" i="5"/>
  <c r="N5114" i="5"/>
  <c r="M5114" i="5"/>
  <c r="L5114" i="5"/>
  <c r="N5113" i="5"/>
  <c r="M5113" i="5"/>
  <c r="L5113" i="5"/>
  <c r="N5112" i="5"/>
  <c r="M5112" i="5"/>
  <c r="L5112" i="5"/>
  <c r="N5110" i="5"/>
  <c r="M5110" i="5"/>
  <c r="L5110" i="5"/>
  <c r="N5109" i="5"/>
  <c r="M5109" i="5"/>
  <c r="L5109" i="5"/>
  <c r="N5108" i="5"/>
  <c r="M5108" i="5"/>
  <c r="L5108" i="5"/>
  <c r="N5107" i="5"/>
  <c r="M5107" i="5"/>
  <c r="L5107" i="5"/>
  <c r="N5106" i="5"/>
  <c r="M5106" i="5"/>
  <c r="L5106" i="5"/>
  <c r="N5105" i="5"/>
  <c r="M5105" i="5"/>
  <c r="L5105" i="5"/>
  <c r="N5104" i="5"/>
  <c r="M5104" i="5"/>
  <c r="L5104" i="5"/>
  <c r="N5103" i="5"/>
  <c r="M5103" i="5"/>
  <c r="L5103" i="5"/>
  <c r="N5102" i="5"/>
  <c r="M5102" i="5"/>
  <c r="L5102" i="5"/>
  <c r="N5101" i="5"/>
  <c r="M5101" i="5"/>
  <c r="L5101" i="5"/>
  <c r="N5100" i="5"/>
  <c r="M5100" i="5"/>
  <c r="L5100" i="5"/>
  <c r="N5099" i="5"/>
  <c r="M5099" i="5"/>
  <c r="L5099" i="5"/>
  <c r="N5098" i="5"/>
  <c r="M5098" i="5"/>
  <c r="L5098" i="5"/>
  <c r="N5097" i="5"/>
  <c r="M5097" i="5"/>
  <c r="L5097" i="5"/>
  <c r="N5087" i="5"/>
  <c r="M5087" i="5"/>
  <c r="L5087" i="5"/>
  <c r="N5086" i="5"/>
  <c r="M5086" i="5"/>
  <c r="L5086" i="5"/>
  <c r="N5085" i="5"/>
  <c r="M5085" i="5"/>
  <c r="L5085" i="5"/>
  <c r="N5084" i="5"/>
  <c r="M5084" i="5"/>
  <c r="L5084" i="5"/>
  <c r="N5083" i="5"/>
  <c r="M5083" i="5"/>
  <c r="L5083" i="5"/>
  <c r="N5082" i="5"/>
  <c r="M5082" i="5"/>
  <c r="L5082" i="5"/>
  <c r="N5081" i="5"/>
  <c r="M5081" i="5"/>
  <c r="L5081" i="5"/>
  <c r="N5080" i="5"/>
  <c r="M5080" i="5"/>
  <c r="L5080" i="5"/>
  <c r="N5079" i="5"/>
  <c r="M5079" i="5"/>
  <c r="L5079" i="5"/>
  <c r="N5078" i="5"/>
  <c r="M5078" i="5"/>
  <c r="L5078" i="5"/>
  <c r="N5077" i="5"/>
  <c r="M5077" i="5"/>
  <c r="L5077" i="5"/>
  <c r="N5076" i="5"/>
  <c r="M5076" i="5"/>
  <c r="L5076" i="5"/>
  <c r="N5075" i="5"/>
  <c r="M5075" i="5"/>
  <c r="L5075" i="5"/>
  <c r="N5074" i="5"/>
  <c r="M5074" i="5"/>
  <c r="L5074" i="5"/>
  <c r="N5072" i="5"/>
  <c r="M5072" i="5"/>
  <c r="L5072" i="5"/>
  <c r="N5071" i="5"/>
  <c r="M5071" i="5"/>
  <c r="L5071" i="5"/>
  <c r="N5070" i="5"/>
  <c r="M5070" i="5"/>
  <c r="L5070" i="5"/>
  <c r="N5069" i="5"/>
  <c r="M5069" i="5"/>
  <c r="L5069" i="5"/>
  <c r="N5068" i="5"/>
  <c r="M5068" i="5"/>
  <c r="L5068" i="5"/>
  <c r="N5067" i="5"/>
  <c r="M5067" i="5"/>
  <c r="L5067" i="5"/>
  <c r="N5066" i="5"/>
  <c r="M5066" i="5"/>
  <c r="L5066" i="5"/>
  <c r="N5065" i="5"/>
  <c r="M5065" i="5"/>
  <c r="L5065" i="5"/>
  <c r="N5064" i="5"/>
  <c r="M5064" i="5"/>
  <c r="L5064" i="5"/>
  <c r="N5063" i="5"/>
  <c r="M5063" i="5"/>
  <c r="L5063" i="5"/>
  <c r="N5062" i="5"/>
  <c r="M5062" i="5"/>
  <c r="L5062" i="5"/>
  <c r="N5061" i="5"/>
  <c r="M5061" i="5"/>
  <c r="L5061" i="5"/>
  <c r="N5060" i="5"/>
  <c r="M5060" i="5"/>
  <c r="L5060" i="5"/>
  <c r="N5059" i="5"/>
  <c r="M5059" i="5"/>
  <c r="L5059" i="5"/>
  <c r="N5049" i="5"/>
  <c r="M5049" i="5"/>
  <c r="L5049" i="5"/>
  <c r="N5048" i="5"/>
  <c r="M5048" i="5"/>
  <c r="L5048" i="5"/>
  <c r="N5047" i="5"/>
  <c r="M5047" i="5"/>
  <c r="L5047" i="5"/>
  <c r="N5046" i="5"/>
  <c r="M5046" i="5"/>
  <c r="L5046" i="5"/>
  <c r="N5045" i="5"/>
  <c r="M5045" i="5"/>
  <c r="L5045" i="5"/>
  <c r="N5044" i="5"/>
  <c r="M5044" i="5"/>
  <c r="L5044" i="5"/>
  <c r="N5043" i="5"/>
  <c r="M5043" i="5"/>
  <c r="L5043" i="5"/>
  <c r="N5042" i="5"/>
  <c r="M5042" i="5"/>
  <c r="L5042" i="5"/>
  <c r="N5041" i="5"/>
  <c r="M5041" i="5"/>
  <c r="L5041" i="5"/>
  <c r="N5040" i="5"/>
  <c r="M5040" i="5"/>
  <c r="L5040" i="5"/>
  <c r="N5039" i="5"/>
  <c r="M5039" i="5"/>
  <c r="L5039" i="5"/>
  <c r="N5038" i="5"/>
  <c r="M5038" i="5"/>
  <c r="L5038" i="5"/>
  <c r="N5037" i="5"/>
  <c r="M5037" i="5"/>
  <c r="L5037" i="5"/>
  <c r="N5036" i="5"/>
  <c r="M5036" i="5"/>
  <c r="L5036" i="5"/>
  <c r="N5034" i="5"/>
  <c r="M5034" i="5"/>
  <c r="L5034" i="5"/>
  <c r="N5033" i="5"/>
  <c r="M5033" i="5"/>
  <c r="L5033" i="5"/>
  <c r="N5032" i="5"/>
  <c r="M5032" i="5"/>
  <c r="L5032" i="5"/>
  <c r="N5031" i="5"/>
  <c r="M5031" i="5"/>
  <c r="L5031" i="5"/>
  <c r="N5030" i="5"/>
  <c r="M5030" i="5"/>
  <c r="L5030" i="5"/>
  <c r="N5029" i="5"/>
  <c r="M5029" i="5"/>
  <c r="L5029" i="5"/>
  <c r="N5028" i="5"/>
  <c r="M5028" i="5"/>
  <c r="L5028" i="5"/>
  <c r="N5027" i="5"/>
  <c r="M5027" i="5"/>
  <c r="L5027" i="5"/>
  <c r="N5026" i="5"/>
  <c r="M5026" i="5"/>
  <c r="L5026" i="5"/>
  <c r="N5025" i="5"/>
  <c r="M5025" i="5"/>
  <c r="L5025" i="5"/>
  <c r="N5024" i="5"/>
  <c r="M5024" i="5"/>
  <c r="L5024" i="5"/>
  <c r="N5023" i="5"/>
  <c r="M5023" i="5"/>
  <c r="L5023" i="5"/>
  <c r="N5022" i="5"/>
  <c r="M5022" i="5"/>
  <c r="L5022" i="5"/>
  <c r="N5021" i="5"/>
  <c r="M5021" i="5"/>
  <c r="L5021" i="5"/>
  <c r="N5011" i="5"/>
  <c r="M5011" i="5"/>
  <c r="L5011" i="5"/>
  <c r="N5010" i="5"/>
  <c r="M5010" i="5"/>
  <c r="L5010" i="5"/>
  <c r="N5009" i="5"/>
  <c r="M5009" i="5"/>
  <c r="L5009" i="5"/>
  <c r="N5008" i="5"/>
  <c r="M5008" i="5"/>
  <c r="L5008" i="5"/>
  <c r="N5007" i="5"/>
  <c r="M5007" i="5"/>
  <c r="L5007" i="5"/>
  <c r="N5006" i="5"/>
  <c r="M5006" i="5"/>
  <c r="L5006" i="5"/>
  <c r="N5005" i="5"/>
  <c r="M5005" i="5"/>
  <c r="L5005" i="5"/>
  <c r="N5004" i="5"/>
  <c r="M5004" i="5"/>
  <c r="L5004" i="5"/>
  <c r="N5003" i="5"/>
  <c r="M5003" i="5"/>
  <c r="L5003" i="5"/>
  <c r="N5002" i="5"/>
  <c r="M5002" i="5"/>
  <c r="L5002" i="5"/>
  <c r="N5001" i="5"/>
  <c r="M5001" i="5"/>
  <c r="L5001" i="5"/>
  <c r="N5000" i="5"/>
  <c r="M5000" i="5"/>
  <c r="L5000" i="5"/>
  <c r="N4999" i="5"/>
  <c r="M4999" i="5"/>
  <c r="L4999" i="5"/>
  <c r="N4998" i="5"/>
  <c r="M4998" i="5"/>
  <c r="L4998" i="5"/>
  <c r="N4996" i="5"/>
  <c r="M4996" i="5"/>
  <c r="L4996" i="5"/>
  <c r="N4995" i="5"/>
  <c r="M4995" i="5"/>
  <c r="L4995" i="5"/>
  <c r="N4994" i="5"/>
  <c r="M4994" i="5"/>
  <c r="L4994" i="5"/>
  <c r="N4993" i="5"/>
  <c r="M4993" i="5"/>
  <c r="L4993" i="5"/>
  <c r="N4992" i="5"/>
  <c r="M4992" i="5"/>
  <c r="L4992" i="5"/>
  <c r="N4991" i="5"/>
  <c r="M4991" i="5"/>
  <c r="L4991" i="5"/>
  <c r="N4990" i="5"/>
  <c r="M4990" i="5"/>
  <c r="L4990" i="5"/>
  <c r="N4989" i="5"/>
  <c r="M4989" i="5"/>
  <c r="L4989" i="5"/>
  <c r="N4988" i="5"/>
  <c r="M4988" i="5"/>
  <c r="L4988" i="5"/>
  <c r="N4987" i="5"/>
  <c r="M4987" i="5"/>
  <c r="L4987" i="5"/>
  <c r="N4986" i="5"/>
  <c r="M4986" i="5"/>
  <c r="L4986" i="5"/>
  <c r="N4985" i="5"/>
  <c r="M4985" i="5"/>
  <c r="L4985" i="5"/>
  <c r="N4984" i="5"/>
  <c r="M4984" i="5"/>
  <c r="L4984" i="5"/>
  <c r="N4983" i="5"/>
  <c r="M4983" i="5"/>
  <c r="L4983" i="5"/>
  <c r="N4973" i="5"/>
  <c r="M4973" i="5"/>
  <c r="L4973" i="5"/>
  <c r="N4972" i="5"/>
  <c r="M4972" i="5"/>
  <c r="L4972" i="5"/>
  <c r="N4971" i="5"/>
  <c r="M4971" i="5"/>
  <c r="L4971" i="5"/>
  <c r="N4970" i="5"/>
  <c r="M4970" i="5"/>
  <c r="L4970" i="5"/>
  <c r="N4969" i="5"/>
  <c r="M4969" i="5"/>
  <c r="L4969" i="5"/>
  <c r="N4968" i="5"/>
  <c r="M4968" i="5"/>
  <c r="L4968" i="5"/>
  <c r="N4967" i="5"/>
  <c r="M4967" i="5"/>
  <c r="L4967" i="5"/>
  <c r="N4966" i="5"/>
  <c r="M4966" i="5"/>
  <c r="L4966" i="5"/>
  <c r="N4965" i="5"/>
  <c r="M4965" i="5"/>
  <c r="L4965" i="5"/>
  <c r="N4964" i="5"/>
  <c r="M4964" i="5"/>
  <c r="L4964" i="5"/>
  <c r="N4963" i="5"/>
  <c r="M4963" i="5"/>
  <c r="L4963" i="5"/>
  <c r="N4962" i="5"/>
  <c r="M4962" i="5"/>
  <c r="L4962" i="5"/>
  <c r="N4961" i="5"/>
  <c r="M4961" i="5"/>
  <c r="L4961" i="5"/>
  <c r="N4960" i="5"/>
  <c r="M4960" i="5"/>
  <c r="L4960" i="5"/>
  <c r="N4958" i="5"/>
  <c r="M4958" i="5"/>
  <c r="L4958" i="5"/>
  <c r="N4957" i="5"/>
  <c r="M4957" i="5"/>
  <c r="L4957" i="5"/>
  <c r="N4956" i="5"/>
  <c r="M4956" i="5"/>
  <c r="L4956" i="5"/>
  <c r="N4955" i="5"/>
  <c r="M4955" i="5"/>
  <c r="L4955" i="5"/>
  <c r="N4954" i="5"/>
  <c r="M4954" i="5"/>
  <c r="L4954" i="5"/>
  <c r="N4953" i="5"/>
  <c r="M4953" i="5"/>
  <c r="L4953" i="5"/>
  <c r="N4952" i="5"/>
  <c r="M4952" i="5"/>
  <c r="L4952" i="5"/>
  <c r="N4951" i="5"/>
  <c r="M4951" i="5"/>
  <c r="L4951" i="5"/>
  <c r="N4950" i="5"/>
  <c r="M4950" i="5"/>
  <c r="L4950" i="5"/>
  <c r="N4949" i="5"/>
  <c r="M4949" i="5"/>
  <c r="L4949" i="5"/>
  <c r="N4948" i="5"/>
  <c r="M4948" i="5"/>
  <c r="L4948" i="5"/>
  <c r="N4947" i="5"/>
  <c r="M4947" i="5"/>
  <c r="L4947" i="5"/>
  <c r="N4946" i="5"/>
  <c r="M4946" i="5"/>
  <c r="L4946" i="5"/>
  <c r="N4945" i="5"/>
  <c r="M4945" i="5"/>
  <c r="L4945" i="5"/>
  <c r="N4935" i="5"/>
  <c r="M4935" i="5"/>
  <c r="L4935" i="5"/>
  <c r="N4934" i="5"/>
  <c r="M4934" i="5"/>
  <c r="L4934" i="5"/>
  <c r="N4933" i="5"/>
  <c r="M4933" i="5"/>
  <c r="L4933" i="5"/>
  <c r="N4932" i="5"/>
  <c r="M4932" i="5"/>
  <c r="L4932" i="5"/>
  <c r="N4931" i="5"/>
  <c r="M4931" i="5"/>
  <c r="L4931" i="5"/>
  <c r="N4930" i="5"/>
  <c r="M4930" i="5"/>
  <c r="L4930" i="5"/>
  <c r="N4929" i="5"/>
  <c r="M4929" i="5"/>
  <c r="L4929" i="5"/>
  <c r="N4928" i="5"/>
  <c r="M4928" i="5"/>
  <c r="L4928" i="5"/>
  <c r="N4927" i="5"/>
  <c r="M4927" i="5"/>
  <c r="L4927" i="5"/>
  <c r="N4926" i="5"/>
  <c r="M4926" i="5"/>
  <c r="L4926" i="5"/>
  <c r="N4925" i="5"/>
  <c r="M4925" i="5"/>
  <c r="L4925" i="5"/>
  <c r="N4924" i="5"/>
  <c r="M4924" i="5"/>
  <c r="L4924" i="5"/>
  <c r="N4923" i="5"/>
  <c r="M4923" i="5"/>
  <c r="L4923" i="5"/>
  <c r="N4922" i="5"/>
  <c r="M4922" i="5"/>
  <c r="L4922" i="5"/>
  <c r="N4920" i="5"/>
  <c r="M4920" i="5"/>
  <c r="L4920" i="5"/>
  <c r="N4919" i="5"/>
  <c r="M4919" i="5"/>
  <c r="L4919" i="5"/>
  <c r="N4918" i="5"/>
  <c r="M4918" i="5"/>
  <c r="L4918" i="5"/>
  <c r="N4917" i="5"/>
  <c r="M4917" i="5"/>
  <c r="L4917" i="5"/>
  <c r="N4916" i="5"/>
  <c r="M4916" i="5"/>
  <c r="L4916" i="5"/>
  <c r="N4915" i="5"/>
  <c r="M4915" i="5"/>
  <c r="L4915" i="5"/>
  <c r="N4914" i="5"/>
  <c r="M4914" i="5"/>
  <c r="L4914" i="5"/>
  <c r="N4913" i="5"/>
  <c r="M4913" i="5"/>
  <c r="L4913" i="5"/>
  <c r="N4912" i="5"/>
  <c r="M4912" i="5"/>
  <c r="L4912" i="5"/>
  <c r="N4911" i="5"/>
  <c r="M4911" i="5"/>
  <c r="L4911" i="5"/>
  <c r="N4910" i="5"/>
  <c r="M4910" i="5"/>
  <c r="L4910" i="5"/>
  <c r="N4909" i="5"/>
  <c r="M4909" i="5"/>
  <c r="L4909" i="5"/>
  <c r="N4908" i="5"/>
  <c r="M4908" i="5"/>
  <c r="L4908" i="5"/>
  <c r="N4907" i="5"/>
  <c r="M4907" i="5"/>
  <c r="L4907" i="5"/>
  <c r="N4897" i="5"/>
  <c r="M4897" i="5"/>
  <c r="L4897" i="5"/>
  <c r="N4896" i="5"/>
  <c r="M4896" i="5"/>
  <c r="L4896" i="5"/>
  <c r="N4895" i="5"/>
  <c r="M4895" i="5"/>
  <c r="L4895" i="5"/>
  <c r="N4894" i="5"/>
  <c r="M4894" i="5"/>
  <c r="L4894" i="5"/>
  <c r="N4893" i="5"/>
  <c r="M4893" i="5"/>
  <c r="L4893" i="5"/>
  <c r="N4892" i="5"/>
  <c r="M4892" i="5"/>
  <c r="L4892" i="5"/>
  <c r="N4891" i="5"/>
  <c r="M4891" i="5"/>
  <c r="L4891" i="5"/>
  <c r="N4890" i="5"/>
  <c r="M4890" i="5"/>
  <c r="L4890" i="5"/>
  <c r="N4889" i="5"/>
  <c r="M4889" i="5"/>
  <c r="L4889" i="5"/>
  <c r="N4888" i="5"/>
  <c r="M4888" i="5"/>
  <c r="L4888" i="5"/>
  <c r="N4887" i="5"/>
  <c r="M4887" i="5"/>
  <c r="L4887" i="5"/>
  <c r="N4886" i="5"/>
  <c r="M4886" i="5"/>
  <c r="L4886" i="5"/>
  <c r="N4885" i="5"/>
  <c r="M4885" i="5"/>
  <c r="L4885" i="5"/>
  <c r="N4884" i="5"/>
  <c r="M4884" i="5"/>
  <c r="L4884" i="5"/>
  <c r="N4882" i="5"/>
  <c r="M4882" i="5"/>
  <c r="L4882" i="5"/>
  <c r="N4881" i="5"/>
  <c r="M4881" i="5"/>
  <c r="L4881" i="5"/>
  <c r="N4880" i="5"/>
  <c r="M4880" i="5"/>
  <c r="L4880" i="5"/>
  <c r="N4879" i="5"/>
  <c r="M4879" i="5"/>
  <c r="L4879" i="5"/>
  <c r="N4878" i="5"/>
  <c r="M4878" i="5"/>
  <c r="L4878" i="5"/>
  <c r="N4877" i="5"/>
  <c r="M4877" i="5"/>
  <c r="L4877" i="5"/>
  <c r="N4876" i="5"/>
  <c r="M4876" i="5"/>
  <c r="L4876" i="5"/>
  <c r="N4875" i="5"/>
  <c r="M4875" i="5"/>
  <c r="L4875" i="5"/>
  <c r="N4874" i="5"/>
  <c r="M4874" i="5"/>
  <c r="L4874" i="5"/>
  <c r="N4873" i="5"/>
  <c r="M4873" i="5"/>
  <c r="L4873" i="5"/>
  <c r="N4872" i="5"/>
  <c r="M4872" i="5"/>
  <c r="L4872" i="5"/>
  <c r="N4871" i="5"/>
  <c r="M4871" i="5"/>
  <c r="L4871" i="5"/>
  <c r="N4870" i="5"/>
  <c r="M4870" i="5"/>
  <c r="L4870" i="5"/>
  <c r="N4869" i="5"/>
  <c r="M4869" i="5"/>
  <c r="L4869" i="5"/>
  <c r="N4859" i="5"/>
  <c r="M4859" i="5"/>
  <c r="L4859" i="5"/>
  <c r="N4858" i="5"/>
  <c r="M4858" i="5"/>
  <c r="L4858" i="5"/>
  <c r="N4857" i="5"/>
  <c r="M4857" i="5"/>
  <c r="L4857" i="5"/>
  <c r="N4856" i="5"/>
  <c r="M4856" i="5"/>
  <c r="L4856" i="5"/>
  <c r="N4855" i="5"/>
  <c r="M4855" i="5"/>
  <c r="L4855" i="5"/>
  <c r="N4854" i="5"/>
  <c r="M4854" i="5"/>
  <c r="L4854" i="5"/>
  <c r="N4853" i="5"/>
  <c r="M4853" i="5"/>
  <c r="L4853" i="5"/>
  <c r="N4852" i="5"/>
  <c r="M4852" i="5"/>
  <c r="L4852" i="5"/>
  <c r="N4851" i="5"/>
  <c r="M4851" i="5"/>
  <c r="L4851" i="5"/>
  <c r="N4850" i="5"/>
  <c r="M4850" i="5"/>
  <c r="L4850" i="5"/>
  <c r="N4849" i="5"/>
  <c r="M4849" i="5"/>
  <c r="L4849" i="5"/>
  <c r="N4848" i="5"/>
  <c r="M4848" i="5"/>
  <c r="L4848" i="5"/>
  <c r="N4847" i="5"/>
  <c r="M4847" i="5"/>
  <c r="L4847" i="5"/>
  <c r="N4846" i="5"/>
  <c r="M4846" i="5"/>
  <c r="L4846" i="5"/>
  <c r="N4844" i="5"/>
  <c r="M4844" i="5"/>
  <c r="L4844" i="5"/>
  <c r="N4843" i="5"/>
  <c r="M4843" i="5"/>
  <c r="L4843" i="5"/>
  <c r="N4842" i="5"/>
  <c r="M4842" i="5"/>
  <c r="L4842" i="5"/>
  <c r="N4841" i="5"/>
  <c r="M4841" i="5"/>
  <c r="L4841" i="5"/>
  <c r="N4840" i="5"/>
  <c r="M4840" i="5"/>
  <c r="L4840" i="5"/>
  <c r="N4839" i="5"/>
  <c r="M4839" i="5"/>
  <c r="L4839" i="5"/>
  <c r="N4838" i="5"/>
  <c r="M4838" i="5"/>
  <c r="L4838" i="5"/>
  <c r="N4837" i="5"/>
  <c r="M4837" i="5"/>
  <c r="L4837" i="5"/>
  <c r="N4836" i="5"/>
  <c r="M4836" i="5"/>
  <c r="L4836" i="5"/>
  <c r="N4835" i="5"/>
  <c r="M4835" i="5"/>
  <c r="L4835" i="5"/>
  <c r="N4834" i="5"/>
  <c r="M4834" i="5"/>
  <c r="L4834" i="5"/>
  <c r="N4833" i="5"/>
  <c r="M4833" i="5"/>
  <c r="L4833" i="5"/>
  <c r="N4832" i="5"/>
  <c r="M4832" i="5"/>
  <c r="L4832" i="5"/>
  <c r="N4831" i="5"/>
  <c r="M4831" i="5"/>
  <c r="L4831" i="5"/>
  <c r="N4821" i="5"/>
  <c r="M4821" i="5"/>
  <c r="L4821" i="5"/>
  <c r="N4820" i="5"/>
  <c r="M4820" i="5"/>
  <c r="L4820" i="5"/>
  <c r="N4819" i="5"/>
  <c r="M4819" i="5"/>
  <c r="L4819" i="5"/>
  <c r="N4818" i="5"/>
  <c r="M4818" i="5"/>
  <c r="L4818" i="5"/>
  <c r="N4817" i="5"/>
  <c r="M4817" i="5"/>
  <c r="L4817" i="5"/>
  <c r="N4816" i="5"/>
  <c r="M4816" i="5"/>
  <c r="L4816" i="5"/>
  <c r="N4815" i="5"/>
  <c r="M4815" i="5"/>
  <c r="L4815" i="5"/>
  <c r="N4814" i="5"/>
  <c r="M4814" i="5"/>
  <c r="L4814" i="5"/>
  <c r="N4813" i="5"/>
  <c r="M4813" i="5"/>
  <c r="L4813" i="5"/>
  <c r="N4812" i="5"/>
  <c r="M4812" i="5"/>
  <c r="L4812" i="5"/>
  <c r="N4811" i="5"/>
  <c r="M4811" i="5"/>
  <c r="L4811" i="5"/>
  <c r="N4810" i="5"/>
  <c r="M4810" i="5"/>
  <c r="L4810" i="5"/>
  <c r="N4809" i="5"/>
  <c r="M4809" i="5"/>
  <c r="L4809" i="5"/>
  <c r="N4808" i="5"/>
  <c r="M4808" i="5"/>
  <c r="L4808" i="5"/>
  <c r="N4806" i="5"/>
  <c r="M4806" i="5"/>
  <c r="L4806" i="5"/>
  <c r="N4805" i="5"/>
  <c r="M4805" i="5"/>
  <c r="L4805" i="5"/>
  <c r="N4804" i="5"/>
  <c r="M4804" i="5"/>
  <c r="L4804" i="5"/>
  <c r="N4803" i="5"/>
  <c r="M4803" i="5"/>
  <c r="L4803" i="5"/>
  <c r="N4802" i="5"/>
  <c r="M4802" i="5"/>
  <c r="L4802" i="5"/>
  <c r="N4801" i="5"/>
  <c r="M4801" i="5"/>
  <c r="L4801" i="5"/>
  <c r="N4800" i="5"/>
  <c r="M4800" i="5"/>
  <c r="L4800" i="5"/>
  <c r="N4799" i="5"/>
  <c r="M4799" i="5"/>
  <c r="L4799" i="5"/>
  <c r="N4798" i="5"/>
  <c r="M4798" i="5"/>
  <c r="L4798" i="5"/>
  <c r="N4797" i="5"/>
  <c r="M4797" i="5"/>
  <c r="L4797" i="5"/>
  <c r="N4796" i="5"/>
  <c r="M4796" i="5"/>
  <c r="L4796" i="5"/>
  <c r="N4795" i="5"/>
  <c r="M4795" i="5"/>
  <c r="L4795" i="5"/>
  <c r="N4794" i="5"/>
  <c r="M4794" i="5"/>
  <c r="L4794" i="5"/>
  <c r="N4793" i="5"/>
  <c r="M4793" i="5"/>
  <c r="L4793" i="5"/>
  <c r="N4783" i="5"/>
  <c r="M4783" i="5"/>
  <c r="L4783" i="5"/>
  <c r="N4782" i="5"/>
  <c r="M4782" i="5"/>
  <c r="L4782" i="5"/>
  <c r="N4781" i="5"/>
  <c r="M4781" i="5"/>
  <c r="L4781" i="5"/>
  <c r="N4780" i="5"/>
  <c r="M4780" i="5"/>
  <c r="L4780" i="5"/>
  <c r="N4779" i="5"/>
  <c r="M4779" i="5"/>
  <c r="L4779" i="5"/>
  <c r="N4778" i="5"/>
  <c r="M4778" i="5"/>
  <c r="L4778" i="5"/>
  <c r="N4777" i="5"/>
  <c r="M4777" i="5"/>
  <c r="L4777" i="5"/>
  <c r="N4776" i="5"/>
  <c r="M4776" i="5"/>
  <c r="L4776" i="5"/>
  <c r="N4775" i="5"/>
  <c r="M4775" i="5"/>
  <c r="L4775" i="5"/>
  <c r="N4774" i="5"/>
  <c r="M4774" i="5"/>
  <c r="L4774" i="5"/>
  <c r="N4773" i="5"/>
  <c r="M4773" i="5"/>
  <c r="L4773" i="5"/>
  <c r="N4772" i="5"/>
  <c r="M4772" i="5"/>
  <c r="L4772" i="5"/>
  <c r="N4771" i="5"/>
  <c r="M4771" i="5"/>
  <c r="L4771" i="5"/>
  <c r="N4770" i="5"/>
  <c r="M4770" i="5"/>
  <c r="L4770" i="5"/>
  <c r="N4768" i="5"/>
  <c r="M4768" i="5"/>
  <c r="L4768" i="5"/>
  <c r="N4767" i="5"/>
  <c r="M4767" i="5"/>
  <c r="L4767" i="5"/>
  <c r="N4766" i="5"/>
  <c r="M4766" i="5"/>
  <c r="L4766" i="5"/>
  <c r="N4765" i="5"/>
  <c r="M4765" i="5"/>
  <c r="L4765" i="5"/>
  <c r="N4764" i="5"/>
  <c r="M4764" i="5"/>
  <c r="L4764" i="5"/>
  <c r="N4763" i="5"/>
  <c r="M4763" i="5"/>
  <c r="L4763" i="5"/>
  <c r="N4762" i="5"/>
  <c r="M4762" i="5"/>
  <c r="L4762" i="5"/>
  <c r="N4761" i="5"/>
  <c r="M4761" i="5"/>
  <c r="L4761" i="5"/>
  <c r="N4760" i="5"/>
  <c r="M4760" i="5"/>
  <c r="L4760" i="5"/>
  <c r="N4759" i="5"/>
  <c r="M4759" i="5"/>
  <c r="L4759" i="5"/>
  <c r="N4758" i="5"/>
  <c r="M4758" i="5"/>
  <c r="L4758" i="5"/>
  <c r="N4757" i="5"/>
  <c r="M4757" i="5"/>
  <c r="L4757" i="5"/>
  <c r="N4756" i="5"/>
  <c r="M4756" i="5"/>
  <c r="L4756" i="5"/>
  <c r="N4755" i="5"/>
  <c r="M4755" i="5"/>
  <c r="L4755" i="5"/>
  <c r="N4745" i="5"/>
  <c r="M4745" i="5"/>
  <c r="L4745" i="5"/>
  <c r="N4744" i="5"/>
  <c r="M4744" i="5"/>
  <c r="L4744" i="5"/>
  <c r="N4743" i="5"/>
  <c r="M4743" i="5"/>
  <c r="L4743" i="5"/>
  <c r="N4742" i="5"/>
  <c r="M4742" i="5"/>
  <c r="L4742" i="5"/>
  <c r="N4741" i="5"/>
  <c r="M4741" i="5"/>
  <c r="L4741" i="5"/>
  <c r="N4740" i="5"/>
  <c r="M4740" i="5"/>
  <c r="L4740" i="5"/>
  <c r="N4739" i="5"/>
  <c r="M4739" i="5"/>
  <c r="L4739" i="5"/>
  <c r="N4738" i="5"/>
  <c r="M4738" i="5"/>
  <c r="L4738" i="5"/>
  <c r="N4737" i="5"/>
  <c r="M4737" i="5"/>
  <c r="L4737" i="5"/>
  <c r="N4736" i="5"/>
  <c r="M4736" i="5"/>
  <c r="L4736" i="5"/>
  <c r="N4735" i="5"/>
  <c r="M4735" i="5"/>
  <c r="L4735" i="5"/>
  <c r="N4734" i="5"/>
  <c r="M4734" i="5"/>
  <c r="L4734" i="5"/>
  <c r="N4733" i="5"/>
  <c r="M4733" i="5"/>
  <c r="L4733" i="5"/>
  <c r="N4732" i="5"/>
  <c r="M4732" i="5"/>
  <c r="L4732" i="5"/>
  <c r="N4730" i="5"/>
  <c r="M4730" i="5"/>
  <c r="L4730" i="5"/>
  <c r="N4729" i="5"/>
  <c r="M4729" i="5"/>
  <c r="L4729" i="5"/>
  <c r="N4728" i="5"/>
  <c r="M4728" i="5"/>
  <c r="L4728" i="5"/>
  <c r="N4727" i="5"/>
  <c r="M4727" i="5"/>
  <c r="L4727" i="5"/>
  <c r="N4726" i="5"/>
  <c r="M4726" i="5"/>
  <c r="L4726" i="5"/>
  <c r="N4725" i="5"/>
  <c r="M4725" i="5"/>
  <c r="L4725" i="5"/>
  <c r="N4724" i="5"/>
  <c r="M4724" i="5"/>
  <c r="L4724" i="5"/>
  <c r="N4723" i="5"/>
  <c r="M4723" i="5"/>
  <c r="L4723" i="5"/>
  <c r="N4722" i="5"/>
  <c r="M4722" i="5"/>
  <c r="L4722" i="5"/>
  <c r="N4721" i="5"/>
  <c r="M4721" i="5"/>
  <c r="L4721" i="5"/>
  <c r="N4720" i="5"/>
  <c r="M4720" i="5"/>
  <c r="L4720" i="5"/>
  <c r="N4719" i="5"/>
  <c r="M4719" i="5"/>
  <c r="L4719" i="5"/>
  <c r="N4718" i="5"/>
  <c r="M4718" i="5"/>
  <c r="L4718" i="5"/>
  <c r="N4717" i="5"/>
  <c r="M4717" i="5"/>
  <c r="L4717" i="5"/>
  <c r="N4707" i="5"/>
  <c r="M4707" i="5"/>
  <c r="L4707" i="5"/>
  <c r="N4706" i="5"/>
  <c r="M4706" i="5"/>
  <c r="L4706" i="5"/>
  <c r="N4705" i="5"/>
  <c r="M4705" i="5"/>
  <c r="L4705" i="5"/>
  <c r="N4704" i="5"/>
  <c r="M4704" i="5"/>
  <c r="L4704" i="5"/>
  <c r="N4703" i="5"/>
  <c r="M4703" i="5"/>
  <c r="L4703" i="5"/>
  <c r="N4702" i="5"/>
  <c r="M4702" i="5"/>
  <c r="L4702" i="5"/>
  <c r="N4701" i="5"/>
  <c r="M4701" i="5"/>
  <c r="L4701" i="5"/>
  <c r="N4700" i="5"/>
  <c r="M4700" i="5"/>
  <c r="L4700" i="5"/>
  <c r="N4699" i="5"/>
  <c r="M4699" i="5"/>
  <c r="L4699" i="5"/>
  <c r="N4698" i="5"/>
  <c r="M4698" i="5"/>
  <c r="L4698" i="5"/>
  <c r="N4697" i="5"/>
  <c r="M4697" i="5"/>
  <c r="L4697" i="5"/>
  <c r="N4696" i="5"/>
  <c r="M4696" i="5"/>
  <c r="L4696" i="5"/>
  <c r="N4695" i="5"/>
  <c r="M4695" i="5"/>
  <c r="L4695" i="5"/>
  <c r="N4694" i="5"/>
  <c r="M4694" i="5"/>
  <c r="L4694" i="5"/>
  <c r="N4692" i="5"/>
  <c r="M4692" i="5"/>
  <c r="L4692" i="5"/>
  <c r="N4691" i="5"/>
  <c r="M4691" i="5"/>
  <c r="L4691" i="5"/>
  <c r="N4690" i="5"/>
  <c r="M4690" i="5"/>
  <c r="L4690" i="5"/>
  <c r="N4689" i="5"/>
  <c r="M4689" i="5"/>
  <c r="L4689" i="5"/>
  <c r="N4688" i="5"/>
  <c r="M4688" i="5"/>
  <c r="L4688" i="5"/>
  <c r="N4687" i="5"/>
  <c r="M4687" i="5"/>
  <c r="L4687" i="5"/>
  <c r="N4686" i="5"/>
  <c r="M4686" i="5"/>
  <c r="L4686" i="5"/>
  <c r="N4685" i="5"/>
  <c r="M4685" i="5"/>
  <c r="L4685" i="5"/>
  <c r="N4684" i="5"/>
  <c r="M4684" i="5"/>
  <c r="L4684" i="5"/>
  <c r="N4683" i="5"/>
  <c r="M4683" i="5"/>
  <c r="L4683" i="5"/>
  <c r="N4682" i="5"/>
  <c r="M4682" i="5"/>
  <c r="L4682" i="5"/>
  <c r="N4681" i="5"/>
  <c r="M4681" i="5"/>
  <c r="L4681" i="5"/>
  <c r="N4680" i="5"/>
  <c r="M4680" i="5"/>
  <c r="L4680" i="5"/>
  <c r="N4679" i="5"/>
  <c r="M4679" i="5"/>
  <c r="L4679" i="5"/>
  <c r="N4669" i="5"/>
  <c r="M4669" i="5"/>
  <c r="L4669" i="5"/>
  <c r="N4668" i="5"/>
  <c r="M4668" i="5"/>
  <c r="L4668" i="5"/>
  <c r="N4667" i="5"/>
  <c r="M4667" i="5"/>
  <c r="L4667" i="5"/>
  <c r="N4666" i="5"/>
  <c r="M4666" i="5"/>
  <c r="L4666" i="5"/>
  <c r="N4665" i="5"/>
  <c r="M4665" i="5"/>
  <c r="L4665" i="5"/>
  <c r="N4664" i="5"/>
  <c r="M4664" i="5"/>
  <c r="L4664" i="5"/>
  <c r="N4663" i="5"/>
  <c r="M4663" i="5"/>
  <c r="L4663" i="5"/>
  <c r="N4662" i="5"/>
  <c r="M4662" i="5"/>
  <c r="L4662" i="5"/>
  <c r="N4661" i="5"/>
  <c r="M4661" i="5"/>
  <c r="L4661" i="5"/>
  <c r="N4660" i="5"/>
  <c r="M4660" i="5"/>
  <c r="L4660" i="5"/>
  <c r="N4659" i="5"/>
  <c r="M4659" i="5"/>
  <c r="L4659" i="5"/>
  <c r="N4658" i="5"/>
  <c r="M4658" i="5"/>
  <c r="L4658" i="5"/>
  <c r="N4657" i="5"/>
  <c r="M4657" i="5"/>
  <c r="L4657" i="5"/>
  <c r="N4656" i="5"/>
  <c r="M4656" i="5"/>
  <c r="L4656" i="5"/>
  <c r="N4654" i="5"/>
  <c r="M4654" i="5"/>
  <c r="L4654" i="5"/>
  <c r="N4653" i="5"/>
  <c r="M4653" i="5"/>
  <c r="L4653" i="5"/>
  <c r="N4652" i="5"/>
  <c r="M4652" i="5"/>
  <c r="L4652" i="5"/>
  <c r="N4651" i="5"/>
  <c r="M4651" i="5"/>
  <c r="L4651" i="5"/>
  <c r="N4650" i="5"/>
  <c r="M4650" i="5"/>
  <c r="L4650" i="5"/>
  <c r="N4649" i="5"/>
  <c r="M4649" i="5"/>
  <c r="L4649" i="5"/>
  <c r="N4648" i="5"/>
  <c r="M4648" i="5"/>
  <c r="L4648" i="5"/>
  <c r="N4647" i="5"/>
  <c r="M4647" i="5"/>
  <c r="L4647" i="5"/>
  <c r="N4646" i="5"/>
  <c r="M4646" i="5"/>
  <c r="L4646" i="5"/>
  <c r="N4645" i="5"/>
  <c r="M4645" i="5"/>
  <c r="L4645" i="5"/>
  <c r="N4644" i="5"/>
  <c r="M4644" i="5"/>
  <c r="L4644" i="5"/>
  <c r="N4643" i="5"/>
  <c r="M4643" i="5"/>
  <c r="L4643" i="5"/>
  <c r="N4642" i="5"/>
  <c r="M4642" i="5"/>
  <c r="L4642" i="5"/>
  <c r="N4641" i="5"/>
  <c r="M4641" i="5"/>
  <c r="L4641" i="5"/>
  <c r="N4631" i="5"/>
  <c r="M4631" i="5"/>
  <c r="L4631" i="5"/>
  <c r="N4630" i="5"/>
  <c r="M4630" i="5"/>
  <c r="L4630" i="5"/>
  <c r="N4629" i="5"/>
  <c r="M4629" i="5"/>
  <c r="L4629" i="5"/>
  <c r="N4628" i="5"/>
  <c r="M4628" i="5"/>
  <c r="L4628" i="5"/>
  <c r="N4627" i="5"/>
  <c r="M4627" i="5"/>
  <c r="L4627" i="5"/>
  <c r="N4626" i="5"/>
  <c r="M4626" i="5"/>
  <c r="L4626" i="5"/>
  <c r="N4625" i="5"/>
  <c r="M4625" i="5"/>
  <c r="L4625" i="5"/>
  <c r="N4624" i="5"/>
  <c r="M4624" i="5"/>
  <c r="L4624" i="5"/>
  <c r="N4623" i="5"/>
  <c r="M4623" i="5"/>
  <c r="L4623" i="5"/>
  <c r="N4622" i="5"/>
  <c r="M4622" i="5"/>
  <c r="L4622" i="5"/>
  <c r="N4621" i="5"/>
  <c r="M4621" i="5"/>
  <c r="L4621" i="5"/>
  <c r="N4620" i="5"/>
  <c r="M4620" i="5"/>
  <c r="L4620" i="5"/>
  <c r="N4619" i="5"/>
  <c r="M4619" i="5"/>
  <c r="L4619" i="5"/>
  <c r="N4618" i="5"/>
  <c r="M4618" i="5"/>
  <c r="L4618" i="5"/>
  <c r="N4616" i="5"/>
  <c r="M4616" i="5"/>
  <c r="L4616" i="5"/>
  <c r="N4615" i="5"/>
  <c r="M4615" i="5"/>
  <c r="L4615" i="5"/>
  <c r="N4614" i="5"/>
  <c r="M4614" i="5"/>
  <c r="L4614" i="5"/>
  <c r="N4613" i="5"/>
  <c r="M4613" i="5"/>
  <c r="L4613" i="5"/>
  <c r="N4612" i="5"/>
  <c r="M4612" i="5"/>
  <c r="L4612" i="5"/>
  <c r="N4611" i="5"/>
  <c r="M4611" i="5"/>
  <c r="L4611" i="5"/>
  <c r="N4610" i="5"/>
  <c r="M4610" i="5"/>
  <c r="L4610" i="5"/>
  <c r="N4609" i="5"/>
  <c r="M4609" i="5"/>
  <c r="L4609" i="5"/>
  <c r="N4608" i="5"/>
  <c r="M4608" i="5"/>
  <c r="L4608" i="5"/>
  <c r="N4607" i="5"/>
  <c r="M4607" i="5"/>
  <c r="L4607" i="5"/>
  <c r="N4606" i="5"/>
  <c r="M4606" i="5"/>
  <c r="L4606" i="5"/>
  <c r="N4605" i="5"/>
  <c r="M4605" i="5"/>
  <c r="L4605" i="5"/>
  <c r="N4604" i="5"/>
  <c r="M4604" i="5"/>
  <c r="L4604" i="5"/>
  <c r="N4603" i="5"/>
  <c r="M4603" i="5"/>
  <c r="L4603" i="5"/>
  <c r="N4593" i="5"/>
  <c r="M4593" i="5"/>
  <c r="L4593" i="5"/>
  <c r="N4592" i="5"/>
  <c r="M4592" i="5"/>
  <c r="L4592" i="5"/>
  <c r="N4591" i="5"/>
  <c r="M4591" i="5"/>
  <c r="L4591" i="5"/>
  <c r="N4590" i="5"/>
  <c r="M4590" i="5"/>
  <c r="L4590" i="5"/>
  <c r="N4589" i="5"/>
  <c r="M4589" i="5"/>
  <c r="L4589" i="5"/>
  <c r="N4588" i="5"/>
  <c r="M4588" i="5"/>
  <c r="L4588" i="5"/>
  <c r="N4587" i="5"/>
  <c r="M4587" i="5"/>
  <c r="L4587" i="5"/>
  <c r="N4586" i="5"/>
  <c r="M4586" i="5"/>
  <c r="L4586" i="5"/>
  <c r="N4585" i="5"/>
  <c r="M4585" i="5"/>
  <c r="L4585" i="5"/>
  <c r="N4584" i="5"/>
  <c r="M4584" i="5"/>
  <c r="L4584" i="5"/>
  <c r="N4583" i="5"/>
  <c r="M4583" i="5"/>
  <c r="L4583" i="5"/>
  <c r="N4582" i="5"/>
  <c r="M4582" i="5"/>
  <c r="L4582" i="5"/>
  <c r="N4581" i="5"/>
  <c r="M4581" i="5"/>
  <c r="L4581" i="5"/>
  <c r="N4580" i="5"/>
  <c r="M4580" i="5"/>
  <c r="L4580" i="5"/>
  <c r="N4578" i="5"/>
  <c r="M4578" i="5"/>
  <c r="L4578" i="5"/>
  <c r="N4577" i="5"/>
  <c r="M4577" i="5"/>
  <c r="L4577" i="5"/>
  <c r="N4576" i="5"/>
  <c r="M4576" i="5"/>
  <c r="L4576" i="5"/>
  <c r="N4575" i="5"/>
  <c r="M4575" i="5"/>
  <c r="L4575" i="5"/>
  <c r="N4574" i="5"/>
  <c r="M4574" i="5"/>
  <c r="L4574" i="5"/>
  <c r="N4573" i="5"/>
  <c r="M4573" i="5"/>
  <c r="L4573" i="5"/>
  <c r="N4572" i="5"/>
  <c r="M4572" i="5"/>
  <c r="L4572" i="5"/>
  <c r="N4571" i="5"/>
  <c r="M4571" i="5"/>
  <c r="L4571" i="5"/>
  <c r="N4570" i="5"/>
  <c r="M4570" i="5"/>
  <c r="L4570" i="5"/>
  <c r="N4569" i="5"/>
  <c r="M4569" i="5"/>
  <c r="L4569" i="5"/>
  <c r="N4568" i="5"/>
  <c r="M4568" i="5"/>
  <c r="L4568" i="5"/>
  <c r="N4567" i="5"/>
  <c r="M4567" i="5"/>
  <c r="L4567" i="5"/>
  <c r="N4566" i="5"/>
  <c r="M4566" i="5"/>
  <c r="L4566" i="5"/>
  <c r="N4565" i="5"/>
  <c r="M4565" i="5"/>
  <c r="L4565" i="5"/>
  <c r="N4555" i="5"/>
  <c r="M4555" i="5"/>
  <c r="L4555" i="5"/>
  <c r="N4554" i="5"/>
  <c r="M4554" i="5"/>
  <c r="L4554" i="5"/>
  <c r="N4553" i="5"/>
  <c r="M4553" i="5"/>
  <c r="L4553" i="5"/>
  <c r="N4552" i="5"/>
  <c r="M4552" i="5"/>
  <c r="L4552" i="5"/>
  <c r="N4551" i="5"/>
  <c r="M4551" i="5"/>
  <c r="L4551" i="5"/>
  <c r="N4550" i="5"/>
  <c r="M4550" i="5"/>
  <c r="L4550" i="5"/>
  <c r="N4549" i="5"/>
  <c r="M4549" i="5"/>
  <c r="L4549" i="5"/>
  <c r="N4548" i="5"/>
  <c r="M4548" i="5"/>
  <c r="L4548" i="5"/>
  <c r="N4547" i="5"/>
  <c r="M4547" i="5"/>
  <c r="L4547" i="5"/>
  <c r="N4546" i="5"/>
  <c r="M4546" i="5"/>
  <c r="L4546" i="5"/>
  <c r="N4545" i="5"/>
  <c r="M4545" i="5"/>
  <c r="L4545" i="5"/>
  <c r="N4544" i="5"/>
  <c r="M4544" i="5"/>
  <c r="L4544" i="5"/>
  <c r="N4543" i="5"/>
  <c r="M4543" i="5"/>
  <c r="L4543" i="5"/>
  <c r="N4542" i="5"/>
  <c r="M4542" i="5"/>
  <c r="L4542" i="5"/>
  <c r="N4540" i="5"/>
  <c r="M4540" i="5"/>
  <c r="L4540" i="5"/>
  <c r="N4539" i="5"/>
  <c r="M4539" i="5"/>
  <c r="L4539" i="5"/>
  <c r="N4538" i="5"/>
  <c r="M4538" i="5"/>
  <c r="L4538" i="5"/>
  <c r="N4537" i="5"/>
  <c r="M4537" i="5"/>
  <c r="L4537" i="5"/>
  <c r="N4536" i="5"/>
  <c r="M4536" i="5"/>
  <c r="L4536" i="5"/>
  <c r="N4535" i="5"/>
  <c r="M4535" i="5"/>
  <c r="L4535" i="5"/>
  <c r="N4534" i="5"/>
  <c r="M4534" i="5"/>
  <c r="L4534" i="5"/>
  <c r="N4533" i="5"/>
  <c r="M4533" i="5"/>
  <c r="L4533" i="5"/>
  <c r="N4532" i="5"/>
  <c r="M4532" i="5"/>
  <c r="L4532" i="5"/>
  <c r="N4531" i="5"/>
  <c r="M4531" i="5"/>
  <c r="L4531" i="5"/>
  <c r="N4530" i="5"/>
  <c r="M4530" i="5"/>
  <c r="L4530" i="5"/>
  <c r="N4529" i="5"/>
  <c r="M4529" i="5"/>
  <c r="L4529" i="5"/>
  <c r="N4528" i="5"/>
  <c r="M4528" i="5"/>
  <c r="L4528" i="5"/>
  <c r="N4527" i="5"/>
  <c r="M4527" i="5"/>
  <c r="L4527" i="5"/>
  <c r="N4517" i="5"/>
  <c r="M4517" i="5"/>
  <c r="L4517" i="5"/>
  <c r="N4516" i="5"/>
  <c r="M4516" i="5"/>
  <c r="L4516" i="5"/>
  <c r="N4515" i="5"/>
  <c r="M4515" i="5"/>
  <c r="L4515" i="5"/>
  <c r="N4514" i="5"/>
  <c r="M4514" i="5"/>
  <c r="L4514" i="5"/>
  <c r="N4513" i="5"/>
  <c r="M4513" i="5"/>
  <c r="L4513" i="5"/>
  <c r="N4512" i="5"/>
  <c r="M4512" i="5"/>
  <c r="L4512" i="5"/>
  <c r="N4511" i="5"/>
  <c r="M4511" i="5"/>
  <c r="L4511" i="5"/>
  <c r="N4510" i="5"/>
  <c r="M4510" i="5"/>
  <c r="L4510" i="5"/>
  <c r="N4509" i="5"/>
  <c r="M4509" i="5"/>
  <c r="L4509" i="5"/>
  <c r="N4508" i="5"/>
  <c r="M4508" i="5"/>
  <c r="L4508" i="5"/>
  <c r="N4507" i="5"/>
  <c r="M4507" i="5"/>
  <c r="L4507" i="5"/>
  <c r="N4506" i="5"/>
  <c r="M4506" i="5"/>
  <c r="L4506" i="5"/>
  <c r="N4505" i="5"/>
  <c r="M4505" i="5"/>
  <c r="L4505" i="5"/>
  <c r="N4504" i="5"/>
  <c r="M4504" i="5"/>
  <c r="L4504" i="5"/>
  <c r="N4502" i="5"/>
  <c r="M4502" i="5"/>
  <c r="L4502" i="5"/>
  <c r="N4501" i="5"/>
  <c r="M4501" i="5"/>
  <c r="L4501" i="5"/>
  <c r="N4500" i="5"/>
  <c r="M4500" i="5"/>
  <c r="L4500" i="5"/>
  <c r="N4499" i="5"/>
  <c r="M4499" i="5"/>
  <c r="L4499" i="5"/>
  <c r="N4498" i="5"/>
  <c r="M4498" i="5"/>
  <c r="L4498" i="5"/>
  <c r="N4497" i="5"/>
  <c r="M4497" i="5"/>
  <c r="L4497" i="5"/>
  <c r="N4496" i="5"/>
  <c r="M4496" i="5"/>
  <c r="L4496" i="5"/>
  <c r="N4495" i="5"/>
  <c r="M4495" i="5"/>
  <c r="L4495" i="5"/>
  <c r="N4494" i="5"/>
  <c r="M4494" i="5"/>
  <c r="L4494" i="5"/>
  <c r="N4493" i="5"/>
  <c r="M4493" i="5"/>
  <c r="L4493" i="5"/>
  <c r="N4492" i="5"/>
  <c r="M4492" i="5"/>
  <c r="L4492" i="5"/>
  <c r="N4491" i="5"/>
  <c r="M4491" i="5"/>
  <c r="L4491" i="5"/>
  <c r="N4490" i="5"/>
  <c r="M4490" i="5"/>
  <c r="L4490" i="5"/>
  <c r="N4489" i="5"/>
  <c r="M4489" i="5"/>
  <c r="L4489" i="5"/>
  <c r="N4479" i="5"/>
  <c r="M4479" i="5"/>
  <c r="L4479" i="5"/>
  <c r="N4478" i="5"/>
  <c r="M4478" i="5"/>
  <c r="L4478" i="5"/>
  <c r="N4477" i="5"/>
  <c r="M4477" i="5"/>
  <c r="L4477" i="5"/>
  <c r="N4476" i="5"/>
  <c r="M4476" i="5"/>
  <c r="L4476" i="5"/>
  <c r="N4475" i="5"/>
  <c r="M4475" i="5"/>
  <c r="L4475" i="5"/>
  <c r="N4474" i="5"/>
  <c r="M4474" i="5"/>
  <c r="L4474" i="5"/>
  <c r="N4473" i="5"/>
  <c r="M4473" i="5"/>
  <c r="L4473" i="5"/>
  <c r="N4472" i="5"/>
  <c r="M4472" i="5"/>
  <c r="L4472" i="5"/>
  <c r="N4471" i="5"/>
  <c r="M4471" i="5"/>
  <c r="L4471" i="5"/>
  <c r="N4470" i="5"/>
  <c r="M4470" i="5"/>
  <c r="L4470" i="5"/>
  <c r="N4469" i="5"/>
  <c r="M4469" i="5"/>
  <c r="L4469" i="5"/>
  <c r="N4468" i="5"/>
  <c r="M4468" i="5"/>
  <c r="L4468" i="5"/>
  <c r="N4467" i="5"/>
  <c r="M4467" i="5"/>
  <c r="L4467" i="5"/>
  <c r="N4466" i="5"/>
  <c r="M4466" i="5"/>
  <c r="L4466" i="5"/>
  <c r="N4464" i="5"/>
  <c r="M4464" i="5"/>
  <c r="L4464" i="5"/>
  <c r="N4463" i="5"/>
  <c r="M4463" i="5"/>
  <c r="L4463" i="5"/>
  <c r="N4462" i="5"/>
  <c r="M4462" i="5"/>
  <c r="L4462" i="5"/>
  <c r="N4461" i="5"/>
  <c r="M4461" i="5"/>
  <c r="L4461" i="5"/>
  <c r="N4460" i="5"/>
  <c r="M4460" i="5"/>
  <c r="L4460" i="5"/>
  <c r="N4459" i="5"/>
  <c r="M4459" i="5"/>
  <c r="L4459" i="5"/>
  <c r="N4458" i="5"/>
  <c r="M4458" i="5"/>
  <c r="L4458" i="5"/>
  <c r="N4457" i="5"/>
  <c r="M4457" i="5"/>
  <c r="L4457" i="5"/>
  <c r="N4456" i="5"/>
  <c r="M4456" i="5"/>
  <c r="L4456" i="5"/>
  <c r="N4455" i="5"/>
  <c r="M4455" i="5"/>
  <c r="L4455" i="5"/>
  <c r="N4454" i="5"/>
  <c r="M4454" i="5"/>
  <c r="L4454" i="5"/>
  <c r="N4453" i="5"/>
  <c r="M4453" i="5"/>
  <c r="L4453" i="5"/>
  <c r="N4452" i="5"/>
  <c r="M4452" i="5"/>
  <c r="L4452" i="5"/>
  <c r="N4451" i="5"/>
  <c r="M4451" i="5"/>
  <c r="L4451" i="5"/>
  <c r="N4441" i="5"/>
  <c r="M4441" i="5"/>
  <c r="L4441" i="5"/>
  <c r="N4440" i="5"/>
  <c r="M4440" i="5"/>
  <c r="L4440" i="5"/>
  <c r="N4439" i="5"/>
  <c r="M4439" i="5"/>
  <c r="L4439" i="5"/>
  <c r="N4438" i="5"/>
  <c r="M4438" i="5"/>
  <c r="L4438" i="5"/>
  <c r="N4437" i="5"/>
  <c r="M4437" i="5"/>
  <c r="L4437" i="5"/>
  <c r="N4436" i="5"/>
  <c r="M4436" i="5"/>
  <c r="L4436" i="5"/>
  <c r="N4435" i="5"/>
  <c r="M4435" i="5"/>
  <c r="L4435" i="5"/>
  <c r="N4434" i="5"/>
  <c r="M4434" i="5"/>
  <c r="L4434" i="5"/>
  <c r="N4433" i="5"/>
  <c r="M4433" i="5"/>
  <c r="L4433" i="5"/>
  <c r="N4432" i="5"/>
  <c r="M4432" i="5"/>
  <c r="L4432" i="5"/>
  <c r="N4431" i="5"/>
  <c r="M4431" i="5"/>
  <c r="L4431" i="5"/>
  <c r="N4430" i="5"/>
  <c r="M4430" i="5"/>
  <c r="L4430" i="5"/>
  <c r="N4429" i="5"/>
  <c r="M4429" i="5"/>
  <c r="L4429" i="5"/>
  <c r="N4428" i="5"/>
  <c r="M4428" i="5"/>
  <c r="L4428" i="5"/>
  <c r="N4426" i="5"/>
  <c r="M4426" i="5"/>
  <c r="L4426" i="5"/>
  <c r="N4425" i="5"/>
  <c r="M4425" i="5"/>
  <c r="L4425" i="5"/>
  <c r="N4424" i="5"/>
  <c r="M4424" i="5"/>
  <c r="L4424" i="5"/>
  <c r="N4423" i="5"/>
  <c r="M4423" i="5"/>
  <c r="L4423" i="5"/>
  <c r="N4422" i="5"/>
  <c r="M4422" i="5"/>
  <c r="L4422" i="5"/>
  <c r="N4421" i="5"/>
  <c r="M4421" i="5"/>
  <c r="L4421" i="5"/>
  <c r="N4420" i="5"/>
  <c r="M4420" i="5"/>
  <c r="L4420" i="5"/>
  <c r="N4419" i="5"/>
  <c r="M4419" i="5"/>
  <c r="L4419" i="5"/>
  <c r="N4418" i="5"/>
  <c r="M4418" i="5"/>
  <c r="L4418" i="5"/>
  <c r="N4417" i="5"/>
  <c r="M4417" i="5"/>
  <c r="L4417" i="5"/>
  <c r="N4416" i="5"/>
  <c r="M4416" i="5"/>
  <c r="L4416" i="5"/>
  <c r="N4415" i="5"/>
  <c r="M4415" i="5"/>
  <c r="L4415" i="5"/>
  <c r="N4414" i="5"/>
  <c r="M4414" i="5"/>
  <c r="L4414" i="5"/>
  <c r="N4413" i="5"/>
  <c r="M4413" i="5"/>
  <c r="L4413" i="5"/>
  <c r="N4403" i="5"/>
  <c r="M4403" i="5"/>
  <c r="L4403" i="5"/>
  <c r="N4402" i="5"/>
  <c r="M4402" i="5"/>
  <c r="L4402" i="5"/>
  <c r="N4401" i="5"/>
  <c r="M4401" i="5"/>
  <c r="L4401" i="5"/>
  <c r="N4400" i="5"/>
  <c r="M4400" i="5"/>
  <c r="L4400" i="5"/>
  <c r="N4399" i="5"/>
  <c r="M4399" i="5"/>
  <c r="L4399" i="5"/>
  <c r="N4398" i="5"/>
  <c r="M4398" i="5"/>
  <c r="L4398" i="5"/>
  <c r="N4397" i="5"/>
  <c r="M4397" i="5"/>
  <c r="L4397" i="5"/>
  <c r="N4396" i="5"/>
  <c r="M4396" i="5"/>
  <c r="L4396" i="5"/>
  <c r="N4395" i="5"/>
  <c r="M4395" i="5"/>
  <c r="L4395" i="5"/>
  <c r="N4394" i="5"/>
  <c r="M4394" i="5"/>
  <c r="L4394" i="5"/>
  <c r="N4393" i="5"/>
  <c r="M4393" i="5"/>
  <c r="L4393" i="5"/>
  <c r="N4392" i="5"/>
  <c r="M4392" i="5"/>
  <c r="L4392" i="5"/>
  <c r="N4391" i="5"/>
  <c r="M4391" i="5"/>
  <c r="L4391" i="5"/>
  <c r="N4390" i="5"/>
  <c r="M4390" i="5"/>
  <c r="L4390" i="5"/>
  <c r="N4388" i="5"/>
  <c r="M4388" i="5"/>
  <c r="L4388" i="5"/>
  <c r="N4387" i="5"/>
  <c r="M4387" i="5"/>
  <c r="L4387" i="5"/>
  <c r="N4386" i="5"/>
  <c r="M4386" i="5"/>
  <c r="L4386" i="5"/>
  <c r="N4385" i="5"/>
  <c r="M4385" i="5"/>
  <c r="L4385" i="5"/>
  <c r="N4384" i="5"/>
  <c r="M4384" i="5"/>
  <c r="L4384" i="5"/>
  <c r="N4383" i="5"/>
  <c r="M4383" i="5"/>
  <c r="L4383" i="5"/>
  <c r="N4382" i="5"/>
  <c r="M4382" i="5"/>
  <c r="L4382" i="5"/>
  <c r="N4381" i="5"/>
  <c r="M4381" i="5"/>
  <c r="L4381" i="5"/>
  <c r="N4380" i="5"/>
  <c r="M4380" i="5"/>
  <c r="L4380" i="5"/>
  <c r="N4379" i="5"/>
  <c r="M4379" i="5"/>
  <c r="L4379" i="5"/>
  <c r="N4378" i="5"/>
  <c r="M4378" i="5"/>
  <c r="L4378" i="5"/>
  <c r="N4377" i="5"/>
  <c r="M4377" i="5"/>
  <c r="L4377" i="5"/>
  <c r="N4376" i="5"/>
  <c r="M4376" i="5"/>
  <c r="L4376" i="5"/>
  <c r="N4375" i="5"/>
  <c r="M4375" i="5"/>
  <c r="L4375" i="5"/>
  <c r="N4365" i="5"/>
  <c r="M4365" i="5"/>
  <c r="L4365" i="5"/>
  <c r="N4364" i="5"/>
  <c r="M4364" i="5"/>
  <c r="L4364" i="5"/>
  <c r="N4363" i="5"/>
  <c r="M4363" i="5"/>
  <c r="L4363" i="5"/>
  <c r="N4362" i="5"/>
  <c r="M4362" i="5"/>
  <c r="L4362" i="5"/>
  <c r="N4361" i="5"/>
  <c r="M4361" i="5"/>
  <c r="L4361" i="5"/>
  <c r="N4360" i="5"/>
  <c r="M4360" i="5"/>
  <c r="L4360" i="5"/>
  <c r="N4359" i="5"/>
  <c r="M4359" i="5"/>
  <c r="L4359" i="5"/>
  <c r="N4358" i="5"/>
  <c r="M4358" i="5"/>
  <c r="L4358" i="5"/>
  <c r="N4357" i="5"/>
  <c r="M4357" i="5"/>
  <c r="L4357" i="5"/>
  <c r="N4356" i="5"/>
  <c r="M4356" i="5"/>
  <c r="L4356" i="5"/>
  <c r="N4355" i="5"/>
  <c r="M4355" i="5"/>
  <c r="L4355" i="5"/>
  <c r="N4354" i="5"/>
  <c r="M4354" i="5"/>
  <c r="L4354" i="5"/>
  <c r="N4353" i="5"/>
  <c r="M4353" i="5"/>
  <c r="L4353" i="5"/>
  <c r="N4352" i="5"/>
  <c r="M4352" i="5"/>
  <c r="L4352" i="5"/>
  <c r="N4350" i="5"/>
  <c r="M4350" i="5"/>
  <c r="L4350" i="5"/>
  <c r="N4349" i="5"/>
  <c r="M4349" i="5"/>
  <c r="L4349" i="5"/>
  <c r="N4348" i="5"/>
  <c r="M4348" i="5"/>
  <c r="L4348" i="5"/>
  <c r="N4347" i="5"/>
  <c r="M4347" i="5"/>
  <c r="L4347" i="5"/>
  <c r="N4346" i="5"/>
  <c r="M4346" i="5"/>
  <c r="L4346" i="5"/>
  <c r="N4345" i="5"/>
  <c r="M4345" i="5"/>
  <c r="L4345" i="5"/>
  <c r="N4344" i="5"/>
  <c r="M4344" i="5"/>
  <c r="L4344" i="5"/>
  <c r="N4343" i="5"/>
  <c r="M4343" i="5"/>
  <c r="L4343" i="5"/>
  <c r="N4342" i="5"/>
  <c r="M4342" i="5"/>
  <c r="L4342" i="5"/>
  <c r="N4341" i="5"/>
  <c r="M4341" i="5"/>
  <c r="L4341" i="5"/>
  <c r="N4340" i="5"/>
  <c r="M4340" i="5"/>
  <c r="L4340" i="5"/>
  <c r="N4339" i="5"/>
  <c r="M4339" i="5"/>
  <c r="L4339" i="5"/>
  <c r="N4338" i="5"/>
  <c r="M4338" i="5"/>
  <c r="L4338" i="5"/>
  <c r="N4337" i="5"/>
  <c r="M4337" i="5"/>
  <c r="L4337" i="5"/>
  <c r="N4327" i="5"/>
  <c r="M4327" i="5"/>
  <c r="L4327" i="5"/>
  <c r="N4326" i="5"/>
  <c r="M4326" i="5"/>
  <c r="L4326" i="5"/>
  <c r="N4325" i="5"/>
  <c r="M4325" i="5"/>
  <c r="L4325" i="5"/>
  <c r="N4324" i="5"/>
  <c r="M4324" i="5"/>
  <c r="L4324" i="5"/>
  <c r="N4323" i="5"/>
  <c r="M4323" i="5"/>
  <c r="L4323" i="5"/>
  <c r="N4322" i="5"/>
  <c r="M4322" i="5"/>
  <c r="L4322" i="5"/>
  <c r="N4321" i="5"/>
  <c r="M4321" i="5"/>
  <c r="L4321" i="5"/>
  <c r="N4320" i="5"/>
  <c r="M4320" i="5"/>
  <c r="L4320" i="5"/>
  <c r="N4319" i="5"/>
  <c r="M4319" i="5"/>
  <c r="L4319" i="5"/>
  <c r="N4318" i="5"/>
  <c r="M4318" i="5"/>
  <c r="L4318" i="5"/>
  <c r="N4317" i="5"/>
  <c r="M4317" i="5"/>
  <c r="L4317" i="5"/>
  <c r="N4316" i="5"/>
  <c r="M4316" i="5"/>
  <c r="L4316" i="5"/>
  <c r="N4315" i="5"/>
  <c r="M4315" i="5"/>
  <c r="L4315" i="5"/>
  <c r="N4314" i="5"/>
  <c r="M4314" i="5"/>
  <c r="L4314" i="5"/>
  <c r="N4312" i="5"/>
  <c r="M4312" i="5"/>
  <c r="L4312" i="5"/>
  <c r="N4311" i="5"/>
  <c r="M4311" i="5"/>
  <c r="L4311" i="5"/>
  <c r="N4310" i="5"/>
  <c r="M4310" i="5"/>
  <c r="L4310" i="5"/>
  <c r="N4309" i="5"/>
  <c r="M4309" i="5"/>
  <c r="L4309" i="5"/>
  <c r="N4308" i="5"/>
  <c r="M4308" i="5"/>
  <c r="L4308" i="5"/>
  <c r="N4307" i="5"/>
  <c r="M4307" i="5"/>
  <c r="L4307" i="5"/>
  <c r="N4306" i="5"/>
  <c r="M4306" i="5"/>
  <c r="L4306" i="5"/>
  <c r="N4305" i="5"/>
  <c r="M4305" i="5"/>
  <c r="L4305" i="5"/>
  <c r="N4304" i="5"/>
  <c r="M4304" i="5"/>
  <c r="L4304" i="5"/>
  <c r="N4303" i="5"/>
  <c r="M4303" i="5"/>
  <c r="L4303" i="5"/>
  <c r="N4302" i="5"/>
  <c r="M4302" i="5"/>
  <c r="L4302" i="5"/>
  <c r="N4301" i="5"/>
  <c r="M4301" i="5"/>
  <c r="L4301" i="5"/>
  <c r="N4300" i="5"/>
  <c r="M4300" i="5"/>
  <c r="L4300" i="5"/>
  <c r="N4299" i="5"/>
  <c r="M4299" i="5"/>
  <c r="L4299" i="5"/>
  <c r="N4289" i="5"/>
  <c r="M4289" i="5"/>
  <c r="L4289" i="5"/>
  <c r="N4288" i="5"/>
  <c r="M4288" i="5"/>
  <c r="L4288" i="5"/>
  <c r="N4287" i="5"/>
  <c r="M4287" i="5"/>
  <c r="L4287" i="5"/>
  <c r="N4286" i="5"/>
  <c r="M4286" i="5"/>
  <c r="L4286" i="5"/>
  <c r="N4285" i="5"/>
  <c r="M4285" i="5"/>
  <c r="L4285" i="5"/>
  <c r="N4284" i="5"/>
  <c r="M4284" i="5"/>
  <c r="L4284" i="5"/>
  <c r="N4283" i="5"/>
  <c r="M4283" i="5"/>
  <c r="L4283" i="5"/>
  <c r="N4282" i="5"/>
  <c r="M4282" i="5"/>
  <c r="L4282" i="5"/>
  <c r="N4281" i="5"/>
  <c r="M4281" i="5"/>
  <c r="L4281" i="5"/>
  <c r="N4280" i="5"/>
  <c r="M4280" i="5"/>
  <c r="L4280" i="5"/>
  <c r="N4279" i="5"/>
  <c r="M4279" i="5"/>
  <c r="L4279" i="5"/>
  <c r="N4278" i="5"/>
  <c r="M4278" i="5"/>
  <c r="L4278" i="5"/>
  <c r="N4277" i="5"/>
  <c r="M4277" i="5"/>
  <c r="L4277" i="5"/>
  <c r="N4276" i="5"/>
  <c r="M4276" i="5"/>
  <c r="L4276" i="5"/>
  <c r="N4274" i="5"/>
  <c r="M4274" i="5"/>
  <c r="L4274" i="5"/>
  <c r="N4273" i="5"/>
  <c r="M4273" i="5"/>
  <c r="L4273" i="5"/>
  <c r="N4272" i="5"/>
  <c r="M4272" i="5"/>
  <c r="L4272" i="5"/>
  <c r="N4271" i="5"/>
  <c r="M4271" i="5"/>
  <c r="L4271" i="5"/>
  <c r="N4270" i="5"/>
  <c r="M4270" i="5"/>
  <c r="L4270" i="5"/>
  <c r="N4269" i="5"/>
  <c r="M4269" i="5"/>
  <c r="L4269" i="5"/>
  <c r="N4268" i="5"/>
  <c r="M4268" i="5"/>
  <c r="L4268" i="5"/>
  <c r="N4267" i="5"/>
  <c r="M4267" i="5"/>
  <c r="L4267" i="5"/>
  <c r="N4266" i="5"/>
  <c r="M4266" i="5"/>
  <c r="L4266" i="5"/>
  <c r="N4265" i="5"/>
  <c r="M4265" i="5"/>
  <c r="L4265" i="5"/>
  <c r="N4264" i="5"/>
  <c r="M4264" i="5"/>
  <c r="L4264" i="5"/>
  <c r="N4263" i="5"/>
  <c r="M4263" i="5"/>
  <c r="L4263" i="5"/>
  <c r="N4262" i="5"/>
  <c r="M4262" i="5"/>
  <c r="L4262" i="5"/>
  <c r="N4261" i="5"/>
  <c r="M4261" i="5"/>
  <c r="L4261" i="5"/>
  <c r="N4251" i="5"/>
  <c r="M4251" i="5"/>
  <c r="L4251" i="5"/>
  <c r="N4250" i="5"/>
  <c r="M4250" i="5"/>
  <c r="L4250" i="5"/>
  <c r="N4249" i="5"/>
  <c r="M4249" i="5"/>
  <c r="L4249" i="5"/>
  <c r="N4248" i="5"/>
  <c r="M4248" i="5"/>
  <c r="L4248" i="5"/>
  <c r="N4247" i="5"/>
  <c r="M4247" i="5"/>
  <c r="L4247" i="5"/>
  <c r="N4246" i="5"/>
  <c r="M4246" i="5"/>
  <c r="L4246" i="5"/>
  <c r="N4245" i="5"/>
  <c r="M4245" i="5"/>
  <c r="L4245" i="5"/>
  <c r="N4244" i="5"/>
  <c r="M4244" i="5"/>
  <c r="L4244" i="5"/>
  <c r="N4243" i="5"/>
  <c r="M4243" i="5"/>
  <c r="L4243" i="5"/>
  <c r="N4242" i="5"/>
  <c r="M4242" i="5"/>
  <c r="L4242" i="5"/>
  <c r="N4241" i="5"/>
  <c r="M4241" i="5"/>
  <c r="L4241" i="5"/>
  <c r="N4240" i="5"/>
  <c r="M4240" i="5"/>
  <c r="L4240" i="5"/>
  <c r="N4239" i="5"/>
  <c r="M4239" i="5"/>
  <c r="L4239" i="5"/>
  <c r="N4238" i="5"/>
  <c r="M4238" i="5"/>
  <c r="L4238" i="5"/>
  <c r="N4236" i="5"/>
  <c r="M4236" i="5"/>
  <c r="L4236" i="5"/>
  <c r="N4235" i="5"/>
  <c r="M4235" i="5"/>
  <c r="L4235" i="5"/>
  <c r="N4234" i="5"/>
  <c r="M4234" i="5"/>
  <c r="L4234" i="5"/>
  <c r="N4233" i="5"/>
  <c r="M4233" i="5"/>
  <c r="L4233" i="5"/>
  <c r="N4232" i="5"/>
  <c r="M4232" i="5"/>
  <c r="L4232" i="5"/>
  <c r="N4231" i="5"/>
  <c r="M4231" i="5"/>
  <c r="L4231" i="5"/>
  <c r="N4230" i="5"/>
  <c r="M4230" i="5"/>
  <c r="L4230" i="5"/>
  <c r="N4229" i="5"/>
  <c r="M4229" i="5"/>
  <c r="L4229" i="5"/>
  <c r="N4228" i="5"/>
  <c r="M4228" i="5"/>
  <c r="L4228" i="5"/>
  <c r="N4227" i="5"/>
  <c r="M4227" i="5"/>
  <c r="L4227" i="5"/>
  <c r="N4226" i="5"/>
  <c r="M4226" i="5"/>
  <c r="L4226" i="5"/>
  <c r="N4225" i="5"/>
  <c r="M4225" i="5"/>
  <c r="L4225" i="5"/>
  <c r="N4224" i="5"/>
  <c r="M4224" i="5"/>
  <c r="L4224" i="5"/>
  <c r="N4223" i="5"/>
  <c r="M4223" i="5"/>
  <c r="L4223" i="5"/>
  <c r="N4213" i="5"/>
  <c r="M4213" i="5"/>
  <c r="L4213" i="5"/>
  <c r="N4212" i="5"/>
  <c r="M4212" i="5"/>
  <c r="L4212" i="5"/>
  <c r="N4211" i="5"/>
  <c r="M4211" i="5"/>
  <c r="L4211" i="5"/>
  <c r="N4210" i="5"/>
  <c r="M4210" i="5"/>
  <c r="L4210" i="5"/>
  <c r="N4209" i="5"/>
  <c r="M4209" i="5"/>
  <c r="L4209" i="5"/>
  <c r="N4208" i="5"/>
  <c r="M4208" i="5"/>
  <c r="L4208" i="5"/>
  <c r="N4207" i="5"/>
  <c r="M4207" i="5"/>
  <c r="L4207" i="5"/>
  <c r="N4206" i="5"/>
  <c r="M4206" i="5"/>
  <c r="L4206" i="5"/>
  <c r="N4205" i="5"/>
  <c r="M4205" i="5"/>
  <c r="L4205" i="5"/>
  <c r="N4204" i="5"/>
  <c r="M4204" i="5"/>
  <c r="L4204" i="5"/>
  <c r="N4203" i="5"/>
  <c r="M4203" i="5"/>
  <c r="L4203" i="5"/>
  <c r="N4202" i="5"/>
  <c r="M4202" i="5"/>
  <c r="L4202" i="5"/>
  <c r="N4201" i="5"/>
  <c r="M4201" i="5"/>
  <c r="L4201" i="5"/>
  <c r="N4200" i="5"/>
  <c r="M4200" i="5"/>
  <c r="L4200" i="5"/>
  <c r="N4198" i="5"/>
  <c r="M4198" i="5"/>
  <c r="L4198" i="5"/>
  <c r="N4197" i="5"/>
  <c r="M4197" i="5"/>
  <c r="L4197" i="5"/>
  <c r="N4196" i="5"/>
  <c r="M4196" i="5"/>
  <c r="L4196" i="5"/>
  <c r="N4195" i="5"/>
  <c r="M4195" i="5"/>
  <c r="L4195" i="5"/>
  <c r="N4194" i="5"/>
  <c r="M4194" i="5"/>
  <c r="L4194" i="5"/>
  <c r="N4193" i="5"/>
  <c r="M4193" i="5"/>
  <c r="L4193" i="5"/>
  <c r="N4192" i="5"/>
  <c r="M4192" i="5"/>
  <c r="L4192" i="5"/>
  <c r="N4191" i="5"/>
  <c r="M4191" i="5"/>
  <c r="L4191" i="5"/>
  <c r="N4190" i="5"/>
  <c r="M4190" i="5"/>
  <c r="L4190" i="5"/>
  <c r="N4189" i="5"/>
  <c r="M4189" i="5"/>
  <c r="L4189" i="5"/>
  <c r="N4188" i="5"/>
  <c r="M4188" i="5"/>
  <c r="L4188" i="5"/>
  <c r="N4187" i="5"/>
  <c r="M4187" i="5"/>
  <c r="L4187" i="5"/>
  <c r="N4186" i="5"/>
  <c r="M4186" i="5"/>
  <c r="L4186" i="5"/>
  <c r="N4185" i="5"/>
  <c r="M4185" i="5"/>
  <c r="L4185" i="5"/>
  <c r="N4175" i="5"/>
  <c r="M4175" i="5"/>
  <c r="L4175" i="5"/>
  <c r="N4174" i="5"/>
  <c r="M4174" i="5"/>
  <c r="L4174" i="5"/>
  <c r="N4173" i="5"/>
  <c r="M4173" i="5"/>
  <c r="L4173" i="5"/>
  <c r="N4172" i="5"/>
  <c r="M4172" i="5"/>
  <c r="L4172" i="5"/>
  <c r="N4171" i="5"/>
  <c r="M4171" i="5"/>
  <c r="L4171" i="5"/>
  <c r="N4170" i="5"/>
  <c r="M4170" i="5"/>
  <c r="L4170" i="5"/>
  <c r="N4169" i="5"/>
  <c r="M4169" i="5"/>
  <c r="L4169" i="5"/>
  <c r="N4168" i="5"/>
  <c r="M4168" i="5"/>
  <c r="L4168" i="5"/>
  <c r="N4167" i="5"/>
  <c r="M4167" i="5"/>
  <c r="L4167" i="5"/>
  <c r="N4166" i="5"/>
  <c r="M4166" i="5"/>
  <c r="L4166" i="5"/>
  <c r="N4165" i="5"/>
  <c r="M4165" i="5"/>
  <c r="L4165" i="5"/>
  <c r="N4164" i="5"/>
  <c r="M4164" i="5"/>
  <c r="L4164" i="5"/>
  <c r="N4163" i="5"/>
  <c r="M4163" i="5"/>
  <c r="L4163" i="5"/>
  <c r="N4162" i="5"/>
  <c r="M4162" i="5"/>
  <c r="L4162" i="5"/>
  <c r="N4160" i="5"/>
  <c r="M4160" i="5"/>
  <c r="L4160" i="5"/>
  <c r="N4159" i="5"/>
  <c r="M4159" i="5"/>
  <c r="L4159" i="5"/>
  <c r="N4158" i="5"/>
  <c r="M4158" i="5"/>
  <c r="L4158" i="5"/>
  <c r="N4157" i="5"/>
  <c r="M4157" i="5"/>
  <c r="L4157" i="5"/>
  <c r="N4156" i="5"/>
  <c r="M4156" i="5"/>
  <c r="L4156" i="5"/>
  <c r="N4155" i="5"/>
  <c r="M4155" i="5"/>
  <c r="L4155" i="5"/>
  <c r="N4154" i="5"/>
  <c r="M4154" i="5"/>
  <c r="L4154" i="5"/>
  <c r="N4153" i="5"/>
  <c r="M4153" i="5"/>
  <c r="L4153" i="5"/>
  <c r="N4152" i="5"/>
  <c r="M4152" i="5"/>
  <c r="L4152" i="5"/>
  <c r="N4151" i="5"/>
  <c r="M4151" i="5"/>
  <c r="L4151" i="5"/>
  <c r="N4150" i="5"/>
  <c r="M4150" i="5"/>
  <c r="L4150" i="5"/>
  <c r="N4149" i="5"/>
  <c r="M4149" i="5"/>
  <c r="L4149" i="5"/>
  <c r="N4148" i="5"/>
  <c r="M4148" i="5"/>
  <c r="L4148" i="5"/>
  <c r="N4147" i="5"/>
  <c r="M4147" i="5"/>
  <c r="L4147" i="5"/>
  <c r="N4137" i="5"/>
  <c r="M4137" i="5"/>
  <c r="L4137" i="5"/>
  <c r="N4136" i="5"/>
  <c r="M4136" i="5"/>
  <c r="L4136" i="5"/>
  <c r="N4135" i="5"/>
  <c r="M4135" i="5"/>
  <c r="L4135" i="5"/>
  <c r="N4134" i="5"/>
  <c r="M4134" i="5"/>
  <c r="L4134" i="5"/>
  <c r="N4133" i="5"/>
  <c r="M4133" i="5"/>
  <c r="L4133" i="5"/>
  <c r="N4132" i="5"/>
  <c r="M4132" i="5"/>
  <c r="L4132" i="5"/>
  <c r="N4131" i="5"/>
  <c r="M4131" i="5"/>
  <c r="L4131" i="5"/>
  <c r="N4130" i="5"/>
  <c r="M4130" i="5"/>
  <c r="L4130" i="5"/>
  <c r="N4129" i="5"/>
  <c r="M4129" i="5"/>
  <c r="L4129" i="5"/>
  <c r="N4128" i="5"/>
  <c r="M4128" i="5"/>
  <c r="L4128" i="5"/>
  <c r="N4127" i="5"/>
  <c r="M4127" i="5"/>
  <c r="L4127" i="5"/>
  <c r="N4126" i="5"/>
  <c r="M4126" i="5"/>
  <c r="L4126" i="5"/>
  <c r="N4125" i="5"/>
  <c r="M4125" i="5"/>
  <c r="L4125" i="5"/>
  <c r="N4124" i="5"/>
  <c r="M4124" i="5"/>
  <c r="L4124" i="5"/>
  <c r="N4122" i="5"/>
  <c r="M4122" i="5"/>
  <c r="L4122" i="5"/>
  <c r="N4121" i="5"/>
  <c r="M4121" i="5"/>
  <c r="L4121" i="5"/>
  <c r="N4120" i="5"/>
  <c r="M4120" i="5"/>
  <c r="L4120" i="5"/>
  <c r="N4119" i="5"/>
  <c r="M4119" i="5"/>
  <c r="L4119" i="5"/>
  <c r="N4118" i="5"/>
  <c r="M4118" i="5"/>
  <c r="L4118" i="5"/>
  <c r="N4117" i="5"/>
  <c r="M4117" i="5"/>
  <c r="L4117" i="5"/>
  <c r="N4116" i="5"/>
  <c r="M4116" i="5"/>
  <c r="L4116" i="5"/>
  <c r="N4115" i="5"/>
  <c r="M4115" i="5"/>
  <c r="L4115" i="5"/>
  <c r="N4114" i="5"/>
  <c r="M4114" i="5"/>
  <c r="L4114" i="5"/>
  <c r="N4113" i="5"/>
  <c r="M4113" i="5"/>
  <c r="L4113" i="5"/>
  <c r="N4112" i="5"/>
  <c r="M4112" i="5"/>
  <c r="L4112" i="5"/>
  <c r="N4111" i="5"/>
  <c r="M4111" i="5"/>
  <c r="L4111" i="5"/>
  <c r="N4110" i="5"/>
  <c r="M4110" i="5"/>
  <c r="L4110" i="5"/>
  <c r="N4109" i="5"/>
  <c r="M4109" i="5"/>
  <c r="L4109" i="5"/>
  <c r="N4099" i="5"/>
  <c r="M4099" i="5"/>
  <c r="L4099" i="5"/>
  <c r="N4098" i="5"/>
  <c r="M4098" i="5"/>
  <c r="L4098" i="5"/>
  <c r="N4097" i="5"/>
  <c r="M4097" i="5"/>
  <c r="L4097" i="5"/>
  <c r="N4096" i="5"/>
  <c r="M4096" i="5"/>
  <c r="L4096" i="5"/>
  <c r="N4095" i="5"/>
  <c r="M4095" i="5"/>
  <c r="L4095" i="5"/>
  <c r="N4094" i="5"/>
  <c r="M4094" i="5"/>
  <c r="L4094" i="5"/>
  <c r="N4093" i="5"/>
  <c r="M4093" i="5"/>
  <c r="L4093" i="5"/>
  <c r="N4092" i="5"/>
  <c r="M4092" i="5"/>
  <c r="L4092" i="5"/>
  <c r="N4091" i="5"/>
  <c r="M4091" i="5"/>
  <c r="L4091" i="5"/>
  <c r="N4090" i="5"/>
  <c r="M4090" i="5"/>
  <c r="L4090" i="5"/>
  <c r="N4089" i="5"/>
  <c r="M4089" i="5"/>
  <c r="L4089" i="5"/>
  <c r="N4088" i="5"/>
  <c r="M4088" i="5"/>
  <c r="L4088" i="5"/>
  <c r="N4087" i="5"/>
  <c r="M4087" i="5"/>
  <c r="L4087" i="5"/>
  <c r="N4086" i="5"/>
  <c r="M4086" i="5"/>
  <c r="L4086" i="5"/>
  <c r="N4084" i="5"/>
  <c r="M4084" i="5"/>
  <c r="L4084" i="5"/>
  <c r="N4083" i="5"/>
  <c r="M4083" i="5"/>
  <c r="L4083" i="5"/>
  <c r="N4082" i="5"/>
  <c r="M4082" i="5"/>
  <c r="L4082" i="5"/>
  <c r="N4081" i="5"/>
  <c r="M4081" i="5"/>
  <c r="L4081" i="5"/>
  <c r="N4080" i="5"/>
  <c r="M4080" i="5"/>
  <c r="L4080" i="5"/>
  <c r="N4079" i="5"/>
  <c r="M4079" i="5"/>
  <c r="L4079" i="5"/>
  <c r="N4078" i="5"/>
  <c r="M4078" i="5"/>
  <c r="L4078" i="5"/>
  <c r="N4077" i="5"/>
  <c r="M4077" i="5"/>
  <c r="L4077" i="5"/>
  <c r="N4076" i="5"/>
  <c r="M4076" i="5"/>
  <c r="L4076" i="5"/>
  <c r="N4075" i="5"/>
  <c r="M4075" i="5"/>
  <c r="L4075" i="5"/>
  <c r="N4074" i="5"/>
  <c r="M4074" i="5"/>
  <c r="L4074" i="5"/>
  <c r="N4073" i="5"/>
  <c r="M4073" i="5"/>
  <c r="L4073" i="5"/>
  <c r="N4072" i="5"/>
  <c r="M4072" i="5"/>
  <c r="L4072" i="5"/>
  <c r="N4071" i="5"/>
  <c r="M4071" i="5"/>
  <c r="L4071" i="5"/>
  <c r="N4061" i="5"/>
  <c r="M4061" i="5"/>
  <c r="L4061" i="5"/>
  <c r="N4060" i="5"/>
  <c r="M4060" i="5"/>
  <c r="L4060" i="5"/>
  <c r="N4059" i="5"/>
  <c r="M4059" i="5"/>
  <c r="L4059" i="5"/>
  <c r="N4058" i="5"/>
  <c r="M4058" i="5"/>
  <c r="L4058" i="5"/>
  <c r="N4057" i="5"/>
  <c r="M4057" i="5"/>
  <c r="L4057" i="5"/>
  <c r="N4056" i="5"/>
  <c r="M4056" i="5"/>
  <c r="L4056" i="5"/>
  <c r="N4055" i="5"/>
  <c r="M4055" i="5"/>
  <c r="L4055" i="5"/>
  <c r="N4054" i="5"/>
  <c r="M4054" i="5"/>
  <c r="L4054" i="5"/>
  <c r="N4053" i="5"/>
  <c r="M4053" i="5"/>
  <c r="L4053" i="5"/>
  <c r="N4052" i="5"/>
  <c r="M4052" i="5"/>
  <c r="L4052" i="5"/>
  <c r="N4051" i="5"/>
  <c r="M4051" i="5"/>
  <c r="L4051" i="5"/>
  <c r="N4050" i="5"/>
  <c r="M4050" i="5"/>
  <c r="L4050" i="5"/>
  <c r="N4049" i="5"/>
  <c r="M4049" i="5"/>
  <c r="L4049" i="5"/>
  <c r="N4048" i="5"/>
  <c r="M4048" i="5"/>
  <c r="L4048" i="5"/>
  <c r="N4046" i="5"/>
  <c r="M4046" i="5"/>
  <c r="L4046" i="5"/>
  <c r="N4045" i="5"/>
  <c r="M4045" i="5"/>
  <c r="L4045" i="5"/>
  <c r="N4044" i="5"/>
  <c r="M4044" i="5"/>
  <c r="L4044" i="5"/>
  <c r="N4043" i="5"/>
  <c r="M4043" i="5"/>
  <c r="L4043" i="5"/>
  <c r="N4042" i="5"/>
  <c r="M4042" i="5"/>
  <c r="L4042" i="5"/>
  <c r="N4041" i="5"/>
  <c r="M4041" i="5"/>
  <c r="L4041" i="5"/>
  <c r="N4040" i="5"/>
  <c r="M4040" i="5"/>
  <c r="L4040" i="5"/>
  <c r="N4039" i="5"/>
  <c r="M4039" i="5"/>
  <c r="L4039" i="5"/>
  <c r="N4038" i="5"/>
  <c r="M4038" i="5"/>
  <c r="L4038" i="5"/>
  <c r="N4037" i="5"/>
  <c r="M4037" i="5"/>
  <c r="L4037" i="5"/>
  <c r="N4036" i="5"/>
  <c r="M4036" i="5"/>
  <c r="L4036" i="5"/>
  <c r="N4035" i="5"/>
  <c r="M4035" i="5"/>
  <c r="L4035" i="5"/>
  <c r="N4034" i="5"/>
  <c r="M4034" i="5"/>
  <c r="L4034" i="5"/>
  <c r="N4033" i="5"/>
  <c r="M4033" i="5"/>
  <c r="L4033" i="5"/>
  <c r="N4023" i="5"/>
  <c r="M4023" i="5"/>
  <c r="L4023" i="5"/>
  <c r="N4022" i="5"/>
  <c r="M4022" i="5"/>
  <c r="L4022" i="5"/>
  <c r="N4021" i="5"/>
  <c r="M4021" i="5"/>
  <c r="L4021" i="5"/>
  <c r="N4020" i="5"/>
  <c r="M4020" i="5"/>
  <c r="L4020" i="5"/>
  <c r="N4019" i="5"/>
  <c r="M4019" i="5"/>
  <c r="L4019" i="5"/>
  <c r="N4018" i="5"/>
  <c r="M4018" i="5"/>
  <c r="L4018" i="5"/>
  <c r="N4017" i="5"/>
  <c r="M4017" i="5"/>
  <c r="L4017" i="5"/>
  <c r="N4016" i="5"/>
  <c r="M4016" i="5"/>
  <c r="L4016" i="5"/>
  <c r="N4015" i="5"/>
  <c r="M4015" i="5"/>
  <c r="L4015" i="5"/>
  <c r="N4014" i="5"/>
  <c r="M4014" i="5"/>
  <c r="L4014" i="5"/>
  <c r="N4013" i="5"/>
  <c r="M4013" i="5"/>
  <c r="L4013" i="5"/>
  <c r="N4012" i="5"/>
  <c r="M4012" i="5"/>
  <c r="L4012" i="5"/>
  <c r="N4011" i="5"/>
  <c r="M4011" i="5"/>
  <c r="L4011" i="5"/>
  <c r="N4010" i="5"/>
  <c r="M4010" i="5"/>
  <c r="L4010" i="5"/>
  <c r="N4008" i="5"/>
  <c r="M4008" i="5"/>
  <c r="L4008" i="5"/>
  <c r="N4007" i="5"/>
  <c r="M4007" i="5"/>
  <c r="L4007" i="5"/>
  <c r="N4006" i="5"/>
  <c r="M4006" i="5"/>
  <c r="L4006" i="5"/>
  <c r="N4005" i="5"/>
  <c r="M4005" i="5"/>
  <c r="L4005" i="5"/>
  <c r="N4004" i="5"/>
  <c r="M4004" i="5"/>
  <c r="L4004" i="5"/>
  <c r="N4003" i="5"/>
  <c r="M4003" i="5"/>
  <c r="L4003" i="5"/>
  <c r="N4002" i="5"/>
  <c r="M4002" i="5"/>
  <c r="L4002" i="5"/>
  <c r="N4001" i="5"/>
  <c r="M4001" i="5"/>
  <c r="L4001" i="5"/>
  <c r="N4000" i="5"/>
  <c r="M4000" i="5"/>
  <c r="L4000" i="5"/>
  <c r="N3999" i="5"/>
  <c r="M3999" i="5"/>
  <c r="L3999" i="5"/>
  <c r="N3998" i="5"/>
  <c r="M3998" i="5"/>
  <c r="L3998" i="5"/>
  <c r="N3997" i="5"/>
  <c r="M3997" i="5"/>
  <c r="L3997" i="5"/>
  <c r="N3996" i="5"/>
  <c r="M3996" i="5"/>
  <c r="L3996" i="5"/>
  <c r="N3995" i="5"/>
  <c r="M3995" i="5"/>
  <c r="L3995" i="5"/>
  <c r="N3985" i="5"/>
  <c r="M3985" i="5"/>
  <c r="L3985" i="5"/>
  <c r="N3984" i="5"/>
  <c r="M3984" i="5"/>
  <c r="L3984" i="5"/>
  <c r="N3983" i="5"/>
  <c r="M3983" i="5"/>
  <c r="L3983" i="5"/>
  <c r="N3982" i="5"/>
  <c r="M3982" i="5"/>
  <c r="L3982" i="5"/>
  <c r="N3981" i="5"/>
  <c r="M3981" i="5"/>
  <c r="L3981" i="5"/>
  <c r="N3980" i="5"/>
  <c r="M3980" i="5"/>
  <c r="L3980" i="5"/>
  <c r="N3979" i="5"/>
  <c r="M3979" i="5"/>
  <c r="L3979" i="5"/>
  <c r="N3978" i="5"/>
  <c r="M3978" i="5"/>
  <c r="L3978" i="5"/>
  <c r="N3977" i="5"/>
  <c r="M3977" i="5"/>
  <c r="L3977" i="5"/>
  <c r="N3976" i="5"/>
  <c r="M3976" i="5"/>
  <c r="L3976" i="5"/>
  <c r="N3975" i="5"/>
  <c r="M3975" i="5"/>
  <c r="L3975" i="5"/>
  <c r="N3974" i="5"/>
  <c r="M3974" i="5"/>
  <c r="L3974" i="5"/>
  <c r="N3973" i="5"/>
  <c r="M3973" i="5"/>
  <c r="L3973" i="5"/>
  <c r="N3972" i="5"/>
  <c r="M3972" i="5"/>
  <c r="L3972" i="5"/>
  <c r="N3970" i="5"/>
  <c r="M3970" i="5"/>
  <c r="L3970" i="5"/>
  <c r="N3969" i="5"/>
  <c r="M3969" i="5"/>
  <c r="L3969" i="5"/>
  <c r="N3968" i="5"/>
  <c r="M3968" i="5"/>
  <c r="L3968" i="5"/>
  <c r="N3967" i="5"/>
  <c r="M3967" i="5"/>
  <c r="L3967" i="5"/>
  <c r="N3966" i="5"/>
  <c r="M3966" i="5"/>
  <c r="L3966" i="5"/>
  <c r="N3965" i="5"/>
  <c r="M3965" i="5"/>
  <c r="L3965" i="5"/>
  <c r="N3964" i="5"/>
  <c r="M3964" i="5"/>
  <c r="L3964" i="5"/>
  <c r="N3963" i="5"/>
  <c r="M3963" i="5"/>
  <c r="L3963" i="5"/>
  <c r="N3962" i="5"/>
  <c r="M3962" i="5"/>
  <c r="L3962" i="5"/>
  <c r="N3961" i="5"/>
  <c r="M3961" i="5"/>
  <c r="L3961" i="5"/>
  <c r="N3960" i="5"/>
  <c r="M3960" i="5"/>
  <c r="L3960" i="5"/>
  <c r="N3959" i="5"/>
  <c r="M3959" i="5"/>
  <c r="L3959" i="5"/>
  <c r="N3958" i="5"/>
  <c r="M3958" i="5"/>
  <c r="L3958" i="5"/>
  <c r="N3957" i="5"/>
  <c r="M3957" i="5"/>
  <c r="L3957" i="5"/>
  <c r="N3947" i="5"/>
  <c r="M3947" i="5"/>
  <c r="L3947" i="5"/>
  <c r="N3946" i="5"/>
  <c r="M3946" i="5"/>
  <c r="L3946" i="5"/>
  <c r="N3945" i="5"/>
  <c r="M3945" i="5"/>
  <c r="L3945" i="5"/>
  <c r="N3944" i="5"/>
  <c r="M3944" i="5"/>
  <c r="L3944" i="5"/>
  <c r="N3943" i="5"/>
  <c r="M3943" i="5"/>
  <c r="L3943" i="5"/>
  <c r="N3942" i="5"/>
  <c r="M3942" i="5"/>
  <c r="L3942" i="5"/>
  <c r="N3941" i="5"/>
  <c r="M3941" i="5"/>
  <c r="L3941" i="5"/>
  <c r="N3940" i="5"/>
  <c r="M3940" i="5"/>
  <c r="L3940" i="5"/>
  <c r="N3939" i="5"/>
  <c r="M3939" i="5"/>
  <c r="L3939" i="5"/>
  <c r="N3938" i="5"/>
  <c r="M3938" i="5"/>
  <c r="L3938" i="5"/>
  <c r="N3937" i="5"/>
  <c r="M3937" i="5"/>
  <c r="L3937" i="5"/>
  <c r="N3936" i="5"/>
  <c r="M3936" i="5"/>
  <c r="L3936" i="5"/>
  <c r="N3935" i="5"/>
  <c r="M3935" i="5"/>
  <c r="L3935" i="5"/>
  <c r="N3934" i="5"/>
  <c r="M3934" i="5"/>
  <c r="L3934" i="5"/>
  <c r="N3932" i="5"/>
  <c r="M3932" i="5"/>
  <c r="L3932" i="5"/>
  <c r="N3931" i="5"/>
  <c r="M3931" i="5"/>
  <c r="L3931" i="5"/>
  <c r="N3930" i="5"/>
  <c r="M3930" i="5"/>
  <c r="L3930" i="5"/>
  <c r="N3929" i="5"/>
  <c r="M3929" i="5"/>
  <c r="L3929" i="5"/>
  <c r="N3928" i="5"/>
  <c r="M3928" i="5"/>
  <c r="L3928" i="5"/>
  <c r="N3927" i="5"/>
  <c r="M3927" i="5"/>
  <c r="L3927" i="5"/>
  <c r="N3926" i="5"/>
  <c r="M3926" i="5"/>
  <c r="L3926" i="5"/>
  <c r="N3925" i="5"/>
  <c r="M3925" i="5"/>
  <c r="L3925" i="5"/>
  <c r="N3924" i="5"/>
  <c r="M3924" i="5"/>
  <c r="L3924" i="5"/>
  <c r="N3923" i="5"/>
  <c r="M3923" i="5"/>
  <c r="L3923" i="5"/>
  <c r="N3922" i="5"/>
  <c r="M3922" i="5"/>
  <c r="L3922" i="5"/>
  <c r="N3921" i="5"/>
  <c r="M3921" i="5"/>
  <c r="L3921" i="5"/>
  <c r="N3920" i="5"/>
  <c r="M3920" i="5"/>
  <c r="L3920" i="5"/>
  <c r="N3919" i="5"/>
  <c r="M3919" i="5"/>
  <c r="L3919" i="5"/>
  <c r="N3909" i="5"/>
  <c r="M3909" i="5"/>
  <c r="L3909" i="5"/>
  <c r="N3908" i="5"/>
  <c r="M3908" i="5"/>
  <c r="L3908" i="5"/>
  <c r="N3907" i="5"/>
  <c r="M3907" i="5"/>
  <c r="L3907" i="5"/>
  <c r="N3906" i="5"/>
  <c r="M3906" i="5"/>
  <c r="L3906" i="5"/>
  <c r="N3905" i="5"/>
  <c r="M3905" i="5"/>
  <c r="L3905" i="5"/>
  <c r="N3904" i="5"/>
  <c r="M3904" i="5"/>
  <c r="L3904" i="5"/>
  <c r="N3903" i="5"/>
  <c r="M3903" i="5"/>
  <c r="L3903" i="5"/>
  <c r="N3902" i="5"/>
  <c r="M3902" i="5"/>
  <c r="L3902" i="5"/>
  <c r="N3901" i="5"/>
  <c r="M3901" i="5"/>
  <c r="L3901" i="5"/>
  <c r="N3900" i="5"/>
  <c r="M3900" i="5"/>
  <c r="L3900" i="5"/>
  <c r="N3899" i="5"/>
  <c r="M3899" i="5"/>
  <c r="L3899" i="5"/>
  <c r="N3898" i="5"/>
  <c r="M3898" i="5"/>
  <c r="L3898" i="5"/>
  <c r="N3897" i="5"/>
  <c r="M3897" i="5"/>
  <c r="L3897" i="5"/>
  <c r="N3896" i="5"/>
  <c r="M3896" i="5"/>
  <c r="L3896" i="5"/>
  <c r="N3894" i="5"/>
  <c r="M3894" i="5"/>
  <c r="L3894" i="5"/>
  <c r="N3893" i="5"/>
  <c r="M3893" i="5"/>
  <c r="L3893" i="5"/>
  <c r="N3892" i="5"/>
  <c r="M3892" i="5"/>
  <c r="L3892" i="5"/>
  <c r="N3891" i="5"/>
  <c r="M3891" i="5"/>
  <c r="L3891" i="5"/>
  <c r="N3890" i="5"/>
  <c r="M3890" i="5"/>
  <c r="L3890" i="5"/>
  <c r="N3889" i="5"/>
  <c r="M3889" i="5"/>
  <c r="L3889" i="5"/>
  <c r="N3888" i="5"/>
  <c r="M3888" i="5"/>
  <c r="L3888" i="5"/>
  <c r="N3887" i="5"/>
  <c r="M3887" i="5"/>
  <c r="L3887" i="5"/>
  <c r="N3886" i="5"/>
  <c r="M3886" i="5"/>
  <c r="L3886" i="5"/>
  <c r="N3885" i="5"/>
  <c r="M3885" i="5"/>
  <c r="L3885" i="5"/>
  <c r="N3884" i="5"/>
  <c r="M3884" i="5"/>
  <c r="L3884" i="5"/>
  <c r="N3883" i="5"/>
  <c r="M3883" i="5"/>
  <c r="L3883" i="5"/>
  <c r="N3882" i="5"/>
  <c r="M3882" i="5"/>
  <c r="L3882" i="5"/>
  <c r="N3881" i="5"/>
  <c r="M3881" i="5"/>
  <c r="L3881" i="5"/>
  <c r="N3871" i="5"/>
  <c r="M3871" i="5"/>
  <c r="L3871" i="5"/>
  <c r="N3870" i="5"/>
  <c r="M3870" i="5"/>
  <c r="L3870" i="5"/>
  <c r="N3869" i="5"/>
  <c r="M3869" i="5"/>
  <c r="L3869" i="5"/>
  <c r="N3868" i="5"/>
  <c r="M3868" i="5"/>
  <c r="L3868" i="5"/>
  <c r="N3867" i="5"/>
  <c r="M3867" i="5"/>
  <c r="L3867" i="5"/>
  <c r="N3866" i="5"/>
  <c r="M3866" i="5"/>
  <c r="L3866" i="5"/>
  <c r="N3865" i="5"/>
  <c r="M3865" i="5"/>
  <c r="L3865" i="5"/>
  <c r="N3864" i="5"/>
  <c r="M3864" i="5"/>
  <c r="L3864" i="5"/>
  <c r="N3863" i="5"/>
  <c r="M3863" i="5"/>
  <c r="L3863" i="5"/>
  <c r="N3862" i="5"/>
  <c r="M3862" i="5"/>
  <c r="L3862" i="5"/>
  <c r="N3861" i="5"/>
  <c r="M3861" i="5"/>
  <c r="L3861" i="5"/>
  <c r="N3860" i="5"/>
  <c r="M3860" i="5"/>
  <c r="L3860" i="5"/>
  <c r="N3859" i="5"/>
  <c r="M3859" i="5"/>
  <c r="L3859" i="5"/>
  <c r="N3858" i="5"/>
  <c r="M3858" i="5"/>
  <c r="L3858" i="5"/>
  <c r="N3856" i="5"/>
  <c r="M3856" i="5"/>
  <c r="L3856" i="5"/>
  <c r="N3855" i="5"/>
  <c r="M3855" i="5"/>
  <c r="L3855" i="5"/>
  <c r="N3854" i="5"/>
  <c r="M3854" i="5"/>
  <c r="L3854" i="5"/>
  <c r="N3853" i="5"/>
  <c r="M3853" i="5"/>
  <c r="L3853" i="5"/>
  <c r="N3852" i="5"/>
  <c r="M3852" i="5"/>
  <c r="L3852" i="5"/>
  <c r="N3851" i="5"/>
  <c r="M3851" i="5"/>
  <c r="L3851" i="5"/>
  <c r="N3850" i="5"/>
  <c r="M3850" i="5"/>
  <c r="L3850" i="5"/>
  <c r="N3849" i="5"/>
  <c r="M3849" i="5"/>
  <c r="L3849" i="5"/>
  <c r="N3848" i="5"/>
  <c r="M3848" i="5"/>
  <c r="L3848" i="5"/>
  <c r="N3847" i="5"/>
  <c r="M3847" i="5"/>
  <c r="L3847" i="5"/>
  <c r="N3846" i="5"/>
  <c r="M3846" i="5"/>
  <c r="L3846" i="5"/>
  <c r="N3845" i="5"/>
  <c r="M3845" i="5"/>
  <c r="L3845" i="5"/>
  <c r="N3844" i="5"/>
  <c r="M3844" i="5"/>
  <c r="L3844" i="5"/>
  <c r="N3843" i="5"/>
  <c r="M3843" i="5"/>
  <c r="L3843" i="5"/>
  <c r="N3833" i="5"/>
  <c r="M3833" i="5"/>
  <c r="L3833" i="5"/>
  <c r="N3832" i="5"/>
  <c r="M3832" i="5"/>
  <c r="L3832" i="5"/>
  <c r="N3831" i="5"/>
  <c r="M3831" i="5"/>
  <c r="L3831" i="5"/>
  <c r="N3830" i="5"/>
  <c r="M3830" i="5"/>
  <c r="L3830" i="5"/>
  <c r="N3829" i="5"/>
  <c r="M3829" i="5"/>
  <c r="L3829" i="5"/>
  <c r="N3828" i="5"/>
  <c r="M3828" i="5"/>
  <c r="L3828" i="5"/>
  <c r="N3827" i="5"/>
  <c r="M3827" i="5"/>
  <c r="L3827" i="5"/>
  <c r="N3826" i="5"/>
  <c r="M3826" i="5"/>
  <c r="L3826" i="5"/>
  <c r="N3825" i="5"/>
  <c r="M3825" i="5"/>
  <c r="L3825" i="5"/>
  <c r="N3824" i="5"/>
  <c r="M3824" i="5"/>
  <c r="L3824" i="5"/>
  <c r="N3823" i="5"/>
  <c r="M3823" i="5"/>
  <c r="L3823" i="5"/>
  <c r="N3822" i="5"/>
  <c r="M3822" i="5"/>
  <c r="L3822" i="5"/>
  <c r="N3821" i="5"/>
  <c r="M3821" i="5"/>
  <c r="L3821" i="5"/>
  <c r="N3820" i="5"/>
  <c r="M3820" i="5"/>
  <c r="L3820" i="5"/>
  <c r="N3818" i="5"/>
  <c r="M3818" i="5"/>
  <c r="L3818" i="5"/>
  <c r="N3817" i="5"/>
  <c r="M3817" i="5"/>
  <c r="L3817" i="5"/>
  <c r="N3816" i="5"/>
  <c r="M3816" i="5"/>
  <c r="L3816" i="5"/>
  <c r="N3815" i="5"/>
  <c r="M3815" i="5"/>
  <c r="L3815" i="5"/>
  <c r="N3814" i="5"/>
  <c r="M3814" i="5"/>
  <c r="L3814" i="5"/>
  <c r="N3813" i="5"/>
  <c r="M3813" i="5"/>
  <c r="L3813" i="5"/>
  <c r="N3812" i="5"/>
  <c r="M3812" i="5"/>
  <c r="L3812" i="5"/>
  <c r="N3811" i="5"/>
  <c r="M3811" i="5"/>
  <c r="L3811" i="5"/>
  <c r="N3810" i="5"/>
  <c r="M3810" i="5"/>
  <c r="L3810" i="5"/>
  <c r="N3809" i="5"/>
  <c r="M3809" i="5"/>
  <c r="L3809" i="5"/>
  <c r="N3808" i="5"/>
  <c r="M3808" i="5"/>
  <c r="L3808" i="5"/>
  <c r="N3807" i="5"/>
  <c r="M3807" i="5"/>
  <c r="L3807" i="5"/>
  <c r="N3806" i="5"/>
  <c r="M3806" i="5"/>
  <c r="L3806" i="5"/>
  <c r="N3805" i="5"/>
  <c r="M3805" i="5"/>
  <c r="L3805" i="5"/>
  <c r="N3795" i="5"/>
  <c r="M3795" i="5"/>
  <c r="L3795" i="5"/>
  <c r="N3794" i="5"/>
  <c r="M3794" i="5"/>
  <c r="L3794" i="5"/>
  <c r="N3793" i="5"/>
  <c r="M3793" i="5"/>
  <c r="L3793" i="5"/>
  <c r="N3792" i="5"/>
  <c r="M3792" i="5"/>
  <c r="L3792" i="5"/>
  <c r="N3791" i="5"/>
  <c r="M3791" i="5"/>
  <c r="L3791" i="5"/>
  <c r="N3790" i="5"/>
  <c r="M3790" i="5"/>
  <c r="L3790" i="5"/>
  <c r="N3789" i="5"/>
  <c r="M3789" i="5"/>
  <c r="L3789" i="5"/>
  <c r="N3788" i="5"/>
  <c r="M3788" i="5"/>
  <c r="L3788" i="5"/>
  <c r="N3787" i="5"/>
  <c r="M3787" i="5"/>
  <c r="L3787" i="5"/>
  <c r="N3786" i="5"/>
  <c r="M3786" i="5"/>
  <c r="L3786" i="5"/>
  <c r="N3785" i="5"/>
  <c r="M3785" i="5"/>
  <c r="L3785" i="5"/>
  <c r="N3784" i="5"/>
  <c r="M3784" i="5"/>
  <c r="L3784" i="5"/>
  <c r="N3783" i="5"/>
  <c r="M3783" i="5"/>
  <c r="L3783" i="5"/>
  <c r="N3782" i="5"/>
  <c r="M3782" i="5"/>
  <c r="L3782" i="5"/>
  <c r="N3780" i="5"/>
  <c r="M3780" i="5"/>
  <c r="L3780" i="5"/>
  <c r="N3779" i="5"/>
  <c r="M3779" i="5"/>
  <c r="L3779" i="5"/>
  <c r="N3778" i="5"/>
  <c r="M3778" i="5"/>
  <c r="L3778" i="5"/>
  <c r="N3777" i="5"/>
  <c r="M3777" i="5"/>
  <c r="L3777" i="5"/>
  <c r="N3776" i="5"/>
  <c r="M3776" i="5"/>
  <c r="L3776" i="5"/>
  <c r="N3775" i="5"/>
  <c r="M3775" i="5"/>
  <c r="L3775" i="5"/>
  <c r="N3774" i="5"/>
  <c r="M3774" i="5"/>
  <c r="L3774" i="5"/>
  <c r="N3773" i="5"/>
  <c r="M3773" i="5"/>
  <c r="L3773" i="5"/>
  <c r="N3772" i="5"/>
  <c r="M3772" i="5"/>
  <c r="L3772" i="5"/>
  <c r="N3771" i="5"/>
  <c r="M3771" i="5"/>
  <c r="L3771" i="5"/>
  <c r="N3770" i="5"/>
  <c r="M3770" i="5"/>
  <c r="L3770" i="5"/>
  <c r="N3769" i="5"/>
  <c r="M3769" i="5"/>
  <c r="L3769" i="5"/>
  <c r="N3768" i="5"/>
  <c r="M3768" i="5"/>
  <c r="L3768" i="5"/>
  <c r="N3767" i="5"/>
  <c r="M3767" i="5"/>
  <c r="L3767" i="5"/>
  <c r="N3757" i="5"/>
  <c r="M3757" i="5"/>
  <c r="L3757" i="5"/>
  <c r="N3756" i="5"/>
  <c r="M3756" i="5"/>
  <c r="L3756" i="5"/>
  <c r="N3755" i="5"/>
  <c r="M3755" i="5"/>
  <c r="L3755" i="5"/>
  <c r="N3754" i="5"/>
  <c r="M3754" i="5"/>
  <c r="L3754" i="5"/>
  <c r="N3753" i="5"/>
  <c r="M3753" i="5"/>
  <c r="L3753" i="5"/>
  <c r="N3752" i="5"/>
  <c r="M3752" i="5"/>
  <c r="L3752" i="5"/>
  <c r="N3751" i="5"/>
  <c r="M3751" i="5"/>
  <c r="L3751" i="5"/>
  <c r="N3750" i="5"/>
  <c r="M3750" i="5"/>
  <c r="L3750" i="5"/>
  <c r="N3749" i="5"/>
  <c r="M3749" i="5"/>
  <c r="L3749" i="5"/>
  <c r="N3748" i="5"/>
  <c r="M3748" i="5"/>
  <c r="L3748" i="5"/>
  <c r="N3747" i="5"/>
  <c r="M3747" i="5"/>
  <c r="L3747" i="5"/>
  <c r="N3746" i="5"/>
  <c r="M3746" i="5"/>
  <c r="L3746" i="5"/>
  <c r="N3745" i="5"/>
  <c r="M3745" i="5"/>
  <c r="L3745" i="5"/>
  <c r="N3744" i="5"/>
  <c r="M3744" i="5"/>
  <c r="L3744" i="5"/>
  <c r="N3742" i="5"/>
  <c r="M3742" i="5"/>
  <c r="L3742" i="5"/>
  <c r="N3741" i="5"/>
  <c r="M3741" i="5"/>
  <c r="L3741" i="5"/>
  <c r="N3740" i="5"/>
  <c r="M3740" i="5"/>
  <c r="L3740" i="5"/>
  <c r="N3739" i="5"/>
  <c r="M3739" i="5"/>
  <c r="L3739" i="5"/>
  <c r="N3738" i="5"/>
  <c r="M3738" i="5"/>
  <c r="L3738" i="5"/>
  <c r="N3737" i="5"/>
  <c r="M3737" i="5"/>
  <c r="L3737" i="5"/>
  <c r="N3736" i="5"/>
  <c r="M3736" i="5"/>
  <c r="L3736" i="5"/>
  <c r="N3735" i="5"/>
  <c r="M3735" i="5"/>
  <c r="L3735" i="5"/>
  <c r="N3734" i="5"/>
  <c r="M3734" i="5"/>
  <c r="L3734" i="5"/>
  <c r="N3733" i="5"/>
  <c r="M3733" i="5"/>
  <c r="L3733" i="5"/>
  <c r="N3732" i="5"/>
  <c r="M3732" i="5"/>
  <c r="L3732" i="5"/>
  <c r="N3731" i="5"/>
  <c r="M3731" i="5"/>
  <c r="L3731" i="5"/>
  <c r="N3730" i="5"/>
  <c r="M3730" i="5"/>
  <c r="L3730" i="5"/>
  <c r="N3729" i="5"/>
  <c r="M3729" i="5"/>
  <c r="L3729" i="5"/>
  <c r="N3719" i="5"/>
  <c r="M3719" i="5"/>
  <c r="L3719" i="5"/>
  <c r="N3718" i="5"/>
  <c r="M3718" i="5"/>
  <c r="L3718" i="5"/>
  <c r="N3717" i="5"/>
  <c r="M3717" i="5"/>
  <c r="L3717" i="5"/>
  <c r="N3716" i="5"/>
  <c r="M3716" i="5"/>
  <c r="L3716" i="5"/>
  <c r="N3715" i="5"/>
  <c r="M3715" i="5"/>
  <c r="L3715" i="5"/>
  <c r="N3714" i="5"/>
  <c r="M3714" i="5"/>
  <c r="L3714" i="5"/>
  <c r="N3713" i="5"/>
  <c r="M3713" i="5"/>
  <c r="L3713" i="5"/>
  <c r="N3712" i="5"/>
  <c r="M3712" i="5"/>
  <c r="L3712" i="5"/>
  <c r="N3711" i="5"/>
  <c r="M3711" i="5"/>
  <c r="L3711" i="5"/>
  <c r="N3710" i="5"/>
  <c r="M3710" i="5"/>
  <c r="L3710" i="5"/>
  <c r="N3709" i="5"/>
  <c r="M3709" i="5"/>
  <c r="L3709" i="5"/>
  <c r="N3708" i="5"/>
  <c r="M3708" i="5"/>
  <c r="L3708" i="5"/>
  <c r="N3707" i="5"/>
  <c r="M3707" i="5"/>
  <c r="L3707" i="5"/>
  <c r="N3706" i="5"/>
  <c r="M3706" i="5"/>
  <c r="L3706" i="5"/>
  <c r="N3704" i="5"/>
  <c r="M3704" i="5"/>
  <c r="L3704" i="5"/>
  <c r="N3703" i="5"/>
  <c r="M3703" i="5"/>
  <c r="L3703" i="5"/>
  <c r="N3702" i="5"/>
  <c r="M3702" i="5"/>
  <c r="L3702" i="5"/>
  <c r="N3701" i="5"/>
  <c r="M3701" i="5"/>
  <c r="L3701" i="5"/>
  <c r="N3700" i="5"/>
  <c r="M3700" i="5"/>
  <c r="L3700" i="5"/>
  <c r="N3699" i="5"/>
  <c r="M3699" i="5"/>
  <c r="L3699" i="5"/>
  <c r="N3698" i="5"/>
  <c r="M3698" i="5"/>
  <c r="L3698" i="5"/>
  <c r="N3697" i="5"/>
  <c r="M3697" i="5"/>
  <c r="L3697" i="5"/>
  <c r="N3696" i="5"/>
  <c r="M3696" i="5"/>
  <c r="L3696" i="5"/>
  <c r="N3695" i="5"/>
  <c r="M3695" i="5"/>
  <c r="L3695" i="5"/>
  <c r="N3694" i="5"/>
  <c r="M3694" i="5"/>
  <c r="L3694" i="5"/>
  <c r="N3693" i="5"/>
  <c r="M3693" i="5"/>
  <c r="L3693" i="5"/>
  <c r="N3692" i="5"/>
  <c r="M3692" i="5"/>
  <c r="L3692" i="5"/>
  <c r="N3691" i="5"/>
  <c r="M3691" i="5"/>
  <c r="L3691" i="5"/>
  <c r="N3681" i="5"/>
  <c r="M3681" i="5"/>
  <c r="L3681" i="5"/>
  <c r="N3680" i="5"/>
  <c r="M3680" i="5"/>
  <c r="L3680" i="5"/>
  <c r="N3679" i="5"/>
  <c r="M3679" i="5"/>
  <c r="L3679" i="5"/>
  <c r="N3678" i="5"/>
  <c r="M3678" i="5"/>
  <c r="L3678" i="5"/>
  <c r="N3677" i="5"/>
  <c r="M3677" i="5"/>
  <c r="L3677" i="5"/>
  <c r="N3676" i="5"/>
  <c r="M3676" i="5"/>
  <c r="L3676" i="5"/>
  <c r="N3675" i="5"/>
  <c r="M3675" i="5"/>
  <c r="L3675" i="5"/>
  <c r="N3674" i="5"/>
  <c r="M3674" i="5"/>
  <c r="L3674" i="5"/>
  <c r="N3673" i="5"/>
  <c r="M3673" i="5"/>
  <c r="L3673" i="5"/>
  <c r="N3672" i="5"/>
  <c r="M3672" i="5"/>
  <c r="L3672" i="5"/>
  <c r="N3671" i="5"/>
  <c r="M3671" i="5"/>
  <c r="L3671" i="5"/>
  <c r="N3670" i="5"/>
  <c r="M3670" i="5"/>
  <c r="L3670" i="5"/>
  <c r="N3669" i="5"/>
  <c r="M3669" i="5"/>
  <c r="L3669" i="5"/>
  <c r="N3668" i="5"/>
  <c r="M3668" i="5"/>
  <c r="L3668" i="5"/>
  <c r="N3666" i="5"/>
  <c r="M3666" i="5"/>
  <c r="L3666" i="5"/>
  <c r="N3665" i="5"/>
  <c r="M3665" i="5"/>
  <c r="L3665" i="5"/>
  <c r="N3664" i="5"/>
  <c r="M3664" i="5"/>
  <c r="L3664" i="5"/>
  <c r="N3663" i="5"/>
  <c r="M3663" i="5"/>
  <c r="L3663" i="5"/>
  <c r="N3662" i="5"/>
  <c r="M3662" i="5"/>
  <c r="L3662" i="5"/>
  <c r="N3661" i="5"/>
  <c r="M3661" i="5"/>
  <c r="L3661" i="5"/>
  <c r="N3660" i="5"/>
  <c r="M3660" i="5"/>
  <c r="L3660" i="5"/>
  <c r="N3659" i="5"/>
  <c r="M3659" i="5"/>
  <c r="L3659" i="5"/>
  <c r="N3658" i="5"/>
  <c r="M3658" i="5"/>
  <c r="L3658" i="5"/>
  <c r="N3657" i="5"/>
  <c r="M3657" i="5"/>
  <c r="L3657" i="5"/>
  <c r="N3656" i="5"/>
  <c r="M3656" i="5"/>
  <c r="L3656" i="5"/>
  <c r="N3655" i="5"/>
  <c r="M3655" i="5"/>
  <c r="L3655" i="5"/>
  <c r="N3654" i="5"/>
  <c r="M3654" i="5"/>
  <c r="L3654" i="5"/>
  <c r="N3653" i="5"/>
  <c r="M3653" i="5"/>
  <c r="L3653" i="5"/>
  <c r="N3643" i="5"/>
  <c r="M3643" i="5"/>
  <c r="L3643" i="5"/>
  <c r="N3642" i="5"/>
  <c r="M3642" i="5"/>
  <c r="L3642" i="5"/>
  <c r="N3641" i="5"/>
  <c r="M3641" i="5"/>
  <c r="L3641" i="5"/>
  <c r="N3640" i="5"/>
  <c r="M3640" i="5"/>
  <c r="L3640" i="5"/>
  <c r="N3639" i="5"/>
  <c r="M3639" i="5"/>
  <c r="L3639" i="5"/>
  <c r="N3638" i="5"/>
  <c r="M3638" i="5"/>
  <c r="L3638" i="5"/>
  <c r="N3637" i="5"/>
  <c r="M3637" i="5"/>
  <c r="L3637" i="5"/>
  <c r="N3636" i="5"/>
  <c r="M3636" i="5"/>
  <c r="L3636" i="5"/>
  <c r="N3635" i="5"/>
  <c r="M3635" i="5"/>
  <c r="L3635" i="5"/>
  <c r="N3634" i="5"/>
  <c r="M3634" i="5"/>
  <c r="L3634" i="5"/>
  <c r="N3633" i="5"/>
  <c r="M3633" i="5"/>
  <c r="L3633" i="5"/>
  <c r="N3632" i="5"/>
  <c r="M3632" i="5"/>
  <c r="L3632" i="5"/>
  <c r="N3631" i="5"/>
  <c r="M3631" i="5"/>
  <c r="L3631" i="5"/>
  <c r="N3630" i="5"/>
  <c r="M3630" i="5"/>
  <c r="L3630" i="5"/>
  <c r="N3628" i="5"/>
  <c r="M3628" i="5"/>
  <c r="L3628" i="5"/>
  <c r="N3627" i="5"/>
  <c r="M3627" i="5"/>
  <c r="L3627" i="5"/>
  <c r="N3626" i="5"/>
  <c r="M3626" i="5"/>
  <c r="L3626" i="5"/>
  <c r="N3625" i="5"/>
  <c r="M3625" i="5"/>
  <c r="L3625" i="5"/>
  <c r="N3624" i="5"/>
  <c r="M3624" i="5"/>
  <c r="L3624" i="5"/>
  <c r="N3623" i="5"/>
  <c r="M3623" i="5"/>
  <c r="L3623" i="5"/>
  <c r="N3622" i="5"/>
  <c r="M3622" i="5"/>
  <c r="L3622" i="5"/>
  <c r="N3621" i="5"/>
  <c r="M3621" i="5"/>
  <c r="L3621" i="5"/>
  <c r="N3620" i="5"/>
  <c r="M3620" i="5"/>
  <c r="L3620" i="5"/>
  <c r="N3619" i="5"/>
  <c r="M3619" i="5"/>
  <c r="L3619" i="5"/>
  <c r="N3618" i="5"/>
  <c r="M3618" i="5"/>
  <c r="L3618" i="5"/>
  <c r="N3617" i="5"/>
  <c r="M3617" i="5"/>
  <c r="L3617" i="5"/>
  <c r="N3616" i="5"/>
  <c r="M3616" i="5"/>
  <c r="L3616" i="5"/>
  <c r="N3615" i="5"/>
  <c r="M3615" i="5"/>
  <c r="L3615" i="5"/>
  <c r="N3605" i="5"/>
  <c r="M3605" i="5"/>
  <c r="L3605" i="5"/>
  <c r="N3604" i="5"/>
  <c r="M3604" i="5"/>
  <c r="L3604" i="5"/>
  <c r="N3603" i="5"/>
  <c r="M3603" i="5"/>
  <c r="L3603" i="5"/>
  <c r="N3602" i="5"/>
  <c r="M3602" i="5"/>
  <c r="L3602" i="5"/>
  <c r="N3601" i="5"/>
  <c r="M3601" i="5"/>
  <c r="L3601" i="5"/>
  <c r="N3600" i="5"/>
  <c r="M3600" i="5"/>
  <c r="L3600" i="5"/>
  <c r="N3599" i="5"/>
  <c r="M3599" i="5"/>
  <c r="L3599" i="5"/>
  <c r="N3598" i="5"/>
  <c r="M3598" i="5"/>
  <c r="L3598" i="5"/>
  <c r="N3597" i="5"/>
  <c r="M3597" i="5"/>
  <c r="L3597" i="5"/>
  <c r="N3596" i="5"/>
  <c r="M3596" i="5"/>
  <c r="L3596" i="5"/>
  <c r="N3595" i="5"/>
  <c r="M3595" i="5"/>
  <c r="L3595" i="5"/>
  <c r="N3594" i="5"/>
  <c r="M3594" i="5"/>
  <c r="L3594" i="5"/>
  <c r="N3593" i="5"/>
  <c r="M3593" i="5"/>
  <c r="L3593" i="5"/>
  <c r="N3592" i="5"/>
  <c r="M3592" i="5"/>
  <c r="L3592" i="5"/>
  <c r="N3590" i="5"/>
  <c r="M3590" i="5"/>
  <c r="L3590" i="5"/>
  <c r="N3589" i="5"/>
  <c r="M3589" i="5"/>
  <c r="L3589" i="5"/>
  <c r="N3588" i="5"/>
  <c r="M3588" i="5"/>
  <c r="L3588" i="5"/>
  <c r="N3587" i="5"/>
  <c r="M3587" i="5"/>
  <c r="L3587" i="5"/>
  <c r="N3586" i="5"/>
  <c r="M3586" i="5"/>
  <c r="L3586" i="5"/>
  <c r="N3585" i="5"/>
  <c r="M3585" i="5"/>
  <c r="L3585" i="5"/>
  <c r="N3584" i="5"/>
  <c r="M3584" i="5"/>
  <c r="L3584" i="5"/>
  <c r="N3583" i="5"/>
  <c r="M3583" i="5"/>
  <c r="L3583" i="5"/>
  <c r="N3582" i="5"/>
  <c r="M3582" i="5"/>
  <c r="L3582" i="5"/>
  <c r="N3581" i="5"/>
  <c r="M3581" i="5"/>
  <c r="L3581" i="5"/>
  <c r="N3580" i="5"/>
  <c r="M3580" i="5"/>
  <c r="L3580" i="5"/>
  <c r="N3579" i="5"/>
  <c r="M3579" i="5"/>
  <c r="L3579" i="5"/>
  <c r="N3578" i="5"/>
  <c r="M3578" i="5"/>
  <c r="L3578" i="5"/>
  <c r="N3577" i="5"/>
  <c r="M3577" i="5"/>
  <c r="L3577" i="5"/>
  <c r="N3567" i="5"/>
  <c r="M3567" i="5"/>
  <c r="L3567" i="5"/>
  <c r="N3566" i="5"/>
  <c r="M3566" i="5"/>
  <c r="L3566" i="5"/>
  <c r="N3565" i="5"/>
  <c r="M3565" i="5"/>
  <c r="L3565" i="5"/>
  <c r="N3564" i="5"/>
  <c r="M3564" i="5"/>
  <c r="L3564" i="5"/>
  <c r="N3563" i="5"/>
  <c r="M3563" i="5"/>
  <c r="L3563" i="5"/>
  <c r="N3562" i="5"/>
  <c r="M3562" i="5"/>
  <c r="L3562" i="5"/>
  <c r="N3561" i="5"/>
  <c r="M3561" i="5"/>
  <c r="L3561" i="5"/>
  <c r="N3560" i="5"/>
  <c r="M3560" i="5"/>
  <c r="L3560" i="5"/>
  <c r="N3559" i="5"/>
  <c r="M3559" i="5"/>
  <c r="L3559" i="5"/>
  <c r="N3558" i="5"/>
  <c r="M3558" i="5"/>
  <c r="L3558" i="5"/>
  <c r="N3557" i="5"/>
  <c r="M3557" i="5"/>
  <c r="L3557" i="5"/>
  <c r="N3556" i="5"/>
  <c r="M3556" i="5"/>
  <c r="L3556" i="5"/>
  <c r="N3555" i="5"/>
  <c r="M3555" i="5"/>
  <c r="L3555" i="5"/>
  <c r="N3554" i="5"/>
  <c r="M3554" i="5"/>
  <c r="L3554" i="5"/>
  <c r="N3552" i="5"/>
  <c r="M3552" i="5"/>
  <c r="L3552" i="5"/>
  <c r="N3551" i="5"/>
  <c r="M3551" i="5"/>
  <c r="L3551" i="5"/>
  <c r="N3550" i="5"/>
  <c r="M3550" i="5"/>
  <c r="L3550" i="5"/>
  <c r="N3549" i="5"/>
  <c r="M3549" i="5"/>
  <c r="L3549" i="5"/>
  <c r="N3548" i="5"/>
  <c r="M3548" i="5"/>
  <c r="L3548" i="5"/>
  <c r="N3547" i="5"/>
  <c r="M3547" i="5"/>
  <c r="L3547" i="5"/>
  <c r="N3546" i="5"/>
  <c r="M3546" i="5"/>
  <c r="L3546" i="5"/>
  <c r="N3545" i="5"/>
  <c r="M3545" i="5"/>
  <c r="L3545" i="5"/>
  <c r="N3544" i="5"/>
  <c r="M3544" i="5"/>
  <c r="L3544" i="5"/>
  <c r="N3543" i="5"/>
  <c r="M3543" i="5"/>
  <c r="L3543" i="5"/>
  <c r="N3542" i="5"/>
  <c r="M3542" i="5"/>
  <c r="L3542" i="5"/>
  <c r="N3541" i="5"/>
  <c r="M3541" i="5"/>
  <c r="L3541" i="5"/>
  <c r="N3540" i="5"/>
  <c r="M3540" i="5"/>
  <c r="L3540" i="5"/>
  <c r="N3539" i="5"/>
  <c r="M3539" i="5"/>
  <c r="L3539" i="5"/>
  <c r="N3529" i="5"/>
  <c r="M3529" i="5"/>
  <c r="L3529" i="5"/>
  <c r="N3528" i="5"/>
  <c r="M3528" i="5"/>
  <c r="L3528" i="5"/>
  <c r="N3527" i="5"/>
  <c r="M3527" i="5"/>
  <c r="L3527" i="5"/>
  <c r="N3526" i="5"/>
  <c r="M3526" i="5"/>
  <c r="L3526" i="5"/>
  <c r="N3525" i="5"/>
  <c r="M3525" i="5"/>
  <c r="L3525" i="5"/>
  <c r="N3524" i="5"/>
  <c r="M3524" i="5"/>
  <c r="L3524" i="5"/>
  <c r="N3523" i="5"/>
  <c r="M3523" i="5"/>
  <c r="L3523" i="5"/>
  <c r="N3522" i="5"/>
  <c r="M3522" i="5"/>
  <c r="L3522" i="5"/>
  <c r="N3521" i="5"/>
  <c r="M3521" i="5"/>
  <c r="L3521" i="5"/>
  <c r="N3520" i="5"/>
  <c r="M3520" i="5"/>
  <c r="L3520" i="5"/>
  <c r="N3519" i="5"/>
  <c r="M3519" i="5"/>
  <c r="L3519" i="5"/>
  <c r="N3518" i="5"/>
  <c r="M3518" i="5"/>
  <c r="L3518" i="5"/>
  <c r="N3517" i="5"/>
  <c r="M3517" i="5"/>
  <c r="L3517" i="5"/>
  <c r="N3516" i="5"/>
  <c r="M3516" i="5"/>
  <c r="L3516" i="5"/>
  <c r="N3514" i="5"/>
  <c r="M3514" i="5"/>
  <c r="L3514" i="5"/>
  <c r="N3513" i="5"/>
  <c r="M3513" i="5"/>
  <c r="L3513" i="5"/>
  <c r="N3512" i="5"/>
  <c r="M3512" i="5"/>
  <c r="L3512" i="5"/>
  <c r="N3511" i="5"/>
  <c r="M3511" i="5"/>
  <c r="L3511" i="5"/>
  <c r="N3510" i="5"/>
  <c r="M3510" i="5"/>
  <c r="L3510" i="5"/>
  <c r="N3509" i="5"/>
  <c r="M3509" i="5"/>
  <c r="L3509" i="5"/>
  <c r="N3508" i="5"/>
  <c r="M3508" i="5"/>
  <c r="L3508" i="5"/>
  <c r="N3507" i="5"/>
  <c r="M3507" i="5"/>
  <c r="L3507" i="5"/>
  <c r="N3506" i="5"/>
  <c r="M3506" i="5"/>
  <c r="L3506" i="5"/>
  <c r="N3505" i="5"/>
  <c r="M3505" i="5"/>
  <c r="L3505" i="5"/>
  <c r="N3504" i="5"/>
  <c r="M3504" i="5"/>
  <c r="L3504" i="5"/>
  <c r="N3503" i="5"/>
  <c r="M3503" i="5"/>
  <c r="L3503" i="5"/>
  <c r="N3502" i="5"/>
  <c r="M3502" i="5"/>
  <c r="L3502" i="5"/>
  <c r="N3501" i="5"/>
  <c r="M3501" i="5"/>
  <c r="L3501" i="5"/>
  <c r="N3491" i="5"/>
  <c r="M3491" i="5"/>
  <c r="L3491" i="5"/>
  <c r="N3490" i="5"/>
  <c r="M3490" i="5"/>
  <c r="L3490" i="5"/>
  <c r="N3489" i="5"/>
  <c r="M3489" i="5"/>
  <c r="L3489" i="5"/>
  <c r="N3488" i="5"/>
  <c r="M3488" i="5"/>
  <c r="L3488" i="5"/>
  <c r="N3487" i="5"/>
  <c r="M3487" i="5"/>
  <c r="L3487" i="5"/>
  <c r="N3486" i="5"/>
  <c r="M3486" i="5"/>
  <c r="L3486" i="5"/>
  <c r="N3485" i="5"/>
  <c r="M3485" i="5"/>
  <c r="L3485" i="5"/>
  <c r="N3484" i="5"/>
  <c r="M3484" i="5"/>
  <c r="L3484" i="5"/>
  <c r="N3483" i="5"/>
  <c r="M3483" i="5"/>
  <c r="L3483" i="5"/>
  <c r="N3482" i="5"/>
  <c r="M3482" i="5"/>
  <c r="L3482" i="5"/>
  <c r="N3481" i="5"/>
  <c r="M3481" i="5"/>
  <c r="L3481" i="5"/>
  <c r="N3480" i="5"/>
  <c r="M3480" i="5"/>
  <c r="L3480" i="5"/>
  <c r="N3479" i="5"/>
  <c r="M3479" i="5"/>
  <c r="L3479" i="5"/>
  <c r="N3478" i="5"/>
  <c r="M3478" i="5"/>
  <c r="L3478" i="5"/>
  <c r="N3476" i="5"/>
  <c r="M3476" i="5"/>
  <c r="L3476" i="5"/>
  <c r="N3475" i="5"/>
  <c r="M3475" i="5"/>
  <c r="L3475" i="5"/>
  <c r="N3474" i="5"/>
  <c r="M3474" i="5"/>
  <c r="L3474" i="5"/>
  <c r="N3473" i="5"/>
  <c r="M3473" i="5"/>
  <c r="L3473" i="5"/>
  <c r="N3472" i="5"/>
  <c r="M3472" i="5"/>
  <c r="L3472" i="5"/>
  <c r="N3471" i="5"/>
  <c r="M3471" i="5"/>
  <c r="L3471" i="5"/>
  <c r="N3470" i="5"/>
  <c r="M3470" i="5"/>
  <c r="L3470" i="5"/>
  <c r="N3469" i="5"/>
  <c r="M3469" i="5"/>
  <c r="L3469" i="5"/>
  <c r="N3468" i="5"/>
  <c r="M3468" i="5"/>
  <c r="L3468" i="5"/>
  <c r="N3467" i="5"/>
  <c r="M3467" i="5"/>
  <c r="L3467" i="5"/>
  <c r="N3466" i="5"/>
  <c r="M3466" i="5"/>
  <c r="L3466" i="5"/>
  <c r="N3465" i="5"/>
  <c r="M3465" i="5"/>
  <c r="L3465" i="5"/>
  <c r="N3464" i="5"/>
  <c r="M3464" i="5"/>
  <c r="L3464" i="5"/>
  <c r="N3463" i="5"/>
  <c r="M3463" i="5"/>
  <c r="L3463" i="5"/>
  <c r="N3453" i="5"/>
  <c r="M3453" i="5"/>
  <c r="L3453" i="5"/>
  <c r="N3452" i="5"/>
  <c r="M3452" i="5"/>
  <c r="L3452" i="5"/>
  <c r="N3451" i="5"/>
  <c r="M3451" i="5"/>
  <c r="L3451" i="5"/>
  <c r="N3450" i="5"/>
  <c r="M3450" i="5"/>
  <c r="L3450" i="5"/>
  <c r="N3449" i="5"/>
  <c r="M3449" i="5"/>
  <c r="L3449" i="5"/>
  <c r="N3448" i="5"/>
  <c r="M3448" i="5"/>
  <c r="L3448" i="5"/>
  <c r="N3447" i="5"/>
  <c r="M3447" i="5"/>
  <c r="L3447" i="5"/>
  <c r="N3446" i="5"/>
  <c r="M3446" i="5"/>
  <c r="L3446" i="5"/>
  <c r="N3445" i="5"/>
  <c r="M3445" i="5"/>
  <c r="L3445" i="5"/>
  <c r="N3444" i="5"/>
  <c r="M3444" i="5"/>
  <c r="L3444" i="5"/>
  <c r="N3443" i="5"/>
  <c r="M3443" i="5"/>
  <c r="L3443" i="5"/>
  <c r="N3442" i="5"/>
  <c r="M3442" i="5"/>
  <c r="L3442" i="5"/>
  <c r="N3441" i="5"/>
  <c r="M3441" i="5"/>
  <c r="L3441" i="5"/>
  <c r="N3440" i="5"/>
  <c r="M3440" i="5"/>
  <c r="L3440" i="5"/>
  <c r="N3438" i="5"/>
  <c r="M3438" i="5"/>
  <c r="L3438" i="5"/>
  <c r="N3437" i="5"/>
  <c r="M3437" i="5"/>
  <c r="L3437" i="5"/>
  <c r="N3436" i="5"/>
  <c r="M3436" i="5"/>
  <c r="L3436" i="5"/>
  <c r="N3435" i="5"/>
  <c r="M3435" i="5"/>
  <c r="L3435" i="5"/>
  <c r="N3434" i="5"/>
  <c r="M3434" i="5"/>
  <c r="L3434" i="5"/>
  <c r="N3433" i="5"/>
  <c r="M3433" i="5"/>
  <c r="L3433" i="5"/>
  <c r="N3432" i="5"/>
  <c r="M3432" i="5"/>
  <c r="L3432" i="5"/>
  <c r="N3431" i="5"/>
  <c r="M3431" i="5"/>
  <c r="L3431" i="5"/>
  <c r="N3430" i="5"/>
  <c r="M3430" i="5"/>
  <c r="L3430" i="5"/>
  <c r="N3429" i="5"/>
  <c r="M3429" i="5"/>
  <c r="L3429" i="5"/>
  <c r="N3428" i="5"/>
  <c r="M3428" i="5"/>
  <c r="L3428" i="5"/>
  <c r="N3427" i="5"/>
  <c r="M3427" i="5"/>
  <c r="L3427" i="5"/>
  <c r="N3426" i="5"/>
  <c r="M3426" i="5"/>
  <c r="L3426" i="5"/>
  <c r="N3425" i="5"/>
  <c r="M3425" i="5"/>
  <c r="L3425" i="5"/>
  <c r="N3415" i="5"/>
  <c r="M3415" i="5"/>
  <c r="L3415" i="5"/>
  <c r="N3414" i="5"/>
  <c r="M3414" i="5"/>
  <c r="L3414" i="5"/>
  <c r="N3413" i="5"/>
  <c r="M3413" i="5"/>
  <c r="L3413" i="5"/>
  <c r="N3412" i="5"/>
  <c r="M3412" i="5"/>
  <c r="L3412" i="5"/>
  <c r="N3411" i="5"/>
  <c r="M3411" i="5"/>
  <c r="L3411" i="5"/>
  <c r="N3410" i="5"/>
  <c r="M3410" i="5"/>
  <c r="L3410" i="5"/>
  <c r="N3409" i="5"/>
  <c r="M3409" i="5"/>
  <c r="L3409" i="5"/>
  <c r="N3408" i="5"/>
  <c r="M3408" i="5"/>
  <c r="L3408" i="5"/>
  <c r="N3407" i="5"/>
  <c r="M3407" i="5"/>
  <c r="L3407" i="5"/>
  <c r="N3406" i="5"/>
  <c r="M3406" i="5"/>
  <c r="L3406" i="5"/>
  <c r="N3405" i="5"/>
  <c r="M3405" i="5"/>
  <c r="L3405" i="5"/>
  <c r="N3404" i="5"/>
  <c r="M3404" i="5"/>
  <c r="L3404" i="5"/>
  <c r="N3403" i="5"/>
  <c r="M3403" i="5"/>
  <c r="L3403" i="5"/>
  <c r="N3402" i="5"/>
  <c r="M3402" i="5"/>
  <c r="L3402" i="5"/>
  <c r="N3400" i="5"/>
  <c r="M3400" i="5"/>
  <c r="L3400" i="5"/>
  <c r="N3399" i="5"/>
  <c r="M3399" i="5"/>
  <c r="L3399" i="5"/>
  <c r="N3398" i="5"/>
  <c r="M3398" i="5"/>
  <c r="L3398" i="5"/>
  <c r="N3397" i="5"/>
  <c r="M3397" i="5"/>
  <c r="L3397" i="5"/>
  <c r="N3396" i="5"/>
  <c r="M3396" i="5"/>
  <c r="L3396" i="5"/>
  <c r="N3395" i="5"/>
  <c r="M3395" i="5"/>
  <c r="L3395" i="5"/>
  <c r="N3394" i="5"/>
  <c r="M3394" i="5"/>
  <c r="L3394" i="5"/>
  <c r="N3393" i="5"/>
  <c r="M3393" i="5"/>
  <c r="L3393" i="5"/>
  <c r="N3392" i="5"/>
  <c r="M3392" i="5"/>
  <c r="L3392" i="5"/>
  <c r="N3391" i="5"/>
  <c r="M3391" i="5"/>
  <c r="L3391" i="5"/>
  <c r="N3390" i="5"/>
  <c r="M3390" i="5"/>
  <c r="L3390" i="5"/>
  <c r="N3389" i="5"/>
  <c r="M3389" i="5"/>
  <c r="L3389" i="5"/>
  <c r="N3388" i="5"/>
  <c r="M3388" i="5"/>
  <c r="L3388" i="5"/>
  <c r="N3387" i="5"/>
  <c r="M3387" i="5"/>
  <c r="L3387" i="5"/>
  <c r="N3377" i="5"/>
  <c r="M3377" i="5"/>
  <c r="L3377" i="5"/>
  <c r="N3376" i="5"/>
  <c r="M3376" i="5"/>
  <c r="L3376" i="5"/>
  <c r="N3375" i="5"/>
  <c r="M3375" i="5"/>
  <c r="L3375" i="5"/>
  <c r="N3374" i="5"/>
  <c r="M3374" i="5"/>
  <c r="L3374" i="5"/>
  <c r="N3373" i="5"/>
  <c r="M3373" i="5"/>
  <c r="L3373" i="5"/>
  <c r="N3372" i="5"/>
  <c r="M3372" i="5"/>
  <c r="L3372" i="5"/>
  <c r="N3371" i="5"/>
  <c r="M3371" i="5"/>
  <c r="L3371" i="5"/>
  <c r="N3370" i="5"/>
  <c r="M3370" i="5"/>
  <c r="L3370" i="5"/>
  <c r="N3369" i="5"/>
  <c r="M3369" i="5"/>
  <c r="L3369" i="5"/>
  <c r="N3368" i="5"/>
  <c r="M3368" i="5"/>
  <c r="L3368" i="5"/>
  <c r="N3367" i="5"/>
  <c r="M3367" i="5"/>
  <c r="L3367" i="5"/>
  <c r="N3366" i="5"/>
  <c r="M3366" i="5"/>
  <c r="L3366" i="5"/>
  <c r="N3365" i="5"/>
  <c r="M3365" i="5"/>
  <c r="L3365" i="5"/>
  <c r="N3364" i="5"/>
  <c r="M3364" i="5"/>
  <c r="L3364" i="5"/>
  <c r="N3362" i="5"/>
  <c r="M3362" i="5"/>
  <c r="L3362" i="5"/>
  <c r="N3361" i="5"/>
  <c r="M3361" i="5"/>
  <c r="L3361" i="5"/>
  <c r="N3360" i="5"/>
  <c r="M3360" i="5"/>
  <c r="L3360" i="5"/>
  <c r="N3359" i="5"/>
  <c r="M3359" i="5"/>
  <c r="L3359" i="5"/>
  <c r="N3358" i="5"/>
  <c r="M3358" i="5"/>
  <c r="L3358" i="5"/>
  <c r="N3357" i="5"/>
  <c r="M3357" i="5"/>
  <c r="L3357" i="5"/>
  <c r="N3356" i="5"/>
  <c r="M3356" i="5"/>
  <c r="L3356" i="5"/>
  <c r="N3355" i="5"/>
  <c r="M3355" i="5"/>
  <c r="L3355" i="5"/>
  <c r="N3354" i="5"/>
  <c r="M3354" i="5"/>
  <c r="L3354" i="5"/>
  <c r="N3353" i="5"/>
  <c r="M3353" i="5"/>
  <c r="L3353" i="5"/>
  <c r="N3352" i="5"/>
  <c r="M3352" i="5"/>
  <c r="L3352" i="5"/>
  <c r="N3351" i="5"/>
  <c r="M3351" i="5"/>
  <c r="L3351" i="5"/>
  <c r="N3350" i="5"/>
  <c r="M3350" i="5"/>
  <c r="L3350" i="5"/>
  <c r="N3349" i="5"/>
  <c r="M3349" i="5"/>
  <c r="L3349" i="5"/>
  <c r="N3339" i="5"/>
  <c r="M3339" i="5"/>
  <c r="L3339" i="5"/>
  <c r="N3338" i="5"/>
  <c r="M3338" i="5"/>
  <c r="L3338" i="5"/>
  <c r="N3337" i="5"/>
  <c r="M3337" i="5"/>
  <c r="L3337" i="5"/>
  <c r="N3336" i="5"/>
  <c r="M3336" i="5"/>
  <c r="L3336" i="5"/>
  <c r="N3335" i="5"/>
  <c r="M3335" i="5"/>
  <c r="L3335" i="5"/>
  <c r="N3334" i="5"/>
  <c r="M3334" i="5"/>
  <c r="L3334" i="5"/>
  <c r="N3333" i="5"/>
  <c r="M3333" i="5"/>
  <c r="L3333" i="5"/>
  <c r="N3332" i="5"/>
  <c r="M3332" i="5"/>
  <c r="L3332" i="5"/>
  <c r="N3331" i="5"/>
  <c r="M3331" i="5"/>
  <c r="L3331" i="5"/>
  <c r="N3330" i="5"/>
  <c r="M3330" i="5"/>
  <c r="L3330" i="5"/>
  <c r="N3329" i="5"/>
  <c r="M3329" i="5"/>
  <c r="L3329" i="5"/>
  <c r="N3328" i="5"/>
  <c r="M3328" i="5"/>
  <c r="L3328" i="5"/>
  <c r="N3327" i="5"/>
  <c r="M3327" i="5"/>
  <c r="L3327" i="5"/>
  <c r="N3326" i="5"/>
  <c r="M3326" i="5"/>
  <c r="L3326" i="5"/>
  <c r="N3324" i="5"/>
  <c r="M3324" i="5"/>
  <c r="L3324" i="5"/>
  <c r="N3323" i="5"/>
  <c r="M3323" i="5"/>
  <c r="L3323" i="5"/>
  <c r="N3322" i="5"/>
  <c r="M3322" i="5"/>
  <c r="L3322" i="5"/>
  <c r="N3321" i="5"/>
  <c r="M3321" i="5"/>
  <c r="L3321" i="5"/>
  <c r="N3320" i="5"/>
  <c r="M3320" i="5"/>
  <c r="L3320" i="5"/>
  <c r="N3319" i="5"/>
  <c r="M3319" i="5"/>
  <c r="L3319" i="5"/>
  <c r="N3318" i="5"/>
  <c r="M3318" i="5"/>
  <c r="L3318" i="5"/>
  <c r="N3317" i="5"/>
  <c r="M3317" i="5"/>
  <c r="L3317" i="5"/>
  <c r="N3316" i="5"/>
  <c r="M3316" i="5"/>
  <c r="L3316" i="5"/>
  <c r="N3315" i="5"/>
  <c r="M3315" i="5"/>
  <c r="L3315" i="5"/>
  <c r="N3314" i="5"/>
  <c r="M3314" i="5"/>
  <c r="L3314" i="5"/>
  <c r="N3313" i="5"/>
  <c r="M3313" i="5"/>
  <c r="L3313" i="5"/>
  <c r="N3312" i="5"/>
  <c r="M3312" i="5"/>
  <c r="L3312" i="5"/>
  <c r="N3311" i="5"/>
  <c r="M3311" i="5"/>
  <c r="L3311" i="5"/>
  <c r="N3301" i="5"/>
  <c r="M3301" i="5"/>
  <c r="L3301" i="5"/>
  <c r="N3300" i="5"/>
  <c r="M3300" i="5"/>
  <c r="L3300" i="5"/>
  <c r="N3299" i="5"/>
  <c r="M3299" i="5"/>
  <c r="L3299" i="5"/>
  <c r="N3298" i="5"/>
  <c r="M3298" i="5"/>
  <c r="L3298" i="5"/>
  <c r="N3297" i="5"/>
  <c r="M3297" i="5"/>
  <c r="L3297" i="5"/>
  <c r="N3296" i="5"/>
  <c r="M3296" i="5"/>
  <c r="L3296" i="5"/>
  <c r="N3295" i="5"/>
  <c r="M3295" i="5"/>
  <c r="L3295" i="5"/>
  <c r="N3294" i="5"/>
  <c r="M3294" i="5"/>
  <c r="L3294" i="5"/>
  <c r="N3293" i="5"/>
  <c r="M3293" i="5"/>
  <c r="L3293" i="5"/>
  <c r="N3292" i="5"/>
  <c r="M3292" i="5"/>
  <c r="L3292" i="5"/>
  <c r="N3291" i="5"/>
  <c r="M3291" i="5"/>
  <c r="L3291" i="5"/>
  <c r="N3290" i="5"/>
  <c r="M3290" i="5"/>
  <c r="L3290" i="5"/>
  <c r="N3289" i="5"/>
  <c r="M3289" i="5"/>
  <c r="L3289" i="5"/>
  <c r="N3288" i="5"/>
  <c r="M3288" i="5"/>
  <c r="L3288" i="5"/>
  <c r="N3286" i="5"/>
  <c r="M3286" i="5"/>
  <c r="L3286" i="5"/>
  <c r="N3285" i="5"/>
  <c r="M3285" i="5"/>
  <c r="L3285" i="5"/>
  <c r="N3284" i="5"/>
  <c r="M3284" i="5"/>
  <c r="L3284" i="5"/>
  <c r="N3283" i="5"/>
  <c r="M3283" i="5"/>
  <c r="L3283" i="5"/>
  <c r="N3282" i="5"/>
  <c r="M3282" i="5"/>
  <c r="L3282" i="5"/>
  <c r="N3281" i="5"/>
  <c r="M3281" i="5"/>
  <c r="L3281" i="5"/>
  <c r="N3280" i="5"/>
  <c r="M3280" i="5"/>
  <c r="L3280" i="5"/>
  <c r="N3279" i="5"/>
  <c r="M3279" i="5"/>
  <c r="L3279" i="5"/>
  <c r="N3278" i="5"/>
  <c r="M3278" i="5"/>
  <c r="L3278" i="5"/>
  <c r="N3277" i="5"/>
  <c r="M3277" i="5"/>
  <c r="L3277" i="5"/>
  <c r="N3276" i="5"/>
  <c r="M3276" i="5"/>
  <c r="L3276" i="5"/>
  <c r="N3275" i="5"/>
  <c r="M3275" i="5"/>
  <c r="L3275" i="5"/>
  <c r="N3274" i="5"/>
  <c r="M3274" i="5"/>
  <c r="L3274" i="5"/>
  <c r="N3273" i="5"/>
  <c r="M3273" i="5"/>
  <c r="L3273" i="5"/>
  <c r="N3263" i="5"/>
  <c r="M3263" i="5"/>
  <c r="L3263" i="5"/>
  <c r="N3262" i="5"/>
  <c r="M3262" i="5"/>
  <c r="L3262" i="5"/>
  <c r="N3261" i="5"/>
  <c r="M3261" i="5"/>
  <c r="L3261" i="5"/>
  <c r="N3260" i="5"/>
  <c r="M3260" i="5"/>
  <c r="L3260" i="5"/>
  <c r="N3259" i="5"/>
  <c r="M3259" i="5"/>
  <c r="L3259" i="5"/>
  <c r="N3258" i="5"/>
  <c r="M3258" i="5"/>
  <c r="L3258" i="5"/>
  <c r="N3257" i="5"/>
  <c r="M3257" i="5"/>
  <c r="L3257" i="5"/>
  <c r="N3256" i="5"/>
  <c r="M3256" i="5"/>
  <c r="L3256" i="5"/>
  <c r="N3255" i="5"/>
  <c r="M3255" i="5"/>
  <c r="L3255" i="5"/>
  <c r="N3254" i="5"/>
  <c r="M3254" i="5"/>
  <c r="L3254" i="5"/>
  <c r="N3253" i="5"/>
  <c r="M3253" i="5"/>
  <c r="L3253" i="5"/>
  <c r="N3252" i="5"/>
  <c r="M3252" i="5"/>
  <c r="L3252" i="5"/>
  <c r="N3251" i="5"/>
  <c r="M3251" i="5"/>
  <c r="L3251" i="5"/>
  <c r="N3250" i="5"/>
  <c r="M3250" i="5"/>
  <c r="L3250" i="5"/>
  <c r="N3248" i="5"/>
  <c r="M3248" i="5"/>
  <c r="L3248" i="5"/>
  <c r="N3247" i="5"/>
  <c r="M3247" i="5"/>
  <c r="L3247" i="5"/>
  <c r="N3246" i="5"/>
  <c r="M3246" i="5"/>
  <c r="L3246" i="5"/>
  <c r="N3245" i="5"/>
  <c r="M3245" i="5"/>
  <c r="L3245" i="5"/>
  <c r="N3244" i="5"/>
  <c r="M3244" i="5"/>
  <c r="L3244" i="5"/>
  <c r="N3243" i="5"/>
  <c r="M3243" i="5"/>
  <c r="L3243" i="5"/>
  <c r="N3242" i="5"/>
  <c r="M3242" i="5"/>
  <c r="L3242" i="5"/>
  <c r="N3241" i="5"/>
  <c r="M3241" i="5"/>
  <c r="L3241" i="5"/>
  <c r="N3240" i="5"/>
  <c r="M3240" i="5"/>
  <c r="L3240" i="5"/>
  <c r="N3239" i="5"/>
  <c r="M3239" i="5"/>
  <c r="L3239" i="5"/>
  <c r="N3238" i="5"/>
  <c r="M3238" i="5"/>
  <c r="L3238" i="5"/>
  <c r="N3237" i="5"/>
  <c r="M3237" i="5"/>
  <c r="L3237" i="5"/>
  <c r="N3236" i="5"/>
  <c r="M3236" i="5"/>
  <c r="L3236" i="5"/>
  <c r="N3235" i="5"/>
  <c r="M3235" i="5"/>
  <c r="L3235" i="5"/>
  <c r="N3225" i="5"/>
  <c r="M3225" i="5"/>
  <c r="L3225" i="5"/>
  <c r="N3224" i="5"/>
  <c r="M3224" i="5"/>
  <c r="L3224" i="5"/>
  <c r="N3223" i="5"/>
  <c r="M3223" i="5"/>
  <c r="L3223" i="5"/>
  <c r="N3222" i="5"/>
  <c r="M3222" i="5"/>
  <c r="L3222" i="5"/>
  <c r="N3221" i="5"/>
  <c r="M3221" i="5"/>
  <c r="L3221" i="5"/>
  <c r="N3220" i="5"/>
  <c r="M3220" i="5"/>
  <c r="L3220" i="5"/>
  <c r="N3219" i="5"/>
  <c r="M3219" i="5"/>
  <c r="L3219" i="5"/>
  <c r="N3218" i="5"/>
  <c r="M3218" i="5"/>
  <c r="L3218" i="5"/>
  <c r="N3217" i="5"/>
  <c r="M3217" i="5"/>
  <c r="L3217" i="5"/>
  <c r="N3216" i="5"/>
  <c r="M3216" i="5"/>
  <c r="L3216" i="5"/>
  <c r="N3215" i="5"/>
  <c r="M3215" i="5"/>
  <c r="L3215" i="5"/>
  <c r="N3214" i="5"/>
  <c r="M3214" i="5"/>
  <c r="L3214" i="5"/>
  <c r="N3213" i="5"/>
  <c r="M3213" i="5"/>
  <c r="L3213" i="5"/>
  <c r="N3212" i="5"/>
  <c r="M3212" i="5"/>
  <c r="L3212" i="5"/>
  <c r="N3210" i="5"/>
  <c r="M3210" i="5"/>
  <c r="L3210" i="5"/>
  <c r="N3209" i="5"/>
  <c r="M3209" i="5"/>
  <c r="L3209" i="5"/>
  <c r="N3208" i="5"/>
  <c r="M3208" i="5"/>
  <c r="L3208" i="5"/>
  <c r="N3207" i="5"/>
  <c r="M3207" i="5"/>
  <c r="L3207" i="5"/>
  <c r="N3206" i="5"/>
  <c r="M3206" i="5"/>
  <c r="L3206" i="5"/>
  <c r="N3205" i="5"/>
  <c r="M3205" i="5"/>
  <c r="L3205" i="5"/>
  <c r="N3204" i="5"/>
  <c r="M3204" i="5"/>
  <c r="L3204" i="5"/>
  <c r="N3203" i="5"/>
  <c r="M3203" i="5"/>
  <c r="L3203" i="5"/>
  <c r="N3202" i="5"/>
  <c r="M3202" i="5"/>
  <c r="L3202" i="5"/>
  <c r="N3201" i="5"/>
  <c r="M3201" i="5"/>
  <c r="L3201" i="5"/>
  <c r="N3200" i="5"/>
  <c r="M3200" i="5"/>
  <c r="L3200" i="5"/>
  <c r="N3199" i="5"/>
  <c r="M3199" i="5"/>
  <c r="L3199" i="5"/>
  <c r="N3198" i="5"/>
  <c r="M3198" i="5"/>
  <c r="L3198" i="5"/>
  <c r="N3197" i="5"/>
  <c r="M3197" i="5"/>
  <c r="L3197" i="5"/>
  <c r="N3187" i="5"/>
  <c r="M3187" i="5"/>
  <c r="L3187" i="5"/>
  <c r="N3186" i="5"/>
  <c r="M3186" i="5"/>
  <c r="L3186" i="5"/>
  <c r="N3185" i="5"/>
  <c r="M3185" i="5"/>
  <c r="L3185" i="5"/>
  <c r="N3184" i="5"/>
  <c r="M3184" i="5"/>
  <c r="L3184" i="5"/>
  <c r="N3183" i="5"/>
  <c r="M3183" i="5"/>
  <c r="L3183" i="5"/>
  <c r="N3182" i="5"/>
  <c r="M3182" i="5"/>
  <c r="L3182" i="5"/>
  <c r="N3181" i="5"/>
  <c r="M3181" i="5"/>
  <c r="L3181" i="5"/>
  <c r="N3180" i="5"/>
  <c r="M3180" i="5"/>
  <c r="L3180" i="5"/>
  <c r="N3179" i="5"/>
  <c r="M3179" i="5"/>
  <c r="L3179" i="5"/>
  <c r="N3178" i="5"/>
  <c r="M3178" i="5"/>
  <c r="L3178" i="5"/>
  <c r="N3177" i="5"/>
  <c r="M3177" i="5"/>
  <c r="L3177" i="5"/>
  <c r="N3176" i="5"/>
  <c r="M3176" i="5"/>
  <c r="L3176" i="5"/>
  <c r="N3175" i="5"/>
  <c r="M3175" i="5"/>
  <c r="L3175" i="5"/>
  <c r="N3174" i="5"/>
  <c r="M3174" i="5"/>
  <c r="L3174" i="5"/>
  <c r="N3172" i="5"/>
  <c r="M3172" i="5"/>
  <c r="L3172" i="5"/>
  <c r="N3171" i="5"/>
  <c r="M3171" i="5"/>
  <c r="L3171" i="5"/>
  <c r="N3170" i="5"/>
  <c r="M3170" i="5"/>
  <c r="L3170" i="5"/>
  <c r="N3169" i="5"/>
  <c r="M3169" i="5"/>
  <c r="L3169" i="5"/>
  <c r="N3168" i="5"/>
  <c r="M3168" i="5"/>
  <c r="L3168" i="5"/>
  <c r="N3167" i="5"/>
  <c r="M3167" i="5"/>
  <c r="L3167" i="5"/>
  <c r="N3166" i="5"/>
  <c r="M3166" i="5"/>
  <c r="L3166" i="5"/>
  <c r="N3165" i="5"/>
  <c r="M3165" i="5"/>
  <c r="L3165" i="5"/>
  <c r="N3164" i="5"/>
  <c r="M3164" i="5"/>
  <c r="L3164" i="5"/>
  <c r="N3163" i="5"/>
  <c r="M3163" i="5"/>
  <c r="L3163" i="5"/>
  <c r="N3162" i="5"/>
  <c r="M3162" i="5"/>
  <c r="L3162" i="5"/>
  <c r="N3161" i="5"/>
  <c r="M3161" i="5"/>
  <c r="L3161" i="5"/>
  <c r="N3160" i="5"/>
  <c r="M3160" i="5"/>
  <c r="L3160" i="5"/>
  <c r="N3159" i="5"/>
  <c r="M3159" i="5"/>
  <c r="L3159" i="5"/>
  <c r="N3149" i="5"/>
  <c r="M3149" i="5"/>
  <c r="L3149" i="5"/>
  <c r="N3148" i="5"/>
  <c r="M3148" i="5"/>
  <c r="L3148" i="5"/>
  <c r="N3147" i="5"/>
  <c r="M3147" i="5"/>
  <c r="L3147" i="5"/>
  <c r="N3146" i="5"/>
  <c r="M3146" i="5"/>
  <c r="L3146" i="5"/>
  <c r="N3145" i="5"/>
  <c r="M3145" i="5"/>
  <c r="L3145" i="5"/>
  <c r="N3144" i="5"/>
  <c r="M3144" i="5"/>
  <c r="L3144" i="5"/>
  <c r="N3143" i="5"/>
  <c r="M3143" i="5"/>
  <c r="L3143" i="5"/>
  <c r="N3142" i="5"/>
  <c r="M3142" i="5"/>
  <c r="L3142" i="5"/>
  <c r="N3141" i="5"/>
  <c r="M3141" i="5"/>
  <c r="L3141" i="5"/>
  <c r="N3140" i="5"/>
  <c r="M3140" i="5"/>
  <c r="L3140" i="5"/>
  <c r="N3139" i="5"/>
  <c r="M3139" i="5"/>
  <c r="L3139" i="5"/>
  <c r="N3138" i="5"/>
  <c r="M3138" i="5"/>
  <c r="L3138" i="5"/>
  <c r="N3137" i="5"/>
  <c r="M3137" i="5"/>
  <c r="L3137" i="5"/>
  <c r="N3136" i="5"/>
  <c r="M3136" i="5"/>
  <c r="L3136" i="5"/>
  <c r="N3134" i="5"/>
  <c r="M3134" i="5"/>
  <c r="L3134" i="5"/>
  <c r="N3133" i="5"/>
  <c r="M3133" i="5"/>
  <c r="L3133" i="5"/>
  <c r="N3132" i="5"/>
  <c r="M3132" i="5"/>
  <c r="L3132" i="5"/>
  <c r="N3131" i="5"/>
  <c r="M3131" i="5"/>
  <c r="L3131" i="5"/>
  <c r="N3130" i="5"/>
  <c r="M3130" i="5"/>
  <c r="L3130" i="5"/>
  <c r="N3129" i="5"/>
  <c r="M3129" i="5"/>
  <c r="L3129" i="5"/>
  <c r="N3128" i="5"/>
  <c r="M3128" i="5"/>
  <c r="L3128" i="5"/>
  <c r="N3127" i="5"/>
  <c r="M3127" i="5"/>
  <c r="L3127" i="5"/>
  <c r="N3126" i="5"/>
  <c r="M3126" i="5"/>
  <c r="L3126" i="5"/>
  <c r="N3125" i="5"/>
  <c r="M3125" i="5"/>
  <c r="L3125" i="5"/>
  <c r="N3124" i="5"/>
  <c r="M3124" i="5"/>
  <c r="L3124" i="5"/>
  <c r="N3123" i="5"/>
  <c r="M3123" i="5"/>
  <c r="L3123" i="5"/>
  <c r="N3122" i="5"/>
  <c r="M3122" i="5"/>
  <c r="L3122" i="5"/>
  <c r="N3121" i="5"/>
  <c r="M3121" i="5"/>
  <c r="L3121" i="5"/>
  <c r="N3111" i="5"/>
  <c r="M3111" i="5"/>
  <c r="L3111" i="5"/>
  <c r="N3110" i="5"/>
  <c r="M3110" i="5"/>
  <c r="L3110" i="5"/>
  <c r="N3109" i="5"/>
  <c r="M3109" i="5"/>
  <c r="L3109" i="5"/>
  <c r="N3108" i="5"/>
  <c r="M3108" i="5"/>
  <c r="L3108" i="5"/>
  <c r="N3107" i="5"/>
  <c r="M3107" i="5"/>
  <c r="L3107" i="5"/>
  <c r="N3106" i="5"/>
  <c r="M3106" i="5"/>
  <c r="L3106" i="5"/>
  <c r="N3105" i="5"/>
  <c r="M3105" i="5"/>
  <c r="L3105" i="5"/>
  <c r="N3104" i="5"/>
  <c r="M3104" i="5"/>
  <c r="L3104" i="5"/>
  <c r="N3103" i="5"/>
  <c r="M3103" i="5"/>
  <c r="L3103" i="5"/>
  <c r="N3102" i="5"/>
  <c r="M3102" i="5"/>
  <c r="L3102" i="5"/>
  <c r="N3101" i="5"/>
  <c r="M3101" i="5"/>
  <c r="L3101" i="5"/>
  <c r="N3100" i="5"/>
  <c r="M3100" i="5"/>
  <c r="L3100" i="5"/>
  <c r="N3099" i="5"/>
  <c r="M3099" i="5"/>
  <c r="L3099" i="5"/>
  <c r="N3098" i="5"/>
  <c r="M3098" i="5"/>
  <c r="L3098" i="5"/>
  <c r="N3096" i="5"/>
  <c r="M3096" i="5"/>
  <c r="L3096" i="5"/>
  <c r="N3095" i="5"/>
  <c r="M3095" i="5"/>
  <c r="L3095" i="5"/>
  <c r="N3094" i="5"/>
  <c r="M3094" i="5"/>
  <c r="L3094" i="5"/>
  <c r="N3093" i="5"/>
  <c r="M3093" i="5"/>
  <c r="L3093" i="5"/>
  <c r="N3092" i="5"/>
  <c r="M3092" i="5"/>
  <c r="L3092" i="5"/>
  <c r="N3091" i="5"/>
  <c r="M3091" i="5"/>
  <c r="L3091" i="5"/>
  <c r="N3090" i="5"/>
  <c r="M3090" i="5"/>
  <c r="L3090" i="5"/>
  <c r="N3089" i="5"/>
  <c r="M3089" i="5"/>
  <c r="L3089" i="5"/>
  <c r="N3088" i="5"/>
  <c r="M3088" i="5"/>
  <c r="L3088" i="5"/>
  <c r="N3087" i="5"/>
  <c r="M3087" i="5"/>
  <c r="L3087" i="5"/>
  <c r="N3086" i="5"/>
  <c r="M3086" i="5"/>
  <c r="L3086" i="5"/>
  <c r="N3085" i="5"/>
  <c r="M3085" i="5"/>
  <c r="L3085" i="5"/>
  <c r="N3084" i="5"/>
  <c r="M3084" i="5"/>
  <c r="L3084" i="5"/>
  <c r="N3083" i="5"/>
  <c r="M3083" i="5"/>
  <c r="L3083" i="5"/>
  <c r="N3073" i="5"/>
  <c r="M3073" i="5"/>
  <c r="L3073" i="5"/>
  <c r="N3072" i="5"/>
  <c r="M3072" i="5"/>
  <c r="L3072" i="5"/>
  <c r="N3071" i="5"/>
  <c r="M3071" i="5"/>
  <c r="L3071" i="5"/>
  <c r="N3070" i="5"/>
  <c r="M3070" i="5"/>
  <c r="L3070" i="5"/>
  <c r="N3069" i="5"/>
  <c r="M3069" i="5"/>
  <c r="L3069" i="5"/>
  <c r="N3068" i="5"/>
  <c r="M3068" i="5"/>
  <c r="L3068" i="5"/>
  <c r="N3067" i="5"/>
  <c r="M3067" i="5"/>
  <c r="L3067" i="5"/>
  <c r="N3066" i="5"/>
  <c r="M3066" i="5"/>
  <c r="L3066" i="5"/>
  <c r="N3065" i="5"/>
  <c r="M3065" i="5"/>
  <c r="L3065" i="5"/>
  <c r="N3064" i="5"/>
  <c r="M3064" i="5"/>
  <c r="L3064" i="5"/>
  <c r="N3063" i="5"/>
  <c r="M3063" i="5"/>
  <c r="L3063" i="5"/>
  <c r="N3062" i="5"/>
  <c r="M3062" i="5"/>
  <c r="L3062" i="5"/>
  <c r="N3061" i="5"/>
  <c r="M3061" i="5"/>
  <c r="L3061" i="5"/>
  <c r="N3060" i="5"/>
  <c r="M3060" i="5"/>
  <c r="L3060" i="5"/>
  <c r="N3058" i="5"/>
  <c r="M3058" i="5"/>
  <c r="L3058" i="5"/>
  <c r="N3057" i="5"/>
  <c r="M3057" i="5"/>
  <c r="L3057" i="5"/>
  <c r="N3056" i="5"/>
  <c r="M3056" i="5"/>
  <c r="L3056" i="5"/>
  <c r="N3055" i="5"/>
  <c r="M3055" i="5"/>
  <c r="L3055" i="5"/>
  <c r="N3054" i="5"/>
  <c r="M3054" i="5"/>
  <c r="L3054" i="5"/>
  <c r="N3053" i="5"/>
  <c r="M3053" i="5"/>
  <c r="L3053" i="5"/>
  <c r="N3052" i="5"/>
  <c r="M3052" i="5"/>
  <c r="L3052" i="5"/>
  <c r="N3051" i="5"/>
  <c r="M3051" i="5"/>
  <c r="L3051" i="5"/>
  <c r="N3050" i="5"/>
  <c r="M3050" i="5"/>
  <c r="L3050" i="5"/>
  <c r="N3049" i="5"/>
  <c r="M3049" i="5"/>
  <c r="L3049" i="5"/>
  <c r="N3048" i="5"/>
  <c r="M3048" i="5"/>
  <c r="L3048" i="5"/>
  <c r="N3047" i="5"/>
  <c r="M3047" i="5"/>
  <c r="L3047" i="5"/>
  <c r="N3046" i="5"/>
  <c r="M3046" i="5"/>
  <c r="L3046" i="5"/>
  <c r="N3045" i="5"/>
  <c r="M3045" i="5"/>
  <c r="L3045" i="5"/>
  <c r="N3035" i="5"/>
  <c r="M3035" i="5"/>
  <c r="L3035" i="5"/>
  <c r="N3034" i="5"/>
  <c r="M3034" i="5"/>
  <c r="L3034" i="5"/>
  <c r="N3033" i="5"/>
  <c r="M3033" i="5"/>
  <c r="L3033" i="5"/>
  <c r="N3032" i="5"/>
  <c r="M3032" i="5"/>
  <c r="L3032" i="5"/>
  <c r="N3031" i="5"/>
  <c r="M3031" i="5"/>
  <c r="L3031" i="5"/>
  <c r="N3030" i="5"/>
  <c r="M3030" i="5"/>
  <c r="L3030" i="5"/>
  <c r="N3029" i="5"/>
  <c r="M3029" i="5"/>
  <c r="L3029" i="5"/>
  <c r="N3028" i="5"/>
  <c r="M3028" i="5"/>
  <c r="L3028" i="5"/>
  <c r="N3027" i="5"/>
  <c r="M3027" i="5"/>
  <c r="L3027" i="5"/>
  <c r="N3026" i="5"/>
  <c r="M3026" i="5"/>
  <c r="L3026" i="5"/>
  <c r="N3025" i="5"/>
  <c r="M3025" i="5"/>
  <c r="L3025" i="5"/>
  <c r="N3024" i="5"/>
  <c r="M3024" i="5"/>
  <c r="L3024" i="5"/>
  <c r="N3023" i="5"/>
  <c r="M3023" i="5"/>
  <c r="L3023" i="5"/>
  <c r="N3022" i="5"/>
  <c r="M3022" i="5"/>
  <c r="L3022" i="5"/>
  <c r="N3020" i="5"/>
  <c r="M3020" i="5"/>
  <c r="L3020" i="5"/>
  <c r="N3019" i="5"/>
  <c r="M3019" i="5"/>
  <c r="L3019" i="5"/>
  <c r="N3018" i="5"/>
  <c r="M3018" i="5"/>
  <c r="L3018" i="5"/>
  <c r="N3017" i="5"/>
  <c r="M3017" i="5"/>
  <c r="L3017" i="5"/>
  <c r="N3016" i="5"/>
  <c r="M3016" i="5"/>
  <c r="L3016" i="5"/>
  <c r="N3015" i="5"/>
  <c r="M3015" i="5"/>
  <c r="L3015" i="5"/>
  <c r="N3014" i="5"/>
  <c r="M3014" i="5"/>
  <c r="L3014" i="5"/>
  <c r="N3013" i="5"/>
  <c r="M3013" i="5"/>
  <c r="L3013" i="5"/>
  <c r="N3012" i="5"/>
  <c r="M3012" i="5"/>
  <c r="L3012" i="5"/>
  <c r="N3011" i="5"/>
  <c r="M3011" i="5"/>
  <c r="L3011" i="5"/>
  <c r="N3010" i="5"/>
  <c r="M3010" i="5"/>
  <c r="L3010" i="5"/>
  <c r="N3009" i="5"/>
  <c r="M3009" i="5"/>
  <c r="L3009" i="5"/>
  <c r="N3008" i="5"/>
  <c r="M3008" i="5"/>
  <c r="L3008" i="5"/>
  <c r="N3007" i="5"/>
  <c r="M3007" i="5"/>
  <c r="L3007" i="5"/>
  <c r="N2997" i="5"/>
  <c r="M2997" i="5"/>
  <c r="L2997" i="5"/>
  <c r="N2996" i="5"/>
  <c r="M2996" i="5"/>
  <c r="L2996" i="5"/>
  <c r="N2995" i="5"/>
  <c r="M2995" i="5"/>
  <c r="L2995" i="5"/>
  <c r="N2994" i="5"/>
  <c r="M2994" i="5"/>
  <c r="L2994" i="5"/>
  <c r="N2993" i="5"/>
  <c r="M2993" i="5"/>
  <c r="L2993" i="5"/>
  <c r="N2992" i="5"/>
  <c r="M2992" i="5"/>
  <c r="L2992" i="5"/>
  <c r="N2991" i="5"/>
  <c r="M2991" i="5"/>
  <c r="L2991" i="5"/>
  <c r="N2990" i="5"/>
  <c r="M2990" i="5"/>
  <c r="L2990" i="5"/>
  <c r="N2989" i="5"/>
  <c r="M2989" i="5"/>
  <c r="L2989" i="5"/>
  <c r="N2988" i="5"/>
  <c r="M2988" i="5"/>
  <c r="L2988" i="5"/>
  <c r="N2987" i="5"/>
  <c r="M2987" i="5"/>
  <c r="L2987" i="5"/>
  <c r="N2986" i="5"/>
  <c r="M2986" i="5"/>
  <c r="L2986" i="5"/>
  <c r="N2985" i="5"/>
  <c r="M2985" i="5"/>
  <c r="L2985" i="5"/>
  <c r="N2984" i="5"/>
  <c r="M2984" i="5"/>
  <c r="L2984" i="5"/>
  <c r="N2982" i="5"/>
  <c r="M2982" i="5"/>
  <c r="L2982" i="5"/>
  <c r="N2981" i="5"/>
  <c r="M2981" i="5"/>
  <c r="L2981" i="5"/>
  <c r="N2980" i="5"/>
  <c r="M2980" i="5"/>
  <c r="L2980" i="5"/>
  <c r="N2979" i="5"/>
  <c r="M2979" i="5"/>
  <c r="L2979" i="5"/>
  <c r="N2978" i="5"/>
  <c r="M2978" i="5"/>
  <c r="L2978" i="5"/>
  <c r="N2977" i="5"/>
  <c r="M2977" i="5"/>
  <c r="L2977" i="5"/>
  <c r="N2976" i="5"/>
  <c r="M2976" i="5"/>
  <c r="L2976" i="5"/>
  <c r="N2975" i="5"/>
  <c r="M2975" i="5"/>
  <c r="L2975" i="5"/>
  <c r="N2974" i="5"/>
  <c r="M2974" i="5"/>
  <c r="L2974" i="5"/>
  <c r="N2973" i="5"/>
  <c r="M2973" i="5"/>
  <c r="L2973" i="5"/>
  <c r="N2972" i="5"/>
  <c r="M2972" i="5"/>
  <c r="L2972" i="5"/>
  <c r="N2971" i="5"/>
  <c r="M2971" i="5"/>
  <c r="L2971" i="5"/>
  <c r="N2970" i="5"/>
  <c r="M2970" i="5"/>
  <c r="L2970" i="5"/>
  <c r="N2969" i="5"/>
  <c r="M2969" i="5"/>
  <c r="L2969" i="5"/>
  <c r="N2959" i="5"/>
  <c r="M2959" i="5"/>
  <c r="L2959" i="5"/>
  <c r="N2958" i="5"/>
  <c r="M2958" i="5"/>
  <c r="L2958" i="5"/>
  <c r="N2957" i="5"/>
  <c r="M2957" i="5"/>
  <c r="L2957" i="5"/>
  <c r="N2956" i="5"/>
  <c r="M2956" i="5"/>
  <c r="L2956" i="5"/>
  <c r="N2955" i="5"/>
  <c r="M2955" i="5"/>
  <c r="L2955" i="5"/>
  <c r="N2954" i="5"/>
  <c r="M2954" i="5"/>
  <c r="L2954" i="5"/>
  <c r="N2953" i="5"/>
  <c r="M2953" i="5"/>
  <c r="L2953" i="5"/>
  <c r="N2952" i="5"/>
  <c r="M2952" i="5"/>
  <c r="L2952" i="5"/>
  <c r="N2951" i="5"/>
  <c r="M2951" i="5"/>
  <c r="L2951" i="5"/>
  <c r="N2950" i="5"/>
  <c r="M2950" i="5"/>
  <c r="L2950" i="5"/>
  <c r="N2949" i="5"/>
  <c r="M2949" i="5"/>
  <c r="L2949" i="5"/>
  <c r="N2948" i="5"/>
  <c r="M2948" i="5"/>
  <c r="L2948" i="5"/>
  <c r="N2947" i="5"/>
  <c r="M2947" i="5"/>
  <c r="L2947" i="5"/>
  <c r="N2946" i="5"/>
  <c r="M2946" i="5"/>
  <c r="L2946" i="5"/>
  <c r="N2944" i="5"/>
  <c r="M2944" i="5"/>
  <c r="L2944" i="5"/>
  <c r="N2943" i="5"/>
  <c r="M2943" i="5"/>
  <c r="L2943" i="5"/>
  <c r="N2942" i="5"/>
  <c r="M2942" i="5"/>
  <c r="L2942" i="5"/>
  <c r="N2941" i="5"/>
  <c r="M2941" i="5"/>
  <c r="L2941" i="5"/>
  <c r="N2940" i="5"/>
  <c r="M2940" i="5"/>
  <c r="L2940" i="5"/>
  <c r="N2939" i="5"/>
  <c r="M2939" i="5"/>
  <c r="L2939" i="5"/>
  <c r="N2938" i="5"/>
  <c r="M2938" i="5"/>
  <c r="L2938" i="5"/>
  <c r="N2937" i="5"/>
  <c r="M2937" i="5"/>
  <c r="L2937" i="5"/>
  <c r="N2936" i="5"/>
  <c r="M2936" i="5"/>
  <c r="L2936" i="5"/>
  <c r="N2935" i="5"/>
  <c r="M2935" i="5"/>
  <c r="L2935" i="5"/>
  <c r="N2934" i="5"/>
  <c r="M2934" i="5"/>
  <c r="L2934" i="5"/>
  <c r="N2933" i="5"/>
  <c r="M2933" i="5"/>
  <c r="L2933" i="5"/>
  <c r="N2932" i="5"/>
  <c r="M2932" i="5"/>
  <c r="L2932" i="5"/>
  <c r="N2931" i="5"/>
  <c r="M2931" i="5"/>
  <c r="L2931" i="5"/>
  <c r="N2921" i="5"/>
  <c r="M2921" i="5"/>
  <c r="L2921" i="5"/>
  <c r="N2920" i="5"/>
  <c r="M2920" i="5"/>
  <c r="L2920" i="5"/>
  <c r="N2919" i="5"/>
  <c r="M2919" i="5"/>
  <c r="L2919" i="5"/>
  <c r="N2918" i="5"/>
  <c r="M2918" i="5"/>
  <c r="L2918" i="5"/>
  <c r="N2917" i="5"/>
  <c r="M2917" i="5"/>
  <c r="L2917" i="5"/>
  <c r="N2916" i="5"/>
  <c r="M2916" i="5"/>
  <c r="L2916" i="5"/>
  <c r="N2915" i="5"/>
  <c r="M2915" i="5"/>
  <c r="L2915" i="5"/>
  <c r="N2914" i="5"/>
  <c r="M2914" i="5"/>
  <c r="L2914" i="5"/>
  <c r="N2913" i="5"/>
  <c r="M2913" i="5"/>
  <c r="L2913" i="5"/>
  <c r="N2912" i="5"/>
  <c r="M2912" i="5"/>
  <c r="L2912" i="5"/>
  <c r="N2911" i="5"/>
  <c r="M2911" i="5"/>
  <c r="L2911" i="5"/>
  <c r="N2910" i="5"/>
  <c r="M2910" i="5"/>
  <c r="L2910" i="5"/>
  <c r="N2909" i="5"/>
  <c r="M2909" i="5"/>
  <c r="L2909" i="5"/>
  <c r="N2908" i="5"/>
  <c r="M2908" i="5"/>
  <c r="L2908" i="5"/>
  <c r="N2906" i="5"/>
  <c r="M2906" i="5"/>
  <c r="L2906" i="5"/>
  <c r="N2905" i="5"/>
  <c r="M2905" i="5"/>
  <c r="L2905" i="5"/>
  <c r="N2904" i="5"/>
  <c r="M2904" i="5"/>
  <c r="L2904" i="5"/>
  <c r="N2903" i="5"/>
  <c r="M2903" i="5"/>
  <c r="L2903" i="5"/>
  <c r="N2902" i="5"/>
  <c r="M2902" i="5"/>
  <c r="L2902" i="5"/>
  <c r="N2901" i="5"/>
  <c r="M2901" i="5"/>
  <c r="L2901" i="5"/>
  <c r="N2900" i="5"/>
  <c r="M2900" i="5"/>
  <c r="L2900" i="5"/>
  <c r="N2899" i="5"/>
  <c r="M2899" i="5"/>
  <c r="L2899" i="5"/>
  <c r="N2898" i="5"/>
  <c r="M2898" i="5"/>
  <c r="L2898" i="5"/>
  <c r="N2897" i="5"/>
  <c r="M2897" i="5"/>
  <c r="L2897" i="5"/>
  <c r="N2896" i="5"/>
  <c r="M2896" i="5"/>
  <c r="L2896" i="5"/>
  <c r="N2895" i="5"/>
  <c r="M2895" i="5"/>
  <c r="L2895" i="5"/>
  <c r="N2894" i="5"/>
  <c r="M2894" i="5"/>
  <c r="L2894" i="5"/>
  <c r="N2893" i="5"/>
  <c r="M2893" i="5"/>
  <c r="L2893" i="5"/>
  <c r="N2883" i="5"/>
  <c r="M2883" i="5"/>
  <c r="L2883" i="5"/>
  <c r="N2882" i="5"/>
  <c r="M2882" i="5"/>
  <c r="L2882" i="5"/>
  <c r="N2881" i="5"/>
  <c r="M2881" i="5"/>
  <c r="L2881" i="5"/>
  <c r="N2880" i="5"/>
  <c r="M2880" i="5"/>
  <c r="L2880" i="5"/>
  <c r="N2879" i="5"/>
  <c r="M2879" i="5"/>
  <c r="L2879" i="5"/>
  <c r="N2878" i="5"/>
  <c r="M2878" i="5"/>
  <c r="L2878" i="5"/>
  <c r="N2877" i="5"/>
  <c r="M2877" i="5"/>
  <c r="L2877" i="5"/>
  <c r="N2876" i="5"/>
  <c r="M2876" i="5"/>
  <c r="L2876" i="5"/>
  <c r="N2875" i="5"/>
  <c r="M2875" i="5"/>
  <c r="L2875" i="5"/>
  <c r="N2874" i="5"/>
  <c r="M2874" i="5"/>
  <c r="L2874" i="5"/>
  <c r="N2873" i="5"/>
  <c r="M2873" i="5"/>
  <c r="L2873" i="5"/>
  <c r="N2872" i="5"/>
  <c r="M2872" i="5"/>
  <c r="L2872" i="5"/>
  <c r="N2871" i="5"/>
  <c r="M2871" i="5"/>
  <c r="L2871" i="5"/>
  <c r="N2870" i="5"/>
  <c r="M2870" i="5"/>
  <c r="L2870" i="5"/>
  <c r="N2868" i="5"/>
  <c r="M2868" i="5"/>
  <c r="L2868" i="5"/>
  <c r="N2867" i="5"/>
  <c r="M2867" i="5"/>
  <c r="L2867" i="5"/>
  <c r="N2866" i="5"/>
  <c r="M2866" i="5"/>
  <c r="L2866" i="5"/>
  <c r="N2865" i="5"/>
  <c r="M2865" i="5"/>
  <c r="L2865" i="5"/>
  <c r="N2864" i="5"/>
  <c r="M2864" i="5"/>
  <c r="L2864" i="5"/>
  <c r="N2863" i="5"/>
  <c r="M2863" i="5"/>
  <c r="L2863" i="5"/>
  <c r="N2862" i="5"/>
  <c r="M2862" i="5"/>
  <c r="L2862" i="5"/>
  <c r="N2861" i="5"/>
  <c r="M2861" i="5"/>
  <c r="L2861" i="5"/>
  <c r="N2860" i="5"/>
  <c r="M2860" i="5"/>
  <c r="L2860" i="5"/>
  <c r="N2859" i="5"/>
  <c r="M2859" i="5"/>
  <c r="L2859" i="5"/>
  <c r="N2858" i="5"/>
  <c r="M2858" i="5"/>
  <c r="L2858" i="5"/>
  <c r="N2857" i="5"/>
  <c r="M2857" i="5"/>
  <c r="L2857" i="5"/>
  <c r="N2856" i="5"/>
  <c r="M2856" i="5"/>
  <c r="L2856" i="5"/>
  <c r="N2855" i="5"/>
  <c r="M2855" i="5"/>
  <c r="L2855" i="5"/>
  <c r="N2845" i="5"/>
  <c r="M2845" i="5"/>
  <c r="L2845" i="5"/>
  <c r="N2844" i="5"/>
  <c r="M2844" i="5"/>
  <c r="L2844" i="5"/>
  <c r="N2843" i="5"/>
  <c r="M2843" i="5"/>
  <c r="L2843" i="5"/>
  <c r="N2842" i="5"/>
  <c r="M2842" i="5"/>
  <c r="L2842" i="5"/>
  <c r="N2841" i="5"/>
  <c r="M2841" i="5"/>
  <c r="L2841" i="5"/>
  <c r="N2840" i="5"/>
  <c r="M2840" i="5"/>
  <c r="L2840" i="5"/>
  <c r="N2839" i="5"/>
  <c r="M2839" i="5"/>
  <c r="L2839" i="5"/>
  <c r="N2838" i="5"/>
  <c r="M2838" i="5"/>
  <c r="L2838" i="5"/>
  <c r="N2837" i="5"/>
  <c r="M2837" i="5"/>
  <c r="L2837" i="5"/>
  <c r="N2836" i="5"/>
  <c r="M2836" i="5"/>
  <c r="L2836" i="5"/>
  <c r="N2835" i="5"/>
  <c r="M2835" i="5"/>
  <c r="L2835" i="5"/>
  <c r="N2834" i="5"/>
  <c r="M2834" i="5"/>
  <c r="L2834" i="5"/>
  <c r="N2833" i="5"/>
  <c r="M2833" i="5"/>
  <c r="L2833" i="5"/>
  <c r="N2832" i="5"/>
  <c r="M2832" i="5"/>
  <c r="L2832" i="5"/>
  <c r="N2830" i="5"/>
  <c r="M2830" i="5"/>
  <c r="L2830" i="5"/>
  <c r="N2829" i="5"/>
  <c r="M2829" i="5"/>
  <c r="L2829" i="5"/>
  <c r="N2828" i="5"/>
  <c r="M2828" i="5"/>
  <c r="L2828" i="5"/>
  <c r="N2827" i="5"/>
  <c r="M2827" i="5"/>
  <c r="L2827" i="5"/>
  <c r="N2826" i="5"/>
  <c r="M2826" i="5"/>
  <c r="L2826" i="5"/>
  <c r="N2825" i="5"/>
  <c r="M2825" i="5"/>
  <c r="L2825" i="5"/>
  <c r="N2824" i="5"/>
  <c r="M2824" i="5"/>
  <c r="L2824" i="5"/>
  <c r="N2823" i="5"/>
  <c r="M2823" i="5"/>
  <c r="L2823" i="5"/>
  <c r="N2822" i="5"/>
  <c r="M2822" i="5"/>
  <c r="L2822" i="5"/>
  <c r="N2821" i="5"/>
  <c r="M2821" i="5"/>
  <c r="L2821" i="5"/>
  <c r="N2820" i="5"/>
  <c r="M2820" i="5"/>
  <c r="L2820" i="5"/>
  <c r="N2819" i="5"/>
  <c r="M2819" i="5"/>
  <c r="L2819" i="5"/>
  <c r="N2818" i="5"/>
  <c r="M2818" i="5"/>
  <c r="L2818" i="5"/>
  <c r="N2817" i="5"/>
  <c r="M2817" i="5"/>
  <c r="L2817" i="5"/>
  <c r="N2807" i="5"/>
  <c r="M2807" i="5"/>
  <c r="L2807" i="5"/>
  <c r="N2806" i="5"/>
  <c r="M2806" i="5"/>
  <c r="L2806" i="5"/>
  <c r="N2805" i="5"/>
  <c r="M2805" i="5"/>
  <c r="L2805" i="5"/>
  <c r="N2804" i="5"/>
  <c r="M2804" i="5"/>
  <c r="L2804" i="5"/>
  <c r="N2803" i="5"/>
  <c r="M2803" i="5"/>
  <c r="L2803" i="5"/>
  <c r="N2802" i="5"/>
  <c r="M2802" i="5"/>
  <c r="L2802" i="5"/>
  <c r="N2801" i="5"/>
  <c r="M2801" i="5"/>
  <c r="L2801" i="5"/>
  <c r="N2800" i="5"/>
  <c r="M2800" i="5"/>
  <c r="L2800" i="5"/>
  <c r="N2799" i="5"/>
  <c r="M2799" i="5"/>
  <c r="L2799" i="5"/>
  <c r="N2798" i="5"/>
  <c r="M2798" i="5"/>
  <c r="L2798" i="5"/>
  <c r="N2797" i="5"/>
  <c r="M2797" i="5"/>
  <c r="L2797" i="5"/>
  <c r="N2796" i="5"/>
  <c r="M2796" i="5"/>
  <c r="L2796" i="5"/>
  <c r="N2795" i="5"/>
  <c r="M2795" i="5"/>
  <c r="L2795" i="5"/>
  <c r="N2794" i="5"/>
  <c r="M2794" i="5"/>
  <c r="L2794" i="5"/>
  <c r="N2792" i="5"/>
  <c r="M2792" i="5"/>
  <c r="L2792" i="5"/>
  <c r="N2791" i="5"/>
  <c r="M2791" i="5"/>
  <c r="L2791" i="5"/>
  <c r="N2790" i="5"/>
  <c r="M2790" i="5"/>
  <c r="L2790" i="5"/>
  <c r="N2789" i="5"/>
  <c r="M2789" i="5"/>
  <c r="L2789" i="5"/>
  <c r="N2788" i="5"/>
  <c r="M2788" i="5"/>
  <c r="L2788" i="5"/>
  <c r="N2787" i="5"/>
  <c r="M2787" i="5"/>
  <c r="L2787" i="5"/>
  <c r="N2786" i="5"/>
  <c r="M2786" i="5"/>
  <c r="L2786" i="5"/>
  <c r="N2785" i="5"/>
  <c r="M2785" i="5"/>
  <c r="L2785" i="5"/>
  <c r="N2784" i="5"/>
  <c r="M2784" i="5"/>
  <c r="L2784" i="5"/>
  <c r="N2783" i="5"/>
  <c r="M2783" i="5"/>
  <c r="L2783" i="5"/>
  <c r="N2782" i="5"/>
  <c r="M2782" i="5"/>
  <c r="L2782" i="5"/>
  <c r="N2781" i="5"/>
  <c r="M2781" i="5"/>
  <c r="L2781" i="5"/>
  <c r="N2780" i="5"/>
  <c r="M2780" i="5"/>
  <c r="L2780" i="5"/>
  <c r="N2779" i="5"/>
  <c r="M2779" i="5"/>
  <c r="L2779" i="5"/>
  <c r="N2769" i="5"/>
  <c r="M2769" i="5"/>
  <c r="L2769" i="5"/>
  <c r="N2768" i="5"/>
  <c r="M2768" i="5"/>
  <c r="L2768" i="5"/>
  <c r="N2767" i="5"/>
  <c r="M2767" i="5"/>
  <c r="L2767" i="5"/>
  <c r="N2766" i="5"/>
  <c r="M2766" i="5"/>
  <c r="L2766" i="5"/>
  <c r="N2765" i="5"/>
  <c r="M2765" i="5"/>
  <c r="L2765" i="5"/>
  <c r="N2764" i="5"/>
  <c r="M2764" i="5"/>
  <c r="L2764" i="5"/>
  <c r="N2763" i="5"/>
  <c r="M2763" i="5"/>
  <c r="L2763" i="5"/>
  <c r="N2762" i="5"/>
  <c r="M2762" i="5"/>
  <c r="L2762" i="5"/>
  <c r="N2761" i="5"/>
  <c r="M2761" i="5"/>
  <c r="L2761" i="5"/>
  <c r="N2760" i="5"/>
  <c r="M2760" i="5"/>
  <c r="L2760" i="5"/>
  <c r="N2759" i="5"/>
  <c r="M2759" i="5"/>
  <c r="L2759" i="5"/>
  <c r="N2758" i="5"/>
  <c r="M2758" i="5"/>
  <c r="L2758" i="5"/>
  <c r="N2757" i="5"/>
  <c r="M2757" i="5"/>
  <c r="L2757" i="5"/>
  <c r="N2756" i="5"/>
  <c r="M2756" i="5"/>
  <c r="L2756" i="5"/>
  <c r="N2754" i="5"/>
  <c r="M2754" i="5"/>
  <c r="L2754" i="5"/>
  <c r="N2753" i="5"/>
  <c r="M2753" i="5"/>
  <c r="L2753" i="5"/>
  <c r="N2752" i="5"/>
  <c r="M2752" i="5"/>
  <c r="L2752" i="5"/>
  <c r="N2751" i="5"/>
  <c r="M2751" i="5"/>
  <c r="L2751" i="5"/>
  <c r="N2750" i="5"/>
  <c r="M2750" i="5"/>
  <c r="L2750" i="5"/>
  <c r="N2749" i="5"/>
  <c r="M2749" i="5"/>
  <c r="L2749" i="5"/>
  <c r="N2748" i="5"/>
  <c r="M2748" i="5"/>
  <c r="L2748" i="5"/>
  <c r="N2747" i="5"/>
  <c r="M2747" i="5"/>
  <c r="L2747" i="5"/>
  <c r="N2746" i="5"/>
  <c r="M2746" i="5"/>
  <c r="L2746" i="5"/>
  <c r="N2745" i="5"/>
  <c r="M2745" i="5"/>
  <c r="L2745" i="5"/>
  <c r="N2744" i="5"/>
  <c r="M2744" i="5"/>
  <c r="L2744" i="5"/>
  <c r="N2743" i="5"/>
  <c r="M2743" i="5"/>
  <c r="L2743" i="5"/>
  <c r="N2742" i="5"/>
  <c r="M2742" i="5"/>
  <c r="L2742" i="5"/>
  <c r="N2741" i="5"/>
  <c r="M2741" i="5"/>
  <c r="L2741" i="5"/>
  <c r="N2731" i="5"/>
  <c r="M2731" i="5"/>
  <c r="L2731" i="5"/>
  <c r="N2730" i="5"/>
  <c r="M2730" i="5"/>
  <c r="L2730" i="5"/>
  <c r="N2729" i="5"/>
  <c r="M2729" i="5"/>
  <c r="L2729" i="5"/>
  <c r="N2728" i="5"/>
  <c r="M2728" i="5"/>
  <c r="L2728" i="5"/>
  <c r="N2727" i="5"/>
  <c r="M2727" i="5"/>
  <c r="L2727" i="5"/>
  <c r="N2726" i="5"/>
  <c r="M2726" i="5"/>
  <c r="L2726" i="5"/>
  <c r="N2725" i="5"/>
  <c r="M2725" i="5"/>
  <c r="L2725" i="5"/>
  <c r="N2724" i="5"/>
  <c r="M2724" i="5"/>
  <c r="L2724" i="5"/>
  <c r="N2723" i="5"/>
  <c r="M2723" i="5"/>
  <c r="L2723" i="5"/>
  <c r="N2722" i="5"/>
  <c r="M2722" i="5"/>
  <c r="L2722" i="5"/>
  <c r="N2721" i="5"/>
  <c r="M2721" i="5"/>
  <c r="L2721" i="5"/>
  <c r="N2720" i="5"/>
  <c r="M2720" i="5"/>
  <c r="L2720" i="5"/>
  <c r="N2719" i="5"/>
  <c r="M2719" i="5"/>
  <c r="L2719" i="5"/>
  <c r="N2718" i="5"/>
  <c r="M2718" i="5"/>
  <c r="L2718" i="5"/>
  <c r="N2716" i="5"/>
  <c r="M2716" i="5"/>
  <c r="L2716" i="5"/>
  <c r="N2715" i="5"/>
  <c r="M2715" i="5"/>
  <c r="L2715" i="5"/>
  <c r="N2714" i="5"/>
  <c r="M2714" i="5"/>
  <c r="L2714" i="5"/>
  <c r="N2713" i="5"/>
  <c r="M2713" i="5"/>
  <c r="L2713" i="5"/>
  <c r="N2712" i="5"/>
  <c r="M2712" i="5"/>
  <c r="L2712" i="5"/>
  <c r="N2711" i="5"/>
  <c r="M2711" i="5"/>
  <c r="L2711" i="5"/>
  <c r="N2710" i="5"/>
  <c r="M2710" i="5"/>
  <c r="L2710" i="5"/>
  <c r="N2709" i="5"/>
  <c r="M2709" i="5"/>
  <c r="L2709" i="5"/>
  <c r="N2708" i="5"/>
  <c r="M2708" i="5"/>
  <c r="L2708" i="5"/>
  <c r="N2707" i="5"/>
  <c r="M2707" i="5"/>
  <c r="L2707" i="5"/>
  <c r="N2706" i="5"/>
  <c r="M2706" i="5"/>
  <c r="L2706" i="5"/>
  <c r="N2705" i="5"/>
  <c r="M2705" i="5"/>
  <c r="L2705" i="5"/>
  <c r="N2704" i="5"/>
  <c r="M2704" i="5"/>
  <c r="L2704" i="5"/>
  <c r="N2703" i="5"/>
  <c r="M2703" i="5"/>
  <c r="L2703" i="5"/>
  <c r="N2693" i="5"/>
  <c r="M2693" i="5"/>
  <c r="L2693" i="5"/>
  <c r="N2692" i="5"/>
  <c r="M2692" i="5"/>
  <c r="L2692" i="5"/>
  <c r="N2691" i="5"/>
  <c r="M2691" i="5"/>
  <c r="L2691" i="5"/>
  <c r="N2690" i="5"/>
  <c r="M2690" i="5"/>
  <c r="L2690" i="5"/>
  <c r="N2689" i="5"/>
  <c r="M2689" i="5"/>
  <c r="L2689" i="5"/>
  <c r="N2688" i="5"/>
  <c r="M2688" i="5"/>
  <c r="L2688" i="5"/>
  <c r="N2687" i="5"/>
  <c r="M2687" i="5"/>
  <c r="L2687" i="5"/>
  <c r="N2686" i="5"/>
  <c r="M2686" i="5"/>
  <c r="L2686" i="5"/>
  <c r="N2685" i="5"/>
  <c r="M2685" i="5"/>
  <c r="L2685" i="5"/>
  <c r="N2684" i="5"/>
  <c r="M2684" i="5"/>
  <c r="L2684" i="5"/>
  <c r="N2683" i="5"/>
  <c r="M2683" i="5"/>
  <c r="L2683" i="5"/>
  <c r="N2682" i="5"/>
  <c r="M2682" i="5"/>
  <c r="L2682" i="5"/>
  <c r="N2681" i="5"/>
  <c r="M2681" i="5"/>
  <c r="L2681" i="5"/>
  <c r="N2680" i="5"/>
  <c r="M2680" i="5"/>
  <c r="L2680" i="5"/>
  <c r="N2678" i="5"/>
  <c r="M2678" i="5"/>
  <c r="L2678" i="5"/>
  <c r="N2677" i="5"/>
  <c r="M2677" i="5"/>
  <c r="L2677" i="5"/>
  <c r="N2676" i="5"/>
  <c r="M2676" i="5"/>
  <c r="L2676" i="5"/>
  <c r="N2675" i="5"/>
  <c r="M2675" i="5"/>
  <c r="L2675" i="5"/>
  <c r="N2674" i="5"/>
  <c r="M2674" i="5"/>
  <c r="L2674" i="5"/>
  <c r="N2673" i="5"/>
  <c r="M2673" i="5"/>
  <c r="L2673" i="5"/>
  <c r="N2672" i="5"/>
  <c r="M2672" i="5"/>
  <c r="L2672" i="5"/>
  <c r="N2671" i="5"/>
  <c r="M2671" i="5"/>
  <c r="L2671" i="5"/>
  <c r="N2670" i="5"/>
  <c r="M2670" i="5"/>
  <c r="L2670" i="5"/>
  <c r="N2669" i="5"/>
  <c r="M2669" i="5"/>
  <c r="L2669" i="5"/>
  <c r="N2668" i="5"/>
  <c r="M2668" i="5"/>
  <c r="L2668" i="5"/>
  <c r="N2667" i="5"/>
  <c r="M2667" i="5"/>
  <c r="L2667" i="5"/>
  <c r="N2666" i="5"/>
  <c r="M2666" i="5"/>
  <c r="L2666" i="5"/>
  <c r="N2665" i="5"/>
  <c r="M2665" i="5"/>
  <c r="L2665" i="5"/>
  <c r="N2655" i="5"/>
  <c r="M2655" i="5"/>
  <c r="L2655" i="5"/>
  <c r="N2654" i="5"/>
  <c r="M2654" i="5"/>
  <c r="L2654" i="5"/>
  <c r="N2653" i="5"/>
  <c r="M2653" i="5"/>
  <c r="L2653" i="5"/>
  <c r="N2652" i="5"/>
  <c r="M2652" i="5"/>
  <c r="L2652" i="5"/>
  <c r="N2651" i="5"/>
  <c r="M2651" i="5"/>
  <c r="L2651" i="5"/>
  <c r="N2650" i="5"/>
  <c r="M2650" i="5"/>
  <c r="L2650" i="5"/>
  <c r="N2649" i="5"/>
  <c r="M2649" i="5"/>
  <c r="L2649" i="5"/>
  <c r="N2648" i="5"/>
  <c r="M2648" i="5"/>
  <c r="L2648" i="5"/>
  <c r="N2647" i="5"/>
  <c r="M2647" i="5"/>
  <c r="L2647" i="5"/>
  <c r="N2646" i="5"/>
  <c r="M2646" i="5"/>
  <c r="L2646" i="5"/>
  <c r="N2645" i="5"/>
  <c r="M2645" i="5"/>
  <c r="L2645" i="5"/>
  <c r="N2644" i="5"/>
  <c r="M2644" i="5"/>
  <c r="L2644" i="5"/>
  <c r="N2643" i="5"/>
  <c r="M2643" i="5"/>
  <c r="L2643" i="5"/>
  <c r="N2642" i="5"/>
  <c r="M2642" i="5"/>
  <c r="L2642" i="5"/>
  <c r="N2640" i="5"/>
  <c r="M2640" i="5"/>
  <c r="L2640" i="5"/>
  <c r="N2639" i="5"/>
  <c r="M2639" i="5"/>
  <c r="L2639" i="5"/>
  <c r="N2638" i="5"/>
  <c r="M2638" i="5"/>
  <c r="L2638" i="5"/>
  <c r="N2637" i="5"/>
  <c r="M2637" i="5"/>
  <c r="L2637" i="5"/>
  <c r="N2636" i="5"/>
  <c r="M2636" i="5"/>
  <c r="L2636" i="5"/>
  <c r="N2635" i="5"/>
  <c r="M2635" i="5"/>
  <c r="L2635" i="5"/>
  <c r="N2634" i="5"/>
  <c r="M2634" i="5"/>
  <c r="L2634" i="5"/>
  <c r="N2633" i="5"/>
  <c r="M2633" i="5"/>
  <c r="L2633" i="5"/>
  <c r="N2632" i="5"/>
  <c r="M2632" i="5"/>
  <c r="L2632" i="5"/>
  <c r="N2631" i="5"/>
  <c r="M2631" i="5"/>
  <c r="L2631" i="5"/>
  <c r="N2630" i="5"/>
  <c r="M2630" i="5"/>
  <c r="L2630" i="5"/>
  <c r="N2629" i="5"/>
  <c r="M2629" i="5"/>
  <c r="L2629" i="5"/>
  <c r="N2628" i="5"/>
  <c r="M2628" i="5"/>
  <c r="L2628" i="5"/>
  <c r="N2627" i="5"/>
  <c r="M2627" i="5"/>
  <c r="L2627" i="5"/>
  <c r="N2617" i="5"/>
  <c r="M2617" i="5"/>
  <c r="L2617" i="5"/>
  <c r="N2616" i="5"/>
  <c r="M2616" i="5"/>
  <c r="L2616" i="5"/>
  <c r="N2615" i="5"/>
  <c r="M2615" i="5"/>
  <c r="L2615" i="5"/>
  <c r="N2614" i="5"/>
  <c r="M2614" i="5"/>
  <c r="L2614" i="5"/>
  <c r="N2613" i="5"/>
  <c r="M2613" i="5"/>
  <c r="L2613" i="5"/>
  <c r="N2612" i="5"/>
  <c r="M2612" i="5"/>
  <c r="L2612" i="5"/>
  <c r="N2611" i="5"/>
  <c r="M2611" i="5"/>
  <c r="L2611" i="5"/>
  <c r="N2610" i="5"/>
  <c r="M2610" i="5"/>
  <c r="L2610" i="5"/>
  <c r="N2609" i="5"/>
  <c r="M2609" i="5"/>
  <c r="L2609" i="5"/>
  <c r="N2608" i="5"/>
  <c r="M2608" i="5"/>
  <c r="L2608" i="5"/>
  <c r="N2607" i="5"/>
  <c r="M2607" i="5"/>
  <c r="L2607" i="5"/>
  <c r="N2606" i="5"/>
  <c r="M2606" i="5"/>
  <c r="L2606" i="5"/>
  <c r="N2605" i="5"/>
  <c r="M2605" i="5"/>
  <c r="L2605" i="5"/>
  <c r="N2604" i="5"/>
  <c r="M2604" i="5"/>
  <c r="L2604" i="5"/>
  <c r="N2602" i="5"/>
  <c r="M2602" i="5"/>
  <c r="L2602" i="5"/>
  <c r="N2601" i="5"/>
  <c r="M2601" i="5"/>
  <c r="L2601" i="5"/>
  <c r="N2600" i="5"/>
  <c r="M2600" i="5"/>
  <c r="L2600" i="5"/>
  <c r="N2599" i="5"/>
  <c r="M2599" i="5"/>
  <c r="L2599" i="5"/>
  <c r="N2598" i="5"/>
  <c r="M2598" i="5"/>
  <c r="L2598" i="5"/>
  <c r="N2597" i="5"/>
  <c r="M2597" i="5"/>
  <c r="L2597" i="5"/>
  <c r="N2596" i="5"/>
  <c r="M2596" i="5"/>
  <c r="L2596" i="5"/>
  <c r="N2595" i="5"/>
  <c r="M2595" i="5"/>
  <c r="L2595" i="5"/>
  <c r="N2594" i="5"/>
  <c r="M2594" i="5"/>
  <c r="L2594" i="5"/>
  <c r="N2593" i="5"/>
  <c r="M2593" i="5"/>
  <c r="L2593" i="5"/>
  <c r="N2592" i="5"/>
  <c r="M2592" i="5"/>
  <c r="L2592" i="5"/>
  <c r="N2591" i="5"/>
  <c r="M2591" i="5"/>
  <c r="L2591" i="5"/>
  <c r="N2590" i="5"/>
  <c r="M2590" i="5"/>
  <c r="L2590" i="5"/>
  <c r="N2589" i="5"/>
  <c r="M2589" i="5"/>
  <c r="L2589" i="5"/>
  <c r="N2579" i="5"/>
  <c r="M2579" i="5"/>
  <c r="L2579" i="5"/>
  <c r="N2578" i="5"/>
  <c r="M2578" i="5"/>
  <c r="L2578" i="5"/>
  <c r="N2577" i="5"/>
  <c r="M2577" i="5"/>
  <c r="L2577" i="5"/>
  <c r="N2576" i="5"/>
  <c r="M2576" i="5"/>
  <c r="L2576" i="5"/>
  <c r="N2575" i="5"/>
  <c r="M2575" i="5"/>
  <c r="L2575" i="5"/>
  <c r="N2574" i="5"/>
  <c r="M2574" i="5"/>
  <c r="L2574" i="5"/>
  <c r="N2573" i="5"/>
  <c r="M2573" i="5"/>
  <c r="L2573" i="5"/>
  <c r="N2572" i="5"/>
  <c r="M2572" i="5"/>
  <c r="L2572" i="5"/>
  <c r="N2571" i="5"/>
  <c r="M2571" i="5"/>
  <c r="L2571" i="5"/>
  <c r="N2570" i="5"/>
  <c r="M2570" i="5"/>
  <c r="L2570" i="5"/>
  <c r="N2569" i="5"/>
  <c r="M2569" i="5"/>
  <c r="L2569" i="5"/>
  <c r="N2568" i="5"/>
  <c r="M2568" i="5"/>
  <c r="L2568" i="5"/>
  <c r="N2567" i="5"/>
  <c r="M2567" i="5"/>
  <c r="L2567" i="5"/>
  <c r="N2566" i="5"/>
  <c r="M2566" i="5"/>
  <c r="L2566" i="5"/>
  <c r="N2564" i="5"/>
  <c r="M2564" i="5"/>
  <c r="L2564" i="5"/>
  <c r="N2563" i="5"/>
  <c r="M2563" i="5"/>
  <c r="L2563" i="5"/>
  <c r="N2562" i="5"/>
  <c r="M2562" i="5"/>
  <c r="L2562" i="5"/>
  <c r="N2561" i="5"/>
  <c r="M2561" i="5"/>
  <c r="L2561" i="5"/>
  <c r="N2560" i="5"/>
  <c r="M2560" i="5"/>
  <c r="L2560" i="5"/>
  <c r="N2559" i="5"/>
  <c r="M2559" i="5"/>
  <c r="L2559" i="5"/>
  <c r="N2558" i="5"/>
  <c r="M2558" i="5"/>
  <c r="L2558" i="5"/>
  <c r="N2557" i="5"/>
  <c r="M2557" i="5"/>
  <c r="L2557" i="5"/>
  <c r="N2556" i="5"/>
  <c r="M2556" i="5"/>
  <c r="L2556" i="5"/>
  <c r="N2555" i="5"/>
  <c r="M2555" i="5"/>
  <c r="L2555" i="5"/>
  <c r="N2554" i="5"/>
  <c r="M2554" i="5"/>
  <c r="L2554" i="5"/>
  <c r="N2553" i="5"/>
  <c r="M2553" i="5"/>
  <c r="L2553" i="5"/>
  <c r="N2552" i="5"/>
  <c r="M2552" i="5"/>
  <c r="L2552" i="5"/>
  <c r="N2551" i="5"/>
  <c r="M2551" i="5"/>
  <c r="L2551" i="5"/>
  <c r="N2541" i="5"/>
  <c r="M2541" i="5"/>
  <c r="L2541" i="5"/>
  <c r="N2540" i="5"/>
  <c r="M2540" i="5"/>
  <c r="L2540" i="5"/>
  <c r="N2539" i="5"/>
  <c r="M2539" i="5"/>
  <c r="L2539" i="5"/>
  <c r="N2538" i="5"/>
  <c r="M2538" i="5"/>
  <c r="L2538" i="5"/>
  <c r="N2537" i="5"/>
  <c r="M2537" i="5"/>
  <c r="L2537" i="5"/>
  <c r="N2536" i="5"/>
  <c r="M2536" i="5"/>
  <c r="L2536" i="5"/>
  <c r="N2535" i="5"/>
  <c r="M2535" i="5"/>
  <c r="L2535" i="5"/>
  <c r="N2534" i="5"/>
  <c r="M2534" i="5"/>
  <c r="L2534" i="5"/>
  <c r="N2533" i="5"/>
  <c r="M2533" i="5"/>
  <c r="L2533" i="5"/>
  <c r="N2532" i="5"/>
  <c r="M2532" i="5"/>
  <c r="L2532" i="5"/>
  <c r="N2531" i="5"/>
  <c r="M2531" i="5"/>
  <c r="L2531" i="5"/>
  <c r="N2530" i="5"/>
  <c r="M2530" i="5"/>
  <c r="L2530" i="5"/>
  <c r="N2529" i="5"/>
  <c r="M2529" i="5"/>
  <c r="L2529" i="5"/>
  <c r="N2528" i="5"/>
  <c r="M2528" i="5"/>
  <c r="L2528" i="5"/>
  <c r="N2526" i="5"/>
  <c r="M2526" i="5"/>
  <c r="L2526" i="5"/>
  <c r="N2525" i="5"/>
  <c r="M2525" i="5"/>
  <c r="L2525" i="5"/>
  <c r="N2524" i="5"/>
  <c r="M2524" i="5"/>
  <c r="L2524" i="5"/>
  <c r="N2523" i="5"/>
  <c r="M2523" i="5"/>
  <c r="L2523" i="5"/>
  <c r="N2522" i="5"/>
  <c r="M2522" i="5"/>
  <c r="L2522" i="5"/>
  <c r="N2521" i="5"/>
  <c r="M2521" i="5"/>
  <c r="L2521" i="5"/>
  <c r="N2520" i="5"/>
  <c r="M2520" i="5"/>
  <c r="L2520" i="5"/>
  <c r="N2519" i="5"/>
  <c r="M2519" i="5"/>
  <c r="L2519" i="5"/>
  <c r="N2518" i="5"/>
  <c r="M2518" i="5"/>
  <c r="L2518" i="5"/>
  <c r="N2517" i="5"/>
  <c r="M2517" i="5"/>
  <c r="L2517" i="5"/>
  <c r="N2516" i="5"/>
  <c r="M2516" i="5"/>
  <c r="L2516" i="5"/>
  <c r="N2515" i="5"/>
  <c r="M2515" i="5"/>
  <c r="L2515" i="5"/>
  <c r="N2514" i="5"/>
  <c r="M2514" i="5"/>
  <c r="L2514" i="5"/>
  <c r="N2513" i="5"/>
  <c r="M2513" i="5"/>
  <c r="L2513" i="5"/>
  <c r="N2503" i="5"/>
  <c r="M2503" i="5"/>
  <c r="L2503" i="5"/>
  <c r="N2502" i="5"/>
  <c r="M2502" i="5"/>
  <c r="L2502" i="5"/>
  <c r="N2501" i="5"/>
  <c r="M2501" i="5"/>
  <c r="L2501" i="5"/>
  <c r="N2500" i="5"/>
  <c r="M2500" i="5"/>
  <c r="L2500" i="5"/>
  <c r="N2499" i="5"/>
  <c r="M2499" i="5"/>
  <c r="L2499" i="5"/>
  <c r="N2498" i="5"/>
  <c r="M2498" i="5"/>
  <c r="L2498" i="5"/>
  <c r="N2497" i="5"/>
  <c r="M2497" i="5"/>
  <c r="L2497" i="5"/>
  <c r="N2496" i="5"/>
  <c r="M2496" i="5"/>
  <c r="L2496" i="5"/>
  <c r="N2495" i="5"/>
  <c r="M2495" i="5"/>
  <c r="L2495" i="5"/>
  <c r="N2494" i="5"/>
  <c r="M2494" i="5"/>
  <c r="L2494" i="5"/>
  <c r="N2493" i="5"/>
  <c r="M2493" i="5"/>
  <c r="L2493" i="5"/>
  <c r="N2492" i="5"/>
  <c r="M2492" i="5"/>
  <c r="L2492" i="5"/>
  <c r="N2491" i="5"/>
  <c r="M2491" i="5"/>
  <c r="L2491" i="5"/>
  <c r="N2490" i="5"/>
  <c r="M2490" i="5"/>
  <c r="L2490" i="5"/>
  <c r="N2488" i="5"/>
  <c r="M2488" i="5"/>
  <c r="L2488" i="5"/>
  <c r="N2487" i="5"/>
  <c r="M2487" i="5"/>
  <c r="L2487" i="5"/>
  <c r="N2486" i="5"/>
  <c r="M2486" i="5"/>
  <c r="L2486" i="5"/>
  <c r="N2485" i="5"/>
  <c r="M2485" i="5"/>
  <c r="L2485" i="5"/>
  <c r="N2484" i="5"/>
  <c r="M2484" i="5"/>
  <c r="L2484" i="5"/>
  <c r="N2483" i="5"/>
  <c r="M2483" i="5"/>
  <c r="L2483" i="5"/>
  <c r="N2482" i="5"/>
  <c r="M2482" i="5"/>
  <c r="L2482" i="5"/>
  <c r="N2481" i="5"/>
  <c r="M2481" i="5"/>
  <c r="L2481" i="5"/>
  <c r="N2480" i="5"/>
  <c r="M2480" i="5"/>
  <c r="L2480" i="5"/>
  <c r="N2479" i="5"/>
  <c r="M2479" i="5"/>
  <c r="L2479" i="5"/>
  <c r="N2478" i="5"/>
  <c r="M2478" i="5"/>
  <c r="L2478" i="5"/>
  <c r="N2477" i="5"/>
  <c r="M2477" i="5"/>
  <c r="L2477" i="5"/>
  <c r="N2476" i="5"/>
  <c r="M2476" i="5"/>
  <c r="L2476" i="5"/>
  <c r="N2475" i="5"/>
  <c r="M2475" i="5"/>
  <c r="L2475" i="5"/>
  <c r="N2465" i="5"/>
  <c r="M2465" i="5"/>
  <c r="L2465" i="5"/>
  <c r="N2464" i="5"/>
  <c r="M2464" i="5"/>
  <c r="L2464" i="5"/>
  <c r="N2463" i="5"/>
  <c r="M2463" i="5"/>
  <c r="L2463" i="5"/>
  <c r="N2462" i="5"/>
  <c r="M2462" i="5"/>
  <c r="L2462" i="5"/>
  <c r="N2461" i="5"/>
  <c r="M2461" i="5"/>
  <c r="L2461" i="5"/>
  <c r="N2460" i="5"/>
  <c r="M2460" i="5"/>
  <c r="L2460" i="5"/>
  <c r="N2459" i="5"/>
  <c r="M2459" i="5"/>
  <c r="L2459" i="5"/>
  <c r="N2458" i="5"/>
  <c r="M2458" i="5"/>
  <c r="L2458" i="5"/>
  <c r="N2457" i="5"/>
  <c r="M2457" i="5"/>
  <c r="L2457" i="5"/>
  <c r="N2456" i="5"/>
  <c r="M2456" i="5"/>
  <c r="L2456" i="5"/>
  <c r="N2455" i="5"/>
  <c r="M2455" i="5"/>
  <c r="L2455" i="5"/>
  <c r="N2454" i="5"/>
  <c r="M2454" i="5"/>
  <c r="L2454" i="5"/>
  <c r="N2453" i="5"/>
  <c r="M2453" i="5"/>
  <c r="L2453" i="5"/>
  <c r="N2452" i="5"/>
  <c r="M2452" i="5"/>
  <c r="L2452" i="5"/>
  <c r="N2450" i="5"/>
  <c r="M2450" i="5"/>
  <c r="L2450" i="5"/>
  <c r="N2449" i="5"/>
  <c r="M2449" i="5"/>
  <c r="L2449" i="5"/>
  <c r="N2448" i="5"/>
  <c r="M2448" i="5"/>
  <c r="L2448" i="5"/>
  <c r="N2447" i="5"/>
  <c r="M2447" i="5"/>
  <c r="L2447" i="5"/>
  <c r="N2446" i="5"/>
  <c r="M2446" i="5"/>
  <c r="L2446" i="5"/>
  <c r="N2445" i="5"/>
  <c r="M2445" i="5"/>
  <c r="L2445" i="5"/>
  <c r="N2444" i="5"/>
  <c r="M2444" i="5"/>
  <c r="L2444" i="5"/>
  <c r="N2443" i="5"/>
  <c r="M2443" i="5"/>
  <c r="L2443" i="5"/>
  <c r="N2442" i="5"/>
  <c r="M2442" i="5"/>
  <c r="L2442" i="5"/>
  <c r="N2441" i="5"/>
  <c r="M2441" i="5"/>
  <c r="L2441" i="5"/>
  <c r="N2440" i="5"/>
  <c r="M2440" i="5"/>
  <c r="L2440" i="5"/>
  <c r="N2439" i="5"/>
  <c r="M2439" i="5"/>
  <c r="L2439" i="5"/>
  <c r="N2438" i="5"/>
  <c r="M2438" i="5"/>
  <c r="L2438" i="5"/>
  <c r="N2437" i="5"/>
  <c r="M2437" i="5"/>
  <c r="L2437" i="5"/>
  <c r="N2427" i="5"/>
  <c r="M2427" i="5"/>
  <c r="L2427" i="5"/>
  <c r="N2426" i="5"/>
  <c r="M2426" i="5"/>
  <c r="L2426" i="5"/>
  <c r="N2425" i="5"/>
  <c r="M2425" i="5"/>
  <c r="L2425" i="5"/>
  <c r="N2424" i="5"/>
  <c r="M2424" i="5"/>
  <c r="L2424" i="5"/>
  <c r="N2423" i="5"/>
  <c r="M2423" i="5"/>
  <c r="L2423" i="5"/>
  <c r="N2422" i="5"/>
  <c r="M2422" i="5"/>
  <c r="L2422" i="5"/>
  <c r="N2421" i="5"/>
  <c r="M2421" i="5"/>
  <c r="L2421" i="5"/>
  <c r="N2420" i="5"/>
  <c r="M2420" i="5"/>
  <c r="L2420" i="5"/>
  <c r="N2419" i="5"/>
  <c r="M2419" i="5"/>
  <c r="L2419" i="5"/>
  <c r="N2418" i="5"/>
  <c r="M2418" i="5"/>
  <c r="L2418" i="5"/>
  <c r="N2417" i="5"/>
  <c r="M2417" i="5"/>
  <c r="L2417" i="5"/>
  <c r="N2416" i="5"/>
  <c r="M2416" i="5"/>
  <c r="L2416" i="5"/>
  <c r="N2415" i="5"/>
  <c r="M2415" i="5"/>
  <c r="L2415" i="5"/>
  <c r="N2414" i="5"/>
  <c r="M2414" i="5"/>
  <c r="L2414" i="5"/>
  <c r="N2412" i="5"/>
  <c r="M2412" i="5"/>
  <c r="L2412" i="5"/>
  <c r="N2411" i="5"/>
  <c r="M2411" i="5"/>
  <c r="L2411" i="5"/>
  <c r="N2410" i="5"/>
  <c r="M2410" i="5"/>
  <c r="L2410" i="5"/>
  <c r="N2409" i="5"/>
  <c r="M2409" i="5"/>
  <c r="L2409" i="5"/>
  <c r="N2408" i="5"/>
  <c r="M2408" i="5"/>
  <c r="L2408" i="5"/>
  <c r="N2407" i="5"/>
  <c r="M2407" i="5"/>
  <c r="L2407" i="5"/>
  <c r="N2406" i="5"/>
  <c r="M2406" i="5"/>
  <c r="L2406" i="5"/>
  <c r="N2405" i="5"/>
  <c r="M2405" i="5"/>
  <c r="L2405" i="5"/>
  <c r="N2404" i="5"/>
  <c r="M2404" i="5"/>
  <c r="L2404" i="5"/>
  <c r="N2403" i="5"/>
  <c r="M2403" i="5"/>
  <c r="L2403" i="5"/>
  <c r="N2402" i="5"/>
  <c r="M2402" i="5"/>
  <c r="L2402" i="5"/>
  <c r="N2401" i="5"/>
  <c r="M2401" i="5"/>
  <c r="L2401" i="5"/>
  <c r="N2400" i="5"/>
  <c r="M2400" i="5"/>
  <c r="L2400" i="5"/>
  <c r="N2399" i="5"/>
  <c r="M2399" i="5"/>
  <c r="L2399" i="5"/>
  <c r="N2389" i="5"/>
  <c r="M2389" i="5"/>
  <c r="L2389" i="5"/>
  <c r="N2388" i="5"/>
  <c r="M2388" i="5"/>
  <c r="L2388" i="5"/>
  <c r="N2387" i="5"/>
  <c r="M2387" i="5"/>
  <c r="L2387" i="5"/>
  <c r="N2386" i="5"/>
  <c r="M2386" i="5"/>
  <c r="L2386" i="5"/>
  <c r="N2385" i="5"/>
  <c r="M2385" i="5"/>
  <c r="L2385" i="5"/>
  <c r="N2384" i="5"/>
  <c r="M2384" i="5"/>
  <c r="L2384" i="5"/>
  <c r="N2383" i="5"/>
  <c r="M2383" i="5"/>
  <c r="L2383" i="5"/>
  <c r="N2382" i="5"/>
  <c r="M2382" i="5"/>
  <c r="L2382" i="5"/>
  <c r="N2381" i="5"/>
  <c r="M2381" i="5"/>
  <c r="L2381" i="5"/>
  <c r="N2380" i="5"/>
  <c r="M2380" i="5"/>
  <c r="L2380" i="5"/>
  <c r="N2379" i="5"/>
  <c r="M2379" i="5"/>
  <c r="L2379" i="5"/>
  <c r="N2378" i="5"/>
  <c r="M2378" i="5"/>
  <c r="L2378" i="5"/>
  <c r="N2377" i="5"/>
  <c r="M2377" i="5"/>
  <c r="L2377" i="5"/>
  <c r="N2376" i="5"/>
  <c r="M2376" i="5"/>
  <c r="L2376" i="5"/>
  <c r="N2374" i="5"/>
  <c r="M2374" i="5"/>
  <c r="L2374" i="5"/>
  <c r="N2373" i="5"/>
  <c r="M2373" i="5"/>
  <c r="L2373" i="5"/>
  <c r="N2372" i="5"/>
  <c r="M2372" i="5"/>
  <c r="L2372" i="5"/>
  <c r="N2371" i="5"/>
  <c r="M2371" i="5"/>
  <c r="L2371" i="5"/>
  <c r="N2370" i="5"/>
  <c r="M2370" i="5"/>
  <c r="L2370" i="5"/>
  <c r="N2369" i="5"/>
  <c r="M2369" i="5"/>
  <c r="L2369" i="5"/>
  <c r="N2368" i="5"/>
  <c r="M2368" i="5"/>
  <c r="L2368" i="5"/>
  <c r="N2367" i="5"/>
  <c r="M2367" i="5"/>
  <c r="L2367" i="5"/>
  <c r="N2366" i="5"/>
  <c r="M2366" i="5"/>
  <c r="L2366" i="5"/>
  <c r="N2365" i="5"/>
  <c r="M2365" i="5"/>
  <c r="L2365" i="5"/>
  <c r="N2364" i="5"/>
  <c r="M2364" i="5"/>
  <c r="L2364" i="5"/>
  <c r="N2363" i="5"/>
  <c r="M2363" i="5"/>
  <c r="L2363" i="5"/>
  <c r="N2362" i="5"/>
  <c r="M2362" i="5"/>
  <c r="L2362" i="5"/>
  <c r="N2361" i="5"/>
  <c r="M2361" i="5"/>
  <c r="L2361" i="5"/>
  <c r="N2351" i="5"/>
  <c r="M2351" i="5"/>
  <c r="L2351" i="5"/>
  <c r="N2350" i="5"/>
  <c r="M2350" i="5"/>
  <c r="L2350" i="5"/>
  <c r="N2349" i="5"/>
  <c r="M2349" i="5"/>
  <c r="L2349" i="5"/>
  <c r="N2348" i="5"/>
  <c r="M2348" i="5"/>
  <c r="L2348" i="5"/>
  <c r="N2347" i="5"/>
  <c r="M2347" i="5"/>
  <c r="L2347" i="5"/>
  <c r="N2346" i="5"/>
  <c r="M2346" i="5"/>
  <c r="L2346" i="5"/>
  <c r="N2345" i="5"/>
  <c r="M2345" i="5"/>
  <c r="L2345" i="5"/>
  <c r="N2344" i="5"/>
  <c r="M2344" i="5"/>
  <c r="L2344" i="5"/>
  <c r="N2343" i="5"/>
  <c r="M2343" i="5"/>
  <c r="L2343" i="5"/>
  <c r="N2342" i="5"/>
  <c r="M2342" i="5"/>
  <c r="L2342" i="5"/>
  <c r="N2341" i="5"/>
  <c r="M2341" i="5"/>
  <c r="L2341" i="5"/>
  <c r="N2340" i="5"/>
  <c r="M2340" i="5"/>
  <c r="L2340" i="5"/>
  <c r="N2339" i="5"/>
  <c r="M2339" i="5"/>
  <c r="L2339" i="5"/>
  <c r="N2338" i="5"/>
  <c r="M2338" i="5"/>
  <c r="L2338" i="5"/>
  <c r="N2336" i="5"/>
  <c r="M2336" i="5"/>
  <c r="L2336" i="5"/>
  <c r="N2335" i="5"/>
  <c r="M2335" i="5"/>
  <c r="L2335" i="5"/>
  <c r="N2334" i="5"/>
  <c r="M2334" i="5"/>
  <c r="L2334" i="5"/>
  <c r="N2333" i="5"/>
  <c r="M2333" i="5"/>
  <c r="L2333" i="5"/>
  <c r="N2332" i="5"/>
  <c r="M2332" i="5"/>
  <c r="L2332" i="5"/>
  <c r="N2331" i="5"/>
  <c r="M2331" i="5"/>
  <c r="L2331" i="5"/>
  <c r="N2330" i="5"/>
  <c r="M2330" i="5"/>
  <c r="L2330" i="5"/>
  <c r="N2329" i="5"/>
  <c r="M2329" i="5"/>
  <c r="L2329" i="5"/>
  <c r="N2328" i="5"/>
  <c r="M2328" i="5"/>
  <c r="L2328" i="5"/>
  <c r="N2327" i="5"/>
  <c r="M2327" i="5"/>
  <c r="L2327" i="5"/>
  <c r="N2326" i="5"/>
  <c r="M2326" i="5"/>
  <c r="L2326" i="5"/>
  <c r="N2325" i="5"/>
  <c r="M2325" i="5"/>
  <c r="L2325" i="5"/>
  <c r="N2324" i="5"/>
  <c r="M2324" i="5"/>
  <c r="L2324" i="5"/>
  <c r="N2323" i="5"/>
  <c r="M2323" i="5"/>
  <c r="L2323" i="5"/>
  <c r="N2313" i="5"/>
  <c r="M2313" i="5"/>
  <c r="L2313" i="5"/>
  <c r="N2312" i="5"/>
  <c r="M2312" i="5"/>
  <c r="L2312" i="5"/>
  <c r="N2311" i="5"/>
  <c r="M2311" i="5"/>
  <c r="L2311" i="5"/>
  <c r="N2310" i="5"/>
  <c r="M2310" i="5"/>
  <c r="L2310" i="5"/>
  <c r="N2309" i="5"/>
  <c r="M2309" i="5"/>
  <c r="L2309" i="5"/>
  <c r="N2308" i="5"/>
  <c r="M2308" i="5"/>
  <c r="L2308" i="5"/>
  <c r="N2307" i="5"/>
  <c r="M2307" i="5"/>
  <c r="L2307" i="5"/>
  <c r="N2306" i="5"/>
  <c r="M2306" i="5"/>
  <c r="L2306" i="5"/>
  <c r="N2305" i="5"/>
  <c r="M2305" i="5"/>
  <c r="L2305" i="5"/>
  <c r="N2304" i="5"/>
  <c r="M2304" i="5"/>
  <c r="L2304" i="5"/>
  <c r="N2303" i="5"/>
  <c r="M2303" i="5"/>
  <c r="L2303" i="5"/>
  <c r="N2302" i="5"/>
  <c r="M2302" i="5"/>
  <c r="L2302" i="5"/>
  <c r="N2301" i="5"/>
  <c r="M2301" i="5"/>
  <c r="L2301" i="5"/>
  <c r="N2300" i="5"/>
  <c r="M2300" i="5"/>
  <c r="L2300" i="5"/>
  <c r="N2298" i="5"/>
  <c r="M2298" i="5"/>
  <c r="L2298" i="5"/>
  <c r="N2297" i="5"/>
  <c r="M2297" i="5"/>
  <c r="L2297" i="5"/>
  <c r="N2296" i="5"/>
  <c r="M2296" i="5"/>
  <c r="L2296" i="5"/>
  <c r="N2295" i="5"/>
  <c r="M2295" i="5"/>
  <c r="L2295" i="5"/>
  <c r="N2294" i="5"/>
  <c r="M2294" i="5"/>
  <c r="L2294" i="5"/>
  <c r="N2293" i="5"/>
  <c r="M2293" i="5"/>
  <c r="L2293" i="5"/>
  <c r="N2292" i="5"/>
  <c r="M2292" i="5"/>
  <c r="L2292" i="5"/>
  <c r="N2291" i="5"/>
  <c r="M2291" i="5"/>
  <c r="L2291" i="5"/>
  <c r="N2290" i="5"/>
  <c r="M2290" i="5"/>
  <c r="L2290" i="5"/>
  <c r="N2289" i="5"/>
  <c r="M2289" i="5"/>
  <c r="L2289" i="5"/>
  <c r="N2288" i="5"/>
  <c r="M2288" i="5"/>
  <c r="L2288" i="5"/>
  <c r="N2287" i="5"/>
  <c r="M2287" i="5"/>
  <c r="L2287" i="5"/>
  <c r="N2286" i="5"/>
  <c r="M2286" i="5"/>
  <c r="L2286" i="5"/>
  <c r="N2285" i="5"/>
  <c r="M2285" i="5"/>
  <c r="L2285" i="5"/>
  <c r="N2275" i="5"/>
  <c r="M2275" i="5"/>
  <c r="L2275" i="5"/>
  <c r="N2274" i="5"/>
  <c r="M2274" i="5"/>
  <c r="L2274" i="5"/>
  <c r="N2273" i="5"/>
  <c r="M2273" i="5"/>
  <c r="L2273" i="5"/>
  <c r="N2272" i="5"/>
  <c r="M2272" i="5"/>
  <c r="L2272" i="5"/>
  <c r="N2271" i="5"/>
  <c r="M2271" i="5"/>
  <c r="L2271" i="5"/>
  <c r="N2270" i="5"/>
  <c r="M2270" i="5"/>
  <c r="L2270" i="5"/>
  <c r="N2269" i="5"/>
  <c r="M2269" i="5"/>
  <c r="L2269" i="5"/>
  <c r="N2268" i="5"/>
  <c r="M2268" i="5"/>
  <c r="L2268" i="5"/>
  <c r="N2267" i="5"/>
  <c r="M2267" i="5"/>
  <c r="L2267" i="5"/>
  <c r="N2266" i="5"/>
  <c r="M2266" i="5"/>
  <c r="L2266" i="5"/>
  <c r="N2265" i="5"/>
  <c r="M2265" i="5"/>
  <c r="L2265" i="5"/>
  <c r="N2264" i="5"/>
  <c r="M2264" i="5"/>
  <c r="L2264" i="5"/>
  <c r="N2263" i="5"/>
  <c r="M2263" i="5"/>
  <c r="L2263" i="5"/>
  <c r="N2262" i="5"/>
  <c r="M2262" i="5"/>
  <c r="L2262" i="5"/>
  <c r="N2260" i="5"/>
  <c r="M2260" i="5"/>
  <c r="L2260" i="5"/>
  <c r="N2259" i="5"/>
  <c r="M2259" i="5"/>
  <c r="L2259" i="5"/>
  <c r="N2258" i="5"/>
  <c r="M2258" i="5"/>
  <c r="L2258" i="5"/>
  <c r="N2257" i="5"/>
  <c r="M2257" i="5"/>
  <c r="L2257" i="5"/>
  <c r="N2256" i="5"/>
  <c r="M2256" i="5"/>
  <c r="L2256" i="5"/>
  <c r="N2255" i="5"/>
  <c r="M2255" i="5"/>
  <c r="L2255" i="5"/>
  <c r="N2254" i="5"/>
  <c r="M2254" i="5"/>
  <c r="L2254" i="5"/>
  <c r="N2253" i="5"/>
  <c r="M2253" i="5"/>
  <c r="L2253" i="5"/>
  <c r="N2252" i="5"/>
  <c r="M2252" i="5"/>
  <c r="L2252" i="5"/>
  <c r="N2251" i="5"/>
  <c r="M2251" i="5"/>
  <c r="L2251" i="5"/>
  <c r="N2250" i="5"/>
  <c r="M2250" i="5"/>
  <c r="L2250" i="5"/>
  <c r="N2249" i="5"/>
  <c r="M2249" i="5"/>
  <c r="L2249" i="5"/>
  <c r="N2248" i="5"/>
  <c r="M2248" i="5"/>
  <c r="L2248" i="5"/>
  <c r="N2247" i="5"/>
  <c r="M2247" i="5"/>
  <c r="L2247" i="5"/>
  <c r="N2237" i="5"/>
  <c r="M2237" i="5"/>
  <c r="L2237" i="5"/>
  <c r="N2236" i="5"/>
  <c r="M2236" i="5"/>
  <c r="L2236" i="5"/>
  <c r="N2235" i="5"/>
  <c r="M2235" i="5"/>
  <c r="L2235" i="5"/>
  <c r="N2234" i="5"/>
  <c r="M2234" i="5"/>
  <c r="L2234" i="5"/>
  <c r="N2233" i="5"/>
  <c r="M2233" i="5"/>
  <c r="L2233" i="5"/>
  <c r="N2232" i="5"/>
  <c r="M2232" i="5"/>
  <c r="L2232" i="5"/>
  <c r="N2231" i="5"/>
  <c r="M2231" i="5"/>
  <c r="L2231" i="5"/>
  <c r="N2230" i="5"/>
  <c r="M2230" i="5"/>
  <c r="L2230" i="5"/>
  <c r="N2229" i="5"/>
  <c r="M2229" i="5"/>
  <c r="L2229" i="5"/>
  <c r="N2228" i="5"/>
  <c r="M2228" i="5"/>
  <c r="L2228" i="5"/>
  <c r="N2227" i="5"/>
  <c r="M2227" i="5"/>
  <c r="L2227" i="5"/>
  <c r="N2226" i="5"/>
  <c r="M2226" i="5"/>
  <c r="L2226" i="5"/>
  <c r="N2225" i="5"/>
  <c r="M2225" i="5"/>
  <c r="L2225" i="5"/>
  <c r="N2224" i="5"/>
  <c r="M2224" i="5"/>
  <c r="L2224" i="5"/>
  <c r="N2222" i="5"/>
  <c r="M2222" i="5"/>
  <c r="L2222" i="5"/>
  <c r="N2221" i="5"/>
  <c r="M2221" i="5"/>
  <c r="L2221" i="5"/>
  <c r="N2220" i="5"/>
  <c r="M2220" i="5"/>
  <c r="L2220" i="5"/>
  <c r="N2219" i="5"/>
  <c r="M2219" i="5"/>
  <c r="L2219" i="5"/>
  <c r="N2218" i="5"/>
  <c r="M2218" i="5"/>
  <c r="L2218" i="5"/>
  <c r="N2217" i="5"/>
  <c r="M2217" i="5"/>
  <c r="L2217" i="5"/>
  <c r="N2216" i="5"/>
  <c r="M2216" i="5"/>
  <c r="L2216" i="5"/>
  <c r="N2215" i="5"/>
  <c r="M2215" i="5"/>
  <c r="L2215" i="5"/>
  <c r="N2214" i="5"/>
  <c r="M2214" i="5"/>
  <c r="L2214" i="5"/>
  <c r="N2213" i="5"/>
  <c r="M2213" i="5"/>
  <c r="L2213" i="5"/>
  <c r="N2212" i="5"/>
  <c r="M2212" i="5"/>
  <c r="L2212" i="5"/>
  <c r="N2211" i="5"/>
  <c r="M2211" i="5"/>
  <c r="L2211" i="5"/>
  <c r="N2210" i="5"/>
  <c r="M2210" i="5"/>
  <c r="L2210" i="5"/>
  <c r="N2209" i="5"/>
  <c r="M2209" i="5"/>
  <c r="L2209" i="5"/>
  <c r="N2199" i="5"/>
  <c r="M2199" i="5"/>
  <c r="L2199" i="5"/>
  <c r="N2198" i="5"/>
  <c r="M2198" i="5"/>
  <c r="L2198" i="5"/>
  <c r="N2197" i="5"/>
  <c r="M2197" i="5"/>
  <c r="L2197" i="5"/>
  <c r="N2196" i="5"/>
  <c r="M2196" i="5"/>
  <c r="L2196" i="5"/>
  <c r="N2195" i="5"/>
  <c r="M2195" i="5"/>
  <c r="L2195" i="5"/>
  <c r="N2194" i="5"/>
  <c r="M2194" i="5"/>
  <c r="L2194" i="5"/>
  <c r="N2193" i="5"/>
  <c r="M2193" i="5"/>
  <c r="L2193" i="5"/>
  <c r="N2192" i="5"/>
  <c r="M2192" i="5"/>
  <c r="L2192" i="5"/>
  <c r="N2191" i="5"/>
  <c r="M2191" i="5"/>
  <c r="L2191" i="5"/>
  <c r="N2190" i="5"/>
  <c r="M2190" i="5"/>
  <c r="L2190" i="5"/>
  <c r="N2189" i="5"/>
  <c r="M2189" i="5"/>
  <c r="L2189" i="5"/>
  <c r="N2188" i="5"/>
  <c r="M2188" i="5"/>
  <c r="L2188" i="5"/>
  <c r="N2187" i="5"/>
  <c r="M2187" i="5"/>
  <c r="L2187" i="5"/>
  <c r="N2186" i="5"/>
  <c r="M2186" i="5"/>
  <c r="L2186" i="5"/>
  <c r="N2184" i="5"/>
  <c r="M2184" i="5"/>
  <c r="L2184" i="5"/>
  <c r="N2183" i="5"/>
  <c r="M2183" i="5"/>
  <c r="L2183" i="5"/>
  <c r="N2182" i="5"/>
  <c r="M2182" i="5"/>
  <c r="L2182" i="5"/>
  <c r="N2181" i="5"/>
  <c r="M2181" i="5"/>
  <c r="L2181" i="5"/>
  <c r="N2180" i="5"/>
  <c r="M2180" i="5"/>
  <c r="L2180" i="5"/>
  <c r="N2179" i="5"/>
  <c r="M2179" i="5"/>
  <c r="L2179" i="5"/>
  <c r="N2178" i="5"/>
  <c r="M2178" i="5"/>
  <c r="L2178" i="5"/>
  <c r="N2177" i="5"/>
  <c r="M2177" i="5"/>
  <c r="L2177" i="5"/>
  <c r="N2176" i="5"/>
  <c r="M2176" i="5"/>
  <c r="L2176" i="5"/>
  <c r="N2175" i="5"/>
  <c r="M2175" i="5"/>
  <c r="L2175" i="5"/>
  <c r="N2174" i="5"/>
  <c r="M2174" i="5"/>
  <c r="L2174" i="5"/>
  <c r="N2173" i="5"/>
  <c r="M2173" i="5"/>
  <c r="L2173" i="5"/>
  <c r="N2172" i="5"/>
  <c r="M2172" i="5"/>
  <c r="L2172" i="5"/>
  <c r="N2171" i="5"/>
  <c r="M2171" i="5"/>
  <c r="L2171" i="5"/>
  <c r="N2161" i="5"/>
  <c r="M2161" i="5"/>
  <c r="L2161" i="5"/>
  <c r="N2160" i="5"/>
  <c r="M2160" i="5"/>
  <c r="L2160" i="5"/>
  <c r="N2159" i="5"/>
  <c r="M2159" i="5"/>
  <c r="L2159" i="5"/>
  <c r="N2158" i="5"/>
  <c r="M2158" i="5"/>
  <c r="L2158" i="5"/>
  <c r="N2157" i="5"/>
  <c r="M2157" i="5"/>
  <c r="L2157" i="5"/>
  <c r="N2156" i="5"/>
  <c r="M2156" i="5"/>
  <c r="L2156" i="5"/>
  <c r="N2155" i="5"/>
  <c r="M2155" i="5"/>
  <c r="L2155" i="5"/>
  <c r="N2154" i="5"/>
  <c r="M2154" i="5"/>
  <c r="L2154" i="5"/>
  <c r="N2153" i="5"/>
  <c r="M2153" i="5"/>
  <c r="L2153" i="5"/>
  <c r="N2152" i="5"/>
  <c r="M2152" i="5"/>
  <c r="L2152" i="5"/>
  <c r="N2151" i="5"/>
  <c r="M2151" i="5"/>
  <c r="L2151" i="5"/>
  <c r="N2150" i="5"/>
  <c r="M2150" i="5"/>
  <c r="L2150" i="5"/>
  <c r="N2149" i="5"/>
  <c r="M2149" i="5"/>
  <c r="L2149" i="5"/>
  <c r="N2148" i="5"/>
  <c r="M2148" i="5"/>
  <c r="L2148" i="5"/>
  <c r="N2146" i="5"/>
  <c r="M2146" i="5"/>
  <c r="L2146" i="5"/>
  <c r="N2145" i="5"/>
  <c r="M2145" i="5"/>
  <c r="L2145" i="5"/>
  <c r="N2144" i="5"/>
  <c r="M2144" i="5"/>
  <c r="L2144" i="5"/>
  <c r="N2143" i="5"/>
  <c r="M2143" i="5"/>
  <c r="L2143" i="5"/>
  <c r="N2142" i="5"/>
  <c r="M2142" i="5"/>
  <c r="L2142" i="5"/>
  <c r="N2141" i="5"/>
  <c r="M2141" i="5"/>
  <c r="L2141" i="5"/>
  <c r="N2140" i="5"/>
  <c r="M2140" i="5"/>
  <c r="L2140" i="5"/>
  <c r="N2139" i="5"/>
  <c r="M2139" i="5"/>
  <c r="L2139" i="5"/>
  <c r="N2138" i="5"/>
  <c r="M2138" i="5"/>
  <c r="L2138" i="5"/>
  <c r="N2137" i="5"/>
  <c r="M2137" i="5"/>
  <c r="L2137" i="5"/>
  <c r="N2136" i="5"/>
  <c r="M2136" i="5"/>
  <c r="L2136" i="5"/>
  <c r="N2135" i="5"/>
  <c r="M2135" i="5"/>
  <c r="L2135" i="5"/>
  <c r="N2134" i="5"/>
  <c r="M2134" i="5"/>
  <c r="L2134" i="5"/>
  <c r="N2133" i="5"/>
  <c r="M2133" i="5"/>
  <c r="L2133" i="5"/>
  <c r="N2123" i="5"/>
  <c r="M2123" i="5"/>
  <c r="L2123" i="5"/>
  <c r="N2122" i="5"/>
  <c r="M2122" i="5"/>
  <c r="L2122" i="5"/>
  <c r="N2121" i="5"/>
  <c r="M2121" i="5"/>
  <c r="L2121" i="5"/>
  <c r="N2120" i="5"/>
  <c r="M2120" i="5"/>
  <c r="L2120" i="5"/>
  <c r="N2119" i="5"/>
  <c r="M2119" i="5"/>
  <c r="L2119" i="5"/>
  <c r="N2118" i="5"/>
  <c r="M2118" i="5"/>
  <c r="L2118" i="5"/>
  <c r="N2117" i="5"/>
  <c r="M2117" i="5"/>
  <c r="L2117" i="5"/>
  <c r="N2116" i="5"/>
  <c r="M2116" i="5"/>
  <c r="L2116" i="5"/>
  <c r="N2115" i="5"/>
  <c r="M2115" i="5"/>
  <c r="L2115" i="5"/>
  <c r="N2114" i="5"/>
  <c r="M2114" i="5"/>
  <c r="L2114" i="5"/>
  <c r="N2113" i="5"/>
  <c r="M2113" i="5"/>
  <c r="L2113" i="5"/>
  <c r="N2112" i="5"/>
  <c r="M2112" i="5"/>
  <c r="L2112" i="5"/>
  <c r="N2111" i="5"/>
  <c r="M2111" i="5"/>
  <c r="L2111" i="5"/>
  <c r="N2110" i="5"/>
  <c r="M2110" i="5"/>
  <c r="L2110" i="5"/>
  <c r="N2108" i="5"/>
  <c r="M2108" i="5"/>
  <c r="L2108" i="5"/>
  <c r="N2107" i="5"/>
  <c r="M2107" i="5"/>
  <c r="L2107" i="5"/>
  <c r="N2106" i="5"/>
  <c r="M2106" i="5"/>
  <c r="L2106" i="5"/>
  <c r="N2105" i="5"/>
  <c r="M2105" i="5"/>
  <c r="L2105" i="5"/>
  <c r="N2104" i="5"/>
  <c r="M2104" i="5"/>
  <c r="L2104" i="5"/>
  <c r="N2103" i="5"/>
  <c r="M2103" i="5"/>
  <c r="L2103" i="5"/>
  <c r="N2102" i="5"/>
  <c r="M2102" i="5"/>
  <c r="L2102" i="5"/>
  <c r="N2101" i="5"/>
  <c r="M2101" i="5"/>
  <c r="L2101" i="5"/>
  <c r="N2100" i="5"/>
  <c r="M2100" i="5"/>
  <c r="L2100" i="5"/>
  <c r="N2099" i="5"/>
  <c r="M2099" i="5"/>
  <c r="L2099" i="5"/>
  <c r="N2098" i="5"/>
  <c r="M2098" i="5"/>
  <c r="L2098" i="5"/>
  <c r="N2097" i="5"/>
  <c r="M2097" i="5"/>
  <c r="L2097" i="5"/>
  <c r="N2096" i="5"/>
  <c r="M2096" i="5"/>
  <c r="L2096" i="5"/>
  <c r="N2095" i="5"/>
  <c r="M2095" i="5"/>
  <c r="L2095" i="5"/>
  <c r="N2085" i="5"/>
  <c r="M2085" i="5"/>
  <c r="L2085" i="5"/>
  <c r="N2084" i="5"/>
  <c r="M2084" i="5"/>
  <c r="L2084" i="5"/>
  <c r="N2083" i="5"/>
  <c r="M2083" i="5"/>
  <c r="L2083" i="5"/>
  <c r="N2082" i="5"/>
  <c r="M2082" i="5"/>
  <c r="L2082" i="5"/>
  <c r="N2081" i="5"/>
  <c r="M2081" i="5"/>
  <c r="L2081" i="5"/>
  <c r="N2080" i="5"/>
  <c r="M2080" i="5"/>
  <c r="L2080" i="5"/>
  <c r="N2079" i="5"/>
  <c r="M2079" i="5"/>
  <c r="L2079" i="5"/>
  <c r="N2078" i="5"/>
  <c r="M2078" i="5"/>
  <c r="L2078" i="5"/>
  <c r="N2077" i="5"/>
  <c r="M2077" i="5"/>
  <c r="L2077" i="5"/>
  <c r="N2076" i="5"/>
  <c r="M2076" i="5"/>
  <c r="L2076" i="5"/>
  <c r="N2075" i="5"/>
  <c r="M2075" i="5"/>
  <c r="L2075" i="5"/>
  <c r="N2074" i="5"/>
  <c r="M2074" i="5"/>
  <c r="L2074" i="5"/>
  <c r="N2073" i="5"/>
  <c r="M2073" i="5"/>
  <c r="L2073" i="5"/>
  <c r="N2072" i="5"/>
  <c r="M2072" i="5"/>
  <c r="L2072" i="5"/>
  <c r="N2070" i="5"/>
  <c r="M2070" i="5"/>
  <c r="L2070" i="5"/>
  <c r="N2069" i="5"/>
  <c r="M2069" i="5"/>
  <c r="L2069" i="5"/>
  <c r="N2068" i="5"/>
  <c r="M2068" i="5"/>
  <c r="L2068" i="5"/>
  <c r="N2067" i="5"/>
  <c r="M2067" i="5"/>
  <c r="L2067" i="5"/>
  <c r="N2066" i="5"/>
  <c r="M2066" i="5"/>
  <c r="L2066" i="5"/>
  <c r="N2065" i="5"/>
  <c r="M2065" i="5"/>
  <c r="L2065" i="5"/>
  <c r="N2064" i="5"/>
  <c r="M2064" i="5"/>
  <c r="L2064" i="5"/>
  <c r="N2063" i="5"/>
  <c r="M2063" i="5"/>
  <c r="L2063" i="5"/>
  <c r="N2062" i="5"/>
  <c r="M2062" i="5"/>
  <c r="L2062" i="5"/>
  <c r="N2061" i="5"/>
  <c r="M2061" i="5"/>
  <c r="L2061" i="5"/>
  <c r="N2060" i="5"/>
  <c r="M2060" i="5"/>
  <c r="L2060" i="5"/>
  <c r="N2059" i="5"/>
  <c r="M2059" i="5"/>
  <c r="L2059" i="5"/>
  <c r="N2058" i="5"/>
  <c r="M2058" i="5"/>
  <c r="L2058" i="5"/>
  <c r="N2057" i="5"/>
  <c r="M2057" i="5"/>
  <c r="L2057" i="5"/>
  <c r="N2047" i="5"/>
  <c r="M2047" i="5"/>
  <c r="L2047" i="5"/>
  <c r="N2046" i="5"/>
  <c r="M2046" i="5"/>
  <c r="L2046" i="5"/>
  <c r="N2045" i="5"/>
  <c r="M2045" i="5"/>
  <c r="L2045" i="5"/>
  <c r="N2044" i="5"/>
  <c r="M2044" i="5"/>
  <c r="L2044" i="5"/>
  <c r="N2043" i="5"/>
  <c r="M2043" i="5"/>
  <c r="L2043" i="5"/>
  <c r="N2042" i="5"/>
  <c r="M2042" i="5"/>
  <c r="L2042" i="5"/>
  <c r="N2041" i="5"/>
  <c r="M2041" i="5"/>
  <c r="L2041" i="5"/>
  <c r="N2040" i="5"/>
  <c r="M2040" i="5"/>
  <c r="L2040" i="5"/>
  <c r="N2039" i="5"/>
  <c r="M2039" i="5"/>
  <c r="L2039" i="5"/>
  <c r="N2038" i="5"/>
  <c r="M2038" i="5"/>
  <c r="L2038" i="5"/>
  <c r="N2037" i="5"/>
  <c r="M2037" i="5"/>
  <c r="L2037" i="5"/>
  <c r="N2036" i="5"/>
  <c r="M2036" i="5"/>
  <c r="L2036" i="5"/>
  <c r="N2035" i="5"/>
  <c r="M2035" i="5"/>
  <c r="L2035" i="5"/>
  <c r="N2034" i="5"/>
  <c r="M2034" i="5"/>
  <c r="L2034" i="5"/>
  <c r="N2032" i="5"/>
  <c r="M2032" i="5"/>
  <c r="L2032" i="5"/>
  <c r="N2031" i="5"/>
  <c r="M2031" i="5"/>
  <c r="L2031" i="5"/>
  <c r="N2030" i="5"/>
  <c r="M2030" i="5"/>
  <c r="L2030" i="5"/>
  <c r="N2029" i="5"/>
  <c r="M2029" i="5"/>
  <c r="L2029" i="5"/>
  <c r="N2028" i="5"/>
  <c r="M2028" i="5"/>
  <c r="L2028" i="5"/>
  <c r="N2027" i="5"/>
  <c r="M2027" i="5"/>
  <c r="L2027" i="5"/>
  <c r="N2026" i="5"/>
  <c r="M2026" i="5"/>
  <c r="L2026" i="5"/>
  <c r="N2025" i="5"/>
  <c r="M2025" i="5"/>
  <c r="L2025" i="5"/>
  <c r="N2024" i="5"/>
  <c r="M2024" i="5"/>
  <c r="L2024" i="5"/>
  <c r="N2023" i="5"/>
  <c r="M2023" i="5"/>
  <c r="L2023" i="5"/>
  <c r="N2022" i="5"/>
  <c r="M2022" i="5"/>
  <c r="L2022" i="5"/>
  <c r="N2021" i="5"/>
  <c r="M2021" i="5"/>
  <c r="L2021" i="5"/>
  <c r="N2020" i="5"/>
  <c r="M2020" i="5"/>
  <c r="L2020" i="5"/>
  <c r="N2019" i="5"/>
  <c r="M2019" i="5"/>
  <c r="L2019" i="5"/>
  <c r="N2009" i="5"/>
  <c r="M2009" i="5"/>
  <c r="L2009" i="5"/>
  <c r="N2008" i="5"/>
  <c r="M2008" i="5"/>
  <c r="L2008" i="5"/>
  <c r="N2007" i="5"/>
  <c r="M2007" i="5"/>
  <c r="L2007" i="5"/>
  <c r="N2006" i="5"/>
  <c r="M2006" i="5"/>
  <c r="L2006" i="5"/>
  <c r="N2005" i="5"/>
  <c r="M2005" i="5"/>
  <c r="L2005" i="5"/>
  <c r="N2004" i="5"/>
  <c r="M2004" i="5"/>
  <c r="L2004" i="5"/>
  <c r="N2003" i="5"/>
  <c r="M2003" i="5"/>
  <c r="L2003" i="5"/>
  <c r="N2002" i="5"/>
  <c r="M2002" i="5"/>
  <c r="L2002" i="5"/>
  <c r="N2001" i="5"/>
  <c r="M2001" i="5"/>
  <c r="L2001" i="5"/>
  <c r="N2000" i="5"/>
  <c r="M2000" i="5"/>
  <c r="L2000" i="5"/>
  <c r="N1999" i="5"/>
  <c r="M1999" i="5"/>
  <c r="L1999" i="5"/>
  <c r="N1998" i="5"/>
  <c r="M1998" i="5"/>
  <c r="L1998" i="5"/>
  <c r="N1997" i="5"/>
  <c r="M1997" i="5"/>
  <c r="L1997" i="5"/>
  <c r="N1996" i="5"/>
  <c r="M1996" i="5"/>
  <c r="L1996" i="5"/>
  <c r="N1994" i="5"/>
  <c r="M1994" i="5"/>
  <c r="L1994" i="5"/>
  <c r="N1993" i="5"/>
  <c r="M1993" i="5"/>
  <c r="L1993" i="5"/>
  <c r="N1992" i="5"/>
  <c r="M1992" i="5"/>
  <c r="L1992" i="5"/>
  <c r="N1991" i="5"/>
  <c r="M1991" i="5"/>
  <c r="L1991" i="5"/>
  <c r="N1990" i="5"/>
  <c r="M1990" i="5"/>
  <c r="L1990" i="5"/>
  <c r="N1989" i="5"/>
  <c r="M1989" i="5"/>
  <c r="L1989" i="5"/>
  <c r="N1988" i="5"/>
  <c r="M1988" i="5"/>
  <c r="L1988" i="5"/>
  <c r="N1987" i="5"/>
  <c r="M1987" i="5"/>
  <c r="L1987" i="5"/>
  <c r="N1986" i="5"/>
  <c r="M1986" i="5"/>
  <c r="L1986" i="5"/>
  <c r="N1985" i="5"/>
  <c r="M1985" i="5"/>
  <c r="L1985" i="5"/>
  <c r="N1984" i="5"/>
  <c r="M1984" i="5"/>
  <c r="L1984" i="5"/>
  <c r="N1983" i="5"/>
  <c r="M1983" i="5"/>
  <c r="L1983" i="5"/>
  <c r="N1982" i="5"/>
  <c r="M1982" i="5"/>
  <c r="L1982" i="5"/>
  <c r="N1981" i="5"/>
  <c r="M1981" i="5"/>
  <c r="L1981" i="5"/>
  <c r="N1971" i="5"/>
  <c r="M1971" i="5"/>
  <c r="L1971" i="5"/>
  <c r="N1970" i="5"/>
  <c r="M1970" i="5"/>
  <c r="L1970" i="5"/>
  <c r="N1969" i="5"/>
  <c r="M1969" i="5"/>
  <c r="L1969" i="5"/>
  <c r="N1968" i="5"/>
  <c r="M1968" i="5"/>
  <c r="L1968" i="5"/>
  <c r="N1967" i="5"/>
  <c r="M1967" i="5"/>
  <c r="L1967" i="5"/>
  <c r="N1966" i="5"/>
  <c r="M1966" i="5"/>
  <c r="L1966" i="5"/>
  <c r="N1965" i="5"/>
  <c r="M1965" i="5"/>
  <c r="L1965" i="5"/>
  <c r="N1964" i="5"/>
  <c r="M1964" i="5"/>
  <c r="L1964" i="5"/>
  <c r="N1963" i="5"/>
  <c r="M1963" i="5"/>
  <c r="L1963" i="5"/>
  <c r="N1962" i="5"/>
  <c r="M1962" i="5"/>
  <c r="L1962" i="5"/>
  <c r="N1961" i="5"/>
  <c r="M1961" i="5"/>
  <c r="L1961" i="5"/>
  <c r="N1960" i="5"/>
  <c r="M1960" i="5"/>
  <c r="L1960" i="5"/>
  <c r="N1959" i="5"/>
  <c r="M1959" i="5"/>
  <c r="L1959" i="5"/>
  <c r="N1958" i="5"/>
  <c r="M1958" i="5"/>
  <c r="L1958" i="5"/>
  <c r="N1956" i="5"/>
  <c r="M1956" i="5"/>
  <c r="L1956" i="5"/>
  <c r="N1955" i="5"/>
  <c r="M1955" i="5"/>
  <c r="L1955" i="5"/>
  <c r="N1954" i="5"/>
  <c r="M1954" i="5"/>
  <c r="L1954" i="5"/>
  <c r="N1953" i="5"/>
  <c r="M1953" i="5"/>
  <c r="L1953" i="5"/>
  <c r="N1952" i="5"/>
  <c r="M1952" i="5"/>
  <c r="L1952" i="5"/>
  <c r="N1951" i="5"/>
  <c r="M1951" i="5"/>
  <c r="L1951" i="5"/>
  <c r="N1950" i="5"/>
  <c r="M1950" i="5"/>
  <c r="L1950" i="5"/>
  <c r="N1949" i="5"/>
  <c r="M1949" i="5"/>
  <c r="L1949" i="5"/>
  <c r="N1948" i="5"/>
  <c r="M1948" i="5"/>
  <c r="L1948" i="5"/>
  <c r="N1947" i="5"/>
  <c r="M1947" i="5"/>
  <c r="L1947" i="5"/>
  <c r="N1946" i="5"/>
  <c r="M1946" i="5"/>
  <c r="L1946" i="5"/>
  <c r="N1945" i="5"/>
  <c r="M1945" i="5"/>
  <c r="L1945" i="5"/>
  <c r="N1944" i="5"/>
  <c r="M1944" i="5"/>
  <c r="L1944" i="5"/>
  <c r="N1943" i="5"/>
  <c r="M1943" i="5"/>
  <c r="L1943" i="5"/>
  <c r="N1933" i="5"/>
  <c r="M1933" i="5"/>
  <c r="L1933" i="5"/>
  <c r="N1932" i="5"/>
  <c r="M1932" i="5"/>
  <c r="L1932" i="5"/>
  <c r="N1931" i="5"/>
  <c r="M1931" i="5"/>
  <c r="L1931" i="5"/>
  <c r="N1930" i="5"/>
  <c r="M1930" i="5"/>
  <c r="L1930" i="5"/>
  <c r="N1929" i="5"/>
  <c r="M1929" i="5"/>
  <c r="L1929" i="5"/>
  <c r="N1928" i="5"/>
  <c r="M1928" i="5"/>
  <c r="L1928" i="5"/>
  <c r="N1927" i="5"/>
  <c r="M1927" i="5"/>
  <c r="L1927" i="5"/>
  <c r="N1926" i="5"/>
  <c r="M1926" i="5"/>
  <c r="L1926" i="5"/>
  <c r="N1925" i="5"/>
  <c r="M1925" i="5"/>
  <c r="L1925" i="5"/>
  <c r="N1924" i="5"/>
  <c r="M1924" i="5"/>
  <c r="L1924" i="5"/>
  <c r="N1923" i="5"/>
  <c r="M1923" i="5"/>
  <c r="L1923" i="5"/>
  <c r="N1922" i="5"/>
  <c r="M1922" i="5"/>
  <c r="L1922" i="5"/>
  <c r="N1921" i="5"/>
  <c r="M1921" i="5"/>
  <c r="L1921" i="5"/>
  <c r="N1920" i="5"/>
  <c r="M1920" i="5"/>
  <c r="L1920" i="5"/>
  <c r="N1918" i="5"/>
  <c r="M1918" i="5"/>
  <c r="L1918" i="5"/>
  <c r="N1917" i="5"/>
  <c r="M1917" i="5"/>
  <c r="L1917" i="5"/>
  <c r="N1916" i="5"/>
  <c r="M1916" i="5"/>
  <c r="L1916" i="5"/>
  <c r="N1915" i="5"/>
  <c r="M1915" i="5"/>
  <c r="L1915" i="5"/>
  <c r="N1914" i="5"/>
  <c r="M1914" i="5"/>
  <c r="L1914" i="5"/>
  <c r="N1913" i="5"/>
  <c r="M1913" i="5"/>
  <c r="L1913" i="5"/>
  <c r="N1912" i="5"/>
  <c r="M1912" i="5"/>
  <c r="L1912" i="5"/>
  <c r="N1911" i="5"/>
  <c r="M1911" i="5"/>
  <c r="L1911" i="5"/>
  <c r="N1910" i="5"/>
  <c r="M1910" i="5"/>
  <c r="L1910" i="5"/>
  <c r="N1909" i="5"/>
  <c r="M1909" i="5"/>
  <c r="L1909" i="5"/>
  <c r="N1908" i="5"/>
  <c r="M1908" i="5"/>
  <c r="L1908" i="5"/>
  <c r="N1907" i="5"/>
  <c r="M1907" i="5"/>
  <c r="L1907" i="5"/>
  <c r="N1906" i="5"/>
  <c r="M1906" i="5"/>
  <c r="L1906" i="5"/>
  <c r="N1905" i="5"/>
  <c r="M1905" i="5"/>
  <c r="L1905" i="5"/>
  <c r="N1895" i="5"/>
  <c r="M1895" i="5"/>
  <c r="L1895" i="5"/>
  <c r="N1894" i="5"/>
  <c r="M1894" i="5"/>
  <c r="L1894" i="5"/>
  <c r="N1893" i="5"/>
  <c r="M1893" i="5"/>
  <c r="L1893" i="5"/>
  <c r="N1892" i="5"/>
  <c r="M1892" i="5"/>
  <c r="L1892" i="5"/>
  <c r="N1891" i="5"/>
  <c r="M1891" i="5"/>
  <c r="L1891" i="5"/>
  <c r="N1890" i="5"/>
  <c r="M1890" i="5"/>
  <c r="L1890" i="5"/>
  <c r="N1889" i="5"/>
  <c r="M1889" i="5"/>
  <c r="L1889" i="5"/>
  <c r="N1888" i="5"/>
  <c r="M1888" i="5"/>
  <c r="L1888" i="5"/>
  <c r="N1887" i="5"/>
  <c r="M1887" i="5"/>
  <c r="L1887" i="5"/>
  <c r="N1886" i="5"/>
  <c r="M1886" i="5"/>
  <c r="L1886" i="5"/>
  <c r="N1885" i="5"/>
  <c r="M1885" i="5"/>
  <c r="L1885" i="5"/>
  <c r="N1884" i="5"/>
  <c r="M1884" i="5"/>
  <c r="L1884" i="5"/>
  <c r="N1883" i="5"/>
  <c r="M1883" i="5"/>
  <c r="L1883" i="5"/>
  <c r="N1882" i="5"/>
  <c r="M1882" i="5"/>
  <c r="L1882" i="5"/>
  <c r="N1880" i="5"/>
  <c r="M1880" i="5"/>
  <c r="L1880" i="5"/>
  <c r="N1879" i="5"/>
  <c r="M1879" i="5"/>
  <c r="L1879" i="5"/>
  <c r="N1878" i="5"/>
  <c r="M1878" i="5"/>
  <c r="L1878" i="5"/>
  <c r="N1877" i="5"/>
  <c r="M1877" i="5"/>
  <c r="L1877" i="5"/>
  <c r="N1876" i="5"/>
  <c r="M1876" i="5"/>
  <c r="L1876" i="5"/>
  <c r="N1875" i="5"/>
  <c r="M1875" i="5"/>
  <c r="L1875" i="5"/>
  <c r="N1874" i="5"/>
  <c r="M1874" i="5"/>
  <c r="L1874" i="5"/>
  <c r="N1873" i="5"/>
  <c r="M1873" i="5"/>
  <c r="L1873" i="5"/>
  <c r="N1872" i="5"/>
  <c r="M1872" i="5"/>
  <c r="L1872" i="5"/>
  <c r="N1871" i="5"/>
  <c r="M1871" i="5"/>
  <c r="L1871" i="5"/>
  <c r="N1870" i="5"/>
  <c r="M1870" i="5"/>
  <c r="L1870" i="5"/>
  <c r="N1869" i="5"/>
  <c r="M1869" i="5"/>
  <c r="L1869" i="5"/>
  <c r="N1868" i="5"/>
  <c r="M1868" i="5"/>
  <c r="L1868" i="5"/>
  <c r="N1867" i="5"/>
  <c r="M1867" i="5"/>
  <c r="L1867" i="5"/>
  <c r="N1857" i="5"/>
  <c r="M1857" i="5"/>
  <c r="L1857" i="5"/>
  <c r="N1856" i="5"/>
  <c r="M1856" i="5"/>
  <c r="L1856" i="5"/>
  <c r="N1855" i="5"/>
  <c r="M1855" i="5"/>
  <c r="L1855" i="5"/>
  <c r="N1854" i="5"/>
  <c r="M1854" i="5"/>
  <c r="L1854" i="5"/>
  <c r="N1853" i="5"/>
  <c r="M1853" i="5"/>
  <c r="L1853" i="5"/>
  <c r="N1852" i="5"/>
  <c r="M1852" i="5"/>
  <c r="L1852" i="5"/>
  <c r="N1851" i="5"/>
  <c r="M1851" i="5"/>
  <c r="L1851" i="5"/>
  <c r="N1850" i="5"/>
  <c r="M1850" i="5"/>
  <c r="L1850" i="5"/>
  <c r="N1849" i="5"/>
  <c r="M1849" i="5"/>
  <c r="L1849" i="5"/>
  <c r="N1848" i="5"/>
  <c r="M1848" i="5"/>
  <c r="L1848" i="5"/>
  <c r="N1847" i="5"/>
  <c r="M1847" i="5"/>
  <c r="L1847" i="5"/>
  <c r="N1846" i="5"/>
  <c r="M1846" i="5"/>
  <c r="L1846" i="5"/>
  <c r="N1845" i="5"/>
  <c r="M1845" i="5"/>
  <c r="L1845" i="5"/>
  <c r="N1844" i="5"/>
  <c r="M1844" i="5"/>
  <c r="L1844" i="5"/>
  <c r="N1842" i="5"/>
  <c r="M1842" i="5"/>
  <c r="L1842" i="5"/>
  <c r="N1841" i="5"/>
  <c r="M1841" i="5"/>
  <c r="L1841" i="5"/>
  <c r="N1840" i="5"/>
  <c r="M1840" i="5"/>
  <c r="L1840" i="5"/>
  <c r="N1839" i="5"/>
  <c r="M1839" i="5"/>
  <c r="L1839" i="5"/>
  <c r="N1838" i="5"/>
  <c r="M1838" i="5"/>
  <c r="L1838" i="5"/>
  <c r="N1837" i="5"/>
  <c r="M1837" i="5"/>
  <c r="L1837" i="5"/>
  <c r="N1836" i="5"/>
  <c r="M1836" i="5"/>
  <c r="L1836" i="5"/>
  <c r="N1835" i="5"/>
  <c r="M1835" i="5"/>
  <c r="L1835" i="5"/>
  <c r="N1834" i="5"/>
  <c r="M1834" i="5"/>
  <c r="L1834" i="5"/>
  <c r="N1833" i="5"/>
  <c r="M1833" i="5"/>
  <c r="L1833" i="5"/>
  <c r="N1832" i="5"/>
  <c r="M1832" i="5"/>
  <c r="L1832" i="5"/>
  <c r="N1831" i="5"/>
  <c r="M1831" i="5"/>
  <c r="L1831" i="5"/>
  <c r="N1830" i="5"/>
  <c r="M1830" i="5"/>
  <c r="L1830" i="5"/>
  <c r="N1829" i="5"/>
  <c r="M1829" i="5"/>
  <c r="L1829" i="5"/>
  <c r="N1819" i="5"/>
  <c r="M1819" i="5"/>
  <c r="L1819" i="5"/>
  <c r="N1818" i="5"/>
  <c r="M1818" i="5"/>
  <c r="L1818" i="5"/>
  <c r="N1817" i="5"/>
  <c r="M1817" i="5"/>
  <c r="L1817" i="5"/>
  <c r="N1816" i="5"/>
  <c r="M1816" i="5"/>
  <c r="L1816" i="5"/>
  <c r="N1815" i="5"/>
  <c r="M1815" i="5"/>
  <c r="L1815" i="5"/>
  <c r="N1814" i="5"/>
  <c r="M1814" i="5"/>
  <c r="L1814" i="5"/>
  <c r="N1813" i="5"/>
  <c r="M1813" i="5"/>
  <c r="L1813" i="5"/>
  <c r="N1812" i="5"/>
  <c r="M1812" i="5"/>
  <c r="L1812" i="5"/>
  <c r="N1811" i="5"/>
  <c r="M1811" i="5"/>
  <c r="L1811" i="5"/>
  <c r="N1810" i="5"/>
  <c r="M1810" i="5"/>
  <c r="L1810" i="5"/>
  <c r="N1809" i="5"/>
  <c r="M1809" i="5"/>
  <c r="L1809" i="5"/>
  <c r="N1808" i="5"/>
  <c r="M1808" i="5"/>
  <c r="L1808" i="5"/>
  <c r="N1807" i="5"/>
  <c r="M1807" i="5"/>
  <c r="L1807" i="5"/>
  <c r="N1806" i="5"/>
  <c r="M1806" i="5"/>
  <c r="L1806" i="5"/>
  <c r="N1804" i="5"/>
  <c r="M1804" i="5"/>
  <c r="L1804" i="5"/>
  <c r="N1803" i="5"/>
  <c r="M1803" i="5"/>
  <c r="L1803" i="5"/>
  <c r="N1802" i="5"/>
  <c r="M1802" i="5"/>
  <c r="L1802" i="5"/>
  <c r="N1801" i="5"/>
  <c r="M1801" i="5"/>
  <c r="L1801" i="5"/>
  <c r="N1800" i="5"/>
  <c r="M1800" i="5"/>
  <c r="L1800" i="5"/>
  <c r="N1799" i="5"/>
  <c r="M1799" i="5"/>
  <c r="L1799" i="5"/>
  <c r="N1798" i="5"/>
  <c r="M1798" i="5"/>
  <c r="L1798" i="5"/>
  <c r="N1797" i="5"/>
  <c r="M1797" i="5"/>
  <c r="L1797" i="5"/>
  <c r="N1796" i="5"/>
  <c r="M1796" i="5"/>
  <c r="L1796" i="5"/>
  <c r="N1795" i="5"/>
  <c r="M1795" i="5"/>
  <c r="L1795" i="5"/>
  <c r="N1794" i="5"/>
  <c r="M1794" i="5"/>
  <c r="L1794" i="5"/>
  <c r="N1793" i="5"/>
  <c r="M1793" i="5"/>
  <c r="L1793" i="5"/>
  <c r="N1792" i="5"/>
  <c r="M1792" i="5"/>
  <c r="L1792" i="5"/>
  <c r="N1791" i="5"/>
  <c r="M1791" i="5"/>
  <c r="L1791" i="5"/>
  <c r="N1781" i="5"/>
  <c r="M1781" i="5"/>
  <c r="L1781" i="5"/>
  <c r="N1780" i="5"/>
  <c r="M1780" i="5"/>
  <c r="L1780" i="5"/>
  <c r="N1779" i="5"/>
  <c r="M1779" i="5"/>
  <c r="L1779" i="5"/>
  <c r="N1778" i="5"/>
  <c r="M1778" i="5"/>
  <c r="L1778" i="5"/>
  <c r="N1777" i="5"/>
  <c r="M1777" i="5"/>
  <c r="L1777" i="5"/>
  <c r="N1776" i="5"/>
  <c r="M1776" i="5"/>
  <c r="L1776" i="5"/>
  <c r="N1775" i="5"/>
  <c r="M1775" i="5"/>
  <c r="L1775" i="5"/>
  <c r="N1774" i="5"/>
  <c r="M1774" i="5"/>
  <c r="L1774" i="5"/>
  <c r="N1773" i="5"/>
  <c r="M1773" i="5"/>
  <c r="L1773" i="5"/>
  <c r="N1772" i="5"/>
  <c r="M1772" i="5"/>
  <c r="L1772" i="5"/>
  <c r="N1771" i="5"/>
  <c r="M1771" i="5"/>
  <c r="L1771" i="5"/>
  <c r="N1770" i="5"/>
  <c r="M1770" i="5"/>
  <c r="L1770" i="5"/>
  <c r="N1769" i="5"/>
  <c r="M1769" i="5"/>
  <c r="L1769" i="5"/>
  <c r="N1768" i="5"/>
  <c r="M1768" i="5"/>
  <c r="L1768" i="5"/>
  <c r="N1766" i="5"/>
  <c r="M1766" i="5"/>
  <c r="L1766" i="5"/>
  <c r="N1765" i="5"/>
  <c r="M1765" i="5"/>
  <c r="L1765" i="5"/>
  <c r="N1764" i="5"/>
  <c r="M1764" i="5"/>
  <c r="L1764" i="5"/>
  <c r="N1763" i="5"/>
  <c r="M1763" i="5"/>
  <c r="L1763" i="5"/>
  <c r="N1762" i="5"/>
  <c r="M1762" i="5"/>
  <c r="L1762" i="5"/>
  <c r="N1761" i="5"/>
  <c r="M1761" i="5"/>
  <c r="L1761" i="5"/>
  <c r="N1760" i="5"/>
  <c r="M1760" i="5"/>
  <c r="L1760" i="5"/>
  <c r="N1759" i="5"/>
  <c r="M1759" i="5"/>
  <c r="L1759" i="5"/>
  <c r="N1758" i="5"/>
  <c r="M1758" i="5"/>
  <c r="L1758" i="5"/>
  <c r="N1757" i="5"/>
  <c r="M1757" i="5"/>
  <c r="L1757" i="5"/>
  <c r="N1756" i="5"/>
  <c r="M1756" i="5"/>
  <c r="L1756" i="5"/>
  <c r="N1755" i="5"/>
  <c r="M1755" i="5"/>
  <c r="L1755" i="5"/>
  <c r="N1754" i="5"/>
  <c r="M1754" i="5"/>
  <c r="L1754" i="5"/>
  <c r="N1753" i="5"/>
  <c r="M1753" i="5"/>
  <c r="L1753" i="5"/>
  <c r="N1743" i="5"/>
  <c r="M1743" i="5"/>
  <c r="L1743" i="5"/>
  <c r="N1742" i="5"/>
  <c r="M1742" i="5"/>
  <c r="L1742" i="5"/>
  <c r="N1741" i="5"/>
  <c r="M1741" i="5"/>
  <c r="L1741" i="5"/>
  <c r="N1740" i="5"/>
  <c r="M1740" i="5"/>
  <c r="L1740" i="5"/>
  <c r="N1739" i="5"/>
  <c r="M1739" i="5"/>
  <c r="L1739" i="5"/>
  <c r="N1738" i="5"/>
  <c r="M1738" i="5"/>
  <c r="L1738" i="5"/>
  <c r="N1737" i="5"/>
  <c r="M1737" i="5"/>
  <c r="L1737" i="5"/>
  <c r="N1736" i="5"/>
  <c r="M1736" i="5"/>
  <c r="L1736" i="5"/>
  <c r="N1735" i="5"/>
  <c r="M1735" i="5"/>
  <c r="L1735" i="5"/>
  <c r="N1734" i="5"/>
  <c r="M1734" i="5"/>
  <c r="L1734" i="5"/>
  <c r="N1733" i="5"/>
  <c r="M1733" i="5"/>
  <c r="L1733" i="5"/>
  <c r="N1732" i="5"/>
  <c r="M1732" i="5"/>
  <c r="L1732" i="5"/>
  <c r="N1731" i="5"/>
  <c r="M1731" i="5"/>
  <c r="L1731" i="5"/>
  <c r="N1730" i="5"/>
  <c r="M1730" i="5"/>
  <c r="L1730" i="5"/>
  <c r="N1728" i="5"/>
  <c r="M1728" i="5"/>
  <c r="L1728" i="5"/>
  <c r="N1727" i="5"/>
  <c r="M1727" i="5"/>
  <c r="L1727" i="5"/>
  <c r="N1726" i="5"/>
  <c r="M1726" i="5"/>
  <c r="L1726" i="5"/>
  <c r="N1725" i="5"/>
  <c r="M1725" i="5"/>
  <c r="L1725" i="5"/>
  <c r="N1724" i="5"/>
  <c r="M1724" i="5"/>
  <c r="L1724" i="5"/>
  <c r="N1723" i="5"/>
  <c r="M1723" i="5"/>
  <c r="L1723" i="5"/>
  <c r="N1722" i="5"/>
  <c r="M1722" i="5"/>
  <c r="L1722" i="5"/>
  <c r="N1721" i="5"/>
  <c r="M1721" i="5"/>
  <c r="L1721" i="5"/>
  <c r="N1720" i="5"/>
  <c r="M1720" i="5"/>
  <c r="L1720" i="5"/>
  <c r="N1719" i="5"/>
  <c r="M1719" i="5"/>
  <c r="L1719" i="5"/>
  <c r="N1718" i="5"/>
  <c r="M1718" i="5"/>
  <c r="L1718" i="5"/>
  <c r="N1717" i="5"/>
  <c r="M1717" i="5"/>
  <c r="L1717" i="5"/>
  <c r="N1716" i="5"/>
  <c r="M1716" i="5"/>
  <c r="L1716" i="5"/>
  <c r="N1715" i="5"/>
  <c r="M1715" i="5"/>
  <c r="L1715" i="5"/>
  <c r="N1705" i="5"/>
  <c r="M1705" i="5"/>
  <c r="L1705" i="5"/>
  <c r="N1704" i="5"/>
  <c r="M1704" i="5"/>
  <c r="L1704" i="5"/>
  <c r="N1703" i="5"/>
  <c r="M1703" i="5"/>
  <c r="L1703" i="5"/>
  <c r="N1702" i="5"/>
  <c r="M1702" i="5"/>
  <c r="L1702" i="5"/>
  <c r="N1701" i="5"/>
  <c r="M1701" i="5"/>
  <c r="L1701" i="5"/>
  <c r="N1700" i="5"/>
  <c r="M1700" i="5"/>
  <c r="L1700" i="5"/>
  <c r="N1699" i="5"/>
  <c r="M1699" i="5"/>
  <c r="L1699" i="5"/>
  <c r="N1698" i="5"/>
  <c r="M1698" i="5"/>
  <c r="L1698" i="5"/>
  <c r="N1697" i="5"/>
  <c r="M1697" i="5"/>
  <c r="L1697" i="5"/>
  <c r="N1696" i="5"/>
  <c r="M1696" i="5"/>
  <c r="L1696" i="5"/>
  <c r="N1695" i="5"/>
  <c r="M1695" i="5"/>
  <c r="L1695" i="5"/>
  <c r="N1694" i="5"/>
  <c r="M1694" i="5"/>
  <c r="L1694" i="5"/>
  <c r="N1693" i="5"/>
  <c r="M1693" i="5"/>
  <c r="L1693" i="5"/>
  <c r="N1692" i="5"/>
  <c r="M1692" i="5"/>
  <c r="L1692" i="5"/>
  <c r="N1690" i="5"/>
  <c r="M1690" i="5"/>
  <c r="L1690" i="5"/>
  <c r="N1689" i="5"/>
  <c r="M1689" i="5"/>
  <c r="L1689" i="5"/>
  <c r="N1688" i="5"/>
  <c r="M1688" i="5"/>
  <c r="L1688" i="5"/>
  <c r="N1687" i="5"/>
  <c r="M1687" i="5"/>
  <c r="L1687" i="5"/>
  <c r="N1686" i="5"/>
  <c r="M1686" i="5"/>
  <c r="L1686" i="5"/>
  <c r="N1685" i="5"/>
  <c r="M1685" i="5"/>
  <c r="L1685" i="5"/>
  <c r="N1684" i="5"/>
  <c r="M1684" i="5"/>
  <c r="L1684" i="5"/>
  <c r="N1683" i="5"/>
  <c r="M1683" i="5"/>
  <c r="L1683" i="5"/>
  <c r="N1682" i="5"/>
  <c r="M1682" i="5"/>
  <c r="L1682" i="5"/>
  <c r="N1681" i="5"/>
  <c r="M1681" i="5"/>
  <c r="L1681" i="5"/>
  <c r="N1680" i="5"/>
  <c r="M1680" i="5"/>
  <c r="L1680" i="5"/>
  <c r="N1679" i="5"/>
  <c r="M1679" i="5"/>
  <c r="L1679" i="5"/>
  <c r="N1678" i="5"/>
  <c r="M1678" i="5"/>
  <c r="L1678" i="5"/>
  <c r="N1677" i="5"/>
  <c r="M1677" i="5"/>
  <c r="L1677" i="5"/>
  <c r="N1667" i="5"/>
  <c r="M1667" i="5"/>
  <c r="L1667" i="5"/>
  <c r="N1666" i="5"/>
  <c r="M1666" i="5"/>
  <c r="L1666" i="5"/>
  <c r="N1665" i="5"/>
  <c r="M1665" i="5"/>
  <c r="L1665" i="5"/>
  <c r="N1664" i="5"/>
  <c r="M1664" i="5"/>
  <c r="L1664" i="5"/>
  <c r="N1663" i="5"/>
  <c r="M1663" i="5"/>
  <c r="L1663" i="5"/>
  <c r="N1662" i="5"/>
  <c r="M1662" i="5"/>
  <c r="L1662" i="5"/>
  <c r="N1661" i="5"/>
  <c r="M1661" i="5"/>
  <c r="L1661" i="5"/>
  <c r="N1660" i="5"/>
  <c r="M1660" i="5"/>
  <c r="L1660" i="5"/>
  <c r="N1659" i="5"/>
  <c r="M1659" i="5"/>
  <c r="L1659" i="5"/>
  <c r="N1658" i="5"/>
  <c r="M1658" i="5"/>
  <c r="L1658" i="5"/>
  <c r="N1657" i="5"/>
  <c r="M1657" i="5"/>
  <c r="L1657" i="5"/>
  <c r="N1656" i="5"/>
  <c r="M1656" i="5"/>
  <c r="L1656" i="5"/>
  <c r="N1655" i="5"/>
  <c r="M1655" i="5"/>
  <c r="L1655" i="5"/>
  <c r="N1654" i="5"/>
  <c r="M1654" i="5"/>
  <c r="L1654" i="5"/>
  <c r="N1652" i="5"/>
  <c r="M1652" i="5"/>
  <c r="L1652" i="5"/>
  <c r="N1651" i="5"/>
  <c r="M1651" i="5"/>
  <c r="L1651" i="5"/>
  <c r="N1650" i="5"/>
  <c r="M1650" i="5"/>
  <c r="L1650" i="5"/>
  <c r="N1649" i="5"/>
  <c r="M1649" i="5"/>
  <c r="L1649" i="5"/>
  <c r="N1648" i="5"/>
  <c r="M1648" i="5"/>
  <c r="L1648" i="5"/>
  <c r="N1647" i="5"/>
  <c r="M1647" i="5"/>
  <c r="L1647" i="5"/>
  <c r="N1646" i="5"/>
  <c r="M1646" i="5"/>
  <c r="L1646" i="5"/>
  <c r="N1645" i="5"/>
  <c r="M1645" i="5"/>
  <c r="L1645" i="5"/>
  <c r="N1644" i="5"/>
  <c r="M1644" i="5"/>
  <c r="L1644" i="5"/>
  <c r="N1643" i="5"/>
  <c r="M1643" i="5"/>
  <c r="L1643" i="5"/>
  <c r="N1642" i="5"/>
  <c r="M1642" i="5"/>
  <c r="L1642" i="5"/>
  <c r="N1641" i="5"/>
  <c r="M1641" i="5"/>
  <c r="L1641" i="5"/>
  <c r="N1640" i="5"/>
  <c r="M1640" i="5"/>
  <c r="L1640" i="5"/>
  <c r="N1639" i="5"/>
  <c r="M1639" i="5"/>
  <c r="L1639" i="5"/>
  <c r="N1629" i="5"/>
  <c r="M1629" i="5"/>
  <c r="L1629" i="5"/>
  <c r="N1628" i="5"/>
  <c r="M1628" i="5"/>
  <c r="L1628" i="5"/>
  <c r="N1627" i="5"/>
  <c r="M1627" i="5"/>
  <c r="L1627" i="5"/>
  <c r="N1626" i="5"/>
  <c r="M1626" i="5"/>
  <c r="L1626" i="5"/>
  <c r="N1625" i="5"/>
  <c r="M1625" i="5"/>
  <c r="L1625" i="5"/>
  <c r="N1624" i="5"/>
  <c r="M1624" i="5"/>
  <c r="L1624" i="5"/>
  <c r="N1623" i="5"/>
  <c r="M1623" i="5"/>
  <c r="L1623" i="5"/>
  <c r="N1622" i="5"/>
  <c r="M1622" i="5"/>
  <c r="L1622" i="5"/>
  <c r="N1621" i="5"/>
  <c r="M1621" i="5"/>
  <c r="L1621" i="5"/>
  <c r="N1620" i="5"/>
  <c r="M1620" i="5"/>
  <c r="L1620" i="5"/>
  <c r="N1619" i="5"/>
  <c r="M1619" i="5"/>
  <c r="L1619" i="5"/>
  <c r="N1618" i="5"/>
  <c r="M1618" i="5"/>
  <c r="L1618" i="5"/>
  <c r="N1617" i="5"/>
  <c r="M1617" i="5"/>
  <c r="L1617" i="5"/>
  <c r="N1616" i="5"/>
  <c r="M1616" i="5"/>
  <c r="L1616" i="5"/>
  <c r="N1614" i="5"/>
  <c r="M1614" i="5"/>
  <c r="L1614" i="5"/>
  <c r="N1613" i="5"/>
  <c r="M1613" i="5"/>
  <c r="L1613" i="5"/>
  <c r="N1612" i="5"/>
  <c r="M1612" i="5"/>
  <c r="L1612" i="5"/>
  <c r="N1611" i="5"/>
  <c r="M1611" i="5"/>
  <c r="L1611" i="5"/>
  <c r="N1610" i="5"/>
  <c r="M1610" i="5"/>
  <c r="L1610" i="5"/>
  <c r="N1609" i="5"/>
  <c r="M1609" i="5"/>
  <c r="L1609" i="5"/>
  <c r="N1608" i="5"/>
  <c r="M1608" i="5"/>
  <c r="L1608" i="5"/>
  <c r="N1607" i="5"/>
  <c r="M1607" i="5"/>
  <c r="L1607" i="5"/>
  <c r="N1606" i="5"/>
  <c r="M1606" i="5"/>
  <c r="L1606" i="5"/>
  <c r="N1605" i="5"/>
  <c r="M1605" i="5"/>
  <c r="L1605" i="5"/>
  <c r="N1604" i="5"/>
  <c r="M1604" i="5"/>
  <c r="L1604" i="5"/>
  <c r="N1603" i="5"/>
  <c r="M1603" i="5"/>
  <c r="L1603" i="5"/>
  <c r="N1602" i="5"/>
  <c r="M1602" i="5"/>
  <c r="L1602" i="5"/>
  <c r="N1601" i="5"/>
  <c r="M1601" i="5"/>
  <c r="L1601" i="5"/>
  <c r="N1591" i="5"/>
  <c r="M1591" i="5"/>
  <c r="L1591" i="5"/>
  <c r="N1590" i="5"/>
  <c r="M1590" i="5"/>
  <c r="L1590" i="5"/>
  <c r="N1589" i="5"/>
  <c r="M1589" i="5"/>
  <c r="L1589" i="5"/>
  <c r="N1588" i="5"/>
  <c r="M1588" i="5"/>
  <c r="L1588" i="5"/>
  <c r="N1587" i="5"/>
  <c r="M1587" i="5"/>
  <c r="L1587" i="5"/>
  <c r="N1586" i="5"/>
  <c r="M1586" i="5"/>
  <c r="L1586" i="5"/>
  <c r="N1585" i="5"/>
  <c r="M1585" i="5"/>
  <c r="L1585" i="5"/>
  <c r="N1584" i="5"/>
  <c r="M1584" i="5"/>
  <c r="L1584" i="5"/>
  <c r="N1583" i="5"/>
  <c r="M1583" i="5"/>
  <c r="L1583" i="5"/>
  <c r="N1582" i="5"/>
  <c r="M1582" i="5"/>
  <c r="L1582" i="5"/>
  <c r="N1581" i="5"/>
  <c r="M1581" i="5"/>
  <c r="L1581" i="5"/>
  <c r="N1580" i="5"/>
  <c r="M1580" i="5"/>
  <c r="L1580" i="5"/>
  <c r="N1579" i="5"/>
  <c r="M1579" i="5"/>
  <c r="L1579" i="5"/>
  <c r="N1578" i="5"/>
  <c r="M1578" i="5"/>
  <c r="L1578" i="5"/>
  <c r="N1576" i="5"/>
  <c r="M1576" i="5"/>
  <c r="L1576" i="5"/>
  <c r="N1575" i="5"/>
  <c r="M1575" i="5"/>
  <c r="L1575" i="5"/>
  <c r="N1574" i="5"/>
  <c r="M1574" i="5"/>
  <c r="L1574" i="5"/>
  <c r="N1573" i="5"/>
  <c r="M1573" i="5"/>
  <c r="L1573" i="5"/>
  <c r="N1572" i="5"/>
  <c r="M1572" i="5"/>
  <c r="L1572" i="5"/>
  <c r="N1571" i="5"/>
  <c r="M1571" i="5"/>
  <c r="L1571" i="5"/>
  <c r="N1570" i="5"/>
  <c r="M1570" i="5"/>
  <c r="L1570" i="5"/>
  <c r="N1569" i="5"/>
  <c r="M1569" i="5"/>
  <c r="L1569" i="5"/>
  <c r="N1568" i="5"/>
  <c r="M1568" i="5"/>
  <c r="L1568" i="5"/>
  <c r="N1567" i="5"/>
  <c r="M1567" i="5"/>
  <c r="L1567" i="5"/>
  <c r="N1566" i="5"/>
  <c r="M1566" i="5"/>
  <c r="L1566" i="5"/>
  <c r="N1565" i="5"/>
  <c r="M1565" i="5"/>
  <c r="L1565" i="5"/>
  <c r="N1564" i="5"/>
  <c r="M1564" i="5"/>
  <c r="L1564" i="5"/>
  <c r="N1563" i="5"/>
  <c r="M1563" i="5"/>
  <c r="L1563" i="5"/>
  <c r="N1553" i="5"/>
  <c r="M1553" i="5"/>
  <c r="L1553" i="5"/>
  <c r="N1552" i="5"/>
  <c r="M1552" i="5"/>
  <c r="L1552" i="5"/>
  <c r="N1551" i="5"/>
  <c r="M1551" i="5"/>
  <c r="L1551" i="5"/>
  <c r="N1550" i="5"/>
  <c r="M1550" i="5"/>
  <c r="L1550" i="5"/>
  <c r="N1549" i="5"/>
  <c r="M1549" i="5"/>
  <c r="L1549" i="5"/>
  <c r="N1548" i="5"/>
  <c r="M1548" i="5"/>
  <c r="L1548" i="5"/>
  <c r="N1547" i="5"/>
  <c r="M1547" i="5"/>
  <c r="L1547" i="5"/>
  <c r="N1546" i="5"/>
  <c r="M1546" i="5"/>
  <c r="L1546" i="5"/>
  <c r="N1545" i="5"/>
  <c r="M1545" i="5"/>
  <c r="L1545" i="5"/>
  <c r="N1544" i="5"/>
  <c r="M1544" i="5"/>
  <c r="L1544" i="5"/>
  <c r="N1543" i="5"/>
  <c r="M1543" i="5"/>
  <c r="L1543" i="5"/>
  <c r="N1542" i="5"/>
  <c r="M1542" i="5"/>
  <c r="L1542" i="5"/>
  <c r="N1541" i="5"/>
  <c r="M1541" i="5"/>
  <c r="L1541" i="5"/>
  <c r="N1540" i="5"/>
  <c r="M1540" i="5"/>
  <c r="L1540" i="5"/>
  <c r="N1538" i="5"/>
  <c r="M1538" i="5"/>
  <c r="L1538" i="5"/>
  <c r="N1537" i="5"/>
  <c r="M1537" i="5"/>
  <c r="L1537" i="5"/>
  <c r="N1536" i="5"/>
  <c r="M1536" i="5"/>
  <c r="L1536" i="5"/>
  <c r="N1535" i="5"/>
  <c r="M1535" i="5"/>
  <c r="L1535" i="5"/>
  <c r="N1534" i="5"/>
  <c r="M1534" i="5"/>
  <c r="L1534" i="5"/>
  <c r="N1533" i="5"/>
  <c r="M1533" i="5"/>
  <c r="L1533" i="5"/>
  <c r="N1532" i="5"/>
  <c r="M1532" i="5"/>
  <c r="L1532" i="5"/>
  <c r="N1531" i="5"/>
  <c r="M1531" i="5"/>
  <c r="L1531" i="5"/>
  <c r="N1530" i="5"/>
  <c r="M1530" i="5"/>
  <c r="L1530" i="5"/>
  <c r="N1529" i="5"/>
  <c r="M1529" i="5"/>
  <c r="L1529" i="5"/>
  <c r="N1528" i="5"/>
  <c r="M1528" i="5"/>
  <c r="L1528" i="5"/>
  <c r="N1527" i="5"/>
  <c r="M1527" i="5"/>
  <c r="L1527" i="5"/>
  <c r="N1526" i="5"/>
  <c r="M1526" i="5"/>
  <c r="L1526" i="5"/>
  <c r="N1525" i="5"/>
  <c r="M1525" i="5"/>
  <c r="L1525" i="5"/>
  <c r="N1515" i="5"/>
  <c r="M1515" i="5"/>
  <c r="L1515" i="5"/>
  <c r="N1514" i="5"/>
  <c r="M1514" i="5"/>
  <c r="L1514" i="5"/>
  <c r="N1513" i="5"/>
  <c r="M1513" i="5"/>
  <c r="L1513" i="5"/>
  <c r="N1512" i="5"/>
  <c r="M1512" i="5"/>
  <c r="L1512" i="5"/>
  <c r="N1511" i="5"/>
  <c r="M1511" i="5"/>
  <c r="L1511" i="5"/>
  <c r="N1510" i="5"/>
  <c r="M1510" i="5"/>
  <c r="L1510" i="5"/>
  <c r="N1509" i="5"/>
  <c r="M1509" i="5"/>
  <c r="L1509" i="5"/>
  <c r="N1508" i="5"/>
  <c r="M1508" i="5"/>
  <c r="L1508" i="5"/>
  <c r="N1507" i="5"/>
  <c r="M1507" i="5"/>
  <c r="L1507" i="5"/>
  <c r="N1506" i="5"/>
  <c r="M1506" i="5"/>
  <c r="L1506" i="5"/>
  <c r="N1505" i="5"/>
  <c r="M1505" i="5"/>
  <c r="L1505" i="5"/>
  <c r="N1504" i="5"/>
  <c r="M1504" i="5"/>
  <c r="L1504" i="5"/>
  <c r="N1503" i="5"/>
  <c r="M1503" i="5"/>
  <c r="L1503" i="5"/>
  <c r="N1502" i="5"/>
  <c r="M1502" i="5"/>
  <c r="L1502" i="5"/>
  <c r="N1500" i="5"/>
  <c r="M1500" i="5"/>
  <c r="L1500" i="5"/>
  <c r="N1499" i="5"/>
  <c r="M1499" i="5"/>
  <c r="L1499" i="5"/>
  <c r="N1498" i="5"/>
  <c r="M1498" i="5"/>
  <c r="L1498" i="5"/>
  <c r="N1497" i="5"/>
  <c r="M1497" i="5"/>
  <c r="L1497" i="5"/>
  <c r="N1496" i="5"/>
  <c r="M1496" i="5"/>
  <c r="L1496" i="5"/>
  <c r="N1495" i="5"/>
  <c r="M1495" i="5"/>
  <c r="L1495" i="5"/>
  <c r="N1494" i="5"/>
  <c r="M1494" i="5"/>
  <c r="L1494" i="5"/>
  <c r="N1493" i="5"/>
  <c r="M1493" i="5"/>
  <c r="L1493" i="5"/>
  <c r="N1492" i="5"/>
  <c r="M1492" i="5"/>
  <c r="L1492" i="5"/>
  <c r="N1491" i="5"/>
  <c r="M1491" i="5"/>
  <c r="L1491" i="5"/>
  <c r="N1490" i="5"/>
  <c r="M1490" i="5"/>
  <c r="L1490" i="5"/>
  <c r="N1489" i="5"/>
  <c r="M1489" i="5"/>
  <c r="L1489" i="5"/>
  <c r="N1488" i="5"/>
  <c r="M1488" i="5"/>
  <c r="L1488" i="5"/>
  <c r="N1487" i="5"/>
  <c r="M1487" i="5"/>
  <c r="L1487" i="5"/>
  <c r="N1477" i="5"/>
  <c r="M1477" i="5"/>
  <c r="L1477" i="5"/>
  <c r="N1476" i="5"/>
  <c r="M1476" i="5"/>
  <c r="L1476" i="5"/>
  <c r="N1475" i="5"/>
  <c r="M1475" i="5"/>
  <c r="L1475" i="5"/>
  <c r="N1474" i="5"/>
  <c r="M1474" i="5"/>
  <c r="L1474" i="5"/>
  <c r="N1473" i="5"/>
  <c r="M1473" i="5"/>
  <c r="L1473" i="5"/>
  <c r="N1472" i="5"/>
  <c r="M1472" i="5"/>
  <c r="L1472" i="5"/>
  <c r="N1471" i="5"/>
  <c r="M1471" i="5"/>
  <c r="L1471" i="5"/>
  <c r="N1470" i="5"/>
  <c r="M1470" i="5"/>
  <c r="L1470" i="5"/>
  <c r="N1469" i="5"/>
  <c r="M1469" i="5"/>
  <c r="L1469" i="5"/>
  <c r="N1468" i="5"/>
  <c r="M1468" i="5"/>
  <c r="L1468" i="5"/>
  <c r="N1467" i="5"/>
  <c r="M1467" i="5"/>
  <c r="L1467" i="5"/>
  <c r="N1466" i="5"/>
  <c r="M1466" i="5"/>
  <c r="L1466" i="5"/>
  <c r="N1465" i="5"/>
  <c r="M1465" i="5"/>
  <c r="L1465" i="5"/>
  <c r="N1464" i="5"/>
  <c r="M1464" i="5"/>
  <c r="L1464" i="5"/>
  <c r="N1462" i="5"/>
  <c r="M1462" i="5"/>
  <c r="L1462" i="5"/>
  <c r="N1461" i="5"/>
  <c r="M1461" i="5"/>
  <c r="L1461" i="5"/>
  <c r="N1460" i="5"/>
  <c r="M1460" i="5"/>
  <c r="L1460" i="5"/>
  <c r="N1459" i="5"/>
  <c r="M1459" i="5"/>
  <c r="L1459" i="5"/>
  <c r="N1458" i="5"/>
  <c r="M1458" i="5"/>
  <c r="L1458" i="5"/>
  <c r="N1457" i="5"/>
  <c r="M1457" i="5"/>
  <c r="L1457" i="5"/>
  <c r="N1456" i="5"/>
  <c r="M1456" i="5"/>
  <c r="L1456" i="5"/>
  <c r="N1455" i="5"/>
  <c r="M1455" i="5"/>
  <c r="L1455" i="5"/>
  <c r="N1454" i="5"/>
  <c r="M1454" i="5"/>
  <c r="L1454" i="5"/>
  <c r="N1453" i="5"/>
  <c r="M1453" i="5"/>
  <c r="L1453" i="5"/>
  <c r="N1452" i="5"/>
  <c r="M1452" i="5"/>
  <c r="L1452" i="5"/>
  <c r="N1451" i="5"/>
  <c r="M1451" i="5"/>
  <c r="L1451" i="5"/>
  <c r="N1450" i="5"/>
  <c r="M1450" i="5"/>
  <c r="L1450" i="5"/>
  <c r="N1449" i="5"/>
  <c r="M1449" i="5"/>
  <c r="L1449" i="5"/>
  <c r="N1439" i="5"/>
  <c r="M1439" i="5"/>
  <c r="L1439" i="5"/>
  <c r="N1438" i="5"/>
  <c r="M1438" i="5"/>
  <c r="L1438" i="5"/>
  <c r="N1437" i="5"/>
  <c r="M1437" i="5"/>
  <c r="L1437" i="5"/>
  <c r="N1436" i="5"/>
  <c r="M1436" i="5"/>
  <c r="L1436" i="5"/>
  <c r="N1435" i="5"/>
  <c r="M1435" i="5"/>
  <c r="L1435" i="5"/>
  <c r="N1434" i="5"/>
  <c r="M1434" i="5"/>
  <c r="L1434" i="5"/>
  <c r="N1433" i="5"/>
  <c r="M1433" i="5"/>
  <c r="L1433" i="5"/>
  <c r="N1432" i="5"/>
  <c r="M1432" i="5"/>
  <c r="L1432" i="5"/>
  <c r="N1431" i="5"/>
  <c r="M1431" i="5"/>
  <c r="L1431" i="5"/>
  <c r="N1430" i="5"/>
  <c r="M1430" i="5"/>
  <c r="L1430" i="5"/>
  <c r="N1429" i="5"/>
  <c r="M1429" i="5"/>
  <c r="L1429" i="5"/>
  <c r="N1428" i="5"/>
  <c r="M1428" i="5"/>
  <c r="L1428" i="5"/>
  <c r="N1427" i="5"/>
  <c r="M1427" i="5"/>
  <c r="L1427" i="5"/>
  <c r="N1426" i="5"/>
  <c r="M1426" i="5"/>
  <c r="L1426" i="5"/>
  <c r="N1424" i="5"/>
  <c r="M1424" i="5"/>
  <c r="L1424" i="5"/>
  <c r="N1423" i="5"/>
  <c r="M1423" i="5"/>
  <c r="L1423" i="5"/>
  <c r="N1422" i="5"/>
  <c r="M1422" i="5"/>
  <c r="L1422" i="5"/>
  <c r="N1421" i="5"/>
  <c r="M1421" i="5"/>
  <c r="L1421" i="5"/>
  <c r="N1420" i="5"/>
  <c r="M1420" i="5"/>
  <c r="L1420" i="5"/>
  <c r="N1419" i="5"/>
  <c r="M1419" i="5"/>
  <c r="L1419" i="5"/>
  <c r="N1418" i="5"/>
  <c r="M1418" i="5"/>
  <c r="L1418" i="5"/>
  <c r="N1417" i="5"/>
  <c r="M1417" i="5"/>
  <c r="L1417" i="5"/>
  <c r="N1416" i="5"/>
  <c r="M1416" i="5"/>
  <c r="L1416" i="5"/>
  <c r="N1415" i="5"/>
  <c r="M1415" i="5"/>
  <c r="L1415" i="5"/>
  <c r="N1414" i="5"/>
  <c r="M1414" i="5"/>
  <c r="L1414" i="5"/>
  <c r="N1413" i="5"/>
  <c r="M1413" i="5"/>
  <c r="L1413" i="5"/>
  <c r="N1412" i="5"/>
  <c r="M1412" i="5"/>
  <c r="L1412" i="5"/>
  <c r="N1411" i="5"/>
  <c r="M1411" i="5"/>
  <c r="L1411" i="5"/>
  <c r="N1401" i="5"/>
  <c r="M1401" i="5"/>
  <c r="L1401" i="5"/>
  <c r="N1400" i="5"/>
  <c r="M1400" i="5"/>
  <c r="L1400" i="5"/>
  <c r="N1399" i="5"/>
  <c r="M1399" i="5"/>
  <c r="L1399" i="5"/>
  <c r="N1398" i="5"/>
  <c r="M1398" i="5"/>
  <c r="L1398" i="5"/>
  <c r="N1397" i="5"/>
  <c r="M1397" i="5"/>
  <c r="L1397" i="5"/>
  <c r="N1396" i="5"/>
  <c r="M1396" i="5"/>
  <c r="L1396" i="5"/>
  <c r="N1395" i="5"/>
  <c r="M1395" i="5"/>
  <c r="L1395" i="5"/>
  <c r="N1394" i="5"/>
  <c r="M1394" i="5"/>
  <c r="L1394" i="5"/>
  <c r="N1393" i="5"/>
  <c r="M1393" i="5"/>
  <c r="L1393" i="5"/>
  <c r="N1392" i="5"/>
  <c r="M1392" i="5"/>
  <c r="L1392" i="5"/>
  <c r="N1391" i="5"/>
  <c r="M1391" i="5"/>
  <c r="L1391" i="5"/>
  <c r="N1390" i="5"/>
  <c r="M1390" i="5"/>
  <c r="L1390" i="5"/>
  <c r="N1389" i="5"/>
  <c r="M1389" i="5"/>
  <c r="L1389" i="5"/>
  <c r="N1388" i="5"/>
  <c r="M1388" i="5"/>
  <c r="L1388" i="5"/>
  <c r="N1386" i="5"/>
  <c r="M1386" i="5"/>
  <c r="L1386" i="5"/>
  <c r="N1385" i="5"/>
  <c r="M1385" i="5"/>
  <c r="L1385" i="5"/>
  <c r="N1384" i="5"/>
  <c r="M1384" i="5"/>
  <c r="L1384" i="5"/>
  <c r="N1383" i="5"/>
  <c r="M1383" i="5"/>
  <c r="L1383" i="5"/>
  <c r="N1382" i="5"/>
  <c r="M1382" i="5"/>
  <c r="L1382" i="5"/>
  <c r="N1381" i="5"/>
  <c r="M1381" i="5"/>
  <c r="L1381" i="5"/>
  <c r="N1380" i="5"/>
  <c r="M1380" i="5"/>
  <c r="L1380" i="5"/>
  <c r="N1379" i="5"/>
  <c r="M1379" i="5"/>
  <c r="L1379" i="5"/>
  <c r="N1378" i="5"/>
  <c r="M1378" i="5"/>
  <c r="L1378" i="5"/>
  <c r="N1377" i="5"/>
  <c r="M1377" i="5"/>
  <c r="L1377" i="5"/>
  <c r="N1376" i="5"/>
  <c r="M1376" i="5"/>
  <c r="L1376" i="5"/>
  <c r="N1375" i="5"/>
  <c r="M1375" i="5"/>
  <c r="L1375" i="5"/>
  <c r="N1374" i="5"/>
  <c r="M1374" i="5"/>
  <c r="L1374" i="5"/>
  <c r="N1373" i="5"/>
  <c r="M1373" i="5"/>
  <c r="L1373" i="5"/>
  <c r="N1363" i="5"/>
  <c r="M1363" i="5"/>
  <c r="L1363" i="5"/>
  <c r="N1362" i="5"/>
  <c r="M1362" i="5"/>
  <c r="L1362" i="5"/>
  <c r="N1361" i="5"/>
  <c r="M1361" i="5"/>
  <c r="L1361" i="5"/>
  <c r="N1360" i="5"/>
  <c r="M1360" i="5"/>
  <c r="L1360" i="5"/>
  <c r="N1359" i="5"/>
  <c r="M1359" i="5"/>
  <c r="L1359" i="5"/>
  <c r="N1358" i="5"/>
  <c r="M1358" i="5"/>
  <c r="L1358" i="5"/>
  <c r="N1357" i="5"/>
  <c r="M1357" i="5"/>
  <c r="L1357" i="5"/>
  <c r="N1356" i="5"/>
  <c r="M1356" i="5"/>
  <c r="L1356" i="5"/>
  <c r="N1355" i="5"/>
  <c r="M1355" i="5"/>
  <c r="L1355" i="5"/>
  <c r="N1354" i="5"/>
  <c r="M1354" i="5"/>
  <c r="L1354" i="5"/>
  <c r="N1353" i="5"/>
  <c r="M1353" i="5"/>
  <c r="L1353" i="5"/>
  <c r="N1352" i="5"/>
  <c r="M1352" i="5"/>
  <c r="L1352" i="5"/>
  <c r="N1351" i="5"/>
  <c r="M1351" i="5"/>
  <c r="L1351" i="5"/>
  <c r="N1350" i="5"/>
  <c r="M1350" i="5"/>
  <c r="L1350" i="5"/>
  <c r="N1348" i="5"/>
  <c r="M1348" i="5"/>
  <c r="L1348" i="5"/>
  <c r="N1347" i="5"/>
  <c r="M1347" i="5"/>
  <c r="L1347" i="5"/>
  <c r="N1346" i="5"/>
  <c r="M1346" i="5"/>
  <c r="L1346" i="5"/>
  <c r="N1345" i="5"/>
  <c r="M1345" i="5"/>
  <c r="L1345" i="5"/>
  <c r="N1344" i="5"/>
  <c r="M1344" i="5"/>
  <c r="L1344" i="5"/>
  <c r="N1343" i="5"/>
  <c r="M1343" i="5"/>
  <c r="L1343" i="5"/>
  <c r="N1342" i="5"/>
  <c r="M1342" i="5"/>
  <c r="L1342" i="5"/>
  <c r="N1341" i="5"/>
  <c r="M1341" i="5"/>
  <c r="L1341" i="5"/>
  <c r="N1340" i="5"/>
  <c r="M1340" i="5"/>
  <c r="L1340" i="5"/>
  <c r="N1339" i="5"/>
  <c r="M1339" i="5"/>
  <c r="L1339" i="5"/>
  <c r="N1338" i="5"/>
  <c r="M1338" i="5"/>
  <c r="L1338" i="5"/>
  <c r="N1337" i="5"/>
  <c r="M1337" i="5"/>
  <c r="L1337" i="5"/>
  <c r="N1336" i="5"/>
  <c r="M1336" i="5"/>
  <c r="L1336" i="5"/>
  <c r="N1335" i="5"/>
  <c r="M1335" i="5"/>
  <c r="L1335" i="5"/>
  <c r="N1325" i="5"/>
  <c r="M1325" i="5"/>
  <c r="L1325" i="5"/>
  <c r="N1324" i="5"/>
  <c r="M1324" i="5"/>
  <c r="L1324" i="5"/>
  <c r="N1323" i="5"/>
  <c r="M1323" i="5"/>
  <c r="L1323" i="5"/>
  <c r="N1322" i="5"/>
  <c r="M1322" i="5"/>
  <c r="L1322" i="5"/>
  <c r="N1321" i="5"/>
  <c r="M1321" i="5"/>
  <c r="L1321" i="5"/>
  <c r="N1320" i="5"/>
  <c r="M1320" i="5"/>
  <c r="L1320" i="5"/>
  <c r="N1319" i="5"/>
  <c r="M1319" i="5"/>
  <c r="L1319" i="5"/>
  <c r="N1318" i="5"/>
  <c r="M1318" i="5"/>
  <c r="L1318" i="5"/>
  <c r="N1317" i="5"/>
  <c r="M1317" i="5"/>
  <c r="L1317" i="5"/>
  <c r="N1316" i="5"/>
  <c r="M1316" i="5"/>
  <c r="L1316" i="5"/>
  <c r="N1315" i="5"/>
  <c r="M1315" i="5"/>
  <c r="L1315" i="5"/>
  <c r="N1314" i="5"/>
  <c r="M1314" i="5"/>
  <c r="L1314" i="5"/>
  <c r="N1313" i="5"/>
  <c r="M1313" i="5"/>
  <c r="L1313" i="5"/>
  <c r="N1312" i="5"/>
  <c r="M1312" i="5"/>
  <c r="L1312" i="5"/>
  <c r="N1310" i="5"/>
  <c r="M1310" i="5"/>
  <c r="L1310" i="5"/>
  <c r="N1309" i="5"/>
  <c r="M1309" i="5"/>
  <c r="L1309" i="5"/>
  <c r="N1308" i="5"/>
  <c r="M1308" i="5"/>
  <c r="L1308" i="5"/>
  <c r="N1307" i="5"/>
  <c r="M1307" i="5"/>
  <c r="L1307" i="5"/>
  <c r="N1306" i="5"/>
  <c r="M1306" i="5"/>
  <c r="L1306" i="5"/>
  <c r="N1305" i="5"/>
  <c r="M1305" i="5"/>
  <c r="L1305" i="5"/>
  <c r="N1304" i="5"/>
  <c r="M1304" i="5"/>
  <c r="L1304" i="5"/>
  <c r="N1303" i="5"/>
  <c r="M1303" i="5"/>
  <c r="L1303" i="5"/>
  <c r="N1302" i="5"/>
  <c r="M1302" i="5"/>
  <c r="L1302" i="5"/>
  <c r="N1301" i="5"/>
  <c r="M1301" i="5"/>
  <c r="L1301" i="5"/>
  <c r="N1300" i="5"/>
  <c r="M1300" i="5"/>
  <c r="L1300" i="5"/>
  <c r="N1299" i="5"/>
  <c r="M1299" i="5"/>
  <c r="L1299" i="5"/>
  <c r="N1298" i="5"/>
  <c r="M1298" i="5"/>
  <c r="L1298" i="5"/>
  <c r="N1297" i="5"/>
  <c r="M1297" i="5"/>
  <c r="L1297" i="5"/>
  <c r="N1287" i="5"/>
  <c r="M1287" i="5"/>
  <c r="L1287" i="5"/>
  <c r="N1286" i="5"/>
  <c r="M1286" i="5"/>
  <c r="L1286" i="5"/>
  <c r="N1285" i="5"/>
  <c r="M1285" i="5"/>
  <c r="L1285" i="5"/>
  <c r="N1284" i="5"/>
  <c r="M1284" i="5"/>
  <c r="L1284" i="5"/>
  <c r="N1283" i="5"/>
  <c r="M1283" i="5"/>
  <c r="L1283" i="5"/>
  <c r="N1282" i="5"/>
  <c r="M1282" i="5"/>
  <c r="L1282" i="5"/>
  <c r="N1281" i="5"/>
  <c r="M1281" i="5"/>
  <c r="L1281" i="5"/>
  <c r="N1280" i="5"/>
  <c r="M1280" i="5"/>
  <c r="L1280" i="5"/>
  <c r="N1279" i="5"/>
  <c r="M1279" i="5"/>
  <c r="L1279" i="5"/>
  <c r="N1278" i="5"/>
  <c r="M1278" i="5"/>
  <c r="L1278" i="5"/>
  <c r="N1277" i="5"/>
  <c r="M1277" i="5"/>
  <c r="L1277" i="5"/>
  <c r="N1276" i="5"/>
  <c r="M1276" i="5"/>
  <c r="L1276" i="5"/>
  <c r="N1275" i="5"/>
  <c r="M1275" i="5"/>
  <c r="L1275" i="5"/>
  <c r="N1274" i="5"/>
  <c r="M1274" i="5"/>
  <c r="L1274" i="5"/>
  <c r="N1272" i="5"/>
  <c r="M1272" i="5"/>
  <c r="L1272" i="5"/>
  <c r="N1271" i="5"/>
  <c r="M1271" i="5"/>
  <c r="L1271" i="5"/>
  <c r="N1270" i="5"/>
  <c r="M1270" i="5"/>
  <c r="L1270" i="5"/>
  <c r="N1269" i="5"/>
  <c r="M1269" i="5"/>
  <c r="L1269" i="5"/>
  <c r="N1268" i="5"/>
  <c r="M1268" i="5"/>
  <c r="L1268" i="5"/>
  <c r="N1267" i="5"/>
  <c r="M1267" i="5"/>
  <c r="L1267" i="5"/>
  <c r="N1266" i="5"/>
  <c r="M1266" i="5"/>
  <c r="L1266" i="5"/>
  <c r="N1265" i="5"/>
  <c r="M1265" i="5"/>
  <c r="L1265" i="5"/>
  <c r="N1264" i="5"/>
  <c r="M1264" i="5"/>
  <c r="L1264" i="5"/>
  <c r="N1263" i="5"/>
  <c r="M1263" i="5"/>
  <c r="L1263" i="5"/>
  <c r="N1262" i="5"/>
  <c r="M1262" i="5"/>
  <c r="L1262" i="5"/>
  <c r="N1261" i="5"/>
  <c r="M1261" i="5"/>
  <c r="L1261" i="5"/>
  <c r="N1260" i="5"/>
  <c r="M1260" i="5"/>
  <c r="L1260" i="5"/>
  <c r="N1259" i="5"/>
  <c r="M1259" i="5"/>
  <c r="L1259" i="5"/>
  <c r="N1249" i="5"/>
  <c r="M1249" i="5"/>
  <c r="L1249" i="5"/>
  <c r="N1248" i="5"/>
  <c r="M1248" i="5"/>
  <c r="L1248" i="5"/>
  <c r="N1247" i="5"/>
  <c r="M1247" i="5"/>
  <c r="L1247" i="5"/>
  <c r="N1246" i="5"/>
  <c r="M1246" i="5"/>
  <c r="L1246" i="5"/>
  <c r="N1245" i="5"/>
  <c r="M1245" i="5"/>
  <c r="L1245" i="5"/>
  <c r="N1244" i="5"/>
  <c r="M1244" i="5"/>
  <c r="L1244" i="5"/>
  <c r="N1243" i="5"/>
  <c r="M1243" i="5"/>
  <c r="L1243" i="5"/>
  <c r="N1242" i="5"/>
  <c r="M1242" i="5"/>
  <c r="L1242" i="5"/>
  <c r="N1241" i="5"/>
  <c r="M1241" i="5"/>
  <c r="L1241" i="5"/>
  <c r="N1240" i="5"/>
  <c r="M1240" i="5"/>
  <c r="L1240" i="5"/>
  <c r="N1239" i="5"/>
  <c r="M1239" i="5"/>
  <c r="L1239" i="5"/>
  <c r="N1238" i="5"/>
  <c r="M1238" i="5"/>
  <c r="L1238" i="5"/>
  <c r="N1237" i="5"/>
  <c r="M1237" i="5"/>
  <c r="L1237" i="5"/>
  <c r="N1236" i="5"/>
  <c r="M1236" i="5"/>
  <c r="L1236" i="5"/>
  <c r="N1234" i="5"/>
  <c r="M1234" i="5"/>
  <c r="L1234" i="5"/>
  <c r="N1233" i="5"/>
  <c r="M1233" i="5"/>
  <c r="L1233" i="5"/>
  <c r="N1232" i="5"/>
  <c r="M1232" i="5"/>
  <c r="L1232" i="5"/>
  <c r="N1231" i="5"/>
  <c r="M1231" i="5"/>
  <c r="L1231" i="5"/>
  <c r="N1230" i="5"/>
  <c r="M1230" i="5"/>
  <c r="L1230" i="5"/>
  <c r="N1229" i="5"/>
  <c r="M1229" i="5"/>
  <c r="L1229" i="5"/>
  <c r="N1228" i="5"/>
  <c r="M1228" i="5"/>
  <c r="L1228" i="5"/>
  <c r="N1227" i="5"/>
  <c r="M1227" i="5"/>
  <c r="L1227" i="5"/>
  <c r="N1226" i="5"/>
  <c r="M1226" i="5"/>
  <c r="L1226" i="5"/>
  <c r="N1225" i="5"/>
  <c r="M1225" i="5"/>
  <c r="L1225" i="5"/>
  <c r="N1224" i="5"/>
  <c r="M1224" i="5"/>
  <c r="L1224" i="5"/>
  <c r="N1223" i="5"/>
  <c r="M1223" i="5"/>
  <c r="L1223" i="5"/>
  <c r="N1222" i="5"/>
  <c r="M1222" i="5"/>
  <c r="L1222" i="5"/>
  <c r="N1221" i="5"/>
  <c r="M1221" i="5"/>
  <c r="L1221" i="5"/>
  <c r="N1211" i="5"/>
  <c r="M1211" i="5"/>
  <c r="L1211" i="5"/>
  <c r="N1210" i="5"/>
  <c r="M1210" i="5"/>
  <c r="L1210" i="5"/>
  <c r="N1209" i="5"/>
  <c r="M1209" i="5"/>
  <c r="L1209" i="5"/>
  <c r="N1208" i="5"/>
  <c r="M1208" i="5"/>
  <c r="L1208" i="5"/>
  <c r="N1207" i="5"/>
  <c r="M1207" i="5"/>
  <c r="L1207" i="5"/>
  <c r="N1206" i="5"/>
  <c r="M1206" i="5"/>
  <c r="L1206" i="5"/>
  <c r="N1205" i="5"/>
  <c r="M1205" i="5"/>
  <c r="L1205" i="5"/>
  <c r="N1204" i="5"/>
  <c r="M1204" i="5"/>
  <c r="L1204" i="5"/>
  <c r="N1203" i="5"/>
  <c r="M1203" i="5"/>
  <c r="L1203" i="5"/>
  <c r="N1202" i="5"/>
  <c r="M1202" i="5"/>
  <c r="L1202" i="5"/>
  <c r="N1201" i="5"/>
  <c r="M1201" i="5"/>
  <c r="L1201" i="5"/>
  <c r="N1200" i="5"/>
  <c r="M1200" i="5"/>
  <c r="L1200" i="5"/>
  <c r="N1199" i="5"/>
  <c r="M1199" i="5"/>
  <c r="L1199" i="5"/>
  <c r="N1198" i="5"/>
  <c r="M1198" i="5"/>
  <c r="L1198" i="5"/>
  <c r="N1196" i="5"/>
  <c r="M1196" i="5"/>
  <c r="L1196" i="5"/>
  <c r="N1195" i="5"/>
  <c r="M1195" i="5"/>
  <c r="L1195" i="5"/>
  <c r="N1194" i="5"/>
  <c r="M1194" i="5"/>
  <c r="L1194" i="5"/>
  <c r="N1193" i="5"/>
  <c r="M1193" i="5"/>
  <c r="L1193" i="5"/>
  <c r="N1192" i="5"/>
  <c r="M1192" i="5"/>
  <c r="L1192" i="5"/>
  <c r="N1191" i="5"/>
  <c r="M1191" i="5"/>
  <c r="L1191" i="5"/>
  <c r="N1190" i="5"/>
  <c r="M1190" i="5"/>
  <c r="L1190" i="5"/>
  <c r="N1189" i="5"/>
  <c r="M1189" i="5"/>
  <c r="L1189" i="5"/>
  <c r="N1188" i="5"/>
  <c r="M1188" i="5"/>
  <c r="L1188" i="5"/>
  <c r="N1187" i="5"/>
  <c r="M1187" i="5"/>
  <c r="L1187" i="5"/>
  <c r="N1186" i="5"/>
  <c r="M1186" i="5"/>
  <c r="L1186" i="5"/>
  <c r="N1185" i="5"/>
  <c r="M1185" i="5"/>
  <c r="L1185" i="5"/>
  <c r="N1184" i="5"/>
  <c r="M1184" i="5"/>
  <c r="L1184" i="5"/>
  <c r="N1183" i="5"/>
  <c r="M1183" i="5"/>
  <c r="L1183" i="5"/>
  <c r="N1173" i="5"/>
  <c r="M1173" i="5"/>
  <c r="L1173" i="5"/>
  <c r="N1172" i="5"/>
  <c r="M1172" i="5"/>
  <c r="L1172" i="5"/>
  <c r="N1171" i="5"/>
  <c r="M1171" i="5"/>
  <c r="L1171" i="5"/>
  <c r="N1170" i="5"/>
  <c r="M1170" i="5"/>
  <c r="L1170" i="5"/>
  <c r="N1169" i="5"/>
  <c r="M1169" i="5"/>
  <c r="L1169" i="5"/>
  <c r="N1168" i="5"/>
  <c r="M1168" i="5"/>
  <c r="L1168" i="5"/>
  <c r="N1167" i="5"/>
  <c r="M1167" i="5"/>
  <c r="L1167" i="5"/>
  <c r="N1166" i="5"/>
  <c r="M1166" i="5"/>
  <c r="L1166" i="5"/>
  <c r="N1165" i="5"/>
  <c r="M1165" i="5"/>
  <c r="L1165" i="5"/>
  <c r="N1164" i="5"/>
  <c r="M1164" i="5"/>
  <c r="L1164" i="5"/>
  <c r="N1163" i="5"/>
  <c r="M1163" i="5"/>
  <c r="L1163" i="5"/>
  <c r="N1162" i="5"/>
  <c r="M1162" i="5"/>
  <c r="L1162" i="5"/>
  <c r="N1161" i="5"/>
  <c r="M1161" i="5"/>
  <c r="L1161" i="5"/>
  <c r="N1160" i="5"/>
  <c r="M1160" i="5"/>
  <c r="L1160" i="5"/>
  <c r="N1158" i="5"/>
  <c r="M1158" i="5"/>
  <c r="L1158" i="5"/>
  <c r="N1157" i="5"/>
  <c r="M1157" i="5"/>
  <c r="L1157" i="5"/>
  <c r="N1156" i="5"/>
  <c r="M1156" i="5"/>
  <c r="L1156" i="5"/>
  <c r="N1155" i="5"/>
  <c r="M1155" i="5"/>
  <c r="L1155" i="5"/>
  <c r="N1154" i="5"/>
  <c r="M1154" i="5"/>
  <c r="L1154" i="5"/>
  <c r="N1153" i="5"/>
  <c r="M1153" i="5"/>
  <c r="L1153" i="5"/>
  <c r="N1152" i="5"/>
  <c r="M1152" i="5"/>
  <c r="L1152" i="5"/>
  <c r="N1151" i="5"/>
  <c r="M1151" i="5"/>
  <c r="L1151" i="5"/>
  <c r="N1150" i="5"/>
  <c r="M1150" i="5"/>
  <c r="L1150" i="5"/>
  <c r="N1149" i="5"/>
  <c r="M1149" i="5"/>
  <c r="L1149" i="5"/>
  <c r="N1148" i="5"/>
  <c r="M1148" i="5"/>
  <c r="L1148" i="5"/>
  <c r="N1147" i="5"/>
  <c r="M1147" i="5"/>
  <c r="L1147" i="5"/>
  <c r="N1146" i="5"/>
  <c r="M1146" i="5"/>
  <c r="L1146" i="5"/>
  <c r="N1145" i="5"/>
  <c r="M1145" i="5"/>
  <c r="L1145" i="5"/>
  <c r="N1135" i="5"/>
  <c r="M1135" i="5"/>
  <c r="L1135" i="5"/>
  <c r="N1134" i="5"/>
  <c r="M1134" i="5"/>
  <c r="L1134" i="5"/>
  <c r="N1133" i="5"/>
  <c r="M1133" i="5"/>
  <c r="L1133" i="5"/>
  <c r="N1132" i="5"/>
  <c r="M1132" i="5"/>
  <c r="L1132" i="5"/>
  <c r="N1131" i="5"/>
  <c r="M1131" i="5"/>
  <c r="L1131" i="5"/>
  <c r="N1130" i="5"/>
  <c r="M1130" i="5"/>
  <c r="L1130" i="5"/>
  <c r="N1129" i="5"/>
  <c r="M1129" i="5"/>
  <c r="L1129" i="5"/>
  <c r="N1128" i="5"/>
  <c r="M1128" i="5"/>
  <c r="L1128" i="5"/>
  <c r="N1127" i="5"/>
  <c r="M1127" i="5"/>
  <c r="L1127" i="5"/>
  <c r="N1126" i="5"/>
  <c r="M1126" i="5"/>
  <c r="L1126" i="5"/>
  <c r="N1125" i="5"/>
  <c r="M1125" i="5"/>
  <c r="L1125" i="5"/>
  <c r="N1124" i="5"/>
  <c r="M1124" i="5"/>
  <c r="L1124" i="5"/>
  <c r="N1123" i="5"/>
  <c r="M1123" i="5"/>
  <c r="L1123" i="5"/>
  <c r="N1122" i="5"/>
  <c r="M1122" i="5"/>
  <c r="L1122" i="5"/>
  <c r="N1120" i="5"/>
  <c r="M1120" i="5"/>
  <c r="L1120" i="5"/>
  <c r="N1119" i="5"/>
  <c r="M1119" i="5"/>
  <c r="L1119" i="5"/>
  <c r="N1118" i="5"/>
  <c r="M1118" i="5"/>
  <c r="L1118" i="5"/>
  <c r="N1117" i="5"/>
  <c r="M1117" i="5"/>
  <c r="L1117" i="5"/>
  <c r="N1116" i="5"/>
  <c r="M1116" i="5"/>
  <c r="L1116" i="5"/>
  <c r="N1115" i="5"/>
  <c r="M1115" i="5"/>
  <c r="L1115" i="5"/>
  <c r="N1114" i="5"/>
  <c r="M1114" i="5"/>
  <c r="L1114" i="5"/>
  <c r="N1113" i="5"/>
  <c r="M1113" i="5"/>
  <c r="L1113" i="5"/>
  <c r="N1112" i="5"/>
  <c r="M1112" i="5"/>
  <c r="L1112" i="5"/>
  <c r="N1111" i="5"/>
  <c r="M1111" i="5"/>
  <c r="L1111" i="5"/>
  <c r="N1110" i="5"/>
  <c r="M1110" i="5"/>
  <c r="L1110" i="5"/>
  <c r="N1109" i="5"/>
  <c r="M1109" i="5"/>
  <c r="L1109" i="5"/>
  <c r="N1108" i="5"/>
  <c r="M1108" i="5"/>
  <c r="L1108" i="5"/>
  <c r="N1107" i="5"/>
  <c r="M1107" i="5"/>
  <c r="L1107" i="5"/>
  <c r="N1097" i="5"/>
  <c r="M1097" i="5"/>
  <c r="L1097" i="5"/>
  <c r="N1096" i="5"/>
  <c r="M1096" i="5"/>
  <c r="L1096" i="5"/>
  <c r="N1095" i="5"/>
  <c r="M1095" i="5"/>
  <c r="L1095" i="5"/>
  <c r="N1094" i="5"/>
  <c r="M1094" i="5"/>
  <c r="L1094" i="5"/>
  <c r="N1093" i="5"/>
  <c r="M1093" i="5"/>
  <c r="L1093" i="5"/>
  <c r="N1092" i="5"/>
  <c r="M1092" i="5"/>
  <c r="L1092" i="5"/>
  <c r="N1091" i="5"/>
  <c r="M1091" i="5"/>
  <c r="L1091" i="5"/>
  <c r="N1090" i="5"/>
  <c r="M1090" i="5"/>
  <c r="L1090" i="5"/>
  <c r="N1089" i="5"/>
  <c r="M1089" i="5"/>
  <c r="L1089" i="5"/>
  <c r="N1088" i="5"/>
  <c r="M1088" i="5"/>
  <c r="L1088" i="5"/>
  <c r="N1087" i="5"/>
  <c r="M1087" i="5"/>
  <c r="L1087" i="5"/>
  <c r="N1086" i="5"/>
  <c r="M1086" i="5"/>
  <c r="L1086" i="5"/>
  <c r="N1085" i="5"/>
  <c r="M1085" i="5"/>
  <c r="L1085" i="5"/>
  <c r="N1084" i="5"/>
  <c r="M1084" i="5"/>
  <c r="L1084" i="5"/>
  <c r="N1082" i="5"/>
  <c r="M1082" i="5"/>
  <c r="L1082" i="5"/>
  <c r="N1081" i="5"/>
  <c r="M1081" i="5"/>
  <c r="L1081" i="5"/>
  <c r="N1080" i="5"/>
  <c r="M1080" i="5"/>
  <c r="L1080" i="5"/>
  <c r="N1079" i="5"/>
  <c r="M1079" i="5"/>
  <c r="L1079" i="5"/>
  <c r="N1078" i="5"/>
  <c r="M1078" i="5"/>
  <c r="L1078" i="5"/>
  <c r="N1077" i="5"/>
  <c r="M1077" i="5"/>
  <c r="L1077" i="5"/>
  <c r="N1076" i="5"/>
  <c r="M1076" i="5"/>
  <c r="L1076" i="5"/>
  <c r="N1075" i="5"/>
  <c r="M1075" i="5"/>
  <c r="L1075" i="5"/>
  <c r="N1074" i="5"/>
  <c r="M1074" i="5"/>
  <c r="L1074" i="5"/>
  <c r="N1073" i="5"/>
  <c r="M1073" i="5"/>
  <c r="L1073" i="5"/>
  <c r="N1072" i="5"/>
  <c r="M1072" i="5"/>
  <c r="L1072" i="5"/>
  <c r="N1071" i="5"/>
  <c r="M1071" i="5"/>
  <c r="L1071" i="5"/>
  <c r="N1070" i="5"/>
  <c r="M1070" i="5"/>
  <c r="L1070" i="5"/>
  <c r="N1069" i="5"/>
  <c r="M1069" i="5"/>
  <c r="L1069" i="5"/>
  <c r="N1059" i="5"/>
  <c r="M1059" i="5"/>
  <c r="L1059" i="5"/>
  <c r="N1058" i="5"/>
  <c r="M1058" i="5"/>
  <c r="L1058" i="5"/>
  <c r="N1057" i="5"/>
  <c r="M1057" i="5"/>
  <c r="L1057" i="5"/>
  <c r="N1056" i="5"/>
  <c r="M1056" i="5"/>
  <c r="L1056" i="5"/>
  <c r="N1055" i="5"/>
  <c r="M1055" i="5"/>
  <c r="L1055" i="5"/>
  <c r="N1054" i="5"/>
  <c r="M1054" i="5"/>
  <c r="L1054" i="5"/>
  <c r="N1053" i="5"/>
  <c r="M1053" i="5"/>
  <c r="L1053" i="5"/>
  <c r="N1052" i="5"/>
  <c r="M1052" i="5"/>
  <c r="L1052" i="5"/>
  <c r="N1051" i="5"/>
  <c r="M1051" i="5"/>
  <c r="L1051" i="5"/>
  <c r="N1050" i="5"/>
  <c r="M1050" i="5"/>
  <c r="L1050" i="5"/>
  <c r="N1049" i="5"/>
  <c r="M1049" i="5"/>
  <c r="L1049" i="5"/>
  <c r="N1048" i="5"/>
  <c r="M1048" i="5"/>
  <c r="L1048" i="5"/>
  <c r="N1047" i="5"/>
  <c r="M1047" i="5"/>
  <c r="L1047" i="5"/>
  <c r="N1046" i="5"/>
  <c r="M1046" i="5"/>
  <c r="L1046" i="5"/>
  <c r="N1044" i="5"/>
  <c r="M1044" i="5"/>
  <c r="L1044" i="5"/>
  <c r="N1043" i="5"/>
  <c r="M1043" i="5"/>
  <c r="L1043" i="5"/>
  <c r="N1042" i="5"/>
  <c r="M1042" i="5"/>
  <c r="L1042" i="5"/>
  <c r="N1041" i="5"/>
  <c r="M1041" i="5"/>
  <c r="L1041" i="5"/>
  <c r="N1040" i="5"/>
  <c r="M1040" i="5"/>
  <c r="L1040" i="5"/>
  <c r="N1039" i="5"/>
  <c r="M1039" i="5"/>
  <c r="L1039" i="5"/>
  <c r="N1038" i="5"/>
  <c r="M1038" i="5"/>
  <c r="L1038" i="5"/>
  <c r="N1037" i="5"/>
  <c r="M1037" i="5"/>
  <c r="L1037" i="5"/>
  <c r="N1036" i="5"/>
  <c r="M1036" i="5"/>
  <c r="L1036" i="5"/>
  <c r="N1035" i="5"/>
  <c r="M1035" i="5"/>
  <c r="L1035" i="5"/>
  <c r="N1034" i="5"/>
  <c r="M1034" i="5"/>
  <c r="L1034" i="5"/>
  <c r="N1033" i="5"/>
  <c r="M1033" i="5"/>
  <c r="L1033" i="5"/>
  <c r="N1032" i="5"/>
  <c r="M1032" i="5"/>
  <c r="L1032" i="5"/>
  <c r="N1031" i="5"/>
  <c r="M1031" i="5"/>
  <c r="L1031" i="5"/>
  <c r="N1021" i="5"/>
  <c r="M1021" i="5"/>
  <c r="L1021" i="5"/>
  <c r="N1020" i="5"/>
  <c r="M1020" i="5"/>
  <c r="L1020" i="5"/>
  <c r="N1019" i="5"/>
  <c r="M1019" i="5"/>
  <c r="L1019" i="5"/>
  <c r="N1018" i="5"/>
  <c r="M1018" i="5"/>
  <c r="L1018" i="5"/>
  <c r="N1017" i="5"/>
  <c r="M1017" i="5"/>
  <c r="L1017" i="5"/>
  <c r="N1016" i="5"/>
  <c r="M1016" i="5"/>
  <c r="L1016" i="5"/>
  <c r="N1015" i="5"/>
  <c r="M1015" i="5"/>
  <c r="L1015" i="5"/>
  <c r="N1014" i="5"/>
  <c r="M1014" i="5"/>
  <c r="L1014" i="5"/>
  <c r="N1013" i="5"/>
  <c r="M1013" i="5"/>
  <c r="L1013" i="5"/>
  <c r="N1012" i="5"/>
  <c r="M1012" i="5"/>
  <c r="L1012" i="5"/>
  <c r="N1011" i="5"/>
  <c r="M1011" i="5"/>
  <c r="L1011" i="5"/>
  <c r="N1010" i="5"/>
  <c r="M1010" i="5"/>
  <c r="L1010" i="5"/>
  <c r="N1009" i="5"/>
  <c r="M1009" i="5"/>
  <c r="L1009" i="5"/>
  <c r="N1008" i="5"/>
  <c r="M1008" i="5"/>
  <c r="L1008" i="5"/>
  <c r="N1006" i="5"/>
  <c r="M1006" i="5"/>
  <c r="L1006" i="5"/>
  <c r="N1005" i="5"/>
  <c r="M1005" i="5"/>
  <c r="L1005" i="5"/>
  <c r="N1004" i="5"/>
  <c r="M1004" i="5"/>
  <c r="L1004" i="5"/>
  <c r="N1003" i="5"/>
  <c r="M1003" i="5"/>
  <c r="L1003" i="5"/>
  <c r="N1002" i="5"/>
  <c r="M1002" i="5"/>
  <c r="L1002" i="5"/>
  <c r="N1001" i="5"/>
  <c r="M1001" i="5"/>
  <c r="L1001" i="5"/>
  <c r="N1000" i="5"/>
  <c r="M1000" i="5"/>
  <c r="L1000" i="5"/>
  <c r="N999" i="5"/>
  <c r="M999" i="5"/>
  <c r="L999" i="5"/>
  <c r="N998" i="5"/>
  <c r="M998" i="5"/>
  <c r="L998" i="5"/>
  <c r="N997" i="5"/>
  <c r="M997" i="5"/>
  <c r="L997" i="5"/>
  <c r="N996" i="5"/>
  <c r="M996" i="5"/>
  <c r="L996" i="5"/>
  <c r="N995" i="5"/>
  <c r="M995" i="5"/>
  <c r="L995" i="5"/>
  <c r="N994" i="5"/>
  <c r="M994" i="5"/>
  <c r="L994" i="5"/>
  <c r="N993" i="5"/>
  <c r="M993" i="5"/>
  <c r="L993" i="5"/>
  <c r="N983" i="5"/>
  <c r="M983" i="5"/>
  <c r="L983" i="5"/>
  <c r="N982" i="5"/>
  <c r="M982" i="5"/>
  <c r="L982" i="5"/>
  <c r="N981" i="5"/>
  <c r="M981" i="5"/>
  <c r="L981" i="5"/>
  <c r="N980" i="5"/>
  <c r="M980" i="5"/>
  <c r="L980" i="5"/>
  <c r="N979" i="5"/>
  <c r="M979" i="5"/>
  <c r="L979" i="5"/>
  <c r="N978" i="5"/>
  <c r="M978" i="5"/>
  <c r="L978" i="5"/>
  <c r="N977" i="5"/>
  <c r="M977" i="5"/>
  <c r="L977" i="5"/>
  <c r="N976" i="5"/>
  <c r="M976" i="5"/>
  <c r="L976" i="5"/>
  <c r="N975" i="5"/>
  <c r="M975" i="5"/>
  <c r="L975" i="5"/>
  <c r="N974" i="5"/>
  <c r="M974" i="5"/>
  <c r="L974" i="5"/>
  <c r="N973" i="5"/>
  <c r="M973" i="5"/>
  <c r="L973" i="5"/>
  <c r="N972" i="5"/>
  <c r="M972" i="5"/>
  <c r="L972" i="5"/>
  <c r="N971" i="5"/>
  <c r="M971" i="5"/>
  <c r="L971" i="5"/>
  <c r="N970" i="5"/>
  <c r="M970" i="5"/>
  <c r="L970" i="5"/>
  <c r="N968" i="5"/>
  <c r="M968" i="5"/>
  <c r="L968" i="5"/>
  <c r="N967" i="5"/>
  <c r="M967" i="5"/>
  <c r="L967" i="5"/>
  <c r="N966" i="5"/>
  <c r="M966" i="5"/>
  <c r="L966" i="5"/>
  <c r="N965" i="5"/>
  <c r="M965" i="5"/>
  <c r="L965" i="5"/>
  <c r="N964" i="5"/>
  <c r="M964" i="5"/>
  <c r="L964" i="5"/>
  <c r="N963" i="5"/>
  <c r="M963" i="5"/>
  <c r="L963" i="5"/>
  <c r="N962" i="5"/>
  <c r="M962" i="5"/>
  <c r="L962" i="5"/>
  <c r="N961" i="5"/>
  <c r="M961" i="5"/>
  <c r="L961" i="5"/>
  <c r="N960" i="5"/>
  <c r="M960" i="5"/>
  <c r="L960" i="5"/>
  <c r="N959" i="5"/>
  <c r="M959" i="5"/>
  <c r="L959" i="5"/>
  <c r="N958" i="5"/>
  <c r="M958" i="5"/>
  <c r="L958" i="5"/>
  <c r="N957" i="5"/>
  <c r="M957" i="5"/>
  <c r="L957" i="5"/>
  <c r="N956" i="5"/>
  <c r="M956" i="5"/>
  <c r="L956" i="5"/>
  <c r="N955" i="5"/>
  <c r="M955" i="5"/>
  <c r="L955" i="5"/>
  <c r="N945" i="5"/>
  <c r="M945" i="5"/>
  <c r="L945" i="5"/>
  <c r="N944" i="5"/>
  <c r="M944" i="5"/>
  <c r="L944" i="5"/>
  <c r="N943" i="5"/>
  <c r="M943" i="5"/>
  <c r="L943" i="5"/>
  <c r="N942" i="5"/>
  <c r="M942" i="5"/>
  <c r="L942" i="5"/>
  <c r="N941" i="5"/>
  <c r="M941" i="5"/>
  <c r="L941" i="5"/>
  <c r="N940" i="5"/>
  <c r="M940" i="5"/>
  <c r="L940" i="5"/>
  <c r="N939" i="5"/>
  <c r="M939" i="5"/>
  <c r="L939" i="5"/>
  <c r="N938" i="5"/>
  <c r="M938" i="5"/>
  <c r="L938" i="5"/>
  <c r="N937" i="5"/>
  <c r="M937" i="5"/>
  <c r="L937" i="5"/>
  <c r="N936" i="5"/>
  <c r="M936" i="5"/>
  <c r="L936" i="5"/>
  <c r="N935" i="5"/>
  <c r="M935" i="5"/>
  <c r="L935" i="5"/>
  <c r="N934" i="5"/>
  <c r="M934" i="5"/>
  <c r="L934" i="5"/>
  <c r="N933" i="5"/>
  <c r="M933" i="5"/>
  <c r="L933" i="5"/>
  <c r="N932" i="5"/>
  <c r="M932" i="5"/>
  <c r="L932" i="5"/>
  <c r="N930" i="5"/>
  <c r="M930" i="5"/>
  <c r="L930" i="5"/>
  <c r="N929" i="5"/>
  <c r="M929" i="5"/>
  <c r="L929" i="5"/>
  <c r="N928" i="5"/>
  <c r="M928" i="5"/>
  <c r="L928" i="5"/>
  <c r="N927" i="5"/>
  <c r="M927" i="5"/>
  <c r="L927" i="5"/>
  <c r="N926" i="5"/>
  <c r="M926" i="5"/>
  <c r="L926" i="5"/>
  <c r="N925" i="5"/>
  <c r="M925" i="5"/>
  <c r="L925" i="5"/>
  <c r="N924" i="5"/>
  <c r="M924" i="5"/>
  <c r="L924" i="5"/>
  <c r="N923" i="5"/>
  <c r="M923" i="5"/>
  <c r="L923" i="5"/>
  <c r="N922" i="5"/>
  <c r="M922" i="5"/>
  <c r="L922" i="5"/>
  <c r="N921" i="5"/>
  <c r="M921" i="5"/>
  <c r="L921" i="5"/>
  <c r="N920" i="5"/>
  <c r="M920" i="5"/>
  <c r="L920" i="5"/>
  <c r="N919" i="5"/>
  <c r="M919" i="5"/>
  <c r="L919" i="5"/>
  <c r="N918" i="5"/>
  <c r="M918" i="5"/>
  <c r="L918" i="5"/>
  <c r="N917" i="5"/>
  <c r="M917" i="5"/>
  <c r="L917" i="5"/>
  <c r="N907" i="5"/>
  <c r="M907" i="5"/>
  <c r="L907" i="5"/>
  <c r="N906" i="5"/>
  <c r="M906" i="5"/>
  <c r="L906" i="5"/>
  <c r="N905" i="5"/>
  <c r="M905" i="5"/>
  <c r="L905" i="5"/>
  <c r="N904" i="5"/>
  <c r="M904" i="5"/>
  <c r="L904" i="5"/>
  <c r="N903" i="5"/>
  <c r="M903" i="5"/>
  <c r="L903" i="5"/>
  <c r="N902" i="5"/>
  <c r="M902" i="5"/>
  <c r="L902" i="5"/>
  <c r="N901" i="5"/>
  <c r="M901" i="5"/>
  <c r="L901" i="5"/>
  <c r="N900" i="5"/>
  <c r="M900" i="5"/>
  <c r="L900" i="5"/>
  <c r="N899" i="5"/>
  <c r="M899" i="5"/>
  <c r="L899" i="5"/>
  <c r="N898" i="5"/>
  <c r="M898" i="5"/>
  <c r="L898" i="5"/>
  <c r="N897" i="5"/>
  <c r="M897" i="5"/>
  <c r="L897" i="5"/>
  <c r="N896" i="5"/>
  <c r="M896" i="5"/>
  <c r="L896" i="5"/>
  <c r="N895" i="5"/>
  <c r="M895" i="5"/>
  <c r="L895" i="5"/>
  <c r="N894" i="5"/>
  <c r="M894" i="5"/>
  <c r="L894" i="5"/>
  <c r="N892" i="5"/>
  <c r="M892" i="5"/>
  <c r="L892" i="5"/>
  <c r="N891" i="5"/>
  <c r="M891" i="5"/>
  <c r="L891" i="5"/>
  <c r="N890" i="5"/>
  <c r="M890" i="5"/>
  <c r="L890" i="5"/>
  <c r="N889" i="5"/>
  <c r="M889" i="5"/>
  <c r="L889" i="5"/>
  <c r="N888" i="5"/>
  <c r="M888" i="5"/>
  <c r="L888" i="5"/>
  <c r="N887" i="5"/>
  <c r="M887" i="5"/>
  <c r="L887" i="5"/>
  <c r="N886" i="5"/>
  <c r="M886" i="5"/>
  <c r="L886" i="5"/>
  <c r="N885" i="5"/>
  <c r="M885" i="5"/>
  <c r="L885" i="5"/>
  <c r="N884" i="5"/>
  <c r="M884" i="5"/>
  <c r="L884" i="5"/>
  <c r="N883" i="5"/>
  <c r="M883" i="5"/>
  <c r="L883" i="5"/>
  <c r="N882" i="5"/>
  <c r="M882" i="5"/>
  <c r="L882" i="5"/>
  <c r="N881" i="5"/>
  <c r="M881" i="5"/>
  <c r="L881" i="5"/>
  <c r="N880" i="5"/>
  <c r="M880" i="5"/>
  <c r="L880" i="5"/>
  <c r="N879" i="5"/>
  <c r="M879" i="5"/>
  <c r="L879" i="5"/>
  <c r="N869" i="5"/>
  <c r="M869" i="5"/>
  <c r="L869" i="5"/>
  <c r="N868" i="5"/>
  <c r="M868" i="5"/>
  <c r="L868" i="5"/>
  <c r="N867" i="5"/>
  <c r="M867" i="5"/>
  <c r="L867" i="5"/>
  <c r="N866" i="5"/>
  <c r="M866" i="5"/>
  <c r="L866" i="5"/>
  <c r="N865" i="5"/>
  <c r="M865" i="5"/>
  <c r="L865" i="5"/>
  <c r="N864" i="5"/>
  <c r="M864" i="5"/>
  <c r="L864" i="5"/>
  <c r="N863" i="5"/>
  <c r="M863" i="5"/>
  <c r="L863" i="5"/>
  <c r="N862" i="5"/>
  <c r="M862" i="5"/>
  <c r="L862" i="5"/>
  <c r="N861" i="5"/>
  <c r="M861" i="5"/>
  <c r="L861" i="5"/>
  <c r="N860" i="5"/>
  <c r="M860" i="5"/>
  <c r="L860" i="5"/>
  <c r="N859" i="5"/>
  <c r="M859" i="5"/>
  <c r="L859" i="5"/>
  <c r="N858" i="5"/>
  <c r="M858" i="5"/>
  <c r="L858" i="5"/>
  <c r="N857" i="5"/>
  <c r="M857" i="5"/>
  <c r="L857" i="5"/>
  <c r="N856" i="5"/>
  <c r="M856" i="5"/>
  <c r="L856" i="5"/>
  <c r="N854" i="5"/>
  <c r="M854" i="5"/>
  <c r="L854" i="5"/>
  <c r="N853" i="5"/>
  <c r="M853" i="5"/>
  <c r="L853" i="5"/>
  <c r="N852" i="5"/>
  <c r="M852" i="5"/>
  <c r="L852" i="5"/>
  <c r="N851" i="5"/>
  <c r="M851" i="5"/>
  <c r="L851" i="5"/>
  <c r="N850" i="5"/>
  <c r="M850" i="5"/>
  <c r="L850" i="5"/>
  <c r="N849" i="5"/>
  <c r="M849" i="5"/>
  <c r="L849" i="5"/>
  <c r="N848" i="5"/>
  <c r="M848" i="5"/>
  <c r="L848" i="5"/>
  <c r="N847" i="5"/>
  <c r="M847" i="5"/>
  <c r="L847" i="5"/>
  <c r="N846" i="5"/>
  <c r="M846" i="5"/>
  <c r="L846" i="5"/>
  <c r="N845" i="5"/>
  <c r="M845" i="5"/>
  <c r="L845" i="5"/>
  <c r="N844" i="5"/>
  <c r="M844" i="5"/>
  <c r="L844" i="5"/>
  <c r="N843" i="5"/>
  <c r="M843" i="5"/>
  <c r="L843" i="5"/>
  <c r="N842" i="5"/>
  <c r="M842" i="5"/>
  <c r="L842" i="5"/>
  <c r="N841" i="5"/>
  <c r="M841" i="5"/>
  <c r="L841" i="5"/>
  <c r="N831" i="5"/>
  <c r="M831" i="5"/>
  <c r="L831" i="5"/>
  <c r="N830" i="5"/>
  <c r="M830" i="5"/>
  <c r="L830" i="5"/>
  <c r="N829" i="5"/>
  <c r="M829" i="5"/>
  <c r="L829" i="5"/>
  <c r="N828" i="5"/>
  <c r="M828" i="5"/>
  <c r="L828" i="5"/>
  <c r="N827" i="5"/>
  <c r="M827" i="5"/>
  <c r="L827" i="5"/>
  <c r="N826" i="5"/>
  <c r="M826" i="5"/>
  <c r="L826" i="5"/>
  <c r="N825" i="5"/>
  <c r="M825" i="5"/>
  <c r="L825" i="5"/>
  <c r="N824" i="5"/>
  <c r="M824" i="5"/>
  <c r="L824" i="5"/>
  <c r="N823" i="5"/>
  <c r="M823" i="5"/>
  <c r="L823" i="5"/>
  <c r="N822" i="5"/>
  <c r="M822" i="5"/>
  <c r="L822" i="5"/>
  <c r="N821" i="5"/>
  <c r="M821" i="5"/>
  <c r="L821" i="5"/>
  <c r="N820" i="5"/>
  <c r="M820" i="5"/>
  <c r="L820" i="5"/>
  <c r="N819" i="5"/>
  <c r="M819" i="5"/>
  <c r="L819" i="5"/>
  <c r="N818" i="5"/>
  <c r="M818" i="5"/>
  <c r="L818" i="5"/>
  <c r="N816" i="5"/>
  <c r="M816" i="5"/>
  <c r="L816" i="5"/>
  <c r="N815" i="5"/>
  <c r="M815" i="5"/>
  <c r="L815" i="5"/>
  <c r="N814" i="5"/>
  <c r="M814" i="5"/>
  <c r="L814" i="5"/>
  <c r="N813" i="5"/>
  <c r="M813" i="5"/>
  <c r="L813" i="5"/>
  <c r="N812" i="5"/>
  <c r="M812" i="5"/>
  <c r="L812" i="5"/>
  <c r="N811" i="5"/>
  <c r="M811" i="5"/>
  <c r="L811" i="5"/>
  <c r="N810" i="5"/>
  <c r="M810" i="5"/>
  <c r="L810" i="5"/>
  <c r="N809" i="5"/>
  <c r="M809" i="5"/>
  <c r="L809" i="5"/>
  <c r="N808" i="5"/>
  <c r="M808" i="5"/>
  <c r="L808" i="5"/>
  <c r="N807" i="5"/>
  <c r="M807" i="5"/>
  <c r="L807" i="5"/>
  <c r="N806" i="5"/>
  <c r="M806" i="5"/>
  <c r="L806" i="5"/>
  <c r="N805" i="5"/>
  <c r="M805" i="5"/>
  <c r="L805" i="5"/>
  <c r="N804" i="5"/>
  <c r="M804" i="5"/>
  <c r="L804" i="5"/>
  <c r="N803" i="5"/>
  <c r="M803" i="5"/>
  <c r="L803" i="5"/>
  <c r="N793" i="5"/>
  <c r="M793" i="5"/>
  <c r="L793" i="5"/>
  <c r="N792" i="5"/>
  <c r="M792" i="5"/>
  <c r="L792" i="5"/>
  <c r="N791" i="5"/>
  <c r="M791" i="5"/>
  <c r="L791" i="5"/>
  <c r="N790" i="5"/>
  <c r="M790" i="5"/>
  <c r="L790" i="5"/>
  <c r="N789" i="5"/>
  <c r="M789" i="5"/>
  <c r="L789" i="5"/>
  <c r="N788" i="5"/>
  <c r="M788" i="5"/>
  <c r="L788" i="5"/>
  <c r="N787" i="5"/>
  <c r="M787" i="5"/>
  <c r="L787" i="5"/>
  <c r="N786" i="5"/>
  <c r="M786" i="5"/>
  <c r="L786" i="5"/>
  <c r="N785" i="5"/>
  <c r="M785" i="5"/>
  <c r="L785" i="5"/>
  <c r="N784" i="5"/>
  <c r="M784" i="5"/>
  <c r="L784" i="5"/>
  <c r="N783" i="5"/>
  <c r="M783" i="5"/>
  <c r="L783" i="5"/>
  <c r="N782" i="5"/>
  <c r="M782" i="5"/>
  <c r="L782" i="5"/>
  <c r="N781" i="5"/>
  <c r="M781" i="5"/>
  <c r="L781" i="5"/>
  <c r="N780" i="5"/>
  <c r="M780" i="5"/>
  <c r="L780" i="5"/>
  <c r="N778" i="5"/>
  <c r="M778" i="5"/>
  <c r="L778" i="5"/>
  <c r="N777" i="5"/>
  <c r="M777" i="5"/>
  <c r="L777" i="5"/>
  <c r="N776" i="5"/>
  <c r="M776" i="5"/>
  <c r="L776" i="5"/>
  <c r="N775" i="5"/>
  <c r="M775" i="5"/>
  <c r="L775" i="5"/>
  <c r="N774" i="5"/>
  <c r="M774" i="5"/>
  <c r="L774" i="5"/>
  <c r="N773" i="5"/>
  <c r="M773" i="5"/>
  <c r="L773" i="5"/>
  <c r="N772" i="5"/>
  <c r="M772" i="5"/>
  <c r="L772" i="5"/>
  <c r="N771" i="5"/>
  <c r="M771" i="5"/>
  <c r="L771" i="5"/>
  <c r="N770" i="5"/>
  <c r="M770" i="5"/>
  <c r="L770" i="5"/>
  <c r="N769" i="5"/>
  <c r="M769" i="5"/>
  <c r="L769" i="5"/>
  <c r="N768" i="5"/>
  <c r="M768" i="5"/>
  <c r="L768" i="5"/>
  <c r="N767" i="5"/>
  <c r="M767" i="5"/>
  <c r="L767" i="5"/>
  <c r="N766" i="5"/>
  <c r="M766" i="5"/>
  <c r="L766" i="5"/>
  <c r="N765" i="5"/>
  <c r="M765" i="5"/>
  <c r="L765" i="5"/>
  <c r="N755" i="5"/>
  <c r="M755" i="5"/>
  <c r="L755" i="5"/>
  <c r="N754" i="5"/>
  <c r="M754" i="5"/>
  <c r="L754" i="5"/>
  <c r="N753" i="5"/>
  <c r="M753" i="5"/>
  <c r="L753" i="5"/>
  <c r="N752" i="5"/>
  <c r="M752" i="5"/>
  <c r="L752" i="5"/>
  <c r="N751" i="5"/>
  <c r="M751" i="5"/>
  <c r="L751" i="5"/>
  <c r="N750" i="5"/>
  <c r="M750" i="5"/>
  <c r="L750" i="5"/>
  <c r="N749" i="5"/>
  <c r="M749" i="5"/>
  <c r="L749" i="5"/>
  <c r="N748" i="5"/>
  <c r="M748" i="5"/>
  <c r="L748" i="5"/>
  <c r="N747" i="5"/>
  <c r="M747" i="5"/>
  <c r="L747" i="5"/>
  <c r="N746" i="5"/>
  <c r="M746" i="5"/>
  <c r="L746" i="5"/>
  <c r="N745" i="5"/>
  <c r="M745" i="5"/>
  <c r="L745" i="5"/>
  <c r="N744" i="5"/>
  <c r="M744" i="5"/>
  <c r="L744" i="5"/>
  <c r="N743" i="5"/>
  <c r="M743" i="5"/>
  <c r="L743" i="5"/>
  <c r="N742" i="5"/>
  <c r="M742" i="5"/>
  <c r="L742" i="5"/>
  <c r="N740" i="5"/>
  <c r="M740" i="5"/>
  <c r="L740" i="5"/>
  <c r="N739" i="5"/>
  <c r="M739" i="5"/>
  <c r="L739" i="5"/>
  <c r="N738" i="5"/>
  <c r="M738" i="5"/>
  <c r="L738" i="5"/>
  <c r="N737" i="5"/>
  <c r="M737" i="5"/>
  <c r="L737" i="5"/>
  <c r="N736" i="5"/>
  <c r="M736" i="5"/>
  <c r="L736" i="5"/>
  <c r="N735" i="5"/>
  <c r="M735" i="5"/>
  <c r="L735" i="5"/>
  <c r="N734" i="5"/>
  <c r="M734" i="5"/>
  <c r="L734" i="5"/>
  <c r="N733" i="5"/>
  <c r="M733" i="5"/>
  <c r="L733" i="5"/>
  <c r="N732" i="5"/>
  <c r="M732" i="5"/>
  <c r="L732" i="5"/>
  <c r="N731" i="5"/>
  <c r="M731" i="5"/>
  <c r="L731" i="5"/>
  <c r="N730" i="5"/>
  <c r="M730" i="5"/>
  <c r="L730" i="5"/>
  <c r="N729" i="5"/>
  <c r="M729" i="5"/>
  <c r="L729" i="5"/>
  <c r="N728" i="5"/>
  <c r="M728" i="5"/>
  <c r="L728" i="5"/>
  <c r="N727" i="5"/>
  <c r="M727" i="5"/>
  <c r="L727" i="5"/>
  <c r="N717" i="5"/>
  <c r="M717" i="5"/>
  <c r="L717" i="5"/>
  <c r="N716" i="5"/>
  <c r="M716" i="5"/>
  <c r="L716" i="5"/>
  <c r="N715" i="5"/>
  <c r="M715" i="5"/>
  <c r="L715" i="5"/>
  <c r="N714" i="5"/>
  <c r="M714" i="5"/>
  <c r="L714" i="5"/>
  <c r="N713" i="5"/>
  <c r="M713" i="5"/>
  <c r="L713" i="5"/>
  <c r="N712" i="5"/>
  <c r="M712" i="5"/>
  <c r="L712" i="5"/>
  <c r="N711" i="5"/>
  <c r="M711" i="5"/>
  <c r="L711" i="5"/>
  <c r="N710" i="5"/>
  <c r="M710" i="5"/>
  <c r="L710" i="5"/>
  <c r="N709" i="5"/>
  <c r="M709" i="5"/>
  <c r="L709" i="5"/>
  <c r="N708" i="5"/>
  <c r="M708" i="5"/>
  <c r="L708" i="5"/>
  <c r="N707" i="5"/>
  <c r="M707" i="5"/>
  <c r="L707" i="5"/>
  <c r="N706" i="5"/>
  <c r="M706" i="5"/>
  <c r="L706" i="5"/>
  <c r="N705" i="5"/>
  <c r="M705" i="5"/>
  <c r="L705" i="5"/>
  <c r="N704" i="5"/>
  <c r="M704" i="5"/>
  <c r="L704" i="5"/>
  <c r="N702" i="5"/>
  <c r="M702" i="5"/>
  <c r="L702" i="5"/>
  <c r="N701" i="5"/>
  <c r="M701" i="5"/>
  <c r="L701" i="5"/>
  <c r="N700" i="5"/>
  <c r="M700" i="5"/>
  <c r="L700" i="5"/>
  <c r="N699" i="5"/>
  <c r="M699" i="5"/>
  <c r="L699" i="5"/>
  <c r="N698" i="5"/>
  <c r="M698" i="5"/>
  <c r="L698" i="5"/>
  <c r="N697" i="5"/>
  <c r="M697" i="5"/>
  <c r="L697" i="5"/>
  <c r="N696" i="5"/>
  <c r="M696" i="5"/>
  <c r="L696" i="5"/>
  <c r="N695" i="5"/>
  <c r="M695" i="5"/>
  <c r="L695" i="5"/>
  <c r="N694" i="5"/>
  <c r="M694" i="5"/>
  <c r="L694" i="5"/>
  <c r="N693" i="5"/>
  <c r="M693" i="5"/>
  <c r="L693" i="5"/>
  <c r="N692" i="5"/>
  <c r="M692" i="5"/>
  <c r="L692" i="5"/>
  <c r="N691" i="5"/>
  <c r="M691" i="5"/>
  <c r="L691" i="5"/>
  <c r="N690" i="5"/>
  <c r="M690" i="5"/>
  <c r="L690" i="5"/>
  <c r="N689" i="5"/>
  <c r="M689" i="5"/>
  <c r="L689" i="5"/>
  <c r="N679" i="5"/>
  <c r="M679" i="5"/>
  <c r="L679" i="5"/>
  <c r="N678" i="5"/>
  <c r="M678" i="5"/>
  <c r="L678" i="5"/>
  <c r="N677" i="5"/>
  <c r="M677" i="5"/>
  <c r="L677" i="5"/>
  <c r="N676" i="5"/>
  <c r="M676" i="5"/>
  <c r="L676" i="5"/>
  <c r="N675" i="5"/>
  <c r="M675" i="5"/>
  <c r="L675" i="5"/>
  <c r="N674" i="5"/>
  <c r="M674" i="5"/>
  <c r="L674" i="5"/>
  <c r="N673" i="5"/>
  <c r="M673" i="5"/>
  <c r="L673" i="5"/>
  <c r="N672" i="5"/>
  <c r="M672" i="5"/>
  <c r="L672" i="5"/>
  <c r="N671" i="5"/>
  <c r="M671" i="5"/>
  <c r="L671" i="5"/>
  <c r="N670" i="5"/>
  <c r="M670" i="5"/>
  <c r="L670" i="5"/>
  <c r="N669" i="5"/>
  <c r="M669" i="5"/>
  <c r="L669" i="5"/>
  <c r="N668" i="5"/>
  <c r="M668" i="5"/>
  <c r="L668" i="5"/>
  <c r="N667" i="5"/>
  <c r="M667" i="5"/>
  <c r="L667" i="5"/>
  <c r="N666" i="5"/>
  <c r="M666" i="5"/>
  <c r="L666" i="5"/>
  <c r="N664" i="5"/>
  <c r="M664" i="5"/>
  <c r="L664" i="5"/>
  <c r="N663" i="5"/>
  <c r="M663" i="5"/>
  <c r="L663" i="5"/>
  <c r="N662" i="5"/>
  <c r="M662" i="5"/>
  <c r="L662" i="5"/>
  <c r="N661" i="5"/>
  <c r="M661" i="5"/>
  <c r="L661" i="5"/>
  <c r="N660" i="5"/>
  <c r="M660" i="5"/>
  <c r="L660" i="5"/>
  <c r="N659" i="5"/>
  <c r="M659" i="5"/>
  <c r="L659" i="5"/>
  <c r="N658" i="5"/>
  <c r="M658" i="5"/>
  <c r="L658" i="5"/>
  <c r="N657" i="5"/>
  <c r="M657" i="5"/>
  <c r="L657" i="5"/>
  <c r="N656" i="5"/>
  <c r="M656" i="5"/>
  <c r="L656" i="5"/>
  <c r="N655" i="5"/>
  <c r="M655" i="5"/>
  <c r="L655" i="5"/>
  <c r="N654" i="5"/>
  <c r="M654" i="5"/>
  <c r="L654" i="5"/>
  <c r="N653" i="5"/>
  <c r="M653" i="5"/>
  <c r="L653" i="5"/>
  <c r="N652" i="5"/>
  <c r="M652" i="5"/>
  <c r="L652" i="5"/>
  <c r="N651" i="5"/>
  <c r="M651" i="5"/>
  <c r="L651" i="5"/>
  <c r="N641" i="5"/>
  <c r="M641" i="5"/>
  <c r="L641" i="5"/>
  <c r="N640" i="5"/>
  <c r="M640" i="5"/>
  <c r="L640" i="5"/>
  <c r="N639" i="5"/>
  <c r="M639" i="5"/>
  <c r="L639" i="5"/>
  <c r="N638" i="5"/>
  <c r="M638" i="5"/>
  <c r="L638" i="5"/>
  <c r="N637" i="5"/>
  <c r="M637" i="5"/>
  <c r="L637" i="5"/>
  <c r="N636" i="5"/>
  <c r="M636" i="5"/>
  <c r="L636" i="5"/>
  <c r="N635" i="5"/>
  <c r="M635" i="5"/>
  <c r="L635" i="5"/>
  <c r="N634" i="5"/>
  <c r="M634" i="5"/>
  <c r="L634" i="5"/>
  <c r="N633" i="5"/>
  <c r="M633" i="5"/>
  <c r="L633" i="5"/>
  <c r="N632" i="5"/>
  <c r="M632" i="5"/>
  <c r="L632" i="5"/>
  <c r="N631" i="5"/>
  <c r="M631" i="5"/>
  <c r="L631" i="5"/>
  <c r="N630" i="5"/>
  <c r="M630" i="5"/>
  <c r="L630" i="5"/>
  <c r="N629" i="5"/>
  <c r="M629" i="5"/>
  <c r="L629" i="5"/>
  <c r="N628" i="5"/>
  <c r="M628" i="5"/>
  <c r="L628" i="5"/>
  <c r="N626" i="5"/>
  <c r="M626" i="5"/>
  <c r="L626" i="5"/>
  <c r="N625" i="5"/>
  <c r="M625" i="5"/>
  <c r="L625" i="5"/>
  <c r="N624" i="5"/>
  <c r="M624" i="5"/>
  <c r="L624" i="5"/>
  <c r="N623" i="5"/>
  <c r="M623" i="5"/>
  <c r="L623" i="5"/>
  <c r="N622" i="5"/>
  <c r="M622" i="5"/>
  <c r="L622" i="5"/>
  <c r="N621" i="5"/>
  <c r="M621" i="5"/>
  <c r="L621" i="5"/>
  <c r="N620" i="5"/>
  <c r="M620" i="5"/>
  <c r="L620" i="5"/>
  <c r="N619" i="5"/>
  <c r="M619" i="5"/>
  <c r="L619" i="5"/>
  <c r="N618" i="5"/>
  <c r="M618" i="5"/>
  <c r="L618" i="5"/>
  <c r="N617" i="5"/>
  <c r="M617" i="5"/>
  <c r="L617" i="5"/>
  <c r="N616" i="5"/>
  <c r="M616" i="5"/>
  <c r="L616" i="5"/>
  <c r="N615" i="5"/>
  <c r="M615" i="5"/>
  <c r="L615" i="5"/>
  <c r="N614" i="5"/>
  <c r="M614" i="5"/>
  <c r="L614" i="5"/>
  <c r="N613" i="5"/>
  <c r="M613" i="5"/>
  <c r="L613" i="5"/>
  <c r="N603" i="5"/>
  <c r="M603" i="5"/>
  <c r="L603" i="5"/>
  <c r="N602" i="5"/>
  <c r="M602" i="5"/>
  <c r="L602" i="5"/>
  <c r="N601" i="5"/>
  <c r="M601" i="5"/>
  <c r="L601" i="5"/>
  <c r="N600" i="5"/>
  <c r="M600" i="5"/>
  <c r="L600" i="5"/>
  <c r="N599" i="5"/>
  <c r="M599" i="5"/>
  <c r="L599" i="5"/>
  <c r="N598" i="5"/>
  <c r="M598" i="5"/>
  <c r="L598" i="5"/>
  <c r="N597" i="5"/>
  <c r="M597" i="5"/>
  <c r="L597" i="5"/>
  <c r="N596" i="5"/>
  <c r="M596" i="5"/>
  <c r="L596" i="5"/>
  <c r="N595" i="5"/>
  <c r="M595" i="5"/>
  <c r="L595" i="5"/>
  <c r="N594" i="5"/>
  <c r="M594" i="5"/>
  <c r="L594" i="5"/>
  <c r="N593" i="5"/>
  <c r="M593" i="5"/>
  <c r="L593" i="5"/>
  <c r="N592" i="5"/>
  <c r="M592" i="5"/>
  <c r="L592" i="5"/>
  <c r="N591" i="5"/>
  <c r="M591" i="5"/>
  <c r="L591" i="5"/>
  <c r="N590" i="5"/>
  <c r="M590" i="5"/>
  <c r="L590" i="5"/>
  <c r="N588" i="5"/>
  <c r="M588" i="5"/>
  <c r="L588" i="5"/>
  <c r="N587" i="5"/>
  <c r="M587" i="5"/>
  <c r="L587" i="5"/>
  <c r="N586" i="5"/>
  <c r="M586" i="5"/>
  <c r="L586" i="5"/>
  <c r="N585" i="5"/>
  <c r="M585" i="5"/>
  <c r="L585" i="5"/>
  <c r="N584" i="5"/>
  <c r="M584" i="5"/>
  <c r="L584" i="5"/>
  <c r="N583" i="5"/>
  <c r="M583" i="5"/>
  <c r="L583" i="5"/>
  <c r="N582" i="5"/>
  <c r="M582" i="5"/>
  <c r="L582" i="5"/>
  <c r="N581" i="5"/>
  <c r="M581" i="5"/>
  <c r="L581" i="5"/>
  <c r="N580" i="5"/>
  <c r="M580" i="5"/>
  <c r="L580" i="5"/>
  <c r="N579" i="5"/>
  <c r="M579" i="5"/>
  <c r="L579" i="5"/>
  <c r="N578" i="5"/>
  <c r="M578" i="5"/>
  <c r="L578" i="5"/>
  <c r="N577" i="5"/>
  <c r="M577" i="5"/>
  <c r="L577" i="5"/>
  <c r="N576" i="5"/>
  <c r="M576" i="5"/>
  <c r="L576" i="5"/>
  <c r="N575" i="5"/>
  <c r="M575" i="5"/>
  <c r="L575" i="5"/>
  <c r="N565" i="5"/>
  <c r="M565" i="5"/>
  <c r="L565" i="5"/>
  <c r="N564" i="5"/>
  <c r="M564" i="5"/>
  <c r="L564" i="5"/>
  <c r="N563" i="5"/>
  <c r="M563" i="5"/>
  <c r="L563" i="5"/>
  <c r="N562" i="5"/>
  <c r="M562" i="5"/>
  <c r="L562" i="5"/>
  <c r="N561" i="5"/>
  <c r="M561" i="5"/>
  <c r="L561" i="5"/>
  <c r="N560" i="5"/>
  <c r="M560" i="5"/>
  <c r="L560" i="5"/>
  <c r="N559" i="5"/>
  <c r="M559" i="5"/>
  <c r="L559" i="5"/>
  <c r="N558" i="5"/>
  <c r="M558" i="5"/>
  <c r="L558" i="5"/>
  <c r="N557" i="5"/>
  <c r="M557" i="5"/>
  <c r="L557" i="5"/>
  <c r="N556" i="5"/>
  <c r="M556" i="5"/>
  <c r="L556" i="5"/>
  <c r="N555" i="5"/>
  <c r="M555" i="5"/>
  <c r="L555" i="5"/>
  <c r="N554" i="5"/>
  <c r="M554" i="5"/>
  <c r="L554" i="5"/>
  <c r="N553" i="5"/>
  <c r="M553" i="5"/>
  <c r="L553" i="5"/>
  <c r="N552" i="5"/>
  <c r="M552" i="5"/>
  <c r="L552" i="5"/>
  <c r="N550" i="5"/>
  <c r="M550" i="5"/>
  <c r="L550" i="5"/>
  <c r="N549" i="5"/>
  <c r="M549" i="5"/>
  <c r="L549" i="5"/>
  <c r="N548" i="5"/>
  <c r="M548" i="5"/>
  <c r="L548" i="5"/>
  <c r="N547" i="5"/>
  <c r="M547" i="5"/>
  <c r="L547" i="5"/>
  <c r="N546" i="5"/>
  <c r="M546" i="5"/>
  <c r="L546" i="5"/>
  <c r="N545" i="5"/>
  <c r="M545" i="5"/>
  <c r="L545" i="5"/>
  <c r="N544" i="5"/>
  <c r="M544" i="5"/>
  <c r="L544" i="5"/>
  <c r="N543" i="5"/>
  <c r="M543" i="5"/>
  <c r="L543" i="5"/>
  <c r="N542" i="5"/>
  <c r="M542" i="5"/>
  <c r="L542" i="5"/>
  <c r="N541" i="5"/>
  <c r="M541" i="5"/>
  <c r="L541" i="5"/>
  <c r="N540" i="5"/>
  <c r="M540" i="5"/>
  <c r="L540" i="5"/>
  <c r="N539" i="5"/>
  <c r="M539" i="5"/>
  <c r="L539" i="5"/>
  <c r="N538" i="5"/>
  <c r="M538" i="5"/>
  <c r="L538" i="5"/>
  <c r="N537" i="5"/>
  <c r="M537" i="5"/>
  <c r="L537" i="5"/>
  <c r="N527" i="5"/>
  <c r="M527" i="5"/>
  <c r="L527" i="5"/>
  <c r="N526" i="5"/>
  <c r="M526" i="5"/>
  <c r="L526" i="5"/>
  <c r="N525" i="5"/>
  <c r="M525" i="5"/>
  <c r="L525" i="5"/>
  <c r="N524" i="5"/>
  <c r="M524" i="5"/>
  <c r="L524" i="5"/>
  <c r="N523" i="5"/>
  <c r="M523" i="5"/>
  <c r="L523" i="5"/>
  <c r="N522" i="5"/>
  <c r="M522" i="5"/>
  <c r="L522" i="5"/>
  <c r="N521" i="5"/>
  <c r="M521" i="5"/>
  <c r="L521" i="5"/>
  <c r="N520" i="5"/>
  <c r="M520" i="5"/>
  <c r="L520" i="5"/>
  <c r="N519" i="5"/>
  <c r="M519" i="5"/>
  <c r="L519" i="5"/>
  <c r="N518" i="5"/>
  <c r="M518" i="5"/>
  <c r="L518" i="5"/>
  <c r="N517" i="5"/>
  <c r="M517" i="5"/>
  <c r="L517" i="5"/>
  <c r="N516" i="5"/>
  <c r="M516" i="5"/>
  <c r="L516" i="5"/>
  <c r="N515" i="5"/>
  <c r="M515" i="5"/>
  <c r="L515" i="5"/>
  <c r="N514" i="5"/>
  <c r="M514" i="5"/>
  <c r="L514" i="5"/>
  <c r="N512" i="5"/>
  <c r="M512" i="5"/>
  <c r="L512" i="5"/>
  <c r="N511" i="5"/>
  <c r="M511" i="5"/>
  <c r="L511" i="5"/>
  <c r="N510" i="5"/>
  <c r="M510" i="5"/>
  <c r="L510" i="5"/>
  <c r="N509" i="5"/>
  <c r="M509" i="5"/>
  <c r="L509" i="5"/>
  <c r="N508" i="5"/>
  <c r="M508" i="5"/>
  <c r="L508" i="5"/>
  <c r="N507" i="5"/>
  <c r="M507" i="5"/>
  <c r="L507" i="5"/>
  <c r="N506" i="5"/>
  <c r="M506" i="5"/>
  <c r="L506" i="5"/>
  <c r="N505" i="5"/>
  <c r="M505" i="5"/>
  <c r="L505" i="5"/>
  <c r="N504" i="5"/>
  <c r="M504" i="5"/>
  <c r="L504" i="5"/>
  <c r="N503" i="5"/>
  <c r="M503" i="5"/>
  <c r="L503" i="5"/>
  <c r="N502" i="5"/>
  <c r="M502" i="5"/>
  <c r="L502" i="5"/>
  <c r="N501" i="5"/>
  <c r="M501" i="5"/>
  <c r="L501" i="5"/>
  <c r="N500" i="5"/>
  <c r="M500" i="5"/>
  <c r="L500" i="5"/>
  <c r="N499" i="5"/>
  <c r="M499" i="5"/>
  <c r="L499" i="5"/>
  <c r="N489" i="5"/>
  <c r="M489" i="5"/>
  <c r="L489" i="5"/>
  <c r="N488" i="5"/>
  <c r="M488" i="5"/>
  <c r="L488" i="5"/>
  <c r="N487" i="5"/>
  <c r="M487" i="5"/>
  <c r="L487" i="5"/>
  <c r="N486" i="5"/>
  <c r="M486" i="5"/>
  <c r="L486" i="5"/>
  <c r="N485" i="5"/>
  <c r="M485" i="5"/>
  <c r="L485" i="5"/>
  <c r="N484" i="5"/>
  <c r="M484" i="5"/>
  <c r="L484" i="5"/>
  <c r="N483" i="5"/>
  <c r="M483" i="5"/>
  <c r="L483" i="5"/>
  <c r="N482" i="5"/>
  <c r="M482" i="5"/>
  <c r="L482" i="5"/>
  <c r="N481" i="5"/>
  <c r="M481" i="5"/>
  <c r="L481" i="5"/>
  <c r="N480" i="5"/>
  <c r="M480" i="5"/>
  <c r="L480" i="5"/>
  <c r="N479" i="5"/>
  <c r="M479" i="5"/>
  <c r="L479" i="5"/>
  <c r="N478" i="5"/>
  <c r="M478" i="5"/>
  <c r="L478" i="5"/>
  <c r="N477" i="5"/>
  <c r="M477" i="5"/>
  <c r="L477" i="5"/>
  <c r="N476" i="5"/>
  <c r="M476" i="5"/>
  <c r="L476" i="5"/>
  <c r="N474" i="5"/>
  <c r="M474" i="5"/>
  <c r="L474" i="5"/>
  <c r="N473" i="5"/>
  <c r="M473" i="5"/>
  <c r="L473" i="5"/>
  <c r="N472" i="5"/>
  <c r="M472" i="5"/>
  <c r="L472" i="5"/>
  <c r="N471" i="5"/>
  <c r="M471" i="5"/>
  <c r="L471" i="5"/>
  <c r="N470" i="5"/>
  <c r="M470" i="5"/>
  <c r="L470" i="5"/>
  <c r="N469" i="5"/>
  <c r="M469" i="5"/>
  <c r="L469" i="5"/>
  <c r="N468" i="5"/>
  <c r="M468" i="5"/>
  <c r="L468" i="5"/>
  <c r="N467" i="5"/>
  <c r="M467" i="5"/>
  <c r="L467" i="5"/>
  <c r="N466" i="5"/>
  <c r="M466" i="5"/>
  <c r="L466" i="5"/>
  <c r="N465" i="5"/>
  <c r="M465" i="5"/>
  <c r="L465" i="5"/>
  <c r="N464" i="5"/>
  <c r="M464" i="5"/>
  <c r="L464" i="5"/>
  <c r="N463" i="5"/>
  <c r="M463" i="5"/>
  <c r="L463" i="5"/>
  <c r="N462" i="5"/>
  <c r="M462" i="5"/>
  <c r="L462" i="5"/>
  <c r="N461" i="5"/>
  <c r="M461" i="5"/>
  <c r="L461" i="5"/>
  <c r="N451" i="5"/>
  <c r="M451" i="5"/>
  <c r="L451" i="5"/>
  <c r="N450" i="5"/>
  <c r="M450" i="5"/>
  <c r="L450" i="5"/>
  <c r="N449" i="5"/>
  <c r="M449" i="5"/>
  <c r="L449" i="5"/>
  <c r="N448" i="5"/>
  <c r="M448" i="5"/>
  <c r="L448" i="5"/>
  <c r="N447" i="5"/>
  <c r="M447" i="5"/>
  <c r="L447" i="5"/>
  <c r="N446" i="5"/>
  <c r="M446" i="5"/>
  <c r="L446" i="5"/>
  <c r="N445" i="5"/>
  <c r="M445" i="5"/>
  <c r="L445" i="5"/>
  <c r="N444" i="5"/>
  <c r="M444" i="5"/>
  <c r="L444" i="5"/>
  <c r="N443" i="5"/>
  <c r="M443" i="5"/>
  <c r="L443" i="5"/>
  <c r="N442" i="5"/>
  <c r="M442" i="5"/>
  <c r="L442" i="5"/>
  <c r="N441" i="5"/>
  <c r="M441" i="5"/>
  <c r="L441" i="5"/>
  <c r="N440" i="5"/>
  <c r="M440" i="5"/>
  <c r="L440" i="5"/>
  <c r="N439" i="5"/>
  <c r="M439" i="5"/>
  <c r="L439" i="5"/>
  <c r="N438" i="5"/>
  <c r="M438" i="5"/>
  <c r="L438" i="5"/>
  <c r="N436" i="5"/>
  <c r="M436" i="5"/>
  <c r="L436" i="5"/>
  <c r="N435" i="5"/>
  <c r="M435" i="5"/>
  <c r="L435" i="5"/>
  <c r="N434" i="5"/>
  <c r="M434" i="5"/>
  <c r="L434" i="5"/>
  <c r="N433" i="5"/>
  <c r="M433" i="5"/>
  <c r="L433" i="5"/>
  <c r="N432" i="5"/>
  <c r="M432" i="5"/>
  <c r="L432" i="5"/>
  <c r="N431" i="5"/>
  <c r="M431" i="5"/>
  <c r="L431" i="5"/>
  <c r="N430" i="5"/>
  <c r="M430" i="5"/>
  <c r="L430" i="5"/>
  <c r="N429" i="5"/>
  <c r="M429" i="5"/>
  <c r="L429" i="5"/>
  <c r="N428" i="5"/>
  <c r="M428" i="5"/>
  <c r="L428" i="5"/>
  <c r="N427" i="5"/>
  <c r="M427" i="5"/>
  <c r="L427" i="5"/>
  <c r="N426" i="5"/>
  <c r="M426" i="5"/>
  <c r="L426" i="5"/>
  <c r="N425" i="5"/>
  <c r="M425" i="5"/>
  <c r="L425" i="5"/>
  <c r="N424" i="5"/>
  <c r="M424" i="5"/>
  <c r="L424" i="5"/>
  <c r="N423" i="5"/>
  <c r="M423" i="5"/>
  <c r="L423" i="5"/>
  <c r="N413" i="5"/>
  <c r="M413" i="5"/>
  <c r="L413" i="5"/>
  <c r="N412" i="5"/>
  <c r="M412" i="5"/>
  <c r="L412" i="5"/>
  <c r="N411" i="5"/>
  <c r="M411" i="5"/>
  <c r="L411" i="5"/>
  <c r="N410" i="5"/>
  <c r="M410" i="5"/>
  <c r="L410" i="5"/>
  <c r="N409" i="5"/>
  <c r="M409" i="5"/>
  <c r="L409" i="5"/>
  <c r="N408" i="5"/>
  <c r="M408" i="5"/>
  <c r="L408" i="5"/>
  <c r="N407" i="5"/>
  <c r="M407" i="5"/>
  <c r="L407" i="5"/>
  <c r="N406" i="5"/>
  <c r="M406" i="5"/>
  <c r="L406" i="5"/>
  <c r="N405" i="5"/>
  <c r="M405" i="5"/>
  <c r="L405" i="5"/>
  <c r="N404" i="5"/>
  <c r="M404" i="5"/>
  <c r="L404" i="5"/>
  <c r="N403" i="5"/>
  <c r="M403" i="5"/>
  <c r="L403" i="5"/>
  <c r="N402" i="5"/>
  <c r="M402" i="5"/>
  <c r="L402" i="5"/>
  <c r="N401" i="5"/>
  <c r="M401" i="5"/>
  <c r="L401" i="5"/>
  <c r="N400" i="5"/>
  <c r="M400" i="5"/>
  <c r="L400" i="5"/>
  <c r="N398" i="5"/>
  <c r="M398" i="5"/>
  <c r="L398" i="5"/>
  <c r="N397" i="5"/>
  <c r="M397" i="5"/>
  <c r="L397" i="5"/>
  <c r="N396" i="5"/>
  <c r="M396" i="5"/>
  <c r="L396" i="5"/>
  <c r="N395" i="5"/>
  <c r="M395" i="5"/>
  <c r="L395" i="5"/>
  <c r="N394" i="5"/>
  <c r="M394" i="5"/>
  <c r="L394" i="5"/>
  <c r="N393" i="5"/>
  <c r="M393" i="5"/>
  <c r="L393" i="5"/>
  <c r="N392" i="5"/>
  <c r="M392" i="5"/>
  <c r="L392" i="5"/>
  <c r="N391" i="5"/>
  <c r="M391" i="5"/>
  <c r="L391" i="5"/>
  <c r="N390" i="5"/>
  <c r="M390" i="5"/>
  <c r="L390" i="5"/>
  <c r="N389" i="5"/>
  <c r="M389" i="5"/>
  <c r="L389" i="5"/>
  <c r="N388" i="5"/>
  <c r="M388" i="5"/>
  <c r="L388" i="5"/>
  <c r="N387" i="5"/>
  <c r="M387" i="5"/>
  <c r="L387" i="5"/>
  <c r="N386" i="5"/>
  <c r="M386" i="5"/>
  <c r="L386" i="5"/>
  <c r="N385" i="5"/>
  <c r="M385" i="5"/>
  <c r="L385" i="5"/>
  <c r="N375" i="5"/>
  <c r="M375" i="5"/>
  <c r="L375" i="5"/>
  <c r="N374" i="5"/>
  <c r="M374" i="5"/>
  <c r="L374" i="5"/>
  <c r="N373" i="5"/>
  <c r="M373" i="5"/>
  <c r="L373" i="5"/>
  <c r="N372" i="5"/>
  <c r="M372" i="5"/>
  <c r="L372" i="5"/>
  <c r="N371" i="5"/>
  <c r="M371" i="5"/>
  <c r="L371" i="5"/>
  <c r="N370" i="5"/>
  <c r="M370" i="5"/>
  <c r="L370" i="5"/>
  <c r="N369" i="5"/>
  <c r="M369" i="5"/>
  <c r="L369" i="5"/>
  <c r="N368" i="5"/>
  <c r="M368" i="5"/>
  <c r="L368" i="5"/>
  <c r="N367" i="5"/>
  <c r="M367" i="5"/>
  <c r="L367" i="5"/>
  <c r="N366" i="5"/>
  <c r="M366" i="5"/>
  <c r="L366" i="5"/>
  <c r="N365" i="5"/>
  <c r="M365" i="5"/>
  <c r="L365" i="5"/>
  <c r="N364" i="5"/>
  <c r="M364" i="5"/>
  <c r="L364" i="5"/>
  <c r="N363" i="5"/>
  <c r="M363" i="5"/>
  <c r="L363" i="5"/>
  <c r="N362" i="5"/>
  <c r="M362" i="5"/>
  <c r="L362" i="5"/>
  <c r="N360" i="5"/>
  <c r="M360" i="5"/>
  <c r="L360" i="5"/>
  <c r="N359" i="5"/>
  <c r="M359" i="5"/>
  <c r="L359" i="5"/>
  <c r="N358" i="5"/>
  <c r="M358" i="5"/>
  <c r="L358" i="5"/>
  <c r="N357" i="5"/>
  <c r="M357" i="5"/>
  <c r="L357" i="5"/>
  <c r="N356" i="5"/>
  <c r="M356" i="5"/>
  <c r="L356" i="5"/>
  <c r="N355" i="5"/>
  <c r="M355" i="5"/>
  <c r="L355" i="5"/>
  <c r="N354" i="5"/>
  <c r="M354" i="5"/>
  <c r="L354" i="5"/>
  <c r="N353" i="5"/>
  <c r="M353" i="5"/>
  <c r="L353" i="5"/>
  <c r="N352" i="5"/>
  <c r="M352" i="5"/>
  <c r="L352" i="5"/>
  <c r="N351" i="5"/>
  <c r="M351" i="5"/>
  <c r="L351" i="5"/>
  <c r="N350" i="5"/>
  <c r="M350" i="5"/>
  <c r="L350" i="5"/>
  <c r="N349" i="5"/>
  <c r="M349" i="5"/>
  <c r="L349" i="5"/>
  <c r="N348" i="5"/>
  <c r="M348" i="5"/>
  <c r="L348" i="5"/>
  <c r="N347" i="5"/>
  <c r="M347" i="5"/>
  <c r="L347" i="5"/>
  <c r="N337" i="5"/>
  <c r="M337" i="5"/>
  <c r="L337" i="5"/>
  <c r="N336" i="5"/>
  <c r="M336" i="5"/>
  <c r="L336" i="5"/>
  <c r="N335" i="5"/>
  <c r="M335" i="5"/>
  <c r="L335" i="5"/>
  <c r="N334" i="5"/>
  <c r="M334" i="5"/>
  <c r="L334" i="5"/>
  <c r="N333" i="5"/>
  <c r="M333" i="5"/>
  <c r="L333" i="5"/>
  <c r="N332" i="5"/>
  <c r="M332" i="5"/>
  <c r="L332" i="5"/>
  <c r="N331" i="5"/>
  <c r="M331" i="5"/>
  <c r="L331" i="5"/>
  <c r="N330" i="5"/>
  <c r="M330" i="5"/>
  <c r="L330" i="5"/>
  <c r="N329" i="5"/>
  <c r="M329" i="5"/>
  <c r="L329" i="5"/>
  <c r="N328" i="5"/>
  <c r="M328" i="5"/>
  <c r="L328" i="5"/>
  <c r="N327" i="5"/>
  <c r="M327" i="5"/>
  <c r="L327" i="5"/>
  <c r="N326" i="5"/>
  <c r="M326" i="5"/>
  <c r="L326" i="5"/>
  <c r="N325" i="5"/>
  <c r="M325" i="5"/>
  <c r="L325" i="5"/>
  <c r="N324" i="5"/>
  <c r="M324" i="5"/>
  <c r="L324" i="5"/>
  <c r="N322" i="5"/>
  <c r="M322" i="5"/>
  <c r="L322" i="5"/>
  <c r="N321" i="5"/>
  <c r="M321" i="5"/>
  <c r="L321" i="5"/>
  <c r="N320" i="5"/>
  <c r="M320" i="5"/>
  <c r="L320" i="5"/>
  <c r="N319" i="5"/>
  <c r="M319" i="5"/>
  <c r="L319" i="5"/>
  <c r="N318" i="5"/>
  <c r="M318" i="5"/>
  <c r="L318" i="5"/>
  <c r="N317" i="5"/>
  <c r="M317" i="5"/>
  <c r="L317" i="5"/>
  <c r="N316" i="5"/>
  <c r="M316" i="5"/>
  <c r="L316" i="5"/>
  <c r="N315" i="5"/>
  <c r="M315" i="5"/>
  <c r="L315" i="5"/>
  <c r="N314" i="5"/>
  <c r="M314" i="5"/>
  <c r="L314" i="5"/>
  <c r="N313" i="5"/>
  <c r="M313" i="5"/>
  <c r="L313" i="5"/>
  <c r="N312" i="5"/>
  <c r="M312" i="5"/>
  <c r="L312" i="5"/>
  <c r="N311" i="5"/>
  <c r="M311" i="5"/>
  <c r="L311" i="5"/>
  <c r="N310" i="5"/>
  <c r="M310" i="5"/>
  <c r="L310" i="5"/>
  <c r="N309" i="5"/>
  <c r="M309" i="5"/>
  <c r="L309" i="5"/>
  <c r="N299" i="5"/>
  <c r="M299" i="5"/>
  <c r="L299" i="5"/>
  <c r="N298" i="5"/>
  <c r="M298" i="5"/>
  <c r="L298" i="5"/>
  <c r="N297" i="5"/>
  <c r="M297" i="5"/>
  <c r="L297" i="5"/>
  <c r="N296" i="5"/>
  <c r="M296" i="5"/>
  <c r="L296" i="5"/>
  <c r="N295" i="5"/>
  <c r="M295" i="5"/>
  <c r="L295" i="5"/>
  <c r="N294" i="5"/>
  <c r="M294" i="5"/>
  <c r="L294" i="5"/>
  <c r="N293" i="5"/>
  <c r="M293" i="5"/>
  <c r="L293" i="5"/>
  <c r="N292" i="5"/>
  <c r="M292" i="5"/>
  <c r="L292" i="5"/>
  <c r="N291" i="5"/>
  <c r="M291" i="5"/>
  <c r="L291" i="5"/>
  <c r="N290" i="5"/>
  <c r="M290" i="5"/>
  <c r="L290" i="5"/>
  <c r="N289" i="5"/>
  <c r="M289" i="5"/>
  <c r="L289" i="5"/>
  <c r="N288" i="5"/>
  <c r="M288" i="5"/>
  <c r="L288" i="5"/>
  <c r="N287" i="5"/>
  <c r="M287" i="5"/>
  <c r="L287" i="5"/>
  <c r="N286" i="5"/>
  <c r="M286" i="5"/>
  <c r="L286" i="5"/>
  <c r="N284" i="5"/>
  <c r="M284" i="5"/>
  <c r="L284" i="5"/>
  <c r="N283" i="5"/>
  <c r="M283" i="5"/>
  <c r="L283" i="5"/>
  <c r="N282" i="5"/>
  <c r="M282" i="5"/>
  <c r="L282" i="5"/>
  <c r="N281" i="5"/>
  <c r="M281" i="5"/>
  <c r="L281" i="5"/>
  <c r="N280" i="5"/>
  <c r="M280" i="5"/>
  <c r="L280" i="5"/>
  <c r="N279" i="5"/>
  <c r="M279" i="5"/>
  <c r="L279" i="5"/>
  <c r="N278" i="5"/>
  <c r="M278" i="5"/>
  <c r="L278" i="5"/>
  <c r="N277" i="5"/>
  <c r="M277" i="5"/>
  <c r="L277" i="5"/>
  <c r="N276" i="5"/>
  <c r="M276" i="5"/>
  <c r="L276" i="5"/>
  <c r="N275" i="5"/>
  <c r="M275" i="5"/>
  <c r="L275" i="5"/>
  <c r="N274" i="5"/>
  <c r="M274" i="5"/>
  <c r="L274" i="5"/>
  <c r="N273" i="5"/>
  <c r="M273" i="5"/>
  <c r="L273" i="5"/>
  <c r="N272" i="5"/>
  <c r="M272" i="5"/>
  <c r="L272" i="5"/>
  <c r="N271" i="5"/>
  <c r="M271" i="5"/>
  <c r="L271" i="5"/>
  <c r="N261" i="5"/>
  <c r="M261" i="5"/>
  <c r="L261" i="5"/>
  <c r="N260" i="5"/>
  <c r="M260" i="5"/>
  <c r="L260" i="5"/>
  <c r="N259" i="5"/>
  <c r="M259" i="5"/>
  <c r="L259" i="5"/>
  <c r="N258" i="5"/>
  <c r="M258" i="5"/>
  <c r="L258" i="5"/>
  <c r="N257" i="5"/>
  <c r="M257" i="5"/>
  <c r="L257" i="5"/>
  <c r="N256" i="5"/>
  <c r="M256" i="5"/>
  <c r="L256" i="5"/>
  <c r="N255" i="5"/>
  <c r="M255" i="5"/>
  <c r="L255" i="5"/>
  <c r="N254" i="5"/>
  <c r="M254" i="5"/>
  <c r="L254" i="5"/>
  <c r="N253" i="5"/>
  <c r="M253" i="5"/>
  <c r="L253" i="5"/>
  <c r="N252" i="5"/>
  <c r="M252" i="5"/>
  <c r="L252" i="5"/>
  <c r="N251" i="5"/>
  <c r="M251" i="5"/>
  <c r="L251" i="5"/>
  <c r="N250" i="5"/>
  <c r="M250" i="5"/>
  <c r="L250" i="5"/>
  <c r="N249" i="5"/>
  <c r="M249" i="5"/>
  <c r="L249" i="5"/>
  <c r="N248" i="5"/>
  <c r="M248" i="5"/>
  <c r="L248" i="5"/>
  <c r="N246" i="5"/>
  <c r="M246" i="5"/>
  <c r="L246" i="5"/>
  <c r="N245" i="5"/>
  <c r="M245" i="5"/>
  <c r="L245" i="5"/>
  <c r="N244" i="5"/>
  <c r="M244" i="5"/>
  <c r="L244" i="5"/>
  <c r="N243" i="5"/>
  <c r="M243" i="5"/>
  <c r="L243" i="5"/>
  <c r="N242" i="5"/>
  <c r="M242" i="5"/>
  <c r="L242" i="5"/>
  <c r="N241" i="5"/>
  <c r="M241" i="5"/>
  <c r="L241" i="5"/>
  <c r="N240" i="5"/>
  <c r="M240" i="5"/>
  <c r="L240" i="5"/>
  <c r="N239" i="5"/>
  <c r="M239" i="5"/>
  <c r="L239" i="5"/>
  <c r="N238" i="5"/>
  <c r="M238" i="5"/>
  <c r="L238" i="5"/>
  <c r="N237" i="5"/>
  <c r="M237" i="5"/>
  <c r="L237" i="5"/>
  <c r="N236" i="5"/>
  <c r="M236" i="5"/>
  <c r="L236" i="5"/>
  <c r="N235" i="5"/>
  <c r="M235" i="5"/>
  <c r="L235" i="5"/>
  <c r="N234" i="5"/>
  <c r="M234" i="5"/>
  <c r="L234" i="5"/>
  <c r="N233" i="5"/>
  <c r="M233" i="5"/>
  <c r="L233" i="5"/>
  <c r="N223" i="5"/>
  <c r="M223" i="5"/>
  <c r="L223" i="5"/>
  <c r="N222" i="5"/>
  <c r="M222" i="5"/>
  <c r="L222" i="5"/>
  <c r="N221" i="5"/>
  <c r="M221" i="5"/>
  <c r="L221" i="5"/>
  <c r="N220" i="5"/>
  <c r="M220" i="5"/>
  <c r="L220" i="5"/>
  <c r="N219" i="5"/>
  <c r="M219" i="5"/>
  <c r="L219" i="5"/>
  <c r="N218" i="5"/>
  <c r="M218" i="5"/>
  <c r="L218" i="5"/>
  <c r="N217" i="5"/>
  <c r="M217" i="5"/>
  <c r="L217" i="5"/>
  <c r="N216" i="5"/>
  <c r="M216" i="5"/>
  <c r="L216" i="5"/>
  <c r="N215" i="5"/>
  <c r="M215" i="5"/>
  <c r="L215" i="5"/>
  <c r="N214" i="5"/>
  <c r="M214" i="5"/>
  <c r="L214" i="5"/>
  <c r="N213" i="5"/>
  <c r="M213" i="5"/>
  <c r="L213" i="5"/>
  <c r="N212" i="5"/>
  <c r="M212" i="5"/>
  <c r="L212" i="5"/>
  <c r="Z211" i="5"/>
  <c r="N211" i="5"/>
  <c r="M211" i="5"/>
  <c r="L211" i="5"/>
  <c r="N210" i="5"/>
  <c r="M210" i="5"/>
  <c r="L210" i="5"/>
  <c r="N208" i="5"/>
  <c r="M208" i="5"/>
  <c r="L208" i="5"/>
  <c r="N207" i="5"/>
  <c r="M207" i="5"/>
  <c r="L207" i="5"/>
  <c r="N206" i="5"/>
  <c r="M206" i="5"/>
  <c r="L206" i="5"/>
  <c r="N205" i="5"/>
  <c r="M205" i="5"/>
  <c r="L205" i="5"/>
  <c r="N204" i="5"/>
  <c r="M204" i="5"/>
  <c r="L204" i="5"/>
  <c r="N203" i="5"/>
  <c r="M203" i="5"/>
  <c r="L203" i="5"/>
  <c r="N202" i="5"/>
  <c r="M202" i="5"/>
  <c r="L202" i="5"/>
  <c r="N201" i="5"/>
  <c r="M201" i="5"/>
  <c r="L201" i="5"/>
  <c r="N200" i="5"/>
  <c r="M200" i="5"/>
  <c r="L200" i="5"/>
  <c r="N199" i="5"/>
  <c r="M199" i="5"/>
  <c r="L199" i="5"/>
  <c r="N198" i="5"/>
  <c r="M198" i="5"/>
  <c r="L198" i="5"/>
  <c r="N197" i="5"/>
  <c r="M197" i="5"/>
  <c r="L197" i="5"/>
  <c r="N196" i="5"/>
  <c r="M196" i="5"/>
  <c r="L196" i="5"/>
  <c r="N195" i="5"/>
  <c r="M195" i="5"/>
  <c r="L195" i="5"/>
  <c r="N185" i="5"/>
  <c r="M185" i="5"/>
  <c r="L185" i="5"/>
  <c r="N184" i="5"/>
  <c r="M184" i="5"/>
  <c r="L184" i="5"/>
  <c r="N183" i="5"/>
  <c r="M183" i="5"/>
  <c r="L183" i="5"/>
  <c r="N182" i="5"/>
  <c r="M182" i="5"/>
  <c r="L182" i="5"/>
  <c r="N181" i="5"/>
  <c r="M181" i="5"/>
  <c r="L181" i="5"/>
  <c r="N180" i="5"/>
  <c r="M180" i="5"/>
  <c r="L180" i="5"/>
  <c r="N179" i="5"/>
  <c r="M179" i="5"/>
  <c r="L179" i="5"/>
  <c r="N178" i="5"/>
  <c r="M178" i="5"/>
  <c r="L178" i="5"/>
  <c r="N177" i="5"/>
  <c r="M177" i="5"/>
  <c r="L177" i="5"/>
  <c r="N176" i="5"/>
  <c r="M176" i="5"/>
  <c r="L176" i="5"/>
  <c r="N175" i="5"/>
  <c r="M175" i="5"/>
  <c r="L175" i="5"/>
  <c r="N174" i="5"/>
  <c r="M174" i="5"/>
  <c r="L174" i="5"/>
  <c r="N173" i="5"/>
  <c r="M173" i="5"/>
  <c r="L173" i="5"/>
  <c r="N172" i="5"/>
  <c r="M172" i="5"/>
  <c r="L172" i="5"/>
  <c r="N170" i="5"/>
  <c r="M170" i="5"/>
  <c r="L170" i="5"/>
  <c r="N169" i="5"/>
  <c r="M169" i="5"/>
  <c r="L169" i="5"/>
  <c r="N168" i="5"/>
  <c r="M168" i="5"/>
  <c r="L168" i="5"/>
  <c r="N167" i="5"/>
  <c r="M167" i="5"/>
  <c r="L167" i="5"/>
  <c r="N166" i="5"/>
  <c r="M166" i="5"/>
  <c r="L166" i="5"/>
  <c r="N165" i="5"/>
  <c r="M165" i="5"/>
  <c r="L165" i="5"/>
  <c r="N164" i="5"/>
  <c r="M164" i="5"/>
  <c r="L164" i="5"/>
  <c r="N163" i="5"/>
  <c r="M163" i="5"/>
  <c r="L163" i="5"/>
  <c r="N162" i="5"/>
  <c r="M162" i="5"/>
  <c r="L162" i="5"/>
  <c r="Z161" i="5"/>
  <c r="Y161" i="5"/>
  <c r="N161" i="5"/>
  <c r="M161" i="5"/>
  <c r="L161" i="5"/>
  <c r="N160" i="5"/>
  <c r="M160" i="5"/>
  <c r="L160" i="5"/>
  <c r="N159" i="5"/>
  <c r="M159" i="5"/>
  <c r="L159" i="5"/>
  <c r="N158" i="5"/>
  <c r="M158" i="5"/>
  <c r="L158" i="5"/>
  <c r="N157" i="5"/>
  <c r="M157" i="5"/>
  <c r="L157" i="5"/>
  <c r="N147" i="5"/>
  <c r="M147" i="5"/>
  <c r="L147" i="5"/>
  <c r="N146" i="5"/>
  <c r="M146" i="5"/>
  <c r="L146" i="5"/>
  <c r="N145" i="5"/>
  <c r="M145" i="5"/>
  <c r="L145" i="5"/>
  <c r="N144" i="5"/>
  <c r="M144" i="5"/>
  <c r="L144" i="5"/>
  <c r="N143" i="5"/>
  <c r="M143" i="5"/>
  <c r="L143" i="5"/>
  <c r="N142" i="5"/>
  <c r="M142" i="5"/>
  <c r="L142" i="5"/>
  <c r="N141" i="5"/>
  <c r="M141" i="5"/>
  <c r="L141" i="5"/>
  <c r="N140" i="5"/>
  <c r="M140" i="5"/>
  <c r="L140" i="5"/>
  <c r="N139" i="5"/>
  <c r="M139" i="5"/>
  <c r="L139" i="5"/>
  <c r="N138" i="5"/>
  <c r="M138" i="5"/>
  <c r="L138" i="5"/>
  <c r="N137" i="5"/>
  <c r="M137" i="5"/>
  <c r="L137" i="5"/>
  <c r="N136" i="5"/>
  <c r="M136" i="5"/>
  <c r="L136" i="5"/>
  <c r="N135" i="5"/>
  <c r="M135" i="5"/>
  <c r="L135" i="5"/>
  <c r="N134" i="5"/>
  <c r="M134" i="5"/>
  <c r="L134" i="5"/>
  <c r="N132" i="5"/>
  <c r="M132" i="5"/>
  <c r="L132" i="5"/>
  <c r="N131" i="5"/>
  <c r="M131" i="5"/>
  <c r="L131" i="5"/>
  <c r="N130" i="5"/>
  <c r="M130" i="5"/>
  <c r="L130" i="5"/>
  <c r="N129" i="5"/>
  <c r="M129" i="5"/>
  <c r="L129" i="5"/>
  <c r="N128" i="5"/>
  <c r="M128" i="5"/>
  <c r="L128" i="5"/>
  <c r="N127" i="5"/>
  <c r="M127" i="5"/>
  <c r="L127" i="5"/>
  <c r="N126" i="5"/>
  <c r="M126" i="5"/>
  <c r="L126" i="5"/>
  <c r="N125" i="5"/>
  <c r="M125" i="5"/>
  <c r="L125" i="5"/>
  <c r="N124" i="5"/>
  <c r="M124" i="5"/>
  <c r="L124" i="5"/>
  <c r="N123" i="5"/>
  <c r="M123" i="5"/>
  <c r="L123" i="5"/>
  <c r="N122" i="5"/>
  <c r="M122" i="5"/>
  <c r="L122" i="5"/>
  <c r="N121" i="5"/>
  <c r="M121" i="5"/>
  <c r="L121" i="5"/>
  <c r="N120" i="5"/>
  <c r="M120" i="5"/>
  <c r="L120" i="5"/>
  <c r="N119" i="5"/>
  <c r="M119" i="5"/>
  <c r="L119" i="5"/>
  <c r="N109" i="5"/>
  <c r="M109" i="5"/>
  <c r="L109" i="5"/>
  <c r="N108" i="5"/>
  <c r="M108" i="5"/>
  <c r="L108" i="5"/>
  <c r="N107" i="5"/>
  <c r="M107" i="5"/>
  <c r="L107" i="5"/>
  <c r="N106" i="5"/>
  <c r="M106" i="5"/>
  <c r="L106" i="5"/>
  <c r="N105" i="5"/>
  <c r="M105" i="5"/>
  <c r="L105" i="5"/>
  <c r="N104" i="5"/>
  <c r="M104" i="5"/>
  <c r="L104" i="5"/>
  <c r="N103" i="5"/>
  <c r="M103" i="5"/>
  <c r="L103" i="5"/>
  <c r="N102" i="5"/>
  <c r="M102" i="5"/>
  <c r="L102" i="5"/>
  <c r="N101" i="5"/>
  <c r="M101" i="5"/>
  <c r="L101" i="5"/>
  <c r="N100" i="5"/>
  <c r="M100" i="5"/>
  <c r="L100" i="5"/>
  <c r="N99" i="5"/>
  <c r="M99" i="5"/>
  <c r="L99" i="5"/>
  <c r="N98" i="5"/>
  <c r="M98" i="5"/>
  <c r="L98" i="5"/>
  <c r="N97" i="5"/>
  <c r="M97" i="5"/>
  <c r="L97" i="5"/>
  <c r="N96" i="5"/>
  <c r="M96" i="5"/>
  <c r="L96" i="5"/>
  <c r="N94" i="5"/>
  <c r="M94" i="5"/>
  <c r="L94" i="5"/>
  <c r="N93" i="5"/>
  <c r="M93" i="5"/>
  <c r="L93" i="5"/>
  <c r="N92" i="5"/>
  <c r="M92" i="5"/>
  <c r="L92" i="5"/>
  <c r="N91" i="5"/>
  <c r="M91" i="5"/>
  <c r="L91" i="5"/>
  <c r="N90" i="5"/>
  <c r="M90" i="5"/>
  <c r="L90" i="5"/>
  <c r="N89" i="5"/>
  <c r="M89" i="5"/>
  <c r="L89" i="5"/>
  <c r="N88" i="5"/>
  <c r="M88" i="5"/>
  <c r="L88" i="5"/>
  <c r="N87" i="5"/>
  <c r="M87" i="5"/>
  <c r="L87" i="5"/>
  <c r="N86" i="5"/>
  <c r="M86" i="5"/>
  <c r="L86" i="5"/>
  <c r="N85" i="5"/>
  <c r="M85" i="5"/>
  <c r="L85" i="5"/>
  <c r="N84" i="5"/>
  <c r="M84" i="5"/>
  <c r="L84" i="5"/>
  <c r="N83" i="5"/>
  <c r="M83" i="5"/>
  <c r="L83" i="5"/>
  <c r="N82" i="5"/>
  <c r="M82" i="5"/>
  <c r="L82" i="5"/>
  <c r="N81" i="5"/>
  <c r="M81" i="5"/>
  <c r="L81" i="5"/>
  <c r="N71" i="5"/>
  <c r="M71" i="5"/>
  <c r="L71" i="5"/>
  <c r="N70" i="5"/>
  <c r="M70" i="5"/>
  <c r="L70" i="5"/>
  <c r="N69" i="5"/>
  <c r="M69" i="5"/>
  <c r="L69" i="5"/>
  <c r="N68" i="5"/>
  <c r="M68" i="5"/>
  <c r="L68" i="5"/>
  <c r="N67" i="5"/>
  <c r="M67" i="5"/>
  <c r="L67" i="5"/>
  <c r="N66" i="5"/>
  <c r="M66" i="5"/>
  <c r="L66" i="5"/>
  <c r="N65" i="5"/>
  <c r="M65" i="5"/>
  <c r="L65" i="5"/>
  <c r="N64" i="5"/>
  <c r="M64" i="5"/>
  <c r="L64" i="5"/>
  <c r="N63" i="5"/>
  <c r="M63" i="5"/>
  <c r="L63" i="5"/>
  <c r="N62" i="5"/>
  <c r="M62" i="5"/>
  <c r="L62" i="5"/>
  <c r="N61" i="5"/>
  <c r="M61" i="5"/>
  <c r="L61" i="5"/>
  <c r="N60" i="5"/>
  <c r="M60" i="5"/>
  <c r="L60" i="5"/>
  <c r="N59" i="5"/>
  <c r="M59" i="5"/>
  <c r="L59" i="5"/>
  <c r="N58" i="5"/>
  <c r="M58" i="5"/>
  <c r="L58" i="5"/>
  <c r="N56" i="5"/>
  <c r="M56" i="5"/>
  <c r="L56" i="5"/>
  <c r="N55" i="5"/>
  <c r="M55" i="5"/>
  <c r="L55" i="5"/>
  <c r="N54" i="5"/>
  <c r="M54" i="5"/>
  <c r="L54" i="5"/>
  <c r="N53" i="5"/>
  <c r="M53" i="5"/>
  <c r="L53" i="5"/>
  <c r="N52" i="5"/>
  <c r="M52" i="5"/>
  <c r="L52" i="5"/>
  <c r="N51" i="5"/>
  <c r="M51" i="5"/>
  <c r="L51" i="5"/>
  <c r="N50" i="5"/>
  <c r="M50" i="5"/>
  <c r="L50" i="5"/>
  <c r="N49" i="5"/>
  <c r="M49" i="5"/>
  <c r="L49" i="5"/>
  <c r="N48" i="5"/>
  <c r="M48" i="5"/>
  <c r="L48" i="5"/>
  <c r="N47" i="5"/>
  <c r="M47" i="5"/>
  <c r="L47" i="5"/>
  <c r="N46" i="5"/>
  <c r="M46" i="5"/>
  <c r="L46" i="5"/>
  <c r="N45" i="5"/>
  <c r="M45" i="5"/>
  <c r="L45" i="5"/>
  <c r="N44" i="5"/>
  <c r="M44" i="5"/>
  <c r="L44" i="5"/>
  <c r="N43" i="5"/>
  <c r="M43" i="5"/>
  <c r="L43" i="5"/>
  <c r="N33" i="5"/>
  <c r="M33" i="5"/>
  <c r="L33" i="5"/>
  <c r="N32" i="5"/>
  <c r="M32" i="5"/>
  <c r="L32" i="5"/>
  <c r="N31" i="5"/>
  <c r="M31" i="5"/>
  <c r="L31" i="5"/>
  <c r="N30" i="5"/>
  <c r="M30" i="5"/>
  <c r="L30" i="5"/>
  <c r="N29" i="5"/>
  <c r="M29" i="5"/>
  <c r="L29" i="5"/>
  <c r="N28" i="5"/>
  <c r="M28" i="5"/>
  <c r="L28" i="5"/>
  <c r="N27" i="5"/>
  <c r="M27" i="5"/>
  <c r="L27" i="5"/>
  <c r="N26" i="5"/>
  <c r="M26" i="5"/>
  <c r="L26" i="5"/>
  <c r="N25" i="5"/>
  <c r="M25" i="5"/>
  <c r="L25" i="5"/>
  <c r="N24" i="5"/>
  <c r="M24" i="5"/>
  <c r="L24" i="5"/>
  <c r="N23" i="5"/>
  <c r="M23" i="5"/>
  <c r="L23" i="5"/>
  <c r="N22" i="5"/>
  <c r="M22" i="5"/>
  <c r="L22" i="5"/>
  <c r="N21" i="5"/>
  <c r="M21" i="5"/>
  <c r="L21" i="5"/>
  <c r="N20" i="5"/>
  <c r="M20" i="5"/>
  <c r="L20" i="5"/>
  <c r="N18" i="5"/>
  <c r="M18" i="5"/>
  <c r="L18" i="5"/>
  <c r="N17" i="5"/>
  <c r="M17" i="5"/>
  <c r="L17" i="5"/>
  <c r="N16" i="5"/>
  <c r="M16" i="5"/>
  <c r="L16" i="5"/>
  <c r="N15" i="5"/>
  <c r="M15" i="5"/>
  <c r="L15" i="5"/>
  <c r="N14" i="5"/>
  <c r="M14" i="5"/>
  <c r="L14" i="5"/>
  <c r="N13" i="5"/>
  <c r="M13" i="5"/>
  <c r="L13" i="5"/>
  <c r="N12" i="5"/>
  <c r="M12" i="5"/>
  <c r="L12" i="5"/>
  <c r="N11" i="5"/>
  <c r="M11" i="5"/>
  <c r="L11" i="5"/>
  <c r="N10" i="5"/>
  <c r="M10" i="5"/>
  <c r="L10" i="5"/>
  <c r="N9" i="5"/>
  <c r="M9" i="5"/>
  <c r="L9" i="5"/>
  <c r="N8" i="5"/>
  <c r="M8" i="5"/>
  <c r="L8" i="5"/>
  <c r="N7" i="5"/>
  <c r="M7" i="5"/>
  <c r="L7" i="5"/>
  <c r="W6" i="5"/>
  <c r="W7" i="5" s="1"/>
  <c r="W8" i="5" s="1"/>
  <c r="W9" i="5" s="1"/>
  <c r="W10" i="5" s="1"/>
  <c r="W11" i="5" s="1"/>
  <c r="W12" i="5" s="1"/>
  <c r="W13" i="5" s="1"/>
  <c r="W14" i="5" s="1"/>
  <c r="W15" i="5" s="1"/>
  <c r="W16" i="5" s="1"/>
  <c r="W17" i="5" s="1"/>
  <c r="W18" i="5" s="1"/>
  <c r="W19" i="5" s="1"/>
  <c r="W20" i="5" s="1"/>
  <c r="W21" i="5" s="1"/>
  <c r="W22" i="5" s="1"/>
  <c r="W23" i="5" s="1"/>
  <c r="W24" i="5" s="1"/>
  <c r="W25" i="5" s="1"/>
  <c r="W26" i="5" s="1"/>
  <c r="W27" i="5" s="1"/>
  <c r="W28" i="5" s="1"/>
  <c r="W29" i="5" s="1"/>
  <c r="W30" i="5" s="1"/>
  <c r="W31" i="5" s="1"/>
  <c r="W32" i="5" s="1"/>
  <c r="W33" i="5" s="1"/>
  <c r="W34" i="5" s="1"/>
  <c r="W35" i="5" s="1"/>
  <c r="W36" i="5" s="1"/>
  <c r="W37" i="5" s="1"/>
  <c r="W38" i="5" s="1"/>
  <c r="W39" i="5" s="1"/>
  <c r="W40" i="5" s="1"/>
  <c r="W41" i="5" s="1"/>
  <c r="W42" i="5" s="1"/>
  <c r="W43" i="5" s="1"/>
  <c r="W44" i="5" s="1"/>
  <c r="W45" i="5" s="1"/>
  <c r="W46" i="5" s="1"/>
  <c r="W47" i="5" s="1"/>
  <c r="W48" i="5" s="1"/>
  <c r="W49" i="5" s="1"/>
  <c r="W50" i="5" s="1"/>
  <c r="W51" i="5" s="1"/>
  <c r="W52" i="5" s="1"/>
  <c r="W53" i="5" s="1"/>
  <c r="W54" i="5" s="1"/>
  <c r="W55" i="5" s="1"/>
  <c r="W56" i="5" s="1"/>
  <c r="W57" i="5" s="1"/>
  <c r="W58" i="5" s="1"/>
  <c r="W59" i="5" s="1"/>
  <c r="W60" i="5" s="1"/>
  <c r="W61" i="5" s="1"/>
  <c r="W62" i="5" s="1"/>
  <c r="W63" i="5" s="1"/>
  <c r="W64" i="5" s="1"/>
  <c r="W65" i="5" s="1"/>
  <c r="W66" i="5" s="1"/>
  <c r="W67" i="5" s="1"/>
  <c r="W68" i="5" s="1"/>
  <c r="W69" i="5" s="1"/>
  <c r="W70" i="5" s="1"/>
  <c r="W71" i="5" s="1"/>
  <c r="W72" i="5" s="1"/>
  <c r="W73" i="5" s="1"/>
  <c r="W74" i="5" s="1"/>
  <c r="W75" i="5" s="1"/>
  <c r="W76" i="5" s="1"/>
  <c r="W77" i="5" s="1"/>
  <c r="W78" i="5" s="1"/>
  <c r="W79" i="5" s="1"/>
  <c r="W80" i="5" s="1"/>
  <c r="W81" i="5" s="1"/>
  <c r="W82" i="5" s="1"/>
  <c r="W83" i="5" s="1"/>
  <c r="W84" i="5" s="1"/>
  <c r="W85" i="5" s="1"/>
  <c r="W86" i="5" s="1"/>
  <c r="W87" i="5" s="1"/>
  <c r="W88" i="5" s="1"/>
  <c r="W89" i="5" s="1"/>
  <c r="W90" i="5" s="1"/>
  <c r="W91" i="5" s="1"/>
  <c r="W92" i="5" s="1"/>
  <c r="W93" i="5" s="1"/>
  <c r="W94" i="5" s="1"/>
  <c r="W95" i="5" s="1"/>
  <c r="W96" i="5" s="1"/>
  <c r="W97" i="5" s="1"/>
  <c r="W98" i="5" s="1"/>
  <c r="W99" i="5" s="1"/>
  <c r="W100" i="5" s="1"/>
  <c r="W101" i="5" s="1"/>
  <c r="W102" i="5" s="1"/>
  <c r="W103" i="5" s="1"/>
  <c r="W104" i="5" s="1"/>
  <c r="W105" i="5" s="1"/>
  <c r="W106" i="5" s="1"/>
  <c r="W107" i="5" s="1"/>
  <c r="W108" i="5" s="1"/>
  <c r="W109" i="5" s="1"/>
  <c r="W110" i="5" s="1"/>
  <c r="W111" i="5" s="1"/>
  <c r="W112" i="5" s="1"/>
  <c r="W113" i="5" s="1"/>
  <c r="W114" i="5" s="1"/>
  <c r="W115" i="5" s="1"/>
  <c r="W116" i="5" s="1"/>
  <c r="W117" i="5" s="1"/>
  <c r="W118" i="5" s="1"/>
  <c r="W119" i="5" s="1"/>
  <c r="W120" i="5" s="1"/>
  <c r="W121" i="5" s="1"/>
  <c r="W122" i="5" s="1"/>
  <c r="W123" i="5" s="1"/>
  <c r="W124" i="5" s="1"/>
  <c r="W125" i="5" s="1"/>
  <c r="W126" i="5" s="1"/>
  <c r="W127" i="5" s="1"/>
  <c r="W128" i="5" s="1"/>
  <c r="W129" i="5" s="1"/>
  <c r="W130" i="5" s="1"/>
  <c r="W131" i="5" s="1"/>
  <c r="W132" i="5" s="1"/>
  <c r="W133" i="5" s="1"/>
  <c r="W134" i="5" s="1"/>
  <c r="W135" i="5" s="1"/>
  <c r="W136" i="5" s="1"/>
  <c r="W137" i="5" s="1"/>
  <c r="W138" i="5" s="1"/>
  <c r="W139" i="5" s="1"/>
  <c r="W140" i="5" s="1"/>
  <c r="W141" i="5" s="1"/>
  <c r="W142" i="5" s="1"/>
  <c r="W143" i="5" s="1"/>
  <c r="W144" i="5" s="1"/>
  <c r="W145" i="5" s="1"/>
  <c r="W146" i="5" s="1"/>
  <c r="W147" i="5" s="1"/>
  <c r="W148" i="5" s="1"/>
  <c r="W149" i="5" s="1"/>
  <c r="W150" i="5" s="1"/>
  <c r="W151" i="5" s="1"/>
  <c r="W152" i="5" s="1"/>
  <c r="W153" i="5" s="1"/>
  <c r="W154" i="5" s="1"/>
  <c r="W155" i="5" s="1"/>
  <c r="W156" i="5" s="1"/>
  <c r="W157" i="5" s="1"/>
  <c r="W158" i="5" s="1"/>
  <c r="W159" i="5" s="1"/>
  <c r="W160" i="5" s="1"/>
  <c r="W161" i="5" s="1"/>
  <c r="W162" i="5" s="1"/>
  <c r="W163" i="5" s="1"/>
  <c r="W164" i="5" s="1"/>
  <c r="W165" i="5" s="1"/>
  <c r="W166" i="5" s="1"/>
  <c r="W167" i="5" s="1"/>
  <c r="W168" i="5" s="1"/>
  <c r="W169" i="5" s="1"/>
  <c r="W170" i="5" s="1"/>
  <c r="W171" i="5" s="1"/>
  <c r="W172" i="5" s="1"/>
  <c r="W173" i="5" s="1"/>
  <c r="W174" i="5" s="1"/>
  <c r="W175" i="5" s="1"/>
  <c r="W176" i="5" s="1"/>
  <c r="W177" i="5" s="1"/>
  <c r="W178" i="5" s="1"/>
  <c r="W179" i="5" s="1"/>
  <c r="W180" i="5" s="1"/>
  <c r="W181" i="5" s="1"/>
  <c r="W182" i="5" s="1"/>
  <c r="W183" i="5" s="1"/>
  <c r="W184" i="5" s="1"/>
  <c r="W185" i="5" s="1"/>
  <c r="W186" i="5" s="1"/>
  <c r="W187" i="5" s="1"/>
  <c r="W188" i="5" s="1"/>
  <c r="W189" i="5" s="1"/>
  <c r="W190" i="5" s="1"/>
  <c r="W191" i="5" s="1"/>
  <c r="W192" i="5" s="1"/>
  <c r="W193" i="5" s="1"/>
  <c r="W194" i="5" s="1"/>
  <c r="W195" i="5" s="1"/>
  <c r="W196" i="5" s="1"/>
  <c r="W197" i="5" s="1"/>
  <c r="W198" i="5" s="1"/>
  <c r="W199" i="5" s="1"/>
  <c r="W200" i="5" s="1"/>
  <c r="W201" i="5" s="1"/>
  <c r="W202" i="5" s="1"/>
  <c r="W203" i="5" s="1"/>
  <c r="W204" i="5" s="1"/>
  <c r="W205" i="5" s="1"/>
  <c r="N6" i="5"/>
  <c r="M6" i="5"/>
  <c r="L6" i="5"/>
  <c r="K6" i="5"/>
  <c r="K7" i="5" s="1"/>
  <c r="K8" i="5" s="1"/>
  <c r="K9" i="5" s="1"/>
  <c r="K10" i="5" s="1"/>
  <c r="K11" i="5" s="1"/>
  <c r="K12" i="5" s="1"/>
  <c r="K13" i="5" s="1"/>
  <c r="K14" i="5" s="1"/>
  <c r="K15" i="5" s="1"/>
  <c r="K16" i="5" s="1"/>
  <c r="K17" i="5" s="1"/>
  <c r="K18" i="5" s="1"/>
  <c r="K20" i="5" s="1"/>
  <c r="K21" i="5" s="1"/>
  <c r="K22" i="5" s="1"/>
  <c r="K23" i="5" s="1"/>
  <c r="K24" i="5" s="1"/>
  <c r="K25" i="5" s="1"/>
  <c r="K26" i="5" s="1"/>
  <c r="K27" i="5" s="1"/>
  <c r="K28" i="5" s="1"/>
  <c r="K29" i="5" s="1"/>
  <c r="K30" i="5" s="1"/>
  <c r="K31" i="5" s="1"/>
  <c r="K32" i="5" s="1"/>
  <c r="K33" i="5" s="1"/>
  <c r="K43" i="5" s="1"/>
  <c r="K44" i="5" s="1"/>
  <c r="K45" i="5" s="1"/>
  <c r="K46" i="5" s="1"/>
  <c r="K47" i="5" s="1"/>
  <c r="K48" i="5" s="1"/>
  <c r="K49" i="5" s="1"/>
  <c r="K50" i="5" s="1"/>
  <c r="K51" i="5" s="1"/>
  <c r="K52" i="5" s="1"/>
  <c r="K53" i="5" s="1"/>
  <c r="K54" i="5" s="1"/>
  <c r="K55" i="5" s="1"/>
  <c r="K56" i="5" s="1"/>
  <c r="K58" i="5" s="1"/>
  <c r="K59" i="5" s="1"/>
  <c r="K60" i="5" s="1"/>
  <c r="K61" i="5" s="1"/>
  <c r="K62" i="5" s="1"/>
  <c r="K63" i="5" s="1"/>
  <c r="K64" i="5" s="1"/>
  <c r="K65" i="5" s="1"/>
  <c r="K66" i="5" s="1"/>
  <c r="K67" i="5" s="1"/>
  <c r="K68" i="5" s="1"/>
  <c r="K69" i="5" s="1"/>
  <c r="K70" i="5" s="1"/>
  <c r="K71" i="5" s="1"/>
  <c r="K81" i="5" s="1"/>
  <c r="K82" i="5" s="1"/>
  <c r="K83" i="5" s="1"/>
  <c r="K84" i="5" s="1"/>
  <c r="K85" i="5" s="1"/>
  <c r="K86" i="5" s="1"/>
  <c r="K87" i="5" s="1"/>
  <c r="K88" i="5" s="1"/>
  <c r="K89" i="5" s="1"/>
  <c r="K90" i="5" s="1"/>
  <c r="K91" i="5" s="1"/>
  <c r="K92" i="5" s="1"/>
  <c r="K93" i="5" s="1"/>
  <c r="K94" i="5" s="1"/>
  <c r="K96" i="5" s="1"/>
  <c r="K97" i="5" s="1"/>
  <c r="K98" i="5" s="1"/>
  <c r="K99" i="5" s="1"/>
  <c r="K100" i="5" s="1"/>
  <c r="K101" i="5" s="1"/>
  <c r="K102" i="5" s="1"/>
  <c r="K103" i="5" s="1"/>
  <c r="K104" i="5" s="1"/>
  <c r="K105" i="5" s="1"/>
  <c r="K106" i="5" s="1"/>
  <c r="K107" i="5" s="1"/>
  <c r="K108" i="5" s="1"/>
  <c r="K109" i="5" s="1"/>
  <c r="K119" i="5" s="1"/>
  <c r="K120" i="5" s="1"/>
  <c r="K121" i="5" s="1"/>
  <c r="K122" i="5" s="1"/>
  <c r="K123" i="5" s="1"/>
  <c r="K124" i="5" s="1"/>
  <c r="K125" i="5" s="1"/>
  <c r="K126" i="5" s="1"/>
  <c r="K127" i="5" s="1"/>
  <c r="K128" i="5" s="1"/>
  <c r="K129" i="5" s="1"/>
  <c r="K130" i="5" s="1"/>
  <c r="K131" i="5" s="1"/>
  <c r="K132" i="5" s="1"/>
  <c r="K134" i="5" s="1"/>
  <c r="K135" i="5" s="1"/>
  <c r="K136" i="5" s="1"/>
  <c r="K137" i="5" s="1"/>
  <c r="K138" i="5" s="1"/>
  <c r="K139" i="5" s="1"/>
  <c r="K140" i="5" s="1"/>
  <c r="K141" i="5" s="1"/>
  <c r="K142" i="5" s="1"/>
  <c r="K143" i="5" s="1"/>
  <c r="K144" i="5" s="1"/>
  <c r="K145" i="5" s="1"/>
  <c r="K146" i="5" s="1"/>
  <c r="K147" i="5" s="1"/>
  <c r="K157" i="5" s="1"/>
  <c r="K158" i="5" s="1"/>
  <c r="K159" i="5" s="1"/>
  <c r="K160" i="5" s="1"/>
  <c r="K161" i="5" s="1"/>
  <c r="K162" i="5" s="1"/>
  <c r="K163" i="5" s="1"/>
  <c r="K164" i="5" s="1"/>
  <c r="K165" i="5" s="1"/>
  <c r="K166" i="5" s="1"/>
  <c r="K167" i="5" s="1"/>
  <c r="K168" i="5" s="1"/>
  <c r="K169" i="5" s="1"/>
  <c r="K170" i="5" s="1"/>
  <c r="K172" i="5" s="1"/>
  <c r="K173" i="5" s="1"/>
  <c r="K174" i="5" s="1"/>
  <c r="K175" i="5" s="1"/>
  <c r="K176" i="5" s="1"/>
  <c r="K177" i="5" s="1"/>
  <c r="K178" i="5" s="1"/>
  <c r="K179" i="5" s="1"/>
  <c r="K180" i="5" s="1"/>
  <c r="K181" i="5" s="1"/>
  <c r="K182" i="5" s="1"/>
  <c r="K183" i="5" s="1"/>
  <c r="K184" i="5" s="1"/>
  <c r="K185" i="5" s="1"/>
  <c r="K195" i="5" s="1"/>
  <c r="K196" i="5" s="1"/>
  <c r="K197" i="5" s="1"/>
  <c r="K198" i="5" s="1"/>
  <c r="K199" i="5" s="1"/>
  <c r="K200" i="5" s="1"/>
  <c r="K201" i="5" s="1"/>
  <c r="K202" i="5" s="1"/>
  <c r="K203" i="5" s="1"/>
  <c r="K204" i="5" s="1"/>
  <c r="K205" i="5" s="1"/>
  <c r="K206" i="5" s="1"/>
  <c r="K207" i="5" s="1"/>
  <c r="K208" i="5" s="1"/>
  <c r="K210" i="5" s="1"/>
  <c r="K211" i="5" s="1"/>
  <c r="K212" i="5" s="1"/>
  <c r="K213" i="5" s="1"/>
  <c r="K214" i="5" s="1"/>
  <c r="K215" i="5" s="1"/>
  <c r="K216" i="5" s="1"/>
  <c r="K217" i="5" s="1"/>
  <c r="K218" i="5" s="1"/>
  <c r="K219" i="5" s="1"/>
  <c r="K220" i="5" s="1"/>
  <c r="K221" i="5" s="1"/>
  <c r="K222" i="5" s="1"/>
  <c r="K223" i="5" s="1"/>
  <c r="K233" i="5" s="1"/>
  <c r="K234" i="5" s="1"/>
  <c r="K235" i="5" s="1"/>
  <c r="K236" i="5" s="1"/>
  <c r="K237" i="5" s="1"/>
  <c r="K238" i="5" s="1"/>
  <c r="K239" i="5" s="1"/>
  <c r="K240" i="5" s="1"/>
  <c r="K241" i="5" s="1"/>
  <c r="K242" i="5" s="1"/>
  <c r="K243" i="5" s="1"/>
  <c r="K244" i="5" s="1"/>
  <c r="K245" i="5" s="1"/>
  <c r="K246" i="5" s="1"/>
  <c r="K248" i="5" s="1"/>
  <c r="K249" i="5" s="1"/>
  <c r="K250" i="5" s="1"/>
  <c r="K251" i="5" s="1"/>
  <c r="K252" i="5" s="1"/>
  <c r="K253" i="5" s="1"/>
  <c r="K254" i="5" s="1"/>
  <c r="K255" i="5" s="1"/>
  <c r="K256" i="5" s="1"/>
  <c r="K257" i="5" s="1"/>
  <c r="K258" i="5" s="1"/>
  <c r="K259" i="5" s="1"/>
  <c r="K260" i="5" s="1"/>
  <c r="K261" i="5" s="1"/>
  <c r="K271" i="5" s="1"/>
  <c r="K272" i="5" s="1"/>
  <c r="K273" i="5" s="1"/>
  <c r="K274" i="5" s="1"/>
  <c r="K275" i="5" s="1"/>
  <c r="K276" i="5" s="1"/>
  <c r="K277" i="5" s="1"/>
  <c r="K278" i="5" s="1"/>
  <c r="K279" i="5" s="1"/>
  <c r="K280" i="5" s="1"/>
  <c r="K281" i="5" s="1"/>
  <c r="K282" i="5" s="1"/>
  <c r="K283" i="5" s="1"/>
  <c r="K284" i="5" s="1"/>
  <c r="K286" i="5" s="1"/>
  <c r="K287" i="5" s="1"/>
  <c r="K288" i="5" s="1"/>
  <c r="K289" i="5" s="1"/>
  <c r="K290" i="5" s="1"/>
  <c r="K291" i="5" s="1"/>
  <c r="K292" i="5" s="1"/>
  <c r="K293" i="5" s="1"/>
  <c r="K294" i="5" s="1"/>
  <c r="K295" i="5" s="1"/>
  <c r="K296" i="5" s="1"/>
  <c r="K297" i="5" s="1"/>
  <c r="K298" i="5" s="1"/>
  <c r="K299" i="5" s="1"/>
  <c r="K309" i="5" s="1"/>
  <c r="K310" i="5" s="1"/>
  <c r="K311" i="5" s="1"/>
  <c r="K312" i="5" s="1"/>
  <c r="K313" i="5" s="1"/>
  <c r="K314" i="5" s="1"/>
  <c r="K315" i="5" s="1"/>
  <c r="K316" i="5" s="1"/>
  <c r="K317" i="5" s="1"/>
  <c r="K318" i="5" s="1"/>
  <c r="K319" i="5" s="1"/>
  <c r="K320" i="5" s="1"/>
  <c r="K321" i="5" s="1"/>
  <c r="K322" i="5" s="1"/>
  <c r="K324" i="5" s="1"/>
  <c r="K325" i="5" s="1"/>
  <c r="K326" i="5" s="1"/>
  <c r="K327" i="5" s="1"/>
  <c r="K328" i="5" s="1"/>
  <c r="K329" i="5" s="1"/>
  <c r="K330" i="5" s="1"/>
  <c r="K331" i="5" s="1"/>
  <c r="K332" i="5" s="1"/>
  <c r="K333" i="5" s="1"/>
  <c r="K334" i="5" s="1"/>
  <c r="K335" i="5" s="1"/>
  <c r="K336" i="5" s="1"/>
  <c r="K337" i="5" s="1"/>
  <c r="K347" i="5" s="1"/>
  <c r="K348" i="5" s="1"/>
  <c r="K349" i="5" s="1"/>
  <c r="K350" i="5" s="1"/>
  <c r="K351" i="5" s="1"/>
  <c r="K352" i="5" s="1"/>
  <c r="K353" i="5" s="1"/>
  <c r="K354" i="5" s="1"/>
  <c r="K355" i="5" s="1"/>
  <c r="K356" i="5" s="1"/>
  <c r="K357" i="5" s="1"/>
  <c r="K358" i="5" s="1"/>
  <c r="K359" i="5" s="1"/>
  <c r="K360" i="5" s="1"/>
  <c r="K362" i="5" s="1"/>
  <c r="K363" i="5" s="1"/>
  <c r="K364" i="5" s="1"/>
  <c r="K365" i="5" s="1"/>
  <c r="K366" i="5" s="1"/>
  <c r="K367" i="5" s="1"/>
  <c r="K368" i="5" s="1"/>
  <c r="K369" i="5" s="1"/>
  <c r="K370" i="5" s="1"/>
  <c r="K371" i="5" s="1"/>
  <c r="K372" i="5" s="1"/>
  <c r="K373" i="5" s="1"/>
  <c r="K374" i="5" s="1"/>
  <c r="K375" i="5" s="1"/>
  <c r="K385" i="5" s="1"/>
  <c r="K386" i="5" s="1"/>
  <c r="K387" i="5" s="1"/>
  <c r="K388" i="5" s="1"/>
  <c r="K389" i="5" s="1"/>
  <c r="K390" i="5" s="1"/>
  <c r="K391" i="5" s="1"/>
  <c r="K392" i="5" s="1"/>
  <c r="K393" i="5" s="1"/>
  <c r="K394" i="5" s="1"/>
  <c r="K395" i="5" s="1"/>
  <c r="K396" i="5" s="1"/>
  <c r="K397" i="5" s="1"/>
  <c r="K398" i="5" s="1"/>
  <c r="K400" i="5" s="1"/>
  <c r="K401" i="5" s="1"/>
  <c r="K402" i="5" s="1"/>
  <c r="K403" i="5" s="1"/>
  <c r="K404" i="5" s="1"/>
  <c r="K405" i="5" s="1"/>
  <c r="K406" i="5" s="1"/>
  <c r="K407" i="5" s="1"/>
  <c r="K408" i="5" s="1"/>
  <c r="K409" i="5" s="1"/>
  <c r="K410" i="5" s="1"/>
  <c r="K411" i="5" s="1"/>
  <c r="K412" i="5" s="1"/>
  <c r="K413" i="5" s="1"/>
  <c r="K423" i="5" s="1"/>
  <c r="K424" i="5" s="1"/>
  <c r="K425" i="5" s="1"/>
  <c r="K426" i="5" s="1"/>
  <c r="K427" i="5" s="1"/>
  <c r="K428" i="5" s="1"/>
  <c r="K429" i="5" s="1"/>
  <c r="K430" i="5" s="1"/>
  <c r="K431" i="5" s="1"/>
  <c r="K432" i="5" s="1"/>
  <c r="K433" i="5" s="1"/>
  <c r="K434" i="5" s="1"/>
  <c r="K435" i="5" s="1"/>
  <c r="K436" i="5" s="1"/>
  <c r="K438" i="5" s="1"/>
  <c r="K439" i="5" s="1"/>
  <c r="K440" i="5" s="1"/>
  <c r="K441" i="5" s="1"/>
  <c r="K442" i="5" s="1"/>
  <c r="K443" i="5" s="1"/>
  <c r="K444" i="5" s="1"/>
  <c r="K445" i="5" s="1"/>
  <c r="K446" i="5" s="1"/>
  <c r="K447" i="5" s="1"/>
  <c r="K448" i="5" s="1"/>
  <c r="K449" i="5" s="1"/>
  <c r="K450" i="5" s="1"/>
  <c r="K451" i="5" s="1"/>
  <c r="K461" i="5" s="1"/>
  <c r="K462" i="5" s="1"/>
  <c r="K463" i="5" s="1"/>
  <c r="K464" i="5" s="1"/>
  <c r="K465" i="5" s="1"/>
  <c r="K466" i="5" s="1"/>
  <c r="K467" i="5" s="1"/>
  <c r="K468" i="5" s="1"/>
  <c r="K469" i="5" s="1"/>
  <c r="K470" i="5" s="1"/>
  <c r="K471" i="5" s="1"/>
  <c r="K472" i="5" s="1"/>
  <c r="K473" i="5" s="1"/>
  <c r="K474" i="5" s="1"/>
  <c r="K476" i="5" s="1"/>
  <c r="K477" i="5" s="1"/>
  <c r="K478" i="5" s="1"/>
  <c r="K479" i="5" s="1"/>
  <c r="K480" i="5" s="1"/>
  <c r="K481" i="5" s="1"/>
  <c r="K482" i="5" s="1"/>
  <c r="K483" i="5" s="1"/>
  <c r="K484" i="5" s="1"/>
  <c r="K485" i="5" s="1"/>
  <c r="K486" i="5" s="1"/>
  <c r="K487" i="5" s="1"/>
  <c r="K488" i="5" s="1"/>
  <c r="K489" i="5" s="1"/>
  <c r="K499" i="5" s="1"/>
  <c r="K500" i="5" s="1"/>
  <c r="K501" i="5" s="1"/>
  <c r="K502" i="5" s="1"/>
  <c r="K503" i="5" s="1"/>
  <c r="K504" i="5" s="1"/>
  <c r="K505" i="5" s="1"/>
  <c r="K506" i="5" s="1"/>
  <c r="K507" i="5" s="1"/>
  <c r="K508" i="5" s="1"/>
  <c r="K509" i="5" s="1"/>
  <c r="K510" i="5" s="1"/>
  <c r="K511" i="5" s="1"/>
  <c r="K512" i="5" s="1"/>
  <c r="K514" i="5" s="1"/>
  <c r="K515" i="5" s="1"/>
  <c r="K516" i="5" s="1"/>
  <c r="K517" i="5" s="1"/>
  <c r="K518" i="5" s="1"/>
  <c r="K519" i="5" s="1"/>
  <c r="K520" i="5" s="1"/>
  <c r="K521" i="5" s="1"/>
  <c r="K522" i="5" s="1"/>
  <c r="K523" i="5" s="1"/>
  <c r="K524" i="5" s="1"/>
  <c r="K525" i="5" s="1"/>
  <c r="K526" i="5" s="1"/>
  <c r="K527" i="5" s="1"/>
  <c r="K537" i="5" s="1"/>
  <c r="K538" i="5" s="1"/>
  <c r="K539" i="5" s="1"/>
  <c r="K540" i="5" s="1"/>
  <c r="K541" i="5" s="1"/>
  <c r="K542" i="5" s="1"/>
  <c r="K543" i="5" s="1"/>
  <c r="K544" i="5" s="1"/>
  <c r="K545" i="5" s="1"/>
  <c r="K546" i="5" s="1"/>
  <c r="K547" i="5" s="1"/>
  <c r="K548" i="5" s="1"/>
  <c r="K549" i="5" s="1"/>
  <c r="K550" i="5" s="1"/>
  <c r="K552" i="5" s="1"/>
  <c r="K553" i="5" s="1"/>
  <c r="K554" i="5" s="1"/>
  <c r="K555" i="5" s="1"/>
  <c r="K556" i="5" s="1"/>
  <c r="K557" i="5" s="1"/>
  <c r="K558" i="5" s="1"/>
  <c r="K559" i="5" s="1"/>
  <c r="K560" i="5" s="1"/>
  <c r="K561" i="5" s="1"/>
  <c r="K562" i="5" s="1"/>
  <c r="K563" i="5" s="1"/>
  <c r="K564" i="5" s="1"/>
  <c r="K565" i="5" s="1"/>
  <c r="K575" i="5" s="1"/>
  <c r="K576" i="5" s="1"/>
  <c r="K577" i="5" s="1"/>
  <c r="K578" i="5" s="1"/>
  <c r="K579" i="5" s="1"/>
  <c r="K580" i="5" s="1"/>
  <c r="K581" i="5" s="1"/>
  <c r="K582" i="5" s="1"/>
  <c r="K583" i="5" s="1"/>
  <c r="K584" i="5" s="1"/>
  <c r="K585" i="5" s="1"/>
  <c r="K586" i="5" s="1"/>
  <c r="K587" i="5" s="1"/>
  <c r="K588" i="5" s="1"/>
  <c r="K590" i="5" s="1"/>
  <c r="K591" i="5" s="1"/>
  <c r="K592" i="5" s="1"/>
  <c r="K593" i="5" s="1"/>
  <c r="K594" i="5" s="1"/>
  <c r="K595" i="5" s="1"/>
  <c r="K596" i="5" s="1"/>
  <c r="K597" i="5" s="1"/>
  <c r="K598" i="5" s="1"/>
  <c r="K599" i="5" s="1"/>
  <c r="K600" i="5" s="1"/>
  <c r="K601" i="5" s="1"/>
  <c r="K602" i="5" s="1"/>
  <c r="K603" i="5" s="1"/>
  <c r="K613" i="5" s="1"/>
  <c r="K614" i="5" s="1"/>
  <c r="K615" i="5" s="1"/>
  <c r="K616" i="5" s="1"/>
  <c r="K617" i="5" s="1"/>
  <c r="K618" i="5" s="1"/>
  <c r="K619" i="5" s="1"/>
  <c r="K620" i="5" s="1"/>
  <c r="K621" i="5" s="1"/>
  <c r="K622" i="5" s="1"/>
  <c r="K623" i="5" s="1"/>
  <c r="K624" i="5" s="1"/>
  <c r="K625" i="5" s="1"/>
  <c r="K626" i="5" s="1"/>
  <c r="K628" i="5" s="1"/>
  <c r="K629" i="5" s="1"/>
  <c r="K630" i="5" s="1"/>
  <c r="K631" i="5" s="1"/>
  <c r="K632" i="5" s="1"/>
  <c r="K633" i="5" s="1"/>
  <c r="K634" i="5" s="1"/>
  <c r="K635" i="5" s="1"/>
  <c r="K636" i="5" s="1"/>
  <c r="K637" i="5" s="1"/>
  <c r="K638" i="5" s="1"/>
  <c r="K639" i="5" s="1"/>
  <c r="K640" i="5" s="1"/>
  <c r="K641" i="5" s="1"/>
  <c r="K651" i="5" s="1"/>
  <c r="K652" i="5" s="1"/>
  <c r="K653" i="5" s="1"/>
  <c r="K654" i="5" s="1"/>
  <c r="K655" i="5" s="1"/>
  <c r="K656" i="5" s="1"/>
  <c r="K657" i="5" s="1"/>
  <c r="K658" i="5" s="1"/>
  <c r="K659" i="5" s="1"/>
  <c r="K660" i="5" s="1"/>
  <c r="K661" i="5" s="1"/>
  <c r="K662" i="5" s="1"/>
  <c r="K663" i="5" s="1"/>
  <c r="K664" i="5" s="1"/>
  <c r="K666" i="5" s="1"/>
  <c r="K667" i="5" s="1"/>
  <c r="K668" i="5" s="1"/>
  <c r="K669" i="5" s="1"/>
  <c r="K670" i="5" s="1"/>
  <c r="K671" i="5" s="1"/>
  <c r="K672" i="5" s="1"/>
  <c r="K673" i="5" s="1"/>
  <c r="K674" i="5" s="1"/>
  <c r="K675" i="5" s="1"/>
  <c r="K676" i="5" s="1"/>
  <c r="K677" i="5" s="1"/>
  <c r="K678" i="5" s="1"/>
  <c r="K679" i="5" s="1"/>
  <c r="K689" i="5" s="1"/>
  <c r="K690" i="5" s="1"/>
  <c r="K691" i="5" s="1"/>
  <c r="K692" i="5" s="1"/>
  <c r="K693" i="5" s="1"/>
  <c r="K694" i="5" s="1"/>
  <c r="K695" i="5" s="1"/>
  <c r="K696" i="5" s="1"/>
  <c r="K697" i="5" s="1"/>
  <c r="K698" i="5" s="1"/>
  <c r="K699" i="5" s="1"/>
  <c r="K700" i="5" s="1"/>
  <c r="K701" i="5" s="1"/>
  <c r="K702" i="5" s="1"/>
  <c r="K704" i="5" s="1"/>
  <c r="K705" i="5" s="1"/>
  <c r="K706" i="5" s="1"/>
  <c r="K707" i="5" s="1"/>
  <c r="K708" i="5" s="1"/>
  <c r="K709" i="5" s="1"/>
  <c r="K710" i="5" s="1"/>
  <c r="K711" i="5" s="1"/>
  <c r="K712" i="5" s="1"/>
  <c r="K713" i="5" s="1"/>
  <c r="K714" i="5" s="1"/>
  <c r="K715" i="5" s="1"/>
  <c r="K716" i="5" s="1"/>
  <c r="K717" i="5" s="1"/>
  <c r="K727" i="5" s="1"/>
  <c r="K728" i="5" s="1"/>
  <c r="K729" i="5" s="1"/>
  <c r="K730" i="5" s="1"/>
  <c r="K731" i="5" s="1"/>
  <c r="K732" i="5" s="1"/>
  <c r="K733" i="5" s="1"/>
  <c r="K734" i="5" s="1"/>
  <c r="K735" i="5" s="1"/>
  <c r="K736" i="5" s="1"/>
  <c r="K737" i="5" s="1"/>
  <c r="K738" i="5" s="1"/>
  <c r="K739" i="5" s="1"/>
  <c r="K740" i="5" s="1"/>
  <c r="K742" i="5" s="1"/>
  <c r="K743" i="5" s="1"/>
  <c r="K744" i="5" s="1"/>
  <c r="K745" i="5" s="1"/>
  <c r="K746" i="5" s="1"/>
  <c r="K747" i="5" s="1"/>
  <c r="K748" i="5" s="1"/>
  <c r="K749" i="5" s="1"/>
  <c r="K750" i="5" s="1"/>
  <c r="K751" i="5" s="1"/>
  <c r="K752" i="5" s="1"/>
  <c r="K753" i="5" s="1"/>
  <c r="K754" i="5" s="1"/>
  <c r="K755" i="5" s="1"/>
  <c r="K765" i="5" s="1"/>
  <c r="K766" i="5" s="1"/>
  <c r="K767" i="5" s="1"/>
  <c r="K768" i="5" s="1"/>
  <c r="K769" i="5" s="1"/>
  <c r="K770" i="5" s="1"/>
  <c r="K771" i="5" s="1"/>
  <c r="K772" i="5" s="1"/>
  <c r="K773" i="5" s="1"/>
  <c r="K774" i="5" s="1"/>
  <c r="K775" i="5" s="1"/>
  <c r="K776" i="5" s="1"/>
  <c r="K777" i="5" s="1"/>
  <c r="K778" i="5" s="1"/>
  <c r="K780" i="5" s="1"/>
  <c r="K781" i="5" s="1"/>
  <c r="K782" i="5" s="1"/>
  <c r="K783" i="5" s="1"/>
  <c r="K784" i="5" s="1"/>
  <c r="K785" i="5" s="1"/>
  <c r="K786" i="5" s="1"/>
  <c r="K787" i="5" s="1"/>
  <c r="K788" i="5" s="1"/>
  <c r="K789" i="5" s="1"/>
  <c r="K790" i="5" s="1"/>
  <c r="K791" i="5" s="1"/>
  <c r="K792" i="5" s="1"/>
  <c r="K793" i="5" s="1"/>
  <c r="K803" i="5" s="1"/>
  <c r="K804" i="5" s="1"/>
  <c r="K805" i="5" s="1"/>
  <c r="K806" i="5" s="1"/>
  <c r="K807" i="5" s="1"/>
  <c r="K808" i="5" s="1"/>
  <c r="K809" i="5" s="1"/>
  <c r="K810" i="5" s="1"/>
  <c r="K811" i="5" s="1"/>
  <c r="K812" i="5" s="1"/>
  <c r="K813" i="5" s="1"/>
  <c r="K814" i="5" s="1"/>
  <c r="K815" i="5" s="1"/>
  <c r="K816" i="5" s="1"/>
  <c r="K818" i="5" s="1"/>
  <c r="K819" i="5" s="1"/>
  <c r="K820" i="5" s="1"/>
  <c r="K821" i="5" s="1"/>
  <c r="K822" i="5" s="1"/>
  <c r="K823" i="5" s="1"/>
  <c r="K824" i="5" s="1"/>
  <c r="K825" i="5" s="1"/>
  <c r="K826" i="5" s="1"/>
  <c r="K827" i="5" s="1"/>
  <c r="K828" i="5" s="1"/>
  <c r="K829" i="5" s="1"/>
  <c r="K830" i="5" s="1"/>
  <c r="K831" i="5" s="1"/>
  <c r="K841" i="5" s="1"/>
  <c r="K842" i="5" s="1"/>
  <c r="K843" i="5" s="1"/>
  <c r="K844" i="5" s="1"/>
  <c r="K845" i="5" s="1"/>
  <c r="K846" i="5" s="1"/>
  <c r="K847" i="5" s="1"/>
  <c r="K848" i="5" s="1"/>
  <c r="K849" i="5" s="1"/>
  <c r="K850" i="5" s="1"/>
  <c r="K851" i="5" s="1"/>
  <c r="K852" i="5" s="1"/>
  <c r="K853" i="5" s="1"/>
  <c r="K854" i="5" s="1"/>
  <c r="K856" i="5" s="1"/>
  <c r="K857" i="5" s="1"/>
  <c r="K858" i="5" s="1"/>
  <c r="K859" i="5" s="1"/>
  <c r="K860" i="5" s="1"/>
  <c r="K861" i="5" s="1"/>
  <c r="K862" i="5" s="1"/>
  <c r="K863" i="5" s="1"/>
  <c r="K864" i="5" s="1"/>
  <c r="K865" i="5" s="1"/>
  <c r="K866" i="5" s="1"/>
  <c r="K867" i="5" s="1"/>
  <c r="K868" i="5" s="1"/>
  <c r="K869" i="5" s="1"/>
  <c r="K879" i="5" s="1"/>
  <c r="K880" i="5" s="1"/>
  <c r="K881" i="5" s="1"/>
  <c r="K882" i="5" s="1"/>
  <c r="K883" i="5" s="1"/>
  <c r="K884" i="5" s="1"/>
  <c r="K885" i="5" s="1"/>
  <c r="K886" i="5" s="1"/>
  <c r="K887" i="5" s="1"/>
  <c r="K888" i="5" s="1"/>
  <c r="K889" i="5" s="1"/>
  <c r="K890" i="5" s="1"/>
  <c r="K891" i="5" s="1"/>
  <c r="K892" i="5" s="1"/>
  <c r="K894" i="5" s="1"/>
  <c r="K895" i="5" s="1"/>
  <c r="K896" i="5" s="1"/>
  <c r="K897" i="5" s="1"/>
  <c r="K898" i="5" s="1"/>
  <c r="K899" i="5" s="1"/>
  <c r="K900" i="5" s="1"/>
  <c r="K901" i="5" s="1"/>
  <c r="K902" i="5" s="1"/>
  <c r="K903" i="5" s="1"/>
  <c r="K904" i="5" s="1"/>
  <c r="K905" i="5" s="1"/>
  <c r="K906" i="5" s="1"/>
  <c r="K907" i="5" s="1"/>
  <c r="K917" i="5" s="1"/>
  <c r="K918" i="5" s="1"/>
  <c r="K919" i="5" s="1"/>
  <c r="K920" i="5" s="1"/>
  <c r="K921" i="5" s="1"/>
  <c r="K922" i="5" s="1"/>
  <c r="K923" i="5" s="1"/>
  <c r="K924" i="5" s="1"/>
  <c r="K925" i="5" s="1"/>
  <c r="K926" i="5" s="1"/>
  <c r="K927" i="5" s="1"/>
  <c r="K928" i="5" s="1"/>
  <c r="K929" i="5" s="1"/>
  <c r="K930" i="5" s="1"/>
  <c r="K932" i="5" s="1"/>
  <c r="K933" i="5" s="1"/>
  <c r="K934" i="5" s="1"/>
  <c r="K935" i="5" s="1"/>
  <c r="K936" i="5" s="1"/>
  <c r="K937" i="5" s="1"/>
  <c r="K938" i="5" s="1"/>
  <c r="K939" i="5" s="1"/>
  <c r="K940" i="5" s="1"/>
  <c r="K941" i="5" s="1"/>
  <c r="K942" i="5" s="1"/>
  <c r="K943" i="5" s="1"/>
  <c r="K944" i="5" s="1"/>
  <c r="K945" i="5" s="1"/>
  <c r="K955" i="5" s="1"/>
  <c r="K956" i="5" s="1"/>
  <c r="K957" i="5" s="1"/>
  <c r="K958" i="5" s="1"/>
  <c r="K959" i="5" s="1"/>
  <c r="K960" i="5" s="1"/>
  <c r="K961" i="5" s="1"/>
  <c r="K962" i="5" s="1"/>
  <c r="K963" i="5" s="1"/>
  <c r="K964" i="5" s="1"/>
  <c r="K965" i="5" s="1"/>
  <c r="K966" i="5" s="1"/>
  <c r="K967" i="5" s="1"/>
  <c r="K968" i="5" s="1"/>
  <c r="K970" i="5" s="1"/>
  <c r="K971" i="5" s="1"/>
  <c r="K972" i="5" s="1"/>
  <c r="K973" i="5" s="1"/>
  <c r="K974" i="5" s="1"/>
  <c r="K975" i="5" s="1"/>
  <c r="K976" i="5" s="1"/>
  <c r="K977" i="5" s="1"/>
  <c r="K978" i="5" s="1"/>
  <c r="K979" i="5" s="1"/>
  <c r="K980" i="5" s="1"/>
  <c r="K981" i="5" s="1"/>
  <c r="K982" i="5" s="1"/>
  <c r="K983" i="5" s="1"/>
  <c r="K993" i="5" s="1"/>
  <c r="K994" i="5" s="1"/>
  <c r="K995" i="5" s="1"/>
  <c r="K996" i="5" s="1"/>
  <c r="K997" i="5" s="1"/>
  <c r="K998" i="5" s="1"/>
  <c r="K999" i="5" s="1"/>
  <c r="K1000" i="5" s="1"/>
  <c r="K1001" i="5" s="1"/>
  <c r="K1002" i="5" s="1"/>
  <c r="K1003" i="5" s="1"/>
  <c r="K1004" i="5" s="1"/>
  <c r="K1005" i="5" s="1"/>
  <c r="K1006" i="5" s="1"/>
  <c r="K1008" i="5" s="1"/>
  <c r="K1009" i="5" s="1"/>
  <c r="K1010" i="5" s="1"/>
  <c r="K1011" i="5" s="1"/>
  <c r="K1012" i="5" s="1"/>
  <c r="K1013" i="5" s="1"/>
  <c r="K1014" i="5" s="1"/>
  <c r="K1015" i="5" s="1"/>
  <c r="K1016" i="5" s="1"/>
  <c r="K1017" i="5" s="1"/>
  <c r="K1018" i="5" s="1"/>
  <c r="K1019" i="5" s="1"/>
  <c r="K1020" i="5" s="1"/>
  <c r="K1021" i="5" s="1"/>
  <c r="K1031" i="5" s="1"/>
  <c r="K1032" i="5" s="1"/>
  <c r="K1033" i="5" s="1"/>
  <c r="K1034" i="5" s="1"/>
  <c r="K1035" i="5" s="1"/>
  <c r="K1036" i="5" s="1"/>
  <c r="K1037" i="5" s="1"/>
  <c r="K1038" i="5" s="1"/>
  <c r="K1039" i="5" s="1"/>
  <c r="K1040" i="5" s="1"/>
  <c r="K1041" i="5" s="1"/>
  <c r="K1042" i="5" s="1"/>
  <c r="K1043" i="5" s="1"/>
  <c r="K1044" i="5" s="1"/>
  <c r="K1046" i="5" s="1"/>
  <c r="K1047" i="5" s="1"/>
  <c r="K1048" i="5" s="1"/>
  <c r="K1049" i="5" s="1"/>
  <c r="K1050" i="5" s="1"/>
  <c r="K1051" i="5" s="1"/>
  <c r="K1052" i="5" s="1"/>
  <c r="K1053" i="5" s="1"/>
  <c r="K1054" i="5" s="1"/>
  <c r="K1055" i="5" s="1"/>
  <c r="K1056" i="5" s="1"/>
  <c r="K1057" i="5" s="1"/>
  <c r="K1058" i="5" s="1"/>
  <c r="K1059" i="5" s="1"/>
  <c r="K1069" i="5" s="1"/>
  <c r="K1070" i="5" s="1"/>
  <c r="K1071" i="5" s="1"/>
  <c r="K1072" i="5" s="1"/>
  <c r="K1073" i="5" s="1"/>
  <c r="K1074" i="5" s="1"/>
  <c r="K1075" i="5" s="1"/>
  <c r="K1076" i="5" s="1"/>
  <c r="K1077" i="5" s="1"/>
  <c r="K1078" i="5" s="1"/>
  <c r="K1079" i="5" s="1"/>
  <c r="K1080" i="5" s="1"/>
  <c r="K1081" i="5" s="1"/>
  <c r="K1082" i="5" s="1"/>
  <c r="K1084" i="5" s="1"/>
  <c r="K1085" i="5" s="1"/>
  <c r="K1086" i="5" s="1"/>
  <c r="K1087" i="5" s="1"/>
  <c r="K1088" i="5" s="1"/>
  <c r="K1089" i="5" s="1"/>
  <c r="K1090" i="5" s="1"/>
  <c r="K1091" i="5" s="1"/>
  <c r="K1092" i="5" s="1"/>
  <c r="K1093" i="5" s="1"/>
  <c r="K1094" i="5" s="1"/>
  <c r="K1095" i="5" s="1"/>
  <c r="K1096" i="5" s="1"/>
  <c r="K1097" i="5" s="1"/>
  <c r="K1107" i="5" s="1"/>
  <c r="K1108" i="5" s="1"/>
  <c r="K1109" i="5" s="1"/>
  <c r="K1110" i="5" s="1"/>
  <c r="K1111" i="5" s="1"/>
  <c r="K1112" i="5" s="1"/>
  <c r="K1113" i="5" s="1"/>
  <c r="K1114" i="5" s="1"/>
  <c r="K1115" i="5" s="1"/>
  <c r="K1116" i="5" s="1"/>
  <c r="K1117" i="5" s="1"/>
  <c r="K1118" i="5" s="1"/>
  <c r="K1119" i="5" s="1"/>
  <c r="K1120" i="5" s="1"/>
  <c r="K1122" i="5" s="1"/>
  <c r="K1123" i="5" s="1"/>
  <c r="K1124" i="5" s="1"/>
  <c r="K1125" i="5" s="1"/>
  <c r="K1126" i="5" s="1"/>
  <c r="K1127" i="5" s="1"/>
  <c r="K1128" i="5" s="1"/>
  <c r="K1129" i="5" s="1"/>
  <c r="K1130" i="5" s="1"/>
  <c r="K1131" i="5" s="1"/>
  <c r="K1132" i="5" s="1"/>
  <c r="K1133" i="5" s="1"/>
  <c r="K1134" i="5" s="1"/>
  <c r="K1135" i="5" s="1"/>
  <c r="K1145" i="5" s="1"/>
  <c r="K1146" i="5" s="1"/>
  <c r="K1147" i="5" s="1"/>
  <c r="K1148" i="5" s="1"/>
  <c r="K1149" i="5" s="1"/>
  <c r="K1150" i="5" s="1"/>
  <c r="K1151" i="5" s="1"/>
  <c r="K1152" i="5" s="1"/>
  <c r="K1153" i="5" s="1"/>
  <c r="K1154" i="5" s="1"/>
  <c r="K1155" i="5" s="1"/>
  <c r="K1156" i="5" s="1"/>
  <c r="K1157" i="5" s="1"/>
  <c r="K1158" i="5" s="1"/>
  <c r="K1160" i="5" s="1"/>
  <c r="K1161" i="5" s="1"/>
  <c r="K1162" i="5" s="1"/>
  <c r="K1163" i="5" s="1"/>
  <c r="K1164" i="5" s="1"/>
  <c r="K1165" i="5" s="1"/>
  <c r="K1166" i="5" s="1"/>
  <c r="K1167" i="5" s="1"/>
  <c r="K1168" i="5" s="1"/>
  <c r="K1169" i="5" s="1"/>
  <c r="K1170" i="5" s="1"/>
  <c r="K1171" i="5" s="1"/>
  <c r="K1172" i="5" s="1"/>
  <c r="K1173" i="5" s="1"/>
  <c r="K1183" i="5" s="1"/>
  <c r="K1184" i="5" s="1"/>
  <c r="K1185" i="5" s="1"/>
  <c r="K1186" i="5" s="1"/>
  <c r="K1187" i="5" s="1"/>
  <c r="K1188" i="5" s="1"/>
  <c r="K1189" i="5" s="1"/>
  <c r="K1190" i="5" s="1"/>
  <c r="K1191" i="5" s="1"/>
  <c r="K1192" i="5" s="1"/>
  <c r="K1193" i="5" s="1"/>
  <c r="K1194" i="5" s="1"/>
  <c r="K1195" i="5" s="1"/>
  <c r="K1196" i="5" s="1"/>
  <c r="K1198" i="5" s="1"/>
  <c r="K1199" i="5" s="1"/>
  <c r="K1200" i="5" s="1"/>
  <c r="K1201" i="5" s="1"/>
  <c r="K1202" i="5" s="1"/>
  <c r="K1203" i="5" s="1"/>
  <c r="K1204" i="5" s="1"/>
  <c r="K1205" i="5" s="1"/>
  <c r="K1206" i="5" s="1"/>
  <c r="K1207" i="5" s="1"/>
  <c r="K1208" i="5" s="1"/>
  <c r="K1209" i="5" s="1"/>
  <c r="K1210" i="5" s="1"/>
  <c r="K1211" i="5" s="1"/>
  <c r="K1221" i="5" s="1"/>
  <c r="K1222" i="5" s="1"/>
  <c r="K1223" i="5" s="1"/>
  <c r="K1224" i="5" s="1"/>
  <c r="K1225" i="5" s="1"/>
  <c r="K1226" i="5" s="1"/>
  <c r="K1227" i="5" s="1"/>
  <c r="K1228" i="5" s="1"/>
  <c r="K1229" i="5" s="1"/>
  <c r="K1230" i="5" s="1"/>
  <c r="K1231" i="5" s="1"/>
  <c r="K1232" i="5" s="1"/>
  <c r="K1233" i="5" s="1"/>
  <c r="K1234" i="5" s="1"/>
  <c r="K1236" i="5" s="1"/>
  <c r="K1237" i="5" s="1"/>
  <c r="K1238" i="5" s="1"/>
  <c r="K1239" i="5" s="1"/>
  <c r="K1240" i="5" s="1"/>
  <c r="K1241" i="5" s="1"/>
  <c r="K1242" i="5" s="1"/>
  <c r="K1243" i="5" s="1"/>
  <c r="K1244" i="5" s="1"/>
  <c r="K1245" i="5" s="1"/>
  <c r="K1246" i="5" s="1"/>
  <c r="K1247" i="5" s="1"/>
  <c r="K1248" i="5" s="1"/>
  <c r="K1249" i="5" s="1"/>
  <c r="K1259" i="5" s="1"/>
  <c r="K1260" i="5" s="1"/>
  <c r="K1261" i="5" s="1"/>
  <c r="K1262" i="5" s="1"/>
  <c r="K1263" i="5" s="1"/>
  <c r="K1264" i="5" s="1"/>
  <c r="K1265" i="5" s="1"/>
  <c r="K1266" i="5" s="1"/>
  <c r="K1267" i="5" s="1"/>
  <c r="K1268" i="5" s="1"/>
  <c r="K1269" i="5" s="1"/>
  <c r="K1270" i="5" s="1"/>
  <c r="K1271" i="5" s="1"/>
  <c r="K1272" i="5" s="1"/>
  <c r="K1274" i="5" s="1"/>
  <c r="K1275" i="5" s="1"/>
  <c r="K1276" i="5" s="1"/>
  <c r="K1277" i="5" s="1"/>
  <c r="K1278" i="5" s="1"/>
  <c r="K1279" i="5" s="1"/>
  <c r="K1280" i="5" s="1"/>
  <c r="K1281" i="5" s="1"/>
  <c r="K1282" i="5" s="1"/>
  <c r="K1283" i="5" s="1"/>
  <c r="K1284" i="5" s="1"/>
  <c r="K1285" i="5" s="1"/>
  <c r="K1286" i="5" s="1"/>
  <c r="K1287" i="5" s="1"/>
  <c r="K1297" i="5" s="1"/>
  <c r="K1298" i="5" s="1"/>
  <c r="K1299" i="5" s="1"/>
  <c r="K1300" i="5" s="1"/>
  <c r="K1301" i="5" s="1"/>
  <c r="K1302" i="5" s="1"/>
  <c r="K1303" i="5" s="1"/>
  <c r="K1304" i="5" s="1"/>
  <c r="K1305" i="5" s="1"/>
  <c r="K1306" i="5" s="1"/>
  <c r="K1307" i="5" s="1"/>
  <c r="K1308" i="5" s="1"/>
  <c r="K1309" i="5" s="1"/>
  <c r="K1310" i="5" s="1"/>
  <c r="K1312" i="5" s="1"/>
  <c r="K1313" i="5" s="1"/>
  <c r="K1314" i="5" s="1"/>
  <c r="K1315" i="5" s="1"/>
  <c r="K1316" i="5" s="1"/>
  <c r="K1317" i="5" s="1"/>
  <c r="K1318" i="5" s="1"/>
  <c r="K1319" i="5" s="1"/>
  <c r="K1320" i="5" s="1"/>
  <c r="K1321" i="5" s="1"/>
  <c r="K1322" i="5" s="1"/>
  <c r="K1323" i="5" s="1"/>
  <c r="K1324" i="5" s="1"/>
  <c r="K1325" i="5" s="1"/>
  <c r="K1335" i="5" s="1"/>
  <c r="K1336" i="5" s="1"/>
  <c r="K1337" i="5" s="1"/>
  <c r="K1338" i="5" s="1"/>
  <c r="K1339" i="5" s="1"/>
  <c r="K1340" i="5" s="1"/>
  <c r="K1341" i="5" s="1"/>
  <c r="K1342" i="5" s="1"/>
  <c r="K1343" i="5" s="1"/>
  <c r="K1344" i="5" s="1"/>
  <c r="K1345" i="5" s="1"/>
  <c r="K1346" i="5" s="1"/>
  <c r="K1347" i="5" s="1"/>
  <c r="K1348" i="5" s="1"/>
  <c r="K1350" i="5" s="1"/>
  <c r="K1351" i="5" s="1"/>
  <c r="K1352" i="5" s="1"/>
  <c r="K1353" i="5" s="1"/>
  <c r="K1354" i="5" s="1"/>
  <c r="K1355" i="5" s="1"/>
  <c r="K1356" i="5" s="1"/>
  <c r="K1357" i="5" s="1"/>
  <c r="K1358" i="5" s="1"/>
  <c r="K1359" i="5" s="1"/>
  <c r="K1360" i="5" s="1"/>
  <c r="K1361" i="5" s="1"/>
  <c r="K1362" i="5" s="1"/>
  <c r="K1363" i="5" s="1"/>
  <c r="K1373" i="5" s="1"/>
  <c r="K1374" i="5" s="1"/>
  <c r="K1375" i="5" s="1"/>
  <c r="K1376" i="5" s="1"/>
  <c r="K1377" i="5" s="1"/>
  <c r="K1378" i="5" s="1"/>
  <c r="K1379" i="5" s="1"/>
  <c r="K1380" i="5" s="1"/>
  <c r="K1381" i="5" s="1"/>
  <c r="K1382" i="5" s="1"/>
  <c r="K1383" i="5" s="1"/>
  <c r="K1384" i="5" s="1"/>
  <c r="K1385" i="5" s="1"/>
  <c r="K1386" i="5" s="1"/>
  <c r="K1388" i="5" s="1"/>
  <c r="K1389" i="5" s="1"/>
  <c r="K1390" i="5" s="1"/>
  <c r="K1391" i="5" s="1"/>
  <c r="K1392" i="5" s="1"/>
  <c r="K1393" i="5" s="1"/>
  <c r="K1394" i="5" s="1"/>
  <c r="K1395" i="5" s="1"/>
  <c r="K1396" i="5" s="1"/>
  <c r="K1397" i="5" s="1"/>
  <c r="K1398" i="5" s="1"/>
  <c r="K1399" i="5" s="1"/>
  <c r="K1400" i="5" s="1"/>
  <c r="K1401" i="5" s="1"/>
  <c r="K1411" i="5" s="1"/>
  <c r="K1412" i="5" s="1"/>
  <c r="K1413" i="5" s="1"/>
  <c r="K1414" i="5" s="1"/>
  <c r="K1415" i="5" s="1"/>
  <c r="K1416" i="5" s="1"/>
  <c r="K1417" i="5" s="1"/>
  <c r="K1418" i="5" s="1"/>
  <c r="K1419" i="5" s="1"/>
  <c r="K1420" i="5" s="1"/>
  <c r="K1421" i="5" s="1"/>
  <c r="K1422" i="5" s="1"/>
  <c r="K1423" i="5" s="1"/>
  <c r="K1424" i="5" s="1"/>
  <c r="K1426" i="5" s="1"/>
  <c r="K1427" i="5" s="1"/>
  <c r="K1428" i="5" s="1"/>
  <c r="K1429" i="5" s="1"/>
  <c r="K1430" i="5" s="1"/>
  <c r="K1431" i="5" s="1"/>
  <c r="K1432" i="5" s="1"/>
  <c r="K1433" i="5" s="1"/>
  <c r="K1434" i="5" s="1"/>
  <c r="K1435" i="5" s="1"/>
  <c r="K1436" i="5" s="1"/>
  <c r="K1437" i="5" s="1"/>
  <c r="K1438" i="5" s="1"/>
  <c r="K1439" i="5" s="1"/>
  <c r="K1449" i="5" s="1"/>
  <c r="K1450" i="5" s="1"/>
  <c r="K1451" i="5" s="1"/>
  <c r="K1452" i="5" s="1"/>
  <c r="K1453" i="5" s="1"/>
  <c r="K1454" i="5" s="1"/>
  <c r="K1455" i="5" s="1"/>
  <c r="K1456" i="5" s="1"/>
  <c r="K1457" i="5" s="1"/>
  <c r="K1458" i="5" s="1"/>
  <c r="K1459" i="5" s="1"/>
  <c r="K1460" i="5" s="1"/>
  <c r="K1461" i="5" s="1"/>
  <c r="K1462" i="5" s="1"/>
  <c r="K1464" i="5" s="1"/>
  <c r="K1465" i="5" s="1"/>
  <c r="K1466" i="5" s="1"/>
  <c r="K1467" i="5" s="1"/>
  <c r="K1468" i="5" s="1"/>
  <c r="K1469" i="5" s="1"/>
  <c r="K1470" i="5" s="1"/>
  <c r="K1471" i="5" s="1"/>
  <c r="K1472" i="5" s="1"/>
  <c r="K1473" i="5" s="1"/>
  <c r="K1474" i="5" s="1"/>
  <c r="K1475" i="5" s="1"/>
  <c r="K1476" i="5" s="1"/>
  <c r="K1477" i="5" s="1"/>
  <c r="K1487" i="5" s="1"/>
  <c r="K1488" i="5" s="1"/>
  <c r="K1489" i="5" s="1"/>
  <c r="K1490" i="5" s="1"/>
  <c r="K1491" i="5" s="1"/>
  <c r="K1492" i="5" s="1"/>
  <c r="K1493" i="5" s="1"/>
  <c r="K1494" i="5" s="1"/>
  <c r="K1495" i="5" s="1"/>
  <c r="K1496" i="5" s="1"/>
  <c r="K1497" i="5" s="1"/>
  <c r="K1498" i="5" s="1"/>
  <c r="K1499" i="5" s="1"/>
  <c r="K1500" i="5" s="1"/>
  <c r="K1502" i="5" s="1"/>
  <c r="K1503" i="5" s="1"/>
  <c r="K1504" i="5" s="1"/>
  <c r="K1505" i="5" s="1"/>
  <c r="K1506" i="5" s="1"/>
  <c r="K1507" i="5" s="1"/>
  <c r="K1508" i="5" s="1"/>
  <c r="K1509" i="5" s="1"/>
  <c r="K1510" i="5" s="1"/>
  <c r="K1511" i="5" s="1"/>
  <c r="K1512" i="5" s="1"/>
  <c r="K1513" i="5" s="1"/>
  <c r="K1514" i="5" s="1"/>
  <c r="K1515" i="5" s="1"/>
  <c r="K1525" i="5" s="1"/>
  <c r="K1526" i="5" s="1"/>
  <c r="K1527" i="5" s="1"/>
  <c r="K1528" i="5" s="1"/>
  <c r="K1529" i="5" s="1"/>
  <c r="K1530" i="5" s="1"/>
  <c r="K1531" i="5" s="1"/>
  <c r="K1532" i="5" s="1"/>
  <c r="K1533" i="5" s="1"/>
  <c r="K1534" i="5" s="1"/>
  <c r="K1535" i="5" s="1"/>
  <c r="K1536" i="5" s="1"/>
  <c r="K1537" i="5" s="1"/>
  <c r="K1538" i="5" s="1"/>
  <c r="K1540" i="5" s="1"/>
  <c r="K1541" i="5" s="1"/>
  <c r="K1542" i="5" s="1"/>
  <c r="K1543" i="5" s="1"/>
  <c r="K1544" i="5" s="1"/>
  <c r="K1545" i="5" s="1"/>
  <c r="K1546" i="5" s="1"/>
  <c r="K1547" i="5" s="1"/>
  <c r="K1548" i="5" s="1"/>
  <c r="K1549" i="5" s="1"/>
  <c r="K1550" i="5" s="1"/>
  <c r="K1551" i="5" s="1"/>
  <c r="K1552" i="5" s="1"/>
  <c r="K1553" i="5" s="1"/>
  <c r="K1563" i="5" s="1"/>
  <c r="K1564" i="5" s="1"/>
  <c r="K1565" i="5" s="1"/>
  <c r="K1566" i="5" s="1"/>
  <c r="K1567" i="5" s="1"/>
  <c r="K1568" i="5" s="1"/>
  <c r="K1569" i="5" s="1"/>
  <c r="K1570" i="5" s="1"/>
  <c r="K1571" i="5" s="1"/>
  <c r="K1572" i="5" s="1"/>
  <c r="K1573" i="5" s="1"/>
  <c r="K1574" i="5" s="1"/>
  <c r="K1575" i="5" s="1"/>
  <c r="K1576" i="5" s="1"/>
  <c r="K1578" i="5" s="1"/>
  <c r="K1579" i="5" s="1"/>
  <c r="K1580" i="5" s="1"/>
  <c r="K1581" i="5" s="1"/>
  <c r="K1582" i="5" s="1"/>
  <c r="K1583" i="5" s="1"/>
  <c r="K1584" i="5" s="1"/>
  <c r="K1585" i="5" s="1"/>
  <c r="K1586" i="5" s="1"/>
  <c r="K1587" i="5" s="1"/>
  <c r="K1588" i="5" s="1"/>
  <c r="K1589" i="5" s="1"/>
  <c r="K1590" i="5" s="1"/>
  <c r="K1591" i="5" s="1"/>
  <c r="K1601" i="5" s="1"/>
  <c r="K1602" i="5" s="1"/>
  <c r="K1603" i="5" s="1"/>
  <c r="K1604" i="5" s="1"/>
  <c r="K1605" i="5" s="1"/>
  <c r="K1606" i="5" s="1"/>
  <c r="K1607" i="5" s="1"/>
  <c r="K1608" i="5" s="1"/>
  <c r="K1609" i="5" s="1"/>
  <c r="K1610" i="5" s="1"/>
  <c r="K1611" i="5" s="1"/>
  <c r="K1612" i="5" s="1"/>
  <c r="K1613" i="5" s="1"/>
  <c r="K1614" i="5" s="1"/>
  <c r="K1616" i="5" s="1"/>
  <c r="K1617" i="5" s="1"/>
  <c r="K1618" i="5" s="1"/>
  <c r="K1619" i="5" s="1"/>
  <c r="K1620" i="5" s="1"/>
  <c r="K1621" i="5" s="1"/>
  <c r="K1622" i="5" s="1"/>
  <c r="K1623" i="5" s="1"/>
  <c r="K1624" i="5" s="1"/>
  <c r="K1625" i="5" s="1"/>
  <c r="K1626" i="5" s="1"/>
  <c r="K1627" i="5" s="1"/>
  <c r="K1628" i="5" s="1"/>
  <c r="K1629" i="5" s="1"/>
  <c r="K1639" i="5" s="1"/>
  <c r="K1640" i="5" s="1"/>
  <c r="K1641" i="5" s="1"/>
  <c r="K1642" i="5" s="1"/>
  <c r="K1643" i="5" s="1"/>
  <c r="K1644" i="5" s="1"/>
  <c r="K1645" i="5" s="1"/>
  <c r="K1646" i="5" s="1"/>
  <c r="K1647" i="5" s="1"/>
  <c r="K1648" i="5" s="1"/>
  <c r="K1649" i="5" s="1"/>
  <c r="K1650" i="5" s="1"/>
  <c r="K1651" i="5" s="1"/>
  <c r="K1652" i="5" s="1"/>
  <c r="K1654" i="5" s="1"/>
  <c r="K1655" i="5" s="1"/>
  <c r="K1656" i="5" s="1"/>
  <c r="K1657" i="5" s="1"/>
  <c r="K1658" i="5" s="1"/>
  <c r="K1659" i="5" s="1"/>
  <c r="K1660" i="5" s="1"/>
  <c r="K1661" i="5" s="1"/>
  <c r="K1662" i="5" s="1"/>
  <c r="K1663" i="5" s="1"/>
  <c r="K1664" i="5" s="1"/>
  <c r="K1665" i="5" s="1"/>
  <c r="K1666" i="5" s="1"/>
  <c r="K1667" i="5" s="1"/>
  <c r="K1677" i="5" s="1"/>
  <c r="K1678" i="5" s="1"/>
  <c r="K1679" i="5" s="1"/>
  <c r="K1680" i="5" s="1"/>
  <c r="K1681" i="5" s="1"/>
  <c r="K1682" i="5" s="1"/>
  <c r="K1683" i="5" s="1"/>
  <c r="K1684" i="5" s="1"/>
  <c r="K1685" i="5" s="1"/>
  <c r="K1686" i="5" s="1"/>
  <c r="K1687" i="5" s="1"/>
  <c r="K1688" i="5" s="1"/>
  <c r="K1689" i="5" s="1"/>
  <c r="K1690" i="5" s="1"/>
  <c r="K1692" i="5" s="1"/>
  <c r="K1693" i="5" s="1"/>
  <c r="K1694" i="5" s="1"/>
  <c r="K1695" i="5" s="1"/>
  <c r="K1696" i="5" s="1"/>
  <c r="K1697" i="5" s="1"/>
  <c r="K1698" i="5" s="1"/>
  <c r="K1699" i="5" s="1"/>
  <c r="K1700" i="5" s="1"/>
  <c r="K1701" i="5" s="1"/>
  <c r="K1702" i="5" s="1"/>
  <c r="K1703" i="5" s="1"/>
  <c r="K1704" i="5" s="1"/>
  <c r="K1705" i="5" s="1"/>
  <c r="K1715" i="5" s="1"/>
  <c r="K1716" i="5" s="1"/>
  <c r="K1717" i="5" s="1"/>
  <c r="K1718" i="5" s="1"/>
  <c r="K1719" i="5" s="1"/>
  <c r="K1720" i="5" s="1"/>
  <c r="K1721" i="5" s="1"/>
  <c r="K1722" i="5" s="1"/>
  <c r="K1723" i="5" s="1"/>
  <c r="K1724" i="5" s="1"/>
  <c r="K1725" i="5" s="1"/>
  <c r="K1726" i="5" s="1"/>
  <c r="K1727" i="5" s="1"/>
  <c r="K1728" i="5" s="1"/>
  <c r="K1730" i="5" s="1"/>
  <c r="K1731" i="5" s="1"/>
  <c r="K1732" i="5" s="1"/>
  <c r="K1733" i="5" s="1"/>
  <c r="K1734" i="5" s="1"/>
  <c r="K1735" i="5" s="1"/>
  <c r="K1736" i="5" s="1"/>
  <c r="K1737" i="5" s="1"/>
  <c r="K1738" i="5" s="1"/>
  <c r="K1739" i="5" s="1"/>
  <c r="K1740" i="5" s="1"/>
  <c r="K1741" i="5" s="1"/>
  <c r="K1742" i="5" s="1"/>
  <c r="K1743" i="5" s="1"/>
  <c r="K1753" i="5" s="1"/>
  <c r="K1754" i="5" s="1"/>
  <c r="K1755" i="5" s="1"/>
  <c r="K1756" i="5" s="1"/>
  <c r="K1757" i="5" s="1"/>
  <c r="K1758" i="5" s="1"/>
  <c r="K1759" i="5" s="1"/>
  <c r="K1760" i="5" s="1"/>
  <c r="K1761" i="5" s="1"/>
  <c r="K1762" i="5" s="1"/>
  <c r="K1763" i="5" s="1"/>
  <c r="K1764" i="5" s="1"/>
  <c r="K1765" i="5" s="1"/>
  <c r="K1766" i="5" s="1"/>
  <c r="K1768" i="5" s="1"/>
  <c r="K1769" i="5" s="1"/>
  <c r="K1770" i="5" s="1"/>
  <c r="K1771" i="5" s="1"/>
  <c r="K1772" i="5" s="1"/>
  <c r="K1773" i="5" s="1"/>
  <c r="K1774" i="5" s="1"/>
  <c r="K1775" i="5" s="1"/>
  <c r="K1776" i="5" s="1"/>
  <c r="K1777" i="5" s="1"/>
  <c r="K1778" i="5" s="1"/>
  <c r="K1779" i="5" s="1"/>
  <c r="K1780" i="5" s="1"/>
  <c r="K1781" i="5" s="1"/>
  <c r="K1791" i="5" s="1"/>
  <c r="K1792" i="5" s="1"/>
  <c r="K1793" i="5" s="1"/>
  <c r="K1794" i="5" s="1"/>
  <c r="K1795" i="5" s="1"/>
  <c r="K1796" i="5" s="1"/>
  <c r="K1797" i="5" s="1"/>
  <c r="K1798" i="5" s="1"/>
  <c r="K1799" i="5" s="1"/>
  <c r="K1800" i="5" s="1"/>
  <c r="K1801" i="5" s="1"/>
  <c r="K1802" i="5" s="1"/>
  <c r="K1803" i="5" s="1"/>
  <c r="K1804" i="5" s="1"/>
  <c r="K1806" i="5" s="1"/>
  <c r="K1807" i="5" s="1"/>
  <c r="K1808" i="5" s="1"/>
  <c r="K1809" i="5" s="1"/>
  <c r="K1810" i="5" s="1"/>
  <c r="K1811" i="5" s="1"/>
  <c r="K1812" i="5" s="1"/>
  <c r="K1813" i="5" s="1"/>
  <c r="K1814" i="5" s="1"/>
  <c r="K1815" i="5" s="1"/>
  <c r="K1816" i="5" s="1"/>
  <c r="K1817" i="5" s="1"/>
  <c r="K1818" i="5" s="1"/>
  <c r="K1819" i="5" s="1"/>
  <c r="K1829" i="5" s="1"/>
  <c r="K1830" i="5" s="1"/>
  <c r="K1831" i="5" s="1"/>
  <c r="K1832" i="5" s="1"/>
  <c r="K1833" i="5" s="1"/>
  <c r="K1834" i="5" s="1"/>
  <c r="K1835" i="5" s="1"/>
  <c r="K1836" i="5" s="1"/>
  <c r="K1837" i="5" s="1"/>
  <c r="K1838" i="5" s="1"/>
  <c r="K1839" i="5" s="1"/>
  <c r="K1840" i="5" s="1"/>
  <c r="K1841" i="5" s="1"/>
  <c r="K1842" i="5" s="1"/>
  <c r="K1844" i="5" s="1"/>
  <c r="K1845" i="5" s="1"/>
  <c r="K1846" i="5" s="1"/>
  <c r="K1847" i="5" s="1"/>
  <c r="K1848" i="5" s="1"/>
  <c r="K1849" i="5" s="1"/>
  <c r="K1850" i="5" s="1"/>
  <c r="K1851" i="5" s="1"/>
  <c r="K1852" i="5" s="1"/>
  <c r="K1853" i="5" s="1"/>
  <c r="K1854" i="5" s="1"/>
  <c r="K1855" i="5" s="1"/>
  <c r="K1856" i="5" s="1"/>
  <c r="K1857" i="5" s="1"/>
  <c r="K1867" i="5" s="1"/>
  <c r="K1868" i="5" s="1"/>
  <c r="K1869" i="5" s="1"/>
  <c r="K1870" i="5" s="1"/>
  <c r="K1871" i="5" s="1"/>
  <c r="K1872" i="5" s="1"/>
  <c r="K1873" i="5" s="1"/>
  <c r="K1874" i="5" s="1"/>
  <c r="K1875" i="5" s="1"/>
  <c r="K1876" i="5" s="1"/>
  <c r="K1877" i="5" s="1"/>
  <c r="K1878" i="5" s="1"/>
  <c r="K1879" i="5" s="1"/>
  <c r="K1880" i="5" s="1"/>
  <c r="K1882" i="5" s="1"/>
  <c r="K1883" i="5" s="1"/>
  <c r="K1884" i="5" s="1"/>
  <c r="K1885" i="5" s="1"/>
  <c r="K1886" i="5" s="1"/>
  <c r="K1887" i="5" s="1"/>
  <c r="K1888" i="5" s="1"/>
  <c r="K1889" i="5" s="1"/>
  <c r="K1890" i="5" s="1"/>
  <c r="K1891" i="5" s="1"/>
  <c r="K1892" i="5" s="1"/>
  <c r="K1893" i="5" s="1"/>
  <c r="K1894" i="5" s="1"/>
  <c r="K1895" i="5" s="1"/>
  <c r="K1905" i="5" s="1"/>
  <c r="K1906" i="5" s="1"/>
  <c r="K1907" i="5" s="1"/>
  <c r="K1908" i="5" s="1"/>
  <c r="K1909" i="5" s="1"/>
  <c r="K1910" i="5" s="1"/>
  <c r="K1911" i="5" s="1"/>
  <c r="K1912" i="5" s="1"/>
  <c r="K1913" i="5" s="1"/>
  <c r="K1914" i="5" s="1"/>
  <c r="K1915" i="5" s="1"/>
  <c r="K1916" i="5" s="1"/>
  <c r="K1917" i="5" s="1"/>
  <c r="K1918" i="5" s="1"/>
  <c r="K1920" i="5" s="1"/>
  <c r="K1921" i="5" s="1"/>
  <c r="K1922" i="5" s="1"/>
  <c r="K1923" i="5" s="1"/>
  <c r="K1924" i="5" s="1"/>
  <c r="K1925" i="5" s="1"/>
  <c r="K1926" i="5" s="1"/>
  <c r="K1927" i="5" s="1"/>
  <c r="K1928" i="5" s="1"/>
  <c r="K1929" i="5" s="1"/>
  <c r="K1930" i="5" s="1"/>
  <c r="K1931" i="5" s="1"/>
  <c r="K1932" i="5" s="1"/>
  <c r="K1933" i="5" s="1"/>
  <c r="K1943" i="5" s="1"/>
  <c r="K1944" i="5" s="1"/>
  <c r="K1945" i="5" s="1"/>
  <c r="K1946" i="5" s="1"/>
  <c r="K1947" i="5" s="1"/>
  <c r="K1948" i="5" s="1"/>
  <c r="K1949" i="5" s="1"/>
  <c r="K1950" i="5" s="1"/>
  <c r="K1951" i="5" s="1"/>
  <c r="K1952" i="5" s="1"/>
  <c r="K1953" i="5" s="1"/>
  <c r="K1954" i="5" s="1"/>
  <c r="K1955" i="5" s="1"/>
  <c r="K1956" i="5" s="1"/>
  <c r="K1958" i="5" s="1"/>
  <c r="K1959" i="5" s="1"/>
  <c r="K1960" i="5" s="1"/>
  <c r="K1961" i="5" s="1"/>
  <c r="K1962" i="5" s="1"/>
  <c r="K1963" i="5" s="1"/>
  <c r="K1964" i="5" s="1"/>
  <c r="K1965" i="5" s="1"/>
  <c r="K1966" i="5" s="1"/>
  <c r="K1967" i="5" s="1"/>
  <c r="K1968" i="5" s="1"/>
  <c r="K1969" i="5" s="1"/>
  <c r="K1970" i="5" s="1"/>
  <c r="K1971" i="5" s="1"/>
  <c r="K1981" i="5" s="1"/>
  <c r="K1982" i="5" s="1"/>
  <c r="K1983" i="5" s="1"/>
  <c r="K1984" i="5" s="1"/>
  <c r="K1985" i="5" s="1"/>
  <c r="K1986" i="5" s="1"/>
  <c r="K1987" i="5" s="1"/>
  <c r="K1988" i="5" s="1"/>
  <c r="K1989" i="5" s="1"/>
  <c r="K1990" i="5" s="1"/>
  <c r="K1991" i="5" s="1"/>
  <c r="K1992" i="5" s="1"/>
  <c r="K1993" i="5" s="1"/>
  <c r="K1994" i="5" s="1"/>
  <c r="K1996" i="5" s="1"/>
  <c r="K1997" i="5" s="1"/>
  <c r="K1998" i="5" s="1"/>
  <c r="K1999" i="5" s="1"/>
  <c r="K2000" i="5" s="1"/>
  <c r="K2001" i="5" s="1"/>
  <c r="K2002" i="5" s="1"/>
  <c r="K2003" i="5" s="1"/>
  <c r="K2004" i="5" s="1"/>
  <c r="K2005" i="5" s="1"/>
  <c r="K2006" i="5" s="1"/>
  <c r="K2007" i="5" s="1"/>
  <c r="K2008" i="5" s="1"/>
  <c r="K2009" i="5" s="1"/>
  <c r="K2019" i="5" s="1"/>
  <c r="K2020" i="5" s="1"/>
  <c r="K2021" i="5" s="1"/>
  <c r="K2022" i="5" s="1"/>
  <c r="K2023" i="5" s="1"/>
  <c r="K2024" i="5" s="1"/>
  <c r="K2025" i="5" s="1"/>
  <c r="K2026" i="5" s="1"/>
  <c r="K2027" i="5" s="1"/>
  <c r="K2028" i="5" s="1"/>
  <c r="K2029" i="5" s="1"/>
  <c r="K2030" i="5" s="1"/>
  <c r="K2031" i="5" s="1"/>
  <c r="K2032" i="5" s="1"/>
  <c r="K2034" i="5" s="1"/>
  <c r="K2035" i="5" s="1"/>
  <c r="K2036" i="5" s="1"/>
  <c r="K2037" i="5" s="1"/>
  <c r="K2038" i="5" s="1"/>
  <c r="K2039" i="5" s="1"/>
  <c r="K2040" i="5" s="1"/>
  <c r="K2041" i="5" s="1"/>
  <c r="K2042" i="5" s="1"/>
  <c r="K2043" i="5" s="1"/>
  <c r="K2044" i="5" s="1"/>
  <c r="K2045" i="5" s="1"/>
  <c r="K2046" i="5" s="1"/>
  <c r="K2047" i="5" s="1"/>
  <c r="K2057" i="5" s="1"/>
  <c r="K2058" i="5" s="1"/>
  <c r="K2059" i="5" s="1"/>
  <c r="K2060" i="5" s="1"/>
  <c r="K2061" i="5" s="1"/>
  <c r="K2062" i="5" s="1"/>
  <c r="K2063" i="5" s="1"/>
  <c r="K2064" i="5" s="1"/>
  <c r="K2065" i="5" s="1"/>
  <c r="K2066" i="5" s="1"/>
  <c r="K2067" i="5" s="1"/>
  <c r="K2068" i="5" s="1"/>
  <c r="K2069" i="5" s="1"/>
  <c r="K2070" i="5" s="1"/>
  <c r="K2072" i="5" s="1"/>
  <c r="K2073" i="5" s="1"/>
  <c r="K2074" i="5" s="1"/>
  <c r="K2075" i="5" s="1"/>
  <c r="K2076" i="5" s="1"/>
  <c r="K2077" i="5" s="1"/>
  <c r="K2078" i="5" s="1"/>
  <c r="K2079" i="5" s="1"/>
  <c r="K2080" i="5" s="1"/>
  <c r="K2081" i="5" s="1"/>
  <c r="K2082" i="5" s="1"/>
  <c r="K2083" i="5" s="1"/>
  <c r="K2084" i="5" s="1"/>
  <c r="K2085" i="5" s="1"/>
  <c r="K2095" i="5" s="1"/>
  <c r="K2096" i="5" s="1"/>
  <c r="K2097" i="5" s="1"/>
  <c r="K2098" i="5" s="1"/>
  <c r="K2099" i="5" s="1"/>
  <c r="K2100" i="5" s="1"/>
  <c r="K2101" i="5" s="1"/>
  <c r="K2102" i="5" s="1"/>
  <c r="K2103" i="5" s="1"/>
  <c r="K2104" i="5" s="1"/>
  <c r="K2105" i="5" s="1"/>
  <c r="K2106" i="5" s="1"/>
  <c r="K2107" i="5" s="1"/>
  <c r="K2108" i="5" s="1"/>
  <c r="K2110" i="5" s="1"/>
  <c r="K2111" i="5" s="1"/>
  <c r="K2112" i="5" s="1"/>
  <c r="K2113" i="5" s="1"/>
  <c r="K2114" i="5" s="1"/>
  <c r="K2115" i="5" s="1"/>
  <c r="K2116" i="5" s="1"/>
  <c r="K2117" i="5" s="1"/>
  <c r="K2118" i="5" s="1"/>
  <c r="K2119" i="5" s="1"/>
  <c r="K2120" i="5" s="1"/>
  <c r="K2121" i="5" s="1"/>
  <c r="K2122" i="5" s="1"/>
  <c r="K2123" i="5" s="1"/>
  <c r="K2133" i="5" s="1"/>
  <c r="K2134" i="5" s="1"/>
  <c r="K2135" i="5" s="1"/>
  <c r="K2136" i="5" s="1"/>
  <c r="K2137" i="5" s="1"/>
  <c r="K2138" i="5" s="1"/>
  <c r="K2139" i="5" s="1"/>
  <c r="K2140" i="5" s="1"/>
  <c r="K2141" i="5" s="1"/>
  <c r="K2142" i="5" s="1"/>
  <c r="K2143" i="5" s="1"/>
  <c r="K2144" i="5" s="1"/>
  <c r="K2145" i="5" s="1"/>
  <c r="K2146" i="5" s="1"/>
  <c r="K2148" i="5" s="1"/>
  <c r="K2149" i="5" s="1"/>
  <c r="K2150" i="5" s="1"/>
  <c r="K2151" i="5" s="1"/>
  <c r="K2152" i="5" s="1"/>
  <c r="K2153" i="5" s="1"/>
  <c r="K2154" i="5" s="1"/>
  <c r="K2155" i="5" s="1"/>
  <c r="K2156" i="5" s="1"/>
  <c r="K2157" i="5" s="1"/>
  <c r="K2158" i="5" s="1"/>
  <c r="K2159" i="5" s="1"/>
  <c r="K2160" i="5" s="1"/>
  <c r="K2161" i="5" s="1"/>
  <c r="K2171" i="5" s="1"/>
  <c r="K2172" i="5" s="1"/>
  <c r="K2173" i="5" s="1"/>
  <c r="K2174" i="5" s="1"/>
  <c r="K2175" i="5" s="1"/>
  <c r="K2176" i="5" s="1"/>
  <c r="K2177" i="5" s="1"/>
  <c r="K2178" i="5" s="1"/>
  <c r="K2179" i="5" s="1"/>
  <c r="K2180" i="5" s="1"/>
  <c r="K2181" i="5" s="1"/>
  <c r="K2182" i="5" s="1"/>
  <c r="K2183" i="5" s="1"/>
  <c r="K2184" i="5" s="1"/>
  <c r="K2186" i="5" s="1"/>
  <c r="K2187" i="5" s="1"/>
  <c r="K2188" i="5" s="1"/>
  <c r="K2189" i="5" s="1"/>
  <c r="K2190" i="5" s="1"/>
  <c r="K2191" i="5" s="1"/>
  <c r="K2192" i="5" s="1"/>
  <c r="K2193" i="5" s="1"/>
  <c r="K2194" i="5" s="1"/>
  <c r="K2195" i="5" s="1"/>
  <c r="K2196" i="5" s="1"/>
  <c r="K2197" i="5" s="1"/>
  <c r="K2198" i="5" s="1"/>
  <c r="K2199" i="5" s="1"/>
  <c r="K2209" i="5" s="1"/>
  <c r="K2210" i="5" s="1"/>
  <c r="K2211" i="5" s="1"/>
  <c r="K2212" i="5" s="1"/>
  <c r="K2213" i="5" s="1"/>
  <c r="K2214" i="5" s="1"/>
  <c r="K2215" i="5" s="1"/>
  <c r="K2216" i="5" s="1"/>
  <c r="K2217" i="5" s="1"/>
  <c r="K2218" i="5" s="1"/>
  <c r="K2219" i="5" s="1"/>
  <c r="K2220" i="5" s="1"/>
  <c r="K2221" i="5" s="1"/>
  <c r="K2222" i="5" s="1"/>
  <c r="K2224" i="5" s="1"/>
  <c r="K2225" i="5" s="1"/>
  <c r="K2226" i="5" s="1"/>
  <c r="K2227" i="5" s="1"/>
  <c r="K2228" i="5" s="1"/>
  <c r="K2229" i="5" s="1"/>
  <c r="K2230" i="5" s="1"/>
  <c r="K2231" i="5" s="1"/>
  <c r="K2232" i="5" s="1"/>
  <c r="K2233" i="5" s="1"/>
  <c r="K2234" i="5" s="1"/>
  <c r="K2235" i="5" s="1"/>
  <c r="K2236" i="5" s="1"/>
  <c r="K2237" i="5" s="1"/>
  <c r="K2247" i="5" s="1"/>
  <c r="K2248" i="5" s="1"/>
  <c r="K2249" i="5" s="1"/>
  <c r="K2250" i="5" s="1"/>
  <c r="K2251" i="5" s="1"/>
  <c r="K2252" i="5" s="1"/>
  <c r="K2253" i="5" s="1"/>
  <c r="K2254" i="5" s="1"/>
  <c r="K2255" i="5" s="1"/>
  <c r="K2256" i="5" s="1"/>
  <c r="K2257" i="5" s="1"/>
  <c r="K2258" i="5" s="1"/>
  <c r="K2259" i="5" s="1"/>
  <c r="K2260" i="5" s="1"/>
  <c r="K2262" i="5" s="1"/>
  <c r="K2263" i="5" s="1"/>
  <c r="K2264" i="5" s="1"/>
  <c r="K2265" i="5" s="1"/>
  <c r="K2266" i="5" s="1"/>
  <c r="K2267" i="5" s="1"/>
  <c r="K2268" i="5" s="1"/>
  <c r="K2269" i="5" s="1"/>
  <c r="K2270" i="5" s="1"/>
  <c r="K2271" i="5" s="1"/>
  <c r="K2272" i="5" s="1"/>
  <c r="K2273" i="5" s="1"/>
  <c r="K2274" i="5" s="1"/>
  <c r="K2275" i="5" s="1"/>
  <c r="K2285" i="5" s="1"/>
  <c r="K2286" i="5" s="1"/>
  <c r="K2287" i="5" s="1"/>
  <c r="K2288" i="5" s="1"/>
  <c r="K2289" i="5" s="1"/>
  <c r="K2290" i="5" s="1"/>
  <c r="K2291" i="5" s="1"/>
  <c r="K2292" i="5" s="1"/>
  <c r="K2293" i="5" s="1"/>
  <c r="K2294" i="5" s="1"/>
  <c r="K2295" i="5" s="1"/>
  <c r="K2296" i="5" s="1"/>
  <c r="K2297" i="5" s="1"/>
  <c r="K2298" i="5" s="1"/>
  <c r="K2300" i="5" s="1"/>
  <c r="K2301" i="5" s="1"/>
  <c r="K2302" i="5" s="1"/>
  <c r="K2303" i="5" s="1"/>
  <c r="K2304" i="5" s="1"/>
  <c r="K2305" i="5" s="1"/>
  <c r="K2306" i="5" s="1"/>
  <c r="K2307" i="5" s="1"/>
  <c r="K2308" i="5" s="1"/>
  <c r="K2309" i="5" s="1"/>
  <c r="K2310" i="5" s="1"/>
  <c r="K2311" i="5" s="1"/>
  <c r="K2312" i="5" s="1"/>
  <c r="K2313" i="5" s="1"/>
  <c r="K2323" i="5" s="1"/>
  <c r="K2324" i="5" s="1"/>
  <c r="K2325" i="5" s="1"/>
  <c r="K2326" i="5" s="1"/>
  <c r="K2327" i="5" s="1"/>
  <c r="K2328" i="5" s="1"/>
  <c r="K2329" i="5" s="1"/>
  <c r="K2330" i="5" s="1"/>
  <c r="K2331" i="5" s="1"/>
  <c r="K2332" i="5" s="1"/>
  <c r="K2333" i="5" s="1"/>
  <c r="K2334" i="5" s="1"/>
  <c r="K2335" i="5" s="1"/>
  <c r="K2336" i="5" s="1"/>
  <c r="K2338" i="5" s="1"/>
  <c r="K2339" i="5" s="1"/>
  <c r="K2340" i="5" s="1"/>
  <c r="K2341" i="5" s="1"/>
  <c r="K2342" i="5" s="1"/>
  <c r="K2343" i="5" s="1"/>
  <c r="K2344" i="5" s="1"/>
  <c r="K2345" i="5" s="1"/>
  <c r="K2346" i="5" s="1"/>
  <c r="K2347" i="5" s="1"/>
  <c r="K2348" i="5" s="1"/>
  <c r="K2349" i="5" s="1"/>
  <c r="K2350" i="5" s="1"/>
  <c r="K2351" i="5" s="1"/>
  <c r="K2361" i="5" s="1"/>
  <c r="K2362" i="5" s="1"/>
  <c r="K2363" i="5" s="1"/>
  <c r="K2364" i="5" s="1"/>
  <c r="K2365" i="5" s="1"/>
  <c r="K2366" i="5" s="1"/>
  <c r="K2367" i="5" s="1"/>
  <c r="K2368" i="5" s="1"/>
  <c r="K2369" i="5" s="1"/>
  <c r="K2370" i="5" s="1"/>
  <c r="K2371" i="5" s="1"/>
  <c r="K2372" i="5" s="1"/>
  <c r="K2373" i="5" s="1"/>
  <c r="K2374" i="5" s="1"/>
  <c r="K2376" i="5" s="1"/>
  <c r="K2377" i="5" s="1"/>
  <c r="K2378" i="5" s="1"/>
  <c r="K2379" i="5" s="1"/>
  <c r="K2380" i="5" s="1"/>
  <c r="K2381" i="5" s="1"/>
  <c r="K2382" i="5" s="1"/>
  <c r="K2383" i="5" s="1"/>
  <c r="K2384" i="5" s="1"/>
  <c r="K2385" i="5" s="1"/>
  <c r="K2386" i="5" s="1"/>
  <c r="K2387" i="5" s="1"/>
  <c r="K2388" i="5" s="1"/>
  <c r="K2389" i="5" s="1"/>
  <c r="K2399" i="5" s="1"/>
  <c r="K2400" i="5" s="1"/>
  <c r="K2401" i="5" s="1"/>
  <c r="K2402" i="5" s="1"/>
  <c r="K2403" i="5" s="1"/>
  <c r="K2404" i="5" s="1"/>
  <c r="K2405" i="5" s="1"/>
  <c r="K2406" i="5" s="1"/>
  <c r="K2407" i="5" s="1"/>
  <c r="K2408" i="5" s="1"/>
  <c r="K2409" i="5" s="1"/>
  <c r="K2410" i="5" s="1"/>
  <c r="K2411" i="5" s="1"/>
  <c r="K2412" i="5" s="1"/>
  <c r="K2414" i="5" s="1"/>
  <c r="K2415" i="5" s="1"/>
  <c r="K2416" i="5" s="1"/>
  <c r="K2417" i="5" s="1"/>
  <c r="K2418" i="5" s="1"/>
  <c r="K2419" i="5" s="1"/>
  <c r="K2420" i="5" s="1"/>
  <c r="K2421" i="5" s="1"/>
  <c r="K2422" i="5" s="1"/>
  <c r="K2423" i="5" s="1"/>
  <c r="K2424" i="5" s="1"/>
  <c r="K2425" i="5" s="1"/>
  <c r="K2426" i="5" s="1"/>
  <c r="K2427" i="5" s="1"/>
  <c r="K2437" i="5" s="1"/>
  <c r="K2438" i="5" s="1"/>
  <c r="K2439" i="5" s="1"/>
  <c r="K2440" i="5" s="1"/>
  <c r="K2441" i="5" s="1"/>
  <c r="K2442" i="5" s="1"/>
  <c r="K2443" i="5" s="1"/>
  <c r="K2444" i="5" s="1"/>
  <c r="K2445" i="5" s="1"/>
  <c r="K2446" i="5" s="1"/>
  <c r="K2447" i="5" s="1"/>
  <c r="K2448" i="5" s="1"/>
  <c r="K2449" i="5" s="1"/>
  <c r="K2450" i="5" s="1"/>
  <c r="K2452" i="5" s="1"/>
  <c r="K2453" i="5" s="1"/>
  <c r="K2454" i="5" s="1"/>
  <c r="K2455" i="5" s="1"/>
  <c r="K2456" i="5" s="1"/>
  <c r="K2457" i="5" s="1"/>
  <c r="K2458" i="5" s="1"/>
  <c r="K2459" i="5" s="1"/>
  <c r="K2460" i="5" s="1"/>
  <c r="K2461" i="5" s="1"/>
  <c r="K2462" i="5" s="1"/>
  <c r="K2463" i="5" s="1"/>
  <c r="K2464" i="5" s="1"/>
  <c r="K2465" i="5" s="1"/>
  <c r="K2475" i="5" s="1"/>
  <c r="K2476" i="5" s="1"/>
  <c r="K2477" i="5" s="1"/>
  <c r="K2478" i="5" s="1"/>
  <c r="K2479" i="5" s="1"/>
  <c r="K2480" i="5" s="1"/>
  <c r="K2481" i="5" s="1"/>
  <c r="K2482" i="5" s="1"/>
  <c r="K2483" i="5" s="1"/>
  <c r="K2484" i="5" s="1"/>
  <c r="K2485" i="5" s="1"/>
  <c r="K2486" i="5" s="1"/>
  <c r="K2487" i="5" s="1"/>
  <c r="K2488" i="5" s="1"/>
  <c r="K2490" i="5" s="1"/>
  <c r="K2491" i="5" s="1"/>
  <c r="K2492" i="5" s="1"/>
  <c r="K2493" i="5" s="1"/>
  <c r="K2494" i="5" s="1"/>
  <c r="K2495" i="5" s="1"/>
  <c r="K2496" i="5" s="1"/>
  <c r="K2497" i="5" s="1"/>
  <c r="K2498" i="5" s="1"/>
  <c r="K2499" i="5" s="1"/>
  <c r="K2500" i="5" s="1"/>
  <c r="K2501" i="5" s="1"/>
  <c r="K2502" i="5" s="1"/>
  <c r="K2503" i="5" s="1"/>
  <c r="K2513" i="5" s="1"/>
  <c r="K2514" i="5" s="1"/>
  <c r="K2515" i="5" s="1"/>
  <c r="K2516" i="5" s="1"/>
  <c r="K2517" i="5" s="1"/>
  <c r="K2518" i="5" s="1"/>
  <c r="K2519" i="5" s="1"/>
  <c r="K2520" i="5" s="1"/>
  <c r="K2521" i="5" s="1"/>
  <c r="K2522" i="5" s="1"/>
  <c r="K2523" i="5" s="1"/>
  <c r="K2524" i="5" s="1"/>
  <c r="K2525" i="5" s="1"/>
  <c r="K2526" i="5" s="1"/>
  <c r="K2528" i="5" s="1"/>
  <c r="K2529" i="5" s="1"/>
  <c r="K2530" i="5" s="1"/>
  <c r="K2531" i="5" s="1"/>
  <c r="K2532" i="5" s="1"/>
  <c r="K2533" i="5" s="1"/>
  <c r="K2534" i="5" s="1"/>
  <c r="K2535" i="5" s="1"/>
  <c r="K2536" i="5" s="1"/>
  <c r="K2537" i="5" s="1"/>
  <c r="K2538" i="5" s="1"/>
  <c r="K2539" i="5" s="1"/>
  <c r="K2540" i="5" s="1"/>
  <c r="K2541" i="5" s="1"/>
  <c r="K2551" i="5" s="1"/>
  <c r="K2552" i="5" s="1"/>
  <c r="K2553" i="5" s="1"/>
  <c r="K2554" i="5" s="1"/>
  <c r="K2555" i="5" s="1"/>
  <c r="K2556" i="5" s="1"/>
  <c r="K2557" i="5" s="1"/>
  <c r="K2558" i="5" s="1"/>
  <c r="K2559" i="5" s="1"/>
  <c r="K2560" i="5" s="1"/>
  <c r="K2561" i="5" s="1"/>
  <c r="K2562" i="5" s="1"/>
  <c r="K2563" i="5" s="1"/>
  <c r="K2564" i="5" s="1"/>
  <c r="K2566" i="5" s="1"/>
  <c r="K2567" i="5" s="1"/>
  <c r="K2568" i="5" s="1"/>
  <c r="K2569" i="5" s="1"/>
  <c r="K2570" i="5" s="1"/>
  <c r="K2571" i="5" s="1"/>
  <c r="K2572" i="5" s="1"/>
  <c r="K2573" i="5" s="1"/>
  <c r="K2574" i="5" s="1"/>
  <c r="K2575" i="5" s="1"/>
  <c r="K2576" i="5" s="1"/>
  <c r="K2577" i="5" s="1"/>
  <c r="K2578" i="5" s="1"/>
  <c r="K2579" i="5" s="1"/>
  <c r="K2589" i="5" s="1"/>
  <c r="K2590" i="5" s="1"/>
  <c r="K2591" i="5" s="1"/>
  <c r="K2592" i="5" s="1"/>
  <c r="K2593" i="5" s="1"/>
  <c r="K2594" i="5" s="1"/>
  <c r="K2595" i="5" s="1"/>
  <c r="K2596" i="5" s="1"/>
  <c r="K2597" i="5" s="1"/>
  <c r="K2598" i="5" s="1"/>
  <c r="K2599" i="5" s="1"/>
  <c r="K2600" i="5" s="1"/>
  <c r="K2601" i="5" s="1"/>
  <c r="K2602" i="5" s="1"/>
  <c r="K2604" i="5" s="1"/>
  <c r="K2605" i="5" s="1"/>
  <c r="K2606" i="5" s="1"/>
  <c r="K2607" i="5" s="1"/>
  <c r="K2608" i="5" s="1"/>
  <c r="K2609" i="5" s="1"/>
  <c r="K2610" i="5" s="1"/>
  <c r="K2611" i="5" s="1"/>
  <c r="K2612" i="5" s="1"/>
  <c r="K2613" i="5" s="1"/>
  <c r="K2614" i="5" s="1"/>
  <c r="K2615" i="5" s="1"/>
  <c r="K2616" i="5" s="1"/>
  <c r="K2617" i="5" s="1"/>
  <c r="K2627" i="5" s="1"/>
  <c r="K2628" i="5" s="1"/>
  <c r="K2629" i="5" s="1"/>
  <c r="K2630" i="5" s="1"/>
  <c r="K2631" i="5" s="1"/>
  <c r="K2632" i="5" s="1"/>
  <c r="K2633" i="5" s="1"/>
  <c r="K2634" i="5" s="1"/>
  <c r="K2635" i="5" s="1"/>
  <c r="K2636" i="5" s="1"/>
  <c r="K2637" i="5" s="1"/>
  <c r="K2638" i="5" s="1"/>
  <c r="K2639" i="5" s="1"/>
  <c r="K2640" i="5" s="1"/>
  <c r="K2642" i="5" s="1"/>
  <c r="K2643" i="5" s="1"/>
  <c r="K2644" i="5" s="1"/>
  <c r="K2645" i="5" s="1"/>
  <c r="K2646" i="5" s="1"/>
  <c r="K2647" i="5" s="1"/>
  <c r="K2648" i="5" s="1"/>
  <c r="K2649" i="5" s="1"/>
  <c r="K2650" i="5" s="1"/>
  <c r="K2651" i="5" s="1"/>
  <c r="K2652" i="5" s="1"/>
  <c r="K2653" i="5" s="1"/>
  <c r="K2654" i="5" s="1"/>
  <c r="K2655" i="5" s="1"/>
  <c r="K2665" i="5" s="1"/>
  <c r="K2666" i="5" s="1"/>
  <c r="K2667" i="5" s="1"/>
  <c r="K2668" i="5" s="1"/>
  <c r="K2669" i="5" s="1"/>
  <c r="K2670" i="5" s="1"/>
  <c r="K2671" i="5" s="1"/>
  <c r="K2672" i="5" s="1"/>
  <c r="K2673" i="5" s="1"/>
  <c r="K2674" i="5" s="1"/>
  <c r="K2675" i="5" s="1"/>
  <c r="K2676" i="5" s="1"/>
  <c r="K2677" i="5" s="1"/>
  <c r="K2678" i="5" s="1"/>
  <c r="K2680" i="5" s="1"/>
  <c r="K2681" i="5" s="1"/>
  <c r="K2682" i="5" s="1"/>
  <c r="K2683" i="5" s="1"/>
  <c r="K2684" i="5" s="1"/>
  <c r="K2685" i="5" s="1"/>
  <c r="K2686" i="5" s="1"/>
  <c r="K2687" i="5" s="1"/>
  <c r="K2688" i="5" s="1"/>
  <c r="K2689" i="5" s="1"/>
  <c r="K2690" i="5" s="1"/>
  <c r="K2691" i="5" s="1"/>
  <c r="K2692" i="5" s="1"/>
  <c r="K2693" i="5" s="1"/>
  <c r="K2703" i="5" s="1"/>
  <c r="K2704" i="5" s="1"/>
  <c r="K2705" i="5" s="1"/>
  <c r="K2706" i="5" s="1"/>
  <c r="K2707" i="5" s="1"/>
  <c r="K2708" i="5" s="1"/>
  <c r="K2709" i="5" s="1"/>
  <c r="K2710" i="5" s="1"/>
  <c r="K2711" i="5" s="1"/>
  <c r="K2712" i="5" s="1"/>
  <c r="K2713" i="5" s="1"/>
  <c r="K2714" i="5" s="1"/>
  <c r="K2715" i="5" s="1"/>
  <c r="K2716" i="5" s="1"/>
  <c r="K2718" i="5" s="1"/>
  <c r="K2719" i="5" s="1"/>
  <c r="K2720" i="5" s="1"/>
  <c r="K2721" i="5" s="1"/>
  <c r="K2722" i="5" s="1"/>
  <c r="K2723" i="5" s="1"/>
  <c r="K2724" i="5" s="1"/>
  <c r="K2725" i="5" s="1"/>
  <c r="K2726" i="5" s="1"/>
  <c r="K2727" i="5" s="1"/>
  <c r="K2728" i="5" s="1"/>
  <c r="K2729" i="5" s="1"/>
  <c r="K2730" i="5" s="1"/>
  <c r="K2731" i="5" s="1"/>
  <c r="K2741" i="5" s="1"/>
  <c r="K2742" i="5" s="1"/>
  <c r="K2743" i="5" s="1"/>
  <c r="K2744" i="5" s="1"/>
  <c r="K2745" i="5" s="1"/>
  <c r="K2746" i="5" s="1"/>
  <c r="K2747" i="5" s="1"/>
  <c r="K2748" i="5" s="1"/>
  <c r="K2749" i="5" s="1"/>
  <c r="K2750" i="5" s="1"/>
  <c r="K2751" i="5" s="1"/>
  <c r="K2752" i="5" s="1"/>
  <c r="K2753" i="5" s="1"/>
  <c r="K2754" i="5" s="1"/>
  <c r="K2756" i="5" s="1"/>
  <c r="K2757" i="5" s="1"/>
  <c r="K2758" i="5" s="1"/>
  <c r="K2759" i="5" s="1"/>
  <c r="K2760" i="5" s="1"/>
  <c r="K2761" i="5" s="1"/>
  <c r="K2762" i="5" s="1"/>
  <c r="K2763" i="5" s="1"/>
  <c r="K2764" i="5" s="1"/>
  <c r="K2765" i="5" s="1"/>
  <c r="K2766" i="5" s="1"/>
  <c r="K2767" i="5" s="1"/>
  <c r="K2768" i="5" s="1"/>
  <c r="K2769" i="5" s="1"/>
  <c r="K2779" i="5" s="1"/>
  <c r="K2780" i="5" s="1"/>
  <c r="K2781" i="5" s="1"/>
  <c r="K2782" i="5" s="1"/>
  <c r="K2783" i="5" s="1"/>
  <c r="K2784" i="5" s="1"/>
  <c r="K2785" i="5" s="1"/>
  <c r="K2786" i="5" s="1"/>
  <c r="K2787" i="5" s="1"/>
  <c r="K2788" i="5" s="1"/>
  <c r="K2789" i="5" s="1"/>
  <c r="K2790" i="5" s="1"/>
  <c r="K2791" i="5" s="1"/>
  <c r="K2792" i="5" s="1"/>
  <c r="K2794" i="5" s="1"/>
  <c r="K2795" i="5" s="1"/>
  <c r="K2796" i="5" s="1"/>
  <c r="K2797" i="5" s="1"/>
  <c r="K2798" i="5" s="1"/>
  <c r="K2799" i="5" s="1"/>
  <c r="K2800" i="5" s="1"/>
  <c r="K2801" i="5" s="1"/>
  <c r="K2802" i="5" s="1"/>
  <c r="K2803" i="5" s="1"/>
  <c r="K2804" i="5" s="1"/>
  <c r="K2805" i="5" s="1"/>
  <c r="K2806" i="5" s="1"/>
  <c r="K2807" i="5" s="1"/>
  <c r="K2817" i="5" s="1"/>
  <c r="K2818" i="5" s="1"/>
  <c r="K2819" i="5" s="1"/>
  <c r="K2820" i="5" s="1"/>
  <c r="K2821" i="5" s="1"/>
  <c r="K2822" i="5" s="1"/>
  <c r="K2823" i="5" s="1"/>
  <c r="K2824" i="5" s="1"/>
  <c r="K2825" i="5" s="1"/>
  <c r="K2826" i="5" s="1"/>
  <c r="K2827" i="5" s="1"/>
  <c r="K2828" i="5" s="1"/>
  <c r="K2829" i="5" s="1"/>
  <c r="K2830" i="5" s="1"/>
  <c r="K2832" i="5" s="1"/>
  <c r="K2833" i="5" s="1"/>
  <c r="K2834" i="5" s="1"/>
  <c r="K2835" i="5" s="1"/>
  <c r="K2836" i="5" s="1"/>
  <c r="K2837" i="5" s="1"/>
  <c r="K2838" i="5" s="1"/>
  <c r="K2839" i="5" s="1"/>
  <c r="K2840" i="5" s="1"/>
  <c r="K2841" i="5" s="1"/>
  <c r="K2842" i="5" s="1"/>
  <c r="K2843" i="5" s="1"/>
  <c r="K2844" i="5" s="1"/>
  <c r="K2845" i="5" s="1"/>
  <c r="K2855" i="5" s="1"/>
  <c r="K2856" i="5" s="1"/>
  <c r="K2857" i="5" s="1"/>
  <c r="K2858" i="5" s="1"/>
  <c r="K2859" i="5" s="1"/>
  <c r="K2860" i="5" s="1"/>
  <c r="K2861" i="5" s="1"/>
  <c r="K2862" i="5" s="1"/>
  <c r="K2863" i="5" s="1"/>
  <c r="K2864" i="5" s="1"/>
  <c r="K2865" i="5" s="1"/>
  <c r="K2866" i="5" s="1"/>
  <c r="K2867" i="5" s="1"/>
  <c r="K2868" i="5" s="1"/>
  <c r="K2870" i="5" s="1"/>
  <c r="K2871" i="5" s="1"/>
  <c r="K2872" i="5" s="1"/>
  <c r="K2873" i="5" s="1"/>
  <c r="K2874" i="5" s="1"/>
  <c r="K2875" i="5" s="1"/>
  <c r="K2876" i="5" s="1"/>
  <c r="K2877" i="5" s="1"/>
  <c r="K2878" i="5" s="1"/>
  <c r="K2879" i="5" s="1"/>
  <c r="K2880" i="5" s="1"/>
  <c r="K2881" i="5" s="1"/>
  <c r="K2882" i="5" s="1"/>
  <c r="K2883" i="5" s="1"/>
  <c r="K2893" i="5" s="1"/>
  <c r="K2894" i="5" s="1"/>
  <c r="K2895" i="5" s="1"/>
  <c r="K2896" i="5" s="1"/>
  <c r="K2897" i="5" s="1"/>
  <c r="K2898" i="5" s="1"/>
  <c r="K2899" i="5" s="1"/>
  <c r="K2900" i="5" s="1"/>
  <c r="K2901" i="5" s="1"/>
  <c r="K2902" i="5" s="1"/>
  <c r="K2903" i="5" s="1"/>
  <c r="K2904" i="5" s="1"/>
  <c r="K2905" i="5" s="1"/>
  <c r="K2906" i="5" s="1"/>
  <c r="K2908" i="5" s="1"/>
  <c r="K2909" i="5" s="1"/>
  <c r="K2910" i="5" s="1"/>
  <c r="K2911" i="5" s="1"/>
  <c r="K2912" i="5" s="1"/>
  <c r="K2913" i="5" s="1"/>
  <c r="K2914" i="5" s="1"/>
  <c r="K2915" i="5" s="1"/>
  <c r="K2916" i="5" s="1"/>
  <c r="K2917" i="5" s="1"/>
  <c r="K2918" i="5" s="1"/>
  <c r="K2919" i="5" s="1"/>
  <c r="K2920" i="5" s="1"/>
  <c r="K2921" i="5" s="1"/>
  <c r="K2931" i="5" s="1"/>
  <c r="K2932" i="5" s="1"/>
  <c r="K2933" i="5" s="1"/>
  <c r="K2934" i="5" s="1"/>
  <c r="K2935" i="5" s="1"/>
  <c r="K2936" i="5" s="1"/>
  <c r="K2937" i="5" s="1"/>
  <c r="K2938" i="5" s="1"/>
  <c r="K2939" i="5" s="1"/>
  <c r="K2940" i="5" s="1"/>
  <c r="K2941" i="5" s="1"/>
  <c r="K2942" i="5" s="1"/>
  <c r="K2943" i="5" s="1"/>
  <c r="K2944" i="5" s="1"/>
  <c r="K2946" i="5" s="1"/>
  <c r="K2947" i="5" s="1"/>
  <c r="K2948" i="5" s="1"/>
  <c r="K2949" i="5" s="1"/>
  <c r="K2950" i="5" s="1"/>
  <c r="K2951" i="5" s="1"/>
  <c r="K2952" i="5" s="1"/>
  <c r="K2953" i="5" s="1"/>
  <c r="K2954" i="5" s="1"/>
  <c r="K2955" i="5" s="1"/>
  <c r="K2956" i="5" s="1"/>
  <c r="K2957" i="5" s="1"/>
  <c r="K2958" i="5" s="1"/>
  <c r="K2959" i="5" s="1"/>
  <c r="K2969" i="5" s="1"/>
  <c r="K2970" i="5" s="1"/>
  <c r="K2971" i="5" s="1"/>
  <c r="K2972" i="5" s="1"/>
  <c r="K2973" i="5" s="1"/>
  <c r="K2974" i="5" s="1"/>
  <c r="K2975" i="5" s="1"/>
  <c r="K2976" i="5" s="1"/>
  <c r="K2977" i="5" s="1"/>
  <c r="K2978" i="5" s="1"/>
  <c r="K2979" i="5" s="1"/>
  <c r="K2980" i="5" s="1"/>
  <c r="K2981" i="5" s="1"/>
  <c r="K2982" i="5" s="1"/>
  <c r="K2984" i="5" s="1"/>
  <c r="K2985" i="5" s="1"/>
  <c r="K2986" i="5" s="1"/>
  <c r="K2987" i="5" s="1"/>
  <c r="K2988" i="5" s="1"/>
  <c r="K2989" i="5" s="1"/>
  <c r="K2990" i="5" s="1"/>
  <c r="K2991" i="5" s="1"/>
  <c r="K2992" i="5" s="1"/>
  <c r="K2993" i="5" s="1"/>
  <c r="K2994" i="5" s="1"/>
  <c r="K2995" i="5" s="1"/>
  <c r="K2996" i="5" s="1"/>
  <c r="K2997" i="5" s="1"/>
  <c r="K3007" i="5" s="1"/>
  <c r="K3008" i="5" s="1"/>
  <c r="K3009" i="5" s="1"/>
  <c r="K3010" i="5" s="1"/>
  <c r="K3011" i="5" s="1"/>
  <c r="K3012" i="5" s="1"/>
  <c r="K3013" i="5" s="1"/>
  <c r="K3014" i="5" s="1"/>
  <c r="K3015" i="5" s="1"/>
  <c r="K3016" i="5" s="1"/>
  <c r="K3017" i="5" s="1"/>
  <c r="K3018" i="5" s="1"/>
  <c r="K3019" i="5" s="1"/>
  <c r="K3020" i="5" s="1"/>
  <c r="K3022" i="5" s="1"/>
  <c r="K3023" i="5" s="1"/>
  <c r="K3024" i="5" s="1"/>
  <c r="K3025" i="5" s="1"/>
  <c r="K3026" i="5" s="1"/>
  <c r="K3027" i="5" s="1"/>
  <c r="K3028" i="5" s="1"/>
  <c r="K3029" i="5" s="1"/>
  <c r="K3030" i="5" s="1"/>
  <c r="K3031" i="5" s="1"/>
  <c r="K3032" i="5" s="1"/>
  <c r="K3033" i="5" s="1"/>
  <c r="K3034" i="5" s="1"/>
  <c r="K3035" i="5" s="1"/>
  <c r="K3045" i="5" s="1"/>
  <c r="K3046" i="5" s="1"/>
  <c r="K3047" i="5" s="1"/>
  <c r="K3048" i="5" s="1"/>
  <c r="K3049" i="5" s="1"/>
  <c r="K3050" i="5" s="1"/>
  <c r="K3051" i="5" s="1"/>
  <c r="K3052" i="5" s="1"/>
  <c r="K3053" i="5" s="1"/>
  <c r="K3054" i="5" s="1"/>
  <c r="K3055" i="5" s="1"/>
  <c r="K3056" i="5" s="1"/>
  <c r="K3057" i="5" s="1"/>
  <c r="K3058" i="5" s="1"/>
  <c r="K3060" i="5" s="1"/>
  <c r="K3061" i="5" s="1"/>
  <c r="K3062" i="5" s="1"/>
  <c r="K3063" i="5" s="1"/>
  <c r="K3064" i="5" s="1"/>
  <c r="K3065" i="5" s="1"/>
  <c r="K3066" i="5" s="1"/>
  <c r="K3067" i="5" s="1"/>
  <c r="K3068" i="5" s="1"/>
  <c r="K3069" i="5" s="1"/>
  <c r="K3070" i="5" s="1"/>
  <c r="K3071" i="5" s="1"/>
  <c r="K3072" i="5" s="1"/>
  <c r="K3073" i="5" s="1"/>
  <c r="K3083" i="5" s="1"/>
  <c r="K3084" i="5" s="1"/>
  <c r="K3085" i="5" s="1"/>
  <c r="K3086" i="5" s="1"/>
  <c r="K3087" i="5" s="1"/>
  <c r="K3088" i="5" s="1"/>
  <c r="K3089" i="5" s="1"/>
  <c r="K3090" i="5" s="1"/>
  <c r="K3091" i="5" s="1"/>
  <c r="K3092" i="5" s="1"/>
  <c r="K3093" i="5" s="1"/>
  <c r="K3094" i="5" s="1"/>
  <c r="K3095" i="5" s="1"/>
  <c r="K3096" i="5" s="1"/>
  <c r="K3098" i="5" s="1"/>
  <c r="K3099" i="5" s="1"/>
  <c r="K3100" i="5" s="1"/>
  <c r="K3101" i="5" s="1"/>
  <c r="K3102" i="5" s="1"/>
  <c r="K3103" i="5" s="1"/>
  <c r="K3104" i="5" s="1"/>
  <c r="K3105" i="5" s="1"/>
  <c r="K3106" i="5" s="1"/>
  <c r="K3107" i="5" s="1"/>
  <c r="K3108" i="5" s="1"/>
  <c r="K3109" i="5" s="1"/>
  <c r="K3110" i="5" s="1"/>
  <c r="K3111" i="5" s="1"/>
  <c r="K3121" i="5" s="1"/>
  <c r="K3122" i="5" s="1"/>
  <c r="K3123" i="5" s="1"/>
  <c r="K3124" i="5" s="1"/>
  <c r="K3125" i="5" s="1"/>
  <c r="K3126" i="5" s="1"/>
  <c r="K3127" i="5" s="1"/>
  <c r="K3128" i="5" s="1"/>
  <c r="K3129" i="5" s="1"/>
  <c r="K3130" i="5" s="1"/>
  <c r="K3131" i="5" s="1"/>
  <c r="K3132" i="5" s="1"/>
  <c r="K3133" i="5" s="1"/>
  <c r="K3134" i="5" s="1"/>
  <c r="K3136" i="5" s="1"/>
  <c r="K3137" i="5" s="1"/>
  <c r="K3138" i="5" s="1"/>
  <c r="K3139" i="5" s="1"/>
  <c r="K3140" i="5" s="1"/>
  <c r="K3141" i="5" s="1"/>
  <c r="K3142" i="5" s="1"/>
  <c r="K3143" i="5" s="1"/>
  <c r="K3144" i="5" s="1"/>
  <c r="K3145" i="5" s="1"/>
  <c r="K3146" i="5" s="1"/>
  <c r="K3147" i="5" s="1"/>
  <c r="K3148" i="5" s="1"/>
  <c r="K3149" i="5" s="1"/>
  <c r="K3159" i="5" s="1"/>
  <c r="K3160" i="5" s="1"/>
  <c r="K3161" i="5" s="1"/>
  <c r="K3162" i="5" s="1"/>
  <c r="K3163" i="5" s="1"/>
  <c r="K3164" i="5" s="1"/>
  <c r="K3165" i="5" s="1"/>
  <c r="K3166" i="5" s="1"/>
  <c r="K3167" i="5" s="1"/>
  <c r="K3168" i="5" s="1"/>
  <c r="K3169" i="5" s="1"/>
  <c r="K3170" i="5" s="1"/>
  <c r="K3171" i="5" s="1"/>
  <c r="K3172" i="5" s="1"/>
  <c r="K3174" i="5" s="1"/>
  <c r="K3175" i="5" s="1"/>
  <c r="K3176" i="5" s="1"/>
  <c r="K3177" i="5" s="1"/>
  <c r="K3178" i="5" s="1"/>
  <c r="K3179" i="5" s="1"/>
  <c r="K3180" i="5" s="1"/>
  <c r="K3181" i="5" s="1"/>
  <c r="K3182" i="5" s="1"/>
  <c r="K3183" i="5" s="1"/>
  <c r="K3184" i="5" s="1"/>
  <c r="K3185" i="5" s="1"/>
  <c r="K3186" i="5" s="1"/>
  <c r="K3187" i="5" s="1"/>
  <c r="K3197" i="5" s="1"/>
  <c r="K3198" i="5" s="1"/>
  <c r="K3199" i="5" s="1"/>
  <c r="K3200" i="5" s="1"/>
  <c r="K3201" i="5" s="1"/>
  <c r="K3202" i="5" s="1"/>
  <c r="K3203" i="5" s="1"/>
  <c r="K3204" i="5" s="1"/>
  <c r="K3205" i="5" s="1"/>
  <c r="K3206" i="5" s="1"/>
  <c r="K3207" i="5" s="1"/>
  <c r="K3208" i="5" s="1"/>
  <c r="K3209" i="5" s="1"/>
  <c r="K3210" i="5" s="1"/>
  <c r="K3212" i="5" s="1"/>
  <c r="K3213" i="5" s="1"/>
  <c r="K3214" i="5" s="1"/>
  <c r="K3215" i="5" s="1"/>
  <c r="K3216" i="5" s="1"/>
  <c r="K3217" i="5" s="1"/>
  <c r="K3218" i="5" s="1"/>
  <c r="K3219" i="5" s="1"/>
  <c r="K3220" i="5" s="1"/>
  <c r="K3221" i="5" s="1"/>
  <c r="K3222" i="5" s="1"/>
  <c r="K3223" i="5" s="1"/>
  <c r="K3224" i="5" s="1"/>
  <c r="K3225" i="5" s="1"/>
  <c r="K3235" i="5" s="1"/>
  <c r="K3236" i="5" s="1"/>
  <c r="K3237" i="5" s="1"/>
  <c r="K3238" i="5" s="1"/>
  <c r="K3239" i="5" s="1"/>
  <c r="K3240" i="5" s="1"/>
  <c r="K3241" i="5" s="1"/>
  <c r="K3242" i="5" s="1"/>
  <c r="K3243" i="5" s="1"/>
  <c r="K3244" i="5" s="1"/>
  <c r="K3245" i="5" s="1"/>
  <c r="K3246" i="5" s="1"/>
  <c r="K3247" i="5" s="1"/>
  <c r="K3248" i="5" s="1"/>
  <c r="K3250" i="5" s="1"/>
  <c r="K3251" i="5" s="1"/>
  <c r="K3252" i="5" s="1"/>
  <c r="K3253" i="5" s="1"/>
  <c r="K3254" i="5" s="1"/>
  <c r="K3255" i="5" s="1"/>
  <c r="K3256" i="5" s="1"/>
  <c r="K3257" i="5" s="1"/>
  <c r="K3258" i="5" s="1"/>
  <c r="K3259" i="5" s="1"/>
  <c r="K3260" i="5" s="1"/>
  <c r="K3261" i="5" s="1"/>
  <c r="K3262" i="5" s="1"/>
  <c r="K3263" i="5" s="1"/>
  <c r="K3273" i="5" s="1"/>
  <c r="K3274" i="5" s="1"/>
  <c r="K3275" i="5" s="1"/>
  <c r="K3276" i="5" s="1"/>
  <c r="K3277" i="5" s="1"/>
  <c r="K3278" i="5" s="1"/>
  <c r="K3279" i="5" s="1"/>
  <c r="K3280" i="5" s="1"/>
  <c r="K3281" i="5" s="1"/>
  <c r="K3282" i="5" s="1"/>
  <c r="K3283" i="5" s="1"/>
  <c r="K3284" i="5" s="1"/>
  <c r="K3285" i="5" s="1"/>
  <c r="K3286" i="5" s="1"/>
  <c r="K3288" i="5" s="1"/>
  <c r="K3289" i="5" s="1"/>
  <c r="K3290" i="5" s="1"/>
  <c r="K3291" i="5" s="1"/>
  <c r="K3292" i="5" s="1"/>
  <c r="K3293" i="5" s="1"/>
  <c r="K3294" i="5" s="1"/>
  <c r="K3295" i="5" s="1"/>
  <c r="K3296" i="5" s="1"/>
  <c r="K3297" i="5" s="1"/>
  <c r="K3298" i="5" s="1"/>
  <c r="K3299" i="5" s="1"/>
  <c r="K3300" i="5" s="1"/>
  <c r="K3301" i="5" s="1"/>
  <c r="K3311" i="5" s="1"/>
  <c r="K3312" i="5" s="1"/>
  <c r="K3313" i="5" s="1"/>
  <c r="K3314" i="5" s="1"/>
  <c r="K3315" i="5" s="1"/>
  <c r="K3316" i="5" s="1"/>
  <c r="K3317" i="5" s="1"/>
  <c r="K3318" i="5" s="1"/>
  <c r="K3319" i="5" s="1"/>
  <c r="K3320" i="5" s="1"/>
  <c r="K3321" i="5" s="1"/>
  <c r="K3322" i="5" s="1"/>
  <c r="K3323" i="5" s="1"/>
  <c r="K3324" i="5" s="1"/>
  <c r="K3326" i="5" s="1"/>
  <c r="K3327" i="5" s="1"/>
  <c r="K3328" i="5" s="1"/>
  <c r="K3329" i="5" s="1"/>
  <c r="K3330" i="5" s="1"/>
  <c r="K3331" i="5" s="1"/>
  <c r="K3332" i="5" s="1"/>
  <c r="K3333" i="5" s="1"/>
  <c r="K3334" i="5" s="1"/>
  <c r="K3335" i="5" s="1"/>
  <c r="K3336" i="5" s="1"/>
  <c r="K3337" i="5" s="1"/>
  <c r="K3338" i="5" s="1"/>
  <c r="K3339" i="5" s="1"/>
  <c r="K3349" i="5" s="1"/>
  <c r="K3350" i="5" s="1"/>
  <c r="K3351" i="5" s="1"/>
  <c r="K3352" i="5" s="1"/>
  <c r="K3353" i="5" s="1"/>
  <c r="K3354" i="5" s="1"/>
  <c r="K3355" i="5" s="1"/>
  <c r="K3356" i="5" s="1"/>
  <c r="K3357" i="5" s="1"/>
  <c r="K3358" i="5" s="1"/>
  <c r="K3359" i="5" s="1"/>
  <c r="K3360" i="5" s="1"/>
  <c r="K3361" i="5" s="1"/>
  <c r="K3362" i="5" s="1"/>
  <c r="K3364" i="5" s="1"/>
  <c r="K3365" i="5" s="1"/>
  <c r="K3366" i="5" s="1"/>
  <c r="K3367" i="5" s="1"/>
  <c r="K3368" i="5" s="1"/>
  <c r="K3369" i="5" s="1"/>
  <c r="K3370" i="5" s="1"/>
  <c r="K3371" i="5" s="1"/>
  <c r="K3372" i="5" s="1"/>
  <c r="K3373" i="5" s="1"/>
  <c r="K3374" i="5" s="1"/>
  <c r="K3375" i="5" s="1"/>
  <c r="K3376" i="5" s="1"/>
  <c r="K3377" i="5" s="1"/>
  <c r="K3387" i="5" s="1"/>
  <c r="K3388" i="5" s="1"/>
  <c r="K3389" i="5" s="1"/>
  <c r="K3390" i="5" s="1"/>
  <c r="K3391" i="5" s="1"/>
  <c r="K3392" i="5" s="1"/>
  <c r="K3393" i="5" s="1"/>
  <c r="K3394" i="5" s="1"/>
  <c r="K3395" i="5" s="1"/>
  <c r="K3396" i="5" s="1"/>
  <c r="K3397" i="5" s="1"/>
  <c r="K3398" i="5" s="1"/>
  <c r="K3399" i="5" s="1"/>
  <c r="K3400" i="5" s="1"/>
  <c r="K3402" i="5" s="1"/>
  <c r="K3403" i="5" s="1"/>
  <c r="K3404" i="5" s="1"/>
  <c r="K3405" i="5" s="1"/>
  <c r="K3406" i="5" s="1"/>
  <c r="K3407" i="5" s="1"/>
  <c r="K3408" i="5" s="1"/>
  <c r="K3409" i="5" s="1"/>
  <c r="K3410" i="5" s="1"/>
  <c r="K3411" i="5" s="1"/>
  <c r="K3412" i="5" s="1"/>
  <c r="K3413" i="5" s="1"/>
  <c r="K3414" i="5" s="1"/>
  <c r="K3415" i="5" s="1"/>
  <c r="K3425" i="5" s="1"/>
  <c r="K3426" i="5" s="1"/>
  <c r="K3427" i="5" s="1"/>
  <c r="K3428" i="5" s="1"/>
  <c r="K3429" i="5" s="1"/>
  <c r="K3430" i="5" s="1"/>
  <c r="K3431" i="5" s="1"/>
  <c r="K3432" i="5" s="1"/>
  <c r="K3433" i="5" s="1"/>
  <c r="K3434" i="5" s="1"/>
  <c r="K3435" i="5" s="1"/>
  <c r="K3436" i="5" s="1"/>
  <c r="K3437" i="5" s="1"/>
  <c r="K3438" i="5" s="1"/>
  <c r="K3440" i="5" s="1"/>
  <c r="K3441" i="5" s="1"/>
  <c r="K3442" i="5" s="1"/>
  <c r="K3443" i="5" s="1"/>
  <c r="K3444" i="5" s="1"/>
  <c r="K3445" i="5" s="1"/>
  <c r="K3446" i="5" s="1"/>
  <c r="K3447" i="5" s="1"/>
  <c r="K3448" i="5" s="1"/>
  <c r="K3449" i="5" s="1"/>
  <c r="K3450" i="5" s="1"/>
  <c r="K3451" i="5" s="1"/>
  <c r="K3452" i="5" s="1"/>
  <c r="K3453" i="5" s="1"/>
  <c r="K3463" i="5" s="1"/>
  <c r="K3464" i="5" s="1"/>
  <c r="K3465" i="5" s="1"/>
  <c r="K3466" i="5" s="1"/>
  <c r="K3467" i="5" s="1"/>
  <c r="K3468" i="5" s="1"/>
  <c r="K3469" i="5" s="1"/>
  <c r="K3470" i="5" s="1"/>
  <c r="K3471" i="5" s="1"/>
  <c r="K3472" i="5" s="1"/>
  <c r="K3473" i="5" s="1"/>
  <c r="K3474" i="5" s="1"/>
  <c r="K3475" i="5" s="1"/>
  <c r="K3476" i="5" s="1"/>
  <c r="K3478" i="5" s="1"/>
  <c r="K3479" i="5" s="1"/>
  <c r="K3480" i="5" s="1"/>
  <c r="K3481" i="5" s="1"/>
  <c r="K3482" i="5" s="1"/>
  <c r="K3483" i="5" s="1"/>
  <c r="K3484" i="5" s="1"/>
  <c r="K3485" i="5" s="1"/>
  <c r="K3486" i="5" s="1"/>
  <c r="K3487" i="5" s="1"/>
  <c r="K3488" i="5" s="1"/>
  <c r="K3489" i="5" s="1"/>
  <c r="K3490" i="5" s="1"/>
  <c r="K3491" i="5" s="1"/>
  <c r="K3501" i="5" s="1"/>
  <c r="K3502" i="5" s="1"/>
  <c r="K3503" i="5" s="1"/>
  <c r="K3504" i="5" s="1"/>
  <c r="K3505" i="5" s="1"/>
  <c r="K3506" i="5" s="1"/>
  <c r="K3507" i="5" s="1"/>
  <c r="K3508" i="5" s="1"/>
  <c r="K3509" i="5" s="1"/>
  <c r="K3510" i="5" s="1"/>
  <c r="K3511" i="5" s="1"/>
  <c r="K3512" i="5" s="1"/>
  <c r="K3513" i="5" s="1"/>
  <c r="K3514" i="5" s="1"/>
  <c r="K3516" i="5" s="1"/>
  <c r="K3517" i="5" s="1"/>
  <c r="K3518" i="5" s="1"/>
  <c r="K3519" i="5" s="1"/>
  <c r="K3520" i="5" s="1"/>
  <c r="K3521" i="5" s="1"/>
  <c r="K3522" i="5" s="1"/>
  <c r="K3523" i="5" s="1"/>
  <c r="K3524" i="5" s="1"/>
  <c r="K3525" i="5" s="1"/>
  <c r="K3526" i="5" s="1"/>
  <c r="K3527" i="5" s="1"/>
  <c r="K3528" i="5" s="1"/>
  <c r="K3529" i="5" s="1"/>
  <c r="K3539" i="5" s="1"/>
  <c r="K3540" i="5" s="1"/>
  <c r="K3541" i="5" s="1"/>
  <c r="K3542" i="5" s="1"/>
  <c r="K3543" i="5" s="1"/>
  <c r="K3544" i="5" s="1"/>
  <c r="K3545" i="5" s="1"/>
  <c r="K3546" i="5" s="1"/>
  <c r="K3547" i="5" s="1"/>
  <c r="K3548" i="5" s="1"/>
  <c r="K3549" i="5" s="1"/>
  <c r="K3550" i="5" s="1"/>
  <c r="K3551" i="5" s="1"/>
  <c r="K3552" i="5" s="1"/>
  <c r="K3554" i="5" s="1"/>
  <c r="K3555" i="5" s="1"/>
  <c r="K3556" i="5" s="1"/>
  <c r="K3557" i="5" s="1"/>
  <c r="K3558" i="5" s="1"/>
  <c r="K3559" i="5" s="1"/>
  <c r="K3560" i="5" s="1"/>
  <c r="K3561" i="5" s="1"/>
  <c r="K3562" i="5" s="1"/>
  <c r="K3563" i="5" s="1"/>
  <c r="K3564" i="5" s="1"/>
  <c r="K3565" i="5" s="1"/>
  <c r="K3566" i="5" s="1"/>
  <c r="K3567" i="5" s="1"/>
  <c r="K3577" i="5" s="1"/>
  <c r="K3578" i="5" s="1"/>
  <c r="K3579" i="5" s="1"/>
  <c r="K3580" i="5" s="1"/>
  <c r="K3581" i="5" s="1"/>
  <c r="K3582" i="5" s="1"/>
  <c r="K3583" i="5" s="1"/>
  <c r="K3584" i="5" s="1"/>
  <c r="K3585" i="5" s="1"/>
  <c r="K3586" i="5" s="1"/>
  <c r="K3587" i="5" s="1"/>
  <c r="K3588" i="5" s="1"/>
  <c r="K3589" i="5" s="1"/>
  <c r="K3590" i="5" s="1"/>
  <c r="K3592" i="5" s="1"/>
  <c r="K3593" i="5" s="1"/>
  <c r="K3594" i="5" s="1"/>
  <c r="K3595" i="5" s="1"/>
  <c r="K3596" i="5" s="1"/>
  <c r="K3597" i="5" s="1"/>
  <c r="K3598" i="5" s="1"/>
  <c r="K3599" i="5" s="1"/>
  <c r="K3600" i="5" s="1"/>
  <c r="K3601" i="5" s="1"/>
  <c r="K3602" i="5" s="1"/>
  <c r="K3603" i="5" s="1"/>
  <c r="K3604" i="5" s="1"/>
  <c r="K3605" i="5" s="1"/>
  <c r="K3615" i="5" s="1"/>
  <c r="K3616" i="5" s="1"/>
  <c r="K3617" i="5" s="1"/>
  <c r="K3618" i="5" s="1"/>
  <c r="K3619" i="5" s="1"/>
  <c r="K3620" i="5" s="1"/>
  <c r="K3621" i="5" s="1"/>
  <c r="K3622" i="5" s="1"/>
  <c r="K3623" i="5" s="1"/>
  <c r="K3624" i="5" s="1"/>
  <c r="K3625" i="5" s="1"/>
  <c r="K3626" i="5" s="1"/>
  <c r="K3627" i="5" s="1"/>
  <c r="K3628" i="5" s="1"/>
  <c r="K3630" i="5" s="1"/>
  <c r="K3631" i="5" s="1"/>
  <c r="K3632" i="5" s="1"/>
  <c r="K3633" i="5" s="1"/>
  <c r="K3634" i="5" s="1"/>
  <c r="K3635" i="5" s="1"/>
  <c r="K3636" i="5" s="1"/>
  <c r="K3637" i="5" s="1"/>
  <c r="K3638" i="5" s="1"/>
  <c r="K3639" i="5" s="1"/>
  <c r="K3640" i="5" s="1"/>
  <c r="K3641" i="5" s="1"/>
  <c r="K3642" i="5" s="1"/>
  <c r="K3643" i="5" s="1"/>
  <c r="K3653" i="5" s="1"/>
  <c r="K3654" i="5" s="1"/>
  <c r="K3655" i="5" s="1"/>
  <c r="K3656" i="5" s="1"/>
  <c r="K3657" i="5" s="1"/>
  <c r="K3658" i="5" s="1"/>
  <c r="K3659" i="5" s="1"/>
  <c r="K3660" i="5" s="1"/>
  <c r="K3661" i="5" s="1"/>
  <c r="K3662" i="5" s="1"/>
  <c r="K3663" i="5" s="1"/>
  <c r="K3664" i="5" s="1"/>
  <c r="K3665" i="5" s="1"/>
  <c r="K3666" i="5" s="1"/>
  <c r="K3668" i="5" s="1"/>
  <c r="K3669" i="5" s="1"/>
  <c r="K3670" i="5" s="1"/>
  <c r="K3671" i="5" s="1"/>
  <c r="K3672" i="5" s="1"/>
  <c r="K3673" i="5" s="1"/>
  <c r="K3674" i="5" s="1"/>
  <c r="K3675" i="5" s="1"/>
  <c r="K3676" i="5" s="1"/>
  <c r="K3677" i="5" s="1"/>
  <c r="K3678" i="5" s="1"/>
  <c r="K3679" i="5" s="1"/>
  <c r="K3680" i="5" s="1"/>
  <c r="K3681" i="5" s="1"/>
  <c r="K3691" i="5" s="1"/>
  <c r="K3692" i="5" s="1"/>
  <c r="K3693" i="5" s="1"/>
  <c r="K3694" i="5" s="1"/>
  <c r="K3695" i="5" s="1"/>
  <c r="K3696" i="5" s="1"/>
  <c r="K3697" i="5" s="1"/>
  <c r="K3698" i="5" s="1"/>
  <c r="K3699" i="5" s="1"/>
  <c r="K3700" i="5" s="1"/>
  <c r="K3701" i="5" s="1"/>
  <c r="K3702" i="5" s="1"/>
  <c r="K3703" i="5" s="1"/>
  <c r="K3704" i="5" s="1"/>
  <c r="K3706" i="5" s="1"/>
  <c r="K3707" i="5" s="1"/>
  <c r="K3708" i="5" s="1"/>
  <c r="K3709" i="5" s="1"/>
  <c r="K3710" i="5" s="1"/>
  <c r="K3711" i="5" s="1"/>
  <c r="K3712" i="5" s="1"/>
  <c r="K3713" i="5" s="1"/>
  <c r="K3714" i="5" s="1"/>
  <c r="K3715" i="5" s="1"/>
  <c r="K3716" i="5" s="1"/>
  <c r="K3717" i="5" s="1"/>
  <c r="K3718" i="5" s="1"/>
  <c r="K3719" i="5" s="1"/>
  <c r="K3729" i="5" s="1"/>
  <c r="K3730" i="5" s="1"/>
  <c r="K3731" i="5" s="1"/>
  <c r="K3732" i="5" s="1"/>
  <c r="K3733" i="5" s="1"/>
  <c r="K3734" i="5" s="1"/>
  <c r="K3735" i="5" s="1"/>
  <c r="K3736" i="5" s="1"/>
  <c r="K3737" i="5" s="1"/>
  <c r="K3738" i="5" s="1"/>
  <c r="K3739" i="5" s="1"/>
  <c r="K3740" i="5" s="1"/>
  <c r="K3741" i="5" s="1"/>
  <c r="K3742" i="5" s="1"/>
  <c r="K3744" i="5" s="1"/>
  <c r="K3745" i="5" s="1"/>
  <c r="K3746" i="5" s="1"/>
  <c r="K3747" i="5" s="1"/>
  <c r="K3748" i="5" s="1"/>
  <c r="K3749" i="5" s="1"/>
  <c r="K3750" i="5" s="1"/>
  <c r="K3751" i="5" s="1"/>
  <c r="K3752" i="5" s="1"/>
  <c r="K3753" i="5" s="1"/>
  <c r="K3754" i="5" s="1"/>
  <c r="K3755" i="5" s="1"/>
  <c r="K3756" i="5" s="1"/>
  <c r="K3757" i="5" s="1"/>
  <c r="K3767" i="5" s="1"/>
  <c r="K3768" i="5" s="1"/>
  <c r="K3769" i="5" s="1"/>
  <c r="K3770" i="5" s="1"/>
  <c r="K3771" i="5" s="1"/>
  <c r="K3772" i="5" s="1"/>
  <c r="K3773" i="5" s="1"/>
  <c r="K3774" i="5" s="1"/>
  <c r="K3775" i="5" s="1"/>
  <c r="K3776" i="5" s="1"/>
  <c r="K3777" i="5" s="1"/>
  <c r="K3778" i="5" s="1"/>
  <c r="K3779" i="5" s="1"/>
  <c r="K3780" i="5" s="1"/>
  <c r="K3782" i="5" s="1"/>
  <c r="K3783" i="5" s="1"/>
  <c r="K3784" i="5" s="1"/>
  <c r="K3785" i="5" s="1"/>
  <c r="K3786" i="5" s="1"/>
  <c r="K3787" i="5" s="1"/>
  <c r="K3788" i="5" s="1"/>
  <c r="K3789" i="5" s="1"/>
  <c r="K3790" i="5" s="1"/>
  <c r="K3791" i="5" s="1"/>
  <c r="K3792" i="5" s="1"/>
  <c r="K3793" i="5" s="1"/>
  <c r="K3794" i="5" s="1"/>
  <c r="K3795" i="5" s="1"/>
  <c r="K3805" i="5" s="1"/>
  <c r="K3806" i="5" s="1"/>
  <c r="K3807" i="5" s="1"/>
  <c r="K3808" i="5" s="1"/>
  <c r="K3809" i="5" s="1"/>
  <c r="K3810" i="5" s="1"/>
  <c r="K3811" i="5" s="1"/>
  <c r="K3812" i="5" s="1"/>
  <c r="K3813" i="5" s="1"/>
  <c r="K3814" i="5" s="1"/>
  <c r="K3815" i="5" s="1"/>
  <c r="K3816" i="5" s="1"/>
  <c r="K3817" i="5" s="1"/>
  <c r="K3818" i="5" s="1"/>
  <c r="K3820" i="5" s="1"/>
  <c r="K3821" i="5" s="1"/>
  <c r="K3822" i="5" s="1"/>
  <c r="K3823" i="5" s="1"/>
  <c r="K3824" i="5" s="1"/>
  <c r="K3825" i="5" s="1"/>
  <c r="K3826" i="5" s="1"/>
  <c r="K3827" i="5" s="1"/>
  <c r="K3828" i="5" s="1"/>
  <c r="K3829" i="5" s="1"/>
  <c r="K3830" i="5" s="1"/>
  <c r="K3831" i="5" s="1"/>
  <c r="K3832" i="5" s="1"/>
  <c r="K3833" i="5" s="1"/>
  <c r="K3843" i="5" s="1"/>
  <c r="K3844" i="5" s="1"/>
  <c r="K3845" i="5" s="1"/>
  <c r="K3846" i="5" s="1"/>
  <c r="K3847" i="5" s="1"/>
  <c r="K3848" i="5" s="1"/>
  <c r="K3849" i="5" s="1"/>
  <c r="K3850" i="5" s="1"/>
  <c r="K3851" i="5" s="1"/>
  <c r="K3852" i="5" s="1"/>
  <c r="K3853" i="5" s="1"/>
  <c r="K3854" i="5" s="1"/>
  <c r="K3855" i="5" s="1"/>
  <c r="K3856" i="5" s="1"/>
  <c r="K3858" i="5" s="1"/>
  <c r="K3859" i="5" s="1"/>
  <c r="K3860" i="5" s="1"/>
  <c r="K3861" i="5" s="1"/>
  <c r="K3862" i="5" s="1"/>
  <c r="K3863" i="5" s="1"/>
  <c r="K3864" i="5" s="1"/>
  <c r="K3865" i="5" s="1"/>
  <c r="K3866" i="5" s="1"/>
  <c r="K3867" i="5" s="1"/>
  <c r="K3868" i="5" s="1"/>
  <c r="K3869" i="5" s="1"/>
  <c r="K3870" i="5" s="1"/>
  <c r="K3871" i="5" s="1"/>
  <c r="K3881" i="5" s="1"/>
  <c r="K3882" i="5" s="1"/>
  <c r="K3883" i="5" s="1"/>
  <c r="K3884" i="5" s="1"/>
  <c r="K3885" i="5" s="1"/>
  <c r="K3886" i="5" s="1"/>
  <c r="K3887" i="5" s="1"/>
  <c r="K3888" i="5" s="1"/>
  <c r="K3889" i="5" s="1"/>
  <c r="K3890" i="5" s="1"/>
  <c r="K3891" i="5" s="1"/>
  <c r="K3892" i="5" s="1"/>
  <c r="K3893" i="5" s="1"/>
  <c r="K3894" i="5" s="1"/>
  <c r="K3896" i="5" s="1"/>
  <c r="K3897" i="5" s="1"/>
  <c r="K3898" i="5" s="1"/>
  <c r="K3899" i="5" s="1"/>
  <c r="K3900" i="5" s="1"/>
  <c r="K3901" i="5" s="1"/>
  <c r="K3902" i="5" s="1"/>
  <c r="K3903" i="5" s="1"/>
  <c r="K3904" i="5" s="1"/>
  <c r="K3905" i="5" s="1"/>
  <c r="K3906" i="5" s="1"/>
  <c r="K3907" i="5" s="1"/>
  <c r="K3908" i="5" s="1"/>
  <c r="K3909" i="5" s="1"/>
  <c r="K3919" i="5" s="1"/>
  <c r="K3920" i="5" s="1"/>
  <c r="K3921" i="5" s="1"/>
  <c r="K3922" i="5" s="1"/>
  <c r="K3923" i="5" s="1"/>
  <c r="K3924" i="5" s="1"/>
  <c r="K3925" i="5" s="1"/>
  <c r="K3926" i="5" s="1"/>
  <c r="K3927" i="5" s="1"/>
  <c r="K3928" i="5" s="1"/>
  <c r="K3929" i="5" s="1"/>
  <c r="K3930" i="5" s="1"/>
  <c r="K3931" i="5" s="1"/>
  <c r="K3932" i="5" s="1"/>
  <c r="K3934" i="5" s="1"/>
  <c r="K3935" i="5" s="1"/>
  <c r="K3936" i="5" s="1"/>
  <c r="K3937" i="5" s="1"/>
  <c r="K3938" i="5" s="1"/>
  <c r="K3939" i="5" s="1"/>
  <c r="K3940" i="5" s="1"/>
  <c r="K3941" i="5" s="1"/>
  <c r="K3942" i="5" s="1"/>
  <c r="K3943" i="5" s="1"/>
  <c r="K3944" i="5" s="1"/>
  <c r="K3945" i="5" s="1"/>
  <c r="K3946" i="5" s="1"/>
  <c r="K3947" i="5" s="1"/>
  <c r="K3957" i="5" s="1"/>
  <c r="K3958" i="5" s="1"/>
  <c r="K3959" i="5" s="1"/>
  <c r="K3960" i="5" s="1"/>
  <c r="K3961" i="5" s="1"/>
  <c r="K3962" i="5" s="1"/>
  <c r="K3963" i="5" s="1"/>
  <c r="K3964" i="5" s="1"/>
  <c r="K3965" i="5" s="1"/>
  <c r="K3966" i="5" s="1"/>
  <c r="K3967" i="5" s="1"/>
  <c r="K3968" i="5" s="1"/>
  <c r="K3969" i="5" s="1"/>
  <c r="K3970" i="5" s="1"/>
  <c r="K3972" i="5" s="1"/>
  <c r="K3973" i="5" s="1"/>
  <c r="K3974" i="5" s="1"/>
  <c r="K3975" i="5" s="1"/>
  <c r="K3976" i="5" s="1"/>
  <c r="K3977" i="5" s="1"/>
  <c r="K3978" i="5" s="1"/>
  <c r="K3979" i="5" s="1"/>
  <c r="K3980" i="5" s="1"/>
  <c r="K3981" i="5" s="1"/>
  <c r="K3982" i="5" s="1"/>
  <c r="K3983" i="5" s="1"/>
  <c r="K3984" i="5" s="1"/>
  <c r="K3985" i="5" s="1"/>
  <c r="K3995" i="5" s="1"/>
  <c r="K3996" i="5" s="1"/>
  <c r="K3997" i="5" s="1"/>
  <c r="K3998" i="5" s="1"/>
  <c r="K3999" i="5" s="1"/>
  <c r="K4000" i="5" s="1"/>
  <c r="K4001" i="5" s="1"/>
  <c r="K4002" i="5" s="1"/>
  <c r="K4003" i="5" s="1"/>
  <c r="K4004" i="5" s="1"/>
  <c r="K4005" i="5" s="1"/>
  <c r="K4006" i="5" s="1"/>
  <c r="K4007" i="5" s="1"/>
  <c r="K4008" i="5" s="1"/>
  <c r="K4010" i="5" s="1"/>
  <c r="K4011" i="5" s="1"/>
  <c r="K4012" i="5" s="1"/>
  <c r="K4013" i="5" s="1"/>
  <c r="K4014" i="5" s="1"/>
  <c r="K4015" i="5" s="1"/>
  <c r="K4016" i="5" s="1"/>
  <c r="K4017" i="5" s="1"/>
  <c r="K4018" i="5" s="1"/>
  <c r="K4019" i="5" s="1"/>
  <c r="K4020" i="5" s="1"/>
  <c r="K4021" i="5" s="1"/>
  <c r="K4022" i="5" s="1"/>
  <c r="K4023" i="5" s="1"/>
  <c r="K4033" i="5" s="1"/>
  <c r="K4034" i="5" s="1"/>
  <c r="K4035" i="5" s="1"/>
  <c r="K4036" i="5" s="1"/>
  <c r="K4037" i="5" s="1"/>
  <c r="K4038" i="5" s="1"/>
  <c r="K4039" i="5" s="1"/>
  <c r="K4040" i="5" s="1"/>
  <c r="K4041" i="5" s="1"/>
  <c r="K4042" i="5" s="1"/>
  <c r="K4043" i="5" s="1"/>
  <c r="K4044" i="5" s="1"/>
  <c r="K4045" i="5" s="1"/>
  <c r="K4046" i="5" s="1"/>
  <c r="K4048" i="5" s="1"/>
  <c r="K4049" i="5" s="1"/>
  <c r="K4050" i="5" s="1"/>
  <c r="K4051" i="5" s="1"/>
  <c r="K4052" i="5" s="1"/>
  <c r="K4053" i="5" s="1"/>
  <c r="K4054" i="5" s="1"/>
  <c r="K4055" i="5" s="1"/>
  <c r="K4056" i="5" s="1"/>
  <c r="K4057" i="5" s="1"/>
  <c r="K4058" i="5" s="1"/>
  <c r="K4059" i="5" s="1"/>
  <c r="K4060" i="5" s="1"/>
  <c r="K4061" i="5" s="1"/>
  <c r="K4071" i="5" s="1"/>
  <c r="K4072" i="5" s="1"/>
  <c r="K4073" i="5" s="1"/>
  <c r="K4074" i="5" s="1"/>
  <c r="K4075" i="5" s="1"/>
  <c r="K4076" i="5" s="1"/>
  <c r="K4077" i="5" s="1"/>
  <c r="K4078" i="5" s="1"/>
  <c r="K4079" i="5" s="1"/>
  <c r="K4080" i="5" s="1"/>
  <c r="K4081" i="5" s="1"/>
  <c r="K4082" i="5" s="1"/>
  <c r="K4083" i="5" s="1"/>
  <c r="K4084" i="5" s="1"/>
  <c r="K4086" i="5" s="1"/>
  <c r="K4087" i="5" s="1"/>
  <c r="K4088" i="5" s="1"/>
  <c r="K4089" i="5" s="1"/>
  <c r="K4090" i="5" s="1"/>
  <c r="K4091" i="5" s="1"/>
  <c r="K4092" i="5" s="1"/>
  <c r="K4093" i="5" s="1"/>
  <c r="K4094" i="5" s="1"/>
  <c r="K4095" i="5" s="1"/>
  <c r="K4096" i="5" s="1"/>
  <c r="K4097" i="5" s="1"/>
  <c r="K4098" i="5" s="1"/>
  <c r="K4099" i="5" s="1"/>
  <c r="K4109" i="5" s="1"/>
  <c r="K4110" i="5" s="1"/>
  <c r="K4111" i="5" s="1"/>
  <c r="K4112" i="5" s="1"/>
  <c r="K4113" i="5" s="1"/>
  <c r="K4114" i="5" s="1"/>
  <c r="K4115" i="5" s="1"/>
  <c r="K4116" i="5" s="1"/>
  <c r="K4117" i="5" s="1"/>
  <c r="K4118" i="5" s="1"/>
  <c r="K4119" i="5" s="1"/>
  <c r="K4120" i="5" s="1"/>
  <c r="K4121" i="5" s="1"/>
  <c r="K4122" i="5" s="1"/>
  <c r="K4124" i="5" s="1"/>
  <c r="K4125" i="5" s="1"/>
  <c r="K4126" i="5" s="1"/>
  <c r="K4127" i="5" s="1"/>
  <c r="K4128" i="5" s="1"/>
  <c r="K4129" i="5" s="1"/>
  <c r="K4130" i="5" s="1"/>
  <c r="K4131" i="5" s="1"/>
  <c r="K4132" i="5" s="1"/>
  <c r="K4133" i="5" s="1"/>
  <c r="K4134" i="5" s="1"/>
  <c r="K4135" i="5" s="1"/>
  <c r="K4136" i="5" s="1"/>
  <c r="K4137" i="5" s="1"/>
  <c r="K4147" i="5" s="1"/>
  <c r="K4148" i="5" s="1"/>
  <c r="K4149" i="5" s="1"/>
  <c r="K4150" i="5" s="1"/>
  <c r="K4151" i="5" s="1"/>
  <c r="K4152" i="5" s="1"/>
  <c r="K4153" i="5" s="1"/>
  <c r="K4154" i="5" s="1"/>
  <c r="K4155" i="5" s="1"/>
  <c r="K4156" i="5" s="1"/>
  <c r="K4157" i="5" s="1"/>
  <c r="K4158" i="5" s="1"/>
  <c r="K4159" i="5" s="1"/>
  <c r="K4160" i="5" s="1"/>
  <c r="K4162" i="5" s="1"/>
  <c r="K4163" i="5" s="1"/>
  <c r="K4164" i="5" s="1"/>
  <c r="K4165" i="5" s="1"/>
  <c r="K4166" i="5" s="1"/>
  <c r="K4167" i="5" s="1"/>
  <c r="K4168" i="5" s="1"/>
  <c r="K4169" i="5" s="1"/>
  <c r="K4170" i="5" s="1"/>
  <c r="K4171" i="5" s="1"/>
  <c r="K4172" i="5" s="1"/>
  <c r="K4173" i="5" s="1"/>
  <c r="K4174" i="5" s="1"/>
  <c r="K4175" i="5" s="1"/>
  <c r="K4185" i="5" s="1"/>
  <c r="K4186" i="5" s="1"/>
  <c r="K4187" i="5" s="1"/>
  <c r="K4188" i="5" s="1"/>
  <c r="K4189" i="5" s="1"/>
  <c r="K4190" i="5" s="1"/>
  <c r="K4191" i="5" s="1"/>
  <c r="K4192" i="5" s="1"/>
  <c r="K4193" i="5" s="1"/>
  <c r="K4194" i="5" s="1"/>
  <c r="K4195" i="5" s="1"/>
  <c r="K4196" i="5" s="1"/>
  <c r="K4197" i="5" s="1"/>
  <c r="K4198" i="5" s="1"/>
  <c r="K4200" i="5" s="1"/>
  <c r="K4201" i="5" s="1"/>
  <c r="K4202" i="5" s="1"/>
  <c r="K4203" i="5" s="1"/>
  <c r="K4204" i="5" s="1"/>
  <c r="K4205" i="5" s="1"/>
  <c r="K4206" i="5" s="1"/>
  <c r="K4207" i="5" s="1"/>
  <c r="K4208" i="5" s="1"/>
  <c r="K4209" i="5" s="1"/>
  <c r="K4210" i="5" s="1"/>
  <c r="K4211" i="5" s="1"/>
  <c r="K4212" i="5" s="1"/>
  <c r="K4213" i="5" s="1"/>
  <c r="K4223" i="5" s="1"/>
  <c r="K4224" i="5" s="1"/>
  <c r="K4225" i="5" s="1"/>
  <c r="K4226" i="5" s="1"/>
  <c r="K4227" i="5" s="1"/>
  <c r="K4228" i="5" s="1"/>
  <c r="K4229" i="5" s="1"/>
  <c r="K4230" i="5" s="1"/>
  <c r="K4231" i="5" s="1"/>
  <c r="K4232" i="5" s="1"/>
  <c r="K4233" i="5" s="1"/>
  <c r="K4234" i="5" s="1"/>
  <c r="K4235" i="5" s="1"/>
  <c r="K4236" i="5" s="1"/>
  <c r="K4238" i="5" s="1"/>
  <c r="K4239" i="5" s="1"/>
  <c r="K4240" i="5" s="1"/>
  <c r="K4241" i="5" s="1"/>
  <c r="K4242" i="5" s="1"/>
  <c r="K4243" i="5" s="1"/>
  <c r="K4244" i="5" s="1"/>
  <c r="K4245" i="5" s="1"/>
  <c r="K4246" i="5" s="1"/>
  <c r="K4247" i="5" s="1"/>
  <c r="K4248" i="5" s="1"/>
  <c r="K4249" i="5" s="1"/>
  <c r="K4250" i="5" s="1"/>
  <c r="K4251" i="5" s="1"/>
  <c r="K4261" i="5" s="1"/>
  <c r="K4262" i="5" s="1"/>
  <c r="K4263" i="5" s="1"/>
  <c r="K4264" i="5" s="1"/>
  <c r="K4265" i="5" s="1"/>
  <c r="K4266" i="5" s="1"/>
  <c r="K4267" i="5" s="1"/>
  <c r="K4268" i="5" s="1"/>
  <c r="K4269" i="5" s="1"/>
  <c r="K4270" i="5" s="1"/>
  <c r="K4271" i="5" s="1"/>
  <c r="K4272" i="5" s="1"/>
  <c r="K4273" i="5" s="1"/>
  <c r="K4274" i="5" s="1"/>
  <c r="K4276" i="5" s="1"/>
  <c r="K4277" i="5" s="1"/>
  <c r="K4278" i="5" s="1"/>
  <c r="K4279" i="5" s="1"/>
  <c r="K4280" i="5" s="1"/>
  <c r="K4281" i="5" s="1"/>
  <c r="K4282" i="5" s="1"/>
  <c r="K4283" i="5" s="1"/>
  <c r="K4284" i="5" s="1"/>
  <c r="K4285" i="5" s="1"/>
  <c r="K4286" i="5" s="1"/>
  <c r="K4287" i="5" s="1"/>
  <c r="K4288" i="5" s="1"/>
  <c r="K4289" i="5" s="1"/>
  <c r="K4299" i="5" s="1"/>
  <c r="K4300" i="5" s="1"/>
  <c r="K4301" i="5" s="1"/>
  <c r="K4302" i="5" s="1"/>
  <c r="K4303" i="5" s="1"/>
  <c r="K4304" i="5" s="1"/>
  <c r="K4305" i="5" s="1"/>
  <c r="K4306" i="5" s="1"/>
  <c r="K4307" i="5" s="1"/>
  <c r="K4308" i="5" s="1"/>
  <c r="K4309" i="5" s="1"/>
  <c r="K4310" i="5" s="1"/>
  <c r="K4311" i="5" s="1"/>
  <c r="K4312" i="5" s="1"/>
  <c r="K4314" i="5" s="1"/>
  <c r="K4315" i="5" s="1"/>
  <c r="K4316" i="5" s="1"/>
  <c r="K4317" i="5" s="1"/>
  <c r="K4318" i="5" s="1"/>
  <c r="K4319" i="5" s="1"/>
  <c r="K4320" i="5" s="1"/>
  <c r="K4321" i="5" s="1"/>
  <c r="K4322" i="5" s="1"/>
  <c r="K4323" i="5" s="1"/>
  <c r="K4324" i="5" s="1"/>
  <c r="K4325" i="5" s="1"/>
  <c r="K4326" i="5" s="1"/>
  <c r="K4327" i="5" s="1"/>
  <c r="K4337" i="5" s="1"/>
  <c r="K4338" i="5" s="1"/>
  <c r="K4339" i="5" s="1"/>
  <c r="K4340" i="5" s="1"/>
  <c r="K4341" i="5" s="1"/>
  <c r="K4342" i="5" s="1"/>
  <c r="K4343" i="5" s="1"/>
  <c r="K4344" i="5" s="1"/>
  <c r="K4345" i="5" s="1"/>
  <c r="K4346" i="5" s="1"/>
  <c r="K4347" i="5" s="1"/>
  <c r="K4348" i="5" s="1"/>
  <c r="K4349" i="5" s="1"/>
  <c r="K4350" i="5" s="1"/>
  <c r="K4352" i="5" s="1"/>
  <c r="K4353" i="5" s="1"/>
  <c r="K4354" i="5" s="1"/>
  <c r="K4355" i="5" s="1"/>
  <c r="K4356" i="5" s="1"/>
  <c r="K4357" i="5" s="1"/>
  <c r="K4358" i="5" s="1"/>
  <c r="K4359" i="5" s="1"/>
  <c r="K4360" i="5" s="1"/>
  <c r="K4361" i="5" s="1"/>
  <c r="K4362" i="5" s="1"/>
  <c r="K4363" i="5" s="1"/>
  <c r="K4364" i="5" s="1"/>
  <c r="K4365" i="5" s="1"/>
  <c r="K4375" i="5" s="1"/>
  <c r="K4376" i="5" s="1"/>
  <c r="K4377" i="5" s="1"/>
  <c r="K4378" i="5" s="1"/>
  <c r="K4379" i="5" s="1"/>
  <c r="K4380" i="5" s="1"/>
  <c r="K4381" i="5" s="1"/>
  <c r="K4382" i="5" s="1"/>
  <c r="K4383" i="5" s="1"/>
  <c r="K4384" i="5" s="1"/>
  <c r="K4385" i="5" s="1"/>
  <c r="K4386" i="5" s="1"/>
  <c r="K4387" i="5" s="1"/>
  <c r="K4388" i="5" s="1"/>
  <c r="K4390" i="5" s="1"/>
  <c r="K4391" i="5" s="1"/>
  <c r="K4392" i="5" s="1"/>
  <c r="K4393" i="5" s="1"/>
  <c r="K4394" i="5" s="1"/>
  <c r="K4395" i="5" s="1"/>
  <c r="K4396" i="5" s="1"/>
  <c r="K4397" i="5" s="1"/>
  <c r="K4398" i="5" s="1"/>
  <c r="K4399" i="5" s="1"/>
  <c r="K4400" i="5" s="1"/>
  <c r="K4401" i="5" s="1"/>
  <c r="K4402" i="5" s="1"/>
  <c r="K4403" i="5" s="1"/>
  <c r="K4413" i="5" s="1"/>
  <c r="K4414" i="5" s="1"/>
  <c r="K4415" i="5" s="1"/>
  <c r="K4416" i="5" s="1"/>
  <c r="K4417" i="5" s="1"/>
  <c r="K4418" i="5" s="1"/>
  <c r="K4419" i="5" s="1"/>
  <c r="K4420" i="5" s="1"/>
  <c r="K4421" i="5" s="1"/>
  <c r="K4422" i="5" s="1"/>
  <c r="K4423" i="5" s="1"/>
  <c r="K4424" i="5" s="1"/>
  <c r="K4425" i="5" s="1"/>
  <c r="K4426" i="5" s="1"/>
  <c r="K4428" i="5" s="1"/>
  <c r="K4429" i="5" s="1"/>
  <c r="K4430" i="5" s="1"/>
  <c r="K4431" i="5" s="1"/>
  <c r="K4432" i="5" s="1"/>
  <c r="K4433" i="5" s="1"/>
  <c r="K4434" i="5" s="1"/>
  <c r="K4435" i="5" s="1"/>
  <c r="K4436" i="5" s="1"/>
  <c r="K4437" i="5" s="1"/>
  <c r="K4438" i="5" s="1"/>
  <c r="K4439" i="5" s="1"/>
  <c r="K4440" i="5" s="1"/>
  <c r="K4441" i="5" s="1"/>
  <c r="K4451" i="5" s="1"/>
  <c r="K4452" i="5" s="1"/>
  <c r="K4453" i="5" s="1"/>
  <c r="K4454" i="5" s="1"/>
  <c r="K4455" i="5" s="1"/>
  <c r="K4456" i="5" s="1"/>
  <c r="K4457" i="5" s="1"/>
  <c r="K4458" i="5" s="1"/>
  <c r="K4459" i="5" s="1"/>
  <c r="K4460" i="5" s="1"/>
  <c r="K4461" i="5" s="1"/>
  <c r="K4462" i="5" s="1"/>
  <c r="K4463" i="5" s="1"/>
  <c r="K4464" i="5" s="1"/>
  <c r="K4466" i="5" s="1"/>
  <c r="K4467" i="5" s="1"/>
  <c r="K4468" i="5" s="1"/>
  <c r="K4469" i="5" s="1"/>
  <c r="K4470" i="5" s="1"/>
  <c r="K4471" i="5" s="1"/>
  <c r="K4472" i="5" s="1"/>
  <c r="K4473" i="5" s="1"/>
  <c r="K4474" i="5" s="1"/>
  <c r="K4475" i="5" s="1"/>
  <c r="K4476" i="5" s="1"/>
  <c r="K4477" i="5" s="1"/>
  <c r="K4478" i="5" s="1"/>
  <c r="K4479" i="5" s="1"/>
  <c r="K4489" i="5" s="1"/>
  <c r="K4490" i="5" s="1"/>
  <c r="K4491" i="5" s="1"/>
  <c r="K4492" i="5" s="1"/>
  <c r="K4493" i="5" s="1"/>
  <c r="K4494" i="5" s="1"/>
  <c r="K4495" i="5" s="1"/>
  <c r="K4496" i="5" s="1"/>
  <c r="K4497" i="5" s="1"/>
  <c r="K4498" i="5" s="1"/>
  <c r="K4499" i="5" s="1"/>
  <c r="K4500" i="5" s="1"/>
  <c r="K4501" i="5" s="1"/>
  <c r="K4502" i="5" s="1"/>
  <c r="K4504" i="5" s="1"/>
  <c r="K4505" i="5" s="1"/>
  <c r="K4506" i="5" s="1"/>
  <c r="K4507" i="5" s="1"/>
  <c r="K4508" i="5" s="1"/>
  <c r="K4509" i="5" s="1"/>
  <c r="K4510" i="5" s="1"/>
  <c r="K4511" i="5" s="1"/>
  <c r="K4512" i="5" s="1"/>
  <c r="K4513" i="5" s="1"/>
  <c r="K4514" i="5" s="1"/>
  <c r="K4515" i="5" s="1"/>
  <c r="K4516" i="5" s="1"/>
  <c r="K4517" i="5" s="1"/>
  <c r="K4527" i="5" s="1"/>
  <c r="K4528" i="5" s="1"/>
  <c r="K4529" i="5" s="1"/>
  <c r="K4530" i="5" s="1"/>
  <c r="K4531" i="5" s="1"/>
  <c r="K4532" i="5" s="1"/>
  <c r="K4533" i="5" s="1"/>
  <c r="K4534" i="5" s="1"/>
  <c r="K4535" i="5" s="1"/>
  <c r="K4536" i="5" s="1"/>
  <c r="K4537" i="5" s="1"/>
  <c r="K4538" i="5" s="1"/>
  <c r="K4539" i="5" s="1"/>
  <c r="K4540" i="5" s="1"/>
  <c r="K4542" i="5" s="1"/>
  <c r="K4543" i="5" s="1"/>
  <c r="K4544" i="5" s="1"/>
  <c r="K4545" i="5" s="1"/>
  <c r="K4546" i="5" s="1"/>
  <c r="K4547" i="5" s="1"/>
  <c r="K4548" i="5" s="1"/>
  <c r="K4549" i="5" s="1"/>
  <c r="K4550" i="5" s="1"/>
  <c r="K4551" i="5" s="1"/>
  <c r="K4552" i="5" s="1"/>
  <c r="K4553" i="5" s="1"/>
  <c r="K4554" i="5" s="1"/>
  <c r="K4555" i="5" s="1"/>
  <c r="K4565" i="5" s="1"/>
  <c r="K4566" i="5" s="1"/>
  <c r="K4567" i="5" s="1"/>
  <c r="K4568" i="5" s="1"/>
  <c r="K4569" i="5" s="1"/>
  <c r="K4570" i="5" s="1"/>
  <c r="K4571" i="5" s="1"/>
  <c r="K4572" i="5" s="1"/>
  <c r="K4573" i="5" s="1"/>
  <c r="K4574" i="5" s="1"/>
  <c r="K4575" i="5" s="1"/>
  <c r="K4576" i="5" s="1"/>
  <c r="K4577" i="5" s="1"/>
  <c r="K4578" i="5" s="1"/>
  <c r="K4580" i="5" s="1"/>
  <c r="K4581" i="5" s="1"/>
  <c r="K4582" i="5" s="1"/>
  <c r="K4583" i="5" s="1"/>
  <c r="K4584" i="5" s="1"/>
  <c r="K4585" i="5" s="1"/>
  <c r="K4586" i="5" s="1"/>
  <c r="K4587" i="5" s="1"/>
  <c r="K4588" i="5" s="1"/>
  <c r="K4589" i="5" s="1"/>
  <c r="K4590" i="5" s="1"/>
  <c r="K4591" i="5" s="1"/>
  <c r="K4592" i="5" s="1"/>
  <c r="K4593" i="5" s="1"/>
  <c r="K4603" i="5" s="1"/>
  <c r="K4604" i="5" s="1"/>
  <c r="K4605" i="5" s="1"/>
  <c r="K4606" i="5" s="1"/>
  <c r="K4607" i="5" s="1"/>
  <c r="K4608" i="5" s="1"/>
  <c r="K4609" i="5" s="1"/>
  <c r="K4610" i="5" s="1"/>
  <c r="K4611" i="5" s="1"/>
  <c r="K4612" i="5" s="1"/>
  <c r="K4613" i="5" s="1"/>
  <c r="K4614" i="5" s="1"/>
  <c r="K4615" i="5" s="1"/>
  <c r="K4616" i="5" s="1"/>
  <c r="K4618" i="5" s="1"/>
  <c r="K4619" i="5" s="1"/>
  <c r="K4620" i="5" s="1"/>
  <c r="K4621" i="5" s="1"/>
  <c r="K4622" i="5" s="1"/>
  <c r="K4623" i="5" s="1"/>
  <c r="K4624" i="5" s="1"/>
  <c r="K4625" i="5" s="1"/>
  <c r="K4626" i="5" s="1"/>
  <c r="K4627" i="5" s="1"/>
  <c r="K4628" i="5" s="1"/>
  <c r="K4629" i="5" s="1"/>
  <c r="K4630" i="5" s="1"/>
  <c r="K4631" i="5" s="1"/>
  <c r="K4641" i="5" s="1"/>
  <c r="K4642" i="5" s="1"/>
  <c r="K4643" i="5" s="1"/>
  <c r="K4644" i="5" s="1"/>
  <c r="K4645" i="5" s="1"/>
  <c r="K4646" i="5" s="1"/>
  <c r="K4647" i="5" s="1"/>
  <c r="K4648" i="5" s="1"/>
  <c r="K4649" i="5" s="1"/>
  <c r="K4650" i="5" s="1"/>
  <c r="K4651" i="5" s="1"/>
  <c r="K4652" i="5" s="1"/>
  <c r="K4653" i="5" s="1"/>
  <c r="K4654" i="5" s="1"/>
  <c r="K4656" i="5" s="1"/>
  <c r="K4657" i="5" s="1"/>
  <c r="K4658" i="5" s="1"/>
  <c r="K4659" i="5" s="1"/>
  <c r="K4660" i="5" s="1"/>
  <c r="K4661" i="5" s="1"/>
  <c r="K4662" i="5" s="1"/>
  <c r="K4663" i="5" s="1"/>
  <c r="K4664" i="5" s="1"/>
  <c r="K4665" i="5" s="1"/>
  <c r="K4666" i="5" s="1"/>
  <c r="K4667" i="5" s="1"/>
  <c r="K4668" i="5" s="1"/>
  <c r="K4669" i="5" s="1"/>
  <c r="K4679" i="5" s="1"/>
  <c r="K4680" i="5" s="1"/>
  <c r="K4681" i="5" s="1"/>
  <c r="K4682" i="5" s="1"/>
  <c r="K4683" i="5" s="1"/>
  <c r="K4684" i="5" s="1"/>
  <c r="K4685" i="5" s="1"/>
  <c r="K4686" i="5" s="1"/>
  <c r="K4687" i="5" s="1"/>
  <c r="K4688" i="5" s="1"/>
  <c r="K4689" i="5" s="1"/>
  <c r="K4690" i="5" s="1"/>
  <c r="K4691" i="5" s="1"/>
  <c r="K4692" i="5" s="1"/>
  <c r="K4694" i="5" s="1"/>
  <c r="K4695" i="5" s="1"/>
  <c r="K4696" i="5" s="1"/>
  <c r="K4697" i="5" s="1"/>
  <c r="K4698" i="5" s="1"/>
  <c r="K4699" i="5" s="1"/>
  <c r="K4700" i="5" s="1"/>
  <c r="K4701" i="5" s="1"/>
  <c r="K4702" i="5" s="1"/>
  <c r="K4703" i="5" s="1"/>
  <c r="K4704" i="5" s="1"/>
  <c r="K4705" i="5" s="1"/>
  <c r="K4706" i="5" s="1"/>
  <c r="K4707" i="5" s="1"/>
  <c r="K4717" i="5" s="1"/>
  <c r="K4718" i="5" s="1"/>
  <c r="K4719" i="5" s="1"/>
  <c r="K4720" i="5" s="1"/>
  <c r="K4721" i="5" s="1"/>
  <c r="K4722" i="5" s="1"/>
  <c r="K4723" i="5" s="1"/>
  <c r="K4724" i="5" s="1"/>
  <c r="K4725" i="5" s="1"/>
  <c r="K4726" i="5" s="1"/>
  <c r="K4727" i="5" s="1"/>
  <c r="K4728" i="5" s="1"/>
  <c r="K4729" i="5" s="1"/>
  <c r="K4730" i="5" s="1"/>
  <c r="K4732" i="5" s="1"/>
  <c r="K4733" i="5" s="1"/>
  <c r="K4734" i="5" s="1"/>
  <c r="K4735" i="5" s="1"/>
  <c r="K4736" i="5" s="1"/>
  <c r="K4737" i="5" s="1"/>
  <c r="K4738" i="5" s="1"/>
  <c r="K4739" i="5" s="1"/>
  <c r="K4740" i="5" s="1"/>
  <c r="K4741" i="5" s="1"/>
  <c r="K4742" i="5" s="1"/>
  <c r="K4743" i="5" s="1"/>
  <c r="K4744" i="5" s="1"/>
  <c r="K4745" i="5" s="1"/>
  <c r="K4755" i="5" s="1"/>
  <c r="K4756" i="5" s="1"/>
  <c r="K4757" i="5" s="1"/>
  <c r="K4758" i="5" s="1"/>
  <c r="K4759" i="5" s="1"/>
  <c r="K4760" i="5" s="1"/>
  <c r="K4761" i="5" s="1"/>
  <c r="K4762" i="5" s="1"/>
  <c r="K4763" i="5" s="1"/>
  <c r="K4764" i="5" s="1"/>
  <c r="K4765" i="5" s="1"/>
  <c r="K4766" i="5" s="1"/>
  <c r="K4767" i="5" s="1"/>
  <c r="K4768" i="5" s="1"/>
  <c r="K4770" i="5" s="1"/>
  <c r="K4771" i="5" s="1"/>
  <c r="K4772" i="5" s="1"/>
  <c r="K4773" i="5" s="1"/>
  <c r="K4774" i="5" s="1"/>
  <c r="K4775" i="5" s="1"/>
  <c r="K4776" i="5" s="1"/>
  <c r="K4777" i="5" s="1"/>
  <c r="K4778" i="5" s="1"/>
  <c r="K4779" i="5" s="1"/>
  <c r="K4780" i="5" s="1"/>
  <c r="K4781" i="5" s="1"/>
  <c r="K4782" i="5" s="1"/>
  <c r="K4783" i="5" s="1"/>
  <c r="K4793" i="5" s="1"/>
  <c r="K4794" i="5" s="1"/>
  <c r="K4795" i="5" s="1"/>
  <c r="K4796" i="5" s="1"/>
  <c r="K4797" i="5" s="1"/>
  <c r="K4798" i="5" s="1"/>
  <c r="K4799" i="5" s="1"/>
  <c r="K4800" i="5" s="1"/>
  <c r="K4801" i="5" s="1"/>
  <c r="K4802" i="5" s="1"/>
  <c r="K4803" i="5" s="1"/>
  <c r="K4804" i="5" s="1"/>
  <c r="K4805" i="5" s="1"/>
  <c r="K4806" i="5" s="1"/>
  <c r="K4808" i="5" s="1"/>
  <c r="K4809" i="5" s="1"/>
  <c r="K4810" i="5" s="1"/>
  <c r="K4811" i="5" s="1"/>
  <c r="K4812" i="5" s="1"/>
  <c r="K4813" i="5" s="1"/>
  <c r="K4814" i="5" s="1"/>
  <c r="K4815" i="5" s="1"/>
  <c r="K4816" i="5" s="1"/>
  <c r="K4817" i="5" s="1"/>
  <c r="K4818" i="5" s="1"/>
  <c r="K4819" i="5" s="1"/>
  <c r="K4820" i="5" s="1"/>
  <c r="K4821" i="5" s="1"/>
  <c r="K4831" i="5" s="1"/>
  <c r="K4832" i="5" s="1"/>
  <c r="K4833" i="5" s="1"/>
  <c r="K4834" i="5" s="1"/>
  <c r="K4835" i="5" s="1"/>
  <c r="K4836" i="5" s="1"/>
  <c r="K4837" i="5" s="1"/>
  <c r="K4838" i="5" s="1"/>
  <c r="K4839" i="5" s="1"/>
  <c r="K4840" i="5" s="1"/>
  <c r="K4841" i="5" s="1"/>
  <c r="K4842" i="5" s="1"/>
  <c r="K4843" i="5" s="1"/>
  <c r="K4844" i="5" s="1"/>
  <c r="K4846" i="5" s="1"/>
  <c r="K4847" i="5" s="1"/>
  <c r="K4848" i="5" s="1"/>
  <c r="K4849" i="5" s="1"/>
  <c r="K4850" i="5" s="1"/>
  <c r="K4851" i="5" s="1"/>
  <c r="K4852" i="5" s="1"/>
  <c r="K4853" i="5" s="1"/>
  <c r="K4854" i="5" s="1"/>
  <c r="K4855" i="5" s="1"/>
  <c r="K4856" i="5" s="1"/>
  <c r="K4857" i="5" s="1"/>
  <c r="K4858" i="5" s="1"/>
  <c r="K4859" i="5" s="1"/>
  <c r="K4869" i="5" s="1"/>
  <c r="K4870" i="5" s="1"/>
  <c r="K4871" i="5" s="1"/>
  <c r="K4872" i="5" s="1"/>
  <c r="K4873" i="5" s="1"/>
  <c r="K4874" i="5" s="1"/>
  <c r="K4875" i="5" s="1"/>
  <c r="K4876" i="5" s="1"/>
  <c r="K4877" i="5" s="1"/>
  <c r="K4878" i="5" s="1"/>
  <c r="K4879" i="5" s="1"/>
  <c r="K4880" i="5" s="1"/>
  <c r="K4881" i="5" s="1"/>
  <c r="K4882" i="5" s="1"/>
  <c r="K4884" i="5" s="1"/>
  <c r="K4885" i="5" s="1"/>
  <c r="K4886" i="5" s="1"/>
  <c r="K4887" i="5" s="1"/>
  <c r="K4888" i="5" s="1"/>
  <c r="K4889" i="5" s="1"/>
  <c r="K4890" i="5" s="1"/>
  <c r="K4891" i="5" s="1"/>
  <c r="K4892" i="5" s="1"/>
  <c r="K4893" i="5" s="1"/>
  <c r="K4894" i="5" s="1"/>
  <c r="K4895" i="5" s="1"/>
  <c r="K4896" i="5" s="1"/>
  <c r="K4897" i="5" s="1"/>
  <c r="K4907" i="5" s="1"/>
  <c r="K4908" i="5" s="1"/>
  <c r="K4909" i="5" s="1"/>
  <c r="K4910" i="5" s="1"/>
  <c r="K4911" i="5" s="1"/>
  <c r="K4912" i="5" s="1"/>
  <c r="K4913" i="5" s="1"/>
  <c r="K4914" i="5" s="1"/>
  <c r="K4915" i="5" s="1"/>
  <c r="K4916" i="5" s="1"/>
  <c r="K4917" i="5" s="1"/>
  <c r="K4918" i="5" s="1"/>
  <c r="K4919" i="5" s="1"/>
  <c r="K4920" i="5" s="1"/>
  <c r="K4922" i="5" s="1"/>
  <c r="K4923" i="5" s="1"/>
  <c r="K4924" i="5" s="1"/>
  <c r="K4925" i="5" s="1"/>
  <c r="K4926" i="5" s="1"/>
  <c r="K4927" i="5" s="1"/>
  <c r="K4928" i="5" s="1"/>
  <c r="K4929" i="5" s="1"/>
  <c r="K4930" i="5" s="1"/>
  <c r="K4931" i="5" s="1"/>
  <c r="K4932" i="5" s="1"/>
  <c r="K4933" i="5" s="1"/>
  <c r="K4934" i="5" s="1"/>
  <c r="K4935" i="5" s="1"/>
  <c r="K4945" i="5" s="1"/>
  <c r="K4946" i="5" s="1"/>
  <c r="K4947" i="5" s="1"/>
  <c r="K4948" i="5" s="1"/>
  <c r="K4949" i="5" s="1"/>
  <c r="K4950" i="5" s="1"/>
  <c r="K4951" i="5" s="1"/>
  <c r="K4952" i="5" s="1"/>
  <c r="K4953" i="5" s="1"/>
  <c r="K4954" i="5" s="1"/>
  <c r="K4955" i="5" s="1"/>
  <c r="K4956" i="5" s="1"/>
  <c r="K4957" i="5" s="1"/>
  <c r="K4958" i="5" s="1"/>
  <c r="K4960" i="5" s="1"/>
  <c r="K4961" i="5" s="1"/>
  <c r="K4962" i="5" s="1"/>
  <c r="K4963" i="5" s="1"/>
  <c r="K4964" i="5" s="1"/>
  <c r="K4965" i="5" s="1"/>
  <c r="K4966" i="5" s="1"/>
  <c r="K4967" i="5" s="1"/>
  <c r="K4968" i="5" s="1"/>
  <c r="K4969" i="5" s="1"/>
  <c r="K4970" i="5" s="1"/>
  <c r="K4971" i="5" s="1"/>
  <c r="K4972" i="5" s="1"/>
  <c r="K4973" i="5" s="1"/>
  <c r="K4983" i="5" s="1"/>
  <c r="K4984" i="5" s="1"/>
  <c r="K4985" i="5" s="1"/>
  <c r="K4986" i="5" s="1"/>
  <c r="K4987" i="5" s="1"/>
  <c r="K4988" i="5" s="1"/>
  <c r="K4989" i="5" s="1"/>
  <c r="K4990" i="5" s="1"/>
  <c r="K4991" i="5" s="1"/>
  <c r="K4992" i="5" s="1"/>
  <c r="K4993" i="5" s="1"/>
  <c r="K4994" i="5" s="1"/>
  <c r="K4995" i="5" s="1"/>
  <c r="K4996" i="5" s="1"/>
  <c r="K4998" i="5" s="1"/>
  <c r="K4999" i="5" s="1"/>
  <c r="K5000" i="5" s="1"/>
  <c r="K5001" i="5" s="1"/>
  <c r="K5002" i="5" s="1"/>
  <c r="K5003" i="5" s="1"/>
  <c r="K5004" i="5" s="1"/>
  <c r="K5005" i="5" s="1"/>
  <c r="K5006" i="5" s="1"/>
  <c r="K5007" i="5" s="1"/>
  <c r="K5008" i="5" s="1"/>
  <c r="K5009" i="5" s="1"/>
  <c r="K5010" i="5" s="1"/>
  <c r="K5011" i="5" s="1"/>
  <c r="K5021" i="5" s="1"/>
  <c r="K5022" i="5" s="1"/>
  <c r="K5023" i="5" s="1"/>
  <c r="K5024" i="5" s="1"/>
  <c r="K5025" i="5" s="1"/>
  <c r="K5026" i="5" s="1"/>
  <c r="K5027" i="5" s="1"/>
  <c r="K5028" i="5" s="1"/>
  <c r="K5029" i="5" s="1"/>
  <c r="K5030" i="5" s="1"/>
  <c r="K5031" i="5" s="1"/>
  <c r="K5032" i="5" s="1"/>
  <c r="K5033" i="5" s="1"/>
  <c r="K5034" i="5" s="1"/>
  <c r="K5036" i="5" s="1"/>
  <c r="K5037" i="5" s="1"/>
  <c r="K5038" i="5" s="1"/>
  <c r="K5039" i="5" s="1"/>
  <c r="K5040" i="5" s="1"/>
  <c r="K5041" i="5" s="1"/>
  <c r="K5042" i="5" s="1"/>
  <c r="K5043" i="5" s="1"/>
  <c r="K5044" i="5" s="1"/>
  <c r="K5045" i="5" s="1"/>
  <c r="K5046" i="5" s="1"/>
  <c r="K5047" i="5" s="1"/>
  <c r="K5048" i="5" s="1"/>
  <c r="K5049" i="5" s="1"/>
  <c r="K5059" i="5" s="1"/>
  <c r="K5060" i="5" s="1"/>
  <c r="K5061" i="5" s="1"/>
  <c r="K5062" i="5" s="1"/>
  <c r="K5063" i="5" s="1"/>
  <c r="K5064" i="5" s="1"/>
  <c r="K5065" i="5" s="1"/>
  <c r="K5066" i="5" s="1"/>
  <c r="K5067" i="5" s="1"/>
  <c r="K5068" i="5" s="1"/>
  <c r="K5069" i="5" s="1"/>
  <c r="K5070" i="5" s="1"/>
  <c r="K5071" i="5" s="1"/>
  <c r="K5072" i="5" s="1"/>
  <c r="K5074" i="5" s="1"/>
  <c r="K5075" i="5" s="1"/>
  <c r="K5076" i="5" s="1"/>
  <c r="K5077" i="5" s="1"/>
  <c r="K5078" i="5" s="1"/>
  <c r="K5079" i="5" s="1"/>
  <c r="K5080" i="5" s="1"/>
  <c r="K5081" i="5" s="1"/>
  <c r="K5082" i="5" s="1"/>
  <c r="K5083" i="5" s="1"/>
  <c r="K5084" i="5" s="1"/>
  <c r="K5085" i="5" s="1"/>
  <c r="K5086" i="5" s="1"/>
  <c r="K5087" i="5" s="1"/>
  <c r="K5097" i="5" s="1"/>
  <c r="K5098" i="5" s="1"/>
  <c r="K5099" i="5" s="1"/>
  <c r="K5100" i="5" s="1"/>
  <c r="K5101" i="5" s="1"/>
  <c r="K5102" i="5" s="1"/>
  <c r="K5103" i="5" s="1"/>
  <c r="K5104" i="5" s="1"/>
  <c r="K5105" i="5" s="1"/>
  <c r="K5106" i="5" s="1"/>
  <c r="K5107" i="5" s="1"/>
  <c r="K5108" i="5" s="1"/>
  <c r="K5109" i="5" s="1"/>
  <c r="K5110" i="5" s="1"/>
  <c r="K5112" i="5" s="1"/>
  <c r="K5113" i="5" s="1"/>
  <c r="K5114" i="5" s="1"/>
  <c r="K5115" i="5" s="1"/>
  <c r="K5116" i="5" s="1"/>
  <c r="K5117" i="5" s="1"/>
  <c r="K5118" i="5" s="1"/>
  <c r="K5119" i="5" s="1"/>
  <c r="K5120" i="5" s="1"/>
  <c r="K5121" i="5" s="1"/>
  <c r="K5122" i="5" s="1"/>
  <c r="K5123" i="5" s="1"/>
  <c r="K5124" i="5" s="1"/>
  <c r="K5125" i="5" s="1"/>
  <c r="K5135" i="5" s="1"/>
  <c r="K5136" i="5" s="1"/>
  <c r="K5137" i="5" s="1"/>
  <c r="K5138" i="5" s="1"/>
  <c r="K5139" i="5" s="1"/>
  <c r="K5140" i="5" s="1"/>
  <c r="K5141" i="5" s="1"/>
  <c r="K5142" i="5" s="1"/>
  <c r="K5143" i="5" s="1"/>
  <c r="K5144" i="5" s="1"/>
  <c r="K5145" i="5" s="1"/>
  <c r="K5146" i="5" s="1"/>
  <c r="K5147" i="5" s="1"/>
  <c r="K5148" i="5" s="1"/>
  <c r="K5150" i="5" s="1"/>
  <c r="K5151" i="5" s="1"/>
  <c r="K5152" i="5" s="1"/>
  <c r="K5153" i="5" s="1"/>
  <c r="K5154" i="5" s="1"/>
  <c r="K5155" i="5" s="1"/>
  <c r="K5156" i="5" s="1"/>
  <c r="K5157" i="5" s="1"/>
  <c r="K5158" i="5" s="1"/>
  <c r="K5159" i="5" s="1"/>
  <c r="K5160" i="5" s="1"/>
  <c r="K5161" i="5" s="1"/>
  <c r="K5162" i="5" s="1"/>
  <c r="K5163" i="5" s="1"/>
  <c r="K5173" i="5" s="1"/>
  <c r="K5174" i="5" s="1"/>
  <c r="K5175" i="5" s="1"/>
  <c r="K5176" i="5" s="1"/>
  <c r="K5177" i="5" s="1"/>
  <c r="K5178" i="5" s="1"/>
  <c r="K5179" i="5" s="1"/>
  <c r="K5180" i="5" s="1"/>
  <c r="K5181" i="5" s="1"/>
  <c r="K5182" i="5" s="1"/>
  <c r="K5183" i="5" s="1"/>
  <c r="K5184" i="5" s="1"/>
  <c r="K5185" i="5" s="1"/>
  <c r="K5186" i="5" s="1"/>
  <c r="K5188" i="5" s="1"/>
  <c r="K5189" i="5" s="1"/>
  <c r="K5190" i="5" s="1"/>
  <c r="K5191" i="5" s="1"/>
  <c r="K5192" i="5" s="1"/>
  <c r="K5193" i="5" s="1"/>
  <c r="K5194" i="5" s="1"/>
  <c r="K5195" i="5" s="1"/>
  <c r="K5196" i="5" s="1"/>
  <c r="K5197" i="5" s="1"/>
  <c r="K5198" i="5" s="1"/>
  <c r="K5199" i="5" s="1"/>
  <c r="K5200" i="5" s="1"/>
  <c r="K5201" i="5" s="1"/>
  <c r="K5211" i="5" s="1"/>
  <c r="K5212" i="5" s="1"/>
  <c r="K5213" i="5" s="1"/>
  <c r="K5214" i="5" s="1"/>
  <c r="K5215" i="5" s="1"/>
  <c r="K5216" i="5" s="1"/>
  <c r="K5217" i="5" s="1"/>
  <c r="K5218" i="5" s="1"/>
  <c r="K5219" i="5" s="1"/>
  <c r="K5220" i="5" s="1"/>
  <c r="K5221" i="5" s="1"/>
  <c r="K5222" i="5" s="1"/>
  <c r="K5223" i="5" s="1"/>
  <c r="K5224" i="5" s="1"/>
  <c r="K5226" i="5" s="1"/>
  <c r="K5227" i="5" s="1"/>
  <c r="K5228" i="5" s="1"/>
  <c r="K5229" i="5" s="1"/>
  <c r="K5230" i="5" s="1"/>
  <c r="K5231" i="5" s="1"/>
  <c r="K5232" i="5" s="1"/>
  <c r="K5233" i="5" s="1"/>
  <c r="K5234" i="5" s="1"/>
  <c r="K5235" i="5" s="1"/>
  <c r="K5236" i="5" s="1"/>
  <c r="K5237" i="5" s="1"/>
  <c r="K5238" i="5" s="1"/>
  <c r="K5239" i="5" s="1"/>
  <c r="K5249" i="5" s="1"/>
  <c r="K5250" i="5" s="1"/>
  <c r="K5251" i="5" s="1"/>
  <c r="K5252" i="5" s="1"/>
  <c r="K5253" i="5" s="1"/>
  <c r="K5254" i="5" s="1"/>
  <c r="K5255" i="5" s="1"/>
  <c r="K5256" i="5" s="1"/>
  <c r="K5257" i="5" s="1"/>
  <c r="K5258" i="5" s="1"/>
  <c r="K5259" i="5" s="1"/>
  <c r="K5260" i="5" s="1"/>
  <c r="K5261" i="5" s="1"/>
  <c r="K5262" i="5" s="1"/>
  <c r="K5264" i="5" s="1"/>
  <c r="K5265" i="5" s="1"/>
  <c r="K5266" i="5" s="1"/>
  <c r="K5267" i="5" s="1"/>
  <c r="K5268" i="5" s="1"/>
  <c r="K5269" i="5" s="1"/>
  <c r="K5270" i="5" s="1"/>
  <c r="K5271" i="5" s="1"/>
  <c r="K5272" i="5" s="1"/>
  <c r="K5273" i="5" s="1"/>
  <c r="K5274" i="5" s="1"/>
  <c r="K5275" i="5" s="1"/>
  <c r="K5276" i="5" s="1"/>
  <c r="K5277" i="5" s="1"/>
  <c r="K5287" i="5" s="1"/>
  <c r="K5288" i="5" s="1"/>
  <c r="K5289" i="5" s="1"/>
  <c r="K5290" i="5" s="1"/>
  <c r="K5291" i="5" s="1"/>
  <c r="K5292" i="5" s="1"/>
  <c r="K5293" i="5" s="1"/>
  <c r="K5294" i="5" s="1"/>
  <c r="K5295" i="5" s="1"/>
  <c r="K5296" i="5" s="1"/>
  <c r="K5297" i="5" s="1"/>
  <c r="K5298" i="5" s="1"/>
  <c r="K5299" i="5" s="1"/>
  <c r="K5300" i="5" s="1"/>
  <c r="K5302" i="5" s="1"/>
  <c r="K5303" i="5" s="1"/>
  <c r="K5304" i="5" s="1"/>
  <c r="K5305" i="5" s="1"/>
  <c r="K5306" i="5" s="1"/>
  <c r="K5307" i="5" s="1"/>
  <c r="K5308" i="5" s="1"/>
  <c r="K5309" i="5" s="1"/>
  <c r="K5310" i="5" s="1"/>
  <c r="K5311" i="5" s="1"/>
  <c r="K5312" i="5" s="1"/>
  <c r="K5313" i="5" s="1"/>
  <c r="K5314" i="5" s="1"/>
  <c r="K5315" i="5" s="1"/>
  <c r="K5325" i="5" s="1"/>
  <c r="K5326" i="5" s="1"/>
  <c r="K5327" i="5" s="1"/>
  <c r="K5328" i="5" s="1"/>
  <c r="K5329" i="5" s="1"/>
  <c r="K5330" i="5" s="1"/>
  <c r="K5331" i="5" s="1"/>
  <c r="K5332" i="5" s="1"/>
  <c r="K5333" i="5" s="1"/>
  <c r="K5334" i="5" s="1"/>
  <c r="K5335" i="5" s="1"/>
  <c r="K5336" i="5" s="1"/>
  <c r="K5337" i="5" s="1"/>
  <c r="K5338" i="5" s="1"/>
  <c r="K5340" i="5" s="1"/>
  <c r="K5341" i="5" s="1"/>
  <c r="K5342" i="5" s="1"/>
  <c r="K5343" i="5" s="1"/>
  <c r="K5344" i="5" s="1"/>
  <c r="K5345" i="5" s="1"/>
  <c r="K5346" i="5" s="1"/>
  <c r="K5347" i="5" s="1"/>
  <c r="K5348" i="5" s="1"/>
  <c r="K5349" i="5" s="1"/>
  <c r="K5350" i="5" s="1"/>
  <c r="K5351" i="5" s="1"/>
  <c r="K5352" i="5" s="1"/>
  <c r="K5353" i="5" s="1"/>
  <c r="K5363" i="5" s="1"/>
  <c r="K5364" i="5" s="1"/>
  <c r="K5365" i="5" s="1"/>
  <c r="K5366" i="5" s="1"/>
  <c r="K5367" i="5" s="1"/>
  <c r="K5368" i="5" s="1"/>
  <c r="K5369" i="5" s="1"/>
  <c r="K5370" i="5" s="1"/>
  <c r="K5371" i="5" s="1"/>
  <c r="K5372" i="5" s="1"/>
  <c r="K5373" i="5" s="1"/>
  <c r="K5374" i="5" s="1"/>
  <c r="K5375" i="5" s="1"/>
  <c r="K5376" i="5" s="1"/>
  <c r="K5378" i="5" s="1"/>
  <c r="K5379" i="5" s="1"/>
  <c r="K5380" i="5" s="1"/>
  <c r="K5381" i="5" s="1"/>
  <c r="K5382" i="5" s="1"/>
  <c r="K5383" i="5" s="1"/>
  <c r="K5384" i="5" s="1"/>
  <c r="K5385" i="5" s="1"/>
  <c r="K5386" i="5" s="1"/>
  <c r="K5387" i="5" s="1"/>
  <c r="K5388" i="5" s="1"/>
  <c r="K5389" i="5" s="1"/>
  <c r="K5390" i="5" s="1"/>
  <c r="K5391" i="5" s="1"/>
  <c r="K5401" i="5" s="1"/>
  <c r="K5402" i="5" s="1"/>
  <c r="K5403" i="5" s="1"/>
  <c r="K5404" i="5" s="1"/>
  <c r="K5405" i="5" s="1"/>
  <c r="K5406" i="5" s="1"/>
  <c r="K5407" i="5" s="1"/>
  <c r="K5408" i="5" s="1"/>
  <c r="K5409" i="5" s="1"/>
  <c r="K5410" i="5" s="1"/>
  <c r="K5411" i="5" s="1"/>
  <c r="K5412" i="5" s="1"/>
  <c r="K5413" i="5" s="1"/>
  <c r="K5414" i="5" s="1"/>
  <c r="K5416" i="5" s="1"/>
  <c r="K5417" i="5" s="1"/>
  <c r="K5418" i="5" s="1"/>
  <c r="K5419" i="5" s="1"/>
  <c r="K5420" i="5" s="1"/>
  <c r="K5421" i="5" s="1"/>
  <c r="K5422" i="5" s="1"/>
  <c r="K5423" i="5" s="1"/>
  <c r="K5424" i="5" s="1"/>
  <c r="K5425" i="5" s="1"/>
  <c r="K5426" i="5" s="1"/>
  <c r="K5427" i="5" s="1"/>
  <c r="K5428" i="5" s="1"/>
  <c r="K5429" i="5" s="1"/>
  <c r="K5439" i="5" s="1"/>
  <c r="K5440" i="5" s="1"/>
  <c r="K5441" i="5" s="1"/>
  <c r="K5442" i="5" s="1"/>
  <c r="K5443" i="5" s="1"/>
  <c r="K5444" i="5" s="1"/>
  <c r="K5445" i="5" s="1"/>
  <c r="K5446" i="5" s="1"/>
  <c r="K5447" i="5" s="1"/>
  <c r="K5448" i="5" s="1"/>
  <c r="K5449" i="5" s="1"/>
  <c r="K5450" i="5" s="1"/>
  <c r="K5451" i="5" s="1"/>
  <c r="K5452" i="5" s="1"/>
  <c r="K5454" i="5" s="1"/>
  <c r="K5455" i="5" s="1"/>
  <c r="K5456" i="5" s="1"/>
  <c r="K5457" i="5" s="1"/>
  <c r="K5458" i="5" s="1"/>
  <c r="K5459" i="5" s="1"/>
  <c r="K5460" i="5" s="1"/>
  <c r="K5461" i="5" s="1"/>
  <c r="K5462" i="5" s="1"/>
  <c r="K5463" i="5" s="1"/>
  <c r="K5464" i="5" s="1"/>
  <c r="K5465" i="5" s="1"/>
  <c r="K5466" i="5" s="1"/>
  <c r="K5467" i="5" s="1"/>
  <c r="K5477" i="5" s="1"/>
  <c r="K5478" i="5" s="1"/>
  <c r="K5479" i="5" s="1"/>
  <c r="K5480" i="5" s="1"/>
  <c r="K5481" i="5" s="1"/>
  <c r="K5482" i="5" s="1"/>
  <c r="K5483" i="5" s="1"/>
  <c r="K5484" i="5" s="1"/>
  <c r="K5485" i="5" s="1"/>
  <c r="K5486" i="5" s="1"/>
  <c r="K5487" i="5" s="1"/>
  <c r="K5488" i="5" s="1"/>
  <c r="K5489" i="5" s="1"/>
  <c r="K5490" i="5" s="1"/>
  <c r="K5492" i="5" s="1"/>
  <c r="K5493" i="5" s="1"/>
  <c r="K5494" i="5" s="1"/>
  <c r="K5495" i="5" s="1"/>
  <c r="K5496" i="5" s="1"/>
  <c r="K5497" i="5" s="1"/>
  <c r="K5498" i="5" s="1"/>
  <c r="K5499" i="5" s="1"/>
  <c r="K5500" i="5" s="1"/>
  <c r="K5501" i="5" s="1"/>
  <c r="K5502" i="5" s="1"/>
  <c r="K5503" i="5" s="1"/>
  <c r="K5504" i="5" s="1"/>
  <c r="K5505" i="5" s="1"/>
  <c r="K5515" i="5" s="1"/>
  <c r="K5516" i="5" s="1"/>
  <c r="K5517" i="5" s="1"/>
  <c r="K5518" i="5" s="1"/>
  <c r="K5519" i="5" s="1"/>
  <c r="K5520" i="5" s="1"/>
  <c r="K5521" i="5" s="1"/>
  <c r="K5522" i="5" s="1"/>
  <c r="K5523" i="5" s="1"/>
  <c r="K5524" i="5" s="1"/>
  <c r="K5525" i="5" s="1"/>
  <c r="K5526" i="5" s="1"/>
  <c r="K5527" i="5" s="1"/>
  <c r="K5528" i="5" s="1"/>
  <c r="K5530" i="5" s="1"/>
  <c r="K5531" i="5" s="1"/>
  <c r="K5532" i="5" s="1"/>
  <c r="K5533" i="5" s="1"/>
  <c r="K5534" i="5" s="1"/>
  <c r="K5535" i="5" s="1"/>
  <c r="K5536" i="5" s="1"/>
  <c r="K5537" i="5" s="1"/>
  <c r="K5538" i="5" s="1"/>
  <c r="K5539" i="5" s="1"/>
  <c r="K5540" i="5" s="1"/>
  <c r="K5541" i="5" s="1"/>
  <c r="K5542" i="5" s="1"/>
  <c r="K5543" i="5" s="1"/>
  <c r="K5553" i="5" s="1"/>
  <c r="K5554" i="5" s="1"/>
  <c r="K5555" i="5" s="1"/>
  <c r="K5556" i="5" s="1"/>
  <c r="K5557" i="5" s="1"/>
  <c r="K5558" i="5" s="1"/>
  <c r="K5559" i="5" s="1"/>
  <c r="K5560" i="5" s="1"/>
  <c r="K5561" i="5" s="1"/>
  <c r="K5562" i="5" s="1"/>
  <c r="K5563" i="5" s="1"/>
  <c r="K5564" i="5" s="1"/>
  <c r="K5565" i="5" s="1"/>
  <c r="K5566" i="5" s="1"/>
  <c r="K5568" i="5" s="1"/>
  <c r="K5569" i="5" s="1"/>
  <c r="K5570" i="5" s="1"/>
  <c r="K5571" i="5" s="1"/>
  <c r="K5572" i="5" s="1"/>
  <c r="K5573" i="5" s="1"/>
  <c r="K5574" i="5" s="1"/>
  <c r="K5575" i="5" s="1"/>
  <c r="K5576" i="5" s="1"/>
  <c r="K5577" i="5" s="1"/>
  <c r="K5578" i="5" s="1"/>
  <c r="K5579" i="5" s="1"/>
  <c r="K5580" i="5" s="1"/>
  <c r="K5581" i="5" s="1"/>
  <c r="K5591" i="5" s="1"/>
  <c r="K5592" i="5" s="1"/>
  <c r="K5593" i="5" s="1"/>
  <c r="K5594" i="5" s="1"/>
  <c r="K5595" i="5" s="1"/>
  <c r="K5596" i="5" s="1"/>
  <c r="K5597" i="5" s="1"/>
  <c r="K5598" i="5" s="1"/>
  <c r="K5599" i="5" s="1"/>
  <c r="K5600" i="5" s="1"/>
  <c r="K5601" i="5" s="1"/>
  <c r="K5602" i="5" s="1"/>
  <c r="K5603" i="5" s="1"/>
  <c r="K5604" i="5" s="1"/>
  <c r="K5606" i="5" s="1"/>
  <c r="K5607" i="5" s="1"/>
  <c r="K5608" i="5" s="1"/>
  <c r="K5609" i="5" s="1"/>
  <c r="K5610" i="5" s="1"/>
  <c r="K5611" i="5" s="1"/>
  <c r="K5612" i="5" s="1"/>
  <c r="K5613" i="5" s="1"/>
  <c r="K5614" i="5" s="1"/>
  <c r="K5615" i="5" s="1"/>
  <c r="K5616" i="5" s="1"/>
  <c r="K5617" i="5" s="1"/>
  <c r="K5618" i="5" s="1"/>
  <c r="K5619" i="5" s="1"/>
  <c r="K5629" i="5" s="1"/>
  <c r="K5630" i="5" s="1"/>
  <c r="K5631" i="5" s="1"/>
  <c r="K5632" i="5" s="1"/>
  <c r="K5633" i="5" s="1"/>
  <c r="K5634" i="5" s="1"/>
  <c r="K5635" i="5" s="1"/>
  <c r="K5636" i="5" s="1"/>
  <c r="K5637" i="5" s="1"/>
  <c r="K5638" i="5" s="1"/>
  <c r="K5639" i="5" s="1"/>
  <c r="K5640" i="5" s="1"/>
  <c r="K5641" i="5" s="1"/>
  <c r="K5642" i="5" s="1"/>
  <c r="K5644" i="5" s="1"/>
  <c r="K5645" i="5" s="1"/>
  <c r="K5646" i="5" s="1"/>
  <c r="K5647" i="5" s="1"/>
  <c r="K5648" i="5" s="1"/>
  <c r="K5649" i="5" s="1"/>
  <c r="K5650" i="5" s="1"/>
  <c r="K5651" i="5" s="1"/>
  <c r="K5652" i="5" s="1"/>
  <c r="K5653" i="5" s="1"/>
  <c r="K5654" i="5" s="1"/>
  <c r="K5655" i="5" s="1"/>
  <c r="K5656" i="5" s="1"/>
  <c r="K5657" i="5" s="1"/>
  <c r="K5667" i="5" s="1"/>
  <c r="K5668" i="5" s="1"/>
  <c r="K5669" i="5" s="1"/>
  <c r="K5670" i="5" s="1"/>
  <c r="K5671" i="5" s="1"/>
  <c r="K5672" i="5" s="1"/>
  <c r="K5673" i="5" s="1"/>
  <c r="K5674" i="5" s="1"/>
  <c r="K5675" i="5" s="1"/>
  <c r="K5676" i="5" s="1"/>
  <c r="K5677" i="5" s="1"/>
  <c r="K5678" i="5" s="1"/>
  <c r="K5679" i="5" s="1"/>
  <c r="K5680" i="5" s="1"/>
  <c r="K5682" i="5" s="1"/>
  <c r="K5683" i="5" s="1"/>
  <c r="K5684" i="5" s="1"/>
  <c r="K5685" i="5" s="1"/>
  <c r="K5686" i="5" s="1"/>
  <c r="K5687" i="5" s="1"/>
  <c r="K5688" i="5" s="1"/>
  <c r="K5689" i="5" s="1"/>
  <c r="K5690" i="5" s="1"/>
  <c r="K5691" i="5" s="1"/>
  <c r="K5692" i="5" s="1"/>
  <c r="K5693" i="5" s="1"/>
  <c r="K5694" i="5" s="1"/>
  <c r="K5695" i="5" s="1"/>
  <c r="K5705" i="5" s="1"/>
  <c r="K5706" i="5" s="1"/>
  <c r="K5707" i="5" s="1"/>
  <c r="K5708" i="5" s="1"/>
  <c r="K5709" i="5" s="1"/>
  <c r="K5710" i="5" s="1"/>
  <c r="K5711" i="5" s="1"/>
  <c r="K5712" i="5" s="1"/>
  <c r="K5713" i="5" s="1"/>
  <c r="K5714" i="5" s="1"/>
  <c r="K5715" i="5" s="1"/>
  <c r="K5716" i="5" s="1"/>
  <c r="K5717" i="5" s="1"/>
  <c r="K5718" i="5" s="1"/>
  <c r="K5720" i="5" s="1"/>
  <c r="K5721" i="5" s="1"/>
  <c r="K5722" i="5" s="1"/>
  <c r="K5723" i="5" s="1"/>
  <c r="K5724" i="5" s="1"/>
  <c r="K5725" i="5" s="1"/>
  <c r="K5726" i="5" s="1"/>
  <c r="K5727" i="5" s="1"/>
  <c r="K5728" i="5" s="1"/>
  <c r="K5729" i="5" s="1"/>
  <c r="K5730" i="5" s="1"/>
  <c r="K5731" i="5" s="1"/>
  <c r="K5732" i="5" s="1"/>
  <c r="K5733" i="5" s="1"/>
  <c r="K5743" i="5" s="1"/>
  <c r="K5744" i="5" s="1"/>
  <c r="K5745" i="5" s="1"/>
  <c r="K5746" i="5" s="1"/>
  <c r="K5747" i="5" s="1"/>
  <c r="K5748" i="5" s="1"/>
  <c r="K5749" i="5" s="1"/>
  <c r="K5750" i="5" s="1"/>
  <c r="K5751" i="5" s="1"/>
  <c r="K5752" i="5" s="1"/>
  <c r="K5753" i="5" s="1"/>
  <c r="K5754" i="5" s="1"/>
  <c r="K5755" i="5" s="1"/>
  <c r="K5756" i="5" s="1"/>
  <c r="K5758" i="5" s="1"/>
  <c r="K5759" i="5" s="1"/>
  <c r="K5760" i="5" s="1"/>
  <c r="K5761" i="5" s="1"/>
  <c r="K5762" i="5" s="1"/>
  <c r="K5763" i="5" s="1"/>
  <c r="K5764" i="5" s="1"/>
  <c r="K5765" i="5" s="1"/>
  <c r="K5766" i="5" s="1"/>
  <c r="K5767" i="5" s="1"/>
  <c r="K5768" i="5" s="1"/>
  <c r="K5769" i="5" s="1"/>
  <c r="K5770" i="5" s="1"/>
  <c r="K5771" i="5" s="1"/>
  <c r="K5781" i="5" s="1"/>
  <c r="K5782" i="5" s="1"/>
  <c r="K5783" i="5" s="1"/>
  <c r="K5784" i="5" s="1"/>
  <c r="K5785" i="5" s="1"/>
  <c r="K5786" i="5" s="1"/>
  <c r="K5787" i="5" s="1"/>
  <c r="K5788" i="5" s="1"/>
  <c r="K5789" i="5" s="1"/>
  <c r="K5790" i="5" s="1"/>
  <c r="K5791" i="5" s="1"/>
  <c r="K5792" i="5" s="1"/>
  <c r="K5793" i="5" s="1"/>
  <c r="K5794" i="5" s="1"/>
  <c r="K5796" i="5" s="1"/>
  <c r="K5797" i="5" s="1"/>
  <c r="K5798" i="5" s="1"/>
  <c r="K5799" i="5" s="1"/>
  <c r="K5800" i="5" s="1"/>
  <c r="K5801" i="5" s="1"/>
  <c r="K5802" i="5" s="1"/>
  <c r="K5803" i="5" s="1"/>
  <c r="K5804" i="5" s="1"/>
  <c r="K5805" i="5" s="1"/>
  <c r="K5806" i="5" s="1"/>
  <c r="K5807" i="5" s="1"/>
  <c r="K5808" i="5" s="1"/>
  <c r="K5809" i="5" s="1"/>
  <c r="K5819" i="5" s="1"/>
  <c r="K5820" i="5" s="1"/>
  <c r="K5821" i="5" s="1"/>
  <c r="K5822" i="5" s="1"/>
  <c r="K5823" i="5" s="1"/>
  <c r="K5824" i="5" s="1"/>
  <c r="K5825" i="5" s="1"/>
  <c r="K5826" i="5" s="1"/>
  <c r="K5827" i="5" s="1"/>
  <c r="K5828" i="5" s="1"/>
  <c r="K5829" i="5" s="1"/>
  <c r="K5830" i="5" s="1"/>
  <c r="K5831" i="5" s="1"/>
  <c r="K5832" i="5" s="1"/>
  <c r="K5834" i="5" s="1"/>
  <c r="K5835" i="5" s="1"/>
  <c r="K5836" i="5" s="1"/>
  <c r="K5837" i="5" s="1"/>
  <c r="K5838" i="5" s="1"/>
  <c r="K5839" i="5" s="1"/>
  <c r="K5840" i="5" s="1"/>
  <c r="K5841" i="5" s="1"/>
  <c r="K5842" i="5" s="1"/>
  <c r="K5843" i="5" s="1"/>
  <c r="K5844" i="5" s="1"/>
  <c r="K5845" i="5" s="1"/>
  <c r="K5846" i="5" s="1"/>
  <c r="K5847" i="5" s="1"/>
  <c r="K5857" i="5" s="1"/>
  <c r="K5858" i="5" s="1"/>
  <c r="K5859" i="5" s="1"/>
  <c r="K5860" i="5" s="1"/>
  <c r="K5861" i="5" s="1"/>
  <c r="K5862" i="5" s="1"/>
  <c r="K5863" i="5" s="1"/>
  <c r="K5864" i="5" s="1"/>
  <c r="K5865" i="5" s="1"/>
  <c r="K5866" i="5" s="1"/>
  <c r="K5867" i="5" s="1"/>
  <c r="K5868" i="5" s="1"/>
  <c r="K5869" i="5" s="1"/>
  <c r="K5870" i="5" s="1"/>
  <c r="K5872" i="5" s="1"/>
  <c r="K5873" i="5" s="1"/>
  <c r="K5874" i="5" s="1"/>
  <c r="K5875" i="5" s="1"/>
  <c r="K5876" i="5" s="1"/>
  <c r="K5877" i="5" s="1"/>
  <c r="K5878" i="5" s="1"/>
  <c r="K5879" i="5" s="1"/>
  <c r="K5880" i="5" s="1"/>
  <c r="K5881" i="5" s="1"/>
  <c r="K5882" i="5" s="1"/>
  <c r="K5883" i="5" s="1"/>
  <c r="K5884" i="5" s="1"/>
  <c r="K5885" i="5" s="1"/>
  <c r="K5895" i="5" s="1"/>
  <c r="K5896" i="5" s="1"/>
  <c r="K5897" i="5" s="1"/>
  <c r="K5898" i="5" s="1"/>
  <c r="K5899" i="5" s="1"/>
  <c r="K5900" i="5" s="1"/>
  <c r="K5901" i="5" s="1"/>
  <c r="K5902" i="5" s="1"/>
  <c r="K5903" i="5" s="1"/>
  <c r="K5904" i="5" s="1"/>
  <c r="K5905" i="5" s="1"/>
  <c r="K5906" i="5" s="1"/>
  <c r="K5907" i="5" s="1"/>
  <c r="K5908" i="5" s="1"/>
  <c r="K5910" i="5" s="1"/>
  <c r="K5911" i="5" s="1"/>
  <c r="K5912" i="5" s="1"/>
  <c r="K5913" i="5" s="1"/>
  <c r="K5914" i="5" s="1"/>
  <c r="K5915" i="5" s="1"/>
  <c r="K5916" i="5" s="1"/>
  <c r="K5917" i="5" s="1"/>
  <c r="K5918" i="5" s="1"/>
  <c r="K5919" i="5" s="1"/>
  <c r="K5920" i="5" s="1"/>
  <c r="K5921" i="5" s="1"/>
  <c r="K5922" i="5" s="1"/>
  <c r="K5923" i="5" s="1"/>
  <c r="K5933" i="5" s="1"/>
  <c r="K5934" i="5" s="1"/>
  <c r="K5935" i="5" s="1"/>
  <c r="K5936" i="5" s="1"/>
  <c r="K5937" i="5" s="1"/>
  <c r="K5938" i="5" s="1"/>
  <c r="K5939" i="5" s="1"/>
  <c r="K5940" i="5" s="1"/>
  <c r="K5941" i="5" s="1"/>
  <c r="K5942" i="5" s="1"/>
  <c r="K5943" i="5" s="1"/>
  <c r="K5944" i="5" s="1"/>
  <c r="K5945" i="5" s="1"/>
  <c r="K5946" i="5" s="1"/>
  <c r="K5948" i="5" s="1"/>
  <c r="K5949" i="5" s="1"/>
  <c r="K5950" i="5" s="1"/>
  <c r="K5951" i="5" s="1"/>
  <c r="K5952" i="5" s="1"/>
  <c r="K5953" i="5" s="1"/>
  <c r="K5954" i="5" s="1"/>
  <c r="K5955" i="5" s="1"/>
  <c r="K5956" i="5" s="1"/>
  <c r="K5957" i="5" s="1"/>
  <c r="K5958" i="5" s="1"/>
  <c r="K5959" i="5" s="1"/>
  <c r="K5960" i="5" s="1"/>
  <c r="K5961" i="5" s="1"/>
  <c r="K5971" i="5" s="1"/>
  <c r="K5972" i="5" s="1"/>
  <c r="K5973" i="5" s="1"/>
  <c r="K5974" i="5" s="1"/>
  <c r="K5975" i="5" s="1"/>
  <c r="K5976" i="5" s="1"/>
  <c r="K5977" i="5" s="1"/>
  <c r="K5978" i="5" s="1"/>
  <c r="K5979" i="5" s="1"/>
  <c r="K5980" i="5" s="1"/>
  <c r="K5981" i="5" s="1"/>
  <c r="K5982" i="5" s="1"/>
  <c r="K5983" i="5" s="1"/>
  <c r="K5984" i="5" s="1"/>
  <c r="K5986" i="5" s="1"/>
  <c r="K5987" i="5" s="1"/>
  <c r="K5988" i="5" s="1"/>
  <c r="K5989" i="5" s="1"/>
  <c r="K5990" i="5" s="1"/>
  <c r="K5991" i="5" s="1"/>
  <c r="K5992" i="5" s="1"/>
  <c r="K5993" i="5" s="1"/>
  <c r="K5994" i="5" s="1"/>
  <c r="K5995" i="5" s="1"/>
  <c r="K5996" i="5" s="1"/>
  <c r="K5997" i="5" s="1"/>
  <c r="K5998" i="5" s="1"/>
  <c r="K5999" i="5" s="1"/>
  <c r="K6009" i="5" s="1"/>
  <c r="K6010" i="5" s="1"/>
  <c r="K6011" i="5" s="1"/>
  <c r="K6012" i="5" s="1"/>
  <c r="K6013" i="5" s="1"/>
  <c r="K6014" i="5" s="1"/>
  <c r="K6015" i="5" s="1"/>
  <c r="K6016" i="5" s="1"/>
  <c r="K6017" i="5" s="1"/>
  <c r="K6018" i="5" s="1"/>
  <c r="K6019" i="5" s="1"/>
  <c r="K6020" i="5" s="1"/>
  <c r="K6021" i="5" s="1"/>
  <c r="K6022" i="5" s="1"/>
  <c r="K6024" i="5" s="1"/>
  <c r="K6025" i="5" s="1"/>
  <c r="K6026" i="5" s="1"/>
  <c r="K6027" i="5" s="1"/>
  <c r="K6028" i="5" s="1"/>
  <c r="K6029" i="5" s="1"/>
  <c r="K6030" i="5" s="1"/>
  <c r="K6031" i="5" s="1"/>
  <c r="K6032" i="5" s="1"/>
  <c r="K6033" i="5" s="1"/>
  <c r="K6034" i="5" s="1"/>
  <c r="K6035" i="5" s="1"/>
  <c r="K6036" i="5" s="1"/>
  <c r="K6037" i="5" s="1"/>
  <c r="K6047" i="5" s="1"/>
  <c r="K6048" i="5" s="1"/>
  <c r="K6049" i="5" s="1"/>
  <c r="K6050" i="5" s="1"/>
  <c r="K6051" i="5" s="1"/>
  <c r="K6052" i="5" s="1"/>
  <c r="K6053" i="5" s="1"/>
  <c r="K6054" i="5" s="1"/>
  <c r="K6055" i="5" s="1"/>
  <c r="K6056" i="5" s="1"/>
  <c r="K6057" i="5" s="1"/>
  <c r="K6058" i="5" s="1"/>
  <c r="K6059" i="5" s="1"/>
  <c r="K6060" i="5" s="1"/>
  <c r="K6062" i="5" s="1"/>
  <c r="K6063" i="5" s="1"/>
  <c r="K6064" i="5" s="1"/>
  <c r="K6065" i="5" s="1"/>
  <c r="K6066" i="5" s="1"/>
  <c r="K6067" i="5" s="1"/>
  <c r="K6068" i="5" s="1"/>
  <c r="K6069" i="5" s="1"/>
  <c r="K6070" i="5" s="1"/>
  <c r="K6071" i="5" s="1"/>
  <c r="K6072" i="5" s="1"/>
  <c r="K6073" i="5" s="1"/>
  <c r="K6074" i="5" s="1"/>
  <c r="K6075" i="5" s="1"/>
  <c r="K6085" i="5" s="1"/>
  <c r="K6086" i="5" s="1"/>
  <c r="K6087" i="5" s="1"/>
  <c r="K6088" i="5" s="1"/>
  <c r="K6089" i="5" s="1"/>
  <c r="K6090" i="5" s="1"/>
  <c r="K6091" i="5" s="1"/>
  <c r="K6092" i="5" s="1"/>
  <c r="K6093" i="5" s="1"/>
  <c r="K6094" i="5" s="1"/>
  <c r="K6095" i="5" s="1"/>
  <c r="K6096" i="5" s="1"/>
  <c r="K6097" i="5" s="1"/>
  <c r="K6098" i="5" s="1"/>
  <c r="K6100" i="5" s="1"/>
  <c r="K6101" i="5" s="1"/>
  <c r="K6102" i="5" s="1"/>
  <c r="K6103" i="5" s="1"/>
  <c r="K6104" i="5" s="1"/>
  <c r="K6105" i="5" s="1"/>
  <c r="K6106" i="5" s="1"/>
  <c r="K6107" i="5" s="1"/>
  <c r="K6108" i="5" s="1"/>
  <c r="K6109" i="5" s="1"/>
  <c r="K6110" i="5" s="1"/>
  <c r="K6111" i="5" s="1"/>
  <c r="K6112" i="5" s="1"/>
  <c r="K6113" i="5" s="1"/>
  <c r="K6123" i="5" s="1"/>
  <c r="K6124" i="5" s="1"/>
  <c r="K6125" i="5" s="1"/>
  <c r="K6126" i="5" s="1"/>
  <c r="K6127" i="5" s="1"/>
  <c r="K6128" i="5" s="1"/>
  <c r="K6129" i="5" s="1"/>
  <c r="K6130" i="5" s="1"/>
  <c r="K6131" i="5" s="1"/>
  <c r="K6132" i="5" s="1"/>
  <c r="K6133" i="5" s="1"/>
  <c r="K6134" i="5" s="1"/>
  <c r="K6135" i="5" s="1"/>
  <c r="K6136" i="5" s="1"/>
  <c r="K6138" i="5" s="1"/>
  <c r="K6139" i="5" s="1"/>
  <c r="K6140" i="5" s="1"/>
  <c r="K6141" i="5" s="1"/>
  <c r="K6142" i="5" s="1"/>
  <c r="K6143" i="5" s="1"/>
  <c r="K6144" i="5" s="1"/>
  <c r="K6145" i="5" s="1"/>
  <c r="K6146" i="5" s="1"/>
  <c r="K6147" i="5" s="1"/>
  <c r="K6148" i="5" s="1"/>
  <c r="K6149" i="5" s="1"/>
  <c r="K6150" i="5" s="1"/>
  <c r="K6151" i="5" s="1"/>
  <c r="K6161" i="5" s="1"/>
  <c r="K6162" i="5" s="1"/>
  <c r="K6163" i="5" s="1"/>
  <c r="K6164" i="5" s="1"/>
  <c r="K6165" i="5" s="1"/>
  <c r="K6166" i="5" s="1"/>
  <c r="K6167" i="5" s="1"/>
  <c r="K6168" i="5" s="1"/>
  <c r="K6169" i="5" s="1"/>
  <c r="K6170" i="5" s="1"/>
  <c r="K6171" i="5" s="1"/>
  <c r="K6172" i="5" s="1"/>
  <c r="K6173" i="5" s="1"/>
  <c r="K6174" i="5" s="1"/>
  <c r="K6176" i="5" s="1"/>
  <c r="K6177" i="5" s="1"/>
  <c r="K6178" i="5" s="1"/>
  <c r="K6179" i="5" s="1"/>
  <c r="K6180" i="5" s="1"/>
  <c r="K6181" i="5" s="1"/>
  <c r="K6182" i="5" s="1"/>
  <c r="K6183" i="5" s="1"/>
  <c r="K6184" i="5" s="1"/>
  <c r="K6185" i="5" s="1"/>
  <c r="K6186" i="5" s="1"/>
  <c r="K6187" i="5" s="1"/>
  <c r="K6188" i="5" s="1"/>
  <c r="K6189" i="5" s="1"/>
  <c r="K6199" i="5" s="1"/>
  <c r="K6200" i="5" s="1"/>
  <c r="K6201" i="5" s="1"/>
  <c r="K6202" i="5" s="1"/>
  <c r="K6203" i="5" s="1"/>
  <c r="K6204" i="5" s="1"/>
  <c r="K6205" i="5" s="1"/>
  <c r="K6206" i="5" s="1"/>
  <c r="K6207" i="5" s="1"/>
  <c r="K6208" i="5" s="1"/>
  <c r="K6209" i="5" s="1"/>
  <c r="K6210" i="5" s="1"/>
  <c r="K6211" i="5" s="1"/>
  <c r="K6212" i="5" s="1"/>
  <c r="K6214" i="5" s="1"/>
  <c r="K6215" i="5" s="1"/>
  <c r="K6216" i="5" s="1"/>
  <c r="K6217" i="5" s="1"/>
  <c r="K6218" i="5" s="1"/>
  <c r="K6219" i="5" s="1"/>
  <c r="K6220" i="5" s="1"/>
  <c r="K6221" i="5" s="1"/>
  <c r="K6222" i="5" s="1"/>
  <c r="K6223" i="5" s="1"/>
  <c r="K6224" i="5" s="1"/>
  <c r="K6225" i="5" s="1"/>
  <c r="K6226" i="5" s="1"/>
  <c r="K6227" i="5" s="1"/>
  <c r="K6237" i="5" s="1"/>
  <c r="K6238" i="5" s="1"/>
  <c r="K6239" i="5" s="1"/>
  <c r="K6240" i="5" s="1"/>
  <c r="K6241" i="5" s="1"/>
  <c r="K6242" i="5" s="1"/>
  <c r="K6243" i="5" s="1"/>
  <c r="K6244" i="5" s="1"/>
  <c r="K6245" i="5" s="1"/>
  <c r="K6246" i="5" s="1"/>
  <c r="K6247" i="5" s="1"/>
  <c r="K6248" i="5" s="1"/>
  <c r="K6249" i="5" s="1"/>
  <c r="K6250" i="5" s="1"/>
  <c r="K6252" i="5" s="1"/>
  <c r="K6253" i="5" s="1"/>
  <c r="K6254" i="5" s="1"/>
  <c r="K6255" i="5" s="1"/>
  <c r="K6256" i="5" s="1"/>
  <c r="K6257" i="5" s="1"/>
  <c r="K6258" i="5" s="1"/>
  <c r="K6259" i="5" s="1"/>
  <c r="K6260" i="5" s="1"/>
  <c r="K6261" i="5" s="1"/>
  <c r="K6262" i="5" s="1"/>
  <c r="K6263" i="5" s="1"/>
  <c r="K6264" i="5" s="1"/>
  <c r="K6265" i="5" s="1"/>
  <c r="K6275" i="5" s="1"/>
  <c r="K6276" i="5" s="1"/>
  <c r="K6277" i="5" s="1"/>
  <c r="K6278" i="5" s="1"/>
  <c r="K6279" i="5" s="1"/>
  <c r="K6280" i="5" s="1"/>
  <c r="K6281" i="5" s="1"/>
  <c r="K6282" i="5" s="1"/>
  <c r="K6283" i="5" s="1"/>
  <c r="K6284" i="5" s="1"/>
  <c r="K6285" i="5" s="1"/>
  <c r="K6286" i="5" s="1"/>
  <c r="K6287" i="5" s="1"/>
  <c r="K6288" i="5" s="1"/>
  <c r="K6290" i="5" s="1"/>
  <c r="K6291" i="5" s="1"/>
  <c r="K6292" i="5" s="1"/>
  <c r="K6293" i="5" s="1"/>
  <c r="K6294" i="5" s="1"/>
  <c r="K6295" i="5" s="1"/>
  <c r="K6296" i="5" s="1"/>
  <c r="K6297" i="5" s="1"/>
  <c r="K6298" i="5" s="1"/>
  <c r="K6299" i="5" s="1"/>
  <c r="K6300" i="5" s="1"/>
  <c r="K6301" i="5" s="1"/>
  <c r="K6302" i="5" s="1"/>
  <c r="K6303" i="5" s="1"/>
  <c r="K6313" i="5" s="1"/>
  <c r="K6314" i="5" s="1"/>
  <c r="K6315" i="5" s="1"/>
  <c r="K6316" i="5" s="1"/>
  <c r="K6317" i="5" s="1"/>
  <c r="K6318" i="5" s="1"/>
  <c r="K6319" i="5" s="1"/>
  <c r="K6320" i="5" s="1"/>
  <c r="K6321" i="5" s="1"/>
  <c r="K6322" i="5" s="1"/>
  <c r="K6323" i="5" s="1"/>
  <c r="K6324" i="5" s="1"/>
  <c r="K6325" i="5" s="1"/>
  <c r="K6326" i="5" s="1"/>
  <c r="K6328" i="5" s="1"/>
  <c r="K6329" i="5" s="1"/>
  <c r="K6330" i="5" s="1"/>
  <c r="K6331" i="5" s="1"/>
  <c r="K6332" i="5" s="1"/>
  <c r="K6333" i="5" s="1"/>
  <c r="K6334" i="5" s="1"/>
  <c r="K6335" i="5" s="1"/>
  <c r="K6336" i="5" s="1"/>
  <c r="K6337" i="5" s="1"/>
  <c r="K6338" i="5" s="1"/>
  <c r="K6339" i="5" s="1"/>
  <c r="K6340" i="5" s="1"/>
  <c r="K6341" i="5" s="1"/>
  <c r="K6351" i="5" s="1"/>
  <c r="K6352" i="5" s="1"/>
  <c r="K6353" i="5" s="1"/>
  <c r="K6354" i="5" s="1"/>
  <c r="K6355" i="5" s="1"/>
  <c r="K6356" i="5" s="1"/>
  <c r="K6357" i="5" s="1"/>
  <c r="K6358" i="5" s="1"/>
  <c r="K6359" i="5" s="1"/>
  <c r="K6360" i="5" s="1"/>
  <c r="K6361" i="5" s="1"/>
  <c r="K6362" i="5" s="1"/>
  <c r="K6363" i="5" s="1"/>
  <c r="K6364" i="5" s="1"/>
  <c r="K6366" i="5" s="1"/>
  <c r="K6367" i="5" s="1"/>
  <c r="K6368" i="5" s="1"/>
  <c r="K6369" i="5" s="1"/>
  <c r="K6370" i="5" s="1"/>
  <c r="K6371" i="5" s="1"/>
  <c r="K6372" i="5" s="1"/>
  <c r="K6373" i="5" s="1"/>
  <c r="K6374" i="5" s="1"/>
  <c r="K6375" i="5" s="1"/>
  <c r="K6376" i="5" s="1"/>
  <c r="K6377" i="5" s="1"/>
  <c r="K6378" i="5" s="1"/>
  <c r="K6379" i="5" s="1"/>
  <c r="K6389" i="5" s="1"/>
  <c r="K6390" i="5" s="1"/>
  <c r="K6391" i="5" s="1"/>
  <c r="K6392" i="5" s="1"/>
  <c r="K6393" i="5" s="1"/>
  <c r="K6394" i="5" s="1"/>
  <c r="K6395" i="5" s="1"/>
  <c r="K6396" i="5" s="1"/>
  <c r="K6397" i="5" s="1"/>
  <c r="K6398" i="5" s="1"/>
  <c r="K6399" i="5" s="1"/>
  <c r="K6400" i="5" s="1"/>
  <c r="K6401" i="5" s="1"/>
  <c r="K6402" i="5" s="1"/>
  <c r="K6404" i="5" s="1"/>
  <c r="K6405" i="5" s="1"/>
  <c r="K6406" i="5" s="1"/>
  <c r="K6407" i="5" s="1"/>
  <c r="K6408" i="5" s="1"/>
  <c r="K6409" i="5" s="1"/>
  <c r="K6410" i="5" s="1"/>
  <c r="K6411" i="5" s="1"/>
  <c r="K6412" i="5" s="1"/>
  <c r="K6413" i="5" s="1"/>
  <c r="K6414" i="5" s="1"/>
  <c r="K6415" i="5" s="1"/>
  <c r="K6416" i="5" s="1"/>
  <c r="K6417" i="5" s="1"/>
  <c r="K6427" i="5" s="1"/>
  <c r="K6428" i="5" s="1"/>
  <c r="K6429" i="5" s="1"/>
  <c r="K6430" i="5" s="1"/>
  <c r="K6431" i="5" s="1"/>
  <c r="K6432" i="5" s="1"/>
  <c r="K6433" i="5" s="1"/>
  <c r="K6434" i="5" s="1"/>
  <c r="K6435" i="5" s="1"/>
  <c r="K6436" i="5" s="1"/>
  <c r="K6437" i="5" s="1"/>
  <c r="K6438" i="5" s="1"/>
  <c r="K6439" i="5" s="1"/>
  <c r="K6440" i="5" s="1"/>
  <c r="K6442" i="5" s="1"/>
  <c r="K6443" i="5" s="1"/>
  <c r="K6444" i="5" s="1"/>
  <c r="K6445" i="5" s="1"/>
  <c r="K6446" i="5" s="1"/>
  <c r="K6447" i="5" s="1"/>
  <c r="K6448" i="5" s="1"/>
  <c r="K6449" i="5" s="1"/>
  <c r="K6450" i="5" s="1"/>
  <c r="K6451" i="5" s="1"/>
  <c r="K6452" i="5" s="1"/>
  <c r="K6453" i="5" s="1"/>
  <c r="K6454" i="5" s="1"/>
  <c r="K6455" i="5" s="1"/>
  <c r="K6465" i="5" s="1"/>
  <c r="K6466" i="5" s="1"/>
  <c r="K6467" i="5" s="1"/>
  <c r="K6468" i="5" s="1"/>
  <c r="K6469" i="5" s="1"/>
  <c r="K6470" i="5" s="1"/>
  <c r="K6471" i="5" s="1"/>
  <c r="K6472" i="5" s="1"/>
  <c r="K6473" i="5" s="1"/>
  <c r="K6474" i="5" s="1"/>
  <c r="K6475" i="5" s="1"/>
  <c r="K6476" i="5" s="1"/>
  <c r="K6477" i="5" s="1"/>
  <c r="K6478" i="5" s="1"/>
  <c r="K6480" i="5" s="1"/>
  <c r="K6481" i="5" s="1"/>
  <c r="K6482" i="5" s="1"/>
  <c r="K6483" i="5" s="1"/>
  <c r="K6484" i="5" s="1"/>
  <c r="K6485" i="5" s="1"/>
  <c r="K6486" i="5" s="1"/>
  <c r="K6487" i="5" s="1"/>
  <c r="K6488" i="5" s="1"/>
  <c r="K6489" i="5" s="1"/>
  <c r="K6490" i="5" s="1"/>
  <c r="K6491" i="5" s="1"/>
  <c r="K6492" i="5" s="1"/>
  <c r="K6493" i="5" s="1"/>
  <c r="K6503" i="5" s="1"/>
  <c r="K6504" i="5" s="1"/>
  <c r="K6505" i="5" s="1"/>
  <c r="K6506" i="5" s="1"/>
  <c r="K6507" i="5" s="1"/>
  <c r="K6508" i="5" s="1"/>
  <c r="K6509" i="5" s="1"/>
  <c r="K6510" i="5" s="1"/>
  <c r="K6511" i="5" s="1"/>
  <c r="K6512" i="5" s="1"/>
  <c r="K6513" i="5" s="1"/>
  <c r="K6514" i="5" s="1"/>
  <c r="K6515" i="5" s="1"/>
  <c r="K6516" i="5" s="1"/>
  <c r="K6518" i="5" s="1"/>
  <c r="K6519" i="5" s="1"/>
  <c r="K6520" i="5" s="1"/>
  <c r="K6521" i="5" s="1"/>
  <c r="K6522" i="5" s="1"/>
  <c r="K6523" i="5" s="1"/>
  <c r="K6524" i="5" s="1"/>
  <c r="K6525" i="5" s="1"/>
  <c r="K6526" i="5" s="1"/>
  <c r="K6527" i="5" s="1"/>
  <c r="K6528" i="5" s="1"/>
  <c r="K6529" i="5" s="1"/>
  <c r="K6530" i="5" s="1"/>
  <c r="K6531" i="5" s="1"/>
  <c r="K6541" i="5" s="1"/>
  <c r="K6542" i="5" s="1"/>
  <c r="K6543" i="5" s="1"/>
  <c r="K6544" i="5" s="1"/>
  <c r="K6545" i="5" s="1"/>
  <c r="K6546" i="5" s="1"/>
  <c r="K6547" i="5" s="1"/>
  <c r="K6548" i="5" s="1"/>
  <c r="K6549" i="5" s="1"/>
  <c r="K6550" i="5" s="1"/>
  <c r="K6551" i="5" s="1"/>
  <c r="K6552" i="5" s="1"/>
  <c r="K6553" i="5" s="1"/>
  <c r="K6554" i="5" s="1"/>
  <c r="K6556" i="5" s="1"/>
  <c r="K6557" i="5" s="1"/>
  <c r="K6558" i="5" s="1"/>
  <c r="K6559" i="5" s="1"/>
  <c r="K6560" i="5" s="1"/>
  <c r="K6561" i="5" s="1"/>
  <c r="K6562" i="5" s="1"/>
  <c r="K6563" i="5" s="1"/>
  <c r="K6564" i="5" s="1"/>
  <c r="K6565" i="5" s="1"/>
  <c r="K6566" i="5" s="1"/>
  <c r="K6567" i="5" s="1"/>
  <c r="K6568" i="5" s="1"/>
  <c r="K6569" i="5" s="1"/>
  <c r="K6579" i="5" s="1"/>
  <c r="K6580" i="5" s="1"/>
  <c r="K6581" i="5" s="1"/>
  <c r="K6582" i="5" s="1"/>
  <c r="K6583" i="5" s="1"/>
  <c r="K6584" i="5" s="1"/>
  <c r="K6585" i="5" s="1"/>
  <c r="K6586" i="5" s="1"/>
  <c r="K6587" i="5" s="1"/>
  <c r="K6588" i="5" s="1"/>
  <c r="K6589" i="5" s="1"/>
  <c r="K6590" i="5" s="1"/>
  <c r="K6591" i="5" s="1"/>
  <c r="K6592" i="5" s="1"/>
  <c r="K6594" i="5" s="1"/>
  <c r="K6595" i="5" s="1"/>
  <c r="K6596" i="5" s="1"/>
  <c r="K6597" i="5" s="1"/>
  <c r="K6598" i="5" s="1"/>
  <c r="K6599" i="5" s="1"/>
  <c r="K6600" i="5" s="1"/>
  <c r="K6601" i="5" s="1"/>
  <c r="K6602" i="5" s="1"/>
  <c r="K6603" i="5" s="1"/>
  <c r="K6604" i="5" s="1"/>
  <c r="K6605" i="5" s="1"/>
  <c r="K6606" i="5" s="1"/>
  <c r="K6607" i="5" s="1"/>
  <c r="K6617" i="5" s="1"/>
  <c r="K6618" i="5" s="1"/>
  <c r="K6619" i="5" s="1"/>
  <c r="K6620" i="5" s="1"/>
  <c r="K6621" i="5" s="1"/>
  <c r="K6622" i="5" s="1"/>
  <c r="K6623" i="5" s="1"/>
  <c r="K6624" i="5" s="1"/>
  <c r="K6625" i="5" s="1"/>
  <c r="K6626" i="5" s="1"/>
  <c r="K6627" i="5" s="1"/>
  <c r="K6628" i="5" s="1"/>
  <c r="K6629" i="5" s="1"/>
  <c r="K6630" i="5" s="1"/>
  <c r="K6632" i="5" s="1"/>
  <c r="K6633" i="5" s="1"/>
  <c r="K6634" i="5" s="1"/>
  <c r="K6635" i="5" s="1"/>
  <c r="K6636" i="5" s="1"/>
  <c r="K6637" i="5" s="1"/>
  <c r="K6638" i="5" s="1"/>
  <c r="K6639" i="5" s="1"/>
  <c r="K6640" i="5" s="1"/>
  <c r="K6641" i="5" s="1"/>
  <c r="K6642" i="5" s="1"/>
  <c r="K6643" i="5" s="1"/>
  <c r="K6644" i="5" s="1"/>
  <c r="K6645" i="5" s="1"/>
  <c r="K6655" i="5" s="1"/>
  <c r="K6656" i="5" s="1"/>
  <c r="K6657" i="5" s="1"/>
  <c r="K6658" i="5" s="1"/>
  <c r="K6659" i="5" s="1"/>
  <c r="K6660" i="5" s="1"/>
  <c r="K6661" i="5" s="1"/>
  <c r="K6662" i="5" s="1"/>
  <c r="K6663" i="5" s="1"/>
  <c r="K6664" i="5" s="1"/>
  <c r="K6665" i="5" s="1"/>
  <c r="K6666" i="5" s="1"/>
  <c r="K6667" i="5" s="1"/>
  <c r="K6668" i="5" s="1"/>
  <c r="K6670" i="5" s="1"/>
  <c r="K6671" i="5" s="1"/>
  <c r="K6672" i="5" s="1"/>
  <c r="K6673" i="5" s="1"/>
  <c r="K6674" i="5" s="1"/>
  <c r="K6675" i="5" s="1"/>
  <c r="K6676" i="5" s="1"/>
  <c r="K6677" i="5" s="1"/>
  <c r="K6678" i="5" s="1"/>
  <c r="K6679" i="5" s="1"/>
  <c r="K6680" i="5" s="1"/>
  <c r="K6681" i="5" s="1"/>
  <c r="K6682" i="5" s="1"/>
  <c r="K6683" i="5" s="1"/>
  <c r="K6693" i="5" s="1"/>
  <c r="K6694" i="5" s="1"/>
  <c r="K6695" i="5" s="1"/>
  <c r="K6696" i="5" s="1"/>
  <c r="K6697" i="5" s="1"/>
  <c r="K6698" i="5" s="1"/>
  <c r="K6699" i="5" s="1"/>
  <c r="K6700" i="5" s="1"/>
  <c r="K6701" i="5" s="1"/>
  <c r="K6702" i="5" s="1"/>
  <c r="K6703" i="5" s="1"/>
  <c r="K6704" i="5" s="1"/>
  <c r="K6705" i="5" s="1"/>
  <c r="K6706" i="5" s="1"/>
  <c r="K6708" i="5" s="1"/>
  <c r="K6709" i="5" s="1"/>
  <c r="K6710" i="5" s="1"/>
  <c r="K6711" i="5" s="1"/>
  <c r="K6712" i="5" s="1"/>
  <c r="K6713" i="5" s="1"/>
  <c r="K6714" i="5" s="1"/>
  <c r="K6715" i="5" s="1"/>
  <c r="K6716" i="5" s="1"/>
  <c r="K6717" i="5" s="1"/>
  <c r="K6718" i="5" s="1"/>
  <c r="K6719" i="5" s="1"/>
  <c r="K6720" i="5" s="1"/>
  <c r="K6721" i="5" s="1"/>
  <c r="K6731" i="5" s="1"/>
  <c r="K6732" i="5" s="1"/>
  <c r="K6733" i="5" s="1"/>
  <c r="K6734" i="5" s="1"/>
  <c r="K6735" i="5" s="1"/>
  <c r="K6736" i="5" s="1"/>
  <c r="K6737" i="5" s="1"/>
  <c r="K6738" i="5" s="1"/>
  <c r="K6739" i="5" s="1"/>
  <c r="K6740" i="5" s="1"/>
  <c r="K6741" i="5" s="1"/>
  <c r="K6742" i="5" s="1"/>
  <c r="K6743" i="5" s="1"/>
  <c r="K6744" i="5" s="1"/>
  <c r="K6746" i="5" s="1"/>
  <c r="K6747" i="5" s="1"/>
  <c r="K6748" i="5" s="1"/>
  <c r="K6749" i="5" s="1"/>
  <c r="K6750" i="5" s="1"/>
  <c r="K6751" i="5" s="1"/>
  <c r="K6752" i="5" s="1"/>
  <c r="K6753" i="5" s="1"/>
  <c r="K6754" i="5" s="1"/>
  <c r="K6755" i="5" s="1"/>
  <c r="K6756" i="5" s="1"/>
  <c r="K6757" i="5" s="1"/>
  <c r="K6758" i="5" s="1"/>
  <c r="K6759" i="5" s="1"/>
  <c r="K6769" i="5" s="1"/>
  <c r="K6770" i="5" s="1"/>
  <c r="K6771" i="5" s="1"/>
  <c r="K6772" i="5" s="1"/>
  <c r="K6773" i="5" s="1"/>
  <c r="K6774" i="5" s="1"/>
  <c r="K6775" i="5" s="1"/>
  <c r="K6776" i="5" s="1"/>
  <c r="K6777" i="5" s="1"/>
  <c r="K6778" i="5" s="1"/>
  <c r="K6779" i="5" s="1"/>
  <c r="K6780" i="5" s="1"/>
  <c r="K6781" i="5" s="1"/>
  <c r="K6782" i="5" s="1"/>
  <c r="K6784" i="5" s="1"/>
  <c r="K6785" i="5" s="1"/>
  <c r="K6786" i="5" s="1"/>
  <c r="K6787" i="5" s="1"/>
  <c r="K6788" i="5" s="1"/>
  <c r="K6789" i="5" s="1"/>
  <c r="K6790" i="5" s="1"/>
  <c r="K6791" i="5" s="1"/>
  <c r="K6792" i="5" s="1"/>
  <c r="K6793" i="5" s="1"/>
  <c r="K6794" i="5" s="1"/>
  <c r="K6795" i="5" s="1"/>
  <c r="K6796" i="5" s="1"/>
  <c r="K6797" i="5" s="1"/>
  <c r="K6807" i="5" s="1"/>
  <c r="K6808" i="5" s="1"/>
  <c r="K6809" i="5" s="1"/>
  <c r="K6810" i="5" s="1"/>
  <c r="K6811" i="5" s="1"/>
  <c r="K6812" i="5" s="1"/>
  <c r="K6813" i="5" s="1"/>
  <c r="K6814" i="5" s="1"/>
  <c r="K6815" i="5" s="1"/>
  <c r="K6816" i="5" s="1"/>
  <c r="K6817" i="5" s="1"/>
  <c r="K6818" i="5" s="1"/>
  <c r="K6819" i="5" s="1"/>
  <c r="K6820" i="5" s="1"/>
  <c r="K6822" i="5" s="1"/>
  <c r="K6823" i="5" s="1"/>
  <c r="K6824" i="5" s="1"/>
  <c r="K6825" i="5" s="1"/>
  <c r="K6826" i="5" s="1"/>
  <c r="K6827" i="5" s="1"/>
  <c r="K6828" i="5" s="1"/>
  <c r="K6829" i="5" s="1"/>
  <c r="K6830" i="5" s="1"/>
  <c r="K6831" i="5" s="1"/>
  <c r="K6832" i="5" s="1"/>
  <c r="K6833" i="5" s="1"/>
  <c r="K6834" i="5" s="1"/>
  <c r="K6835" i="5" s="1"/>
  <c r="K6845" i="5" s="1"/>
  <c r="K6846" i="5" s="1"/>
  <c r="K6847" i="5" s="1"/>
  <c r="K6848" i="5" s="1"/>
  <c r="K6849" i="5" s="1"/>
  <c r="K6850" i="5" s="1"/>
  <c r="K6851" i="5" s="1"/>
  <c r="K6852" i="5" s="1"/>
  <c r="K6853" i="5" s="1"/>
  <c r="K6854" i="5" s="1"/>
  <c r="K6855" i="5" s="1"/>
  <c r="K6856" i="5" s="1"/>
  <c r="K6857" i="5" s="1"/>
  <c r="K6858" i="5" s="1"/>
  <c r="K6860" i="5" s="1"/>
  <c r="K6861" i="5" s="1"/>
  <c r="K6862" i="5" s="1"/>
  <c r="K6863" i="5" s="1"/>
  <c r="K6864" i="5" s="1"/>
  <c r="K6865" i="5" s="1"/>
  <c r="K6866" i="5" s="1"/>
  <c r="K6867" i="5" s="1"/>
  <c r="K6868" i="5" s="1"/>
  <c r="K6869" i="5" s="1"/>
  <c r="K6870" i="5" s="1"/>
  <c r="K6871" i="5" s="1"/>
  <c r="K6872" i="5" s="1"/>
  <c r="K6873" i="5" s="1"/>
  <c r="K6883" i="5" s="1"/>
  <c r="K6884" i="5" s="1"/>
  <c r="K6885" i="5" s="1"/>
  <c r="K6886" i="5" s="1"/>
  <c r="K6887" i="5" s="1"/>
  <c r="K6888" i="5" s="1"/>
  <c r="K6889" i="5" s="1"/>
  <c r="K6890" i="5" s="1"/>
  <c r="K6891" i="5" s="1"/>
  <c r="K6892" i="5" s="1"/>
  <c r="K6893" i="5" s="1"/>
  <c r="K6894" i="5" s="1"/>
  <c r="K6895" i="5" s="1"/>
  <c r="K6896" i="5" s="1"/>
  <c r="K6898" i="5" s="1"/>
  <c r="K6899" i="5" s="1"/>
  <c r="K6900" i="5" s="1"/>
  <c r="K6901" i="5" s="1"/>
  <c r="K6902" i="5" s="1"/>
  <c r="K6903" i="5" s="1"/>
  <c r="K6904" i="5" s="1"/>
  <c r="K6905" i="5" s="1"/>
  <c r="K6906" i="5" s="1"/>
  <c r="K6907" i="5" s="1"/>
  <c r="K6908" i="5" s="1"/>
  <c r="K6909" i="5" s="1"/>
  <c r="K6910" i="5" s="1"/>
  <c r="K6911" i="5" s="1"/>
  <c r="K6921" i="5" s="1"/>
  <c r="K6922" i="5" s="1"/>
  <c r="K6923" i="5" s="1"/>
  <c r="K6924" i="5" s="1"/>
  <c r="K6925" i="5" s="1"/>
  <c r="K6926" i="5" s="1"/>
  <c r="K6927" i="5" s="1"/>
  <c r="K6928" i="5" s="1"/>
  <c r="K6929" i="5" s="1"/>
  <c r="K6930" i="5" s="1"/>
  <c r="K6931" i="5" s="1"/>
  <c r="K6932" i="5" s="1"/>
  <c r="K6933" i="5" s="1"/>
  <c r="K6934" i="5" s="1"/>
  <c r="K6936" i="5" s="1"/>
  <c r="K6937" i="5" s="1"/>
  <c r="K6938" i="5" s="1"/>
  <c r="K6939" i="5" s="1"/>
  <c r="K6940" i="5" s="1"/>
  <c r="K6941" i="5" s="1"/>
  <c r="K6942" i="5" s="1"/>
  <c r="K6943" i="5" s="1"/>
  <c r="K6944" i="5" s="1"/>
  <c r="K6945" i="5" s="1"/>
  <c r="K6946" i="5" s="1"/>
  <c r="K6947" i="5" s="1"/>
  <c r="K6948" i="5" s="1"/>
  <c r="K6949" i="5" s="1"/>
  <c r="K6959" i="5" s="1"/>
  <c r="K6960" i="5" s="1"/>
  <c r="K6961" i="5" s="1"/>
  <c r="K6962" i="5" s="1"/>
  <c r="K6963" i="5" s="1"/>
  <c r="K6964" i="5" s="1"/>
  <c r="K6965" i="5" s="1"/>
  <c r="K6966" i="5" s="1"/>
  <c r="K6967" i="5" s="1"/>
  <c r="K6968" i="5" s="1"/>
  <c r="K6969" i="5" s="1"/>
  <c r="K6970" i="5" s="1"/>
  <c r="K6971" i="5" s="1"/>
  <c r="K6972" i="5" s="1"/>
  <c r="K6974" i="5" s="1"/>
  <c r="K6975" i="5" s="1"/>
  <c r="K6976" i="5" s="1"/>
  <c r="K6977" i="5" s="1"/>
  <c r="K6978" i="5" s="1"/>
  <c r="K6979" i="5" s="1"/>
  <c r="K6980" i="5" s="1"/>
  <c r="K6981" i="5" s="1"/>
  <c r="K6982" i="5" s="1"/>
  <c r="K6983" i="5" s="1"/>
  <c r="K6984" i="5" s="1"/>
  <c r="K6985" i="5" s="1"/>
  <c r="K6986" i="5" s="1"/>
  <c r="K6987" i="5" s="1"/>
  <c r="K6997" i="5" s="1"/>
  <c r="K6998" i="5" s="1"/>
  <c r="K6999" i="5" s="1"/>
  <c r="K7000" i="5" s="1"/>
  <c r="K7001" i="5" s="1"/>
  <c r="K7002" i="5" s="1"/>
  <c r="K7003" i="5" s="1"/>
  <c r="K7004" i="5" s="1"/>
  <c r="K7005" i="5" s="1"/>
  <c r="K7006" i="5" s="1"/>
  <c r="K7007" i="5" s="1"/>
  <c r="K7008" i="5" s="1"/>
  <c r="K7009" i="5" s="1"/>
  <c r="K7010" i="5" s="1"/>
  <c r="K7012" i="5" s="1"/>
  <c r="K7013" i="5" s="1"/>
  <c r="K7014" i="5" s="1"/>
  <c r="K7015" i="5" s="1"/>
  <c r="K7016" i="5" s="1"/>
  <c r="K7017" i="5" s="1"/>
  <c r="K7018" i="5" s="1"/>
  <c r="K7019" i="5" s="1"/>
  <c r="K7020" i="5" s="1"/>
  <c r="K7021" i="5" s="1"/>
  <c r="K7022" i="5" s="1"/>
  <c r="K7023" i="5" s="1"/>
  <c r="K7024" i="5" s="1"/>
  <c r="K7025" i="5" s="1"/>
  <c r="K7035" i="5" s="1"/>
  <c r="K7036" i="5" s="1"/>
  <c r="K7037" i="5" s="1"/>
  <c r="K7038" i="5" s="1"/>
  <c r="K7039" i="5" s="1"/>
  <c r="K7040" i="5" s="1"/>
  <c r="K7041" i="5" s="1"/>
  <c r="K7042" i="5" s="1"/>
  <c r="K7043" i="5" s="1"/>
  <c r="K7044" i="5" s="1"/>
  <c r="K7045" i="5" s="1"/>
  <c r="K7046" i="5" s="1"/>
  <c r="K7047" i="5" s="1"/>
  <c r="K7048" i="5" s="1"/>
  <c r="K7050" i="5" s="1"/>
  <c r="K7051" i="5" s="1"/>
  <c r="K7052" i="5" s="1"/>
  <c r="K7053" i="5" s="1"/>
  <c r="K7054" i="5" s="1"/>
  <c r="K7055" i="5" s="1"/>
  <c r="K7056" i="5" s="1"/>
  <c r="K7057" i="5" s="1"/>
  <c r="K7058" i="5" s="1"/>
  <c r="K7059" i="5" s="1"/>
  <c r="K7060" i="5" s="1"/>
  <c r="K7061" i="5" s="1"/>
  <c r="K7062" i="5" s="1"/>
  <c r="K7063" i="5" s="1"/>
  <c r="K7073" i="5" s="1"/>
  <c r="K7074" i="5" s="1"/>
  <c r="K7075" i="5" s="1"/>
  <c r="K7076" i="5" s="1"/>
  <c r="K7077" i="5" s="1"/>
  <c r="K7078" i="5" s="1"/>
  <c r="K7079" i="5" s="1"/>
  <c r="K7080" i="5" s="1"/>
  <c r="K7081" i="5" s="1"/>
  <c r="K7082" i="5" s="1"/>
  <c r="K7083" i="5" s="1"/>
  <c r="K7084" i="5" s="1"/>
  <c r="K7085" i="5" s="1"/>
  <c r="K7086" i="5" s="1"/>
  <c r="K7088" i="5" s="1"/>
  <c r="K7089" i="5" s="1"/>
  <c r="K7090" i="5" s="1"/>
  <c r="K7091" i="5" s="1"/>
  <c r="K7092" i="5" s="1"/>
  <c r="K7093" i="5" s="1"/>
  <c r="K7094" i="5" s="1"/>
  <c r="K7095" i="5" s="1"/>
  <c r="K7096" i="5" s="1"/>
  <c r="K7097" i="5" s="1"/>
  <c r="K7098" i="5" s="1"/>
  <c r="K7099" i="5" s="1"/>
  <c r="K7100" i="5" s="1"/>
  <c r="K7101" i="5" s="1"/>
  <c r="K7111" i="5" s="1"/>
  <c r="K7112" i="5" s="1"/>
  <c r="K7113" i="5" s="1"/>
  <c r="K7114" i="5" s="1"/>
  <c r="K7115" i="5" s="1"/>
  <c r="K7116" i="5" s="1"/>
  <c r="K7117" i="5" s="1"/>
  <c r="K7118" i="5" s="1"/>
  <c r="K7119" i="5" s="1"/>
  <c r="K7120" i="5" s="1"/>
  <c r="K7121" i="5" s="1"/>
  <c r="K7122" i="5" s="1"/>
  <c r="K7123" i="5" s="1"/>
  <c r="K7124" i="5" s="1"/>
  <c r="K7126" i="5" s="1"/>
  <c r="K7127" i="5" s="1"/>
  <c r="K7128" i="5" s="1"/>
  <c r="K7129" i="5" s="1"/>
  <c r="K7130" i="5" s="1"/>
  <c r="K7131" i="5" s="1"/>
  <c r="K7132" i="5" s="1"/>
  <c r="K7133" i="5" s="1"/>
  <c r="K7134" i="5" s="1"/>
  <c r="K7135" i="5" s="1"/>
  <c r="K7136" i="5" s="1"/>
  <c r="K7137" i="5" s="1"/>
  <c r="K7138" i="5" s="1"/>
  <c r="K7139" i="5" s="1"/>
  <c r="K7149" i="5" s="1"/>
  <c r="K7150" i="5" s="1"/>
  <c r="K7151" i="5" s="1"/>
  <c r="K7152" i="5" s="1"/>
  <c r="K7153" i="5" s="1"/>
  <c r="K7154" i="5" s="1"/>
  <c r="K7155" i="5" s="1"/>
  <c r="K7156" i="5" s="1"/>
  <c r="K7157" i="5" s="1"/>
  <c r="K7158" i="5" s="1"/>
  <c r="K7159" i="5" s="1"/>
  <c r="K7160" i="5" s="1"/>
  <c r="K7161" i="5" s="1"/>
  <c r="K7162" i="5" s="1"/>
  <c r="K7164" i="5" s="1"/>
  <c r="K7165" i="5" s="1"/>
  <c r="K7166" i="5" s="1"/>
  <c r="K7167" i="5" s="1"/>
  <c r="K7168" i="5" s="1"/>
  <c r="K7169" i="5" s="1"/>
  <c r="K7170" i="5" s="1"/>
  <c r="K7171" i="5" s="1"/>
  <c r="K7172" i="5" s="1"/>
  <c r="K7173" i="5" s="1"/>
  <c r="K7174" i="5" s="1"/>
  <c r="K7175" i="5" s="1"/>
  <c r="K7176" i="5" s="1"/>
  <c r="K7177" i="5" s="1"/>
  <c r="K7187" i="5" s="1"/>
  <c r="K7188" i="5" s="1"/>
  <c r="K7189" i="5" s="1"/>
  <c r="K7190" i="5" s="1"/>
  <c r="K7191" i="5" s="1"/>
  <c r="K7192" i="5" s="1"/>
  <c r="K7193" i="5" s="1"/>
  <c r="K7194" i="5" s="1"/>
  <c r="K7195" i="5" s="1"/>
  <c r="K7196" i="5" s="1"/>
  <c r="K7197" i="5" s="1"/>
  <c r="K7198" i="5" s="1"/>
  <c r="K7199" i="5" s="1"/>
  <c r="K7200" i="5" s="1"/>
  <c r="K7202" i="5" s="1"/>
  <c r="K7203" i="5" s="1"/>
  <c r="K7204" i="5" s="1"/>
  <c r="K7205" i="5" s="1"/>
  <c r="K7206" i="5" s="1"/>
  <c r="K7207" i="5" s="1"/>
  <c r="K7208" i="5" s="1"/>
  <c r="K7209" i="5" s="1"/>
  <c r="K7210" i="5" s="1"/>
  <c r="K7211" i="5" s="1"/>
  <c r="K7212" i="5" s="1"/>
  <c r="K7213" i="5" s="1"/>
  <c r="K7214" i="5" s="1"/>
  <c r="K7215" i="5" s="1"/>
  <c r="K7225" i="5" s="1"/>
  <c r="K7226" i="5" s="1"/>
  <c r="K7227" i="5" s="1"/>
  <c r="K7228" i="5" s="1"/>
  <c r="K7229" i="5" s="1"/>
  <c r="K7230" i="5" s="1"/>
  <c r="K7231" i="5" s="1"/>
  <c r="K7232" i="5" s="1"/>
  <c r="K7233" i="5" s="1"/>
  <c r="K7234" i="5" s="1"/>
  <c r="K7235" i="5" s="1"/>
  <c r="K7236" i="5" s="1"/>
  <c r="K7237" i="5" s="1"/>
  <c r="K7238" i="5" s="1"/>
  <c r="K7240" i="5" s="1"/>
  <c r="K7241" i="5" s="1"/>
  <c r="K7242" i="5" s="1"/>
  <c r="K7243" i="5" s="1"/>
  <c r="K7244" i="5" s="1"/>
  <c r="K7245" i="5" s="1"/>
  <c r="K7246" i="5" s="1"/>
  <c r="K7247" i="5" s="1"/>
  <c r="K7248" i="5" s="1"/>
  <c r="K7249" i="5" s="1"/>
  <c r="K7250" i="5" s="1"/>
  <c r="K7251" i="5" s="1"/>
  <c r="K7252" i="5" s="1"/>
  <c r="K7253" i="5" s="1"/>
  <c r="K7263" i="5" s="1"/>
  <c r="K7264" i="5" s="1"/>
  <c r="K7265" i="5" s="1"/>
  <c r="K7266" i="5" s="1"/>
  <c r="K7267" i="5" s="1"/>
  <c r="K7268" i="5" s="1"/>
  <c r="K7269" i="5" s="1"/>
  <c r="K7270" i="5" s="1"/>
  <c r="K7271" i="5" s="1"/>
  <c r="K7272" i="5" s="1"/>
  <c r="K7273" i="5" s="1"/>
  <c r="K7274" i="5" s="1"/>
  <c r="K7275" i="5" s="1"/>
  <c r="K7276" i="5" s="1"/>
  <c r="K7278" i="5" s="1"/>
  <c r="K7279" i="5" s="1"/>
  <c r="K7280" i="5" s="1"/>
  <c r="K7281" i="5" s="1"/>
  <c r="K7282" i="5" s="1"/>
  <c r="K7283" i="5" s="1"/>
  <c r="K7284" i="5" s="1"/>
  <c r="K7285" i="5" s="1"/>
  <c r="K7286" i="5" s="1"/>
  <c r="K7287" i="5" s="1"/>
  <c r="K7288" i="5" s="1"/>
  <c r="K7289" i="5" s="1"/>
  <c r="K7290" i="5" s="1"/>
  <c r="K7291" i="5" s="1"/>
  <c r="K7301" i="5" s="1"/>
  <c r="K7302" i="5" s="1"/>
  <c r="K7303" i="5" s="1"/>
  <c r="K7304" i="5" s="1"/>
  <c r="K7305" i="5" s="1"/>
  <c r="K7306" i="5" s="1"/>
  <c r="K7307" i="5" s="1"/>
  <c r="K7308" i="5" s="1"/>
  <c r="K7309" i="5" s="1"/>
  <c r="K7310" i="5" s="1"/>
  <c r="K7311" i="5" s="1"/>
  <c r="K7312" i="5" s="1"/>
  <c r="K7313" i="5" s="1"/>
  <c r="K7314" i="5" s="1"/>
  <c r="K7316" i="5" s="1"/>
  <c r="K7317" i="5" s="1"/>
  <c r="K7318" i="5" s="1"/>
  <c r="K7319" i="5" s="1"/>
  <c r="K7320" i="5" s="1"/>
  <c r="K7321" i="5" s="1"/>
  <c r="K7322" i="5" s="1"/>
  <c r="K7323" i="5" s="1"/>
  <c r="K7324" i="5" s="1"/>
  <c r="K7325" i="5" s="1"/>
  <c r="K7326" i="5" s="1"/>
  <c r="K7327" i="5" s="1"/>
  <c r="K7328" i="5" s="1"/>
  <c r="K7329" i="5" s="1"/>
  <c r="K7339" i="5" s="1"/>
  <c r="K7340" i="5" s="1"/>
  <c r="K7341" i="5" s="1"/>
  <c r="K7342" i="5" s="1"/>
  <c r="K7343" i="5" s="1"/>
  <c r="K7344" i="5" s="1"/>
  <c r="K7345" i="5" s="1"/>
  <c r="K7346" i="5" s="1"/>
  <c r="K7347" i="5" s="1"/>
  <c r="K7348" i="5" s="1"/>
  <c r="K7349" i="5" s="1"/>
  <c r="K7350" i="5" s="1"/>
  <c r="K7351" i="5" s="1"/>
  <c r="K7352" i="5" s="1"/>
  <c r="K7354" i="5" s="1"/>
  <c r="K7355" i="5" s="1"/>
  <c r="K7356" i="5" s="1"/>
  <c r="K7357" i="5" s="1"/>
  <c r="K7358" i="5" s="1"/>
  <c r="K7359" i="5" s="1"/>
  <c r="K7360" i="5" s="1"/>
  <c r="K7361" i="5" s="1"/>
  <c r="K7362" i="5" s="1"/>
  <c r="K7363" i="5" s="1"/>
  <c r="K7364" i="5" s="1"/>
  <c r="K7365" i="5" s="1"/>
  <c r="K7366" i="5" s="1"/>
  <c r="K7367" i="5" s="1"/>
  <c r="K7377" i="5" s="1"/>
  <c r="K7378" i="5" s="1"/>
  <c r="K7379" i="5" s="1"/>
  <c r="K7380" i="5" s="1"/>
  <c r="K7381" i="5" s="1"/>
  <c r="K7382" i="5" s="1"/>
  <c r="K7383" i="5" s="1"/>
  <c r="K7384" i="5" s="1"/>
  <c r="K7385" i="5" s="1"/>
  <c r="K7386" i="5" s="1"/>
  <c r="K7387" i="5" s="1"/>
  <c r="K7388" i="5" s="1"/>
  <c r="K7389" i="5" s="1"/>
  <c r="K7390" i="5" s="1"/>
  <c r="K7392" i="5" s="1"/>
  <c r="K7393" i="5" s="1"/>
  <c r="K7394" i="5" s="1"/>
  <c r="K7395" i="5" s="1"/>
  <c r="K7396" i="5" s="1"/>
  <c r="K7397" i="5" s="1"/>
  <c r="K7398" i="5" s="1"/>
  <c r="K7399" i="5" s="1"/>
  <c r="K7400" i="5" s="1"/>
  <c r="K7401" i="5" s="1"/>
  <c r="K7402" i="5" s="1"/>
  <c r="K7403" i="5" s="1"/>
  <c r="K7404" i="5" s="1"/>
  <c r="K7405" i="5" s="1"/>
  <c r="K7415" i="5" s="1"/>
  <c r="K7416" i="5" s="1"/>
  <c r="K7417" i="5" s="1"/>
  <c r="K7418" i="5" s="1"/>
  <c r="K7419" i="5" s="1"/>
  <c r="K7420" i="5" s="1"/>
  <c r="K7421" i="5" s="1"/>
  <c r="K7422" i="5" s="1"/>
  <c r="K7423" i="5" s="1"/>
  <c r="K7424" i="5" s="1"/>
  <c r="K7425" i="5" s="1"/>
  <c r="K7426" i="5" s="1"/>
  <c r="K7427" i="5" s="1"/>
  <c r="K7428" i="5" s="1"/>
  <c r="K7430" i="5" s="1"/>
  <c r="K7431" i="5" s="1"/>
  <c r="K7432" i="5" s="1"/>
  <c r="K7433" i="5" s="1"/>
  <c r="K7434" i="5" s="1"/>
  <c r="K7435" i="5" s="1"/>
  <c r="K7436" i="5" s="1"/>
  <c r="K7437" i="5" s="1"/>
  <c r="K7438" i="5" s="1"/>
  <c r="K7439" i="5" s="1"/>
  <c r="K7440" i="5" s="1"/>
  <c r="K7441" i="5" s="1"/>
  <c r="K7442" i="5" s="1"/>
  <c r="K7443" i="5" s="1"/>
  <c r="K7453" i="5" s="1"/>
  <c r="K7454" i="5" s="1"/>
  <c r="K7455" i="5" s="1"/>
  <c r="K7456" i="5" s="1"/>
  <c r="K7457" i="5" s="1"/>
  <c r="K7458" i="5" s="1"/>
  <c r="K7459" i="5" s="1"/>
  <c r="K7460" i="5" s="1"/>
  <c r="K7461" i="5" s="1"/>
  <c r="K7462" i="5" s="1"/>
  <c r="K7463" i="5" s="1"/>
  <c r="K7464" i="5" s="1"/>
  <c r="K7465" i="5" s="1"/>
  <c r="K7466" i="5" s="1"/>
  <c r="K7468" i="5" s="1"/>
  <c r="K7469" i="5" s="1"/>
  <c r="K7470" i="5" s="1"/>
  <c r="K7471" i="5" s="1"/>
  <c r="K7472" i="5" s="1"/>
  <c r="K7473" i="5" s="1"/>
  <c r="K7474" i="5" s="1"/>
  <c r="K7475" i="5" s="1"/>
  <c r="K7476" i="5" s="1"/>
  <c r="K7477" i="5" s="1"/>
  <c r="K7478" i="5" s="1"/>
  <c r="K7479" i="5" s="1"/>
  <c r="K7480" i="5" s="1"/>
  <c r="K7481" i="5" s="1"/>
  <c r="K7491" i="5" s="1"/>
  <c r="K7492" i="5" s="1"/>
  <c r="K7493" i="5" s="1"/>
  <c r="K7494" i="5" s="1"/>
  <c r="K7495" i="5" s="1"/>
  <c r="K7496" i="5" s="1"/>
  <c r="K7497" i="5" s="1"/>
  <c r="K7498" i="5" s="1"/>
  <c r="K7499" i="5" s="1"/>
  <c r="K7500" i="5" s="1"/>
  <c r="K7501" i="5" s="1"/>
  <c r="K7502" i="5" s="1"/>
  <c r="K7503" i="5" s="1"/>
  <c r="K7504" i="5" s="1"/>
  <c r="K7506" i="5" s="1"/>
  <c r="K7507" i="5" s="1"/>
  <c r="K7508" i="5" s="1"/>
  <c r="K7509" i="5" s="1"/>
  <c r="K7510" i="5" s="1"/>
  <c r="K7511" i="5" s="1"/>
  <c r="K7512" i="5" s="1"/>
  <c r="K7513" i="5" s="1"/>
  <c r="K7514" i="5" s="1"/>
  <c r="K7515" i="5" s="1"/>
  <c r="K7516" i="5" s="1"/>
  <c r="K7517" i="5" s="1"/>
  <c r="K7518" i="5" s="1"/>
  <c r="K7519" i="5" s="1"/>
  <c r="K7529" i="5" s="1"/>
  <c r="K7530" i="5" s="1"/>
  <c r="K7531" i="5" s="1"/>
  <c r="K7532" i="5" s="1"/>
  <c r="K7533" i="5" s="1"/>
  <c r="K7534" i="5" s="1"/>
  <c r="K7535" i="5" s="1"/>
  <c r="K7536" i="5" s="1"/>
  <c r="K7537" i="5" s="1"/>
  <c r="K7538" i="5" s="1"/>
  <c r="K7539" i="5" s="1"/>
  <c r="K7540" i="5" s="1"/>
  <c r="K7541" i="5" s="1"/>
  <c r="K7542" i="5" s="1"/>
  <c r="K7544" i="5" s="1"/>
  <c r="K7545" i="5" s="1"/>
  <c r="K7546" i="5" s="1"/>
  <c r="K7547" i="5" s="1"/>
  <c r="K7548" i="5" s="1"/>
  <c r="K7549" i="5" s="1"/>
  <c r="K7550" i="5" s="1"/>
  <c r="K7551" i="5" s="1"/>
  <c r="K7552" i="5" s="1"/>
  <c r="K7553" i="5" s="1"/>
  <c r="K7554" i="5" s="1"/>
  <c r="K7555" i="5" s="1"/>
  <c r="K7556" i="5" s="1"/>
  <c r="K7557" i="5" s="1"/>
  <c r="K7567" i="5" s="1"/>
  <c r="K7568" i="5" s="1"/>
  <c r="K7569" i="5" s="1"/>
  <c r="K7570" i="5" s="1"/>
  <c r="K7571" i="5" s="1"/>
  <c r="K7572" i="5" s="1"/>
  <c r="K7573" i="5" s="1"/>
  <c r="K7574" i="5" s="1"/>
  <c r="K7575" i="5" s="1"/>
  <c r="K7576" i="5" s="1"/>
  <c r="K7577" i="5" s="1"/>
  <c r="K7578" i="5" s="1"/>
  <c r="K7579" i="5" s="1"/>
  <c r="K7580" i="5" s="1"/>
  <c r="K7582" i="5" s="1"/>
  <c r="K7583" i="5" s="1"/>
  <c r="K7584" i="5" s="1"/>
  <c r="K7585" i="5" s="1"/>
  <c r="K7586" i="5" s="1"/>
  <c r="K7587" i="5" s="1"/>
  <c r="K7588" i="5" s="1"/>
  <c r="K7589" i="5" s="1"/>
  <c r="K7590" i="5" s="1"/>
  <c r="K7591" i="5" s="1"/>
  <c r="K7592" i="5" s="1"/>
  <c r="K7593" i="5" s="1"/>
  <c r="K7594" i="5" s="1"/>
  <c r="K7595" i="5" s="1"/>
  <c r="N5" i="5"/>
  <c r="M5" i="5"/>
  <c r="L5" i="5"/>
  <c r="P7633" i="5"/>
  <c r="P7631" i="5"/>
  <c r="Q7630" i="5"/>
  <c r="P7630" i="5"/>
  <c r="P7629" i="5"/>
  <c r="P7627" i="5"/>
  <c r="Q7626" i="5"/>
  <c r="P7626" i="5"/>
  <c r="P7625" i="5"/>
  <c r="P7623" i="5"/>
  <c r="Q7622" i="5"/>
  <c r="P7622" i="5"/>
  <c r="P7621" i="5"/>
  <c r="P7618" i="5"/>
  <c r="Q7617" i="5"/>
  <c r="P7617" i="5"/>
  <c r="P7616" i="5"/>
  <c r="P7614" i="5"/>
  <c r="Q7613" i="5"/>
  <c r="P7613" i="5"/>
  <c r="P7612" i="5"/>
  <c r="P7610" i="5"/>
  <c r="Q7609" i="5"/>
  <c r="P7609" i="5"/>
  <c r="P7608" i="5"/>
  <c r="P7606" i="5"/>
  <c r="Q7605" i="5"/>
  <c r="P7605" i="5"/>
  <c r="Q7594" i="5"/>
  <c r="S7594" i="5" s="1"/>
  <c r="T7594" i="5" s="1"/>
  <c r="P7594" i="5"/>
  <c r="P7593" i="5"/>
  <c r="P7592" i="5"/>
  <c r="Q7590" i="5"/>
  <c r="S7590" i="5" s="1"/>
  <c r="T7590" i="5" s="1"/>
  <c r="P7590" i="5"/>
  <c r="P7589" i="5"/>
  <c r="P7588" i="5"/>
  <c r="Q7586" i="5"/>
  <c r="S7586" i="5" s="1"/>
  <c r="T7586" i="5" s="1"/>
  <c r="P7586" i="5"/>
  <c r="P7585" i="5"/>
  <c r="O7584" i="5"/>
  <c r="P7584" i="5"/>
  <c r="Q7582" i="5"/>
  <c r="S7582" i="5" s="1"/>
  <c r="T7582" i="5" s="1"/>
  <c r="P7582" i="5"/>
  <c r="P7580" i="5"/>
  <c r="Q7579" i="5"/>
  <c r="P7579" i="5"/>
  <c r="Q7577" i="5"/>
  <c r="S7577" i="5" s="1"/>
  <c r="T7577" i="5" s="1"/>
  <c r="P7577" i="5"/>
  <c r="Q7575" i="5"/>
  <c r="P7575" i="5"/>
  <c r="Q7573" i="5"/>
  <c r="S7573" i="5" s="1"/>
  <c r="T7573" i="5" s="1"/>
  <c r="P7573" i="5"/>
  <c r="Q7571" i="5"/>
  <c r="P7571" i="5"/>
  <c r="P7569" i="5"/>
  <c r="Q7568" i="5"/>
  <c r="S7568" i="5" s="1"/>
  <c r="T7568" i="5" s="1"/>
  <c r="P7568" i="5"/>
  <c r="Q7567" i="5"/>
  <c r="P7557" i="5"/>
  <c r="P7556" i="5"/>
  <c r="Q7555" i="5"/>
  <c r="S7555" i="5" s="1"/>
  <c r="T7555" i="5" s="1"/>
  <c r="P7555" i="5"/>
  <c r="Q7554" i="5"/>
  <c r="P7554" i="5"/>
  <c r="P7553" i="5"/>
  <c r="P7552" i="5"/>
  <c r="Q7551" i="5"/>
  <c r="S7551" i="5" s="1"/>
  <c r="T7551" i="5" s="1"/>
  <c r="P7551" i="5"/>
  <c r="Q7550" i="5"/>
  <c r="S7550" i="5" s="1"/>
  <c r="T7550" i="5" s="1"/>
  <c r="P7550" i="5"/>
  <c r="P7549" i="5"/>
  <c r="P7548" i="5"/>
  <c r="Q7547" i="5"/>
  <c r="S7547" i="5" s="1"/>
  <c r="T7547" i="5" s="1"/>
  <c r="P7547" i="5"/>
  <c r="Q7546" i="5"/>
  <c r="S7546" i="5" s="1"/>
  <c r="T7546" i="5" s="1"/>
  <c r="P7546" i="5"/>
  <c r="P7545" i="5"/>
  <c r="P7544" i="5"/>
  <c r="Q7542" i="5"/>
  <c r="S7542" i="5" s="1"/>
  <c r="T7542" i="5" s="1"/>
  <c r="P7542" i="5"/>
  <c r="Q7541" i="5"/>
  <c r="S7541" i="5" s="1"/>
  <c r="T7541" i="5" s="1"/>
  <c r="P7541" i="5"/>
  <c r="P7540" i="5"/>
  <c r="P7539" i="5"/>
  <c r="Q7538" i="5"/>
  <c r="S7538" i="5" s="1"/>
  <c r="T7538" i="5" s="1"/>
  <c r="P7538" i="5"/>
  <c r="Q7537" i="5"/>
  <c r="S7537" i="5" s="1"/>
  <c r="T7537" i="5" s="1"/>
  <c r="P7537" i="5"/>
  <c r="P7536" i="5"/>
  <c r="P7535" i="5"/>
  <c r="Q7534" i="5"/>
  <c r="S7534" i="5" s="1"/>
  <c r="T7534" i="5" s="1"/>
  <c r="P7534" i="5"/>
  <c r="Q7533" i="5"/>
  <c r="P7533" i="5"/>
  <c r="P7532" i="5"/>
  <c r="P7531" i="5"/>
  <c r="Q7530" i="5"/>
  <c r="S7530" i="5" s="1"/>
  <c r="T7530" i="5" s="1"/>
  <c r="P7530" i="5"/>
  <c r="Q7529" i="5"/>
  <c r="P7529" i="5"/>
  <c r="P7519" i="5"/>
  <c r="P7518" i="5"/>
  <c r="Q7517" i="5"/>
  <c r="P7517" i="5"/>
  <c r="Q7516" i="5"/>
  <c r="P7516" i="5"/>
  <c r="P7515" i="5"/>
  <c r="P7514" i="5"/>
  <c r="Q7513" i="5"/>
  <c r="P7513" i="5"/>
  <c r="Q7512" i="5"/>
  <c r="P7512" i="5"/>
  <c r="P7511" i="5"/>
  <c r="P7510" i="5"/>
  <c r="Q7509" i="5"/>
  <c r="P7509" i="5"/>
  <c r="Q7508" i="5"/>
  <c r="P7508" i="5"/>
  <c r="P7507" i="5"/>
  <c r="P7506" i="5"/>
  <c r="Q7504" i="5"/>
  <c r="P7504" i="5"/>
  <c r="Q7503" i="5"/>
  <c r="P7503" i="5"/>
  <c r="P7502" i="5"/>
  <c r="P7501" i="5"/>
  <c r="Q7500" i="5"/>
  <c r="P7500" i="5"/>
  <c r="Q7499" i="5"/>
  <c r="P7499" i="5"/>
  <c r="P7498" i="5"/>
  <c r="P7497" i="5"/>
  <c r="Q7496" i="5"/>
  <c r="P7496" i="5"/>
  <c r="Q7495" i="5"/>
  <c r="P7495" i="5"/>
  <c r="P7494" i="5"/>
  <c r="P7493" i="5"/>
  <c r="Q7492" i="5"/>
  <c r="P7492" i="5"/>
  <c r="Q7491" i="5"/>
  <c r="P7491" i="5"/>
  <c r="P7481" i="5"/>
  <c r="P7480" i="5"/>
  <c r="Q7479" i="5"/>
  <c r="S7479" i="5" s="1"/>
  <c r="T7479" i="5" s="1"/>
  <c r="P7479" i="5"/>
  <c r="Q7478" i="5"/>
  <c r="P7478" i="5"/>
  <c r="P7477" i="5"/>
  <c r="P7476" i="5"/>
  <c r="Q7475" i="5"/>
  <c r="S7475" i="5" s="1"/>
  <c r="T7475" i="5" s="1"/>
  <c r="P7475" i="5"/>
  <c r="Q7474" i="5"/>
  <c r="P7474" i="5"/>
  <c r="P7473" i="5"/>
  <c r="P7472" i="5"/>
  <c r="Q7471" i="5"/>
  <c r="S7471" i="5" s="1"/>
  <c r="T7471" i="5" s="1"/>
  <c r="P7471" i="5"/>
  <c r="Q7470" i="5"/>
  <c r="P7470" i="5"/>
  <c r="P7469" i="5"/>
  <c r="P7468" i="5"/>
  <c r="Q7466" i="5"/>
  <c r="S7466" i="5" s="1"/>
  <c r="T7466" i="5" s="1"/>
  <c r="P7466" i="5"/>
  <c r="Q7465" i="5"/>
  <c r="P7465" i="5"/>
  <c r="P7464" i="5"/>
  <c r="P7463" i="5"/>
  <c r="Q7462" i="5"/>
  <c r="S7462" i="5" s="1"/>
  <c r="T7462" i="5" s="1"/>
  <c r="P7462" i="5"/>
  <c r="Q7461" i="5"/>
  <c r="P7461" i="5"/>
  <c r="P7460" i="5"/>
  <c r="P7459" i="5"/>
  <c r="Q7458" i="5"/>
  <c r="S7458" i="5" s="1"/>
  <c r="T7458" i="5" s="1"/>
  <c r="P7458" i="5"/>
  <c r="Q7457" i="5"/>
  <c r="P7457" i="5"/>
  <c r="P7456" i="5"/>
  <c r="P7455" i="5"/>
  <c r="Q7454" i="5"/>
  <c r="S7454" i="5" s="1"/>
  <c r="T7454" i="5" s="1"/>
  <c r="P7454" i="5"/>
  <c r="Q7453" i="5"/>
  <c r="P7453" i="5"/>
  <c r="P7443" i="5"/>
  <c r="P7442" i="5"/>
  <c r="Q7441" i="5"/>
  <c r="S7441" i="5" s="1"/>
  <c r="T7441" i="5" s="1"/>
  <c r="P7441" i="5"/>
  <c r="Q7440" i="5"/>
  <c r="S7440" i="5" s="1"/>
  <c r="T7440" i="5" s="1"/>
  <c r="P7440" i="5"/>
  <c r="P7439" i="5"/>
  <c r="P7438" i="5"/>
  <c r="Q7437" i="5"/>
  <c r="S7437" i="5" s="1"/>
  <c r="T7437" i="5" s="1"/>
  <c r="P7437" i="5"/>
  <c r="Q7436" i="5"/>
  <c r="S7436" i="5" s="1"/>
  <c r="T7436" i="5" s="1"/>
  <c r="P7436" i="5"/>
  <c r="P7435" i="5"/>
  <c r="P7434" i="5"/>
  <c r="Q7433" i="5"/>
  <c r="S7433" i="5" s="1"/>
  <c r="T7433" i="5" s="1"/>
  <c r="P7433" i="5"/>
  <c r="Q7432" i="5"/>
  <c r="P7432" i="5"/>
  <c r="P7431" i="5"/>
  <c r="P7430" i="5"/>
  <c r="Q7428" i="5"/>
  <c r="S7428" i="5" s="1"/>
  <c r="T7428" i="5" s="1"/>
  <c r="P7428" i="5"/>
  <c r="Q7427" i="5"/>
  <c r="P7427" i="5"/>
  <c r="P7426" i="5"/>
  <c r="P7425" i="5"/>
  <c r="Q7424" i="5"/>
  <c r="S7424" i="5" s="1"/>
  <c r="T7424" i="5" s="1"/>
  <c r="P7424" i="5"/>
  <c r="Q7423" i="5"/>
  <c r="P7423" i="5"/>
  <c r="P7422" i="5"/>
  <c r="P7421" i="5"/>
  <c r="Q7420" i="5"/>
  <c r="S7420" i="5" s="1"/>
  <c r="T7420" i="5" s="1"/>
  <c r="P7420" i="5"/>
  <c r="Q7419" i="5"/>
  <c r="S7419" i="5" s="1"/>
  <c r="T7419" i="5" s="1"/>
  <c r="P7419" i="5"/>
  <c r="P7418" i="5"/>
  <c r="P7417" i="5"/>
  <c r="Q7416" i="5"/>
  <c r="S7416" i="5" s="1"/>
  <c r="T7416" i="5" s="1"/>
  <c r="P7416" i="5"/>
  <c r="Q7415" i="5"/>
  <c r="S7415" i="5" s="1"/>
  <c r="T7415" i="5" s="1"/>
  <c r="P7415" i="5"/>
  <c r="P7405" i="5"/>
  <c r="P7404" i="5"/>
  <c r="Q7403" i="5"/>
  <c r="S7403" i="5" s="1"/>
  <c r="T7403" i="5" s="1"/>
  <c r="P7403" i="5"/>
  <c r="Q7402" i="5"/>
  <c r="S7402" i="5" s="1"/>
  <c r="T7402" i="5" s="1"/>
  <c r="P7402" i="5"/>
  <c r="P7401" i="5"/>
  <c r="P7400" i="5"/>
  <c r="Q7399" i="5"/>
  <c r="S7399" i="5" s="1"/>
  <c r="T7399" i="5" s="1"/>
  <c r="P7399" i="5"/>
  <c r="Q7398" i="5"/>
  <c r="S7398" i="5" s="1"/>
  <c r="T7398" i="5" s="1"/>
  <c r="P7398" i="5"/>
  <c r="P7397" i="5"/>
  <c r="P7396" i="5"/>
  <c r="Q7395" i="5"/>
  <c r="S7395" i="5" s="1"/>
  <c r="T7395" i="5" s="1"/>
  <c r="P7395" i="5"/>
  <c r="Q7394" i="5"/>
  <c r="S7394" i="5" s="1"/>
  <c r="T7394" i="5" s="1"/>
  <c r="P7394" i="5"/>
  <c r="P7393" i="5"/>
  <c r="P7392" i="5"/>
  <c r="Q7390" i="5"/>
  <c r="S7390" i="5" s="1"/>
  <c r="T7390" i="5" s="1"/>
  <c r="P7390" i="5"/>
  <c r="Q7389" i="5"/>
  <c r="S7389" i="5" s="1"/>
  <c r="T7389" i="5" s="1"/>
  <c r="P7389" i="5"/>
  <c r="P7388" i="5"/>
  <c r="P7387" i="5"/>
  <c r="Q7386" i="5"/>
  <c r="S7386" i="5" s="1"/>
  <c r="T7386" i="5" s="1"/>
  <c r="P7386" i="5"/>
  <c r="Q7385" i="5"/>
  <c r="S7385" i="5" s="1"/>
  <c r="T7385" i="5" s="1"/>
  <c r="P7385" i="5"/>
  <c r="P7384" i="5"/>
  <c r="P7383" i="5"/>
  <c r="Q7382" i="5"/>
  <c r="S7382" i="5" s="1"/>
  <c r="T7382" i="5" s="1"/>
  <c r="P7382" i="5"/>
  <c r="Q7381" i="5"/>
  <c r="S7381" i="5" s="1"/>
  <c r="T7381" i="5" s="1"/>
  <c r="P7381" i="5"/>
  <c r="P7380" i="5"/>
  <c r="P7379" i="5"/>
  <c r="Q7378" i="5"/>
  <c r="S7378" i="5" s="1"/>
  <c r="T7378" i="5" s="1"/>
  <c r="P7378" i="5"/>
  <c r="Q7377" i="5"/>
  <c r="P7377" i="5"/>
  <c r="P7367" i="5"/>
  <c r="P7366" i="5"/>
  <c r="Q7365" i="5"/>
  <c r="S7365" i="5" s="1"/>
  <c r="T7365" i="5" s="1"/>
  <c r="P7365" i="5"/>
  <c r="Q7364" i="5"/>
  <c r="S7364" i="5" s="1"/>
  <c r="T7364" i="5" s="1"/>
  <c r="P7364" i="5"/>
  <c r="P7363" i="5"/>
  <c r="P7362" i="5"/>
  <c r="Q7361" i="5"/>
  <c r="S7361" i="5" s="1"/>
  <c r="T7361" i="5" s="1"/>
  <c r="P7361" i="5"/>
  <c r="Q7360" i="5"/>
  <c r="S7360" i="5" s="1"/>
  <c r="T7360" i="5" s="1"/>
  <c r="P7360" i="5"/>
  <c r="P7359" i="5"/>
  <c r="P7358" i="5"/>
  <c r="Q7357" i="5"/>
  <c r="S7357" i="5" s="1"/>
  <c r="T7357" i="5" s="1"/>
  <c r="P7357" i="5"/>
  <c r="Q7356" i="5"/>
  <c r="S7356" i="5" s="1"/>
  <c r="T7356" i="5" s="1"/>
  <c r="P7356" i="5"/>
  <c r="P7355" i="5"/>
  <c r="P7354" i="5"/>
  <c r="Q7352" i="5"/>
  <c r="S7352" i="5" s="1"/>
  <c r="T7352" i="5" s="1"/>
  <c r="P7352" i="5"/>
  <c r="Q7351" i="5"/>
  <c r="S7351" i="5" s="1"/>
  <c r="T7351" i="5" s="1"/>
  <c r="P7351" i="5"/>
  <c r="P7350" i="5"/>
  <c r="P7349" i="5"/>
  <c r="Q7348" i="5"/>
  <c r="S7348" i="5" s="1"/>
  <c r="T7348" i="5" s="1"/>
  <c r="P7348" i="5"/>
  <c r="Q7347" i="5"/>
  <c r="S7347" i="5" s="1"/>
  <c r="T7347" i="5" s="1"/>
  <c r="P7347" i="5"/>
  <c r="P7346" i="5"/>
  <c r="P7345" i="5"/>
  <c r="Q7344" i="5"/>
  <c r="S7344" i="5" s="1"/>
  <c r="T7344" i="5" s="1"/>
  <c r="P7344" i="5"/>
  <c r="Q7343" i="5"/>
  <c r="S7343" i="5" s="1"/>
  <c r="T7343" i="5" s="1"/>
  <c r="P7343" i="5"/>
  <c r="P7342" i="5"/>
  <c r="P7341" i="5"/>
  <c r="Q7340" i="5"/>
  <c r="S7340" i="5" s="1"/>
  <c r="T7340" i="5" s="1"/>
  <c r="P7340" i="5"/>
  <c r="Q7339" i="5"/>
  <c r="S7339" i="5" s="1"/>
  <c r="T7339" i="5" s="1"/>
  <c r="P7339" i="5"/>
  <c r="P7329" i="5"/>
  <c r="P7328" i="5"/>
  <c r="Q7327" i="5"/>
  <c r="S7327" i="5" s="1"/>
  <c r="T7327" i="5" s="1"/>
  <c r="P7327" i="5"/>
  <c r="Q7326" i="5"/>
  <c r="S7326" i="5" s="1"/>
  <c r="T7326" i="5" s="1"/>
  <c r="P7326" i="5"/>
  <c r="P7325" i="5"/>
  <c r="P7324" i="5"/>
  <c r="Q7323" i="5"/>
  <c r="S7323" i="5" s="1"/>
  <c r="T7323" i="5" s="1"/>
  <c r="P7323" i="5"/>
  <c r="Q7322" i="5"/>
  <c r="S7322" i="5" s="1"/>
  <c r="T7322" i="5" s="1"/>
  <c r="P7322" i="5"/>
  <c r="P7321" i="5"/>
  <c r="P7320" i="5"/>
  <c r="Q7319" i="5"/>
  <c r="S7319" i="5" s="1"/>
  <c r="T7319" i="5" s="1"/>
  <c r="P7319" i="5"/>
  <c r="Q7318" i="5"/>
  <c r="S7318" i="5" s="1"/>
  <c r="T7318" i="5" s="1"/>
  <c r="P7318" i="5"/>
  <c r="P7317" i="5"/>
  <c r="P7316" i="5"/>
  <c r="Q7314" i="5"/>
  <c r="S7314" i="5" s="1"/>
  <c r="T7314" i="5" s="1"/>
  <c r="P7314" i="5"/>
  <c r="Q7313" i="5"/>
  <c r="S7313" i="5" s="1"/>
  <c r="T7313" i="5" s="1"/>
  <c r="P7313" i="5"/>
  <c r="P7312" i="5"/>
  <c r="P7311" i="5"/>
  <c r="Q7310" i="5"/>
  <c r="S7310" i="5" s="1"/>
  <c r="T7310" i="5" s="1"/>
  <c r="P7310" i="5"/>
  <c r="Q7309" i="5"/>
  <c r="S7309" i="5" s="1"/>
  <c r="T7309" i="5" s="1"/>
  <c r="P7309" i="5"/>
  <c r="P7308" i="5"/>
  <c r="P7307" i="5"/>
  <c r="Q7306" i="5"/>
  <c r="S7306" i="5" s="1"/>
  <c r="T7306" i="5" s="1"/>
  <c r="P7306" i="5"/>
  <c r="Q7305" i="5"/>
  <c r="S7305" i="5" s="1"/>
  <c r="T7305" i="5" s="1"/>
  <c r="P7305" i="5"/>
  <c r="P7304" i="5"/>
  <c r="P7303" i="5"/>
  <c r="Q7302" i="5"/>
  <c r="S7302" i="5" s="1"/>
  <c r="T7302" i="5" s="1"/>
  <c r="P7302" i="5"/>
  <c r="Q7301" i="5"/>
  <c r="S7301" i="5" s="1"/>
  <c r="T7301" i="5" s="1"/>
  <c r="P7301" i="5"/>
  <c r="P7291" i="5"/>
  <c r="P7290" i="5"/>
  <c r="Q7289" i="5"/>
  <c r="P7289" i="5"/>
  <c r="Q7288" i="5"/>
  <c r="P7288" i="5"/>
  <c r="P7287" i="5"/>
  <c r="P7286" i="5"/>
  <c r="Q7285" i="5"/>
  <c r="S7285" i="5" s="1"/>
  <c r="T7285" i="5" s="1"/>
  <c r="P7285" i="5"/>
  <c r="Q7284" i="5"/>
  <c r="P7284" i="5"/>
  <c r="P7283" i="5"/>
  <c r="P7282" i="5"/>
  <c r="Q7281" i="5"/>
  <c r="S7281" i="5" s="1"/>
  <c r="T7281" i="5" s="1"/>
  <c r="P7281" i="5"/>
  <c r="Q7280" i="5"/>
  <c r="P7280" i="5"/>
  <c r="P7279" i="5"/>
  <c r="P7278" i="5"/>
  <c r="Q7276" i="5"/>
  <c r="S7276" i="5" s="1"/>
  <c r="T7276" i="5" s="1"/>
  <c r="P7276" i="5"/>
  <c r="Q7275" i="5"/>
  <c r="P7275" i="5"/>
  <c r="P7274" i="5"/>
  <c r="P7273" i="5"/>
  <c r="Q7272" i="5"/>
  <c r="S7272" i="5" s="1"/>
  <c r="T7272" i="5" s="1"/>
  <c r="P7272" i="5"/>
  <c r="Q7271" i="5"/>
  <c r="P7271" i="5"/>
  <c r="P7270" i="5"/>
  <c r="P7269" i="5"/>
  <c r="Q7268" i="5"/>
  <c r="S7268" i="5" s="1"/>
  <c r="T7268" i="5" s="1"/>
  <c r="P7268" i="5"/>
  <c r="Q7267" i="5"/>
  <c r="P7267" i="5"/>
  <c r="P7266" i="5"/>
  <c r="P7265" i="5"/>
  <c r="Q7264" i="5"/>
  <c r="S7264" i="5" s="1"/>
  <c r="T7264" i="5" s="1"/>
  <c r="P7264" i="5"/>
  <c r="Q7263" i="5"/>
  <c r="P7263" i="5"/>
  <c r="P7253" i="5"/>
  <c r="P7252" i="5"/>
  <c r="Q7251" i="5"/>
  <c r="S7251" i="5" s="1"/>
  <c r="T7251" i="5" s="1"/>
  <c r="P7251" i="5"/>
  <c r="Q7250" i="5"/>
  <c r="S7250" i="5" s="1"/>
  <c r="T7250" i="5" s="1"/>
  <c r="P7250" i="5"/>
  <c r="P7249" i="5"/>
  <c r="P7248" i="5"/>
  <c r="Q7247" i="5"/>
  <c r="S7247" i="5" s="1"/>
  <c r="T7247" i="5" s="1"/>
  <c r="P7247" i="5"/>
  <c r="Q7246" i="5"/>
  <c r="S7246" i="5" s="1"/>
  <c r="T7246" i="5" s="1"/>
  <c r="P7246" i="5"/>
  <c r="P7245" i="5"/>
  <c r="P7244" i="5"/>
  <c r="Q7243" i="5"/>
  <c r="S7243" i="5" s="1"/>
  <c r="T7243" i="5" s="1"/>
  <c r="P7243" i="5"/>
  <c r="Q7242" i="5"/>
  <c r="S7242" i="5" s="1"/>
  <c r="T7242" i="5" s="1"/>
  <c r="P7242" i="5"/>
  <c r="P7241" i="5"/>
  <c r="P7240" i="5"/>
  <c r="Q7238" i="5"/>
  <c r="S7238" i="5" s="1"/>
  <c r="T7238" i="5" s="1"/>
  <c r="P7238" i="5"/>
  <c r="Q7237" i="5"/>
  <c r="S7237" i="5" s="1"/>
  <c r="T7237" i="5" s="1"/>
  <c r="P7237" i="5"/>
  <c r="P7236" i="5"/>
  <c r="P7235" i="5"/>
  <c r="Q7234" i="5"/>
  <c r="S7234" i="5" s="1"/>
  <c r="T7234" i="5" s="1"/>
  <c r="P7234" i="5"/>
  <c r="Q7233" i="5"/>
  <c r="S7233" i="5" s="1"/>
  <c r="T7233" i="5" s="1"/>
  <c r="P7233" i="5"/>
  <c r="P7232" i="5"/>
  <c r="P7231" i="5"/>
  <c r="Q7230" i="5"/>
  <c r="S7230" i="5" s="1"/>
  <c r="T7230" i="5" s="1"/>
  <c r="P7230" i="5"/>
  <c r="Q7229" i="5"/>
  <c r="S7229" i="5" s="1"/>
  <c r="T7229" i="5" s="1"/>
  <c r="P7229" i="5"/>
  <c r="P7228" i="5"/>
  <c r="P7227" i="5"/>
  <c r="Q7226" i="5"/>
  <c r="S7226" i="5" s="1"/>
  <c r="T7226" i="5" s="1"/>
  <c r="P7226" i="5"/>
  <c r="Q7225" i="5"/>
  <c r="S7225" i="5" s="1"/>
  <c r="T7225" i="5" s="1"/>
  <c r="P7225" i="5"/>
  <c r="P7215" i="5"/>
  <c r="P7214" i="5"/>
  <c r="Q7213" i="5"/>
  <c r="P7213" i="5"/>
  <c r="Q7212" i="5"/>
  <c r="S7212" i="5" s="1"/>
  <c r="T7212" i="5" s="1"/>
  <c r="P7212" i="5"/>
  <c r="P7211" i="5"/>
  <c r="P7210" i="5"/>
  <c r="Q7209" i="5"/>
  <c r="P7209" i="5"/>
  <c r="Q7208" i="5"/>
  <c r="S7208" i="5" s="1"/>
  <c r="T7208" i="5" s="1"/>
  <c r="P7208" i="5"/>
  <c r="P7207" i="5"/>
  <c r="P7206" i="5"/>
  <c r="Q7205" i="5"/>
  <c r="P7205" i="5"/>
  <c r="Q7204" i="5"/>
  <c r="S7204" i="5" s="1"/>
  <c r="T7204" i="5" s="1"/>
  <c r="P7204" i="5"/>
  <c r="P7203" i="5"/>
  <c r="P7202" i="5"/>
  <c r="Q7200" i="5"/>
  <c r="P7200" i="5"/>
  <c r="Q7199" i="5"/>
  <c r="S7199" i="5" s="1"/>
  <c r="T7199" i="5" s="1"/>
  <c r="P7199" i="5"/>
  <c r="P7198" i="5"/>
  <c r="P7197" i="5"/>
  <c r="Q7196" i="5"/>
  <c r="P7196" i="5"/>
  <c r="Q7195" i="5"/>
  <c r="S7195" i="5" s="1"/>
  <c r="T7195" i="5" s="1"/>
  <c r="P7195" i="5"/>
  <c r="P7194" i="5"/>
  <c r="P7193" i="5"/>
  <c r="Q7192" i="5"/>
  <c r="P7192" i="5"/>
  <c r="Q7191" i="5"/>
  <c r="S7191" i="5" s="1"/>
  <c r="T7191" i="5" s="1"/>
  <c r="P7191" i="5"/>
  <c r="P7190" i="5"/>
  <c r="P7189" i="5"/>
  <c r="Q7188" i="5"/>
  <c r="P7188" i="5"/>
  <c r="Q7187" i="5"/>
  <c r="S7187" i="5" s="1"/>
  <c r="T7187" i="5" s="1"/>
  <c r="P7187" i="5"/>
  <c r="P7177" i="5"/>
  <c r="P7176" i="5"/>
  <c r="Q7175" i="5"/>
  <c r="P7175" i="5"/>
  <c r="Q7174" i="5"/>
  <c r="P7174" i="5"/>
  <c r="P7173" i="5"/>
  <c r="P7172" i="5"/>
  <c r="Q7171" i="5"/>
  <c r="P7171" i="5"/>
  <c r="Q7170" i="5"/>
  <c r="P7170" i="5"/>
  <c r="P7169" i="5"/>
  <c r="P7168" i="5"/>
  <c r="Q7167" i="5"/>
  <c r="P7167" i="5"/>
  <c r="Q7166" i="5"/>
  <c r="P7166" i="5"/>
  <c r="P7165" i="5"/>
  <c r="P7164" i="5"/>
  <c r="Q7162" i="5"/>
  <c r="P7162" i="5"/>
  <c r="Q7161" i="5"/>
  <c r="P7161" i="5"/>
  <c r="P7160" i="5"/>
  <c r="P7159" i="5"/>
  <c r="Q7158" i="5"/>
  <c r="P7158" i="5"/>
  <c r="Q7157" i="5"/>
  <c r="P7157" i="5"/>
  <c r="P7156" i="5"/>
  <c r="P7155" i="5"/>
  <c r="Q7154" i="5"/>
  <c r="P7154" i="5"/>
  <c r="Q7153" i="5"/>
  <c r="P7153" i="5"/>
  <c r="P7152" i="5"/>
  <c r="P7151" i="5"/>
  <c r="Q7150" i="5"/>
  <c r="P7150" i="5"/>
  <c r="Q7149" i="5"/>
  <c r="P7149" i="5"/>
  <c r="P7139" i="5"/>
  <c r="P7138" i="5"/>
  <c r="Q7137" i="5"/>
  <c r="S7137" i="5" s="1"/>
  <c r="T7137" i="5" s="1"/>
  <c r="P7137" i="5"/>
  <c r="Q7136" i="5"/>
  <c r="P7136" i="5"/>
  <c r="P7135" i="5"/>
  <c r="P7134" i="5"/>
  <c r="Q7133" i="5"/>
  <c r="S7133" i="5" s="1"/>
  <c r="T7133" i="5" s="1"/>
  <c r="P7133" i="5"/>
  <c r="Q7132" i="5"/>
  <c r="P7132" i="5"/>
  <c r="P7131" i="5"/>
  <c r="P7130" i="5"/>
  <c r="Q7129" i="5"/>
  <c r="S7129" i="5" s="1"/>
  <c r="T7129" i="5" s="1"/>
  <c r="P7129" i="5"/>
  <c r="Q7128" i="5"/>
  <c r="P7128" i="5"/>
  <c r="P7127" i="5"/>
  <c r="P7126" i="5"/>
  <c r="Q7124" i="5"/>
  <c r="S7124" i="5" s="1"/>
  <c r="T7124" i="5" s="1"/>
  <c r="P7124" i="5"/>
  <c r="Q7123" i="5"/>
  <c r="P7123" i="5"/>
  <c r="P7122" i="5"/>
  <c r="P7121" i="5"/>
  <c r="Q7120" i="5"/>
  <c r="P7120" i="5"/>
  <c r="Q7119" i="5"/>
  <c r="S7119" i="5" s="1"/>
  <c r="T7119" i="5" s="1"/>
  <c r="P7119" i="5"/>
  <c r="P7118" i="5"/>
  <c r="P7117" i="5"/>
  <c r="Q7116" i="5"/>
  <c r="P7116" i="5"/>
  <c r="Q7115" i="5"/>
  <c r="S7115" i="5" s="1"/>
  <c r="T7115" i="5" s="1"/>
  <c r="P7115" i="5"/>
  <c r="P7114" i="5"/>
  <c r="P7113" i="5"/>
  <c r="Q7112" i="5"/>
  <c r="P7112" i="5"/>
  <c r="Q7111" i="5"/>
  <c r="S7111" i="5" s="1"/>
  <c r="T7111" i="5" s="1"/>
  <c r="P7111" i="5"/>
  <c r="P7101" i="5"/>
  <c r="P7100" i="5"/>
  <c r="Q7099" i="5"/>
  <c r="P7099" i="5"/>
  <c r="Q7098" i="5"/>
  <c r="P7098" i="5"/>
  <c r="P7097" i="5"/>
  <c r="P7096" i="5"/>
  <c r="Q7095" i="5"/>
  <c r="P7095" i="5"/>
  <c r="Q7094" i="5"/>
  <c r="P7094" i="5"/>
  <c r="P7093" i="5"/>
  <c r="P7092" i="5"/>
  <c r="Q7091" i="5"/>
  <c r="P7091" i="5"/>
  <c r="Q7090" i="5"/>
  <c r="P7090" i="5"/>
  <c r="P7089" i="5"/>
  <c r="P7088" i="5"/>
  <c r="Q7086" i="5"/>
  <c r="P7086" i="5"/>
  <c r="Q7085" i="5"/>
  <c r="P7085" i="5"/>
  <c r="P7084" i="5"/>
  <c r="P7083" i="5"/>
  <c r="Q7082" i="5"/>
  <c r="P7082" i="5"/>
  <c r="Q7081" i="5"/>
  <c r="P7081" i="5"/>
  <c r="P7080" i="5"/>
  <c r="P7079" i="5"/>
  <c r="Q7078" i="5"/>
  <c r="P7078" i="5"/>
  <c r="Q7077" i="5"/>
  <c r="P7077" i="5"/>
  <c r="P7076" i="5"/>
  <c r="P7075" i="5"/>
  <c r="Q7074" i="5"/>
  <c r="P7074" i="5"/>
  <c r="Q7073" i="5"/>
  <c r="P7073" i="5"/>
  <c r="P7063" i="5"/>
  <c r="P7062" i="5"/>
  <c r="Q7061" i="5"/>
  <c r="S7061" i="5" s="1"/>
  <c r="T7061" i="5" s="1"/>
  <c r="P7061" i="5"/>
  <c r="Q7060" i="5"/>
  <c r="P7060" i="5"/>
  <c r="P7059" i="5"/>
  <c r="P7058" i="5"/>
  <c r="Q7057" i="5"/>
  <c r="S7057" i="5" s="1"/>
  <c r="T7057" i="5" s="1"/>
  <c r="P7057" i="5"/>
  <c r="Q7056" i="5"/>
  <c r="P7056" i="5"/>
  <c r="P7055" i="5"/>
  <c r="P7054" i="5"/>
  <c r="Q7053" i="5"/>
  <c r="S7053" i="5" s="1"/>
  <c r="T7053" i="5" s="1"/>
  <c r="P7053" i="5"/>
  <c r="Q7052" i="5"/>
  <c r="P7052" i="5"/>
  <c r="P7051" i="5"/>
  <c r="P7050" i="5"/>
  <c r="Q7048" i="5"/>
  <c r="S7048" i="5" s="1"/>
  <c r="T7048" i="5" s="1"/>
  <c r="P7048" i="5"/>
  <c r="Q7047" i="5"/>
  <c r="P7047" i="5"/>
  <c r="P7046" i="5"/>
  <c r="P7045" i="5"/>
  <c r="Q7044" i="5"/>
  <c r="S7044" i="5" s="1"/>
  <c r="T7044" i="5" s="1"/>
  <c r="P7044" i="5"/>
  <c r="Q7043" i="5"/>
  <c r="P7043" i="5"/>
  <c r="P7042" i="5"/>
  <c r="P7041" i="5"/>
  <c r="Q7040" i="5"/>
  <c r="S7040" i="5" s="1"/>
  <c r="T7040" i="5" s="1"/>
  <c r="P7040" i="5"/>
  <c r="Q7039" i="5"/>
  <c r="P7039" i="5"/>
  <c r="P7038" i="5"/>
  <c r="P7037" i="5"/>
  <c r="Q7036" i="5"/>
  <c r="S7036" i="5" s="1"/>
  <c r="T7036" i="5" s="1"/>
  <c r="P7036" i="5"/>
  <c r="Q7035" i="5"/>
  <c r="P7035" i="5"/>
  <c r="P7025" i="5"/>
  <c r="P7024" i="5"/>
  <c r="Q7023" i="5"/>
  <c r="S7023" i="5" s="1"/>
  <c r="T7023" i="5" s="1"/>
  <c r="P7023" i="5"/>
  <c r="Q7022" i="5"/>
  <c r="S7022" i="5" s="1"/>
  <c r="T7022" i="5" s="1"/>
  <c r="P7022" i="5"/>
  <c r="P7021" i="5"/>
  <c r="P7020" i="5"/>
  <c r="Q7019" i="5"/>
  <c r="S7019" i="5" s="1"/>
  <c r="T7019" i="5" s="1"/>
  <c r="P7019" i="5"/>
  <c r="Q7018" i="5"/>
  <c r="S7018" i="5" s="1"/>
  <c r="T7018" i="5" s="1"/>
  <c r="P7018" i="5"/>
  <c r="P7017" i="5"/>
  <c r="P7016" i="5"/>
  <c r="Q7015" i="5"/>
  <c r="S7015" i="5" s="1"/>
  <c r="T7015" i="5" s="1"/>
  <c r="P7015" i="5"/>
  <c r="Q7014" i="5"/>
  <c r="S7014" i="5" s="1"/>
  <c r="T7014" i="5" s="1"/>
  <c r="P7014" i="5"/>
  <c r="P7013" i="5"/>
  <c r="P7012" i="5"/>
  <c r="Q7010" i="5"/>
  <c r="S7010" i="5" s="1"/>
  <c r="T7010" i="5" s="1"/>
  <c r="P7010" i="5"/>
  <c r="Q7009" i="5"/>
  <c r="S7009" i="5" s="1"/>
  <c r="T7009" i="5" s="1"/>
  <c r="P7009" i="5"/>
  <c r="P7008" i="5"/>
  <c r="P7007" i="5"/>
  <c r="Q7006" i="5"/>
  <c r="S7006" i="5" s="1"/>
  <c r="T7006" i="5" s="1"/>
  <c r="P7006" i="5"/>
  <c r="Q7005" i="5"/>
  <c r="S7005" i="5" s="1"/>
  <c r="T7005" i="5" s="1"/>
  <c r="P7005" i="5"/>
  <c r="P7004" i="5"/>
  <c r="P7003" i="5"/>
  <c r="Q7002" i="5"/>
  <c r="S7002" i="5" s="1"/>
  <c r="T7002" i="5" s="1"/>
  <c r="P7002" i="5"/>
  <c r="Q7001" i="5"/>
  <c r="S7001" i="5" s="1"/>
  <c r="T7001" i="5" s="1"/>
  <c r="P7001" i="5"/>
  <c r="P7000" i="5"/>
  <c r="P6999" i="5"/>
  <c r="Q6998" i="5"/>
  <c r="S6998" i="5" s="1"/>
  <c r="T6998" i="5" s="1"/>
  <c r="P6998" i="5"/>
  <c r="Q6997" i="5"/>
  <c r="S6997" i="5" s="1"/>
  <c r="T6997" i="5" s="1"/>
  <c r="P6997" i="5"/>
  <c r="P6987" i="5"/>
  <c r="P6986" i="5"/>
  <c r="Q6985" i="5"/>
  <c r="P6985" i="5"/>
  <c r="Q6984" i="5"/>
  <c r="S6984" i="5" s="1"/>
  <c r="T6984" i="5" s="1"/>
  <c r="P6984" i="5"/>
  <c r="P6983" i="5"/>
  <c r="P6982" i="5"/>
  <c r="Q6981" i="5"/>
  <c r="P6981" i="5"/>
  <c r="Q6980" i="5"/>
  <c r="P6980" i="5"/>
  <c r="P6979" i="5"/>
  <c r="P6978" i="5"/>
  <c r="Q6977" i="5"/>
  <c r="P6977" i="5"/>
  <c r="Q6976" i="5"/>
  <c r="P6976" i="5"/>
  <c r="P6975" i="5"/>
  <c r="P6974" i="5"/>
  <c r="Q6972" i="5"/>
  <c r="P6972" i="5"/>
  <c r="Q6971" i="5"/>
  <c r="P6971" i="5"/>
  <c r="P6970" i="5"/>
  <c r="P6969" i="5"/>
  <c r="Q6968" i="5"/>
  <c r="P6968" i="5"/>
  <c r="Q6967" i="5"/>
  <c r="P6967" i="5"/>
  <c r="P6966" i="5"/>
  <c r="P6965" i="5"/>
  <c r="Q6964" i="5"/>
  <c r="P6964" i="5"/>
  <c r="Q6963" i="5"/>
  <c r="P6963" i="5"/>
  <c r="P6962" i="5"/>
  <c r="P6961" i="5"/>
  <c r="Q6960" i="5"/>
  <c r="P6960" i="5"/>
  <c r="Q6959" i="5"/>
  <c r="P6959" i="5"/>
  <c r="P6949" i="5"/>
  <c r="Q6948" i="5"/>
  <c r="S6948" i="5" s="1"/>
  <c r="T6948" i="5" s="1"/>
  <c r="P6948" i="5"/>
  <c r="Q6947" i="5"/>
  <c r="P6947" i="5"/>
  <c r="Q6946" i="5"/>
  <c r="P6946" i="5"/>
  <c r="P6945" i="5"/>
  <c r="Q6944" i="5"/>
  <c r="S6944" i="5" s="1"/>
  <c r="T6944" i="5" s="1"/>
  <c r="P6944" i="5"/>
  <c r="Q6943" i="5"/>
  <c r="P6943" i="5"/>
  <c r="Q6942" i="5"/>
  <c r="P6942" i="5"/>
  <c r="P6941" i="5"/>
  <c r="Q6940" i="5"/>
  <c r="S6940" i="5" s="1"/>
  <c r="T6940" i="5" s="1"/>
  <c r="P6940" i="5"/>
  <c r="Q6939" i="5"/>
  <c r="P6939" i="5"/>
  <c r="Q6938" i="5"/>
  <c r="P6938" i="5"/>
  <c r="P6937" i="5"/>
  <c r="Q6936" i="5"/>
  <c r="S6936" i="5" s="1"/>
  <c r="T6936" i="5" s="1"/>
  <c r="P6936" i="5"/>
  <c r="Q6934" i="5"/>
  <c r="P6934" i="5"/>
  <c r="Q6933" i="5"/>
  <c r="P6933" i="5"/>
  <c r="P6932" i="5"/>
  <c r="Q6931" i="5"/>
  <c r="S6931" i="5" s="1"/>
  <c r="T6931" i="5" s="1"/>
  <c r="P6931" i="5"/>
  <c r="Q6930" i="5"/>
  <c r="P6930" i="5"/>
  <c r="Q6929" i="5"/>
  <c r="P6929" i="5"/>
  <c r="P6928" i="5"/>
  <c r="Q6927" i="5"/>
  <c r="S6927" i="5" s="1"/>
  <c r="T6927" i="5" s="1"/>
  <c r="P6927" i="5"/>
  <c r="Q6926" i="5"/>
  <c r="P6926" i="5"/>
  <c r="Q6925" i="5"/>
  <c r="P6925" i="5"/>
  <c r="P6924" i="5"/>
  <c r="Q6923" i="5"/>
  <c r="S6923" i="5" s="1"/>
  <c r="T6923" i="5" s="1"/>
  <c r="P6923" i="5"/>
  <c r="Q6922" i="5"/>
  <c r="P6922" i="5"/>
  <c r="Q6921" i="5"/>
  <c r="P6921" i="5"/>
  <c r="Q6911" i="5"/>
  <c r="P6911" i="5"/>
  <c r="Q6910" i="5"/>
  <c r="S6910" i="5" s="1"/>
  <c r="T6910" i="5" s="1"/>
  <c r="P6910" i="5"/>
  <c r="Q6909" i="5"/>
  <c r="S6909" i="5" s="1"/>
  <c r="T6909" i="5" s="1"/>
  <c r="P6909" i="5"/>
  <c r="P6908" i="5"/>
  <c r="Q6907" i="5"/>
  <c r="P6907" i="5"/>
  <c r="Q6906" i="5"/>
  <c r="S6906" i="5" s="1"/>
  <c r="T6906" i="5" s="1"/>
  <c r="P6906" i="5"/>
  <c r="Q6905" i="5"/>
  <c r="S6905" i="5" s="1"/>
  <c r="T6905" i="5" s="1"/>
  <c r="P6905" i="5"/>
  <c r="P6904" i="5"/>
  <c r="Q6903" i="5"/>
  <c r="P6903" i="5"/>
  <c r="Q6902" i="5"/>
  <c r="S6902" i="5" s="1"/>
  <c r="T6902" i="5" s="1"/>
  <c r="P6902" i="5"/>
  <c r="Q6901" i="5"/>
  <c r="S6901" i="5" s="1"/>
  <c r="T6901" i="5" s="1"/>
  <c r="P6901" i="5"/>
  <c r="P6900" i="5"/>
  <c r="Q6899" i="5"/>
  <c r="P6899" i="5"/>
  <c r="Q6898" i="5"/>
  <c r="S6898" i="5" s="1"/>
  <c r="T6898" i="5" s="1"/>
  <c r="P6898" i="5"/>
  <c r="Q6896" i="5"/>
  <c r="S6896" i="5" s="1"/>
  <c r="T6896" i="5" s="1"/>
  <c r="P6896" i="5"/>
  <c r="P6895" i="5"/>
  <c r="Q6894" i="5"/>
  <c r="P6894" i="5"/>
  <c r="Q6893" i="5"/>
  <c r="S6893" i="5" s="1"/>
  <c r="T6893" i="5" s="1"/>
  <c r="P6893" i="5"/>
  <c r="Q6892" i="5"/>
  <c r="S6892" i="5" s="1"/>
  <c r="T6892" i="5" s="1"/>
  <c r="P6892" i="5"/>
  <c r="P6891" i="5"/>
  <c r="Q6890" i="5"/>
  <c r="P6890" i="5"/>
  <c r="Q6889" i="5"/>
  <c r="S6889" i="5" s="1"/>
  <c r="T6889" i="5" s="1"/>
  <c r="P6889" i="5"/>
  <c r="Q6888" i="5"/>
  <c r="S6888" i="5" s="1"/>
  <c r="T6888" i="5" s="1"/>
  <c r="P6888" i="5"/>
  <c r="P6887" i="5"/>
  <c r="Q6886" i="5"/>
  <c r="P6886" i="5"/>
  <c r="Q6885" i="5"/>
  <c r="S6885" i="5" s="1"/>
  <c r="T6885" i="5" s="1"/>
  <c r="P6885" i="5"/>
  <c r="Q6884" i="5"/>
  <c r="S6884" i="5" s="1"/>
  <c r="T6884" i="5" s="1"/>
  <c r="P6884" i="5"/>
  <c r="P6883" i="5"/>
  <c r="Q6873" i="5"/>
  <c r="P6873" i="5"/>
  <c r="Q6872" i="5"/>
  <c r="P6872" i="5"/>
  <c r="Q6871" i="5"/>
  <c r="S6871" i="5" s="1"/>
  <c r="T6871" i="5" s="1"/>
  <c r="P6871" i="5"/>
  <c r="P6870" i="5"/>
  <c r="Q6869" i="5"/>
  <c r="P6869" i="5"/>
  <c r="Q6868" i="5"/>
  <c r="P6868" i="5"/>
  <c r="Q6867" i="5"/>
  <c r="S6867" i="5" s="1"/>
  <c r="T6867" i="5" s="1"/>
  <c r="P6867" i="5"/>
  <c r="P6866" i="5"/>
  <c r="Q6865" i="5"/>
  <c r="P6865" i="5"/>
  <c r="Q6864" i="5"/>
  <c r="P6864" i="5"/>
  <c r="Q6863" i="5"/>
  <c r="S6863" i="5" s="1"/>
  <c r="T6863" i="5" s="1"/>
  <c r="P6863" i="5"/>
  <c r="P6862" i="5"/>
  <c r="Q6861" i="5"/>
  <c r="P6861" i="5"/>
  <c r="Q6860" i="5"/>
  <c r="P6860" i="5"/>
  <c r="Q6858" i="5"/>
  <c r="S6858" i="5" s="1"/>
  <c r="T6858" i="5" s="1"/>
  <c r="P6858" i="5"/>
  <c r="P6857" i="5"/>
  <c r="Q6856" i="5"/>
  <c r="P6856" i="5"/>
  <c r="Q6855" i="5"/>
  <c r="P6855" i="5"/>
  <c r="Q6854" i="5"/>
  <c r="S6854" i="5" s="1"/>
  <c r="T6854" i="5" s="1"/>
  <c r="P6854" i="5"/>
  <c r="P6853" i="5"/>
  <c r="Q6852" i="5"/>
  <c r="P6852" i="5"/>
  <c r="Q6851" i="5"/>
  <c r="P6851" i="5"/>
  <c r="Q6850" i="5"/>
  <c r="S6850" i="5" s="1"/>
  <c r="T6850" i="5" s="1"/>
  <c r="P6850" i="5"/>
  <c r="P6849" i="5"/>
  <c r="Q6848" i="5"/>
  <c r="P6848" i="5"/>
  <c r="Q6847" i="5"/>
  <c r="P6847" i="5"/>
  <c r="Q6846" i="5"/>
  <c r="S6846" i="5" s="1"/>
  <c r="T6846" i="5" s="1"/>
  <c r="P6846" i="5"/>
  <c r="P6845" i="5"/>
  <c r="Q6835" i="5"/>
  <c r="S6835" i="5" s="1"/>
  <c r="T6835" i="5" s="1"/>
  <c r="P6835" i="5"/>
  <c r="Q6834" i="5"/>
  <c r="P6834" i="5"/>
  <c r="Q6833" i="5"/>
  <c r="P6833" i="5"/>
  <c r="P6832" i="5"/>
  <c r="Q6831" i="5"/>
  <c r="S6831" i="5" s="1"/>
  <c r="T6831" i="5" s="1"/>
  <c r="P6831" i="5"/>
  <c r="Q6830" i="5"/>
  <c r="P6830" i="5"/>
  <c r="Q6829" i="5"/>
  <c r="P6829" i="5"/>
  <c r="P6828" i="5"/>
  <c r="Q6827" i="5"/>
  <c r="S6827" i="5" s="1"/>
  <c r="T6827" i="5" s="1"/>
  <c r="P6827" i="5"/>
  <c r="Q6826" i="5"/>
  <c r="P6826" i="5"/>
  <c r="Q6825" i="5"/>
  <c r="P6825" i="5"/>
  <c r="P6824" i="5"/>
  <c r="Q6823" i="5"/>
  <c r="S6823" i="5" s="1"/>
  <c r="T6823" i="5" s="1"/>
  <c r="P6823" i="5"/>
  <c r="Q6822" i="5"/>
  <c r="P6822" i="5"/>
  <c r="Q6820" i="5"/>
  <c r="P6820" i="5"/>
  <c r="P6819" i="5"/>
  <c r="Q6818" i="5"/>
  <c r="S6818" i="5" s="1"/>
  <c r="T6818" i="5" s="1"/>
  <c r="P6818" i="5"/>
  <c r="Q6817" i="5"/>
  <c r="P6817" i="5"/>
  <c r="Q6816" i="5"/>
  <c r="P6816" i="5"/>
  <c r="P6815" i="5"/>
  <c r="Q6814" i="5"/>
  <c r="S6814" i="5" s="1"/>
  <c r="T6814" i="5" s="1"/>
  <c r="P6814" i="5"/>
  <c r="Q6813" i="5"/>
  <c r="P6813" i="5"/>
  <c r="Q6812" i="5"/>
  <c r="P6812" i="5"/>
  <c r="P6811" i="5"/>
  <c r="Q6810" i="5"/>
  <c r="S6810" i="5" s="1"/>
  <c r="T6810" i="5" s="1"/>
  <c r="P6810" i="5"/>
  <c r="Q6809" i="5"/>
  <c r="P6809" i="5"/>
  <c r="Q6808" i="5"/>
  <c r="P6808" i="5"/>
  <c r="P6807" i="5"/>
  <c r="Q6797" i="5"/>
  <c r="S6797" i="5" s="1"/>
  <c r="T6797" i="5" s="1"/>
  <c r="P6797" i="5"/>
  <c r="Q6796" i="5"/>
  <c r="S6796" i="5" s="1"/>
  <c r="T6796" i="5" s="1"/>
  <c r="P6796" i="5"/>
  <c r="Q6795" i="5"/>
  <c r="P6795" i="5"/>
  <c r="P6794" i="5"/>
  <c r="Q6793" i="5"/>
  <c r="S6793" i="5" s="1"/>
  <c r="T6793" i="5" s="1"/>
  <c r="P6793" i="5"/>
  <c r="Q6792" i="5"/>
  <c r="S6792" i="5" s="1"/>
  <c r="T6792" i="5" s="1"/>
  <c r="P6792" i="5"/>
  <c r="Q6791" i="5"/>
  <c r="P6791" i="5"/>
  <c r="P6790" i="5"/>
  <c r="Q6789" i="5"/>
  <c r="S6789" i="5" s="1"/>
  <c r="T6789" i="5" s="1"/>
  <c r="P6789" i="5"/>
  <c r="Q6788" i="5"/>
  <c r="S6788" i="5" s="1"/>
  <c r="T6788" i="5" s="1"/>
  <c r="P6788" i="5"/>
  <c r="P6787" i="5"/>
  <c r="Q6785" i="5"/>
  <c r="S6785" i="5" s="1"/>
  <c r="T6785" i="5" s="1"/>
  <c r="P6785" i="5"/>
  <c r="Q6784" i="5"/>
  <c r="S6784" i="5" s="1"/>
  <c r="T6784" i="5" s="1"/>
  <c r="P6784" i="5"/>
  <c r="O6782" i="5"/>
  <c r="P6782" i="5"/>
  <c r="Q6780" i="5"/>
  <c r="S6780" i="5" s="1"/>
  <c r="T6780" i="5" s="1"/>
  <c r="P6780" i="5"/>
  <c r="Q6779" i="5"/>
  <c r="S6779" i="5" s="1"/>
  <c r="T6779" i="5" s="1"/>
  <c r="P6779" i="5"/>
  <c r="O6778" i="5"/>
  <c r="P6778" i="5"/>
  <c r="Q6776" i="5"/>
  <c r="S6776" i="5" s="1"/>
  <c r="T6776" i="5" s="1"/>
  <c r="P6776" i="5"/>
  <c r="Q6775" i="5"/>
  <c r="S6775" i="5" s="1"/>
  <c r="T6775" i="5" s="1"/>
  <c r="P6775" i="5"/>
  <c r="O6774" i="5"/>
  <c r="P6774" i="5"/>
  <c r="Q6772" i="5"/>
  <c r="S6772" i="5" s="1"/>
  <c r="T6772" i="5" s="1"/>
  <c r="P6772" i="5"/>
  <c r="Q6771" i="5"/>
  <c r="S6771" i="5" s="1"/>
  <c r="T6771" i="5" s="1"/>
  <c r="P6771" i="5"/>
  <c r="P6770" i="5"/>
  <c r="Q6759" i="5"/>
  <c r="P6759" i="5"/>
  <c r="Q6758" i="5"/>
  <c r="S6758" i="5" s="1"/>
  <c r="T6758" i="5" s="1"/>
  <c r="P6758" i="5"/>
  <c r="P6757" i="5"/>
  <c r="Q6755" i="5"/>
  <c r="P6755" i="5"/>
  <c r="Q6754" i="5"/>
  <c r="S6754" i="5" s="1"/>
  <c r="T6754" i="5" s="1"/>
  <c r="P6754" i="5"/>
  <c r="O6753" i="5"/>
  <c r="P6753" i="5"/>
  <c r="Q6751" i="5"/>
  <c r="P6751" i="5"/>
  <c r="Q6750" i="5"/>
  <c r="S6750" i="5" s="1"/>
  <c r="T6750" i="5" s="1"/>
  <c r="P6750" i="5"/>
  <c r="O6749" i="5"/>
  <c r="P6749" i="5"/>
  <c r="Q6747" i="5"/>
  <c r="P6747" i="5"/>
  <c r="Q6746" i="5"/>
  <c r="S6746" i="5" s="1"/>
  <c r="T6746" i="5" s="1"/>
  <c r="P6746" i="5"/>
  <c r="P6744" i="5"/>
  <c r="Q6742" i="5"/>
  <c r="P6742" i="5"/>
  <c r="Q6741" i="5"/>
  <c r="S6741" i="5" s="1"/>
  <c r="T6741" i="5" s="1"/>
  <c r="P6741" i="5"/>
  <c r="O6740" i="5"/>
  <c r="P6740" i="5"/>
  <c r="Q6738" i="5"/>
  <c r="P6738" i="5"/>
  <c r="Q6737" i="5"/>
  <c r="S6737" i="5" s="1"/>
  <c r="T6737" i="5" s="1"/>
  <c r="P6737" i="5"/>
  <c r="O6736" i="5"/>
  <c r="P6736" i="5"/>
  <c r="Q6734" i="5"/>
  <c r="P6734" i="5"/>
  <c r="Q6733" i="5"/>
  <c r="S6733" i="5" s="1"/>
  <c r="T6733" i="5" s="1"/>
  <c r="P6733" i="5"/>
  <c r="O6732" i="5"/>
  <c r="P6732" i="5"/>
  <c r="Q6721" i="5"/>
  <c r="P6721" i="5"/>
  <c r="Q6720" i="5"/>
  <c r="P6720" i="5"/>
  <c r="P6719" i="5"/>
  <c r="Q6717" i="5"/>
  <c r="P6717" i="5"/>
  <c r="Q6716" i="5"/>
  <c r="P6716" i="5"/>
  <c r="O6715" i="5"/>
  <c r="P6715" i="5"/>
  <c r="Q6713" i="5"/>
  <c r="P6713" i="5"/>
  <c r="Q6712" i="5"/>
  <c r="P6712" i="5"/>
  <c r="O6711" i="5"/>
  <c r="P6711" i="5"/>
  <c r="Q6709" i="5"/>
  <c r="P6709" i="5"/>
  <c r="Q6708" i="5"/>
  <c r="P6708" i="5"/>
  <c r="O6706" i="5"/>
  <c r="P6706" i="5"/>
  <c r="Q6704" i="5"/>
  <c r="P6704" i="5"/>
  <c r="Q6703" i="5"/>
  <c r="P6703" i="5"/>
  <c r="P6702" i="5"/>
  <c r="Q6700" i="5"/>
  <c r="P6700" i="5"/>
  <c r="Q6699" i="5"/>
  <c r="P6699" i="5"/>
  <c r="O6698" i="5"/>
  <c r="P6698" i="5"/>
  <c r="Q6696" i="5"/>
  <c r="P6696" i="5"/>
  <c r="Q6695" i="5"/>
  <c r="P6695" i="5"/>
  <c r="O6694" i="5"/>
  <c r="P6694" i="5"/>
  <c r="Q6683" i="5"/>
  <c r="S6683" i="5" s="1"/>
  <c r="T6683" i="5" s="1"/>
  <c r="P6683" i="5"/>
  <c r="Q6682" i="5"/>
  <c r="P6682" i="5"/>
  <c r="P6681" i="5"/>
  <c r="Q6679" i="5"/>
  <c r="S6679" i="5" s="1"/>
  <c r="T6679" i="5" s="1"/>
  <c r="P6679" i="5"/>
  <c r="Q6678" i="5"/>
  <c r="P6678" i="5"/>
  <c r="P6677" i="5"/>
  <c r="Q6675" i="5"/>
  <c r="S6675" i="5" s="1"/>
  <c r="T6675" i="5" s="1"/>
  <c r="P6675" i="5"/>
  <c r="Q6674" i="5"/>
  <c r="P6674" i="5"/>
  <c r="O6673" i="5"/>
  <c r="P6673" i="5"/>
  <c r="Q6671" i="5"/>
  <c r="S6671" i="5" s="1"/>
  <c r="T6671" i="5" s="1"/>
  <c r="P6671" i="5"/>
  <c r="Q6670" i="5"/>
  <c r="P6670" i="5"/>
  <c r="O6668" i="5"/>
  <c r="P6668" i="5"/>
  <c r="Q6666" i="5"/>
  <c r="S6666" i="5" s="1"/>
  <c r="T6666" i="5" s="1"/>
  <c r="P6666" i="5"/>
  <c r="Q6665" i="5"/>
  <c r="P6665" i="5"/>
  <c r="O6664" i="5"/>
  <c r="P6664" i="5"/>
  <c r="Q6662" i="5"/>
  <c r="S6662" i="5" s="1"/>
  <c r="T6662" i="5" s="1"/>
  <c r="P6662" i="5"/>
  <c r="Q6661" i="5"/>
  <c r="P6661" i="5"/>
  <c r="P6660" i="5"/>
  <c r="Q6658" i="5"/>
  <c r="S6658" i="5" s="1"/>
  <c r="T6658" i="5" s="1"/>
  <c r="P6658" i="5"/>
  <c r="Q6657" i="5"/>
  <c r="P6657" i="5"/>
  <c r="O6656" i="5"/>
  <c r="P6656" i="5"/>
  <c r="Q6645" i="5"/>
  <c r="S6645" i="5" s="1"/>
  <c r="T6645" i="5" s="1"/>
  <c r="P6645" i="5"/>
  <c r="Q6644" i="5"/>
  <c r="S6644" i="5" s="1"/>
  <c r="T6644" i="5" s="1"/>
  <c r="P6644" i="5"/>
  <c r="P6643" i="5"/>
  <c r="Q6641" i="5"/>
  <c r="S6641" i="5" s="1"/>
  <c r="T6641" i="5" s="1"/>
  <c r="P6641" i="5"/>
  <c r="Q6640" i="5"/>
  <c r="S6640" i="5" s="1"/>
  <c r="T6640" i="5" s="1"/>
  <c r="P6640" i="5"/>
  <c r="O6639" i="5"/>
  <c r="P6639" i="5"/>
  <c r="Q6637" i="5"/>
  <c r="S6637" i="5" s="1"/>
  <c r="T6637" i="5" s="1"/>
  <c r="P6637" i="5"/>
  <c r="Q6636" i="5"/>
  <c r="S6636" i="5" s="1"/>
  <c r="T6636" i="5" s="1"/>
  <c r="P6636" i="5"/>
  <c r="P6635" i="5"/>
  <c r="Q6633" i="5"/>
  <c r="S6633" i="5" s="1"/>
  <c r="T6633" i="5" s="1"/>
  <c r="P6633" i="5"/>
  <c r="Q6632" i="5"/>
  <c r="S6632" i="5" s="1"/>
  <c r="T6632" i="5" s="1"/>
  <c r="P6632" i="5"/>
  <c r="O6630" i="5"/>
  <c r="P6630" i="5"/>
  <c r="Q6628" i="5"/>
  <c r="S6628" i="5" s="1"/>
  <c r="T6628" i="5" s="1"/>
  <c r="P6628" i="5"/>
  <c r="Q6627" i="5"/>
  <c r="S6627" i="5" s="1"/>
  <c r="T6627" i="5" s="1"/>
  <c r="P6627" i="5"/>
  <c r="O6626" i="5"/>
  <c r="P6626" i="5"/>
  <c r="Q6624" i="5"/>
  <c r="S6624" i="5" s="1"/>
  <c r="T6624" i="5" s="1"/>
  <c r="P6624" i="5"/>
  <c r="Q6623" i="5"/>
  <c r="S6623" i="5" s="1"/>
  <c r="T6623" i="5" s="1"/>
  <c r="P6623" i="5"/>
  <c r="O6622" i="5"/>
  <c r="P6622" i="5"/>
  <c r="Q6620" i="5"/>
  <c r="S6620" i="5" s="1"/>
  <c r="T6620" i="5" s="1"/>
  <c r="P6620" i="5"/>
  <c r="Q6619" i="5"/>
  <c r="S6619" i="5" s="1"/>
  <c r="T6619" i="5" s="1"/>
  <c r="P6619" i="5"/>
  <c r="P6618" i="5"/>
  <c r="Q6607" i="5"/>
  <c r="P6607" i="5"/>
  <c r="Q6606" i="5"/>
  <c r="S6606" i="5" s="1"/>
  <c r="T6606" i="5" s="1"/>
  <c r="P6606" i="5"/>
  <c r="P6605" i="5"/>
  <c r="Q6603" i="5"/>
  <c r="P6603" i="5"/>
  <c r="Q6602" i="5"/>
  <c r="S6602" i="5" s="1"/>
  <c r="T6602" i="5" s="1"/>
  <c r="P6602" i="5"/>
  <c r="O6601" i="5"/>
  <c r="P6601" i="5"/>
  <c r="Q6599" i="5"/>
  <c r="P6599" i="5"/>
  <c r="Q6598" i="5"/>
  <c r="S6598" i="5" s="1"/>
  <c r="T6598" i="5" s="1"/>
  <c r="P6598" i="5"/>
  <c r="O6597" i="5"/>
  <c r="P6597" i="5"/>
  <c r="Q6595" i="5"/>
  <c r="P6595" i="5"/>
  <c r="Q6594" i="5"/>
  <c r="S6594" i="5" s="1"/>
  <c r="T6594" i="5" s="1"/>
  <c r="P6594" i="5"/>
  <c r="P6592" i="5"/>
  <c r="Q6590" i="5"/>
  <c r="P6590" i="5"/>
  <c r="Q6589" i="5"/>
  <c r="S6589" i="5" s="1"/>
  <c r="T6589" i="5" s="1"/>
  <c r="P6589" i="5"/>
  <c r="O6588" i="5"/>
  <c r="P6588" i="5"/>
  <c r="Q6586" i="5"/>
  <c r="P6586" i="5"/>
  <c r="Q6585" i="5"/>
  <c r="S6585" i="5" s="1"/>
  <c r="T6585" i="5" s="1"/>
  <c r="P6585" i="5"/>
  <c r="O6584" i="5"/>
  <c r="P6584" i="5"/>
  <c r="Q6582" i="5"/>
  <c r="P6582" i="5"/>
  <c r="Q6581" i="5"/>
  <c r="S6581" i="5" s="1"/>
  <c r="T6581" i="5" s="1"/>
  <c r="P6581" i="5"/>
  <c r="O6580" i="5"/>
  <c r="P6580" i="5"/>
  <c r="Q6569" i="5"/>
  <c r="P6569" i="5"/>
  <c r="Q6568" i="5"/>
  <c r="P6568" i="5"/>
  <c r="P6567" i="5"/>
  <c r="Q6565" i="5"/>
  <c r="P6565" i="5"/>
  <c r="Q6564" i="5"/>
  <c r="P6564" i="5"/>
  <c r="O6563" i="5"/>
  <c r="P6563" i="5"/>
  <c r="Q6561" i="5"/>
  <c r="P6561" i="5"/>
  <c r="Q6560" i="5"/>
  <c r="P6560" i="5"/>
  <c r="O6559" i="5"/>
  <c r="P6559" i="5"/>
  <c r="Q6557" i="5"/>
  <c r="P6557" i="5"/>
  <c r="Q6556" i="5"/>
  <c r="P6556" i="5"/>
  <c r="O6554" i="5"/>
  <c r="P6554" i="5"/>
  <c r="Q6552" i="5"/>
  <c r="P6552" i="5"/>
  <c r="Q6551" i="5"/>
  <c r="P6551" i="5"/>
  <c r="P6550" i="5"/>
  <c r="Q6548" i="5"/>
  <c r="P6548" i="5"/>
  <c r="Q6547" i="5"/>
  <c r="P6547" i="5"/>
  <c r="O6546" i="5"/>
  <c r="P6546" i="5"/>
  <c r="Q6544" i="5"/>
  <c r="P6544" i="5"/>
  <c r="Q6543" i="5"/>
  <c r="P6543" i="5"/>
  <c r="O6542" i="5"/>
  <c r="P6542" i="5"/>
  <c r="Q6531" i="5"/>
  <c r="S6531" i="5" s="1"/>
  <c r="T6531" i="5" s="1"/>
  <c r="P6531" i="5"/>
  <c r="Q6530" i="5"/>
  <c r="P6530" i="5"/>
  <c r="P6529" i="5"/>
  <c r="Q6527" i="5"/>
  <c r="S6527" i="5" s="1"/>
  <c r="T6527" i="5" s="1"/>
  <c r="P6527" i="5"/>
  <c r="P6526" i="5"/>
  <c r="O6525" i="5"/>
  <c r="P6525" i="5"/>
  <c r="Q6523" i="5"/>
  <c r="S6523" i="5" s="1"/>
  <c r="T6523" i="5" s="1"/>
  <c r="P6523" i="5"/>
  <c r="P6522" i="5"/>
  <c r="P6521" i="5"/>
  <c r="Q6519" i="5"/>
  <c r="S6519" i="5" s="1"/>
  <c r="T6519" i="5" s="1"/>
  <c r="P6519" i="5"/>
  <c r="P6518" i="5"/>
  <c r="O6516" i="5"/>
  <c r="P6516" i="5"/>
  <c r="Q6514" i="5"/>
  <c r="S6514" i="5" s="1"/>
  <c r="T6514" i="5" s="1"/>
  <c r="P6514" i="5"/>
  <c r="P6513" i="5"/>
  <c r="O6512" i="5"/>
  <c r="P6512" i="5"/>
  <c r="Q6510" i="5"/>
  <c r="S6510" i="5" s="1"/>
  <c r="T6510" i="5" s="1"/>
  <c r="P6510" i="5"/>
  <c r="P6509" i="5"/>
  <c r="P6508" i="5"/>
  <c r="Q6506" i="5"/>
  <c r="S6506" i="5" s="1"/>
  <c r="T6506" i="5" s="1"/>
  <c r="P6506" i="5"/>
  <c r="P6505" i="5"/>
  <c r="O6504" i="5"/>
  <c r="P6504" i="5"/>
  <c r="Q6493" i="5"/>
  <c r="S6493" i="5" s="1"/>
  <c r="T6493" i="5" s="1"/>
  <c r="P6493" i="5"/>
  <c r="P6492" i="5"/>
  <c r="P6491" i="5"/>
  <c r="Q6489" i="5"/>
  <c r="S6489" i="5" s="1"/>
  <c r="T6489" i="5" s="1"/>
  <c r="P6489" i="5"/>
  <c r="P6488" i="5"/>
  <c r="O6487" i="5"/>
  <c r="P6487" i="5"/>
  <c r="Q6485" i="5"/>
  <c r="S6485" i="5" s="1"/>
  <c r="T6485" i="5" s="1"/>
  <c r="P6485" i="5"/>
  <c r="P6484" i="5"/>
  <c r="P6483" i="5"/>
  <c r="Q6481" i="5"/>
  <c r="S6481" i="5" s="1"/>
  <c r="T6481" i="5" s="1"/>
  <c r="P6481" i="5"/>
  <c r="P6480" i="5"/>
  <c r="P6478" i="5"/>
  <c r="Q6476" i="5"/>
  <c r="S6476" i="5" s="1"/>
  <c r="T6476" i="5" s="1"/>
  <c r="P6476" i="5"/>
  <c r="P6475" i="5"/>
  <c r="O6474" i="5"/>
  <c r="P6474" i="5"/>
  <c r="Q6472" i="5"/>
  <c r="S6472" i="5" s="1"/>
  <c r="T6472" i="5" s="1"/>
  <c r="P6472" i="5"/>
  <c r="P6471" i="5"/>
  <c r="O6470" i="5"/>
  <c r="P6470" i="5"/>
  <c r="Q6468" i="5"/>
  <c r="S6468" i="5" s="1"/>
  <c r="T6468" i="5" s="1"/>
  <c r="P6468" i="5"/>
  <c r="P6467" i="5"/>
  <c r="P6466" i="5"/>
  <c r="Q6455" i="5"/>
  <c r="S6455" i="5" s="1"/>
  <c r="T6455" i="5" s="1"/>
  <c r="P6455" i="5"/>
  <c r="P6454" i="5"/>
  <c r="P6453" i="5"/>
  <c r="Q6451" i="5"/>
  <c r="S6451" i="5" s="1"/>
  <c r="T6451" i="5" s="1"/>
  <c r="P6451" i="5"/>
  <c r="P6450" i="5"/>
  <c r="O6449" i="5"/>
  <c r="P6449" i="5"/>
  <c r="Q6447" i="5"/>
  <c r="S6447" i="5" s="1"/>
  <c r="T6447" i="5" s="1"/>
  <c r="P6447" i="5"/>
  <c r="P6446" i="5"/>
  <c r="O6445" i="5"/>
  <c r="P6445" i="5"/>
  <c r="Q6443" i="5"/>
  <c r="S6443" i="5" s="1"/>
  <c r="T6443" i="5" s="1"/>
  <c r="P6443" i="5"/>
  <c r="P6442" i="5"/>
  <c r="P6440" i="5"/>
  <c r="Q6438" i="5"/>
  <c r="S6438" i="5" s="1"/>
  <c r="T6438" i="5" s="1"/>
  <c r="P6438" i="5"/>
  <c r="P6437" i="5"/>
  <c r="P6436" i="5"/>
  <c r="Q6434" i="5"/>
  <c r="S6434" i="5" s="1"/>
  <c r="T6434" i="5" s="1"/>
  <c r="P6434" i="5"/>
  <c r="P6433" i="5"/>
  <c r="P6432" i="5"/>
  <c r="Q6430" i="5"/>
  <c r="S6430" i="5" s="1"/>
  <c r="T6430" i="5" s="1"/>
  <c r="P6430" i="5"/>
  <c r="P6429" i="5"/>
  <c r="O6428" i="5"/>
  <c r="P6428" i="5"/>
  <c r="Q6417" i="5"/>
  <c r="S6417" i="5" s="1"/>
  <c r="T6417" i="5" s="1"/>
  <c r="P6417" i="5"/>
  <c r="P6416" i="5"/>
  <c r="P6415" i="5"/>
  <c r="Q6413" i="5"/>
  <c r="S6413" i="5" s="1"/>
  <c r="T6413" i="5" s="1"/>
  <c r="P6413" i="5"/>
  <c r="P6412" i="5"/>
  <c r="O6411" i="5"/>
  <c r="P6411" i="5"/>
  <c r="Q6409" i="5"/>
  <c r="S6409" i="5" s="1"/>
  <c r="T6409" i="5" s="1"/>
  <c r="P6409" i="5"/>
  <c r="P6408" i="5"/>
  <c r="O6407" i="5"/>
  <c r="P6407" i="5"/>
  <c r="Q6405" i="5"/>
  <c r="S6405" i="5" s="1"/>
  <c r="T6405" i="5" s="1"/>
  <c r="P6405" i="5"/>
  <c r="P6404" i="5"/>
  <c r="O6402" i="5"/>
  <c r="P6402" i="5"/>
  <c r="Q6400" i="5"/>
  <c r="S6400" i="5" s="1"/>
  <c r="T6400" i="5" s="1"/>
  <c r="P6400" i="5"/>
  <c r="P6399" i="5"/>
  <c r="P6398" i="5"/>
  <c r="Q6396" i="5"/>
  <c r="S6396" i="5" s="1"/>
  <c r="T6396" i="5" s="1"/>
  <c r="P6396" i="5"/>
  <c r="P6395" i="5"/>
  <c r="P6394" i="5"/>
  <c r="Q6392" i="5"/>
  <c r="S6392" i="5" s="1"/>
  <c r="T6392" i="5" s="1"/>
  <c r="P6392" i="5"/>
  <c r="P6391" i="5"/>
  <c r="O6390" i="5"/>
  <c r="P6390" i="5"/>
  <c r="Q6379" i="5"/>
  <c r="P6379" i="5"/>
  <c r="P6378" i="5"/>
  <c r="P6377" i="5"/>
  <c r="Q6375" i="5"/>
  <c r="P6375" i="5"/>
  <c r="P6374" i="5"/>
  <c r="P6373" i="5"/>
  <c r="Q6371" i="5"/>
  <c r="P6371" i="5"/>
  <c r="P6370" i="5"/>
  <c r="O6369" i="5"/>
  <c r="P6369" i="5"/>
  <c r="Q6367" i="5"/>
  <c r="P6367" i="5"/>
  <c r="P6366" i="5"/>
  <c r="P6364" i="5"/>
  <c r="Q6362" i="5"/>
  <c r="P6362" i="5"/>
  <c r="P6361" i="5"/>
  <c r="O6360" i="5"/>
  <c r="P6360" i="5"/>
  <c r="Q6358" i="5"/>
  <c r="P6358" i="5"/>
  <c r="P6357" i="5"/>
  <c r="P6356" i="5"/>
  <c r="Q6354" i="5"/>
  <c r="P6354" i="5"/>
  <c r="P6353" i="5"/>
  <c r="P6352" i="5"/>
  <c r="Q6341" i="5"/>
  <c r="P6341" i="5"/>
  <c r="P6340" i="5"/>
  <c r="P6339" i="5"/>
  <c r="Q6337" i="5"/>
  <c r="P6337" i="5"/>
  <c r="P6336" i="5"/>
  <c r="O6335" i="5"/>
  <c r="P6335" i="5"/>
  <c r="Q6333" i="5"/>
  <c r="P6333" i="5"/>
  <c r="P6332" i="5"/>
  <c r="P6331" i="5"/>
  <c r="Q6329" i="5"/>
  <c r="P6329" i="5"/>
  <c r="P6328" i="5"/>
  <c r="O6326" i="5"/>
  <c r="P6326" i="5"/>
  <c r="Q6324" i="5"/>
  <c r="P6324" i="5"/>
  <c r="P6323" i="5"/>
  <c r="P6322" i="5"/>
  <c r="Q6320" i="5"/>
  <c r="P6320" i="5"/>
  <c r="P6319" i="5"/>
  <c r="O6318" i="5"/>
  <c r="P6318" i="5"/>
  <c r="Q6316" i="5"/>
  <c r="P6316" i="5"/>
  <c r="Q6314" i="5"/>
  <c r="S6314" i="5" s="1"/>
  <c r="T6314" i="5" s="1"/>
  <c r="P6314" i="5"/>
  <c r="Q6303" i="5"/>
  <c r="S6303" i="5" s="1"/>
  <c r="T6303" i="5" s="1"/>
  <c r="P6303" i="5"/>
  <c r="P6301" i="5"/>
  <c r="Q6299" i="5"/>
  <c r="S6299" i="5" s="1"/>
  <c r="T6299" i="5" s="1"/>
  <c r="P6299" i="5"/>
  <c r="Q6297" i="5"/>
  <c r="S6297" i="5" s="1"/>
  <c r="T6297" i="5" s="1"/>
  <c r="P6297" i="5"/>
  <c r="Q6295" i="5"/>
  <c r="S6295" i="5" s="1"/>
  <c r="T6295" i="5" s="1"/>
  <c r="P6295" i="5"/>
  <c r="Q6293" i="5"/>
  <c r="S6293" i="5" s="1"/>
  <c r="T6293" i="5" s="1"/>
  <c r="P6293" i="5"/>
  <c r="Q6291" i="5"/>
  <c r="S6291" i="5" s="1"/>
  <c r="T6291" i="5" s="1"/>
  <c r="P6291" i="5"/>
  <c r="Q6288" i="5"/>
  <c r="S6288" i="5" s="1"/>
  <c r="T6288" i="5" s="1"/>
  <c r="P6288" i="5"/>
  <c r="Q6286" i="5"/>
  <c r="S6286" i="5" s="1"/>
  <c r="T6286" i="5" s="1"/>
  <c r="P6286" i="5"/>
  <c r="Q6284" i="5"/>
  <c r="S6284" i="5" s="1"/>
  <c r="T6284" i="5" s="1"/>
  <c r="P6284" i="5"/>
  <c r="Q6282" i="5"/>
  <c r="S6282" i="5" s="1"/>
  <c r="T6282" i="5" s="1"/>
  <c r="P6282" i="5"/>
  <c r="Q6280" i="5"/>
  <c r="S6280" i="5" s="1"/>
  <c r="T6280" i="5" s="1"/>
  <c r="P6280" i="5"/>
  <c r="Q6278" i="5"/>
  <c r="S6278" i="5" s="1"/>
  <c r="T6278" i="5" s="1"/>
  <c r="P6278" i="5"/>
  <c r="Q6276" i="5"/>
  <c r="S6276" i="5" s="1"/>
  <c r="T6276" i="5" s="1"/>
  <c r="P6276" i="5"/>
  <c r="Q6265" i="5"/>
  <c r="S6265" i="5" s="1"/>
  <c r="T6265" i="5" s="1"/>
  <c r="P6265" i="5"/>
  <c r="Q6263" i="5"/>
  <c r="P6263" i="5"/>
  <c r="P6261" i="5"/>
  <c r="P6259" i="5"/>
  <c r="P6257" i="5"/>
  <c r="P6255" i="5"/>
  <c r="P6253" i="5"/>
  <c r="P6250" i="5"/>
  <c r="P6248" i="5"/>
  <c r="P6246" i="5"/>
  <c r="P6244" i="5"/>
  <c r="P6242" i="5"/>
  <c r="P6240" i="5"/>
  <c r="P6238" i="5"/>
  <c r="Q6227" i="5"/>
  <c r="S6227" i="5" s="1"/>
  <c r="T6227" i="5" s="1"/>
  <c r="P6227" i="5"/>
  <c r="P6226" i="5"/>
  <c r="Q6225" i="5"/>
  <c r="S6225" i="5" s="1"/>
  <c r="T6225" i="5" s="1"/>
  <c r="P6225" i="5"/>
  <c r="Q6223" i="5"/>
  <c r="S6223" i="5" s="1"/>
  <c r="T6223" i="5" s="1"/>
  <c r="P6223" i="5"/>
  <c r="P6219" i="5"/>
  <c r="P6218" i="5"/>
  <c r="Q6217" i="5"/>
  <c r="S6217" i="5" s="1"/>
  <c r="T6217" i="5" s="1"/>
  <c r="P6217" i="5"/>
  <c r="Q6215" i="5"/>
  <c r="S6215" i="5" s="1"/>
  <c r="T6215" i="5" s="1"/>
  <c r="P6215" i="5"/>
  <c r="P6210" i="5"/>
  <c r="P6209" i="5"/>
  <c r="Q6208" i="5"/>
  <c r="S6208" i="5" s="1"/>
  <c r="T6208" i="5" s="1"/>
  <c r="P6208" i="5"/>
  <c r="Q6206" i="5"/>
  <c r="S6206" i="5" s="1"/>
  <c r="T6206" i="5" s="1"/>
  <c r="P6206" i="5"/>
  <c r="P6202" i="5"/>
  <c r="P6201" i="5"/>
  <c r="Q6200" i="5"/>
  <c r="S6200" i="5" s="1"/>
  <c r="T6200" i="5" s="1"/>
  <c r="P6200" i="5"/>
  <c r="P6189" i="5"/>
  <c r="P6188" i="5"/>
  <c r="P6187" i="5"/>
  <c r="Q6185" i="5"/>
  <c r="P6185" i="5"/>
  <c r="P6184" i="5"/>
  <c r="P6183" i="5"/>
  <c r="Q6181" i="5"/>
  <c r="P6181" i="5"/>
  <c r="P6180" i="5"/>
  <c r="P6179" i="5"/>
  <c r="Q6177" i="5"/>
  <c r="P6177" i="5"/>
  <c r="P6176" i="5"/>
  <c r="P6174" i="5"/>
  <c r="Q6172" i="5"/>
  <c r="P6172" i="5"/>
  <c r="P6171" i="5"/>
  <c r="P6170" i="5"/>
  <c r="Q6168" i="5"/>
  <c r="P6168" i="5"/>
  <c r="P6167" i="5"/>
  <c r="P6166" i="5"/>
  <c r="Q6164" i="5"/>
  <c r="P6164" i="5"/>
  <c r="P6163" i="5"/>
  <c r="P6162" i="5"/>
  <c r="AO6190" i="5"/>
  <c r="Q6151" i="5"/>
  <c r="S6151" i="5" s="1"/>
  <c r="T6151" i="5" s="1"/>
  <c r="P6151" i="5"/>
  <c r="P6150" i="5"/>
  <c r="P6147" i="5"/>
  <c r="P6146" i="5"/>
  <c r="Q6145" i="5"/>
  <c r="P6145" i="5"/>
  <c r="Q6143" i="5"/>
  <c r="S6143" i="5" s="1"/>
  <c r="T6143" i="5" s="1"/>
  <c r="P6143" i="5"/>
  <c r="P6139" i="5"/>
  <c r="O6138" i="5"/>
  <c r="P6138" i="5"/>
  <c r="Q6136" i="5"/>
  <c r="P6136" i="5"/>
  <c r="Q6134" i="5"/>
  <c r="S6134" i="5" s="1"/>
  <c r="T6134" i="5" s="1"/>
  <c r="P6134" i="5"/>
  <c r="P6130" i="5"/>
  <c r="P6129" i="5"/>
  <c r="Q6128" i="5"/>
  <c r="P6128" i="5"/>
  <c r="Q6126" i="5"/>
  <c r="S6126" i="5" s="1"/>
  <c r="T6126" i="5" s="1"/>
  <c r="P6126" i="5"/>
  <c r="AO6114" i="5"/>
  <c r="Q6113" i="5"/>
  <c r="P6113" i="5"/>
  <c r="P6111" i="5"/>
  <c r="Q6109" i="5"/>
  <c r="P6109" i="5"/>
  <c r="P6108" i="5"/>
  <c r="P6107" i="5"/>
  <c r="Q6105" i="5"/>
  <c r="P6105" i="5"/>
  <c r="P6104" i="5"/>
  <c r="P6103" i="5"/>
  <c r="Q6101" i="5"/>
  <c r="P6101" i="5"/>
  <c r="P6100" i="5"/>
  <c r="P6098" i="5"/>
  <c r="Q6096" i="5"/>
  <c r="P6096" i="5"/>
  <c r="P6095" i="5"/>
  <c r="P6094" i="5"/>
  <c r="Q6092" i="5"/>
  <c r="P6092" i="5"/>
  <c r="P6091" i="5"/>
  <c r="P6090" i="5"/>
  <c r="Q6088" i="5"/>
  <c r="P6088" i="5"/>
  <c r="P6087" i="5"/>
  <c r="P6086" i="5"/>
  <c r="Q6075" i="5"/>
  <c r="P6075" i="5"/>
  <c r="P6074" i="5"/>
  <c r="Q6073" i="5"/>
  <c r="S6073" i="5" s="1"/>
  <c r="T6073" i="5" s="1"/>
  <c r="P6073" i="5"/>
  <c r="Q6071" i="5"/>
  <c r="P6071" i="5"/>
  <c r="P6067" i="5"/>
  <c r="O6066" i="5"/>
  <c r="P6066" i="5"/>
  <c r="Q6065" i="5"/>
  <c r="S6065" i="5" s="1"/>
  <c r="T6065" i="5" s="1"/>
  <c r="P6065" i="5"/>
  <c r="Q6063" i="5"/>
  <c r="P6063" i="5"/>
  <c r="P6058" i="5"/>
  <c r="O6057" i="5"/>
  <c r="P6057" i="5"/>
  <c r="Q6056" i="5"/>
  <c r="S6056" i="5" s="1"/>
  <c r="T6056" i="5" s="1"/>
  <c r="P6056" i="5"/>
  <c r="Q6054" i="5"/>
  <c r="P6054" i="5"/>
  <c r="P6050" i="5"/>
  <c r="O6049" i="5"/>
  <c r="P6049" i="5"/>
  <c r="Q6048" i="5"/>
  <c r="S6048" i="5" s="1"/>
  <c r="T6048" i="5" s="1"/>
  <c r="P6048" i="5"/>
  <c r="P6037" i="5"/>
  <c r="P6036" i="5"/>
  <c r="P6035" i="5"/>
  <c r="Q6033" i="5"/>
  <c r="S6033" i="5" s="1"/>
  <c r="T6033" i="5" s="1"/>
  <c r="P6033" i="5"/>
  <c r="P6032" i="5"/>
  <c r="P6031" i="5"/>
  <c r="Q6029" i="5"/>
  <c r="S6029" i="5" s="1"/>
  <c r="T6029" i="5" s="1"/>
  <c r="P6029" i="5"/>
  <c r="P6028" i="5"/>
  <c r="P6027" i="5"/>
  <c r="Q6025" i="5"/>
  <c r="S6025" i="5" s="1"/>
  <c r="T6025" i="5" s="1"/>
  <c r="P6025" i="5"/>
  <c r="P6024" i="5"/>
  <c r="P6022" i="5"/>
  <c r="Q6020" i="5"/>
  <c r="S6020" i="5" s="1"/>
  <c r="T6020" i="5" s="1"/>
  <c r="P6020" i="5"/>
  <c r="P6019" i="5"/>
  <c r="P6018" i="5"/>
  <c r="Q6016" i="5"/>
  <c r="S6016" i="5" s="1"/>
  <c r="T6016" i="5" s="1"/>
  <c r="P6016" i="5"/>
  <c r="P6015" i="5"/>
  <c r="P6014" i="5"/>
  <c r="Q6012" i="5"/>
  <c r="S6012" i="5" s="1"/>
  <c r="T6012" i="5" s="1"/>
  <c r="P6012" i="5"/>
  <c r="P6011" i="5"/>
  <c r="P6010" i="5"/>
  <c r="AO6038" i="5"/>
  <c r="Q5999" i="5"/>
  <c r="S5999" i="5" s="1"/>
  <c r="T5999" i="5" s="1"/>
  <c r="P5999" i="5"/>
  <c r="P5998" i="5"/>
  <c r="P5995" i="5"/>
  <c r="P5994" i="5"/>
  <c r="Q5993" i="5"/>
  <c r="P5993" i="5"/>
  <c r="Q5991" i="5"/>
  <c r="S5991" i="5" s="1"/>
  <c r="T5991" i="5" s="1"/>
  <c r="P5991" i="5"/>
  <c r="P5987" i="5"/>
  <c r="O5986" i="5"/>
  <c r="P5986" i="5"/>
  <c r="Q5984" i="5"/>
  <c r="P5984" i="5"/>
  <c r="Q5982" i="5"/>
  <c r="S5982" i="5" s="1"/>
  <c r="T5982" i="5" s="1"/>
  <c r="P5982" i="5"/>
  <c r="P5978" i="5"/>
  <c r="P5977" i="5"/>
  <c r="Q5976" i="5"/>
  <c r="P5976" i="5"/>
  <c r="Q5974" i="5"/>
  <c r="S5974" i="5" s="1"/>
  <c r="T5974" i="5" s="1"/>
  <c r="P5974" i="5"/>
  <c r="AO5962" i="5"/>
  <c r="Q5961" i="5"/>
  <c r="P5961" i="5"/>
  <c r="P5959" i="5"/>
  <c r="Q5957" i="5"/>
  <c r="P5957" i="5"/>
  <c r="P5956" i="5"/>
  <c r="P5955" i="5"/>
  <c r="Q5953" i="5"/>
  <c r="P5953" i="5"/>
  <c r="P5952" i="5"/>
  <c r="P5951" i="5"/>
  <c r="Q5949" i="5"/>
  <c r="P5949" i="5"/>
  <c r="P5948" i="5"/>
  <c r="P5946" i="5"/>
  <c r="Q5944" i="5"/>
  <c r="P5944" i="5"/>
  <c r="P5943" i="5"/>
  <c r="P5942" i="5"/>
  <c r="Q5940" i="5"/>
  <c r="P5940" i="5"/>
  <c r="P5939" i="5"/>
  <c r="P5938" i="5"/>
  <c r="Q5936" i="5"/>
  <c r="P5936" i="5"/>
  <c r="P5935" i="5"/>
  <c r="Q5934" i="5"/>
  <c r="S5934" i="5" s="1"/>
  <c r="T5934" i="5" s="1"/>
  <c r="P5934" i="5"/>
  <c r="P5933" i="5"/>
  <c r="P5923" i="5"/>
  <c r="Q5922" i="5"/>
  <c r="P5922" i="5"/>
  <c r="O5921" i="5"/>
  <c r="P5921" i="5"/>
  <c r="P5919" i="5"/>
  <c r="Q5918" i="5"/>
  <c r="P5918" i="5"/>
  <c r="P5917" i="5"/>
  <c r="P5915" i="5"/>
  <c r="Q5914" i="5"/>
  <c r="P5914" i="5"/>
  <c r="O5913" i="5"/>
  <c r="P5913" i="5"/>
  <c r="P5911" i="5"/>
  <c r="Q5910" i="5"/>
  <c r="P5910" i="5"/>
  <c r="P5908" i="5"/>
  <c r="P5906" i="5"/>
  <c r="Q5905" i="5"/>
  <c r="P5905" i="5"/>
  <c r="P5904" i="5"/>
  <c r="P5902" i="5"/>
  <c r="Q5901" i="5"/>
  <c r="P5901" i="5"/>
  <c r="P5900" i="5"/>
  <c r="P5898" i="5"/>
  <c r="Q5897" i="5"/>
  <c r="P5897" i="5"/>
  <c r="O5896" i="5"/>
  <c r="P5896" i="5"/>
  <c r="P5885" i="5"/>
  <c r="Q5884" i="5"/>
  <c r="P5884" i="5"/>
  <c r="P5883" i="5"/>
  <c r="P5881" i="5"/>
  <c r="Q5880" i="5"/>
  <c r="P5880" i="5"/>
  <c r="O5879" i="5"/>
  <c r="P5879" i="5"/>
  <c r="P5877" i="5"/>
  <c r="Q5876" i="5"/>
  <c r="P5876" i="5"/>
  <c r="P5875" i="5"/>
  <c r="P5873" i="5"/>
  <c r="Q5872" i="5"/>
  <c r="P5872" i="5"/>
  <c r="O5870" i="5"/>
  <c r="P5870" i="5"/>
  <c r="P5868" i="5"/>
  <c r="Q5867" i="5"/>
  <c r="P5867" i="5"/>
  <c r="P5866" i="5"/>
  <c r="P5864" i="5"/>
  <c r="Q5863" i="5"/>
  <c r="P5863" i="5"/>
  <c r="O5862" i="5"/>
  <c r="P5862" i="5"/>
  <c r="P5860" i="5"/>
  <c r="Q5859" i="5"/>
  <c r="P5859" i="5"/>
  <c r="P5858" i="5"/>
  <c r="P5847" i="5"/>
  <c r="Q5846" i="5"/>
  <c r="S5846" i="5" s="1"/>
  <c r="T5846" i="5" s="1"/>
  <c r="P5846" i="5"/>
  <c r="P5845" i="5"/>
  <c r="P5843" i="5"/>
  <c r="Q5842" i="5"/>
  <c r="P5842" i="5"/>
  <c r="P5841" i="5"/>
  <c r="P5839" i="5"/>
  <c r="Q5838" i="5"/>
  <c r="P5838" i="5"/>
  <c r="O5837" i="5"/>
  <c r="P5837" i="5"/>
  <c r="P5835" i="5"/>
  <c r="Q5834" i="5"/>
  <c r="P5834" i="5"/>
  <c r="P5832" i="5"/>
  <c r="P5830" i="5"/>
  <c r="Q5829" i="5"/>
  <c r="P5829" i="5"/>
  <c r="O5828" i="5"/>
  <c r="P5828" i="5"/>
  <c r="P5826" i="5"/>
  <c r="Q5825" i="5"/>
  <c r="P5825" i="5"/>
  <c r="P5824" i="5"/>
  <c r="P5822" i="5"/>
  <c r="Q5821" i="5"/>
  <c r="P5821" i="5"/>
  <c r="O5820" i="5"/>
  <c r="P5820" i="5"/>
  <c r="P5809" i="5"/>
  <c r="Q5808" i="5"/>
  <c r="S5808" i="5" s="1"/>
  <c r="T5808" i="5" s="1"/>
  <c r="P5808" i="5"/>
  <c r="P5807" i="5"/>
  <c r="P5805" i="5"/>
  <c r="Q5804" i="5"/>
  <c r="S5804" i="5" s="1"/>
  <c r="T5804" i="5" s="1"/>
  <c r="P5804" i="5"/>
  <c r="O5803" i="5"/>
  <c r="P5803" i="5"/>
  <c r="P5801" i="5"/>
  <c r="Q5800" i="5"/>
  <c r="S5800" i="5" s="1"/>
  <c r="T5800" i="5" s="1"/>
  <c r="P5800" i="5"/>
  <c r="P5799" i="5"/>
  <c r="P5797" i="5"/>
  <c r="Q5796" i="5"/>
  <c r="S5796" i="5" s="1"/>
  <c r="T5796" i="5" s="1"/>
  <c r="P5796" i="5"/>
  <c r="O5794" i="5"/>
  <c r="P5794" i="5"/>
  <c r="P5792" i="5"/>
  <c r="Q5791" i="5"/>
  <c r="S5791" i="5" s="1"/>
  <c r="T5791" i="5" s="1"/>
  <c r="P5791" i="5"/>
  <c r="P5790" i="5"/>
  <c r="P5788" i="5"/>
  <c r="Q5787" i="5"/>
  <c r="S5787" i="5" s="1"/>
  <c r="T5787" i="5" s="1"/>
  <c r="P5787" i="5"/>
  <c r="O5786" i="5"/>
  <c r="P5786" i="5"/>
  <c r="P5784" i="5"/>
  <c r="Q5783" i="5"/>
  <c r="S5783" i="5" s="1"/>
  <c r="T5783" i="5" s="1"/>
  <c r="P5783" i="5"/>
  <c r="P5782" i="5"/>
  <c r="P5771" i="5"/>
  <c r="Q5770" i="5"/>
  <c r="S5770" i="5" s="1"/>
  <c r="T5770" i="5" s="1"/>
  <c r="P5770" i="5"/>
  <c r="P5769" i="5"/>
  <c r="P5767" i="5"/>
  <c r="Q5766" i="5"/>
  <c r="S5766" i="5" s="1"/>
  <c r="T5766" i="5" s="1"/>
  <c r="P5766" i="5"/>
  <c r="P5765" i="5"/>
  <c r="P5763" i="5"/>
  <c r="Q5762" i="5"/>
  <c r="S5762" i="5" s="1"/>
  <c r="T5762" i="5" s="1"/>
  <c r="P5762" i="5"/>
  <c r="P5761" i="5"/>
  <c r="P5759" i="5"/>
  <c r="Q5758" i="5"/>
  <c r="S5758" i="5" s="1"/>
  <c r="T5758" i="5" s="1"/>
  <c r="P5758" i="5"/>
  <c r="P5756" i="5"/>
  <c r="P5754" i="5"/>
  <c r="Q5753" i="5"/>
  <c r="S5753" i="5" s="1"/>
  <c r="T5753" i="5" s="1"/>
  <c r="P5753" i="5"/>
  <c r="O5752" i="5"/>
  <c r="P5752" i="5"/>
  <c r="P5750" i="5"/>
  <c r="Q5749" i="5"/>
  <c r="S5749" i="5" s="1"/>
  <c r="T5749" i="5" s="1"/>
  <c r="P5749" i="5"/>
  <c r="P5748" i="5"/>
  <c r="P5746" i="5"/>
  <c r="Q5745" i="5"/>
  <c r="S5745" i="5" s="1"/>
  <c r="T5745" i="5" s="1"/>
  <c r="P5745" i="5"/>
  <c r="O5744" i="5"/>
  <c r="P5744" i="5"/>
  <c r="P5733" i="5"/>
  <c r="Q5732" i="5"/>
  <c r="P5732" i="5"/>
  <c r="P5731" i="5"/>
  <c r="P5729" i="5"/>
  <c r="Q5728" i="5"/>
  <c r="P5728" i="5"/>
  <c r="O5727" i="5"/>
  <c r="P5727" i="5"/>
  <c r="P5725" i="5"/>
  <c r="Q5724" i="5"/>
  <c r="P5724" i="5"/>
  <c r="P5723" i="5"/>
  <c r="P5721" i="5"/>
  <c r="Q5720" i="5"/>
  <c r="P5720" i="5"/>
  <c r="O5718" i="5"/>
  <c r="P5718" i="5"/>
  <c r="P5716" i="5"/>
  <c r="Q5715" i="5"/>
  <c r="P5715" i="5"/>
  <c r="P5714" i="5"/>
  <c r="P5712" i="5"/>
  <c r="Q5711" i="5"/>
  <c r="P5711" i="5"/>
  <c r="O5710" i="5"/>
  <c r="P5710" i="5"/>
  <c r="P5708" i="5"/>
  <c r="Q5707" i="5"/>
  <c r="P5707" i="5"/>
  <c r="P5706" i="5"/>
  <c r="P5695" i="5"/>
  <c r="Q5694" i="5"/>
  <c r="P5694" i="5"/>
  <c r="P5693" i="5"/>
  <c r="P5691" i="5"/>
  <c r="Q5690" i="5"/>
  <c r="P5690" i="5"/>
  <c r="P5689" i="5"/>
  <c r="P5687" i="5"/>
  <c r="Q5686" i="5"/>
  <c r="P5686" i="5"/>
  <c r="O5685" i="5"/>
  <c r="P5685" i="5"/>
  <c r="P5683" i="5"/>
  <c r="Q5682" i="5"/>
  <c r="P5682" i="5"/>
  <c r="P5680" i="5"/>
  <c r="P5678" i="5"/>
  <c r="Q5677" i="5"/>
  <c r="P5677" i="5"/>
  <c r="O5676" i="5"/>
  <c r="P5676" i="5"/>
  <c r="P5674" i="5"/>
  <c r="Q5673" i="5"/>
  <c r="P5673" i="5"/>
  <c r="P5672" i="5"/>
  <c r="P5670" i="5"/>
  <c r="Q5669" i="5"/>
  <c r="P5669" i="5"/>
  <c r="O5668" i="5"/>
  <c r="P5668" i="5"/>
  <c r="P5657" i="5"/>
  <c r="Q5656" i="5"/>
  <c r="S5656" i="5" s="1"/>
  <c r="T5656" i="5" s="1"/>
  <c r="P5656" i="5"/>
  <c r="P5655" i="5"/>
  <c r="P5653" i="5"/>
  <c r="Q5652" i="5"/>
  <c r="S5652" i="5" s="1"/>
  <c r="T5652" i="5" s="1"/>
  <c r="P5652" i="5"/>
  <c r="O5651" i="5"/>
  <c r="P5651" i="5"/>
  <c r="P5649" i="5"/>
  <c r="Q5648" i="5"/>
  <c r="S5648" i="5" s="1"/>
  <c r="T5648" i="5" s="1"/>
  <c r="P5648" i="5"/>
  <c r="P5647" i="5"/>
  <c r="P5645" i="5"/>
  <c r="Q5644" i="5"/>
  <c r="S5644" i="5" s="1"/>
  <c r="T5644" i="5" s="1"/>
  <c r="P5644" i="5"/>
  <c r="O5642" i="5"/>
  <c r="P5642" i="5"/>
  <c r="P5640" i="5"/>
  <c r="Q5639" i="5"/>
  <c r="S5639" i="5" s="1"/>
  <c r="T5639" i="5" s="1"/>
  <c r="P5639" i="5"/>
  <c r="P5638" i="5"/>
  <c r="P5636" i="5"/>
  <c r="Q5635" i="5"/>
  <c r="S5635" i="5" s="1"/>
  <c r="T5635" i="5" s="1"/>
  <c r="P5635" i="5"/>
  <c r="P5634" i="5"/>
  <c r="P5632" i="5"/>
  <c r="Q5631" i="5"/>
  <c r="S5631" i="5" s="1"/>
  <c r="T5631" i="5" s="1"/>
  <c r="P5631" i="5"/>
  <c r="P5630" i="5"/>
  <c r="P5619" i="5"/>
  <c r="Q5618" i="5"/>
  <c r="P5618" i="5"/>
  <c r="P5617" i="5"/>
  <c r="Q5615" i="5"/>
  <c r="P5615" i="5"/>
  <c r="Q5614" i="5"/>
  <c r="P5614" i="5"/>
  <c r="P5613" i="5"/>
  <c r="Q5611" i="5"/>
  <c r="P5611" i="5"/>
  <c r="Q5610" i="5"/>
  <c r="P5610" i="5"/>
  <c r="P5609" i="5"/>
  <c r="Q5607" i="5"/>
  <c r="P5607" i="5"/>
  <c r="Q5606" i="5"/>
  <c r="P5606" i="5"/>
  <c r="P5604" i="5"/>
  <c r="Q5602" i="5"/>
  <c r="P5602" i="5"/>
  <c r="Q5601" i="5"/>
  <c r="P5601" i="5"/>
  <c r="P5600" i="5"/>
  <c r="Q5598" i="5"/>
  <c r="P5598" i="5"/>
  <c r="Q5597" i="5"/>
  <c r="P5597" i="5"/>
  <c r="P5596" i="5"/>
  <c r="Q5594" i="5"/>
  <c r="P5594" i="5"/>
  <c r="Q5593" i="5"/>
  <c r="P5593" i="5"/>
  <c r="P5592" i="5"/>
  <c r="Q5581" i="5"/>
  <c r="S5581" i="5" s="1"/>
  <c r="T5581" i="5" s="1"/>
  <c r="P5581" i="5"/>
  <c r="Q5580" i="5"/>
  <c r="P5580" i="5"/>
  <c r="P5579" i="5"/>
  <c r="Q5577" i="5"/>
  <c r="S5577" i="5" s="1"/>
  <c r="T5577" i="5" s="1"/>
  <c r="P5577" i="5"/>
  <c r="Q5576" i="5"/>
  <c r="P5576" i="5"/>
  <c r="O5575" i="5"/>
  <c r="P5575" i="5"/>
  <c r="Q5573" i="5"/>
  <c r="S5573" i="5" s="1"/>
  <c r="T5573" i="5" s="1"/>
  <c r="P5573" i="5"/>
  <c r="Q5572" i="5"/>
  <c r="P5572" i="5"/>
  <c r="P5571" i="5"/>
  <c r="Q5569" i="5"/>
  <c r="S5569" i="5" s="1"/>
  <c r="T5569" i="5" s="1"/>
  <c r="P5569" i="5"/>
  <c r="Q5568" i="5"/>
  <c r="P5568" i="5"/>
  <c r="O5566" i="5"/>
  <c r="P5566" i="5"/>
  <c r="Q5564" i="5"/>
  <c r="S5564" i="5" s="1"/>
  <c r="T5564" i="5" s="1"/>
  <c r="P5564" i="5"/>
  <c r="Q5563" i="5"/>
  <c r="P5563" i="5"/>
  <c r="P5562" i="5"/>
  <c r="Q5560" i="5"/>
  <c r="S5560" i="5" s="1"/>
  <c r="T5560" i="5" s="1"/>
  <c r="P5560" i="5"/>
  <c r="Q5559" i="5"/>
  <c r="P5559" i="5"/>
  <c r="O5558" i="5"/>
  <c r="P5558" i="5"/>
  <c r="Q5556" i="5"/>
  <c r="S5556" i="5" s="1"/>
  <c r="T5556" i="5" s="1"/>
  <c r="P5556" i="5"/>
  <c r="Q5555" i="5"/>
  <c r="P5555" i="5"/>
  <c r="P5554" i="5"/>
  <c r="Q5543" i="5"/>
  <c r="S5543" i="5" s="1"/>
  <c r="T5543" i="5" s="1"/>
  <c r="P5543" i="5"/>
  <c r="Q5542" i="5"/>
  <c r="S5542" i="5" s="1"/>
  <c r="T5542" i="5" s="1"/>
  <c r="P5542" i="5"/>
  <c r="P5541" i="5"/>
  <c r="Q5539" i="5"/>
  <c r="S5539" i="5" s="1"/>
  <c r="T5539" i="5" s="1"/>
  <c r="P5539" i="5"/>
  <c r="Q5538" i="5"/>
  <c r="S5538" i="5" s="1"/>
  <c r="T5538" i="5" s="1"/>
  <c r="P5538" i="5"/>
  <c r="P5537" i="5"/>
  <c r="Q5535" i="5"/>
  <c r="S5535" i="5" s="1"/>
  <c r="T5535" i="5" s="1"/>
  <c r="P5535" i="5"/>
  <c r="Q5534" i="5"/>
  <c r="S5534" i="5" s="1"/>
  <c r="T5534" i="5" s="1"/>
  <c r="P5534" i="5"/>
  <c r="P5533" i="5"/>
  <c r="Q5531" i="5"/>
  <c r="S5531" i="5" s="1"/>
  <c r="T5531" i="5" s="1"/>
  <c r="P5531" i="5"/>
  <c r="Q5530" i="5"/>
  <c r="S5530" i="5" s="1"/>
  <c r="T5530" i="5" s="1"/>
  <c r="P5530" i="5"/>
  <c r="P5528" i="5"/>
  <c r="Q5526" i="5"/>
  <c r="S5526" i="5" s="1"/>
  <c r="T5526" i="5" s="1"/>
  <c r="P5526" i="5"/>
  <c r="Q5525" i="5"/>
  <c r="S5525" i="5" s="1"/>
  <c r="T5525" i="5" s="1"/>
  <c r="P5525" i="5"/>
  <c r="O5524" i="5"/>
  <c r="P5524" i="5"/>
  <c r="Q5522" i="5"/>
  <c r="S5522" i="5" s="1"/>
  <c r="T5522" i="5" s="1"/>
  <c r="P5522" i="5"/>
  <c r="Q5521" i="5"/>
  <c r="S5521" i="5" s="1"/>
  <c r="T5521" i="5" s="1"/>
  <c r="P5521" i="5"/>
  <c r="P5520" i="5"/>
  <c r="Q5518" i="5"/>
  <c r="S5518" i="5" s="1"/>
  <c r="T5518" i="5" s="1"/>
  <c r="P5518" i="5"/>
  <c r="Q5517" i="5"/>
  <c r="S5517" i="5" s="1"/>
  <c r="T5517" i="5" s="1"/>
  <c r="P5517" i="5"/>
  <c r="O5516" i="5"/>
  <c r="P5516" i="5"/>
  <c r="Q5505" i="5"/>
  <c r="S5505" i="5" s="1"/>
  <c r="T5505" i="5" s="1"/>
  <c r="P5505" i="5"/>
  <c r="Q5504" i="5"/>
  <c r="S5504" i="5" s="1"/>
  <c r="T5504" i="5" s="1"/>
  <c r="P5504" i="5"/>
  <c r="P5503" i="5"/>
  <c r="Q5501" i="5"/>
  <c r="P5501" i="5"/>
  <c r="Q5500" i="5"/>
  <c r="S5500" i="5" s="1"/>
  <c r="T5500" i="5" s="1"/>
  <c r="P5500" i="5"/>
  <c r="P5499" i="5"/>
  <c r="Q5497" i="5"/>
  <c r="P5497" i="5"/>
  <c r="Q5496" i="5"/>
  <c r="S5496" i="5" s="1"/>
  <c r="T5496" i="5" s="1"/>
  <c r="P5496" i="5"/>
  <c r="P5495" i="5"/>
  <c r="Q5493" i="5"/>
  <c r="P5493" i="5"/>
  <c r="Q5492" i="5"/>
  <c r="S5492" i="5" s="1"/>
  <c r="T5492" i="5" s="1"/>
  <c r="P5492" i="5"/>
  <c r="P5490" i="5"/>
  <c r="Q5488" i="5"/>
  <c r="S5488" i="5" s="1"/>
  <c r="T5488" i="5" s="1"/>
  <c r="P5488" i="5"/>
  <c r="Q5487" i="5"/>
  <c r="S5487" i="5" s="1"/>
  <c r="T5487" i="5" s="1"/>
  <c r="P5487" i="5"/>
  <c r="P5486" i="5"/>
  <c r="Q5484" i="5"/>
  <c r="S5484" i="5" s="1"/>
  <c r="T5484" i="5" s="1"/>
  <c r="P5484" i="5"/>
  <c r="Q5483" i="5"/>
  <c r="S5483" i="5" s="1"/>
  <c r="T5483" i="5" s="1"/>
  <c r="P5483" i="5"/>
  <c r="P5482" i="5"/>
  <c r="Q5480" i="5"/>
  <c r="S5480" i="5" s="1"/>
  <c r="T5480" i="5" s="1"/>
  <c r="P5480" i="5"/>
  <c r="Q5479" i="5"/>
  <c r="S5479" i="5" s="1"/>
  <c r="T5479" i="5" s="1"/>
  <c r="P5479" i="5"/>
  <c r="P5478" i="5"/>
  <c r="Q5467" i="5"/>
  <c r="P5467" i="5"/>
  <c r="Q5466" i="5"/>
  <c r="S5466" i="5" s="1"/>
  <c r="T5466" i="5" s="1"/>
  <c r="P5466" i="5"/>
  <c r="P5465" i="5"/>
  <c r="Q5463" i="5"/>
  <c r="P5463" i="5"/>
  <c r="Q5462" i="5"/>
  <c r="S5462" i="5" s="1"/>
  <c r="T5462" i="5" s="1"/>
  <c r="P5462" i="5"/>
  <c r="P5461" i="5"/>
  <c r="Q5459" i="5"/>
  <c r="P5459" i="5"/>
  <c r="Q5458" i="5"/>
  <c r="S5458" i="5" s="1"/>
  <c r="T5458" i="5" s="1"/>
  <c r="P5458" i="5"/>
  <c r="O5457" i="5"/>
  <c r="P5457" i="5"/>
  <c r="Q5455" i="5"/>
  <c r="P5455" i="5"/>
  <c r="Q5454" i="5"/>
  <c r="S5454" i="5" s="1"/>
  <c r="T5454" i="5" s="1"/>
  <c r="P5454" i="5"/>
  <c r="P5452" i="5"/>
  <c r="Q5450" i="5"/>
  <c r="P5450" i="5"/>
  <c r="Q5449" i="5"/>
  <c r="S5449" i="5" s="1"/>
  <c r="T5449" i="5" s="1"/>
  <c r="P5449" i="5"/>
  <c r="P5448" i="5"/>
  <c r="Q5446" i="5"/>
  <c r="P5446" i="5"/>
  <c r="Q5445" i="5"/>
  <c r="S5445" i="5" s="1"/>
  <c r="T5445" i="5" s="1"/>
  <c r="P5445" i="5"/>
  <c r="P5444" i="5"/>
  <c r="Q5442" i="5"/>
  <c r="P5442" i="5"/>
  <c r="Q5441" i="5"/>
  <c r="S5441" i="5" s="1"/>
  <c r="T5441" i="5" s="1"/>
  <c r="P5441" i="5"/>
  <c r="P5440" i="5"/>
  <c r="Q5429" i="5"/>
  <c r="S5429" i="5" s="1"/>
  <c r="T5429" i="5" s="1"/>
  <c r="P5429" i="5"/>
  <c r="Q5428" i="5"/>
  <c r="P5428" i="5"/>
  <c r="P5427" i="5"/>
  <c r="Q5425" i="5"/>
  <c r="P5425" i="5"/>
  <c r="Q5424" i="5"/>
  <c r="P5424" i="5"/>
  <c r="P5423" i="5"/>
  <c r="Q5421" i="5"/>
  <c r="P5421" i="5"/>
  <c r="Q5420" i="5"/>
  <c r="P5420" i="5"/>
  <c r="P5419" i="5"/>
  <c r="Q5417" i="5"/>
  <c r="P5417" i="5"/>
  <c r="Q5416" i="5"/>
  <c r="P5416" i="5"/>
  <c r="P5414" i="5"/>
  <c r="Q5412" i="5"/>
  <c r="P5412" i="5"/>
  <c r="Q5411" i="5"/>
  <c r="P5411" i="5"/>
  <c r="P5410" i="5"/>
  <c r="Q5408" i="5"/>
  <c r="P5408" i="5"/>
  <c r="Q5407" i="5"/>
  <c r="P5407" i="5"/>
  <c r="P5406" i="5"/>
  <c r="Q5404" i="5"/>
  <c r="P5404" i="5"/>
  <c r="Q5403" i="5"/>
  <c r="P5403" i="5"/>
  <c r="P5402" i="5"/>
  <c r="Q5391" i="5"/>
  <c r="S5391" i="5" s="1"/>
  <c r="T5391" i="5" s="1"/>
  <c r="P5391" i="5"/>
  <c r="Q5390" i="5"/>
  <c r="P5390" i="5"/>
  <c r="P5389" i="5"/>
  <c r="Q5387" i="5"/>
  <c r="S5387" i="5" s="1"/>
  <c r="T5387" i="5" s="1"/>
  <c r="P5387" i="5"/>
  <c r="Q5386" i="5"/>
  <c r="S5386" i="5" s="1"/>
  <c r="T5386" i="5" s="1"/>
  <c r="P5386" i="5"/>
  <c r="P5385" i="5"/>
  <c r="Q5383" i="5"/>
  <c r="S5383" i="5" s="1"/>
  <c r="T5383" i="5" s="1"/>
  <c r="P5383" i="5"/>
  <c r="Q5382" i="5"/>
  <c r="S5382" i="5" s="1"/>
  <c r="T5382" i="5" s="1"/>
  <c r="P5382" i="5"/>
  <c r="P5381" i="5"/>
  <c r="Q5379" i="5"/>
  <c r="S5379" i="5" s="1"/>
  <c r="T5379" i="5" s="1"/>
  <c r="P5379" i="5"/>
  <c r="Q5378" i="5"/>
  <c r="S5378" i="5" s="1"/>
  <c r="T5378" i="5" s="1"/>
  <c r="P5378" i="5"/>
  <c r="O5376" i="5"/>
  <c r="P5376" i="5"/>
  <c r="Q5374" i="5"/>
  <c r="S5374" i="5" s="1"/>
  <c r="T5374" i="5" s="1"/>
  <c r="P5374" i="5"/>
  <c r="Q5373" i="5"/>
  <c r="P5373" i="5"/>
  <c r="P5372" i="5"/>
  <c r="Q5370" i="5"/>
  <c r="S5370" i="5" s="1"/>
  <c r="T5370" i="5" s="1"/>
  <c r="P5370" i="5"/>
  <c r="Q5369" i="5"/>
  <c r="P5369" i="5"/>
  <c r="P5368" i="5"/>
  <c r="Q5366" i="5"/>
  <c r="S5366" i="5" s="1"/>
  <c r="T5366" i="5" s="1"/>
  <c r="P5366" i="5"/>
  <c r="Q5365" i="5"/>
  <c r="P5365" i="5"/>
  <c r="P5364" i="5"/>
  <c r="Q5353" i="5"/>
  <c r="S5353" i="5" s="1"/>
  <c r="T5353" i="5" s="1"/>
  <c r="P5353" i="5"/>
  <c r="Q5352" i="5"/>
  <c r="S5352" i="5" s="1"/>
  <c r="T5352" i="5" s="1"/>
  <c r="P5352" i="5"/>
  <c r="P5351" i="5"/>
  <c r="Q5349" i="5"/>
  <c r="S5349" i="5" s="1"/>
  <c r="T5349" i="5" s="1"/>
  <c r="P5349" i="5"/>
  <c r="Q5348" i="5"/>
  <c r="S5348" i="5" s="1"/>
  <c r="T5348" i="5" s="1"/>
  <c r="P5348" i="5"/>
  <c r="P5347" i="5"/>
  <c r="Q5345" i="5"/>
  <c r="S5345" i="5" s="1"/>
  <c r="T5345" i="5" s="1"/>
  <c r="P5345" i="5"/>
  <c r="Q5344" i="5"/>
  <c r="S5344" i="5" s="1"/>
  <c r="T5344" i="5" s="1"/>
  <c r="P5344" i="5"/>
  <c r="O5343" i="5"/>
  <c r="P5343" i="5"/>
  <c r="Q5341" i="5"/>
  <c r="S5341" i="5" s="1"/>
  <c r="T5341" i="5" s="1"/>
  <c r="P5341" i="5"/>
  <c r="Q5340" i="5"/>
  <c r="S5340" i="5" s="1"/>
  <c r="T5340" i="5" s="1"/>
  <c r="P5340" i="5"/>
  <c r="P5338" i="5"/>
  <c r="Q5336" i="5"/>
  <c r="S5336" i="5" s="1"/>
  <c r="T5336" i="5" s="1"/>
  <c r="P5336" i="5"/>
  <c r="Q5335" i="5"/>
  <c r="S5335" i="5" s="1"/>
  <c r="T5335" i="5" s="1"/>
  <c r="P5335" i="5"/>
  <c r="P5334" i="5"/>
  <c r="Q5332" i="5"/>
  <c r="S5332" i="5" s="1"/>
  <c r="T5332" i="5" s="1"/>
  <c r="P5332" i="5"/>
  <c r="Q5331" i="5"/>
  <c r="S5331" i="5" s="1"/>
  <c r="T5331" i="5" s="1"/>
  <c r="P5331" i="5"/>
  <c r="O5330" i="5"/>
  <c r="P5330" i="5"/>
  <c r="Q5328" i="5"/>
  <c r="S5328" i="5" s="1"/>
  <c r="T5328" i="5" s="1"/>
  <c r="P5328" i="5"/>
  <c r="Q5327" i="5"/>
  <c r="S5327" i="5" s="1"/>
  <c r="T5327" i="5" s="1"/>
  <c r="P5327" i="5"/>
  <c r="P5326" i="5"/>
  <c r="Q5315" i="5"/>
  <c r="S5315" i="5" s="1"/>
  <c r="T5315" i="5" s="1"/>
  <c r="P5315" i="5"/>
  <c r="Q5314" i="5"/>
  <c r="S5314" i="5" s="1"/>
  <c r="T5314" i="5" s="1"/>
  <c r="P5314" i="5"/>
  <c r="P5313" i="5"/>
  <c r="Q5311" i="5"/>
  <c r="S5311" i="5" s="1"/>
  <c r="T5311" i="5" s="1"/>
  <c r="P5311" i="5"/>
  <c r="Q5310" i="5"/>
  <c r="S5310" i="5" s="1"/>
  <c r="T5310" i="5" s="1"/>
  <c r="P5310" i="5"/>
  <c r="P5309" i="5"/>
  <c r="Q5307" i="5"/>
  <c r="S5307" i="5" s="1"/>
  <c r="T5307" i="5" s="1"/>
  <c r="P5307" i="5"/>
  <c r="Q5306" i="5"/>
  <c r="S5306" i="5" s="1"/>
  <c r="T5306" i="5" s="1"/>
  <c r="P5306" i="5"/>
  <c r="O5305" i="5"/>
  <c r="P5305" i="5"/>
  <c r="Q5303" i="5"/>
  <c r="S5303" i="5" s="1"/>
  <c r="T5303" i="5" s="1"/>
  <c r="P5303" i="5"/>
  <c r="Q5302" i="5"/>
  <c r="S5302" i="5" s="1"/>
  <c r="T5302" i="5" s="1"/>
  <c r="P5302" i="5"/>
  <c r="P5300" i="5"/>
  <c r="Q5298" i="5"/>
  <c r="S5298" i="5" s="1"/>
  <c r="T5298" i="5" s="1"/>
  <c r="P5298" i="5"/>
  <c r="Q5297" i="5"/>
  <c r="S5297" i="5" s="1"/>
  <c r="T5297" i="5" s="1"/>
  <c r="P5297" i="5"/>
  <c r="P5296" i="5"/>
  <c r="Q5294" i="5"/>
  <c r="S5294" i="5" s="1"/>
  <c r="T5294" i="5" s="1"/>
  <c r="P5294" i="5"/>
  <c r="Q5293" i="5"/>
  <c r="S5293" i="5" s="1"/>
  <c r="T5293" i="5" s="1"/>
  <c r="P5293" i="5"/>
  <c r="P5292" i="5"/>
  <c r="Q5290" i="5"/>
  <c r="S5290" i="5" s="1"/>
  <c r="T5290" i="5" s="1"/>
  <c r="P5290" i="5"/>
  <c r="Q5289" i="5"/>
  <c r="S5289" i="5" s="1"/>
  <c r="T5289" i="5" s="1"/>
  <c r="P5289" i="5"/>
  <c r="P5288" i="5"/>
  <c r="Q5277" i="5"/>
  <c r="P5277" i="5"/>
  <c r="Q5276" i="5"/>
  <c r="S5276" i="5" s="1"/>
  <c r="T5276" i="5" s="1"/>
  <c r="P5276" i="5"/>
  <c r="P5275" i="5"/>
  <c r="Q5273" i="5"/>
  <c r="S5273" i="5" s="1"/>
  <c r="T5273" i="5" s="1"/>
  <c r="P5273" i="5"/>
  <c r="Q5272" i="5"/>
  <c r="S5272" i="5" s="1"/>
  <c r="T5272" i="5" s="1"/>
  <c r="P5272" i="5"/>
  <c r="P5271" i="5"/>
  <c r="Q5269" i="5"/>
  <c r="S5269" i="5" s="1"/>
  <c r="T5269" i="5" s="1"/>
  <c r="P5269" i="5"/>
  <c r="Q5268" i="5"/>
  <c r="S5268" i="5" s="1"/>
  <c r="T5268" i="5" s="1"/>
  <c r="P5268" i="5"/>
  <c r="P5267" i="5"/>
  <c r="Q5265" i="5"/>
  <c r="S5265" i="5" s="1"/>
  <c r="T5265" i="5" s="1"/>
  <c r="P5265" i="5"/>
  <c r="Q5264" i="5"/>
  <c r="S5264" i="5" s="1"/>
  <c r="T5264" i="5" s="1"/>
  <c r="P5264" i="5"/>
  <c r="O5262" i="5"/>
  <c r="P5262" i="5"/>
  <c r="Q5260" i="5"/>
  <c r="S5260" i="5" s="1"/>
  <c r="T5260" i="5" s="1"/>
  <c r="P5260" i="5"/>
  <c r="Q5259" i="5"/>
  <c r="S5259" i="5" s="1"/>
  <c r="T5259" i="5" s="1"/>
  <c r="P5259" i="5"/>
  <c r="O5258" i="5"/>
  <c r="P5258" i="5"/>
  <c r="Q5256" i="5"/>
  <c r="P5256" i="5"/>
  <c r="Q5255" i="5"/>
  <c r="S5255" i="5" s="1"/>
  <c r="T5255" i="5" s="1"/>
  <c r="P5255" i="5"/>
  <c r="P5254" i="5"/>
  <c r="Q5252" i="5"/>
  <c r="P5252" i="5"/>
  <c r="Q5251" i="5"/>
  <c r="S5251" i="5" s="1"/>
  <c r="T5251" i="5" s="1"/>
  <c r="P5251" i="5"/>
  <c r="P5250" i="5"/>
  <c r="Q5239" i="5"/>
  <c r="P5239" i="5"/>
  <c r="Q5238" i="5"/>
  <c r="S5238" i="5" s="1"/>
  <c r="T5238" i="5" s="1"/>
  <c r="P5238" i="5"/>
  <c r="P5237" i="5"/>
  <c r="Q5235" i="5"/>
  <c r="P5235" i="5"/>
  <c r="Q5234" i="5"/>
  <c r="S5234" i="5" s="1"/>
  <c r="T5234" i="5" s="1"/>
  <c r="P5234" i="5"/>
  <c r="O5233" i="5"/>
  <c r="P5233" i="5"/>
  <c r="Q5231" i="5"/>
  <c r="P5231" i="5"/>
  <c r="Q5230" i="5"/>
  <c r="S5230" i="5" s="1"/>
  <c r="T5230" i="5" s="1"/>
  <c r="P5230" i="5"/>
  <c r="O5229" i="5"/>
  <c r="P5229" i="5"/>
  <c r="Q5227" i="5"/>
  <c r="P5227" i="5"/>
  <c r="Q5226" i="5"/>
  <c r="S5226" i="5" s="1"/>
  <c r="T5226" i="5" s="1"/>
  <c r="P5226" i="5"/>
  <c r="O5224" i="5"/>
  <c r="P5224" i="5"/>
  <c r="Q5222" i="5"/>
  <c r="P5222" i="5"/>
  <c r="Q5221" i="5"/>
  <c r="S5221" i="5" s="1"/>
  <c r="T5221" i="5" s="1"/>
  <c r="P5221" i="5"/>
  <c r="P5220" i="5"/>
  <c r="Q5218" i="5"/>
  <c r="P5218" i="5"/>
  <c r="Q5217" i="5"/>
  <c r="S5217" i="5" s="1"/>
  <c r="T5217" i="5" s="1"/>
  <c r="P5217" i="5"/>
  <c r="P5216" i="5"/>
  <c r="Q5214" i="5"/>
  <c r="P5214" i="5"/>
  <c r="Q5213" i="5"/>
  <c r="S5213" i="5" s="1"/>
  <c r="T5213" i="5" s="1"/>
  <c r="P5213" i="5"/>
  <c r="P5212" i="5"/>
  <c r="Q5201" i="5"/>
  <c r="S5201" i="5" s="1"/>
  <c r="T5201" i="5" s="1"/>
  <c r="P5201" i="5"/>
  <c r="Q5200" i="5"/>
  <c r="S5200" i="5" s="1"/>
  <c r="T5200" i="5" s="1"/>
  <c r="P5200" i="5"/>
  <c r="P5199" i="5"/>
  <c r="Q5197" i="5"/>
  <c r="S5197" i="5" s="1"/>
  <c r="T5197" i="5" s="1"/>
  <c r="P5197" i="5"/>
  <c r="Q5196" i="5"/>
  <c r="S5196" i="5" s="1"/>
  <c r="T5196" i="5" s="1"/>
  <c r="P5196" i="5"/>
  <c r="P5195" i="5"/>
  <c r="Q5193" i="5"/>
  <c r="S5193" i="5" s="1"/>
  <c r="T5193" i="5" s="1"/>
  <c r="P5193" i="5"/>
  <c r="Q5192" i="5"/>
  <c r="S5192" i="5" s="1"/>
  <c r="T5192" i="5" s="1"/>
  <c r="P5192" i="5"/>
  <c r="P5191" i="5"/>
  <c r="Q5189" i="5"/>
  <c r="S5189" i="5" s="1"/>
  <c r="T5189" i="5" s="1"/>
  <c r="P5189" i="5"/>
  <c r="Q5188" i="5"/>
  <c r="S5188" i="5" s="1"/>
  <c r="T5188" i="5" s="1"/>
  <c r="P5188" i="5"/>
  <c r="P5186" i="5"/>
  <c r="Q5184" i="5"/>
  <c r="S5184" i="5" s="1"/>
  <c r="T5184" i="5" s="1"/>
  <c r="P5184" i="5"/>
  <c r="Q5183" i="5"/>
  <c r="S5183" i="5" s="1"/>
  <c r="T5183" i="5" s="1"/>
  <c r="P5183" i="5"/>
  <c r="P5182" i="5"/>
  <c r="Q5180" i="5"/>
  <c r="S5180" i="5" s="1"/>
  <c r="T5180" i="5" s="1"/>
  <c r="P5180" i="5"/>
  <c r="Q5179" i="5"/>
  <c r="S5179" i="5" s="1"/>
  <c r="T5179" i="5" s="1"/>
  <c r="P5179" i="5"/>
  <c r="O5178" i="5"/>
  <c r="P5178" i="5"/>
  <c r="Q5176" i="5"/>
  <c r="S5176" i="5" s="1"/>
  <c r="T5176" i="5" s="1"/>
  <c r="P5176" i="5"/>
  <c r="Q5175" i="5"/>
  <c r="S5175" i="5" s="1"/>
  <c r="T5175" i="5" s="1"/>
  <c r="P5175" i="5"/>
  <c r="P5174" i="5"/>
  <c r="Q5163" i="5"/>
  <c r="S5163" i="5" s="1"/>
  <c r="T5163" i="5" s="1"/>
  <c r="P5163" i="5"/>
  <c r="Q5162" i="5"/>
  <c r="S5162" i="5" s="1"/>
  <c r="T5162" i="5" s="1"/>
  <c r="P5162" i="5"/>
  <c r="P5161" i="5"/>
  <c r="Q5159" i="5"/>
  <c r="S5159" i="5" s="1"/>
  <c r="T5159" i="5" s="1"/>
  <c r="P5159" i="5"/>
  <c r="Q5158" i="5"/>
  <c r="S5158" i="5" s="1"/>
  <c r="T5158" i="5" s="1"/>
  <c r="P5158" i="5"/>
  <c r="P5157" i="5"/>
  <c r="Q5155" i="5"/>
  <c r="S5155" i="5" s="1"/>
  <c r="T5155" i="5" s="1"/>
  <c r="P5155" i="5"/>
  <c r="Q5154" i="5"/>
  <c r="S5154" i="5" s="1"/>
  <c r="T5154" i="5" s="1"/>
  <c r="P5154" i="5"/>
  <c r="O5153" i="5"/>
  <c r="P5153" i="5"/>
  <c r="P5151" i="5"/>
  <c r="Q5150" i="5"/>
  <c r="S5150" i="5" s="1"/>
  <c r="T5150" i="5" s="1"/>
  <c r="P5150" i="5"/>
  <c r="P5148" i="5"/>
  <c r="Q5146" i="5"/>
  <c r="S5146" i="5" s="1"/>
  <c r="T5146" i="5" s="1"/>
  <c r="P5146" i="5"/>
  <c r="Q5145" i="5"/>
  <c r="S5145" i="5" s="1"/>
  <c r="T5145" i="5" s="1"/>
  <c r="P5145" i="5"/>
  <c r="P5144" i="5"/>
  <c r="Q5142" i="5"/>
  <c r="S5142" i="5" s="1"/>
  <c r="T5142" i="5" s="1"/>
  <c r="P5142" i="5"/>
  <c r="Q5141" i="5"/>
  <c r="S5141" i="5" s="1"/>
  <c r="T5141" i="5" s="1"/>
  <c r="P5141" i="5"/>
  <c r="P5140" i="5"/>
  <c r="Q5138" i="5"/>
  <c r="S5138" i="5" s="1"/>
  <c r="T5138" i="5" s="1"/>
  <c r="P5138" i="5"/>
  <c r="Q5137" i="5"/>
  <c r="S5137" i="5" s="1"/>
  <c r="T5137" i="5" s="1"/>
  <c r="P5137" i="5"/>
  <c r="P5136" i="5"/>
  <c r="Q5125" i="5"/>
  <c r="S5125" i="5" s="1"/>
  <c r="T5125" i="5" s="1"/>
  <c r="P5125" i="5"/>
  <c r="Q5124" i="5"/>
  <c r="P5124" i="5"/>
  <c r="P5123" i="5"/>
  <c r="Q5121" i="5"/>
  <c r="S5121" i="5" s="1"/>
  <c r="T5121" i="5" s="1"/>
  <c r="P5121" i="5"/>
  <c r="Q5120" i="5"/>
  <c r="P5120" i="5"/>
  <c r="P5119" i="5"/>
  <c r="P5117" i="5"/>
  <c r="Q5116" i="5"/>
  <c r="P5116" i="5"/>
  <c r="P5115" i="5"/>
  <c r="Q5113" i="5"/>
  <c r="S5113" i="5" s="1"/>
  <c r="T5113" i="5" s="1"/>
  <c r="P5113" i="5"/>
  <c r="Q5112" i="5"/>
  <c r="P5112" i="5"/>
  <c r="P5110" i="5"/>
  <c r="Q5108" i="5"/>
  <c r="S5108" i="5" s="1"/>
  <c r="T5108" i="5" s="1"/>
  <c r="P5108" i="5"/>
  <c r="Q5107" i="5"/>
  <c r="P5107" i="5"/>
  <c r="P5106" i="5"/>
  <c r="Q5104" i="5"/>
  <c r="S5104" i="5" s="1"/>
  <c r="T5104" i="5" s="1"/>
  <c r="P5104" i="5"/>
  <c r="Q5103" i="5"/>
  <c r="P5103" i="5"/>
  <c r="P5102" i="5"/>
  <c r="Q5100" i="5"/>
  <c r="S5100" i="5" s="1"/>
  <c r="T5100" i="5" s="1"/>
  <c r="P5100" i="5"/>
  <c r="Q5099" i="5"/>
  <c r="P5099" i="5"/>
  <c r="P5098" i="5"/>
  <c r="Q5087" i="5"/>
  <c r="S5087" i="5" s="1"/>
  <c r="T5087" i="5" s="1"/>
  <c r="P5087" i="5"/>
  <c r="Q5086" i="5"/>
  <c r="S5086" i="5" s="1"/>
  <c r="T5086" i="5" s="1"/>
  <c r="P5086" i="5"/>
  <c r="P5085" i="5"/>
  <c r="Q5083" i="5"/>
  <c r="S5083" i="5" s="1"/>
  <c r="T5083" i="5" s="1"/>
  <c r="P5083" i="5"/>
  <c r="Q5082" i="5"/>
  <c r="S5082" i="5" s="1"/>
  <c r="T5082" i="5" s="1"/>
  <c r="P5082" i="5"/>
  <c r="P5081" i="5"/>
  <c r="Q5079" i="5"/>
  <c r="S5079" i="5" s="1"/>
  <c r="T5079" i="5" s="1"/>
  <c r="P5079" i="5"/>
  <c r="Q5078" i="5"/>
  <c r="S5078" i="5" s="1"/>
  <c r="T5078" i="5" s="1"/>
  <c r="P5078" i="5"/>
  <c r="P5077" i="5"/>
  <c r="Q5075" i="5"/>
  <c r="S5075" i="5" s="1"/>
  <c r="T5075" i="5" s="1"/>
  <c r="P5075" i="5"/>
  <c r="Q5074" i="5"/>
  <c r="S5074" i="5" s="1"/>
  <c r="T5074" i="5" s="1"/>
  <c r="P5074" i="5"/>
  <c r="P5072" i="5"/>
  <c r="Q5070" i="5"/>
  <c r="S5070" i="5" s="1"/>
  <c r="T5070" i="5" s="1"/>
  <c r="P5070" i="5"/>
  <c r="Q5069" i="5"/>
  <c r="S5069" i="5" s="1"/>
  <c r="T5069" i="5" s="1"/>
  <c r="P5069" i="5"/>
  <c r="O5068" i="5"/>
  <c r="P5068" i="5"/>
  <c r="Q5066" i="5"/>
  <c r="S5066" i="5" s="1"/>
  <c r="T5066" i="5" s="1"/>
  <c r="P5066" i="5"/>
  <c r="Q5065" i="5"/>
  <c r="S5065" i="5" s="1"/>
  <c r="T5065" i="5" s="1"/>
  <c r="P5065" i="5"/>
  <c r="P5064" i="5"/>
  <c r="Q5062" i="5"/>
  <c r="S5062" i="5" s="1"/>
  <c r="T5062" i="5" s="1"/>
  <c r="P5062" i="5"/>
  <c r="Q5061" i="5"/>
  <c r="S5061" i="5" s="1"/>
  <c r="T5061" i="5" s="1"/>
  <c r="P5061" i="5"/>
  <c r="O5060" i="5"/>
  <c r="P5060" i="5"/>
  <c r="Q5049" i="5"/>
  <c r="P5049" i="5"/>
  <c r="Q5048" i="5"/>
  <c r="S5048" i="5" s="1"/>
  <c r="T5048" i="5" s="1"/>
  <c r="P5048" i="5"/>
  <c r="P5047" i="5"/>
  <c r="P5045" i="5"/>
  <c r="Q5044" i="5"/>
  <c r="S5044" i="5" s="1"/>
  <c r="T5044" i="5" s="1"/>
  <c r="P5044" i="5"/>
  <c r="P5043" i="5"/>
  <c r="P5041" i="5"/>
  <c r="Q5040" i="5"/>
  <c r="S5040" i="5" s="1"/>
  <c r="T5040" i="5" s="1"/>
  <c r="P5040" i="5"/>
  <c r="P5039" i="5"/>
  <c r="Q5037" i="5"/>
  <c r="P5037" i="5"/>
  <c r="Q5036" i="5"/>
  <c r="S5036" i="5" s="1"/>
  <c r="T5036" i="5" s="1"/>
  <c r="P5036" i="5"/>
  <c r="P5034" i="5"/>
  <c r="Q5032" i="5"/>
  <c r="P5032" i="5"/>
  <c r="Q5031" i="5"/>
  <c r="S5031" i="5" s="1"/>
  <c r="T5031" i="5" s="1"/>
  <c r="P5031" i="5"/>
  <c r="P5030" i="5"/>
  <c r="Q5028" i="5"/>
  <c r="P5028" i="5"/>
  <c r="Q5027" i="5"/>
  <c r="S5027" i="5" s="1"/>
  <c r="T5027" i="5" s="1"/>
  <c r="P5027" i="5"/>
  <c r="O5026" i="5"/>
  <c r="P5026" i="5"/>
  <c r="Q5024" i="5"/>
  <c r="P5024" i="5"/>
  <c r="Q5023" i="5"/>
  <c r="S5023" i="5" s="1"/>
  <c r="T5023" i="5" s="1"/>
  <c r="P5023" i="5"/>
  <c r="P5022" i="5"/>
  <c r="Q5011" i="5"/>
  <c r="P5011" i="5"/>
  <c r="Q5010" i="5"/>
  <c r="S5010" i="5" s="1"/>
  <c r="T5010" i="5" s="1"/>
  <c r="P5010" i="5"/>
  <c r="P5009" i="5"/>
  <c r="P5007" i="5"/>
  <c r="Q5006" i="5"/>
  <c r="S5006" i="5" s="1"/>
  <c r="T5006" i="5" s="1"/>
  <c r="P5006" i="5"/>
  <c r="P5005" i="5"/>
  <c r="Q5003" i="5"/>
  <c r="P5003" i="5"/>
  <c r="Q5002" i="5"/>
  <c r="S5002" i="5" s="1"/>
  <c r="T5002" i="5" s="1"/>
  <c r="P5002" i="5"/>
  <c r="P5001" i="5"/>
  <c r="Q4999" i="5"/>
  <c r="P4999" i="5"/>
  <c r="Q4998" i="5"/>
  <c r="S4998" i="5" s="1"/>
  <c r="T4998" i="5" s="1"/>
  <c r="P4998" i="5"/>
  <c r="P4996" i="5"/>
  <c r="Q4994" i="5"/>
  <c r="P4994" i="5"/>
  <c r="Q4993" i="5"/>
  <c r="S4993" i="5" s="1"/>
  <c r="T4993" i="5" s="1"/>
  <c r="P4993" i="5"/>
  <c r="O4992" i="5"/>
  <c r="P4992" i="5"/>
  <c r="P4990" i="5"/>
  <c r="Q4989" i="5"/>
  <c r="S4989" i="5" s="1"/>
  <c r="T4989" i="5" s="1"/>
  <c r="P4989" i="5"/>
  <c r="P4988" i="5"/>
  <c r="Q4986" i="5"/>
  <c r="P4986" i="5"/>
  <c r="Q4985" i="5"/>
  <c r="S4985" i="5" s="1"/>
  <c r="T4985" i="5" s="1"/>
  <c r="P4985" i="5"/>
  <c r="O4984" i="5"/>
  <c r="P4984" i="5"/>
  <c r="Q4973" i="5"/>
  <c r="S4973" i="5" s="1"/>
  <c r="T4973" i="5" s="1"/>
  <c r="P4973" i="5"/>
  <c r="Q4972" i="5"/>
  <c r="P4972" i="5"/>
  <c r="P4971" i="5"/>
  <c r="Q4969" i="5"/>
  <c r="S4969" i="5" s="1"/>
  <c r="T4969" i="5" s="1"/>
  <c r="P4969" i="5"/>
  <c r="Q4968" i="5"/>
  <c r="P4968" i="5"/>
  <c r="O4967" i="5"/>
  <c r="P4967" i="5"/>
  <c r="Q4965" i="5"/>
  <c r="S4965" i="5" s="1"/>
  <c r="T4965" i="5" s="1"/>
  <c r="P4965" i="5"/>
  <c r="Q4964" i="5"/>
  <c r="P4964" i="5"/>
  <c r="P4963" i="5"/>
  <c r="Q4961" i="5"/>
  <c r="S4961" i="5" s="1"/>
  <c r="T4961" i="5" s="1"/>
  <c r="P4961" i="5"/>
  <c r="Q4960" i="5"/>
  <c r="P4960" i="5"/>
  <c r="O4958" i="5"/>
  <c r="P4958" i="5"/>
  <c r="Q4956" i="5"/>
  <c r="S4956" i="5" s="1"/>
  <c r="T4956" i="5" s="1"/>
  <c r="P4956" i="5"/>
  <c r="Q4955" i="5"/>
  <c r="P4955" i="5"/>
  <c r="P4954" i="5"/>
  <c r="Q4952" i="5"/>
  <c r="S4952" i="5" s="1"/>
  <c r="T4952" i="5" s="1"/>
  <c r="P4952" i="5"/>
  <c r="Q4951" i="5"/>
  <c r="P4951" i="5"/>
  <c r="O4950" i="5"/>
  <c r="P4950" i="5"/>
  <c r="Q4948" i="5"/>
  <c r="S4948" i="5" s="1"/>
  <c r="T4948" i="5" s="1"/>
  <c r="P4948" i="5"/>
  <c r="Q4947" i="5"/>
  <c r="P4947" i="5"/>
  <c r="P4946" i="5"/>
  <c r="Q4935" i="5"/>
  <c r="S4935" i="5" s="1"/>
  <c r="T4935" i="5" s="1"/>
  <c r="P4935" i="5"/>
  <c r="P4934" i="5"/>
  <c r="Q4932" i="5"/>
  <c r="S4932" i="5" s="1"/>
  <c r="T4932" i="5" s="1"/>
  <c r="P4932" i="5"/>
  <c r="Q4931" i="5"/>
  <c r="S4931" i="5" s="1"/>
  <c r="T4931" i="5" s="1"/>
  <c r="P4931" i="5"/>
  <c r="P4930" i="5"/>
  <c r="Q4928" i="5"/>
  <c r="S4928" i="5" s="1"/>
  <c r="T4928" i="5" s="1"/>
  <c r="P4928" i="5"/>
  <c r="Q4927" i="5"/>
  <c r="S4927" i="5" s="1"/>
  <c r="T4927" i="5" s="1"/>
  <c r="P4927" i="5"/>
  <c r="P4926" i="5"/>
  <c r="Q4924" i="5"/>
  <c r="S4924" i="5" s="1"/>
  <c r="T4924" i="5" s="1"/>
  <c r="P4924" i="5"/>
  <c r="Q4923" i="5"/>
  <c r="S4923" i="5" s="1"/>
  <c r="T4923" i="5" s="1"/>
  <c r="P4923" i="5"/>
  <c r="P4922" i="5"/>
  <c r="Q4919" i="5"/>
  <c r="S4919" i="5" s="1"/>
  <c r="T4919" i="5" s="1"/>
  <c r="P4919" i="5"/>
  <c r="Q4918" i="5"/>
  <c r="S4918" i="5" s="1"/>
  <c r="T4918" i="5" s="1"/>
  <c r="P4918" i="5"/>
  <c r="P4917" i="5"/>
  <c r="Q4915" i="5"/>
  <c r="S4915" i="5" s="1"/>
  <c r="T4915" i="5" s="1"/>
  <c r="P4915" i="5"/>
  <c r="Q4914" i="5"/>
  <c r="S4914" i="5" s="1"/>
  <c r="T4914" i="5" s="1"/>
  <c r="P4914" i="5"/>
  <c r="P4913" i="5"/>
  <c r="P4911" i="5"/>
  <c r="Q4910" i="5"/>
  <c r="S4910" i="5" s="1"/>
  <c r="T4910" i="5" s="1"/>
  <c r="P4910" i="5"/>
  <c r="O4909" i="5"/>
  <c r="P4909" i="5"/>
  <c r="Q4907" i="5"/>
  <c r="S4907" i="5" s="1"/>
  <c r="T4907" i="5" s="1"/>
  <c r="P4907" i="5"/>
  <c r="Q4897" i="5"/>
  <c r="S4897" i="5" s="1"/>
  <c r="T4897" i="5" s="1"/>
  <c r="P4897" i="5"/>
  <c r="P4896" i="5"/>
  <c r="Q4894" i="5"/>
  <c r="P4894" i="5"/>
  <c r="Q4893" i="5"/>
  <c r="S4893" i="5" s="1"/>
  <c r="T4893" i="5" s="1"/>
  <c r="P4893" i="5"/>
  <c r="O4892" i="5"/>
  <c r="P4892" i="5"/>
  <c r="Q4890" i="5"/>
  <c r="P4890" i="5"/>
  <c r="Q4889" i="5"/>
  <c r="S4889" i="5" s="1"/>
  <c r="T4889" i="5" s="1"/>
  <c r="P4889" i="5"/>
  <c r="O4888" i="5"/>
  <c r="P4888" i="5"/>
  <c r="Q4886" i="5"/>
  <c r="P4886" i="5"/>
  <c r="Q4885" i="5"/>
  <c r="S4885" i="5" s="1"/>
  <c r="T4885" i="5" s="1"/>
  <c r="P4885" i="5"/>
  <c r="P4884" i="5"/>
  <c r="P4881" i="5"/>
  <c r="Q4880" i="5"/>
  <c r="S4880" i="5" s="1"/>
  <c r="T4880" i="5" s="1"/>
  <c r="P4880" i="5"/>
  <c r="P4879" i="5"/>
  <c r="Q4877" i="5"/>
  <c r="P4877" i="5"/>
  <c r="Q4876" i="5"/>
  <c r="S4876" i="5" s="1"/>
  <c r="T4876" i="5" s="1"/>
  <c r="P4876" i="5"/>
  <c r="O4875" i="5"/>
  <c r="P4875" i="5"/>
  <c r="Q4873" i="5"/>
  <c r="P4873" i="5"/>
  <c r="Q4872" i="5"/>
  <c r="S4872" i="5" s="1"/>
  <c r="T4872" i="5" s="1"/>
  <c r="P4872" i="5"/>
  <c r="O4871" i="5"/>
  <c r="P4871" i="5"/>
  <c r="P4869" i="5"/>
  <c r="Q4859" i="5"/>
  <c r="P4859" i="5"/>
  <c r="P4858" i="5"/>
  <c r="Q4856" i="5"/>
  <c r="S4856" i="5" s="1"/>
  <c r="T4856" i="5" s="1"/>
  <c r="P4856" i="5"/>
  <c r="Q4855" i="5"/>
  <c r="P4855" i="5"/>
  <c r="P4854" i="5"/>
  <c r="Q4852" i="5"/>
  <c r="S4852" i="5" s="1"/>
  <c r="T4852" i="5" s="1"/>
  <c r="P4852" i="5"/>
  <c r="Q4851" i="5"/>
  <c r="P4851" i="5"/>
  <c r="P4850" i="5"/>
  <c r="Q4848" i="5"/>
  <c r="S4848" i="5" s="1"/>
  <c r="T4848" i="5" s="1"/>
  <c r="P4848" i="5"/>
  <c r="Q4847" i="5"/>
  <c r="P4847" i="5"/>
  <c r="P4846" i="5"/>
  <c r="Q4843" i="5"/>
  <c r="S4843" i="5" s="1"/>
  <c r="T4843" i="5" s="1"/>
  <c r="P4843" i="5"/>
  <c r="Q4842" i="5"/>
  <c r="P4842" i="5"/>
  <c r="P4841" i="5"/>
  <c r="Q4839" i="5"/>
  <c r="S4839" i="5" s="1"/>
  <c r="T4839" i="5" s="1"/>
  <c r="P4839" i="5"/>
  <c r="Q4838" i="5"/>
  <c r="P4838" i="5"/>
  <c r="P4837" i="5"/>
  <c r="Q4835" i="5"/>
  <c r="S4835" i="5" s="1"/>
  <c r="T4835" i="5" s="1"/>
  <c r="P4835" i="5"/>
  <c r="Q4834" i="5"/>
  <c r="P4834" i="5"/>
  <c r="P4833" i="5"/>
  <c r="P4831" i="5"/>
  <c r="Q4821" i="5"/>
  <c r="S4821" i="5" s="1"/>
  <c r="T4821" i="5" s="1"/>
  <c r="P4821" i="5"/>
  <c r="P4820" i="5"/>
  <c r="Q4818" i="5"/>
  <c r="S4818" i="5" s="1"/>
  <c r="T4818" i="5" s="1"/>
  <c r="P4818" i="5"/>
  <c r="Q4817" i="5"/>
  <c r="S4817" i="5" s="1"/>
  <c r="T4817" i="5" s="1"/>
  <c r="P4817" i="5"/>
  <c r="P4816" i="5"/>
  <c r="Q4814" i="5"/>
  <c r="S4814" i="5" s="1"/>
  <c r="T4814" i="5" s="1"/>
  <c r="P4814" i="5"/>
  <c r="Q4813" i="5"/>
  <c r="S4813" i="5" s="1"/>
  <c r="T4813" i="5" s="1"/>
  <c r="P4813" i="5"/>
  <c r="P4812" i="5"/>
  <c r="Q4810" i="5"/>
  <c r="S4810" i="5" s="1"/>
  <c r="T4810" i="5" s="1"/>
  <c r="P4810" i="5"/>
  <c r="Q4809" i="5"/>
  <c r="S4809" i="5" s="1"/>
  <c r="T4809" i="5" s="1"/>
  <c r="P4809" i="5"/>
  <c r="P4808" i="5"/>
  <c r="Q4805" i="5"/>
  <c r="S4805" i="5" s="1"/>
  <c r="T4805" i="5" s="1"/>
  <c r="P4805" i="5"/>
  <c r="Q4804" i="5"/>
  <c r="S4804" i="5" s="1"/>
  <c r="T4804" i="5" s="1"/>
  <c r="P4804" i="5"/>
  <c r="P4803" i="5"/>
  <c r="Q4801" i="5"/>
  <c r="S4801" i="5" s="1"/>
  <c r="T4801" i="5" s="1"/>
  <c r="P4801" i="5"/>
  <c r="Q4800" i="5"/>
  <c r="S4800" i="5" s="1"/>
  <c r="T4800" i="5" s="1"/>
  <c r="P4800" i="5"/>
  <c r="P4799" i="5"/>
  <c r="Q4797" i="5"/>
  <c r="S4797" i="5" s="1"/>
  <c r="T4797" i="5" s="1"/>
  <c r="P4797" i="5"/>
  <c r="Q4796" i="5"/>
  <c r="S4796" i="5" s="1"/>
  <c r="T4796" i="5" s="1"/>
  <c r="P4796" i="5"/>
  <c r="P4795" i="5"/>
  <c r="P4793" i="5"/>
  <c r="Q4783" i="5"/>
  <c r="S4783" i="5" s="1"/>
  <c r="T4783" i="5" s="1"/>
  <c r="P4783" i="5"/>
  <c r="P4782" i="5"/>
  <c r="Q4780" i="5"/>
  <c r="S4780" i="5" s="1"/>
  <c r="T4780" i="5" s="1"/>
  <c r="P4780" i="5"/>
  <c r="Q4779" i="5"/>
  <c r="S4779" i="5" s="1"/>
  <c r="T4779" i="5" s="1"/>
  <c r="P4779" i="5"/>
  <c r="P4778" i="5"/>
  <c r="Q4776" i="5"/>
  <c r="S4776" i="5" s="1"/>
  <c r="T4776" i="5" s="1"/>
  <c r="P4776" i="5"/>
  <c r="Q4775" i="5"/>
  <c r="S4775" i="5" s="1"/>
  <c r="T4775" i="5" s="1"/>
  <c r="P4775" i="5"/>
  <c r="P4774" i="5"/>
  <c r="P4772" i="5"/>
  <c r="Q4771" i="5"/>
  <c r="S4771" i="5" s="1"/>
  <c r="T4771" i="5" s="1"/>
  <c r="P4771" i="5"/>
  <c r="O4770" i="5"/>
  <c r="P4770" i="5"/>
  <c r="Q4767" i="5"/>
  <c r="S4767" i="5" s="1"/>
  <c r="T4767" i="5" s="1"/>
  <c r="P4767" i="5"/>
  <c r="Q4766" i="5"/>
  <c r="S4766" i="5" s="1"/>
  <c r="T4766" i="5" s="1"/>
  <c r="P4766" i="5"/>
  <c r="P4765" i="5"/>
  <c r="Q4763" i="5"/>
  <c r="S4763" i="5" s="1"/>
  <c r="T4763" i="5" s="1"/>
  <c r="P4763" i="5"/>
  <c r="Q4762" i="5"/>
  <c r="S4762" i="5" s="1"/>
  <c r="T4762" i="5" s="1"/>
  <c r="P4762" i="5"/>
  <c r="P4761" i="5"/>
  <c r="Q4759" i="5"/>
  <c r="S4759" i="5" s="1"/>
  <c r="T4759" i="5" s="1"/>
  <c r="P4759" i="5"/>
  <c r="Q4758" i="5"/>
  <c r="S4758" i="5" s="1"/>
  <c r="T4758" i="5" s="1"/>
  <c r="P4758" i="5"/>
  <c r="P4757" i="5"/>
  <c r="P4755" i="5"/>
  <c r="Q4745" i="5"/>
  <c r="S4745" i="5" s="1"/>
  <c r="T4745" i="5" s="1"/>
  <c r="P4745" i="5"/>
  <c r="P4744" i="5"/>
  <c r="Q4742" i="5"/>
  <c r="P4742" i="5"/>
  <c r="Q4741" i="5"/>
  <c r="S4741" i="5" s="1"/>
  <c r="T4741" i="5" s="1"/>
  <c r="P4741" i="5"/>
  <c r="P4740" i="5"/>
  <c r="Q4738" i="5"/>
  <c r="P4738" i="5"/>
  <c r="Q4737" i="5"/>
  <c r="S4737" i="5" s="1"/>
  <c r="T4737" i="5" s="1"/>
  <c r="P4737" i="5"/>
  <c r="P4736" i="5"/>
  <c r="P4734" i="5"/>
  <c r="Q4733" i="5"/>
  <c r="S4733" i="5" s="1"/>
  <c r="T4733" i="5" s="1"/>
  <c r="P4733" i="5"/>
  <c r="P4732" i="5"/>
  <c r="Q4729" i="5"/>
  <c r="P4729" i="5"/>
  <c r="Q4728" i="5"/>
  <c r="S4728" i="5" s="1"/>
  <c r="T4728" i="5" s="1"/>
  <c r="P4728" i="5"/>
  <c r="P4727" i="5"/>
  <c r="P4725" i="5"/>
  <c r="Q4724" i="5"/>
  <c r="S4724" i="5" s="1"/>
  <c r="T4724" i="5" s="1"/>
  <c r="P4724" i="5"/>
  <c r="P4723" i="5"/>
  <c r="P4721" i="5"/>
  <c r="Q4720" i="5"/>
  <c r="S4720" i="5" s="1"/>
  <c r="T4720" i="5" s="1"/>
  <c r="P4720" i="5"/>
  <c r="P4719" i="5"/>
  <c r="Q4717" i="5"/>
  <c r="P4717" i="5"/>
  <c r="Q4707" i="5"/>
  <c r="P4707" i="5"/>
  <c r="P4706" i="5"/>
  <c r="Q4704" i="5"/>
  <c r="S4704" i="5" s="1"/>
  <c r="T4704" i="5" s="1"/>
  <c r="P4704" i="5"/>
  <c r="Q4703" i="5"/>
  <c r="P4703" i="5"/>
  <c r="P4702" i="5"/>
  <c r="P4700" i="5"/>
  <c r="Q4699" i="5"/>
  <c r="P4699" i="5"/>
  <c r="P4698" i="5"/>
  <c r="Q4696" i="5"/>
  <c r="S4696" i="5" s="1"/>
  <c r="T4696" i="5" s="1"/>
  <c r="P4696" i="5"/>
  <c r="Q4695" i="5"/>
  <c r="P4695" i="5"/>
  <c r="O4694" i="5"/>
  <c r="P4694" i="5"/>
  <c r="Q4691" i="5"/>
  <c r="S4691" i="5" s="1"/>
  <c r="T4691" i="5" s="1"/>
  <c r="P4691" i="5"/>
  <c r="Q4690" i="5"/>
  <c r="P4690" i="5"/>
  <c r="P4689" i="5"/>
  <c r="Q4687" i="5"/>
  <c r="S4687" i="5" s="1"/>
  <c r="T4687" i="5" s="1"/>
  <c r="P4687" i="5"/>
  <c r="Q4686" i="5"/>
  <c r="P4686" i="5"/>
  <c r="P4685" i="5"/>
  <c r="Q4683" i="5"/>
  <c r="S4683" i="5" s="1"/>
  <c r="T4683" i="5" s="1"/>
  <c r="P4683" i="5"/>
  <c r="Q4682" i="5"/>
  <c r="P4682" i="5"/>
  <c r="O4681" i="5"/>
  <c r="P4681" i="5"/>
  <c r="Q4679" i="5"/>
  <c r="S4679" i="5" s="1"/>
  <c r="T4679" i="5" s="1"/>
  <c r="P4679" i="5"/>
  <c r="Q4669" i="5"/>
  <c r="P4669" i="5"/>
  <c r="P4668" i="5"/>
  <c r="P4666" i="5"/>
  <c r="Q4665" i="5"/>
  <c r="P4665" i="5"/>
  <c r="O4664" i="5"/>
  <c r="P4664" i="5"/>
  <c r="Q4662" i="5"/>
  <c r="S4662" i="5" s="1"/>
  <c r="T4662" i="5" s="1"/>
  <c r="P4662" i="5"/>
  <c r="Q4661" i="5"/>
  <c r="P4661" i="5"/>
  <c r="P4660" i="5"/>
  <c r="Q4658" i="5"/>
  <c r="S4658" i="5" s="1"/>
  <c r="T4658" i="5" s="1"/>
  <c r="P4658" i="5"/>
  <c r="Q4657" i="5"/>
  <c r="P4657" i="5"/>
  <c r="P4656" i="5"/>
  <c r="Q4653" i="5"/>
  <c r="S4653" i="5" s="1"/>
  <c r="T4653" i="5" s="1"/>
  <c r="P4653" i="5"/>
  <c r="Q4652" i="5"/>
  <c r="P4652" i="5"/>
  <c r="P4651" i="5"/>
  <c r="Q4649" i="5"/>
  <c r="S4649" i="5" s="1"/>
  <c r="T4649" i="5" s="1"/>
  <c r="P4649" i="5"/>
  <c r="Q4648" i="5"/>
  <c r="P4648" i="5"/>
  <c r="P4647" i="5"/>
  <c r="P4645" i="5"/>
  <c r="Q4644" i="5"/>
  <c r="P4644" i="5"/>
  <c r="P4643" i="5"/>
  <c r="Q4641" i="5"/>
  <c r="S4641" i="5" s="1"/>
  <c r="T4641" i="5" s="1"/>
  <c r="P4641" i="5"/>
  <c r="Q4631" i="5"/>
  <c r="S4631" i="5" s="1"/>
  <c r="T4631" i="5" s="1"/>
  <c r="P4631" i="5"/>
  <c r="P4630" i="5"/>
  <c r="Q4628" i="5"/>
  <c r="P4628" i="5"/>
  <c r="Q4627" i="5"/>
  <c r="S4627" i="5" s="1"/>
  <c r="T4627" i="5" s="1"/>
  <c r="P4627" i="5"/>
  <c r="P4626" i="5"/>
  <c r="P4624" i="5"/>
  <c r="Q4623" i="5"/>
  <c r="S4623" i="5" s="1"/>
  <c r="T4623" i="5" s="1"/>
  <c r="P4623" i="5"/>
  <c r="P4622" i="5"/>
  <c r="Q4620" i="5"/>
  <c r="P4620" i="5"/>
  <c r="Q4619" i="5"/>
  <c r="S4619" i="5" s="1"/>
  <c r="T4619" i="5" s="1"/>
  <c r="P4619" i="5"/>
  <c r="O4618" i="5"/>
  <c r="P4618" i="5"/>
  <c r="P4615" i="5"/>
  <c r="Q4614" i="5"/>
  <c r="S4614" i="5" s="1"/>
  <c r="T4614" i="5" s="1"/>
  <c r="P4614" i="5"/>
  <c r="P4613" i="5"/>
  <c r="Q4611" i="5"/>
  <c r="P4611" i="5"/>
  <c r="Q4610" i="5"/>
  <c r="S4610" i="5" s="1"/>
  <c r="T4610" i="5" s="1"/>
  <c r="P4610" i="5"/>
  <c r="P4609" i="5"/>
  <c r="Q4607" i="5"/>
  <c r="P4607" i="5"/>
  <c r="Q4606" i="5"/>
  <c r="S4606" i="5" s="1"/>
  <c r="T4606" i="5" s="1"/>
  <c r="P4606" i="5"/>
  <c r="P4605" i="5"/>
  <c r="Q4603" i="5"/>
  <c r="P4603" i="5"/>
  <c r="Q4593" i="5"/>
  <c r="S4593" i="5" s="1"/>
  <c r="T4593" i="5" s="1"/>
  <c r="P4593" i="5"/>
  <c r="P4592" i="5"/>
  <c r="P4590" i="5"/>
  <c r="Q4589" i="5"/>
  <c r="S4589" i="5" s="1"/>
  <c r="T4589" i="5" s="1"/>
  <c r="P4589" i="5"/>
  <c r="P4588" i="5"/>
  <c r="Q4586" i="5"/>
  <c r="P4586" i="5"/>
  <c r="Q4585" i="5"/>
  <c r="S4585" i="5" s="1"/>
  <c r="T4585" i="5" s="1"/>
  <c r="P4585" i="5"/>
  <c r="P4584" i="5"/>
  <c r="Q4582" i="5"/>
  <c r="P4582" i="5"/>
  <c r="Q4581" i="5"/>
  <c r="S4581" i="5" s="1"/>
  <c r="T4581" i="5" s="1"/>
  <c r="P4581" i="5"/>
  <c r="P4580" i="5"/>
  <c r="P4577" i="5"/>
  <c r="Q4576" i="5"/>
  <c r="S4576" i="5" s="1"/>
  <c r="T4576" i="5" s="1"/>
  <c r="P4576" i="5"/>
  <c r="P4575" i="5"/>
  <c r="Q4573" i="5"/>
  <c r="S4573" i="5" s="1"/>
  <c r="T4573" i="5" s="1"/>
  <c r="P4573" i="5"/>
  <c r="Q4572" i="5"/>
  <c r="P4572" i="5"/>
  <c r="P4571" i="5"/>
  <c r="Q4569" i="5"/>
  <c r="S4569" i="5" s="1"/>
  <c r="T4569" i="5" s="1"/>
  <c r="P4569" i="5"/>
  <c r="Q4568" i="5"/>
  <c r="P4568" i="5"/>
  <c r="P4567" i="5"/>
  <c r="P4565" i="5"/>
  <c r="Q4555" i="5"/>
  <c r="S4555" i="5" s="1"/>
  <c r="T4555" i="5" s="1"/>
  <c r="P4555" i="5"/>
  <c r="P4554" i="5"/>
  <c r="Q4552" i="5"/>
  <c r="S4552" i="5" s="1"/>
  <c r="T4552" i="5" s="1"/>
  <c r="P4552" i="5"/>
  <c r="Q4551" i="5"/>
  <c r="S4551" i="5" s="1"/>
  <c r="T4551" i="5" s="1"/>
  <c r="P4551" i="5"/>
  <c r="P4550" i="5"/>
  <c r="P4548" i="5"/>
  <c r="Q4547" i="5"/>
  <c r="S4547" i="5" s="1"/>
  <c r="T4547" i="5" s="1"/>
  <c r="P4547" i="5"/>
  <c r="P4546" i="5"/>
  <c r="Q4544" i="5"/>
  <c r="S4544" i="5" s="1"/>
  <c r="T4544" i="5" s="1"/>
  <c r="P4544" i="5"/>
  <c r="Q4543" i="5"/>
  <c r="S4543" i="5" s="1"/>
  <c r="T4543" i="5" s="1"/>
  <c r="P4543" i="5"/>
  <c r="O4542" i="5"/>
  <c r="P4542" i="5"/>
  <c r="Q4539" i="5"/>
  <c r="S4539" i="5" s="1"/>
  <c r="T4539" i="5" s="1"/>
  <c r="P4539" i="5"/>
  <c r="Q4538" i="5"/>
  <c r="S4538" i="5" s="1"/>
  <c r="T4538" i="5" s="1"/>
  <c r="P4538" i="5"/>
  <c r="P4537" i="5"/>
  <c r="Q4535" i="5"/>
  <c r="S4535" i="5" s="1"/>
  <c r="T4535" i="5" s="1"/>
  <c r="P4535" i="5"/>
  <c r="Q4534" i="5"/>
  <c r="S4534" i="5" s="1"/>
  <c r="T4534" i="5" s="1"/>
  <c r="P4534" i="5"/>
  <c r="P4533" i="5"/>
  <c r="Q4531" i="5"/>
  <c r="S4531" i="5" s="1"/>
  <c r="T4531" i="5" s="1"/>
  <c r="P4531" i="5"/>
  <c r="Q4530" i="5"/>
  <c r="S4530" i="5" s="1"/>
  <c r="T4530" i="5" s="1"/>
  <c r="P4530" i="5"/>
  <c r="P4529" i="5"/>
  <c r="Q4527" i="5"/>
  <c r="S4527" i="5" s="1"/>
  <c r="T4527" i="5" s="1"/>
  <c r="P4527" i="5"/>
  <c r="Q4517" i="5"/>
  <c r="S4517" i="5" s="1"/>
  <c r="T4517" i="5" s="1"/>
  <c r="P4517" i="5"/>
  <c r="P4516" i="5"/>
  <c r="P4514" i="5"/>
  <c r="Q4513" i="5"/>
  <c r="S4513" i="5" s="1"/>
  <c r="T4513" i="5" s="1"/>
  <c r="P4513" i="5"/>
  <c r="P4512" i="5"/>
  <c r="Q4510" i="5"/>
  <c r="P4510" i="5"/>
  <c r="Q4509" i="5"/>
  <c r="S4509" i="5" s="1"/>
  <c r="T4509" i="5" s="1"/>
  <c r="P4509" i="5"/>
  <c r="P4508" i="5"/>
  <c r="Q4506" i="5"/>
  <c r="P4506" i="5"/>
  <c r="Q4505" i="5"/>
  <c r="S4505" i="5" s="1"/>
  <c r="T4505" i="5" s="1"/>
  <c r="P4505" i="5"/>
  <c r="P4504" i="5"/>
  <c r="P4501" i="5"/>
  <c r="Q4500" i="5"/>
  <c r="S4500" i="5" s="1"/>
  <c r="T4500" i="5" s="1"/>
  <c r="P4500" i="5"/>
  <c r="P4499" i="5"/>
  <c r="Q4497" i="5"/>
  <c r="P4497" i="5"/>
  <c r="Q4496" i="5"/>
  <c r="S4496" i="5" s="1"/>
  <c r="T4496" i="5" s="1"/>
  <c r="P4496" i="5"/>
  <c r="P4495" i="5"/>
  <c r="Q4493" i="5"/>
  <c r="P4493" i="5"/>
  <c r="Q4492" i="5"/>
  <c r="S4492" i="5" s="1"/>
  <c r="T4492" i="5" s="1"/>
  <c r="P4492" i="5"/>
  <c r="P4491" i="5"/>
  <c r="P4489" i="5"/>
  <c r="Q4479" i="5"/>
  <c r="P4479" i="5"/>
  <c r="P4478" i="5"/>
  <c r="Q4476" i="5"/>
  <c r="P4476" i="5"/>
  <c r="Q4475" i="5"/>
  <c r="P4475" i="5"/>
  <c r="P4474" i="5"/>
  <c r="Q4472" i="5"/>
  <c r="P4472" i="5"/>
  <c r="Q4471" i="5"/>
  <c r="P4471" i="5"/>
  <c r="P4470" i="5"/>
  <c r="Q4468" i="5"/>
  <c r="P4468" i="5"/>
  <c r="Q4467" i="5"/>
  <c r="P4467" i="5"/>
  <c r="O4466" i="5"/>
  <c r="P4466" i="5"/>
  <c r="P4463" i="5"/>
  <c r="Q4462" i="5"/>
  <c r="P4462" i="5"/>
  <c r="P4461" i="5"/>
  <c r="Q4459" i="5"/>
  <c r="P4459" i="5"/>
  <c r="Q4458" i="5"/>
  <c r="P4458" i="5"/>
  <c r="P4457" i="5"/>
  <c r="Q4455" i="5"/>
  <c r="P4455" i="5"/>
  <c r="Q4454" i="5"/>
  <c r="P4454" i="5"/>
  <c r="P4453" i="5"/>
  <c r="Q4451" i="5"/>
  <c r="P4451" i="5"/>
  <c r="Q4441" i="5"/>
  <c r="S4441" i="5" s="1"/>
  <c r="T4441" i="5" s="1"/>
  <c r="P4441" i="5"/>
  <c r="P4440" i="5"/>
  <c r="Q4438" i="5"/>
  <c r="S4438" i="5" s="1"/>
  <c r="T4438" i="5" s="1"/>
  <c r="P4438" i="5"/>
  <c r="Q4437" i="5"/>
  <c r="S4437" i="5" s="1"/>
  <c r="T4437" i="5" s="1"/>
  <c r="P4437" i="5"/>
  <c r="O4436" i="5"/>
  <c r="P4436" i="5"/>
  <c r="Q4434" i="5"/>
  <c r="S4434" i="5" s="1"/>
  <c r="T4434" i="5" s="1"/>
  <c r="P4434" i="5"/>
  <c r="Q4433" i="5"/>
  <c r="S4433" i="5" s="1"/>
  <c r="T4433" i="5" s="1"/>
  <c r="P4433" i="5"/>
  <c r="P4432" i="5"/>
  <c r="Q4430" i="5"/>
  <c r="S4430" i="5" s="1"/>
  <c r="T4430" i="5" s="1"/>
  <c r="P4430" i="5"/>
  <c r="Q4429" i="5"/>
  <c r="S4429" i="5" s="1"/>
  <c r="T4429" i="5" s="1"/>
  <c r="P4429" i="5"/>
  <c r="O4428" i="5"/>
  <c r="P4428" i="5"/>
  <c r="Q4425" i="5"/>
  <c r="P4425" i="5"/>
  <c r="Q4424" i="5"/>
  <c r="P4424" i="5"/>
  <c r="P4423" i="5"/>
  <c r="Q4421" i="5"/>
  <c r="P4421" i="5"/>
  <c r="Q4420" i="5"/>
  <c r="P4420" i="5"/>
  <c r="P4419" i="5"/>
  <c r="Q4417" i="5"/>
  <c r="P4417" i="5"/>
  <c r="Q4416" i="5"/>
  <c r="P4416" i="5"/>
  <c r="P4415" i="5"/>
  <c r="Q4413" i="5"/>
  <c r="P4413" i="5"/>
  <c r="Q4403" i="5"/>
  <c r="P4403" i="5"/>
  <c r="P4402" i="5"/>
  <c r="Q4400" i="5"/>
  <c r="S4400" i="5" s="1"/>
  <c r="T4400" i="5" s="1"/>
  <c r="P4400" i="5"/>
  <c r="Q4399" i="5"/>
  <c r="P4399" i="5"/>
  <c r="O4398" i="5"/>
  <c r="P4398" i="5"/>
  <c r="P4396" i="5"/>
  <c r="Q4395" i="5"/>
  <c r="P4395" i="5"/>
  <c r="P4394" i="5"/>
  <c r="Q4392" i="5"/>
  <c r="S4392" i="5" s="1"/>
  <c r="T4392" i="5" s="1"/>
  <c r="P4392" i="5"/>
  <c r="Q4391" i="5"/>
  <c r="P4391" i="5"/>
  <c r="P4390" i="5"/>
  <c r="Q4387" i="5"/>
  <c r="S4387" i="5" s="1"/>
  <c r="T4387" i="5" s="1"/>
  <c r="P4387" i="5"/>
  <c r="Q4386" i="5"/>
  <c r="P4386" i="5"/>
  <c r="P4385" i="5"/>
  <c r="Q4383" i="5"/>
  <c r="S4383" i="5" s="1"/>
  <c r="T4383" i="5" s="1"/>
  <c r="P4383" i="5"/>
  <c r="Q4382" i="5"/>
  <c r="P4382" i="5"/>
  <c r="P4381" i="5"/>
  <c r="Q4379" i="5"/>
  <c r="S4379" i="5" s="1"/>
  <c r="T4379" i="5" s="1"/>
  <c r="P4379" i="5"/>
  <c r="Q4378" i="5"/>
  <c r="P4378" i="5"/>
  <c r="P4377" i="5"/>
  <c r="Q4375" i="5"/>
  <c r="S4375" i="5" s="1"/>
  <c r="T4375" i="5" s="1"/>
  <c r="P4375" i="5"/>
  <c r="Q4365" i="5"/>
  <c r="S4365" i="5" s="1"/>
  <c r="T4365" i="5" s="1"/>
  <c r="P4365" i="5"/>
  <c r="P4364" i="5"/>
  <c r="Q4362" i="5"/>
  <c r="S4362" i="5" s="1"/>
  <c r="T4362" i="5" s="1"/>
  <c r="P4362" i="5"/>
  <c r="Q4361" i="5"/>
  <c r="S4361" i="5" s="1"/>
  <c r="T4361" i="5" s="1"/>
  <c r="P4361" i="5"/>
  <c r="P4360" i="5"/>
  <c r="Q4358" i="5"/>
  <c r="S4358" i="5" s="1"/>
  <c r="T4358" i="5" s="1"/>
  <c r="P4358" i="5"/>
  <c r="Q4357" i="5"/>
  <c r="S4357" i="5" s="1"/>
  <c r="T4357" i="5" s="1"/>
  <c r="P4357" i="5"/>
  <c r="P4356" i="5"/>
  <c r="Q4354" i="5"/>
  <c r="S4354" i="5" s="1"/>
  <c r="T4354" i="5" s="1"/>
  <c r="P4354" i="5"/>
  <c r="Q4353" i="5"/>
  <c r="S4353" i="5" s="1"/>
  <c r="T4353" i="5" s="1"/>
  <c r="P4353" i="5"/>
  <c r="O4352" i="5"/>
  <c r="P4352" i="5"/>
  <c r="Q4349" i="5"/>
  <c r="S4349" i="5" s="1"/>
  <c r="T4349" i="5" s="1"/>
  <c r="P4349" i="5"/>
  <c r="Q4348" i="5"/>
  <c r="S4348" i="5" s="1"/>
  <c r="T4348" i="5" s="1"/>
  <c r="P4348" i="5"/>
  <c r="P4347" i="5"/>
  <c r="Q4345" i="5"/>
  <c r="S4345" i="5" s="1"/>
  <c r="T4345" i="5" s="1"/>
  <c r="P4345" i="5"/>
  <c r="Q4344" i="5"/>
  <c r="S4344" i="5" s="1"/>
  <c r="T4344" i="5" s="1"/>
  <c r="P4344" i="5"/>
  <c r="P4343" i="5"/>
  <c r="P4341" i="5"/>
  <c r="Q4340" i="5"/>
  <c r="S4340" i="5" s="1"/>
  <c r="T4340" i="5" s="1"/>
  <c r="P4340" i="5"/>
  <c r="P4339" i="5"/>
  <c r="Q4337" i="5"/>
  <c r="S4337" i="5" s="1"/>
  <c r="T4337" i="5" s="1"/>
  <c r="P4337" i="5"/>
  <c r="Q4327" i="5"/>
  <c r="S4327" i="5" s="1"/>
  <c r="T4327" i="5" s="1"/>
  <c r="P4327" i="5"/>
  <c r="P4326" i="5"/>
  <c r="Q4324" i="5"/>
  <c r="S4324" i="5" s="1"/>
  <c r="T4324" i="5" s="1"/>
  <c r="P4324" i="5"/>
  <c r="Q4323" i="5"/>
  <c r="S4323" i="5" s="1"/>
  <c r="T4323" i="5" s="1"/>
  <c r="P4323" i="5"/>
  <c r="P4322" i="5"/>
  <c r="Q4320" i="5"/>
  <c r="S4320" i="5" s="1"/>
  <c r="T4320" i="5" s="1"/>
  <c r="P4320" i="5"/>
  <c r="Q4319" i="5"/>
  <c r="S4319" i="5" s="1"/>
  <c r="T4319" i="5" s="1"/>
  <c r="P4319" i="5"/>
  <c r="O4318" i="5"/>
  <c r="P4318" i="5"/>
  <c r="P4316" i="5"/>
  <c r="Q4315" i="5"/>
  <c r="S4315" i="5" s="1"/>
  <c r="T4315" i="5" s="1"/>
  <c r="P4315" i="5"/>
  <c r="P4314" i="5"/>
  <c r="Q4311" i="5"/>
  <c r="S4311" i="5" s="1"/>
  <c r="T4311" i="5" s="1"/>
  <c r="P4311" i="5"/>
  <c r="Q4310" i="5"/>
  <c r="S4310" i="5" s="1"/>
  <c r="T4310" i="5" s="1"/>
  <c r="P4310" i="5"/>
  <c r="P4309" i="5"/>
  <c r="Q4307" i="5"/>
  <c r="S4307" i="5" s="1"/>
  <c r="T4307" i="5" s="1"/>
  <c r="P4307" i="5"/>
  <c r="Q4306" i="5"/>
  <c r="S4306" i="5" s="1"/>
  <c r="T4306" i="5" s="1"/>
  <c r="P4306" i="5"/>
  <c r="P4305" i="5"/>
  <c r="Q4303" i="5"/>
  <c r="S4303" i="5" s="1"/>
  <c r="T4303" i="5" s="1"/>
  <c r="P4303" i="5"/>
  <c r="Q4302" i="5"/>
  <c r="S4302" i="5" s="1"/>
  <c r="T4302" i="5" s="1"/>
  <c r="P4302" i="5"/>
  <c r="O4301" i="5"/>
  <c r="P4301" i="5"/>
  <c r="Q4299" i="5"/>
  <c r="S4299" i="5" s="1"/>
  <c r="T4299" i="5" s="1"/>
  <c r="P4299" i="5"/>
  <c r="Q4289" i="5"/>
  <c r="S4289" i="5" s="1"/>
  <c r="T4289" i="5" s="1"/>
  <c r="P4289" i="5"/>
  <c r="P4288" i="5"/>
  <c r="Q4286" i="5"/>
  <c r="P4286" i="5"/>
  <c r="Q4285" i="5"/>
  <c r="S4285" i="5" s="1"/>
  <c r="T4285" i="5" s="1"/>
  <c r="P4285" i="5"/>
  <c r="O4284" i="5"/>
  <c r="P4284" i="5"/>
  <c r="Q4282" i="5"/>
  <c r="P4282" i="5"/>
  <c r="Q4281" i="5"/>
  <c r="S4281" i="5" s="1"/>
  <c r="T4281" i="5" s="1"/>
  <c r="P4281" i="5"/>
  <c r="O4280" i="5"/>
  <c r="P4280" i="5"/>
  <c r="Q4278" i="5"/>
  <c r="P4278" i="5"/>
  <c r="Q4277" i="5"/>
  <c r="S4277" i="5" s="1"/>
  <c r="T4277" i="5" s="1"/>
  <c r="P4277" i="5"/>
  <c r="P4276" i="5"/>
  <c r="Q4273" i="5"/>
  <c r="S4273" i="5" s="1"/>
  <c r="T4273" i="5" s="1"/>
  <c r="P4273" i="5"/>
  <c r="Q4272" i="5"/>
  <c r="S4272" i="5" s="1"/>
  <c r="T4272" i="5" s="1"/>
  <c r="P4272" i="5"/>
  <c r="P4271" i="5"/>
  <c r="Q4269" i="5"/>
  <c r="S4269" i="5" s="1"/>
  <c r="T4269" i="5" s="1"/>
  <c r="P4269" i="5"/>
  <c r="Q4268" i="5"/>
  <c r="P4268" i="5"/>
  <c r="P4267" i="5"/>
  <c r="Q4265" i="5"/>
  <c r="S4265" i="5" s="1"/>
  <c r="T4265" i="5" s="1"/>
  <c r="P4265" i="5"/>
  <c r="Q4264" i="5"/>
  <c r="P4264" i="5"/>
  <c r="O4263" i="5"/>
  <c r="P4263" i="5"/>
  <c r="Q4261" i="5"/>
  <c r="S4261" i="5" s="1"/>
  <c r="T4261" i="5" s="1"/>
  <c r="P4261" i="5"/>
  <c r="Q4251" i="5"/>
  <c r="S4251" i="5" s="1"/>
  <c r="T4251" i="5" s="1"/>
  <c r="P4251" i="5"/>
  <c r="P4250" i="5"/>
  <c r="Q4248" i="5"/>
  <c r="S4248" i="5" s="1"/>
  <c r="T4248" i="5" s="1"/>
  <c r="P4248" i="5"/>
  <c r="Q4247" i="5"/>
  <c r="S4247" i="5" s="1"/>
  <c r="T4247" i="5" s="1"/>
  <c r="P4247" i="5"/>
  <c r="O4246" i="5"/>
  <c r="P4246" i="5"/>
  <c r="P4244" i="5"/>
  <c r="Q4243" i="5"/>
  <c r="S4243" i="5" s="1"/>
  <c r="T4243" i="5" s="1"/>
  <c r="P4243" i="5"/>
  <c r="P4242" i="5"/>
  <c r="Q4240" i="5"/>
  <c r="S4240" i="5" s="1"/>
  <c r="T4240" i="5" s="1"/>
  <c r="P4240" i="5"/>
  <c r="Q4239" i="5"/>
  <c r="S4239" i="5" s="1"/>
  <c r="T4239" i="5" s="1"/>
  <c r="P4239" i="5"/>
  <c r="O4238" i="5"/>
  <c r="P4238" i="5"/>
  <c r="Q4235" i="5"/>
  <c r="S4235" i="5" s="1"/>
  <c r="T4235" i="5" s="1"/>
  <c r="P4235" i="5"/>
  <c r="Q4234" i="5"/>
  <c r="S4234" i="5" s="1"/>
  <c r="T4234" i="5" s="1"/>
  <c r="P4234" i="5"/>
  <c r="P4233" i="5"/>
  <c r="P4231" i="5"/>
  <c r="Q4230" i="5"/>
  <c r="S4230" i="5" s="1"/>
  <c r="T4230" i="5" s="1"/>
  <c r="P4230" i="5"/>
  <c r="O4229" i="5"/>
  <c r="P4229" i="5"/>
  <c r="Q4227" i="5"/>
  <c r="S4227" i="5" s="1"/>
  <c r="T4227" i="5" s="1"/>
  <c r="P4227" i="5"/>
  <c r="Q4226" i="5"/>
  <c r="S4226" i="5" s="1"/>
  <c r="T4226" i="5" s="1"/>
  <c r="P4226" i="5"/>
  <c r="P4225" i="5"/>
  <c r="Q4223" i="5"/>
  <c r="S4223" i="5" s="1"/>
  <c r="T4223" i="5" s="1"/>
  <c r="P4223" i="5"/>
  <c r="Q4213" i="5"/>
  <c r="S4213" i="5" s="1"/>
  <c r="T4213" i="5" s="1"/>
  <c r="P4213" i="5"/>
  <c r="P4212" i="5"/>
  <c r="Q4210" i="5"/>
  <c r="P4210" i="5"/>
  <c r="Q4209" i="5"/>
  <c r="S4209" i="5" s="1"/>
  <c r="T4209" i="5" s="1"/>
  <c r="P4209" i="5"/>
  <c r="P4208" i="5"/>
  <c r="Q4206" i="5"/>
  <c r="P4206" i="5"/>
  <c r="Q4205" i="5"/>
  <c r="S4205" i="5" s="1"/>
  <c r="T4205" i="5" s="1"/>
  <c r="P4205" i="5"/>
  <c r="P4204" i="5"/>
  <c r="P4202" i="5"/>
  <c r="Q4201" i="5"/>
  <c r="S4201" i="5" s="1"/>
  <c r="T4201" i="5" s="1"/>
  <c r="P4201" i="5"/>
  <c r="P4200" i="5"/>
  <c r="Q4197" i="5"/>
  <c r="P4197" i="5"/>
  <c r="Q4196" i="5"/>
  <c r="S4196" i="5" s="1"/>
  <c r="T4196" i="5" s="1"/>
  <c r="P4196" i="5"/>
  <c r="P4195" i="5"/>
  <c r="P4193" i="5"/>
  <c r="Q4192" i="5"/>
  <c r="S4192" i="5" s="1"/>
  <c r="T4192" i="5" s="1"/>
  <c r="P4192" i="5"/>
  <c r="P4191" i="5"/>
  <c r="Q4189" i="5"/>
  <c r="P4189" i="5"/>
  <c r="Q4188" i="5"/>
  <c r="S4188" i="5" s="1"/>
  <c r="T4188" i="5" s="1"/>
  <c r="P4188" i="5"/>
  <c r="P4187" i="5"/>
  <c r="Q4185" i="5"/>
  <c r="P4185" i="5"/>
  <c r="Q4175" i="5"/>
  <c r="P4175" i="5"/>
  <c r="P4174" i="5"/>
  <c r="Q4172" i="5"/>
  <c r="P4172" i="5"/>
  <c r="Q4171" i="5"/>
  <c r="P4171" i="5"/>
  <c r="O4170" i="5"/>
  <c r="P4170" i="5"/>
  <c r="Q4168" i="5"/>
  <c r="P4168" i="5"/>
  <c r="Q4167" i="5"/>
  <c r="P4167" i="5"/>
  <c r="O4166" i="5"/>
  <c r="P4166" i="5"/>
  <c r="P4164" i="5"/>
  <c r="Q4163" i="5"/>
  <c r="P4163" i="5"/>
  <c r="O4162" i="5"/>
  <c r="P4162" i="5"/>
  <c r="Q4159" i="5"/>
  <c r="P4159" i="5"/>
  <c r="Q4158" i="5"/>
  <c r="P4158" i="5"/>
  <c r="P4157" i="5"/>
  <c r="Q4155" i="5"/>
  <c r="P4155" i="5"/>
  <c r="Q4154" i="5"/>
  <c r="S4154" i="5" s="1"/>
  <c r="T4154" i="5" s="1"/>
  <c r="P4154" i="5"/>
  <c r="P4153" i="5"/>
  <c r="Q4151" i="5"/>
  <c r="P4151" i="5"/>
  <c r="Q4150" i="5"/>
  <c r="S4150" i="5" s="1"/>
  <c r="T4150" i="5" s="1"/>
  <c r="P4150" i="5"/>
  <c r="P4149" i="5"/>
  <c r="Q4147" i="5"/>
  <c r="P4147" i="5"/>
  <c r="Q4137" i="5"/>
  <c r="P4137" i="5"/>
  <c r="P4136" i="5"/>
  <c r="P4134" i="5"/>
  <c r="Q4133" i="5"/>
  <c r="P4133" i="5"/>
  <c r="O4132" i="5"/>
  <c r="P4132" i="5"/>
  <c r="Q4130" i="5"/>
  <c r="S4130" i="5" s="1"/>
  <c r="T4130" i="5" s="1"/>
  <c r="P4130" i="5"/>
  <c r="Q4129" i="5"/>
  <c r="P4129" i="5"/>
  <c r="P4128" i="5"/>
  <c r="Q4126" i="5"/>
  <c r="S4126" i="5" s="1"/>
  <c r="T4126" i="5" s="1"/>
  <c r="P4126" i="5"/>
  <c r="Q4125" i="5"/>
  <c r="P4125" i="5"/>
  <c r="P4124" i="5"/>
  <c r="Q4121" i="5"/>
  <c r="S4121" i="5" s="1"/>
  <c r="T4121" i="5" s="1"/>
  <c r="P4121" i="5"/>
  <c r="Q4120" i="5"/>
  <c r="P4120" i="5"/>
  <c r="P4119" i="5"/>
  <c r="Q4117" i="5"/>
  <c r="S4117" i="5" s="1"/>
  <c r="T4117" i="5" s="1"/>
  <c r="P4117" i="5"/>
  <c r="Q4116" i="5"/>
  <c r="S4116" i="5" s="1"/>
  <c r="T4116" i="5" s="1"/>
  <c r="P4116" i="5"/>
  <c r="P4115" i="5"/>
  <c r="P4113" i="5"/>
  <c r="Q4112" i="5"/>
  <c r="S4112" i="5" s="1"/>
  <c r="T4112" i="5" s="1"/>
  <c r="P4112" i="5"/>
  <c r="O4111" i="5"/>
  <c r="P4111" i="5"/>
  <c r="Q4109" i="5"/>
  <c r="S4109" i="5" s="1"/>
  <c r="T4109" i="5" s="1"/>
  <c r="P4109" i="5"/>
  <c r="Q4099" i="5"/>
  <c r="S4099" i="5" s="1"/>
  <c r="T4099" i="5" s="1"/>
  <c r="P4099" i="5"/>
  <c r="P4098" i="5"/>
  <c r="P4096" i="5"/>
  <c r="Q4095" i="5"/>
  <c r="S4095" i="5" s="1"/>
  <c r="T4095" i="5" s="1"/>
  <c r="P4095" i="5"/>
  <c r="P4094" i="5"/>
  <c r="Q4092" i="5"/>
  <c r="S4092" i="5" s="1"/>
  <c r="T4092" i="5" s="1"/>
  <c r="P4092" i="5"/>
  <c r="Q4091" i="5"/>
  <c r="S4091" i="5" s="1"/>
  <c r="T4091" i="5" s="1"/>
  <c r="P4091" i="5"/>
  <c r="P4090" i="5"/>
  <c r="Q4088" i="5"/>
  <c r="S4088" i="5" s="1"/>
  <c r="T4088" i="5" s="1"/>
  <c r="P4088" i="5"/>
  <c r="Q4087" i="5"/>
  <c r="S4087" i="5" s="1"/>
  <c r="T4087" i="5" s="1"/>
  <c r="P4087" i="5"/>
  <c r="O4086" i="5"/>
  <c r="P4086" i="5"/>
  <c r="Q4083" i="5"/>
  <c r="S4083" i="5" s="1"/>
  <c r="T4083" i="5" s="1"/>
  <c r="P4083" i="5"/>
  <c r="Q4082" i="5"/>
  <c r="S4082" i="5" s="1"/>
  <c r="T4082" i="5" s="1"/>
  <c r="P4082" i="5"/>
  <c r="P4081" i="5"/>
  <c r="P4079" i="5"/>
  <c r="Q4078" i="5"/>
  <c r="S4078" i="5" s="1"/>
  <c r="T4078" i="5" s="1"/>
  <c r="P4078" i="5"/>
  <c r="O4077" i="5"/>
  <c r="P4077" i="5"/>
  <c r="Q4075" i="5"/>
  <c r="S4075" i="5" s="1"/>
  <c r="T4075" i="5" s="1"/>
  <c r="P4075" i="5"/>
  <c r="Q4074" i="5"/>
  <c r="S4074" i="5" s="1"/>
  <c r="T4074" i="5" s="1"/>
  <c r="P4074" i="5"/>
  <c r="P4073" i="5"/>
  <c r="Q4071" i="5"/>
  <c r="S4071" i="5" s="1"/>
  <c r="T4071" i="5" s="1"/>
  <c r="P4071" i="5"/>
  <c r="Q4061" i="5"/>
  <c r="S4061" i="5" s="1"/>
  <c r="T4061" i="5" s="1"/>
  <c r="P4061" i="5"/>
  <c r="P4060" i="5"/>
  <c r="Q4058" i="5"/>
  <c r="P4058" i="5"/>
  <c r="Q4057" i="5"/>
  <c r="S4057" i="5" s="1"/>
  <c r="T4057" i="5" s="1"/>
  <c r="P4057" i="5"/>
  <c r="P4056" i="5"/>
  <c r="Q4054" i="5"/>
  <c r="P4054" i="5"/>
  <c r="Q4053" i="5"/>
  <c r="S4053" i="5" s="1"/>
  <c r="T4053" i="5" s="1"/>
  <c r="P4053" i="5"/>
  <c r="P4052" i="5"/>
  <c r="Q4050" i="5"/>
  <c r="P4050" i="5"/>
  <c r="Q4049" i="5"/>
  <c r="S4049" i="5" s="1"/>
  <c r="T4049" i="5" s="1"/>
  <c r="P4049" i="5"/>
  <c r="P4048" i="5"/>
  <c r="Q4045" i="5"/>
  <c r="P4045" i="5"/>
  <c r="Q4044" i="5"/>
  <c r="S4044" i="5" s="1"/>
  <c r="T4044" i="5" s="1"/>
  <c r="P4044" i="5"/>
  <c r="P4043" i="5"/>
  <c r="Q4041" i="5"/>
  <c r="P4041" i="5"/>
  <c r="Q4040" i="5"/>
  <c r="P4040" i="5"/>
  <c r="P4039" i="5"/>
  <c r="Q4037" i="5"/>
  <c r="P4037" i="5"/>
  <c r="Q4036" i="5"/>
  <c r="P4036" i="5"/>
  <c r="P4035" i="5"/>
  <c r="Q4033" i="5"/>
  <c r="P4033" i="5"/>
  <c r="Q4023" i="5"/>
  <c r="P4023" i="5"/>
  <c r="P4022" i="5"/>
  <c r="P4020" i="5"/>
  <c r="Q4019" i="5"/>
  <c r="P4019" i="5"/>
  <c r="P4018" i="5"/>
  <c r="Q4016" i="5"/>
  <c r="S4016" i="5" s="1"/>
  <c r="T4016" i="5" s="1"/>
  <c r="P4016" i="5"/>
  <c r="Q4015" i="5"/>
  <c r="P4015" i="5"/>
  <c r="P4014" i="5"/>
  <c r="Q4012" i="5"/>
  <c r="S4012" i="5" s="1"/>
  <c r="T4012" i="5" s="1"/>
  <c r="P4012" i="5"/>
  <c r="Q4011" i="5"/>
  <c r="P4011" i="5"/>
  <c r="P4010" i="5"/>
  <c r="Q4007" i="5"/>
  <c r="S4007" i="5" s="1"/>
  <c r="T4007" i="5" s="1"/>
  <c r="P4007" i="5"/>
  <c r="Q4006" i="5"/>
  <c r="P4006" i="5"/>
  <c r="P4005" i="5"/>
  <c r="Q4003" i="5"/>
  <c r="S4003" i="5" s="1"/>
  <c r="T4003" i="5" s="1"/>
  <c r="P4003" i="5"/>
  <c r="O4002" i="5"/>
  <c r="P4002" i="5"/>
  <c r="O4001" i="5"/>
  <c r="P4001" i="5"/>
  <c r="Q3999" i="5"/>
  <c r="S3999" i="5" s="1"/>
  <c r="T3999" i="5" s="1"/>
  <c r="P3999" i="5"/>
  <c r="P3998" i="5"/>
  <c r="P3997" i="5"/>
  <c r="Q3995" i="5"/>
  <c r="S3995" i="5" s="1"/>
  <c r="T3995" i="5" s="1"/>
  <c r="P3995" i="5"/>
  <c r="O3985" i="5"/>
  <c r="P3985" i="5"/>
  <c r="P3984" i="5"/>
  <c r="Q3982" i="5"/>
  <c r="S3982" i="5" s="1"/>
  <c r="T3982" i="5" s="1"/>
  <c r="P3982" i="5"/>
  <c r="P3981" i="5"/>
  <c r="P3980" i="5"/>
  <c r="Q3978" i="5"/>
  <c r="S3978" i="5" s="1"/>
  <c r="T3978" i="5" s="1"/>
  <c r="P3978" i="5"/>
  <c r="O3977" i="5"/>
  <c r="P3977" i="5"/>
  <c r="O3976" i="5"/>
  <c r="P3976" i="5"/>
  <c r="Q3974" i="5"/>
  <c r="S3974" i="5" s="1"/>
  <c r="T3974" i="5" s="1"/>
  <c r="P3974" i="5"/>
  <c r="P3973" i="5"/>
  <c r="P3972" i="5"/>
  <c r="P3969" i="5"/>
  <c r="P3968" i="5"/>
  <c r="P3967" i="5"/>
  <c r="Q3965" i="5"/>
  <c r="S3965" i="5" s="1"/>
  <c r="T3965" i="5" s="1"/>
  <c r="P3965" i="5"/>
  <c r="P3964" i="5"/>
  <c r="P3963" i="5"/>
  <c r="Q3961" i="5"/>
  <c r="S3961" i="5" s="1"/>
  <c r="T3961" i="5" s="1"/>
  <c r="P3961" i="5"/>
  <c r="O3960" i="5"/>
  <c r="P3960" i="5"/>
  <c r="P3959" i="5"/>
  <c r="AO3986" i="5"/>
  <c r="Q3957" i="5"/>
  <c r="S3957" i="5" s="1"/>
  <c r="T3957" i="5" s="1"/>
  <c r="P3957" i="5"/>
  <c r="P3947" i="5"/>
  <c r="Q3945" i="5"/>
  <c r="P3945" i="5"/>
  <c r="P3944" i="5"/>
  <c r="O3943" i="5"/>
  <c r="P3943" i="5"/>
  <c r="Q3941" i="5"/>
  <c r="P3941" i="5"/>
  <c r="P3940" i="5"/>
  <c r="P3939" i="5"/>
  <c r="Q3937" i="5"/>
  <c r="P3937" i="5"/>
  <c r="P3936" i="5"/>
  <c r="P3935" i="5"/>
  <c r="Q3932" i="5"/>
  <c r="P3932" i="5"/>
  <c r="P3931" i="5"/>
  <c r="P3930" i="5"/>
  <c r="Q3928" i="5"/>
  <c r="P3928" i="5"/>
  <c r="O3927" i="5"/>
  <c r="P3927" i="5"/>
  <c r="O3926" i="5"/>
  <c r="P3926" i="5"/>
  <c r="Q3924" i="5"/>
  <c r="P3924" i="5"/>
  <c r="P3923" i="5"/>
  <c r="P3922" i="5"/>
  <c r="Q3920" i="5"/>
  <c r="P3920" i="5"/>
  <c r="O3919" i="5"/>
  <c r="P3919" i="5"/>
  <c r="P3909" i="5"/>
  <c r="Q3907" i="5"/>
  <c r="S3907" i="5" s="1"/>
  <c r="T3907" i="5" s="1"/>
  <c r="P3907" i="5"/>
  <c r="P3906" i="5"/>
  <c r="P3905" i="5"/>
  <c r="Q3903" i="5"/>
  <c r="S3903" i="5" s="1"/>
  <c r="T3903" i="5" s="1"/>
  <c r="P3903" i="5"/>
  <c r="O3902" i="5"/>
  <c r="P3902" i="5"/>
  <c r="P3901" i="5"/>
  <c r="P3899" i="5"/>
  <c r="O3898" i="5"/>
  <c r="P3898" i="5"/>
  <c r="P3897" i="5"/>
  <c r="Q3894" i="5"/>
  <c r="S3894" i="5" s="1"/>
  <c r="T3894" i="5" s="1"/>
  <c r="P3894" i="5"/>
  <c r="P3893" i="5"/>
  <c r="P3892" i="5"/>
  <c r="Q3890" i="5"/>
  <c r="S3890" i="5" s="1"/>
  <c r="T3890" i="5" s="1"/>
  <c r="P3890" i="5"/>
  <c r="O3889" i="5"/>
  <c r="P3889" i="5"/>
  <c r="P3888" i="5"/>
  <c r="Q3886" i="5"/>
  <c r="S3886" i="5" s="1"/>
  <c r="T3886" i="5" s="1"/>
  <c r="P3886" i="5"/>
  <c r="O3885" i="5"/>
  <c r="P3885" i="5"/>
  <c r="P3884" i="5"/>
  <c r="Q3882" i="5"/>
  <c r="S3882" i="5" s="1"/>
  <c r="T3882" i="5" s="1"/>
  <c r="P3882" i="5"/>
  <c r="P3881" i="5"/>
  <c r="P3871" i="5"/>
  <c r="Q3869" i="5"/>
  <c r="S3869" i="5" s="1"/>
  <c r="T3869" i="5" s="1"/>
  <c r="P3869" i="5"/>
  <c r="P3868" i="5"/>
  <c r="O3867" i="5"/>
  <c r="P3867" i="5"/>
  <c r="Q3865" i="5"/>
  <c r="S3865" i="5" s="1"/>
  <c r="T3865" i="5" s="1"/>
  <c r="P3865" i="5"/>
  <c r="P3864" i="5"/>
  <c r="P3863" i="5"/>
  <c r="Q3861" i="5"/>
  <c r="S3861" i="5" s="1"/>
  <c r="T3861" i="5" s="1"/>
  <c r="P3861" i="5"/>
  <c r="O3860" i="5"/>
  <c r="P3860" i="5"/>
  <c r="O3859" i="5"/>
  <c r="P3859" i="5"/>
  <c r="Q3856" i="5"/>
  <c r="S3856" i="5" s="1"/>
  <c r="T3856" i="5" s="1"/>
  <c r="P3856" i="5"/>
  <c r="P3855" i="5"/>
  <c r="P3854" i="5"/>
  <c r="Q3852" i="5"/>
  <c r="S3852" i="5" s="1"/>
  <c r="T3852" i="5" s="1"/>
  <c r="P3852" i="5"/>
  <c r="P3851" i="5"/>
  <c r="O3850" i="5"/>
  <c r="P3850" i="5"/>
  <c r="Q3848" i="5"/>
  <c r="S3848" i="5" s="1"/>
  <c r="T3848" i="5" s="1"/>
  <c r="P3848" i="5"/>
  <c r="P3847" i="5"/>
  <c r="P3846" i="5"/>
  <c r="Q3844" i="5"/>
  <c r="S3844" i="5" s="1"/>
  <c r="T3844" i="5" s="1"/>
  <c r="P3844" i="5"/>
  <c r="P3843" i="5"/>
  <c r="P3833" i="5"/>
  <c r="P3831" i="5"/>
  <c r="P3830" i="5"/>
  <c r="Q3829" i="5"/>
  <c r="S3829" i="5" s="1"/>
  <c r="T3829" i="5" s="1"/>
  <c r="P3829" i="5"/>
  <c r="Q3827" i="5"/>
  <c r="S3827" i="5" s="1"/>
  <c r="T3827" i="5" s="1"/>
  <c r="P3827" i="5"/>
  <c r="P3826" i="5"/>
  <c r="Q3825" i="5"/>
  <c r="S3825" i="5" s="1"/>
  <c r="T3825" i="5" s="1"/>
  <c r="P3825" i="5"/>
  <c r="Q3823" i="5"/>
  <c r="S3823" i="5" s="1"/>
  <c r="T3823" i="5" s="1"/>
  <c r="P3823" i="5"/>
  <c r="P3822" i="5"/>
  <c r="Q3821" i="5"/>
  <c r="S3821" i="5" s="1"/>
  <c r="T3821" i="5" s="1"/>
  <c r="P3821" i="5"/>
  <c r="Q3818" i="5"/>
  <c r="S3818" i="5" s="1"/>
  <c r="T3818" i="5" s="1"/>
  <c r="P3818" i="5"/>
  <c r="P3817" i="5"/>
  <c r="Q3816" i="5"/>
  <c r="S3816" i="5" s="1"/>
  <c r="T3816" i="5" s="1"/>
  <c r="P3816" i="5"/>
  <c r="Q3814" i="5"/>
  <c r="S3814" i="5" s="1"/>
  <c r="T3814" i="5" s="1"/>
  <c r="P3814" i="5"/>
  <c r="P3813" i="5"/>
  <c r="Q3812" i="5"/>
  <c r="S3812" i="5" s="1"/>
  <c r="T3812" i="5" s="1"/>
  <c r="P3812" i="5"/>
  <c r="Q3810" i="5"/>
  <c r="S3810" i="5" s="1"/>
  <c r="T3810" i="5" s="1"/>
  <c r="P3810" i="5"/>
  <c r="O3809" i="5"/>
  <c r="P3809" i="5"/>
  <c r="Q3808" i="5"/>
  <c r="S3808" i="5" s="1"/>
  <c r="T3808" i="5" s="1"/>
  <c r="P3808" i="5"/>
  <c r="Q3806" i="5"/>
  <c r="S3806" i="5" s="1"/>
  <c r="T3806" i="5" s="1"/>
  <c r="P3806" i="5"/>
  <c r="P3805" i="5"/>
  <c r="Q3795" i="5"/>
  <c r="S3795" i="5" s="1"/>
  <c r="T3795" i="5" s="1"/>
  <c r="P3795" i="5"/>
  <c r="Q3793" i="5"/>
  <c r="P3793" i="5"/>
  <c r="P3792" i="5"/>
  <c r="Q3791" i="5"/>
  <c r="S3791" i="5" s="1"/>
  <c r="T3791" i="5" s="1"/>
  <c r="P3791" i="5"/>
  <c r="Q3789" i="5"/>
  <c r="P3789" i="5"/>
  <c r="P3788" i="5"/>
  <c r="Q3787" i="5"/>
  <c r="S3787" i="5" s="1"/>
  <c r="T3787" i="5" s="1"/>
  <c r="P3787" i="5"/>
  <c r="P3785" i="5"/>
  <c r="P3784" i="5"/>
  <c r="Q3783" i="5"/>
  <c r="S3783" i="5" s="1"/>
  <c r="T3783" i="5" s="1"/>
  <c r="P3783" i="5"/>
  <c r="Q3780" i="5"/>
  <c r="P3780" i="5"/>
  <c r="P3779" i="5"/>
  <c r="Q3778" i="5"/>
  <c r="S3778" i="5" s="1"/>
  <c r="T3778" i="5" s="1"/>
  <c r="P3778" i="5"/>
  <c r="Q3776" i="5"/>
  <c r="P3776" i="5"/>
  <c r="O3775" i="5"/>
  <c r="P3775" i="5"/>
  <c r="Q3774" i="5"/>
  <c r="S3774" i="5" s="1"/>
  <c r="T3774" i="5" s="1"/>
  <c r="P3774" i="5"/>
  <c r="Q3772" i="5"/>
  <c r="P3772" i="5"/>
  <c r="P3771" i="5"/>
  <c r="Q3770" i="5"/>
  <c r="S3770" i="5" s="1"/>
  <c r="T3770" i="5" s="1"/>
  <c r="P3770" i="5"/>
  <c r="Q3768" i="5"/>
  <c r="P3768" i="5"/>
  <c r="O3767" i="5"/>
  <c r="P3767" i="5"/>
  <c r="Q3757" i="5"/>
  <c r="S3757" i="5" s="1"/>
  <c r="T3757" i="5" s="1"/>
  <c r="P3757" i="5"/>
  <c r="Q3755" i="5"/>
  <c r="S3755" i="5" s="1"/>
  <c r="T3755" i="5" s="1"/>
  <c r="P3755" i="5"/>
  <c r="P3754" i="5"/>
  <c r="Q3753" i="5"/>
  <c r="S3753" i="5" s="1"/>
  <c r="T3753" i="5" s="1"/>
  <c r="P3753" i="5"/>
  <c r="P3751" i="5"/>
  <c r="P3750" i="5"/>
  <c r="Q3749" i="5"/>
  <c r="S3749" i="5" s="1"/>
  <c r="T3749" i="5" s="1"/>
  <c r="P3749" i="5"/>
  <c r="Q3747" i="5"/>
  <c r="S3747" i="5" s="1"/>
  <c r="T3747" i="5" s="1"/>
  <c r="P3747" i="5"/>
  <c r="P3746" i="5"/>
  <c r="Q3745" i="5"/>
  <c r="S3745" i="5" s="1"/>
  <c r="T3745" i="5" s="1"/>
  <c r="P3745" i="5"/>
  <c r="Q3742" i="5"/>
  <c r="S3742" i="5" s="1"/>
  <c r="T3742" i="5" s="1"/>
  <c r="P3742" i="5"/>
  <c r="P3741" i="5"/>
  <c r="Q3740" i="5"/>
  <c r="S3740" i="5" s="1"/>
  <c r="T3740" i="5" s="1"/>
  <c r="P3740" i="5"/>
  <c r="Q3738" i="5"/>
  <c r="S3738" i="5" s="1"/>
  <c r="T3738" i="5" s="1"/>
  <c r="P3738" i="5"/>
  <c r="P3737" i="5"/>
  <c r="Q3736" i="5"/>
  <c r="S3736" i="5" s="1"/>
  <c r="T3736" i="5" s="1"/>
  <c r="P3736" i="5"/>
  <c r="P3734" i="5"/>
  <c r="P3733" i="5"/>
  <c r="Q3732" i="5"/>
  <c r="S3732" i="5" s="1"/>
  <c r="T3732" i="5" s="1"/>
  <c r="P3732" i="5"/>
  <c r="Q3730" i="5"/>
  <c r="P3730" i="5"/>
  <c r="P3729" i="5"/>
  <c r="P3719" i="5"/>
  <c r="Q3717" i="5"/>
  <c r="S3717" i="5" s="1"/>
  <c r="T3717" i="5" s="1"/>
  <c r="P3717" i="5"/>
  <c r="P3716" i="5"/>
  <c r="Q3715" i="5"/>
  <c r="P3715" i="5"/>
  <c r="Q3713" i="5"/>
  <c r="S3713" i="5" s="1"/>
  <c r="T3713" i="5" s="1"/>
  <c r="P3713" i="5"/>
  <c r="P3712" i="5"/>
  <c r="Q3711" i="5"/>
  <c r="P3711" i="5"/>
  <c r="Q3709" i="5"/>
  <c r="S3709" i="5" s="1"/>
  <c r="T3709" i="5" s="1"/>
  <c r="P3709" i="5"/>
  <c r="P3708" i="5"/>
  <c r="Q3707" i="5"/>
  <c r="P3707" i="5"/>
  <c r="Q3704" i="5"/>
  <c r="S3704" i="5" s="1"/>
  <c r="T3704" i="5" s="1"/>
  <c r="P3704" i="5"/>
  <c r="P3703" i="5"/>
  <c r="Q3702" i="5"/>
  <c r="P3702" i="5"/>
  <c r="Q3700" i="5"/>
  <c r="S3700" i="5" s="1"/>
  <c r="T3700" i="5" s="1"/>
  <c r="P3700" i="5"/>
  <c r="O3699" i="5"/>
  <c r="P3699" i="5"/>
  <c r="Q3698" i="5"/>
  <c r="P3698" i="5"/>
  <c r="Q3696" i="5"/>
  <c r="S3696" i="5" s="1"/>
  <c r="T3696" i="5" s="1"/>
  <c r="P3696" i="5"/>
  <c r="P3695" i="5"/>
  <c r="Q3694" i="5"/>
  <c r="P3694" i="5"/>
  <c r="Q3692" i="5"/>
  <c r="P3692" i="5"/>
  <c r="P3691" i="5"/>
  <c r="Q3681" i="5"/>
  <c r="P3681" i="5"/>
  <c r="Q3679" i="5"/>
  <c r="S3679" i="5" s="1"/>
  <c r="T3679" i="5" s="1"/>
  <c r="P3679" i="5"/>
  <c r="P3678" i="5"/>
  <c r="Q3677" i="5"/>
  <c r="P3677" i="5"/>
  <c r="Q3675" i="5"/>
  <c r="S3675" i="5" s="1"/>
  <c r="T3675" i="5" s="1"/>
  <c r="P3675" i="5"/>
  <c r="P3674" i="5"/>
  <c r="Q3673" i="5"/>
  <c r="P3673" i="5"/>
  <c r="Q3671" i="5"/>
  <c r="S3671" i="5" s="1"/>
  <c r="T3671" i="5" s="1"/>
  <c r="P3671" i="5"/>
  <c r="P3670" i="5"/>
  <c r="Q3669" i="5"/>
  <c r="P3669" i="5"/>
  <c r="Q3666" i="5"/>
  <c r="S3666" i="5" s="1"/>
  <c r="T3666" i="5" s="1"/>
  <c r="P3666" i="5"/>
  <c r="P3665" i="5"/>
  <c r="Q3664" i="5"/>
  <c r="P3664" i="5"/>
  <c r="Q3662" i="5"/>
  <c r="S3662" i="5" s="1"/>
  <c r="T3662" i="5" s="1"/>
  <c r="P3662" i="5"/>
  <c r="P3661" i="5"/>
  <c r="P3660" i="5"/>
  <c r="P3658" i="5"/>
  <c r="O3657" i="5"/>
  <c r="P3657" i="5"/>
  <c r="Q3656" i="5"/>
  <c r="P3656" i="5"/>
  <c r="Q3654" i="5"/>
  <c r="S3654" i="5" s="1"/>
  <c r="T3654" i="5" s="1"/>
  <c r="P3654" i="5"/>
  <c r="P3653" i="5"/>
  <c r="Q3643" i="5"/>
  <c r="P3643" i="5"/>
  <c r="Q3641" i="5"/>
  <c r="S3641" i="5" s="1"/>
  <c r="T3641" i="5" s="1"/>
  <c r="P3641" i="5"/>
  <c r="P3640" i="5"/>
  <c r="Q3639" i="5"/>
  <c r="P3639" i="5"/>
  <c r="Q3637" i="5"/>
  <c r="S3637" i="5" s="1"/>
  <c r="T3637" i="5" s="1"/>
  <c r="P3637" i="5"/>
  <c r="P3636" i="5"/>
  <c r="Q3635" i="5"/>
  <c r="P3635" i="5"/>
  <c r="Q3633" i="5"/>
  <c r="S3633" i="5" s="1"/>
  <c r="T3633" i="5" s="1"/>
  <c r="P3633" i="5"/>
  <c r="P3632" i="5"/>
  <c r="Q3631" i="5"/>
  <c r="P3631" i="5"/>
  <c r="Q3628" i="5"/>
  <c r="S3628" i="5" s="1"/>
  <c r="T3628" i="5" s="1"/>
  <c r="P3628" i="5"/>
  <c r="P3627" i="5"/>
  <c r="Q3626" i="5"/>
  <c r="P3626" i="5"/>
  <c r="Q3624" i="5"/>
  <c r="S3624" i="5" s="1"/>
  <c r="T3624" i="5" s="1"/>
  <c r="P3624" i="5"/>
  <c r="O3623" i="5"/>
  <c r="P3623" i="5"/>
  <c r="Q3622" i="5"/>
  <c r="P3622" i="5"/>
  <c r="Q3620" i="5"/>
  <c r="S3620" i="5" s="1"/>
  <c r="T3620" i="5" s="1"/>
  <c r="P3620" i="5"/>
  <c r="P3619" i="5"/>
  <c r="Q3618" i="5"/>
  <c r="P3618" i="5"/>
  <c r="Q3616" i="5"/>
  <c r="S3616" i="5" s="1"/>
  <c r="T3616" i="5" s="1"/>
  <c r="P3616" i="5"/>
  <c r="P3615" i="5"/>
  <c r="Q3605" i="5"/>
  <c r="S3605" i="5" s="1"/>
  <c r="T3605" i="5" s="1"/>
  <c r="P3605" i="5"/>
  <c r="Q3603" i="5"/>
  <c r="P3603" i="5"/>
  <c r="P3602" i="5"/>
  <c r="Q3601" i="5"/>
  <c r="S3601" i="5" s="1"/>
  <c r="T3601" i="5" s="1"/>
  <c r="P3601" i="5"/>
  <c r="Q3599" i="5"/>
  <c r="P3599" i="5"/>
  <c r="O3598" i="5"/>
  <c r="P3598" i="5"/>
  <c r="Q3597" i="5"/>
  <c r="S3597" i="5" s="1"/>
  <c r="T3597" i="5" s="1"/>
  <c r="P3597" i="5"/>
  <c r="Q3595" i="5"/>
  <c r="P3595" i="5"/>
  <c r="P3594" i="5"/>
  <c r="P3593" i="5"/>
  <c r="P3590" i="5"/>
  <c r="P3589" i="5"/>
  <c r="Q3588" i="5"/>
  <c r="S3588" i="5" s="1"/>
  <c r="T3588" i="5" s="1"/>
  <c r="P3588" i="5"/>
  <c r="Q3586" i="5"/>
  <c r="P3586" i="5"/>
  <c r="P3585" i="5"/>
  <c r="Q3584" i="5"/>
  <c r="S3584" i="5" s="1"/>
  <c r="T3584" i="5" s="1"/>
  <c r="P3584" i="5"/>
  <c r="Q3582" i="5"/>
  <c r="P3582" i="5"/>
  <c r="O3581" i="5"/>
  <c r="P3581" i="5"/>
  <c r="Q3580" i="5"/>
  <c r="S3580" i="5" s="1"/>
  <c r="T3580" i="5" s="1"/>
  <c r="P3580" i="5"/>
  <c r="Q3578" i="5"/>
  <c r="P3578" i="5"/>
  <c r="P3577" i="5"/>
  <c r="Q3567" i="5"/>
  <c r="P3567" i="5"/>
  <c r="Q3565" i="5"/>
  <c r="S3565" i="5" s="1"/>
  <c r="T3565" i="5" s="1"/>
  <c r="P3565" i="5"/>
  <c r="O3564" i="5"/>
  <c r="P3564" i="5"/>
  <c r="Q3563" i="5"/>
  <c r="P3563" i="5"/>
  <c r="Q3561" i="5"/>
  <c r="S3561" i="5" s="1"/>
  <c r="T3561" i="5" s="1"/>
  <c r="P3561" i="5"/>
  <c r="P3560" i="5"/>
  <c r="Q3559" i="5"/>
  <c r="P3559" i="5"/>
  <c r="Q3557" i="5"/>
  <c r="S3557" i="5" s="1"/>
  <c r="T3557" i="5" s="1"/>
  <c r="P3557" i="5"/>
  <c r="P3556" i="5"/>
  <c r="Q3555" i="5"/>
  <c r="P3555" i="5"/>
  <c r="Q3552" i="5"/>
  <c r="S3552" i="5" s="1"/>
  <c r="T3552" i="5" s="1"/>
  <c r="P3552" i="5"/>
  <c r="P3551" i="5"/>
  <c r="Q3550" i="5"/>
  <c r="S3550" i="5" s="1"/>
  <c r="T3550" i="5" s="1"/>
  <c r="P3550" i="5"/>
  <c r="Q3548" i="5"/>
  <c r="S3548" i="5" s="1"/>
  <c r="T3548" i="5" s="1"/>
  <c r="P3548" i="5"/>
  <c r="O3547" i="5"/>
  <c r="P3547" i="5"/>
  <c r="Q3546" i="5"/>
  <c r="S3546" i="5" s="1"/>
  <c r="T3546" i="5" s="1"/>
  <c r="P3546" i="5"/>
  <c r="Q3544" i="5"/>
  <c r="S3544" i="5" s="1"/>
  <c r="T3544" i="5" s="1"/>
  <c r="P3544" i="5"/>
  <c r="P3543" i="5"/>
  <c r="Q3542" i="5"/>
  <c r="S3542" i="5" s="1"/>
  <c r="T3542" i="5" s="1"/>
  <c r="P3542" i="5"/>
  <c r="Q3540" i="5"/>
  <c r="S3540" i="5" s="1"/>
  <c r="T3540" i="5" s="1"/>
  <c r="P3540" i="5"/>
  <c r="P3539" i="5"/>
  <c r="Q3529" i="5"/>
  <c r="P3529" i="5"/>
  <c r="Q3527" i="5"/>
  <c r="S3527" i="5" s="1"/>
  <c r="T3527" i="5" s="1"/>
  <c r="P3527" i="5"/>
  <c r="P3526" i="5"/>
  <c r="Q3525" i="5"/>
  <c r="P3525" i="5"/>
  <c r="Q3523" i="5"/>
  <c r="S3523" i="5" s="1"/>
  <c r="T3523" i="5" s="1"/>
  <c r="P3523" i="5"/>
  <c r="P3522" i="5"/>
  <c r="Q3521" i="5"/>
  <c r="P3521" i="5"/>
  <c r="Q3519" i="5"/>
  <c r="S3519" i="5" s="1"/>
  <c r="T3519" i="5" s="1"/>
  <c r="P3519" i="5"/>
  <c r="P3518" i="5"/>
  <c r="Q3517" i="5"/>
  <c r="P3517" i="5"/>
  <c r="Q3514" i="5"/>
  <c r="S3514" i="5" s="1"/>
  <c r="T3514" i="5" s="1"/>
  <c r="P3514" i="5"/>
  <c r="P3513" i="5"/>
  <c r="Q3512" i="5"/>
  <c r="P3512" i="5"/>
  <c r="Q3510" i="5"/>
  <c r="S3510" i="5" s="1"/>
  <c r="T3510" i="5" s="1"/>
  <c r="P3510" i="5"/>
  <c r="P3509" i="5"/>
  <c r="Q3508" i="5"/>
  <c r="P3508" i="5"/>
  <c r="Q3506" i="5"/>
  <c r="S3506" i="5" s="1"/>
  <c r="T3506" i="5" s="1"/>
  <c r="P3506" i="5"/>
  <c r="P3505" i="5"/>
  <c r="Q3504" i="5"/>
  <c r="P3504" i="5"/>
  <c r="Q3502" i="5"/>
  <c r="S3502" i="5" s="1"/>
  <c r="T3502" i="5" s="1"/>
  <c r="P3502" i="5"/>
  <c r="P3501" i="5"/>
  <c r="Q3491" i="5"/>
  <c r="S3491" i="5" s="1"/>
  <c r="T3491" i="5" s="1"/>
  <c r="P3491" i="5"/>
  <c r="P3489" i="5"/>
  <c r="O3488" i="5"/>
  <c r="P3488" i="5"/>
  <c r="Q3487" i="5"/>
  <c r="S3487" i="5" s="1"/>
  <c r="T3487" i="5" s="1"/>
  <c r="P3487" i="5"/>
  <c r="Q3485" i="5"/>
  <c r="S3485" i="5" s="1"/>
  <c r="T3485" i="5" s="1"/>
  <c r="P3485" i="5"/>
  <c r="P3484" i="5"/>
  <c r="Q3483" i="5"/>
  <c r="S3483" i="5" s="1"/>
  <c r="T3483" i="5" s="1"/>
  <c r="P3483" i="5"/>
  <c r="Q3481" i="5"/>
  <c r="S3481" i="5" s="1"/>
  <c r="T3481" i="5" s="1"/>
  <c r="P3481" i="5"/>
  <c r="P3480" i="5"/>
  <c r="Q3479" i="5"/>
  <c r="S3479" i="5" s="1"/>
  <c r="T3479" i="5" s="1"/>
  <c r="P3479" i="5"/>
  <c r="Q3476" i="5"/>
  <c r="S3476" i="5" s="1"/>
  <c r="T3476" i="5" s="1"/>
  <c r="P3476" i="5"/>
  <c r="P3475" i="5"/>
  <c r="Q3474" i="5"/>
  <c r="S3474" i="5" s="1"/>
  <c r="T3474" i="5" s="1"/>
  <c r="P3474" i="5"/>
  <c r="Q3472" i="5"/>
  <c r="S3472" i="5" s="1"/>
  <c r="T3472" i="5" s="1"/>
  <c r="P3472" i="5"/>
  <c r="O3471" i="5"/>
  <c r="P3471" i="5"/>
  <c r="Q3470" i="5"/>
  <c r="S3470" i="5" s="1"/>
  <c r="T3470" i="5" s="1"/>
  <c r="P3470" i="5"/>
  <c r="Q3468" i="5"/>
  <c r="S3468" i="5" s="1"/>
  <c r="T3468" i="5" s="1"/>
  <c r="P3468" i="5"/>
  <c r="P3467" i="5"/>
  <c r="Q3466" i="5"/>
  <c r="S3466" i="5" s="1"/>
  <c r="T3466" i="5" s="1"/>
  <c r="P3466" i="5"/>
  <c r="Q3464" i="5"/>
  <c r="S3464" i="5" s="1"/>
  <c r="T3464" i="5" s="1"/>
  <c r="P3464" i="5"/>
  <c r="O3463" i="5"/>
  <c r="P3463" i="5"/>
  <c r="P3453" i="5"/>
  <c r="Q3451" i="5"/>
  <c r="P3451" i="5"/>
  <c r="O3450" i="5"/>
  <c r="P3450" i="5"/>
  <c r="Q3449" i="5"/>
  <c r="S3449" i="5" s="1"/>
  <c r="T3449" i="5" s="1"/>
  <c r="P3449" i="5"/>
  <c r="Q3447" i="5"/>
  <c r="P3447" i="5"/>
  <c r="P3446" i="5"/>
  <c r="P3445" i="5"/>
  <c r="Q3443" i="5"/>
  <c r="P3443" i="5"/>
  <c r="P3442" i="5"/>
  <c r="Q3441" i="5"/>
  <c r="S3441" i="5" s="1"/>
  <c r="T3441" i="5" s="1"/>
  <c r="P3441" i="5"/>
  <c r="Q3438" i="5"/>
  <c r="P3438" i="5"/>
  <c r="P3437" i="5"/>
  <c r="P3436" i="5"/>
  <c r="Q3434" i="5"/>
  <c r="P3434" i="5"/>
  <c r="P3433" i="5"/>
  <c r="Q3432" i="5"/>
  <c r="S3432" i="5" s="1"/>
  <c r="T3432" i="5" s="1"/>
  <c r="P3432" i="5"/>
  <c r="Q3430" i="5"/>
  <c r="P3430" i="5"/>
  <c r="P3429" i="5"/>
  <c r="P3428" i="5"/>
  <c r="Q3426" i="5"/>
  <c r="P3426" i="5"/>
  <c r="P3425" i="5"/>
  <c r="Q3415" i="5"/>
  <c r="S3415" i="5" s="1"/>
  <c r="T3415" i="5" s="1"/>
  <c r="P3415" i="5"/>
  <c r="Q3413" i="5"/>
  <c r="S3413" i="5" s="1"/>
  <c r="T3413" i="5" s="1"/>
  <c r="P3413" i="5"/>
  <c r="P3412" i="5"/>
  <c r="P3411" i="5"/>
  <c r="Q3409" i="5"/>
  <c r="S3409" i="5" s="1"/>
  <c r="T3409" i="5" s="1"/>
  <c r="P3409" i="5"/>
  <c r="P3408" i="5"/>
  <c r="Q3407" i="5"/>
  <c r="S3407" i="5" s="1"/>
  <c r="T3407" i="5" s="1"/>
  <c r="P3407" i="5"/>
  <c r="Q3405" i="5"/>
  <c r="S3405" i="5" s="1"/>
  <c r="T3405" i="5" s="1"/>
  <c r="P3405" i="5"/>
  <c r="P3404" i="5"/>
  <c r="P3403" i="5"/>
  <c r="Q3400" i="5"/>
  <c r="S3400" i="5" s="1"/>
  <c r="T3400" i="5" s="1"/>
  <c r="P3400" i="5"/>
  <c r="P3399" i="5"/>
  <c r="Q3398" i="5"/>
  <c r="S3398" i="5" s="1"/>
  <c r="T3398" i="5" s="1"/>
  <c r="P3398" i="5"/>
  <c r="Q3396" i="5"/>
  <c r="S3396" i="5" s="1"/>
  <c r="T3396" i="5" s="1"/>
  <c r="P3396" i="5"/>
  <c r="P3395" i="5"/>
  <c r="P3394" i="5"/>
  <c r="Q3392" i="5"/>
  <c r="S3392" i="5" s="1"/>
  <c r="T3392" i="5" s="1"/>
  <c r="P3392" i="5"/>
  <c r="P3391" i="5"/>
  <c r="Q3390" i="5"/>
  <c r="S3390" i="5" s="1"/>
  <c r="T3390" i="5" s="1"/>
  <c r="P3390" i="5"/>
  <c r="Q3388" i="5"/>
  <c r="S3388" i="5" s="1"/>
  <c r="T3388" i="5" s="1"/>
  <c r="P3388" i="5"/>
  <c r="P3387" i="5"/>
  <c r="P3377" i="5"/>
  <c r="Q3375" i="5"/>
  <c r="S3375" i="5" s="1"/>
  <c r="T3375" i="5" s="1"/>
  <c r="P3375" i="5"/>
  <c r="O3374" i="5"/>
  <c r="P3374" i="5"/>
  <c r="Q3373" i="5"/>
  <c r="P3373" i="5"/>
  <c r="Q3371" i="5"/>
  <c r="S3371" i="5" s="1"/>
  <c r="T3371" i="5" s="1"/>
  <c r="P3371" i="5"/>
  <c r="P3370" i="5"/>
  <c r="P3369" i="5"/>
  <c r="Q3367" i="5"/>
  <c r="S3367" i="5" s="1"/>
  <c r="T3367" i="5" s="1"/>
  <c r="P3367" i="5"/>
  <c r="P3366" i="5"/>
  <c r="P3365" i="5"/>
  <c r="P3362" i="5"/>
  <c r="P3361" i="5"/>
  <c r="P3360" i="5"/>
  <c r="Q3358" i="5"/>
  <c r="S3358" i="5" s="1"/>
  <c r="T3358" i="5" s="1"/>
  <c r="P3358" i="5"/>
  <c r="P3357" i="5"/>
  <c r="Q3356" i="5"/>
  <c r="P3356" i="5"/>
  <c r="Q3354" i="5"/>
  <c r="S3354" i="5" s="1"/>
  <c r="T3354" i="5" s="1"/>
  <c r="P3354" i="5"/>
  <c r="P3353" i="5"/>
  <c r="Q3352" i="5"/>
  <c r="P3352" i="5"/>
  <c r="P3351" i="5"/>
  <c r="Q3350" i="5"/>
  <c r="S3350" i="5" s="1"/>
  <c r="T3350" i="5" s="1"/>
  <c r="P3350" i="5"/>
  <c r="Q3349" i="5"/>
  <c r="S3349" i="5" s="1"/>
  <c r="T3349" i="5" s="1"/>
  <c r="P3349" i="5"/>
  <c r="Q3339" i="5"/>
  <c r="S3339" i="5" s="1"/>
  <c r="T3339" i="5" s="1"/>
  <c r="P3339" i="5"/>
  <c r="P3338" i="5"/>
  <c r="Q3337" i="5"/>
  <c r="P3337" i="5"/>
  <c r="Q3336" i="5"/>
  <c r="S3336" i="5" s="1"/>
  <c r="T3336" i="5" s="1"/>
  <c r="P3336" i="5"/>
  <c r="Q3335" i="5"/>
  <c r="S3335" i="5" s="1"/>
  <c r="T3335" i="5" s="1"/>
  <c r="P3335" i="5"/>
  <c r="P3334" i="5"/>
  <c r="Q3333" i="5"/>
  <c r="P3333" i="5"/>
  <c r="Q3332" i="5"/>
  <c r="S3332" i="5" s="1"/>
  <c r="T3332" i="5" s="1"/>
  <c r="P3332" i="5"/>
  <c r="Q3331" i="5"/>
  <c r="S3331" i="5" s="1"/>
  <c r="T3331" i="5" s="1"/>
  <c r="P3331" i="5"/>
  <c r="P3330" i="5"/>
  <c r="Q3329" i="5"/>
  <c r="P3329" i="5"/>
  <c r="Q3328" i="5"/>
  <c r="S3328" i="5" s="1"/>
  <c r="T3328" i="5" s="1"/>
  <c r="P3328" i="5"/>
  <c r="Q3327" i="5"/>
  <c r="S3327" i="5" s="1"/>
  <c r="T3327" i="5" s="1"/>
  <c r="P3327" i="5"/>
  <c r="P3326" i="5"/>
  <c r="Q3324" i="5"/>
  <c r="P3324" i="5"/>
  <c r="Q3323" i="5"/>
  <c r="S3323" i="5" s="1"/>
  <c r="T3323" i="5" s="1"/>
  <c r="P3323" i="5"/>
  <c r="Q3322" i="5"/>
  <c r="S3322" i="5" s="1"/>
  <c r="T3322" i="5" s="1"/>
  <c r="P3322" i="5"/>
  <c r="P3321" i="5"/>
  <c r="Q3320" i="5"/>
  <c r="P3320" i="5"/>
  <c r="Q3319" i="5"/>
  <c r="S3319" i="5" s="1"/>
  <c r="T3319" i="5" s="1"/>
  <c r="P3319" i="5"/>
  <c r="Q3318" i="5"/>
  <c r="S3318" i="5" s="1"/>
  <c r="T3318" i="5" s="1"/>
  <c r="P3318" i="5"/>
  <c r="P3317" i="5"/>
  <c r="Q3316" i="5"/>
  <c r="P3316" i="5"/>
  <c r="Q3315" i="5"/>
  <c r="S3315" i="5" s="1"/>
  <c r="T3315" i="5" s="1"/>
  <c r="P3315" i="5"/>
  <c r="Q3314" i="5"/>
  <c r="S3314" i="5" s="1"/>
  <c r="T3314" i="5" s="1"/>
  <c r="P3314" i="5"/>
  <c r="P3313" i="5"/>
  <c r="Q3312" i="5"/>
  <c r="P3312" i="5"/>
  <c r="Q3311" i="5"/>
  <c r="S3311" i="5" s="1"/>
  <c r="T3311" i="5" s="1"/>
  <c r="P3311" i="5"/>
  <c r="Q3301" i="5"/>
  <c r="S3301" i="5" s="1"/>
  <c r="T3301" i="5" s="1"/>
  <c r="P3301" i="5"/>
  <c r="P3300" i="5"/>
  <c r="Q3299" i="5"/>
  <c r="P3299" i="5"/>
  <c r="Q3298" i="5"/>
  <c r="P3298" i="5"/>
  <c r="Q3297" i="5"/>
  <c r="S3297" i="5" s="1"/>
  <c r="T3297" i="5" s="1"/>
  <c r="P3297" i="5"/>
  <c r="P3296" i="5"/>
  <c r="Q3295" i="5"/>
  <c r="P3295" i="5"/>
  <c r="Q3294" i="5"/>
  <c r="P3294" i="5"/>
  <c r="Q3293" i="5"/>
  <c r="S3293" i="5" s="1"/>
  <c r="T3293" i="5" s="1"/>
  <c r="P3293" i="5"/>
  <c r="P3292" i="5"/>
  <c r="Q3291" i="5"/>
  <c r="P3291" i="5"/>
  <c r="Q3290" i="5"/>
  <c r="P3290" i="5"/>
  <c r="Q3289" i="5"/>
  <c r="S3289" i="5" s="1"/>
  <c r="T3289" i="5" s="1"/>
  <c r="P3289" i="5"/>
  <c r="P3288" i="5"/>
  <c r="Q3286" i="5"/>
  <c r="P3286" i="5"/>
  <c r="Q3285" i="5"/>
  <c r="P3285" i="5"/>
  <c r="Q3284" i="5"/>
  <c r="S3284" i="5" s="1"/>
  <c r="T3284" i="5" s="1"/>
  <c r="P3284" i="5"/>
  <c r="P3283" i="5"/>
  <c r="P3282" i="5"/>
  <c r="Q3281" i="5"/>
  <c r="P3281" i="5"/>
  <c r="Q3280" i="5"/>
  <c r="S3280" i="5" s="1"/>
  <c r="T3280" i="5" s="1"/>
  <c r="P3280" i="5"/>
  <c r="P3279" i="5"/>
  <c r="P3278" i="5"/>
  <c r="Q3277" i="5"/>
  <c r="P3277" i="5"/>
  <c r="Q3276" i="5"/>
  <c r="S3276" i="5" s="1"/>
  <c r="T3276" i="5" s="1"/>
  <c r="P3276" i="5"/>
  <c r="P3275" i="5"/>
  <c r="P3274" i="5"/>
  <c r="Q3273" i="5"/>
  <c r="P3273" i="5"/>
  <c r="Q3263" i="5"/>
  <c r="P3263" i="5"/>
  <c r="P3262" i="5"/>
  <c r="Q3261" i="5"/>
  <c r="S3261" i="5" s="1"/>
  <c r="T3261" i="5" s="1"/>
  <c r="P3261" i="5"/>
  <c r="Q3260" i="5"/>
  <c r="P3260" i="5"/>
  <c r="Q3259" i="5"/>
  <c r="P3259" i="5"/>
  <c r="P3258" i="5"/>
  <c r="Q3257" i="5"/>
  <c r="S3257" i="5" s="1"/>
  <c r="T3257" i="5" s="1"/>
  <c r="P3257" i="5"/>
  <c r="Q3256" i="5"/>
  <c r="P3256" i="5"/>
  <c r="Q3255" i="5"/>
  <c r="P3255" i="5"/>
  <c r="P3254" i="5"/>
  <c r="Q3253" i="5"/>
  <c r="S3253" i="5" s="1"/>
  <c r="T3253" i="5" s="1"/>
  <c r="P3253" i="5"/>
  <c r="Q3252" i="5"/>
  <c r="P3252" i="5"/>
  <c r="Q3251" i="5"/>
  <c r="P3251" i="5"/>
  <c r="P3250" i="5"/>
  <c r="Q3248" i="5"/>
  <c r="S3248" i="5" s="1"/>
  <c r="T3248" i="5" s="1"/>
  <c r="P3248" i="5"/>
  <c r="Q3247" i="5"/>
  <c r="P3247" i="5"/>
  <c r="Q3246" i="5"/>
  <c r="P3246" i="5"/>
  <c r="P3245" i="5"/>
  <c r="Q3244" i="5"/>
  <c r="S3244" i="5" s="1"/>
  <c r="T3244" i="5" s="1"/>
  <c r="P3244" i="5"/>
  <c r="Q3243" i="5"/>
  <c r="P3243" i="5"/>
  <c r="Q3242" i="5"/>
  <c r="P3242" i="5"/>
  <c r="P3241" i="5"/>
  <c r="Q3240" i="5"/>
  <c r="S3240" i="5" s="1"/>
  <c r="T3240" i="5" s="1"/>
  <c r="P3240" i="5"/>
  <c r="Q3239" i="5"/>
  <c r="P3239" i="5"/>
  <c r="Q3238" i="5"/>
  <c r="P3238" i="5"/>
  <c r="P3237" i="5"/>
  <c r="Q3236" i="5"/>
  <c r="S3236" i="5" s="1"/>
  <c r="T3236" i="5" s="1"/>
  <c r="P3236" i="5"/>
  <c r="Q3235" i="5"/>
  <c r="P3235" i="5"/>
  <c r="Q3225" i="5"/>
  <c r="P3225" i="5"/>
  <c r="P3224" i="5"/>
  <c r="Q3223" i="5"/>
  <c r="S3223" i="5" s="1"/>
  <c r="T3223" i="5" s="1"/>
  <c r="P3223" i="5"/>
  <c r="Q3222" i="5"/>
  <c r="S3222" i="5" s="1"/>
  <c r="T3222" i="5" s="1"/>
  <c r="P3222" i="5"/>
  <c r="Q3221" i="5"/>
  <c r="P3221" i="5"/>
  <c r="P3220" i="5"/>
  <c r="Q3219" i="5"/>
  <c r="S3219" i="5" s="1"/>
  <c r="T3219" i="5" s="1"/>
  <c r="P3219" i="5"/>
  <c r="Q3218" i="5"/>
  <c r="S3218" i="5" s="1"/>
  <c r="T3218" i="5" s="1"/>
  <c r="P3218" i="5"/>
  <c r="Q3217" i="5"/>
  <c r="P3217" i="5"/>
  <c r="P3216" i="5"/>
  <c r="Q3215" i="5"/>
  <c r="S3215" i="5" s="1"/>
  <c r="T3215" i="5" s="1"/>
  <c r="P3215" i="5"/>
  <c r="Q3214" i="5"/>
  <c r="S3214" i="5" s="1"/>
  <c r="T3214" i="5" s="1"/>
  <c r="P3214" i="5"/>
  <c r="Q3213" i="5"/>
  <c r="P3213" i="5"/>
  <c r="P3212" i="5"/>
  <c r="Q3210" i="5"/>
  <c r="S3210" i="5" s="1"/>
  <c r="T3210" i="5" s="1"/>
  <c r="P3210" i="5"/>
  <c r="Q3209" i="5"/>
  <c r="S3209" i="5" s="1"/>
  <c r="T3209" i="5" s="1"/>
  <c r="P3209" i="5"/>
  <c r="Q3208" i="5"/>
  <c r="P3208" i="5"/>
  <c r="P3207" i="5"/>
  <c r="Q3206" i="5"/>
  <c r="S3206" i="5" s="1"/>
  <c r="T3206" i="5" s="1"/>
  <c r="P3206" i="5"/>
  <c r="Q3205" i="5"/>
  <c r="S3205" i="5" s="1"/>
  <c r="T3205" i="5" s="1"/>
  <c r="P3205" i="5"/>
  <c r="Q3204" i="5"/>
  <c r="P3204" i="5"/>
  <c r="P3203" i="5"/>
  <c r="Q3202" i="5"/>
  <c r="S3202" i="5" s="1"/>
  <c r="T3202" i="5" s="1"/>
  <c r="P3202" i="5"/>
  <c r="Q3201" i="5"/>
  <c r="S3201" i="5" s="1"/>
  <c r="T3201" i="5" s="1"/>
  <c r="P3201" i="5"/>
  <c r="Q3200" i="5"/>
  <c r="P3200" i="5"/>
  <c r="P3199" i="5"/>
  <c r="Q3198" i="5"/>
  <c r="S3198" i="5" s="1"/>
  <c r="T3198" i="5" s="1"/>
  <c r="P3198" i="5"/>
  <c r="Q3197" i="5"/>
  <c r="S3197" i="5" s="1"/>
  <c r="T3197" i="5" s="1"/>
  <c r="P3197" i="5"/>
  <c r="Q3187" i="5"/>
  <c r="S3187" i="5" s="1"/>
  <c r="T3187" i="5" s="1"/>
  <c r="P3187" i="5"/>
  <c r="P3186" i="5"/>
  <c r="Q3185" i="5"/>
  <c r="P3185" i="5"/>
  <c r="Q3184" i="5"/>
  <c r="S3184" i="5" s="1"/>
  <c r="T3184" i="5" s="1"/>
  <c r="P3184" i="5"/>
  <c r="Q3183" i="5"/>
  <c r="S3183" i="5" s="1"/>
  <c r="T3183" i="5" s="1"/>
  <c r="P3183" i="5"/>
  <c r="P3182" i="5"/>
  <c r="Q3181" i="5"/>
  <c r="P3181" i="5"/>
  <c r="Q3180" i="5"/>
  <c r="S3180" i="5" s="1"/>
  <c r="T3180" i="5" s="1"/>
  <c r="P3180" i="5"/>
  <c r="Q3179" i="5"/>
  <c r="S3179" i="5" s="1"/>
  <c r="T3179" i="5" s="1"/>
  <c r="P3179" i="5"/>
  <c r="P3178" i="5"/>
  <c r="Q3177" i="5"/>
  <c r="P3177" i="5"/>
  <c r="Q3176" i="5"/>
  <c r="S3176" i="5" s="1"/>
  <c r="T3176" i="5" s="1"/>
  <c r="P3176" i="5"/>
  <c r="Q3175" i="5"/>
  <c r="S3175" i="5" s="1"/>
  <c r="T3175" i="5" s="1"/>
  <c r="P3175" i="5"/>
  <c r="P3174" i="5"/>
  <c r="Q3172" i="5"/>
  <c r="P3172" i="5"/>
  <c r="Q3171" i="5"/>
  <c r="S3171" i="5" s="1"/>
  <c r="T3171" i="5" s="1"/>
  <c r="P3171" i="5"/>
  <c r="Q3170" i="5"/>
  <c r="S3170" i="5" s="1"/>
  <c r="T3170" i="5" s="1"/>
  <c r="P3170" i="5"/>
  <c r="P3169" i="5"/>
  <c r="Q3168" i="5"/>
  <c r="P3168" i="5"/>
  <c r="Q3167" i="5"/>
  <c r="S3167" i="5" s="1"/>
  <c r="T3167" i="5" s="1"/>
  <c r="P3167" i="5"/>
  <c r="Q3166" i="5"/>
  <c r="S3166" i="5" s="1"/>
  <c r="T3166" i="5" s="1"/>
  <c r="P3166" i="5"/>
  <c r="P3165" i="5"/>
  <c r="Q3164" i="5"/>
  <c r="P3164" i="5"/>
  <c r="Q3163" i="5"/>
  <c r="S3163" i="5" s="1"/>
  <c r="T3163" i="5" s="1"/>
  <c r="P3163" i="5"/>
  <c r="Q3162" i="5"/>
  <c r="S3162" i="5" s="1"/>
  <c r="T3162" i="5" s="1"/>
  <c r="P3162" i="5"/>
  <c r="P3161" i="5"/>
  <c r="Q3160" i="5"/>
  <c r="P3160" i="5"/>
  <c r="Q3159" i="5"/>
  <c r="S3159" i="5" s="1"/>
  <c r="T3159" i="5" s="1"/>
  <c r="P3159" i="5"/>
  <c r="Q3149" i="5"/>
  <c r="S3149" i="5" s="1"/>
  <c r="T3149" i="5" s="1"/>
  <c r="P3149" i="5"/>
  <c r="P3148" i="5"/>
  <c r="P3147" i="5"/>
  <c r="Q3146" i="5"/>
  <c r="P3146" i="5"/>
  <c r="Q3145" i="5"/>
  <c r="S3145" i="5" s="1"/>
  <c r="T3145" i="5" s="1"/>
  <c r="P3145" i="5"/>
  <c r="P3144" i="5"/>
  <c r="P3143" i="5"/>
  <c r="Q3142" i="5"/>
  <c r="P3142" i="5"/>
  <c r="Q3141" i="5"/>
  <c r="S3141" i="5" s="1"/>
  <c r="T3141" i="5" s="1"/>
  <c r="P3141" i="5"/>
  <c r="P3140" i="5"/>
  <c r="P3139" i="5"/>
  <c r="Q3138" i="5"/>
  <c r="P3138" i="5"/>
  <c r="Q3137" i="5"/>
  <c r="S3137" i="5" s="1"/>
  <c r="T3137" i="5" s="1"/>
  <c r="P3137" i="5"/>
  <c r="P3136" i="5"/>
  <c r="P3134" i="5"/>
  <c r="Q3133" i="5"/>
  <c r="P3133" i="5"/>
  <c r="Q3132" i="5"/>
  <c r="S3132" i="5" s="1"/>
  <c r="T3132" i="5" s="1"/>
  <c r="P3132" i="5"/>
  <c r="P3131" i="5"/>
  <c r="Q3130" i="5"/>
  <c r="P3130" i="5"/>
  <c r="Q3129" i="5"/>
  <c r="P3129" i="5"/>
  <c r="Q3128" i="5"/>
  <c r="S3128" i="5" s="1"/>
  <c r="T3128" i="5" s="1"/>
  <c r="P3128" i="5"/>
  <c r="P3127" i="5"/>
  <c r="Q3126" i="5"/>
  <c r="P3126" i="5"/>
  <c r="Q3125" i="5"/>
  <c r="P3125" i="5"/>
  <c r="Q3124" i="5"/>
  <c r="S3124" i="5" s="1"/>
  <c r="T3124" i="5" s="1"/>
  <c r="P3124" i="5"/>
  <c r="P3123" i="5"/>
  <c r="Q3122" i="5"/>
  <c r="P3122" i="5"/>
  <c r="Q3121" i="5"/>
  <c r="P3121" i="5"/>
  <c r="P3111" i="5"/>
  <c r="Q3109" i="5"/>
  <c r="S3109" i="5" s="1"/>
  <c r="T3109" i="5" s="1"/>
  <c r="P3109" i="5"/>
  <c r="Q3108" i="5"/>
  <c r="P3108" i="5"/>
  <c r="P3107" i="5"/>
  <c r="Q3105" i="5"/>
  <c r="S3105" i="5" s="1"/>
  <c r="T3105" i="5" s="1"/>
  <c r="P3105" i="5"/>
  <c r="Q3104" i="5"/>
  <c r="P3104" i="5"/>
  <c r="P3103" i="5"/>
  <c r="Q3101" i="5"/>
  <c r="S3101" i="5" s="1"/>
  <c r="T3101" i="5" s="1"/>
  <c r="P3101" i="5"/>
  <c r="Q3100" i="5"/>
  <c r="P3100" i="5"/>
  <c r="P3099" i="5"/>
  <c r="Q3096" i="5"/>
  <c r="S3096" i="5" s="1"/>
  <c r="T3096" i="5" s="1"/>
  <c r="P3096" i="5"/>
  <c r="Q3095" i="5"/>
  <c r="P3095" i="5"/>
  <c r="P3094" i="5"/>
  <c r="P3092" i="5"/>
  <c r="Q3091" i="5"/>
  <c r="P3091" i="5"/>
  <c r="P3090" i="5"/>
  <c r="P3088" i="5"/>
  <c r="Q3087" i="5"/>
  <c r="P3087" i="5"/>
  <c r="P3086" i="5"/>
  <c r="P3084" i="5"/>
  <c r="Q3083" i="5"/>
  <c r="P3083" i="5"/>
  <c r="P3073" i="5"/>
  <c r="Q3071" i="5"/>
  <c r="S3071" i="5" s="1"/>
  <c r="T3071" i="5" s="1"/>
  <c r="P3071" i="5"/>
  <c r="Q3070" i="5"/>
  <c r="S3070" i="5" s="1"/>
  <c r="T3070" i="5" s="1"/>
  <c r="P3070" i="5"/>
  <c r="P3069" i="5"/>
  <c r="Q3067" i="5"/>
  <c r="S3067" i="5" s="1"/>
  <c r="T3067" i="5" s="1"/>
  <c r="P3067" i="5"/>
  <c r="Q3066" i="5"/>
  <c r="S3066" i="5" s="1"/>
  <c r="T3066" i="5" s="1"/>
  <c r="P3066" i="5"/>
  <c r="P3065" i="5"/>
  <c r="Q3063" i="5"/>
  <c r="S3063" i="5" s="1"/>
  <c r="T3063" i="5" s="1"/>
  <c r="P3063" i="5"/>
  <c r="Q3062" i="5"/>
  <c r="S3062" i="5" s="1"/>
  <c r="T3062" i="5" s="1"/>
  <c r="P3062" i="5"/>
  <c r="P3061" i="5"/>
  <c r="Q3058" i="5"/>
  <c r="S3058" i="5" s="1"/>
  <c r="T3058" i="5" s="1"/>
  <c r="P3058" i="5"/>
  <c r="Q3057" i="5"/>
  <c r="S3057" i="5" s="1"/>
  <c r="T3057" i="5" s="1"/>
  <c r="P3057" i="5"/>
  <c r="P3056" i="5"/>
  <c r="Q3054" i="5"/>
  <c r="S3054" i="5" s="1"/>
  <c r="T3054" i="5" s="1"/>
  <c r="P3054" i="5"/>
  <c r="Q3053" i="5"/>
  <c r="S3053" i="5" s="1"/>
  <c r="T3053" i="5" s="1"/>
  <c r="P3053" i="5"/>
  <c r="P3052" i="5"/>
  <c r="Q3050" i="5"/>
  <c r="S3050" i="5" s="1"/>
  <c r="T3050" i="5" s="1"/>
  <c r="P3050" i="5"/>
  <c r="Q3049" i="5"/>
  <c r="S3049" i="5" s="1"/>
  <c r="T3049" i="5" s="1"/>
  <c r="P3049" i="5"/>
  <c r="P3048" i="5"/>
  <c r="Q3046" i="5"/>
  <c r="S3046" i="5" s="1"/>
  <c r="T3046" i="5" s="1"/>
  <c r="P3046" i="5"/>
  <c r="Q3045" i="5"/>
  <c r="S3045" i="5" s="1"/>
  <c r="T3045" i="5" s="1"/>
  <c r="P3045" i="5"/>
  <c r="P3035" i="5"/>
  <c r="Q3033" i="5"/>
  <c r="P3033" i="5"/>
  <c r="Q3032" i="5"/>
  <c r="S3032" i="5" s="1"/>
  <c r="T3032" i="5" s="1"/>
  <c r="P3032" i="5"/>
  <c r="P3031" i="5"/>
  <c r="Q3029" i="5"/>
  <c r="P3029" i="5"/>
  <c r="Q3028" i="5"/>
  <c r="S3028" i="5" s="1"/>
  <c r="T3028" i="5" s="1"/>
  <c r="P3028" i="5"/>
  <c r="P3027" i="5"/>
  <c r="Q3025" i="5"/>
  <c r="P3025" i="5"/>
  <c r="Q3024" i="5"/>
  <c r="S3024" i="5" s="1"/>
  <c r="T3024" i="5" s="1"/>
  <c r="P3024" i="5"/>
  <c r="P3023" i="5"/>
  <c r="Q3020" i="5"/>
  <c r="P3020" i="5"/>
  <c r="Q3019" i="5"/>
  <c r="S3019" i="5" s="1"/>
  <c r="T3019" i="5" s="1"/>
  <c r="P3019" i="5"/>
  <c r="P3018" i="5"/>
  <c r="Q3016" i="5"/>
  <c r="P3016" i="5"/>
  <c r="Q3015" i="5"/>
  <c r="S3015" i="5" s="1"/>
  <c r="T3015" i="5" s="1"/>
  <c r="P3015" i="5"/>
  <c r="P3014" i="5"/>
  <c r="Q3012" i="5"/>
  <c r="P3012" i="5"/>
  <c r="Q3011" i="5"/>
  <c r="S3011" i="5" s="1"/>
  <c r="T3011" i="5" s="1"/>
  <c r="P3011" i="5"/>
  <c r="P3010" i="5"/>
  <c r="Q3008" i="5"/>
  <c r="P3008" i="5"/>
  <c r="Q3007" i="5"/>
  <c r="S3007" i="5" s="1"/>
  <c r="T3007" i="5" s="1"/>
  <c r="P3007" i="5"/>
  <c r="P2997" i="5"/>
  <c r="P2995" i="5"/>
  <c r="Q2994" i="5"/>
  <c r="P2994" i="5"/>
  <c r="P2993" i="5"/>
  <c r="P2991" i="5"/>
  <c r="Q2990" i="5"/>
  <c r="P2990" i="5"/>
  <c r="P2989" i="5"/>
  <c r="P2987" i="5"/>
  <c r="Q2986" i="5"/>
  <c r="P2986" i="5"/>
  <c r="P2985" i="5"/>
  <c r="P2982" i="5"/>
  <c r="Q2981" i="5"/>
  <c r="P2981" i="5"/>
  <c r="P2980" i="5"/>
  <c r="Q2978" i="5"/>
  <c r="P2978" i="5"/>
  <c r="Q2977" i="5"/>
  <c r="P2977" i="5"/>
  <c r="P2976" i="5"/>
  <c r="Q2974" i="5"/>
  <c r="P2974" i="5"/>
  <c r="Q2973" i="5"/>
  <c r="P2973" i="5"/>
  <c r="P2972" i="5"/>
  <c r="Q2970" i="5"/>
  <c r="P2970" i="5"/>
  <c r="Q2969" i="5"/>
  <c r="P2969" i="5"/>
  <c r="Q2958" i="5"/>
  <c r="S2958" i="5" s="1"/>
  <c r="T2958" i="5" s="1"/>
  <c r="P2958" i="5"/>
  <c r="Q2957" i="5"/>
  <c r="S2957" i="5" s="1"/>
  <c r="T2957" i="5" s="1"/>
  <c r="P2957" i="5"/>
  <c r="P2956" i="5"/>
  <c r="Q2954" i="5"/>
  <c r="S2954" i="5" s="1"/>
  <c r="T2954" i="5" s="1"/>
  <c r="P2954" i="5"/>
  <c r="Q2953" i="5"/>
  <c r="S2953" i="5" s="1"/>
  <c r="T2953" i="5" s="1"/>
  <c r="P2953" i="5"/>
  <c r="P2952" i="5"/>
  <c r="Q2950" i="5"/>
  <c r="S2950" i="5" s="1"/>
  <c r="T2950" i="5" s="1"/>
  <c r="P2950" i="5"/>
  <c r="Q2949" i="5"/>
  <c r="S2949" i="5" s="1"/>
  <c r="T2949" i="5" s="1"/>
  <c r="P2949" i="5"/>
  <c r="P2948" i="5"/>
  <c r="Q2946" i="5"/>
  <c r="S2946" i="5" s="1"/>
  <c r="T2946" i="5" s="1"/>
  <c r="P2946" i="5"/>
  <c r="Q2944" i="5"/>
  <c r="S2944" i="5" s="1"/>
  <c r="T2944" i="5" s="1"/>
  <c r="P2944" i="5"/>
  <c r="P2943" i="5"/>
  <c r="Q2941" i="5"/>
  <c r="S2941" i="5" s="1"/>
  <c r="T2941" i="5" s="1"/>
  <c r="P2941" i="5"/>
  <c r="Q2940" i="5"/>
  <c r="S2940" i="5" s="1"/>
  <c r="T2940" i="5" s="1"/>
  <c r="P2940" i="5"/>
  <c r="P2939" i="5"/>
  <c r="Q2937" i="5"/>
  <c r="S2937" i="5" s="1"/>
  <c r="T2937" i="5" s="1"/>
  <c r="P2937" i="5"/>
  <c r="Q2936" i="5"/>
  <c r="S2936" i="5" s="1"/>
  <c r="T2936" i="5" s="1"/>
  <c r="P2936" i="5"/>
  <c r="P2935" i="5"/>
  <c r="Q2933" i="5"/>
  <c r="S2933" i="5" s="1"/>
  <c r="T2933" i="5" s="1"/>
  <c r="P2933" i="5"/>
  <c r="Q2932" i="5"/>
  <c r="S2932" i="5" s="1"/>
  <c r="T2932" i="5" s="1"/>
  <c r="P2932" i="5"/>
  <c r="O2931" i="5"/>
  <c r="P2931" i="5"/>
  <c r="Q2920" i="5"/>
  <c r="S2920" i="5" s="1"/>
  <c r="T2920" i="5" s="1"/>
  <c r="P2920" i="5"/>
  <c r="Q2919" i="5"/>
  <c r="S2919" i="5" s="1"/>
  <c r="T2919" i="5" s="1"/>
  <c r="P2919" i="5"/>
  <c r="P2918" i="5"/>
  <c r="Q2916" i="5"/>
  <c r="P2916" i="5"/>
  <c r="Q2915" i="5"/>
  <c r="S2915" i="5" s="1"/>
  <c r="T2915" i="5" s="1"/>
  <c r="P2915" i="5"/>
  <c r="P2914" i="5"/>
  <c r="Q2912" i="5"/>
  <c r="S2912" i="5" s="1"/>
  <c r="T2912" i="5" s="1"/>
  <c r="P2912" i="5"/>
  <c r="Q2911" i="5"/>
  <c r="S2911" i="5" s="1"/>
  <c r="T2911" i="5" s="1"/>
  <c r="P2911" i="5"/>
  <c r="P2910" i="5"/>
  <c r="Q2908" i="5"/>
  <c r="P2908" i="5"/>
  <c r="Q2906" i="5"/>
  <c r="S2906" i="5" s="1"/>
  <c r="T2906" i="5" s="1"/>
  <c r="P2906" i="5"/>
  <c r="P2905" i="5"/>
  <c r="Q2903" i="5"/>
  <c r="P2903" i="5"/>
  <c r="Q2902" i="5"/>
  <c r="S2902" i="5" s="1"/>
  <c r="T2902" i="5" s="1"/>
  <c r="P2902" i="5"/>
  <c r="P2901" i="5"/>
  <c r="Q2899" i="5"/>
  <c r="P2899" i="5"/>
  <c r="Q2898" i="5"/>
  <c r="S2898" i="5" s="1"/>
  <c r="T2898" i="5" s="1"/>
  <c r="P2898" i="5"/>
  <c r="P2897" i="5"/>
  <c r="Q2895" i="5"/>
  <c r="P2895" i="5"/>
  <c r="Q2894" i="5"/>
  <c r="S2894" i="5" s="1"/>
  <c r="T2894" i="5" s="1"/>
  <c r="P2894" i="5"/>
  <c r="P2893" i="5"/>
  <c r="Q2882" i="5"/>
  <c r="P2882" i="5"/>
  <c r="Q2881" i="5"/>
  <c r="P2881" i="5"/>
  <c r="O2880" i="5"/>
  <c r="P2880" i="5"/>
  <c r="Q2878" i="5"/>
  <c r="S2878" i="5" s="1"/>
  <c r="T2878" i="5" s="1"/>
  <c r="P2878" i="5"/>
  <c r="Q2877" i="5"/>
  <c r="P2877" i="5"/>
  <c r="P2876" i="5"/>
  <c r="Q2874" i="5"/>
  <c r="S2874" i="5" s="1"/>
  <c r="T2874" i="5" s="1"/>
  <c r="P2874" i="5"/>
  <c r="Q2873" i="5"/>
  <c r="P2873" i="5"/>
  <c r="P2872" i="5"/>
  <c r="Q2870" i="5"/>
  <c r="S2870" i="5" s="1"/>
  <c r="T2870" i="5" s="1"/>
  <c r="P2870" i="5"/>
  <c r="Q2868" i="5"/>
  <c r="P2868" i="5"/>
  <c r="P2867" i="5"/>
  <c r="Q2865" i="5"/>
  <c r="S2865" i="5" s="1"/>
  <c r="T2865" i="5" s="1"/>
  <c r="P2865" i="5"/>
  <c r="Q2864" i="5"/>
  <c r="P2864" i="5"/>
  <c r="P2863" i="5"/>
  <c r="Q2861" i="5"/>
  <c r="S2861" i="5" s="1"/>
  <c r="T2861" i="5" s="1"/>
  <c r="P2861" i="5"/>
  <c r="Q2860" i="5"/>
  <c r="P2860" i="5"/>
  <c r="P2859" i="5"/>
  <c r="Q2857" i="5"/>
  <c r="S2857" i="5" s="1"/>
  <c r="T2857" i="5" s="1"/>
  <c r="P2857" i="5"/>
  <c r="Q2856" i="5"/>
  <c r="P2856" i="5"/>
  <c r="P2855" i="5"/>
  <c r="Q2844" i="5"/>
  <c r="S2844" i="5" s="1"/>
  <c r="T2844" i="5" s="1"/>
  <c r="P2844" i="5"/>
  <c r="Q2843" i="5"/>
  <c r="S2843" i="5" s="1"/>
  <c r="T2843" i="5" s="1"/>
  <c r="P2843" i="5"/>
  <c r="P2842" i="5"/>
  <c r="Q2840" i="5"/>
  <c r="S2840" i="5" s="1"/>
  <c r="T2840" i="5" s="1"/>
  <c r="P2840" i="5"/>
  <c r="Q2839" i="5"/>
  <c r="S2839" i="5" s="1"/>
  <c r="T2839" i="5" s="1"/>
  <c r="P2839" i="5"/>
  <c r="P2838" i="5"/>
  <c r="Q2836" i="5"/>
  <c r="S2836" i="5" s="1"/>
  <c r="T2836" i="5" s="1"/>
  <c r="P2836" i="5"/>
  <c r="Q2835" i="5"/>
  <c r="S2835" i="5" s="1"/>
  <c r="T2835" i="5" s="1"/>
  <c r="P2835" i="5"/>
  <c r="P2834" i="5"/>
  <c r="Q2832" i="5"/>
  <c r="S2832" i="5" s="1"/>
  <c r="T2832" i="5" s="1"/>
  <c r="P2832" i="5"/>
  <c r="Q2830" i="5"/>
  <c r="S2830" i="5" s="1"/>
  <c r="T2830" i="5" s="1"/>
  <c r="P2830" i="5"/>
  <c r="P2829" i="5"/>
  <c r="Q2827" i="5"/>
  <c r="S2827" i="5" s="1"/>
  <c r="T2827" i="5" s="1"/>
  <c r="P2827" i="5"/>
  <c r="Q2826" i="5"/>
  <c r="S2826" i="5" s="1"/>
  <c r="T2826" i="5" s="1"/>
  <c r="P2826" i="5"/>
  <c r="P2825" i="5"/>
  <c r="Q2823" i="5"/>
  <c r="S2823" i="5" s="1"/>
  <c r="T2823" i="5" s="1"/>
  <c r="P2823" i="5"/>
  <c r="Q2822" i="5"/>
  <c r="S2822" i="5" s="1"/>
  <c r="T2822" i="5" s="1"/>
  <c r="P2822" i="5"/>
  <c r="P2821" i="5"/>
  <c r="Q2819" i="5"/>
  <c r="S2819" i="5" s="1"/>
  <c r="T2819" i="5" s="1"/>
  <c r="P2819" i="5"/>
  <c r="Q2818" i="5"/>
  <c r="S2818" i="5" s="1"/>
  <c r="T2818" i="5" s="1"/>
  <c r="P2818" i="5"/>
  <c r="P2817" i="5"/>
  <c r="Q2806" i="5"/>
  <c r="P2806" i="5"/>
  <c r="Q2805" i="5"/>
  <c r="S2805" i="5" s="1"/>
  <c r="T2805" i="5" s="1"/>
  <c r="P2805" i="5"/>
  <c r="P2804" i="5"/>
  <c r="Q2802" i="5"/>
  <c r="P2802" i="5"/>
  <c r="Q2801" i="5"/>
  <c r="S2801" i="5" s="1"/>
  <c r="T2801" i="5" s="1"/>
  <c r="P2801" i="5"/>
  <c r="O2800" i="5"/>
  <c r="P2800" i="5"/>
  <c r="Q2798" i="5"/>
  <c r="P2798" i="5"/>
  <c r="Q2797" i="5"/>
  <c r="S2797" i="5" s="1"/>
  <c r="T2797" i="5" s="1"/>
  <c r="P2797" i="5"/>
  <c r="P2796" i="5"/>
  <c r="Q2794" i="5"/>
  <c r="P2794" i="5"/>
  <c r="Q2792" i="5"/>
  <c r="S2792" i="5" s="1"/>
  <c r="T2792" i="5" s="1"/>
  <c r="P2792" i="5"/>
  <c r="P2791" i="5"/>
  <c r="P2789" i="5"/>
  <c r="Q2788" i="5"/>
  <c r="S2788" i="5" s="1"/>
  <c r="T2788" i="5" s="1"/>
  <c r="P2788" i="5"/>
  <c r="P2787" i="5"/>
  <c r="Q2785" i="5"/>
  <c r="P2785" i="5"/>
  <c r="Q2784" i="5"/>
  <c r="S2784" i="5" s="1"/>
  <c r="T2784" i="5" s="1"/>
  <c r="P2784" i="5"/>
  <c r="P2783" i="5"/>
  <c r="Q2781" i="5"/>
  <c r="P2781" i="5"/>
  <c r="Q2780" i="5"/>
  <c r="S2780" i="5" s="1"/>
  <c r="T2780" i="5" s="1"/>
  <c r="P2780" i="5"/>
  <c r="P2779" i="5"/>
  <c r="Q2768" i="5"/>
  <c r="P2768" i="5"/>
  <c r="Q2767" i="5"/>
  <c r="P2767" i="5"/>
  <c r="P2766" i="5"/>
  <c r="Q2764" i="5"/>
  <c r="P2764" i="5"/>
  <c r="Q2763" i="5"/>
  <c r="P2763" i="5"/>
  <c r="P2762" i="5"/>
  <c r="Q2760" i="5"/>
  <c r="P2760" i="5"/>
  <c r="Q2759" i="5"/>
  <c r="P2759" i="5"/>
  <c r="P2758" i="5"/>
  <c r="Q2756" i="5"/>
  <c r="P2756" i="5"/>
  <c r="Q2754" i="5"/>
  <c r="P2754" i="5"/>
  <c r="P2753" i="5"/>
  <c r="Q2751" i="5"/>
  <c r="P2751" i="5"/>
  <c r="Q2750" i="5"/>
  <c r="P2750" i="5"/>
  <c r="P2749" i="5"/>
  <c r="Q2747" i="5"/>
  <c r="P2747" i="5"/>
  <c r="Q2746" i="5"/>
  <c r="P2746" i="5"/>
  <c r="P2745" i="5"/>
  <c r="Q2743" i="5"/>
  <c r="P2743" i="5"/>
  <c r="Q2742" i="5"/>
  <c r="P2742" i="5"/>
  <c r="P2741" i="5"/>
  <c r="Q2730" i="5"/>
  <c r="S2730" i="5" s="1"/>
  <c r="T2730" i="5" s="1"/>
  <c r="P2730" i="5"/>
  <c r="Q2729" i="5"/>
  <c r="P2729" i="5"/>
  <c r="O2728" i="5"/>
  <c r="P2728" i="5"/>
  <c r="P2726" i="5"/>
  <c r="Q2725" i="5"/>
  <c r="P2725" i="5"/>
  <c r="P2724" i="5"/>
  <c r="Q2722" i="5"/>
  <c r="S2722" i="5" s="1"/>
  <c r="T2722" i="5" s="1"/>
  <c r="P2722" i="5"/>
  <c r="Q2721" i="5"/>
  <c r="P2721" i="5"/>
  <c r="P2720" i="5"/>
  <c r="P2718" i="5"/>
  <c r="Q2716" i="5"/>
  <c r="P2716" i="5"/>
  <c r="P2715" i="5"/>
  <c r="Q2713" i="5"/>
  <c r="S2713" i="5" s="1"/>
  <c r="T2713" i="5" s="1"/>
  <c r="P2713" i="5"/>
  <c r="Q2712" i="5"/>
  <c r="P2712" i="5"/>
  <c r="P2711" i="5"/>
  <c r="P2709" i="5"/>
  <c r="Q2708" i="5"/>
  <c r="P2708" i="5"/>
  <c r="O2707" i="5"/>
  <c r="P2707" i="5"/>
  <c r="Q2705" i="5"/>
  <c r="S2705" i="5" s="1"/>
  <c r="T2705" i="5" s="1"/>
  <c r="P2705" i="5"/>
  <c r="Q2704" i="5"/>
  <c r="P2704" i="5"/>
  <c r="P2703" i="5"/>
  <c r="Q2692" i="5"/>
  <c r="S2692" i="5" s="1"/>
  <c r="T2692" i="5" s="1"/>
  <c r="P2692" i="5"/>
  <c r="Q2691" i="5"/>
  <c r="S2691" i="5" s="1"/>
  <c r="T2691" i="5" s="1"/>
  <c r="P2691" i="5"/>
  <c r="P2690" i="5"/>
  <c r="Q2688" i="5"/>
  <c r="S2688" i="5" s="1"/>
  <c r="T2688" i="5" s="1"/>
  <c r="P2688" i="5"/>
  <c r="Q2687" i="5"/>
  <c r="S2687" i="5" s="1"/>
  <c r="T2687" i="5" s="1"/>
  <c r="P2687" i="5"/>
  <c r="P2686" i="5"/>
  <c r="Q2684" i="5"/>
  <c r="S2684" i="5" s="1"/>
  <c r="T2684" i="5" s="1"/>
  <c r="P2684" i="5"/>
  <c r="Q2683" i="5"/>
  <c r="S2683" i="5" s="1"/>
  <c r="T2683" i="5" s="1"/>
  <c r="P2683" i="5"/>
  <c r="P2682" i="5"/>
  <c r="Q2680" i="5"/>
  <c r="S2680" i="5" s="1"/>
  <c r="T2680" i="5" s="1"/>
  <c r="P2680" i="5"/>
  <c r="Q2678" i="5"/>
  <c r="S2678" i="5" s="1"/>
  <c r="T2678" i="5" s="1"/>
  <c r="P2678" i="5"/>
  <c r="P2677" i="5"/>
  <c r="P2675" i="5"/>
  <c r="Q2674" i="5"/>
  <c r="S2674" i="5" s="1"/>
  <c r="T2674" i="5" s="1"/>
  <c r="P2674" i="5"/>
  <c r="P2673" i="5"/>
  <c r="P2671" i="5"/>
  <c r="Q2670" i="5"/>
  <c r="S2670" i="5" s="1"/>
  <c r="T2670" i="5" s="1"/>
  <c r="P2670" i="5"/>
  <c r="P2669" i="5"/>
  <c r="Q2667" i="5"/>
  <c r="S2667" i="5" s="1"/>
  <c r="T2667" i="5" s="1"/>
  <c r="P2667" i="5"/>
  <c r="Q2666" i="5"/>
  <c r="S2666" i="5" s="1"/>
  <c r="T2666" i="5" s="1"/>
  <c r="P2666" i="5"/>
  <c r="P2665" i="5"/>
  <c r="Q2654" i="5"/>
  <c r="P2654" i="5"/>
  <c r="Q2653" i="5"/>
  <c r="S2653" i="5" s="1"/>
  <c r="T2653" i="5" s="1"/>
  <c r="P2653" i="5"/>
  <c r="P2652" i="5"/>
  <c r="Q2650" i="5"/>
  <c r="P2650" i="5"/>
  <c r="Q2649" i="5"/>
  <c r="S2649" i="5" s="1"/>
  <c r="T2649" i="5" s="1"/>
  <c r="P2649" i="5"/>
  <c r="P2648" i="5"/>
  <c r="Q2646" i="5"/>
  <c r="P2646" i="5"/>
  <c r="Q2645" i="5"/>
  <c r="S2645" i="5" s="1"/>
  <c r="T2645" i="5" s="1"/>
  <c r="P2645" i="5"/>
  <c r="P2644" i="5"/>
  <c r="Q2642" i="5"/>
  <c r="P2642" i="5"/>
  <c r="Q2640" i="5"/>
  <c r="S2640" i="5" s="1"/>
  <c r="T2640" i="5" s="1"/>
  <c r="P2640" i="5"/>
  <c r="P2639" i="5"/>
  <c r="Q2637" i="5"/>
  <c r="P2637" i="5"/>
  <c r="Q2636" i="5"/>
  <c r="S2636" i="5" s="1"/>
  <c r="T2636" i="5" s="1"/>
  <c r="P2636" i="5"/>
  <c r="P2635" i="5"/>
  <c r="P2633" i="5"/>
  <c r="Q2632" i="5"/>
  <c r="S2632" i="5" s="1"/>
  <c r="T2632" i="5" s="1"/>
  <c r="P2632" i="5"/>
  <c r="O2631" i="5"/>
  <c r="P2631" i="5"/>
  <c r="Q2629" i="5"/>
  <c r="P2629" i="5"/>
  <c r="Q2628" i="5"/>
  <c r="S2628" i="5" s="1"/>
  <c r="T2628" i="5" s="1"/>
  <c r="P2628" i="5"/>
  <c r="P2627" i="5"/>
  <c r="Q2616" i="5"/>
  <c r="P2616" i="5"/>
  <c r="Q2615" i="5"/>
  <c r="P2615" i="5"/>
  <c r="P2614" i="5"/>
  <c r="Q2612" i="5"/>
  <c r="P2612" i="5"/>
  <c r="Q2611" i="5"/>
  <c r="P2611" i="5"/>
  <c r="P2610" i="5"/>
  <c r="Q2608" i="5"/>
  <c r="P2608" i="5"/>
  <c r="Q2607" i="5"/>
  <c r="P2607" i="5"/>
  <c r="P2606" i="5"/>
  <c r="Q2604" i="5"/>
  <c r="P2604" i="5"/>
  <c r="Q2602" i="5"/>
  <c r="P2602" i="5"/>
  <c r="P2601" i="5"/>
  <c r="P2599" i="5"/>
  <c r="Q2598" i="5"/>
  <c r="P2598" i="5"/>
  <c r="P2597" i="5"/>
  <c r="P2595" i="5"/>
  <c r="Q2594" i="5"/>
  <c r="P2594" i="5"/>
  <c r="P2593" i="5"/>
  <c r="P2591" i="5"/>
  <c r="Q2590" i="5"/>
  <c r="P2590" i="5"/>
  <c r="P2589" i="5"/>
  <c r="Q2578" i="5"/>
  <c r="S2578" i="5" s="1"/>
  <c r="T2578" i="5" s="1"/>
  <c r="P2578" i="5"/>
  <c r="Q2577" i="5"/>
  <c r="P2577" i="5"/>
  <c r="P2576" i="5"/>
  <c r="Q2574" i="5"/>
  <c r="S2574" i="5" s="1"/>
  <c r="T2574" i="5" s="1"/>
  <c r="P2574" i="5"/>
  <c r="Q2573" i="5"/>
  <c r="P2573" i="5"/>
  <c r="O2572" i="5"/>
  <c r="P2572" i="5"/>
  <c r="P2570" i="5"/>
  <c r="Q2569" i="5"/>
  <c r="P2569" i="5"/>
  <c r="O2568" i="5"/>
  <c r="P2568" i="5"/>
  <c r="Q2566" i="5"/>
  <c r="S2566" i="5" s="1"/>
  <c r="T2566" i="5" s="1"/>
  <c r="P2566" i="5"/>
  <c r="Q2564" i="5"/>
  <c r="P2564" i="5"/>
  <c r="P2563" i="5"/>
  <c r="P2561" i="5"/>
  <c r="Q2560" i="5"/>
  <c r="P2560" i="5"/>
  <c r="P2559" i="5"/>
  <c r="P2557" i="5"/>
  <c r="Q2556" i="5"/>
  <c r="P2556" i="5"/>
  <c r="P2555" i="5"/>
  <c r="Q2553" i="5"/>
  <c r="S2553" i="5" s="1"/>
  <c r="T2553" i="5" s="1"/>
  <c r="P2553" i="5"/>
  <c r="Q2552" i="5"/>
  <c r="P2552" i="5"/>
  <c r="P2551" i="5"/>
  <c r="Q2540" i="5"/>
  <c r="S2540" i="5" s="1"/>
  <c r="T2540" i="5" s="1"/>
  <c r="P2540" i="5"/>
  <c r="Q2539" i="5"/>
  <c r="S2539" i="5" s="1"/>
  <c r="T2539" i="5" s="1"/>
  <c r="P2539" i="5"/>
  <c r="P2538" i="5"/>
  <c r="Q2536" i="5"/>
  <c r="S2536" i="5" s="1"/>
  <c r="T2536" i="5" s="1"/>
  <c r="P2536" i="5"/>
  <c r="Q2535" i="5"/>
  <c r="S2535" i="5" s="1"/>
  <c r="T2535" i="5" s="1"/>
  <c r="P2535" i="5"/>
  <c r="P2534" i="5"/>
  <c r="Q2532" i="5"/>
  <c r="S2532" i="5" s="1"/>
  <c r="T2532" i="5" s="1"/>
  <c r="P2532" i="5"/>
  <c r="Q2531" i="5"/>
  <c r="S2531" i="5" s="1"/>
  <c r="T2531" i="5" s="1"/>
  <c r="P2531" i="5"/>
  <c r="P2530" i="5"/>
  <c r="Q2528" i="5"/>
  <c r="S2528" i="5" s="1"/>
  <c r="T2528" i="5" s="1"/>
  <c r="P2528" i="5"/>
  <c r="Q2526" i="5"/>
  <c r="S2526" i="5" s="1"/>
  <c r="T2526" i="5" s="1"/>
  <c r="P2526" i="5"/>
  <c r="P2525" i="5"/>
  <c r="P2523" i="5"/>
  <c r="Q2522" i="5"/>
  <c r="S2522" i="5" s="1"/>
  <c r="T2522" i="5" s="1"/>
  <c r="P2522" i="5"/>
  <c r="P2521" i="5"/>
  <c r="P2519" i="5"/>
  <c r="Q2518" i="5"/>
  <c r="S2518" i="5" s="1"/>
  <c r="T2518" i="5" s="1"/>
  <c r="P2518" i="5"/>
  <c r="P2517" i="5"/>
  <c r="P2515" i="5"/>
  <c r="Q2514" i="5"/>
  <c r="S2514" i="5" s="1"/>
  <c r="T2514" i="5" s="1"/>
  <c r="P2514" i="5"/>
  <c r="P2513" i="5"/>
  <c r="Q2502" i="5"/>
  <c r="P2502" i="5"/>
  <c r="Q2501" i="5"/>
  <c r="S2501" i="5" s="1"/>
  <c r="T2501" i="5" s="1"/>
  <c r="P2501" i="5"/>
  <c r="O2500" i="5"/>
  <c r="P2500" i="5"/>
  <c r="P2498" i="5"/>
  <c r="Q2497" i="5"/>
  <c r="S2497" i="5" s="1"/>
  <c r="T2497" i="5" s="1"/>
  <c r="P2497" i="5"/>
  <c r="P2496" i="5"/>
  <c r="Q2494" i="5"/>
  <c r="P2494" i="5"/>
  <c r="Q2493" i="5"/>
  <c r="S2493" i="5" s="1"/>
  <c r="T2493" i="5" s="1"/>
  <c r="P2493" i="5"/>
  <c r="O2492" i="5"/>
  <c r="P2492" i="5"/>
  <c r="Q2490" i="5"/>
  <c r="P2490" i="5"/>
  <c r="Q2488" i="5"/>
  <c r="S2488" i="5" s="1"/>
  <c r="T2488" i="5" s="1"/>
  <c r="P2488" i="5"/>
  <c r="P2487" i="5"/>
  <c r="Q2485" i="5"/>
  <c r="P2485" i="5"/>
  <c r="Q2484" i="5"/>
  <c r="S2484" i="5" s="1"/>
  <c r="T2484" i="5" s="1"/>
  <c r="P2484" i="5"/>
  <c r="P2483" i="5"/>
  <c r="Q2481" i="5"/>
  <c r="P2481" i="5"/>
  <c r="Q2480" i="5"/>
  <c r="S2480" i="5" s="1"/>
  <c r="T2480" i="5" s="1"/>
  <c r="P2480" i="5"/>
  <c r="O2479" i="5"/>
  <c r="P2479" i="5"/>
  <c r="Q2477" i="5"/>
  <c r="P2477" i="5"/>
  <c r="Q2476" i="5"/>
  <c r="S2476" i="5" s="1"/>
  <c r="T2476" i="5" s="1"/>
  <c r="P2476" i="5"/>
  <c r="P2475" i="5"/>
  <c r="Q2464" i="5"/>
  <c r="P2464" i="5"/>
  <c r="Q2463" i="5"/>
  <c r="P2463" i="5"/>
  <c r="P2462" i="5"/>
  <c r="Q2460" i="5"/>
  <c r="P2460" i="5"/>
  <c r="Q2459" i="5"/>
  <c r="P2459" i="5"/>
  <c r="P2458" i="5"/>
  <c r="Q2456" i="5"/>
  <c r="P2456" i="5"/>
  <c r="Q2455" i="5"/>
  <c r="P2455" i="5"/>
  <c r="P2454" i="5"/>
  <c r="Q2452" i="5"/>
  <c r="P2452" i="5"/>
  <c r="Q2450" i="5"/>
  <c r="P2450" i="5"/>
  <c r="P2449" i="5"/>
  <c r="Q2447" i="5"/>
  <c r="P2447" i="5"/>
  <c r="Q2446" i="5"/>
  <c r="P2446" i="5"/>
  <c r="P2445" i="5"/>
  <c r="Q2443" i="5"/>
  <c r="P2443" i="5"/>
  <c r="Q2442" i="5"/>
  <c r="P2442" i="5"/>
  <c r="P2441" i="5"/>
  <c r="Q2439" i="5"/>
  <c r="P2439" i="5"/>
  <c r="Q2438" i="5"/>
  <c r="P2438" i="5"/>
  <c r="P2437" i="5"/>
  <c r="P2426" i="5"/>
  <c r="Q2425" i="5"/>
  <c r="P2425" i="5"/>
  <c r="P2424" i="5"/>
  <c r="Q2422" i="5"/>
  <c r="S2422" i="5" s="1"/>
  <c r="T2422" i="5" s="1"/>
  <c r="P2422" i="5"/>
  <c r="Q2421" i="5"/>
  <c r="P2421" i="5"/>
  <c r="P2420" i="5"/>
  <c r="Q2418" i="5"/>
  <c r="S2418" i="5" s="1"/>
  <c r="T2418" i="5" s="1"/>
  <c r="P2418" i="5"/>
  <c r="Q2417" i="5"/>
  <c r="P2417" i="5"/>
  <c r="P2416" i="5"/>
  <c r="Q2414" i="5"/>
  <c r="S2414" i="5" s="1"/>
  <c r="T2414" i="5" s="1"/>
  <c r="P2414" i="5"/>
  <c r="Q2412" i="5"/>
  <c r="P2412" i="5"/>
  <c r="P2411" i="5"/>
  <c r="Q2409" i="5"/>
  <c r="S2409" i="5" s="1"/>
  <c r="T2409" i="5" s="1"/>
  <c r="P2409" i="5"/>
  <c r="Q2408" i="5"/>
  <c r="P2408" i="5"/>
  <c r="P2407" i="5"/>
  <c r="Q2405" i="5"/>
  <c r="S2405" i="5" s="1"/>
  <c r="T2405" i="5" s="1"/>
  <c r="P2405" i="5"/>
  <c r="Q2404" i="5"/>
  <c r="P2404" i="5"/>
  <c r="P2403" i="5"/>
  <c r="Q2401" i="5"/>
  <c r="S2401" i="5" s="1"/>
  <c r="T2401" i="5" s="1"/>
  <c r="P2401" i="5"/>
  <c r="Q2400" i="5"/>
  <c r="P2400" i="5"/>
  <c r="O2399" i="5"/>
  <c r="P2399" i="5"/>
  <c r="Q2388" i="5"/>
  <c r="S2388" i="5" s="1"/>
  <c r="T2388" i="5" s="1"/>
  <c r="P2388" i="5"/>
  <c r="Q2387" i="5"/>
  <c r="S2387" i="5" s="1"/>
  <c r="T2387" i="5" s="1"/>
  <c r="P2387" i="5"/>
  <c r="O2386" i="5"/>
  <c r="P2386" i="5"/>
  <c r="Q2384" i="5"/>
  <c r="S2384" i="5" s="1"/>
  <c r="T2384" i="5" s="1"/>
  <c r="P2384" i="5"/>
  <c r="Q2383" i="5"/>
  <c r="S2383" i="5" s="1"/>
  <c r="T2383" i="5" s="1"/>
  <c r="P2383" i="5"/>
  <c r="P2382" i="5"/>
  <c r="Q2380" i="5"/>
  <c r="S2380" i="5" s="1"/>
  <c r="T2380" i="5" s="1"/>
  <c r="P2380" i="5"/>
  <c r="Q2379" i="5"/>
  <c r="S2379" i="5" s="1"/>
  <c r="T2379" i="5" s="1"/>
  <c r="P2379" i="5"/>
  <c r="P2378" i="5"/>
  <c r="Q2376" i="5"/>
  <c r="S2376" i="5" s="1"/>
  <c r="T2376" i="5" s="1"/>
  <c r="P2376" i="5"/>
  <c r="Q2374" i="5"/>
  <c r="S2374" i="5" s="1"/>
  <c r="T2374" i="5" s="1"/>
  <c r="P2374" i="5"/>
  <c r="P2373" i="5"/>
  <c r="Q2371" i="5"/>
  <c r="S2371" i="5" s="1"/>
  <c r="T2371" i="5" s="1"/>
  <c r="P2371" i="5"/>
  <c r="Q2370" i="5"/>
  <c r="S2370" i="5" s="1"/>
  <c r="T2370" i="5" s="1"/>
  <c r="P2370" i="5"/>
  <c r="P2369" i="5"/>
  <c r="Q2367" i="5"/>
  <c r="S2367" i="5" s="1"/>
  <c r="T2367" i="5" s="1"/>
  <c r="P2367" i="5"/>
  <c r="Q2366" i="5"/>
  <c r="S2366" i="5" s="1"/>
  <c r="T2366" i="5" s="1"/>
  <c r="P2366" i="5"/>
  <c r="P2365" i="5"/>
  <c r="Q2363" i="5"/>
  <c r="S2363" i="5" s="1"/>
  <c r="T2363" i="5" s="1"/>
  <c r="P2363" i="5"/>
  <c r="Q2362" i="5"/>
  <c r="S2362" i="5" s="1"/>
  <c r="T2362" i="5" s="1"/>
  <c r="P2362" i="5"/>
  <c r="P2361" i="5"/>
  <c r="Q2350" i="5"/>
  <c r="P2350" i="5"/>
  <c r="Q2349" i="5"/>
  <c r="S2349" i="5" s="1"/>
  <c r="T2349" i="5" s="1"/>
  <c r="P2349" i="5"/>
  <c r="P2348" i="5"/>
  <c r="Q2346" i="5"/>
  <c r="P2346" i="5"/>
  <c r="Q2345" i="5"/>
  <c r="S2345" i="5" s="1"/>
  <c r="T2345" i="5" s="1"/>
  <c r="P2345" i="5"/>
  <c r="P2344" i="5"/>
  <c r="Q2342" i="5"/>
  <c r="P2342" i="5"/>
  <c r="Q2341" i="5"/>
  <c r="S2341" i="5" s="1"/>
  <c r="T2341" i="5" s="1"/>
  <c r="P2341" i="5"/>
  <c r="P2340" i="5"/>
  <c r="Q2338" i="5"/>
  <c r="P2338" i="5"/>
  <c r="Q2336" i="5"/>
  <c r="S2336" i="5" s="1"/>
  <c r="T2336" i="5" s="1"/>
  <c r="P2336" i="5"/>
  <c r="P2335" i="5"/>
  <c r="Q2333" i="5"/>
  <c r="P2333" i="5"/>
  <c r="Q2332" i="5"/>
  <c r="S2332" i="5" s="1"/>
  <c r="T2332" i="5" s="1"/>
  <c r="P2332" i="5"/>
  <c r="P2331" i="5"/>
  <c r="Q2329" i="5"/>
  <c r="P2329" i="5"/>
  <c r="Q2328" i="5"/>
  <c r="S2328" i="5" s="1"/>
  <c r="T2328" i="5" s="1"/>
  <c r="P2328" i="5"/>
  <c r="P2327" i="5"/>
  <c r="Q2325" i="5"/>
  <c r="P2325" i="5"/>
  <c r="Q2324" i="5"/>
  <c r="S2324" i="5" s="1"/>
  <c r="T2324" i="5" s="1"/>
  <c r="P2324" i="5"/>
  <c r="P2323" i="5"/>
  <c r="Q2312" i="5"/>
  <c r="P2312" i="5"/>
  <c r="Q2311" i="5"/>
  <c r="P2311" i="5"/>
  <c r="P2310" i="5"/>
  <c r="Q2308" i="5"/>
  <c r="P2308" i="5"/>
  <c r="Q2307" i="5"/>
  <c r="P2307" i="5"/>
  <c r="P2306" i="5"/>
  <c r="Q2304" i="5"/>
  <c r="P2304" i="5"/>
  <c r="Q2303" i="5"/>
  <c r="P2303" i="5"/>
  <c r="P2302" i="5"/>
  <c r="Q2300" i="5"/>
  <c r="P2300" i="5"/>
  <c r="Q2298" i="5"/>
  <c r="P2298" i="5"/>
  <c r="P2297" i="5"/>
  <c r="P2295" i="5"/>
  <c r="Q2294" i="5"/>
  <c r="P2294" i="5"/>
  <c r="O2293" i="5"/>
  <c r="P2293" i="5"/>
  <c r="Q2291" i="5"/>
  <c r="P2291" i="5"/>
  <c r="Q2290" i="5"/>
  <c r="P2290" i="5"/>
  <c r="P2289" i="5"/>
  <c r="P2287" i="5"/>
  <c r="Q2286" i="5"/>
  <c r="P2286" i="5"/>
  <c r="P2285" i="5"/>
  <c r="Q2274" i="5"/>
  <c r="S2274" i="5" s="1"/>
  <c r="T2274" i="5" s="1"/>
  <c r="P2274" i="5"/>
  <c r="Q2273" i="5"/>
  <c r="P2273" i="5"/>
  <c r="O2272" i="5"/>
  <c r="P2272" i="5"/>
  <c r="Q2270" i="5"/>
  <c r="S2270" i="5" s="1"/>
  <c r="T2270" i="5" s="1"/>
  <c r="P2270" i="5"/>
  <c r="Q2269" i="5"/>
  <c r="P2269" i="5"/>
  <c r="P2268" i="5"/>
  <c r="Q2266" i="5"/>
  <c r="S2266" i="5" s="1"/>
  <c r="T2266" i="5" s="1"/>
  <c r="P2266" i="5"/>
  <c r="Q2265" i="5"/>
  <c r="P2265" i="5"/>
  <c r="P2264" i="5"/>
  <c r="Q2262" i="5"/>
  <c r="S2262" i="5" s="1"/>
  <c r="T2262" i="5" s="1"/>
  <c r="P2262" i="5"/>
  <c r="Q2260" i="5"/>
  <c r="P2260" i="5"/>
  <c r="P2259" i="5"/>
  <c r="Q2257" i="5"/>
  <c r="S2257" i="5" s="1"/>
  <c r="T2257" i="5" s="1"/>
  <c r="P2257" i="5"/>
  <c r="Q2256" i="5"/>
  <c r="P2256" i="5"/>
  <c r="P2255" i="5"/>
  <c r="Q2253" i="5"/>
  <c r="S2253" i="5" s="1"/>
  <c r="T2253" i="5" s="1"/>
  <c r="P2253" i="5"/>
  <c r="Q2252" i="5"/>
  <c r="P2252" i="5"/>
  <c r="P2251" i="5"/>
  <c r="Q2249" i="5"/>
  <c r="S2249" i="5" s="1"/>
  <c r="T2249" i="5" s="1"/>
  <c r="P2249" i="5"/>
  <c r="Q2248" i="5"/>
  <c r="P2248" i="5"/>
  <c r="O2247" i="5"/>
  <c r="P2247" i="5"/>
  <c r="Q2236" i="5"/>
  <c r="S2236" i="5" s="1"/>
  <c r="T2236" i="5" s="1"/>
  <c r="P2236" i="5"/>
  <c r="Q2235" i="5"/>
  <c r="S2235" i="5" s="1"/>
  <c r="T2235" i="5" s="1"/>
  <c r="P2235" i="5"/>
  <c r="O2234" i="5"/>
  <c r="P2234" i="5"/>
  <c r="Q2232" i="5"/>
  <c r="S2232" i="5" s="1"/>
  <c r="T2232" i="5" s="1"/>
  <c r="P2232" i="5"/>
  <c r="Q2231" i="5"/>
  <c r="S2231" i="5" s="1"/>
  <c r="T2231" i="5" s="1"/>
  <c r="P2231" i="5"/>
  <c r="O2230" i="5"/>
  <c r="P2230" i="5"/>
  <c r="Q2228" i="5"/>
  <c r="S2228" i="5" s="1"/>
  <c r="T2228" i="5" s="1"/>
  <c r="P2228" i="5"/>
  <c r="Q2227" i="5"/>
  <c r="S2227" i="5" s="1"/>
  <c r="T2227" i="5" s="1"/>
  <c r="P2227" i="5"/>
  <c r="P2226" i="5"/>
  <c r="Q2224" i="5"/>
  <c r="S2224" i="5" s="1"/>
  <c r="T2224" i="5" s="1"/>
  <c r="P2224" i="5"/>
  <c r="Q2222" i="5"/>
  <c r="S2222" i="5" s="1"/>
  <c r="T2222" i="5" s="1"/>
  <c r="P2222" i="5"/>
  <c r="P2221" i="5"/>
  <c r="Q2219" i="5"/>
  <c r="S2219" i="5" s="1"/>
  <c r="T2219" i="5" s="1"/>
  <c r="P2219" i="5"/>
  <c r="Q2218" i="5"/>
  <c r="S2218" i="5" s="1"/>
  <c r="T2218" i="5" s="1"/>
  <c r="P2218" i="5"/>
  <c r="P2217" i="5"/>
  <c r="Q2215" i="5"/>
  <c r="S2215" i="5" s="1"/>
  <c r="T2215" i="5" s="1"/>
  <c r="P2215" i="5"/>
  <c r="Q2214" i="5"/>
  <c r="S2214" i="5" s="1"/>
  <c r="T2214" i="5" s="1"/>
  <c r="P2214" i="5"/>
  <c r="P2213" i="5"/>
  <c r="Q2211" i="5"/>
  <c r="S2211" i="5" s="1"/>
  <c r="T2211" i="5" s="1"/>
  <c r="P2211" i="5"/>
  <c r="Q2210" i="5"/>
  <c r="S2210" i="5" s="1"/>
  <c r="T2210" i="5" s="1"/>
  <c r="P2210" i="5"/>
  <c r="P2209" i="5"/>
  <c r="Q2198" i="5"/>
  <c r="P2198" i="5"/>
  <c r="Q2197" i="5"/>
  <c r="S2197" i="5" s="1"/>
  <c r="T2197" i="5" s="1"/>
  <c r="P2197" i="5"/>
  <c r="P2196" i="5"/>
  <c r="Q2194" i="5"/>
  <c r="P2194" i="5"/>
  <c r="Q2193" i="5"/>
  <c r="S2193" i="5" s="1"/>
  <c r="T2193" i="5" s="1"/>
  <c r="P2193" i="5"/>
  <c r="P2192" i="5"/>
  <c r="Q2190" i="5"/>
  <c r="P2190" i="5"/>
  <c r="Q2189" i="5"/>
  <c r="S2189" i="5" s="1"/>
  <c r="T2189" i="5" s="1"/>
  <c r="P2189" i="5"/>
  <c r="P2188" i="5"/>
  <c r="Q2186" i="5"/>
  <c r="P2186" i="5"/>
  <c r="Q2184" i="5"/>
  <c r="S2184" i="5" s="1"/>
  <c r="T2184" i="5" s="1"/>
  <c r="P2184" i="5"/>
  <c r="P2183" i="5"/>
  <c r="Q2181" i="5"/>
  <c r="P2181" i="5"/>
  <c r="Q2180" i="5"/>
  <c r="S2180" i="5" s="1"/>
  <c r="T2180" i="5" s="1"/>
  <c r="P2180" i="5"/>
  <c r="P2179" i="5"/>
  <c r="Q2177" i="5"/>
  <c r="P2177" i="5"/>
  <c r="Q2176" i="5"/>
  <c r="S2176" i="5" s="1"/>
  <c r="T2176" i="5" s="1"/>
  <c r="P2176" i="5"/>
  <c r="P2175" i="5"/>
  <c r="Q2173" i="5"/>
  <c r="P2173" i="5"/>
  <c r="Q2172" i="5"/>
  <c r="S2172" i="5" s="1"/>
  <c r="T2172" i="5" s="1"/>
  <c r="P2172" i="5"/>
  <c r="P2171" i="5"/>
  <c r="Q2160" i="5"/>
  <c r="P2160" i="5"/>
  <c r="Q2159" i="5"/>
  <c r="P2159" i="5"/>
  <c r="P2158" i="5"/>
  <c r="Q2156" i="5"/>
  <c r="P2156" i="5"/>
  <c r="Q2155" i="5"/>
  <c r="P2155" i="5"/>
  <c r="P2154" i="5"/>
  <c r="Q2152" i="5"/>
  <c r="P2152" i="5"/>
  <c r="Q2151" i="5"/>
  <c r="P2151" i="5"/>
  <c r="P2150" i="5"/>
  <c r="Q2148" i="5"/>
  <c r="P2148" i="5"/>
  <c r="Q2146" i="5"/>
  <c r="P2146" i="5"/>
  <c r="P2145" i="5"/>
  <c r="Q2143" i="5"/>
  <c r="P2143" i="5"/>
  <c r="Q2142" i="5"/>
  <c r="P2142" i="5"/>
  <c r="O2141" i="5"/>
  <c r="P2141" i="5"/>
  <c r="Q2139" i="5"/>
  <c r="P2139" i="5"/>
  <c r="Q2138" i="5"/>
  <c r="P2138" i="5"/>
  <c r="P2137" i="5"/>
  <c r="Q2135" i="5"/>
  <c r="P2135" i="5"/>
  <c r="Q2134" i="5"/>
  <c r="P2134" i="5"/>
  <c r="P2133" i="5"/>
  <c r="Q2122" i="5"/>
  <c r="S2122" i="5" s="1"/>
  <c r="T2122" i="5" s="1"/>
  <c r="P2122" i="5"/>
  <c r="Q2121" i="5"/>
  <c r="P2121" i="5"/>
  <c r="O2120" i="5"/>
  <c r="P2120" i="5"/>
  <c r="Q2118" i="5"/>
  <c r="S2118" i="5" s="1"/>
  <c r="T2118" i="5" s="1"/>
  <c r="P2118" i="5"/>
  <c r="Q2117" i="5"/>
  <c r="P2117" i="5"/>
  <c r="P2116" i="5"/>
  <c r="Q2114" i="5"/>
  <c r="S2114" i="5" s="1"/>
  <c r="T2114" i="5" s="1"/>
  <c r="P2114" i="5"/>
  <c r="Q2113" i="5"/>
  <c r="P2113" i="5"/>
  <c r="P2112" i="5"/>
  <c r="Q2110" i="5"/>
  <c r="S2110" i="5" s="1"/>
  <c r="T2110" i="5" s="1"/>
  <c r="P2110" i="5"/>
  <c r="P2108" i="5"/>
  <c r="P2107" i="5"/>
  <c r="Q2105" i="5"/>
  <c r="S2105" i="5" s="1"/>
  <c r="T2105" i="5" s="1"/>
  <c r="P2105" i="5"/>
  <c r="P2104" i="5"/>
  <c r="P2103" i="5"/>
  <c r="Q2101" i="5"/>
  <c r="S2101" i="5" s="1"/>
  <c r="T2101" i="5" s="1"/>
  <c r="P2101" i="5"/>
  <c r="P2100" i="5"/>
  <c r="P2099" i="5"/>
  <c r="Q2097" i="5"/>
  <c r="S2097" i="5" s="1"/>
  <c r="T2097" i="5" s="1"/>
  <c r="P2097" i="5"/>
  <c r="P2096" i="5"/>
  <c r="P2095" i="5"/>
  <c r="Q2084" i="5"/>
  <c r="S2084" i="5" s="1"/>
  <c r="T2084" i="5" s="1"/>
  <c r="P2084" i="5"/>
  <c r="P2083" i="5"/>
  <c r="P2082" i="5"/>
  <c r="Q2080" i="5"/>
  <c r="S2080" i="5" s="1"/>
  <c r="T2080" i="5" s="1"/>
  <c r="P2080" i="5"/>
  <c r="P2079" i="5"/>
  <c r="P2078" i="5"/>
  <c r="Q2076" i="5"/>
  <c r="S2076" i="5" s="1"/>
  <c r="T2076" i="5" s="1"/>
  <c r="P2076" i="5"/>
  <c r="P2075" i="5"/>
  <c r="P2074" i="5"/>
  <c r="Q2072" i="5"/>
  <c r="S2072" i="5" s="1"/>
  <c r="T2072" i="5" s="1"/>
  <c r="P2072" i="5"/>
  <c r="P2070" i="5"/>
  <c r="P2069" i="5"/>
  <c r="Q2067" i="5"/>
  <c r="S2067" i="5" s="1"/>
  <c r="T2067" i="5" s="1"/>
  <c r="P2067" i="5"/>
  <c r="P2066" i="5"/>
  <c r="O2065" i="5"/>
  <c r="P2065" i="5"/>
  <c r="Q2063" i="5"/>
  <c r="S2063" i="5" s="1"/>
  <c r="T2063" i="5" s="1"/>
  <c r="P2063" i="5"/>
  <c r="P2062" i="5"/>
  <c r="O2061" i="5"/>
  <c r="P2061" i="5"/>
  <c r="Q2059" i="5"/>
  <c r="S2059" i="5" s="1"/>
  <c r="T2059" i="5" s="1"/>
  <c r="P2059" i="5"/>
  <c r="P2058" i="5"/>
  <c r="P2057" i="5"/>
  <c r="Q2046" i="5"/>
  <c r="P2046" i="5"/>
  <c r="P2045" i="5"/>
  <c r="P2044" i="5"/>
  <c r="Q2042" i="5"/>
  <c r="P2042" i="5"/>
  <c r="P2041" i="5"/>
  <c r="P2040" i="5"/>
  <c r="Q2038" i="5"/>
  <c r="P2038" i="5"/>
  <c r="P2037" i="5"/>
  <c r="P2036" i="5"/>
  <c r="Q2034" i="5"/>
  <c r="P2034" i="5"/>
  <c r="P2032" i="5"/>
  <c r="P2031" i="5"/>
  <c r="Q2029" i="5"/>
  <c r="P2029" i="5"/>
  <c r="P2028" i="5"/>
  <c r="P2027" i="5"/>
  <c r="Q2025" i="5"/>
  <c r="P2025" i="5"/>
  <c r="P2024" i="5"/>
  <c r="P2023" i="5"/>
  <c r="Q2021" i="5"/>
  <c r="P2021" i="5"/>
  <c r="P2020" i="5"/>
  <c r="P2019" i="5"/>
  <c r="Q2008" i="5"/>
  <c r="P2008" i="5"/>
  <c r="P2007" i="5"/>
  <c r="P2006" i="5"/>
  <c r="Q2004" i="5"/>
  <c r="P2004" i="5"/>
  <c r="P2003" i="5"/>
  <c r="P2002" i="5"/>
  <c r="Q2000" i="5"/>
  <c r="P2000" i="5"/>
  <c r="P1999" i="5"/>
  <c r="P1998" i="5"/>
  <c r="Q1996" i="5"/>
  <c r="P1996" i="5"/>
  <c r="P1994" i="5"/>
  <c r="P1993" i="5"/>
  <c r="Q1991" i="5"/>
  <c r="P1991" i="5"/>
  <c r="P1990" i="5"/>
  <c r="P1989" i="5"/>
  <c r="Q1987" i="5"/>
  <c r="P1987" i="5"/>
  <c r="P1986" i="5"/>
  <c r="O1985" i="5"/>
  <c r="P1985" i="5"/>
  <c r="Q1983" i="5"/>
  <c r="P1983" i="5"/>
  <c r="P1982" i="5"/>
  <c r="P1981" i="5"/>
  <c r="Q1971" i="5"/>
  <c r="S1971" i="5" s="1"/>
  <c r="T1971" i="5" s="1"/>
  <c r="P1971" i="5"/>
  <c r="P1970" i="5"/>
  <c r="P1969" i="5"/>
  <c r="Q1967" i="5"/>
  <c r="S1967" i="5" s="1"/>
  <c r="T1967" i="5" s="1"/>
  <c r="P1967" i="5"/>
  <c r="P1966" i="5"/>
  <c r="O1965" i="5"/>
  <c r="P1965" i="5"/>
  <c r="Q1963" i="5"/>
  <c r="S1963" i="5" s="1"/>
  <c r="T1963" i="5" s="1"/>
  <c r="P1963" i="5"/>
  <c r="P1962" i="5"/>
  <c r="P1961" i="5"/>
  <c r="Q1959" i="5"/>
  <c r="S1959" i="5" s="1"/>
  <c r="T1959" i="5" s="1"/>
  <c r="P1959" i="5"/>
  <c r="P1958" i="5"/>
  <c r="P1956" i="5"/>
  <c r="Q1954" i="5"/>
  <c r="S1954" i="5" s="1"/>
  <c r="T1954" i="5" s="1"/>
  <c r="P1954" i="5"/>
  <c r="P1953" i="5"/>
  <c r="P1952" i="5"/>
  <c r="Q1950" i="5"/>
  <c r="S1950" i="5" s="1"/>
  <c r="T1950" i="5" s="1"/>
  <c r="P1950" i="5"/>
  <c r="P1949" i="5"/>
  <c r="P1948" i="5"/>
  <c r="Q1946" i="5"/>
  <c r="S1946" i="5" s="1"/>
  <c r="T1946" i="5" s="1"/>
  <c r="P1946" i="5"/>
  <c r="P1945" i="5"/>
  <c r="P1944" i="5"/>
  <c r="Q1933" i="5"/>
  <c r="P1933" i="5"/>
  <c r="P1932" i="5"/>
  <c r="O1931" i="5"/>
  <c r="P1931" i="5"/>
  <c r="Q1929" i="5"/>
  <c r="P1929" i="5"/>
  <c r="P1928" i="5"/>
  <c r="P1927" i="5"/>
  <c r="Q1925" i="5"/>
  <c r="P1925" i="5"/>
  <c r="P1924" i="5"/>
  <c r="P1923" i="5"/>
  <c r="Q1921" i="5"/>
  <c r="P1921" i="5"/>
  <c r="P1920" i="5"/>
  <c r="P1918" i="5"/>
  <c r="Q1916" i="5"/>
  <c r="P1916" i="5"/>
  <c r="P1915" i="5"/>
  <c r="P1914" i="5"/>
  <c r="Q1912" i="5"/>
  <c r="P1912" i="5"/>
  <c r="P1911" i="5"/>
  <c r="P1910" i="5"/>
  <c r="Q1908" i="5"/>
  <c r="P1908" i="5"/>
  <c r="P1907" i="5"/>
  <c r="P1906" i="5"/>
  <c r="Q1895" i="5"/>
  <c r="P1895" i="5"/>
  <c r="P1894" i="5"/>
  <c r="O1893" i="5"/>
  <c r="P1893" i="5"/>
  <c r="Q1891" i="5"/>
  <c r="P1891" i="5"/>
  <c r="P1890" i="5"/>
  <c r="P1889" i="5"/>
  <c r="Q1887" i="5"/>
  <c r="P1887" i="5"/>
  <c r="P1886" i="5"/>
  <c r="P1885" i="5"/>
  <c r="Q1883" i="5"/>
  <c r="P1883" i="5"/>
  <c r="P1882" i="5"/>
  <c r="O1880" i="5"/>
  <c r="P1880" i="5"/>
  <c r="Q1878" i="5"/>
  <c r="P1878" i="5"/>
  <c r="P1877" i="5"/>
  <c r="P1876" i="5"/>
  <c r="Q1874" i="5"/>
  <c r="P1874" i="5"/>
  <c r="P1873" i="5"/>
  <c r="P1872" i="5"/>
  <c r="Q1870" i="5"/>
  <c r="P1870" i="5"/>
  <c r="P1869" i="5"/>
  <c r="P1868" i="5"/>
  <c r="Q1857" i="5"/>
  <c r="S1857" i="5" s="1"/>
  <c r="T1857" i="5" s="1"/>
  <c r="P1857" i="5"/>
  <c r="P1856" i="5"/>
  <c r="P1855" i="5"/>
  <c r="Q1853" i="5"/>
  <c r="S1853" i="5" s="1"/>
  <c r="T1853" i="5" s="1"/>
  <c r="P1853" i="5"/>
  <c r="P1852" i="5"/>
  <c r="P1851" i="5"/>
  <c r="Q1849" i="5"/>
  <c r="S1849" i="5" s="1"/>
  <c r="T1849" i="5" s="1"/>
  <c r="P1849" i="5"/>
  <c r="P1848" i="5"/>
  <c r="P1847" i="5"/>
  <c r="Q1845" i="5"/>
  <c r="S1845" i="5" s="1"/>
  <c r="T1845" i="5" s="1"/>
  <c r="P1845" i="5"/>
  <c r="P1844" i="5"/>
  <c r="P1842" i="5"/>
  <c r="Q1840" i="5"/>
  <c r="S1840" i="5" s="1"/>
  <c r="T1840" i="5" s="1"/>
  <c r="P1840" i="5"/>
  <c r="P1839" i="5"/>
  <c r="O1838" i="5"/>
  <c r="P1838" i="5"/>
  <c r="Q1836" i="5"/>
  <c r="S1836" i="5" s="1"/>
  <c r="T1836" i="5" s="1"/>
  <c r="P1836" i="5"/>
  <c r="P1835" i="5"/>
  <c r="P1834" i="5"/>
  <c r="Q1832" i="5"/>
  <c r="S1832" i="5" s="1"/>
  <c r="T1832" i="5" s="1"/>
  <c r="P1832" i="5"/>
  <c r="P1831" i="5"/>
  <c r="P1830" i="5"/>
  <c r="Q1819" i="5"/>
  <c r="S1819" i="5" s="1"/>
  <c r="T1819" i="5" s="1"/>
  <c r="P1819" i="5"/>
  <c r="P1818" i="5"/>
  <c r="O1817" i="5"/>
  <c r="P1817" i="5"/>
  <c r="Q1815" i="5"/>
  <c r="S1815" i="5" s="1"/>
  <c r="T1815" i="5" s="1"/>
  <c r="P1815" i="5"/>
  <c r="P1814" i="5"/>
  <c r="P1813" i="5"/>
  <c r="Q1811" i="5"/>
  <c r="S1811" i="5" s="1"/>
  <c r="T1811" i="5" s="1"/>
  <c r="P1811" i="5"/>
  <c r="P1810" i="5"/>
  <c r="P1809" i="5"/>
  <c r="Q1807" i="5"/>
  <c r="S1807" i="5" s="1"/>
  <c r="T1807" i="5" s="1"/>
  <c r="P1807" i="5"/>
  <c r="P1806" i="5"/>
  <c r="P1804" i="5"/>
  <c r="Q1802" i="5"/>
  <c r="S1802" i="5" s="1"/>
  <c r="T1802" i="5" s="1"/>
  <c r="P1802" i="5"/>
  <c r="P1801" i="5"/>
  <c r="P1800" i="5"/>
  <c r="Q1798" i="5"/>
  <c r="S1798" i="5" s="1"/>
  <c r="T1798" i="5" s="1"/>
  <c r="P1798" i="5"/>
  <c r="P1797" i="5"/>
  <c r="P1796" i="5"/>
  <c r="Q1794" i="5"/>
  <c r="S1794" i="5" s="1"/>
  <c r="T1794" i="5" s="1"/>
  <c r="P1794" i="5"/>
  <c r="P1793" i="5"/>
  <c r="P1792" i="5"/>
  <c r="Q1781" i="5"/>
  <c r="P1781" i="5"/>
  <c r="P1780" i="5"/>
  <c r="P1779" i="5"/>
  <c r="Q1777" i="5"/>
  <c r="P1777" i="5"/>
  <c r="P1776" i="5"/>
  <c r="P1775" i="5"/>
  <c r="Q1773" i="5"/>
  <c r="P1773" i="5"/>
  <c r="P1772" i="5"/>
  <c r="P1771" i="5"/>
  <c r="Q1769" i="5"/>
  <c r="P1769" i="5"/>
  <c r="P1768" i="5"/>
  <c r="P1766" i="5"/>
  <c r="Q1764" i="5"/>
  <c r="P1764" i="5"/>
  <c r="P1763" i="5"/>
  <c r="P1762" i="5"/>
  <c r="Q1760" i="5"/>
  <c r="P1760" i="5"/>
  <c r="P1759" i="5"/>
  <c r="P1758" i="5"/>
  <c r="Q1756" i="5"/>
  <c r="P1756" i="5"/>
  <c r="P1755" i="5"/>
  <c r="P1754" i="5"/>
  <c r="Q1743" i="5"/>
  <c r="S1743" i="5" s="1"/>
  <c r="T1743" i="5" s="1"/>
  <c r="P1743" i="5"/>
  <c r="P1742" i="5"/>
  <c r="O1741" i="5"/>
  <c r="P1741" i="5"/>
  <c r="Q1739" i="5"/>
  <c r="S1739" i="5" s="1"/>
  <c r="T1739" i="5" s="1"/>
  <c r="P1739" i="5"/>
  <c r="P1738" i="5"/>
  <c r="P1737" i="5"/>
  <c r="Q1735" i="5"/>
  <c r="S1735" i="5" s="1"/>
  <c r="T1735" i="5" s="1"/>
  <c r="P1735" i="5"/>
  <c r="P1734" i="5"/>
  <c r="P1733" i="5"/>
  <c r="Q1731" i="5"/>
  <c r="S1731" i="5" s="1"/>
  <c r="T1731" i="5" s="1"/>
  <c r="P1731" i="5"/>
  <c r="P1730" i="5"/>
  <c r="O1728" i="5"/>
  <c r="P1728" i="5"/>
  <c r="Q1726" i="5"/>
  <c r="S1726" i="5" s="1"/>
  <c r="T1726" i="5" s="1"/>
  <c r="P1726" i="5"/>
  <c r="P1725" i="5"/>
  <c r="P1724" i="5"/>
  <c r="Q1722" i="5"/>
  <c r="S1722" i="5" s="1"/>
  <c r="T1722" i="5" s="1"/>
  <c r="P1722" i="5"/>
  <c r="P1721" i="5"/>
  <c r="P1720" i="5"/>
  <c r="Q1718" i="5"/>
  <c r="S1718" i="5" s="1"/>
  <c r="T1718" i="5" s="1"/>
  <c r="P1718" i="5"/>
  <c r="P1717" i="5"/>
  <c r="P1716" i="5"/>
  <c r="Q1705" i="5"/>
  <c r="S1705" i="5" s="1"/>
  <c r="T1705" i="5" s="1"/>
  <c r="P1705" i="5"/>
  <c r="P1704" i="5"/>
  <c r="P1703" i="5"/>
  <c r="Q1701" i="5"/>
  <c r="S1701" i="5" s="1"/>
  <c r="T1701" i="5" s="1"/>
  <c r="P1701" i="5"/>
  <c r="P1700" i="5"/>
  <c r="P1699" i="5"/>
  <c r="Q1697" i="5"/>
  <c r="S1697" i="5" s="1"/>
  <c r="T1697" i="5" s="1"/>
  <c r="P1697" i="5"/>
  <c r="P1696" i="5"/>
  <c r="P1695" i="5"/>
  <c r="Q1693" i="5"/>
  <c r="S1693" i="5" s="1"/>
  <c r="T1693" i="5" s="1"/>
  <c r="P1693" i="5"/>
  <c r="P1692" i="5"/>
  <c r="P1690" i="5"/>
  <c r="Q1688" i="5"/>
  <c r="S1688" i="5" s="1"/>
  <c r="T1688" i="5" s="1"/>
  <c r="P1688" i="5"/>
  <c r="P1687" i="5"/>
  <c r="O1686" i="5"/>
  <c r="P1686" i="5"/>
  <c r="Q1684" i="5"/>
  <c r="S1684" i="5" s="1"/>
  <c r="T1684" i="5" s="1"/>
  <c r="P1684" i="5"/>
  <c r="P1683" i="5"/>
  <c r="P1682" i="5"/>
  <c r="Q1680" i="5"/>
  <c r="S1680" i="5" s="1"/>
  <c r="T1680" i="5" s="1"/>
  <c r="P1680" i="5"/>
  <c r="P1679" i="5"/>
  <c r="P1678" i="5"/>
  <c r="Q1667" i="5"/>
  <c r="S1667" i="5" s="1"/>
  <c r="T1667" i="5" s="1"/>
  <c r="P1667" i="5"/>
  <c r="P1666" i="5"/>
  <c r="O1665" i="5"/>
  <c r="P1665" i="5"/>
  <c r="Q1663" i="5"/>
  <c r="S1663" i="5" s="1"/>
  <c r="T1663" i="5" s="1"/>
  <c r="P1663" i="5"/>
  <c r="P1662" i="5"/>
  <c r="P1661" i="5"/>
  <c r="Q1659" i="5"/>
  <c r="S1659" i="5" s="1"/>
  <c r="T1659" i="5" s="1"/>
  <c r="P1659" i="5"/>
  <c r="P1658" i="5"/>
  <c r="P1657" i="5"/>
  <c r="Q1655" i="5"/>
  <c r="S1655" i="5" s="1"/>
  <c r="T1655" i="5" s="1"/>
  <c r="P1655" i="5"/>
  <c r="P1654" i="5"/>
  <c r="P1652" i="5"/>
  <c r="Q1650" i="5"/>
  <c r="S1650" i="5" s="1"/>
  <c r="T1650" i="5" s="1"/>
  <c r="P1650" i="5"/>
  <c r="P1649" i="5"/>
  <c r="P1648" i="5"/>
  <c r="Q1646" i="5"/>
  <c r="S1646" i="5" s="1"/>
  <c r="T1646" i="5" s="1"/>
  <c r="P1646" i="5"/>
  <c r="P1645" i="5"/>
  <c r="P1644" i="5"/>
  <c r="Q1642" i="5"/>
  <c r="S1642" i="5" s="1"/>
  <c r="T1642" i="5" s="1"/>
  <c r="P1642" i="5"/>
  <c r="P1641" i="5"/>
  <c r="P1640" i="5"/>
  <c r="Q1629" i="5"/>
  <c r="P1629" i="5"/>
  <c r="P1628" i="5"/>
  <c r="P1627" i="5"/>
  <c r="Q1625" i="5"/>
  <c r="P1625" i="5"/>
  <c r="P1624" i="5"/>
  <c r="P1623" i="5"/>
  <c r="Q1621" i="5"/>
  <c r="P1621" i="5"/>
  <c r="P1620" i="5"/>
  <c r="P1619" i="5"/>
  <c r="Q1617" i="5"/>
  <c r="P1617" i="5"/>
  <c r="P1616" i="5"/>
  <c r="P1614" i="5"/>
  <c r="Q1612" i="5"/>
  <c r="P1612" i="5"/>
  <c r="P1611" i="5"/>
  <c r="P1610" i="5"/>
  <c r="Q1608" i="5"/>
  <c r="P1608" i="5"/>
  <c r="P1607" i="5"/>
  <c r="P1606" i="5"/>
  <c r="Q1604" i="5"/>
  <c r="P1604" i="5"/>
  <c r="P1603" i="5"/>
  <c r="P1602" i="5"/>
  <c r="Q1591" i="5"/>
  <c r="P1591" i="5"/>
  <c r="P1590" i="5"/>
  <c r="P1589" i="5"/>
  <c r="Q1587" i="5"/>
  <c r="P1587" i="5"/>
  <c r="P1586" i="5"/>
  <c r="P1585" i="5"/>
  <c r="Q1583" i="5"/>
  <c r="P1583" i="5"/>
  <c r="P1582" i="5"/>
  <c r="P1581" i="5"/>
  <c r="Q1579" i="5"/>
  <c r="P1579" i="5"/>
  <c r="P1578" i="5"/>
  <c r="P1576" i="5"/>
  <c r="Q1574" i="5"/>
  <c r="P1574" i="5"/>
  <c r="P1573" i="5"/>
  <c r="P1572" i="5"/>
  <c r="Q1570" i="5"/>
  <c r="P1570" i="5"/>
  <c r="P1569" i="5"/>
  <c r="P1568" i="5"/>
  <c r="Q1566" i="5"/>
  <c r="P1566" i="5"/>
  <c r="P1565" i="5"/>
  <c r="P1564" i="5"/>
  <c r="Q1553" i="5"/>
  <c r="S1553" i="5" s="1"/>
  <c r="T1553" i="5" s="1"/>
  <c r="P1553" i="5"/>
  <c r="P1552" i="5"/>
  <c r="P1551" i="5"/>
  <c r="Q1549" i="5"/>
  <c r="S1549" i="5" s="1"/>
  <c r="T1549" i="5" s="1"/>
  <c r="P1549" i="5"/>
  <c r="P1548" i="5"/>
  <c r="P1547" i="5"/>
  <c r="Q1545" i="5"/>
  <c r="S1545" i="5" s="1"/>
  <c r="T1545" i="5" s="1"/>
  <c r="P1545" i="5"/>
  <c r="P1544" i="5"/>
  <c r="P1543" i="5"/>
  <c r="Q1541" i="5"/>
  <c r="S1541" i="5" s="1"/>
  <c r="T1541" i="5" s="1"/>
  <c r="P1541" i="5"/>
  <c r="P1540" i="5"/>
  <c r="P1538" i="5"/>
  <c r="Q1536" i="5"/>
  <c r="S1536" i="5" s="1"/>
  <c r="T1536" i="5" s="1"/>
  <c r="P1536" i="5"/>
  <c r="P1535" i="5"/>
  <c r="P1534" i="5"/>
  <c r="Q1532" i="5"/>
  <c r="S1532" i="5" s="1"/>
  <c r="T1532" i="5" s="1"/>
  <c r="P1532" i="5"/>
  <c r="P1531" i="5"/>
  <c r="P1530" i="5"/>
  <c r="Q1528" i="5"/>
  <c r="S1528" i="5" s="1"/>
  <c r="T1528" i="5" s="1"/>
  <c r="P1528" i="5"/>
  <c r="P1527" i="5"/>
  <c r="P1526" i="5"/>
  <c r="Q1515" i="5"/>
  <c r="S1515" i="5" s="1"/>
  <c r="T1515" i="5" s="1"/>
  <c r="P1515" i="5"/>
  <c r="P1514" i="5"/>
  <c r="P1513" i="5"/>
  <c r="Q1511" i="5"/>
  <c r="S1511" i="5" s="1"/>
  <c r="T1511" i="5" s="1"/>
  <c r="P1511" i="5"/>
  <c r="P1510" i="5"/>
  <c r="P1509" i="5"/>
  <c r="Q1507" i="5"/>
  <c r="S1507" i="5" s="1"/>
  <c r="T1507" i="5" s="1"/>
  <c r="P1507" i="5"/>
  <c r="P1506" i="5"/>
  <c r="P1505" i="5"/>
  <c r="Q1503" i="5"/>
  <c r="S1503" i="5" s="1"/>
  <c r="T1503" i="5" s="1"/>
  <c r="P1503" i="5"/>
  <c r="P1502" i="5"/>
  <c r="P1500" i="5"/>
  <c r="Q1498" i="5"/>
  <c r="S1498" i="5" s="1"/>
  <c r="T1498" i="5" s="1"/>
  <c r="P1498" i="5"/>
  <c r="P1497" i="5"/>
  <c r="P1496" i="5"/>
  <c r="Q1494" i="5"/>
  <c r="S1494" i="5" s="1"/>
  <c r="T1494" i="5" s="1"/>
  <c r="P1494" i="5"/>
  <c r="P1493" i="5"/>
  <c r="P1492" i="5"/>
  <c r="Q1490" i="5"/>
  <c r="S1490" i="5" s="1"/>
  <c r="T1490" i="5" s="1"/>
  <c r="P1490" i="5"/>
  <c r="P1489" i="5"/>
  <c r="P1488" i="5"/>
  <c r="Q1477" i="5"/>
  <c r="P1477" i="5"/>
  <c r="P1476" i="5"/>
  <c r="P1475" i="5"/>
  <c r="Q1473" i="5"/>
  <c r="P1473" i="5"/>
  <c r="P1472" i="5"/>
  <c r="P1471" i="5"/>
  <c r="Q1469" i="5"/>
  <c r="P1469" i="5"/>
  <c r="P1468" i="5"/>
  <c r="P1467" i="5"/>
  <c r="Q1465" i="5"/>
  <c r="P1465" i="5"/>
  <c r="Q1462" i="5"/>
  <c r="S1462" i="5" s="1"/>
  <c r="T1462" i="5" s="1"/>
  <c r="P1462" i="5"/>
  <c r="Q1460" i="5"/>
  <c r="P1460" i="5"/>
  <c r="Q1458" i="5"/>
  <c r="S1458" i="5" s="1"/>
  <c r="T1458" i="5" s="1"/>
  <c r="P1458" i="5"/>
  <c r="Q1456" i="5"/>
  <c r="P1456" i="5"/>
  <c r="Q1454" i="5"/>
  <c r="S1454" i="5" s="1"/>
  <c r="T1454" i="5" s="1"/>
  <c r="P1454" i="5"/>
  <c r="Q1452" i="5"/>
  <c r="P1452" i="5"/>
  <c r="Q1450" i="5"/>
  <c r="S1450" i="5" s="1"/>
  <c r="T1450" i="5" s="1"/>
  <c r="P1450" i="5"/>
  <c r="AO1440" i="5"/>
  <c r="Q1439" i="5"/>
  <c r="S1439" i="5" s="1"/>
  <c r="T1439" i="5" s="1"/>
  <c r="P1439" i="5"/>
  <c r="Q1437" i="5"/>
  <c r="S1437" i="5" s="1"/>
  <c r="T1437" i="5" s="1"/>
  <c r="P1437" i="5"/>
  <c r="Q1435" i="5"/>
  <c r="S1435" i="5" s="1"/>
  <c r="T1435" i="5" s="1"/>
  <c r="P1435" i="5"/>
  <c r="Q1433" i="5"/>
  <c r="S1433" i="5" s="1"/>
  <c r="T1433" i="5" s="1"/>
  <c r="P1433" i="5"/>
  <c r="Q1431" i="5"/>
  <c r="S1431" i="5" s="1"/>
  <c r="T1431" i="5" s="1"/>
  <c r="P1431" i="5"/>
  <c r="Q1429" i="5"/>
  <c r="S1429" i="5" s="1"/>
  <c r="T1429" i="5" s="1"/>
  <c r="P1429" i="5"/>
  <c r="Q1427" i="5"/>
  <c r="S1427" i="5" s="1"/>
  <c r="T1427" i="5" s="1"/>
  <c r="P1427" i="5"/>
  <c r="Q1424" i="5"/>
  <c r="S1424" i="5" s="1"/>
  <c r="T1424" i="5" s="1"/>
  <c r="P1424" i="5"/>
  <c r="Q1422" i="5"/>
  <c r="S1422" i="5" s="1"/>
  <c r="T1422" i="5" s="1"/>
  <c r="P1422" i="5"/>
  <c r="Q1420" i="5"/>
  <c r="S1420" i="5" s="1"/>
  <c r="T1420" i="5" s="1"/>
  <c r="P1420" i="5"/>
  <c r="Q1418" i="5"/>
  <c r="S1418" i="5" s="1"/>
  <c r="T1418" i="5" s="1"/>
  <c r="P1418" i="5"/>
  <c r="Q1416" i="5"/>
  <c r="S1416" i="5" s="1"/>
  <c r="T1416" i="5" s="1"/>
  <c r="P1416" i="5"/>
  <c r="Q1414" i="5"/>
  <c r="S1414" i="5" s="1"/>
  <c r="T1414" i="5" s="1"/>
  <c r="P1414" i="5"/>
  <c r="Q1412" i="5"/>
  <c r="S1412" i="5" s="1"/>
  <c r="T1412" i="5" s="1"/>
  <c r="P1412" i="5"/>
  <c r="Q1401" i="5"/>
  <c r="S1401" i="5" s="1"/>
  <c r="T1401" i="5" s="1"/>
  <c r="P1401" i="5"/>
  <c r="Q1399" i="5"/>
  <c r="P1399" i="5"/>
  <c r="Q1397" i="5"/>
  <c r="S1397" i="5" s="1"/>
  <c r="T1397" i="5" s="1"/>
  <c r="P1397" i="5"/>
  <c r="Q1395" i="5"/>
  <c r="P1395" i="5"/>
  <c r="Q1393" i="5"/>
  <c r="S1393" i="5" s="1"/>
  <c r="T1393" i="5" s="1"/>
  <c r="P1393" i="5"/>
  <c r="Q1391" i="5"/>
  <c r="P1391" i="5"/>
  <c r="Q1389" i="5"/>
  <c r="S1389" i="5" s="1"/>
  <c r="T1389" i="5" s="1"/>
  <c r="P1389" i="5"/>
  <c r="Q1386" i="5"/>
  <c r="P1386" i="5"/>
  <c r="Q1384" i="5"/>
  <c r="S1384" i="5" s="1"/>
  <c r="T1384" i="5" s="1"/>
  <c r="P1384" i="5"/>
  <c r="Q1382" i="5"/>
  <c r="P1382" i="5"/>
  <c r="P1380" i="5"/>
  <c r="Q1378" i="5"/>
  <c r="P1378" i="5"/>
  <c r="Q1376" i="5"/>
  <c r="S1376" i="5" s="1"/>
  <c r="T1376" i="5" s="1"/>
  <c r="P1376" i="5"/>
  <c r="P1374" i="5"/>
  <c r="Q1363" i="5"/>
  <c r="S1363" i="5" s="1"/>
  <c r="T1363" i="5" s="1"/>
  <c r="P1363" i="5"/>
  <c r="Q1361" i="5"/>
  <c r="S1361" i="5" s="1"/>
  <c r="T1361" i="5" s="1"/>
  <c r="P1361" i="5"/>
  <c r="P1359" i="5"/>
  <c r="Q1357" i="5"/>
  <c r="S1357" i="5" s="1"/>
  <c r="T1357" i="5" s="1"/>
  <c r="P1357" i="5"/>
  <c r="Q1355" i="5"/>
  <c r="S1355" i="5" s="1"/>
  <c r="T1355" i="5" s="1"/>
  <c r="P1355" i="5"/>
  <c r="Q1353" i="5"/>
  <c r="S1353" i="5" s="1"/>
  <c r="T1353" i="5" s="1"/>
  <c r="P1353" i="5"/>
  <c r="Q1351" i="5"/>
  <c r="S1351" i="5" s="1"/>
  <c r="T1351" i="5" s="1"/>
  <c r="P1351" i="5"/>
  <c r="Q1348" i="5"/>
  <c r="S1348" i="5" s="1"/>
  <c r="T1348" i="5" s="1"/>
  <c r="P1348" i="5"/>
  <c r="Q1346" i="5"/>
  <c r="S1346" i="5" s="1"/>
  <c r="T1346" i="5" s="1"/>
  <c r="P1346" i="5"/>
  <c r="Q1344" i="5"/>
  <c r="S1344" i="5" s="1"/>
  <c r="T1344" i="5" s="1"/>
  <c r="P1344" i="5"/>
  <c r="Q1342" i="5"/>
  <c r="S1342" i="5" s="1"/>
  <c r="T1342" i="5" s="1"/>
  <c r="P1342" i="5"/>
  <c r="Q1340" i="5"/>
  <c r="S1340" i="5" s="1"/>
  <c r="T1340" i="5" s="1"/>
  <c r="P1340" i="5"/>
  <c r="P1338" i="5"/>
  <c r="Q1336" i="5"/>
  <c r="S1336" i="5" s="1"/>
  <c r="T1336" i="5" s="1"/>
  <c r="P1336" i="5"/>
  <c r="Q1325" i="5"/>
  <c r="P1325" i="5"/>
  <c r="P1323" i="5"/>
  <c r="Q1321" i="5"/>
  <c r="P1321" i="5"/>
  <c r="Q1319" i="5"/>
  <c r="S1319" i="5" s="1"/>
  <c r="T1319" i="5" s="1"/>
  <c r="P1319" i="5"/>
  <c r="P1317" i="5"/>
  <c r="Q1315" i="5"/>
  <c r="S1315" i="5" s="1"/>
  <c r="T1315" i="5" s="1"/>
  <c r="P1315" i="5"/>
  <c r="Q1313" i="5"/>
  <c r="P1313" i="5"/>
  <c r="Q1310" i="5"/>
  <c r="S1310" i="5" s="1"/>
  <c r="T1310" i="5" s="1"/>
  <c r="P1310" i="5"/>
  <c r="Q1308" i="5"/>
  <c r="P1308" i="5"/>
  <c r="Q1306" i="5"/>
  <c r="S1306" i="5" s="1"/>
  <c r="T1306" i="5" s="1"/>
  <c r="P1306" i="5"/>
  <c r="Q1304" i="5"/>
  <c r="P1304" i="5"/>
  <c r="Q1302" i="5"/>
  <c r="S1302" i="5" s="1"/>
  <c r="T1302" i="5" s="1"/>
  <c r="P1302" i="5"/>
  <c r="Q1300" i="5"/>
  <c r="P1300" i="5"/>
  <c r="P1299" i="5"/>
  <c r="P1298" i="5"/>
  <c r="P1287" i="5"/>
  <c r="P1286" i="5"/>
  <c r="Q1285" i="5"/>
  <c r="S1285" i="5" s="1"/>
  <c r="T1285" i="5" s="1"/>
  <c r="P1285" i="5"/>
  <c r="Q1284" i="5"/>
  <c r="S1284" i="5" s="1"/>
  <c r="T1284" i="5" s="1"/>
  <c r="P1284" i="5"/>
  <c r="P1283" i="5"/>
  <c r="P1282" i="5"/>
  <c r="Q1281" i="5"/>
  <c r="S1281" i="5" s="1"/>
  <c r="T1281" i="5" s="1"/>
  <c r="P1281" i="5"/>
  <c r="Q1280" i="5"/>
  <c r="S1280" i="5" s="1"/>
  <c r="T1280" i="5" s="1"/>
  <c r="P1280" i="5"/>
  <c r="P1279" i="5"/>
  <c r="P1278" i="5"/>
  <c r="Q1277" i="5"/>
  <c r="S1277" i="5" s="1"/>
  <c r="T1277" i="5" s="1"/>
  <c r="P1277" i="5"/>
  <c r="Q1276" i="5"/>
  <c r="S1276" i="5" s="1"/>
  <c r="T1276" i="5" s="1"/>
  <c r="P1276" i="5"/>
  <c r="P1275" i="5"/>
  <c r="P1274" i="5"/>
  <c r="Q1272" i="5"/>
  <c r="S1272" i="5" s="1"/>
  <c r="T1272" i="5" s="1"/>
  <c r="P1272" i="5"/>
  <c r="Q1271" i="5"/>
  <c r="S1271" i="5" s="1"/>
  <c r="T1271" i="5" s="1"/>
  <c r="P1271" i="5"/>
  <c r="P1270" i="5"/>
  <c r="P1269" i="5"/>
  <c r="Q1268" i="5"/>
  <c r="S1268" i="5" s="1"/>
  <c r="T1268" i="5" s="1"/>
  <c r="P1268" i="5"/>
  <c r="Q1267" i="5"/>
  <c r="S1267" i="5" s="1"/>
  <c r="T1267" i="5" s="1"/>
  <c r="P1267" i="5"/>
  <c r="P1266" i="5"/>
  <c r="P1265" i="5"/>
  <c r="Q1264" i="5"/>
  <c r="S1264" i="5" s="1"/>
  <c r="T1264" i="5" s="1"/>
  <c r="P1264" i="5"/>
  <c r="Q1263" i="5"/>
  <c r="P1263" i="5"/>
  <c r="P1262" i="5"/>
  <c r="P1261" i="5"/>
  <c r="Q1260" i="5"/>
  <c r="S1260" i="5" s="1"/>
  <c r="T1260" i="5" s="1"/>
  <c r="P1260" i="5"/>
  <c r="Q1259" i="5"/>
  <c r="P1259" i="5"/>
  <c r="P1249" i="5"/>
  <c r="P1248" i="5"/>
  <c r="Q1247" i="5"/>
  <c r="S1247" i="5" s="1"/>
  <c r="T1247" i="5" s="1"/>
  <c r="P1247" i="5"/>
  <c r="Q1246" i="5"/>
  <c r="S1246" i="5" s="1"/>
  <c r="T1246" i="5" s="1"/>
  <c r="P1246" i="5"/>
  <c r="P1245" i="5"/>
  <c r="P1244" i="5"/>
  <c r="Q1243" i="5"/>
  <c r="S1243" i="5" s="1"/>
  <c r="T1243" i="5" s="1"/>
  <c r="P1243" i="5"/>
  <c r="Q1242" i="5"/>
  <c r="S1242" i="5" s="1"/>
  <c r="T1242" i="5" s="1"/>
  <c r="P1242" i="5"/>
  <c r="P1241" i="5"/>
  <c r="P1240" i="5"/>
  <c r="Q1239" i="5"/>
  <c r="S1239" i="5" s="1"/>
  <c r="T1239" i="5" s="1"/>
  <c r="P1239" i="5"/>
  <c r="Q1238" i="5"/>
  <c r="S1238" i="5" s="1"/>
  <c r="T1238" i="5" s="1"/>
  <c r="P1238" i="5"/>
  <c r="P1237" i="5"/>
  <c r="P1236" i="5"/>
  <c r="Q1234" i="5"/>
  <c r="S1234" i="5" s="1"/>
  <c r="T1234" i="5" s="1"/>
  <c r="P1234" i="5"/>
  <c r="Q1233" i="5"/>
  <c r="S1233" i="5" s="1"/>
  <c r="T1233" i="5" s="1"/>
  <c r="P1233" i="5"/>
  <c r="P1232" i="5"/>
  <c r="P1231" i="5"/>
  <c r="Q1230" i="5"/>
  <c r="S1230" i="5" s="1"/>
  <c r="T1230" i="5" s="1"/>
  <c r="P1230" i="5"/>
  <c r="Q1229" i="5"/>
  <c r="S1229" i="5" s="1"/>
  <c r="T1229" i="5" s="1"/>
  <c r="P1229" i="5"/>
  <c r="P1228" i="5"/>
  <c r="P1227" i="5"/>
  <c r="Q1226" i="5"/>
  <c r="S1226" i="5" s="1"/>
  <c r="T1226" i="5" s="1"/>
  <c r="P1226" i="5"/>
  <c r="Q1225" i="5"/>
  <c r="S1225" i="5" s="1"/>
  <c r="T1225" i="5" s="1"/>
  <c r="P1225" i="5"/>
  <c r="P1224" i="5"/>
  <c r="P1223" i="5"/>
  <c r="Q1222" i="5"/>
  <c r="S1222" i="5" s="1"/>
  <c r="T1222" i="5" s="1"/>
  <c r="P1222" i="5"/>
  <c r="Q1221" i="5"/>
  <c r="S1221" i="5" s="1"/>
  <c r="T1221" i="5" s="1"/>
  <c r="P1221" i="5"/>
  <c r="P1211" i="5"/>
  <c r="P1210" i="5"/>
  <c r="P1209" i="5"/>
  <c r="Q1208" i="5"/>
  <c r="S1208" i="5" s="1"/>
  <c r="T1208" i="5" s="1"/>
  <c r="P1208" i="5"/>
  <c r="P1207" i="5"/>
  <c r="P1206" i="5"/>
  <c r="Q1205" i="5"/>
  <c r="P1205" i="5"/>
  <c r="Q1204" i="5"/>
  <c r="S1204" i="5" s="1"/>
  <c r="T1204" i="5" s="1"/>
  <c r="P1204" i="5"/>
  <c r="P1203" i="5"/>
  <c r="P1202" i="5"/>
  <c r="Q1201" i="5"/>
  <c r="P1201" i="5"/>
  <c r="Q1200" i="5"/>
  <c r="S1200" i="5" s="1"/>
  <c r="T1200" i="5" s="1"/>
  <c r="P1200" i="5"/>
  <c r="P1199" i="5"/>
  <c r="P1198" i="5"/>
  <c r="Q1196" i="5"/>
  <c r="P1196" i="5"/>
  <c r="Q1195" i="5"/>
  <c r="S1195" i="5" s="1"/>
  <c r="T1195" i="5" s="1"/>
  <c r="P1195" i="5"/>
  <c r="P1194" i="5"/>
  <c r="P1193" i="5"/>
  <c r="Q1192" i="5"/>
  <c r="P1192" i="5"/>
  <c r="Q1191" i="5"/>
  <c r="S1191" i="5" s="1"/>
  <c r="T1191" i="5" s="1"/>
  <c r="P1191" i="5"/>
  <c r="P1190" i="5"/>
  <c r="P1189" i="5"/>
  <c r="Q1188" i="5"/>
  <c r="P1188" i="5"/>
  <c r="Q1187" i="5"/>
  <c r="S1187" i="5" s="1"/>
  <c r="T1187" i="5" s="1"/>
  <c r="P1187" i="5"/>
  <c r="P1186" i="5"/>
  <c r="P1185" i="5"/>
  <c r="Q1184" i="5"/>
  <c r="P1184" i="5"/>
  <c r="Q1183" i="5"/>
  <c r="S1183" i="5" s="1"/>
  <c r="T1183" i="5" s="1"/>
  <c r="P1183" i="5"/>
  <c r="P1173" i="5"/>
  <c r="P1172" i="5"/>
  <c r="Q1171" i="5"/>
  <c r="S1171" i="5" s="1"/>
  <c r="T1171" i="5" s="1"/>
  <c r="P1171" i="5"/>
  <c r="Q1170" i="5"/>
  <c r="P1170" i="5"/>
  <c r="P1169" i="5"/>
  <c r="P1168" i="5"/>
  <c r="Q1167" i="5"/>
  <c r="S1167" i="5" s="1"/>
  <c r="T1167" i="5" s="1"/>
  <c r="P1167" i="5"/>
  <c r="Q1166" i="5"/>
  <c r="P1166" i="5"/>
  <c r="P1165" i="5"/>
  <c r="P1164" i="5"/>
  <c r="Q1163" i="5"/>
  <c r="S1163" i="5" s="1"/>
  <c r="T1163" i="5" s="1"/>
  <c r="P1163" i="5"/>
  <c r="Q1162" i="5"/>
  <c r="P1162" i="5"/>
  <c r="P1161" i="5"/>
  <c r="P1160" i="5"/>
  <c r="Q1158" i="5"/>
  <c r="S1158" i="5" s="1"/>
  <c r="T1158" i="5" s="1"/>
  <c r="P1158" i="5"/>
  <c r="Q1157" i="5"/>
  <c r="P1157" i="5"/>
  <c r="P1156" i="5"/>
  <c r="P1155" i="5"/>
  <c r="Q1154" i="5"/>
  <c r="S1154" i="5" s="1"/>
  <c r="T1154" i="5" s="1"/>
  <c r="P1154" i="5"/>
  <c r="Q1153" i="5"/>
  <c r="P1153" i="5"/>
  <c r="P1152" i="5"/>
  <c r="P1151" i="5"/>
  <c r="Q1150" i="5"/>
  <c r="S1150" i="5" s="1"/>
  <c r="T1150" i="5" s="1"/>
  <c r="P1150" i="5"/>
  <c r="Q1149" i="5"/>
  <c r="P1149" i="5"/>
  <c r="P1148" i="5"/>
  <c r="P1147" i="5"/>
  <c r="Q1146" i="5"/>
  <c r="S1146" i="5" s="1"/>
  <c r="T1146" i="5" s="1"/>
  <c r="P1146" i="5"/>
  <c r="Q1145" i="5"/>
  <c r="P1145" i="5"/>
  <c r="P1135" i="5"/>
  <c r="P1134" i="5"/>
  <c r="Q1133" i="5"/>
  <c r="S1133" i="5" s="1"/>
  <c r="T1133" i="5" s="1"/>
  <c r="P1133" i="5"/>
  <c r="Q1132" i="5"/>
  <c r="S1132" i="5" s="1"/>
  <c r="T1132" i="5" s="1"/>
  <c r="P1132" i="5"/>
  <c r="P1131" i="5"/>
  <c r="P1130" i="5"/>
  <c r="Q1129" i="5"/>
  <c r="S1129" i="5" s="1"/>
  <c r="T1129" i="5" s="1"/>
  <c r="P1129" i="5"/>
  <c r="Q1128" i="5"/>
  <c r="S1128" i="5" s="1"/>
  <c r="T1128" i="5" s="1"/>
  <c r="P1128" i="5"/>
  <c r="P1127" i="5"/>
  <c r="P1126" i="5"/>
  <c r="Q1125" i="5"/>
  <c r="S1125" i="5" s="1"/>
  <c r="T1125" i="5" s="1"/>
  <c r="P1125" i="5"/>
  <c r="Q1124" i="5"/>
  <c r="S1124" i="5" s="1"/>
  <c r="T1124" i="5" s="1"/>
  <c r="P1124" i="5"/>
  <c r="P1123" i="5"/>
  <c r="P1122" i="5"/>
  <c r="Q1120" i="5"/>
  <c r="S1120" i="5" s="1"/>
  <c r="T1120" i="5" s="1"/>
  <c r="P1120" i="5"/>
  <c r="Q1119" i="5"/>
  <c r="S1119" i="5" s="1"/>
  <c r="T1119" i="5" s="1"/>
  <c r="P1119" i="5"/>
  <c r="P1118" i="5"/>
  <c r="P1117" i="5"/>
  <c r="Q1116" i="5"/>
  <c r="S1116" i="5" s="1"/>
  <c r="T1116" i="5" s="1"/>
  <c r="P1116" i="5"/>
  <c r="Q1115" i="5"/>
  <c r="S1115" i="5" s="1"/>
  <c r="T1115" i="5" s="1"/>
  <c r="P1115" i="5"/>
  <c r="P1114" i="5"/>
  <c r="P1113" i="5"/>
  <c r="Q1112" i="5"/>
  <c r="S1112" i="5" s="1"/>
  <c r="T1112" i="5" s="1"/>
  <c r="P1112" i="5"/>
  <c r="Q1111" i="5"/>
  <c r="S1111" i="5" s="1"/>
  <c r="T1111" i="5" s="1"/>
  <c r="P1111" i="5"/>
  <c r="P1110" i="5"/>
  <c r="P1109" i="5"/>
  <c r="Q1108" i="5"/>
  <c r="S1108" i="5" s="1"/>
  <c r="T1108" i="5" s="1"/>
  <c r="P1108" i="5"/>
  <c r="Q1107" i="5"/>
  <c r="S1107" i="5" s="1"/>
  <c r="T1107" i="5" s="1"/>
  <c r="P1107" i="5"/>
  <c r="P1097" i="5"/>
  <c r="P1096" i="5"/>
  <c r="Q1095" i="5"/>
  <c r="S1095" i="5" s="1"/>
  <c r="T1095" i="5" s="1"/>
  <c r="P1095" i="5"/>
  <c r="Q1094" i="5"/>
  <c r="S1094" i="5" s="1"/>
  <c r="T1094" i="5" s="1"/>
  <c r="P1094" i="5"/>
  <c r="P1093" i="5"/>
  <c r="P1092" i="5"/>
  <c r="Q1091" i="5"/>
  <c r="S1091" i="5" s="1"/>
  <c r="T1091" i="5" s="1"/>
  <c r="P1091" i="5"/>
  <c r="Q1090" i="5"/>
  <c r="S1090" i="5" s="1"/>
  <c r="T1090" i="5" s="1"/>
  <c r="P1090" i="5"/>
  <c r="P1089" i="5"/>
  <c r="P1088" i="5"/>
  <c r="Q1087" i="5"/>
  <c r="S1087" i="5" s="1"/>
  <c r="T1087" i="5" s="1"/>
  <c r="P1087" i="5"/>
  <c r="Q1086" i="5"/>
  <c r="S1086" i="5" s="1"/>
  <c r="T1086" i="5" s="1"/>
  <c r="P1086" i="5"/>
  <c r="P1085" i="5"/>
  <c r="P1084" i="5"/>
  <c r="Q1082" i="5"/>
  <c r="S1082" i="5" s="1"/>
  <c r="T1082" i="5" s="1"/>
  <c r="P1082" i="5"/>
  <c r="Q1081" i="5"/>
  <c r="S1081" i="5" s="1"/>
  <c r="T1081" i="5" s="1"/>
  <c r="P1081" i="5"/>
  <c r="P1080" i="5"/>
  <c r="P1079" i="5"/>
  <c r="Q1078" i="5"/>
  <c r="S1078" i="5" s="1"/>
  <c r="T1078" i="5" s="1"/>
  <c r="P1078" i="5"/>
  <c r="Q1077" i="5"/>
  <c r="S1077" i="5" s="1"/>
  <c r="T1077" i="5" s="1"/>
  <c r="P1077" i="5"/>
  <c r="P1076" i="5"/>
  <c r="P1075" i="5"/>
  <c r="Q1074" i="5"/>
  <c r="S1074" i="5" s="1"/>
  <c r="T1074" i="5" s="1"/>
  <c r="P1074" i="5"/>
  <c r="Q1073" i="5"/>
  <c r="S1073" i="5" s="1"/>
  <c r="T1073" i="5" s="1"/>
  <c r="P1073" i="5"/>
  <c r="P1072" i="5"/>
  <c r="P1071" i="5"/>
  <c r="Q1070" i="5"/>
  <c r="S1070" i="5" s="1"/>
  <c r="T1070" i="5" s="1"/>
  <c r="P1070" i="5"/>
  <c r="Q1069" i="5"/>
  <c r="S1069" i="5" s="1"/>
  <c r="T1069" i="5" s="1"/>
  <c r="P1069" i="5"/>
  <c r="P1059" i="5"/>
  <c r="P1058" i="5"/>
  <c r="P1057" i="5"/>
  <c r="Q1056" i="5"/>
  <c r="P1056" i="5"/>
  <c r="P1055" i="5"/>
  <c r="P1054" i="5"/>
  <c r="Q1053" i="5"/>
  <c r="P1053" i="5"/>
  <c r="Q1052" i="5"/>
  <c r="P1052" i="5"/>
  <c r="P1051" i="5"/>
  <c r="P1050" i="5"/>
  <c r="Q1049" i="5"/>
  <c r="P1049" i="5"/>
  <c r="Q1048" i="5"/>
  <c r="P1048" i="5"/>
  <c r="P1047" i="5"/>
  <c r="P1046" i="5"/>
  <c r="Q1044" i="5"/>
  <c r="P1044" i="5"/>
  <c r="Q1043" i="5"/>
  <c r="P1043" i="5"/>
  <c r="P1042" i="5"/>
  <c r="P1041" i="5"/>
  <c r="P1040" i="5"/>
  <c r="Q1039" i="5"/>
  <c r="P1039" i="5"/>
  <c r="P1038" i="5"/>
  <c r="P1037" i="5"/>
  <c r="Q1036" i="5"/>
  <c r="P1036" i="5"/>
  <c r="Q1035" i="5"/>
  <c r="P1035" i="5"/>
  <c r="P1034" i="5"/>
  <c r="P1033" i="5"/>
  <c r="Q1032" i="5"/>
  <c r="P1032" i="5"/>
  <c r="Q1031" i="5"/>
  <c r="P1031" i="5"/>
  <c r="P1021" i="5"/>
  <c r="P1020" i="5"/>
  <c r="Q1019" i="5"/>
  <c r="S1019" i="5" s="1"/>
  <c r="T1019" i="5" s="1"/>
  <c r="P1019" i="5"/>
  <c r="O1018" i="5"/>
  <c r="P1018" i="5"/>
  <c r="P1016" i="5"/>
  <c r="Q1015" i="5"/>
  <c r="S1015" i="5" s="1"/>
  <c r="T1015" i="5" s="1"/>
  <c r="P1015" i="5"/>
  <c r="P1014" i="5"/>
  <c r="P1012" i="5"/>
  <c r="P1011" i="5"/>
  <c r="P1010" i="5"/>
  <c r="P1008" i="5"/>
  <c r="Q1006" i="5"/>
  <c r="S1006" i="5" s="1"/>
  <c r="T1006" i="5" s="1"/>
  <c r="P1006" i="5"/>
  <c r="P1005" i="5"/>
  <c r="P1003" i="5"/>
  <c r="Q1002" i="5"/>
  <c r="S1002" i="5" s="1"/>
  <c r="T1002" i="5" s="1"/>
  <c r="P1002" i="5"/>
  <c r="O1001" i="5"/>
  <c r="P1001" i="5"/>
  <c r="P999" i="5"/>
  <c r="Q998" i="5"/>
  <c r="S998" i="5" s="1"/>
  <c r="T998" i="5" s="1"/>
  <c r="P998" i="5"/>
  <c r="P997" i="5"/>
  <c r="P995" i="5"/>
  <c r="P994" i="5"/>
  <c r="P993" i="5"/>
  <c r="P983" i="5"/>
  <c r="P982" i="5"/>
  <c r="P981" i="5"/>
  <c r="P979" i="5"/>
  <c r="P978" i="5"/>
  <c r="P977" i="5"/>
  <c r="P975" i="5"/>
  <c r="P974" i="5"/>
  <c r="P973" i="5"/>
  <c r="P971" i="5"/>
  <c r="P970" i="5"/>
  <c r="P968" i="5"/>
  <c r="P966" i="5"/>
  <c r="P965" i="5"/>
  <c r="P964" i="5"/>
  <c r="P962" i="5"/>
  <c r="P961" i="5"/>
  <c r="P960" i="5"/>
  <c r="P958" i="5"/>
  <c r="P957" i="5"/>
  <c r="P956" i="5"/>
  <c r="P945" i="5"/>
  <c r="Q944" i="5"/>
  <c r="P944" i="5"/>
  <c r="P943" i="5"/>
  <c r="P941" i="5"/>
  <c r="P940" i="5"/>
  <c r="P939" i="5"/>
  <c r="P937" i="5"/>
  <c r="Q936" i="5"/>
  <c r="P936" i="5"/>
  <c r="P935" i="5"/>
  <c r="P933" i="5"/>
  <c r="P932" i="5"/>
  <c r="P930" i="5"/>
  <c r="P928" i="5"/>
  <c r="Q927" i="5"/>
  <c r="P927" i="5"/>
  <c r="P926" i="5"/>
  <c r="P924" i="5"/>
  <c r="Q923" i="5"/>
  <c r="P923" i="5"/>
  <c r="P922" i="5"/>
  <c r="P921" i="5"/>
  <c r="Q919" i="5"/>
  <c r="P919" i="5"/>
  <c r="P918" i="5"/>
  <c r="P906" i="5"/>
  <c r="P905" i="5"/>
  <c r="O904" i="5"/>
  <c r="P904" i="5"/>
  <c r="Q902" i="5"/>
  <c r="S902" i="5" s="1"/>
  <c r="T902" i="5" s="1"/>
  <c r="P902" i="5"/>
  <c r="P901" i="5"/>
  <c r="P900" i="5"/>
  <c r="Q898" i="5"/>
  <c r="S898" i="5" s="1"/>
  <c r="T898" i="5" s="1"/>
  <c r="P898" i="5"/>
  <c r="P897" i="5"/>
  <c r="O896" i="5"/>
  <c r="P896" i="5"/>
  <c r="P894" i="5"/>
  <c r="P892" i="5"/>
  <c r="P891" i="5"/>
  <c r="Q889" i="5"/>
  <c r="S889" i="5" s="1"/>
  <c r="T889" i="5" s="1"/>
  <c r="P889" i="5"/>
  <c r="P888" i="5"/>
  <c r="P887" i="5"/>
  <c r="Q885" i="5"/>
  <c r="S885" i="5" s="1"/>
  <c r="T885" i="5" s="1"/>
  <c r="P885" i="5"/>
  <c r="P884" i="5"/>
  <c r="P883" i="5"/>
  <c r="Q881" i="5"/>
  <c r="S881" i="5" s="1"/>
  <c r="T881" i="5" s="1"/>
  <c r="P881" i="5"/>
  <c r="P880" i="5"/>
  <c r="O879" i="5"/>
  <c r="Q868" i="5"/>
  <c r="S868" i="5" s="1"/>
  <c r="T868" i="5" s="1"/>
  <c r="P868" i="5"/>
  <c r="P867" i="5"/>
  <c r="P866" i="5"/>
  <c r="P864" i="5"/>
  <c r="P863" i="5"/>
  <c r="P862" i="5"/>
  <c r="P860" i="5"/>
  <c r="P859" i="5"/>
  <c r="O858" i="5"/>
  <c r="P858" i="5"/>
  <c r="Q856" i="5"/>
  <c r="S856" i="5" s="1"/>
  <c r="T856" i="5" s="1"/>
  <c r="P856" i="5"/>
  <c r="P854" i="5"/>
  <c r="P853" i="5"/>
  <c r="P851" i="5"/>
  <c r="P850" i="5"/>
  <c r="O849" i="5"/>
  <c r="P849" i="5"/>
  <c r="Q847" i="5"/>
  <c r="S847" i="5" s="1"/>
  <c r="T847" i="5" s="1"/>
  <c r="P847" i="5"/>
  <c r="P846" i="5"/>
  <c r="P845" i="5"/>
  <c r="Q843" i="5"/>
  <c r="S843" i="5" s="1"/>
  <c r="T843" i="5" s="1"/>
  <c r="P843" i="5"/>
  <c r="P842" i="5"/>
  <c r="O841" i="5"/>
  <c r="Q830" i="5"/>
  <c r="P830" i="5"/>
  <c r="P829" i="5"/>
  <c r="O828" i="5"/>
  <c r="P828" i="5"/>
  <c r="P826" i="5"/>
  <c r="P825" i="5"/>
  <c r="P824" i="5"/>
  <c r="Q822" i="5"/>
  <c r="P822" i="5"/>
  <c r="O821" i="5"/>
  <c r="P821" i="5"/>
  <c r="P820" i="5"/>
  <c r="P818" i="5"/>
  <c r="P816" i="5"/>
  <c r="P815" i="5"/>
  <c r="P813" i="5"/>
  <c r="P812" i="5"/>
  <c r="P811" i="5"/>
  <c r="Q809" i="5"/>
  <c r="P809" i="5"/>
  <c r="P808" i="5"/>
  <c r="P807" i="5"/>
  <c r="P805" i="5"/>
  <c r="P804" i="5"/>
  <c r="O803" i="5"/>
  <c r="P792" i="5"/>
  <c r="O791" i="5"/>
  <c r="P791" i="5"/>
  <c r="P790" i="5"/>
  <c r="Q788" i="5"/>
  <c r="P788" i="5"/>
  <c r="O787" i="5"/>
  <c r="P787" i="5"/>
  <c r="P786" i="5"/>
  <c r="P784" i="5"/>
  <c r="P783" i="5"/>
  <c r="O782" i="5"/>
  <c r="P782" i="5"/>
  <c r="Q780" i="5"/>
  <c r="P780" i="5"/>
  <c r="P778" i="5"/>
  <c r="P777" i="5"/>
  <c r="Q775" i="5"/>
  <c r="P775" i="5"/>
  <c r="P774" i="5"/>
  <c r="O773" i="5"/>
  <c r="P773" i="5"/>
  <c r="P771" i="5"/>
  <c r="P770" i="5"/>
  <c r="P769" i="5"/>
  <c r="Q767" i="5"/>
  <c r="P767" i="5"/>
  <c r="P766" i="5"/>
  <c r="O765" i="5"/>
  <c r="Q754" i="5"/>
  <c r="S754" i="5" s="1"/>
  <c r="T754" i="5" s="1"/>
  <c r="P754" i="5"/>
  <c r="P753" i="5"/>
  <c r="P752" i="5"/>
  <c r="P750" i="5"/>
  <c r="P749" i="5"/>
  <c r="P748" i="5"/>
  <c r="P746" i="5"/>
  <c r="P745" i="5"/>
  <c r="Q744" i="5"/>
  <c r="S744" i="5" s="1"/>
  <c r="T744" i="5" s="1"/>
  <c r="P744" i="5"/>
  <c r="Q742" i="5"/>
  <c r="S742" i="5" s="1"/>
  <c r="T742" i="5" s="1"/>
  <c r="P742" i="5"/>
  <c r="P740" i="5"/>
  <c r="Q739" i="5"/>
  <c r="S739" i="5" s="1"/>
  <c r="T739" i="5" s="1"/>
  <c r="P739" i="5"/>
  <c r="Q737" i="5"/>
  <c r="S737" i="5" s="1"/>
  <c r="T737" i="5" s="1"/>
  <c r="P737" i="5"/>
  <c r="P736" i="5"/>
  <c r="Q735" i="5"/>
  <c r="S735" i="5" s="1"/>
  <c r="T735" i="5" s="1"/>
  <c r="P735" i="5"/>
  <c r="Q733" i="5"/>
  <c r="S733" i="5" s="1"/>
  <c r="T733" i="5" s="1"/>
  <c r="P733" i="5"/>
  <c r="P732" i="5"/>
  <c r="Q731" i="5"/>
  <c r="S731" i="5" s="1"/>
  <c r="T731" i="5" s="1"/>
  <c r="P731" i="5"/>
  <c r="P729" i="5"/>
  <c r="P728" i="5"/>
  <c r="Q727" i="5"/>
  <c r="S727" i="5" s="1"/>
  <c r="T727" i="5" s="1"/>
  <c r="P716" i="5"/>
  <c r="O715" i="5"/>
  <c r="P715" i="5"/>
  <c r="Q714" i="5"/>
  <c r="P714" i="5"/>
  <c r="P712" i="5"/>
  <c r="P711" i="5"/>
  <c r="Q710" i="5"/>
  <c r="P710" i="5"/>
  <c r="Q708" i="5"/>
  <c r="S708" i="5" s="1"/>
  <c r="T708" i="5" s="1"/>
  <c r="P708" i="5"/>
  <c r="P707" i="5"/>
  <c r="Q706" i="5"/>
  <c r="P706" i="5"/>
  <c r="Q704" i="5"/>
  <c r="S704" i="5" s="1"/>
  <c r="T704" i="5" s="1"/>
  <c r="P704" i="5"/>
  <c r="O702" i="5"/>
  <c r="P702" i="5"/>
  <c r="Q701" i="5"/>
  <c r="P701" i="5"/>
  <c r="Q699" i="5"/>
  <c r="S699" i="5" s="1"/>
  <c r="T699" i="5" s="1"/>
  <c r="P699" i="5"/>
  <c r="O698" i="5"/>
  <c r="P698" i="5"/>
  <c r="Q697" i="5"/>
  <c r="P697" i="5"/>
  <c r="P695" i="5"/>
  <c r="P694" i="5"/>
  <c r="Q693" i="5"/>
  <c r="P693" i="5"/>
  <c r="Q691" i="5"/>
  <c r="S691" i="5" s="1"/>
  <c r="T691" i="5" s="1"/>
  <c r="P691" i="5"/>
  <c r="P690" i="5"/>
  <c r="Q689" i="5"/>
  <c r="Q678" i="5"/>
  <c r="P678" i="5"/>
  <c r="P677" i="5"/>
  <c r="Q676" i="5"/>
  <c r="S676" i="5" s="1"/>
  <c r="T676" i="5" s="1"/>
  <c r="P676" i="5"/>
  <c r="P674" i="5"/>
  <c r="P673" i="5"/>
  <c r="Q672" i="5"/>
  <c r="S672" i="5" s="1"/>
  <c r="T672" i="5" s="1"/>
  <c r="P672" i="5"/>
  <c r="Q670" i="5"/>
  <c r="S670" i="5" s="1"/>
  <c r="T670" i="5" s="1"/>
  <c r="P670" i="5"/>
  <c r="P669" i="5"/>
  <c r="Q668" i="5"/>
  <c r="S668" i="5" s="1"/>
  <c r="T668" i="5" s="1"/>
  <c r="P668" i="5"/>
  <c r="Q666" i="5"/>
  <c r="S666" i="5" s="1"/>
  <c r="T666" i="5" s="1"/>
  <c r="P666" i="5"/>
  <c r="P664" i="5"/>
  <c r="Q663" i="5"/>
  <c r="S663" i="5" s="1"/>
  <c r="T663" i="5" s="1"/>
  <c r="P663" i="5"/>
  <c r="P661" i="5"/>
  <c r="O660" i="5"/>
  <c r="P660" i="5"/>
  <c r="Q659" i="5"/>
  <c r="S659" i="5" s="1"/>
  <c r="T659" i="5" s="1"/>
  <c r="P659" i="5"/>
  <c r="Q657" i="5"/>
  <c r="S657" i="5" s="1"/>
  <c r="T657" i="5" s="1"/>
  <c r="P657" i="5"/>
  <c r="P656" i="5"/>
  <c r="Q655" i="5"/>
  <c r="P655" i="5"/>
  <c r="P653" i="5"/>
  <c r="P652" i="5"/>
  <c r="Q651" i="5"/>
  <c r="P640" i="5"/>
  <c r="O639" i="5"/>
  <c r="P639" i="5"/>
  <c r="Q638" i="5"/>
  <c r="S638" i="5" s="1"/>
  <c r="T638" i="5" s="1"/>
  <c r="P638" i="5"/>
  <c r="P636" i="5"/>
  <c r="P635" i="5"/>
  <c r="Q634" i="5"/>
  <c r="S634" i="5" s="1"/>
  <c r="T634" i="5" s="1"/>
  <c r="P634" i="5"/>
  <c r="P632" i="5"/>
  <c r="P631" i="5"/>
  <c r="Q630" i="5"/>
  <c r="S630" i="5" s="1"/>
  <c r="T630" i="5" s="1"/>
  <c r="P630" i="5"/>
  <c r="Q628" i="5"/>
  <c r="P628" i="5"/>
  <c r="P626" i="5"/>
  <c r="Q625" i="5"/>
  <c r="S625" i="5" s="1"/>
  <c r="T625" i="5" s="1"/>
  <c r="P625" i="5"/>
  <c r="Q623" i="5"/>
  <c r="P623" i="5"/>
  <c r="P622" i="5"/>
  <c r="Q621" i="5"/>
  <c r="S621" i="5" s="1"/>
  <c r="T621" i="5" s="1"/>
  <c r="P621" i="5"/>
  <c r="Q619" i="5"/>
  <c r="P619" i="5"/>
  <c r="P618" i="5"/>
  <c r="Q617" i="5"/>
  <c r="S617" i="5" s="1"/>
  <c r="T617" i="5" s="1"/>
  <c r="P617" i="5"/>
  <c r="Q615" i="5"/>
  <c r="P615" i="5"/>
  <c r="P614" i="5"/>
  <c r="Q613" i="5"/>
  <c r="S613" i="5" s="1"/>
  <c r="T613" i="5" s="1"/>
  <c r="P602" i="5"/>
  <c r="O601" i="5"/>
  <c r="P601" i="5"/>
  <c r="Q600" i="5"/>
  <c r="S600" i="5" s="1"/>
  <c r="T600" i="5" s="1"/>
  <c r="P600" i="5"/>
  <c r="P598" i="5"/>
  <c r="P597" i="5"/>
  <c r="Q596" i="5"/>
  <c r="S596" i="5" s="1"/>
  <c r="T596" i="5" s="1"/>
  <c r="P596" i="5"/>
  <c r="P594" i="5"/>
  <c r="P593" i="5"/>
  <c r="Q592" i="5"/>
  <c r="S592" i="5" s="1"/>
  <c r="T592" i="5" s="1"/>
  <c r="P592" i="5"/>
  <c r="Q590" i="5"/>
  <c r="S590" i="5" s="1"/>
  <c r="T590" i="5" s="1"/>
  <c r="P590" i="5"/>
  <c r="O588" i="5"/>
  <c r="P588" i="5"/>
  <c r="Q587" i="5"/>
  <c r="S587" i="5" s="1"/>
  <c r="T587" i="5" s="1"/>
  <c r="P587" i="5"/>
  <c r="Q585" i="5"/>
  <c r="S585" i="5" s="1"/>
  <c r="T585" i="5" s="1"/>
  <c r="P585" i="5"/>
  <c r="P584" i="5"/>
  <c r="Q583" i="5"/>
  <c r="S583" i="5" s="1"/>
  <c r="T583" i="5" s="1"/>
  <c r="P583" i="5"/>
  <c r="P581" i="5"/>
  <c r="P580" i="5"/>
  <c r="Q579" i="5"/>
  <c r="S579" i="5" s="1"/>
  <c r="T579" i="5" s="1"/>
  <c r="P579" i="5"/>
  <c r="Q577" i="5"/>
  <c r="S577" i="5" s="1"/>
  <c r="T577" i="5" s="1"/>
  <c r="P577" i="5"/>
  <c r="P576" i="5"/>
  <c r="Q575" i="5"/>
  <c r="S575" i="5" s="1"/>
  <c r="T575" i="5" s="1"/>
  <c r="Q564" i="5"/>
  <c r="S564" i="5" s="1"/>
  <c r="T564" i="5" s="1"/>
  <c r="P564" i="5"/>
  <c r="O563" i="5"/>
  <c r="P563" i="5"/>
  <c r="Q562" i="5"/>
  <c r="P562" i="5"/>
  <c r="Q560" i="5"/>
  <c r="S560" i="5" s="1"/>
  <c r="T560" i="5" s="1"/>
  <c r="P560" i="5"/>
  <c r="P559" i="5"/>
  <c r="Q558" i="5"/>
  <c r="P558" i="5"/>
  <c r="P556" i="5"/>
  <c r="P555" i="5"/>
  <c r="Q554" i="5"/>
  <c r="P554" i="5"/>
  <c r="P552" i="5"/>
  <c r="P550" i="5"/>
  <c r="Q549" i="5"/>
  <c r="P549" i="5"/>
  <c r="Q547" i="5"/>
  <c r="S547" i="5" s="1"/>
  <c r="T547" i="5" s="1"/>
  <c r="P547" i="5"/>
  <c r="P546" i="5"/>
  <c r="Q545" i="5"/>
  <c r="P545" i="5"/>
  <c r="P543" i="5"/>
  <c r="P542" i="5"/>
  <c r="Q541" i="5"/>
  <c r="P541" i="5"/>
  <c r="P539" i="5"/>
  <c r="P538" i="5"/>
  <c r="Q537" i="5"/>
  <c r="Q526" i="5"/>
  <c r="S526" i="5" s="1"/>
  <c r="T526" i="5" s="1"/>
  <c r="P526" i="5"/>
  <c r="P525" i="5"/>
  <c r="Q524" i="5"/>
  <c r="P524" i="5"/>
  <c r="P522" i="5"/>
  <c r="P521" i="5"/>
  <c r="Q520" i="5"/>
  <c r="P520" i="5"/>
  <c r="Q518" i="5"/>
  <c r="S518" i="5" s="1"/>
  <c r="T518" i="5" s="1"/>
  <c r="P518" i="5"/>
  <c r="P517" i="5"/>
  <c r="Q516" i="5"/>
  <c r="P516" i="5"/>
  <c r="Q514" i="5"/>
  <c r="S514" i="5" s="1"/>
  <c r="T514" i="5" s="1"/>
  <c r="P514" i="5"/>
  <c r="P512" i="5"/>
  <c r="Q511" i="5"/>
  <c r="P511" i="5"/>
  <c r="P509" i="5"/>
  <c r="P508" i="5"/>
  <c r="Q507" i="5"/>
  <c r="P507" i="5"/>
  <c r="Q505" i="5"/>
  <c r="S505" i="5" s="1"/>
  <c r="T505" i="5" s="1"/>
  <c r="P505" i="5"/>
  <c r="P504" i="5"/>
  <c r="Q503" i="5"/>
  <c r="P503" i="5"/>
  <c r="P501" i="5"/>
  <c r="P500" i="5"/>
  <c r="Q499" i="5"/>
  <c r="Q488" i="5"/>
  <c r="P488" i="5"/>
  <c r="P487" i="5"/>
  <c r="Q486" i="5"/>
  <c r="S486" i="5" s="1"/>
  <c r="T486" i="5" s="1"/>
  <c r="P486" i="5"/>
  <c r="P484" i="5"/>
  <c r="P483" i="5"/>
  <c r="Q482" i="5"/>
  <c r="S482" i="5" s="1"/>
  <c r="T482" i="5" s="1"/>
  <c r="P482" i="5"/>
  <c r="P480" i="5"/>
  <c r="P479" i="5"/>
  <c r="Q478" i="5"/>
  <c r="S478" i="5" s="1"/>
  <c r="T478" i="5" s="1"/>
  <c r="P478" i="5"/>
  <c r="Q476" i="5"/>
  <c r="P476" i="5"/>
  <c r="P474" i="5"/>
  <c r="Q473" i="5"/>
  <c r="S473" i="5" s="1"/>
  <c r="T473" i="5" s="1"/>
  <c r="P473" i="5"/>
  <c r="Q471" i="5"/>
  <c r="P471" i="5"/>
  <c r="P470" i="5"/>
  <c r="Q469" i="5"/>
  <c r="S469" i="5" s="1"/>
  <c r="T469" i="5" s="1"/>
  <c r="P469" i="5"/>
  <c r="Q467" i="5"/>
  <c r="P467" i="5"/>
  <c r="P466" i="5"/>
  <c r="Q465" i="5"/>
  <c r="S465" i="5" s="1"/>
  <c r="T465" i="5" s="1"/>
  <c r="P465" i="5"/>
  <c r="Q463" i="5"/>
  <c r="P463" i="5"/>
  <c r="P462" i="5"/>
  <c r="Q461" i="5"/>
  <c r="S461" i="5" s="1"/>
  <c r="T461" i="5" s="1"/>
  <c r="P450" i="5"/>
  <c r="O449" i="5"/>
  <c r="P449" i="5"/>
  <c r="Q448" i="5"/>
  <c r="P448" i="5"/>
  <c r="Q446" i="5"/>
  <c r="S446" i="5" s="1"/>
  <c r="T446" i="5" s="1"/>
  <c r="P446" i="5"/>
  <c r="P445" i="5"/>
  <c r="Q444" i="5"/>
  <c r="P444" i="5"/>
  <c r="Q442" i="5"/>
  <c r="S442" i="5" s="1"/>
  <c r="T442" i="5" s="1"/>
  <c r="P442" i="5"/>
  <c r="P441" i="5"/>
  <c r="Q440" i="5"/>
  <c r="P440" i="5"/>
  <c r="Q438" i="5"/>
  <c r="S438" i="5" s="1"/>
  <c r="T438" i="5" s="1"/>
  <c r="P438" i="5"/>
  <c r="P436" i="5"/>
  <c r="Q435" i="5"/>
  <c r="P435" i="5"/>
  <c r="Q433" i="5"/>
  <c r="S433" i="5" s="1"/>
  <c r="T433" i="5" s="1"/>
  <c r="P433" i="5"/>
  <c r="P432" i="5"/>
  <c r="Q431" i="5"/>
  <c r="P431" i="5"/>
  <c r="P429" i="5"/>
  <c r="P428" i="5"/>
  <c r="Q427" i="5"/>
  <c r="P427" i="5"/>
  <c r="Q425" i="5"/>
  <c r="S425" i="5" s="1"/>
  <c r="T425" i="5" s="1"/>
  <c r="P425" i="5"/>
  <c r="P424" i="5"/>
  <c r="Q423" i="5"/>
  <c r="Q412" i="5"/>
  <c r="S412" i="5" s="1"/>
  <c r="T412" i="5" s="1"/>
  <c r="P412" i="5"/>
  <c r="O411" i="5"/>
  <c r="P411" i="5"/>
  <c r="Q410" i="5"/>
  <c r="P410" i="5"/>
  <c r="Q408" i="5"/>
  <c r="S408" i="5" s="1"/>
  <c r="T408" i="5" s="1"/>
  <c r="P408" i="5"/>
  <c r="P407" i="5"/>
  <c r="Q406" i="5"/>
  <c r="P406" i="5"/>
  <c r="Q404" i="5"/>
  <c r="S404" i="5" s="1"/>
  <c r="T404" i="5" s="1"/>
  <c r="P404" i="5"/>
  <c r="P403" i="5"/>
  <c r="Q402" i="5"/>
  <c r="P402" i="5"/>
  <c r="P400" i="5"/>
  <c r="P398" i="5"/>
  <c r="Q397" i="5"/>
  <c r="P397" i="5"/>
  <c r="Q395" i="5"/>
  <c r="S395" i="5" s="1"/>
  <c r="T395" i="5" s="1"/>
  <c r="P395" i="5"/>
  <c r="P394" i="5"/>
  <c r="Q393" i="5"/>
  <c r="P393" i="5"/>
  <c r="Q391" i="5"/>
  <c r="S391" i="5" s="1"/>
  <c r="T391" i="5" s="1"/>
  <c r="P391" i="5"/>
  <c r="P390" i="5"/>
  <c r="Q389" i="5"/>
  <c r="P389" i="5"/>
  <c r="Q387" i="5"/>
  <c r="S387" i="5" s="1"/>
  <c r="T387" i="5" s="1"/>
  <c r="P387" i="5"/>
  <c r="P386" i="5"/>
  <c r="Q375" i="5"/>
  <c r="P375" i="5"/>
  <c r="Q374" i="5"/>
  <c r="P374" i="5"/>
  <c r="P373" i="5"/>
  <c r="Q372" i="5"/>
  <c r="S372" i="5" s="1"/>
  <c r="T372" i="5" s="1"/>
  <c r="P372" i="5"/>
  <c r="Q371" i="5"/>
  <c r="P371" i="5"/>
  <c r="Q370" i="5"/>
  <c r="P370" i="5"/>
  <c r="P369" i="5"/>
  <c r="Q368" i="5"/>
  <c r="S368" i="5" s="1"/>
  <c r="T368" i="5" s="1"/>
  <c r="P368" i="5"/>
  <c r="Q367" i="5"/>
  <c r="P367" i="5"/>
  <c r="Q366" i="5"/>
  <c r="P366" i="5"/>
  <c r="P365" i="5"/>
  <c r="Q364" i="5"/>
  <c r="S364" i="5" s="1"/>
  <c r="T364" i="5" s="1"/>
  <c r="P364" i="5"/>
  <c r="Q363" i="5"/>
  <c r="P363" i="5"/>
  <c r="Q362" i="5"/>
  <c r="P362" i="5"/>
  <c r="P360" i="5"/>
  <c r="P359" i="5"/>
  <c r="Q358" i="5"/>
  <c r="P358" i="5"/>
  <c r="Q357" i="5"/>
  <c r="P357" i="5"/>
  <c r="P356" i="5"/>
  <c r="Q355" i="5"/>
  <c r="S355" i="5" s="1"/>
  <c r="T355" i="5" s="1"/>
  <c r="P355" i="5"/>
  <c r="Q354" i="5"/>
  <c r="P354" i="5"/>
  <c r="Q353" i="5"/>
  <c r="P353" i="5"/>
  <c r="P352" i="5"/>
  <c r="Q351" i="5"/>
  <c r="S351" i="5" s="1"/>
  <c r="T351" i="5" s="1"/>
  <c r="P351" i="5"/>
  <c r="Q350" i="5"/>
  <c r="P350" i="5"/>
  <c r="Q349" i="5"/>
  <c r="P349" i="5"/>
  <c r="P348" i="5"/>
  <c r="Q347" i="5"/>
  <c r="S347" i="5" s="1"/>
  <c r="T347" i="5" s="1"/>
  <c r="P347" i="5"/>
  <c r="Q337" i="5"/>
  <c r="S337" i="5" s="1"/>
  <c r="T337" i="5" s="1"/>
  <c r="P337" i="5"/>
  <c r="Q336" i="5"/>
  <c r="P336" i="5"/>
  <c r="P335" i="5"/>
  <c r="Q334" i="5"/>
  <c r="S334" i="5" s="1"/>
  <c r="T334" i="5" s="1"/>
  <c r="P334" i="5"/>
  <c r="Q333" i="5"/>
  <c r="S333" i="5" s="1"/>
  <c r="T333" i="5" s="1"/>
  <c r="P333" i="5"/>
  <c r="Q332" i="5"/>
  <c r="P332" i="5"/>
  <c r="P331" i="5"/>
  <c r="Q330" i="5"/>
  <c r="S330" i="5" s="1"/>
  <c r="T330" i="5" s="1"/>
  <c r="P330" i="5"/>
  <c r="Q329" i="5"/>
  <c r="S329" i="5" s="1"/>
  <c r="T329" i="5" s="1"/>
  <c r="P329" i="5"/>
  <c r="Q328" i="5"/>
  <c r="P328" i="5"/>
  <c r="P327" i="5"/>
  <c r="Q326" i="5"/>
  <c r="S326" i="5" s="1"/>
  <c r="T326" i="5" s="1"/>
  <c r="P326" i="5"/>
  <c r="Q325" i="5"/>
  <c r="S325" i="5" s="1"/>
  <c r="T325" i="5" s="1"/>
  <c r="P325" i="5"/>
  <c r="Q324" i="5"/>
  <c r="P324" i="5"/>
  <c r="P322" i="5"/>
  <c r="Q321" i="5"/>
  <c r="S321" i="5" s="1"/>
  <c r="T321" i="5" s="1"/>
  <c r="P321" i="5"/>
  <c r="Q320" i="5"/>
  <c r="S320" i="5" s="1"/>
  <c r="T320" i="5" s="1"/>
  <c r="P320" i="5"/>
  <c r="Q319" i="5"/>
  <c r="P319" i="5"/>
  <c r="P318" i="5"/>
  <c r="Q317" i="5"/>
  <c r="S317" i="5" s="1"/>
  <c r="T317" i="5" s="1"/>
  <c r="P317" i="5"/>
  <c r="Q316" i="5"/>
  <c r="S316" i="5" s="1"/>
  <c r="T316" i="5" s="1"/>
  <c r="P316" i="5"/>
  <c r="Q315" i="5"/>
  <c r="P315" i="5"/>
  <c r="P314" i="5"/>
  <c r="Q313" i="5"/>
  <c r="S313" i="5" s="1"/>
  <c r="T313" i="5" s="1"/>
  <c r="P313" i="5"/>
  <c r="Q312" i="5"/>
  <c r="S312" i="5" s="1"/>
  <c r="T312" i="5" s="1"/>
  <c r="P312" i="5"/>
  <c r="Q311" i="5"/>
  <c r="P311" i="5"/>
  <c r="P310" i="5"/>
  <c r="Q309" i="5"/>
  <c r="S309" i="5" s="1"/>
  <c r="T309" i="5" s="1"/>
  <c r="P309" i="5"/>
  <c r="Q299" i="5"/>
  <c r="S299" i="5" s="1"/>
  <c r="T299" i="5" s="1"/>
  <c r="P299" i="5"/>
  <c r="Q298" i="5"/>
  <c r="S298" i="5" s="1"/>
  <c r="T298" i="5" s="1"/>
  <c r="P298" i="5"/>
  <c r="P297" i="5"/>
  <c r="Q296" i="5"/>
  <c r="P296" i="5"/>
  <c r="Q295" i="5"/>
  <c r="S295" i="5" s="1"/>
  <c r="T295" i="5" s="1"/>
  <c r="P295" i="5"/>
  <c r="Q294" i="5"/>
  <c r="S294" i="5" s="1"/>
  <c r="T294" i="5" s="1"/>
  <c r="P294" i="5"/>
  <c r="P293" i="5"/>
  <c r="Q292" i="5"/>
  <c r="P292" i="5"/>
  <c r="Q291" i="5"/>
  <c r="S291" i="5" s="1"/>
  <c r="T291" i="5" s="1"/>
  <c r="P291" i="5"/>
  <c r="Q290" i="5"/>
  <c r="S290" i="5" s="1"/>
  <c r="T290" i="5" s="1"/>
  <c r="P290" i="5"/>
  <c r="P289" i="5"/>
  <c r="P288" i="5"/>
  <c r="Q287" i="5"/>
  <c r="S287" i="5" s="1"/>
  <c r="T287" i="5" s="1"/>
  <c r="P287" i="5"/>
  <c r="Q286" i="5"/>
  <c r="S286" i="5" s="1"/>
  <c r="T286" i="5" s="1"/>
  <c r="P286" i="5"/>
  <c r="P284" i="5"/>
  <c r="Q283" i="5"/>
  <c r="P283" i="5"/>
  <c r="Q282" i="5"/>
  <c r="S282" i="5" s="1"/>
  <c r="T282" i="5" s="1"/>
  <c r="P282" i="5"/>
  <c r="Q281" i="5"/>
  <c r="S281" i="5" s="1"/>
  <c r="T281" i="5" s="1"/>
  <c r="P281" i="5"/>
  <c r="P280" i="5"/>
  <c r="Q279" i="5"/>
  <c r="P279" i="5"/>
  <c r="Q278" i="5"/>
  <c r="S278" i="5" s="1"/>
  <c r="T278" i="5" s="1"/>
  <c r="P278" i="5"/>
  <c r="Q277" i="5"/>
  <c r="S277" i="5" s="1"/>
  <c r="T277" i="5" s="1"/>
  <c r="P277" i="5"/>
  <c r="P276" i="5"/>
  <c r="Q275" i="5"/>
  <c r="P275" i="5"/>
  <c r="Q274" i="5"/>
  <c r="S274" i="5" s="1"/>
  <c r="T274" i="5" s="1"/>
  <c r="P274" i="5"/>
  <c r="Q273" i="5"/>
  <c r="S273" i="5" s="1"/>
  <c r="T273" i="5" s="1"/>
  <c r="P273" i="5"/>
  <c r="P272" i="5"/>
  <c r="P271" i="5"/>
  <c r="Q261" i="5"/>
  <c r="P261" i="5"/>
  <c r="Q260" i="5"/>
  <c r="S260" i="5" s="1"/>
  <c r="T260" i="5" s="1"/>
  <c r="P260" i="5"/>
  <c r="P259" i="5"/>
  <c r="P258" i="5"/>
  <c r="Q257" i="5"/>
  <c r="P257" i="5"/>
  <c r="Q256" i="5"/>
  <c r="S256" i="5" s="1"/>
  <c r="T256" i="5" s="1"/>
  <c r="P256" i="5"/>
  <c r="P255" i="5"/>
  <c r="P254" i="5"/>
  <c r="Q253" i="5"/>
  <c r="P253" i="5"/>
  <c r="Q252" i="5"/>
  <c r="S252" i="5" s="1"/>
  <c r="T252" i="5" s="1"/>
  <c r="P252" i="5"/>
  <c r="P251" i="5"/>
  <c r="P250" i="5"/>
  <c r="Q249" i="5"/>
  <c r="P249" i="5"/>
  <c r="Q248" i="5"/>
  <c r="S248" i="5" s="1"/>
  <c r="T248" i="5" s="1"/>
  <c r="P248" i="5"/>
  <c r="P246" i="5"/>
  <c r="P245" i="5"/>
  <c r="Q244" i="5"/>
  <c r="P244" i="5"/>
  <c r="Q243" i="5"/>
  <c r="S243" i="5" s="1"/>
  <c r="T243" i="5" s="1"/>
  <c r="P243" i="5"/>
  <c r="P242" i="5"/>
  <c r="P241" i="5"/>
  <c r="Q240" i="5"/>
  <c r="P240" i="5"/>
  <c r="Q239" i="5"/>
  <c r="S239" i="5" s="1"/>
  <c r="T239" i="5" s="1"/>
  <c r="P239" i="5"/>
  <c r="P238" i="5"/>
  <c r="P237" i="5"/>
  <c r="Q236" i="5"/>
  <c r="P236" i="5"/>
  <c r="Q235" i="5"/>
  <c r="S235" i="5" s="1"/>
  <c r="T235" i="5" s="1"/>
  <c r="P235" i="5"/>
  <c r="P234" i="5"/>
  <c r="P233" i="5"/>
  <c r="Q223" i="5"/>
  <c r="P223" i="5"/>
  <c r="Q222" i="5"/>
  <c r="P222" i="5"/>
  <c r="P221" i="5"/>
  <c r="Q220" i="5"/>
  <c r="S220" i="5" s="1"/>
  <c r="T220" i="5" s="1"/>
  <c r="P220" i="5"/>
  <c r="Q219" i="5"/>
  <c r="P219" i="5"/>
  <c r="Q218" i="5"/>
  <c r="P218" i="5"/>
  <c r="P217" i="5"/>
  <c r="Q216" i="5"/>
  <c r="S216" i="5" s="1"/>
  <c r="T216" i="5" s="1"/>
  <c r="P216" i="5"/>
  <c r="Q215" i="5"/>
  <c r="P215" i="5"/>
  <c r="Q214" i="5"/>
  <c r="P214" i="5"/>
  <c r="P213" i="5"/>
  <c r="P212" i="5"/>
  <c r="Q211" i="5"/>
  <c r="S211" i="5" s="1"/>
  <c r="T211" i="5" s="1"/>
  <c r="P211" i="5"/>
  <c r="Q210" i="5"/>
  <c r="S210" i="5" s="1"/>
  <c r="T210" i="5" s="1"/>
  <c r="P210" i="5"/>
  <c r="P208" i="5"/>
  <c r="Q207" i="5"/>
  <c r="P207" i="5"/>
  <c r="Q206" i="5"/>
  <c r="S206" i="5" s="1"/>
  <c r="T206" i="5" s="1"/>
  <c r="P206" i="5"/>
  <c r="Q205" i="5"/>
  <c r="P205" i="5"/>
  <c r="P204" i="5"/>
  <c r="Q203" i="5"/>
  <c r="P203" i="5"/>
  <c r="Q202" i="5"/>
  <c r="S202" i="5" s="1"/>
  <c r="T202" i="5" s="1"/>
  <c r="P202" i="5"/>
  <c r="Q201" i="5"/>
  <c r="P201" i="5"/>
  <c r="P200" i="5"/>
  <c r="Q199" i="5"/>
  <c r="P199" i="5"/>
  <c r="Q198" i="5"/>
  <c r="S198" i="5" s="1"/>
  <c r="T198" i="5" s="1"/>
  <c r="P198" i="5"/>
  <c r="Q197" i="5"/>
  <c r="P197" i="5"/>
  <c r="P196" i="5"/>
  <c r="P195" i="5"/>
  <c r="Q185" i="5"/>
  <c r="S185" i="5" s="1"/>
  <c r="T185" i="5" s="1"/>
  <c r="P185" i="5"/>
  <c r="Q184" i="5"/>
  <c r="P184" i="5"/>
  <c r="P183" i="5"/>
  <c r="Q182" i="5"/>
  <c r="P182" i="5"/>
  <c r="Q181" i="5"/>
  <c r="S181" i="5" s="1"/>
  <c r="T181" i="5" s="1"/>
  <c r="P181" i="5"/>
  <c r="Q180" i="5"/>
  <c r="P180" i="5"/>
  <c r="P179" i="5"/>
  <c r="Q178" i="5"/>
  <c r="P178" i="5"/>
  <c r="Q177" i="5"/>
  <c r="S177" i="5" s="1"/>
  <c r="T177" i="5" s="1"/>
  <c r="P177" i="5"/>
  <c r="Q176" i="5"/>
  <c r="P176" i="5"/>
  <c r="P175" i="5"/>
  <c r="P174" i="5"/>
  <c r="Q173" i="5"/>
  <c r="S173" i="5" s="1"/>
  <c r="T173" i="5" s="1"/>
  <c r="P173" i="5"/>
  <c r="Q172" i="5"/>
  <c r="P172" i="5"/>
  <c r="P170" i="5"/>
  <c r="Q169" i="5"/>
  <c r="S169" i="5" s="1"/>
  <c r="T169" i="5" s="1"/>
  <c r="P169" i="5"/>
  <c r="Q168" i="5"/>
  <c r="S168" i="5" s="1"/>
  <c r="T168" i="5" s="1"/>
  <c r="P168" i="5"/>
  <c r="Q167" i="5"/>
  <c r="S167" i="5" s="1"/>
  <c r="T167" i="5" s="1"/>
  <c r="P167" i="5"/>
  <c r="P166" i="5"/>
  <c r="Q165" i="5"/>
  <c r="P165" i="5"/>
  <c r="Q164" i="5"/>
  <c r="S164" i="5" s="1"/>
  <c r="T164" i="5" s="1"/>
  <c r="P164" i="5"/>
  <c r="Q163" i="5"/>
  <c r="P163" i="5"/>
  <c r="P162" i="5"/>
  <c r="P161" i="5"/>
  <c r="Q160" i="5"/>
  <c r="S160" i="5" s="1"/>
  <c r="T160" i="5" s="1"/>
  <c r="P160" i="5"/>
  <c r="Q159" i="5"/>
  <c r="P159" i="5"/>
  <c r="P158" i="5"/>
  <c r="Q157" i="5"/>
  <c r="P157" i="5"/>
  <c r="Q147" i="5"/>
  <c r="S147" i="5" s="1"/>
  <c r="T147" i="5" s="1"/>
  <c r="P147" i="5"/>
  <c r="Q146" i="5"/>
  <c r="P146" i="5"/>
  <c r="P145" i="5"/>
  <c r="Q144" i="5"/>
  <c r="P144" i="5"/>
  <c r="Q143" i="5"/>
  <c r="S143" i="5" s="1"/>
  <c r="T143" i="5" s="1"/>
  <c r="P143" i="5"/>
  <c r="Q142" i="5"/>
  <c r="P142" i="5"/>
  <c r="P141" i="5"/>
  <c r="Q140" i="5"/>
  <c r="P140" i="5"/>
  <c r="Q139" i="5"/>
  <c r="S139" i="5" s="1"/>
  <c r="T139" i="5" s="1"/>
  <c r="P139" i="5"/>
  <c r="Q138" i="5"/>
  <c r="P138" i="5"/>
  <c r="P137" i="5"/>
  <c r="Q136" i="5"/>
  <c r="S136" i="5" s="1"/>
  <c r="T136" i="5" s="1"/>
  <c r="P136" i="5"/>
  <c r="Q135" i="5"/>
  <c r="S135" i="5" s="1"/>
  <c r="T135" i="5" s="1"/>
  <c r="P135" i="5"/>
  <c r="Q134" i="5"/>
  <c r="S134" i="5" s="1"/>
  <c r="T134" i="5" s="1"/>
  <c r="P134" i="5"/>
  <c r="P132" i="5"/>
  <c r="Q131" i="5"/>
  <c r="S131" i="5" s="1"/>
  <c r="T131" i="5" s="1"/>
  <c r="P131" i="5"/>
  <c r="Q130" i="5"/>
  <c r="P130" i="5"/>
  <c r="Q129" i="5"/>
  <c r="S129" i="5" s="1"/>
  <c r="T129" i="5" s="1"/>
  <c r="P129" i="5"/>
  <c r="P128" i="5"/>
  <c r="P127" i="5"/>
  <c r="Q126" i="5"/>
  <c r="P126" i="5"/>
  <c r="Q125" i="5"/>
  <c r="S125" i="5" s="1"/>
  <c r="T125" i="5" s="1"/>
  <c r="P125" i="5"/>
  <c r="P124" i="5"/>
  <c r="Q123" i="5"/>
  <c r="S123" i="5" s="1"/>
  <c r="T123" i="5" s="1"/>
  <c r="P123" i="5"/>
  <c r="Q122" i="5"/>
  <c r="P122" i="5"/>
  <c r="Q121" i="5"/>
  <c r="S121" i="5" s="1"/>
  <c r="T121" i="5" s="1"/>
  <c r="P121" i="5"/>
  <c r="P120" i="5"/>
  <c r="Q119" i="5"/>
  <c r="S119" i="5" s="1"/>
  <c r="T119" i="5" s="1"/>
  <c r="P119" i="5"/>
  <c r="Q109" i="5"/>
  <c r="P109" i="5"/>
  <c r="Q108" i="5"/>
  <c r="S108" i="5" s="1"/>
  <c r="T108" i="5" s="1"/>
  <c r="P108" i="5"/>
  <c r="P107" i="5"/>
  <c r="Q106" i="5"/>
  <c r="S106" i="5" s="1"/>
  <c r="T106" i="5" s="1"/>
  <c r="P106" i="5"/>
  <c r="Q105" i="5"/>
  <c r="P105" i="5"/>
  <c r="Q104" i="5"/>
  <c r="S104" i="5" s="1"/>
  <c r="T104" i="5" s="1"/>
  <c r="P104" i="5"/>
  <c r="P103" i="5"/>
  <c r="Q102" i="5"/>
  <c r="S102" i="5" s="1"/>
  <c r="T102" i="5" s="1"/>
  <c r="P102" i="5"/>
  <c r="Q101" i="5"/>
  <c r="P101" i="5"/>
  <c r="Q100" i="5"/>
  <c r="S100" i="5" s="1"/>
  <c r="T100" i="5" s="1"/>
  <c r="P100" i="5"/>
  <c r="P99" i="5"/>
  <c r="Q98" i="5"/>
  <c r="S98" i="5" s="1"/>
  <c r="T98" i="5" s="1"/>
  <c r="P98" i="5"/>
  <c r="Q97" i="5"/>
  <c r="P97" i="5"/>
  <c r="Q96" i="5"/>
  <c r="S96" i="5" s="1"/>
  <c r="T96" i="5" s="1"/>
  <c r="P96" i="5"/>
  <c r="P94" i="5"/>
  <c r="Q93" i="5"/>
  <c r="S93" i="5" s="1"/>
  <c r="T93" i="5" s="1"/>
  <c r="P93" i="5"/>
  <c r="Q92" i="5"/>
  <c r="S92" i="5" s="1"/>
  <c r="T92" i="5" s="1"/>
  <c r="P92" i="5"/>
  <c r="Q91" i="5"/>
  <c r="S91" i="5" s="1"/>
  <c r="T91" i="5" s="1"/>
  <c r="P91" i="5"/>
  <c r="P90" i="5"/>
  <c r="Q89" i="5"/>
  <c r="S89" i="5" s="1"/>
  <c r="T89" i="5" s="1"/>
  <c r="P89" i="5"/>
  <c r="Q88" i="5"/>
  <c r="P88" i="5"/>
  <c r="Q87" i="5"/>
  <c r="S87" i="5" s="1"/>
  <c r="T87" i="5" s="1"/>
  <c r="P87" i="5"/>
  <c r="P86" i="5"/>
  <c r="Q85" i="5"/>
  <c r="S85" i="5" s="1"/>
  <c r="T85" i="5" s="1"/>
  <c r="P85" i="5"/>
  <c r="Q84" i="5"/>
  <c r="P84" i="5"/>
  <c r="Q83" i="5"/>
  <c r="S83" i="5" s="1"/>
  <c r="T83" i="5" s="1"/>
  <c r="P83" i="5"/>
  <c r="P82" i="5"/>
  <c r="Q81" i="5"/>
  <c r="S81" i="5" s="1"/>
  <c r="T81" i="5" s="1"/>
  <c r="P81" i="5"/>
  <c r="Q71" i="5"/>
  <c r="P71" i="5"/>
  <c r="Q70" i="5"/>
  <c r="S70" i="5" s="1"/>
  <c r="T70" i="5" s="1"/>
  <c r="P70" i="5"/>
  <c r="P69" i="5"/>
  <c r="Q68" i="5"/>
  <c r="S68" i="5" s="1"/>
  <c r="T68" i="5" s="1"/>
  <c r="P68" i="5"/>
  <c r="Q67" i="5"/>
  <c r="P67" i="5"/>
  <c r="Q66" i="5"/>
  <c r="S66" i="5" s="1"/>
  <c r="T66" i="5" s="1"/>
  <c r="P66" i="5"/>
  <c r="P65" i="5"/>
  <c r="Q64" i="5"/>
  <c r="S64" i="5" s="1"/>
  <c r="T64" i="5" s="1"/>
  <c r="P64" i="5"/>
  <c r="Q63" i="5"/>
  <c r="P63" i="5"/>
  <c r="Q62" i="5"/>
  <c r="S62" i="5" s="1"/>
  <c r="T62" i="5" s="1"/>
  <c r="P62" i="5"/>
  <c r="P61" i="5"/>
  <c r="Q60" i="5"/>
  <c r="S60" i="5" s="1"/>
  <c r="T60" i="5" s="1"/>
  <c r="P60" i="5"/>
  <c r="Q59" i="5"/>
  <c r="S59" i="5" s="1"/>
  <c r="T59" i="5" s="1"/>
  <c r="P59" i="5"/>
  <c r="Q58" i="5"/>
  <c r="S58" i="5" s="1"/>
  <c r="T58" i="5" s="1"/>
  <c r="P58" i="5"/>
  <c r="P56" i="5"/>
  <c r="P55" i="5"/>
  <c r="Q54" i="5"/>
  <c r="S54" i="5" s="1"/>
  <c r="T54" i="5" s="1"/>
  <c r="P54" i="5"/>
  <c r="Q53" i="5"/>
  <c r="P53" i="5"/>
  <c r="P52" i="5"/>
  <c r="Q51" i="5"/>
  <c r="P51" i="5"/>
  <c r="Q50" i="5"/>
  <c r="S50" i="5" s="1"/>
  <c r="T50" i="5" s="1"/>
  <c r="P50" i="5"/>
  <c r="Q49" i="5"/>
  <c r="P49" i="5"/>
  <c r="P48" i="5"/>
  <c r="P47" i="5"/>
  <c r="Q46" i="5"/>
  <c r="S46" i="5" s="1"/>
  <c r="T46" i="5" s="1"/>
  <c r="P46" i="5"/>
  <c r="Q45" i="5"/>
  <c r="P45" i="5"/>
  <c r="P44" i="5"/>
  <c r="P43" i="5"/>
  <c r="V40" i="3"/>
  <c r="V78" i="3" s="1"/>
  <c r="V116" i="3" s="1"/>
  <c r="V154" i="3" s="1"/>
  <c r="V192" i="3" s="1"/>
  <c r="V230" i="3" s="1"/>
  <c r="V268" i="3" s="1"/>
  <c r="V306" i="3" s="1"/>
  <c r="V344" i="3" s="1"/>
  <c r="V382" i="3" s="1"/>
  <c r="V420" i="3" s="1"/>
  <c r="V458" i="3" s="1"/>
  <c r="V496" i="3" s="1"/>
  <c r="V534" i="3" s="1"/>
  <c r="V572" i="3" s="1"/>
  <c r="V610" i="3" s="1"/>
  <c r="V648" i="3" s="1"/>
  <c r="V686" i="3" s="1"/>
  <c r="V724" i="3" s="1"/>
  <c r="V762" i="3" s="1"/>
  <c r="V800" i="3" s="1"/>
  <c r="V838" i="3" s="1"/>
  <c r="V876" i="3" s="1"/>
  <c r="V914" i="3" s="1"/>
  <c r="V952" i="3" s="1"/>
  <c r="V990" i="3" s="1"/>
  <c r="V1028" i="3" s="1"/>
  <c r="V1066" i="3" s="1"/>
  <c r="V1104" i="3" s="1"/>
  <c r="V1142" i="3" s="1"/>
  <c r="V1180" i="3" s="1"/>
  <c r="V1218" i="3" s="1"/>
  <c r="V1256" i="3" s="1"/>
  <c r="V1294" i="3" s="1"/>
  <c r="V1332" i="3" s="1"/>
  <c r="V1370" i="3" s="1"/>
  <c r="V1408" i="3" s="1"/>
  <c r="V1446" i="3" s="1"/>
  <c r="V1484" i="3" s="1"/>
  <c r="V1522" i="3" s="1"/>
  <c r="V1560" i="3" s="1"/>
  <c r="V1598" i="3" s="1"/>
  <c r="V1636" i="3" s="1"/>
  <c r="V1674" i="3" s="1"/>
  <c r="V1712" i="3" s="1"/>
  <c r="V1750" i="3" s="1"/>
  <c r="V1788" i="3" s="1"/>
  <c r="V1826" i="3" s="1"/>
  <c r="V1864" i="3" s="1"/>
  <c r="V1902" i="3" s="1"/>
  <c r="V1940" i="3" s="1"/>
  <c r="V1978" i="3" s="1"/>
  <c r="V2016" i="3" s="1"/>
  <c r="V2054" i="3" s="1"/>
  <c r="V2092" i="3" s="1"/>
  <c r="V2130" i="3" s="1"/>
  <c r="V2168" i="3" s="1"/>
  <c r="V2206" i="3" s="1"/>
  <c r="V2244" i="3" s="1"/>
  <c r="V2282" i="3" s="1"/>
  <c r="V2320" i="3" s="1"/>
  <c r="V2358" i="3" s="1"/>
  <c r="V2396" i="3" s="1"/>
  <c r="V2434" i="3" s="1"/>
  <c r="V2472" i="3" s="1"/>
  <c r="V2510" i="3" s="1"/>
  <c r="V2548" i="3" s="1"/>
  <c r="V2586" i="3" s="1"/>
  <c r="V2624" i="3" s="1"/>
  <c r="V2662" i="3" s="1"/>
  <c r="V2700" i="3" s="1"/>
  <c r="V2738" i="3" s="1"/>
  <c r="V2776" i="3" s="1"/>
  <c r="V2814" i="3" s="1"/>
  <c r="V2852" i="3" s="1"/>
  <c r="V2890" i="3" s="1"/>
  <c r="V2928" i="3" s="1"/>
  <c r="V2966" i="3" s="1"/>
  <c r="V3004" i="3" s="1"/>
  <c r="V3042" i="3" s="1"/>
  <c r="V3080" i="3" s="1"/>
  <c r="V3118" i="3" s="1"/>
  <c r="V3156" i="3" s="1"/>
  <c r="V3194" i="3" s="1"/>
  <c r="V3232" i="3" s="1"/>
  <c r="V3270" i="3" s="1"/>
  <c r="V3308" i="3" s="1"/>
  <c r="V3346" i="3" s="1"/>
  <c r="V3384" i="3" s="1"/>
  <c r="V3422" i="3" s="1"/>
  <c r="V3460" i="3" s="1"/>
  <c r="V3498" i="3" s="1"/>
  <c r="V3536" i="3" s="1"/>
  <c r="V3574" i="3" s="1"/>
  <c r="V3612" i="3" s="1"/>
  <c r="V3650" i="3" s="1"/>
  <c r="V3688" i="3" s="1"/>
  <c r="V3726" i="3" s="1"/>
  <c r="V3764" i="3" s="1"/>
  <c r="V3802" i="3" s="1"/>
  <c r="V3840" i="3" s="1"/>
  <c r="V3878" i="3" s="1"/>
  <c r="V3916" i="3" s="1"/>
  <c r="V3954" i="3" s="1"/>
  <c r="V3992" i="3" s="1"/>
  <c r="V4030" i="3" s="1"/>
  <c r="V4068" i="3" s="1"/>
  <c r="V4106" i="3" s="1"/>
  <c r="V4144" i="3" s="1"/>
  <c r="V4182" i="3" s="1"/>
  <c r="V4220" i="3" s="1"/>
  <c r="V4258" i="3" s="1"/>
  <c r="V4296" i="3" s="1"/>
  <c r="V4334" i="3" s="1"/>
  <c r="V4372" i="3" s="1"/>
  <c r="V4410" i="3" s="1"/>
  <c r="V4448" i="3" s="1"/>
  <c r="V4486" i="3" s="1"/>
  <c r="V4524" i="3" s="1"/>
  <c r="V4562" i="3" s="1"/>
  <c r="V4600" i="3" s="1"/>
  <c r="V4638" i="3" s="1"/>
  <c r="V4676" i="3" s="1"/>
  <c r="V4714" i="3" s="1"/>
  <c r="V4752" i="3" s="1"/>
  <c r="V4790" i="3" s="1"/>
  <c r="V4828" i="3" s="1"/>
  <c r="V4866" i="3" s="1"/>
  <c r="V4904" i="3" s="1"/>
  <c r="V4942" i="3" s="1"/>
  <c r="V4980" i="3" s="1"/>
  <c r="V5018" i="3" s="1"/>
  <c r="V5056" i="3" s="1"/>
  <c r="V5094" i="3" s="1"/>
  <c r="V5132" i="3" s="1"/>
  <c r="V5170" i="3" s="1"/>
  <c r="V5208" i="3" s="1"/>
  <c r="V5246" i="3" s="1"/>
  <c r="V5284" i="3" s="1"/>
  <c r="V5322" i="3" s="1"/>
  <c r="V5360" i="3" s="1"/>
  <c r="V5398" i="3" s="1"/>
  <c r="V5436" i="3" s="1"/>
  <c r="V5474" i="3" s="1"/>
  <c r="V5512" i="3" s="1"/>
  <c r="V5550" i="3" s="1"/>
  <c r="V5588" i="3" s="1"/>
  <c r="V5626" i="3" s="1"/>
  <c r="V5664" i="3" s="1"/>
  <c r="V5702" i="3" s="1"/>
  <c r="V5740" i="3" s="1"/>
  <c r="V5778" i="3" s="1"/>
  <c r="V5816" i="3" s="1"/>
  <c r="V5854" i="3" s="1"/>
  <c r="V5892" i="3" s="1"/>
  <c r="V5930" i="3" s="1"/>
  <c r="V5968" i="3" s="1"/>
  <c r="V6006" i="3" s="1"/>
  <c r="V6044" i="3" s="1"/>
  <c r="V6082" i="3" s="1"/>
  <c r="V6120" i="3" s="1"/>
  <c r="V6158" i="3" s="1"/>
  <c r="V6196" i="3" s="1"/>
  <c r="V6234" i="3" s="1"/>
  <c r="V6272" i="3" s="1"/>
  <c r="V6310" i="3" s="1"/>
  <c r="V6348" i="3" s="1"/>
  <c r="V6386" i="3" s="1"/>
  <c r="V6424" i="3" s="1"/>
  <c r="V6462" i="3" s="1"/>
  <c r="V6500" i="3" s="1"/>
  <c r="V6538" i="3" s="1"/>
  <c r="V6576" i="3" s="1"/>
  <c r="V6614" i="3" s="1"/>
  <c r="V6652" i="3" s="1"/>
  <c r="V6690" i="3" s="1"/>
  <c r="V6728" i="3" s="1"/>
  <c r="V6766" i="3" s="1"/>
  <c r="V6804" i="3" s="1"/>
  <c r="V6842" i="3" s="1"/>
  <c r="V6880" i="3" s="1"/>
  <c r="V6918" i="3" s="1"/>
  <c r="V6956" i="3" s="1"/>
  <c r="V6994" i="3" s="1"/>
  <c r="V7032" i="3" s="1"/>
  <c r="V7070" i="3" s="1"/>
  <c r="V7108" i="3" s="1"/>
  <c r="V7146" i="3" s="1"/>
  <c r="V7184" i="3" s="1"/>
  <c r="V7222" i="3" s="1"/>
  <c r="V7260" i="3" s="1"/>
  <c r="V7298" i="3" s="1"/>
  <c r="V7336" i="3" s="1"/>
  <c r="V7374" i="3" s="1"/>
  <c r="V7412" i="3" s="1"/>
  <c r="V7450" i="3" s="1"/>
  <c r="V7488" i="3" s="1"/>
  <c r="V7526" i="3" s="1"/>
  <c r="V7564" i="3" s="1"/>
  <c r="V7602" i="3" s="1"/>
  <c r="L33" i="3"/>
  <c r="P33" i="5" s="1"/>
  <c r="L32" i="3"/>
  <c r="P32" i="5" s="1"/>
  <c r="L31" i="3"/>
  <c r="P31" i="5" s="1"/>
  <c r="L30" i="3"/>
  <c r="P30" i="5" s="1"/>
  <c r="L29" i="3"/>
  <c r="P29" i="5" s="1"/>
  <c r="L28" i="3"/>
  <c r="P28" i="5" s="1"/>
  <c r="L27" i="3"/>
  <c r="P27" i="5" s="1"/>
  <c r="L26" i="3"/>
  <c r="P26" i="5" s="1"/>
  <c r="L25" i="3"/>
  <c r="P25" i="5" s="1"/>
  <c r="L24" i="3"/>
  <c r="P24" i="5" s="1"/>
  <c r="L23" i="3"/>
  <c r="P23" i="5" s="1"/>
  <c r="L22" i="3"/>
  <c r="P22" i="5" s="1"/>
  <c r="L21" i="3"/>
  <c r="P21" i="5" s="1"/>
  <c r="L20" i="3"/>
  <c r="P20" i="5" s="1"/>
  <c r="A20" i="3"/>
  <c r="A21" i="3" s="1"/>
  <c r="A22" i="3" s="1"/>
  <c r="A23" i="3" s="1"/>
  <c r="A24" i="3" s="1"/>
  <c r="A25" i="3" s="1"/>
  <c r="A26" i="3" s="1"/>
  <c r="A27" i="3" s="1"/>
  <c r="A28" i="3" s="1"/>
  <c r="A29" i="3" s="1"/>
  <c r="A30" i="3" s="1"/>
  <c r="A31" i="3" s="1"/>
  <c r="A32" i="3" s="1"/>
  <c r="A33" i="3" s="1"/>
  <c r="A43" i="3" s="1"/>
  <c r="A44" i="3" s="1"/>
  <c r="A45" i="3" s="1"/>
  <c r="A46" i="3" s="1"/>
  <c r="A47" i="3" s="1"/>
  <c r="A48" i="3" s="1"/>
  <c r="A49" i="3" s="1"/>
  <c r="A50" i="3" s="1"/>
  <c r="A51" i="3" s="1"/>
  <c r="A52" i="3" s="1"/>
  <c r="A53" i="3" s="1"/>
  <c r="A54" i="3" s="1"/>
  <c r="A55" i="3" s="1"/>
  <c r="A56" i="3" s="1"/>
  <c r="A58" i="3" s="1"/>
  <c r="A59" i="3" s="1"/>
  <c r="A60" i="3" s="1"/>
  <c r="A61" i="3" s="1"/>
  <c r="A62" i="3" s="1"/>
  <c r="A63" i="3" s="1"/>
  <c r="A64" i="3" s="1"/>
  <c r="A65" i="3" s="1"/>
  <c r="A66" i="3" s="1"/>
  <c r="A67" i="3" s="1"/>
  <c r="A68" i="3" s="1"/>
  <c r="A69" i="3" s="1"/>
  <c r="A70" i="3" s="1"/>
  <c r="A71" i="3" s="1"/>
  <c r="A81" i="3" s="1"/>
  <c r="A82" i="3" s="1"/>
  <c r="A83" i="3" s="1"/>
  <c r="A84" i="3" s="1"/>
  <c r="A85" i="3" s="1"/>
  <c r="A86" i="3" s="1"/>
  <c r="A87" i="3" s="1"/>
  <c r="A88" i="3" s="1"/>
  <c r="A89" i="3" s="1"/>
  <c r="A90" i="3" s="1"/>
  <c r="A91" i="3" s="1"/>
  <c r="A92" i="3" s="1"/>
  <c r="A93" i="3" s="1"/>
  <c r="A94" i="3" s="1"/>
  <c r="A96" i="3" s="1"/>
  <c r="A97" i="3" s="1"/>
  <c r="A98" i="3" s="1"/>
  <c r="A99" i="3" s="1"/>
  <c r="A100" i="3" s="1"/>
  <c r="A101" i="3" s="1"/>
  <c r="A102" i="3" s="1"/>
  <c r="A103" i="3" s="1"/>
  <c r="A104" i="3" s="1"/>
  <c r="A105" i="3" s="1"/>
  <c r="A106" i="3" s="1"/>
  <c r="A107" i="3" s="1"/>
  <c r="A108" i="3" s="1"/>
  <c r="A109" i="3" s="1"/>
  <c r="A119" i="3" s="1"/>
  <c r="A120" i="3" s="1"/>
  <c r="A121" i="3" s="1"/>
  <c r="A122" i="3" s="1"/>
  <c r="A123" i="3" s="1"/>
  <c r="A124" i="3" s="1"/>
  <c r="A125" i="3" s="1"/>
  <c r="A126" i="3" s="1"/>
  <c r="A127" i="3" s="1"/>
  <c r="A128" i="3" s="1"/>
  <c r="A129" i="3" s="1"/>
  <c r="A130" i="3" s="1"/>
  <c r="A131" i="3" s="1"/>
  <c r="A132" i="3" s="1"/>
  <c r="A134" i="3" s="1"/>
  <c r="A135" i="3" s="1"/>
  <c r="A136" i="3" s="1"/>
  <c r="A137" i="3" s="1"/>
  <c r="A138" i="3" s="1"/>
  <c r="A139" i="3" s="1"/>
  <c r="A140" i="3" s="1"/>
  <c r="A141" i="3" s="1"/>
  <c r="A142" i="3" s="1"/>
  <c r="A143" i="3" s="1"/>
  <c r="A144" i="3" s="1"/>
  <c r="A145" i="3" s="1"/>
  <c r="A146" i="3" s="1"/>
  <c r="A147" i="3" s="1"/>
  <c r="A157" i="3" s="1"/>
  <c r="A158" i="3" s="1"/>
  <c r="A159" i="3" s="1"/>
  <c r="A160" i="3" s="1"/>
  <c r="A161" i="3" s="1"/>
  <c r="A162" i="3" s="1"/>
  <c r="A163" i="3" s="1"/>
  <c r="A164" i="3" s="1"/>
  <c r="A165" i="3" s="1"/>
  <c r="A166" i="3" s="1"/>
  <c r="A167" i="3" s="1"/>
  <c r="A168" i="3" s="1"/>
  <c r="A169" i="3" s="1"/>
  <c r="A170" i="3" s="1"/>
  <c r="A172" i="3" s="1"/>
  <c r="A173" i="3" s="1"/>
  <c r="A174" i="3" s="1"/>
  <c r="A175" i="3" s="1"/>
  <c r="A176" i="3" s="1"/>
  <c r="A177" i="3" s="1"/>
  <c r="A178" i="3" s="1"/>
  <c r="A179" i="3" s="1"/>
  <c r="A180" i="3" s="1"/>
  <c r="A181" i="3" s="1"/>
  <c r="A182" i="3" s="1"/>
  <c r="A183" i="3" s="1"/>
  <c r="A184" i="3" s="1"/>
  <c r="A185" i="3" s="1"/>
  <c r="A195" i="3" s="1"/>
  <c r="A196" i="3" s="1"/>
  <c r="A197" i="3" s="1"/>
  <c r="A198" i="3" s="1"/>
  <c r="A199" i="3" s="1"/>
  <c r="A200" i="3" s="1"/>
  <c r="A201" i="3" s="1"/>
  <c r="A202" i="3" s="1"/>
  <c r="A203" i="3" s="1"/>
  <c r="A204" i="3" s="1"/>
  <c r="A205" i="3" s="1"/>
  <c r="A206" i="3" s="1"/>
  <c r="A207" i="3" s="1"/>
  <c r="A208" i="3" s="1"/>
  <c r="A210" i="3" s="1"/>
  <c r="A211" i="3" s="1"/>
  <c r="A212" i="3" s="1"/>
  <c r="A213" i="3" s="1"/>
  <c r="A214" i="3" s="1"/>
  <c r="A215" i="3" s="1"/>
  <c r="A216" i="3" s="1"/>
  <c r="A217" i="3" s="1"/>
  <c r="A218" i="3" s="1"/>
  <c r="A219" i="3" s="1"/>
  <c r="A220" i="3" s="1"/>
  <c r="A221" i="3" s="1"/>
  <c r="A222" i="3" s="1"/>
  <c r="A223" i="3" s="1"/>
  <c r="A233" i="3" s="1"/>
  <c r="A234" i="3" s="1"/>
  <c r="A235" i="3" s="1"/>
  <c r="A236" i="3" s="1"/>
  <c r="A237" i="3" s="1"/>
  <c r="A238" i="3" s="1"/>
  <c r="A239" i="3" s="1"/>
  <c r="A240" i="3" s="1"/>
  <c r="A241" i="3" s="1"/>
  <c r="A242" i="3" s="1"/>
  <c r="A243" i="3" s="1"/>
  <c r="A244" i="3" s="1"/>
  <c r="A245" i="3" s="1"/>
  <c r="A246" i="3" s="1"/>
  <c r="A248" i="3" s="1"/>
  <c r="A249" i="3" s="1"/>
  <c r="A250" i="3" s="1"/>
  <c r="A251" i="3" s="1"/>
  <c r="A252" i="3" s="1"/>
  <c r="A253" i="3" s="1"/>
  <c r="A254" i="3" s="1"/>
  <c r="A255" i="3" s="1"/>
  <c r="A256" i="3" s="1"/>
  <c r="A257" i="3" s="1"/>
  <c r="A258" i="3" s="1"/>
  <c r="A259" i="3" s="1"/>
  <c r="A260" i="3" s="1"/>
  <c r="A261" i="3" s="1"/>
  <c r="A271" i="3" s="1"/>
  <c r="A272" i="3" s="1"/>
  <c r="A273" i="3" s="1"/>
  <c r="A274" i="3" s="1"/>
  <c r="A275" i="3" s="1"/>
  <c r="A276" i="3" s="1"/>
  <c r="A277" i="3" s="1"/>
  <c r="A278" i="3" s="1"/>
  <c r="A279" i="3" s="1"/>
  <c r="A280" i="3" s="1"/>
  <c r="A281" i="3" s="1"/>
  <c r="A282" i="3" s="1"/>
  <c r="A283" i="3" s="1"/>
  <c r="A284" i="3" s="1"/>
  <c r="A286" i="3" s="1"/>
  <c r="A287" i="3" s="1"/>
  <c r="A288" i="3" s="1"/>
  <c r="A289" i="3" s="1"/>
  <c r="A290" i="3" s="1"/>
  <c r="A291" i="3" s="1"/>
  <c r="A292" i="3" s="1"/>
  <c r="A293" i="3" s="1"/>
  <c r="A294" i="3" s="1"/>
  <c r="A295" i="3" s="1"/>
  <c r="A296" i="3" s="1"/>
  <c r="A297" i="3" s="1"/>
  <c r="A298" i="3" s="1"/>
  <c r="A299" i="3" s="1"/>
  <c r="A309" i="3" s="1"/>
  <c r="A310" i="3" s="1"/>
  <c r="A311" i="3" s="1"/>
  <c r="A312" i="3" s="1"/>
  <c r="A313" i="3" s="1"/>
  <c r="A314" i="3" s="1"/>
  <c r="A315" i="3" s="1"/>
  <c r="A316" i="3" s="1"/>
  <c r="A317" i="3" s="1"/>
  <c r="A318" i="3" s="1"/>
  <c r="A319" i="3" s="1"/>
  <c r="A320" i="3" s="1"/>
  <c r="A321" i="3" s="1"/>
  <c r="A322" i="3" s="1"/>
  <c r="A324" i="3" s="1"/>
  <c r="A325" i="3" s="1"/>
  <c r="A326" i="3" s="1"/>
  <c r="A327" i="3" s="1"/>
  <c r="A328" i="3" s="1"/>
  <c r="A329" i="3" s="1"/>
  <c r="A330" i="3" s="1"/>
  <c r="A331" i="3" s="1"/>
  <c r="A332" i="3" s="1"/>
  <c r="A333" i="3" s="1"/>
  <c r="A334" i="3" s="1"/>
  <c r="A335" i="3" s="1"/>
  <c r="A336" i="3" s="1"/>
  <c r="A337" i="3" s="1"/>
  <c r="A347" i="3" s="1"/>
  <c r="A348" i="3" s="1"/>
  <c r="A349" i="3" s="1"/>
  <c r="A350" i="3" s="1"/>
  <c r="A351" i="3" s="1"/>
  <c r="A352" i="3" s="1"/>
  <c r="A353" i="3" s="1"/>
  <c r="A354" i="3" s="1"/>
  <c r="A355" i="3" s="1"/>
  <c r="A356" i="3" s="1"/>
  <c r="A357" i="3" s="1"/>
  <c r="A358" i="3" s="1"/>
  <c r="A359" i="3" s="1"/>
  <c r="A360" i="3" s="1"/>
  <c r="A362" i="3" s="1"/>
  <c r="A363" i="3" s="1"/>
  <c r="A364" i="3" s="1"/>
  <c r="A365" i="3" s="1"/>
  <c r="A366" i="3" s="1"/>
  <c r="A367" i="3" s="1"/>
  <c r="A368" i="3" s="1"/>
  <c r="A369" i="3" s="1"/>
  <c r="A370" i="3" s="1"/>
  <c r="A371" i="3" s="1"/>
  <c r="A372" i="3" s="1"/>
  <c r="A373" i="3" s="1"/>
  <c r="A374" i="3" s="1"/>
  <c r="A375" i="3" s="1"/>
  <c r="A385" i="3" s="1"/>
  <c r="A386" i="3" s="1"/>
  <c r="A387" i="3" s="1"/>
  <c r="A388" i="3" s="1"/>
  <c r="A389" i="3" s="1"/>
  <c r="A390" i="3" s="1"/>
  <c r="A391" i="3" s="1"/>
  <c r="A392" i="3" s="1"/>
  <c r="A393" i="3" s="1"/>
  <c r="A394" i="3" s="1"/>
  <c r="A395" i="3" s="1"/>
  <c r="A396" i="3" s="1"/>
  <c r="A397" i="3" s="1"/>
  <c r="A398" i="3" s="1"/>
  <c r="A400" i="3" s="1"/>
  <c r="A401" i="3" s="1"/>
  <c r="A402" i="3" s="1"/>
  <c r="A403" i="3" s="1"/>
  <c r="A404" i="3" s="1"/>
  <c r="A405" i="3" s="1"/>
  <c r="A406" i="3" s="1"/>
  <c r="A407" i="3" s="1"/>
  <c r="A408" i="3" s="1"/>
  <c r="A409" i="3" s="1"/>
  <c r="A410" i="3" s="1"/>
  <c r="A411" i="3" s="1"/>
  <c r="A412" i="3" s="1"/>
  <c r="A413" i="3" s="1"/>
  <c r="A423" i="3" s="1"/>
  <c r="A424" i="3" s="1"/>
  <c r="A425" i="3" s="1"/>
  <c r="A426" i="3" s="1"/>
  <c r="A427" i="3" s="1"/>
  <c r="A428" i="3" s="1"/>
  <c r="A429" i="3" s="1"/>
  <c r="A430" i="3" s="1"/>
  <c r="A431" i="3" s="1"/>
  <c r="A432" i="3" s="1"/>
  <c r="A433" i="3" s="1"/>
  <c r="A434" i="3" s="1"/>
  <c r="A435" i="3" s="1"/>
  <c r="A436" i="3" s="1"/>
  <c r="A438" i="3" s="1"/>
  <c r="A439" i="3" s="1"/>
  <c r="A440" i="3" s="1"/>
  <c r="A441" i="3" s="1"/>
  <c r="A442" i="3" s="1"/>
  <c r="A443" i="3" s="1"/>
  <c r="A444" i="3" s="1"/>
  <c r="A445" i="3" s="1"/>
  <c r="A446" i="3" s="1"/>
  <c r="A447" i="3" s="1"/>
  <c r="A448" i="3" s="1"/>
  <c r="A449" i="3" s="1"/>
  <c r="A450" i="3" s="1"/>
  <c r="A451" i="3" s="1"/>
  <c r="A461" i="3" s="1"/>
  <c r="A462" i="3" s="1"/>
  <c r="A463" i="3" s="1"/>
  <c r="A464" i="3" s="1"/>
  <c r="A465" i="3" s="1"/>
  <c r="A466" i="3" s="1"/>
  <c r="A467" i="3" s="1"/>
  <c r="A468" i="3" s="1"/>
  <c r="A469" i="3" s="1"/>
  <c r="A470" i="3" s="1"/>
  <c r="A471" i="3" s="1"/>
  <c r="A472" i="3" s="1"/>
  <c r="A473" i="3" s="1"/>
  <c r="A474" i="3" s="1"/>
  <c r="A476" i="3" s="1"/>
  <c r="A477" i="3" s="1"/>
  <c r="A478" i="3" s="1"/>
  <c r="A479" i="3" s="1"/>
  <c r="A480" i="3" s="1"/>
  <c r="A481" i="3" s="1"/>
  <c r="A482" i="3" s="1"/>
  <c r="A483" i="3" s="1"/>
  <c r="A484" i="3" s="1"/>
  <c r="A485" i="3" s="1"/>
  <c r="A486" i="3" s="1"/>
  <c r="A487" i="3" s="1"/>
  <c r="A488" i="3" s="1"/>
  <c r="A489" i="3" s="1"/>
  <c r="A499" i="3" s="1"/>
  <c r="A500" i="3" s="1"/>
  <c r="A501" i="3" s="1"/>
  <c r="A502" i="3" s="1"/>
  <c r="A503" i="3" s="1"/>
  <c r="A504" i="3" s="1"/>
  <c r="A505" i="3" s="1"/>
  <c r="A506" i="3" s="1"/>
  <c r="A507" i="3" s="1"/>
  <c r="A508" i="3" s="1"/>
  <c r="A509" i="3" s="1"/>
  <c r="A510" i="3" s="1"/>
  <c r="A511" i="3" s="1"/>
  <c r="A512" i="3" s="1"/>
  <c r="A514" i="3" s="1"/>
  <c r="A515" i="3" s="1"/>
  <c r="A516" i="3" s="1"/>
  <c r="A517" i="3" s="1"/>
  <c r="A518" i="3" s="1"/>
  <c r="A519" i="3" s="1"/>
  <c r="A520" i="3" s="1"/>
  <c r="A521" i="3" s="1"/>
  <c r="A522" i="3" s="1"/>
  <c r="A523" i="3" s="1"/>
  <c r="A524" i="3" s="1"/>
  <c r="A525" i="3" s="1"/>
  <c r="A526" i="3" s="1"/>
  <c r="A527" i="3" s="1"/>
  <c r="A537" i="3" s="1"/>
  <c r="A538" i="3" s="1"/>
  <c r="A539" i="3" s="1"/>
  <c r="A540" i="3" s="1"/>
  <c r="A541" i="3" s="1"/>
  <c r="A542" i="3" s="1"/>
  <c r="A543" i="3" s="1"/>
  <c r="A544" i="3" s="1"/>
  <c r="A545" i="3" s="1"/>
  <c r="A546" i="3" s="1"/>
  <c r="A547" i="3" s="1"/>
  <c r="A548" i="3" s="1"/>
  <c r="A549" i="3" s="1"/>
  <c r="A550" i="3" s="1"/>
  <c r="A552" i="3" s="1"/>
  <c r="A553" i="3" s="1"/>
  <c r="A554" i="3" s="1"/>
  <c r="A555" i="3" s="1"/>
  <c r="A556" i="3" s="1"/>
  <c r="A557" i="3" s="1"/>
  <c r="A558" i="3" s="1"/>
  <c r="A559" i="3" s="1"/>
  <c r="A560" i="3" s="1"/>
  <c r="A561" i="3" s="1"/>
  <c r="A562" i="3" s="1"/>
  <c r="A563" i="3" s="1"/>
  <c r="A564" i="3" s="1"/>
  <c r="A565" i="3" s="1"/>
  <c r="A575" i="3" s="1"/>
  <c r="A576" i="3" s="1"/>
  <c r="A577" i="3" s="1"/>
  <c r="A578" i="3" s="1"/>
  <c r="A579" i="3" s="1"/>
  <c r="A580" i="3" s="1"/>
  <c r="A581" i="3" s="1"/>
  <c r="A582" i="3" s="1"/>
  <c r="A583" i="3" s="1"/>
  <c r="A584" i="3" s="1"/>
  <c r="A585" i="3" s="1"/>
  <c r="A586" i="3" s="1"/>
  <c r="A587" i="3" s="1"/>
  <c r="A588" i="3" s="1"/>
  <c r="A590" i="3" s="1"/>
  <c r="A591" i="3" s="1"/>
  <c r="A592" i="3" s="1"/>
  <c r="A593" i="3" s="1"/>
  <c r="A594" i="3" s="1"/>
  <c r="A595" i="3" s="1"/>
  <c r="A596" i="3" s="1"/>
  <c r="A597" i="3" s="1"/>
  <c r="A598" i="3" s="1"/>
  <c r="A599" i="3" s="1"/>
  <c r="A600" i="3" s="1"/>
  <c r="A601" i="3" s="1"/>
  <c r="A602" i="3" s="1"/>
  <c r="A603" i="3" s="1"/>
  <c r="A613" i="3" s="1"/>
  <c r="A614" i="3" s="1"/>
  <c r="A615" i="3" s="1"/>
  <c r="A616" i="3" s="1"/>
  <c r="A617" i="3" s="1"/>
  <c r="A618" i="3" s="1"/>
  <c r="A619" i="3" s="1"/>
  <c r="A620" i="3" s="1"/>
  <c r="A621" i="3" s="1"/>
  <c r="A622" i="3" s="1"/>
  <c r="A623" i="3" s="1"/>
  <c r="A624" i="3" s="1"/>
  <c r="A625" i="3" s="1"/>
  <c r="A626" i="3" s="1"/>
  <c r="A628" i="3" s="1"/>
  <c r="A629" i="3" s="1"/>
  <c r="A630" i="3" s="1"/>
  <c r="A631" i="3" s="1"/>
  <c r="A632" i="3" s="1"/>
  <c r="A633" i="3" s="1"/>
  <c r="A634" i="3" s="1"/>
  <c r="A635" i="3" s="1"/>
  <c r="A636" i="3" s="1"/>
  <c r="A637" i="3" s="1"/>
  <c r="A638" i="3" s="1"/>
  <c r="A639" i="3" s="1"/>
  <c r="A640" i="3" s="1"/>
  <c r="A641" i="3" s="1"/>
  <c r="A651" i="3" s="1"/>
  <c r="A652" i="3" s="1"/>
  <c r="A653" i="3" s="1"/>
  <c r="A654" i="3" s="1"/>
  <c r="A655" i="3" s="1"/>
  <c r="A656" i="3" s="1"/>
  <c r="A657" i="3" s="1"/>
  <c r="A658" i="3" s="1"/>
  <c r="A659" i="3" s="1"/>
  <c r="A660" i="3" s="1"/>
  <c r="A661" i="3" s="1"/>
  <c r="A662" i="3" s="1"/>
  <c r="A663" i="3" s="1"/>
  <c r="A664" i="3" s="1"/>
  <c r="A666" i="3" s="1"/>
  <c r="A667" i="3" s="1"/>
  <c r="A668" i="3" s="1"/>
  <c r="A669" i="3" s="1"/>
  <c r="A670" i="3" s="1"/>
  <c r="A671" i="3" s="1"/>
  <c r="A672" i="3" s="1"/>
  <c r="A673" i="3" s="1"/>
  <c r="A674" i="3" s="1"/>
  <c r="A675" i="3" s="1"/>
  <c r="A676" i="3" s="1"/>
  <c r="A677" i="3" s="1"/>
  <c r="A678" i="3" s="1"/>
  <c r="A679" i="3" s="1"/>
  <c r="A689" i="3" s="1"/>
  <c r="A690" i="3" s="1"/>
  <c r="A691" i="3" s="1"/>
  <c r="A692" i="3" s="1"/>
  <c r="A693" i="3" s="1"/>
  <c r="A694" i="3" s="1"/>
  <c r="A695" i="3" s="1"/>
  <c r="A696" i="3" s="1"/>
  <c r="A697" i="3" s="1"/>
  <c r="A698" i="3" s="1"/>
  <c r="A699" i="3" s="1"/>
  <c r="A700" i="3" s="1"/>
  <c r="A701" i="3" s="1"/>
  <c r="A702" i="3" s="1"/>
  <c r="A704" i="3" s="1"/>
  <c r="A705" i="3" s="1"/>
  <c r="A706" i="3" s="1"/>
  <c r="A707" i="3" s="1"/>
  <c r="A708" i="3" s="1"/>
  <c r="A709" i="3" s="1"/>
  <c r="A710" i="3" s="1"/>
  <c r="A711" i="3" s="1"/>
  <c r="A712" i="3" s="1"/>
  <c r="A713" i="3" s="1"/>
  <c r="A714" i="3" s="1"/>
  <c r="A715" i="3" s="1"/>
  <c r="A716" i="3" s="1"/>
  <c r="A717" i="3" s="1"/>
  <c r="A727" i="3" s="1"/>
  <c r="A728" i="3" s="1"/>
  <c r="A729" i="3" s="1"/>
  <c r="A730" i="3" s="1"/>
  <c r="A731" i="3" s="1"/>
  <c r="A732" i="3" s="1"/>
  <c r="A733" i="3" s="1"/>
  <c r="A734" i="3" s="1"/>
  <c r="A735" i="3" s="1"/>
  <c r="A736" i="3" s="1"/>
  <c r="A737" i="3" s="1"/>
  <c r="A738" i="3" s="1"/>
  <c r="A739" i="3" s="1"/>
  <c r="A740" i="3" s="1"/>
  <c r="A742" i="3" s="1"/>
  <c r="A743" i="3" s="1"/>
  <c r="A744" i="3" s="1"/>
  <c r="A745" i="3" s="1"/>
  <c r="A746" i="3" s="1"/>
  <c r="A747" i="3" s="1"/>
  <c r="A748" i="3" s="1"/>
  <c r="A749" i="3" s="1"/>
  <c r="A750" i="3" s="1"/>
  <c r="A751" i="3" s="1"/>
  <c r="A752" i="3" s="1"/>
  <c r="A753" i="3" s="1"/>
  <c r="A754" i="3" s="1"/>
  <c r="A755" i="3" s="1"/>
  <c r="A765" i="3" s="1"/>
  <c r="A766" i="3" s="1"/>
  <c r="A767" i="3" s="1"/>
  <c r="A768" i="3" s="1"/>
  <c r="A769" i="3" s="1"/>
  <c r="A770" i="3" s="1"/>
  <c r="A771" i="3" s="1"/>
  <c r="A772" i="3" s="1"/>
  <c r="A773" i="3" s="1"/>
  <c r="A774" i="3" s="1"/>
  <c r="A775" i="3" s="1"/>
  <c r="A776" i="3" s="1"/>
  <c r="A777" i="3" s="1"/>
  <c r="A778" i="3" s="1"/>
  <c r="A780" i="3" s="1"/>
  <c r="A781" i="3" s="1"/>
  <c r="A782" i="3" s="1"/>
  <c r="A783" i="3" s="1"/>
  <c r="A784" i="3" s="1"/>
  <c r="A785" i="3" s="1"/>
  <c r="A786" i="3" s="1"/>
  <c r="A787" i="3" s="1"/>
  <c r="A788" i="3" s="1"/>
  <c r="A789" i="3" s="1"/>
  <c r="A790" i="3" s="1"/>
  <c r="A791" i="3" s="1"/>
  <c r="A792" i="3" s="1"/>
  <c r="A793" i="3" s="1"/>
  <c r="A803" i="3" s="1"/>
  <c r="A804" i="3" s="1"/>
  <c r="A805" i="3" s="1"/>
  <c r="A806" i="3" s="1"/>
  <c r="A807" i="3" s="1"/>
  <c r="A808" i="3" s="1"/>
  <c r="A809" i="3" s="1"/>
  <c r="A810" i="3" s="1"/>
  <c r="A811" i="3" s="1"/>
  <c r="A812" i="3" s="1"/>
  <c r="A813" i="3" s="1"/>
  <c r="A814" i="3" s="1"/>
  <c r="A815" i="3" s="1"/>
  <c r="A816" i="3" s="1"/>
  <c r="A818" i="3" s="1"/>
  <c r="A819" i="3" s="1"/>
  <c r="A820" i="3" s="1"/>
  <c r="A821" i="3" s="1"/>
  <c r="A822" i="3" s="1"/>
  <c r="A823" i="3" s="1"/>
  <c r="A824" i="3" s="1"/>
  <c r="A825" i="3" s="1"/>
  <c r="A826" i="3" s="1"/>
  <c r="A827" i="3" s="1"/>
  <c r="A828" i="3" s="1"/>
  <c r="A829" i="3" s="1"/>
  <c r="A830" i="3" s="1"/>
  <c r="A831" i="3" s="1"/>
  <c r="A841" i="3" s="1"/>
  <c r="A842" i="3" s="1"/>
  <c r="A843" i="3" s="1"/>
  <c r="A844" i="3" s="1"/>
  <c r="A845" i="3" s="1"/>
  <c r="A846" i="3" s="1"/>
  <c r="A847" i="3" s="1"/>
  <c r="A848" i="3" s="1"/>
  <c r="A849" i="3" s="1"/>
  <c r="A850" i="3" s="1"/>
  <c r="A851" i="3" s="1"/>
  <c r="A852" i="3" s="1"/>
  <c r="A853" i="3" s="1"/>
  <c r="A854" i="3" s="1"/>
  <c r="A856" i="3" s="1"/>
  <c r="A857" i="3" s="1"/>
  <c r="A858" i="3" s="1"/>
  <c r="A859" i="3" s="1"/>
  <c r="A860" i="3" s="1"/>
  <c r="A861" i="3" s="1"/>
  <c r="A862" i="3" s="1"/>
  <c r="A863" i="3" s="1"/>
  <c r="A864" i="3" s="1"/>
  <c r="A865" i="3" s="1"/>
  <c r="A866" i="3" s="1"/>
  <c r="A867" i="3" s="1"/>
  <c r="A868" i="3" s="1"/>
  <c r="A869" i="3" s="1"/>
  <c r="A879" i="3" s="1"/>
  <c r="A880" i="3" s="1"/>
  <c r="A881" i="3" s="1"/>
  <c r="A882" i="3" s="1"/>
  <c r="A883" i="3" s="1"/>
  <c r="A884" i="3" s="1"/>
  <c r="A885" i="3" s="1"/>
  <c r="A886" i="3" s="1"/>
  <c r="A887" i="3" s="1"/>
  <c r="A888" i="3" s="1"/>
  <c r="A889" i="3" s="1"/>
  <c r="A890" i="3" s="1"/>
  <c r="A891" i="3" s="1"/>
  <c r="A892" i="3" s="1"/>
  <c r="A894" i="3" s="1"/>
  <c r="A895" i="3" s="1"/>
  <c r="A896" i="3" s="1"/>
  <c r="A897" i="3" s="1"/>
  <c r="A898" i="3" s="1"/>
  <c r="A899" i="3" s="1"/>
  <c r="A900" i="3" s="1"/>
  <c r="A901" i="3" s="1"/>
  <c r="A902" i="3" s="1"/>
  <c r="A903" i="3" s="1"/>
  <c r="A904" i="3" s="1"/>
  <c r="A905" i="3" s="1"/>
  <c r="A906" i="3" s="1"/>
  <c r="A907" i="3" s="1"/>
  <c r="A917" i="3" s="1"/>
  <c r="A918" i="3" s="1"/>
  <c r="A919" i="3" s="1"/>
  <c r="A920" i="3" s="1"/>
  <c r="A921" i="3" s="1"/>
  <c r="A922" i="3" s="1"/>
  <c r="A923" i="3" s="1"/>
  <c r="A924" i="3" s="1"/>
  <c r="A925" i="3" s="1"/>
  <c r="A926" i="3" s="1"/>
  <c r="A927" i="3" s="1"/>
  <c r="A928" i="3" s="1"/>
  <c r="A929" i="3" s="1"/>
  <c r="A930" i="3" s="1"/>
  <c r="A932" i="3" s="1"/>
  <c r="A933" i="3" s="1"/>
  <c r="A934" i="3" s="1"/>
  <c r="A935" i="3" s="1"/>
  <c r="A936" i="3" s="1"/>
  <c r="A937" i="3" s="1"/>
  <c r="A938" i="3" s="1"/>
  <c r="A939" i="3" s="1"/>
  <c r="A940" i="3" s="1"/>
  <c r="A941" i="3" s="1"/>
  <c r="A942" i="3" s="1"/>
  <c r="A943" i="3" s="1"/>
  <c r="A944" i="3" s="1"/>
  <c r="A945" i="3" s="1"/>
  <c r="A955" i="3" s="1"/>
  <c r="A956" i="3" s="1"/>
  <c r="A957" i="3" s="1"/>
  <c r="A958" i="3" s="1"/>
  <c r="A959" i="3" s="1"/>
  <c r="A960" i="3" s="1"/>
  <c r="A961" i="3" s="1"/>
  <c r="A962" i="3" s="1"/>
  <c r="A963" i="3" s="1"/>
  <c r="A964" i="3" s="1"/>
  <c r="A965" i="3" s="1"/>
  <c r="A966" i="3" s="1"/>
  <c r="A967" i="3" s="1"/>
  <c r="A968" i="3" s="1"/>
  <c r="A970" i="3" s="1"/>
  <c r="A971" i="3" s="1"/>
  <c r="A972" i="3" s="1"/>
  <c r="A973" i="3" s="1"/>
  <c r="A974" i="3" s="1"/>
  <c r="A975" i="3" s="1"/>
  <c r="A976" i="3" s="1"/>
  <c r="A977" i="3" s="1"/>
  <c r="A978" i="3" s="1"/>
  <c r="A979" i="3" s="1"/>
  <c r="A980" i="3" s="1"/>
  <c r="A981" i="3" s="1"/>
  <c r="A982" i="3" s="1"/>
  <c r="A983" i="3" s="1"/>
  <c r="A993" i="3" s="1"/>
  <c r="A994" i="3" s="1"/>
  <c r="A995" i="3" s="1"/>
  <c r="A996" i="3" s="1"/>
  <c r="A997" i="3" s="1"/>
  <c r="A998" i="3" s="1"/>
  <c r="A999" i="3" s="1"/>
  <c r="A1000" i="3" s="1"/>
  <c r="A1001" i="3" s="1"/>
  <c r="A1002" i="3" s="1"/>
  <c r="A1003" i="3" s="1"/>
  <c r="A1004" i="3" s="1"/>
  <c r="A1005" i="3" s="1"/>
  <c r="A1006" i="3" s="1"/>
  <c r="A1008" i="3" s="1"/>
  <c r="A1009" i="3" s="1"/>
  <c r="A1010" i="3" s="1"/>
  <c r="A1011" i="3" s="1"/>
  <c r="A1012" i="3" s="1"/>
  <c r="A1013" i="3" s="1"/>
  <c r="A1014" i="3" s="1"/>
  <c r="A1015" i="3" s="1"/>
  <c r="A1016" i="3" s="1"/>
  <c r="A1017" i="3" s="1"/>
  <c r="A1018" i="3" s="1"/>
  <c r="A1019" i="3" s="1"/>
  <c r="A1020" i="3" s="1"/>
  <c r="A1021" i="3" s="1"/>
  <c r="A1031" i="3" s="1"/>
  <c r="A1032" i="3" s="1"/>
  <c r="A1033" i="3" s="1"/>
  <c r="A1034" i="3" s="1"/>
  <c r="A1035" i="3" s="1"/>
  <c r="A1036" i="3" s="1"/>
  <c r="A1037" i="3" s="1"/>
  <c r="A1038" i="3" s="1"/>
  <c r="A1039" i="3" s="1"/>
  <c r="A1040" i="3" s="1"/>
  <c r="A1041" i="3" s="1"/>
  <c r="A1042" i="3" s="1"/>
  <c r="A1043" i="3" s="1"/>
  <c r="A1044" i="3" s="1"/>
  <c r="A1046" i="3" s="1"/>
  <c r="A1047" i="3" s="1"/>
  <c r="A1048" i="3" s="1"/>
  <c r="A1049" i="3" s="1"/>
  <c r="A1050" i="3" s="1"/>
  <c r="A1051" i="3" s="1"/>
  <c r="A1052" i="3" s="1"/>
  <c r="A1053" i="3" s="1"/>
  <c r="A1054" i="3" s="1"/>
  <c r="A1055" i="3" s="1"/>
  <c r="A1056" i="3" s="1"/>
  <c r="A1057" i="3" s="1"/>
  <c r="A1058" i="3" s="1"/>
  <c r="A1059" i="3" s="1"/>
  <c r="A1069" i="3" s="1"/>
  <c r="A1070" i="3" s="1"/>
  <c r="A1071" i="3" s="1"/>
  <c r="A1072" i="3" s="1"/>
  <c r="A1073" i="3" s="1"/>
  <c r="A1074" i="3" s="1"/>
  <c r="A1075" i="3" s="1"/>
  <c r="A1076" i="3" s="1"/>
  <c r="A1077" i="3" s="1"/>
  <c r="A1078" i="3" s="1"/>
  <c r="A1079" i="3" s="1"/>
  <c r="A1080" i="3" s="1"/>
  <c r="A1081" i="3" s="1"/>
  <c r="A1082" i="3" s="1"/>
  <c r="A1084" i="3" s="1"/>
  <c r="A1085" i="3" s="1"/>
  <c r="A1086" i="3" s="1"/>
  <c r="A1087" i="3" s="1"/>
  <c r="A1088" i="3" s="1"/>
  <c r="A1089" i="3" s="1"/>
  <c r="A1090" i="3" s="1"/>
  <c r="A1091" i="3" s="1"/>
  <c r="A1092" i="3" s="1"/>
  <c r="A1093" i="3" s="1"/>
  <c r="A1094" i="3" s="1"/>
  <c r="A1095" i="3" s="1"/>
  <c r="A1096" i="3" s="1"/>
  <c r="A1097" i="3" s="1"/>
  <c r="A1107" i="3" s="1"/>
  <c r="A1108" i="3" s="1"/>
  <c r="A1109" i="3" s="1"/>
  <c r="A1110" i="3" s="1"/>
  <c r="A1111" i="3" s="1"/>
  <c r="A1112" i="3" s="1"/>
  <c r="A1113" i="3" s="1"/>
  <c r="A1114" i="3" s="1"/>
  <c r="A1115" i="3" s="1"/>
  <c r="A1116" i="3" s="1"/>
  <c r="A1117" i="3" s="1"/>
  <c r="A1118" i="3" s="1"/>
  <c r="A1119" i="3" s="1"/>
  <c r="A1120" i="3" s="1"/>
  <c r="A1122" i="3" s="1"/>
  <c r="A1123" i="3" s="1"/>
  <c r="A1124" i="3" s="1"/>
  <c r="A1125" i="3" s="1"/>
  <c r="A1126" i="3" s="1"/>
  <c r="A1127" i="3" s="1"/>
  <c r="A1128" i="3" s="1"/>
  <c r="A1129" i="3" s="1"/>
  <c r="A1130" i="3" s="1"/>
  <c r="A1131" i="3" s="1"/>
  <c r="A1132" i="3" s="1"/>
  <c r="A1133" i="3" s="1"/>
  <c r="A1134" i="3" s="1"/>
  <c r="A1135" i="3" s="1"/>
  <c r="A1145" i="3" s="1"/>
  <c r="A1146" i="3" s="1"/>
  <c r="A1147" i="3" s="1"/>
  <c r="A1148" i="3" s="1"/>
  <c r="A1149" i="3" s="1"/>
  <c r="A1150" i="3" s="1"/>
  <c r="A1151" i="3" s="1"/>
  <c r="A1152" i="3" s="1"/>
  <c r="A1153" i="3" s="1"/>
  <c r="A1154" i="3" s="1"/>
  <c r="A1155" i="3" s="1"/>
  <c r="A1156" i="3" s="1"/>
  <c r="A1157" i="3" s="1"/>
  <c r="A1158" i="3" s="1"/>
  <c r="A1160" i="3" s="1"/>
  <c r="A1161" i="3" s="1"/>
  <c r="A1162" i="3" s="1"/>
  <c r="A1163" i="3" s="1"/>
  <c r="A1164" i="3" s="1"/>
  <c r="A1165" i="3" s="1"/>
  <c r="A1166" i="3" s="1"/>
  <c r="A1167" i="3" s="1"/>
  <c r="A1168" i="3" s="1"/>
  <c r="A1169" i="3" s="1"/>
  <c r="A1170" i="3" s="1"/>
  <c r="A1171" i="3" s="1"/>
  <c r="A1172" i="3" s="1"/>
  <c r="A1173" i="3" s="1"/>
  <c r="A1183" i="3" s="1"/>
  <c r="A1184" i="3" s="1"/>
  <c r="A1185" i="3" s="1"/>
  <c r="A1186" i="3" s="1"/>
  <c r="A1187" i="3" s="1"/>
  <c r="A1188" i="3" s="1"/>
  <c r="A1189" i="3" s="1"/>
  <c r="A1190" i="3" s="1"/>
  <c r="A1191" i="3" s="1"/>
  <c r="A1192" i="3" s="1"/>
  <c r="A1193" i="3" s="1"/>
  <c r="A1194" i="3" s="1"/>
  <c r="A1195" i="3" s="1"/>
  <c r="A1196" i="3" s="1"/>
  <c r="A1198" i="3" s="1"/>
  <c r="A1199" i="3" s="1"/>
  <c r="A1200" i="3" s="1"/>
  <c r="A1201" i="3" s="1"/>
  <c r="A1202" i="3" s="1"/>
  <c r="A1203" i="3" s="1"/>
  <c r="A1204" i="3" s="1"/>
  <c r="A1205" i="3" s="1"/>
  <c r="A1206" i="3" s="1"/>
  <c r="A1207" i="3" s="1"/>
  <c r="A1208" i="3" s="1"/>
  <c r="A1209" i="3" s="1"/>
  <c r="A1210" i="3" s="1"/>
  <c r="A1211" i="3" s="1"/>
  <c r="A1221" i="3" s="1"/>
  <c r="A1222" i="3" s="1"/>
  <c r="A1223" i="3" s="1"/>
  <c r="A1224" i="3" s="1"/>
  <c r="A1225" i="3" s="1"/>
  <c r="A1226" i="3" s="1"/>
  <c r="A1227" i="3" s="1"/>
  <c r="A1228" i="3" s="1"/>
  <c r="A1229" i="3" s="1"/>
  <c r="A1230" i="3" s="1"/>
  <c r="A1231" i="3" s="1"/>
  <c r="A1232" i="3" s="1"/>
  <c r="A1233" i="3" s="1"/>
  <c r="A1234" i="3" s="1"/>
  <c r="A1236" i="3" s="1"/>
  <c r="A1237" i="3" s="1"/>
  <c r="A1238" i="3" s="1"/>
  <c r="A1239" i="3" s="1"/>
  <c r="A1240" i="3" s="1"/>
  <c r="A1241" i="3" s="1"/>
  <c r="A1242" i="3" s="1"/>
  <c r="A1243" i="3" s="1"/>
  <c r="A1244" i="3" s="1"/>
  <c r="A1245" i="3" s="1"/>
  <c r="A1246" i="3" s="1"/>
  <c r="A1247" i="3" s="1"/>
  <c r="A1248" i="3" s="1"/>
  <c r="A1249" i="3" s="1"/>
  <c r="A1259" i="3" s="1"/>
  <c r="A1260" i="3" s="1"/>
  <c r="A1261" i="3" s="1"/>
  <c r="A1262" i="3" s="1"/>
  <c r="A1263" i="3" s="1"/>
  <c r="A1264" i="3" s="1"/>
  <c r="A1265" i="3" s="1"/>
  <c r="A1266" i="3" s="1"/>
  <c r="A1267" i="3" s="1"/>
  <c r="A1268" i="3" s="1"/>
  <c r="A1269" i="3" s="1"/>
  <c r="A1270" i="3" s="1"/>
  <c r="A1271" i="3" s="1"/>
  <c r="A1272" i="3" s="1"/>
  <c r="A1274" i="3" s="1"/>
  <c r="A1275" i="3" s="1"/>
  <c r="A1276" i="3" s="1"/>
  <c r="A1277" i="3" s="1"/>
  <c r="A1278" i="3" s="1"/>
  <c r="A1279" i="3" s="1"/>
  <c r="A1280" i="3" s="1"/>
  <c r="A1281" i="3" s="1"/>
  <c r="A1282" i="3" s="1"/>
  <c r="A1283" i="3" s="1"/>
  <c r="A1284" i="3" s="1"/>
  <c r="A1285" i="3" s="1"/>
  <c r="A1286" i="3" s="1"/>
  <c r="A1287" i="3" s="1"/>
  <c r="A1297" i="3" s="1"/>
  <c r="A1298" i="3" s="1"/>
  <c r="A1299" i="3" s="1"/>
  <c r="A1300" i="3" s="1"/>
  <c r="A1301" i="3" s="1"/>
  <c r="A1302" i="3" s="1"/>
  <c r="A1303" i="3" s="1"/>
  <c r="A1304" i="3" s="1"/>
  <c r="A1305" i="3" s="1"/>
  <c r="A1306" i="3" s="1"/>
  <c r="A1307" i="3" s="1"/>
  <c r="A1308" i="3" s="1"/>
  <c r="A1309" i="3" s="1"/>
  <c r="A1310" i="3" s="1"/>
  <c r="A1312" i="3" s="1"/>
  <c r="A1313" i="3" s="1"/>
  <c r="A1314" i="3" s="1"/>
  <c r="A1315" i="3" s="1"/>
  <c r="A1316" i="3" s="1"/>
  <c r="A1317" i="3" s="1"/>
  <c r="A1318" i="3" s="1"/>
  <c r="A1319" i="3" s="1"/>
  <c r="A1320" i="3" s="1"/>
  <c r="A1321" i="3" s="1"/>
  <c r="A1322" i="3" s="1"/>
  <c r="A1323" i="3" s="1"/>
  <c r="A1324" i="3" s="1"/>
  <c r="A1325" i="3" s="1"/>
  <c r="A1335" i="3" s="1"/>
  <c r="A1336" i="3" s="1"/>
  <c r="A1337" i="3" s="1"/>
  <c r="A1338" i="3" s="1"/>
  <c r="A1339" i="3" s="1"/>
  <c r="A1340" i="3" s="1"/>
  <c r="A1341" i="3" s="1"/>
  <c r="A1342" i="3" s="1"/>
  <c r="A1343" i="3" s="1"/>
  <c r="A1344" i="3" s="1"/>
  <c r="A1345" i="3" s="1"/>
  <c r="A1346" i="3" s="1"/>
  <c r="A1347" i="3" s="1"/>
  <c r="A1348" i="3" s="1"/>
  <c r="A1350" i="3" s="1"/>
  <c r="A1351" i="3" s="1"/>
  <c r="A1352" i="3" s="1"/>
  <c r="A1353" i="3" s="1"/>
  <c r="A1354" i="3" s="1"/>
  <c r="A1355" i="3" s="1"/>
  <c r="A1356" i="3" s="1"/>
  <c r="A1357" i="3" s="1"/>
  <c r="A1358" i="3" s="1"/>
  <c r="A1359" i="3" s="1"/>
  <c r="A1360" i="3" s="1"/>
  <c r="A1361" i="3" s="1"/>
  <c r="A1362" i="3" s="1"/>
  <c r="A1363" i="3" s="1"/>
  <c r="A1373" i="3" s="1"/>
  <c r="A1374" i="3" s="1"/>
  <c r="A1375" i="3" s="1"/>
  <c r="A1376" i="3" s="1"/>
  <c r="A1377" i="3" s="1"/>
  <c r="A1378" i="3" s="1"/>
  <c r="A1379" i="3" s="1"/>
  <c r="A1380" i="3" s="1"/>
  <c r="A1381" i="3" s="1"/>
  <c r="A1382" i="3" s="1"/>
  <c r="A1383" i="3" s="1"/>
  <c r="A1384" i="3" s="1"/>
  <c r="A1385" i="3" s="1"/>
  <c r="A1386" i="3" s="1"/>
  <c r="A1388" i="3" s="1"/>
  <c r="A1389" i="3" s="1"/>
  <c r="A1390" i="3" s="1"/>
  <c r="A1391" i="3" s="1"/>
  <c r="A1392" i="3" s="1"/>
  <c r="A1393" i="3" s="1"/>
  <c r="A1394" i="3" s="1"/>
  <c r="A1395" i="3" s="1"/>
  <c r="A1396" i="3" s="1"/>
  <c r="A1397" i="3" s="1"/>
  <c r="A1398" i="3" s="1"/>
  <c r="A1399" i="3" s="1"/>
  <c r="A1400" i="3" s="1"/>
  <c r="A1401" i="3" s="1"/>
  <c r="A1411" i="3" s="1"/>
  <c r="A1412" i="3" s="1"/>
  <c r="A1413" i="3" s="1"/>
  <c r="A1414" i="3" s="1"/>
  <c r="A1415" i="3" s="1"/>
  <c r="A1416" i="3" s="1"/>
  <c r="A1417" i="3" s="1"/>
  <c r="A1418" i="3" s="1"/>
  <c r="A1419" i="3" s="1"/>
  <c r="A1420" i="3" s="1"/>
  <c r="A1421" i="3" s="1"/>
  <c r="A1422" i="3" s="1"/>
  <c r="A1423" i="3" s="1"/>
  <c r="A1424" i="3" s="1"/>
  <c r="A1426" i="3" s="1"/>
  <c r="A1427" i="3" s="1"/>
  <c r="A1428" i="3" s="1"/>
  <c r="A1429" i="3" s="1"/>
  <c r="A1430" i="3" s="1"/>
  <c r="A1431" i="3" s="1"/>
  <c r="A1432" i="3" s="1"/>
  <c r="A1433" i="3" s="1"/>
  <c r="A1434" i="3" s="1"/>
  <c r="A1435" i="3" s="1"/>
  <c r="A1436" i="3" s="1"/>
  <c r="A1437" i="3" s="1"/>
  <c r="A1438" i="3" s="1"/>
  <c r="A1439" i="3" s="1"/>
  <c r="A1449" i="3" s="1"/>
  <c r="A1450" i="3" s="1"/>
  <c r="A1451" i="3" s="1"/>
  <c r="A1452" i="3" s="1"/>
  <c r="A1453" i="3" s="1"/>
  <c r="A1454" i="3" s="1"/>
  <c r="A1455" i="3" s="1"/>
  <c r="A1456" i="3" s="1"/>
  <c r="A1457" i="3" s="1"/>
  <c r="A1458" i="3" s="1"/>
  <c r="A1459" i="3" s="1"/>
  <c r="A1460" i="3" s="1"/>
  <c r="A1461" i="3" s="1"/>
  <c r="A1462" i="3" s="1"/>
  <c r="A1464" i="3" s="1"/>
  <c r="A1465" i="3" s="1"/>
  <c r="A1466" i="3" s="1"/>
  <c r="A1467" i="3" s="1"/>
  <c r="A1468" i="3" s="1"/>
  <c r="A1469" i="3" s="1"/>
  <c r="A1470" i="3" s="1"/>
  <c r="A1471" i="3" s="1"/>
  <c r="A1472" i="3" s="1"/>
  <c r="A1473" i="3" s="1"/>
  <c r="A1474" i="3" s="1"/>
  <c r="A1475" i="3" s="1"/>
  <c r="A1476" i="3" s="1"/>
  <c r="A1477" i="3" s="1"/>
  <c r="A1487" i="3" s="1"/>
  <c r="A1488" i="3" s="1"/>
  <c r="A1489" i="3" s="1"/>
  <c r="A1490" i="3" s="1"/>
  <c r="A1491" i="3" s="1"/>
  <c r="A1492" i="3" s="1"/>
  <c r="A1493" i="3" s="1"/>
  <c r="A1494" i="3" s="1"/>
  <c r="A1495" i="3" s="1"/>
  <c r="A1496" i="3" s="1"/>
  <c r="A1497" i="3" s="1"/>
  <c r="A1498" i="3" s="1"/>
  <c r="A1499" i="3" s="1"/>
  <c r="A1500" i="3" s="1"/>
  <c r="A1502" i="3" s="1"/>
  <c r="A1503" i="3" s="1"/>
  <c r="A1504" i="3" s="1"/>
  <c r="A1505" i="3" s="1"/>
  <c r="A1506" i="3" s="1"/>
  <c r="A1507" i="3" s="1"/>
  <c r="A1508" i="3" s="1"/>
  <c r="A1509" i="3" s="1"/>
  <c r="A1510" i="3" s="1"/>
  <c r="A1511" i="3" s="1"/>
  <c r="A1512" i="3" s="1"/>
  <c r="A1513" i="3" s="1"/>
  <c r="A1514" i="3" s="1"/>
  <c r="A1515" i="3" s="1"/>
  <c r="A1525" i="3" s="1"/>
  <c r="A1526" i="3" s="1"/>
  <c r="A1527" i="3" s="1"/>
  <c r="A1528" i="3" s="1"/>
  <c r="A1529" i="3" s="1"/>
  <c r="A1530" i="3" s="1"/>
  <c r="A1531" i="3" s="1"/>
  <c r="A1532" i="3" s="1"/>
  <c r="A1533" i="3" s="1"/>
  <c r="A1534" i="3" s="1"/>
  <c r="A1535" i="3" s="1"/>
  <c r="A1536" i="3" s="1"/>
  <c r="A1537" i="3" s="1"/>
  <c r="A1538" i="3" s="1"/>
  <c r="A1540" i="3" s="1"/>
  <c r="A1541" i="3" s="1"/>
  <c r="A1542" i="3" s="1"/>
  <c r="A1543" i="3" s="1"/>
  <c r="A1544" i="3" s="1"/>
  <c r="A1545" i="3" s="1"/>
  <c r="A1546" i="3" s="1"/>
  <c r="A1547" i="3" s="1"/>
  <c r="A1548" i="3" s="1"/>
  <c r="A1549" i="3" s="1"/>
  <c r="A1550" i="3" s="1"/>
  <c r="A1551" i="3" s="1"/>
  <c r="A1552" i="3" s="1"/>
  <c r="A1553" i="3" s="1"/>
  <c r="A1563" i="3" s="1"/>
  <c r="A1564" i="3" s="1"/>
  <c r="A1565" i="3" s="1"/>
  <c r="A1566" i="3" s="1"/>
  <c r="A1567" i="3" s="1"/>
  <c r="A1568" i="3" s="1"/>
  <c r="A1569" i="3" s="1"/>
  <c r="A1570" i="3" s="1"/>
  <c r="A1571" i="3" s="1"/>
  <c r="A1572" i="3" s="1"/>
  <c r="A1573" i="3" s="1"/>
  <c r="A1574" i="3" s="1"/>
  <c r="A1575" i="3" s="1"/>
  <c r="A1576" i="3" s="1"/>
  <c r="A1578" i="3" s="1"/>
  <c r="A1579" i="3" s="1"/>
  <c r="A1580" i="3" s="1"/>
  <c r="A1581" i="3" s="1"/>
  <c r="A1582" i="3" s="1"/>
  <c r="A1583" i="3" s="1"/>
  <c r="A1584" i="3" s="1"/>
  <c r="A1585" i="3" s="1"/>
  <c r="A1586" i="3" s="1"/>
  <c r="A1587" i="3" s="1"/>
  <c r="A1588" i="3" s="1"/>
  <c r="A1589" i="3" s="1"/>
  <c r="A1590" i="3" s="1"/>
  <c r="A1591" i="3" s="1"/>
  <c r="A1601" i="3" s="1"/>
  <c r="A1602" i="3" s="1"/>
  <c r="A1603" i="3" s="1"/>
  <c r="A1604" i="3" s="1"/>
  <c r="A1605" i="3" s="1"/>
  <c r="A1606" i="3" s="1"/>
  <c r="A1607" i="3" s="1"/>
  <c r="A1608" i="3" s="1"/>
  <c r="A1609" i="3" s="1"/>
  <c r="A1610" i="3" s="1"/>
  <c r="A1611" i="3" s="1"/>
  <c r="A1612" i="3" s="1"/>
  <c r="A1613" i="3" s="1"/>
  <c r="A1614" i="3" s="1"/>
  <c r="A1616" i="3" s="1"/>
  <c r="A1617" i="3" s="1"/>
  <c r="A1618" i="3" s="1"/>
  <c r="A1619" i="3" s="1"/>
  <c r="A1620" i="3" s="1"/>
  <c r="A1621" i="3" s="1"/>
  <c r="A1622" i="3" s="1"/>
  <c r="A1623" i="3" s="1"/>
  <c r="A1624" i="3" s="1"/>
  <c r="A1625" i="3" s="1"/>
  <c r="A1626" i="3" s="1"/>
  <c r="A1627" i="3" s="1"/>
  <c r="A1628" i="3" s="1"/>
  <c r="A1629" i="3" s="1"/>
  <c r="A1639" i="3" s="1"/>
  <c r="A1640" i="3" s="1"/>
  <c r="A1641" i="3" s="1"/>
  <c r="A1642" i="3" s="1"/>
  <c r="A1643" i="3" s="1"/>
  <c r="A1644" i="3" s="1"/>
  <c r="A1645" i="3" s="1"/>
  <c r="A1646" i="3" s="1"/>
  <c r="A1647" i="3" s="1"/>
  <c r="A1648" i="3" s="1"/>
  <c r="A1649" i="3" s="1"/>
  <c r="A1650" i="3" s="1"/>
  <c r="A1651" i="3" s="1"/>
  <c r="A1652" i="3" s="1"/>
  <c r="A1654" i="3" s="1"/>
  <c r="A1655" i="3" s="1"/>
  <c r="A1656" i="3" s="1"/>
  <c r="A1657" i="3" s="1"/>
  <c r="A1658" i="3" s="1"/>
  <c r="A1659" i="3" s="1"/>
  <c r="A1660" i="3" s="1"/>
  <c r="A1661" i="3" s="1"/>
  <c r="A1662" i="3" s="1"/>
  <c r="A1663" i="3" s="1"/>
  <c r="A1664" i="3" s="1"/>
  <c r="A1665" i="3" s="1"/>
  <c r="A1666" i="3" s="1"/>
  <c r="A1667" i="3" s="1"/>
  <c r="A1677" i="3" s="1"/>
  <c r="A1678" i="3" s="1"/>
  <c r="A1679" i="3" s="1"/>
  <c r="A1680" i="3" s="1"/>
  <c r="A1681" i="3" s="1"/>
  <c r="A1682" i="3" s="1"/>
  <c r="A1683" i="3" s="1"/>
  <c r="A1684" i="3" s="1"/>
  <c r="A1685" i="3" s="1"/>
  <c r="A1686" i="3" s="1"/>
  <c r="A1687" i="3" s="1"/>
  <c r="A1688" i="3" s="1"/>
  <c r="A1689" i="3" s="1"/>
  <c r="A1690" i="3" s="1"/>
  <c r="A1692" i="3" s="1"/>
  <c r="A1693" i="3" s="1"/>
  <c r="A1694" i="3" s="1"/>
  <c r="A1695" i="3" s="1"/>
  <c r="A1696" i="3" s="1"/>
  <c r="A1697" i="3" s="1"/>
  <c r="A1698" i="3" s="1"/>
  <c r="A1699" i="3" s="1"/>
  <c r="A1700" i="3" s="1"/>
  <c r="A1701" i="3" s="1"/>
  <c r="A1702" i="3" s="1"/>
  <c r="A1703" i="3" s="1"/>
  <c r="A1704" i="3" s="1"/>
  <c r="A1705" i="3" s="1"/>
  <c r="A1715" i="3" s="1"/>
  <c r="A1716" i="3" s="1"/>
  <c r="A1717" i="3" s="1"/>
  <c r="A1718" i="3" s="1"/>
  <c r="A1719" i="3" s="1"/>
  <c r="A1720" i="3" s="1"/>
  <c r="A1721" i="3" s="1"/>
  <c r="A1722" i="3" s="1"/>
  <c r="A1723" i="3" s="1"/>
  <c r="A1724" i="3" s="1"/>
  <c r="A1725" i="3" s="1"/>
  <c r="A1726" i="3" s="1"/>
  <c r="A1727" i="3" s="1"/>
  <c r="A1728" i="3" s="1"/>
  <c r="A1730" i="3" s="1"/>
  <c r="A1731" i="3" s="1"/>
  <c r="A1732" i="3" s="1"/>
  <c r="A1733" i="3" s="1"/>
  <c r="A1734" i="3" s="1"/>
  <c r="A1735" i="3" s="1"/>
  <c r="A1736" i="3" s="1"/>
  <c r="A1737" i="3" s="1"/>
  <c r="A1738" i="3" s="1"/>
  <c r="A1739" i="3" s="1"/>
  <c r="A1740" i="3" s="1"/>
  <c r="A1741" i="3" s="1"/>
  <c r="A1742" i="3" s="1"/>
  <c r="A1743" i="3" s="1"/>
  <c r="A1753" i="3" s="1"/>
  <c r="A1754" i="3" s="1"/>
  <c r="A1755" i="3" s="1"/>
  <c r="A1756" i="3" s="1"/>
  <c r="A1757" i="3" s="1"/>
  <c r="A1758" i="3" s="1"/>
  <c r="A1759" i="3" s="1"/>
  <c r="A1760" i="3" s="1"/>
  <c r="A1761" i="3" s="1"/>
  <c r="A1762" i="3" s="1"/>
  <c r="A1763" i="3" s="1"/>
  <c r="A1764" i="3" s="1"/>
  <c r="A1765" i="3" s="1"/>
  <c r="A1766" i="3" s="1"/>
  <c r="A1768" i="3" s="1"/>
  <c r="A1769" i="3" s="1"/>
  <c r="A1770" i="3" s="1"/>
  <c r="A1771" i="3" s="1"/>
  <c r="A1772" i="3" s="1"/>
  <c r="A1773" i="3" s="1"/>
  <c r="A1774" i="3" s="1"/>
  <c r="A1775" i="3" s="1"/>
  <c r="A1776" i="3" s="1"/>
  <c r="A1777" i="3" s="1"/>
  <c r="A1778" i="3" s="1"/>
  <c r="A1779" i="3" s="1"/>
  <c r="A1780" i="3" s="1"/>
  <c r="A1781" i="3" s="1"/>
  <c r="A1791" i="3" s="1"/>
  <c r="A1792" i="3" s="1"/>
  <c r="A1793" i="3" s="1"/>
  <c r="A1794" i="3" s="1"/>
  <c r="A1795" i="3" s="1"/>
  <c r="A1796" i="3" s="1"/>
  <c r="A1797" i="3" s="1"/>
  <c r="A1798" i="3" s="1"/>
  <c r="A1799" i="3" s="1"/>
  <c r="A1800" i="3" s="1"/>
  <c r="A1801" i="3" s="1"/>
  <c r="A1802" i="3" s="1"/>
  <c r="A1803" i="3" s="1"/>
  <c r="A1804" i="3" s="1"/>
  <c r="A1806" i="3" s="1"/>
  <c r="A1807" i="3" s="1"/>
  <c r="A1808" i="3" s="1"/>
  <c r="A1809" i="3" s="1"/>
  <c r="A1810" i="3" s="1"/>
  <c r="A1811" i="3" s="1"/>
  <c r="A1812" i="3" s="1"/>
  <c r="A1813" i="3" s="1"/>
  <c r="A1814" i="3" s="1"/>
  <c r="A1815" i="3" s="1"/>
  <c r="A1816" i="3" s="1"/>
  <c r="A1817" i="3" s="1"/>
  <c r="A1818" i="3" s="1"/>
  <c r="A1819" i="3" s="1"/>
  <c r="A1829" i="3" s="1"/>
  <c r="A1830" i="3" s="1"/>
  <c r="A1831" i="3" s="1"/>
  <c r="A1832" i="3" s="1"/>
  <c r="A1833" i="3" s="1"/>
  <c r="A1834" i="3" s="1"/>
  <c r="A1835" i="3" s="1"/>
  <c r="A1836" i="3" s="1"/>
  <c r="A1837" i="3" s="1"/>
  <c r="A1838" i="3" s="1"/>
  <c r="A1839" i="3" s="1"/>
  <c r="A1840" i="3" s="1"/>
  <c r="A1841" i="3" s="1"/>
  <c r="A1842" i="3" s="1"/>
  <c r="A1844" i="3" s="1"/>
  <c r="A1845" i="3" s="1"/>
  <c r="A1846" i="3" s="1"/>
  <c r="A1847" i="3" s="1"/>
  <c r="A1848" i="3" s="1"/>
  <c r="A1849" i="3" s="1"/>
  <c r="A1850" i="3" s="1"/>
  <c r="A1851" i="3" s="1"/>
  <c r="A1852" i="3" s="1"/>
  <c r="A1853" i="3" s="1"/>
  <c r="A1854" i="3" s="1"/>
  <c r="A1855" i="3" s="1"/>
  <c r="A1856" i="3" s="1"/>
  <c r="A1857" i="3" s="1"/>
  <c r="A1867" i="3" s="1"/>
  <c r="A1868" i="3" s="1"/>
  <c r="A1869" i="3" s="1"/>
  <c r="A1870" i="3" s="1"/>
  <c r="A1871" i="3" s="1"/>
  <c r="A1872" i="3" s="1"/>
  <c r="A1873" i="3" s="1"/>
  <c r="A1874" i="3" s="1"/>
  <c r="A1875" i="3" s="1"/>
  <c r="A1876" i="3" s="1"/>
  <c r="A1877" i="3" s="1"/>
  <c r="A1878" i="3" s="1"/>
  <c r="A1879" i="3" s="1"/>
  <c r="A1880" i="3" s="1"/>
  <c r="A1882" i="3" s="1"/>
  <c r="A1883" i="3" s="1"/>
  <c r="A1884" i="3" s="1"/>
  <c r="A1885" i="3" s="1"/>
  <c r="A1886" i="3" s="1"/>
  <c r="A1887" i="3" s="1"/>
  <c r="A1888" i="3" s="1"/>
  <c r="A1889" i="3" s="1"/>
  <c r="A1890" i="3" s="1"/>
  <c r="A1891" i="3" s="1"/>
  <c r="A1892" i="3" s="1"/>
  <c r="A1893" i="3" s="1"/>
  <c r="A1894" i="3" s="1"/>
  <c r="A1895" i="3" s="1"/>
  <c r="A1905" i="3" s="1"/>
  <c r="A1906" i="3" s="1"/>
  <c r="A1907" i="3" s="1"/>
  <c r="A1908" i="3" s="1"/>
  <c r="A1909" i="3" s="1"/>
  <c r="A1910" i="3" s="1"/>
  <c r="A1911" i="3" s="1"/>
  <c r="A1912" i="3" s="1"/>
  <c r="A1913" i="3" s="1"/>
  <c r="A1914" i="3" s="1"/>
  <c r="A1915" i="3" s="1"/>
  <c r="A1916" i="3" s="1"/>
  <c r="A1917" i="3" s="1"/>
  <c r="A1918" i="3" s="1"/>
  <c r="A1920" i="3" s="1"/>
  <c r="A1921" i="3" s="1"/>
  <c r="A1922" i="3" s="1"/>
  <c r="A1923" i="3" s="1"/>
  <c r="A1924" i="3" s="1"/>
  <c r="A1925" i="3" s="1"/>
  <c r="A1926" i="3" s="1"/>
  <c r="A1927" i="3" s="1"/>
  <c r="A1928" i="3" s="1"/>
  <c r="A1929" i="3" s="1"/>
  <c r="A1930" i="3" s="1"/>
  <c r="A1931" i="3" s="1"/>
  <c r="A1932" i="3" s="1"/>
  <c r="A1933" i="3" s="1"/>
  <c r="A1943" i="3" s="1"/>
  <c r="A1944" i="3" s="1"/>
  <c r="A1945" i="3" s="1"/>
  <c r="A1946" i="3" s="1"/>
  <c r="A1947" i="3" s="1"/>
  <c r="A1948" i="3" s="1"/>
  <c r="A1949" i="3" s="1"/>
  <c r="A1950" i="3" s="1"/>
  <c r="A1951" i="3" s="1"/>
  <c r="A1952" i="3" s="1"/>
  <c r="A1953" i="3" s="1"/>
  <c r="A1954" i="3" s="1"/>
  <c r="A1955" i="3" s="1"/>
  <c r="A1956" i="3" s="1"/>
  <c r="A1958" i="3" s="1"/>
  <c r="A1959" i="3" s="1"/>
  <c r="A1960" i="3" s="1"/>
  <c r="A1961" i="3" s="1"/>
  <c r="A1962" i="3" s="1"/>
  <c r="A1963" i="3" s="1"/>
  <c r="A1964" i="3" s="1"/>
  <c r="A1965" i="3" s="1"/>
  <c r="A1966" i="3" s="1"/>
  <c r="A1967" i="3" s="1"/>
  <c r="A1968" i="3" s="1"/>
  <c r="A1969" i="3" s="1"/>
  <c r="A1970" i="3" s="1"/>
  <c r="A1971" i="3" s="1"/>
  <c r="A1981" i="3" s="1"/>
  <c r="A1982" i="3" s="1"/>
  <c r="A1983" i="3" s="1"/>
  <c r="A1984" i="3" s="1"/>
  <c r="A1985" i="3" s="1"/>
  <c r="A1986" i="3" s="1"/>
  <c r="A1987" i="3" s="1"/>
  <c r="A1988" i="3" s="1"/>
  <c r="A1989" i="3" s="1"/>
  <c r="A1990" i="3" s="1"/>
  <c r="A1991" i="3" s="1"/>
  <c r="A1992" i="3" s="1"/>
  <c r="A1993" i="3" s="1"/>
  <c r="A1994" i="3" s="1"/>
  <c r="A1996" i="3" s="1"/>
  <c r="A1997" i="3" s="1"/>
  <c r="A1998" i="3" s="1"/>
  <c r="A1999" i="3" s="1"/>
  <c r="A2000" i="3" s="1"/>
  <c r="A2001" i="3" s="1"/>
  <c r="A2002" i="3" s="1"/>
  <c r="A2003" i="3" s="1"/>
  <c r="A2004" i="3" s="1"/>
  <c r="A2005" i="3" s="1"/>
  <c r="A2006" i="3" s="1"/>
  <c r="A2007" i="3" s="1"/>
  <c r="A2008" i="3" s="1"/>
  <c r="A2009" i="3" s="1"/>
  <c r="A2019" i="3" s="1"/>
  <c r="A2020" i="3" s="1"/>
  <c r="A2021" i="3" s="1"/>
  <c r="A2022" i="3" s="1"/>
  <c r="A2023" i="3" s="1"/>
  <c r="A2024" i="3" s="1"/>
  <c r="A2025" i="3" s="1"/>
  <c r="A2026" i="3" s="1"/>
  <c r="A2027" i="3" s="1"/>
  <c r="A2028" i="3" s="1"/>
  <c r="A2029" i="3" s="1"/>
  <c r="A2030" i="3" s="1"/>
  <c r="A2031" i="3" s="1"/>
  <c r="A2032" i="3" s="1"/>
  <c r="A2034" i="3" s="1"/>
  <c r="A2035" i="3" s="1"/>
  <c r="A2036" i="3" s="1"/>
  <c r="A2037" i="3" s="1"/>
  <c r="A2038" i="3" s="1"/>
  <c r="A2039" i="3" s="1"/>
  <c r="A2040" i="3" s="1"/>
  <c r="A2041" i="3" s="1"/>
  <c r="A2042" i="3" s="1"/>
  <c r="A2043" i="3" s="1"/>
  <c r="A2044" i="3" s="1"/>
  <c r="A2045" i="3" s="1"/>
  <c r="A2046" i="3" s="1"/>
  <c r="A2047" i="3" s="1"/>
  <c r="A2057" i="3" s="1"/>
  <c r="A2058" i="3" s="1"/>
  <c r="A2059" i="3" s="1"/>
  <c r="A2060" i="3" s="1"/>
  <c r="A2061" i="3" s="1"/>
  <c r="A2062" i="3" s="1"/>
  <c r="A2063" i="3" s="1"/>
  <c r="A2064" i="3" s="1"/>
  <c r="A2065" i="3" s="1"/>
  <c r="A2066" i="3" s="1"/>
  <c r="A2067" i="3" s="1"/>
  <c r="A2068" i="3" s="1"/>
  <c r="A2069" i="3" s="1"/>
  <c r="A2070" i="3" s="1"/>
  <c r="A2072" i="3" s="1"/>
  <c r="A2073" i="3" s="1"/>
  <c r="A2074" i="3" s="1"/>
  <c r="A2075" i="3" s="1"/>
  <c r="A2076" i="3" s="1"/>
  <c r="A2077" i="3" s="1"/>
  <c r="A2078" i="3" s="1"/>
  <c r="A2079" i="3" s="1"/>
  <c r="A2080" i="3" s="1"/>
  <c r="A2081" i="3" s="1"/>
  <c r="A2082" i="3" s="1"/>
  <c r="A2083" i="3" s="1"/>
  <c r="A2084" i="3" s="1"/>
  <c r="A2085" i="3" s="1"/>
  <c r="A2095" i="3" s="1"/>
  <c r="A2096" i="3" s="1"/>
  <c r="A2097" i="3" s="1"/>
  <c r="A2098" i="3" s="1"/>
  <c r="A2099" i="3" s="1"/>
  <c r="A2100" i="3" s="1"/>
  <c r="A2101" i="3" s="1"/>
  <c r="A2102" i="3" s="1"/>
  <c r="A2103" i="3" s="1"/>
  <c r="A2104" i="3" s="1"/>
  <c r="A2105" i="3" s="1"/>
  <c r="A2106" i="3" s="1"/>
  <c r="A2107" i="3" s="1"/>
  <c r="A2108" i="3" s="1"/>
  <c r="A2110" i="3" s="1"/>
  <c r="A2111" i="3" s="1"/>
  <c r="A2112" i="3" s="1"/>
  <c r="A2113" i="3" s="1"/>
  <c r="A2114" i="3" s="1"/>
  <c r="A2115" i="3" s="1"/>
  <c r="A2116" i="3" s="1"/>
  <c r="A2117" i="3" s="1"/>
  <c r="A2118" i="3" s="1"/>
  <c r="A2119" i="3" s="1"/>
  <c r="A2120" i="3" s="1"/>
  <c r="A2121" i="3" s="1"/>
  <c r="A2122" i="3" s="1"/>
  <c r="A2123" i="3" s="1"/>
  <c r="A2133" i="3" s="1"/>
  <c r="A2134" i="3" s="1"/>
  <c r="A2135" i="3" s="1"/>
  <c r="A2136" i="3" s="1"/>
  <c r="A2137" i="3" s="1"/>
  <c r="A2138" i="3" s="1"/>
  <c r="A2139" i="3" s="1"/>
  <c r="A2140" i="3" s="1"/>
  <c r="A2141" i="3" s="1"/>
  <c r="A2142" i="3" s="1"/>
  <c r="A2143" i="3" s="1"/>
  <c r="A2144" i="3" s="1"/>
  <c r="A2145" i="3" s="1"/>
  <c r="A2146" i="3" s="1"/>
  <c r="A2148" i="3" s="1"/>
  <c r="A2149" i="3" s="1"/>
  <c r="A2150" i="3" s="1"/>
  <c r="A2151" i="3" s="1"/>
  <c r="A2152" i="3" s="1"/>
  <c r="A2153" i="3" s="1"/>
  <c r="A2154" i="3" s="1"/>
  <c r="A2155" i="3" s="1"/>
  <c r="A2156" i="3" s="1"/>
  <c r="A2157" i="3" s="1"/>
  <c r="A2158" i="3" s="1"/>
  <c r="A2159" i="3" s="1"/>
  <c r="A2160" i="3" s="1"/>
  <c r="A2161" i="3" s="1"/>
  <c r="A2171" i="3" s="1"/>
  <c r="A2172" i="3" s="1"/>
  <c r="A2173" i="3" s="1"/>
  <c r="A2174" i="3" s="1"/>
  <c r="A2175" i="3" s="1"/>
  <c r="A2176" i="3" s="1"/>
  <c r="A2177" i="3" s="1"/>
  <c r="A2178" i="3" s="1"/>
  <c r="A2179" i="3" s="1"/>
  <c r="A2180" i="3" s="1"/>
  <c r="A2181" i="3" s="1"/>
  <c r="A2182" i="3" s="1"/>
  <c r="A2183" i="3" s="1"/>
  <c r="A2184" i="3" s="1"/>
  <c r="A2186" i="3" s="1"/>
  <c r="A2187" i="3" s="1"/>
  <c r="A2188" i="3" s="1"/>
  <c r="A2189" i="3" s="1"/>
  <c r="A2190" i="3" s="1"/>
  <c r="A2191" i="3" s="1"/>
  <c r="A2192" i="3" s="1"/>
  <c r="A2193" i="3" s="1"/>
  <c r="A2194" i="3" s="1"/>
  <c r="A2195" i="3" s="1"/>
  <c r="A2196" i="3" s="1"/>
  <c r="A2197" i="3" s="1"/>
  <c r="A2198" i="3" s="1"/>
  <c r="A2199" i="3" s="1"/>
  <c r="A2209" i="3" s="1"/>
  <c r="A2210" i="3" s="1"/>
  <c r="A2211" i="3" s="1"/>
  <c r="A2212" i="3" s="1"/>
  <c r="A2213" i="3" s="1"/>
  <c r="A2214" i="3" s="1"/>
  <c r="A2215" i="3" s="1"/>
  <c r="A2216" i="3" s="1"/>
  <c r="A2217" i="3" s="1"/>
  <c r="A2218" i="3" s="1"/>
  <c r="A2219" i="3" s="1"/>
  <c r="A2220" i="3" s="1"/>
  <c r="A2221" i="3" s="1"/>
  <c r="A2222" i="3" s="1"/>
  <c r="A2224" i="3" s="1"/>
  <c r="A2225" i="3" s="1"/>
  <c r="A2226" i="3" s="1"/>
  <c r="A2227" i="3" s="1"/>
  <c r="A2228" i="3" s="1"/>
  <c r="A2229" i="3" s="1"/>
  <c r="A2230" i="3" s="1"/>
  <c r="A2231" i="3" s="1"/>
  <c r="A2232" i="3" s="1"/>
  <c r="A2233" i="3" s="1"/>
  <c r="A2234" i="3" s="1"/>
  <c r="A2235" i="3" s="1"/>
  <c r="A2236" i="3" s="1"/>
  <c r="A2237" i="3" s="1"/>
  <c r="A2247" i="3" s="1"/>
  <c r="A2248" i="3" s="1"/>
  <c r="A2249" i="3" s="1"/>
  <c r="A2250" i="3" s="1"/>
  <c r="A2251" i="3" s="1"/>
  <c r="A2252" i="3" s="1"/>
  <c r="A2253" i="3" s="1"/>
  <c r="A2254" i="3" s="1"/>
  <c r="A2255" i="3" s="1"/>
  <c r="A2256" i="3" s="1"/>
  <c r="A2257" i="3" s="1"/>
  <c r="A2258" i="3" s="1"/>
  <c r="A2259" i="3" s="1"/>
  <c r="A2260" i="3" s="1"/>
  <c r="A2262" i="3" s="1"/>
  <c r="A2263" i="3" s="1"/>
  <c r="A2264" i="3" s="1"/>
  <c r="A2265" i="3" s="1"/>
  <c r="A2266" i="3" s="1"/>
  <c r="A2267" i="3" s="1"/>
  <c r="A2268" i="3" s="1"/>
  <c r="A2269" i="3" s="1"/>
  <c r="A2270" i="3" s="1"/>
  <c r="A2271" i="3" s="1"/>
  <c r="A2272" i="3" s="1"/>
  <c r="A2273" i="3" s="1"/>
  <c r="A2274" i="3" s="1"/>
  <c r="A2275" i="3" s="1"/>
  <c r="A2285" i="3" s="1"/>
  <c r="A2286" i="3" s="1"/>
  <c r="A2287" i="3" s="1"/>
  <c r="A2288" i="3" s="1"/>
  <c r="A2289" i="3" s="1"/>
  <c r="A2290" i="3" s="1"/>
  <c r="A2291" i="3" s="1"/>
  <c r="A2292" i="3" s="1"/>
  <c r="A2293" i="3" s="1"/>
  <c r="A2294" i="3" s="1"/>
  <c r="A2295" i="3" s="1"/>
  <c r="A2296" i="3" s="1"/>
  <c r="A2297" i="3" s="1"/>
  <c r="A2298" i="3" s="1"/>
  <c r="A2300" i="3" s="1"/>
  <c r="A2301" i="3" s="1"/>
  <c r="A2302" i="3" s="1"/>
  <c r="A2303" i="3" s="1"/>
  <c r="A2304" i="3" s="1"/>
  <c r="A2305" i="3" s="1"/>
  <c r="A2306" i="3" s="1"/>
  <c r="A2307" i="3" s="1"/>
  <c r="A2308" i="3" s="1"/>
  <c r="A2309" i="3" s="1"/>
  <c r="A2310" i="3" s="1"/>
  <c r="A2311" i="3" s="1"/>
  <c r="A2312" i="3" s="1"/>
  <c r="A2313" i="3" s="1"/>
  <c r="A2323" i="3" s="1"/>
  <c r="A2324" i="3" s="1"/>
  <c r="A2325" i="3" s="1"/>
  <c r="A2326" i="3" s="1"/>
  <c r="A2327" i="3" s="1"/>
  <c r="A2328" i="3" s="1"/>
  <c r="A2329" i="3" s="1"/>
  <c r="A2330" i="3" s="1"/>
  <c r="A2331" i="3" s="1"/>
  <c r="A2332" i="3" s="1"/>
  <c r="A2333" i="3" s="1"/>
  <c r="A2334" i="3" s="1"/>
  <c r="A2335" i="3" s="1"/>
  <c r="A2336" i="3" s="1"/>
  <c r="A2338" i="3" s="1"/>
  <c r="A2339" i="3" s="1"/>
  <c r="A2340" i="3" s="1"/>
  <c r="A2341" i="3" s="1"/>
  <c r="A2342" i="3" s="1"/>
  <c r="A2343" i="3" s="1"/>
  <c r="A2344" i="3" s="1"/>
  <c r="A2345" i="3" s="1"/>
  <c r="A2346" i="3" s="1"/>
  <c r="A2347" i="3" s="1"/>
  <c r="A2348" i="3" s="1"/>
  <c r="A2349" i="3" s="1"/>
  <c r="A2350" i="3" s="1"/>
  <c r="A2351" i="3" s="1"/>
  <c r="A2361" i="3" s="1"/>
  <c r="A2362" i="3" s="1"/>
  <c r="A2363" i="3" s="1"/>
  <c r="A2364" i="3" s="1"/>
  <c r="A2365" i="3" s="1"/>
  <c r="A2366" i="3" s="1"/>
  <c r="A2367" i="3" s="1"/>
  <c r="A2368" i="3" s="1"/>
  <c r="A2369" i="3" s="1"/>
  <c r="A2370" i="3" s="1"/>
  <c r="A2371" i="3" s="1"/>
  <c r="A2372" i="3" s="1"/>
  <c r="A2373" i="3" s="1"/>
  <c r="A2374" i="3" s="1"/>
  <c r="A2376" i="3" s="1"/>
  <c r="A2377" i="3" s="1"/>
  <c r="A2378" i="3" s="1"/>
  <c r="A2379" i="3" s="1"/>
  <c r="A2380" i="3" s="1"/>
  <c r="A2381" i="3" s="1"/>
  <c r="A2382" i="3" s="1"/>
  <c r="A2383" i="3" s="1"/>
  <c r="A2384" i="3" s="1"/>
  <c r="A2385" i="3" s="1"/>
  <c r="A2386" i="3" s="1"/>
  <c r="A2387" i="3" s="1"/>
  <c r="A2388" i="3" s="1"/>
  <c r="A2389" i="3" s="1"/>
  <c r="A2399" i="3" s="1"/>
  <c r="A2400" i="3" s="1"/>
  <c r="A2401" i="3" s="1"/>
  <c r="A2402" i="3" s="1"/>
  <c r="A2403" i="3" s="1"/>
  <c r="A2404" i="3" s="1"/>
  <c r="A2405" i="3" s="1"/>
  <c r="A2406" i="3" s="1"/>
  <c r="A2407" i="3" s="1"/>
  <c r="A2408" i="3" s="1"/>
  <c r="A2409" i="3" s="1"/>
  <c r="A2410" i="3" s="1"/>
  <c r="A2411" i="3" s="1"/>
  <c r="A2412" i="3" s="1"/>
  <c r="A2414" i="3" s="1"/>
  <c r="A2415" i="3" s="1"/>
  <c r="A2416" i="3" s="1"/>
  <c r="A2417" i="3" s="1"/>
  <c r="A2418" i="3" s="1"/>
  <c r="A2419" i="3" s="1"/>
  <c r="A2420" i="3" s="1"/>
  <c r="A2421" i="3" s="1"/>
  <c r="A2422" i="3" s="1"/>
  <c r="A2423" i="3" s="1"/>
  <c r="A2424" i="3" s="1"/>
  <c r="A2425" i="3" s="1"/>
  <c r="A2426" i="3" s="1"/>
  <c r="A2427" i="3" s="1"/>
  <c r="A2437" i="3" s="1"/>
  <c r="A2438" i="3" s="1"/>
  <c r="A2439" i="3" s="1"/>
  <c r="A2440" i="3" s="1"/>
  <c r="A2441" i="3" s="1"/>
  <c r="A2442" i="3" s="1"/>
  <c r="A2443" i="3" s="1"/>
  <c r="A2444" i="3" s="1"/>
  <c r="A2445" i="3" s="1"/>
  <c r="A2446" i="3" s="1"/>
  <c r="A2447" i="3" s="1"/>
  <c r="A2448" i="3" s="1"/>
  <c r="A2449" i="3" s="1"/>
  <c r="A2450" i="3" s="1"/>
  <c r="A2452" i="3" s="1"/>
  <c r="A2453" i="3" s="1"/>
  <c r="A2454" i="3" s="1"/>
  <c r="A2455" i="3" s="1"/>
  <c r="A2456" i="3" s="1"/>
  <c r="A2457" i="3" s="1"/>
  <c r="A2458" i="3" s="1"/>
  <c r="A2459" i="3" s="1"/>
  <c r="A2460" i="3" s="1"/>
  <c r="A2461" i="3" s="1"/>
  <c r="A2462" i="3" s="1"/>
  <c r="A2463" i="3" s="1"/>
  <c r="A2464" i="3" s="1"/>
  <c r="A2465" i="3" s="1"/>
  <c r="A2475" i="3" s="1"/>
  <c r="A2476" i="3" s="1"/>
  <c r="A2477" i="3" s="1"/>
  <c r="A2478" i="3" s="1"/>
  <c r="A2479" i="3" s="1"/>
  <c r="A2480" i="3" s="1"/>
  <c r="A2481" i="3" s="1"/>
  <c r="A2482" i="3" s="1"/>
  <c r="A2483" i="3" s="1"/>
  <c r="A2484" i="3" s="1"/>
  <c r="A2485" i="3" s="1"/>
  <c r="A2486" i="3" s="1"/>
  <c r="A2487" i="3" s="1"/>
  <c r="A2488" i="3" s="1"/>
  <c r="A2490" i="3" s="1"/>
  <c r="A2491" i="3" s="1"/>
  <c r="A2492" i="3" s="1"/>
  <c r="A2493" i="3" s="1"/>
  <c r="A2494" i="3" s="1"/>
  <c r="A2495" i="3" s="1"/>
  <c r="A2496" i="3" s="1"/>
  <c r="A2497" i="3" s="1"/>
  <c r="A2498" i="3" s="1"/>
  <c r="A2499" i="3" s="1"/>
  <c r="A2500" i="3" s="1"/>
  <c r="A2501" i="3" s="1"/>
  <c r="A2502" i="3" s="1"/>
  <c r="A2503" i="3" s="1"/>
  <c r="A2513" i="3" s="1"/>
  <c r="A2514" i="3" s="1"/>
  <c r="A2515" i="3" s="1"/>
  <c r="A2516" i="3" s="1"/>
  <c r="A2517" i="3" s="1"/>
  <c r="A2518" i="3" s="1"/>
  <c r="A2519" i="3" s="1"/>
  <c r="A2520" i="3" s="1"/>
  <c r="A2521" i="3" s="1"/>
  <c r="A2522" i="3" s="1"/>
  <c r="A2523" i="3" s="1"/>
  <c r="A2524" i="3" s="1"/>
  <c r="A2525" i="3" s="1"/>
  <c r="A2526" i="3" s="1"/>
  <c r="A2528" i="3" s="1"/>
  <c r="A2529" i="3" s="1"/>
  <c r="A2530" i="3" s="1"/>
  <c r="A2531" i="3" s="1"/>
  <c r="A2532" i="3" s="1"/>
  <c r="A2533" i="3" s="1"/>
  <c r="A2534" i="3" s="1"/>
  <c r="A2535" i="3" s="1"/>
  <c r="A2536" i="3" s="1"/>
  <c r="A2537" i="3" s="1"/>
  <c r="A2538" i="3" s="1"/>
  <c r="A2539" i="3" s="1"/>
  <c r="A2540" i="3" s="1"/>
  <c r="A2541" i="3" s="1"/>
  <c r="A2551" i="3" s="1"/>
  <c r="A2552" i="3" s="1"/>
  <c r="A2553" i="3" s="1"/>
  <c r="A2554" i="3" s="1"/>
  <c r="A2555" i="3" s="1"/>
  <c r="A2556" i="3" s="1"/>
  <c r="A2557" i="3" s="1"/>
  <c r="A2558" i="3" s="1"/>
  <c r="A2559" i="3" s="1"/>
  <c r="A2560" i="3" s="1"/>
  <c r="A2561" i="3" s="1"/>
  <c r="A2562" i="3" s="1"/>
  <c r="A2563" i="3" s="1"/>
  <c r="A2564" i="3" s="1"/>
  <c r="A2566" i="3" s="1"/>
  <c r="A2567" i="3" s="1"/>
  <c r="A2568" i="3" s="1"/>
  <c r="A2569" i="3" s="1"/>
  <c r="A2570" i="3" s="1"/>
  <c r="A2571" i="3" s="1"/>
  <c r="A2572" i="3" s="1"/>
  <c r="A2573" i="3" s="1"/>
  <c r="A2574" i="3" s="1"/>
  <c r="A2575" i="3" s="1"/>
  <c r="A2576" i="3" s="1"/>
  <c r="A2577" i="3" s="1"/>
  <c r="A2578" i="3" s="1"/>
  <c r="A2579" i="3" s="1"/>
  <c r="A2589" i="3" s="1"/>
  <c r="A2590" i="3" s="1"/>
  <c r="A2591" i="3" s="1"/>
  <c r="A2592" i="3" s="1"/>
  <c r="A2593" i="3" s="1"/>
  <c r="A2594" i="3" s="1"/>
  <c r="A2595" i="3" s="1"/>
  <c r="A2596" i="3" s="1"/>
  <c r="A2597" i="3" s="1"/>
  <c r="A2598" i="3" s="1"/>
  <c r="A2599" i="3" s="1"/>
  <c r="A2600" i="3" s="1"/>
  <c r="A2601" i="3" s="1"/>
  <c r="A2602" i="3" s="1"/>
  <c r="A2604" i="3" s="1"/>
  <c r="A2605" i="3" s="1"/>
  <c r="A2606" i="3" s="1"/>
  <c r="A2607" i="3" s="1"/>
  <c r="A2608" i="3" s="1"/>
  <c r="A2609" i="3" s="1"/>
  <c r="A2610" i="3" s="1"/>
  <c r="A2611" i="3" s="1"/>
  <c r="A2612" i="3" s="1"/>
  <c r="A2613" i="3" s="1"/>
  <c r="A2614" i="3" s="1"/>
  <c r="A2615" i="3" s="1"/>
  <c r="A2616" i="3" s="1"/>
  <c r="A2617" i="3" s="1"/>
  <c r="A2627" i="3" s="1"/>
  <c r="A2628" i="3" s="1"/>
  <c r="A2629" i="3" s="1"/>
  <c r="A2630" i="3" s="1"/>
  <c r="A2631" i="3" s="1"/>
  <c r="A2632" i="3" s="1"/>
  <c r="A2633" i="3" s="1"/>
  <c r="A2634" i="3" s="1"/>
  <c r="A2635" i="3" s="1"/>
  <c r="A2636" i="3" s="1"/>
  <c r="A2637" i="3" s="1"/>
  <c r="A2638" i="3" s="1"/>
  <c r="A2639" i="3" s="1"/>
  <c r="A2640" i="3" s="1"/>
  <c r="A2642" i="3" s="1"/>
  <c r="A2643" i="3" s="1"/>
  <c r="A2644" i="3" s="1"/>
  <c r="A2645" i="3" s="1"/>
  <c r="A2646" i="3" s="1"/>
  <c r="A2647" i="3" s="1"/>
  <c r="A2648" i="3" s="1"/>
  <c r="A2649" i="3" s="1"/>
  <c r="A2650" i="3" s="1"/>
  <c r="A2651" i="3" s="1"/>
  <c r="A2652" i="3" s="1"/>
  <c r="A2653" i="3" s="1"/>
  <c r="A2654" i="3" s="1"/>
  <c r="A2655" i="3" s="1"/>
  <c r="A2665" i="3" s="1"/>
  <c r="A2666" i="3" s="1"/>
  <c r="A2667" i="3" s="1"/>
  <c r="A2668" i="3" s="1"/>
  <c r="A2669" i="3" s="1"/>
  <c r="A2670" i="3" s="1"/>
  <c r="A2671" i="3" s="1"/>
  <c r="A2672" i="3" s="1"/>
  <c r="A2673" i="3" s="1"/>
  <c r="A2674" i="3" s="1"/>
  <c r="A2675" i="3" s="1"/>
  <c r="A2676" i="3" s="1"/>
  <c r="A2677" i="3" s="1"/>
  <c r="A2678" i="3" s="1"/>
  <c r="A2680" i="3" s="1"/>
  <c r="A2681" i="3" s="1"/>
  <c r="A2682" i="3" s="1"/>
  <c r="A2683" i="3" s="1"/>
  <c r="A2684" i="3" s="1"/>
  <c r="A2685" i="3" s="1"/>
  <c r="A2686" i="3" s="1"/>
  <c r="A2687" i="3" s="1"/>
  <c r="A2688" i="3" s="1"/>
  <c r="A2689" i="3" s="1"/>
  <c r="A2690" i="3" s="1"/>
  <c r="A2691" i="3" s="1"/>
  <c r="A2692" i="3" s="1"/>
  <c r="A2693" i="3" s="1"/>
  <c r="A2703" i="3" s="1"/>
  <c r="A2704" i="3" s="1"/>
  <c r="A2705" i="3" s="1"/>
  <c r="A2706" i="3" s="1"/>
  <c r="A2707" i="3" s="1"/>
  <c r="A2708" i="3" s="1"/>
  <c r="A2709" i="3" s="1"/>
  <c r="A2710" i="3" s="1"/>
  <c r="A2711" i="3" s="1"/>
  <c r="A2712" i="3" s="1"/>
  <c r="A2713" i="3" s="1"/>
  <c r="A2714" i="3" s="1"/>
  <c r="A2715" i="3" s="1"/>
  <c r="A2716" i="3" s="1"/>
  <c r="A2718" i="3" s="1"/>
  <c r="A2719" i="3" s="1"/>
  <c r="A2720" i="3" s="1"/>
  <c r="A2721" i="3" s="1"/>
  <c r="A2722" i="3" s="1"/>
  <c r="A2723" i="3" s="1"/>
  <c r="A2724" i="3" s="1"/>
  <c r="A2725" i="3" s="1"/>
  <c r="A2726" i="3" s="1"/>
  <c r="A2727" i="3" s="1"/>
  <c r="A2728" i="3" s="1"/>
  <c r="A2729" i="3" s="1"/>
  <c r="A2730" i="3" s="1"/>
  <c r="A2731" i="3" s="1"/>
  <c r="A2741" i="3" s="1"/>
  <c r="A2742" i="3" s="1"/>
  <c r="A2743" i="3" s="1"/>
  <c r="A2744" i="3" s="1"/>
  <c r="A2745" i="3" s="1"/>
  <c r="A2746" i="3" s="1"/>
  <c r="A2747" i="3" s="1"/>
  <c r="A2748" i="3" s="1"/>
  <c r="A2749" i="3" s="1"/>
  <c r="A2750" i="3" s="1"/>
  <c r="A2751" i="3" s="1"/>
  <c r="A2752" i="3" s="1"/>
  <c r="A2753" i="3" s="1"/>
  <c r="A2754" i="3" s="1"/>
  <c r="A2756" i="3" s="1"/>
  <c r="A2757" i="3" s="1"/>
  <c r="A2758" i="3" s="1"/>
  <c r="A2759" i="3" s="1"/>
  <c r="A2760" i="3" s="1"/>
  <c r="A2761" i="3" s="1"/>
  <c r="A2762" i="3" s="1"/>
  <c r="A2763" i="3" s="1"/>
  <c r="A2764" i="3" s="1"/>
  <c r="A2765" i="3" s="1"/>
  <c r="A2766" i="3" s="1"/>
  <c r="A2767" i="3" s="1"/>
  <c r="A2768" i="3" s="1"/>
  <c r="A2769" i="3" s="1"/>
  <c r="A2779" i="3" s="1"/>
  <c r="A2780" i="3" s="1"/>
  <c r="A2781" i="3" s="1"/>
  <c r="A2782" i="3" s="1"/>
  <c r="A2783" i="3" s="1"/>
  <c r="A2784" i="3" s="1"/>
  <c r="A2785" i="3" s="1"/>
  <c r="A2786" i="3" s="1"/>
  <c r="A2787" i="3" s="1"/>
  <c r="A2788" i="3" s="1"/>
  <c r="A2789" i="3" s="1"/>
  <c r="A2790" i="3" s="1"/>
  <c r="A2791" i="3" s="1"/>
  <c r="A2792" i="3" s="1"/>
  <c r="A2794" i="3" s="1"/>
  <c r="A2795" i="3" s="1"/>
  <c r="A2796" i="3" s="1"/>
  <c r="A2797" i="3" s="1"/>
  <c r="A2798" i="3" s="1"/>
  <c r="A2799" i="3" s="1"/>
  <c r="A2800" i="3" s="1"/>
  <c r="A2801" i="3" s="1"/>
  <c r="A2802" i="3" s="1"/>
  <c r="A2803" i="3" s="1"/>
  <c r="A2804" i="3" s="1"/>
  <c r="A2805" i="3" s="1"/>
  <c r="A2806" i="3" s="1"/>
  <c r="A2807" i="3" s="1"/>
  <c r="A2817" i="3" s="1"/>
  <c r="A2818" i="3" s="1"/>
  <c r="A2819" i="3" s="1"/>
  <c r="A2820" i="3" s="1"/>
  <c r="A2821" i="3" s="1"/>
  <c r="A2822" i="3" s="1"/>
  <c r="A2823" i="3" s="1"/>
  <c r="A2824" i="3" s="1"/>
  <c r="A2825" i="3" s="1"/>
  <c r="A2826" i="3" s="1"/>
  <c r="A2827" i="3" s="1"/>
  <c r="A2828" i="3" s="1"/>
  <c r="A2829" i="3" s="1"/>
  <c r="A2830" i="3" s="1"/>
  <c r="A2832" i="3" s="1"/>
  <c r="A2833" i="3" s="1"/>
  <c r="A2834" i="3" s="1"/>
  <c r="A2835" i="3" s="1"/>
  <c r="A2836" i="3" s="1"/>
  <c r="A2837" i="3" s="1"/>
  <c r="A2838" i="3" s="1"/>
  <c r="A2839" i="3" s="1"/>
  <c r="A2840" i="3" s="1"/>
  <c r="A2841" i="3" s="1"/>
  <c r="A2842" i="3" s="1"/>
  <c r="A2843" i="3" s="1"/>
  <c r="A2844" i="3" s="1"/>
  <c r="A2845" i="3" s="1"/>
  <c r="A2855" i="3" s="1"/>
  <c r="A2856" i="3" s="1"/>
  <c r="A2857" i="3" s="1"/>
  <c r="A2858" i="3" s="1"/>
  <c r="A2859" i="3" s="1"/>
  <c r="A2860" i="3" s="1"/>
  <c r="A2861" i="3" s="1"/>
  <c r="A2862" i="3" s="1"/>
  <c r="A2863" i="3" s="1"/>
  <c r="A2864" i="3" s="1"/>
  <c r="A2865" i="3" s="1"/>
  <c r="A2866" i="3" s="1"/>
  <c r="A2867" i="3" s="1"/>
  <c r="A2868" i="3" s="1"/>
  <c r="A2870" i="3" s="1"/>
  <c r="A2871" i="3" s="1"/>
  <c r="A2872" i="3" s="1"/>
  <c r="A2873" i="3" s="1"/>
  <c r="A2874" i="3" s="1"/>
  <c r="A2875" i="3" s="1"/>
  <c r="A2876" i="3" s="1"/>
  <c r="A2877" i="3" s="1"/>
  <c r="A2878" i="3" s="1"/>
  <c r="A2879" i="3" s="1"/>
  <c r="A2880" i="3" s="1"/>
  <c r="A2881" i="3" s="1"/>
  <c r="A2882" i="3" s="1"/>
  <c r="A2883" i="3" s="1"/>
  <c r="A2893" i="3" s="1"/>
  <c r="A2894" i="3" s="1"/>
  <c r="A2895" i="3" s="1"/>
  <c r="A2896" i="3" s="1"/>
  <c r="A2897" i="3" s="1"/>
  <c r="A2898" i="3" s="1"/>
  <c r="A2899" i="3" s="1"/>
  <c r="A2900" i="3" s="1"/>
  <c r="A2901" i="3" s="1"/>
  <c r="A2902" i="3" s="1"/>
  <c r="A2903" i="3" s="1"/>
  <c r="A2904" i="3" s="1"/>
  <c r="A2905" i="3" s="1"/>
  <c r="A2906" i="3" s="1"/>
  <c r="A2908" i="3" s="1"/>
  <c r="A2909" i="3" s="1"/>
  <c r="A2910" i="3" s="1"/>
  <c r="A2911" i="3" s="1"/>
  <c r="A2912" i="3" s="1"/>
  <c r="A2913" i="3" s="1"/>
  <c r="A2914" i="3" s="1"/>
  <c r="A2915" i="3" s="1"/>
  <c r="A2916" i="3" s="1"/>
  <c r="A2917" i="3" s="1"/>
  <c r="A2918" i="3" s="1"/>
  <c r="A2919" i="3" s="1"/>
  <c r="A2920" i="3" s="1"/>
  <c r="A2921" i="3" s="1"/>
  <c r="A2931" i="3" s="1"/>
  <c r="A2932" i="3" s="1"/>
  <c r="A2933" i="3" s="1"/>
  <c r="A2934" i="3" s="1"/>
  <c r="A2935" i="3" s="1"/>
  <c r="A2936" i="3" s="1"/>
  <c r="A2937" i="3" s="1"/>
  <c r="A2938" i="3" s="1"/>
  <c r="A2939" i="3" s="1"/>
  <c r="A2940" i="3" s="1"/>
  <c r="A2941" i="3" s="1"/>
  <c r="A2942" i="3" s="1"/>
  <c r="A2943" i="3" s="1"/>
  <c r="A2944" i="3" s="1"/>
  <c r="A2946" i="3" s="1"/>
  <c r="A2947" i="3" s="1"/>
  <c r="A2948" i="3" s="1"/>
  <c r="A2949" i="3" s="1"/>
  <c r="A2950" i="3" s="1"/>
  <c r="A2951" i="3" s="1"/>
  <c r="A2952" i="3" s="1"/>
  <c r="A2953" i="3" s="1"/>
  <c r="A2954" i="3" s="1"/>
  <c r="A2955" i="3" s="1"/>
  <c r="A2956" i="3" s="1"/>
  <c r="A2957" i="3" s="1"/>
  <c r="A2958" i="3" s="1"/>
  <c r="A2959" i="3" s="1"/>
  <c r="A2969" i="3" s="1"/>
  <c r="A2970" i="3" s="1"/>
  <c r="A2971" i="3" s="1"/>
  <c r="A2972" i="3" s="1"/>
  <c r="A2973" i="3" s="1"/>
  <c r="A2974" i="3" s="1"/>
  <c r="A2975" i="3" s="1"/>
  <c r="A2976" i="3" s="1"/>
  <c r="A2977" i="3" s="1"/>
  <c r="A2978" i="3" s="1"/>
  <c r="A2979" i="3" s="1"/>
  <c r="A2980" i="3" s="1"/>
  <c r="A2981" i="3" s="1"/>
  <c r="A2982" i="3" s="1"/>
  <c r="A2984" i="3" s="1"/>
  <c r="A2985" i="3" s="1"/>
  <c r="A2986" i="3" s="1"/>
  <c r="A2987" i="3" s="1"/>
  <c r="A2988" i="3" s="1"/>
  <c r="A2989" i="3" s="1"/>
  <c r="A2990" i="3" s="1"/>
  <c r="A2991" i="3" s="1"/>
  <c r="A2992" i="3" s="1"/>
  <c r="A2993" i="3" s="1"/>
  <c r="A2994" i="3" s="1"/>
  <c r="A2995" i="3" s="1"/>
  <c r="A2996" i="3" s="1"/>
  <c r="A2997" i="3" s="1"/>
  <c r="A3007" i="3" s="1"/>
  <c r="A3008" i="3" s="1"/>
  <c r="A3009" i="3" s="1"/>
  <c r="A3010" i="3" s="1"/>
  <c r="A3011" i="3" s="1"/>
  <c r="A3012" i="3" s="1"/>
  <c r="A3013" i="3" s="1"/>
  <c r="A3014" i="3" s="1"/>
  <c r="A3015" i="3" s="1"/>
  <c r="A3016" i="3" s="1"/>
  <c r="A3017" i="3" s="1"/>
  <c r="A3018" i="3" s="1"/>
  <c r="A3019" i="3" s="1"/>
  <c r="A3020" i="3" s="1"/>
  <c r="A3022" i="3" s="1"/>
  <c r="A3023" i="3" s="1"/>
  <c r="A3024" i="3" s="1"/>
  <c r="A3025" i="3" s="1"/>
  <c r="A3026" i="3" s="1"/>
  <c r="A3027" i="3" s="1"/>
  <c r="A3028" i="3" s="1"/>
  <c r="A3029" i="3" s="1"/>
  <c r="A3030" i="3" s="1"/>
  <c r="A3031" i="3" s="1"/>
  <c r="A3032" i="3" s="1"/>
  <c r="A3033" i="3" s="1"/>
  <c r="A3034" i="3" s="1"/>
  <c r="A3035" i="3" s="1"/>
  <c r="A3045" i="3" s="1"/>
  <c r="A3046" i="3" s="1"/>
  <c r="A3047" i="3" s="1"/>
  <c r="A3048" i="3" s="1"/>
  <c r="A3049" i="3" s="1"/>
  <c r="A3050" i="3" s="1"/>
  <c r="A3051" i="3" s="1"/>
  <c r="A3052" i="3" s="1"/>
  <c r="A3053" i="3" s="1"/>
  <c r="A3054" i="3" s="1"/>
  <c r="A3055" i="3" s="1"/>
  <c r="A3056" i="3" s="1"/>
  <c r="A3057" i="3" s="1"/>
  <c r="A3058" i="3" s="1"/>
  <c r="A3060" i="3" s="1"/>
  <c r="A3061" i="3" s="1"/>
  <c r="A3062" i="3" s="1"/>
  <c r="A3063" i="3" s="1"/>
  <c r="A3064" i="3" s="1"/>
  <c r="A3065" i="3" s="1"/>
  <c r="A3066" i="3" s="1"/>
  <c r="A3067" i="3" s="1"/>
  <c r="A3068" i="3" s="1"/>
  <c r="A3069" i="3" s="1"/>
  <c r="A3070" i="3" s="1"/>
  <c r="A3071" i="3" s="1"/>
  <c r="A3072" i="3" s="1"/>
  <c r="A3073" i="3" s="1"/>
  <c r="A3083" i="3" s="1"/>
  <c r="A3084" i="3" s="1"/>
  <c r="A3085" i="3" s="1"/>
  <c r="A3086" i="3" s="1"/>
  <c r="A3087" i="3" s="1"/>
  <c r="A3088" i="3" s="1"/>
  <c r="A3089" i="3" s="1"/>
  <c r="A3090" i="3" s="1"/>
  <c r="A3091" i="3" s="1"/>
  <c r="A3092" i="3" s="1"/>
  <c r="A3093" i="3" s="1"/>
  <c r="A3094" i="3" s="1"/>
  <c r="A3095" i="3" s="1"/>
  <c r="A3096" i="3" s="1"/>
  <c r="A3098" i="3" s="1"/>
  <c r="A3099" i="3" s="1"/>
  <c r="A3100" i="3" s="1"/>
  <c r="A3101" i="3" s="1"/>
  <c r="A3102" i="3" s="1"/>
  <c r="A3103" i="3" s="1"/>
  <c r="A3104" i="3" s="1"/>
  <c r="A3105" i="3" s="1"/>
  <c r="A3106" i="3" s="1"/>
  <c r="A3107" i="3" s="1"/>
  <c r="A3108" i="3" s="1"/>
  <c r="A3109" i="3" s="1"/>
  <c r="A3110" i="3" s="1"/>
  <c r="A3111" i="3" s="1"/>
  <c r="A3121" i="3" s="1"/>
  <c r="A3122" i="3" s="1"/>
  <c r="A3123" i="3" s="1"/>
  <c r="A3124" i="3" s="1"/>
  <c r="A3125" i="3" s="1"/>
  <c r="A3126" i="3" s="1"/>
  <c r="A3127" i="3" s="1"/>
  <c r="A3128" i="3" s="1"/>
  <c r="A3129" i="3" s="1"/>
  <c r="A3130" i="3" s="1"/>
  <c r="A3131" i="3" s="1"/>
  <c r="A3132" i="3" s="1"/>
  <c r="A3133" i="3" s="1"/>
  <c r="A3134" i="3" s="1"/>
  <c r="A3136" i="3" s="1"/>
  <c r="A3137" i="3" s="1"/>
  <c r="A3138" i="3" s="1"/>
  <c r="A3139" i="3" s="1"/>
  <c r="A3140" i="3" s="1"/>
  <c r="A3141" i="3" s="1"/>
  <c r="A3142" i="3" s="1"/>
  <c r="A3143" i="3" s="1"/>
  <c r="A3144" i="3" s="1"/>
  <c r="A3145" i="3" s="1"/>
  <c r="A3146" i="3" s="1"/>
  <c r="A3147" i="3" s="1"/>
  <c r="A3148" i="3" s="1"/>
  <c r="A3149" i="3" s="1"/>
  <c r="A3159" i="3" s="1"/>
  <c r="A3160" i="3" s="1"/>
  <c r="A3161" i="3" s="1"/>
  <c r="A3162" i="3" s="1"/>
  <c r="A3163" i="3" s="1"/>
  <c r="A3164" i="3" s="1"/>
  <c r="A3165" i="3" s="1"/>
  <c r="A3166" i="3" s="1"/>
  <c r="A3167" i="3" s="1"/>
  <c r="A3168" i="3" s="1"/>
  <c r="A3169" i="3" s="1"/>
  <c r="A3170" i="3" s="1"/>
  <c r="A3171" i="3" s="1"/>
  <c r="A3172" i="3" s="1"/>
  <c r="A3174" i="3" s="1"/>
  <c r="A3175" i="3" s="1"/>
  <c r="A3176" i="3" s="1"/>
  <c r="A3177" i="3" s="1"/>
  <c r="A3178" i="3" s="1"/>
  <c r="A3179" i="3" s="1"/>
  <c r="A3180" i="3" s="1"/>
  <c r="A3181" i="3" s="1"/>
  <c r="A3182" i="3" s="1"/>
  <c r="A3183" i="3" s="1"/>
  <c r="A3184" i="3" s="1"/>
  <c r="A3185" i="3" s="1"/>
  <c r="A3186" i="3" s="1"/>
  <c r="A3187" i="3" s="1"/>
  <c r="A3197" i="3" s="1"/>
  <c r="A3198" i="3" s="1"/>
  <c r="A3199" i="3" s="1"/>
  <c r="A3200" i="3" s="1"/>
  <c r="A3201" i="3" s="1"/>
  <c r="A3202" i="3" s="1"/>
  <c r="A3203" i="3" s="1"/>
  <c r="A3204" i="3" s="1"/>
  <c r="A3205" i="3" s="1"/>
  <c r="A3206" i="3" s="1"/>
  <c r="A3207" i="3" s="1"/>
  <c r="A3208" i="3" s="1"/>
  <c r="A3209" i="3" s="1"/>
  <c r="A3210" i="3" s="1"/>
  <c r="A3212" i="3" s="1"/>
  <c r="A3213" i="3" s="1"/>
  <c r="A3214" i="3" s="1"/>
  <c r="A3215" i="3" s="1"/>
  <c r="A3216" i="3" s="1"/>
  <c r="A3217" i="3" s="1"/>
  <c r="A3218" i="3" s="1"/>
  <c r="A3219" i="3" s="1"/>
  <c r="A3220" i="3" s="1"/>
  <c r="A3221" i="3" s="1"/>
  <c r="A3222" i="3" s="1"/>
  <c r="A3223" i="3" s="1"/>
  <c r="A3224" i="3" s="1"/>
  <c r="A3225" i="3" s="1"/>
  <c r="A3235" i="3" s="1"/>
  <c r="A3236" i="3" s="1"/>
  <c r="A3237" i="3" s="1"/>
  <c r="A3238" i="3" s="1"/>
  <c r="A3239" i="3" s="1"/>
  <c r="A3240" i="3" s="1"/>
  <c r="A3241" i="3" s="1"/>
  <c r="A3242" i="3" s="1"/>
  <c r="A3243" i="3" s="1"/>
  <c r="A3244" i="3" s="1"/>
  <c r="A3245" i="3" s="1"/>
  <c r="A3246" i="3" s="1"/>
  <c r="A3247" i="3" s="1"/>
  <c r="A3248" i="3" s="1"/>
  <c r="A3250" i="3" s="1"/>
  <c r="A3251" i="3" s="1"/>
  <c r="A3252" i="3" s="1"/>
  <c r="A3253" i="3" s="1"/>
  <c r="A3254" i="3" s="1"/>
  <c r="A3255" i="3" s="1"/>
  <c r="A3256" i="3" s="1"/>
  <c r="A3257" i="3" s="1"/>
  <c r="A3258" i="3" s="1"/>
  <c r="A3259" i="3" s="1"/>
  <c r="A3260" i="3" s="1"/>
  <c r="A3261" i="3" s="1"/>
  <c r="A3262" i="3" s="1"/>
  <c r="A3263" i="3" s="1"/>
  <c r="A3273" i="3" s="1"/>
  <c r="A3274" i="3" s="1"/>
  <c r="A3275" i="3" s="1"/>
  <c r="A3276" i="3" s="1"/>
  <c r="A3277" i="3" s="1"/>
  <c r="A3278" i="3" s="1"/>
  <c r="A3279" i="3" s="1"/>
  <c r="A3280" i="3" s="1"/>
  <c r="A3281" i="3" s="1"/>
  <c r="A3282" i="3" s="1"/>
  <c r="A3283" i="3" s="1"/>
  <c r="A3284" i="3" s="1"/>
  <c r="A3285" i="3" s="1"/>
  <c r="A3286" i="3" s="1"/>
  <c r="A3288" i="3" s="1"/>
  <c r="A3289" i="3" s="1"/>
  <c r="A3290" i="3" s="1"/>
  <c r="A3291" i="3" s="1"/>
  <c r="A3292" i="3" s="1"/>
  <c r="A3293" i="3" s="1"/>
  <c r="A3294" i="3" s="1"/>
  <c r="A3295" i="3" s="1"/>
  <c r="A3296" i="3" s="1"/>
  <c r="A3297" i="3" s="1"/>
  <c r="A3298" i="3" s="1"/>
  <c r="A3299" i="3" s="1"/>
  <c r="A3300" i="3" s="1"/>
  <c r="A3301" i="3" s="1"/>
  <c r="A3311" i="3" s="1"/>
  <c r="A3312" i="3" s="1"/>
  <c r="A3313" i="3" s="1"/>
  <c r="A3314" i="3" s="1"/>
  <c r="A3315" i="3" s="1"/>
  <c r="A3316" i="3" s="1"/>
  <c r="A3317" i="3" s="1"/>
  <c r="A3318" i="3" s="1"/>
  <c r="A3319" i="3" s="1"/>
  <c r="A3320" i="3" s="1"/>
  <c r="A3321" i="3" s="1"/>
  <c r="A3322" i="3" s="1"/>
  <c r="A3323" i="3" s="1"/>
  <c r="A3324" i="3" s="1"/>
  <c r="A3326" i="3" s="1"/>
  <c r="A3327" i="3" s="1"/>
  <c r="A3328" i="3" s="1"/>
  <c r="A3329" i="3" s="1"/>
  <c r="A3330" i="3" s="1"/>
  <c r="A3331" i="3" s="1"/>
  <c r="A3332" i="3" s="1"/>
  <c r="A3333" i="3" s="1"/>
  <c r="A3334" i="3" s="1"/>
  <c r="A3335" i="3" s="1"/>
  <c r="A3336" i="3" s="1"/>
  <c r="A3337" i="3" s="1"/>
  <c r="A3338" i="3" s="1"/>
  <c r="A3339" i="3" s="1"/>
  <c r="A3349" i="3" s="1"/>
  <c r="A3350" i="3" s="1"/>
  <c r="A3351" i="3" s="1"/>
  <c r="A3352" i="3" s="1"/>
  <c r="A3353" i="3" s="1"/>
  <c r="A3354" i="3" s="1"/>
  <c r="A3355" i="3" s="1"/>
  <c r="A3356" i="3" s="1"/>
  <c r="A3357" i="3" s="1"/>
  <c r="A3358" i="3" s="1"/>
  <c r="A3359" i="3" s="1"/>
  <c r="A3360" i="3" s="1"/>
  <c r="A3361" i="3" s="1"/>
  <c r="A3362" i="3" s="1"/>
  <c r="A3364" i="3" s="1"/>
  <c r="A3365" i="3" s="1"/>
  <c r="A3366" i="3" s="1"/>
  <c r="A3367" i="3" s="1"/>
  <c r="A3368" i="3" s="1"/>
  <c r="A3369" i="3" s="1"/>
  <c r="A3370" i="3" s="1"/>
  <c r="A3371" i="3" s="1"/>
  <c r="A3372" i="3" s="1"/>
  <c r="A3373" i="3" s="1"/>
  <c r="A3374" i="3" s="1"/>
  <c r="A3375" i="3" s="1"/>
  <c r="A3376" i="3" s="1"/>
  <c r="A3377" i="3" s="1"/>
  <c r="A3387" i="3" s="1"/>
  <c r="A3388" i="3" s="1"/>
  <c r="A3389" i="3" s="1"/>
  <c r="A3390" i="3" s="1"/>
  <c r="A3391" i="3" s="1"/>
  <c r="A3392" i="3" s="1"/>
  <c r="A3393" i="3" s="1"/>
  <c r="A3394" i="3" s="1"/>
  <c r="A3395" i="3" s="1"/>
  <c r="A3396" i="3" s="1"/>
  <c r="A3397" i="3" s="1"/>
  <c r="A3398" i="3" s="1"/>
  <c r="A3399" i="3" s="1"/>
  <c r="A3400" i="3" s="1"/>
  <c r="A3402" i="3" s="1"/>
  <c r="A3403" i="3" s="1"/>
  <c r="A3404" i="3" s="1"/>
  <c r="A3405" i="3" s="1"/>
  <c r="A3406" i="3" s="1"/>
  <c r="A3407" i="3" s="1"/>
  <c r="A3408" i="3" s="1"/>
  <c r="A3409" i="3" s="1"/>
  <c r="A3410" i="3" s="1"/>
  <c r="A3411" i="3" s="1"/>
  <c r="A3412" i="3" s="1"/>
  <c r="A3413" i="3" s="1"/>
  <c r="A3414" i="3" s="1"/>
  <c r="A3415" i="3" s="1"/>
  <c r="A3425" i="3" s="1"/>
  <c r="A3426" i="3" s="1"/>
  <c r="A3427" i="3" s="1"/>
  <c r="A3428" i="3" s="1"/>
  <c r="A3429" i="3" s="1"/>
  <c r="A3430" i="3" s="1"/>
  <c r="A3431" i="3" s="1"/>
  <c r="A3432" i="3" s="1"/>
  <c r="A3433" i="3" s="1"/>
  <c r="A3434" i="3" s="1"/>
  <c r="A3435" i="3" s="1"/>
  <c r="A3436" i="3" s="1"/>
  <c r="A3437" i="3" s="1"/>
  <c r="A3438" i="3" s="1"/>
  <c r="A3440" i="3" s="1"/>
  <c r="A3441" i="3" s="1"/>
  <c r="A3442" i="3" s="1"/>
  <c r="A3443" i="3" s="1"/>
  <c r="A3444" i="3" s="1"/>
  <c r="A3445" i="3" s="1"/>
  <c r="A3446" i="3" s="1"/>
  <c r="A3447" i="3" s="1"/>
  <c r="A3448" i="3" s="1"/>
  <c r="A3449" i="3" s="1"/>
  <c r="A3450" i="3" s="1"/>
  <c r="A3451" i="3" s="1"/>
  <c r="A3452" i="3" s="1"/>
  <c r="A3453" i="3" s="1"/>
  <c r="A3463" i="3" s="1"/>
  <c r="A3464" i="3" s="1"/>
  <c r="A3465" i="3" s="1"/>
  <c r="A3466" i="3" s="1"/>
  <c r="A3467" i="3" s="1"/>
  <c r="A3468" i="3" s="1"/>
  <c r="A3469" i="3" s="1"/>
  <c r="A3470" i="3" s="1"/>
  <c r="A3471" i="3" s="1"/>
  <c r="A3472" i="3" s="1"/>
  <c r="A3473" i="3" s="1"/>
  <c r="A3474" i="3" s="1"/>
  <c r="A3475" i="3" s="1"/>
  <c r="A3476" i="3" s="1"/>
  <c r="A3478" i="3" s="1"/>
  <c r="A3479" i="3" s="1"/>
  <c r="A3480" i="3" s="1"/>
  <c r="A3481" i="3" s="1"/>
  <c r="A3482" i="3" s="1"/>
  <c r="A3483" i="3" s="1"/>
  <c r="A3484" i="3" s="1"/>
  <c r="A3485" i="3" s="1"/>
  <c r="A3486" i="3" s="1"/>
  <c r="A3487" i="3" s="1"/>
  <c r="A3488" i="3" s="1"/>
  <c r="A3489" i="3" s="1"/>
  <c r="A3490" i="3" s="1"/>
  <c r="A3491" i="3" s="1"/>
  <c r="A3501" i="3" s="1"/>
  <c r="A3502" i="3" s="1"/>
  <c r="A3503" i="3" s="1"/>
  <c r="A3504" i="3" s="1"/>
  <c r="A3505" i="3" s="1"/>
  <c r="A3506" i="3" s="1"/>
  <c r="A3507" i="3" s="1"/>
  <c r="A3508" i="3" s="1"/>
  <c r="A3509" i="3" s="1"/>
  <c r="A3510" i="3" s="1"/>
  <c r="A3511" i="3" s="1"/>
  <c r="A3512" i="3" s="1"/>
  <c r="A3513" i="3" s="1"/>
  <c r="A3514" i="3" s="1"/>
  <c r="A3516" i="3" s="1"/>
  <c r="A3517" i="3" s="1"/>
  <c r="A3518" i="3" s="1"/>
  <c r="A3519" i="3" s="1"/>
  <c r="A3520" i="3" s="1"/>
  <c r="A3521" i="3" s="1"/>
  <c r="A3522" i="3" s="1"/>
  <c r="A3523" i="3" s="1"/>
  <c r="A3524" i="3" s="1"/>
  <c r="A3525" i="3" s="1"/>
  <c r="A3526" i="3" s="1"/>
  <c r="A3527" i="3" s="1"/>
  <c r="A3528" i="3" s="1"/>
  <c r="A3529" i="3" s="1"/>
  <c r="A3539" i="3" s="1"/>
  <c r="A3540" i="3" s="1"/>
  <c r="A3541" i="3" s="1"/>
  <c r="A3542" i="3" s="1"/>
  <c r="A3543" i="3" s="1"/>
  <c r="A3544" i="3" s="1"/>
  <c r="A3545" i="3" s="1"/>
  <c r="A3546" i="3" s="1"/>
  <c r="A3547" i="3" s="1"/>
  <c r="A3548" i="3" s="1"/>
  <c r="A3549" i="3" s="1"/>
  <c r="A3550" i="3" s="1"/>
  <c r="A3551" i="3" s="1"/>
  <c r="A3552" i="3" s="1"/>
  <c r="A3554" i="3" s="1"/>
  <c r="A3555" i="3" s="1"/>
  <c r="A3556" i="3" s="1"/>
  <c r="A3557" i="3" s="1"/>
  <c r="A3558" i="3" s="1"/>
  <c r="A3559" i="3" s="1"/>
  <c r="A3560" i="3" s="1"/>
  <c r="A3561" i="3" s="1"/>
  <c r="A3562" i="3" s="1"/>
  <c r="A3563" i="3" s="1"/>
  <c r="A3564" i="3" s="1"/>
  <c r="A3565" i="3" s="1"/>
  <c r="A3566" i="3" s="1"/>
  <c r="A3567" i="3" s="1"/>
  <c r="A3577" i="3" s="1"/>
  <c r="A3578" i="3" s="1"/>
  <c r="A3579" i="3" s="1"/>
  <c r="A3580" i="3" s="1"/>
  <c r="A3581" i="3" s="1"/>
  <c r="A3582" i="3" s="1"/>
  <c r="A3583" i="3" s="1"/>
  <c r="A3584" i="3" s="1"/>
  <c r="A3585" i="3" s="1"/>
  <c r="A3586" i="3" s="1"/>
  <c r="A3587" i="3" s="1"/>
  <c r="A3588" i="3" s="1"/>
  <c r="A3589" i="3" s="1"/>
  <c r="A3590" i="3" s="1"/>
  <c r="A3592" i="3" s="1"/>
  <c r="A3593" i="3" s="1"/>
  <c r="A3594" i="3" s="1"/>
  <c r="A3595" i="3" s="1"/>
  <c r="A3596" i="3" s="1"/>
  <c r="A3597" i="3" s="1"/>
  <c r="A3598" i="3" s="1"/>
  <c r="A3599" i="3" s="1"/>
  <c r="A3600" i="3" s="1"/>
  <c r="A3601" i="3" s="1"/>
  <c r="A3602" i="3" s="1"/>
  <c r="A3603" i="3" s="1"/>
  <c r="A3604" i="3" s="1"/>
  <c r="A3605" i="3" s="1"/>
  <c r="A3615" i="3" s="1"/>
  <c r="A3616" i="3" s="1"/>
  <c r="A3617" i="3" s="1"/>
  <c r="A3618" i="3" s="1"/>
  <c r="A3619" i="3" s="1"/>
  <c r="A3620" i="3" s="1"/>
  <c r="A3621" i="3" s="1"/>
  <c r="A3622" i="3" s="1"/>
  <c r="A3623" i="3" s="1"/>
  <c r="A3624" i="3" s="1"/>
  <c r="A3625" i="3" s="1"/>
  <c r="A3626" i="3" s="1"/>
  <c r="A3627" i="3" s="1"/>
  <c r="A3628" i="3" s="1"/>
  <c r="A3630" i="3" s="1"/>
  <c r="A3631" i="3" s="1"/>
  <c r="A3632" i="3" s="1"/>
  <c r="A3633" i="3" s="1"/>
  <c r="A3634" i="3" s="1"/>
  <c r="A3635" i="3" s="1"/>
  <c r="A3636" i="3" s="1"/>
  <c r="A3637" i="3" s="1"/>
  <c r="A3638" i="3" s="1"/>
  <c r="A3639" i="3" s="1"/>
  <c r="A3640" i="3" s="1"/>
  <c r="A3641" i="3" s="1"/>
  <c r="A3642" i="3" s="1"/>
  <c r="A3643" i="3" s="1"/>
  <c r="A3653" i="3" s="1"/>
  <c r="A3654" i="3" s="1"/>
  <c r="A3655" i="3" s="1"/>
  <c r="A3656" i="3" s="1"/>
  <c r="A3657" i="3" s="1"/>
  <c r="A3658" i="3" s="1"/>
  <c r="A3659" i="3" s="1"/>
  <c r="A3660" i="3" s="1"/>
  <c r="A3661" i="3" s="1"/>
  <c r="A3662" i="3" s="1"/>
  <c r="A3663" i="3" s="1"/>
  <c r="A3664" i="3" s="1"/>
  <c r="A3665" i="3" s="1"/>
  <c r="A3666" i="3" s="1"/>
  <c r="A3668" i="3" s="1"/>
  <c r="A3669" i="3" s="1"/>
  <c r="A3670" i="3" s="1"/>
  <c r="A3671" i="3" s="1"/>
  <c r="A3672" i="3" s="1"/>
  <c r="A3673" i="3" s="1"/>
  <c r="A3674" i="3" s="1"/>
  <c r="A3675" i="3" s="1"/>
  <c r="A3676" i="3" s="1"/>
  <c r="A3677" i="3" s="1"/>
  <c r="A3678" i="3" s="1"/>
  <c r="A3679" i="3" s="1"/>
  <c r="A3680" i="3" s="1"/>
  <c r="A3681" i="3" s="1"/>
  <c r="A3691" i="3" s="1"/>
  <c r="A3692" i="3" s="1"/>
  <c r="A3693" i="3" s="1"/>
  <c r="A3694" i="3" s="1"/>
  <c r="A3695" i="3" s="1"/>
  <c r="A3696" i="3" s="1"/>
  <c r="A3697" i="3" s="1"/>
  <c r="A3698" i="3" s="1"/>
  <c r="A3699" i="3" s="1"/>
  <c r="A3700" i="3" s="1"/>
  <c r="A3701" i="3" s="1"/>
  <c r="A3702" i="3" s="1"/>
  <c r="A3703" i="3" s="1"/>
  <c r="A3704" i="3" s="1"/>
  <c r="A3706" i="3" s="1"/>
  <c r="A3707" i="3" s="1"/>
  <c r="A3708" i="3" s="1"/>
  <c r="A3709" i="3" s="1"/>
  <c r="A3710" i="3" s="1"/>
  <c r="A3711" i="3" s="1"/>
  <c r="A3712" i="3" s="1"/>
  <c r="A3713" i="3" s="1"/>
  <c r="A3714" i="3" s="1"/>
  <c r="A3715" i="3" s="1"/>
  <c r="A3716" i="3" s="1"/>
  <c r="A3717" i="3" s="1"/>
  <c r="A3718" i="3" s="1"/>
  <c r="A3719" i="3" s="1"/>
  <c r="A3729" i="3" s="1"/>
  <c r="A3730" i="3" s="1"/>
  <c r="A3731" i="3" s="1"/>
  <c r="A3732" i="3" s="1"/>
  <c r="A3733" i="3" s="1"/>
  <c r="A3734" i="3" s="1"/>
  <c r="A3735" i="3" s="1"/>
  <c r="A3736" i="3" s="1"/>
  <c r="A3737" i="3" s="1"/>
  <c r="A3738" i="3" s="1"/>
  <c r="A3739" i="3" s="1"/>
  <c r="A3740" i="3" s="1"/>
  <c r="A3741" i="3" s="1"/>
  <c r="A3742" i="3" s="1"/>
  <c r="A3744" i="3" s="1"/>
  <c r="A3745" i="3" s="1"/>
  <c r="A3746" i="3" s="1"/>
  <c r="A3747" i="3" s="1"/>
  <c r="A3748" i="3" s="1"/>
  <c r="A3749" i="3" s="1"/>
  <c r="A3750" i="3" s="1"/>
  <c r="A3751" i="3" s="1"/>
  <c r="A3752" i="3" s="1"/>
  <c r="A3753" i="3" s="1"/>
  <c r="A3754" i="3" s="1"/>
  <c r="A3755" i="3" s="1"/>
  <c r="A3756" i="3" s="1"/>
  <c r="A3757" i="3" s="1"/>
  <c r="A3767" i="3" s="1"/>
  <c r="A3768" i="3" s="1"/>
  <c r="A3769" i="3" s="1"/>
  <c r="A3770" i="3" s="1"/>
  <c r="A3771" i="3" s="1"/>
  <c r="A3772" i="3" s="1"/>
  <c r="A3773" i="3" s="1"/>
  <c r="A3774" i="3" s="1"/>
  <c r="A3775" i="3" s="1"/>
  <c r="A3776" i="3" s="1"/>
  <c r="A3777" i="3" s="1"/>
  <c r="A3778" i="3" s="1"/>
  <c r="A3779" i="3" s="1"/>
  <c r="A3780" i="3" s="1"/>
  <c r="A3782" i="3" s="1"/>
  <c r="A3783" i="3" s="1"/>
  <c r="A3784" i="3" s="1"/>
  <c r="A3785" i="3" s="1"/>
  <c r="A3786" i="3" s="1"/>
  <c r="A3787" i="3" s="1"/>
  <c r="A3788" i="3" s="1"/>
  <c r="A3789" i="3" s="1"/>
  <c r="A3790" i="3" s="1"/>
  <c r="A3791" i="3" s="1"/>
  <c r="A3792" i="3" s="1"/>
  <c r="A3793" i="3" s="1"/>
  <c r="A3794" i="3" s="1"/>
  <c r="A3795" i="3" s="1"/>
  <c r="A3805" i="3" s="1"/>
  <c r="A3806" i="3" s="1"/>
  <c r="A3807" i="3" s="1"/>
  <c r="A3808" i="3" s="1"/>
  <c r="A3809" i="3" s="1"/>
  <c r="A3810" i="3" s="1"/>
  <c r="A3811" i="3" s="1"/>
  <c r="A3812" i="3" s="1"/>
  <c r="A3813" i="3" s="1"/>
  <c r="A3814" i="3" s="1"/>
  <c r="A3815" i="3" s="1"/>
  <c r="A3816" i="3" s="1"/>
  <c r="A3817" i="3" s="1"/>
  <c r="A3818" i="3" s="1"/>
  <c r="A3820" i="3" s="1"/>
  <c r="A3821" i="3" s="1"/>
  <c r="A3822" i="3" s="1"/>
  <c r="A3823" i="3" s="1"/>
  <c r="A3824" i="3" s="1"/>
  <c r="A3825" i="3" s="1"/>
  <c r="A3826" i="3" s="1"/>
  <c r="A3827" i="3" s="1"/>
  <c r="A3828" i="3" s="1"/>
  <c r="A3829" i="3" s="1"/>
  <c r="A3830" i="3" s="1"/>
  <c r="A3831" i="3" s="1"/>
  <c r="A3832" i="3" s="1"/>
  <c r="A3833" i="3" s="1"/>
  <c r="A3843" i="3" s="1"/>
  <c r="A3844" i="3" s="1"/>
  <c r="A3845" i="3" s="1"/>
  <c r="A3846" i="3" s="1"/>
  <c r="A3847" i="3" s="1"/>
  <c r="A3848" i="3" s="1"/>
  <c r="A3849" i="3" s="1"/>
  <c r="A3850" i="3" s="1"/>
  <c r="A3851" i="3" s="1"/>
  <c r="A3852" i="3" s="1"/>
  <c r="A3853" i="3" s="1"/>
  <c r="A3854" i="3" s="1"/>
  <c r="A3855" i="3" s="1"/>
  <c r="A3856" i="3" s="1"/>
  <c r="A3858" i="3" s="1"/>
  <c r="A3859" i="3" s="1"/>
  <c r="A3860" i="3" s="1"/>
  <c r="A3861" i="3" s="1"/>
  <c r="A3862" i="3" s="1"/>
  <c r="A3863" i="3" s="1"/>
  <c r="A3864" i="3" s="1"/>
  <c r="A3865" i="3" s="1"/>
  <c r="A3866" i="3" s="1"/>
  <c r="A3867" i="3" s="1"/>
  <c r="A3868" i="3" s="1"/>
  <c r="A3869" i="3" s="1"/>
  <c r="A3870" i="3" s="1"/>
  <c r="A3871" i="3" s="1"/>
  <c r="A3881" i="3" s="1"/>
  <c r="A3882" i="3" s="1"/>
  <c r="A3883" i="3" s="1"/>
  <c r="A3884" i="3" s="1"/>
  <c r="A3885" i="3" s="1"/>
  <c r="A3886" i="3" s="1"/>
  <c r="A3887" i="3" s="1"/>
  <c r="A3888" i="3" s="1"/>
  <c r="A3889" i="3" s="1"/>
  <c r="A3890" i="3" s="1"/>
  <c r="A3891" i="3" s="1"/>
  <c r="A3892" i="3" s="1"/>
  <c r="A3893" i="3" s="1"/>
  <c r="A3894" i="3" s="1"/>
  <c r="A3896" i="3" s="1"/>
  <c r="A3897" i="3" s="1"/>
  <c r="A3898" i="3" s="1"/>
  <c r="A3899" i="3" s="1"/>
  <c r="A3900" i="3" s="1"/>
  <c r="A3901" i="3" s="1"/>
  <c r="A3902" i="3" s="1"/>
  <c r="A3903" i="3" s="1"/>
  <c r="A3904" i="3" s="1"/>
  <c r="A3905" i="3" s="1"/>
  <c r="A3906" i="3" s="1"/>
  <c r="A3907" i="3" s="1"/>
  <c r="A3908" i="3" s="1"/>
  <c r="A3909" i="3" s="1"/>
  <c r="A3919" i="3" s="1"/>
  <c r="A3920" i="3" s="1"/>
  <c r="A3921" i="3" s="1"/>
  <c r="A3922" i="3" s="1"/>
  <c r="A3923" i="3" s="1"/>
  <c r="A3924" i="3" s="1"/>
  <c r="A3925" i="3" s="1"/>
  <c r="A3926" i="3" s="1"/>
  <c r="A3927" i="3" s="1"/>
  <c r="A3928" i="3" s="1"/>
  <c r="A3929" i="3" s="1"/>
  <c r="A3930" i="3" s="1"/>
  <c r="A3931" i="3" s="1"/>
  <c r="A3932" i="3" s="1"/>
  <c r="A3934" i="3" s="1"/>
  <c r="A3935" i="3" s="1"/>
  <c r="A3936" i="3" s="1"/>
  <c r="A3937" i="3" s="1"/>
  <c r="A3938" i="3" s="1"/>
  <c r="A3939" i="3" s="1"/>
  <c r="A3940" i="3" s="1"/>
  <c r="A3941" i="3" s="1"/>
  <c r="A3942" i="3" s="1"/>
  <c r="A3943" i="3" s="1"/>
  <c r="A3944" i="3" s="1"/>
  <c r="A3945" i="3" s="1"/>
  <c r="A3946" i="3" s="1"/>
  <c r="A3947" i="3" s="1"/>
  <c r="A3957" i="3" s="1"/>
  <c r="A3958" i="3" s="1"/>
  <c r="A3959" i="3" s="1"/>
  <c r="A3960" i="3" s="1"/>
  <c r="A3961" i="3" s="1"/>
  <c r="A3962" i="3" s="1"/>
  <c r="A3963" i="3" s="1"/>
  <c r="A3964" i="3" s="1"/>
  <c r="A3965" i="3" s="1"/>
  <c r="A3966" i="3" s="1"/>
  <c r="A3967" i="3" s="1"/>
  <c r="A3968" i="3" s="1"/>
  <c r="A3969" i="3" s="1"/>
  <c r="A3970" i="3" s="1"/>
  <c r="A3972" i="3" s="1"/>
  <c r="A3973" i="3" s="1"/>
  <c r="A3974" i="3" s="1"/>
  <c r="A3975" i="3" s="1"/>
  <c r="A3976" i="3" s="1"/>
  <c r="A3977" i="3" s="1"/>
  <c r="A3978" i="3" s="1"/>
  <c r="A3979" i="3" s="1"/>
  <c r="A3980" i="3" s="1"/>
  <c r="A3981" i="3" s="1"/>
  <c r="A3982" i="3" s="1"/>
  <c r="A3983" i="3" s="1"/>
  <c r="A3984" i="3" s="1"/>
  <c r="A3985" i="3" s="1"/>
  <c r="A3995" i="3" s="1"/>
  <c r="A3996" i="3" s="1"/>
  <c r="A3997" i="3" s="1"/>
  <c r="A3998" i="3" s="1"/>
  <c r="A3999" i="3" s="1"/>
  <c r="A4000" i="3" s="1"/>
  <c r="A4001" i="3" s="1"/>
  <c r="A4002" i="3" s="1"/>
  <c r="A4003" i="3" s="1"/>
  <c r="A4004" i="3" s="1"/>
  <c r="A4005" i="3" s="1"/>
  <c r="A4006" i="3" s="1"/>
  <c r="A4007" i="3" s="1"/>
  <c r="A4008" i="3" s="1"/>
  <c r="A4010" i="3" s="1"/>
  <c r="A4011" i="3" s="1"/>
  <c r="A4012" i="3" s="1"/>
  <c r="A4013" i="3" s="1"/>
  <c r="A4014" i="3" s="1"/>
  <c r="A4015" i="3" s="1"/>
  <c r="A4016" i="3" s="1"/>
  <c r="A4017" i="3" s="1"/>
  <c r="A4018" i="3" s="1"/>
  <c r="A4019" i="3" s="1"/>
  <c r="A4020" i="3" s="1"/>
  <c r="A4021" i="3" s="1"/>
  <c r="A4022" i="3" s="1"/>
  <c r="A4023" i="3" s="1"/>
  <c r="A4033" i="3" s="1"/>
  <c r="A4034" i="3" s="1"/>
  <c r="A4035" i="3" s="1"/>
  <c r="A4036" i="3" s="1"/>
  <c r="A4037" i="3" s="1"/>
  <c r="A4038" i="3" s="1"/>
  <c r="A4039" i="3" s="1"/>
  <c r="A4040" i="3" s="1"/>
  <c r="A4041" i="3" s="1"/>
  <c r="A4042" i="3" s="1"/>
  <c r="A4043" i="3" s="1"/>
  <c r="A4044" i="3" s="1"/>
  <c r="A4045" i="3" s="1"/>
  <c r="A4046" i="3" s="1"/>
  <c r="A4048" i="3" s="1"/>
  <c r="A4049" i="3" s="1"/>
  <c r="A4050" i="3" s="1"/>
  <c r="A4051" i="3" s="1"/>
  <c r="A4052" i="3" s="1"/>
  <c r="A4053" i="3" s="1"/>
  <c r="A4054" i="3" s="1"/>
  <c r="A4055" i="3" s="1"/>
  <c r="A4056" i="3" s="1"/>
  <c r="A4057" i="3" s="1"/>
  <c r="A4058" i="3" s="1"/>
  <c r="A4059" i="3" s="1"/>
  <c r="A4060" i="3" s="1"/>
  <c r="A4061" i="3" s="1"/>
  <c r="A4071" i="3" s="1"/>
  <c r="A4072" i="3" s="1"/>
  <c r="A4073" i="3" s="1"/>
  <c r="A4074" i="3" s="1"/>
  <c r="A4075" i="3" s="1"/>
  <c r="A4076" i="3" s="1"/>
  <c r="A4077" i="3" s="1"/>
  <c r="A4078" i="3" s="1"/>
  <c r="A4079" i="3" s="1"/>
  <c r="A4080" i="3" s="1"/>
  <c r="A4081" i="3" s="1"/>
  <c r="A4082" i="3" s="1"/>
  <c r="A4083" i="3" s="1"/>
  <c r="A4084" i="3" s="1"/>
  <c r="A4086" i="3" s="1"/>
  <c r="A4087" i="3" s="1"/>
  <c r="A4088" i="3" s="1"/>
  <c r="A4089" i="3" s="1"/>
  <c r="A4090" i="3" s="1"/>
  <c r="A4091" i="3" s="1"/>
  <c r="A4092" i="3" s="1"/>
  <c r="A4093" i="3" s="1"/>
  <c r="A4094" i="3" s="1"/>
  <c r="A4095" i="3" s="1"/>
  <c r="A4096" i="3" s="1"/>
  <c r="A4097" i="3" s="1"/>
  <c r="A4098" i="3" s="1"/>
  <c r="A4099" i="3" s="1"/>
  <c r="A4109" i="3" s="1"/>
  <c r="A4110" i="3" s="1"/>
  <c r="A4111" i="3" s="1"/>
  <c r="A4112" i="3" s="1"/>
  <c r="A4113" i="3" s="1"/>
  <c r="A4114" i="3" s="1"/>
  <c r="A4115" i="3" s="1"/>
  <c r="A4116" i="3" s="1"/>
  <c r="A4117" i="3" s="1"/>
  <c r="A4118" i="3" s="1"/>
  <c r="A4119" i="3" s="1"/>
  <c r="A4120" i="3" s="1"/>
  <c r="A4121" i="3" s="1"/>
  <c r="A4122" i="3" s="1"/>
  <c r="A4124" i="3" s="1"/>
  <c r="A4125" i="3" s="1"/>
  <c r="A4126" i="3" s="1"/>
  <c r="A4127" i="3" s="1"/>
  <c r="A4128" i="3" s="1"/>
  <c r="A4129" i="3" s="1"/>
  <c r="A4130" i="3" s="1"/>
  <c r="A4131" i="3" s="1"/>
  <c r="A4132" i="3" s="1"/>
  <c r="A4133" i="3" s="1"/>
  <c r="A4134" i="3" s="1"/>
  <c r="A4135" i="3" s="1"/>
  <c r="A4136" i="3" s="1"/>
  <c r="A4137" i="3" s="1"/>
  <c r="A4147" i="3" s="1"/>
  <c r="A4148" i="3" s="1"/>
  <c r="A4149" i="3" s="1"/>
  <c r="A4150" i="3" s="1"/>
  <c r="A4151" i="3" s="1"/>
  <c r="A4152" i="3" s="1"/>
  <c r="A4153" i="3" s="1"/>
  <c r="A4154" i="3" s="1"/>
  <c r="A4155" i="3" s="1"/>
  <c r="A4156" i="3" s="1"/>
  <c r="A4157" i="3" s="1"/>
  <c r="A4158" i="3" s="1"/>
  <c r="A4159" i="3" s="1"/>
  <c r="A4160" i="3" s="1"/>
  <c r="A4162" i="3" s="1"/>
  <c r="A4163" i="3" s="1"/>
  <c r="A4164" i="3" s="1"/>
  <c r="A4165" i="3" s="1"/>
  <c r="A4166" i="3" s="1"/>
  <c r="A4167" i="3" s="1"/>
  <c r="A4168" i="3" s="1"/>
  <c r="A4169" i="3" s="1"/>
  <c r="A4170" i="3" s="1"/>
  <c r="A4171" i="3" s="1"/>
  <c r="A4172" i="3" s="1"/>
  <c r="A4173" i="3" s="1"/>
  <c r="A4174" i="3" s="1"/>
  <c r="A4175" i="3" s="1"/>
  <c r="A4185" i="3" s="1"/>
  <c r="A4186" i="3" s="1"/>
  <c r="A4187" i="3" s="1"/>
  <c r="A4188" i="3" s="1"/>
  <c r="A4189" i="3" s="1"/>
  <c r="A4190" i="3" s="1"/>
  <c r="A4191" i="3" s="1"/>
  <c r="A4192" i="3" s="1"/>
  <c r="A4193" i="3" s="1"/>
  <c r="A4194" i="3" s="1"/>
  <c r="A4195" i="3" s="1"/>
  <c r="A4196" i="3" s="1"/>
  <c r="A4197" i="3" s="1"/>
  <c r="A4198" i="3" s="1"/>
  <c r="A4200" i="3" s="1"/>
  <c r="A4201" i="3" s="1"/>
  <c r="A4202" i="3" s="1"/>
  <c r="A4203" i="3" s="1"/>
  <c r="A4204" i="3" s="1"/>
  <c r="A4205" i="3" s="1"/>
  <c r="A4206" i="3" s="1"/>
  <c r="A4207" i="3" s="1"/>
  <c r="A4208" i="3" s="1"/>
  <c r="A4209" i="3" s="1"/>
  <c r="A4210" i="3" s="1"/>
  <c r="A4211" i="3" s="1"/>
  <c r="A4212" i="3" s="1"/>
  <c r="A4213" i="3" s="1"/>
  <c r="A4223" i="3" s="1"/>
  <c r="A4224" i="3" s="1"/>
  <c r="A4225" i="3" s="1"/>
  <c r="A4226" i="3" s="1"/>
  <c r="A4227" i="3" s="1"/>
  <c r="A4228" i="3" s="1"/>
  <c r="A4229" i="3" s="1"/>
  <c r="A4230" i="3" s="1"/>
  <c r="A4231" i="3" s="1"/>
  <c r="A4232" i="3" s="1"/>
  <c r="A4233" i="3" s="1"/>
  <c r="A4234" i="3" s="1"/>
  <c r="A4235" i="3" s="1"/>
  <c r="A4236" i="3" s="1"/>
  <c r="A4238" i="3" s="1"/>
  <c r="A4239" i="3" s="1"/>
  <c r="A4240" i="3" s="1"/>
  <c r="A4241" i="3" s="1"/>
  <c r="A4242" i="3" s="1"/>
  <c r="A4243" i="3" s="1"/>
  <c r="A4244" i="3" s="1"/>
  <c r="A4245" i="3" s="1"/>
  <c r="A4246" i="3" s="1"/>
  <c r="A4247" i="3" s="1"/>
  <c r="A4248" i="3" s="1"/>
  <c r="A4249" i="3" s="1"/>
  <c r="A4250" i="3" s="1"/>
  <c r="A4251" i="3" s="1"/>
  <c r="A4261" i="3" s="1"/>
  <c r="A4262" i="3" s="1"/>
  <c r="A4263" i="3" s="1"/>
  <c r="A4264" i="3" s="1"/>
  <c r="A4265" i="3" s="1"/>
  <c r="A4266" i="3" s="1"/>
  <c r="A4267" i="3" s="1"/>
  <c r="A4268" i="3" s="1"/>
  <c r="A4269" i="3" s="1"/>
  <c r="A4270" i="3" s="1"/>
  <c r="A4271" i="3" s="1"/>
  <c r="A4272" i="3" s="1"/>
  <c r="A4273" i="3" s="1"/>
  <c r="A4274" i="3" s="1"/>
  <c r="A4276" i="3" s="1"/>
  <c r="A4277" i="3" s="1"/>
  <c r="A4278" i="3" s="1"/>
  <c r="A4279" i="3" s="1"/>
  <c r="A4280" i="3" s="1"/>
  <c r="A4281" i="3" s="1"/>
  <c r="A4282" i="3" s="1"/>
  <c r="A4283" i="3" s="1"/>
  <c r="A4284" i="3" s="1"/>
  <c r="A4285" i="3" s="1"/>
  <c r="A4286" i="3" s="1"/>
  <c r="A4287" i="3" s="1"/>
  <c r="A4288" i="3" s="1"/>
  <c r="A4289" i="3" s="1"/>
  <c r="A4299" i="3" s="1"/>
  <c r="A4300" i="3" s="1"/>
  <c r="A4301" i="3" s="1"/>
  <c r="A4302" i="3" s="1"/>
  <c r="A4303" i="3" s="1"/>
  <c r="A4304" i="3" s="1"/>
  <c r="A4305" i="3" s="1"/>
  <c r="A4306" i="3" s="1"/>
  <c r="A4307" i="3" s="1"/>
  <c r="A4308" i="3" s="1"/>
  <c r="A4309" i="3" s="1"/>
  <c r="A4310" i="3" s="1"/>
  <c r="A4311" i="3" s="1"/>
  <c r="A4312" i="3" s="1"/>
  <c r="A4314" i="3" s="1"/>
  <c r="A4315" i="3" s="1"/>
  <c r="A4316" i="3" s="1"/>
  <c r="A4317" i="3" s="1"/>
  <c r="A4318" i="3" s="1"/>
  <c r="A4319" i="3" s="1"/>
  <c r="A4320" i="3" s="1"/>
  <c r="A4321" i="3" s="1"/>
  <c r="A4322" i="3" s="1"/>
  <c r="A4323" i="3" s="1"/>
  <c r="A4324" i="3" s="1"/>
  <c r="A4325" i="3" s="1"/>
  <c r="A4326" i="3" s="1"/>
  <c r="A4327" i="3" s="1"/>
  <c r="A4337" i="3" s="1"/>
  <c r="A4338" i="3" s="1"/>
  <c r="A4339" i="3" s="1"/>
  <c r="A4340" i="3" s="1"/>
  <c r="A4341" i="3" s="1"/>
  <c r="A4342" i="3" s="1"/>
  <c r="A4343" i="3" s="1"/>
  <c r="A4344" i="3" s="1"/>
  <c r="A4345" i="3" s="1"/>
  <c r="A4346" i="3" s="1"/>
  <c r="A4347" i="3" s="1"/>
  <c r="A4348" i="3" s="1"/>
  <c r="A4349" i="3" s="1"/>
  <c r="A4350" i="3" s="1"/>
  <c r="A4352" i="3" s="1"/>
  <c r="A4353" i="3" s="1"/>
  <c r="A4354" i="3" s="1"/>
  <c r="A4355" i="3" s="1"/>
  <c r="A4356" i="3" s="1"/>
  <c r="A4357" i="3" s="1"/>
  <c r="A4358" i="3" s="1"/>
  <c r="A4359" i="3" s="1"/>
  <c r="A4360" i="3" s="1"/>
  <c r="A4361" i="3" s="1"/>
  <c r="A4362" i="3" s="1"/>
  <c r="A4363" i="3" s="1"/>
  <c r="A4364" i="3" s="1"/>
  <c r="A4365" i="3" s="1"/>
  <c r="A4375" i="3" s="1"/>
  <c r="A4376" i="3" s="1"/>
  <c r="A4377" i="3" s="1"/>
  <c r="A4378" i="3" s="1"/>
  <c r="A4379" i="3" s="1"/>
  <c r="A4380" i="3" s="1"/>
  <c r="A4381" i="3" s="1"/>
  <c r="A4382" i="3" s="1"/>
  <c r="A4383" i="3" s="1"/>
  <c r="A4384" i="3" s="1"/>
  <c r="A4385" i="3" s="1"/>
  <c r="A4386" i="3" s="1"/>
  <c r="A4387" i="3" s="1"/>
  <c r="A4388" i="3" s="1"/>
  <c r="A4390" i="3" s="1"/>
  <c r="A4391" i="3" s="1"/>
  <c r="A4392" i="3" s="1"/>
  <c r="A4393" i="3" s="1"/>
  <c r="A4394" i="3" s="1"/>
  <c r="A4395" i="3" s="1"/>
  <c r="A4396" i="3" s="1"/>
  <c r="A4397" i="3" s="1"/>
  <c r="A4398" i="3" s="1"/>
  <c r="A4399" i="3" s="1"/>
  <c r="A4400" i="3" s="1"/>
  <c r="A4401" i="3" s="1"/>
  <c r="A4402" i="3" s="1"/>
  <c r="A4403" i="3" s="1"/>
  <c r="A4413" i="3" s="1"/>
  <c r="A4414" i="3" s="1"/>
  <c r="A4415" i="3" s="1"/>
  <c r="A4416" i="3" s="1"/>
  <c r="A4417" i="3" s="1"/>
  <c r="A4418" i="3" s="1"/>
  <c r="A4419" i="3" s="1"/>
  <c r="A4420" i="3" s="1"/>
  <c r="A4421" i="3" s="1"/>
  <c r="A4422" i="3" s="1"/>
  <c r="A4423" i="3" s="1"/>
  <c r="A4424" i="3" s="1"/>
  <c r="A4425" i="3" s="1"/>
  <c r="A4426" i="3" s="1"/>
  <c r="A4428" i="3" s="1"/>
  <c r="A4429" i="3" s="1"/>
  <c r="A4430" i="3" s="1"/>
  <c r="A4431" i="3" s="1"/>
  <c r="A4432" i="3" s="1"/>
  <c r="A4433" i="3" s="1"/>
  <c r="A4434" i="3" s="1"/>
  <c r="A4435" i="3" s="1"/>
  <c r="A4436" i="3" s="1"/>
  <c r="A4437" i="3" s="1"/>
  <c r="A4438" i="3" s="1"/>
  <c r="A4439" i="3" s="1"/>
  <c r="A4440" i="3" s="1"/>
  <c r="A4441" i="3" s="1"/>
  <c r="A4451" i="3" s="1"/>
  <c r="A4452" i="3" s="1"/>
  <c r="A4453" i="3" s="1"/>
  <c r="A4454" i="3" s="1"/>
  <c r="A4455" i="3" s="1"/>
  <c r="A4456" i="3" s="1"/>
  <c r="A4457" i="3" s="1"/>
  <c r="A4458" i="3" s="1"/>
  <c r="A4459" i="3" s="1"/>
  <c r="A4460" i="3" s="1"/>
  <c r="A4461" i="3" s="1"/>
  <c r="A4462" i="3" s="1"/>
  <c r="A4463" i="3" s="1"/>
  <c r="A4464" i="3" s="1"/>
  <c r="A4466" i="3" s="1"/>
  <c r="A4467" i="3" s="1"/>
  <c r="A4468" i="3" s="1"/>
  <c r="A4469" i="3" s="1"/>
  <c r="A4470" i="3" s="1"/>
  <c r="A4471" i="3" s="1"/>
  <c r="A4472" i="3" s="1"/>
  <c r="A4473" i="3" s="1"/>
  <c r="A4474" i="3" s="1"/>
  <c r="A4475" i="3" s="1"/>
  <c r="A4476" i="3" s="1"/>
  <c r="A4477" i="3" s="1"/>
  <c r="A4478" i="3" s="1"/>
  <c r="A4479" i="3" s="1"/>
  <c r="A4489" i="3" s="1"/>
  <c r="A4490" i="3" s="1"/>
  <c r="A4491" i="3" s="1"/>
  <c r="A4492" i="3" s="1"/>
  <c r="A4493" i="3" s="1"/>
  <c r="A4494" i="3" s="1"/>
  <c r="A4495" i="3" s="1"/>
  <c r="A4496" i="3" s="1"/>
  <c r="A4497" i="3" s="1"/>
  <c r="A4498" i="3" s="1"/>
  <c r="A4499" i="3" s="1"/>
  <c r="A4500" i="3" s="1"/>
  <c r="A4501" i="3" s="1"/>
  <c r="A4502" i="3" s="1"/>
  <c r="A4504" i="3" s="1"/>
  <c r="A4505" i="3" s="1"/>
  <c r="A4506" i="3" s="1"/>
  <c r="A4507" i="3" s="1"/>
  <c r="A4508" i="3" s="1"/>
  <c r="A4509" i="3" s="1"/>
  <c r="A4510" i="3" s="1"/>
  <c r="A4511" i="3" s="1"/>
  <c r="A4512" i="3" s="1"/>
  <c r="A4513" i="3" s="1"/>
  <c r="A4514" i="3" s="1"/>
  <c r="A4515" i="3" s="1"/>
  <c r="A4516" i="3" s="1"/>
  <c r="A4517" i="3" s="1"/>
  <c r="A4527" i="3" s="1"/>
  <c r="A4528" i="3" s="1"/>
  <c r="A4529" i="3" s="1"/>
  <c r="A4530" i="3" s="1"/>
  <c r="A4531" i="3" s="1"/>
  <c r="A4532" i="3" s="1"/>
  <c r="A4533" i="3" s="1"/>
  <c r="A4534" i="3" s="1"/>
  <c r="A4535" i="3" s="1"/>
  <c r="A4536" i="3" s="1"/>
  <c r="A4537" i="3" s="1"/>
  <c r="A4538" i="3" s="1"/>
  <c r="A4539" i="3" s="1"/>
  <c r="A4540" i="3" s="1"/>
  <c r="A4542" i="3" s="1"/>
  <c r="A4543" i="3" s="1"/>
  <c r="A4544" i="3" s="1"/>
  <c r="A4545" i="3" s="1"/>
  <c r="A4546" i="3" s="1"/>
  <c r="A4547" i="3" s="1"/>
  <c r="A4548" i="3" s="1"/>
  <c r="A4549" i="3" s="1"/>
  <c r="A4550" i="3" s="1"/>
  <c r="A4551" i="3" s="1"/>
  <c r="A4552" i="3" s="1"/>
  <c r="A4553" i="3" s="1"/>
  <c r="A4554" i="3" s="1"/>
  <c r="A4555" i="3" s="1"/>
  <c r="A4565" i="3" s="1"/>
  <c r="A4566" i="3" s="1"/>
  <c r="A4567" i="3" s="1"/>
  <c r="A4568" i="3" s="1"/>
  <c r="A4569" i="3" s="1"/>
  <c r="A4570" i="3" s="1"/>
  <c r="A4571" i="3" s="1"/>
  <c r="A4572" i="3" s="1"/>
  <c r="A4573" i="3" s="1"/>
  <c r="A4574" i="3" s="1"/>
  <c r="A4575" i="3" s="1"/>
  <c r="A4576" i="3" s="1"/>
  <c r="A4577" i="3" s="1"/>
  <c r="A4578" i="3" s="1"/>
  <c r="A4580" i="3" s="1"/>
  <c r="A4581" i="3" s="1"/>
  <c r="A4582" i="3" s="1"/>
  <c r="A4583" i="3" s="1"/>
  <c r="A4584" i="3" s="1"/>
  <c r="A4585" i="3" s="1"/>
  <c r="A4586" i="3" s="1"/>
  <c r="A4587" i="3" s="1"/>
  <c r="A4588" i="3" s="1"/>
  <c r="A4589" i="3" s="1"/>
  <c r="A4590" i="3" s="1"/>
  <c r="A4591" i="3" s="1"/>
  <c r="A4592" i="3" s="1"/>
  <c r="A4593" i="3" s="1"/>
  <c r="A4603" i="3" s="1"/>
  <c r="A4604" i="3" s="1"/>
  <c r="A4605" i="3" s="1"/>
  <c r="A4606" i="3" s="1"/>
  <c r="A4607" i="3" s="1"/>
  <c r="A4608" i="3" s="1"/>
  <c r="A4609" i="3" s="1"/>
  <c r="A4610" i="3" s="1"/>
  <c r="A4611" i="3" s="1"/>
  <c r="A4612" i="3" s="1"/>
  <c r="A4613" i="3" s="1"/>
  <c r="A4614" i="3" s="1"/>
  <c r="A4615" i="3" s="1"/>
  <c r="A4616" i="3" s="1"/>
  <c r="A4618" i="3" s="1"/>
  <c r="A4619" i="3" s="1"/>
  <c r="A4620" i="3" s="1"/>
  <c r="A4621" i="3" s="1"/>
  <c r="A4622" i="3" s="1"/>
  <c r="A4623" i="3" s="1"/>
  <c r="A4624" i="3" s="1"/>
  <c r="A4625" i="3" s="1"/>
  <c r="A4626" i="3" s="1"/>
  <c r="A4627" i="3" s="1"/>
  <c r="A4628" i="3" s="1"/>
  <c r="A4629" i="3" s="1"/>
  <c r="A4630" i="3" s="1"/>
  <c r="A4631" i="3" s="1"/>
  <c r="A4641" i="3" s="1"/>
  <c r="A4642" i="3" s="1"/>
  <c r="A4643" i="3" s="1"/>
  <c r="A4644" i="3" s="1"/>
  <c r="A4645" i="3" s="1"/>
  <c r="A4646" i="3" s="1"/>
  <c r="A4647" i="3" s="1"/>
  <c r="A4648" i="3" s="1"/>
  <c r="A4649" i="3" s="1"/>
  <c r="A4650" i="3" s="1"/>
  <c r="A4651" i="3" s="1"/>
  <c r="A4652" i="3" s="1"/>
  <c r="A4653" i="3" s="1"/>
  <c r="A4654" i="3" s="1"/>
  <c r="A4656" i="3" s="1"/>
  <c r="A4657" i="3" s="1"/>
  <c r="A4658" i="3" s="1"/>
  <c r="A4659" i="3" s="1"/>
  <c r="A4660" i="3" s="1"/>
  <c r="A4661" i="3" s="1"/>
  <c r="A4662" i="3" s="1"/>
  <c r="A4663" i="3" s="1"/>
  <c r="A4664" i="3" s="1"/>
  <c r="A4665" i="3" s="1"/>
  <c r="A4666" i="3" s="1"/>
  <c r="A4667" i="3" s="1"/>
  <c r="A4668" i="3" s="1"/>
  <c r="A4669" i="3" s="1"/>
  <c r="A4679" i="3" s="1"/>
  <c r="A4680" i="3" s="1"/>
  <c r="A4681" i="3" s="1"/>
  <c r="A4682" i="3" s="1"/>
  <c r="A4683" i="3" s="1"/>
  <c r="A4684" i="3" s="1"/>
  <c r="A4685" i="3" s="1"/>
  <c r="A4686" i="3" s="1"/>
  <c r="A4687" i="3" s="1"/>
  <c r="A4688" i="3" s="1"/>
  <c r="A4689" i="3" s="1"/>
  <c r="A4690" i="3" s="1"/>
  <c r="A4691" i="3" s="1"/>
  <c r="A4692" i="3" s="1"/>
  <c r="A4694" i="3" s="1"/>
  <c r="A4695" i="3" s="1"/>
  <c r="A4696" i="3" s="1"/>
  <c r="A4697" i="3" s="1"/>
  <c r="A4698" i="3" s="1"/>
  <c r="A4699" i="3" s="1"/>
  <c r="A4700" i="3" s="1"/>
  <c r="A4701" i="3" s="1"/>
  <c r="A4702" i="3" s="1"/>
  <c r="A4703" i="3" s="1"/>
  <c r="A4704" i="3" s="1"/>
  <c r="A4705" i="3" s="1"/>
  <c r="A4706" i="3" s="1"/>
  <c r="A4707" i="3" s="1"/>
  <c r="A4717" i="3" s="1"/>
  <c r="A4718" i="3" s="1"/>
  <c r="A4719" i="3" s="1"/>
  <c r="A4720" i="3" s="1"/>
  <c r="A4721" i="3" s="1"/>
  <c r="A4722" i="3" s="1"/>
  <c r="A4723" i="3" s="1"/>
  <c r="A4724" i="3" s="1"/>
  <c r="A4725" i="3" s="1"/>
  <c r="A4726" i="3" s="1"/>
  <c r="A4727" i="3" s="1"/>
  <c r="A4728" i="3" s="1"/>
  <c r="A4729" i="3" s="1"/>
  <c r="A4730" i="3" s="1"/>
  <c r="A4732" i="3" s="1"/>
  <c r="A4733" i="3" s="1"/>
  <c r="A4734" i="3" s="1"/>
  <c r="A4735" i="3" s="1"/>
  <c r="A4736" i="3" s="1"/>
  <c r="A4737" i="3" s="1"/>
  <c r="A4738" i="3" s="1"/>
  <c r="A4739" i="3" s="1"/>
  <c r="A4740" i="3" s="1"/>
  <c r="A4741" i="3" s="1"/>
  <c r="A4742" i="3" s="1"/>
  <c r="A4743" i="3" s="1"/>
  <c r="A4744" i="3" s="1"/>
  <c r="A4745" i="3" s="1"/>
  <c r="A4755" i="3" s="1"/>
  <c r="A4756" i="3" s="1"/>
  <c r="A4757" i="3" s="1"/>
  <c r="A4758" i="3" s="1"/>
  <c r="A4759" i="3" s="1"/>
  <c r="A4760" i="3" s="1"/>
  <c r="A4761" i="3" s="1"/>
  <c r="A4762" i="3" s="1"/>
  <c r="A4763" i="3" s="1"/>
  <c r="A4764" i="3" s="1"/>
  <c r="A4765" i="3" s="1"/>
  <c r="A4766" i="3" s="1"/>
  <c r="A4767" i="3" s="1"/>
  <c r="A4768" i="3" s="1"/>
  <c r="A4770" i="3" s="1"/>
  <c r="A4771" i="3" s="1"/>
  <c r="A4772" i="3" s="1"/>
  <c r="A4773" i="3" s="1"/>
  <c r="A4774" i="3" s="1"/>
  <c r="A4775" i="3" s="1"/>
  <c r="A4776" i="3" s="1"/>
  <c r="A4777" i="3" s="1"/>
  <c r="A4778" i="3" s="1"/>
  <c r="A4779" i="3" s="1"/>
  <c r="A4780" i="3" s="1"/>
  <c r="A4781" i="3" s="1"/>
  <c r="A4782" i="3" s="1"/>
  <c r="A4783" i="3" s="1"/>
  <c r="A4793" i="3" s="1"/>
  <c r="A4794" i="3" s="1"/>
  <c r="A4795" i="3" s="1"/>
  <c r="A4796" i="3" s="1"/>
  <c r="A4797" i="3" s="1"/>
  <c r="A4798" i="3" s="1"/>
  <c r="A4799" i="3" s="1"/>
  <c r="A4800" i="3" s="1"/>
  <c r="A4801" i="3" s="1"/>
  <c r="A4802" i="3" s="1"/>
  <c r="A4803" i="3" s="1"/>
  <c r="A4804" i="3" s="1"/>
  <c r="A4805" i="3" s="1"/>
  <c r="A4806" i="3" s="1"/>
  <c r="A4808" i="3" s="1"/>
  <c r="A4809" i="3" s="1"/>
  <c r="A4810" i="3" s="1"/>
  <c r="A4811" i="3" s="1"/>
  <c r="A4812" i="3" s="1"/>
  <c r="A4813" i="3" s="1"/>
  <c r="A4814" i="3" s="1"/>
  <c r="A4815" i="3" s="1"/>
  <c r="A4816" i="3" s="1"/>
  <c r="A4817" i="3" s="1"/>
  <c r="A4818" i="3" s="1"/>
  <c r="A4819" i="3" s="1"/>
  <c r="A4820" i="3" s="1"/>
  <c r="A4821" i="3" s="1"/>
  <c r="A4831" i="3" s="1"/>
  <c r="A4832" i="3" s="1"/>
  <c r="A4833" i="3" s="1"/>
  <c r="A4834" i="3" s="1"/>
  <c r="A4835" i="3" s="1"/>
  <c r="A4836" i="3" s="1"/>
  <c r="A4837" i="3" s="1"/>
  <c r="A4838" i="3" s="1"/>
  <c r="A4839" i="3" s="1"/>
  <c r="A4840" i="3" s="1"/>
  <c r="A4841" i="3" s="1"/>
  <c r="A4842" i="3" s="1"/>
  <c r="A4843" i="3" s="1"/>
  <c r="A4844" i="3" s="1"/>
  <c r="A4846" i="3" s="1"/>
  <c r="A4847" i="3" s="1"/>
  <c r="A4848" i="3" s="1"/>
  <c r="A4849" i="3" s="1"/>
  <c r="A4850" i="3" s="1"/>
  <c r="A4851" i="3" s="1"/>
  <c r="A4852" i="3" s="1"/>
  <c r="A4853" i="3" s="1"/>
  <c r="A4854" i="3" s="1"/>
  <c r="A4855" i="3" s="1"/>
  <c r="A4856" i="3" s="1"/>
  <c r="A4857" i="3" s="1"/>
  <c r="A4858" i="3" s="1"/>
  <c r="A4859" i="3" s="1"/>
  <c r="A4869" i="3" s="1"/>
  <c r="A4870" i="3" s="1"/>
  <c r="A4871" i="3" s="1"/>
  <c r="A4872" i="3" s="1"/>
  <c r="A4873" i="3" s="1"/>
  <c r="A4874" i="3" s="1"/>
  <c r="A4875" i="3" s="1"/>
  <c r="A4876" i="3" s="1"/>
  <c r="A4877" i="3" s="1"/>
  <c r="A4878" i="3" s="1"/>
  <c r="A4879" i="3" s="1"/>
  <c r="A4880" i="3" s="1"/>
  <c r="A4881" i="3" s="1"/>
  <c r="A4882" i="3" s="1"/>
  <c r="A4884" i="3" s="1"/>
  <c r="A4885" i="3" s="1"/>
  <c r="A4886" i="3" s="1"/>
  <c r="A4887" i="3" s="1"/>
  <c r="A4888" i="3" s="1"/>
  <c r="A4889" i="3" s="1"/>
  <c r="A4890" i="3" s="1"/>
  <c r="A4891" i="3" s="1"/>
  <c r="A4892" i="3" s="1"/>
  <c r="A4893" i="3" s="1"/>
  <c r="A4894" i="3" s="1"/>
  <c r="A4895" i="3" s="1"/>
  <c r="A4896" i="3" s="1"/>
  <c r="A4897" i="3" s="1"/>
  <c r="A4907" i="3" s="1"/>
  <c r="A4908" i="3" s="1"/>
  <c r="A4909" i="3" s="1"/>
  <c r="A4910" i="3" s="1"/>
  <c r="A4911" i="3" s="1"/>
  <c r="A4912" i="3" s="1"/>
  <c r="A4913" i="3" s="1"/>
  <c r="A4914" i="3" s="1"/>
  <c r="A4915" i="3" s="1"/>
  <c r="A4916" i="3" s="1"/>
  <c r="A4917" i="3" s="1"/>
  <c r="A4918" i="3" s="1"/>
  <c r="A4919" i="3" s="1"/>
  <c r="A4920" i="3" s="1"/>
  <c r="A4922" i="3" s="1"/>
  <c r="A4923" i="3" s="1"/>
  <c r="A4924" i="3" s="1"/>
  <c r="A4925" i="3" s="1"/>
  <c r="A4926" i="3" s="1"/>
  <c r="A4927" i="3" s="1"/>
  <c r="A4928" i="3" s="1"/>
  <c r="A4929" i="3" s="1"/>
  <c r="A4930" i="3" s="1"/>
  <c r="A4931" i="3" s="1"/>
  <c r="A4932" i="3" s="1"/>
  <c r="A4933" i="3" s="1"/>
  <c r="A4934" i="3" s="1"/>
  <c r="A4935" i="3" s="1"/>
  <c r="A4945" i="3" s="1"/>
  <c r="A4946" i="3" s="1"/>
  <c r="A4947" i="3" s="1"/>
  <c r="A4948" i="3" s="1"/>
  <c r="A4949" i="3" s="1"/>
  <c r="A4950" i="3" s="1"/>
  <c r="A4951" i="3" s="1"/>
  <c r="A4952" i="3" s="1"/>
  <c r="A4953" i="3" s="1"/>
  <c r="A4954" i="3" s="1"/>
  <c r="A4955" i="3" s="1"/>
  <c r="A4956" i="3" s="1"/>
  <c r="A4957" i="3" s="1"/>
  <c r="A4958" i="3" s="1"/>
  <c r="A4960" i="3" s="1"/>
  <c r="A4961" i="3" s="1"/>
  <c r="A4962" i="3" s="1"/>
  <c r="A4963" i="3" s="1"/>
  <c r="A4964" i="3" s="1"/>
  <c r="A4965" i="3" s="1"/>
  <c r="A4966" i="3" s="1"/>
  <c r="A4967" i="3" s="1"/>
  <c r="A4968" i="3" s="1"/>
  <c r="A4969" i="3" s="1"/>
  <c r="A4970" i="3" s="1"/>
  <c r="A4971" i="3" s="1"/>
  <c r="A4972" i="3" s="1"/>
  <c r="A4973" i="3" s="1"/>
  <c r="A4983" i="3" s="1"/>
  <c r="A4984" i="3" s="1"/>
  <c r="A4985" i="3" s="1"/>
  <c r="A4986" i="3" s="1"/>
  <c r="A4987" i="3" s="1"/>
  <c r="A4988" i="3" s="1"/>
  <c r="A4989" i="3" s="1"/>
  <c r="A4990" i="3" s="1"/>
  <c r="A4991" i="3" s="1"/>
  <c r="A4992" i="3" s="1"/>
  <c r="A4993" i="3" s="1"/>
  <c r="A4994" i="3" s="1"/>
  <c r="A4995" i="3" s="1"/>
  <c r="A4996" i="3" s="1"/>
  <c r="A4998" i="3" s="1"/>
  <c r="A4999" i="3" s="1"/>
  <c r="A5000" i="3" s="1"/>
  <c r="A5001" i="3" s="1"/>
  <c r="A5002" i="3" s="1"/>
  <c r="A5003" i="3" s="1"/>
  <c r="A5004" i="3" s="1"/>
  <c r="A5005" i="3" s="1"/>
  <c r="A5006" i="3" s="1"/>
  <c r="A5007" i="3" s="1"/>
  <c r="A5008" i="3" s="1"/>
  <c r="A5009" i="3" s="1"/>
  <c r="A5010" i="3" s="1"/>
  <c r="A5011" i="3" s="1"/>
  <c r="A5021" i="3" s="1"/>
  <c r="A5022" i="3" s="1"/>
  <c r="A5023" i="3" s="1"/>
  <c r="A5024" i="3" s="1"/>
  <c r="A5025" i="3" s="1"/>
  <c r="A5026" i="3" s="1"/>
  <c r="A5027" i="3" s="1"/>
  <c r="A5028" i="3" s="1"/>
  <c r="A5029" i="3" s="1"/>
  <c r="A5030" i="3" s="1"/>
  <c r="A5031" i="3" s="1"/>
  <c r="A5032" i="3" s="1"/>
  <c r="A5033" i="3" s="1"/>
  <c r="A5034" i="3" s="1"/>
  <c r="A5036" i="3" s="1"/>
  <c r="A5037" i="3" s="1"/>
  <c r="A5038" i="3" s="1"/>
  <c r="A5039" i="3" s="1"/>
  <c r="A5040" i="3" s="1"/>
  <c r="A5041" i="3" s="1"/>
  <c r="A5042" i="3" s="1"/>
  <c r="A5043" i="3" s="1"/>
  <c r="A5044" i="3" s="1"/>
  <c r="A5045" i="3" s="1"/>
  <c r="A5046" i="3" s="1"/>
  <c r="A5047" i="3" s="1"/>
  <c r="A5048" i="3" s="1"/>
  <c r="A5049" i="3" s="1"/>
  <c r="A5059" i="3" s="1"/>
  <c r="A5060" i="3" s="1"/>
  <c r="A5061" i="3" s="1"/>
  <c r="A5062" i="3" s="1"/>
  <c r="A5063" i="3" s="1"/>
  <c r="A5064" i="3" s="1"/>
  <c r="A5065" i="3" s="1"/>
  <c r="A5066" i="3" s="1"/>
  <c r="A5067" i="3" s="1"/>
  <c r="A5068" i="3" s="1"/>
  <c r="A5069" i="3" s="1"/>
  <c r="A5070" i="3" s="1"/>
  <c r="A5071" i="3" s="1"/>
  <c r="A5072" i="3" s="1"/>
  <c r="A5074" i="3" s="1"/>
  <c r="A5075" i="3" s="1"/>
  <c r="A5076" i="3" s="1"/>
  <c r="A5077" i="3" s="1"/>
  <c r="A5078" i="3" s="1"/>
  <c r="A5079" i="3" s="1"/>
  <c r="A5080" i="3" s="1"/>
  <c r="A5081" i="3" s="1"/>
  <c r="A5082" i="3" s="1"/>
  <c r="A5083" i="3" s="1"/>
  <c r="A5084" i="3" s="1"/>
  <c r="A5085" i="3" s="1"/>
  <c r="A5086" i="3" s="1"/>
  <c r="A5087" i="3" s="1"/>
  <c r="A5097" i="3" s="1"/>
  <c r="A5098" i="3" s="1"/>
  <c r="A5099" i="3" s="1"/>
  <c r="A5100" i="3" s="1"/>
  <c r="A5101" i="3" s="1"/>
  <c r="A5102" i="3" s="1"/>
  <c r="A5103" i="3" s="1"/>
  <c r="A5104" i="3" s="1"/>
  <c r="A5105" i="3" s="1"/>
  <c r="A5106" i="3" s="1"/>
  <c r="A5107" i="3" s="1"/>
  <c r="A5108" i="3" s="1"/>
  <c r="A5109" i="3" s="1"/>
  <c r="A5110" i="3" s="1"/>
  <c r="A5112" i="3" s="1"/>
  <c r="A5113" i="3" s="1"/>
  <c r="A5114" i="3" s="1"/>
  <c r="A5115" i="3" s="1"/>
  <c r="A5116" i="3" s="1"/>
  <c r="A5117" i="3" s="1"/>
  <c r="A5118" i="3" s="1"/>
  <c r="A5119" i="3" s="1"/>
  <c r="A5120" i="3" s="1"/>
  <c r="A5121" i="3" s="1"/>
  <c r="A5122" i="3" s="1"/>
  <c r="A5123" i="3" s="1"/>
  <c r="A5124" i="3" s="1"/>
  <c r="A5125" i="3" s="1"/>
  <c r="A5135" i="3" s="1"/>
  <c r="A5136" i="3" s="1"/>
  <c r="A5137" i="3" s="1"/>
  <c r="A5138" i="3" s="1"/>
  <c r="A5139" i="3" s="1"/>
  <c r="A5140" i="3" s="1"/>
  <c r="A5141" i="3" s="1"/>
  <c r="A5142" i="3" s="1"/>
  <c r="A5143" i="3" s="1"/>
  <c r="A5144" i="3" s="1"/>
  <c r="A5145" i="3" s="1"/>
  <c r="A5146" i="3" s="1"/>
  <c r="A5147" i="3" s="1"/>
  <c r="A5148" i="3" s="1"/>
  <c r="A5150" i="3" s="1"/>
  <c r="A5151" i="3" s="1"/>
  <c r="A5152" i="3" s="1"/>
  <c r="A5153" i="3" s="1"/>
  <c r="A5154" i="3" s="1"/>
  <c r="A5155" i="3" s="1"/>
  <c r="A5156" i="3" s="1"/>
  <c r="A5157" i="3" s="1"/>
  <c r="A5158" i="3" s="1"/>
  <c r="A5159" i="3" s="1"/>
  <c r="A5160" i="3" s="1"/>
  <c r="A5161" i="3" s="1"/>
  <c r="A5162" i="3" s="1"/>
  <c r="A5163" i="3" s="1"/>
  <c r="A5173" i="3" s="1"/>
  <c r="A5174" i="3" s="1"/>
  <c r="A5175" i="3" s="1"/>
  <c r="A5176" i="3" s="1"/>
  <c r="A5177" i="3" s="1"/>
  <c r="A5178" i="3" s="1"/>
  <c r="A5179" i="3" s="1"/>
  <c r="A5180" i="3" s="1"/>
  <c r="A5181" i="3" s="1"/>
  <c r="A5182" i="3" s="1"/>
  <c r="A5183" i="3" s="1"/>
  <c r="A5184" i="3" s="1"/>
  <c r="A5185" i="3" s="1"/>
  <c r="A5186" i="3" s="1"/>
  <c r="A5188" i="3" s="1"/>
  <c r="A5189" i="3" s="1"/>
  <c r="A5190" i="3" s="1"/>
  <c r="A5191" i="3" s="1"/>
  <c r="A5192" i="3" s="1"/>
  <c r="A5193" i="3" s="1"/>
  <c r="A5194" i="3" s="1"/>
  <c r="A5195" i="3" s="1"/>
  <c r="A5196" i="3" s="1"/>
  <c r="A5197" i="3" s="1"/>
  <c r="A5198" i="3" s="1"/>
  <c r="A5199" i="3" s="1"/>
  <c r="A5200" i="3" s="1"/>
  <c r="A5201" i="3" s="1"/>
  <c r="A5211" i="3" s="1"/>
  <c r="A5212" i="3" s="1"/>
  <c r="A5213" i="3" s="1"/>
  <c r="A5214" i="3" s="1"/>
  <c r="A5215" i="3" s="1"/>
  <c r="A5216" i="3" s="1"/>
  <c r="A5217" i="3" s="1"/>
  <c r="A5218" i="3" s="1"/>
  <c r="A5219" i="3" s="1"/>
  <c r="A5220" i="3" s="1"/>
  <c r="A5221" i="3" s="1"/>
  <c r="A5222" i="3" s="1"/>
  <c r="A5223" i="3" s="1"/>
  <c r="A5224" i="3" s="1"/>
  <c r="A5226" i="3" s="1"/>
  <c r="A5227" i="3" s="1"/>
  <c r="A5228" i="3" s="1"/>
  <c r="A5229" i="3" s="1"/>
  <c r="A5230" i="3" s="1"/>
  <c r="A5231" i="3" s="1"/>
  <c r="A5232" i="3" s="1"/>
  <c r="A5233" i="3" s="1"/>
  <c r="A5234" i="3" s="1"/>
  <c r="A5235" i="3" s="1"/>
  <c r="A5236" i="3" s="1"/>
  <c r="A5237" i="3" s="1"/>
  <c r="A5238" i="3" s="1"/>
  <c r="A5239" i="3" s="1"/>
  <c r="A5249" i="3" s="1"/>
  <c r="A5250" i="3" s="1"/>
  <c r="A5251" i="3" s="1"/>
  <c r="A5252" i="3" s="1"/>
  <c r="A5253" i="3" s="1"/>
  <c r="A5254" i="3" s="1"/>
  <c r="A5255" i="3" s="1"/>
  <c r="A5256" i="3" s="1"/>
  <c r="A5257" i="3" s="1"/>
  <c r="A5258" i="3" s="1"/>
  <c r="A5259" i="3" s="1"/>
  <c r="A5260" i="3" s="1"/>
  <c r="A5261" i="3" s="1"/>
  <c r="A5262" i="3" s="1"/>
  <c r="A5264" i="3" s="1"/>
  <c r="A5265" i="3" s="1"/>
  <c r="A5266" i="3" s="1"/>
  <c r="A5267" i="3" s="1"/>
  <c r="A5268" i="3" s="1"/>
  <c r="A5269" i="3" s="1"/>
  <c r="A5270" i="3" s="1"/>
  <c r="A5271" i="3" s="1"/>
  <c r="A5272" i="3" s="1"/>
  <c r="A5273" i="3" s="1"/>
  <c r="A5274" i="3" s="1"/>
  <c r="A5275" i="3" s="1"/>
  <c r="A5276" i="3" s="1"/>
  <c r="A5277" i="3" s="1"/>
  <c r="A5287" i="3" s="1"/>
  <c r="A5288" i="3" s="1"/>
  <c r="A5289" i="3" s="1"/>
  <c r="A5290" i="3" s="1"/>
  <c r="A5291" i="3" s="1"/>
  <c r="A5292" i="3" s="1"/>
  <c r="A5293" i="3" s="1"/>
  <c r="A5294" i="3" s="1"/>
  <c r="A5295" i="3" s="1"/>
  <c r="A5296" i="3" s="1"/>
  <c r="A5297" i="3" s="1"/>
  <c r="A5298" i="3" s="1"/>
  <c r="A5299" i="3" s="1"/>
  <c r="A5300" i="3" s="1"/>
  <c r="A5302" i="3" s="1"/>
  <c r="A5303" i="3" s="1"/>
  <c r="A5304" i="3" s="1"/>
  <c r="A5305" i="3" s="1"/>
  <c r="A5306" i="3" s="1"/>
  <c r="A5307" i="3" s="1"/>
  <c r="A5308" i="3" s="1"/>
  <c r="A5309" i="3" s="1"/>
  <c r="A5310" i="3" s="1"/>
  <c r="A5311" i="3" s="1"/>
  <c r="A5312" i="3" s="1"/>
  <c r="A5313" i="3" s="1"/>
  <c r="A5314" i="3" s="1"/>
  <c r="A5315" i="3" s="1"/>
  <c r="A5325" i="3" s="1"/>
  <c r="A5326" i="3" s="1"/>
  <c r="A5327" i="3" s="1"/>
  <c r="A5328" i="3" s="1"/>
  <c r="A5329" i="3" s="1"/>
  <c r="A5330" i="3" s="1"/>
  <c r="A5331" i="3" s="1"/>
  <c r="A5332" i="3" s="1"/>
  <c r="A5333" i="3" s="1"/>
  <c r="A5334" i="3" s="1"/>
  <c r="A5335" i="3" s="1"/>
  <c r="A5336" i="3" s="1"/>
  <c r="A5337" i="3" s="1"/>
  <c r="A5338" i="3" s="1"/>
  <c r="A5340" i="3" s="1"/>
  <c r="A5341" i="3" s="1"/>
  <c r="A5342" i="3" s="1"/>
  <c r="A5343" i="3" s="1"/>
  <c r="A5344" i="3" s="1"/>
  <c r="A5345" i="3" s="1"/>
  <c r="A5346" i="3" s="1"/>
  <c r="A5347" i="3" s="1"/>
  <c r="A5348" i="3" s="1"/>
  <c r="A5349" i="3" s="1"/>
  <c r="A5350" i="3" s="1"/>
  <c r="A5351" i="3" s="1"/>
  <c r="A5352" i="3" s="1"/>
  <c r="A5353" i="3" s="1"/>
  <c r="A5363" i="3" s="1"/>
  <c r="A5364" i="3" s="1"/>
  <c r="A5365" i="3" s="1"/>
  <c r="A5366" i="3" s="1"/>
  <c r="A5367" i="3" s="1"/>
  <c r="A5368" i="3" s="1"/>
  <c r="A5369" i="3" s="1"/>
  <c r="A5370" i="3" s="1"/>
  <c r="A5371" i="3" s="1"/>
  <c r="A5372" i="3" s="1"/>
  <c r="A5373" i="3" s="1"/>
  <c r="A5374" i="3" s="1"/>
  <c r="A5375" i="3" s="1"/>
  <c r="A5376" i="3" s="1"/>
  <c r="A5378" i="3" s="1"/>
  <c r="A5379" i="3" s="1"/>
  <c r="A5380" i="3" s="1"/>
  <c r="A5381" i="3" s="1"/>
  <c r="A5382" i="3" s="1"/>
  <c r="A5383" i="3" s="1"/>
  <c r="A5384" i="3" s="1"/>
  <c r="A5385" i="3" s="1"/>
  <c r="A5386" i="3" s="1"/>
  <c r="A5387" i="3" s="1"/>
  <c r="A5388" i="3" s="1"/>
  <c r="A5389" i="3" s="1"/>
  <c r="A5390" i="3" s="1"/>
  <c r="A5391" i="3" s="1"/>
  <c r="A5401" i="3" s="1"/>
  <c r="A5402" i="3" s="1"/>
  <c r="A5403" i="3" s="1"/>
  <c r="A5404" i="3" s="1"/>
  <c r="A5405" i="3" s="1"/>
  <c r="A5406" i="3" s="1"/>
  <c r="A5407" i="3" s="1"/>
  <c r="A5408" i="3" s="1"/>
  <c r="A5409" i="3" s="1"/>
  <c r="A5410" i="3" s="1"/>
  <c r="A5411" i="3" s="1"/>
  <c r="A5412" i="3" s="1"/>
  <c r="A5413" i="3" s="1"/>
  <c r="A5414" i="3" s="1"/>
  <c r="A5416" i="3" s="1"/>
  <c r="A5417" i="3" s="1"/>
  <c r="A5418" i="3" s="1"/>
  <c r="A5419" i="3" s="1"/>
  <c r="A5420" i="3" s="1"/>
  <c r="A5421" i="3" s="1"/>
  <c r="A5422" i="3" s="1"/>
  <c r="A5423" i="3" s="1"/>
  <c r="A5424" i="3" s="1"/>
  <c r="A5425" i="3" s="1"/>
  <c r="A5426" i="3" s="1"/>
  <c r="A5427" i="3" s="1"/>
  <c r="A5428" i="3" s="1"/>
  <c r="A5429" i="3" s="1"/>
  <c r="A5439" i="3" s="1"/>
  <c r="A5440" i="3" s="1"/>
  <c r="A5441" i="3" s="1"/>
  <c r="A5442" i="3" s="1"/>
  <c r="A5443" i="3" s="1"/>
  <c r="A5444" i="3" s="1"/>
  <c r="A5445" i="3" s="1"/>
  <c r="A5446" i="3" s="1"/>
  <c r="A5447" i="3" s="1"/>
  <c r="A5448" i="3" s="1"/>
  <c r="A5449" i="3" s="1"/>
  <c r="A5450" i="3" s="1"/>
  <c r="A5451" i="3" s="1"/>
  <c r="A5452" i="3" s="1"/>
  <c r="A5454" i="3" s="1"/>
  <c r="A5455" i="3" s="1"/>
  <c r="A5456" i="3" s="1"/>
  <c r="A5457" i="3" s="1"/>
  <c r="A5458" i="3" s="1"/>
  <c r="A5459" i="3" s="1"/>
  <c r="A5460" i="3" s="1"/>
  <c r="A5461" i="3" s="1"/>
  <c r="A5462" i="3" s="1"/>
  <c r="A5463" i="3" s="1"/>
  <c r="A5464" i="3" s="1"/>
  <c r="A5465" i="3" s="1"/>
  <c r="A5466" i="3" s="1"/>
  <c r="A5467" i="3" s="1"/>
  <c r="A5477" i="3" s="1"/>
  <c r="A5478" i="3" s="1"/>
  <c r="A5479" i="3" s="1"/>
  <c r="A5480" i="3" s="1"/>
  <c r="A5481" i="3" s="1"/>
  <c r="A5482" i="3" s="1"/>
  <c r="A5483" i="3" s="1"/>
  <c r="A5484" i="3" s="1"/>
  <c r="A5485" i="3" s="1"/>
  <c r="A5486" i="3" s="1"/>
  <c r="A5487" i="3" s="1"/>
  <c r="A5488" i="3" s="1"/>
  <c r="A5489" i="3" s="1"/>
  <c r="A5490" i="3" s="1"/>
  <c r="A5492" i="3" s="1"/>
  <c r="A5493" i="3" s="1"/>
  <c r="A5494" i="3" s="1"/>
  <c r="A5495" i="3" s="1"/>
  <c r="A5496" i="3" s="1"/>
  <c r="A5497" i="3" s="1"/>
  <c r="A5498" i="3" s="1"/>
  <c r="A5499" i="3" s="1"/>
  <c r="A5500" i="3" s="1"/>
  <c r="A5501" i="3" s="1"/>
  <c r="A5502" i="3" s="1"/>
  <c r="A5503" i="3" s="1"/>
  <c r="A5504" i="3" s="1"/>
  <c r="A5505" i="3" s="1"/>
  <c r="A5515" i="3" s="1"/>
  <c r="A5516" i="3" s="1"/>
  <c r="A5517" i="3" s="1"/>
  <c r="A5518" i="3" s="1"/>
  <c r="A5519" i="3" s="1"/>
  <c r="A5520" i="3" s="1"/>
  <c r="A5521" i="3" s="1"/>
  <c r="A5522" i="3" s="1"/>
  <c r="A5523" i="3" s="1"/>
  <c r="A5524" i="3" s="1"/>
  <c r="A5525" i="3" s="1"/>
  <c r="A5526" i="3" s="1"/>
  <c r="A5527" i="3" s="1"/>
  <c r="A5528" i="3" s="1"/>
  <c r="A5530" i="3" s="1"/>
  <c r="A5531" i="3" s="1"/>
  <c r="A5532" i="3" s="1"/>
  <c r="A5533" i="3" s="1"/>
  <c r="A5534" i="3" s="1"/>
  <c r="A5535" i="3" s="1"/>
  <c r="A5536" i="3" s="1"/>
  <c r="A5537" i="3" s="1"/>
  <c r="A5538" i="3" s="1"/>
  <c r="A5539" i="3" s="1"/>
  <c r="A5540" i="3" s="1"/>
  <c r="A5541" i="3" s="1"/>
  <c r="A5542" i="3" s="1"/>
  <c r="A5543" i="3" s="1"/>
  <c r="A5553" i="3" s="1"/>
  <c r="A5554" i="3" s="1"/>
  <c r="A5555" i="3" s="1"/>
  <c r="A5556" i="3" s="1"/>
  <c r="A5557" i="3" s="1"/>
  <c r="A5558" i="3" s="1"/>
  <c r="A5559" i="3" s="1"/>
  <c r="A5560" i="3" s="1"/>
  <c r="A5561" i="3" s="1"/>
  <c r="A5562" i="3" s="1"/>
  <c r="A5563" i="3" s="1"/>
  <c r="A5564" i="3" s="1"/>
  <c r="A5565" i="3" s="1"/>
  <c r="A5566" i="3" s="1"/>
  <c r="A5568" i="3" s="1"/>
  <c r="A5569" i="3" s="1"/>
  <c r="A5570" i="3" s="1"/>
  <c r="A5571" i="3" s="1"/>
  <c r="A5572" i="3" s="1"/>
  <c r="A5573" i="3" s="1"/>
  <c r="A5574" i="3" s="1"/>
  <c r="A5575" i="3" s="1"/>
  <c r="A5576" i="3" s="1"/>
  <c r="A5577" i="3" s="1"/>
  <c r="A5578" i="3" s="1"/>
  <c r="A5579" i="3" s="1"/>
  <c r="A5580" i="3" s="1"/>
  <c r="A5581" i="3" s="1"/>
  <c r="A5591" i="3" s="1"/>
  <c r="A5592" i="3" s="1"/>
  <c r="A5593" i="3" s="1"/>
  <c r="A5594" i="3" s="1"/>
  <c r="A5595" i="3" s="1"/>
  <c r="A5596" i="3" s="1"/>
  <c r="A5597" i="3" s="1"/>
  <c r="A5598" i="3" s="1"/>
  <c r="A5599" i="3" s="1"/>
  <c r="A5600" i="3" s="1"/>
  <c r="A5601" i="3" s="1"/>
  <c r="A5602" i="3" s="1"/>
  <c r="A5603" i="3" s="1"/>
  <c r="A5604" i="3" s="1"/>
  <c r="A5606" i="3" s="1"/>
  <c r="A5607" i="3" s="1"/>
  <c r="A5608" i="3" s="1"/>
  <c r="A5609" i="3" s="1"/>
  <c r="A5610" i="3" s="1"/>
  <c r="A5611" i="3" s="1"/>
  <c r="A5612" i="3" s="1"/>
  <c r="A5613" i="3" s="1"/>
  <c r="A5614" i="3" s="1"/>
  <c r="A5615" i="3" s="1"/>
  <c r="A5616" i="3" s="1"/>
  <c r="A5617" i="3" s="1"/>
  <c r="A5618" i="3" s="1"/>
  <c r="A5619" i="3" s="1"/>
  <c r="A5629" i="3" s="1"/>
  <c r="A5630" i="3" s="1"/>
  <c r="A5631" i="3" s="1"/>
  <c r="A5632" i="3" s="1"/>
  <c r="A5633" i="3" s="1"/>
  <c r="A5634" i="3" s="1"/>
  <c r="A5635" i="3" s="1"/>
  <c r="A5636" i="3" s="1"/>
  <c r="A5637" i="3" s="1"/>
  <c r="A5638" i="3" s="1"/>
  <c r="A5639" i="3" s="1"/>
  <c r="A5640" i="3" s="1"/>
  <c r="A5641" i="3" s="1"/>
  <c r="A5642" i="3" s="1"/>
  <c r="A5644" i="3" s="1"/>
  <c r="A5645" i="3" s="1"/>
  <c r="A5646" i="3" s="1"/>
  <c r="A5647" i="3" s="1"/>
  <c r="A5648" i="3" s="1"/>
  <c r="A5649" i="3" s="1"/>
  <c r="A5650" i="3" s="1"/>
  <c r="A5651" i="3" s="1"/>
  <c r="A5652" i="3" s="1"/>
  <c r="A5653" i="3" s="1"/>
  <c r="A5654" i="3" s="1"/>
  <c r="A5655" i="3" s="1"/>
  <c r="A5656" i="3" s="1"/>
  <c r="A5657" i="3" s="1"/>
  <c r="A5667" i="3" s="1"/>
  <c r="A5668" i="3" s="1"/>
  <c r="A5669" i="3" s="1"/>
  <c r="A5670" i="3" s="1"/>
  <c r="A5671" i="3" s="1"/>
  <c r="A5672" i="3" s="1"/>
  <c r="A5673" i="3" s="1"/>
  <c r="A5674" i="3" s="1"/>
  <c r="A5675" i="3" s="1"/>
  <c r="A5676" i="3" s="1"/>
  <c r="A5677" i="3" s="1"/>
  <c r="A5678" i="3" s="1"/>
  <c r="A5679" i="3" s="1"/>
  <c r="A5680" i="3" s="1"/>
  <c r="A5682" i="3" s="1"/>
  <c r="A5683" i="3" s="1"/>
  <c r="A5684" i="3" s="1"/>
  <c r="A5685" i="3" s="1"/>
  <c r="A5686" i="3" s="1"/>
  <c r="A5687" i="3" s="1"/>
  <c r="A5688" i="3" s="1"/>
  <c r="A5689" i="3" s="1"/>
  <c r="A5690" i="3" s="1"/>
  <c r="A5691" i="3" s="1"/>
  <c r="A5692" i="3" s="1"/>
  <c r="A5693" i="3" s="1"/>
  <c r="A5694" i="3" s="1"/>
  <c r="A5695" i="3" s="1"/>
  <c r="A5705" i="3" s="1"/>
  <c r="A5706" i="3" s="1"/>
  <c r="A5707" i="3" s="1"/>
  <c r="A5708" i="3" s="1"/>
  <c r="A5709" i="3" s="1"/>
  <c r="A5710" i="3" s="1"/>
  <c r="A5711" i="3" s="1"/>
  <c r="A5712" i="3" s="1"/>
  <c r="A5713" i="3" s="1"/>
  <c r="A5714" i="3" s="1"/>
  <c r="A5715" i="3" s="1"/>
  <c r="A5716" i="3" s="1"/>
  <c r="A5717" i="3" s="1"/>
  <c r="A5718" i="3" s="1"/>
  <c r="A5720" i="3" s="1"/>
  <c r="A5721" i="3" s="1"/>
  <c r="A5722" i="3" s="1"/>
  <c r="A5723" i="3" s="1"/>
  <c r="A5724" i="3" s="1"/>
  <c r="A5725" i="3" s="1"/>
  <c r="A5726" i="3" s="1"/>
  <c r="A5727" i="3" s="1"/>
  <c r="A5728" i="3" s="1"/>
  <c r="A5729" i="3" s="1"/>
  <c r="A5730" i="3" s="1"/>
  <c r="A5731" i="3" s="1"/>
  <c r="A5732" i="3" s="1"/>
  <c r="A5733" i="3" s="1"/>
  <c r="A5743" i="3" s="1"/>
  <c r="A5744" i="3" s="1"/>
  <c r="A5745" i="3" s="1"/>
  <c r="A5746" i="3" s="1"/>
  <c r="A5747" i="3" s="1"/>
  <c r="A5748" i="3" s="1"/>
  <c r="A5749" i="3" s="1"/>
  <c r="A5750" i="3" s="1"/>
  <c r="A5751" i="3" s="1"/>
  <c r="A5752" i="3" s="1"/>
  <c r="A5753" i="3" s="1"/>
  <c r="A5754" i="3" s="1"/>
  <c r="A5755" i="3" s="1"/>
  <c r="A5756" i="3" s="1"/>
  <c r="A5758" i="3" s="1"/>
  <c r="A5759" i="3" s="1"/>
  <c r="A5760" i="3" s="1"/>
  <c r="A5761" i="3" s="1"/>
  <c r="A5762" i="3" s="1"/>
  <c r="A5763" i="3" s="1"/>
  <c r="A5764" i="3" s="1"/>
  <c r="A5765" i="3" s="1"/>
  <c r="A5766" i="3" s="1"/>
  <c r="A5767" i="3" s="1"/>
  <c r="A5768" i="3" s="1"/>
  <c r="A5769" i="3" s="1"/>
  <c r="A5770" i="3" s="1"/>
  <c r="A5771" i="3" s="1"/>
  <c r="A5781" i="3" s="1"/>
  <c r="A5782" i="3" s="1"/>
  <c r="A5783" i="3" s="1"/>
  <c r="A5784" i="3" s="1"/>
  <c r="A5785" i="3" s="1"/>
  <c r="A5786" i="3" s="1"/>
  <c r="A5787" i="3" s="1"/>
  <c r="A5788" i="3" s="1"/>
  <c r="A5789" i="3" s="1"/>
  <c r="A5790" i="3" s="1"/>
  <c r="A5791" i="3" s="1"/>
  <c r="A5792" i="3" s="1"/>
  <c r="A5793" i="3" s="1"/>
  <c r="A5794" i="3" s="1"/>
  <c r="A5796" i="3" s="1"/>
  <c r="A5797" i="3" s="1"/>
  <c r="A5798" i="3" s="1"/>
  <c r="A5799" i="3" s="1"/>
  <c r="A5800" i="3" s="1"/>
  <c r="A5801" i="3" s="1"/>
  <c r="A5802" i="3" s="1"/>
  <c r="A5803" i="3" s="1"/>
  <c r="A5804" i="3" s="1"/>
  <c r="A5805" i="3" s="1"/>
  <c r="A5806" i="3" s="1"/>
  <c r="A5807" i="3" s="1"/>
  <c r="A5808" i="3" s="1"/>
  <c r="A5809" i="3" s="1"/>
  <c r="A5819" i="3" s="1"/>
  <c r="A5820" i="3" s="1"/>
  <c r="A5821" i="3" s="1"/>
  <c r="A5822" i="3" s="1"/>
  <c r="A5823" i="3" s="1"/>
  <c r="A5824" i="3" s="1"/>
  <c r="A5825" i="3" s="1"/>
  <c r="A5826" i="3" s="1"/>
  <c r="A5827" i="3" s="1"/>
  <c r="A5828" i="3" s="1"/>
  <c r="A5829" i="3" s="1"/>
  <c r="A5830" i="3" s="1"/>
  <c r="A5831" i="3" s="1"/>
  <c r="A5832" i="3" s="1"/>
  <c r="A5834" i="3" s="1"/>
  <c r="A5835" i="3" s="1"/>
  <c r="A5836" i="3" s="1"/>
  <c r="A5837" i="3" s="1"/>
  <c r="A5838" i="3" s="1"/>
  <c r="A5839" i="3" s="1"/>
  <c r="A5840" i="3" s="1"/>
  <c r="A5841" i="3" s="1"/>
  <c r="A5842" i="3" s="1"/>
  <c r="A5843" i="3" s="1"/>
  <c r="A5844" i="3" s="1"/>
  <c r="A5845" i="3" s="1"/>
  <c r="A5846" i="3" s="1"/>
  <c r="A5847" i="3" s="1"/>
  <c r="A5857" i="3" s="1"/>
  <c r="A5858" i="3" s="1"/>
  <c r="A5859" i="3" s="1"/>
  <c r="A5860" i="3" s="1"/>
  <c r="A5861" i="3" s="1"/>
  <c r="A5862" i="3" s="1"/>
  <c r="A5863" i="3" s="1"/>
  <c r="A5864" i="3" s="1"/>
  <c r="A5865" i="3" s="1"/>
  <c r="A5866" i="3" s="1"/>
  <c r="A5867" i="3" s="1"/>
  <c r="A5868" i="3" s="1"/>
  <c r="A5869" i="3" s="1"/>
  <c r="A5870" i="3" s="1"/>
  <c r="A5872" i="3" s="1"/>
  <c r="A5873" i="3" s="1"/>
  <c r="A5874" i="3" s="1"/>
  <c r="A5875" i="3" s="1"/>
  <c r="A5876" i="3" s="1"/>
  <c r="A5877" i="3" s="1"/>
  <c r="A5878" i="3" s="1"/>
  <c r="A5879" i="3" s="1"/>
  <c r="A5880" i="3" s="1"/>
  <c r="A5881" i="3" s="1"/>
  <c r="A5882" i="3" s="1"/>
  <c r="A5883" i="3" s="1"/>
  <c r="A5884" i="3" s="1"/>
  <c r="A5885" i="3" s="1"/>
  <c r="A5895" i="3" s="1"/>
  <c r="A5896" i="3" s="1"/>
  <c r="A5897" i="3" s="1"/>
  <c r="A5898" i="3" s="1"/>
  <c r="A5899" i="3" s="1"/>
  <c r="A5900" i="3" s="1"/>
  <c r="A5901" i="3" s="1"/>
  <c r="A5902" i="3" s="1"/>
  <c r="A5903" i="3" s="1"/>
  <c r="A5904" i="3" s="1"/>
  <c r="A5905" i="3" s="1"/>
  <c r="A5906" i="3" s="1"/>
  <c r="A5907" i="3" s="1"/>
  <c r="A5908" i="3" s="1"/>
  <c r="A5910" i="3" s="1"/>
  <c r="A5911" i="3" s="1"/>
  <c r="A5912" i="3" s="1"/>
  <c r="A5913" i="3" s="1"/>
  <c r="A5914" i="3" s="1"/>
  <c r="A5915" i="3" s="1"/>
  <c r="A5916" i="3" s="1"/>
  <c r="A5917" i="3" s="1"/>
  <c r="A5918" i="3" s="1"/>
  <c r="A5919" i="3" s="1"/>
  <c r="A5920" i="3" s="1"/>
  <c r="A5921" i="3" s="1"/>
  <c r="A5922" i="3" s="1"/>
  <c r="A5923" i="3" s="1"/>
  <c r="A5933" i="3" s="1"/>
  <c r="A5934" i="3" s="1"/>
  <c r="A5935" i="3" s="1"/>
  <c r="A5936" i="3" s="1"/>
  <c r="A5937" i="3" s="1"/>
  <c r="A5938" i="3" s="1"/>
  <c r="A5939" i="3" s="1"/>
  <c r="A5940" i="3" s="1"/>
  <c r="A5941" i="3" s="1"/>
  <c r="A5942" i="3" s="1"/>
  <c r="A5943" i="3" s="1"/>
  <c r="A5944" i="3" s="1"/>
  <c r="A5945" i="3" s="1"/>
  <c r="A5946" i="3" s="1"/>
  <c r="A5948" i="3" s="1"/>
  <c r="A5949" i="3" s="1"/>
  <c r="A5950" i="3" s="1"/>
  <c r="A5951" i="3" s="1"/>
  <c r="A5952" i="3" s="1"/>
  <c r="A5953" i="3" s="1"/>
  <c r="A5954" i="3" s="1"/>
  <c r="A5955" i="3" s="1"/>
  <c r="A5956" i="3" s="1"/>
  <c r="A5957" i="3" s="1"/>
  <c r="A5958" i="3" s="1"/>
  <c r="A5959" i="3" s="1"/>
  <c r="A5960" i="3" s="1"/>
  <c r="A5961" i="3" s="1"/>
  <c r="A5971" i="3" s="1"/>
  <c r="A5972" i="3" s="1"/>
  <c r="A5973" i="3" s="1"/>
  <c r="A5974" i="3" s="1"/>
  <c r="A5975" i="3" s="1"/>
  <c r="A5976" i="3" s="1"/>
  <c r="A5977" i="3" s="1"/>
  <c r="A5978" i="3" s="1"/>
  <c r="A5979" i="3" s="1"/>
  <c r="A5980" i="3" s="1"/>
  <c r="A5981" i="3" s="1"/>
  <c r="A5982" i="3" s="1"/>
  <c r="A5983" i="3" s="1"/>
  <c r="A5984" i="3" s="1"/>
  <c r="A5986" i="3" s="1"/>
  <c r="A5987" i="3" s="1"/>
  <c r="A5988" i="3" s="1"/>
  <c r="A5989" i="3" s="1"/>
  <c r="A5990" i="3" s="1"/>
  <c r="A5991" i="3" s="1"/>
  <c r="A5992" i="3" s="1"/>
  <c r="A5993" i="3" s="1"/>
  <c r="A5994" i="3" s="1"/>
  <c r="A5995" i="3" s="1"/>
  <c r="A5996" i="3" s="1"/>
  <c r="A5997" i="3" s="1"/>
  <c r="A5998" i="3" s="1"/>
  <c r="A5999" i="3" s="1"/>
  <c r="A6009" i="3" s="1"/>
  <c r="A6010" i="3" s="1"/>
  <c r="A6011" i="3" s="1"/>
  <c r="A6012" i="3" s="1"/>
  <c r="A6013" i="3" s="1"/>
  <c r="A6014" i="3" s="1"/>
  <c r="A6015" i="3" s="1"/>
  <c r="A6016" i="3" s="1"/>
  <c r="A6017" i="3" s="1"/>
  <c r="A6018" i="3" s="1"/>
  <c r="A6019" i="3" s="1"/>
  <c r="A6020" i="3" s="1"/>
  <c r="A6021" i="3" s="1"/>
  <c r="A6022" i="3" s="1"/>
  <c r="A6024" i="3" s="1"/>
  <c r="A6025" i="3" s="1"/>
  <c r="A6026" i="3" s="1"/>
  <c r="A6027" i="3" s="1"/>
  <c r="A6028" i="3" s="1"/>
  <c r="A6029" i="3" s="1"/>
  <c r="A6030" i="3" s="1"/>
  <c r="A6031" i="3" s="1"/>
  <c r="A6032" i="3" s="1"/>
  <c r="A6033" i="3" s="1"/>
  <c r="A6034" i="3" s="1"/>
  <c r="A6035" i="3" s="1"/>
  <c r="A6036" i="3" s="1"/>
  <c r="A6037" i="3" s="1"/>
  <c r="A6047" i="3" s="1"/>
  <c r="A6048" i="3" s="1"/>
  <c r="A6049" i="3" s="1"/>
  <c r="A6050" i="3" s="1"/>
  <c r="A6051" i="3" s="1"/>
  <c r="A6052" i="3" s="1"/>
  <c r="A6053" i="3" s="1"/>
  <c r="A6054" i="3" s="1"/>
  <c r="A6055" i="3" s="1"/>
  <c r="A6056" i="3" s="1"/>
  <c r="A6057" i="3" s="1"/>
  <c r="A6058" i="3" s="1"/>
  <c r="A6059" i="3" s="1"/>
  <c r="A6060" i="3" s="1"/>
  <c r="A6062" i="3" s="1"/>
  <c r="A6063" i="3" s="1"/>
  <c r="A6064" i="3" s="1"/>
  <c r="A6065" i="3" s="1"/>
  <c r="A6066" i="3" s="1"/>
  <c r="A6067" i="3" s="1"/>
  <c r="A6068" i="3" s="1"/>
  <c r="A6069" i="3" s="1"/>
  <c r="A6070" i="3" s="1"/>
  <c r="A6071" i="3" s="1"/>
  <c r="A6072" i="3" s="1"/>
  <c r="A6073" i="3" s="1"/>
  <c r="A6074" i="3" s="1"/>
  <c r="A6075" i="3" s="1"/>
  <c r="A6085" i="3" s="1"/>
  <c r="A6086" i="3" s="1"/>
  <c r="A6087" i="3" s="1"/>
  <c r="A6088" i="3" s="1"/>
  <c r="A6089" i="3" s="1"/>
  <c r="A6090" i="3" s="1"/>
  <c r="A6091" i="3" s="1"/>
  <c r="A6092" i="3" s="1"/>
  <c r="A6093" i="3" s="1"/>
  <c r="A6094" i="3" s="1"/>
  <c r="A6095" i="3" s="1"/>
  <c r="A6096" i="3" s="1"/>
  <c r="A6097" i="3" s="1"/>
  <c r="A6098" i="3" s="1"/>
  <c r="A6100" i="3" s="1"/>
  <c r="A6101" i="3" s="1"/>
  <c r="A6102" i="3" s="1"/>
  <c r="A6103" i="3" s="1"/>
  <c r="A6104" i="3" s="1"/>
  <c r="A6105" i="3" s="1"/>
  <c r="A6106" i="3" s="1"/>
  <c r="A6107" i="3" s="1"/>
  <c r="A6108" i="3" s="1"/>
  <c r="A6109" i="3" s="1"/>
  <c r="A6110" i="3" s="1"/>
  <c r="A6111" i="3" s="1"/>
  <c r="A6112" i="3" s="1"/>
  <c r="A6113" i="3" s="1"/>
  <c r="A6123" i="3" s="1"/>
  <c r="A6124" i="3" s="1"/>
  <c r="A6125" i="3" s="1"/>
  <c r="A6126" i="3" s="1"/>
  <c r="A6127" i="3" s="1"/>
  <c r="A6128" i="3" s="1"/>
  <c r="A6129" i="3" s="1"/>
  <c r="A6130" i="3" s="1"/>
  <c r="A6131" i="3" s="1"/>
  <c r="A6132" i="3" s="1"/>
  <c r="A6133" i="3" s="1"/>
  <c r="A6134" i="3" s="1"/>
  <c r="A6135" i="3" s="1"/>
  <c r="A6136" i="3" s="1"/>
  <c r="A6138" i="3" s="1"/>
  <c r="A6139" i="3" s="1"/>
  <c r="A6140" i="3" s="1"/>
  <c r="A6141" i="3" s="1"/>
  <c r="A6142" i="3" s="1"/>
  <c r="A6143" i="3" s="1"/>
  <c r="A6144" i="3" s="1"/>
  <c r="A6145" i="3" s="1"/>
  <c r="A6146" i="3" s="1"/>
  <c r="A6147" i="3" s="1"/>
  <c r="A6148" i="3" s="1"/>
  <c r="A6149" i="3" s="1"/>
  <c r="A6150" i="3" s="1"/>
  <c r="A6151" i="3" s="1"/>
  <c r="A6161" i="3" s="1"/>
  <c r="A6162" i="3" s="1"/>
  <c r="A6163" i="3" s="1"/>
  <c r="A6164" i="3" s="1"/>
  <c r="A6165" i="3" s="1"/>
  <c r="A6166" i="3" s="1"/>
  <c r="A6167" i="3" s="1"/>
  <c r="A6168" i="3" s="1"/>
  <c r="A6169" i="3" s="1"/>
  <c r="A6170" i="3" s="1"/>
  <c r="A6171" i="3" s="1"/>
  <c r="A6172" i="3" s="1"/>
  <c r="A6173" i="3" s="1"/>
  <c r="A6174" i="3" s="1"/>
  <c r="A6176" i="3" s="1"/>
  <c r="A6177" i="3" s="1"/>
  <c r="A6178" i="3" s="1"/>
  <c r="A6179" i="3" s="1"/>
  <c r="A6180" i="3" s="1"/>
  <c r="A6181" i="3" s="1"/>
  <c r="A6182" i="3" s="1"/>
  <c r="A6183" i="3" s="1"/>
  <c r="A6184" i="3" s="1"/>
  <c r="A6185" i="3" s="1"/>
  <c r="A6186" i="3" s="1"/>
  <c r="A6187" i="3" s="1"/>
  <c r="A6188" i="3" s="1"/>
  <c r="A6189" i="3" s="1"/>
  <c r="A6199" i="3" s="1"/>
  <c r="A6200" i="3" s="1"/>
  <c r="A6201" i="3" s="1"/>
  <c r="A6202" i="3" s="1"/>
  <c r="A6203" i="3" s="1"/>
  <c r="A6204" i="3" s="1"/>
  <c r="A6205" i="3" s="1"/>
  <c r="A6206" i="3" s="1"/>
  <c r="A6207" i="3" s="1"/>
  <c r="A6208" i="3" s="1"/>
  <c r="A6209" i="3" s="1"/>
  <c r="A6210" i="3" s="1"/>
  <c r="A6211" i="3" s="1"/>
  <c r="A6212" i="3" s="1"/>
  <c r="A6214" i="3" s="1"/>
  <c r="A6215" i="3" s="1"/>
  <c r="A6216" i="3" s="1"/>
  <c r="A6217" i="3" s="1"/>
  <c r="A6218" i="3" s="1"/>
  <c r="A6219" i="3" s="1"/>
  <c r="A6220" i="3" s="1"/>
  <c r="A6221" i="3" s="1"/>
  <c r="A6222" i="3" s="1"/>
  <c r="A6223" i="3" s="1"/>
  <c r="A6224" i="3" s="1"/>
  <c r="A6225" i="3" s="1"/>
  <c r="A6226" i="3" s="1"/>
  <c r="A6227" i="3" s="1"/>
  <c r="A6237" i="3" s="1"/>
  <c r="A6238" i="3" s="1"/>
  <c r="A6239" i="3" s="1"/>
  <c r="A6240" i="3" s="1"/>
  <c r="A6241" i="3" s="1"/>
  <c r="A6242" i="3" s="1"/>
  <c r="A6243" i="3" s="1"/>
  <c r="A6244" i="3" s="1"/>
  <c r="A6245" i="3" s="1"/>
  <c r="A6246" i="3" s="1"/>
  <c r="A6247" i="3" s="1"/>
  <c r="A6248" i="3" s="1"/>
  <c r="A6249" i="3" s="1"/>
  <c r="A6250" i="3" s="1"/>
  <c r="A6252" i="3" s="1"/>
  <c r="A6253" i="3" s="1"/>
  <c r="A6254" i="3" s="1"/>
  <c r="A6255" i="3" s="1"/>
  <c r="A6256" i="3" s="1"/>
  <c r="A6257" i="3" s="1"/>
  <c r="A6258" i="3" s="1"/>
  <c r="A6259" i="3" s="1"/>
  <c r="A6260" i="3" s="1"/>
  <c r="A6261" i="3" s="1"/>
  <c r="A6262" i="3" s="1"/>
  <c r="A6263" i="3" s="1"/>
  <c r="A6264" i="3" s="1"/>
  <c r="A6265" i="3" s="1"/>
  <c r="A6275" i="3" s="1"/>
  <c r="A6276" i="3" s="1"/>
  <c r="A6277" i="3" s="1"/>
  <c r="A6278" i="3" s="1"/>
  <c r="A6279" i="3" s="1"/>
  <c r="A6280" i="3" s="1"/>
  <c r="A6281" i="3" s="1"/>
  <c r="A6282" i="3" s="1"/>
  <c r="A6283" i="3" s="1"/>
  <c r="A6284" i="3" s="1"/>
  <c r="A6285" i="3" s="1"/>
  <c r="A6286" i="3" s="1"/>
  <c r="A6287" i="3" s="1"/>
  <c r="A6288" i="3" s="1"/>
  <c r="A6290" i="3" s="1"/>
  <c r="A6291" i="3" s="1"/>
  <c r="A6292" i="3" s="1"/>
  <c r="A6293" i="3" s="1"/>
  <c r="A6294" i="3" s="1"/>
  <c r="A6295" i="3" s="1"/>
  <c r="A6296" i="3" s="1"/>
  <c r="A6297" i="3" s="1"/>
  <c r="A6298" i="3" s="1"/>
  <c r="A6299" i="3" s="1"/>
  <c r="A6300" i="3" s="1"/>
  <c r="A6301" i="3" s="1"/>
  <c r="A6302" i="3" s="1"/>
  <c r="A6303" i="3" s="1"/>
  <c r="A6313" i="3" s="1"/>
  <c r="A6314" i="3" s="1"/>
  <c r="A6315" i="3" s="1"/>
  <c r="A6316" i="3" s="1"/>
  <c r="A6317" i="3" s="1"/>
  <c r="A6318" i="3" s="1"/>
  <c r="A6319" i="3" s="1"/>
  <c r="A6320" i="3" s="1"/>
  <c r="A6321" i="3" s="1"/>
  <c r="A6322" i="3" s="1"/>
  <c r="A6323" i="3" s="1"/>
  <c r="A6324" i="3" s="1"/>
  <c r="A6325" i="3" s="1"/>
  <c r="A6326" i="3" s="1"/>
  <c r="A6328" i="3" s="1"/>
  <c r="A6329" i="3" s="1"/>
  <c r="A6330" i="3" s="1"/>
  <c r="A6331" i="3" s="1"/>
  <c r="A6332" i="3" s="1"/>
  <c r="A6333" i="3" s="1"/>
  <c r="A6334" i="3" s="1"/>
  <c r="A6335" i="3" s="1"/>
  <c r="A6336" i="3" s="1"/>
  <c r="A6337" i="3" s="1"/>
  <c r="A6338" i="3" s="1"/>
  <c r="A6339" i="3" s="1"/>
  <c r="A6340" i="3" s="1"/>
  <c r="A6341" i="3" s="1"/>
  <c r="A6351" i="3" s="1"/>
  <c r="A6352" i="3" s="1"/>
  <c r="A6353" i="3" s="1"/>
  <c r="A6354" i="3" s="1"/>
  <c r="A6355" i="3" s="1"/>
  <c r="A6356" i="3" s="1"/>
  <c r="A6357" i="3" s="1"/>
  <c r="A6358" i="3" s="1"/>
  <c r="A6359" i="3" s="1"/>
  <c r="A6360" i="3" s="1"/>
  <c r="A6361" i="3" s="1"/>
  <c r="A6362" i="3" s="1"/>
  <c r="A6363" i="3" s="1"/>
  <c r="A6364" i="3" s="1"/>
  <c r="A6366" i="3" s="1"/>
  <c r="A6367" i="3" s="1"/>
  <c r="A6368" i="3" s="1"/>
  <c r="A6369" i="3" s="1"/>
  <c r="A6370" i="3" s="1"/>
  <c r="A6371" i="3" s="1"/>
  <c r="A6372" i="3" s="1"/>
  <c r="A6373" i="3" s="1"/>
  <c r="A6374" i="3" s="1"/>
  <c r="A6375" i="3" s="1"/>
  <c r="A6376" i="3" s="1"/>
  <c r="A6377" i="3" s="1"/>
  <c r="A6378" i="3" s="1"/>
  <c r="A6379" i="3" s="1"/>
  <c r="A6389" i="3" s="1"/>
  <c r="A6390" i="3" s="1"/>
  <c r="A6391" i="3" s="1"/>
  <c r="A6392" i="3" s="1"/>
  <c r="A6393" i="3" s="1"/>
  <c r="A6394" i="3" s="1"/>
  <c r="A6395" i="3" s="1"/>
  <c r="A6396" i="3" s="1"/>
  <c r="A6397" i="3" s="1"/>
  <c r="A6398" i="3" s="1"/>
  <c r="A6399" i="3" s="1"/>
  <c r="A6400" i="3" s="1"/>
  <c r="A6401" i="3" s="1"/>
  <c r="A6402" i="3" s="1"/>
  <c r="A6404" i="3" s="1"/>
  <c r="A6405" i="3" s="1"/>
  <c r="A6406" i="3" s="1"/>
  <c r="A6407" i="3" s="1"/>
  <c r="A6408" i="3" s="1"/>
  <c r="A6409" i="3" s="1"/>
  <c r="A6410" i="3" s="1"/>
  <c r="A6411" i="3" s="1"/>
  <c r="A6412" i="3" s="1"/>
  <c r="A6413" i="3" s="1"/>
  <c r="A6414" i="3" s="1"/>
  <c r="A6415" i="3" s="1"/>
  <c r="A6416" i="3" s="1"/>
  <c r="A6417" i="3" s="1"/>
  <c r="A6427" i="3" s="1"/>
  <c r="A6428" i="3" s="1"/>
  <c r="A6429" i="3" s="1"/>
  <c r="A6430" i="3" s="1"/>
  <c r="A6431" i="3" s="1"/>
  <c r="A6432" i="3" s="1"/>
  <c r="A6433" i="3" s="1"/>
  <c r="A6434" i="3" s="1"/>
  <c r="A6435" i="3" s="1"/>
  <c r="A6436" i="3" s="1"/>
  <c r="A6437" i="3" s="1"/>
  <c r="A6438" i="3" s="1"/>
  <c r="A6439" i="3" s="1"/>
  <c r="A6440" i="3" s="1"/>
  <c r="A6442" i="3" s="1"/>
  <c r="A6443" i="3" s="1"/>
  <c r="A6444" i="3" s="1"/>
  <c r="A6445" i="3" s="1"/>
  <c r="A6446" i="3" s="1"/>
  <c r="A6447" i="3" s="1"/>
  <c r="A6448" i="3" s="1"/>
  <c r="A6449" i="3" s="1"/>
  <c r="A6450" i="3" s="1"/>
  <c r="A6451" i="3" s="1"/>
  <c r="A6452" i="3" s="1"/>
  <c r="A6453" i="3" s="1"/>
  <c r="A6454" i="3" s="1"/>
  <c r="A6455" i="3" s="1"/>
  <c r="A6465" i="3" s="1"/>
  <c r="A6466" i="3" s="1"/>
  <c r="A6467" i="3" s="1"/>
  <c r="A6468" i="3" s="1"/>
  <c r="A6469" i="3" s="1"/>
  <c r="A6470" i="3" s="1"/>
  <c r="A6471" i="3" s="1"/>
  <c r="A6472" i="3" s="1"/>
  <c r="A6473" i="3" s="1"/>
  <c r="A6474" i="3" s="1"/>
  <c r="A6475" i="3" s="1"/>
  <c r="A6476" i="3" s="1"/>
  <c r="A6477" i="3" s="1"/>
  <c r="A6478" i="3" s="1"/>
  <c r="A6480" i="3" s="1"/>
  <c r="A6481" i="3" s="1"/>
  <c r="A6482" i="3" s="1"/>
  <c r="A6483" i="3" s="1"/>
  <c r="A6484" i="3" s="1"/>
  <c r="A6485" i="3" s="1"/>
  <c r="A6486" i="3" s="1"/>
  <c r="A6487" i="3" s="1"/>
  <c r="A6488" i="3" s="1"/>
  <c r="A6489" i="3" s="1"/>
  <c r="A6490" i="3" s="1"/>
  <c r="A6491" i="3" s="1"/>
  <c r="A6492" i="3" s="1"/>
  <c r="A6493" i="3" s="1"/>
  <c r="A6503" i="3" s="1"/>
  <c r="A6504" i="3" s="1"/>
  <c r="A6505" i="3" s="1"/>
  <c r="A6506" i="3" s="1"/>
  <c r="A6507" i="3" s="1"/>
  <c r="A6508" i="3" s="1"/>
  <c r="A6509" i="3" s="1"/>
  <c r="A6510" i="3" s="1"/>
  <c r="A6511" i="3" s="1"/>
  <c r="A6512" i="3" s="1"/>
  <c r="A6513" i="3" s="1"/>
  <c r="A6514" i="3" s="1"/>
  <c r="A6515" i="3" s="1"/>
  <c r="A6516" i="3" s="1"/>
  <c r="A6518" i="3" s="1"/>
  <c r="A6519" i="3" s="1"/>
  <c r="A6520" i="3" s="1"/>
  <c r="A6521" i="3" s="1"/>
  <c r="A6522" i="3" s="1"/>
  <c r="A6523" i="3" s="1"/>
  <c r="A6524" i="3" s="1"/>
  <c r="A6525" i="3" s="1"/>
  <c r="A6526" i="3" s="1"/>
  <c r="A6527" i="3" s="1"/>
  <c r="A6528" i="3" s="1"/>
  <c r="A6529" i="3" s="1"/>
  <c r="A6530" i="3" s="1"/>
  <c r="A6531" i="3" s="1"/>
  <c r="A6541" i="3" s="1"/>
  <c r="A6542" i="3" s="1"/>
  <c r="A6543" i="3" s="1"/>
  <c r="A6544" i="3" s="1"/>
  <c r="A6545" i="3" s="1"/>
  <c r="A6546" i="3" s="1"/>
  <c r="A6547" i="3" s="1"/>
  <c r="A6548" i="3" s="1"/>
  <c r="A6549" i="3" s="1"/>
  <c r="A6550" i="3" s="1"/>
  <c r="A6551" i="3" s="1"/>
  <c r="A6552" i="3" s="1"/>
  <c r="A6553" i="3" s="1"/>
  <c r="A6554" i="3" s="1"/>
  <c r="A6556" i="3" s="1"/>
  <c r="A6557" i="3" s="1"/>
  <c r="A6558" i="3" s="1"/>
  <c r="A6559" i="3" s="1"/>
  <c r="A6560" i="3" s="1"/>
  <c r="A6561" i="3" s="1"/>
  <c r="A6562" i="3" s="1"/>
  <c r="A6563" i="3" s="1"/>
  <c r="A6564" i="3" s="1"/>
  <c r="A6565" i="3" s="1"/>
  <c r="A6566" i="3" s="1"/>
  <c r="A6567" i="3" s="1"/>
  <c r="A6568" i="3" s="1"/>
  <c r="A6569" i="3" s="1"/>
  <c r="A6579" i="3" s="1"/>
  <c r="A6580" i="3" s="1"/>
  <c r="A6581" i="3" s="1"/>
  <c r="A6582" i="3" s="1"/>
  <c r="A6583" i="3" s="1"/>
  <c r="A6584" i="3" s="1"/>
  <c r="A6585" i="3" s="1"/>
  <c r="A6586" i="3" s="1"/>
  <c r="A6587" i="3" s="1"/>
  <c r="A6588" i="3" s="1"/>
  <c r="A6589" i="3" s="1"/>
  <c r="A6590" i="3" s="1"/>
  <c r="A6591" i="3" s="1"/>
  <c r="A6592" i="3" s="1"/>
  <c r="A6594" i="3" s="1"/>
  <c r="A6595" i="3" s="1"/>
  <c r="A6596" i="3" s="1"/>
  <c r="A6597" i="3" s="1"/>
  <c r="A6598" i="3" s="1"/>
  <c r="A6599" i="3" s="1"/>
  <c r="A6600" i="3" s="1"/>
  <c r="A6601" i="3" s="1"/>
  <c r="A6602" i="3" s="1"/>
  <c r="A6603" i="3" s="1"/>
  <c r="A6604" i="3" s="1"/>
  <c r="A6605" i="3" s="1"/>
  <c r="A6606" i="3" s="1"/>
  <c r="A6607" i="3" s="1"/>
  <c r="A6617" i="3" s="1"/>
  <c r="A6618" i="3" s="1"/>
  <c r="A6619" i="3" s="1"/>
  <c r="A6620" i="3" s="1"/>
  <c r="A6621" i="3" s="1"/>
  <c r="A6622" i="3" s="1"/>
  <c r="A6623" i="3" s="1"/>
  <c r="A6624" i="3" s="1"/>
  <c r="A6625" i="3" s="1"/>
  <c r="A6626" i="3" s="1"/>
  <c r="A6627" i="3" s="1"/>
  <c r="A6628" i="3" s="1"/>
  <c r="A6629" i="3" s="1"/>
  <c r="A6630" i="3" s="1"/>
  <c r="A6632" i="3" s="1"/>
  <c r="A6633" i="3" s="1"/>
  <c r="A6634" i="3" s="1"/>
  <c r="A6635" i="3" s="1"/>
  <c r="A6636" i="3" s="1"/>
  <c r="A6637" i="3" s="1"/>
  <c r="A6638" i="3" s="1"/>
  <c r="A6639" i="3" s="1"/>
  <c r="A6640" i="3" s="1"/>
  <c r="A6641" i="3" s="1"/>
  <c r="A6642" i="3" s="1"/>
  <c r="A6643" i="3" s="1"/>
  <c r="A6644" i="3" s="1"/>
  <c r="A6645" i="3" s="1"/>
  <c r="A6655" i="3" s="1"/>
  <c r="A6656" i="3" s="1"/>
  <c r="A6657" i="3" s="1"/>
  <c r="A6658" i="3" s="1"/>
  <c r="A6659" i="3" s="1"/>
  <c r="A6660" i="3" s="1"/>
  <c r="A6661" i="3" s="1"/>
  <c r="A6662" i="3" s="1"/>
  <c r="A6663" i="3" s="1"/>
  <c r="A6664" i="3" s="1"/>
  <c r="A6665" i="3" s="1"/>
  <c r="A6666" i="3" s="1"/>
  <c r="A6667" i="3" s="1"/>
  <c r="A6668" i="3" s="1"/>
  <c r="A6670" i="3" s="1"/>
  <c r="A6671" i="3" s="1"/>
  <c r="A6672" i="3" s="1"/>
  <c r="A6673" i="3" s="1"/>
  <c r="A6674" i="3" s="1"/>
  <c r="A6675" i="3" s="1"/>
  <c r="A6676" i="3" s="1"/>
  <c r="A6677" i="3" s="1"/>
  <c r="A6678" i="3" s="1"/>
  <c r="A6679" i="3" s="1"/>
  <c r="A6680" i="3" s="1"/>
  <c r="A6681" i="3" s="1"/>
  <c r="A6682" i="3" s="1"/>
  <c r="A6683" i="3" s="1"/>
  <c r="A6693" i="3" s="1"/>
  <c r="A6694" i="3" s="1"/>
  <c r="A6695" i="3" s="1"/>
  <c r="A6696" i="3" s="1"/>
  <c r="A6697" i="3" s="1"/>
  <c r="A6698" i="3" s="1"/>
  <c r="A6699" i="3" s="1"/>
  <c r="A6700" i="3" s="1"/>
  <c r="A6701" i="3" s="1"/>
  <c r="A6702" i="3" s="1"/>
  <c r="A6703" i="3" s="1"/>
  <c r="A6704" i="3" s="1"/>
  <c r="A6705" i="3" s="1"/>
  <c r="A6706" i="3" s="1"/>
  <c r="A6708" i="3" s="1"/>
  <c r="A6709" i="3" s="1"/>
  <c r="A6710" i="3" s="1"/>
  <c r="A6711" i="3" s="1"/>
  <c r="A6712" i="3" s="1"/>
  <c r="A6713" i="3" s="1"/>
  <c r="A6714" i="3" s="1"/>
  <c r="A6715" i="3" s="1"/>
  <c r="A6716" i="3" s="1"/>
  <c r="A6717" i="3" s="1"/>
  <c r="A6718" i="3" s="1"/>
  <c r="A6719" i="3" s="1"/>
  <c r="A6720" i="3" s="1"/>
  <c r="A6721" i="3" s="1"/>
  <c r="A6731" i="3" s="1"/>
  <c r="A6732" i="3" s="1"/>
  <c r="A6733" i="3" s="1"/>
  <c r="A6734" i="3" s="1"/>
  <c r="A6735" i="3" s="1"/>
  <c r="A6736" i="3" s="1"/>
  <c r="A6737" i="3" s="1"/>
  <c r="A6738" i="3" s="1"/>
  <c r="A6739" i="3" s="1"/>
  <c r="A6740" i="3" s="1"/>
  <c r="A6741" i="3" s="1"/>
  <c r="A6742" i="3" s="1"/>
  <c r="A6743" i="3" s="1"/>
  <c r="A6744" i="3" s="1"/>
  <c r="A6746" i="3" s="1"/>
  <c r="A6747" i="3" s="1"/>
  <c r="A6748" i="3" s="1"/>
  <c r="A6749" i="3" s="1"/>
  <c r="A6750" i="3" s="1"/>
  <c r="A6751" i="3" s="1"/>
  <c r="A6752" i="3" s="1"/>
  <c r="A6753" i="3" s="1"/>
  <c r="A6754" i="3" s="1"/>
  <c r="A6755" i="3" s="1"/>
  <c r="A6756" i="3" s="1"/>
  <c r="A6757" i="3" s="1"/>
  <c r="A6758" i="3" s="1"/>
  <c r="A6759" i="3" s="1"/>
  <c r="A6769" i="3" s="1"/>
  <c r="A6770" i="3" s="1"/>
  <c r="A6771" i="3" s="1"/>
  <c r="A6772" i="3" s="1"/>
  <c r="A6773" i="3" s="1"/>
  <c r="A6774" i="3" s="1"/>
  <c r="A6775" i="3" s="1"/>
  <c r="A6776" i="3" s="1"/>
  <c r="A6777" i="3" s="1"/>
  <c r="A6778" i="3" s="1"/>
  <c r="A6779" i="3" s="1"/>
  <c r="A6780" i="3" s="1"/>
  <c r="A6781" i="3" s="1"/>
  <c r="A6782" i="3" s="1"/>
  <c r="A6784" i="3" s="1"/>
  <c r="A6785" i="3" s="1"/>
  <c r="A6786" i="3" s="1"/>
  <c r="A6787" i="3" s="1"/>
  <c r="A6788" i="3" s="1"/>
  <c r="A6789" i="3" s="1"/>
  <c r="A6790" i="3" s="1"/>
  <c r="A6791" i="3" s="1"/>
  <c r="A6792" i="3" s="1"/>
  <c r="A6793" i="3" s="1"/>
  <c r="A6794" i="3" s="1"/>
  <c r="A6795" i="3" s="1"/>
  <c r="A6796" i="3" s="1"/>
  <c r="A6797" i="3" s="1"/>
  <c r="A6807" i="3" s="1"/>
  <c r="A6808" i="3" s="1"/>
  <c r="A6809" i="3" s="1"/>
  <c r="A6810" i="3" s="1"/>
  <c r="A6811" i="3" s="1"/>
  <c r="A6812" i="3" s="1"/>
  <c r="A6813" i="3" s="1"/>
  <c r="A6814" i="3" s="1"/>
  <c r="A6815" i="3" s="1"/>
  <c r="A6816" i="3" s="1"/>
  <c r="A6817" i="3" s="1"/>
  <c r="A6818" i="3" s="1"/>
  <c r="A6819" i="3" s="1"/>
  <c r="A6820" i="3" s="1"/>
  <c r="A6822" i="3" s="1"/>
  <c r="A6823" i="3" s="1"/>
  <c r="A6824" i="3" s="1"/>
  <c r="A6825" i="3" s="1"/>
  <c r="A6826" i="3" s="1"/>
  <c r="A6827" i="3" s="1"/>
  <c r="A6828" i="3" s="1"/>
  <c r="A6829" i="3" s="1"/>
  <c r="A6830" i="3" s="1"/>
  <c r="A6831" i="3" s="1"/>
  <c r="A6832" i="3" s="1"/>
  <c r="A6833" i="3" s="1"/>
  <c r="A6834" i="3" s="1"/>
  <c r="A6835" i="3" s="1"/>
  <c r="A6845" i="3" s="1"/>
  <c r="A6846" i="3" s="1"/>
  <c r="A6847" i="3" s="1"/>
  <c r="A6848" i="3" s="1"/>
  <c r="A6849" i="3" s="1"/>
  <c r="A6850" i="3" s="1"/>
  <c r="A6851" i="3" s="1"/>
  <c r="A6852" i="3" s="1"/>
  <c r="A6853" i="3" s="1"/>
  <c r="A6854" i="3" s="1"/>
  <c r="A6855" i="3" s="1"/>
  <c r="A6856" i="3" s="1"/>
  <c r="A6857" i="3" s="1"/>
  <c r="A6858" i="3" s="1"/>
  <c r="A6860" i="3" s="1"/>
  <c r="A6861" i="3" s="1"/>
  <c r="A6862" i="3" s="1"/>
  <c r="A6863" i="3" s="1"/>
  <c r="A6864" i="3" s="1"/>
  <c r="A6865" i="3" s="1"/>
  <c r="A6866" i="3" s="1"/>
  <c r="A6867" i="3" s="1"/>
  <c r="A6868" i="3" s="1"/>
  <c r="A6869" i="3" s="1"/>
  <c r="A6870" i="3" s="1"/>
  <c r="A6871" i="3" s="1"/>
  <c r="A6872" i="3" s="1"/>
  <c r="A6873" i="3" s="1"/>
  <c r="A6883" i="3" s="1"/>
  <c r="A6884" i="3" s="1"/>
  <c r="A6885" i="3" s="1"/>
  <c r="A6886" i="3" s="1"/>
  <c r="A6887" i="3" s="1"/>
  <c r="A6888" i="3" s="1"/>
  <c r="A6889" i="3" s="1"/>
  <c r="A6890" i="3" s="1"/>
  <c r="A6891" i="3" s="1"/>
  <c r="A6892" i="3" s="1"/>
  <c r="A6893" i="3" s="1"/>
  <c r="A6894" i="3" s="1"/>
  <c r="A6895" i="3" s="1"/>
  <c r="A6896" i="3" s="1"/>
  <c r="A6898" i="3" s="1"/>
  <c r="A6899" i="3" s="1"/>
  <c r="A6900" i="3" s="1"/>
  <c r="A6901" i="3" s="1"/>
  <c r="A6902" i="3" s="1"/>
  <c r="A6903" i="3" s="1"/>
  <c r="A6904" i="3" s="1"/>
  <c r="A6905" i="3" s="1"/>
  <c r="A6906" i="3" s="1"/>
  <c r="A6907" i="3" s="1"/>
  <c r="A6908" i="3" s="1"/>
  <c r="A6909" i="3" s="1"/>
  <c r="A6910" i="3" s="1"/>
  <c r="A6911" i="3" s="1"/>
  <c r="A6921" i="3" s="1"/>
  <c r="A6922" i="3" s="1"/>
  <c r="A6923" i="3" s="1"/>
  <c r="A6924" i="3" s="1"/>
  <c r="A6925" i="3" s="1"/>
  <c r="A6926" i="3" s="1"/>
  <c r="A6927" i="3" s="1"/>
  <c r="A6928" i="3" s="1"/>
  <c r="A6929" i="3" s="1"/>
  <c r="A6930" i="3" s="1"/>
  <c r="A6931" i="3" s="1"/>
  <c r="A6932" i="3" s="1"/>
  <c r="A6933" i="3" s="1"/>
  <c r="A6934" i="3" s="1"/>
  <c r="A6936" i="3" s="1"/>
  <c r="A6937" i="3" s="1"/>
  <c r="A6938" i="3" s="1"/>
  <c r="A6939" i="3" s="1"/>
  <c r="A6940" i="3" s="1"/>
  <c r="A6941" i="3" s="1"/>
  <c r="A6942" i="3" s="1"/>
  <c r="A6943" i="3" s="1"/>
  <c r="A6944" i="3" s="1"/>
  <c r="A6945" i="3" s="1"/>
  <c r="A6946" i="3" s="1"/>
  <c r="A6947" i="3" s="1"/>
  <c r="A6948" i="3" s="1"/>
  <c r="A6949" i="3" s="1"/>
  <c r="A6959" i="3" s="1"/>
  <c r="A6960" i="3" s="1"/>
  <c r="A6961" i="3" s="1"/>
  <c r="A6962" i="3" s="1"/>
  <c r="A6963" i="3" s="1"/>
  <c r="A6964" i="3" s="1"/>
  <c r="A6965" i="3" s="1"/>
  <c r="A6966" i="3" s="1"/>
  <c r="A6967" i="3" s="1"/>
  <c r="A6968" i="3" s="1"/>
  <c r="A6969" i="3" s="1"/>
  <c r="A6970" i="3" s="1"/>
  <c r="A6971" i="3" s="1"/>
  <c r="A6972" i="3" s="1"/>
  <c r="A6974" i="3" s="1"/>
  <c r="A6975" i="3" s="1"/>
  <c r="A6976" i="3" s="1"/>
  <c r="A6977" i="3" s="1"/>
  <c r="A6978" i="3" s="1"/>
  <c r="A6979" i="3" s="1"/>
  <c r="A6980" i="3" s="1"/>
  <c r="A6981" i="3" s="1"/>
  <c r="A6982" i="3" s="1"/>
  <c r="A6983" i="3" s="1"/>
  <c r="A6984" i="3" s="1"/>
  <c r="A6985" i="3" s="1"/>
  <c r="A6986" i="3" s="1"/>
  <c r="A6987" i="3" s="1"/>
  <c r="A6997" i="3" s="1"/>
  <c r="A6998" i="3" s="1"/>
  <c r="A6999" i="3" s="1"/>
  <c r="A7000" i="3" s="1"/>
  <c r="A7001" i="3" s="1"/>
  <c r="A7002" i="3" s="1"/>
  <c r="A7003" i="3" s="1"/>
  <c r="A7004" i="3" s="1"/>
  <c r="A7005" i="3" s="1"/>
  <c r="A7006" i="3" s="1"/>
  <c r="A7007" i="3" s="1"/>
  <c r="A7008" i="3" s="1"/>
  <c r="A7009" i="3" s="1"/>
  <c r="A7010" i="3" s="1"/>
  <c r="A7012" i="3" s="1"/>
  <c r="A7013" i="3" s="1"/>
  <c r="A7014" i="3" s="1"/>
  <c r="A7015" i="3" s="1"/>
  <c r="A7016" i="3" s="1"/>
  <c r="A7017" i="3" s="1"/>
  <c r="A7018" i="3" s="1"/>
  <c r="A7019" i="3" s="1"/>
  <c r="A7020" i="3" s="1"/>
  <c r="A7021" i="3" s="1"/>
  <c r="A7022" i="3" s="1"/>
  <c r="A7023" i="3" s="1"/>
  <c r="A7024" i="3" s="1"/>
  <c r="A7025" i="3" s="1"/>
  <c r="A7035" i="3" s="1"/>
  <c r="A7036" i="3" s="1"/>
  <c r="A7037" i="3" s="1"/>
  <c r="A7038" i="3" s="1"/>
  <c r="A7039" i="3" s="1"/>
  <c r="A7040" i="3" s="1"/>
  <c r="A7041" i="3" s="1"/>
  <c r="A7042" i="3" s="1"/>
  <c r="A7043" i="3" s="1"/>
  <c r="A7044" i="3" s="1"/>
  <c r="A7045" i="3" s="1"/>
  <c r="A7046" i="3" s="1"/>
  <c r="A7047" i="3" s="1"/>
  <c r="A7048" i="3" s="1"/>
  <c r="A7050" i="3" s="1"/>
  <c r="A7051" i="3" s="1"/>
  <c r="A7052" i="3" s="1"/>
  <c r="A7053" i="3" s="1"/>
  <c r="A7054" i="3" s="1"/>
  <c r="A7055" i="3" s="1"/>
  <c r="A7056" i="3" s="1"/>
  <c r="A7057" i="3" s="1"/>
  <c r="A7058" i="3" s="1"/>
  <c r="A7059" i="3" s="1"/>
  <c r="A7060" i="3" s="1"/>
  <c r="A7061" i="3" s="1"/>
  <c r="A7062" i="3" s="1"/>
  <c r="A7063" i="3" s="1"/>
  <c r="A7073" i="3" s="1"/>
  <c r="A7074" i="3" s="1"/>
  <c r="A7075" i="3" s="1"/>
  <c r="A7076" i="3" s="1"/>
  <c r="A7077" i="3" s="1"/>
  <c r="A7078" i="3" s="1"/>
  <c r="A7079" i="3" s="1"/>
  <c r="A7080" i="3" s="1"/>
  <c r="A7081" i="3" s="1"/>
  <c r="A7082" i="3" s="1"/>
  <c r="A7083" i="3" s="1"/>
  <c r="A7084" i="3" s="1"/>
  <c r="A7085" i="3" s="1"/>
  <c r="A7086" i="3" s="1"/>
  <c r="A7088" i="3" s="1"/>
  <c r="A7089" i="3" s="1"/>
  <c r="A7090" i="3" s="1"/>
  <c r="A7091" i="3" s="1"/>
  <c r="A7092" i="3" s="1"/>
  <c r="A7093" i="3" s="1"/>
  <c r="A7094" i="3" s="1"/>
  <c r="A7095" i="3" s="1"/>
  <c r="A7096" i="3" s="1"/>
  <c r="A7097" i="3" s="1"/>
  <c r="A7098" i="3" s="1"/>
  <c r="A7099" i="3" s="1"/>
  <c r="A7100" i="3" s="1"/>
  <c r="A7101" i="3" s="1"/>
  <c r="A7111" i="3" s="1"/>
  <c r="A7112" i="3" s="1"/>
  <c r="A7113" i="3" s="1"/>
  <c r="A7114" i="3" s="1"/>
  <c r="A7115" i="3" s="1"/>
  <c r="A7116" i="3" s="1"/>
  <c r="A7117" i="3" s="1"/>
  <c r="A7118" i="3" s="1"/>
  <c r="A7119" i="3" s="1"/>
  <c r="A7120" i="3" s="1"/>
  <c r="A7121" i="3" s="1"/>
  <c r="A7122" i="3" s="1"/>
  <c r="A7123" i="3" s="1"/>
  <c r="A7124" i="3" s="1"/>
  <c r="A7126" i="3" s="1"/>
  <c r="A7127" i="3" s="1"/>
  <c r="A7128" i="3" s="1"/>
  <c r="A7129" i="3" s="1"/>
  <c r="A7130" i="3" s="1"/>
  <c r="A7131" i="3" s="1"/>
  <c r="A7132" i="3" s="1"/>
  <c r="A7133" i="3" s="1"/>
  <c r="A7134" i="3" s="1"/>
  <c r="A7135" i="3" s="1"/>
  <c r="A7136" i="3" s="1"/>
  <c r="A7137" i="3" s="1"/>
  <c r="A7138" i="3" s="1"/>
  <c r="A7139" i="3" s="1"/>
  <c r="A7149" i="3" s="1"/>
  <c r="A7150" i="3" s="1"/>
  <c r="A7151" i="3" s="1"/>
  <c r="A7152" i="3" s="1"/>
  <c r="A7153" i="3" s="1"/>
  <c r="A7154" i="3" s="1"/>
  <c r="A7155" i="3" s="1"/>
  <c r="A7156" i="3" s="1"/>
  <c r="A7157" i="3" s="1"/>
  <c r="A7158" i="3" s="1"/>
  <c r="A7159" i="3" s="1"/>
  <c r="A7160" i="3" s="1"/>
  <c r="A7161" i="3" s="1"/>
  <c r="A7162" i="3" s="1"/>
  <c r="A7164" i="3" s="1"/>
  <c r="A7165" i="3" s="1"/>
  <c r="A7166" i="3" s="1"/>
  <c r="A7167" i="3" s="1"/>
  <c r="A7168" i="3" s="1"/>
  <c r="A7169" i="3" s="1"/>
  <c r="A7170" i="3" s="1"/>
  <c r="A7171" i="3" s="1"/>
  <c r="A7172" i="3" s="1"/>
  <c r="A7173" i="3" s="1"/>
  <c r="A7174" i="3" s="1"/>
  <c r="A7175" i="3" s="1"/>
  <c r="A7176" i="3" s="1"/>
  <c r="A7177" i="3" s="1"/>
  <c r="A7187" i="3" s="1"/>
  <c r="A7188" i="3" s="1"/>
  <c r="A7189" i="3" s="1"/>
  <c r="A7190" i="3" s="1"/>
  <c r="A7191" i="3" s="1"/>
  <c r="A7192" i="3" s="1"/>
  <c r="A7193" i="3" s="1"/>
  <c r="A7194" i="3" s="1"/>
  <c r="A7195" i="3" s="1"/>
  <c r="A7196" i="3" s="1"/>
  <c r="A7197" i="3" s="1"/>
  <c r="A7198" i="3" s="1"/>
  <c r="A7199" i="3" s="1"/>
  <c r="A7200" i="3" s="1"/>
  <c r="A7202" i="3" s="1"/>
  <c r="A7203" i="3" s="1"/>
  <c r="A7204" i="3" s="1"/>
  <c r="A7205" i="3" s="1"/>
  <c r="A7206" i="3" s="1"/>
  <c r="A7207" i="3" s="1"/>
  <c r="A7208" i="3" s="1"/>
  <c r="A7209" i="3" s="1"/>
  <c r="A7210" i="3" s="1"/>
  <c r="A7211" i="3" s="1"/>
  <c r="A7212" i="3" s="1"/>
  <c r="A7213" i="3" s="1"/>
  <c r="A7214" i="3" s="1"/>
  <c r="A7215" i="3" s="1"/>
  <c r="A7225" i="3" s="1"/>
  <c r="A7226" i="3" s="1"/>
  <c r="A7227" i="3" s="1"/>
  <c r="A7228" i="3" s="1"/>
  <c r="A7229" i="3" s="1"/>
  <c r="A7230" i="3" s="1"/>
  <c r="A7231" i="3" s="1"/>
  <c r="A7232" i="3" s="1"/>
  <c r="A7233" i="3" s="1"/>
  <c r="A7234" i="3" s="1"/>
  <c r="A7235" i="3" s="1"/>
  <c r="A7236" i="3" s="1"/>
  <c r="A7237" i="3" s="1"/>
  <c r="A7238" i="3" s="1"/>
  <c r="A7240" i="3" s="1"/>
  <c r="A7241" i="3" s="1"/>
  <c r="A7242" i="3" s="1"/>
  <c r="A7243" i="3" s="1"/>
  <c r="A7244" i="3" s="1"/>
  <c r="A7245" i="3" s="1"/>
  <c r="A7246" i="3" s="1"/>
  <c r="A7247" i="3" s="1"/>
  <c r="A7248" i="3" s="1"/>
  <c r="A7249" i="3" s="1"/>
  <c r="A7250" i="3" s="1"/>
  <c r="A7251" i="3" s="1"/>
  <c r="A7252" i="3" s="1"/>
  <c r="A7253" i="3" s="1"/>
  <c r="A7263" i="3" s="1"/>
  <c r="A7264" i="3" s="1"/>
  <c r="A7265" i="3" s="1"/>
  <c r="A7266" i="3" s="1"/>
  <c r="A7267" i="3" s="1"/>
  <c r="A7268" i="3" s="1"/>
  <c r="A7269" i="3" s="1"/>
  <c r="A7270" i="3" s="1"/>
  <c r="A7271" i="3" s="1"/>
  <c r="A7272" i="3" s="1"/>
  <c r="A7273" i="3" s="1"/>
  <c r="A7274" i="3" s="1"/>
  <c r="A7275" i="3" s="1"/>
  <c r="A7276" i="3" s="1"/>
  <c r="A7278" i="3" s="1"/>
  <c r="A7279" i="3" s="1"/>
  <c r="A7280" i="3" s="1"/>
  <c r="A7281" i="3" s="1"/>
  <c r="A7282" i="3" s="1"/>
  <c r="A7283" i="3" s="1"/>
  <c r="A7284" i="3" s="1"/>
  <c r="A7285" i="3" s="1"/>
  <c r="A7286" i="3" s="1"/>
  <c r="A7287" i="3" s="1"/>
  <c r="A7288" i="3" s="1"/>
  <c r="A7289" i="3" s="1"/>
  <c r="A7290" i="3" s="1"/>
  <c r="A7291" i="3" s="1"/>
  <c r="A7301" i="3" s="1"/>
  <c r="A7302" i="3" s="1"/>
  <c r="A7303" i="3" s="1"/>
  <c r="A7304" i="3" s="1"/>
  <c r="A7305" i="3" s="1"/>
  <c r="A7306" i="3" s="1"/>
  <c r="A7307" i="3" s="1"/>
  <c r="A7308" i="3" s="1"/>
  <c r="A7309" i="3" s="1"/>
  <c r="A7310" i="3" s="1"/>
  <c r="A7311" i="3" s="1"/>
  <c r="A7312" i="3" s="1"/>
  <c r="A7313" i="3" s="1"/>
  <c r="A7314" i="3" s="1"/>
  <c r="A7316" i="3" s="1"/>
  <c r="A7317" i="3" s="1"/>
  <c r="A7318" i="3" s="1"/>
  <c r="A7319" i="3" s="1"/>
  <c r="A7320" i="3" s="1"/>
  <c r="A7321" i="3" s="1"/>
  <c r="A7322" i="3" s="1"/>
  <c r="A7323" i="3" s="1"/>
  <c r="A7324" i="3" s="1"/>
  <c r="A7325" i="3" s="1"/>
  <c r="A7326" i="3" s="1"/>
  <c r="A7327" i="3" s="1"/>
  <c r="A7328" i="3" s="1"/>
  <c r="A7329" i="3" s="1"/>
  <c r="A7339" i="3" s="1"/>
  <c r="A7340" i="3" s="1"/>
  <c r="A7341" i="3" s="1"/>
  <c r="A7342" i="3" s="1"/>
  <c r="A7343" i="3" s="1"/>
  <c r="A7344" i="3" s="1"/>
  <c r="A7345" i="3" s="1"/>
  <c r="A7346" i="3" s="1"/>
  <c r="A7347" i="3" s="1"/>
  <c r="A7348" i="3" s="1"/>
  <c r="A7349" i="3" s="1"/>
  <c r="A7350" i="3" s="1"/>
  <c r="A7351" i="3" s="1"/>
  <c r="A7352" i="3" s="1"/>
  <c r="A7354" i="3" s="1"/>
  <c r="A7355" i="3" s="1"/>
  <c r="A7356" i="3" s="1"/>
  <c r="A7357" i="3" s="1"/>
  <c r="A7358" i="3" s="1"/>
  <c r="A7359" i="3" s="1"/>
  <c r="A7360" i="3" s="1"/>
  <c r="A7361" i="3" s="1"/>
  <c r="A7362" i="3" s="1"/>
  <c r="A7363" i="3" s="1"/>
  <c r="A7364" i="3" s="1"/>
  <c r="A7365" i="3" s="1"/>
  <c r="A7366" i="3" s="1"/>
  <c r="A7367" i="3" s="1"/>
  <c r="A7377" i="3" s="1"/>
  <c r="A7378" i="3" s="1"/>
  <c r="A7379" i="3" s="1"/>
  <c r="A7380" i="3" s="1"/>
  <c r="A7381" i="3" s="1"/>
  <c r="A7382" i="3" s="1"/>
  <c r="A7383" i="3" s="1"/>
  <c r="A7384" i="3" s="1"/>
  <c r="A7385" i="3" s="1"/>
  <c r="A7386" i="3" s="1"/>
  <c r="A7387" i="3" s="1"/>
  <c r="A7388" i="3" s="1"/>
  <c r="A7389" i="3" s="1"/>
  <c r="A7390" i="3" s="1"/>
  <c r="A7392" i="3" s="1"/>
  <c r="A7393" i="3" s="1"/>
  <c r="A7394" i="3" s="1"/>
  <c r="A7395" i="3" s="1"/>
  <c r="A7396" i="3" s="1"/>
  <c r="A7397" i="3" s="1"/>
  <c r="A7398" i="3" s="1"/>
  <c r="A7399" i="3" s="1"/>
  <c r="A7400" i="3" s="1"/>
  <c r="A7401" i="3" s="1"/>
  <c r="A7402" i="3" s="1"/>
  <c r="A7403" i="3" s="1"/>
  <c r="A7404" i="3" s="1"/>
  <c r="A7405" i="3" s="1"/>
  <c r="A7415" i="3" s="1"/>
  <c r="A7416" i="3" s="1"/>
  <c r="A7417" i="3" s="1"/>
  <c r="A7418" i="3" s="1"/>
  <c r="A7419" i="3" s="1"/>
  <c r="A7420" i="3" s="1"/>
  <c r="A7421" i="3" s="1"/>
  <c r="A7422" i="3" s="1"/>
  <c r="A7423" i="3" s="1"/>
  <c r="A7424" i="3" s="1"/>
  <c r="A7425" i="3" s="1"/>
  <c r="A7426" i="3" s="1"/>
  <c r="A7427" i="3" s="1"/>
  <c r="A7428" i="3" s="1"/>
  <c r="A7430" i="3" s="1"/>
  <c r="A7431" i="3" s="1"/>
  <c r="A7432" i="3" s="1"/>
  <c r="A7433" i="3" s="1"/>
  <c r="A7434" i="3" s="1"/>
  <c r="A7435" i="3" s="1"/>
  <c r="A7436" i="3" s="1"/>
  <c r="A7437" i="3" s="1"/>
  <c r="A7438" i="3" s="1"/>
  <c r="A7439" i="3" s="1"/>
  <c r="A7440" i="3" s="1"/>
  <c r="A7441" i="3" s="1"/>
  <c r="A7442" i="3" s="1"/>
  <c r="A7443" i="3" s="1"/>
  <c r="A7453" i="3" s="1"/>
  <c r="A7454" i="3" s="1"/>
  <c r="A7455" i="3" s="1"/>
  <c r="A7456" i="3" s="1"/>
  <c r="A7457" i="3" s="1"/>
  <c r="A7458" i="3" s="1"/>
  <c r="A7459" i="3" s="1"/>
  <c r="A7460" i="3" s="1"/>
  <c r="A7461" i="3" s="1"/>
  <c r="A7462" i="3" s="1"/>
  <c r="A7463" i="3" s="1"/>
  <c r="A7464" i="3" s="1"/>
  <c r="A7465" i="3" s="1"/>
  <c r="A7466" i="3" s="1"/>
  <c r="A7468" i="3" s="1"/>
  <c r="A7469" i="3" s="1"/>
  <c r="A7470" i="3" s="1"/>
  <c r="A7471" i="3" s="1"/>
  <c r="A7472" i="3" s="1"/>
  <c r="A7473" i="3" s="1"/>
  <c r="A7474" i="3" s="1"/>
  <c r="A7475" i="3" s="1"/>
  <c r="A7476" i="3" s="1"/>
  <c r="A7477" i="3" s="1"/>
  <c r="A7478" i="3" s="1"/>
  <c r="A7479" i="3" s="1"/>
  <c r="A7480" i="3" s="1"/>
  <c r="A7481" i="3" s="1"/>
  <c r="A7491" i="3" s="1"/>
  <c r="A7492" i="3" s="1"/>
  <c r="A7493" i="3" s="1"/>
  <c r="A7494" i="3" s="1"/>
  <c r="A7495" i="3" s="1"/>
  <c r="A7496" i="3" s="1"/>
  <c r="A7497" i="3" s="1"/>
  <c r="A7498" i="3" s="1"/>
  <c r="A7499" i="3" s="1"/>
  <c r="A7500" i="3" s="1"/>
  <c r="A7501" i="3" s="1"/>
  <c r="A7502" i="3" s="1"/>
  <c r="A7503" i="3" s="1"/>
  <c r="A7504" i="3" s="1"/>
  <c r="A7506" i="3" s="1"/>
  <c r="A7507" i="3" s="1"/>
  <c r="A7508" i="3" s="1"/>
  <c r="A7509" i="3" s="1"/>
  <c r="A7510" i="3" s="1"/>
  <c r="A7511" i="3" s="1"/>
  <c r="A7512" i="3" s="1"/>
  <c r="A7513" i="3" s="1"/>
  <c r="A7514" i="3" s="1"/>
  <c r="A7515" i="3" s="1"/>
  <c r="A7516" i="3" s="1"/>
  <c r="A7517" i="3" s="1"/>
  <c r="A7518" i="3" s="1"/>
  <c r="A7519" i="3" s="1"/>
  <c r="A7529" i="3" s="1"/>
  <c r="A7530" i="3" s="1"/>
  <c r="A7531" i="3" s="1"/>
  <c r="A7532" i="3" s="1"/>
  <c r="A7533" i="3" s="1"/>
  <c r="A7534" i="3" s="1"/>
  <c r="A7535" i="3" s="1"/>
  <c r="A7536" i="3" s="1"/>
  <c r="A7537" i="3" s="1"/>
  <c r="A7538" i="3" s="1"/>
  <c r="A7539" i="3" s="1"/>
  <c r="A7540" i="3" s="1"/>
  <c r="A7541" i="3" s="1"/>
  <c r="A7542" i="3" s="1"/>
  <c r="A7544" i="3" s="1"/>
  <c r="A7545" i="3" s="1"/>
  <c r="A7546" i="3" s="1"/>
  <c r="A7547" i="3" s="1"/>
  <c r="A7548" i="3" s="1"/>
  <c r="A7549" i="3" s="1"/>
  <c r="A7550" i="3" s="1"/>
  <c r="A7551" i="3" s="1"/>
  <c r="A7552" i="3" s="1"/>
  <c r="A7553" i="3" s="1"/>
  <c r="A7554" i="3" s="1"/>
  <c r="A7555" i="3" s="1"/>
  <c r="A7556" i="3" s="1"/>
  <c r="A7557" i="3" s="1"/>
  <c r="A7567" i="3" s="1"/>
  <c r="A7568" i="3" s="1"/>
  <c r="A7569" i="3" s="1"/>
  <c r="A7570" i="3" s="1"/>
  <c r="A7571" i="3" s="1"/>
  <c r="A7572" i="3" s="1"/>
  <c r="A7573" i="3" s="1"/>
  <c r="A7574" i="3" s="1"/>
  <c r="A7575" i="3" s="1"/>
  <c r="A7576" i="3" s="1"/>
  <c r="A7577" i="3" s="1"/>
  <c r="A7578" i="3" s="1"/>
  <c r="A7579" i="3" s="1"/>
  <c r="A7580" i="3" s="1"/>
  <c r="A7582" i="3" s="1"/>
  <c r="A7583" i="3" s="1"/>
  <c r="A7584" i="3" s="1"/>
  <c r="A7585" i="3" s="1"/>
  <c r="A7586" i="3" s="1"/>
  <c r="A7587" i="3" s="1"/>
  <c r="A7588" i="3" s="1"/>
  <c r="A7589" i="3" s="1"/>
  <c r="A7590" i="3" s="1"/>
  <c r="A7591" i="3" s="1"/>
  <c r="A7592" i="3" s="1"/>
  <c r="A7593" i="3" s="1"/>
  <c r="A7594" i="3" s="1"/>
  <c r="A7595" i="3" s="1"/>
  <c r="A7605" i="3" s="1"/>
  <c r="A7606" i="3" s="1"/>
  <c r="A7607" i="3" s="1"/>
  <c r="A7608" i="3" s="1"/>
  <c r="A7609" i="3" s="1"/>
  <c r="A7610" i="3" s="1"/>
  <c r="A7611" i="3" s="1"/>
  <c r="A7612" i="3" s="1"/>
  <c r="A7613" i="3" s="1"/>
  <c r="A7614" i="3" s="1"/>
  <c r="A7615" i="3" s="1"/>
  <c r="A7616" i="3" s="1"/>
  <c r="A7617" i="3" s="1"/>
  <c r="A7618" i="3" s="1"/>
  <c r="A7620" i="3" s="1"/>
  <c r="A7621" i="3" s="1"/>
  <c r="A7622" i="3" s="1"/>
  <c r="A7623" i="3" s="1"/>
  <c r="A7624" i="3" s="1"/>
  <c r="A7625" i="3" s="1"/>
  <c r="A7626" i="3" s="1"/>
  <c r="A7627" i="3" s="1"/>
  <c r="A7628" i="3" s="1"/>
  <c r="A7629" i="3" s="1"/>
  <c r="A7630" i="3" s="1"/>
  <c r="A7631" i="3" s="1"/>
  <c r="A7632" i="3" s="1"/>
  <c r="A7633" i="3" s="1"/>
  <c r="L18" i="3"/>
  <c r="P18" i="5" s="1"/>
  <c r="L17" i="3"/>
  <c r="P17" i="5" s="1"/>
  <c r="L16" i="3"/>
  <c r="P16" i="5" s="1"/>
  <c r="L15" i="3"/>
  <c r="P15" i="5" s="1"/>
  <c r="L14" i="3"/>
  <c r="P14" i="5" s="1"/>
  <c r="L13" i="3"/>
  <c r="P13" i="5" s="1"/>
  <c r="L12" i="3"/>
  <c r="P12" i="5" s="1"/>
  <c r="L11" i="3"/>
  <c r="P11" i="5" s="1"/>
  <c r="L10" i="3"/>
  <c r="P10" i="5" s="1"/>
  <c r="L9" i="3"/>
  <c r="P9" i="5" s="1"/>
  <c r="L8" i="3"/>
  <c r="P8" i="5" s="1"/>
  <c r="L7" i="3"/>
  <c r="P7" i="5" s="1"/>
  <c r="L6" i="3"/>
  <c r="P6" i="5" s="1"/>
  <c r="L5" i="3"/>
  <c r="P5" i="5" s="1"/>
  <c r="N129" i="2"/>
  <c r="F129" i="2"/>
  <c r="N128" i="2"/>
  <c r="F128" i="2"/>
  <c r="N127" i="2"/>
  <c r="F127" i="2"/>
  <c r="N126" i="2"/>
  <c r="F126" i="2"/>
  <c r="N125" i="2"/>
  <c r="F125" i="2"/>
  <c r="N124" i="2"/>
  <c r="F124" i="2"/>
  <c r="N123" i="2"/>
  <c r="F123" i="2"/>
  <c r="N122" i="2"/>
  <c r="F122" i="2"/>
  <c r="N121" i="2"/>
  <c r="F121" i="2"/>
  <c r="N120" i="2"/>
  <c r="F120" i="2"/>
  <c r="N119" i="2"/>
  <c r="F119" i="2"/>
  <c r="N118" i="2"/>
  <c r="F118" i="2"/>
  <c r="N117" i="2"/>
  <c r="F117" i="2"/>
  <c r="N116" i="2"/>
  <c r="F116" i="2"/>
  <c r="N115" i="2"/>
  <c r="F115" i="2"/>
  <c r="N114" i="2"/>
  <c r="F114" i="2"/>
  <c r="N113" i="2"/>
  <c r="F113" i="2"/>
  <c r="N112" i="2"/>
  <c r="F112" i="2"/>
  <c r="N111" i="2"/>
  <c r="F111" i="2"/>
  <c r="N110" i="2"/>
  <c r="F110" i="2"/>
  <c r="N109" i="2"/>
  <c r="F109" i="2"/>
  <c r="N108" i="2"/>
  <c r="F108" i="2"/>
  <c r="N107" i="2"/>
  <c r="F107" i="2"/>
  <c r="N106" i="2"/>
  <c r="F106" i="2"/>
  <c r="N105" i="2"/>
  <c r="F105" i="2"/>
  <c r="N96" i="2"/>
  <c r="F96" i="2"/>
  <c r="N95" i="2"/>
  <c r="F95" i="2"/>
  <c r="N94" i="2"/>
  <c r="F94" i="2"/>
  <c r="N93" i="2"/>
  <c r="F93" i="2"/>
  <c r="N92" i="2"/>
  <c r="F92" i="2"/>
  <c r="N91" i="2"/>
  <c r="F91" i="2"/>
  <c r="N90" i="2"/>
  <c r="F90" i="2"/>
  <c r="N89" i="2"/>
  <c r="F89" i="2"/>
  <c r="N88" i="2"/>
  <c r="F88" i="2"/>
  <c r="N87" i="2"/>
  <c r="F87" i="2"/>
  <c r="N86" i="2"/>
  <c r="F86" i="2"/>
  <c r="N85" i="2"/>
  <c r="F85" i="2"/>
  <c r="N84" i="2"/>
  <c r="F84" i="2"/>
  <c r="N83" i="2"/>
  <c r="F83" i="2"/>
  <c r="N82" i="2"/>
  <c r="F82" i="2"/>
  <c r="N81" i="2"/>
  <c r="F81" i="2"/>
  <c r="N80" i="2"/>
  <c r="F80" i="2"/>
  <c r="N79" i="2"/>
  <c r="F79" i="2"/>
  <c r="N78" i="2"/>
  <c r="F78" i="2"/>
  <c r="N77" i="2"/>
  <c r="F77" i="2"/>
  <c r="N76" i="2"/>
  <c r="F76" i="2"/>
  <c r="N75" i="2"/>
  <c r="F75" i="2"/>
  <c r="N74" i="2"/>
  <c r="F74" i="2"/>
  <c r="N73" i="2"/>
  <c r="F73" i="2"/>
  <c r="N72" i="2"/>
  <c r="F72" i="2"/>
  <c r="N63" i="2"/>
  <c r="F63" i="2"/>
  <c r="N62" i="2"/>
  <c r="F62" i="2"/>
  <c r="N61" i="2"/>
  <c r="F61" i="2"/>
  <c r="N60" i="2"/>
  <c r="F60" i="2"/>
  <c r="N59" i="2"/>
  <c r="F59" i="2"/>
  <c r="N58" i="2"/>
  <c r="F58" i="2"/>
  <c r="N57" i="2"/>
  <c r="F57" i="2"/>
  <c r="N56" i="2"/>
  <c r="F56" i="2"/>
  <c r="N55" i="2"/>
  <c r="F55" i="2"/>
  <c r="N54" i="2"/>
  <c r="F54" i="2"/>
  <c r="N53" i="2"/>
  <c r="F53" i="2"/>
  <c r="N52" i="2"/>
  <c r="F52" i="2"/>
  <c r="N51" i="2"/>
  <c r="F51" i="2"/>
  <c r="N50" i="2"/>
  <c r="F50" i="2"/>
  <c r="N49" i="2"/>
  <c r="F49" i="2"/>
  <c r="N48" i="2"/>
  <c r="F48" i="2"/>
  <c r="N47" i="2"/>
  <c r="F47" i="2"/>
  <c r="N46" i="2"/>
  <c r="F46" i="2"/>
  <c r="N45" i="2"/>
  <c r="F45" i="2"/>
  <c r="N44" i="2"/>
  <c r="F44" i="2"/>
  <c r="N43" i="2"/>
  <c r="F43" i="2"/>
  <c r="N42" i="2"/>
  <c r="F42" i="2"/>
  <c r="N41" i="2"/>
  <c r="F41" i="2"/>
  <c r="N40" i="2"/>
  <c r="F40" i="2"/>
  <c r="N39" i="2"/>
  <c r="F39" i="2"/>
  <c r="N30" i="2"/>
  <c r="F30" i="2"/>
  <c r="N29" i="2"/>
  <c r="F29" i="2"/>
  <c r="N28" i="2"/>
  <c r="F28" i="2"/>
  <c r="N27" i="2"/>
  <c r="F27" i="2"/>
  <c r="N26" i="2"/>
  <c r="F26" i="2"/>
  <c r="N25" i="2"/>
  <c r="F25" i="2"/>
  <c r="N24" i="2"/>
  <c r="F24" i="2"/>
  <c r="N23" i="2"/>
  <c r="F23" i="2"/>
  <c r="N22" i="2"/>
  <c r="F22" i="2"/>
  <c r="N21" i="2"/>
  <c r="F21" i="2"/>
  <c r="N20" i="2"/>
  <c r="F20" i="2"/>
  <c r="N19" i="2"/>
  <c r="F19" i="2"/>
  <c r="N18" i="2"/>
  <c r="F18" i="2"/>
  <c r="N17" i="2"/>
  <c r="F17" i="2"/>
  <c r="N16" i="2"/>
  <c r="F16" i="2"/>
  <c r="N15" i="2"/>
  <c r="F15" i="2"/>
  <c r="N14" i="2"/>
  <c r="F14" i="2"/>
  <c r="N13" i="2"/>
  <c r="F13" i="2"/>
  <c r="N12" i="2"/>
  <c r="F12" i="2"/>
  <c r="N11" i="2"/>
  <c r="F11" i="2"/>
  <c r="N10" i="2"/>
  <c r="F10" i="2"/>
  <c r="N9" i="2"/>
  <c r="F9" i="2"/>
  <c r="N8" i="2"/>
  <c r="F8" i="2"/>
  <c r="N7" i="2"/>
  <c r="F7" i="2"/>
  <c r="N6" i="2"/>
  <c r="F6" i="2"/>
  <c r="N133" i="1"/>
  <c r="F133" i="1"/>
  <c r="N132" i="1"/>
  <c r="F132" i="1"/>
  <c r="N131" i="1"/>
  <c r="F131" i="1"/>
  <c r="N130" i="1"/>
  <c r="F130" i="1"/>
  <c r="N129" i="1"/>
  <c r="F129" i="1"/>
  <c r="N128" i="1"/>
  <c r="F128" i="1"/>
  <c r="N127" i="1"/>
  <c r="F127" i="1"/>
  <c r="N126" i="1"/>
  <c r="F126" i="1"/>
  <c r="N125" i="1"/>
  <c r="F125" i="1"/>
  <c r="N124" i="1"/>
  <c r="F124" i="1"/>
  <c r="N123" i="1"/>
  <c r="F123" i="1"/>
  <c r="N122" i="1"/>
  <c r="F122" i="1"/>
  <c r="N120" i="1"/>
  <c r="N119" i="1"/>
  <c r="F119" i="1"/>
  <c r="N118" i="1"/>
  <c r="F118" i="1"/>
  <c r="N117" i="1"/>
  <c r="F117" i="1"/>
  <c r="N116" i="1"/>
  <c r="F116" i="1"/>
  <c r="N115" i="1"/>
  <c r="F115" i="1"/>
  <c r="N114" i="1"/>
  <c r="F114" i="1"/>
  <c r="N113" i="1"/>
  <c r="F113" i="1"/>
  <c r="N112" i="1"/>
  <c r="F112" i="1"/>
  <c r="N111" i="1"/>
  <c r="F111" i="1"/>
  <c r="N110" i="1"/>
  <c r="F110" i="1"/>
  <c r="N109" i="1"/>
  <c r="F109" i="1"/>
  <c r="N99" i="1"/>
  <c r="F99" i="1"/>
  <c r="N98" i="1"/>
  <c r="F98" i="1"/>
  <c r="N97" i="1"/>
  <c r="F97" i="1"/>
  <c r="N96" i="1"/>
  <c r="F96" i="1"/>
  <c r="N95" i="1"/>
  <c r="F95" i="1"/>
  <c r="N94" i="1"/>
  <c r="F94" i="1"/>
  <c r="N93" i="1"/>
  <c r="F93" i="1"/>
  <c r="N92" i="1"/>
  <c r="F92" i="1"/>
  <c r="N91" i="1"/>
  <c r="F91" i="1"/>
  <c r="N90" i="1"/>
  <c r="F90" i="1"/>
  <c r="N89" i="1"/>
  <c r="F89" i="1"/>
  <c r="N88" i="1"/>
  <c r="F88" i="1"/>
  <c r="N86" i="1"/>
  <c r="N85" i="1"/>
  <c r="F85" i="1"/>
  <c r="N84" i="1"/>
  <c r="F84" i="1"/>
  <c r="N83" i="1"/>
  <c r="F83" i="1"/>
  <c r="N82" i="1"/>
  <c r="F82" i="1"/>
  <c r="N81" i="1"/>
  <c r="F81" i="1"/>
  <c r="N80" i="1"/>
  <c r="F80" i="1"/>
  <c r="N79" i="1"/>
  <c r="F79" i="1"/>
  <c r="N78" i="1"/>
  <c r="F78" i="1"/>
  <c r="N77" i="1"/>
  <c r="F77" i="1"/>
  <c r="N76" i="1"/>
  <c r="F76" i="1"/>
  <c r="N75" i="1"/>
  <c r="F75" i="1"/>
  <c r="N65" i="1"/>
  <c r="F65" i="1"/>
  <c r="N64" i="1"/>
  <c r="F64" i="1"/>
  <c r="N63" i="1"/>
  <c r="F63" i="1"/>
  <c r="N62" i="1"/>
  <c r="F62" i="1"/>
  <c r="N61" i="1"/>
  <c r="F61" i="1"/>
  <c r="N60" i="1"/>
  <c r="F60" i="1"/>
  <c r="N59" i="1"/>
  <c r="F59" i="1"/>
  <c r="N58" i="1"/>
  <c r="F58" i="1"/>
  <c r="N57" i="1"/>
  <c r="F57" i="1"/>
  <c r="N56" i="1"/>
  <c r="F56" i="1"/>
  <c r="N55" i="1"/>
  <c r="F55" i="1"/>
  <c r="N54" i="1"/>
  <c r="H54" i="1"/>
  <c r="H55" i="1" s="1"/>
  <c r="H56" i="1" s="1"/>
  <c r="H57" i="1" s="1"/>
  <c r="H58" i="1" s="1"/>
  <c r="H59" i="1" s="1"/>
  <c r="H60" i="1" s="1"/>
  <c r="H61" i="1" s="1"/>
  <c r="H62" i="1" s="1"/>
  <c r="H63" i="1" s="1"/>
  <c r="H64" i="1" s="1"/>
  <c r="H65" i="1" s="1"/>
  <c r="F54" i="1"/>
  <c r="A54" i="1"/>
  <c r="A55" i="1" s="1"/>
  <c r="A56" i="1" s="1"/>
  <c r="A57" i="1" s="1"/>
  <c r="A58" i="1" s="1"/>
  <c r="A59" i="1" s="1"/>
  <c r="A60" i="1" s="1"/>
  <c r="A61" i="1" s="1"/>
  <c r="A62" i="1" s="1"/>
  <c r="A63" i="1" s="1"/>
  <c r="A64" i="1" s="1"/>
  <c r="A65" i="1" s="1"/>
  <c r="N52" i="1"/>
  <c r="F52" i="1"/>
  <c r="N51" i="1"/>
  <c r="F51" i="1"/>
  <c r="N50" i="1"/>
  <c r="F50" i="1"/>
  <c r="N49" i="1"/>
  <c r="F49" i="1"/>
  <c r="N48" i="1"/>
  <c r="F48" i="1"/>
  <c r="N47" i="1"/>
  <c r="F47" i="1"/>
  <c r="N46" i="1"/>
  <c r="F46" i="1"/>
  <c r="N45" i="1"/>
  <c r="F45" i="1"/>
  <c r="N44" i="1"/>
  <c r="F44" i="1"/>
  <c r="N43" i="1"/>
  <c r="F43" i="1"/>
  <c r="N42" i="1"/>
  <c r="F42" i="1"/>
  <c r="N41" i="1"/>
  <c r="H41" i="1"/>
  <c r="H42" i="1" s="1"/>
  <c r="H43" i="1" s="1"/>
  <c r="H44" i="1" s="1"/>
  <c r="H45" i="1" s="1"/>
  <c r="H46" i="1" s="1"/>
  <c r="H47" i="1" s="1"/>
  <c r="H48" i="1" s="1"/>
  <c r="H49" i="1" s="1"/>
  <c r="H50" i="1" s="1"/>
  <c r="H51" i="1" s="1"/>
  <c r="H52" i="1" s="1"/>
  <c r="F41" i="1"/>
  <c r="A41" i="1"/>
  <c r="A42" i="1" s="1"/>
  <c r="A43" i="1" s="1"/>
  <c r="A44" i="1" s="1"/>
  <c r="A45" i="1" s="1"/>
  <c r="A46" i="1" s="1"/>
  <c r="A47" i="1" s="1"/>
  <c r="A48" i="1" s="1"/>
  <c r="A49" i="1" s="1"/>
  <c r="A50" i="1" s="1"/>
  <c r="A51" i="1" s="1"/>
  <c r="A52" i="1" s="1"/>
  <c r="N31" i="1"/>
  <c r="F31" i="1"/>
  <c r="N30" i="1"/>
  <c r="F30" i="1"/>
  <c r="N29" i="1"/>
  <c r="F29" i="1"/>
  <c r="N28" i="1"/>
  <c r="F28" i="1"/>
  <c r="N27" i="1"/>
  <c r="F27" i="1"/>
  <c r="N26" i="1"/>
  <c r="F26" i="1"/>
  <c r="N25" i="1"/>
  <c r="F25" i="1"/>
  <c r="N24" i="1"/>
  <c r="F24" i="1"/>
  <c r="N23" i="1"/>
  <c r="F23" i="1"/>
  <c r="N22" i="1"/>
  <c r="F22" i="1"/>
  <c r="N21" i="1"/>
  <c r="F21" i="1"/>
  <c r="N20" i="1"/>
  <c r="F20" i="1"/>
  <c r="N18" i="1"/>
  <c r="F18" i="1"/>
  <c r="N17" i="1"/>
  <c r="F17" i="1"/>
  <c r="N16" i="1"/>
  <c r="F16" i="1"/>
  <c r="N15" i="1"/>
  <c r="F15" i="1"/>
  <c r="N14" i="1"/>
  <c r="F14" i="1"/>
  <c r="N13" i="1"/>
  <c r="F13" i="1"/>
  <c r="N12" i="1"/>
  <c r="F12" i="1"/>
  <c r="N11" i="1"/>
  <c r="F11" i="1"/>
  <c r="N10" i="1"/>
  <c r="F10" i="1"/>
  <c r="N9" i="1"/>
  <c r="F9" i="1"/>
  <c r="N8" i="1"/>
  <c r="F8" i="1"/>
  <c r="N7" i="1"/>
  <c r="F7" i="1"/>
  <c r="Y5242" i="3" l="1"/>
  <c r="V3380" i="3"/>
  <c r="V5242" i="3"/>
  <c r="Y7636" i="3"/>
  <c r="V7636" i="3"/>
  <c r="N66" i="1"/>
  <c r="AB6" i="5" s="1"/>
  <c r="N100" i="1"/>
  <c r="AB7" i="5" s="1"/>
  <c r="F100" i="1"/>
  <c r="AA7" i="5" s="1"/>
  <c r="AA9" i="5" s="1"/>
  <c r="E5" i="4" s="1"/>
  <c r="S1" i="5" s="1"/>
  <c r="N134" i="1"/>
  <c r="AB8" i="5" s="1"/>
  <c r="N97" i="2"/>
  <c r="AD7" i="5" s="1"/>
  <c r="G879" i="3"/>
  <c r="Y3038" i="3"/>
  <c r="Y910" i="3"/>
  <c r="G7149" i="3"/>
  <c r="V5622" i="3"/>
  <c r="Y3418" i="3"/>
  <c r="G6921" i="3"/>
  <c r="V7180" i="3"/>
  <c r="Y3722" i="3"/>
  <c r="Y3684" i="3"/>
  <c r="G5591" i="3"/>
  <c r="V6876" i="3"/>
  <c r="G6047" i="3"/>
  <c r="G2133" i="3"/>
  <c r="G6845" i="3"/>
  <c r="V3418" i="3"/>
  <c r="V3646" i="3"/>
  <c r="Y2164" i="3"/>
  <c r="G3653" i="3"/>
  <c r="Y4824" i="3"/>
  <c r="Y6154" i="3"/>
  <c r="V3722" i="3"/>
  <c r="V3038" i="3"/>
  <c r="V6154" i="3"/>
  <c r="Y3152" i="3"/>
  <c r="Y3190" i="3"/>
  <c r="V1328" i="3"/>
  <c r="Y2924" i="3"/>
  <c r="V2924" i="3"/>
  <c r="V3152" i="3"/>
  <c r="V3190" i="3"/>
  <c r="V1290" i="3"/>
  <c r="Y3000" i="3"/>
  <c r="Y3798" i="3"/>
  <c r="Y2202" i="3"/>
  <c r="Y1860" i="3"/>
  <c r="Y3494" i="3"/>
  <c r="Y834" i="3"/>
  <c r="V1632" i="3"/>
  <c r="V3456" i="3"/>
  <c r="G3767" i="3"/>
  <c r="V4824" i="3"/>
  <c r="V3912" i="3"/>
  <c r="G3425" i="3"/>
  <c r="G2171" i="3"/>
  <c r="G3881" i="3"/>
  <c r="V6952" i="3"/>
  <c r="G3729" i="3"/>
  <c r="Y1290" i="3"/>
  <c r="G689" i="3"/>
  <c r="Y2620" i="3"/>
  <c r="Y1024" i="3"/>
  <c r="G727" i="3"/>
  <c r="G1601" i="3"/>
  <c r="G1867" i="3"/>
  <c r="V3494" i="3"/>
  <c r="Y6800" i="3"/>
  <c r="V1898" i="3"/>
  <c r="V1024" i="3"/>
  <c r="Y3646" i="3"/>
  <c r="V3836" i="3"/>
  <c r="V2620" i="3"/>
  <c r="V7484" i="3"/>
  <c r="V1860" i="3"/>
  <c r="G3805" i="3"/>
  <c r="G3349" i="3"/>
  <c r="V6800" i="3"/>
  <c r="Y6078" i="3"/>
  <c r="G7453" i="3"/>
  <c r="Y530" i="3"/>
  <c r="Y3760" i="3"/>
  <c r="V3000" i="3"/>
  <c r="T5787" i="3"/>
  <c r="N5787" i="3"/>
  <c r="T5791" i="3"/>
  <c r="N5791" i="3"/>
  <c r="T5974" i="3"/>
  <c r="N5974" i="3"/>
  <c r="T5999" i="3"/>
  <c r="N5999" i="3"/>
  <c r="T6065" i="3"/>
  <c r="N6065" i="3"/>
  <c r="T6126" i="3"/>
  <c r="N6126" i="3"/>
  <c r="T6151" i="3"/>
  <c r="N6151" i="3"/>
  <c r="T6208" i="3"/>
  <c r="N6208" i="3"/>
  <c r="T6215" i="3"/>
  <c r="N6215" i="3"/>
  <c r="T6225" i="3"/>
  <c r="N6225" i="3"/>
  <c r="T6314" i="3"/>
  <c r="N6314" i="3"/>
  <c r="T6392" i="3"/>
  <c r="N6392" i="3"/>
  <c r="T6396" i="3"/>
  <c r="N6396" i="3"/>
  <c r="T6400" i="3"/>
  <c r="N6400" i="3"/>
  <c r="T6430" i="3"/>
  <c r="N6430" i="3"/>
  <c r="T6434" i="3"/>
  <c r="N6434" i="3"/>
  <c r="T6438" i="3"/>
  <c r="N6438" i="3"/>
  <c r="T6443" i="3"/>
  <c r="N6443" i="3"/>
  <c r="T6476" i="3"/>
  <c r="N6476" i="3"/>
  <c r="T6481" i="3"/>
  <c r="N6481" i="3"/>
  <c r="T6485" i="3"/>
  <c r="N6485" i="3"/>
  <c r="T6519" i="3"/>
  <c r="N6519" i="3"/>
  <c r="T6523" i="3"/>
  <c r="N6523" i="3"/>
  <c r="T6585" i="3"/>
  <c r="N6585" i="3"/>
  <c r="T6606" i="3"/>
  <c r="N6606" i="3"/>
  <c r="T6636" i="3"/>
  <c r="N6636" i="3"/>
  <c r="T6641" i="3"/>
  <c r="N6641" i="3"/>
  <c r="T6662" i="3"/>
  <c r="N6662" i="3"/>
  <c r="T6671" i="3"/>
  <c r="N6671" i="3"/>
  <c r="T6683" i="3"/>
  <c r="N6683" i="3"/>
  <c r="T6733" i="3"/>
  <c r="N6733" i="3"/>
  <c r="T6741" i="3"/>
  <c r="N6741" i="3"/>
  <c r="T6789" i="3"/>
  <c r="N6789" i="3"/>
  <c r="T6796" i="3"/>
  <c r="N6796" i="3"/>
  <c r="T6814" i="3"/>
  <c r="N6814" i="3"/>
  <c r="T6831" i="3"/>
  <c r="N6831" i="3"/>
  <c r="T6854" i="3"/>
  <c r="N6854" i="3"/>
  <c r="T6871" i="3"/>
  <c r="N6871" i="3"/>
  <c r="T6889" i="3"/>
  <c r="N6889" i="3"/>
  <c r="T6896" i="3"/>
  <c r="N6896" i="3"/>
  <c r="T6906" i="3"/>
  <c r="N6906" i="3"/>
  <c r="T6936" i="3"/>
  <c r="N6936" i="3"/>
  <c r="T6984" i="3"/>
  <c r="N6984" i="3"/>
  <c r="T6998" i="3"/>
  <c r="N6998" i="3"/>
  <c r="T7001" i="3"/>
  <c r="N7001" i="3"/>
  <c r="T7006" i="3"/>
  <c r="N7006" i="3"/>
  <c r="N7009" i="3"/>
  <c r="T7009" i="3"/>
  <c r="T7015" i="3"/>
  <c r="N7015" i="3"/>
  <c r="T7018" i="3"/>
  <c r="N7018" i="3"/>
  <c r="T7023" i="3"/>
  <c r="N7023" i="3"/>
  <c r="T7040" i="3"/>
  <c r="N7040" i="3"/>
  <c r="T7048" i="3"/>
  <c r="N7048" i="3"/>
  <c r="T7057" i="3"/>
  <c r="N7057" i="3"/>
  <c r="T7111" i="3"/>
  <c r="N7111" i="3"/>
  <c r="T7119" i="3"/>
  <c r="N7119" i="3"/>
  <c r="T7124" i="3"/>
  <c r="N7124" i="3"/>
  <c r="T7133" i="3"/>
  <c r="N7133" i="3"/>
  <c r="T7187" i="3"/>
  <c r="N7187" i="3"/>
  <c r="T7195" i="3"/>
  <c r="N7195" i="3"/>
  <c r="T7204" i="3"/>
  <c r="N7204" i="3"/>
  <c r="T7212" i="3"/>
  <c r="N7212" i="3"/>
  <c r="T7226" i="3"/>
  <c r="N7226" i="3"/>
  <c r="T7229" i="3"/>
  <c r="N7229" i="3"/>
  <c r="T7234" i="3"/>
  <c r="N7234" i="3"/>
  <c r="T7237" i="3"/>
  <c r="N7237" i="3"/>
  <c r="T7243" i="3"/>
  <c r="N7243" i="3"/>
  <c r="T7246" i="3"/>
  <c r="N7246" i="3"/>
  <c r="T7251" i="3"/>
  <c r="N7251" i="3"/>
  <c r="T7268" i="3"/>
  <c r="N7268" i="3"/>
  <c r="T7276" i="3"/>
  <c r="N7276" i="3"/>
  <c r="T7285" i="3"/>
  <c r="N7285" i="3"/>
  <c r="T7302" i="3"/>
  <c r="N7302" i="3"/>
  <c r="T7305" i="3"/>
  <c r="N7305" i="3"/>
  <c r="T7310" i="3"/>
  <c r="N7310" i="3"/>
  <c r="T7313" i="3"/>
  <c r="N7313" i="3"/>
  <c r="T7319" i="3"/>
  <c r="N7319" i="3"/>
  <c r="T7322" i="3"/>
  <c r="N7322" i="3"/>
  <c r="T7327" i="3"/>
  <c r="N7327" i="3"/>
  <c r="T7339" i="3"/>
  <c r="N7339" i="3"/>
  <c r="N7344" i="3"/>
  <c r="T7344" i="3"/>
  <c r="T7347" i="3"/>
  <c r="N7347" i="3"/>
  <c r="T7352" i="3"/>
  <c r="N7352" i="3"/>
  <c r="T7356" i="3"/>
  <c r="N7356" i="3"/>
  <c r="T7361" i="3"/>
  <c r="N7361" i="3"/>
  <c r="T7364" i="3"/>
  <c r="N7364" i="3"/>
  <c r="T7378" i="3"/>
  <c r="N7378" i="3"/>
  <c r="T7381" i="3"/>
  <c r="N7381" i="3"/>
  <c r="T7386" i="3"/>
  <c r="N7386" i="3"/>
  <c r="T7389" i="3"/>
  <c r="N7389" i="3"/>
  <c r="T7395" i="3"/>
  <c r="N7395" i="3"/>
  <c r="T7398" i="3"/>
  <c r="N7398" i="3"/>
  <c r="T7403" i="3"/>
  <c r="N7403" i="3"/>
  <c r="N7415" i="3"/>
  <c r="T7415" i="3"/>
  <c r="T7420" i="3"/>
  <c r="N7420" i="3"/>
  <c r="T7428" i="3"/>
  <c r="N7428" i="3"/>
  <c r="T7437" i="3"/>
  <c r="N7437" i="3"/>
  <c r="T7440" i="3"/>
  <c r="N7440" i="3"/>
  <c r="T7454" i="3"/>
  <c r="N7454" i="3"/>
  <c r="T7462" i="3"/>
  <c r="N7462" i="3"/>
  <c r="N7471" i="3"/>
  <c r="T7471" i="3"/>
  <c r="N7479" i="3"/>
  <c r="T7479" i="3"/>
  <c r="T7530" i="3"/>
  <c r="N7530" i="3"/>
  <c r="T7538" i="3"/>
  <c r="N7538" i="3"/>
  <c r="T7541" i="3"/>
  <c r="N7541" i="3"/>
  <c r="N7547" i="3"/>
  <c r="T7547" i="3"/>
  <c r="T7550" i="3"/>
  <c r="N7550" i="3"/>
  <c r="T7555" i="3"/>
  <c r="N7555" i="3"/>
  <c r="T7586" i="3"/>
  <c r="N7586" i="3"/>
  <c r="T7590" i="3"/>
  <c r="N7590" i="3"/>
  <c r="T7594" i="3"/>
  <c r="N7594" i="3"/>
  <c r="G7073" i="3"/>
  <c r="V7104" i="3"/>
  <c r="Y7104" i="3"/>
  <c r="G6237" i="3"/>
  <c r="V6268" i="3"/>
  <c r="Y6268" i="3"/>
  <c r="Y6838" i="3"/>
  <c r="G6807" i="3"/>
  <c r="V6838" i="3"/>
  <c r="G6883" i="3"/>
  <c r="V6914" i="3"/>
  <c r="Y6914" i="3"/>
  <c r="Y6686" i="3"/>
  <c r="V6686" i="3"/>
  <c r="G6655" i="3"/>
  <c r="G7111" i="3"/>
  <c r="V7142" i="3"/>
  <c r="Y7142" i="3"/>
  <c r="T5796" i="3"/>
  <c r="N5796" i="3"/>
  <c r="T5800" i="3"/>
  <c r="N5800" i="3"/>
  <c r="T5846" i="3"/>
  <c r="N5846" i="3"/>
  <c r="T5991" i="3"/>
  <c r="N5991" i="3"/>
  <c r="T6012" i="3"/>
  <c r="N6012" i="3"/>
  <c r="T6016" i="3"/>
  <c r="N6016" i="3"/>
  <c r="T6020" i="3"/>
  <c r="N6020" i="3"/>
  <c r="N6025" i="3"/>
  <c r="T6025" i="3"/>
  <c r="T6029" i="3"/>
  <c r="N6029" i="3"/>
  <c r="T6033" i="3"/>
  <c r="N6033" i="3"/>
  <c r="T6056" i="3"/>
  <c r="N6056" i="3"/>
  <c r="T6143" i="3"/>
  <c r="N6143" i="3"/>
  <c r="T6276" i="3"/>
  <c r="N6276" i="3"/>
  <c r="T6280" i="3"/>
  <c r="N6280" i="3"/>
  <c r="T6284" i="3"/>
  <c r="N6284" i="3"/>
  <c r="T6288" i="3"/>
  <c r="N6288" i="3"/>
  <c r="T6293" i="3"/>
  <c r="N6293" i="3"/>
  <c r="T6297" i="3"/>
  <c r="N6297" i="3"/>
  <c r="T6405" i="3"/>
  <c r="N6405" i="3"/>
  <c r="T6447" i="3"/>
  <c r="N6447" i="3"/>
  <c r="T6489" i="3"/>
  <c r="N6489" i="3"/>
  <c r="T6493" i="3"/>
  <c r="N6493" i="3"/>
  <c r="T6527" i="3"/>
  <c r="N6527" i="3"/>
  <c r="T6598" i="3"/>
  <c r="N6598" i="3"/>
  <c r="T6619" i="3"/>
  <c r="N6619" i="3"/>
  <c r="T6624" i="3"/>
  <c r="N6624" i="3"/>
  <c r="T6627" i="3"/>
  <c r="N6627" i="3"/>
  <c r="T6633" i="3"/>
  <c r="N6633" i="3"/>
  <c r="T6645" i="3"/>
  <c r="N6645" i="3"/>
  <c r="T6746" i="3"/>
  <c r="N6746" i="3"/>
  <c r="T6754" i="3"/>
  <c r="N6754" i="3"/>
  <c r="T6772" i="3"/>
  <c r="N6772" i="3"/>
  <c r="T6775" i="3"/>
  <c r="N6775" i="3"/>
  <c r="T6780" i="3"/>
  <c r="N6780" i="3"/>
  <c r="T6784" i="3"/>
  <c r="N6784" i="3"/>
  <c r="T6792" i="3"/>
  <c r="N6792" i="3"/>
  <c r="T6810" i="3"/>
  <c r="N6810" i="3"/>
  <c r="T6827" i="3"/>
  <c r="N6827" i="3"/>
  <c r="T6850" i="3"/>
  <c r="N6850" i="3"/>
  <c r="T6867" i="3"/>
  <c r="N6867" i="3"/>
  <c r="T6885" i="3"/>
  <c r="N6885" i="3"/>
  <c r="T6892" i="3"/>
  <c r="N6892" i="3"/>
  <c r="T6902" i="3"/>
  <c r="N6902" i="3"/>
  <c r="T6909" i="3"/>
  <c r="N6909" i="3"/>
  <c r="T6931" i="3"/>
  <c r="N6931" i="3"/>
  <c r="T6948" i="3"/>
  <c r="N6948" i="3"/>
  <c r="N7568" i="3"/>
  <c r="T7568" i="3"/>
  <c r="G6161" i="3"/>
  <c r="V6192" i="3"/>
  <c r="Y6192" i="3"/>
  <c r="G6275" i="3"/>
  <c r="V6306" i="3"/>
  <c r="Y6306" i="3"/>
  <c r="T5745" i="3"/>
  <c r="N5745" i="3"/>
  <c r="T5749" i="3"/>
  <c r="N5749" i="3"/>
  <c r="T5804" i="3"/>
  <c r="N5804" i="3"/>
  <c r="T5808" i="3"/>
  <c r="N5808" i="3"/>
  <c r="T5982" i="3"/>
  <c r="N5982" i="3"/>
  <c r="T6048" i="3"/>
  <c r="N6048" i="3"/>
  <c r="T6134" i="3"/>
  <c r="N6134" i="3"/>
  <c r="T6200" i="3"/>
  <c r="N6200" i="3"/>
  <c r="T6206" i="3"/>
  <c r="N6206" i="3"/>
  <c r="T6217" i="3"/>
  <c r="N6217" i="3"/>
  <c r="T6223" i="3"/>
  <c r="N6223" i="3"/>
  <c r="T6303" i="3"/>
  <c r="N6303" i="3"/>
  <c r="T6409" i="3"/>
  <c r="N6409" i="3"/>
  <c r="T6451" i="3"/>
  <c r="N6451" i="3"/>
  <c r="T6455" i="3"/>
  <c r="N6455" i="3"/>
  <c r="T6468" i="3"/>
  <c r="N6468" i="3"/>
  <c r="T6506" i="3"/>
  <c r="N6506" i="3"/>
  <c r="T6510" i="3"/>
  <c r="N6510" i="3"/>
  <c r="T6531" i="3"/>
  <c r="N6531" i="3"/>
  <c r="T6581" i="3"/>
  <c r="N6581" i="3"/>
  <c r="T6589" i="3"/>
  <c r="N6589" i="3"/>
  <c r="T6637" i="3"/>
  <c r="N6637" i="3"/>
  <c r="T6640" i="3"/>
  <c r="N6640" i="3"/>
  <c r="T6666" i="3"/>
  <c r="N6666" i="3"/>
  <c r="T6675" i="3"/>
  <c r="N6675" i="3"/>
  <c r="T6737" i="3"/>
  <c r="N6737" i="3"/>
  <c r="T6758" i="3"/>
  <c r="N6758" i="3"/>
  <c r="T6788" i="3"/>
  <c r="N6788" i="3"/>
  <c r="T6797" i="3"/>
  <c r="N6797" i="3"/>
  <c r="T6823" i="3"/>
  <c r="N6823" i="3"/>
  <c r="T6846" i="3"/>
  <c r="N6846" i="3"/>
  <c r="T6863" i="3"/>
  <c r="N6863" i="3"/>
  <c r="T6888" i="3"/>
  <c r="N6888" i="3"/>
  <c r="T6898" i="3"/>
  <c r="N6898" i="3"/>
  <c r="T6905" i="3"/>
  <c r="N6905" i="3"/>
  <c r="T6927" i="3"/>
  <c r="N6927" i="3"/>
  <c r="T6944" i="3"/>
  <c r="N6944" i="3"/>
  <c r="T6997" i="3"/>
  <c r="N6997" i="3"/>
  <c r="T7002" i="3"/>
  <c r="N7002" i="3"/>
  <c r="T7005" i="3"/>
  <c r="N7005" i="3"/>
  <c r="T7010" i="3"/>
  <c r="N7010" i="3"/>
  <c r="T7014" i="3"/>
  <c r="N7014" i="3"/>
  <c r="T7019" i="3"/>
  <c r="N7019" i="3"/>
  <c r="N7022" i="3"/>
  <c r="T7022" i="3"/>
  <c r="T7036" i="3"/>
  <c r="N7036" i="3"/>
  <c r="T7044" i="3"/>
  <c r="N7044" i="3"/>
  <c r="T7053" i="3"/>
  <c r="N7053" i="3"/>
  <c r="T7061" i="3"/>
  <c r="N7061" i="3"/>
  <c r="T7115" i="3"/>
  <c r="N7115" i="3"/>
  <c r="T7129" i="3"/>
  <c r="N7129" i="3"/>
  <c r="T7137" i="3"/>
  <c r="N7137" i="3"/>
  <c r="T7191" i="3"/>
  <c r="N7191" i="3"/>
  <c r="T7199" i="3"/>
  <c r="N7199" i="3"/>
  <c r="T7208" i="3"/>
  <c r="N7208" i="3"/>
  <c r="T7225" i="3"/>
  <c r="N7225" i="3"/>
  <c r="T7230" i="3"/>
  <c r="N7230" i="3"/>
  <c r="T7233" i="3"/>
  <c r="N7233" i="3"/>
  <c r="T7238" i="3"/>
  <c r="N7238" i="3"/>
  <c r="T7242" i="3"/>
  <c r="N7242" i="3"/>
  <c r="T7247" i="3"/>
  <c r="N7247" i="3"/>
  <c r="T7250" i="3"/>
  <c r="N7250" i="3"/>
  <c r="T7264" i="3"/>
  <c r="N7264" i="3"/>
  <c r="T7272" i="3"/>
  <c r="N7272" i="3"/>
  <c r="T7281" i="3"/>
  <c r="N7281" i="3"/>
  <c r="T7301" i="3"/>
  <c r="N7301" i="3"/>
  <c r="T7306" i="3"/>
  <c r="N7306" i="3"/>
  <c r="T7309" i="3"/>
  <c r="N7309" i="3"/>
  <c r="T7314" i="3"/>
  <c r="N7314" i="3"/>
  <c r="T7318" i="3"/>
  <c r="N7318" i="3"/>
  <c r="T7323" i="3"/>
  <c r="N7323" i="3"/>
  <c r="T7326" i="3"/>
  <c r="N7326" i="3"/>
  <c r="N7340" i="3"/>
  <c r="T7340" i="3"/>
  <c r="T7343" i="3"/>
  <c r="N7343" i="3"/>
  <c r="T7348" i="3"/>
  <c r="N7348" i="3"/>
  <c r="T7351" i="3"/>
  <c r="N7351" i="3"/>
  <c r="T7357" i="3"/>
  <c r="N7357" i="3"/>
  <c r="T7360" i="3"/>
  <c r="N7360" i="3"/>
  <c r="T7365" i="3"/>
  <c r="N7365" i="3"/>
  <c r="T7382" i="3"/>
  <c r="N7382" i="3"/>
  <c r="T7385" i="3"/>
  <c r="N7385" i="3"/>
  <c r="T7390" i="3"/>
  <c r="N7390" i="3"/>
  <c r="T7394" i="3"/>
  <c r="N7394" i="3"/>
  <c r="T7399" i="3"/>
  <c r="N7399" i="3"/>
  <c r="T7402" i="3"/>
  <c r="N7402" i="3"/>
  <c r="T7416" i="3"/>
  <c r="N7416" i="3"/>
  <c r="T7419" i="3"/>
  <c r="N7419" i="3"/>
  <c r="T7424" i="3"/>
  <c r="N7424" i="3"/>
  <c r="T7433" i="3"/>
  <c r="N7433" i="3"/>
  <c r="T7436" i="3"/>
  <c r="N7436" i="3"/>
  <c r="T7441" i="3"/>
  <c r="N7441" i="3"/>
  <c r="T7458" i="3"/>
  <c r="N7458" i="3"/>
  <c r="T7466" i="3"/>
  <c r="N7466" i="3"/>
  <c r="N7475" i="3"/>
  <c r="T7475" i="3"/>
  <c r="T7534" i="3"/>
  <c r="N7534" i="3"/>
  <c r="T7537" i="3"/>
  <c r="N7537" i="3"/>
  <c r="T7542" i="3"/>
  <c r="N7542" i="3"/>
  <c r="T7546" i="3"/>
  <c r="N7546" i="3"/>
  <c r="N7551" i="3"/>
  <c r="T7551" i="3"/>
  <c r="T7573" i="3"/>
  <c r="N7573" i="3"/>
  <c r="T7577" i="3"/>
  <c r="N7577" i="3"/>
  <c r="G5857" i="3"/>
  <c r="V5888" i="3"/>
  <c r="Y5888" i="3"/>
  <c r="G6085" i="3"/>
  <c r="V6116" i="3"/>
  <c r="Y6116" i="3"/>
  <c r="Y6762" i="3"/>
  <c r="G6731" i="3"/>
  <c r="V6762" i="3"/>
  <c r="G6199" i="3"/>
  <c r="V6230" i="3"/>
  <c r="Y6230" i="3"/>
  <c r="T5753" i="3"/>
  <c r="N5753" i="3"/>
  <c r="T5758" i="3"/>
  <c r="N5758" i="3"/>
  <c r="T5762" i="3"/>
  <c r="N5762" i="3"/>
  <c r="T5766" i="3"/>
  <c r="N5766" i="3"/>
  <c r="T5770" i="3"/>
  <c r="N5770" i="3"/>
  <c r="T5783" i="3"/>
  <c r="N5783" i="3"/>
  <c r="T5934" i="3"/>
  <c r="N5934" i="3"/>
  <c r="T6073" i="3"/>
  <c r="N6073" i="3"/>
  <c r="T6227" i="3"/>
  <c r="N6227" i="3"/>
  <c r="T6265" i="3"/>
  <c r="N6265" i="3"/>
  <c r="T6278" i="3"/>
  <c r="N6278" i="3"/>
  <c r="T6282" i="3"/>
  <c r="N6282" i="3"/>
  <c r="T6286" i="3"/>
  <c r="N6286" i="3"/>
  <c r="T6291" i="3"/>
  <c r="N6291" i="3"/>
  <c r="T6295" i="3"/>
  <c r="N6295" i="3"/>
  <c r="T6299" i="3"/>
  <c r="N6299" i="3"/>
  <c r="T6413" i="3"/>
  <c r="N6413" i="3"/>
  <c r="T6417" i="3"/>
  <c r="N6417" i="3"/>
  <c r="T6472" i="3"/>
  <c r="N6472" i="3"/>
  <c r="T6514" i="3"/>
  <c r="N6514" i="3"/>
  <c r="T6594" i="3"/>
  <c r="N6594" i="3"/>
  <c r="T6602" i="3"/>
  <c r="N6602" i="3"/>
  <c r="T6620" i="3"/>
  <c r="N6620" i="3"/>
  <c r="T6623" i="3"/>
  <c r="N6623" i="3"/>
  <c r="T6628" i="3"/>
  <c r="N6628" i="3"/>
  <c r="T6632" i="3"/>
  <c r="N6632" i="3"/>
  <c r="T6644" i="3"/>
  <c r="N6644" i="3"/>
  <c r="T6658" i="3"/>
  <c r="N6658" i="3"/>
  <c r="T6679" i="3"/>
  <c r="N6679" i="3"/>
  <c r="T6750" i="3"/>
  <c r="N6750" i="3"/>
  <c r="T6771" i="3"/>
  <c r="N6771" i="3"/>
  <c r="T6776" i="3"/>
  <c r="N6776" i="3"/>
  <c r="T6779" i="3"/>
  <c r="N6779" i="3"/>
  <c r="T6785" i="3"/>
  <c r="N6785" i="3"/>
  <c r="T6793" i="3"/>
  <c r="N6793" i="3"/>
  <c r="T6818" i="3"/>
  <c r="N6818" i="3"/>
  <c r="T6835" i="3"/>
  <c r="N6835" i="3"/>
  <c r="T6858" i="3"/>
  <c r="N6858" i="3"/>
  <c r="T6884" i="3"/>
  <c r="N6884" i="3"/>
  <c r="T6893" i="3"/>
  <c r="N6893" i="3"/>
  <c r="T6901" i="3"/>
  <c r="N6901" i="3"/>
  <c r="T6910" i="3"/>
  <c r="N6910" i="3"/>
  <c r="T6923" i="3"/>
  <c r="N6923" i="3"/>
  <c r="T6940" i="3"/>
  <c r="N6940" i="3"/>
  <c r="T7582" i="3"/>
  <c r="N7582" i="3"/>
  <c r="G7035" i="3"/>
  <c r="V7066" i="3"/>
  <c r="Y7066" i="3"/>
  <c r="Y6344" i="3"/>
  <c r="G6313" i="3"/>
  <c r="V6344" i="3"/>
  <c r="G7415" i="3"/>
  <c r="V7446" i="3"/>
  <c r="Y7446" i="3"/>
  <c r="G6959" i="3"/>
  <c r="V6990" i="3"/>
  <c r="Y6990" i="3"/>
  <c r="T3844" i="3"/>
  <c r="N3844" i="3"/>
  <c r="T3848" i="3"/>
  <c r="N3848" i="3"/>
  <c r="N3869" i="3"/>
  <c r="T3869" i="3"/>
  <c r="N3882" i="3"/>
  <c r="T3882" i="3"/>
  <c r="T3961" i="3"/>
  <c r="N3961" i="3"/>
  <c r="T3965" i="3"/>
  <c r="N3965" i="3"/>
  <c r="T4003" i="3"/>
  <c r="N4003" i="3"/>
  <c r="T4057" i="3"/>
  <c r="N4057" i="3"/>
  <c r="T4075" i="3"/>
  <c r="N4075" i="3"/>
  <c r="T4078" i="3"/>
  <c r="N4078" i="3"/>
  <c r="T4082" i="3"/>
  <c r="N4082" i="3"/>
  <c r="T4088" i="3"/>
  <c r="N4088" i="3"/>
  <c r="T4095" i="3"/>
  <c r="N4095" i="3"/>
  <c r="T4099" i="3"/>
  <c r="N4099" i="3"/>
  <c r="T4117" i="3"/>
  <c r="N4117" i="3"/>
  <c r="N4150" i="3"/>
  <c r="T4150" i="3"/>
  <c r="T4209" i="3"/>
  <c r="N4209" i="3"/>
  <c r="T4227" i="3"/>
  <c r="N4227" i="3"/>
  <c r="T4230" i="3"/>
  <c r="N4230" i="3"/>
  <c r="T4234" i="3"/>
  <c r="N4234" i="3"/>
  <c r="T4240" i="3"/>
  <c r="N4240" i="3"/>
  <c r="N4247" i="3"/>
  <c r="T4247" i="3"/>
  <c r="N4281" i="3"/>
  <c r="T4281" i="3"/>
  <c r="T4307" i="3"/>
  <c r="N4307" i="3"/>
  <c r="N4315" i="3"/>
  <c r="T4315" i="3"/>
  <c r="T4324" i="3"/>
  <c r="N4324" i="3"/>
  <c r="T4340" i="3"/>
  <c r="N4340" i="3"/>
  <c r="T4344" i="3"/>
  <c r="N4344" i="3"/>
  <c r="T4357" i="3"/>
  <c r="N4357" i="3"/>
  <c r="T4375" i="3"/>
  <c r="N4375" i="3"/>
  <c r="T4392" i="3"/>
  <c r="N4392" i="3"/>
  <c r="T4430" i="3"/>
  <c r="N4430" i="3"/>
  <c r="T4509" i="3"/>
  <c r="N4509" i="3"/>
  <c r="N4531" i="3"/>
  <c r="T4531" i="3"/>
  <c r="T4538" i="3"/>
  <c r="N4538" i="3"/>
  <c r="N4544" i="3"/>
  <c r="T4544" i="3"/>
  <c r="T4555" i="3"/>
  <c r="N4555" i="3"/>
  <c r="T4589" i="3"/>
  <c r="N4589" i="3"/>
  <c r="T4593" i="3"/>
  <c r="N4593" i="3"/>
  <c r="T4619" i="3"/>
  <c r="N4619" i="3"/>
  <c r="T4641" i="3"/>
  <c r="N4641" i="3"/>
  <c r="T4662" i="3"/>
  <c r="N4662" i="3"/>
  <c r="T4683" i="3"/>
  <c r="N4683" i="3"/>
  <c r="T4696" i="3"/>
  <c r="N4696" i="3"/>
  <c r="T4745" i="3"/>
  <c r="N4745" i="3"/>
  <c r="T4758" i="3"/>
  <c r="N4758" i="3"/>
  <c r="T4767" i="3"/>
  <c r="N4767" i="3"/>
  <c r="T4771" i="3"/>
  <c r="N4771" i="3"/>
  <c r="T4775" i="3"/>
  <c r="N4775" i="3"/>
  <c r="T4797" i="3"/>
  <c r="N4797" i="3"/>
  <c r="T4804" i="3"/>
  <c r="N4804" i="3"/>
  <c r="T4814" i="3"/>
  <c r="N4814" i="3"/>
  <c r="T4821" i="3"/>
  <c r="N4821" i="3"/>
  <c r="T4843" i="3"/>
  <c r="N4843" i="3"/>
  <c r="T4889" i="3"/>
  <c r="N4889" i="3"/>
  <c r="T4919" i="3"/>
  <c r="N4919" i="3"/>
  <c r="T4927" i="3"/>
  <c r="N4927" i="3"/>
  <c r="T4948" i="3"/>
  <c r="N4948" i="3"/>
  <c r="N4969" i="3"/>
  <c r="T4969" i="3"/>
  <c r="T4998" i="3"/>
  <c r="N4998" i="3"/>
  <c r="T5040" i="3"/>
  <c r="N5040" i="3"/>
  <c r="T5044" i="3"/>
  <c r="N5044" i="3"/>
  <c r="T5048" i="3"/>
  <c r="N5048" i="3"/>
  <c r="T5062" i="3"/>
  <c r="N5062" i="3"/>
  <c r="N5075" i="3"/>
  <c r="T5075" i="3"/>
  <c r="T5082" i="3"/>
  <c r="N5082" i="3"/>
  <c r="N5100" i="3"/>
  <c r="T5100" i="3"/>
  <c r="N5121" i="3"/>
  <c r="T5121" i="3"/>
  <c r="T5137" i="3"/>
  <c r="N5137" i="3"/>
  <c r="N5146" i="3"/>
  <c r="T5146" i="3"/>
  <c r="T5154" i="3"/>
  <c r="N5154" i="3"/>
  <c r="N5163" i="3"/>
  <c r="T5163" i="3"/>
  <c r="T5184" i="3"/>
  <c r="N5184" i="3"/>
  <c r="T5192" i="3"/>
  <c r="N5192" i="3"/>
  <c r="T5201" i="3"/>
  <c r="N5201" i="3"/>
  <c r="T5217" i="3"/>
  <c r="N5217" i="3"/>
  <c r="T5238" i="3"/>
  <c r="N5238" i="3"/>
  <c r="T5259" i="3"/>
  <c r="N5259" i="3"/>
  <c r="T5265" i="3"/>
  <c r="N5265" i="3"/>
  <c r="T5272" i="3"/>
  <c r="N5272" i="3"/>
  <c r="T5290" i="3"/>
  <c r="N5290" i="3"/>
  <c r="T5297" i="3"/>
  <c r="N5297" i="3"/>
  <c r="T5310" i="3"/>
  <c r="N5310" i="3"/>
  <c r="T5328" i="3"/>
  <c r="N5328" i="3"/>
  <c r="T5331" i="3"/>
  <c r="N5331" i="3"/>
  <c r="N5341" i="3"/>
  <c r="T5341" i="3"/>
  <c r="T5344" i="3"/>
  <c r="N5344" i="3"/>
  <c r="T5353" i="3"/>
  <c r="N5353" i="3"/>
  <c r="T5382" i="3"/>
  <c r="N5382" i="3"/>
  <c r="N5391" i="3"/>
  <c r="T5391" i="3"/>
  <c r="T5449" i="3"/>
  <c r="N5449" i="3"/>
  <c r="T5462" i="3"/>
  <c r="N5462" i="3"/>
  <c r="T5480" i="3"/>
  <c r="N5480" i="3"/>
  <c r="T5487" i="3"/>
  <c r="N5487" i="3"/>
  <c r="T5504" i="3"/>
  <c r="N5504" i="3"/>
  <c r="T5518" i="3"/>
  <c r="N5518" i="3"/>
  <c r="T5531" i="3"/>
  <c r="N5531" i="3"/>
  <c r="T5538" i="3"/>
  <c r="N5538" i="3"/>
  <c r="N5556" i="3"/>
  <c r="T5556" i="3"/>
  <c r="N5577" i="3"/>
  <c r="T5577" i="3"/>
  <c r="T5652" i="3"/>
  <c r="N5652" i="3"/>
  <c r="T5656" i="3"/>
  <c r="N5656" i="3"/>
  <c r="T3852" i="3"/>
  <c r="N3852" i="3"/>
  <c r="T3856" i="3"/>
  <c r="N3856" i="3"/>
  <c r="N3886" i="3"/>
  <c r="T3886" i="3"/>
  <c r="T3978" i="3"/>
  <c r="N3978" i="3"/>
  <c r="T3982" i="3"/>
  <c r="N3982" i="3"/>
  <c r="T4007" i="3"/>
  <c r="N4007" i="3"/>
  <c r="T4044" i="3"/>
  <c r="N4044" i="3"/>
  <c r="T4061" i="3"/>
  <c r="N4061" i="3"/>
  <c r="T4092" i="3"/>
  <c r="N4092" i="3"/>
  <c r="T4121" i="3"/>
  <c r="N4121" i="3"/>
  <c r="N4154" i="3"/>
  <c r="T4154" i="3"/>
  <c r="T4188" i="3"/>
  <c r="N4188" i="3"/>
  <c r="T4213" i="3"/>
  <c r="N4213" i="3"/>
  <c r="T4251" i="3"/>
  <c r="N4251" i="3"/>
  <c r="T4265" i="3"/>
  <c r="N4265" i="3"/>
  <c r="T4272" i="3"/>
  <c r="N4272" i="3"/>
  <c r="T4299" i="3"/>
  <c r="N4299" i="3"/>
  <c r="T4302" i="3"/>
  <c r="N4302" i="3"/>
  <c r="T4311" i="3"/>
  <c r="N4311" i="3"/>
  <c r="T4319" i="3"/>
  <c r="N4319" i="3"/>
  <c r="T4337" i="3"/>
  <c r="N4337" i="3"/>
  <c r="N4348" i="3"/>
  <c r="T4348" i="3"/>
  <c r="T4354" i="3"/>
  <c r="N4354" i="3"/>
  <c r="T4361" i="3"/>
  <c r="N4361" i="3"/>
  <c r="T4379" i="3"/>
  <c r="N4379" i="3"/>
  <c r="T4434" i="3"/>
  <c r="N4434" i="3"/>
  <c r="T4437" i="3"/>
  <c r="N4437" i="3"/>
  <c r="T4492" i="3"/>
  <c r="N4492" i="3"/>
  <c r="T4513" i="3"/>
  <c r="N4513" i="3"/>
  <c r="T4517" i="3"/>
  <c r="N4517" i="3"/>
  <c r="N4535" i="3"/>
  <c r="T4535" i="3"/>
  <c r="T4552" i="3"/>
  <c r="N4552" i="3"/>
  <c r="T4606" i="3"/>
  <c r="N4606" i="3"/>
  <c r="T4623" i="3"/>
  <c r="N4623" i="3"/>
  <c r="T4627" i="3"/>
  <c r="N4627" i="3"/>
  <c r="T4649" i="3"/>
  <c r="N4649" i="3"/>
  <c r="T4687" i="3"/>
  <c r="N4687" i="3"/>
  <c r="T4704" i="3"/>
  <c r="N4704" i="3"/>
  <c r="T4720" i="3"/>
  <c r="N4720" i="3"/>
  <c r="T4724" i="3"/>
  <c r="N4724" i="3"/>
  <c r="T4728" i="3"/>
  <c r="N4728" i="3"/>
  <c r="T4762" i="3"/>
  <c r="N4762" i="3"/>
  <c r="T4779" i="3"/>
  <c r="N4779" i="3"/>
  <c r="T4801" i="3"/>
  <c r="N4801" i="3"/>
  <c r="T4809" i="3"/>
  <c r="N4809" i="3"/>
  <c r="T4818" i="3"/>
  <c r="N4818" i="3"/>
  <c r="T4848" i="3"/>
  <c r="N4848" i="3"/>
  <c r="T4876" i="3"/>
  <c r="N4876" i="3"/>
  <c r="T4907" i="3"/>
  <c r="N4907" i="3"/>
  <c r="T4910" i="3"/>
  <c r="N4910" i="3"/>
  <c r="T4914" i="3"/>
  <c r="N4914" i="3"/>
  <c r="T4924" i="3"/>
  <c r="N4924" i="3"/>
  <c r="T4931" i="3"/>
  <c r="N4931" i="3"/>
  <c r="N4961" i="3"/>
  <c r="T4961" i="3"/>
  <c r="N4973" i="3"/>
  <c r="T4973" i="3"/>
  <c r="T4985" i="3"/>
  <c r="N4985" i="3"/>
  <c r="T5002" i="3"/>
  <c r="N5002" i="3"/>
  <c r="T5027" i="3"/>
  <c r="N5027" i="3"/>
  <c r="T5066" i="3"/>
  <c r="N5066" i="3"/>
  <c r="T5069" i="3"/>
  <c r="N5069" i="3"/>
  <c r="N5079" i="3"/>
  <c r="T5079" i="3"/>
  <c r="T5086" i="3"/>
  <c r="N5086" i="3"/>
  <c r="N5104" i="3"/>
  <c r="T5104" i="3"/>
  <c r="N5125" i="3"/>
  <c r="T5125" i="3"/>
  <c r="T5141" i="3"/>
  <c r="N5141" i="3"/>
  <c r="T5158" i="3"/>
  <c r="N5158" i="3"/>
  <c r="T5176" i="3"/>
  <c r="N5176" i="3"/>
  <c r="T5179" i="3"/>
  <c r="N5179" i="3"/>
  <c r="T5189" i="3"/>
  <c r="N5189" i="3"/>
  <c r="T5196" i="3"/>
  <c r="N5196" i="3"/>
  <c r="T5221" i="3"/>
  <c r="N5221" i="3"/>
  <c r="T5230" i="3"/>
  <c r="N5230" i="3"/>
  <c r="T5251" i="3"/>
  <c r="N5251" i="3"/>
  <c r="T5269" i="3"/>
  <c r="N5269" i="3"/>
  <c r="T5276" i="3"/>
  <c r="N5276" i="3"/>
  <c r="T5294" i="3"/>
  <c r="N5294" i="3"/>
  <c r="T5302" i="3"/>
  <c r="N5302" i="3"/>
  <c r="T5307" i="3"/>
  <c r="N5307" i="3"/>
  <c r="T5314" i="3"/>
  <c r="N5314" i="3"/>
  <c r="T5335" i="3"/>
  <c r="N5335" i="3"/>
  <c r="T5348" i="3"/>
  <c r="N5348" i="3"/>
  <c r="T5366" i="3"/>
  <c r="N5366" i="3"/>
  <c r="T5379" i="3"/>
  <c r="N5379" i="3"/>
  <c r="T5386" i="3"/>
  <c r="N5386" i="3"/>
  <c r="T5454" i="3"/>
  <c r="N5454" i="3"/>
  <c r="T5466" i="3"/>
  <c r="N5466" i="3"/>
  <c r="T5484" i="3"/>
  <c r="N5484" i="3"/>
  <c r="T5492" i="3"/>
  <c r="N5492" i="3"/>
  <c r="T5522" i="3"/>
  <c r="N5522" i="3"/>
  <c r="T5525" i="3"/>
  <c r="N5525" i="3"/>
  <c r="T5535" i="3"/>
  <c r="N5535" i="3"/>
  <c r="T5542" i="3"/>
  <c r="N5542" i="3"/>
  <c r="N5569" i="3"/>
  <c r="T5569" i="3"/>
  <c r="T5581" i="3"/>
  <c r="N5581" i="3"/>
  <c r="G5062" i="3"/>
  <c r="Y5090" i="3"/>
  <c r="V5090" i="3"/>
  <c r="N3890" i="3"/>
  <c r="T3890" i="3"/>
  <c r="N3894" i="3"/>
  <c r="T3894" i="3"/>
  <c r="T3957" i="3"/>
  <c r="N3957" i="3"/>
  <c r="T3995" i="3"/>
  <c r="N3995" i="3"/>
  <c r="T3999" i="3"/>
  <c r="N3999" i="3"/>
  <c r="T4012" i="3"/>
  <c r="N4012" i="3"/>
  <c r="T4049" i="3"/>
  <c r="N4049" i="3"/>
  <c r="T4074" i="3"/>
  <c r="N4074" i="3"/>
  <c r="T4083" i="3"/>
  <c r="N4083" i="3"/>
  <c r="T4087" i="3"/>
  <c r="N4087" i="3"/>
  <c r="T4109" i="3"/>
  <c r="N4109" i="3"/>
  <c r="T4112" i="3"/>
  <c r="N4112" i="3"/>
  <c r="T4116" i="3"/>
  <c r="N4116" i="3"/>
  <c r="T4126" i="3"/>
  <c r="N4126" i="3"/>
  <c r="T4192" i="3"/>
  <c r="N4192" i="3"/>
  <c r="T4196" i="3"/>
  <c r="N4196" i="3"/>
  <c r="T4226" i="3"/>
  <c r="N4226" i="3"/>
  <c r="T4235" i="3"/>
  <c r="N4235" i="3"/>
  <c r="T4239" i="3"/>
  <c r="N4239" i="3"/>
  <c r="T4248" i="3"/>
  <c r="N4248" i="3"/>
  <c r="T4269" i="3"/>
  <c r="N4269" i="3"/>
  <c r="T4277" i="3"/>
  <c r="N4277" i="3"/>
  <c r="T4285" i="3"/>
  <c r="N4285" i="3"/>
  <c r="T4306" i="3"/>
  <c r="N4306" i="3"/>
  <c r="T4323" i="3"/>
  <c r="N4323" i="3"/>
  <c r="T4345" i="3"/>
  <c r="N4345" i="3"/>
  <c r="T4358" i="3"/>
  <c r="N4358" i="3"/>
  <c r="N4365" i="3"/>
  <c r="T4365" i="3"/>
  <c r="T4383" i="3"/>
  <c r="N4383" i="3"/>
  <c r="T4400" i="3"/>
  <c r="N4400" i="3"/>
  <c r="T4429" i="3"/>
  <c r="N4429" i="3"/>
  <c r="T4441" i="3"/>
  <c r="N4441" i="3"/>
  <c r="T4496" i="3"/>
  <c r="N4496" i="3"/>
  <c r="T4530" i="3"/>
  <c r="N4530" i="3"/>
  <c r="T4539" i="3"/>
  <c r="N4539" i="3"/>
  <c r="T4543" i="3"/>
  <c r="N4543" i="3"/>
  <c r="T4569" i="3"/>
  <c r="N4569" i="3"/>
  <c r="T4576" i="3"/>
  <c r="N4576" i="3"/>
  <c r="T4581" i="3"/>
  <c r="N4581" i="3"/>
  <c r="T4610" i="3"/>
  <c r="N4610" i="3"/>
  <c r="T4631" i="3"/>
  <c r="N4631" i="3"/>
  <c r="T4653" i="3"/>
  <c r="N4653" i="3"/>
  <c r="T4679" i="3"/>
  <c r="N4679" i="3"/>
  <c r="T4691" i="3"/>
  <c r="N4691" i="3"/>
  <c r="T4733" i="3"/>
  <c r="N4733" i="3"/>
  <c r="T4737" i="3"/>
  <c r="N4737" i="3"/>
  <c r="T4759" i="3"/>
  <c r="N4759" i="3"/>
  <c r="T4766" i="3"/>
  <c r="N4766" i="3"/>
  <c r="T4776" i="3"/>
  <c r="N4776" i="3"/>
  <c r="T4783" i="3"/>
  <c r="N4783" i="3"/>
  <c r="T4796" i="3"/>
  <c r="N4796" i="3"/>
  <c r="T4805" i="3"/>
  <c r="N4805" i="3"/>
  <c r="T4813" i="3"/>
  <c r="N4813" i="3"/>
  <c r="T4835" i="3"/>
  <c r="N4835" i="3"/>
  <c r="T4852" i="3"/>
  <c r="N4852" i="3"/>
  <c r="T4880" i="3"/>
  <c r="N4880" i="3"/>
  <c r="T4885" i="3"/>
  <c r="N4885" i="3"/>
  <c r="T4893" i="3"/>
  <c r="N4893" i="3"/>
  <c r="T4918" i="3"/>
  <c r="N4918" i="3"/>
  <c r="T4928" i="3"/>
  <c r="N4928" i="3"/>
  <c r="T4935" i="3"/>
  <c r="N4935" i="3"/>
  <c r="N4952" i="3"/>
  <c r="T4952" i="3"/>
  <c r="N4965" i="3"/>
  <c r="T4965" i="3"/>
  <c r="T4989" i="3"/>
  <c r="N4989" i="3"/>
  <c r="T5006" i="3"/>
  <c r="N5006" i="3"/>
  <c r="T5010" i="3"/>
  <c r="N5010" i="3"/>
  <c r="T5031" i="3"/>
  <c r="N5031" i="3"/>
  <c r="T5061" i="3"/>
  <c r="N5061" i="3"/>
  <c r="T5074" i="3"/>
  <c r="N5074" i="3"/>
  <c r="N5083" i="3"/>
  <c r="T5083" i="3"/>
  <c r="N5108" i="3"/>
  <c r="T5108" i="3"/>
  <c r="N5138" i="3"/>
  <c r="T5138" i="3"/>
  <c r="T5145" i="3"/>
  <c r="N5145" i="3"/>
  <c r="N5155" i="3"/>
  <c r="T5155" i="3"/>
  <c r="T5162" i="3"/>
  <c r="N5162" i="3"/>
  <c r="T5183" i="3"/>
  <c r="N5183" i="3"/>
  <c r="T5193" i="3"/>
  <c r="N5193" i="3"/>
  <c r="T5200" i="3"/>
  <c r="N5200" i="3"/>
  <c r="T5255" i="3"/>
  <c r="N5255" i="3"/>
  <c r="T5260" i="3"/>
  <c r="N5260" i="3"/>
  <c r="T5264" i="3"/>
  <c r="N5264" i="3"/>
  <c r="T5273" i="3"/>
  <c r="N5273" i="3"/>
  <c r="T5289" i="3"/>
  <c r="N5289" i="3"/>
  <c r="T5298" i="3"/>
  <c r="N5298" i="3"/>
  <c r="N5311" i="3"/>
  <c r="T5311" i="3"/>
  <c r="T5327" i="3"/>
  <c r="N5327" i="3"/>
  <c r="T5332" i="3"/>
  <c r="N5332" i="3"/>
  <c r="T5340" i="3"/>
  <c r="N5340" i="3"/>
  <c r="T5345" i="3"/>
  <c r="N5345" i="3"/>
  <c r="T5352" i="3"/>
  <c r="N5352" i="3"/>
  <c r="T5370" i="3"/>
  <c r="N5370" i="3"/>
  <c r="N5383" i="3"/>
  <c r="T5383" i="3"/>
  <c r="T5441" i="3"/>
  <c r="N5441" i="3"/>
  <c r="T5479" i="3"/>
  <c r="N5479" i="3"/>
  <c r="T5488" i="3"/>
  <c r="N5488" i="3"/>
  <c r="T5496" i="3"/>
  <c r="N5496" i="3"/>
  <c r="T5505" i="3"/>
  <c r="N5505" i="3"/>
  <c r="T5517" i="3"/>
  <c r="N5517" i="3"/>
  <c r="T5530" i="3"/>
  <c r="N5530" i="3"/>
  <c r="T5539" i="3"/>
  <c r="N5539" i="3"/>
  <c r="N5560" i="3"/>
  <c r="T5560" i="3"/>
  <c r="N5573" i="3"/>
  <c r="T5573" i="3"/>
  <c r="T5631" i="3"/>
  <c r="N5631" i="3"/>
  <c r="T5635" i="3"/>
  <c r="N5635" i="3"/>
  <c r="T5639" i="3"/>
  <c r="N5639" i="3"/>
  <c r="T3861" i="3"/>
  <c r="N3861" i="3"/>
  <c r="T3865" i="3"/>
  <c r="N3865" i="3"/>
  <c r="T3903" i="3"/>
  <c r="N3903" i="3"/>
  <c r="N3907" i="3"/>
  <c r="T3907" i="3"/>
  <c r="T3974" i="3"/>
  <c r="N3974" i="3"/>
  <c r="T4016" i="3"/>
  <c r="N4016" i="3"/>
  <c r="T4053" i="3"/>
  <c r="N4053" i="3"/>
  <c r="T4071" i="3"/>
  <c r="N4071" i="3"/>
  <c r="T4091" i="3"/>
  <c r="N4091" i="3"/>
  <c r="T4130" i="3"/>
  <c r="N4130" i="3"/>
  <c r="T4201" i="3"/>
  <c r="N4201" i="3"/>
  <c r="T4205" i="3"/>
  <c r="N4205" i="3"/>
  <c r="T4223" i="3"/>
  <c r="N4223" i="3"/>
  <c r="T4243" i="3"/>
  <c r="N4243" i="3"/>
  <c r="T4261" i="3"/>
  <c r="N4261" i="3"/>
  <c r="T4273" i="3"/>
  <c r="N4273" i="3"/>
  <c r="T4289" i="3"/>
  <c r="N4289" i="3"/>
  <c r="T4303" i="3"/>
  <c r="N4303" i="3"/>
  <c r="T4310" i="3"/>
  <c r="N4310" i="3"/>
  <c r="T4320" i="3"/>
  <c r="N4320" i="3"/>
  <c r="T4327" i="3"/>
  <c r="N4327" i="3"/>
  <c r="T4349" i="3"/>
  <c r="N4349" i="3"/>
  <c r="T4353" i="3"/>
  <c r="N4353" i="3"/>
  <c r="T4362" i="3"/>
  <c r="N4362" i="3"/>
  <c r="T4387" i="3"/>
  <c r="N4387" i="3"/>
  <c r="T4433" i="3"/>
  <c r="N4433" i="3"/>
  <c r="T4438" i="3"/>
  <c r="N4438" i="3"/>
  <c r="T4500" i="3"/>
  <c r="N4500" i="3"/>
  <c r="T4505" i="3"/>
  <c r="N4505" i="3"/>
  <c r="N4527" i="3"/>
  <c r="T4527" i="3"/>
  <c r="T4534" i="3"/>
  <c r="N4534" i="3"/>
  <c r="T4547" i="3"/>
  <c r="N4547" i="3"/>
  <c r="T4551" i="3"/>
  <c r="N4551" i="3"/>
  <c r="T4573" i="3"/>
  <c r="N4573" i="3"/>
  <c r="T4585" i="3"/>
  <c r="N4585" i="3"/>
  <c r="T4614" i="3"/>
  <c r="N4614" i="3"/>
  <c r="T4658" i="3"/>
  <c r="N4658" i="3"/>
  <c r="T4741" i="3"/>
  <c r="N4741" i="3"/>
  <c r="T4763" i="3"/>
  <c r="N4763" i="3"/>
  <c r="T4780" i="3"/>
  <c r="N4780" i="3"/>
  <c r="T4800" i="3"/>
  <c r="N4800" i="3"/>
  <c r="T4810" i="3"/>
  <c r="N4810" i="3"/>
  <c r="T4817" i="3"/>
  <c r="N4817" i="3"/>
  <c r="T4839" i="3"/>
  <c r="N4839" i="3"/>
  <c r="T4856" i="3"/>
  <c r="N4856" i="3"/>
  <c r="T4872" i="3"/>
  <c r="N4872" i="3"/>
  <c r="T4897" i="3"/>
  <c r="N4897" i="3"/>
  <c r="T4915" i="3"/>
  <c r="N4915" i="3"/>
  <c r="T4923" i="3"/>
  <c r="N4923" i="3"/>
  <c r="T4932" i="3"/>
  <c r="N4932" i="3"/>
  <c r="N4956" i="3"/>
  <c r="T4956" i="3"/>
  <c r="T4993" i="3"/>
  <c r="N4993" i="3"/>
  <c r="T5023" i="3"/>
  <c r="N5023" i="3"/>
  <c r="T5036" i="3"/>
  <c r="N5036" i="3"/>
  <c r="T5065" i="3"/>
  <c r="N5065" i="3"/>
  <c r="T5070" i="3"/>
  <c r="N5070" i="3"/>
  <c r="T5078" i="3"/>
  <c r="N5078" i="3"/>
  <c r="N5087" i="3"/>
  <c r="T5087" i="3"/>
  <c r="N5113" i="3"/>
  <c r="T5113" i="3"/>
  <c r="N5142" i="3"/>
  <c r="T5142" i="3"/>
  <c r="T5150" i="3"/>
  <c r="N5150" i="3"/>
  <c r="N5159" i="3"/>
  <c r="T5159" i="3"/>
  <c r="T5175" i="3"/>
  <c r="N5175" i="3"/>
  <c r="T5180" i="3"/>
  <c r="N5180" i="3"/>
  <c r="T5188" i="3"/>
  <c r="N5188" i="3"/>
  <c r="T5197" i="3"/>
  <c r="N5197" i="3"/>
  <c r="T5213" i="3"/>
  <c r="N5213" i="3"/>
  <c r="T5226" i="3"/>
  <c r="N5226" i="3"/>
  <c r="T5234" i="3"/>
  <c r="N5234" i="3"/>
  <c r="T5268" i="3"/>
  <c r="N5268" i="3"/>
  <c r="T5293" i="3"/>
  <c r="N5293" i="3"/>
  <c r="T5303" i="3"/>
  <c r="N5303" i="3"/>
  <c r="T5306" i="3"/>
  <c r="N5306" i="3"/>
  <c r="N5315" i="3"/>
  <c r="T5315" i="3"/>
  <c r="T5336" i="3"/>
  <c r="N5336" i="3"/>
  <c r="T5349" i="3"/>
  <c r="N5349" i="3"/>
  <c r="N5374" i="3"/>
  <c r="T5374" i="3"/>
  <c r="T5378" i="3"/>
  <c r="N5378" i="3"/>
  <c r="T5387" i="3"/>
  <c r="N5387" i="3"/>
  <c r="T5429" i="3"/>
  <c r="N5429" i="3"/>
  <c r="N5445" i="3"/>
  <c r="T5445" i="3"/>
  <c r="T5458" i="3"/>
  <c r="N5458" i="3"/>
  <c r="T5483" i="3"/>
  <c r="N5483" i="3"/>
  <c r="T5500" i="3"/>
  <c r="N5500" i="3"/>
  <c r="T5521" i="3"/>
  <c r="N5521" i="3"/>
  <c r="T5526" i="3"/>
  <c r="N5526" i="3"/>
  <c r="T5534" i="3"/>
  <c r="N5534" i="3"/>
  <c r="T5543" i="3"/>
  <c r="N5543" i="3"/>
  <c r="N5564" i="3"/>
  <c r="T5564" i="3"/>
  <c r="T5644" i="3"/>
  <c r="N5644" i="3"/>
  <c r="T5648" i="3"/>
  <c r="N5648" i="3"/>
  <c r="T1967" i="3"/>
  <c r="N1967" i="3"/>
  <c r="T2215" i="3"/>
  <c r="N2215" i="3"/>
  <c r="T2336" i="3"/>
  <c r="N2336" i="3"/>
  <c r="T2249" i="3"/>
  <c r="N2249" i="3"/>
  <c r="T2376" i="3"/>
  <c r="N2376" i="3"/>
  <c r="T2409" i="3"/>
  <c r="N2409" i="3"/>
  <c r="N2574" i="3"/>
  <c r="T2574" i="3"/>
  <c r="T2645" i="3"/>
  <c r="N2645" i="3"/>
  <c r="T2674" i="3"/>
  <c r="N2674" i="3"/>
  <c r="T2844" i="3"/>
  <c r="N2844" i="3"/>
  <c r="T2953" i="3"/>
  <c r="N2953" i="3"/>
  <c r="T3045" i="3"/>
  <c r="N3045" i="3"/>
  <c r="T3071" i="3"/>
  <c r="N3071" i="3"/>
  <c r="T3109" i="3"/>
  <c r="N3109" i="3"/>
  <c r="T3236" i="3"/>
  <c r="N3236" i="3"/>
  <c r="T3339" i="3"/>
  <c r="N3339" i="3"/>
  <c r="N3388" i="3"/>
  <c r="T3388" i="3"/>
  <c r="T3449" i="3"/>
  <c r="N3449" i="3"/>
  <c r="T3483" i="3"/>
  <c r="N3483" i="3"/>
  <c r="T3552" i="3"/>
  <c r="N3552" i="3"/>
  <c r="N3616" i="3"/>
  <c r="T3616" i="3"/>
  <c r="N3654" i="3"/>
  <c r="T3654" i="3"/>
  <c r="T3675" i="3"/>
  <c r="N3675" i="3"/>
  <c r="T3713" i="3"/>
  <c r="N3713" i="3"/>
  <c r="N3740" i="3"/>
  <c r="T3740" i="3"/>
  <c r="T3747" i="3"/>
  <c r="N3747" i="3"/>
  <c r="T3778" i="3"/>
  <c r="N3778" i="3"/>
  <c r="T3808" i="3"/>
  <c r="N3808" i="3"/>
  <c r="T3810" i="3"/>
  <c r="N3810" i="3"/>
  <c r="T3821" i="3"/>
  <c r="N3821" i="3"/>
  <c r="T3827" i="3"/>
  <c r="N3827" i="3"/>
  <c r="V2658" i="3"/>
  <c r="G2627" i="3"/>
  <c r="Y2658" i="3"/>
  <c r="Y3608" i="3"/>
  <c r="G3577" i="3"/>
  <c r="V3608" i="3"/>
  <c r="T1971" i="3"/>
  <c r="N1971" i="3"/>
  <c r="T2180" i="3"/>
  <c r="N2180" i="3"/>
  <c r="N2222" i="3"/>
  <c r="T2222" i="3"/>
  <c r="T2262" i="3"/>
  <c r="N2262" i="3"/>
  <c r="T2362" i="3"/>
  <c r="N2362" i="3"/>
  <c r="T2371" i="3"/>
  <c r="N2371" i="3"/>
  <c r="T2059" i="3"/>
  <c r="N2059" i="3"/>
  <c r="T2118" i="3"/>
  <c r="N2118" i="3"/>
  <c r="T2184" i="3"/>
  <c r="N2184" i="3"/>
  <c r="N2210" i="3"/>
  <c r="T2210" i="3"/>
  <c r="T2219" i="3"/>
  <c r="N2219" i="3"/>
  <c r="N2227" i="3"/>
  <c r="T2227" i="3"/>
  <c r="T2232" i="3"/>
  <c r="N2232" i="3"/>
  <c r="T2266" i="3"/>
  <c r="N2266" i="3"/>
  <c r="T2341" i="3"/>
  <c r="N2341" i="3"/>
  <c r="T2383" i="3"/>
  <c r="N2383" i="3"/>
  <c r="T2497" i="3"/>
  <c r="N2497" i="3"/>
  <c r="T2535" i="3"/>
  <c r="N2535" i="3"/>
  <c r="T2628" i="3"/>
  <c r="N2628" i="3"/>
  <c r="T2678" i="3"/>
  <c r="N2678" i="3"/>
  <c r="T2835" i="3"/>
  <c r="N2835" i="3"/>
  <c r="T2898" i="3"/>
  <c r="N2898" i="3"/>
  <c r="N2915" i="3"/>
  <c r="T2915" i="3"/>
  <c r="T2946" i="3"/>
  <c r="N2946" i="3"/>
  <c r="T3054" i="3"/>
  <c r="N3054" i="3"/>
  <c r="T3124" i="3"/>
  <c r="N3124" i="3"/>
  <c r="T3137" i="3"/>
  <c r="N3137" i="3"/>
  <c r="T3159" i="3"/>
  <c r="N3159" i="3"/>
  <c r="T3183" i="3"/>
  <c r="N3183" i="3"/>
  <c r="N3218" i="3"/>
  <c r="T3218" i="3"/>
  <c r="T3253" i="3"/>
  <c r="N3253" i="3"/>
  <c r="T3315" i="3"/>
  <c r="N3315" i="3"/>
  <c r="T3322" i="3"/>
  <c r="N3322" i="3"/>
  <c r="T3350" i="3"/>
  <c r="N3350" i="3"/>
  <c r="N3375" i="3"/>
  <c r="T3375" i="3"/>
  <c r="T3407" i="3"/>
  <c r="N3407" i="3"/>
  <c r="T3470" i="3"/>
  <c r="N3470" i="3"/>
  <c r="T3472" i="3"/>
  <c r="N3472" i="3"/>
  <c r="T3514" i="3"/>
  <c r="N3514" i="3"/>
  <c r="T3540" i="3"/>
  <c r="N3540" i="3"/>
  <c r="T3565" i="3"/>
  <c r="N3565" i="3"/>
  <c r="T3601" i="3"/>
  <c r="N3601" i="3"/>
  <c r="N3628" i="3"/>
  <c r="T3628" i="3"/>
  <c r="T2063" i="3"/>
  <c r="N2063" i="3"/>
  <c r="T2172" i="3"/>
  <c r="N2172" i="3"/>
  <c r="N2189" i="3"/>
  <c r="T2189" i="3"/>
  <c r="T2214" i="3"/>
  <c r="N2214" i="3"/>
  <c r="T2224" i="3"/>
  <c r="N2224" i="3"/>
  <c r="T2253" i="3"/>
  <c r="N2253" i="3"/>
  <c r="T2270" i="3"/>
  <c r="N2270" i="3"/>
  <c r="T2328" i="3"/>
  <c r="N2328" i="3"/>
  <c r="T2345" i="3"/>
  <c r="N2345" i="3"/>
  <c r="T2363" i="3"/>
  <c r="N2363" i="3"/>
  <c r="T2370" i="3"/>
  <c r="N2370" i="3"/>
  <c r="T2380" i="3"/>
  <c r="N2380" i="3"/>
  <c r="T2414" i="3"/>
  <c r="N2414" i="3"/>
  <c r="T2476" i="3"/>
  <c r="N2476" i="3"/>
  <c r="T2488" i="3"/>
  <c r="N2488" i="3"/>
  <c r="T2501" i="3"/>
  <c r="N2501" i="3"/>
  <c r="N2532" i="3"/>
  <c r="T2532" i="3"/>
  <c r="T2539" i="3"/>
  <c r="N2539" i="3"/>
  <c r="T2566" i="3"/>
  <c r="N2566" i="3"/>
  <c r="N2578" i="3"/>
  <c r="T2578" i="3"/>
  <c r="T2649" i="3"/>
  <c r="N2649" i="3"/>
  <c r="T2667" i="3"/>
  <c r="N2667" i="3"/>
  <c r="T2683" i="3"/>
  <c r="N2683" i="3"/>
  <c r="T2692" i="3"/>
  <c r="N2692" i="3"/>
  <c r="T2722" i="3"/>
  <c r="N2722" i="3"/>
  <c r="T2780" i="3"/>
  <c r="N2780" i="3"/>
  <c r="T2822" i="3"/>
  <c r="N2822" i="3"/>
  <c r="T2832" i="3"/>
  <c r="N2832" i="3"/>
  <c r="T2839" i="3"/>
  <c r="N2839" i="3"/>
  <c r="T2857" i="3"/>
  <c r="N2857" i="3"/>
  <c r="T2874" i="3"/>
  <c r="N2874" i="3"/>
  <c r="T2902" i="3"/>
  <c r="N2902" i="3"/>
  <c r="T2912" i="3"/>
  <c r="N2912" i="3"/>
  <c r="T2919" i="3"/>
  <c r="N2919" i="3"/>
  <c r="T2933" i="3"/>
  <c r="N2933" i="3"/>
  <c r="T2940" i="3"/>
  <c r="N2940" i="3"/>
  <c r="T2950" i="3"/>
  <c r="N2950" i="3"/>
  <c r="N2957" i="3"/>
  <c r="T2957" i="3"/>
  <c r="T3007" i="3"/>
  <c r="N3007" i="3"/>
  <c r="T3024" i="3"/>
  <c r="N3024" i="3"/>
  <c r="T3049" i="3"/>
  <c r="N3049" i="3"/>
  <c r="T3058" i="3"/>
  <c r="N3058" i="3"/>
  <c r="T3066" i="3"/>
  <c r="N3066" i="3"/>
  <c r="T3096" i="3"/>
  <c r="N3096" i="3"/>
  <c r="T3162" i="3"/>
  <c r="N3162" i="3"/>
  <c r="T3171" i="3"/>
  <c r="N3171" i="3"/>
  <c r="T3179" i="3"/>
  <c r="N3179" i="3"/>
  <c r="T3197" i="3"/>
  <c r="N3197" i="3"/>
  <c r="T3206" i="3"/>
  <c r="N3206" i="3"/>
  <c r="T3214" i="3"/>
  <c r="N3214" i="3"/>
  <c r="T3223" i="3"/>
  <c r="N3223" i="3"/>
  <c r="N3248" i="3"/>
  <c r="T3248" i="3"/>
  <c r="T3280" i="3"/>
  <c r="N3280" i="3"/>
  <c r="T3293" i="3"/>
  <c r="N3293" i="3"/>
  <c r="T3311" i="3"/>
  <c r="N3311" i="3"/>
  <c r="T3318" i="3"/>
  <c r="N3318" i="3"/>
  <c r="T3328" i="3"/>
  <c r="N3328" i="3"/>
  <c r="T3335" i="3"/>
  <c r="N3335" i="3"/>
  <c r="N3392" i="3"/>
  <c r="T3392" i="3"/>
  <c r="N3396" i="3"/>
  <c r="T3396" i="3"/>
  <c r="T3415" i="3"/>
  <c r="N3415" i="3"/>
  <c r="T3464" i="3"/>
  <c r="N3464" i="3"/>
  <c r="T3476" i="3"/>
  <c r="N3476" i="3"/>
  <c r="T3487" i="3"/>
  <c r="N3487" i="3"/>
  <c r="T3502" i="3"/>
  <c r="N3502" i="3"/>
  <c r="T3519" i="3"/>
  <c r="N3519" i="3"/>
  <c r="T3544" i="3"/>
  <c r="N3544" i="3"/>
  <c r="T3550" i="3"/>
  <c r="N3550" i="3"/>
  <c r="T3557" i="3"/>
  <c r="N3557" i="3"/>
  <c r="T3584" i="3"/>
  <c r="N3584" i="3"/>
  <c r="T3605" i="3"/>
  <c r="N3605" i="3"/>
  <c r="N3620" i="3"/>
  <c r="T3620" i="3"/>
  <c r="N3633" i="3"/>
  <c r="T3633" i="3"/>
  <c r="T3662" i="3"/>
  <c r="N3662" i="3"/>
  <c r="N3679" i="3"/>
  <c r="T3679" i="3"/>
  <c r="T3700" i="3"/>
  <c r="N3700" i="3"/>
  <c r="T3717" i="3"/>
  <c r="N3717" i="3"/>
  <c r="N3745" i="3"/>
  <c r="T3745" i="3"/>
  <c r="N3755" i="3"/>
  <c r="T3755" i="3"/>
  <c r="T3770" i="3"/>
  <c r="N3770" i="3"/>
  <c r="T3783" i="3"/>
  <c r="N3783" i="3"/>
  <c r="T3787" i="3"/>
  <c r="N3787" i="3"/>
  <c r="N3814" i="3"/>
  <c r="T3814" i="3"/>
  <c r="T3825" i="3"/>
  <c r="N3825" i="3"/>
  <c r="Y758" i="3"/>
  <c r="V530" i="3"/>
  <c r="V720" i="3"/>
  <c r="G1297" i="3"/>
  <c r="V2696" i="3"/>
  <c r="Y2696" i="3"/>
  <c r="G2665" i="3"/>
  <c r="V2582" i="3"/>
  <c r="G2551" i="3"/>
  <c r="Y2582" i="3"/>
  <c r="Y3570" i="3"/>
  <c r="V3570" i="3"/>
  <c r="G3539" i="3"/>
  <c r="V3304" i="3"/>
  <c r="Y3304" i="3"/>
  <c r="G3273" i="3"/>
  <c r="T2114" i="3"/>
  <c r="N2114" i="3"/>
  <c r="N2197" i="3"/>
  <c r="T2197" i="3"/>
  <c r="N2235" i="3"/>
  <c r="T2235" i="3"/>
  <c r="T2324" i="3"/>
  <c r="N2324" i="3"/>
  <c r="T2366" i="3"/>
  <c r="N2366" i="3"/>
  <c r="T2388" i="3"/>
  <c r="N2388" i="3"/>
  <c r="T2484" i="3"/>
  <c r="N2484" i="3"/>
  <c r="T2528" i="3"/>
  <c r="N2528" i="3"/>
  <c r="T2553" i="3"/>
  <c r="N2553" i="3"/>
  <c r="T2670" i="3"/>
  <c r="N2670" i="3"/>
  <c r="T2688" i="3"/>
  <c r="N2688" i="3"/>
  <c r="T2713" i="3"/>
  <c r="N2713" i="3"/>
  <c r="T2797" i="3"/>
  <c r="N2797" i="3"/>
  <c r="T2818" i="3"/>
  <c r="N2818" i="3"/>
  <c r="T2827" i="3"/>
  <c r="N2827" i="3"/>
  <c r="T2870" i="3"/>
  <c r="N2870" i="3"/>
  <c r="T2936" i="3"/>
  <c r="N2936" i="3"/>
  <c r="T3019" i="3"/>
  <c r="N3019" i="3"/>
  <c r="T3062" i="3"/>
  <c r="N3062" i="3"/>
  <c r="T3145" i="3"/>
  <c r="N3145" i="3"/>
  <c r="T3166" i="3"/>
  <c r="N3166" i="3"/>
  <c r="T3176" i="3"/>
  <c r="N3176" i="3"/>
  <c r="T3201" i="3"/>
  <c r="N3201" i="3"/>
  <c r="T3210" i="3"/>
  <c r="N3210" i="3"/>
  <c r="T3297" i="3"/>
  <c r="N3297" i="3"/>
  <c r="T3332" i="3"/>
  <c r="N3332" i="3"/>
  <c r="T1946" i="3"/>
  <c r="N1946" i="3"/>
  <c r="T1950" i="3"/>
  <c r="N1950" i="3"/>
  <c r="T1954" i="3"/>
  <c r="N1954" i="3"/>
  <c r="T1959" i="3"/>
  <c r="N1959" i="3"/>
  <c r="T1963" i="3"/>
  <c r="N1963" i="3"/>
  <c r="T2067" i="3"/>
  <c r="N2067" i="3"/>
  <c r="T2072" i="3"/>
  <c r="N2072" i="3"/>
  <c r="T2076" i="3"/>
  <c r="N2076" i="3"/>
  <c r="T2080" i="3"/>
  <c r="N2080" i="3"/>
  <c r="T2084" i="3"/>
  <c r="N2084" i="3"/>
  <c r="T2097" i="3"/>
  <c r="N2097" i="3"/>
  <c r="T2101" i="3"/>
  <c r="N2101" i="3"/>
  <c r="T2105" i="3"/>
  <c r="N2105" i="3"/>
  <c r="T2110" i="3"/>
  <c r="N2110" i="3"/>
  <c r="T2122" i="3"/>
  <c r="N2122" i="3"/>
  <c r="T2176" i="3"/>
  <c r="N2176" i="3"/>
  <c r="T2193" i="3"/>
  <c r="N2193" i="3"/>
  <c r="T2211" i="3"/>
  <c r="N2211" i="3"/>
  <c r="N2218" i="3"/>
  <c r="T2218" i="3"/>
  <c r="T2228" i="3"/>
  <c r="N2228" i="3"/>
  <c r="N2231" i="3"/>
  <c r="T2231" i="3"/>
  <c r="T2236" i="3"/>
  <c r="N2236" i="3"/>
  <c r="T2257" i="3"/>
  <c r="N2257" i="3"/>
  <c r="T2332" i="3"/>
  <c r="N2332" i="3"/>
  <c r="T2349" i="3"/>
  <c r="N2349" i="3"/>
  <c r="T2367" i="3"/>
  <c r="N2367" i="3"/>
  <c r="T2374" i="3"/>
  <c r="N2374" i="3"/>
  <c r="T2384" i="3"/>
  <c r="N2384" i="3"/>
  <c r="T2387" i="3"/>
  <c r="N2387" i="3"/>
  <c r="T2401" i="3"/>
  <c r="N2401" i="3"/>
  <c r="T2418" i="3"/>
  <c r="N2418" i="3"/>
  <c r="T2514" i="3"/>
  <c r="N2514" i="3"/>
  <c r="T2518" i="3"/>
  <c r="N2518" i="3"/>
  <c r="T2522" i="3"/>
  <c r="N2522" i="3"/>
  <c r="T2526" i="3"/>
  <c r="N2526" i="3"/>
  <c r="N2536" i="3"/>
  <c r="T2536" i="3"/>
  <c r="T2632" i="3"/>
  <c r="N2632" i="3"/>
  <c r="T2636" i="3"/>
  <c r="N2636" i="3"/>
  <c r="T2653" i="3"/>
  <c r="N2653" i="3"/>
  <c r="T2680" i="3"/>
  <c r="N2680" i="3"/>
  <c r="T2687" i="3"/>
  <c r="N2687" i="3"/>
  <c r="T2705" i="3"/>
  <c r="N2705" i="3"/>
  <c r="T2784" i="3"/>
  <c r="N2784" i="3"/>
  <c r="T2801" i="3"/>
  <c r="N2801" i="3"/>
  <c r="T2819" i="3"/>
  <c r="N2819" i="3"/>
  <c r="N2826" i="3"/>
  <c r="T2826" i="3"/>
  <c r="T2836" i="3"/>
  <c r="N2836" i="3"/>
  <c r="T2843" i="3"/>
  <c r="N2843" i="3"/>
  <c r="T2861" i="3"/>
  <c r="N2861" i="3"/>
  <c r="T2878" i="3"/>
  <c r="N2878" i="3"/>
  <c r="T2906" i="3"/>
  <c r="N2906" i="3"/>
  <c r="T2937" i="3"/>
  <c r="N2937" i="3"/>
  <c r="T2944" i="3"/>
  <c r="N2944" i="3"/>
  <c r="N2954" i="3"/>
  <c r="T2954" i="3"/>
  <c r="T3011" i="3"/>
  <c r="N3011" i="3"/>
  <c r="T3028" i="3"/>
  <c r="N3028" i="3"/>
  <c r="T3046" i="3"/>
  <c r="N3046" i="3"/>
  <c r="T3053" i="3"/>
  <c r="N3053" i="3"/>
  <c r="N3063" i="3"/>
  <c r="T3063" i="3"/>
  <c r="T3070" i="3"/>
  <c r="N3070" i="3"/>
  <c r="T3101" i="3"/>
  <c r="N3101" i="3"/>
  <c r="T3132" i="3"/>
  <c r="N3132" i="3"/>
  <c r="T3141" i="3"/>
  <c r="N3141" i="3"/>
  <c r="T3149" i="3"/>
  <c r="N3149" i="3"/>
  <c r="T3167" i="3"/>
  <c r="N3167" i="3"/>
  <c r="T3175" i="3"/>
  <c r="N3175" i="3"/>
  <c r="T3184" i="3"/>
  <c r="N3184" i="3"/>
  <c r="T3202" i="3"/>
  <c r="N3202" i="3"/>
  <c r="T3209" i="3"/>
  <c r="N3209" i="3"/>
  <c r="N3219" i="3"/>
  <c r="T3219" i="3"/>
  <c r="T3244" i="3"/>
  <c r="N3244" i="3"/>
  <c r="T3261" i="3"/>
  <c r="N3261" i="3"/>
  <c r="T3289" i="3"/>
  <c r="N3289" i="3"/>
  <c r="T3314" i="3"/>
  <c r="N3314" i="3"/>
  <c r="T3323" i="3"/>
  <c r="N3323" i="3"/>
  <c r="T3331" i="3"/>
  <c r="N3331" i="3"/>
  <c r="T3349" i="3"/>
  <c r="N3349" i="3"/>
  <c r="N3354" i="3"/>
  <c r="T3354" i="3"/>
  <c r="T3367" i="3"/>
  <c r="N3367" i="3"/>
  <c r="N3371" i="3"/>
  <c r="T3371" i="3"/>
  <c r="T3390" i="3"/>
  <c r="N3390" i="3"/>
  <c r="N3400" i="3"/>
  <c r="T3400" i="3"/>
  <c r="N3405" i="3"/>
  <c r="T3405" i="3"/>
  <c r="T3432" i="3"/>
  <c r="N3432" i="3"/>
  <c r="T3468" i="3"/>
  <c r="N3468" i="3"/>
  <c r="T3474" i="3"/>
  <c r="N3474" i="3"/>
  <c r="T3481" i="3"/>
  <c r="N3481" i="3"/>
  <c r="T3491" i="3"/>
  <c r="N3491" i="3"/>
  <c r="T3506" i="3"/>
  <c r="N3506" i="3"/>
  <c r="T3523" i="3"/>
  <c r="N3523" i="3"/>
  <c r="N3542" i="3"/>
  <c r="T3542" i="3"/>
  <c r="T3561" i="3"/>
  <c r="N3561" i="3"/>
  <c r="T3588" i="3"/>
  <c r="N3588" i="3"/>
  <c r="T3597" i="3"/>
  <c r="N3597" i="3"/>
  <c r="N3637" i="3"/>
  <c r="T3637" i="3"/>
  <c r="N3666" i="3"/>
  <c r="T3666" i="3"/>
  <c r="T3704" i="3"/>
  <c r="N3704" i="3"/>
  <c r="T3738" i="3"/>
  <c r="N3738" i="3"/>
  <c r="T3749" i="3"/>
  <c r="N3749" i="3"/>
  <c r="T3753" i="3"/>
  <c r="N3753" i="3"/>
  <c r="T3774" i="3"/>
  <c r="N3774" i="3"/>
  <c r="T3791" i="3"/>
  <c r="N3791" i="3"/>
  <c r="T3806" i="3"/>
  <c r="N3806" i="3"/>
  <c r="T3812" i="3"/>
  <c r="N3812" i="3"/>
  <c r="T3818" i="3"/>
  <c r="N3818" i="3"/>
  <c r="T3829" i="3"/>
  <c r="N3829" i="3"/>
  <c r="Y2848" i="3"/>
  <c r="V2848" i="3"/>
  <c r="G2817" i="3"/>
  <c r="Y3532" i="3"/>
  <c r="V3532" i="3"/>
  <c r="G3501" i="3"/>
  <c r="G2249" i="3"/>
  <c r="V2278" i="3"/>
  <c r="Y2278" i="3"/>
  <c r="V3342" i="3"/>
  <c r="Y3342" i="3"/>
  <c r="G3311" i="3"/>
  <c r="V2810" i="3"/>
  <c r="Y2810" i="3"/>
  <c r="G2779" i="3"/>
  <c r="Y3228" i="3"/>
  <c r="G3197" i="3"/>
  <c r="V3228" i="3"/>
  <c r="T2274" i="3"/>
  <c r="N2274" i="3"/>
  <c r="T2379" i="3"/>
  <c r="N2379" i="3"/>
  <c r="T2405" i="3"/>
  <c r="N2405" i="3"/>
  <c r="T2422" i="3"/>
  <c r="N2422" i="3"/>
  <c r="T2480" i="3"/>
  <c r="N2480" i="3"/>
  <c r="T2493" i="3"/>
  <c r="N2493" i="3"/>
  <c r="T2531" i="3"/>
  <c r="N2531" i="3"/>
  <c r="T2540" i="3"/>
  <c r="N2540" i="3"/>
  <c r="T2640" i="3"/>
  <c r="N2640" i="3"/>
  <c r="T2666" i="3"/>
  <c r="N2666" i="3"/>
  <c r="T2684" i="3"/>
  <c r="N2684" i="3"/>
  <c r="T2691" i="3"/>
  <c r="N2691" i="3"/>
  <c r="T2730" i="3"/>
  <c r="N2730" i="3"/>
  <c r="T2788" i="3"/>
  <c r="N2788" i="3"/>
  <c r="T2792" i="3"/>
  <c r="N2792" i="3"/>
  <c r="T2805" i="3"/>
  <c r="N2805" i="3"/>
  <c r="T2823" i="3"/>
  <c r="N2823" i="3"/>
  <c r="N2830" i="3"/>
  <c r="T2830" i="3"/>
  <c r="T2840" i="3"/>
  <c r="N2840" i="3"/>
  <c r="T2865" i="3"/>
  <c r="N2865" i="3"/>
  <c r="T2894" i="3"/>
  <c r="N2894" i="3"/>
  <c r="T2911" i="3"/>
  <c r="N2911" i="3"/>
  <c r="T2920" i="3"/>
  <c r="N2920" i="3"/>
  <c r="T2932" i="3"/>
  <c r="N2932" i="3"/>
  <c r="T2941" i="3"/>
  <c r="N2941" i="3"/>
  <c r="T2949" i="3"/>
  <c r="N2949" i="3"/>
  <c r="N2958" i="3"/>
  <c r="T2958" i="3"/>
  <c r="T3015" i="3"/>
  <c r="N3015" i="3"/>
  <c r="T3032" i="3"/>
  <c r="N3032" i="3"/>
  <c r="T3050" i="3"/>
  <c r="N3050" i="3"/>
  <c r="T3057" i="3"/>
  <c r="N3057" i="3"/>
  <c r="T3067" i="3"/>
  <c r="N3067" i="3"/>
  <c r="T3105" i="3"/>
  <c r="N3105" i="3"/>
  <c r="T3128" i="3"/>
  <c r="N3128" i="3"/>
  <c r="T3163" i="3"/>
  <c r="N3163" i="3"/>
  <c r="T3170" i="3"/>
  <c r="N3170" i="3"/>
  <c r="T3180" i="3"/>
  <c r="N3180" i="3"/>
  <c r="T3187" i="3"/>
  <c r="N3187" i="3"/>
  <c r="T3198" i="3"/>
  <c r="N3198" i="3"/>
  <c r="T3205" i="3"/>
  <c r="N3205" i="3"/>
  <c r="T3215" i="3"/>
  <c r="N3215" i="3"/>
  <c r="N3222" i="3"/>
  <c r="T3222" i="3"/>
  <c r="N3240" i="3"/>
  <c r="T3240" i="3"/>
  <c r="N3257" i="3"/>
  <c r="T3257" i="3"/>
  <c r="T3276" i="3"/>
  <c r="N3276" i="3"/>
  <c r="T3284" i="3"/>
  <c r="N3284" i="3"/>
  <c r="T3301" i="3"/>
  <c r="N3301" i="3"/>
  <c r="T3319" i="3"/>
  <c r="N3319" i="3"/>
  <c r="T3327" i="3"/>
  <c r="N3327" i="3"/>
  <c r="T3336" i="3"/>
  <c r="N3336" i="3"/>
  <c r="T3358" i="3"/>
  <c r="N3358" i="3"/>
  <c r="T3398" i="3"/>
  <c r="N3398" i="3"/>
  <c r="N3409" i="3"/>
  <c r="T3409" i="3"/>
  <c r="N3413" i="3"/>
  <c r="T3413" i="3"/>
  <c r="T3441" i="3"/>
  <c r="N3441" i="3"/>
  <c r="T3466" i="3"/>
  <c r="N3466" i="3"/>
  <c r="T3479" i="3"/>
  <c r="N3479" i="3"/>
  <c r="T3485" i="3"/>
  <c r="N3485" i="3"/>
  <c r="T3510" i="3"/>
  <c r="N3510" i="3"/>
  <c r="T3527" i="3"/>
  <c r="N3527" i="3"/>
  <c r="N3546" i="3"/>
  <c r="T3546" i="3"/>
  <c r="T3548" i="3"/>
  <c r="N3548" i="3"/>
  <c r="T3580" i="3"/>
  <c r="N3580" i="3"/>
  <c r="N3624" i="3"/>
  <c r="T3624" i="3"/>
  <c r="N3641" i="3"/>
  <c r="T3641" i="3"/>
  <c r="T3671" i="3"/>
  <c r="N3671" i="3"/>
  <c r="N3696" i="3"/>
  <c r="T3696" i="3"/>
  <c r="T3709" i="3"/>
  <c r="N3709" i="3"/>
  <c r="N3732" i="3"/>
  <c r="T3732" i="3"/>
  <c r="T3736" i="3"/>
  <c r="N3736" i="3"/>
  <c r="T3742" i="3"/>
  <c r="N3742" i="3"/>
  <c r="T3757" i="3"/>
  <c r="N3757" i="3"/>
  <c r="T3795" i="3"/>
  <c r="N3795" i="3"/>
  <c r="T3816" i="3"/>
  <c r="N3816" i="3"/>
  <c r="T3823" i="3"/>
  <c r="N3823" i="3"/>
  <c r="V2772" i="3"/>
  <c r="Y2772" i="3"/>
  <c r="G2741" i="3"/>
  <c r="T1731" i="3"/>
  <c r="N1731" i="3"/>
  <c r="T1735" i="3"/>
  <c r="N1735" i="3"/>
  <c r="T1739" i="3"/>
  <c r="N1739" i="3"/>
  <c r="N1642" i="3"/>
  <c r="T1642" i="3"/>
  <c r="N1646" i="3"/>
  <c r="T1646" i="3"/>
  <c r="N1650" i="3"/>
  <c r="T1650" i="3"/>
  <c r="N1655" i="3"/>
  <c r="T1655" i="3"/>
  <c r="N1659" i="3"/>
  <c r="T1659" i="3"/>
  <c r="T1663" i="3"/>
  <c r="N1663" i="3"/>
  <c r="T1743" i="3"/>
  <c r="N1743" i="3"/>
  <c r="T1794" i="3"/>
  <c r="N1794" i="3"/>
  <c r="T1798" i="3"/>
  <c r="N1798" i="3"/>
  <c r="T1802" i="3"/>
  <c r="N1802" i="3"/>
  <c r="T1807" i="3"/>
  <c r="N1807" i="3"/>
  <c r="T1811" i="3"/>
  <c r="N1811" i="3"/>
  <c r="N1815" i="3"/>
  <c r="T1815" i="3"/>
  <c r="V1708" i="3"/>
  <c r="Y1708" i="3"/>
  <c r="G1677" i="3"/>
  <c r="T1667" i="3"/>
  <c r="N1667" i="3"/>
  <c r="T1680" i="3"/>
  <c r="N1680" i="3"/>
  <c r="T1684" i="3"/>
  <c r="N1684" i="3"/>
  <c r="N1819" i="3"/>
  <c r="T1819" i="3"/>
  <c r="T1832" i="3"/>
  <c r="N1832" i="3"/>
  <c r="T1836" i="3"/>
  <c r="N1836" i="3"/>
  <c r="G1639" i="3"/>
  <c r="Y1670" i="3"/>
  <c r="V1670" i="3"/>
  <c r="T1688" i="3"/>
  <c r="N1688" i="3"/>
  <c r="T1693" i="3"/>
  <c r="N1693" i="3"/>
  <c r="T1697" i="3"/>
  <c r="N1697" i="3"/>
  <c r="N1701" i="3"/>
  <c r="T1701" i="3"/>
  <c r="N1705" i="3"/>
  <c r="T1705" i="3"/>
  <c r="N1718" i="3"/>
  <c r="T1718" i="3"/>
  <c r="T1722" i="3"/>
  <c r="N1722" i="3"/>
  <c r="T1726" i="3"/>
  <c r="N1726" i="3"/>
  <c r="T1840" i="3"/>
  <c r="N1840" i="3"/>
  <c r="T1845" i="3"/>
  <c r="N1845" i="3"/>
  <c r="T1849" i="3"/>
  <c r="N1849" i="3"/>
  <c r="T1853" i="3"/>
  <c r="N1853" i="3"/>
  <c r="T1857" i="3"/>
  <c r="N1857" i="3"/>
  <c r="T1195" i="3"/>
  <c r="N1195" i="3"/>
  <c r="T1353" i="3"/>
  <c r="N1353" i="3"/>
  <c r="T1494" i="3"/>
  <c r="N1494" i="3"/>
  <c r="T1511" i="3"/>
  <c r="N1511" i="3"/>
  <c r="T1532" i="3"/>
  <c r="N1532" i="3"/>
  <c r="T1549" i="3"/>
  <c r="N1549" i="3"/>
  <c r="T1204" i="3"/>
  <c r="N1204" i="3"/>
  <c r="T1344" i="3"/>
  <c r="N1344" i="3"/>
  <c r="T1357" i="3"/>
  <c r="N1357" i="3"/>
  <c r="N1503" i="3"/>
  <c r="T1503" i="3"/>
  <c r="N1515" i="3"/>
  <c r="T1515" i="3"/>
  <c r="T1541" i="3"/>
  <c r="N1541" i="3"/>
  <c r="T1553" i="3"/>
  <c r="N1553" i="3"/>
  <c r="T1222" i="3"/>
  <c r="N1222" i="3"/>
  <c r="T1225" i="3"/>
  <c r="N1225" i="3"/>
  <c r="T1230" i="3"/>
  <c r="N1230" i="3"/>
  <c r="T1233" i="3"/>
  <c r="N1233" i="3"/>
  <c r="T1239" i="3"/>
  <c r="N1239" i="3"/>
  <c r="T1242" i="3"/>
  <c r="N1242" i="3"/>
  <c r="T1247" i="3"/>
  <c r="N1247" i="3"/>
  <c r="T1264" i="3"/>
  <c r="N1264" i="3"/>
  <c r="T1267" i="3"/>
  <c r="N1267" i="3"/>
  <c r="T1272" i="3"/>
  <c r="N1272" i="3"/>
  <c r="T1276" i="3"/>
  <c r="N1276" i="3"/>
  <c r="T1281" i="3"/>
  <c r="N1281" i="3"/>
  <c r="T1284" i="3"/>
  <c r="N1284" i="3"/>
  <c r="T1336" i="3"/>
  <c r="N1336" i="3"/>
  <c r="T1363" i="3"/>
  <c r="N1363" i="3"/>
  <c r="T1412" i="3"/>
  <c r="N1412" i="3"/>
  <c r="T1416" i="3"/>
  <c r="N1416" i="3"/>
  <c r="T1420" i="3"/>
  <c r="N1420" i="3"/>
  <c r="T1424" i="3"/>
  <c r="N1424" i="3"/>
  <c r="T1429" i="3"/>
  <c r="N1429" i="3"/>
  <c r="T1433" i="3"/>
  <c r="N1433" i="3"/>
  <c r="T1437" i="3"/>
  <c r="N1437" i="3"/>
  <c r="Y1480" i="3"/>
  <c r="V1480" i="3"/>
  <c r="G1449" i="3"/>
  <c r="T1340" i="3"/>
  <c r="N1340" i="3"/>
  <c r="T1376" i="3"/>
  <c r="N1376" i="3"/>
  <c r="T1498" i="3"/>
  <c r="N1498" i="3"/>
  <c r="T1536" i="3"/>
  <c r="N1536" i="3"/>
  <c r="T1183" i="3"/>
  <c r="N1183" i="3"/>
  <c r="T1191" i="3"/>
  <c r="N1191" i="3"/>
  <c r="T1200" i="3"/>
  <c r="N1200" i="3"/>
  <c r="T1208" i="3"/>
  <c r="N1208" i="3"/>
  <c r="T1319" i="3"/>
  <c r="N1319" i="3"/>
  <c r="T1342" i="3"/>
  <c r="N1342" i="3"/>
  <c r="T1346" i="3"/>
  <c r="N1346" i="3"/>
  <c r="T1351" i="3"/>
  <c r="N1351" i="3"/>
  <c r="T1355" i="3"/>
  <c r="N1355" i="3"/>
  <c r="T1450" i="3"/>
  <c r="N1450" i="3"/>
  <c r="T1454" i="3"/>
  <c r="N1454" i="3"/>
  <c r="T1458" i="3"/>
  <c r="N1458" i="3"/>
  <c r="T1462" i="3"/>
  <c r="N1462" i="3"/>
  <c r="V834" i="3"/>
  <c r="G1411" i="3"/>
  <c r="V1442" i="3"/>
  <c r="Y1442" i="3"/>
  <c r="T1187" i="3"/>
  <c r="N1187" i="3"/>
  <c r="T1348" i="3"/>
  <c r="N1348" i="3"/>
  <c r="T1490" i="3"/>
  <c r="N1490" i="3"/>
  <c r="T1507" i="3"/>
  <c r="N1507" i="3"/>
  <c r="T1528" i="3"/>
  <c r="N1528" i="3"/>
  <c r="T1545" i="3"/>
  <c r="N1545" i="3"/>
  <c r="T1221" i="3"/>
  <c r="N1221" i="3"/>
  <c r="T1226" i="3"/>
  <c r="N1226" i="3"/>
  <c r="T1229" i="3"/>
  <c r="N1229" i="3"/>
  <c r="T1234" i="3"/>
  <c r="N1234" i="3"/>
  <c r="T1238" i="3"/>
  <c r="N1238" i="3"/>
  <c r="T1243" i="3"/>
  <c r="N1243" i="3"/>
  <c r="T1246" i="3"/>
  <c r="N1246" i="3"/>
  <c r="T1260" i="3"/>
  <c r="N1260" i="3"/>
  <c r="T1268" i="3"/>
  <c r="N1268" i="3"/>
  <c r="T1271" i="3"/>
  <c r="N1271" i="3"/>
  <c r="T1277" i="3"/>
  <c r="N1277" i="3"/>
  <c r="T1280" i="3"/>
  <c r="N1280" i="3"/>
  <c r="T1285" i="3"/>
  <c r="N1285" i="3"/>
  <c r="T1302" i="3"/>
  <c r="N1302" i="3"/>
  <c r="T1306" i="3"/>
  <c r="N1306" i="3"/>
  <c r="T1310" i="3"/>
  <c r="N1310" i="3"/>
  <c r="T1315" i="3"/>
  <c r="N1315" i="3"/>
  <c r="T1361" i="3"/>
  <c r="N1361" i="3"/>
  <c r="T1384" i="3"/>
  <c r="N1384" i="3"/>
  <c r="T1389" i="3"/>
  <c r="N1389" i="3"/>
  <c r="T1393" i="3"/>
  <c r="N1393" i="3"/>
  <c r="T1397" i="3"/>
  <c r="N1397" i="3"/>
  <c r="T1401" i="3"/>
  <c r="N1401" i="3"/>
  <c r="T1414" i="3"/>
  <c r="N1414" i="3"/>
  <c r="T1418" i="3"/>
  <c r="N1418" i="3"/>
  <c r="T1422" i="3"/>
  <c r="N1422" i="3"/>
  <c r="T1427" i="3"/>
  <c r="N1427" i="3"/>
  <c r="T1431" i="3"/>
  <c r="N1431" i="3"/>
  <c r="T1435" i="3"/>
  <c r="N1435" i="3"/>
  <c r="T1439" i="3"/>
  <c r="N1439" i="3"/>
  <c r="Y1366" i="3"/>
  <c r="G1335" i="3"/>
  <c r="V1366" i="3"/>
  <c r="T1002" i="3"/>
  <c r="N1002" i="3"/>
  <c r="T1006" i="3"/>
  <c r="N1006" i="3"/>
  <c r="N1019" i="3"/>
  <c r="T1019" i="3"/>
  <c r="T1069" i="3"/>
  <c r="N1069" i="3"/>
  <c r="T1074" i="3"/>
  <c r="N1074" i="3"/>
  <c r="T1077" i="3"/>
  <c r="N1077" i="3"/>
  <c r="T1082" i="3"/>
  <c r="N1082" i="3"/>
  <c r="T1086" i="3"/>
  <c r="N1086" i="3"/>
  <c r="T1091" i="3"/>
  <c r="N1091" i="3"/>
  <c r="T1094" i="3"/>
  <c r="N1094" i="3"/>
  <c r="T1108" i="3"/>
  <c r="N1108" i="3"/>
  <c r="T1111" i="3"/>
  <c r="N1111" i="3"/>
  <c r="T1116" i="3"/>
  <c r="N1116" i="3"/>
  <c r="T1119" i="3"/>
  <c r="N1119" i="3"/>
  <c r="T1125" i="3"/>
  <c r="N1125" i="3"/>
  <c r="T1128" i="3"/>
  <c r="N1128" i="3"/>
  <c r="T1133" i="3"/>
  <c r="N1133" i="3"/>
  <c r="N1150" i="3"/>
  <c r="T1150" i="3"/>
  <c r="T1158" i="3"/>
  <c r="N1158" i="3"/>
  <c r="N1167" i="3"/>
  <c r="T1167" i="3"/>
  <c r="G955" i="3"/>
  <c r="V986" i="3"/>
  <c r="Y986" i="3"/>
  <c r="V948" i="3"/>
  <c r="Y948" i="3"/>
  <c r="G917" i="3"/>
  <c r="T868" i="3"/>
  <c r="N868" i="3"/>
  <c r="N881" i="3"/>
  <c r="T881" i="3"/>
  <c r="N885" i="3"/>
  <c r="T885" i="3"/>
  <c r="N889" i="3"/>
  <c r="T889" i="3"/>
  <c r="T898" i="3"/>
  <c r="N898" i="3"/>
  <c r="T902" i="3"/>
  <c r="N902" i="3"/>
  <c r="T843" i="3"/>
  <c r="N843" i="3"/>
  <c r="T847" i="3"/>
  <c r="N847" i="3"/>
  <c r="T856" i="3"/>
  <c r="N856" i="3"/>
  <c r="T1070" i="3"/>
  <c r="N1070" i="3"/>
  <c r="T1073" i="3"/>
  <c r="N1073" i="3"/>
  <c r="T1078" i="3"/>
  <c r="N1078" i="3"/>
  <c r="T1081" i="3"/>
  <c r="N1081" i="3"/>
  <c r="T1087" i="3"/>
  <c r="N1087" i="3"/>
  <c r="T1090" i="3"/>
  <c r="N1090" i="3"/>
  <c r="T1095" i="3"/>
  <c r="N1095" i="3"/>
  <c r="T1107" i="3"/>
  <c r="N1107" i="3"/>
  <c r="T1112" i="3"/>
  <c r="N1112" i="3"/>
  <c r="T1115" i="3"/>
  <c r="N1115" i="3"/>
  <c r="T1120" i="3"/>
  <c r="N1120" i="3"/>
  <c r="T1124" i="3"/>
  <c r="N1124" i="3"/>
  <c r="T1129" i="3"/>
  <c r="N1129" i="3"/>
  <c r="T1132" i="3"/>
  <c r="N1132" i="3"/>
  <c r="T1146" i="3"/>
  <c r="N1146" i="3"/>
  <c r="T1154" i="3"/>
  <c r="N1154" i="3"/>
  <c r="T1163" i="3"/>
  <c r="N1163" i="3"/>
  <c r="T1171" i="3"/>
  <c r="N1171" i="3"/>
  <c r="V872" i="3"/>
  <c r="G841" i="3"/>
  <c r="Y872" i="3"/>
  <c r="T998" i="3"/>
  <c r="N998" i="3"/>
  <c r="N1015" i="3"/>
  <c r="T1015" i="3"/>
  <c r="V1100" i="3"/>
  <c r="Y1100" i="3"/>
  <c r="G1069" i="3"/>
  <c r="T442" i="3"/>
  <c r="N442" i="3"/>
  <c r="T577" i="3"/>
  <c r="N577" i="3"/>
  <c r="T691" i="3"/>
  <c r="N691" i="3"/>
  <c r="T433" i="3"/>
  <c r="N433" i="3"/>
  <c r="T505" i="3"/>
  <c r="N505" i="3"/>
  <c r="T560" i="3"/>
  <c r="N560" i="3"/>
  <c r="T579" i="3"/>
  <c r="N579" i="3"/>
  <c r="T583" i="3"/>
  <c r="N583" i="3"/>
  <c r="T617" i="3"/>
  <c r="N617" i="3"/>
  <c r="T659" i="3"/>
  <c r="N659" i="3"/>
  <c r="T666" i="3"/>
  <c r="N666" i="3"/>
  <c r="N699" i="3"/>
  <c r="T699" i="3"/>
  <c r="N733" i="3"/>
  <c r="T733" i="3"/>
  <c r="T744" i="3"/>
  <c r="N744" i="3"/>
  <c r="V682" i="3"/>
  <c r="Y682" i="3"/>
  <c r="G651" i="3"/>
  <c r="T518" i="3"/>
  <c r="N518" i="3"/>
  <c r="T564" i="3"/>
  <c r="N564" i="3"/>
  <c r="T625" i="3"/>
  <c r="N625" i="3"/>
  <c r="T668" i="3"/>
  <c r="N668" i="3"/>
  <c r="T704" i="3"/>
  <c r="N704" i="3"/>
  <c r="T735" i="3"/>
  <c r="N735" i="3"/>
  <c r="T473" i="3"/>
  <c r="N473" i="3"/>
  <c r="T438" i="3"/>
  <c r="N438" i="3"/>
  <c r="T461" i="3"/>
  <c r="N461" i="3"/>
  <c r="T478" i="3"/>
  <c r="N478" i="3"/>
  <c r="N482" i="3"/>
  <c r="T482" i="3"/>
  <c r="T486" i="3"/>
  <c r="N486" i="3"/>
  <c r="T514" i="3"/>
  <c r="N514" i="3"/>
  <c r="T587" i="3"/>
  <c r="N587" i="3"/>
  <c r="T590" i="3"/>
  <c r="N590" i="3"/>
  <c r="T621" i="3"/>
  <c r="N621" i="3"/>
  <c r="T663" i="3"/>
  <c r="N663" i="3"/>
  <c r="T670" i="3"/>
  <c r="N670" i="3"/>
  <c r="T727" i="3"/>
  <c r="N727" i="3"/>
  <c r="T731" i="3"/>
  <c r="N731" i="3"/>
  <c r="N737" i="3"/>
  <c r="T737" i="3"/>
  <c r="N754" i="3"/>
  <c r="T754" i="3"/>
  <c r="V492" i="3"/>
  <c r="Y492" i="3"/>
  <c r="G461" i="3"/>
  <c r="T465" i="3"/>
  <c r="N465" i="3"/>
  <c r="T657" i="3"/>
  <c r="N657" i="3"/>
  <c r="T742" i="3"/>
  <c r="N742" i="3"/>
  <c r="T425" i="3"/>
  <c r="N425" i="3"/>
  <c r="T446" i="3"/>
  <c r="N446" i="3"/>
  <c r="T469" i="3"/>
  <c r="N469" i="3"/>
  <c r="T526" i="3"/>
  <c r="N526" i="3"/>
  <c r="T547" i="3"/>
  <c r="N547" i="3"/>
  <c r="T575" i="3"/>
  <c r="N575" i="3"/>
  <c r="T585" i="3"/>
  <c r="N585" i="3"/>
  <c r="T592" i="3"/>
  <c r="N592" i="3"/>
  <c r="T596" i="3"/>
  <c r="N596" i="3"/>
  <c r="T600" i="3"/>
  <c r="N600" i="3"/>
  <c r="T613" i="3"/>
  <c r="N613" i="3"/>
  <c r="T630" i="3"/>
  <c r="N630" i="3"/>
  <c r="T634" i="3"/>
  <c r="N634" i="3"/>
  <c r="T638" i="3"/>
  <c r="N638" i="3"/>
  <c r="T672" i="3"/>
  <c r="N672" i="3"/>
  <c r="T676" i="3"/>
  <c r="N676" i="3"/>
  <c r="T708" i="3"/>
  <c r="N708" i="3"/>
  <c r="T739" i="3"/>
  <c r="N739" i="3"/>
  <c r="T395" i="3"/>
  <c r="N395" i="3"/>
  <c r="T412" i="3"/>
  <c r="N412" i="3"/>
  <c r="T404" i="3"/>
  <c r="N404" i="3"/>
  <c r="T387" i="3"/>
  <c r="N387" i="3"/>
  <c r="T408" i="3"/>
  <c r="N408" i="3"/>
  <c r="T391" i="3"/>
  <c r="N391" i="3"/>
  <c r="T351" i="3"/>
  <c r="N351" i="3"/>
  <c r="T364" i="3"/>
  <c r="N364" i="3"/>
  <c r="T347" i="3"/>
  <c r="N347" i="3"/>
  <c r="T372" i="3"/>
  <c r="N372" i="3"/>
  <c r="T355" i="3"/>
  <c r="N355" i="3"/>
  <c r="T368" i="3"/>
  <c r="N368" i="3"/>
  <c r="T326" i="3"/>
  <c r="N326" i="3"/>
  <c r="T312" i="3"/>
  <c r="N312" i="3"/>
  <c r="T321" i="3"/>
  <c r="N321" i="3"/>
  <c r="T329" i="3"/>
  <c r="N329" i="3"/>
  <c r="T316" i="3"/>
  <c r="N316" i="3"/>
  <c r="T333" i="3"/>
  <c r="N333" i="3"/>
  <c r="T317" i="3"/>
  <c r="N317" i="3"/>
  <c r="T325" i="3"/>
  <c r="N325" i="3"/>
  <c r="T334" i="3"/>
  <c r="N334" i="3"/>
  <c r="T309" i="3"/>
  <c r="N309" i="3"/>
  <c r="T313" i="3"/>
  <c r="N313" i="3"/>
  <c r="T320" i="3"/>
  <c r="N320" i="3"/>
  <c r="T330" i="3"/>
  <c r="N330" i="3"/>
  <c r="T337" i="3"/>
  <c r="N337" i="3"/>
  <c r="Y264" i="3"/>
  <c r="T282" i="3"/>
  <c r="N282" i="3"/>
  <c r="T278" i="3"/>
  <c r="N278" i="3"/>
  <c r="T286" i="3"/>
  <c r="N286" i="3"/>
  <c r="T291" i="3"/>
  <c r="N291" i="3"/>
  <c r="T298" i="3"/>
  <c r="N298" i="3"/>
  <c r="V264" i="3"/>
  <c r="T295" i="3"/>
  <c r="N295" i="3"/>
  <c r="T274" i="3"/>
  <c r="N274" i="3"/>
  <c r="T281" i="3"/>
  <c r="N281" i="3"/>
  <c r="T294" i="3"/>
  <c r="N294" i="3"/>
  <c r="G273" i="3"/>
  <c r="Y302" i="3"/>
  <c r="V302" i="3"/>
  <c r="T273" i="3"/>
  <c r="N273" i="3"/>
  <c r="T277" i="3"/>
  <c r="N277" i="3"/>
  <c r="T287" i="3"/>
  <c r="N287" i="3"/>
  <c r="T290" i="3"/>
  <c r="N290" i="3"/>
  <c r="T299" i="3"/>
  <c r="N299" i="3"/>
  <c r="T239" i="3"/>
  <c r="N239" i="3"/>
  <c r="T256" i="3"/>
  <c r="N256" i="3"/>
  <c r="T235" i="3"/>
  <c r="N235" i="3"/>
  <c r="T243" i="3"/>
  <c r="N243" i="3"/>
  <c r="T252" i="3"/>
  <c r="N252" i="3"/>
  <c r="T260" i="3"/>
  <c r="N260" i="3"/>
  <c r="Y188" i="3"/>
  <c r="T248" i="3"/>
  <c r="N248" i="3"/>
  <c r="T202" i="3"/>
  <c r="N202" i="3"/>
  <c r="T210" i="3"/>
  <c r="N210" i="3"/>
  <c r="O766" i="5"/>
  <c r="V188" i="3"/>
  <c r="T206" i="3"/>
  <c r="N206" i="3"/>
  <c r="T220" i="3"/>
  <c r="N220" i="3"/>
  <c r="T198" i="3"/>
  <c r="N198" i="3"/>
  <c r="T211" i="3"/>
  <c r="N211" i="3"/>
  <c r="T216" i="3"/>
  <c r="N216" i="3"/>
  <c r="O622" i="5"/>
  <c r="T168" i="3"/>
  <c r="N168" i="3"/>
  <c r="T181" i="3"/>
  <c r="N181" i="3"/>
  <c r="T164" i="3"/>
  <c r="N164" i="3"/>
  <c r="T177" i="3"/>
  <c r="N177" i="3"/>
  <c r="T167" i="3"/>
  <c r="N167" i="3"/>
  <c r="N169" i="3"/>
  <c r="T169" i="3"/>
  <c r="T160" i="3"/>
  <c r="N160" i="3"/>
  <c r="T173" i="3"/>
  <c r="N173" i="3"/>
  <c r="T185" i="3"/>
  <c r="N185" i="3"/>
  <c r="T135" i="3"/>
  <c r="N135" i="3"/>
  <c r="T125" i="3"/>
  <c r="N125" i="3"/>
  <c r="T121" i="3"/>
  <c r="N121" i="3"/>
  <c r="T123" i="3"/>
  <c r="N123" i="3"/>
  <c r="T134" i="3"/>
  <c r="N134" i="3"/>
  <c r="T136" i="3"/>
  <c r="N136" i="3"/>
  <c r="T143" i="3"/>
  <c r="N143" i="3"/>
  <c r="T147" i="3"/>
  <c r="N147" i="3"/>
  <c r="T119" i="3"/>
  <c r="N119" i="3"/>
  <c r="T129" i="3"/>
  <c r="N129" i="3"/>
  <c r="T131" i="3"/>
  <c r="N131" i="3"/>
  <c r="T139" i="3"/>
  <c r="N139" i="3"/>
  <c r="T81" i="3"/>
  <c r="N81" i="3"/>
  <c r="T96" i="3"/>
  <c r="N96" i="3"/>
  <c r="T91" i="3"/>
  <c r="N91" i="3"/>
  <c r="T93" i="3"/>
  <c r="N93" i="3"/>
  <c r="T108" i="3"/>
  <c r="N108" i="3"/>
  <c r="T89" i="3"/>
  <c r="N89" i="3"/>
  <c r="T104" i="3"/>
  <c r="N104" i="3"/>
  <c r="T106" i="3"/>
  <c r="N106" i="3"/>
  <c r="T83" i="3"/>
  <c r="N83" i="3"/>
  <c r="T85" i="3"/>
  <c r="N85" i="3"/>
  <c r="T92" i="3"/>
  <c r="N92" i="3"/>
  <c r="T100" i="3"/>
  <c r="N100" i="3"/>
  <c r="T102" i="3"/>
  <c r="N102" i="3"/>
  <c r="T87" i="3"/>
  <c r="N87" i="3"/>
  <c r="T98" i="3"/>
  <c r="N98" i="3"/>
  <c r="O462" i="5"/>
  <c r="O770" i="5"/>
  <c r="O5372" i="5"/>
  <c r="O5630" i="5"/>
  <c r="O5106" i="5"/>
  <c r="O5191" i="5"/>
  <c r="O5824" i="5"/>
  <c r="O5022" i="5"/>
  <c r="O5756" i="5"/>
  <c r="O901" i="5"/>
  <c r="O6364" i="5"/>
  <c r="O3947" i="5"/>
  <c r="O5364" i="5"/>
  <c r="O5478" i="5"/>
  <c r="O5537" i="5"/>
  <c r="O5647" i="5"/>
  <c r="O5714" i="5"/>
  <c r="O5782" i="5"/>
  <c r="O5081" i="5"/>
  <c r="O5452" i="5"/>
  <c r="O5841" i="5"/>
  <c r="O6483" i="5"/>
  <c r="O6440" i="5"/>
  <c r="O1779" i="5"/>
  <c r="O538" i="5"/>
  <c r="O5271" i="5"/>
  <c r="O6322" i="5"/>
  <c r="O6508" i="5"/>
  <c r="O5385" i="5"/>
  <c r="O6466" i="5"/>
  <c r="O6550" i="5"/>
  <c r="O6592" i="5"/>
  <c r="O6618" i="5"/>
  <c r="O6635" i="5"/>
  <c r="O6660" i="5"/>
  <c r="O6677" i="5"/>
  <c r="O6702" i="5"/>
  <c r="O6744" i="5"/>
  <c r="O6770" i="5"/>
  <c r="O5486" i="5"/>
  <c r="O5140" i="5"/>
  <c r="O5072" i="5"/>
  <c r="O5461" i="5"/>
  <c r="O5765" i="5"/>
  <c r="O5875" i="5"/>
  <c r="O5115" i="5"/>
  <c r="O5528" i="5"/>
  <c r="O4988" i="5"/>
  <c r="O5292" i="5"/>
  <c r="O5680" i="5"/>
  <c r="O5790" i="5"/>
  <c r="O5098" i="5"/>
  <c r="O5638" i="5"/>
  <c r="O5748" i="5"/>
  <c r="O6356" i="5"/>
  <c r="O5030" i="5"/>
  <c r="O5858" i="5"/>
  <c r="O5917" i="5"/>
  <c r="O854" i="5"/>
  <c r="O3939" i="5"/>
  <c r="O3897" i="5"/>
  <c r="N32" i="1"/>
  <c r="AB5" i="5" s="1"/>
  <c r="AB9" i="5" s="1"/>
  <c r="J5" i="4" s="1"/>
  <c r="T1" i="5" s="1"/>
  <c r="F66" i="1"/>
  <c r="AA6" i="5" s="1"/>
  <c r="N64" i="2"/>
  <c r="AD6" i="5" s="1"/>
  <c r="F97" i="2"/>
  <c r="AC7" i="5" s="1"/>
  <c r="F134" i="1"/>
  <c r="AA8" i="5" s="1"/>
  <c r="N130" i="2"/>
  <c r="AD8" i="5" s="1"/>
  <c r="O1538" i="5"/>
  <c r="F31" i="2"/>
  <c r="AC5" i="5" s="1"/>
  <c r="F130" i="2"/>
  <c r="AC8" i="5" s="1"/>
  <c r="N31" i="2"/>
  <c r="AD5" i="5" s="1"/>
  <c r="F32" i="1"/>
  <c r="AA5" i="5" s="1"/>
  <c r="F64" i="2"/>
  <c r="AC6" i="5" s="1"/>
  <c r="O778" i="5"/>
  <c r="O880" i="5"/>
  <c r="O1652" i="5"/>
  <c r="O1703" i="5"/>
  <c r="O1804" i="5"/>
  <c r="O1855" i="5"/>
  <c r="O546" i="5"/>
  <c r="O1762" i="5"/>
  <c r="O652" i="5"/>
  <c r="O922" i="5"/>
  <c r="O884" i="5"/>
  <c r="O1467" i="5"/>
  <c r="O1576" i="5"/>
  <c r="O1914" i="5"/>
  <c r="O3888" i="5"/>
  <c r="O3905" i="5"/>
  <c r="O3964" i="5"/>
  <c r="O3973" i="5"/>
  <c r="O842" i="5"/>
  <c r="O1918" i="5"/>
  <c r="O829" i="5"/>
  <c r="O593" i="5"/>
  <c r="O664" i="5"/>
  <c r="O859" i="5"/>
  <c r="O1500" i="5"/>
  <c r="O487" i="5"/>
  <c r="O521" i="5"/>
  <c r="O707" i="5"/>
  <c r="O774" i="5"/>
  <c r="O905" i="5"/>
  <c r="O1610" i="5"/>
  <c r="O555" i="5"/>
  <c r="O631" i="5"/>
  <c r="O673" i="5"/>
  <c r="O867" i="5"/>
  <c r="O897" i="5"/>
  <c r="O918" i="5"/>
  <c r="O1627" i="5"/>
  <c r="O728" i="5"/>
  <c r="O825" i="5"/>
  <c r="O432" i="5"/>
  <c r="O500" i="5"/>
  <c r="O597" i="5"/>
  <c r="O740" i="5"/>
  <c r="O504" i="5"/>
  <c r="O745" i="5"/>
  <c r="O753" i="5"/>
  <c r="O466" i="5"/>
  <c r="O474" i="5"/>
  <c r="O614" i="5"/>
  <c r="O783" i="5"/>
  <c r="O1496" i="5"/>
  <c r="O677" i="5"/>
  <c r="O1551" i="5"/>
  <c r="O1648" i="5"/>
  <c r="O1724" i="5"/>
  <c r="O1800" i="5"/>
  <c r="O1876" i="5"/>
  <c r="O1952" i="5"/>
  <c r="O424" i="5"/>
  <c r="O436" i="5"/>
  <c r="O525" i="5"/>
  <c r="O580" i="5"/>
  <c r="O863" i="5"/>
  <c r="O470" i="5"/>
  <c r="O669" i="5"/>
  <c r="O711" i="5"/>
  <c r="O1513" i="5"/>
  <c r="O1614" i="5"/>
  <c r="O1690" i="5"/>
  <c r="O1766" i="5"/>
  <c r="O1842" i="5"/>
  <c r="O892" i="5"/>
  <c r="O386" i="5"/>
  <c r="O732" i="5"/>
  <c r="O812" i="5"/>
  <c r="O816" i="5"/>
  <c r="O1589" i="5"/>
  <c r="O690" i="5"/>
  <c r="O1534" i="5"/>
  <c r="O1572" i="5"/>
  <c r="O398" i="5"/>
  <c r="O584" i="5"/>
  <c r="O441" i="5"/>
  <c r="O479" i="5"/>
  <c r="O517" i="5"/>
  <c r="O694" i="5"/>
  <c r="O736" i="5"/>
  <c r="O749" i="5"/>
  <c r="O508" i="5"/>
  <c r="O635" i="5"/>
  <c r="V65" i="3"/>
  <c r="G65" i="3" s="1"/>
  <c r="V61" i="3"/>
  <c r="G61" i="3" s="1"/>
  <c r="V68" i="3"/>
  <c r="G68" i="3" s="1"/>
  <c r="V56" i="3"/>
  <c r="G56" i="3" s="1"/>
  <c r="V44" i="3"/>
  <c r="G44" i="3" s="1"/>
  <c r="V53" i="3"/>
  <c r="G53" i="3" s="1"/>
  <c r="T58" i="3"/>
  <c r="N58" i="3"/>
  <c r="V48" i="3"/>
  <c r="G48" i="3" s="1"/>
  <c r="V50" i="3"/>
  <c r="G50" i="3" s="1"/>
  <c r="T54" i="3"/>
  <c r="N54" i="3"/>
  <c r="N50" i="3"/>
  <c r="T50" i="3"/>
  <c r="T70" i="3"/>
  <c r="N70" i="3"/>
  <c r="T59" i="3"/>
  <c r="N59" i="3"/>
  <c r="T66" i="3"/>
  <c r="N66" i="3"/>
  <c r="T68" i="3"/>
  <c r="N68" i="3"/>
  <c r="V52" i="3"/>
  <c r="G52" i="3" s="1"/>
  <c r="T60" i="3"/>
  <c r="N60" i="3"/>
  <c r="T46" i="3"/>
  <c r="N46" i="3"/>
  <c r="T62" i="3"/>
  <c r="N62" i="3"/>
  <c r="T64" i="3"/>
  <c r="N64" i="3"/>
  <c r="O564" i="5"/>
  <c r="U564" i="5" s="1"/>
  <c r="O433" i="5"/>
  <c r="U433" i="5" s="1"/>
  <c r="O180" i="5"/>
  <c r="O708" i="5"/>
  <c r="U708" i="5" s="1"/>
  <c r="O1357" i="5"/>
  <c r="U1357" i="5" s="1"/>
  <c r="O6206" i="5"/>
  <c r="U6206" i="5" s="1"/>
  <c r="O619" i="5"/>
  <c r="O623" i="5"/>
  <c r="O6265" i="5"/>
  <c r="U6265" i="5" s="1"/>
  <c r="O488" i="5"/>
  <c r="O3827" i="5"/>
  <c r="U3827" i="5" s="1"/>
  <c r="O438" i="5"/>
  <c r="U438" i="5" s="1"/>
  <c r="O1321" i="5"/>
  <c r="O1348" i="5"/>
  <c r="U1348" i="5" s="1"/>
  <c r="O3540" i="5"/>
  <c r="U3540" i="5" s="1"/>
  <c r="O3548" i="5"/>
  <c r="U3548" i="5" s="1"/>
  <c r="O3700" i="5"/>
  <c r="U3700" i="5" s="1"/>
  <c r="O699" i="5"/>
  <c r="U699" i="5" s="1"/>
  <c r="O1397" i="5"/>
  <c r="U1397" i="5" s="1"/>
  <c r="O3523" i="5"/>
  <c r="U3523" i="5" s="1"/>
  <c r="O3616" i="5"/>
  <c r="U3616" i="5" s="1"/>
  <c r="O3818" i="5"/>
  <c r="U3818" i="5" s="1"/>
  <c r="O1313" i="5"/>
  <c r="O666" i="5"/>
  <c r="U666" i="5" s="1"/>
  <c r="O425" i="5"/>
  <c r="U425" i="5" s="1"/>
  <c r="O628" i="5"/>
  <c r="Q2519" i="5"/>
  <c r="S2519" i="5" s="1"/>
  <c r="T2519" i="5" s="1"/>
  <c r="Q2675" i="5"/>
  <c r="S2675" i="5" s="1"/>
  <c r="T2675" i="5" s="1"/>
  <c r="O446" i="5"/>
  <c r="U446" i="5" s="1"/>
  <c r="O585" i="5"/>
  <c r="U585" i="5" s="1"/>
  <c r="O1355" i="5"/>
  <c r="U1355" i="5" s="1"/>
  <c r="O1363" i="5"/>
  <c r="U1363" i="5" s="1"/>
  <c r="O1391" i="5"/>
  <c r="O1399" i="5"/>
  <c r="Q2515" i="5"/>
  <c r="S2515" i="5" s="1"/>
  <c r="T2515" i="5" s="1"/>
  <c r="Q2557" i="5"/>
  <c r="S2557" i="5" s="1"/>
  <c r="T2557" i="5" s="1"/>
  <c r="Q2671" i="5"/>
  <c r="S2671" i="5" s="1"/>
  <c r="T2671" i="5" s="1"/>
  <c r="Q2718" i="5"/>
  <c r="S2718" i="5" s="1"/>
  <c r="T2718" i="5" s="1"/>
  <c r="O514" i="5"/>
  <c r="U514" i="5" s="1"/>
  <c r="O526" i="5"/>
  <c r="U526" i="5" s="1"/>
  <c r="O615" i="5"/>
  <c r="O678" i="5"/>
  <c r="Q2709" i="5"/>
  <c r="S2709" i="5" s="1"/>
  <c r="T2709" i="5" s="1"/>
  <c r="O1306" i="5"/>
  <c r="U1306" i="5" s="1"/>
  <c r="O1315" i="5"/>
  <c r="U1315" i="5" s="1"/>
  <c r="Q2426" i="5"/>
  <c r="S2426" i="5" s="1"/>
  <c r="T2426" i="5" s="1"/>
  <c r="Q2523" i="5"/>
  <c r="S2523" i="5" s="1"/>
  <c r="T2523" i="5" s="1"/>
  <c r="O6016" i="5"/>
  <c r="U6016" i="5" s="1"/>
  <c r="O6316" i="5"/>
  <c r="O3464" i="5"/>
  <c r="U3464" i="5" s="1"/>
  <c r="O3641" i="5"/>
  <c r="U3641" i="5" s="1"/>
  <c r="O3755" i="5"/>
  <c r="U3755" i="5" s="1"/>
  <c r="O3768" i="5"/>
  <c r="O3789" i="5"/>
  <c r="O3806" i="5"/>
  <c r="U3806" i="5" s="1"/>
  <c r="O6126" i="5"/>
  <c r="U6126" i="5" s="1"/>
  <c r="O391" i="5"/>
  <c r="U391" i="5" s="1"/>
  <c r="O404" i="5"/>
  <c r="U404" i="5" s="1"/>
  <c r="O467" i="5"/>
  <c r="O471" i="5"/>
  <c r="Q1287" i="5"/>
  <c r="S1287" i="5" s="1"/>
  <c r="T1287" i="5" s="1"/>
  <c r="Q1374" i="5"/>
  <c r="R1374" i="5" s="1"/>
  <c r="O1374" i="5"/>
  <c r="Q501" i="5"/>
  <c r="S501" i="5" s="1"/>
  <c r="T501" i="5" s="1"/>
  <c r="O501" i="5"/>
  <c r="Q543" i="5"/>
  <c r="S543" i="5" s="1"/>
  <c r="T543" i="5" s="1"/>
  <c r="O543" i="5"/>
  <c r="Q653" i="5"/>
  <c r="S653" i="5" s="1"/>
  <c r="T653" i="5" s="1"/>
  <c r="O653" i="5"/>
  <c r="Q851" i="5"/>
  <c r="S851" i="5" s="1"/>
  <c r="T851" i="5" s="1"/>
  <c r="Q940" i="5"/>
  <c r="S940" i="5" s="1"/>
  <c r="T940" i="5" s="1"/>
  <c r="Q1209" i="5"/>
  <c r="R1209" i="5" s="1"/>
  <c r="Q1323" i="5"/>
  <c r="S1323" i="5" s="1"/>
  <c r="T1323" i="5" s="1"/>
  <c r="O1323" i="5"/>
  <c r="Q1359" i="5"/>
  <c r="S1359" i="5" s="1"/>
  <c r="T1359" i="5" s="1"/>
  <c r="Q1380" i="5"/>
  <c r="S1380" i="5" s="1"/>
  <c r="T1380" i="5" s="1"/>
  <c r="O1380" i="5"/>
  <c r="Q594" i="5"/>
  <c r="S594" i="5" s="1"/>
  <c r="T594" i="5" s="1"/>
  <c r="O594" i="5"/>
  <c r="Q598" i="5"/>
  <c r="S598" i="5" s="1"/>
  <c r="T598" i="5" s="1"/>
  <c r="Q636" i="5"/>
  <c r="R636" i="5" s="1"/>
  <c r="Q729" i="5"/>
  <c r="S729" i="5" s="1"/>
  <c r="T729" i="5" s="1"/>
  <c r="O729" i="5"/>
  <c r="Q792" i="5"/>
  <c r="S792" i="5" s="1"/>
  <c r="T792" i="5" s="1"/>
  <c r="Q1317" i="5"/>
  <c r="S1317" i="5" s="1"/>
  <c r="T1317" i="5" s="1"/>
  <c r="Q1338" i="5"/>
  <c r="S1338" i="5" s="1"/>
  <c r="T1338" i="5" s="1"/>
  <c r="O1338" i="5"/>
  <c r="O222" i="5"/>
  <c r="O463" i="5"/>
  <c r="Q556" i="5"/>
  <c r="S556" i="5" s="1"/>
  <c r="T556" i="5" s="1"/>
  <c r="O556" i="5"/>
  <c r="Q632" i="5"/>
  <c r="S632" i="5" s="1"/>
  <c r="T632" i="5" s="1"/>
  <c r="O632" i="5"/>
  <c r="Q712" i="5"/>
  <c r="S712" i="5" s="1"/>
  <c r="T712" i="5" s="1"/>
  <c r="Q784" i="5"/>
  <c r="R784" i="5" s="1"/>
  <c r="Q2726" i="5"/>
  <c r="S2726" i="5" s="1"/>
  <c r="T2726" i="5" s="1"/>
  <c r="Q2987" i="5"/>
  <c r="R2987" i="5" s="1"/>
  <c r="Q3088" i="5"/>
  <c r="S3088" i="5" s="1"/>
  <c r="T3088" i="5" s="1"/>
  <c r="Q3143" i="5"/>
  <c r="S3143" i="5" s="1"/>
  <c r="T3143" i="5" s="1"/>
  <c r="Q3362" i="5"/>
  <c r="S3362" i="5" s="1"/>
  <c r="T3362" i="5" s="1"/>
  <c r="Q3719" i="5"/>
  <c r="S3719" i="5" s="1"/>
  <c r="T3719" i="5" s="1"/>
  <c r="Q3831" i="5"/>
  <c r="S3831" i="5" s="1"/>
  <c r="T3831" i="5" s="1"/>
  <c r="O3831" i="5"/>
  <c r="Q2295" i="5"/>
  <c r="S2295" i="5" s="1"/>
  <c r="T2295" i="5" s="1"/>
  <c r="Q2498" i="5"/>
  <c r="S2498" i="5" s="1"/>
  <c r="T2498" i="5" s="1"/>
  <c r="Q2570" i="5"/>
  <c r="S2570" i="5" s="1"/>
  <c r="T2570" i="5" s="1"/>
  <c r="Q2599" i="5"/>
  <c r="R2599" i="5" s="1"/>
  <c r="Q2982" i="5"/>
  <c r="S2982" i="5" s="1"/>
  <c r="T2982" i="5" s="1"/>
  <c r="Q3084" i="5"/>
  <c r="S3084" i="5" s="1"/>
  <c r="T3084" i="5" s="1"/>
  <c r="Q3139" i="5"/>
  <c r="S3139" i="5" s="1"/>
  <c r="T3139" i="5" s="1"/>
  <c r="Q3282" i="5"/>
  <c r="R3282" i="5" s="1"/>
  <c r="Q3593" i="5"/>
  <c r="S3593" i="5" s="1"/>
  <c r="T3593" i="5" s="1"/>
  <c r="Q3660" i="5"/>
  <c r="R3660" i="5" s="1"/>
  <c r="Q3751" i="5"/>
  <c r="S3751" i="5" s="1"/>
  <c r="T3751" i="5" s="1"/>
  <c r="O3751" i="5"/>
  <c r="Q3785" i="5"/>
  <c r="R3785" i="5" s="1"/>
  <c r="O3785" i="5"/>
  <c r="Q2595" i="5"/>
  <c r="S2595" i="5" s="1"/>
  <c r="T2595" i="5" s="1"/>
  <c r="Q2789" i="5"/>
  <c r="R2789" i="5" s="1"/>
  <c r="Q2995" i="5"/>
  <c r="R2995" i="5" s="1"/>
  <c r="Q3134" i="5"/>
  <c r="R3134" i="5" s="1"/>
  <c r="Q3278" i="5"/>
  <c r="R3278" i="5" s="1"/>
  <c r="Q3590" i="5"/>
  <c r="S3590" i="5" s="1"/>
  <c r="T3590" i="5" s="1"/>
  <c r="O3590" i="5"/>
  <c r="Q3658" i="5"/>
  <c r="S3658" i="5" s="1"/>
  <c r="T3658" i="5" s="1"/>
  <c r="O3658" i="5"/>
  <c r="Q3734" i="5"/>
  <c r="S3734" i="5" s="1"/>
  <c r="T3734" i="5" s="1"/>
  <c r="O3734" i="5"/>
  <c r="Q3899" i="5"/>
  <c r="S3899" i="5" s="1"/>
  <c r="T3899" i="5" s="1"/>
  <c r="O737" i="5"/>
  <c r="U737" i="5" s="1"/>
  <c r="O1304" i="5"/>
  <c r="O1340" i="5"/>
  <c r="U1340" i="5" s="1"/>
  <c r="O1346" i="5"/>
  <c r="U1346" i="5" s="1"/>
  <c r="O1382" i="5"/>
  <c r="O1389" i="5"/>
  <c r="U1389" i="5" s="1"/>
  <c r="Q2287" i="5"/>
  <c r="S2287" i="5" s="1"/>
  <c r="T2287" i="5" s="1"/>
  <c r="Q2561" i="5"/>
  <c r="S2561" i="5" s="1"/>
  <c r="T2561" i="5" s="1"/>
  <c r="Q2591" i="5"/>
  <c r="R2591" i="5" s="1"/>
  <c r="Q2633" i="5"/>
  <c r="R2633" i="5" s="1"/>
  <c r="Q2991" i="5"/>
  <c r="S2991" i="5" s="1"/>
  <c r="T2991" i="5" s="1"/>
  <c r="Q3092" i="5"/>
  <c r="S3092" i="5" s="1"/>
  <c r="T3092" i="5" s="1"/>
  <c r="Q3147" i="5"/>
  <c r="R3147" i="5" s="1"/>
  <c r="Q3274" i="5"/>
  <c r="S3274" i="5" s="1"/>
  <c r="T3274" i="5" s="1"/>
  <c r="Q3365" i="5"/>
  <c r="S3365" i="5" s="1"/>
  <c r="T3365" i="5" s="1"/>
  <c r="Q3489" i="5"/>
  <c r="S3489" i="5" s="1"/>
  <c r="T3489" i="5" s="1"/>
  <c r="O3489" i="5"/>
  <c r="Q4772" i="5"/>
  <c r="S4772" i="5" s="1"/>
  <c r="T4772" i="5" s="1"/>
  <c r="Q4793" i="5"/>
  <c r="S4793" i="5" s="1"/>
  <c r="T4793" i="5" s="1"/>
  <c r="Q4831" i="5"/>
  <c r="S4831" i="5" s="1"/>
  <c r="T4831" i="5" s="1"/>
  <c r="Q4869" i="5"/>
  <c r="S4869" i="5" s="1"/>
  <c r="T4869" i="5" s="1"/>
  <c r="Q5041" i="5"/>
  <c r="S5041" i="5" s="1"/>
  <c r="T5041" i="5" s="1"/>
  <c r="Q5151" i="5"/>
  <c r="S5151" i="5" s="1"/>
  <c r="T5151" i="5" s="1"/>
  <c r="O3506" i="5"/>
  <c r="U3506" i="5" s="1"/>
  <c r="O3582" i="5"/>
  <c r="O3624" i="5"/>
  <c r="U3624" i="5" s="1"/>
  <c r="O3730" i="5"/>
  <c r="O3742" i="5"/>
  <c r="U3742" i="5" s="1"/>
  <c r="O3776" i="5"/>
  <c r="Q4990" i="5"/>
  <c r="S4990" i="5" s="1"/>
  <c r="T4990" i="5" s="1"/>
  <c r="Q5007" i="5"/>
  <c r="S5007" i="5" s="1"/>
  <c r="T5007" i="5" s="1"/>
  <c r="O3481" i="5"/>
  <c r="U3481" i="5" s="1"/>
  <c r="O3810" i="5"/>
  <c r="U3810" i="5" s="1"/>
  <c r="Q4881" i="5"/>
  <c r="R4881" i="5" s="1"/>
  <c r="Q4911" i="5"/>
  <c r="S4911" i="5" s="1"/>
  <c r="T4911" i="5" s="1"/>
  <c r="Q5045" i="5"/>
  <c r="S5045" i="5" s="1"/>
  <c r="T5045" i="5" s="1"/>
  <c r="Q5117" i="5"/>
  <c r="S5117" i="5" s="1"/>
  <c r="T5117" i="5" s="1"/>
  <c r="O6134" i="5"/>
  <c r="U6134" i="5" s="1"/>
  <c r="O6168" i="5"/>
  <c r="O5944" i="5"/>
  <c r="O5982" i="5"/>
  <c r="U5982" i="5" s="1"/>
  <c r="O6075" i="5"/>
  <c r="O6096" i="5"/>
  <c r="O5936" i="5"/>
  <c r="O6088" i="5"/>
  <c r="O6263" i="5"/>
  <c r="O6314" i="5"/>
  <c r="U6314" i="5" s="1"/>
  <c r="Q47" i="5"/>
  <c r="S47" i="5" s="1"/>
  <c r="T47" i="5" s="1"/>
  <c r="Q174" i="5"/>
  <c r="S174" i="5" s="1"/>
  <c r="T174" i="5" s="1"/>
  <c r="Q241" i="5"/>
  <c r="S241" i="5" s="1"/>
  <c r="T241" i="5" s="1"/>
  <c r="Q258" i="5"/>
  <c r="S258" i="5" s="1"/>
  <c r="T258" i="5" s="1"/>
  <c r="Q429" i="5"/>
  <c r="S429" i="5" s="1"/>
  <c r="T429" i="5" s="1"/>
  <c r="O429" i="5"/>
  <c r="Q539" i="5"/>
  <c r="S539" i="5" s="1"/>
  <c r="T539" i="5" s="1"/>
  <c r="O539" i="5"/>
  <c r="Q750" i="5"/>
  <c r="S750" i="5" s="1"/>
  <c r="T750" i="5" s="1"/>
  <c r="Q805" i="5"/>
  <c r="R805" i="5" s="1"/>
  <c r="Q894" i="5"/>
  <c r="S894" i="5" s="1"/>
  <c r="T894" i="5" s="1"/>
  <c r="O3855" i="5"/>
  <c r="Q55" i="5"/>
  <c r="S55" i="5" s="1"/>
  <c r="T55" i="5" s="1"/>
  <c r="Q127" i="5"/>
  <c r="S127" i="5" s="1"/>
  <c r="T127" i="5" s="1"/>
  <c r="Q195" i="5"/>
  <c r="S195" i="5" s="1"/>
  <c r="T195" i="5" s="1"/>
  <c r="Q212" i="5"/>
  <c r="S212" i="5" s="1"/>
  <c r="T212" i="5" s="1"/>
  <c r="Q237" i="5"/>
  <c r="S237" i="5" s="1"/>
  <c r="T237" i="5" s="1"/>
  <c r="Q254" i="5"/>
  <c r="R254" i="5" s="1"/>
  <c r="Q450" i="5"/>
  <c r="S450" i="5" s="1"/>
  <c r="T450" i="5" s="1"/>
  <c r="O450" i="5"/>
  <c r="Q484" i="5"/>
  <c r="S484" i="5" s="1"/>
  <c r="T484" i="5" s="1"/>
  <c r="O484" i="5"/>
  <c r="Q552" i="5"/>
  <c r="S552" i="5" s="1"/>
  <c r="T552" i="5" s="1"/>
  <c r="O552" i="5"/>
  <c r="Q602" i="5"/>
  <c r="R602" i="5" s="1"/>
  <c r="O602" i="5"/>
  <c r="Q661" i="5"/>
  <c r="S661" i="5" s="1"/>
  <c r="T661" i="5" s="1"/>
  <c r="O661" i="5"/>
  <c r="Q771" i="5"/>
  <c r="S771" i="5" s="1"/>
  <c r="T771" i="5" s="1"/>
  <c r="Q826" i="5"/>
  <c r="R826" i="5" s="1"/>
  <c r="Q860" i="5"/>
  <c r="S860" i="5" s="1"/>
  <c r="T860" i="5" s="1"/>
  <c r="Q994" i="5"/>
  <c r="S994" i="5" s="1"/>
  <c r="T994" i="5" s="1"/>
  <c r="Q1057" i="5"/>
  <c r="S1057" i="5" s="1"/>
  <c r="T1057" i="5" s="1"/>
  <c r="Q233" i="5"/>
  <c r="R233" i="5" s="1"/>
  <c r="Q250" i="5"/>
  <c r="S250" i="5" s="1"/>
  <c r="T250" i="5" s="1"/>
  <c r="Q400" i="5"/>
  <c r="S400" i="5" s="1"/>
  <c r="T400" i="5" s="1"/>
  <c r="O400" i="5"/>
  <c r="Q480" i="5"/>
  <c r="R480" i="5" s="1"/>
  <c r="O480" i="5"/>
  <c r="Q509" i="5"/>
  <c r="S509" i="5" s="1"/>
  <c r="T509" i="5" s="1"/>
  <c r="O509" i="5"/>
  <c r="Q674" i="5"/>
  <c r="S674" i="5" s="1"/>
  <c r="T674" i="5" s="1"/>
  <c r="O674" i="5"/>
  <c r="Q695" i="5"/>
  <c r="S695" i="5" s="1"/>
  <c r="T695" i="5" s="1"/>
  <c r="O695" i="5"/>
  <c r="Q746" i="5"/>
  <c r="S746" i="5" s="1"/>
  <c r="T746" i="5" s="1"/>
  <c r="O746" i="5"/>
  <c r="Q818" i="5"/>
  <c r="R818" i="5" s="1"/>
  <c r="Q906" i="5"/>
  <c r="S906" i="5" s="1"/>
  <c r="T906" i="5" s="1"/>
  <c r="Q932" i="5"/>
  <c r="R932" i="5" s="1"/>
  <c r="Q161" i="5"/>
  <c r="R161" i="5" s="1"/>
  <c r="Q245" i="5"/>
  <c r="S245" i="5" s="1"/>
  <c r="T245" i="5" s="1"/>
  <c r="Q271" i="5"/>
  <c r="R271" i="5" s="1"/>
  <c r="Q288" i="5"/>
  <c r="R288" i="5" s="1"/>
  <c r="Q359" i="5"/>
  <c r="S359" i="5" s="1"/>
  <c r="T359" i="5" s="1"/>
  <c r="Q385" i="5"/>
  <c r="S385" i="5" s="1"/>
  <c r="T385" i="5" s="1"/>
  <c r="Q522" i="5"/>
  <c r="S522" i="5" s="1"/>
  <c r="T522" i="5" s="1"/>
  <c r="O522" i="5"/>
  <c r="Q581" i="5"/>
  <c r="S581" i="5" s="1"/>
  <c r="T581" i="5" s="1"/>
  <c r="O581" i="5"/>
  <c r="Q640" i="5"/>
  <c r="S640" i="5" s="1"/>
  <c r="T640" i="5" s="1"/>
  <c r="O640" i="5"/>
  <c r="Q716" i="5"/>
  <c r="S716" i="5" s="1"/>
  <c r="T716" i="5" s="1"/>
  <c r="O716" i="5"/>
  <c r="Q813" i="5"/>
  <c r="R813" i="5" s="1"/>
  <c r="Q864" i="5"/>
  <c r="S864" i="5" s="1"/>
  <c r="T864" i="5" s="1"/>
  <c r="Q1011" i="5"/>
  <c r="S1011" i="5" s="1"/>
  <c r="T1011" i="5" s="1"/>
  <c r="Q1040" i="5"/>
  <c r="S1040" i="5" s="1"/>
  <c r="T1040" i="5" s="1"/>
  <c r="O412" i="5"/>
  <c r="U412" i="5" s="1"/>
  <c r="O442" i="5"/>
  <c r="U442" i="5" s="1"/>
  <c r="Q4202" i="5"/>
  <c r="S4202" i="5" s="1"/>
  <c r="T4202" i="5" s="1"/>
  <c r="Q4341" i="5"/>
  <c r="S4341" i="5" s="1"/>
  <c r="T4341" i="5" s="1"/>
  <c r="Q4501" i="5"/>
  <c r="S4501" i="5" s="1"/>
  <c r="T4501" i="5" s="1"/>
  <c r="Q4615" i="5"/>
  <c r="S4615" i="5" s="1"/>
  <c r="T4615" i="5" s="1"/>
  <c r="Q4624" i="5"/>
  <c r="S4624" i="5" s="1"/>
  <c r="T4624" i="5" s="1"/>
  <c r="Q4725" i="5"/>
  <c r="R4725" i="5" s="1"/>
  <c r="Q4755" i="5"/>
  <c r="S4755" i="5" s="1"/>
  <c r="T4755" i="5" s="1"/>
  <c r="O3704" i="5"/>
  <c r="U3704" i="5" s="1"/>
  <c r="Q4096" i="5"/>
  <c r="S4096" i="5" s="1"/>
  <c r="T4096" i="5" s="1"/>
  <c r="Q4164" i="5"/>
  <c r="S4164" i="5" s="1"/>
  <c r="T4164" i="5" s="1"/>
  <c r="Q4244" i="5"/>
  <c r="S4244" i="5" s="1"/>
  <c r="T4244" i="5" s="1"/>
  <c r="Q4396" i="5"/>
  <c r="S4396" i="5" s="1"/>
  <c r="T4396" i="5" s="1"/>
  <c r="Q4577" i="5"/>
  <c r="R4577" i="5" s="1"/>
  <c r="Q4721" i="5"/>
  <c r="R4721" i="5" s="1"/>
  <c r="O476" i="5"/>
  <c r="O505" i="5"/>
  <c r="U505" i="5" s="1"/>
  <c r="O518" i="5"/>
  <c r="U518" i="5" s="1"/>
  <c r="O547" i="5"/>
  <c r="U547" i="5" s="1"/>
  <c r="O577" i="5"/>
  <c r="U577" i="5" s="1"/>
  <c r="O598" i="5"/>
  <c r="O636" i="5"/>
  <c r="O657" i="5"/>
  <c r="U657" i="5" s="1"/>
  <c r="O670" i="5"/>
  <c r="U670" i="5" s="1"/>
  <c r="O691" i="5"/>
  <c r="U691" i="5" s="1"/>
  <c r="O712" i="5"/>
  <c r="O742" i="5"/>
  <c r="U742" i="5" s="1"/>
  <c r="O1308" i="5"/>
  <c r="O1317" i="5"/>
  <c r="O1325" i="5"/>
  <c r="O1342" i="5"/>
  <c r="U1342" i="5" s="1"/>
  <c r="O1351" i="5"/>
  <c r="U1351" i="5" s="1"/>
  <c r="O1359" i="5"/>
  <c r="O1376" i="5"/>
  <c r="U1376" i="5" s="1"/>
  <c r="O1384" i="5"/>
  <c r="U1384" i="5" s="1"/>
  <c r="O1393" i="5"/>
  <c r="U1393" i="5" s="1"/>
  <c r="O1401" i="5"/>
  <c r="U1401" i="5" s="1"/>
  <c r="O3557" i="5"/>
  <c r="U3557" i="5" s="1"/>
  <c r="O3666" i="5"/>
  <c r="U3666" i="5" s="1"/>
  <c r="O3709" i="5"/>
  <c r="U3709" i="5" s="1"/>
  <c r="O3713" i="5"/>
  <c r="U3713" i="5" s="1"/>
  <c r="O3747" i="5"/>
  <c r="U3747" i="5" s="1"/>
  <c r="O3780" i="5"/>
  <c r="O3823" i="5"/>
  <c r="U3823" i="5" s="1"/>
  <c r="Q3969" i="5"/>
  <c r="S3969" i="5" s="1"/>
  <c r="T3969" i="5" s="1"/>
  <c r="Q4113" i="5"/>
  <c r="S4113" i="5" s="1"/>
  <c r="T4113" i="5" s="1"/>
  <c r="Q4134" i="5"/>
  <c r="S4134" i="5" s="1"/>
  <c r="T4134" i="5" s="1"/>
  <c r="Q4193" i="5"/>
  <c r="R4193" i="5" s="1"/>
  <c r="Q4231" i="5"/>
  <c r="S4231" i="5" s="1"/>
  <c r="T4231" i="5" s="1"/>
  <c r="Q4489" i="5"/>
  <c r="S4489" i="5" s="1"/>
  <c r="T4489" i="5" s="1"/>
  <c r="Q4514" i="5"/>
  <c r="S4514" i="5" s="1"/>
  <c r="T4514" i="5" s="1"/>
  <c r="Q4548" i="5"/>
  <c r="S4548" i="5" s="1"/>
  <c r="T4548" i="5" s="1"/>
  <c r="Q4645" i="5"/>
  <c r="S4645" i="5" s="1"/>
  <c r="T4645" i="5" s="1"/>
  <c r="Q4666" i="5"/>
  <c r="S4666" i="5" s="1"/>
  <c r="T4666" i="5" s="1"/>
  <c r="Q4734" i="5"/>
  <c r="S4734" i="5" s="1"/>
  <c r="T4734" i="5" s="1"/>
  <c r="O408" i="5"/>
  <c r="U408" i="5" s="1"/>
  <c r="O560" i="5"/>
  <c r="U560" i="5" s="1"/>
  <c r="O590" i="5"/>
  <c r="U590" i="5" s="1"/>
  <c r="O704" i="5"/>
  <c r="U704" i="5" s="1"/>
  <c r="O733" i="5"/>
  <c r="U733" i="5" s="1"/>
  <c r="O1302" i="5"/>
  <c r="U1302" i="5" s="1"/>
  <c r="O1310" i="5"/>
  <c r="U1310" i="5" s="1"/>
  <c r="O1319" i="5"/>
  <c r="U1319" i="5" s="1"/>
  <c r="O1336" i="5"/>
  <c r="U1336" i="5" s="1"/>
  <c r="O1344" i="5"/>
  <c r="U1344" i="5" s="1"/>
  <c r="O1353" i="5"/>
  <c r="U1353" i="5" s="1"/>
  <c r="O1361" i="5"/>
  <c r="U1361" i="5" s="1"/>
  <c r="O1378" i="5"/>
  <c r="O1386" i="5"/>
  <c r="O1395" i="5"/>
  <c r="O3472" i="5"/>
  <c r="U3472" i="5" s="1"/>
  <c r="O3514" i="5"/>
  <c r="U3514" i="5" s="1"/>
  <c r="O3565" i="5"/>
  <c r="U3565" i="5" s="1"/>
  <c r="O3599" i="5"/>
  <c r="O3633" i="5"/>
  <c r="U3633" i="5" s="1"/>
  <c r="O3675" i="5"/>
  <c r="U3675" i="5" s="1"/>
  <c r="O3679" i="5"/>
  <c r="U3679" i="5" s="1"/>
  <c r="O3692" i="5"/>
  <c r="O3696" i="5"/>
  <c r="U3696" i="5" s="1"/>
  <c r="O3717" i="5"/>
  <c r="U3717" i="5" s="1"/>
  <c r="O3738" i="5"/>
  <c r="U3738" i="5" s="1"/>
  <c r="O3772" i="5"/>
  <c r="O3793" i="5"/>
  <c r="O3814" i="5"/>
  <c r="U3814" i="5" s="1"/>
  <c r="Q4020" i="5"/>
  <c r="S4020" i="5" s="1"/>
  <c r="T4020" i="5" s="1"/>
  <c r="Q4079" i="5"/>
  <c r="S4079" i="5" s="1"/>
  <c r="T4079" i="5" s="1"/>
  <c r="Q4316" i="5"/>
  <c r="S4316" i="5" s="1"/>
  <c r="T4316" i="5" s="1"/>
  <c r="Q4463" i="5"/>
  <c r="S4463" i="5" s="1"/>
  <c r="T4463" i="5" s="1"/>
  <c r="Q4565" i="5"/>
  <c r="S4565" i="5" s="1"/>
  <c r="T4565" i="5" s="1"/>
  <c r="Q4590" i="5"/>
  <c r="R4590" i="5" s="1"/>
  <c r="Q4700" i="5"/>
  <c r="S4700" i="5" s="1"/>
  <c r="T4700" i="5" s="1"/>
  <c r="O5974" i="5"/>
  <c r="U5974" i="5" s="1"/>
  <c r="O5991" i="5"/>
  <c r="U5991" i="5" s="1"/>
  <c r="O6025" i="5"/>
  <c r="U6025" i="5" s="1"/>
  <c r="O6071" i="5"/>
  <c r="O6223" i="5"/>
  <c r="U6223" i="5" s="1"/>
  <c r="O6054" i="5"/>
  <c r="O6063" i="5"/>
  <c r="O6215" i="5"/>
  <c r="U6215" i="5" s="1"/>
  <c r="O5953" i="5"/>
  <c r="O6105" i="5"/>
  <c r="O6113" i="5"/>
  <c r="O6143" i="5"/>
  <c r="U6143" i="5" s="1"/>
  <c r="O6177" i="5"/>
  <c r="O6185" i="5"/>
  <c r="H88" i="1"/>
  <c r="H89" i="1" s="1"/>
  <c r="H90" i="1" s="1"/>
  <c r="H91" i="1" s="1"/>
  <c r="H92" i="1" s="1"/>
  <c r="H93" i="1" s="1"/>
  <c r="H94" i="1" s="1"/>
  <c r="H95" i="1" s="1"/>
  <c r="H96" i="1" s="1"/>
  <c r="H97" i="1" s="1"/>
  <c r="H98" i="1" s="1"/>
  <c r="H99" i="1" s="1"/>
  <c r="H75" i="1"/>
  <c r="H76" i="1" s="1"/>
  <c r="H77" i="1" s="1"/>
  <c r="H78" i="1" s="1"/>
  <c r="H79" i="1" s="1"/>
  <c r="H80" i="1" s="1"/>
  <c r="H81" i="1" s="1"/>
  <c r="H82" i="1" s="1"/>
  <c r="H83" i="1" s="1"/>
  <c r="H84" i="1" s="1"/>
  <c r="H85" i="1" s="1"/>
  <c r="H86" i="1" s="1"/>
  <c r="A75" i="1"/>
  <c r="A76" i="1" s="1"/>
  <c r="A77" i="1" s="1"/>
  <c r="A78" i="1" s="1"/>
  <c r="A79" i="1" s="1"/>
  <c r="A80" i="1" s="1"/>
  <c r="A81" i="1" s="1"/>
  <c r="A82" i="1" s="1"/>
  <c r="A83" i="1" s="1"/>
  <c r="A84" i="1" s="1"/>
  <c r="A85" i="1" s="1"/>
  <c r="A86" i="1" s="1"/>
  <c r="A88" i="1"/>
  <c r="A89" i="1" s="1"/>
  <c r="A90" i="1" s="1"/>
  <c r="A91" i="1" s="1"/>
  <c r="A92" i="1" s="1"/>
  <c r="A93" i="1" s="1"/>
  <c r="A94" i="1" s="1"/>
  <c r="A95" i="1" s="1"/>
  <c r="A96" i="1" s="1"/>
  <c r="A97" i="1" s="1"/>
  <c r="A98" i="1" s="1"/>
  <c r="A99" i="1" s="1"/>
  <c r="S45" i="5"/>
  <c r="T45" i="5" s="1"/>
  <c r="R45" i="5"/>
  <c r="O49" i="5"/>
  <c r="S53" i="5"/>
  <c r="T53" i="5" s="1"/>
  <c r="R53" i="5"/>
  <c r="O66" i="5"/>
  <c r="U66" i="5" s="1"/>
  <c r="O83" i="5"/>
  <c r="U83" i="5" s="1"/>
  <c r="O96" i="5"/>
  <c r="U96" i="5" s="1"/>
  <c r="O125" i="5"/>
  <c r="U125" i="5" s="1"/>
  <c r="O134" i="5"/>
  <c r="U134" i="5" s="1"/>
  <c r="R138" i="5"/>
  <c r="S138" i="5"/>
  <c r="T138" i="5" s="1"/>
  <c r="O142" i="5"/>
  <c r="O146" i="5"/>
  <c r="R159" i="5"/>
  <c r="S159" i="5"/>
  <c r="T159" i="5" s="1"/>
  <c r="O167" i="5"/>
  <c r="U167" i="5" s="1"/>
  <c r="S184" i="5"/>
  <c r="T184" i="5" s="1"/>
  <c r="R184" i="5"/>
  <c r="O197" i="5"/>
  <c r="O201" i="5"/>
  <c r="S205" i="5"/>
  <c r="T205" i="5" s="1"/>
  <c r="R205" i="5"/>
  <c r="O205" i="5"/>
  <c r="R214" i="5"/>
  <c r="S214" i="5"/>
  <c r="T214" i="5" s="1"/>
  <c r="R218" i="5"/>
  <c r="S218" i="5"/>
  <c r="T218" i="5" s="1"/>
  <c r="O235" i="5"/>
  <c r="U235" i="5" s="1"/>
  <c r="O256" i="5"/>
  <c r="U256" i="5" s="1"/>
  <c r="O294" i="5"/>
  <c r="U294" i="5" s="1"/>
  <c r="O298" i="5"/>
  <c r="U298" i="5" s="1"/>
  <c r="S311" i="5"/>
  <c r="T311" i="5" s="1"/>
  <c r="R311" i="5"/>
  <c r="S315" i="5"/>
  <c r="T315" i="5" s="1"/>
  <c r="R315" i="5"/>
  <c r="O315" i="5"/>
  <c r="S319" i="5"/>
  <c r="T319" i="5" s="1"/>
  <c r="R319" i="5"/>
  <c r="O319" i="5"/>
  <c r="S324" i="5"/>
  <c r="T324" i="5" s="1"/>
  <c r="R324" i="5"/>
  <c r="O324" i="5"/>
  <c r="O328" i="5"/>
  <c r="O332" i="5"/>
  <c r="S336" i="5"/>
  <c r="T336" i="5" s="1"/>
  <c r="R336" i="5"/>
  <c r="O336" i="5"/>
  <c r="R349" i="5"/>
  <c r="S349" i="5"/>
  <c r="T349" i="5" s="1"/>
  <c r="O349" i="5"/>
  <c r="O353" i="5"/>
  <c r="O357" i="5"/>
  <c r="R362" i="5"/>
  <c r="S362" i="5"/>
  <c r="T362" i="5" s="1"/>
  <c r="O362" i="5"/>
  <c r="R366" i="5"/>
  <c r="S366" i="5"/>
  <c r="T366" i="5" s="1"/>
  <c r="O366" i="5"/>
  <c r="R370" i="5"/>
  <c r="S370" i="5"/>
  <c r="T370" i="5" s="1"/>
  <c r="O370" i="5"/>
  <c r="R374" i="5"/>
  <c r="S374" i="5"/>
  <c r="T374" i="5" s="1"/>
  <c r="S389" i="5"/>
  <c r="T389" i="5" s="1"/>
  <c r="R389" i="5"/>
  <c r="Q390" i="5"/>
  <c r="S390" i="5" s="1"/>
  <c r="T390" i="5" s="1"/>
  <c r="S397" i="5"/>
  <c r="T397" i="5" s="1"/>
  <c r="R397" i="5"/>
  <c r="S406" i="5"/>
  <c r="T406" i="5" s="1"/>
  <c r="R406" i="5"/>
  <c r="R427" i="5"/>
  <c r="S427" i="5"/>
  <c r="T427" i="5" s="1"/>
  <c r="Q428" i="5"/>
  <c r="R435" i="5"/>
  <c r="S435" i="5"/>
  <c r="T435" i="5" s="1"/>
  <c r="R444" i="5"/>
  <c r="S444" i="5"/>
  <c r="T444" i="5" s="1"/>
  <c r="Q445" i="5"/>
  <c r="Q483" i="5"/>
  <c r="R503" i="5"/>
  <c r="S503" i="5"/>
  <c r="T503" i="5" s="1"/>
  <c r="R511" i="5"/>
  <c r="S511" i="5"/>
  <c r="T511" i="5" s="1"/>
  <c r="Q512" i="5"/>
  <c r="S512" i="5" s="1"/>
  <c r="T512" i="5" s="1"/>
  <c r="R520" i="5"/>
  <c r="S520" i="5"/>
  <c r="T520" i="5" s="1"/>
  <c r="S541" i="5"/>
  <c r="T541" i="5" s="1"/>
  <c r="R541" i="5"/>
  <c r="S549" i="5"/>
  <c r="T549" i="5" s="1"/>
  <c r="R549" i="5"/>
  <c r="Q550" i="5"/>
  <c r="S558" i="5"/>
  <c r="T558" i="5" s="1"/>
  <c r="R558" i="5"/>
  <c r="Q559" i="5"/>
  <c r="Q618" i="5"/>
  <c r="S618" i="5" s="1"/>
  <c r="T618" i="5" s="1"/>
  <c r="Q626" i="5"/>
  <c r="S626" i="5" s="1"/>
  <c r="T626" i="5" s="1"/>
  <c r="P385" i="5"/>
  <c r="AO414" i="5"/>
  <c r="O385" i="5"/>
  <c r="P392" i="5"/>
  <c r="O393" i="5"/>
  <c r="P401" i="5"/>
  <c r="O402" i="5"/>
  <c r="P409" i="5"/>
  <c r="O410" i="5"/>
  <c r="P423" i="5"/>
  <c r="AO452" i="5"/>
  <c r="O423" i="5"/>
  <c r="P430" i="5"/>
  <c r="O431" i="5"/>
  <c r="P439" i="5"/>
  <c r="O440" i="5"/>
  <c r="P447" i="5"/>
  <c r="O448" i="5"/>
  <c r="P461" i="5"/>
  <c r="AO490" i="5"/>
  <c r="S467" i="5"/>
  <c r="T467" i="5" s="1"/>
  <c r="R467" i="5"/>
  <c r="P468" i="5"/>
  <c r="O469" i="5"/>
  <c r="U469" i="5" s="1"/>
  <c r="S476" i="5"/>
  <c r="T476" i="5" s="1"/>
  <c r="R476" i="5"/>
  <c r="P477" i="5"/>
  <c r="O478" i="5"/>
  <c r="U478" i="5" s="1"/>
  <c r="P485" i="5"/>
  <c r="O486" i="5"/>
  <c r="U486" i="5" s="1"/>
  <c r="P499" i="5"/>
  <c r="AO528" i="5"/>
  <c r="O499" i="5"/>
  <c r="P506" i="5"/>
  <c r="O507" i="5"/>
  <c r="P515" i="5"/>
  <c r="O516" i="5"/>
  <c r="P523" i="5"/>
  <c r="O524" i="5"/>
  <c r="P537" i="5"/>
  <c r="AO566" i="5"/>
  <c r="O537" i="5"/>
  <c r="P544" i="5"/>
  <c r="O545" i="5"/>
  <c r="P553" i="5"/>
  <c r="O554" i="5"/>
  <c r="P561" i="5"/>
  <c r="O562" i="5"/>
  <c r="P575" i="5"/>
  <c r="AO604" i="5"/>
  <c r="O575" i="5"/>
  <c r="U575" i="5" s="1"/>
  <c r="P582" i="5"/>
  <c r="O583" i="5"/>
  <c r="U583" i="5" s="1"/>
  <c r="P591" i="5"/>
  <c r="O592" i="5"/>
  <c r="U592" i="5" s="1"/>
  <c r="P599" i="5"/>
  <c r="O600" i="5"/>
  <c r="U600" i="5" s="1"/>
  <c r="P613" i="5"/>
  <c r="AO642" i="5"/>
  <c r="O613" i="5"/>
  <c r="U613" i="5" s="1"/>
  <c r="S619" i="5"/>
  <c r="T619" i="5" s="1"/>
  <c r="R619" i="5"/>
  <c r="P620" i="5"/>
  <c r="O621" i="5"/>
  <c r="U621" i="5" s="1"/>
  <c r="S628" i="5"/>
  <c r="T628" i="5" s="1"/>
  <c r="R628" i="5"/>
  <c r="P629" i="5"/>
  <c r="O630" i="5"/>
  <c r="U630" i="5" s="1"/>
  <c r="P637" i="5"/>
  <c r="O638" i="5"/>
  <c r="U638" i="5" s="1"/>
  <c r="P651" i="5"/>
  <c r="AO680" i="5"/>
  <c r="O651" i="5"/>
  <c r="P658" i="5"/>
  <c r="O659" i="5"/>
  <c r="U659" i="5" s="1"/>
  <c r="P667" i="5"/>
  <c r="O668" i="5"/>
  <c r="U668" i="5" s="1"/>
  <c r="P675" i="5"/>
  <c r="O676" i="5"/>
  <c r="U676" i="5" s="1"/>
  <c r="P689" i="5"/>
  <c r="AO718" i="5"/>
  <c r="O689" i="5"/>
  <c r="P696" i="5"/>
  <c r="O697" i="5"/>
  <c r="P705" i="5"/>
  <c r="O706" i="5"/>
  <c r="P713" i="5"/>
  <c r="O714" i="5"/>
  <c r="P727" i="5"/>
  <c r="AO756" i="5"/>
  <c r="O727" i="5"/>
  <c r="U727" i="5" s="1"/>
  <c r="P734" i="5"/>
  <c r="O735" i="5"/>
  <c r="U735" i="5" s="1"/>
  <c r="P743" i="5"/>
  <c r="O744" i="5"/>
  <c r="U744" i="5" s="1"/>
  <c r="P755" i="5"/>
  <c r="P776" i="5"/>
  <c r="Q778" i="5"/>
  <c r="S778" i="5" s="1"/>
  <c r="T778" i="5" s="1"/>
  <c r="P793" i="5"/>
  <c r="P814" i="5"/>
  <c r="Q816" i="5"/>
  <c r="S816" i="5" s="1"/>
  <c r="T816" i="5" s="1"/>
  <c r="P831" i="5"/>
  <c r="P852" i="5"/>
  <c r="Q854" i="5"/>
  <c r="S854" i="5" s="1"/>
  <c r="T854" i="5" s="1"/>
  <c r="P869" i="5"/>
  <c r="P890" i="5"/>
  <c r="Q892" i="5"/>
  <c r="P907" i="5"/>
  <c r="P955" i="5"/>
  <c r="AO984" i="5"/>
  <c r="P959" i="5"/>
  <c r="P963" i="5"/>
  <c r="P967" i="5"/>
  <c r="Q993" i="5"/>
  <c r="P996" i="5"/>
  <c r="Q997" i="5"/>
  <c r="P1000" i="5"/>
  <c r="Q1001" i="5"/>
  <c r="P1004" i="5"/>
  <c r="Q1005" i="5"/>
  <c r="P1009" i="5"/>
  <c r="Q1010" i="5"/>
  <c r="P1013" i="5"/>
  <c r="Q1014" i="5"/>
  <c r="P1017" i="5"/>
  <c r="Q1018" i="5"/>
  <c r="O2411" i="5"/>
  <c r="O45" i="5"/>
  <c r="S49" i="5"/>
  <c r="T49" i="5" s="1"/>
  <c r="R49" i="5"/>
  <c r="O70" i="5"/>
  <c r="U70" i="5" s="1"/>
  <c r="O91" i="5"/>
  <c r="U91" i="5" s="1"/>
  <c r="O108" i="5"/>
  <c r="U108" i="5" s="1"/>
  <c r="O121" i="5"/>
  <c r="U121" i="5" s="1"/>
  <c r="O129" i="5"/>
  <c r="U129" i="5" s="1"/>
  <c r="O138" i="5"/>
  <c r="O163" i="5"/>
  <c r="S172" i="5"/>
  <c r="T172" i="5" s="1"/>
  <c r="R172" i="5"/>
  <c r="S176" i="5"/>
  <c r="T176" i="5" s="1"/>
  <c r="R176" i="5"/>
  <c r="S180" i="5"/>
  <c r="T180" i="5" s="1"/>
  <c r="R180" i="5"/>
  <c r="O210" i="5"/>
  <c r="U210" i="5" s="1"/>
  <c r="O214" i="5"/>
  <c r="O218" i="5"/>
  <c r="R222" i="5"/>
  <c r="S222" i="5"/>
  <c r="T222" i="5" s="1"/>
  <c r="O243" i="5"/>
  <c r="U243" i="5" s="1"/>
  <c r="O248" i="5"/>
  <c r="U248" i="5" s="1"/>
  <c r="O252" i="5"/>
  <c r="U252" i="5" s="1"/>
  <c r="O260" i="5"/>
  <c r="U260" i="5" s="1"/>
  <c r="O273" i="5"/>
  <c r="U273" i="5" s="1"/>
  <c r="O277" i="5"/>
  <c r="U277" i="5" s="1"/>
  <c r="O281" i="5"/>
  <c r="U281" i="5" s="1"/>
  <c r="O290" i="5"/>
  <c r="U290" i="5" s="1"/>
  <c r="O47" i="5"/>
  <c r="S51" i="5"/>
  <c r="T51" i="5" s="1"/>
  <c r="R51" i="5"/>
  <c r="O51" i="5"/>
  <c r="O55" i="5"/>
  <c r="R140" i="5"/>
  <c r="S140" i="5"/>
  <c r="T140" i="5" s="1"/>
  <c r="O140" i="5"/>
  <c r="R144" i="5"/>
  <c r="S144" i="5"/>
  <c r="T144" i="5" s="1"/>
  <c r="O144" i="5"/>
  <c r="R157" i="5"/>
  <c r="S157" i="5"/>
  <c r="T157" i="5" s="1"/>
  <c r="O157" i="5"/>
  <c r="O161" i="5"/>
  <c r="R165" i="5"/>
  <c r="S165" i="5"/>
  <c r="T165" i="5" s="1"/>
  <c r="O165" i="5"/>
  <c r="O174" i="5"/>
  <c r="S178" i="5"/>
  <c r="T178" i="5" s="1"/>
  <c r="R178" i="5"/>
  <c r="O178" i="5"/>
  <c r="S182" i="5"/>
  <c r="T182" i="5" s="1"/>
  <c r="R182" i="5"/>
  <c r="O182" i="5"/>
  <c r="O195" i="5"/>
  <c r="S199" i="5"/>
  <c r="T199" i="5" s="1"/>
  <c r="R199" i="5"/>
  <c r="O199" i="5"/>
  <c r="S203" i="5"/>
  <c r="T203" i="5" s="1"/>
  <c r="R203" i="5"/>
  <c r="O203" i="5"/>
  <c r="R207" i="5"/>
  <c r="S207" i="5"/>
  <c r="T207" i="5" s="1"/>
  <c r="O207" i="5"/>
  <c r="O233" i="5"/>
  <c r="O237" i="5"/>
  <c r="O241" i="5"/>
  <c r="O245" i="5"/>
  <c r="O250" i="5"/>
  <c r="O254" i="5"/>
  <c r="O258" i="5"/>
  <c r="O271" i="5"/>
  <c r="R275" i="5"/>
  <c r="S275" i="5"/>
  <c r="T275" i="5" s="1"/>
  <c r="O275" i="5"/>
  <c r="R279" i="5"/>
  <c r="S279" i="5"/>
  <c r="T279" i="5" s="1"/>
  <c r="O279" i="5"/>
  <c r="R283" i="5"/>
  <c r="S283" i="5"/>
  <c r="T283" i="5" s="1"/>
  <c r="O283" i="5"/>
  <c r="O288" i="5"/>
  <c r="R292" i="5"/>
  <c r="S292" i="5"/>
  <c r="T292" i="5" s="1"/>
  <c r="O292" i="5"/>
  <c r="R296" i="5"/>
  <c r="S296" i="5"/>
  <c r="T296" i="5" s="1"/>
  <c r="O296" i="5"/>
  <c r="Q386" i="5"/>
  <c r="S386" i="5" s="1"/>
  <c r="T386" i="5" s="1"/>
  <c r="O387" i="5"/>
  <c r="U387" i="5" s="1"/>
  <c r="S393" i="5"/>
  <c r="T393" i="5" s="1"/>
  <c r="R393" i="5"/>
  <c r="Q394" i="5"/>
  <c r="S394" i="5" s="1"/>
  <c r="T394" i="5" s="1"/>
  <c r="O395" i="5"/>
  <c r="U395" i="5" s="1"/>
  <c r="S402" i="5"/>
  <c r="T402" i="5" s="1"/>
  <c r="R402" i="5"/>
  <c r="Q403" i="5"/>
  <c r="S403" i="5" s="1"/>
  <c r="T403" i="5" s="1"/>
  <c r="S410" i="5"/>
  <c r="T410" i="5" s="1"/>
  <c r="R410" i="5"/>
  <c r="Q411" i="5"/>
  <c r="S411" i="5" s="1"/>
  <c r="T411" i="5" s="1"/>
  <c r="R423" i="5"/>
  <c r="S423" i="5"/>
  <c r="T423" i="5" s="1"/>
  <c r="Q424" i="5"/>
  <c r="R431" i="5"/>
  <c r="S431" i="5"/>
  <c r="T431" i="5" s="1"/>
  <c r="Q432" i="5"/>
  <c r="R440" i="5"/>
  <c r="S440" i="5"/>
  <c r="T440" i="5" s="1"/>
  <c r="Q441" i="5"/>
  <c r="R448" i="5"/>
  <c r="S448" i="5"/>
  <c r="T448" i="5" s="1"/>
  <c r="Q449" i="5"/>
  <c r="Q462" i="5"/>
  <c r="Q470" i="5"/>
  <c r="Q479" i="5"/>
  <c r="Q487" i="5"/>
  <c r="S487" i="5" s="1"/>
  <c r="T487" i="5" s="1"/>
  <c r="R499" i="5"/>
  <c r="S499" i="5"/>
  <c r="T499" i="5" s="1"/>
  <c r="Q500" i="5"/>
  <c r="S500" i="5" s="1"/>
  <c r="T500" i="5" s="1"/>
  <c r="R507" i="5"/>
  <c r="S507" i="5"/>
  <c r="T507" i="5" s="1"/>
  <c r="Q508" i="5"/>
  <c r="S508" i="5" s="1"/>
  <c r="T508" i="5" s="1"/>
  <c r="R516" i="5"/>
  <c r="S516" i="5"/>
  <c r="T516" i="5" s="1"/>
  <c r="Q517" i="5"/>
  <c r="S517" i="5" s="1"/>
  <c r="T517" i="5" s="1"/>
  <c r="R524" i="5"/>
  <c r="S524" i="5"/>
  <c r="T524" i="5" s="1"/>
  <c r="Q525" i="5"/>
  <c r="S525" i="5" s="1"/>
  <c r="T525" i="5" s="1"/>
  <c r="S537" i="5"/>
  <c r="T537" i="5" s="1"/>
  <c r="R537" i="5"/>
  <c r="Q538" i="5"/>
  <c r="S545" i="5"/>
  <c r="T545" i="5" s="1"/>
  <c r="R545" i="5"/>
  <c r="Q546" i="5"/>
  <c r="S554" i="5"/>
  <c r="T554" i="5" s="1"/>
  <c r="R554" i="5"/>
  <c r="Q555" i="5"/>
  <c r="S562" i="5"/>
  <c r="T562" i="5" s="1"/>
  <c r="R562" i="5"/>
  <c r="Q563" i="5"/>
  <c r="S563" i="5" s="1"/>
  <c r="T563" i="5" s="1"/>
  <c r="Q576" i="5"/>
  <c r="Q584" i="5"/>
  <c r="Q593" i="5"/>
  <c r="Q601" i="5"/>
  <c r="Q614" i="5"/>
  <c r="S614" i="5" s="1"/>
  <c r="T614" i="5" s="1"/>
  <c r="Q622" i="5"/>
  <c r="S622" i="5" s="1"/>
  <c r="T622" i="5" s="1"/>
  <c r="Q631" i="5"/>
  <c r="S631" i="5" s="1"/>
  <c r="T631" i="5" s="1"/>
  <c r="Q639" i="5"/>
  <c r="S639" i="5" s="1"/>
  <c r="T639" i="5" s="1"/>
  <c r="R651" i="5"/>
  <c r="S651" i="5"/>
  <c r="T651" i="5" s="1"/>
  <c r="Q652" i="5"/>
  <c r="S652" i="5" s="1"/>
  <c r="T652" i="5" s="1"/>
  <c r="Q660" i="5"/>
  <c r="S660" i="5" s="1"/>
  <c r="T660" i="5" s="1"/>
  <c r="Q669" i="5"/>
  <c r="S669" i="5" s="1"/>
  <c r="T669" i="5" s="1"/>
  <c r="Q677" i="5"/>
  <c r="S677" i="5" s="1"/>
  <c r="T677" i="5" s="1"/>
  <c r="S689" i="5"/>
  <c r="T689" i="5" s="1"/>
  <c r="R689" i="5"/>
  <c r="Q690" i="5"/>
  <c r="S690" i="5" s="1"/>
  <c r="T690" i="5" s="1"/>
  <c r="S697" i="5"/>
  <c r="T697" i="5" s="1"/>
  <c r="R697" i="5"/>
  <c r="Q698" i="5"/>
  <c r="S698" i="5" s="1"/>
  <c r="T698" i="5" s="1"/>
  <c r="S706" i="5"/>
  <c r="T706" i="5" s="1"/>
  <c r="R706" i="5"/>
  <c r="Q707" i="5"/>
  <c r="S707" i="5" s="1"/>
  <c r="T707" i="5" s="1"/>
  <c r="S714" i="5"/>
  <c r="T714" i="5" s="1"/>
  <c r="R714" i="5"/>
  <c r="Q715" i="5"/>
  <c r="S715" i="5" s="1"/>
  <c r="T715" i="5" s="1"/>
  <c r="Q728" i="5"/>
  <c r="Q736" i="5"/>
  <c r="Q745" i="5"/>
  <c r="Q752" i="5"/>
  <c r="S752" i="5" s="1"/>
  <c r="T752" i="5" s="1"/>
  <c r="Q766" i="5"/>
  <c r="S766" i="5" s="1"/>
  <c r="T766" i="5" s="1"/>
  <c r="Q773" i="5"/>
  <c r="S773" i="5" s="1"/>
  <c r="T773" i="5" s="1"/>
  <c r="P781" i="5"/>
  <c r="Q783" i="5"/>
  <c r="Q790" i="5"/>
  <c r="S790" i="5" s="1"/>
  <c r="T790" i="5" s="1"/>
  <c r="Q804" i="5"/>
  <c r="S804" i="5" s="1"/>
  <c r="T804" i="5" s="1"/>
  <c r="Q811" i="5"/>
  <c r="S811" i="5" s="1"/>
  <c r="T811" i="5" s="1"/>
  <c r="P819" i="5"/>
  <c r="Q821" i="5"/>
  <c r="S821" i="5" s="1"/>
  <c r="T821" i="5" s="1"/>
  <c r="Q828" i="5"/>
  <c r="S828" i="5" s="1"/>
  <c r="T828" i="5" s="1"/>
  <c r="Q842" i="5"/>
  <c r="S842" i="5" s="1"/>
  <c r="T842" i="5" s="1"/>
  <c r="Q849" i="5"/>
  <c r="P857" i="5"/>
  <c r="Q859" i="5"/>
  <c r="S859" i="5" s="1"/>
  <c r="T859" i="5" s="1"/>
  <c r="Q866" i="5"/>
  <c r="Q880" i="5"/>
  <c r="Q887" i="5"/>
  <c r="P895" i="5"/>
  <c r="Q897" i="5"/>
  <c r="Q904" i="5"/>
  <c r="Q918" i="5"/>
  <c r="P925" i="5"/>
  <c r="Q926" i="5"/>
  <c r="P929" i="5"/>
  <c r="Q930" i="5"/>
  <c r="P934" i="5"/>
  <c r="Q935" i="5"/>
  <c r="P938" i="5"/>
  <c r="Q939" i="5"/>
  <c r="P942" i="5"/>
  <c r="Q943" i="5"/>
  <c r="O993" i="5"/>
  <c r="O2948" i="5"/>
  <c r="O53" i="5"/>
  <c r="O58" i="5"/>
  <c r="U58" i="5" s="1"/>
  <c r="O62" i="5"/>
  <c r="U62" i="5" s="1"/>
  <c r="O87" i="5"/>
  <c r="U87" i="5" s="1"/>
  <c r="O100" i="5"/>
  <c r="U100" i="5" s="1"/>
  <c r="R142" i="5"/>
  <c r="S142" i="5"/>
  <c r="T142" i="5" s="1"/>
  <c r="O159" i="5"/>
  <c r="R163" i="5"/>
  <c r="S163" i="5"/>
  <c r="T163" i="5" s="1"/>
  <c r="O172" i="5"/>
  <c r="O176" i="5"/>
  <c r="O184" i="5"/>
  <c r="S197" i="5"/>
  <c r="T197" i="5" s="1"/>
  <c r="R197" i="5"/>
  <c r="S201" i="5"/>
  <c r="T201" i="5" s="1"/>
  <c r="R201" i="5"/>
  <c r="L34" i="3"/>
  <c r="AO34" i="5" s="1"/>
  <c r="R63" i="5"/>
  <c r="S63" i="5"/>
  <c r="T63" i="5" s="1"/>
  <c r="O63" i="5"/>
  <c r="R67" i="5"/>
  <c r="S67" i="5"/>
  <c r="T67" i="5" s="1"/>
  <c r="O67" i="5"/>
  <c r="R71" i="5"/>
  <c r="S71" i="5"/>
  <c r="T71" i="5" s="1"/>
  <c r="O71" i="5"/>
  <c r="L72" i="3"/>
  <c r="AO72" i="5" s="1"/>
  <c r="R84" i="5"/>
  <c r="S84" i="5"/>
  <c r="T84" i="5" s="1"/>
  <c r="O84" i="5"/>
  <c r="R88" i="5"/>
  <c r="S88" i="5"/>
  <c r="T88" i="5" s="1"/>
  <c r="O88" i="5"/>
  <c r="S97" i="5"/>
  <c r="T97" i="5" s="1"/>
  <c r="R97" i="5"/>
  <c r="O97" i="5"/>
  <c r="S101" i="5"/>
  <c r="T101" i="5" s="1"/>
  <c r="R101" i="5"/>
  <c r="O101" i="5"/>
  <c r="S105" i="5"/>
  <c r="T105" i="5" s="1"/>
  <c r="R105" i="5"/>
  <c r="O105" i="5"/>
  <c r="S109" i="5"/>
  <c r="T109" i="5" s="1"/>
  <c r="R109" i="5"/>
  <c r="O109" i="5"/>
  <c r="AO110" i="5"/>
  <c r="S122" i="5"/>
  <c r="T122" i="5" s="1"/>
  <c r="R122" i="5"/>
  <c r="O122" i="5"/>
  <c r="S126" i="5"/>
  <c r="T126" i="5" s="1"/>
  <c r="R126" i="5"/>
  <c r="O126" i="5"/>
  <c r="S130" i="5"/>
  <c r="T130" i="5" s="1"/>
  <c r="R130" i="5"/>
  <c r="O130" i="5"/>
  <c r="AO148" i="5"/>
  <c r="AO186" i="5"/>
  <c r="S215" i="5"/>
  <c r="T215" i="5" s="1"/>
  <c r="R215" i="5"/>
  <c r="O215" i="5"/>
  <c r="S219" i="5"/>
  <c r="T219" i="5" s="1"/>
  <c r="R219" i="5"/>
  <c r="O219" i="5"/>
  <c r="S223" i="5"/>
  <c r="T223" i="5" s="1"/>
  <c r="R223" i="5"/>
  <c r="O223" i="5"/>
  <c r="AO224" i="5"/>
  <c r="R236" i="5"/>
  <c r="S236" i="5"/>
  <c r="T236" i="5" s="1"/>
  <c r="O236" i="5"/>
  <c r="R240" i="5"/>
  <c r="S240" i="5"/>
  <c r="T240" i="5" s="1"/>
  <c r="O240" i="5"/>
  <c r="R244" i="5"/>
  <c r="S244" i="5"/>
  <c r="T244" i="5" s="1"/>
  <c r="O244" i="5"/>
  <c r="R249" i="5"/>
  <c r="S249" i="5"/>
  <c r="T249" i="5" s="1"/>
  <c r="O249" i="5"/>
  <c r="R253" i="5"/>
  <c r="S253" i="5"/>
  <c r="T253" i="5" s="1"/>
  <c r="O253" i="5"/>
  <c r="R257" i="5"/>
  <c r="S257" i="5"/>
  <c r="T257" i="5" s="1"/>
  <c r="O257" i="5"/>
  <c r="R261" i="5"/>
  <c r="S261" i="5"/>
  <c r="T261" i="5" s="1"/>
  <c r="O261" i="5"/>
  <c r="AO262" i="5"/>
  <c r="AO300" i="5"/>
  <c r="AO338" i="5"/>
  <c r="S350" i="5"/>
  <c r="T350" i="5" s="1"/>
  <c r="R350" i="5"/>
  <c r="O350" i="5"/>
  <c r="S354" i="5"/>
  <c r="T354" i="5" s="1"/>
  <c r="R354" i="5"/>
  <c r="O354" i="5"/>
  <c r="S358" i="5"/>
  <c r="T358" i="5" s="1"/>
  <c r="R358" i="5"/>
  <c r="O358" i="5"/>
  <c r="S363" i="5"/>
  <c r="T363" i="5" s="1"/>
  <c r="R363" i="5"/>
  <c r="O363" i="5"/>
  <c r="S367" i="5"/>
  <c r="T367" i="5" s="1"/>
  <c r="R367" i="5"/>
  <c r="O367" i="5"/>
  <c r="S371" i="5"/>
  <c r="T371" i="5" s="1"/>
  <c r="R371" i="5"/>
  <c r="O371" i="5"/>
  <c r="S375" i="5"/>
  <c r="T375" i="5" s="1"/>
  <c r="R375" i="5"/>
  <c r="O375" i="5"/>
  <c r="AO376" i="5"/>
  <c r="P388" i="5"/>
  <c r="O389" i="5"/>
  <c r="O390" i="5"/>
  <c r="P396" i="5"/>
  <c r="O397" i="5"/>
  <c r="P405" i="5"/>
  <c r="O406" i="5"/>
  <c r="P413" i="5"/>
  <c r="P426" i="5"/>
  <c r="O427" i="5"/>
  <c r="O428" i="5"/>
  <c r="P434" i="5"/>
  <c r="O435" i="5"/>
  <c r="P443" i="5"/>
  <c r="O444" i="5"/>
  <c r="O445" i="5"/>
  <c r="P451" i="5"/>
  <c r="S463" i="5"/>
  <c r="T463" i="5" s="1"/>
  <c r="R463" i="5"/>
  <c r="P464" i="5"/>
  <c r="O465" i="5"/>
  <c r="U465" i="5" s="1"/>
  <c r="S471" i="5"/>
  <c r="T471" i="5" s="1"/>
  <c r="R471" i="5"/>
  <c r="P472" i="5"/>
  <c r="O473" i="5"/>
  <c r="U473" i="5" s="1"/>
  <c r="P481" i="5"/>
  <c r="O482" i="5"/>
  <c r="U482" i="5" s="1"/>
  <c r="O483" i="5"/>
  <c r="S488" i="5"/>
  <c r="T488" i="5" s="1"/>
  <c r="R488" i="5"/>
  <c r="P489" i="5"/>
  <c r="P502" i="5"/>
  <c r="O503" i="5"/>
  <c r="P510" i="5"/>
  <c r="O511" i="5"/>
  <c r="O512" i="5"/>
  <c r="P519" i="5"/>
  <c r="O520" i="5"/>
  <c r="P527" i="5"/>
  <c r="P540" i="5"/>
  <c r="O541" i="5"/>
  <c r="P548" i="5"/>
  <c r="O549" i="5"/>
  <c r="O550" i="5"/>
  <c r="P557" i="5"/>
  <c r="O558" i="5"/>
  <c r="O559" i="5"/>
  <c r="P565" i="5"/>
  <c r="P578" i="5"/>
  <c r="O579" i="5"/>
  <c r="U579" i="5" s="1"/>
  <c r="P586" i="5"/>
  <c r="O587" i="5"/>
  <c r="U587" i="5" s="1"/>
  <c r="P595" i="5"/>
  <c r="O596" i="5"/>
  <c r="U596" i="5" s="1"/>
  <c r="P603" i="5"/>
  <c r="S615" i="5"/>
  <c r="T615" i="5" s="1"/>
  <c r="R615" i="5"/>
  <c r="P616" i="5"/>
  <c r="O617" i="5"/>
  <c r="U617" i="5" s="1"/>
  <c r="O618" i="5"/>
  <c r="S623" i="5"/>
  <c r="T623" i="5" s="1"/>
  <c r="R623" i="5"/>
  <c r="P624" i="5"/>
  <c r="O625" i="5"/>
  <c r="U625" i="5" s="1"/>
  <c r="O626" i="5"/>
  <c r="P633" i="5"/>
  <c r="O634" i="5"/>
  <c r="U634" i="5" s="1"/>
  <c r="P641" i="5"/>
  <c r="P654" i="5"/>
  <c r="O655" i="5"/>
  <c r="P662" i="5"/>
  <c r="O663" i="5"/>
  <c r="U663" i="5" s="1"/>
  <c r="P671" i="5"/>
  <c r="O672" i="5"/>
  <c r="U672" i="5" s="1"/>
  <c r="R678" i="5"/>
  <c r="S678" i="5"/>
  <c r="T678" i="5" s="1"/>
  <c r="P679" i="5"/>
  <c r="P692" i="5"/>
  <c r="O693" i="5"/>
  <c r="P700" i="5"/>
  <c r="O701" i="5"/>
  <c r="P709" i="5"/>
  <c r="O710" i="5"/>
  <c r="P717" i="5"/>
  <c r="P730" i="5"/>
  <c r="O731" i="5"/>
  <c r="U731" i="5" s="1"/>
  <c r="P738" i="5"/>
  <c r="O739" i="5"/>
  <c r="U739" i="5" s="1"/>
  <c r="P747" i="5"/>
  <c r="Q749" i="5"/>
  <c r="P765" i="5"/>
  <c r="AO794" i="5"/>
  <c r="P768" i="5"/>
  <c r="Q770" i="5"/>
  <c r="S770" i="5" s="1"/>
  <c r="T770" i="5" s="1"/>
  <c r="P785" i="5"/>
  <c r="Q787" i="5"/>
  <c r="P803" i="5"/>
  <c r="AO832" i="5"/>
  <c r="P806" i="5"/>
  <c r="Q808" i="5"/>
  <c r="S808" i="5" s="1"/>
  <c r="T808" i="5" s="1"/>
  <c r="P823" i="5"/>
  <c r="Q825" i="5"/>
  <c r="S825" i="5" s="1"/>
  <c r="T825" i="5" s="1"/>
  <c r="P841" i="5"/>
  <c r="AO870" i="5"/>
  <c r="P844" i="5"/>
  <c r="Q846" i="5"/>
  <c r="S846" i="5" s="1"/>
  <c r="T846" i="5" s="1"/>
  <c r="P861" i="5"/>
  <c r="Q863" i="5"/>
  <c r="S863" i="5" s="1"/>
  <c r="T863" i="5" s="1"/>
  <c r="P879" i="5"/>
  <c r="AO908" i="5"/>
  <c r="P882" i="5"/>
  <c r="Q884" i="5"/>
  <c r="P899" i="5"/>
  <c r="Q901" i="5"/>
  <c r="P917" i="5"/>
  <c r="AO946" i="5"/>
  <c r="P920" i="5"/>
  <c r="Q922" i="5"/>
  <c r="O926" i="5"/>
  <c r="O930" i="5"/>
  <c r="O935" i="5"/>
  <c r="O939" i="5"/>
  <c r="O943" i="5"/>
  <c r="P976" i="5"/>
  <c r="O2297" i="5"/>
  <c r="O104" i="5"/>
  <c r="U104" i="5" s="1"/>
  <c r="R146" i="5"/>
  <c r="S146" i="5"/>
  <c r="T146" i="5" s="1"/>
  <c r="O239" i="5"/>
  <c r="U239" i="5" s="1"/>
  <c r="O286" i="5"/>
  <c r="U286" i="5" s="1"/>
  <c r="O311" i="5"/>
  <c r="S328" i="5"/>
  <c r="T328" i="5" s="1"/>
  <c r="R328" i="5"/>
  <c r="S332" i="5"/>
  <c r="T332" i="5" s="1"/>
  <c r="R332" i="5"/>
  <c r="R353" i="5"/>
  <c r="S353" i="5"/>
  <c r="T353" i="5" s="1"/>
  <c r="R357" i="5"/>
  <c r="S357" i="5"/>
  <c r="T357" i="5" s="1"/>
  <c r="O374" i="5"/>
  <c r="Q398" i="5"/>
  <c r="S398" i="5" s="1"/>
  <c r="T398" i="5" s="1"/>
  <c r="Q407" i="5"/>
  <c r="S407" i="5" s="1"/>
  <c r="T407" i="5" s="1"/>
  <c r="Q436" i="5"/>
  <c r="Q466" i="5"/>
  <c r="Q474" i="5"/>
  <c r="Q504" i="5"/>
  <c r="S504" i="5" s="1"/>
  <c r="T504" i="5" s="1"/>
  <c r="Q521" i="5"/>
  <c r="S521" i="5" s="1"/>
  <c r="T521" i="5" s="1"/>
  <c r="Q542" i="5"/>
  <c r="Q580" i="5"/>
  <c r="Q588" i="5"/>
  <c r="Q597" i="5"/>
  <c r="Q635" i="5"/>
  <c r="S635" i="5" s="1"/>
  <c r="T635" i="5" s="1"/>
  <c r="R655" i="5"/>
  <c r="S655" i="5"/>
  <c r="T655" i="5" s="1"/>
  <c r="Q656" i="5"/>
  <c r="S656" i="5" s="1"/>
  <c r="T656" i="5" s="1"/>
  <c r="Q664" i="5"/>
  <c r="S664" i="5" s="1"/>
  <c r="T664" i="5" s="1"/>
  <c r="Q673" i="5"/>
  <c r="S673" i="5" s="1"/>
  <c r="T673" i="5" s="1"/>
  <c r="S693" i="5"/>
  <c r="T693" i="5" s="1"/>
  <c r="R693" i="5"/>
  <c r="Q694" i="5"/>
  <c r="S694" i="5" s="1"/>
  <c r="T694" i="5" s="1"/>
  <c r="S701" i="5"/>
  <c r="T701" i="5" s="1"/>
  <c r="R701" i="5"/>
  <c r="Q702" i="5"/>
  <c r="S702" i="5" s="1"/>
  <c r="T702" i="5" s="1"/>
  <c r="S710" i="5"/>
  <c r="T710" i="5" s="1"/>
  <c r="R710" i="5"/>
  <c r="Q711" i="5"/>
  <c r="S711" i="5" s="1"/>
  <c r="T711" i="5" s="1"/>
  <c r="Q732" i="5"/>
  <c r="Q740" i="5"/>
  <c r="P751" i="5"/>
  <c r="Q753" i="5"/>
  <c r="Q765" i="5"/>
  <c r="S765" i="5" s="1"/>
  <c r="T765" i="5" s="1"/>
  <c r="P772" i="5"/>
  <c r="Q774" i="5"/>
  <c r="S774" i="5" s="1"/>
  <c r="T774" i="5" s="1"/>
  <c r="Q782" i="5"/>
  <c r="S782" i="5" s="1"/>
  <c r="T782" i="5" s="1"/>
  <c r="P789" i="5"/>
  <c r="Q791" i="5"/>
  <c r="Q803" i="5"/>
  <c r="S803" i="5" s="1"/>
  <c r="T803" i="5" s="1"/>
  <c r="P810" i="5"/>
  <c r="Q812" i="5"/>
  <c r="S812" i="5" s="1"/>
  <c r="T812" i="5" s="1"/>
  <c r="Q820" i="5"/>
  <c r="S820" i="5" s="1"/>
  <c r="T820" i="5" s="1"/>
  <c r="P827" i="5"/>
  <c r="Q829" i="5"/>
  <c r="S829" i="5" s="1"/>
  <c r="T829" i="5" s="1"/>
  <c r="Q841" i="5"/>
  <c r="P848" i="5"/>
  <c r="Q850" i="5"/>
  <c r="S850" i="5" s="1"/>
  <c r="T850" i="5" s="1"/>
  <c r="Q858" i="5"/>
  <c r="P865" i="5"/>
  <c r="Q867" i="5"/>
  <c r="S867" i="5" s="1"/>
  <c r="T867" i="5" s="1"/>
  <c r="Q879" i="5"/>
  <c r="P886" i="5"/>
  <c r="Q888" i="5"/>
  <c r="Q896" i="5"/>
  <c r="P903" i="5"/>
  <c r="Q905" i="5"/>
  <c r="Q917" i="5"/>
  <c r="S917" i="5" s="1"/>
  <c r="T917" i="5" s="1"/>
  <c r="P972" i="5"/>
  <c r="P980" i="5"/>
  <c r="R1031" i="5"/>
  <c r="S1031" i="5"/>
  <c r="T1031" i="5" s="1"/>
  <c r="O1031" i="5"/>
  <c r="R1035" i="5"/>
  <c r="S1035" i="5"/>
  <c r="T1035" i="5" s="1"/>
  <c r="O1035" i="5"/>
  <c r="R1039" i="5"/>
  <c r="S1039" i="5"/>
  <c r="T1039" i="5" s="1"/>
  <c r="O1039" i="5"/>
  <c r="R1043" i="5"/>
  <c r="S1043" i="5"/>
  <c r="T1043" i="5" s="1"/>
  <c r="O1043" i="5"/>
  <c r="R1048" i="5"/>
  <c r="S1048" i="5"/>
  <c r="T1048" i="5" s="1"/>
  <c r="O1048" i="5"/>
  <c r="R1052" i="5"/>
  <c r="S1052" i="5"/>
  <c r="T1052" i="5" s="1"/>
  <c r="O1052" i="5"/>
  <c r="R1056" i="5"/>
  <c r="S1056" i="5"/>
  <c r="T1056" i="5" s="1"/>
  <c r="O1056" i="5"/>
  <c r="O1069" i="5"/>
  <c r="U1069" i="5" s="1"/>
  <c r="O1073" i="5"/>
  <c r="U1073" i="5" s="1"/>
  <c r="O1077" i="5"/>
  <c r="U1077" i="5" s="1"/>
  <c r="O1081" i="5"/>
  <c r="U1081" i="5" s="1"/>
  <c r="O1086" i="5"/>
  <c r="U1086" i="5" s="1"/>
  <c r="O1090" i="5"/>
  <c r="U1090" i="5" s="1"/>
  <c r="O1094" i="5"/>
  <c r="U1094" i="5" s="1"/>
  <c r="O1107" i="5"/>
  <c r="U1107" i="5" s="1"/>
  <c r="O1111" i="5"/>
  <c r="U1111" i="5" s="1"/>
  <c r="O1115" i="5"/>
  <c r="U1115" i="5" s="1"/>
  <c r="O1119" i="5"/>
  <c r="U1119" i="5" s="1"/>
  <c r="O1124" i="5"/>
  <c r="U1124" i="5" s="1"/>
  <c r="O1128" i="5"/>
  <c r="U1128" i="5" s="1"/>
  <c r="O1132" i="5"/>
  <c r="U1132" i="5" s="1"/>
  <c r="S1145" i="5"/>
  <c r="T1145" i="5" s="1"/>
  <c r="R1145" i="5"/>
  <c r="O1145" i="5"/>
  <c r="S1149" i="5"/>
  <c r="T1149" i="5" s="1"/>
  <c r="R1149" i="5"/>
  <c r="O1149" i="5"/>
  <c r="S1153" i="5"/>
  <c r="T1153" i="5" s="1"/>
  <c r="R1153" i="5"/>
  <c r="O1153" i="5"/>
  <c r="S1157" i="5"/>
  <c r="T1157" i="5" s="1"/>
  <c r="R1157" i="5"/>
  <c r="O1157" i="5"/>
  <c r="S1162" i="5"/>
  <c r="T1162" i="5" s="1"/>
  <c r="R1162" i="5"/>
  <c r="O1162" i="5"/>
  <c r="S1166" i="5"/>
  <c r="T1166" i="5" s="1"/>
  <c r="R1166" i="5"/>
  <c r="O1166" i="5"/>
  <c r="S1170" i="5"/>
  <c r="T1170" i="5" s="1"/>
  <c r="R1170" i="5"/>
  <c r="O1170" i="5"/>
  <c r="O1183" i="5"/>
  <c r="U1183" i="5" s="1"/>
  <c r="O1187" i="5"/>
  <c r="U1187" i="5" s="1"/>
  <c r="O1191" i="5"/>
  <c r="U1191" i="5" s="1"/>
  <c r="O1195" i="5"/>
  <c r="U1195" i="5" s="1"/>
  <c r="O1200" i="5"/>
  <c r="U1200" i="5" s="1"/>
  <c r="O1204" i="5"/>
  <c r="U1204" i="5" s="1"/>
  <c r="O1208" i="5"/>
  <c r="U1208" i="5" s="1"/>
  <c r="O1221" i="5"/>
  <c r="U1221" i="5" s="1"/>
  <c r="O1225" i="5"/>
  <c r="U1225" i="5" s="1"/>
  <c r="O1229" i="5"/>
  <c r="U1229" i="5" s="1"/>
  <c r="O1233" i="5"/>
  <c r="U1233" i="5" s="1"/>
  <c r="O1238" i="5"/>
  <c r="U1238" i="5" s="1"/>
  <c r="O1242" i="5"/>
  <c r="U1242" i="5" s="1"/>
  <c r="O1246" i="5"/>
  <c r="U1246" i="5" s="1"/>
  <c r="S1259" i="5"/>
  <c r="T1259" i="5" s="1"/>
  <c r="R1259" i="5"/>
  <c r="O1259" i="5"/>
  <c r="S1263" i="5"/>
  <c r="T1263" i="5" s="1"/>
  <c r="R1263" i="5"/>
  <c r="O1263" i="5"/>
  <c r="O1267" i="5"/>
  <c r="U1267" i="5" s="1"/>
  <c r="O1271" i="5"/>
  <c r="U1271" i="5" s="1"/>
  <c r="O1276" i="5"/>
  <c r="U1276" i="5" s="1"/>
  <c r="O1280" i="5"/>
  <c r="U1280" i="5" s="1"/>
  <c r="O1284" i="5"/>
  <c r="U1284" i="5" s="1"/>
  <c r="P1303" i="5"/>
  <c r="P1305" i="5"/>
  <c r="P1307" i="5"/>
  <c r="P1309" i="5"/>
  <c r="P1312" i="5"/>
  <c r="P1314" i="5"/>
  <c r="P1316" i="5"/>
  <c r="P1318" i="5"/>
  <c r="P1320" i="5"/>
  <c r="P1322" i="5"/>
  <c r="P1324" i="5"/>
  <c r="P1335" i="5"/>
  <c r="P1337" i="5"/>
  <c r="P1339" i="5"/>
  <c r="P1341" i="5"/>
  <c r="P1343" i="5"/>
  <c r="P1345" i="5"/>
  <c r="P1347" i="5"/>
  <c r="P1350" i="5"/>
  <c r="P1352" i="5"/>
  <c r="P1354" i="5"/>
  <c r="P1356" i="5"/>
  <c r="P1358" i="5"/>
  <c r="P1360" i="5"/>
  <c r="P1362" i="5"/>
  <c r="P1373" i="5"/>
  <c r="P1375" i="5"/>
  <c r="P1377" i="5"/>
  <c r="P1379" i="5"/>
  <c r="P1381" i="5"/>
  <c r="P1383" i="5"/>
  <c r="P1385" i="5"/>
  <c r="P1388" i="5"/>
  <c r="P1390" i="5"/>
  <c r="P1392" i="5"/>
  <c r="P1394" i="5"/>
  <c r="P1396" i="5"/>
  <c r="P1398" i="5"/>
  <c r="P1400" i="5"/>
  <c r="P1474" i="5"/>
  <c r="Q1475" i="5"/>
  <c r="S1475" i="5" s="1"/>
  <c r="T1475" i="5" s="1"/>
  <c r="P1491" i="5"/>
  <c r="Q1492" i="5"/>
  <c r="S1492" i="5" s="1"/>
  <c r="T1492" i="5" s="1"/>
  <c r="P1508" i="5"/>
  <c r="Q1509" i="5"/>
  <c r="S1509" i="5" s="1"/>
  <c r="T1509" i="5" s="1"/>
  <c r="P1529" i="5"/>
  <c r="Q1530" i="5"/>
  <c r="P1546" i="5"/>
  <c r="Q1547" i="5"/>
  <c r="P1567" i="5"/>
  <c r="Q1568" i="5"/>
  <c r="S1568" i="5" s="1"/>
  <c r="T1568" i="5" s="1"/>
  <c r="P1584" i="5"/>
  <c r="Q1585" i="5"/>
  <c r="S1585" i="5" s="1"/>
  <c r="T1585" i="5" s="1"/>
  <c r="P1605" i="5"/>
  <c r="Q1606" i="5"/>
  <c r="S1606" i="5" s="1"/>
  <c r="T1606" i="5" s="1"/>
  <c r="P1622" i="5"/>
  <c r="Q1623" i="5"/>
  <c r="S1623" i="5" s="1"/>
  <c r="T1623" i="5" s="1"/>
  <c r="P1643" i="5"/>
  <c r="Q1644" i="5"/>
  <c r="S1644" i="5" s="1"/>
  <c r="T1644" i="5" s="1"/>
  <c r="P1660" i="5"/>
  <c r="Q1661" i="5"/>
  <c r="S1661" i="5" s="1"/>
  <c r="T1661" i="5" s="1"/>
  <c r="P1681" i="5"/>
  <c r="Q1682" i="5"/>
  <c r="P1698" i="5"/>
  <c r="Q1699" i="5"/>
  <c r="P1719" i="5"/>
  <c r="Q1720" i="5"/>
  <c r="S1720" i="5" s="1"/>
  <c r="T1720" i="5" s="1"/>
  <c r="P1736" i="5"/>
  <c r="Q1737" i="5"/>
  <c r="S1737" i="5" s="1"/>
  <c r="T1737" i="5" s="1"/>
  <c r="P1757" i="5"/>
  <c r="Q1758" i="5"/>
  <c r="S1758" i="5" s="1"/>
  <c r="T1758" i="5" s="1"/>
  <c r="P1774" i="5"/>
  <c r="Q1775" i="5"/>
  <c r="S1775" i="5" s="1"/>
  <c r="T1775" i="5" s="1"/>
  <c r="P1795" i="5"/>
  <c r="Q1796" i="5"/>
  <c r="S1796" i="5" s="1"/>
  <c r="T1796" i="5" s="1"/>
  <c r="P1812" i="5"/>
  <c r="Q1813" i="5"/>
  <c r="P1833" i="5"/>
  <c r="Q1834" i="5"/>
  <c r="P1850" i="5"/>
  <c r="Q1851" i="5"/>
  <c r="P1871" i="5"/>
  <c r="Q1872" i="5"/>
  <c r="S1872" i="5" s="1"/>
  <c r="T1872" i="5" s="1"/>
  <c r="P1888" i="5"/>
  <c r="Q1889" i="5"/>
  <c r="S1889" i="5" s="1"/>
  <c r="T1889" i="5" s="1"/>
  <c r="P1909" i="5"/>
  <c r="Q1910" i="5"/>
  <c r="S1910" i="5" s="1"/>
  <c r="T1910" i="5" s="1"/>
  <c r="P1926" i="5"/>
  <c r="Q1927" i="5"/>
  <c r="S1927" i="5" s="1"/>
  <c r="T1927" i="5" s="1"/>
  <c r="P1947" i="5"/>
  <c r="Q1948" i="5"/>
  <c r="P1960" i="5"/>
  <c r="Q1981" i="5"/>
  <c r="S1981" i="5" s="1"/>
  <c r="T1981" i="5" s="1"/>
  <c r="P2001" i="5"/>
  <c r="Q2002" i="5"/>
  <c r="S2002" i="5" s="1"/>
  <c r="T2002" i="5" s="1"/>
  <c r="P2026" i="5"/>
  <c r="Q2027" i="5"/>
  <c r="S2027" i="5" s="1"/>
  <c r="T2027" i="5" s="1"/>
  <c r="Q2057" i="5"/>
  <c r="P2077" i="5"/>
  <c r="Q2078" i="5"/>
  <c r="P2102" i="5"/>
  <c r="Q2103" i="5"/>
  <c r="P2123" i="5"/>
  <c r="P2149" i="5"/>
  <c r="Q2150" i="5"/>
  <c r="S2150" i="5" s="1"/>
  <c r="T2150" i="5" s="1"/>
  <c r="P2153" i="5"/>
  <c r="Q2154" i="5"/>
  <c r="S2154" i="5" s="1"/>
  <c r="T2154" i="5" s="1"/>
  <c r="P2157" i="5"/>
  <c r="Q2158" i="5"/>
  <c r="S2158" i="5" s="1"/>
  <c r="T2158" i="5" s="1"/>
  <c r="Q2171" i="5"/>
  <c r="S2171" i="5" s="1"/>
  <c r="T2171" i="5" s="1"/>
  <c r="P2174" i="5"/>
  <c r="Q2175" i="5"/>
  <c r="S2175" i="5" s="1"/>
  <c r="T2175" i="5" s="1"/>
  <c r="P2178" i="5"/>
  <c r="Q2179" i="5"/>
  <c r="S2179" i="5" s="1"/>
  <c r="T2179" i="5" s="1"/>
  <c r="P2182" i="5"/>
  <c r="Q2183" i="5"/>
  <c r="S2183" i="5" s="1"/>
  <c r="T2183" i="5" s="1"/>
  <c r="O2259" i="5"/>
  <c r="P2275" i="5"/>
  <c r="P2301" i="5"/>
  <c r="Q2302" i="5"/>
  <c r="S2302" i="5" s="1"/>
  <c r="T2302" i="5" s="1"/>
  <c r="P2305" i="5"/>
  <c r="Q2306" i="5"/>
  <c r="S2306" i="5" s="1"/>
  <c r="T2306" i="5" s="1"/>
  <c r="P2309" i="5"/>
  <c r="Q2310" i="5"/>
  <c r="S2310" i="5" s="1"/>
  <c r="T2310" i="5" s="1"/>
  <c r="Q2323" i="5"/>
  <c r="S2323" i="5" s="1"/>
  <c r="T2323" i="5" s="1"/>
  <c r="P2326" i="5"/>
  <c r="Q2327" i="5"/>
  <c r="S2327" i="5" s="1"/>
  <c r="T2327" i="5" s="1"/>
  <c r="P2330" i="5"/>
  <c r="Q2331" i="5"/>
  <c r="S2331" i="5" s="1"/>
  <c r="T2331" i="5" s="1"/>
  <c r="P2334" i="5"/>
  <c r="Q2335" i="5"/>
  <c r="S2335" i="5" s="1"/>
  <c r="T2335" i="5" s="1"/>
  <c r="P2415" i="5"/>
  <c r="Q2416" i="5"/>
  <c r="P2419" i="5"/>
  <c r="Q2420" i="5"/>
  <c r="P2423" i="5"/>
  <c r="Q2424" i="5"/>
  <c r="O2487" i="5"/>
  <c r="P2503" i="5"/>
  <c r="Q2513" i="5"/>
  <c r="P2516" i="5"/>
  <c r="Q2517" i="5"/>
  <c r="P2520" i="5"/>
  <c r="Q2521" i="5"/>
  <c r="P2524" i="5"/>
  <c r="Q2525" i="5"/>
  <c r="O2563" i="5"/>
  <c r="P2579" i="5"/>
  <c r="Q2589" i="5"/>
  <c r="S2589" i="5" s="1"/>
  <c r="T2589" i="5" s="1"/>
  <c r="P2592" i="5"/>
  <c r="Q2593" i="5"/>
  <c r="S2593" i="5" s="1"/>
  <c r="T2593" i="5" s="1"/>
  <c r="P2596" i="5"/>
  <c r="Q2597" i="5"/>
  <c r="S2597" i="5" s="1"/>
  <c r="T2597" i="5" s="1"/>
  <c r="P2600" i="5"/>
  <c r="Q2601" i="5"/>
  <c r="S2601" i="5" s="1"/>
  <c r="T2601" i="5" s="1"/>
  <c r="O2639" i="5"/>
  <c r="P2655" i="5"/>
  <c r="Q2665" i="5"/>
  <c r="P2668" i="5"/>
  <c r="Q2669" i="5"/>
  <c r="P2672" i="5"/>
  <c r="Q2673" i="5"/>
  <c r="P2676" i="5"/>
  <c r="Q2677" i="5"/>
  <c r="O2715" i="5"/>
  <c r="P2731" i="5"/>
  <c r="Q2741" i="5"/>
  <c r="S2741" i="5" s="1"/>
  <c r="T2741" i="5" s="1"/>
  <c r="P2744" i="5"/>
  <c r="Q2745" i="5"/>
  <c r="S2745" i="5" s="1"/>
  <c r="T2745" i="5" s="1"/>
  <c r="P2748" i="5"/>
  <c r="Q2749" i="5"/>
  <c r="S2749" i="5" s="1"/>
  <c r="T2749" i="5" s="1"/>
  <c r="P2752" i="5"/>
  <c r="Q2753" i="5"/>
  <c r="S2753" i="5" s="1"/>
  <c r="T2753" i="5" s="1"/>
  <c r="O2791" i="5"/>
  <c r="P2807" i="5"/>
  <c r="Q2817" i="5"/>
  <c r="P2820" i="5"/>
  <c r="Q2821" i="5"/>
  <c r="P2824" i="5"/>
  <c r="Q2825" i="5"/>
  <c r="P2828" i="5"/>
  <c r="Q2829" i="5"/>
  <c r="O2867" i="5"/>
  <c r="P2883" i="5"/>
  <c r="Q2893" i="5"/>
  <c r="S2893" i="5" s="1"/>
  <c r="T2893" i="5" s="1"/>
  <c r="P2896" i="5"/>
  <c r="Q2897" i="5"/>
  <c r="S2897" i="5" s="1"/>
  <c r="T2897" i="5" s="1"/>
  <c r="P2900" i="5"/>
  <c r="Q2901" i="5"/>
  <c r="S2901" i="5" s="1"/>
  <c r="T2901" i="5" s="1"/>
  <c r="P2904" i="5"/>
  <c r="Q2905" i="5"/>
  <c r="S2905" i="5" s="1"/>
  <c r="T2905" i="5" s="1"/>
  <c r="Q2943" i="5"/>
  <c r="P2951" i="5"/>
  <c r="Q2952" i="5"/>
  <c r="P2955" i="5"/>
  <c r="Q2956" i="5"/>
  <c r="P2959" i="5"/>
  <c r="P2971" i="5"/>
  <c r="Q2972" i="5"/>
  <c r="S2972" i="5" s="1"/>
  <c r="T2972" i="5" s="1"/>
  <c r="P2975" i="5"/>
  <c r="Q2976" i="5"/>
  <c r="S2976" i="5" s="1"/>
  <c r="T2976" i="5" s="1"/>
  <c r="P2979" i="5"/>
  <c r="Q2980" i="5"/>
  <c r="S2980" i="5" s="1"/>
  <c r="T2980" i="5" s="1"/>
  <c r="P2984" i="5"/>
  <c r="Q2985" i="5"/>
  <c r="S2985" i="5" s="1"/>
  <c r="T2985" i="5" s="1"/>
  <c r="P2988" i="5"/>
  <c r="Q2989" i="5"/>
  <c r="S2989" i="5" s="1"/>
  <c r="T2989" i="5" s="1"/>
  <c r="P2992" i="5"/>
  <c r="Q2993" i="5"/>
  <c r="S2993" i="5" s="1"/>
  <c r="T2993" i="5" s="1"/>
  <c r="P2996" i="5"/>
  <c r="AO2998" i="5"/>
  <c r="P3009" i="5"/>
  <c r="Q3010" i="5"/>
  <c r="S3010" i="5" s="1"/>
  <c r="T3010" i="5" s="1"/>
  <c r="P3013" i="5"/>
  <c r="Q3014" i="5"/>
  <c r="S3014" i="5" s="1"/>
  <c r="T3014" i="5" s="1"/>
  <c r="P3017" i="5"/>
  <c r="Q3018" i="5"/>
  <c r="S3018" i="5" s="1"/>
  <c r="T3018" i="5" s="1"/>
  <c r="P3022" i="5"/>
  <c r="Q3023" i="5"/>
  <c r="S3023" i="5" s="1"/>
  <c r="T3023" i="5" s="1"/>
  <c r="P3026" i="5"/>
  <c r="Q3027" i="5"/>
  <c r="S3027" i="5" s="1"/>
  <c r="T3027" i="5" s="1"/>
  <c r="P3030" i="5"/>
  <c r="Q3031" i="5"/>
  <c r="S3031" i="5" s="1"/>
  <c r="T3031" i="5" s="1"/>
  <c r="P3034" i="5"/>
  <c r="AO3036" i="5"/>
  <c r="P3047" i="5"/>
  <c r="Q3048" i="5"/>
  <c r="P3051" i="5"/>
  <c r="Q3052" i="5"/>
  <c r="P3055" i="5"/>
  <c r="Q3056" i="5"/>
  <c r="P3060" i="5"/>
  <c r="Q3061" i="5"/>
  <c r="P3064" i="5"/>
  <c r="Q3065" i="5"/>
  <c r="P3068" i="5"/>
  <c r="Q3069" i="5"/>
  <c r="P3072" i="5"/>
  <c r="AO3074" i="5"/>
  <c r="P3085" i="5"/>
  <c r="Q3086" i="5"/>
  <c r="P3089" i="5"/>
  <c r="Q3090" i="5"/>
  <c r="P3093" i="5"/>
  <c r="Q3094" i="5"/>
  <c r="P3098" i="5"/>
  <c r="Q3099" i="5"/>
  <c r="P3102" i="5"/>
  <c r="Q3103" i="5"/>
  <c r="P3106" i="5"/>
  <c r="Q3107" i="5"/>
  <c r="P3110" i="5"/>
  <c r="AO3112" i="5"/>
  <c r="O3741" i="5"/>
  <c r="O3817" i="5"/>
  <c r="O4060" i="5"/>
  <c r="O4233" i="5"/>
  <c r="O6111" i="5"/>
  <c r="AO1022" i="5"/>
  <c r="AO1060" i="5"/>
  <c r="AO1098" i="5"/>
  <c r="AO1136" i="5"/>
  <c r="AO1174" i="5"/>
  <c r="AO1212" i="5"/>
  <c r="AO1250" i="5"/>
  <c r="AO1288" i="5"/>
  <c r="P1297" i="5"/>
  <c r="P1411" i="5"/>
  <c r="P1413" i="5"/>
  <c r="P1415" i="5"/>
  <c r="P1417" i="5"/>
  <c r="P1419" i="5"/>
  <c r="P1421" i="5"/>
  <c r="P1423" i="5"/>
  <c r="P1426" i="5"/>
  <c r="P1428" i="5"/>
  <c r="P1430" i="5"/>
  <c r="P1432" i="5"/>
  <c r="P1434" i="5"/>
  <c r="P1436" i="5"/>
  <c r="P1438" i="5"/>
  <c r="S1452" i="5"/>
  <c r="T1452" i="5" s="1"/>
  <c r="R1452" i="5"/>
  <c r="S1456" i="5"/>
  <c r="T1456" i="5" s="1"/>
  <c r="R1456" i="5"/>
  <c r="S1460" i="5"/>
  <c r="T1460" i="5" s="1"/>
  <c r="R1460" i="5"/>
  <c r="S1465" i="5"/>
  <c r="T1465" i="5" s="1"/>
  <c r="R1465" i="5"/>
  <c r="P1470" i="5"/>
  <c r="Q1471" i="5"/>
  <c r="S1471" i="5" s="1"/>
  <c r="T1471" i="5" s="1"/>
  <c r="O1475" i="5"/>
  <c r="P1487" i="5"/>
  <c r="AO1516" i="5"/>
  <c r="Q1488" i="5"/>
  <c r="S1488" i="5" s="1"/>
  <c r="T1488" i="5" s="1"/>
  <c r="O1492" i="5"/>
  <c r="P1504" i="5"/>
  <c r="Q1505" i="5"/>
  <c r="S1505" i="5" s="1"/>
  <c r="T1505" i="5" s="1"/>
  <c r="O1509" i="5"/>
  <c r="P1525" i="5"/>
  <c r="AO1554" i="5"/>
  <c r="Q1526" i="5"/>
  <c r="O1530" i="5"/>
  <c r="P1542" i="5"/>
  <c r="Q1543" i="5"/>
  <c r="O1547" i="5"/>
  <c r="P1563" i="5"/>
  <c r="AO1592" i="5"/>
  <c r="Q1564" i="5"/>
  <c r="S1564" i="5" s="1"/>
  <c r="T1564" i="5" s="1"/>
  <c r="O1568" i="5"/>
  <c r="P1580" i="5"/>
  <c r="Q1581" i="5"/>
  <c r="S1581" i="5" s="1"/>
  <c r="T1581" i="5" s="1"/>
  <c r="O1585" i="5"/>
  <c r="P1601" i="5"/>
  <c r="AO1630" i="5"/>
  <c r="Q1602" i="5"/>
  <c r="S1602" i="5" s="1"/>
  <c r="T1602" i="5" s="1"/>
  <c r="O1606" i="5"/>
  <c r="P1618" i="5"/>
  <c r="Q1619" i="5"/>
  <c r="S1619" i="5" s="1"/>
  <c r="T1619" i="5" s="1"/>
  <c r="O1623" i="5"/>
  <c r="P1639" i="5"/>
  <c r="AO1668" i="5"/>
  <c r="Q1640" i="5"/>
  <c r="S1640" i="5" s="1"/>
  <c r="T1640" i="5" s="1"/>
  <c r="O1644" i="5"/>
  <c r="P1656" i="5"/>
  <c r="Q1657" i="5"/>
  <c r="S1657" i="5" s="1"/>
  <c r="T1657" i="5" s="1"/>
  <c r="O1661" i="5"/>
  <c r="P1677" i="5"/>
  <c r="AO1706" i="5"/>
  <c r="Q1678" i="5"/>
  <c r="O1682" i="5"/>
  <c r="P1694" i="5"/>
  <c r="Q1695" i="5"/>
  <c r="O1699" i="5"/>
  <c r="P1715" i="5"/>
  <c r="AO1744" i="5"/>
  <c r="Q1716" i="5"/>
  <c r="S1716" i="5" s="1"/>
  <c r="T1716" i="5" s="1"/>
  <c r="O1720" i="5"/>
  <c r="P1732" i="5"/>
  <c r="Q1733" i="5"/>
  <c r="S1733" i="5" s="1"/>
  <c r="T1733" i="5" s="1"/>
  <c r="O1737" i="5"/>
  <c r="P1753" i="5"/>
  <c r="AO1782" i="5"/>
  <c r="Q1754" i="5"/>
  <c r="S1754" i="5" s="1"/>
  <c r="T1754" i="5" s="1"/>
  <c r="O1758" i="5"/>
  <c r="P1770" i="5"/>
  <c r="Q1771" i="5"/>
  <c r="S1771" i="5" s="1"/>
  <c r="T1771" i="5" s="1"/>
  <c r="O1775" i="5"/>
  <c r="P1791" i="5"/>
  <c r="AO1820" i="5"/>
  <c r="Q1792" i="5"/>
  <c r="S1792" i="5" s="1"/>
  <c r="T1792" i="5" s="1"/>
  <c r="O1796" i="5"/>
  <c r="P1808" i="5"/>
  <c r="Q1809" i="5"/>
  <c r="O1813" i="5"/>
  <c r="P1829" i="5"/>
  <c r="AO1858" i="5"/>
  <c r="Q1830" i="5"/>
  <c r="O1834" i="5"/>
  <c r="P1846" i="5"/>
  <c r="Q1847" i="5"/>
  <c r="O1851" i="5"/>
  <c r="P1867" i="5"/>
  <c r="AO1896" i="5"/>
  <c r="Q1868" i="5"/>
  <c r="S1868" i="5" s="1"/>
  <c r="T1868" i="5" s="1"/>
  <c r="O1872" i="5"/>
  <c r="P1884" i="5"/>
  <c r="Q1885" i="5"/>
  <c r="S1885" i="5" s="1"/>
  <c r="T1885" i="5" s="1"/>
  <c r="O1889" i="5"/>
  <c r="P1905" i="5"/>
  <c r="AO1934" i="5"/>
  <c r="Q1906" i="5"/>
  <c r="S1906" i="5" s="1"/>
  <c r="T1906" i="5" s="1"/>
  <c r="O1910" i="5"/>
  <c r="P1922" i="5"/>
  <c r="Q1923" i="5"/>
  <c r="S1923" i="5" s="1"/>
  <c r="T1923" i="5" s="1"/>
  <c r="O1927" i="5"/>
  <c r="P1943" i="5"/>
  <c r="AO1972" i="5"/>
  <c r="Q1944" i="5"/>
  <c r="O1948" i="5"/>
  <c r="O1956" i="5"/>
  <c r="Q1961" i="5"/>
  <c r="P1968" i="5"/>
  <c r="Q1969" i="5"/>
  <c r="P1992" i="5"/>
  <c r="Q1993" i="5"/>
  <c r="S1993" i="5" s="1"/>
  <c r="T1993" i="5" s="1"/>
  <c r="P1997" i="5"/>
  <c r="Q1998" i="5"/>
  <c r="S1998" i="5" s="1"/>
  <c r="T1998" i="5" s="1"/>
  <c r="O2002" i="5"/>
  <c r="P2022" i="5"/>
  <c r="Q2023" i="5"/>
  <c r="S2023" i="5" s="1"/>
  <c r="T2023" i="5" s="1"/>
  <c r="O2027" i="5"/>
  <c r="O2031" i="5"/>
  <c r="P2043" i="5"/>
  <c r="Q2044" i="5"/>
  <c r="S2044" i="5" s="1"/>
  <c r="T2044" i="5" s="1"/>
  <c r="P2047" i="5"/>
  <c r="O2057" i="5"/>
  <c r="P2068" i="5"/>
  <c r="Q2069" i="5"/>
  <c r="P2073" i="5"/>
  <c r="Q2074" i="5"/>
  <c r="O2078" i="5"/>
  <c r="P2098" i="5"/>
  <c r="Q2099" i="5"/>
  <c r="O2103" i="5"/>
  <c r="O2107" i="5"/>
  <c r="O2145" i="5"/>
  <c r="O2150" i="5"/>
  <c r="O2154" i="5"/>
  <c r="O2158" i="5"/>
  <c r="P2161" i="5"/>
  <c r="O2171" i="5"/>
  <c r="O2175" i="5"/>
  <c r="O2179" i="5"/>
  <c r="P2187" i="5"/>
  <c r="Q2188" i="5"/>
  <c r="S2188" i="5" s="1"/>
  <c r="T2188" i="5" s="1"/>
  <c r="P2191" i="5"/>
  <c r="Q2192" i="5"/>
  <c r="S2192" i="5" s="1"/>
  <c r="T2192" i="5" s="1"/>
  <c r="P2195" i="5"/>
  <c r="Q2196" i="5"/>
  <c r="S2196" i="5" s="1"/>
  <c r="T2196" i="5" s="1"/>
  <c r="Q2209" i="5"/>
  <c r="P2212" i="5"/>
  <c r="Q2213" i="5"/>
  <c r="P2216" i="5"/>
  <c r="Q2217" i="5"/>
  <c r="P2220" i="5"/>
  <c r="Q2221" i="5"/>
  <c r="O2302" i="5"/>
  <c r="O2306" i="5"/>
  <c r="O2310" i="5"/>
  <c r="P2313" i="5"/>
  <c r="O2323" i="5"/>
  <c r="O2327" i="5"/>
  <c r="O2331" i="5"/>
  <c r="P2339" i="5"/>
  <c r="Q2340" i="5"/>
  <c r="S2340" i="5" s="1"/>
  <c r="T2340" i="5" s="1"/>
  <c r="P2343" i="5"/>
  <c r="Q2344" i="5"/>
  <c r="S2344" i="5" s="1"/>
  <c r="T2344" i="5" s="1"/>
  <c r="P2347" i="5"/>
  <c r="Q2348" i="5"/>
  <c r="S2348" i="5" s="1"/>
  <c r="T2348" i="5" s="1"/>
  <c r="Q2361" i="5"/>
  <c r="P2364" i="5"/>
  <c r="Q2365" i="5"/>
  <c r="P2368" i="5"/>
  <c r="Q2369" i="5"/>
  <c r="P2372" i="5"/>
  <c r="Q2373" i="5"/>
  <c r="O2416" i="5"/>
  <c r="O2420" i="5"/>
  <c r="O2424" i="5"/>
  <c r="P2427" i="5"/>
  <c r="Q2437" i="5"/>
  <c r="S2437" i="5" s="1"/>
  <c r="T2437" i="5" s="1"/>
  <c r="P2440" i="5"/>
  <c r="Q2441" i="5"/>
  <c r="S2441" i="5" s="1"/>
  <c r="T2441" i="5" s="1"/>
  <c r="P2444" i="5"/>
  <c r="Q2445" i="5"/>
  <c r="S2445" i="5" s="1"/>
  <c r="T2445" i="5" s="1"/>
  <c r="P2448" i="5"/>
  <c r="Q2449" i="5"/>
  <c r="S2449" i="5" s="1"/>
  <c r="T2449" i="5" s="1"/>
  <c r="O2513" i="5"/>
  <c r="O2517" i="5"/>
  <c r="O2521" i="5"/>
  <c r="P2529" i="5"/>
  <c r="Q2530" i="5"/>
  <c r="P2533" i="5"/>
  <c r="Q2534" i="5"/>
  <c r="P2537" i="5"/>
  <c r="Q2538" i="5"/>
  <c r="O2589" i="5"/>
  <c r="O2593" i="5"/>
  <c r="O2597" i="5"/>
  <c r="P2605" i="5"/>
  <c r="Q2606" i="5"/>
  <c r="S2606" i="5" s="1"/>
  <c r="T2606" i="5" s="1"/>
  <c r="P2609" i="5"/>
  <c r="Q2610" i="5"/>
  <c r="S2610" i="5" s="1"/>
  <c r="T2610" i="5" s="1"/>
  <c r="P2613" i="5"/>
  <c r="Q2614" i="5"/>
  <c r="S2614" i="5" s="1"/>
  <c r="T2614" i="5" s="1"/>
  <c r="O2665" i="5"/>
  <c r="O2669" i="5"/>
  <c r="O2673" i="5"/>
  <c r="P2681" i="5"/>
  <c r="Q2682" i="5"/>
  <c r="P2685" i="5"/>
  <c r="Q2686" i="5"/>
  <c r="P2689" i="5"/>
  <c r="Q2690" i="5"/>
  <c r="O2741" i="5"/>
  <c r="O2745" i="5"/>
  <c r="O2749" i="5"/>
  <c r="P2757" i="5"/>
  <c r="Q2758" i="5"/>
  <c r="S2758" i="5" s="1"/>
  <c r="T2758" i="5" s="1"/>
  <c r="P2761" i="5"/>
  <c r="Q2762" i="5"/>
  <c r="S2762" i="5" s="1"/>
  <c r="T2762" i="5" s="1"/>
  <c r="P2765" i="5"/>
  <c r="Q2766" i="5"/>
  <c r="S2766" i="5" s="1"/>
  <c r="T2766" i="5" s="1"/>
  <c r="O2817" i="5"/>
  <c r="O2821" i="5"/>
  <c r="O2825" i="5"/>
  <c r="P2833" i="5"/>
  <c r="Q2834" i="5"/>
  <c r="P2837" i="5"/>
  <c r="Q2838" i="5"/>
  <c r="P2841" i="5"/>
  <c r="Q2842" i="5"/>
  <c r="O2893" i="5"/>
  <c r="O2897" i="5"/>
  <c r="O2901" i="5"/>
  <c r="P2909" i="5"/>
  <c r="Q2910" i="5"/>
  <c r="S2910" i="5" s="1"/>
  <c r="T2910" i="5" s="1"/>
  <c r="P2913" i="5"/>
  <c r="Q2914" i="5"/>
  <c r="S2914" i="5" s="1"/>
  <c r="T2914" i="5" s="1"/>
  <c r="P2917" i="5"/>
  <c r="Q2918" i="5"/>
  <c r="S2918" i="5" s="1"/>
  <c r="T2918" i="5" s="1"/>
  <c r="O2952" i="5"/>
  <c r="O2956" i="5"/>
  <c r="O2972" i="5"/>
  <c r="O2976" i="5"/>
  <c r="O2980" i="5"/>
  <c r="O2985" i="5"/>
  <c r="O2989" i="5"/>
  <c r="O2993" i="5"/>
  <c r="Q2997" i="5"/>
  <c r="S2997" i="5" s="1"/>
  <c r="T2997" i="5" s="1"/>
  <c r="O3010" i="5"/>
  <c r="O3014" i="5"/>
  <c r="O3018" i="5"/>
  <c r="O3023" i="5"/>
  <c r="O3027" i="5"/>
  <c r="O3031" i="5"/>
  <c r="Q3035" i="5"/>
  <c r="S3035" i="5" s="1"/>
  <c r="T3035" i="5" s="1"/>
  <c r="O3048" i="5"/>
  <c r="O3052" i="5"/>
  <c r="O3056" i="5"/>
  <c r="O3061" i="5"/>
  <c r="O3065" i="5"/>
  <c r="O3069" i="5"/>
  <c r="Q3073" i="5"/>
  <c r="O3086" i="5"/>
  <c r="O3090" i="5"/>
  <c r="O3094" i="5"/>
  <c r="O3099" i="5"/>
  <c r="O3103" i="5"/>
  <c r="O3107" i="5"/>
  <c r="Q3111" i="5"/>
  <c r="O3399" i="5"/>
  <c r="O3665" i="5"/>
  <c r="O3930" i="5"/>
  <c r="O4043" i="5"/>
  <c r="O4157" i="5"/>
  <c r="O4592" i="5"/>
  <c r="O4765" i="5"/>
  <c r="O4858" i="5"/>
  <c r="O5237" i="5"/>
  <c r="O5465" i="5"/>
  <c r="O1287" i="5"/>
  <c r="O1300" i="5"/>
  <c r="O1412" i="5"/>
  <c r="U1412" i="5" s="1"/>
  <c r="O1414" i="5"/>
  <c r="U1414" i="5" s="1"/>
  <c r="O1416" i="5"/>
  <c r="U1416" i="5" s="1"/>
  <c r="O1418" i="5"/>
  <c r="U1418" i="5" s="1"/>
  <c r="O1420" i="5"/>
  <c r="U1420" i="5" s="1"/>
  <c r="O1422" i="5"/>
  <c r="U1422" i="5" s="1"/>
  <c r="O1424" i="5"/>
  <c r="U1424" i="5" s="1"/>
  <c r="O1427" i="5"/>
  <c r="U1427" i="5" s="1"/>
  <c r="O1429" i="5"/>
  <c r="U1429" i="5" s="1"/>
  <c r="O1431" i="5"/>
  <c r="U1431" i="5" s="1"/>
  <c r="O1433" i="5"/>
  <c r="U1433" i="5" s="1"/>
  <c r="O1435" i="5"/>
  <c r="U1435" i="5" s="1"/>
  <c r="O1437" i="5"/>
  <c r="U1437" i="5" s="1"/>
  <c r="O1439" i="5"/>
  <c r="U1439" i="5" s="1"/>
  <c r="P1449" i="5"/>
  <c r="AO1478" i="5"/>
  <c r="P1451" i="5"/>
  <c r="P1453" i="5"/>
  <c r="P1455" i="5"/>
  <c r="P1457" i="5"/>
  <c r="P1459" i="5"/>
  <c r="P1461" i="5"/>
  <c r="P1464" i="5"/>
  <c r="P1466" i="5"/>
  <c r="Q1467" i="5"/>
  <c r="S1467" i="5" s="1"/>
  <c r="T1467" i="5" s="1"/>
  <c r="O1471" i="5"/>
  <c r="O1488" i="5"/>
  <c r="P1499" i="5"/>
  <c r="Q1500" i="5"/>
  <c r="S1500" i="5" s="1"/>
  <c r="T1500" i="5" s="1"/>
  <c r="O1505" i="5"/>
  <c r="O1526" i="5"/>
  <c r="P1537" i="5"/>
  <c r="Q1538" i="5"/>
  <c r="O1543" i="5"/>
  <c r="O1564" i="5"/>
  <c r="P1575" i="5"/>
  <c r="Q1576" i="5"/>
  <c r="S1576" i="5" s="1"/>
  <c r="T1576" i="5" s="1"/>
  <c r="O1581" i="5"/>
  <c r="O1602" i="5"/>
  <c r="P1613" i="5"/>
  <c r="Q1614" i="5"/>
  <c r="S1614" i="5" s="1"/>
  <c r="T1614" i="5" s="1"/>
  <c r="O1619" i="5"/>
  <c r="O1640" i="5"/>
  <c r="P1651" i="5"/>
  <c r="Q1652" i="5"/>
  <c r="S1652" i="5" s="1"/>
  <c r="T1652" i="5" s="1"/>
  <c r="O1657" i="5"/>
  <c r="O1678" i="5"/>
  <c r="P1689" i="5"/>
  <c r="Q1690" i="5"/>
  <c r="O1695" i="5"/>
  <c r="O1716" i="5"/>
  <c r="P1727" i="5"/>
  <c r="Q1728" i="5"/>
  <c r="S1728" i="5" s="1"/>
  <c r="T1728" i="5" s="1"/>
  <c r="O1733" i="5"/>
  <c r="O1754" i="5"/>
  <c r="P1765" i="5"/>
  <c r="Q1766" i="5"/>
  <c r="S1766" i="5" s="1"/>
  <c r="T1766" i="5" s="1"/>
  <c r="O1771" i="5"/>
  <c r="O1792" i="5"/>
  <c r="P1803" i="5"/>
  <c r="Q1804" i="5"/>
  <c r="S1804" i="5" s="1"/>
  <c r="T1804" i="5" s="1"/>
  <c r="O1809" i="5"/>
  <c r="O1830" i="5"/>
  <c r="P1841" i="5"/>
  <c r="Q1842" i="5"/>
  <c r="O1847" i="5"/>
  <c r="O1868" i="5"/>
  <c r="P1879" i="5"/>
  <c r="Q1880" i="5"/>
  <c r="S1880" i="5" s="1"/>
  <c r="T1880" i="5" s="1"/>
  <c r="O1885" i="5"/>
  <c r="O1906" i="5"/>
  <c r="P1917" i="5"/>
  <c r="Q1918" i="5"/>
  <c r="S1918" i="5" s="1"/>
  <c r="T1918" i="5" s="1"/>
  <c r="O1923" i="5"/>
  <c r="O1944" i="5"/>
  <c r="P1955" i="5"/>
  <c r="P1964" i="5"/>
  <c r="Q1965" i="5"/>
  <c r="O1969" i="5"/>
  <c r="P1988" i="5"/>
  <c r="Q1989" i="5"/>
  <c r="S1989" i="5" s="1"/>
  <c r="T1989" i="5" s="1"/>
  <c r="O1998" i="5"/>
  <c r="Q2019" i="5"/>
  <c r="S2019" i="5" s="1"/>
  <c r="T2019" i="5" s="1"/>
  <c r="O2023" i="5"/>
  <c r="P2039" i="5"/>
  <c r="Q2040" i="5"/>
  <c r="S2040" i="5" s="1"/>
  <c r="T2040" i="5" s="1"/>
  <c r="O2044" i="5"/>
  <c r="P2064" i="5"/>
  <c r="Q2065" i="5"/>
  <c r="O2074" i="5"/>
  <c r="Q2095" i="5"/>
  <c r="O2099" i="5"/>
  <c r="O2188" i="5"/>
  <c r="O2192" i="5"/>
  <c r="O2196" i="5"/>
  <c r="P2199" i="5"/>
  <c r="O2209" i="5"/>
  <c r="O2213" i="5"/>
  <c r="O2217" i="5"/>
  <c r="P2225" i="5"/>
  <c r="Q2226" i="5"/>
  <c r="P2229" i="5"/>
  <c r="Q2230" i="5"/>
  <c r="P2233" i="5"/>
  <c r="Q2234" i="5"/>
  <c r="Q2247" i="5"/>
  <c r="P2250" i="5"/>
  <c r="Q2251" i="5"/>
  <c r="P2254" i="5"/>
  <c r="Q2255" i="5"/>
  <c r="P2258" i="5"/>
  <c r="Q2259" i="5"/>
  <c r="O2340" i="5"/>
  <c r="O2344" i="5"/>
  <c r="O2348" i="5"/>
  <c r="P2351" i="5"/>
  <c r="O2361" i="5"/>
  <c r="O2365" i="5"/>
  <c r="O2369" i="5"/>
  <c r="P2377" i="5"/>
  <c r="Q2378" i="5"/>
  <c r="P2381" i="5"/>
  <c r="Q2382" i="5"/>
  <c r="P2385" i="5"/>
  <c r="Q2386" i="5"/>
  <c r="O2441" i="5"/>
  <c r="O2445" i="5"/>
  <c r="P2453" i="5"/>
  <c r="Q2454" i="5"/>
  <c r="S2454" i="5" s="1"/>
  <c r="T2454" i="5" s="1"/>
  <c r="P2457" i="5"/>
  <c r="Q2458" i="5"/>
  <c r="S2458" i="5" s="1"/>
  <c r="T2458" i="5" s="1"/>
  <c r="P2461" i="5"/>
  <c r="Q2462" i="5"/>
  <c r="S2462" i="5" s="1"/>
  <c r="T2462" i="5" s="1"/>
  <c r="Q2475" i="5"/>
  <c r="S2475" i="5" s="1"/>
  <c r="T2475" i="5" s="1"/>
  <c r="P2478" i="5"/>
  <c r="Q2479" i="5"/>
  <c r="S2479" i="5" s="1"/>
  <c r="T2479" i="5" s="1"/>
  <c r="P2482" i="5"/>
  <c r="Q2483" i="5"/>
  <c r="S2483" i="5" s="1"/>
  <c r="T2483" i="5" s="1"/>
  <c r="P2486" i="5"/>
  <c r="Q2487" i="5"/>
  <c r="S2487" i="5" s="1"/>
  <c r="T2487" i="5" s="1"/>
  <c r="O2530" i="5"/>
  <c r="O2534" i="5"/>
  <c r="O2538" i="5"/>
  <c r="P2541" i="5"/>
  <c r="Q2551" i="5"/>
  <c r="P2554" i="5"/>
  <c r="Q2555" i="5"/>
  <c r="P2558" i="5"/>
  <c r="Q2559" i="5"/>
  <c r="P2562" i="5"/>
  <c r="Q2563" i="5"/>
  <c r="O2606" i="5"/>
  <c r="O2610" i="5"/>
  <c r="O2614" i="5"/>
  <c r="P2617" i="5"/>
  <c r="Q2627" i="5"/>
  <c r="S2627" i="5" s="1"/>
  <c r="T2627" i="5" s="1"/>
  <c r="P2630" i="5"/>
  <c r="Q2631" i="5"/>
  <c r="S2631" i="5" s="1"/>
  <c r="T2631" i="5" s="1"/>
  <c r="P2634" i="5"/>
  <c r="Q2635" i="5"/>
  <c r="S2635" i="5" s="1"/>
  <c r="T2635" i="5" s="1"/>
  <c r="P2638" i="5"/>
  <c r="Q2639" i="5"/>
  <c r="S2639" i="5" s="1"/>
  <c r="T2639" i="5" s="1"/>
  <c r="O2682" i="5"/>
  <c r="O2686" i="5"/>
  <c r="O2690" i="5"/>
  <c r="P2693" i="5"/>
  <c r="Q2703" i="5"/>
  <c r="P2706" i="5"/>
  <c r="Q2707" i="5"/>
  <c r="P2710" i="5"/>
  <c r="Q2711" i="5"/>
  <c r="P2714" i="5"/>
  <c r="Q2715" i="5"/>
  <c r="O2758" i="5"/>
  <c r="O2762" i="5"/>
  <c r="O2766" i="5"/>
  <c r="P2769" i="5"/>
  <c r="Q2779" i="5"/>
  <c r="S2779" i="5" s="1"/>
  <c r="T2779" i="5" s="1"/>
  <c r="P2782" i="5"/>
  <c r="Q2783" i="5"/>
  <c r="S2783" i="5" s="1"/>
  <c r="T2783" i="5" s="1"/>
  <c r="P2786" i="5"/>
  <c r="Q2787" i="5"/>
  <c r="S2787" i="5" s="1"/>
  <c r="T2787" i="5" s="1"/>
  <c r="P2790" i="5"/>
  <c r="Q2791" i="5"/>
  <c r="S2791" i="5" s="1"/>
  <c r="T2791" i="5" s="1"/>
  <c r="O2834" i="5"/>
  <c r="O2838" i="5"/>
  <c r="O2842" i="5"/>
  <c r="P2845" i="5"/>
  <c r="Q2855" i="5"/>
  <c r="P2858" i="5"/>
  <c r="Q2859" i="5"/>
  <c r="P2862" i="5"/>
  <c r="Q2863" i="5"/>
  <c r="P2866" i="5"/>
  <c r="Q2867" i="5"/>
  <c r="O2910" i="5"/>
  <c r="O2914" i="5"/>
  <c r="O2918" i="5"/>
  <c r="P2921" i="5"/>
  <c r="Q2931" i="5"/>
  <c r="P2934" i="5"/>
  <c r="Q2935" i="5"/>
  <c r="P2938" i="5"/>
  <c r="Q2939" i="5"/>
  <c r="P2947" i="5"/>
  <c r="O3425" i="5"/>
  <c r="O3513" i="5"/>
  <c r="O3967" i="5"/>
  <c r="O4461" i="5"/>
  <c r="O4575" i="5"/>
  <c r="O4820" i="5"/>
  <c r="O5904" i="5"/>
  <c r="S767" i="5"/>
  <c r="T767" i="5" s="1"/>
  <c r="R767" i="5"/>
  <c r="O767" i="5"/>
  <c r="O771" i="5"/>
  <c r="S775" i="5"/>
  <c r="T775" i="5" s="1"/>
  <c r="R775" i="5"/>
  <c r="O775" i="5"/>
  <c r="S780" i="5"/>
  <c r="T780" i="5" s="1"/>
  <c r="R780" i="5"/>
  <c r="O780" i="5"/>
  <c r="O784" i="5"/>
  <c r="S788" i="5"/>
  <c r="T788" i="5" s="1"/>
  <c r="R788" i="5"/>
  <c r="O788" i="5"/>
  <c r="O792" i="5"/>
  <c r="O805" i="5"/>
  <c r="R809" i="5"/>
  <c r="S809" i="5"/>
  <c r="T809" i="5" s="1"/>
  <c r="O809" i="5"/>
  <c r="O813" i="5"/>
  <c r="O818" i="5"/>
  <c r="R822" i="5"/>
  <c r="S822" i="5"/>
  <c r="T822" i="5" s="1"/>
  <c r="O822" i="5"/>
  <c r="O826" i="5"/>
  <c r="R830" i="5"/>
  <c r="S830" i="5"/>
  <c r="T830" i="5" s="1"/>
  <c r="O830" i="5"/>
  <c r="S919" i="5"/>
  <c r="T919" i="5" s="1"/>
  <c r="R919" i="5"/>
  <c r="O919" i="5"/>
  <c r="S923" i="5"/>
  <c r="T923" i="5" s="1"/>
  <c r="R923" i="5"/>
  <c r="O923" i="5"/>
  <c r="S927" i="5"/>
  <c r="T927" i="5" s="1"/>
  <c r="R927" i="5"/>
  <c r="O927" i="5"/>
  <c r="O932" i="5"/>
  <c r="S936" i="5"/>
  <c r="T936" i="5" s="1"/>
  <c r="R936" i="5"/>
  <c r="O936" i="5"/>
  <c r="O940" i="5"/>
  <c r="S944" i="5"/>
  <c r="T944" i="5" s="1"/>
  <c r="R944" i="5"/>
  <c r="O944" i="5"/>
  <c r="S1032" i="5"/>
  <c r="T1032" i="5" s="1"/>
  <c r="R1032" i="5"/>
  <c r="O1032" i="5"/>
  <c r="S1036" i="5"/>
  <c r="T1036" i="5" s="1"/>
  <c r="R1036" i="5"/>
  <c r="O1036" i="5"/>
  <c r="O1040" i="5"/>
  <c r="S1044" i="5"/>
  <c r="T1044" i="5" s="1"/>
  <c r="R1044" i="5"/>
  <c r="O1044" i="5"/>
  <c r="S1049" i="5"/>
  <c r="T1049" i="5" s="1"/>
  <c r="R1049" i="5"/>
  <c r="O1049" i="5"/>
  <c r="S1053" i="5"/>
  <c r="T1053" i="5" s="1"/>
  <c r="R1053" i="5"/>
  <c r="O1053" i="5"/>
  <c r="O1057" i="5"/>
  <c r="S1184" i="5"/>
  <c r="T1184" i="5" s="1"/>
  <c r="R1184" i="5"/>
  <c r="O1184" i="5"/>
  <c r="S1188" i="5"/>
  <c r="T1188" i="5" s="1"/>
  <c r="R1188" i="5"/>
  <c r="O1188" i="5"/>
  <c r="S1192" i="5"/>
  <c r="T1192" i="5" s="1"/>
  <c r="R1192" i="5"/>
  <c r="O1192" i="5"/>
  <c r="S1196" i="5"/>
  <c r="T1196" i="5" s="1"/>
  <c r="R1196" i="5"/>
  <c r="O1196" i="5"/>
  <c r="S1201" i="5"/>
  <c r="T1201" i="5" s="1"/>
  <c r="R1201" i="5"/>
  <c r="O1201" i="5"/>
  <c r="S1205" i="5"/>
  <c r="T1205" i="5" s="1"/>
  <c r="R1205" i="5"/>
  <c r="O1205" i="5"/>
  <c r="O1209" i="5"/>
  <c r="S1300" i="5"/>
  <c r="T1300" i="5" s="1"/>
  <c r="R1300" i="5"/>
  <c r="P1301" i="5"/>
  <c r="S1304" i="5"/>
  <c r="T1304" i="5" s="1"/>
  <c r="R1304" i="5"/>
  <c r="S1308" i="5"/>
  <c r="T1308" i="5" s="1"/>
  <c r="R1308" i="5"/>
  <c r="S1313" i="5"/>
  <c r="T1313" i="5" s="1"/>
  <c r="R1313" i="5"/>
  <c r="S1321" i="5"/>
  <c r="T1321" i="5" s="1"/>
  <c r="R1321" i="5"/>
  <c r="S1325" i="5"/>
  <c r="T1325" i="5" s="1"/>
  <c r="R1325" i="5"/>
  <c r="AO1326" i="5"/>
  <c r="AO1364" i="5"/>
  <c r="S1378" i="5"/>
  <c r="T1378" i="5" s="1"/>
  <c r="R1378" i="5"/>
  <c r="S1382" i="5"/>
  <c r="T1382" i="5" s="1"/>
  <c r="R1382" i="5"/>
  <c r="S1386" i="5"/>
  <c r="T1386" i="5" s="1"/>
  <c r="R1386" i="5"/>
  <c r="S1391" i="5"/>
  <c r="T1391" i="5" s="1"/>
  <c r="R1391" i="5"/>
  <c r="S1395" i="5"/>
  <c r="T1395" i="5" s="1"/>
  <c r="R1395" i="5"/>
  <c r="S1399" i="5"/>
  <c r="T1399" i="5" s="1"/>
  <c r="R1399" i="5"/>
  <c r="AO1402" i="5"/>
  <c r="O1450" i="5"/>
  <c r="U1450" i="5" s="1"/>
  <c r="O1452" i="5"/>
  <c r="O1454" i="5"/>
  <c r="U1454" i="5" s="1"/>
  <c r="O1456" i="5"/>
  <c r="O1458" i="5"/>
  <c r="U1458" i="5" s="1"/>
  <c r="O1460" i="5"/>
  <c r="O1462" i="5"/>
  <c r="U1462" i="5" s="1"/>
  <c r="O1465" i="5"/>
  <c r="P1495" i="5"/>
  <c r="Q1496" i="5"/>
  <c r="S1496" i="5" s="1"/>
  <c r="T1496" i="5" s="1"/>
  <c r="P1512" i="5"/>
  <c r="Q1513" i="5"/>
  <c r="S1513" i="5" s="1"/>
  <c r="T1513" i="5" s="1"/>
  <c r="P1533" i="5"/>
  <c r="Q1534" i="5"/>
  <c r="P1550" i="5"/>
  <c r="Q1551" i="5"/>
  <c r="P1571" i="5"/>
  <c r="Q1572" i="5"/>
  <c r="S1572" i="5" s="1"/>
  <c r="T1572" i="5" s="1"/>
  <c r="P1588" i="5"/>
  <c r="Q1589" i="5"/>
  <c r="S1589" i="5" s="1"/>
  <c r="T1589" i="5" s="1"/>
  <c r="P1609" i="5"/>
  <c r="Q1610" i="5"/>
  <c r="S1610" i="5" s="1"/>
  <c r="T1610" i="5" s="1"/>
  <c r="P1626" i="5"/>
  <c r="Q1627" i="5"/>
  <c r="S1627" i="5" s="1"/>
  <c r="T1627" i="5" s="1"/>
  <c r="P1647" i="5"/>
  <c r="Q1648" i="5"/>
  <c r="S1648" i="5" s="1"/>
  <c r="T1648" i="5" s="1"/>
  <c r="P1664" i="5"/>
  <c r="Q1665" i="5"/>
  <c r="S1665" i="5" s="1"/>
  <c r="T1665" i="5" s="1"/>
  <c r="P1685" i="5"/>
  <c r="Q1686" i="5"/>
  <c r="P1702" i="5"/>
  <c r="Q1703" i="5"/>
  <c r="P1723" i="5"/>
  <c r="Q1724" i="5"/>
  <c r="S1724" i="5" s="1"/>
  <c r="T1724" i="5" s="1"/>
  <c r="P1740" i="5"/>
  <c r="Q1741" i="5"/>
  <c r="S1741" i="5" s="1"/>
  <c r="T1741" i="5" s="1"/>
  <c r="P1761" i="5"/>
  <c r="Q1762" i="5"/>
  <c r="S1762" i="5" s="1"/>
  <c r="T1762" i="5" s="1"/>
  <c r="P1778" i="5"/>
  <c r="Q1779" i="5"/>
  <c r="S1779" i="5" s="1"/>
  <c r="T1779" i="5" s="1"/>
  <c r="P1799" i="5"/>
  <c r="Q1800" i="5"/>
  <c r="S1800" i="5" s="1"/>
  <c r="T1800" i="5" s="1"/>
  <c r="P1816" i="5"/>
  <c r="Q1817" i="5"/>
  <c r="S1817" i="5" s="1"/>
  <c r="T1817" i="5" s="1"/>
  <c r="P1837" i="5"/>
  <c r="Q1838" i="5"/>
  <c r="P1854" i="5"/>
  <c r="Q1855" i="5"/>
  <c r="P1875" i="5"/>
  <c r="Q1876" i="5"/>
  <c r="S1876" i="5" s="1"/>
  <c r="T1876" i="5" s="1"/>
  <c r="P1892" i="5"/>
  <c r="Q1893" i="5"/>
  <c r="S1893" i="5" s="1"/>
  <c r="T1893" i="5" s="1"/>
  <c r="P1913" i="5"/>
  <c r="Q1914" i="5"/>
  <c r="S1914" i="5" s="1"/>
  <c r="T1914" i="5" s="1"/>
  <c r="P1930" i="5"/>
  <c r="Q1931" i="5"/>
  <c r="S1931" i="5" s="1"/>
  <c r="T1931" i="5" s="1"/>
  <c r="P1951" i="5"/>
  <c r="Q1952" i="5"/>
  <c r="Q1956" i="5"/>
  <c r="P1984" i="5"/>
  <c r="Q1985" i="5"/>
  <c r="S1985" i="5" s="1"/>
  <c r="T1985" i="5" s="1"/>
  <c r="P2005" i="5"/>
  <c r="Q2006" i="5"/>
  <c r="S2006" i="5" s="1"/>
  <c r="T2006" i="5" s="1"/>
  <c r="P2009" i="5"/>
  <c r="P2030" i="5"/>
  <c r="Q2031" i="5"/>
  <c r="S2031" i="5" s="1"/>
  <c r="T2031" i="5" s="1"/>
  <c r="P2035" i="5"/>
  <c r="Q2036" i="5"/>
  <c r="S2036" i="5" s="1"/>
  <c r="T2036" i="5" s="1"/>
  <c r="P2060" i="5"/>
  <c r="Q2061" i="5"/>
  <c r="P2081" i="5"/>
  <c r="Q2082" i="5"/>
  <c r="P2085" i="5"/>
  <c r="P2106" i="5"/>
  <c r="Q2107" i="5"/>
  <c r="P2111" i="5"/>
  <c r="Q2112" i="5"/>
  <c r="P2115" i="5"/>
  <c r="Q2116" i="5"/>
  <c r="P2119" i="5"/>
  <c r="Q2120" i="5"/>
  <c r="Q2133" i="5"/>
  <c r="S2133" i="5" s="1"/>
  <c r="T2133" i="5" s="1"/>
  <c r="P2136" i="5"/>
  <c r="Q2137" i="5"/>
  <c r="S2137" i="5" s="1"/>
  <c r="T2137" i="5" s="1"/>
  <c r="P2140" i="5"/>
  <c r="Q2141" i="5"/>
  <c r="S2141" i="5" s="1"/>
  <c r="T2141" i="5" s="1"/>
  <c r="P2144" i="5"/>
  <c r="Q2145" i="5"/>
  <c r="S2145" i="5" s="1"/>
  <c r="T2145" i="5" s="1"/>
  <c r="P2237" i="5"/>
  <c r="P2263" i="5"/>
  <c r="Q2264" i="5"/>
  <c r="P2267" i="5"/>
  <c r="Q2268" i="5"/>
  <c r="P2271" i="5"/>
  <c r="Q2272" i="5"/>
  <c r="Q2285" i="5"/>
  <c r="S2285" i="5" s="1"/>
  <c r="T2285" i="5" s="1"/>
  <c r="P2288" i="5"/>
  <c r="Q2289" i="5"/>
  <c r="S2289" i="5" s="1"/>
  <c r="T2289" i="5" s="1"/>
  <c r="P2292" i="5"/>
  <c r="Q2293" i="5"/>
  <c r="S2293" i="5" s="1"/>
  <c r="T2293" i="5" s="1"/>
  <c r="P2296" i="5"/>
  <c r="Q2297" i="5"/>
  <c r="S2297" i="5" s="1"/>
  <c r="T2297" i="5" s="1"/>
  <c r="O2373" i="5"/>
  <c r="P2389" i="5"/>
  <c r="Q2399" i="5"/>
  <c r="P2402" i="5"/>
  <c r="Q2403" i="5"/>
  <c r="P2406" i="5"/>
  <c r="Q2407" i="5"/>
  <c r="P2410" i="5"/>
  <c r="Q2411" i="5"/>
  <c r="O2449" i="5"/>
  <c r="P2465" i="5"/>
  <c r="P2491" i="5"/>
  <c r="Q2492" i="5"/>
  <c r="S2492" i="5" s="1"/>
  <c r="T2492" i="5" s="1"/>
  <c r="P2495" i="5"/>
  <c r="Q2496" i="5"/>
  <c r="S2496" i="5" s="1"/>
  <c r="T2496" i="5" s="1"/>
  <c r="P2499" i="5"/>
  <c r="Q2500" i="5"/>
  <c r="S2500" i="5" s="1"/>
  <c r="T2500" i="5" s="1"/>
  <c r="P2567" i="5"/>
  <c r="Q2568" i="5"/>
  <c r="P2571" i="5"/>
  <c r="Q2572" i="5"/>
  <c r="P2575" i="5"/>
  <c r="Q2576" i="5"/>
  <c r="P2643" i="5"/>
  <c r="Q2644" i="5"/>
  <c r="S2644" i="5" s="1"/>
  <c r="T2644" i="5" s="1"/>
  <c r="P2647" i="5"/>
  <c r="Q2648" i="5"/>
  <c r="S2648" i="5" s="1"/>
  <c r="T2648" i="5" s="1"/>
  <c r="P2651" i="5"/>
  <c r="Q2652" i="5"/>
  <c r="S2652" i="5" s="1"/>
  <c r="T2652" i="5" s="1"/>
  <c r="P2719" i="5"/>
  <c r="Q2720" i="5"/>
  <c r="P2723" i="5"/>
  <c r="Q2724" i="5"/>
  <c r="P2727" i="5"/>
  <c r="Q2728" i="5"/>
  <c r="P2795" i="5"/>
  <c r="Q2796" i="5"/>
  <c r="S2796" i="5" s="1"/>
  <c r="T2796" i="5" s="1"/>
  <c r="P2799" i="5"/>
  <c r="Q2800" i="5"/>
  <c r="S2800" i="5" s="1"/>
  <c r="T2800" i="5" s="1"/>
  <c r="P2803" i="5"/>
  <c r="Q2804" i="5"/>
  <c r="S2804" i="5" s="1"/>
  <c r="T2804" i="5" s="1"/>
  <c r="P2871" i="5"/>
  <c r="Q2872" i="5"/>
  <c r="P2875" i="5"/>
  <c r="Q2876" i="5"/>
  <c r="P2879" i="5"/>
  <c r="Q2880" i="5"/>
  <c r="P2942" i="5"/>
  <c r="Q2948" i="5"/>
  <c r="O2997" i="5"/>
  <c r="O3035" i="5"/>
  <c r="O3073" i="5"/>
  <c r="O3111" i="5"/>
  <c r="O3589" i="5"/>
  <c r="O3871" i="5"/>
  <c r="O4347" i="5"/>
  <c r="O4537" i="5"/>
  <c r="O5693" i="5"/>
  <c r="O5959" i="5"/>
  <c r="S1469" i="5"/>
  <c r="T1469" i="5" s="1"/>
  <c r="R1469" i="5"/>
  <c r="O1469" i="5"/>
  <c r="S1473" i="5"/>
  <c r="T1473" i="5" s="1"/>
  <c r="R1473" i="5"/>
  <c r="O1473" i="5"/>
  <c r="S1477" i="5"/>
  <c r="T1477" i="5" s="1"/>
  <c r="R1477" i="5"/>
  <c r="O1477" i="5"/>
  <c r="O1490" i="5"/>
  <c r="U1490" i="5" s="1"/>
  <c r="O1494" i="5"/>
  <c r="U1494" i="5" s="1"/>
  <c r="O1498" i="5"/>
  <c r="U1498" i="5" s="1"/>
  <c r="O1503" i="5"/>
  <c r="U1503" i="5" s="1"/>
  <c r="O1507" i="5"/>
  <c r="U1507" i="5" s="1"/>
  <c r="O1511" i="5"/>
  <c r="U1511" i="5" s="1"/>
  <c r="O1515" i="5"/>
  <c r="U1515" i="5" s="1"/>
  <c r="O1528" i="5"/>
  <c r="U1528" i="5" s="1"/>
  <c r="O1532" i="5"/>
  <c r="U1532" i="5" s="1"/>
  <c r="O1536" i="5"/>
  <c r="U1536" i="5" s="1"/>
  <c r="O1541" i="5"/>
  <c r="U1541" i="5" s="1"/>
  <c r="O1545" i="5"/>
  <c r="U1545" i="5" s="1"/>
  <c r="O1549" i="5"/>
  <c r="U1549" i="5" s="1"/>
  <c r="O1553" i="5"/>
  <c r="U1553" i="5" s="1"/>
  <c r="R1566" i="5"/>
  <c r="S1566" i="5"/>
  <c r="T1566" i="5" s="1"/>
  <c r="O1566" i="5"/>
  <c r="R1570" i="5"/>
  <c r="S1570" i="5"/>
  <c r="T1570" i="5" s="1"/>
  <c r="O1570" i="5"/>
  <c r="R1574" i="5"/>
  <c r="S1574" i="5"/>
  <c r="T1574" i="5" s="1"/>
  <c r="O1574" i="5"/>
  <c r="R1579" i="5"/>
  <c r="S1579" i="5"/>
  <c r="T1579" i="5" s="1"/>
  <c r="O1579" i="5"/>
  <c r="R1583" i="5"/>
  <c r="S1583" i="5"/>
  <c r="T1583" i="5" s="1"/>
  <c r="O1583" i="5"/>
  <c r="R1587" i="5"/>
  <c r="S1587" i="5"/>
  <c r="T1587" i="5" s="1"/>
  <c r="O1587" i="5"/>
  <c r="R1591" i="5"/>
  <c r="S1591" i="5"/>
  <c r="T1591" i="5" s="1"/>
  <c r="O1591" i="5"/>
  <c r="S1604" i="5"/>
  <c r="T1604" i="5" s="1"/>
  <c r="R1604" i="5"/>
  <c r="O1604" i="5"/>
  <c r="S1608" i="5"/>
  <c r="T1608" i="5" s="1"/>
  <c r="R1608" i="5"/>
  <c r="O1608" i="5"/>
  <c r="S1612" i="5"/>
  <c r="T1612" i="5" s="1"/>
  <c r="R1612" i="5"/>
  <c r="O1612" i="5"/>
  <c r="S1617" i="5"/>
  <c r="T1617" i="5" s="1"/>
  <c r="R1617" i="5"/>
  <c r="O1617" i="5"/>
  <c r="S1621" i="5"/>
  <c r="T1621" i="5" s="1"/>
  <c r="R1621" i="5"/>
  <c r="O1621" i="5"/>
  <c r="S1625" i="5"/>
  <c r="T1625" i="5" s="1"/>
  <c r="R1625" i="5"/>
  <c r="O1625" i="5"/>
  <c r="S1629" i="5"/>
  <c r="T1629" i="5" s="1"/>
  <c r="R1629" i="5"/>
  <c r="O1629" i="5"/>
  <c r="O1642" i="5"/>
  <c r="U1642" i="5" s="1"/>
  <c r="O1646" i="5"/>
  <c r="U1646" i="5" s="1"/>
  <c r="O1650" i="5"/>
  <c r="U1650" i="5" s="1"/>
  <c r="O1655" i="5"/>
  <c r="U1655" i="5" s="1"/>
  <c r="O1659" i="5"/>
  <c r="U1659" i="5" s="1"/>
  <c r="O1663" i="5"/>
  <c r="U1663" i="5" s="1"/>
  <c r="O1667" i="5"/>
  <c r="U1667" i="5" s="1"/>
  <c r="O1680" i="5"/>
  <c r="U1680" i="5" s="1"/>
  <c r="O1684" i="5"/>
  <c r="U1684" i="5" s="1"/>
  <c r="O1688" i="5"/>
  <c r="U1688" i="5" s="1"/>
  <c r="O1693" i="5"/>
  <c r="U1693" i="5" s="1"/>
  <c r="O1697" i="5"/>
  <c r="U1697" i="5" s="1"/>
  <c r="O1701" i="5"/>
  <c r="U1701" i="5" s="1"/>
  <c r="O1705" i="5"/>
  <c r="U1705" i="5" s="1"/>
  <c r="O1718" i="5"/>
  <c r="U1718" i="5" s="1"/>
  <c r="O1722" i="5"/>
  <c r="U1722" i="5" s="1"/>
  <c r="O1726" i="5"/>
  <c r="U1726" i="5" s="1"/>
  <c r="O1731" i="5"/>
  <c r="U1731" i="5" s="1"/>
  <c r="O1735" i="5"/>
  <c r="U1735" i="5" s="1"/>
  <c r="O1739" i="5"/>
  <c r="U1739" i="5" s="1"/>
  <c r="O1743" i="5"/>
  <c r="U1743" i="5" s="1"/>
  <c r="S1756" i="5"/>
  <c r="T1756" i="5" s="1"/>
  <c r="R1756" i="5"/>
  <c r="O1756" i="5"/>
  <c r="S1760" i="5"/>
  <c r="T1760" i="5" s="1"/>
  <c r="R1760" i="5"/>
  <c r="O1760" i="5"/>
  <c r="S1764" i="5"/>
  <c r="T1764" i="5" s="1"/>
  <c r="R1764" i="5"/>
  <c r="O1764" i="5"/>
  <c r="S1769" i="5"/>
  <c r="T1769" i="5" s="1"/>
  <c r="R1769" i="5"/>
  <c r="O1769" i="5"/>
  <c r="S1773" i="5"/>
  <c r="T1773" i="5" s="1"/>
  <c r="R1773" i="5"/>
  <c r="O1773" i="5"/>
  <c r="S1777" i="5"/>
  <c r="T1777" i="5" s="1"/>
  <c r="R1777" i="5"/>
  <c r="O1777" i="5"/>
  <c r="S1781" i="5"/>
  <c r="T1781" i="5" s="1"/>
  <c r="R1781" i="5"/>
  <c r="O1781" i="5"/>
  <c r="O1794" i="5"/>
  <c r="U1794" i="5" s="1"/>
  <c r="O1798" i="5"/>
  <c r="U1798" i="5" s="1"/>
  <c r="O1802" i="5"/>
  <c r="U1802" i="5" s="1"/>
  <c r="O1807" i="5"/>
  <c r="U1807" i="5" s="1"/>
  <c r="O1811" i="5"/>
  <c r="U1811" i="5" s="1"/>
  <c r="O1815" i="5"/>
  <c r="U1815" i="5" s="1"/>
  <c r="O1819" i="5"/>
  <c r="U1819" i="5" s="1"/>
  <c r="O1832" i="5"/>
  <c r="U1832" i="5" s="1"/>
  <c r="O1836" i="5"/>
  <c r="U1836" i="5" s="1"/>
  <c r="O1840" i="5"/>
  <c r="U1840" i="5" s="1"/>
  <c r="O1845" i="5"/>
  <c r="U1845" i="5" s="1"/>
  <c r="O1849" i="5"/>
  <c r="U1849" i="5" s="1"/>
  <c r="O1853" i="5"/>
  <c r="U1853" i="5" s="1"/>
  <c r="O1857" i="5"/>
  <c r="U1857" i="5" s="1"/>
  <c r="R1870" i="5"/>
  <c r="S1870" i="5"/>
  <c r="T1870" i="5" s="1"/>
  <c r="O1870" i="5"/>
  <c r="R1874" i="5"/>
  <c r="S1874" i="5"/>
  <c r="T1874" i="5" s="1"/>
  <c r="O1874" i="5"/>
  <c r="R1878" i="5"/>
  <c r="S1878" i="5"/>
  <c r="T1878" i="5" s="1"/>
  <c r="O1878" i="5"/>
  <c r="R1883" i="5"/>
  <c r="S1883" i="5"/>
  <c r="T1883" i="5" s="1"/>
  <c r="O1883" i="5"/>
  <c r="R1887" i="5"/>
  <c r="S1887" i="5"/>
  <c r="T1887" i="5" s="1"/>
  <c r="O1887" i="5"/>
  <c r="R1891" i="5"/>
  <c r="S1891" i="5"/>
  <c r="T1891" i="5" s="1"/>
  <c r="O1891" i="5"/>
  <c r="R1895" i="5"/>
  <c r="S1895" i="5"/>
  <c r="T1895" i="5" s="1"/>
  <c r="O1895" i="5"/>
  <c r="S1908" i="5"/>
  <c r="T1908" i="5" s="1"/>
  <c r="R1908" i="5"/>
  <c r="O1908" i="5"/>
  <c r="S1912" i="5"/>
  <c r="T1912" i="5" s="1"/>
  <c r="R1912" i="5"/>
  <c r="O1912" i="5"/>
  <c r="S1916" i="5"/>
  <c r="T1916" i="5" s="1"/>
  <c r="R1916" i="5"/>
  <c r="O1916" i="5"/>
  <c r="S1921" i="5"/>
  <c r="T1921" i="5" s="1"/>
  <c r="R1921" i="5"/>
  <c r="O1921" i="5"/>
  <c r="S1925" i="5"/>
  <c r="T1925" i="5" s="1"/>
  <c r="R1925" i="5"/>
  <c r="O1925" i="5"/>
  <c r="S1929" i="5"/>
  <c r="T1929" i="5" s="1"/>
  <c r="R1929" i="5"/>
  <c r="O1929" i="5"/>
  <c r="S1933" i="5"/>
  <c r="T1933" i="5" s="1"/>
  <c r="R1933" i="5"/>
  <c r="O1933" i="5"/>
  <c r="O1967" i="5"/>
  <c r="U1967" i="5" s="1"/>
  <c r="R1983" i="5"/>
  <c r="S1983" i="5"/>
  <c r="T1983" i="5" s="1"/>
  <c r="R1987" i="5"/>
  <c r="S1987" i="5"/>
  <c r="T1987" i="5" s="1"/>
  <c r="O1987" i="5"/>
  <c r="R1991" i="5"/>
  <c r="S1991" i="5"/>
  <c r="T1991" i="5" s="1"/>
  <c r="R1996" i="5"/>
  <c r="S1996" i="5"/>
  <c r="T1996" i="5" s="1"/>
  <c r="R2000" i="5"/>
  <c r="S2000" i="5"/>
  <c r="T2000" i="5" s="1"/>
  <c r="O2000" i="5"/>
  <c r="R2004" i="5"/>
  <c r="S2004" i="5"/>
  <c r="T2004" i="5" s="1"/>
  <c r="R2008" i="5"/>
  <c r="S2008" i="5"/>
  <c r="T2008" i="5" s="1"/>
  <c r="S2021" i="5"/>
  <c r="T2021" i="5" s="1"/>
  <c r="R2021" i="5"/>
  <c r="S2025" i="5"/>
  <c r="T2025" i="5" s="1"/>
  <c r="R2025" i="5"/>
  <c r="O2025" i="5"/>
  <c r="S2029" i="5"/>
  <c r="T2029" i="5" s="1"/>
  <c r="R2029" i="5"/>
  <c r="S2034" i="5"/>
  <c r="T2034" i="5" s="1"/>
  <c r="R2034" i="5"/>
  <c r="O2034" i="5"/>
  <c r="S2038" i="5"/>
  <c r="T2038" i="5" s="1"/>
  <c r="R2038" i="5"/>
  <c r="O2038" i="5"/>
  <c r="S2042" i="5"/>
  <c r="T2042" i="5" s="1"/>
  <c r="R2042" i="5"/>
  <c r="O2042" i="5"/>
  <c r="S2046" i="5"/>
  <c r="T2046" i="5" s="1"/>
  <c r="R2046" i="5"/>
  <c r="O2059" i="5"/>
  <c r="U2059" i="5" s="1"/>
  <c r="O2063" i="5"/>
  <c r="U2063" i="5" s="1"/>
  <c r="O2067" i="5"/>
  <c r="U2067" i="5" s="1"/>
  <c r="O2076" i="5"/>
  <c r="U2076" i="5" s="1"/>
  <c r="O2101" i="5"/>
  <c r="U2101" i="5" s="1"/>
  <c r="R2135" i="5"/>
  <c r="S2135" i="5"/>
  <c r="T2135" i="5" s="1"/>
  <c r="R2139" i="5"/>
  <c r="S2139" i="5"/>
  <c r="T2139" i="5" s="1"/>
  <c r="O2139" i="5"/>
  <c r="R2143" i="5"/>
  <c r="S2143" i="5"/>
  <c r="T2143" i="5" s="1"/>
  <c r="R2148" i="5"/>
  <c r="S2148" i="5"/>
  <c r="T2148" i="5" s="1"/>
  <c r="R2152" i="5"/>
  <c r="S2152" i="5"/>
  <c r="T2152" i="5" s="1"/>
  <c r="R2156" i="5"/>
  <c r="S2156" i="5"/>
  <c r="T2156" i="5" s="1"/>
  <c r="R2160" i="5"/>
  <c r="S2160" i="5"/>
  <c r="T2160" i="5" s="1"/>
  <c r="S2173" i="5"/>
  <c r="T2173" i="5" s="1"/>
  <c r="R2173" i="5"/>
  <c r="S2177" i="5"/>
  <c r="T2177" i="5" s="1"/>
  <c r="R2177" i="5"/>
  <c r="S2181" i="5"/>
  <c r="T2181" i="5" s="1"/>
  <c r="R2181" i="5"/>
  <c r="S2186" i="5"/>
  <c r="T2186" i="5" s="1"/>
  <c r="R2186" i="5"/>
  <c r="S2190" i="5"/>
  <c r="T2190" i="5" s="1"/>
  <c r="R2190" i="5"/>
  <c r="S2194" i="5"/>
  <c r="T2194" i="5" s="1"/>
  <c r="R2194" i="5"/>
  <c r="S2198" i="5"/>
  <c r="T2198" i="5" s="1"/>
  <c r="R2198" i="5"/>
  <c r="O2211" i="5"/>
  <c r="U2211" i="5" s="1"/>
  <c r="O2215" i="5"/>
  <c r="U2215" i="5" s="1"/>
  <c r="O2219" i="5"/>
  <c r="U2219" i="5" s="1"/>
  <c r="O2232" i="5"/>
  <c r="U2232" i="5" s="1"/>
  <c r="O2249" i="5"/>
  <c r="U2249" i="5" s="1"/>
  <c r="R2291" i="5"/>
  <c r="S2291" i="5"/>
  <c r="T2291" i="5" s="1"/>
  <c r="O2291" i="5"/>
  <c r="R2300" i="5"/>
  <c r="S2300" i="5"/>
  <c r="T2300" i="5" s="1"/>
  <c r="R2304" i="5"/>
  <c r="S2304" i="5"/>
  <c r="T2304" i="5" s="1"/>
  <c r="R2308" i="5"/>
  <c r="S2308" i="5"/>
  <c r="T2308" i="5" s="1"/>
  <c r="R2312" i="5"/>
  <c r="S2312" i="5"/>
  <c r="T2312" i="5" s="1"/>
  <c r="S2325" i="5"/>
  <c r="T2325" i="5" s="1"/>
  <c r="R2325" i="5"/>
  <c r="O2325" i="5"/>
  <c r="S2329" i="5"/>
  <c r="T2329" i="5" s="1"/>
  <c r="R2329" i="5"/>
  <c r="O2329" i="5"/>
  <c r="S2333" i="5"/>
  <c r="T2333" i="5" s="1"/>
  <c r="R2333" i="5"/>
  <c r="O2333" i="5"/>
  <c r="S2338" i="5"/>
  <c r="T2338" i="5" s="1"/>
  <c r="R2338" i="5"/>
  <c r="S2342" i="5"/>
  <c r="T2342" i="5" s="1"/>
  <c r="R2342" i="5"/>
  <c r="S2346" i="5"/>
  <c r="T2346" i="5" s="1"/>
  <c r="R2346" i="5"/>
  <c r="S2350" i="5"/>
  <c r="T2350" i="5" s="1"/>
  <c r="R2350" i="5"/>
  <c r="O2384" i="5"/>
  <c r="U2384" i="5" s="1"/>
  <c r="S2439" i="5"/>
  <c r="T2439" i="5" s="1"/>
  <c r="R2439" i="5"/>
  <c r="O2439" i="5"/>
  <c r="S2443" i="5"/>
  <c r="T2443" i="5" s="1"/>
  <c r="R2443" i="5"/>
  <c r="O2443" i="5"/>
  <c r="S2447" i="5"/>
  <c r="T2447" i="5" s="1"/>
  <c r="R2447" i="5"/>
  <c r="O2447" i="5"/>
  <c r="S2452" i="5"/>
  <c r="T2452" i="5" s="1"/>
  <c r="R2452" i="5"/>
  <c r="S2456" i="5"/>
  <c r="T2456" i="5" s="1"/>
  <c r="R2456" i="5"/>
  <c r="S2460" i="5"/>
  <c r="T2460" i="5" s="1"/>
  <c r="R2460" i="5"/>
  <c r="O2460" i="5"/>
  <c r="S2464" i="5"/>
  <c r="T2464" i="5" s="1"/>
  <c r="R2464" i="5"/>
  <c r="S2477" i="5"/>
  <c r="T2477" i="5" s="1"/>
  <c r="R2477" i="5"/>
  <c r="O2477" i="5"/>
  <c r="S2481" i="5"/>
  <c r="T2481" i="5" s="1"/>
  <c r="R2481" i="5"/>
  <c r="S2485" i="5"/>
  <c r="T2485" i="5" s="1"/>
  <c r="R2485" i="5"/>
  <c r="S2490" i="5"/>
  <c r="T2490" i="5" s="1"/>
  <c r="R2490" i="5"/>
  <c r="O2490" i="5"/>
  <c r="S2494" i="5"/>
  <c r="T2494" i="5" s="1"/>
  <c r="R2494" i="5"/>
  <c r="S2502" i="5"/>
  <c r="T2502" i="5" s="1"/>
  <c r="R2502" i="5"/>
  <c r="O2528" i="5"/>
  <c r="U2528" i="5" s="1"/>
  <c r="O2532" i="5"/>
  <c r="U2532" i="5" s="1"/>
  <c r="O2536" i="5"/>
  <c r="U2536" i="5" s="1"/>
  <c r="O2553" i="5"/>
  <c r="U2553" i="5" s="1"/>
  <c r="S2604" i="5"/>
  <c r="T2604" i="5" s="1"/>
  <c r="R2604" i="5"/>
  <c r="O2604" i="5"/>
  <c r="S2608" i="5"/>
  <c r="T2608" i="5" s="1"/>
  <c r="R2608" i="5"/>
  <c r="O2608" i="5"/>
  <c r="S2612" i="5"/>
  <c r="T2612" i="5" s="1"/>
  <c r="R2612" i="5"/>
  <c r="O2612" i="5"/>
  <c r="S2616" i="5"/>
  <c r="T2616" i="5" s="1"/>
  <c r="R2616" i="5"/>
  <c r="S2629" i="5"/>
  <c r="T2629" i="5" s="1"/>
  <c r="R2629" i="5"/>
  <c r="O2629" i="5"/>
  <c r="S2637" i="5"/>
  <c r="T2637" i="5" s="1"/>
  <c r="R2637" i="5"/>
  <c r="S2642" i="5"/>
  <c r="T2642" i="5" s="1"/>
  <c r="R2642" i="5"/>
  <c r="O2642" i="5"/>
  <c r="S2646" i="5"/>
  <c r="T2646" i="5" s="1"/>
  <c r="R2646" i="5"/>
  <c r="S2650" i="5"/>
  <c r="T2650" i="5" s="1"/>
  <c r="R2650" i="5"/>
  <c r="S2654" i="5"/>
  <c r="T2654" i="5" s="1"/>
  <c r="R2654" i="5"/>
  <c r="O2680" i="5"/>
  <c r="U2680" i="5" s="1"/>
  <c r="O2684" i="5"/>
  <c r="U2684" i="5" s="1"/>
  <c r="O2688" i="5"/>
  <c r="U2688" i="5" s="1"/>
  <c r="O2705" i="5"/>
  <c r="U2705" i="5" s="1"/>
  <c r="S2743" i="5"/>
  <c r="T2743" i="5" s="1"/>
  <c r="R2743" i="5"/>
  <c r="S2747" i="5"/>
  <c r="T2747" i="5" s="1"/>
  <c r="R2747" i="5"/>
  <c r="S2751" i="5"/>
  <c r="T2751" i="5" s="1"/>
  <c r="R2751" i="5"/>
  <c r="S2756" i="5"/>
  <c r="T2756" i="5" s="1"/>
  <c r="R2756" i="5"/>
  <c r="O2756" i="5"/>
  <c r="S2760" i="5"/>
  <c r="T2760" i="5" s="1"/>
  <c r="R2760" i="5"/>
  <c r="O2760" i="5"/>
  <c r="S2764" i="5"/>
  <c r="T2764" i="5" s="1"/>
  <c r="R2764" i="5"/>
  <c r="O2764" i="5"/>
  <c r="S2768" i="5"/>
  <c r="T2768" i="5" s="1"/>
  <c r="R2768" i="5"/>
  <c r="S2781" i="5"/>
  <c r="T2781" i="5" s="1"/>
  <c r="R2781" i="5"/>
  <c r="O2781" i="5"/>
  <c r="S2785" i="5"/>
  <c r="T2785" i="5" s="1"/>
  <c r="R2785" i="5"/>
  <c r="S2794" i="5"/>
  <c r="T2794" i="5" s="1"/>
  <c r="R2794" i="5"/>
  <c r="O2794" i="5"/>
  <c r="S2798" i="5"/>
  <c r="T2798" i="5" s="1"/>
  <c r="R2798" i="5"/>
  <c r="S2802" i="5"/>
  <c r="T2802" i="5" s="1"/>
  <c r="R2802" i="5"/>
  <c r="S2806" i="5"/>
  <c r="T2806" i="5" s="1"/>
  <c r="R2806" i="5"/>
  <c r="O2832" i="5"/>
  <c r="U2832" i="5" s="1"/>
  <c r="O2836" i="5"/>
  <c r="U2836" i="5" s="1"/>
  <c r="O2840" i="5"/>
  <c r="U2840" i="5" s="1"/>
  <c r="O2857" i="5"/>
  <c r="U2857" i="5" s="1"/>
  <c r="S2882" i="5"/>
  <c r="T2882" i="5" s="1"/>
  <c r="R2882" i="5"/>
  <c r="S2895" i="5"/>
  <c r="T2895" i="5" s="1"/>
  <c r="R2895" i="5"/>
  <c r="S2899" i="5"/>
  <c r="T2899" i="5" s="1"/>
  <c r="R2899" i="5"/>
  <c r="S2903" i="5"/>
  <c r="T2903" i="5" s="1"/>
  <c r="R2903" i="5"/>
  <c r="S2908" i="5"/>
  <c r="T2908" i="5" s="1"/>
  <c r="R2908" i="5"/>
  <c r="O2908" i="5"/>
  <c r="O2912" i="5"/>
  <c r="U2912" i="5" s="1"/>
  <c r="S2916" i="5"/>
  <c r="T2916" i="5" s="1"/>
  <c r="R2916" i="5"/>
  <c r="O2916" i="5"/>
  <c r="O2933" i="5"/>
  <c r="U2933" i="5" s="1"/>
  <c r="S2970" i="5"/>
  <c r="T2970" i="5" s="1"/>
  <c r="R2970" i="5"/>
  <c r="S2974" i="5"/>
  <c r="T2974" i="5" s="1"/>
  <c r="R2974" i="5"/>
  <c r="S2978" i="5"/>
  <c r="T2978" i="5" s="1"/>
  <c r="R2978" i="5"/>
  <c r="S3008" i="5"/>
  <c r="T3008" i="5" s="1"/>
  <c r="R3008" i="5"/>
  <c r="S3012" i="5"/>
  <c r="T3012" i="5" s="1"/>
  <c r="R3012" i="5"/>
  <c r="S3016" i="5"/>
  <c r="T3016" i="5" s="1"/>
  <c r="R3016" i="5"/>
  <c r="S3020" i="5"/>
  <c r="T3020" i="5" s="1"/>
  <c r="R3020" i="5"/>
  <c r="S3025" i="5"/>
  <c r="T3025" i="5" s="1"/>
  <c r="R3025" i="5"/>
  <c r="S3029" i="5"/>
  <c r="T3029" i="5" s="1"/>
  <c r="R3029" i="5"/>
  <c r="S3033" i="5"/>
  <c r="T3033" i="5" s="1"/>
  <c r="R3033" i="5"/>
  <c r="S3122" i="5"/>
  <c r="T3122" i="5" s="1"/>
  <c r="R3122" i="5"/>
  <c r="S3126" i="5"/>
  <c r="T3126" i="5" s="1"/>
  <c r="R3126" i="5"/>
  <c r="S3130" i="5"/>
  <c r="T3130" i="5" s="1"/>
  <c r="R3130" i="5"/>
  <c r="S3160" i="5"/>
  <c r="T3160" i="5" s="1"/>
  <c r="R3160" i="5"/>
  <c r="S3164" i="5"/>
  <c r="T3164" i="5" s="1"/>
  <c r="R3164" i="5"/>
  <c r="S3168" i="5"/>
  <c r="T3168" i="5" s="1"/>
  <c r="R3168" i="5"/>
  <c r="S3172" i="5"/>
  <c r="T3172" i="5" s="1"/>
  <c r="R3172" i="5"/>
  <c r="S3177" i="5"/>
  <c r="T3177" i="5" s="1"/>
  <c r="R3177" i="5"/>
  <c r="S3181" i="5"/>
  <c r="T3181" i="5" s="1"/>
  <c r="R3181" i="5"/>
  <c r="S3185" i="5"/>
  <c r="T3185" i="5" s="1"/>
  <c r="R3185" i="5"/>
  <c r="O3198" i="5"/>
  <c r="U3198" i="5" s="1"/>
  <c r="O3202" i="5"/>
  <c r="U3202" i="5" s="1"/>
  <c r="O3206" i="5"/>
  <c r="U3206" i="5" s="1"/>
  <c r="O3210" i="5"/>
  <c r="U3210" i="5" s="1"/>
  <c r="O3215" i="5"/>
  <c r="U3215" i="5" s="1"/>
  <c r="O3219" i="5"/>
  <c r="U3219" i="5" s="1"/>
  <c r="O3223" i="5"/>
  <c r="U3223" i="5" s="1"/>
  <c r="O3248" i="5"/>
  <c r="U3248" i="5" s="1"/>
  <c r="O3253" i="5"/>
  <c r="U3253" i="5" s="1"/>
  <c r="O3257" i="5"/>
  <c r="U3257" i="5" s="1"/>
  <c r="O3261" i="5"/>
  <c r="U3261" i="5" s="1"/>
  <c r="S3286" i="5"/>
  <c r="T3286" i="5" s="1"/>
  <c r="R3286" i="5"/>
  <c r="S3291" i="5"/>
  <c r="T3291" i="5" s="1"/>
  <c r="R3291" i="5"/>
  <c r="S3295" i="5"/>
  <c r="T3295" i="5" s="1"/>
  <c r="R3295" i="5"/>
  <c r="S3299" i="5"/>
  <c r="T3299" i="5" s="1"/>
  <c r="R3299" i="5"/>
  <c r="S3312" i="5"/>
  <c r="T3312" i="5" s="1"/>
  <c r="R3312" i="5"/>
  <c r="O3312" i="5"/>
  <c r="S3316" i="5"/>
  <c r="T3316" i="5" s="1"/>
  <c r="R3316" i="5"/>
  <c r="O3316" i="5"/>
  <c r="S3320" i="5"/>
  <c r="T3320" i="5" s="1"/>
  <c r="R3320" i="5"/>
  <c r="O3320" i="5"/>
  <c r="S3324" i="5"/>
  <c r="T3324" i="5" s="1"/>
  <c r="R3324" i="5"/>
  <c r="S3329" i="5"/>
  <c r="T3329" i="5" s="1"/>
  <c r="R3329" i="5"/>
  <c r="S3333" i="5"/>
  <c r="T3333" i="5" s="1"/>
  <c r="R3333" i="5"/>
  <c r="S3337" i="5"/>
  <c r="T3337" i="5" s="1"/>
  <c r="R3337" i="5"/>
  <c r="O3350" i="5"/>
  <c r="U3350" i="5" s="1"/>
  <c r="P3355" i="5"/>
  <c r="P3364" i="5"/>
  <c r="P3372" i="5"/>
  <c r="O3373" i="5"/>
  <c r="P3389" i="5"/>
  <c r="P3397" i="5"/>
  <c r="O3398" i="5"/>
  <c r="U3398" i="5" s="1"/>
  <c r="P3406" i="5"/>
  <c r="O3407" i="5"/>
  <c r="U3407" i="5" s="1"/>
  <c r="P3414" i="5"/>
  <c r="AO3416" i="5"/>
  <c r="S3430" i="5"/>
  <c r="T3430" i="5" s="1"/>
  <c r="R3430" i="5"/>
  <c r="P3431" i="5"/>
  <c r="O3432" i="5"/>
  <c r="U3432" i="5" s="1"/>
  <c r="S3438" i="5"/>
  <c r="T3438" i="5" s="1"/>
  <c r="R3438" i="5"/>
  <c r="P3440" i="5"/>
  <c r="O3441" i="5"/>
  <c r="U3441" i="5" s="1"/>
  <c r="S3447" i="5"/>
  <c r="T3447" i="5" s="1"/>
  <c r="R3447" i="5"/>
  <c r="P3448" i="5"/>
  <c r="O3449" i="5"/>
  <c r="U3449" i="5" s="1"/>
  <c r="Q3467" i="5"/>
  <c r="S3467" i="5" s="1"/>
  <c r="T3467" i="5" s="1"/>
  <c r="O3468" i="5"/>
  <c r="U3468" i="5" s="1"/>
  <c r="Q3475" i="5"/>
  <c r="S3475" i="5" s="1"/>
  <c r="T3475" i="5" s="1"/>
  <c r="O3476" i="5"/>
  <c r="U3476" i="5" s="1"/>
  <c r="Q3484" i="5"/>
  <c r="S3484" i="5" s="1"/>
  <c r="T3484" i="5" s="1"/>
  <c r="O3485" i="5"/>
  <c r="U3485" i="5" s="1"/>
  <c r="Q3501" i="5"/>
  <c r="S3501" i="5" s="1"/>
  <c r="T3501" i="5" s="1"/>
  <c r="O3502" i="5"/>
  <c r="U3502" i="5" s="1"/>
  <c r="S3508" i="5"/>
  <c r="T3508" i="5" s="1"/>
  <c r="R3508" i="5"/>
  <c r="Q3509" i="5"/>
  <c r="S3509" i="5" s="1"/>
  <c r="T3509" i="5" s="1"/>
  <c r="O3510" i="5"/>
  <c r="U3510" i="5" s="1"/>
  <c r="S3517" i="5"/>
  <c r="T3517" i="5" s="1"/>
  <c r="R3517" i="5"/>
  <c r="Q3518" i="5"/>
  <c r="S3518" i="5" s="1"/>
  <c r="T3518" i="5" s="1"/>
  <c r="O3519" i="5"/>
  <c r="U3519" i="5" s="1"/>
  <c r="S3525" i="5"/>
  <c r="T3525" i="5" s="1"/>
  <c r="R3525" i="5"/>
  <c r="Q3526" i="5"/>
  <c r="S3526" i="5" s="1"/>
  <c r="T3526" i="5" s="1"/>
  <c r="O3527" i="5"/>
  <c r="U3527" i="5" s="1"/>
  <c r="Q3543" i="5"/>
  <c r="O3544" i="5"/>
  <c r="U3544" i="5" s="1"/>
  <c r="Q3551" i="5"/>
  <c r="O3552" i="5"/>
  <c r="U3552" i="5" s="1"/>
  <c r="S3559" i="5"/>
  <c r="T3559" i="5" s="1"/>
  <c r="R3559" i="5"/>
  <c r="Q3560" i="5"/>
  <c r="O3561" i="5"/>
  <c r="U3561" i="5" s="1"/>
  <c r="S3567" i="5"/>
  <c r="T3567" i="5" s="1"/>
  <c r="R3567" i="5"/>
  <c r="Q3577" i="5"/>
  <c r="O3578" i="5"/>
  <c r="Q3585" i="5"/>
  <c r="S3585" i="5" s="1"/>
  <c r="T3585" i="5" s="1"/>
  <c r="O3586" i="5"/>
  <c r="Q3594" i="5"/>
  <c r="S3594" i="5" s="1"/>
  <c r="T3594" i="5" s="1"/>
  <c r="O3595" i="5"/>
  <c r="Q3602" i="5"/>
  <c r="S3602" i="5" s="1"/>
  <c r="T3602" i="5" s="1"/>
  <c r="O3603" i="5"/>
  <c r="S3618" i="5"/>
  <c r="T3618" i="5" s="1"/>
  <c r="R3618" i="5"/>
  <c r="Q3619" i="5"/>
  <c r="S3619" i="5" s="1"/>
  <c r="T3619" i="5" s="1"/>
  <c r="O3620" i="5"/>
  <c r="U3620" i="5" s="1"/>
  <c r="S3626" i="5"/>
  <c r="T3626" i="5" s="1"/>
  <c r="R3626" i="5"/>
  <c r="Q3627" i="5"/>
  <c r="S3627" i="5" s="1"/>
  <c r="T3627" i="5" s="1"/>
  <c r="O3628" i="5"/>
  <c r="U3628" i="5" s="1"/>
  <c r="S3635" i="5"/>
  <c r="T3635" i="5" s="1"/>
  <c r="R3635" i="5"/>
  <c r="Q3636" i="5"/>
  <c r="S3636" i="5" s="1"/>
  <c r="T3636" i="5" s="1"/>
  <c r="O3637" i="5"/>
  <c r="U3637" i="5" s="1"/>
  <c r="S3643" i="5"/>
  <c r="T3643" i="5" s="1"/>
  <c r="R3643" i="5"/>
  <c r="Q3653" i="5"/>
  <c r="O3654" i="5"/>
  <c r="U3654" i="5" s="1"/>
  <c r="Q3661" i="5"/>
  <c r="O3662" i="5"/>
  <c r="U3662" i="5" s="1"/>
  <c r="S3669" i="5"/>
  <c r="T3669" i="5" s="1"/>
  <c r="R3669" i="5"/>
  <c r="Q3670" i="5"/>
  <c r="O3671" i="5"/>
  <c r="U3671" i="5" s="1"/>
  <c r="S3677" i="5"/>
  <c r="T3677" i="5" s="1"/>
  <c r="R3677" i="5"/>
  <c r="Q3678" i="5"/>
  <c r="S3694" i="5"/>
  <c r="T3694" i="5" s="1"/>
  <c r="R3694" i="5"/>
  <c r="Q3695" i="5"/>
  <c r="S3695" i="5" s="1"/>
  <c r="T3695" i="5" s="1"/>
  <c r="S3702" i="5"/>
  <c r="T3702" i="5" s="1"/>
  <c r="R3702" i="5"/>
  <c r="Q3703" i="5"/>
  <c r="S3703" i="5" s="1"/>
  <c r="T3703" i="5" s="1"/>
  <c r="S3711" i="5"/>
  <c r="T3711" i="5" s="1"/>
  <c r="R3711" i="5"/>
  <c r="Q3712" i="5"/>
  <c r="S3712" i="5" s="1"/>
  <c r="T3712" i="5" s="1"/>
  <c r="Q3729" i="5"/>
  <c r="Q3737" i="5"/>
  <c r="Q3746" i="5"/>
  <c r="Q3754" i="5"/>
  <c r="Q3771" i="5"/>
  <c r="S3771" i="5" s="1"/>
  <c r="T3771" i="5" s="1"/>
  <c r="Q3779" i="5"/>
  <c r="S3779" i="5" s="1"/>
  <c r="T3779" i="5" s="1"/>
  <c r="Q3788" i="5"/>
  <c r="S3788" i="5" s="1"/>
  <c r="T3788" i="5" s="1"/>
  <c r="Q3805" i="5"/>
  <c r="S3805" i="5" s="1"/>
  <c r="T3805" i="5" s="1"/>
  <c r="Q3813" i="5"/>
  <c r="S3813" i="5" s="1"/>
  <c r="T3813" i="5" s="1"/>
  <c r="Q3822" i="5"/>
  <c r="S3822" i="5" s="1"/>
  <c r="T3822" i="5" s="1"/>
  <c r="Q3830" i="5"/>
  <c r="S3830" i="5" s="1"/>
  <c r="T3830" i="5" s="1"/>
  <c r="Q3833" i="5"/>
  <c r="S3833" i="5" s="1"/>
  <c r="T3833" i="5" s="1"/>
  <c r="Q3843" i="5"/>
  <c r="S3843" i="5" s="1"/>
  <c r="T3843" i="5" s="1"/>
  <c r="Q3850" i="5"/>
  <c r="P3858" i="5"/>
  <c r="Q3860" i="5"/>
  <c r="S3860" i="5" s="1"/>
  <c r="T3860" i="5" s="1"/>
  <c r="Q3867" i="5"/>
  <c r="P3887" i="5"/>
  <c r="Q3889" i="5"/>
  <c r="Q3897" i="5"/>
  <c r="S3897" i="5" s="1"/>
  <c r="T3897" i="5" s="1"/>
  <c r="P3904" i="5"/>
  <c r="Q3906" i="5"/>
  <c r="Q3909" i="5"/>
  <c r="S3909" i="5" s="1"/>
  <c r="T3909" i="5" s="1"/>
  <c r="Q3919" i="5"/>
  <c r="S3919" i="5" s="1"/>
  <c r="T3919" i="5" s="1"/>
  <c r="Q3926" i="5"/>
  <c r="S3926" i="5" s="1"/>
  <c r="T3926" i="5" s="1"/>
  <c r="Q3936" i="5"/>
  <c r="S3936" i="5" s="1"/>
  <c r="T3936" i="5" s="1"/>
  <c r="Q3939" i="5"/>
  <c r="S3939" i="5" s="1"/>
  <c r="T3939" i="5" s="1"/>
  <c r="Q3944" i="5"/>
  <c r="S3944" i="5" s="1"/>
  <c r="T3944" i="5" s="1"/>
  <c r="Q3947" i="5"/>
  <c r="S3947" i="5" s="1"/>
  <c r="T3947" i="5" s="1"/>
  <c r="AO3948" i="5"/>
  <c r="Q3959" i="5"/>
  <c r="P3966" i="5"/>
  <c r="P3975" i="5"/>
  <c r="Q3977" i="5"/>
  <c r="S3977" i="5" s="1"/>
  <c r="T3977" i="5" s="1"/>
  <c r="Q3985" i="5"/>
  <c r="S3985" i="5" s="1"/>
  <c r="T3985" i="5" s="1"/>
  <c r="Q4001" i="5"/>
  <c r="S4001" i="5" s="1"/>
  <c r="T4001" i="5" s="1"/>
  <c r="P4013" i="5"/>
  <c r="Q4014" i="5"/>
  <c r="S4014" i="5" s="1"/>
  <c r="T4014" i="5" s="1"/>
  <c r="P4046" i="5"/>
  <c r="Q4048" i="5"/>
  <c r="S4048" i="5" s="1"/>
  <c r="T4048" i="5" s="1"/>
  <c r="P4051" i="5"/>
  <c r="Q4052" i="5"/>
  <c r="S4052" i="5" s="1"/>
  <c r="T4052" i="5" s="1"/>
  <c r="P4055" i="5"/>
  <c r="Q4056" i="5"/>
  <c r="S4056" i="5" s="1"/>
  <c r="T4056" i="5" s="1"/>
  <c r="P4080" i="5"/>
  <c r="Q4081" i="5"/>
  <c r="S4081" i="5" s="1"/>
  <c r="T4081" i="5" s="1"/>
  <c r="P4089" i="5"/>
  <c r="Q4090" i="5"/>
  <c r="S4090" i="5" s="1"/>
  <c r="T4090" i="5" s="1"/>
  <c r="P4114" i="5"/>
  <c r="Q4115" i="5"/>
  <c r="S4115" i="5" s="1"/>
  <c r="T4115" i="5" s="1"/>
  <c r="P4127" i="5"/>
  <c r="Q4128" i="5"/>
  <c r="S4128" i="5" s="1"/>
  <c r="T4128" i="5" s="1"/>
  <c r="P4173" i="5"/>
  <c r="P4186" i="5"/>
  <c r="AO4214" i="5"/>
  <c r="Q4187" i="5"/>
  <c r="S4187" i="5" s="1"/>
  <c r="T4187" i="5" s="1"/>
  <c r="P4190" i="5"/>
  <c r="Q4191" i="5"/>
  <c r="S4191" i="5" s="1"/>
  <c r="T4191" i="5" s="1"/>
  <c r="P4194" i="5"/>
  <c r="Q4195" i="5"/>
  <c r="S4195" i="5" s="1"/>
  <c r="T4195" i="5" s="1"/>
  <c r="Q4212" i="5"/>
  <c r="S4212" i="5" s="1"/>
  <c r="T4212" i="5" s="1"/>
  <c r="P4224" i="5"/>
  <c r="AO4252" i="5"/>
  <c r="Q4225" i="5"/>
  <c r="P4236" i="5"/>
  <c r="P4249" i="5"/>
  <c r="P4304" i="5"/>
  <c r="Q4305" i="5"/>
  <c r="S4305" i="5" s="1"/>
  <c r="T4305" i="5" s="1"/>
  <c r="Q4314" i="5"/>
  <c r="S4314" i="5" s="1"/>
  <c r="T4314" i="5" s="1"/>
  <c r="Q4326" i="5"/>
  <c r="S4326" i="5" s="1"/>
  <c r="T4326" i="5" s="1"/>
  <c r="P4338" i="5"/>
  <c r="AO4366" i="5"/>
  <c r="Q4339" i="5"/>
  <c r="P4350" i="5"/>
  <c r="P4363" i="5"/>
  <c r="P4388" i="5"/>
  <c r="P4401" i="5"/>
  <c r="P4414" i="5"/>
  <c r="AO4442" i="5"/>
  <c r="Q4415" i="5"/>
  <c r="S4415" i="5" s="1"/>
  <c r="T4415" i="5" s="1"/>
  <c r="P4418" i="5"/>
  <c r="Q4419" i="5"/>
  <c r="S4419" i="5" s="1"/>
  <c r="T4419" i="5" s="1"/>
  <c r="P4422" i="5"/>
  <c r="Q4423" i="5"/>
  <c r="S4423" i="5" s="1"/>
  <c r="T4423" i="5" s="1"/>
  <c r="P4431" i="5"/>
  <c r="Q4432" i="5"/>
  <c r="P4477" i="5"/>
  <c r="P4490" i="5"/>
  <c r="AO4518" i="5"/>
  <c r="Q4491" i="5"/>
  <c r="S4491" i="5" s="1"/>
  <c r="T4491" i="5" s="1"/>
  <c r="P4494" i="5"/>
  <c r="Q4495" i="5"/>
  <c r="S4495" i="5" s="1"/>
  <c r="T4495" i="5" s="1"/>
  <c r="P4498" i="5"/>
  <c r="Q4499" i="5"/>
  <c r="S4499" i="5" s="1"/>
  <c r="T4499" i="5" s="1"/>
  <c r="Q4516" i="5"/>
  <c r="S4516" i="5" s="1"/>
  <c r="T4516" i="5" s="1"/>
  <c r="P4528" i="5"/>
  <c r="AO4556" i="5"/>
  <c r="Q4529" i="5"/>
  <c r="P4540" i="5"/>
  <c r="P4553" i="5"/>
  <c r="P4578" i="5"/>
  <c r="Q4580" i="5"/>
  <c r="S4580" i="5" s="1"/>
  <c r="T4580" i="5" s="1"/>
  <c r="P4583" i="5"/>
  <c r="Q4584" i="5"/>
  <c r="S4584" i="5" s="1"/>
  <c r="T4584" i="5" s="1"/>
  <c r="P4587" i="5"/>
  <c r="Q4588" i="5"/>
  <c r="S4588" i="5" s="1"/>
  <c r="T4588" i="5" s="1"/>
  <c r="P4629" i="5"/>
  <c r="P4654" i="5"/>
  <c r="P4667" i="5"/>
  <c r="P4692" i="5"/>
  <c r="P4705" i="5"/>
  <c r="P4718" i="5"/>
  <c r="AO4746" i="5"/>
  <c r="Q4719" i="5"/>
  <c r="S4719" i="5" s="1"/>
  <c r="T4719" i="5" s="1"/>
  <c r="P4722" i="5"/>
  <c r="Q4723" i="5"/>
  <c r="S4723" i="5" s="1"/>
  <c r="T4723" i="5" s="1"/>
  <c r="P4726" i="5"/>
  <c r="Q4727" i="5"/>
  <c r="S4727" i="5" s="1"/>
  <c r="T4727" i="5" s="1"/>
  <c r="Q4744" i="5"/>
  <c r="S4744" i="5" s="1"/>
  <c r="T4744" i="5" s="1"/>
  <c r="P4756" i="5"/>
  <c r="AO4784" i="5"/>
  <c r="Q4757" i="5"/>
  <c r="S4757" i="5" s="1"/>
  <c r="T4757" i="5" s="1"/>
  <c r="P4768" i="5"/>
  <c r="P4781" i="5"/>
  <c r="P4815" i="5"/>
  <c r="Q4816" i="5"/>
  <c r="P4840" i="5"/>
  <c r="Q4841" i="5"/>
  <c r="S4841" i="5" s="1"/>
  <c r="T4841" i="5" s="1"/>
  <c r="P4853" i="5"/>
  <c r="Q4854" i="5"/>
  <c r="S4854" i="5" s="1"/>
  <c r="T4854" i="5" s="1"/>
  <c r="P4895" i="5"/>
  <c r="Q4917" i="5"/>
  <c r="P4925" i="5"/>
  <c r="Q4926" i="5"/>
  <c r="P4929" i="5"/>
  <c r="Q4930" i="5"/>
  <c r="P4933" i="5"/>
  <c r="Q4934" i="5"/>
  <c r="P4953" i="5"/>
  <c r="Q4954" i="5"/>
  <c r="P4957" i="5"/>
  <c r="P4970" i="5"/>
  <c r="P5033" i="5"/>
  <c r="Q5034" i="5"/>
  <c r="S5034" i="5" s="1"/>
  <c r="T5034" i="5" s="1"/>
  <c r="P5038" i="5"/>
  <c r="Q5039" i="5"/>
  <c r="S5039" i="5" s="1"/>
  <c r="T5039" i="5" s="1"/>
  <c r="P5042" i="5"/>
  <c r="Q5043" i="5"/>
  <c r="S5043" i="5" s="1"/>
  <c r="T5043" i="5" s="1"/>
  <c r="P5046" i="5"/>
  <c r="P5071" i="5"/>
  <c r="P5084" i="5"/>
  <c r="Q5110" i="5"/>
  <c r="Q5123" i="5"/>
  <c r="S5123" i="5" s="1"/>
  <c r="T5123" i="5" s="1"/>
  <c r="P5135" i="5"/>
  <c r="AO5164" i="5"/>
  <c r="Q5136" i="5"/>
  <c r="Q5148" i="5"/>
  <c r="S5148" i="5" s="1"/>
  <c r="T5148" i="5" s="1"/>
  <c r="Q5161" i="5"/>
  <c r="P5173" i="5"/>
  <c r="AO5202" i="5"/>
  <c r="Q5174" i="5"/>
  <c r="S5174" i="5" s="1"/>
  <c r="T5174" i="5" s="1"/>
  <c r="Q5186" i="5"/>
  <c r="S5186" i="5" s="1"/>
  <c r="T5186" i="5" s="1"/>
  <c r="Q5199" i="5"/>
  <c r="S5199" i="5" s="1"/>
  <c r="T5199" i="5" s="1"/>
  <c r="P5211" i="5"/>
  <c r="AO5240" i="5"/>
  <c r="Q5212" i="5"/>
  <c r="S5212" i="5" s="1"/>
  <c r="T5212" i="5" s="1"/>
  <c r="P5215" i="5"/>
  <c r="Q5216" i="5"/>
  <c r="S5216" i="5" s="1"/>
  <c r="T5216" i="5" s="1"/>
  <c r="P5219" i="5"/>
  <c r="Q5220" i="5"/>
  <c r="S5220" i="5" s="1"/>
  <c r="T5220" i="5" s="1"/>
  <c r="P5261" i="5"/>
  <c r="Q5275" i="5"/>
  <c r="S5275" i="5" s="1"/>
  <c r="T5275" i="5" s="1"/>
  <c r="P5287" i="5"/>
  <c r="AO5316" i="5"/>
  <c r="Q5288" i="5"/>
  <c r="Q5300" i="5"/>
  <c r="Q5313" i="5"/>
  <c r="P5325" i="5"/>
  <c r="AO5354" i="5"/>
  <c r="Q5326" i="5"/>
  <c r="Q5338" i="5"/>
  <c r="Q5351" i="5"/>
  <c r="P5375" i="5"/>
  <c r="P5388" i="5"/>
  <c r="Q5427" i="5"/>
  <c r="S5427" i="5" s="1"/>
  <c r="T5427" i="5" s="1"/>
  <c r="P5439" i="5"/>
  <c r="AO5468" i="5"/>
  <c r="Q5440" i="5"/>
  <c r="S5440" i="5" s="1"/>
  <c r="T5440" i="5" s="1"/>
  <c r="P5443" i="5"/>
  <c r="Q5444" i="5"/>
  <c r="S5444" i="5" s="1"/>
  <c r="T5444" i="5" s="1"/>
  <c r="P5447" i="5"/>
  <c r="Q5448" i="5"/>
  <c r="S5448" i="5" s="1"/>
  <c r="T5448" i="5" s="1"/>
  <c r="P5481" i="5"/>
  <c r="Q5482" i="5"/>
  <c r="S5482" i="5" s="1"/>
  <c r="T5482" i="5" s="1"/>
  <c r="Q5503" i="5"/>
  <c r="S5503" i="5" s="1"/>
  <c r="T5503" i="5" s="1"/>
  <c r="P5527" i="5"/>
  <c r="P5540" i="5"/>
  <c r="P5561" i="5"/>
  <c r="Q5562" i="5"/>
  <c r="S5562" i="5" s="1"/>
  <c r="T5562" i="5" s="1"/>
  <c r="P5565" i="5"/>
  <c r="P5578" i="5"/>
  <c r="P5646" i="5"/>
  <c r="Q5647" i="5"/>
  <c r="P5679" i="5"/>
  <c r="Q5680" i="5"/>
  <c r="P5713" i="5"/>
  <c r="Q5714" i="5"/>
  <c r="S5714" i="5" s="1"/>
  <c r="T5714" i="5" s="1"/>
  <c r="P5730" i="5"/>
  <c r="P5747" i="5"/>
  <c r="Q5748" i="5"/>
  <c r="S5748" i="5" s="1"/>
  <c r="T5748" i="5" s="1"/>
  <c r="P5768" i="5"/>
  <c r="P5785" i="5"/>
  <c r="Q5786" i="5"/>
  <c r="P5806" i="5"/>
  <c r="P5823" i="5"/>
  <c r="Q5824" i="5"/>
  <c r="P5840" i="5"/>
  <c r="Q5841" i="5"/>
  <c r="Q5845" i="5"/>
  <c r="S5845" i="5" s="1"/>
  <c r="T5845" i="5" s="1"/>
  <c r="P5857" i="5"/>
  <c r="AO5886" i="5"/>
  <c r="Q5858" i="5"/>
  <c r="P5874" i="5"/>
  <c r="Q5875" i="5"/>
  <c r="Q5908" i="5"/>
  <c r="S5908" i="5" s="1"/>
  <c r="T5908" i="5" s="1"/>
  <c r="P5916" i="5"/>
  <c r="Q5917" i="5"/>
  <c r="S5917" i="5" s="1"/>
  <c r="T5917" i="5" s="1"/>
  <c r="P5971" i="5"/>
  <c r="AO6000" i="5"/>
  <c r="P5973" i="5"/>
  <c r="Q5978" i="5"/>
  <c r="S5978" i="5" s="1"/>
  <c r="T5978" i="5" s="1"/>
  <c r="O5978" i="5"/>
  <c r="P5996" i="5"/>
  <c r="Q6050" i="5"/>
  <c r="P6052" i="5"/>
  <c r="Q6086" i="5"/>
  <c r="S6086" i="5" s="1"/>
  <c r="T6086" i="5" s="1"/>
  <c r="O6086" i="5"/>
  <c r="P6123" i="5"/>
  <c r="AO6152" i="5"/>
  <c r="P6125" i="5"/>
  <c r="Q6130" i="5"/>
  <c r="S6130" i="5" s="1"/>
  <c r="T6130" i="5" s="1"/>
  <c r="O6130" i="5"/>
  <c r="P6148" i="5"/>
  <c r="Q6184" i="5"/>
  <c r="S6184" i="5" s="1"/>
  <c r="T6184" i="5" s="1"/>
  <c r="P6211" i="5"/>
  <c r="P6214" i="5"/>
  <c r="Q6219" i="5"/>
  <c r="S6219" i="5" s="1"/>
  <c r="T6219" i="5" s="1"/>
  <c r="P6221" i="5"/>
  <c r="Q6238" i="5"/>
  <c r="O6238" i="5"/>
  <c r="Q6253" i="5"/>
  <c r="S6253" i="5" s="1"/>
  <c r="T6253" i="5" s="1"/>
  <c r="O6253" i="5"/>
  <c r="P6281" i="5"/>
  <c r="P6287" i="5"/>
  <c r="P6296" i="5"/>
  <c r="Q6301" i="5"/>
  <c r="S6301" i="5" s="1"/>
  <c r="T6301" i="5" s="1"/>
  <c r="Q6331" i="5"/>
  <c r="S6331" i="5" s="1"/>
  <c r="T6331" i="5" s="1"/>
  <c r="O6331" i="5"/>
  <c r="P6376" i="5"/>
  <c r="Q6432" i="5"/>
  <c r="O6432" i="5"/>
  <c r="Q6521" i="5"/>
  <c r="O6521" i="5"/>
  <c r="Q6643" i="5"/>
  <c r="R2113" i="5"/>
  <c r="S2113" i="5"/>
  <c r="T2113" i="5" s="1"/>
  <c r="O2113" i="5"/>
  <c r="R2117" i="5"/>
  <c r="S2117" i="5"/>
  <c r="T2117" i="5" s="1"/>
  <c r="O2117" i="5"/>
  <c r="R2121" i="5"/>
  <c r="S2121" i="5"/>
  <c r="T2121" i="5" s="1"/>
  <c r="O2121" i="5"/>
  <c r="S2134" i="5"/>
  <c r="T2134" i="5" s="1"/>
  <c r="R2134" i="5"/>
  <c r="O2134" i="5"/>
  <c r="S2138" i="5"/>
  <c r="T2138" i="5" s="1"/>
  <c r="R2138" i="5"/>
  <c r="O2138" i="5"/>
  <c r="S2142" i="5"/>
  <c r="T2142" i="5" s="1"/>
  <c r="R2142" i="5"/>
  <c r="O2142" i="5"/>
  <c r="S2146" i="5"/>
  <c r="T2146" i="5" s="1"/>
  <c r="R2146" i="5"/>
  <c r="O2146" i="5"/>
  <c r="S2151" i="5"/>
  <c r="T2151" i="5" s="1"/>
  <c r="R2151" i="5"/>
  <c r="O2151" i="5"/>
  <c r="S2155" i="5"/>
  <c r="T2155" i="5" s="1"/>
  <c r="R2155" i="5"/>
  <c r="O2155" i="5"/>
  <c r="S2159" i="5"/>
  <c r="T2159" i="5" s="1"/>
  <c r="R2159" i="5"/>
  <c r="O2159" i="5"/>
  <c r="O2172" i="5"/>
  <c r="U2172" i="5" s="1"/>
  <c r="O2176" i="5"/>
  <c r="U2176" i="5" s="1"/>
  <c r="O2180" i="5"/>
  <c r="U2180" i="5" s="1"/>
  <c r="O2184" i="5"/>
  <c r="U2184" i="5" s="1"/>
  <c r="O2189" i="5"/>
  <c r="U2189" i="5" s="1"/>
  <c r="O2193" i="5"/>
  <c r="U2193" i="5" s="1"/>
  <c r="O2197" i="5"/>
  <c r="U2197" i="5" s="1"/>
  <c r="O2210" i="5"/>
  <c r="U2210" i="5" s="1"/>
  <c r="O2214" i="5"/>
  <c r="U2214" i="5" s="1"/>
  <c r="O2218" i="5"/>
  <c r="U2218" i="5" s="1"/>
  <c r="O2227" i="5"/>
  <c r="U2227" i="5" s="1"/>
  <c r="O2231" i="5"/>
  <c r="U2231" i="5" s="1"/>
  <c r="O2235" i="5"/>
  <c r="U2235" i="5" s="1"/>
  <c r="R2248" i="5"/>
  <c r="S2248" i="5"/>
  <c r="T2248" i="5" s="1"/>
  <c r="O2248" i="5"/>
  <c r="R2252" i="5"/>
  <c r="S2252" i="5"/>
  <c r="T2252" i="5" s="1"/>
  <c r="O2252" i="5"/>
  <c r="R2256" i="5"/>
  <c r="S2256" i="5"/>
  <c r="T2256" i="5" s="1"/>
  <c r="O2256" i="5"/>
  <c r="R2260" i="5"/>
  <c r="S2260" i="5"/>
  <c r="T2260" i="5" s="1"/>
  <c r="R2265" i="5"/>
  <c r="S2265" i="5"/>
  <c r="T2265" i="5" s="1"/>
  <c r="O2265" i="5"/>
  <c r="R2269" i="5"/>
  <c r="S2269" i="5"/>
  <c r="T2269" i="5" s="1"/>
  <c r="O2269" i="5"/>
  <c r="R2273" i="5"/>
  <c r="S2273" i="5"/>
  <c r="T2273" i="5" s="1"/>
  <c r="O2273" i="5"/>
  <c r="S2286" i="5"/>
  <c r="T2286" i="5" s="1"/>
  <c r="R2286" i="5"/>
  <c r="O2286" i="5"/>
  <c r="S2290" i="5"/>
  <c r="T2290" i="5" s="1"/>
  <c r="R2290" i="5"/>
  <c r="O2290" i="5"/>
  <c r="S2294" i="5"/>
  <c r="T2294" i="5" s="1"/>
  <c r="R2294" i="5"/>
  <c r="O2294" i="5"/>
  <c r="S2298" i="5"/>
  <c r="T2298" i="5" s="1"/>
  <c r="R2298" i="5"/>
  <c r="O2298" i="5"/>
  <c r="S2303" i="5"/>
  <c r="T2303" i="5" s="1"/>
  <c r="R2303" i="5"/>
  <c r="O2303" i="5"/>
  <c r="S2307" i="5"/>
  <c r="T2307" i="5" s="1"/>
  <c r="R2307" i="5"/>
  <c r="O2307" i="5"/>
  <c r="S2311" i="5"/>
  <c r="T2311" i="5" s="1"/>
  <c r="R2311" i="5"/>
  <c r="O2311" i="5"/>
  <c r="O2324" i="5"/>
  <c r="U2324" i="5" s="1"/>
  <c r="O2328" i="5"/>
  <c r="U2328" i="5" s="1"/>
  <c r="O2332" i="5"/>
  <c r="U2332" i="5" s="1"/>
  <c r="O2336" i="5"/>
  <c r="U2336" i="5" s="1"/>
  <c r="O2341" i="5"/>
  <c r="U2341" i="5" s="1"/>
  <c r="O2345" i="5"/>
  <c r="U2345" i="5" s="1"/>
  <c r="O2349" i="5"/>
  <c r="U2349" i="5" s="1"/>
  <c r="O2362" i="5"/>
  <c r="U2362" i="5" s="1"/>
  <c r="O2366" i="5"/>
  <c r="U2366" i="5" s="1"/>
  <c r="O2370" i="5"/>
  <c r="U2370" i="5" s="1"/>
  <c r="O2379" i="5"/>
  <c r="U2379" i="5" s="1"/>
  <c r="O2383" i="5"/>
  <c r="U2383" i="5" s="1"/>
  <c r="O2387" i="5"/>
  <c r="U2387" i="5" s="1"/>
  <c r="S2400" i="5"/>
  <c r="T2400" i="5" s="1"/>
  <c r="R2400" i="5"/>
  <c r="O2400" i="5"/>
  <c r="S2404" i="5"/>
  <c r="T2404" i="5" s="1"/>
  <c r="R2404" i="5"/>
  <c r="O2404" i="5"/>
  <c r="S2408" i="5"/>
  <c r="T2408" i="5" s="1"/>
  <c r="R2408" i="5"/>
  <c r="O2408" i="5"/>
  <c r="S2412" i="5"/>
  <c r="T2412" i="5" s="1"/>
  <c r="R2412" i="5"/>
  <c r="S2417" i="5"/>
  <c r="T2417" i="5" s="1"/>
  <c r="R2417" i="5"/>
  <c r="O2417" i="5"/>
  <c r="S2421" i="5"/>
  <c r="T2421" i="5" s="1"/>
  <c r="R2421" i="5"/>
  <c r="O2421" i="5"/>
  <c r="S2425" i="5"/>
  <c r="T2425" i="5" s="1"/>
  <c r="R2425" i="5"/>
  <c r="O2425" i="5"/>
  <c r="S2438" i="5"/>
  <c r="T2438" i="5" s="1"/>
  <c r="R2438" i="5"/>
  <c r="O2438" i="5"/>
  <c r="S2442" i="5"/>
  <c r="T2442" i="5" s="1"/>
  <c r="R2442" i="5"/>
  <c r="O2442" i="5"/>
  <c r="S2446" i="5"/>
  <c r="T2446" i="5" s="1"/>
  <c r="R2446" i="5"/>
  <c r="O2446" i="5"/>
  <c r="S2450" i="5"/>
  <c r="T2450" i="5" s="1"/>
  <c r="R2450" i="5"/>
  <c r="O2450" i="5"/>
  <c r="S2455" i="5"/>
  <c r="T2455" i="5" s="1"/>
  <c r="R2455" i="5"/>
  <c r="O2455" i="5"/>
  <c r="S2459" i="5"/>
  <c r="T2459" i="5" s="1"/>
  <c r="R2459" i="5"/>
  <c r="O2459" i="5"/>
  <c r="S2463" i="5"/>
  <c r="T2463" i="5" s="1"/>
  <c r="R2463" i="5"/>
  <c r="O2463" i="5"/>
  <c r="O2476" i="5"/>
  <c r="U2476" i="5" s="1"/>
  <c r="O2480" i="5"/>
  <c r="U2480" i="5" s="1"/>
  <c r="O2484" i="5"/>
  <c r="U2484" i="5" s="1"/>
  <c r="O2488" i="5"/>
  <c r="U2488" i="5" s="1"/>
  <c r="O2493" i="5"/>
  <c r="U2493" i="5" s="1"/>
  <c r="O2497" i="5"/>
  <c r="U2497" i="5" s="1"/>
  <c r="O2501" i="5"/>
  <c r="U2501" i="5" s="1"/>
  <c r="O2514" i="5"/>
  <c r="U2514" i="5" s="1"/>
  <c r="O2518" i="5"/>
  <c r="U2518" i="5" s="1"/>
  <c r="O2522" i="5"/>
  <c r="U2522" i="5" s="1"/>
  <c r="O2531" i="5"/>
  <c r="U2531" i="5" s="1"/>
  <c r="O2535" i="5"/>
  <c r="U2535" i="5" s="1"/>
  <c r="O2539" i="5"/>
  <c r="U2539" i="5" s="1"/>
  <c r="S2552" i="5"/>
  <c r="T2552" i="5" s="1"/>
  <c r="R2552" i="5"/>
  <c r="O2552" i="5"/>
  <c r="S2556" i="5"/>
  <c r="T2556" i="5" s="1"/>
  <c r="R2556" i="5"/>
  <c r="O2556" i="5"/>
  <c r="S2560" i="5"/>
  <c r="T2560" i="5" s="1"/>
  <c r="R2560" i="5"/>
  <c r="O2560" i="5"/>
  <c r="S2564" i="5"/>
  <c r="T2564" i="5" s="1"/>
  <c r="R2564" i="5"/>
  <c r="S2569" i="5"/>
  <c r="T2569" i="5" s="1"/>
  <c r="R2569" i="5"/>
  <c r="O2569" i="5"/>
  <c r="S2573" i="5"/>
  <c r="T2573" i="5" s="1"/>
  <c r="R2573" i="5"/>
  <c r="O2573" i="5"/>
  <c r="S2577" i="5"/>
  <c r="T2577" i="5" s="1"/>
  <c r="R2577" i="5"/>
  <c r="O2577" i="5"/>
  <c r="S2590" i="5"/>
  <c r="T2590" i="5" s="1"/>
  <c r="R2590" i="5"/>
  <c r="O2590" i="5"/>
  <c r="S2594" i="5"/>
  <c r="T2594" i="5" s="1"/>
  <c r="R2594" i="5"/>
  <c r="O2594" i="5"/>
  <c r="S2598" i="5"/>
  <c r="T2598" i="5" s="1"/>
  <c r="R2598" i="5"/>
  <c r="O2598" i="5"/>
  <c r="S2602" i="5"/>
  <c r="T2602" i="5" s="1"/>
  <c r="R2602" i="5"/>
  <c r="O2602" i="5"/>
  <c r="S2607" i="5"/>
  <c r="T2607" i="5" s="1"/>
  <c r="R2607" i="5"/>
  <c r="O2607" i="5"/>
  <c r="S2611" i="5"/>
  <c r="T2611" i="5" s="1"/>
  <c r="R2611" i="5"/>
  <c r="O2611" i="5"/>
  <c r="S2615" i="5"/>
  <c r="T2615" i="5" s="1"/>
  <c r="R2615" i="5"/>
  <c r="O2615" i="5"/>
  <c r="O2628" i="5"/>
  <c r="U2628" i="5" s="1"/>
  <c r="O2632" i="5"/>
  <c r="U2632" i="5" s="1"/>
  <c r="O2636" i="5"/>
  <c r="U2636" i="5" s="1"/>
  <c r="O2640" i="5"/>
  <c r="U2640" i="5" s="1"/>
  <c r="O2645" i="5"/>
  <c r="U2645" i="5" s="1"/>
  <c r="O2649" i="5"/>
  <c r="U2649" i="5" s="1"/>
  <c r="O2653" i="5"/>
  <c r="U2653" i="5" s="1"/>
  <c r="O2666" i="5"/>
  <c r="U2666" i="5" s="1"/>
  <c r="O2670" i="5"/>
  <c r="U2670" i="5" s="1"/>
  <c r="O2674" i="5"/>
  <c r="U2674" i="5" s="1"/>
  <c r="O2683" i="5"/>
  <c r="U2683" i="5" s="1"/>
  <c r="O2687" i="5"/>
  <c r="U2687" i="5" s="1"/>
  <c r="O2691" i="5"/>
  <c r="U2691" i="5" s="1"/>
  <c r="S2704" i="5"/>
  <c r="T2704" i="5" s="1"/>
  <c r="R2704" i="5"/>
  <c r="O2704" i="5"/>
  <c r="S2708" i="5"/>
  <c r="T2708" i="5" s="1"/>
  <c r="R2708" i="5"/>
  <c r="O2708" i="5"/>
  <c r="S2712" i="5"/>
  <c r="T2712" i="5" s="1"/>
  <c r="R2712" i="5"/>
  <c r="O2712" i="5"/>
  <c r="S2716" i="5"/>
  <c r="T2716" i="5" s="1"/>
  <c r="R2716" i="5"/>
  <c r="S2721" i="5"/>
  <c r="T2721" i="5" s="1"/>
  <c r="R2721" i="5"/>
  <c r="O2721" i="5"/>
  <c r="S2725" i="5"/>
  <c r="T2725" i="5" s="1"/>
  <c r="R2725" i="5"/>
  <c r="O2725" i="5"/>
  <c r="S2729" i="5"/>
  <c r="T2729" i="5" s="1"/>
  <c r="R2729" i="5"/>
  <c r="O2729" i="5"/>
  <c r="S2742" i="5"/>
  <c r="T2742" i="5" s="1"/>
  <c r="R2742" i="5"/>
  <c r="O2742" i="5"/>
  <c r="S2746" i="5"/>
  <c r="T2746" i="5" s="1"/>
  <c r="R2746" i="5"/>
  <c r="O2746" i="5"/>
  <c r="S2750" i="5"/>
  <c r="T2750" i="5" s="1"/>
  <c r="R2750" i="5"/>
  <c r="O2750" i="5"/>
  <c r="S2754" i="5"/>
  <c r="T2754" i="5" s="1"/>
  <c r="R2754" i="5"/>
  <c r="O2754" i="5"/>
  <c r="S2759" i="5"/>
  <c r="T2759" i="5" s="1"/>
  <c r="R2759" i="5"/>
  <c r="O2759" i="5"/>
  <c r="S2763" i="5"/>
  <c r="T2763" i="5" s="1"/>
  <c r="R2763" i="5"/>
  <c r="O2763" i="5"/>
  <c r="S2767" i="5"/>
  <c r="T2767" i="5" s="1"/>
  <c r="R2767" i="5"/>
  <c r="O2767" i="5"/>
  <c r="O2780" i="5"/>
  <c r="U2780" i="5" s="1"/>
  <c r="O2784" i="5"/>
  <c r="U2784" i="5" s="1"/>
  <c r="O2788" i="5"/>
  <c r="U2788" i="5" s="1"/>
  <c r="O2792" i="5"/>
  <c r="U2792" i="5" s="1"/>
  <c r="O2797" i="5"/>
  <c r="U2797" i="5" s="1"/>
  <c r="O2801" i="5"/>
  <c r="U2801" i="5" s="1"/>
  <c r="O2805" i="5"/>
  <c r="U2805" i="5" s="1"/>
  <c r="O2818" i="5"/>
  <c r="U2818" i="5" s="1"/>
  <c r="O2822" i="5"/>
  <c r="U2822" i="5" s="1"/>
  <c r="O2826" i="5"/>
  <c r="U2826" i="5" s="1"/>
  <c r="O2835" i="5"/>
  <c r="U2835" i="5" s="1"/>
  <c r="O2839" i="5"/>
  <c r="U2839" i="5" s="1"/>
  <c r="O2843" i="5"/>
  <c r="U2843" i="5" s="1"/>
  <c r="S2856" i="5"/>
  <c r="T2856" i="5" s="1"/>
  <c r="R2856" i="5"/>
  <c r="O2856" i="5"/>
  <c r="S2860" i="5"/>
  <c r="T2860" i="5" s="1"/>
  <c r="R2860" i="5"/>
  <c r="O2860" i="5"/>
  <c r="S2864" i="5"/>
  <c r="T2864" i="5" s="1"/>
  <c r="R2864" i="5"/>
  <c r="O2864" i="5"/>
  <c r="S2868" i="5"/>
  <c r="T2868" i="5" s="1"/>
  <c r="R2868" i="5"/>
  <c r="S2873" i="5"/>
  <c r="T2873" i="5" s="1"/>
  <c r="R2873" i="5"/>
  <c r="O2873" i="5"/>
  <c r="S2877" i="5"/>
  <c r="T2877" i="5" s="1"/>
  <c r="R2877" i="5"/>
  <c r="O2877" i="5"/>
  <c r="S2881" i="5"/>
  <c r="T2881" i="5" s="1"/>
  <c r="R2881" i="5"/>
  <c r="O2881" i="5"/>
  <c r="O2894" i="5"/>
  <c r="U2894" i="5" s="1"/>
  <c r="O2898" i="5"/>
  <c r="U2898" i="5" s="1"/>
  <c r="O2902" i="5"/>
  <c r="U2902" i="5" s="1"/>
  <c r="O2906" i="5"/>
  <c r="U2906" i="5" s="1"/>
  <c r="O2911" i="5"/>
  <c r="U2911" i="5" s="1"/>
  <c r="O2915" i="5"/>
  <c r="U2915" i="5" s="1"/>
  <c r="O2919" i="5"/>
  <c r="U2919" i="5" s="1"/>
  <c r="O2932" i="5"/>
  <c r="U2932" i="5" s="1"/>
  <c r="O2936" i="5"/>
  <c r="U2936" i="5" s="1"/>
  <c r="O2940" i="5"/>
  <c r="U2940" i="5" s="1"/>
  <c r="O2953" i="5"/>
  <c r="U2953" i="5" s="1"/>
  <c r="O2957" i="5"/>
  <c r="U2957" i="5" s="1"/>
  <c r="S2969" i="5"/>
  <c r="T2969" i="5" s="1"/>
  <c r="R2969" i="5"/>
  <c r="S2973" i="5"/>
  <c r="T2973" i="5" s="1"/>
  <c r="R2973" i="5"/>
  <c r="O2973" i="5"/>
  <c r="S2977" i="5"/>
  <c r="T2977" i="5" s="1"/>
  <c r="R2977" i="5"/>
  <c r="O2977" i="5"/>
  <c r="S2981" i="5"/>
  <c r="T2981" i="5" s="1"/>
  <c r="R2981" i="5"/>
  <c r="S2986" i="5"/>
  <c r="T2986" i="5" s="1"/>
  <c r="R2986" i="5"/>
  <c r="O2986" i="5"/>
  <c r="S2990" i="5"/>
  <c r="T2990" i="5" s="1"/>
  <c r="R2990" i="5"/>
  <c r="O2990" i="5"/>
  <c r="S2994" i="5"/>
  <c r="T2994" i="5" s="1"/>
  <c r="R2994" i="5"/>
  <c r="O2994" i="5"/>
  <c r="O3007" i="5"/>
  <c r="U3007" i="5" s="1"/>
  <c r="O3011" i="5"/>
  <c r="U3011" i="5" s="1"/>
  <c r="O3015" i="5"/>
  <c r="U3015" i="5" s="1"/>
  <c r="O3024" i="5"/>
  <c r="U3024" i="5" s="1"/>
  <c r="O3028" i="5"/>
  <c r="U3028" i="5" s="1"/>
  <c r="O3032" i="5"/>
  <c r="U3032" i="5" s="1"/>
  <c r="O3045" i="5"/>
  <c r="U3045" i="5" s="1"/>
  <c r="O3049" i="5"/>
  <c r="U3049" i="5" s="1"/>
  <c r="O3053" i="5"/>
  <c r="U3053" i="5" s="1"/>
  <c r="O3062" i="5"/>
  <c r="U3062" i="5" s="1"/>
  <c r="O3066" i="5"/>
  <c r="U3066" i="5" s="1"/>
  <c r="O3070" i="5"/>
  <c r="U3070" i="5" s="1"/>
  <c r="S3083" i="5"/>
  <c r="T3083" i="5" s="1"/>
  <c r="R3083" i="5"/>
  <c r="O3083" i="5"/>
  <c r="S3087" i="5"/>
  <c r="T3087" i="5" s="1"/>
  <c r="R3087" i="5"/>
  <c r="O3087" i="5"/>
  <c r="S3091" i="5"/>
  <c r="T3091" i="5" s="1"/>
  <c r="R3091" i="5"/>
  <c r="O3091" i="5"/>
  <c r="S3095" i="5"/>
  <c r="T3095" i="5" s="1"/>
  <c r="R3095" i="5"/>
  <c r="S3100" i="5"/>
  <c r="T3100" i="5" s="1"/>
  <c r="R3100" i="5"/>
  <c r="O3100" i="5"/>
  <c r="S3104" i="5"/>
  <c r="T3104" i="5" s="1"/>
  <c r="R3104" i="5"/>
  <c r="O3104" i="5"/>
  <c r="S3108" i="5"/>
  <c r="T3108" i="5" s="1"/>
  <c r="R3108" i="5"/>
  <c r="O3108" i="5"/>
  <c r="S3121" i="5"/>
  <c r="T3121" i="5" s="1"/>
  <c r="R3121" i="5"/>
  <c r="O3121" i="5"/>
  <c r="S3125" i="5"/>
  <c r="T3125" i="5" s="1"/>
  <c r="R3125" i="5"/>
  <c r="O3125" i="5"/>
  <c r="S3129" i="5"/>
  <c r="T3129" i="5" s="1"/>
  <c r="R3129" i="5"/>
  <c r="O3129" i="5"/>
  <c r="S3133" i="5"/>
  <c r="T3133" i="5" s="1"/>
  <c r="R3133" i="5"/>
  <c r="S3138" i="5"/>
  <c r="T3138" i="5" s="1"/>
  <c r="R3138" i="5"/>
  <c r="O3138" i="5"/>
  <c r="S3142" i="5"/>
  <c r="T3142" i="5" s="1"/>
  <c r="R3142" i="5"/>
  <c r="O3142" i="5"/>
  <c r="S3146" i="5"/>
  <c r="T3146" i="5" s="1"/>
  <c r="R3146" i="5"/>
  <c r="O3146" i="5"/>
  <c r="O3159" i="5"/>
  <c r="U3159" i="5" s="1"/>
  <c r="O3163" i="5"/>
  <c r="U3163" i="5" s="1"/>
  <c r="O3167" i="5"/>
  <c r="U3167" i="5" s="1"/>
  <c r="O3176" i="5"/>
  <c r="U3176" i="5" s="1"/>
  <c r="O3180" i="5"/>
  <c r="U3180" i="5" s="1"/>
  <c r="O3184" i="5"/>
  <c r="U3184" i="5" s="1"/>
  <c r="O3197" i="5"/>
  <c r="U3197" i="5" s="1"/>
  <c r="O3201" i="5"/>
  <c r="U3201" i="5" s="1"/>
  <c r="O3205" i="5"/>
  <c r="U3205" i="5" s="1"/>
  <c r="O3214" i="5"/>
  <c r="U3214" i="5" s="1"/>
  <c r="O3218" i="5"/>
  <c r="U3218" i="5" s="1"/>
  <c r="O3222" i="5"/>
  <c r="U3222" i="5" s="1"/>
  <c r="S3235" i="5"/>
  <c r="T3235" i="5" s="1"/>
  <c r="R3235" i="5"/>
  <c r="O3235" i="5"/>
  <c r="S3239" i="5"/>
  <c r="T3239" i="5" s="1"/>
  <c r="R3239" i="5"/>
  <c r="O3239" i="5"/>
  <c r="S3243" i="5"/>
  <c r="T3243" i="5" s="1"/>
  <c r="R3243" i="5"/>
  <c r="O3243" i="5"/>
  <c r="S3247" i="5"/>
  <c r="T3247" i="5" s="1"/>
  <c r="R3247" i="5"/>
  <c r="S3252" i="5"/>
  <c r="T3252" i="5" s="1"/>
  <c r="R3252" i="5"/>
  <c r="O3252" i="5"/>
  <c r="S3256" i="5"/>
  <c r="T3256" i="5" s="1"/>
  <c r="R3256" i="5"/>
  <c r="O3256" i="5"/>
  <c r="S3260" i="5"/>
  <c r="T3260" i="5" s="1"/>
  <c r="R3260" i="5"/>
  <c r="O3260" i="5"/>
  <c r="S3273" i="5"/>
  <c r="T3273" i="5" s="1"/>
  <c r="R3273" i="5"/>
  <c r="O3273" i="5"/>
  <c r="S3277" i="5"/>
  <c r="T3277" i="5" s="1"/>
  <c r="R3277" i="5"/>
  <c r="O3277" i="5"/>
  <c r="S3281" i="5"/>
  <c r="T3281" i="5" s="1"/>
  <c r="R3281" i="5"/>
  <c r="O3281" i="5"/>
  <c r="S3285" i="5"/>
  <c r="T3285" i="5" s="1"/>
  <c r="R3285" i="5"/>
  <c r="S3290" i="5"/>
  <c r="T3290" i="5" s="1"/>
  <c r="R3290" i="5"/>
  <c r="O3290" i="5"/>
  <c r="S3294" i="5"/>
  <c r="T3294" i="5" s="1"/>
  <c r="R3294" i="5"/>
  <c r="O3294" i="5"/>
  <c r="S3298" i="5"/>
  <c r="T3298" i="5" s="1"/>
  <c r="R3298" i="5"/>
  <c r="O3298" i="5"/>
  <c r="O3311" i="5"/>
  <c r="U3311" i="5" s="1"/>
  <c r="O3315" i="5"/>
  <c r="U3315" i="5" s="1"/>
  <c r="O3319" i="5"/>
  <c r="U3319" i="5" s="1"/>
  <c r="O3328" i="5"/>
  <c r="U3328" i="5" s="1"/>
  <c r="O3332" i="5"/>
  <c r="U3332" i="5" s="1"/>
  <c r="O3336" i="5"/>
  <c r="U3336" i="5" s="1"/>
  <c r="O3349" i="5"/>
  <c r="U3349" i="5" s="1"/>
  <c r="S3356" i="5"/>
  <c r="T3356" i="5" s="1"/>
  <c r="R3356" i="5"/>
  <c r="Q3357" i="5"/>
  <c r="S3357" i="5" s="1"/>
  <c r="T3357" i="5" s="1"/>
  <c r="O3358" i="5"/>
  <c r="U3358" i="5" s="1"/>
  <c r="Q3366" i="5"/>
  <c r="S3366" i="5" s="1"/>
  <c r="T3366" i="5" s="1"/>
  <c r="O3367" i="5"/>
  <c r="U3367" i="5" s="1"/>
  <c r="S3373" i="5"/>
  <c r="T3373" i="5" s="1"/>
  <c r="R3373" i="5"/>
  <c r="Q3374" i="5"/>
  <c r="S3374" i="5" s="1"/>
  <c r="T3374" i="5" s="1"/>
  <c r="O3375" i="5"/>
  <c r="U3375" i="5" s="1"/>
  <c r="Q3391" i="5"/>
  <c r="O3392" i="5"/>
  <c r="U3392" i="5" s="1"/>
  <c r="Q3399" i="5"/>
  <c r="O3400" i="5"/>
  <c r="U3400" i="5" s="1"/>
  <c r="Q3408" i="5"/>
  <c r="O3409" i="5"/>
  <c r="U3409" i="5" s="1"/>
  <c r="Q3425" i="5"/>
  <c r="S3425" i="5" s="1"/>
  <c r="T3425" i="5" s="1"/>
  <c r="O3426" i="5"/>
  <c r="Q3433" i="5"/>
  <c r="S3433" i="5" s="1"/>
  <c r="T3433" i="5" s="1"/>
  <c r="O3434" i="5"/>
  <c r="Q3442" i="5"/>
  <c r="S3442" i="5" s="1"/>
  <c r="T3442" i="5" s="1"/>
  <c r="O3443" i="5"/>
  <c r="Q3450" i="5"/>
  <c r="S3450" i="5" s="1"/>
  <c r="T3450" i="5" s="1"/>
  <c r="O3451" i="5"/>
  <c r="P3469" i="5"/>
  <c r="O3470" i="5"/>
  <c r="U3470" i="5" s="1"/>
  <c r="P3478" i="5"/>
  <c r="O3479" i="5"/>
  <c r="U3479" i="5" s="1"/>
  <c r="P3486" i="5"/>
  <c r="O3487" i="5"/>
  <c r="U3487" i="5" s="1"/>
  <c r="P3503" i="5"/>
  <c r="O3504" i="5"/>
  <c r="P3511" i="5"/>
  <c r="O3512" i="5"/>
  <c r="P3520" i="5"/>
  <c r="O3521" i="5"/>
  <c r="P3528" i="5"/>
  <c r="AO3530" i="5"/>
  <c r="P3545" i="5"/>
  <c r="O3546" i="5"/>
  <c r="U3546" i="5" s="1"/>
  <c r="P3554" i="5"/>
  <c r="O3555" i="5"/>
  <c r="P3562" i="5"/>
  <c r="O3563" i="5"/>
  <c r="S3578" i="5"/>
  <c r="T3578" i="5" s="1"/>
  <c r="R3578" i="5"/>
  <c r="P3579" i="5"/>
  <c r="O3580" i="5"/>
  <c r="U3580" i="5" s="1"/>
  <c r="S3586" i="5"/>
  <c r="T3586" i="5" s="1"/>
  <c r="R3586" i="5"/>
  <c r="P3587" i="5"/>
  <c r="O3588" i="5"/>
  <c r="U3588" i="5" s="1"/>
  <c r="S3595" i="5"/>
  <c r="T3595" i="5" s="1"/>
  <c r="R3595" i="5"/>
  <c r="P3596" i="5"/>
  <c r="O3597" i="5"/>
  <c r="U3597" i="5" s="1"/>
  <c r="S3603" i="5"/>
  <c r="T3603" i="5" s="1"/>
  <c r="R3603" i="5"/>
  <c r="P3604" i="5"/>
  <c r="AO3606" i="5"/>
  <c r="P3621" i="5"/>
  <c r="O3622" i="5"/>
  <c r="P3630" i="5"/>
  <c r="O3631" i="5"/>
  <c r="P3638" i="5"/>
  <c r="O3639" i="5"/>
  <c r="P3655" i="5"/>
  <c r="O3656" i="5"/>
  <c r="P3663" i="5"/>
  <c r="O3664" i="5"/>
  <c r="P3672" i="5"/>
  <c r="O3673" i="5"/>
  <c r="P3680" i="5"/>
  <c r="AO3682" i="5"/>
  <c r="P3697" i="5"/>
  <c r="O3698" i="5"/>
  <c r="P3706" i="5"/>
  <c r="O3707" i="5"/>
  <c r="P3714" i="5"/>
  <c r="O3715" i="5"/>
  <c r="R3730" i="5"/>
  <c r="S3730" i="5"/>
  <c r="T3730" i="5" s="1"/>
  <c r="P3731" i="5"/>
  <c r="O3732" i="5"/>
  <c r="U3732" i="5" s="1"/>
  <c r="P3739" i="5"/>
  <c r="O3740" i="5"/>
  <c r="U3740" i="5" s="1"/>
  <c r="P3748" i="5"/>
  <c r="O3749" i="5"/>
  <c r="U3749" i="5" s="1"/>
  <c r="P3756" i="5"/>
  <c r="AO3758" i="5"/>
  <c r="S3772" i="5"/>
  <c r="T3772" i="5" s="1"/>
  <c r="R3772" i="5"/>
  <c r="P3773" i="5"/>
  <c r="O3774" i="5"/>
  <c r="U3774" i="5" s="1"/>
  <c r="S3780" i="5"/>
  <c r="T3780" i="5" s="1"/>
  <c r="R3780" i="5"/>
  <c r="P3782" i="5"/>
  <c r="O3783" i="5"/>
  <c r="U3783" i="5" s="1"/>
  <c r="S3789" i="5"/>
  <c r="T3789" i="5" s="1"/>
  <c r="R3789" i="5"/>
  <c r="P3790" i="5"/>
  <c r="O3791" i="5"/>
  <c r="U3791" i="5" s="1"/>
  <c r="P3807" i="5"/>
  <c r="O3808" i="5"/>
  <c r="U3808" i="5" s="1"/>
  <c r="P3815" i="5"/>
  <c r="O3816" i="5"/>
  <c r="U3816" i="5" s="1"/>
  <c r="P3824" i="5"/>
  <c r="O3825" i="5"/>
  <c r="U3825" i="5" s="1"/>
  <c r="P3832" i="5"/>
  <c r="AO3834" i="5"/>
  <c r="P3845" i="5"/>
  <c r="Q3847" i="5"/>
  <c r="S3847" i="5" s="1"/>
  <c r="T3847" i="5" s="1"/>
  <c r="P3862" i="5"/>
  <c r="Q3864" i="5"/>
  <c r="S3864" i="5" s="1"/>
  <c r="T3864" i="5" s="1"/>
  <c r="P3891" i="5"/>
  <c r="Q3893" i="5"/>
  <c r="P3908" i="5"/>
  <c r="AO3910" i="5"/>
  <c r="P3921" i="5"/>
  <c r="Q3923" i="5"/>
  <c r="S3923" i="5" s="1"/>
  <c r="T3923" i="5" s="1"/>
  <c r="Q3931" i="5"/>
  <c r="S3931" i="5" s="1"/>
  <c r="T3931" i="5" s="1"/>
  <c r="P3938" i="5"/>
  <c r="P3946" i="5"/>
  <c r="Q3968" i="5"/>
  <c r="S3968" i="5" s="1"/>
  <c r="T3968" i="5" s="1"/>
  <c r="P3979" i="5"/>
  <c r="Q3981" i="5"/>
  <c r="S3981" i="5" s="1"/>
  <c r="T3981" i="5" s="1"/>
  <c r="P3996" i="5"/>
  <c r="AO4024" i="5"/>
  <c r="Q3998" i="5"/>
  <c r="P4004" i="5"/>
  <c r="Q4005" i="5"/>
  <c r="S4005" i="5" s="1"/>
  <c r="T4005" i="5" s="1"/>
  <c r="O4014" i="5"/>
  <c r="P4017" i="5"/>
  <c r="Q4018" i="5"/>
  <c r="S4018" i="5" s="1"/>
  <c r="T4018" i="5" s="1"/>
  <c r="O4022" i="5"/>
  <c r="O4048" i="5"/>
  <c r="O4052" i="5"/>
  <c r="O4056" i="5"/>
  <c r="P4059" i="5"/>
  <c r="O4090" i="5"/>
  <c r="P4093" i="5"/>
  <c r="Q4094" i="5"/>
  <c r="S4094" i="5" s="1"/>
  <c r="T4094" i="5" s="1"/>
  <c r="O4098" i="5"/>
  <c r="O4115" i="5"/>
  <c r="P4118" i="5"/>
  <c r="Q4119" i="5"/>
  <c r="S4119" i="5" s="1"/>
  <c r="T4119" i="5" s="1"/>
  <c r="O4128" i="5"/>
  <c r="P4131" i="5"/>
  <c r="Q4132" i="5"/>
  <c r="S4132" i="5" s="1"/>
  <c r="T4132" i="5" s="1"/>
  <c r="O4136" i="5"/>
  <c r="Q4174" i="5"/>
  <c r="S4174" i="5" s="1"/>
  <c r="T4174" i="5" s="1"/>
  <c r="O4187" i="5"/>
  <c r="O4191" i="5"/>
  <c r="O4225" i="5"/>
  <c r="P4228" i="5"/>
  <c r="Q4229" i="5"/>
  <c r="Q4238" i="5"/>
  <c r="Q4250" i="5"/>
  <c r="P4262" i="5"/>
  <c r="AO4290" i="5"/>
  <c r="Q4263" i="5"/>
  <c r="O4271" i="5"/>
  <c r="P4274" i="5"/>
  <c r="Q4276" i="5"/>
  <c r="S4276" i="5" s="1"/>
  <c r="T4276" i="5" s="1"/>
  <c r="P4279" i="5"/>
  <c r="Q4280" i="5"/>
  <c r="S4280" i="5" s="1"/>
  <c r="T4280" i="5" s="1"/>
  <c r="P4283" i="5"/>
  <c r="Q4284" i="5"/>
  <c r="S4284" i="5" s="1"/>
  <c r="T4284" i="5" s="1"/>
  <c r="O4288" i="5"/>
  <c r="O4305" i="5"/>
  <c r="P4308" i="5"/>
  <c r="Q4309" i="5"/>
  <c r="S4309" i="5" s="1"/>
  <c r="T4309" i="5" s="1"/>
  <c r="O4314" i="5"/>
  <c r="P4317" i="5"/>
  <c r="Q4318" i="5"/>
  <c r="S4318" i="5" s="1"/>
  <c r="T4318" i="5" s="1"/>
  <c r="O4339" i="5"/>
  <c r="P4342" i="5"/>
  <c r="Q4343" i="5"/>
  <c r="Q4352" i="5"/>
  <c r="Q4364" i="5"/>
  <c r="P4376" i="5"/>
  <c r="AO4404" i="5"/>
  <c r="Q4377" i="5"/>
  <c r="O4385" i="5"/>
  <c r="Q4390" i="5"/>
  <c r="Q4402" i="5"/>
  <c r="O4415" i="5"/>
  <c r="O4419" i="5"/>
  <c r="O4432" i="5"/>
  <c r="P4435" i="5"/>
  <c r="Q4436" i="5"/>
  <c r="O4440" i="5"/>
  <c r="Q4478" i="5"/>
  <c r="S4478" i="5" s="1"/>
  <c r="T4478" i="5" s="1"/>
  <c r="O4491" i="5"/>
  <c r="O4495" i="5"/>
  <c r="O4529" i="5"/>
  <c r="P4532" i="5"/>
  <c r="Q4533" i="5"/>
  <c r="Q4542" i="5"/>
  <c r="Q4554" i="5"/>
  <c r="P4566" i="5"/>
  <c r="AO4594" i="5"/>
  <c r="Q4567" i="5"/>
  <c r="O4580" i="5"/>
  <c r="O4584" i="5"/>
  <c r="O4588" i="5"/>
  <c r="P4591" i="5"/>
  <c r="P4604" i="5"/>
  <c r="AO4632" i="5"/>
  <c r="Q4605" i="5"/>
  <c r="S4605" i="5" s="1"/>
  <c r="T4605" i="5" s="1"/>
  <c r="P4608" i="5"/>
  <c r="Q4609" i="5"/>
  <c r="S4609" i="5" s="1"/>
  <c r="T4609" i="5" s="1"/>
  <c r="P4612" i="5"/>
  <c r="Q4613" i="5"/>
  <c r="S4613" i="5" s="1"/>
  <c r="T4613" i="5" s="1"/>
  <c r="Q4630" i="5"/>
  <c r="S4630" i="5" s="1"/>
  <c r="T4630" i="5" s="1"/>
  <c r="P4642" i="5"/>
  <c r="AO4670" i="5"/>
  <c r="Q4643" i="5"/>
  <c r="O4651" i="5"/>
  <c r="Q4656" i="5"/>
  <c r="Q4668" i="5"/>
  <c r="P4680" i="5"/>
  <c r="AO4708" i="5"/>
  <c r="Q4681" i="5"/>
  <c r="O4689" i="5"/>
  <c r="Q4694" i="5"/>
  <c r="Q4706" i="5"/>
  <c r="O4719" i="5"/>
  <c r="O4723" i="5"/>
  <c r="O4757" i="5"/>
  <c r="P4760" i="5"/>
  <c r="Q4761" i="5"/>
  <c r="S4761" i="5" s="1"/>
  <c r="T4761" i="5" s="1"/>
  <c r="Q4770" i="5"/>
  <c r="S4770" i="5" s="1"/>
  <c r="T4770" i="5" s="1"/>
  <c r="Q4782" i="5"/>
  <c r="S4782" i="5" s="1"/>
  <c r="T4782" i="5" s="1"/>
  <c r="P4794" i="5"/>
  <c r="AO4822" i="5"/>
  <c r="Q4795" i="5"/>
  <c r="O4803" i="5"/>
  <c r="P4806" i="5"/>
  <c r="O4816" i="5"/>
  <c r="P4819" i="5"/>
  <c r="P4844" i="5"/>
  <c r="O4854" i="5"/>
  <c r="P4857" i="5"/>
  <c r="P4870" i="5"/>
  <c r="AO4898" i="5"/>
  <c r="Q4871" i="5"/>
  <c r="S4871" i="5" s="1"/>
  <c r="T4871" i="5" s="1"/>
  <c r="P4874" i="5"/>
  <c r="Q4875" i="5"/>
  <c r="S4875" i="5" s="1"/>
  <c r="T4875" i="5" s="1"/>
  <c r="P4878" i="5"/>
  <c r="Q4879" i="5"/>
  <c r="S4879" i="5" s="1"/>
  <c r="T4879" i="5" s="1"/>
  <c r="Q4896" i="5"/>
  <c r="S4896" i="5" s="1"/>
  <c r="T4896" i="5" s="1"/>
  <c r="P4908" i="5"/>
  <c r="AO4936" i="5"/>
  <c r="Q4909" i="5"/>
  <c r="O4922" i="5"/>
  <c r="O4926" i="5"/>
  <c r="O4930" i="5"/>
  <c r="O4934" i="5"/>
  <c r="P4945" i="5"/>
  <c r="AO4974" i="5"/>
  <c r="O4954" i="5"/>
  <c r="Q4958" i="5"/>
  <c r="Q4971" i="5"/>
  <c r="P4983" i="5"/>
  <c r="AO5012" i="5"/>
  <c r="Q4984" i="5"/>
  <c r="S4984" i="5" s="1"/>
  <c r="T4984" i="5" s="1"/>
  <c r="P4987" i="5"/>
  <c r="Q4988" i="5"/>
  <c r="S4988" i="5" s="1"/>
  <c r="T4988" i="5" s="1"/>
  <c r="P4991" i="5"/>
  <c r="Q4992" i="5"/>
  <c r="S4992" i="5" s="1"/>
  <c r="T4992" i="5" s="1"/>
  <c r="O5009" i="5"/>
  <c r="O5034" i="5"/>
  <c r="O5039" i="5"/>
  <c r="O5043" i="5"/>
  <c r="Q5047" i="5"/>
  <c r="S5047" i="5" s="1"/>
  <c r="T5047" i="5" s="1"/>
  <c r="P5059" i="5"/>
  <c r="AO5088" i="5"/>
  <c r="Q5060" i="5"/>
  <c r="Q5072" i="5"/>
  <c r="Q5085" i="5"/>
  <c r="P5097" i="5"/>
  <c r="AO5126" i="5"/>
  <c r="Q5098" i="5"/>
  <c r="S5098" i="5" s="1"/>
  <c r="T5098" i="5" s="1"/>
  <c r="O5110" i="5"/>
  <c r="P5114" i="5"/>
  <c r="Q5115" i="5"/>
  <c r="S5115" i="5" s="1"/>
  <c r="T5115" i="5" s="1"/>
  <c r="O5136" i="5"/>
  <c r="P5139" i="5"/>
  <c r="Q5140" i="5"/>
  <c r="S5140" i="5" s="1"/>
  <c r="T5140" i="5" s="1"/>
  <c r="O5148" i="5"/>
  <c r="P5152" i="5"/>
  <c r="Q5153" i="5"/>
  <c r="O5174" i="5"/>
  <c r="P5177" i="5"/>
  <c r="Q5178" i="5"/>
  <c r="S5178" i="5" s="1"/>
  <c r="T5178" i="5" s="1"/>
  <c r="O5186" i="5"/>
  <c r="P5190" i="5"/>
  <c r="Q5191" i="5"/>
  <c r="S5191" i="5" s="1"/>
  <c r="T5191" i="5" s="1"/>
  <c r="O5212" i="5"/>
  <c r="O5216" i="5"/>
  <c r="O5220" i="5"/>
  <c r="P5223" i="5"/>
  <c r="Q5224" i="5"/>
  <c r="S5224" i="5" s="1"/>
  <c r="T5224" i="5" s="1"/>
  <c r="P5228" i="5"/>
  <c r="Q5229" i="5"/>
  <c r="S5229" i="5" s="1"/>
  <c r="T5229" i="5" s="1"/>
  <c r="P5232" i="5"/>
  <c r="Q5233" i="5"/>
  <c r="S5233" i="5" s="1"/>
  <c r="T5233" i="5" s="1"/>
  <c r="P5236" i="5"/>
  <c r="Q5262" i="5"/>
  <c r="S5262" i="5" s="1"/>
  <c r="T5262" i="5" s="1"/>
  <c r="O5288" i="5"/>
  <c r="P5291" i="5"/>
  <c r="Q5292" i="5"/>
  <c r="O5300" i="5"/>
  <c r="P5304" i="5"/>
  <c r="Q5305" i="5"/>
  <c r="O5326" i="5"/>
  <c r="P5329" i="5"/>
  <c r="Q5330" i="5"/>
  <c r="O5338" i="5"/>
  <c r="P5342" i="5"/>
  <c r="Q5343" i="5"/>
  <c r="P5363" i="5"/>
  <c r="AO5392" i="5"/>
  <c r="Q5364" i="5"/>
  <c r="S5364" i="5" s="1"/>
  <c r="T5364" i="5" s="1"/>
  <c r="Q5376" i="5"/>
  <c r="S5376" i="5" s="1"/>
  <c r="T5376" i="5" s="1"/>
  <c r="Q5389" i="5"/>
  <c r="O5440" i="5"/>
  <c r="O5444" i="5"/>
  <c r="O5448" i="5"/>
  <c r="P5451" i="5"/>
  <c r="Q5452" i="5"/>
  <c r="S5452" i="5" s="1"/>
  <c r="T5452" i="5" s="1"/>
  <c r="P5456" i="5"/>
  <c r="Q5457" i="5"/>
  <c r="S5457" i="5" s="1"/>
  <c r="T5457" i="5" s="1"/>
  <c r="P5460" i="5"/>
  <c r="Q5461" i="5"/>
  <c r="S5461" i="5" s="1"/>
  <c r="T5461" i="5" s="1"/>
  <c r="P5464" i="5"/>
  <c r="O5482" i="5"/>
  <c r="P5485" i="5"/>
  <c r="Q5486" i="5"/>
  <c r="S5486" i="5" s="1"/>
  <c r="T5486" i="5" s="1"/>
  <c r="P5515" i="5"/>
  <c r="AO5544" i="5"/>
  <c r="Q5516" i="5"/>
  <c r="Q5528" i="5"/>
  <c r="Q5541" i="5"/>
  <c r="O5562" i="5"/>
  <c r="Q5566" i="5"/>
  <c r="Q5579" i="5"/>
  <c r="O5617" i="5"/>
  <c r="P5637" i="5"/>
  <c r="Q5638" i="5"/>
  <c r="P5641" i="5"/>
  <c r="Q5642" i="5"/>
  <c r="O5655" i="5"/>
  <c r="P5675" i="5"/>
  <c r="Q5676" i="5"/>
  <c r="P5692" i="5"/>
  <c r="P5709" i="5"/>
  <c r="Q5710" i="5"/>
  <c r="S5710" i="5" s="1"/>
  <c r="T5710" i="5" s="1"/>
  <c r="P5726" i="5"/>
  <c r="Q5727" i="5"/>
  <c r="S5727" i="5" s="1"/>
  <c r="T5727" i="5" s="1"/>
  <c r="Q5731" i="5"/>
  <c r="S5731" i="5" s="1"/>
  <c r="T5731" i="5" s="1"/>
  <c r="P5743" i="5"/>
  <c r="AO5772" i="5"/>
  <c r="Q5744" i="5"/>
  <c r="S5744" i="5" s="1"/>
  <c r="T5744" i="5" s="1"/>
  <c r="P5764" i="5"/>
  <c r="Q5765" i="5"/>
  <c r="S5765" i="5" s="1"/>
  <c r="T5765" i="5" s="1"/>
  <c r="Q5769" i="5"/>
  <c r="S5769" i="5" s="1"/>
  <c r="T5769" i="5" s="1"/>
  <c r="P5781" i="5"/>
  <c r="AO5810" i="5"/>
  <c r="Q5782" i="5"/>
  <c r="P5802" i="5"/>
  <c r="Q5803" i="5"/>
  <c r="Q5807" i="5"/>
  <c r="P5819" i="5"/>
  <c r="AO5848" i="5"/>
  <c r="Q5820" i="5"/>
  <c r="P5836" i="5"/>
  <c r="Q5837" i="5"/>
  <c r="P5869" i="5"/>
  <c r="Q5870" i="5"/>
  <c r="O5883" i="5"/>
  <c r="P5903" i="5"/>
  <c r="P5912" i="5"/>
  <c r="Q5913" i="5"/>
  <c r="S5913" i="5" s="1"/>
  <c r="T5913" i="5" s="1"/>
  <c r="Q5952" i="5"/>
  <c r="S5952" i="5" s="1"/>
  <c r="T5952" i="5" s="1"/>
  <c r="O5952" i="5"/>
  <c r="P5960" i="5"/>
  <c r="P5980" i="5"/>
  <c r="P5988" i="5"/>
  <c r="P5990" i="5"/>
  <c r="O5994" i="5"/>
  <c r="Q5995" i="5"/>
  <c r="S5995" i="5" s="1"/>
  <c r="T5995" i="5" s="1"/>
  <c r="Q6015" i="5"/>
  <c r="O6015" i="5"/>
  <c r="Q6032" i="5"/>
  <c r="P6059" i="5"/>
  <c r="P6062" i="5"/>
  <c r="Q6067" i="5"/>
  <c r="P6069" i="5"/>
  <c r="Q6104" i="5"/>
  <c r="S6104" i="5" s="1"/>
  <c r="T6104" i="5" s="1"/>
  <c r="O6104" i="5"/>
  <c r="P6112" i="5"/>
  <c r="P6132" i="5"/>
  <c r="P6140" i="5"/>
  <c r="P6142" i="5"/>
  <c r="O6146" i="5"/>
  <c r="Q6147" i="5"/>
  <c r="S6147" i="5" s="1"/>
  <c r="T6147" i="5" s="1"/>
  <c r="Q6167" i="5"/>
  <c r="S6167" i="5" s="1"/>
  <c r="T6167" i="5" s="1"/>
  <c r="O6167" i="5"/>
  <c r="Q6176" i="5"/>
  <c r="S6176" i="5" s="1"/>
  <c r="T6176" i="5" s="1"/>
  <c r="O6176" i="5"/>
  <c r="Q6183" i="5"/>
  <c r="S6183" i="5" s="1"/>
  <c r="T6183" i="5" s="1"/>
  <c r="O6183" i="5"/>
  <c r="P6203" i="5"/>
  <c r="P6205" i="5"/>
  <c r="Q6226" i="5"/>
  <c r="S6226" i="5" s="1"/>
  <c r="T6226" i="5" s="1"/>
  <c r="Q6240" i="5"/>
  <c r="S6240" i="5" s="1"/>
  <c r="T6240" i="5" s="1"/>
  <c r="O6240" i="5"/>
  <c r="Q6246" i="5"/>
  <c r="O6246" i="5"/>
  <c r="Q6255" i="5"/>
  <c r="O6255" i="5"/>
  <c r="Q6261" i="5"/>
  <c r="S6261" i="5" s="1"/>
  <c r="T6261" i="5" s="1"/>
  <c r="P6275" i="5"/>
  <c r="AO6304" i="5"/>
  <c r="P6283" i="5"/>
  <c r="P6290" i="5"/>
  <c r="P6298" i="5"/>
  <c r="Q6339" i="5"/>
  <c r="S6339" i="5" s="1"/>
  <c r="T6339" i="5" s="1"/>
  <c r="Q6352" i="5"/>
  <c r="S6352" i="5" s="1"/>
  <c r="T6352" i="5" s="1"/>
  <c r="O6352" i="5"/>
  <c r="Q6373" i="5"/>
  <c r="S6373" i="5" s="1"/>
  <c r="T6373" i="5" s="1"/>
  <c r="O6373" i="5"/>
  <c r="Q6394" i="5"/>
  <c r="O6394" i="5"/>
  <c r="Q6436" i="5"/>
  <c r="O6436" i="5"/>
  <c r="O6453" i="5"/>
  <c r="Q6478" i="5"/>
  <c r="O6478" i="5"/>
  <c r="Q6529" i="5"/>
  <c r="Q6605" i="5"/>
  <c r="S6605" i="5" s="1"/>
  <c r="T6605" i="5" s="1"/>
  <c r="Q6719" i="5"/>
  <c r="S6719" i="5" s="1"/>
  <c r="T6719" i="5" s="1"/>
  <c r="O3124" i="5"/>
  <c r="U3124" i="5" s="1"/>
  <c r="O3128" i="5"/>
  <c r="U3128" i="5" s="1"/>
  <c r="O3132" i="5"/>
  <c r="U3132" i="5" s="1"/>
  <c r="O3137" i="5"/>
  <c r="U3137" i="5" s="1"/>
  <c r="O3141" i="5"/>
  <c r="U3141" i="5" s="1"/>
  <c r="O3145" i="5"/>
  <c r="U3145" i="5" s="1"/>
  <c r="AO3150" i="5"/>
  <c r="O3162" i="5"/>
  <c r="U3162" i="5" s="1"/>
  <c r="O3166" i="5"/>
  <c r="U3166" i="5" s="1"/>
  <c r="O3170" i="5"/>
  <c r="U3170" i="5" s="1"/>
  <c r="O3175" i="5"/>
  <c r="U3175" i="5" s="1"/>
  <c r="O3179" i="5"/>
  <c r="U3179" i="5" s="1"/>
  <c r="O3183" i="5"/>
  <c r="U3183" i="5" s="1"/>
  <c r="AO3188" i="5"/>
  <c r="S3200" i="5"/>
  <c r="T3200" i="5" s="1"/>
  <c r="R3200" i="5"/>
  <c r="O3200" i="5"/>
  <c r="S3204" i="5"/>
  <c r="T3204" i="5" s="1"/>
  <c r="R3204" i="5"/>
  <c r="O3204" i="5"/>
  <c r="S3208" i="5"/>
  <c r="T3208" i="5" s="1"/>
  <c r="R3208" i="5"/>
  <c r="O3208" i="5"/>
  <c r="S3213" i="5"/>
  <c r="T3213" i="5" s="1"/>
  <c r="R3213" i="5"/>
  <c r="O3213" i="5"/>
  <c r="S3217" i="5"/>
  <c r="T3217" i="5" s="1"/>
  <c r="R3217" i="5"/>
  <c r="O3217" i="5"/>
  <c r="S3221" i="5"/>
  <c r="T3221" i="5" s="1"/>
  <c r="R3221" i="5"/>
  <c r="O3221" i="5"/>
  <c r="S3225" i="5"/>
  <c r="T3225" i="5" s="1"/>
  <c r="R3225" i="5"/>
  <c r="AO3226" i="5"/>
  <c r="S3238" i="5"/>
  <c r="T3238" i="5" s="1"/>
  <c r="R3238" i="5"/>
  <c r="O3238" i="5"/>
  <c r="S3242" i="5"/>
  <c r="T3242" i="5" s="1"/>
  <c r="R3242" i="5"/>
  <c r="O3242" i="5"/>
  <c r="S3246" i="5"/>
  <c r="T3246" i="5" s="1"/>
  <c r="R3246" i="5"/>
  <c r="O3246" i="5"/>
  <c r="S3251" i="5"/>
  <c r="T3251" i="5" s="1"/>
  <c r="R3251" i="5"/>
  <c r="O3251" i="5"/>
  <c r="S3255" i="5"/>
  <c r="T3255" i="5" s="1"/>
  <c r="R3255" i="5"/>
  <c r="O3255" i="5"/>
  <c r="S3259" i="5"/>
  <c r="T3259" i="5" s="1"/>
  <c r="R3259" i="5"/>
  <c r="O3259" i="5"/>
  <c r="S3263" i="5"/>
  <c r="T3263" i="5" s="1"/>
  <c r="R3263" i="5"/>
  <c r="AO3264" i="5"/>
  <c r="O3276" i="5"/>
  <c r="U3276" i="5" s="1"/>
  <c r="O3280" i="5"/>
  <c r="U3280" i="5" s="1"/>
  <c r="O3284" i="5"/>
  <c r="U3284" i="5" s="1"/>
  <c r="O3289" i="5"/>
  <c r="U3289" i="5" s="1"/>
  <c r="O3293" i="5"/>
  <c r="U3293" i="5" s="1"/>
  <c r="O3297" i="5"/>
  <c r="U3297" i="5" s="1"/>
  <c r="AO3302" i="5"/>
  <c r="O3314" i="5"/>
  <c r="U3314" i="5" s="1"/>
  <c r="O3318" i="5"/>
  <c r="U3318" i="5" s="1"/>
  <c r="O3322" i="5"/>
  <c r="U3322" i="5" s="1"/>
  <c r="O3327" i="5"/>
  <c r="U3327" i="5" s="1"/>
  <c r="O3331" i="5"/>
  <c r="U3331" i="5" s="1"/>
  <c r="O3335" i="5"/>
  <c r="U3335" i="5" s="1"/>
  <c r="AO3340" i="5"/>
  <c r="S3352" i="5"/>
  <c r="T3352" i="5" s="1"/>
  <c r="R3352" i="5"/>
  <c r="O3352" i="5"/>
  <c r="P3359" i="5"/>
  <c r="P3368" i="5"/>
  <c r="P3376" i="5"/>
  <c r="AO3378" i="5"/>
  <c r="P3393" i="5"/>
  <c r="P3402" i="5"/>
  <c r="P3410" i="5"/>
  <c r="S3426" i="5"/>
  <c r="T3426" i="5" s="1"/>
  <c r="R3426" i="5"/>
  <c r="P3427" i="5"/>
  <c r="S3434" i="5"/>
  <c r="T3434" i="5" s="1"/>
  <c r="R3434" i="5"/>
  <c r="P3435" i="5"/>
  <c r="S3443" i="5"/>
  <c r="T3443" i="5" s="1"/>
  <c r="R3443" i="5"/>
  <c r="P3444" i="5"/>
  <c r="S3451" i="5"/>
  <c r="T3451" i="5" s="1"/>
  <c r="R3451" i="5"/>
  <c r="P3452" i="5"/>
  <c r="AO3454" i="5"/>
  <c r="Q3463" i="5"/>
  <c r="S3463" i="5" s="1"/>
  <c r="T3463" i="5" s="1"/>
  <c r="Q3471" i="5"/>
  <c r="S3471" i="5" s="1"/>
  <c r="T3471" i="5" s="1"/>
  <c r="Q3480" i="5"/>
  <c r="S3480" i="5" s="1"/>
  <c r="T3480" i="5" s="1"/>
  <c r="Q3488" i="5"/>
  <c r="S3488" i="5" s="1"/>
  <c r="T3488" i="5" s="1"/>
  <c r="S3504" i="5"/>
  <c r="T3504" i="5" s="1"/>
  <c r="R3504" i="5"/>
  <c r="Q3505" i="5"/>
  <c r="S3505" i="5" s="1"/>
  <c r="T3505" i="5" s="1"/>
  <c r="S3512" i="5"/>
  <c r="T3512" i="5" s="1"/>
  <c r="R3512" i="5"/>
  <c r="Q3513" i="5"/>
  <c r="S3513" i="5" s="1"/>
  <c r="T3513" i="5" s="1"/>
  <c r="S3521" i="5"/>
  <c r="T3521" i="5" s="1"/>
  <c r="R3521" i="5"/>
  <c r="Q3522" i="5"/>
  <c r="S3522" i="5" s="1"/>
  <c r="T3522" i="5" s="1"/>
  <c r="S3529" i="5"/>
  <c r="T3529" i="5" s="1"/>
  <c r="R3529" i="5"/>
  <c r="Q3539" i="5"/>
  <c r="Q3547" i="5"/>
  <c r="S3555" i="5"/>
  <c r="T3555" i="5" s="1"/>
  <c r="R3555" i="5"/>
  <c r="Q3556" i="5"/>
  <c r="S3563" i="5"/>
  <c r="T3563" i="5" s="1"/>
  <c r="R3563" i="5"/>
  <c r="Q3564" i="5"/>
  <c r="Q3581" i="5"/>
  <c r="S3581" i="5" s="1"/>
  <c r="T3581" i="5" s="1"/>
  <c r="Q3589" i="5"/>
  <c r="S3589" i="5" s="1"/>
  <c r="T3589" i="5" s="1"/>
  <c r="Q3598" i="5"/>
  <c r="S3598" i="5" s="1"/>
  <c r="T3598" i="5" s="1"/>
  <c r="Q3615" i="5"/>
  <c r="S3615" i="5" s="1"/>
  <c r="T3615" i="5" s="1"/>
  <c r="S3622" i="5"/>
  <c r="T3622" i="5" s="1"/>
  <c r="R3622" i="5"/>
  <c r="Q3623" i="5"/>
  <c r="S3623" i="5" s="1"/>
  <c r="T3623" i="5" s="1"/>
  <c r="S3631" i="5"/>
  <c r="T3631" i="5" s="1"/>
  <c r="R3631" i="5"/>
  <c r="Q3632" i="5"/>
  <c r="S3632" i="5" s="1"/>
  <c r="T3632" i="5" s="1"/>
  <c r="S3639" i="5"/>
  <c r="T3639" i="5" s="1"/>
  <c r="R3639" i="5"/>
  <c r="Q3640" i="5"/>
  <c r="S3640" i="5" s="1"/>
  <c r="T3640" i="5" s="1"/>
  <c r="S3656" i="5"/>
  <c r="T3656" i="5" s="1"/>
  <c r="R3656" i="5"/>
  <c r="Q3657" i="5"/>
  <c r="S3664" i="5"/>
  <c r="T3664" i="5" s="1"/>
  <c r="R3664" i="5"/>
  <c r="Q3665" i="5"/>
  <c r="S3673" i="5"/>
  <c r="T3673" i="5" s="1"/>
  <c r="R3673" i="5"/>
  <c r="Q3674" i="5"/>
  <c r="S3681" i="5"/>
  <c r="T3681" i="5" s="1"/>
  <c r="R3681" i="5"/>
  <c r="Q3691" i="5"/>
  <c r="S3698" i="5"/>
  <c r="T3698" i="5" s="1"/>
  <c r="R3698" i="5"/>
  <c r="Q3699" i="5"/>
  <c r="S3699" i="5" s="1"/>
  <c r="T3699" i="5" s="1"/>
  <c r="S3707" i="5"/>
  <c r="T3707" i="5" s="1"/>
  <c r="R3707" i="5"/>
  <c r="Q3708" i="5"/>
  <c r="S3708" i="5" s="1"/>
  <c r="T3708" i="5" s="1"/>
  <c r="S3715" i="5"/>
  <c r="T3715" i="5" s="1"/>
  <c r="R3715" i="5"/>
  <c r="Q3716" i="5"/>
  <c r="S3716" i="5" s="1"/>
  <c r="T3716" i="5" s="1"/>
  <c r="Q3733" i="5"/>
  <c r="Q3741" i="5"/>
  <c r="Q3750" i="5"/>
  <c r="Q3767" i="5"/>
  <c r="S3767" i="5" s="1"/>
  <c r="T3767" i="5" s="1"/>
  <c r="Q3775" i="5"/>
  <c r="S3775" i="5" s="1"/>
  <c r="T3775" i="5" s="1"/>
  <c r="Q3784" i="5"/>
  <c r="S3784" i="5" s="1"/>
  <c r="T3784" i="5" s="1"/>
  <c r="Q3792" i="5"/>
  <c r="S3792" i="5" s="1"/>
  <c r="T3792" i="5" s="1"/>
  <c r="Q3809" i="5"/>
  <c r="S3809" i="5" s="1"/>
  <c r="T3809" i="5" s="1"/>
  <c r="Q3817" i="5"/>
  <c r="S3817" i="5" s="1"/>
  <c r="T3817" i="5" s="1"/>
  <c r="Q3826" i="5"/>
  <c r="S3826" i="5" s="1"/>
  <c r="T3826" i="5" s="1"/>
  <c r="P3849" i="5"/>
  <c r="Q3851" i="5"/>
  <c r="S3851" i="5" s="1"/>
  <c r="T3851" i="5" s="1"/>
  <c r="Q3859" i="5"/>
  <c r="P3866" i="5"/>
  <c r="Q3868" i="5"/>
  <c r="S3868" i="5" s="1"/>
  <c r="T3868" i="5" s="1"/>
  <c r="Q3871" i="5"/>
  <c r="Q3881" i="5"/>
  <c r="Q3888" i="5"/>
  <c r="S3888" i="5" s="1"/>
  <c r="T3888" i="5" s="1"/>
  <c r="P3896" i="5"/>
  <c r="Q3898" i="5"/>
  <c r="Q3905" i="5"/>
  <c r="S3905" i="5" s="1"/>
  <c r="T3905" i="5" s="1"/>
  <c r="P3925" i="5"/>
  <c r="Q3927" i="5"/>
  <c r="S3927" i="5" s="1"/>
  <c r="T3927" i="5" s="1"/>
  <c r="Q3930" i="5"/>
  <c r="S3930" i="5" s="1"/>
  <c r="T3930" i="5" s="1"/>
  <c r="P3934" i="5"/>
  <c r="Q3940" i="5"/>
  <c r="S3940" i="5" s="1"/>
  <c r="T3940" i="5" s="1"/>
  <c r="Q3943" i="5"/>
  <c r="S3943" i="5" s="1"/>
  <c r="T3943" i="5" s="1"/>
  <c r="P3958" i="5"/>
  <c r="Q3960" i="5"/>
  <c r="S3960" i="5" s="1"/>
  <c r="T3960" i="5" s="1"/>
  <c r="Q3967" i="5"/>
  <c r="P3970" i="5"/>
  <c r="Q3976" i="5"/>
  <c r="P3983" i="5"/>
  <c r="P4000" i="5"/>
  <c r="Q4002" i="5"/>
  <c r="P4008" i="5"/>
  <c r="P4021" i="5"/>
  <c r="P4034" i="5"/>
  <c r="AO4062" i="5"/>
  <c r="Q4035" i="5"/>
  <c r="S4035" i="5" s="1"/>
  <c r="T4035" i="5" s="1"/>
  <c r="P4038" i="5"/>
  <c r="Q4039" i="5"/>
  <c r="S4039" i="5" s="1"/>
  <c r="T4039" i="5" s="1"/>
  <c r="P4042" i="5"/>
  <c r="Q4043" i="5"/>
  <c r="S4043" i="5" s="1"/>
  <c r="T4043" i="5" s="1"/>
  <c r="Q4060" i="5"/>
  <c r="S4060" i="5" s="1"/>
  <c r="T4060" i="5" s="1"/>
  <c r="P4072" i="5"/>
  <c r="AO4100" i="5"/>
  <c r="Q4073" i="5"/>
  <c r="S4073" i="5" s="1"/>
  <c r="T4073" i="5" s="1"/>
  <c r="O4081" i="5"/>
  <c r="P4084" i="5"/>
  <c r="P4097" i="5"/>
  <c r="P4122" i="5"/>
  <c r="P4135" i="5"/>
  <c r="P4148" i="5"/>
  <c r="AO4176" i="5"/>
  <c r="Q4149" i="5"/>
  <c r="S4149" i="5" s="1"/>
  <c r="T4149" i="5" s="1"/>
  <c r="P4152" i="5"/>
  <c r="Q4153" i="5"/>
  <c r="S4153" i="5" s="1"/>
  <c r="T4153" i="5" s="1"/>
  <c r="P4156" i="5"/>
  <c r="Q4157" i="5"/>
  <c r="S4157" i="5" s="1"/>
  <c r="T4157" i="5" s="1"/>
  <c r="O4195" i="5"/>
  <c r="P4198" i="5"/>
  <c r="Q4200" i="5"/>
  <c r="S4200" i="5" s="1"/>
  <c r="T4200" i="5" s="1"/>
  <c r="P4203" i="5"/>
  <c r="Q4204" i="5"/>
  <c r="S4204" i="5" s="1"/>
  <c r="T4204" i="5" s="1"/>
  <c r="P4207" i="5"/>
  <c r="Q4208" i="5"/>
  <c r="S4208" i="5" s="1"/>
  <c r="T4208" i="5" s="1"/>
  <c r="O4212" i="5"/>
  <c r="P4232" i="5"/>
  <c r="Q4233" i="5"/>
  <c r="P4241" i="5"/>
  <c r="Q4242" i="5"/>
  <c r="P4266" i="5"/>
  <c r="Q4267" i="5"/>
  <c r="P4287" i="5"/>
  <c r="P4321" i="5"/>
  <c r="Q4322" i="5"/>
  <c r="S4322" i="5" s="1"/>
  <c r="T4322" i="5" s="1"/>
  <c r="O4326" i="5"/>
  <c r="P4346" i="5"/>
  <c r="Q4347" i="5"/>
  <c r="P4355" i="5"/>
  <c r="Q4356" i="5"/>
  <c r="P4380" i="5"/>
  <c r="Q4381" i="5"/>
  <c r="P4393" i="5"/>
  <c r="Q4394" i="5"/>
  <c r="O4423" i="5"/>
  <c r="P4426" i="5"/>
  <c r="P4439" i="5"/>
  <c r="P4452" i="5"/>
  <c r="AO4480" i="5"/>
  <c r="P4456" i="5"/>
  <c r="Q4457" i="5"/>
  <c r="S4457" i="5" s="1"/>
  <c r="T4457" i="5" s="1"/>
  <c r="P4460" i="5"/>
  <c r="Q4461" i="5"/>
  <c r="S4461" i="5" s="1"/>
  <c r="T4461" i="5" s="1"/>
  <c r="O4499" i="5"/>
  <c r="P4502" i="5"/>
  <c r="Q4504" i="5"/>
  <c r="S4504" i="5" s="1"/>
  <c r="T4504" i="5" s="1"/>
  <c r="P4507" i="5"/>
  <c r="Q4508" i="5"/>
  <c r="S4508" i="5" s="1"/>
  <c r="T4508" i="5" s="1"/>
  <c r="P4511" i="5"/>
  <c r="Q4512" i="5"/>
  <c r="S4512" i="5" s="1"/>
  <c r="T4512" i="5" s="1"/>
  <c r="O4516" i="5"/>
  <c r="P4536" i="5"/>
  <c r="Q4537" i="5"/>
  <c r="P4545" i="5"/>
  <c r="Q4546" i="5"/>
  <c r="P4570" i="5"/>
  <c r="Q4571" i="5"/>
  <c r="P4574" i="5"/>
  <c r="Q4575" i="5"/>
  <c r="Q4592" i="5"/>
  <c r="S4592" i="5" s="1"/>
  <c r="T4592" i="5" s="1"/>
  <c r="P4646" i="5"/>
  <c r="Q4647" i="5"/>
  <c r="P4659" i="5"/>
  <c r="Q4660" i="5"/>
  <c r="P4684" i="5"/>
  <c r="Q4685" i="5"/>
  <c r="P4697" i="5"/>
  <c r="Q4698" i="5"/>
  <c r="O4727" i="5"/>
  <c r="P4730" i="5"/>
  <c r="Q4732" i="5"/>
  <c r="S4732" i="5" s="1"/>
  <c r="T4732" i="5" s="1"/>
  <c r="P4735" i="5"/>
  <c r="Q4736" i="5"/>
  <c r="S4736" i="5" s="1"/>
  <c r="T4736" i="5" s="1"/>
  <c r="P4739" i="5"/>
  <c r="Q4740" i="5"/>
  <c r="S4740" i="5" s="1"/>
  <c r="T4740" i="5" s="1"/>
  <c r="O4744" i="5"/>
  <c r="P4764" i="5"/>
  <c r="Q4765" i="5"/>
  <c r="S4765" i="5" s="1"/>
  <c r="T4765" i="5" s="1"/>
  <c r="P4773" i="5"/>
  <c r="Q4774" i="5"/>
  <c r="S4774" i="5" s="1"/>
  <c r="T4774" i="5" s="1"/>
  <c r="P4798" i="5"/>
  <c r="Q4799" i="5"/>
  <c r="Q4808" i="5"/>
  <c r="Q4820" i="5"/>
  <c r="P4832" i="5"/>
  <c r="AO4860" i="5"/>
  <c r="Q4833" i="5"/>
  <c r="S4833" i="5" s="1"/>
  <c r="T4833" i="5" s="1"/>
  <c r="O4841" i="5"/>
  <c r="Q4846" i="5"/>
  <c r="S4846" i="5" s="1"/>
  <c r="T4846" i="5" s="1"/>
  <c r="Q4858" i="5"/>
  <c r="S4858" i="5" s="1"/>
  <c r="T4858" i="5" s="1"/>
  <c r="P4912" i="5"/>
  <c r="Q4913" i="5"/>
  <c r="O4917" i="5"/>
  <c r="P4920" i="5"/>
  <c r="Q4946" i="5"/>
  <c r="P4962" i="5"/>
  <c r="Q4963" i="5"/>
  <c r="P4995" i="5"/>
  <c r="Q4996" i="5"/>
  <c r="S4996" i="5" s="1"/>
  <c r="T4996" i="5" s="1"/>
  <c r="P5000" i="5"/>
  <c r="Q5001" i="5"/>
  <c r="S5001" i="5" s="1"/>
  <c r="T5001" i="5" s="1"/>
  <c r="P5004" i="5"/>
  <c r="Q5005" i="5"/>
  <c r="S5005" i="5" s="1"/>
  <c r="T5005" i="5" s="1"/>
  <c r="P5008" i="5"/>
  <c r="P5063" i="5"/>
  <c r="Q5064" i="5"/>
  <c r="P5076" i="5"/>
  <c r="Q5077" i="5"/>
  <c r="P5101" i="5"/>
  <c r="Q5102" i="5"/>
  <c r="P5118" i="5"/>
  <c r="Q5119" i="5"/>
  <c r="S5119" i="5" s="1"/>
  <c r="T5119" i="5" s="1"/>
  <c r="O5123" i="5"/>
  <c r="P5143" i="5"/>
  <c r="Q5144" i="5"/>
  <c r="P5156" i="5"/>
  <c r="Q5157" i="5"/>
  <c r="S5157" i="5" s="1"/>
  <c r="T5157" i="5" s="1"/>
  <c r="O5161" i="5"/>
  <c r="P5181" i="5"/>
  <c r="Q5182" i="5"/>
  <c r="S5182" i="5" s="1"/>
  <c r="T5182" i="5" s="1"/>
  <c r="P5194" i="5"/>
  <c r="Q5195" i="5"/>
  <c r="S5195" i="5" s="1"/>
  <c r="T5195" i="5" s="1"/>
  <c r="O5199" i="5"/>
  <c r="Q5237" i="5"/>
  <c r="S5237" i="5" s="1"/>
  <c r="T5237" i="5" s="1"/>
  <c r="P5249" i="5"/>
  <c r="AO5278" i="5"/>
  <c r="Q5250" i="5"/>
  <c r="S5250" i="5" s="1"/>
  <c r="T5250" i="5" s="1"/>
  <c r="P5253" i="5"/>
  <c r="Q5254" i="5"/>
  <c r="S5254" i="5" s="1"/>
  <c r="T5254" i="5" s="1"/>
  <c r="P5266" i="5"/>
  <c r="Q5267" i="5"/>
  <c r="S5267" i="5" s="1"/>
  <c r="T5267" i="5" s="1"/>
  <c r="O5275" i="5"/>
  <c r="P5295" i="5"/>
  <c r="Q5296" i="5"/>
  <c r="P5308" i="5"/>
  <c r="Q5309" i="5"/>
  <c r="O5313" i="5"/>
  <c r="P5333" i="5"/>
  <c r="Q5334" i="5"/>
  <c r="P5346" i="5"/>
  <c r="Q5347" i="5"/>
  <c r="O5351" i="5"/>
  <c r="P5367" i="5"/>
  <c r="Q5368" i="5"/>
  <c r="S5368" i="5" s="1"/>
  <c r="T5368" i="5" s="1"/>
  <c r="P5380" i="5"/>
  <c r="Q5381" i="5"/>
  <c r="P5401" i="5"/>
  <c r="AO5430" i="5"/>
  <c r="Q5402" i="5"/>
  <c r="S5402" i="5" s="1"/>
  <c r="T5402" i="5" s="1"/>
  <c r="P5405" i="5"/>
  <c r="Q5406" i="5"/>
  <c r="S5406" i="5" s="1"/>
  <c r="T5406" i="5" s="1"/>
  <c r="P5409" i="5"/>
  <c r="Q5410" i="5"/>
  <c r="S5410" i="5" s="1"/>
  <c r="T5410" i="5" s="1"/>
  <c r="P5413" i="5"/>
  <c r="Q5414" i="5"/>
  <c r="S5414" i="5" s="1"/>
  <c r="T5414" i="5" s="1"/>
  <c r="P5418" i="5"/>
  <c r="Q5419" i="5"/>
  <c r="S5419" i="5" s="1"/>
  <c r="T5419" i="5" s="1"/>
  <c r="P5422" i="5"/>
  <c r="Q5423" i="5"/>
  <c r="S5423" i="5" s="1"/>
  <c r="T5423" i="5" s="1"/>
  <c r="O5427" i="5"/>
  <c r="Q5465" i="5"/>
  <c r="S5465" i="5" s="1"/>
  <c r="T5465" i="5" s="1"/>
  <c r="P5489" i="5"/>
  <c r="Q5490" i="5"/>
  <c r="S5490" i="5" s="1"/>
  <c r="T5490" i="5" s="1"/>
  <c r="P5494" i="5"/>
  <c r="Q5495" i="5"/>
  <c r="S5495" i="5" s="1"/>
  <c r="T5495" i="5" s="1"/>
  <c r="P5498" i="5"/>
  <c r="Q5499" i="5"/>
  <c r="S5499" i="5" s="1"/>
  <c r="T5499" i="5" s="1"/>
  <c r="O5503" i="5"/>
  <c r="P5519" i="5"/>
  <c r="Q5520" i="5"/>
  <c r="P5532" i="5"/>
  <c r="Q5533" i="5"/>
  <c r="P5553" i="5"/>
  <c r="AO5582" i="5"/>
  <c r="Q5554" i="5"/>
  <c r="S5554" i="5" s="1"/>
  <c r="T5554" i="5" s="1"/>
  <c r="P5570" i="5"/>
  <c r="Q5571" i="5"/>
  <c r="P5591" i="5"/>
  <c r="AO5620" i="5"/>
  <c r="Q5592" i="5"/>
  <c r="S5592" i="5" s="1"/>
  <c r="T5592" i="5" s="1"/>
  <c r="P5595" i="5"/>
  <c r="Q5596" i="5"/>
  <c r="S5596" i="5" s="1"/>
  <c r="T5596" i="5" s="1"/>
  <c r="P5599" i="5"/>
  <c r="Q5600" i="5"/>
  <c r="S5600" i="5" s="1"/>
  <c r="T5600" i="5" s="1"/>
  <c r="P5603" i="5"/>
  <c r="Q5604" i="5"/>
  <c r="S5604" i="5" s="1"/>
  <c r="T5604" i="5" s="1"/>
  <c r="P5608" i="5"/>
  <c r="Q5609" i="5"/>
  <c r="S5609" i="5" s="1"/>
  <c r="T5609" i="5" s="1"/>
  <c r="P5612" i="5"/>
  <c r="Q5613" i="5"/>
  <c r="S5613" i="5" s="1"/>
  <c r="T5613" i="5" s="1"/>
  <c r="P5616" i="5"/>
  <c r="P5633" i="5"/>
  <c r="Q5634" i="5"/>
  <c r="P5654" i="5"/>
  <c r="P5671" i="5"/>
  <c r="Q5672" i="5"/>
  <c r="P5688" i="5"/>
  <c r="Q5689" i="5"/>
  <c r="Q5693" i="5"/>
  <c r="P5705" i="5"/>
  <c r="AO5734" i="5"/>
  <c r="Q5706" i="5"/>
  <c r="S5706" i="5" s="1"/>
  <c r="T5706" i="5" s="1"/>
  <c r="P5722" i="5"/>
  <c r="Q5723" i="5"/>
  <c r="S5723" i="5" s="1"/>
  <c r="T5723" i="5" s="1"/>
  <c r="P5760" i="5"/>
  <c r="Q5761" i="5"/>
  <c r="S5761" i="5" s="1"/>
  <c r="T5761" i="5" s="1"/>
  <c r="P5798" i="5"/>
  <c r="Q5799" i="5"/>
  <c r="P5831" i="5"/>
  <c r="Q5832" i="5"/>
  <c r="O5845" i="5"/>
  <c r="P5865" i="5"/>
  <c r="Q5866" i="5"/>
  <c r="P5882" i="5"/>
  <c r="P5899" i="5"/>
  <c r="Q5900" i="5"/>
  <c r="S5900" i="5" s="1"/>
  <c r="T5900" i="5" s="1"/>
  <c r="Q5904" i="5"/>
  <c r="S5904" i="5" s="1"/>
  <c r="T5904" i="5" s="1"/>
  <c r="O5908" i="5"/>
  <c r="Q5933" i="5"/>
  <c r="Q5943" i="5"/>
  <c r="S5943" i="5" s="1"/>
  <c r="T5943" i="5" s="1"/>
  <c r="O5943" i="5"/>
  <c r="Q5951" i="5"/>
  <c r="S5951" i="5" s="1"/>
  <c r="T5951" i="5" s="1"/>
  <c r="O5951" i="5"/>
  <c r="Q5959" i="5"/>
  <c r="S5959" i="5" s="1"/>
  <c r="T5959" i="5" s="1"/>
  <c r="P5972" i="5"/>
  <c r="P5979" i="5"/>
  <c r="Q6014" i="5"/>
  <c r="O6014" i="5"/>
  <c r="Q6024" i="5"/>
  <c r="O6024" i="5"/>
  <c r="Q6031" i="5"/>
  <c r="O6031" i="5"/>
  <c r="P6051" i="5"/>
  <c r="AO6076" i="5"/>
  <c r="P6053" i="5"/>
  <c r="Q6074" i="5"/>
  <c r="Q6095" i="5"/>
  <c r="S6095" i="5" s="1"/>
  <c r="T6095" i="5" s="1"/>
  <c r="O6095" i="5"/>
  <c r="Q6103" i="5"/>
  <c r="S6103" i="5" s="1"/>
  <c r="T6103" i="5" s="1"/>
  <c r="O6103" i="5"/>
  <c r="Q6111" i="5"/>
  <c r="S6111" i="5" s="1"/>
  <c r="T6111" i="5" s="1"/>
  <c r="P6124" i="5"/>
  <c r="P6131" i="5"/>
  <c r="Q6166" i="5"/>
  <c r="S6166" i="5" s="1"/>
  <c r="T6166" i="5" s="1"/>
  <c r="O6166" i="5"/>
  <c r="Q6174" i="5"/>
  <c r="S6174" i="5" s="1"/>
  <c r="T6174" i="5" s="1"/>
  <c r="O6174" i="5"/>
  <c r="O6188" i="5"/>
  <c r="Q6189" i="5"/>
  <c r="O6209" i="5"/>
  <c r="Q6210" i="5"/>
  <c r="S6210" i="5" s="1"/>
  <c r="T6210" i="5" s="1"/>
  <c r="O6210" i="5"/>
  <c r="P6212" i="5"/>
  <c r="P6220" i="5"/>
  <c r="P6222" i="5"/>
  <c r="Q6242" i="5"/>
  <c r="O6242" i="5"/>
  <c r="Q6248" i="5"/>
  <c r="S6248" i="5" s="1"/>
  <c r="T6248" i="5" s="1"/>
  <c r="O6248" i="5"/>
  <c r="Q6257" i="5"/>
  <c r="S6257" i="5" s="1"/>
  <c r="T6257" i="5" s="1"/>
  <c r="O6257" i="5"/>
  <c r="P6277" i="5"/>
  <c r="P6292" i="5"/>
  <c r="P6330" i="5"/>
  <c r="Q6398" i="5"/>
  <c r="O6398" i="5"/>
  <c r="O6415" i="5"/>
  <c r="P6431" i="5"/>
  <c r="P6473" i="5"/>
  <c r="P6520" i="5"/>
  <c r="AO2010" i="5"/>
  <c r="AO2048" i="5"/>
  <c r="AO2086" i="5"/>
  <c r="AO2124" i="5"/>
  <c r="AO2162" i="5"/>
  <c r="AO2200" i="5"/>
  <c r="AO2238" i="5"/>
  <c r="AO2276" i="5"/>
  <c r="AO2314" i="5"/>
  <c r="AO2352" i="5"/>
  <c r="AO2390" i="5"/>
  <c r="AO2428" i="5"/>
  <c r="AO2466" i="5"/>
  <c r="AO2504" i="5"/>
  <c r="AO2542" i="5"/>
  <c r="AO2580" i="5"/>
  <c r="AO2618" i="5"/>
  <c r="AO2656" i="5"/>
  <c r="AO2694" i="5"/>
  <c r="AO2732" i="5"/>
  <c r="AO2770" i="5"/>
  <c r="AO2808" i="5"/>
  <c r="AO2846" i="5"/>
  <c r="AO2884" i="5"/>
  <c r="AO2922" i="5"/>
  <c r="AO2960" i="5"/>
  <c r="O3371" i="5"/>
  <c r="U3371" i="5" s="1"/>
  <c r="O3396" i="5"/>
  <c r="U3396" i="5" s="1"/>
  <c r="O3405" i="5"/>
  <c r="U3405" i="5" s="1"/>
  <c r="O3413" i="5"/>
  <c r="U3413" i="5" s="1"/>
  <c r="O3430" i="5"/>
  <c r="O3438" i="5"/>
  <c r="P3465" i="5"/>
  <c r="O3467" i="5"/>
  <c r="P3473" i="5"/>
  <c r="O3474" i="5"/>
  <c r="U3474" i="5" s="1"/>
  <c r="P3482" i="5"/>
  <c r="O3483" i="5"/>
  <c r="U3483" i="5" s="1"/>
  <c r="O3484" i="5"/>
  <c r="P3490" i="5"/>
  <c r="AO3492" i="5"/>
  <c r="O3501" i="5"/>
  <c r="P3507" i="5"/>
  <c r="O3508" i="5"/>
  <c r="O3509" i="5"/>
  <c r="P3516" i="5"/>
  <c r="O3517" i="5"/>
  <c r="O3518" i="5"/>
  <c r="P3524" i="5"/>
  <c r="O3526" i="5"/>
  <c r="P3541" i="5"/>
  <c r="O3542" i="5"/>
  <c r="U3542" i="5" s="1"/>
  <c r="O3543" i="5"/>
  <c r="P3549" i="5"/>
  <c r="P3558" i="5"/>
  <c r="O3559" i="5"/>
  <c r="O3560" i="5"/>
  <c r="P3566" i="5"/>
  <c r="AO3568" i="5"/>
  <c r="O3577" i="5"/>
  <c r="S3582" i="5"/>
  <c r="T3582" i="5" s="1"/>
  <c r="R3582" i="5"/>
  <c r="P3583" i="5"/>
  <c r="O3584" i="5"/>
  <c r="U3584" i="5" s="1"/>
  <c r="O3585" i="5"/>
  <c r="P3592" i="5"/>
  <c r="O3594" i="5"/>
  <c r="S3599" i="5"/>
  <c r="T3599" i="5" s="1"/>
  <c r="R3599" i="5"/>
  <c r="P3600" i="5"/>
  <c r="O3601" i="5"/>
  <c r="U3601" i="5" s="1"/>
  <c r="O3602" i="5"/>
  <c r="P3617" i="5"/>
  <c r="O3619" i="5"/>
  <c r="P3625" i="5"/>
  <c r="O3626" i="5"/>
  <c r="P3634" i="5"/>
  <c r="O3635" i="5"/>
  <c r="O3636" i="5"/>
  <c r="P3642" i="5"/>
  <c r="AO3644" i="5"/>
  <c r="O3653" i="5"/>
  <c r="P3659" i="5"/>
  <c r="O3661" i="5"/>
  <c r="P3668" i="5"/>
  <c r="O3669" i="5"/>
  <c r="O3670" i="5"/>
  <c r="P3676" i="5"/>
  <c r="O3677" i="5"/>
  <c r="O3678" i="5"/>
  <c r="S3692" i="5"/>
  <c r="T3692" i="5" s="1"/>
  <c r="R3692" i="5"/>
  <c r="P3693" i="5"/>
  <c r="O3694" i="5"/>
  <c r="O3695" i="5"/>
  <c r="P3701" i="5"/>
  <c r="O3702" i="5"/>
  <c r="P3710" i="5"/>
  <c r="O3711" i="5"/>
  <c r="O3712" i="5"/>
  <c r="P3718" i="5"/>
  <c r="AO3720" i="5"/>
  <c r="O3729" i="5"/>
  <c r="P3735" i="5"/>
  <c r="O3736" i="5"/>
  <c r="U3736" i="5" s="1"/>
  <c r="O3737" i="5"/>
  <c r="P3744" i="5"/>
  <c r="O3745" i="5"/>
  <c r="U3745" i="5" s="1"/>
  <c r="O3746" i="5"/>
  <c r="P3752" i="5"/>
  <c r="O3753" i="5"/>
  <c r="U3753" i="5" s="1"/>
  <c r="O3754" i="5"/>
  <c r="S3768" i="5"/>
  <c r="T3768" i="5" s="1"/>
  <c r="R3768" i="5"/>
  <c r="P3769" i="5"/>
  <c r="O3770" i="5"/>
  <c r="U3770" i="5" s="1"/>
  <c r="O3771" i="5"/>
  <c r="S3776" i="5"/>
  <c r="T3776" i="5" s="1"/>
  <c r="R3776" i="5"/>
  <c r="P3777" i="5"/>
  <c r="O3778" i="5"/>
  <c r="U3778" i="5" s="1"/>
  <c r="P3786" i="5"/>
  <c r="O3787" i="5"/>
  <c r="U3787" i="5" s="1"/>
  <c r="O3788" i="5"/>
  <c r="S3793" i="5"/>
  <c r="T3793" i="5" s="1"/>
  <c r="R3793" i="5"/>
  <c r="P3794" i="5"/>
  <c r="AO3796" i="5"/>
  <c r="O3805" i="5"/>
  <c r="P3811" i="5"/>
  <c r="O3812" i="5"/>
  <c r="U3812" i="5" s="1"/>
  <c r="O3813" i="5"/>
  <c r="P3820" i="5"/>
  <c r="O3821" i="5"/>
  <c r="U3821" i="5" s="1"/>
  <c r="O3822" i="5"/>
  <c r="P3828" i="5"/>
  <c r="O3829" i="5"/>
  <c r="U3829" i="5" s="1"/>
  <c r="O3830" i="5"/>
  <c r="O3847" i="5"/>
  <c r="P3853" i="5"/>
  <c r="Q3855" i="5"/>
  <c r="S3855" i="5" s="1"/>
  <c r="T3855" i="5" s="1"/>
  <c r="O3864" i="5"/>
  <c r="P3870" i="5"/>
  <c r="AO3872" i="5"/>
  <c r="P3883" i="5"/>
  <c r="Q3885" i="5"/>
  <c r="P3900" i="5"/>
  <c r="Q3902" i="5"/>
  <c r="O3923" i="5"/>
  <c r="P3929" i="5"/>
  <c r="P3942" i="5"/>
  <c r="P3962" i="5"/>
  <c r="Q3964" i="5"/>
  <c r="S3964" i="5" s="1"/>
  <c r="T3964" i="5" s="1"/>
  <c r="O3968" i="5"/>
  <c r="Q3973" i="5"/>
  <c r="S3973" i="5" s="1"/>
  <c r="T3973" i="5" s="1"/>
  <c r="O3981" i="5"/>
  <c r="O3998" i="5"/>
  <c r="Q4010" i="5"/>
  <c r="S4010" i="5" s="1"/>
  <c r="T4010" i="5" s="1"/>
  <c r="Q4022" i="5"/>
  <c r="S4022" i="5" s="1"/>
  <c r="T4022" i="5" s="1"/>
  <c r="O4035" i="5"/>
  <c r="O4039" i="5"/>
  <c r="O4073" i="5"/>
  <c r="P4076" i="5"/>
  <c r="Q4077" i="5"/>
  <c r="S4077" i="5" s="1"/>
  <c r="T4077" i="5" s="1"/>
  <c r="Q4086" i="5"/>
  <c r="S4086" i="5" s="1"/>
  <c r="T4086" i="5" s="1"/>
  <c r="Q4098" i="5"/>
  <c r="S4098" i="5" s="1"/>
  <c r="T4098" i="5" s="1"/>
  <c r="P4110" i="5"/>
  <c r="AO4138" i="5"/>
  <c r="Q4111" i="5"/>
  <c r="S4111" i="5" s="1"/>
  <c r="T4111" i="5" s="1"/>
  <c r="Q4124" i="5"/>
  <c r="S4124" i="5" s="1"/>
  <c r="T4124" i="5" s="1"/>
  <c r="Q4136" i="5"/>
  <c r="S4136" i="5" s="1"/>
  <c r="T4136" i="5" s="1"/>
  <c r="O4149" i="5"/>
  <c r="O4153" i="5"/>
  <c r="P4160" i="5"/>
  <c r="Q4162" i="5"/>
  <c r="S4162" i="5" s="1"/>
  <c r="T4162" i="5" s="1"/>
  <c r="P4165" i="5"/>
  <c r="Q4166" i="5"/>
  <c r="S4166" i="5" s="1"/>
  <c r="T4166" i="5" s="1"/>
  <c r="P4169" i="5"/>
  <c r="Q4170" i="5"/>
  <c r="S4170" i="5" s="1"/>
  <c r="T4170" i="5" s="1"/>
  <c r="O4200" i="5"/>
  <c r="O4204" i="5"/>
  <c r="O4208" i="5"/>
  <c r="P4211" i="5"/>
  <c r="O4242" i="5"/>
  <c r="P4245" i="5"/>
  <c r="Q4246" i="5"/>
  <c r="O4267" i="5"/>
  <c r="P4270" i="5"/>
  <c r="Q4271" i="5"/>
  <c r="Q4288" i="5"/>
  <c r="S4288" i="5" s="1"/>
  <c r="T4288" i="5" s="1"/>
  <c r="P4300" i="5"/>
  <c r="AO4328" i="5"/>
  <c r="Q4301" i="5"/>
  <c r="S4301" i="5" s="1"/>
  <c r="T4301" i="5" s="1"/>
  <c r="P4312" i="5"/>
  <c r="O4322" i="5"/>
  <c r="P4325" i="5"/>
  <c r="O4356" i="5"/>
  <c r="P4359" i="5"/>
  <c r="Q4360" i="5"/>
  <c r="O4381" i="5"/>
  <c r="P4384" i="5"/>
  <c r="Q4385" i="5"/>
  <c r="O4394" i="5"/>
  <c r="P4397" i="5"/>
  <c r="Q4398" i="5"/>
  <c r="Q4428" i="5"/>
  <c r="S4428" i="5" s="1"/>
  <c r="T4428" i="5" s="1"/>
  <c r="Q4440" i="5"/>
  <c r="O4457" i="5"/>
  <c r="P4464" i="5"/>
  <c r="Q4466" i="5"/>
  <c r="S4466" i="5" s="1"/>
  <c r="T4466" i="5" s="1"/>
  <c r="P4469" i="5"/>
  <c r="Q4470" i="5"/>
  <c r="S4470" i="5" s="1"/>
  <c r="T4470" i="5" s="1"/>
  <c r="P4473" i="5"/>
  <c r="Q4474" i="5"/>
  <c r="S4474" i="5" s="1"/>
  <c r="T4474" i="5" s="1"/>
  <c r="O4504" i="5"/>
  <c r="O4508" i="5"/>
  <c r="O4512" i="5"/>
  <c r="P4515" i="5"/>
  <c r="O4546" i="5"/>
  <c r="P4549" i="5"/>
  <c r="Q4550" i="5"/>
  <c r="O4571" i="5"/>
  <c r="P4616" i="5"/>
  <c r="Q4618" i="5"/>
  <c r="S4618" i="5" s="1"/>
  <c r="T4618" i="5" s="1"/>
  <c r="P4621" i="5"/>
  <c r="Q4622" i="5"/>
  <c r="S4622" i="5" s="1"/>
  <c r="T4622" i="5" s="1"/>
  <c r="P4625" i="5"/>
  <c r="Q4626" i="5"/>
  <c r="S4626" i="5" s="1"/>
  <c r="T4626" i="5" s="1"/>
  <c r="O4647" i="5"/>
  <c r="P4650" i="5"/>
  <c r="Q4651" i="5"/>
  <c r="O4660" i="5"/>
  <c r="P4663" i="5"/>
  <c r="Q4664" i="5"/>
  <c r="O4685" i="5"/>
  <c r="P4688" i="5"/>
  <c r="Q4689" i="5"/>
  <c r="O4698" i="5"/>
  <c r="P4701" i="5"/>
  <c r="Q4702" i="5"/>
  <c r="O4732" i="5"/>
  <c r="O4736" i="5"/>
  <c r="O4740" i="5"/>
  <c r="P4743" i="5"/>
  <c r="O4774" i="5"/>
  <c r="P4777" i="5"/>
  <c r="Q4778" i="5"/>
  <c r="S4778" i="5" s="1"/>
  <c r="T4778" i="5" s="1"/>
  <c r="O4799" i="5"/>
  <c r="P4802" i="5"/>
  <c r="Q4803" i="5"/>
  <c r="O4808" i="5"/>
  <c r="P4811" i="5"/>
  <c r="Q4812" i="5"/>
  <c r="O4833" i="5"/>
  <c r="P4836" i="5"/>
  <c r="Q4837" i="5"/>
  <c r="S4837" i="5" s="1"/>
  <c r="T4837" i="5" s="1"/>
  <c r="O4846" i="5"/>
  <c r="P4849" i="5"/>
  <c r="Q4850" i="5"/>
  <c r="S4850" i="5" s="1"/>
  <c r="T4850" i="5" s="1"/>
  <c r="P4882" i="5"/>
  <c r="Q4884" i="5"/>
  <c r="S4884" i="5" s="1"/>
  <c r="T4884" i="5" s="1"/>
  <c r="P4887" i="5"/>
  <c r="Q4888" i="5"/>
  <c r="S4888" i="5" s="1"/>
  <c r="T4888" i="5" s="1"/>
  <c r="P4891" i="5"/>
  <c r="Q4892" i="5"/>
  <c r="S4892" i="5" s="1"/>
  <c r="T4892" i="5" s="1"/>
  <c r="O4913" i="5"/>
  <c r="P4916" i="5"/>
  <c r="Q4922" i="5"/>
  <c r="O4946" i="5"/>
  <c r="P4949" i="5"/>
  <c r="Q4950" i="5"/>
  <c r="O4963" i="5"/>
  <c r="P4966" i="5"/>
  <c r="Q4967" i="5"/>
  <c r="O4996" i="5"/>
  <c r="O5001" i="5"/>
  <c r="O5005" i="5"/>
  <c r="Q5009" i="5"/>
  <c r="S5009" i="5" s="1"/>
  <c r="T5009" i="5" s="1"/>
  <c r="P5021" i="5"/>
  <c r="AO5050" i="5"/>
  <c r="Q5022" i="5"/>
  <c r="S5022" i="5" s="1"/>
  <c r="T5022" i="5" s="1"/>
  <c r="P5025" i="5"/>
  <c r="Q5026" i="5"/>
  <c r="S5026" i="5" s="1"/>
  <c r="T5026" i="5" s="1"/>
  <c r="P5029" i="5"/>
  <c r="Q5030" i="5"/>
  <c r="S5030" i="5" s="1"/>
  <c r="T5030" i="5" s="1"/>
  <c r="O5064" i="5"/>
  <c r="P5067" i="5"/>
  <c r="Q5068" i="5"/>
  <c r="O5077" i="5"/>
  <c r="P5080" i="5"/>
  <c r="Q5081" i="5"/>
  <c r="O5102" i="5"/>
  <c r="P5105" i="5"/>
  <c r="Q5106" i="5"/>
  <c r="P5109" i="5"/>
  <c r="O5119" i="5"/>
  <c r="P5122" i="5"/>
  <c r="O5144" i="5"/>
  <c r="P5147" i="5"/>
  <c r="O5157" i="5"/>
  <c r="P5160" i="5"/>
  <c r="O5182" i="5"/>
  <c r="P5185" i="5"/>
  <c r="O5195" i="5"/>
  <c r="P5198" i="5"/>
  <c r="O5250" i="5"/>
  <c r="O5254" i="5"/>
  <c r="P5257" i="5"/>
  <c r="Q5258" i="5"/>
  <c r="S5258" i="5" s="1"/>
  <c r="T5258" i="5" s="1"/>
  <c r="O5267" i="5"/>
  <c r="P5270" i="5"/>
  <c r="Q5271" i="5"/>
  <c r="S5271" i="5" s="1"/>
  <c r="T5271" i="5" s="1"/>
  <c r="P5274" i="5"/>
  <c r="O5296" i="5"/>
  <c r="P5299" i="5"/>
  <c r="O5309" i="5"/>
  <c r="P5312" i="5"/>
  <c r="O5334" i="5"/>
  <c r="P5337" i="5"/>
  <c r="O5347" i="5"/>
  <c r="P5350" i="5"/>
  <c r="O5368" i="5"/>
  <c r="P5371" i="5"/>
  <c r="Q5372" i="5"/>
  <c r="S5372" i="5" s="1"/>
  <c r="T5372" i="5" s="1"/>
  <c r="O5381" i="5"/>
  <c r="P5384" i="5"/>
  <c r="Q5385" i="5"/>
  <c r="O5402" i="5"/>
  <c r="O5406" i="5"/>
  <c r="O5410" i="5"/>
  <c r="O5414" i="5"/>
  <c r="O5419" i="5"/>
  <c r="O5423" i="5"/>
  <c r="P5426" i="5"/>
  <c r="P5477" i="5"/>
  <c r="AO5506" i="5"/>
  <c r="Q5478" i="5"/>
  <c r="S5478" i="5" s="1"/>
  <c r="T5478" i="5" s="1"/>
  <c r="O5490" i="5"/>
  <c r="O5495" i="5"/>
  <c r="O5499" i="5"/>
  <c r="P5502" i="5"/>
  <c r="O5520" i="5"/>
  <c r="P5523" i="5"/>
  <c r="Q5524" i="5"/>
  <c r="O5533" i="5"/>
  <c r="P5536" i="5"/>
  <c r="Q5537" i="5"/>
  <c r="O5554" i="5"/>
  <c r="P5557" i="5"/>
  <c r="Q5558" i="5"/>
  <c r="S5558" i="5" s="1"/>
  <c r="T5558" i="5" s="1"/>
  <c r="O5571" i="5"/>
  <c r="P5574" i="5"/>
  <c r="Q5575" i="5"/>
  <c r="O5592" i="5"/>
  <c r="O5596" i="5"/>
  <c r="O5600" i="5"/>
  <c r="O5604" i="5"/>
  <c r="O5609" i="5"/>
  <c r="O5613" i="5"/>
  <c r="Q5617" i="5"/>
  <c r="S5617" i="5" s="1"/>
  <c r="T5617" i="5" s="1"/>
  <c r="P5629" i="5"/>
  <c r="AO5658" i="5"/>
  <c r="Q5630" i="5"/>
  <c r="O5634" i="5"/>
  <c r="P5650" i="5"/>
  <c r="Q5651" i="5"/>
  <c r="Q5655" i="5"/>
  <c r="P5667" i="5"/>
  <c r="AO5696" i="5"/>
  <c r="Q5668" i="5"/>
  <c r="O5672" i="5"/>
  <c r="P5684" i="5"/>
  <c r="Q5685" i="5"/>
  <c r="O5689" i="5"/>
  <c r="O5706" i="5"/>
  <c r="P5717" i="5"/>
  <c r="Q5718" i="5"/>
  <c r="S5718" i="5" s="1"/>
  <c r="T5718" i="5" s="1"/>
  <c r="O5723" i="5"/>
  <c r="P5751" i="5"/>
  <c r="Q5752" i="5"/>
  <c r="S5752" i="5" s="1"/>
  <c r="T5752" i="5" s="1"/>
  <c r="P5755" i="5"/>
  <c r="Q5756" i="5"/>
  <c r="S5756" i="5" s="1"/>
  <c r="T5756" i="5" s="1"/>
  <c r="O5761" i="5"/>
  <c r="P5789" i="5"/>
  <c r="Q5790" i="5"/>
  <c r="P5793" i="5"/>
  <c r="Q5794" i="5"/>
  <c r="O5799" i="5"/>
  <c r="P5827" i="5"/>
  <c r="Q5828" i="5"/>
  <c r="O5832" i="5"/>
  <c r="P5844" i="5"/>
  <c r="P5861" i="5"/>
  <c r="Q5862" i="5"/>
  <c r="O5866" i="5"/>
  <c r="P5878" i="5"/>
  <c r="Q5879" i="5"/>
  <c r="Q5883" i="5"/>
  <c r="P5895" i="5"/>
  <c r="AO5924" i="5"/>
  <c r="Q5896" i="5"/>
  <c r="S5896" i="5" s="1"/>
  <c r="T5896" i="5" s="1"/>
  <c r="O5900" i="5"/>
  <c r="P5907" i="5"/>
  <c r="P5920" i="5"/>
  <c r="Q5921" i="5"/>
  <c r="S5921" i="5" s="1"/>
  <c r="T5921" i="5" s="1"/>
  <c r="Q5942" i="5"/>
  <c r="S5942" i="5" s="1"/>
  <c r="T5942" i="5" s="1"/>
  <c r="O5942" i="5"/>
  <c r="P5981" i="5"/>
  <c r="Q5987" i="5"/>
  <c r="S5987" i="5" s="1"/>
  <c r="T5987" i="5" s="1"/>
  <c r="O5987" i="5"/>
  <c r="P5989" i="5"/>
  <c r="P5997" i="5"/>
  <c r="Q6022" i="5"/>
  <c r="O6022" i="5"/>
  <c r="O6036" i="5"/>
  <c r="Q6037" i="5"/>
  <c r="S6037" i="5" s="1"/>
  <c r="T6037" i="5" s="1"/>
  <c r="Q6058" i="5"/>
  <c r="O6058" i="5"/>
  <c r="P6060" i="5"/>
  <c r="P6068" i="5"/>
  <c r="P6070" i="5"/>
  <c r="Q6087" i="5"/>
  <c r="S6087" i="5" s="1"/>
  <c r="T6087" i="5" s="1"/>
  <c r="O6087" i="5"/>
  <c r="Q6094" i="5"/>
  <c r="S6094" i="5" s="1"/>
  <c r="T6094" i="5" s="1"/>
  <c r="O6094" i="5"/>
  <c r="P6133" i="5"/>
  <c r="Q6139" i="5"/>
  <c r="S6139" i="5" s="1"/>
  <c r="T6139" i="5" s="1"/>
  <c r="O6139" i="5"/>
  <c r="P6141" i="5"/>
  <c r="P6149" i="5"/>
  <c r="Q6202" i="5"/>
  <c r="P6204" i="5"/>
  <c r="AO6228" i="5"/>
  <c r="Q6244" i="5"/>
  <c r="S6244" i="5" s="1"/>
  <c r="T6244" i="5" s="1"/>
  <c r="O6244" i="5"/>
  <c r="Q6250" i="5"/>
  <c r="O6250" i="5"/>
  <c r="Q6259" i="5"/>
  <c r="O6259" i="5"/>
  <c r="P6279" i="5"/>
  <c r="P6285" i="5"/>
  <c r="P6294" i="5"/>
  <c r="P6351" i="5"/>
  <c r="AO6380" i="5"/>
  <c r="P6372" i="5"/>
  <c r="P6393" i="5"/>
  <c r="P6477" i="5"/>
  <c r="Q6567" i="5"/>
  <c r="S6567" i="5" s="1"/>
  <c r="T6567" i="5" s="1"/>
  <c r="Q6681" i="5"/>
  <c r="Q6757" i="5"/>
  <c r="S6757" i="5" s="1"/>
  <c r="T6757" i="5" s="1"/>
  <c r="O3848" i="5"/>
  <c r="U3848" i="5" s="1"/>
  <c r="O3856" i="5"/>
  <c r="U3856" i="5" s="1"/>
  <c r="O3861" i="5"/>
  <c r="U3861" i="5" s="1"/>
  <c r="O3865" i="5"/>
  <c r="U3865" i="5" s="1"/>
  <c r="O3869" i="5"/>
  <c r="U3869" i="5" s="1"/>
  <c r="O3882" i="5"/>
  <c r="U3882" i="5" s="1"/>
  <c r="O3886" i="5"/>
  <c r="U3886" i="5" s="1"/>
  <c r="O3890" i="5"/>
  <c r="U3890" i="5" s="1"/>
  <c r="O3894" i="5"/>
  <c r="U3894" i="5" s="1"/>
  <c r="O3907" i="5"/>
  <c r="U3907" i="5" s="1"/>
  <c r="S3920" i="5"/>
  <c r="T3920" i="5" s="1"/>
  <c r="R3920" i="5"/>
  <c r="O3920" i="5"/>
  <c r="S3924" i="5"/>
  <c r="T3924" i="5" s="1"/>
  <c r="R3924" i="5"/>
  <c r="S3928" i="5"/>
  <c r="T3928" i="5" s="1"/>
  <c r="R3928" i="5"/>
  <c r="O3928" i="5"/>
  <c r="S3932" i="5"/>
  <c r="T3932" i="5" s="1"/>
  <c r="R3932" i="5"/>
  <c r="S3937" i="5"/>
  <c r="T3937" i="5" s="1"/>
  <c r="R3937" i="5"/>
  <c r="S3941" i="5"/>
  <c r="T3941" i="5" s="1"/>
  <c r="R3941" i="5"/>
  <c r="O3941" i="5"/>
  <c r="S3945" i="5"/>
  <c r="T3945" i="5" s="1"/>
  <c r="R3945" i="5"/>
  <c r="O3945" i="5"/>
  <c r="O3969" i="5"/>
  <c r="S4033" i="5"/>
  <c r="T4033" i="5" s="1"/>
  <c r="R4033" i="5"/>
  <c r="O4033" i="5"/>
  <c r="S4037" i="5"/>
  <c r="T4037" i="5" s="1"/>
  <c r="R4037" i="5"/>
  <c r="O4037" i="5"/>
  <c r="S4041" i="5"/>
  <c r="T4041" i="5" s="1"/>
  <c r="R4041" i="5"/>
  <c r="O4041" i="5"/>
  <c r="S4045" i="5"/>
  <c r="T4045" i="5" s="1"/>
  <c r="R4045" i="5"/>
  <c r="S4050" i="5"/>
  <c r="T4050" i="5" s="1"/>
  <c r="R4050" i="5"/>
  <c r="O4050" i="5"/>
  <c r="S4054" i="5"/>
  <c r="T4054" i="5" s="1"/>
  <c r="R4054" i="5"/>
  <c r="S4058" i="5"/>
  <c r="T4058" i="5" s="1"/>
  <c r="R4058" i="5"/>
  <c r="S4147" i="5"/>
  <c r="T4147" i="5" s="1"/>
  <c r="R4147" i="5"/>
  <c r="O4147" i="5"/>
  <c r="S4151" i="5"/>
  <c r="T4151" i="5" s="1"/>
  <c r="R4151" i="5"/>
  <c r="S4155" i="5"/>
  <c r="T4155" i="5" s="1"/>
  <c r="R4155" i="5"/>
  <c r="S4159" i="5"/>
  <c r="T4159" i="5" s="1"/>
  <c r="R4159" i="5"/>
  <c r="O4164" i="5"/>
  <c r="S4168" i="5"/>
  <c r="T4168" i="5" s="1"/>
  <c r="R4168" i="5"/>
  <c r="O4168" i="5"/>
  <c r="S4172" i="5"/>
  <c r="T4172" i="5" s="1"/>
  <c r="R4172" i="5"/>
  <c r="R4185" i="5"/>
  <c r="S4185" i="5"/>
  <c r="T4185" i="5" s="1"/>
  <c r="R4189" i="5"/>
  <c r="S4189" i="5"/>
  <c r="T4189" i="5" s="1"/>
  <c r="O4193" i="5"/>
  <c r="R4197" i="5"/>
  <c r="S4197" i="5"/>
  <c r="T4197" i="5" s="1"/>
  <c r="O4202" i="5"/>
  <c r="R4206" i="5"/>
  <c r="S4206" i="5"/>
  <c r="T4206" i="5" s="1"/>
  <c r="O4206" i="5"/>
  <c r="R4210" i="5"/>
  <c r="S4210" i="5"/>
  <c r="T4210" i="5" s="1"/>
  <c r="S4278" i="5"/>
  <c r="T4278" i="5" s="1"/>
  <c r="R4278" i="5"/>
  <c r="O4278" i="5"/>
  <c r="S4282" i="5"/>
  <c r="T4282" i="5" s="1"/>
  <c r="R4282" i="5"/>
  <c r="S4286" i="5"/>
  <c r="T4286" i="5" s="1"/>
  <c r="R4286" i="5"/>
  <c r="O4387" i="5"/>
  <c r="U4387" i="5" s="1"/>
  <c r="S4413" i="5"/>
  <c r="T4413" i="5" s="1"/>
  <c r="R4413" i="5"/>
  <c r="S4417" i="5"/>
  <c r="T4417" i="5" s="1"/>
  <c r="R4417" i="5"/>
  <c r="S4421" i="5"/>
  <c r="T4421" i="5" s="1"/>
  <c r="R4421" i="5"/>
  <c r="S4425" i="5"/>
  <c r="T4425" i="5" s="1"/>
  <c r="R4425" i="5"/>
  <c r="S4451" i="5"/>
  <c r="T4451" i="5" s="1"/>
  <c r="R4451" i="5"/>
  <c r="S4455" i="5"/>
  <c r="T4455" i="5" s="1"/>
  <c r="R4455" i="5"/>
  <c r="S4459" i="5"/>
  <c r="T4459" i="5" s="1"/>
  <c r="R4459" i="5"/>
  <c r="O4463" i="5"/>
  <c r="S4468" i="5"/>
  <c r="T4468" i="5" s="1"/>
  <c r="R4468" i="5"/>
  <c r="O4468" i="5"/>
  <c r="S4472" i="5"/>
  <c r="T4472" i="5" s="1"/>
  <c r="R4472" i="5"/>
  <c r="O4472" i="5"/>
  <c r="S4476" i="5"/>
  <c r="T4476" i="5" s="1"/>
  <c r="R4476" i="5"/>
  <c r="O4489" i="5"/>
  <c r="S4493" i="5"/>
  <c r="T4493" i="5" s="1"/>
  <c r="R4493" i="5"/>
  <c r="O4493" i="5"/>
  <c r="S4497" i="5"/>
  <c r="T4497" i="5" s="1"/>
  <c r="R4497" i="5"/>
  <c r="O4497" i="5"/>
  <c r="S4506" i="5"/>
  <c r="T4506" i="5" s="1"/>
  <c r="R4506" i="5"/>
  <c r="O4506" i="5"/>
  <c r="S4510" i="5"/>
  <c r="T4510" i="5" s="1"/>
  <c r="R4510" i="5"/>
  <c r="R4582" i="5"/>
  <c r="S4582" i="5"/>
  <c r="T4582" i="5" s="1"/>
  <c r="O4582" i="5"/>
  <c r="R4586" i="5"/>
  <c r="S4586" i="5"/>
  <c r="T4586" i="5" s="1"/>
  <c r="S4603" i="5"/>
  <c r="T4603" i="5" s="1"/>
  <c r="R4603" i="5"/>
  <c r="O4603" i="5"/>
  <c r="S4607" i="5"/>
  <c r="T4607" i="5" s="1"/>
  <c r="R4607" i="5"/>
  <c r="O4607" i="5"/>
  <c r="S4611" i="5"/>
  <c r="T4611" i="5" s="1"/>
  <c r="R4611" i="5"/>
  <c r="S4620" i="5"/>
  <c r="T4620" i="5" s="1"/>
  <c r="R4620" i="5"/>
  <c r="O4620" i="5"/>
  <c r="O4624" i="5"/>
  <c r="S4628" i="5"/>
  <c r="T4628" i="5" s="1"/>
  <c r="R4628" i="5"/>
  <c r="O4691" i="5"/>
  <c r="U4691" i="5" s="1"/>
  <c r="R4717" i="5"/>
  <c r="S4717" i="5"/>
  <c r="T4717" i="5" s="1"/>
  <c r="O4721" i="5"/>
  <c r="O4725" i="5"/>
  <c r="R4729" i="5"/>
  <c r="S4729" i="5"/>
  <c r="T4729" i="5" s="1"/>
  <c r="O4734" i="5"/>
  <c r="R4738" i="5"/>
  <c r="S4738" i="5"/>
  <c r="T4738" i="5" s="1"/>
  <c r="O4738" i="5"/>
  <c r="R4742" i="5"/>
  <c r="S4742" i="5"/>
  <c r="T4742" i="5" s="1"/>
  <c r="O4869" i="5"/>
  <c r="S4873" i="5"/>
  <c r="T4873" i="5" s="1"/>
  <c r="R4873" i="5"/>
  <c r="O4873" i="5"/>
  <c r="S4877" i="5"/>
  <c r="T4877" i="5" s="1"/>
  <c r="R4877" i="5"/>
  <c r="O4877" i="5"/>
  <c r="S4886" i="5"/>
  <c r="T4886" i="5" s="1"/>
  <c r="R4886" i="5"/>
  <c r="S4890" i="5"/>
  <c r="T4890" i="5" s="1"/>
  <c r="R4890" i="5"/>
  <c r="O4890" i="5"/>
  <c r="S4894" i="5"/>
  <c r="T4894" i="5" s="1"/>
  <c r="R4894" i="5"/>
  <c r="O4928" i="5"/>
  <c r="U4928" i="5" s="1"/>
  <c r="O4932" i="5"/>
  <c r="U4932" i="5" s="1"/>
  <c r="O4956" i="5"/>
  <c r="U4956" i="5" s="1"/>
  <c r="R4986" i="5"/>
  <c r="S4986" i="5"/>
  <c r="T4986" i="5" s="1"/>
  <c r="O4990" i="5"/>
  <c r="R4994" i="5"/>
  <c r="S4994" i="5"/>
  <c r="T4994" i="5" s="1"/>
  <c r="R4999" i="5"/>
  <c r="S4999" i="5"/>
  <c r="T4999" i="5" s="1"/>
  <c r="O4999" i="5"/>
  <c r="R5003" i="5"/>
  <c r="S5003" i="5"/>
  <c r="T5003" i="5" s="1"/>
  <c r="O5003" i="5"/>
  <c r="R5011" i="5"/>
  <c r="S5011" i="5"/>
  <c r="T5011" i="5" s="1"/>
  <c r="S5024" i="5"/>
  <c r="T5024" i="5" s="1"/>
  <c r="R5024" i="5"/>
  <c r="O5024" i="5"/>
  <c r="S5028" i="5"/>
  <c r="T5028" i="5" s="1"/>
  <c r="R5028" i="5"/>
  <c r="S5032" i="5"/>
  <c r="T5032" i="5" s="1"/>
  <c r="R5032" i="5"/>
  <c r="S5037" i="5"/>
  <c r="T5037" i="5" s="1"/>
  <c r="R5037" i="5"/>
  <c r="O5037" i="5"/>
  <c r="O5045" i="5"/>
  <c r="S5049" i="5"/>
  <c r="T5049" i="5" s="1"/>
  <c r="R5049" i="5"/>
  <c r="O5108" i="5"/>
  <c r="U5108" i="5" s="1"/>
  <c r="S5214" i="5"/>
  <c r="T5214" i="5" s="1"/>
  <c r="R5214" i="5"/>
  <c r="O5214" i="5"/>
  <c r="S5218" i="5"/>
  <c r="T5218" i="5" s="1"/>
  <c r="R5218" i="5"/>
  <c r="O5218" i="5"/>
  <c r="S5222" i="5"/>
  <c r="T5222" i="5" s="1"/>
  <c r="R5222" i="5"/>
  <c r="S5227" i="5"/>
  <c r="T5227" i="5" s="1"/>
  <c r="R5227" i="5"/>
  <c r="O5227" i="5"/>
  <c r="S5231" i="5"/>
  <c r="T5231" i="5" s="1"/>
  <c r="R5231" i="5"/>
  <c r="O5231" i="5"/>
  <c r="S5235" i="5"/>
  <c r="T5235" i="5" s="1"/>
  <c r="R5235" i="5"/>
  <c r="S5239" i="5"/>
  <c r="T5239" i="5" s="1"/>
  <c r="R5239" i="5"/>
  <c r="R5252" i="5"/>
  <c r="S5252" i="5"/>
  <c r="T5252" i="5" s="1"/>
  <c r="O5252" i="5"/>
  <c r="R5256" i="5"/>
  <c r="S5256" i="5"/>
  <c r="T5256" i="5" s="1"/>
  <c r="O5273" i="5"/>
  <c r="U5273" i="5" s="1"/>
  <c r="R5277" i="5"/>
  <c r="S5277" i="5"/>
  <c r="T5277" i="5" s="1"/>
  <c r="R5404" i="5"/>
  <c r="S5404" i="5"/>
  <c r="T5404" i="5" s="1"/>
  <c r="O5404" i="5"/>
  <c r="R5408" i="5"/>
  <c r="S5408" i="5"/>
  <c r="T5408" i="5" s="1"/>
  <c r="O5408" i="5"/>
  <c r="R5412" i="5"/>
  <c r="S5412" i="5"/>
  <c r="T5412" i="5" s="1"/>
  <c r="R5417" i="5"/>
  <c r="S5417" i="5"/>
  <c r="T5417" i="5" s="1"/>
  <c r="R5421" i="5"/>
  <c r="S5421" i="5"/>
  <c r="T5421" i="5" s="1"/>
  <c r="R5425" i="5"/>
  <c r="S5425" i="5"/>
  <c r="T5425" i="5" s="1"/>
  <c r="S5442" i="5"/>
  <c r="T5442" i="5" s="1"/>
  <c r="R5442" i="5"/>
  <c r="O5442" i="5"/>
  <c r="S5446" i="5"/>
  <c r="T5446" i="5" s="1"/>
  <c r="R5446" i="5"/>
  <c r="O5446" i="5"/>
  <c r="S5450" i="5"/>
  <c r="T5450" i="5" s="1"/>
  <c r="R5450" i="5"/>
  <c r="S5455" i="5"/>
  <c r="T5455" i="5" s="1"/>
  <c r="R5455" i="5"/>
  <c r="S5459" i="5"/>
  <c r="T5459" i="5" s="1"/>
  <c r="R5459" i="5"/>
  <c r="S5463" i="5"/>
  <c r="T5463" i="5" s="1"/>
  <c r="R5463" i="5"/>
  <c r="O5463" i="5"/>
  <c r="S5467" i="5"/>
  <c r="T5467" i="5" s="1"/>
  <c r="R5467" i="5"/>
  <c r="S5493" i="5"/>
  <c r="T5493" i="5" s="1"/>
  <c r="R5493" i="5"/>
  <c r="S5497" i="5"/>
  <c r="T5497" i="5" s="1"/>
  <c r="R5497" i="5"/>
  <c r="S5501" i="5"/>
  <c r="T5501" i="5" s="1"/>
  <c r="R5501" i="5"/>
  <c r="O5564" i="5"/>
  <c r="U5564" i="5" s="1"/>
  <c r="S5594" i="5"/>
  <c r="T5594" i="5" s="1"/>
  <c r="R5594" i="5"/>
  <c r="O5594" i="5"/>
  <c r="S5598" i="5"/>
  <c r="T5598" i="5" s="1"/>
  <c r="R5598" i="5"/>
  <c r="S5602" i="5"/>
  <c r="T5602" i="5" s="1"/>
  <c r="R5602" i="5"/>
  <c r="O5602" i="5"/>
  <c r="S5607" i="5"/>
  <c r="T5607" i="5" s="1"/>
  <c r="R5607" i="5"/>
  <c r="S5611" i="5"/>
  <c r="T5611" i="5" s="1"/>
  <c r="R5611" i="5"/>
  <c r="S5615" i="5"/>
  <c r="T5615" i="5" s="1"/>
  <c r="R5615" i="5"/>
  <c r="O5940" i="5"/>
  <c r="O5949" i="5"/>
  <c r="S5961" i="5"/>
  <c r="T5961" i="5" s="1"/>
  <c r="R5961" i="5"/>
  <c r="P5975" i="5"/>
  <c r="P5983" i="5"/>
  <c r="P5992" i="5"/>
  <c r="O6012" i="5"/>
  <c r="U6012" i="5" s="1"/>
  <c r="O6020" i="5"/>
  <c r="U6020" i="5" s="1"/>
  <c r="O6029" i="5"/>
  <c r="U6029" i="5" s="1"/>
  <c r="P6047" i="5"/>
  <c r="S6054" i="5"/>
  <c r="T6054" i="5" s="1"/>
  <c r="R6054" i="5"/>
  <c r="P6055" i="5"/>
  <c r="S6063" i="5"/>
  <c r="T6063" i="5" s="1"/>
  <c r="R6063" i="5"/>
  <c r="P6064" i="5"/>
  <c r="O6065" i="5"/>
  <c r="U6065" i="5" s="1"/>
  <c r="S6071" i="5"/>
  <c r="T6071" i="5" s="1"/>
  <c r="R6071" i="5"/>
  <c r="P6072" i="5"/>
  <c r="O6092" i="5"/>
  <c r="O6101" i="5"/>
  <c r="S6113" i="5"/>
  <c r="T6113" i="5" s="1"/>
  <c r="R6113" i="5"/>
  <c r="P6127" i="5"/>
  <c r="P6135" i="5"/>
  <c r="P6144" i="5"/>
  <c r="O6145" i="5"/>
  <c r="O6164" i="5"/>
  <c r="O6172" i="5"/>
  <c r="O6181" i="5"/>
  <c r="P6199" i="5"/>
  <c r="P6207" i="5"/>
  <c r="P6216" i="5"/>
  <c r="P6224" i="5"/>
  <c r="P6262" i="5"/>
  <c r="P6302" i="5"/>
  <c r="R6316" i="5"/>
  <c r="S6316" i="5"/>
  <c r="T6316" i="5" s="1"/>
  <c r="P6317" i="5"/>
  <c r="Q6318" i="5"/>
  <c r="S6318" i="5" s="1"/>
  <c r="T6318" i="5" s="1"/>
  <c r="Q6322" i="5"/>
  <c r="S6322" i="5" s="1"/>
  <c r="T6322" i="5" s="1"/>
  <c r="P6359" i="5"/>
  <c r="P6363" i="5"/>
  <c r="Q6364" i="5"/>
  <c r="S6364" i="5" s="1"/>
  <c r="T6364" i="5" s="1"/>
  <c r="P6406" i="5"/>
  <c r="Q6407" i="5"/>
  <c r="Q6415" i="5"/>
  <c r="P6444" i="5"/>
  <c r="Q6445" i="5"/>
  <c r="Q6453" i="5"/>
  <c r="P6465" i="5"/>
  <c r="AO6494" i="5"/>
  <c r="Q6466" i="5"/>
  <c r="P6486" i="5"/>
  <c r="Q6487" i="5"/>
  <c r="P6490" i="5"/>
  <c r="P6507" i="5"/>
  <c r="Q6508" i="5"/>
  <c r="Q6512" i="5"/>
  <c r="Q6550" i="5"/>
  <c r="S6550" i="5" s="1"/>
  <c r="T6550" i="5" s="1"/>
  <c r="P6553" i="5"/>
  <c r="Q6554" i="5"/>
  <c r="S6554" i="5" s="1"/>
  <c r="T6554" i="5" s="1"/>
  <c r="P6558" i="5"/>
  <c r="Q6559" i="5"/>
  <c r="S6559" i="5" s="1"/>
  <c r="T6559" i="5" s="1"/>
  <c r="P6562" i="5"/>
  <c r="Q6563" i="5"/>
  <c r="S6563" i="5" s="1"/>
  <c r="T6563" i="5" s="1"/>
  <c r="Q6588" i="5"/>
  <c r="S6588" i="5" s="1"/>
  <c r="T6588" i="5" s="1"/>
  <c r="P6591" i="5"/>
  <c r="Q6592" i="5"/>
  <c r="S6592" i="5" s="1"/>
  <c r="T6592" i="5" s="1"/>
  <c r="P6596" i="5"/>
  <c r="Q6597" i="5"/>
  <c r="S6597" i="5" s="1"/>
  <c r="T6597" i="5" s="1"/>
  <c r="P6600" i="5"/>
  <c r="Q6601" i="5"/>
  <c r="S6601" i="5" s="1"/>
  <c r="T6601" i="5" s="1"/>
  <c r="Q6626" i="5"/>
  <c r="P6629" i="5"/>
  <c r="Q6630" i="5"/>
  <c r="P6634" i="5"/>
  <c r="Q6635" i="5"/>
  <c r="P6638" i="5"/>
  <c r="Q6639" i="5"/>
  <c r="Q6664" i="5"/>
  <c r="P6667" i="5"/>
  <c r="Q6668" i="5"/>
  <c r="P6672" i="5"/>
  <c r="Q6673" i="5"/>
  <c r="P6676" i="5"/>
  <c r="Q6677" i="5"/>
  <c r="Q6702" i="5"/>
  <c r="S6702" i="5" s="1"/>
  <c r="T6702" i="5" s="1"/>
  <c r="P6705" i="5"/>
  <c r="Q6706" i="5"/>
  <c r="S6706" i="5" s="1"/>
  <c r="T6706" i="5" s="1"/>
  <c r="P6710" i="5"/>
  <c r="Q6711" i="5"/>
  <c r="S6711" i="5" s="1"/>
  <c r="T6711" i="5" s="1"/>
  <c r="P6714" i="5"/>
  <c r="Q6715" i="5"/>
  <c r="S6715" i="5" s="1"/>
  <c r="T6715" i="5" s="1"/>
  <c r="Q6740" i="5"/>
  <c r="S6740" i="5" s="1"/>
  <c r="T6740" i="5" s="1"/>
  <c r="P6743" i="5"/>
  <c r="Q6744" i="5"/>
  <c r="S6744" i="5" s="1"/>
  <c r="T6744" i="5" s="1"/>
  <c r="P6748" i="5"/>
  <c r="Q6749" i="5"/>
  <c r="S6749" i="5" s="1"/>
  <c r="T6749" i="5" s="1"/>
  <c r="P6752" i="5"/>
  <c r="Q6753" i="5"/>
  <c r="S6753" i="5" s="1"/>
  <c r="T6753" i="5" s="1"/>
  <c r="Q6778" i="5"/>
  <c r="P6781" i="5"/>
  <c r="Q6782" i="5"/>
  <c r="P6786" i="5"/>
  <c r="Q6787" i="5"/>
  <c r="O6787" i="5"/>
  <c r="O7588" i="5"/>
  <c r="S4006" i="5"/>
  <c r="T4006" i="5" s="1"/>
  <c r="R4006" i="5"/>
  <c r="O4006" i="5"/>
  <c r="S4011" i="5"/>
  <c r="T4011" i="5" s="1"/>
  <c r="R4011" i="5"/>
  <c r="O4011" i="5"/>
  <c r="S4015" i="5"/>
  <c r="T4015" i="5" s="1"/>
  <c r="R4015" i="5"/>
  <c r="O4015" i="5"/>
  <c r="S4019" i="5"/>
  <c r="T4019" i="5" s="1"/>
  <c r="R4019" i="5"/>
  <c r="O4019" i="5"/>
  <c r="S4023" i="5"/>
  <c r="T4023" i="5" s="1"/>
  <c r="R4023" i="5"/>
  <c r="S4036" i="5"/>
  <c r="T4036" i="5" s="1"/>
  <c r="R4036" i="5"/>
  <c r="O4036" i="5"/>
  <c r="S4040" i="5"/>
  <c r="T4040" i="5" s="1"/>
  <c r="R4040" i="5"/>
  <c r="O4044" i="5"/>
  <c r="U4044" i="5" s="1"/>
  <c r="O4082" i="5"/>
  <c r="U4082" i="5" s="1"/>
  <c r="O4116" i="5"/>
  <c r="U4116" i="5" s="1"/>
  <c r="S4120" i="5"/>
  <c r="T4120" i="5" s="1"/>
  <c r="R4120" i="5"/>
  <c r="O4120" i="5"/>
  <c r="S4125" i="5"/>
  <c r="T4125" i="5" s="1"/>
  <c r="R4125" i="5"/>
  <c r="O4125" i="5"/>
  <c r="S4129" i="5"/>
  <c r="T4129" i="5" s="1"/>
  <c r="R4129" i="5"/>
  <c r="O4129" i="5"/>
  <c r="S4133" i="5"/>
  <c r="T4133" i="5" s="1"/>
  <c r="R4133" i="5"/>
  <c r="O4133" i="5"/>
  <c r="S4137" i="5"/>
  <c r="T4137" i="5" s="1"/>
  <c r="R4137" i="5"/>
  <c r="O4154" i="5"/>
  <c r="U4154" i="5" s="1"/>
  <c r="R4158" i="5"/>
  <c r="S4158" i="5"/>
  <c r="T4158" i="5" s="1"/>
  <c r="O4158" i="5"/>
  <c r="R4163" i="5"/>
  <c r="S4163" i="5"/>
  <c r="T4163" i="5" s="1"/>
  <c r="O4163" i="5"/>
  <c r="R4167" i="5"/>
  <c r="S4167" i="5"/>
  <c r="T4167" i="5" s="1"/>
  <c r="O4167" i="5"/>
  <c r="R4171" i="5"/>
  <c r="S4171" i="5"/>
  <c r="T4171" i="5" s="1"/>
  <c r="O4171" i="5"/>
  <c r="R4175" i="5"/>
  <c r="S4175" i="5"/>
  <c r="T4175" i="5" s="1"/>
  <c r="O4196" i="5"/>
  <c r="U4196" i="5" s="1"/>
  <c r="O4234" i="5"/>
  <c r="U4234" i="5" s="1"/>
  <c r="S4264" i="5"/>
  <c r="T4264" i="5" s="1"/>
  <c r="R4264" i="5"/>
  <c r="O4264" i="5"/>
  <c r="S4268" i="5"/>
  <c r="T4268" i="5" s="1"/>
  <c r="R4268" i="5"/>
  <c r="O4272" i="5"/>
  <c r="U4272" i="5" s="1"/>
  <c r="O4310" i="5"/>
  <c r="U4310" i="5" s="1"/>
  <c r="O4348" i="5"/>
  <c r="U4348" i="5" s="1"/>
  <c r="S4378" i="5"/>
  <c r="T4378" i="5" s="1"/>
  <c r="R4378" i="5"/>
  <c r="O4378" i="5"/>
  <c r="S4382" i="5"/>
  <c r="T4382" i="5" s="1"/>
  <c r="R4382" i="5"/>
  <c r="O4382" i="5"/>
  <c r="S4386" i="5"/>
  <c r="T4386" i="5" s="1"/>
  <c r="R4386" i="5"/>
  <c r="O4386" i="5"/>
  <c r="S4391" i="5"/>
  <c r="T4391" i="5" s="1"/>
  <c r="R4391" i="5"/>
  <c r="O4391" i="5"/>
  <c r="S4395" i="5"/>
  <c r="T4395" i="5" s="1"/>
  <c r="R4395" i="5"/>
  <c r="O4395" i="5"/>
  <c r="S4399" i="5"/>
  <c r="T4399" i="5" s="1"/>
  <c r="R4399" i="5"/>
  <c r="O4399" i="5"/>
  <c r="S4403" i="5"/>
  <c r="T4403" i="5" s="1"/>
  <c r="R4403" i="5"/>
  <c r="S4416" i="5"/>
  <c r="T4416" i="5" s="1"/>
  <c r="R4416" i="5"/>
  <c r="O4416" i="5"/>
  <c r="S4420" i="5"/>
  <c r="T4420" i="5" s="1"/>
  <c r="R4420" i="5"/>
  <c r="O4420" i="5"/>
  <c r="S4424" i="5"/>
  <c r="T4424" i="5" s="1"/>
  <c r="R4424" i="5"/>
  <c r="O4424" i="5"/>
  <c r="S4454" i="5"/>
  <c r="T4454" i="5" s="1"/>
  <c r="R4454" i="5"/>
  <c r="O4454" i="5"/>
  <c r="S4458" i="5"/>
  <c r="T4458" i="5" s="1"/>
  <c r="R4458" i="5"/>
  <c r="O4458" i="5"/>
  <c r="S4462" i="5"/>
  <c r="T4462" i="5" s="1"/>
  <c r="R4462" i="5"/>
  <c r="O4462" i="5"/>
  <c r="S4467" i="5"/>
  <c r="T4467" i="5" s="1"/>
  <c r="R4467" i="5"/>
  <c r="O4467" i="5"/>
  <c r="S4471" i="5"/>
  <c r="T4471" i="5" s="1"/>
  <c r="R4471" i="5"/>
  <c r="O4471" i="5"/>
  <c r="S4475" i="5"/>
  <c r="T4475" i="5" s="1"/>
  <c r="R4475" i="5"/>
  <c r="O4475" i="5"/>
  <c r="S4479" i="5"/>
  <c r="T4479" i="5" s="1"/>
  <c r="R4479" i="5"/>
  <c r="O4500" i="5"/>
  <c r="U4500" i="5" s="1"/>
  <c r="O4538" i="5"/>
  <c r="U4538" i="5" s="1"/>
  <c r="S4568" i="5"/>
  <c r="T4568" i="5" s="1"/>
  <c r="R4568" i="5"/>
  <c r="O4568" i="5"/>
  <c r="S4572" i="5"/>
  <c r="T4572" i="5" s="1"/>
  <c r="R4572" i="5"/>
  <c r="O4576" i="5"/>
  <c r="U4576" i="5" s="1"/>
  <c r="O4614" i="5"/>
  <c r="U4614" i="5" s="1"/>
  <c r="S4644" i="5"/>
  <c r="T4644" i="5" s="1"/>
  <c r="R4644" i="5"/>
  <c r="O4644" i="5"/>
  <c r="S4648" i="5"/>
  <c r="T4648" i="5" s="1"/>
  <c r="R4648" i="5"/>
  <c r="O4648" i="5"/>
  <c r="S4652" i="5"/>
  <c r="T4652" i="5" s="1"/>
  <c r="R4652" i="5"/>
  <c r="O4652" i="5"/>
  <c r="S4657" i="5"/>
  <c r="T4657" i="5" s="1"/>
  <c r="R4657" i="5"/>
  <c r="O4657" i="5"/>
  <c r="S4661" i="5"/>
  <c r="T4661" i="5" s="1"/>
  <c r="R4661" i="5"/>
  <c r="O4661" i="5"/>
  <c r="S4665" i="5"/>
  <c r="T4665" i="5" s="1"/>
  <c r="R4665" i="5"/>
  <c r="O4665" i="5"/>
  <c r="S4669" i="5"/>
  <c r="T4669" i="5" s="1"/>
  <c r="R4669" i="5"/>
  <c r="S4682" i="5"/>
  <c r="T4682" i="5" s="1"/>
  <c r="R4682" i="5"/>
  <c r="O4682" i="5"/>
  <c r="S4686" i="5"/>
  <c r="T4686" i="5" s="1"/>
  <c r="R4686" i="5"/>
  <c r="O4686" i="5"/>
  <c r="S4690" i="5"/>
  <c r="T4690" i="5" s="1"/>
  <c r="R4690" i="5"/>
  <c r="O4690" i="5"/>
  <c r="S4695" i="5"/>
  <c r="T4695" i="5" s="1"/>
  <c r="R4695" i="5"/>
  <c r="O4695" i="5"/>
  <c r="S4699" i="5"/>
  <c r="T4699" i="5" s="1"/>
  <c r="R4699" i="5"/>
  <c r="O4699" i="5"/>
  <c r="S4703" i="5"/>
  <c r="T4703" i="5" s="1"/>
  <c r="R4703" i="5"/>
  <c r="O4703" i="5"/>
  <c r="S4707" i="5"/>
  <c r="T4707" i="5" s="1"/>
  <c r="R4707" i="5"/>
  <c r="O4728" i="5"/>
  <c r="U4728" i="5" s="1"/>
  <c r="O4766" i="5"/>
  <c r="U4766" i="5" s="1"/>
  <c r="O4804" i="5"/>
  <c r="U4804" i="5" s="1"/>
  <c r="S4834" i="5"/>
  <c r="T4834" i="5" s="1"/>
  <c r="R4834" i="5"/>
  <c r="O4834" i="5"/>
  <c r="S4838" i="5"/>
  <c r="T4838" i="5" s="1"/>
  <c r="R4838" i="5"/>
  <c r="O4838" i="5"/>
  <c r="S4842" i="5"/>
  <c r="T4842" i="5" s="1"/>
  <c r="R4842" i="5"/>
  <c r="O4842" i="5"/>
  <c r="S4847" i="5"/>
  <c r="T4847" i="5" s="1"/>
  <c r="R4847" i="5"/>
  <c r="O4847" i="5"/>
  <c r="S4851" i="5"/>
  <c r="T4851" i="5" s="1"/>
  <c r="R4851" i="5"/>
  <c r="O4851" i="5"/>
  <c r="S4855" i="5"/>
  <c r="T4855" i="5" s="1"/>
  <c r="R4855" i="5"/>
  <c r="O4855" i="5"/>
  <c r="S4859" i="5"/>
  <c r="T4859" i="5" s="1"/>
  <c r="R4859" i="5"/>
  <c r="O4880" i="5"/>
  <c r="U4880" i="5" s="1"/>
  <c r="S4947" i="5"/>
  <c r="T4947" i="5" s="1"/>
  <c r="R4947" i="5"/>
  <c r="O4947" i="5"/>
  <c r="S4951" i="5"/>
  <c r="T4951" i="5" s="1"/>
  <c r="R4951" i="5"/>
  <c r="O4951" i="5"/>
  <c r="S4955" i="5"/>
  <c r="T4955" i="5" s="1"/>
  <c r="R4955" i="5"/>
  <c r="S4960" i="5"/>
  <c r="T4960" i="5" s="1"/>
  <c r="R4960" i="5"/>
  <c r="O4960" i="5"/>
  <c r="S4964" i="5"/>
  <c r="T4964" i="5" s="1"/>
  <c r="R4964" i="5"/>
  <c r="O4964" i="5"/>
  <c r="S4968" i="5"/>
  <c r="T4968" i="5" s="1"/>
  <c r="R4968" i="5"/>
  <c r="O4968" i="5"/>
  <c r="S4972" i="5"/>
  <c r="T4972" i="5" s="1"/>
  <c r="R4972" i="5"/>
  <c r="S5099" i="5"/>
  <c r="T5099" i="5" s="1"/>
  <c r="R5099" i="5"/>
  <c r="O5099" i="5"/>
  <c r="S5103" i="5"/>
  <c r="T5103" i="5" s="1"/>
  <c r="R5103" i="5"/>
  <c r="O5103" i="5"/>
  <c r="S5107" i="5"/>
  <c r="T5107" i="5" s="1"/>
  <c r="R5107" i="5"/>
  <c r="S5112" i="5"/>
  <c r="T5112" i="5" s="1"/>
  <c r="R5112" i="5"/>
  <c r="O5112" i="5"/>
  <c r="S5116" i="5"/>
  <c r="T5116" i="5" s="1"/>
  <c r="R5116" i="5"/>
  <c r="O5116" i="5"/>
  <c r="S5120" i="5"/>
  <c r="T5120" i="5" s="1"/>
  <c r="R5120" i="5"/>
  <c r="O5120" i="5"/>
  <c r="S5124" i="5"/>
  <c r="T5124" i="5" s="1"/>
  <c r="R5124" i="5"/>
  <c r="R5365" i="5"/>
  <c r="S5365" i="5"/>
  <c r="T5365" i="5" s="1"/>
  <c r="O5365" i="5"/>
  <c r="R5369" i="5"/>
  <c r="S5369" i="5"/>
  <c r="T5369" i="5" s="1"/>
  <c r="O5369" i="5"/>
  <c r="R5373" i="5"/>
  <c r="S5373" i="5"/>
  <c r="T5373" i="5" s="1"/>
  <c r="O5386" i="5"/>
  <c r="U5386" i="5" s="1"/>
  <c r="R5390" i="5"/>
  <c r="S5390" i="5"/>
  <c r="T5390" i="5" s="1"/>
  <c r="S5403" i="5"/>
  <c r="T5403" i="5" s="1"/>
  <c r="R5403" i="5"/>
  <c r="O5403" i="5"/>
  <c r="S5407" i="5"/>
  <c r="T5407" i="5" s="1"/>
  <c r="R5407" i="5"/>
  <c r="O5407" i="5"/>
  <c r="S5411" i="5"/>
  <c r="T5411" i="5" s="1"/>
  <c r="R5411" i="5"/>
  <c r="S5416" i="5"/>
  <c r="T5416" i="5" s="1"/>
  <c r="R5416" i="5"/>
  <c r="O5416" i="5"/>
  <c r="S5420" i="5"/>
  <c r="T5420" i="5" s="1"/>
  <c r="R5420" i="5"/>
  <c r="O5420" i="5"/>
  <c r="S5424" i="5"/>
  <c r="T5424" i="5" s="1"/>
  <c r="R5424" i="5"/>
  <c r="O5424" i="5"/>
  <c r="S5428" i="5"/>
  <c r="T5428" i="5" s="1"/>
  <c r="R5428" i="5"/>
  <c r="S5555" i="5"/>
  <c r="T5555" i="5" s="1"/>
  <c r="R5555" i="5"/>
  <c r="O5555" i="5"/>
  <c r="S5559" i="5"/>
  <c r="T5559" i="5" s="1"/>
  <c r="R5559" i="5"/>
  <c r="O5559" i="5"/>
  <c r="S5563" i="5"/>
  <c r="T5563" i="5" s="1"/>
  <c r="R5563" i="5"/>
  <c r="S5568" i="5"/>
  <c r="T5568" i="5" s="1"/>
  <c r="R5568" i="5"/>
  <c r="O5568" i="5"/>
  <c r="S5572" i="5"/>
  <c r="T5572" i="5" s="1"/>
  <c r="R5572" i="5"/>
  <c r="O5572" i="5"/>
  <c r="S5576" i="5"/>
  <c r="T5576" i="5" s="1"/>
  <c r="R5576" i="5"/>
  <c r="O5576" i="5"/>
  <c r="S5580" i="5"/>
  <c r="T5580" i="5" s="1"/>
  <c r="R5580" i="5"/>
  <c r="S5593" i="5"/>
  <c r="T5593" i="5" s="1"/>
  <c r="R5593" i="5"/>
  <c r="O5593" i="5"/>
  <c r="S5597" i="5"/>
  <c r="T5597" i="5" s="1"/>
  <c r="R5597" i="5"/>
  <c r="O5597" i="5"/>
  <c r="S5601" i="5"/>
  <c r="T5601" i="5" s="1"/>
  <c r="R5601" i="5"/>
  <c r="S5606" i="5"/>
  <c r="T5606" i="5" s="1"/>
  <c r="R5606" i="5"/>
  <c r="O5606" i="5"/>
  <c r="S5610" i="5"/>
  <c r="T5610" i="5" s="1"/>
  <c r="R5610" i="5"/>
  <c r="O5610" i="5"/>
  <c r="S5614" i="5"/>
  <c r="T5614" i="5" s="1"/>
  <c r="R5614" i="5"/>
  <c r="O5614" i="5"/>
  <c r="S5618" i="5"/>
  <c r="T5618" i="5" s="1"/>
  <c r="R5618" i="5"/>
  <c r="R5669" i="5"/>
  <c r="S5669" i="5"/>
  <c r="T5669" i="5" s="1"/>
  <c r="O5669" i="5"/>
  <c r="R5673" i="5"/>
  <c r="S5673" i="5"/>
  <c r="T5673" i="5" s="1"/>
  <c r="O5673" i="5"/>
  <c r="R5677" i="5"/>
  <c r="S5677" i="5"/>
  <c r="T5677" i="5" s="1"/>
  <c r="R5682" i="5"/>
  <c r="S5682" i="5"/>
  <c r="T5682" i="5" s="1"/>
  <c r="O5682" i="5"/>
  <c r="R5686" i="5"/>
  <c r="S5686" i="5"/>
  <c r="T5686" i="5" s="1"/>
  <c r="O5686" i="5"/>
  <c r="R5690" i="5"/>
  <c r="S5690" i="5"/>
  <c r="T5690" i="5" s="1"/>
  <c r="O5690" i="5"/>
  <c r="R5694" i="5"/>
  <c r="S5694" i="5"/>
  <c r="T5694" i="5" s="1"/>
  <c r="S5707" i="5"/>
  <c r="T5707" i="5" s="1"/>
  <c r="R5707" i="5"/>
  <c r="O5707" i="5"/>
  <c r="S5711" i="5"/>
  <c r="T5711" i="5" s="1"/>
  <c r="R5711" i="5"/>
  <c r="O5711" i="5"/>
  <c r="S5715" i="5"/>
  <c r="T5715" i="5" s="1"/>
  <c r="R5715" i="5"/>
  <c r="S5720" i="5"/>
  <c r="T5720" i="5" s="1"/>
  <c r="R5720" i="5"/>
  <c r="O5720" i="5"/>
  <c r="S5724" i="5"/>
  <c r="T5724" i="5" s="1"/>
  <c r="R5724" i="5"/>
  <c r="O5724" i="5"/>
  <c r="S5728" i="5"/>
  <c r="T5728" i="5" s="1"/>
  <c r="R5728" i="5"/>
  <c r="O5728" i="5"/>
  <c r="S5732" i="5"/>
  <c r="T5732" i="5" s="1"/>
  <c r="R5732" i="5"/>
  <c r="R5821" i="5"/>
  <c r="S5821" i="5"/>
  <c r="T5821" i="5" s="1"/>
  <c r="O5821" i="5"/>
  <c r="R5825" i="5"/>
  <c r="S5825" i="5"/>
  <c r="T5825" i="5" s="1"/>
  <c r="O5825" i="5"/>
  <c r="R5829" i="5"/>
  <c r="S5829" i="5"/>
  <c r="T5829" i="5" s="1"/>
  <c r="R5834" i="5"/>
  <c r="S5834" i="5"/>
  <c r="T5834" i="5" s="1"/>
  <c r="O5834" i="5"/>
  <c r="R5838" i="5"/>
  <c r="S5838" i="5"/>
  <c r="T5838" i="5" s="1"/>
  <c r="O5838" i="5"/>
  <c r="R5842" i="5"/>
  <c r="S5842" i="5"/>
  <c r="T5842" i="5" s="1"/>
  <c r="S5859" i="5"/>
  <c r="T5859" i="5" s="1"/>
  <c r="R5859" i="5"/>
  <c r="O5859" i="5"/>
  <c r="S5863" i="5"/>
  <c r="T5863" i="5" s="1"/>
  <c r="R5863" i="5"/>
  <c r="O5863" i="5"/>
  <c r="S5867" i="5"/>
  <c r="T5867" i="5" s="1"/>
  <c r="R5867" i="5"/>
  <c r="S5872" i="5"/>
  <c r="T5872" i="5" s="1"/>
  <c r="R5872" i="5"/>
  <c r="O5872" i="5"/>
  <c r="S5876" i="5"/>
  <c r="T5876" i="5" s="1"/>
  <c r="R5876" i="5"/>
  <c r="O5876" i="5"/>
  <c r="S5880" i="5"/>
  <c r="T5880" i="5" s="1"/>
  <c r="R5880" i="5"/>
  <c r="O5880" i="5"/>
  <c r="S5884" i="5"/>
  <c r="T5884" i="5" s="1"/>
  <c r="R5884" i="5"/>
  <c r="S5897" i="5"/>
  <c r="T5897" i="5" s="1"/>
  <c r="R5897" i="5"/>
  <c r="O5897" i="5"/>
  <c r="S5901" i="5"/>
  <c r="T5901" i="5" s="1"/>
  <c r="R5901" i="5"/>
  <c r="O5901" i="5"/>
  <c r="S5905" i="5"/>
  <c r="T5905" i="5" s="1"/>
  <c r="R5905" i="5"/>
  <c r="S5910" i="5"/>
  <c r="T5910" i="5" s="1"/>
  <c r="R5910" i="5"/>
  <c r="S5914" i="5"/>
  <c r="T5914" i="5" s="1"/>
  <c r="R5914" i="5"/>
  <c r="O5914" i="5"/>
  <c r="S5918" i="5"/>
  <c r="T5918" i="5" s="1"/>
  <c r="R5918" i="5"/>
  <c r="O5918" i="5"/>
  <c r="S5922" i="5"/>
  <c r="T5922" i="5" s="1"/>
  <c r="R5922" i="5"/>
  <c r="O5922" i="5"/>
  <c r="O5934" i="5"/>
  <c r="U5934" i="5" s="1"/>
  <c r="S5940" i="5"/>
  <c r="T5940" i="5" s="1"/>
  <c r="R5940" i="5"/>
  <c r="P5941" i="5"/>
  <c r="S5949" i="5"/>
  <c r="T5949" i="5" s="1"/>
  <c r="R5949" i="5"/>
  <c r="P5950" i="5"/>
  <c r="S5957" i="5"/>
  <c r="T5957" i="5" s="1"/>
  <c r="R5957" i="5"/>
  <c r="P5958" i="5"/>
  <c r="R5976" i="5"/>
  <c r="S5976" i="5"/>
  <c r="T5976" i="5" s="1"/>
  <c r="Q5977" i="5"/>
  <c r="S5977" i="5" s="1"/>
  <c r="T5977" i="5" s="1"/>
  <c r="R5984" i="5"/>
  <c r="S5984" i="5"/>
  <c r="T5984" i="5" s="1"/>
  <c r="Q5986" i="5"/>
  <c r="S5986" i="5" s="1"/>
  <c r="T5986" i="5" s="1"/>
  <c r="R5993" i="5"/>
  <c r="S5993" i="5"/>
  <c r="T5993" i="5" s="1"/>
  <c r="Q5994" i="5"/>
  <c r="S5994" i="5" s="1"/>
  <c r="T5994" i="5" s="1"/>
  <c r="P6013" i="5"/>
  <c r="P6021" i="5"/>
  <c r="P6030" i="5"/>
  <c r="Q6036" i="5"/>
  <c r="Q6049" i="5"/>
  <c r="Q6057" i="5"/>
  <c r="Q6066" i="5"/>
  <c r="P6085" i="5"/>
  <c r="S6092" i="5"/>
  <c r="T6092" i="5" s="1"/>
  <c r="R6092" i="5"/>
  <c r="P6093" i="5"/>
  <c r="S6101" i="5"/>
  <c r="T6101" i="5" s="1"/>
  <c r="R6101" i="5"/>
  <c r="P6102" i="5"/>
  <c r="S6109" i="5"/>
  <c r="T6109" i="5" s="1"/>
  <c r="R6109" i="5"/>
  <c r="P6110" i="5"/>
  <c r="S6128" i="5"/>
  <c r="T6128" i="5" s="1"/>
  <c r="R6128" i="5"/>
  <c r="Q6129" i="5"/>
  <c r="S6136" i="5"/>
  <c r="T6136" i="5" s="1"/>
  <c r="R6136" i="5"/>
  <c r="Q6138" i="5"/>
  <c r="S6145" i="5"/>
  <c r="T6145" i="5" s="1"/>
  <c r="R6145" i="5"/>
  <c r="Q6146" i="5"/>
  <c r="R6164" i="5"/>
  <c r="S6164" i="5"/>
  <c r="T6164" i="5" s="1"/>
  <c r="P6165" i="5"/>
  <c r="R6172" i="5"/>
  <c r="S6172" i="5"/>
  <c r="T6172" i="5" s="1"/>
  <c r="P6173" i="5"/>
  <c r="R6181" i="5"/>
  <c r="S6181" i="5"/>
  <c r="T6181" i="5" s="1"/>
  <c r="P6182" i="5"/>
  <c r="Q6188" i="5"/>
  <c r="S6188" i="5" s="1"/>
  <c r="T6188" i="5" s="1"/>
  <c r="Q6201" i="5"/>
  <c r="S6201" i="5" s="1"/>
  <c r="T6201" i="5" s="1"/>
  <c r="Q6209" i="5"/>
  <c r="S6209" i="5" s="1"/>
  <c r="T6209" i="5" s="1"/>
  <c r="Q6218" i="5"/>
  <c r="S6218" i="5" s="1"/>
  <c r="T6218" i="5" s="1"/>
  <c r="P6264" i="5"/>
  <c r="AO6266" i="5"/>
  <c r="P6313" i="5"/>
  <c r="AO6342" i="5"/>
  <c r="P6315" i="5"/>
  <c r="P6334" i="5"/>
  <c r="Q6335" i="5"/>
  <c r="S6335" i="5" s="1"/>
  <c r="T6335" i="5" s="1"/>
  <c r="P6338" i="5"/>
  <c r="P6355" i="5"/>
  <c r="Q6356" i="5"/>
  <c r="S6356" i="5" s="1"/>
  <c r="T6356" i="5" s="1"/>
  <c r="Q6360" i="5"/>
  <c r="S6360" i="5" s="1"/>
  <c r="T6360" i="5" s="1"/>
  <c r="O6377" i="5"/>
  <c r="P6397" i="5"/>
  <c r="P6401" i="5"/>
  <c r="Q6402" i="5"/>
  <c r="P6435" i="5"/>
  <c r="P6439" i="5"/>
  <c r="Q6440" i="5"/>
  <c r="P6482" i="5"/>
  <c r="Q6483" i="5"/>
  <c r="Q6491" i="5"/>
  <c r="P6503" i="5"/>
  <c r="AO6532" i="5"/>
  <c r="Q6504" i="5"/>
  <c r="P6524" i="5"/>
  <c r="Q6525" i="5"/>
  <c r="P6528" i="5"/>
  <c r="P6566" i="5"/>
  <c r="P6604" i="5"/>
  <c r="P6642" i="5"/>
  <c r="P6680" i="5"/>
  <c r="P6718" i="5"/>
  <c r="P6756" i="5"/>
  <c r="S5936" i="5"/>
  <c r="T5936" i="5" s="1"/>
  <c r="R5936" i="5"/>
  <c r="P5937" i="5"/>
  <c r="S5944" i="5"/>
  <c r="T5944" i="5" s="1"/>
  <c r="R5944" i="5"/>
  <c r="P5945" i="5"/>
  <c r="S5953" i="5"/>
  <c r="T5953" i="5" s="1"/>
  <c r="R5953" i="5"/>
  <c r="P5954" i="5"/>
  <c r="P6009" i="5"/>
  <c r="P6017" i="5"/>
  <c r="P6026" i="5"/>
  <c r="P6034" i="5"/>
  <c r="S6075" i="5"/>
  <c r="T6075" i="5" s="1"/>
  <c r="R6075" i="5"/>
  <c r="S6088" i="5"/>
  <c r="T6088" i="5" s="1"/>
  <c r="R6088" i="5"/>
  <c r="P6089" i="5"/>
  <c r="S6096" i="5"/>
  <c r="T6096" i="5" s="1"/>
  <c r="R6096" i="5"/>
  <c r="P6097" i="5"/>
  <c r="S6105" i="5"/>
  <c r="T6105" i="5" s="1"/>
  <c r="R6105" i="5"/>
  <c r="P6106" i="5"/>
  <c r="P6161" i="5"/>
  <c r="R6168" i="5"/>
  <c r="S6168" i="5"/>
  <c r="T6168" i="5" s="1"/>
  <c r="P6169" i="5"/>
  <c r="R6177" i="5"/>
  <c r="S6177" i="5"/>
  <c r="T6177" i="5" s="1"/>
  <c r="P6178" i="5"/>
  <c r="R6185" i="5"/>
  <c r="S6185" i="5"/>
  <c r="T6185" i="5" s="1"/>
  <c r="P6186" i="5"/>
  <c r="P6237" i="5"/>
  <c r="P6239" i="5"/>
  <c r="P6241" i="5"/>
  <c r="P6243" i="5"/>
  <c r="P6245" i="5"/>
  <c r="P6247" i="5"/>
  <c r="P6249" i="5"/>
  <c r="P6252" i="5"/>
  <c r="P6254" i="5"/>
  <c r="P6256" i="5"/>
  <c r="P6258" i="5"/>
  <c r="P6260" i="5"/>
  <c r="R6263" i="5"/>
  <c r="S6263" i="5"/>
  <c r="T6263" i="5" s="1"/>
  <c r="O6284" i="5"/>
  <c r="U6284" i="5" s="1"/>
  <c r="O6286" i="5"/>
  <c r="U6286" i="5" s="1"/>
  <c r="O6288" i="5"/>
  <c r="U6288" i="5" s="1"/>
  <c r="O6291" i="5"/>
  <c r="U6291" i="5" s="1"/>
  <c r="O6293" i="5"/>
  <c r="U6293" i="5" s="1"/>
  <c r="O6295" i="5"/>
  <c r="U6295" i="5" s="1"/>
  <c r="O6297" i="5"/>
  <c r="U6297" i="5" s="1"/>
  <c r="P6300" i="5"/>
  <c r="P6321" i="5"/>
  <c r="P6325" i="5"/>
  <c r="Q6326" i="5"/>
  <c r="S6326" i="5" s="1"/>
  <c r="T6326" i="5" s="1"/>
  <c r="P6368" i="5"/>
  <c r="Q6369" i="5"/>
  <c r="S6369" i="5" s="1"/>
  <c r="T6369" i="5" s="1"/>
  <c r="Q6377" i="5"/>
  <c r="S6377" i="5" s="1"/>
  <c r="T6377" i="5" s="1"/>
  <c r="P6389" i="5"/>
  <c r="AO6418" i="5"/>
  <c r="Q6390" i="5"/>
  <c r="P6410" i="5"/>
  <c r="Q6411" i="5"/>
  <c r="P6414" i="5"/>
  <c r="P6427" i="5"/>
  <c r="AO6456" i="5"/>
  <c r="Q6428" i="5"/>
  <c r="P6448" i="5"/>
  <c r="Q6449" i="5"/>
  <c r="P6452" i="5"/>
  <c r="P6469" i="5"/>
  <c r="Q6470" i="5"/>
  <c r="Q6474" i="5"/>
  <c r="P6511" i="5"/>
  <c r="P6515" i="5"/>
  <c r="Q6516" i="5"/>
  <c r="P6541" i="5"/>
  <c r="AO6570" i="5"/>
  <c r="Q6542" i="5"/>
  <c r="S6542" i="5" s="1"/>
  <c r="T6542" i="5" s="1"/>
  <c r="P6545" i="5"/>
  <c r="Q6546" i="5"/>
  <c r="S6546" i="5" s="1"/>
  <c r="T6546" i="5" s="1"/>
  <c r="P6549" i="5"/>
  <c r="P6579" i="5"/>
  <c r="AO6608" i="5"/>
  <c r="Q6580" i="5"/>
  <c r="S6580" i="5" s="1"/>
  <c r="T6580" i="5" s="1"/>
  <c r="P6583" i="5"/>
  <c r="Q6584" i="5"/>
  <c r="S6584" i="5" s="1"/>
  <c r="T6584" i="5" s="1"/>
  <c r="P6587" i="5"/>
  <c r="P6617" i="5"/>
  <c r="AO6646" i="5"/>
  <c r="Q6618" i="5"/>
  <c r="P6621" i="5"/>
  <c r="Q6622" i="5"/>
  <c r="P6625" i="5"/>
  <c r="P6655" i="5"/>
  <c r="AO6684" i="5"/>
  <c r="Q6656" i="5"/>
  <c r="P6659" i="5"/>
  <c r="Q6660" i="5"/>
  <c r="P6663" i="5"/>
  <c r="P6693" i="5"/>
  <c r="AO6722" i="5"/>
  <c r="Q6694" i="5"/>
  <c r="S6694" i="5" s="1"/>
  <c r="T6694" i="5" s="1"/>
  <c r="P6697" i="5"/>
  <c r="Q6698" i="5"/>
  <c r="S6698" i="5" s="1"/>
  <c r="T6698" i="5" s="1"/>
  <c r="P6701" i="5"/>
  <c r="P6731" i="5"/>
  <c r="AO6760" i="5"/>
  <c r="Q6732" i="5"/>
  <c r="S6732" i="5" s="1"/>
  <c r="T6732" i="5" s="1"/>
  <c r="P6735" i="5"/>
  <c r="Q6736" i="5"/>
  <c r="S6736" i="5" s="1"/>
  <c r="T6736" i="5" s="1"/>
  <c r="P6739" i="5"/>
  <c r="P6769" i="5"/>
  <c r="AO6798" i="5"/>
  <c r="Q6770" i="5"/>
  <c r="P6773" i="5"/>
  <c r="Q6774" i="5"/>
  <c r="P6777" i="5"/>
  <c r="R6320" i="5"/>
  <c r="S6320" i="5"/>
  <c r="T6320" i="5" s="1"/>
  <c r="R6324" i="5"/>
  <c r="S6324" i="5"/>
  <c r="T6324" i="5" s="1"/>
  <c r="O6324" i="5"/>
  <c r="R6329" i="5"/>
  <c r="S6329" i="5"/>
  <c r="T6329" i="5" s="1"/>
  <c r="R6333" i="5"/>
  <c r="S6333" i="5"/>
  <c r="T6333" i="5" s="1"/>
  <c r="R6337" i="5"/>
  <c r="S6337" i="5"/>
  <c r="T6337" i="5" s="1"/>
  <c r="R6341" i="5"/>
  <c r="S6341" i="5"/>
  <c r="T6341" i="5" s="1"/>
  <c r="S6354" i="5"/>
  <c r="T6354" i="5" s="1"/>
  <c r="R6354" i="5"/>
  <c r="S6358" i="5"/>
  <c r="T6358" i="5" s="1"/>
  <c r="R6358" i="5"/>
  <c r="S6362" i="5"/>
  <c r="T6362" i="5" s="1"/>
  <c r="R6362" i="5"/>
  <c r="O6362" i="5"/>
  <c r="S6367" i="5"/>
  <c r="T6367" i="5" s="1"/>
  <c r="R6367" i="5"/>
  <c r="O6367" i="5"/>
  <c r="S6371" i="5"/>
  <c r="T6371" i="5" s="1"/>
  <c r="R6371" i="5"/>
  <c r="S6375" i="5"/>
  <c r="T6375" i="5" s="1"/>
  <c r="R6375" i="5"/>
  <c r="S6379" i="5"/>
  <c r="T6379" i="5" s="1"/>
  <c r="R6379" i="5"/>
  <c r="O6392" i="5"/>
  <c r="U6392" i="5" s="1"/>
  <c r="O6400" i="5"/>
  <c r="U6400" i="5" s="1"/>
  <c r="O6405" i="5"/>
  <c r="U6405" i="5" s="1"/>
  <c r="O6409" i="5"/>
  <c r="U6409" i="5" s="1"/>
  <c r="O6430" i="5"/>
  <c r="U6430" i="5" s="1"/>
  <c r="O6438" i="5"/>
  <c r="U6438" i="5" s="1"/>
  <c r="O6443" i="5"/>
  <c r="U6443" i="5" s="1"/>
  <c r="O6447" i="5"/>
  <c r="U6447" i="5" s="1"/>
  <c r="O6468" i="5"/>
  <c r="U6468" i="5" s="1"/>
  <c r="O6472" i="5"/>
  <c r="U6472" i="5" s="1"/>
  <c r="O6476" i="5"/>
  <c r="U6476" i="5" s="1"/>
  <c r="O6481" i="5"/>
  <c r="U6481" i="5" s="1"/>
  <c r="O6485" i="5"/>
  <c r="U6485" i="5" s="1"/>
  <c r="O6514" i="5"/>
  <c r="U6514" i="5" s="1"/>
  <c r="S6544" i="5"/>
  <c r="T6544" i="5" s="1"/>
  <c r="R6544" i="5"/>
  <c r="O6544" i="5"/>
  <c r="S6548" i="5"/>
  <c r="T6548" i="5" s="1"/>
  <c r="R6548" i="5"/>
  <c r="O6548" i="5"/>
  <c r="S6552" i="5"/>
  <c r="T6552" i="5" s="1"/>
  <c r="R6552" i="5"/>
  <c r="S6557" i="5"/>
  <c r="T6557" i="5" s="1"/>
  <c r="R6557" i="5"/>
  <c r="O6557" i="5"/>
  <c r="S6561" i="5"/>
  <c r="T6561" i="5" s="1"/>
  <c r="R6561" i="5"/>
  <c r="O6561" i="5"/>
  <c r="S6565" i="5"/>
  <c r="T6565" i="5" s="1"/>
  <c r="R6565" i="5"/>
  <c r="S6569" i="5"/>
  <c r="T6569" i="5" s="1"/>
  <c r="R6569" i="5"/>
  <c r="S6582" i="5"/>
  <c r="T6582" i="5" s="1"/>
  <c r="R6582" i="5"/>
  <c r="O6582" i="5"/>
  <c r="S6586" i="5"/>
  <c r="T6586" i="5" s="1"/>
  <c r="R6586" i="5"/>
  <c r="O6586" i="5"/>
  <c r="S6590" i="5"/>
  <c r="T6590" i="5" s="1"/>
  <c r="R6590" i="5"/>
  <c r="S6595" i="5"/>
  <c r="T6595" i="5" s="1"/>
  <c r="R6595" i="5"/>
  <c r="O6595" i="5"/>
  <c r="S6599" i="5"/>
  <c r="T6599" i="5" s="1"/>
  <c r="R6599" i="5"/>
  <c r="O6599" i="5"/>
  <c r="S6603" i="5"/>
  <c r="T6603" i="5" s="1"/>
  <c r="R6603" i="5"/>
  <c r="S6607" i="5"/>
  <c r="T6607" i="5" s="1"/>
  <c r="R6607" i="5"/>
  <c r="O6620" i="5"/>
  <c r="U6620" i="5" s="1"/>
  <c r="O6633" i="5"/>
  <c r="U6633" i="5" s="1"/>
  <c r="O6666" i="5"/>
  <c r="U6666" i="5" s="1"/>
  <c r="O6675" i="5"/>
  <c r="U6675" i="5" s="1"/>
  <c r="S6696" i="5"/>
  <c r="T6696" i="5" s="1"/>
  <c r="R6696" i="5"/>
  <c r="O6696" i="5"/>
  <c r="S6700" i="5"/>
  <c r="T6700" i="5" s="1"/>
  <c r="R6700" i="5"/>
  <c r="O6700" i="5"/>
  <c r="S6704" i="5"/>
  <c r="T6704" i="5" s="1"/>
  <c r="R6704" i="5"/>
  <c r="O6704" i="5"/>
  <c r="S6709" i="5"/>
  <c r="T6709" i="5" s="1"/>
  <c r="R6709" i="5"/>
  <c r="S6713" i="5"/>
  <c r="T6713" i="5" s="1"/>
  <c r="R6713" i="5"/>
  <c r="O6713" i="5"/>
  <c r="S6717" i="5"/>
  <c r="T6717" i="5" s="1"/>
  <c r="R6717" i="5"/>
  <c r="S6721" i="5"/>
  <c r="T6721" i="5" s="1"/>
  <c r="R6721" i="5"/>
  <c r="S6734" i="5"/>
  <c r="T6734" i="5" s="1"/>
  <c r="R6734" i="5"/>
  <c r="O6734" i="5"/>
  <c r="S6738" i="5"/>
  <c r="T6738" i="5" s="1"/>
  <c r="R6738" i="5"/>
  <c r="O6738" i="5"/>
  <c r="S6742" i="5"/>
  <c r="T6742" i="5" s="1"/>
  <c r="R6742" i="5"/>
  <c r="O6742" i="5"/>
  <c r="S6747" i="5"/>
  <c r="T6747" i="5" s="1"/>
  <c r="R6747" i="5"/>
  <c r="O6747" i="5"/>
  <c r="S6751" i="5"/>
  <c r="T6751" i="5" s="1"/>
  <c r="R6751" i="5"/>
  <c r="O6751" i="5"/>
  <c r="S6755" i="5"/>
  <c r="T6755" i="5" s="1"/>
  <c r="R6755" i="5"/>
  <c r="S6759" i="5"/>
  <c r="T6759" i="5" s="1"/>
  <c r="R6759" i="5"/>
  <c r="O6772" i="5"/>
  <c r="U6772" i="5" s="1"/>
  <c r="O6776" i="5"/>
  <c r="U6776" i="5" s="1"/>
  <c r="O6780" i="5"/>
  <c r="U6780" i="5" s="1"/>
  <c r="O6810" i="5"/>
  <c r="U6810" i="5" s="1"/>
  <c r="O6814" i="5"/>
  <c r="U6814" i="5" s="1"/>
  <c r="AO6836" i="5"/>
  <c r="S6848" i="5"/>
  <c r="T6848" i="5" s="1"/>
  <c r="R6848" i="5"/>
  <c r="O6848" i="5"/>
  <c r="S6852" i="5"/>
  <c r="T6852" i="5" s="1"/>
  <c r="R6852" i="5"/>
  <c r="O6852" i="5"/>
  <c r="S6856" i="5"/>
  <c r="T6856" i="5" s="1"/>
  <c r="R6856" i="5"/>
  <c r="S6861" i="5"/>
  <c r="T6861" i="5" s="1"/>
  <c r="R6861" i="5"/>
  <c r="S6865" i="5"/>
  <c r="T6865" i="5" s="1"/>
  <c r="R6865" i="5"/>
  <c r="R6869" i="5"/>
  <c r="S6869" i="5"/>
  <c r="T6869" i="5" s="1"/>
  <c r="R6873" i="5"/>
  <c r="S6873" i="5"/>
  <c r="T6873" i="5" s="1"/>
  <c r="AO6874" i="5"/>
  <c r="S6886" i="5"/>
  <c r="T6886" i="5" s="1"/>
  <c r="R6886" i="5"/>
  <c r="O6886" i="5"/>
  <c r="S6890" i="5"/>
  <c r="T6890" i="5" s="1"/>
  <c r="R6890" i="5"/>
  <c r="S6894" i="5"/>
  <c r="T6894" i="5" s="1"/>
  <c r="R6894" i="5"/>
  <c r="S6899" i="5"/>
  <c r="T6899" i="5" s="1"/>
  <c r="R6899" i="5"/>
  <c r="O6899" i="5"/>
  <c r="S6903" i="5"/>
  <c r="T6903" i="5" s="1"/>
  <c r="R6903" i="5"/>
  <c r="S6907" i="5"/>
  <c r="T6907" i="5" s="1"/>
  <c r="R6907" i="5"/>
  <c r="S6911" i="5"/>
  <c r="T6911" i="5" s="1"/>
  <c r="R6911" i="5"/>
  <c r="AO6912" i="5"/>
  <c r="O6923" i="5"/>
  <c r="U6923" i="5" s="1"/>
  <c r="O6927" i="5"/>
  <c r="U6927" i="5" s="1"/>
  <c r="O6940" i="5"/>
  <c r="U6940" i="5" s="1"/>
  <c r="O7577" i="5"/>
  <c r="U7577" i="5" s="1"/>
  <c r="O7579" i="5"/>
  <c r="Q7592" i="5"/>
  <c r="P7611" i="5"/>
  <c r="P7620" i="5"/>
  <c r="P7628" i="5"/>
  <c r="R50" i="5"/>
  <c r="R58" i="5"/>
  <c r="R60" i="5"/>
  <c r="R62" i="5"/>
  <c r="R64" i="5"/>
  <c r="R66" i="5"/>
  <c r="R68" i="5"/>
  <c r="R70" i="5"/>
  <c r="R102" i="5"/>
  <c r="R125" i="5"/>
  <c r="R164" i="5"/>
  <c r="R168" i="5"/>
  <c r="R173" i="5"/>
  <c r="R181" i="5"/>
  <c r="R274" i="5"/>
  <c r="R278" i="5"/>
  <c r="R282" i="5"/>
  <c r="R287" i="5"/>
  <c r="R291" i="5"/>
  <c r="R295" i="5"/>
  <c r="R299" i="5"/>
  <c r="R312" i="5"/>
  <c r="R316" i="5"/>
  <c r="R320" i="5"/>
  <c r="R325" i="5"/>
  <c r="R329" i="5"/>
  <c r="R333" i="5"/>
  <c r="R337" i="5"/>
  <c r="R387" i="5"/>
  <c r="R391" i="5"/>
  <c r="R395" i="5"/>
  <c r="R404" i="5"/>
  <c r="R408" i="5"/>
  <c r="R412" i="5"/>
  <c r="R425" i="5"/>
  <c r="R433" i="5"/>
  <c r="R438" i="5"/>
  <c r="R442" i="5"/>
  <c r="R446" i="5"/>
  <c r="R659" i="5"/>
  <c r="R663" i="5"/>
  <c r="R668" i="5"/>
  <c r="R672" i="5"/>
  <c r="R676" i="5"/>
  <c r="R998" i="5"/>
  <c r="R1002" i="5"/>
  <c r="R1006" i="5"/>
  <c r="R1015" i="5"/>
  <c r="R1019" i="5"/>
  <c r="R1070" i="5"/>
  <c r="R1074" i="5"/>
  <c r="R1078" i="5"/>
  <c r="R1082" i="5"/>
  <c r="R1087" i="5"/>
  <c r="R1091" i="5"/>
  <c r="R1095" i="5"/>
  <c r="R1108" i="5"/>
  <c r="R1112" i="5"/>
  <c r="R1116" i="5"/>
  <c r="R1120" i="5"/>
  <c r="R1125" i="5"/>
  <c r="R1129" i="5"/>
  <c r="R1133" i="5"/>
  <c r="R1146" i="5"/>
  <c r="R1150" i="5"/>
  <c r="R1154" i="5"/>
  <c r="R1158" i="5"/>
  <c r="R1163" i="5"/>
  <c r="R1167" i="5"/>
  <c r="R1171" i="5"/>
  <c r="R1222" i="5"/>
  <c r="R1226" i="5"/>
  <c r="R1230" i="5"/>
  <c r="R1234" i="5"/>
  <c r="R1239" i="5"/>
  <c r="R1243" i="5"/>
  <c r="R1247" i="5"/>
  <c r="R1260" i="5"/>
  <c r="S6530" i="5"/>
  <c r="T6530" i="5" s="1"/>
  <c r="R6530" i="5"/>
  <c r="S6543" i="5"/>
  <c r="T6543" i="5" s="1"/>
  <c r="R6543" i="5"/>
  <c r="O6543" i="5"/>
  <c r="S6547" i="5"/>
  <c r="T6547" i="5" s="1"/>
  <c r="R6547" i="5"/>
  <c r="O6547" i="5"/>
  <c r="S6551" i="5"/>
  <c r="T6551" i="5" s="1"/>
  <c r="R6551" i="5"/>
  <c r="O6551" i="5"/>
  <c r="S6556" i="5"/>
  <c r="T6556" i="5" s="1"/>
  <c r="R6556" i="5"/>
  <c r="O6556" i="5"/>
  <c r="S6560" i="5"/>
  <c r="T6560" i="5" s="1"/>
  <c r="R6560" i="5"/>
  <c r="O6560" i="5"/>
  <c r="S6564" i="5"/>
  <c r="T6564" i="5" s="1"/>
  <c r="R6564" i="5"/>
  <c r="S6568" i="5"/>
  <c r="T6568" i="5" s="1"/>
  <c r="R6568" i="5"/>
  <c r="O6581" i="5"/>
  <c r="U6581" i="5" s="1"/>
  <c r="O6585" i="5"/>
  <c r="U6585" i="5" s="1"/>
  <c r="O6589" i="5"/>
  <c r="U6589" i="5" s="1"/>
  <c r="O6594" i="5"/>
  <c r="U6594" i="5" s="1"/>
  <c r="O6598" i="5"/>
  <c r="U6598" i="5" s="1"/>
  <c r="O6619" i="5"/>
  <c r="U6619" i="5" s="1"/>
  <c r="O6623" i="5"/>
  <c r="U6623" i="5" s="1"/>
  <c r="O6632" i="5"/>
  <c r="U6632" i="5" s="1"/>
  <c r="O6636" i="5"/>
  <c r="U6636" i="5" s="1"/>
  <c r="S6657" i="5"/>
  <c r="T6657" i="5" s="1"/>
  <c r="R6657" i="5"/>
  <c r="O6657" i="5"/>
  <c r="S6661" i="5"/>
  <c r="T6661" i="5" s="1"/>
  <c r="R6661" i="5"/>
  <c r="O6661" i="5"/>
  <c r="S6665" i="5"/>
  <c r="T6665" i="5" s="1"/>
  <c r="R6665" i="5"/>
  <c r="S6670" i="5"/>
  <c r="T6670" i="5" s="1"/>
  <c r="R6670" i="5"/>
  <c r="O6670" i="5"/>
  <c r="S6674" i="5"/>
  <c r="T6674" i="5" s="1"/>
  <c r="R6674" i="5"/>
  <c r="O6674" i="5"/>
  <c r="S6678" i="5"/>
  <c r="T6678" i="5" s="1"/>
  <c r="R6678" i="5"/>
  <c r="S6682" i="5"/>
  <c r="T6682" i="5" s="1"/>
  <c r="R6682" i="5"/>
  <c r="S6695" i="5"/>
  <c r="T6695" i="5" s="1"/>
  <c r="R6695" i="5"/>
  <c r="O6695" i="5"/>
  <c r="S6699" i="5"/>
  <c r="T6699" i="5" s="1"/>
  <c r="R6699" i="5"/>
  <c r="O6699" i="5"/>
  <c r="S6703" i="5"/>
  <c r="T6703" i="5" s="1"/>
  <c r="R6703" i="5"/>
  <c r="O6703" i="5"/>
  <c r="S6708" i="5"/>
  <c r="T6708" i="5" s="1"/>
  <c r="R6708" i="5"/>
  <c r="O6708" i="5"/>
  <c r="S6712" i="5"/>
  <c r="T6712" i="5" s="1"/>
  <c r="R6712" i="5"/>
  <c r="O6712" i="5"/>
  <c r="S6716" i="5"/>
  <c r="T6716" i="5" s="1"/>
  <c r="R6716" i="5"/>
  <c r="S6720" i="5"/>
  <c r="T6720" i="5" s="1"/>
  <c r="R6720" i="5"/>
  <c r="O6733" i="5"/>
  <c r="U6733" i="5" s="1"/>
  <c r="O6737" i="5"/>
  <c r="U6737" i="5" s="1"/>
  <c r="O6741" i="5"/>
  <c r="U6741" i="5" s="1"/>
  <c r="O6746" i="5"/>
  <c r="U6746" i="5" s="1"/>
  <c r="O6750" i="5"/>
  <c r="U6750" i="5" s="1"/>
  <c r="O6771" i="5"/>
  <c r="U6771" i="5" s="1"/>
  <c r="O6775" i="5"/>
  <c r="U6775" i="5" s="1"/>
  <c r="O6784" i="5"/>
  <c r="U6784" i="5" s="1"/>
  <c r="O6788" i="5"/>
  <c r="U6788" i="5" s="1"/>
  <c r="S6809" i="5"/>
  <c r="T6809" i="5" s="1"/>
  <c r="R6809" i="5"/>
  <c r="O6809" i="5"/>
  <c r="S6813" i="5"/>
  <c r="T6813" i="5" s="1"/>
  <c r="R6813" i="5"/>
  <c r="O6813" i="5"/>
  <c r="S6817" i="5"/>
  <c r="T6817" i="5" s="1"/>
  <c r="R6817" i="5"/>
  <c r="S6822" i="5"/>
  <c r="T6822" i="5" s="1"/>
  <c r="R6822" i="5"/>
  <c r="O6822" i="5"/>
  <c r="S6826" i="5"/>
  <c r="T6826" i="5" s="1"/>
  <c r="R6826" i="5"/>
  <c r="O6826" i="5"/>
  <c r="S6830" i="5"/>
  <c r="T6830" i="5" s="1"/>
  <c r="R6830" i="5"/>
  <c r="S6834" i="5"/>
  <c r="T6834" i="5" s="1"/>
  <c r="R6834" i="5"/>
  <c r="S6847" i="5"/>
  <c r="T6847" i="5" s="1"/>
  <c r="R6847" i="5"/>
  <c r="O6847" i="5"/>
  <c r="S6851" i="5"/>
  <c r="T6851" i="5" s="1"/>
  <c r="R6851" i="5"/>
  <c r="O6851" i="5"/>
  <c r="S6855" i="5"/>
  <c r="T6855" i="5" s="1"/>
  <c r="R6855" i="5"/>
  <c r="O6855" i="5"/>
  <c r="S6860" i="5"/>
  <c r="T6860" i="5" s="1"/>
  <c r="R6860" i="5"/>
  <c r="O6860" i="5"/>
  <c r="S6864" i="5"/>
  <c r="T6864" i="5" s="1"/>
  <c r="R6864" i="5"/>
  <c r="O6864" i="5"/>
  <c r="S6868" i="5"/>
  <c r="T6868" i="5" s="1"/>
  <c r="R6868" i="5"/>
  <c r="S6872" i="5"/>
  <c r="T6872" i="5" s="1"/>
  <c r="R6872" i="5"/>
  <c r="O6885" i="5"/>
  <c r="U6885" i="5" s="1"/>
  <c r="O6898" i="5"/>
  <c r="U6898" i="5" s="1"/>
  <c r="O6902" i="5"/>
  <c r="U6902" i="5" s="1"/>
  <c r="O6906" i="5"/>
  <c r="U6906" i="5" s="1"/>
  <c r="O6910" i="5"/>
  <c r="U6910" i="5" s="1"/>
  <c r="R6922" i="5"/>
  <c r="S6922" i="5"/>
  <c r="T6922" i="5" s="1"/>
  <c r="O6922" i="5"/>
  <c r="R6926" i="5"/>
  <c r="S6926" i="5"/>
  <c r="T6926" i="5" s="1"/>
  <c r="O6926" i="5"/>
  <c r="R6930" i="5"/>
  <c r="S6930" i="5"/>
  <c r="T6930" i="5" s="1"/>
  <c r="R6934" i="5"/>
  <c r="S6934" i="5"/>
  <c r="T6934" i="5" s="1"/>
  <c r="R6939" i="5"/>
  <c r="S6939" i="5"/>
  <c r="T6939" i="5" s="1"/>
  <c r="O6939" i="5"/>
  <c r="S6943" i="5"/>
  <c r="T6943" i="5" s="1"/>
  <c r="R6943" i="5"/>
  <c r="O6943" i="5"/>
  <c r="S6947" i="5"/>
  <c r="T6947" i="5" s="1"/>
  <c r="R6947" i="5"/>
  <c r="S6960" i="5"/>
  <c r="T6960" i="5" s="1"/>
  <c r="R6960" i="5"/>
  <c r="O6960" i="5"/>
  <c r="S6964" i="5"/>
  <c r="T6964" i="5" s="1"/>
  <c r="R6964" i="5"/>
  <c r="O6964" i="5"/>
  <c r="S6968" i="5"/>
  <c r="T6968" i="5" s="1"/>
  <c r="R6968" i="5"/>
  <c r="O6968" i="5"/>
  <c r="S6972" i="5"/>
  <c r="T6972" i="5" s="1"/>
  <c r="R6972" i="5"/>
  <c r="O6972" i="5"/>
  <c r="S6977" i="5"/>
  <c r="T6977" i="5" s="1"/>
  <c r="R6977" i="5"/>
  <c r="O6977" i="5"/>
  <c r="S6981" i="5"/>
  <c r="T6981" i="5" s="1"/>
  <c r="R6981" i="5"/>
  <c r="O6981" i="5"/>
  <c r="S6985" i="5"/>
  <c r="T6985" i="5" s="1"/>
  <c r="R6985" i="5"/>
  <c r="O6998" i="5"/>
  <c r="U6998" i="5" s="1"/>
  <c r="O7002" i="5"/>
  <c r="U7002" i="5" s="1"/>
  <c r="O7006" i="5"/>
  <c r="U7006" i="5" s="1"/>
  <c r="O7010" i="5"/>
  <c r="U7010" i="5" s="1"/>
  <c r="O7015" i="5"/>
  <c r="U7015" i="5" s="1"/>
  <c r="O7019" i="5"/>
  <c r="U7019" i="5" s="1"/>
  <c r="O7036" i="5"/>
  <c r="U7036" i="5" s="1"/>
  <c r="O7040" i="5"/>
  <c r="U7040" i="5" s="1"/>
  <c r="O7044" i="5"/>
  <c r="U7044" i="5" s="1"/>
  <c r="O7048" i="5"/>
  <c r="U7048" i="5" s="1"/>
  <c r="O7053" i="5"/>
  <c r="U7053" i="5" s="1"/>
  <c r="O7057" i="5"/>
  <c r="U7057" i="5" s="1"/>
  <c r="R7074" i="5"/>
  <c r="S7074" i="5"/>
  <c r="T7074" i="5" s="1"/>
  <c r="O7074" i="5"/>
  <c r="R7078" i="5"/>
  <c r="S7078" i="5"/>
  <c r="T7078" i="5" s="1"/>
  <c r="O7078" i="5"/>
  <c r="R7082" i="5"/>
  <c r="S7082" i="5"/>
  <c r="T7082" i="5" s="1"/>
  <c r="O7082" i="5"/>
  <c r="R7086" i="5"/>
  <c r="S7086" i="5"/>
  <c r="T7086" i="5" s="1"/>
  <c r="O7086" i="5"/>
  <c r="R7091" i="5"/>
  <c r="S7091" i="5"/>
  <c r="T7091" i="5" s="1"/>
  <c r="O7091" i="5"/>
  <c r="R7095" i="5"/>
  <c r="S7095" i="5"/>
  <c r="T7095" i="5" s="1"/>
  <c r="O7095" i="5"/>
  <c r="R7099" i="5"/>
  <c r="S7099" i="5"/>
  <c r="T7099" i="5" s="1"/>
  <c r="S7112" i="5"/>
  <c r="T7112" i="5" s="1"/>
  <c r="R7112" i="5"/>
  <c r="O7112" i="5"/>
  <c r="S7116" i="5"/>
  <c r="T7116" i="5" s="1"/>
  <c r="R7116" i="5"/>
  <c r="O7116" i="5"/>
  <c r="S7120" i="5"/>
  <c r="T7120" i="5" s="1"/>
  <c r="R7120" i="5"/>
  <c r="O7120" i="5"/>
  <c r="O7124" i="5"/>
  <c r="U7124" i="5" s="1"/>
  <c r="O7129" i="5"/>
  <c r="U7129" i="5" s="1"/>
  <c r="O7133" i="5"/>
  <c r="U7133" i="5" s="1"/>
  <c r="S7150" i="5"/>
  <c r="T7150" i="5" s="1"/>
  <c r="R7150" i="5"/>
  <c r="O7150" i="5"/>
  <c r="S7154" i="5"/>
  <c r="T7154" i="5" s="1"/>
  <c r="R7154" i="5"/>
  <c r="O7154" i="5"/>
  <c r="S7158" i="5"/>
  <c r="T7158" i="5" s="1"/>
  <c r="R7158" i="5"/>
  <c r="O7158" i="5"/>
  <c r="S7162" i="5"/>
  <c r="T7162" i="5" s="1"/>
  <c r="R7162" i="5"/>
  <c r="O7162" i="5"/>
  <c r="S7167" i="5"/>
  <c r="T7167" i="5" s="1"/>
  <c r="R7167" i="5"/>
  <c r="O7167" i="5"/>
  <c r="S7171" i="5"/>
  <c r="T7171" i="5" s="1"/>
  <c r="R7171" i="5"/>
  <c r="O7171" i="5"/>
  <c r="S7175" i="5"/>
  <c r="T7175" i="5" s="1"/>
  <c r="R7175" i="5"/>
  <c r="S7188" i="5"/>
  <c r="T7188" i="5" s="1"/>
  <c r="R7188" i="5"/>
  <c r="O7188" i="5"/>
  <c r="S7192" i="5"/>
  <c r="T7192" i="5" s="1"/>
  <c r="R7192" i="5"/>
  <c r="O7192" i="5"/>
  <c r="S7196" i="5"/>
  <c r="T7196" i="5" s="1"/>
  <c r="R7196" i="5"/>
  <c r="O7196" i="5"/>
  <c r="S7200" i="5"/>
  <c r="T7200" i="5" s="1"/>
  <c r="R7200" i="5"/>
  <c r="O7200" i="5"/>
  <c r="S7205" i="5"/>
  <c r="T7205" i="5" s="1"/>
  <c r="R7205" i="5"/>
  <c r="O7205" i="5"/>
  <c r="S7209" i="5"/>
  <c r="T7209" i="5" s="1"/>
  <c r="R7209" i="5"/>
  <c r="O7209" i="5"/>
  <c r="S7213" i="5"/>
  <c r="T7213" i="5" s="1"/>
  <c r="R7213" i="5"/>
  <c r="O7226" i="5"/>
  <c r="U7226" i="5" s="1"/>
  <c r="O7230" i="5"/>
  <c r="U7230" i="5" s="1"/>
  <c r="O7234" i="5"/>
  <c r="U7234" i="5" s="1"/>
  <c r="O7238" i="5"/>
  <c r="U7238" i="5" s="1"/>
  <c r="O7243" i="5"/>
  <c r="U7243" i="5" s="1"/>
  <c r="O7247" i="5"/>
  <c r="U7247" i="5" s="1"/>
  <c r="O7264" i="5"/>
  <c r="U7264" i="5" s="1"/>
  <c r="O7268" i="5"/>
  <c r="U7268" i="5" s="1"/>
  <c r="O7272" i="5"/>
  <c r="U7272" i="5" s="1"/>
  <c r="O7276" i="5"/>
  <c r="U7276" i="5" s="1"/>
  <c r="O7281" i="5"/>
  <c r="U7281" i="5" s="1"/>
  <c r="O7285" i="5"/>
  <c r="U7285" i="5" s="1"/>
  <c r="S7289" i="5"/>
  <c r="T7289" i="5" s="1"/>
  <c r="R7289" i="5"/>
  <c r="O7302" i="5"/>
  <c r="U7302" i="5" s="1"/>
  <c r="O7306" i="5"/>
  <c r="U7306" i="5" s="1"/>
  <c r="O7310" i="5"/>
  <c r="U7310" i="5" s="1"/>
  <c r="O7314" i="5"/>
  <c r="U7314" i="5" s="1"/>
  <c r="O7319" i="5"/>
  <c r="U7319" i="5" s="1"/>
  <c r="O7323" i="5"/>
  <c r="U7323" i="5" s="1"/>
  <c r="O7340" i="5"/>
  <c r="U7340" i="5" s="1"/>
  <c r="O7344" i="5"/>
  <c r="U7344" i="5" s="1"/>
  <c r="O7348" i="5"/>
  <c r="U7348" i="5" s="1"/>
  <c r="O7352" i="5"/>
  <c r="U7352" i="5" s="1"/>
  <c r="O7357" i="5"/>
  <c r="U7357" i="5" s="1"/>
  <c r="O7361" i="5"/>
  <c r="U7361" i="5" s="1"/>
  <c r="O7378" i="5"/>
  <c r="U7378" i="5" s="1"/>
  <c r="O7382" i="5"/>
  <c r="U7382" i="5" s="1"/>
  <c r="O7386" i="5"/>
  <c r="U7386" i="5" s="1"/>
  <c r="O7390" i="5"/>
  <c r="U7390" i="5" s="1"/>
  <c r="O7395" i="5"/>
  <c r="U7395" i="5" s="1"/>
  <c r="O7399" i="5"/>
  <c r="U7399" i="5" s="1"/>
  <c r="O7416" i="5"/>
  <c r="U7416" i="5" s="1"/>
  <c r="O7420" i="5"/>
  <c r="U7420" i="5" s="1"/>
  <c r="O7424" i="5"/>
  <c r="U7424" i="5" s="1"/>
  <c r="O7428" i="5"/>
  <c r="U7428" i="5" s="1"/>
  <c r="O7433" i="5"/>
  <c r="U7433" i="5" s="1"/>
  <c r="O7437" i="5"/>
  <c r="U7437" i="5" s="1"/>
  <c r="O7454" i="5"/>
  <c r="U7454" i="5" s="1"/>
  <c r="O7458" i="5"/>
  <c r="U7458" i="5" s="1"/>
  <c r="O7462" i="5"/>
  <c r="U7462" i="5" s="1"/>
  <c r="O7466" i="5"/>
  <c r="U7466" i="5" s="1"/>
  <c r="O7471" i="5"/>
  <c r="U7471" i="5" s="1"/>
  <c r="O7475" i="5"/>
  <c r="U7475" i="5" s="1"/>
  <c r="R7492" i="5"/>
  <c r="S7492" i="5"/>
  <c r="T7492" i="5" s="1"/>
  <c r="O7492" i="5"/>
  <c r="R7496" i="5"/>
  <c r="S7496" i="5"/>
  <c r="T7496" i="5" s="1"/>
  <c r="O7496" i="5"/>
  <c r="R7500" i="5"/>
  <c r="S7500" i="5"/>
  <c r="T7500" i="5" s="1"/>
  <c r="O7500" i="5"/>
  <c r="R7504" i="5"/>
  <c r="S7504" i="5"/>
  <c r="T7504" i="5" s="1"/>
  <c r="O7504" i="5"/>
  <c r="R7509" i="5"/>
  <c r="S7509" i="5"/>
  <c r="T7509" i="5" s="1"/>
  <c r="O7509" i="5"/>
  <c r="R7513" i="5"/>
  <c r="S7513" i="5"/>
  <c r="T7513" i="5" s="1"/>
  <c r="O7513" i="5"/>
  <c r="R7517" i="5"/>
  <c r="S7517" i="5"/>
  <c r="T7517" i="5" s="1"/>
  <c r="O7530" i="5"/>
  <c r="U7530" i="5" s="1"/>
  <c r="O7534" i="5"/>
  <c r="U7534" i="5" s="1"/>
  <c r="O7538" i="5"/>
  <c r="U7538" i="5" s="1"/>
  <c r="O7542" i="5"/>
  <c r="U7542" i="5" s="1"/>
  <c r="O7547" i="5"/>
  <c r="U7547" i="5" s="1"/>
  <c r="O7551" i="5"/>
  <c r="U7551" i="5" s="1"/>
  <c r="P7567" i="5"/>
  <c r="AO7596" i="5"/>
  <c r="O7568" i="5"/>
  <c r="U7568" i="5" s="1"/>
  <c r="S7571" i="5"/>
  <c r="T7571" i="5" s="1"/>
  <c r="R7571" i="5"/>
  <c r="S7575" i="5"/>
  <c r="T7575" i="5" s="1"/>
  <c r="R7575" i="5"/>
  <c r="P7595" i="5"/>
  <c r="O7608" i="5"/>
  <c r="Q7612" i="5"/>
  <c r="S7612" i="5" s="1"/>
  <c r="T7612" i="5" s="1"/>
  <c r="O7616" i="5"/>
  <c r="Q7621" i="5"/>
  <c r="S7621" i="5" s="1"/>
  <c r="T7621" i="5" s="1"/>
  <c r="O7625" i="5"/>
  <c r="Q7629" i="5"/>
  <c r="S7629" i="5" s="1"/>
  <c r="T7629" i="5" s="1"/>
  <c r="O7633" i="5"/>
  <c r="R92" i="5"/>
  <c r="R100" i="5"/>
  <c r="R108" i="5"/>
  <c r="R123" i="5"/>
  <c r="R131" i="5"/>
  <c r="R134" i="5"/>
  <c r="R136" i="5"/>
  <c r="R202" i="5"/>
  <c r="R216" i="5"/>
  <c r="R220" i="5"/>
  <c r="R309" i="5"/>
  <c r="R313" i="5"/>
  <c r="R317" i="5"/>
  <c r="R321" i="5"/>
  <c r="R326" i="5"/>
  <c r="R330" i="5"/>
  <c r="R334" i="5"/>
  <c r="R505" i="5"/>
  <c r="R514" i="5"/>
  <c r="R518" i="5"/>
  <c r="R526" i="5"/>
  <c r="R547" i="5"/>
  <c r="R560" i="5"/>
  <c r="R564" i="5"/>
  <c r="R577" i="5"/>
  <c r="R585" i="5"/>
  <c r="R590" i="5"/>
  <c r="R727" i="5"/>
  <c r="R731" i="5"/>
  <c r="R735" i="5"/>
  <c r="R739" i="5"/>
  <c r="R744" i="5"/>
  <c r="R1069" i="5"/>
  <c r="R1073" i="5"/>
  <c r="R1077" i="5"/>
  <c r="R1081" i="5"/>
  <c r="R1086" i="5"/>
  <c r="R1090" i="5"/>
  <c r="R1094" i="5"/>
  <c r="R1107" i="5"/>
  <c r="R1111" i="5"/>
  <c r="R1115" i="5"/>
  <c r="R1119" i="5"/>
  <c r="R1124" i="5"/>
  <c r="R1128" i="5"/>
  <c r="R1132" i="5"/>
  <c r="R1183" i="5"/>
  <c r="R1187" i="5"/>
  <c r="R1191" i="5"/>
  <c r="R1195" i="5"/>
  <c r="R1200" i="5"/>
  <c r="R1204" i="5"/>
  <c r="R1208" i="5"/>
  <c r="R1221" i="5"/>
  <c r="R1225" i="5"/>
  <c r="R1229" i="5"/>
  <c r="R1233" i="5"/>
  <c r="R1238" i="5"/>
  <c r="R1242" i="5"/>
  <c r="R1246" i="5"/>
  <c r="S6791" i="5"/>
  <c r="T6791" i="5" s="1"/>
  <c r="R6791" i="5"/>
  <c r="O6791" i="5"/>
  <c r="S6795" i="5"/>
  <c r="T6795" i="5" s="1"/>
  <c r="R6795" i="5"/>
  <c r="S6808" i="5"/>
  <c r="T6808" i="5" s="1"/>
  <c r="R6808" i="5"/>
  <c r="O6808" i="5"/>
  <c r="S6812" i="5"/>
  <c r="T6812" i="5" s="1"/>
  <c r="R6812" i="5"/>
  <c r="O6812" i="5"/>
  <c r="S6816" i="5"/>
  <c r="T6816" i="5" s="1"/>
  <c r="R6816" i="5"/>
  <c r="O6816" i="5"/>
  <c r="S6820" i="5"/>
  <c r="T6820" i="5" s="1"/>
  <c r="R6820" i="5"/>
  <c r="O6820" i="5"/>
  <c r="S6825" i="5"/>
  <c r="T6825" i="5" s="1"/>
  <c r="R6825" i="5"/>
  <c r="O6825" i="5"/>
  <c r="S6829" i="5"/>
  <c r="T6829" i="5" s="1"/>
  <c r="R6829" i="5"/>
  <c r="O6829" i="5"/>
  <c r="S6833" i="5"/>
  <c r="T6833" i="5" s="1"/>
  <c r="R6833" i="5"/>
  <c r="O6846" i="5"/>
  <c r="U6846" i="5" s="1"/>
  <c r="O6850" i="5"/>
  <c r="U6850" i="5" s="1"/>
  <c r="O6854" i="5"/>
  <c r="U6854" i="5" s="1"/>
  <c r="O6858" i="5"/>
  <c r="U6858" i="5" s="1"/>
  <c r="O6863" i="5"/>
  <c r="U6863" i="5" s="1"/>
  <c r="O6867" i="5"/>
  <c r="U6867" i="5" s="1"/>
  <c r="O6884" i="5"/>
  <c r="U6884" i="5" s="1"/>
  <c r="O6888" i="5"/>
  <c r="U6888" i="5" s="1"/>
  <c r="O6901" i="5"/>
  <c r="U6901" i="5" s="1"/>
  <c r="O6905" i="5"/>
  <c r="U6905" i="5" s="1"/>
  <c r="O6909" i="5"/>
  <c r="U6909" i="5" s="1"/>
  <c r="S6921" i="5"/>
  <c r="T6921" i="5" s="1"/>
  <c r="R6921" i="5"/>
  <c r="S6925" i="5"/>
  <c r="T6925" i="5" s="1"/>
  <c r="R6925" i="5"/>
  <c r="O6925" i="5"/>
  <c r="S6929" i="5"/>
  <c r="T6929" i="5" s="1"/>
  <c r="R6929" i="5"/>
  <c r="S6933" i="5"/>
  <c r="T6933" i="5" s="1"/>
  <c r="R6933" i="5"/>
  <c r="O6933" i="5"/>
  <c r="S6938" i="5"/>
  <c r="T6938" i="5" s="1"/>
  <c r="R6938" i="5"/>
  <c r="R6942" i="5"/>
  <c r="S6942" i="5"/>
  <c r="T6942" i="5" s="1"/>
  <c r="R6946" i="5"/>
  <c r="S6946" i="5"/>
  <c r="T6946" i="5" s="1"/>
  <c r="S6959" i="5"/>
  <c r="T6959" i="5" s="1"/>
  <c r="R6959" i="5"/>
  <c r="O6959" i="5"/>
  <c r="S6963" i="5"/>
  <c r="T6963" i="5" s="1"/>
  <c r="R6963" i="5"/>
  <c r="O6963" i="5"/>
  <c r="S6967" i="5"/>
  <c r="T6967" i="5" s="1"/>
  <c r="R6967" i="5"/>
  <c r="S6971" i="5"/>
  <c r="T6971" i="5" s="1"/>
  <c r="R6971" i="5"/>
  <c r="O6971" i="5"/>
  <c r="S6976" i="5"/>
  <c r="T6976" i="5" s="1"/>
  <c r="R6976" i="5"/>
  <c r="O6976" i="5"/>
  <c r="S6980" i="5"/>
  <c r="T6980" i="5" s="1"/>
  <c r="R6980" i="5"/>
  <c r="O6980" i="5"/>
  <c r="O6997" i="5"/>
  <c r="U6997" i="5" s="1"/>
  <c r="O7001" i="5"/>
  <c r="U7001" i="5" s="1"/>
  <c r="O7009" i="5"/>
  <c r="U7009" i="5" s="1"/>
  <c r="O7014" i="5"/>
  <c r="U7014" i="5" s="1"/>
  <c r="O7018" i="5"/>
  <c r="U7018" i="5" s="1"/>
  <c r="S7035" i="5"/>
  <c r="T7035" i="5" s="1"/>
  <c r="R7035" i="5"/>
  <c r="O7035" i="5"/>
  <c r="S7039" i="5"/>
  <c r="T7039" i="5" s="1"/>
  <c r="R7039" i="5"/>
  <c r="O7039" i="5"/>
  <c r="S7043" i="5"/>
  <c r="T7043" i="5" s="1"/>
  <c r="R7043" i="5"/>
  <c r="S7047" i="5"/>
  <c r="T7047" i="5" s="1"/>
  <c r="R7047" i="5"/>
  <c r="O7047" i="5"/>
  <c r="S7052" i="5"/>
  <c r="T7052" i="5" s="1"/>
  <c r="R7052" i="5"/>
  <c r="O7052" i="5"/>
  <c r="S7056" i="5"/>
  <c r="T7056" i="5" s="1"/>
  <c r="R7056" i="5"/>
  <c r="O7056" i="5"/>
  <c r="S7060" i="5"/>
  <c r="T7060" i="5" s="1"/>
  <c r="R7060" i="5"/>
  <c r="S7073" i="5"/>
  <c r="T7073" i="5" s="1"/>
  <c r="R7073" i="5"/>
  <c r="O7073" i="5"/>
  <c r="S7077" i="5"/>
  <c r="T7077" i="5" s="1"/>
  <c r="R7077" i="5"/>
  <c r="O7077" i="5"/>
  <c r="S7081" i="5"/>
  <c r="T7081" i="5" s="1"/>
  <c r="R7081" i="5"/>
  <c r="S7085" i="5"/>
  <c r="T7085" i="5" s="1"/>
  <c r="R7085" i="5"/>
  <c r="O7085" i="5"/>
  <c r="S7090" i="5"/>
  <c r="T7090" i="5" s="1"/>
  <c r="R7090" i="5"/>
  <c r="O7090" i="5"/>
  <c r="S7094" i="5"/>
  <c r="T7094" i="5" s="1"/>
  <c r="R7094" i="5"/>
  <c r="O7094" i="5"/>
  <c r="S7098" i="5"/>
  <c r="T7098" i="5" s="1"/>
  <c r="R7098" i="5"/>
  <c r="O7111" i="5"/>
  <c r="U7111" i="5" s="1"/>
  <c r="O7115" i="5"/>
  <c r="U7115" i="5" s="1"/>
  <c r="R7123" i="5"/>
  <c r="S7123" i="5"/>
  <c r="T7123" i="5" s="1"/>
  <c r="O7123" i="5"/>
  <c r="R7128" i="5"/>
  <c r="S7128" i="5"/>
  <c r="T7128" i="5" s="1"/>
  <c r="O7128" i="5"/>
  <c r="R7132" i="5"/>
  <c r="S7132" i="5"/>
  <c r="T7132" i="5" s="1"/>
  <c r="O7132" i="5"/>
  <c r="R7136" i="5"/>
  <c r="S7136" i="5"/>
  <c r="T7136" i="5" s="1"/>
  <c r="S7149" i="5"/>
  <c r="T7149" i="5" s="1"/>
  <c r="R7149" i="5"/>
  <c r="O7149" i="5"/>
  <c r="S7153" i="5"/>
  <c r="T7153" i="5" s="1"/>
  <c r="R7153" i="5"/>
  <c r="O7153" i="5"/>
  <c r="S7157" i="5"/>
  <c r="T7157" i="5" s="1"/>
  <c r="R7157" i="5"/>
  <c r="S7161" i="5"/>
  <c r="T7161" i="5" s="1"/>
  <c r="R7161" i="5"/>
  <c r="O7161" i="5"/>
  <c r="S7166" i="5"/>
  <c r="T7166" i="5" s="1"/>
  <c r="R7166" i="5"/>
  <c r="O7166" i="5"/>
  <c r="S7170" i="5"/>
  <c r="T7170" i="5" s="1"/>
  <c r="R7170" i="5"/>
  <c r="O7170" i="5"/>
  <c r="S7174" i="5"/>
  <c r="T7174" i="5" s="1"/>
  <c r="R7174" i="5"/>
  <c r="O7187" i="5"/>
  <c r="U7187" i="5" s="1"/>
  <c r="O7191" i="5"/>
  <c r="U7191" i="5" s="1"/>
  <c r="O7199" i="5"/>
  <c r="U7199" i="5" s="1"/>
  <c r="O7204" i="5"/>
  <c r="U7204" i="5" s="1"/>
  <c r="O7208" i="5"/>
  <c r="U7208" i="5" s="1"/>
  <c r="O7225" i="5"/>
  <c r="U7225" i="5" s="1"/>
  <c r="O7229" i="5"/>
  <c r="U7229" i="5" s="1"/>
  <c r="O7237" i="5"/>
  <c r="U7237" i="5" s="1"/>
  <c r="O7242" i="5"/>
  <c r="U7242" i="5" s="1"/>
  <c r="O7246" i="5"/>
  <c r="U7246" i="5" s="1"/>
  <c r="S7263" i="5"/>
  <c r="T7263" i="5" s="1"/>
  <c r="R7263" i="5"/>
  <c r="O7263" i="5"/>
  <c r="S7267" i="5"/>
  <c r="T7267" i="5" s="1"/>
  <c r="R7267" i="5"/>
  <c r="O7267" i="5"/>
  <c r="S7271" i="5"/>
  <c r="T7271" i="5" s="1"/>
  <c r="R7271" i="5"/>
  <c r="S7275" i="5"/>
  <c r="T7275" i="5" s="1"/>
  <c r="R7275" i="5"/>
  <c r="O7275" i="5"/>
  <c r="S7280" i="5"/>
  <c r="T7280" i="5" s="1"/>
  <c r="R7280" i="5"/>
  <c r="O7280" i="5"/>
  <c r="S7284" i="5"/>
  <c r="T7284" i="5" s="1"/>
  <c r="R7284" i="5"/>
  <c r="O7284" i="5"/>
  <c r="S7288" i="5"/>
  <c r="T7288" i="5" s="1"/>
  <c r="R7288" i="5"/>
  <c r="O7301" i="5"/>
  <c r="U7301" i="5" s="1"/>
  <c r="O7305" i="5"/>
  <c r="U7305" i="5" s="1"/>
  <c r="O7313" i="5"/>
  <c r="U7313" i="5" s="1"/>
  <c r="O7318" i="5"/>
  <c r="U7318" i="5" s="1"/>
  <c r="O7322" i="5"/>
  <c r="U7322" i="5" s="1"/>
  <c r="O7339" i="5"/>
  <c r="U7339" i="5" s="1"/>
  <c r="O7343" i="5"/>
  <c r="U7343" i="5" s="1"/>
  <c r="O7351" i="5"/>
  <c r="U7351" i="5" s="1"/>
  <c r="O7356" i="5"/>
  <c r="U7356" i="5" s="1"/>
  <c r="O7360" i="5"/>
  <c r="U7360" i="5" s="1"/>
  <c r="R7377" i="5"/>
  <c r="S7377" i="5"/>
  <c r="T7377" i="5" s="1"/>
  <c r="O7381" i="5"/>
  <c r="U7381" i="5" s="1"/>
  <c r="O7389" i="5"/>
  <c r="U7389" i="5" s="1"/>
  <c r="O7394" i="5"/>
  <c r="U7394" i="5" s="1"/>
  <c r="O7398" i="5"/>
  <c r="U7398" i="5" s="1"/>
  <c r="O7415" i="5"/>
  <c r="U7415" i="5" s="1"/>
  <c r="O7419" i="5"/>
  <c r="U7419" i="5" s="1"/>
  <c r="S7423" i="5"/>
  <c r="T7423" i="5" s="1"/>
  <c r="R7423" i="5"/>
  <c r="S7427" i="5"/>
  <c r="T7427" i="5" s="1"/>
  <c r="R7427" i="5"/>
  <c r="O7427" i="5"/>
  <c r="S7432" i="5"/>
  <c r="T7432" i="5" s="1"/>
  <c r="R7432" i="5"/>
  <c r="O7432" i="5"/>
  <c r="O7436" i="5"/>
  <c r="U7436" i="5" s="1"/>
  <c r="S7453" i="5"/>
  <c r="T7453" i="5" s="1"/>
  <c r="R7453" i="5"/>
  <c r="O7453" i="5"/>
  <c r="S7457" i="5"/>
  <c r="T7457" i="5" s="1"/>
  <c r="R7457" i="5"/>
  <c r="O7457" i="5"/>
  <c r="S7461" i="5"/>
  <c r="T7461" i="5" s="1"/>
  <c r="R7461" i="5"/>
  <c r="S7465" i="5"/>
  <c r="T7465" i="5" s="1"/>
  <c r="R7465" i="5"/>
  <c r="O7465" i="5"/>
  <c r="S7470" i="5"/>
  <c r="T7470" i="5" s="1"/>
  <c r="R7470" i="5"/>
  <c r="O7470" i="5"/>
  <c r="S7474" i="5"/>
  <c r="T7474" i="5" s="1"/>
  <c r="R7474" i="5"/>
  <c r="O7474" i="5"/>
  <c r="S7478" i="5"/>
  <c r="T7478" i="5" s="1"/>
  <c r="R7478" i="5"/>
  <c r="S7491" i="5"/>
  <c r="T7491" i="5" s="1"/>
  <c r="R7491" i="5"/>
  <c r="O7491" i="5"/>
  <c r="S7495" i="5"/>
  <c r="T7495" i="5" s="1"/>
  <c r="R7495" i="5"/>
  <c r="O7495" i="5"/>
  <c r="S7499" i="5"/>
  <c r="T7499" i="5" s="1"/>
  <c r="R7499" i="5"/>
  <c r="S7503" i="5"/>
  <c r="T7503" i="5" s="1"/>
  <c r="R7503" i="5"/>
  <c r="O7503" i="5"/>
  <c r="S7508" i="5"/>
  <c r="T7508" i="5" s="1"/>
  <c r="R7508" i="5"/>
  <c r="O7508" i="5"/>
  <c r="S7512" i="5"/>
  <c r="T7512" i="5" s="1"/>
  <c r="R7512" i="5"/>
  <c r="O7512" i="5"/>
  <c r="S7516" i="5"/>
  <c r="T7516" i="5" s="1"/>
  <c r="R7516" i="5"/>
  <c r="S7529" i="5"/>
  <c r="T7529" i="5" s="1"/>
  <c r="R7529" i="5"/>
  <c r="O7529" i="5"/>
  <c r="S7533" i="5"/>
  <c r="T7533" i="5" s="1"/>
  <c r="R7533" i="5"/>
  <c r="O7533" i="5"/>
  <c r="O7541" i="5"/>
  <c r="U7541" i="5" s="1"/>
  <c r="O7546" i="5"/>
  <c r="U7546" i="5" s="1"/>
  <c r="O7550" i="5"/>
  <c r="U7550" i="5" s="1"/>
  <c r="S7554" i="5"/>
  <c r="T7554" i="5" s="1"/>
  <c r="R7554" i="5"/>
  <c r="S7567" i="5"/>
  <c r="T7567" i="5" s="1"/>
  <c r="R7567" i="5"/>
  <c r="O7567" i="5"/>
  <c r="P7570" i="5"/>
  <c r="P7572" i="5"/>
  <c r="P7574" i="5"/>
  <c r="S7579" i="5"/>
  <c r="T7579" i="5" s="1"/>
  <c r="R7579" i="5"/>
  <c r="P7587" i="5"/>
  <c r="Q7588" i="5"/>
  <c r="S7588" i="5" s="1"/>
  <c r="T7588" i="5" s="1"/>
  <c r="O7592" i="5"/>
  <c r="P7607" i="5"/>
  <c r="P7615" i="5"/>
  <c r="P7624" i="5"/>
  <c r="P7632" i="5"/>
  <c r="AO7634" i="5"/>
  <c r="R46" i="5"/>
  <c r="R54" i="5"/>
  <c r="R59" i="5"/>
  <c r="R98" i="5"/>
  <c r="R106" i="5"/>
  <c r="R121" i="5"/>
  <c r="R129" i="5"/>
  <c r="R160" i="5"/>
  <c r="R167" i="5"/>
  <c r="R169" i="5"/>
  <c r="R177" i="5"/>
  <c r="R185" i="5"/>
  <c r="R210" i="5"/>
  <c r="R347" i="5"/>
  <c r="R351" i="5"/>
  <c r="R355" i="5"/>
  <c r="R364" i="5"/>
  <c r="R368" i="5"/>
  <c r="R372" i="5"/>
  <c r="R461" i="5"/>
  <c r="R465" i="5"/>
  <c r="R469" i="5"/>
  <c r="R473" i="5"/>
  <c r="R478" i="5"/>
  <c r="R482" i="5"/>
  <c r="R486" i="5"/>
  <c r="R657" i="5"/>
  <c r="R666" i="5"/>
  <c r="R670" i="5"/>
  <c r="R691" i="5"/>
  <c r="AO6950" i="5"/>
  <c r="AO6988" i="5"/>
  <c r="AO7026" i="5"/>
  <c r="AO7064" i="5"/>
  <c r="AO7102" i="5"/>
  <c r="AO7140" i="5"/>
  <c r="AO7178" i="5"/>
  <c r="AO7216" i="5"/>
  <c r="AO7254" i="5"/>
  <c r="AO7292" i="5"/>
  <c r="AO7330" i="5"/>
  <c r="AO7368" i="5"/>
  <c r="AO7406" i="5"/>
  <c r="AO7444" i="5"/>
  <c r="AO7482" i="5"/>
  <c r="AO7520" i="5"/>
  <c r="AO7558" i="5"/>
  <c r="O7571" i="5"/>
  <c r="O7573" i="5"/>
  <c r="U7573" i="5" s="1"/>
  <c r="P7576" i="5"/>
  <c r="P7578" i="5"/>
  <c r="P7583" i="5"/>
  <c r="Q7584" i="5"/>
  <c r="S7584" i="5" s="1"/>
  <c r="T7584" i="5" s="1"/>
  <c r="P7591" i="5"/>
  <c r="Q7608" i="5"/>
  <c r="S7608" i="5" s="1"/>
  <c r="T7608" i="5" s="1"/>
  <c r="Q7616" i="5"/>
  <c r="S7616" i="5" s="1"/>
  <c r="T7616" i="5" s="1"/>
  <c r="Q7625" i="5"/>
  <c r="S7625" i="5" s="1"/>
  <c r="T7625" i="5" s="1"/>
  <c r="Q7633" i="5"/>
  <c r="S7633" i="5" s="1"/>
  <c r="T7633" i="5" s="1"/>
  <c r="R81" i="5"/>
  <c r="R83" i="5"/>
  <c r="R85" i="5"/>
  <c r="R87" i="5"/>
  <c r="R89" i="5"/>
  <c r="R91" i="5"/>
  <c r="R93" i="5"/>
  <c r="R96" i="5"/>
  <c r="R104" i="5"/>
  <c r="R119" i="5"/>
  <c r="R135" i="5"/>
  <c r="R139" i="5"/>
  <c r="R143" i="5"/>
  <c r="R147" i="5"/>
  <c r="R198" i="5"/>
  <c r="R206" i="5"/>
  <c r="R211" i="5"/>
  <c r="R235" i="5"/>
  <c r="R239" i="5"/>
  <c r="R243" i="5"/>
  <c r="R248" i="5"/>
  <c r="R252" i="5"/>
  <c r="R256" i="5"/>
  <c r="R260" i="5"/>
  <c r="R273" i="5"/>
  <c r="R277" i="5"/>
  <c r="R281" i="5"/>
  <c r="R286" i="5"/>
  <c r="R290" i="5"/>
  <c r="R294" i="5"/>
  <c r="R298" i="5"/>
  <c r="R575" i="5"/>
  <c r="R579" i="5"/>
  <c r="R583" i="5"/>
  <c r="R587" i="5"/>
  <c r="R592" i="5"/>
  <c r="R596" i="5"/>
  <c r="R600" i="5"/>
  <c r="R613" i="5"/>
  <c r="R617" i="5"/>
  <c r="R621" i="5"/>
  <c r="R625" i="5"/>
  <c r="R630" i="5"/>
  <c r="R634" i="5"/>
  <c r="R638" i="5"/>
  <c r="R699" i="5"/>
  <c r="R704" i="5"/>
  <c r="R708" i="5"/>
  <c r="R733" i="5"/>
  <c r="R737" i="5"/>
  <c r="R742" i="5"/>
  <c r="R754" i="5"/>
  <c r="R843" i="5"/>
  <c r="R847" i="5"/>
  <c r="R856" i="5"/>
  <c r="R868" i="5"/>
  <c r="R881" i="5"/>
  <c r="R885" i="5"/>
  <c r="R889" i="5"/>
  <c r="R898" i="5"/>
  <c r="R902" i="5"/>
  <c r="O7582" i="5"/>
  <c r="U7582" i="5" s="1"/>
  <c r="R1450" i="5"/>
  <c r="R1454" i="5"/>
  <c r="R1458" i="5"/>
  <c r="R1462" i="5"/>
  <c r="R1794" i="5"/>
  <c r="R1798" i="5"/>
  <c r="R1802" i="5"/>
  <c r="R1807" i="5"/>
  <c r="R1811" i="5"/>
  <c r="R1815" i="5"/>
  <c r="R1819" i="5"/>
  <c r="R1832" i="5"/>
  <c r="R1836" i="5"/>
  <c r="R1840" i="5"/>
  <c r="R1845" i="5"/>
  <c r="R1849" i="5"/>
  <c r="R1853" i="5"/>
  <c r="R1857" i="5"/>
  <c r="R2172" i="5"/>
  <c r="R2176" i="5"/>
  <c r="R2180" i="5"/>
  <c r="R2184" i="5"/>
  <c r="R2189" i="5"/>
  <c r="R2193" i="5"/>
  <c r="R2197" i="5"/>
  <c r="R2362" i="5"/>
  <c r="R2366" i="5"/>
  <c r="R2370" i="5"/>
  <c r="R2374" i="5"/>
  <c r="R2379" i="5"/>
  <c r="R2383" i="5"/>
  <c r="R2387" i="5"/>
  <c r="R2476" i="5"/>
  <c r="R2480" i="5"/>
  <c r="R2484" i="5"/>
  <c r="R2488" i="5"/>
  <c r="R2493" i="5"/>
  <c r="R2497" i="5"/>
  <c r="R2501" i="5"/>
  <c r="R2514" i="5"/>
  <c r="R2518" i="5"/>
  <c r="R2522" i="5"/>
  <c r="R2526" i="5"/>
  <c r="R2531" i="5"/>
  <c r="R2535" i="5"/>
  <c r="R2539" i="5"/>
  <c r="R2628" i="5"/>
  <c r="R2632" i="5"/>
  <c r="R2636" i="5"/>
  <c r="R2640" i="5"/>
  <c r="R2645" i="5"/>
  <c r="R2649" i="5"/>
  <c r="R2653" i="5"/>
  <c r="R2666" i="5"/>
  <c r="R2670" i="5"/>
  <c r="R2674" i="5"/>
  <c r="R2678" i="5"/>
  <c r="R2683" i="5"/>
  <c r="R2687" i="5"/>
  <c r="R2691" i="5"/>
  <c r="R2780" i="5"/>
  <c r="R2784" i="5"/>
  <c r="R2788" i="5"/>
  <c r="R2792" i="5"/>
  <c r="R2797" i="5"/>
  <c r="R2801" i="5"/>
  <c r="R2805" i="5"/>
  <c r="R2818" i="5"/>
  <c r="R2822" i="5"/>
  <c r="R2826" i="5"/>
  <c r="R2830" i="5"/>
  <c r="R2835" i="5"/>
  <c r="R2839" i="5"/>
  <c r="R2843" i="5"/>
  <c r="S7605" i="5"/>
  <c r="T7605" i="5" s="1"/>
  <c r="R7605" i="5"/>
  <c r="S7609" i="5"/>
  <c r="T7609" i="5" s="1"/>
  <c r="R7609" i="5"/>
  <c r="S7613" i="5"/>
  <c r="T7613" i="5" s="1"/>
  <c r="R7613" i="5"/>
  <c r="S7617" i="5"/>
  <c r="T7617" i="5" s="1"/>
  <c r="R7617" i="5"/>
  <c r="S7622" i="5"/>
  <c r="T7622" i="5" s="1"/>
  <c r="R7622" i="5"/>
  <c r="S7626" i="5"/>
  <c r="T7626" i="5" s="1"/>
  <c r="R7626" i="5"/>
  <c r="S7630" i="5"/>
  <c r="T7630" i="5" s="1"/>
  <c r="R7630" i="5"/>
  <c r="R1267" i="5"/>
  <c r="R1271" i="5"/>
  <c r="R1276" i="5"/>
  <c r="R1280" i="5"/>
  <c r="R1284" i="5"/>
  <c r="R1342" i="5"/>
  <c r="R1346" i="5"/>
  <c r="R1351" i="5"/>
  <c r="R1355" i="5"/>
  <c r="R1363" i="5"/>
  <c r="R1376" i="5"/>
  <c r="R1384" i="5"/>
  <c r="R1389" i="5"/>
  <c r="R1393" i="5"/>
  <c r="R1397" i="5"/>
  <c r="R1401" i="5"/>
  <c r="R1414" i="5"/>
  <c r="R1418" i="5"/>
  <c r="R1422" i="5"/>
  <c r="R1427" i="5"/>
  <c r="R1431" i="5"/>
  <c r="R1435" i="5"/>
  <c r="R1439" i="5"/>
  <c r="R1946" i="5"/>
  <c r="R1950" i="5"/>
  <c r="R1954" i="5"/>
  <c r="R1959" i="5"/>
  <c r="R1963" i="5"/>
  <c r="R1967" i="5"/>
  <c r="R1971" i="5"/>
  <c r="R2059" i="5"/>
  <c r="R2063" i="5"/>
  <c r="R2067" i="5"/>
  <c r="R2072" i="5"/>
  <c r="R2076" i="5"/>
  <c r="R2080" i="5"/>
  <c r="R2084" i="5"/>
  <c r="R2097" i="5"/>
  <c r="R2101" i="5"/>
  <c r="R2105" i="5"/>
  <c r="R2110" i="5"/>
  <c r="R2114" i="5"/>
  <c r="R2118" i="5"/>
  <c r="R2122" i="5"/>
  <c r="R2210" i="5"/>
  <c r="R2214" i="5"/>
  <c r="R2218" i="5"/>
  <c r="R2222" i="5"/>
  <c r="R2227" i="5"/>
  <c r="R2231" i="5"/>
  <c r="R2235" i="5"/>
  <c r="R2324" i="5"/>
  <c r="R2328" i="5"/>
  <c r="R2332" i="5"/>
  <c r="R2336" i="5"/>
  <c r="R2341" i="5"/>
  <c r="R2345" i="5"/>
  <c r="R2349" i="5"/>
  <c r="R1264" i="5"/>
  <c r="R1268" i="5"/>
  <c r="R1272" i="5"/>
  <c r="R1277" i="5"/>
  <c r="R1281" i="5"/>
  <c r="R1285" i="5"/>
  <c r="R1490" i="5"/>
  <c r="R1494" i="5"/>
  <c r="R1498" i="5"/>
  <c r="R1503" i="5"/>
  <c r="R1507" i="5"/>
  <c r="R1511" i="5"/>
  <c r="R1515" i="5"/>
  <c r="R1528" i="5"/>
  <c r="R1532" i="5"/>
  <c r="R1536" i="5"/>
  <c r="R1541" i="5"/>
  <c r="R1545" i="5"/>
  <c r="R1549" i="5"/>
  <c r="R1553" i="5"/>
  <c r="R2211" i="5"/>
  <c r="R2215" i="5"/>
  <c r="R2219" i="5"/>
  <c r="R2224" i="5"/>
  <c r="R2228" i="5"/>
  <c r="R2232" i="5"/>
  <c r="R2236" i="5"/>
  <c r="R2249" i="5"/>
  <c r="R2253" i="5"/>
  <c r="R2257" i="5"/>
  <c r="R2262" i="5"/>
  <c r="R2266" i="5"/>
  <c r="R2270" i="5"/>
  <c r="R2274" i="5"/>
  <c r="R1302" i="5"/>
  <c r="R1306" i="5"/>
  <c r="R1310" i="5"/>
  <c r="R1315" i="5"/>
  <c r="R1319" i="5"/>
  <c r="R1336" i="5"/>
  <c r="R1340" i="5"/>
  <c r="R1344" i="5"/>
  <c r="R1348" i="5"/>
  <c r="R1353" i="5"/>
  <c r="R1357" i="5"/>
  <c r="R1361" i="5"/>
  <c r="R1412" i="5"/>
  <c r="R1416" i="5"/>
  <c r="R1420" i="5"/>
  <c r="R1424" i="5"/>
  <c r="R1429" i="5"/>
  <c r="R1433" i="5"/>
  <c r="R1437" i="5"/>
  <c r="R1642" i="5"/>
  <c r="R1646" i="5"/>
  <c r="R1650" i="5"/>
  <c r="R1655" i="5"/>
  <c r="R1659" i="5"/>
  <c r="R1663" i="5"/>
  <c r="R1667" i="5"/>
  <c r="R1680" i="5"/>
  <c r="R1684" i="5"/>
  <c r="R1688" i="5"/>
  <c r="R1693" i="5"/>
  <c r="R1697" i="5"/>
  <c r="R1701" i="5"/>
  <c r="R1705" i="5"/>
  <c r="R1718" i="5"/>
  <c r="R1722" i="5"/>
  <c r="R1726" i="5"/>
  <c r="R1731" i="5"/>
  <c r="R1735" i="5"/>
  <c r="R1739" i="5"/>
  <c r="R1743" i="5"/>
  <c r="R2363" i="5"/>
  <c r="R2367" i="5"/>
  <c r="R2371" i="5"/>
  <c r="R2376" i="5"/>
  <c r="R2380" i="5"/>
  <c r="R2384" i="5"/>
  <c r="R2388" i="5"/>
  <c r="R2401" i="5"/>
  <c r="R2405" i="5"/>
  <c r="R2409" i="5"/>
  <c r="R2414" i="5"/>
  <c r="R2418" i="5"/>
  <c r="R2422" i="5"/>
  <c r="R2528" i="5"/>
  <c r="R2532" i="5"/>
  <c r="R2536" i="5"/>
  <c r="R2540" i="5"/>
  <c r="R2553" i="5"/>
  <c r="R2566" i="5"/>
  <c r="R2574" i="5"/>
  <c r="R2578" i="5"/>
  <c r="R2667" i="5"/>
  <c r="R2680" i="5"/>
  <c r="R2684" i="5"/>
  <c r="R2688" i="5"/>
  <c r="R2692" i="5"/>
  <c r="R2705" i="5"/>
  <c r="R2713" i="5"/>
  <c r="R2722" i="5"/>
  <c r="R2730" i="5"/>
  <c r="R2819" i="5"/>
  <c r="R2823" i="5"/>
  <c r="R2827" i="5"/>
  <c r="R2832" i="5"/>
  <c r="R2836" i="5"/>
  <c r="R2840" i="5"/>
  <c r="R2844" i="5"/>
  <c r="R2857" i="5"/>
  <c r="R2861" i="5"/>
  <c r="R2865" i="5"/>
  <c r="R2870" i="5"/>
  <c r="R2874" i="5"/>
  <c r="R2878" i="5"/>
  <c r="R2894" i="5"/>
  <c r="R2898" i="5"/>
  <c r="R2902" i="5"/>
  <c r="R2906" i="5"/>
  <c r="R2911" i="5"/>
  <c r="R2915" i="5"/>
  <c r="R2919" i="5"/>
  <c r="R2932" i="5"/>
  <c r="R2936" i="5"/>
  <c r="R2940" i="5"/>
  <c r="R2944" i="5"/>
  <c r="R2949" i="5"/>
  <c r="R2953" i="5"/>
  <c r="R2957" i="5"/>
  <c r="R3045" i="5"/>
  <c r="R3049" i="5"/>
  <c r="R3053" i="5"/>
  <c r="R3057" i="5"/>
  <c r="R3062" i="5"/>
  <c r="R3066" i="5"/>
  <c r="R3070" i="5"/>
  <c r="R3159" i="5"/>
  <c r="R3163" i="5"/>
  <c r="R3167" i="5"/>
  <c r="R3171" i="5"/>
  <c r="R3176" i="5"/>
  <c r="R3180" i="5"/>
  <c r="R3184" i="5"/>
  <c r="R3276" i="5"/>
  <c r="R3280" i="5"/>
  <c r="R3284" i="5"/>
  <c r="R3289" i="5"/>
  <c r="R3293" i="5"/>
  <c r="R3297" i="5"/>
  <c r="R3301" i="5"/>
  <c r="R3314" i="5"/>
  <c r="R3318" i="5"/>
  <c r="R3322" i="5"/>
  <c r="R3327" i="5"/>
  <c r="R3331" i="5"/>
  <c r="R3335" i="5"/>
  <c r="R3339" i="5"/>
  <c r="R3502" i="5"/>
  <c r="R3506" i="5"/>
  <c r="R3510" i="5"/>
  <c r="R3514" i="5"/>
  <c r="R3519" i="5"/>
  <c r="R3523" i="5"/>
  <c r="R3527" i="5"/>
  <c r="R3540" i="5"/>
  <c r="R3544" i="5"/>
  <c r="R3548" i="5"/>
  <c r="R3552" i="5"/>
  <c r="R3557" i="5"/>
  <c r="R3561" i="5"/>
  <c r="R3565" i="5"/>
  <c r="R3616" i="5"/>
  <c r="R3620" i="5"/>
  <c r="R3624" i="5"/>
  <c r="R3628" i="5"/>
  <c r="R3633" i="5"/>
  <c r="R3637" i="5"/>
  <c r="R3641" i="5"/>
  <c r="R3654" i="5"/>
  <c r="R3662" i="5"/>
  <c r="R3666" i="5"/>
  <c r="R3671" i="5"/>
  <c r="R3675" i="5"/>
  <c r="R3679" i="5"/>
  <c r="R2912" i="5"/>
  <c r="R2920" i="5"/>
  <c r="R2933" i="5"/>
  <c r="R2937" i="5"/>
  <c r="R2941" i="5"/>
  <c r="R2946" i="5"/>
  <c r="R2950" i="5"/>
  <c r="R2954" i="5"/>
  <c r="R2958" i="5"/>
  <c r="R3046" i="5"/>
  <c r="R3050" i="5"/>
  <c r="R3054" i="5"/>
  <c r="R3058" i="5"/>
  <c r="R3063" i="5"/>
  <c r="R3067" i="5"/>
  <c r="R3071" i="5"/>
  <c r="R3096" i="5"/>
  <c r="R3101" i="5"/>
  <c r="R3105" i="5"/>
  <c r="R3109" i="5"/>
  <c r="R3197" i="5"/>
  <c r="R3201" i="5"/>
  <c r="R3205" i="5"/>
  <c r="R3209" i="5"/>
  <c r="R3214" i="5"/>
  <c r="R3218" i="5"/>
  <c r="R3222" i="5"/>
  <c r="R3311" i="5"/>
  <c r="R3315" i="5"/>
  <c r="R3319" i="5"/>
  <c r="R3323" i="5"/>
  <c r="R3328" i="5"/>
  <c r="R3332" i="5"/>
  <c r="R3336" i="5"/>
  <c r="R3390" i="5"/>
  <c r="R3398" i="5"/>
  <c r="R3407" i="5"/>
  <c r="R3415" i="5"/>
  <c r="R3432" i="5"/>
  <c r="R3441" i="5"/>
  <c r="R3449" i="5"/>
  <c r="R3466" i="5"/>
  <c r="R3470" i="5"/>
  <c r="R3474" i="5"/>
  <c r="R3479" i="5"/>
  <c r="R3483" i="5"/>
  <c r="R3487" i="5"/>
  <c r="R3491" i="5"/>
  <c r="R3198" i="5"/>
  <c r="R3202" i="5"/>
  <c r="R3206" i="5"/>
  <c r="R3210" i="5"/>
  <c r="R3215" i="5"/>
  <c r="R3219" i="5"/>
  <c r="R3223" i="5"/>
  <c r="R3236" i="5"/>
  <c r="R3240" i="5"/>
  <c r="R3244" i="5"/>
  <c r="R3248" i="5"/>
  <c r="R3253" i="5"/>
  <c r="R3257" i="5"/>
  <c r="R3261" i="5"/>
  <c r="R3349" i="5"/>
  <c r="R3542" i="5"/>
  <c r="R3546" i="5"/>
  <c r="R3550" i="5"/>
  <c r="R3580" i="5"/>
  <c r="R3584" i="5"/>
  <c r="R3588" i="5"/>
  <c r="R3597" i="5"/>
  <c r="R3601" i="5"/>
  <c r="R3605" i="5"/>
  <c r="R3007" i="5"/>
  <c r="R3011" i="5"/>
  <c r="R3015" i="5"/>
  <c r="R3019" i="5"/>
  <c r="R3024" i="5"/>
  <c r="R3028" i="5"/>
  <c r="R3032" i="5"/>
  <c r="R3124" i="5"/>
  <c r="R3128" i="5"/>
  <c r="R3132" i="5"/>
  <c r="R3137" i="5"/>
  <c r="R3141" i="5"/>
  <c r="R3145" i="5"/>
  <c r="R3149" i="5"/>
  <c r="R3162" i="5"/>
  <c r="R3166" i="5"/>
  <c r="R3170" i="5"/>
  <c r="R3175" i="5"/>
  <c r="R3179" i="5"/>
  <c r="R3183" i="5"/>
  <c r="R3187" i="5"/>
  <c r="R3350" i="5"/>
  <c r="R3354" i="5"/>
  <c r="R3358" i="5"/>
  <c r="R3367" i="5"/>
  <c r="R3371" i="5"/>
  <c r="R3375" i="5"/>
  <c r="R3388" i="5"/>
  <c r="R3392" i="5"/>
  <c r="R3396" i="5"/>
  <c r="R3400" i="5"/>
  <c r="R3405" i="5"/>
  <c r="R3409" i="5"/>
  <c r="R3413" i="5"/>
  <c r="R3464" i="5"/>
  <c r="R3468" i="5"/>
  <c r="R3472" i="5"/>
  <c r="R3476" i="5"/>
  <c r="R3481" i="5"/>
  <c r="R3485" i="5"/>
  <c r="R3732" i="5"/>
  <c r="R3736" i="5"/>
  <c r="R3740" i="5"/>
  <c r="R3745" i="5"/>
  <c r="R3749" i="5"/>
  <c r="R3753" i="5"/>
  <c r="R3757" i="5"/>
  <c r="R3770" i="5"/>
  <c r="R3774" i="5"/>
  <c r="R3778" i="5"/>
  <c r="R3783" i="5"/>
  <c r="R3787" i="5"/>
  <c r="R3791" i="5"/>
  <c r="R3795" i="5"/>
  <c r="R3808" i="5"/>
  <c r="R3812" i="5"/>
  <c r="R3816" i="5"/>
  <c r="R3821" i="5"/>
  <c r="R3825" i="5"/>
  <c r="R3829" i="5"/>
  <c r="R4003" i="5"/>
  <c r="R4007" i="5"/>
  <c r="R4012" i="5"/>
  <c r="R4016" i="5"/>
  <c r="R4071" i="5"/>
  <c r="R4075" i="5"/>
  <c r="R4083" i="5"/>
  <c r="R4088" i="5"/>
  <c r="R4092" i="5"/>
  <c r="R4109" i="5"/>
  <c r="R3696" i="5"/>
  <c r="R3700" i="5"/>
  <c r="R3704" i="5"/>
  <c r="R3709" i="5"/>
  <c r="R3713" i="5"/>
  <c r="R3717" i="5"/>
  <c r="R3738" i="5"/>
  <c r="R3742" i="5"/>
  <c r="R3747" i="5"/>
  <c r="R3755" i="5"/>
  <c r="R3806" i="5"/>
  <c r="R3810" i="5"/>
  <c r="R3814" i="5"/>
  <c r="R3818" i="5"/>
  <c r="R3823" i="5"/>
  <c r="R3827" i="5"/>
  <c r="R3957" i="5"/>
  <c r="R3961" i="5"/>
  <c r="R3965" i="5"/>
  <c r="R3974" i="5"/>
  <c r="R3978" i="5"/>
  <c r="R3982" i="5"/>
  <c r="R4044" i="5"/>
  <c r="R4049" i="5"/>
  <c r="R4053" i="5"/>
  <c r="R4057" i="5"/>
  <c r="R4061" i="5"/>
  <c r="R4074" i="5"/>
  <c r="R4078" i="5"/>
  <c r="R4082" i="5"/>
  <c r="R4087" i="5"/>
  <c r="R4091" i="5"/>
  <c r="R4095" i="5"/>
  <c r="R4099" i="5"/>
  <c r="R4112" i="5"/>
  <c r="R4116" i="5"/>
  <c r="R3844" i="5"/>
  <c r="R3848" i="5"/>
  <c r="R3852" i="5"/>
  <c r="R3856" i="5"/>
  <c r="R3861" i="5"/>
  <c r="R3865" i="5"/>
  <c r="R3869" i="5"/>
  <c r="R3882" i="5"/>
  <c r="R3886" i="5"/>
  <c r="R3890" i="5"/>
  <c r="R3894" i="5"/>
  <c r="R3903" i="5"/>
  <c r="R3907" i="5"/>
  <c r="R3995" i="5"/>
  <c r="R3999" i="5"/>
  <c r="R4248" i="5"/>
  <c r="R4261" i="5"/>
  <c r="R4265" i="5"/>
  <c r="R4269" i="5"/>
  <c r="R4273" i="5"/>
  <c r="R4150" i="5"/>
  <c r="R4154" i="5"/>
  <c r="R4188" i="5"/>
  <c r="R4192" i="5"/>
  <c r="R4196" i="5"/>
  <c r="R4201" i="5"/>
  <c r="R4205" i="5"/>
  <c r="R4209" i="5"/>
  <c r="R4213" i="5"/>
  <c r="R4226" i="5"/>
  <c r="R4230" i="5"/>
  <c r="R4234" i="5"/>
  <c r="R4239" i="5"/>
  <c r="R4243" i="5"/>
  <c r="R4247" i="5"/>
  <c r="R4251" i="5"/>
  <c r="R4117" i="5"/>
  <c r="R4121" i="5"/>
  <c r="R4126" i="5"/>
  <c r="R4130" i="5"/>
  <c r="R4223" i="5"/>
  <c r="R4227" i="5"/>
  <c r="R4235" i="5"/>
  <c r="R4240" i="5"/>
  <c r="R4272" i="5"/>
  <c r="R4277" i="5"/>
  <c r="R4281" i="5"/>
  <c r="R4285" i="5"/>
  <c r="R4289" i="5"/>
  <c r="R4302" i="5"/>
  <c r="R4306" i="5"/>
  <c r="R4310" i="5"/>
  <c r="R4315" i="5"/>
  <c r="R4319" i="5"/>
  <c r="R4323" i="5"/>
  <c r="R4327" i="5"/>
  <c r="R4340" i="5"/>
  <c r="R4344" i="5"/>
  <c r="R4348" i="5"/>
  <c r="R4353" i="5"/>
  <c r="R4357" i="5"/>
  <c r="R4361" i="5"/>
  <c r="R4365" i="5"/>
  <c r="R4527" i="5"/>
  <c r="R4531" i="5"/>
  <c r="R4535" i="5"/>
  <c r="R4539" i="5"/>
  <c r="R4544" i="5"/>
  <c r="R4552" i="5"/>
  <c r="R4299" i="5"/>
  <c r="R4303" i="5"/>
  <c r="R4307" i="5"/>
  <c r="R4311" i="5"/>
  <c r="R4320" i="5"/>
  <c r="R4324" i="5"/>
  <c r="R4337" i="5"/>
  <c r="R4345" i="5"/>
  <c r="R4349" i="5"/>
  <c r="R4354" i="5"/>
  <c r="R4358" i="5"/>
  <c r="R4362" i="5"/>
  <c r="R4429" i="5"/>
  <c r="R4437" i="5"/>
  <c r="R4375" i="5"/>
  <c r="R4379" i="5"/>
  <c r="R4383" i="5"/>
  <c r="R4387" i="5"/>
  <c r="R4392" i="5"/>
  <c r="R4400" i="5"/>
  <c r="R4433" i="5"/>
  <c r="R4441" i="5"/>
  <c r="R4641" i="5"/>
  <c r="R4649" i="5"/>
  <c r="R4653" i="5"/>
  <c r="R4658" i="5"/>
  <c r="R4662" i="5"/>
  <c r="R4724" i="5"/>
  <c r="R4733" i="5"/>
  <c r="R4741" i="5"/>
  <c r="R4796" i="5"/>
  <c r="R4804" i="5"/>
  <c r="R4813" i="5"/>
  <c r="R4821" i="5"/>
  <c r="R4835" i="5"/>
  <c r="R4843" i="5"/>
  <c r="R4852" i="5"/>
  <c r="R4876" i="5"/>
  <c r="R4885" i="5"/>
  <c r="R4893" i="5"/>
  <c r="R4910" i="5"/>
  <c r="R4918" i="5"/>
  <c r="R4927" i="5"/>
  <c r="R5074" i="5"/>
  <c r="R4492" i="5"/>
  <c r="R4496" i="5"/>
  <c r="R4500" i="5"/>
  <c r="R4505" i="5"/>
  <c r="R4509" i="5"/>
  <c r="R4513" i="5"/>
  <c r="R4517" i="5"/>
  <c r="R4530" i="5"/>
  <c r="R4534" i="5"/>
  <c r="R4538" i="5"/>
  <c r="R4543" i="5"/>
  <c r="R4547" i="5"/>
  <c r="R4551" i="5"/>
  <c r="R4555" i="5"/>
  <c r="R4569" i="5"/>
  <c r="R4573" i="5"/>
  <c r="R4679" i="5"/>
  <c r="R4683" i="5"/>
  <c r="R4687" i="5"/>
  <c r="R4691" i="5"/>
  <c r="R4696" i="5"/>
  <c r="R4759" i="5"/>
  <c r="R4767" i="5"/>
  <c r="R4776" i="5"/>
  <c r="R4931" i="5"/>
  <c r="R4932" i="5"/>
  <c r="R4956" i="5"/>
  <c r="R4973" i="5"/>
  <c r="R4998" i="5"/>
  <c r="R5100" i="5"/>
  <c r="R5138" i="5"/>
  <c r="R5155" i="5"/>
  <c r="R5175" i="5"/>
  <c r="R5180" i="5"/>
  <c r="R5192" i="5"/>
  <c r="R5197" i="5"/>
  <c r="R5259" i="5"/>
  <c r="R5265" i="5"/>
  <c r="R5276" i="5"/>
  <c r="R4430" i="5"/>
  <c r="R4434" i="5"/>
  <c r="R4438" i="5"/>
  <c r="R4576" i="5"/>
  <c r="R4581" i="5"/>
  <c r="R4585" i="5"/>
  <c r="R4589" i="5"/>
  <c r="R4593" i="5"/>
  <c r="R4720" i="5"/>
  <c r="R4728" i="5"/>
  <c r="R4737" i="5"/>
  <c r="R4745" i="5"/>
  <c r="R5065" i="5"/>
  <c r="R5082" i="5"/>
  <c r="R4704" i="5"/>
  <c r="R4763" i="5"/>
  <c r="R4780" i="5"/>
  <c r="R4800" i="5"/>
  <c r="R4809" i="5"/>
  <c r="R4817" i="5"/>
  <c r="R4839" i="5"/>
  <c r="R4848" i="5"/>
  <c r="R4856" i="5"/>
  <c r="R4872" i="5"/>
  <c r="R4880" i="5"/>
  <c r="R4889" i="5"/>
  <c r="R4897" i="5"/>
  <c r="R4907" i="5"/>
  <c r="R4914" i="5"/>
  <c r="R4915" i="5"/>
  <c r="R4923" i="5"/>
  <c r="R4924" i="5"/>
  <c r="R4948" i="5"/>
  <c r="R4965" i="5"/>
  <c r="R4989" i="5"/>
  <c r="R5006" i="5"/>
  <c r="R5146" i="5"/>
  <c r="R5163" i="5"/>
  <c r="R5183" i="5"/>
  <c r="R5189" i="5"/>
  <c r="R5200" i="5"/>
  <c r="R5251" i="5"/>
  <c r="R5268" i="5"/>
  <c r="R5273" i="5"/>
  <c r="R4935" i="5"/>
  <c r="R4952" i="5"/>
  <c r="R4961" i="5"/>
  <c r="R4969" i="5"/>
  <c r="R4985" i="5"/>
  <c r="R4993" i="5"/>
  <c r="R5002" i="5"/>
  <c r="R5010" i="5"/>
  <c r="R5179" i="5"/>
  <c r="R5188" i="5"/>
  <c r="R5196" i="5"/>
  <c r="R5255" i="5"/>
  <c r="R5264" i="5"/>
  <c r="R5272" i="5"/>
  <c r="R5846" i="5"/>
  <c r="R4919" i="5"/>
  <c r="R4928" i="5"/>
  <c r="R5061" i="5"/>
  <c r="R5069" i="5"/>
  <c r="R5078" i="5"/>
  <c r="R5086" i="5"/>
  <c r="R5142" i="5"/>
  <c r="R5159" i="5"/>
  <c r="R5176" i="5"/>
  <c r="R5184" i="5"/>
  <c r="R5193" i="5"/>
  <c r="R5201" i="5"/>
  <c r="R5260" i="5"/>
  <c r="R5269" i="5"/>
  <c r="R5290" i="5"/>
  <c r="R5294" i="5"/>
  <c r="R5298" i="5"/>
  <c r="R5303" i="5"/>
  <c r="R5307" i="5"/>
  <c r="R5311" i="5"/>
  <c r="R5315" i="5"/>
  <c r="R5378" i="5"/>
  <c r="R4758" i="5"/>
  <c r="R4762" i="5"/>
  <c r="R4766" i="5"/>
  <c r="R4771" i="5"/>
  <c r="R4775" i="5"/>
  <c r="R4779" i="5"/>
  <c r="R4783" i="5"/>
  <c r="R5328" i="5"/>
  <c r="R5332" i="5"/>
  <c r="R5336" i="5"/>
  <c r="R5341" i="5"/>
  <c r="R5345" i="5"/>
  <c r="R5349" i="5"/>
  <c r="R5353" i="5"/>
  <c r="R5386" i="5"/>
  <c r="R5484" i="5"/>
  <c r="R5518" i="5"/>
  <c r="R5526" i="5"/>
  <c r="R5535" i="5"/>
  <c r="R5543" i="5"/>
  <c r="R5560" i="5"/>
  <c r="R5569" i="5"/>
  <c r="R5577" i="5"/>
  <c r="R5635" i="5"/>
  <c r="R5644" i="5"/>
  <c r="R5652" i="5"/>
  <c r="R5745" i="5"/>
  <c r="R5753" i="5"/>
  <c r="R5762" i="5"/>
  <c r="R5770" i="5"/>
  <c r="R5787" i="5"/>
  <c r="R5796" i="5"/>
  <c r="R5804" i="5"/>
  <c r="R6029" i="5"/>
  <c r="R4606" i="5"/>
  <c r="R4610" i="5"/>
  <c r="R4614" i="5"/>
  <c r="R4619" i="5"/>
  <c r="R4623" i="5"/>
  <c r="R4627" i="5"/>
  <c r="R4631" i="5"/>
  <c r="R5023" i="5"/>
  <c r="R5027" i="5"/>
  <c r="R5031" i="5"/>
  <c r="R5036" i="5"/>
  <c r="R5040" i="5"/>
  <c r="R5044" i="5"/>
  <c r="R5048" i="5"/>
  <c r="R5137" i="5"/>
  <c r="R5141" i="5"/>
  <c r="R5145" i="5"/>
  <c r="R5150" i="5"/>
  <c r="R5154" i="5"/>
  <c r="R5158" i="5"/>
  <c r="R5162" i="5"/>
  <c r="R5213" i="5"/>
  <c r="R5217" i="5"/>
  <c r="R5221" i="5"/>
  <c r="R5226" i="5"/>
  <c r="R5230" i="5"/>
  <c r="R5234" i="5"/>
  <c r="R5238" i="5"/>
  <c r="R5366" i="5"/>
  <c r="R5370" i="5"/>
  <c r="R5374" i="5"/>
  <c r="R5379" i="5"/>
  <c r="R6126" i="5"/>
  <c r="R6134" i="5"/>
  <c r="R6143" i="5"/>
  <c r="R6151" i="5"/>
  <c r="R6276" i="5"/>
  <c r="R6280" i="5"/>
  <c r="R6284" i="5"/>
  <c r="R6288" i="5"/>
  <c r="R6293" i="5"/>
  <c r="R6297" i="5"/>
  <c r="R4797" i="5"/>
  <c r="R4801" i="5"/>
  <c r="R4805" i="5"/>
  <c r="R4810" i="5"/>
  <c r="R4814" i="5"/>
  <c r="R4818" i="5"/>
  <c r="R5062" i="5"/>
  <c r="R5066" i="5"/>
  <c r="R5070" i="5"/>
  <c r="R5075" i="5"/>
  <c r="R5079" i="5"/>
  <c r="R5083" i="5"/>
  <c r="R5087" i="5"/>
  <c r="R5327" i="5"/>
  <c r="R5331" i="5"/>
  <c r="R5335" i="5"/>
  <c r="R5340" i="5"/>
  <c r="R5344" i="5"/>
  <c r="R5348" i="5"/>
  <c r="R5352" i="5"/>
  <c r="R5382" i="5"/>
  <c r="R5480" i="5"/>
  <c r="R5488" i="5"/>
  <c r="R5505" i="5"/>
  <c r="R5522" i="5"/>
  <c r="R5531" i="5"/>
  <c r="R5539" i="5"/>
  <c r="R5556" i="5"/>
  <c r="R5564" i="5"/>
  <c r="R5573" i="5"/>
  <c r="R5581" i="5"/>
  <c r="R5631" i="5"/>
  <c r="R5639" i="5"/>
  <c r="R5648" i="5"/>
  <c r="R5656" i="5"/>
  <c r="R5749" i="5"/>
  <c r="R5758" i="5"/>
  <c r="R5766" i="5"/>
  <c r="R5783" i="5"/>
  <c r="R5791" i="5"/>
  <c r="R5800" i="5"/>
  <c r="R5808" i="5"/>
  <c r="R5104" i="5"/>
  <c r="R5108" i="5"/>
  <c r="R5113" i="5"/>
  <c r="R5121" i="5"/>
  <c r="R5125" i="5"/>
  <c r="R5289" i="5"/>
  <c r="R5293" i="5"/>
  <c r="R5297" i="5"/>
  <c r="R5302" i="5"/>
  <c r="R5306" i="5"/>
  <c r="R5310" i="5"/>
  <c r="R5314" i="5"/>
  <c r="R5383" i="5"/>
  <c r="R5387" i="5"/>
  <c r="R5391" i="5"/>
  <c r="R5429" i="5"/>
  <c r="R5441" i="5"/>
  <c r="R5445" i="5"/>
  <c r="R5449" i="5"/>
  <c r="R5454" i="5"/>
  <c r="R5458" i="5"/>
  <c r="R5462" i="5"/>
  <c r="R5466" i="5"/>
  <c r="R5479" i="5"/>
  <c r="R5483" i="5"/>
  <c r="R5487" i="5"/>
  <c r="R5492" i="5"/>
  <c r="R5496" i="5"/>
  <c r="R5500" i="5"/>
  <c r="R5504" i="5"/>
  <c r="R5517" i="5"/>
  <c r="R5521" i="5"/>
  <c r="R5525" i="5"/>
  <c r="R5530" i="5"/>
  <c r="R5534" i="5"/>
  <c r="R5538" i="5"/>
  <c r="R5542" i="5"/>
  <c r="R6025" i="5"/>
  <c r="R6033" i="5"/>
  <c r="R6200" i="5"/>
  <c r="R5974" i="5"/>
  <c r="R5982" i="5"/>
  <c r="R5991" i="5"/>
  <c r="R5999" i="5"/>
  <c r="R6012" i="5"/>
  <c r="R6016" i="5"/>
  <c r="R6020" i="5"/>
  <c r="R6206" i="5"/>
  <c r="R6208" i="5"/>
  <c r="R6215" i="5"/>
  <c r="R6217" i="5"/>
  <c r="R6223" i="5"/>
  <c r="R6225" i="5"/>
  <c r="R6227" i="5"/>
  <c r="R6278" i="5"/>
  <c r="R6282" i="5"/>
  <c r="R6286" i="5"/>
  <c r="R6291" i="5"/>
  <c r="R6295" i="5"/>
  <c r="R6299" i="5"/>
  <c r="R6303" i="5"/>
  <c r="R6314" i="5"/>
  <c r="R7111" i="5"/>
  <c r="R7115" i="5"/>
  <c r="R7119" i="5"/>
  <c r="R5934" i="5"/>
  <c r="R6048" i="5"/>
  <c r="R6056" i="5"/>
  <c r="R6065" i="5"/>
  <c r="R6073" i="5"/>
  <c r="R6265" i="5"/>
  <c r="R6392" i="5"/>
  <c r="R6396" i="5"/>
  <c r="R6400" i="5"/>
  <c r="R6405" i="5"/>
  <c r="R6409" i="5"/>
  <c r="R6413" i="5"/>
  <c r="R6417" i="5"/>
  <c r="R6430" i="5"/>
  <c r="R6434" i="5"/>
  <c r="R6438" i="5"/>
  <c r="R6443" i="5"/>
  <c r="R6447" i="5"/>
  <c r="R6451" i="5"/>
  <c r="R6455" i="5"/>
  <c r="R6772" i="5"/>
  <c r="R6776" i="5"/>
  <c r="R6780" i="5"/>
  <c r="R6785" i="5"/>
  <c r="R6789" i="5"/>
  <c r="R6793" i="5"/>
  <c r="R6797" i="5"/>
  <c r="R6810" i="5"/>
  <c r="R6814" i="5"/>
  <c r="R6818" i="5"/>
  <c r="R6823" i="5"/>
  <c r="R6827" i="5"/>
  <c r="R6831" i="5"/>
  <c r="R6835" i="5"/>
  <c r="R6871" i="5"/>
  <c r="R6581" i="5"/>
  <c r="R6585" i="5"/>
  <c r="R6589" i="5"/>
  <c r="R6594" i="5"/>
  <c r="R6598" i="5"/>
  <c r="R6602" i="5"/>
  <c r="R6606" i="5"/>
  <c r="R6619" i="5"/>
  <c r="R6623" i="5"/>
  <c r="R6627" i="5"/>
  <c r="R6632" i="5"/>
  <c r="R6636" i="5"/>
  <c r="R6640" i="5"/>
  <c r="R6644" i="5"/>
  <c r="R6944" i="5"/>
  <c r="R6468" i="5"/>
  <c r="R6472" i="5"/>
  <c r="R6476" i="5"/>
  <c r="R6481" i="5"/>
  <c r="R6485" i="5"/>
  <c r="R6489" i="5"/>
  <c r="R6493" i="5"/>
  <c r="R6506" i="5"/>
  <c r="R6510" i="5"/>
  <c r="R6514" i="5"/>
  <c r="R6519" i="5"/>
  <c r="R6523" i="5"/>
  <c r="R6527" i="5"/>
  <c r="R6531" i="5"/>
  <c r="R6620" i="5"/>
  <c r="R6624" i="5"/>
  <c r="R6628" i="5"/>
  <c r="R6633" i="5"/>
  <c r="R6637" i="5"/>
  <c r="R6641" i="5"/>
  <c r="R6645" i="5"/>
  <c r="R6658" i="5"/>
  <c r="R6662" i="5"/>
  <c r="R6666" i="5"/>
  <c r="R6671" i="5"/>
  <c r="R6675" i="5"/>
  <c r="R6679" i="5"/>
  <c r="R6683" i="5"/>
  <c r="R6733" i="5"/>
  <c r="R6737" i="5"/>
  <c r="R6741" i="5"/>
  <c r="R6746" i="5"/>
  <c r="R6750" i="5"/>
  <c r="R6867" i="5"/>
  <c r="R7124" i="5"/>
  <c r="R6754" i="5"/>
  <c r="R6758" i="5"/>
  <c r="R6771" i="5"/>
  <c r="R6775" i="5"/>
  <c r="R6779" i="5"/>
  <c r="R6784" i="5"/>
  <c r="R6788" i="5"/>
  <c r="R6792" i="5"/>
  <c r="R6796" i="5"/>
  <c r="R6884" i="5"/>
  <c r="R6888" i="5"/>
  <c r="R6892" i="5"/>
  <c r="R6896" i="5"/>
  <c r="R6901" i="5"/>
  <c r="R6905" i="5"/>
  <c r="R6909" i="5"/>
  <c r="R6885" i="5"/>
  <c r="R6889" i="5"/>
  <c r="R6893" i="5"/>
  <c r="R6898" i="5"/>
  <c r="R6902" i="5"/>
  <c r="R6906" i="5"/>
  <c r="R6910" i="5"/>
  <c r="R6923" i="5"/>
  <c r="R6927" i="5"/>
  <c r="R6931" i="5"/>
  <c r="R6936" i="5"/>
  <c r="R6940" i="5"/>
  <c r="R6948" i="5"/>
  <c r="R7208" i="5"/>
  <c r="R6846" i="5"/>
  <c r="R6850" i="5"/>
  <c r="R6854" i="5"/>
  <c r="R6858" i="5"/>
  <c r="R6863" i="5"/>
  <c r="R6984" i="5"/>
  <c r="R6998" i="5"/>
  <c r="R7002" i="5"/>
  <c r="R7006" i="5"/>
  <c r="R7010" i="5"/>
  <c r="R7015" i="5"/>
  <c r="R7019" i="5"/>
  <c r="R7023" i="5"/>
  <c r="R7204" i="5"/>
  <c r="R7212" i="5"/>
  <c r="R6997" i="5"/>
  <c r="R7001" i="5"/>
  <c r="R7005" i="5"/>
  <c r="R7009" i="5"/>
  <c r="R7014" i="5"/>
  <c r="R7018" i="5"/>
  <c r="R7022" i="5"/>
  <c r="R7036" i="5"/>
  <c r="R7040" i="5"/>
  <c r="R7044" i="5"/>
  <c r="R7048" i="5"/>
  <c r="R7053" i="5"/>
  <c r="R7057" i="5"/>
  <c r="R7061" i="5"/>
  <c r="R7129" i="5"/>
  <c r="R7133" i="5"/>
  <c r="R7137" i="5"/>
  <c r="R7225" i="5"/>
  <c r="R7229" i="5"/>
  <c r="R7233" i="5"/>
  <c r="R7237" i="5"/>
  <c r="R7242" i="5"/>
  <c r="R7246" i="5"/>
  <c r="R7250" i="5"/>
  <c r="R7306" i="5"/>
  <c r="R7348" i="5"/>
  <c r="R7357" i="5"/>
  <c r="R7365" i="5"/>
  <c r="R7187" i="5"/>
  <c r="R7191" i="5"/>
  <c r="R7195" i="5"/>
  <c r="R7199" i="5"/>
  <c r="R7226" i="5"/>
  <c r="R7230" i="5"/>
  <c r="R7234" i="5"/>
  <c r="R7238" i="5"/>
  <c r="R7243" i="5"/>
  <c r="R7247" i="5"/>
  <c r="R7251" i="5"/>
  <c r="R7264" i="5"/>
  <c r="R7268" i="5"/>
  <c r="R7272" i="5"/>
  <c r="R7276" i="5"/>
  <c r="R7281" i="5"/>
  <c r="R7285" i="5"/>
  <c r="R7310" i="5"/>
  <c r="R7314" i="5"/>
  <c r="R7319" i="5"/>
  <c r="R7323" i="5"/>
  <c r="R7327" i="5"/>
  <c r="R7339" i="5"/>
  <c r="R7343" i="5"/>
  <c r="R7302" i="5"/>
  <c r="R7352" i="5"/>
  <c r="R7361" i="5"/>
  <c r="R7378" i="5"/>
  <c r="R7437" i="5"/>
  <c r="R7441" i="5"/>
  <c r="R7340" i="5"/>
  <c r="R7344" i="5"/>
  <c r="R7301" i="5"/>
  <c r="R7305" i="5"/>
  <c r="R7309" i="5"/>
  <c r="R7313" i="5"/>
  <c r="R7318" i="5"/>
  <c r="R7322" i="5"/>
  <c r="R7326" i="5"/>
  <c r="R7347" i="5"/>
  <c r="R7351" i="5"/>
  <c r="R7356" i="5"/>
  <c r="R7360" i="5"/>
  <c r="R7364" i="5"/>
  <c r="R7382" i="5"/>
  <c r="R7386" i="5"/>
  <c r="R7390" i="5"/>
  <c r="R7395" i="5"/>
  <c r="R7399" i="5"/>
  <c r="R7403" i="5"/>
  <c r="R7415" i="5"/>
  <c r="R7419" i="5"/>
  <c r="R7530" i="5"/>
  <c r="R7416" i="5"/>
  <c r="R7420" i="5"/>
  <c r="R7424" i="5"/>
  <c r="R7428" i="5"/>
  <c r="R7433" i="5"/>
  <c r="R7381" i="5"/>
  <c r="R7385" i="5"/>
  <c r="R7389" i="5"/>
  <c r="R7394" i="5"/>
  <c r="R7398" i="5"/>
  <c r="R7402" i="5"/>
  <c r="R7436" i="5"/>
  <c r="R7440" i="5"/>
  <c r="R7454" i="5"/>
  <c r="R7458" i="5"/>
  <c r="R7462" i="5"/>
  <c r="R7466" i="5"/>
  <c r="R7471" i="5"/>
  <c r="R7475" i="5"/>
  <c r="R7479" i="5"/>
  <c r="R7534" i="5"/>
  <c r="R7568" i="5"/>
  <c r="R7586" i="5"/>
  <c r="R7538" i="5"/>
  <c r="R7542" i="5"/>
  <c r="R7547" i="5"/>
  <c r="R7551" i="5"/>
  <c r="R7537" i="5"/>
  <c r="R7541" i="5"/>
  <c r="R7546" i="5"/>
  <c r="R7550" i="5"/>
  <c r="R7555" i="5"/>
  <c r="R7573" i="5"/>
  <c r="R7582" i="5"/>
  <c r="R7590" i="5"/>
  <c r="R7577" i="5"/>
  <c r="R7594" i="5"/>
  <c r="R2675" i="5" l="1"/>
  <c r="R652" i="5"/>
  <c r="T7588" i="3"/>
  <c r="N7588" i="3"/>
  <c r="T7508" i="3"/>
  <c r="N7508" i="3"/>
  <c r="T7461" i="3"/>
  <c r="N7461" i="3"/>
  <c r="T7263" i="3"/>
  <c r="N7263" i="3"/>
  <c r="T7035" i="3"/>
  <c r="N7035" i="3"/>
  <c r="T6980" i="3"/>
  <c r="N6980" i="3"/>
  <c r="T6938" i="3"/>
  <c r="N6938" i="3"/>
  <c r="T6925" i="3"/>
  <c r="N6925" i="3"/>
  <c r="T7513" i="3"/>
  <c r="N7513" i="3"/>
  <c r="N7496" i="3"/>
  <c r="T7496" i="3"/>
  <c r="T7289" i="3"/>
  <c r="N7289" i="3"/>
  <c r="T7205" i="3"/>
  <c r="N7205" i="3"/>
  <c r="T7150" i="3"/>
  <c r="N7150" i="3"/>
  <c r="T7095" i="3"/>
  <c r="N7095" i="3"/>
  <c r="T7078" i="3"/>
  <c r="N7078" i="3"/>
  <c r="T6977" i="3"/>
  <c r="N6977" i="3"/>
  <c r="T6855" i="3"/>
  <c r="N6855" i="3"/>
  <c r="T6822" i="3"/>
  <c r="N6822" i="3"/>
  <c r="T6678" i="3"/>
  <c r="N6678" i="3"/>
  <c r="T6551" i="3"/>
  <c r="N6551" i="3"/>
  <c r="T6339" i="3"/>
  <c r="N6339" i="3"/>
  <c r="T6240" i="3"/>
  <c r="N6240" i="3"/>
  <c r="T5952" i="3"/>
  <c r="N5952" i="3"/>
  <c r="T6253" i="3"/>
  <c r="N6253" i="3"/>
  <c r="T6219" i="3"/>
  <c r="N6219" i="3"/>
  <c r="T5978" i="3"/>
  <c r="N5978" i="3"/>
  <c r="T5917" i="3"/>
  <c r="N5917" i="3"/>
  <c r="T5845" i="3"/>
  <c r="N5845" i="3"/>
  <c r="U7475" i="3"/>
  <c r="R7475" i="3"/>
  <c r="R7568" i="3"/>
  <c r="U7568" i="3"/>
  <c r="R7471" i="3"/>
  <c r="U7471" i="3"/>
  <c r="U7344" i="3"/>
  <c r="R7344" i="3"/>
  <c r="T7633" i="3"/>
  <c r="N7633" i="3"/>
  <c r="T7529" i="3"/>
  <c r="N7529" i="3"/>
  <c r="T7495" i="3"/>
  <c r="N7495" i="3"/>
  <c r="N7474" i="3"/>
  <c r="T7474" i="3"/>
  <c r="T7275" i="3"/>
  <c r="N7275" i="3"/>
  <c r="T7174" i="3"/>
  <c r="N7174" i="3"/>
  <c r="T7128" i="3"/>
  <c r="N7128" i="3"/>
  <c r="T7098" i="3"/>
  <c r="N7098" i="3"/>
  <c r="T7047" i="3"/>
  <c r="N7047" i="3"/>
  <c r="T6967" i="3"/>
  <c r="N6967" i="3"/>
  <c r="T6820" i="3"/>
  <c r="N6820" i="3"/>
  <c r="T7188" i="3"/>
  <c r="N7188" i="3"/>
  <c r="T7167" i="3"/>
  <c r="N7167" i="3"/>
  <c r="T7112" i="3"/>
  <c r="N7112" i="3"/>
  <c r="T6960" i="3"/>
  <c r="N6960" i="3"/>
  <c r="T6834" i="3"/>
  <c r="N6834" i="3"/>
  <c r="T6809" i="3"/>
  <c r="N6809" i="3"/>
  <c r="T6712" i="3"/>
  <c r="N6712" i="3"/>
  <c r="T6695" i="3"/>
  <c r="N6695" i="3"/>
  <c r="T6665" i="3"/>
  <c r="N6665" i="3"/>
  <c r="T6530" i="3"/>
  <c r="N6530" i="3"/>
  <c r="T6907" i="3"/>
  <c r="N6907" i="3"/>
  <c r="T6886" i="3"/>
  <c r="N6886" i="3"/>
  <c r="T6869" i="3"/>
  <c r="N6869" i="3"/>
  <c r="T6742" i="3"/>
  <c r="N6742" i="3"/>
  <c r="T6721" i="3"/>
  <c r="N6721" i="3"/>
  <c r="T6696" i="3"/>
  <c r="N6696" i="3"/>
  <c r="T6603" i="3"/>
  <c r="N6603" i="3"/>
  <c r="T6590" i="3"/>
  <c r="N6590" i="3"/>
  <c r="T6569" i="3"/>
  <c r="N6569" i="3"/>
  <c r="T6557" i="3"/>
  <c r="N6557" i="3"/>
  <c r="T6544" i="3"/>
  <c r="N6544" i="3"/>
  <c r="T6379" i="3"/>
  <c r="N6379" i="3"/>
  <c r="T6371" i="3"/>
  <c r="N6371" i="3"/>
  <c r="T6358" i="3"/>
  <c r="N6358" i="3"/>
  <c r="T6324" i="3"/>
  <c r="N6324" i="3"/>
  <c r="T6377" i="3"/>
  <c r="N6377" i="3"/>
  <c r="T6177" i="3"/>
  <c r="N6177" i="3"/>
  <c r="T6105" i="3"/>
  <c r="N6105" i="3"/>
  <c r="T6075" i="3"/>
  <c r="N6075" i="3"/>
  <c r="T6360" i="3"/>
  <c r="N6360" i="3"/>
  <c r="T6335" i="3"/>
  <c r="N6335" i="3"/>
  <c r="T6209" i="3"/>
  <c r="N6209" i="3"/>
  <c r="T6181" i="3"/>
  <c r="N6181" i="3"/>
  <c r="T6128" i="3"/>
  <c r="N6128" i="3"/>
  <c r="T5977" i="3"/>
  <c r="N5977" i="3"/>
  <c r="T5949" i="3"/>
  <c r="N5949" i="3"/>
  <c r="T5901" i="3"/>
  <c r="N5901" i="3"/>
  <c r="T5880" i="3"/>
  <c r="N5880" i="3"/>
  <c r="T5867" i="3"/>
  <c r="N5867" i="3"/>
  <c r="T6715" i="3"/>
  <c r="N6715" i="3"/>
  <c r="T6706" i="3"/>
  <c r="N6706" i="3"/>
  <c r="T6563" i="3"/>
  <c r="N6563" i="3"/>
  <c r="T6554" i="3"/>
  <c r="N6554" i="3"/>
  <c r="T6316" i="3"/>
  <c r="N6316" i="3"/>
  <c r="T6113" i="3"/>
  <c r="N6113" i="3"/>
  <c r="T6054" i="3"/>
  <c r="N6054" i="3"/>
  <c r="T6757" i="3"/>
  <c r="N6757" i="3"/>
  <c r="T6244" i="3"/>
  <c r="N6244" i="3"/>
  <c r="T6087" i="3"/>
  <c r="N6087" i="3"/>
  <c r="T5942" i="3"/>
  <c r="N5942" i="3"/>
  <c r="T5756" i="3"/>
  <c r="N5756" i="3"/>
  <c r="T6257" i="3"/>
  <c r="N6257" i="3"/>
  <c r="T6166" i="3"/>
  <c r="N6166" i="3"/>
  <c r="T5959" i="3"/>
  <c r="N5959" i="3"/>
  <c r="T5943" i="3"/>
  <c r="N5943" i="3"/>
  <c r="T5900" i="3"/>
  <c r="N5900" i="3"/>
  <c r="T7626" i="3"/>
  <c r="N7626" i="3"/>
  <c r="T7617" i="3"/>
  <c r="N7617" i="3"/>
  <c r="T7609" i="3"/>
  <c r="N7609" i="3"/>
  <c r="T7625" i="3"/>
  <c r="N7625" i="3"/>
  <c r="T7584" i="3"/>
  <c r="N7584" i="3"/>
  <c r="T7567" i="3"/>
  <c r="N7567" i="3"/>
  <c r="T7533" i="3"/>
  <c r="N7533" i="3"/>
  <c r="T7512" i="3"/>
  <c r="N7512" i="3"/>
  <c r="T7499" i="3"/>
  <c r="N7499" i="3"/>
  <c r="N7478" i="3"/>
  <c r="T7478" i="3"/>
  <c r="T7427" i="3"/>
  <c r="N7427" i="3"/>
  <c r="T7280" i="3"/>
  <c r="N7280" i="3"/>
  <c r="T7267" i="3"/>
  <c r="N7267" i="3"/>
  <c r="T7161" i="3"/>
  <c r="N7161" i="3"/>
  <c r="T7149" i="3"/>
  <c r="N7149" i="3"/>
  <c r="T7132" i="3"/>
  <c r="N7132" i="3"/>
  <c r="T7085" i="3"/>
  <c r="N7085" i="3"/>
  <c r="T7073" i="3"/>
  <c r="N7073" i="3"/>
  <c r="T7052" i="3"/>
  <c r="N7052" i="3"/>
  <c r="T7039" i="3"/>
  <c r="N7039" i="3"/>
  <c r="T6942" i="3"/>
  <c r="N6942" i="3"/>
  <c r="T6929" i="3"/>
  <c r="N6929" i="3"/>
  <c r="T6825" i="3"/>
  <c r="N6825" i="3"/>
  <c r="T6808" i="3"/>
  <c r="N6808" i="3"/>
  <c r="T7629" i="3"/>
  <c r="N7629" i="3"/>
  <c r="T7612" i="3"/>
  <c r="N7612" i="3"/>
  <c r="T7575" i="3"/>
  <c r="N7575" i="3"/>
  <c r="T7517" i="3"/>
  <c r="N7517" i="3"/>
  <c r="T7500" i="3"/>
  <c r="N7500" i="3"/>
  <c r="T7209" i="3"/>
  <c r="N7209" i="3"/>
  <c r="T7192" i="3"/>
  <c r="N7192" i="3"/>
  <c r="T7171" i="3"/>
  <c r="N7171" i="3"/>
  <c r="T7154" i="3"/>
  <c r="N7154" i="3"/>
  <c r="T7116" i="3"/>
  <c r="N7116" i="3"/>
  <c r="T7099" i="3"/>
  <c r="N7099" i="3"/>
  <c r="T7082" i="3"/>
  <c r="N7082" i="3"/>
  <c r="T6981" i="3"/>
  <c r="N6981" i="3"/>
  <c r="T6964" i="3"/>
  <c r="N6964" i="3"/>
  <c r="T6943" i="3"/>
  <c r="N6943" i="3"/>
  <c r="T6934" i="3"/>
  <c r="N6934" i="3"/>
  <c r="T6922" i="3"/>
  <c r="N6922" i="3"/>
  <c r="T6872" i="3"/>
  <c r="N6872" i="3"/>
  <c r="T6860" i="3"/>
  <c r="N6860" i="3"/>
  <c r="T6826" i="3"/>
  <c r="N6826" i="3"/>
  <c r="T6813" i="3"/>
  <c r="N6813" i="3"/>
  <c r="T6716" i="3"/>
  <c r="N6716" i="3"/>
  <c r="T6699" i="3"/>
  <c r="N6699" i="3"/>
  <c r="T6568" i="3"/>
  <c r="N6568" i="3"/>
  <c r="T6556" i="3"/>
  <c r="N6556" i="3"/>
  <c r="T6899" i="3"/>
  <c r="N6899" i="3"/>
  <c r="T6890" i="3"/>
  <c r="N6890" i="3"/>
  <c r="N6861" i="3"/>
  <c r="T6861" i="3"/>
  <c r="T6848" i="3"/>
  <c r="N6848" i="3"/>
  <c r="T6759" i="3"/>
  <c r="N6759" i="3"/>
  <c r="T6747" i="3"/>
  <c r="N6747" i="3"/>
  <c r="T6713" i="3"/>
  <c r="N6713" i="3"/>
  <c r="T6700" i="3"/>
  <c r="N6700" i="3"/>
  <c r="T6561" i="3"/>
  <c r="N6561" i="3"/>
  <c r="T6548" i="3"/>
  <c r="N6548" i="3"/>
  <c r="T6337" i="3"/>
  <c r="N6337" i="3"/>
  <c r="T6329" i="3"/>
  <c r="N6329" i="3"/>
  <c r="T6732" i="3"/>
  <c r="N6732" i="3"/>
  <c r="T6698" i="3"/>
  <c r="N6698" i="3"/>
  <c r="T6580" i="3"/>
  <c r="N6580" i="3"/>
  <c r="T6546" i="3"/>
  <c r="N6546" i="3"/>
  <c r="T6369" i="3"/>
  <c r="N6369" i="3"/>
  <c r="T6185" i="3"/>
  <c r="N6185" i="3"/>
  <c r="T5936" i="3"/>
  <c r="N5936" i="3"/>
  <c r="T6356" i="3"/>
  <c r="N6356" i="3"/>
  <c r="T6201" i="3"/>
  <c r="N6201" i="3"/>
  <c r="T6136" i="3"/>
  <c r="N6136" i="3"/>
  <c r="T6092" i="3"/>
  <c r="N6092" i="3"/>
  <c r="T5986" i="3"/>
  <c r="N5986" i="3"/>
  <c r="T5976" i="3"/>
  <c r="N5976" i="3"/>
  <c r="T5957" i="3"/>
  <c r="N5957" i="3"/>
  <c r="T5914" i="3"/>
  <c r="N5914" i="3"/>
  <c r="T5905" i="3"/>
  <c r="N5905" i="3"/>
  <c r="T5884" i="3"/>
  <c r="N5884" i="3"/>
  <c r="T5834" i="3"/>
  <c r="N5834" i="3"/>
  <c r="T5821" i="3"/>
  <c r="N5821" i="3"/>
  <c r="T6753" i="3"/>
  <c r="N6753" i="3"/>
  <c r="T6744" i="3"/>
  <c r="N6744" i="3"/>
  <c r="T6601" i="3"/>
  <c r="N6601" i="3"/>
  <c r="T6592" i="3"/>
  <c r="N6592" i="3"/>
  <c r="T6322" i="3"/>
  <c r="N6322" i="3"/>
  <c r="T6071" i="3"/>
  <c r="N6071" i="3"/>
  <c r="T6063" i="3"/>
  <c r="N6063" i="3"/>
  <c r="T5961" i="3"/>
  <c r="N5961" i="3"/>
  <c r="T5987" i="3"/>
  <c r="N5987" i="3"/>
  <c r="T5921" i="3"/>
  <c r="N5921" i="3"/>
  <c r="T5896" i="3"/>
  <c r="N5896" i="3"/>
  <c r="T6210" i="3"/>
  <c r="N6210" i="3"/>
  <c r="T6103" i="3"/>
  <c r="N6103" i="3"/>
  <c r="T6373" i="3"/>
  <c r="N6373" i="3"/>
  <c r="T6226" i="3"/>
  <c r="N6226" i="3"/>
  <c r="T6183" i="3"/>
  <c r="N6183" i="3"/>
  <c r="T6167" i="3"/>
  <c r="N6167" i="3"/>
  <c r="T6104" i="3"/>
  <c r="N6104" i="3"/>
  <c r="T5995" i="3"/>
  <c r="N5995" i="3"/>
  <c r="T5913" i="3"/>
  <c r="N5913" i="3"/>
  <c r="T5744" i="3"/>
  <c r="N5744" i="3"/>
  <c r="T5748" i="3"/>
  <c r="N5748" i="3"/>
  <c r="R7582" i="3"/>
  <c r="U7582" i="3"/>
  <c r="R6923" i="3"/>
  <c r="U6923" i="3"/>
  <c r="R6901" i="3"/>
  <c r="U6901" i="3"/>
  <c r="R6884" i="3"/>
  <c r="U6884" i="3"/>
  <c r="U6835" i="3"/>
  <c r="R6835" i="3"/>
  <c r="U6793" i="3"/>
  <c r="R6793" i="3"/>
  <c r="R6779" i="3"/>
  <c r="U6779" i="3"/>
  <c r="R6771" i="3"/>
  <c r="U6771" i="3"/>
  <c r="R6679" i="3"/>
  <c r="U6679" i="3"/>
  <c r="U6644" i="3"/>
  <c r="R6644" i="3"/>
  <c r="R6628" i="3"/>
  <c r="U6628" i="3"/>
  <c r="R6620" i="3"/>
  <c r="U6620" i="3"/>
  <c r="U6594" i="3"/>
  <c r="R6594" i="3"/>
  <c r="R6472" i="3"/>
  <c r="U6472" i="3"/>
  <c r="R6413" i="3"/>
  <c r="U6413" i="3"/>
  <c r="R6295" i="3"/>
  <c r="U6295" i="3"/>
  <c r="R6286" i="3"/>
  <c r="U6286" i="3"/>
  <c r="R6278" i="3"/>
  <c r="U6278" i="3"/>
  <c r="R6227" i="3"/>
  <c r="U6227" i="3"/>
  <c r="R5934" i="3"/>
  <c r="U5934" i="3"/>
  <c r="R5770" i="3"/>
  <c r="U5770" i="3"/>
  <c r="R5762" i="3"/>
  <c r="U5762" i="3"/>
  <c r="R5753" i="3"/>
  <c r="U5753" i="3"/>
  <c r="R7573" i="3"/>
  <c r="U7573" i="3"/>
  <c r="R7546" i="3"/>
  <c r="U7546" i="3"/>
  <c r="R7537" i="3"/>
  <c r="U7537" i="3"/>
  <c r="R7458" i="3"/>
  <c r="U7458" i="3"/>
  <c r="U7436" i="3"/>
  <c r="R7436" i="3"/>
  <c r="R7424" i="3"/>
  <c r="U7424" i="3"/>
  <c r="R7416" i="3"/>
  <c r="U7416" i="3"/>
  <c r="R7399" i="3"/>
  <c r="U7399" i="3"/>
  <c r="U7390" i="3"/>
  <c r="R7390" i="3"/>
  <c r="U7382" i="3"/>
  <c r="R7382" i="3"/>
  <c r="R7360" i="3"/>
  <c r="U7360" i="3"/>
  <c r="R7351" i="3"/>
  <c r="U7351" i="3"/>
  <c r="R7343" i="3"/>
  <c r="U7343" i="3"/>
  <c r="U7326" i="3"/>
  <c r="R7326" i="3"/>
  <c r="U7318" i="3"/>
  <c r="R7318" i="3"/>
  <c r="U7309" i="3"/>
  <c r="R7309" i="3"/>
  <c r="U7301" i="3"/>
  <c r="R7301" i="3"/>
  <c r="R7272" i="3"/>
  <c r="U7272" i="3"/>
  <c r="R7250" i="3"/>
  <c r="U7250" i="3"/>
  <c r="R7242" i="3"/>
  <c r="U7242" i="3"/>
  <c r="R7233" i="3"/>
  <c r="U7233" i="3"/>
  <c r="R7225" i="3"/>
  <c r="U7225" i="3"/>
  <c r="R7199" i="3"/>
  <c r="U7199" i="3"/>
  <c r="R7137" i="3"/>
  <c r="U7137" i="3"/>
  <c r="U7115" i="3"/>
  <c r="R7115" i="3"/>
  <c r="R7053" i="3"/>
  <c r="U7053" i="3"/>
  <c r="R7036" i="3"/>
  <c r="U7036" i="3"/>
  <c r="R7019" i="3"/>
  <c r="U7019" i="3"/>
  <c r="R7010" i="3"/>
  <c r="U7010" i="3"/>
  <c r="R7002" i="3"/>
  <c r="U7002" i="3"/>
  <c r="R6944" i="3"/>
  <c r="U6944" i="3"/>
  <c r="R6905" i="3"/>
  <c r="U6905" i="3"/>
  <c r="R6888" i="3"/>
  <c r="U6888" i="3"/>
  <c r="U6846" i="3"/>
  <c r="R6846" i="3"/>
  <c r="U6797" i="3"/>
  <c r="R6797" i="3"/>
  <c r="R6758" i="3"/>
  <c r="U6758" i="3"/>
  <c r="R6675" i="3"/>
  <c r="U6675" i="3"/>
  <c r="U6640" i="3"/>
  <c r="R6640" i="3"/>
  <c r="U6589" i="3"/>
  <c r="R6589" i="3"/>
  <c r="R6531" i="3"/>
  <c r="U6531" i="3"/>
  <c r="R6506" i="3"/>
  <c r="U6506" i="3"/>
  <c r="R6455" i="3"/>
  <c r="U6455" i="3"/>
  <c r="R6409" i="3"/>
  <c r="U6409" i="3"/>
  <c r="R6223" i="3"/>
  <c r="U6223" i="3"/>
  <c r="R6206" i="3"/>
  <c r="U6206" i="3"/>
  <c r="R6134" i="3"/>
  <c r="U6134" i="3"/>
  <c r="R5982" i="3"/>
  <c r="U5982" i="3"/>
  <c r="R5804" i="3"/>
  <c r="U5804" i="3"/>
  <c r="R5745" i="3"/>
  <c r="U5745" i="3"/>
  <c r="R6931" i="3"/>
  <c r="U6931" i="3"/>
  <c r="R6902" i="3"/>
  <c r="U6902" i="3"/>
  <c r="R6885" i="3"/>
  <c r="U6885" i="3"/>
  <c r="U6850" i="3"/>
  <c r="R6850" i="3"/>
  <c r="U6810" i="3"/>
  <c r="R6810" i="3"/>
  <c r="R6784" i="3"/>
  <c r="U6784" i="3"/>
  <c r="R6775" i="3"/>
  <c r="U6775" i="3"/>
  <c r="R6754" i="3"/>
  <c r="U6754" i="3"/>
  <c r="R6645" i="3"/>
  <c r="U6645" i="3"/>
  <c r="U6627" i="3"/>
  <c r="R6627" i="3"/>
  <c r="U6619" i="3"/>
  <c r="R6619" i="3"/>
  <c r="R6527" i="3"/>
  <c r="U6527" i="3"/>
  <c r="R6489" i="3"/>
  <c r="U6489" i="3"/>
  <c r="R6405" i="3"/>
  <c r="U6405" i="3"/>
  <c r="R6293" i="3"/>
  <c r="U6293" i="3"/>
  <c r="R6284" i="3"/>
  <c r="U6284" i="3"/>
  <c r="R6276" i="3"/>
  <c r="U6276" i="3"/>
  <c r="R6056" i="3"/>
  <c r="U6056" i="3"/>
  <c r="R6029" i="3"/>
  <c r="U6029" i="3"/>
  <c r="R6020" i="3"/>
  <c r="U6020" i="3"/>
  <c r="R6012" i="3"/>
  <c r="U6012" i="3"/>
  <c r="R5846" i="3"/>
  <c r="U5846" i="3"/>
  <c r="R5796" i="3"/>
  <c r="U5796" i="3"/>
  <c r="R7594" i="3"/>
  <c r="U7594" i="3"/>
  <c r="R7586" i="3"/>
  <c r="U7586" i="3"/>
  <c r="R7550" i="3"/>
  <c r="U7550" i="3"/>
  <c r="R7541" i="3"/>
  <c r="U7541" i="3"/>
  <c r="U7530" i="3"/>
  <c r="R7530" i="3"/>
  <c r="R7454" i="3"/>
  <c r="U7454" i="3"/>
  <c r="R7437" i="3"/>
  <c r="U7437" i="3"/>
  <c r="R7420" i="3"/>
  <c r="U7420" i="3"/>
  <c r="R7403" i="3"/>
  <c r="U7403" i="3"/>
  <c r="R7395" i="3"/>
  <c r="U7395" i="3"/>
  <c r="U7386" i="3"/>
  <c r="R7386" i="3"/>
  <c r="U7378" i="3"/>
  <c r="R7378" i="3"/>
  <c r="U7361" i="3"/>
  <c r="R7361" i="3"/>
  <c r="U7352" i="3"/>
  <c r="R7352" i="3"/>
  <c r="R7327" i="3"/>
  <c r="U7327" i="3"/>
  <c r="R7319" i="3"/>
  <c r="U7319" i="3"/>
  <c r="R7310" i="3"/>
  <c r="U7310" i="3"/>
  <c r="R7302" i="3"/>
  <c r="U7302" i="3"/>
  <c r="R7276" i="3"/>
  <c r="U7276" i="3"/>
  <c r="R7251" i="3"/>
  <c r="U7251" i="3"/>
  <c r="R7243" i="3"/>
  <c r="U7243" i="3"/>
  <c r="R7234" i="3"/>
  <c r="U7234" i="3"/>
  <c r="R7226" i="3"/>
  <c r="U7226" i="3"/>
  <c r="R7204" i="3"/>
  <c r="U7204" i="3"/>
  <c r="R7187" i="3"/>
  <c r="U7187" i="3"/>
  <c r="R7124" i="3"/>
  <c r="U7124" i="3"/>
  <c r="U7111" i="3"/>
  <c r="R7111" i="3"/>
  <c r="R7048" i="3"/>
  <c r="U7048" i="3"/>
  <c r="R7023" i="3"/>
  <c r="U7023" i="3"/>
  <c r="R7015" i="3"/>
  <c r="U7015" i="3"/>
  <c r="R7006" i="3"/>
  <c r="U7006" i="3"/>
  <c r="R6998" i="3"/>
  <c r="U6998" i="3"/>
  <c r="R6936" i="3"/>
  <c r="U6936" i="3"/>
  <c r="R6896" i="3"/>
  <c r="U6896" i="3"/>
  <c r="R6871" i="3"/>
  <c r="U6871" i="3"/>
  <c r="U6831" i="3"/>
  <c r="R6831" i="3"/>
  <c r="R6796" i="3"/>
  <c r="U6796" i="3"/>
  <c r="R6741" i="3"/>
  <c r="U6741" i="3"/>
  <c r="R6683" i="3"/>
  <c r="U6683" i="3"/>
  <c r="R6662" i="3"/>
  <c r="U6662" i="3"/>
  <c r="U6636" i="3"/>
  <c r="R6636" i="3"/>
  <c r="U6585" i="3"/>
  <c r="R6585" i="3"/>
  <c r="R6519" i="3"/>
  <c r="U6519" i="3"/>
  <c r="R6481" i="3"/>
  <c r="U6481" i="3"/>
  <c r="R6443" i="3"/>
  <c r="U6443" i="3"/>
  <c r="R6434" i="3"/>
  <c r="U6434" i="3"/>
  <c r="R6400" i="3"/>
  <c r="U6400" i="3"/>
  <c r="R6392" i="3"/>
  <c r="U6392" i="3"/>
  <c r="R6225" i="3"/>
  <c r="U6225" i="3"/>
  <c r="R6208" i="3"/>
  <c r="U6208" i="3"/>
  <c r="R6126" i="3"/>
  <c r="U6126" i="3"/>
  <c r="R5999" i="3"/>
  <c r="U5999" i="3"/>
  <c r="R5791" i="3"/>
  <c r="U5791" i="3"/>
  <c r="T7616" i="3"/>
  <c r="N7616" i="3"/>
  <c r="T7516" i="3"/>
  <c r="N7516" i="3"/>
  <c r="T7465" i="3"/>
  <c r="N7465" i="3"/>
  <c r="T7453" i="3"/>
  <c r="N7453" i="3"/>
  <c r="T7432" i="3"/>
  <c r="N7432" i="3"/>
  <c r="T7377" i="3"/>
  <c r="N7377" i="3"/>
  <c r="T7284" i="3"/>
  <c r="N7284" i="3"/>
  <c r="T7271" i="3"/>
  <c r="N7271" i="3"/>
  <c r="T7166" i="3"/>
  <c r="N7166" i="3"/>
  <c r="T7153" i="3"/>
  <c r="N7153" i="3"/>
  <c r="T7136" i="3"/>
  <c r="N7136" i="3"/>
  <c r="T7090" i="3"/>
  <c r="N7090" i="3"/>
  <c r="T7077" i="3"/>
  <c r="N7077" i="3"/>
  <c r="T7056" i="3"/>
  <c r="N7056" i="3"/>
  <c r="T7043" i="3"/>
  <c r="N7043" i="3"/>
  <c r="T6971" i="3"/>
  <c r="N6971" i="3"/>
  <c r="T6959" i="3"/>
  <c r="N6959" i="3"/>
  <c r="T6921" i="3"/>
  <c r="N6921" i="3"/>
  <c r="T6829" i="3"/>
  <c r="N6829" i="3"/>
  <c r="T6812" i="3"/>
  <c r="N6812" i="3"/>
  <c r="T6791" i="3"/>
  <c r="N6791" i="3"/>
  <c r="T7504" i="3"/>
  <c r="N7504" i="3"/>
  <c r="T7213" i="3"/>
  <c r="N7213" i="3"/>
  <c r="T7196" i="3"/>
  <c r="N7196" i="3"/>
  <c r="T7175" i="3"/>
  <c r="N7175" i="3"/>
  <c r="T7158" i="3"/>
  <c r="N7158" i="3"/>
  <c r="T7120" i="3"/>
  <c r="N7120" i="3"/>
  <c r="T7086" i="3"/>
  <c r="N7086" i="3"/>
  <c r="T6985" i="3"/>
  <c r="N6985" i="3"/>
  <c r="T6968" i="3"/>
  <c r="N6968" i="3"/>
  <c r="T6947" i="3"/>
  <c r="N6947" i="3"/>
  <c r="T6926" i="3"/>
  <c r="N6926" i="3"/>
  <c r="T6864" i="3"/>
  <c r="N6864" i="3"/>
  <c r="T6847" i="3"/>
  <c r="N6847" i="3"/>
  <c r="T6830" i="3"/>
  <c r="N6830" i="3"/>
  <c r="T6817" i="3"/>
  <c r="N6817" i="3"/>
  <c r="T6703" i="3"/>
  <c r="N6703" i="3"/>
  <c r="T6682" i="3"/>
  <c r="N6682" i="3"/>
  <c r="T6670" i="3"/>
  <c r="N6670" i="3"/>
  <c r="T6657" i="3"/>
  <c r="N6657" i="3"/>
  <c r="T6560" i="3"/>
  <c r="N6560" i="3"/>
  <c r="T6543" i="3"/>
  <c r="N6543" i="3"/>
  <c r="T6911" i="3"/>
  <c r="N6911" i="3"/>
  <c r="T6903" i="3"/>
  <c r="N6903" i="3"/>
  <c r="T6873" i="3"/>
  <c r="N6873" i="3"/>
  <c r="N6852" i="3"/>
  <c r="T6852" i="3"/>
  <c r="T6751" i="3"/>
  <c r="N6751" i="3"/>
  <c r="T6734" i="3"/>
  <c r="N6734" i="3"/>
  <c r="T6717" i="3"/>
  <c r="N6717" i="3"/>
  <c r="T6704" i="3"/>
  <c r="N6704" i="3"/>
  <c r="T6607" i="3"/>
  <c r="N6607" i="3"/>
  <c r="T6595" i="3"/>
  <c r="N6595" i="3"/>
  <c r="T6582" i="3"/>
  <c r="N6582" i="3"/>
  <c r="T6565" i="3"/>
  <c r="N6565" i="3"/>
  <c r="T6552" i="3"/>
  <c r="N6552" i="3"/>
  <c r="T6375" i="3"/>
  <c r="N6375" i="3"/>
  <c r="T6362" i="3"/>
  <c r="N6362" i="3"/>
  <c r="T6354" i="3"/>
  <c r="N6354" i="3"/>
  <c r="T6320" i="3"/>
  <c r="N6320" i="3"/>
  <c r="T6263" i="3"/>
  <c r="N6263" i="3"/>
  <c r="T6088" i="3"/>
  <c r="N6088" i="3"/>
  <c r="T5944" i="3"/>
  <c r="N5944" i="3"/>
  <c r="T6188" i="3"/>
  <c r="N6188" i="3"/>
  <c r="T6164" i="3"/>
  <c r="N6164" i="3"/>
  <c r="T6145" i="3"/>
  <c r="N6145" i="3"/>
  <c r="T6101" i="3"/>
  <c r="N6101" i="3"/>
  <c r="T5994" i="3"/>
  <c r="N5994" i="3"/>
  <c r="T5984" i="3"/>
  <c r="N5984" i="3"/>
  <c r="T5918" i="3"/>
  <c r="N5918" i="3"/>
  <c r="T5872" i="3"/>
  <c r="N5872" i="3"/>
  <c r="T5859" i="3"/>
  <c r="N5859" i="3"/>
  <c r="T5838" i="3"/>
  <c r="N5838" i="3"/>
  <c r="T5825" i="3"/>
  <c r="N5825" i="3"/>
  <c r="T6711" i="3"/>
  <c r="N6711" i="3"/>
  <c r="T6702" i="3"/>
  <c r="N6702" i="3"/>
  <c r="T6559" i="3"/>
  <c r="N6559" i="3"/>
  <c r="T6550" i="3"/>
  <c r="N6550" i="3"/>
  <c r="T6364" i="3"/>
  <c r="N6364" i="3"/>
  <c r="T6318" i="3"/>
  <c r="N6318" i="3"/>
  <c r="T6567" i="3"/>
  <c r="N6567" i="3"/>
  <c r="T6094" i="3"/>
  <c r="N6094" i="3"/>
  <c r="T6037" i="3"/>
  <c r="N6037" i="3"/>
  <c r="T5752" i="3"/>
  <c r="N5752" i="3"/>
  <c r="T6248" i="3"/>
  <c r="N6248" i="3"/>
  <c r="T6174" i="3"/>
  <c r="N6174" i="3"/>
  <c r="T5951" i="3"/>
  <c r="N5951" i="3"/>
  <c r="T5761" i="3"/>
  <c r="N5761" i="3"/>
  <c r="T6719" i="3"/>
  <c r="N6719" i="3"/>
  <c r="T6261" i="3"/>
  <c r="N6261" i="3"/>
  <c r="T6147" i="3"/>
  <c r="N6147" i="3"/>
  <c r="T5769" i="3"/>
  <c r="N5769" i="3"/>
  <c r="T6331" i="3"/>
  <c r="N6331" i="3"/>
  <c r="T6130" i="3"/>
  <c r="N6130" i="3"/>
  <c r="T5908" i="3"/>
  <c r="N5908" i="3"/>
  <c r="U7551" i="3"/>
  <c r="R7551" i="3"/>
  <c r="U7340" i="3"/>
  <c r="R7340" i="3"/>
  <c r="U7022" i="3"/>
  <c r="R7022" i="3"/>
  <c r="R6025" i="3"/>
  <c r="U6025" i="3"/>
  <c r="U7547" i="3"/>
  <c r="R7547" i="3"/>
  <c r="R7479" i="3"/>
  <c r="U7479" i="3"/>
  <c r="U7415" i="3"/>
  <c r="R7415" i="3"/>
  <c r="U7009" i="3"/>
  <c r="R7009" i="3"/>
  <c r="T7630" i="3"/>
  <c r="N7630" i="3"/>
  <c r="T7622" i="3"/>
  <c r="N7622" i="3"/>
  <c r="T7613" i="3"/>
  <c r="N7613" i="3"/>
  <c r="T7605" i="3"/>
  <c r="N7605" i="3"/>
  <c r="T7608" i="3"/>
  <c r="N7608" i="3"/>
  <c r="T7579" i="3"/>
  <c r="N7579" i="3"/>
  <c r="T7554" i="3"/>
  <c r="N7554" i="3"/>
  <c r="T7503" i="3"/>
  <c r="N7503" i="3"/>
  <c r="T7491" i="3"/>
  <c r="N7491" i="3"/>
  <c r="N7470" i="3"/>
  <c r="T7470" i="3"/>
  <c r="T7457" i="3"/>
  <c r="N7457" i="3"/>
  <c r="T7423" i="3"/>
  <c r="N7423" i="3"/>
  <c r="T7288" i="3"/>
  <c r="N7288" i="3"/>
  <c r="T7170" i="3"/>
  <c r="N7170" i="3"/>
  <c r="T7157" i="3"/>
  <c r="N7157" i="3"/>
  <c r="T7123" i="3"/>
  <c r="N7123" i="3"/>
  <c r="T7094" i="3"/>
  <c r="N7094" i="3"/>
  <c r="T7081" i="3"/>
  <c r="N7081" i="3"/>
  <c r="T7060" i="3"/>
  <c r="N7060" i="3"/>
  <c r="T6976" i="3"/>
  <c r="N6976" i="3"/>
  <c r="T6963" i="3"/>
  <c r="N6963" i="3"/>
  <c r="T6946" i="3"/>
  <c r="N6946" i="3"/>
  <c r="T6933" i="3"/>
  <c r="N6933" i="3"/>
  <c r="T6833" i="3"/>
  <c r="N6833" i="3"/>
  <c r="T6816" i="3"/>
  <c r="N6816" i="3"/>
  <c r="T6795" i="3"/>
  <c r="N6795" i="3"/>
  <c r="T7621" i="3"/>
  <c r="N7621" i="3"/>
  <c r="T7571" i="3"/>
  <c r="N7571" i="3"/>
  <c r="T7509" i="3"/>
  <c r="N7509" i="3"/>
  <c r="N7492" i="3"/>
  <c r="T7492" i="3"/>
  <c r="T7200" i="3"/>
  <c r="N7200" i="3"/>
  <c r="T7162" i="3"/>
  <c r="N7162" i="3"/>
  <c r="T7091" i="3"/>
  <c r="N7091" i="3"/>
  <c r="T7074" i="3"/>
  <c r="N7074" i="3"/>
  <c r="T6972" i="3"/>
  <c r="N6972" i="3"/>
  <c r="T6939" i="3"/>
  <c r="N6939" i="3"/>
  <c r="T6930" i="3"/>
  <c r="N6930" i="3"/>
  <c r="T6868" i="3"/>
  <c r="N6868" i="3"/>
  <c r="T6851" i="3"/>
  <c r="N6851" i="3"/>
  <c r="T6720" i="3"/>
  <c r="N6720" i="3"/>
  <c r="T6708" i="3"/>
  <c r="N6708" i="3"/>
  <c r="T6674" i="3"/>
  <c r="N6674" i="3"/>
  <c r="T6661" i="3"/>
  <c r="N6661" i="3"/>
  <c r="T6564" i="3"/>
  <c r="N6564" i="3"/>
  <c r="T6547" i="3"/>
  <c r="N6547" i="3"/>
  <c r="T6894" i="3"/>
  <c r="N6894" i="3"/>
  <c r="T6865" i="3"/>
  <c r="N6865" i="3"/>
  <c r="T6856" i="3"/>
  <c r="N6856" i="3"/>
  <c r="T6755" i="3"/>
  <c r="N6755" i="3"/>
  <c r="T6738" i="3"/>
  <c r="N6738" i="3"/>
  <c r="T6709" i="3"/>
  <c r="N6709" i="3"/>
  <c r="T6599" i="3"/>
  <c r="N6599" i="3"/>
  <c r="T6586" i="3"/>
  <c r="N6586" i="3"/>
  <c r="T6367" i="3"/>
  <c r="N6367" i="3"/>
  <c r="T6341" i="3"/>
  <c r="N6341" i="3"/>
  <c r="T6333" i="3"/>
  <c r="N6333" i="3"/>
  <c r="T6736" i="3"/>
  <c r="N6736" i="3"/>
  <c r="T6694" i="3"/>
  <c r="N6694" i="3"/>
  <c r="T6584" i="3"/>
  <c r="N6584" i="3"/>
  <c r="T6542" i="3"/>
  <c r="N6542" i="3"/>
  <c r="T6326" i="3"/>
  <c r="N6326" i="3"/>
  <c r="T6168" i="3"/>
  <c r="N6168" i="3"/>
  <c r="T6096" i="3"/>
  <c r="N6096" i="3"/>
  <c r="T5953" i="3"/>
  <c r="N5953" i="3"/>
  <c r="T6218" i="3"/>
  <c r="N6218" i="3"/>
  <c r="T6172" i="3"/>
  <c r="N6172" i="3"/>
  <c r="T6109" i="3"/>
  <c r="N6109" i="3"/>
  <c r="T5993" i="3"/>
  <c r="N5993" i="3"/>
  <c r="T5940" i="3"/>
  <c r="N5940" i="3"/>
  <c r="T5922" i="3"/>
  <c r="N5922" i="3"/>
  <c r="T5910" i="3"/>
  <c r="N5910" i="3"/>
  <c r="T5897" i="3"/>
  <c r="N5897" i="3"/>
  <c r="T5876" i="3"/>
  <c r="N5876" i="3"/>
  <c r="T5863" i="3"/>
  <c r="N5863" i="3"/>
  <c r="T5842" i="3"/>
  <c r="N5842" i="3"/>
  <c r="T5829" i="3"/>
  <c r="N5829" i="3"/>
  <c r="T6749" i="3"/>
  <c r="N6749" i="3"/>
  <c r="T6740" i="3"/>
  <c r="N6740" i="3"/>
  <c r="T6597" i="3"/>
  <c r="N6597" i="3"/>
  <c r="T6588" i="3"/>
  <c r="N6588" i="3"/>
  <c r="T6139" i="3"/>
  <c r="N6139" i="3"/>
  <c r="T6111" i="3"/>
  <c r="N6111" i="3"/>
  <c r="T6095" i="3"/>
  <c r="N6095" i="3"/>
  <c r="T5904" i="3"/>
  <c r="N5904" i="3"/>
  <c r="T6605" i="3"/>
  <c r="N6605" i="3"/>
  <c r="T6352" i="3"/>
  <c r="N6352" i="3"/>
  <c r="T6176" i="3"/>
  <c r="N6176" i="3"/>
  <c r="T5765" i="3"/>
  <c r="N5765" i="3"/>
  <c r="T6301" i="3"/>
  <c r="N6301" i="3"/>
  <c r="T6184" i="3"/>
  <c r="N6184" i="3"/>
  <c r="T6086" i="3"/>
  <c r="N6086" i="3"/>
  <c r="R6940" i="3"/>
  <c r="U6940" i="3"/>
  <c r="R6910" i="3"/>
  <c r="U6910" i="3"/>
  <c r="R6893" i="3"/>
  <c r="U6893" i="3"/>
  <c r="U6858" i="3"/>
  <c r="R6858" i="3"/>
  <c r="U6818" i="3"/>
  <c r="R6818" i="3"/>
  <c r="U6785" i="3"/>
  <c r="R6785" i="3"/>
  <c r="U6776" i="3"/>
  <c r="R6776" i="3"/>
  <c r="R6750" i="3"/>
  <c r="U6750" i="3"/>
  <c r="R6658" i="3"/>
  <c r="U6658" i="3"/>
  <c r="U6632" i="3"/>
  <c r="R6632" i="3"/>
  <c r="U6623" i="3"/>
  <c r="R6623" i="3"/>
  <c r="U6602" i="3"/>
  <c r="R6602" i="3"/>
  <c r="R6514" i="3"/>
  <c r="U6514" i="3"/>
  <c r="R6417" i="3"/>
  <c r="U6417" i="3"/>
  <c r="R6299" i="3"/>
  <c r="U6299" i="3"/>
  <c r="R6291" i="3"/>
  <c r="U6291" i="3"/>
  <c r="R6282" i="3"/>
  <c r="U6282" i="3"/>
  <c r="R6265" i="3"/>
  <c r="U6265" i="3"/>
  <c r="R6073" i="3"/>
  <c r="U6073" i="3"/>
  <c r="R5783" i="3"/>
  <c r="U5783" i="3"/>
  <c r="R5766" i="3"/>
  <c r="U5766" i="3"/>
  <c r="R5758" i="3"/>
  <c r="U5758" i="3"/>
  <c r="R7577" i="3"/>
  <c r="U7577" i="3"/>
  <c r="U7542" i="3"/>
  <c r="R7542" i="3"/>
  <c r="U7534" i="3"/>
  <c r="R7534" i="3"/>
  <c r="R7466" i="3"/>
  <c r="U7466" i="3"/>
  <c r="R7441" i="3"/>
  <c r="U7441" i="3"/>
  <c r="R7433" i="3"/>
  <c r="U7433" i="3"/>
  <c r="U7419" i="3"/>
  <c r="R7419" i="3"/>
  <c r="R7402" i="3"/>
  <c r="U7402" i="3"/>
  <c r="R7394" i="3"/>
  <c r="U7394" i="3"/>
  <c r="R7385" i="3"/>
  <c r="U7385" i="3"/>
  <c r="U7365" i="3"/>
  <c r="R7365" i="3"/>
  <c r="U7357" i="3"/>
  <c r="R7357" i="3"/>
  <c r="U7348" i="3"/>
  <c r="R7348" i="3"/>
  <c r="R7323" i="3"/>
  <c r="U7323" i="3"/>
  <c r="R7314" i="3"/>
  <c r="U7314" i="3"/>
  <c r="R7306" i="3"/>
  <c r="U7306" i="3"/>
  <c r="R7281" i="3"/>
  <c r="U7281" i="3"/>
  <c r="R7264" i="3"/>
  <c r="U7264" i="3"/>
  <c r="R7247" i="3"/>
  <c r="U7247" i="3"/>
  <c r="R7238" i="3"/>
  <c r="U7238" i="3"/>
  <c r="R7230" i="3"/>
  <c r="U7230" i="3"/>
  <c r="R7208" i="3"/>
  <c r="U7208" i="3"/>
  <c r="R7191" i="3"/>
  <c r="U7191" i="3"/>
  <c r="R7129" i="3"/>
  <c r="U7129" i="3"/>
  <c r="R7061" i="3"/>
  <c r="U7061" i="3"/>
  <c r="R7044" i="3"/>
  <c r="U7044" i="3"/>
  <c r="U7014" i="3"/>
  <c r="R7014" i="3"/>
  <c r="U7005" i="3"/>
  <c r="R7005" i="3"/>
  <c r="U6997" i="3"/>
  <c r="R6997" i="3"/>
  <c r="R6927" i="3"/>
  <c r="U6927" i="3"/>
  <c r="R6898" i="3"/>
  <c r="U6898" i="3"/>
  <c r="R6863" i="3"/>
  <c r="U6863" i="3"/>
  <c r="U6823" i="3"/>
  <c r="R6823" i="3"/>
  <c r="R6788" i="3"/>
  <c r="U6788" i="3"/>
  <c r="R6737" i="3"/>
  <c r="U6737" i="3"/>
  <c r="R6666" i="3"/>
  <c r="U6666" i="3"/>
  <c r="R6637" i="3"/>
  <c r="U6637" i="3"/>
  <c r="U6581" i="3"/>
  <c r="R6581" i="3"/>
  <c r="R6510" i="3"/>
  <c r="U6510" i="3"/>
  <c r="R6468" i="3"/>
  <c r="U6468" i="3"/>
  <c r="R6451" i="3"/>
  <c r="U6451" i="3"/>
  <c r="R6303" i="3"/>
  <c r="U6303" i="3"/>
  <c r="R6217" i="3"/>
  <c r="U6217" i="3"/>
  <c r="R6200" i="3"/>
  <c r="U6200" i="3"/>
  <c r="R6048" i="3"/>
  <c r="U6048" i="3"/>
  <c r="R5808" i="3"/>
  <c r="U5808" i="3"/>
  <c r="R5749" i="3"/>
  <c r="U5749" i="3"/>
  <c r="R6948" i="3"/>
  <c r="U6948" i="3"/>
  <c r="R6909" i="3"/>
  <c r="U6909" i="3"/>
  <c r="R6892" i="3"/>
  <c r="U6892" i="3"/>
  <c r="R6867" i="3"/>
  <c r="U6867" i="3"/>
  <c r="U6827" i="3"/>
  <c r="R6827" i="3"/>
  <c r="R6792" i="3"/>
  <c r="U6792" i="3"/>
  <c r="U6780" i="3"/>
  <c r="R6780" i="3"/>
  <c r="U6772" i="3"/>
  <c r="R6772" i="3"/>
  <c r="R6746" i="3"/>
  <c r="U6746" i="3"/>
  <c r="R6633" i="3"/>
  <c r="U6633" i="3"/>
  <c r="R6624" i="3"/>
  <c r="U6624" i="3"/>
  <c r="U6598" i="3"/>
  <c r="R6598" i="3"/>
  <c r="R6493" i="3"/>
  <c r="U6493" i="3"/>
  <c r="R6447" i="3"/>
  <c r="U6447" i="3"/>
  <c r="R6297" i="3"/>
  <c r="U6297" i="3"/>
  <c r="R6288" i="3"/>
  <c r="U6288" i="3"/>
  <c r="R6280" i="3"/>
  <c r="U6280" i="3"/>
  <c r="R6143" i="3"/>
  <c r="U6143" i="3"/>
  <c r="R6033" i="3"/>
  <c r="U6033" i="3"/>
  <c r="R6016" i="3"/>
  <c r="U6016" i="3"/>
  <c r="R5991" i="3"/>
  <c r="U5991" i="3"/>
  <c r="R5800" i="3"/>
  <c r="U5800" i="3"/>
  <c r="R7590" i="3"/>
  <c r="U7590" i="3"/>
  <c r="R7555" i="3"/>
  <c r="U7555" i="3"/>
  <c r="U7538" i="3"/>
  <c r="R7538" i="3"/>
  <c r="R7462" i="3"/>
  <c r="U7462" i="3"/>
  <c r="U7440" i="3"/>
  <c r="R7440" i="3"/>
  <c r="R7428" i="3"/>
  <c r="U7428" i="3"/>
  <c r="R7398" i="3"/>
  <c r="U7398" i="3"/>
  <c r="R7389" i="3"/>
  <c r="U7389" i="3"/>
  <c r="R7381" i="3"/>
  <c r="U7381" i="3"/>
  <c r="R7364" i="3"/>
  <c r="U7364" i="3"/>
  <c r="R7356" i="3"/>
  <c r="U7356" i="3"/>
  <c r="R7347" i="3"/>
  <c r="U7347" i="3"/>
  <c r="R7339" i="3"/>
  <c r="U7339" i="3"/>
  <c r="U7322" i="3"/>
  <c r="R7322" i="3"/>
  <c r="U7313" i="3"/>
  <c r="R7313" i="3"/>
  <c r="U7305" i="3"/>
  <c r="R7305" i="3"/>
  <c r="R7285" i="3"/>
  <c r="U7285" i="3"/>
  <c r="U7268" i="3"/>
  <c r="R7268" i="3"/>
  <c r="R7246" i="3"/>
  <c r="U7246" i="3"/>
  <c r="R7237" i="3"/>
  <c r="U7237" i="3"/>
  <c r="R7229" i="3"/>
  <c r="U7229" i="3"/>
  <c r="R7212" i="3"/>
  <c r="U7212" i="3"/>
  <c r="R7195" i="3"/>
  <c r="U7195" i="3"/>
  <c r="R7133" i="3"/>
  <c r="U7133" i="3"/>
  <c r="U7119" i="3"/>
  <c r="R7119" i="3"/>
  <c r="R7057" i="3"/>
  <c r="U7057" i="3"/>
  <c r="R7040" i="3"/>
  <c r="U7040" i="3"/>
  <c r="U7018" i="3"/>
  <c r="R7018" i="3"/>
  <c r="U7001" i="3"/>
  <c r="R7001" i="3"/>
  <c r="U6984" i="3"/>
  <c r="R6984" i="3"/>
  <c r="R6906" i="3"/>
  <c r="U6906" i="3"/>
  <c r="R6889" i="3"/>
  <c r="U6889" i="3"/>
  <c r="U6854" i="3"/>
  <c r="R6854" i="3"/>
  <c r="U6814" i="3"/>
  <c r="R6814" i="3"/>
  <c r="U6789" i="3"/>
  <c r="R6789" i="3"/>
  <c r="R6733" i="3"/>
  <c r="U6733" i="3"/>
  <c r="R6671" i="3"/>
  <c r="U6671" i="3"/>
  <c r="R6641" i="3"/>
  <c r="U6641" i="3"/>
  <c r="U6606" i="3"/>
  <c r="R6606" i="3"/>
  <c r="R6523" i="3"/>
  <c r="U6523" i="3"/>
  <c r="R6485" i="3"/>
  <c r="U6485" i="3"/>
  <c r="R6476" i="3"/>
  <c r="U6476" i="3"/>
  <c r="R6438" i="3"/>
  <c r="U6438" i="3"/>
  <c r="R6430" i="3"/>
  <c r="U6430" i="3"/>
  <c r="R6396" i="3"/>
  <c r="U6396" i="3"/>
  <c r="R6314" i="3"/>
  <c r="U6314" i="3"/>
  <c r="R6215" i="3"/>
  <c r="U6215" i="3"/>
  <c r="R6151" i="3"/>
  <c r="U6151" i="3"/>
  <c r="R6065" i="3"/>
  <c r="U6065" i="3"/>
  <c r="R5974" i="3"/>
  <c r="U5974" i="3"/>
  <c r="R5787" i="3"/>
  <c r="U5787" i="3"/>
  <c r="T5720" i="3"/>
  <c r="N5720" i="3"/>
  <c r="T5707" i="3"/>
  <c r="N5707" i="3"/>
  <c r="T5690" i="3"/>
  <c r="N5690" i="3"/>
  <c r="T5677" i="3"/>
  <c r="N5677" i="3"/>
  <c r="N5614" i="3"/>
  <c r="T5614" i="3"/>
  <c r="T5601" i="3"/>
  <c r="N5601" i="3"/>
  <c r="N5580" i="3"/>
  <c r="T5580" i="3"/>
  <c r="T5416" i="3"/>
  <c r="N5416" i="3"/>
  <c r="T5403" i="3"/>
  <c r="N5403" i="3"/>
  <c r="T5373" i="3"/>
  <c r="N5373" i="3"/>
  <c r="T5120" i="3"/>
  <c r="N5120" i="3"/>
  <c r="T5107" i="3"/>
  <c r="N5107" i="3"/>
  <c r="T4972" i="3"/>
  <c r="N4972" i="3"/>
  <c r="T4859" i="3"/>
  <c r="N4859" i="3"/>
  <c r="T4842" i="3"/>
  <c r="N4842" i="3"/>
  <c r="T4695" i="3"/>
  <c r="N4695" i="3"/>
  <c r="T4657" i="3"/>
  <c r="N4657" i="3"/>
  <c r="T4568" i="3"/>
  <c r="N4568" i="3"/>
  <c r="N4479" i="3"/>
  <c r="T4479" i="3"/>
  <c r="T4462" i="3"/>
  <c r="N4462" i="3"/>
  <c r="T4420" i="3"/>
  <c r="N4420" i="3"/>
  <c r="T4399" i="3"/>
  <c r="N4399" i="3"/>
  <c r="N4382" i="3"/>
  <c r="T4382" i="3"/>
  <c r="T4268" i="3"/>
  <c r="N4268" i="3"/>
  <c r="T4167" i="3"/>
  <c r="N4167" i="3"/>
  <c r="T4129" i="3"/>
  <c r="N4129" i="3"/>
  <c r="T4023" i="3"/>
  <c r="N4023" i="3"/>
  <c r="T4006" i="3"/>
  <c r="N4006" i="3"/>
  <c r="T5615" i="3"/>
  <c r="N5615" i="3"/>
  <c r="T5607" i="3"/>
  <c r="N5607" i="3"/>
  <c r="T5594" i="3"/>
  <c r="N5594" i="3"/>
  <c r="T5463" i="3"/>
  <c r="N5463" i="3"/>
  <c r="T5455" i="3"/>
  <c r="N5455" i="3"/>
  <c r="T5442" i="3"/>
  <c r="N5442" i="3"/>
  <c r="T5239" i="3"/>
  <c r="N5239" i="3"/>
  <c r="T5227" i="3"/>
  <c r="N5227" i="3"/>
  <c r="T5214" i="3"/>
  <c r="N5214" i="3"/>
  <c r="T4894" i="3"/>
  <c r="N4894" i="3"/>
  <c r="T4877" i="3"/>
  <c r="N4877" i="3"/>
  <c r="T4738" i="3"/>
  <c r="N4738" i="3"/>
  <c r="T4607" i="3"/>
  <c r="N4607" i="3"/>
  <c r="T4586" i="3"/>
  <c r="N4586" i="3"/>
  <c r="N4497" i="3"/>
  <c r="T4497" i="3"/>
  <c r="T4468" i="3"/>
  <c r="N4468" i="3"/>
  <c r="T4282" i="3"/>
  <c r="N4282" i="3"/>
  <c r="T4210" i="3"/>
  <c r="N4210" i="3"/>
  <c r="T4159" i="3"/>
  <c r="N4159" i="3"/>
  <c r="T4151" i="3"/>
  <c r="N4151" i="3"/>
  <c r="T4045" i="3"/>
  <c r="N4045" i="3"/>
  <c r="N3941" i="3"/>
  <c r="T3941" i="3"/>
  <c r="T3932" i="3"/>
  <c r="N3932" i="3"/>
  <c r="T3920" i="3"/>
  <c r="N3920" i="3"/>
  <c r="T5718" i="3"/>
  <c r="N5718" i="3"/>
  <c r="N5478" i="3"/>
  <c r="T5478" i="3"/>
  <c r="N5258" i="3"/>
  <c r="T5258" i="3"/>
  <c r="N5030" i="3"/>
  <c r="T5030" i="3"/>
  <c r="N5022" i="3"/>
  <c r="T5022" i="3"/>
  <c r="T4892" i="3"/>
  <c r="N4892" i="3"/>
  <c r="T4884" i="3"/>
  <c r="N4884" i="3"/>
  <c r="T4301" i="3"/>
  <c r="N4301" i="3"/>
  <c r="T4166" i="3"/>
  <c r="N4166" i="3"/>
  <c r="T4111" i="3"/>
  <c r="N4111" i="3"/>
  <c r="T4086" i="3"/>
  <c r="N4086" i="3"/>
  <c r="T3964" i="3"/>
  <c r="N3964" i="3"/>
  <c r="T3855" i="3"/>
  <c r="N3855" i="3"/>
  <c r="N5554" i="3"/>
  <c r="T5554" i="3"/>
  <c r="N5499" i="3"/>
  <c r="T5499" i="3"/>
  <c r="T5490" i="3"/>
  <c r="N5490" i="3"/>
  <c r="N5423" i="3"/>
  <c r="T5423" i="3"/>
  <c r="T5414" i="3"/>
  <c r="N5414" i="3"/>
  <c r="N5406" i="3"/>
  <c r="T5406" i="3"/>
  <c r="N5267" i="3"/>
  <c r="T5267" i="3"/>
  <c r="N5250" i="3"/>
  <c r="T5250" i="3"/>
  <c r="N5005" i="3"/>
  <c r="T5005" i="3"/>
  <c r="N4996" i="3"/>
  <c r="T4996" i="3"/>
  <c r="T4833" i="3"/>
  <c r="N4833" i="3"/>
  <c r="T4740" i="3"/>
  <c r="N4740" i="3"/>
  <c r="T4732" i="3"/>
  <c r="N4732" i="3"/>
  <c r="T4461" i="3"/>
  <c r="N4461" i="3"/>
  <c r="T4208" i="3"/>
  <c r="N4208" i="3"/>
  <c r="T4200" i="3"/>
  <c r="N4200" i="3"/>
  <c r="T3943" i="3"/>
  <c r="N3943" i="3"/>
  <c r="T3927" i="3"/>
  <c r="N3927" i="3"/>
  <c r="T3868" i="3"/>
  <c r="N3868" i="3"/>
  <c r="N5727" i="3"/>
  <c r="T5727" i="3"/>
  <c r="T5364" i="3"/>
  <c r="N5364" i="3"/>
  <c r="N4988" i="3"/>
  <c r="T4988" i="3"/>
  <c r="T4875" i="3"/>
  <c r="N4875" i="3"/>
  <c r="T4770" i="3"/>
  <c r="N4770" i="3"/>
  <c r="T4478" i="3"/>
  <c r="N4478" i="3"/>
  <c r="T4132" i="3"/>
  <c r="N4132" i="3"/>
  <c r="T3931" i="3"/>
  <c r="N3931" i="3"/>
  <c r="N5482" i="3"/>
  <c r="T5482" i="3"/>
  <c r="N5444" i="3"/>
  <c r="T5444" i="3"/>
  <c r="T5220" i="3"/>
  <c r="N5220" i="3"/>
  <c r="T5212" i="3"/>
  <c r="N5212" i="3"/>
  <c r="T5186" i="3"/>
  <c r="N5186" i="3"/>
  <c r="N5039" i="3"/>
  <c r="T5039" i="3"/>
  <c r="T4854" i="3"/>
  <c r="N4854" i="3"/>
  <c r="T4757" i="3"/>
  <c r="N4757" i="3"/>
  <c r="T4727" i="3"/>
  <c r="N4727" i="3"/>
  <c r="T4719" i="3"/>
  <c r="N4719" i="3"/>
  <c r="T4588" i="3"/>
  <c r="N4588" i="3"/>
  <c r="T4580" i="3"/>
  <c r="N4580" i="3"/>
  <c r="T4499" i="3"/>
  <c r="N4499" i="3"/>
  <c r="T4491" i="3"/>
  <c r="N4491" i="3"/>
  <c r="T4419" i="3"/>
  <c r="N4419" i="3"/>
  <c r="T4326" i="3"/>
  <c r="N4326" i="3"/>
  <c r="T4191" i="3"/>
  <c r="N4191" i="3"/>
  <c r="T4115" i="3"/>
  <c r="N4115" i="3"/>
  <c r="T4081" i="3"/>
  <c r="N4081" i="3"/>
  <c r="T4052" i="3"/>
  <c r="N4052" i="3"/>
  <c r="T4014" i="3"/>
  <c r="N4014" i="3"/>
  <c r="T3977" i="3"/>
  <c r="N3977" i="3"/>
  <c r="T3936" i="3"/>
  <c r="N3936" i="3"/>
  <c r="T4565" i="3"/>
  <c r="N4565" i="3"/>
  <c r="T4020" i="3"/>
  <c r="N4020" i="3"/>
  <c r="T4645" i="3"/>
  <c r="N4645" i="3"/>
  <c r="T4231" i="3"/>
  <c r="N4231" i="3"/>
  <c r="T3969" i="3"/>
  <c r="N3969" i="3"/>
  <c r="T4396" i="3"/>
  <c r="N4396" i="3"/>
  <c r="T4615" i="3"/>
  <c r="N4615" i="3"/>
  <c r="N5117" i="3"/>
  <c r="T5117" i="3"/>
  <c r="T4869" i="3"/>
  <c r="N4869" i="3"/>
  <c r="U5644" i="3"/>
  <c r="R5644" i="3"/>
  <c r="U5543" i="3"/>
  <c r="R5543" i="3"/>
  <c r="U5526" i="3"/>
  <c r="R5526" i="3"/>
  <c r="U5500" i="3"/>
  <c r="R5500" i="3"/>
  <c r="R5458" i="3"/>
  <c r="U5458" i="3"/>
  <c r="R5429" i="3"/>
  <c r="U5429" i="3"/>
  <c r="R5378" i="3"/>
  <c r="U5378" i="3"/>
  <c r="R5349" i="3"/>
  <c r="U5349" i="3"/>
  <c r="U5303" i="3"/>
  <c r="R5303" i="3"/>
  <c r="R5268" i="3"/>
  <c r="U5268" i="3"/>
  <c r="R5226" i="3"/>
  <c r="U5226" i="3"/>
  <c r="R5197" i="3"/>
  <c r="U5197" i="3"/>
  <c r="R5180" i="3"/>
  <c r="U5180" i="3"/>
  <c r="U5070" i="3"/>
  <c r="R5070" i="3"/>
  <c r="R5036" i="3"/>
  <c r="U5036" i="3"/>
  <c r="R4993" i="3"/>
  <c r="U4993" i="3"/>
  <c r="R4932" i="3"/>
  <c r="U4932" i="3"/>
  <c r="R4915" i="3"/>
  <c r="U4915" i="3"/>
  <c r="U4872" i="3"/>
  <c r="R4872" i="3"/>
  <c r="R4839" i="3"/>
  <c r="U4839" i="3"/>
  <c r="R4810" i="3"/>
  <c r="U4810" i="3"/>
  <c r="R4780" i="3"/>
  <c r="U4780" i="3"/>
  <c r="U4741" i="3"/>
  <c r="R4741" i="3"/>
  <c r="U4614" i="3"/>
  <c r="R4614" i="3"/>
  <c r="R4573" i="3"/>
  <c r="U4573" i="3"/>
  <c r="U4547" i="3"/>
  <c r="R4547" i="3"/>
  <c r="U4500" i="3"/>
  <c r="R4500" i="3"/>
  <c r="R4433" i="3"/>
  <c r="U4433" i="3"/>
  <c r="R4362" i="3"/>
  <c r="U4362" i="3"/>
  <c r="R4349" i="3"/>
  <c r="U4349" i="3"/>
  <c r="R4320" i="3"/>
  <c r="U4320" i="3"/>
  <c r="R4303" i="3"/>
  <c r="U4303" i="3"/>
  <c r="R4273" i="3"/>
  <c r="U4273" i="3"/>
  <c r="R4243" i="3"/>
  <c r="U4243" i="3"/>
  <c r="U4205" i="3"/>
  <c r="R4205" i="3"/>
  <c r="R4130" i="3"/>
  <c r="U4130" i="3"/>
  <c r="R4071" i="3"/>
  <c r="U4071" i="3"/>
  <c r="R4016" i="3"/>
  <c r="U4016" i="3"/>
  <c r="R3865" i="3"/>
  <c r="U3865" i="3"/>
  <c r="R5639" i="3"/>
  <c r="U5639" i="3"/>
  <c r="U5631" i="3"/>
  <c r="R5631" i="3"/>
  <c r="R5530" i="3"/>
  <c r="U5530" i="3"/>
  <c r="U5505" i="3"/>
  <c r="R5505" i="3"/>
  <c r="U5488" i="3"/>
  <c r="R5488" i="3"/>
  <c r="R5441" i="3"/>
  <c r="U5441" i="3"/>
  <c r="R5370" i="3"/>
  <c r="U5370" i="3"/>
  <c r="R5345" i="3"/>
  <c r="U5345" i="3"/>
  <c r="U5332" i="3"/>
  <c r="R5332" i="3"/>
  <c r="R5289" i="3"/>
  <c r="U5289" i="3"/>
  <c r="R5264" i="3"/>
  <c r="U5264" i="3"/>
  <c r="R5255" i="3"/>
  <c r="U5255" i="3"/>
  <c r="R5193" i="3"/>
  <c r="U5193" i="3"/>
  <c r="U5162" i="3"/>
  <c r="R5162" i="3"/>
  <c r="U5145" i="3"/>
  <c r="R5145" i="3"/>
  <c r="U5074" i="3"/>
  <c r="R5074" i="3"/>
  <c r="R5031" i="3"/>
  <c r="U5031" i="3"/>
  <c r="R5006" i="3"/>
  <c r="U5006" i="3"/>
  <c r="U4935" i="3"/>
  <c r="R4935" i="3"/>
  <c r="U4918" i="3"/>
  <c r="R4918" i="3"/>
  <c r="U4885" i="3"/>
  <c r="R4885" i="3"/>
  <c r="R4852" i="3"/>
  <c r="U4852" i="3"/>
  <c r="U4813" i="3"/>
  <c r="R4813" i="3"/>
  <c r="U4796" i="3"/>
  <c r="R4796" i="3"/>
  <c r="R4776" i="3"/>
  <c r="U4776" i="3"/>
  <c r="R4759" i="3"/>
  <c r="U4759" i="3"/>
  <c r="U4733" i="3"/>
  <c r="R4733" i="3"/>
  <c r="R4679" i="3"/>
  <c r="U4679" i="3"/>
  <c r="U4631" i="3"/>
  <c r="R4631" i="3"/>
  <c r="U4581" i="3"/>
  <c r="R4581" i="3"/>
  <c r="R4569" i="3"/>
  <c r="U4569" i="3"/>
  <c r="R4539" i="3"/>
  <c r="U4539" i="3"/>
  <c r="U4496" i="3"/>
  <c r="R4496" i="3"/>
  <c r="R4429" i="3"/>
  <c r="U4429" i="3"/>
  <c r="R4383" i="3"/>
  <c r="U4383" i="3"/>
  <c r="R4358" i="3"/>
  <c r="U4358" i="3"/>
  <c r="R4323" i="3"/>
  <c r="U4323" i="3"/>
  <c r="R4285" i="3"/>
  <c r="U4285" i="3"/>
  <c r="R4269" i="3"/>
  <c r="U4269" i="3"/>
  <c r="R4239" i="3"/>
  <c r="U4239" i="3"/>
  <c r="U4226" i="3"/>
  <c r="R4226" i="3"/>
  <c r="U4192" i="3"/>
  <c r="R4192" i="3"/>
  <c r="U4116" i="3"/>
  <c r="R4116" i="3"/>
  <c r="R4109" i="3"/>
  <c r="U4109" i="3"/>
  <c r="R4083" i="3"/>
  <c r="U4083" i="3"/>
  <c r="U4049" i="3"/>
  <c r="R4049" i="3"/>
  <c r="R3999" i="3"/>
  <c r="U3999" i="3"/>
  <c r="R3957" i="3"/>
  <c r="U3957" i="3"/>
  <c r="R5125" i="3"/>
  <c r="U5125" i="3"/>
  <c r="U4961" i="3"/>
  <c r="R4961" i="3"/>
  <c r="R4348" i="3"/>
  <c r="U4348" i="3"/>
  <c r="U5577" i="3"/>
  <c r="R5577" i="3"/>
  <c r="U5391" i="3"/>
  <c r="R5391" i="3"/>
  <c r="R5341" i="3"/>
  <c r="U5341" i="3"/>
  <c r="R5163" i="3"/>
  <c r="U5163" i="3"/>
  <c r="R5146" i="3"/>
  <c r="U5146" i="3"/>
  <c r="R5121" i="3"/>
  <c r="U5121" i="3"/>
  <c r="R4544" i="3"/>
  <c r="U4544" i="3"/>
  <c r="R4531" i="3"/>
  <c r="U4531" i="3"/>
  <c r="R4247" i="3"/>
  <c r="U4247" i="3"/>
  <c r="U4150" i="3"/>
  <c r="R4150" i="3"/>
  <c r="R3882" i="3"/>
  <c r="U3882" i="3"/>
  <c r="T5724" i="3"/>
  <c r="N5724" i="3"/>
  <c r="T5711" i="3"/>
  <c r="N5711" i="3"/>
  <c r="T5694" i="3"/>
  <c r="N5694" i="3"/>
  <c r="T5618" i="3"/>
  <c r="N5618" i="3"/>
  <c r="T5568" i="3"/>
  <c r="N5568" i="3"/>
  <c r="T5555" i="3"/>
  <c r="N5555" i="3"/>
  <c r="T5420" i="3"/>
  <c r="N5420" i="3"/>
  <c r="T5407" i="3"/>
  <c r="N5407" i="3"/>
  <c r="T5390" i="3"/>
  <c r="N5390" i="3"/>
  <c r="T5124" i="3"/>
  <c r="N5124" i="3"/>
  <c r="T4960" i="3"/>
  <c r="N4960" i="3"/>
  <c r="T4947" i="3"/>
  <c r="N4947" i="3"/>
  <c r="T4847" i="3"/>
  <c r="N4847" i="3"/>
  <c r="T4699" i="3"/>
  <c r="N4699" i="3"/>
  <c r="T4682" i="3"/>
  <c r="N4682" i="3"/>
  <c r="T4661" i="3"/>
  <c r="N4661" i="3"/>
  <c r="T4644" i="3"/>
  <c r="N4644" i="3"/>
  <c r="T4572" i="3"/>
  <c r="N4572" i="3"/>
  <c r="T4467" i="3"/>
  <c r="N4467" i="3"/>
  <c r="T4424" i="3"/>
  <c r="N4424" i="3"/>
  <c r="T4403" i="3"/>
  <c r="N4403" i="3"/>
  <c r="T4386" i="3"/>
  <c r="N4386" i="3"/>
  <c r="T4171" i="3"/>
  <c r="N4171" i="3"/>
  <c r="T4133" i="3"/>
  <c r="N4133" i="3"/>
  <c r="T4011" i="3"/>
  <c r="N4011" i="3"/>
  <c r="T5598" i="3"/>
  <c r="N5598" i="3"/>
  <c r="T5497" i="3"/>
  <c r="N5497" i="3"/>
  <c r="T5467" i="3"/>
  <c r="N5467" i="3"/>
  <c r="T5446" i="3"/>
  <c r="N5446" i="3"/>
  <c r="T5425" i="3"/>
  <c r="N5425" i="3"/>
  <c r="T5417" i="3"/>
  <c r="N5417" i="3"/>
  <c r="N5404" i="3"/>
  <c r="T5404" i="3"/>
  <c r="T5252" i="3"/>
  <c r="N5252" i="3"/>
  <c r="T5231" i="3"/>
  <c r="N5231" i="3"/>
  <c r="T5218" i="3"/>
  <c r="N5218" i="3"/>
  <c r="N5032" i="3"/>
  <c r="T5032" i="3"/>
  <c r="N4999" i="3"/>
  <c r="T4999" i="3"/>
  <c r="T4886" i="3"/>
  <c r="N4886" i="3"/>
  <c r="T4742" i="3"/>
  <c r="N4742" i="3"/>
  <c r="T4611" i="3"/>
  <c r="N4611" i="3"/>
  <c r="N4506" i="3"/>
  <c r="T4506" i="3"/>
  <c r="T4472" i="3"/>
  <c r="N4472" i="3"/>
  <c r="T4455" i="3"/>
  <c r="N4455" i="3"/>
  <c r="T4425" i="3"/>
  <c r="N4425" i="3"/>
  <c r="T4417" i="3"/>
  <c r="N4417" i="3"/>
  <c r="T4189" i="3"/>
  <c r="N4189" i="3"/>
  <c r="T4168" i="3"/>
  <c r="N4168" i="3"/>
  <c r="T4058" i="3"/>
  <c r="N4058" i="3"/>
  <c r="T4033" i="3"/>
  <c r="N4033" i="3"/>
  <c r="T3945" i="3"/>
  <c r="N3945" i="3"/>
  <c r="N3924" i="3"/>
  <c r="T3924" i="3"/>
  <c r="N5617" i="3"/>
  <c r="T5617" i="3"/>
  <c r="T5372" i="3"/>
  <c r="N5372" i="3"/>
  <c r="T5271" i="3"/>
  <c r="N5271" i="3"/>
  <c r="T4837" i="3"/>
  <c r="N4837" i="3"/>
  <c r="T4626" i="3"/>
  <c r="N4626" i="3"/>
  <c r="T4618" i="3"/>
  <c r="N4618" i="3"/>
  <c r="T4470" i="3"/>
  <c r="N4470" i="3"/>
  <c r="T4077" i="3"/>
  <c r="N4077" i="3"/>
  <c r="T5706" i="3"/>
  <c r="N5706" i="3"/>
  <c r="N5613" i="3"/>
  <c r="T5613" i="3"/>
  <c r="N5604" i="3"/>
  <c r="T5604" i="3"/>
  <c r="N5596" i="3"/>
  <c r="T5596" i="3"/>
  <c r="T5195" i="3"/>
  <c r="N5195" i="3"/>
  <c r="T4858" i="3"/>
  <c r="N4858" i="3"/>
  <c r="T4765" i="3"/>
  <c r="N4765" i="3"/>
  <c r="T4512" i="3"/>
  <c r="N4512" i="3"/>
  <c r="T4504" i="3"/>
  <c r="N4504" i="3"/>
  <c r="N4153" i="3"/>
  <c r="T4153" i="3"/>
  <c r="T4039" i="3"/>
  <c r="N4039" i="3"/>
  <c r="T3940" i="3"/>
  <c r="N3940" i="3"/>
  <c r="T3888" i="3"/>
  <c r="N3888" i="3"/>
  <c r="T5486" i="3"/>
  <c r="N5486" i="3"/>
  <c r="T5461" i="3"/>
  <c r="N5461" i="3"/>
  <c r="N5452" i="3"/>
  <c r="T5452" i="3"/>
  <c r="T5233" i="3"/>
  <c r="N5233" i="3"/>
  <c r="T5224" i="3"/>
  <c r="N5224" i="3"/>
  <c r="T5178" i="3"/>
  <c r="N5178" i="3"/>
  <c r="T5098" i="3"/>
  <c r="N5098" i="3"/>
  <c r="N5047" i="3"/>
  <c r="T5047" i="3"/>
  <c r="T4896" i="3"/>
  <c r="N4896" i="3"/>
  <c r="T4761" i="3"/>
  <c r="N4761" i="3"/>
  <c r="T4609" i="3"/>
  <c r="N4609" i="3"/>
  <c r="T4309" i="3"/>
  <c r="N4309" i="3"/>
  <c r="T4284" i="3"/>
  <c r="N4284" i="3"/>
  <c r="T4276" i="3"/>
  <c r="N4276" i="3"/>
  <c r="T3968" i="3"/>
  <c r="N3968" i="3"/>
  <c r="T3923" i="3"/>
  <c r="N3923" i="3"/>
  <c r="T3847" i="3"/>
  <c r="N3847" i="3"/>
  <c r="N5427" i="3"/>
  <c r="T5427" i="3"/>
  <c r="T5174" i="3"/>
  <c r="N5174" i="3"/>
  <c r="T5148" i="3"/>
  <c r="N5148" i="3"/>
  <c r="T5123" i="3"/>
  <c r="N5123" i="3"/>
  <c r="T4314" i="3"/>
  <c r="N4314" i="3"/>
  <c r="T4212" i="3"/>
  <c r="N4212" i="3"/>
  <c r="T3947" i="3"/>
  <c r="N3947" i="3"/>
  <c r="T3926" i="3"/>
  <c r="N3926" i="3"/>
  <c r="T3843" i="3"/>
  <c r="N3843" i="3"/>
  <c r="T4463" i="3"/>
  <c r="N4463" i="3"/>
  <c r="T4548" i="3"/>
  <c r="N4548" i="3"/>
  <c r="T4244" i="3"/>
  <c r="N4244" i="3"/>
  <c r="T4755" i="3"/>
  <c r="N4755" i="3"/>
  <c r="N4501" i="3"/>
  <c r="T4501" i="3"/>
  <c r="T5045" i="3"/>
  <c r="N5045" i="3"/>
  <c r="T4831" i="3"/>
  <c r="N4831" i="3"/>
  <c r="T3899" i="3"/>
  <c r="N3899" i="3"/>
  <c r="U5564" i="3"/>
  <c r="R5564" i="3"/>
  <c r="U5445" i="3"/>
  <c r="R5445" i="3"/>
  <c r="R5374" i="3"/>
  <c r="U5374" i="3"/>
  <c r="R5113" i="3"/>
  <c r="U5113" i="3"/>
  <c r="U4956" i="3"/>
  <c r="R4956" i="3"/>
  <c r="U5573" i="3"/>
  <c r="R5573" i="3"/>
  <c r="U5383" i="3"/>
  <c r="R5383" i="3"/>
  <c r="R5155" i="3"/>
  <c r="U5155" i="3"/>
  <c r="R5138" i="3"/>
  <c r="U5138" i="3"/>
  <c r="R5083" i="3"/>
  <c r="U5083" i="3"/>
  <c r="U4952" i="3"/>
  <c r="R4952" i="3"/>
  <c r="R4365" i="3"/>
  <c r="U4365" i="3"/>
  <c r="R3894" i="3"/>
  <c r="U3894" i="3"/>
  <c r="R5581" i="3"/>
  <c r="U5581" i="3"/>
  <c r="R5542" i="3"/>
  <c r="U5542" i="3"/>
  <c r="U5525" i="3"/>
  <c r="R5525" i="3"/>
  <c r="U5492" i="3"/>
  <c r="R5492" i="3"/>
  <c r="U5466" i="3"/>
  <c r="R5466" i="3"/>
  <c r="U5386" i="3"/>
  <c r="R5386" i="3"/>
  <c r="R5366" i="3"/>
  <c r="U5366" i="3"/>
  <c r="R5335" i="3"/>
  <c r="U5335" i="3"/>
  <c r="U5307" i="3"/>
  <c r="R5307" i="3"/>
  <c r="U5294" i="3"/>
  <c r="R5294" i="3"/>
  <c r="U5269" i="3"/>
  <c r="R5269" i="3"/>
  <c r="R5230" i="3"/>
  <c r="U5230" i="3"/>
  <c r="U5196" i="3"/>
  <c r="R5196" i="3"/>
  <c r="U5179" i="3"/>
  <c r="R5179" i="3"/>
  <c r="U5158" i="3"/>
  <c r="R5158" i="3"/>
  <c r="U5086" i="3"/>
  <c r="R5086" i="3"/>
  <c r="R5069" i="3"/>
  <c r="U5069" i="3"/>
  <c r="R5027" i="3"/>
  <c r="U5027" i="3"/>
  <c r="R4985" i="3"/>
  <c r="U4985" i="3"/>
  <c r="R4924" i="3"/>
  <c r="U4924" i="3"/>
  <c r="U4910" i="3"/>
  <c r="R4910" i="3"/>
  <c r="U4876" i="3"/>
  <c r="R4876" i="3"/>
  <c r="R4818" i="3"/>
  <c r="U4818" i="3"/>
  <c r="U4801" i="3"/>
  <c r="R4801" i="3"/>
  <c r="U4762" i="3"/>
  <c r="R4762" i="3"/>
  <c r="U4724" i="3"/>
  <c r="R4724" i="3"/>
  <c r="R4704" i="3"/>
  <c r="U4704" i="3"/>
  <c r="R4649" i="3"/>
  <c r="U4649" i="3"/>
  <c r="U4623" i="3"/>
  <c r="R4623" i="3"/>
  <c r="R4552" i="3"/>
  <c r="U4552" i="3"/>
  <c r="U4517" i="3"/>
  <c r="R4517" i="3"/>
  <c r="U4492" i="3"/>
  <c r="R4492" i="3"/>
  <c r="R4434" i="3"/>
  <c r="U4434" i="3"/>
  <c r="R4361" i="3"/>
  <c r="U4361" i="3"/>
  <c r="R4319" i="3"/>
  <c r="U4319" i="3"/>
  <c r="R4302" i="3"/>
  <c r="U4302" i="3"/>
  <c r="R4272" i="3"/>
  <c r="U4272" i="3"/>
  <c r="R4251" i="3"/>
  <c r="U4251" i="3"/>
  <c r="U4188" i="3"/>
  <c r="R4188" i="3"/>
  <c r="R4121" i="3"/>
  <c r="U4121" i="3"/>
  <c r="U4061" i="3"/>
  <c r="R4061" i="3"/>
  <c r="R4007" i="3"/>
  <c r="U4007" i="3"/>
  <c r="R3978" i="3"/>
  <c r="U3978" i="3"/>
  <c r="R3856" i="3"/>
  <c r="U3856" i="3"/>
  <c r="U5656" i="3"/>
  <c r="R5656" i="3"/>
  <c r="R5538" i="3"/>
  <c r="U5538" i="3"/>
  <c r="U5518" i="3"/>
  <c r="R5518" i="3"/>
  <c r="R5487" i="3"/>
  <c r="U5487" i="3"/>
  <c r="U5462" i="3"/>
  <c r="R5462" i="3"/>
  <c r="R5353" i="3"/>
  <c r="U5353" i="3"/>
  <c r="U5328" i="3"/>
  <c r="R5328" i="3"/>
  <c r="R5297" i="3"/>
  <c r="U5297" i="3"/>
  <c r="R5272" i="3"/>
  <c r="U5272" i="3"/>
  <c r="R5259" i="3"/>
  <c r="U5259" i="3"/>
  <c r="R5217" i="3"/>
  <c r="U5217" i="3"/>
  <c r="U5192" i="3"/>
  <c r="R5192" i="3"/>
  <c r="U5082" i="3"/>
  <c r="R5082" i="3"/>
  <c r="U5062" i="3"/>
  <c r="R5062" i="3"/>
  <c r="R5044" i="3"/>
  <c r="U5044" i="3"/>
  <c r="R4998" i="3"/>
  <c r="U4998" i="3"/>
  <c r="R4948" i="3"/>
  <c r="U4948" i="3"/>
  <c r="R4919" i="3"/>
  <c r="U4919" i="3"/>
  <c r="R4843" i="3"/>
  <c r="U4843" i="3"/>
  <c r="R4814" i="3"/>
  <c r="U4814" i="3"/>
  <c r="U4797" i="3"/>
  <c r="R4797" i="3"/>
  <c r="U4771" i="3"/>
  <c r="R4771" i="3"/>
  <c r="U4758" i="3"/>
  <c r="R4758" i="3"/>
  <c r="R4696" i="3"/>
  <c r="U4696" i="3"/>
  <c r="R4662" i="3"/>
  <c r="U4662" i="3"/>
  <c r="U4619" i="3"/>
  <c r="R4619" i="3"/>
  <c r="U4589" i="3"/>
  <c r="R4589" i="3"/>
  <c r="R4430" i="3"/>
  <c r="U4430" i="3"/>
  <c r="R4375" i="3"/>
  <c r="U4375" i="3"/>
  <c r="R4344" i="3"/>
  <c r="U4344" i="3"/>
  <c r="R4324" i="3"/>
  <c r="U4324" i="3"/>
  <c r="R4307" i="3"/>
  <c r="U4307" i="3"/>
  <c r="U4234" i="3"/>
  <c r="R4234" i="3"/>
  <c r="R4227" i="3"/>
  <c r="U4227" i="3"/>
  <c r="U4099" i="3"/>
  <c r="R4099" i="3"/>
  <c r="R4088" i="3"/>
  <c r="U4088" i="3"/>
  <c r="U4078" i="3"/>
  <c r="R4078" i="3"/>
  <c r="U4057" i="3"/>
  <c r="R4057" i="3"/>
  <c r="R3965" i="3"/>
  <c r="U3965" i="3"/>
  <c r="R3848" i="3"/>
  <c r="U3848" i="3"/>
  <c r="T5728" i="3"/>
  <c r="N5728" i="3"/>
  <c r="T5715" i="3"/>
  <c r="N5715" i="3"/>
  <c r="T5682" i="3"/>
  <c r="N5682" i="3"/>
  <c r="T5669" i="3"/>
  <c r="N5669" i="3"/>
  <c r="N5606" i="3"/>
  <c r="T5606" i="3"/>
  <c r="T5593" i="3"/>
  <c r="N5593" i="3"/>
  <c r="T5572" i="3"/>
  <c r="N5572" i="3"/>
  <c r="T5559" i="3"/>
  <c r="N5559" i="3"/>
  <c r="N5424" i="3"/>
  <c r="T5424" i="3"/>
  <c r="T5411" i="3"/>
  <c r="N5411" i="3"/>
  <c r="T5365" i="3"/>
  <c r="N5365" i="3"/>
  <c r="T5112" i="3"/>
  <c r="N5112" i="3"/>
  <c r="T5099" i="3"/>
  <c r="N5099" i="3"/>
  <c r="T4964" i="3"/>
  <c r="N4964" i="3"/>
  <c r="T4951" i="3"/>
  <c r="N4951" i="3"/>
  <c r="T4851" i="3"/>
  <c r="N4851" i="3"/>
  <c r="T4834" i="3"/>
  <c r="N4834" i="3"/>
  <c r="T4703" i="3"/>
  <c r="N4703" i="3"/>
  <c r="T4686" i="3"/>
  <c r="N4686" i="3"/>
  <c r="T4665" i="3"/>
  <c r="N4665" i="3"/>
  <c r="T4648" i="3"/>
  <c r="N4648" i="3"/>
  <c r="T4471" i="3"/>
  <c r="N4471" i="3"/>
  <c r="T4454" i="3"/>
  <c r="N4454" i="3"/>
  <c r="T4391" i="3"/>
  <c r="N4391" i="3"/>
  <c r="T4175" i="3"/>
  <c r="N4175" i="3"/>
  <c r="N4158" i="3"/>
  <c r="T4158" i="3"/>
  <c r="T4137" i="3"/>
  <c r="N4137" i="3"/>
  <c r="T4120" i="3"/>
  <c r="N4120" i="3"/>
  <c r="T4036" i="3"/>
  <c r="N4036" i="3"/>
  <c r="T4015" i="3"/>
  <c r="N4015" i="3"/>
  <c r="T5611" i="3"/>
  <c r="N5611" i="3"/>
  <c r="T5459" i="3"/>
  <c r="N5459" i="3"/>
  <c r="T5450" i="3"/>
  <c r="N5450" i="3"/>
  <c r="T5408" i="3"/>
  <c r="N5408" i="3"/>
  <c r="T5256" i="3"/>
  <c r="N5256" i="3"/>
  <c r="T5235" i="3"/>
  <c r="N5235" i="3"/>
  <c r="T5222" i="3"/>
  <c r="N5222" i="3"/>
  <c r="N5024" i="3"/>
  <c r="T5024" i="3"/>
  <c r="N5003" i="3"/>
  <c r="T5003" i="3"/>
  <c r="N4986" i="3"/>
  <c r="T4986" i="3"/>
  <c r="N4510" i="3"/>
  <c r="T4510" i="3"/>
  <c r="N4476" i="3"/>
  <c r="T4476" i="3"/>
  <c r="T4286" i="3"/>
  <c r="N4286" i="3"/>
  <c r="T4197" i="3"/>
  <c r="N4197" i="3"/>
  <c r="T4172" i="3"/>
  <c r="N4172" i="3"/>
  <c r="T4155" i="3"/>
  <c r="N4155" i="3"/>
  <c r="T4050" i="3"/>
  <c r="N4050" i="3"/>
  <c r="T4037" i="3"/>
  <c r="N4037" i="3"/>
  <c r="T3937" i="3"/>
  <c r="N3937" i="3"/>
  <c r="N5026" i="3"/>
  <c r="T5026" i="3"/>
  <c r="T4888" i="3"/>
  <c r="N4888" i="3"/>
  <c r="T4850" i="3"/>
  <c r="N4850" i="3"/>
  <c r="T4778" i="3"/>
  <c r="N4778" i="3"/>
  <c r="T4170" i="3"/>
  <c r="N4170" i="3"/>
  <c r="T4162" i="3"/>
  <c r="N4162" i="3"/>
  <c r="T4136" i="3"/>
  <c r="N4136" i="3"/>
  <c r="T4022" i="3"/>
  <c r="N4022" i="3"/>
  <c r="T3973" i="3"/>
  <c r="N3973" i="3"/>
  <c r="N5495" i="3"/>
  <c r="T5495" i="3"/>
  <c r="N5465" i="3"/>
  <c r="T5465" i="3"/>
  <c r="T5419" i="3"/>
  <c r="N5419" i="3"/>
  <c r="N5410" i="3"/>
  <c r="T5410" i="3"/>
  <c r="N5402" i="3"/>
  <c r="T5402" i="3"/>
  <c r="T5254" i="3"/>
  <c r="N5254" i="3"/>
  <c r="T5157" i="3"/>
  <c r="N5157" i="3"/>
  <c r="N5001" i="3"/>
  <c r="T5001" i="3"/>
  <c r="T4846" i="3"/>
  <c r="N4846" i="3"/>
  <c r="T4736" i="3"/>
  <c r="N4736" i="3"/>
  <c r="T4457" i="3"/>
  <c r="N4457" i="3"/>
  <c r="T4322" i="3"/>
  <c r="N4322" i="3"/>
  <c r="T4204" i="3"/>
  <c r="N4204" i="3"/>
  <c r="T4060" i="3"/>
  <c r="N4060" i="3"/>
  <c r="T3960" i="3"/>
  <c r="N3960" i="3"/>
  <c r="T3905" i="3"/>
  <c r="N3905" i="3"/>
  <c r="T5710" i="3"/>
  <c r="N5710" i="3"/>
  <c r="T5191" i="3"/>
  <c r="N5191" i="3"/>
  <c r="T5115" i="3"/>
  <c r="N5115" i="3"/>
  <c r="N4992" i="3"/>
  <c r="T4992" i="3"/>
  <c r="N4984" i="3"/>
  <c r="T4984" i="3"/>
  <c r="T4879" i="3"/>
  <c r="N4879" i="3"/>
  <c r="T4871" i="3"/>
  <c r="N4871" i="3"/>
  <c r="T4630" i="3"/>
  <c r="N4630" i="3"/>
  <c r="T4318" i="3"/>
  <c r="N4318" i="3"/>
  <c r="T4174" i="3"/>
  <c r="N4174" i="3"/>
  <c r="T4005" i="3"/>
  <c r="N4005" i="3"/>
  <c r="T5448" i="3"/>
  <c r="N5448" i="3"/>
  <c r="T5440" i="3"/>
  <c r="N5440" i="3"/>
  <c r="N5275" i="3"/>
  <c r="T5275" i="3"/>
  <c r="T5216" i="3"/>
  <c r="N5216" i="3"/>
  <c r="N5043" i="3"/>
  <c r="T5043" i="3"/>
  <c r="N5034" i="3"/>
  <c r="T5034" i="3"/>
  <c r="T4841" i="3"/>
  <c r="N4841" i="3"/>
  <c r="T4723" i="3"/>
  <c r="N4723" i="3"/>
  <c r="T4584" i="3"/>
  <c r="N4584" i="3"/>
  <c r="T4495" i="3"/>
  <c r="N4495" i="3"/>
  <c r="T4423" i="3"/>
  <c r="N4423" i="3"/>
  <c r="T4415" i="3"/>
  <c r="N4415" i="3"/>
  <c r="T4305" i="3"/>
  <c r="N4305" i="3"/>
  <c r="T4195" i="3"/>
  <c r="N4195" i="3"/>
  <c r="T4187" i="3"/>
  <c r="N4187" i="3"/>
  <c r="T4128" i="3"/>
  <c r="N4128" i="3"/>
  <c r="T4090" i="3"/>
  <c r="N4090" i="3"/>
  <c r="T4056" i="3"/>
  <c r="N4056" i="3"/>
  <c r="T4048" i="3"/>
  <c r="N4048" i="3"/>
  <c r="T4001" i="3"/>
  <c r="N4001" i="3"/>
  <c r="T3944" i="3"/>
  <c r="N3944" i="3"/>
  <c r="T3919" i="3"/>
  <c r="N3919" i="3"/>
  <c r="T3897" i="3"/>
  <c r="N3897" i="3"/>
  <c r="T3860" i="3"/>
  <c r="N3860" i="3"/>
  <c r="T4700" i="3"/>
  <c r="N4700" i="3"/>
  <c r="T4316" i="3"/>
  <c r="N4316" i="3"/>
  <c r="T4734" i="3"/>
  <c r="N4734" i="3"/>
  <c r="N4514" i="3"/>
  <c r="T4514" i="3"/>
  <c r="T4134" i="3"/>
  <c r="N4134" i="3"/>
  <c r="T4164" i="3"/>
  <c r="N4164" i="3"/>
  <c r="T4341" i="3"/>
  <c r="N4341" i="3"/>
  <c r="T4911" i="3"/>
  <c r="N4911" i="3"/>
  <c r="N5007" i="3"/>
  <c r="T5007" i="3"/>
  <c r="N5151" i="3"/>
  <c r="T5151" i="3"/>
  <c r="T4793" i="3"/>
  <c r="N4793" i="3"/>
  <c r="U5648" i="3"/>
  <c r="R5648" i="3"/>
  <c r="R5534" i="3"/>
  <c r="U5534" i="3"/>
  <c r="U5521" i="3"/>
  <c r="R5521" i="3"/>
  <c r="U5483" i="3"/>
  <c r="R5483" i="3"/>
  <c r="U5387" i="3"/>
  <c r="R5387" i="3"/>
  <c r="R5336" i="3"/>
  <c r="U5336" i="3"/>
  <c r="R5306" i="3"/>
  <c r="U5306" i="3"/>
  <c r="R5293" i="3"/>
  <c r="U5293" i="3"/>
  <c r="R5234" i="3"/>
  <c r="U5234" i="3"/>
  <c r="U5213" i="3"/>
  <c r="R5213" i="3"/>
  <c r="U5188" i="3"/>
  <c r="R5188" i="3"/>
  <c r="U5175" i="3"/>
  <c r="R5175" i="3"/>
  <c r="U5150" i="3"/>
  <c r="R5150" i="3"/>
  <c r="U5078" i="3"/>
  <c r="R5078" i="3"/>
  <c r="R5065" i="3"/>
  <c r="U5065" i="3"/>
  <c r="R5023" i="3"/>
  <c r="U5023" i="3"/>
  <c r="U4923" i="3"/>
  <c r="R4923" i="3"/>
  <c r="U4897" i="3"/>
  <c r="R4897" i="3"/>
  <c r="R4856" i="3"/>
  <c r="U4856" i="3"/>
  <c r="U4817" i="3"/>
  <c r="R4817" i="3"/>
  <c r="U4800" i="3"/>
  <c r="R4800" i="3"/>
  <c r="R4763" i="3"/>
  <c r="U4763" i="3"/>
  <c r="R4658" i="3"/>
  <c r="U4658" i="3"/>
  <c r="U4585" i="3"/>
  <c r="R4585" i="3"/>
  <c r="U4551" i="3"/>
  <c r="R4551" i="3"/>
  <c r="U4534" i="3"/>
  <c r="R4534" i="3"/>
  <c r="U4505" i="3"/>
  <c r="R4505" i="3"/>
  <c r="R4438" i="3"/>
  <c r="U4438" i="3"/>
  <c r="R4387" i="3"/>
  <c r="U4387" i="3"/>
  <c r="R4353" i="3"/>
  <c r="U4353" i="3"/>
  <c r="R4327" i="3"/>
  <c r="U4327" i="3"/>
  <c r="R4310" i="3"/>
  <c r="U4310" i="3"/>
  <c r="R4289" i="3"/>
  <c r="U4289" i="3"/>
  <c r="R4261" i="3"/>
  <c r="U4261" i="3"/>
  <c r="R4223" i="3"/>
  <c r="U4223" i="3"/>
  <c r="U4201" i="3"/>
  <c r="R4201" i="3"/>
  <c r="U4091" i="3"/>
  <c r="R4091" i="3"/>
  <c r="U4053" i="3"/>
  <c r="R4053" i="3"/>
  <c r="R3974" i="3"/>
  <c r="U3974" i="3"/>
  <c r="R3903" i="3"/>
  <c r="U3903" i="3"/>
  <c r="R3861" i="3"/>
  <c r="U3861" i="3"/>
  <c r="U5635" i="3"/>
  <c r="R5635" i="3"/>
  <c r="U5539" i="3"/>
  <c r="R5539" i="3"/>
  <c r="U5517" i="3"/>
  <c r="R5517" i="3"/>
  <c r="U5496" i="3"/>
  <c r="R5496" i="3"/>
  <c r="U5479" i="3"/>
  <c r="R5479" i="3"/>
  <c r="R5352" i="3"/>
  <c r="U5352" i="3"/>
  <c r="R5340" i="3"/>
  <c r="U5340" i="3"/>
  <c r="R5327" i="3"/>
  <c r="U5327" i="3"/>
  <c r="U5298" i="3"/>
  <c r="R5298" i="3"/>
  <c r="U5273" i="3"/>
  <c r="R5273" i="3"/>
  <c r="U5260" i="3"/>
  <c r="R5260" i="3"/>
  <c r="U5200" i="3"/>
  <c r="R5200" i="3"/>
  <c r="U5183" i="3"/>
  <c r="R5183" i="3"/>
  <c r="R5061" i="3"/>
  <c r="U5061" i="3"/>
  <c r="R5010" i="3"/>
  <c r="U5010" i="3"/>
  <c r="R4989" i="3"/>
  <c r="U4989" i="3"/>
  <c r="R4928" i="3"/>
  <c r="U4928" i="3"/>
  <c r="U4893" i="3"/>
  <c r="R4893" i="3"/>
  <c r="U4880" i="3"/>
  <c r="R4880" i="3"/>
  <c r="R4835" i="3"/>
  <c r="U4835" i="3"/>
  <c r="R4805" i="3"/>
  <c r="U4805" i="3"/>
  <c r="U4783" i="3"/>
  <c r="R4783" i="3"/>
  <c r="U4766" i="3"/>
  <c r="R4766" i="3"/>
  <c r="U4737" i="3"/>
  <c r="R4737" i="3"/>
  <c r="R4691" i="3"/>
  <c r="U4691" i="3"/>
  <c r="R4653" i="3"/>
  <c r="U4653" i="3"/>
  <c r="U4610" i="3"/>
  <c r="R4610" i="3"/>
  <c r="U4576" i="3"/>
  <c r="R4576" i="3"/>
  <c r="U4543" i="3"/>
  <c r="R4543" i="3"/>
  <c r="U4530" i="3"/>
  <c r="R4530" i="3"/>
  <c r="R4441" i="3"/>
  <c r="U4441" i="3"/>
  <c r="R4400" i="3"/>
  <c r="U4400" i="3"/>
  <c r="R4345" i="3"/>
  <c r="U4345" i="3"/>
  <c r="R4306" i="3"/>
  <c r="U4306" i="3"/>
  <c r="R4277" i="3"/>
  <c r="U4277" i="3"/>
  <c r="R4248" i="3"/>
  <c r="U4248" i="3"/>
  <c r="R4235" i="3"/>
  <c r="U4235" i="3"/>
  <c r="U4196" i="3"/>
  <c r="R4196" i="3"/>
  <c r="R4126" i="3"/>
  <c r="U4126" i="3"/>
  <c r="U4112" i="3"/>
  <c r="R4112" i="3"/>
  <c r="U4087" i="3"/>
  <c r="R4087" i="3"/>
  <c r="U4074" i="3"/>
  <c r="R4074" i="3"/>
  <c r="R4012" i="3"/>
  <c r="U4012" i="3"/>
  <c r="R3995" i="3"/>
  <c r="U3995" i="3"/>
  <c r="U5569" i="3"/>
  <c r="R5569" i="3"/>
  <c r="R5104" i="3"/>
  <c r="U5104" i="3"/>
  <c r="R5079" i="3"/>
  <c r="U5079" i="3"/>
  <c r="U4973" i="3"/>
  <c r="R4973" i="3"/>
  <c r="R4535" i="3"/>
  <c r="U4535" i="3"/>
  <c r="R4154" i="3"/>
  <c r="U4154" i="3"/>
  <c r="R3886" i="3"/>
  <c r="U3886" i="3"/>
  <c r="U5556" i="3"/>
  <c r="R5556" i="3"/>
  <c r="R5100" i="3"/>
  <c r="U5100" i="3"/>
  <c r="R5075" i="3"/>
  <c r="U5075" i="3"/>
  <c r="U4969" i="3"/>
  <c r="R4969" i="3"/>
  <c r="R4315" i="3"/>
  <c r="U4315" i="3"/>
  <c r="R4281" i="3"/>
  <c r="U4281" i="3"/>
  <c r="R3869" i="3"/>
  <c r="U3869" i="3"/>
  <c r="T5732" i="3"/>
  <c r="N5732" i="3"/>
  <c r="T5686" i="3"/>
  <c r="N5686" i="3"/>
  <c r="T5673" i="3"/>
  <c r="N5673" i="3"/>
  <c r="T5610" i="3"/>
  <c r="N5610" i="3"/>
  <c r="N5597" i="3"/>
  <c r="T5597" i="3"/>
  <c r="T5576" i="3"/>
  <c r="N5576" i="3"/>
  <c r="T5563" i="3"/>
  <c r="N5563" i="3"/>
  <c r="N5428" i="3"/>
  <c r="T5428" i="3"/>
  <c r="T5369" i="3"/>
  <c r="N5369" i="3"/>
  <c r="T5116" i="3"/>
  <c r="N5116" i="3"/>
  <c r="T5103" i="3"/>
  <c r="N5103" i="3"/>
  <c r="T4968" i="3"/>
  <c r="N4968" i="3"/>
  <c r="T4955" i="3"/>
  <c r="N4955" i="3"/>
  <c r="T4855" i="3"/>
  <c r="N4855" i="3"/>
  <c r="T4838" i="3"/>
  <c r="N4838" i="3"/>
  <c r="T4707" i="3"/>
  <c r="N4707" i="3"/>
  <c r="T4690" i="3"/>
  <c r="N4690" i="3"/>
  <c r="T4669" i="3"/>
  <c r="N4669" i="3"/>
  <c r="T4652" i="3"/>
  <c r="N4652" i="3"/>
  <c r="T4475" i="3"/>
  <c r="N4475" i="3"/>
  <c r="T4458" i="3"/>
  <c r="N4458" i="3"/>
  <c r="T4416" i="3"/>
  <c r="N4416" i="3"/>
  <c r="T4395" i="3"/>
  <c r="N4395" i="3"/>
  <c r="T4378" i="3"/>
  <c r="N4378" i="3"/>
  <c r="N4264" i="3"/>
  <c r="T4264" i="3"/>
  <c r="T4163" i="3"/>
  <c r="N4163" i="3"/>
  <c r="T4125" i="3"/>
  <c r="N4125" i="3"/>
  <c r="T4040" i="3"/>
  <c r="N4040" i="3"/>
  <c r="T4019" i="3"/>
  <c r="N4019" i="3"/>
  <c r="T5602" i="3"/>
  <c r="N5602" i="3"/>
  <c r="T5501" i="3"/>
  <c r="N5501" i="3"/>
  <c r="T5493" i="3"/>
  <c r="N5493" i="3"/>
  <c r="T5421" i="3"/>
  <c r="N5421" i="3"/>
  <c r="T5412" i="3"/>
  <c r="N5412" i="3"/>
  <c r="T5277" i="3"/>
  <c r="N5277" i="3"/>
  <c r="T5049" i="3"/>
  <c r="N5049" i="3"/>
  <c r="N5037" i="3"/>
  <c r="T5037" i="3"/>
  <c r="N5028" i="3"/>
  <c r="T5028" i="3"/>
  <c r="N5011" i="3"/>
  <c r="T5011" i="3"/>
  <c r="N4994" i="3"/>
  <c r="T4994" i="3"/>
  <c r="T4890" i="3"/>
  <c r="N4890" i="3"/>
  <c r="T4873" i="3"/>
  <c r="N4873" i="3"/>
  <c r="T4729" i="3"/>
  <c r="N4729" i="3"/>
  <c r="T4717" i="3"/>
  <c r="N4717" i="3"/>
  <c r="T4628" i="3"/>
  <c r="N4628" i="3"/>
  <c r="T4620" i="3"/>
  <c r="N4620" i="3"/>
  <c r="T4603" i="3"/>
  <c r="N4603" i="3"/>
  <c r="T4582" i="3"/>
  <c r="N4582" i="3"/>
  <c r="N4493" i="3"/>
  <c r="T4493" i="3"/>
  <c r="T4459" i="3"/>
  <c r="N4459" i="3"/>
  <c r="T4451" i="3"/>
  <c r="N4451" i="3"/>
  <c r="T4421" i="3"/>
  <c r="N4421" i="3"/>
  <c r="T4413" i="3"/>
  <c r="N4413" i="3"/>
  <c r="T4278" i="3"/>
  <c r="N4278" i="3"/>
  <c r="T4206" i="3"/>
  <c r="N4206" i="3"/>
  <c r="T4185" i="3"/>
  <c r="N4185" i="3"/>
  <c r="T4147" i="3"/>
  <c r="N4147" i="3"/>
  <c r="T4054" i="3"/>
  <c r="N4054" i="3"/>
  <c r="T4041" i="3"/>
  <c r="N4041" i="3"/>
  <c r="T3928" i="3"/>
  <c r="N3928" i="3"/>
  <c r="T5558" i="3"/>
  <c r="N5558" i="3"/>
  <c r="N5009" i="3"/>
  <c r="T5009" i="3"/>
  <c r="T4622" i="3"/>
  <c r="N4622" i="3"/>
  <c r="T4474" i="3"/>
  <c r="N4474" i="3"/>
  <c r="T4466" i="3"/>
  <c r="N4466" i="3"/>
  <c r="T4428" i="3"/>
  <c r="N4428" i="3"/>
  <c r="T4288" i="3"/>
  <c r="N4288" i="3"/>
  <c r="T4124" i="3"/>
  <c r="N4124" i="3"/>
  <c r="T4098" i="3"/>
  <c r="N4098" i="3"/>
  <c r="T4010" i="3"/>
  <c r="N4010" i="3"/>
  <c r="T5723" i="3"/>
  <c r="N5723" i="3"/>
  <c r="N5609" i="3"/>
  <c r="T5609" i="3"/>
  <c r="N5600" i="3"/>
  <c r="T5600" i="3"/>
  <c r="N5592" i="3"/>
  <c r="T5592" i="3"/>
  <c r="T5368" i="3"/>
  <c r="N5368" i="3"/>
  <c r="T5237" i="3"/>
  <c r="N5237" i="3"/>
  <c r="T5182" i="3"/>
  <c r="N5182" i="3"/>
  <c r="T5119" i="3"/>
  <c r="N5119" i="3"/>
  <c r="T4774" i="3"/>
  <c r="N4774" i="3"/>
  <c r="T4592" i="3"/>
  <c r="N4592" i="3"/>
  <c r="T4508" i="3"/>
  <c r="N4508" i="3"/>
  <c r="N4157" i="3"/>
  <c r="T4157" i="3"/>
  <c r="N4149" i="3"/>
  <c r="T4149" i="3"/>
  <c r="T4073" i="3"/>
  <c r="N4073" i="3"/>
  <c r="T4043" i="3"/>
  <c r="N4043" i="3"/>
  <c r="T4035" i="3"/>
  <c r="N4035" i="3"/>
  <c r="T3930" i="3"/>
  <c r="N3930" i="3"/>
  <c r="T3851" i="3"/>
  <c r="N3851" i="3"/>
  <c r="T5731" i="3"/>
  <c r="N5731" i="3"/>
  <c r="T5457" i="3"/>
  <c r="N5457" i="3"/>
  <c r="T5376" i="3"/>
  <c r="N5376" i="3"/>
  <c r="T5262" i="3"/>
  <c r="N5262" i="3"/>
  <c r="T5229" i="3"/>
  <c r="N5229" i="3"/>
  <c r="T5140" i="3"/>
  <c r="N5140" i="3"/>
  <c r="T4782" i="3"/>
  <c r="N4782" i="3"/>
  <c r="T4613" i="3"/>
  <c r="N4613" i="3"/>
  <c r="T4605" i="3"/>
  <c r="N4605" i="3"/>
  <c r="T4280" i="3"/>
  <c r="N4280" i="3"/>
  <c r="T4119" i="3"/>
  <c r="N4119" i="3"/>
  <c r="T4094" i="3"/>
  <c r="N4094" i="3"/>
  <c r="T4018" i="3"/>
  <c r="N4018" i="3"/>
  <c r="T3981" i="3"/>
  <c r="N3981" i="3"/>
  <c r="T3864" i="3"/>
  <c r="N3864" i="3"/>
  <c r="T5714" i="3"/>
  <c r="N5714" i="3"/>
  <c r="N5562" i="3"/>
  <c r="T5562" i="3"/>
  <c r="T5503" i="3"/>
  <c r="N5503" i="3"/>
  <c r="T5199" i="3"/>
  <c r="N5199" i="3"/>
  <c r="T4744" i="3"/>
  <c r="N4744" i="3"/>
  <c r="T4516" i="3"/>
  <c r="N4516" i="3"/>
  <c r="T3985" i="3"/>
  <c r="N3985" i="3"/>
  <c r="T3939" i="3"/>
  <c r="N3939" i="3"/>
  <c r="T3909" i="3"/>
  <c r="N3909" i="3"/>
  <c r="T4079" i="3"/>
  <c r="N4079" i="3"/>
  <c r="T4666" i="3"/>
  <c r="N4666" i="3"/>
  <c r="N4489" i="3"/>
  <c r="T4489" i="3"/>
  <c r="T4113" i="3"/>
  <c r="N4113" i="3"/>
  <c r="T4096" i="3"/>
  <c r="N4096" i="3"/>
  <c r="T4624" i="3"/>
  <c r="N4624" i="3"/>
  <c r="T4202" i="3"/>
  <c r="N4202" i="3"/>
  <c r="N4990" i="3"/>
  <c r="T4990" i="3"/>
  <c r="N5041" i="3"/>
  <c r="T5041" i="3"/>
  <c r="T4772" i="3"/>
  <c r="N4772" i="3"/>
  <c r="U5315" i="3"/>
  <c r="R5315" i="3"/>
  <c r="R5159" i="3"/>
  <c r="U5159" i="3"/>
  <c r="R5142" i="3"/>
  <c r="U5142" i="3"/>
  <c r="R5087" i="3"/>
  <c r="U5087" i="3"/>
  <c r="R4527" i="3"/>
  <c r="U4527" i="3"/>
  <c r="R3907" i="3"/>
  <c r="U3907" i="3"/>
  <c r="U5560" i="3"/>
  <c r="R5560" i="3"/>
  <c r="U5311" i="3"/>
  <c r="R5311" i="3"/>
  <c r="R5108" i="3"/>
  <c r="U5108" i="3"/>
  <c r="U4965" i="3"/>
  <c r="R4965" i="3"/>
  <c r="R3890" i="3"/>
  <c r="U3890" i="3"/>
  <c r="U5535" i="3"/>
  <c r="R5535" i="3"/>
  <c r="U5522" i="3"/>
  <c r="R5522" i="3"/>
  <c r="U5484" i="3"/>
  <c r="R5484" i="3"/>
  <c r="U5454" i="3"/>
  <c r="R5454" i="3"/>
  <c r="U5379" i="3"/>
  <c r="R5379" i="3"/>
  <c r="R5348" i="3"/>
  <c r="U5348" i="3"/>
  <c r="U5314" i="3"/>
  <c r="R5314" i="3"/>
  <c r="R5302" i="3"/>
  <c r="U5302" i="3"/>
  <c r="R5276" i="3"/>
  <c r="U5276" i="3"/>
  <c r="R5251" i="3"/>
  <c r="U5251" i="3"/>
  <c r="R5221" i="3"/>
  <c r="U5221" i="3"/>
  <c r="R5189" i="3"/>
  <c r="U5189" i="3"/>
  <c r="R5176" i="3"/>
  <c r="U5176" i="3"/>
  <c r="U5141" i="3"/>
  <c r="R5141" i="3"/>
  <c r="U5066" i="3"/>
  <c r="R5066" i="3"/>
  <c r="R5002" i="3"/>
  <c r="U5002" i="3"/>
  <c r="U4931" i="3"/>
  <c r="R4931" i="3"/>
  <c r="U4914" i="3"/>
  <c r="R4914" i="3"/>
  <c r="R4907" i="3"/>
  <c r="U4907" i="3"/>
  <c r="R4848" i="3"/>
  <c r="U4848" i="3"/>
  <c r="U4809" i="3"/>
  <c r="R4809" i="3"/>
  <c r="U4779" i="3"/>
  <c r="R4779" i="3"/>
  <c r="U4728" i="3"/>
  <c r="R4728" i="3"/>
  <c r="U4720" i="3"/>
  <c r="R4720" i="3"/>
  <c r="R4687" i="3"/>
  <c r="U4687" i="3"/>
  <c r="U4627" i="3"/>
  <c r="R4627" i="3"/>
  <c r="U4606" i="3"/>
  <c r="R4606" i="3"/>
  <c r="U4513" i="3"/>
  <c r="R4513" i="3"/>
  <c r="R4437" i="3"/>
  <c r="U4437" i="3"/>
  <c r="R4379" i="3"/>
  <c r="U4379" i="3"/>
  <c r="R4354" i="3"/>
  <c r="U4354" i="3"/>
  <c r="R4337" i="3"/>
  <c r="U4337" i="3"/>
  <c r="R4311" i="3"/>
  <c r="U4311" i="3"/>
  <c r="R4299" i="3"/>
  <c r="U4299" i="3"/>
  <c r="R4265" i="3"/>
  <c r="U4265" i="3"/>
  <c r="U4213" i="3"/>
  <c r="R4213" i="3"/>
  <c r="R4092" i="3"/>
  <c r="U4092" i="3"/>
  <c r="U4044" i="3"/>
  <c r="R4044" i="3"/>
  <c r="R3982" i="3"/>
  <c r="U3982" i="3"/>
  <c r="R3852" i="3"/>
  <c r="U3852" i="3"/>
  <c r="U5652" i="3"/>
  <c r="R5652" i="3"/>
  <c r="U5531" i="3"/>
  <c r="R5531" i="3"/>
  <c r="R5504" i="3"/>
  <c r="U5504" i="3"/>
  <c r="U5480" i="3"/>
  <c r="R5480" i="3"/>
  <c r="R5449" i="3"/>
  <c r="U5449" i="3"/>
  <c r="R5382" i="3"/>
  <c r="U5382" i="3"/>
  <c r="R5344" i="3"/>
  <c r="U5344" i="3"/>
  <c r="R5331" i="3"/>
  <c r="U5331" i="3"/>
  <c r="R5310" i="3"/>
  <c r="U5310" i="3"/>
  <c r="U5290" i="3"/>
  <c r="R5290" i="3"/>
  <c r="U5265" i="3"/>
  <c r="R5265" i="3"/>
  <c r="R5238" i="3"/>
  <c r="U5238" i="3"/>
  <c r="R5201" i="3"/>
  <c r="U5201" i="3"/>
  <c r="R5184" i="3"/>
  <c r="U5184" i="3"/>
  <c r="U5154" i="3"/>
  <c r="R5154" i="3"/>
  <c r="U5137" i="3"/>
  <c r="R5137" i="3"/>
  <c r="R5048" i="3"/>
  <c r="U5048" i="3"/>
  <c r="R5040" i="3"/>
  <c r="U5040" i="3"/>
  <c r="U4927" i="3"/>
  <c r="R4927" i="3"/>
  <c r="U4889" i="3"/>
  <c r="R4889" i="3"/>
  <c r="U4821" i="3"/>
  <c r="R4821" i="3"/>
  <c r="U4804" i="3"/>
  <c r="R4804" i="3"/>
  <c r="U4775" i="3"/>
  <c r="R4775" i="3"/>
  <c r="R4767" i="3"/>
  <c r="U4767" i="3"/>
  <c r="U4745" i="3"/>
  <c r="R4745" i="3"/>
  <c r="R4683" i="3"/>
  <c r="U4683" i="3"/>
  <c r="R4641" i="3"/>
  <c r="U4641" i="3"/>
  <c r="U4593" i="3"/>
  <c r="R4593" i="3"/>
  <c r="U4555" i="3"/>
  <c r="R4555" i="3"/>
  <c r="U4538" i="3"/>
  <c r="R4538" i="3"/>
  <c r="U4509" i="3"/>
  <c r="R4509" i="3"/>
  <c r="R4392" i="3"/>
  <c r="U4392" i="3"/>
  <c r="R4357" i="3"/>
  <c r="U4357" i="3"/>
  <c r="R4340" i="3"/>
  <c r="U4340" i="3"/>
  <c r="R4240" i="3"/>
  <c r="U4240" i="3"/>
  <c r="U4230" i="3"/>
  <c r="R4230" i="3"/>
  <c r="U4209" i="3"/>
  <c r="R4209" i="3"/>
  <c r="R4117" i="3"/>
  <c r="U4117" i="3"/>
  <c r="U4095" i="3"/>
  <c r="R4095" i="3"/>
  <c r="U4082" i="3"/>
  <c r="R4082" i="3"/>
  <c r="R4075" i="3"/>
  <c r="U4075" i="3"/>
  <c r="R4003" i="3"/>
  <c r="U4003" i="3"/>
  <c r="R3961" i="3"/>
  <c r="U3961" i="3"/>
  <c r="R3844" i="3"/>
  <c r="U3844" i="3"/>
  <c r="T3793" i="3"/>
  <c r="N3793" i="3"/>
  <c r="T3707" i="3"/>
  <c r="N3707" i="3"/>
  <c r="N3640" i="3"/>
  <c r="T3640" i="3"/>
  <c r="N3512" i="3"/>
  <c r="T3512" i="3"/>
  <c r="T3251" i="3"/>
  <c r="N3251" i="3"/>
  <c r="T3595" i="3"/>
  <c r="N3595" i="3"/>
  <c r="T3442" i="3"/>
  <c r="N3442" i="3"/>
  <c r="N3366" i="3"/>
  <c r="T3366" i="3"/>
  <c r="N3277" i="3"/>
  <c r="T3277" i="3"/>
  <c r="T3138" i="3"/>
  <c r="N3138" i="3"/>
  <c r="T3125" i="3"/>
  <c r="N3125" i="3"/>
  <c r="T3087" i="3"/>
  <c r="N3087" i="3"/>
  <c r="T2986" i="3"/>
  <c r="N2986" i="3"/>
  <c r="T2759" i="3"/>
  <c r="N2759" i="3"/>
  <c r="T2598" i="3"/>
  <c r="N2598" i="3"/>
  <c r="T2455" i="3"/>
  <c r="N2455" i="3"/>
  <c r="T2311" i="3"/>
  <c r="N2311" i="3"/>
  <c r="N2273" i="3"/>
  <c r="T2273" i="3"/>
  <c r="T2151" i="3"/>
  <c r="N2151" i="3"/>
  <c r="T2134" i="3"/>
  <c r="N2134" i="3"/>
  <c r="N3599" i="3"/>
  <c r="T3599" i="3"/>
  <c r="T3826" i="3"/>
  <c r="N3826" i="3"/>
  <c r="T3784" i="3"/>
  <c r="N3784" i="3"/>
  <c r="T3715" i="3"/>
  <c r="N3715" i="3"/>
  <c r="T3699" i="3"/>
  <c r="N3699" i="3"/>
  <c r="T3673" i="3"/>
  <c r="N3673" i="3"/>
  <c r="T3631" i="3"/>
  <c r="N3631" i="3"/>
  <c r="N3615" i="3"/>
  <c r="T3615" i="3"/>
  <c r="N3521" i="3"/>
  <c r="T3521" i="3"/>
  <c r="N3505" i="3"/>
  <c r="T3505" i="3"/>
  <c r="T3480" i="3"/>
  <c r="N3480" i="3"/>
  <c r="T3434" i="3"/>
  <c r="N3434" i="3"/>
  <c r="T3255" i="3"/>
  <c r="N3255" i="3"/>
  <c r="T3238" i="3"/>
  <c r="N3238" i="3"/>
  <c r="T3213" i="3"/>
  <c r="N3213" i="3"/>
  <c r="T3294" i="3"/>
  <c r="N3294" i="3"/>
  <c r="T3281" i="3"/>
  <c r="N3281" i="3"/>
  <c r="N3256" i="3"/>
  <c r="T3256" i="3"/>
  <c r="N3243" i="3"/>
  <c r="T3243" i="3"/>
  <c r="T3142" i="3"/>
  <c r="N3142" i="3"/>
  <c r="T3129" i="3"/>
  <c r="N3129" i="3"/>
  <c r="T3104" i="3"/>
  <c r="N3104" i="3"/>
  <c r="T3091" i="3"/>
  <c r="N3091" i="3"/>
  <c r="T2990" i="3"/>
  <c r="N2990" i="3"/>
  <c r="T2977" i="3"/>
  <c r="N2977" i="3"/>
  <c r="T2881" i="3"/>
  <c r="N2881" i="3"/>
  <c r="T2868" i="3"/>
  <c r="N2868" i="3"/>
  <c r="T2763" i="3"/>
  <c r="N2763" i="3"/>
  <c r="T2746" i="3"/>
  <c r="N2746" i="3"/>
  <c r="T2721" i="3"/>
  <c r="N2721" i="3"/>
  <c r="T2708" i="3"/>
  <c r="N2708" i="3"/>
  <c r="T2602" i="3"/>
  <c r="N2602" i="3"/>
  <c r="T2577" i="3"/>
  <c r="N2577" i="3"/>
  <c r="T2564" i="3"/>
  <c r="N2564" i="3"/>
  <c r="T2459" i="3"/>
  <c r="N2459" i="3"/>
  <c r="T2442" i="3"/>
  <c r="N2442" i="3"/>
  <c r="T2417" i="3"/>
  <c r="N2417" i="3"/>
  <c r="T2404" i="3"/>
  <c r="N2404" i="3"/>
  <c r="T2298" i="3"/>
  <c r="N2298" i="3"/>
  <c r="N2248" i="3"/>
  <c r="T2248" i="3"/>
  <c r="T2155" i="3"/>
  <c r="N2155" i="3"/>
  <c r="T2138" i="3"/>
  <c r="N2138" i="3"/>
  <c r="T2117" i="3"/>
  <c r="N2117" i="3"/>
  <c r="T3813" i="3"/>
  <c r="N3813" i="3"/>
  <c r="T3771" i="3"/>
  <c r="N3771" i="3"/>
  <c r="T3703" i="3"/>
  <c r="N3703" i="3"/>
  <c r="T3677" i="3"/>
  <c r="N3677" i="3"/>
  <c r="T3669" i="3"/>
  <c r="N3669" i="3"/>
  <c r="T3636" i="3"/>
  <c r="N3636" i="3"/>
  <c r="T3627" i="3"/>
  <c r="N3627" i="3"/>
  <c r="T3619" i="3"/>
  <c r="N3619" i="3"/>
  <c r="N3602" i="3"/>
  <c r="T3602" i="3"/>
  <c r="T3585" i="3"/>
  <c r="N3585" i="3"/>
  <c r="T3567" i="3"/>
  <c r="N3567" i="3"/>
  <c r="T3559" i="3"/>
  <c r="N3559" i="3"/>
  <c r="N3525" i="3"/>
  <c r="T3525" i="3"/>
  <c r="N3517" i="3"/>
  <c r="T3517" i="3"/>
  <c r="N3508" i="3"/>
  <c r="T3508" i="3"/>
  <c r="T3484" i="3"/>
  <c r="N3484" i="3"/>
  <c r="T3467" i="3"/>
  <c r="N3467" i="3"/>
  <c r="T3447" i="3"/>
  <c r="N3447" i="3"/>
  <c r="T3438" i="3"/>
  <c r="N3438" i="3"/>
  <c r="T3430" i="3"/>
  <c r="N3430" i="3"/>
  <c r="T3333" i="3"/>
  <c r="N3333" i="3"/>
  <c r="T3324" i="3"/>
  <c r="N3324" i="3"/>
  <c r="T3181" i="3"/>
  <c r="N3181" i="3"/>
  <c r="T3172" i="3"/>
  <c r="N3172" i="3"/>
  <c r="T3164" i="3"/>
  <c r="N3164" i="3"/>
  <c r="T3130" i="3"/>
  <c r="N3130" i="3"/>
  <c r="T3122" i="3"/>
  <c r="N3122" i="3"/>
  <c r="T3029" i="3"/>
  <c r="N3029" i="3"/>
  <c r="N3020" i="3"/>
  <c r="T3020" i="3"/>
  <c r="T3012" i="3"/>
  <c r="N3012" i="3"/>
  <c r="N2978" i="3"/>
  <c r="T2978" i="3"/>
  <c r="T2970" i="3"/>
  <c r="N2970" i="3"/>
  <c r="T2916" i="3"/>
  <c r="N2916" i="3"/>
  <c r="T2908" i="3"/>
  <c r="N2908" i="3"/>
  <c r="T2899" i="3"/>
  <c r="N2899" i="3"/>
  <c r="T2882" i="3"/>
  <c r="N2882" i="3"/>
  <c r="T2802" i="3"/>
  <c r="N2802" i="3"/>
  <c r="T2768" i="3"/>
  <c r="N2768" i="3"/>
  <c r="T2642" i="3"/>
  <c r="N2642" i="3"/>
  <c r="N2604" i="3"/>
  <c r="T2604" i="3"/>
  <c r="T2494" i="3"/>
  <c r="N2494" i="3"/>
  <c r="T2464" i="3"/>
  <c r="N2464" i="3"/>
  <c r="T2439" i="3"/>
  <c r="N2439" i="3"/>
  <c r="T2333" i="3"/>
  <c r="N2333" i="3"/>
  <c r="T2291" i="3"/>
  <c r="N2291" i="3"/>
  <c r="T2198" i="3"/>
  <c r="N2198" i="3"/>
  <c r="T2190" i="3"/>
  <c r="N2190" i="3"/>
  <c r="T2181" i="3"/>
  <c r="N2181" i="3"/>
  <c r="T2173" i="3"/>
  <c r="N2173" i="3"/>
  <c r="T2139" i="3"/>
  <c r="N2139" i="3"/>
  <c r="T2038" i="3"/>
  <c r="N2038" i="3"/>
  <c r="T2025" i="3"/>
  <c r="N2025" i="3"/>
  <c r="T2000" i="3"/>
  <c r="N2000" i="3"/>
  <c r="T1991" i="3"/>
  <c r="N1991" i="3"/>
  <c r="T2293" i="3"/>
  <c r="N2293" i="3"/>
  <c r="T2285" i="3"/>
  <c r="N2285" i="3"/>
  <c r="T2145" i="3"/>
  <c r="N2145" i="3"/>
  <c r="T2137" i="3"/>
  <c r="N2137" i="3"/>
  <c r="T2036" i="3"/>
  <c r="N2036" i="3"/>
  <c r="T2462" i="3"/>
  <c r="N2462" i="3"/>
  <c r="T2454" i="3"/>
  <c r="N2454" i="3"/>
  <c r="T1989" i="3"/>
  <c r="N1989" i="3"/>
  <c r="T2044" i="3"/>
  <c r="N2044" i="3"/>
  <c r="T2023" i="3"/>
  <c r="N2023" i="3"/>
  <c r="T3031" i="3"/>
  <c r="N3031" i="3"/>
  <c r="T3023" i="3"/>
  <c r="N3023" i="3"/>
  <c r="T3014" i="3"/>
  <c r="N3014" i="3"/>
  <c r="T2989" i="3"/>
  <c r="N2989" i="3"/>
  <c r="T2980" i="3"/>
  <c r="N2980" i="3"/>
  <c r="T2972" i="3"/>
  <c r="N2972" i="3"/>
  <c r="N2905" i="3"/>
  <c r="T2905" i="3"/>
  <c r="N2897" i="3"/>
  <c r="T2897" i="3"/>
  <c r="T2749" i="3"/>
  <c r="N2749" i="3"/>
  <c r="T2741" i="3"/>
  <c r="N2741" i="3"/>
  <c r="T2601" i="3"/>
  <c r="N2601" i="3"/>
  <c r="T2593" i="3"/>
  <c r="N2593" i="3"/>
  <c r="T2335" i="3"/>
  <c r="N2335" i="3"/>
  <c r="T2327" i="3"/>
  <c r="N2327" i="3"/>
  <c r="T2154" i="3"/>
  <c r="N2154" i="3"/>
  <c r="T2002" i="3"/>
  <c r="N2002" i="3"/>
  <c r="T3489" i="3"/>
  <c r="N3489" i="3"/>
  <c r="T3092" i="3"/>
  <c r="N3092" i="3"/>
  <c r="N2561" i="3"/>
  <c r="T2561" i="3"/>
  <c r="N3658" i="3"/>
  <c r="T3658" i="3"/>
  <c r="T3084" i="3"/>
  <c r="N3084" i="3"/>
  <c r="T2498" i="3"/>
  <c r="N2498" i="3"/>
  <c r="T3719" i="3"/>
  <c r="N3719" i="3"/>
  <c r="T2671" i="3"/>
  <c r="N2671" i="3"/>
  <c r="R3624" i="3"/>
  <c r="U3624" i="3"/>
  <c r="R3413" i="3"/>
  <c r="U3413" i="3"/>
  <c r="R3257" i="3"/>
  <c r="U3257" i="3"/>
  <c r="U3222" i="3"/>
  <c r="R3222" i="3"/>
  <c r="R2830" i="3"/>
  <c r="U2830" i="3"/>
  <c r="R3637" i="3"/>
  <c r="U3637" i="3"/>
  <c r="R3542" i="3"/>
  <c r="U3542" i="3"/>
  <c r="R3405" i="3"/>
  <c r="U3405" i="3"/>
  <c r="R3063" i="3"/>
  <c r="U3063" i="3"/>
  <c r="R2231" i="3"/>
  <c r="U2231" i="3"/>
  <c r="U2218" i="3"/>
  <c r="R2218" i="3"/>
  <c r="R2235" i="3"/>
  <c r="U2235" i="3"/>
  <c r="R3814" i="3"/>
  <c r="U3814" i="3"/>
  <c r="U3755" i="3"/>
  <c r="R3755" i="3"/>
  <c r="R3679" i="3"/>
  <c r="U3679" i="3"/>
  <c r="R3633" i="3"/>
  <c r="U3633" i="3"/>
  <c r="R3392" i="3"/>
  <c r="U3392" i="3"/>
  <c r="R2532" i="3"/>
  <c r="U2532" i="3"/>
  <c r="U2189" i="3"/>
  <c r="R2189" i="3"/>
  <c r="U3218" i="3"/>
  <c r="R3218" i="3"/>
  <c r="R2227" i="3"/>
  <c r="U2227" i="3"/>
  <c r="U2210" i="3"/>
  <c r="R2210" i="3"/>
  <c r="R3654" i="3"/>
  <c r="U3654" i="3"/>
  <c r="T3768" i="3"/>
  <c r="N3768" i="3"/>
  <c r="T3582" i="3"/>
  <c r="N3582" i="3"/>
  <c r="T3792" i="3"/>
  <c r="N3792" i="3"/>
  <c r="T3664" i="3"/>
  <c r="N3664" i="3"/>
  <c r="T3622" i="3"/>
  <c r="N3622" i="3"/>
  <c r="T3488" i="3"/>
  <c r="N3488" i="3"/>
  <c r="N3426" i="3"/>
  <c r="T3426" i="3"/>
  <c r="T3225" i="3"/>
  <c r="N3225" i="3"/>
  <c r="T3208" i="3"/>
  <c r="N3208" i="3"/>
  <c r="N3603" i="3"/>
  <c r="T3603" i="3"/>
  <c r="T3586" i="3"/>
  <c r="N3586" i="3"/>
  <c r="T3425" i="3"/>
  <c r="N3425" i="3"/>
  <c r="T3356" i="3"/>
  <c r="N3356" i="3"/>
  <c r="N3252" i="3"/>
  <c r="T3252" i="3"/>
  <c r="T2864" i="3"/>
  <c r="N2864" i="3"/>
  <c r="T2704" i="3"/>
  <c r="N2704" i="3"/>
  <c r="T2615" i="3"/>
  <c r="N2615" i="3"/>
  <c r="T2560" i="3"/>
  <c r="N2560" i="3"/>
  <c r="T2438" i="3"/>
  <c r="N2438" i="3"/>
  <c r="N3692" i="3"/>
  <c r="T3692" i="3"/>
  <c r="T3817" i="3"/>
  <c r="N3817" i="3"/>
  <c r="T3775" i="3"/>
  <c r="N3775" i="3"/>
  <c r="T3708" i="3"/>
  <c r="N3708" i="3"/>
  <c r="T3681" i="3"/>
  <c r="N3681" i="3"/>
  <c r="T3639" i="3"/>
  <c r="N3639" i="3"/>
  <c r="N3623" i="3"/>
  <c r="T3623" i="3"/>
  <c r="T3598" i="3"/>
  <c r="N3598" i="3"/>
  <c r="N3555" i="3"/>
  <c r="T3555" i="3"/>
  <c r="N3529" i="3"/>
  <c r="T3529" i="3"/>
  <c r="T3513" i="3"/>
  <c r="N3513" i="3"/>
  <c r="T3471" i="3"/>
  <c r="N3471" i="3"/>
  <c r="T3443" i="3"/>
  <c r="N3443" i="3"/>
  <c r="T3352" i="3"/>
  <c r="N3352" i="3"/>
  <c r="T3259" i="3"/>
  <c r="N3259" i="3"/>
  <c r="T3242" i="3"/>
  <c r="N3242" i="3"/>
  <c r="T3217" i="3"/>
  <c r="N3217" i="3"/>
  <c r="T3200" i="3"/>
  <c r="N3200" i="3"/>
  <c r="T3789" i="3"/>
  <c r="N3789" i="3"/>
  <c r="T3780" i="3"/>
  <c r="N3780" i="3"/>
  <c r="T3772" i="3"/>
  <c r="N3772" i="3"/>
  <c r="T3450" i="3"/>
  <c r="N3450" i="3"/>
  <c r="T3433" i="3"/>
  <c r="N3433" i="3"/>
  <c r="T3373" i="3"/>
  <c r="N3373" i="3"/>
  <c r="N3357" i="3"/>
  <c r="T3357" i="3"/>
  <c r="T3298" i="3"/>
  <c r="N3298" i="3"/>
  <c r="T3285" i="3"/>
  <c r="N3285" i="3"/>
  <c r="N3260" i="3"/>
  <c r="T3260" i="3"/>
  <c r="N3247" i="3"/>
  <c r="T3247" i="3"/>
  <c r="T3146" i="3"/>
  <c r="N3146" i="3"/>
  <c r="T3133" i="3"/>
  <c r="N3133" i="3"/>
  <c r="T3108" i="3"/>
  <c r="N3108" i="3"/>
  <c r="T3095" i="3"/>
  <c r="N3095" i="3"/>
  <c r="T2994" i="3"/>
  <c r="N2994" i="3"/>
  <c r="T2981" i="3"/>
  <c r="N2981" i="3"/>
  <c r="T2969" i="3"/>
  <c r="N2969" i="3"/>
  <c r="T2856" i="3"/>
  <c r="N2856" i="3"/>
  <c r="T2767" i="3"/>
  <c r="N2767" i="3"/>
  <c r="T2750" i="3"/>
  <c r="N2750" i="3"/>
  <c r="T2725" i="3"/>
  <c r="N2725" i="3"/>
  <c r="T2712" i="3"/>
  <c r="N2712" i="3"/>
  <c r="T2607" i="3"/>
  <c r="N2607" i="3"/>
  <c r="T2590" i="3"/>
  <c r="N2590" i="3"/>
  <c r="T2552" i="3"/>
  <c r="N2552" i="3"/>
  <c r="T2463" i="3"/>
  <c r="N2463" i="3"/>
  <c r="T2446" i="3"/>
  <c r="N2446" i="3"/>
  <c r="T2421" i="3"/>
  <c r="N2421" i="3"/>
  <c r="T2408" i="3"/>
  <c r="N2408" i="3"/>
  <c r="T2303" i="3"/>
  <c r="N2303" i="3"/>
  <c r="T2286" i="3"/>
  <c r="N2286" i="3"/>
  <c r="N2265" i="3"/>
  <c r="T2265" i="3"/>
  <c r="N2252" i="3"/>
  <c r="T2252" i="3"/>
  <c r="T2159" i="3"/>
  <c r="N2159" i="3"/>
  <c r="T2142" i="3"/>
  <c r="N2142" i="3"/>
  <c r="T2121" i="3"/>
  <c r="N2121" i="3"/>
  <c r="T3833" i="3"/>
  <c r="N3833" i="3"/>
  <c r="T3805" i="3"/>
  <c r="N3805" i="3"/>
  <c r="T3712" i="3"/>
  <c r="N3712" i="3"/>
  <c r="T3694" i="3"/>
  <c r="N3694" i="3"/>
  <c r="T3312" i="3"/>
  <c r="N3312" i="3"/>
  <c r="T3295" i="3"/>
  <c r="N3295" i="3"/>
  <c r="T3286" i="3"/>
  <c r="N3286" i="3"/>
  <c r="T2794" i="3"/>
  <c r="N2794" i="3"/>
  <c r="T2756" i="3"/>
  <c r="N2756" i="3"/>
  <c r="T2747" i="3"/>
  <c r="N2747" i="3"/>
  <c r="T2654" i="3"/>
  <c r="N2654" i="3"/>
  <c r="T2646" i="3"/>
  <c r="N2646" i="3"/>
  <c r="T2629" i="3"/>
  <c r="N2629" i="3"/>
  <c r="T2608" i="3"/>
  <c r="N2608" i="3"/>
  <c r="T2485" i="3"/>
  <c r="N2485" i="3"/>
  <c r="T2456" i="3"/>
  <c r="N2456" i="3"/>
  <c r="T2443" i="3"/>
  <c r="N2443" i="3"/>
  <c r="T2346" i="3"/>
  <c r="N2346" i="3"/>
  <c r="T2338" i="3"/>
  <c r="N2338" i="3"/>
  <c r="T2308" i="3"/>
  <c r="N2308" i="3"/>
  <c r="T2300" i="3"/>
  <c r="N2300" i="3"/>
  <c r="T2160" i="3"/>
  <c r="N2160" i="3"/>
  <c r="T2152" i="3"/>
  <c r="N2152" i="3"/>
  <c r="T2143" i="3"/>
  <c r="N2143" i="3"/>
  <c r="T2042" i="3"/>
  <c r="N2042" i="3"/>
  <c r="T2029" i="3"/>
  <c r="N2029" i="3"/>
  <c r="T2004" i="3"/>
  <c r="N2004" i="3"/>
  <c r="T1983" i="3"/>
  <c r="N1983" i="3"/>
  <c r="T2804" i="3"/>
  <c r="N2804" i="3"/>
  <c r="T2796" i="3"/>
  <c r="N2796" i="3"/>
  <c r="T2652" i="3"/>
  <c r="N2652" i="3"/>
  <c r="T2644" i="3"/>
  <c r="N2644" i="3"/>
  <c r="T2500" i="3"/>
  <c r="N2500" i="3"/>
  <c r="T2492" i="3"/>
  <c r="N2492" i="3"/>
  <c r="T2006" i="3"/>
  <c r="N2006" i="3"/>
  <c r="T2791" i="3"/>
  <c r="N2791" i="3"/>
  <c r="T2783" i="3"/>
  <c r="N2783" i="3"/>
  <c r="T2635" i="3"/>
  <c r="N2635" i="3"/>
  <c r="T2627" i="3"/>
  <c r="N2627" i="3"/>
  <c r="T2487" i="3"/>
  <c r="N2487" i="3"/>
  <c r="T2479" i="3"/>
  <c r="N2479" i="3"/>
  <c r="T2914" i="3"/>
  <c r="N2914" i="3"/>
  <c r="T2766" i="3"/>
  <c r="N2766" i="3"/>
  <c r="T2758" i="3"/>
  <c r="N2758" i="3"/>
  <c r="T2610" i="3"/>
  <c r="N2610" i="3"/>
  <c r="T2449" i="3"/>
  <c r="N2449" i="3"/>
  <c r="T2441" i="3"/>
  <c r="N2441" i="3"/>
  <c r="T2344" i="3"/>
  <c r="N2344" i="3"/>
  <c r="T2192" i="3"/>
  <c r="N2192" i="3"/>
  <c r="T1993" i="3"/>
  <c r="N1993" i="3"/>
  <c r="T2306" i="3"/>
  <c r="N2306" i="3"/>
  <c r="T2179" i="3"/>
  <c r="N2179" i="3"/>
  <c r="T2171" i="3"/>
  <c r="N2171" i="3"/>
  <c r="T3365" i="3"/>
  <c r="N3365" i="3"/>
  <c r="N2991" i="3"/>
  <c r="T2991" i="3"/>
  <c r="T2287" i="3"/>
  <c r="N2287" i="3"/>
  <c r="T3593" i="3"/>
  <c r="N3593" i="3"/>
  <c r="T2982" i="3"/>
  <c r="N2982" i="3"/>
  <c r="T2295" i="3"/>
  <c r="N2295" i="3"/>
  <c r="N3362" i="3"/>
  <c r="T3362" i="3"/>
  <c r="T2726" i="3"/>
  <c r="N2726" i="3"/>
  <c r="N2557" i="3"/>
  <c r="T2557" i="3"/>
  <c r="T2675" i="3"/>
  <c r="N2675" i="3"/>
  <c r="U3816" i="3"/>
  <c r="R3816" i="3"/>
  <c r="U3757" i="3"/>
  <c r="R3757" i="3"/>
  <c r="R3736" i="3"/>
  <c r="U3736" i="3"/>
  <c r="R3709" i="3"/>
  <c r="U3709" i="3"/>
  <c r="R3671" i="3"/>
  <c r="U3671" i="3"/>
  <c r="U3548" i="3"/>
  <c r="R3548" i="3"/>
  <c r="U3527" i="3"/>
  <c r="R3527" i="3"/>
  <c r="R3485" i="3"/>
  <c r="U3485" i="3"/>
  <c r="U3466" i="3"/>
  <c r="R3466" i="3"/>
  <c r="R3398" i="3"/>
  <c r="U3398" i="3"/>
  <c r="R3336" i="3"/>
  <c r="U3336" i="3"/>
  <c r="R3319" i="3"/>
  <c r="U3319" i="3"/>
  <c r="R3284" i="3"/>
  <c r="U3284" i="3"/>
  <c r="R3205" i="3"/>
  <c r="U3205" i="3"/>
  <c r="R3187" i="3"/>
  <c r="U3187" i="3"/>
  <c r="R3170" i="3"/>
  <c r="U3170" i="3"/>
  <c r="U3128" i="3"/>
  <c r="R3128" i="3"/>
  <c r="R3067" i="3"/>
  <c r="U3067" i="3"/>
  <c r="R3050" i="3"/>
  <c r="U3050" i="3"/>
  <c r="U3015" i="3"/>
  <c r="R3015" i="3"/>
  <c r="R2949" i="3"/>
  <c r="U2949" i="3"/>
  <c r="R2932" i="3"/>
  <c r="U2932" i="3"/>
  <c r="R2911" i="3"/>
  <c r="U2911" i="3"/>
  <c r="R2865" i="3"/>
  <c r="U2865" i="3"/>
  <c r="U2805" i="3"/>
  <c r="R2805" i="3"/>
  <c r="U2788" i="3"/>
  <c r="R2788" i="3"/>
  <c r="U2691" i="3"/>
  <c r="R2691" i="3"/>
  <c r="U2666" i="3"/>
  <c r="R2666" i="3"/>
  <c r="R2540" i="3"/>
  <c r="U2540" i="3"/>
  <c r="R2493" i="3"/>
  <c r="U2493" i="3"/>
  <c r="U2422" i="3"/>
  <c r="R2422" i="3"/>
  <c r="R2379" i="3"/>
  <c r="U2379" i="3"/>
  <c r="R3818" i="3"/>
  <c r="U3818" i="3"/>
  <c r="R3806" i="3"/>
  <c r="U3806" i="3"/>
  <c r="U3774" i="3"/>
  <c r="R3774" i="3"/>
  <c r="R3749" i="3"/>
  <c r="U3749" i="3"/>
  <c r="R3704" i="3"/>
  <c r="U3704" i="3"/>
  <c r="R3588" i="3"/>
  <c r="U3588" i="3"/>
  <c r="R3506" i="3"/>
  <c r="U3506" i="3"/>
  <c r="R3481" i="3"/>
  <c r="U3481" i="3"/>
  <c r="R3468" i="3"/>
  <c r="U3468" i="3"/>
  <c r="R3390" i="3"/>
  <c r="U3390" i="3"/>
  <c r="R3367" i="3"/>
  <c r="U3367" i="3"/>
  <c r="R3349" i="3"/>
  <c r="U3349" i="3"/>
  <c r="R3323" i="3"/>
  <c r="U3323" i="3"/>
  <c r="R3289" i="3"/>
  <c r="U3289" i="3"/>
  <c r="R3244" i="3"/>
  <c r="U3244" i="3"/>
  <c r="R3209" i="3"/>
  <c r="U3209" i="3"/>
  <c r="U3184" i="3"/>
  <c r="R3184" i="3"/>
  <c r="U3167" i="3"/>
  <c r="R3167" i="3"/>
  <c r="U3141" i="3"/>
  <c r="R3141" i="3"/>
  <c r="R3101" i="3"/>
  <c r="U3101" i="3"/>
  <c r="R3046" i="3"/>
  <c r="U3046" i="3"/>
  <c r="U3011" i="3"/>
  <c r="R3011" i="3"/>
  <c r="R2944" i="3"/>
  <c r="U2944" i="3"/>
  <c r="R2906" i="3"/>
  <c r="U2906" i="3"/>
  <c r="R2861" i="3"/>
  <c r="U2861" i="3"/>
  <c r="R2836" i="3"/>
  <c r="U2836" i="3"/>
  <c r="R2819" i="3"/>
  <c r="U2819" i="3"/>
  <c r="U2784" i="3"/>
  <c r="R2784" i="3"/>
  <c r="U2687" i="3"/>
  <c r="R2687" i="3"/>
  <c r="U2653" i="3"/>
  <c r="R2653" i="3"/>
  <c r="U2632" i="3"/>
  <c r="R2632" i="3"/>
  <c r="U2526" i="3"/>
  <c r="R2526" i="3"/>
  <c r="R2518" i="3"/>
  <c r="U2518" i="3"/>
  <c r="U2418" i="3"/>
  <c r="R2418" i="3"/>
  <c r="R2387" i="3"/>
  <c r="U2387" i="3"/>
  <c r="R2374" i="3"/>
  <c r="U2374" i="3"/>
  <c r="R2349" i="3"/>
  <c r="U2349" i="3"/>
  <c r="U2257" i="3"/>
  <c r="R2257" i="3"/>
  <c r="R2193" i="3"/>
  <c r="U2193" i="3"/>
  <c r="R2122" i="3"/>
  <c r="U2122" i="3"/>
  <c r="R2105" i="3"/>
  <c r="U2105" i="3"/>
  <c r="R2097" i="3"/>
  <c r="U2097" i="3"/>
  <c r="R2080" i="3"/>
  <c r="U2080" i="3"/>
  <c r="R2072" i="3"/>
  <c r="U2072" i="3"/>
  <c r="U1963" i="3"/>
  <c r="R1963" i="3"/>
  <c r="U1954" i="3"/>
  <c r="R1954" i="3"/>
  <c r="U1946" i="3"/>
  <c r="R1946" i="3"/>
  <c r="R3297" i="3"/>
  <c r="U3297" i="3"/>
  <c r="U3201" i="3"/>
  <c r="R3201" i="3"/>
  <c r="R3166" i="3"/>
  <c r="U3166" i="3"/>
  <c r="R3062" i="3"/>
  <c r="U3062" i="3"/>
  <c r="R2936" i="3"/>
  <c r="U2936" i="3"/>
  <c r="U2827" i="3"/>
  <c r="R2827" i="3"/>
  <c r="U2797" i="3"/>
  <c r="R2797" i="3"/>
  <c r="R2688" i="3"/>
  <c r="U2688" i="3"/>
  <c r="R2553" i="3"/>
  <c r="U2553" i="3"/>
  <c r="R2484" i="3"/>
  <c r="U2484" i="3"/>
  <c r="R2366" i="3"/>
  <c r="U2366" i="3"/>
  <c r="R2114" i="3"/>
  <c r="U2114" i="3"/>
  <c r="R3783" i="3"/>
  <c r="U3783" i="3"/>
  <c r="R3717" i="3"/>
  <c r="U3717" i="3"/>
  <c r="U3605" i="3"/>
  <c r="R3605" i="3"/>
  <c r="U3557" i="3"/>
  <c r="R3557" i="3"/>
  <c r="R3544" i="3"/>
  <c r="U3544" i="3"/>
  <c r="R3502" i="3"/>
  <c r="U3502" i="3"/>
  <c r="R3476" i="3"/>
  <c r="U3476" i="3"/>
  <c r="R3415" i="3"/>
  <c r="U3415" i="3"/>
  <c r="R3328" i="3"/>
  <c r="U3328" i="3"/>
  <c r="R3311" i="3"/>
  <c r="U3311" i="3"/>
  <c r="R3280" i="3"/>
  <c r="U3280" i="3"/>
  <c r="R3223" i="3"/>
  <c r="U3223" i="3"/>
  <c r="R3206" i="3"/>
  <c r="U3206" i="3"/>
  <c r="R3179" i="3"/>
  <c r="U3179" i="3"/>
  <c r="R3162" i="3"/>
  <c r="U3162" i="3"/>
  <c r="R3066" i="3"/>
  <c r="U3066" i="3"/>
  <c r="R3049" i="3"/>
  <c r="U3049" i="3"/>
  <c r="U3007" i="3"/>
  <c r="R3007" i="3"/>
  <c r="R2950" i="3"/>
  <c r="U2950" i="3"/>
  <c r="R2933" i="3"/>
  <c r="U2933" i="3"/>
  <c r="R2912" i="3"/>
  <c r="U2912" i="3"/>
  <c r="R2874" i="3"/>
  <c r="U2874" i="3"/>
  <c r="R2839" i="3"/>
  <c r="U2839" i="3"/>
  <c r="U2822" i="3"/>
  <c r="R2822" i="3"/>
  <c r="R2722" i="3"/>
  <c r="U2722" i="3"/>
  <c r="U2683" i="3"/>
  <c r="R2683" i="3"/>
  <c r="U2649" i="3"/>
  <c r="R2649" i="3"/>
  <c r="R2566" i="3"/>
  <c r="U2566" i="3"/>
  <c r="R2488" i="3"/>
  <c r="U2488" i="3"/>
  <c r="U2414" i="3"/>
  <c r="R2414" i="3"/>
  <c r="R2370" i="3"/>
  <c r="U2370" i="3"/>
  <c r="R2345" i="3"/>
  <c r="U2345" i="3"/>
  <c r="R2270" i="3"/>
  <c r="U2270" i="3"/>
  <c r="U2224" i="3"/>
  <c r="R2224" i="3"/>
  <c r="R2063" i="3"/>
  <c r="U2063" i="3"/>
  <c r="R3601" i="3"/>
  <c r="U3601" i="3"/>
  <c r="U3540" i="3"/>
  <c r="R3540" i="3"/>
  <c r="R3472" i="3"/>
  <c r="U3472" i="3"/>
  <c r="R3407" i="3"/>
  <c r="U3407" i="3"/>
  <c r="U3350" i="3"/>
  <c r="R3350" i="3"/>
  <c r="R3315" i="3"/>
  <c r="U3315" i="3"/>
  <c r="U3159" i="3"/>
  <c r="R3159" i="3"/>
  <c r="U3124" i="3"/>
  <c r="R3124" i="3"/>
  <c r="R2946" i="3"/>
  <c r="U2946" i="3"/>
  <c r="R2898" i="3"/>
  <c r="U2898" i="3"/>
  <c r="U2678" i="3"/>
  <c r="R2678" i="3"/>
  <c r="U2535" i="3"/>
  <c r="R2535" i="3"/>
  <c r="R2383" i="3"/>
  <c r="U2383" i="3"/>
  <c r="U2266" i="3"/>
  <c r="R2266" i="3"/>
  <c r="R2118" i="3"/>
  <c r="U2118" i="3"/>
  <c r="U2371" i="3"/>
  <c r="R2371" i="3"/>
  <c r="U2262" i="3"/>
  <c r="R2262" i="3"/>
  <c r="R2180" i="3"/>
  <c r="U2180" i="3"/>
  <c r="U3821" i="3"/>
  <c r="R3821" i="3"/>
  <c r="U3808" i="3"/>
  <c r="R3808" i="3"/>
  <c r="U3747" i="3"/>
  <c r="R3747" i="3"/>
  <c r="R3713" i="3"/>
  <c r="U3713" i="3"/>
  <c r="R3552" i="3"/>
  <c r="U3552" i="3"/>
  <c r="U3449" i="3"/>
  <c r="R3449" i="3"/>
  <c r="R3339" i="3"/>
  <c r="U3339" i="3"/>
  <c r="R3109" i="3"/>
  <c r="U3109" i="3"/>
  <c r="R3045" i="3"/>
  <c r="U3045" i="3"/>
  <c r="R2844" i="3"/>
  <c r="U2844" i="3"/>
  <c r="U2645" i="3"/>
  <c r="R2645" i="3"/>
  <c r="U2409" i="3"/>
  <c r="R2409" i="3"/>
  <c r="U2249" i="3"/>
  <c r="R2249" i="3"/>
  <c r="R2215" i="3"/>
  <c r="U2215" i="3"/>
  <c r="T3776" i="3"/>
  <c r="N3776" i="3"/>
  <c r="T3809" i="3"/>
  <c r="N3809" i="3"/>
  <c r="T3767" i="3"/>
  <c r="N3767" i="3"/>
  <c r="T3716" i="3"/>
  <c r="N3716" i="3"/>
  <c r="T3698" i="3"/>
  <c r="N3698" i="3"/>
  <c r="T3656" i="3"/>
  <c r="N3656" i="3"/>
  <c r="N3632" i="3"/>
  <c r="T3632" i="3"/>
  <c r="N3589" i="3"/>
  <c r="T3589" i="3"/>
  <c r="N3563" i="3"/>
  <c r="T3563" i="3"/>
  <c r="T3522" i="3"/>
  <c r="N3522" i="3"/>
  <c r="T3504" i="3"/>
  <c r="N3504" i="3"/>
  <c r="T3463" i="3"/>
  <c r="N3463" i="3"/>
  <c r="T3451" i="3"/>
  <c r="N3451" i="3"/>
  <c r="T3263" i="3"/>
  <c r="N3263" i="3"/>
  <c r="T3246" i="3"/>
  <c r="N3246" i="3"/>
  <c r="T3221" i="3"/>
  <c r="N3221" i="3"/>
  <c r="T3204" i="3"/>
  <c r="N3204" i="3"/>
  <c r="T3730" i="3"/>
  <c r="N3730" i="3"/>
  <c r="N3273" i="3"/>
  <c r="T3273" i="3"/>
  <c r="N3235" i="3"/>
  <c r="T3235" i="3"/>
  <c r="T3121" i="3"/>
  <c r="N3121" i="3"/>
  <c r="T3083" i="3"/>
  <c r="N3083" i="3"/>
  <c r="T2873" i="3"/>
  <c r="N2873" i="3"/>
  <c r="T2860" i="3"/>
  <c r="N2860" i="3"/>
  <c r="T2754" i="3"/>
  <c r="N2754" i="3"/>
  <c r="T2729" i="3"/>
  <c r="N2729" i="3"/>
  <c r="T2716" i="3"/>
  <c r="N2716" i="3"/>
  <c r="T2611" i="3"/>
  <c r="N2611" i="3"/>
  <c r="T2594" i="3"/>
  <c r="N2594" i="3"/>
  <c r="T2569" i="3"/>
  <c r="N2569" i="3"/>
  <c r="T2556" i="3"/>
  <c r="N2556" i="3"/>
  <c r="T2450" i="3"/>
  <c r="N2450" i="3"/>
  <c r="T2425" i="3"/>
  <c r="N2425" i="3"/>
  <c r="T2412" i="3"/>
  <c r="N2412" i="3"/>
  <c r="T2307" i="3"/>
  <c r="N2307" i="3"/>
  <c r="T2290" i="3"/>
  <c r="N2290" i="3"/>
  <c r="N2269" i="3"/>
  <c r="T2269" i="3"/>
  <c r="N2256" i="3"/>
  <c r="T2256" i="3"/>
  <c r="T2146" i="3"/>
  <c r="N2146" i="3"/>
  <c r="T3830" i="3"/>
  <c r="N3830" i="3"/>
  <c r="T3788" i="3"/>
  <c r="N3788" i="3"/>
  <c r="T3702" i="3"/>
  <c r="N3702" i="3"/>
  <c r="T3643" i="3"/>
  <c r="N3643" i="3"/>
  <c r="T3635" i="3"/>
  <c r="N3635" i="3"/>
  <c r="T3626" i="3"/>
  <c r="N3626" i="3"/>
  <c r="T3618" i="3"/>
  <c r="N3618" i="3"/>
  <c r="T3594" i="3"/>
  <c r="N3594" i="3"/>
  <c r="N3526" i="3"/>
  <c r="T3526" i="3"/>
  <c r="N3518" i="3"/>
  <c r="T3518" i="3"/>
  <c r="N3509" i="3"/>
  <c r="T3509" i="3"/>
  <c r="T3501" i="3"/>
  <c r="N3501" i="3"/>
  <c r="T3475" i="3"/>
  <c r="N3475" i="3"/>
  <c r="T3337" i="3"/>
  <c r="N3337" i="3"/>
  <c r="T3329" i="3"/>
  <c r="N3329" i="3"/>
  <c r="T3316" i="3"/>
  <c r="N3316" i="3"/>
  <c r="T3185" i="3"/>
  <c r="N3185" i="3"/>
  <c r="T3177" i="3"/>
  <c r="N3177" i="3"/>
  <c r="T3168" i="3"/>
  <c r="N3168" i="3"/>
  <c r="T3160" i="3"/>
  <c r="N3160" i="3"/>
  <c r="T3126" i="3"/>
  <c r="N3126" i="3"/>
  <c r="T3033" i="3"/>
  <c r="N3033" i="3"/>
  <c r="T3025" i="3"/>
  <c r="N3025" i="3"/>
  <c r="N3016" i="3"/>
  <c r="T3016" i="3"/>
  <c r="T3008" i="3"/>
  <c r="N3008" i="3"/>
  <c r="N2974" i="3"/>
  <c r="T2974" i="3"/>
  <c r="T2903" i="3"/>
  <c r="N2903" i="3"/>
  <c r="T2895" i="3"/>
  <c r="N2895" i="3"/>
  <c r="T2806" i="3"/>
  <c r="N2806" i="3"/>
  <c r="T2798" i="3"/>
  <c r="N2798" i="3"/>
  <c r="T2781" i="3"/>
  <c r="N2781" i="3"/>
  <c r="T2760" i="3"/>
  <c r="N2760" i="3"/>
  <c r="T2637" i="3"/>
  <c r="N2637" i="3"/>
  <c r="T2612" i="3"/>
  <c r="N2612" i="3"/>
  <c r="T2502" i="3"/>
  <c r="N2502" i="3"/>
  <c r="T2477" i="3"/>
  <c r="N2477" i="3"/>
  <c r="T2447" i="3"/>
  <c r="N2447" i="3"/>
  <c r="T2325" i="3"/>
  <c r="N2325" i="3"/>
  <c r="T2194" i="3"/>
  <c r="N2194" i="3"/>
  <c r="T2186" i="3"/>
  <c r="N2186" i="3"/>
  <c r="T2177" i="3"/>
  <c r="N2177" i="3"/>
  <c r="T2135" i="3"/>
  <c r="N2135" i="3"/>
  <c r="T2046" i="3"/>
  <c r="N2046" i="3"/>
  <c r="T2021" i="3"/>
  <c r="N2021" i="3"/>
  <c r="T1996" i="3"/>
  <c r="N1996" i="3"/>
  <c r="T2297" i="3"/>
  <c r="N2297" i="3"/>
  <c r="T2289" i="3"/>
  <c r="N2289" i="3"/>
  <c r="T2141" i="3"/>
  <c r="N2141" i="3"/>
  <c r="T2133" i="3"/>
  <c r="N2133" i="3"/>
  <c r="T2031" i="3"/>
  <c r="N2031" i="3"/>
  <c r="T2458" i="3"/>
  <c r="N2458" i="3"/>
  <c r="T2019" i="3"/>
  <c r="N2019" i="3"/>
  <c r="T2997" i="3"/>
  <c r="N2997" i="3"/>
  <c r="T3027" i="3"/>
  <c r="N3027" i="3"/>
  <c r="T3018" i="3"/>
  <c r="N3018" i="3"/>
  <c r="T3010" i="3"/>
  <c r="N3010" i="3"/>
  <c r="T2993" i="3"/>
  <c r="N2993" i="3"/>
  <c r="T2985" i="3"/>
  <c r="N2985" i="3"/>
  <c r="T2976" i="3"/>
  <c r="N2976" i="3"/>
  <c r="N2901" i="3"/>
  <c r="T2901" i="3"/>
  <c r="N2893" i="3"/>
  <c r="T2893" i="3"/>
  <c r="T2753" i="3"/>
  <c r="N2753" i="3"/>
  <c r="T2745" i="3"/>
  <c r="N2745" i="3"/>
  <c r="T2597" i="3"/>
  <c r="N2597" i="3"/>
  <c r="T2589" i="3"/>
  <c r="N2589" i="3"/>
  <c r="T2331" i="3"/>
  <c r="N2331" i="3"/>
  <c r="T2323" i="3"/>
  <c r="N2323" i="3"/>
  <c r="T2158" i="3"/>
  <c r="N2158" i="3"/>
  <c r="T2150" i="3"/>
  <c r="N2150" i="3"/>
  <c r="T2027" i="3"/>
  <c r="N2027" i="3"/>
  <c r="T1981" i="3"/>
  <c r="N1981" i="3"/>
  <c r="T3274" i="3"/>
  <c r="N3274" i="3"/>
  <c r="T3734" i="3"/>
  <c r="N3734" i="3"/>
  <c r="T3590" i="3"/>
  <c r="N3590" i="3"/>
  <c r="T3143" i="3"/>
  <c r="N3143" i="3"/>
  <c r="T2523" i="3"/>
  <c r="N2523" i="3"/>
  <c r="T2709" i="3"/>
  <c r="N2709" i="3"/>
  <c r="T2515" i="3"/>
  <c r="N2515" i="3"/>
  <c r="N2519" i="3"/>
  <c r="T2519" i="3"/>
  <c r="R3732" i="3"/>
  <c r="U3732" i="3"/>
  <c r="R3696" i="3"/>
  <c r="U3696" i="3"/>
  <c r="R3641" i="3"/>
  <c r="U3641" i="3"/>
  <c r="R3546" i="3"/>
  <c r="U3546" i="3"/>
  <c r="R3409" i="3"/>
  <c r="U3409" i="3"/>
  <c r="R3240" i="3"/>
  <c r="U3240" i="3"/>
  <c r="R2958" i="3"/>
  <c r="U2958" i="3"/>
  <c r="R3666" i="3"/>
  <c r="U3666" i="3"/>
  <c r="R3400" i="3"/>
  <c r="U3400" i="3"/>
  <c r="R3371" i="3"/>
  <c r="U3371" i="3"/>
  <c r="R3354" i="3"/>
  <c r="U3354" i="3"/>
  <c r="R3219" i="3"/>
  <c r="U3219" i="3"/>
  <c r="R2954" i="3"/>
  <c r="U2954" i="3"/>
  <c r="R2826" i="3"/>
  <c r="U2826" i="3"/>
  <c r="R2536" i="3"/>
  <c r="U2536" i="3"/>
  <c r="U2197" i="3"/>
  <c r="R2197" i="3"/>
  <c r="R3745" i="3"/>
  <c r="U3745" i="3"/>
  <c r="R3620" i="3"/>
  <c r="U3620" i="3"/>
  <c r="R3396" i="3"/>
  <c r="U3396" i="3"/>
  <c r="R3248" i="3"/>
  <c r="U3248" i="3"/>
  <c r="U2957" i="3"/>
  <c r="R2957" i="3"/>
  <c r="R2578" i="3"/>
  <c r="U2578" i="3"/>
  <c r="R3628" i="3"/>
  <c r="U3628" i="3"/>
  <c r="R3375" i="3"/>
  <c r="U3375" i="3"/>
  <c r="R2915" i="3"/>
  <c r="U2915" i="3"/>
  <c r="R2222" i="3"/>
  <c r="U2222" i="3"/>
  <c r="R3740" i="3"/>
  <c r="U3740" i="3"/>
  <c r="R3616" i="3"/>
  <c r="U3616" i="3"/>
  <c r="R3388" i="3"/>
  <c r="U3388" i="3"/>
  <c r="R2574" i="3"/>
  <c r="U2574" i="3"/>
  <c r="T3581" i="3"/>
  <c r="N3581" i="3"/>
  <c r="T3578" i="3"/>
  <c r="N3578" i="3"/>
  <c r="T3374" i="3"/>
  <c r="N3374" i="3"/>
  <c r="T3290" i="3"/>
  <c r="N3290" i="3"/>
  <c r="N3239" i="3"/>
  <c r="T3239" i="3"/>
  <c r="T3100" i="3"/>
  <c r="N3100" i="3"/>
  <c r="T2973" i="3"/>
  <c r="N2973" i="3"/>
  <c r="T2877" i="3"/>
  <c r="N2877" i="3"/>
  <c r="T2742" i="3"/>
  <c r="N2742" i="3"/>
  <c r="T2573" i="3"/>
  <c r="N2573" i="3"/>
  <c r="T2400" i="3"/>
  <c r="N2400" i="3"/>
  <c r="T2294" i="3"/>
  <c r="N2294" i="3"/>
  <c r="N2260" i="3"/>
  <c r="T2260" i="3"/>
  <c r="T2113" i="3"/>
  <c r="N2113" i="3"/>
  <c r="T3822" i="3"/>
  <c r="N3822" i="3"/>
  <c r="T3779" i="3"/>
  <c r="N3779" i="3"/>
  <c r="T3711" i="3"/>
  <c r="N3711" i="3"/>
  <c r="T3695" i="3"/>
  <c r="N3695" i="3"/>
  <c r="T3320" i="3"/>
  <c r="N3320" i="3"/>
  <c r="T3299" i="3"/>
  <c r="N3299" i="3"/>
  <c r="T3291" i="3"/>
  <c r="N3291" i="3"/>
  <c r="T2785" i="3"/>
  <c r="N2785" i="3"/>
  <c r="T2764" i="3"/>
  <c r="N2764" i="3"/>
  <c r="T2751" i="3"/>
  <c r="N2751" i="3"/>
  <c r="T2743" i="3"/>
  <c r="N2743" i="3"/>
  <c r="T2650" i="3"/>
  <c r="N2650" i="3"/>
  <c r="T2616" i="3"/>
  <c r="N2616" i="3"/>
  <c r="T2490" i="3"/>
  <c r="N2490" i="3"/>
  <c r="T2481" i="3"/>
  <c r="N2481" i="3"/>
  <c r="T2460" i="3"/>
  <c r="N2460" i="3"/>
  <c r="T2452" i="3"/>
  <c r="N2452" i="3"/>
  <c r="T2350" i="3"/>
  <c r="N2350" i="3"/>
  <c r="T2342" i="3"/>
  <c r="N2342" i="3"/>
  <c r="T2329" i="3"/>
  <c r="N2329" i="3"/>
  <c r="T2312" i="3"/>
  <c r="N2312" i="3"/>
  <c r="T2304" i="3"/>
  <c r="N2304" i="3"/>
  <c r="T2156" i="3"/>
  <c r="N2156" i="3"/>
  <c r="T2148" i="3"/>
  <c r="N2148" i="3"/>
  <c r="T2034" i="3"/>
  <c r="N2034" i="3"/>
  <c r="T2008" i="3"/>
  <c r="N2008" i="3"/>
  <c r="T1987" i="3"/>
  <c r="N1987" i="3"/>
  <c r="T2800" i="3"/>
  <c r="N2800" i="3"/>
  <c r="T2648" i="3"/>
  <c r="N2648" i="3"/>
  <c r="T2496" i="3"/>
  <c r="N2496" i="3"/>
  <c r="T1985" i="3"/>
  <c r="N1985" i="3"/>
  <c r="T2787" i="3"/>
  <c r="N2787" i="3"/>
  <c r="T2779" i="3"/>
  <c r="N2779" i="3"/>
  <c r="T2639" i="3"/>
  <c r="N2639" i="3"/>
  <c r="T2631" i="3"/>
  <c r="N2631" i="3"/>
  <c r="T2483" i="3"/>
  <c r="N2483" i="3"/>
  <c r="T2475" i="3"/>
  <c r="N2475" i="3"/>
  <c r="T2040" i="3"/>
  <c r="N2040" i="3"/>
  <c r="T3035" i="3"/>
  <c r="N3035" i="3"/>
  <c r="T2918" i="3"/>
  <c r="N2918" i="3"/>
  <c r="N2910" i="3"/>
  <c r="T2910" i="3"/>
  <c r="T2762" i="3"/>
  <c r="N2762" i="3"/>
  <c r="T2614" i="3"/>
  <c r="N2614" i="3"/>
  <c r="T2606" i="3"/>
  <c r="N2606" i="3"/>
  <c r="T2445" i="3"/>
  <c r="N2445" i="3"/>
  <c r="T2437" i="3"/>
  <c r="N2437" i="3"/>
  <c r="T2348" i="3"/>
  <c r="N2348" i="3"/>
  <c r="T2340" i="3"/>
  <c r="N2340" i="3"/>
  <c r="N2196" i="3"/>
  <c r="T2196" i="3"/>
  <c r="N2188" i="3"/>
  <c r="T2188" i="3"/>
  <c r="T1998" i="3"/>
  <c r="N1998" i="3"/>
  <c r="T2310" i="3"/>
  <c r="N2310" i="3"/>
  <c r="T2302" i="3"/>
  <c r="N2302" i="3"/>
  <c r="T2183" i="3"/>
  <c r="N2183" i="3"/>
  <c r="T2175" i="3"/>
  <c r="N2175" i="3"/>
  <c r="T2595" i="3"/>
  <c r="N2595" i="3"/>
  <c r="T3751" i="3"/>
  <c r="N3751" i="3"/>
  <c r="T3139" i="3"/>
  <c r="N3139" i="3"/>
  <c r="T2570" i="3"/>
  <c r="N2570" i="3"/>
  <c r="T3831" i="3"/>
  <c r="N3831" i="3"/>
  <c r="T3088" i="3"/>
  <c r="N3088" i="3"/>
  <c r="T2426" i="3"/>
  <c r="N2426" i="3"/>
  <c r="T2718" i="3"/>
  <c r="N2718" i="3"/>
  <c r="R3823" i="3"/>
  <c r="U3823" i="3"/>
  <c r="U3795" i="3"/>
  <c r="R3795" i="3"/>
  <c r="U3742" i="3"/>
  <c r="R3742" i="3"/>
  <c r="R3580" i="3"/>
  <c r="U3580" i="3"/>
  <c r="U3510" i="3"/>
  <c r="R3510" i="3"/>
  <c r="U3479" i="3"/>
  <c r="R3479" i="3"/>
  <c r="U3441" i="3"/>
  <c r="R3441" i="3"/>
  <c r="R3358" i="3"/>
  <c r="U3358" i="3"/>
  <c r="R3327" i="3"/>
  <c r="U3327" i="3"/>
  <c r="R3301" i="3"/>
  <c r="U3301" i="3"/>
  <c r="R3276" i="3"/>
  <c r="U3276" i="3"/>
  <c r="R3215" i="3"/>
  <c r="U3215" i="3"/>
  <c r="R3198" i="3"/>
  <c r="U3198" i="3"/>
  <c r="U3180" i="3"/>
  <c r="R3180" i="3"/>
  <c r="U3163" i="3"/>
  <c r="R3163" i="3"/>
  <c r="R3105" i="3"/>
  <c r="U3105" i="3"/>
  <c r="R3057" i="3"/>
  <c r="U3057" i="3"/>
  <c r="R3032" i="3"/>
  <c r="U3032" i="3"/>
  <c r="R2941" i="3"/>
  <c r="U2941" i="3"/>
  <c r="R2920" i="3"/>
  <c r="U2920" i="3"/>
  <c r="R2894" i="3"/>
  <c r="U2894" i="3"/>
  <c r="R2840" i="3"/>
  <c r="U2840" i="3"/>
  <c r="R2823" i="3"/>
  <c r="U2823" i="3"/>
  <c r="U2792" i="3"/>
  <c r="R2792" i="3"/>
  <c r="R2730" i="3"/>
  <c r="U2730" i="3"/>
  <c r="R2684" i="3"/>
  <c r="U2684" i="3"/>
  <c r="U2640" i="3"/>
  <c r="R2640" i="3"/>
  <c r="U2531" i="3"/>
  <c r="R2531" i="3"/>
  <c r="R2480" i="3"/>
  <c r="U2480" i="3"/>
  <c r="U2405" i="3"/>
  <c r="R2405" i="3"/>
  <c r="R2274" i="3"/>
  <c r="U2274" i="3"/>
  <c r="U3829" i="3"/>
  <c r="R3829" i="3"/>
  <c r="U3812" i="3"/>
  <c r="R3812" i="3"/>
  <c r="U3791" i="3"/>
  <c r="R3791" i="3"/>
  <c r="R3753" i="3"/>
  <c r="U3753" i="3"/>
  <c r="U3738" i="3"/>
  <c r="R3738" i="3"/>
  <c r="R3597" i="3"/>
  <c r="U3597" i="3"/>
  <c r="R3561" i="3"/>
  <c r="U3561" i="3"/>
  <c r="R3523" i="3"/>
  <c r="U3523" i="3"/>
  <c r="U3491" i="3"/>
  <c r="R3491" i="3"/>
  <c r="U3474" i="3"/>
  <c r="R3474" i="3"/>
  <c r="U3432" i="3"/>
  <c r="R3432" i="3"/>
  <c r="R3331" i="3"/>
  <c r="U3331" i="3"/>
  <c r="R3314" i="3"/>
  <c r="U3314" i="3"/>
  <c r="R3261" i="3"/>
  <c r="U3261" i="3"/>
  <c r="R3202" i="3"/>
  <c r="U3202" i="3"/>
  <c r="R3175" i="3"/>
  <c r="U3175" i="3"/>
  <c r="R3149" i="3"/>
  <c r="U3149" i="3"/>
  <c r="U3132" i="3"/>
  <c r="R3132" i="3"/>
  <c r="R3070" i="3"/>
  <c r="U3070" i="3"/>
  <c r="R3053" i="3"/>
  <c r="U3053" i="3"/>
  <c r="R3028" i="3"/>
  <c r="U3028" i="3"/>
  <c r="R2937" i="3"/>
  <c r="U2937" i="3"/>
  <c r="R2878" i="3"/>
  <c r="U2878" i="3"/>
  <c r="R2843" i="3"/>
  <c r="U2843" i="3"/>
  <c r="U2801" i="3"/>
  <c r="R2801" i="3"/>
  <c r="R2705" i="3"/>
  <c r="U2705" i="3"/>
  <c r="R2680" i="3"/>
  <c r="U2680" i="3"/>
  <c r="U2636" i="3"/>
  <c r="R2636" i="3"/>
  <c r="U2522" i="3"/>
  <c r="R2522" i="3"/>
  <c r="R2514" i="3"/>
  <c r="U2514" i="3"/>
  <c r="U2401" i="3"/>
  <c r="R2401" i="3"/>
  <c r="U2384" i="3"/>
  <c r="R2384" i="3"/>
  <c r="U2367" i="3"/>
  <c r="R2367" i="3"/>
  <c r="R2332" i="3"/>
  <c r="U2332" i="3"/>
  <c r="U2236" i="3"/>
  <c r="R2236" i="3"/>
  <c r="U2228" i="3"/>
  <c r="R2228" i="3"/>
  <c r="U2211" i="3"/>
  <c r="R2211" i="3"/>
  <c r="R2176" i="3"/>
  <c r="U2176" i="3"/>
  <c r="R2110" i="3"/>
  <c r="U2110" i="3"/>
  <c r="R2101" i="3"/>
  <c r="U2101" i="3"/>
  <c r="R2084" i="3"/>
  <c r="U2084" i="3"/>
  <c r="R2076" i="3"/>
  <c r="U2076" i="3"/>
  <c r="R2067" i="3"/>
  <c r="U2067" i="3"/>
  <c r="U1959" i="3"/>
  <c r="R1959" i="3"/>
  <c r="U1950" i="3"/>
  <c r="R1950" i="3"/>
  <c r="R3332" i="3"/>
  <c r="U3332" i="3"/>
  <c r="R3210" i="3"/>
  <c r="U3210" i="3"/>
  <c r="U3176" i="3"/>
  <c r="R3176" i="3"/>
  <c r="R3145" i="3"/>
  <c r="U3145" i="3"/>
  <c r="U3019" i="3"/>
  <c r="R3019" i="3"/>
  <c r="R2870" i="3"/>
  <c r="U2870" i="3"/>
  <c r="U2818" i="3"/>
  <c r="R2818" i="3"/>
  <c r="R2713" i="3"/>
  <c r="U2713" i="3"/>
  <c r="U2670" i="3"/>
  <c r="R2670" i="3"/>
  <c r="R2528" i="3"/>
  <c r="U2528" i="3"/>
  <c r="U2388" i="3"/>
  <c r="R2388" i="3"/>
  <c r="R2324" i="3"/>
  <c r="U2324" i="3"/>
  <c r="U3825" i="3"/>
  <c r="R3825" i="3"/>
  <c r="R3787" i="3"/>
  <c r="U3787" i="3"/>
  <c r="U3770" i="3"/>
  <c r="R3770" i="3"/>
  <c r="R3700" i="3"/>
  <c r="U3700" i="3"/>
  <c r="R3662" i="3"/>
  <c r="U3662" i="3"/>
  <c r="R3584" i="3"/>
  <c r="U3584" i="3"/>
  <c r="R3550" i="3"/>
  <c r="U3550" i="3"/>
  <c r="U3519" i="3"/>
  <c r="R3519" i="3"/>
  <c r="U3487" i="3"/>
  <c r="R3487" i="3"/>
  <c r="R3464" i="3"/>
  <c r="U3464" i="3"/>
  <c r="R3335" i="3"/>
  <c r="U3335" i="3"/>
  <c r="R3318" i="3"/>
  <c r="U3318" i="3"/>
  <c r="R3293" i="3"/>
  <c r="U3293" i="3"/>
  <c r="R3214" i="3"/>
  <c r="U3214" i="3"/>
  <c r="U3197" i="3"/>
  <c r="R3197" i="3"/>
  <c r="U3171" i="3"/>
  <c r="R3171" i="3"/>
  <c r="R3096" i="3"/>
  <c r="U3096" i="3"/>
  <c r="R3058" i="3"/>
  <c r="U3058" i="3"/>
  <c r="R3024" i="3"/>
  <c r="U3024" i="3"/>
  <c r="R2940" i="3"/>
  <c r="U2940" i="3"/>
  <c r="R2919" i="3"/>
  <c r="U2919" i="3"/>
  <c r="R2902" i="3"/>
  <c r="U2902" i="3"/>
  <c r="R2857" i="3"/>
  <c r="U2857" i="3"/>
  <c r="U2832" i="3"/>
  <c r="R2832" i="3"/>
  <c r="U2780" i="3"/>
  <c r="R2780" i="3"/>
  <c r="R2692" i="3"/>
  <c r="U2692" i="3"/>
  <c r="R2667" i="3"/>
  <c r="U2667" i="3"/>
  <c r="U2539" i="3"/>
  <c r="R2539" i="3"/>
  <c r="R2501" i="3"/>
  <c r="U2501" i="3"/>
  <c r="R2476" i="3"/>
  <c r="U2476" i="3"/>
  <c r="U2380" i="3"/>
  <c r="R2380" i="3"/>
  <c r="U2363" i="3"/>
  <c r="R2363" i="3"/>
  <c r="R2328" i="3"/>
  <c r="U2328" i="3"/>
  <c r="U2253" i="3"/>
  <c r="R2253" i="3"/>
  <c r="R2214" i="3"/>
  <c r="U2214" i="3"/>
  <c r="R2172" i="3"/>
  <c r="U2172" i="3"/>
  <c r="U3565" i="3"/>
  <c r="R3565" i="3"/>
  <c r="R3514" i="3"/>
  <c r="U3514" i="3"/>
  <c r="U3470" i="3"/>
  <c r="R3470" i="3"/>
  <c r="R3322" i="3"/>
  <c r="U3322" i="3"/>
  <c r="R3253" i="3"/>
  <c r="U3253" i="3"/>
  <c r="R3183" i="3"/>
  <c r="U3183" i="3"/>
  <c r="U3137" i="3"/>
  <c r="R3137" i="3"/>
  <c r="R3054" i="3"/>
  <c r="U3054" i="3"/>
  <c r="R2835" i="3"/>
  <c r="U2835" i="3"/>
  <c r="U2628" i="3"/>
  <c r="R2628" i="3"/>
  <c r="R2497" i="3"/>
  <c r="U2497" i="3"/>
  <c r="R2341" i="3"/>
  <c r="U2341" i="3"/>
  <c r="U2232" i="3"/>
  <c r="R2232" i="3"/>
  <c r="U2219" i="3"/>
  <c r="R2219" i="3"/>
  <c r="R2184" i="3"/>
  <c r="U2184" i="3"/>
  <c r="R2059" i="3"/>
  <c r="U2059" i="3"/>
  <c r="R2362" i="3"/>
  <c r="U2362" i="3"/>
  <c r="U1971" i="3"/>
  <c r="R1971" i="3"/>
  <c r="R3827" i="3"/>
  <c r="U3827" i="3"/>
  <c r="R3810" i="3"/>
  <c r="U3810" i="3"/>
  <c r="R3778" i="3"/>
  <c r="U3778" i="3"/>
  <c r="R3675" i="3"/>
  <c r="U3675" i="3"/>
  <c r="U3483" i="3"/>
  <c r="R3483" i="3"/>
  <c r="R3236" i="3"/>
  <c r="U3236" i="3"/>
  <c r="R3071" i="3"/>
  <c r="U3071" i="3"/>
  <c r="U2953" i="3"/>
  <c r="R2953" i="3"/>
  <c r="U2674" i="3"/>
  <c r="R2674" i="3"/>
  <c r="U2376" i="3"/>
  <c r="R2376" i="3"/>
  <c r="R2336" i="3"/>
  <c r="U2336" i="3"/>
  <c r="U1967" i="3"/>
  <c r="R1967" i="3"/>
  <c r="T1764" i="3"/>
  <c r="N1764" i="3"/>
  <c r="N1604" i="3"/>
  <c r="T1604" i="3"/>
  <c r="T1762" i="3"/>
  <c r="N1762" i="3"/>
  <c r="T1610" i="3"/>
  <c r="N1610" i="3"/>
  <c r="T1927" i="3"/>
  <c r="N1927" i="3"/>
  <c r="T1921" i="3"/>
  <c r="N1921" i="3"/>
  <c r="T1883" i="3"/>
  <c r="N1883" i="3"/>
  <c r="T1769" i="3"/>
  <c r="N1769" i="3"/>
  <c r="T1625" i="3"/>
  <c r="N1625" i="3"/>
  <c r="N1608" i="3"/>
  <c r="T1608" i="3"/>
  <c r="N1587" i="3"/>
  <c r="T1587" i="3"/>
  <c r="T1570" i="3"/>
  <c r="N1570" i="3"/>
  <c r="T1906" i="3"/>
  <c r="N1906" i="3"/>
  <c r="T1885" i="3"/>
  <c r="N1885" i="3"/>
  <c r="N1754" i="3"/>
  <c r="T1754" i="3"/>
  <c r="T1733" i="3"/>
  <c r="N1733" i="3"/>
  <c r="T1602" i="3"/>
  <c r="N1602" i="3"/>
  <c r="T1581" i="3"/>
  <c r="N1581" i="3"/>
  <c r="U1705" i="3"/>
  <c r="R1705" i="3"/>
  <c r="U1832" i="3"/>
  <c r="R1832" i="3"/>
  <c r="R1684" i="3"/>
  <c r="U1684" i="3"/>
  <c r="R1667" i="3"/>
  <c r="U1667" i="3"/>
  <c r="U1815" i="3"/>
  <c r="R1815" i="3"/>
  <c r="R1659" i="3"/>
  <c r="U1659" i="3"/>
  <c r="R1650" i="3"/>
  <c r="U1650" i="3"/>
  <c r="R1642" i="3"/>
  <c r="U1642" i="3"/>
  <c r="T1878" i="3"/>
  <c r="N1878" i="3"/>
  <c r="T1781" i="3"/>
  <c r="N1781" i="3"/>
  <c r="T1583" i="3"/>
  <c r="N1583" i="3"/>
  <c r="T1876" i="3"/>
  <c r="N1876" i="3"/>
  <c r="T1648" i="3"/>
  <c r="N1648" i="3"/>
  <c r="T1564" i="3"/>
  <c r="N1564" i="3"/>
  <c r="T1661" i="3"/>
  <c r="N1661" i="3"/>
  <c r="T1925" i="3"/>
  <c r="N1925" i="3"/>
  <c r="T1908" i="3"/>
  <c r="N1908" i="3"/>
  <c r="T1887" i="3"/>
  <c r="N1887" i="3"/>
  <c r="T1870" i="3"/>
  <c r="N1870" i="3"/>
  <c r="T1773" i="3"/>
  <c r="N1773" i="3"/>
  <c r="T1756" i="3"/>
  <c r="N1756" i="3"/>
  <c r="T1629" i="3"/>
  <c r="N1629" i="3"/>
  <c r="N1612" i="3"/>
  <c r="T1612" i="3"/>
  <c r="N1591" i="3"/>
  <c r="T1591" i="3"/>
  <c r="T1574" i="3"/>
  <c r="N1574" i="3"/>
  <c r="T1931" i="3"/>
  <c r="N1931" i="3"/>
  <c r="T1893" i="3"/>
  <c r="N1893" i="3"/>
  <c r="N1817" i="3"/>
  <c r="T1817" i="3"/>
  <c r="T1779" i="3"/>
  <c r="N1779" i="3"/>
  <c r="T1741" i="3"/>
  <c r="N1741" i="3"/>
  <c r="T1665" i="3"/>
  <c r="N1665" i="3"/>
  <c r="T1627" i="3"/>
  <c r="N1627" i="3"/>
  <c r="T1589" i="3"/>
  <c r="N1589" i="3"/>
  <c r="T1918" i="3"/>
  <c r="N1918" i="3"/>
  <c r="T1880" i="3"/>
  <c r="N1880" i="3"/>
  <c r="T1804" i="3"/>
  <c r="N1804" i="3"/>
  <c r="T1766" i="3"/>
  <c r="N1766" i="3"/>
  <c r="T1728" i="3"/>
  <c r="N1728" i="3"/>
  <c r="T1652" i="3"/>
  <c r="N1652" i="3"/>
  <c r="T1614" i="3"/>
  <c r="N1614" i="3"/>
  <c r="T1576" i="3"/>
  <c r="N1576" i="3"/>
  <c r="T1923" i="3"/>
  <c r="N1923" i="3"/>
  <c r="T1792" i="3"/>
  <c r="N1792" i="3"/>
  <c r="T1771" i="3"/>
  <c r="N1771" i="3"/>
  <c r="T1640" i="3"/>
  <c r="N1640" i="3"/>
  <c r="T1619" i="3"/>
  <c r="N1619" i="3"/>
  <c r="T1910" i="3"/>
  <c r="N1910" i="3"/>
  <c r="T1872" i="3"/>
  <c r="N1872" i="3"/>
  <c r="T1796" i="3"/>
  <c r="N1796" i="3"/>
  <c r="T1758" i="3"/>
  <c r="N1758" i="3"/>
  <c r="N1720" i="3"/>
  <c r="T1720" i="3"/>
  <c r="T1644" i="3"/>
  <c r="N1644" i="3"/>
  <c r="T1606" i="3"/>
  <c r="N1606" i="3"/>
  <c r="T1568" i="3"/>
  <c r="N1568" i="3"/>
  <c r="R1857" i="3"/>
  <c r="U1857" i="3"/>
  <c r="U1849" i="3"/>
  <c r="R1849" i="3"/>
  <c r="U1840" i="3"/>
  <c r="R1840" i="3"/>
  <c r="U1722" i="3"/>
  <c r="R1722" i="3"/>
  <c r="R1697" i="3"/>
  <c r="U1697" i="3"/>
  <c r="R1688" i="3"/>
  <c r="U1688" i="3"/>
  <c r="U1819" i="3"/>
  <c r="R1819" i="3"/>
  <c r="R1807" i="3"/>
  <c r="U1807" i="3"/>
  <c r="R1798" i="3"/>
  <c r="U1798" i="3"/>
  <c r="U1743" i="3"/>
  <c r="R1743" i="3"/>
  <c r="U1735" i="3"/>
  <c r="R1735" i="3"/>
  <c r="T1916" i="3"/>
  <c r="N1916" i="3"/>
  <c r="T1621" i="3"/>
  <c r="N1621" i="3"/>
  <c r="T1800" i="3"/>
  <c r="N1800" i="3"/>
  <c r="N1716" i="3"/>
  <c r="T1716" i="3"/>
  <c r="T1889" i="3"/>
  <c r="N1889" i="3"/>
  <c r="T1775" i="3"/>
  <c r="N1775" i="3"/>
  <c r="T1623" i="3"/>
  <c r="N1623" i="3"/>
  <c r="T1929" i="3"/>
  <c r="N1929" i="3"/>
  <c r="T1912" i="3"/>
  <c r="N1912" i="3"/>
  <c r="T1891" i="3"/>
  <c r="N1891" i="3"/>
  <c r="T1874" i="3"/>
  <c r="N1874" i="3"/>
  <c r="T1777" i="3"/>
  <c r="N1777" i="3"/>
  <c r="T1760" i="3"/>
  <c r="N1760" i="3"/>
  <c r="N1617" i="3"/>
  <c r="T1617" i="3"/>
  <c r="T1579" i="3"/>
  <c r="N1579" i="3"/>
  <c r="T1657" i="3"/>
  <c r="N1657" i="3"/>
  <c r="U1718" i="3"/>
  <c r="R1718" i="3"/>
  <c r="U1701" i="3"/>
  <c r="R1701" i="3"/>
  <c r="U1836" i="3"/>
  <c r="R1836" i="3"/>
  <c r="R1680" i="3"/>
  <c r="U1680" i="3"/>
  <c r="R1655" i="3"/>
  <c r="U1655" i="3"/>
  <c r="R1646" i="3"/>
  <c r="U1646" i="3"/>
  <c r="T1933" i="3"/>
  <c r="N1933" i="3"/>
  <c r="T1895" i="3"/>
  <c r="N1895" i="3"/>
  <c r="T1566" i="3"/>
  <c r="N1566" i="3"/>
  <c r="T1914" i="3"/>
  <c r="N1914" i="3"/>
  <c r="T1724" i="3"/>
  <c r="N1724" i="3"/>
  <c r="T1572" i="3"/>
  <c r="N1572" i="3"/>
  <c r="T1868" i="3"/>
  <c r="N1868" i="3"/>
  <c r="N1737" i="3"/>
  <c r="T1737" i="3"/>
  <c r="T1585" i="3"/>
  <c r="N1585" i="3"/>
  <c r="U1853" i="3"/>
  <c r="R1853" i="3"/>
  <c r="U1845" i="3"/>
  <c r="R1845" i="3"/>
  <c r="U1726" i="3"/>
  <c r="R1726" i="3"/>
  <c r="R1693" i="3"/>
  <c r="U1693" i="3"/>
  <c r="U1811" i="3"/>
  <c r="R1811" i="3"/>
  <c r="R1802" i="3"/>
  <c r="U1802" i="3"/>
  <c r="R1794" i="3"/>
  <c r="U1794" i="3"/>
  <c r="R1663" i="3"/>
  <c r="U1663" i="3"/>
  <c r="U1739" i="3"/>
  <c r="R1739" i="3"/>
  <c r="U1731" i="3"/>
  <c r="R1731" i="3"/>
  <c r="T1196" i="3"/>
  <c r="N1196" i="3"/>
  <c r="T1505" i="3"/>
  <c r="N1505" i="3"/>
  <c r="T1460" i="3"/>
  <c r="N1460" i="3"/>
  <c r="T1452" i="3"/>
  <c r="N1452" i="3"/>
  <c r="T1259" i="3"/>
  <c r="N1259" i="3"/>
  <c r="T1380" i="3"/>
  <c r="N1380" i="3"/>
  <c r="R1435" i="3"/>
  <c r="U1435" i="3"/>
  <c r="R1427" i="3"/>
  <c r="U1427" i="3"/>
  <c r="R1418" i="3"/>
  <c r="U1418" i="3"/>
  <c r="R1401" i="3"/>
  <c r="U1401" i="3"/>
  <c r="U1393" i="3"/>
  <c r="R1393" i="3"/>
  <c r="U1384" i="3"/>
  <c r="R1384" i="3"/>
  <c r="R1315" i="3"/>
  <c r="U1315" i="3"/>
  <c r="R1306" i="3"/>
  <c r="U1306" i="3"/>
  <c r="R1285" i="3"/>
  <c r="U1285" i="3"/>
  <c r="R1277" i="3"/>
  <c r="U1277" i="3"/>
  <c r="R1268" i="3"/>
  <c r="U1268" i="3"/>
  <c r="U1246" i="3"/>
  <c r="R1246" i="3"/>
  <c r="U1238" i="3"/>
  <c r="R1238" i="3"/>
  <c r="U1229" i="3"/>
  <c r="R1229" i="3"/>
  <c r="U1221" i="3"/>
  <c r="R1221" i="3"/>
  <c r="U1528" i="3"/>
  <c r="R1528" i="3"/>
  <c r="U1490" i="3"/>
  <c r="R1490" i="3"/>
  <c r="U1187" i="3"/>
  <c r="R1187" i="3"/>
  <c r="U1458" i="3"/>
  <c r="R1458" i="3"/>
  <c r="R1450" i="3"/>
  <c r="U1450" i="3"/>
  <c r="U1351" i="3"/>
  <c r="R1351" i="3"/>
  <c r="U1342" i="3"/>
  <c r="R1342" i="3"/>
  <c r="U1208" i="3"/>
  <c r="R1208" i="3"/>
  <c r="U1191" i="3"/>
  <c r="R1191" i="3"/>
  <c r="U1536" i="3"/>
  <c r="R1536" i="3"/>
  <c r="U1376" i="3"/>
  <c r="R1376" i="3"/>
  <c r="U1503" i="3"/>
  <c r="R1503" i="3"/>
  <c r="T1469" i="3"/>
  <c r="N1469" i="3"/>
  <c r="T1496" i="3"/>
  <c r="N1496" i="3"/>
  <c r="T1399" i="3"/>
  <c r="N1399" i="3"/>
  <c r="T1391" i="3"/>
  <c r="N1391" i="3"/>
  <c r="T1382" i="3"/>
  <c r="N1382" i="3"/>
  <c r="T1321" i="3"/>
  <c r="N1321" i="3"/>
  <c r="T1308" i="3"/>
  <c r="N1308" i="3"/>
  <c r="T1201" i="3"/>
  <c r="N1201" i="3"/>
  <c r="T1184" i="3"/>
  <c r="N1184" i="3"/>
  <c r="T1509" i="3"/>
  <c r="N1509" i="3"/>
  <c r="T1475" i="3"/>
  <c r="N1475" i="3"/>
  <c r="T1263" i="3"/>
  <c r="N1263" i="3"/>
  <c r="T1359" i="3"/>
  <c r="N1359" i="3"/>
  <c r="R1433" i="3"/>
  <c r="U1433" i="3"/>
  <c r="R1424" i="3"/>
  <c r="U1424" i="3"/>
  <c r="R1416" i="3"/>
  <c r="U1416" i="3"/>
  <c r="U1363" i="3"/>
  <c r="R1363" i="3"/>
  <c r="U1284" i="3"/>
  <c r="R1284" i="3"/>
  <c r="U1276" i="3"/>
  <c r="R1276" i="3"/>
  <c r="U1267" i="3"/>
  <c r="R1267" i="3"/>
  <c r="R1247" i="3"/>
  <c r="U1247" i="3"/>
  <c r="R1239" i="3"/>
  <c r="U1239" i="3"/>
  <c r="R1230" i="3"/>
  <c r="U1230" i="3"/>
  <c r="R1222" i="3"/>
  <c r="U1222" i="3"/>
  <c r="U1541" i="3"/>
  <c r="R1541" i="3"/>
  <c r="R1344" i="3"/>
  <c r="U1344" i="3"/>
  <c r="U1549" i="3"/>
  <c r="R1549" i="3"/>
  <c r="U1511" i="3"/>
  <c r="R1511" i="3"/>
  <c r="R1353" i="3"/>
  <c r="U1353" i="3"/>
  <c r="T1473" i="3"/>
  <c r="N1473" i="3"/>
  <c r="T1300" i="3"/>
  <c r="N1300" i="3"/>
  <c r="T1205" i="3"/>
  <c r="N1205" i="3"/>
  <c r="T1188" i="3"/>
  <c r="N1188" i="3"/>
  <c r="T1465" i="3"/>
  <c r="N1465" i="3"/>
  <c r="T1456" i="3"/>
  <c r="N1456" i="3"/>
  <c r="T1338" i="3"/>
  <c r="N1338" i="3"/>
  <c r="R1439" i="3"/>
  <c r="U1439" i="3"/>
  <c r="R1431" i="3"/>
  <c r="U1431" i="3"/>
  <c r="R1422" i="3"/>
  <c r="U1422" i="3"/>
  <c r="R1414" i="3"/>
  <c r="U1414" i="3"/>
  <c r="R1397" i="3"/>
  <c r="U1397" i="3"/>
  <c r="U1389" i="3"/>
  <c r="R1389" i="3"/>
  <c r="R1361" i="3"/>
  <c r="U1361" i="3"/>
  <c r="R1310" i="3"/>
  <c r="U1310" i="3"/>
  <c r="R1302" i="3"/>
  <c r="U1302" i="3"/>
  <c r="U1280" i="3"/>
  <c r="R1280" i="3"/>
  <c r="U1271" i="3"/>
  <c r="R1271" i="3"/>
  <c r="R1260" i="3"/>
  <c r="U1260" i="3"/>
  <c r="R1243" i="3"/>
  <c r="U1243" i="3"/>
  <c r="R1234" i="3"/>
  <c r="U1234" i="3"/>
  <c r="R1226" i="3"/>
  <c r="U1226" i="3"/>
  <c r="U1545" i="3"/>
  <c r="R1545" i="3"/>
  <c r="U1507" i="3"/>
  <c r="R1507" i="3"/>
  <c r="R1348" i="3"/>
  <c r="U1348" i="3"/>
  <c r="U1462" i="3"/>
  <c r="R1462" i="3"/>
  <c r="R1454" i="3"/>
  <c r="U1454" i="3"/>
  <c r="U1355" i="3"/>
  <c r="R1355" i="3"/>
  <c r="U1346" i="3"/>
  <c r="R1346" i="3"/>
  <c r="R1319" i="3"/>
  <c r="U1319" i="3"/>
  <c r="U1200" i="3"/>
  <c r="R1200" i="3"/>
  <c r="U1183" i="3"/>
  <c r="R1183" i="3"/>
  <c r="R1498" i="3"/>
  <c r="U1498" i="3"/>
  <c r="R1340" i="3"/>
  <c r="U1340" i="3"/>
  <c r="U1515" i="3"/>
  <c r="R1515" i="3"/>
  <c r="T1477" i="3"/>
  <c r="N1477" i="3"/>
  <c r="T1513" i="3"/>
  <c r="N1513" i="3"/>
  <c r="T1395" i="3"/>
  <c r="N1395" i="3"/>
  <c r="T1386" i="3"/>
  <c r="N1386" i="3"/>
  <c r="T1378" i="3"/>
  <c r="N1378" i="3"/>
  <c r="T1325" i="3"/>
  <c r="N1325" i="3"/>
  <c r="T1313" i="3"/>
  <c r="N1313" i="3"/>
  <c r="T1304" i="3"/>
  <c r="N1304" i="3"/>
  <c r="T1192" i="3"/>
  <c r="N1192" i="3"/>
  <c r="N1500" i="3"/>
  <c r="T1500" i="3"/>
  <c r="T1467" i="3"/>
  <c r="N1467" i="3"/>
  <c r="N1488" i="3"/>
  <c r="T1488" i="3"/>
  <c r="N1471" i="3"/>
  <c r="T1471" i="3"/>
  <c r="T1492" i="3"/>
  <c r="N1492" i="3"/>
  <c r="T1317" i="3"/>
  <c r="N1317" i="3"/>
  <c r="T1323" i="3"/>
  <c r="N1323" i="3"/>
  <c r="T1287" i="3"/>
  <c r="N1287" i="3"/>
  <c r="R1437" i="3"/>
  <c r="U1437" i="3"/>
  <c r="R1429" i="3"/>
  <c r="U1429" i="3"/>
  <c r="R1420" i="3"/>
  <c r="U1420" i="3"/>
  <c r="R1412" i="3"/>
  <c r="U1412" i="3"/>
  <c r="R1336" i="3"/>
  <c r="U1336" i="3"/>
  <c r="R1281" i="3"/>
  <c r="U1281" i="3"/>
  <c r="R1272" i="3"/>
  <c r="U1272" i="3"/>
  <c r="R1264" i="3"/>
  <c r="U1264" i="3"/>
  <c r="U1242" i="3"/>
  <c r="R1242" i="3"/>
  <c r="U1233" i="3"/>
  <c r="R1233" i="3"/>
  <c r="U1225" i="3"/>
  <c r="R1225" i="3"/>
  <c r="U1553" i="3"/>
  <c r="R1553" i="3"/>
  <c r="R1357" i="3"/>
  <c r="U1357" i="3"/>
  <c r="U1204" i="3"/>
  <c r="R1204" i="3"/>
  <c r="U1532" i="3"/>
  <c r="R1532" i="3"/>
  <c r="U1494" i="3"/>
  <c r="R1494" i="3"/>
  <c r="U1195" i="3"/>
  <c r="R1195" i="3"/>
  <c r="T1032" i="3"/>
  <c r="N1032" i="3"/>
  <c r="T809" i="3"/>
  <c r="N809" i="3"/>
  <c r="T1157" i="3"/>
  <c r="N1157" i="3"/>
  <c r="T1052" i="3"/>
  <c r="N1052" i="3"/>
  <c r="T1035" i="3"/>
  <c r="N1035" i="3"/>
  <c r="T829" i="3"/>
  <c r="N829" i="3"/>
  <c r="T846" i="3"/>
  <c r="N846" i="3"/>
  <c r="T825" i="3"/>
  <c r="N825" i="3"/>
  <c r="T821" i="3"/>
  <c r="N821" i="3"/>
  <c r="T816" i="3"/>
  <c r="N816" i="3"/>
  <c r="T864" i="3"/>
  <c r="N864" i="3"/>
  <c r="T851" i="3"/>
  <c r="N851" i="3"/>
  <c r="R998" i="3"/>
  <c r="U998" i="3"/>
  <c r="R885" i="3"/>
  <c r="U885" i="3"/>
  <c r="R1167" i="3"/>
  <c r="U1167" i="3"/>
  <c r="R1150" i="3"/>
  <c r="U1150" i="3"/>
  <c r="T1044" i="3"/>
  <c r="N1044" i="3"/>
  <c r="N1036" i="3"/>
  <c r="T1036" i="3"/>
  <c r="T919" i="3"/>
  <c r="N919" i="3"/>
  <c r="T1162" i="3"/>
  <c r="N1162" i="3"/>
  <c r="T1145" i="3"/>
  <c r="N1145" i="3"/>
  <c r="T1056" i="3"/>
  <c r="N1056" i="3"/>
  <c r="T1039" i="3"/>
  <c r="N1039" i="3"/>
  <c r="T850" i="3"/>
  <c r="N850" i="3"/>
  <c r="T803" i="3"/>
  <c r="N803" i="3"/>
  <c r="T854" i="3"/>
  <c r="N854" i="3"/>
  <c r="T906" i="3"/>
  <c r="N906" i="3"/>
  <c r="T1057" i="3"/>
  <c r="N1057" i="3"/>
  <c r="R1015" i="3"/>
  <c r="U1015" i="3"/>
  <c r="R1171" i="3"/>
  <c r="U1171" i="3"/>
  <c r="R1154" i="3"/>
  <c r="U1154" i="3"/>
  <c r="R1132" i="3"/>
  <c r="U1132" i="3"/>
  <c r="R1124" i="3"/>
  <c r="U1124" i="3"/>
  <c r="R1115" i="3"/>
  <c r="U1115" i="3"/>
  <c r="R1107" i="3"/>
  <c r="U1107" i="3"/>
  <c r="R1090" i="3"/>
  <c r="U1090" i="3"/>
  <c r="R1081" i="3"/>
  <c r="U1081" i="3"/>
  <c r="R1073" i="3"/>
  <c r="U1073" i="3"/>
  <c r="R856" i="3"/>
  <c r="U856" i="3"/>
  <c r="R843" i="3"/>
  <c r="U843" i="3"/>
  <c r="R898" i="3"/>
  <c r="U898" i="3"/>
  <c r="R868" i="3"/>
  <c r="U868" i="3"/>
  <c r="R1128" i="3"/>
  <c r="U1128" i="3"/>
  <c r="R1119" i="3"/>
  <c r="U1119" i="3"/>
  <c r="R1111" i="3"/>
  <c r="U1111" i="3"/>
  <c r="R1094" i="3"/>
  <c r="U1094" i="3"/>
  <c r="R1086" i="3"/>
  <c r="U1086" i="3"/>
  <c r="R1077" i="3"/>
  <c r="U1077" i="3"/>
  <c r="R1069" i="3"/>
  <c r="U1069" i="3"/>
  <c r="R1006" i="3"/>
  <c r="U1006" i="3"/>
  <c r="T1049" i="3"/>
  <c r="N1049" i="3"/>
  <c r="T923" i="3"/>
  <c r="N923" i="3"/>
  <c r="T1166" i="3"/>
  <c r="N1166" i="3"/>
  <c r="T1149" i="3"/>
  <c r="N1149" i="3"/>
  <c r="T1043" i="3"/>
  <c r="N1043" i="3"/>
  <c r="T867" i="3"/>
  <c r="N867" i="3"/>
  <c r="T820" i="3"/>
  <c r="N820" i="3"/>
  <c r="T863" i="3"/>
  <c r="N863" i="3"/>
  <c r="T808" i="3"/>
  <c r="N808" i="3"/>
  <c r="T842" i="3"/>
  <c r="N842" i="3"/>
  <c r="T811" i="3"/>
  <c r="N811" i="3"/>
  <c r="T1040" i="3"/>
  <c r="N1040" i="3"/>
  <c r="T994" i="3"/>
  <c r="N994" i="3"/>
  <c r="R889" i="3"/>
  <c r="U889" i="3"/>
  <c r="R881" i="3"/>
  <c r="U881" i="3"/>
  <c r="R1019" i="3"/>
  <c r="U1019" i="3"/>
  <c r="T1053" i="3"/>
  <c r="N1053" i="3"/>
  <c r="T944" i="3"/>
  <c r="N944" i="3"/>
  <c r="N936" i="3"/>
  <c r="T936" i="3"/>
  <c r="T927" i="3"/>
  <c r="N927" i="3"/>
  <c r="T830" i="3"/>
  <c r="N830" i="3"/>
  <c r="T822" i="3"/>
  <c r="N822" i="3"/>
  <c r="T1170" i="3"/>
  <c r="N1170" i="3"/>
  <c r="T1153" i="3"/>
  <c r="N1153" i="3"/>
  <c r="T1048" i="3"/>
  <c r="N1048" i="3"/>
  <c r="T1031" i="3"/>
  <c r="N1031" i="3"/>
  <c r="T917" i="3"/>
  <c r="N917" i="3"/>
  <c r="T812" i="3"/>
  <c r="N812" i="3"/>
  <c r="N859" i="3"/>
  <c r="T859" i="3"/>
  <c r="T828" i="3"/>
  <c r="N828" i="3"/>
  <c r="T804" i="3"/>
  <c r="N804" i="3"/>
  <c r="N1011" i="3"/>
  <c r="T1011" i="3"/>
  <c r="N860" i="3"/>
  <c r="T860" i="3"/>
  <c r="T894" i="3"/>
  <c r="N894" i="3"/>
  <c r="N940" i="3"/>
  <c r="T940" i="3"/>
  <c r="R1163" i="3"/>
  <c r="U1163" i="3"/>
  <c r="R1146" i="3"/>
  <c r="U1146" i="3"/>
  <c r="U1129" i="3"/>
  <c r="R1129" i="3"/>
  <c r="U1120" i="3"/>
  <c r="R1120" i="3"/>
  <c r="U1112" i="3"/>
  <c r="R1112" i="3"/>
  <c r="U1095" i="3"/>
  <c r="R1095" i="3"/>
  <c r="U1087" i="3"/>
  <c r="R1087" i="3"/>
  <c r="R1078" i="3"/>
  <c r="U1078" i="3"/>
  <c r="R1070" i="3"/>
  <c r="U1070" i="3"/>
  <c r="R847" i="3"/>
  <c r="U847" i="3"/>
  <c r="R902" i="3"/>
  <c r="U902" i="3"/>
  <c r="R1158" i="3"/>
  <c r="U1158" i="3"/>
  <c r="U1133" i="3"/>
  <c r="R1133" i="3"/>
  <c r="U1125" i="3"/>
  <c r="R1125" i="3"/>
  <c r="U1116" i="3"/>
  <c r="R1116" i="3"/>
  <c r="U1108" i="3"/>
  <c r="R1108" i="3"/>
  <c r="U1091" i="3"/>
  <c r="R1091" i="3"/>
  <c r="U1082" i="3"/>
  <c r="R1082" i="3"/>
  <c r="R1074" i="3"/>
  <c r="U1074" i="3"/>
  <c r="R1002" i="3"/>
  <c r="U1002" i="3"/>
  <c r="T765" i="3"/>
  <c r="N765" i="3"/>
  <c r="T702" i="3"/>
  <c r="N702" i="3"/>
  <c r="T656" i="3"/>
  <c r="N656" i="3"/>
  <c r="T521" i="3"/>
  <c r="N521" i="3"/>
  <c r="T773" i="3"/>
  <c r="N773" i="3"/>
  <c r="T714" i="3"/>
  <c r="N714" i="3"/>
  <c r="T698" i="3"/>
  <c r="N698" i="3"/>
  <c r="T660" i="3"/>
  <c r="N660" i="3"/>
  <c r="T639" i="3"/>
  <c r="N639" i="3"/>
  <c r="T563" i="3"/>
  <c r="N563" i="3"/>
  <c r="T545" i="3"/>
  <c r="N545" i="3"/>
  <c r="T525" i="3"/>
  <c r="N525" i="3"/>
  <c r="T516" i="3"/>
  <c r="N516" i="3"/>
  <c r="T487" i="3"/>
  <c r="N487" i="3"/>
  <c r="T440" i="3"/>
  <c r="N440" i="3"/>
  <c r="T778" i="3"/>
  <c r="N778" i="3"/>
  <c r="T520" i="3"/>
  <c r="N520" i="3"/>
  <c r="T716" i="3"/>
  <c r="N716" i="3"/>
  <c r="T581" i="3"/>
  <c r="N581" i="3"/>
  <c r="T661" i="3"/>
  <c r="N661" i="3"/>
  <c r="T552" i="3"/>
  <c r="N552" i="3"/>
  <c r="T450" i="3"/>
  <c r="N450" i="3"/>
  <c r="T539" i="3"/>
  <c r="N539" i="3"/>
  <c r="R727" i="3"/>
  <c r="U727" i="3"/>
  <c r="R663" i="3"/>
  <c r="U663" i="3"/>
  <c r="U590" i="3"/>
  <c r="R590" i="3"/>
  <c r="U514" i="3"/>
  <c r="R514" i="3"/>
  <c r="R461" i="3"/>
  <c r="U461" i="3"/>
  <c r="R473" i="3"/>
  <c r="U473" i="3"/>
  <c r="R704" i="3"/>
  <c r="U704" i="3"/>
  <c r="R625" i="3"/>
  <c r="U625" i="3"/>
  <c r="U518" i="3"/>
  <c r="R518" i="3"/>
  <c r="U699" i="3"/>
  <c r="R699" i="3"/>
  <c r="T782" i="3"/>
  <c r="N782" i="3"/>
  <c r="T711" i="3"/>
  <c r="N711" i="3"/>
  <c r="T693" i="3"/>
  <c r="N693" i="3"/>
  <c r="T655" i="3"/>
  <c r="N655" i="3"/>
  <c r="T504" i="3"/>
  <c r="N504" i="3"/>
  <c r="T770" i="3"/>
  <c r="N770" i="3"/>
  <c r="T471" i="3"/>
  <c r="N471" i="3"/>
  <c r="T463" i="3"/>
  <c r="N463" i="3"/>
  <c r="T790" i="3"/>
  <c r="N790" i="3"/>
  <c r="T766" i="3"/>
  <c r="N766" i="3"/>
  <c r="T707" i="3"/>
  <c r="N707" i="3"/>
  <c r="T689" i="3"/>
  <c r="N689" i="3"/>
  <c r="T652" i="3"/>
  <c r="N652" i="3"/>
  <c r="T631" i="3"/>
  <c r="N631" i="3"/>
  <c r="T554" i="3"/>
  <c r="N554" i="3"/>
  <c r="T524" i="3"/>
  <c r="N524" i="3"/>
  <c r="T500" i="3"/>
  <c r="N500" i="3"/>
  <c r="T448" i="3"/>
  <c r="N448" i="3"/>
  <c r="T628" i="3"/>
  <c r="N628" i="3"/>
  <c r="T619" i="3"/>
  <c r="N619" i="3"/>
  <c r="T476" i="3"/>
  <c r="N476" i="3"/>
  <c r="T467" i="3"/>
  <c r="N467" i="3"/>
  <c r="T549" i="3"/>
  <c r="N549" i="3"/>
  <c r="T503" i="3"/>
  <c r="N503" i="3"/>
  <c r="T444" i="3"/>
  <c r="N444" i="3"/>
  <c r="T746" i="3"/>
  <c r="N746" i="3"/>
  <c r="T674" i="3"/>
  <c r="N674" i="3"/>
  <c r="T712" i="3"/>
  <c r="N712" i="3"/>
  <c r="T556" i="3"/>
  <c r="N556" i="3"/>
  <c r="N729" i="3"/>
  <c r="T729" i="3"/>
  <c r="T594" i="3"/>
  <c r="N594" i="3"/>
  <c r="T543" i="3"/>
  <c r="N543" i="3"/>
  <c r="R739" i="3"/>
  <c r="U739" i="3"/>
  <c r="R676" i="3"/>
  <c r="U676" i="3"/>
  <c r="R638" i="3"/>
  <c r="U638" i="3"/>
  <c r="R630" i="3"/>
  <c r="U630" i="3"/>
  <c r="R600" i="3"/>
  <c r="U600" i="3"/>
  <c r="R592" i="3"/>
  <c r="U592" i="3"/>
  <c r="R575" i="3"/>
  <c r="U575" i="3"/>
  <c r="U526" i="3"/>
  <c r="R526" i="3"/>
  <c r="R446" i="3"/>
  <c r="U446" i="3"/>
  <c r="R742" i="3"/>
  <c r="U742" i="3"/>
  <c r="R465" i="3"/>
  <c r="U465" i="3"/>
  <c r="R754" i="3"/>
  <c r="U754" i="3"/>
  <c r="R744" i="3"/>
  <c r="U744" i="3"/>
  <c r="R659" i="3"/>
  <c r="U659" i="3"/>
  <c r="R583" i="3"/>
  <c r="U583" i="3"/>
  <c r="U560" i="3"/>
  <c r="R560" i="3"/>
  <c r="R433" i="3"/>
  <c r="U433" i="3"/>
  <c r="U577" i="3"/>
  <c r="R577" i="3"/>
  <c r="T775" i="3"/>
  <c r="N775" i="3"/>
  <c r="N767" i="3"/>
  <c r="T767" i="3"/>
  <c r="T774" i="3"/>
  <c r="N774" i="3"/>
  <c r="T701" i="3"/>
  <c r="N701" i="3"/>
  <c r="T673" i="3"/>
  <c r="N673" i="3"/>
  <c r="T623" i="3"/>
  <c r="N623" i="3"/>
  <c r="T488" i="3"/>
  <c r="N488" i="3"/>
  <c r="T752" i="3"/>
  <c r="N752" i="3"/>
  <c r="T715" i="3"/>
  <c r="N715" i="3"/>
  <c r="T697" i="3"/>
  <c r="N697" i="3"/>
  <c r="T677" i="3"/>
  <c r="N677" i="3"/>
  <c r="T651" i="3"/>
  <c r="N651" i="3"/>
  <c r="T622" i="3"/>
  <c r="N622" i="3"/>
  <c r="T562" i="3"/>
  <c r="N562" i="3"/>
  <c r="T508" i="3"/>
  <c r="N508" i="3"/>
  <c r="T499" i="3"/>
  <c r="N499" i="3"/>
  <c r="T423" i="3"/>
  <c r="N423" i="3"/>
  <c r="T626" i="3"/>
  <c r="N626" i="3"/>
  <c r="T558" i="3"/>
  <c r="N558" i="3"/>
  <c r="T512" i="3"/>
  <c r="N512" i="3"/>
  <c r="T427" i="3"/>
  <c r="N427" i="3"/>
  <c r="T640" i="3"/>
  <c r="N640" i="3"/>
  <c r="T522" i="3"/>
  <c r="N522" i="3"/>
  <c r="N771" i="3"/>
  <c r="T771" i="3"/>
  <c r="T484" i="3"/>
  <c r="N484" i="3"/>
  <c r="T750" i="3"/>
  <c r="N750" i="3"/>
  <c r="T429" i="3"/>
  <c r="N429" i="3"/>
  <c r="R731" i="3"/>
  <c r="U731" i="3"/>
  <c r="R670" i="3"/>
  <c r="U670" i="3"/>
  <c r="R621" i="3"/>
  <c r="U621" i="3"/>
  <c r="R587" i="3"/>
  <c r="U587" i="3"/>
  <c r="U486" i="3"/>
  <c r="R486" i="3"/>
  <c r="R478" i="3"/>
  <c r="U478" i="3"/>
  <c r="R438" i="3"/>
  <c r="U438" i="3"/>
  <c r="U735" i="3"/>
  <c r="R735" i="3"/>
  <c r="R668" i="3"/>
  <c r="U668" i="3"/>
  <c r="U564" i="3"/>
  <c r="R564" i="3"/>
  <c r="R733" i="3"/>
  <c r="U733" i="3"/>
  <c r="T788" i="3"/>
  <c r="N788" i="3"/>
  <c r="T780" i="3"/>
  <c r="N780" i="3"/>
  <c r="T710" i="3"/>
  <c r="N710" i="3"/>
  <c r="T694" i="3"/>
  <c r="N694" i="3"/>
  <c r="T664" i="3"/>
  <c r="N664" i="3"/>
  <c r="T635" i="3"/>
  <c r="N635" i="3"/>
  <c r="T678" i="3"/>
  <c r="N678" i="3"/>
  <c r="T615" i="3"/>
  <c r="N615" i="3"/>
  <c r="T706" i="3"/>
  <c r="N706" i="3"/>
  <c r="T690" i="3"/>
  <c r="N690" i="3"/>
  <c r="T669" i="3"/>
  <c r="N669" i="3"/>
  <c r="T614" i="3"/>
  <c r="N614" i="3"/>
  <c r="T537" i="3"/>
  <c r="N537" i="3"/>
  <c r="T517" i="3"/>
  <c r="N517" i="3"/>
  <c r="T507" i="3"/>
  <c r="N507" i="3"/>
  <c r="T431" i="3"/>
  <c r="N431" i="3"/>
  <c r="T618" i="3"/>
  <c r="N618" i="3"/>
  <c r="T541" i="3"/>
  <c r="N541" i="3"/>
  <c r="T511" i="3"/>
  <c r="N511" i="3"/>
  <c r="T435" i="3"/>
  <c r="N435" i="3"/>
  <c r="T695" i="3"/>
  <c r="N695" i="3"/>
  <c r="T509" i="3"/>
  <c r="N509" i="3"/>
  <c r="T632" i="3"/>
  <c r="N632" i="3"/>
  <c r="T792" i="3"/>
  <c r="N792" i="3"/>
  <c r="T598" i="3"/>
  <c r="N598" i="3"/>
  <c r="N653" i="3"/>
  <c r="T653" i="3"/>
  <c r="T501" i="3"/>
  <c r="N501" i="3"/>
  <c r="U708" i="3"/>
  <c r="R708" i="3"/>
  <c r="R672" i="3"/>
  <c r="U672" i="3"/>
  <c r="R634" i="3"/>
  <c r="U634" i="3"/>
  <c r="R613" i="3"/>
  <c r="U613" i="3"/>
  <c r="R596" i="3"/>
  <c r="U596" i="3"/>
  <c r="U585" i="3"/>
  <c r="R585" i="3"/>
  <c r="U547" i="3"/>
  <c r="R547" i="3"/>
  <c r="R469" i="3"/>
  <c r="U469" i="3"/>
  <c r="R425" i="3"/>
  <c r="U425" i="3"/>
  <c r="U657" i="3"/>
  <c r="R657" i="3"/>
  <c r="R737" i="3"/>
  <c r="U737" i="3"/>
  <c r="U482" i="3"/>
  <c r="R482" i="3"/>
  <c r="U666" i="3"/>
  <c r="R666" i="3"/>
  <c r="R617" i="3"/>
  <c r="U617" i="3"/>
  <c r="R579" i="3"/>
  <c r="U579" i="3"/>
  <c r="U505" i="3"/>
  <c r="R505" i="3"/>
  <c r="R691" i="3"/>
  <c r="U691" i="3"/>
  <c r="R442" i="3"/>
  <c r="U442" i="3"/>
  <c r="T398" i="3"/>
  <c r="N398" i="3"/>
  <c r="T410" i="3"/>
  <c r="N410" i="3"/>
  <c r="T389" i="3"/>
  <c r="N389" i="3"/>
  <c r="N403" i="3"/>
  <c r="T403" i="3"/>
  <c r="T394" i="3"/>
  <c r="N394" i="3"/>
  <c r="N386" i="3"/>
  <c r="T386" i="3"/>
  <c r="T397" i="3"/>
  <c r="N397" i="3"/>
  <c r="T385" i="3"/>
  <c r="N385" i="3"/>
  <c r="T400" i="3"/>
  <c r="N400" i="3"/>
  <c r="R391" i="3"/>
  <c r="U391" i="3"/>
  <c r="R387" i="3"/>
  <c r="U387" i="3"/>
  <c r="U412" i="3"/>
  <c r="R412" i="3"/>
  <c r="T411" i="3"/>
  <c r="N411" i="3"/>
  <c r="T390" i="3"/>
  <c r="N390" i="3"/>
  <c r="T407" i="3"/>
  <c r="N407" i="3"/>
  <c r="T402" i="3"/>
  <c r="N402" i="3"/>
  <c r="T393" i="3"/>
  <c r="N393" i="3"/>
  <c r="T406" i="3"/>
  <c r="N406" i="3"/>
  <c r="U408" i="3"/>
  <c r="R408" i="3"/>
  <c r="R404" i="3"/>
  <c r="U404" i="3"/>
  <c r="R395" i="3"/>
  <c r="U395" i="3"/>
  <c r="T353" i="3"/>
  <c r="N353" i="3"/>
  <c r="T375" i="3"/>
  <c r="N375" i="3"/>
  <c r="T358" i="3"/>
  <c r="N358" i="3"/>
  <c r="T370" i="3"/>
  <c r="N370" i="3"/>
  <c r="T363" i="3"/>
  <c r="N363" i="3"/>
  <c r="T374" i="3"/>
  <c r="N374" i="3"/>
  <c r="R368" i="3"/>
  <c r="U368" i="3"/>
  <c r="R372" i="3"/>
  <c r="U372" i="3"/>
  <c r="R364" i="3"/>
  <c r="U364" i="3"/>
  <c r="T357" i="3"/>
  <c r="N357" i="3"/>
  <c r="T367" i="3"/>
  <c r="N367" i="3"/>
  <c r="T350" i="3"/>
  <c r="N350" i="3"/>
  <c r="T362" i="3"/>
  <c r="N362" i="3"/>
  <c r="T359" i="3"/>
  <c r="N359" i="3"/>
  <c r="T371" i="3"/>
  <c r="N371" i="3"/>
  <c r="T354" i="3"/>
  <c r="N354" i="3"/>
  <c r="T366" i="3"/>
  <c r="N366" i="3"/>
  <c r="T349" i="3"/>
  <c r="N349" i="3"/>
  <c r="R355" i="3"/>
  <c r="U355" i="3"/>
  <c r="R347" i="3"/>
  <c r="U347" i="3"/>
  <c r="R351" i="3"/>
  <c r="U351" i="3"/>
  <c r="T328" i="3"/>
  <c r="N328" i="3"/>
  <c r="T315" i="3"/>
  <c r="N315" i="3"/>
  <c r="U337" i="3"/>
  <c r="R337" i="3"/>
  <c r="U320" i="3"/>
  <c r="R320" i="3"/>
  <c r="R309" i="3"/>
  <c r="U309" i="3"/>
  <c r="U325" i="3"/>
  <c r="R325" i="3"/>
  <c r="U333" i="3"/>
  <c r="R333" i="3"/>
  <c r="U329" i="3"/>
  <c r="R329" i="3"/>
  <c r="U312" i="3"/>
  <c r="R312" i="3"/>
  <c r="T332" i="3"/>
  <c r="N332" i="3"/>
  <c r="T336" i="3"/>
  <c r="N336" i="3"/>
  <c r="T319" i="3"/>
  <c r="N319" i="3"/>
  <c r="T324" i="3"/>
  <c r="N324" i="3"/>
  <c r="T311" i="3"/>
  <c r="N311" i="3"/>
  <c r="R330" i="3"/>
  <c r="U330" i="3"/>
  <c r="R313" i="3"/>
  <c r="U313" i="3"/>
  <c r="R334" i="3"/>
  <c r="U334" i="3"/>
  <c r="R317" i="3"/>
  <c r="U317" i="3"/>
  <c r="U316" i="3"/>
  <c r="R316" i="3"/>
  <c r="R321" i="3"/>
  <c r="U321" i="3"/>
  <c r="R326" i="3"/>
  <c r="U326" i="3"/>
  <c r="N275" i="3"/>
  <c r="T275" i="3"/>
  <c r="U281" i="3"/>
  <c r="R281" i="3"/>
  <c r="U295" i="3"/>
  <c r="R295" i="3"/>
  <c r="N279" i="3"/>
  <c r="T279" i="3"/>
  <c r="U299" i="3"/>
  <c r="R299" i="3"/>
  <c r="U287" i="3"/>
  <c r="R287" i="3"/>
  <c r="R273" i="3"/>
  <c r="U273" i="3"/>
  <c r="U291" i="3"/>
  <c r="R291" i="3"/>
  <c r="U278" i="3"/>
  <c r="R278" i="3"/>
  <c r="N292" i="3"/>
  <c r="T292" i="3"/>
  <c r="T283" i="3"/>
  <c r="N283" i="3"/>
  <c r="R294" i="3"/>
  <c r="U294" i="3"/>
  <c r="U274" i="3"/>
  <c r="R274" i="3"/>
  <c r="T296" i="3"/>
  <c r="N296" i="3"/>
  <c r="R290" i="3"/>
  <c r="U290" i="3"/>
  <c r="U277" i="3"/>
  <c r="R277" i="3"/>
  <c r="R298" i="3"/>
  <c r="U298" i="3"/>
  <c r="U286" i="3"/>
  <c r="R286" i="3"/>
  <c r="U282" i="3"/>
  <c r="R282" i="3"/>
  <c r="T257" i="3"/>
  <c r="N257" i="3"/>
  <c r="T240" i="3"/>
  <c r="N240" i="3"/>
  <c r="T250" i="3"/>
  <c r="N250" i="3"/>
  <c r="N241" i="3"/>
  <c r="T241" i="3"/>
  <c r="T261" i="3"/>
  <c r="N261" i="3"/>
  <c r="T244" i="3"/>
  <c r="N244" i="3"/>
  <c r="R260" i="3"/>
  <c r="U260" i="3"/>
  <c r="U243" i="3"/>
  <c r="R243" i="3"/>
  <c r="U256" i="3"/>
  <c r="R256" i="3"/>
  <c r="T249" i="3"/>
  <c r="N249" i="3"/>
  <c r="N237" i="3"/>
  <c r="T237" i="3"/>
  <c r="U248" i="3"/>
  <c r="R248" i="3"/>
  <c r="T253" i="3"/>
  <c r="N253" i="3"/>
  <c r="T236" i="3"/>
  <c r="N236" i="3"/>
  <c r="T245" i="3"/>
  <c r="N245" i="3"/>
  <c r="N258" i="3"/>
  <c r="T258" i="3"/>
  <c r="R252" i="3"/>
  <c r="U252" i="3"/>
  <c r="R235" i="3"/>
  <c r="U235" i="3"/>
  <c r="R239" i="3"/>
  <c r="U239" i="3"/>
  <c r="T201" i="3"/>
  <c r="N201" i="3"/>
  <c r="T207" i="3"/>
  <c r="N207" i="3"/>
  <c r="T203" i="3"/>
  <c r="N203" i="3"/>
  <c r="T214" i="3"/>
  <c r="N214" i="3"/>
  <c r="T205" i="3"/>
  <c r="N205" i="3"/>
  <c r="T215" i="3"/>
  <c r="N215" i="3"/>
  <c r="T222" i="3"/>
  <c r="N222" i="3"/>
  <c r="R216" i="3"/>
  <c r="U216" i="3"/>
  <c r="U198" i="3"/>
  <c r="R198" i="3"/>
  <c r="U206" i="3"/>
  <c r="R206" i="3"/>
  <c r="R210" i="3"/>
  <c r="U210" i="3"/>
  <c r="R2762" i="5"/>
  <c r="T219" i="3"/>
  <c r="N219" i="3"/>
  <c r="T197" i="3"/>
  <c r="N197" i="3"/>
  <c r="T218" i="3"/>
  <c r="N218" i="3"/>
  <c r="T212" i="3"/>
  <c r="N212" i="3"/>
  <c r="T223" i="3"/>
  <c r="N223" i="3"/>
  <c r="T199" i="3"/>
  <c r="N199" i="3"/>
  <c r="T195" i="3"/>
  <c r="N195" i="3"/>
  <c r="U211" i="3"/>
  <c r="R211" i="3"/>
  <c r="R220" i="3"/>
  <c r="U220" i="3"/>
  <c r="U202" i="3"/>
  <c r="R202" i="3"/>
  <c r="T184" i="3"/>
  <c r="N184" i="3"/>
  <c r="N174" i="3"/>
  <c r="T174" i="3"/>
  <c r="R169" i="3"/>
  <c r="U169" i="3"/>
  <c r="N165" i="3"/>
  <c r="T165" i="3"/>
  <c r="N157" i="3"/>
  <c r="T157" i="3"/>
  <c r="T176" i="3"/>
  <c r="N176" i="3"/>
  <c r="U173" i="3"/>
  <c r="R173" i="3"/>
  <c r="U177" i="3"/>
  <c r="R177" i="3"/>
  <c r="U181" i="3"/>
  <c r="R181" i="3"/>
  <c r="T163" i="3"/>
  <c r="N163" i="3"/>
  <c r="N178" i="3"/>
  <c r="T178" i="3"/>
  <c r="T159" i="3"/>
  <c r="N159" i="3"/>
  <c r="T182" i="3"/>
  <c r="N182" i="3"/>
  <c r="T180" i="3"/>
  <c r="N180" i="3"/>
  <c r="T172" i="3"/>
  <c r="N172" i="3"/>
  <c r="U185" i="3"/>
  <c r="R185" i="3"/>
  <c r="U160" i="3"/>
  <c r="R160" i="3"/>
  <c r="R167" i="3"/>
  <c r="U167" i="3"/>
  <c r="U164" i="3"/>
  <c r="R164" i="3"/>
  <c r="U168" i="3"/>
  <c r="R168" i="3"/>
  <c r="T146" i="3"/>
  <c r="N146" i="3"/>
  <c r="T130" i="3"/>
  <c r="N130" i="3"/>
  <c r="T138" i="3"/>
  <c r="N138" i="3"/>
  <c r="T140" i="3"/>
  <c r="N140" i="3"/>
  <c r="U139" i="3"/>
  <c r="R139" i="3"/>
  <c r="R129" i="3"/>
  <c r="U129" i="3"/>
  <c r="U147" i="3"/>
  <c r="R147" i="3"/>
  <c r="R136" i="3"/>
  <c r="U136" i="3"/>
  <c r="R123" i="3"/>
  <c r="U123" i="3"/>
  <c r="R125" i="3"/>
  <c r="U125" i="3"/>
  <c r="T122" i="3"/>
  <c r="N122" i="3"/>
  <c r="T144" i="3"/>
  <c r="N144" i="3"/>
  <c r="T127" i="3"/>
  <c r="N127" i="3"/>
  <c r="T126" i="3"/>
  <c r="N126" i="3"/>
  <c r="T142" i="3"/>
  <c r="N142" i="3"/>
  <c r="R131" i="3"/>
  <c r="U131" i="3"/>
  <c r="R119" i="3"/>
  <c r="U119" i="3"/>
  <c r="U143" i="3"/>
  <c r="R143" i="3"/>
  <c r="R134" i="3"/>
  <c r="U134" i="3"/>
  <c r="R121" i="3"/>
  <c r="U121" i="3"/>
  <c r="U135" i="3"/>
  <c r="R135" i="3"/>
  <c r="T101" i="3"/>
  <c r="N101" i="3"/>
  <c r="T84" i="3"/>
  <c r="N84" i="3"/>
  <c r="T105" i="3"/>
  <c r="N105" i="3"/>
  <c r="T88" i="3"/>
  <c r="N88" i="3"/>
  <c r="R87" i="3"/>
  <c r="U87" i="3"/>
  <c r="R100" i="3"/>
  <c r="U100" i="3"/>
  <c r="R85" i="3"/>
  <c r="U85" i="3"/>
  <c r="R106" i="3"/>
  <c r="U106" i="3"/>
  <c r="R89" i="3"/>
  <c r="U89" i="3"/>
  <c r="R93" i="3"/>
  <c r="U93" i="3"/>
  <c r="R96" i="3"/>
  <c r="U96" i="3"/>
  <c r="T109" i="3"/>
  <c r="N109" i="3"/>
  <c r="T97" i="3"/>
  <c r="N97" i="3"/>
  <c r="R98" i="3"/>
  <c r="U98" i="3"/>
  <c r="R102" i="3"/>
  <c r="U102" i="3"/>
  <c r="U92" i="3"/>
  <c r="R92" i="3"/>
  <c r="R83" i="3"/>
  <c r="U83" i="3"/>
  <c r="R104" i="3"/>
  <c r="U104" i="3"/>
  <c r="R108" i="3"/>
  <c r="U108" i="3"/>
  <c r="R91" i="3"/>
  <c r="U91" i="3"/>
  <c r="R81" i="3"/>
  <c r="U81" i="3"/>
  <c r="AD9" i="5"/>
  <c r="J6" i="4" s="1"/>
  <c r="W1" i="5" s="1"/>
  <c r="AC9" i="5"/>
  <c r="E6" i="4" s="1"/>
  <c r="U1" i="5" s="1"/>
  <c r="R2302" i="5"/>
  <c r="R2601" i="5"/>
  <c r="R1724" i="5"/>
  <c r="R6219" i="5"/>
  <c r="R3526" i="5"/>
  <c r="R4079" i="5"/>
  <c r="R2671" i="5"/>
  <c r="R3658" i="5"/>
  <c r="R5045" i="5"/>
  <c r="R2188" i="5"/>
  <c r="R2175" i="5"/>
  <c r="R1885" i="5"/>
  <c r="R407" i="5"/>
  <c r="R4770" i="5"/>
  <c r="R2196" i="5"/>
  <c r="R1733" i="5"/>
  <c r="R4772" i="5"/>
  <c r="R1910" i="5"/>
  <c r="R746" i="5"/>
  <c r="R766" i="5"/>
  <c r="R4736" i="5"/>
  <c r="R2426" i="5"/>
  <c r="R3833" i="5"/>
  <c r="U6736" i="5"/>
  <c r="U6732" i="5"/>
  <c r="U6694" i="5"/>
  <c r="R829" i="5"/>
  <c r="U6698" i="5"/>
  <c r="R5896" i="5"/>
  <c r="R2449" i="5"/>
  <c r="R4231" i="5"/>
  <c r="R3488" i="5"/>
  <c r="R212" i="5"/>
  <c r="R4645" i="5"/>
  <c r="R864" i="5"/>
  <c r="R653" i="5"/>
  <c r="R2989" i="5"/>
  <c r="R2519" i="5"/>
  <c r="R1758" i="5"/>
  <c r="U6584" i="5"/>
  <c r="R2905" i="5"/>
  <c r="R2515" i="5"/>
  <c r="R1359" i="5"/>
  <c r="R2327" i="5"/>
  <c r="R3734" i="5"/>
  <c r="R2897" i="5"/>
  <c r="R2749" i="5"/>
  <c r="R1619" i="5"/>
  <c r="U6580" i="5"/>
  <c r="U6546" i="5"/>
  <c r="U6542" i="5"/>
  <c r="R4124" i="5"/>
  <c r="R854" i="5"/>
  <c r="R5959" i="5"/>
  <c r="R4489" i="5"/>
  <c r="R5026" i="5"/>
  <c r="U6356" i="5"/>
  <c r="U6318" i="5"/>
  <c r="U6201" i="5"/>
  <c r="R2445" i="5"/>
  <c r="R581" i="5"/>
  <c r="R5186" i="5"/>
  <c r="R2606" i="5"/>
  <c r="R2437" i="5"/>
  <c r="R1581" i="5"/>
  <c r="R711" i="5"/>
  <c r="R3919" i="5"/>
  <c r="R4584" i="5"/>
  <c r="R3792" i="5"/>
  <c r="R2627" i="5"/>
  <c r="R804" i="5"/>
  <c r="R429" i="5"/>
  <c r="R5007" i="5"/>
  <c r="R770" i="5"/>
  <c r="R563" i="5"/>
  <c r="R4984" i="5"/>
  <c r="R2044" i="5"/>
  <c r="R1627" i="5"/>
  <c r="R1471" i="5"/>
  <c r="R487" i="5"/>
  <c r="R782" i="5"/>
  <c r="R846" i="5"/>
  <c r="R504" i="5"/>
  <c r="S3147" i="5"/>
  <c r="T3147" i="5" s="1"/>
  <c r="U5913" i="5"/>
  <c r="U5896" i="5"/>
  <c r="U5744" i="5"/>
  <c r="R3897" i="5"/>
  <c r="R4305" i="5"/>
  <c r="R3805" i="5"/>
  <c r="R5748" i="5"/>
  <c r="R4001" i="5"/>
  <c r="R3944" i="5"/>
  <c r="R5030" i="5"/>
  <c r="R3985" i="5"/>
  <c r="R3632" i="5"/>
  <c r="U5478" i="5"/>
  <c r="U5457" i="5"/>
  <c r="R5978" i="5"/>
  <c r="R4588" i="5"/>
  <c r="R5047" i="5"/>
  <c r="R3927" i="5"/>
  <c r="R3640" i="5"/>
  <c r="R5995" i="5"/>
  <c r="R5727" i="5"/>
  <c r="R4727" i="5"/>
  <c r="R3923" i="5"/>
  <c r="U5364" i="5"/>
  <c r="R5372" i="5"/>
  <c r="U5229" i="5"/>
  <c r="U5191" i="5"/>
  <c r="U5098" i="5"/>
  <c r="U5115" i="5"/>
  <c r="S4590" i="5"/>
  <c r="T4590" i="5" s="1"/>
  <c r="R4202" i="5"/>
  <c r="U5022" i="5"/>
  <c r="U4984" i="5"/>
  <c r="R4073" i="5"/>
  <c r="R1728" i="5"/>
  <c r="U4871" i="5"/>
  <c r="R1880" i="5"/>
  <c r="S3785" i="5"/>
  <c r="T3785" i="5" s="1"/>
  <c r="R4871" i="5"/>
  <c r="R5216" i="5"/>
  <c r="R1918" i="5"/>
  <c r="R1766" i="5"/>
  <c r="R1576" i="5"/>
  <c r="R598" i="5"/>
  <c r="R4850" i="5"/>
  <c r="R3505" i="5"/>
  <c r="O6303" i="5"/>
  <c r="U6303" i="5" s="1"/>
  <c r="R5117" i="5"/>
  <c r="R4761" i="5"/>
  <c r="R4134" i="5"/>
  <c r="R3831" i="5"/>
  <c r="R3751" i="5"/>
  <c r="R3425" i="5"/>
  <c r="R3035" i="5"/>
  <c r="R2709" i="5"/>
  <c r="R2036" i="5"/>
  <c r="R1817" i="5"/>
  <c r="R2589" i="5"/>
  <c r="R1475" i="5"/>
  <c r="R750" i="5"/>
  <c r="R521" i="5"/>
  <c r="R6086" i="5"/>
  <c r="R5262" i="5"/>
  <c r="R4580" i="5"/>
  <c r="R3522" i="5"/>
  <c r="R2523" i="5"/>
  <c r="R2137" i="5"/>
  <c r="R1998" i="5"/>
  <c r="R1589" i="5"/>
  <c r="R716" i="5"/>
  <c r="R664" i="5"/>
  <c r="R1011" i="5"/>
  <c r="R867" i="5"/>
  <c r="R702" i="5"/>
  <c r="U4605" i="5"/>
  <c r="R5148" i="5"/>
  <c r="R4516" i="5"/>
  <c r="R4719" i="5"/>
  <c r="R4166" i="5"/>
  <c r="R3969" i="5"/>
  <c r="R3779" i="5"/>
  <c r="R2997" i="5"/>
  <c r="R2800" i="5"/>
  <c r="R2631" i="5"/>
  <c r="R450" i="5"/>
  <c r="R5220" i="5"/>
  <c r="R4512" i="5"/>
  <c r="R3936" i="5"/>
  <c r="R3822" i="5"/>
  <c r="R2787" i="5"/>
  <c r="R2496" i="5"/>
  <c r="R4164" i="5"/>
  <c r="R5427" i="5"/>
  <c r="R5212" i="5"/>
  <c r="R4723" i="5"/>
  <c r="R4326" i="5"/>
  <c r="R1985" i="5"/>
  <c r="R2483" i="5"/>
  <c r="R5706" i="5"/>
  <c r="R3615" i="5"/>
  <c r="R5943" i="5"/>
  <c r="R4461" i="5"/>
  <c r="U4301" i="5"/>
  <c r="R3274" i="5"/>
  <c r="U4111" i="5"/>
  <c r="R6757" i="5"/>
  <c r="R6201" i="5"/>
  <c r="R4514" i="5"/>
  <c r="S4881" i="5"/>
  <c r="T4881" i="5" s="1"/>
  <c r="S2995" i="5"/>
  <c r="T2995" i="5" s="1"/>
  <c r="U3927" i="5"/>
  <c r="U3936" i="5"/>
  <c r="U3926" i="5"/>
  <c r="U3919" i="5"/>
  <c r="U3897" i="5"/>
  <c r="U3843" i="5"/>
  <c r="R6248" i="5"/>
  <c r="R5250" i="5"/>
  <c r="R4892" i="5"/>
  <c r="R4765" i="5"/>
  <c r="R4592" i="5"/>
  <c r="R2893" i="5"/>
  <c r="R3471" i="5"/>
  <c r="R3623" i="5"/>
  <c r="R3092" i="5"/>
  <c r="R2133" i="5"/>
  <c r="R2635" i="5"/>
  <c r="R2487" i="5"/>
  <c r="R1623" i="5"/>
  <c r="R556" i="5"/>
  <c r="R614" i="5"/>
  <c r="R512" i="5"/>
  <c r="R4990" i="5"/>
  <c r="S4725" i="5"/>
  <c r="T4725" i="5" s="1"/>
  <c r="R4615" i="5"/>
  <c r="S3278" i="5"/>
  <c r="T3278" i="5" s="1"/>
  <c r="R5908" i="5"/>
  <c r="R6210" i="5"/>
  <c r="R4666" i="5"/>
  <c r="R4341" i="5"/>
  <c r="R3930" i="5"/>
  <c r="R3817" i="5"/>
  <c r="R3771" i="5"/>
  <c r="R3489" i="5"/>
  <c r="R3442" i="5"/>
  <c r="R3088" i="5"/>
  <c r="R2557" i="5"/>
  <c r="R1927" i="5"/>
  <c r="R2027" i="5"/>
  <c r="R1981" i="5"/>
  <c r="R1775" i="5"/>
  <c r="R2791" i="5"/>
  <c r="R2753" i="5"/>
  <c r="R2597" i="5"/>
  <c r="R1338" i="5"/>
  <c r="R2331" i="5"/>
  <c r="R1496" i="5"/>
  <c r="R729" i="5"/>
  <c r="R552" i="5"/>
  <c r="R812" i="5"/>
  <c r="R5986" i="5"/>
  <c r="R5254" i="5"/>
  <c r="R4508" i="5"/>
  <c r="R3888" i="5"/>
  <c r="R3513" i="5"/>
  <c r="R3484" i="5"/>
  <c r="R3366" i="5"/>
  <c r="R2570" i="5"/>
  <c r="R1993" i="5"/>
  <c r="R2766" i="5"/>
  <c r="R2745" i="5"/>
  <c r="R2323" i="5"/>
  <c r="R906" i="5"/>
  <c r="R860" i="5"/>
  <c r="R712" i="5"/>
  <c r="R403" i="5"/>
  <c r="R661" i="5"/>
  <c r="R917" i="5"/>
  <c r="R656" i="5"/>
  <c r="R517" i="5"/>
  <c r="U6088" i="5"/>
  <c r="U3767" i="5"/>
  <c r="S2633" i="5"/>
  <c r="T2633" i="5" s="1"/>
  <c r="U3692" i="5"/>
  <c r="U1287" i="5"/>
  <c r="S2987" i="5"/>
  <c r="T2987" i="5" s="1"/>
  <c r="U3615" i="5"/>
  <c r="R5178" i="5"/>
  <c r="R4318" i="5"/>
  <c r="R3973" i="5"/>
  <c r="U3463" i="5"/>
  <c r="R6373" i="5"/>
  <c r="R6176" i="5"/>
  <c r="R6554" i="5"/>
  <c r="R5913" i="5"/>
  <c r="R4896" i="5"/>
  <c r="R5461" i="5"/>
  <c r="R5098" i="5"/>
  <c r="R5457" i="5"/>
  <c r="R4115" i="5"/>
  <c r="R3501" i="5"/>
  <c r="R3475" i="5"/>
  <c r="R2972" i="5"/>
  <c r="R2154" i="5"/>
  <c r="R1779" i="5"/>
  <c r="R2593" i="5"/>
  <c r="R2441" i="5"/>
  <c r="R1657" i="5"/>
  <c r="R2335" i="5"/>
  <c r="R390" i="5"/>
  <c r="R594" i="5"/>
  <c r="R994" i="5"/>
  <c r="R778" i="5"/>
  <c r="R707" i="5"/>
  <c r="R4463" i="5"/>
  <c r="S2789" i="5"/>
  <c r="T2789" i="5" s="1"/>
  <c r="R5769" i="5"/>
  <c r="R6719" i="5"/>
  <c r="R6253" i="5"/>
  <c r="R6130" i="5"/>
  <c r="R5452" i="5"/>
  <c r="R3014" i="5"/>
  <c r="R3585" i="5"/>
  <c r="R2192" i="5"/>
  <c r="R2145" i="5"/>
  <c r="R2758" i="5"/>
  <c r="R2741" i="5"/>
  <c r="R2458" i="5"/>
  <c r="R1644" i="5"/>
  <c r="R790" i="5"/>
  <c r="R821" i="5"/>
  <c r="R500" i="5"/>
  <c r="R4869" i="5"/>
  <c r="U3489" i="5"/>
  <c r="R4734" i="5"/>
  <c r="O6033" i="5"/>
  <c r="U6033" i="5" s="1"/>
  <c r="U3969" i="5"/>
  <c r="S1374" i="5"/>
  <c r="T1374" i="5" s="1"/>
  <c r="R2991" i="5"/>
  <c r="R2295" i="5"/>
  <c r="R2287" i="5"/>
  <c r="S2591" i="5"/>
  <c r="T2591" i="5" s="1"/>
  <c r="U3768" i="5"/>
  <c r="U3734" i="5"/>
  <c r="R6244" i="5"/>
  <c r="R6147" i="5"/>
  <c r="R5368" i="5"/>
  <c r="R4854" i="5"/>
  <c r="R5199" i="5"/>
  <c r="R4288" i="5"/>
  <c r="R4174" i="5"/>
  <c r="R4094" i="5"/>
  <c r="R4048" i="5"/>
  <c r="R3593" i="5"/>
  <c r="R3467" i="5"/>
  <c r="R2985" i="5"/>
  <c r="R3695" i="5"/>
  <c r="R2179" i="5"/>
  <c r="R1923" i="5"/>
  <c r="R2804" i="5"/>
  <c r="R2652" i="5"/>
  <c r="R2492" i="5"/>
  <c r="R1640" i="5"/>
  <c r="R1287" i="5"/>
  <c r="R695" i="5"/>
  <c r="R411" i="5"/>
  <c r="R660" i="5"/>
  <c r="R863" i="5"/>
  <c r="R639" i="5"/>
  <c r="R525" i="5"/>
  <c r="R400" i="5"/>
  <c r="R5041" i="5"/>
  <c r="S4721" i="5"/>
  <c r="T4721" i="5" s="1"/>
  <c r="R3719" i="5"/>
  <c r="R3143" i="5"/>
  <c r="R3139" i="5"/>
  <c r="S3134" i="5"/>
  <c r="T3134" i="5" s="1"/>
  <c r="R6226" i="5"/>
  <c r="R6261" i="5"/>
  <c r="R6103" i="5"/>
  <c r="R4879" i="5"/>
  <c r="R4911" i="5"/>
  <c r="R5043" i="5"/>
  <c r="R5009" i="5"/>
  <c r="R4837" i="5"/>
  <c r="R5140" i="5"/>
  <c r="R4419" i="5"/>
  <c r="R4090" i="5"/>
  <c r="R4018" i="5"/>
  <c r="R3480" i="5"/>
  <c r="R2980" i="5"/>
  <c r="R2561" i="5"/>
  <c r="R1771" i="5"/>
  <c r="R2644" i="5"/>
  <c r="R1488" i="5"/>
  <c r="R828" i="5"/>
  <c r="R773" i="5"/>
  <c r="R635" i="5"/>
  <c r="U6316" i="5"/>
  <c r="S4193" i="5"/>
  <c r="T4193" i="5" s="1"/>
  <c r="R3590" i="5"/>
  <c r="U3730" i="5"/>
  <c r="R2982" i="5"/>
  <c r="R5900" i="5"/>
  <c r="R5714" i="5"/>
  <c r="R5765" i="5"/>
  <c r="R4875" i="5"/>
  <c r="R6339" i="5"/>
  <c r="R5503" i="5"/>
  <c r="R5845" i="5"/>
  <c r="R5034" i="5"/>
  <c r="R4831" i="5"/>
  <c r="R4757" i="5"/>
  <c r="R5174" i="5"/>
  <c r="R5039" i="5"/>
  <c r="R4841" i="5"/>
  <c r="R4314" i="5"/>
  <c r="R4396" i="5"/>
  <c r="R4081" i="5"/>
  <c r="R4010" i="5"/>
  <c r="R3931" i="5"/>
  <c r="R3847" i="5"/>
  <c r="R3977" i="5"/>
  <c r="R2993" i="5"/>
  <c r="R2976" i="5"/>
  <c r="R3636" i="5"/>
  <c r="R3602" i="5"/>
  <c r="R3518" i="5"/>
  <c r="R2718" i="5"/>
  <c r="R2171" i="5"/>
  <c r="R1323" i="5"/>
  <c r="R2023" i="5"/>
  <c r="R1792" i="5"/>
  <c r="R2796" i="5"/>
  <c r="R2500" i="5"/>
  <c r="R820" i="5"/>
  <c r="R539" i="5"/>
  <c r="R509" i="5"/>
  <c r="R808" i="5"/>
  <c r="R694" i="5"/>
  <c r="R2595" i="5"/>
  <c r="U2779" i="5"/>
  <c r="U2627" i="5"/>
  <c r="S813" i="5"/>
  <c r="T813" i="5" s="1"/>
  <c r="U2475" i="5"/>
  <c r="U2285" i="5"/>
  <c r="U3831" i="5"/>
  <c r="U501" i="5"/>
  <c r="U3751" i="5"/>
  <c r="R4793" i="5"/>
  <c r="R6104" i="5"/>
  <c r="R4755" i="5"/>
  <c r="R5157" i="5"/>
  <c r="R4833" i="5"/>
  <c r="R3509" i="5"/>
  <c r="R3362" i="5"/>
  <c r="R2726" i="5"/>
  <c r="R1796" i="5"/>
  <c r="R1720" i="5"/>
  <c r="R1606" i="5"/>
  <c r="R2293" i="5"/>
  <c r="R1492" i="5"/>
  <c r="R501" i="5"/>
  <c r="R626" i="5"/>
  <c r="R508" i="5"/>
  <c r="R4501" i="5"/>
  <c r="U3930" i="5"/>
  <c r="R792" i="5"/>
  <c r="R771" i="5"/>
  <c r="R237" i="5"/>
  <c r="R4499" i="5"/>
  <c r="R4195" i="5"/>
  <c r="R4020" i="5"/>
  <c r="R2918" i="5"/>
  <c r="R2141" i="5"/>
  <c r="R2019" i="5"/>
  <c r="R1872" i="5"/>
  <c r="R2614" i="5"/>
  <c r="R1716" i="5"/>
  <c r="R1380" i="5"/>
  <c r="R2310" i="5"/>
  <c r="R1568" i="5"/>
  <c r="R803" i="5"/>
  <c r="R752" i="5"/>
  <c r="R825" i="5"/>
  <c r="R622" i="5"/>
  <c r="R4624" i="5"/>
  <c r="S805" i="5"/>
  <c r="T805" i="5" s="1"/>
  <c r="R5151" i="5"/>
  <c r="R4060" i="5"/>
  <c r="R3843" i="5"/>
  <c r="R2914" i="5"/>
  <c r="R3450" i="5"/>
  <c r="R3627" i="5"/>
  <c r="R2031" i="5"/>
  <c r="R2002" i="5"/>
  <c r="R1868" i="5"/>
  <c r="R1762" i="5"/>
  <c r="R2610" i="5"/>
  <c r="R2306" i="5"/>
  <c r="R1564" i="5"/>
  <c r="R359" i="5"/>
  <c r="S818" i="5"/>
  <c r="T818" i="5" s="1"/>
  <c r="U818" i="5" s="1"/>
  <c r="U2133" i="5"/>
  <c r="S826" i="5"/>
  <c r="T826" i="5" s="1"/>
  <c r="U2019" i="5"/>
  <c r="S602" i="5"/>
  <c r="T602" i="5" s="1"/>
  <c r="R174" i="5"/>
  <c r="U1338" i="5"/>
  <c r="U729" i="5"/>
  <c r="U1359" i="5"/>
  <c r="S3282" i="5"/>
  <c r="T3282" i="5" s="1"/>
  <c r="S784" i="5"/>
  <c r="T784" i="5" s="1"/>
  <c r="S3660" i="5"/>
  <c r="T3660" i="5" s="1"/>
  <c r="R940" i="5"/>
  <c r="R6694" i="5"/>
  <c r="R6546" i="5"/>
  <c r="R5604" i="5"/>
  <c r="R4884" i="5"/>
  <c r="R5465" i="5"/>
  <c r="R4111" i="5"/>
  <c r="S1209" i="5"/>
  <c r="T1209" i="5" s="1"/>
  <c r="R258" i="5"/>
  <c r="R6542" i="5"/>
  <c r="R6377" i="5"/>
  <c r="R6094" i="5"/>
  <c r="R5271" i="5"/>
  <c r="R4428" i="5"/>
  <c r="R4022" i="5"/>
  <c r="R4888" i="5"/>
  <c r="R632" i="5"/>
  <c r="U598" i="5"/>
  <c r="U400" i="5"/>
  <c r="R245" i="5"/>
  <c r="R385" i="5"/>
  <c r="U3658" i="5"/>
  <c r="U556" i="5"/>
  <c r="R6605" i="5"/>
  <c r="R6240" i="5"/>
  <c r="R6184" i="5"/>
  <c r="R5486" i="5"/>
  <c r="R5005" i="5"/>
  <c r="R5558" i="5"/>
  <c r="R4992" i="5"/>
  <c r="R4630" i="5"/>
  <c r="R4474" i="5"/>
  <c r="R4744" i="5"/>
  <c r="R4700" i="5"/>
  <c r="R4565" i="5"/>
  <c r="R4301" i="5"/>
  <c r="R4316" i="5"/>
  <c r="R4113" i="5"/>
  <c r="R4191" i="5"/>
  <c r="R4157" i="5"/>
  <c r="R3864" i="5"/>
  <c r="R4096" i="5"/>
  <c r="R3964" i="5"/>
  <c r="R3813" i="5"/>
  <c r="R3031" i="5"/>
  <c r="R3010" i="5"/>
  <c r="R3598" i="5"/>
  <c r="R3084" i="5"/>
  <c r="R2040" i="5"/>
  <c r="R1876" i="5"/>
  <c r="R1800" i="5"/>
  <c r="R2454" i="5"/>
  <c r="R1741" i="5"/>
  <c r="R1648" i="5"/>
  <c r="R2348" i="5"/>
  <c r="R2289" i="5"/>
  <c r="R398" i="5"/>
  <c r="R127" i="5"/>
  <c r="R674" i="5"/>
  <c r="R850" i="5"/>
  <c r="S4577" i="5"/>
  <c r="T4577" i="5" s="1"/>
  <c r="R1317" i="5"/>
  <c r="R1057" i="5"/>
  <c r="R1040" i="5"/>
  <c r="R640" i="5"/>
  <c r="R241" i="5"/>
  <c r="S233" i="5"/>
  <c r="T233" i="5" s="1"/>
  <c r="R6592" i="5"/>
  <c r="R5917" i="5"/>
  <c r="R5710" i="5"/>
  <c r="R6301" i="5"/>
  <c r="R5752" i="5"/>
  <c r="R4996" i="5"/>
  <c r="R4470" i="5"/>
  <c r="R5001" i="5"/>
  <c r="R4846" i="5"/>
  <c r="R5376" i="5"/>
  <c r="R4244" i="5"/>
  <c r="R4187" i="5"/>
  <c r="R4153" i="5"/>
  <c r="R4098" i="5"/>
  <c r="R4077" i="5"/>
  <c r="R3899" i="5"/>
  <c r="R3855" i="5"/>
  <c r="R3981" i="5"/>
  <c r="R3947" i="5"/>
  <c r="R3830" i="5"/>
  <c r="R3716" i="5"/>
  <c r="R3433" i="5"/>
  <c r="R3027" i="5"/>
  <c r="R3594" i="5"/>
  <c r="R1931" i="5"/>
  <c r="R1914" i="5"/>
  <c r="R1893" i="5"/>
  <c r="R2344" i="5"/>
  <c r="R2285" i="5"/>
  <c r="R1513" i="5"/>
  <c r="R673" i="5"/>
  <c r="R522" i="5"/>
  <c r="U6105" i="5"/>
  <c r="R3365" i="5"/>
  <c r="R2498" i="5"/>
  <c r="S932" i="5"/>
  <c r="T932" i="5" s="1"/>
  <c r="R6588" i="5"/>
  <c r="R5258" i="5"/>
  <c r="R5756" i="5"/>
  <c r="R6167" i="5"/>
  <c r="R4988" i="5"/>
  <c r="R4548" i="5"/>
  <c r="R4149" i="5"/>
  <c r="R3708" i="5"/>
  <c r="R3023" i="5"/>
  <c r="R2006" i="5"/>
  <c r="R1989" i="5"/>
  <c r="R2462" i="5"/>
  <c r="R1665" i="5"/>
  <c r="R1610" i="5"/>
  <c r="R2340" i="5"/>
  <c r="R2297" i="5"/>
  <c r="R1572" i="5"/>
  <c r="R1505" i="5"/>
  <c r="R894" i="5"/>
  <c r="R851" i="5"/>
  <c r="R386" i="5"/>
  <c r="R669" i="5"/>
  <c r="R543" i="5"/>
  <c r="R842" i="5"/>
  <c r="R774" i="5"/>
  <c r="R618" i="5"/>
  <c r="U5953" i="5"/>
  <c r="S2599" i="5"/>
  <c r="T2599" i="5" s="1"/>
  <c r="S480" i="5"/>
  <c r="T480" i="5" s="1"/>
  <c r="S254" i="5"/>
  <c r="T254" i="5" s="1"/>
  <c r="S636" i="5"/>
  <c r="T636" i="5" s="1"/>
  <c r="R250" i="5"/>
  <c r="S271" i="5"/>
  <c r="T271" i="5" s="1"/>
  <c r="R195" i="5"/>
  <c r="R47" i="5"/>
  <c r="U716" i="5"/>
  <c r="U712" i="5"/>
  <c r="R6257" i="5"/>
  <c r="R4119" i="5"/>
  <c r="R5596" i="5"/>
  <c r="R5414" i="5"/>
  <c r="R5237" i="5"/>
  <c r="R5419" i="5"/>
  <c r="R4322" i="5"/>
  <c r="R4005" i="5"/>
  <c r="R3374" i="5"/>
  <c r="R3589" i="5"/>
  <c r="R5609" i="5"/>
  <c r="R5592" i="5"/>
  <c r="R5119" i="5"/>
  <c r="R5406" i="5"/>
  <c r="R5364" i="5"/>
  <c r="R4609" i="5"/>
  <c r="R5490" i="5"/>
  <c r="R5402" i="5"/>
  <c r="R4200" i="5"/>
  <c r="U5904" i="5"/>
  <c r="R5731" i="5"/>
  <c r="R5423" i="5"/>
  <c r="S161" i="5"/>
  <c r="T161" i="5" s="1"/>
  <c r="R55" i="5"/>
  <c r="R484" i="5"/>
  <c r="U695" i="5"/>
  <c r="R5600" i="5"/>
  <c r="R5495" i="5"/>
  <c r="R6095" i="5"/>
  <c r="R5410" i="5"/>
  <c r="R4208" i="5"/>
  <c r="R6166" i="5"/>
  <c r="R5613" i="5"/>
  <c r="R5195" i="5"/>
  <c r="R5499" i="5"/>
  <c r="R5182" i="5"/>
  <c r="R4858" i="5"/>
  <c r="R4204" i="5"/>
  <c r="S288" i="5"/>
  <c r="T288" i="5" s="1"/>
  <c r="R6706" i="5"/>
  <c r="R6563" i="5"/>
  <c r="R5554" i="5"/>
  <c r="R3943" i="5"/>
  <c r="R3784" i="5"/>
  <c r="U522" i="5"/>
  <c r="R6139" i="5"/>
  <c r="R5723" i="5"/>
  <c r="R4740" i="5"/>
  <c r="R4457" i="5"/>
  <c r="R3851" i="5"/>
  <c r="R3960" i="5"/>
  <c r="R3905" i="5"/>
  <c r="R3826" i="5"/>
  <c r="R6715" i="5"/>
  <c r="R6174" i="5"/>
  <c r="R5761" i="5"/>
  <c r="R4732" i="5"/>
  <c r="U661" i="5"/>
  <c r="R7629" i="5"/>
  <c r="R6732" i="5"/>
  <c r="R6335" i="5"/>
  <c r="U1380" i="5"/>
  <c r="U1323" i="5"/>
  <c r="U7616" i="5"/>
  <c r="U3555" i="5"/>
  <c r="R6356" i="5"/>
  <c r="R7633" i="5"/>
  <c r="R6702" i="5"/>
  <c r="R6567" i="5"/>
  <c r="R6550" i="5"/>
  <c r="U7608" i="5"/>
  <c r="U429" i="5"/>
  <c r="R7612" i="5"/>
  <c r="R6736" i="5"/>
  <c r="R6711" i="5"/>
  <c r="R6559" i="5"/>
  <c r="N51" i="3"/>
  <c r="T51" i="3"/>
  <c r="U50" i="3"/>
  <c r="R50" i="3"/>
  <c r="T63" i="3"/>
  <c r="N63" i="3"/>
  <c r="N55" i="3"/>
  <c r="T55" i="3"/>
  <c r="R62" i="3"/>
  <c r="U62" i="3"/>
  <c r="R60" i="3"/>
  <c r="U60" i="3"/>
  <c r="R68" i="3"/>
  <c r="U68" i="3"/>
  <c r="R59" i="3"/>
  <c r="U59" i="3"/>
  <c r="R5987" i="5"/>
  <c r="R4626" i="5"/>
  <c r="T67" i="3"/>
  <c r="N67" i="3"/>
  <c r="N45" i="3"/>
  <c r="T45" i="3"/>
  <c r="U594" i="5"/>
  <c r="U653" i="5"/>
  <c r="R4086" i="5"/>
  <c r="R5904" i="5"/>
  <c r="R5718" i="5"/>
  <c r="R5617" i="5"/>
  <c r="R4774" i="5"/>
  <c r="R4622" i="5"/>
  <c r="R4504" i="5"/>
  <c r="R4136" i="5"/>
  <c r="R3940" i="5"/>
  <c r="R3775" i="5"/>
  <c r="R3699" i="5"/>
  <c r="T71" i="3"/>
  <c r="N71" i="3"/>
  <c r="T47" i="3"/>
  <c r="N47" i="3"/>
  <c r="T49" i="3"/>
  <c r="N49" i="3"/>
  <c r="N53" i="3"/>
  <c r="T53" i="3"/>
  <c r="R64" i="3"/>
  <c r="U64" i="3"/>
  <c r="U46" i="3"/>
  <c r="R46" i="3"/>
  <c r="R66" i="3"/>
  <c r="U66" i="3"/>
  <c r="R70" i="3"/>
  <c r="U70" i="3"/>
  <c r="U54" i="3"/>
  <c r="R54" i="3"/>
  <c r="R58" i="3"/>
  <c r="U58" i="3"/>
  <c r="R7584" i="5"/>
  <c r="R7588" i="5"/>
  <c r="R7616" i="5"/>
  <c r="U674" i="5"/>
  <c r="U450" i="5"/>
  <c r="U3707" i="5"/>
  <c r="U581" i="5"/>
  <c r="U3631" i="5"/>
  <c r="U6352" i="5"/>
  <c r="U543" i="5"/>
  <c r="U746" i="5"/>
  <c r="U539" i="5"/>
  <c r="U509" i="5"/>
  <c r="U552" i="5"/>
  <c r="R6209" i="5"/>
  <c r="R6364" i="5"/>
  <c r="R6326" i="5"/>
  <c r="R6318" i="5"/>
  <c r="U6181" i="5"/>
  <c r="U4568" i="5"/>
  <c r="U2742" i="5"/>
  <c r="R7625" i="5"/>
  <c r="R7621" i="5"/>
  <c r="U6087" i="5"/>
  <c r="U5669" i="5"/>
  <c r="U5897" i="5"/>
  <c r="U4682" i="5"/>
  <c r="U5024" i="5"/>
  <c r="U2856" i="5"/>
  <c r="U3426" i="5"/>
  <c r="U7039" i="5"/>
  <c r="U2552" i="5"/>
  <c r="U4454" i="5"/>
  <c r="U7116" i="5"/>
  <c r="U3121" i="5"/>
  <c r="U7533" i="5"/>
  <c r="U7491" i="5"/>
  <c r="U5365" i="5"/>
  <c r="U3920" i="5"/>
  <c r="U7149" i="5"/>
  <c r="U7492" i="5"/>
  <c r="U6657" i="5"/>
  <c r="U6751" i="5"/>
  <c r="U6713" i="5"/>
  <c r="U6696" i="5"/>
  <c r="U3251" i="5"/>
  <c r="U6960" i="5"/>
  <c r="O6931" i="5"/>
  <c r="U6931" i="5" s="1"/>
  <c r="U6886" i="5"/>
  <c r="O6865" i="5"/>
  <c r="U6865" i="5" s="1"/>
  <c r="O6861" i="5"/>
  <c r="U6861" i="5" s="1"/>
  <c r="O6823" i="5"/>
  <c r="U6823" i="5" s="1"/>
  <c r="O6662" i="5"/>
  <c r="U6662" i="5" s="1"/>
  <c r="O6523" i="5"/>
  <c r="U6523" i="5" s="1"/>
  <c r="O6434" i="5"/>
  <c r="U6434" i="5" s="1"/>
  <c r="O6320" i="5"/>
  <c r="U6320" i="5" s="1"/>
  <c r="O6282" i="5"/>
  <c r="U6282" i="5" s="1"/>
  <c r="O7586" i="5"/>
  <c r="U7586" i="5" s="1"/>
  <c r="U7267" i="5"/>
  <c r="U6808" i="5"/>
  <c r="U7154" i="5"/>
  <c r="U6964" i="5"/>
  <c r="U6847" i="5"/>
  <c r="O6911" i="5"/>
  <c r="U6911" i="5" s="1"/>
  <c r="O6907" i="5"/>
  <c r="U6907" i="5" s="1"/>
  <c r="O6903" i="5"/>
  <c r="U6903" i="5" s="1"/>
  <c r="O6856" i="5"/>
  <c r="U6856" i="5" s="1"/>
  <c r="O6785" i="5"/>
  <c r="U6785" i="5" s="1"/>
  <c r="O6671" i="5"/>
  <c r="U6671" i="5" s="1"/>
  <c r="O6552" i="5"/>
  <c r="U6552" i="5" s="1"/>
  <c r="O6510" i="5"/>
  <c r="U6510" i="5" s="1"/>
  <c r="O6396" i="5"/>
  <c r="U6396" i="5" s="1"/>
  <c r="O6280" i="5"/>
  <c r="U6280" i="5" s="1"/>
  <c r="U7529" i="5"/>
  <c r="U7153" i="5"/>
  <c r="U6812" i="5"/>
  <c r="U7496" i="5"/>
  <c r="U7112" i="5"/>
  <c r="U6543" i="5"/>
  <c r="O6936" i="5"/>
  <c r="U6936" i="5" s="1"/>
  <c r="O6827" i="5"/>
  <c r="U6827" i="5" s="1"/>
  <c r="O6789" i="5"/>
  <c r="U6789" i="5" s="1"/>
  <c r="O6709" i="5"/>
  <c r="U6709" i="5" s="1"/>
  <c r="O6658" i="5"/>
  <c r="U6658" i="5" s="1"/>
  <c r="O6637" i="5"/>
  <c r="U6637" i="5" s="1"/>
  <c r="O6628" i="5"/>
  <c r="U6628" i="5" s="1"/>
  <c r="O6590" i="5"/>
  <c r="U6590" i="5" s="1"/>
  <c r="O6519" i="5"/>
  <c r="U6519" i="5" s="1"/>
  <c r="O6506" i="5"/>
  <c r="U6506" i="5" s="1"/>
  <c r="O6371" i="5"/>
  <c r="U6371" i="5" s="1"/>
  <c r="O6354" i="5"/>
  <c r="U6354" i="5" s="1"/>
  <c r="O6329" i="5"/>
  <c r="U6329" i="5" s="1"/>
  <c r="O6278" i="5"/>
  <c r="U6278" i="5" s="1"/>
  <c r="U7077" i="5"/>
  <c r="U7035" i="5"/>
  <c r="O6818" i="5"/>
  <c r="U6818" i="5" s="1"/>
  <c r="O6624" i="5"/>
  <c r="U6624" i="5" s="1"/>
  <c r="U6582" i="5"/>
  <c r="O6358" i="5"/>
  <c r="U6358" i="5" s="1"/>
  <c r="O6333" i="5"/>
  <c r="U6333" i="5" s="1"/>
  <c r="O6276" i="5"/>
  <c r="U6276" i="5" s="1"/>
  <c r="O5611" i="5"/>
  <c r="U5611" i="5" s="1"/>
  <c r="O5455" i="5"/>
  <c r="U5455" i="5" s="1"/>
  <c r="O5421" i="5"/>
  <c r="U5421" i="5" s="1"/>
  <c r="O4924" i="5"/>
  <c r="U4924" i="5" s="1"/>
  <c r="O4573" i="5"/>
  <c r="U4573" i="5" s="1"/>
  <c r="O4151" i="5"/>
  <c r="O4007" i="5"/>
  <c r="U4007" i="5" s="1"/>
  <c r="O3852" i="5"/>
  <c r="U3852" i="5" s="1"/>
  <c r="O3660" i="5"/>
  <c r="O3550" i="5"/>
  <c r="U3550" i="5" s="1"/>
  <c r="O3388" i="5"/>
  <c r="U3388" i="5" s="1"/>
  <c r="U2248" i="5"/>
  <c r="U5440" i="5"/>
  <c r="O3324" i="5"/>
  <c r="U3324" i="5" s="1"/>
  <c r="O3240" i="5"/>
  <c r="U3240" i="5" s="1"/>
  <c r="O3181" i="5"/>
  <c r="U3181" i="5" s="1"/>
  <c r="O3164" i="5"/>
  <c r="U3164" i="5" s="1"/>
  <c r="O3109" i="5"/>
  <c r="U3109" i="5" s="1"/>
  <c r="O3088" i="5"/>
  <c r="U3088" i="5" s="1"/>
  <c r="O2987" i="5"/>
  <c r="O2970" i="5"/>
  <c r="U2970" i="5" s="1"/>
  <c r="O2954" i="5"/>
  <c r="U2954" i="5" s="1"/>
  <c r="O2878" i="5"/>
  <c r="U2878" i="5" s="1"/>
  <c r="O2865" i="5"/>
  <c r="U2865" i="5" s="1"/>
  <c r="O2751" i="5"/>
  <c r="U2751" i="5" s="1"/>
  <c r="O2722" i="5"/>
  <c r="U2722" i="5" s="1"/>
  <c r="O2709" i="5"/>
  <c r="U2709" i="5" s="1"/>
  <c r="O2675" i="5"/>
  <c r="U2675" i="5" s="1"/>
  <c r="O2591" i="5"/>
  <c r="O2574" i="5"/>
  <c r="U2574" i="5" s="1"/>
  <c r="O2561" i="5"/>
  <c r="U2561" i="5" s="1"/>
  <c r="O2418" i="5"/>
  <c r="U2418" i="5" s="1"/>
  <c r="O2405" i="5"/>
  <c r="U2405" i="5" s="1"/>
  <c r="O2380" i="5"/>
  <c r="U2380" i="5" s="1"/>
  <c r="O2371" i="5"/>
  <c r="U2371" i="5" s="1"/>
  <c r="O2304" i="5"/>
  <c r="U2304" i="5" s="1"/>
  <c r="O2287" i="5"/>
  <c r="U2287" i="5" s="1"/>
  <c r="O2270" i="5"/>
  <c r="U2270" i="5" s="1"/>
  <c r="O2257" i="5"/>
  <c r="U2257" i="5" s="1"/>
  <c r="O2224" i="5"/>
  <c r="U2224" i="5" s="1"/>
  <c r="O2143" i="5"/>
  <c r="U2143" i="5" s="1"/>
  <c r="O2114" i="5"/>
  <c r="U2114" i="5" s="1"/>
  <c r="O2080" i="5"/>
  <c r="U2080" i="5" s="1"/>
  <c r="O1983" i="5"/>
  <c r="U1983" i="5" s="1"/>
  <c r="O1954" i="5"/>
  <c r="U1954" i="5" s="1"/>
  <c r="U2589" i="5"/>
  <c r="O5961" i="5"/>
  <c r="U5961" i="5" s="1"/>
  <c r="O5993" i="5"/>
  <c r="U5993" i="5" s="1"/>
  <c r="O5615" i="5"/>
  <c r="U5615" i="5" s="1"/>
  <c r="O5598" i="5"/>
  <c r="U5598" i="5" s="1"/>
  <c r="O5493" i="5"/>
  <c r="U5493" i="5" s="1"/>
  <c r="O5459" i="5"/>
  <c r="U5459" i="5" s="1"/>
  <c r="U5404" i="5"/>
  <c r="O5235" i="5"/>
  <c r="U5235" i="5" s="1"/>
  <c r="O5041" i="5"/>
  <c r="U5041" i="5" s="1"/>
  <c r="O4843" i="5"/>
  <c r="U4843" i="5" s="1"/>
  <c r="O4717" i="5"/>
  <c r="U4717" i="5" s="1"/>
  <c r="O4510" i="5"/>
  <c r="U4510" i="5" s="1"/>
  <c r="O4451" i="5"/>
  <c r="U4451" i="5" s="1"/>
  <c r="O4417" i="5"/>
  <c r="U4417" i="5" s="1"/>
  <c r="O4155" i="5"/>
  <c r="U4155" i="5" s="1"/>
  <c r="O4121" i="5"/>
  <c r="U4121" i="5" s="1"/>
  <c r="O3903" i="5"/>
  <c r="U3903" i="5" s="1"/>
  <c r="O3593" i="5"/>
  <c r="U3593" i="5" s="1"/>
  <c r="O3525" i="5"/>
  <c r="U3525" i="5" s="1"/>
  <c r="O3447" i="5"/>
  <c r="U3447" i="5" s="1"/>
  <c r="O3354" i="5"/>
  <c r="U3354" i="5" s="1"/>
  <c r="U5267" i="5"/>
  <c r="U5250" i="5"/>
  <c r="U2438" i="5"/>
  <c r="U3805" i="5"/>
  <c r="O3390" i="5"/>
  <c r="U3390" i="5" s="1"/>
  <c r="O3337" i="5"/>
  <c r="U3337" i="5" s="1"/>
  <c r="U3312" i="5"/>
  <c r="O3244" i="5"/>
  <c r="U3244" i="5" s="1"/>
  <c r="O3177" i="5"/>
  <c r="U3177" i="5" s="1"/>
  <c r="O3160" i="5"/>
  <c r="U3160" i="5" s="1"/>
  <c r="O3147" i="5"/>
  <c r="O3143" i="5"/>
  <c r="U3143" i="5" s="1"/>
  <c r="O3139" i="5"/>
  <c r="U3139" i="5" s="1"/>
  <c r="O3134" i="5"/>
  <c r="O3130" i="5"/>
  <c r="U3130" i="5" s="1"/>
  <c r="O3126" i="5"/>
  <c r="U3126" i="5" s="1"/>
  <c r="O3122" i="5"/>
  <c r="U3122" i="5" s="1"/>
  <c r="O3096" i="5"/>
  <c r="U3096" i="5" s="1"/>
  <c r="O3084" i="5"/>
  <c r="U3084" i="5" s="1"/>
  <c r="O3067" i="5"/>
  <c r="U3067" i="5" s="1"/>
  <c r="O3054" i="5"/>
  <c r="U3054" i="5" s="1"/>
  <c r="O3046" i="5"/>
  <c r="U3046" i="5" s="1"/>
  <c r="O2991" i="5"/>
  <c r="U2991" i="5" s="1"/>
  <c r="O2974" i="5"/>
  <c r="U2974" i="5" s="1"/>
  <c r="O2874" i="5"/>
  <c r="U2874" i="5" s="1"/>
  <c r="O2823" i="5"/>
  <c r="U2823" i="5" s="1"/>
  <c r="O2802" i="5"/>
  <c r="U2802" i="5" s="1"/>
  <c r="O2798" i="5"/>
  <c r="U2798" i="5" s="1"/>
  <c r="O2789" i="5"/>
  <c r="O2785" i="5"/>
  <c r="U2785" i="5" s="1"/>
  <c r="O2718" i="5"/>
  <c r="U2718" i="5" s="1"/>
  <c r="O2595" i="5"/>
  <c r="U2595" i="5" s="1"/>
  <c r="O2570" i="5"/>
  <c r="U2570" i="5" s="1"/>
  <c r="O2519" i="5"/>
  <c r="U2519" i="5" s="1"/>
  <c r="O2498" i="5"/>
  <c r="U2498" i="5" s="1"/>
  <c r="O2494" i="5"/>
  <c r="U2494" i="5" s="1"/>
  <c r="O2485" i="5"/>
  <c r="U2485" i="5" s="1"/>
  <c r="O2481" i="5"/>
  <c r="U2481" i="5" s="1"/>
  <c r="O2452" i="5"/>
  <c r="U2452" i="5" s="1"/>
  <c r="O2414" i="5"/>
  <c r="U2414" i="5" s="1"/>
  <c r="O2308" i="5"/>
  <c r="U2308" i="5" s="1"/>
  <c r="O2266" i="5"/>
  <c r="U2266" i="5" s="1"/>
  <c r="O2228" i="5"/>
  <c r="U2228" i="5" s="1"/>
  <c r="O2194" i="5"/>
  <c r="U2194" i="5" s="1"/>
  <c r="O2190" i="5"/>
  <c r="U2190" i="5" s="1"/>
  <c r="O2186" i="5"/>
  <c r="U2186" i="5" s="1"/>
  <c r="O2181" i="5"/>
  <c r="U2181" i="5" s="1"/>
  <c r="O2177" i="5"/>
  <c r="U2177" i="5" s="1"/>
  <c r="O2173" i="5"/>
  <c r="U2173" i="5" s="1"/>
  <c r="O2148" i="5"/>
  <c r="U2148" i="5" s="1"/>
  <c r="O2110" i="5"/>
  <c r="U2110" i="5" s="1"/>
  <c r="O2029" i="5"/>
  <c r="U2029" i="5" s="1"/>
  <c r="O2004" i="5"/>
  <c r="U2004" i="5" s="1"/>
  <c r="U5914" i="5"/>
  <c r="O5497" i="5"/>
  <c r="U5497" i="5" s="1"/>
  <c r="O5412" i="5"/>
  <c r="U5412" i="5" s="1"/>
  <c r="U5214" i="5"/>
  <c r="O5028" i="5"/>
  <c r="U5028" i="5" s="1"/>
  <c r="O4986" i="5"/>
  <c r="U4986" i="5" s="1"/>
  <c r="O4653" i="5"/>
  <c r="U4653" i="5" s="1"/>
  <c r="U4489" i="5"/>
  <c r="O4455" i="5"/>
  <c r="U4455" i="5" s="1"/>
  <c r="O4421" i="5"/>
  <c r="U4421" i="5" s="1"/>
  <c r="O4185" i="5"/>
  <c r="U4185" i="5" s="1"/>
  <c r="O4159" i="5"/>
  <c r="U4159" i="5" s="1"/>
  <c r="O3924" i="5"/>
  <c r="U3924" i="5" s="1"/>
  <c r="O3618" i="5"/>
  <c r="U3618" i="5" s="1"/>
  <c r="O3362" i="5"/>
  <c r="U3362" i="5" s="1"/>
  <c r="U4035" i="5"/>
  <c r="U3923" i="5"/>
  <c r="U2134" i="5"/>
  <c r="O3365" i="5"/>
  <c r="U3365" i="5" s="1"/>
  <c r="O3333" i="5"/>
  <c r="U3333" i="5" s="1"/>
  <c r="O3236" i="5"/>
  <c r="U3236" i="5" s="1"/>
  <c r="O3172" i="5"/>
  <c r="U3172" i="5" s="1"/>
  <c r="O3105" i="5"/>
  <c r="U3105" i="5" s="1"/>
  <c r="O3092" i="5"/>
  <c r="U3092" i="5" s="1"/>
  <c r="O3058" i="5"/>
  <c r="U3058" i="5" s="1"/>
  <c r="O2995" i="5"/>
  <c r="O2978" i="5"/>
  <c r="U2978" i="5" s="1"/>
  <c r="O2950" i="5"/>
  <c r="U2950" i="5" s="1"/>
  <c r="O2937" i="5"/>
  <c r="U2937" i="5" s="1"/>
  <c r="O2903" i="5"/>
  <c r="U2903" i="5" s="1"/>
  <c r="O2899" i="5"/>
  <c r="U2899" i="5" s="1"/>
  <c r="O2895" i="5"/>
  <c r="U2895" i="5" s="1"/>
  <c r="O2861" i="5"/>
  <c r="U2861" i="5" s="1"/>
  <c r="O2743" i="5"/>
  <c r="U2743" i="5" s="1"/>
  <c r="O2726" i="5"/>
  <c r="U2726" i="5" s="1"/>
  <c r="O2667" i="5"/>
  <c r="U2667" i="5" s="1"/>
  <c r="O2599" i="5"/>
  <c r="O2557" i="5"/>
  <c r="U2557" i="5" s="1"/>
  <c r="O2456" i="5"/>
  <c r="U2456" i="5" s="1"/>
  <c r="O2422" i="5"/>
  <c r="U2422" i="5" s="1"/>
  <c r="O2401" i="5"/>
  <c r="U2401" i="5" s="1"/>
  <c r="O2376" i="5"/>
  <c r="U2376" i="5" s="1"/>
  <c r="O2363" i="5"/>
  <c r="U2363" i="5" s="1"/>
  <c r="O2295" i="5"/>
  <c r="O2253" i="5"/>
  <c r="U2253" i="5" s="1"/>
  <c r="O2152" i="5"/>
  <c r="U2152" i="5" s="1"/>
  <c r="O2135" i="5"/>
  <c r="U2135" i="5" s="1"/>
  <c r="O2118" i="5"/>
  <c r="U2118" i="5" s="1"/>
  <c r="O2097" i="5"/>
  <c r="U2097" i="5" s="1"/>
  <c r="O1991" i="5"/>
  <c r="U1991" i="5" s="1"/>
  <c r="O1950" i="5"/>
  <c r="U1950" i="5" s="1"/>
  <c r="U2893" i="5"/>
  <c r="U5555" i="5"/>
  <c r="O5607" i="5"/>
  <c r="U5607" i="5" s="1"/>
  <c r="U5442" i="5"/>
  <c r="O5417" i="5"/>
  <c r="U5417" i="5" s="1"/>
  <c r="O5007" i="5"/>
  <c r="U5007" i="5" s="1"/>
  <c r="O4886" i="5"/>
  <c r="U4886" i="5" s="1"/>
  <c r="O4611" i="5"/>
  <c r="U4611" i="5" s="1"/>
  <c r="O4586" i="5"/>
  <c r="U4586" i="5" s="1"/>
  <c r="O4459" i="5"/>
  <c r="U4459" i="5" s="1"/>
  <c r="O4282" i="5"/>
  <c r="U4282" i="5" s="1"/>
  <c r="O4189" i="5"/>
  <c r="U4189" i="5" s="1"/>
  <c r="O4054" i="5"/>
  <c r="U4054" i="5" s="1"/>
  <c r="O3899" i="5"/>
  <c r="U3899" i="5" s="1"/>
  <c r="O3844" i="5"/>
  <c r="U3844" i="5" s="1"/>
  <c r="O3466" i="5"/>
  <c r="U3466" i="5" s="1"/>
  <c r="U3235" i="5"/>
  <c r="U4491" i="5"/>
  <c r="U4187" i="5"/>
  <c r="U3669" i="5"/>
  <c r="U3517" i="5"/>
  <c r="U3501" i="5"/>
  <c r="O3356" i="5"/>
  <c r="U3356" i="5" s="1"/>
  <c r="O3329" i="5"/>
  <c r="U3329" i="5" s="1"/>
  <c r="O3299" i="5"/>
  <c r="U3299" i="5" s="1"/>
  <c r="O3295" i="5"/>
  <c r="U3295" i="5" s="1"/>
  <c r="O3291" i="5"/>
  <c r="U3291" i="5" s="1"/>
  <c r="O3286" i="5"/>
  <c r="U3286" i="5" s="1"/>
  <c r="O3282" i="5"/>
  <c r="O3278" i="5"/>
  <c r="O3274" i="5"/>
  <c r="U3274" i="5" s="1"/>
  <c r="O3185" i="5"/>
  <c r="U3185" i="5" s="1"/>
  <c r="O3168" i="5"/>
  <c r="U3168" i="5" s="1"/>
  <c r="O3101" i="5"/>
  <c r="U3101" i="5" s="1"/>
  <c r="O3071" i="5"/>
  <c r="U3071" i="5" s="1"/>
  <c r="O3063" i="5"/>
  <c r="U3063" i="5" s="1"/>
  <c r="O3050" i="5"/>
  <c r="U3050" i="5" s="1"/>
  <c r="O3033" i="5"/>
  <c r="U3033" i="5" s="1"/>
  <c r="O3029" i="5"/>
  <c r="U3029" i="5" s="1"/>
  <c r="O3025" i="5"/>
  <c r="U3025" i="5" s="1"/>
  <c r="O3020" i="5"/>
  <c r="U3020" i="5" s="1"/>
  <c r="O3016" i="5"/>
  <c r="U3016" i="5" s="1"/>
  <c r="O3012" i="5"/>
  <c r="U3012" i="5" s="1"/>
  <c r="O3008" i="5"/>
  <c r="U3008" i="5" s="1"/>
  <c r="O2982" i="5"/>
  <c r="U2982" i="5" s="1"/>
  <c r="O2958" i="5"/>
  <c r="U2958" i="5" s="1"/>
  <c r="O2870" i="5"/>
  <c r="U2870" i="5" s="1"/>
  <c r="O2827" i="5"/>
  <c r="U2827" i="5" s="1"/>
  <c r="O2819" i="5"/>
  <c r="U2819" i="5" s="1"/>
  <c r="O2747" i="5"/>
  <c r="U2747" i="5" s="1"/>
  <c r="O2713" i="5"/>
  <c r="U2713" i="5" s="1"/>
  <c r="O2671" i="5"/>
  <c r="U2671" i="5" s="1"/>
  <c r="O2650" i="5"/>
  <c r="U2650" i="5" s="1"/>
  <c r="O2646" i="5"/>
  <c r="U2646" i="5" s="1"/>
  <c r="O2637" i="5"/>
  <c r="U2637" i="5" s="1"/>
  <c r="O2633" i="5"/>
  <c r="O2566" i="5"/>
  <c r="U2566" i="5" s="1"/>
  <c r="O2523" i="5"/>
  <c r="U2523" i="5" s="1"/>
  <c r="O2515" i="5"/>
  <c r="U2515" i="5" s="1"/>
  <c r="O2409" i="5"/>
  <c r="U2409" i="5" s="1"/>
  <c r="O2367" i="5"/>
  <c r="U2367" i="5" s="1"/>
  <c r="O2346" i="5"/>
  <c r="U2346" i="5" s="1"/>
  <c r="O2342" i="5"/>
  <c r="U2342" i="5" s="1"/>
  <c r="O2338" i="5"/>
  <c r="U2338" i="5" s="1"/>
  <c r="O2300" i="5"/>
  <c r="U2300" i="5" s="1"/>
  <c r="O2262" i="5"/>
  <c r="U2262" i="5" s="1"/>
  <c r="O2156" i="5"/>
  <c r="U2156" i="5" s="1"/>
  <c r="O2105" i="5"/>
  <c r="U2105" i="5" s="1"/>
  <c r="O2072" i="5"/>
  <c r="U2072" i="5" s="1"/>
  <c r="O2021" i="5"/>
  <c r="U2021" i="5" s="1"/>
  <c r="O1996" i="5"/>
  <c r="U1996" i="5" s="1"/>
  <c r="O1971" i="5"/>
  <c r="U1971" i="5" s="1"/>
  <c r="O1946" i="5"/>
  <c r="U1946" i="5" s="1"/>
  <c r="O7613" i="5"/>
  <c r="U7613" i="5" s="1"/>
  <c r="Q7580" i="5"/>
  <c r="Q7431" i="5"/>
  <c r="Q7359" i="5"/>
  <c r="Q7287" i="5"/>
  <c r="Q7279" i="5"/>
  <c r="Q7274" i="5"/>
  <c r="O7274" i="5"/>
  <c r="Q7266" i="5"/>
  <c r="Q7207" i="5"/>
  <c r="O7207" i="5"/>
  <c r="Q7198" i="5"/>
  <c r="Q7190" i="5"/>
  <c r="O7190" i="5"/>
  <c r="Q7135" i="5"/>
  <c r="Q7127" i="5"/>
  <c r="Q7122" i="5"/>
  <c r="O7122" i="5"/>
  <c r="Q7114" i="5"/>
  <c r="O7114" i="5"/>
  <c r="Q7059" i="5"/>
  <c r="Q7046" i="5"/>
  <c r="O7046" i="5"/>
  <c r="Q6987" i="5"/>
  <c r="Q6970" i="5"/>
  <c r="O6970" i="5"/>
  <c r="Q6924" i="5"/>
  <c r="O6924" i="5"/>
  <c r="Q6891" i="5"/>
  <c r="Q6866" i="5"/>
  <c r="O6866" i="5"/>
  <c r="Q6832" i="5"/>
  <c r="Q6815" i="5"/>
  <c r="Q6807" i="5"/>
  <c r="O6807" i="5"/>
  <c r="Q7607" i="5"/>
  <c r="O7554" i="5"/>
  <c r="U7554" i="5" s="1"/>
  <c r="U7503" i="5"/>
  <c r="U7427" i="5"/>
  <c r="U7284" i="5"/>
  <c r="U7513" i="5"/>
  <c r="O7251" i="5"/>
  <c r="U7251" i="5" s="1"/>
  <c r="U7171" i="5"/>
  <c r="U6699" i="5"/>
  <c r="U6674" i="5"/>
  <c r="O6564" i="5"/>
  <c r="U6564" i="5" s="1"/>
  <c r="Q6513" i="5"/>
  <c r="Q6429" i="5"/>
  <c r="O6429" i="5"/>
  <c r="Q6378" i="5"/>
  <c r="Q6336" i="5"/>
  <c r="Q7628" i="5"/>
  <c r="Q7552" i="5"/>
  <c r="Q7396" i="5"/>
  <c r="Q7362" i="5"/>
  <c r="Q7345" i="5"/>
  <c r="Q7214" i="5"/>
  <c r="Q7079" i="5"/>
  <c r="O7079" i="5"/>
  <c r="Q7020" i="5"/>
  <c r="O6869" i="5"/>
  <c r="U6869" i="5" s="1"/>
  <c r="O6603" i="5"/>
  <c r="U6603" i="5" s="1"/>
  <c r="U5936" i="5"/>
  <c r="Q6680" i="5"/>
  <c r="Q6566" i="5"/>
  <c r="Q6524" i="5"/>
  <c r="O6524" i="5"/>
  <c r="Q6173" i="5"/>
  <c r="O6173" i="5"/>
  <c r="Q6030" i="5"/>
  <c r="O6030" i="5"/>
  <c r="Q5958" i="5"/>
  <c r="U5711" i="5"/>
  <c r="U5614" i="5"/>
  <c r="O5580" i="5"/>
  <c r="U5580" i="5" s="1"/>
  <c r="O5390" i="5"/>
  <c r="U5390" i="5" s="1"/>
  <c r="O5331" i="5"/>
  <c r="U5331" i="5" s="1"/>
  <c r="O5297" i="5"/>
  <c r="U5297" i="5" s="1"/>
  <c r="O5264" i="5"/>
  <c r="U5264" i="5" s="1"/>
  <c r="O5230" i="5"/>
  <c r="U5230" i="5" s="1"/>
  <c r="O5196" i="5"/>
  <c r="U5196" i="5" s="1"/>
  <c r="O5179" i="5"/>
  <c r="U5179" i="5" s="1"/>
  <c r="O5154" i="5"/>
  <c r="U5154" i="5" s="1"/>
  <c r="O4931" i="5"/>
  <c r="U4931" i="5" s="1"/>
  <c r="O4897" i="5"/>
  <c r="U4897" i="5" s="1"/>
  <c r="O4889" i="5"/>
  <c r="U4889" i="5" s="1"/>
  <c r="O4429" i="5"/>
  <c r="U4429" i="5" s="1"/>
  <c r="U4382" i="5"/>
  <c r="O4323" i="5"/>
  <c r="U4323" i="5" s="1"/>
  <c r="O4289" i="5"/>
  <c r="U4289" i="5" s="1"/>
  <c r="O4281" i="5"/>
  <c r="U4281" i="5" s="1"/>
  <c r="O4251" i="5"/>
  <c r="U4251" i="5" s="1"/>
  <c r="O4243" i="5"/>
  <c r="U4243" i="5" s="1"/>
  <c r="O4209" i="5"/>
  <c r="U4209" i="5" s="1"/>
  <c r="O4175" i="5"/>
  <c r="U4175" i="5" s="1"/>
  <c r="U4133" i="5"/>
  <c r="O4087" i="5"/>
  <c r="U4087" i="5" s="1"/>
  <c r="O4078" i="5"/>
  <c r="U4078" i="5" s="1"/>
  <c r="O4023" i="5"/>
  <c r="U4023" i="5" s="1"/>
  <c r="S6787" i="5"/>
  <c r="T6787" i="5" s="1"/>
  <c r="R6787" i="5"/>
  <c r="U6753" i="5"/>
  <c r="Q6710" i="5"/>
  <c r="O6710" i="5"/>
  <c r="Q6705" i="5"/>
  <c r="Q6558" i="5"/>
  <c r="O6558" i="5"/>
  <c r="S6445" i="5"/>
  <c r="T6445" i="5" s="1"/>
  <c r="R6445" i="5"/>
  <c r="Q6317" i="5"/>
  <c r="O6317" i="5"/>
  <c r="O6208" i="5"/>
  <c r="U6208" i="5" s="1"/>
  <c r="Q6107" i="5"/>
  <c r="O6107" i="5"/>
  <c r="Q5975" i="5"/>
  <c r="O5975" i="5"/>
  <c r="Q5955" i="5"/>
  <c r="O5955" i="5"/>
  <c r="Q5923" i="5"/>
  <c r="O5923" i="5"/>
  <c r="Q5864" i="5"/>
  <c r="O5864" i="5"/>
  <c r="Q5797" i="5"/>
  <c r="O5797" i="5"/>
  <c r="Q5754" i="5"/>
  <c r="Q5687" i="5"/>
  <c r="O5687" i="5"/>
  <c r="U5602" i="5"/>
  <c r="O5484" i="5"/>
  <c r="U5484" i="5" s="1"/>
  <c r="O5450" i="5"/>
  <c r="U5450" i="5" s="1"/>
  <c r="U5231" i="5"/>
  <c r="U5037" i="5"/>
  <c r="O4881" i="5"/>
  <c r="O4839" i="5"/>
  <c r="U4839" i="5" s="1"/>
  <c r="O4805" i="5"/>
  <c r="U4805" i="5" s="1"/>
  <c r="O4780" i="5"/>
  <c r="U4780" i="5" s="1"/>
  <c r="O4755" i="5"/>
  <c r="U4755" i="5" s="1"/>
  <c r="O4615" i="5"/>
  <c r="U4615" i="5" s="1"/>
  <c r="U4607" i="5"/>
  <c r="O4565" i="5"/>
  <c r="U4565" i="5" s="1"/>
  <c r="O4531" i="5"/>
  <c r="U4531" i="5" s="1"/>
  <c r="O4514" i="5"/>
  <c r="U4514" i="5" s="1"/>
  <c r="U4463" i="5"/>
  <c r="O4392" i="5"/>
  <c r="U4392" i="5" s="1"/>
  <c r="O4375" i="5"/>
  <c r="U4375" i="5" s="1"/>
  <c r="O4341" i="5"/>
  <c r="U4341" i="5" s="1"/>
  <c r="O4316" i="5"/>
  <c r="U4316" i="5" s="1"/>
  <c r="O4045" i="5"/>
  <c r="U4045" i="5" s="1"/>
  <c r="O4020" i="5"/>
  <c r="U4020" i="5" s="1"/>
  <c r="O4003" i="5"/>
  <c r="U4003" i="5" s="1"/>
  <c r="O3995" i="5"/>
  <c r="U3995" i="5" s="1"/>
  <c r="O3961" i="5"/>
  <c r="U3961" i="5" s="1"/>
  <c r="Q6372" i="5"/>
  <c r="O6372" i="5"/>
  <c r="Q5989" i="5"/>
  <c r="O5989" i="5"/>
  <c r="U5921" i="5"/>
  <c r="S5883" i="5"/>
  <c r="T5883" i="5" s="1"/>
  <c r="R5883" i="5"/>
  <c r="Q5371" i="5"/>
  <c r="O5371" i="5"/>
  <c r="Q5257" i="5"/>
  <c r="O5257" i="5"/>
  <c r="Q5185" i="5"/>
  <c r="O4971" i="5"/>
  <c r="Q4887" i="5"/>
  <c r="O4887" i="5"/>
  <c r="Q4882" i="5"/>
  <c r="U4850" i="5"/>
  <c r="S4246" i="5"/>
  <c r="T4246" i="5" s="1"/>
  <c r="R4246" i="5"/>
  <c r="U4166" i="5"/>
  <c r="Q4076" i="5"/>
  <c r="O4076" i="5"/>
  <c r="Q3820" i="5"/>
  <c r="Q3744" i="5"/>
  <c r="O3744" i="5"/>
  <c r="Q3710" i="5"/>
  <c r="O3710" i="5"/>
  <c r="O3627" i="5"/>
  <c r="U3627" i="5" s="1"/>
  <c r="R6242" i="5"/>
  <c r="S6242" i="5"/>
  <c r="T6242" i="5" s="1"/>
  <c r="S6024" i="5"/>
  <c r="T6024" i="5" s="1"/>
  <c r="R6024" i="5"/>
  <c r="U5951" i="5"/>
  <c r="Q5899" i="5"/>
  <c r="O5899" i="5"/>
  <c r="Q5831" i="5"/>
  <c r="O5831" i="5"/>
  <c r="Q5760" i="5"/>
  <c r="O5760" i="5"/>
  <c r="S5693" i="5"/>
  <c r="T5693" i="5" s="1"/>
  <c r="R5693" i="5"/>
  <c r="R5634" i="5"/>
  <c r="S5634" i="5"/>
  <c r="T5634" i="5" s="1"/>
  <c r="S5571" i="5"/>
  <c r="T5571" i="5" s="1"/>
  <c r="R5571" i="5"/>
  <c r="Q5418" i="5"/>
  <c r="O5418" i="5"/>
  <c r="Q5409" i="5"/>
  <c r="O5409" i="5"/>
  <c r="Q5143" i="5"/>
  <c r="O5143" i="5"/>
  <c r="Q4920" i="5"/>
  <c r="Q4832" i="5"/>
  <c r="O4832" i="5"/>
  <c r="Q4697" i="5"/>
  <c r="O4697" i="5"/>
  <c r="Q4456" i="5"/>
  <c r="O4456" i="5"/>
  <c r="Q4393" i="5"/>
  <c r="O4393" i="5"/>
  <c r="U4043" i="5"/>
  <c r="U3664" i="5"/>
  <c r="U3639" i="5"/>
  <c r="U3622" i="5"/>
  <c r="Q3435" i="5"/>
  <c r="O3435" i="5"/>
  <c r="S6529" i="5"/>
  <c r="T6529" i="5" s="1"/>
  <c r="R6529" i="5"/>
  <c r="S6032" i="5"/>
  <c r="T6032" i="5" s="1"/>
  <c r="R6032" i="5"/>
  <c r="U5952" i="5"/>
  <c r="Q5726" i="5"/>
  <c r="O5726" i="5"/>
  <c r="U5233" i="5"/>
  <c r="S5072" i="5"/>
  <c r="T5072" i="5" s="1"/>
  <c r="R5072" i="5"/>
  <c r="Q4983" i="5"/>
  <c r="O4983" i="5"/>
  <c r="S4909" i="5"/>
  <c r="T4909" i="5" s="1"/>
  <c r="R4909" i="5"/>
  <c r="U4609" i="5"/>
  <c r="S4533" i="5"/>
  <c r="T4533" i="5" s="1"/>
  <c r="R4533" i="5"/>
  <c r="Q4435" i="5"/>
  <c r="O4435" i="5"/>
  <c r="S4343" i="5"/>
  <c r="T4343" i="5" s="1"/>
  <c r="R4343" i="5"/>
  <c r="U4284" i="5"/>
  <c r="U4132" i="5"/>
  <c r="U3968" i="5"/>
  <c r="U3789" i="5"/>
  <c r="Q3782" i="5"/>
  <c r="Q3680" i="5"/>
  <c r="Q3604" i="5"/>
  <c r="U3373" i="5"/>
  <c r="U3290" i="5"/>
  <c r="O3171" i="5"/>
  <c r="U3171" i="5" s="1"/>
  <c r="U3108" i="5"/>
  <c r="O2949" i="5"/>
  <c r="U2949" i="5" s="1"/>
  <c r="U2754" i="5"/>
  <c r="U2594" i="5"/>
  <c r="U2450" i="5"/>
  <c r="U2425" i="5"/>
  <c r="U2408" i="5"/>
  <c r="U2146" i="5"/>
  <c r="Q2079" i="5"/>
  <c r="O2079" i="5"/>
  <c r="Q1994" i="5"/>
  <c r="O1994" i="5"/>
  <c r="Q1970" i="5"/>
  <c r="O1970" i="5"/>
  <c r="Q1894" i="5"/>
  <c r="O1894" i="5"/>
  <c r="Q1810" i="5"/>
  <c r="O1810" i="5"/>
  <c r="Q1793" i="5"/>
  <c r="O1793" i="5"/>
  <c r="Q1734" i="5"/>
  <c r="O1734" i="5"/>
  <c r="Q1624" i="5"/>
  <c r="O1624" i="5"/>
  <c r="Q1565" i="5"/>
  <c r="O1565" i="5"/>
  <c r="S6521" i="5"/>
  <c r="T6521" i="5" s="1"/>
  <c r="R6521" i="5"/>
  <c r="U6331" i="5"/>
  <c r="O6184" i="5"/>
  <c r="U6184" i="5" s="1"/>
  <c r="S6050" i="5"/>
  <c r="T6050" i="5" s="1"/>
  <c r="R6050" i="5"/>
  <c r="Q5973" i="5"/>
  <c r="O5973" i="5"/>
  <c r="S5875" i="5"/>
  <c r="T5875" i="5" s="1"/>
  <c r="R5875" i="5"/>
  <c r="S5858" i="5"/>
  <c r="T5858" i="5" s="1"/>
  <c r="R5858" i="5"/>
  <c r="Q5840" i="5"/>
  <c r="O5840" i="5"/>
  <c r="Q5768" i="5"/>
  <c r="U5448" i="5"/>
  <c r="Q5287" i="5"/>
  <c r="O5287" i="5"/>
  <c r="Q5211" i="5"/>
  <c r="O5211" i="5"/>
  <c r="U5123" i="5"/>
  <c r="Q5071" i="5"/>
  <c r="Q4953" i="5"/>
  <c r="O4953" i="5"/>
  <c r="Q4929" i="5"/>
  <c r="O4929" i="5"/>
  <c r="Q4528" i="5"/>
  <c r="O4528" i="5"/>
  <c r="U4495" i="5"/>
  <c r="Q4477" i="5"/>
  <c r="U4415" i="5"/>
  <c r="Q4249" i="5"/>
  <c r="Q4080" i="5"/>
  <c r="O4080" i="5"/>
  <c r="U4048" i="5"/>
  <c r="U4014" i="5"/>
  <c r="U3939" i="5"/>
  <c r="U3860" i="5"/>
  <c r="U3788" i="5"/>
  <c r="U3712" i="5"/>
  <c r="U3695" i="5"/>
  <c r="U3619" i="5"/>
  <c r="S3560" i="5"/>
  <c r="T3560" i="5" s="1"/>
  <c r="R3560" i="5"/>
  <c r="U2760" i="5"/>
  <c r="U2034" i="5"/>
  <c r="Q2719" i="5"/>
  <c r="O2719" i="5"/>
  <c r="U2648" i="5"/>
  <c r="Q2491" i="5"/>
  <c r="S2407" i="5"/>
  <c r="T2407" i="5" s="1"/>
  <c r="R2407" i="5"/>
  <c r="Q2119" i="5"/>
  <c r="O2119" i="5"/>
  <c r="Q2106" i="5"/>
  <c r="O2106" i="5"/>
  <c r="Q2030" i="5"/>
  <c r="O2030" i="5"/>
  <c r="Q1875" i="5"/>
  <c r="O1875" i="5"/>
  <c r="S1838" i="5"/>
  <c r="T1838" i="5" s="1"/>
  <c r="R1838" i="5"/>
  <c r="U1817" i="5"/>
  <c r="Q1702" i="5"/>
  <c r="O1702" i="5"/>
  <c r="U1196" i="5"/>
  <c r="O1167" i="5"/>
  <c r="U1167" i="5" s="1"/>
  <c r="O1133" i="5"/>
  <c r="U1133" i="5" s="1"/>
  <c r="O1108" i="5"/>
  <c r="U1108" i="5" s="1"/>
  <c r="O902" i="5"/>
  <c r="U902" i="5" s="1"/>
  <c r="O885" i="5"/>
  <c r="U885" i="5" s="1"/>
  <c r="O860" i="5"/>
  <c r="U860" i="5" s="1"/>
  <c r="U771" i="5"/>
  <c r="O2829" i="5"/>
  <c r="Q2786" i="5"/>
  <c r="S2711" i="5"/>
  <c r="T2711" i="5" s="1"/>
  <c r="R2711" i="5"/>
  <c r="U2479" i="5"/>
  <c r="Q1988" i="5"/>
  <c r="O1988" i="5"/>
  <c r="U1880" i="5"/>
  <c r="S1842" i="5"/>
  <c r="T1842" i="5" s="1"/>
  <c r="R1842" i="5"/>
  <c r="U1614" i="5"/>
  <c r="U1500" i="5"/>
  <c r="Q1464" i="5"/>
  <c r="O1464" i="5"/>
  <c r="Q1455" i="5"/>
  <c r="O1455" i="5"/>
  <c r="Q1298" i="5"/>
  <c r="O1298" i="5"/>
  <c r="Q1265" i="5"/>
  <c r="O1265" i="5"/>
  <c r="Q1231" i="5"/>
  <c r="O1231" i="5"/>
  <c r="Q1198" i="5"/>
  <c r="O1198" i="5"/>
  <c r="Q1172" i="5"/>
  <c r="O1172" i="5"/>
  <c r="Q1147" i="5"/>
  <c r="O1147" i="5"/>
  <c r="Q1113" i="5"/>
  <c r="O1113" i="5"/>
  <c r="Q1054" i="5"/>
  <c r="O1054" i="5"/>
  <c r="Q2343" i="5"/>
  <c r="Q2187" i="5"/>
  <c r="Q2073" i="5"/>
  <c r="O2073" i="5"/>
  <c r="Q2043" i="5"/>
  <c r="O2043" i="5"/>
  <c r="U2023" i="5"/>
  <c r="Q1997" i="5"/>
  <c r="O1997" i="5"/>
  <c r="Q1992" i="5"/>
  <c r="O1992" i="5"/>
  <c r="Q1525" i="5"/>
  <c r="O1525" i="5"/>
  <c r="Q1426" i="5"/>
  <c r="O1426" i="5"/>
  <c r="Q1417" i="5"/>
  <c r="O1417" i="5"/>
  <c r="Q1297" i="5"/>
  <c r="O1297" i="5"/>
  <c r="Q1199" i="5"/>
  <c r="O1199" i="5"/>
  <c r="Q1131" i="5"/>
  <c r="O1131" i="5"/>
  <c r="Q1114" i="5"/>
  <c r="O1114" i="5"/>
  <c r="S3107" i="5"/>
  <c r="T3107" i="5" s="1"/>
  <c r="R3107" i="5"/>
  <c r="S3094" i="5"/>
  <c r="T3094" i="5" s="1"/>
  <c r="R3094" i="5"/>
  <c r="S3086" i="5"/>
  <c r="T3086" i="5" s="1"/>
  <c r="R3086" i="5"/>
  <c r="S3069" i="5"/>
  <c r="T3069" i="5" s="1"/>
  <c r="R3069" i="5"/>
  <c r="Q3055" i="5"/>
  <c r="S2956" i="5"/>
  <c r="T2956" i="5" s="1"/>
  <c r="R2956" i="5"/>
  <c r="Q2904" i="5"/>
  <c r="Q2748" i="5"/>
  <c r="O2748" i="5"/>
  <c r="Q2744" i="5"/>
  <c r="O2744" i="5"/>
  <c r="Q2731" i="5"/>
  <c r="Q2326" i="5"/>
  <c r="Q2275" i="5"/>
  <c r="U2150" i="5"/>
  <c r="Q1833" i="5"/>
  <c r="O1833" i="5"/>
  <c r="R1813" i="5"/>
  <c r="S1813" i="5"/>
  <c r="T1813" i="5" s="1"/>
  <c r="Q1681" i="5"/>
  <c r="O1681" i="5"/>
  <c r="U1585" i="5"/>
  <c r="Q1394" i="5"/>
  <c r="O1394" i="5"/>
  <c r="Q1381" i="5"/>
  <c r="O1381" i="5"/>
  <c r="Q1360" i="5"/>
  <c r="O1360" i="5"/>
  <c r="Q1347" i="5"/>
  <c r="O1347" i="5"/>
  <c r="Q1318" i="5"/>
  <c r="O1318" i="5"/>
  <c r="U867" i="5"/>
  <c r="Q848" i="5"/>
  <c r="O848" i="5"/>
  <c r="R791" i="5"/>
  <c r="S791" i="5"/>
  <c r="T791" i="5" s="1"/>
  <c r="Q772" i="5"/>
  <c r="O772" i="5"/>
  <c r="U655" i="5"/>
  <c r="S901" i="5"/>
  <c r="T901" i="5" s="1"/>
  <c r="R901" i="5"/>
  <c r="Q844" i="5"/>
  <c r="O844" i="5"/>
  <c r="U808" i="5"/>
  <c r="Q738" i="5"/>
  <c r="O738" i="5"/>
  <c r="Q502" i="5"/>
  <c r="O502" i="5"/>
  <c r="Q413" i="5"/>
  <c r="O413" i="5"/>
  <c r="U358" i="5"/>
  <c r="O329" i="5"/>
  <c r="U329" i="5" s="1"/>
  <c r="U249" i="5"/>
  <c r="U163" i="5"/>
  <c r="U811" i="5"/>
  <c r="U790" i="5"/>
  <c r="U707" i="5"/>
  <c r="U690" i="5"/>
  <c r="U516" i="5"/>
  <c r="U499" i="5"/>
  <c r="R479" i="5"/>
  <c r="S479" i="5"/>
  <c r="T479" i="5" s="1"/>
  <c r="U440" i="5"/>
  <c r="U292" i="5"/>
  <c r="U275" i="5"/>
  <c r="U165" i="5"/>
  <c r="U144" i="5"/>
  <c r="U180" i="5"/>
  <c r="Q1017" i="5"/>
  <c r="O1017" i="5"/>
  <c r="Q1009" i="5"/>
  <c r="O1009" i="5"/>
  <c r="Q1004" i="5"/>
  <c r="O1004" i="5"/>
  <c r="Q996" i="5"/>
  <c r="O996" i="5"/>
  <c r="S892" i="5"/>
  <c r="T892" i="5" s="1"/>
  <c r="R892" i="5"/>
  <c r="Q862" i="5"/>
  <c r="O862" i="5"/>
  <c r="Q786" i="5"/>
  <c r="O786" i="5"/>
  <c r="Q675" i="5"/>
  <c r="O675" i="5"/>
  <c r="Q629" i="5"/>
  <c r="O629" i="5"/>
  <c r="Q477" i="5"/>
  <c r="O477" i="5"/>
  <c r="Q430" i="5"/>
  <c r="O430" i="5"/>
  <c r="Q272" i="5"/>
  <c r="O272" i="5"/>
  <c r="Q259" i="5"/>
  <c r="O259" i="5"/>
  <c r="Q179" i="5"/>
  <c r="O179" i="5"/>
  <c r="Q170" i="5"/>
  <c r="O170" i="5"/>
  <c r="Q132" i="5"/>
  <c r="O132" i="5"/>
  <c r="Q65" i="5"/>
  <c r="O65" i="5"/>
  <c r="Q52" i="5"/>
  <c r="O52" i="5"/>
  <c r="U520" i="5"/>
  <c r="U370" i="5"/>
  <c r="U311" i="5"/>
  <c r="R6749" i="5"/>
  <c r="R6360" i="5"/>
  <c r="R5951" i="5"/>
  <c r="R5267" i="5"/>
  <c r="R5229" i="5"/>
  <c r="R4495" i="5"/>
  <c r="R4309" i="5"/>
  <c r="R4043" i="5"/>
  <c r="R3868" i="5"/>
  <c r="R3926" i="5"/>
  <c r="R2910" i="5"/>
  <c r="R1804" i="5"/>
  <c r="R1661" i="5"/>
  <c r="R1602" i="5"/>
  <c r="O7617" i="5"/>
  <c r="U7617" i="5" s="1"/>
  <c r="Q7593" i="5"/>
  <c r="Q7631" i="5"/>
  <c r="Q7578" i="5"/>
  <c r="O7578" i="5"/>
  <c r="Q7557" i="5"/>
  <c r="Q7473" i="5"/>
  <c r="Q7401" i="5"/>
  <c r="Q7388" i="5"/>
  <c r="Q7380" i="5"/>
  <c r="Q7321" i="5"/>
  <c r="Q7308" i="5"/>
  <c r="Q7249" i="5"/>
  <c r="Q7173" i="5"/>
  <c r="Q7089" i="5"/>
  <c r="O7089" i="5"/>
  <c r="Q7080" i="5"/>
  <c r="O7080" i="5"/>
  <c r="Q7021" i="5"/>
  <c r="Q7008" i="5"/>
  <c r="Q7000" i="5"/>
  <c r="Q6937" i="5"/>
  <c r="O6937" i="5"/>
  <c r="U7579" i="5"/>
  <c r="O7516" i="5"/>
  <c r="U7516" i="5" s="1"/>
  <c r="O7499" i="5"/>
  <c r="U7499" i="5" s="1"/>
  <c r="U7432" i="5"/>
  <c r="O7326" i="5"/>
  <c r="U7326" i="5" s="1"/>
  <c r="U7132" i="5"/>
  <c r="U7056" i="5"/>
  <c r="O7022" i="5"/>
  <c r="U7022" i="5" s="1"/>
  <c r="O7005" i="5"/>
  <c r="U7005" i="5" s="1"/>
  <c r="U6971" i="5"/>
  <c r="O6795" i="5"/>
  <c r="U6795" i="5" s="1"/>
  <c r="R811" i="5"/>
  <c r="O7289" i="5"/>
  <c r="U7289" i="5" s="1"/>
  <c r="U7074" i="5"/>
  <c r="U6855" i="5"/>
  <c r="O6830" i="5"/>
  <c r="U6830" i="5" s="1"/>
  <c r="O6792" i="5"/>
  <c r="U6792" i="5" s="1"/>
  <c r="O6758" i="5"/>
  <c r="U6758" i="5" s="1"/>
  <c r="U6703" i="5"/>
  <c r="O6644" i="5"/>
  <c r="U6644" i="5" s="1"/>
  <c r="U6560" i="5"/>
  <c r="Q7539" i="5"/>
  <c r="O7539" i="5"/>
  <c r="Q7510" i="5"/>
  <c r="Q7442" i="5"/>
  <c r="Q7430" i="5"/>
  <c r="Q7240" i="5"/>
  <c r="Q7189" i="5"/>
  <c r="Q7155" i="5"/>
  <c r="O7155" i="5"/>
  <c r="Q7054" i="5"/>
  <c r="O7054" i="5"/>
  <c r="Q6978" i="5"/>
  <c r="O6894" i="5"/>
  <c r="U6894" i="5" s="1"/>
  <c r="U6700" i="5"/>
  <c r="U6557" i="5"/>
  <c r="O6527" i="5"/>
  <c r="U6527" i="5" s="1"/>
  <c r="O6493" i="5"/>
  <c r="U6493" i="5" s="1"/>
  <c r="Q6739" i="5"/>
  <c r="Q6515" i="5"/>
  <c r="O6515" i="5"/>
  <c r="O6491" i="5"/>
  <c r="S6449" i="5"/>
  <c r="T6449" i="5" s="1"/>
  <c r="R6449" i="5"/>
  <c r="Q6368" i="5"/>
  <c r="O6368" i="5"/>
  <c r="U6263" i="5"/>
  <c r="Q6249" i="5"/>
  <c r="O6249" i="5"/>
  <c r="Q6237" i="5"/>
  <c r="O6237" i="5"/>
  <c r="Q6482" i="5"/>
  <c r="O6482" i="5"/>
  <c r="U6335" i="5"/>
  <c r="O6225" i="5"/>
  <c r="U6225" i="5" s="1"/>
  <c r="U6188" i="5"/>
  <c r="S6138" i="5"/>
  <c r="T6138" i="5" s="1"/>
  <c r="R6138" i="5"/>
  <c r="S6066" i="5"/>
  <c r="T6066" i="5" s="1"/>
  <c r="R6066" i="5"/>
  <c r="O5804" i="5"/>
  <c r="U5804" i="5" s="1"/>
  <c r="O5770" i="5"/>
  <c r="U5770" i="5" s="1"/>
  <c r="O5656" i="5"/>
  <c r="U5656" i="5" s="1"/>
  <c r="O5542" i="5"/>
  <c r="U5542" i="5" s="1"/>
  <c r="O5517" i="5"/>
  <c r="U5517" i="5" s="1"/>
  <c r="O5483" i="5"/>
  <c r="U5483" i="5" s="1"/>
  <c r="O5449" i="5"/>
  <c r="U5449" i="5" s="1"/>
  <c r="O5373" i="5"/>
  <c r="U5373" i="5" s="1"/>
  <c r="O5065" i="5"/>
  <c r="U5065" i="5" s="1"/>
  <c r="O5031" i="5"/>
  <c r="U5031" i="5" s="1"/>
  <c r="O5006" i="5"/>
  <c r="U5006" i="5" s="1"/>
  <c r="O4972" i="5"/>
  <c r="U4972" i="5" s="1"/>
  <c r="O4955" i="5"/>
  <c r="U4955" i="5" s="1"/>
  <c r="O4800" i="5"/>
  <c r="U4800" i="5" s="1"/>
  <c r="O4758" i="5"/>
  <c r="U4758" i="5" s="1"/>
  <c r="O4724" i="5"/>
  <c r="U4724" i="5" s="1"/>
  <c r="O4610" i="5"/>
  <c r="U4610" i="5" s="1"/>
  <c r="O4547" i="5"/>
  <c r="U4547" i="5" s="1"/>
  <c r="O4513" i="5"/>
  <c r="U4513" i="5" s="1"/>
  <c r="O4479" i="5"/>
  <c r="U4479" i="5" s="1"/>
  <c r="U4019" i="5"/>
  <c r="U6740" i="5"/>
  <c r="S6677" i="5"/>
  <c r="T6677" i="5" s="1"/>
  <c r="R6677" i="5"/>
  <c r="S6664" i="5"/>
  <c r="T6664" i="5" s="1"/>
  <c r="R6664" i="5"/>
  <c r="Q6629" i="5"/>
  <c r="O6629" i="5"/>
  <c r="U6588" i="5"/>
  <c r="R6415" i="5"/>
  <c r="S6415" i="5"/>
  <c r="T6415" i="5" s="1"/>
  <c r="U6322" i="5"/>
  <c r="Q6302" i="5"/>
  <c r="O6227" i="5"/>
  <c r="U6227" i="5" s="1"/>
  <c r="Q6216" i="5"/>
  <c r="O6216" i="5"/>
  <c r="Q6187" i="5"/>
  <c r="Q6163" i="5"/>
  <c r="O6163" i="5"/>
  <c r="O6136" i="5"/>
  <c r="U6136" i="5" s="1"/>
  <c r="U6113" i="5"/>
  <c r="Q6091" i="5"/>
  <c r="O6091" i="5"/>
  <c r="Q6064" i="5"/>
  <c r="O6064" i="5"/>
  <c r="O6056" i="5"/>
  <c r="U6056" i="5" s="1"/>
  <c r="Q6035" i="5"/>
  <c r="Q6011" i="5"/>
  <c r="O6011" i="5"/>
  <c r="O5984" i="5"/>
  <c r="U5984" i="5" s="1"/>
  <c r="Q5939" i="5"/>
  <c r="O5939" i="5"/>
  <c r="Q5919" i="5"/>
  <c r="O5919" i="5"/>
  <c r="Q5902" i="5"/>
  <c r="O5902" i="5"/>
  <c r="Q5877" i="5"/>
  <c r="O5877" i="5"/>
  <c r="Q5860" i="5"/>
  <c r="O5860" i="5"/>
  <c r="Q5835" i="5"/>
  <c r="O5835" i="5"/>
  <c r="Q5809" i="5"/>
  <c r="Q5792" i="5"/>
  <c r="Q5767" i="5"/>
  <c r="O5767" i="5"/>
  <c r="Q5750" i="5"/>
  <c r="O5750" i="5"/>
  <c r="Q5725" i="5"/>
  <c r="O5725" i="5"/>
  <c r="Q5708" i="5"/>
  <c r="O5708" i="5"/>
  <c r="Q5683" i="5"/>
  <c r="O5683" i="5"/>
  <c r="Q5657" i="5"/>
  <c r="Q5640" i="5"/>
  <c r="O5577" i="5"/>
  <c r="U5577" i="5" s="1"/>
  <c r="O5569" i="5"/>
  <c r="U5569" i="5" s="1"/>
  <c r="O5560" i="5"/>
  <c r="U5560" i="5" s="1"/>
  <c r="O5543" i="5"/>
  <c r="U5543" i="5" s="1"/>
  <c r="O5535" i="5"/>
  <c r="U5535" i="5" s="1"/>
  <c r="O5526" i="5"/>
  <c r="U5526" i="5" s="1"/>
  <c r="O5518" i="5"/>
  <c r="U5518" i="5" s="1"/>
  <c r="O5501" i="5"/>
  <c r="U5501" i="5" s="1"/>
  <c r="U5463" i="5"/>
  <c r="U5446" i="5"/>
  <c r="O5429" i="5"/>
  <c r="U5429" i="5" s="1"/>
  <c r="O5391" i="5"/>
  <c r="U5391" i="5" s="1"/>
  <c r="O5383" i="5"/>
  <c r="U5383" i="5" s="1"/>
  <c r="O5374" i="5"/>
  <c r="U5374" i="5" s="1"/>
  <c r="O5366" i="5"/>
  <c r="U5366" i="5" s="1"/>
  <c r="O5349" i="5"/>
  <c r="U5349" i="5" s="1"/>
  <c r="O5341" i="5"/>
  <c r="U5341" i="5" s="1"/>
  <c r="O5332" i="5"/>
  <c r="U5332" i="5" s="1"/>
  <c r="O5315" i="5"/>
  <c r="U5315" i="5" s="1"/>
  <c r="O5307" i="5"/>
  <c r="U5307" i="5" s="1"/>
  <c r="O5298" i="5"/>
  <c r="U5298" i="5" s="1"/>
  <c r="O5290" i="5"/>
  <c r="U5290" i="5" s="1"/>
  <c r="U5218" i="5"/>
  <c r="O5201" i="5"/>
  <c r="U5201" i="5" s="1"/>
  <c r="O5193" i="5"/>
  <c r="U5193" i="5" s="1"/>
  <c r="O5184" i="5"/>
  <c r="U5184" i="5" s="1"/>
  <c r="O5176" i="5"/>
  <c r="U5176" i="5" s="1"/>
  <c r="O5159" i="5"/>
  <c r="U5159" i="5" s="1"/>
  <c r="O5151" i="5"/>
  <c r="U5151" i="5" s="1"/>
  <c r="O5142" i="5"/>
  <c r="U5142" i="5" s="1"/>
  <c r="O5125" i="5"/>
  <c r="U5125" i="5" s="1"/>
  <c r="O5117" i="5"/>
  <c r="U5117" i="5" s="1"/>
  <c r="O5100" i="5"/>
  <c r="U5100" i="5" s="1"/>
  <c r="O5083" i="5"/>
  <c r="U5083" i="5" s="1"/>
  <c r="O5075" i="5"/>
  <c r="U5075" i="5" s="1"/>
  <c r="O5066" i="5"/>
  <c r="U5066" i="5" s="1"/>
  <c r="O5049" i="5"/>
  <c r="U5049" i="5" s="1"/>
  <c r="O5032" i="5"/>
  <c r="U5032" i="5" s="1"/>
  <c r="U5003" i="5"/>
  <c r="O4969" i="5"/>
  <c r="U4969" i="5" s="1"/>
  <c r="O4961" i="5"/>
  <c r="U4961" i="5" s="1"/>
  <c r="O4952" i="5"/>
  <c r="U4952" i="5" s="1"/>
  <c r="O4915" i="5"/>
  <c r="U4915" i="5" s="1"/>
  <c r="O4907" i="5"/>
  <c r="U4907" i="5" s="1"/>
  <c r="U4877" i="5"/>
  <c r="U4734" i="5"/>
  <c r="O4700" i="5"/>
  <c r="U4700" i="5" s="1"/>
  <c r="O4683" i="5"/>
  <c r="U4683" i="5" s="1"/>
  <c r="O4666" i="5"/>
  <c r="U4666" i="5" s="1"/>
  <c r="O4658" i="5"/>
  <c r="U4658" i="5" s="1"/>
  <c r="O4649" i="5"/>
  <c r="U4649" i="5" s="1"/>
  <c r="O4641" i="5"/>
  <c r="U4641" i="5" s="1"/>
  <c r="O4577" i="5"/>
  <c r="O4501" i="5"/>
  <c r="U4501" i="5" s="1"/>
  <c r="U4493" i="5"/>
  <c r="O4476" i="5"/>
  <c r="U4476" i="5" s="1"/>
  <c r="U4468" i="5"/>
  <c r="O4413" i="5"/>
  <c r="U4413" i="5" s="1"/>
  <c r="O4269" i="5"/>
  <c r="U4269" i="5" s="1"/>
  <c r="O4261" i="5"/>
  <c r="U4261" i="5" s="1"/>
  <c r="O4244" i="5"/>
  <c r="U4244" i="5" s="1"/>
  <c r="O4235" i="5"/>
  <c r="U4235" i="5" s="1"/>
  <c r="O4227" i="5"/>
  <c r="U4227" i="5" s="1"/>
  <c r="O4210" i="5"/>
  <c r="U4210" i="5" s="1"/>
  <c r="U4206" i="5"/>
  <c r="O4130" i="5"/>
  <c r="U4130" i="5" s="1"/>
  <c r="O4113" i="5"/>
  <c r="U4113" i="5" s="1"/>
  <c r="O4096" i="5"/>
  <c r="U4096" i="5" s="1"/>
  <c r="O4088" i="5"/>
  <c r="U4088" i="5" s="1"/>
  <c r="O4079" i="5"/>
  <c r="U4079" i="5" s="1"/>
  <c r="O4071" i="5"/>
  <c r="U4071" i="5" s="1"/>
  <c r="U4041" i="5"/>
  <c r="U3941" i="5"/>
  <c r="O3932" i="5"/>
  <c r="U3932" i="5" s="1"/>
  <c r="O6757" i="5"/>
  <c r="U6757" i="5" s="1"/>
  <c r="S6681" i="5"/>
  <c r="T6681" i="5" s="1"/>
  <c r="R6681" i="5"/>
  <c r="O6567" i="5"/>
  <c r="U6567" i="5" s="1"/>
  <c r="Q6279" i="5"/>
  <c r="O6279" i="5"/>
  <c r="U6244" i="5"/>
  <c r="Q6133" i="5"/>
  <c r="U6094" i="5"/>
  <c r="Q6070" i="5"/>
  <c r="Q6060" i="5"/>
  <c r="O6060" i="5"/>
  <c r="S6058" i="5"/>
  <c r="T6058" i="5" s="1"/>
  <c r="R6058" i="5"/>
  <c r="S6022" i="5"/>
  <c r="T6022" i="5" s="1"/>
  <c r="R6022" i="5"/>
  <c r="Q5981" i="5"/>
  <c r="O5981" i="5"/>
  <c r="U5942" i="5"/>
  <c r="Q5920" i="5"/>
  <c r="O5920" i="5"/>
  <c r="Q5895" i="5"/>
  <c r="O5895" i="5"/>
  <c r="O5807" i="5"/>
  <c r="Q5793" i="5"/>
  <c r="O5793" i="5"/>
  <c r="Q5789" i="5"/>
  <c r="O5789" i="5"/>
  <c r="O5731" i="5"/>
  <c r="U5731" i="5" s="1"/>
  <c r="Q5717" i="5"/>
  <c r="O5717" i="5"/>
  <c r="Q5667" i="5"/>
  <c r="O5667" i="5"/>
  <c r="Q5629" i="5"/>
  <c r="O5629" i="5"/>
  <c r="S5575" i="5"/>
  <c r="T5575" i="5" s="1"/>
  <c r="R5575" i="5"/>
  <c r="Q5536" i="5"/>
  <c r="O5536" i="5"/>
  <c r="S5524" i="5"/>
  <c r="T5524" i="5" s="1"/>
  <c r="R5524" i="5"/>
  <c r="Q5502" i="5"/>
  <c r="S5081" i="5"/>
  <c r="T5081" i="5" s="1"/>
  <c r="R5081" i="5"/>
  <c r="Q5029" i="5"/>
  <c r="O5029" i="5"/>
  <c r="Q5025" i="5"/>
  <c r="O5025" i="5"/>
  <c r="Q4916" i="5"/>
  <c r="O4896" i="5"/>
  <c r="U4896" i="5" s="1"/>
  <c r="Q4849" i="5"/>
  <c r="O4849" i="5"/>
  <c r="Q4811" i="5"/>
  <c r="O4811" i="5"/>
  <c r="U4778" i="5"/>
  <c r="S4702" i="5"/>
  <c r="T4702" i="5" s="1"/>
  <c r="R4702" i="5"/>
  <c r="R4664" i="5"/>
  <c r="S4664" i="5"/>
  <c r="T4664" i="5" s="1"/>
  <c r="U4626" i="5"/>
  <c r="U4622" i="5"/>
  <c r="U4618" i="5"/>
  <c r="S4550" i="5"/>
  <c r="T4550" i="5" s="1"/>
  <c r="R4550" i="5"/>
  <c r="U4474" i="5"/>
  <c r="U4470" i="5"/>
  <c r="U4466" i="5"/>
  <c r="S4398" i="5"/>
  <c r="T4398" i="5" s="1"/>
  <c r="R4398" i="5"/>
  <c r="S4360" i="5"/>
  <c r="T4360" i="5" s="1"/>
  <c r="R4360" i="5"/>
  <c r="Q4300" i="5"/>
  <c r="O4300" i="5"/>
  <c r="R4271" i="5"/>
  <c r="S4271" i="5"/>
  <c r="T4271" i="5" s="1"/>
  <c r="Q4245" i="5"/>
  <c r="O4245" i="5"/>
  <c r="Q4211" i="5"/>
  <c r="Q4169" i="5"/>
  <c r="O4169" i="5"/>
  <c r="Q4165" i="5"/>
  <c r="O4165" i="5"/>
  <c r="Q4160" i="5"/>
  <c r="O4160" i="5"/>
  <c r="U4124" i="5"/>
  <c r="U4086" i="5"/>
  <c r="Q3980" i="5"/>
  <c r="O3980" i="5"/>
  <c r="S3885" i="5"/>
  <c r="T3885" i="5" s="1"/>
  <c r="R3885" i="5"/>
  <c r="Q3853" i="5"/>
  <c r="O3853" i="5"/>
  <c r="Q3846" i="5"/>
  <c r="Q3811" i="5"/>
  <c r="O3811" i="5"/>
  <c r="Q3777" i="5"/>
  <c r="O3777" i="5"/>
  <c r="U3776" i="5"/>
  <c r="Q3735" i="5"/>
  <c r="O3735" i="5"/>
  <c r="Q3701" i="5"/>
  <c r="O3701" i="5"/>
  <c r="Q3676" i="5"/>
  <c r="O3676" i="5"/>
  <c r="Q3634" i="5"/>
  <c r="O3634" i="5"/>
  <c r="Q3600" i="5"/>
  <c r="O3600" i="5"/>
  <c r="U3599" i="5"/>
  <c r="U3590" i="5"/>
  <c r="Q3549" i="5"/>
  <c r="O3549" i="5"/>
  <c r="Q3490" i="5"/>
  <c r="Q3473" i="5"/>
  <c r="O3473" i="5"/>
  <c r="Q3446" i="5"/>
  <c r="O3446" i="5"/>
  <c r="Q3436" i="5"/>
  <c r="O3436" i="5"/>
  <c r="Q3395" i="5"/>
  <c r="O3395" i="5"/>
  <c r="Q3377" i="5"/>
  <c r="Q3353" i="5"/>
  <c r="O3353" i="5"/>
  <c r="Q3338" i="5"/>
  <c r="Q3330" i="5"/>
  <c r="Q3321" i="5"/>
  <c r="Q3313" i="5"/>
  <c r="Q3296" i="5"/>
  <c r="O3296" i="5"/>
  <c r="Q3288" i="5"/>
  <c r="O3288" i="5"/>
  <c r="Q3279" i="5"/>
  <c r="O3279" i="5"/>
  <c r="Q3262" i="5"/>
  <c r="Q3258" i="5"/>
  <c r="O3258" i="5"/>
  <c r="Q3254" i="5"/>
  <c r="O3254" i="5"/>
  <c r="Q3250" i="5"/>
  <c r="O3250" i="5"/>
  <c r="Q3245" i="5"/>
  <c r="O3245" i="5"/>
  <c r="Q3241" i="5"/>
  <c r="O3241" i="5"/>
  <c r="Q3237" i="5"/>
  <c r="O3237" i="5"/>
  <c r="Q3186" i="5"/>
  <c r="Q3178" i="5"/>
  <c r="Q3169" i="5"/>
  <c r="Q3161" i="5"/>
  <c r="Q3144" i="5"/>
  <c r="O3144" i="5"/>
  <c r="Q3136" i="5"/>
  <c r="O3136" i="5"/>
  <c r="Q3127" i="5"/>
  <c r="O3127" i="5"/>
  <c r="Q6330" i="5"/>
  <c r="O6330" i="5"/>
  <c r="U6248" i="5"/>
  <c r="Q6222" i="5"/>
  <c r="Q6212" i="5"/>
  <c r="O6212" i="5"/>
  <c r="U6210" i="5"/>
  <c r="O6189" i="5"/>
  <c r="Q6124" i="5"/>
  <c r="O6124" i="5"/>
  <c r="S6074" i="5"/>
  <c r="T6074" i="5" s="1"/>
  <c r="R6074" i="5"/>
  <c r="Q6051" i="5"/>
  <c r="O6051" i="5"/>
  <c r="S6031" i="5"/>
  <c r="T6031" i="5" s="1"/>
  <c r="R6031" i="5"/>
  <c r="U5959" i="5"/>
  <c r="S5933" i="5"/>
  <c r="T5933" i="5" s="1"/>
  <c r="R5933" i="5"/>
  <c r="S5866" i="5"/>
  <c r="T5866" i="5" s="1"/>
  <c r="R5866" i="5"/>
  <c r="Q5705" i="5"/>
  <c r="O5705" i="5"/>
  <c r="Q5654" i="5"/>
  <c r="Q5633" i="5"/>
  <c r="O5633" i="5"/>
  <c r="Q5570" i="5"/>
  <c r="O5570" i="5"/>
  <c r="Q5532" i="5"/>
  <c r="O5532" i="5"/>
  <c r="S5520" i="5"/>
  <c r="T5520" i="5" s="1"/>
  <c r="R5520" i="5"/>
  <c r="U5465" i="5"/>
  <c r="Q5401" i="5"/>
  <c r="S5381" i="5"/>
  <c r="T5381" i="5" s="1"/>
  <c r="R5381" i="5"/>
  <c r="Q5346" i="5"/>
  <c r="O5346" i="5"/>
  <c r="Q5333" i="5"/>
  <c r="O5333" i="5"/>
  <c r="Q5266" i="5"/>
  <c r="O5266" i="5"/>
  <c r="U5254" i="5"/>
  <c r="U5195" i="5"/>
  <c r="U5182" i="5"/>
  <c r="U5119" i="5"/>
  <c r="S5102" i="5"/>
  <c r="T5102" i="5" s="1"/>
  <c r="R5102" i="5"/>
  <c r="U5005" i="5"/>
  <c r="U5001" i="5"/>
  <c r="U4996" i="5"/>
  <c r="S4913" i="5"/>
  <c r="T4913" i="5" s="1"/>
  <c r="R4913" i="5"/>
  <c r="U4846" i="5"/>
  <c r="Q4798" i="5"/>
  <c r="O4798" i="5"/>
  <c r="U4774" i="5"/>
  <c r="U4740" i="5"/>
  <c r="U4736" i="5"/>
  <c r="U4732" i="5"/>
  <c r="Q4684" i="5"/>
  <c r="O4684" i="5"/>
  <c r="R4660" i="5"/>
  <c r="S4660" i="5"/>
  <c r="T4660" i="5" s="1"/>
  <c r="Q4574" i="5"/>
  <c r="O4574" i="5"/>
  <c r="Q4570" i="5"/>
  <c r="O4570" i="5"/>
  <c r="S4546" i="5"/>
  <c r="T4546" i="5" s="1"/>
  <c r="R4546" i="5"/>
  <c r="U4512" i="5"/>
  <c r="U4508" i="5"/>
  <c r="U4504" i="5"/>
  <c r="Q4452" i="5"/>
  <c r="O4452" i="5"/>
  <c r="Q4380" i="5"/>
  <c r="O4380" i="5"/>
  <c r="S4356" i="5"/>
  <c r="T4356" i="5" s="1"/>
  <c r="R4356" i="5"/>
  <c r="U4322" i="5"/>
  <c r="Q4287" i="5"/>
  <c r="Q4266" i="5"/>
  <c r="O4266" i="5"/>
  <c r="S4242" i="5"/>
  <c r="T4242" i="5" s="1"/>
  <c r="R4242" i="5"/>
  <c r="U4208" i="5"/>
  <c r="U4204" i="5"/>
  <c r="U4200" i="5"/>
  <c r="Q4148" i="5"/>
  <c r="O4148" i="5"/>
  <c r="Q4097" i="5"/>
  <c r="Q4042" i="5"/>
  <c r="O4042" i="5"/>
  <c r="Q4038" i="5"/>
  <c r="O4038" i="5"/>
  <c r="U3960" i="5"/>
  <c r="U3943" i="5"/>
  <c r="S3898" i="5"/>
  <c r="T3898" i="5" s="1"/>
  <c r="R3898" i="5"/>
  <c r="Q3866" i="5"/>
  <c r="O3866" i="5"/>
  <c r="S3859" i="5"/>
  <c r="T3859" i="5" s="1"/>
  <c r="R3859" i="5"/>
  <c r="U3851" i="5"/>
  <c r="U3817" i="5"/>
  <c r="U3775" i="5"/>
  <c r="O3757" i="5"/>
  <c r="U3757" i="5" s="1"/>
  <c r="U3716" i="5"/>
  <c r="U3708" i="5"/>
  <c r="U3699" i="5"/>
  <c r="S3691" i="5"/>
  <c r="T3691" i="5" s="1"/>
  <c r="R3691" i="5"/>
  <c r="U3589" i="5"/>
  <c r="U3563" i="5"/>
  <c r="U3521" i="5"/>
  <c r="U3512" i="5"/>
  <c r="U3504" i="5"/>
  <c r="U3471" i="5"/>
  <c r="U3451" i="5"/>
  <c r="Q3427" i="5"/>
  <c r="O3427" i="5"/>
  <c r="Q3376" i="5"/>
  <c r="Q3359" i="5"/>
  <c r="O3359" i="5"/>
  <c r="U3352" i="5"/>
  <c r="O3263" i="5"/>
  <c r="U3263" i="5" s="1"/>
  <c r="U3255" i="5"/>
  <c r="U3238" i="5"/>
  <c r="U3208" i="5"/>
  <c r="O3187" i="5"/>
  <c r="U3187" i="5" s="1"/>
  <c r="O6719" i="5"/>
  <c r="U6719" i="5" s="1"/>
  <c r="S6436" i="5"/>
  <c r="T6436" i="5" s="1"/>
  <c r="R6436" i="5"/>
  <c r="R6394" i="5"/>
  <c r="S6394" i="5"/>
  <c r="T6394" i="5" s="1"/>
  <c r="U6373" i="5"/>
  <c r="O6339" i="5"/>
  <c r="U6339" i="5" s="1"/>
  <c r="Q6283" i="5"/>
  <c r="Q6275" i="5"/>
  <c r="O6275" i="5"/>
  <c r="Q6069" i="5"/>
  <c r="O6069" i="5"/>
  <c r="S6067" i="5"/>
  <c r="T6067" i="5" s="1"/>
  <c r="R6067" i="5"/>
  <c r="Q5903" i="5"/>
  <c r="R5803" i="5"/>
  <c r="S5803" i="5"/>
  <c r="T5803" i="5" s="1"/>
  <c r="R5782" i="5"/>
  <c r="S5782" i="5"/>
  <c r="T5782" i="5" s="1"/>
  <c r="Q5764" i="5"/>
  <c r="O5764" i="5"/>
  <c r="S5676" i="5"/>
  <c r="T5676" i="5" s="1"/>
  <c r="R5676" i="5"/>
  <c r="S5566" i="5"/>
  <c r="T5566" i="5" s="1"/>
  <c r="R5566" i="5"/>
  <c r="S5528" i="5"/>
  <c r="T5528" i="5" s="1"/>
  <c r="R5528" i="5"/>
  <c r="U5461" i="5"/>
  <c r="U5452" i="5"/>
  <c r="U5376" i="5"/>
  <c r="Q5329" i="5"/>
  <c r="O5329" i="5"/>
  <c r="Q5291" i="5"/>
  <c r="O5291" i="5"/>
  <c r="Q5236" i="5"/>
  <c r="Q5232" i="5"/>
  <c r="O5232" i="5"/>
  <c r="Q5228" i="5"/>
  <c r="O5228" i="5"/>
  <c r="Q5223" i="5"/>
  <c r="O5223" i="5"/>
  <c r="Q5190" i="5"/>
  <c r="O5190" i="5"/>
  <c r="Q5152" i="5"/>
  <c r="O5152" i="5"/>
  <c r="Q5114" i="5"/>
  <c r="O5114" i="5"/>
  <c r="Q5097" i="5"/>
  <c r="O5097" i="5"/>
  <c r="S5085" i="5"/>
  <c r="T5085" i="5" s="1"/>
  <c r="R5085" i="5"/>
  <c r="Q5059" i="5"/>
  <c r="O5059" i="5"/>
  <c r="Q4819" i="5"/>
  <c r="Q4806" i="5"/>
  <c r="Q4794" i="5"/>
  <c r="O4794" i="5"/>
  <c r="U4761" i="5"/>
  <c r="S4706" i="5"/>
  <c r="T4706" i="5" s="1"/>
  <c r="R4706" i="5"/>
  <c r="S4681" i="5"/>
  <c r="T4681" i="5" s="1"/>
  <c r="R4681" i="5"/>
  <c r="R4656" i="5"/>
  <c r="S4656" i="5"/>
  <c r="T4656" i="5" s="1"/>
  <c r="Q4612" i="5"/>
  <c r="O4612" i="5"/>
  <c r="Q4608" i="5"/>
  <c r="O4608" i="5"/>
  <c r="Q4532" i="5"/>
  <c r="O4532" i="5"/>
  <c r="S4390" i="5"/>
  <c r="T4390" i="5" s="1"/>
  <c r="R4390" i="5"/>
  <c r="Q4342" i="5"/>
  <c r="O4342" i="5"/>
  <c r="Q4308" i="5"/>
  <c r="O4308" i="5"/>
  <c r="Q4283" i="5"/>
  <c r="O4283" i="5"/>
  <c r="Q4279" i="5"/>
  <c r="O4279" i="5"/>
  <c r="Q4274" i="5"/>
  <c r="O4274" i="5"/>
  <c r="Q4262" i="5"/>
  <c r="O4262" i="5"/>
  <c r="S4229" i="5"/>
  <c r="T4229" i="5" s="1"/>
  <c r="R4229" i="5"/>
  <c r="Q4131" i="5"/>
  <c r="O4131" i="5"/>
  <c r="U4094" i="5"/>
  <c r="Q3996" i="5"/>
  <c r="O3996" i="5"/>
  <c r="Q3963" i="5"/>
  <c r="O3963" i="5"/>
  <c r="Q3935" i="5"/>
  <c r="Q3901" i="5"/>
  <c r="U3864" i="5"/>
  <c r="Q3854" i="5"/>
  <c r="Q3790" i="5"/>
  <c r="O3790" i="5"/>
  <c r="Q3621" i="5"/>
  <c r="O3621" i="5"/>
  <c r="U3595" i="5"/>
  <c r="U3578" i="5"/>
  <c r="Q3528" i="5"/>
  <c r="Q3469" i="5"/>
  <c r="O3469" i="5"/>
  <c r="U3450" i="5"/>
  <c r="U3442" i="5"/>
  <c r="U3433" i="5"/>
  <c r="U3425" i="5"/>
  <c r="O3285" i="5"/>
  <c r="U3285" i="5" s="1"/>
  <c r="U3256" i="5"/>
  <c r="O3247" i="5"/>
  <c r="U3247" i="5" s="1"/>
  <c r="U3239" i="5"/>
  <c r="U3129" i="5"/>
  <c r="U3125" i="5"/>
  <c r="O3057" i="5"/>
  <c r="U3057" i="5" s="1"/>
  <c r="U2994" i="5"/>
  <c r="U2977" i="5"/>
  <c r="O2969" i="5"/>
  <c r="U2969" i="5" s="1"/>
  <c r="U2877" i="5"/>
  <c r="O2868" i="5"/>
  <c r="U2868" i="5" s="1"/>
  <c r="U2860" i="5"/>
  <c r="U2759" i="5"/>
  <c r="O2678" i="5"/>
  <c r="U2678" i="5" s="1"/>
  <c r="U2615" i="5"/>
  <c r="U2598" i="5"/>
  <c r="U2573" i="5"/>
  <c r="O2564" i="5"/>
  <c r="U2564" i="5" s="1"/>
  <c r="U2556" i="5"/>
  <c r="U2455" i="5"/>
  <c r="O2374" i="5"/>
  <c r="U2374" i="5" s="1"/>
  <c r="U2311" i="5"/>
  <c r="U2294" i="5"/>
  <c r="U2273" i="5"/>
  <c r="O2260" i="5"/>
  <c r="U2260" i="5" s="1"/>
  <c r="U2256" i="5"/>
  <c r="U2151" i="5"/>
  <c r="U2113" i="5"/>
  <c r="Q2100" i="5"/>
  <c r="O2100" i="5"/>
  <c r="Q2075" i="5"/>
  <c r="O2075" i="5"/>
  <c r="Q2058" i="5"/>
  <c r="O2058" i="5"/>
  <c r="Q2032" i="5"/>
  <c r="O2032" i="5"/>
  <c r="Q2007" i="5"/>
  <c r="O2007" i="5"/>
  <c r="Q1990" i="5"/>
  <c r="O1990" i="5"/>
  <c r="Q1966" i="5"/>
  <c r="O1966" i="5"/>
  <c r="Q1949" i="5"/>
  <c r="O1949" i="5"/>
  <c r="Q1932" i="5"/>
  <c r="O1932" i="5"/>
  <c r="Q1915" i="5"/>
  <c r="O1915" i="5"/>
  <c r="Q1890" i="5"/>
  <c r="O1890" i="5"/>
  <c r="Q1873" i="5"/>
  <c r="O1873" i="5"/>
  <c r="Q1856" i="5"/>
  <c r="O1856" i="5"/>
  <c r="Q1839" i="5"/>
  <c r="O1839" i="5"/>
  <c r="Q1814" i="5"/>
  <c r="O1814" i="5"/>
  <c r="Q1797" i="5"/>
  <c r="O1797" i="5"/>
  <c r="Q1780" i="5"/>
  <c r="O1780" i="5"/>
  <c r="Q1763" i="5"/>
  <c r="O1763" i="5"/>
  <c r="Q1738" i="5"/>
  <c r="O1738" i="5"/>
  <c r="Q1721" i="5"/>
  <c r="O1721" i="5"/>
  <c r="Q1696" i="5"/>
  <c r="O1696" i="5"/>
  <c r="Q1679" i="5"/>
  <c r="O1679" i="5"/>
  <c r="Q1654" i="5"/>
  <c r="O1654" i="5"/>
  <c r="Q1620" i="5"/>
  <c r="O1620" i="5"/>
  <c r="Q1603" i="5"/>
  <c r="O1603" i="5"/>
  <c r="Q1578" i="5"/>
  <c r="O1578" i="5"/>
  <c r="Q1544" i="5"/>
  <c r="O1544" i="5"/>
  <c r="Q1527" i="5"/>
  <c r="O1527" i="5"/>
  <c r="Q1502" i="5"/>
  <c r="O1502" i="5"/>
  <c r="Q1468" i="5"/>
  <c r="O1468" i="5"/>
  <c r="Q6296" i="5"/>
  <c r="O6296" i="5"/>
  <c r="Q5874" i="5"/>
  <c r="O5874" i="5"/>
  <c r="U5845" i="5"/>
  <c r="R5786" i="5"/>
  <c r="S5786" i="5"/>
  <c r="T5786" i="5" s="1"/>
  <c r="U5714" i="5"/>
  <c r="S5680" i="5"/>
  <c r="T5680" i="5" s="1"/>
  <c r="R5680" i="5"/>
  <c r="R5647" i="5"/>
  <c r="S5647" i="5"/>
  <c r="T5647" i="5" s="1"/>
  <c r="Q5565" i="5"/>
  <c r="Q5561" i="5"/>
  <c r="O5561" i="5"/>
  <c r="Q5481" i="5"/>
  <c r="O5481" i="5"/>
  <c r="Q5447" i="5"/>
  <c r="O5447" i="5"/>
  <c r="Q5443" i="5"/>
  <c r="O5443" i="5"/>
  <c r="Q5084" i="5"/>
  <c r="Q4970" i="5"/>
  <c r="U4854" i="5"/>
  <c r="U4841" i="5"/>
  <c r="Q4768" i="5"/>
  <c r="U4757" i="5"/>
  <c r="Q4718" i="5"/>
  <c r="O4718" i="5"/>
  <c r="Q4667" i="5"/>
  <c r="Q4498" i="5"/>
  <c r="O4498" i="5"/>
  <c r="Q4494" i="5"/>
  <c r="O4494" i="5"/>
  <c r="Q4422" i="5"/>
  <c r="O4422" i="5"/>
  <c r="Q4418" i="5"/>
  <c r="O4418" i="5"/>
  <c r="Q4350" i="5"/>
  <c r="S4339" i="5"/>
  <c r="T4339" i="5" s="1"/>
  <c r="R4339" i="5"/>
  <c r="U4314" i="5"/>
  <c r="Q4224" i="5"/>
  <c r="O4224" i="5"/>
  <c r="U4195" i="5"/>
  <c r="U4191" i="5"/>
  <c r="Q4173" i="5"/>
  <c r="Q4127" i="5"/>
  <c r="O4127" i="5"/>
  <c r="U4115" i="5"/>
  <c r="Q4055" i="5"/>
  <c r="O4055" i="5"/>
  <c r="Q4051" i="5"/>
  <c r="O4051" i="5"/>
  <c r="Q4046" i="5"/>
  <c r="O4046" i="5"/>
  <c r="Q4013" i="5"/>
  <c r="O4013" i="5"/>
  <c r="U4001" i="5"/>
  <c r="U3977" i="5"/>
  <c r="Q3966" i="5"/>
  <c r="O3966" i="5"/>
  <c r="S3959" i="5"/>
  <c r="T3959" i="5" s="1"/>
  <c r="R3959" i="5"/>
  <c r="S3889" i="5"/>
  <c r="T3889" i="5" s="1"/>
  <c r="R3889" i="5"/>
  <c r="Q3858" i="5"/>
  <c r="O3858" i="5"/>
  <c r="S3850" i="5"/>
  <c r="T3850" i="5" s="1"/>
  <c r="R3850" i="5"/>
  <c r="U3813" i="5"/>
  <c r="O3795" i="5"/>
  <c r="U3795" i="5" s="1"/>
  <c r="S3746" i="5"/>
  <c r="T3746" i="5" s="1"/>
  <c r="R3746" i="5"/>
  <c r="S3678" i="5"/>
  <c r="T3678" i="5" s="1"/>
  <c r="R3678" i="5"/>
  <c r="O3643" i="5"/>
  <c r="U3643" i="5" s="1"/>
  <c r="U3626" i="5"/>
  <c r="S3551" i="5"/>
  <c r="T3551" i="5" s="1"/>
  <c r="R3551" i="5"/>
  <c r="S3543" i="5"/>
  <c r="T3543" i="5" s="1"/>
  <c r="R3543" i="5"/>
  <c r="U3430" i="5"/>
  <c r="Q3389" i="5"/>
  <c r="O3389" i="5"/>
  <c r="Q3364" i="5"/>
  <c r="O3364" i="5"/>
  <c r="O2941" i="5"/>
  <c r="U2941" i="5" s="1"/>
  <c r="O2920" i="5"/>
  <c r="U2920" i="5" s="1"/>
  <c r="U2908" i="5"/>
  <c r="O2844" i="5"/>
  <c r="U2844" i="5" s="1"/>
  <c r="O2806" i="5"/>
  <c r="U2806" i="5" s="1"/>
  <c r="U2764" i="5"/>
  <c r="O2730" i="5"/>
  <c r="U2730" i="5" s="1"/>
  <c r="U2642" i="5"/>
  <c r="U2629" i="5"/>
  <c r="U2604" i="5"/>
  <c r="O2540" i="5"/>
  <c r="U2540" i="5" s="1"/>
  <c r="O2502" i="5"/>
  <c r="U2502" i="5" s="1"/>
  <c r="U2460" i="5"/>
  <c r="U2443" i="5"/>
  <c r="O2426" i="5"/>
  <c r="U2426" i="5" s="1"/>
  <c r="U2333" i="5"/>
  <c r="U2329" i="5"/>
  <c r="U2325" i="5"/>
  <c r="O2236" i="5"/>
  <c r="U2236" i="5" s="1"/>
  <c r="O2198" i="5"/>
  <c r="U2198" i="5" s="1"/>
  <c r="O2122" i="5"/>
  <c r="U2122" i="5" s="1"/>
  <c r="O2046" i="5"/>
  <c r="U2046" i="5" s="1"/>
  <c r="U2038" i="5"/>
  <c r="U2000" i="5"/>
  <c r="O1959" i="5"/>
  <c r="U1959" i="5" s="1"/>
  <c r="U1925" i="5"/>
  <c r="U1908" i="5"/>
  <c r="U1887" i="5"/>
  <c r="U1870" i="5"/>
  <c r="U1781" i="5"/>
  <c r="U1764" i="5"/>
  <c r="U1617" i="5"/>
  <c r="U1579" i="5"/>
  <c r="U1473" i="5"/>
  <c r="S2880" i="5"/>
  <c r="T2880" i="5" s="1"/>
  <c r="R2880" i="5"/>
  <c r="S2876" i="5"/>
  <c r="T2876" i="5" s="1"/>
  <c r="R2876" i="5"/>
  <c r="S2872" i="5"/>
  <c r="T2872" i="5" s="1"/>
  <c r="R2872" i="5"/>
  <c r="U2804" i="5"/>
  <c r="Q2647" i="5"/>
  <c r="U2644" i="5"/>
  <c r="S2576" i="5"/>
  <c r="T2576" i="5" s="1"/>
  <c r="R2576" i="5"/>
  <c r="S2572" i="5"/>
  <c r="T2572" i="5" s="1"/>
  <c r="R2572" i="5"/>
  <c r="S2568" i="5"/>
  <c r="T2568" i="5" s="1"/>
  <c r="R2568" i="5"/>
  <c r="U2500" i="5"/>
  <c r="Q2410" i="5"/>
  <c r="O2410" i="5"/>
  <c r="Q2406" i="5"/>
  <c r="O2406" i="5"/>
  <c r="Q2402" i="5"/>
  <c r="O2402" i="5"/>
  <c r="Q2389" i="5"/>
  <c r="U2297" i="5"/>
  <c r="U2293" i="5"/>
  <c r="U2289" i="5"/>
  <c r="U2145" i="5"/>
  <c r="U2141" i="5"/>
  <c r="U2137" i="5"/>
  <c r="R2061" i="5"/>
  <c r="S2061" i="5"/>
  <c r="T2061" i="5" s="1"/>
  <c r="U1985" i="5"/>
  <c r="O1961" i="5"/>
  <c r="R1952" i="5"/>
  <c r="S1952" i="5"/>
  <c r="T1952" i="5" s="1"/>
  <c r="U1931" i="5"/>
  <c r="Q1837" i="5"/>
  <c r="O1837" i="5"/>
  <c r="Q1816" i="5"/>
  <c r="O1816" i="5"/>
  <c r="U1800" i="5"/>
  <c r="U1779" i="5"/>
  <c r="Q1685" i="5"/>
  <c r="O1685" i="5"/>
  <c r="Q1664" i="5"/>
  <c r="O1664" i="5"/>
  <c r="U1648" i="5"/>
  <c r="U1627" i="5"/>
  <c r="Q1533" i="5"/>
  <c r="O1533" i="5"/>
  <c r="Q1512" i="5"/>
  <c r="O1512" i="5"/>
  <c r="U1496" i="5"/>
  <c r="U1386" i="5"/>
  <c r="U1313" i="5"/>
  <c r="O1285" i="5"/>
  <c r="U1285" i="5" s="1"/>
  <c r="O1277" i="5"/>
  <c r="U1277" i="5" s="1"/>
  <c r="O1268" i="5"/>
  <c r="U1268" i="5" s="1"/>
  <c r="O1260" i="5"/>
  <c r="U1260" i="5" s="1"/>
  <c r="O1243" i="5"/>
  <c r="U1243" i="5" s="1"/>
  <c r="O1234" i="5"/>
  <c r="U1234" i="5" s="1"/>
  <c r="O1226" i="5"/>
  <c r="U1226" i="5" s="1"/>
  <c r="U1201" i="5"/>
  <c r="U1184" i="5"/>
  <c r="U1053" i="5"/>
  <c r="U1036" i="5"/>
  <c r="O1019" i="5"/>
  <c r="U1019" i="5" s="1"/>
  <c r="O1011" i="5"/>
  <c r="U1011" i="5" s="1"/>
  <c r="O1002" i="5"/>
  <c r="U1002" i="5" s="1"/>
  <c r="O994" i="5"/>
  <c r="U994" i="5" s="1"/>
  <c r="U936" i="5"/>
  <c r="U919" i="5"/>
  <c r="U822" i="5"/>
  <c r="U792" i="5"/>
  <c r="U775" i="5"/>
  <c r="Q2782" i="5"/>
  <c r="Q2769" i="5"/>
  <c r="Q2714" i="5"/>
  <c r="O2714" i="5"/>
  <c r="Q2710" i="5"/>
  <c r="O2710" i="5"/>
  <c r="Q2706" i="5"/>
  <c r="O2706" i="5"/>
  <c r="Q2693" i="5"/>
  <c r="Q2638" i="5"/>
  <c r="U2635" i="5"/>
  <c r="Q2478" i="5"/>
  <c r="S2386" i="5"/>
  <c r="T2386" i="5" s="1"/>
  <c r="R2386" i="5"/>
  <c r="Q2258" i="5"/>
  <c r="O2258" i="5"/>
  <c r="Q2254" i="5"/>
  <c r="O2254" i="5"/>
  <c r="Q2250" i="5"/>
  <c r="O2250" i="5"/>
  <c r="Q2229" i="5"/>
  <c r="R2226" i="5"/>
  <c r="S2226" i="5"/>
  <c r="T2226" i="5" s="1"/>
  <c r="O2183" i="5"/>
  <c r="U2183" i="5" s="1"/>
  <c r="Q2064" i="5"/>
  <c r="O2064" i="5"/>
  <c r="U2040" i="5"/>
  <c r="R1965" i="5"/>
  <c r="S1965" i="5"/>
  <c r="T1965" i="5" s="1"/>
  <c r="Q1955" i="5"/>
  <c r="Q1917" i="5"/>
  <c r="O1917" i="5"/>
  <c r="Q1879" i="5"/>
  <c r="O1879" i="5"/>
  <c r="Q1841" i="5"/>
  <c r="O1841" i="5"/>
  <c r="Q1803" i="5"/>
  <c r="O1803" i="5"/>
  <c r="Q1765" i="5"/>
  <c r="O1765" i="5"/>
  <c r="Q1727" i="5"/>
  <c r="O1727" i="5"/>
  <c r="Q1689" i="5"/>
  <c r="O1689" i="5"/>
  <c r="Q1651" i="5"/>
  <c r="O1651" i="5"/>
  <c r="Q1613" i="5"/>
  <c r="O1613" i="5"/>
  <c r="Q1575" i="5"/>
  <c r="O1575" i="5"/>
  <c r="Q1537" i="5"/>
  <c r="O1537" i="5"/>
  <c r="Q1499" i="5"/>
  <c r="O1499" i="5"/>
  <c r="Q1466" i="5"/>
  <c r="O1466" i="5"/>
  <c r="Q1457" i="5"/>
  <c r="O1457" i="5"/>
  <c r="Q1016" i="5"/>
  <c r="O1016" i="5"/>
  <c r="Q999" i="5"/>
  <c r="O999" i="5"/>
  <c r="Q933" i="5"/>
  <c r="O933" i="5"/>
  <c r="Q2909" i="5"/>
  <c r="Q2841" i="5"/>
  <c r="S2838" i="5"/>
  <c r="T2838" i="5" s="1"/>
  <c r="R2838" i="5"/>
  <c r="U2766" i="5"/>
  <c r="U2762" i="5"/>
  <c r="U2758" i="5"/>
  <c r="Q2689" i="5"/>
  <c r="S2686" i="5"/>
  <c r="T2686" i="5" s="1"/>
  <c r="R2686" i="5"/>
  <c r="U2614" i="5"/>
  <c r="U2610" i="5"/>
  <c r="U2606" i="5"/>
  <c r="Q2537" i="5"/>
  <c r="S2534" i="5"/>
  <c r="T2534" i="5" s="1"/>
  <c r="R2534" i="5"/>
  <c r="S2373" i="5"/>
  <c r="T2373" i="5" s="1"/>
  <c r="R2373" i="5"/>
  <c r="Q2339" i="5"/>
  <c r="Q2220" i="5"/>
  <c r="R2217" i="5"/>
  <c r="S2217" i="5"/>
  <c r="T2217" i="5" s="1"/>
  <c r="U2196" i="5"/>
  <c r="Q2098" i="5"/>
  <c r="O2098" i="5"/>
  <c r="Q2022" i="5"/>
  <c r="O2022" i="5"/>
  <c r="R1969" i="5"/>
  <c r="S1969" i="5"/>
  <c r="T1969" i="5" s="1"/>
  <c r="R1961" i="5"/>
  <c r="S1961" i="5"/>
  <c r="T1961" i="5" s="1"/>
  <c r="Q1943" i="5"/>
  <c r="O1943" i="5"/>
  <c r="U1868" i="5"/>
  <c r="Q1846" i="5"/>
  <c r="O1846" i="5"/>
  <c r="R1809" i="5"/>
  <c r="S1809" i="5"/>
  <c r="T1809" i="5" s="1"/>
  <c r="Q1791" i="5"/>
  <c r="O1791" i="5"/>
  <c r="U1716" i="5"/>
  <c r="Q1694" i="5"/>
  <c r="O1694" i="5"/>
  <c r="U1657" i="5"/>
  <c r="Q1639" i="5"/>
  <c r="O1639" i="5"/>
  <c r="U1564" i="5"/>
  <c r="Q1542" i="5"/>
  <c r="O1542" i="5"/>
  <c r="U1505" i="5"/>
  <c r="Q1487" i="5"/>
  <c r="O1487" i="5"/>
  <c r="U1452" i="5"/>
  <c r="Q1436" i="5"/>
  <c r="O1436" i="5"/>
  <c r="Q1428" i="5"/>
  <c r="O1428" i="5"/>
  <c r="Q1419" i="5"/>
  <c r="O1419" i="5"/>
  <c r="Q1411" i="5"/>
  <c r="O1411" i="5"/>
  <c r="Q1279" i="5"/>
  <c r="O1279" i="5"/>
  <c r="Q1249" i="5"/>
  <c r="O1249" i="5"/>
  <c r="Q1232" i="5"/>
  <c r="O1232" i="5"/>
  <c r="Q1203" i="5"/>
  <c r="O1203" i="5"/>
  <c r="Q1186" i="5"/>
  <c r="O1186" i="5"/>
  <c r="Q1173" i="5"/>
  <c r="O1173" i="5"/>
  <c r="Q1156" i="5"/>
  <c r="O1156" i="5"/>
  <c r="Q1135" i="5"/>
  <c r="O1135" i="5"/>
  <c r="Q1118" i="5"/>
  <c r="O1118" i="5"/>
  <c r="Q1089" i="5"/>
  <c r="O1089" i="5"/>
  <c r="Q1072" i="5"/>
  <c r="O1072" i="5"/>
  <c r="Q1059" i="5"/>
  <c r="O1059" i="5"/>
  <c r="Q1042" i="5"/>
  <c r="O1042" i="5"/>
  <c r="Q1021" i="5"/>
  <c r="O1021" i="5"/>
  <c r="Q3110" i="5"/>
  <c r="Q3106" i="5"/>
  <c r="O3106" i="5"/>
  <c r="Q3102" i="5"/>
  <c r="O3102" i="5"/>
  <c r="Q3098" i="5"/>
  <c r="O3098" i="5"/>
  <c r="Q3093" i="5"/>
  <c r="O3093" i="5"/>
  <c r="Q3089" i="5"/>
  <c r="O3089" i="5"/>
  <c r="Q3085" i="5"/>
  <c r="O3085" i="5"/>
  <c r="Q3068" i="5"/>
  <c r="S3065" i="5"/>
  <c r="T3065" i="5" s="1"/>
  <c r="R3065" i="5"/>
  <c r="Q3051" i="5"/>
  <c r="S3048" i="5"/>
  <c r="T3048" i="5" s="1"/>
  <c r="R3048" i="5"/>
  <c r="Q3034" i="5"/>
  <c r="U3031" i="5"/>
  <c r="Q3017" i="5"/>
  <c r="U3014" i="5"/>
  <c r="U2993" i="5"/>
  <c r="U2989" i="5"/>
  <c r="U2985" i="5"/>
  <c r="U2980" i="5"/>
  <c r="U2976" i="5"/>
  <c r="U2972" i="5"/>
  <c r="Q2955" i="5"/>
  <c r="O2955" i="5"/>
  <c r="S2952" i="5"/>
  <c r="T2952" i="5" s="1"/>
  <c r="R2952" i="5"/>
  <c r="Q2900" i="5"/>
  <c r="U2897" i="5"/>
  <c r="Q2824" i="5"/>
  <c r="S2821" i="5"/>
  <c r="T2821" i="5" s="1"/>
  <c r="R2821" i="5"/>
  <c r="S2817" i="5"/>
  <c r="T2817" i="5" s="1"/>
  <c r="R2817" i="5"/>
  <c r="S2677" i="5"/>
  <c r="T2677" i="5" s="1"/>
  <c r="R2677" i="5"/>
  <c r="U2597" i="5"/>
  <c r="U2593" i="5"/>
  <c r="Q2520" i="5"/>
  <c r="S2517" i="5"/>
  <c r="T2517" i="5" s="1"/>
  <c r="R2517" i="5"/>
  <c r="S2513" i="5"/>
  <c r="T2513" i="5" s="1"/>
  <c r="R2513" i="5"/>
  <c r="S2424" i="5"/>
  <c r="T2424" i="5" s="1"/>
  <c r="R2424" i="5"/>
  <c r="S2420" i="5"/>
  <c r="T2420" i="5" s="1"/>
  <c r="R2420" i="5"/>
  <c r="S2416" i="5"/>
  <c r="T2416" i="5" s="1"/>
  <c r="R2416" i="5"/>
  <c r="U2310" i="5"/>
  <c r="U2306" i="5"/>
  <c r="U2302" i="5"/>
  <c r="Q2182" i="5"/>
  <c r="U2179" i="5"/>
  <c r="Q2157" i="5"/>
  <c r="O2157" i="5"/>
  <c r="Q2153" i="5"/>
  <c r="O2153" i="5"/>
  <c r="Q2149" i="5"/>
  <c r="O2149" i="5"/>
  <c r="Q1960" i="5"/>
  <c r="R1948" i="5"/>
  <c r="S1948" i="5"/>
  <c r="T1948" i="5" s="1"/>
  <c r="Q1888" i="5"/>
  <c r="O1888" i="5"/>
  <c r="U1872" i="5"/>
  <c r="Q1812" i="5"/>
  <c r="O1812" i="5"/>
  <c r="U1796" i="5"/>
  <c r="Q1736" i="5"/>
  <c r="O1736" i="5"/>
  <c r="U1720" i="5"/>
  <c r="Q1660" i="5"/>
  <c r="O1660" i="5"/>
  <c r="U1644" i="5"/>
  <c r="Q1584" i="5"/>
  <c r="O1584" i="5"/>
  <c r="U1568" i="5"/>
  <c r="Q1508" i="5"/>
  <c r="O1508" i="5"/>
  <c r="U1492" i="5"/>
  <c r="U1475" i="5"/>
  <c r="U1166" i="5"/>
  <c r="U1149" i="5"/>
  <c r="U1052" i="5"/>
  <c r="U1035" i="5"/>
  <c r="S888" i="5"/>
  <c r="T888" i="5" s="1"/>
  <c r="R888" i="5"/>
  <c r="Q865" i="5"/>
  <c r="O865" i="5"/>
  <c r="S858" i="5"/>
  <c r="T858" i="5" s="1"/>
  <c r="R858" i="5"/>
  <c r="U812" i="5"/>
  <c r="Q789" i="5"/>
  <c r="O789" i="5"/>
  <c r="U782" i="5"/>
  <c r="U711" i="5"/>
  <c r="U702" i="5"/>
  <c r="U694" i="5"/>
  <c r="U673" i="5"/>
  <c r="S588" i="5"/>
  <c r="T588" i="5" s="1"/>
  <c r="R588" i="5"/>
  <c r="R542" i="5"/>
  <c r="S542" i="5"/>
  <c r="T542" i="5" s="1"/>
  <c r="U504" i="5"/>
  <c r="R466" i="5"/>
  <c r="S466" i="5"/>
  <c r="T466" i="5" s="1"/>
  <c r="U407" i="5"/>
  <c r="U357" i="5"/>
  <c r="R922" i="5"/>
  <c r="S922" i="5"/>
  <c r="T922" i="5" s="1"/>
  <c r="Q899" i="5"/>
  <c r="O899" i="5"/>
  <c r="U863" i="5"/>
  <c r="Q853" i="5"/>
  <c r="O853" i="5"/>
  <c r="Q806" i="5"/>
  <c r="O806" i="5"/>
  <c r="U770" i="5"/>
  <c r="Q747" i="5"/>
  <c r="O747" i="5"/>
  <c r="Q692" i="5"/>
  <c r="O692" i="5"/>
  <c r="Q671" i="5"/>
  <c r="O671" i="5"/>
  <c r="Q578" i="5"/>
  <c r="O578" i="5"/>
  <c r="Q540" i="5"/>
  <c r="O540" i="5"/>
  <c r="Q519" i="5"/>
  <c r="O519" i="5"/>
  <c r="Q510" i="5"/>
  <c r="O510" i="5"/>
  <c r="Q489" i="5"/>
  <c r="O489" i="5"/>
  <c r="Q481" i="5"/>
  <c r="O481" i="5"/>
  <c r="Q388" i="5"/>
  <c r="O388" i="5"/>
  <c r="U363" i="5"/>
  <c r="O295" i="5"/>
  <c r="U295" i="5" s="1"/>
  <c r="O287" i="5"/>
  <c r="U287" i="5" s="1"/>
  <c r="O278" i="5"/>
  <c r="U278" i="5" s="1"/>
  <c r="U253" i="5"/>
  <c r="U236" i="5"/>
  <c r="U219" i="5"/>
  <c r="O211" i="5"/>
  <c r="U211" i="5" s="1"/>
  <c r="O202" i="5"/>
  <c r="U202" i="5" s="1"/>
  <c r="O147" i="5"/>
  <c r="U147" i="5" s="1"/>
  <c r="O139" i="5"/>
  <c r="U139" i="5" s="1"/>
  <c r="U122" i="5"/>
  <c r="U109" i="5"/>
  <c r="U84" i="5"/>
  <c r="U71" i="5"/>
  <c r="O59" i="5"/>
  <c r="U59" i="5" s="1"/>
  <c r="O50" i="5"/>
  <c r="U50" i="5" s="1"/>
  <c r="Q1" i="5"/>
  <c r="R1" i="5" s="1"/>
  <c r="X1" i="5" s="1"/>
  <c r="M43" i="3" s="1"/>
  <c r="R943" i="5"/>
  <c r="S943" i="5"/>
  <c r="T943" i="5" s="1"/>
  <c r="R939" i="5"/>
  <c r="S939" i="5"/>
  <c r="T939" i="5" s="1"/>
  <c r="R935" i="5"/>
  <c r="S935" i="5"/>
  <c r="T935" i="5" s="1"/>
  <c r="R930" i="5"/>
  <c r="S930" i="5"/>
  <c r="T930" i="5" s="1"/>
  <c r="R926" i="5"/>
  <c r="S926" i="5"/>
  <c r="T926" i="5" s="1"/>
  <c r="R918" i="5"/>
  <c r="S918" i="5"/>
  <c r="T918" i="5" s="1"/>
  <c r="S897" i="5"/>
  <c r="T897" i="5" s="1"/>
  <c r="R897" i="5"/>
  <c r="Q857" i="5"/>
  <c r="O857" i="5"/>
  <c r="S849" i="5"/>
  <c r="T849" i="5" s="1"/>
  <c r="R849" i="5"/>
  <c r="U828" i="5"/>
  <c r="U766" i="5"/>
  <c r="S745" i="5"/>
  <c r="T745" i="5" s="1"/>
  <c r="R745" i="5"/>
  <c r="U669" i="5"/>
  <c r="U622" i="5"/>
  <c r="S584" i="5"/>
  <c r="T584" i="5" s="1"/>
  <c r="R584" i="5"/>
  <c r="U562" i="5"/>
  <c r="U554" i="5"/>
  <c r="U545" i="5"/>
  <c r="U537" i="5"/>
  <c r="R470" i="5"/>
  <c r="S470" i="5"/>
  <c r="T470" i="5" s="1"/>
  <c r="U410" i="5"/>
  <c r="U402" i="5"/>
  <c r="U386" i="5"/>
  <c r="O372" i="5"/>
  <c r="U372" i="5" s="1"/>
  <c r="O355" i="5"/>
  <c r="U355" i="5" s="1"/>
  <c r="O330" i="5"/>
  <c r="U330" i="5" s="1"/>
  <c r="O313" i="5"/>
  <c r="U313" i="5" s="1"/>
  <c r="U258" i="5"/>
  <c r="U250" i="5"/>
  <c r="U245" i="5"/>
  <c r="U241" i="5"/>
  <c r="U237" i="5"/>
  <c r="O212" i="5"/>
  <c r="U212" i="5" s="1"/>
  <c r="U207" i="5"/>
  <c r="O127" i="5"/>
  <c r="U127" i="5" s="1"/>
  <c r="O102" i="5"/>
  <c r="U102" i="5" s="1"/>
  <c r="O85" i="5"/>
  <c r="U85" i="5" s="1"/>
  <c r="O60" i="5"/>
  <c r="U60" i="5" s="1"/>
  <c r="Q890" i="5"/>
  <c r="O890" i="5"/>
  <c r="Q869" i="5"/>
  <c r="O869" i="5"/>
  <c r="Q814" i="5"/>
  <c r="O814" i="5"/>
  <c r="Q793" i="5"/>
  <c r="O793" i="5"/>
  <c r="Q743" i="5"/>
  <c r="O743" i="5"/>
  <c r="Q696" i="5"/>
  <c r="O696" i="5"/>
  <c r="Q637" i="5"/>
  <c r="O637" i="5"/>
  <c r="Q591" i="5"/>
  <c r="O591" i="5"/>
  <c r="Q544" i="5"/>
  <c r="O544" i="5"/>
  <c r="Q485" i="5"/>
  <c r="O485" i="5"/>
  <c r="O461" i="5"/>
  <c r="U461" i="5" s="1"/>
  <c r="Q439" i="5"/>
  <c r="O439" i="5"/>
  <c r="Q392" i="5"/>
  <c r="O392" i="5"/>
  <c r="Q369" i="5"/>
  <c r="O369" i="5"/>
  <c r="Q360" i="5"/>
  <c r="O360" i="5"/>
  <c r="Q352" i="5"/>
  <c r="O352" i="5"/>
  <c r="Q335" i="5"/>
  <c r="O335" i="5"/>
  <c r="Q327" i="5"/>
  <c r="O327" i="5"/>
  <c r="Q318" i="5"/>
  <c r="O318" i="5"/>
  <c r="Q310" i="5"/>
  <c r="O310" i="5"/>
  <c r="Q276" i="5"/>
  <c r="O276" i="5"/>
  <c r="Q238" i="5"/>
  <c r="O238" i="5"/>
  <c r="Q234" i="5"/>
  <c r="O234" i="5"/>
  <c r="Q217" i="5"/>
  <c r="O217" i="5"/>
  <c r="Q162" i="5"/>
  <c r="O162" i="5"/>
  <c r="Q145" i="5"/>
  <c r="O145" i="5"/>
  <c r="Q137" i="5"/>
  <c r="O137" i="5"/>
  <c r="Q103" i="5"/>
  <c r="O103" i="5"/>
  <c r="Q86" i="5"/>
  <c r="O86" i="5"/>
  <c r="Q82" i="5"/>
  <c r="O82" i="5"/>
  <c r="U618" i="5"/>
  <c r="U558" i="5"/>
  <c r="U549" i="5"/>
  <c r="R483" i="5"/>
  <c r="S483" i="5"/>
  <c r="T483" i="5" s="1"/>
  <c r="U444" i="5"/>
  <c r="U374" i="5"/>
  <c r="U214" i="5"/>
  <c r="U205" i="5"/>
  <c r="U184" i="5"/>
  <c r="H109" i="1"/>
  <c r="H110" i="1" s="1"/>
  <c r="H111" i="1" s="1"/>
  <c r="H112" i="1" s="1"/>
  <c r="H113" i="1" s="1"/>
  <c r="H114" i="1" s="1"/>
  <c r="H115" i="1" s="1"/>
  <c r="H116" i="1" s="1"/>
  <c r="H117" i="1" s="1"/>
  <c r="H118" i="1" s="1"/>
  <c r="H119" i="1" s="1"/>
  <c r="H120" i="1" s="1"/>
  <c r="H122" i="1"/>
  <c r="H123" i="1" s="1"/>
  <c r="H124" i="1" s="1"/>
  <c r="H125" i="1" s="1"/>
  <c r="H126" i="1" s="1"/>
  <c r="H127" i="1" s="1"/>
  <c r="H128" i="1" s="1"/>
  <c r="H129" i="1" s="1"/>
  <c r="H130" i="1" s="1"/>
  <c r="H131" i="1" s="1"/>
  <c r="H132" i="1" s="1"/>
  <c r="H133" i="1" s="1"/>
  <c r="O7594" i="5"/>
  <c r="U7594" i="5" s="1"/>
  <c r="Q7576" i="5"/>
  <c r="Q7515" i="5"/>
  <c r="Q7439" i="5"/>
  <c r="Q7418" i="5"/>
  <c r="Q7367" i="5"/>
  <c r="Q7051" i="5"/>
  <c r="Q7038" i="5"/>
  <c r="Q6979" i="5"/>
  <c r="O6979" i="5"/>
  <c r="Q6962" i="5"/>
  <c r="O6962" i="5"/>
  <c r="Q6908" i="5"/>
  <c r="Q6883" i="5"/>
  <c r="Q6849" i="5"/>
  <c r="O6849" i="5"/>
  <c r="Q6828" i="5"/>
  <c r="O6828" i="5"/>
  <c r="Q6811" i="5"/>
  <c r="O6811" i="5"/>
  <c r="O7402" i="5"/>
  <c r="U7402" i="5" s="1"/>
  <c r="O7377" i="5"/>
  <c r="U7377" i="5" s="1"/>
  <c r="O7233" i="5"/>
  <c r="U7233" i="5" s="1"/>
  <c r="O7174" i="5"/>
  <c r="U7174" i="5" s="1"/>
  <c r="O7157" i="5"/>
  <c r="U7157" i="5" s="1"/>
  <c r="U7094" i="5"/>
  <c r="U7052" i="5"/>
  <c r="O7043" i="5"/>
  <c r="U7043" i="5" s="1"/>
  <c r="U6925" i="5"/>
  <c r="O6833" i="5"/>
  <c r="U6833" i="5" s="1"/>
  <c r="U6825" i="5"/>
  <c r="O7517" i="5"/>
  <c r="U7517" i="5" s="1"/>
  <c r="U7086" i="5"/>
  <c r="U6977" i="5"/>
  <c r="U6922" i="5"/>
  <c r="O6889" i="5"/>
  <c r="U6889" i="5" s="1"/>
  <c r="O6868" i="5"/>
  <c r="U6868" i="5" s="1"/>
  <c r="O6682" i="5"/>
  <c r="U6682" i="5" s="1"/>
  <c r="O6665" i="5"/>
  <c r="U6665" i="5" s="1"/>
  <c r="U6556" i="5"/>
  <c r="Q6488" i="5"/>
  <c r="Q6446" i="5"/>
  <c r="O6446" i="5"/>
  <c r="Q6404" i="5"/>
  <c r="O6404" i="5"/>
  <c r="Q6319" i="5"/>
  <c r="O6319" i="5"/>
  <c r="Q7611" i="5"/>
  <c r="Q7569" i="5"/>
  <c r="O7569" i="5"/>
  <c r="Q7459" i="5"/>
  <c r="O7459" i="5"/>
  <c r="Q7290" i="5"/>
  <c r="Q7282" i="5"/>
  <c r="O7282" i="5"/>
  <c r="Q7269" i="5"/>
  <c r="Q7206" i="5"/>
  <c r="Q7096" i="5"/>
  <c r="O6873" i="5"/>
  <c r="U6873" i="5" s="1"/>
  <c r="U6586" i="5"/>
  <c r="Q6773" i="5"/>
  <c r="S6516" i="5"/>
  <c r="T6516" i="5" s="1"/>
  <c r="R6516" i="5"/>
  <c r="S6474" i="5"/>
  <c r="T6474" i="5" s="1"/>
  <c r="R6474" i="5"/>
  <c r="Q6414" i="5"/>
  <c r="Q6410" i="5"/>
  <c r="O6410" i="5"/>
  <c r="U6369" i="5"/>
  <c r="Q6325" i="5"/>
  <c r="O6325" i="5"/>
  <c r="Q6186" i="5"/>
  <c r="Q6097" i="5"/>
  <c r="Q6756" i="5"/>
  <c r="Q6642" i="5"/>
  <c r="S6483" i="5"/>
  <c r="T6483" i="5" s="1"/>
  <c r="R6483" i="5"/>
  <c r="Q6439" i="5"/>
  <c r="O6439" i="5"/>
  <c r="Q6401" i="5"/>
  <c r="O6401" i="5"/>
  <c r="U6360" i="5"/>
  <c r="U6218" i="5"/>
  <c r="Q6110" i="5"/>
  <c r="U6101" i="5"/>
  <c r="S6057" i="5"/>
  <c r="T6057" i="5" s="1"/>
  <c r="R6057" i="5"/>
  <c r="Q6021" i="5"/>
  <c r="O6021" i="5"/>
  <c r="U5690" i="5"/>
  <c r="O5677" i="5"/>
  <c r="U5677" i="5" s="1"/>
  <c r="U5572" i="5"/>
  <c r="O5563" i="5"/>
  <c r="U5563" i="5" s="1"/>
  <c r="U5424" i="5"/>
  <c r="O5340" i="5"/>
  <c r="U5340" i="5" s="1"/>
  <c r="O5306" i="5"/>
  <c r="U5306" i="5" s="1"/>
  <c r="O5272" i="5"/>
  <c r="U5272" i="5" s="1"/>
  <c r="O5238" i="5"/>
  <c r="U5238" i="5" s="1"/>
  <c r="O5221" i="5"/>
  <c r="U5221" i="5" s="1"/>
  <c r="O5188" i="5"/>
  <c r="U5188" i="5" s="1"/>
  <c r="O5145" i="5"/>
  <c r="U5145" i="5" s="1"/>
  <c r="U4960" i="5"/>
  <c r="O4923" i="5"/>
  <c r="U4923" i="5" s="1"/>
  <c r="U4695" i="5"/>
  <c r="U4652" i="5"/>
  <c r="O4437" i="5"/>
  <c r="U4437" i="5" s="1"/>
  <c r="U4399" i="5"/>
  <c r="O4365" i="5"/>
  <c r="U4365" i="5" s="1"/>
  <c r="O4340" i="5"/>
  <c r="U4340" i="5" s="1"/>
  <c r="O4306" i="5"/>
  <c r="U4306" i="5" s="1"/>
  <c r="O4201" i="5"/>
  <c r="U4201" i="5" s="1"/>
  <c r="U4171" i="5"/>
  <c r="O4095" i="5"/>
  <c r="U4095" i="5" s="1"/>
  <c r="O4061" i="5"/>
  <c r="U4061" i="5" s="1"/>
  <c r="U6749" i="5"/>
  <c r="S6639" i="5"/>
  <c r="T6639" i="5" s="1"/>
  <c r="R6639" i="5"/>
  <c r="S6635" i="5"/>
  <c r="T6635" i="5" s="1"/>
  <c r="R6635" i="5"/>
  <c r="S6630" i="5"/>
  <c r="T6630" i="5" s="1"/>
  <c r="R6630" i="5"/>
  <c r="U6597" i="5"/>
  <c r="S6508" i="5"/>
  <c r="T6508" i="5" s="1"/>
  <c r="R6508" i="5"/>
  <c r="Q6486" i="5"/>
  <c r="O6486" i="5"/>
  <c r="Q6406" i="5"/>
  <c r="O6406" i="5"/>
  <c r="Q6179" i="5"/>
  <c r="O6179" i="5"/>
  <c r="Q6127" i="5"/>
  <c r="O6127" i="5"/>
  <c r="U6063" i="5"/>
  <c r="Q6027" i="5"/>
  <c r="Q5881" i="5"/>
  <c r="O5881" i="5"/>
  <c r="Q5839" i="5"/>
  <c r="O5839" i="5"/>
  <c r="Q5771" i="5"/>
  <c r="Q5712" i="5"/>
  <c r="O5712" i="5"/>
  <c r="Q5670" i="5"/>
  <c r="O5670" i="5"/>
  <c r="Q5619" i="5"/>
  <c r="O5467" i="5"/>
  <c r="U5467" i="5" s="1"/>
  <c r="O5260" i="5"/>
  <c r="U5260" i="5" s="1"/>
  <c r="U4999" i="5"/>
  <c r="U4890" i="5"/>
  <c r="U4873" i="5"/>
  <c r="O4848" i="5"/>
  <c r="U4848" i="5" s="1"/>
  <c r="O4831" i="5"/>
  <c r="U4831" i="5" s="1"/>
  <c r="O4797" i="5"/>
  <c r="U4797" i="5" s="1"/>
  <c r="O4763" i="5"/>
  <c r="U4763" i="5" s="1"/>
  <c r="U4624" i="5"/>
  <c r="O4590" i="5"/>
  <c r="O4548" i="5"/>
  <c r="U4548" i="5" s="1"/>
  <c r="U4506" i="5"/>
  <c r="O4434" i="5"/>
  <c r="U4434" i="5" s="1"/>
  <c r="O4425" i="5"/>
  <c r="U4425" i="5" s="1"/>
  <c r="O4400" i="5"/>
  <c r="U4400" i="5" s="1"/>
  <c r="O4383" i="5"/>
  <c r="U4383" i="5" s="1"/>
  <c r="O4349" i="5"/>
  <c r="U4349" i="5" s="1"/>
  <c r="O4307" i="5"/>
  <c r="U4307" i="5" s="1"/>
  <c r="O4299" i="5"/>
  <c r="U4299" i="5" s="1"/>
  <c r="U4202" i="5"/>
  <c r="O4012" i="5"/>
  <c r="U4012" i="5" s="1"/>
  <c r="O3978" i="5"/>
  <c r="U3978" i="5" s="1"/>
  <c r="Q6477" i="5"/>
  <c r="O6477" i="5"/>
  <c r="Q6141" i="5"/>
  <c r="O6141" i="5"/>
  <c r="U5987" i="5"/>
  <c r="R5794" i="5"/>
  <c r="S5794" i="5"/>
  <c r="T5794" i="5" s="1"/>
  <c r="R5790" i="5"/>
  <c r="S5790" i="5"/>
  <c r="T5790" i="5" s="1"/>
  <c r="R5655" i="5"/>
  <c r="S5655" i="5"/>
  <c r="T5655" i="5" s="1"/>
  <c r="Q5426" i="5"/>
  <c r="Q5198" i="5"/>
  <c r="Q5160" i="5"/>
  <c r="Q5122" i="5"/>
  <c r="Q5109" i="5"/>
  <c r="Q5105" i="5"/>
  <c r="O5105" i="5"/>
  <c r="U5030" i="5"/>
  <c r="U5026" i="5"/>
  <c r="S4922" i="5"/>
  <c r="T4922" i="5" s="1"/>
  <c r="R4922" i="5"/>
  <c r="Q4891" i="5"/>
  <c r="O4891" i="5"/>
  <c r="O4309" i="5"/>
  <c r="U4309" i="5" s="1"/>
  <c r="U4288" i="5"/>
  <c r="U4170" i="5"/>
  <c r="U4162" i="5"/>
  <c r="O3909" i="5"/>
  <c r="U3909" i="5" s="1"/>
  <c r="U3855" i="5"/>
  <c r="Q3786" i="5"/>
  <c r="O3786" i="5"/>
  <c r="Q3558" i="5"/>
  <c r="O3558" i="5"/>
  <c r="Q3437" i="5"/>
  <c r="Q3411" i="5"/>
  <c r="Q3369" i="5"/>
  <c r="Q6473" i="5"/>
  <c r="R6398" i="5"/>
  <c r="S6398" i="5"/>
  <c r="T6398" i="5" s="1"/>
  <c r="U6111" i="5"/>
  <c r="Q5979" i="5"/>
  <c r="Q5798" i="5"/>
  <c r="O5798" i="5"/>
  <c r="Q5722" i="5"/>
  <c r="O5722" i="5"/>
  <c r="Q5498" i="5"/>
  <c r="O5498" i="5"/>
  <c r="Q5489" i="5"/>
  <c r="O5489" i="5"/>
  <c r="Q5422" i="5"/>
  <c r="O5422" i="5"/>
  <c r="Q5405" i="5"/>
  <c r="O5405" i="5"/>
  <c r="R5334" i="5"/>
  <c r="S5334" i="5"/>
  <c r="T5334" i="5" s="1"/>
  <c r="S4799" i="5"/>
  <c r="T4799" i="5" s="1"/>
  <c r="R4799" i="5"/>
  <c r="S4575" i="5"/>
  <c r="T4575" i="5" s="1"/>
  <c r="R4575" i="5"/>
  <c r="Q4460" i="5"/>
  <c r="O4460" i="5"/>
  <c r="S4381" i="5"/>
  <c r="T4381" i="5" s="1"/>
  <c r="R4381" i="5"/>
  <c r="Q4156" i="5"/>
  <c r="O4156" i="5"/>
  <c r="Q4152" i="5"/>
  <c r="O4152" i="5"/>
  <c r="Q3934" i="5"/>
  <c r="S3881" i="5"/>
  <c r="T3881" i="5" s="1"/>
  <c r="R3881" i="5"/>
  <c r="U3809" i="5"/>
  <c r="U3656" i="5"/>
  <c r="U3221" i="5"/>
  <c r="U3204" i="5"/>
  <c r="O6605" i="5"/>
  <c r="U6605" i="5" s="1"/>
  <c r="O6261" i="5"/>
  <c r="U6261" i="5" s="1"/>
  <c r="R6255" i="5"/>
  <c r="S6255" i="5"/>
  <c r="T6255" i="5" s="1"/>
  <c r="U6183" i="5"/>
  <c r="Q6142" i="5"/>
  <c r="O6142" i="5"/>
  <c r="O6067" i="5"/>
  <c r="Q5709" i="5"/>
  <c r="O5709" i="5"/>
  <c r="R5330" i="5"/>
  <c r="S5330" i="5"/>
  <c r="T5330" i="5" s="1"/>
  <c r="S5292" i="5"/>
  <c r="T5292" i="5" s="1"/>
  <c r="R5292" i="5"/>
  <c r="S5153" i="5"/>
  <c r="T5153" i="5" s="1"/>
  <c r="R5153" i="5"/>
  <c r="S4971" i="5"/>
  <c r="T4971" i="5" s="1"/>
  <c r="R4971" i="5"/>
  <c r="Q4642" i="5"/>
  <c r="O4642" i="5"/>
  <c r="Q4591" i="5"/>
  <c r="Q4566" i="5"/>
  <c r="O4566" i="5"/>
  <c r="Q4376" i="5"/>
  <c r="O4376" i="5"/>
  <c r="U4280" i="5"/>
  <c r="Q4004" i="5"/>
  <c r="O4004" i="5"/>
  <c r="Q3984" i="5"/>
  <c r="Q3891" i="5"/>
  <c r="O3891" i="5"/>
  <c r="Q3845" i="5"/>
  <c r="O3845" i="5"/>
  <c r="Q3706" i="5"/>
  <c r="O3706" i="5"/>
  <c r="Q3672" i="5"/>
  <c r="O3672" i="5"/>
  <c r="Q3587" i="5"/>
  <c r="O3587" i="5"/>
  <c r="U3294" i="5"/>
  <c r="U3252" i="5"/>
  <c r="U3091" i="5"/>
  <c r="U2990" i="5"/>
  <c r="U2973" i="5"/>
  <c r="U2873" i="5"/>
  <c r="U2729" i="5"/>
  <c r="U2712" i="5"/>
  <c r="U2290" i="5"/>
  <c r="Q2104" i="5"/>
  <c r="O2104" i="5"/>
  <c r="Q2037" i="5"/>
  <c r="O2037" i="5"/>
  <c r="Q1920" i="5"/>
  <c r="O1920" i="5"/>
  <c r="Q1877" i="5"/>
  <c r="O1877" i="5"/>
  <c r="Q1852" i="5"/>
  <c r="O1852" i="5"/>
  <c r="Q1835" i="5"/>
  <c r="O1835" i="5"/>
  <c r="Q1768" i="5"/>
  <c r="O1768" i="5"/>
  <c r="Q1666" i="5"/>
  <c r="O1666" i="5"/>
  <c r="Q1649" i="5"/>
  <c r="O1649" i="5"/>
  <c r="Q1607" i="5"/>
  <c r="O1607" i="5"/>
  <c r="Q1540" i="5"/>
  <c r="O1540" i="5"/>
  <c r="Q1514" i="5"/>
  <c r="O1514" i="5"/>
  <c r="Q1497" i="5"/>
  <c r="O1497" i="5"/>
  <c r="Q1472" i="5"/>
  <c r="O1472" i="5"/>
  <c r="Q6214" i="5"/>
  <c r="O6214" i="5"/>
  <c r="Q6052" i="5"/>
  <c r="O6052" i="5"/>
  <c r="Q5747" i="5"/>
  <c r="O5747" i="5"/>
  <c r="U5482" i="5"/>
  <c r="Q5173" i="5"/>
  <c r="O5173" i="5"/>
  <c r="Q5135" i="5"/>
  <c r="O5135" i="5"/>
  <c r="Q4726" i="5"/>
  <c r="O4726" i="5"/>
  <c r="Q4722" i="5"/>
  <c r="O4722" i="5"/>
  <c r="Q4431" i="5"/>
  <c r="O4431" i="5"/>
  <c r="U4423" i="5"/>
  <c r="Q4401" i="5"/>
  <c r="Q4304" i="5"/>
  <c r="O4304" i="5"/>
  <c r="U4212" i="5"/>
  <c r="U4128" i="5"/>
  <c r="U4056" i="5"/>
  <c r="U3947" i="5"/>
  <c r="O3719" i="5"/>
  <c r="U3719" i="5" s="1"/>
  <c r="S3653" i="5"/>
  <c r="T3653" i="5" s="1"/>
  <c r="R3653" i="5"/>
  <c r="Q3440" i="5"/>
  <c r="O3440" i="5"/>
  <c r="Q3414" i="5"/>
  <c r="Q3355" i="5"/>
  <c r="O3355" i="5"/>
  <c r="O2768" i="5"/>
  <c r="U2768" i="5" s="1"/>
  <c r="U2439" i="5"/>
  <c r="U1883" i="5"/>
  <c r="U1760" i="5"/>
  <c r="U1629" i="5"/>
  <c r="U1612" i="5"/>
  <c r="U1469" i="5"/>
  <c r="Q2727" i="5"/>
  <c r="O2727" i="5"/>
  <c r="Q2267" i="5"/>
  <c r="O2267" i="5"/>
  <c r="Q2115" i="5"/>
  <c r="O2115" i="5"/>
  <c r="Q2111" i="5"/>
  <c r="O2111" i="5"/>
  <c r="Q1723" i="5"/>
  <c r="O1723" i="5"/>
  <c r="S1686" i="5"/>
  <c r="T1686" i="5" s="1"/>
  <c r="R1686" i="5"/>
  <c r="Q1550" i="5"/>
  <c r="O1550" i="5"/>
  <c r="U1317" i="5"/>
  <c r="O1158" i="5"/>
  <c r="U1158" i="5" s="1"/>
  <c r="O1125" i="5"/>
  <c r="U1125" i="5" s="1"/>
  <c r="O1091" i="5"/>
  <c r="U1091" i="5" s="1"/>
  <c r="O1074" i="5"/>
  <c r="U1074" i="5" s="1"/>
  <c r="U1032" i="5"/>
  <c r="O894" i="5"/>
  <c r="U894" i="5" s="1"/>
  <c r="O851" i="5"/>
  <c r="U851" i="5" s="1"/>
  <c r="O754" i="5"/>
  <c r="U754" i="5" s="1"/>
  <c r="S2715" i="5"/>
  <c r="T2715" i="5" s="1"/>
  <c r="R2715" i="5"/>
  <c r="S2703" i="5"/>
  <c r="T2703" i="5" s="1"/>
  <c r="R2703" i="5"/>
  <c r="U2639" i="5"/>
  <c r="Q2482" i="5"/>
  <c r="Q2377" i="5"/>
  <c r="S2255" i="5"/>
  <c r="T2255" i="5" s="1"/>
  <c r="R2255" i="5"/>
  <c r="S2247" i="5"/>
  <c r="T2247" i="5" s="1"/>
  <c r="R2247" i="5"/>
  <c r="S2095" i="5"/>
  <c r="T2095" i="5" s="1"/>
  <c r="R2095" i="5"/>
  <c r="U1918" i="5"/>
  <c r="U1804" i="5"/>
  <c r="U1728" i="5"/>
  <c r="S1690" i="5"/>
  <c r="T1690" i="5" s="1"/>
  <c r="R1690" i="5"/>
  <c r="U1576" i="5"/>
  <c r="S1538" i="5"/>
  <c r="T1538" i="5" s="1"/>
  <c r="R1538" i="5"/>
  <c r="Q1274" i="5"/>
  <c r="O1274" i="5"/>
  <c r="Q1240" i="5"/>
  <c r="O1240" i="5"/>
  <c r="Q1206" i="5"/>
  <c r="O1206" i="5"/>
  <c r="Q1164" i="5"/>
  <c r="O1164" i="5"/>
  <c r="Q1130" i="5"/>
  <c r="O1130" i="5"/>
  <c r="Q1096" i="5"/>
  <c r="O1096" i="5"/>
  <c r="Q1079" i="5"/>
  <c r="O1079" i="5"/>
  <c r="Q1037" i="5"/>
  <c r="O1037" i="5"/>
  <c r="Q1003" i="5"/>
  <c r="O1003" i="5"/>
  <c r="Q2913" i="5"/>
  <c r="S2690" i="5"/>
  <c r="T2690" i="5" s="1"/>
  <c r="R2690" i="5"/>
  <c r="Q2364" i="5"/>
  <c r="U2340" i="5"/>
  <c r="Q2047" i="5"/>
  <c r="U1906" i="5"/>
  <c r="Q1884" i="5"/>
  <c r="O1884" i="5"/>
  <c r="S1847" i="5"/>
  <c r="T1847" i="5" s="1"/>
  <c r="R1847" i="5"/>
  <c r="Q1829" i="5"/>
  <c r="O1829" i="5"/>
  <c r="U1754" i="5"/>
  <c r="S1695" i="5"/>
  <c r="T1695" i="5" s="1"/>
  <c r="R1695" i="5"/>
  <c r="Q1245" i="5"/>
  <c r="O1245" i="5"/>
  <c r="Q1228" i="5"/>
  <c r="O1228" i="5"/>
  <c r="Q1161" i="5"/>
  <c r="O1161" i="5"/>
  <c r="S3099" i="5"/>
  <c r="T3099" i="5" s="1"/>
  <c r="R3099" i="5"/>
  <c r="Q3072" i="5"/>
  <c r="Q3022" i="5"/>
  <c r="Q2828" i="5"/>
  <c r="Q2668" i="5"/>
  <c r="Q2524" i="5"/>
  <c r="S2521" i="5"/>
  <c r="T2521" i="5" s="1"/>
  <c r="R2521" i="5"/>
  <c r="U2158" i="5"/>
  <c r="Q1909" i="5"/>
  <c r="O1909" i="5"/>
  <c r="Q1757" i="5"/>
  <c r="O1757" i="5"/>
  <c r="U1737" i="5"/>
  <c r="U1661" i="5"/>
  <c r="Q1529" i="5"/>
  <c r="O1529" i="5"/>
  <c r="Q1390" i="5"/>
  <c r="O1390" i="5"/>
  <c r="Q1377" i="5"/>
  <c r="O1377" i="5"/>
  <c r="Q1356" i="5"/>
  <c r="O1356" i="5"/>
  <c r="Q1343" i="5"/>
  <c r="O1343" i="5"/>
  <c r="Q1335" i="5"/>
  <c r="O1335" i="5"/>
  <c r="Q1309" i="5"/>
  <c r="O1309" i="5"/>
  <c r="U1145" i="5"/>
  <c r="U1048" i="5"/>
  <c r="U1031" i="5"/>
  <c r="S841" i="5"/>
  <c r="T841" i="5" s="1"/>
  <c r="R841" i="5"/>
  <c r="Q891" i="5"/>
  <c r="O891" i="5"/>
  <c r="S749" i="5"/>
  <c r="T749" i="5" s="1"/>
  <c r="R749" i="5"/>
  <c r="Q662" i="5"/>
  <c r="O662" i="5"/>
  <c r="Q641" i="5"/>
  <c r="O641" i="5"/>
  <c r="U375" i="5"/>
  <c r="O337" i="5"/>
  <c r="U337" i="5" s="1"/>
  <c r="O312" i="5"/>
  <c r="U312" i="5" s="1"/>
  <c r="O181" i="5"/>
  <c r="U181" i="5" s="1"/>
  <c r="O164" i="5"/>
  <c r="U164" i="5" s="1"/>
  <c r="U105" i="5"/>
  <c r="U67" i="5"/>
  <c r="U197" i="5"/>
  <c r="U698" i="5"/>
  <c r="U677" i="5"/>
  <c r="U524" i="5"/>
  <c r="U507" i="5"/>
  <c r="U431" i="5"/>
  <c r="O368" i="5"/>
  <c r="U368" i="5" s="1"/>
  <c r="O351" i="5"/>
  <c r="U351" i="5" s="1"/>
  <c r="O326" i="5"/>
  <c r="U326" i="5" s="1"/>
  <c r="O309" i="5"/>
  <c r="U309" i="5" s="1"/>
  <c r="U279" i="5"/>
  <c r="O169" i="5"/>
  <c r="U169" i="5" s="1"/>
  <c r="U157" i="5"/>
  <c r="U140" i="5"/>
  <c r="U172" i="5"/>
  <c r="Q1013" i="5"/>
  <c r="O1013" i="5"/>
  <c r="Q1000" i="5"/>
  <c r="O1000" i="5"/>
  <c r="Q883" i="5"/>
  <c r="O883" i="5"/>
  <c r="Q807" i="5"/>
  <c r="O807" i="5"/>
  <c r="Q523" i="5"/>
  <c r="O523" i="5"/>
  <c r="Q297" i="5"/>
  <c r="O297" i="5"/>
  <c r="Q293" i="5"/>
  <c r="O293" i="5"/>
  <c r="Q204" i="5"/>
  <c r="O204" i="5"/>
  <c r="S445" i="5"/>
  <c r="T445" i="5" s="1"/>
  <c r="R445" i="5"/>
  <c r="U397" i="5"/>
  <c r="R5123" i="5"/>
  <c r="R5233" i="5"/>
  <c r="R4284" i="5"/>
  <c r="R4162" i="5"/>
  <c r="R2783" i="5"/>
  <c r="R2639" i="5"/>
  <c r="R1509" i="5"/>
  <c r="Q7614" i="5"/>
  <c r="Q7481" i="5"/>
  <c r="Q7460" i="5"/>
  <c r="Q7241" i="5"/>
  <c r="Q7236" i="5"/>
  <c r="Q7228" i="5"/>
  <c r="Q7165" i="5"/>
  <c r="O7165" i="5"/>
  <c r="Q7156" i="5"/>
  <c r="O7156" i="5"/>
  <c r="Q6945" i="5"/>
  <c r="Q6928" i="5"/>
  <c r="O6928" i="5"/>
  <c r="U7588" i="5"/>
  <c r="Q7574" i="5"/>
  <c r="O7574" i="5"/>
  <c r="O7537" i="5"/>
  <c r="U7537" i="5" s="1"/>
  <c r="O7309" i="5"/>
  <c r="U7309" i="5" s="1"/>
  <c r="U6829" i="5"/>
  <c r="O7365" i="5"/>
  <c r="U7365" i="5" s="1"/>
  <c r="O6947" i="5"/>
  <c r="U6947" i="5" s="1"/>
  <c r="O6930" i="5"/>
  <c r="U6930" i="5" s="1"/>
  <c r="O6872" i="5"/>
  <c r="U6872" i="5" s="1"/>
  <c r="U6851" i="5"/>
  <c r="O6602" i="5"/>
  <c r="U6602" i="5" s="1"/>
  <c r="Q6509" i="5"/>
  <c r="O6509" i="5"/>
  <c r="Q7518" i="5"/>
  <c r="Q7493" i="5"/>
  <c r="O7493" i="5"/>
  <c r="Q7349" i="5"/>
  <c r="O7349" i="5"/>
  <c r="Q7328" i="5"/>
  <c r="Q7316" i="5"/>
  <c r="Q7172" i="5"/>
  <c r="Q7007" i="5"/>
  <c r="O7007" i="5"/>
  <c r="O6890" i="5"/>
  <c r="U6890" i="5" s="1"/>
  <c r="O6683" i="5"/>
  <c r="U6683" i="5" s="1"/>
  <c r="O6565" i="5"/>
  <c r="U6565" i="5" s="1"/>
  <c r="O6417" i="5"/>
  <c r="U6417" i="5" s="1"/>
  <c r="U6324" i="5"/>
  <c r="S6660" i="5"/>
  <c r="T6660" i="5" s="1"/>
  <c r="R6660" i="5"/>
  <c r="Q6258" i="5"/>
  <c r="O6258" i="5"/>
  <c r="Q6241" i="5"/>
  <c r="O6241" i="5"/>
  <c r="Q6017" i="5"/>
  <c r="Q6165" i="5"/>
  <c r="O6165" i="5"/>
  <c r="S6146" i="5"/>
  <c r="T6146" i="5" s="1"/>
  <c r="R6146" i="5"/>
  <c r="S6129" i="5"/>
  <c r="T6129" i="5" s="1"/>
  <c r="R6129" i="5"/>
  <c r="Q6102" i="5"/>
  <c r="O6102" i="5"/>
  <c r="U5994" i="5"/>
  <c r="U5977" i="5"/>
  <c r="Q5950" i="5"/>
  <c r="O5950" i="5"/>
  <c r="O5905" i="5"/>
  <c r="U5905" i="5" s="1"/>
  <c r="U5838" i="5"/>
  <c r="O5796" i="5"/>
  <c r="U5796" i="5" s="1"/>
  <c r="O5762" i="5"/>
  <c r="U5762" i="5" s="1"/>
  <c r="O5648" i="5"/>
  <c r="U5648" i="5" s="1"/>
  <c r="O5631" i="5"/>
  <c r="U5631" i="5" s="1"/>
  <c r="U5576" i="5"/>
  <c r="U5559" i="5"/>
  <c r="O5525" i="5"/>
  <c r="U5525" i="5" s="1"/>
  <c r="O5492" i="5"/>
  <c r="U5492" i="5" s="1"/>
  <c r="O5458" i="5"/>
  <c r="U5458" i="5" s="1"/>
  <c r="O5441" i="5"/>
  <c r="U5441" i="5" s="1"/>
  <c r="U5369" i="5"/>
  <c r="O5074" i="5"/>
  <c r="U5074" i="5" s="1"/>
  <c r="O5040" i="5"/>
  <c r="U5040" i="5" s="1"/>
  <c r="O4998" i="5"/>
  <c r="U4998" i="5" s="1"/>
  <c r="U4964" i="5"/>
  <c r="U4947" i="5"/>
  <c r="O4809" i="5"/>
  <c r="U4809" i="5" s="1"/>
  <c r="O4775" i="5"/>
  <c r="U4775" i="5" s="1"/>
  <c r="O4741" i="5"/>
  <c r="U4741" i="5" s="1"/>
  <c r="O4707" i="5"/>
  <c r="U4707" i="5" s="1"/>
  <c r="U4699" i="5"/>
  <c r="U4657" i="5"/>
  <c r="O4627" i="5"/>
  <c r="U4627" i="5" s="1"/>
  <c r="O4593" i="5"/>
  <c r="U4593" i="5" s="1"/>
  <c r="O4585" i="5"/>
  <c r="U4585" i="5" s="1"/>
  <c r="O4555" i="5"/>
  <c r="U4555" i="5" s="1"/>
  <c r="O4530" i="5"/>
  <c r="U4530" i="5" s="1"/>
  <c r="O4496" i="5"/>
  <c r="U4496" i="5" s="1"/>
  <c r="U4471" i="5"/>
  <c r="U4386" i="5"/>
  <c r="U4158" i="5"/>
  <c r="Q6781" i="5"/>
  <c r="O6781" i="5"/>
  <c r="Q6752" i="5"/>
  <c r="Q6743" i="5"/>
  <c r="O6743" i="5"/>
  <c r="S6673" i="5"/>
  <c r="T6673" i="5" s="1"/>
  <c r="R6673" i="5"/>
  <c r="Q6638" i="5"/>
  <c r="S6626" i="5"/>
  <c r="T6626" i="5" s="1"/>
  <c r="R6626" i="5"/>
  <c r="Q6596" i="5"/>
  <c r="Q6591" i="5"/>
  <c r="O6591" i="5"/>
  <c r="Q6444" i="5"/>
  <c r="O6444" i="5"/>
  <c r="R6753" i="5"/>
  <c r="R6744" i="5"/>
  <c r="R6601" i="5"/>
  <c r="R6584" i="5"/>
  <c r="R6183" i="5"/>
  <c r="R5994" i="5"/>
  <c r="R5977" i="5"/>
  <c r="R5952" i="5"/>
  <c r="R6331" i="5"/>
  <c r="R5562" i="5"/>
  <c r="R5444" i="5"/>
  <c r="R6037" i="5"/>
  <c r="R4618" i="5"/>
  <c r="R4491" i="5"/>
  <c r="R4466" i="5"/>
  <c r="R5482" i="5"/>
  <c r="R5440" i="5"/>
  <c r="R4280" i="5"/>
  <c r="R4132" i="5"/>
  <c r="R4056" i="5"/>
  <c r="R4039" i="5"/>
  <c r="R4014" i="5"/>
  <c r="R3939" i="5"/>
  <c r="R3788" i="5"/>
  <c r="R3018" i="5"/>
  <c r="R3619" i="5"/>
  <c r="R1889" i="5"/>
  <c r="R2779" i="5"/>
  <c r="R2475" i="5"/>
  <c r="R1737" i="5"/>
  <c r="R1614" i="5"/>
  <c r="O7622" i="5"/>
  <c r="U7622" i="5" s="1"/>
  <c r="O7605" i="5"/>
  <c r="U7605" i="5" s="1"/>
  <c r="Q7589" i="5"/>
  <c r="O7589" i="5"/>
  <c r="R1585" i="5"/>
  <c r="Q7627" i="5"/>
  <c r="Q7610" i="5"/>
  <c r="O7590" i="5"/>
  <c r="U7590" i="5" s="1"/>
  <c r="R394" i="5"/>
  <c r="U7625" i="5"/>
  <c r="O7612" i="5"/>
  <c r="U7612" i="5" s="1"/>
  <c r="Q7591" i="5"/>
  <c r="Q7583" i="5"/>
  <c r="O7583" i="5"/>
  <c r="Q7519" i="5"/>
  <c r="Q7511" i="5"/>
  <c r="Q7502" i="5"/>
  <c r="O7502" i="5"/>
  <c r="Q7494" i="5"/>
  <c r="O7494" i="5"/>
  <c r="Q7443" i="5"/>
  <c r="Q7435" i="5"/>
  <c r="Q7422" i="5"/>
  <c r="Q7363" i="5"/>
  <c r="Q7355" i="5"/>
  <c r="Q7350" i="5"/>
  <c r="Q7342" i="5"/>
  <c r="Q7291" i="5"/>
  <c r="Q7283" i="5"/>
  <c r="O7283" i="5"/>
  <c r="Q7270" i="5"/>
  <c r="Q7211" i="5"/>
  <c r="Q7203" i="5"/>
  <c r="O7203" i="5"/>
  <c r="Q7194" i="5"/>
  <c r="Q7139" i="5"/>
  <c r="Q7131" i="5"/>
  <c r="Q7118" i="5"/>
  <c r="Q7063" i="5"/>
  <c r="Q7055" i="5"/>
  <c r="Q7042" i="5"/>
  <c r="Q6983" i="5"/>
  <c r="Q6975" i="5"/>
  <c r="Q6966" i="5"/>
  <c r="O6966" i="5"/>
  <c r="Q6904" i="5"/>
  <c r="Q6895" i="5"/>
  <c r="Q6887" i="5"/>
  <c r="Q6870" i="5"/>
  <c r="Q6862" i="5"/>
  <c r="Q6853" i="5"/>
  <c r="Q6845" i="5"/>
  <c r="O6845" i="5"/>
  <c r="Q6819" i="5"/>
  <c r="O6819" i="5"/>
  <c r="Q6794" i="5"/>
  <c r="Q6790" i="5"/>
  <c r="Q7632" i="5"/>
  <c r="Q7615" i="5"/>
  <c r="Q7587" i="5"/>
  <c r="O7587" i="5"/>
  <c r="U7512" i="5"/>
  <c r="U7495" i="5"/>
  <c r="O7478" i="5"/>
  <c r="U7478" i="5" s="1"/>
  <c r="U7470" i="5"/>
  <c r="O7461" i="5"/>
  <c r="U7461" i="5" s="1"/>
  <c r="U7453" i="5"/>
  <c r="U7275" i="5"/>
  <c r="O7212" i="5"/>
  <c r="U7212" i="5" s="1"/>
  <c r="O7195" i="5"/>
  <c r="U7195" i="5" s="1"/>
  <c r="U7085" i="5"/>
  <c r="U6976" i="5"/>
  <c r="O6967" i="5"/>
  <c r="U6967" i="5" s="1"/>
  <c r="U6959" i="5"/>
  <c r="O6942" i="5"/>
  <c r="U6942" i="5" s="1"/>
  <c r="U6933" i="5"/>
  <c r="O6896" i="5"/>
  <c r="U6896" i="5" s="1"/>
  <c r="O6871" i="5"/>
  <c r="U6871" i="5" s="1"/>
  <c r="U6816" i="5"/>
  <c r="U6791" i="5"/>
  <c r="R765" i="5"/>
  <c r="R690" i="5"/>
  <c r="Q7595" i="5"/>
  <c r="U7571" i="5"/>
  <c r="U7504" i="5"/>
  <c r="O7213" i="5"/>
  <c r="U7213" i="5" s="1"/>
  <c r="U7196" i="5"/>
  <c r="U7192" i="5"/>
  <c r="U7188" i="5"/>
  <c r="U7162" i="5"/>
  <c r="U7120" i="5"/>
  <c r="O7099" i="5"/>
  <c r="U7099" i="5" s="1"/>
  <c r="U7095" i="5"/>
  <c r="U7078" i="5"/>
  <c r="U6968" i="5"/>
  <c r="U6943" i="5"/>
  <c r="O6934" i="5"/>
  <c r="U6934" i="5" s="1"/>
  <c r="O6893" i="5"/>
  <c r="U6893" i="5" s="1"/>
  <c r="U6864" i="5"/>
  <c r="U6860" i="5"/>
  <c r="O6834" i="5"/>
  <c r="U6834" i="5" s="1"/>
  <c r="U6826" i="5"/>
  <c r="O6817" i="5"/>
  <c r="U6817" i="5" s="1"/>
  <c r="U6809" i="5"/>
  <c r="O6716" i="5"/>
  <c r="U6716" i="5" s="1"/>
  <c r="U6708" i="5"/>
  <c r="U6547" i="5"/>
  <c r="O6530" i="5"/>
  <c r="U6530" i="5" s="1"/>
  <c r="Q6522" i="5"/>
  <c r="O6522" i="5"/>
  <c r="Q6505" i="5"/>
  <c r="O6505" i="5"/>
  <c r="Q6480" i="5"/>
  <c r="O6480" i="5"/>
  <c r="Q6454" i="5"/>
  <c r="Q6437" i="5"/>
  <c r="Q6412" i="5"/>
  <c r="Q6395" i="5"/>
  <c r="O6395" i="5"/>
  <c r="Q6370" i="5"/>
  <c r="O6370" i="5"/>
  <c r="Q6353" i="5"/>
  <c r="O6353" i="5"/>
  <c r="Q6328" i="5"/>
  <c r="O6328" i="5"/>
  <c r="R859" i="5"/>
  <c r="R816" i="5"/>
  <c r="R715" i="5"/>
  <c r="R698" i="5"/>
  <c r="Q7620" i="5"/>
  <c r="Q7556" i="5"/>
  <c r="Q7544" i="5"/>
  <c r="Q7434" i="5"/>
  <c r="Q7421" i="5"/>
  <c r="O7421" i="5"/>
  <c r="Q7387" i="5"/>
  <c r="O7387" i="5"/>
  <c r="Q7366" i="5"/>
  <c r="Q7354" i="5"/>
  <c r="Q7320" i="5"/>
  <c r="Q7303" i="5"/>
  <c r="Q7286" i="5"/>
  <c r="Q7244" i="5"/>
  <c r="Q7227" i="5"/>
  <c r="Q7210" i="5"/>
  <c r="Q7202" i="5"/>
  <c r="Q7130" i="5"/>
  <c r="O7130" i="5"/>
  <c r="Q7117" i="5"/>
  <c r="O7117" i="5"/>
  <c r="Q7100" i="5"/>
  <c r="Q7092" i="5"/>
  <c r="O7092" i="5"/>
  <c r="Q7083" i="5"/>
  <c r="O7083" i="5"/>
  <c r="Q7075" i="5"/>
  <c r="O7075" i="5"/>
  <c r="Q7058" i="5"/>
  <c r="Q7045" i="5"/>
  <c r="O7045" i="5"/>
  <c r="Q7024" i="5"/>
  <c r="Q7012" i="5"/>
  <c r="O6944" i="5"/>
  <c r="U6944" i="5" s="1"/>
  <c r="O6835" i="5"/>
  <c r="U6835" i="5" s="1"/>
  <c r="O6793" i="5"/>
  <c r="U6793" i="5" s="1"/>
  <c r="O6755" i="5"/>
  <c r="U6755" i="5" s="1"/>
  <c r="U6738" i="5"/>
  <c r="U6734" i="5"/>
  <c r="U6704" i="5"/>
  <c r="U6599" i="5"/>
  <c r="U6595" i="5"/>
  <c r="O6569" i="5"/>
  <c r="U6569" i="5" s="1"/>
  <c r="U6561" i="5"/>
  <c r="U6544" i="5"/>
  <c r="O6375" i="5"/>
  <c r="U6375" i="5" s="1"/>
  <c r="U6367" i="5"/>
  <c r="Q6735" i="5"/>
  <c r="Q6701" i="5"/>
  <c r="Q6697" i="5"/>
  <c r="O6697" i="5"/>
  <c r="Q6663" i="5"/>
  <c r="Q6659" i="5"/>
  <c r="O6659" i="5"/>
  <c r="Q6583" i="5"/>
  <c r="Q6549" i="5"/>
  <c r="Q6545" i="5"/>
  <c r="S6470" i="5"/>
  <c r="T6470" i="5" s="1"/>
  <c r="R6470" i="5"/>
  <c r="Q6452" i="5"/>
  <c r="Q6448" i="5"/>
  <c r="O6448" i="5"/>
  <c r="U6377" i="5"/>
  <c r="Q6321" i="5"/>
  <c r="U6185" i="5"/>
  <c r="Q6169" i="5"/>
  <c r="U6075" i="5"/>
  <c r="S6491" i="5"/>
  <c r="T6491" i="5" s="1"/>
  <c r="R6491" i="5"/>
  <c r="Q6435" i="5"/>
  <c r="Q6397" i="5"/>
  <c r="Q6338" i="5"/>
  <c r="Q6334" i="5"/>
  <c r="O6334" i="5"/>
  <c r="U6172" i="5"/>
  <c r="Q6093" i="5"/>
  <c r="O6073" i="5"/>
  <c r="U6073" i="5" s="1"/>
  <c r="S6036" i="5"/>
  <c r="T6036" i="5" s="1"/>
  <c r="R6036" i="5"/>
  <c r="Q6013" i="5"/>
  <c r="O6013" i="5"/>
  <c r="Q5941" i="5"/>
  <c r="U5918" i="5"/>
  <c r="O5910" i="5"/>
  <c r="U5910" i="5" s="1"/>
  <c r="U5901" i="5"/>
  <c r="O5884" i="5"/>
  <c r="U5884" i="5" s="1"/>
  <c r="U5876" i="5"/>
  <c r="O5867" i="5"/>
  <c r="U5867" i="5" s="1"/>
  <c r="U5859" i="5"/>
  <c r="O5829" i="5"/>
  <c r="U5829" i="5" s="1"/>
  <c r="U5825" i="5"/>
  <c r="U5720" i="5"/>
  <c r="U5682" i="5"/>
  <c r="U5606" i="5"/>
  <c r="U5416" i="5"/>
  <c r="O5352" i="5"/>
  <c r="U5352" i="5" s="1"/>
  <c r="O5344" i="5"/>
  <c r="U5344" i="5" s="1"/>
  <c r="O5335" i="5"/>
  <c r="U5335" i="5" s="1"/>
  <c r="O5327" i="5"/>
  <c r="U5327" i="5" s="1"/>
  <c r="O5310" i="5"/>
  <c r="U5310" i="5" s="1"/>
  <c r="O5302" i="5"/>
  <c r="U5302" i="5" s="1"/>
  <c r="O5293" i="5"/>
  <c r="U5293" i="5" s="1"/>
  <c r="O5276" i="5"/>
  <c r="U5276" i="5" s="1"/>
  <c r="O5268" i="5"/>
  <c r="U5268" i="5" s="1"/>
  <c r="O5259" i="5"/>
  <c r="U5259" i="5" s="1"/>
  <c r="O5251" i="5"/>
  <c r="U5251" i="5" s="1"/>
  <c r="O5234" i="5"/>
  <c r="U5234" i="5" s="1"/>
  <c r="O5226" i="5"/>
  <c r="U5226" i="5" s="1"/>
  <c r="O5217" i="5"/>
  <c r="U5217" i="5" s="1"/>
  <c r="O5200" i="5"/>
  <c r="U5200" i="5" s="1"/>
  <c r="O5192" i="5"/>
  <c r="U5192" i="5" s="1"/>
  <c r="O5183" i="5"/>
  <c r="U5183" i="5" s="1"/>
  <c r="O5175" i="5"/>
  <c r="U5175" i="5" s="1"/>
  <c r="O5158" i="5"/>
  <c r="U5158" i="5" s="1"/>
  <c r="O5150" i="5"/>
  <c r="U5150" i="5" s="1"/>
  <c r="O5141" i="5"/>
  <c r="U5141" i="5" s="1"/>
  <c r="O5124" i="5"/>
  <c r="U5124" i="5" s="1"/>
  <c r="U5116" i="5"/>
  <c r="O5107" i="5"/>
  <c r="U5107" i="5" s="1"/>
  <c r="U5099" i="5"/>
  <c r="U4968" i="5"/>
  <c r="U4951" i="5"/>
  <c r="O4935" i="5"/>
  <c r="U4935" i="5" s="1"/>
  <c r="O4927" i="5"/>
  <c r="U4927" i="5" s="1"/>
  <c r="O4918" i="5"/>
  <c r="U4918" i="5" s="1"/>
  <c r="O4910" i="5"/>
  <c r="U4910" i="5" s="1"/>
  <c r="O4893" i="5"/>
  <c r="U4893" i="5" s="1"/>
  <c r="O4885" i="5"/>
  <c r="U4885" i="5" s="1"/>
  <c r="O4876" i="5"/>
  <c r="U4876" i="5" s="1"/>
  <c r="O4859" i="5"/>
  <c r="U4859" i="5" s="1"/>
  <c r="U4851" i="5"/>
  <c r="U4834" i="5"/>
  <c r="U4703" i="5"/>
  <c r="U4686" i="5"/>
  <c r="O4669" i="5"/>
  <c r="U4669" i="5" s="1"/>
  <c r="U4661" i="5"/>
  <c r="U4644" i="5"/>
  <c r="U4475" i="5"/>
  <c r="U4458" i="5"/>
  <c r="O4441" i="5"/>
  <c r="U4441" i="5" s="1"/>
  <c r="O4433" i="5"/>
  <c r="U4433" i="5" s="1"/>
  <c r="U4416" i="5"/>
  <c r="U4391" i="5"/>
  <c r="O4361" i="5"/>
  <c r="U4361" i="5" s="1"/>
  <c r="O4353" i="5"/>
  <c r="U4353" i="5" s="1"/>
  <c r="O4344" i="5"/>
  <c r="U4344" i="5" s="1"/>
  <c r="O4327" i="5"/>
  <c r="U4327" i="5" s="1"/>
  <c r="O4319" i="5"/>
  <c r="U4319" i="5" s="1"/>
  <c r="O4302" i="5"/>
  <c r="U4302" i="5" s="1"/>
  <c r="O4285" i="5"/>
  <c r="U4285" i="5" s="1"/>
  <c r="O4277" i="5"/>
  <c r="U4277" i="5" s="1"/>
  <c r="O4268" i="5"/>
  <c r="U4268" i="5" s="1"/>
  <c r="O4247" i="5"/>
  <c r="U4247" i="5" s="1"/>
  <c r="O4239" i="5"/>
  <c r="U4239" i="5" s="1"/>
  <c r="O4230" i="5"/>
  <c r="U4230" i="5" s="1"/>
  <c r="O4213" i="5"/>
  <c r="U4213" i="5" s="1"/>
  <c r="O4205" i="5"/>
  <c r="U4205" i="5" s="1"/>
  <c r="O4188" i="5"/>
  <c r="U4188" i="5" s="1"/>
  <c r="U4163" i="5"/>
  <c r="U4125" i="5"/>
  <c r="O4099" i="5"/>
  <c r="U4099" i="5" s="1"/>
  <c r="O4091" i="5"/>
  <c r="U4091" i="5" s="1"/>
  <c r="O4074" i="5"/>
  <c r="U4074" i="5" s="1"/>
  <c r="O4057" i="5"/>
  <c r="U4057" i="5" s="1"/>
  <c r="O4049" i="5"/>
  <c r="U4049" i="5" s="1"/>
  <c r="O4040" i="5"/>
  <c r="U4040" i="5" s="1"/>
  <c r="U4006" i="5"/>
  <c r="Q6676" i="5"/>
  <c r="O6676" i="5"/>
  <c r="Q6672" i="5"/>
  <c r="O6672" i="5"/>
  <c r="Q6667" i="5"/>
  <c r="O6667" i="5"/>
  <c r="S6512" i="5"/>
  <c r="T6512" i="5" s="1"/>
  <c r="R6512" i="5"/>
  <c r="S6453" i="5"/>
  <c r="T6453" i="5" s="1"/>
  <c r="R6453" i="5"/>
  <c r="U6364" i="5"/>
  <c r="Q6224" i="5"/>
  <c r="O6200" i="5"/>
  <c r="U6200" i="5" s="1"/>
  <c r="Q6171" i="5"/>
  <c r="O6171" i="5"/>
  <c r="Q6162" i="5"/>
  <c r="O6162" i="5"/>
  <c r="Q6144" i="5"/>
  <c r="O6144" i="5"/>
  <c r="Q6135" i="5"/>
  <c r="O6135" i="5"/>
  <c r="O6109" i="5"/>
  <c r="U6109" i="5" s="1"/>
  <c r="Q6100" i="5"/>
  <c r="O6100" i="5"/>
  <c r="Q6090" i="5"/>
  <c r="O6090" i="5"/>
  <c r="Q6055" i="5"/>
  <c r="O6048" i="5"/>
  <c r="U6048" i="5" s="1"/>
  <c r="Q6019" i="5"/>
  <c r="Q6010" i="5"/>
  <c r="Q5992" i="5"/>
  <c r="O5992" i="5"/>
  <c r="Q5983" i="5"/>
  <c r="O5983" i="5"/>
  <c r="O5957" i="5"/>
  <c r="U5957" i="5" s="1"/>
  <c r="Q5948" i="5"/>
  <c r="O5948" i="5"/>
  <c r="Q5938" i="5"/>
  <c r="Q5915" i="5"/>
  <c r="O5915" i="5"/>
  <c r="Q5898" i="5"/>
  <c r="O5898" i="5"/>
  <c r="Q5873" i="5"/>
  <c r="O5873" i="5"/>
  <c r="Q5847" i="5"/>
  <c r="Q5830" i="5"/>
  <c r="O5830" i="5"/>
  <c r="Q5805" i="5"/>
  <c r="O5805" i="5"/>
  <c r="Q5788" i="5"/>
  <c r="O5788" i="5"/>
  <c r="Q5763" i="5"/>
  <c r="O5763" i="5"/>
  <c r="Q5746" i="5"/>
  <c r="O5746" i="5"/>
  <c r="Q5721" i="5"/>
  <c r="O5721" i="5"/>
  <c r="Q5695" i="5"/>
  <c r="Q5678" i="5"/>
  <c r="O5678" i="5"/>
  <c r="Q5653" i="5"/>
  <c r="O5653" i="5"/>
  <c r="Q5636" i="5"/>
  <c r="O5636" i="5"/>
  <c r="U5594" i="5"/>
  <c r="O5488" i="5"/>
  <c r="U5488" i="5" s="1"/>
  <c r="O5480" i="5"/>
  <c r="U5480" i="5" s="1"/>
  <c r="O5265" i="5"/>
  <c r="U5265" i="5" s="1"/>
  <c r="O5256" i="5"/>
  <c r="U5256" i="5" s="1"/>
  <c r="U5252" i="5"/>
  <c r="U5045" i="5"/>
  <c r="O5011" i="5"/>
  <c r="U5011" i="5" s="1"/>
  <c r="O4994" i="5"/>
  <c r="U4994" i="5" s="1"/>
  <c r="U4990" i="5"/>
  <c r="O4852" i="5"/>
  <c r="U4852" i="5" s="1"/>
  <c r="O4835" i="5"/>
  <c r="U4835" i="5" s="1"/>
  <c r="O4818" i="5"/>
  <c r="U4818" i="5" s="1"/>
  <c r="O4810" i="5"/>
  <c r="U4810" i="5" s="1"/>
  <c r="O4801" i="5"/>
  <c r="U4801" i="5" s="1"/>
  <c r="O4793" i="5"/>
  <c r="U4793" i="5" s="1"/>
  <c r="O4776" i="5"/>
  <c r="U4776" i="5" s="1"/>
  <c r="O4767" i="5"/>
  <c r="U4767" i="5" s="1"/>
  <c r="O4759" i="5"/>
  <c r="U4759" i="5" s="1"/>
  <c r="O4742" i="5"/>
  <c r="U4742" i="5" s="1"/>
  <c r="U4738" i="5"/>
  <c r="O4569" i="5"/>
  <c r="U4569" i="5" s="1"/>
  <c r="O4552" i="5"/>
  <c r="U4552" i="5" s="1"/>
  <c r="O4544" i="5"/>
  <c r="U4544" i="5" s="1"/>
  <c r="O4535" i="5"/>
  <c r="U4535" i="5" s="1"/>
  <c r="O4527" i="5"/>
  <c r="U4527" i="5" s="1"/>
  <c r="U4497" i="5"/>
  <c r="U4472" i="5"/>
  <c r="O4438" i="5"/>
  <c r="U4438" i="5" s="1"/>
  <c r="O4430" i="5"/>
  <c r="U4430" i="5" s="1"/>
  <c r="O4396" i="5"/>
  <c r="U4396" i="5" s="1"/>
  <c r="O4379" i="5"/>
  <c r="U4379" i="5" s="1"/>
  <c r="O4362" i="5"/>
  <c r="U4362" i="5" s="1"/>
  <c r="O4354" i="5"/>
  <c r="U4354" i="5" s="1"/>
  <c r="O4345" i="5"/>
  <c r="U4345" i="5" s="1"/>
  <c r="O4337" i="5"/>
  <c r="U4337" i="5" s="1"/>
  <c r="O4320" i="5"/>
  <c r="U4320" i="5" s="1"/>
  <c r="O4311" i="5"/>
  <c r="U4311" i="5" s="1"/>
  <c r="O4303" i="5"/>
  <c r="U4303" i="5" s="1"/>
  <c r="O4286" i="5"/>
  <c r="U4286" i="5" s="1"/>
  <c r="U4278" i="5"/>
  <c r="O4197" i="5"/>
  <c r="U4197" i="5" s="1"/>
  <c r="O4172" i="5"/>
  <c r="U4172" i="5" s="1"/>
  <c r="U4164" i="5"/>
  <c r="U4147" i="5"/>
  <c r="O4016" i="5"/>
  <c r="U4016" i="5" s="1"/>
  <c r="O3999" i="5"/>
  <c r="U3999" i="5" s="1"/>
  <c r="O3982" i="5"/>
  <c r="U3982" i="5" s="1"/>
  <c r="O3974" i="5"/>
  <c r="U3974" i="5" s="1"/>
  <c r="O3965" i="5"/>
  <c r="U3965" i="5" s="1"/>
  <c r="O3957" i="5"/>
  <c r="U3957" i="5" s="1"/>
  <c r="U3945" i="5"/>
  <c r="O3937" i="5"/>
  <c r="U3937" i="5" s="1"/>
  <c r="U3928" i="5"/>
  <c r="Q6393" i="5"/>
  <c r="O6393" i="5"/>
  <c r="Q6285" i="5"/>
  <c r="R6250" i="5"/>
  <c r="S6250" i="5"/>
  <c r="T6250" i="5" s="1"/>
  <c r="O6202" i="5"/>
  <c r="Q6149" i="5"/>
  <c r="Q5997" i="5"/>
  <c r="O5933" i="5"/>
  <c r="S5879" i="5"/>
  <c r="T5879" i="5" s="1"/>
  <c r="R5879" i="5"/>
  <c r="Q5844" i="5"/>
  <c r="S5828" i="5"/>
  <c r="T5828" i="5" s="1"/>
  <c r="R5828" i="5"/>
  <c r="U5756" i="5"/>
  <c r="U5752" i="5"/>
  <c r="S5685" i="5"/>
  <c r="T5685" i="5" s="1"/>
  <c r="R5685" i="5"/>
  <c r="R5651" i="5"/>
  <c r="S5651" i="5"/>
  <c r="T5651" i="5" s="1"/>
  <c r="Q5574" i="5"/>
  <c r="O5574" i="5"/>
  <c r="U5558" i="5"/>
  <c r="O5541" i="5"/>
  <c r="Q5523" i="5"/>
  <c r="O5523" i="5"/>
  <c r="Q5477" i="5"/>
  <c r="O5477" i="5"/>
  <c r="S5385" i="5"/>
  <c r="T5385" i="5" s="1"/>
  <c r="R5385" i="5"/>
  <c r="U5271" i="5"/>
  <c r="Q5080" i="5"/>
  <c r="O5080" i="5"/>
  <c r="S5068" i="5"/>
  <c r="T5068" i="5" s="1"/>
  <c r="R5068" i="5"/>
  <c r="O5047" i="5"/>
  <c r="U5047" i="5" s="1"/>
  <c r="Q5021" i="5"/>
  <c r="O5021" i="5"/>
  <c r="U5009" i="5"/>
  <c r="S4967" i="5"/>
  <c r="T4967" i="5" s="1"/>
  <c r="R4967" i="5"/>
  <c r="O4879" i="5"/>
  <c r="U4879" i="5" s="1"/>
  <c r="U4837" i="5"/>
  <c r="S4803" i="5"/>
  <c r="T4803" i="5" s="1"/>
  <c r="R4803" i="5"/>
  <c r="Q4777" i="5"/>
  <c r="O4777" i="5"/>
  <c r="Q4743" i="5"/>
  <c r="Q4701" i="5"/>
  <c r="O4701" i="5"/>
  <c r="S4689" i="5"/>
  <c r="T4689" i="5" s="1"/>
  <c r="R4689" i="5"/>
  <c r="Q4663" i="5"/>
  <c r="O4663" i="5"/>
  <c r="R4651" i="5"/>
  <c r="S4651" i="5"/>
  <c r="T4651" i="5" s="1"/>
  <c r="Q4625" i="5"/>
  <c r="O4625" i="5"/>
  <c r="Q4621" i="5"/>
  <c r="O4621" i="5"/>
  <c r="Q4616" i="5"/>
  <c r="Q4549" i="5"/>
  <c r="O4549" i="5"/>
  <c r="Q4515" i="5"/>
  <c r="Q4473" i="5"/>
  <c r="O4473" i="5"/>
  <c r="Q4469" i="5"/>
  <c r="O4469" i="5"/>
  <c r="Q4464" i="5"/>
  <c r="O4464" i="5"/>
  <c r="U4428" i="5"/>
  <c r="Q4397" i="5"/>
  <c r="O4397" i="5"/>
  <c r="S4385" i="5"/>
  <c r="T4385" i="5" s="1"/>
  <c r="R4385" i="5"/>
  <c r="Q4359" i="5"/>
  <c r="O4359" i="5"/>
  <c r="Q4325" i="5"/>
  <c r="Q4312" i="5"/>
  <c r="Q4270" i="5"/>
  <c r="O4270" i="5"/>
  <c r="O4250" i="5"/>
  <c r="O4174" i="5"/>
  <c r="U4174" i="5" s="1"/>
  <c r="U4136" i="5"/>
  <c r="O4119" i="5"/>
  <c r="U4119" i="5" s="1"/>
  <c r="U4098" i="5"/>
  <c r="U4010" i="5"/>
  <c r="Q3997" i="5"/>
  <c r="O3997" i="5"/>
  <c r="U3964" i="5"/>
  <c r="Q3942" i="5"/>
  <c r="O3931" i="5"/>
  <c r="U3931" i="5" s="1"/>
  <c r="S3902" i="5"/>
  <c r="T3902" i="5" s="1"/>
  <c r="R3902" i="5"/>
  <c r="O3893" i="5"/>
  <c r="Q3883" i="5"/>
  <c r="O3883" i="5"/>
  <c r="Q3870" i="5"/>
  <c r="Q3863" i="5"/>
  <c r="O3833" i="5"/>
  <c r="U3833" i="5" s="1"/>
  <c r="Q3828" i="5"/>
  <c r="Q3769" i="5"/>
  <c r="O3769" i="5"/>
  <c r="Q3752" i="5"/>
  <c r="O3752" i="5"/>
  <c r="Q3693" i="5"/>
  <c r="O3693" i="5"/>
  <c r="Q3668" i="5"/>
  <c r="O3668" i="5"/>
  <c r="Q3625" i="5"/>
  <c r="O3625" i="5"/>
  <c r="Q3592" i="5"/>
  <c r="Q3583" i="5"/>
  <c r="O3583" i="5"/>
  <c r="U3582" i="5"/>
  <c r="Q3524" i="5"/>
  <c r="O3524" i="5"/>
  <c r="Q3445" i="5"/>
  <c r="O3445" i="5"/>
  <c r="Q3404" i="5"/>
  <c r="O3404" i="5"/>
  <c r="Q3394" i="5"/>
  <c r="Q3361" i="5"/>
  <c r="Q6520" i="5"/>
  <c r="O6520" i="5"/>
  <c r="Q6431" i="5"/>
  <c r="O6431" i="5"/>
  <c r="Q6292" i="5"/>
  <c r="O6292" i="5"/>
  <c r="Q6277" i="5"/>
  <c r="O6277" i="5"/>
  <c r="U6257" i="5"/>
  <c r="R6189" i="5"/>
  <c r="S6189" i="5"/>
  <c r="T6189" i="5" s="1"/>
  <c r="U6166" i="5"/>
  <c r="U6095" i="5"/>
  <c r="Q6053" i="5"/>
  <c r="O6053" i="5"/>
  <c r="Q5972" i="5"/>
  <c r="O5972" i="5"/>
  <c r="Q5882" i="5"/>
  <c r="Q5865" i="5"/>
  <c r="O5865" i="5"/>
  <c r="S5689" i="5"/>
  <c r="T5689" i="5" s="1"/>
  <c r="R5689" i="5"/>
  <c r="S5672" i="5"/>
  <c r="T5672" i="5" s="1"/>
  <c r="R5672" i="5"/>
  <c r="U5613" i="5"/>
  <c r="U5609" i="5"/>
  <c r="U5604" i="5"/>
  <c r="U5600" i="5"/>
  <c r="U5596" i="5"/>
  <c r="U5592" i="5"/>
  <c r="U5554" i="5"/>
  <c r="Q5519" i="5"/>
  <c r="O5519" i="5"/>
  <c r="Q5380" i="5"/>
  <c r="O5380" i="5"/>
  <c r="U5368" i="5"/>
  <c r="S5309" i="5"/>
  <c r="T5309" i="5" s="1"/>
  <c r="R5309" i="5"/>
  <c r="S5296" i="5"/>
  <c r="T5296" i="5" s="1"/>
  <c r="R5296" i="5"/>
  <c r="Q5253" i="5"/>
  <c r="O5253" i="5"/>
  <c r="Q5194" i="5"/>
  <c r="O5194" i="5"/>
  <c r="Q5181" i="5"/>
  <c r="O5181" i="5"/>
  <c r="Q5118" i="5"/>
  <c r="O5118" i="5"/>
  <c r="Q5101" i="5"/>
  <c r="O5101" i="5"/>
  <c r="S5077" i="5"/>
  <c r="T5077" i="5" s="1"/>
  <c r="R5077" i="5"/>
  <c r="Q5008" i="5"/>
  <c r="Q5004" i="5"/>
  <c r="O5004" i="5"/>
  <c r="Q5000" i="5"/>
  <c r="O5000" i="5"/>
  <c r="Q4995" i="5"/>
  <c r="O4995" i="5"/>
  <c r="S4963" i="5"/>
  <c r="T4963" i="5" s="1"/>
  <c r="R4963" i="5"/>
  <c r="Q4912" i="5"/>
  <c r="O4912" i="5"/>
  <c r="U4858" i="5"/>
  <c r="U4833" i="5"/>
  <c r="S4808" i="5"/>
  <c r="T4808" i="5" s="1"/>
  <c r="R4808" i="5"/>
  <c r="Q4773" i="5"/>
  <c r="O4773" i="5"/>
  <c r="U4765" i="5"/>
  <c r="Q4739" i="5"/>
  <c r="O4739" i="5"/>
  <c r="Q4735" i="5"/>
  <c r="O4735" i="5"/>
  <c r="Q4730" i="5"/>
  <c r="O4730" i="5"/>
  <c r="Q4659" i="5"/>
  <c r="O4659" i="5"/>
  <c r="R4647" i="5"/>
  <c r="S4647" i="5"/>
  <c r="T4647" i="5" s="1"/>
  <c r="Q4545" i="5"/>
  <c r="O4545" i="5"/>
  <c r="S4537" i="5"/>
  <c r="T4537" i="5" s="1"/>
  <c r="R4537" i="5"/>
  <c r="Q4511" i="5"/>
  <c r="O4511" i="5"/>
  <c r="Q4507" i="5"/>
  <c r="O4507" i="5"/>
  <c r="Q4502" i="5"/>
  <c r="O4502" i="5"/>
  <c r="Q4426" i="5"/>
  <c r="Q4355" i="5"/>
  <c r="O4355" i="5"/>
  <c r="S4347" i="5"/>
  <c r="T4347" i="5" s="1"/>
  <c r="R4347" i="5"/>
  <c r="Q4321" i="5"/>
  <c r="O4321" i="5"/>
  <c r="Q4241" i="5"/>
  <c r="O4241" i="5"/>
  <c r="S4233" i="5"/>
  <c r="T4233" i="5" s="1"/>
  <c r="R4233" i="5"/>
  <c r="Q4207" i="5"/>
  <c r="O4207" i="5"/>
  <c r="Q4203" i="5"/>
  <c r="O4203" i="5"/>
  <c r="Q4198" i="5"/>
  <c r="O4198" i="5"/>
  <c r="Q4122" i="5"/>
  <c r="U4073" i="5"/>
  <c r="Q4034" i="5"/>
  <c r="O4034" i="5"/>
  <c r="S4002" i="5"/>
  <c r="T4002" i="5" s="1"/>
  <c r="R4002" i="5"/>
  <c r="Q3983" i="5"/>
  <c r="S3976" i="5"/>
  <c r="T3976" i="5" s="1"/>
  <c r="R3976" i="5"/>
  <c r="Q3958" i="5"/>
  <c r="O3958" i="5"/>
  <c r="Q3896" i="5"/>
  <c r="O3896" i="5"/>
  <c r="U3888" i="5"/>
  <c r="S3871" i="5"/>
  <c r="T3871" i="5" s="1"/>
  <c r="R3871" i="5"/>
  <c r="Q3849" i="5"/>
  <c r="O3849" i="5"/>
  <c r="U3826" i="5"/>
  <c r="U3784" i="5"/>
  <c r="S3733" i="5"/>
  <c r="T3733" i="5" s="1"/>
  <c r="R3733" i="5"/>
  <c r="O3681" i="5"/>
  <c r="U3681" i="5" s="1"/>
  <c r="S3674" i="5"/>
  <c r="T3674" i="5" s="1"/>
  <c r="R3674" i="5"/>
  <c r="S3665" i="5"/>
  <c r="T3665" i="5" s="1"/>
  <c r="R3665" i="5"/>
  <c r="S3657" i="5"/>
  <c r="T3657" i="5" s="1"/>
  <c r="R3657" i="5"/>
  <c r="U3640" i="5"/>
  <c r="U3632" i="5"/>
  <c r="U3623" i="5"/>
  <c r="U3598" i="5"/>
  <c r="S3539" i="5"/>
  <c r="T3539" i="5" s="1"/>
  <c r="R3539" i="5"/>
  <c r="U3480" i="5"/>
  <c r="Q3452" i="5"/>
  <c r="U3443" i="5"/>
  <c r="Q3410" i="5"/>
  <c r="O3410" i="5"/>
  <c r="Q3393" i="5"/>
  <c r="O3393" i="5"/>
  <c r="O3301" i="5"/>
  <c r="U3301" i="5" s="1"/>
  <c r="U3259" i="5"/>
  <c r="U3242" i="5"/>
  <c r="U3213" i="5"/>
  <c r="O6529" i="5"/>
  <c r="U6240" i="5"/>
  <c r="Q6205" i="5"/>
  <c r="O6205" i="5"/>
  <c r="U6167" i="5"/>
  <c r="Q6140" i="5"/>
  <c r="O6140" i="5"/>
  <c r="Q6112" i="5"/>
  <c r="U6104" i="5"/>
  <c r="Q6062" i="5"/>
  <c r="O6062" i="5"/>
  <c r="O6032" i="5"/>
  <c r="O5995" i="5"/>
  <c r="U5995" i="5" s="1"/>
  <c r="Q5990" i="5"/>
  <c r="O5990" i="5"/>
  <c r="Q5980" i="5"/>
  <c r="O5980" i="5"/>
  <c r="S5870" i="5"/>
  <c r="T5870" i="5" s="1"/>
  <c r="R5870" i="5"/>
  <c r="S5837" i="5"/>
  <c r="T5837" i="5" s="1"/>
  <c r="R5837" i="5"/>
  <c r="S5820" i="5"/>
  <c r="T5820" i="5" s="1"/>
  <c r="R5820" i="5"/>
  <c r="Q5802" i="5"/>
  <c r="O5802" i="5"/>
  <c r="Q5743" i="5"/>
  <c r="O5743" i="5"/>
  <c r="Q5692" i="5"/>
  <c r="Q5675" i="5"/>
  <c r="O5675" i="5"/>
  <c r="S5579" i="5"/>
  <c r="T5579" i="5" s="1"/>
  <c r="R5579" i="5"/>
  <c r="S5541" i="5"/>
  <c r="T5541" i="5" s="1"/>
  <c r="R5541" i="5"/>
  <c r="Q5515" i="5"/>
  <c r="O5515" i="5"/>
  <c r="U5486" i="5"/>
  <c r="Q5464" i="5"/>
  <c r="Q5460" i="5"/>
  <c r="O5460" i="5"/>
  <c r="Q5456" i="5"/>
  <c r="O5456" i="5"/>
  <c r="Q5451" i="5"/>
  <c r="O5451" i="5"/>
  <c r="S5389" i="5"/>
  <c r="T5389" i="5" s="1"/>
  <c r="R5389" i="5"/>
  <c r="Q5363" i="5"/>
  <c r="O5363" i="5"/>
  <c r="R5343" i="5"/>
  <c r="S5343" i="5"/>
  <c r="T5343" i="5" s="1"/>
  <c r="S5305" i="5"/>
  <c r="T5305" i="5" s="1"/>
  <c r="R5305" i="5"/>
  <c r="U5178" i="5"/>
  <c r="U5140" i="5"/>
  <c r="U4992" i="5"/>
  <c r="U4988" i="5"/>
  <c r="Q4908" i="5"/>
  <c r="O4908" i="5"/>
  <c r="U4875" i="5"/>
  <c r="Q4857" i="5"/>
  <c r="Q4844" i="5"/>
  <c r="Q4760" i="5"/>
  <c r="O4760" i="5"/>
  <c r="R4668" i="5"/>
  <c r="S4668" i="5"/>
  <c r="T4668" i="5" s="1"/>
  <c r="R4643" i="5"/>
  <c r="S4643" i="5"/>
  <c r="T4643" i="5" s="1"/>
  <c r="Q4604" i="5"/>
  <c r="O4604" i="5"/>
  <c r="S4567" i="5"/>
  <c r="T4567" i="5" s="1"/>
  <c r="R4567" i="5"/>
  <c r="S4542" i="5"/>
  <c r="T4542" i="5" s="1"/>
  <c r="R4542" i="5"/>
  <c r="S4402" i="5"/>
  <c r="T4402" i="5" s="1"/>
  <c r="R4402" i="5"/>
  <c r="S4377" i="5"/>
  <c r="T4377" i="5" s="1"/>
  <c r="R4377" i="5"/>
  <c r="S4352" i="5"/>
  <c r="T4352" i="5" s="1"/>
  <c r="R4352" i="5"/>
  <c r="U4318" i="5"/>
  <c r="Q4228" i="5"/>
  <c r="O4228" i="5"/>
  <c r="Q4118" i="5"/>
  <c r="O4118" i="5"/>
  <c r="Q4093" i="5"/>
  <c r="O4093" i="5"/>
  <c r="Q4059" i="5"/>
  <c r="U4018" i="5"/>
  <c r="U3981" i="5"/>
  <c r="Q3972" i="5"/>
  <c r="O3972" i="5"/>
  <c r="Q3938" i="5"/>
  <c r="Q3921" i="5"/>
  <c r="O3921" i="5"/>
  <c r="Q3908" i="5"/>
  <c r="Q3862" i="5"/>
  <c r="O3862" i="5"/>
  <c r="U3772" i="5"/>
  <c r="Q3756" i="5"/>
  <c r="Q3748" i="5"/>
  <c r="O3748" i="5"/>
  <c r="Q3739" i="5"/>
  <c r="O3739" i="5"/>
  <c r="Q3731" i="5"/>
  <c r="O3731" i="5"/>
  <c r="Q3655" i="5"/>
  <c r="O3655" i="5"/>
  <c r="Q3630" i="5"/>
  <c r="O3630" i="5"/>
  <c r="Q3596" i="5"/>
  <c r="O3596" i="5"/>
  <c r="Q3579" i="5"/>
  <c r="O3579" i="5"/>
  <c r="Q3545" i="5"/>
  <c r="O3545" i="5"/>
  <c r="Q3503" i="5"/>
  <c r="O3503" i="5"/>
  <c r="Q3478" i="5"/>
  <c r="O3478" i="5"/>
  <c r="O3415" i="5"/>
  <c r="U3415" i="5" s="1"/>
  <c r="S3408" i="5"/>
  <c r="T3408" i="5" s="1"/>
  <c r="R3408" i="5"/>
  <c r="S3399" i="5"/>
  <c r="T3399" i="5" s="1"/>
  <c r="R3399" i="5"/>
  <c r="S3391" i="5"/>
  <c r="T3391" i="5" s="1"/>
  <c r="R3391" i="5"/>
  <c r="U3374" i="5"/>
  <c r="O3323" i="5"/>
  <c r="U3323" i="5" s="1"/>
  <c r="U3260" i="5"/>
  <c r="U3243" i="5"/>
  <c r="U3146" i="5"/>
  <c r="U3142" i="5"/>
  <c r="U3138" i="5"/>
  <c r="U3100" i="5"/>
  <c r="U3083" i="5"/>
  <c r="O2944" i="5"/>
  <c r="U2944" i="5" s="1"/>
  <c r="U2881" i="5"/>
  <c r="U2864" i="5"/>
  <c r="U2763" i="5"/>
  <c r="U2746" i="5"/>
  <c r="U2721" i="5"/>
  <c r="U2704" i="5"/>
  <c r="U2602" i="5"/>
  <c r="U2577" i="5"/>
  <c r="U2560" i="5"/>
  <c r="U2459" i="5"/>
  <c r="U2442" i="5"/>
  <c r="U2417" i="5"/>
  <c r="U2400" i="5"/>
  <c r="U2298" i="5"/>
  <c r="U2155" i="5"/>
  <c r="U2138" i="5"/>
  <c r="U2117" i="5"/>
  <c r="Q2096" i="5"/>
  <c r="O2096" i="5"/>
  <c r="Q2070" i="5"/>
  <c r="Q2045" i="5"/>
  <c r="O2045" i="5"/>
  <c r="Q2028" i="5"/>
  <c r="O2028" i="5"/>
  <c r="Q2003" i="5"/>
  <c r="O2003" i="5"/>
  <c r="Q1986" i="5"/>
  <c r="O1986" i="5"/>
  <c r="Q1962" i="5"/>
  <c r="Q1953" i="5"/>
  <c r="O1953" i="5"/>
  <c r="Q1928" i="5"/>
  <c r="O1928" i="5"/>
  <c r="Q1911" i="5"/>
  <c r="O1911" i="5"/>
  <c r="Q1886" i="5"/>
  <c r="O1886" i="5"/>
  <c r="Q1869" i="5"/>
  <c r="O1869" i="5"/>
  <c r="Q1844" i="5"/>
  <c r="O1844" i="5"/>
  <c r="Q1818" i="5"/>
  <c r="O1818" i="5"/>
  <c r="Q1801" i="5"/>
  <c r="O1801" i="5"/>
  <c r="Q1776" i="5"/>
  <c r="O1776" i="5"/>
  <c r="Q1759" i="5"/>
  <c r="O1759" i="5"/>
  <c r="Q1742" i="5"/>
  <c r="O1742" i="5"/>
  <c r="Q1725" i="5"/>
  <c r="O1725" i="5"/>
  <c r="Q1700" i="5"/>
  <c r="O1700" i="5"/>
  <c r="Q1683" i="5"/>
  <c r="O1683" i="5"/>
  <c r="Q1658" i="5"/>
  <c r="O1658" i="5"/>
  <c r="Q1641" i="5"/>
  <c r="O1641" i="5"/>
  <c r="Q1616" i="5"/>
  <c r="O1616" i="5"/>
  <c r="Q1590" i="5"/>
  <c r="O1590" i="5"/>
  <c r="Q1573" i="5"/>
  <c r="O1573" i="5"/>
  <c r="Q1548" i="5"/>
  <c r="O1548" i="5"/>
  <c r="Q1531" i="5"/>
  <c r="O1531" i="5"/>
  <c r="Q1506" i="5"/>
  <c r="O1506" i="5"/>
  <c r="Q1489" i="5"/>
  <c r="O1489" i="5"/>
  <c r="O6643" i="5"/>
  <c r="S6432" i="5"/>
  <c r="T6432" i="5" s="1"/>
  <c r="R6432" i="5"/>
  <c r="O6301" i="5"/>
  <c r="U6301" i="5" s="1"/>
  <c r="R6238" i="5"/>
  <c r="S6238" i="5"/>
  <c r="T6238" i="5" s="1"/>
  <c r="O6219" i="5"/>
  <c r="U6219" i="5" s="1"/>
  <c r="Q6211" i="5"/>
  <c r="U5917" i="5"/>
  <c r="U5908" i="5"/>
  <c r="Q5857" i="5"/>
  <c r="O5857" i="5"/>
  <c r="Q5806" i="5"/>
  <c r="Q5785" i="5"/>
  <c r="O5785" i="5"/>
  <c r="Q5730" i="5"/>
  <c r="Q5713" i="5"/>
  <c r="O5713" i="5"/>
  <c r="Q5679" i="5"/>
  <c r="O5679" i="5"/>
  <c r="Q5646" i="5"/>
  <c r="O5646" i="5"/>
  <c r="Q5578" i="5"/>
  <c r="Q5527" i="5"/>
  <c r="Q5439" i="5"/>
  <c r="O5439" i="5"/>
  <c r="U5427" i="5"/>
  <c r="R5326" i="5"/>
  <c r="S5326" i="5"/>
  <c r="T5326" i="5" s="1"/>
  <c r="S5288" i="5"/>
  <c r="T5288" i="5" s="1"/>
  <c r="R5288" i="5"/>
  <c r="Q5261" i="5"/>
  <c r="U5220" i="5"/>
  <c r="U5216" i="5"/>
  <c r="U5212" i="5"/>
  <c r="U5174" i="5"/>
  <c r="S5136" i="5"/>
  <c r="T5136" i="5" s="1"/>
  <c r="R5136" i="5"/>
  <c r="U5043" i="5"/>
  <c r="U5039" i="5"/>
  <c r="U5034" i="5"/>
  <c r="Q4895" i="5"/>
  <c r="Q4853" i="5"/>
  <c r="O4853" i="5"/>
  <c r="Q4840" i="5"/>
  <c r="O4840" i="5"/>
  <c r="S4816" i="5"/>
  <c r="T4816" i="5" s="1"/>
  <c r="R4816" i="5"/>
  <c r="Q4781" i="5"/>
  <c r="U4744" i="5"/>
  <c r="Q4692" i="5"/>
  <c r="U4588" i="5"/>
  <c r="U4584" i="5"/>
  <c r="U4580" i="5"/>
  <c r="Q4540" i="5"/>
  <c r="S4529" i="5"/>
  <c r="T4529" i="5" s="1"/>
  <c r="R4529" i="5"/>
  <c r="Q4490" i="5"/>
  <c r="O4490" i="5"/>
  <c r="Q4414" i="5"/>
  <c r="O4414" i="5"/>
  <c r="Q4363" i="5"/>
  <c r="U4326" i="5"/>
  <c r="Q4194" i="5"/>
  <c r="O4194" i="5"/>
  <c r="Q4190" i="5"/>
  <c r="O4190" i="5"/>
  <c r="Q4114" i="5"/>
  <c r="O4114" i="5"/>
  <c r="U4090" i="5"/>
  <c r="Q3975" i="5"/>
  <c r="O3975" i="5"/>
  <c r="U3944" i="5"/>
  <c r="S3906" i="5"/>
  <c r="T3906" i="5" s="1"/>
  <c r="R3906" i="5"/>
  <c r="Q3887" i="5"/>
  <c r="O3887" i="5"/>
  <c r="S3867" i="5"/>
  <c r="T3867" i="5" s="1"/>
  <c r="R3867" i="5"/>
  <c r="U3822" i="5"/>
  <c r="U3771" i="5"/>
  <c r="S3754" i="5"/>
  <c r="T3754" i="5" s="1"/>
  <c r="R3754" i="5"/>
  <c r="U3711" i="5"/>
  <c r="U3702" i="5"/>
  <c r="U3694" i="5"/>
  <c r="S3670" i="5"/>
  <c r="T3670" i="5" s="1"/>
  <c r="R3670" i="5"/>
  <c r="U3636" i="5"/>
  <c r="U3602" i="5"/>
  <c r="U3594" i="5"/>
  <c r="U3585" i="5"/>
  <c r="S3577" i="5"/>
  <c r="T3577" i="5" s="1"/>
  <c r="R3577" i="5"/>
  <c r="U3559" i="5"/>
  <c r="U3526" i="5"/>
  <c r="U3508" i="5"/>
  <c r="O3491" i="5"/>
  <c r="U3491" i="5" s="1"/>
  <c r="U3484" i="5"/>
  <c r="U3467" i="5"/>
  <c r="Q3448" i="5"/>
  <c r="O3448" i="5"/>
  <c r="Q3431" i="5"/>
  <c r="O3431" i="5"/>
  <c r="Q3397" i="5"/>
  <c r="O3397" i="5"/>
  <c r="Q3372" i="5"/>
  <c r="O3372" i="5"/>
  <c r="U3320" i="5"/>
  <c r="U2916" i="5"/>
  <c r="O2882" i="5"/>
  <c r="U2882" i="5" s="1"/>
  <c r="O2616" i="5"/>
  <c r="U2616" i="5" s="1"/>
  <c r="U2608" i="5"/>
  <c r="U2447" i="5"/>
  <c r="O2312" i="5"/>
  <c r="U2312" i="5" s="1"/>
  <c r="U2291" i="5"/>
  <c r="U2042" i="5"/>
  <c r="U2025" i="5"/>
  <c r="O2008" i="5"/>
  <c r="U2008" i="5" s="1"/>
  <c r="U1987" i="5"/>
  <c r="U1929" i="5"/>
  <c r="U1912" i="5"/>
  <c r="U1891" i="5"/>
  <c r="U1874" i="5"/>
  <c r="U1769" i="5"/>
  <c r="U1621" i="5"/>
  <c r="U1604" i="5"/>
  <c r="U1583" i="5"/>
  <c r="U1566" i="5"/>
  <c r="U1477" i="5"/>
  <c r="S2948" i="5"/>
  <c r="T2948" i="5" s="1"/>
  <c r="R2948" i="5"/>
  <c r="Q2879" i="5"/>
  <c r="O2879" i="5"/>
  <c r="Q2875" i="5"/>
  <c r="O2875" i="5"/>
  <c r="Q2871" i="5"/>
  <c r="O2871" i="5"/>
  <c r="Q2803" i="5"/>
  <c r="U2800" i="5"/>
  <c r="Q2643" i="5"/>
  <c r="Q2575" i="5"/>
  <c r="O2575" i="5"/>
  <c r="Q2571" i="5"/>
  <c r="O2571" i="5"/>
  <c r="Q2567" i="5"/>
  <c r="O2567" i="5"/>
  <c r="Q2499" i="5"/>
  <c r="U2496" i="5"/>
  <c r="Q2296" i="5"/>
  <c r="O2296" i="5"/>
  <c r="Q2292" i="5"/>
  <c r="O2292" i="5"/>
  <c r="Q2288" i="5"/>
  <c r="O2288" i="5"/>
  <c r="Q2237" i="5"/>
  <c r="Q2144" i="5"/>
  <c r="O2144" i="5"/>
  <c r="Q2140" i="5"/>
  <c r="O2140" i="5"/>
  <c r="Q2136" i="5"/>
  <c r="O2136" i="5"/>
  <c r="R2082" i="5"/>
  <c r="S2082" i="5"/>
  <c r="T2082" i="5" s="1"/>
  <c r="O2069" i="5"/>
  <c r="Q2060" i="5"/>
  <c r="O2060" i="5"/>
  <c r="U2006" i="5"/>
  <c r="O1993" i="5"/>
  <c r="U1993" i="5" s="1"/>
  <c r="Q1984" i="5"/>
  <c r="O1984" i="5"/>
  <c r="Q1951" i="5"/>
  <c r="O1951" i="5"/>
  <c r="Q1930" i="5"/>
  <c r="O1930" i="5"/>
  <c r="U1914" i="5"/>
  <c r="U1893" i="5"/>
  <c r="Q1799" i="5"/>
  <c r="O1799" i="5"/>
  <c r="Q1778" i="5"/>
  <c r="O1778" i="5"/>
  <c r="U1762" i="5"/>
  <c r="U1741" i="5"/>
  <c r="Q1647" i="5"/>
  <c r="O1647" i="5"/>
  <c r="Q1626" i="5"/>
  <c r="O1626" i="5"/>
  <c r="U1610" i="5"/>
  <c r="U1589" i="5"/>
  <c r="Q1495" i="5"/>
  <c r="O1495" i="5"/>
  <c r="U1399" i="5"/>
  <c r="U1382" i="5"/>
  <c r="U1325" i="5"/>
  <c r="U1308" i="5"/>
  <c r="U1300" i="5"/>
  <c r="U1205" i="5"/>
  <c r="U1188" i="5"/>
  <c r="O1171" i="5"/>
  <c r="U1171" i="5" s="1"/>
  <c r="O1163" i="5"/>
  <c r="U1163" i="5" s="1"/>
  <c r="O1154" i="5"/>
  <c r="U1154" i="5" s="1"/>
  <c r="O1146" i="5"/>
  <c r="U1146" i="5" s="1"/>
  <c r="O1129" i="5"/>
  <c r="U1129" i="5" s="1"/>
  <c r="O1120" i="5"/>
  <c r="U1120" i="5" s="1"/>
  <c r="O1112" i="5"/>
  <c r="U1112" i="5" s="1"/>
  <c r="O1095" i="5"/>
  <c r="U1095" i="5" s="1"/>
  <c r="O1087" i="5"/>
  <c r="U1087" i="5" s="1"/>
  <c r="O1078" i="5"/>
  <c r="U1078" i="5" s="1"/>
  <c r="O1070" i="5"/>
  <c r="U1070" i="5" s="1"/>
  <c r="U1057" i="5"/>
  <c r="U1040" i="5"/>
  <c r="U940" i="5"/>
  <c r="U923" i="5"/>
  <c r="O906" i="5"/>
  <c r="U906" i="5" s="1"/>
  <c r="O898" i="5"/>
  <c r="U898" i="5" s="1"/>
  <c r="O889" i="5"/>
  <c r="U889" i="5" s="1"/>
  <c r="O881" i="5"/>
  <c r="U881" i="5" s="1"/>
  <c r="O864" i="5"/>
  <c r="U864" i="5" s="1"/>
  <c r="O856" i="5"/>
  <c r="U856" i="5" s="1"/>
  <c r="O847" i="5"/>
  <c r="U847" i="5" s="1"/>
  <c r="U809" i="5"/>
  <c r="U780" i="5"/>
  <c r="O750" i="5"/>
  <c r="U750" i="5" s="1"/>
  <c r="Q2947" i="5"/>
  <c r="S2939" i="5"/>
  <c r="T2939" i="5" s="1"/>
  <c r="R2939" i="5"/>
  <c r="S2935" i="5"/>
  <c r="T2935" i="5" s="1"/>
  <c r="R2935" i="5"/>
  <c r="S2931" i="5"/>
  <c r="T2931" i="5" s="1"/>
  <c r="R2931" i="5"/>
  <c r="S2867" i="5"/>
  <c r="T2867" i="5" s="1"/>
  <c r="R2867" i="5"/>
  <c r="S2863" i="5"/>
  <c r="T2863" i="5" s="1"/>
  <c r="R2863" i="5"/>
  <c r="S2859" i="5"/>
  <c r="T2859" i="5" s="1"/>
  <c r="R2859" i="5"/>
  <c r="S2855" i="5"/>
  <c r="T2855" i="5" s="1"/>
  <c r="R2855" i="5"/>
  <c r="U2791" i="5"/>
  <c r="O2753" i="5"/>
  <c r="U2753" i="5" s="1"/>
  <c r="O2677" i="5"/>
  <c r="Q2634" i="5"/>
  <c r="U2631" i="5"/>
  <c r="S2563" i="5"/>
  <c r="T2563" i="5" s="1"/>
  <c r="R2563" i="5"/>
  <c r="S2559" i="5"/>
  <c r="T2559" i="5" s="1"/>
  <c r="R2559" i="5"/>
  <c r="S2555" i="5"/>
  <c r="T2555" i="5" s="1"/>
  <c r="R2555" i="5"/>
  <c r="S2551" i="5"/>
  <c r="T2551" i="5" s="1"/>
  <c r="R2551" i="5"/>
  <c r="U2487" i="5"/>
  <c r="U2462" i="5"/>
  <c r="U2458" i="5"/>
  <c r="U2454" i="5"/>
  <c r="Q2385" i="5"/>
  <c r="S2382" i="5"/>
  <c r="T2382" i="5" s="1"/>
  <c r="R2382" i="5"/>
  <c r="Q2351" i="5"/>
  <c r="Q2225" i="5"/>
  <c r="Q2039" i="5"/>
  <c r="O2039" i="5"/>
  <c r="Q1964" i="5"/>
  <c r="O1964" i="5"/>
  <c r="Q1459" i="5"/>
  <c r="O1459" i="5"/>
  <c r="Q1451" i="5"/>
  <c r="O1451" i="5"/>
  <c r="Q1449" i="5"/>
  <c r="Q1286" i="5"/>
  <c r="O1286" i="5"/>
  <c r="Q1278" i="5"/>
  <c r="O1278" i="5"/>
  <c r="Q1269" i="5"/>
  <c r="O1269" i="5"/>
  <c r="Q1261" i="5"/>
  <c r="O1261" i="5"/>
  <c r="Q1244" i="5"/>
  <c r="O1244" i="5"/>
  <c r="Q1236" i="5"/>
  <c r="O1236" i="5"/>
  <c r="Q1227" i="5"/>
  <c r="O1227" i="5"/>
  <c r="Q1210" i="5"/>
  <c r="O1210" i="5"/>
  <c r="Q1202" i="5"/>
  <c r="O1202" i="5"/>
  <c r="Q1193" i="5"/>
  <c r="O1193" i="5"/>
  <c r="Q1185" i="5"/>
  <c r="O1185" i="5"/>
  <c r="Q1168" i="5"/>
  <c r="O1168" i="5"/>
  <c r="Q1160" i="5"/>
  <c r="O1160" i="5"/>
  <c r="Q1151" i="5"/>
  <c r="O1151" i="5"/>
  <c r="Q1134" i="5"/>
  <c r="O1134" i="5"/>
  <c r="Q1126" i="5"/>
  <c r="O1126" i="5"/>
  <c r="Q1117" i="5"/>
  <c r="O1117" i="5"/>
  <c r="Q1109" i="5"/>
  <c r="O1109" i="5"/>
  <c r="Q1092" i="5"/>
  <c r="O1092" i="5"/>
  <c r="Q1084" i="5"/>
  <c r="O1084" i="5"/>
  <c r="Q1075" i="5"/>
  <c r="O1075" i="5"/>
  <c r="Q1058" i="5"/>
  <c r="O1058" i="5"/>
  <c r="Q1050" i="5"/>
  <c r="O1050" i="5"/>
  <c r="Q1041" i="5"/>
  <c r="O1041" i="5"/>
  <c r="Q1033" i="5"/>
  <c r="O1033" i="5"/>
  <c r="Q1012" i="5"/>
  <c r="O1012" i="5"/>
  <c r="Q995" i="5"/>
  <c r="O995" i="5"/>
  <c r="Q945" i="5"/>
  <c r="O945" i="5"/>
  <c r="Q928" i="5"/>
  <c r="O928" i="5"/>
  <c r="S3111" i="5"/>
  <c r="T3111" i="5" s="1"/>
  <c r="R3111" i="5"/>
  <c r="S3073" i="5"/>
  <c r="T3073" i="5" s="1"/>
  <c r="R3073" i="5"/>
  <c r="U3035" i="5"/>
  <c r="U2997" i="5"/>
  <c r="U2918" i="5"/>
  <c r="Q2837" i="5"/>
  <c r="S2834" i="5"/>
  <c r="T2834" i="5" s="1"/>
  <c r="R2834" i="5"/>
  <c r="Q2765" i="5"/>
  <c r="O2765" i="5"/>
  <c r="Q2761" i="5"/>
  <c r="O2761" i="5"/>
  <c r="Q2757" i="5"/>
  <c r="O2757" i="5"/>
  <c r="Q2685" i="5"/>
  <c r="S2682" i="5"/>
  <c r="T2682" i="5" s="1"/>
  <c r="R2682" i="5"/>
  <c r="Q2613" i="5"/>
  <c r="O2613" i="5"/>
  <c r="Q2609" i="5"/>
  <c r="O2609" i="5"/>
  <c r="Q2605" i="5"/>
  <c r="Q2533" i="5"/>
  <c r="S2530" i="5"/>
  <c r="T2530" i="5" s="1"/>
  <c r="R2530" i="5"/>
  <c r="U2449" i="5"/>
  <c r="U2445" i="5"/>
  <c r="U2441" i="5"/>
  <c r="Q2372" i="5"/>
  <c r="S2369" i="5"/>
  <c r="T2369" i="5" s="1"/>
  <c r="R2369" i="5"/>
  <c r="U2348" i="5"/>
  <c r="Q2216" i="5"/>
  <c r="R2213" i="5"/>
  <c r="S2213" i="5"/>
  <c r="T2213" i="5" s="1"/>
  <c r="R2209" i="5"/>
  <c r="S2209" i="5"/>
  <c r="T2209" i="5" s="1"/>
  <c r="Q2195" i="5"/>
  <c r="U2192" i="5"/>
  <c r="Q2161" i="5"/>
  <c r="Q1968" i="5"/>
  <c r="O1968" i="5"/>
  <c r="U1923" i="5"/>
  <c r="Q1905" i="5"/>
  <c r="O1905" i="5"/>
  <c r="S1830" i="5"/>
  <c r="T1830" i="5" s="1"/>
  <c r="R1830" i="5"/>
  <c r="Q1808" i="5"/>
  <c r="O1808" i="5"/>
  <c r="U1771" i="5"/>
  <c r="Q1753" i="5"/>
  <c r="O1753" i="5"/>
  <c r="S1678" i="5"/>
  <c r="T1678" i="5" s="1"/>
  <c r="R1678" i="5"/>
  <c r="Q1656" i="5"/>
  <c r="O1656" i="5"/>
  <c r="U1619" i="5"/>
  <c r="Q1601" i="5"/>
  <c r="O1601" i="5"/>
  <c r="S1526" i="5"/>
  <c r="T1526" i="5" s="1"/>
  <c r="R1526" i="5"/>
  <c r="Q1504" i="5"/>
  <c r="O1504" i="5"/>
  <c r="U1471" i="5"/>
  <c r="U1465" i="5"/>
  <c r="Q1438" i="5"/>
  <c r="O1438" i="5"/>
  <c r="Q1430" i="5"/>
  <c r="O1430" i="5"/>
  <c r="Q1421" i="5"/>
  <c r="O1421" i="5"/>
  <c r="Q1413" i="5"/>
  <c r="O1413" i="5"/>
  <c r="Q1283" i="5"/>
  <c r="O1283" i="5"/>
  <c r="Q1266" i="5"/>
  <c r="O1266" i="5"/>
  <c r="Q1237" i="5"/>
  <c r="O1237" i="5"/>
  <c r="Q1207" i="5"/>
  <c r="O1207" i="5"/>
  <c r="Q1190" i="5"/>
  <c r="O1190" i="5"/>
  <c r="Q1169" i="5"/>
  <c r="O1169" i="5"/>
  <c r="Q1152" i="5"/>
  <c r="O1152" i="5"/>
  <c r="Q1123" i="5"/>
  <c r="O1123" i="5"/>
  <c r="Q1093" i="5"/>
  <c r="O1093" i="5"/>
  <c r="Q1076" i="5"/>
  <c r="O1076" i="5"/>
  <c r="Q1055" i="5"/>
  <c r="O1055" i="5"/>
  <c r="Q1038" i="5"/>
  <c r="O1038" i="5"/>
  <c r="Q3064" i="5"/>
  <c r="S3061" i="5"/>
  <c r="T3061" i="5" s="1"/>
  <c r="R3061" i="5"/>
  <c r="Q3047" i="5"/>
  <c r="Q3030" i="5"/>
  <c r="U3027" i="5"/>
  <c r="Q3013" i="5"/>
  <c r="U3010" i="5"/>
  <c r="Q2996" i="5"/>
  <c r="Q2992" i="5"/>
  <c r="O2992" i="5"/>
  <c r="Q2988" i="5"/>
  <c r="O2988" i="5"/>
  <c r="Q2984" i="5"/>
  <c r="O2984" i="5"/>
  <c r="Q2979" i="5"/>
  <c r="O2979" i="5"/>
  <c r="Q2975" i="5"/>
  <c r="O2975" i="5"/>
  <c r="Q2971" i="5"/>
  <c r="O2971" i="5"/>
  <c r="Q2951" i="5"/>
  <c r="O2951" i="5"/>
  <c r="S2943" i="5"/>
  <c r="T2943" i="5" s="1"/>
  <c r="R2943" i="5"/>
  <c r="Q2896" i="5"/>
  <c r="Q2883" i="5"/>
  <c r="Q2820" i="5"/>
  <c r="Q2807" i="5"/>
  <c r="Q2676" i="5"/>
  <c r="S2673" i="5"/>
  <c r="T2673" i="5" s="1"/>
  <c r="R2673" i="5"/>
  <c r="Q2600" i="5"/>
  <c r="O2600" i="5"/>
  <c r="Q2596" i="5"/>
  <c r="O2596" i="5"/>
  <c r="Q2592" i="5"/>
  <c r="O2592" i="5"/>
  <c r="Q2579" i="5"/>
  <c r="Q2516" i="5"/>
  <c r="Q2503" i="5"/>
  <c r="Q2423" i="5"/>
  <c r="O2423" i="5"/>
  <c r="Q2419" i="5"/>
  <c r="O2419" i="5"/>
  <c r="Q2415" i="5"/>
  <c r="O2415" i="5"/>
  <c r="Q2334" i="5"/>
  <c r="U2331" i="5"/>
  <c r="Q2309" i="5"/>
  <c r="O2309" i="5"/>
  <c r="Q2305" i="5"/>
  <c r="Q2301" i="5"/>
  <c r="O2301" i="5"/>
  <c r="Q2178" i="5"/>
  <c r="U2175" i="5"/>
  <c r="U2171" i="5"/>
  <c r="S2103" i="5"/>
  <c r="T2103" i="5" s="1"/>
  <c r="R2103" i="5"/>
  <c r="R2078" i="5"/>
  <c r="S2078" i="5"/>
  <c r="T2078" i="5" s="1"/>
  <c r="U2027" i="5"/>
  <c r="U2002" i="5"/>
  <c r="Q1947" i="5"/>
  <c r="O1947" i="5"/>
  <c r="U1927" i="5"/>
  <c r="Q1871" i="5"/>
  <c r="O1871" i="5"/>
  <c r="S1851" i="5"/>
  <c r="T1851" i="5" s="1"/>
  <c r="R1851" i="5"/>
  <c r="Q1795" i="5"/>
  <c r="O1795" i="5"/>
  <c r="U1775" i="5"/>
  <c r="Q1719" i="5"/>
  <c r="O1719" i="5"/>
  <c r="S1699" i="5"/>
  <c r="T1699" i="5" s="1"/>
  <c r="R1699" i="5"/>
  <c r="Q1643" i="5"/>
  <c r="O1643" i="5"/>
  <c r="U1623" i="5"/>
  <c r="Q1567" i="5"/>
  <c r="O1567" i="5"/>
  <c r="S1547" i="5"/>
  <c r="T1547" i="5" s="1"/>
  <c r="R1547" i="5"/>
  <c r="Q1491" i="5"/>
  <c r="O1491" i="5"/>
  <c r="Q1474" i="5"/>
  <c r="O1474" i="5"/>
  <c r="Q1400" i="5"/>
  <c r="O1400" i="5"/>
  <c r="Q1396" i="5"/>
  <c r="O1396" i="5"/>
  <c r="Q1392" i="5"/>
  <c r="O1392" i="5"/>
  <c r="Q1388" i="5"/>
  <c r="O1388" i="5"/>
  <c r="Q1383" i="5"/>
  <c r="O1383" i="5"/>
  <c r="Q1379" i="5"/>
  <c r="O1379" i="5"/>
  <c r="Q1375" i="5"/>
  <c r="O1375" i="5"/>
  <c r="Q1362" i="5"/>
  <c r="O1362" i="5"/>
  <c r="Q1358" i="5"/>
  <c r="O1358" i="5"/>
  <c r="Q1354" i="5"/>
  <c r="O1354" i="5"/>
  <c r="Q1350" i="5"/>
  <c r="O1350" i="5"/>
  <c r="Q1345" i="5"/>
  <c r="O1345" i="5"/>
  <c r="Q1341" i="5"/>
  <c r="O1341" i="5"/>
  <c r="Q1337" i="5"/>
  <c r="O1337" i="5"/>
  <c r="Q1324" i="5"/>
  <c r="O1324" i="5"/>
  <c r="Q1320" i="5"/>
  <c r="O1320" i="5"/>
  <c r="Q1316" i="5"/>
  <c r="O1316" i="5"/>
  <c r="Q1312" i="5"/>
  <c r="O1312" i="5"/>
  <c r="Q1307" i="5"/>
  <c r="O1307" i="5"/>
  <c r="Q1303" i="5"/>
  <c r="O1303" i="5"/>
  <c r="U1170" i="5"/>
  <c r="U1153" i="5"/>
  <c r="U1056" i="5"/>
  <c r="U1039" i="5"/>
  <c r="S905" i="5"/>
  <c r="T905" i="5" s="1"/>
  <c r="R905" i="5"/>
  <c r="Q886" i="5"/>
  <c r="O886" i="5"/>
  <c r="R879" i="5"/>
  <c r="S879" i="5"/>
  <c r="T879" i="5" s="1"/>
  <c r="U829" i="5"/>
  <c r="Q810" i="5"/>
  <c r="O810" i="5"/>
  <c r="U803" i="5"/>
  <c r="S753" i="5"/>
  <c r="T753" i="5" s="1"/>
  <c r="R753" i="5"/>
  <c r="U664" i="5"/>
  <c r="U332" i="5"/>
  <c r="Q920" i="5"/>
  <c r="O920" i="5"/>
  <c r="S884" i="5"/>
  <c r="T884" i="5" s="1"/>
  <c r="R884" i="5"/>
  <c r="Q861" i="5"/>
  <c r="O861" i="5"/>
  <c r="U825" i="5"/>
  <c r="Q815" i="5"/>
  <c r="O815" i="5"/>
  <c r="Q768" i="5"/>
  <c r="O768" i="5"/>
  <c r="Q700" i="5"/>
  <c r="O700" i="5"/>
  <c r="Q679" i="5"/>
  <c r="O679" i="5"/>
  <c r="U632" i="5"/>
  <c r="U623" i="5"/>
  <c r="U615" i="5"/>
  <c r="Q586" i="5"/>
  <c r="O586" i="5"/>
  <c r="Q565" i="5"/>
  <c r="O565" i="5"/>
  <c r="Q557" i="5"/>
  <c r="O557" i="5"/>
  <c r="Q548" i="5"/>
  <c r="O548" i="5"/>
  <c r="Q527" i="5"/>
  <c r="O527" i="5"/>
  <c r="U463" i="5"/>
  <c r="Q396" i="5"/>
  <c r="O396" i="5"/>
  <c r="U367" i="5"/>
  <c r="U350" i="5"/>
  <c r="O333" i="5"/>
  <c r="U333" i="5" s="1"/>
  <c r="O325" i="5"/>
  <c r="U325" i="5" s="1"/>
  <c r="O316" i="5"/>
  <c r="U316" i="5" s="1"/>
  <c r="U257" i="5"/>
  <c r="U240" i="5"/>
  <c r="U223" i="5"/>
  <c r="O185" i="5"/>
  <c r="U185" i="5" s="1"/>
  <c r="O177" i="5"/>
  <c r="U177" i="5" s="1"/>
  <c r="O168" i="5"/>
  <c r="U168" i="5" s="1"/>
  <c r="O160" i="5"/>
  <c r="U160" i="5" s="1"/>
  <c r="U126" i="5"/>
  <c r="U97" i="5"/>
  <c r="U88" i="5"/>
  <c r="U201" i="5"/>
  <c r="Q942" i="5"/>
  <c r="O942" i="5"/>
  <c r="Q938" i="5"/>
  <c r="O938" i="5"/>
  <c r="Q934" i="5"/>
  <c r="O934" i="5"/>
  <c r="Q929" i="5"/>
  <c r="O929" i="5"/>
  <c r="Q925" i="5"/>
  <c r="O925" i="5"/>
  <c r="Q895" i="5"/>
  <c r="O895" i="5"/>
  <c r="R887" i="5"/>
  <c r="S887" i="5"/>
  <c r="T887" i="5" s="1"/>
  <c r="S866" i="5"/>
  <c r="T866" i="5" s="1"/>
  <c r="R866" i="5"/>
  <c r="U804" i="5"/>
  <c r="R783" i="5"/>
  <c r="S783" i="5"/>
  <c r="T783" i="5" s="1"/>
  <c r="S736" i="5"/>
  <c r="T736" i="5" s="1"/>
  <c r="R736" i="5"/>
  <c r="U714" i="5"/>
  <c r="U706" i="5"/>
  <c r="U697" i="5"/>
  <c r="U689" i="5"/>
  <c r="U660" i="5"/>
  <c r="U614" i="5"/>
  <c r="S576" i="5"/>
  <c r="T576" i="5" s="1"/>
  <c r="R576" i="5"/>
  <c r="R462" i="5"/>
  <c r="S462" i="5"/>
  <c r="T462" i="5" s="1"/>
  <c r="U393" i="5"/>
  <c r="O359" i="5"/>
  <c r="U359" i="5" s="1"/>
  <c r="O334" i="5"/>
  <c r="U334" i="5" s="1"/>
  <c r="O317" i="5"/>
  <c r="U317" i="5" s="1"/>
  <c r="O216" i="5"/>
  <c r="U216" i="5" s="1"/>
  <c r="U203" i="5"/>
  <c r="U199" i="5"/>
  <c r="U195" i="5"/>
  <c r="U182" i="5"/>
  <c r="U178" i="5"/>
  <c r="U174" i="5"/>
  <c r="O131" i="5"/>
  <c r="U131" i="5" s="1"/>
  <c r="O106" i="5"/>
  <c r="U106" i="5" s="1"/>
  <c r="O89" i="5"/>
  <c r="U89" i="5" s="1"/>
  <c r="O64" i="5"/>
  <c r="U64" i="5" s="1"/>
  <c r="U55" i="5"/>
  <c r="U51" i="5"/>
  <c r="U47" i="5"/>
  <c r="U222" i="5"/>
  <c r="U176" i="5"/>
  <c r="U49" i="5"/>
  <c r="Q921" i="5"/>
  <c r="O921" i="5"/>
  <c r="Q900" i="5"/>
  <c r="O900" i="5"/>
  <c r="U854" i="5"/>
  <c r="Q845" i="5"/>
  <c r="O845" i="5"/>
  <c r="Q824" i="5"/>
  <c r="O824" i="5"/>
  <c r="U778" i="5"/>
  <c r="Q769" i="5"/>
  <c r="O769" i="5"/>
  <c r="Q748" i="5"/>
  <c r="O748" i="5"/>
  <c r="Q705" i="5"/>
  <c r="O705" i="5"/>
  <c r="Q658" i="5"/>
  <c r="O658" i="5"/>
  <c r="U619" i="5"/>
  <c r="Q599" i="5"/>
  <c r="O599" i="5"/>
  <c r="Q553" i="5"/>
  <c r="O553" i="5"/>
  <c r="Q506" i="5"/>
  <c r="O506" i="5"/>
  <c r="U467" i="5"/>
  <c r="Q447" i="5"/>
  <c r="O447" i="5"/>
  <c r="Q401" i="5"/>
  <c r="O401" i="5"/>
  <c r="Q280" i="5"/>
  <c r="O280" i="5"/>
  <c r="Q246" i="5"/>
  <c r="O246" i="5"/>
  <c r="Q242" i="5"/>
  <c r="O242" i="5"/>
  <c r="Q208" i="5"/>
  <c r="O208" i="5"/>
  <c r="Q200" i="5"/>
  <c r="O200" i="5"/>
  <c r="Q183" i="5"/>
  <c r="O183" i="5"/>
  <c r="Q175" i="5"/>
  <c r="O175" i="5"/>
  <c r="Q124" i="5"/>
  <c r="O124" i="5"/>
  <c r="Q120" i="5"/>
  <c r="O120" i="5"/>
  <c r="Q107" i="5"/>
  <c r="O107" i="5"/>
  <c r="Q90" i="5"/>
  <c r="O90" i="5"/>
  <c r="Q56" i="5"/>
  <c r="O56" i="5"/>
  <c r="Q48" i="5"/>
  <c r="O48" i="5"/>
  <c r="U503" i="5"/>
  <c r="S428" i="5"/>
  <c r="T428" i="5" s="1"/>
  <c r="R428" i="5"/>
  <c r="U406" i="5"/>
  <c r="U390" i="5"/>
  <c r="U362" i="5"/>
  <c r="U315" i="5"/>
  <c r="U45" i="5"/>
  <c r="O7630" i="5"/>
  <c r="U7630" i="5" s="1"/>
  <c r="Q7618" i="5"/>
  <c r="O7629" i="5"/>
  <c r="U7629" i="5" s="1"/>
  <c r="Q7507" i="5"/>
  <c r="O7507" i="5"/>
  <c r="Q7498" i="5"/>
  <c r="O7498" i="5"/>
  <c r="Q7426" i="5"/>
  <c r="O7426" i="5"/>
  <c r="Q7346" i="5"/>
  <c r="Q7215" i="5"/>
  <c r="Q6900" i="5"/>
  <c r="Q6857" i="5"/>
  <c r="Q6824" i="5"/>
  <c r="O6824" i="5"/>
  <c r="Q7624" i="5"/>
  <c r="Q7572" i="5"/>
  <c r="O7572" i="5"/>
  <c r="O7385" i="5"/>
  <c r="U7385" i="5" s="1"/>
  <c r="O7250" i="5"/>
  <c r="U7250" i="5" s="1"/>
  <c r="U7166" i="5"/>
  <c r="U7128" i="5"/>
  <c r="O7060" i="5"/>
  <c r="U7060" i="5" s="1"/>
  <c r="O6892" i="5"/>
  <c r="U6892" i="5" s="1"/>
  <c r="O7137" i="5"/>
  <c r="U7137" i="5" s="1"/>
  <c r="U6981" i="5"/>
  <c r="U6939" i="5"/>
  <c r="Q6471" i="5"/>
  <c r="O6471" i="5"/>
  <c r="Q6361" i="5"/>
  <c r="O6361" i="5"/>
  <c r="Q7535" i="5"/>
  <c r="Q7472" i="5"/>
  <c r="O7472" i="5"/>
  <c r="Q7379" i="5"/>
  <c r="Q7311" i="5"/>
  <c r="O7311" i="5"/>
  <c r="Q7235" i="5"/>
  <c r="O7235" i="5"/>
  <c r="Q7113" i="5"/>
  <c r="Q7088" i="5"/>
  <c r="O7088" i="5"/>
  <c r="Q7062" i="5"/>
  <c r="Q7050" i="5"/>
  <c r="O7050" i="5"/>
  <c r="Q7037" i="5"/>
  <c r="O7037" i="5"/>
  <c r="Q7003" i="5"/>
  <c r="U6747" i="5"/>
  <c r="O6721" i="5"/>
  <c r="U6721" i="5" s="1"/>
  <c r="O6341" i="5"/>
  <c r="U6341" i="5" s="1"/>
  <c r="Q6621" i="5"/>
  <c r="U6168" i="5"/>
  <c r="Q5945" i="5"/>
  <c r="O5945" i="5"/>
  <c r="Q6718" i="5"/>
  <c r="Q6604" i="5"/>
  <c r="Q6528" i="5"/>
  <c r="U5949" i="5"/>
  <c r="U5834" i="5"/>
  <c r="U5728" i="5"/>
  <c r="O5694" i="5"/>
  <c r="U5694" i="5" s="1"/>
  <c r="U5673" i="5"/>
  <c r="U5597" i="5"/>
  <c r="U5407" i="5"/>
  <c r="O5348" i="5"/>
  <c r="U5348" i="5" s="1"/>
  <c r="O5314" i="5"/>
  <c r="U5314" i="5" s="1"/>
  <c r="O5289" i="5"/>
  <c r="U5289" i="5" s="1"/>
  <c r="O5255" i="5"/>
  <c r="U5255" i="5" s="1"/>
  <c r="O5213" i="5"/>
  <c r="U5213" i="5" s="1"/>
  <c r="O5162" i="5"/>
  <c r="U5162" i="5" s="1"/>
  <c r="O5137" i="5"/>
  <c r="U5137" i="5" s="1"/>
  <c r="O4914" i="5"/>
  <c r="U4914" i="5" s="1"/>
  <c r="O4872" i="5"/>
  <c r="U4872" i="5" s="1"/>
  <c r="U4842" i="5"/>
  <c r="U4467" i="5"/>
  <c r="U4424" i="5"/>
  <c r="O4357" i="5"/>
  <c r="U4357" i="5" s="1"/>
  <c r="O4315" i="5"/>
  <c r="U4315" i="5" s="1"/>
  <c r="O4226" i="5"/>
  <c r="U4226" i="5" s="1"/>
  <c r="O4192" i="5"/>
  <c r="U4192" i="5" s="1"/>
  <c r="O4112" i="5"/>
  <c r="U4112" i="5" s="1"/>
  <c r="O4053" i="5"/>
  <c r="U4053" i="5" s="1"/>
  <c r="U4015" i="5"/>
  <c r="S6782" i="5"/>
  <c r="T6782" i="5" s="1"/>
  <c r="R6782" i="5"/>
  <c r="U6744" i="5"/>
  <c r="Q6714" i="5"/>
  <c r="O6714" i="5"/>
  <c r="U6601" i="5"/>
  <c r="U6592" i="5"/>
  <c r="Q6562" i="5"/>
  <c r="O6562" i="5"/>
  <c r="Q6553" i="5"/>
  <c r="O6553" i="5"/>
  <c r="Q6490" i="5"/>
  <c r="O6217" i="5"/>
  <c r="U6217" i="5" s="1"/>
  <c r="Q6150" i="5"/>
  <c r="Q5998" i="5"/>
  <c r="Q5906" i="5"/>
  <c r="Q5822" i="5"/>
  <c r="O5822" i="5"/>
  <c r="Q5729" i="5"/>
  <c r="O5729" i="5"/>
  <c r="Q5645" i="5"/>
  <c r="O5645" i="5"/>
  <c r="U5408" i="5"/>
  <c r="O5269" i="5"/>
  <c r="U5269" i="5" s="1"/>
  <c r="O5239" i="5"/>
  <c r="U5239" i="5" s="1"/>
  <c r="O5222" i="5"/>
  <c r="U5222" i="5" s="1"/>
  <c r="O4856" i="5"/>
  <c r="U4856" i="5" s="1"/>
  <c r="O4814" i="5"/>
  <c r="U4814" i="5" s="1"/>
  <c r="O4772" i="5"/>
  <c r="U4772" i="5" s="1"/>
  <c r="O4539" i="5"/>
  <c r="U4539" i="5" s="1"/>
  <c r="O4358" i="5"/>
  <c r="U4358" i="5" s="1"/>
  <c r="O4324" i="5"/>
  <c r="U4324" i="5" s="1"/>
  <c r="U4037" i="5"/>
  <c r="Q6351" i="5"/>
  <c r="O6351" i="5"/>
  <c r="U6139" i="5"/>
  <c r="Q5861" i="5"/>
  <c r="O5861" i="5"/>
  <c r="U5718" i="5"/>
  <c r="U5617" i="5"/>
  <c r="S5537" i="5"/>
  <c r="T5537" i="5" s="1"/>
  <c r="R5537" i="5"/>
  <c r="O5389" i="5"/>
  <c r="Q5147" i="5"/>
  <c r="Q4949" i="5"/>
  <c r="O4949" i="5"/>
  <c r="S4812" i="5"/>
  <c r="T4812" i="5" s="1"/>
  <c r="R4812" i="5"/>
  <c r="O4613" i="5"/>
  <c r="U4613" i="5" s="1"/>
  <c r="Q3642" i="5"/>
  <c r="Q3507" i="5"/>
  <c r="O3507" i="5"/>
  <c r="Q3428" i="5"/>
  <c r="O3428" i="5"/>
  <c r="Q3387" i="5"/>
  <c r="O3387" i="5"/>
  <c r="Q5591" i="5"/>
  <c r="O5591" i="5"/>
  <c r="Q5553" i="5"/>
  <c r="O5553" i="5"/>
  <c r="S5533" i="5"/>
  <c r="T5533" i="5" s="1"/>
  <c r="R5533" i="5"/>
  <c r="Q5494" i="5"/>
  <c r="O5494" i="5"/>
  <c r="Q5413" i="5"/>
  <c r="O5413" i="5"/>
  <c r="R5347" i="5"/>
  <c r="S5347" i="5"/>
  <c r="T5347" i="5" s="1"/>
  <c r="Q5156" i="5"/>
  <c r="O5156" i="5"/>
  <c r="Q5063" i="5"/>
  <c r="O5063" i="5"/>
  <c r="S4946" i="5"/>
  <c r="T4946" i="5" s="1"/>
  <c r="R4946" i="5"/>
  <c r="S4685" i="5"/>
  <c r="T4685" i="5" s="1"/>
  <c r="R4685" i="5"/>
  <c r="S4571" i="5"/>
  <c r="T4571" i="5" s="1"/>
  <c r="R4571" i="5"/>
  <c r="R4267" i="5"/>
  <c r="S4267" i="5"/>
  <c r="T4267" i="5" s="1"/>
  <c r="Q4084" i="5"/>
  <c r="Q4072" i="5"/>
  <c r="O4072" i="5"/>
  <c r="U4039" i="5"/>
  <c r="Q4021" i="5"/>
  <c r="U3868" i="5"/>
  <c r="S3750" i="5"/>
  <c r="T3750" i="5" s="1"/>
  <c r="R3750" i="5"/>
  <c r="U3673" i="5"/>
  <c r="U3581" i="5"/>
  <c r="Q3402" i="5"/>
  <c r="O3402" i="5"/>
  <c r="O3149" i="5"/>
  <c r="U3149" i="5" s="1"/>
  <c r="S6478" i="5"/>
  <c r="T6478" i="5" s="1"/>
  <c r="R6478" i="5"/>
  <c r="Q6298" i="5"/>
  <c r="Q6203" i="5"/>
  <c r="O6203" i="5"/>
  <c r="O6147" i="5"/>
  <c r="U6147" i="5" s="1"/>
  <c r="Q6132" i="5"/>
  <c r="O6132" i="5"/>
  <c r="Q6059" i="5"/>
  <c r="S6015" i="5"/>
  <c r="T6015" i="5" s="1"/>
  <c r="R6015" i="5"/>
  <c r="Q5988" i="5"/>
  <c r="O5988" i="5"/>
  <c r="Q5960" i="5"/>
  <c r="Q5819" i="5"/>
  <c r="O5819" i="5"/>
  <c r="U5765" i="5"/>
  <c r="Q5641" i="5"/>
  <c r="O5641" i="5"/>
  <c r="Q5637" i="5"/>
  <c r="O5637" i="5"/>
  <c r="S5516" i="5"/>
  <c r="T5516" i="5" s="1"/>
  <c r="R5516" i="5"/>
  <c r="U5224" i="5"/>
  <c r="Q4870" i="5"/>
  <c r="O4870" i="5"/>
  <c r="S4694" i="5"/>
  <c r="T4694" i="5" s="1"/>
  <c r="R4694" i="5"/>
  <c r="U4276" i="5"/>
  <c r="S4250" i="5"/>
  <c r="T4250" i="5" s="1"/>
  <c r="R4250" i="5"/>
  <c r="Q3832" i="5"/>
  <c r="Q3824" i="5"/>
  <c r="O3824" i="5"/>
  <c r="Q3815" i="5"/>
  <c r="O3815" i="5"/>
  <c r="Q3807" i="5"/>
  <c r="O3807" i="5"/>
  <c r="Q3714" i="5"/>
  <c r="O3714" i="5"/>
  <c r="Q3697" i="5"/>
  <c r="O3697" i="5"/>
  <c r="Q3562" i="5"/>
  <c r="O3562" i="5"/>
  <c r="Q3520" i="5"/>
  <c r="O3520" i="5"/>
  <c r="U3357" i="5"/>
  <c r="U3298" i="5"/>
  <c r="O2981" i="5"/>
  <c r="U2981" i="5" s="1"/>
  <c r="U2611" i="5"/>
  <c r="U2569" i="5"/>
  <c r="U2307" i="5"/>
  <c r="U2269" i="5"/>
  <c r="U2252" i="5"/>
  <c r="Q2062" i="5"/>
  <c r="O2062" i="5"/>
  <c r="Q2020" i="5"/>
  <c r="O2020" i="5"/>
  <c r="Q1945" i="5"/>
  <c r="O1945" i="5"/>
  <c r="Q1717" i="5"/>
  <c r="O1717" i="5"/>
  <c r="Q1692" i="5"/>
  <c r="O1692" i="5"/>
  <c r="Q1582" i="5"/>
  <c r="O1582" i="5"/>
  <c r="S6643" i="5"/>
  <c r="T6643" i="5" s="1"/>
  <c r="R6643" i="5"/>
  <c r="Q6287" i="5"/>
  <c r="Q6125" i="5"/>
  <c r="O6125" i="5"/>
  <c r="Q5823" i="5"/>
  <c r="O5823" i="5"/>
  <c r="U5562" i="5"/>
  <c r="U5444" i="5"/>
  <c r="Q5388" i="5"/>
  <c r="R5351" i="5"/>
  <c r="S5351" i="5"/>
  <c r="T5351" i="5" s="1"/>
  <c r="Q5325" i="5"/>
  <c r="O5325" i="5"/>
  <c r="S5313" i="5"/>
  <c r="T5313" i="5" s="1"/>
  <c r="R5313" i="5"/>
  <c r="U5275" i="5"/>
  <c r="U5199" i="5"/>
  <c r="S5161" i="5"/>
  <c r="T5161" i="5" s="1"/>
  <c r="R5161" i="5"/>
  <c r="Q4957" i="5"/>
  <c r="Q4933" i="5"/>
  <c r="O4933" i="5"/>
  <c r="Q4925" i="5"/>
  <c r="O4925" i="5"/>
  <c r="S4917" i="5"/>
  <c r="T4917" i="5" s="1"/>
  <c r="R4917" i="5"/>
  <c r="Q4654" i="5"/>
  <c r="U4499" i="5"/>
  <c r="U4419" i="5"/>
  <c r="U4052" i="5"/>
  <c r="S3737" i="5"/>
  <c r="T3737" i="5" s="1"/>
  <c r="R3737" i="5"/>
  <c r="U3635" i="5"/>
  <c r="U3509" i="5"/>
  <c r="O2464" i="5"/>
  <c r="U2464" i="5" s="1"/>
  <c r="O2160" i="5"/>
  <c r="U2160" i="5" s="1"/>
  <c r="U2139" i="5"/>
  <c r="U1921" i="5"/>
  <c r="U1777" i="5"/>
  <c r="U1591" i="5"/>
  <c r="U1574" i="5"/>
  <c r="Q2795" i="5"/>
  <c r="Q2723" i="5"/>
  <c r="O2723" i="5"/>
  <c r="Q2651" i="5"/>
  <c r="S2411" i="5"/>
  <c r="T2411" i="5" s="1"/>
  <c r="R2411" i="5"/>
  <c r="S2403" i="5"/>
  <c r="T2403" i="5" s="1"/>
  <c r="R2403" i="5"/>
  <c r="S2399" i="5"/>
  <c r="T2399" i="5" s="1"/>
  <c r="R2399" i="5"/>
  <c r="Q2271" i="5"/>
  <c r="O2271" i="5"/>
  <c r="Q2263" i="5"/>
  <c r="O2263" i="5"/>
  <c r="O2221" i="5"/>
  <c r="Q2035" i="5"/>
  <c r="O2035" i="5"/>
  <c r="Q1854" i="5"/>
  <c r="O1854" i="5"/>
  <c r="U1665" i="5"/>
  <c r="Q1571" i="5"/>
  <c r="O1571" i="5"/>
  <c r="S1534" i="5"/>
  <c r="T1534" i="5" s="1"/>
  <c r="R1534" i="5"/>
  <c r="U1513" i="5"/>
  <c r="U1391" i="5"/>
  <c r="O1150" i="5"/>
  <c r="U1150" i="5" s="1"/>
  <c r="O1116" i="5"/>
  <c r="U1116" i="5" s="1"/>
  <c r="O1082" i="5"/>
  <c r="U1082" i="5" s="1"/>
  <c r="U1049" i="5"/>
  <c r="O868" i="5"/>
  <c r="U868" i="5" s="1"/>
  <c r="O843" i="5"/>
  <c r="U843" i="5" s="1"/>
  <c r="U788" i="5"/>
  <c r="O2943" i="5"/>
  <c r="O2905" i="5"/>
  <c r="U2905" i="5" s="1"/>
  <c r="U2783" i="5"/>
  <c r="S2707" i="5"/>
  <c r="T2707" i="5" s="1"/>
  <c r="R2707" i="5"/>
  <c r="O2601" i="5"/>
  <c r="U2601" i="5" s="1"/>
  <c r="O2525" i="5"/>
  <c r="S2259" i="5"/>
  <c r="T2259" i="5" s="1"/>
  <c r="R2259" i="5"/>
  <c r="S2251" i="5"/>
  <c r="T2251" i="5" s="1"/>
  <c r="R2251" i="5"/>
  <c r="Q2233" i="5"/>
  <c r="R2230" i="5"/>
  <c r="S2230" i="5"/>
  <c r="T2230" i="5" s="1"/>
  <c r="Q2199" i="5"/>
  <c r="R2065" i="5"/>
  <c r="S2065" i="5"/>
  <c r="T2065" i="5" s="1"/>
  <c r="U1766" i="5"/>
  <c r="U1652" i="5"/>
  <c r="U1467" i="5"/>
  <c r="Q1282" i="5"/>
  <c r="O1282" i="5"/>
  <c r="Q1248" i="5"/>
  <c r="O1248" i="5"/>
  <c r="Q1223" i="5"/>
  <c r="O1223" i="5"/>
  <c r="Q1189" i="5"/>
  <c r="O1189" i="5"/>
  <c r="Q1155" i="5"/>
  <c r="O1155" i="5"/>
  <c r="Q1122" i="5"/>
  <c r="O1122" i="5"/>
  <c r="Q1088" i="5"/>
  <c r="O1088" i="5"/>
  <c r="Q1071" i="5"/>
  <c r="O1071" i="5"/>
  <c r="Q1046" i="5"/>
  <c r="O1046" i="5"/>
  <c r="Q1020" i="5"/>
  <c r="O1020" i="5"/>
  <c r="Q937" i="5"/>
  <c r="O937" i="5"/>
  <c r="U2910" i="5"/>
  <c r="S2842" i="5"/>
  <c r="T2842" i="5" s="1"/>
  <c r="R2842" i="5"/>
  <c r="S2538" i="5"/>
  <c r="T2538" i="5" s="1"/>
  <c r="R2538" i="5"/>
  <c r="R2221" i="5"/>
  <c r="S2221" i="5"/>
  <c r="T2221" i="5" s="1"/>
  <c r="S2099" i="5"/>
  <c r="T2099" i="5" s="1"/>
  <c r="R2099" i="5"/>
  <c r="Q2068" i="5"/>
  <c r="O2068" i="5"/>
  <c r="Q1732" i="5"/>
  <c r="O1732" i="5"/>
  <c r="Q1677" i="5"/>
  <c r="O1677" i="5"/>
  <c r="U1602" i="5"/>
  <c r="Q1580" i="5"/>
  <c r="O1580" i="5"/>
  <c r="S1543" i="5"/>
  <c r="T1543" i="5" s="1"/>
  <c r="R1543" i="5"/>
  <c r="U1456" i="5"/>
  <c r="Q1434" i="5"/>
  <c r="O1434" i="5"/>
  <c r="Q1275" i="5"/>
  <c r="O1275" i="5"/>
  <c r="Q1085" i="5"/>
  <c r="O1085" i="5"/>
  <c r="Q1047" i="5"/>
  <c r="O1047" i="5"/>
  <c r="S3103" i="5"/>
  <c r="T3103" i="5" s="1"/>
  <c r="R3103" i="5"/>
  <c r="S3090" i="5"/>
  <c r="T3090" i="5" s="1"/>
  <c r="R3090" i="5"/>
  <c r="S3052" i="5"/>
  <c r="T3052" i="5" s="1"/>
  <c r="R3052" i="5"/>
  <c r="U3018" i="5"/>
  <c r="Q2959" i="5"/>
  <c r="O2959" i="5"/>
  <c r="U2901" i="5"/>
  <c r="S2825" i="5"/>
  <c r="T2825" i="5" s="1"/>
  <c r="R2825" i="5"/>
  <c r="Q2752" i="5"/>
  <c r="O2752" i="5"/>
  <c r="Q2655" i="5"/>
  <c r="U2154" i="5"/>
  <c r="U1889" i="5"/>
  <c r="Q1605" i="5"/>
  <c r="O1605" i="5"/>
  <c r="U1509" i="5"/>
  <c r="Q1398" i="5"/>
  <c r="O1398" i="5"/>
  <c r="Q1385" i="5"/>
  <c r="O1385" i="5"/>
  <c r="Q1373" i="5"/>
  <c r="O1373" i="5"/>
  <c r="Q1352" i="5"/>
  <c r="O1352" i="5"/>
  <c r="Q1339" i="5"/>
  <c r="O1339" i="5"/>
  <c r="Q1322" i="5"/>
  <c r="O1322" i="5"/>
  <c r="Q1314" i="5"/>
  <c r="O1314" i="5"/>
  <c r="Q1305" i="5"/>
  <c r="O1305" i="5"/>
  <c r="U1263" i="5"/>
  <c r="U1162" i="5"/>
  <c r="U917" i="5"/>
  <c r="U765" i="5"/>
  <c r="S732" i="5"/>
  <c r="T732" i="5" s="1"/>
  <c r="R732" i="5"/>
  <c r="U328" i="5"/>
  <c r="Q785" i="5"/>
  <c r="O785" i="5"/>
  <c r="Q717" i="5"/>
  <c r="O717" i="5"/>
  <c r="U678" i="5"/>
  <c r="Q603" i="5"/>
  <c r="O603" i="5"/>
  <c r="U488" i="5"/>
  <c r="Q472" i="5"/>
  <c r="O472" i="5"/>
  <c r="Q451" i="5"/>
  <c r="O451" i="5"/>
  <c r="Q443" i="5"/>
  <c r="O443" i="5"/>
  <c r="O320" i="5"/>
  <c r="U320" i="5" s="1"/>
  <c r="U215" i="5"/>
  <c r="O173" i="5"/>
  <c r="U173" i="5" s="1"/>
  <c r="S880" i="5"/>
  <c r="T880" i="5" s="1"/>
  <c r="R880" i="5"/>
  <c r="U859" i="5"/>
  <c r="Q819" i="5"/>
  <c r="O819" i="5"/>
  <c r="U715" i="5"/>
  <c r="U651" i="5"/>
  <c r="U631" i="5"/>
  <c r="S593" i="5"/>
  <c r="T593" i="5" s="1"/>
  <c r="R593" i="5"/>
  <c r="U448" i="5"/>
  <c r="U423" i="5"/>
  <c r="U394" i="5"/>
  <c r="U296" i="5"/>
  <c r="U283" i="5"/>
  <c r="O123" i="5"/>
  <c r="U123" i="5" s="1"/>
  <c r="O98" i="5"/>
  <c r="U98" i="5" s="1"/>
  <c r="O81" i="5"/>
  <c r="U81" i="5" s="1"/>
  <c r="U816" i="5"/>
  <c r="Q734" i="5"/>
  <c r="O734" i="5"/>
  <c r="Q582" i="5"/>
  <c r="O582" i="5"/>
  <c r="U484" i="5"/>
  <c r="Q196" i="5"/>
  <c r="O196" i="5"/>
  <c r="Q99" i="5"/>
  <c r="O99" i="5"/>
  <c r="Q69" i="5"/>
  <c r="O69" i="5"/>
  <c r="Q44" i="5"/>
  <c r="O44" i="5"/>
  <c r="U511" i="5"/>
  <c r="U389" i="5"/>
  <c r="U324" i="5"/>
  <c r="R6111" i="5"/>
  <c r="R6087" i="5"/>
  <c r="R4605" i="5"/>
  <c r="R5448" i="5"/>
  <c r="R4415" i="5"/>
  <c r="R3968" i="5"/>
  <c r="R3712" i="5"/>
  <c r="R3581" i="5"/>
  <c r="R2150" i="5"/>
  <c r="R2479" i="5"/>
  <c r="R1467" i="5"/>
  <c r="U7584" i="5"/>
  <c r="Q7549" i="5"/>
  <c r="Q7536" i="5"/>
  <c r="Q7393" i="5"/>
  <c r="Q7329" i="5"/>
  <c r="Q7097" i="5"/>
  <c r="Q7013" i="5"/>
  <c r="U7508" i="5"/>
  <c r="U7465" i="5"/>
  <c r="O7423" i="5"/>
  <c r="U7423" i="5" s="1"/>
  <c r="U7170" i="5"/>
  <c r="O7136" i="5"/>
  <c r="U7136" i="5" s="1"/>
  <c r="O7119" i="5"/>
  <c r="U7119" i="5" s="1"/>
  <c r="O6938" i="5"/>
  <c r="U6938" i="5" s="1"/>
  <c r="O6921" i="5"/>
  <c r="U6921" i="5" s="1"/>
  <c r="U7500" i="5"/>
  <c r="O7479" i="5"/>
  <c r="U7479" i="5" s="1"/>
  <c r="U7158" i="5"/>
  <c r="U7091" i="5"/>
  <c r="O7023" i="5"/>
  <c r="U7023" i="5" s="1"/>
  <c r="U6926" i="5"/>
  <c r="U6822" i="5"/>
  <c r="U6661" i="5"/>
  <c r="O6627" i="5"/>
  <c r="U6627" i="5" s="1"/>
  <c r="O6568" i="5"/>
  <c r="U6568" i="5" s="1"/>
  <c r="Q6526" i="5"/>
  <c r="Q6484" i="5"/>
  <c r="O6484" i="5"/>
  <c r="Q6467" i="5"/>
  <c r="O6467" i="5"/>
  <c r="Q6442" i="5"/>
  <c r="O6442" i="5"/>
  <c r="Q6416" i="5"/>
  <c r="Q6399" i="5"/>
  <c r="Q6374" i="5"/>
  <c r="Q6357" i="5"/>
  <c r="O6357" i="5"/>
  <c r="Q6332" i="5"/>
  <c r="O6332" i="5"/>
  <c r="Q7501" i="5"/>
  <c r="O7501" i="5"/>
  <c r="Q7476" i="5"/>
  <c r="Q7463" i="5"/>
  <c r="O7463" i="5"/>
  <c r="Q7417" i="5"/>
  <c r="O7417" i="5"/>
  <c r="Q7400" i="5"/>
  <c r="Q7383" i="5"/>
  <c r="Q7273" i="5"/>
  <c r="O7273" i="5"/>
  <c r="Q7252" i="5"/>
  <c r="Q7197" i="5"/>
  <c r="O7197" i="5"/>
  <c r="Q7164" i="5"/>
  <c r="O7164" i="5"/>
  <c r="Q7138" i="5"/>
  <c r="Q7126" i="5"/>
  <c r="O7126" i="5"/>
  <c r="Q7041" i="5"/>
  <c r="O7041" i="5"/>
  <c r="Q6986" i="5"/>
  <c r="Q6969" i="5"/>
  <c r="O6969" i="5"/>
  <c r="Q6961" i="5"/>
  <c r="O6961" i="5"/>
  <c r="O6831" i="5"/>
  <c r="U6831" i="5" s="1"/>
  <c r="O6641" i="5"/>
  <c r="U6641" i="5" s="1"/>
  <c r="O6607" i="5"/>
  <c r="U6607" i="5" s="1"/>
  <c r="O6451" i="5"/>
  <c r="U6451" i="5" s="1"/>
  <c r="U6362" i="5"/>
  <c r="Q6769" i="5"/>
  <c r="S6656" i="5"/>
  <c r="T6656" i="5" s="1"/>
  <c r="R6656" i="5"/>
  <c r="Q6617" i="5"/>
  <c r="Q6587" i="5"/>
  <c r="Q6427" i="5"/>
  <c r="O6427" i="5"/>
  <c r="R6390" i="5"/>
  <c r="S6390" i="5"/>
  <c r="T6390" i="5" s="1"/>
  <c r="Q6254" i="5"/>
  <c r="O6254" i="5"/>
  <c r="Q6245" i="5"/>
  <c r="Q6178" i="5"/>
  <c r="O6178" i="5"/>
  <c r="Q6089" i="5"/>
  <c r="O6089" i="5"/>
  <c r="Q6026" i="5"/>
  <c r="O6026" i="5"/>
  <c r="Q5937" i="5"/>
  <c r="O5937" i="5"/>
  <c r="S6504" i="5"/>
  <c r="T6504" i="5" s="1"/>
  <c r="R6504" i="5"/>
  <c r="U6092" i="5"/>
  <c r="U5986" i="5"/>
  <c r="U5940" i="5"/>
  <c r="U5872" i="5"/>
  <c r="O5842" i="5"/>
  <c r="U5842" i="5" s="1"/>
  <c r="U5821" i="5"/>
  <c r="O5787" i="5"/>
  <c r="U5787" i="5" s="1"/>
  <c r="O5753" i="5"/>
  <c r="U5753" i="5" s="1"/>
  <c r="O5745" i="5"/>
  <c r="U5745" i="5" s="1"/>
  <c r="O5639" i="5"/>
  <c r="U5639" i="5" s="1"/>
  <c r="O5534" i="5"/>
  <c r="U5534" i="5" s="1"/>
  <c r="O5500" i="5"/>
  <c r="U5500" i="5" s="1"/>
  <c r="O5466" i="5"/>
  <c r="U5466" i="5" s="1"/>
  <c r="O5382" i="5"/>
  <c r="U5382" i="5" s="1"/>
  <c r="U5112" i="5"/>
  <c r="O5082" i="5"/>
  <c r="U5082" i="5" s="1"/>
  <c r="O5048" i="5"/>
  <c r="U5048" i="5" s="1"/>
  <c r="O5023" i="5"/>
  <c r="U5023" i="5" s="1"/>
  <c r="O4989" i="5"/>
  <c r="U4989" i="5" s="1"/>
  <c r="U4847" i="5"/>
  <c r="O4817" i="5"/>
  <c r="U4817" i="5" s="1"/>
  <c r="O4783" i="5"/>
  <c r="U4783" i="5" s="1"/>
  <c r="O4733" i="5"/>
  <c r="U4733" i="5" s="1"/>
  <c r="O4619" i="5"/>
  <c r="U4619" i="5" s="1"/>
  <c r="O4505" i="5"/>
  <c r="U4505" i="5" s="1"/>
  <c r="O4150" i="5"/>
  <c r="U4150" i="5" s="1"/>
  <c r="U4120" i="5"/>
  <c r="Q6786" i="5"/>
  <c r="S6778" i="5"/>
  <c r="T6778" i="5" s="1"/>
  <c r="R6778" i="5"/>
  <c r="Q6748" i="5"/>
  <c r="S6668" i="5"/>
  <c r="T6668" i="5" s="1"/>
  <c r="R6668" i="5"/>
  <c r="Q6634" i="5"/>
  <c r="Q6600" i="5"/>
  <c r="Q6507" i="5"/>
  <c r="O6507" i="5"/>
  <c r="S6466" i="5"/>
  <c r="T6466" i="5" s="1"/>
  <c r="R6466" i="5"/>
  <c r="Q6359" i="5"/>
  <c r="Q6207" i="5"/>
  <c r="U6054" i="5"/>
  <c r="R7608" i="5"/>
  <c r="R6740" i="5"/>
  <c r="R6698" i="5"/>
  <c r="R6597" i="5"/>
  <c r="R6580" i="5"/>
  <c r="R6218" i="5"/>
  <c r="R6369" i="5"/>
  <c r="R6352" i="5"/>
  <c r="R5942" i="5"/>
  <c r="R6188" i="5"/>
  <c r="R5921" i="5"/>
  <c r="R5275" i="5"/>
  <c r="R5115" i="5"/>
  <c r="R6322" i="5"/>
  <c r="R5478" i="5"/>
  <c r="R5744" i="5"/>
  <c r="R4613" i="5"/>
  <c r="R5191" i="5"/>
  <c r="R5022" i="5"/>
  <c r="R4782" i="5"/>
  <c r="R4478" i="5"/>
  <c r="R4778" i="5"/>
  <c r="R5224" i="5"/>
  <c r="R4276" i="5"/>
  <c r="R4423" i="5"/>
  <c r="R4212" i="5"/>
  <c r="R4170" i="5"/>
  <c r="R4128" i="5"/>
  <c r="R4052" i="5"/>
  <c r="R4035" i="5"/>
  <c r="R3860" i="5"/>
  <c r="R3909" i="5"/>
  <c r="R3809" i="5"/>
  <c r="R3767" i="5"/>
  <c r="R3703" i="5"/>
  <c r="R2901" i="5"/>
  <c r="R3463" i="5"/>
  <c r="R3357" i="5"/>
  <c r="R2183" i="5"/>
  <c r="R2158" i="5"/>
  <c r="R1906" i="5"/>
  <c r="R1754" i="5"/>
  <c r="R2648" i="5"/>
  <c r="R1652" i="5"/>
  <c r="O7626" i="5"/>
  <c r="U7626" i="5" s="1"/>
  <c r="O7609" i="5"/>
  <c r="U7609" i="5" s="1"/>
  <c r="Q7585" i="5"/>
  <c r="O7585" i="5"/>
  <c r="R1500" i="5"/>
  <c r="Q7623" i="5"/>
  <c r="Q7606" i="5"/>
  <c r="U7633" i="5"/>
  <c r="O7621" i="5"/>
  <c r="U7621" i="5" s="1"/>
  <c r="Q7553" i="5"/>
  <c r="Q7545" i="5"/>
  <c r="Q7540" i="5"/>
  <c r="Q7532" i="5"/>
  <c r="Q7477" i="5"/>
  <c r="Q7469" i="5"/>
  <c r="Q7464" i="5"/>
  <c r="O7464" i="5"/>
  <c r="Q7456" i="5"/>
  <c r="Q7405" i="5"/>
  <c r="Q7397" i="5"/>
  <c r="Q7384" i="5"/>
  <c r="Q7325" i="5"/>
  <c r="Q7317" i="5"/>
  <c r="Q7312" i="5"/>
  <c r="Q7304" i="5"/>
  <c r="Q7253" i="5"/>
  <c r="Q7245" i="5"/>
  <c r="Q7232" i="5"/>
  <c r="Q7177" i="5"/>
  <c r="Q7169" i="5"/>
  <c r="O7169" i="5"/>
  <c r="Q7160" i="5"/>
  <c r="O7160" i="5"/>
  <c r="Q7152" i="5"/>
  <c r="O7152" i="5"/>
  <c r="Q7101" i="5"/>
  <c r="Q7093" i="5"/>
  <c r="O7093" i="5"/>
  <c r="Q7084" i="5"/>
  <c r="O7084" i="5"/>
  <c r="Q7076" i="5"/>
  <c r="O7076" i="5"/>
  <c r="Q7025" i="5"/>
  <c r="Q7017" i="5"/>
  <c r="Q7004" i="5"/>
  <c r="Q6949" i="5"/>
  <c r="Q6941" i="5"/>
  <c r="O6941" i="5"/>
  <c r="Q6932" i="5"/>
  <c r="O6932" i="5"/>
  <c r="Q7570" i="5"/>
  <c r="O7570" i="5"/>
  <c r="U7567" i="5"/>
  <c r="U7474" i="5"/>
  <c r="U7457" i="5"/>
  <c r="O7440" i="5"/>
  <c r="U7440" i="5" s="1"/>
  <c r="O7364" i="5"/>
  <c r="U7364" i="5" s="1"/>
  <c r="O7347" i="5"/>
  <c r="U7347" i="5" s="1"/>
  <c r="O7288" i="5"/>
  <c r="U7288" i="5" s="1"/>
  <c r="U7280" i="5"/>
  <c r="O7271" i="5"/>
  <c r="U7271" i="5" s="1"/>
  <c r="U7263" i="5"/>
  <c r="U7161" i="5"/>
  <c r="U7123" i="5"/>
  <c r="O7098" i="5"/>
  <c r="U7098" i="5" s="1"/>
  <c r="U7090" i="5"/>
  <c r="O7081" i="5"/>
  <c r="U7081" i="5" s="1"/>
  <c r="U7073" i="5"/>
  <c r="U7047" i="5"/>
  <c r="O6984" i="5"/>
  <c r="U6984" i="5" s="1"/>
  <c r="U6980" i="5"/>
  <c r="U6963" i="5"/>
  <c r="O6946" i="5"/>
  <c r="U6946" i="5" s="1"/>
  <c r="O6929" i="5"/>
  <c r="U6929" i="5" s="1"/>
  <c r="U6820" i="5"/>
  <c r="R677" i="5"/>
  <c r="O7555" i="5"/>
  <c r="U7555" i="5" s="1"/>
  <c r="U7509" i="5"/>
  <c r="O7441" i="5"/>
  <c r="U7441" i="5" s="1"/>
  <c r="O7403" i="5"/>
  <c r="U7403" i="5" s="1"/>
  <c r="O7327" i="5"/>
  <c r="U7327" i="5" s="1"/>
  <c r="U7209" i="5"/>
  <c r="U7205" i="5"/>
  <c r="U7200" i="5"/>
  <c r="O7175" i="5"/>
  <c r="U7175" i="5" s="1"/>
  <c r="U7167" i="5"/>
  <c r="U7150" i="5"/>
  <c r="U7082" i="5"/>
  <c r="O7061" i="5"/>
  <c r="U7061" i="5" s="1"/>
  <c r="O6985" i="5"/>
  <c r="U6985" i="5" s="1"/>
  <c r="U6972" i="5"/>
  <c r="U6813" i="5"/>
  <c r="O6796" i="5"/>
  <c r="U6796" i="5" s="1"/>
  <c r="O6779" i="5"/>
  <c r="U6779" i="5" s="1"/>
  <c r="O6754" i="5"/>
  <c r="U6754" i="5" s="1"/>
  <c r="O6720" i="5"/>
  <c r="U6720" i="5" s="1"/>
  <c r="U6712" i="5"/>
  <c r="U6695" i="5"/>
  <c r="O6678" i="5"/>
  <c r="U6678" i="5" s="1"/>
  <c r="U6670" i="5"/>
  <c r="O6640" i="5"/>
  <c r="U6640" i="5" s="1"/>
  <c r="O6606" i="5"/>
  <c r="U6606" i="5" s="1"/>
  <c r="U6551" i="5"/>
  <c r="Q6518" i="5"/>
  <c r="O6518" i="5"/>
  <c r="Q6492" i="5"/>
  <c r="Q6475" i="5"/>
  <c r="Q6450" i="5"/>
  <c r="Q6433" i="5"/>
  <c r="O6433" i="5"/>
  <c r="Q6408" i="5"/>
  <c r="O6408" i="5"/>
  <c r="Q6391" i="5"/>
  <c r="O6391" i="5"/>
  <c r="Q6366" i="5"/>
  <c r="O6366" i="5"/>
  <c r="Q6340" i="5"/>
  <c r="Q6323" i="5"/>
  <c r="O6323" i="5"/>
  <c r="R631" i="5"/>
  <c r="S7592" i="5"/>
  <c r="T7592" i="5" s="1"/>
  <c r="R7592" i="5"/>
  <c r="O7575" i="5"/>
  <c r="U7575" i="5" s="1"/>
  <c r="Q7548" i="5"/>
  <c r="O7548" i="5"/>
  <c r="Q7531" i="5"/>
  <c r="Q7514" i="5"/>
  <c r="Q7506" i="5"/>
  <c r="O7506" i="5"/>
  <c r="Q7497" i="5"/>
  <c r="O7497" i="5"/>
  <c r="Q7480" i="5"/>
  <c r="Q7468" i="5"/>
  <c r="O7468" i="5"/>
  <c r="Q7455" i="5"/>
  <c r="O7455" i="5"/>
  <c r="Q7438" i="5"/>
  <c r="Q7425" i="5"/>
  <c r="O7425" i="5"/>
  <c r="Q7404" i="5"/>
  <c r="Q7392" i="5"/>
  <c r="Q7358" i="5"/>
  <c r="Q7341" i="5"/>
  <c r="Q7324" i="5"/>
  <c r="Q7307" i="5"/>
  <c r="Q7278" i="5"/>
  <c r="O7278" i="5"/>
  <c r="Q7265" i="5"/>
  <c r="O7265" i="5"/>
  <c r="Q7248" i="5"/>
  <c r="Q7231" i="5"/>
  <c r="Q7193" i="5"/>
  <c r="Q7176" i="5"/>
  <c r="Q7168" i="5"/>
  <c r="O7168" i="5"/>
  <c r="Q7159" i="5"/>
  <c r="O7159" i="5"/>
  <c r="Q7151" i="5"/>
  <c r="O7151" i="5"/>
  <c r="Q7134" i="5"/>
  <c r="Q7121" i="5"/>
  <c r="O7121" i="5"/>
  <c r="Q7016" i="5"/>
  <c r="Q6999" i="5"/>
  <c r="Q6982" i="5"/>
  <c r="Q6974" i="5"/>
  <c r="O6974" i="5"/>
  <c r="Q6965" i="5"/>
  <c r="O6965" i="5"/>
  <c r="O6948" i="5"/>
  <c r="U6948" i="5" s="1"/>
  <c r="U6899" i="5"/>
  <c r="U6852" i="5"/>
  <c r="U6848" i="5"/>
  <c r="O6797" i="5"/>
  <c r="U6797" i="5" s="1"/>
  <c r="O6759" i="5"/>
  <c r="U6759" i="5" s="1"/>
  <c r="U6742" i="5"/>
  <c r="O6717" i="5"/>
  <c r="U6717" i="5" s="1"/>
  <c r="O6679" i="5"/>
  <c r="U6679" i="5" s="1"/>
  <c r="O6645" i="5"/>
  <c r="U6645" i="5" s="1"/>
  <c r="U6548" i="5"/>
  <c r="O6531" i="5"/>
  <c r="U6531" i="5" s="1"/>
  <c r="O6489" i="5"/>
  <c r="U6489" i="5" s="1"/>
  <c r="O6455" i="5"/>
  <c r="U6455" i="5" s="1"/>
  <c r="O6413" i="5"/>
  <c r="U6413" i="5" s="1"/>
  <c r="O6379" i="5"/>
  <c r="U6379" i="5" s="1"/>
  <c r="O6337" i="5"/>
  <c r="U6337" i="5" s="1"/>
  <c r="Q6777" i="5"/>
  <c r="S6774" i="5"/>
  <c r="T6774" i="5" s="1"/>
  <c r="R6774" i="5"/>
  <c r="S6770" i="5"/>
  <c r="T6770" i="5" s="1"/>
  <c r="R6770" i="5"/>
  <c r="Q6731" i="5"/>
  <c r="Q6693" i="5"/>
  <c r="O6693" i="5"/>
  <c r="Q6655" i="5"/>
  <c r="O6655" i="5"/>
  <c r="Q6625" i="5"/>
  <c r="S6622" i="5"/>
  <c r="T6622" i="5" s="1"/>
  <c r="R6622" i="5"/>
  <c r="S6618" i="5"/>
  <c r="T6618" i="5" s="1"/>
  <c r="R6618" i="5"/>
  <c r="Q6579" i="5"/>
  <c r="Q6541" i="5"/>
  <c r="O6541" i="5"/>
  <c r="Q6511" i="5"/>
  <c r="Q6469" i="5"/>
  <c r="O6469" i="5"/>
  <c r="S6428" i="5"/>
  <c r="T6428" i="5" s="1"/>
  <c r="R6428" i="5"/>
  <c r="R6411" i="5"/>
  <c r="S6411" i="5"/>
  <c r="T6411" i="5" s="1"/>
  <c r="Q6389" i="5"/>
  <c r="U6326" i="5"/>
  <c r="Q6300" i="5"/>
  <c r="Q6260" i="5"/>
  <c r="Q6256" i="5"/>
  <c r="O6256" i="5"/>
  <c r="Q6252" i="5"/>
  <c r="O6252" i="5"/>
  <c r="Q6247" i="5"/>
  <c r="O6247" i="5"/>
  <c r="Q6243" i="5"/>
  <c r="O6243" i="5"/>
  <c r="Q6239" i="5"/>
  <c r="O6239" i="5"/>
  <c r="U6177" i="5"/>
  <c r="Q6161" i="5"/>
  <c r="O6161" i="5"/>
  <c r="Q6106" i="5"/>
  <c r="O6106" i="5"/>
  <c r="U6096" i="5"/>
  <c r="Q6034" i="5"/>
  <c r="Q6009" i="5"/>
  <c r="O6009" i="5"/>
  <c r="Q5954" i="5"/>
  <c r="O5954" i="5"/>
  <c r="U5944" i="5"/>
  <c r="S6525" i="5"/>
  <c r="T6525" i="5" s="1"/>
  <c r="R6525" i="5"/>
  <c r="Q6503" i="5"/>
  <c r="O6503" i="5"/>
  <c r="S6440" i="5"/>
  <c r="T6440" i="5" s="1"/>
  <c r="R6440" i="5"/>
  <c r="R6402" i="5"/>
  <c r="S6402" i="5"/>
  <c r="T6402" i="5" s="1"/>
  <c r="Q6355" i="5"/>
  <c r="O6355" i="5"/>
  <c r="Q6315" i="5"/>
  <c r="O6315" i="5"/>
  <c r="Q6313" i="5"/>
  <c r="O6313" i="5"/>
  <c r="Q6264" i="5"/>
  <c r="U6209" i="5"/>
  <c r="Q6182" i="5"/>
  <c r="O6182" i="5"/>
  <c r="U6164" i="5"/>
  <c r="U6145" i="5"/>
  <c r="Q6085" i="5"/>
  <c r="O6085" i="5"/>
  <c r="S6049" i="5"/>
  <c r="T6049" i="5" s="1"/>
  <c r="R6049" i="5"/>
  <c r="U5922" i="5"/>
  <c r="U5880" i="5"/>
  <c r="U5863" i="5"/>
  <c r="O5846" i="5"/>
  <c r="U5846" i="5" s="1"/>
  <c r="O5808" i="5"/>
  <c r="U5808" i="5" s="1"/>
  <c r="O5800" i="5"/>
  <c r="U5800" i="5" s="1"/>
  <c r="O5791" i="5"/>
  <c r="U5791" i="5" s="1"/>
  <c r="O5783" i="5"/>
  <c r="U5783" i="5" s="1"/>
  <c r="O5766" i="5"/>
  <c r="U5766" i="5" s="1"/>
  <c r="O5758" i="5"/>
  <c r="U5758" i="5" s="1"/>
  <c r="O5749" i="5"/>
  <c r="U5749" i="5" s="1"/>
  <c r="O5732" i="5"/>
  <c r="U5732" i="5" s="1"/>
  <c r="U5724" i="5"/>
  <c r="O5715" i="5"/>
  <c r="U5715" i="5" s="1"/>
  <c r="U5707" i="5"/>
  <c r="U5686" i="5"/>
  <c r="O5652" i="5"/>
  <c r="U5652" i="5" s="1"/>
  <c r="O5644" i="5"/>
  <c r="U5644" i="5" s="1"/>
  <c r="O5635" i="5"/>
  <c r="U5635" i="5" s="1"/>
  <c r="O5618" i="5"/>
  <c r="U5618" i="5" s="1"/>
  <c r="U5610" i="5"/>
  <c r="O5601" i="5"/>
  <c r="U5601" i="5" s="1"/>
  <c r="U5593" i="5"/>
  <c r="U5568" i="5"/>
  <c r="O5538" i="5"/>
  <c r="U5538" i="5" s="1"/>
  <c r="O5530" i="5"/>
  <c r="U5530" i="5" s="1"/>
  <c r="O5521" i="5"/>
  <c r="U5521" i="5" s="1"/>
  <c r="O5504" i="5"/>
  <c r="U5504" i="5" s="1"/>
  <c r="O5496" i="5"/>
  <c r="U5496" i="5" s="1"/>
  <c r="O5487" i="5"/>
  <c r="U5487" i="5" s="1"/>
  <c r="O5479" i="5"/>
  <c r="U5479" i="5" s="1"/>
  <c r="O5462" i="5"/>
  <c r="U5462" i="5" s="1"/>
  <c r="O5454" i="5"/>
  <c r="U5454" i="5" s="1"/>
  <c r="O5445" i="5"/>
  <c r="U5445" i="5" s="1"/>
  <c r="O5428" i="5"/>
  <c r="U5428" i="5" s="1"/>
  <c r="U5420" i="5"/>
  <c r="O5411" i="5"/>
  <c r="U5411" i="5" s="1"/>
  <c r="U5403" i="5"/>
  <c r="O5378" i="5"/>
  <c r="U5378" i="5" s="1"/>
  <c r="U5120" i="5"/>
  <c r="U5103" i="5"/>
  <c r="O5086" i="5"/>
  <c r="U5086" i="5" s="1"/>
  <c r="O5078" i="5"/>
  <c r="U5078" i="5" s="1"/>
  <c r="O5069" i="5"/>
  <c r="U5069" i="5" s="1"/>
  <c r="O5061" i="5"/>
  <c r="U5061" i="5" s="1"/>
  <c r="O5044" i="5"/>
  <c r="U5044" i="5" s="1"/>
  <c r="O5036" i="5"/>
  <c r="U5036" i="5" s="1"/>
  <c r="O5027" i="5"/>
  <c r="U5027" i="5" s="1"/>
  <c r="O5010" i="5"/>
  <c r="U5010" i="5" s="1"/>
  <c r="O5002" i="5"/>
  <c r="U5002" i="5" s="1"/>
  <c r="O4993" i="5"/>
  <c r="U4993" i="5" s="1"/>
  <c r="O4985" i="5"/>
  <c r="U4985" i="5" s="1"/>
  <c r="U4855" i="5"/>
  <c r="U4838" i="5"/>
  <c r="O4821" i="5"/>
  <c r="U4821" i="5" s="1"/>
  <c r="O4813" i="5"/>
  <c r="U4813" i="5" s="1"/>
  <c r="O4796" i="5"/>
  <c r="U4796" i="5" s="1"/>
  <c r="O4779" i="5"/>
  <c r="U4779" i="5" s="1"/>
  <c r="O4771" i="5"/>
  <c r="U4771" i="5" s="1"/>
  <c r="O4762" i="5"/>
  <c r="U4762" i="5" s="1"/>
  <c r="O4745" i="5"/>
  <c r="U4745" i="5" s="1"/>
  <c r="O4737" i="5"/>
  <c r="U4737" i="5" s="1"/>
  <c r="O4720" i="5"/>
  <c r="U4720" i="5" s="1"/>
  <c r="U4690" i="5"/>
  <c r="U4665" i="5"/>
  <c r="U4648" i="5"/>
  <c r="O4631" i="5"/>
  <c r="U4631" i="5" s="1"/>
  <c r="O4623" i="5"/>
  <c r="U4623" i="5" s="1"/>
  <c r="O4606" i="5"/>
  <c r="U4606" i="5" s="1"/>
  <c r="O4589" i="5"/>
  <c r="U4589" i="5" s="1"/>
  <c r="O4581" i="5"/>
  <c r="U4581" i="5" s="1"/>
  <c r="O4572" i="5"/>
  <c r="U4572" i="5" s="1"/>
  <c r="O4551" i="5"/>
  <c r="U4551" i="5" s="1"/>
  <c r="O4543" i="5"/>
  <c r="U4543" i="5" s="1"/>
  <c r="O4534" i="5"/>
  <c r="U4534" i="5" s="1"/>
  <c r="O4517" i="5"/>
  <c r="U4517" i="5" s="1"/>
  <c r="O4509" i="5"/>
  <c r="U4509" i="5" s="1"/>
  <c r="O4492" i="5"/>
  <c r="U4492" i="5" s="1"/>
  <c r="U4462" i="5"/>
  <c r="U4420" i="5"/>
  <c r="O4403" i="5"/>
  <c r="U4403" i="5" s="1"/>
  <c r="U4395" i="5"/>
  <c r="U4378" i="5"/>
  <c r="U4264" i="5"/>
  <c r="U4167" i="5"/>
  <c r="O4137" i="5"/>
  <c r="U4137" i="5" s="1"/>
  <c r="U4129" i="5"/>
  <c r="U4036" i="5"/>
  <c r="U4011" i="5"/>
  <c r="U6715" i="5"/>
  <c r="U6711" i="5"/>
  <c r="U6706" i="5"/>
  <c r="U6702" i="5"/>
  <c r="U6563" i="5"/>
  <c r="U6559" i="5"/>
  <c r="U6554" i="5"/>
  <c r="U6550" i="5"/>
  <c r="S6487" i="5"/>
  <c r="T6487" i="5" s="1"/>
  <c r="R6487" i="5"/>
  <c r="Q6465" i="5"/>
  <c r="O6465" i="5"/>
  <c r="R6407" i="5"/>
  <c r="S6407" i="5"/>
  <c r="T6407" i="5" s="1"/>
  <c r="Q6363" i="5"/>
  <c r="O6363" i="5"/>
  <c r="O6299" i="5"/>
  <c r="U6299" i="5" s="1"/>
  <c r="Q6262" i="5"/>
  <c r="Q6199" i="5"/>
  <c r="O6199" i="5"/>
  <c r="Q6180" i="5"/>
  <c r="O6180" i="5"/>
  <c r="Q6170" i="5"/>
  <c r="O6170" i="5"/>
  <c r="O6151" i="5"/>
  <c r="U6151" i="5" s="1"/>
  <c r="O6128" i="5"/>
  <c r="U6128" i="5" s="1"/>
  <c r="Q6108" i="5"/>
  <c r="Q6098" i="5"/>
  <c r="O6098" i="5"/>
  <c r="Q6072" i="5"/>
  <c r="U6071" i="5"/>
  <c r="Q6047" i="5"/>
  <c r="O6047" i="5"/>
  <c r="Q6028" i="5"/>
  <c r="O6028" i="5"/>
  <c r="Q6018" i="5"/>
  <c r="O6018" i="5"/>
  <c r="O5999" i="5"/>
  <c r="U5999" i="5" s="1"/>
  <c r="O5976" i="5"/>
  <c r="U5976" i="5" s="1"/>
  <c r="Q5956" i="5"/>
  <c r="Q5946" i="5"/>
  <c r="O5946" i="5"/>
  <c r="Q5935" i="5"/>
  <c r="O5935" i="5"/>
  <c r="Q5911" i="5"/>
  <c r="Q5885" i="5"/>
  <c r="Q5868" i="5"/>
  <c r="O5868" i="5"/>
  <c r="Q5843" i="5"/>
  <c r="O5843" i="5"/>
  <c r="Q5826" i="5"/>
  <c r="O5826" i="5"/>
  <c r="Q5801" i="5"/>
  <c r="O5801" i="5"/>
  <c r="Q5784" i="5"/>
  <c r="O5784" i="5"/>
  <c r="Q5759" i="5"/>
  <c r="O5759" i="5"/>
  <c r="Q5733" i="5"/>
  <c r="Q5716" i="5"/>
  <c r="O5716" i="5"/>
  <c r="Q5691" i="5"/>
  <c r="O5691" i="5"/>
  <c r="Q5674" i="5"/>
  <c r="O5674" i="5"/>
  <c r="Q5649" i="5"/>
  <c r="O5649" i="5"/>
  <c r="Q5632" i="5"/>
  <c r="O5632" i="5"/>
  <c r="O5581" i="5"/>
  <c r="U5581" i="5" s="1"/>
  <c r="O5573" i="5"/>
  <c r="U5573" i="5" s="1"/>
  <c r="O5556" i="5"/>
  <c r="U5556" i="5" s="1"/>
  <c r="O5539" i="5"/>
  <c r="U5539" i="5" s="1"/>
  <c r="O5531" i="5"/>
  <c r="U5531" i="5" s="1"/>
  <c r="O5522" i="5"/>
  <c r="U5522" i="5" s="1"/>
  <c r="O5505" i="5"/>
  <c r="U5505" i="5" s="1"/>
  <c r="O5425" i="5"/>
  <c r="U5425" i="5" s="1"/>
  <c r="O5387" i="5"/>
  <c r="U5387" i="5" s="1"/>
  <c r="O5379" i="5"/>
  <c r="U5379" i="5" s="1"/>
  <c r="O5370" i="5"/>
  <c r="U5370" i="5" s="1"/>
  <c r="O5353" i="5"/>
  <c r="U5353" i="5" s="1"/>
  <c r="O5345" i="5"/>
  <c r="U5345" i="5" s="1"/>
  <c r="O5336" i="5"/>
  <c r="U5336" i="5" s="1"/>
  <c r="O5328" i="5"/>
  <c r="U5328" i="5" s="1"/>
  <c r="O5311" i="5"/>
  <c r="U5311" i="5" s="1"/>
  <c r="O5303" i="5"/>
  <c r="U5303" i="5" s="1"/>
  <c r="O5294" i="5"/>
  <c r="U5294" i="5" s="1"/>
  <c r="O5277" i="5"/>
  <c r="U5277" i="5" s="1"/>
  <c r="U5227" i="5"/>
  <c r="O5197" i="5"/>
  <c r="U5197" i="5" s="1"/>
  <c r="O5189" i="5"/>
  <c r="U5189" i="5" s="1"/>
  <c r="O5180" i="5"/>
  <c r="U5180" i="5" s="1"/>
  <c r="O5163" i="5"/>
  <c r="U5163" i="5" s="1"/>
  <c r="O5155" i="5"/>
  <c r="U5155" i="5" s="1"/>
  <c r="O5146" i="5"/>
  <c r="U5146" i="5" s="1"/>
  <c r="O5138" i="5"/>
  <c r="U5138" i="5" s="1"/>
  <c r="O5121" i="5"/>
  <c r="U5121" i="5" s="1"/>
  <c r="O5113" i="5"/>
  <c r="U5113" i="5" s="1"/>
  <c r="O5104" i="5"/>
  <c r="U5104" i="5" s="1"/>
  <c r="O5087" i="5"/>
  <c r="U5087" i="5" s="1"/>
  <c r="O5079" i="5"/>
  <c r="U5079" i="5" s="1"/>
  <c r="O5070" i="5"/>
  <c r="U5070" i="5" s="1"/>
  <c r="O5062" i="5"/>
  <c r="U5062" i="5" s="1"/>
  <c r="O4973" i="5"/>
  <c r="U4973" i="5" s="1"/>
  <c r="O4965" i="5"/>
  <c r="U4965" i="5" s="1"/>
  <c r="O4948" i="5"/>
  <c r="U4948" i="5" s="1"/>
  <c r="O4919" i="5"/>
  <c r="U4919" i="5" s="1"/>
  <c r="O4911" i="5"/>
  <c r="U4911" i="5" s="1"/>
  <c r="O4894" i="5"/>
  <c r="U4894" i="5" s="1"/>
  <c r="U4869" i="5"/>
  <c r="O4729" i="5"/>
  <c r="U4729" i="5" s="1"/>
  <c r="O4704" i="5"/>
  <c r="U4704" i="5" s="1"/>
  <c r="O4696" i="5"/>
  <c r="U4696" i="5" s="1"/>
  <c r="O4687" i="5"/>
  <c r="U4687" i="5" s="1"/>
  <c r="O4679" i="5"/>
  <c r="U4679" i="5" s="1"/>
  <c r="O4662" i="5"/>
  <c r="U4662" i="5" s="1"/>
  <c r="O4645" i="5"/>
  <c r="U4645" i="5" s="1"/>
  <c r="O4628" i="5"/>
  <c r="U4628" i="5" s="1"/>
  <c r="U4620" i="5"/>
  <c r="U4603" i="5"/>
  <c r="U4582" i="5"/>
  <c r="O4273" i="5"/>
  <c r="U4273" i="5" s="1"/>
  <c r="O4265" i="5"/>
  <c r="U4265" i="5" s="1"/>
  <c r="O4248" i="5"/>
  <c r="U4248" i="5" s="1"/>
  <c r="O4240" i="5"/>
  <c r="U4240" i="5" s="1"/>
  <c r="O4231" i="5"/>
  <c r="U4231" i="5" s="1"/>
  <c r="O4223" i="5"/>
  <c r="U4223" i="5" s="1"/>
  <c r="U4168" i="5"/>
  <c r="U4151" i="5"/>
  <c r="O4134" i="5"/>
  <c r="U4134" i="5" s="1"/>
  <c r="O4126" i="5"/>
  <c r="U4126" i="5" s="1"/>
  <c r="O4117" i="5"/>
  <c r="U4117" i="5" s="1"/>
  <c r="O4109" i="5"/>
  <c r="U4109" i="5" s="1"/>
  <c r="O4092" i="5"/>
  <c r="U4092" i="5" s="1"/>
  <c r="O4083" i="5"/>
  <c r="U4083" i="5" s="1"/>
  <c r="O4075" i="5"/>
  <c r="U4075" i="5" s="1"/>
  <c r="O4058" i="5"/>
  <c r="U4058" i="5" s="1"/>
  <c r="U4050" i="5"/>
  <c r="U4033" i="5"/>
  <c r="O6681" i="5"/>
  <c r="Q6294" i="5"/>
  <c r="O6294" i="5"/>
  <c r="R6259" i="5"/>
  <c r="S6259" i="5"/>
  <c r="T6259" i="5" s="1"/>
  <c r="Q6204" i="5"/>
  <c r="O6204" i="5"/>
  <c r="S6202" i="5"/>
  <c r="T6202" i="5" s="1"/>
  <c r="R6202" i="5"/>
  <c r="Q6068" i="5"/>
  <c r="O6068" i="5"/>
  <c r="O6037" i="5"/>
  <c r="U6037" i="5" s="1"/>
  <c r="Q5907" i="5"/>
  <c r="Q5878" i="5"/>
  <c r="O5878" i="5"/>
  <c r="S5862" i="5"/>
  <c r="T5862" i="5" s="1"/>
  <c r="R5862" i="5"/>
  <c r="Q5827" i="5"/>
  <c r="O5827" i="5"/>
  <c r="O5769" i="5"/>
  <c r="U5769" i="5" s="1"/>
  <c r="Q5755" i="5"/>
  <c r="O5755" i="5"/>
  <c r="Q5751" i="5"/>
  <c r="O5751" i="5"/>
  <c r="Q5684" i="5"/>
  <c r="O5684" i="5"/>
  <c r="S5668" i="5"/>
  <c r="T5668" i="5" s="1"/>
  <c r="R5668" i="5"/>
  <c r="Q5650" i="5"/>
  <c r="O5650" i="5"/>
  <c r="R5630" i="5"/>
  <c r="S5630" i="5"/>
  <c r="T5630" i="5" s="1"/>
  <c r="O5579" i="5"/>
  <c r="Q5557" i="5"/>
  <c r="O5557" i="5"/>
  <c r="Q5384" i="5"/>
  <c r="O5384" i="5"/>
  <c r="U5372" i="5"/>
  <c r="Q5350" i="5"/>
  <c r="Q5337" i="5"/>
  <c r="Q5312" i="5"/>
  <c r="Q5299" i="5"/>
  <c r="Q5274" i="5"/>
  <c r="Q5270" i="5"/>
  <c r="O5270" i="5"/>
  <c r="U5258" i="5"/>
  <c r="R5106" i="5"/>
  <c r="S5106" i="5"/>
  <c r="T5106" i="5" s="1"/>
  <c r="O5085" i="5"/>
  <c r="Q5067" i="5"/>
  <c r="O5067" i="5"/>
  <c r="Q4966" i="5"/>
  <c r="O4966" i="5"/>
  <c r="S4950" i="5"/>
  <c r="T4950" i="5" s="1"/>
  <c r="R4950" i="5"/>
  <c r="U4892" i="5"/>
  <c r="U4888" i="5"/>
  <c r="U4884" i="5"/>
  <c r="Q4836" i="5"/>
  <c r="O4836" i="5"/>
  <c r="Q4802" i="5"/>
  <c r="O4802" i="5"/>
  <c r="O4782" i="5"/>
  <c r="U4782" i="5" s="1"/>
  <c r="O4706" i="5"/>
  <c r="Q4688" i="5"/>
  <c r="O4688" i="5"/>
  <c r="O4668" i="5"/>
  <c r="Q4650" i="5"/>
  <c r="O4650" i="5"/>
  <c r="O4630" i="5"/>
  <c r="U4630" i="5" s="1"/>
  <c r="O4554" i="5"/>
  <c r="O4478" i="5"/>
  <c r="U4478" i="5" s="1"/>
  <c r="S4440" i="5"/>
  <c r="T4440" i="5" s="1"/>
  <c r="R4440" i="5"/>
  <c r="O4402" i="5"/>
  <c r="Q4384" i="5"/>
  <c r="O4384" i="5"/>
  <c r="O4364" i="5"/>
  <c r="Q4110" i="5"/>
  <c r="O4110" i="5"/>
  <c r="U4077" i="5"/>
  <c r="U4022" i="5"/>
  <c r="O4005" i="5"/>
  <c r="U4005" i="5" s="1"/>
  <c r="U3973" i="5"/>
  <c r="Q3962" i="5"/>
  <c r="O3962" i="5"/>
  <c r="Q3929" i="5"/>
  <c r="Q3922" i="5"/>
  <c r="O3922" i="5"/>
  <c r="Q3900" i="5"/>
  <c r="O3900" i="5"/>
  <c r="Q3892" i="5"/>
  <c r="Q3794" i="5"/>
  <c r="U3793" i="5"/>
  <c r="O3779" i="5"/>
  <c r="U3779" i="5" s="1"/>
  <c r="Q3718" i="5"/>
  <c r="O3703" i="5"/>
  <c r="U3703" i="5" s="1"/>
  <c r="Q3659" i="5"/>
  <c r="O3659" i="5"/>
  <c r="Q3617" i="5"/>
  <c r="O3617" i="5"/>
  <c r="Q3566" i="5"/>
  <c r="O3551" i="5"/>
  <c r="Q3541" i="5"/>
  <c r="O3541" i="5"/>
  <c r="Q3516" i="5"/>
  <c r="O3516" i="5"/>
  <c r="Q3482" i="5"/>
  <c r="O3482" i="5"/>
  <c r="O3475" i="5"/>
  <c r="U3475" i="5" s="1"/>
  <c r="Q3465" i="5"/>
  <c r="O3465" i="5"/>
  <c r="Q3453" i="5"/>
  <c r="Q3429" i="5"/>
  <c r="O3429" i="5"/>
  <c r="Q3412" i="5"/>
  <c r="O3412" i="5"/>
  <c r="Q3403" i="5"/>
  <c r="Q3370" i="5"/>
  <c r="O3370" i="5"/>
  <c r="Q3360" i="5"/>
  <c r="Q3351" i="5"/>
  <c r="O3351" i="5"/>
  <c r="Q3334" i="5"/>
  <c r="Q3326" i="5"/>
  <c r="Q3317" i="5"/>
  <c r="Q3300" i="5"/>
  <c r="Q3292" i="5"/>
  <c r="O3292" i="5"/>
  <c r="Q3283" i="5"/>
  <c r="O3283" i="5"/>
  <c r="Q3275" i="5"/>
  <c r="O3275" i="5"/>
  <c r="Q3224" i="5"/>
  <c r="Q3220" i="5"/>
  <c r="Q3216" i="5"/>
  <c r="Q3212" i="5"/>
  <c r="Q3207" i="5"/>
  <c r="Q3203" i="5"/>
  <c r="Q3199" i="5"/>
  <c r="Q3182" i="5"/>
  <c r="Q3174" i="5"/>
  <c r="Q3165" i="5"/>
  <c r="Q3148" i="5"/>
  <c r="Q3140" i="5"/>
  <c r="O3140" i="5"/>
  <c r="Q3131" i="5"/>
  <c r="O3131" i="5"/>
  <c r="Q3123" i="5"/>
  <c r="O3123" i="5"/>
  <c r="Q6220" i="5"/>
  <c r="O6220" i="5"/>
  <c r="U6174" i="5"/>
  <c r="Q6131" i="5"/>
  <c r="U6103" i="5"/>
  <c r="O6074" i="5"/>
  <c r="S6014" i="5"/>
  <c r="T6014" i="5" s="1"/>
  <c r="R6014" i="5"/>
  <c r="U5943" i="5"/>
  <c r="U5900" i="5"/>
  <c r="S5832" i="5"/>
  <c r="T5832" i="5" s="1"/>
  <c r="R5832" i="5"/>
  <c r="R5799" i="5"/>
  <c r="S5799" i="5"/>
  <c r="T5799" i="5" s="1"/>
  <c r="U5761" i="5"/>
  <c r="U5723" i="5"/>
  <c r="U5706" i="5"/>
  <c r="Q5688" i="5"/>
  <c r="O5688" i="5"/>
  <c r="Q5671" i="5"/>
  <c r="O5671" i="5"/>
  <c r="Q5616" i="5"/>
  <c r="Q5612" i="5"/>
  <c r="O5612" i="5"/>
  <c r="Q5608" i="5"/>
  <c r="O5608" i="5"/>
  <c r="Q5603" i="5"/>
  <c r="O5603" i="5"/>
  <c r="Q5599" i="5"/>
  <c r="O5599" i="5"/>
  <c r="Q5595" i="5"/>
  <c r="O5595" i="5"/>
  <c r="U5499" i="5"/>
  <c r="U5495" i="5"/>
  <c r="U5490" i="5"/>
  <c r="U5423" i="5"/>
  <c r="U5419" i="5"/>
  <c r="U5414" i="5"/>
  <c r="U5410" i="5"/>
  <c r="U5406" i="5"/>
  <c r="U5402" i="5"/>
  <c r="Q5367" i="5"/>
  <c r="O5367" i="5"/>
  <c r="Q5308" i="5"/>
  <c r="O5308" i="5"/>
  <c r="Q5295" i="5"/>
  <c r="O5295" i="5"/>
  <c r="Q5249" i="5"/>
  <c r="O5249" i="5"/>
  <c r="U5237" i="5"/>
  <c r="U5157" i="5"/>
  <c r="S5144" i="5"/>
  <c r="T5144" i="5" s="1"/>
  <c r="R5144" i="5"/>
  <c r="Q5076" i="5"/>
  <c r="O5076" i="5"/>
  <c r="S5064" i="5"/>
  <c r="T5064" i="5" s="1"/>
  <c r="R5064" i="5"/>
  <c r="Q4962" i="5"/>
  <c r="O4962" i="5"/>
  <c r="S4820" i="5"/>
  <c r="T4820" i="5" s="1"/>
  <c r="R4820" i="5"/>
  <c r="Q4764" i="5"/>
  <c r="O4764" i="5"/>
  <c r="S4698" i="5"/>
  <c r="T4698" i="5" s="1"/>
  <c r="R4698" i="5"/>
  <c r="Q4646" i="5"/>
  <c r="O4646" i="5"/>
  <c r="U4592" i="5"/>
  <c r="Q4536" i="5"/>
  <c r="O4536" i="5"/>
  <c r="U4461" i="5"/>
  <c r="U4457" i="5"/>
  <c r="Q4439" i="5"/>
  <c r="S4394" i="5"/>
  <c r="T4394" i="5" s="1"/>
  <c r="R4394" i="5"/>
  <c r="Q4346" i="5"/>
  <c r="O4346" i="5"/>
  <c r="Q4232" i="5"/>
  <c r="O4232" i="5"/>
  <c r="U4157" i="5"/>
  <c r="U4153" i="5"/>
  <c r="U4149" i="5"/>
  <c r="Q4135" i="5"/>
  <c r="U4060" i="5"/>
  <c r="Q4008" i="5"/>
  <c r="Q4000" i="5"/>
  <c r="O4000" i="5"/>
  <c r="Q3970" i="5"/>
  <c r="S3967" i="5"/>
  <c r="T3967" i="5" s="1"/>
  <c r="R3967" i="5"/>
  <c r="U3940" i="5"/>
  <c r="Q3925" i="5"/>
  <c r="O3925" i="5"/>
  <c r="U3905" i="5"/>
  <c r="U3792" i="5"/>
  <c r="S3741" i="5"/>
  <c r="T3741" i="5" s="1"/>
  <c r="R3741" i="5"/>
  <c r="U3715" i="5"/>
  <c r="U3698" i="5"/>
  <c r="O3605" i="5"/>
  <c r="U3605" i="5" s="1"/>
  <c r="S3564" i="5"/>
  <c r="T3564" i="5" s="1"/>
  <c r="R3564" i="5"/>
  <c r="S3556" i="5"/>
  <c r="T3556" i="5" s="1"/>
  <c r="R3556" i="5"/>
  <c r="S3547" i="5"/>
  <c r="T3547" i="5" s="1"/>
  <c r="R3547" i="5"/>
  <c r="O3529" i="5"/>
  <c r="U3529" i="5" s="1"/>
  <c r="U3522" i="5"/>
  <c r="U3513" i="5"/>
  <c r="U3505" i="5"/>
  <c r="U3488" i="5"/>
  <c r="Q3444" i="5"/>
  <c r="O3444" i="5"/>
  <c r="U3434" i="5"/>
  <c r="Q3368" i="5"/>
  <c r="O3368" i="5"/>
  <c r="O3339" i="5"/>
  <c r="U3339" i="5" s="1"/>
  <c r="U3246" i="5"/>
  <c r="O3225" i="5"/>
  <c r="U3225" i="5" s="1"/>
  <c r="U3217" i="5"/>
  <c r="U3200" i="5"/>
  <c r="Q6290" i="5"/>
  <c r="O6290" i="5"/>
  <c r="R6246" i="5"/>
  <c r="S6246" i="5"/>
  <c r="T6246" i="5" s="1"/>
  <c r="O6226" i="5"/>
  <c r="U6226" i="5" s="1"/>
  <c r="U6176" i="5"/>
  <c r="Q5912" i="5"/>
  <c r="O5912" i="5"/>
  <c r="Q5869" i="5"/>
  <c r="O5869" i="5"/>
  <c r="Q5836" i="5"/>
  <c r="O5836" i="5"/>
  <c r="R5807" i="5"/>
  <c r="S5807" i="5"/>
  <c r="T5807" i="5" s="1"/>
  <c r="Q5781" i="5"/>
  <c r="O5781" i="5"/>
  <c r="U5727" i="5"/>
  <c r="U5710" i="5"/>
  <c r="R5642" i="5"/>
  <c r="S5642" i="5"/>
  <c r="T5642" i="5" s="1"/>
  <c r="R5638" i="5"/>
  <c r="S5638" i="5"/>
  <c r="T5638" i="5" s="1"/>
  <c r="Q5485" i="5"/>
  <c r="O5485" i="5"/>
  <c r="Q5342" i="5"/>
  <c r="O5342" i="5"/>
  <c r="Q5304" i="5"/>
  <c r="O5304" i="5"/>
  <c r="U5262" i="5"/>
  <c r="Q5177" i="5"/>
  <c r="O5177" i="5"/>
  <c r="Q5139" i="5"/>
  <c r="O5139" i="5"/>
  <c r="S5060" i="5"/>
  <c r="T5060" i="5" s="1"/>
  <c r="R5060" i="5"/>
  <c r="Q4991" i="5"/>
  <c r="O4991" i="5"/>
  <c r="Q4987" i="5"/>
  <c r="O4987" i="5"/>
  <c r="S4958" i="5"/>
  <c r="T4958" i="5" s="1"/>
  <c r="R4958" i="5"/>
  <c r="Q4945" i="5"/>
  <c r="Q4878" i="5"/>
  <c r="O4878" i="5"/>
  <c r="Q4874" i="5"/>
  <c r="O4874" i="5"/>
  <c r="S4795" i="5"/>
  <c r="T4795" i="5" s="1"/>
  <c r="R4795" i="5"/>
  <c r="U4770" i="5"/>
  <c r="Q4680" i="5"/>
  <c r="O4680" i="5"/>
  <c r="S4554" i="5"/>
  <c r="T4554" i="5" s="1"/>
  <c r="R4554" i="5"/>
  <c r="S4436" i="5"/>
  <c r="T4436" i="5" s="1"/>
  <c r="R4436" i="5"/>
  <c r="S4364" i="5"/>
  <c r="T4364" i="5" s="1"/>
  <c r="R4364" i="5"/>
  <c r="Q4317" i="5"/>
  <c r="O4317" i="5"/>
  <c r="R4263" i="5"/>
  <c r="S4263" i="5"/>
  <c r="T4263" i="5" s="1"/>
  <c r="S4238" i="5"/>
  <c r="T4238" i="5" s="1"/>
  <c r="R4238" i="5"/>
  <c r="Q4017" i="5"/>
  <c r="O4017" i="5"/>
  <c r="S3998" i="5"/>
  <c r="T3998" i="5" s="1"/>
  <c r="R3998" i="5"/>
  <c r="Q3979" i="5"/>
  <c r="O3979" i="5"/>
  <c r="Q3946" i="5"/>
  <c r="S3893" i="5"/>
  <c r="T3893" i="5" s="1"/>
  <c r="R3893" i="5"/>
  <c r="Q3884" i="5"/>
  <c r="U3847" i="5"/>
  <c r="U3780" i="5"/>
  <c r="Q3773" i="5"/>
  <c r="O3773" i="5"/>
  <c r="Q3663" i="5"/>
  <c r="O3663" i="5"/>
  <c r="Q3638" i="5"/>
  <c r="O3638" i="5"/>
  <c r="U3603" i="5"/>
  <c r="U3586" i="5"/>
  <c r="Q3554" i="5"/>
  <c r="O3554" i="5"/>
  <c r="Q3511" i="5"/>
  <c r="O3511" i="5"/>
  <c r="Q3486" i="5"/>
  <c r="O3486" i="5"/>
  <c r="U3366" i="5"/>
  <c r="U3281" i="5"/>
  <c r="U3277" i="5"/>
  <c r="U3273" i="5"/>
  <c r="O3209" i="5"/>
  <c r="U3209" i="5" s="1"/>
  <c r="O3133" i="5"/>
  <c r="U3133" i="5" s="1"/>
  <c r="U3104" i="5"/>
  <c r="O3095" i="5"/>
  <c r="U3095" i="5" s="1"/>
  <c r="U3087" i="5"/>
  <c r="O3019" i="5"/>
  <c r="U3019" i="5" s="1"/>
  <c r="U2986" i="5"/>
  <c r="O2830" i="5"/>
  <c r="U2830" i="5" s="1"/>
  <c r="U2767" i="5"/>
  <c r="U2750" i="5"/>
  <c r="U2725" i="5"/>
  <c r="O2716" i="5"/>
  <c r="U2716" i="5" s="1"/>
  <c r="U2708" i="5"/>
  <c r="U2607" i="5"/>
  <c r="U2590" i="5"/>
  <c r="O2526" i="5"/>
  <c r="U2526" i="5" s="1"/>
  <c r="U2463" i="5"/>
  <c r="U2446" i="5"/>
  <c r="U2421" i="5"/>
  <c r="O2412" i="5"/>
  <c r="U2412" i="5" s="1"/>
  <c r="U2404" i="5"/>
  <c r="U2303" i="5"/>
  <c r="U2286" i="5"/>
  <c r="U2265" i="5"/>
  <c r="O2222" i="5"/>
  <c r="U2222" i="5" s="1"/>
  <c r="U2159" i="5"/>
  <c r="U2142" i="5"/>
  <c r="U2121" i="5"/>
  <c r="Q2108" i="5"/>
  <c r="Q2083" i="5"/>
  <c r="O2083" i="5"/>
  <c r="Q2066" i="5"/>
  <c r="O2066" i="5"/>
  <c r="Q2041" i="5"/>
  <c r="O2041" i="5"/>
  <c r="Q2024" i="5"/>
  <c r="O2024" i="5"/>
  <c r="Q1999" i="5"/>
  <c r="O1999" i="5"/>
  <c r="Q1982" i="5"/>
  <c r="O1982" i="5"/>
  <c r="Q1958" i="5"/>
  <c r="Q1924" i="5"/>
  <c r="O1924" i="5"/>
  <c r="Q1907" i="5"/>
  <c r="O1907" i="5"/>
  <c r="Q1882" i="5"/>
  <c r="O1882" i="5"/>
  <c r="Q1848" i="5"/>
  <c r="O1848" i="5"/>
  <c r="Q1831" i="5"/>
  <c r="O1831" i="5"/>
  <c r="Q1806" i="5"/>
  <c r="O1806" i="5"/>
  <c r="Q1772" i="5"/>
  <c r="O1772" i="5"/>
  <c r="Q1755" i="5"/>
  <c r="O1755" i="5"/>
  <c r="Q1730" i="5"/>
  <c r="O1730" i="5"/>
  <c r="Q1704" i="5"/>
  <c r="O1704" i="5"/>
  <c r="Q1687" i="5"/>
  <c r="O1687" i="5"/>
  <c r="Q1662" i="5"/>
  <c r="O1662" i="5"/>
  <c r="Q1645" i="5"/>
  <c r="O1645" i="5"/>
  <c r="Q1628" i="5"/>
  <c r="O1628" i="5"/>
  <c r="Q1611" i="5"/>
  <c r="O1611" i="5"/>
  <c r="Q1586" i="5"/>
  <c r="O1586" i="5"/>
  <c r="Q1569" i="5"/>
  <c r="O1569" i="5"/>
  <c r="Q1552" i="5"/>
  <c r="O1552" i="5"/>
  <c r="Q1535" i="5"/>
  <c r="O1535" i="5"/>
  <c r="Q1510" i="5"/>
  <c r="O1510" i="5"/>
  <c r="Q1493" i="5"/>
  <c r="O1493" i="5"/>
  <c r="Q1476" i="5"/>
  <c r="O1476" i="5"/>
  <c r="Q6376" i="5"/>
  <c r="Q6281" i="5"/>
  <c r="O6281" i="5"/>
  <c r="U6253" i="5"/>
  <c r="Q6221" i="5"/>
  <c r="Q6148" i="5"/>
  <c r="U6130" i="5"/>
  <c r="Q6123" i="5"/>
  <c r="O6123" i="5"/>
  <c r="U6086" i="5"/>
  <c r="O6050" i="5"/>
  <c r="Q5996" i="5"/>
  <c r="U5978" i="5"/>
  <c r="Q5971" i="5"/>
  <c r="O5971" i="5"/>
  <c r="Q5916" i="5"/>
  <c r="O5916" i="5"/>
  <c r="S5841" i="5"/>
  <c r="T5841" i="5" s="1"/>
  <c r="R5841" i="5"/>
  <c r="S5824" i="5"/>
  <c r="T5824" i="5" s="1"/>
  <c r="R5824" i="5"/>
  <c r="U5748" i="5"/>
  <c r="Q5540" i="5"/>
  <c r="U5503" i="5"/>
  <c r="Q5375" i="5"/>
  <c r="R5338" i="5"/>
  <c r="S5338" i="5"/>
  <c r="T5338" i="5" s="1"/>
  <c r="S5300" i="5"/>
  <c r="T5300" i="5" s="1"/>
  <c r="R5300" i="5"/>
  <c r="Q5219" i="5"/>
  <c r="O5219" i="5"/>
  <c r="Q5215" i="5"/>
  <c r="O5215" i="5"/>
  <c r="U5186" i="5"/>
  <c r="U5148" i="5"/>
  <c r="R5110" i="5"/>
  <c r="S5110" i="5"/>
  <c r="T5110" i="5" s="1"/>
  <c r="Q5046" i="5"/>
  <c r="Q5042" i="5"/>
  <c r="O5042" i="5"/>
  <c r="Q5038" i="5"/>
  <c r="O5038" i="5"/>
  <c r="Q5033" i="5"/>
  <c r="O5033" i="5"/>
  <c r="S4954" i="5"/>
  <c r="T4954" i="5" s="1"/>
  <c r="R4954" i="5"/>
  <c r="S4934" i="5"/>
  <c r="T4934" i="5" s="1"/>
  <c r="R4934" i="5"/>
  <c r="S4930" i="5"/>
  <c r="T4930" i="5" s="1"/>
  <c r="R4930" i="5"/>
  <c r="S4926" i="5"/>
  <c r="T4926" i="5" s="1"/>
  <c r="R4926" i="5"/>
  <c r="Q4815" i="5"/>
  <c r="O4815" i="5"/>
  <c r="Q4756" i="5"/>
  <c r="O4756" i="5"/>
  <c r="U4727" i="5"/>
  <c r="U4723" i="5"/>
  <c r="U4719" i="5"/>
  <c r="Q4705" i="5"/>
  <c r="Q4629" i="5"/>
  <c r="Q4587" i="5"/>
  <c r="O4587" i="5"/>
  <c r="Q4583" i="5"/>
  <c r="O4583" i="5"/>
  <c r="Q4578" i="5"/>
  <c r="O4578" i="5"/>
  <c r="Q4553" i="5"/>
  <c r="U4516" i="5"/>
  <c r="S4432" i="5"/>
  <c r="T4432" i="5" s="1"/>
  <c r="R4432" i="5"/>
  <c r="Q4388" i="5"/>
  <c r="Q4338" i="5"/>
  <c r="O4338" i="5"/>
  <c r="U4305" i="5"/>
  <c r="Q4236" i="5"/>
  <c r="S4225" i="5"/>
  <c r="T4225" i="5" s="1"/>
  <c r="R4225" i="5"/>
  <c r="Q4186" i="5"/>
  <c r="O4186" i="5"/>
  <c r="Q4089" i="5"/>
  <c r="O4089" i="5"/>
  <c r="U4081" i="5"/>
  <c r="U3985" i="5"/>
  <c r="Q3904" i="5"/>
  <c r="O3904" i="5"/>
  <c r="U3830" i="5"/>
  <c r="S3729" i="5"/>
  <c r="T3729" i="5" s="1"/>
  <c r="R3729" i="5"/>
  <c r="U3677" i="5"/>
  <c r="S3661" i="5"/>
  <c r="T3661" i="5" s="1"/>
  <c r="R3661" i="5"/>
  <c r="O3567" i="5"/>
  <c r="U3567" i="5" s="1"/>
  <c r="U3518" i="5"/>
  <c r="U3438" i="5"/>
  <c r="Q3406" i="5"/>
  <c r="O3406" i="5"/>
  <c r="U3316" i="5"/>
  <c r="O2946" i="5"/>
  <c r="U2946" i="5" s="1"/>
  <c r="U2794" i="5"/>
  <c r="U2781" i="5"/>
  <c r="U2756" i="5"/>
  <c r="O2692" i="5"/>
  <c r="U2692" i="5" s="1"/>
  <c r="O2654" i="5"/>
  <c r="U2654" i="5" s="1"/>
  <c r="U2612" i="5"/>
  <c r="O2578" i="5"/>
  <c r="U2578" i="5" s="1"/>
  <c r="U2490" i="5"/>
  <c r="U2477" i="5"/>
  <c r="O2388" i="5"/>
  <c r="U2388" i="5" s="1"/>
  <c r="O2350" i="5"/>
  <c r="U2350" i="5" s="1"/>
  <c r="U2295" i="5"/>
  <c r="O2274" i="5"/>
  <c r="U2274" i="5" s="1"/>
  <c r="O2084" i="5"/>
  <c r="U2084" i="5" s="1"/>
  <c r="O1963" i="5"/>
  <c r="U1963" i="5" s="1"/>
  <c r="U1933" i="5"/>
  <c r="U1916" i="5"/>
  <c r="U1895" i="5"/>
  <c r="U1878" i="5"/>
  <c r="U1773" i="5"/>
  <c r="U1756" i="5"/>
  <c r="U1625" i="5"/>
  <c r="U1608" i="5"/>
  <c r="U1587" i="5"/>
  <c r="U1570" i="5"/>
  <c r="Q2942" i="5"/>
  <c r="Q2799" i="5"/>
  <c r="U2796" i="5"/>
  <c r="S2728" i="5"/>
  <c r="T2728" i="5" s="1"/>
  <c r="R2728" i="5"/>
  <c r="S2724" i="5"/>
  <c r="T2724" i="5" s="1"/>
  <c r="R2724" i="5"/>
  <c r="S2720" i="5"/>
  <c r="T2720" i="5" s="1"/>
  <c r="R2720" i="5"/>
  <c r="U2652" i="5"/>
  <c r="Q2495" i="5"/>
  <c r="U2492" i="5"/>
  <c r="Q2465" i="5"/>
  <c r="S2272" i="5"/>
  <c r="T2272" i="5" s="1"/>
  <c r="R2272" i="5"/>
  <c r="S2268" i="5"/>
  <c r="T2268" i="5" s="1"/>
  <c r="R2268" i="5"/>
  <c r="S2264" i="5"/>
  <c r="T2264" i="5" s="1"/>
  <c r="R2264" i="5"/>
  <c r="S2120" i="5"/>
  <c r="T2120" i="5" s="1"/>
  <c r="R2120" i="5"/>
  <c r="S2116" i="5"/>
  <c r="T2116" i="5" s="1"/>
  <c r="R2116" i="5"/>
  <c r="S2112" i="5"/>
  <c r="T2112" i="5" s="1"/>
  <c r="R2112" i="5"/>
  <c r="S2107" i="5"/>
  <c r="T2107" i="5" s="1"/>
  <c r="R2107" i="5"/>
  <c r="Q2085" i="5"/>
  <c r="Q2081" i="5"/>
  <c r="O2081" i="5"/>
  <c r="U2036" i="5"/>
  <c r="U2031" i="5"/>
  <c r="Q2009" i="5"/>
  <c r="Q2005" i="5"/>
  <c r="O2005" i="5"/>
  <c r="R1956" i="5"/>
  <c r="S1956" i="5"/>
  <c r="T1956" i="5" s="1"/>
  <c r="Q1913" i="5"/>
  <c r="O1913" i="5"/>
  <c r="Q1892" i="5"/>
  <c r="O1892" i="5"/>
  <c r="U1876" i="5"/>
  <c r="S1855" i="5"/>
  <c r="T1855" i="5" s="1"/>
  <c r="R1855" i="5"/>
  <c r="Q1761" i="5"/>
  <c r="O1761" i="5"/>
  <c r="Q1740" i="5"/>
  <c r="O1740" i="5"/>
  <c r="U1724" i="5"/>
  <c r="S1703" i="5"/>
  <c r="T1703" i="5" s="1"/>
  <c r="R1703" i="5"/>
  <c r="Q1609" i="5"/>
  <c r="O1609" i="5"/>
  <c r="Q1588" i="5"/>
  <c r="O1588" i="5"/>
  <c r="U1572" i="5"/>
  <c r="S1551" i="5"/>
  <c r="T1551" i="5" s="1"/>
  <c r="R1551" i="5"/>
  <c r="U1395" i="5"/>
  <c r="U1378" i="5"/>
  <c r="U1321" i="5"/>
  <c r="U1304" i="5"/>
  <c r="Q1301" i="5"/>
  <c r="O1301" i="5"/>
  <c r="O1281" i="5"/>
  <c r="U1281" i="5" s="1"/>
  <c r="O1272" i="5"/>
  <c r="U1272" i="5" s="1"/>
  <c r="O1264" i="5"/>
  <c r="U1264" i="5" s="1"/>
  <c r="O1247" i="5"/>
  <c r="U1247" i="5" s="1"/>
  <c r="O1239" i="5"/>
  <c r="U1239" i="5" s="1"/>
  <c r="O1230" i="5"/>
  <c r="U1230" i="5" s="1"/>
  <c r="O1222" i="5"/>
  <c r="U1222" i="5" s="1"/>
  <c r="U1192" i="5"/>
  <c r="U1044" i="5"/>
  <c r="O1015" i="5"/>
  <c r="U1015" i="5" s="1"/>
  <c r="O1006" i="5"/>
  <c r="U1006" i="5" s="1"/>
  <c r="O998" i="5"/>
  <c r="U998" i="5" s="1"/>
  <c r="U944" i="5"/>
  <c r="U927" i="5"/>
  <c r="U830" i="5"/>
  <c r="U767" i="5"/>
  <c r="Q2938" i="5"/>
  <c r="Q2934" i="5"/>
  <c r="Q2921" i="5"/>
  <c r="Q2866" i="5"/>
  <c r="O2866" i="5"/>
  <c r="Q2862" i="5"/>
  <c r="O2862" i="5"/>
  <c r="Q2858" i="5"/>
  <c r="O2858" i="5"/>
  <c r="Q2845" i="5"/>
  <c r="Q2790" i="5"/>
  <c r="U2787" i="5"/>
  <c r="Q2630" i="5"/>
  <c r="Q2617" i="5"/>
  <c r="Q2562" i="5"/>
  <c r="O2562" i="5"/>
  <c r="Q2558" i="5"/>
  <c r="O2558" i="5"/>
  <c r="Q2554" i="5"/>
  <c r="O2554" i="5"/>
  <c r="Q2541" i="5"/>
  <c r="Q2486" i="5"/>
  <c r="U2483" i="5"/>
  <c r="Q2461" i="5"/>
  <c r="O2461" i="5"/>
  <c r="Q2457" i="5"/>
  <c r="O2457" i="5"/>
  <c r="Q2453" i="5"/>
  <c r="O2453" i="5"/>
  <c r="O2437" i="5"/>
  <c r="U2437" i="5" s="1"/>
  <c r="Q2381" i="5"/>
  <c r="S2378" i="5"/>
  <c r="T2378" i="5" s="1"/>
  <c r="R2378" i="5"/>
  <c r="O2335" i="5"/>
  <c r="U2335" i="5" s="1"/>
  <c r="R2234" i="5"/>
  <c r="S2234" i="5"/>
  <c r="T2234" i="5" s="1"/>
  <c r="U1989" i="5"/>
  <c r="Q1461" i="5"/>
  <c r="O1461" i="5"/>
  <c r="Q1453" i="5"/>
  <c r="O1453" i="5"/>
  <c r="Q1299" i="5"/>
  <c r="O1299" i="5"/>
  <c r="Q1008" i="5"/>
  <c r="O1008" i="5"/>
  <c r="Q941" i="5"/>
  <c r="O941" i="5"/>
  <c r="Q924" i="5"/>
  <c r="O924" i="5"/>
  <c r="Q2917" i="5"/>
  <c r="U2914" i="5"/>
  <c r="Q2833" i="5"/>
  <c r="Q2681" i="5"/>
  <c r="Q2529" i="5"/>
  <c r="Q2448" i="5"/>
  <c r="O2448" i="5"/>
  <c r="Q2444" i="5"/>
  <c r="O2444" i="5"/>
  <c r="Q2440" i="5"/>
  <c r="O2440" i="5"/>
  <c r="Q2427" i="5"/>
  <c r="Q2368" i="5"/>
  <c r="S2365" i="5"/>
  <c r="T2365" i="5" s="1"/>
  <c r="R2365" i="5"/>
  <c r="S2361" i="5"/>
  <c r="T2361" i="5" s="1"/>
  <c r="R2361" i="5"/>
  <c r="Q2347" i="5"/>
  <c r="U2344" i="5"/>
  <c r="Q2313" i="5"/>
  <c r="Q2212" i="5"/>
  <c r="Q2191" i="5"/>
  <c r="U2188" i="5"/>
  <c r="R2074" i="5"/>
  <c r="S2074" i="5"/>
  <c r="T2074" i="5" s="1"/>
  <c r="R2069" i="5"/>
  <c r="S2069" i="5"/>
  <c r="T2069" i="5" s="1"/>
  <c r="U2044" i="5"/>
  <c r="U1998" i="5"/>
  <c r="O1981" i="5"/>
  <c r="U1981" i="5" s="1"/>
  <c r="R1944" i="5"/>
  <c r="S1944" i="5"/>
  <c r="T1944" i="5" s="1"/>
  <c r="Q1922" i="5"/>
  <c r="O1922" i="5"/>
  <c r="U1885" i="5"/>
  <c r="Q1867" i="5"/>
  <c r="O1867" i="5"/>
  <c r="U1792" i="5"/>
  <c r="Q1770" i="5"/>
  <c r="O1770" i="5"/>
  <c r="U1733" i="5"/>
  <c r="Q1715" i="5"/>
  <c r="O1715" i="5"/>
  <c r="U1640" i="5"/>
  <c r="Q1618" i="5"/>
  <c r="O1618" i="5"/>
  <c r="U1581" i="5"/>
  <c r="Q1563" i="5"/>
  <c r="O1563" i="5"/>
  <c r="U1488" i="5"/>
  <c r="Q1470" i="5"/>
  <c r="O1470" i="5"/>
  <c r="U1460" i="5"/>
  <c r="Q1432" i="5"/>
  <c r="O1432" i="5"/>
  <c r="Q1423" i="5"/>
  <c r="O1423" i="5"/>
  <c r="Q1415" i="5"/>
  <c r="O1415" i="5"/>
  <c r="Q1270" i="5"/>
  <c r="O1270" i="5"/>
  <c r="Q1262" i="5"/>
  <c r="O1262" i="5"/>
  <c r="Q1241" i="5"/>
  <c r="O1241" i="5"/>
  <c r="Q1224" i="5"/>
  <c r="O1224" i="5"/>
  <c r="Q1211" i="5"/>
  <c r="O1211" i="5"/>
  <c r="Q1194" i="5"/>
  <c r="O1194" i="5"/>
  <c r="Q1165" i="5"/>
  <c r="O1165" i="5"/>
  <c r="Q1148" i="5"/>
  <c r="O1148" i="5"/>
  <c r="Q1127" i="5"/>
  <c r="O1127" i="5"/>
  <c r="Q1110" i="5"/>
  <c r="O1110" i="5"/>
  <c r="Q1097" i="5"/>
  <c r="O1097" i="5"/>
  <c r="Q1080" i="5"/>
  <c r="O1080" i="5"/>
  <c r="Q1051" i="5"/>
  <c r="O1051" i="5"/>
  <c r="Q1034" i="5"/>
  <c r="O1034" i="5"/>
  <c r="Q3060" i="5"/>
  <c r="S3056" i="5"/>
  <c r="T3056" i="5" s="1"/>
  <c r="R3056" i="5"/>
  <c r="Q3026" i="5"/>
  <c r="U3023" i="5"/>
  <c r="Q3009" i="5"/>
  <c r="S2829" i="5"/>
  <c r="T2829" i="5" s="1"/>
  <c r="R2829" i="5"/>
  <c r="U2749" i="5"/>
  <c r="U2745" i="5"/>
  <c r="U2741" i="5"/>
  <c r="Q2672" i="5"/>
  <c r="S2669" i="5"/>
  <c r="T2669" i="5" s="1"/>
  <c r="R2669" i="5"/>
  <c r="S2665" i="5"/>
  <c r="T2665" i="5" s="1"/>
  <c r="R2665" i="5"/>
  <c r="S2525" i="5"/>
  <c r="T2525" i="5" s="1"/>
  <c r="R2525" i="5"/>
  <c r="Q2330" i="5"/>
  <c r="U2327" i="5"/>
  <c r="U2323" i="5"/>
  <c r="Q2174" i="5"/>
  <c r="Q2123" i="5"/>
  <c r="Q2102" i="5"/>
  <c r="O2102" i="5"/>
  <c r="Q2077" i="5"/>
  <c r="O2077" i="5"/>
  <c r="R2057" i="5"/>
  <c r="S2057" i="5"/>
  <c r="T2057" i="5" s="1"/>
  <c r="Q2026" i="5"/>
  <c r="O2026" i="5"/>
  <c r="Q2001" i="5"/>
  <c r="O2001" i="5"/>
  <c r="Q1926" i="5"/>
  <c r="O1926" i="5"/>
  <c r="U1910" i="5"/>
  <c r="Q1850" i="5"/>
  <c r="O1850" i="5"/>
  <c r="S1834" i="5"/>
  <c r="T1834" i="5" s="1"/>
  <c r="R1834" i="5"/>
  <c r="Q1774" i="5"/>
  <c r="O1774" i="5"/>
  <c r="U1758" i="5"/>
  <c r="Q1698" i="5"/>
  <c r="O1698" i="5"/>
  <c r="S1682" i="5"/>
  <c r="T1682" i="5" s="1"/>
  <c r="R1682" i="5"/>
  <c r="Q1622" i="5"/>
  <c r="O1622" i="5"/>
  <c r="U1606" i="5"/>
  <c r="Q1546" i="5"/>
  <c r="O1546" i="5"/>
  <c r="S1530" i="5"/>
  <c r="T1530" i="5" s="1"/>
  <c r="R1530" i="5"/>
  <c r="U1259" i="5"/>
  <c r="U1157" i="5"/>
  <c r="U1043" i="5"/>
  <c r="Q903" i="5"/>
  <c r="O903" i="5"/>
  <c r="R896" i="5"/>
  <c r="S896" i="5"/>
  <c r="T896" i="5" s="1"/>
  <c r="U850" i="5"/>
  <c r="Q827" i="5"/>
  <c r="O827" i="5"/>
  <c r="U820" i="5"/>
  <c r="U774" i="5"/>
  <c r="Q751" i="5"/>
  <c r="O751" i="5"/>
  <c r="S740" i="5"/>
  <c r="T740" i="5" s="1"/>
  <c r="R740" i="5"/>
  <c r="U710" i="5"/>
  <c r="U701" i="5"/>
  <c r="U693" i="5"/>
  <c r="U656" i="5"/>
  <c r="U635" i="5"/>
  <c r="S597" i="5"/>
  <c r="T597" i="5" s="1"/>
  <c r="R597" i="5"/>
  <c r="S580" i="5"/>
  <c r="T580" i="5" s="1"/>
  <c r="R580" i="5"/>
  <c r="U521" i="5"/>
  <c r="R474" i="5"/>
  <c r="S474" i="5"/>
  <c r="T474" i="5" s="1"/>
  <c r="S436" i="5"/>
  <c r="T436" i="5" s="1"/>
  <c r="R436" i="5"/>
  <c r="U398" i="5"/>
  <c r="U353" i="5"/>
  <c r="U146" i="5"/>
  <c r="Q882" i="5"/>
  <c r="O882" i="5"/>
  <c r="U846" i="5"/>
  <c r="Q823" i="5"/>
  <c r="O823" i="5"/>
  <c r="R787" i="5"/>
  <c r="S787" i="5"/>
  <c r="T787" i="5" s="1"/>
  <c r="Q777" i="5"/>
  <c r="O777" i="5"/>
  <c r="Q730" i="5"/>
  <c r="O730" i="5"/>
  <c r="Q709" i="5"/>
  <c r="O709" i="5"/>
  <c r="Q654" i="5"/>
  <c r="O654" i="5"/>
  <c r="U640" i="5"/>
  <c r="Q633" i="5"/>
  <c r="O633" i="5"/>
  <c r="Q624" i="5"/>
  <c r="O624" i="5"/>
  <c r="Q616" i="5"/>
  <c r="O616" i="5"/>
  <c r="Q595" i="5"/>
  <c r="O595" i="5"/>
  <c r="U471" i="5"/>
  <c r="Q464" i="5"/>
  <c r="O464" i="5"/>
  <c r="Q434" i="5"/>
  <c r="O434" i="5"/>
  <c r="Q426" i="5"/>
  <c r="O426" i="5"/>
  <c r="Q405" i="5"/>
  <c r="O405" i="5"/>
  <c r="U371" i="5"/>
  <c r="U354" i="5"/>
  <c r="O299" i="5"/>
  <c r="U299" i="5" s="1"/>
  <c r="O291" i="5"/>
  <c r="U291" i="5" s="1"/>
  <c r="O282" i="5"/>
  <c r="U282" i="5" s="1"/>
  <c r="O274" i="5"/>
  <c r="U274" i="5" s="1"/>
  <c r="U261" i="5"/>
  <c r="U244" i="5"/>
  <c r="O206" i="5"/>
  <c r="U206" i="5" s="1"/>
  <c r="O198" i="5"/>
  <c r="U198" i="5" s="1"/>
  <c r="O143" i="5"/>
  <c r="U143" i="5" s="1"/>
  <c r="O135" i="5"/>
  <c r="U135" i="5" s="1"/>
  <c r="U130" i="5"/>
  <c r="U101" i="5"/>
  <c r="O92" i="5"/>
  <c r="U92" i="5" s="1"/>
  <c r="U63" i="5"/>
  <c r="O54" i="5"/>
  <c r="U54" i="5" s="1"/>
  <c r="O46" i="5"/>
  <c r="U46" i="5" s="1"/>
  <c r="U142" i="5"/>
  <c r="R904" i="5"/>
  <c r="S904" i="5"/>
  <c r="T904" i="5" s="1"/>
  <c r="U842" i="5"/>
  <c r="U821" i="5"/>
  <c r="Q781" i="5"/>
  <c r="O781" i="5"/>
  <c r="U773" i="5"/>
  <c r="U752" i="5"/>
  <c r="S728" i="5"/>
  <c r="T728" i="5" s="1"/>
  <c r="R728" i="5"/>
  <c r="U652" i="5"/>
  <c r="U639" i="5"/>
  <c r="S601" i="5"/>
  <c r="T601" i="5" s="1"/>
  <c r="R601" i="5"/>
  <c r="U563" i="5"/>
  <c r="R555" i="5"/>
  <c r="S555" i="5"/>
  <c r="T555" i="5" s="1"/>
  <c r="R546" i="5"/>
  <c r="S546" i="5"/>
  <c r="T546" i="5" s="1"/>
  <c r="R538" i="5"/>
  <c r="S538" i="5"/>
  <c r="T538" i="5" s="1"/>
  <c r="U525" i="5"/>
  <c r="U517" i="5"/>
  <c r="U508" i="5"/>
  <c r="U500" i="5"/>
  <c r="U487" i="5"/>
  <c r="S449" i="5"/>
  <c r="T449" i="5" s="1"/>
  <c r="R449" i="5"/>
  <c r="S441" i="5"/>
  <c r="T441" i="5" s="1"/>
  <c r="R441" i="5"/>
  <c r="S432" i="5"/>
  <c r="T432" i="5" s="1"/>
  <c r="R432" i="5"/>
  <c r="S424" i="5"/>
  <c r="T424" i="5" s="1"/>
  <c r="R424" i="5"/>
  <c r="U411" i="5"/>
  <c r="U403" i="5"/>
  <c r="U385" i="5"/>
  <c r="O364" i="5"/>
  <c r="U364" i="5" s="1"/>
  <c r="O347" i="5"/>
  <c r="U347" i="5" s="1"/>
  <c r="O321" i="5"/>
  <c r="U321" i="5" s="1"/>
  <c r="O220" i="5"/>
  <c r="U220" i="5" s="1"/>
  <c r="O136" i="5"/>
  <c r="U136" i="5" s="1"/>
  <c r="O119" i="5"/>
  <c r="U119" i="5" s="1"/>
  <c r="O93" i="5"/>
  <c r="U93" i="5" s="1"/>
  <c r="O68" i="5"/>
  <c r="U68" i="5" s="1"/>
  <c r="S1018" i="5"/>
  <c r="T1018" i="5" s="1"/>
  <c r="R1018" i="5"/>
  <c r="S1014" i="5"/>
  <c r="T1014" i="5" s="1"/>
  <c r="R1014" i="5"/>
  <c r="S1010" i="5"/>
  <c r="T1010" i="5" s="1"/>
  <c r="R1010" i="5"/>
  <c r="S1005" i="5"/>
  <c r="T1005" i="5" s="1"/>
  <c r="R1005" i="5"/>
  <c r="S1001" i="5"/>
  <c r="T1001" i="5" s="1"/>
  <c r="R1001" i="5"/>
  <c r="S997" i="5"/>
  <c r="T997" i="5" s="1"/>
  <c r="R997" i="5"/>
  <c r="S993" i="5"/>
  <c r="T993" i="5" s="1"/>
  <c r="R993" i="5"/>
  <c r="Q907" i="5"/>
  <c r="O907" i="5"/>
  <c r="Q852" i="5"/>
  <c r="O852" i="5"/>
  <c r="Q831" i="5"/>
  <c r="O831" i="5"/>
  <c r="Q776" i="5"/>
  <c r="O776" i="5"/>
  <c r="Q755" i="5"/>
  <c r="O755" i="5"/>
  <c r="Q713" i="5"/>
  <c r="O713" i="5"/>
  <c r="Q667" i="5"/>
  <c r="O667" i="5"/>
  <c r="U628" i="5"/>
  <c r="Q620" i="5"/>
  <c r="O620" i="5"/>
  <c r="Q561" i="5"/>
  <c r="O561" i="5"/>
  <c r="Q515" i="5"/>
  <c r="O515" i="5"/>
  <c r="U476" i="5"/>
  <c r="Q468" i="5"/>
  <c r="O468" i="5"/>
  <c r="Q409" i="5"/>
  <c r="O409" i="5"/>
  <c r="Q373" i="5"/>
  <c r="O373" i="5"/>
  <c r="Q365" i="5"/>
  <c r="O365" i="5"/>
  <c r="Q356" i="5"/>
  <c r="O356" i="5"/>
  <c r="Q348" i="5"/>
  <c r="O348" i="5"/>
  <c r="Q331" i="5"/>
  <c r="O331" i="5"/>
  <c r="Q322" i="5"/>
  <c r="O322" i="5"/>
  <c r="Q314" i="5"/>
  <c r="O314" i="5"/>
  <c r="Q289" i="5"/>
  <c r="O289" i="5"/>
  <c r="Q284" i="5"/>
  <c r="O284" i="5"/>
  <c r="Q255" i="5"/>
  <c r="O255" i="5"/>
  <c r="Q251" i="5"/>
  <c r="O251" i="5"/>
  <c r="Q221" i="5"/>
  <c r="O221" i="5"/>
  <c r="Q213" i="5"/>
  <c r="O213" i="5"/>
  <c r="Q166" i="5"/>
  <c r="O166" i="5"/>
  <c r="Q158" i="5"/>
  <c r="O158" i="5"/>
  <c r="Q141" i="5"/>
  <c r="O141" i="5"/>
  <c r="Q128" i="5"/>
  <c r="O128" i="5"/>
  <c r="Q94" i="5"/>
  <c r="O94" i="5"/>
  <c r="Q61" i="5"/>
  <c r="O61" i="5"/>
  <c r="U626" i="5"/>
  <c r="R559" i="5"/>
  <c r="S559" i="5"/>
  <c r="T559" i="5" s="1"/>
  <c r="R550" i="5"/>
  <c r="S550" i="5"/>
  <c r="T550" i="5" s="1"/>
  <c r="U541" i="5"/>
  <c r="U512" i="5"/>
  <c r="U435" i="5"/>
  <c r="U427" i="5"/>
  <c r="U366" i="5"/>
  <c r="U349" i="5"/>
  <c r="U336" i="5"/>
  <c r="U319" i="5"/>
  <c r="U218" i="5"/>
  <c r="U159" i="5"/>
  <c r="U138" i="5"/>
  <c r="U53" i="5"/>
  <c r="A122" i="1"/>
  <c r="A123" i="1" s="1"/>
  <c r="A124" i="1" s="1"/>
  <c r="A125" i="1" s="1"/>
  <c r="A126" i="1" s="1"/>
  <c r="A127" i="1" s="1"/>
  <c r="A128" i="1" s="1"/>
  <c r="A129" i="1" s="1"/>
  <c r="A130" i="1" s="1"/>
  <c r="A131" i="1" s="1"/>
  <c r="A132" i="1" s="1"/>
  <c r="A133" i="1" s="1"/>
  <c r="A109" i="1"/>
  <c r="A110" i="1" s="1"/>
  <c r="A111" i="1" s="1"/>
  <c r="A112" i="1" s="1"/>
  <c r="A113" i="1" s="1"/>
  <c r="A114" i="1" s="1"/>
  <c r="A115" i="1" s="1"/>
  <c r="A116" i="1" s="1"/>
  <c r="A117" i="1" s="1"/>
  <c r="A118" i="1" s="1"/>
  <c r="A119" i="1" s="1"/>
  <c r="A120" i="1" s="1"/>
  <c r="AE5" i="5"/>
  <c r="S43" i="3" l="1"/>
  <c r="O43" i="5" s="1"/>
  <c r="Q43" i="5"/>
  <c r="T5824" i="3"/>
  <c r="N5824" i="3"/>
  <c r="T6411" i="3"/>
  <c r="N6411" i="3"/>
  <c r="T5807" i="3"/>
  <c r="N5807" i="3"/>
  <c r="T5832" i="3"/>
  <c r="N5832" i="3"/>
  <c r="T6014" i="3"/>
  <c r="N6014" i="3"/>
  <c r="T6259" i="3"/>
  <c r="N6259" i="3"/>
  <c r="T6440" i="3"/>
  <c r="N6440" i="3"/>
  <c r="T6525" i="3"/>
  <c r="N6525" i="3"/>
  <c r="T6622" i="3"/>
  <c r="N6622" i="3"/>
  <c r="T6770" i="3"/>
  <c r="N6770" i="3"/>
  <c r="T6668" i="3"/>
  <c r="N6668" i="3"/>
  <c r="T6656" i="3"/>
  <c r="N6656" i="3"/>
  <c r="T6643" i="3"/>
  <c r="N6643" i="3"/>
  <c r="T6453" i="3"/>
  <c r="N6453" i="3"/>
  <c r="T6491" i="3"/>
  <c r="N6491" i="3"/>
  <c r="T6255" i="3"/>
  <c r="N6255" i="3"/>
  <c r="T5794" i="3"/>
  <c r="N5794" i="3"/>
  <c r="T6635" i="3"/>
  <c r="N6635" i="3"/>
  <c r="T6057" i="3"/>
  <c r="N6057" i="3"/>
  <c r="T6516" i="3"/>
  <c r="N6516" i="3"/>
  <c r="T5786" i="3"/>
  <c r="N5786" i="3"/>
  <c r="T6436" i="3"/>
  <c r="N6436" i="3"/>
  <c r="T5866" i="3"/>
  <c r="N5866" i="3"/>
  <c r="T6058" i="3"/>
  <c r="N6058" i="3"/>
  <c r="T6415" i="3"/>
  <c r="N6415" i="3"/>
  <c r="T6677" i="3"/>
  <c r="N6677" i="3"/>
  <c r="T6066" i="3"/>
  <c r="N6066" i="3"/>
  <c r="T6449" i="3"/>
  <c r="N6449" i="3"/>
  <c r="T5858" i="3"/>
  <c r="N5858" i="3"/>
  <c r="T6242" i="3"/>
  <c r="N6242" i="3"/>
  <c r="T5883" i="3"/>
  <c r="N5883" i="3"/>
  <c r="R6086" i="3"/>
  <c r="U6086" i="3"/>
  <c r="R6301" i="3"/>
  <c r="U6301" i="3"/>
  <c r="R6176" i="3"/>
  <c r="U6176" i="3"/>
  <c r="R6605" i="3"/>
  <c r="U6605" i="3"/>
  <c r="R6095" i="3"/>
  <c r="U6095" i="3"/>
  <c r="R6139" i="3"/>
  <c r="U6139" i="3"/>
  <c r="R6597" i="3"/>
  <c r="U6597" i="3"/>
  <c r="R6749" i="3"/>
  <c r="U6749" i="3"/>
  <c r="R5842" i="3"/>
  <c r="U5842" i="3"/>
  <c r="R5876" i="3"/>
  <c r="U5876" i="3"/>
  <c r="R5910" i="3"/>
  <c r="U5910" i="3"/>
  <c r="R5940" i="3"/>
  <c r="U5940" i="3"/>
  <c r="R6109" i="3"/>
  <c r="U6109" i="3"/>
  <c r="R6218" i="3"/>
  <c r="U6218" i="3"/>
  <c r="R6096" i="3"/>
  <c r="U6096" i="3"/>
  <c r="R6326" i="3"/>
  <c r="U6326" i="3"/>
  <c r="R6584" i="3"/>
  <c r="U6584" i="3"/>
  <c r="R6736" i="3"/>
  <c r="U6736" i="3"/>
  <c r="R6341" i="3"/>
  <c r="U6341" i="3"/>
  <c r="R6586" i="3"/>
  <c r="U6586" i="3"/>
  <c r="U6709" i="3"/>
  <c r="R6709" i="3"/>
  <c r="U6755" i="3"/>
  <c r="R6755" i="3"/>
  <c r="R6865" i="3"/>
  <c r="U6865" i="3"/>
  <c r="U6547" i="3"/>
  <c r="R6547" i="3"/>
  <c r="U6661" i="3"/>
  <c r="R6661" i="3"/>
  <c r="U6708" i="3"/>
  <c r="R6708" i="3"/>
  <c r="R6851" i="3"/>
  <c r="U6851" i="3"/>
  <c r="R6930" i="3"/>
  <c r="U6930" i="3"/>
  <c r="R6972" i="3"/>
  <c r="U6972" i="3"/>
  <c r="R7091" i="3"/>
  <c r="U7091" i="3"/>
  <c r="R7200" i="3"/>
  <c r="U7200" i="3"/>
  <c r="U7509" i="3"/>
  <c r="R7509" i="3"/>
  <c r="U7621" i="3"/>
  <c r="R7621" i="3"/>
  <c r="R6816" i="3"/>
  <c r="U6816" i="3"/>
  <c r="U6933" i="3"/>
  <c r="R6933" i="3"/>
  <c r="U6963" i="3"/>
  <c r="R6963" i="3"/>
  <c r="U7060" i="3"/>
  <c r="R7060" i="3"/>
  <c r="U7094" i="3"/>
  <c r="R7094" i="3"/>
  <c r="U7157" i="3"/>
  <c r="R7157" i="3"/>
  <c r="U7288" i="3"/>
  <c r="R7288" i="3"/>
  <c r="U7457" i="3"/>
  <c r="R7457" i="3"/>
  <c r="R7491" i="3"/>
  <c r="U7491" i="3"/>
  <c r="R7554" i="3"/>
  <c r="U7554" i="3"/>
  <c r="U7608" i="3"/>
  <c r="R7608" i="3"/>
  <c r="R7613" i="3"/>
  <c r="U7613" i="3"/>
  <c r="R7630" i="3"/>
  <c r="U7630" i="3"/>
  <c r="R7474" i="3"/>
  <c r="U7474" i="3"/>
  <c r="U7496" i="3"/>
  <c r="R7496" i="3"/>
  <c r="T5799" i="3"/>
  <c r="N5799" i="3"/>
  <c r="T5862" i="3"/>
  <c r="N5862" i="3"/>
  <c r="T6202" i="3"/>
  <c r="N6202" i="3"/>
  <c r="T6402" i="3"/>
  <c r="N6402" i="3"/>
  <c r="T7592" i="3"/>
  <c r="N7592" i="3"/>
  <c r="T6504" i="3"/>
  <c r="N6504" i="3"/>
  <c r="T6390" i="3"/>
  <c r="N6390" i="3"/>
  <c r="T6015" i="3"/>
  <c r="N6015" i="3"/>
  <c r="T5820" i="3"/>
  <c r="N5820" i="3"/>
  <c r="T5870" i="3"/>
  <c r="N5870" i="3"/>
  <c r="T6189" i="3"/>
  <c r="N6189" i="3"/>
  <c r="T5879" i="3"/>
  <c r="N5879" i="3"/>
  <c r="T6673" i="3"/>
  <c r="N6673" i="3"/>
  <c r="T6146" i="3"/>
  <c r="N6146" i="3"/>
  <c r="T5803" i="3"/>
  <c r="N5803" i="3"/>
  <c r="T6067" i="3"/>
  <c r="N6067" i="3"/>
  <c r="T6394" i="3"/>
  <c r="N6394" i="3"/>
  <c r="T6031" i="3"/>
  <c r="N6031" i="3"/>
  <c r="T6074" i="3"/>
  <c r="N6074" i="3"/>
  <c r="T6032" i="3"/>
  <c r="N6032" i="3"/>
  <c r="U7492" i="3"/>
  <c r="R7492" i="3"/>
  <c r="R7470" i="3"/>
  <c r="U7470" i="3"/>
  <c r="R6130" i="3"/>
  <c r="U6130" i="3"/>
  <c r="R5769" i="3"/>
  <c r="U5769" i="3"/>
  <c r="R6261" i="3"/>
  <c r="U6261" i="3"/>
  <c r="R5761" i="3"/>
  <c r="U5761" i="3"/>
  <c r="R6174" i="3"/>
  <c r="U6174" i="3"/>
  <c r="R5752" i="3"/>
  <c r="U5752" i="3"/>
  <c r="R6094" i="3"/>
  <c r="U6094" i="3"/>
  <c r="R6318" i="3"/>
  <c r="U6318" i="3"/>
  <c r="R6550" i="3"/>
  <c r="U6550" i="3"/>
  <c r="R6702" i="3"/>
  <c r="U6702" i="3"/>
  <c r="R5825" i="3"/>
  <c r="U5825" i="3"/>
  <c r="R5859" i="3"/>
  <c r="U5859" i="3"/>
  <c r="R5918" i="3"/>
  <c r="U5918" i="3"/>
  <c r="R5994" i="3"/>
  <c r="U5994" i="3"/>
  <c r="R6145" i="3"/>
  <c r="U6145" i="3"/>
  <c r="R6188" i="3"/>
  <c r="U6188" i="3"/>
  <c r="R6088" i="3"/>
  <c r="U6088" i="3"/>
  <c r="R6320" i="3"/>
  <c r="U6320" i="3"/>
  <c r="R6362" i="3"/>
  <c r="U6362" i="3"/>
  <c r="R6552" i="3"/>
  <c r="U6552" i="3"/>
  <c r="R6582" i="3"/>
  <c r="U6582" i="3"/>
  <c r="R6607" i="3"/>
  <c r="U6607" i="3"/>
  <c r="U6717" i="3"/>
  <c r="R6717" i="3"/>
  <c r="U6751" i="3"/>
  <c r="R6751" i="3"/>
  <c r="R6873" i="3"/>
  <c r="U6873" i="3"/>
  <c r="R6911" i="3"/>
  <c r="U6911" i="3"/>
  <c r="U6560" i="3"/>
  <c r="R6560" i="3"/>
  <c r="U6670" i="3"/>
  <c r="R6670" i="3"/>
  <c r="U6703" i="3"/>
  <c r="R6703" i="3"/>
  <c r="R6830" i="3"/>
  <c r="U6830" i="3"/>
  <c r="R6864" i="3"/>
  <c r="U6864" i="3"/>
  <c r="R6947" i="3"/>
  <c r="U6947" i="3"/>
  <c r="R6985" i="3"/>
  <c r="U6985" i="3"/>
  <c r="R7120" i="3"/>
  <c r="U7120" i="3"/>
  <c r="R7175" i="3"/>
  <c r="U7175" i="3"/>
  <c r="R7213" i="3"/>
  <c r="U7213" i="3"/>
  <c r="R6791" i="3"/>
  <c r="U6791" i="3"/>
  <c r="R6829" i="3"/>
  <c r="U6829" i="3"/>
  <c r="U6959" i="3"/>
  <c r="R6959" i="3"/>
  <c r="U7043" i="3"/>
  <c r="R7043" i="3"/>
  <c r="U7077" i="3"/>
  <c r="R7077" i="3"/>
  <c r="U7136" i="3"/>
  <c r="R7136" i="3"/>
  <c r="U7166" i="3"/>
  <c r="R7166" i="3"/>
  <c r="U7284" i="3"/>
  <c r="R7284" i="3"/>
  <c r="U7432" i="3"/>
  <c r="R7432" i="3"/>
  <c r="U7465" i="3"/>
  <c r="R7465" i="3"/>
  <c r="U7616" i="3"/>
  <c r="R7616" i="3"/>
  <c r="R5744" i="3"/>
  <c r="U5744" i="3"/>
  <c r="R5995" i="3"/>
  <c r="U5995" i="3"/>
  <c r="R6167" i="3"/>
  <c r="U6167" i="3"/>
  <c r="R6226" i="3"/>
  <c r="U6226" i="3"/>
  <c r="R6103" i="3"/>
  <c r="U6103" i="3"/>
  <c r="R5896" i="3"/>
  <c r="U5896" i="3"/>
  <c r="R5987" i="3"/>
  <c r="U5987" i="3"/>
  <c r="R6063" i="3"/>
  <c r="U6063" i="3"/>
  <c r="R6322" i="3"/>
  <c r="U6322" i="3"/>
  <c r="R6601" i="3"/>
  <c r="U6601" i="3"/>
  <c r="R6753" i="3"/>
  <c r="U6753" i="3"/>
  <c r="R5834" i="3"/>
  <c r="U5834" i="3"/>
  <c r="R5905" i="3"/>
  <c r="U5905" i="3"/>
  <c r="R5957" i="3"/>
  <c r="U5957" i="3"/>
  <c r="R5986" i="3"/>
  <c r="U5986" i="3"/>
  <c r="R6136" i="3"/>
  <c r="U6136" i="3"/>
  <c r="U6356" i="3"/>
  <c r="R6356" i="3"/>
  <c r="R6185" i="3"/>
  <c r="U6185" i="3"/>
  <c r="R6546" i="3"/>
  <c r="U6546" i="3"/>
  <c r="R6698" i="3"/>
  <c r="U6698" i="3"/>
  <c r="R6329" i="3"/>
  <c r="U6329" i="3"/>
  <c r="R6548" i="3"/>
  <c r="U6548" i="3"/>
  <c r="R6700" i="3"/>
  <c r="U6700" i="3"/>
  <c r="U6747" i="3"/>
  <c r="R6747" i="3"/>
  <c r="R6848" i="3"/>
  <c r="U6848" i="3"/>
  <c r="R6890" i="3"/>
  <c r="U6890" i="3"/>
  <c r="U6556" i="3"/>
  <c r="R6556" i="3"/>
  <c r="U6699" i="3"/>
  <c r="R6699" i="3"/>
  <c r="R6813" i="3"/>
  <c r="U6813" i="3"/>
  <c r="R6860" i="3"/>
  <c r="U6860" i="3"/>
  <c r="R6922" i="3"/>
  <c r="U6922" i="3"/>
  <c r="R6943" i="3"/>
  <c r="U6943" i="3"/>
  <c r="R6981" i="3"/>
  <c r="U6981" i="3"/>
  <c r="R7099" i="3"/>
  <c r="U7099" i="3"/>
  <c r="R7154" i="3"/>
  <c r="U7154" i="3"/>
  <c r="R7192" i="3"/>
  <c r="U7192" i="3"/>
  <c r="U7500" i="3"/>
  <c r="R7500" i="3"/>
  <c r="R7575" i="3"/>
  <c r="U7575" i="3"/>
  <c r="U7629" i="3"/>
  <c r="R7629" i="3"/>
  <c r="R6825" i="3"/>
  <c r="U6825" i="3"/>
  <c r="U6942" i="3"/>
  <c r="R6942" i="3"/>
  <c r="U7052" i="3"/>
  <c r="R7052" i="3"/>
  <c r="U7085" i="3"/>
  <c r="R7085" i="3"/>
  <c r="U7149" i="3"/>
  <c r="R7149" i="3"/>
  <c r="R7267" i="3"/>
  <c r="U7267" i="3"/>
  <c r="U7427" i="3"/>
  <c r="R7427" i="3"/>
  <c r="R7499" i="3"/>
  <c r="U7499" i="3"/>
  <c r="R7533" i="3"/>
  <c r="U7533" i="3"/>
  <c r="R7584" i="3"/>
  <c r="U7584" i="3"/>
  <c r="R7609" i="3"/>
  <c r="U7609" i="3"/>
  <c r="R7626" i="3"/>
  <c r="U7626" i="3"/>
  <c r="R5943" i="3"/>
  <c r="U5943" i="3"/>
  <c r="R6166" i="3"/>
  <c r="U6166" i="3"/>
  <c r="R5756" i="3"/>
  <c r="U5756" i="3"/>
  <c r="R6087" i="3"/>
  <c r="U6087" i="3"/>
  <c r="R6757" i="3"/>
  <c r="U6757" i="3"/>
  <c r="R6113" i="3"/>
  <c r="U6113" i="3"/>
  <c r="R6554" i="3"/>
  <c r="U6554" i="3"/>
  <c r="R6706" i="3"/>
  <c r="U6706" i="3"/>
  <c r="R5867" i="3"/>
  <c r="U5867" i="3"/>
  <c r="R5901" i="3"/>
  <c r="U5901" i="3"/>
  <c r="R5977" i="3"/>
  <c r="U5977" i="3"/>
  <c r="R6181" i="3"/>
  <c r="U6181" i="3"/>
  <c r="U6335" i="3"/>
  <c r="R6335" i="3"/>
  <c r="R6075" i="3"/>
  <c r="U6075" i="3"/>
  <c r="R6177" i="3"/>
  <c r="U6177" i="3"/>
  <c r="R6324" i="3"/>
  <c r="U6324" i="3"/>
  <c r="R6371" i="3"/>
  <c r="U6371" i="3"/>
  <c r="R6544" i="3"/>
  <c r="U6544" i="3"/>
  <c r="R6569" i="3"/>
  <c r="U6569" i="3"/>
  <c r="R6603" i="3"/>
  <c r="U6603" i="3"/>
  <c r="U6721" i="3"/>
  <c r="R6721" i="3"/>
  <c r="R6869" i="3"/>
  <c r="U6869" i="3"/>
  <c r="R6907" i="3"/>
  <c r="U6907" i="3"/>
  <c r="U6665" i="3"/>
  <c r="R6665" i="3"/>
  <c r="U6712" i="3"/>
  <c r="R6712" i="3"/>
  <c r="R6834" i="3"/>
  <c r="U6834" i="3"/>
  <c r="R7112" i="3"/>
  <c r="U7112" i="3"/>
  <c r="R7188" i="3"/>
  <c r="U7188" i="3"/>
  <c r="U6967" i="3"/>
  <c r="R6967" i="3"/>
  <c r="U7098" i="3"/>
  <c r="R7098" i="3"/>
  <c r="U7174" i="3"/>
  <c r="R7174" i="3"/>
  <c r="R7529" i="3"/>
  <c r="U7529" i="3"/>
  <c r="R5845" i="3"/>
  <c r="U5845" i="3"/>
  <c r="R5978" i="3"/>
  <c r="U5978" i="3"/>
  <c r="R6253" i="3"/>
  <c r="U6253" i="3"/>
  <c r="R6240" i="3"/>
  <c r="U6240" i="3"/>
  <c r="U6551" i="3"/>
  <c r="R6551" i="3"/>
  <c r="R6822" i="3"/>
  <c r="U6822" i="3"/>
  <c r="R6977" i="3"/>
  <c r="U6977" i="3"/>
  <c r="R7095" i="3"/>
  <c r="U7095" i="3"/>
  <c r="R7205" i="3"/>
  <c r="U7205" i="3"/>
  <c r="U6925" i="3"/>
  <c r="R6925" i="3"/>
  <c r="U6980" i="3"/>
  <c r="R6980" i="3"/>
  <c r="R7263" i="3"/>
  <c r="U7263" i="3"/>
  <c r="R7508" i="3"/>
  <c r="U7508" i="3"/>
  <c r="T5841" i="3"/>
  <c r="N5841" i="3"/>
  <c r="T6246" i="3"/>
  <c r="N6246" i="3"/>
  <c r="T6407" i="3"/>
  <c r="N6407" i="3"/>
  <c r="T6049" i="3"/>
  <c r="N6049" i="3"/>
  <c r="T6428" i="3"/>
  <c r="N6428" i="3"/>
  <c r="T6618" i="3"/>
  <c r="N6618" i="3"/>
  <c r="T6774" i="3"/>
  <c r="N6774" i="3"/>
  <c r="T6466" i="3"/>
  <c r="N6466" i="3"/>
  <c r="T6478" i="3"/>
  <c r="N6478" i="3"/>
  <c r="T6238" i="3"/>
  <c r="N6238" i="3"/>
  <c r="T6432" i="3"/>
  <c r="N6432" i="3"/>
  <c r="T5828" i="3"/>
  <c r="N5828" i="3"/>
  <c r="T6250" i="3"/>
  <c r="N6250" i="3"/>
  <c r="T6512" i="3"/>
  <c r="N6512" i="3"/>
  <c r="T6036" i="3"/>
  <c r="N6036" i="3"/>
  <c r="T6470" i="3"/>
  <c r="N6470" i="3"/>
  <c r="T6626" i="3"/>
  <c r="N6626" i="3"/>
  <c r="T6660" i="3"/>
  <c r="N6660" i="3"/>
  <c r="T5790" i="3"/>
  <c r="N5790" i="3"/>
  <c r="T6630" i="3"/>
  <c r="N6630" i="3"/>
  <c r="T6639" i="3"/>
  <c r="N6639" i="3"/>
  <c r="T6483" i="3"/>
  <c r="N6483" i="3"/>
  <c r="T6474" i="3"/>
  <c r="N6474" i="3"/>
  <c r="T5933" i="3"/>
  <c r="N5933" i="3"/>
  <c r="T6022" i="3"/>
  <c r="N6022" i="3"/>
  <c r="T6664" i="3"/>
  <c r="N6664" i="3"/>
  <c r="T6138" i="3"/>
  <c r="N6138" i="3"/>
  <c r="T5875" i="3"/>
  <c r="N5875" i="3"/>
  <c r="T6050" i="3"/>
  <c r="N6050" i="3"/>
  <c r="T6521" i="3"/>
  <c r="N6521" i="3"/>
  <c r="T6445" i="3"/>
  <c r="N6445" i="3"/>
  <c r="T6787" i="3"/>
  <c r="N6787" i="3"/>
  <c r="R6184" i="3"/>
  <c r="U6184" i="3"/>
  <c r="R5765" i="3"/>
  <c r="U5765" i="3"/>
  <c r="U6352" i="3"/>
  <c r="R6352" i="3"/>
  <c r="R5904" i="3"/>
  <c r="U5904" i="3"/>
  <c r="R6111" i="3"/>
  <c r="U6111" i="3"/>
  <c r="R6588" i="3"/>
  <c r="U6588" i="3"/>
  <c r="R6740" i="3"/>
  <c r="U6740" i="3"/>
  <c r="R5829" i="3"/>
  <c r="U5829" i="3"/>
  <c r="R5863" i="3"/>
  <c r="U5863" i="3"/>
  <c r="R5897" i="3"/>
  <c r="U5897" i="3"/>
  <c r="R5922" i="3"/>
  <c r="U5922" i="3"/>
  <c r="R5993" i="3"/>
  <c r="U5993" i="3"/>
  <c r="R6172" i="3"/>
  <c r="U6172" i="3"/>
  <c r="R5953" i="3"/>
  <c r="U5953" i="3"/>
  <c r="R6168" i="3"/>
  <c r="U6168" i="3"/>
  <c r="R6542" i="3"/>
  <c r="U6542" i="3"/>
  <c r="R6694" i="3"/>
  <c r="U6694" i="3"/>
  <c r="R6333" i="3"/>
  <c r="U6333" i="3"/>
  <c r="R6367" i="3"/>
  <c r="U6367" i="3"/>
  <c r="R6599" i="3"/>
  <c r="U6599" i="3"/>
  <c r="U6738" i="3"/>
  <c r="R6738" i="3"/>
  <c r="R6856" i="3"/>
  <c r="U6856" i="3"/>
  <c r="R6894" i="3"/>
  <c r="U6894" i="3"/>
  <c r="U6564" i="3"/>
  <c r="R6564" i="3"/>
  <c r="U6674" i="3"/>
  <c r="R6674" i="3"/>
  <c r="U6720" i="3"/>
  <c r="R6720" i="3"/>
  <c r="R6868" i="3"/>
  <c r="U6868" i="3"/>
  <c r="R6939" i="3"/>
  <c r="U6939" i="3"/>
  <c r="R7074" i="3"/>
  <c r="U7074" i="3"/>
  <c r="R7162" i="3"/>
  <c r="U7162" i="3"/>
  <c r="R7571" i="3"/>
  <c r="U7571" i="3"/>
  <c r="R6795" i="3"/>
  <c r="U6795" i="3"/>
  <c r="R6833" i="3"/>
  <c r="U6833" i="3"/>
  <c r="U6946" i="3"/>
  <c r="R6946" i="3"/>
  <c r="U6976" i="3"/>
  <c r="R6976" i="3"/>
  <c r="U7081" i="3"/>
  <c r="R7081" i="3"/>
  <c r="U7123" i="3"/>
  <c r="R7123" i="3"/>
  <c r="U7170" i="3"/>
  <c r="R7170" i="3"/>
  <c r="U7423" i="3"/>
  <c r="R7423" i="3"/>
  <c r="R7503" i="3"/>
  <c r="U7503" i="3"/>
  <c r="R7579" i="3"/>
  <c r="U7579" i="3"/>
  <c r="R7605" i="3"/>
  <c r="U7605" i="3"/>
  <c r="R7622" i="3"/>
  <c r="U7622" i="3"/>
  <c r="R6852" i="3"/>
  <c r="U6852" i="3"/>
  <c r="R6861" i="3"/>
  <c r="U6861" i="3"/>
  <c r="R7478" i="3"/>
  <c r="U7478" i="3"/>
  <c r="T6487" i="3"/>
  <c r="N6487" i="3"/>
  <c r="T6778" i="3"/>
  <c r="N6778" i="3"/>
  <c r="T6782" i="3"/>
  <c r="N6782" i="3"/>
  <c r="T5837" i="3"/>
  <c r="N5837" i="3"/>
  <c r="T6129" i="3"/>
  <c r="N6129" i="3"/>
  <c r="T6398" i="3"/>
  <c r="N6398" i="3"/>
  <c r="T6508" i="3"/>
  <c r="N6508" i="3"/>
  <c r="T5782" i="3"/>
  <c r="N5782" i="3"/>
  <c r="T6681" i="3"/>
  <c r="N6681" i="3"/>
  <c r="T6529" i="3"/>
  <c r="N6529" i="3"/>
  <c r="T6024" i="3"/>
  <c r="N6024" i="3"/>
  <c r="R5908" i="3"/>
  <c r="U5908" i="3"/>
  <c r="R6331" i="3"/>
  <c r="U6331" i="3"/>
  <c r="R6147" i="3"/>
  <c r="U6147" i="3"/>
  <c r="R6719" i="3"/>
  <c r="U6719" i="3"/>
  <c r="R5951" i="3"/>
  <c r="U5951" i="3"/>
  <c r="R6248" i="3"/>
  <c r="U6248" i="3"/>
  <c r="R6037" i="3"/>
  <c r="U6037" i="3"/>
  <c r="R6567" i="3"/>
  <c r="U6567" i="3"/>
  <c r="U6364" i="3"/>
  <c r="R6364" i="3"/>
  <c r="R6559" i="3"/>
  <c r="U6559" i="3"/>
  <c r="R6711" i="3"/>
  <c r="U6711" i="3"/>
  <c r="R5838" i="3"/>
  <c r="U5838" i="3"/>
  <c r="R5872" i="3"/>
  <c r="U5872" i="3"/>
  <c r="R5984" i="3"/>
  <c r="U5984" i="3"/>
  <c r="R6101" i="3"/>
  <c r="U6101" i="3"/>
  <c r="R6164" i="3"/>
  <c r="U6164" i="3"/>
  <c r="R5944" i="3"/>
  <c r="U5944" i="3"/>
  <c r="R6263" i="3"/>
  <c r="U6263" i="3"/>
  <c r="R6354" i="3"/>
  <c r="U6354" i="3"/>
  <c r="R6375" i="3"/>
  <c r="U6375" i="3"/>
  <c r="R6565" i="3"/>
  <c r="U6565" i="3"/>
  <c r="R6595" i="3"/>
  <c r="U6595" i="3"/>
  <c r="U6704" i="3"/>
  <c r="R6704" i="3"/>
  <c r="U6734" i="3"/>
  <c r="R6734" i="3"/>
  <c r="R6903" i="3"/>
  <c r="U6903" i="3"/>
  <c r="U6543" i="3"/>
  <c r="R6543" i="3"/>
  <c r="U6657" i="3"/>
  <c r="R6657" i="3"/>
  <c r="U6682" i="3"/>
  <c r="R6682" i="3"/>
  <c r="R6817" i="3"/>
  <c r="U6817" i="3"/>
  <c r="R6847" i="3"/>
  <c r="U6847" i="3"/>
  <c r="R6926" i="3"/>
  <c r="U6926" i="3"/>
  <c r="R6968" i="3"/>
  <c r="U6968" i="3"/>
  <c r="R7086" i="3"/>
  <c r="U7086" i="3"/>
  <c r="R7158" i="3"/>
  <c r="U7158" i="3"/>
  <c r="R7196" i="3"/>
  <c r="U7196" i="3"/>
  <c r="U7504" i="3"/>
  <c r="R7504" i="3"/>
  <c r="R6812" i="3"/>
  <c r="U6812" i="3"/>
  <c r="U6921" i="3"/>
  <c r="R6921" i="3"/>
  <c r="U6971" i="3"/>
  <c r="R6971" i="3"/>
  <c r="U7056" i="3"/>
  <c r="R7056" i="3"/>
  <c r="U7090" i="3"/>
  <c r="R7090" i="3"/>
  <c r="U7153" i="3"/>
  <c r="R7153" i="3"/>
  <c r="U7271" i="3"/>
  <c r="R7271" i="3"/>
  <c r="R7377" i="3"/>
  <c r="U7377" i="3"/>
  <c r="U7453" i="3"/>
  <c r="R7453" i="3"/>
  <c r="R7516" i="3"/>
  <c r="U7516" i="3"/>
  <c r="R5748" i="3"/>
  <c r="U5748" i="3"/>
  <c r="R5913" i="3"/>
  <c r="U5913" i="3"/>
  <c r="R6104" i="3"/>
  <c r="U6104" i="3"/>
  <c r="R6183" i="3"/>
  <c r="U6183" i="3"/>
  <c r="R6373" i="3"/>
  <c r="U6373" i="3"/>
  <c r="R6210" i="3"/>
  <c r="U6210" i="3"/>
  <c r="R5921" i="3"/>
  <c r="U5921" i="3"/>
  <c r="R5961" i="3"/>
  <c r="U5961" i="3"/>
  <c r="R6071" i="3"/>
  <c r="U6071" i="3"/>
  <c r="R6592" i="3"/>
  <c r="U6592" i="3"/>
  <c r="R6744" i="3"/>
  <c r="U6744" i="3"/>
  <c r="R5821" i="3"/>
  <c r="U5821" i="3"/>
  <c r="R5884" i="3"/>
  <c r="U5884" i="3"/>
  <c r="R5914" i="3"/>
  <c r="U5914" i="3"/>
  <c r="R5976" i="3"/>
  <c r="U5976" i="3"/>
  <c r="R6092" i="3"/>
  <c r="U6092" i="3"/>
  <c r="R6201" i="3"/>
  <c r="U6201" i="3"/>
  <c r="R5936" i="3"/>
  <c r="U5936" i="3"/>
  <c r="U6369" i="3"/>
  <c r="R6369" i="3"/>
  <c r="R6580" i="3"/>
  <c r="U6580" i="3"/>
  <c r="R6732" i="3"/>
  <c r="U6732" i="3"/>
  <c r="R6337" i="3"/>
  <c r="U6337" i="3"/>
  <c r="R6561" i="3"/>
  <c r="U6561" i="3"/>
  <c r="U6713" i="3"/>
  <c r="R6713" i="3"/>
  <c r="U6759" i="3"/>
  <c r="R6759" i="3"/>
  <c r="R6899" i="3"/>
  <c r="U6899" i="3"/>
  <c r="U6568" i="3"/>
  <c r="R6568" i="3"/>
  <c r="U6716" i="3"/>
  <c r="R6716" i="3"/>
  <c r="R6826" i="3"/>
  <c r="U6826" i="3"/>
  <c r="R6872" i="3"/>
  <c r="U6872" i="3"/>
  <c r="R6934" i="3"/>
  <c r="U6934" i="3"/>
  <c r="R6964" i="3"/>
  <c r="U6964" i="3"/>
  <c r="R7082" i="3"/>
  <c r="U7082" i="3"/>
  <c r="R7116" i="3"/>
  <c r="U7116" i="3"/>
  <c r="R7171" i="3"/>
  <c r="U7171" i="3"/>
  <c r="R7209" i="3"/>
  <c r="U7209" i="3"/>
  <c r="U7517" i="3"/>
  <c r="R7517" i="3"/>
  <c r="U7612" i="3"/>
  <c r="R7612" i="3"/>
  <c r="R6808" i="3"/>
  <c r="U6808" i="3"/>
  <c r="U6929" i="3"/>
  <c r="R6929" i="3"/>
  <c r="U7039" i="3"/>
  <c r="R7039" i="3"/>
  <c r="U7073" i="3"/>
  <c r="R7073" i="3"/>
  <c r="U7132" i="3"/>
  <c r="R7132" i="3"/>
  <c r="U7161" i="3"/>
  <c r="R7161" i="3"/>
  <c r="U7280" i="3"/>
  <c r="R7280" i="3"/>
  <c r="R7512" i="3"/>
  <c r="U7512" i="3"/>
  <c r="R7567" i="3"/>
  <c r="U7567" i="3"/>
  <c r="U7625" i="3"/>
  <c r="R7625" i="3"/>
  <c r="R7617" i="3"/>
  <c r="U7617" i="3"/>
  <c r="R5900" i="3"/>
  <c r="U5900" i="3"/>
  <c r="R5959" i="3"/>
  <c r="U5959" i="3"/>
  <c r="R6257" i="3"/>
  <c r="U6257" i="3"/>
  <c r="R5942" i="3"/>
  <c r="U5942" i="3"/>
  <c r="R6244" i="3"/>
  <c r="U6244" i="3"/>
  <c r="R6054" i="3"/>
  <c r="U6054" i="3"/>
  <c r="R6316" i="3"/>
  <c r="U6316" i="3"/>
  <c r="R6563" i="3"/>
  <c r="U6563" i="3"/>
  <c r="R6715" i="3"/>
  <c r="U6715" i="3"/>
  <c r="R5880" i="3"/>
  <c r="U5880" i="3"/>
  <c r="R5949" i="3"/>
  <c r="U5949" i="3"/>
  <c r="R6128" i="3"/>
  <c r="U6128" i="3"/>
  <c r="R6209" i="3"/>
  <c r="U6209" i="3"/>
  <c r="U6360" i="3"/>
  <c r="R6360" i="3"/>
  <c r="R6105" i="3"/>
  <c r="U6105" i="3"/>
  <c r="R6377" i="3"/>
  <c r="U6377" i="3"/>
  <c r="R6358" i="3"/>
  <c r="U6358" i="3"/>
  <c r="R6379" i="3"/>
  <c r="U6379" i="3"/>
  <c r="R6557" i="3"/>
  <c r="U6557" i="3"/>
  <c r="R6590" i="3"/>
  <c r="U6590" i="3"/>
  <c r="R6696" i="3"/>
  <c r="U6696" i="3"/>
  <c r="U6742" i="3"/>
  <c r="R6742" i="3"/>
  <c r="R6886" i="3"/>
  <c r="U6886" i="3"/>
  <c r="U6530" i="3"/>
  <c r="R6530" i="3"/>
  <c r="U6695" i="3"/>
  <c r="R6695" i="3"/>
  <c r="R6809" i="3"/>
  <c r="U6809" i="3"/>
  <c r="R6960" i="3"/>
  <c r="U6960" i="3"/>
  <c r="R7167" i="3"/>
  <c r="U7167" i="3"/>
  <c r="R6820" i="3"/>
  <c r="U6820" i="3"/>
  <c r="U7047" i="3"/>
  <c r="R7047" i="3"/>
  <c r="U7128" i="3"/>
  <c r="R7128" i="3"/>
  <c r="U7275" i="3"/>
  <c r="R7275" i="3"/>
  <c r="R7495" i="3"/>
  <c r="U7495" i="3"/>
  <c r="U7633" i="3"/>
  <c r="R7633" i="3"/>
  <c r="R5917" i="3"/>
  <c r="U5917" i="3"/>
  <c r="R6219" i="3"/>
  <c r="U6219" i="3"/>
  <c r="R5952" i="3"/>
  <c r="U5952" i="3"/>
  <c r="U6339" i="3"/>
  <c r="R6339" i="3"/>
  <c r="U6678" i="3"/>
  <c r="R6678" i="3"/>
  <c r="R6855" i="3"/>
  <c r="U6855" i="3"/>
  <c r="R7078" i="3"/>
  <c r="U7078" i="3"/>
  <c r="R7150" i="3"/>
  <c r="U7150" i="3"/>
  <c r="R7289" i="3"/>
  <c r="U7289" i="3"/>
  <c r="U7513" i="3"/>
  <c r="R7513" i="3"/>
  <c r="U6938" i="3"/>
  <c r="R6938" i="3"/>
  <c r="U7035" i="3"/>
  <c r="R7035" i="3"/>
  <c r="U7461" i="3"/>
  <c r="R7461" i="3"/>
  <c r="R7588" i="3"/>
  <c r="U7588" i="3"/>
  <c r="T4432" i="3"/>
  <c r="N4432" i="3"/>
  <c r="N5630" i="3"/>
  <c r="T5630" i="3"/>
  <c r="T4225" i="3"/>
  <c r="N4225" i="3"/>
  <c r="T4930" i="3"/>
  <c r="N4930" i="3"/>
  <c r="N4954" i="3"/>
  <c r="T4954" i="3"/>
  <c r="T5110" i="3"/>
  <c r="N5110" i="3"/>
  <c r="T4364" i="3"/>
  <c r="N4364" i="3"/>
  <c r="T4554" i="3"/>
  <c r="N4554" i="3"/>
  <c r="N4958" i="3"/>
  <c r="T4958" i="3"/>
  <c r="T5642" i="3"/>
  <c r="N5642" i="3"/>
  <c r="T3967" i="3"/>
  <c r="N3967" i="3"/>
  <c r="N5668" i="3"/>
  <c r="T5668" i="3"/>
  <c r="T5161" i="3"/>
  <c r="N5161" i="3"/>
  <c r="N5313" i="3"/>
  <c r="T5313" i="3"/>
  <c r="T3867" i="3"/>
  <c r="N3867" i="3"/>
  <c r="T3906" i="3"/>
  <c r="N3906" i="3"/>
  <c r="N5288" i="3"/>
  <c r="T5288" i="3"/>
  <c r="T4668" i="3"/>
  <c r="N4668" i="3"/>
  <c r="N5389" i="3"/>
  <c r="T5389" i="3"/>
  <c r="T5541" i="3"/>
  <c r="N5541" i="3"/>
  <c r="T3871" i="3"/>
  <c r="N3871" i="3"/>
  <c r="T4347" i="3"/>
  <c r="N4347" i="3"/>
  <c r="T4808" i="3"/>
  <c r="N4808" i="3"/>
  <c r="T3902" i="3"/>
  <c r="N3902" i="3"/>
  <c r="N5385" i="3"/>
  <c r="T5385" i="3"/>
  <c r="T5685" i="3"/>
  <c r="N5685" i="3"/>
  <c r="N4799" i="3"/>
  <c r="T4799" i="3"/>
  <c r="T4922" i="3"/>
  <c r="N4922" i="3"/>
  <c r="T3850" i="3"/>
  <c r="N3850" i="3"/>
  <c r="N3889" i="3"/>
  <c r="T3889" i="3"/>
  <c r="N5680" i="3"/>
  <c r="T5680" i="3"/>
  <c r="T4656" i="3"/>
  <c r="N4656" i="3"/>
  <c r="T5566" i="3"/>
  <c r="N5566" i="3"/>
  <c r="T3859" i="3"/>
  <c r="N3859" i="3"/>
  <c r="T3898" i="3"/>
  <c r="N3898" i="3"/>
  <c r="T4356" i="3"/>
  <c r="N4356" i="3"/>
  <c r="T4271" i="3"/>
  <c r="N4271" i="3"/>
  <c r="T4550" i="3"/>
  <c r="N4550" i="3"/>
  <c r="T4664" i="3"/>
  <c r="N4664" i="3"/>
  <c r="T5081" i="3"/>
  <c r="N5081" i="3"/>
  <c r="N5571" i="3"/>
  <c r="T5571" i="3"/>
  <c r="T5693" i="3"/>
  <c r="N5693" i="3"/>
  <c r="U4193" i="5"/>
  <c r="T4193" i="3"/>
  <c r="N4193" i="3"/>
  <c r="U5041" i="3"/>
  <c r="R5041" i="3"/>
  <c r="R4489" i="3"/>
  <c r="U4489" i="3"/>
  <c r="U5562" i="3"/>
  <c r="R5562" i="3"/>
  <c r="R4149" i="3"/>
  <c r="U4149" i="3"/>
  <c r="R5600" i="3"/>
  <c r="U5600" i="3"/>
  <c r="R4493" i="3"/>
  <c r="U4493" i="3"/>
  <c r="U5011" i="3"/>
  <c r="R5011" i="3"/>
  <c r="U5037" i="3"/>
  <c r="R5037" i="3"/>
  <c r="R4264" i="3"/>
  <c r="U4264" i="3"/>
  <c r="U5597" i="3"/>
  <c r="R5597" i="3"/>
  <c r="U4793" i="3"/>
  <c r="R4793" i="3"/>
  <c r="R4341" i="3"/>
  <c r="U4341" i="3"/>
  <c r="R4134" i="3"/>
  <c r="U4134" i="3"/>
  <c r="R4734" i="3"/>
  <c r="U4734" i="3"/>
  <c r="R4700" i="3"/>
  <c r="U4700" i="3"/>
  <c r="R3897" i="3"/>
  <c r="U3897" i="3"/>
  <c r="R3944" i="3"/>
  <c r="U3944" i="3"/>
  <c r="R4048" i="3"/>
  <c r="U4048" i="3"/>
  <c r="R4090" i="3"/>
  <c r="U4090" i="3"/>
  <c r="R4187" i="3"/>
  <c r="U4187" i="3"/>
  <c r="R4305" i="3"/>
  <c r="U4305" i="3"/>
  <c r="R4423" i="3"/>
  <c r="U4423" i="3"/>
  <c r="R4584" i="3"/>
  <c r="U4584" i="3"/>
  <c r="R4841" i="3"/>
  <c r="U4841" i="3"/>
  <c r="R5448" i="3"/>
  <c r="U5448" i="3"/>
  <c r="R4174" i="3"/>
  <c r="U4174" i="3"/>
  <c r="R4630" i="3"/>
  <c r="U4630" i="3"/>
  <c r="R4879" i="3"/>
  <c r="U4879" i="3"/>
  <c r="R5191" i="3"/>
  <c r="U5191" i="3"/>
  <c r="U3905" i="3"/>
  <c r="R3905" i="3"/>
  <c r="R4060" i="3"/>
  <c r="U4060" i="3"/>
  <c r="R4322" i="3"/>
  <c r="U4322" i="3"/>
  <c r="R4736" i="3"/>
  <c r="U4736" i="3"/>
  <c r="R5254" i="3"/>
  <c r="U5254" i="3"/>
  <c r="U3973" i="3"/>
  <c r="R3973" i="3"/>
  <c r="R4136" i="3"/>
  <c r="U4136" i="3"/>
  <c r="R4170" i="3"/>
  <c r="U4170" i="3"/>
  <c r="R4850" i="3"/>
  <c r="U4850" i="3"/>
  <c r="R4037" i="3"/>
  <c r="U4037" i="3"/>
  <c r="R4155" i="3"/>
  <c r="U4155" i="3"/>
  <c r="R4197" i="3"/>
  <c r="U4197" i="3"/>
  <c r="U5235" i="3"/>
  <c r="R5235" i="3"/>
  <c r="U5408" i="3"/>
  <c r="R5408" i="3"/>
  <c r="U5459" i="3"/>
  <c r="R5459" i="3"/>
  <c r="U4015" i="3"/>
  <c r="R4015" i="3"/>
  <c r="U4120" i="3"/>
  <c r="R4120" i="3"/>
  <c r="R4391" i="3"/>
  <c r="U4391" i="3"/>
  <c r="R4471" i="3"/>
  <c r="U4471" i="3"/>
  <c r="U4665" i="3"/>
  <c r="R4665" i="3"/>
  <c r="U4703" i="3"/>
  <c r="R4703" i="3"/>
  <c r="U4851" i="3"/>
  <c r="R4851" i="3"/>
  <c r="R4964" i="3"/>
  <c r="U4964" i="3"/>
  <c r="U5112" i="3"/>
  <c r="R5112" i="3"/>
  <c r="R5411" i="3"/>
  <c r="U5411" i="3"/>
  <c r="R5559" i="3"/>
  <c r="U5559" i="3"/>
  <c r="R5593" i="3"/>
  <c r="U5593" i="3"/>
  <c r="R5669" i="3"/>
  <c r="U5669" i="3"/>
  <c r="R5715" i="3"/>
  <c r="U5715" i="3"/>
  <c r="R4501" i="3"/>
  <c r="U4501" i="3"/>
  <c r="R5452" i="3"/>
  <c r="U5452" i="3"/>
  <c r="R4153" i="3"/>
  <c r="U4153" i="3"/>
  <c r="R5596" i="3"/>
  <c r="U5596" i="3"/>
  <c r="R5613" i="3"/>
  <c r="U5613" i="3"/>
  <c r="R3924" i="3"/>
  <c r="U3924" i="3"/>
  <c r="R4506" i="3"/>
  <c r="U4506" i="3"/>
  <c r="U4999" i="3"/>
  <c r="R4999" i="3"/>
  <c r="U5039" i="3"/>
  <c r="R5039" i="3"/>
  <c r="R5444" i="3"/>
  <c r="U5444" i="3"/>
  <c r="U5005" i="3"/>
  <c r="R5005" i="3"/>
  <c r="R5267" i="3"/>
  <c r="U5267" i="3"/>
  <c r="U5554" i="3"/>
  <c r="R5554" i="3"/>
  <c r="U5030" i="3"/>
  <c r="R5030" i="3"/>
  <c r="R5478" i="3"/>
  <c r="U5478" i="3"/>
  <c r="R3941" i="3"/>
  <c r="U3941" i="3"/>
  <c r="T4394" i="3"/>
  <c r="N4394" i="3"/>
  <c r="T5300" i="3"/>
  <c r="N5300" i="3"/>
  <c r="T3893" i="3"/>
  <c r="N3893" i="3"/>
  <c r="N4795" i="3"/>
  <c r="T4795" i="3"/>
  <c r="T4698" i="3"/>
  <c r="N4698" i="3"/>
  <c r="T4820" i="3"/>
  <c r="N4820" i="3"/>
  <c r="N5064" i="3"/>
  <c r="T5064" i="3"/>
  <c r="T5144" i="3"/>
  <c r="N5144" i="3"/>
  <c r="N4950" i="3"/>
  <c r="T4950" i="3"/>
  <c r="T4917" i="3"/>
  <c r="N4917" i="3"/>
  <c r="T4571" i="3"/>
  <c r="N4571" i="3"/>
  <c r="T4946" i="3"/>
  <c r="N4946" i="3"/>
  <c r="T5533" i="3"/>
  <c r="N5533" i="3"/>
  <c r="T5537" i="3"/>
  <c r="N5537" i="3"/>
  <c r="T5136" i="3"/>
  <c r="N5136" i="3"/>
  <c r="T5326" i="3"/>
  <c r="N5326" i="3"/>
  <c r="T4377" i="3"/>
  <c r="N4377" i="3"/>
  <c r="T4542" i="3"/>
  <c r="N4542" i="3"/>
  <c r="N5309" i="3"/>
  <c r="T5309" i="3"/>
  <c r="N5689" i="3"/>
  <c r="T5689" i="3"/>
  <c r="T4651" i="3"/>
  <c r="N4651" i="3"/>
  <c r="T4803" i="3"/>
  <c r="N4803" i="3"/>
  <c r="N4967" i="3"/>
  <c r="T4967" i="3"/>
  <c r="N5651" i="3"/>
  <c r="T5651" i="3"/>
  <c r="N4971" i="3"/>
  <c r="T4971" i="3"/>
  <c r="T5292" i="3"/>
  <c r="N5292" i="3"/>
  <c r="T5334" i="3"/>
  <c r="N5334" i="3"/>
  <c r="T4339" i="3"/>
  <c r="N4339" i="3"/>
  <c r="N5647" i="3"/>
  <c r="T5647" i="3"/>
  <c r="T4390" i="3"/>
  <c r="N4390" i="3"/>
  <c r="T4706" i="3"/>
  <c r="N4706" i="3"/>
  <c r="T4546" i="3"/>
  <c r="N4546" i="3"/>
  <c r="T4360" i="3"/>
  <c r="N4360" i="3"/>
  <c r="T4909" i="3"/>
  <c r="N4909" i="3"/>
  <c r="T5072" i="3"/>
  <c r="N5072" i="3"/>
  <c r="N5634" i="3"/>
  <c r="T5634" i="3"/>
  <c r="T4577" i="3"/>
  <c r="N4577" i="3"/>
  <c r="R4202" i="3"/>
  <c r="U4202" i="3"/>
  <c r="R4096" i="3"/>
  <c r="U4096" i="3"/>
  <c r="R4079" i="3"/>
  <c r="U4079" i="3"/>
  <c r="U3939" i="3"/>
  <c r="R3939" i="3"/>
  <c r="U4516" i="3"/>
  <c r="R4516" i="3"/>
  <c r="R5199" i="3"/>
  <c r="U5199" i="3"/>
  <c r="R3864" i="3"/>
  <c r="U3864" i="3"/>
  <c r="R4018" i="3"/>
  <c r="U4018" i="3"/>
  <c r="R4119" i="3"/>
  <c r="U4119" i="3"/>
  <c r="R4605" i="3"/>
  <c r="U4605" i="3"/>
  <c r="R4782" i="3"/>
  <c r="U4782" i="3"/>
  <c r="R5229" i="3"/>
  <c r="U5229" i="3"/>
  <c r="U5376" i="3"/>
  <c r="R5376" i="3"/>
  <c r="R5731" i="3"/>
  <c r="U5731" i="3"/>
  <c r="U3930" i="3"/>
  <c r="R3930" i="3"/>
  <c r="R4043" i="3"/>
  <c r="U4043" i="3"/>
  <c r="U4508" i="3"/>
  <c r="R4508" i="3"/>
  <c r="R4774" i="3"/>
  <c r="U4774" i="3"/>
  <c r="R5182" i="3"/>
  <c r="U5182" i="3"/>
  <c r="U5368" i="3"/>
  <c r="R5368" i="3"/>
  <c r="R5723" i="3"/>
  <c r="U5723" i="3"/>
  <c r="R4098" i="3"/>
  <c r="U4098" i="3"/>
  <c r="R4288" i="3"/>
  <c r="U4288" i="3"/>
  <c r="R4466" i="3"/>
  <c r="U4466" i="3"/>
  <c r="R4622" i="3"/>
  <c r="U4622" i="3"/>
  <c r="R5558" i="3"/>
  <c r="U5558" i="3"/>
  <c r="R4041" i="3"/>
  <c r="U4041" i="3"/>
  <c r="R4147" i="3"/>
  <c r="U4147" i="3"/>
  <c r="R4206" i="3"/>
  <c r="U4206" i="3"/>
  <c r="R4413" i="3"/>
  <c r="U4413" i="3"/>
  <c r="R4451" i="3"/>
  <c r="U4451" i="3"/>
  <c r="R4603" i="3"/>
  <c r="U4603" i="3"/>
  <c r="R4628" i="3"/>
  <c r="U4628" i="3"/>
  <c r="R4729" i="3"/>
  <c r="U4729" i="3"/>
  <c r="R4890" i="3"/>
  <c r="U4890" i="3"/>
  <c r="U5277" i="3"/>
  <c r="R5277" i="3"/>
  <c r="R5421" i="3"/>
  <c r="U5421" i="3"/>
  <c r="U5501" i="3"/>
  <c r="R5501" i="3"/>
  <c r="U4019" i="3"/>
  <c r="R4019" i="3"/>
  <c r="U4125" i="3"/>
  <c r="R4125" i="3"/>
  <c r="R4395" i="3"/>
  <c r="U4395" i="3"/>
  <c r="R4458" i="3"/>
  <c r="U4458" i="3"/>
  <c r="U4652" i="3"/>
  <c r="R4652" i="3"/>
  <c r="U4690" i="3"/>
  <c r="R4690" i="3"/>
  <c r="U4838" i="3"/>
  <c r="R4838" i="3"/>
  <c r="R4955" i="3"/>
  <c r="U4955" i="3"/>
  <c r="U5103" i="3"/>
  <c r="R5103" i="3"/>
  <c r="R5369" i="3"/>
  <c r="U5369" i="3"/>
  <c r="U5563" i="3"/>
  <c r="R5563" i="3"/>
  <c r="R5673" i="3"/>
  <c r="U5673" i="3"/>
  <c r="R5732" i="3"/>
  <c r="U5732" i="3"/>
  <c r="R5151" i="3"/>
  <c r="U5151" i="3"/>
  <c r="R4514" i="3"/>
  <c r="U4514" i="3"/>
  <c r="U5034" i="3"/>
  <c r="R5034" i="3"/>
  <c r="U4984" i="3"/>
  <c r="R4984" i="3"/>
  <c r="R5402" i="3"/>
  <c r="U5402" i="3"/>
  <c r="R5495" i="3"/>
  <c r="U5495" i="3"/>
  <c r="R4510" i="3"/>
  <c r="U4510" i="3"/>
  <c r="U5003" i="3"/>
  <c r="R5003" i="3"/>
  <c r="U5424" i="3"/>
  <c r="R5424" i="3"/>
  <c r="U5606" i="3"/>
  <c r="R5606" i="3"/>
  <c r="R4831" i="3"/>
  <c r="U4831" i="3"/>
  <c r="R4244" i="3"/>
  <c r="U4244" i="3"/>
  <c r="R4463" i="3"/>
  <c r="U4463" i="3"/>
  <c r="U3926" i="3"/>
  <c r="R3926" i="3"/>
  <c r="R4212" i="3"/>
  <c r="U4212" i="3"/>
  <c r="R5123" i="3"/>
  <c r="U5123" i="3"/>
  <c r="R5174" i="3"/>
  <c r="U5174" i="3"/>
  <c r="R3847" i="3"/>
  <c r="U3847" i="3"/>
  <c r="U3968" i="3"/>
  <c r="R3968" i="3"/>
  <c r="R4284" i="3"/>
  <c r="U4284" i="3"/>
  <c r="R4609" i="3"/>
  <c r="U4609" i="3"/>
  <c r="R4896" i="3"/>
  <c r="U4896" i="3"/>
  <c r="R5098" i="3"/>
  <c r="U5098" i="3"/>
  <c r="R5224" i="3"/>
  <c r="U5224" i="3"/>
  <c r="R5486" i="3"/>
  <c r="U5486" i="3"/>
  <c r="R3940" i="3"/>
  <c r="U3940" i="3"/>
  <c r="U4512" i="3"/>
  <c r="R4512" i="3"/>
  <c r="R4858" i="3"/>
  <c r="U4858" i="3"/>
  <c r="R4077" i="3"/>
  <c r="U4077" i="3"/>
  <c r="R4618" i="3"/>
  <c r="U4618" i="3"/>
  <c r="R4837" i="3"/>
  <c r="U4837" i="3"/>
  <c r="U5372" i="3"/>
  <c r="R5372" i="3"/>
  <c r="R4033" i="3"/>
  <c r="U4033" i="3"/>
  <c r="R4168" i="3"/>
  <c r="U4168" i="3"/>
  <c r="R4417" i="3"/>
  <c r="U4417" i="3"/>
  <c r="R4455" i="3"/>
  <c r="U4455" i="3"/>
  <c r="R4742" i="3"/>
  <c r="U4742" i="3"/>
  <c r="U5218" i="3"/>
  <c r="R5218" i="3"/>
  <c r="U5252" i="3"/>
  <c r="R5252" i="3"/>
  <c r="U5417" i="3"/>
  <c r="R5417" i="3"/>
  <c r="U5446" i="3"/>
  <c r="R5446" i="3"/>
  <c r="U5497" i="3"/>
  <c r="R5497" i="3"/>
  <c r="U4011" i="3"/>
  <c r="R4011" i="3"/>
  <c r="U4171" i="3"/>
  <c r="R4171" i="3"/>
  <c r="R4403" i="3"/>
  <c r="U4403" i="3"/>
  <c r="R4467" i="3"/>
  <c r="U4467" i="3"/>
  <c r="U4644" i="3"/>
  <c r="R4644" i="3"/>
  <c r="U4682" i="3"/>
  <c r="R4682" i="3"/>
  <c r="U4847" i="3"/>
  <c r="R4847" i="3"/>
  <c r="R4960" i="3"/>
  <c r="U4960" i="3"/>
  <c r="R5390" i="3"/>
  <c r="U5390" i="3"/>
  <c r="U5420" i="3"/>
  <c r="R5420" i="3"/>
  <c r="R5568" i="3"/>
  <c r="U5568" i="3"/>
  <c r="R5694" i="3"/>
  <c r="U5694" i="3"/>
  <c r="R5724" i="3"/>
  <c r="U5724" i="3"/>
  <c r="R4869" i="3"/>
  <c r="U4869" i="3"/>
  <c r="R4615" i="3"/>
  <c r="U4615" i="3"/>
  <c r="R3969" i="3"/>
  <c r="U3969" i="3"/>
  <c r="R4645" i="3"/>
  <c r="U4645" i="3"/>
  <c r="R4565" i="3"/>
  <c r="U4565" i="3"/>
  <c r="U3977" i="3"/>
  <c r="R3977" i="3"/>
  <c r="R4052" i="3"/>
  <c r="U4052" i="3"/>
  <c r="R4115" i="3"/>
  <c r="U4115" i="3"/>
  <c r="R4326" i="3"/>
  <c r="U4326" i="3"/>
  <c r="U4491" i="3"/>
  <c r="R4491" i="3"/>
  <c r="R4580" i="3"/>
  <c r="U4580" i="3"/>
  <c r="R4719" i="3"/>
  <c r="U4719" i="3"/>
  <c r="R4757" i="3"/>
  <c r="U4757" i="3"/>
  <c r="R5212" i="3"/>
  <c r="U5212" i="3"/>
  <c r="R3931" i="3"/>
  <c r="U3931" i="3"/>
  <c r="R4478" i="3"/>
  <c r="U4478" i="3"/>
  <c r="R4875" i="3"/>
  <c r="U4875" i="3"/>
  <c r="U5364" i="3"/>
  <c r="R5364" i="3"/>
  <c r="R3868" i="3"/>
  <c r="U3868" i="3"/>
  <c r="U3943" i="3"/>
  <c r="R3943" i="3"/>
  <c r="R4208" i="3"/>
  <c r="U4208" i="3"/>
  <c r="R4732" i="3"/>
  <c r="U4732" i="3"/>
  <c r="R4833" i="3"/>
  <c r="U4833" i="3"/>
  <c r="R5414" i="3"/>
  <c r="U5414" i="3"/>
  <c r="R5490" i="3"/>
  <c r="U5490" i="3"/>
  <c r="U3964" i="3"/>
  <c r="R3964" i="3"/>
  <c r="R4111" i="3"/>
  <c r="U4111" i="3"/>
  <c r="R4301" i="3"/>
  <c r="U4301" i="3"/>
  <c r="R4892" i="3"/>
  <c r="U4892" i="3"/>
  <c r="R3920" i="3"/>
  <c r="U3920" i="3"/>
  <c r="U4151" i="3"/>
  <c r="R4151" i="3"/>
  <c r="R4210" i="3"/>
  <c r="U4210" i="3"/>
  <c r="R4468" i="3"/>
  <c r="U4468" i="3"/>
  <c r="R4586" i="3"/>
  <c r="U4586" i="3"/>
  <c r="R4738" i="3"/>
  <c r="U4738" i="3"/>
  <c r="R4894" i="3"/>
  <c r="U4894" i="3"/>
  <c r="U5227" i="3"/>
  <c r="R5227" i="3"/>
  <c r="R5442" i="3"/>
  <c r="U5442" i="3"/>
  <c r="U5463" i="3"/>
  <c r="R5463" i="3"/>
  <c r="U5607" i="3"/>
  <c r="R5607" i="3"/>
  <c r="U4006" i="3"/>
  <c r="R4006" i="3"/>
  <c r="U4129" i="3"/>
  <c r="R4129" i="3"/>
  <c r="R4268" i="3"/>
  <c r="U4268" i="3"/>
  <c r="R4399" i="3"/>
  <c r="U4399" i="3"/>
  <c r="R4462" i="3"/>
  <c r="U4462" i="3"/>
  <c r="U4568" i="3"/>
  <c r="R4568" i="3"/>
  <c r="U4695" i="3"/>
  <c r="R4695" i="3"/>
  <c r="U4859" i="3"/>
  <c r="R4859" i="3"/>
  <c r="U5107" i="3"/>
  <c r="R5107" i="3"/>
  <c r="R5373" i="3"/>
  <c r="U5373" i="3"/>
  <c r="U5416" i="3"/>
  <c r="R5416" i="3"/>
  <c r="R5601" i="3"/>
  <c r="U5601" i="3"/>
  <c r="R5677" i="3"/>
  <c r="U5677" i="3"/>
  <c r="R5707" i="3"/>
  <c r="U5707" i="3"/>
  <c r="T4926" i="3"/>
  <c r="N4926" i="3"/>
  <c r="T4934" i="3"/>
  <c r="N4934" i="3"/>
  <c r="T5338" i="3"/>
  <c r="N5338" i="3"/>
  <c r="T3998" i="3"/>
  <c r="N3998" i="3"/>
  <c r="T4238" i="3"/>
  <c r="N4238" i="3"/>
  <c r="T4436" i="3"/>
  <c r="N4436" i="3"/>
  <c r="T5060" i="3"/>
  <c r="N5060" i="3"/>
  <c r="T5638" i="3"/>
  <c r="N5638" i="3"/>
  <c r="T4440" i="3"/>
  <c r="N4440" i="3"/>
  <c r="T4694" i="3"/>
  <c r="N4694" i="3"/>
  <c r="T4267" i="3"/>
  <c r="N4267" i="3"/>
  <c r="T5347" i="3"/>
  <c r="N5347" i="3"/>
  <c r="T4529" i="3"/>
  <c r="N4529" i="3"/>
  <c r="T4643" i="3"/>
  <c r="N4643" i="3"/>
  <c r="N5305" i="3"/>
  <c r="T5305" i="3"/>
  <c r="T5579" i="3"/>
  <c r="N5579" i="3"/>
  <c r="T4002" i="3"/>
  <c r="N4002" i="3"/>
  <c r="T4233" i="3"/>
  <c r="N4233" i="3"/>
  <c r="T4647" i="3"/>
  <c r="N4647" i="3"/>
  <c r="N4963" i="3"/>
  <c r="T4963" i="3"/>
  <c r="T4689" i="3"/>
  <c r="N4689" i="3"/>
  <c r="T5330" i="3"/>
  <c r="N5330" i="3"/>
  <c r="T4381" i="3"/>
  <c r="N4381" i="3"/>
  <c r="T4575" i="3"/>
  <c r="N4575" i="3"/>
  <c r="T5655" i="3"/>
  <c r="N5655" i="3"/>
  <c r="T3959" i="3"/>
  <c r="N3959" i="3"/>
  <c r="T5085" i="3"/>
  <c r="N5085" i="3"/>
  <c r="T5528" i="3"/>
  <c r="N5528" i="3"/>
  <c r="T5676" i="3"/>
  <c r="N5676" i="3"/>
  <c r="T4242" i="3"/>
  <c r="N4242" i="3"/>
  <c r="T4660" i="3"/>
  <c r="N4660" i="3"/>
  <c r="T4913" i="3"/>
  <c r="N4913" i="3"/>
  <c r="T3885" i="3"/>
  <c r="N3885" i="3"/>
  <c r="T4343" i="3"/>
  <c r="N4343" i="3"/>
  <c r="T4533" i="3"/>
  <c r="N4533" i="3"/>
  <c r="T4246" i="3"/>
  <c r="N4246" i="3"/>
  <c r="U4725" i="5"/>
  <c r="T4725" i="3"/>
  <c r="N4725" i="3"/>
  <c r="T4590" i="3"/>
  <c r="N4590" i="3"/>
  <c r="U4990" i="3"/>
  <c r="R4990" i="3"/>
  <c r="R4157" i="3"/>
  <c r="U4157" i="3"/>
  <c r="R5592" i="3"/>
  <c r="U5592" i="3"/>
  <c r="R5609" i="3"/>
  <c r="U5609" i="3"/>
  <c r="U5009" i="3"/>
  <c r="R5009" i="3"/>
  <c r="U4994" i="3"/>
  <c r="R4994" i="3"/>
  <c r="U5028" i="3"/>
  <c r="R5028" i="3"/>
  <c r="R5428" i="3"/>
  <c r="U5428" i="3"/>
  <c r="R4911" i="3"/>
  <c r="U4911" i="3"/>
  <c r="R4164" i="3"/>
  <c r="U4164" i="3"/>
  <c r="R4316" i="3"/>
  <c r="U4316" i="3"/>
  <c r="R3860" i="3"/>
  <c r="U3860" i="3"/>
  <c r="R3919" i="3"/>
  <c r="U3919" i="3"/>
  <c r="R4001" i="3"/>
  <c r="U4001" i="3"/>
  <c r="R4056" i="3"/>
  <c r="U4056" i="3"/>
  <c r="R4128" i="3"/>
  <c r="U4128" i="3"/>
  <c r="R4195" i="3"/>
  <c r="U4195" i="3"/>
  <c r="R4415" i="3"/>
  <c r="U4415" i="3"/>
  <c r="U4495" i="3"/>
  <c r="R4495" i="3"/>
  <c r="R4723" i="3"/>
  <c r="U4723" i="3"/>
  <c r="R5216" i="3"/>
  <c r="U5216" i="3"/>
  <c r="R5440" i="3"/>
  <c r="U5440" i="3"/>
  <c r="R4005" i="3"/>
  <c r="U4005" i="3"/>
  <c r="R4318" i="3"/>
  <c r="U4318" i="3"/>
  <c r="R4871" i="3"/>
  <c r="U4871" i="3"/>
  <c r="R5115" i="3"/>
  <c r="U5115" i="3"/>
  <c r="R5710" i="3"/>
  <c r="U5710" i="3"/>
  <c r="U3960" i="3"/>
  <c r="R3960" i="3"/>
  <c r="R4204" i="3"/>
  <c r="U4204" i="3"/>
  <c r="R4457" i="3"/>
  <c r="U4457" i="3"/>
  <c r="R4846" i="3"/>
  <c r="U4846" i="3"/>
  <c r="R5157" i="3"/>
  <c r="U5157" i="3"/>
  <c r="R5419" i="3"/>
  <c r="U5419" i="3"/>
  <c r="R4022" i="3"/>
  <c r="U4022" i="3"/>
  <c r="R4162" i="3"/>
  <c r="U4162" i="3"/>
  <c r="R4778" i="3"/>
  <c r="U4778" i="3"/>
  <c r="R4888" i="3"/>
  <c r="U4888" i="3"/>
  <c r="R3937" i="3"/>
  <c r="U3937" i="3"/>
  <c r="R4050" i="3"/>
  <c r="U4050" i="3"/>
  <c r="R4172" i="3"/>
  <c r="U4172" i="3"/>
  <c r="R4286" i="3"/>
  <c r="U4286" i="3"/>
  <c r="U5222" i="3"/>
  <c r="R5222" i="3"/>
  <c r="U5256" i="3"/>
  <c r="R5256" i="3"/>
  <c r="R5450" i="3"/>
  <c r="U5450" i="3"/>
  <c r="R5611" i="3"/>
  <c r="U5611" i="3"/>
  <c r="U4036" i="3"/>
  <c r="R4036" i="3"/>
  <c r="U4137" i="3"/>
  <c r="R4137" i="3"/>
  <c r="U4175" i="3"/>
  <c r="R4175" i="3"/>
  <c r="R4454" i="3"/>
  <c r="U4454" i="3"/>
  <c r="U4648" i="3"/>
  <c r="R4648" i="3"/>
  <c r="U4686" i="3"/>
  <c r="R4686" i="3"/>
  <c r="U4834" i="3"/>
  <c r="R4834" i="3"/>
  <c r="R4951" i="3"/>
  <c r="U4951" i="3"/>
  <c r="U5099" i="3"/>
  <c r="R5099" i="3"/>
  <c r="R5365" i="3"/>
  <c r="U5365" i="3"/>
  <c r="U5572" i="3"/>
  <c r="R5572" i="3"/>
  <c r="R5682" i="3"/>
  <c r="U5682" i="3"/>
  <c r="R5728" i="3"/>
  <c r="U5728" i="3"/>
  <c r="R5427" i="3"/>
  <c r="U5427" i="3"/>
  <c r="R5047" i="3"/>
  <c r="U5047" i="3"/>
  <c r="R5604" i="3"/>
  <c r="U5604" i="3"/>
  <c r="R5617" i="3"/>
  <c r="U5617" i="3"/>
  <c r="U5032" i="3"/>
  <c r="R5032" i="3"/>
  <c r="U5404" i="3"/>
  <c r="R5404" i="3"/>
  <c r="R5117" i="3"/>
  <c r="U5117" i="3"/>
  <c r="R5482" i="3"/>
  <c r="U5482" i="3"/>
  <c r="U4988" i="3"/>
  <c r="R4988" i="3"/>
  <c r="R5727" i="3"/>
  <c r="U5727" i="3"/>
  <c r="U4996" i="3"/>
  <c r="R4996" i="3"/>
  <c r="R5250" i="3"/>
  <c r="U5250" i="3"/>
  <c r="U5406" i="3"/>
  <c r="R5406" i="3"/>
  <c r="R5423" i="3"/>
  <c r="U5423" i="3"/>
  <c r="R5499" i="3"/>
  <c r="U5499" i="3"/>
  <c r="U5022" i="3"/>
  <c r="R5022" i="3"/>
  <c r="R5258" i="3"/>
  <c r="U5258" i="3"/>
  <c r="R4497" i="3"/>
  <c r="U4497" i="3"/>
  <c r="R4382" i="3"/>
  <c r="U4382" i="3"/>
  <c r="U4479" i="3"/>
  <c r="R4479" i="3"/>
  <c r="R5580" i="3"/>
  <c r="U5580" i="3"/>
  <c r="U5614" i="3"/>
  <c r="R5614" i="3"/>
  <c r="T4263" i="3"/>
  <c r="N4263" i="3"/>
  <c r="T5106" i="3"/>
  <c r="N5106" i="3"/>
  <c r="T5351" i="3"/>
  <c r="N5351" i="3"/>
  <c r="T4250" i="3"/>
  <c r="N4250" i="3"/>
  <c r="T5516" i="3"/>
  <c r="N5516" i="3"/>
  <c r="T4685" i="3"/>
  <c r="N4685" i="3"/>
  <c r="T4812" i="3"/>
  <c r="N4812" i="3"/>
  <c r="T4816" i="3"/>
  <c r="N4816" i="3"/>
  <c r="T4352" i="3"/>
  <c r="N4352" i="3"/>
  <c r="T4402" i="3"/>
  <c r="N4402" i="3"/>
  <c r="T4567" i="3"/>
  <c r="N4567" i="3"/>
  <c r="T5343" i="3"/>
  <c r="N5343" i="3"/>
  <c r="T3976" i="3"/>
  <c r="N3976" i="3"/>
  <c r="T4537" i="3"/>
  <c r="N4537" i="3"/>
  <c r="T5077" i="3"/>
  <c r="N5077" i="3"/>
  <c r="N5296" i="3"/>
  <c r="T5296" i="3"/>
  <c r="N5672" i="3"/>
  <c r="T5672" i="3"/>
  <c r="T4385" i="3"/>
  <c r="N4385" i="3"/>
  <c r="T5068" i="3"/>
  <c r="N5068" i="3"/>
  <c r="T5153" i="3"/>
  <c r="N5153" i="3"/>
  <c r="N3881" i="3"/>
  <c r="T3881" i="3"/>
  <c r="T4229" i="3"/>
  <c r="N4229" i="3"/>
  <c r="T4681" i="3"/>
  <c r="N4681" i="3"/>
  <c r="T5102" i="3"/>
  <c r="N5102" i="3"/>
  <c r="N5381" i="3"/>
  <c r="T5381" i="3"/>
  <c r="N5520" i="3"/>
  <c r="T5520" i="3"/>
  <c r="T4398" i="3"/>
  <c r="N4398" i="3"/>
  <c r="T4702" i="3"/>
  <c r="N4702" i="3"/>
  <c r="N5524" i="3"/>
  <c r="T5524" i="3"/>
  <c r="T5575" i="3"/>
  <c r="N5575" i="3"/>
  <c r="U4721" i="5"/>
  <c r="T4721" i="3"/>
  <c r="N4721" i="3"/>
  <c r="T4881" i="3"/>
  <c r="N4881" i="3"/>
  <c r="R4772" i="3"/>
  <c r="U4772" i="3"/>
  <c r="R4624" i="3"/>
  <c r="U4624" i="3"/>
  <c r="R4113" i="3"/>
  <c r="U4113" i="3"/>
  <c r="R4666" i="3"/>
  <c r="U4666" i="3"/>
  <c r="U3909" i="3"/>
  <c r="R3909" i="3"/>
  <c r="U3985" i="3"/>
  <c r="R3985" i="3"/>
  <c r="R4744" i="3"/>
  <c r="U4744" i="3"/>
  <c r="R5503" i="3"/>
  <c r="U5503" i="3"/>
  <c r="R5714" i="3"/>
  <c r="U5714" i="3"/>
  <c r="U3981" i="3"/>
  <c r="R3981" i="3"/>
  <c r="R4094" i="3"/>
  <c r="U4094" i="3"/>
  <c r="R4280" i="3"/>
  <c r="U4280" i="3"/>
  <c r="R4613" i="3"/>
  <c r="U4613" i="3"/>
  <c r="R5140" i="3"/>
  <c r="U5140" i="3"/>
  <c r="R5262" i="3"/>
  <c r="U5262" i="3"/>
  <c r="R5457" i="3"/>
  <c r="U5457" i="3"/>
  <c r="R3851" i="3"/>
  <c r="U3851" i="3"/>
  <c r="R4035" i="3"/>
  <c r="U4035" i="3"/>
  <c r="R4073" i="3"/>
  <c r="U4073" i="3"/>
  <c r="R4592" i="3"/>
  <c r="U4592" i="3"/>
  <c r="R5119" i="3"/>
  <c r="U5119" i="3"/>
  <c r="R5237" i="3"/>
  <c r="U5237" i="3"/>
  <c r="R4010" i="3"/>
  <c r="U4010" i="3"/>
  <c r="R4124" i="3"/>
  <c r="U4124" i="3"/>
  <c r="R4428" i="3"/>
  <c r="U4428" i="3"/>
  <c r="U4474" i="3"/>
  <c r="R4474" i="3"/>
  <c r="R3928" i="3"/>
  <c r="U3928" i="3"/>
  <c r="R4054" i="3"/>
  <c r="U4054" i="3"/>
  <c r="R4185" i="3"/>
  <c r="U4185" i="3"/>
  <c r="R4278" i="3"/>
  <c r="U4278" i="3"/>
  <c r="R4421" i="3"/>
  <c r="U4421" i="3"/>
  <c r="R4459" i="3"/>
  <c r="U4459" i="3"/>
  <c r="R4582" i="3"/>
  <c r="U4582" i="3"/>
  <c r="R4620" i="3"/>
  <c r="U4620" i="3"/>
  <c r="R4717" i="3"/>
  <c r="U4717" i="3"/>
  <c r="R4873" i="3"/>
  <c r="U4873" i="3"/>
  <c r="U5049" i="3"/>
  <c r="R5049" i="3"/>
  <c r="U5412" i="3"/>
  <c r="R5412" i="3"/>
  <c r="U5493" i="3"/>
  <c r="R5493" i="3"/>
  <c r="R5602" i="3"/>
  <c r="U5602" i="3"/>
  <c r="U4040" i="3"/>
  <c r="R4040" i="3"/>
  <c r="U4163" i="3"/>
  <c r="R4163" i="3"/>
  <c r="R4378" i="3"/>
  <c r="U4378" i="3"/>
  <c r="R4416" i="3"/>
  <c r="U4416" i="3"/>
  <c r="U4475" i="3"/>
  <c r="R4475" i="3"/>
  <c r="U4669" i="3"/>
  <c r="R4669" i="3"/>
  <c r="U4707" i="3"/>
  <c r="R4707" i="3"/>
  <c r="U4855" i="3"/>
  <c r="R4855" i="3"/>
  <c r="R4968" i="3"/>
  <c r="U4968" i="3"/>
  <c r="U5116" i="3"/>
  <c r="R5116" i="3"/>
  <c r="R5576" i="3"/>
  <c r="U5576" i="3"/>
  <c r="R5610" i="3"/>
  <c r="U5610" i="3"/>
  <c r="R5686" i="3"/>
  <c r="U5686" i="3"/>
  <c r="U5007" i="3"/>
  <c r="R5007" i="3"/>
  <c r="U5043" i="3"/>
  <c r="R5043" i="3"/>
  <c r="R5275" i="3"/>
  <c r="U5275" i="3"/>
  <c r="U4992" i="3"/>
  <c r="R4992" i="3"/>
  <c r="U5001" i="3"/>
  <c r="R5001" i="3"/>
  <c r="R5410" i="3"/>
  <c r="U5410" i="3"/>
  <c r="R5465" i="3"/>
  <c r="U5465" i="3"/>
  <c r="U5026" i="3"/>
  <c r="R5026" i="3"/>
  <c r="R4476" i="3"/>
  <c r="U4476" i="3"/>
  <c r="U4986" i="3"/>
  <c r="R4986" i="3"/>
  <c r="U5024" i="3"/>
  <c r="R5024" i="3"/>
  <c r="U4158" i="3"/>
  <c r="R4158" i="3"/>
  <c r="R3899" i="3"/>
  <c r="U3899" i="3"/>
  <c r="U5045" i="3"/>
  <c r="R5045" i="3"/>
  <c r="R4755" i="3"/>
  <c r="U4755" i="3"/>
  <c r="R4548" i="3"/>
  <c r="U4548" i="3"/>
  <c r="R3843" i="3"/>
  <c r="U3843" i="3"/>
  <c r="U3947" i="3"/>
  <c r="R3947" i="3"/>
  <c r="R4314" i="3"/>
  <c r="U4314" i="3"/>
  <c r="R5148" i="3"/>
  <c r="U5148" i="3"/>
  <c r="R3923" i="3"/>
  <c r="U3923" i="3"/>
  <c r="R4276" i="3"/>
  <c r="U4276" i="3"/>
  <c r="R4309" i="3"/>
  <c r="U4309" i="3"/>
  <c r="R4761" i="3"/>
  <c r="U4761" i="3"/>
  <c r="R5178" i="3"/>
  <c r="U5178" i="3"/>
  <c r="R5233" i="3"/>
  <c r="U5233" i="3"/>
  <c r="R5461" i="3"/>
  <c r="U5461" i="3"/>
  <c r="R3888" i="3"/>
  <c r="U3888" i="3"/>
  <c r="R4039" i="3"/>
  <c r="U4039" i="3"/>
  <c r="U4504" i="3"/>
  <c r="R4504" i="3"/>
  <c r="R4765" i="3"/>
  <c r="U4765" i="3"/>
  <c r="R5195" i="3"/>
  <c r="U5195" i="3"/>
  <c r="R5706" i="3"/>
  <c r="U5706" i="3"/>
  <c r="R4470" i="3"/>
  <c r="U4470" i="3"/>
  <c r="R4626" i="3"/>
  <c r="U4626" i="3"/>
  <c r="R5271" i="3"/>
  <c r="U5271" i="3"/>
  <c r="R3945" i="3"/>
  <c r="U3945" i="3"/>
  <c r="R4058" i="3"/>
  <c r="U4058" i="3"/>
  <c r="R4189" i="3"/>
  <c r="U4189" i="3"/>
  <c r="R4425" i="3"/>
  <c r="U4425" i="3"/>
  <c r="R4472" i="3"/>
  <c r="U4472" i="3"/>
  <c r="R4611" i="3"/>
  <c r="U4611" i="3"/>
  <c r="R4886" i="3"/>
  <c r="U4886" i="3"/>
  <c r="U5231" i="3"/>
  <c r="R5231" i="3"/>
  <c r="U5425" i="3"/>
  <c r="R5425" i="3"/>
  <c r="U5467" i="3"/>
  <c r="R5467" i="3"/>
  <c r="U5598" i="3"/>
  <c r="R5598" i="3"/>
  <c r="U4133" i="3"/>
  <c r="R4133" i="3"/>
  <c r="R4386" i="3"/>
  <c r="U4386" i="3"/>
  <c r="R4424" i="3"/>
  <c r="U4424" i="3"/>
  <c r="U4572" i="3"/>
  <c r="R4572" i="3"/>
  <c r="U4661" i="3"/>
  <c r="R4661" i="3"/>
  <c r="U4699" i="3"/>
  <c r="R4699" i="3"/>
  <c r="R4947" i="3"/>
  <c r="U4947" i="3"/>
  <c r="U5124" i="3"/>
  <c r="R5124" i="3"/>
  <c r="U5407" i="3"/>
  <c r="R5407" i="3"/>
  <c r="U5555" i="3"/>
  <c r="R5555" i="3"/>
  <c r="R5618" i="3"/>
  <c r="U5618" i="3"/>
  <c r="R5711" i="3"/>
  <c r="U5711" i="3"/>
  <c r="R4396" i="3"/>
  <c r="U4396" i="3"/>
  <c r="R4231" i="3"/>
  <c r="U4231" i="3"/>
  <c r="R4020" i="3"/>
  <c r="U4020" i="3"/>
  <c r="R3936" i="3"/>
  <c r="U3936" i="3"/>
  <c r="R4014" i="3"/>
  <c r="U4014" i="3"/>
  <c r="R4081" i="3"/>
  <c r="U4081" i="3"/>
  <c r="R4191" i="3"/>
  <c r="U4191" i="3"/>
  <c r="R4419" i="3"/>
  <c r="U4419" i="3"/>
  <c r="U4499" i="3"/>
  <c r="R4499" i="3"/>
  <c r="R4588" i="3"/>
  <c r="U4588" i="3"/>
  <c r="R4727" i="3"/>
  <c r="U4727" i="3"/>
  <c r="R4854" i="3"/>
  <c r="U4854" i="3"/>
  <c r="R5186" i="3"/>
  <c r="U5186" i="3"/>
  <c r="R5220" i="3"/>
  <c r="U5220" i="3"/>
  <c r="R4132" i="3"/>
  <c r="U4132" i="3"/>
  <c r="R4770" i="3"/>
  <c r="U4770" i="3"/>
  <c r="R3927" i="3"/>
  <c r="U3927" i="3"/>
  <c r="R4200" i="3"/>
  <c r="U4200" i="3"/>
  <c r="R4461" i="3"/>
  <c r="U4461" i="3"/>
  <c r="R4740" i="3"/>
  <c r="U4740" i="3"/>
  <c r="R3855" i="3"/>
  <c r="U3855" i="3"/>
  <c r="R4086" i="3"/>
  <c r="U4086" i="3"/>
  <c r="R4166" i="3"/>
  <c r="U4166" i="3"/>
  <c r="R4884" i="3"/>
  <c r="U4884" i="3"/>
  <c r="R5718" i="3"/>
  <c r="U5718" i="3"/>
  <c r="R3932" i="3"/>
  <c r="U3932" i="3"/>
  <c r="R4045" i="3"/>
  <c r="U4045" i="3"/>
  <c r="U4159" i="3"/>
  <c r="R4159" i="3"/>
  <c r="R4282" i="3"/>
  <c r="U4282" i="3"/>
  <c r="R4607" i="3"/>
  <c r="U4607" i="3"/>
  <c r="R4877" i="3"/>
  <c r="U4877" i="3"/>
  <c r="R5214" i="3"/>
  <c r="U5214" i="3"/>
  <c r="U5239" i="3"/>
  <c r="R5239" i="3"/>
  <c r="U5455" i="3"/>
  <c r="R5455" i="3"/>
  <c r="R5594" i="3"/>
  <c r="U5594" i="3"/>
  <c r="U5615" i="3"/>
  <c r="R5615" i="3"/>
  <c r="U4023" i="3"/>
  <c r="R4023" i="3"/>
  <c r="U4167" i="3"/>
  <c r="R4167" i="3"/>
  <c r="R4420" i="3"/>
  <c r="U4420" i="3"/>
  <c r="U4657" i="3"/>
  <c r="R4657" i="3"/>
  <c r="U4842" i="3"/>
  <c r="R4842" i="3"/>
  <c r="R4972" i="3"/>
  <c r="U4972" i="3"/>
  <c r="U5120" i="3"/>
  <c r="R5120" i="3"/>
  <c r="R5403" i="3"/>
  <c r="U5403" i="3"/>
  <c r="R5690" i="3"/>
  <c r="U5690" i="3"/>
  <c r="R5720" i="3"/>
  <c r="U5720" i="3"/>
  <c r="N2825" i="3"/>
  <c r="T2825" i="3"/>
  <c r="T3090" i="3"/>
  <c r="N3090" i="3"/>
  <c r="T2099" i="3"/>
  <c r="N2099" i="3"/>
  <c r="T2538" i="3"/>
  <c r="N2538" i="3"/>
  <c r="T2230" i="3"/>
  <c r="N2230" i="3"/>
  <c r="T2251" i="3"/>
  <c r="N2251" i="3"/>
  <c r="T2673" i="3"/>
  <c r="N2673" i="3"/>
  <c r="T2530" i="3"/>
  <c r="N2530" i="3"/>
  <c r="T2682" i="3"/>
  <c r="N2682" i="3"/>
  <c r="T2382" i="3"/>
  <c r="N2382" i="3"/>
  <c r="N2855" i="3"/>
  <c r="T2855" i="3"/>
  <c r="N2863" i="3"/>
  <c r="T2863" i="3"/>
  <c r="T2931" i="3"/>
  <c r="N2931" i="3"/>
  <c r="T2939" i="3"/>
  <c r="N2939" i="3"/>
  <c r="T3577" i="3"/>
  <c r="N3577" i="3"/>
  <c r="N3539" i="3"/>
  <c r="T3539" i="3"/>
  <c r="T3665" i="3"/>
  <c r="N3665" i="3"/>
  <c r="T3099" i="3"/>
  <c r="N3099" i="3"/>
  <c r="T2247" i="3"/>
  <c r="N2247" i="3"/>
  <c r="T2817" i="3"/>
  <c r="N2817" i="3"/>
  <c r="T3065" i="3"/>
  <c r="N3065" i="3"/>
  <c r="T1952" i="3"/>
  <c r="N1952" i="3"/>
  <c r="T2061" i="3"/>
  <c r="N2061" i="3"/>
  <c r="N2876" i="3"/>
  <c r="T2876" i="3"/>
  <c r="T2956" i="3"/>
  <c r="N2956" i="3"/>
  <c r="T2711" i="3"/>
  <c r="N2711" i="3"/>
  <c r="T2633" i="3"/>
  <c r="N2633" i="3"/>
  <c r="R2718" i="3"/>
  <c r="U2718" i="3"/>
  <c r="R3088" i="3"/>
  <c r="U3088" i="3"/>
  <c r="R2570" i="3"/>
  <c r="U2570" i="3"/>
  <c r="U3751" i="3"/>
  <c r="R3751" i="3"/>
  <c r="R2175" i="3"/>
  <c r="U2175" i="3"/>
  <c r="R2302" i="3"/>
  <c r="U2302" i="3"/>
  <c r="R1998" i="3"/>
  <c r="U1998" i="3"/>
  <c r="R2348" i="3"/>
  <c r="U2348" i="3"/>
  <c r="R2445" i="3"/>
  <c r="U2445" i="3"/>
  <c r="R2614" i="3"/>
  <c r="U2614" i="3"/>
  <c r="U3035" i="3"/>
  <c r="R3035" i="3"/>
  <c r="R2475" i="3"/>
  <c r="U2475" i="3"/>
  <c r="U2631" i="3"/>
  <c r="R2631" i="3"/>
  <c r="R2779" i="3"/>
  <c r="U2779" i="3"/>
  <c r="R1985" i="3"/>
  <c r="U1985" i="3"/>
  <c r="U2648" i="3"/>
  <c r="R2648" i="3"/>
  <c r="R1987" i="3"/>
  <c r="U1987" i="3"/>
  <c r="R2034" i="3"/>
  <c r="U2034" i="3"/>
  <c r="R2156" i="3"/>
  <c r="U2156" i="3"/>
  <c r="U2312" i="3"/>
  <c r="R2312" i="3"/>
  <c r="U2342" i="3"/>
  <c r="R2342" i="3"/>
  <c r="U2452" i="3"/>
  <c r="R2452" i="3"/>
  <c r="U2481" i="3"/>
  <c r="R2481" i="3"/>
  <c r="R2616" i="3"/>
  <c r="U2616" i="3"/>
  <c r="R2743" i="3"/>
  <c r="U2743" i="3"/>
  <c r="R2764" i="3"/>
  <c r="U2764" i="3"/>
  <c r="U3291" i="3"/>
  <c r="R3291" i="3"/>
  <c r="U3320" i="3"/>
  <c r="R3320" i="3"/>
  <c r="R3711" i="3"/>
  <c r="U3711" i="3"/>
  <c r="R3822" i="3"/>
  <c r="U3822" i="3"/>
  <c r="R2400" i="3"/>
  <c r="U2400" i="3"/>
  <c r="U2742" i="3"/>
  <c r="R2742" i="3"/>
  <c r="U2973" i="3"/>
  <c r="R2973" i="3"/>
  <c r="U3374" i="3"/>
  <c r="R3374" i="3"/>
  <c r="U3581" i="3"/>
  <c r="R3581" i="3"/>
  <c r="U2515" i="3"/>
  <c r="R2515" i="3"/>
  <c r="R2523" i="3"/>
  <c r="U2523" i="3"/>
  <c r="R3590" i="3"/>
  <c r="U3590" i="3"/>
  <c r="R3274" i="3"/>
  <c r="U3274" i="3"/>
  <c r="R2027" i="3"/>
  <c r="U2027" i="3"/>
  <c r="R2158" i="3"/>
  <c r="U2158" i="3"/>
  <c r="R2331" i="3"/>
  <c r="U2331" i="3"/>
  <c r="R2597" i="3"/>
  <c r="U2597" i="3"/>
  <c r="R2753" i="3"/>
  <c r="U2753" i="3"/>
  <c r="U2985" i="3"/>
  <c r="R2985" i="3"/>
  <c r="U3010" i="3"/>
  <c r="R3010" i="3"/>
  <c r="U3027" i="3"/>
  <c r="R3027" i="3"/>
  <c r="R2019" i="3"/>
  <c r="U2019" i="3"/>
  <c r="R2031" i="3"/>
  <c r="U2031" i="3"/>
  <c r="R2141" i="3"/>
  <c r="U2141" i="3"/>
  <c r="R2297" i="3"/>
  <c r="U2297" i="3"/>
  <c r="R2021" i="3"/>
  <c r="U2021" i="3"/>
  <c r="R2135" i="3"/>
  <c r="U2135" i="3"/>
  <c r="R2186" i="3"/>
  <c r="U2186" i="3"/>
  <c r="U2325" i="3"/>
  <c r="R2325" i="3"/>
  <c r="U2477" i="3"/>
  <c r="R2477" i="3"/>
  <c r="R2612" i="3"/>
  <c r="U2612" i="3"/>
  <c r="R2760" i="3"/>
  <c r="U2760" i="3"/>
  <c r="R2798" i="3"/>
  <c r="U2798" i="3"/>
  <c r="R2895" i="3"/>
  <c r="U2895" i="3"/>
  <c r="R3033" i="3"/>
  <c r="U3033" i="3"/>
  <c r="R3160" i="3"/>
  <c r="U3160" i="3"/>
  <c r="R3177" i="3"/>
  <c r="U3177" i="3"/>
  <c r="U3316" i="3"/>
  <c r="R3316" i="3"/>
  <c r="U3337" i="3"/>
  <c r="R3337" i="3"/>
  <c r="R3501" i="3"/>
  <c r="U3501" i="3"/>
  <c r="R3594" i="3"/>
  <c r="U3594" i="3"/>
  <c r="U3626" i="3"/>
  <c r="R3626" i="3"/>
  <c r="U3643" i="3"/>
  <c r="R3643" i="3"/>
  <c r="U3788" i="3"/>
  <c r="R3788" i="3"/>
  <c r="R2146" i="3"/>
  <c r="U2146" i="3"/>
  <c r="R2307" i="3"/>
  <c r="U2307" i="3"/>
  <c r="R2425" i="3"/>
  <c r="U2425" i="3"/>
  <c r="U2556" i="3"/>
  <c r="R2556" i="3"/>
  <c r="U2594" i="3"/>
  <c r="R2594" i="3"/>
  <c r="U2716" i="3"/>
  <c r="R2716" i="3"/>
  <c r="U2754" i="3"/>
  <c r="R2754" i="3"/>
  <c r="R2873" i="3"/>
  <c r="U2873" i="3"/>
  <c r="U3121" i="3"/>
  <c r="R3121" i="3"/>
  <c r="U3204" i="3"/>
  <c r="R3204" i="3"/>
  <c r="R3246" i="3"/>
  <c r="U3246" i="3"/>
  <c r="R3451" i="3"/>
  <c r="U3451" i="3"/>
  <c r="R3504" i="3"/>
  <c r="U3504" i="3"/>
  <c r="R3698" i="3"/>
  <c r="U3698" i="3"/>
  <c r="U3767" i="3"/>
  <c r="R3767" i="3"/>
  <c r="R3776" i="3"/>
  <c r="U3776" i="3"/>
  <c r="R2557" i="3"/>
  <c r="U2557" i="3"/>
  <c r="R3362" i="3"/>
  <c r="U3362" i="3"/>
  <c r="R2265" i="3"/>
  <c r="U2265" i="3"/>
  <c r="U3247" i="3"/>
  <c r="R3247" i="3"/>
  <c r="U3357" i="3"/>
  <c r="R3357" i="3"/>
  <c r="R3555" i="3"/>
  <c r="U3555" i="3"/>
  <c r="U3623" i="3"/>
  <c r="R3623" i="3"/>
  <c r="R3692" i="3"/>
  <c r="U3692" i="3"/>
  <c r="U3252" i="3"/>
  <c r="R3252" i="3"/>
  <c r="R3603" i="3"/>
  <c r="U3603" i="3"/>
  <c r="R2561" i="3"/>
  <c r="U2561" i="3"/>
  <c r="R2905" i="3"/>
  <c r="U2905" i="3"/>
  <c r="R2978" i="3"/>
  <c r="U2978" i="3"/>
  <c r="R3020" i="3"/>
  <c r="U3020" i="3"/>
  <c r="R3508" i="3"/>
  <c r="U3508" i="3"/>
  <c r="R3525" i="3"/>
  <c r="U3525" i="3"/>
  <c r="U3602" i="3"/>
  <c r="R3602" i="3"/>
  <c r="R2248" i="3"/>
  <c r="U2248" i="3"/>
  <c r="U3256" i="3"/>
  <c r="R3256" i="3"/>
  <c r="U3505" i="3"/>
  <c r="R3505" i="3"/>
  <c r="U3615" i="3"/>
  <c r="R3615" i="3"/>
  <c r="R2273" i="3"/>
  <c r="U2273" i="3"/>
  <c r="U3366" i="3"/>
  <c r="R3366" i="3"/>
  <c r="R3512" i="3"/>
  <c r="U3512" i="3"/>
  <c r="T2378" i="3"/>
  <c r="N2378" i="3"/>
  <c r="T2120" i="3"/>
  <c r="N2120" i="3"/>
  <c r="T2728" i="3"/>
  <c r="N2728" i="3"/>
  <c r="T2829" i="3"/>
  <c r="N2829" i="3"/>
  <c r="T2365" i="3"/>
  <c r="N2365" i="3"/>
  <c r="N3556" i="3"/>
  <c r="T3556" i="3"/>
  <c r="T2065" i="3"/>
  <c r="N2065" i="3"/>
  <c r="T2103" i="3"/>
  <c r="N2103" i="3"/>
  <c r="T3061" i="3"/>
  <c r="N3061" i="3"/>
  <c r="T2213" i="3"/>
  <c r="N2213" i="3"/>
  <c r="T2834" i="3"/>
  <c r="N2834" i="3"/>
  <c r="T3111" i="3"/>
  <c r="N3111" i="3"/>
  <c r="T2555" i="3"/>
  <c r="N2555" i="3"/>
  <c r="T2563" i="3"/>
  <c r="N2563" i="3"/>
  <c r="T2082" i="3"/>
  <c r="N2082" i="3"/>
  <c r="T3399" i="3"/>
  <c r="N3399" i="3"/>
  <c r="N3733" i="3"/>
  <c r="T3733" i="3"/>
  <c r="T2521" i="3"/>
  <c r="N2521" i="3"/>
  <c r="T2690" i="3"/>
  <c r="N2690" i="3"/>
  <c r="T2715" i="3"/>
  <c r="N2715" i="3"/>
  <c r="T2416" i="3"/>
  <c r="N2416" i="3"/>
  <c r="T2424" i="3"/>
  <c r="N2424" i="3"/>
  <c r="T2517" i="3"/>
  <c r="N2517" i="3"/>
  <c r="T3048" i="3"/>
  <c r="N3048" i="3"/>
  <c r="T1961" i="3"/>
  <c r="N1961" i="3"/>
  <c r="T2534" i="3"/>
  <c r="N2534" i="3"/>
  <c r="N2838" i="3"/>
  <c r="T2838" i="3"/>
  <c r="T2226" i="3"/>
  <c r="N2226" i="3"/>
  <c r="T2568" i="3"/>
  <c r="N2568" i="3"/>
  <c r="T2576" i="3"/>
  <c r="N2576" i="3"/>
  <c r="T3551" i="3"/>
  <c r="N3551" i="3"/>
  <c r="T3678" i="3"/>
  <c r="N3678" i="3"/>
  <c r="T3086" i="3"/>
  <c r="N3086" i="3"/>
  <c r="T3107" i="3"/>
  <c r="N3107" i="3"/>
  <c r="T2407" i="3"/>
  <c r="N2407" i="3"/>
  <c r="T3560" i="3"/>
  <c r="N3560" i="3"/>
  <c r="T3660" i="3"/>
  <c r="N3660" i="3"/>
  <c r="T2591" i="3"/>
  <c r="N2591" i="3"/>
  <c r="T2987" i="3"/>
  <c r="N2987" i="3"/>
  <c r="T3785" i="3"/>
  <c r="N3785" i="3"/>
  <c r="T3147" i="3"/>
  <c r="N3147" i="3"/>
  <c r="R2188" i="3"/>
  <c r="U2188" i="3"/>
  <c r="U2519" i="3"/>
  <c r="R2519" i="3"/>
  <c r="R2893" i="3"/>
  <c r="U2893" i="3"/>
  <c r="U3509" i="3"/>
  <c r="R3509" i="3"/>
  <c r="U3526" i="3"/>
  <c r="R3526" i="3"/>
  <c r="R2256" i="3"/>
  <c r="U2256" i="3"/>
  <c r="U3235" i="3"/>
  <c r="R3235" i="3"/>
  <c r="R3589" i="3"/>
  <c r="U3589" i="3"/>
  <c r="R2982" i="3"/>
  <c r="U2982" i="3"/>
  <c r="U2287" i="3"/>
  <c r="R2287" i="3"/>
  <c r="U3365" i="3"/>
  <c r="R3365" i="3"/>
  <c r="R2179" i="3"/>
  <c r="U2179" i="3"/>
  <c r="R1993" i="3"/>
  <c r="U1993" i="3"/>
  <c r="R2344" i="3"/>
  <c r="U2344" i="3"/>
  <c r="R2449" i="3"/>
  <c r="U2449" i="3"/>
  <c r="R2758" i="3"/>
  <c r="U2758" i="3"/>
  <c r="R2914" i="3"/>
  <c r="U2914" i="3"/>
  <c r="R2487" i="3"/>
  <c r="U2487" i="3"/>
  <c r="U2635" i="3"/>
  <c r="R2635" i="3"/>
  <c r="R2791" i="3"/>
  <c r="U2791" i="3"/>
  <c r="R2492" i="3"/>
  <c r="U2492" i="3"/>
  <c r="U2644" i="3"/>
  <c r="R2644" i="3"/>
  <c r="R2796" i="3"/>
  <c r="U2796" i="3"/>
  <c r="R1983" i="3"/>
  <c r="U1983" i="3"/>
  <c r="R2029" i="3"/>
  <c r="U2029" i="3"/>
  <c r="R2143" i="3"/>
  <c r="U2143" i="3"/>
  <c r="R2160" i="3"/>
  <c r="U2160" i="3"/>
  <c r="U2308" i="3"/>
  <c r="R2308" i="3"/>
  <c r="U2346" i="3"/>
  <c r="R2346" i="3"/>
  <c r="U2456" i="3"/>
  <c r="R2456" i="3"/>
  <c r="R2608" i="3"/>
  <c r="U2608" i="3"/>
  <c r="R2646" i="3"/>
  <c r="U2646" i="3"/>
  <c r="R2747" i="3"/>
  <c r="U2747" i="3"/>
  <c r="R2794" i="3"/>
  <c r="U2794" i="3"/>
  <c r="U3295" i="3"/>
  <c r="R3295" i="3"/>
  <c r="R3694" i="3"/>
  <c r="U3694" i="3"/>
  <c r="U3805" i="3"/>
  <c r="R3805" i="3"/>
  <c r="R2121" i="3"/>
  <c r="U2121" i="3"/>
  <c r="R2159" i="3"/>
  <c r="U2159" i="3"/>
  <c r="R2303" i="3"/>
  <c r="U2303" i="3"/>
  <c r="R2421" i="3"/>
  <c r="U2421" i="3"/>
  <c r="R2463" i="3"/>
  <c r="U2463" i="3"/>
  <c r="U2590" i="3"/>
  <c r="R2590" i="3"/>
  <c r="U2712" i="3"/>
  <c r="R2712" i="3"/>
  <c r="U2750" i="3"/>
  <c r="R2750" i="3"/>
  <c r="R2856" i="3"/>
  <c r="U2856" i="3"/>
  <c r="U2981" i="3"/>
  <c r="R2981" i="3"/>
  <c r="U3095" i="3"/>
  <c r="R3095" i="3"/>
  <c r="U3133" i="3"/>
  <c r="R3133" i="3"/>
  <c r="U3285" i="3"/>
  <c r="R3285" i="3"/>
  <c r="R3433" i="3"/>
  <c r="U3433" i="3"/>
  <c r="R3772" i="3"/>
  <c r="U3772" i="3"/>
  <c r="R3789" i="3"/>
  <c r="U3789" i="3"/>
  <c r="R3217" i="3"/>
  <c r="U3217" i="3"/>
  <c r="U3259" i="3"/>
  <c r="R3259" i="3"/>
  <c r="R3443" i="3"/>
  <c r="U3443" i="3"/>
  <c r="R3513" i="3"/>
  <c r="U3513" i="3"/>
  <c r="R3681" i="3"/>
  <c r="U3681" i="3"/>
  <c r="U3775" i="3"/>
  <c r="R3775" i="3"/>
  <c r="U2560" i="3"/>
  <c r="R2560" i="3"/>
  <c r="U2704" i="3"/>
  <c r="R2704" i="3"/>
  <c r="U3425" i="3"/>
  <c r="R3425" i="3"/>
  <c r="R3225" i="3"/>
  <c r="U3225" i="3"/>
  <c r="R3488" i="3"/>
  <c r="U3488" i="3"/>
  <c r="R3664" i="3"/>
  <c r="U3664" i="3"/>
  <c r="R3582" i="3"/>
  <c r="U3582" i="3"/>
  <c r="R3719" i="3"/>
  <c r="U3719" i="3"/>
  <c r="R3084" i="3"/>
  <c r="U3084" i="3"/>
  <c r="R3489" i="3"/>
  <c r="U3489" i="3"/>
  <c r="R2154" i="3"/>
  <c r="U2154" i="3"/>
  <c r="R2335" i="3"/>
  <c r="U2335" i="3"/>
  <c r="U2601" i="3"/>
  <c r="R2601" i="3"/>
  <c r="R2749" i="3"/>
  <c r="U2749" i="3"/>
  <c r="U2980" i="3"/>
  <c r="R2980" i="3"/>
  <c r="R3014" i="3"/>
  <c r="U3014" i="3"/>
  <c r="U3031" i="3"/>
  <c r="R3031" i="3"/>
  <c r="R2044" i="3"/>
  <c r="U2044" i="3"/>
  <c r="R2454" i="3"/>
  <c r="U2454" i="3"/>
  <c r="R2036" i="3"/>
  <c r="U2036" i="3"/>
  <c r="R2145" i="3"/>
  <c r="U2145" i="3"/>
  <c r="R2293" i="3"/>
  <c r="U2293" i="3"/>
  <c r="R2000" i="3"/>
  <c r="U2000" i="3"/>
  <c r="R2038" i="3"/>
  <c r="U2038" i="3"/>
  <c r="R2173" i="3"/>
  <c r="U2173" i="3"/>
  <c r="U2190" i="3"/>
  <c r="R2190" i="3"/>
  <c r="U2291" i="3"/>
  <c r="R2291" i="3"/>
  <c r="U2439" i="3"/>
  <c r="R2439" i="3"/>
  <c r="U2494" i="3"/>
  <c r="R2494" i="3"/>
  <c r="R2642" i="3"/>
  <c r="U2642" i="3"/>
  <c r="R2802" i="3"/>
  <c r="U2802" i="3"/>
  <c r="R2899" i="3"/>
  <c r="U2899" i="3"/>
  <c r="R2916" i="3"/>
  <c r="U2916" i="3"/>
  <c r="R3122" i="3"/>
  <c r="U3122" i="3"/>
  <c r="R3164" i="3"/>
  <c r="U3164" i="3"/>
  <c r="R3181" i="3"/>
  <c r="U3181" i="3"/>
  <c r="U3333" i="3"/>
  <c r="R3333" i="3"/>
  <c r="R3438" i="3"/>
  <c r="U3438" i="3"/>
  <c r="R3467" i="3"/>
  <c r="U3467" i="3"/>
  <c r="R3567" i="3"/>
  <c r="U3567" i="3"/>
  <c r="U3627" i="3"/>
  <c r="R3627" i="3"/>
  <c r="R3669" i="3"/>
  <c r="U3669" i="3"/>
  <c r="U3703" i="3"/>
  <c r="R3703" i="3"/>
  <c r="R3813" i="3"/>
  <c r="U3813" i="3"/>
  <c r="R2138" i="3"/>
  <c r="U2138" i="3"/>
  <c r="R2404" i="3"/>
  <c r="U2404" i="3"/>
  <c r="R2442" i="3"/>
  <c r="U2442" i="3"/>
  <c r="U2564" i="3"/>
  <c r="R2564" i="3"/>
  <c r="U2602" i="3"/>
  <c r="R2602" i="3"/>
  <c r="U2721" i="3"/>
  <c r="R2721" i="3"/>
  <c r="U2763" i="3"/>
  <c r="R2763" i="3"/>
  <c r="R2881" i="3"/>
  <c r="U2881" i="3"/>
  <c r="U2990" i="3"/>
  <c r="R2990" i="3"/>
  <c r="U3104" i="3"/>
  <c r="R3104" i="3"/>
  <c r="U3142" i="3"/>
  <c r="R3142" i="3"/>
  <c r="R3294" i="3"/>
  <c r="U3294" i="3"/>
  <c r="R3238" i="3"/>
  <c r="U3238" i="3"/>
  <c r="R3434" i="3"/>
  <c r="U3434" i="3"/>
  <c r="R3673" i="3"/>
  <c r="U3673" i="3"/>
  <c r="R3715" i="3"/>
  <c r="U3715" i="3"/>
  <c r="R3826" i="3"/>
  <c r="U3826" i="3"/>
  <c r="R2134" i="3"/>
  <c r="U2134" i="3"/>
  <c r="R2455" i="3"/>
  <c r="U2455" i="3"/>
  <c r="U2759" i="3"/>
  <c r="R2759" i="3"/>
  <c r="R3087" i="3"/>
  <c r="U3087" i="3"/>
  <c r="U3138" i="3"/>
  <c r="R3138" i="3"/>
  <c r="R3595" i="3"/>
  <c r="U3595" i="3"/>
  <c r="R3707" i="3"/>
  <c r="U3707" i="3"/>
  <c r="T2069" i="3"/>
  <c r="N2069" i="3"/>
  <c r="T2268" i="3"/>
  <c r="N2268" i="3"/>
  <c r="T2264" i="3"/>
  <c r="N2264" i="3"/>
  <c r="T2707" i="3"/>
  <c r="N2707" i="3"/>
  <c r="T2935" i="3"/>
  <c r="N2935" i="3"/>
  <c r="T3674" i="3"/>
  <c r="N3674" i="3"/>
  <c r="T1948" i="3"/>
  <c r="N1948" i="3"/>
  <c r="T2677" i="3"/>
  <c r="N2677" i="3"/>
  <c r="T2821" i="3"/>
  <c r="N2821" i="3"/>
  <c r="N2217" i="3"/>
  <c r="T2217" i="3"/>
  <c r="N2872" i="3"/>
  <c r="T2872" i="3"/>
  <c r="N2880" i="3"/>
  <c r="T2880" i="3"/>
  <c r="T3691" i="3"/>
  <c r="N3691" i="3"/>
  <c r="N2599" i="3"/>
  <c r="T2599" i="3"/>
  <c r="T3134" i="3"/>
  <c r="N3134" i="3"/>
  <c r="U2426" i="3"/>
  <c r="R2426" i="3"/>
  <c r="R3831" i="3"/>
  <c r="U3831" i="3"/>
  <c r="R3139" i="3"/>
  <c r="U3139" i="3"/>
  <c r="R2595" i="3"/>
  <c r="U2595" i="3"/>
  <c r="R2183" i="3"/>
  <c r="U2183" i="3"/>
  <c r="R2310" i="3"/>
  <c r="U2310" i="3"/>
  <c r="R2340" i="3"/>
  <c r="U2340" i="3"/>
  <c r="R2437" i="3"/>
  <c r="U2437" i="3"/>
  <c r="U2606" i="3"/>
  <c r="R2606" i="3"/>
  <c r="R2762" i="3"/>
  <c r="U2762" i="3"/>
  <c r="R2918" i="3"/>
  <c r="U2918" i="3"/>
  <c r="R2040" i="3"/>
  <c r="U2040" i="3"/>
  <c r="R2483" i="3"/>
  <c r="U2483" i="3"/>
  <c r="U2639" i="3"/>
  <c r="R2639" i="3"/>
  <c r="R2787" i="3"/>
  <c r="U2787" i="3"/>
  <c r="R2496" i="3"/>
  <c r="U2496" i="3"/>
  <c r="R2800" i="3"/>
  <c r="U2800" i="3"/>
  <c r="R2008" i="3"/>
  <c r="U2008" i="3"/>
  <c r="R2148" i="3"/>
  <c r="U2148" i="3"/>
  <c r="U2304" i="3"/>
  <c r="R2304" i="3"/>
  <c r="U2329" i="3"/>
  <c r="R2329" i="3"/>
  <c r="U2350" i="3"/>
  <c r="R2350" i="3"/>
  <c r="U2460" i="3"/>
  <c r="R2460" i="3"/>
  <c r="U2490" i="3"/>
  <c r="R2490" i="3"/>
  <c r="R2650" i="3"/>
  <c r="U2650" i="3"/>
  <c r="R2751" i="3"/>
  <c r="U2751" i="3"/>
  <c r="R2785" i="3"/>
  <c r="U2785" i="3"/>
  <c r="U3299" i="3"/>
  <c r="R3299" i="3"/>
  <c r="U3695" i="3"/>
  <c r="R3695" i="3"/>
  <c r="U3779" i="3"/>
  <c r="R3779" i="3"/>
  <c r="R2113" i="3"/>
  <c r="U2113" i="3"/>
  <c r="R2294" i="3"/>
  <c r="U2294" i="3"/>
  <c r="U2573" i="3"/>
  <c r="R2573" i="3"/>
  <c r="R2877" i="3"/>
  <c r="U2877" i="3"/>
  <c r="U3100" i="3"/>
  <c r="R3100" i="3"/>
  <c r="U3290" i="3"/>
  <c r="R3290" i="3"/>
  <c r="R3578" i="3"/>
  <c r="U3578" i="3"/>
  <c r="R2709" i="3"/>
  <c r="U2709" i="3"/>
  <c r="R3143" i="3"/>
  <c r="U3143" i="3"/>
  <c r="R3734" i="3"/>
  <c r="U3734" i="3"/>
  <c r="R1981" i="3"/>
  <c r="U1981" i="3"/>
  <c r="R2150" i="3"/>
  <c r="U2150" i="3"/>
  <c r="R2323" i="3"/>
  <c r="U2323" i="3"/>
  <c r="U2589" i="3"/>
  <c r="R2589" i="3"/>
  <c r="R2745" i="3"/>
  <c r="U2745" i="3"/>
  <c r="U2976" i="3"/>
  <c r="R2976" i="3"/>
  <c r="U2993" i="3"/>
  <c r="R2993" i="3"/>
  <c r="U3018" i="3"/>
  <c r="R3018" i="3"/>
  <c r="U2997" i="3"/>
  <c r="R2997" i="3"/>
  <c r="R2458" i="3"/>
  <c r="U2458" i="3"/>
  <c r="R2133" i="3"/>
  <c r="U2133" i="3"/>
  <c r="R2289" i="3"/>
  <c r="U2289" i="3"/>
  <c r="R1996" i="3"/>
  <c r="U1996" i="3"/>
  <c r="R2046" i="3"/>
  <c r="U2046" i="3"/>
  <c r="R2177" i="3"/>
  <c r="U2177" i="3"/>
  <c r="R2194" i="3"/>
  <c r="U2194" i="3"/>
  <c r="U2447" i="3"/>
  <c r="R2447" i="3"/>
  <c r="U2502" i="3"/>
  <c r="R2502" i="3"/>
  <c r="R2637" i="3"/>
  <c r="U2637" i="3"/>
  <c r="R2781" i="3"/>
  <c r="U2781" i="3"/>
  <c r="R2806" i="3"/>
  <c r="U2806" i="3"/>
  <c r="R2903" i="3"/>
  <c r="U2903" i="3"/>
  <c r="R3008" i="3"/>
  <c r="U3008" i="3"/>
  <c r="R3025" i="3"/>
  <c r="U3025" i="3"/>
  <c r="R3126" i="3"/>
  <c r="U3126" i="3"/>
  <c r="R3168" i="3"/>
  <c r="U3168" i="3"/>
  <c r="R3185" i="3"/>
  <c r="U3185" i="3"/>
  <c r="U3329" i="3"/>
  <c r="R3329" i="3"/>
  <c r="R3475" i="3"/>
  <c r="U3475" i="3"/>
  <c r="U3618" i="3"/>
  <c r="R3618" i="3"/>
  <c r="U3635" i="3"/>
  <c r="R3635" i="3"/>
  <c r="R3702" i="3"/>
  <c r="U3702" i="3"/>
  <c r="R3830" i="3"/>
  <c r="U3830" i="3"/>
  <c r="R2290" i="3"/>
  <c r="U2290" i="3"/>
  <c r="R2412" i="3"/>
  <c r="U2412" i="3"/>
  <c r="R2450" i="3"/>
  <c r="U2450" i="3"/>
  <c r="U2569" i="3"/>
  <c r="R2569" i="3"/>
  <c r="U2611" i="3"/>
  <c r="R2611" i="3"/>
  <c r="U2729" i="3"/>
  <c r="R2729" i="3"/>
  <c r="R2860" i="3"/>
  <c r="U2860" i="3"/>
  <c r="R3083" i="3"/>
  <c r="U3083" i="3"/>
  <c r="R3730" i="3"/>
  <c r="U3730" i="3"/>
  <c r="U3221" i="3"/>
  <c r="R3221" i="3"/>
  <c r="R3263" i="3"/>
  <c r="U3263" i="3"/>
  <c r="R3463" i="3"/>
  <c r="U3463" i="3"/>
  <c r="R3522" i="3"/>
  <c r="U3522" i="3"/>
  <c r="U3656" i="3"/>
  <c r="R3656" i="3"/>
  <c r="U3716" i="3"/>
  <c r="R3716" i="3"/>
  <c r="U3809" i="3"/>
  <c r="R3809" i="3"/>
  <c r="R2991" i="3"/>
  <c r="U2991" i="3"/>
  <c r="R2252" i="3"/>
  <c r="U2252" i="3"/>
  <c r="U3260" i="3"/>
  <c r="R3260" i="3"/>
  <c r="R3529" i="3"/>
  <c r="U3529" i="3"/>
  <c r="R3426" i="3"/>
  <c r="U3426" i="3"/>
  <c r="R3658" i="3"/>
  <c r="U3658" i="3"/>
  <c r="R2897" i="3"/>
  <c r="U2897" i="3"/>
  <c r="R2604" i="3"/>
  <c r="U2604" i="3"/>
  <c r="R3517" i="3"/>
  <c r="U3517" i="3"/>
  <c r="U3243" i="3"/>
  <c r="R3243" i="3"/>
  <c r="R3521" i="3"/>
  <c r="U3521" i="3"/>
  <c r="R3599" i="3"/>
  <c r="U3599" i="3"/>
  <c r="U3277" i="3"/>
  <c r="R3277" i="3"/>
  <c r="U3640" i="3"/>
  <c r="R3640" i="3"/>
  <c r="T2234" i="3"/>
  <c r="N2234" i="3"/>
  <c r="T2112" i="3"/>
  <c r="N2112" i="3"/>
  <c r="T2720" i="3"/>
  <c r="N2720" i="3"/>
  <c r="T3729" i="3"/>
  <c r="N3729" i="3"/>
  <c r="T3741" i="3"/>
  <c r="N3741" i="3"/>
  <c r="T2665" i="3"/>
  <c r="N2665" i="3"/>
  <c r="T3661" i="3"/>
  <c r="N3661" i="3"/>
  <c r="T2221" i="3"/>
  <c r="N2221" i="3"/>
  <c r="T2403" i="3"/>
  <c r="N2403" i="3"/>
  <c r="T3056" i="3"/>
  <c r="N3056" i="3"/>
  <c r="T2074" i="3"/>
  <c r="N2074" i="3"/>
  <c r="T2107" i="3"/>
  <c r="N2107" i="3"/>
  <c r="T2116" i="3"/>
  <c r="N2116" i="3"/>
  <c r="T2272" i="3"/>
  <c r="N2272" i="3"/>
  <c r="T2724" i="3"/>
  <c r="N2724" i="3"/>
  <c r="T3052" i="3"/>
  <c r="N3052" i="3"/>
  <c r="T3103" i="3"/>
  <c r="N3103" i="3"/>
  <c r="N2842" i="3"/>
  <c r="T2842" i="3"/>
  <c r="T2259" i="3"/>
  <c r="N2259" i="3"/>
  <c r="T3737" i="3"/>
  <c r="N3737" i="3"/>
  <c r="T3750" i="3"/>
  <c r="N3750" i="3"/>
  <c r="T2078" i="3"/>
  <c r="N2078" i="3"/>
  <c r="T2369" i="3"/>
  <c r="N2369" i="3"/>
  <c r="N2859" i="3"/>
  <c r="T2859" i="3"/>
  <c r="N2867" i="3"/>
  <c r="T2867" i="3"/>
  <c r="T2948" i="3"/>
  <c r="N2948" i="3"/>
  <c r="T3670" i="3"/>
  <c r="N3670" i="3"/>
  <c r="T3657" i="3"/>
  <c r="N3657" i="3"/>
  <c r="T2095" i="3"/>
  <c r="N2095" i="3"/>
  <c r="T2255" i="3"/>
  <c r="N2255" i="3"/>
  <c r="N3653" i="3"/>
  <c r="T3653" i="3"/>
  <c r="T2057" i="3"/>
  <c r="N2057" i="3"/>
  <c r="T2525" i="3"/>
  <c r="N2525" i="3"/>
  <c r="T2669" i="3"/>
  <c r="N2669" i="3"/>
  <c r="T1944" i="3"/>
  <c r="N1944" i="3"/>
  <c r="T2361" i="3"/>
  <c r="N2361" i="3"/>
  <c r="T1956" i="3"/>
  <c r="N1956" i="3"/>
  <c r="N3547" i="3"/>
  <c r="T3547" i="3"/>
  <c r="N3564" i="3"/>
  <c r="T3564" i="3"/>
  <c r="T2399" i="3"/>
  <c r="N2399" i="3"/>
  <c r="T2411" i="3"/>
  <c r="N2411" i="3"/>
  <c r="T2943" i="3"/>
  <c r="N2943" i="3"/>
  <c r="N2209" i="3"/>
  <c r="T2209" i="3"/>
  <c r="T3073" i="3"/>
  <c r="N3073" i="3"/>
  <c r="T2551" i="3"/>
  <c r="N2551" i="3"/>
  <c r="T2559" i="3"/>
  <c r="N2559" i="3"/>
  <c r="T3754" i="3"/>
  <c r="N3754" i="3"/>
  <c r="T3391" i="3"/>
  <c r="N3391" i="3"/>
  <c r="T3408" i="3"/>
  <c r="N3408" i="3"/>
  <c r="T2703" i="3"/>
  <c r="N2703" i="3"/>
  <c r="T2420" i="3"/>
  <c r="N2420" i="3"/>
  <c r="T2513" i="3"/>
  <c r="N2513" i="3"/>
  <c r="T2952" i="3"/>
  <c r="N2952" i="3"/>
  <c r="T1969" i="3"/>
  <c r="N1969" i="3"/>
  <c r="T2373" i="3"/>
  <c r="N2373" i="3"/>
  <c r="T2686" i="3"/>
  <c r="N2686" i="3"/>
  <c r="T1965" i="3"/>
  <c r="N1965" i="3"/>
  <c r="T2386" i="3"/>
  <c r="N2386" i="3"/>
  <c r="T2572" i="3"/>
  <c r="N2572" i="3"/>
  <c r="T3543" i="3"/>
  <c r="N3543" i="3"/>
  <c r="T3746" i="3"/>
  <c r="N3746" i="3"/>
  <c r="T3069" i="3"/>
  <c r="N3069" i="3"/>
  <c r="T3094" i="3"/>
  <c r="N3094" i="3"/>
  <c r="T3282" i="3"/>
  <c r="N3282" i="3"/>
  <c r="T2789" i="3"/>
  <c r="N2789" i="3"/>
  <c r="T3278" i="3"/>
  <c r="N3278" i="3"/>
  <c r="N2995" i="3"/>
  <c r="T2995" i="3"/>
  <c r="R2196" i="3"/>
  <c r="U2196" i="3"/>
  <c r="R2910" i="3"/>
  <c r="U2910" i="3"/>
  <c r="R2260" i="3"/>
  <c r="U2260" i="3"/>
  <c r="U3239" i="3"/>
  <c r="R3239" i="3"/>
  <c r="R2901" i="3"/>
  <c r="U2901" i="3"/>
  <c r="R2974" i="3"/>
  <c r="U2974" i="3"/>
  <c r="R3016" i="3"/>
  <c r="U3016" i="3"/>
  <c r="U3518" i="3"/>
  <c r="R3518" i="3"/>
  <c r="R2269" i="3"/>
  <c r="U2269" i="3"/>
  <c r="U3273" i="3"/>
  <c r="R3273" i="3"/>
  <c r="R3563" i="3"/>
  <c r="U3563" i="3"/>
  <c r="U3632" i="3"/>
  <c r="R3632" i="3"/>
  <c r="R2675" i="3"/>
  <c r="U2675" i="3"/>
  <c r="R2726" i="3"/>
  <c r="U2726" i="3"/>
  <c r="U2295" i="3"/>
  <c r="R2295" i="3"/>
  <c r="R3593" i="3"/>
  <c r="U3593" i="3"/>
  <c r="R2171" i="3"/>
  <c r="U2171" i="3"/>
  <c r="R2306" i="3"/>
  <c r="U2306" i="3"/>
  <c r="R2192" i="3"/>
  <c r="U2192" i="3"/>
  <c r="R2441" i="3"/>
  <c r="U2441" i="3"/>
  <c r="U2610" i="3"/>
  <c r="R2610" i="3"/>
  <c r="R2766" i="3"/>
  <c r="U2766" i="3"/>
  <c r="R2479" i="3"/>
  <c r="U2479" i="3"/>
  <c r="U2627" i="3"/>
  <c r="R2627" i="3"/>
  <c r="R2783" i="3"/>
  <c r="U2783" i="3"/>
  <c r="R2006" i="3"/>
  <c r="U2006" i="3"/>
  <c r="R2500" i="3"/>
  <c r="U2500" i="3"/>
  <c r="U2652" i="3"/>
  <c r="R2652" i="3"/>
  <c r="R2804" i="3"/>
  <c r="U2804" i="3"/>
  <c r="R2004" i="3"/>
  <c r="U2004" i="3"/>
  <c r="R2042" i="3"/>
  <c r="U2042" i="3"/>
  <c r="R2152" i="3"/>
  <c r="U2152" i="3"/>
  <c r="U2300" i="3"/>
  <c r="R2300" i="3"/>
  <c r="U2338" i="3"/>
  <c r="R2338" i="3"/>
  <c r="U2443" i="3"/>
  <c r="R2443" i="3"/>
  <c r="U2485" i="3"/>
  <c r="R2485" i="3"/>
  <c r="R2629" i="3"/>
  <c r="U2629" i="3"/>
  <c r="R2654" i="3"/>
  <c r="U2654" i="3"/>
  <c r="R2756" i="3"/>
  <c r="U2756" i="3"/>
  <c r="U3286" i="3"/>
  <c r="R3286" i="3"/>
  <c r="U3312" i="3"/>
  <c r="R3312" i="3"/>
  <c r="U3712" i="3"/>
  <c r="R3712" i="3"/>
  <c r="U3833" i="3"/>
  <c r="R3833" i="3"/>
  <c r="R2142" i="3"/>
  <c r="U2142" i="3"/>
  <c r="R2286" i="3"/>
  <c r="U2286" i="3"/>
  <c r="R2408" i="3"/>
  <c r="U2408" i="3"/>
  <c r="R2446" i="3"/>
  <c r="U2446" i="3"/>
  <c r="U2552" i="3"/>
  <c r="R2552" i="3"/>
  <c r="U2607" i="3"/>
  <c r="R2607" i="3"/>
  <c r="U2725" i="3"/>
  <c r="R2725" i="3"/>
  <c r="U2767" i="3"/>
  <c r="R2767" i="3"/>
  <c r="U2969" i="3"/>
  <c r="R2969" i="3"/>
  <c r="U2994" i="3"/>
  <c r="R2994" i="3"/>
  <c r="U3108" i="3"/>
  <c r="R3108" i="3"/>
  <c r="U3146" i="3"/>
  <c r="R3146" i="3"/>
  <c r="R3298" i="3"/>
  <c r="U3298" i="3"/>
  <c r="R3373" i="3"/>
  <c r="U3373" i="3"/>
  <c r="R3450" i="3"/>
  <c r="U3450" i="3"/>
  <c r="R3780" i="3"/>
  <c r="U3780" i="3"/>
  <c r="R3200" i="3"/>
  <c r="U3200" i="3"/>
  <c r="U3242" i="3"/>
  <c r="R3242" i="3"/>
  <c r="R3352" i="3"/>
  <c r="U3352" i="3"/>
  <c r="R3471" i="3"/>
  <c r="U3471" i="3"/>
  <c r="U3598" i="3"/>
  <c r="R3598" i="3"/>
  <c r="R3639" i="3"/>
  <c r="U3639" i="3"/>
  <c r="U3708" i="3"/>
  <c r="R3708" i="3"/>
  <c r="R3817" i="3"/>
  <c r="U3817" i="3"/>
  <c r="R2438" i="3"/>
  <c r="U2438" i="3"/>
  <c r="U2615" i="3"/>
  <c r="R2615" i="3"/>
  <c r="R2864" i="3"/>
  <c r="U2864" i="3"/>
  <c r="U3356" i="3"/>
  <c r="R3356" i="3"/>
  <c r="R3586" i="3"/>
  <c r="U3586" i="3"/>
  <c r="U3208" i="3"/>
  <c r="R3208" i="3"/>
  <c r="R3622" i="3"/>
  <c r="U3622" i="3"/>
  <c r="U3792" i="3"/>
  <c r="R3792" i="3"/>
  <c r="R3768" i="3"/>
  <c r="U3768" i="3"/>
  <c r="R2671" i="3"/>
  <c r="U2671" i="3"/>
  <c r="U2498" i="3"/>
  <c r="R2498" i="3"/>
  <c r="R3092" i="3"/>
  <c r="U3092" i="3"/>
  <c r="R2002" i="3"/>
  <c r="U2002" i="3"/>
  <c r="R2327" i="3"/>
  <c r="U2327" i="3"/>
  <c r="U2593" i="3"/>
  <c r="R2593" i="3"/>
  <c r="R2741" i="3"/>
  <c r="U2741" i="3"/>
  <c r="R2972" i="3"/>
  <c r="U2972" i="3"/>
  <c r="R2989" i="3"/>
  <c r="U2989" i="3"/>
  <c r="U3023" i="3"/>
  <c r="R3023" i="3"/>
  <c r="R2023" i="3"/>
  <c r="U2023" i="3"/>
  <c r="R1989" i="3"/>
  <c r="U1989" i="3"/>
  <c r="R2462" i="3"/>
  <c r="U2462" i="3"/>
  <c r="R2137" i="3"/>
  <c r="U2137" i="3"/>
  <c r="R2285" i="3"/>
  <c r="U2285" i="3"/>
  <c r="R1991" i="3"/>
  <c r="U1991" i="3"/>
  <c r="R2025" i="3"/>
  <c r="U2025" i="3"/>
  <c r="R2139" i="3"/>
  <c r="U2139" i="3"/>
  <c r="U2181" i="3"/>
  <c r="R2181" i="3"/>
  <c r="U2198" i="3"/>
  <c r="R2198" i="3"/>
  <c r="U2333" i="3"/>
  <c r="R2333" i="3"/>
  <c r="U2464" i="3"/>
  <c r="R2464" i="3"/>
  <c r="R2768" i="3"/>
  <c r="U2768" i="3"/>
  <c r="R2882" i="3"/>
  <c r="U2882" i="3"/>
  <c r="R2908" i="3"/>
  <c r="U2908" i="3"/>
  <c r="R2970" i="3"/>
  <c r="U2970" i="3"/>
  <c r="R3012" i="3"/>
  <c r="U3012" i="3"/>
  <c r="R3029" i="3"/>
  <c r="U3029" i="3"/>
  <c r="R3130" i="3"/>
  <c r="U3130" i="3"/>
  <c r="R3172" i="3"/>
  <c r="U3172" i="3"/>
  <c r="U3324" i="3"/>
  <c r="R3324" i="3"/>
  <c r="R3430" i="3"/>
  <c r="U3430" i="3"/>
  <c r="R3447" i="3"/>
  <c r="U3447" i="3"/>
  <c r="R3484" i="3"/>
  <c r="U3484" i="3"/>
  <c r="R3559" i="3"/>
  <c r="U3559" i="3"/>
  <c r="R3585" i="3"/>
  <c r="U3585" i="3"/>
  <c r="U3619" i="3"/>
  <c r="R3619" i="3"/>
  <c r="U3636" i="3"/>
  <c r="R3636" i="3"/>
  <c r="R3677" i="3"/>
  <c r="U3677" i="3"/>
  <c r="U3771" i="3"/>
  <c r="R3771" i="3"/>
  <c r="R2117" i="3"/>
  <c r="U2117" i="3"/>
  <c r="R2155" i="3"/>
  <c r="U2155" i="3"/>
  <c r="R2298" i="3"/>
  <c r="U2298" i="3"/>
  <c r="R2417" i="3"/>
  <c r="U2417" i="3"/>
  <c r="R2459" i="3"/>
  <c r="U2459" i="3"/>
  <c r="U2577" i="3"/>
  <c r="R2577" i="3"/>
  <c r="U2708" i="3"/>
  <c r="R2708" i="3"/>
  <c r="U2746" i="3"/>
  <c r="R2746" i="3"/>
  <c r="R2868" i="3"/>
  <c r="U2868" i="3"/>
  <c r="U2977" i="3"/>
  <c r="R2977" i="3"/>
  <c r="U3091" i="3"/>
  <c r="R3091" i="3"/>
  <c r="U3129" i="3"/>
  <c r="R3129" i="3"/>
  <c r="U3281" i="3"/>
  <c r="R3281" i="3"/>
  <c r="U3213" i="3"/>
  <c r="R3213" i="3"/>
  <c r="R3255" i="3"/>
  <c r="U3255" i="3"/>
  <c r="R3480" i="3"/>
  <c r="U3480" i="3"/>
  <c r="R3631" i="3"/>
  <c r="U3631" i="3"/>
  <c r="U3699" i="3"/>
  <c r="R3699" i="3"/>
  <c r="U3784" i="3"/>
  <c r="R3784" i="3"/>
  <c r="R2151" i="3"/>
  <c r="U2151" i="3"/>
  <c r="R2311" i="3"/>
  <c r="U2311" i="3"/>
  <c r="U2598" i="3"/>
  <c r="R2598" i="3"/>
  <c r="U2986" i="3"/>
  <c r="R2986" i="3"/>
  <c r="U3125" i="3"/>
  <c r="R3125" i="3"/>
  <c r="R3442" i="3"/>
  <c r="U3442" i="3"/>
  <c r="U3251" i="3"/>
  <c r="R3251" i="3"/>
  <c r="R3793" i="3"/>
  <c r="U3793" i="3"/>
  <c r="T1851" i="3"/>
  <c r="N1851" i="3"/>
  <c r="T1830" i="3"/>
  <c r="N1830" i="3"/>
  <c r="T1686" i="3"/>
  <c r="N1686" i="3"/>
  <c r="T1809" i="3"/>
  <c r="N1809" i="3"/>
  <c r="N1813" i="3"/>
  <c r="T1813" i="3"/>
  <c r="T1842" i="3"/>
  <c r="N1842" i="3"/>
  <c r="U1817" i="3"/>
  <c r="R1817" i="3"/>
  <c r="R1591" i="3"/>
  <c r="U1591" i="3"/>
  <c r="R1608" i="3"/>
  <c r="U1608" i="3"/>
  <c r="R1604" i="3"/>
  <c r="U1604" i="3"/>
  <c r="T1682" i="3"/>
  <c r="N1682" i="3"/>
  <c r="N1703" i="3"/>
  <c r="T1703" i="3"/>
  <c r="N1699" i="3"/>
  <c r="T1699" i="3"/>
  <c r="T1678" i="3"/>
  <c r="N1678" i="3"/>
  <c r="T1838" i="3"/>
  <c r="N1838" i="3"/>
  <c r="R1585" i="3"/>
  <c r="U1585" i="3"/>
  <c r="R1868" i="3"/>
  <c r="U1868" i="3"/>
  <c r="R1724" i="3"/>
  <c r="U1724" i="3"/>
  <c r="U1566" i="3"/>
  <c r="R1566" i="3"/>
  <c r="U1933" i="3"/>
  <c r="R1933" i="3"/>
  <c r="U1579" i="3"/>
  <c r="R1579" i="3"/>
  <c r="U1760" i="3"/>
  <c r="R1760" i="3"/>
  <c r="R1874" i="3"/>
  <c r="U1874" i="3"/>
  <c r="U1912" i="3"/>
  <c r="R1912" i="3"/>
  <c r="R1623" i="3"/>
  <c r="U1623" i="3"/>
  <c r="R1889" i="3"/>
  <c r="U1889" i="3"/>
  <c r="R1800" i="3"/>
  <c r="U1800" i="3"/>
  <c r="U1916" i="3"/>
  <c r="R1916" i="3"/>
  <c r="R1568" i="3"/>
  <c r="U1568" i="3"/>
  <c r="U1644" i="3"/>
  <c r="R1644" i="3"/>
  <c r="R1758" i="3"/>
  <c r="U1758" i="3"/>
  <c r="R1872" i="3"/>
  <c r="U1872" i="3"/>
  <c r="U1619" i="3"/>
  <c r="R1619" i="3"/>
  <c r="U1771" i="3"/>
  <c r="R1771" i="3"/>
  <c r="R1923" i="3"/>
  <c r="U1923" i="3"/>
  <c r="U1614" i="3"/>
  <c r="R1614" i="3"/>
  <c r="R1728" i="3"/>
  <c r="U1728" i="3"/>
  <c r="R1804" i="3"/>
  <c r="U1804" i="3"/>
  <c r="R1918" i="3"/>
  <c r="U1918" i="3"/>
  <c r="R1627" i="3"/>
  <c r="U1627" i="3"/>
  <c r="R1741" i="3"/>
  <c r="U1741" i="3"/>
  <c r="R1931" i="3"/>
  <c r="U1931" i="3"/>
  <c r="R1629" i="3"/>
  <c r="U1629" i="3"/>
  <c r="R1773" i="3"/>
  <c r="U1773" i="3"/>
  <c r="R1887" i="3"/>
  <c r="U1887" i="3"/>
  <c r="U1925" i="3"/>
  <c r="R1925" i="3"/>
  <c r="R1564" i="3"/>
  <c r="U1564" i="3"/>
  <c r="R1876" i="3"/>
  <c r="U1876" i="3"/>
  <c r="R1781" i="3"/>
  <c r="U1781" i="3"/>
  <c r="R1581" i="3"/>
  <c r="U1581" i="3"/>
  <c r="R1733" i="3"/>
  <c r="U1733" i="3"/>
  <c r="R1885" i="3"/>
  <c r="U1885" i="3"/>
  <c r="U1570" i="3"/>
  <c r="R1570" i="3"/>
  <c r="U1769" i="3"/>
  <c r="R1769" i="3"/>
  <c r="U1921" i="3"/>
  <c r="R1921" i="3"/>
  <c r="U1610" i="3"/>
  <c r="R1610" i="3"/>
  <c r="N1695" i="3"/>
  <c r="T1695" i="3"/>
  <c r="R1737" i="3"/>
  <c r="U1737" i="3"/>
  <c r="R1617" i="3"/>
  <c r="U1617" i="3"/>
  <c r="U1716" i="3"/>
  <c r="R1716" i="3"/>
  <c r="U1720" i="3"/>
  <c r="R1720" i="3"/>
  <c r="R1612" i="3"/>
  <c r="U1612" i="3"/>
  <c r="R1754" i="3"/>
  <c r="U1754" i="3"/>
  <c r="R1587" i="3"/>
  <c r="U1587" i="3"/>
  <c r="T1834" i="3"/>
  <c r="N1834" i="3"/>
  <c r="T1855" i="3"/>
  <c r="N1855" i="3"/>
  <c r="T1847" i="3"/>
  <c r="N1847" i="3"/>
  <c r="T1690" i="3"/>
  <c r="N1690" i="3"/>
  <c r="R1572" i="3"/>
  <c r="U1572" i="3"/>
  <c r="R1914" i="3"/>
  <c r="U1914" i="3"/>
  <c r="U1895" i="3"/>
  <c r="R1895" i="3"/>
  <c r="R1657" i="3"/>
  <c r="U1657" i="3"/>
  <c r="R1777" i="3"/>
  <c r="U1777" i="3"/>
  <c r="U1891" i="3"/>
  <c r="R1891" i="3"/>
  <c r="U1929" i="3"/>
  <c r="R1929" i="3"/>
  <c r="R1775" i="3"/>
  <c r="U1775" i="3"/>
  <c r="R1621" i="3"/>
  <c r="U1621" i="3"/>
  <c r="R1606" i="3"/>
  <c r="U1606" i="3"/>
  <c r="R1796" i="3"/>
  <c r="U1796" i="3"/>
  <c r="R1910" i="3"/>
  <c r="U1910" i="3"/>
  <c r="R1640" i="3"/>
  <c r="U1640" i="3"/>
  <c r="R1792" i="3"/>
  <c r="U1792" i="3"/>
  <c r="R1576" i="3"/>
  <c r="U1576" i="3"/>
  <c r="U1652" i="3"/>
  <c r="R1652" i="3"/>
  <c r="R1766" i="3"/>
  <c r="U1766" i="3"/>
  <c r="R1880" i="3"/>
  <c r="U1880" i="3"/>
  <c r="U1589" i="3"/>
  <c r="R1589" i="3"/>
  <c r="R1665" i="3"/>
  <c r="U1665" i="3"/>
  <c r="R1779" i="3"/>
  <c r="U1779" i="3"/>
  <c r="R1893" i="3"/>
  <c r="U1893" i="3"/>
  <c r="U1574" i="3"/>
  <c r="R1574" i="3"/>
  <c r="U1756" i="3"/>
  <c r="R1756" i="3"/>
  <c r="R1870" i="3"/>
  <c r="U1870" i="3"/>
  <c r="U1908" i="3"/>
  <c r="R1908" i="3"/>
  <c r="R1661" i="3"/>
  <c r="U1661" i="3"/>
  <c r="R1648" i="3"/>
  <c r="U1648" i="3"/>
  <c r="U1583" i="3"/>
  <c r="R1583" i="3"/>
  <c r="R1878" i="3"/>
  <c r="U1878" i="3"/>
  <c r="U1602" i="3"/>
  <c r="R1602" i="3"/>
  <c r="R1906" i="3"/>
  <c r="U1906" i="3"/>
  <c r="R1625" i="3"/>
  <c r="U1625" i="3"/>
  <c r="R1883" i="3"/>
  <c r="U1883" i="3"/>
  <c r="R1927" i="3"/>
  <c r="U1927" i="3"/>
  <c r="R1762" i="3"/>
  <c r="U1762" i="3"/>
  <c r="U1764" i="3"/>
  <c r="R1764" i="3"/>
  <c r="T1547" i="3"/>
  <c r="N1547" i="3"/>
  <c r="N1526" i="3"/>
  <c r="T1526" i="3"/>
  <c r="R1488" i="3"/>
  <c r="U1488" i="3"/>
  <c r="U1500" i="3"/>
  <c r="R1500" i="3"/>
  <c r="U1456" i="3"/>
  <c r="R1456" i="3"/>
  <c r="R1188" i="3"/>
  <c r="U1188" i="3"/>
  <c r="R1300" i="3"/>
  <c r="U1300" i="3"/>
  <c r="U1359" i="3"/>
  <c r="R1359" i="3"/>
  <c r="R1475" i="3"/>
  <c r="U1475" i="3"/>
  <c r="R1184" i="3"/>
  <c r="U1184" i="3"/>
  <c r="R1308" i="3"/>
  <c r="U1308" i="3"/>
  <c r="R1382" i="3"/>
  <c r="U1382" i="3"/>
  <c r="R1399" i="3"/>
  <c r="U1399" i="3"/>
  <c r="U1469" i="3"/>
  <c r="R1469" i="3"/>
  <c r="T1543" i="3"/>
  <c r="N1543" i="3"/>
  <c r="T1534" i="3"/>
  <c r="N1534" i="3"/>
  <c r="R1323" i="3"/>
  <c r="U1323" i="3"/>
  <c r="R1492" i="3"/>
  <c r="U1492" i="3"/>
  <c r="R1304" i="3"/>
  <c r="U1304" i="3"/>
  <c r="U1325" i="3"/>
  <c r="R1325" i="3"/>
  <c r="R1386" i="3"/>
  <c r="U1386" i="3"/>
  <c r="R1513" i="3"/>
  <c r="U1513" i="3"/>
  <c r="U1380" i="3"/>
  <c r="R1380" i="3"/>
  <c r="R1452" i="3"/>
  <c r="U1452" i="3"/>
  <c r="R1505" i="3"/>
  <c r="U1505" i="3"/>
  <c r="T1538" i="3"/>
  <c r="N1538" i="3"/>
  <c r="R1471" i="3"/>
  <c r="U1471" i="3"/>
  <c r="U1338" i="3"/>
  <c r="R1338" i="3"/>
  <c r="U1465" i="3"/>
  <c r="R1465" i="3"/>
  <c r="R1205" i="3"/>
  <c r="U1205" i="3"/>
  <c r="U1473" i="3"/>
  <c r="R1473" i="3"/>
  <c r="U1263" i="3"/>
  <c r="R1263" i="3"/>
  <c r="R1509" i="3"/>
  <c r="U1509" i="3"/>
  <c r="R1201" i="3"/>
  <c r="U1201" i="3"/>
  <c r="U1321" i="3"/>
  <c r="R1321" i="3"/>
  <c r="R1391" i="3"/>
  <c r="U1391" i="3"/>
  <c r="R1496" i="3"/>
  <c r="U1496" i="3"/>
  <c r="T1530" i="3"/>
  <c r="N1530" i="3"/>
  <c r="T1551" i="3"/>
  <c r="N1551" i="3"/>
  <c r="T1209" i="3"/>
  <c r="N1209" i="3"/>
  <c r="U1374" i="5"/>
  <c r="T1374" i="3"/>
  <c r="N1374" i="3"/>
  <c r="R1287" i="3"/>
  <c r="U1287" i="3"/>
  <c r="R1317" i="3"/>
  <c r="U1317" i="3"/>
  <c r="R1467" i="3"/>
  <c r="U1467" i="3"/>
  <c r="R1192" i="3"/>
  <c r="U1192" i="3"/>
  <c r="R1313" i="3"/>
  <c r="U1313" i="3"/>
  <c r="R1378" i="3"/>
  <c r="U1378" i="3"/>
  <c r="R1395" i="3"/>
  <c r="U1395" i="3"/>
  <c r="U1477" i="3"/>
  <c r="R1477" i="3"/>
  <c r="U1259" i="3"/>
  <c r="R1259" i="3"/>
  <c r="U1460" i="3"/>
  <c r="R1460" i="3"/>
  <c r="R1196" i="3"/>
  <c r="U1196" i="3"/>
  <c r="T887" i="3"/>
  <c r="N887" i="3"/>
  <c r="T918" i="3"/>
  <c r="N918" i="3"/>
  <c r="T930" i="3"/>
  <c r="N930" i="3"/>
  <c r="T939" i="3"/>
  <c r="N939" i="3"/>
  <c r="T901" i="3"/>
  <c r="N901" i="3"/>
  <c r="T826" i="3"/>
  <c r="N826" i="3"/>
  <c r="T818" i="3"/>
  <c r="N818" i="3"/>
  <c r="U940" i="3"/>
  <c r="R940" i="3"/>
  <c r="R860" i="3"/>
  <c r="U860" i="3"/>
  <c r="U859" i="3"/>
  <c r="R859" i="3"/>
  <c r="U936" i="3"/>
  <c r="R936" i="3"/>
  <c r="R1036" i="3"/>
  <c r="U1036" i="3"/>
  <c r="T1014" i="3"/>
  <c r="N1014" i="3"/>
  <c r="T879" i="3"/>
  <c r="N879" i="3"/>
  <c r="T805" i="3"/>
  <c r="N805" i="3"/>
  <c r="T813" i="3"/>
  <c r="N813" i="3"/>
  <c r="R804" i="3"/>
  <c r="U804" i="3"/>
  <c r="R917" i="3"/>
  <c r="U917" i="3"/>
  <c r="U1048" i="3"/>
  <c r="R1048" i="3"/>
  <c r="R1170" i="3"/>
  <c r="U1170" i="3"/>
  <c r="R830" i="3"/>
  <c r="U830" i="3"/>
  <c r="R1053" i="3"/>
  <c r="U1053" i="3"/>
  <c r="R994" i="3"/>
  <c r="U994" i="3"/>
  <c r="U811" i="3"/>
  <c r="R811" i="3"/>
  <c r="R808" i="3"/>
  <c r="U808" i="3"/>
  <c r="U820" i="3"/>
  <c r="R820" i="3"/>
  <c r="U1043" i="3"/>
  <c r="R1043" i="3"/>
  <c r="R1166" i="3"/>
  <c r="U1166" i="3"/>
  <c r="R1049" i="3"/>
  <c r="U1049" i="3"/>
  <c r="R1057" i="3"/>
  <c r="U1057" i="3"/>
  <c r="R854" i="3"/>
  <c r="U854" i="3"/>
  <c r="R850" i="3"/>
  <c r="U850" i="3"/>
  <c r="U1056" i="3"/>
  <c r="R1056" i="3"/>
  <c r="R1162" i="3"/>
  <c r="U1162" i="3"/>
  <c r="R851" i="3"/>
  <c r="U851" i="3"/>
  <c r="R816" i="3"/>
  <c r="U816" i="3"/>
  <c r="R825" i="3"/>
  <c r="U825" i="3"/>
  <c r="R829" i="3"/>
  <c r="U829" i="3"/>
  <c r="U1052" i="3"/>
  <c r="R1052" i="3"/>
  <c r="R809" i="3"/>
  <c r="U809" i="3"/>
  <c r="N1005" i="3"/>
  <c r="T1005" i="3"/>
  <c r="T880" i="3"/>
  <c r="N880" i="3"/>
  <c r="T884" i="3"/>
  <c r="N884" i="3"/>
  <c r="T905" i="3"/>
  <c r="N905" i="3"/>
  <c r="T926" i="3"/>
  <c r="N926" i="3"/>
  <c r="T935" i="3"/>
  <c r="N935" i="3"/>
  <c r="T943" i="3"/>
  <c r="N943" i="3"/>
  <c r="T922" i="3"/>
  <c r="N922" i="3"/>
  <c r="T858" i="3"/>
  <c r="N858" i="3"/>
  <c r="T888" i="3"/>
  <c r="N888" i="3"/>
  <c r="U932" i="5"/>
  <c r="T932" i="3"/>
  <c r="N932" i="3"/>
  <c r="R1011" i="3"/>
  <c r="U1011" i="3"/>
  <c r="T997" i="3"/>
  <c r="N997" i="3"/>
  <c r="T993" i="3"/>
  <c r="N993" i="3"/>
  <c r="T1001" i="3"/>
  <c r="N1001" i="3"/>
  <c r="T1010" i="3"/>
  <c r="N1010" i="3"/>
  <c r="T1018" i="3"/>
  <c r="N1018" i="3"/>
  <c r="T904" i="3"/>
  <c r="N904" i="3"/>
  <c r="T896" i="3"/>
  <c r="N896" i="3"/>
  <c r="T866" i="3"/>
  <c r="N866" i="3"/>
  <c r="T841" i="3"/>
  <c r="N841" i="3"/>
  <c r="T849" i="3"/>
  <c r="N849" i="3"/>
  <c r="T897" i="3"/>
  <c r="N897" i="3"/>
  <c r="T892" i="3"/>
  <c r="N892" i="3"/>
  <c r="R894" i="3"/>
  <c r="U894" i="3"/>
  <c r="U828" i="3"/>
  <c r="R828" i="3"/>
  <c r="R812" i="3"/>
  <c r="U812" i="3"/>
  <c r="U1031" i="3"/>
  <c r="R1031" i="3"/>
  <c r="R1153" i="3"/>
  <c r="U1153" i="3"/>
  <c r="R822" i="3"/>
  <c r="U822" i="3"/>
  <c r="R927" i="3"/>
  <c r="U927" i="3"/>
  <c r="R944" i="3"/>
  <c r="U944" i="3"/>
  <c r="R1040" i="3"/>
  <c r="U1040" i="3"/>
  <c r="R842" i="3"/>
  <c r="U842" i="3"/>
  <c r="U863" i="3"/>
  <c r="R863" i="3"/>
  <c r="U867" i="3"/>
  <c r="R867" i="3"/>
  <c r="R1149" i="3"/>
  <c r="U1149" i="3"/>
  <c r="R923" i="3"/>
  <c r="U923" i="3"/>
  <c r="R906" i="3"/>
  <c r="U906" i="3"/>
  <c r="U803" i="3"/>
  <c r="R803" i="3"/>
  <c r="U1039" i="3"/>
  <c r="R1039" i="3"/>
  <c r="R1145" i="3"/>
  <c r="U1145" i="3"/>
  <c r="R919" i="3"/>
  <c r="U919" i="3"/>
  <c r="R1044" i="3"/>
  <c r="U1044" i="3"/>
  <c r="R864" i="3"/>
  <c r="U864" i="3"/>
  <c r="R821" i="3"/>
  <c r="U821" i="3"/>
  <c r="R846" i="3"/>
  <c r="U846" i="3"/>
  <c r="U1035" i="3"/>
  <c r="R1035" i="3"/>
  <c r="R1157" i="3"/>
  <c r="U1157" i="3"/>
  <c r="R1032" i="3"/>
  <c r="U1032" i="3"/>
  <c r="T424" i="3"/>
  <c r="N424" i="3"/>
  <c r="T728" i="3"/>
  <c r="N728" i="3"/>
  <c r="T432" i="3"/>
  <c r="N432" i="3"/>
  <c r="T449" i="3"/>
  <c r="N449" i="3"/>
  <c r="T546" i="3"/>
  <c r="N546" i="3"/>
  <c r="T787" i="3"/>
  <c r="N787" i="3"/>
  <c r="T474" i="3"/>
  <c r="N474" i="3"/>
  <c r="T580" i="3"/>
  <c r="N580" i="3"/>
  <c r="T593" i="3"/>
  <c r="N593" i="3"/>
  <c r="N732" i="3"/>
  <c r="T732" i="3"/>
  <c r="T576" i="3"/>
  <c r="N576" i="3"/>
  <c r="T736" i="3"/>
  <c r="N736" i="3"/>
  <c r="T483" i="3"/>
  <c r="N483" i="3"/>
  <c r="T466" i="3"/>
  <c r="N466" i="3"/>
  <c r="T479" i="3"/>
  <c r="N479" i="3"/>
  <c r="R792" i="3"/>
  <c r="U792" i="3"/>
  <c r="U509" i="3"/>
  <c r="R509" i="3"/>
  <c r="R435" i="3"/>
  <c r="U435" i="3"/>
  <c r="R541" i="3"/>
  <c r="U541" i="3"/>
  <c r="R431" i="3"/>
  <c r="U431" i="3"/>
  <c r="R517" i="3"/>
  <c r="U517" i="3"/>
  <c r="R614" i="3"/>
  <c r="U614" i="3"/>
  <c r="U690" i="3"/>
  <c r="R690" i="3"/>
  <c r="U615" i="3"/>
  <c r="R615" i="3"/>
  <c r="R635" i="3"/>
  <c r="U635" i="3"/>
  <c r="U694" i="3"/>
  <c r="R694" i="3"/>
  <c r="R780" i="3"/>
  <c r="U780" i="3"/>
  <c r="R750" i="3"/>
  <c r="U750" i="3"/>
  <c r="U640" i="3"/>
  <c r="R640" i="3"/>
  <c r="R512" i="3"/>
  <c r="U512" i="3"/>
  <c r="R626" i="3"/>
  <c r="U626" i="3"/>
  <c r="U499" i="3"/>
  <c r="R499" i="3"/>
  <c r="R562" i="3"/>
  <c r="U562" i="3"/>
  <c r="R651" i="3"/>
  <c r="U651" i="3"/>
  <c r="R697" i="3"/>
  <c r="U697" i="3"/>
  <c r="U752" i="3"/>
  <c r="R752" i="3"/>
  <c r="U623" i="3"/>
  <c r="R623" i="3"/>
  <c r="R701" i="3"/>
  <c r="U701" i="3"/>
  <c r="R729" i="3"/>
  <c r="U729" i="3"/>
  <c r="T441" i="3"/>
  <c r="N441" i="3"/>
  <c r="T601" i="3"/>
  <c r="N601" i="3"/>
  <c r="T597" i="3"/>
  <c r="N597" i="3"/>
  <c r="T559" i="3"/>
  <c r="N559" i="3"/>
  <c r="T740" i="3"/>
  <c r="N740" i="3"/>
  <c r="T428" i="3"/>
  <c r="N428" i="3"/>
  <c r="T462" i="3"/>
  <c r="N462" i="3"/>
  <c r="T783" i="3"/>
  <c r="N783" i="3"/>
  <c r="T445" i="3"/>
  <c r="N445" i="3"/>
  <c r="T749" i="3"/>
  <c r="N749" i="3"/>
  <c r="T584" i="3"/>
  <c r="N584" i="3"/>
  <c r="T745" i="3"/>
  <c r="N745" i="3"/>
  <c r="T636" i="3"/>
  <c r="N636" i="3"/>
  <c r="U543" i="3"/>
  <c r="R543" i="3"/>
  <c r="U712" i="3"/>
  <c r="R712" i="3"/>
  <c r="R746" i="3"/>
  <c r="U746" i="3"/>
  <c r="R503" i="3"/>
  <c r="U503" i="3"/>
  <c r="R467" i="3"/>
  <c r="U467" i="3"/>
  <c r="U619" i="3"/>
  <c r="R619" i="3"/>
  <c r="R448" i="3"/>
  <c r="U448" i="3"/>
  <c r="R524" i="3"/>
  <c r="U524" i="3"/>
  <c r="R631" i="3"/>
  <c r="U631" i="3"/>
  <c r="R689" i="3"/>
  <c r="U689" i="3"/>
  <c r="R766" i="3"/>
  <c r="U766" i="3"/>
  <c r="R463" i="3"/>
  <c r="U463" i="3"/>
  <c r="R770" i="3"/>
  <c r="U770" i="3"/>
  <c r="R655" i="3"/>
  <c r="U655" i="3"/>
  <c r="R711" i="3"/>
  <c r="U711" i="3"/>
  <c r="R450" i="3"/>
  <c r="U450" i="3"/>
  <c r="U661" i="3"/>
  <c r="R661" i="3"/>
  <c r="U716" i="3"/>
  <c r="R716" i="3"/>
  <c r="R778" i="3"/>
  <c r="U778" i="3"/>
  <c r="R487" i="3"/>
  <c r="U487" i="3"/>
  <c r="R525" i="3"/>
  <c r="U525" i="3"/>
  <c r="R563" i="3"/>
  <c r="U563" i="3"/>
  <c r="R660" i="3"/>
  <c r="U660" i="3"/>
  <c r="R714" i="3"/>
  <c r="U714" i="3"/>
  <c r="R521" i="3"/>
  <c r="U521" i="3"/>
  <c r="R702" i="3"/>
  <c r="U702" i="3"/>
  <c r="T538" i="3"/>
  <c r="N538" i="3"/>
  <c r="T753" i="3"/>
  <c r="N753" i="3"/>
  <c r="T470" i="3"/>
  <c r="N470" i="3"/>
  <c r="T588" i="3"/>
  <c r="N588" i="3"/>
  <c r="T791" i="3"/>
  <c r="N791" i="3"/>
  <c r="T784" i="3"/>
  <c r="N784" i="3"/>
  <c r="T602" i="3"/>
  <c r="N602" i="3"/>
  <c r="U501" i="3"/>
  <c r="R501" i="3"/>
  <c r="U598" i="3"/>
  <c r="R598" i="3"/>
  <c r="U632" i="3"/>
  <c r="R632" i="3"/>
  <c r="R695" i="3"/>
  <c r="U695" i="3"/>
  <c r="R511" i="3"/>
  <c r="U511" i="3"/>
  <c r="R618" i="3"/>
  <c r="U618" i="3"/>
  <c r="R507" i="3"/>
  <c r="U507" i="3"/>
  <c r="R537" i="3"/>
  <c r="U537" i="3"/>
  <c r="R669" i="3"/>
  <c r="U669" i="3"/>
  <c r="R706" i="3"/>
  <c r="U706" i="3"/>
  <c r="R678" i="3"/>
  <c r="U678" i="3"/>
  <c r="R664" i="3"/>
  <c r="U664" i="3"/>
  <c r="R710" i="3"/>
  <c r="U710" i="3"/>
  <c r="R788" i="3"/>
  <c r="U788" i="3"/>
  <c r="R429" i="3"/>
  <c r="U429" i="3"/>
  <c r="U484" i="3"/>
  <c r="R484" i="3"/>
  <c r="U522" i="3"/>
  <c r="R522" i="3"/>
  <c r="R427" i="3"/>
  <c r="U427" i="3"/>
  <c r="R558" i="3"/>
  <c r="U558" i="3"/>
  <c r="R423" i="3"/>
  <c r="U423" i="3"/>
  <c r="R508" i="3"/>
  <c r="U508" i="3"/>
  <c r="R622" i="3"/>
  <c r="U622" i="3"/>
  <c r="U677" i="3"/>
  <c r="R677" i="3"/>
  <c r="R715" i="3"/>
  <c r="U715" i="3"/>
  <c r="U488" i="3"/>
  <c r="R488" i="3"/>
  <c r="U673" i="3"/>
  <c r="R673" i="3"/>
  <c r="R774" i="3"/>
  <c r="U774" i="3"/>
  <c r="R775" i="3"/>
  <c r="U775" i="3"/>
  <c r="T555" i="3"/>
  <c r="N555" i="3"/>
  <c r="T550" i="3"/>
  <c r="N550" i="3"/>
  <c r="T436" i="3"/>
  <c r="N436" i="3"/>
  <c r="T542" i="3"/>
  <c r="N542" i="3"/>
  <c r="U480" i="5"/>
  <c r="T480" i="3"/>
  <c r="N480" i="3"/>
  <c r="U653" i="3"/>
  <c r="R653" i="3"/>
  <c r="R771" i="3"/>
  <c r="U771" i="3"/>
  <c r="R767" i="3"/>
  <c r="U767" i="3"/>
  <c r="U594" i="3"/>
  <c r="R594" i="3"/>
  <c r="U556" i="3"/>
  <c r="R556" i="3"/>
  <c r="R674" i="3"/>
  <c r="U674" i="3"/>
  <c r="R444" i="3"/>
  <c r="U444" i="3"/>
  <c r="R549" i="3"/>
  <c r="U549" i="3"/>
  <c r="R476" i="3"/>
  <c r="U476" i="3"/>
  <c r="U628" i="3"/>
  <c r="R628" i="3"/>
  <c r="R500" i="3"/>
  <c r="U500" i="3"/>
  <c r="R554" i="3"/>
  <c r="U554" i="3"/>
  <c r="U652" i="3"/>
  <c r="R652" i="3"/>
  <c r="R707" i="3"/>
  <c r="U707" i="3"/>
  <c r="R790" i="3"/>
  <c r="U790" i="3"/>
  <c r="R471" i="3"/>
  <c r="U471" i="3"/>
  <c r="R504" i="3"/>
  <c r="U504" i="3"/>
  <c r="R693" i="3"/>
  <c r="U693" i="3"/>
  <c r="R782" i="3"/>
  <c r="U782" i="3"/>
  <c r="U539" i="3"/>
  <c r="R539" i="3"/>
  <c r="U552" i="3"/>
  <c r="R552" i="3"/>
  <c r="U581" i="3"/>
  <c r="R581" i="3"/>
  <c r="R520" i="3"/>
  <c r="U520" i="3"/>
  <c r="R440" i="3"/>
  <c r="U440" i="3"/>
  <c r="R516" i="3"/>
  <c r="U516" i="3"/>
  <c r="R545" i="3"/>
  <c r="U545" i="3"/>
  <c r="R639" i="3"/>
  <c r="U639" i="3"/>
  <c r="U698" i="3"/>
  <c r="R698" i="3"/>
  <c r="U773" i="3"/>
  <c r="R773" i="3"/>
  <c r="R656" i="3"/>
  <c r="U656" i="3"/>
  <c r="U765" i="3"/>
  <c r="R765" i="3"/>
  <c r="R386" i="3"/>
  <c r="U386" i="3"/>
  <c r="R403" i="3"/>
  <c r="U403" i="3"/>
  <c r="R406" i="3"/>
  <c r="U406" i="3"/>
  <c r="R402" i="3"/>
  <c r="U402" i="3"/>
  <c r="R390" i="3"/>
  <c r="U390" i="3"/>
  <c r="R385" i="3"/>
  <c r="U385" i="3"/>
  <c r="R410" i="3"/>
  <c r="U410" i="3"/>
  <c r="R393" i="3"/>
  <c r="U393" i="3"/>
  <c r="R407" i="3"/>
  <c r="U407" i="3"/>
  <c r="R411" i="3"/>
  <c r="U411" i="3"/>
  <c r="R400" i="3"/>
  <c r="U400" i="3"/>
  <c r="R397" i="3"/>
  <c r="U397" i="3"/>
  <c r="R394" i="3"/>
  <c r="U394" i="3"/>
  <c r="R389" i="3"/>
  <c r="U389" i="3"/>
  <c r="R398" i="3"/>
  <c r="U398" i="3"/>
  <c r="R349" i="3"/>
  <c r="U349" i="3"/>
  <c r="U354" i="3"/>
  <c r="R354" i="3"/>
  <c r="R359" i="3"/>
  <c r="U359" i="3"/>
  <c r="U350" i="3"/>
  <c r="R350" i="3"/>
  <c r="R357" i="3"/>
  <c r="U357" i="3"/>
  <c r="U374" i="3"/>
  <c r="R374" i="3"/>
  <c r="R370" i="3"/>
  <c r="U370" i="3"/>
  <c r="U375" i="3"/>
  <c r="R375" i="3"/>
  <c r="U366" i="3"/>
  <c r="R366" i="3"/>
  <c r="U371" i="3"/>
  <c r="R371" i="3"/>
  <c r="R362" i="3"/>
  <c r="U362" i="3"/>
  <c r="U367" i="3"/>
  <c r="R367" i="3"/>
  <c r="U363" i="3"/>
  <c r="R363" i="3"/>
  <c r="U358" i="3"/>
  <c r="R358" i="3"/>
  <c r="R353" i="3"/>
  <c r="U353" i="3"/>
  <c r="R311" i="3"/>
  <c r="U311" i="3"/>
  <c r="R319" i="3"/>
  <c r="U319" i="3"/>
  <c r="U332" i="3"/>
  <c r="R332" i="3"/>
  <c r="R315" i="3"/>
  <c r="U315" i="3"/>
  <c r="R324" i="3"/>
  <c r="U324" i="3"/>
  <c r="R336" i="3"/>
  <c r="U336" i="3"/>
  <c r="U328" i="3"/>
  <c r="R328" i="3"/>
  <c r="T288" i="3"/>
  <c r="N288" i="3"/>
  <c r="R292" i="3"/>
  <c r="U292" i="3"/>
  <c r="R279" i="3"/>
  <c r="U279" i="3"/>
  <c r="T271" i="3"/>
  <c r="N271" i="3"/>
  <c r="R296" i="3"/>
  <c r="U296" i="3"/>
  <c r="R275" i="3"/>
  <c r="U275" i="3"/>
  <c r="R283" i="3"/>
  <c r="U283" i="3"/>
  <c r="T233" i="3"/>
  <c r="N233" i="3"/>
  <c r="R258" i="3"/>
  <c r="U258" i="3"/>
  <c r="R241" i="3"/>
  <c r="U241" i="3"/>
  <c r="U236" i="3"/>
  <c r="R236" i="3"/>
  <c r="U249" i="3"/>
  <c r="R249" i="3"/>
  <c r="U244" i="3"/>
  <c r="R244" i="3"/>
  <c r="U240" i="3"/>
  <c r="R240" i="3"/>
  <c r="N254" i="3"/>
  <c r="T254" i="3"/>
  <c r="R237" i="3"/>
  <c r="U237" i="3"/>
  <c r="R245" i="3"/>
  <c r="U245" i="3"/>
  <c r="U253" i="3"/>
  <c r="R253" i="3"/>
  <c r="U261" i="3"/>
  <c r="R261" i="3"/>
  <c r="R250" i="3"/>
  <c r="U250" i="3"/>
  <c r="U257" i="3"/>
  <c r="R257" i="3"/>
  <c r="R195" i="3"/>
  <c r="U195" i="3"/>
  <c r="U223" i="3"/>
  <c r="R223" i="3"/>
  <c r="U218" i="3"/>
  <c r="R218" i="3"/>
  <c r="U219" i="3"/>
  <c r="R219" i="3"/>
  <c r="U215" i="3"/>
  <c r="R215" i="3"/>
  <c r="R214" i="3"/>
  <c r="U214" i="3"/>
  <c r="R207" i="3"/>
  <c r="U207" i="3"/>
  <c r="R199" i="3"/>
  <c r="U199" i="3"/>
  <c r="R212" i="3"/>
  <c r="U212" i="3"/>
  <c r="R197" i="3"/>
  <c r="U197" i="3"/>
  <c r="U222" i="3"/>
  <c r="R222" i="3"/>
  <c r="R205" i="3"/>
  <c r="U205" i="3"/>
  <c r="R203" i="3"/>
  <c r="U203" i="3"/>
  <c r="R201" i="3"/>
  <c r="U201" i="3"/>
  <c r="R165" i="3"/>
  <c r="U165" i="3"/>
  <c r="R174" i="3"/>
  <c r="U174" i="3"/>
  <c r="N161" i="3"/>
  <c r="T161" i="3"/>
  <c r="R180" i="3"/>
  <c r="U180" i="3"/>
  <c r="R159" i="3"/>
  <c r="U159" i="3"/>
  <c r="R163" i="3"/>
  <c r="U163" i="3"/>
  <c r="R176" i="3"/>
  <c r="U176" i="3"/>
  <c r="R178" i="3"/>
  <c r="U178" i="3"/>
  <c r="R157" i="3"/>
  <c r="U157" i="3"/>
  <c r="R172" i="3"/>
  <c r="U172" i="3"/>
  <c r="R182" i="3"/>
  <c r="U182" i="3"/>
  <c r="R184" i="3"/>
  <c r="U184" i="3"/>
  <c r="U126" i="3"/>
  <c r="R126" i="3"/>
  <c r="R144" i="3"/>
  <c r="U144" i="3"/>
  <c r="R140" i="3"/>
  <c r="U140" i="3"/>
  <c r="U130" i="3"/>
  <c r="R130" i="3"/>
  <c r="R142" i="3"/>
  <c r="U142" i="3"/>
  <c r="R127" i="3"/>
  <c r="U127" i="3"/>
  <c r="U122" i="3"/>
  <c r="R122" i="3"/>
  <c r="U138" i="3"/>
  <c r="R138" i="3"/>
  <c r="R146" i="3"/>
  <c r="U146" i="3"/>
  <c r="U109" i="3"/>
  <c r="R109" i="3"/>
  <c r="U88" i="3"/>
  <c r="R88" i="3"/>
  <c r="U84" i="3"/>
  <c r="R84" i="3"/>
  <c r="U97" i="3"/>
  <c r="R97" i="3"/>
  <c r="U105" i="3"/>
  <c r="R105" i="3"/>
  <c r="U101" i="3"/>
  <c r="R101" i="3"/>
  <c r="U826" i="5"/>
  <c r="U602" i="5"/>
  <c r="U233" i="5"/>
  <c r="U254" i="5"/>
  <c r="U3147" i="5"/>
  <c r="M5" i="3"/>
  <c r="Q5" i="5" s="1"/>
  <c r="R5" i="5" s="1"/>
  <c r="M21" i="3"/>
  <c r="M29" i="3"/>
  <c r="M22" i="3"/>
  <c r="M15" i="3"/>
  <c r="M7" i="3"/>
  <c r="M30" i="3"/>
  <c r="M28" i="3"/>
  <c r="M11" i="3"/>
  <c r="M9" i="3"/>
  <c r="M26" i="3"/>
  <c r="M25" i="3"/>
  <c r="M17" i="3"/>
  <c r="M33" i="3"/>
  <c r="M32" i="3"/>
  <c r="M8" i="3"/>
  <c r="M12" i="3"/>
  <c r="M16" i="3"/>
  <c r="M23" i="3"/>
  <c r="M31" i="3"/>
  <c r="M20" i="3"/>
  <c r="M24" i="3"/>
  <c r="M13" i="3"/>
  <c r="M6" i="3"/>
  <c r="M10" i="3"/>
  <c r="M14" i="3"/>
  <c r="M18" i="3"/>
  <c r="M27" i="3"/>
  <c r="U6774" i="5"/>
  <c r="U6770" i="5"/>
  <c r="U6660" i="5"/>
  <c r="U6656" i="5"/>
  <c r="U4590" i="5"/>
  <c r="U6618" i="5"/>
  <c r="U6622" i="5"/>
  <c r="U6504" i="5"/>
  <c r="U6508" i="5"/>
  <c r="U3278" i="5"/>
  <c r="U271" i="5"/>
  <c r="U6466" i="5"/>
  <c r="U6470" i="5"/>
  <c r="U6432" i="5"/>
  <c r="U6428" i="5"/>
  <c r="U6394" i="5"/>
  <c r="U6390" i="5"/>
  <c r="U2591" i="5"/>
  <c r="U4881" i="5"/>
  <c r="U6242" i="5"/>
  <c r="U6238" i="5"/>
  <c r="U6049" i="5"/>
  <c r="U6014" i="5"/>
  <c r="U5875" i="5"/>
  <c r="U5858" i="5"/>
  <c r="U5837" i="5"/>
  <c r="U5820" i="5"/>
  <c r="U5782" i="5"/>
  <c r="U5799" i="5"/>
  <c r="U5668" i="5"/>
  <c r="U5685" i="5"/>
  <c r="U5630" i="5"/>
  <c r="U2995" i="5"/>
  <c r="U5647" i="5"/>
  <c r="U784" i="5"/>
  <c r="U3785" i="5"/>
  <c r="U2633" i="5"/>
  <c r="U636" i="5"/>
  <c r="U5571" i="5"/>
  <c r="U5533" i="5"/>
  <c r="U5516" i="5"/>
  <c r="U5381" i="5"/>
  <c r="U288" i="5"/>
  <c r="U5343" i="5"/>
  <c r="U5326" i="5"/>
  <c r="U5305" i="5"/>
  <c r="U5288" i="5"/>
  <c r="U5136" i="5"/>
  <c r="U5153" i="5"/>
  <c r="U813" i="5"/>
  <c r="U5060" i="5"/>
  <c r="U5077" i="5"/>
  <c r="U2789" i="5"/>
  <c r="U805" i="5"/>
  <c r="U4963" i="5"/>
  <c r="U4909" i="5"/>
  <c r="U4926" i="5"/>
  <c r="U4913" i="5"/>
  <c r="U4917" i="5"/>
  <c r="U4922" i="5"/>
  <c r="U4795" i="5"/>
  <c r="U4681" i="5"/>
  <c r="U4643" i="5"/>
  <c r="U4567" i="5"/>
  <c r="U4529" i="5"/>
  <c r="U2599" i="5"/>
  <c r="U2987" i="5"/>
  <c r="U4377" i="5"/>
  <c r="U4339" i="5"/>
  <c r="U4263" i="5"/>
  <c r="U4225" i="5"/>
  <c r="U3998" i="5"/>
  <c r="U3881" i="5"/>
  <c r="U3859" i="5"/>
  <c r="U3729" i="5"/>
  <c r="U3691" i="5"/>
  <c r="U3653" i="5"/>
  <c r="U4577" i="5"/>
  <c r="U3134" i="5"/>
  <c r="U3577" i="5"/>
  <c r="U3539" i="5"/>
  <c r="U1209" i="5"/>
  <c r="U161" i="5"/>
  <c r="U3282" i="5"/>
  <c r="U3099" i="5"/>
  <c r="U3061" i="5"/>
  <c r="U2935" i="5"/>
  <c r="U2931" i="5"/>
  <c r="U2939" i="5"/>
  <c r="U2948" i="5"/>
  <c r="U2855" i="5"/>
  <c r="U2817" i="5"/>
  <c r="U2703" i="5"/>
  <c r="U2665" i="5"/>
  <c r="U2551" i="5"/>
  <c r="U2513" i="5"/>
  <c r="U2399" i="5"/>
  <c r="U2361" i="5"/>
  <c r="U2247" i="5"/>
  <c r="U2209" i="5"/>
  <c r="U2095" i="5"/>
  <c r="U3660" i="5"/>
  <c r="U2057" i="5"/>
  <c r="U1956" i="5"/>
  <c r="U1948" i="5"/>
  <c r="U1944" i="5"/>
  <c r="U1952" i="5"/>
  <c r="O5938" i="5"/>
  <c r="O7269" i="5"/>
  <c r="O6133" i="5"/>
  <c r="O3828" i="5"/>
  <c r="O7510" i="5"/>
  <c r="O3820" i="5"/>
  <c r="O4882" i="5"/>
  <c r="O6705" i="5"/>
  <c r="O3782" i="5"/>
  <c r="R53" i="3"/>
  <c r="U53" i="3"/>
  <c r="R67" i="3"/>
  <c r="U67" i="3"/>
  <c r="R55" i="3"/>
  <c r="U55" i="3"/>
  <c r="R47" i="3"/>
  <c r="U47" i="3"/>
  <c r="R45" i="3"/>
  <c r="U45" i="3"/>
  <c r="R51" i="3"/>
  <c r="U51" i="3"/>
  <c r="R49" i="3"/>
  <c r="U49" i="3"/>
  <c r="R71" i="3"/>
  <c r="U71" i="3"/>
  <c r="R63" i="3"/>
  <c r="U63" i="3"/>
  <c r="O3592" i="5"/>
  <c r="O4616" i="5"/>
  <c r="O6545" i="5"/>
  <c r="O6862" i="5"/>
  <c r="O6975" i="5"/>
  <c r="O7194" i="5"/>
  <c r="O7511" i="5"/>
  <c r="O6097" i="5"/>
  <c r="O2305" i="5"/>
  <c r="O2605" i="5"/>
  <c r="U6202" i="5"/>
  <c r="Z1" i="5"/>
  <c r="R409" i="5"/>
  <c r="S409" i="5"/>
  <c r="T409" i="5" s="1"/>
  <c r="S667" i="5"/>
  <c r="T667" i="5" s="1"/>
  <c r="R667" i="5"/>
  <c r="S434" i="5"/>
  <c r="T434" i="5" s="1"/>
  <c r="R434" i="5"/>
  <c r="R2174" i="5"/>
  <c r="S2174" i="5"/>
  <c r="T2174" i="5" s="1"/>
  <c r="O2330" i="5"/>
  <c r="O3009" i="5"/>
  <c r="S3060" i="5"/>
  <c r="T3060" i="5" s="1"/>
  <c r="R3060" i="5"/>
  <c r="S1211" i="5"/>
  <c r="T1211" i="5" s="1"/>
  <c r="R1211" i="5"/>
  <c r="U2069" i="5"/>
  <c r="O2681" i="5"/>
  <c r="S1008" i="5"/>
  <c r="T1008" i="5" s="1"/>
  <c r="R1008" i="5"/>
  <c r="S2921" i="5"/>
  <c r="T2921" i="5" s="1"/>
  <c r="R2921" i="5"/>
  <c r="R1609" i="5"/>
  <c r="S1609" i="5"/>
  <c r="T1609" i="5" s="1"/>
  <c r="S5046" i="5"/>
  <c r="T5046" i="5" s="1"/>
  <c r="R5046" i="5"/>
  <c r="S1510" i="5"/>
  <c r="T1510" i="5" s="1"/>
  <c r="R1510" i="5"/>
  <c r="S1806" i="5"/>
  <c r="T1806" i="5" s="1"/>
  <c r="R1806" i="5"/>
  <c r="S61" i="5"/>
  <c r="T61" i="5" s="1"/>
  <c r="R61" i="5"/>
  <c r="S284" i="5"/>
  <c r="T284" i="5" s="1"/>
  <c r="R284" i="5"/>
  <c r="U1010" i="5"/>
  <c r="U441" i="5"/>
  <c r="U555" i="5"/>
  <c r="S426" i="5"/>
  <c r="T426" i="5" s="1"/>
  <c r="R426" i="5"/>
  <c r="U580" i="5"/>
  <c r="U740" i="5"/>
  <c r="S1850" i="5"/>
  <c r="T1850" i="5" s="1"/>
  <c r="R1850" i="5"/>
  <c r="O2123" i="5"/>
  <c r="R2330" i="5"/>
  <c r="S2330" i="5"/>
  <c r="T2330" i="5" s="1"/>
  <c r="U2669" i="5"/>
  <c r="S3009" i="5"/>
  <c r="T3009" i="5" s="1"/>
  <c r="R3009" i="5"/>
  <c r="O3026" i="5"/>
  <c r="U3056" i="5"/>
  <c r="S1110" i="5"/>
  <c r="T1110" i="5" s="1"/>
  <c r="R1110" i="5"/>
  <c r="S1148" i="5"/>
  <c r="T1148" i="5" s="1"/>
  <c r="R1148" i="5"/>
  <c r="S1415" i="5"/>
  <c r="T1415" i="5" s="1"/>
  <c r="R1415" i="5"/>
  <c r="S1423" i="5"/>
  <c r="T1423" i="5" s="1"/>
  <c r="R1423" i="5"/>
  <c r="S1432" i="5"/>
  <c r="T1432" i="5" s="1"/>
  <c r="R1432" i="5"/>
  <c r="R1470" i="5"/>
  <c r="S1470" i="5"/>
  <c r="T1470" i="5" s="1"/>
  <c r="R1618" i="5"/>
  <c r="S1618" i="5"/>
  <c r="T1618" i="5" s="1"/>
  <c r="S1770" i="5"/>
  <c r="T1770" i="5" s="1"/>
  <c r="R1770" i="5"/>
  <c r="R1922" i="5"/>
  <c r="S1922" i="5"/>
  <c r="T1922" i="5" s="1"/>
  <c r="O2368" i="5"/>
  <c r="O2427" i="5"/>
  <c r="S2440" i="5"/>
  <c r="T2440" i="5" s="1"/>
  <c r="R2440" i="5"/>
  <c r="S2681" i="5"/>
  <c r="T2681" i="5" s="1"/>
  <c r="R2681" i="5"/>
  <c r="U2234" i="5"/>
  <c r="S2381" i="5"/>
  <c r="T2381" i="5" s="1"/>
  <c r="R2381" i="5"/>
  <c r="S2457" i="5"/>
  <c r="T2457" i="5" s="1"/>
  <c r="R2457" i="5"/>
  <c r="S2486" i="5"/>
  <c r="T2486" i="5" s="1"/>
  <c r="R2486" i="5"/>
  <c r="S2541" i="5"/>
  <c r="T2541" i="5" s="1"/>
  <c r="R2541" i="5"/>
  <c r="O2617" i="5"/>
  <c r="S2630" i="5"/>
  <c r="T2630" i="5" s="1"/>
  <c r="R2630" i="5"/>
  <c r="S2862" i="5"/>
  <c r="T2862" i="5" s="1"/>
  <c r="R2862" i="5"/>
  <c r="O2938" i="5"/>
  <c r="S1588" i="5"/>
  <c r="T1588" i="5" s="1"/>
  <c r="R1588" i="5"/>
  <c r="S1740" i="5"/>
  <c r="T1740" i="5" s="1"/>
  <c r="R1740" i="5"/>
  <c r="S1892" i="5"/>
  <c r="T1892" i="5" s="1"/>
  <c r="R1892" i="5"/>
  <c r="S2009" i="5"/>
  <c r="T2009" i="5" s="1"/>
  <c r="R2009" i="5"/>
  <c r="O2085" i="5"/>
  <c r="S2465" i="5"/>
  <c r="T2465" i="5" s="1"/>
  <c r="R2465" i="5"/>
  <c r="S2799" i="5"/>
  <c r="T2799" i="5" s="1"/>
  <c r="R2799" i="5"/>
  <c r="S2942" i="5"/>
  <c r="T2942" i="5" s="1"/>
  <c r="R2942" i="5"/>
  <c r="S3406" i="5"/>
  <c r="T3406" i="5" s="1"/>
  <c r="R3406" i="5"/>
  <c r="S3904" i="5"/>
  <c r="T3904" i="5" s="1"/>
  <c r="R3904" i="5"/>
  <c r="O4236" i="5"/>
  <c r="O4388" i="5"/>
  <c r="S4583" i="5"/>
  <c r="T4583" i="5" s="1"/>
  <c r="R4583" i="5"/>
  <c r="S5042" i="5"/>
  <c r="T5042" i="5" s="1"/>
  <c r="R5042" i="5"/>
  <c r="U5300" i="5"/>
  <c r="O5375" i="5"/>
  <c r="O5540" i="5"/>
  <c r="U5824" i="5"/>
  <c r="S5971" i="5"/>
  <c r="T5971" i="5" s="1"/>
  <c r="R5971" i="5"/>
  <c r="S6123" i="5"/>
  <c r="T6123" i="5" s="1"/>
  <c r="R6123" i="5"/>
  <c r="O6221" i="5"/>
  <c r="R6281" i="5"/>
  <c r="S6281" i="5"/>
  <c r="T6281" i="5" s="1"/>
  <c r="S1476" i="5"/>
  <c r="T1476" i="5" s="1"/>
  <c r="R1476" i="5"/>
  <c r="S1611" i="5"/>
  <c r="T1611" i="5" s="1"/>
  <c r="R1611" i="5"/>
  <c r="S1687" i="5"/>
  <c r="T1687" i="5" s="1"/>
  <c r="R1687" i="5"/>
  <c r="S1831" i="5"/>
  <c r="T1831" i="5" s="1"/>
  <c r="R1831" i="5"/>
  <c r="S1924" i="5"/>
  <c r="T1924" i="5" s="1"/>
  <c r="R1924" i="5"/>
  <c r="S1958" i="5"/>
  <c r="T1958" i="5" s="1"/>
  <c r="R1958" i="5"/>
  <c r="S2041" i="5"/>
  <c r="T2041" i="5" s="1"/>
  <c r="R2041" i="5"/>
  <c r="S3486" i="5"/>
  <c r="T3486" i="5" s="1"/>
  <c r="R3486" i="5"/>
  <c r="S3663" i="5"/>
  <c r="T3663" i="5" s="1"/>
  <c r="R3663" i="5"/>
  <c r="S3773" i="5"/>
  <c r="T3773" i="5" s="1"/>
  <c r="R3773" i="5"/>
  <c r="S3884" i="5"/>
  <c r="T3884" i="5" s="1"/>
  <c r="R3884" i="5"/>
  <c r="U4238" i="5"/>
  <c r="O4945" i="5"/>
  <c r="R5304" i="5"/>
  <c r="S5304" i="5"/>
  <c r="T5304" i="5" s="1"/>
  <c r="S5485" i="5"/>
  <c r="T5485" i="5" s="1"/>
  <c r="R5485" i="5"/>
  <c r="U5638" i="5"/>
  <c r="S5781" i="5"/>
  <c r="T5781" i="5" s="1"/>
  <c r="R5781" i="5"/>
  <c r="S5869" i="5"/>
  <c r="T5869" i="5" s="1"/>
  <c r="R5869" i="5"/>
  <c r="R6290" i="5"/>
  <c r="S6290" i="5"/>
  <c r="T6290" i="5" s="1"/>
  <c r="S3368" i="5"/>
  <c r="T3368" i="5" s="1"/>
  <c r="R3368" i="5"/>
  <c r="U3967" i="5"/>
  <c r="O4008" i="5"/>
  <c r="S5249" i="5"/>
  <c r="T5249" i="5" s="1"/>
  <c r="R5249" i="5"/>
  <c r="R5308" i="5"/>
  <c r="S5308" i="5"/>
  <c r="T5308" i="5" s="1"/>
  <c r="S5603" i="5"/>
  <c r="T5603" i="5" s="1"/>
  <c r="R5603" i="5"/>
  <c r="O5616" i="5"/>
  <c r="S5688" i="5"/>
  <c r="T5688" i="5" s="1"/>
  <c r="R5688" i="5"/>
  <c r="R6220" i="5"/>
  <c r="S6220" i="5"/>
  <c r="T6220" i="5" s="1"/>
  <c r="S3140" i="5"/>
  <c r="T3140" i="5" s="1"/>
  <c r="R3140" i="5"/>
  <c r="O3174" i="5"/>
  <c r="S3182" i="5"/>
  <c r="T3182" i="5" s="1"/>
  <c r="R3182" i="5"/>
  <c r="O3207" i="5"/>
  <c r="S3212" i="5"/>
  <c r="T3212" i="5" s="1"/>
  <c r="R3212" i="5"/>
  <c r="O3224" i="5"/>
  <c r="S3283" i="5"/>
  <c r="T3283" i="5" s="1"/>
  <c r="R3283" i="5"/>
  <c r="O3317" i="5"/>
  <c r="S3326" i="5"/>
  <c r="T3326" i="5" s="1"/>
  <c r="R3326" i="5"/>
  <c r="O3360" i="5"/>
  <c r="S3370" i="5"/>
  <c r="T3370" i="5" s="1"/>
  <c r="R3370" i="5"/>
  <c r="S3453" i="5"/>
  <c r="T3453" i="5" s="1"/>
  <c r="R3453" i="5"/>
  <c r="S3482" i="5"/>
  <c r="T3482" i="5" s="1"/>
  <c r="R3482" i="5"/>
  <c r="S3566" i="5"/>
  <c r="T3566" i="5" s="1"/>
  <c r="R3566" i="5"/>
  <c r="S3617" i="5"/>
  <c r="T3617" i="5" s="1"/>
  <c r="R3617" i="5"/>
  <c r="O3794" i="5"/>
  <c r="S3900" i="5"/>
  <c r="T3900" i="5" s="1"/>
  <c r="R3900" i="5"/>
  <c r="S4836" i="5"/>
  <c r="T4836" i="5" s="1"/>
  <c r="R4836" i="5"/>
  <c r="U4950" i="5"/>
  <c r="O5299" i="5"/>
  <c r="R5312" i="5"/>
  <c r="S5312" i="5"/>
  <c r="T5312" i="5" s="1"/>
  <c r="S5384" i="5"/>
  <c r="T5384" i="5" s="1"/>
  <c r="R5384" i="5"/>
  <c r="S5557" i="5"/>
  <c r="T5557" i="5" s="1"/>
  <c r="R5557" i="5"/>
  <c r="S5684" i="5"/>
  <c r="T5684" i="5" s="1"/>
  <c r="R5684" i="5"/>
  <c r="S5878" i="5"/>
  <c r="T5878" i="5" s="1"/>
  <c r="R5878" i="5"/>
  <c r="U6259" i="5"/>
  <c r="S5649" i="5"/>
  <c r="T5649" i="5" s="1"/>
  <c r="R5649" i="5"/>
  <c r="R5733" i="5"/>
  <c r="S5733" i="5"/>
  <c r="T5733" i="5" s="1"/>
  <c r="S5826" i="5"/>
  <c r="T5826" i="5" s="1"/>
  <c r="R5826" i="5"/>
  <c r="O5885" i="5"/>
  <c r="S5911" i="5"/>
  <c r="T5911" i="5" s="1"/>
  <c r="R5911" i="5"/>
  <c r="S6047" i="5"/>
  <c r="T6047" i="5" s="1"/>
  <c r="R6047" i="5"/>
  <c r="S6108" i="5"/>
  <c r="T6108" i="5" s="1"/>
  <c r="R6108" i="5"/>
  <c r="S6180" i="5"/>
  <c r="T6180" i="5" s="1"/>
  <c r="R6180" i="5"/>
  <c r="R6363" i="5"/>
  <c r="S6363" i="5"/>
  <c r="T6363" i="5" s="1"/>
  <c r="S6313" i="5"/>
  <c r="T6313" i="5" s="1"/>
  <c r="R6313" i="5"/>
  <c r="S6034" i="5"/>
  <c r="T6034" i="5" s="1"/>
  <c r="R6034" i="5"/>
  <c r="S6243" i="5"/>
  <c r="T6243" i="5" s="1"/>
  <c r="R6243" i="5"/>
  <c r="S6260" i="5"/>
  <c r="T6260" i="5" s="1"/>
  <c r="R6260" i="5"/>
  <c r="O6300" i="5"/>
  <c r="S6389" i="5"/>
  <c r="T6389" i="5" s="1"/>
  <c r="R6389" i="5"/>
  <c r="S6511" i="5"/>
  <c r="T6511" i="5" s="1"/>
  <c r="R6511" i="5"/>
  <c r="O6625" i="5"/>
  <c r="S6655" i="5"/>
  <c r="T6655" i="5" s="1"/>
  <c r="R6655" i="5"/>
  <c r="O6777" i="5"/>
  <c r="S6974" i="5"/>
  <c r="T6974" i="5" s="1"/>
  <c r="R6974" i="5"/>
  <c r="O6999" i="5"/>
  <c r="O7016" i="5"/>
  <c r="S7151" i="5"/>
  <c r="T7151" i="5" s="1"/>
  <c r="R7151" i="5"/>
  <c r="S7193" i="5"/>
  <c r="T7193" i="5" s="1"/>
  <c r="R7193" i="5"/>
  <c r="O7231" i="5"/>
  <c r="O7248" i="5"/>
  <c r="S7278" i="5"/>
  <c r="T7278" i="5" s="1"/>
  <c r="R7278" i="5"/>
  <c r="S7341" i="5"/>
  <c r="T7341" i="5" s="1"/>
  <c r="R7341" i="5"/>
  <c r="S7358" i="5"/>
  <c r="T7358" i="5" s="1"/>
  <c r="R7358" i="5"/>
  <c r="R7404" i="5"/>
  <c r="S7404" i="5"/>
  <c r="T7404" i="5" s="1"/>
  <c r="S7425" i="5"/>
  <c r="T7425" i="5" s="1"/>
  <c r="R7425" i="5"/>
  <c r="S7438" i="5"/>
  <c r="T7438" i="5" s="1"/>
  <c r="R7438" i="5"/>
  <c r="S7497" i="5"/>
  <c r="T7497" i="5" s="1"/>
  <c r="R7497" i="5"/>
  <c r="O7514" i="5"/>
  <c r="S6366" i="5"/>
  <c r="T6366" i="5" s="1"/>
  <c r="R6366" i="5"/>
  <c r="R6450" i="5"/>
  <c r="S6450" i="5"/>
  <c r="T6450" i="5" s="1"/>
  <c r="O6492" i="5"/>
  <c r="S6941" i="5"/>
  <c r="T6941" i="5" s="1"/>
  <c r="R6941" i="5"/>
  <c r="S7017" i="5"/>
  <c r="T7017" i="5" s="1"/>
  <c r="R7017" i="5"/>
  <c r="S7101" i="5"/>
  <c r="T7101" i="5" s="1"/>
  <c r="R7101" i="5"/>
  <c r="S7160" i="5"/>
  <c r="T7160" i="5" s="1"/>
  <c r="R7160" i="5"/>
  <c r="S7232" i="5"/>
  <c r="T7232" i="5" s="1"/>
  <c r="R7232" i="5"/>
  <c r="O7245" i="5"/>
  <c r="S7253" i="5"/>
  <c r="T7253" i="5" s="1"/>
  <c r="R7253" i="5"/>
  <c r="O7304" i="5"/>
  <c r="S7312" i="5"/>
  <c r="T7312" i="5" s="1"/>
  <c r="R7312" i="5"/>
  <c r="S7397" i="5"/>
  <c r="T7397" i="5" s="1"/>
  <c r="R7397" i="5"/>
  <c r="O7469" i="5"/>
  <c r="S7477" i="5"/>
  <c r="T7477" i="5" s="1"/>
  <c r="R7477" i="5"/>
  <c r="O7532" i="5"/>
  <c r="S7540" i="5"/>
  <c r="T7540" i="5" s="1"/>
  <c r="R7540" i="5"/>
  <c r="S7606" i="5"/>
  <c r="T7606" i="5" s="1"/>
  <c r="R7606" i="5"/>
  <c r="R6207" i="5"/>
  <c r="S6207" i="5"/>
  <c r="T6207" i="5" s="1"/>
  <c r="O6359" i="5"/>
  <c r="O6600" i="5"/>
  <c r="S6634" i="5"/>
  <c r="T6634" i="5" s="1"/>
  <c r="R6634" i="5"/>
  <c r="O6748" i="5"/>
  <c r="S6089" i="5"/>
  <c r="T6089" i="5" s="1"/>
  <c r="R6089" i="5"/>
  <c r="O6587" i="5"/>
  <c r="S6617" i="5"/>
  <c r="T6617" i="5" s="1"/>
  <c r="R6617" i="5"/>
  <c r="O6769" i="5"/>
  <c r="S7041" i="5"/>
  <c r="T7041" i="5" s="1"/>
  <c r="R7041" i="5"/>
  <c r="S7164" i="5"/>
  <c r="T7164" i="5" s="1"/>
  <c r="R7164" i="5"/>
  <c r="O7252" i="5"/>
  <c r="R7383" i="5"/>
  <c r="S7383" i="5"/>
  <c r="T7383" i="5" s="1"/>
  <c r="S7476" i="5"/>
  <c r="T7476" i="5" s="1"/>
  <c r="R7476" i="5"/>
  <c r="S6374" i="5"/>
  <c r="T6374" i="5" s="1"/>
  <c r="R6374" i="5"/>
  <c r="O6416" i="5"/>
  <c r="S6467" i="5"/>
  <c r="T6467" i="5" s="1"/>
  <c r="R6467" i="5"/>
  <c r="O6526" i="5"/>
  <c r="O7013" i="5"/>
  <c r="S7097" i="5"/>
  <c r="T7097" i="5" s="1"/>
  <c r="R7097" i="5"/>
  <c r="O7329" i="5"/>
  <c r="S7393" i="5"/>
  <c r="T7393" i="5" s="1"/>
  <c r="R7393" i="5"/>
  <c r="S44" i="5"/>
  <c r="T44" i="5" s="1"/>
  <c r="R44" i="5"/>
  <c r="S734" i="5"/>
  <c r="T734" i="5" s="1"/>
  <c r="R734" i="5"/>
  <c r="S472" i="5"/>
  <c r="T472" i="5" s="1"/>
  <c r="R472" i="5"/>
  <c r="S785" i="5"/>
  <c r="T785" i="5" s="1"/>
  <c r="R785" i="5"/>
  <c r="U732" i="5"/>
  <c r="S1339" i="5"/>
  <c r="T1339" i="5" s="1"/>
  <c r="R1339" i="5"/>
  <c r="S1398" i="5"/>
  <c r="T1398" i="5" s="1"/>
  <c r="R1398" i="5"/>
  <c r="S1085" i="5"/>
  <c r="T1085" i="5" s="1"/>
  <c r="R1085" i="5"/>
  <c r="U2099" i="5"/>
  <c r="U2538" i="5"/>
  <c r="S937" i="5"/>
  <c r="T937" i="5" s="1"/>
  <c r="R937" i="5"/>
  <c r="S1071" i="5"/>
  <c r="T1071" i="5" s="1"/>
  <c r="R1071" i="5"/>
  <c r="S1189" i="5"/>
  <c r="T1189" i="5" s="1"/>
  <c r="R1189" i="5"/>
  <c r="O2199" i="5"/>
  <c r="U2251" i="5"/>
  <c r="U2707" i="5"/>
  <c r="S1571" i="5"/>
  <c r="T1571" i="5" s="1"/>
  <c r="R1571" i="5"/>
  <c r="S2795" i="5"/>
  <c r="T2795" i="5" s="1"/>
  <c r="R2795" i="5"/>
  <c r="U3737" i="5"/>
  <c r="S4957" i="5"/>
  <c r="T4957" i="5" s="1"/>
  <c r="R4957" i="5"/>
  <c r="S5823" i="5"/>
  <c r="T5823" i="5" s="1"/>
  <c r="R5823" i="5"/>
  <c r="U6643" i="5"/>
  <c r="S1692" i="5"/>
  <c r="T1692" i="5" s="1"/>
  <c r="R1692" i="5"/>
  <c r="S1945" i="5"/>
  <c r="T1945" i="5" s="1"/>
  <c r="R1945" i="5"/>
  <c r="S2062" i="5"/>
  <c r="T2062" i="5" s="1"/>
  <c r="R2062" i="5"/>
  <c r="S3562" i="5"/>
  <c r="T3562" i="5" s="1"/>
  <c r="R3562" i="5"/>
  <c r="S3815" i="5"/>
  <c r="T3815" i="5" s="1"/>
  <c r="R3815" i="5"/>
  <c r="U4250" i="5"/>
  <c r="S4870" i="5"/>
  <c r="T4870" i="5" s="1"/>
  <c r="R4870" i="5"/>
  <c r="S5637" i="5"/>
  <c r="T5637" i="5" s="1"/>
  <c r="R5637" i="5"/>
  <c r="O5960" i="5"/>
  <c r="S4021" i="5"/>
  <c r="T4021" i="5" s="1"/>
  <c r="R4021" i="5"/>
  <c r="O4084" i="5"/>
  <c r="U4571" i="5"/>
  <c r="S5063" i="5"/>
  <c r="T5063" i="5" s="1"/>
  <c r="R5063" i="5"/>
  <c r="U5347" i="5"/>
  <c r="S5413" i="5"/>
  <c r="T5413" i="5" s="1"/>
  <c r="R5413" i="5"/>
  <c r="S5553" i="5"/>
  <c r="T5553" i="5" s="1"/>
  <c r="R5553" i="5"/>
  <c r="S5147" i="5"/>
  <c r="T5147" i="5" s="1"/>
  <c r="R5147" i="5"/>
  <c r="U5537" i="5"/>
  <c r="S5822" i="5"/>
  <c r="T5822" i="5" s="1"/>
  <c r="R5822" i="5"/>
  <c r="O5998" i="5"/>
  <c r="S6562" i="5"/>
  <c r="T6562" i="5" s="1"/>
  <c r="R6562" i="5"/>
  <c r="O6604" i="5"/>
  <c r="S6718" i="5"/>
  <c r="T6718" i="5" s="1"/>
  <c r="R6718" i="5"/>
  <c r="O6621" i="5"/>
  <c r="S7062" i="5"/>
  <c r="T7062" i="5" s="1"/>
  <c r="R7062" i="5"/>
  <c r="O7113" i="5"/>
  <c r="S7379" i="5"/>
  <c r="T7379" i="5" s="1"/>
  <c r="R7379" i="5"/>
  <c r="S7472" i="5"/>
  <c r="T7472" i="5" s="1"/>
  <c r="R7472" i="5"/>
  <c r="S6361" i="5"/>
  <c r="T6361" i="5" s="1"/>
  <c r="R6361" i="5"/>
  <c r="S7624" i="5"/>
  <c r="T7624" i="5" s="1"/>
  <c r="R7624" i="5"/>
  <c r="S6857" i="5"/>
  <c r="T6857" i="5" s="1"/>
  <c r="R6857" i="5"/>
  <c r="O7346" i="5"/>
  <c r="S7507" i="5"/>
  <c r="T7507" i="5" s="1"/>
  <c r="R7507" i="5"/>
  <c r="O7618" i="5"/>
  <c r="S208" i="5"/>
  <c r="T208" i="5" s="1"/>
  <c r="R208" i="5"/>
  <c r="S553" i="5"/>
  <c r="T553" i="5" s="1"/>
  <c r="R553" i="5"/>
  <c r="S748" i="5"/>
  <c r="T748" i="5" s="1"/>
  <c r="R748" i="5"/>
  <c r="S845" i="5"/>
  <c r="T845" i="5" s="1"/>
  <c r="R845" i="5"/>
  <c r="U783" i="5"/>
  <c r="U887" i="5"/>
  <c r="S895" i="5"/>
  <c r="T895" i="5" s="1"/>
  <c r="R895" i="5"/>
  <c r="S938" i="5"/>
  <c r="T938" i="5" s="1"/>
  <c r="R938" i="5"/>
  <c r="S920" i="5"/>
  <c r="T920" i="5" s="1"/>
  <c r="R920" i="5"/>
  <c r="U753" i="5"/>
  <c r="U879" i="5"/>
  <c r="S886" i="5"/>
  <c r="T886" i="5" s="1"/>
  <c r="R886" i="5"/>
  <c r="S1316" i="5"/>
  <c r="T1316" i="5" s="1"/>
  <c r="R1316" i="5"/>
  <c r="S1341" i="5"/>
  <c r="T1341" i="5" s="1"/>
  <c r="R1341" i="5"/>
  <c r="S1358" i="5"/>
  <c r="T1358" i="5" s="1"/>
  <c r="R1358" i="5"/>
  <c r="S1383" i="5"/>
  <c r="T1383" i="5" s="1"/>
  <c r="R1383" i="5"/>
  <c r="S1400" i="5"/>
  <c r="T1400" i="5" s="1"/>
  <c r="R1400" i="5"/>
  <c r="S1567" i="5"/>
  <c r="T1567" i="5" s="1"/>
  <c r="R1567" i="5"/>
  <c r="S1643" i="5"/>
  <c r="T1643" i="5" s="1"/>
  <c r="R1643" i="5"/>
  <c r="U1699" i="5"/>
  <c r="O2178" i="5"/>
  <c r="S2301" i="5"/>
  <c r="T2301" i="5" s="1"/>
  <c r="R2301" i="5"/>
  <c r="S2423" i="5"/>
  <c r="T2423" i="5" s="1"/>
  <c r="R2423" i="5"/>
  <c r="O2503" i="5"/>
  <c r="S2516" i="5"/>
  <c r="T2516" i="5" s="1"/>
  <c r="R2516" i="5"/>
  <c r="O2579" i="5"/>
  <c r="S2592" i="5"/>
  <c r="T2592" i="5" s="1"/>
  <c r="R2592" i="5"/>
  <c r="S2676" i="5"/>
  <c r="T2676" i="5" s="1"/>
  <c r="R2676" i="5"/>
  <c r="S2951" i="5"/>
  <c r="T2951" i="5" s="1"/>
  <c r="R2951" i="5"/>
  <c r="S2984" i="5"/>
  <c r="T2984" i="5" s="1"/>
  <c r="R2984" i="5"/>
  <c r="O2996" i="5"/>
  <c r="O3047" i="5"/>
  <c r="S1076" i="5"/>
  <c r="T1076" i="5" s="1"/>
  <c r="R1076" i="5"/>
  <c r="S1169" i="5"/>
  <c r="T1169" i="5" s="1"/>
  <c r="R1169" i="5"/>
  <c r="U1526" i="5"/>
  <c r="S1656" i="5"/>
  <c r="T1656" i="5" s="1"/>
  <c r="R1656" i="5"/>
  <c r="S1753" i="5"/>
  <c r="T1753" i="5" s="1"/>
  <c r="R1753" i="5"/>
  <c r="S1968" i="5"/>
  <c r="T1968" i="5" s="1"/>
  <c r="R1968" i="5"/>
  <c r="O2161" i="5"/>
  <c r="R2195" i="5"/>
  <c r="S2195" i="5"/>
  <c r="T2195" i="5" s="1"/>
  <c r="S2372" i="5"/>
  <c r="T2372" i="5" s="1"/>
  <c r="R2372" i="5"/>
  <c r="O2533" i="5"/>
  <c r="S2605" i="5"/>
  <c r="T2605" i="5" s="1"/>
  <c r="R2605" i="5"/>
  <c r="S2685" i="5"/>
  <c r="T2685" i="5" s="1"/>
  <c r="R2685" i="5"/>
  <c r="U2834" i="5"/>
  <c r="S928" i="5"/>
  <c r="T928" i="5" s="1"/>
  <c r="R928" i="5"/>
  <c r="S1012" i="5"/>
  <c r="T1012" i="5" s="1"/>
  <c r="R1012" i="5"/>
  <c r="S1058" i="5"/>
  <c r="T1058" i="5" s="1"/>
  <c r="R1058" i="5"/>
  <c r="S1109" i="5"/>
  <c r="T1109" i="5" s="1"/>
  <c r="R1109" i="5"/>
  <c r="S1151" i="5"/>
  <c r="T1151" i="5" s="1"/>
  <c r="R1151" i="5"/>
  <c r="S1193" i="5"/>
  <c r="T1193" i="5" s="1"/>
  <c r="R1193" i="5"/>
  <c r="S1236" i="5"/>
  <c r="T1236" i="5" s="1"/>
  <c r="R1236" i="5"/>
  <c r="S1278" i="5"/>
  <c r="T1278" i="5" s="1"/>
  <c r="R1278" i="5"/>
  <c r="R2039" i="5"/>
  <c r="S2039" i="5"/>
  <c r="T2039" i="5" s="1"/>
  <c r="O2225" i="5"/>
  <c r="O2351" i="5"/>
  <c r="U2555" i="5"/>
  <c r="U2563" i="5"/>
  <c r="U2859" i="5"/>
  <c r="U2867" i="5"/>
  <c r="S1778" i="5"/>
  <c r="T1778" i="5" s="1"/>
  <c r="R1778" i="5"/>
  <c r="S1951" i="5"/>
  <c r="T1951" i="5" s="1"/>
  <c r="R1951" i="5"/>
  <c r="S2060" i="5"/>
  <c r="T2060" i="5" s="1"/>
  <c r="R2060" i="5"/>
  <c r="S2136" i="5"/>
  <c r="T2136" i="5" s="1"/>
  <c r="R2136" i="5"/>
  <c r="S2296" i="5"/>
  <c r="T2296" i="5" s="1"/>
  <c r="R2296" i="5"/>
  <c r="O2499" i="5"/>
  <c r="S2571" i="5"/>
  <c r="T2571" i="5" s="1"/>
  <c r="R2571" i="5"/>
  <c r="S2879" i="5"/>
  <c r="T2879" i="5" s="1"/>
  <c r="R2879" i="5"/>
  <c r="U3906" i="5"/>
  <c r="S4194" i="5"/>
  <c r="T4194" i="5" s="1"/>
  <c r="R4194" i="5"/>
  <c r="R4490" i="5"/>
  <c r="S4490" i="5"/>
  <c r="T4490" i="5" s="1"/>
  <c r="S4840" i="5"/>
  <c r="T4840" i="5" s="1"/>
  <c r="R4840" i="5"/>
  <c r="S5261" i="5"/>
  <c r="T5261" i="5" s="1"/>
  <c r="R5261" i="5"/>
  <c r="O5578" i="5"/>
  <c r="S5679" i="5"/>
  <c r="T5679" i="5" s="1"/>
  <c r="R5679" i="5"/>
  <c r="S5806" i="5"/>
  <c r="T5806" i="5" s="1"/>
  <c r="R5806" i="5"/>
  <c r="S1489" i="5"/>
  <c r="T1489" i="5" s="1"/>
  <c r="R1489" i="5"/>
  <c r="S1616" i="5"/>
  <c r="T1616" i="5" s="1"/>
  <c r="R1616" i="5"/>
  <c r="S1886" i="5"/>
  <c r="T1886" i="5" s="1"/>
  <c r="R1886" i="5"/>
  <c r="O1962" i="5"/>
  <c r="S2003" i="5"/>
  <c r="T2003" i="5" s="1"/>
  <c r="R2003" i="5"/>
  <c r="R2096" i="5"/>
  <c r="S2096" i="5"/>
  <c r="T2096" i="5" s="1"/>
  <c r="U3391" i="5"/>
  <c r="U3408" i="5"/>
  <c r="S3596" i="5"/>
  <c r="T3596" i="5" s="1"/>
  <c r="R3596" i="5"/>
  <c r="S3756" i="5"/>
  <c r="T3756" i="5" s="1"/>
  <c r="R3756" i="5"/>
  <c r="S3862" i="5"/>
  <c r="T3862" i="5" s="1"/>
  <c r="R3862" i="5"/>
  <c r="O3908" i="5"/>
  <c r="S3921" i="5"/>
  <c r="T3921" i="5" s="1"/>
  <c r="R3921" i="5"/>
  <c r="S3938" i="5"/>
  <c r="T3938" i="5" s="1"/>
  <c r="R3938" i="5"/>
  <c r="S3972" i="5"/>
  <c r="T3972" i="5" s="1"/>
  <c r="R3972" i="5"/>
  <c r="U4402" i="5"/>
  <c r="U4668" i="5"/>
  <c r="S4844" i="5"/>
  <c r="T4844" i="5" s="1"/>
  <c r="R4844" i="5"/>
  <c r="S5363" i="5"/>
  <c r="T5363" i="5" s="1"/>
  <c r="R5363" i="5"/>
  <c r="S5456" i="5"/>
  <c r="T5456" i="5" s="1"/>
  <c r="R5456" i="5"/>
  <c r="S5515" i="5"/>
  <c r="T5515" i="5" s="1"/>
  <c r="R5515" i="5"/>
  <c r="U5579" i="5"/>
  <c r="S5692" i="5"/>
  <c r="T5692" i="5" s="1"/>
  <c r="R5692" i="5"/>
  <c r="U5870" i="5"/>
  <c r="O3452" i="5"/>
  <c r="U3657" i="5"/>
  <c r="U3674" i="5"/>
  <c r="U3733" i="5"/>
  <c r="U4002" i="5"/>
  <c r="S4034" i="5"/>
  <c r="T4034" i="5" s="1"/>
  <c r="R4034" i="5"/>
  <c r="S4203" i="5"/>
  <c r="T4203" i="5" s="1"/>
  <c r="R4203" i="5"/>
  <c r="S4355" i="5"/>
  <c r="T4355" i="5" s="1"/>
  <c r="R4355" i="5"/>
  <c r="R4502" i="5"/>
  <c r="S4502" i="5"/>
  <c r="T4502" i="5" s="1"/>
  <c r="S4735" i="5"/>
  <c r="T4735" i="5" s="1"/>
  <c r="R4735" i="5"/>
  <c r="S5008" i="5"/>
  <c r="T5008" i="5" s="1"/>
  <c r="R5008" i="5"/>
  <c r="S5194" i="5"/>
  <c r="T5194" i="5" s="1"/>
  <c r="R5194" i="5"/>
  <c r="S5882" i="5"/>
  <c r="T5882" i="5" s="1"/>
  <c r="R5882" i="5"/>
  <c r="S6292" i="5"/>
  <c r="T6292" i="5" s="1"/>
  <c r="R6292" i="5"/>
  <c r="S3361" i="5"/>
  <c r="T3361" i="5" s="1"/>
  <c r="R3361" i="5"/>
  <c r="S3693" i="5"/>
  <c r="T3693" i="5" s="1"/>
  <c r="R3693" i="5"/>
  <c r="S3828" i="5"/>
  <c r="T3828" i="5" s="1"/>
  <c r="R3828" i="5"/>
  <c r="S3870" i="5"/>
  <c r="T3870" i="5" s="1"/>
  <c r="R3870" i="5"/>
  <c r="S3942" i="5"/>
  <c r="T3942" i="5" s="1"/>
  <c r="R3942" i="5"/>
  <c r="S3997" i="5"/>
  <c r="T3997" i="5" s="1"/>
  <c r="R3997" i="5"/>
  <c r="O4325" i="5"/>
  <c r="S4359" i="5"/>
  <c r="T4359" i="5" s="1"/>
  <c r="R4359" i="5"/>
  <c r="S4464" i="5"/>
  <c r="T4464" i="5" s="1"/>
  <c r="R4464" i="5"/>
  <c r="O4515" i="5"/>
  <c r="S4549" i="5"/>
  <c r="T4549" i="5" s="1"/>
  <c r="R4549" i="5"/>
  <c r="S4621" i="5"/>
  <c r="T4621" i="5" s="1"/>
  <c r="R4621" i="5"/>
  <c r="O4743" i="5"/>
  <c r="S4777" i="5"/>
  <c r="T4777" i="5" s="1"/>
  <c r="R4777" i="5"/>
  <c r="S5844" i="5"/>
  <c r="T5844" i="5" s="1"/>
  <c r="R5844" i="5"/>
  <c r="O6285" i="5"/>
  <c r="S5636" i="5"/>
  <c r="T5636" i="5" s="1"/>
  <c r="R5636" i="5"/>
  <c r="O5695" i="5"/>
  <c r="R5721" i="5"/>
  <c r="S5721" i="5"/>
  <c r="T5721" i="5" s="1"/>
  <c r="S5805" i="5"/>
  <c r="T5805" i="5" s="1"/>
  <c r="R5805" i="5"/>
  <c r="S5898" i="5"/>
  <c r="T5898" i="5" s="1"/>
  <c r="R5898" i="5"/>
  <c r="S6010" i="5"/>
  <c r="T6010" i="5" s="1"/>
  <c r="R6010" i="5"/>
  <c r="S6055" i="5"/>
  <c r="T6055" i="5" s="1"/>
  <c r="R6055" i="5"/>
  <c r="S6171" i="5"/>
  <c r="T6171" i="5" s="1"/>
  <c r="R6171" i="5"/>
  <c r="O6224" i="5"/>
  <c r="S6672" i="5"/>
  <c r="T6672" i="5" s="1"/>
  <c r="R6672" i="5"/>
  <c r="O5941" i="5"/>
  <c r="S6013" i="5"/>
  <c r="T6013" i="5" s="1"/>
  <c r="R6013" i="5"/>
  <c r="S6334" i="5"/>
  <c r="T6334" i="5" s="1"/>
  <c r="R6334" i="5"/>
  <c r="U6491" i="5"/>
  <c r="O6169" i="5"/>
  <c r="O6452" i="5"/>
  <c r="S6545" i="5"/>
  <c r="T6545" i="5" s="1"/>
  <c r="R6545" i="5"/>
  <c r="S6663" i="5"/>
  <c r="T6663" i="5" s="1"/>
  <c r="R6663" i="5"/>
  <c r="O6735" i="5"/>
  <c r="O7024" i="5"/>
  <c r="O7058" i="5"/>
  <c r="S7083" i="5"/>
  <c r="T7083" i="5" s="1"/>
  <c r="R7083" i="5"/>
  <c r="O7100" i="5"/>
  <c r="O7202" i="5"/>
  <c r="S7227" i="5"/>
  <c r="T7227" i="5" s="1"/>
  <c r="R7227" i="5"/>
  <c r="S7244" i="5"/>
  <c r="T7244" i="5" s="1"/>
  <c r="R7244" i="5"/>
  <c r="S7303" i="5"/>
  <c r="T7303" i="5" s="1"/>
  <c r="R7303" i="5"/>
  <c r="R7320" i="5"/>
  <c r="S7320" i="5"/>
  <c r="T7320" i="5" s="1"/>
  <c r="S7366" i="5"/>
  <c r="T7366" i="5" s="1"/>
  <c r="R7366" i="5"/>
  <c r="R7387" i="5"/>
  <c r="S7387" i="5"/>
  <c r="T7387" i="5" s="1"/>
  <c r="S7544" i="5"/>
  <c r="T7544" i="5" s="1"/>
  <c r="R7544" i="5"/>
  <c r="S6353" i="5"/>
  <c r="T6353" i="5" s="1"/>
  <c r="R6353" i="5"/>
  <c r="R6437" i="5"/>
  <c r="S6437" i="5"/>
  <c r="T6437" i="5" s="1"/>
  <c r="S6522" i="5"/>
  <c r="T6522" i="5" s="1"/>
  <c r="R6522" i="5"/>
  <c r="O7595" i="5"/>
  <c r="S7587" i="5"/>
  <c r="T7587" i="5" s="1"/>
  <c r="R7587" i="5"/>
  <c r="O7615" i="5"/>
  <c r="S7632" i="5"/>
  <c r="T7632" i="5" s="1"/>
  <c r="R7632" i="5"/>
  <c r="S6845" i="5"/>
  <c r="T6845" i="5" s="1"/>
  <c r="R6845" i="5"/>
  <c r="O6870" i="5"/>
  <c r="R6887" i="5"/>
  <c r="S6887" i="5"/>
  <c r="T6887" i="5" s="1"/>
  <c r="O6983" i="5"/>
  <c r="O7063" i="5"/>
  <c r="S7211" i="5"/>
  <c r="T7211" i="5" s="1"/>
  <c r="R7211" i="5"/>
  <c r="O7270" i="5"/>
  <c r="S7291" i="5"/>
  <c r="T7291" i="5" s="1"/>
  <c r="R7291" i="5"/>
  <c r="O7342" i="5"/>
  <c r="R7350" i="5"/>
  <c r="S7350" i="5"/>
  <c r="T7350" i="5" s="1"/>
  <c r="S7435" i="5"/>
  <c r="T7435" i="5" s="1"/>
  <c r="R7435" i="5"/>
  <c r="S7494" i="5"/>
  <c r="T7494" i="5" s="1"/>
  <c r="R7494" i="5"/>
  <c r="O7519" i="5"/>
  <c r="S7591" i="5"/>
  <c r="T7591" i="5" s="1"/>
  <c r="R7591" i="5"/>
  <c r="O7610" i="5"/>
  <c r="S7627" i="5"/>
  <c r="T7627" i="5" s="1"/>
  <c r="R7627" i="5"/>
  <c r="S7589" i="5"/>
  <c r="T7589" i="5" s="1"/>
  <c r="R7589" i="5"/>
  <c r="S6596" i="5"/>
  <c r="T6596" i="5" s="1"/>
  <c r="R6596" i="5"/>
  <c r="O6638" i="5"/>
  <c r="O6752" i="5"/>
  <c r="S6781" i="5"/>
  <c r="T6781" i="5" s="1"/>
  <c r="R6781" i="5"/>
  <c r="U6129" i="5"/>
  <c r="S7007" i="5"/>
  <c r="T7007" i="5" s="1"/>
  <c r="R7007" i="5"/>
  <c r="S7172" i="5"/>
  <c r="T7172" i="5" s="1"/>
  <c r="R7172" i="5"/>
  <c r="R7316" i="5"/>
  <c r="S7316" i="5"/>
  <c r="T7316" i="5" s="1"/>
  <c r="O7518" i="5"/>
  <c r="O6945" i="5"/>
  <c r="S7165" i="5"/>
  <c r="T7165" i="5" s="1"/>
  <c r="R7165" i="5"/>
  <c r="S7228" i="5"/>
  <c r="T7228" i="5" s="1"/>
  <c r="R7228" i="5"/>
  <c r="O7460" i="5"/>
  <c r="O7614" i="5"/>
  <c r="S204" i="5"/>
  <c r="T204" i="5" s="1"/>
  <c r="R204" i="5"/>
  <c r="S523" i="5"/>
  <c r="T523" i="5" s="1"/>
  <c r="R523" i="5"/>
  <c r="S807" i="5"/>
  <c r="T807" i="5" s="1"/>
  <c r="R807" i="5"/>
  <c r="R641" i="5"/>
  <c r="S641" i="5"/>
  <c r="T641" i="5" s="1"/>
  <c r="U841" i="5"/>
  <c r="S1335" i="5"/>
  <c r="T1335" i="5" s="1"/>
  <c r="R1335" i="5"/>
  <c r="S1390" i="5"/>
  <c r="T1390" i="5" s="1"/>
  <c r="R1390" i="5"/>
  <c r="S1529" i="5"/>
  <c r="T1529" i="5" s="1"/>
  <c r="R1529" i="5"/>
  <c r="R1909" i="5"/>
  <c r="S1909" i="5"/>
  <c r="T1909" i="5" s="1"/>
  <c r="R2047" i="5"/>
  <c r="S2047" i="5"/>
  <c r="T2047" i="5" s="1"/>
  <c r="U2690" i="5"/>
  <c r="S2913" i="5"/>
  <c r="T2913" i="5" s="1"/>
  <c r="R2913" i="5"/>
  <c r="S1096" i="5"/>
  <c r="T1096" i="5" s="1"/>
  <c r="R1096" i="5"/>
  <c r="S1240" i="5"/>
  <c r="T1240" i="5" s="1"/>
  <c r="R1240" i="5"/>
  <c r="O2482" i="5"/>
  <c r="U2715" i="5"/>
  <c r="S2115" i="5"/>
  <c r="T2115" i="5" s="1"/>
  <c r="R2115" i="5"/>
  <c r="S4401" i="5"/>
  <c r="T4401" i="5" s="1"/>
  <c r="R4401" i="5"/>
  <c r="S4726" i="5"/>
  <c r="T4726" i="5" s="1"/>
  <c r="R4726" i="5"/>
  <c r="R5747" i="5"/>
  <c r="S5747" i="5"/>
  <c r="T5747" i="5" s="1"/>
  <c r="S1497" i="5"/>
  <c r="T1497" i="5" s="1"/>
  <c r="R1497" i="5"/>
  <c r="S1540" i="5"/>
  <c r="T1540" i="5" s="1"/>
  <c r="R1540" i="5"/>
  <c r="S1920" i="5"/>
  <c r="T1920" i="5" s="1"/>
  <c r="R1920" i="5"/>
  <c r="S3587" i="5"/>
  <c r="T3587" i="5" s="1"/>
  <c r="R3587" i="5"/>
  <c r="S3984" i="5"/>
  <c r="T3984" i="5" s="1"/>
  <c r="R3984" i="5"/>
  <c r="S4376" i="5"/>
  <c r="T4376" i="5" s="1"/>
  <c r="R4376" i="5"/>
  <c r="O4591" i="5"/>
  <c r="U4971" i="5"/>
  <c r="U5292" i="5"/>
  <c r="S6142" i="5"/>
  <c r="T6142" i="5" s="1"/>
  <c r="R6142" i="5"/>
  <c r="U6255" i="5"/>
  <c r="O3934" i="5"/>
  <c r="S4152" i="5"/>
  <c r="T4152" i="5" s="1"/>
  <c r="R4152" i="5"/>
  <c r="U4381" i="5"/>
  <c r="U4575" i="5"/>
  <c r="U5334" i="5"/>
  <c r="S5405" i="5"/>
  <c r="T5405" i="5" s="1"/>
  <c r="R5405" i="5"/>
  <c r="S5798" i="5"/>
  <c r="T5798" i="5" s="1"/>
  <c r="R5798" i="5"/>
  <c r="O5979" i="5"/>
  <c r="O6473" i="5"/>
  <c r="O3411" i="5"/>
  <c r="S3437" i="5"/>
  <c r="T3437" i="5" s="1"/>
  <c r="R3437" i="5"/>
  <c r="S3786" i="5"/>
  <c r="T3786" i="5" s="1"/>
  <c r="R3786" i="5"/>
  <c r="O5109" i="5"/>
  <c r="S5122" i="5"/>
  <c r="T5122" i="5" s="1"/>
  <c r="R5122" i="5"/>
  <c r="O5426" i="5"/>
  <c r="U5790" i="5"/>
  <c r="S6141" i="5"/>
  <c r="T6141" i="5" s="1"/>
  <c r="R6141" i="5"/>
  <c r="S5771" i="5"/>
  <c r="T5771" i="5" s="1"/>
  <c r="R5771" i="5"/>
  <c r="O6027" i="5"/>
  <c r="S6486" i="5"/>
  <c r="T6486" i="5" s="1"/>
  <c r="R6486" i="5"/>
  <c r="O6110" i="5"/>
  <c r="S6439" i="5"/>
  <c r="T6439" i="5" s="1"/>
  <c r="R6439" i="5"/>
  <c r="O6642" i="5"/>
  <c r="R6756" i="5"/>
  <c r="S6756" i="5"/>
  <c r="T6756" i="5" s="1"/>
  <c r="U6474" i="5"/>
  <c r="O6773" i="5"/>
  <c r="O7096" i="5"/>
  <c r="S7269" i="5"/>
  <c r="T7269" i="5" s="1"/>
  <c r="R7269" i="5"/>
  <c r="O7290" i="5"/>
  <c r="S7569" i="5"/>
  <c r="T7569" i="5" s="1"/>
  <c r="R7569" i="5"/>
  <c r="R6446" i="5"/>
  <c r="S6446" i="5"/>
  <c r="T6446" i="5" s="1"/>
  <c r="S6811" i="5"/>
  <c r="T6811" i="5" s="1"/>
  <c r="R6811" i="5"/>
  <c r="O6883" i="5"/>
  <c r="R6908" i="5"/>
  <c r="S6908" i="5"/>
  <c r="T6908" i="5" s="1"/>
  <c r="O7038" i="5"/>
  <c r="S7051" i="5"/>
  <c r="T7051" i="5" s="1"/>
  <c r="R7051" i="5"/>
  <c r="O7439" i="5"/>
  <c r="S7515" i="5"/>
  <c r="T7515" i="5" s="1"/>
  <c r="R7515" i="5"/>
  <c r="R86" i="5"/>
  <c r="S86" i="5"/>
  <c r="T86" i="5" s="1"/>
  <c r="S103" i="5"/>
  <c r="T103" i="5" s="1"/>
  <c r="R103" i="5"/>
  <c r="S137" i="5"/>
  <c r="T137" i="5" s="1"/>
  <c r="R137" i="5"/>
  <c r="S238" i="5"/>
  <c r="T238" i="5" s="1"/>
  <c r="R238" i="5"/>
  <c r="R335" i="5"/>
  <c r="S335" i="5"/>
  <c r="T335" i="5" s="1"/>
  <c r="S485" i="5"/>
  <c r="T485" i="5" s="1"/>
  <c r="R485" i="5"/>
  <c r="S591" i="5"/>
  <c r="T591" i="5" s="1"/>
  <c r="R591" i="5"/>
  <c r="S814" i="5"/>
  <c r="T814" i="5" s="1"/>
  <c r="R814" i="5"/>
  <c r="U470" i="5"/>
  <c r="U584" i="5"/>
  <c r="U897" i="5"/>
  <c r="R388" i="5"/>
  <c r="S388" i="5"/>
  <c r="T388" i="5" s="1"/>
  <c r="S510" i="5"/>
  <c r="T510" i="5" s="1"/>
  <c r="R510" i="5"/>
  <c r="R692" i="5"/>
  <c r="S692" i="5"/>
  <c r="T692" i="5" s="1"/>
  <c r="S747" i="5"/>
  <c r="T747" i="5" s="1"/>
  <c r="R747" i="5"/>
  <c r="S899" i="5"/>
  <c r="T899" i="5" s="1"/>
  <c r="R899" i="5"/>
  <c r="S789" i="5"/>
  <c r="T789" i="5" s="1"/>
  <c r="R789" i="5"/>
  <c r="R865" i="5"/>
  <c r="S865" i="5"/>
  <c r="T865" i="5" s="1"/>
  <c r="S1508" i="5"/>
  <c r="T1508" i="5" s="1"/>
  <c r="R1508" i="5"/>
  <c r="S1736" i="5"/>
  <c r="T1736" i="5" s="1"/>
  <c r="R1736" i="5"/>
  <c r="S1960" i="5"/>
  <c r="T1960" i="5" s="1"/>
  <c r="R1960" i="5"/>
  <c r="O2182" i="5"/>
  <c r="U2420" i="5"/>
  <c r="O2520" i="5"/>
  <c r="S2824" i="5"/>
  <c r="T2824" i="5" s="1"/>
  <c r="R2824" i="5"/>
  <c r="O3017" i="5"/>
  <c r="S3034" i="5"/>
  <c r="T3034" i="5" s="1"/>
  <c r="R3034" i="5"/>
  <c r="O3051" i="5"/>
  <c r="U3065" i="5"/>
  <c r="S3093" i="5"/>
  <c r="T3093" i="5" s="1"/>
  <c r="R3093" i="5"/>
  <c r="S3110" i="5"/>
  <c r="T3110" i="5" s="1"/>
  <c r="R3110" i="5"/>
  <c r="S1059" i="5"/>
  <c r="T1059" i="5" s="1"/>
  <c r="R1059" i="5"/>
  <c r="S1089" i="5"/>
  <c r="T1089" i="5" s="1"/>
  <c r="R1089" i="5"/>
  <c r="S1173" i="5"/>
  <c r="T1173" i="5" s="1"/>
  <c r="R1173" i="5"/>
  <c r="S1232" i="5"/>
  <c r="T1232" i="5" s="1"/>
  <c r="R1232" i="5"/>
  <c r="S1542" i="5"/>
  <c r="T1542" i="5" s="1"/>
  <c r="R1542" i="5"/>
  <c r="U1961" i="5"/>
  <c r="U2217" i="5"/>
  <c r="S2220" i="5"/>
  <c r="T2220" i="5" s="1"/>
  <c r="R2220" i="5"/>
  <c r="O2339" i="5"/>
  <c r="U2373" i="5"/>
  <c r="O2841" i="5"/>
  <c r="O2909" i="5"/>
  <c r="S999" i="5"/>
  <c r="T999" i="5" s="1"/>
  <c r="R999" i="5"/>
  <c r="S1537" i="5"/>
  <c r="T1537" i="5" s="1"/>
  <c r="R1537" i="5"/>
  <c r="S1575" i="5"/>
  <c r="T1575" i="5" s="1"/>
  <c r="R1575" i="5"/>
  <c r="R1613" i="5"/>
  <c r="S1613" i="5"/>
  <c r="T1613" i="5" s="1"/>
  <c r="S1651" i="5"/>
  <c r="T1651" i="5" s="1"/>
  <c r="R1651" i="5"/>
  <c r="S1689" i="5"/>
  <c r="T1689" i="5" s="1"/>
  <c r="R1689" i="5"/>
  <c r="O1955" i="5"/>
  <c r="U2226" i="5"/>
  <c r="S2229" i="5"/>
  <c r="T2229" i="5" s="1"/>
  <c r="R2229" i="5"/>
  <c r="S2638" i="5"/>
  <c r="T2638" i="5" s="1"/>
  <c r="R2638" i="5"/>
  <c r="S2693" i="5"/>
  <c r="T2693" i="5" s="1"/>
  <c r="R2693" i="5"/>
  <c r="S2769" i="5"/>
  <c r="T2769" i="5" s="1"/>
  <c r="R2769" i="5"/>
  <c r="S1664" i="5"/>
  <c r="T1664" i="5" s="1"/>
  <c r="R1664" i="5"/>
  <c r="S1816" i="5"/>
  <c r="T1816" i="5" s="1"/>
  <c r="R1816" i="5"/>
  <c r="S2406" i="5"/>
  <c r="T2406" i="5" s="1"/>
  <c r="R2406" i="5"/>
  <c r="U2572" i="5"/>
  <c r="O2647" i="5"/>
  <c r="U3551" i="5"/>
  <c r="U3889" i="5"/>
  <c r="S3966" i="5"/>
  <c r="T3966" i="5" s="1"/>
  <c r="R3966" i="5"/>
  <c r="S4051" i="5"/>
  <c r="T4051" i="5" s="1"/>
  <c r="R4051" i="5"/>
  <c r="R4224" i="5"/>
  <c r="S4224" i="5"/>
  <c r="T4224" i="5" s="1"/>
  <c r="S4350" i="5"/>
  <c r="T4350" i="5" s="1"/>
  <c r="R4350" i="5"/>
  <c r="R4498" i="5"/>
  <c r="S4498" i="5"/>
  <c r="T4498" i="5" s="1"/>
  <c r="O4667" i="5"/>
  <c r="S4718" i="5"/>
  <c r="T4718" i="5" s="1"/>
  <c r="R4718" i="5"/>
  <c r="S4768" i="5"/>
  <c r="T4768" i="5" s="1"/>
  <c r="R4768" i="5"/>
  <c r="O4970" i="5"/>
  <c r="S5481" i="5"/>
  <c r="T5481" i="5" s="1"/>
  <c r="R5481" i="5"/>
  <c r="U5680" i="5"/>
  <c r="U5786" i="5"/>
  <c r="S1468" i="5"/>
  <c r="T1468" i="5" s="1"/>
  <c r="R1468" i="5"/>
  <c r="S1502" i="5"/>
  <c r="T1502" i="5" s="1"/>
  <c r="R1502" i="5"/>
  <c r="S1527" i="5"/>
  <c r="T1527" i="5" s="1"/>
  <c r="R1527" i="5"/>
  <c r="S1544" i="5"/>
  <c r="T1544" i="5" s="1"/>
  <c r="R1544" i="5"/>
  <c r="S1578" i="5"/>
  <c r="T1578" i="5" s="1"/>
  <c r="R1578" i="5"/>
  <c r="S1679" i="5"/>
  <c r="T1679" i="5" s="1"/>
  <c r="R1679" i="5"/>
  <c r="S1797" i="5"/>
  <c r="T1797" i="5" s="1"/>
  <c r="R1797" i="5"/>
  <c r="S1915" i="5"/>
  <c r="T1915" i="5" s="1"/>
  <c r="R1915" i="5"/>
  <c r="S1990" i="5"/>
  <c r="T1990" i="5" s="1"/>
  <c r="R1990" i="5"/>
  <c r="S2075" i="5"/>
  <c r="T2075" i="5" s="1"/>
  <c r="R2075" i="5"/>
  <c r="O3528" i="5"/>
  <c r="O3854" i="5"/>
  <c r="S3901" i="5"/>
  <c r="T3901" i="5" s="1"/>
  <c r="R3901" i="5"/>
  <c r="S4794" i="5"/>
  <c r="T4794" i="5" s="1"/>
  <c r="R4794" i="5"/>
  <c r="S5059" i="5"/>
  <c r="T5059" i="5" s="1"/>
  <c r="R5059" i="5"/>
  <c r="S5152" i="5"/>
  <c r="T5152" i="5" s="1"/>
  <c r="R5152" i="5"/>
  <c r="S5232" i="5"/>
  <c r="T5232" i="5" s="1"/>
  <c r="R5232" i="5"/>
  <c r="U6067" i="5"/>
  <c r="O6283" i="5"/>
  <c r="S3376" i="5"/>
  <c r="T3376" i="5" s="1"/>
  <c r="R3376" i="5"/>
  <c r="S3866" i="5"/>
  <c r="T3866" i="5" s="1"/>
  <c r="R3866" i="5"/>
  <c r="S4038" i="5"/>
  <c r="T4038" i="5" s="1"/>
  <c r="R4038" i="5"/>
  <c r="U4242" i="5"/>
  <c r="S4452" i="5"/>
  <c r="T4452" i="5" s="1"/>
  <c r="R4452" i="5"/>
  <c r="S5333" i="5"/>
  <c r="T5333" i="5" s="1"/>
  <c r="R5333" i="5"/>
  <c r="S5633" i="5"/>
  <c r="T5633" i="5" s="1"/>
  <c r="R5633" i="5"/>
  <c r="S5705" i="5"/>
  <c r="T5705" i="5" s="1"/>
  <c r="R5705" i="5"/>
  <c r="U5933" i="5"/>
  <c r="S6051" i="5"/>
  <c r="T6051" i="5" s="1"/>
  <c r="R6051" i="5"/>
  <c r="O6222" i="5"/>
  <c r="S3136" i="5"/>
  <c r="T3136" i="5" s="1"/>
  <c r="R3136" i="5"/>
  <c r="O3169" i="5"/>
  <c r="S3178" i="5"/>
  <c r="T3178" i="5" s="1"/>
  <c r="R3178" i="5"/>
  <c r="S3241" i="5"/>
  <c r="T3241" i="5" s="1"/>
  <c r="R3241" i="5"/>
  <c r="S3258" i="5"/>
  <c r="T3258" i="5" s="1"/>
  <c r="R3258" i="5"/>
  <c r="S3296" i="5"/>
  <c r="T3296" i="5" s="1"/>
  <c r="R3296" i="5"/>
  <c r="O3330" i="5"/>
  <c r="S3338" i="5"/>
  <c r="T3338" i="5" s="1"/>
  <c r="R3338" i="5"/>
  <c r="S3436" i="5"/>
  <c r="T3436" i="5" s="1"/>
  <c r="R3436" i="5"/>
  <c r="S3490" i="5"/>
  <c r="T3490" i="5" s="1"/>
  <c r="R3490" i="5"/>
  <c r="S3811" i="5"/>
  <c r="T3811" i="5" s="1"/>
  <c r="R3811" i="5"/>
  <c r="U3885" i="5"/>
  <c r="S3980" i="5"/>
  <c r="T3980" i="5" s="1"/>
  <c r="R3980" i="5"/>
  <c r="S4165" i="5"/>
  <c r="T4165" i="5" s="1"/>
  <c r="R4165" i="5"/>
  <c r="S4300" i="5"/>
  <c r="T4300" i="5" s="1"/>
  <c r="R4300" i="5"/>
  <c r="U4360" i="5"/>
  <c r="U4664" i="5"/>
  <c r="S4849" i="5"/>
  <c r="T4849" i="5" s="1"/>
  <c r="R4849" i="5"/>
  <c r="S5029" i="5"/>
  <c r="T5029" i="5" s="1"/>
  <c r="R5029" i="5"/>
  <c r="O5502" i="5"/>
  <c r="U5575" i="5"/>
  <c r="S5640" i="5"/>
  <c r="T5640" i="5" s="1"/>
  <c r="R5640" i="5"/>
  <c r="R5725" i="5"/>
  <c r="S5725" i="5"/>
  <c r="T5725" i="5" s="1"/>
  <c r="O5792" i="5"/>
  <c r="S5809" i="5"/>
  <c r="T5809" i="5" s="1"/>
  <c r="R5809" i="5"/>
  <c r="S5902" i="5"/>
  <c r="T5902" i="5" s="1"/>
  <c r="R5902" i="5"/>
  <c r="S6011" i="5"/>
  <c r="T6011" i="5" s="1"/>
  <c r="R6011" i="5"/>
  <c r="S6064" i="5"/>
  <c r="T6064" i="5" s="1"/>
  <c r="R6064" i="5"/>
  <c r="S6187" i="5"/>
  <c r="T6187" i="5" s="1"/>
  <c r="R6187" i="5"/>
  <c r="R6302" i="5"/>
  <c r="S6302" i="5"/>
  <c r="T6302" i="5" s="1"/>
  <c r="U6415" i="5"/>
  <c r="S6482" i="5"/>
  <c r="T6482" i="5" s="1"/>
  <c r="R6482" i="5"/>
  <c r="S6237" i="5"/>
  <c r="T6237" i="5" s="1"/>
  <c r="R6237" i="5"/>
  <c r="S6515" i="5"/>
  <c r="T6515" i="5" s="1"/>
  <c r="R6515" i="5"/>
  <c r="S6739" i="5"/>
  <c r="T6739" i="5" s="1"/>
  <c r="R6739" i="5"/>
  <c r="O6978" i="5"/>
  <c r="S7054" i="5"/>
  <c r="T7054" i="5" s="1"/>
  <c r="R7054" i="5"/>
  <c r="O7189" i="5"/>
  <c r="O7240" i="5"/>
  <c r="S7442" i="5"/>
  <c r="T7442" i="5" s="1"/>
  <c r="R7442" i="5"/>
  <c r="S7510" i="5"/>
  <c r="T7510" i="5" s="1"/>
  <c r="R7510" i="5"/>
  <c r="S6937" i="5"/>
  <c r="T6937" i="5" s="1"/>
  <c r="R6937" i="5"/>
  <c r="O7021" i="5"/>
  <c r="S7080" i="5"/>
  <c r="T7080" i="5" s="1"/>
  <c r="R7080" i="5"/>
  <c r="O7249" i="5"/>
  <c r="S7308" i="5"/>
  <c r="T7308" i="5" s="1"/>
  <c r="R7308" i="5"/>
  <c r="O7388" i="5"/>
  <c r="S7401" i="5"/>
  <c r="T7401" i="5" s="1"/>
  <c r="R7401" i="5"/>
  <c r="S7557" i="5"/>
  <c r="T7557" i="5" s="1"/>
  <c r="R7557" i="5"/>
  <c r="R65" i="5"/>
  <c r="S65" i="5"/>
  <c r="T65" i="5" s="1"/>
  <c r="S862" i="5"/>
  <c r="T862" i="5" s="1"/>
  <c r="R862" i="5"/>
  <c r="R1004" i="5"/>
  <c r="S1004" i="5"/>
  <c r="T1004" i="5" s="1"/>
  <c r="S502" i="5"/>
  <c r="T502" i="5" s="1"/>
  <c r="R502" i="5"/>
  <c r="S1347" i="5"/>
  <c r="T1347" i="5" s="1"/>
  <c r="R1347" i="5"/>
  <c r="U1813" i="5"/>
  <c r="S1833" i="5"/>
  <c r="T1833" i="5" s="1"/>
  <c r="R1833" i="5"/>
  <c r="O2326" i="5"/>
  <c r="S2748" i="5"/>
  <c r="T2748" i="5" s="1"/>
  <c r="R2748" i="5"/>
  <c r="S2904" i="5"/>
  <c r="T2904" i="5" s="1"/>
  <c r="R2904" i="5"/>
  <c r="U3069" i="5"/>
  <c r="U3094" i="5"/>
  <c r="S1417" i="5"/>
  <c r="T1417" i="5" s="1"/>
  <c r="R1417" i="5"/>
  <c r="O2187" i="5"/>
  <c r="R2343" i="5"/>
  <c r="S2343" i="5"/>
  <c r="T2343" i="5" s="1"/>
  <c r="S1054" i="5"/>
  <c r="T1054" i="5" s="1"/>
  <c r="R1054" i="5"/>
  <c r="S1198" i="5"/>
  <c r="T1198" i="5" s="1"/>
  <c r="R1198" i="5"/>
  <c r="S1455" i="5"/>
  <c r="T1455" i="5" s="1"/>
  <c r="R1455" i="5"/>
  <c r="S2106" i="5"/>
  <c r="T2106" i="5" s="1"/>
  <c r="R2106" i="5"/>
  <c r="U2407" i="5"/>
  <c r="S4080" i="5"/>
  <c r="T4080" i="5" s="1"/>
  <c r="R4080" i="5"/>
  <c r="R4249" i="5"/>
  <c r="S4249" i="5"/>
  <c r="T4249" i="5" s="1"/>
  <c r="S4477" i="5"/>
  <c r="T4477" i="5" s="1"/>
  <c r="R4477" i="5"/>
  <c r="O5071" i="5"/>
  <c r="R5768" i="5"/>
  <c r="S5768" i="5"/>
  <c r="T5768" i="5" s="1"/>
  <c r="U6050" i="5"/>
  <c r="S1970" i="5"/>
  <c r="T1970" i="5" s="1"/>
  <c r="R1970" i="5"/>
  <c r="U4343" i="5"/>
  <c r="U4533" i="5"/>
  <c r="U6032" i="5"/>
  <c r="O4920" i="5"/>
  <c r="U5634" i="5"/>
  <c r="S5899" i="5"/>
  <c r="T5899" i="5" s="1"/>
  <c r="R5899" i="5"/>
  <c r="U6024" i="5"/>
  <c r="S3820" i="5"/>
  <c r="T3820" i="5" s="1"/>
  <c r="R3820" i="5"/>
  <c r="S4076" i="5"/>
  <c r="T4076" i="5" s="1"/>
  <c r="R4076" i="5"/>
  <c r="S4882" i="5"/>
  <c r="T4882" i="5" s="1"/>
  <c r="R4882" i="5"/>
  <c r="S5864" i="5"/>
  <c r="T5864" i="5" s="1"/>
  <c r="R5864" i="5"/>
  <c r="S6107" i="5"/>
  <c r="T6107" i="5" s="1"/>
  <c r="R6107" i="5"/>
  <c r="S6710" i="5"/>
  <c r="T6710" i="5" s="1"/>
  <c r="R6710" i="5"/>
  <c r="O5958" i="5"/>
  <c r="S6030" i="5"/>
  <c r="T6030" i="5" s="1"/>
  <c r="R6030" i="5"/>
  <c r="O6566" i="5"/>
  <c r="S6680" i="5"/>
  <c r="T6680" i="5" s="1"/>
  <c r="R6680" i="5"/>
  <c r="S7079" i="5"/>
  <c r="T7079" i="5" s="1"/>
  <c r="R7079" i="5"/>
  <c r="S7345" i="5"/>
  <c r="T7345" i="5" s="1"/>
  <c r="R7345" i="5"/>
  <c r="O7396" i="5"/>
  <c r="S7552" i="5"/>
  <c r="T7552" i="5" s="1"/>
  <c r="R7552" i="5"/>
  <c r="S7628" i="5"/>
  <c r="T7628" i="5" s="1"/>
  <c r="R7628" i="5"/>
  <c r="O6378" i="5"/>
  <c r="S6513" i="5"/>
  <c r="T6513" i="5" s="1"/>
  <c r="R6513" i="5"/>
  <c r="S6815" i="5"/>
  <c r="T6815" i="5" s="1"/>
  <c r="R6815" i="5"/>
  <c r="O6891" i="5"/>
  <c r="S6924" i="5"/>
  <c r="T6924" i="5" s="1"/>
  <c r="R6924" i="5"/>
  <c r="S7059" i="5"/>
  <c r="T7059" i="5" s="1"/>
  <c r="R7059" i="5"/>
  <c r="O7127" i="5"/>
  <c r="S7135" i="5"/>
  <c r="T7135" i="5" s="1"/>
  <c r="R7135" i="5"/>
  <c r="S7266" i="5"/>
  <c r="T7266" i="5" s="1"/>
  <c r="R7266" i="5"/>
  <c r="O7287" i="5"/>
  <c r="R7359" i="5"/>
  <c r="S7359" i="5"/>
  <c r="T7359" i="5" s="1"/>
  <c r="O7580" i="5"/>
  <c r="S141" i="5"/>
  <c r="T141" i="5" s="1"/>
  <c r="R141" i="5"/>
  <c r="R709" i="5"/>
  <c r="S709" i="5"/>
  <c r="T709" i="5" s="1"/>
  <c r="S751" i="5"/>
  <c r="T751" i="5" s="1"/>
  <c r="R751" i="5"/>
  <c r="S2001" i="5"/>
  <c r="T2001" i="5" s="1"/>
  <c r="R2001" i="5"/>
  <c r="S2077" i="5"/>
  <c r="T2077" i="5" s="1"/>
  <c r="R2077" i="5"/>
  <c r="S1165" i="5"/>
  <c r="T1165" i="5" s="1"/>
  <c r="R1165" i="5"/>
  <c r="R2191" i="5"/>
  <c r="S2191" i="5"/>
  <c r="T2191" i="5" s="1"/>
  <c r="S924" i="5"/>
  <c r="T924" i="5" s="1"/>
  <c r="R924" i="5"/>
  <c r="O2381" i="5"/>
  <c r="O2486" i="5"/>
  <c r="O2630" i="5"/>
  <c r="U2116" i="5"/>
  <c r="O2465" i="5"/>
  <c r="O2799" i="5"/>
  <c r="S4186" i="5"/>
  <c r="T4186" i="5" s="1"/>
  <c r="R4186" i="5"/>
  <c r="S1628" i="5"/>
  <c r="T1628" i="5" s="1"/>
  <c r="R1628" i="5"/>
  <c r="S1662" i="5"/>
  <c r="T1662" i="5" s="1"/>
  <c r="R1662" i="5"/>
  <c r="S3511" i="5"/>
  <c r="T3511" i="5" s="1"/>
  <c r="R3511" i="5"/>
  <c r="S128" i="5"/>
  <c r="T128" i="5" s="1"/>
  <c r="R128" i="5"/>
  <c r="S213" i="5"/>
  <c r="T213" i="5" s="1"/>
  <c r="R213" i="5"/>
  <c r="S255" i="5"/>
  <c r="T255" i="5" s="1"/>
  <c r="R255" i="5"/>
  <c r="U1001" i="5"/>
  <c r="U1018" i="5"/>
  <c r="U424" i="5"/>
  <c r="U538" i="5"/>
  <c r="U601" i="5"/>
  <c r="U728" i="5"/>
  <c r="U896" i="5"/>
  <c r="S903" i="5"/>
  <c r="T903" i="5" s="1"/>
  <c r="R903" i="5"/>
  <c r="U559" i="5"/>
  <c r="S166" i="5"/>
  <c r="T166" i="5" s="1"/>
  <c r="R166" i="5"/>
  <c r="R322" i="5"/>
  <c r="S322" i="5"/>
  <c r="T322" i="5" s="1"/>
  <c r="S365" i="5"/>
  <c r="T365" i="5" s="1"/>
  <c r="R365" i="5"/>
  <c r="S468" i="5"/>
  <c r="T468" i="5" s="1"/>
  <c r="R468" i="5"/>
  <c r="R713" i="5"/>
  <c r="S713" i="5"/>
  <c r="T713" i="5" s="1"/>
  <c r="S776" i="5"/>
  <c r="T776" i="5" s="1"/>
  <c r="R776" i="5"/>
  <c r="R624" i="5"/>
  <c r="S624" i="5"/>
  <c r="T624" i="5" s="1"/>
  <c r="U436" i="5"/>
  <c r="S1698" i="5"/>
  <c r="T1698" i="5" s="1"/>
  <c r="R1698" i="5"/>
  <c r="S1774" i="5"/>
  <c r="T1774" i="5" s="1"/>
  <c r="R1774" i="5"/>
  <c r="U1834" i="5"/>
  <c r="S3026" i="5"/>
  <c r="T3026" i="5" s="1"/>
  <c r="R3026" i="5"/>
  <c r="S1051" i="5"/>
  <c r="T1051" i="5" s="1"/>
  <c r="R1051" i="5"/>
  <c r="S1563" i="5"/>
  <c r="T1563" i="5" s="1"/>
  <c r="R1563" i="5"/>
  <c r="O2212" i="5"/>
  <c r="S1453" i="5"/>
  <c r="T1453" i="5" s="1"/>
  <c r="R1453" i="5"/>
  <c r="S1461" i="5"/>
  <c r="T1461" i="5" s="1"/>
  <c r="R1461" i="5"/>
  <c r="S2617" i="5"/>
  <c r="T2617" i="5" s="1"/>
  <c r="R2617" i="5"/>
  <c r="O2790" i="5"/>
  <c r="O2934" i="5"/>
  <c r="S1301" i="5"/>
  <c r="T1301" i="5" s="1"/>
  <c r="R1301" i="5"/>
  <c r="S2005" i="5"/>
  <c r="T2005" i="5" s="1"/>
  <c r="R2005" i="5"/>
  <c r="S2085" i="5"/>
  <c r="T2085" i="5" s="1"/>
  <c r="R2085" i="5"/>
  <c r="U2120" i="5"/>
  <c r="U2272" i="5"/>
  <c r="R4236" i="5"/>
  <c r="S4236" i="5"/>
  <c r="T4236" i="5" s="1"/>
  <c r="S4338" i="5"/>
  <c r="T4338" i="5" s="1"/>
  <c r="R4338" i="5"/>
  <c r="S4388" i="5"/>
  <c r="T4388" i="5" s="1"/>
  <c r="R4388" i="5"/>
  <c r="O4553" i="5"/>
  <c r="S4578" i="5"/>
  <c r="T4578" i="5" s="1"/>
  <c r="R4578" i="5"/>
  <c r="O4629" i="5"/>
  <c r="U4930" i="5"/>
  <c r="U5110" i="5"/>
  <c r="U5338" i="5"/>
  <c r="S5375" i="5"/>
  <c r="T5375" i="5" s="1"/>
  <c r="R5375" i="5"/>
  <c r="S5916" i="5"/>
  <c r="T5916" i="5" s="1"/>
  <c r="R5916" i="5"/>
  <c r="O5996" i="5"/>
  <c r="S1704" i="5"/>
  <c r="T1704" i="5" s="1"/>
  <c r="R1704" i="5"/>
  <c r="S2024" i="5"/>
  <c r="T2024" i="5" s="1"/>
  <c r="R2024" i="5"/>
  <c r="S4945" i="5"/>
  <c r="T4945" i="5" s="1"/>
  <c r="R4945" i="5"/>
  <c r="U3547" i="5"/>
  <c r="R4232" i="5"/>
  <c r="S4232" i="5"/>
  <c r="T4232" i="5" s="1"/>
  <c r="S4646" i="5"/>
  <c r="T4646" i="5" s="1"/>
  <c r="R4646" i="5"/>
  <c r="S5076" i="5"/>
  <c r="T5076" i="5" s="1"/>
  <c r="R5076" i="5"/>
  <c r="R5295" i="5"/>
  <c r="S5295" i="5"/>
  <c r="T5295" i="5" s="1"/>
  <c r="S5599" i="5"/>
  <c r="T5599" i="5" s="1"/>
  <c r="R5599" i="5"/>
  <c r="S5671" i="5"/>
  <c r="T5671" i="5" s="1"/>
  <c r="R5671" i="5"/>
  <c r="S3131" i="5"/>
  <c r="T3131" i="5" s="1"/>
  <c r="R3131" i="5"/>
  <c r="O3203" i="5"/>
  <c r="S3207" i="5"/>
  <c r="T3207" i="5" s="1"/>
  <c r="R3207" i="5"/>
  <c r="O3220" i="5"/>
  <c r="O3300" i="5"/>
  <c r="S3317" i="5"/>
  <c r="T3317" i="5" s="1"/>
  <c r="R3317" i="5"/>
  <c r="S3360" i="5"/>
  <c r="T3360" i="5" s="1"/>
  <c r="R3360" i="5"/>
  <c r="S3429" i="5"/>
  <c r="T3429" i="5" s="1"/>
  <c r="R3429" i="5"/>
  <c r="O3929" i="5"/>
  <c r="S4650" i="5"/>
  <c r="T4650" i="5" s="1"/>
  <c r="R4650" i="5"/>
  <c r="O5274" i="5"/>
  <c r="R5299" i="5"/>
  <c r="S5299" i="5"/>
  <c r="T5299" i="5" s="1"/>
  <c r="O5350" i="5"/>
  <c r="U5862" i="5"/>
  <c r="S5632" i="5"/>
  <c r="T5632" i="5" s="1"/>
  <c r="R5632" i="5"/>
  <c r="S5885" i="5"/>
  <c r="T5885" i="5" s="1"/>
  <c r="R5885" i="5"/>
  <c r="S5956" i="5"/>
  <c r="T5956" i="5" s="1"/>
  <c r="R5956" i="5"/>
  <c r="S6028" i="5"/>
  <c r="T6028" i="5" s="1"/>
  <c r="R6028" i="5"/>
  <c r="O6072" i="5"/>
  <c r="O6262" i="5"/>
  <c r="O6264" i="5"/>
  <c r="S6300" i="5"/>
  <c r="T6300" i="5" s="1"/>
  <c r="R6300" i="5"/>
  <c r="S6469" i="5"/>
  <c r="T6469" i="5" s="1"/>
  <c r="R6469" i="5"/>
  <c r="O6579" i="5"/>
  <c r="S6625" i="5"/>
  <c r="T6625" i="5" s="1"/>
  <c r="R6625" i="5"/>
  <c r="O6731" i="5"/>
  <c r="S6777" i="5"/>
  <c r="T6777" i="5" s="1"/>
  <c r="R6777" i="5"/>
  <c r="R7324" i="5"/>
  <c r="S7324" i="5"/>
  <c r="T7324" i="5" s="1"/>
  <c r="R7392" i="5"/>
  <c r="S7392" i="5"/>
  <c r="T7392" i="5" s="1"/>
  <c r="S7531" i="5"/>
  <c r="T7531" i="5" s="1"/>
  <c r="R7531" i="5"/>
  <c r="S7548" i="5"/>
  <c r="T7548" i="5" s="1"/>
  <c r="R7548" i="5"/>
  <c r="S6340" i="5"/>
  <c r="T6340" i="5" s="1"/>
  <c r="R6340" i="5"/>
  <c r="S6518" i="5"/>
  <c r="T6518" i="5" s="1"/>
  <c r="R6518" i="5"/>
  <c r="S7152" i="5"/>
  <c r="T7152" i="5" s="1"/>
  <c r="R7152" i="5"/>
  <c r="S7245" i="5"/>
  <c r="T7245" i="5" s="1"/>
  <c r="R7245" i="5"/>
  <c r="R7304" i="5"/>
  <c r="S7304" i="5"/>
  <c r="T7304" i="5" s="1"/>
  <c r="R7532" i="5"/>
  <c r="S7532" i="5"/>
  <c r="T7532" i="5" s="1"/>
  <c r="S6026" i="5"/>
  <c r="T6026" i="5" s="1"/>
  <c r="R6026" i="5"/>
  <c r="O6245" i="5"/>
  <c r="S6254" i="5"/>
  <c r="T6254" i="5" s="1"/>
  <c r="R6254" i="5"/>
  <c r="S6587" i="5"/>
  <c r="T6587" i="5" s="1"/>
  <c r="R6587" i="5"/>
  <c r="S6769" i="5"/>
  <c r="T6769" i="5" s="1"/>
  <c r="R6769" i="5"/>
  <c r="S6986" i="5"/>
  <c r="T6986" i="5" s="1"/>
  <c r="R6986" i="5"/>
  <c r="S7138" i="5"/>
  <c r="T7138" i="5" s="1"/>
  <c r="R7138" i="5"/>
  <c r="S7273" i="5"/>
  <c r="T7273" i="5" s="1"/>
  <c r="R7273" i="5"/>
  <c r="O7400" i="5"/>
  <c r="S7463" i="5"/>
  <c r="T7463" i="5" s="1"/>
  <c r="R7463" i="5"/>
  <c r="S6357" i="5"/>
  <c r="T6357" i="5" s="1"/>
  <c r="R6357" i="5"/>
  <c r="O6399" i="5"/>
  <c r="R6442" i="5"/>
  <c r="S6442" i="5"/>
  <c r="T6442" i="5" s="1"/>
  <c r="S7013" i="5"/>
  <c r="T7013" i="5" s="1"/>
  <c r="R7013" i="5"/>
  <c r="S7329" i="5"/>
  <c r="T7329" i="5" s="1"/>
  <c r="R7329" i="5"/>
  <c r="O7549" i="5"/>
  <c r="S819" i="5"/>
  <c r="T819" i="5" s="1"/>
  <c r="R819" i="5"/>
  <c r="S451" i="5"/>
  <c r="T451" i="5" s="1"/>
  <c r="R451" i="5"/>
  <c r="S603" i="5"/>
  <c r="T603" i="5" s="1"/>
  <c r="R603" i="5"/>
  <c r="S717" i="5"/>
  <c r="T717" i="5" s="1"/>
  <c r="R717" i="5"/>
  <c r="S1322" i="5"/>
  <c r="T1322" i="5" s="1"/>
  <c r="R1322" i="5"/>
  <c r="S1385" i="5"/>
  <c r="T1385" i="5" s="1"/>
  <c r="R1385" i="5"/>
  <c r="U2825" i="5"/>
  <c r="U3090" i="5"/>
  <c r="S1047" i="5"/>
  <c r="T1047" i="5" s="1"/>
  <c r="R1047" i="5"/>
  <c r="S1580" i="5"/>
  <c r="T1580" i="5" s="1"/>
  <c r="R1580" i="5"/>
  <c r="U2221" i="5"/>
  <c r="S1046" i="5"/>
  <c r="T1046" i="5" s="1"/>
  <c r="R1046" i="5"/>
  <c r="S1155" i="5"/>
  <c r="T1155" i="5" s="1"/>
  <c r="R1155" i="5"/>
  <c r="S1282" i="5"/>
  <c r="T1282" i="5" s="1"/>
  <c r="R1282" i="5"/>
  <c r="U2065" i="5"/>
  <c r="R2199" i="5"/>
  <c r="S2199" i="5"/>
  <c r="T2199" i="5" s="1"/>
  <c r="O2233" i="5"/>
  <c r="U1534" i="5"/>
  <c r="R2035" i="5"/>
  <c r="S2035" i="5"/>
  <c r="T2035" i="5" s="1"/>
  <c r="S2271" i="5"/>
  <c r="T2271" i="5" s="1"/>
  <c r="R2271" i="5"/>
  <c r="U2403" i="5"/>
  <c r="O2651" i="5"/>
  <c r="S2723" i="5"/>
  <c r="T2723" i="5" s="1"/>
  <c r="R2723" i="5"/>
  <c r="R4933" i="5"/>
  <c r="S4933" i="5"/>
  <c r="T4933" i="5" s="1"/>
  <c r="S5325" i="5"/>
  <c r="T5325" i="5" s="1"/>
  <c r="R5325" i="5"/>
  <c r="O5388" i="5"/>
  <c r="O6287" i="5"/>
  <c r="S1582" i="5"/>
  <c r="T1582" i="5" s="1"/>
  <c r="R1582" i="5"/>
  <c r="S2020" i="5"/>
  <c r="T2020" i="5" s="1"/>
  <c r="R2020" i="5"/>
  <c r="S3520" i="5"/>
  <c r="T3520" i="5" s="1"/>
  <c r="R3520" i="5"/>
  <c r="S3807" i="5"/>
  <c r="T3807" i="5" s="1"/>
  <c r="R3807" i="5"/>
  <c r="O3832" i="5"/>
  <c r="U4694" i="5"/>
  <c r="S5988" i="5"/>
  <c r="T5988" i="5" s="1"/>
  <c r="R5988" i="5"/>
  <c r="O6059" i="5"/>
  <c r="S6132" i="5"/>
  <c r="T6132" i="5" s="1"/>
  <c r="R6132" i="5"/>
  <c r="R6298" i="5"/>
  <c r="S6298" i="5"/>
  <c r="T6298" i="5" s="1"/>
  <c r="S4084" i="5"/>
  <c r="T4084" i="5" s="1"/>
  <c r="R4084" i="5"/>
  <c r="U4267" i="5"/>
  <c r="U4946" i="5"/>
  <c r="S5494" i="5"/>
  <c r="T5494" i="5" s="1"/>
  <c r="R5494" i="5"/>
  <c r="S3507" i="5"/>
  <c r="T3507" i="5" s="1"/>
  <c r="R3507" i="5"/>
  <c r="O3642" i="5"/>
  <c r="S4949" i="5"/>
  <c r="T4949" i="5" s="1"/>
  <c r="R4949" i="5"/>
  <c r="S5861" i="5"/>
  <c r="T5861" i="5" s="1"/>
  <c r="R5861" i="5"/>
  <c r="R5729" i="5"/>
  <c r="S5729" i="5"/>
  <c r="T5729" i="5" s="1"/>
  <c r="S6150" i="5"/>
  <c r="T6150" i="5" s="1"/>
  <c r="R6150" i="5"/>
  <c r="O6490" i="5"/>
  <c r="S6553" i="5"/>
  <c r="T6553" i="5" s="1"/>
  <c r="R6553" i="5"/>
  <c r="S6714" i="5"/>
  <c r="T6714" i="5" s="1"/>
  <c r="R6714" i="5"/>
  <c r="O6528" i="5"/>
  <c r="S6604" i="5"/>
  <c r="T6604" i="5" s="1"/>
  <c r="R6604" i="5"/>
  <c r="S6621" i="5"/>
  <c r="T6621" i="5" s="1"/>
  <c r="R6621" i="5"/>
  <c r="O7003" i="5"/>
  <c r="S7050" i="5"/>
  <c r="T7050" i="5" s="1"/>
  <c r="R7050" i="5"/>
  <c r="R7311" i="5"/>
  <c r="S7311" i="5"/>
  <c r="T7311" i="5" s="1"/>
  <c r="S7535" i="5"/>
  <c r="T7535" i="5" s="1"/>
  <c r="R7535" i="5"/>
  <c r="S7572" i="5"/>
  <c r="T7572" i="5" s="1"/>
  <c r="R7572" i="5"/>
  <c r="S6824" i="5"/>
  <c r="T6824" i="5" s="1"/>
  <c r="R6824" i="5"/>
  <c r="O7215" i="5"/>
  <c r="R7346" i="5"/>
  <c r="S7346" i="5"/>
  <c r="T7346" i="5" s="1"/>
  <c r="S7498" i="5"/>
  <c r="T7498" i="5" s="1"/>
  <c r="R7498" i="5"/>
  <c r="S7618" i="5"/>
  <c r="T7618" i="5" s="1"/>
  <c r="R7618" i="5"/>
  <c r="S56" i="5"/>
  <c r="T56" i="5" s="1"/>
  <c r="R56" i="5"/>
  <c r="S124" i="5"/>
  <c r="T124" i="5" s="1"/>
  <c r="R124" i="5"/>
  <c r="S200" i="5"/>
  <c r="T200" i="5" s="1"/>
  <c r="R200" i="5"/>
  <c r="S246" i="5"/>
  <c r="T246" i="5" s="1"/>
  <c r="R246" i="5"/>
  <c r="R401" i="5"/>
  <c r="S401" i="5"/>
  <c r="T401" i="5" s="1"/>
  <c r="S658" i="5"/>
  <c r="T658" i="5" s="1"/>
  <c r="R658" i="5"/>
  <c r="S824" i="5"/>
  <c r="T824" i="5" s="1"/>
  <c r="R824" i="5"/>
  <c r="S921" i="5"/>
  <c r="T921" i="5" s="1"/>
  <c r="R921" i="5"/>
  <c r="U462" i="5"/>
  <c r="S934" i="5"/>
  <c r="T934" i="5" s="1"/>
  <c r="R934" i="5"/>
  <c r="R396" i="5"/>
  <c r="S396" i="5"/>
  <c r="T396" i="5" s="1"/>
  <c r="S586" i="5"/>
  <c r="T586" i="5" s="1"/>
  <c r="R586" i="5"/>
  <c r="S768" i="5"/>
  <c r="T768" i="5" s="1"/>
  <c r="R768" i="5"/>
  <c r="S815" i="5"/>
  <c r="T815" i="5" s="1"/>
  <c r="R815" i="5"/>
  <c r="U884" i="5"/>
  <c r="S1312" i="5"/>
  <c r="T1312" i="5" s="1"/>
  <c r="R1312" i="5"/>
  <c r="S1337" i="5"/>
  <c r="T1337" i="5" s="1"/>
  <c r="R1337" i="5"/>
  <c r="S1354" i="5"/>
  <c r="T1354" i="5" s="1"/>
  <c r="R1354" i="5"/>
  <c r="S1379" i="5"/>
  <c r="T1379" i="5" s="1"/>
  <c r="R1379" i="5"/>
  <c r="S1396" i="5"/>
  <c r="T1396" i="5" s="1"/>
  <c r="R1396" i="5"/>
  <c r="S1491" i="5"/>
  <c r="T1491" i="5" s="1"/>
  <c r="R1491" i="5"/>
  <c r="U1547" i="5"/>
  <c r="R2178" i="5"/>
  <c r="S2178" i="5"/>
  <c r="T2178" i="5" s="1"/>
  <c r="O2334" i="5"/>
  <c r="S2419" i="5"/>
  <c r="T2419" i="5" s="1"/>
  <c r="R2419" i="5"/>
  <c r="S2503" i="5"/>
  <c r="T2503" i="5" s="1"/>
  <c r="R2503" i="5"/>
  <c r="S2579" i="5"/>
  <c r="T2579" i="5" s="1"/>
  <c r="R2579" i="5"/>
  <c r="U2673" i="5"/>
  <c r="O2820" i="5"/>
  <c r="O2896" i="5"/>
  <c r="U2943" i="5"/>
  <c r="S2979" i="5"/>
  <c r="T2979" i="5" s="1"/>
  <c r="R2979" i="5"/>
  <c r="S2996" i="5"/>
  <c r="T2996" i="5" s="1"/>
  <c r="R2996" i="5"/>
  <c r="O3030" i="5"/>
  <c r="S3047" i="5"/>
  <c r="T3047" i="5" s="1"/>
  <c r="R3047" i="5"/>
  <c r="S1093" i="5"/>
  <c r="T1093" i="5" s="1"/>
  <c r="R1093" i="5"/>
  <c r="S1123" i="5"/>
  <c r="T1123" i="5" s="1"/>
  <c r="R1123" i="5"/>
  <c r="S1152" i="5"/>
  <c r="T1152" i="5" s="1"/>
  <c r="R1152" i="5"/>
  <c r="S1504" i="5"/>
  <c r="T1504" i="5" s="1"/>
  <c r="R1504" i="5"/>
  <c r="R1601" i="5"/>
  <c r="S1601" i="5"/>
  <c r="T1601" i="5" s="1"/>
  <c r="S2161" i="5"/>
  <c r="T2161" i="5" s="1"/>
  <c r="R2161" i="5"/>
  <c r="U2369" i="5"/>
  <c r="S2533" i="5"/>
  <c r="T2533" i="5" s="1"/>
  <c r="R2533" i="5"/>
  <c r="U2682" i="5"/>
  <c r="S2765" i="5"/>
  <c r="T2765" i="5" s="1"/>
  <c r="R2765" i="5"/>
  <c r="U3111" i="5"/>
  <c r="S995" i="5"/>
  <c r="T995" i="5" s="1"/>
  <c r="R995" i="5"/>
  <c r="S1050" i="5"/>
  <c r="T1050" i="5" s="1"/>
  <c r="R1050" i="5"/>
  <c r="S1092" i="5"/>
  <c r="T1092" i="5" s="1"/>
  <c r="R1092" i="5"/>
  <c r="S1134" i="5"/>
  <c r="T1134" i="5" s="1"/>
  <c r="R1134" i="5"/>
  <c r="S1185" i="5"/>
  <c r="T1185" i="5" s="1"/>
  <c r="R1185" i="5"/>
  <c r="S1227" i="5"/>
  <c r="T1227" i="5" s="1"/>
  <c r="R1227" i="5"/>
  <c r="S1269" i="5"/>
  <c r="T1269" i="5" s="1"/>
  <c r="R1269" i="5"/>
  <c r="O1449" i="5"/>
  <c r="S1451" i="5"/>
  <c r="T1451" i="5" s="1"/>
  <c r="R1451" i="5"/>
  <c r="S1459" i="5"/>
  <c r="T1459" i="5" s="1"/>
  <c r="R1459" i="5"/>
  <c r="S1964" i="5"/>
  <c r="T1964" i="5" s="1"/>
  <c r="R1964" i="5"/>
  <c r="S2225" i="5"/>
  <c r="T2225" i="5" s="1"/>
  <c r="R2225" i="5"/>
  <c r="R2351" i="5"/>
  <c r="S2351" i="5"/>
  <c r="T2351" i="5" s="1"/>
  <c r="O2385" i="5"/>
  <c r="O2947" i="5"/>
  <c r="S1495" i="5"/>
  <c r="T1495" i="5" s="1"/>
  <c r="R1495" i="5"/>
  <c r="R1930" i="5"/>
  <c r="S1930" i="5"/>
  <c r="T1930" i="5" s="1"/>
  <c r="S2292" i="5"/>
  <c r="T2292" i="5" s="1"/>
  <c r="R2292" i="5"/>
  <c r="S2499" i="5"/>
  <c r="T2499" i="5" s="1"/>
  <c r="R2499" i="5"/>
  <c r="S2567" i="5"/>
  <c r="T2567" i="5" s="1"/>
  <c r="R2567" i="5"/>
  <c r="O2803" i="5"/>
  <c r="S2875" i="5"/>
  <c r="T2875" i="5" s="1"/>
  <c r="R2875" i="5"/>
  <c r="S3397" i="5"/>
  <c r="T3397" i="5" s="1"/>
  <c r="R3397" i="5"/>
  <c r="S3431" i="5"/>
  <c r="T3431" i="5" s="1"/>
  <c r="R3431" i="5"/>
  <c r="S3448" i="5"/>
  <c r="T3448" i="5" s="1"/>
  <c r="R3448" i="5"/>
  <c r="S4190" i="5"/>
  <c r="T4190" i="5" s="1"/>
  <c r="R4190" i="5"/>
  <c r="O4363" i="5"/>
  <c r="O4540" i="5"/>
  <c r="U4816" i="5"/>
  <c r="O4895" i="5"/>
  <c r="O5527" i="5"/>
  <c r="S5578" i="5"/>
  <c r="T5578" i="5" s="1"/>
  <c r="R5578" i="5"/>
  <c r="S5646" i="5"/>
  <c r="T5646" i="5" s="1"/>
  <c r="R5646" i="5"/>
  <c r="O5730" i="5"/>
  <c r="S5785" i="5"/>
  <c r="T5785" i="5" s="1"/>
  <c r="R5785" i="5"/>
  <c r="S1506" i="5"/>
  <c r="T1506" i="5" s="1"/>
  <c r="R1506" i="5"/>
  <c r="S1590" i="5"/>
  <c r="T1590" i="5" s="1"/>
  <c r="R1590" i="5"/>
  <c r="S1776" i="5"/>
  <c r="T1776" i="5" s="1"/>
  <c r="R1776" i="5"/>
  <c r="S1801" i="5"/>
  <c r="T1801" i="5" s="1"/>
  <c r="R1801" i="5"/>
  <c r="S1818" i="5"/>
  <c r="T1818" i="5" s="1"/>
  <c r="R1818" i="5"/>
  <c r="S1844" i="5"/>
  <c r="T1844" i="5" s="1"/>
  <c r="R1844" i="5"/>
  <c r="S1869" i="5"/>
  <c r="T1869" i="5" s="1"/>
  <c r="R1869" i="5"/>
  <c r="S1986" i="5"/>
  <c r="T1986" i="5" s="1"/>
  <c r="R1986" i="5"/>
  <c r="S2070" i="5"/>
  <c r="T2070" i="5" s="1"/>
  <c r="R2070" i="5"/>
  <c r="S3478" i="5"/>
  <c r="T3478" i="5" s="1"/>
  <c r="R3478" i="5"/>
  <c r="S3503" i="5"/>
  <c r="T3503" i="5" s="1"/>
  <c r="R3503" i="5"/>
  <c r="S3545" i="5"/>
  <c r="T3545" i="5" s="1"/>
  <c r="R3545" i="5"/>
  <c r="S3579" i="5"/>
  <c r="T3579" i="5" s="1"/>
  <c r="R3579" i="5"/>
  <c r="S3748" i="5"/>
  <c r="T3748" i="5" s="1"/>
  <c r="R3748" i="5"/>
  <c r="S3908" i="5"/>
  <c r="T3908" i="5" s="1"/>
  <c r="R3908" i="5"/>
  <c r="U4352" i="5"/>
  <c r="S4604" i="5"/>
  <c r="T4604" i="5" s="1"/>
  <c r="R4604" i="5"/>
  <c r="S4760" i="5"/>
  <c r="T4760" i="5" s="1"/>
  <c r="R4760" i="5"/>
  <c r="R4908" i="5"/>
  <c r="S4908" i="5"/>
  <c r="T4908" i="5" s="1"/>
  <c r="S5451" i="5"/>
  <c r="T5451" i="5" s="1"/>
  <c r="R5451" i="5"/>
  <c r="O5464" i="5"/>
  <c r="S5675" i="5"/>
  <c r="T5675" i="5" s="1"/>
  <c r="R5675" i="5"/>
  <c r="S5802" i="5"/>
  <c r="T5802" i="5" s="1"/>
  <c r="R5802" i="5"/>
  <c r="S6062" i="5"/>
  <c r="T6062" i="5" s="1"/>
  <c r="R6062" i="5"/>
  <c r="O6112" i="5"/>
  <c r="S3452" i="5"/>
  <c r="T3452" i="5" s="1"/>
  <c r="R3452" i="5"/>
  <c r="S3849" i="5"/>
  <c r="T3849" i="5" s="1"/>
  <c r="R3849" i="5"/>
  <c r="S3896" i="5"/>
  <c r="T3896" i="5" s="1"/>
  <c r="R3896" i="5"/>
  <c r="S3958" i="5"/>
  <c r="T3958" i="5" s="1"/>
  <c r="R3958" i="5"/>
  <c r="O3983" i="5"/>
  <c r="S4198" i="5"/>
  <c r="T4198" i="5" s="1"/>
  <c r="R4198" i="5"/>
  <c r="S4321" i="5"/>
  <c r="T4321" i="5" s="1"/>
  <c r="R4321" i="5"/>
  <c r="U4347" i="5"/>
  <c r="O4426" i="5"/>
  <c r="S4545" i="5"/>
  <c r="T4545" i="5" s="1"/>
  <c r="R4545" i="5"/>
  <c r="S4730" i="5"/>
  <c r="T4730" i="5" s="1"/>
  <c r="R4730" i="5"/>
  <c r="U4808" i="5"/>
  <c r="S5004" i="5"/>
  <c r="T5004" i="5" s="1"/>
  <c r="R5004" i="5"/>
  <c r="S5181" i="5"/>
  <c r="T5181" i="5" s="1"/>
  <c r="R5181" i="5"/>
  <c r="S5253" i="5"/>
  <c r="T5253" i="5" s="1"/>
  <c r="R5253" i="5"/>
  <c r="U5309" i="5"/>
  <c r="S5519" i="5"/>
  <c r="T5519" i="5" s="1"/>
  <c r="R5519" i="5"/>
  <c r="U5689" i="5"/>
  <c r="S5865" i="5"/>
  <c r="T5865" i="5" s="1"/>
  <c r="R5865" i="5"/>
  <c r="R6277" i="5"/>
  <c r="S6277" i="5"/>
  <c r="T6277" i="5" s="1"/>
  <c r="S3445" i="5"/>
  <c r="T3445" i="5" s="1"/>
  <c r="R3445" i="5"/>
  <c r="S3668" i="5"/>
  <c r="T3668" i="5" s="1"/>
  <c r="R3668" i="5"/>
  <c r="S3769" i="5"/>
  <c r="T3769" i="5" s="1"/>
  <c r="R3769" i="5"/>
  <c r="S3863" i="5"/>
  <c r="T3863" i="5" s="1"/>
  <c r="R3863" i="5"/>
  <c r="O4312" i="5"/>
  <c r="S4325" i="5"/>
  <c r="T4325" i="5" s="1"/>
  <c r="R4325" i="5"/>
  <c r="R4515" i="5"/>
  <c r="S4515" i="5"/>
  <c r="T4515" i="5" s="1"/>
  <c r="S4616" i="5"/>
  <c r="T4616" i="5" s="1"/>
  <c r="R4616" i="5"/>
  <c r="U4651" i="5"/>
  <c r="S4663" i="5"/>
  <c r="T4663" i="5" s="1"/>
  <c r="R4663" i="5"/>
  <c r="S4743" i="5"/>
  <c r="T4743" i="5" s="1"/>
  <c r="R4743" i="5"/>
  <c r="S5080" i="5"/>
  <c r="T5080" i="5" s="1"/>
  <c r="R5080" i="5"/>
  <c r="U5385" i="5"/>
  <c r="S5477" i="5"/>
  <c r="T5477" i="5" s="1"/>
  <c r="R5477" i="5"/>
  <c r="S5523" i="5"/>
  <c r="T5523" i="5" s="1"/>
  <c r="R5523" i="5"/>
  <c r="S5574" i="5"/>
  <c r="T5574" i="5" s="1"/>
  <c r="R5574" i="5"/>
  <c r="U5828" i="5"/>
  <c r="O6149" i="5"/>
  <c r="U6250" i="5"/>
  <c r="S5695" i="5"/>
  <c r="T5695" i="5" s="1"/>
  <c r="R5695" i="5"/>
  <c r="S5788" i="5"/>
  <c r="T5788" i="5" s="1"/>
  <c r="R5788" i="5"/>
  <c r="O5847" i="5"/>
  <c r="S5873" i="5"/>
  <c r="T5873" i="5" s="1"/>
  <c r="R5873" i="5"/>
  <c r="S5948" i="5"/>
  <c r="T5948" i="5" s="1"/>
  <c r="R5948" i="5"/>
  <c r="S5992" i="5"/>
  <c r="T5992" i="5" s="1"/>
  <c r="R5992" i="5"/>
  <c r="O6019" i="5"/>
  <c r="S6162" i="5"/>
  <c r="T6162" i="5" s="1"/>
  <c r="R6162" i="5"/>
  <c r="R6224" i="5"/>
  <c r="S6224" i="5"/>
  <c r="T6224" i="5" s="1"/>
  <c r="S6667" i="5"/>
  <c r="T6667" i="5" s="1"/>
  <c r="R6667" i="5"/>
  <c r="S5941" i="5"/>
  <c r="T5941" i="5" s="1"/>
  <c r="R5941" i="5"/>
  <c r="O6435" i="5"/>
  <c r="S6169" i="5"/>
  <c r="T6169" i="5" s="1"/>
  <c r="R6169" i="5"/>
  <c r="S6452" i="5"/>
  <c r="T6452" i="5" s="1"/>
  <c r="R6452" i="5"/>
  <c r="O6583" i="5"/>
  <c r="S6659" i="5"/>
  <c r="T6659" i="5" s="1"/>
  <c r="R6659" i="5"/>
  <c r="O6701" i="5"/>
  <c r="S6735" i="5"/>
  <c r="T6735" i="5" s="1"/>
  <c r="R6735" i="5"/>
  <c r="O7012" i="5"/>
  <c r="S7075" i="5"/>
  <c r="T7075" i="5" s="1"/>
  <c r="R7075" i="5"/>
  <c r="S7117" i="5"/>
  <c r="T7117" i="5" s="1"/>
  <c r="R7117" i="5"/>
  <c r="S7130" i="5"/>
  <c r="T7130" i="5" s="1"/>
  <c r="R7130" i="5"/>
  <c r="S7210" i="5"/>
  <c r="T7210" i="5" s="1"/>
  <c r="R7210" i="5"/>
  <c r="S7286" i="5"/>
  <c r="T7286" i="5" s="1"/>
  <c r="R7286" i="5"/>
  <c r="S7354" i="5"/>
  <c r="T7354" i="5" s="1"/>
  <c r="R7354" i="5"/>
  <c r="S7421" i="5"/>
  <c r="T7421" i="5" s="1"/>
  <c r="R7421" i="5"/>
  <c r="S7434" i="5"/>
  <c r="T7434" i="5" s="1"/>
  <c r="R7434" i="5"/>
  <c r="O7556" i="5"/>
  <c r="O7620" i="5"/>
  <c r="S6328" i="5"/>
  <c r="T6328" i="5" s="1"/>
  <c r="R6328" i="5"/>
  <c r="S6412" i="5"/>
  <c r="T6412" i="5" s="1"/>
  <c r="R6412" i="5"/>
  <c r="O6454" i="5"/>
  <c r="S6505" i="5"/>
  <c r="T6505" i="5" s="1"/>
  <c r="R6505" i="5"/>
  <c r="S7595" i="5"/>
  <c r="T7595" i="5" s="1"/>
  <c r="R7595" i="5"/>
  <c r="S7615" i="5"/>
  <c r="T7615" i="5" s="1"/>
  <c r="R7615" i="5"/>
  <c r="O6794" i="5"/>
  <c r="S6819" i="5"/>
  <c r="T6819" i="5" s="1"/>
  <c r="R6819" i="5"/>
  <c r="S6870" i="5"/>
  <c r="T6870" i="5" s="1"/>
  <c r="R6870" i="5"/>
  <c r="O6904" i="5"/>
  <c r="S6983" i="5"/>
  <c r="T6983" i="5" s="1"/>
  <c r="R6983" i="5"/>
  <c r="O7042" i="5"/>
  <c r="O7055" i="5"/>
  <c r="S7063" i="5"/>
  <c r="T7063" i="5" s="1"/>
  <c r="R7063" i="5"/>
  <c r="O7118" i="5"/>
  <c r="O7139" i="5"/>
  <c r="S7203" i="5"/>
  <c r="T7203" i="5" s="1"/>
  <c r="R7203" i="5"/>
  <c r="S7270" i="5"/>
  <c r="T7270" i="5" s="1"/>
  <c r="R7270" i="5"/>
  <c r="S7283" i="5"/>
  <c r="T7283" i="5" s="1"/>
  <c r="R7283" i="5"/>
  <c r="R7342" i="5"/>
  <c r="S7342" i="5"/>
  <c r="T7342" i="5" s="1"/>
  <c r="O7363" i="5"/>
  <c r="S7519" i="5"/>
  <c r="T7519" i="5" s="1"/>
  <c r="R7519" i="5"/>
  <c r="S7583" i="5"/>
  <c r="T7583" i="5" s="1"/>
  <c r="R7583" i="5"/>
  <c r="S7610" i="5"/>
  <c r="T7610" i="5" s="1"/>
  <c r="R7610" i="5"/>
  <c r="S6591" i="5"/>
  <c r="T6591" i="5" s="1"/>
  <c r="R6591" i="5"/>
  <c r="S6638" i="5"/>
  <c r="T6638" i="5" s="1"/>
  <c r="R6638" i="5"/>
  <c r="R6752" i="5"/>
  <c r="S6752" i="5"/>
  <c r="T6752" i="5" s="1"/>
  <c r="S5950" i="5"/>
  <c r="T5950" i="5" s="1"/>
  <c r="R5950" i="5"/>
  <c r="S6165" i="5"/>
  <c r="T6165" i="5" s="1"/>
  <c r="R6165" i="5"/>
  <c r="S6258" i="5"/>
  <c r="T6258" i="5" s="1"/>
  <c r="R6258" i="5"/>
  <c r="O7328" i="5"/>
  <c r="S7574" i="5"/>
  <c r="T7574" i="5" s="1"/>
  <c r="R7574" i="5"/>
  <c r="S6945" i="5"/>
  <c r="T6945" i="5" s="1"/>
  <c r="R6945" i="5"/>
  <c r="S7156" i="5"/>
  <c r="T7156" i="5" s="1"/>
  <c r="R7156" i="5"/>
  <c r="O7241" i="5"/>
  <c r="S7460" i="5"/>
  <c r="T7460" i="5" s="1"/>
  <c r="R7460" i="5"/>
  <c r="O7481" i="5"/>
  <c r="S7614" i="5"/>
  <c r="T7614" i="5" s="1"/>
  <c r="R7614" i="5"/>
  <c r="R1013" i="5"/>
  <c r="S1013" i="5"/>
  <c r="T1013" i="5" s="1"/>
  <c r="U749" i="5"/>
  <c r="R891" i="5"/>
  <c r="S891" i="5"/>
  <c r="T891" i="5" s="1"/>
  <c r="S1309" i="5"/>
  <c r="T1309" i="5" s="1"/>
  <c r="R1309" i="5"/>
  <c r="S1377" i="5"/>
  <c r="T1377" i="5" s="1"/>
  <c r="R1377" i="5"/>
  <c r="S1757" i="5"/>
  <c r="T1757" i="5" s="1"/>
  <c r="R1757" i="5"/>
  <c r="O2524" i="5"/>
  <c r="O2828" i="5"/>
  <c r="O3072" i="5"/>
  <c r="S1245" i="5"/>
  <c r="T1245" i="5" s="1"/>
  <c r="R1245" i="5"/>
  <c r="S1829" i="5"/>
  <c r="T1829" i="5" s="1"/>
  <c r="R1829" i="5"/>
  <c r="O2364" i="5"/>
  <c r="S1079" i="5"/>
  <c r="T1079" i="5" s="1"/>
  <c r="R1079" i="5"/>
  <c r="S1206" i="5"/>
  <c r="T1206" i="5" s="1"/>
  <c r="R1206" i="5"/>
  <c r="O2377" i="5"/>
  <c r="S2482" i="5"/>
  <c r="T2482" i="5" s="1"/>
  <c r="R2482" i="5"/>
  <c r="S1550" i="5"/>
  <c r="T1550" i="5" s="1"/>
  <c r="R1550" i="5"/>
  <c r="S2111" i="5"/>
  <c r="T2111" i="5" s="1"/>
  <c r="R2111" i="5"/>
  <c r="S2727" i="5"/>
  <c r="T2727" i="5" s="1"/>
  <c r="R2727" i="5"/>
  <c r="S4304" i="5"/>
  <c r="T4304" i="5" s="1"/>
  <c r="R4304" i="5"/>
  <c r="S4722" i="5"/>
  <c r="T4722" i="5" s="1"/>
  <c r="R4722" i="5"/>
  <c r="S1472" i="5"/>
  <c r="T1472" i="5" s="1"/>
  <c r="R1472" i="5"/>
  <c r="S1514" i="5"/>
  <c r="T1514" i="5" s="1"/>
  <c r="R1514" i="5"/>
  <c r="S1666" i="5"/>
  <c r="T1666" i="5" s="1"/>
  <c r="R1666" i="5"/>
  <c r="S1835" i="5"/>
  <c r="T1835" i="5" s="1"/>
  <c r="R1835" i="5"/>
  <c r="S1877" i="5"/>
  <c r="T1877" i="5" s="1"/>
  <c r="R1877" i="5"/>
  <c r="S3891" i="5"/>
  <c r="T3891" i="5" s="1"/>
  <c r="R3891" i="5"/>
  <c r="S4591" i="5"/>
  <c r="T4591" i="5" s="1"/>
  <c r="R4591" i="5"/>
  <c r="U5330" i="5"/>
  <c r="S5709" i="5"/>
  <c r="T5709" i="5" s="1"/>
  <c r="R5709" i="5"/>
  <c r="S3934" i="5"/>
  <c r="T3934" i="5" s="1"/>
  <c r="R3934" i="5"/>
  <c r="S5498" i="5"/>
  <c r="T5498" i="5" s="1"/>
  <c r="R5498" i="5"/>
  <c r="S5722" i="5"/>
  <c r="T5722" i="5" s="1"/>
  <c r="R5722" i="5"/>
  <c r="S5979" i="5"/>
  <c r="T5979" i="5" s="1"/>
  <c r="R5979" i="5"/>
  <c r="U6398" i="5"/>
  <c r="S6473" i="5"/>
  <c r="T6473" i="5" s="1"/>
  <c r="R6473" i="5"/>
  <c r="O3369" i="5"/>
  <c r="S3411" i="5"/>
  <c r="T3411" i="5" s="1"/>
  <c r="R3411" i="5"/>
  <c r="S5109" i="5"/>
  <c r="T5109" i="5" s="1"/>
  <c r="R5109" i="5"/>
  <c r="O5198" i="5"/>
  <c r="S5426" i="5"/>
  <c r="T5426" i="5" s="1"/>
  <c r="R5426" i="5"/>
  <c r="R5712" i="5"/>
  <c r="S5712" i="5"/>
  <c r="T5712" i="5" s="1"/>
  <c r="S6027" i="5"/>
  <c r="T6027" i="5" s="1"/>
  <c r="R6027" i="5"/>
  <c r="S6406" i="5"/>
  <c r="T6406" i="5" s="1"/>
  <c r="R6406" i="5"/>
  <c r="U6635" i="5"/>
  <c r="S6021" i="5"/>
  <c r="T6021" i="5" s="1"/>
  <c r="R6021" i="5"/>
  <c r="S6110" i="5"/>
  <c r="T6110" i="5" s="1"/>
  <c r="R6110" i="5"/>
  <c r="S6401" i="5"/>
  <c r="T6401" i="5" s="1"/>
  <c r="R6401" i="5"/>
  <c r="S6642" i="5"/>
  <c r="T6642" i="5" s="1"/>
  <c r="R6642" i="5"/>
  <c r="O6186" i="5"/>
  <c r="S6325" i="5"/>
  <c r="T6325" i="5" s="1"/>
  <c r="R6325" i="5"/>
  <c r="O6414" i="5"/>
  <c r="S6773" i="5"/>
  <c r="T6773" i="5" s="1"/>
  <c r="R6773" i="5"/>
  <c r="S7206" i="5"/>
  <c r="T7206" i="5" s="1"/>
  <c r="R7206" i="5"/>
  <c r="S7459" i="5"/>
  <c r="T7459" i="5" s="1"/>
  <c r="R7459" i="5"/>
  <c r="S6404" i="5"/>
  <c r="T6404" i="5" s="1"/>
  <c r="R6404" i="5"/>
  <c r="O6488" i="5"/>
  <c r="R6883" i="5"/>
  <c r="S6883" i="5"/>
  <c r="T6883" i="5" s="1"/>
  <c r="S7038" i="5"/>
  <c r="T7038" i="5" s="1"/>
  <c r="R7038" i="5"/>
  <c r="O7418" i="5"/>
  <c r="S7439" i="5"/>
  <c r="T7439" i="5" s="1"/>
  <c r="R7439" i="5"/>
  <c r="O7576" i="5"/>
  <c r="R82" i="5"/>
  <c r="S82" i="5"/>
  <c r="T82" i="5" s="1"/>
  <c r="S234" i="5"/>
  <c r="T234" i="5" s="1"/>
  <c r="R234" i="5"/>
  <c r="S276" i="5"/>
  <c r="T276" i="5" s="1"/>
  <c r="R276" i="5"/>
  <c r="R327" i="5"/>
  <c r="S327" i="5"/>
  <c r="T327" i="5" s="1"/>
  <c r="S369" i="5"/>
  <c r="T369" i="5" s="1"/>
  <c r="R369" i="5"/>
  <c r="R392" i="5"/>
  <c r="S392" i="5"/>
  <c r="T392" i="5" s="1"/>
  <c r="R696" i="5"/>
  <c r="S696" i="5"/>
  <c r="T696" i="5" s="1"/>
  <c r="S793" i="5"/>
  <c r="T793" i="5" s="1"/>
  <c r="R793" i="5"/>
  <c r="U918" i="5"/>
  <c r="U930" i="5"/>
  <c r="U939" i="5"/>
  <c r="S481" i="5"/>
  <c r="T481" i="5" s="1"/>
  <c r="R481" i="5"/>
  <c r="R489" i="5"/>
  <c r="S489" i="5"/>
  <c r="T489" i="5" s="1"/>
  <c r="S540" i="5"/>
  <c r="T540" i="5" s="1"/>
  <c r="R540" i="5"/>
  <c r="U922" i="5"/>
  <c r="U858" i="5"/>
  <c r="U888" i="5"/>
  <c r="S1888" i="5"/>
  <c r="T1888" i="5" s="1"/>
  <c r="R1888" i="5"/>
  <c r="S2157" i="5"/>
  <c r="T2157" i="5" s="1"/>
  <c r="R2157" i="5"/>
  <c r="R2182" i="5"/>
  <c r="S2182" i="5"/>
  <c r="T2182" i="5" s="1"/>
  <c r="S2520" i="5"/>
  <c r="T2520" i="5" s="1"/>
  <c r="R2520" i="5"/>
  <c r="U2677" i="5"/>
  <c r="U2821" i="5"/>
  <c r="S3017" i="5"/>
  <c r="T3017" i="5" s="1"/>
  <c r="R3017" i="5"/>
  <c r="S3051" i="5"/>
  <c r="T3051" i="5" s="1"/>
  <c r="R3051" i="5"/>
  <c r="S3089" i="5"/>
  <c r="T3089" i="5" s="1"/>
  <c r="R3089" i="5"/>
  <c r="S3106" i="5"/>
  <c r="T3106" i="5" s="1"/>
  <c r="R3106" i="5"/>
  <c r="S1042" i="5"/>
  <c r="T1042" i="5" s="1"/>
  <c r="R1042" i="5"/>
  <c r="S1118" i="5"/>
  <c r="T1118" i="5" s="1"/>
  <c r="R1118" i="5"/>
  <c r="S1156" i="5"/>
  <c r="T1156" i="5" s="1"/>
  <c r="R1156" i="5"/>
  <c r="S1249" i="5"/>
  <c r="T1249" i="5" s="1"/>
  <c r="R1249" i="5"/>
  <c r="S1411" i="5"/>
  <c r="T1411" i="5" s="1"/>
  <c r="R1411" i="5"/>
  <c r="S1419" i="5"/>
  <c r="T1419" i="5" s="1"/>
  <c r="R1419" i="5"/>
  <c r="S1428" i="5"/>
  <c r="T1428" i="5" s="1"/>
  <c r="R1428" i="5"/>
  <c r="S1436" i="5"/>
  <c r="T1436" i="5" s="1"/>
  <c r="R1436" i="5"/>
  <c r="S1487" i="5"/>
  <c r="T1487" i="5" s="1"/>
  <c r="R1487" i="5"/>
  <c r="S1791" i="5"/>
  <c r="T1791" i="5" s="1"/>
  <c r="R1791" i="5"/>
  <c r="R2339" i="5"/>
  <c r="S2339" i="5"/>
  <c r="T2339" i="5" s="1"/>
  <c r="O2537" i="5"/>
  <c r="O2689" i="5"/>
  <c r="S2841" i="5"/>
  <c r="T2841" i="5" s="1"/>
  <c r="R2841" i="5"/>
  <c r="S2909" i="5"/>
  <c r="T2909" i="5" s="1"/>
  <c r="R2909" i="5"/>
  <c r="S1499" i="5"/>
  <c r="T1499" i="5" s="1"/>
  <c r="R1499" i="5"/>
  <c r="S1955" i="5"/>
  <c r="T1955" i="5" s="1"/>
  <c r="R1955" i="5"/>
  <c r="S2064" i="5"/>
  <c r="T2064" i="5" s="1"/>
  <c r="R2064" i="5"/>
  <c r="S2258" i="5"/>
  <c r="T2258" i="5" s="1"/>
  <c r="R2258" i="5"/>
  <c r="S2714" i="5"/>
  <c r="T2714" i="5" s="1"/>
  <c r="R2714" i="5"/>
  <c r="U2061" i="5"/>
  <c r="O2389" i="5"/>
  <c r="S2402" i="5"/>
  <c r="T2402" i="5" s="1"/>
  <c r="R2402" i="5"/>
  <c r="S2647" i="5"/>
  <c r="T2647" i="5" s="1"/>
  <c r="R2647" i="5"/>
  <c r="U2876" i="5"/>
  <c r="U3678" i="5"/>
  <c r="U3959" i="5"/>
  <c r="S4013" i="5"/>
  <c r="T4013" i="5" s="1"/>
  <c r="R4013" i="5"/>
  <c r="S4046" i="5"/>
  <c r="T4046" i="5" s="1"/>
  <c r="R4046" i="5"/>
  <c r="O4173" i="5"/>
  <c r="R4494" i="5"/>
  <c r="S4494" i="5"/>
  <c r="T4494" i="5" s="1"/>
  <c r="S4667" i="5"/>
  <c r="T4667" i="5" s="1"/>
  <c r="R4667" i="5"/>
  <c r="S4970" i="5"/>
  <c r="T4970" i="5" s="1"/>
  <c r="R4970" i="5"/>
  <c r="O5084" i="5"/>
  <c r="S5447" i="5"/>
  <c r="T5447" i="5" s="1"/>
  <c r="R5447" i="5"/>
  <c r="O5565" i="5"/>
  <c r="R1696" i="5"/>
  <c r="S1696" i="5"/>
  <c r="T1696" i="5" s="1"/>
  <c r="S1780" i="5"/>
  <c r="T1780" i="5" s="1"/>
  <c r="R1780" i="5"/>
  <c r="S1814" i="5"/>
  <c r="T1814" i="5" s="1"/>
  <c r="R1814" i="5"/>
  <c r="S1890" i="5"/>
  <c r="T1890" i="5" s="1"/>
  <c r="R1890" i="5"/>
  <c r="S1966" i="5"/>
  <c r="T1966" i="5" s="1"/>
  <c r="R1966" i="5"/>
  <c r="S2058" i="5"/>
  <c r="T2058" i="5" s="1"/>
  <c r="R2058" i="5"/>
  <c r="S3469" i="5"/>
  <c r="T3469" i="5" s="1"/>
  <c r="R3469" i="5"/>
  <c r="S3528" i="5"/>
  <c r="T3528" i="5" s="1"/>
  <c r="R3528" i="5"/>
  <c r="S3790" i="5"/>
  <c r="T3790" i="5" s="1"/>
  <c r="R3790" i="5"/>
  <c r="O3935" i="5"/>
  <c r="S4283" i="5"/>
  <c r="T4283" i="5" s="1"/>
  <c r="R4283" i="5"/>
  <c r="S4342" i="5"/>
  <c r="T4342" i="5" s="1"/>
  <c r="R4342" i="5"/>
  <c r="S4612" i="5"/>
  <c r="T4612" i="5" s="1"/>
  <c r="R4612" i="5"/>
  <c r="O4819" i="5"/>
  <c r="S5114" i="5"/>
  <c r="T5114" i="5" s="1"/>
  <c r="R5114" i="5"/>
  <c r="S5228" i="5"/>
  <c r="T5228" i="5" s="1"/>
  <c r="R5228" i="5"/>
  <c r="S5329" i="5"/>
  <c r="T5329" i="5" s="1"/>
  <c r="R5329" i="5"/>
  <c r="U5528" i="5"/>
  <c r="U5676" i="5"/>
  <c r="O5903" i="5"/>
  <c r="S6283" i="5"/>
  <c r="T6283" i="5" s="1"/>
  <c r="R6283" i="5"/>
  <c r="S3359" i="5"/>
  <c r="T3359" i="5" s="1"/>
  <c r="R3359" i="5"/>
  <c r="O4287" i="5"/>
  <c r="S4380" i="5"/>
  <c r="T4380" i="5" s="1"/>
  <c r="R4380" i="5"/>
  <c r="S4574" i="5"/>
  <c r="T4574" i="5" s="1"/>
  <c r="R4574" i="5"/>
  <c r="S5266" i="5"/>
  <c r="T5266" i="5" s="1"/>
  <c r="R5266" i="5"/>
  <c r="O5401" i="5"/>
  <c r="U6031" i="5"/>
  <c r="S3127" i="5"/>
  <c r="T3127" i="5" s="1"/>
  <c r="R3127" i="5"/>
  <c r="O3161" i="5"/>
  <c r="S3169" i="5"/>
  <c r="T3169" i="5" s="1"/>
  <c r="R3169" i="5"/>
  <c r="S3237" i="5"/>
  <c r="T3237" i="5" s="1"/>
  <c r="R3237" i="5"/>
  <c r="S3254" i="5"/>
  <c r="T3254" i="5" s="1"/>
  <c r="R3254" i="5"/>
  <c r="S3288" i="5"/>
  <c r="T3288" i="5" s="1"/>
  <c r="R3288" i="5"/>
  <c r="O3321" i="5"/>
  <c r="S3330" i="5"/>
  <c r="T3330" i="5" s="1"/>
  <c r="R3330" i="5"/>
  <c r="O3377" i="5"/>
  <c r="S3395" i="5"/>
  <c r="T3395" i="5" s="1"/>
  <c r="R3395" i="5"/>
  <c r="S3473" i="5"/>
  <c r="T3473" i="5" s="1"/>
  <c r="R3473" i="5"/>
  <c r="S3549" i="5"/>
  <c r="T3549" i="5" s="1"/>
  <c r="R3549" i="5"/>
  <c r="S3777" i="5"/>
  <c r="T3777" i="5" s="1"/>
  <c r="R3777" i="5"/>
  <c r="O3846" i="5"/>
  <c r="S4160" i="5"/>
  <c r="T4160" i="5" s="1"/>
  <c r="R4160" i="5"/>
  <c r="O4211" i="5"/>
  <c r="R4245" i="5"/>
  <c r="S4245" i="5"/>
  <c r="T4245" i="5" s="1"/>
  <c r="S4811" i="5"/>
  <c r="T4811" i="5" s="1"/>
  <c r="R4811" i="5"/>
  <c r="O4916" i="5"/>
  <c r="S5025" i="5"/>
  <c r="T5025" i="5" s="1"/>
  <c r="R5025" i="5"/>
  <c r="S5502" i="5"/>
  <c r="T5502" i="5" s="1"/>
  <c r="R5502" i="5"/>
  <c r="S5717" i="5"/>
  <c r="T5717" i="5" s="1"/>
  <c r="R5717" i="5"/>
  <c r="S5793" i="5"/>
  <c r="T5793" i="5" s="1"/>
  <c r="R5793" i="5"/>
  <c r="S5920" i="5"/>
  <c r="T5920" i="5" s="1"/>
  <c r="R5920" i="5"/>
  <c r="S5981" i="5"/>
  <c r="T5981" i="5" s="1"/>
  <c r="R5981" i="5"/>
  <c r="S6070" i="5"/>
  <c r="T6070" i="5" s="1"/>
  <c r="R6070" i="5"/>
  <c r="R5708" i="5"/>
  <c r="S5708" i="5"/>
  <c r="T5708" i="5" s="1"/>
  <c r="S5792" i="5"/>
  <c r="T5792" i="5" s="1"/>
  <c r="R5792" i="5"/>
  <c r="S5877" i="5"/>
  <c r="T5877" i="5" s="1"/>
  <c r="R5877" i="5"/>
  <c r="S6091" i="5"/>
  <c r="T6091" i="5" s="1"/>
  <c r="R6091" i="5"/>
  <c r="S6163" i="5"/>
  <c r="T6163" i="5" s="1"/>
  <c r="R6163" i="5"/>
  <c r="U6664" i="5"/>
  <c r="U6138" i="5"/>
  <c r="R6368" i="5"/>
  <c r="S6368" i="5"/>
  <c r="T6368" i="5" s="1"/>
  <c r="S7430" i="5"/>
  <c r="T7430" i="5" s="1"/>
  <c r="R7430" i="5"/>
  <c r="O7008" i="5"/>
  <c r="S7021" i="5"/>
  <c r="T7021" i="5" s="1"/>
  <c r="R7021" i="5"/>
  <c r="O7173" i="5"/>
  <c r="S7249" i="5"/>
  <c r="T7249" i="5" s="1"/>
  <c r="R7249" i="5"/>
  <c r="O7380" i="5"/>
  <c r="S7388" i="5"/>
  <c r="T7388" i="5" s="1"/>
  <c r="R7388" i="5"/>
  <c r="O7631" i="5"/>
  <c r="S7593" i="5"/>
  <c r="T7593" i="5" s="1"/>
  <c r="R7593" i="5"/>
  <c r="S52" i="5"/>
  <c r="T52" i="5" s="1"/>
  <c r="R52" i="5"/>
  <c r="S272" i="5"/>
  <c r="T272" i="5" s="1"/>
  <c r="R272" i="5"/>
  <c r="S477" i="5"/>
  <c r="T477" i="5" s="1"/>
  <c r="R477" i="5"/>
  <c r="S786" i="5"/>
  <c r="T786" i="5" s="1"/>
  <c r="R786" i="5"/>
  <c r="R996" i="5"/>
  <c r="S996" i="5"/>
  <c r="T996" i="5" s="1"/>
  <c r="U479" i="5"/>
  <c r="R413" i="5"/>
  <c r="S413" i="5"/>
  <c r="T413" i="5" s="1"/>
  <c r="R844" i="5"/>
  <c r="S844" i="5"/>
  <c r="T844" i="5" s="1"/>
  <c r="S1318" i="5"/>
  <c r="T1318" i="5" s="1"/>
  <c r="R1318" i="5"/>
  <c r="S1394" i="5"/>
  <c r="T1394" i="5" s="1"/>
  <c r="R1394" i="5"/>
  <c r="O2275" i="5"/>
  <c r="R2326" i="5"/>
  <c r="S2326" i="5"/>
  <c r="T2326" i="5" s="1"/>
  <c r="O2731" i="5"/>
  <c r="S2744" i="5"/>
  <c r="T2744" i="5" s="1"/>
  <c r="R2744" i="5"/>
  <c r="O3055" i="5"/>
  <c r="S1199" i="5"/>
  <c r="T1199" i="5" s="1"/>
  <c r="R1199" i="5"/>
  <c r="S1297" i="5"/>
  <c r="T1297" i="5" s="1"/>
  <c r="R1297" i="5"/>
  <c r="S1997" i="5"/>
  <c r="T1997" i="5" s="1"/>
  <c r="R1997" i="5"/>
  <c r="R2187" i="5"/>
  <c r="S2187" i="5"/>
  <c r="T2187" i="5" s="1"/>
  <c r="S1172" i="5"/>
  <c r="T1172" i="5" s="1"/>
  <c r="R1172" i="5"/>
  <c r="S1298" i="5"/>
  <c r="T1298" i="5" s="1"/>
  <c r="R1298" i="5"/>
  <c r="S1988" i="5"/>
  <c r="T1988" i="5" s="1"/>
  <c r="R1988" i="5"/>
  <c r="O2786" i="5"/>
  <c r="S1702" i="5"/>
  <c r="T1702" i="5" s="1"/>
  <c r="R1702" i="5"/>
  <c r="R2030" i="5"/>
  <c r="S2030" i="5"/>
  <c r="T2030" i="5" s="1"/>
  <c r="U3560" i="5"/>
  <c r="S5071" i="5"/>
  <c r="T5071" i="5" s="1"/>
  <c r="R5071" i="5"/>
  <c r="S1624" i="5"/>
  <c r="T1624" i="5" s="1"/>
  <c r="R1624" i="5"/>
  <c r="S1894" i="5"/>
  <c r="T1894" i="5" s="1"/>
  <c r="R1894" i="5"/>
  <c r="O3604" i="5"/>
  <c r="U5072" i="5"/>
  <c r="S4393" i="5"/>
  <c r="T4393" i="5" s="1"/>
  <c r="R4393" i="5"/>
  <c r="R4920" i="5"/>
  <c r="S4920" i="5"/>
  <c r="T4920" i="5" s="1"/>
  <c r="S5143" i="5"/>
  <c r="T5143" i="5" s="1"/>
  <c r="R5143" i="5"/>
  <c r="S5418" i="5"/>
  <c r="T5418" i="5" s="1"/>
  <c r="R5418" i="5"/>
  <c r="S5831" i="5"/>
  <c r="T5831" i="5" s="1"/>
  <c r="R5831" i="5"/>
  <c r="U4246" i="5"/>
  <c r="S5371" i="5"/>
  <c r="T5371" i="5" s="1"/>
  <c r="R5371" i="5"/>
  <c r="R5989" i="5"/>
  <c r="S5989" i="5"/>
  <c r="T5989" i="5" s="1"/>
  <c r="O5754" i="5"/>
  <c r="S5797" i="5"/>
  <c r="T5797" i="5" s="1"/>
  <c r="R5797" i="5"/>
  <c r="S5975" i="5"/>
  <c r="T5975" i="5" s="1"/>
  <c r="R5975" i="5"/>
  <c r="S6317" i="5"/>
  <c r="T6317" i="5" s="1"/>
  <c r="R6317" i="5"/>
  <c r="S6705" i="5"/>
  <c r="T6705" i="5" s="1"/>
  <c r="R6705" i="5"/>
  <c r="U6787" i="5"/>
  <c r="S5958" i="5"/>
  <c r="T5958" i="5" s="1"/>
  <c r="R5958" i="5"/>
  <c r="S6566" i="5"/>
  <c r="T6566" i="5" s="1"/>
  <c r="R6566" i="5"/>
  <c r="S7020" i="5"/>
  <c r="T7020" i="5" s="1"/>
  <c r="R7020" i="5"/>
  <c r="S7214" i="5"/>
  <c r="T7214" i="5" s="1"/>
  <c r="R7214" i="5"/>
  <c r="O7362" i="5"/>
  <c r="O6336" i="5"/>
  <c r="R6429" i="5"/>
  <c r="S6429" i="5"/>
  <c r="T6429" i="5" s="1"/>
  <c r="O7607" i="5"/>
  <c r="S6807" i="5"/>
  <c r="T6807" i="5" s="1"/>
  <c r="R6807" i="5"/>
  <c r="R6891" i="5"/>
  <c r="S6891" i="5"/>
  <c r="T6891" i="5" s="1"/>
  <c r="O6987" i="5"/>
  <c r="S7046" i="5"/>
  <c r="T7046" i="5" s="1"/>
  <c r="R7046" i="5"/>
  <c r="S7127" i="5"/>
  <c r="T7127" i="5" s="1"/>
  <c r="R7127" i="5"/>
  <c r="O7198" i="5"/>
  <c r="S7207" i="5"/>
  <c r="T7207" i="5" s="1"/>
  <c r="R7207" i="5"/>
  <c r="O7279" i="5"/>
  <c r="S7287" i="5"/>
  <c r="T7287" i="5" s="1"/>
  <c r="R7287" i="5"/>
  <c r="S221" i="5"/>
  <c r="T221" i="5" s="1"/>
  <c r="R221" i="5"/>
  <c r="S654" i="5"/>
  <c r="T654" i="5" s="1"/>
  <c r="R654" i="5"/>
  <c r="U787" i="5"/>
  <c r="U1530" i="5"/>
  <c r="S1194" i="5"/>
  <c r="T1194" i="5" s="1"/>
  <c r="R1194" i="5"/>
  <c r="S1241" i="5"/>
  <c r="T1241" i="5" s="1"/>
  <c r="R1241" i="5"/>
  <c r="S2444" i="5"/>
  <c r="T2444" i="5" s="1"/>
  <c r="R2444" i="5"/>
  <c r="S2917" i="5"/>
  <c r="T2917" i="5" s="1"/>
  <c r="R2917" i="5"/>
  <c r="S2461" i="5"/>
  <c r="T2461" i="5" s="1"/>
  <c r="R2461" i="5"/>
  <c r="S2866" i="5"/>
  <c r="T2866" i="5" s="1"/>
  <c r="R2866" i="5"/>
  <c r="U2107" i="5"/>
  <c r="U2268" i="5"/>
  <c r="O2942" i="5"/>
  <c r="S5215" i="5"/>
  <c r="T5215" i="5" s="1"/>
  <c r="R5215" i="5"/>
  <c r="R331" i="5"/>
  <c r="S331" i="5"/>
  <c r="T331" i="5" s="1"/>
  <c r="S373" i="5"/>
  <c r="T373" i="5" s="1"/>
  <c r="R373" i="5"/>
  <c r="S515" i="5"/>
  <c r="T515" i="5" s="1"/>
  <c r="R515" i="5"/>
  <c r="R620" i="5"/>
  <c r="S620" i="5"/>
  <c r="T620" i="5" s="1"/>
  <c r="U993" i="5"/>
  <c r="R633" i="5"/>
  <c r="S633" i="5"/>
  <c r="T633" i="5" s="1"/>
  <c r="S823" i="5"/>
  <c r="T823" i="5" s="1"/>
  <c r="R823" i="5"/>
  <c r="S827" i="5"/>
  <c r="T827" i="5" s="1"/>
  <c r="R827" i="5"/>
  <c r="R1926" i="5"/>
  <c r="S1926" i="5"/>
  <c r="T1926" i="5" s="1"/>
  <c r="S251" i="5"/>
  <c r="T251" i="5" s="1"/>
  <c r="R251" i="5"/>
  <c r="R852" i="5"/>
  <c r="S852" i="5"/>
  <c r="T852" i="5" s="1"/>
  <c r="S730" i="5"/>
  <c r="T730" i="5" s="1"/>
  <c r="R730" i="5"/>
  <c r="S2123" i="5"/>
  <c r="T2123" i="5" s="1"/>
  <c r="R2123" i="5"/>
  <c r="S1080" i="5"/>
  <c r="T1080" i="5" s="1"/>
  <c r="R1080" i="5"/>
  <c r="S1097" i="5"/>
  <c r="T1097" i="5" s="1"/>
  <c r="R1097" i="5"/>
  <c r="S1127" i="5"/>
  <c r="T1127" i="5" s="1"/>
  <c r="R1127" i="5"/>
  <c r="S1270" i="5"/>
  <c r="T1270" i="5" s="1"/>
  <c r="R1270" i="5"/>
  <c r="S1715" i="5"/>
  <c r="T1715" i="5" s="1"/>
  <c r="R1715" i="5"/>
  <c r="S1867" i="5"/>
  <c r="T1867" i="5" s="1"/>
  <c r="R1867" i="5"/>
  <c r="U2074" i="5"/>
  <c r="O2347" i="5"/>
  <c r="S2368" i="5"/>
  <c r="T2368" i="5" s="1"/>
  <c r="R2368" i="5"/>
  <c r="S2427" i="5"/>
  <c r="T2427" i="5" s="1"/>
  <c r="R2427" i="5"/>
  <c r="O2529" i="5"/>
  <c r="O2833" i="5"/>
  <c r="U2378" i="5"/>
  <c r="S2453" i="5"/>
  <c r="T2453" i="5" s="1"/>
  <c r="R2453" i="5"/>
  <c r="S2562" i="5"/>
  <c r="T2562" i="5" s="1"/>
  <c r="R2562" i="5"/>
  <c r="O2845" i="5"/>
  <c r="S2858" i="5"/>
  <c r="T2858" i="5" s="1"/>
  <c r="R2858" i="5"/>
  <c r="S2938" i="5"/>
  <c r="T2938" i="5" s="1"/>
  <c r="R2938" i="5"/>
  <c r="U2112" i="5"/>
  <c r="U2264" i="5"/>
  <c r="O2495" i="5"/>
  <c r="U2720" i="5"/>
  <c r="U2728" i="5"/>
  <c r="S4089" i="5"/>
  <c r="T4089" i="5" s="1"/>
  <c r="R4089" i="5"/>
  <c r="U4432" i="5"/>
  <c r="O4705" i="5"/>
  <c r="S4756" i="5"/>
  <c r="T4756" i="5" s="1"/>
  <c r="R4756" i="5"/>
  <c r="S4815" i="5"/>
  <c r="T4815" i="5" s="1"/>
  <c r="R4815" i="5"/>
  <c r="U4954" i="5"/>
  <c r="S5038" i="5"/>
  <c r="T5038" i="5" s="1"/>
  <c r="R5038" i="5"/>
  <c r="S5540" i="5"/>
  <c r="T5540" i="5" s="1"/>
  <c r="R5540" i="5"/>
  <c r="O6148" i="5"/>
  <c r="S1586" i="5"/>
  <c r="T1586" i="5" s="1"/>
  <c r="R1586" i="5"/>
  <c r="S1848" i="5"/>
  <c r="T1848" i="5" s="1"/>
  <c r="R1848" i="5"/>
  <c r="S1907" i="5"/>
  <c r="T1907" i="5" s="1"/>
  <c r="R1907" i="5"/>
  <c r="R2108" i="5"/>
  <c r="S2108" i="5"/>
  <c r="T2108" i="5" s="1"/>
  <c r="S3638" i="5"/>
  <c r="T3638" i="5" s="1"/>
  <c r="R3638" i="5"/>
  <c r="O3946" i="5"/>
  <c r="S4317" i="5"/>
  <c r="T4317" i="5" s="1"/>
  <c r="R4317" i="5"/>
  <c r="S4878" i="5"/>
  <c r="T4878" i="5" s="1"/>
  <c r="R4878" i="5"/>
  <c r="U5807" i="5"/>
  <c r="S5836" i="5"/>
  <c r="T5836" i="5" s="1"/>
  <c r="R5836" i="5"/>
  <c r="S5912" i="5"/>
  <c r="T5912" i="5" s="1"/>
  <c r="R5912" i="5"/>
  <c r="U3564" i="5"/>
  <c r="S4008" i="5"/>
  <c r="T4008" i="5" s="1"/>
  <c r="R4008" i="5"/>
  <c r="O4135" i="5"/>
  <c r="O4439" i="5"/>
  <c r="S4536" i="5"/>
  <c r="T4536" i="5" s="1"/>
  <c r="R4536" i="5"/>
  <c r="U4698" i="5"/>
  <c r="S4764" i="5"/>
  <c r="T4764" i="5" s="1"/>
  <c r="R4764" i="5"/>
  <c r="U4820" i="5"/>
  <c r="S5616" i="5"/>
  <c r="T5616" i="5" s="1"/>
  <c r="R5616" i="5"/>
  <c r="O3165" i="5"/>
  <c r="S3174" i="5"/>
  <c r="T3174" i="5" s="1"/>
  <c r="R3174" i="5"/>
  <c r="S3224" i="5"/>
  <c r="T3224" i="5" s="1"/>
  <c r="R3224" i="5"/>
  <c r="S3275" i="5"/>
  <c r="T3275" i="5" s="1"/>
  <c r="R3275" i="5"/>
  <c r="S3794" i="5"/>
  <c r="T3794" i="5" s="1"/>
  <c r="R3794" i="5"/>
  <c r="S3892" i="5"/>
  <c r="T3892" i="5" s="1"/>
  <c r="R3892" i="5"/>
  <c r="S3962" i="5"/>
  <c r="T3962" i="5" s="1"/>
  <c r="R3962" i="5"/>
  <c r="S4802" i="5"/>
  <c r="T4802" i="5" s="1"/>
  <c r="R4802" i="5"/>
  <c r="S6068" i="5"/>
  <c r="T6068" i="5" s="1"/>
  <c r="R6068" i="5"/>
  <c r="R5716" i="5"/>
  <c r="S5716" i="5"/>
  <c r="T5716" i="5" s="1"/>
  <c r="S5801" i="5"/>
  <c r="T5801" i="5" s="1"/>
  <c r="R5801" i="5"/>
  <c r="S6098" i="5"/>
  <c r="T6098" i="5" s="1"/>
  <c r="R6098" i="5"/>
  <c r="S6170" i="5"/>
  <c r="T6170" i="5" s="1"/>
  <c r="R6170" i="5"/>
  <c r="S6182" i="5"/>
  <c r="T6182" i="5" s="1"/>
  <c r="R6182" i="5"/>
  <c r="U6525" i="5"/>
  <c r="S6009" i="5"/>
  <c r="T6009" i="5" s="1"/>
  <c r="R6009" i="5"/>
  <c r="S6239" i="5"/>
  <c r="T6239" i="5" s="1"/>
  <c r="R6239" i="5"/>
  <c r="S6256" i="5"/>
  <c r="T6256" i="5" s="1"/>
  <c r="R6256" i="5"/>
  <c r="S6965" i="5"/>
  <c r="T6965" i="5" s="1"/>
  <c r="R6965" i="5"/>
  <c r="O6982" i="5"/>
  <c r="S7121" i="5"/>
  <c r="T7121" i="5" s="1"/>
  <c r="R7121" i="5"/>
  <c r="S7134" i="5"/>
  <c r="T7134" i="5" s="1"/>
  <c r="R7134" i="5"/>
  <c r="S7176" i="5"/>
  <c r="T7176" i="5" s="1"/>
  <c r="R7176" i="5"/>
  <c r="S7265" i="5"/>
  <c r="T7265" i="5" s="1"/>
  <c r="R7265" i="5"/>
  <c r="R7307" i="5"/>
  <c r="S7307" i="5"/>
  <c r="T7307" i="5" s="1"/>
  <c r="S7480" i="5"/>
  <c r="T7480" i="5" s="1"/>
  <c r="R7480" i="5"/>
  <c r="R6433" i="5"/>
  <c r="S6433" i="5"/>
  <c r="T6433" i="5" s="1"/>
  <c r="O6475" i="5"/>
  <c r="S6932" i="5"/>
  <c r="T6932" i="5" s="1"/>
  <c r="R6932" i="5"/>
  <c r="S7093" i="5"/>
  <c r="T7093" i="5" s="1"/>
  <c r="R7093" i="5"/>
  <c r="O7177" i="5"/>
  <c r="O7325" i="5"/>
  <c r="S7469" i="5"/>
  <c r="T7469" i="5" s="1"/>
  <c r="R7469" i="5"/>
  <c r="O7553" i="5"/>
  <c r="R6359" i="5"/>
  <c r="S6359" i="5"/>
  <c r="T6359" i="5" s="1"/>
  <c r="S6600" i="5"/>
  <c r="T6600" i="5" s="1"/>
  <c r="R6600" i="5"/>
  <c r="S6748" i="5"/>
  <c r="T6748" i="5" s="1"/>
  <c r="R6748" i="5"/>
  <c r="O6786" i="5"/>
  <c r="S94" i="5"/>
  <c r="T94" i="5" s="1"/>
  <c r="R94" i="5"/>
  <c r="S158" i="5"/>
  <c r="T158" i="5" s="1"/>
  <c r="R158" i="5"/>
  <c r="R314" i="5"/>
  <c r="S314" i="5"/>
  <c r="T314" i="5" s="1"/>
  <c r="S356" i="5"/>
  <c r="T356" i="5" s="1"/>
  <c r="R356" i="5"/>
  <c r="S561" i="5"/>
  <c r="T561" i="5" s="1"/>
  <c r="R561" i="5"/>
  <c r="S755" i="5"/>
  <c r="T755" i="5" s="1"/>
  <c r="R755" i="5"/>
  <c r="S831" i="5"/>
  <c r="T831" i="5" s="1"/>
  <c r="R831" i="5"/>
  <c r="S907" i="5"/>
  <c r="T907" i="5" s="1"/>
  <c r="R907" i="5"/>
  <c r="U997" i="5"/>
  <c r="U1005" i="5"/>
  <c r="U1014" i="5"/>
  <c r="U432" i="5"/>
  <c r="U449" i="5"/>
  <c r="U546" i="5"/>
  <c r="S781" i="5"/>
  <c r="T781" i="5" s="1"/>
  <c r="R781" i="5"/>
  <c r="U904" i="5"/>
  <c r="R405" i="5"/>
  <c r="S405" i="5"/>
  <c r="T405" i="5" s="1"/>
  <c r="S595" i="5"/>
  <c r="T595" i="5" s="1"/>
  <c r="R595" i="5"/>
  <c r="R616" i="5"/>
  <c r="S616" i="5"/>
  <c r="T616" i="5" s="1"/>
  <c r="S777" i="5"/>
  <c r="T777" i="5" s="1"/>
  <c r="R777" i="5"/>
  <c r="S882" i="5"/>
  <c r="T882" i="5" s="1"/>
  <c r="R882" i="5"/>
  <c r="U474" i="5"/>
  <c r="U597" i="5"/>
  <c r="S1546" i="5"/>
  <c r="T1546" i="5" s="1"/>
  <c r="R1546" i="5"/>
  <c r="R1622" i="5"/>
  <c r="S1622" i="5"/>
  <c r="T1622" i="5" s="1"/>
  <c r="U1682" i="5"/>
  <c r="R2026" i="5"/>
  <c r="S2026" i="5"/>
  <c r="T2026" i="5" s="1"/>
  <c r="S2102" i="5"/>
  <c r="T2102" i="5" s="1"/>
  <c r="R2102" i="5"/>
  <c r="O2174" i="5"/>
  <c r="U2525" i="5"/>
  <c r="O2672" i="5"/>
  <c r="U2829" i="5"/>
  <c r="O3060" i="5"/>
  <c r="S1034" i="5"/>
  <c r="T1034" i="5" s="1"/>
  <c r="R1034" i="5"/>
  <c r="S1224" i="5"/>
  <c r="T1224" i="5" s="1"/>
  <c r="R1224" i="5"/>
  <c r="S1262" i="5"/>
  <c r="T1262" i="5" s="1"/>
  <c r="R1262" i="5"/>
  <c r="O2191" i="5"/>
  <c r="S2212" i="5"/>
  <c r="T2212" i="5" s="1"/>
  <c r="R2212" i="5"/>
  <c r="O2313" i="5"/>
  <c r="R2347" i="5"/>
  <c r="S2347" i="5"/>
  <c r="T2347" i="5" s="1"/>
  <c r="U2365" i="5"/>
  <c r="S2448" i="5"/>
  <c r="T2448" i="5" s="1"/>
  <c r="R2448" i="5"/>
  <c r="S2529" i="5"/>
  <c r="T2529" i="5" s="1"/>
  <c r="R2529" i="5"/>
  <c r="S2833" i="5"/>
  <c r="T2833" i="5" s="1"/>
  <c r="R2833" i="5"/>
  <c r="O2917" i="5"/>
  <c r="S941" i="5"/>
  <c r="T941" i="5" s="1"/>
  <c r="R941" i="5"/>
  <c r="S1299" i="5"/>
  <c r="T1299" i="5" s="1"/>
  <c r="R1299" i="5"/>
  <c r="S2558" i="5"/>
  <c r="T2558" i="5" s="1"/>
  <c r="R2558" i="5"/>
  <c r="S2790" i="5"/>
  <c r="T2790" i="5" s="1"/>
  <c r="R2790" i="5"/>
  <c r="S2845" i="5"/>
  <c r="T2845" i="5" s="1"/>
  <c r="R2845" i="5"/>
  <c r="O2921" i="5"/>
  <c r="S2934" i="5"/>
  <c r="T2934" i="5" s="1"/>
  <c r="R2934" i="5"/>
  <c r="U1551" i="5"/>
  <c r="U1703" i="5"/>
  <c r="U1855" i="5"/>
  <c r="S2081" i="5"/>
  <c r="T2081" i="5" s="1"/>
  <c r="R2081" i="5"/>
  <c r="S2495" i="5"/>
  <c r="T2495" i="5" s="1"/>
  <c r="R2495" i="5"/>
  <c r="U3661" i="5"/>
  <c r="S4553" i="5"/>
  <c r="T4553" i="5" s="1"/>
  <c r="R4553" i="5"/>
  <c r="S4629" i="5"/>
  <c r="T4629" i="5" s="1"/>
  <c r="R4629" i="5"/>
  <c r="S4705" i="5"/>
  <c r="T4705" i="5" s="1"/>
  <c r="R4705" i="5"/>
  <c r="S5033" i="5"/>
  <c r="T5033" i="5" s="1"/>
  <c r="R5033" i="5"/>
  <c r="O5046" i="5"/>
  <c r="S5219" i="5"/>
  <c r="T5219" i="5" s="1"/>
  <c r="R5219" i="5"/>
  <c r="U5841" i="5"/>
  <c r="S5996" i="5"/>
  <c r="T5996" i="5" s="1"/>
  <c r="R5996" i="5"/>
  <c r="S6148" i="5"/>
  <c r="T6148" i="5" s="1"/>
  <c r="R6148" i="5"/>
  <c r="S6221" i="5"/>
  <c r="T6221" i="5" s="1"/>
  <c r="R6221" i="5"/>
  <c r="O6376" i="5"/>
  <c r="S1569" i="5"/>
  <c r="T1569" i="5" s="1"/>
  <c r="R1569" i="5"/>
  <c r="S1645" i="5"/>
  <c r="T1645" i="5" s="1"/>
  <c r="R1645" i="5"/>
  <c r="S1730" i="5"/>
  <c r="T1730" i="5" s="1"/>
  <c r="R1730" i="5"/>
  <c r="S1772" i="5"/>
  <c r="T1772" i="5" s="1"/>
  <c r="R1772" i="5"/>
  <c r="S1882" i="5"/>
  <c r="T1882" i="5" s="1"/>
  <c r="R1882" i="5"/>
  <c r="O1958" i="5"/>
  <c r="S1999" i="5"/>
  <c r="T1999" i="5" s="1"/>
  <c r="R1999" i="5"/>
  <c r="S2083" i="5"/>
  <c r="T2083" i="5" s="1"/>
  <c r="R2083" i="5"/>
  <c r="O3884" i="5"/>
  <c r="U3893" i="5"/>
  <c r="S3946" i="5"/>
  <c r="T3946" i="5" s="1"/>
  <c r="R3946" i="5"/>
  <c r="S3979" i="5"/>
  <c r="T3979" i="5" s="1"/>
  <c r="R3979" i="5"/>
  <c r="U4436" i="5"/>
  <c r="U4554" i="5"/>
  <c r="S4680" i="5"/>
  <c r="T4680" i="5" s="1"/>
  <c r="R4680" i="5"/>
  <c r="S4874" i="5"/>
  <c r="T4874" i="5" s="1"/>
  <c r="R4874" i="5"/>
  <c r="S4991" i="5"/>
  <c r="T4991" i="5" s="1"/>
  <c r="R4991" i="5"/>
  <c r="S5177" i="5"/>
  <c r="T5177" i="5" s="1"/>
  <c r="R5177" i="5"/>
  <c r="U5642" i="5"/>
  <c r="U6246" i="5"/>
  <c r="S3444" i="5"/>
  <c r="T3444" i="5" s="1"/>
  <c r="R3444" i="5"/>
  <c r="O3970" i="5"/>
  <c r="S4000" i="5"/>
  <c r="T4000" i="5" s="1"/>
  <c r="R4000" i="5"/>
  <c r="S4135" i="5"/>
  <c r="T4135" i="5" s="1"/>
  <c r="R4135" i="5"/>
  <c r="S4346" i="5"/>
  <c r="T4346" i="5" s="1"/>
  <c r="R4346" i="5"/>
  <c r="U4394" i="5"/>
  <c r="S4439" i="5"/>
  <c r="T4439" i="5" s="1"/>
  <c r="R4439" i="5"/>
  <c r="U5064" i="5"/>
  <c r="S5595" i="5"/>
  <c r="T5595" i="5" s="1"/>
  <c r="R5595" i="5"/>
  <c r="S5612" i="5"/>
  <c r="T5612" i="5" s="1"/>
  <c r="R5612" i="5"/>
  <c r="O6131" i="5"/>
  <c r="S3123" i="5"/>
  <c r="T3123" i="5" s="1"/>
  <c r="R3123" i="5"/>
  <c r="O3148" i="5"/>
  <c r="S3165" i="5"/>
  <c r="T3165" i="5" s="1"/>
  <c r="R3165" i="5"/>
  <c r="O3199" i="5"/>
  <c r="S3203" i="5"/>
  <c r="T3203" i="5" s="1"/>
  <c r="R3203" i="5"/>
  <c r="O3216" i="5"/>
  <c r="S3220" i="5"/>
  <c r="T3220" i="5" s="1"/>
  <c r="R3220" i="5"/>
  <c r="S3300" i="5"/>
  <c r="T3300" i="5" s="1"/>
  <c r="R3300" i="5"/>
  <c r="O3334" i="5"/>
  <c r="S3351" i="5"/>
  <c r="T3351" i="5" s="1"/>
  <c r="R3351" i="5"/>
  <c r="O3403" i="5"/>
  <c r="S3412" i="5"/>
  <c r="T3412" i="5" s="1"/>
  <c r="R3412" i="5"/>
  <c r="S3516" i="5"/>
  <c r="T3516" i="5" s="1"/>
  <c r="R3516" i="5"/>
  <c r="S3541" i="5"/>
  <c r="T3541" i="5" s="1"/>
  <c r="R3541" i="5"/>
  <c r="O3718" i="5"/>
  <c r="S3929" i="5"/>
  <c r="T3929" i="5" s="1"/>
  <c r="R3929" i="5"/>
  <c r="S4688" i="5"/>
  <c r="T4688" i="5" s="1"/>
  <c r="R4688" i="5"/>
  <c r="U5106" i="5"/>
  <c r="S5274" i="5"/>
  <c r="T5274" i="5" s="1"/>
  <c r="R5274" i="5"/>
  <c r="O5337" i="5"/>
  <c r="S5350" i="5"/>
  <c r="T5350" i="5" s="1"/>
  <c r="R5350" i="5"/>
  <c r="R5755" i="5"/>
  <c r="S5755" i="5"/>
  <c r="T5755" i="5" s="1"/>
  <c r="O5907" i="5"/>
  <c r="R6294" i="5"/>
  <c r="S6294" i="5"/>
  <c r="T6294" i="5" s="1"/>
  <c r="S5691" i="5"/>
  <c r="T5691" i="5" s="1"/>
  <c r="R5691" i="5"/>
  <c r="S5784" i="5"/>
  <c r="T5784" i="5" s="1"/>
  <c r="R5784" i="5"/>
  <c r="S5868" i="5"/>
  <c r="T5868" i="5" s="1"/>
  <c r="R5868" i="5"/>
  <c r="S5946" i="5"/>
  <c r="T5946" i="5" s="1"/>
  <c r="R5946" i="5"/>
  <c r="S6018" i="5"/>
  <c r="T6018" i="5" s="1"/>
  <c r="R6018" i="5"/>
  <c r="S6072" i="5"/>
  <c r="T6072" i="5" s="1"/>
  <c r="R6072" i="5"/>
  <c r="O6108" i="5"/>
  <c r="S6262" i="5"/>
  <c r="T6262" i="5" s="1"/>
  <c r="R6262" i="5"/>
  <c r="U6407" i="5"/>
  <c r="U6487" i="5"/>
  <c r="R6355" i="5"/>
  <c r="S6355" i="5"/>
  <c r="T6355" i="5" s="1"/>
  <c r="U6440" i="5"/>
  <c r="S6503" i="5"/>
  <c r="T6503" i="5" s="1"/>
  <c r="R6503" i="5"/>
  <c r="S5954" i="5"/>
  <c r="T5954" i="5" s="1"/>
  <c r="R5954" i="5"/>
  <c r="S6161" i="5"/>
  <c r="T6161" i="5" s="1"/>
  <c r="R6161" i="5"/>
  <c r="S6252" i="5"/>
  <c r="T6252" i="5" s="1"/>
  <c r="R6252" i="5"/>
  <c r="O6260" i="5"/>
  <c r="U6411" i="5"/>
  <c r="S6579" i="5"/>
  <c r="T6579" i="5" s="1"/>
  <c r="R6579" i="5"/>
  <c r="S6731" i="5"/>
  <c r="T6731" i="5" s="1"/>
  <c r="R6731" i="5"/>
  <c r="S6999" i="5"/>
  <c r="T6999" i="5" s="1"/>
  <c r="R6999" i="5"/>
  <c r="S7016" i="5"/>
  <c r="T7016" i="5" s="1"/>
  <c r="R7016" i="5"/>
  <c r="S7168" i="5"/>
  <c r="T7168" i="5" s="1"/>
  <c r="R7168" i="5"/>
  <c r="O7193" i="5"/>
  <c r="S7231" i="5"/>
  <c r="T7231" i="5" s="1"/>
  <c r="R7231" i="5"/>
  <c r="S7248" i="5"/>
  <c r="T7248" i="5" s="1"/>
  <c r="R7248" i="5"/>
  <c r="O7341" i="5"/>
  <c r="O7358" i="5"/>
  <c r="O7404" i="5"/>
  <c r="O7438" i="5"/>
  <c r="S7468" i="5"/>
  <c r="T7468" i="5" s="1"/>
  <c r="R7468" i="5"/>
  <c r="S7514" i="5"/>
  <c r="T7514" i="5" s="1"/>
  <c r="R7514" i="5"/>
  <c r="U7592" i="5"/>
  <c r="S6323" i="5"/>
  <c r="T6323" i="5" s="1"/>
  <c r="R6323" i="5"/>
  <c r="S6408" i="5"/>
  <c r="T6408" i="5" s="1"/>
  <c r="R6408" i="5"/>
  <c r="O6450" i="5"/>
  <c r="S6492" i="5"/>
  <c r="T6492" i="5" s="1"/>
  <c r="R6492" i="5"/>
  <c r="O6949" i="5"/>
  <c r="O7004" i="5"/>
  <c r="O7025" i="5"/>
  <c r="S7084" i="5"/>
  <c r="T7084" i="5" s="1"/>
  <c r="R7084" i="5"/>
  <c r="S7177" i="5"/>
  <c r="T7177" i="5" s="1"/>
  <c r="R7177" i="5"/>
  <c r="O7317" i="5"/>
  <c r="S7325" i="5"/>
  <c r="T7325" i="5" s="1"/>
  <c r="R7325" i="5"/>
  <c r="O7384" i="5"/>
  <c r="O7405" i="5"/>
  <c r="O7456" i="5"/>
  <c r="S7464" i="5"/>
  <c r="T7464" i="5" s="1"/>
  <c r="R7464" i="5"/>
  <c r="O7545" i="5"/>
  <c r="R7553" i="5"/>
  <c r="S7553" i="5"/>
  <c r="T7553" i="5" s="1"/>
  <c r="O7623" i="5"/>
  <c r="S6507" i="5"/>
  <c r="T6507" i="5" s="1"/>
  <c r="R6507" i="5"/>
  <c r="U6668" i="5"/>
  <c r="S6786" i="5"/>
  <c r="T6786" i="5" s="1"/>
  <c r="R6786" i="5"/>
  <c r="S5937" i="5"/>
  <c r="T5937" i="5" s="1"/>
  <c r="R5937" i="5"/>
  <c r="S6245" i="5"/>
  <c r="T6245" i="5" s="1"/>
  <c r="R6245" i="5"/>
  <c r="S6427" i="5"/>
  <c r="T6427" i="5" s="1"/>
  <c r="R6427" i="5"/>
  <c r="S6969" i="5"/>
  <c r="T6969" i="5" s="1"/>
  <c r="R6969" i="5"/>
  <c r="S7126" i="5"/>
  <c r="T7126" i="5" s="1"/>
  <c r="R7126" i="5"/>
  <c r="S7252" i="5"/>
  <c r="T7252" i="5" s="1"/>
  <c r="R7252" i="5"/>
  <c r="O7383" i="5"/>
  <c r="S7417" i="5"/>
  <c r="T7417" i="5" s="1"/>
  <c r="R7417" i="5"/>
  <c r="O7476" i="5"/>
  <c r="S6332" i="5"/>
  <c r="T6332" i="5" s="1"/>
  <c r="R6332" i="5"/>
  <c r="O6374" i="5"/>
  <c r="S6416" i="5"/>
  <c r="T6416" i="5" s="1"/>
  <c r="R6416" i="5"/>
  <c r="S6526" i="5"/>
  <c r="T6526" i="5" s="1"/>
  <c r="R6526" i="5"/>
  <c r="O7536" i="5"/>
  <c r="S7549" i="5"/>
  <c r="T7549" i="5" s="1"/>
  <c r="R7549" i="5"/>
  <c r="S99" i="5"/>
  <c r="T99" i="5" s="1"/>
  <c r="R99" i="5"/>
  <c r="U593" i="5"/>
  <c r="U880" i="5"/>
  <c r="S443" i="5"/>
  <c r="T443" i="5" s="1"/>
  <c r="R443" i="5"/>
  <c r="S1314" i="5"/>
  <c r="T1314" i="5" s="1"/>
  <c r="R1314" i="5"/>
  <c r="S1373" i="5"/>
  <c r="T1373" i="5" s="1"/>
  <c r="R1373" i="5"/>
  <c r="O2655" i="5"/>
  <c r="S2752" i="5"/>
  <c r="T2752" i="5" s="1"/>
  <c r="R2752" i="5"/>
  <c r="U3052" i="5"/>
  <c r="S1275" i="5"/>
  <c r="T1275" i="5" s="1"/>
  <c r="R1275" i="5"/>
  <c r="U1543" i="5"/>
  <c r="S1732" i="5"/>
  <c r="T1732" i="5" s="1"/>
  <c r="R1732" i="5"/>
  <c r="S2068" i="5"/>
  <c r="T2068" i="5" s="1"/>
  <c r="R2068" i="5"/>
  <c r="S1020" i="5"/>
  <c r="T1020" i="5" s="1"/>
  <c r="R1020" i="5"/>
  <c r="S1122" i="5"/>
  <c r="T1122" i="5" s="1"/>
  <c r="R1122" i="5"/>
  <c r="S1248" i="5"/>
  <c r="T1248" i="5" s="1"/>
  <c r="R1248" i="5"/>
  <c r="U2230" i="5"/>
  <c r="S2233" i="5"/>
  <c r="T2233" i="5" s="1"/>
  <c r="R2233" i="5"/>
  <c r="U2259" i="5"/>
  <c r="S1854" i="5"/>
  <c r="T1854" i="5" s="1"/>
  <c r="R1854" i="5"/>
  <c r="S2263" i="5"/>
  <c r="T2263" i="5" s="1"/>
  <c r="R2263" i="5"/>
  <c r="S2651" i="5"/>
  <c r="T2651" i="5" s="1"/>
  <c r="R2651" i="5"/>
  <c r="O4654" i="5"/>
  <c r="R4925" i="5"/>
  <c r="S4925" i="5"/>
  <c r="T4925" i="5" s="1"/>
  <c r="U5161" i="5"/>
  <c r="U5313" i="5"/>
  <c r="U5351" i="5"/>
  <c r="S5388" i="5"/>
  <c r="T5388" i="5" s="1"/>
  <c r="R5388" i="5"/>
  <c r="S6287" i="5"/>
  <c r="T6287" i="5" s="1"/>
  <c r="R6287" i="5"/>
  <c r="S3714" i="5"/>
  <c r="T3714" i="5" s="1"/>
  <c r="R3714" i="5"/>
  <c r="S3832" i="5"/>
  <c r="T3832" i="5" s="1"/>
  <c r="R3832" i="5"/>
  <c r="S5960" i="5"/>
  <c r="T5960" i="5" s="1"/>
  <c r="R5960" i="5"/>
  <c r="S6059" i="5"/>
  <c r="T6059" i="5" s="1"/>
  <c r="R6059" i="5"/>
  <c r="R6203" i="5"/>
  <c r="S6203" i="5"/>
  <c r="T6203" i="5" s="1"/>
  <c r="S3402" i="5"/>
  <c r="T3402" i="5" s="1"/>
  <c r="R3402" i="5"/>
  <c r="U3750" i="5"/>
  <c r="S4072" i="5"/>
  <c r="T4072" i="5" s="1"/>
  <c r="R4072" i="5"/>
  <c r="S3428" i="5"/>
  <c r="T3428" i="5" s="1"/>
  <c r="R3428" i="5"/>
  <c r="S3642" i="5"/>
  <c r="T3642" i="5" s="1"/>
  <c r="R3642" i="5"/>
  <c r="U4812" i="5"/>
  <c r="S5645" i="5"/>
  <c r="T5645" i="5" s="1"/>
  <c r="R5645" i="5"/>
  <c r="O5906" i="5"/>
  <c r="S5998" i="5"/>
  <c r="T5998" i="5" s="1"/>
  <c r="R5998" i="5"/>
  <c r="S6490" i="5"/>
  <c r="T6490" i="5" s="1"/>
  <c r="R6490" i="5"/>
  <c r="U6782" i="5"/>
  <c r="S6528" i="5"/>
  <c r="T6528" i="5" s="1"/>
  <c r="R6528" i="5"/>
  <c r="S7037" i="5"/>
  <c r="T7037" i="5" s="1"/>
  <c r="R7037" i="5"/>
  <c r="O7062" i="5"/>
  <c r="S7113" i="5"/>
  <c r="T7113" i="5" s="1"/>
  <c r="R7113" i="5"/>
  <c r="S7235" i="5"/>
  <c r="T7235" i="5" s="1"/>
  <c r="R7235" i="5"/>
  <c r="O7379" i="5"/>
  <c r="O6900" i="5"/>
  <c r="S7215" i="5"/>
  <c r="T7215" i="5" s="1"/>
  <c r="R7215" i="5"/>
  <c r="S7426" i="5"/>
  <c r="T7426" i="5" s="1"/>
  <c r="R7426" i="5"/>
  <c r="S48" i="5"/>
  <c r="T48" i="5" s="1"/>
  <c r="R48" i="5"/>
  <c r="S120" i="5"/>
  <c r="T120" i="5" s="1"/>
  <c r="R120" i="5"/>
  <c r="S183" i="5"/>
  <c r="T183" i="5" s="1"/>
  <c r="R183" i="5"/>
  <c r="S242" i="5"/>
  <c r="T242" i="5" s="1"/>
  <c r="R242" i="5"/>
  <c r="S280" i="5"/>
  <c r="T280" i="5" s="1"/>
  <c r="R280" i="5"/>
  <c r="S506" i="5"/>
  <c r="T506" i="5" s="1"/>
  <c r="R506" i="5"/>
  <c r="S599" i="5"/>
  <c r="T599" i="5" s="1"/>
  <c r="R599" i="5"/>
  <c r="R900" i="5"/>
  <c r="S900" i="5"/>
  <c r="T900" i="5" s="1"/>
  <c r="U576" i="5"/>
  <c r="S929" i="5"/>
  <c r="T929" i="5" s="1"/>
  <c r="R929" i="5"/>
  <c r="S565" i="5"/>
  <c r="T565" i="5" s="1"/>
  <c r="R565" i="5"/>
  <c r="S679" i="5"/>
  <c r="T679" i="5" s="1"/>
  <c r="R679" i="5"/>
  <c r="R700" i="5"/>
  <c r="S700" i="5"/>
  <c r="T700" i="5" s="1"/>
  <c r="U905" i="5"/>
  <c r="S1307" i="5"/>
  <c r="T1307" i="5" s="1"/>
  <c r="R1307" i="5"/>
  <c r="S1324" i="5"/>
  <c r="T1324" i="5" s="1"/>
  <c r="R1324" i="5"/>
  <c r="S1350" i="5"/>
  <c r="T1350" i="5" s="1"/>
  <c r="R1350" i="5"/>
  <c r="S1375" i="5"/>
  <c r="T1375" i="5" s="1"/>
  <c r="R1375" i="5"/>
  <c r="S1392" i="5"/>
  <c r="T1392" i="5" s="1"/>
  <c r="R1392" i="5"/>
  <c r="S1474" i="5"/>
  <c r="T1474" i="5" s="1"/>
  <c r="R1474" i="5"/>
  <c r="S1871" i="5"/>
  <c r="T1871" i="5" s="1"/>
  <c r="R1871" i="5"/>
  <c r="S1947" i="5"/>
  <c r="T1947" i="5" s="1"/>
  <c r="R1947" i="5"/>
  <c r="U2103" i="5"/>
  <c r="S2309" i="5"/>
  <c r="T2309" i="5" s="1"/>
  <c r="R2309" i="5"/>
  <c r="R2334" i="5"/>
  <c r="S2334" i="5"/>
  <c r="T2334" i="5" s="1"/>
  <c r="S2415" i="5"/>
  <c r="T2415" i="5" s="1"/>
  <c r="R2415" i="5"/>
  <c r="S2600" i="5"/>
  <c r="T2600" i="5" s="1"/>
  <c r="R2600" i="5"/>
  <c r="O2807" i="5"/>
  <c r="S2820" i="5"/>
  <c r="T2820" i="5" s="1"/>
  <c r="R2820" i="5"/>
  <c r="O2883" i="5"/>
  <c r="S2896" i="5"/>
  <c r="T2896" i="5" s="1"/>
  <c r="R2896" i="5"/>
  <c r="S2975" i="5"/>
  <c r="T2975" i="5" s="1"/>
  <c r="R2975" i="5"/>
  <c r="S2992" i="5"/>
  <c r="T2992" i="5" s="1"/>
  <c r="R2992" i="5"/>
  <c r="O3013" i="5"/>
  <c r="S3030" i="5"/>
  <c r="T3030" i="5" s="1"/>
  <c r="R3030" i="5"/>
  <c r="O3064" i="5"/>
  <c r="S1055" i="5"/>
  <c r="T1055" i="5" s="1"/>
  <c r="R1055" i="5"/>
  <c r="S1190" i="5"/>
  <c r="T1190" i="5" s="1"/>
  <c r="R1190" i="5"/>
  <c r="S1413" i="5"/>
  <c r="T1413" i="5" s="1"/>
  <c r="R1413" i="5"/>
  <c r="S1421" i="5"/>
  <c r="T1421" i="5" s="1"/>
  <c r="R1421" i="5"/>
  <c r="S1430" i="5"/>
  <c r="T1430" i="5" s="1"/>
  <c r="R1430" i="5"/>
  <c r="S1438" i="5"/>
  <c r="T1438" i="5" s="1"/>
  <c r="R1438" i="5"/>
  <c r="U1830" i="5"/>
  <c r="O2216" i="5"/>
  <c r="U2530" i="5"/>
  <c r="S2613" i="5"/>
  <c r="T2613" i="5" s="1"/>
  <c r="R2613" i="5"/>
  <c r="S2761" i="5"/>
  <c r="T2761" i="5" s="1"/>
  <c r="R2761" i="5"/>
  <c r="O2837" i="5"/>
  <c r="S1041" i="5"/>
  <c r="T1041" i="5" s="1"/>
  <c r="R1041" i="5"/>
  <c r="S1084" i="5"/>
  <c r="T1084" i="5" s="1"/>
  <c r="R1084" i="5"/>
  <c r="S1126" i="5"/>
  <c r="T1126" i="5" s="1"/>
  <c r="R1126" i="5"/>
  <c r="S1168" i="5"/>
  <c r="T1168" i="5" s="1"/>
  <c r="R1168" i="5"/>
  <c r="S1210" i="5"/>
  <c r="T1210" i="5" s="1"/>
  <c r="R1210" i="5"/>
  <c r="S1261" i="5"/>
  <c r="T1261" i="5" s="1"/>
  <c r="R1261" i="5"/>
  <c r="S1449" i="5"/>
  <c r="T1449" i="5" s="1"/>
  <c r="R1449" i="5"/>
  <c r="S2385" i="5"/>
  <c r="T2385" i="5" s="1"/>
  <c r="R2385" i="5"/>
  <c r="U2559" i="5"/>
  <c r="O2634" i="5"/>
  <c r="U2863" i="5"/>
  <c r="S2947" i="5"/>
  <c r="T2947" i="5" s="1"/>
  <c r="R2947" i="5"/>
  <c r="S1647" i="5"/>
  <c r="T1647" i="5" s="1"/>
  <c r="R1647" i="5"/>
  <c r="S2144" i="5"/>
  <c r="T2144" i="5" s="1"/>
  <c r="R2144" i="5"/>
  <c r="O2237" i="5"/>
  <c r="S2288" i="5"/>
  <c r="T2288" i="5" s="1"/>
  <c r="R2288" i="5"/>
  <c r="O2643" i="5"/>
  <c r="S2803" i="5"/>
  <c r="T2803" i="5" s="1"/>
  <c r="R2803" i="5"/>
  <c r="S2871" i="5"/>
  <c r="T2871" i="5" s="1"/>
  <c r="R2871" i="5"/>
  <c r="S3372" i="5"/>
  <c r="T3372" i="5" s="1"/>
  <c r="R3372" i="5"/>
  <c r="U3754" i="5"/>
  <c r="S3887" i="5"/>
  <c r="T3887" i="5" s="1"/>
  <c r="R3887" i="5"/>
  <c r="S3975" i="5"/>
  <c r="T3975" i="5" s="1"/>
  <c r="R3975" i="5"/>
  <c r="S4114" i="5"/>
  <c r="T4114" i="5" s="1"/>
  <c r="R4114" i="5"/>
  <c r="S4363" i="5"/>
  <c r="T4363" i="5" s="1"/>
  <c r="R4363" i="5"/>
  <c r="S4414" i="5"/>
  <c r="T4414" i="5" s="1"/>
  <c r="R4414" i="5"/>
  <c r="S4540" i="5"/>
  <c r="T4540" i="5" s="1"/>
  <c r="R4540" i="5"/>
  <c r="O4692" i="5"/>
  <c r="O4781" i="5"/>
  <c r="S4895" i="5"/>
  <c r="T4895" i="5" s="1"/>
  <c r="R4895" i="5"/>
  <c r="S5439" i="5"/>
  <c r="T5439" i="5" s="1"/>
  <c r="R5439" i="5"/>
  <c r="S5527" i="5"/>
  <c r="T5527" i="5" s="1"/>
  <c r="R5527" i="5"/>
  <c r="S5730" i="5"/>
  <c r="T5730" i="5" s="1"/>
  <c r="R5730" i="5"/>
  <c r="O6211" i="5"/>
  <c r="S1531" i="5"/>
  <c r="T1531" i="5" s="1"/>
  <c r="R1531" i="5"/>
  <c r="S1573" i="5"/>
  <c r="T1573" i="5" s="1"/>
  <c r="R1573" i="5"/>
  <c r="S1759" i="5"/>
  <c r="T1759" i="5" s="1"/>
  <c r="R1759" i="5"/>
  <c r="S1928" i="5"/>
  <c r="T1928" i="5" s="1"/>
  <c r="R1928" i="5"/>
  <c r="S1962" i="5"/>
  <c r="T1962" i="5" s="1"/>
  <c r="R1962" i="5"/>
  <c r="S2045" i="5"/>
  <c r="T2045" i="5" s="1"/>
  <c r="R2045" i="5"/>
  <c r="U3399" i="5"/>
  <c r="S3739" i="5"/>
  <c r="T3739" i="5" s="1"/>
  <c r="R3739" i="5"/>
  <c r="O4059" i="5"/>
  <c r="S4093" i="5"/>
  <c r="T4093" i="5" s="1"/>
  <c r="R4093" i="5"/>
  <c r="O4857" i="5"/>
  <c r="U5389" i="5"/>
  <c r="S5464" i="5"/>
  <c r="T5464" i="5" s="1"/>
  <c r="R5464" i="5"/>
  <c r="U5541" i="5"/>
  <c r="S5990" i="5"/>
  <c r="T5990" i="5" s="1"/>
  <c r="R5990" i="5"/>
  <c r="S6140" i="5"/>
  <c r="T6140" i="5" s="1"/>
  <c r="R6140" i="5"/>
  <c r="S3410" i="5"/>
  <c r="T3410" i="5" s="1"/>
  <c r="R3410" i="5"/>
  <c r="U3665" i="5"/>
  <c r="S3983" i="5"/>
  <c r="T3983" i="5" s="1"/>
  <c r="R3983" i="5"/>
  <c r="O4122" i="5"/>
  <c r="R4241" i="5"/>
  <c r="S4241" i="5"/>
  <c r="T4241" i="5" s="1"/>
  <c r="S4426" i="5"/>
  <c r="T4426" i="5" s="1"/>
  <c r="R4426" i="5"/>
  <c r="R4511" i="5"/>
  <c r="S4511" i="5"/>
  <c r="T4511" i="5" s="1"/>
  <c r="U4537" i="5"/>
  <c r="R4912" i="5"/>
  <c r="S4912" i="5"/>
  <c r="T4912" i="5" s="1"/>
  <c r="S5000" i="5"/>
  <c r="T5000" i="5" s="1"/>
  <c r="R5000" i="5"/>
  <c r="S5118" i="5"/>
  <c r="T5118" i="5" s="1"/>
  <c r="R5118" i="5"/>
  <c r="U6189" i="5"/>
  <c r="S6520" i="5"/>
  <c r="T6520" i="5" s="1"/>
  <c r="R6520" i="5"/>
  <c r="O3361" i="5"/>
  <c r="O3394" i="5"/>
  <c r="S3404" i="5"/>
  <c r="T3404" i="5" s="1"/>
  <c r="R3404" i="5"/>
  <c r="S3592" i="5"/>
  <c r="T3592" i="5" s="1"/>
  <c r="R3592" i="5"/>
  <c r="S3752" i="5"/>
  <c r="T3752" i="5" s="1"/>
  <c r="R3752" i="5"/>
  <c r="S4270" i="5"/>
  <c r="T4270" i="5" s="1"/>
  <c r="R4270" i="5"/>
  <c r="S4312" i="5"/>
  <c r="T4312" i="5" s="1"/>
  <c r="R4312" i="5"/>
  <c r="S4397" i="5"/>
  <c r="T4397" i="5" s="1"/>
  <c r="R4397" i="5"/>
  <c r="S4473" i="5"/>
  <c r="T4473" i="5" s="1"/>
  <c r="R4473" i="5"/>
  <c r="S4701" i="5"/>
  <c r="T4701" i="5" s="1"/>
  <c r="R4701" i="5"/>
  <c r="S5021" i="5"/>
  <c r="T5021" i="5" s="1"/>
  <c r="R5021" i="5"/>
  <c r="U5068" i="5"/>
  <c r="U5651" i="5"/>
  <c r="U5879" i="5"/>
  <c r="O5997" i="5"/>
  <c r="S6149" i="5"/>
  <c r="T6149" i="5" s="1"/>
  <c r="R6149" i="5"/>
  <c r="R6285" i="5"/>
  <c r="S6285" i="5"/>
  <c r="T6285" i="5" s="1"/>
  <c r="S5678" i="5"/>
  <c r="T5678" i="5" s="1"/>
  <c r="R5678" i="5"/>
  <c r="S5763" i="5"/>
  <c r="T5763" i="5" s="1"/>
  <c r="R5763" i="5"/>
  <c r="S5847" i="5"/>
  <c r="T5847" i="5" s="1"/>
  <c r="R5847" i="5"/>
  <c r="S5938" i="5"/>
  <c r="T5938" i="5" s="1"/>
  <c r="R5938" i="5"/>
  <c r="S5983" i="5"/>
  <c r="T5983" i="5" s="1"/>
  <c r="R5983" i="5"/>
  <c r="S6100" i="5"/>
  <c r="T6100" i="5" s="1"/>
  <c r="R6100" i="5"/>
  <c r="S6144" i="5"/>
  <c r="T6144" i="5" s="1"/>
  <c r="R6144" i="5"/>
  <c r="U6512" i="5"/>
  <c r="U6036" i="5"/>
  <c r="O6093" i="5"/>
  <c r="O6338" i="5"/>
  <c r="O6397" i="5"/>
  <c r="S6435" i="5"/>
  <c r="T6435" i="5" s="1"/>
  <c r="R6435" i="5"/>
  <c r="O6321" i="5"/>
  <c r="S6448" i="5"/>
  <c r="T6448" i="5" s="1"/>
  <c r="R6448" i="5"/>
  <c r="O6549" i="5"/>
  <c r="S6583" i="5"/>
  <c r="T6583" i="5" s="1"/>
  <c r="R6583" i="5"/>
  <c r="S6701" i="5"/>
  <c r="T6701" i="5" s="1"/>
  <c r="R6701" i="5"/>
  <c r="S7024" i="5"/>
  <c r="T7024" i="5" s="1"/>
  <c r="R7024" i="5"/>
  <c r="S7045" i="5"/>
  <c r="T7045" i="5" s="1"/>
  <c r="R7045" i="5"/>
  <c r="S7058" i="5"/>
  <c r="T7058" i="5" s="1"/>
  <c r="R7058" i="5"/>
  <c r="S7100" i="5"/>
  <c r="T7100" i="5" s="1"/>
  <c r="R7100" i="5"/>
  <c r="S7202" i="5"/>
  <c r="T7202" i="5" s="1"/>
  <c r="R7202" i="5"/>
  <c r="O7227" i="5"/>
  <c r="O7244" i="5"/>
  <c r="O7303" i="5"/>
  <c r="O7320" i="5"/>
  <c r="O7366" i="5"/>
  <c r="O7544" i="5"/>
  <c r="S7620" i="5"/>
  <c r="T7620" i="5" s="1"/>
  <c r="R7620" i="5"/>
  <c r="S6395" i="5"/>
  <c r="T6395" i="5" s="1"/>
  <c r="R6395" i="5"/>
  <c r="O6437" i="5"/>
  <c r="S6480" i="5"/>
  <c r="T6480" i="5" s="1"/>
  <c r="R6480" i="5"/>
  <c r="O6790" i="5"/>
  <c r="S6794" i="5"/>
  <c r="T6794" i="5" s="1"/>
  <c r="R6794" i="5"/>
  <c r="O6853" i="5"/>
  <c r="S6862" i="5"/>
  <c r="T6862" i="5" s="1"/>
  <c r="R6862" i="5"/>
  <c r="O6895" i="5"/>
  <c r="R6904" i="5"/>
  <c r="S6904" i="5"/>
  <c r="T6904" i="5" s="1"/>
  <c r="S6975" i="5"/>
  <c r="T6975" i="5" s="1"/>
  <c r="R6975" i="5"/>
  <c r="S7042" i="5"/>
  <c r="T7042" i="5" s="1"/>
  <c r="R7042" i="5"/>
  <c r="S7055" i="5"/>
  <c r="T7055" i="5" s="1"/>
  <c r="R7055" i="5"/>
  <c r="S7118" i="5"/>
  <c r="T7118" i="5" s="1"/>
  <c r="R7118" i="5"/>
  <c r="O7131" i="5"/>
  <c r="S7139" i="5"/>
  <c r="T7139" i="5" s="1"/>
  <c r="R7139" i="5"/>
  <c r="S7194" i="5"/>
  <c r="T7194" i="5" s="1"/>
  <c r="R7194" i="5"/>
  <c r="O7355" i="5"/>
  <c r="R7363" i="5"/>
  <c r="S7363" i="5"/>
  <c r="T7363" i="5" s="1"/>
  <c r="O7422" i="5"/>
  <c r="O7443" i="5"/>
  <c r="S7511" i="5"/>
  <c r="T7511" i="5" s="1"/>
  <c r="R7511" i="5"/>
  <c r="S6444" i="5"/>
  <c r="T6444" i="5" s="1"/>
  <c r="R6444" i="5"/>
  <c r="U6626" i="5"/>
  <c r="S6743" i="5"/>
  <c r="T6743" i="5" s="1"/>
  <c r="R6743" i="5"/>
  <c r="S6102" i="5"/>
  <c r="T6102" i="5" s="1"/>
  <c r="R6102" i="5"/>
  <c r="U6146" i="5"/>
  <c r="O6017" i="5"/>
  <c r="S6241" i="5"/>
  <c r="T6241" i="5" s="1"/>
  <c r="R6241" i="5"/>
  <c r="O7172" i="5"/>
  <c r="O7316" i="5"/>
  <c r="S7349" i="5"/>
  <c r="T7349" i="5" s="1"/>
  <c r="R7349" i="5"/>
  <c r="S7518" i="5"/>
  <c r="T7518" i="5" s="1"/>
  <c r="R7518" i="5"/>
  <c r="S6509" i="5"/>
  <c r="T6509" i="5" s="1"/>
  <c r="R6509" i="5"/>
  <c r="S6928" i="5"/>
  <c r="T6928" i="5" s="1"/>
  <c r="R6928" i="5"/>
  <c r="O7236" i="5"/>
  <c r="S7241" i="5"/>
  <c r="T7241" i="5" s="1"/>
  <c r="R7241" i="5"/>
  <c r="S7481" i="5"/>
  <c r="T7481" i="5" s="1"/>
  <c r="R7481" i="5"/>
  <c r="U445" i="5"/>
  <c r="S297" i="5"/>
  <c r="T297" i="5" s="1"/>
  <c r="R297" i="5"/>
  <c r="R1000" i="5"/>
  <c r="S1000" i="5"/>
  <c r="T1000" i="5" s="1"/>
  <c r="S1356" i="5"/>
  <c r="T1356" i="5" s="1"/>
  <c r="R1356" i="5"/>
  <c r="S2524" i="5"/>
  <c r="T2524" i="5" s="1"/>
  <c r="R2524" i="5"/>
  <c r="O2668" i="5"/>
  <c r="S2828" i="5"/>
  <c r="T2828" i="5" s="1"/>
  <c r="R2828" i="5"/>
  <c r="O3022" i="5"/>
  <c r="S3072" i="5"/>
  <c r="T3072" i="5" s="1"/>
  <c r="R3072" i="5"/>
  <c r="S1228" i="5"/>
  <c r="T1228" i="5" s="1"/>
  <c r="R1228" i="5"/>
  <c r="U1695" i="5"/>
  <c r="S1884" i="5"/>
  <c r="T1884" i="5" s="1"/>
  <c r="R1884" i="5"/>
  <c r="S2364" i="5"/>
  <c r="T2364" i="5" s="1"/>
  <c r="R2364" i="5"/>
  <c r="S1037" i="5"/>
  <c r="T1037" i="5" s="1"/>
  <c r="R1037" i="5"/>
  <c r="S1164" i="5"/>
  <c r="T1164" i="5" s="1"/>
  <c r="R1164" i="5"/>
  <c r="U1538" i="5"/>
  <c r="U2255" i="5"/>
  <c r="S2377" i="5"/>
  <c r="T2377" i="5" s="1"/>
  <c r="R2377" i="5"/>
  <c r="S1723" i="5"/>
  <c r="T1723" i="5" s="1"/>
  <c r="R1723" i="5"/>
  <c r="S2267" i="5"/>
  <c r="T2267" i="5" s="1"/>
  <c r="R2267" i="5"/>
  <c r="O3414" i="5"/>
  <c r="S3440" i="5"/>
  <c r="T3440" i="5" s="1"/>
  <c r="R3440" i="5"/>
  <c r="S4431" i="5"/>
  <c r="T4431" i="5" s="1"/>
  <c r="R4431" i="5"/>
  <c r="S5173" i="5"/>
  <c r="T5173" i="5" s="1"/>
  <c r="R5173" i="5"/>
  <c r="S6214" i="5"/>
  <c r="T6214" i="5" s="1"/>
  <c r="R6214" i="5"/>
  <c r="S1649" i="5"/>
  <c r="T1649" i="5" s="1"/>
  <c r="R1649" i="5"/>
  <c r="S1768" i="5"/>
  <c r="T1768" i="5" s="1"/>
  <c r="R1768" i="5"/>
  <c r="S1852" i="5"/>
  <c r="T1852" i="5" s="1"/>
  <c r="R1852" i="5"/>
  <c r="R2104" i="5"/>
  <c r="S2104" i="5"/>
  <c r="T2104" i="5" s="1"/>
  <c r="S3706" i="5"/>
  <c r="T3706" i="5" s="1"/>
  <c r="R3706" i="5"/>
  <c r="S3845" i="5"/>
  <c r="T3845" i="5" s="1"/>
  <c r="R3845" i="5"/>
  <c r="O3984" i="5"/>
  <c r="S4566" i="5"/>
  <c r="T4566" i="5" s="1"/>
  <c r="R4566" i="5"/>
  <c r="S4460" i="5"/>
  <c r="T4460" i="5" s="1"/>
  <c r="R4460" i="5"/>
  <c r="U4799" i="5"/>
  <c r="S5489" i="5"/>
  <c r="T5489" i="5" s="1"/>
  <c r="R5489" i="5"/>
  <c r="S3369" i="5"/>
  <c r="T3369" i="5" s="1"/>
  <c r="R3369" i="5"/>
  <c r="O3437" i="5"/>
  <c r="S5105" i="5"/>
  <c r="T5105" i="5" s="1"/>
  <c r="R5105" i="5"/>
  <c r="O5160" i="5"/>
  <c r="S5198" i="5"/>
  <c r="T5198" i="5" s="1"/>
  <c r="R5198" i="5"/>
  <c r="U5655" i="5"/>
  <c r="U5794" i="5"/>
  <c r="O5619" i="5"/>
  <c r="S5670" i="5"/>
  <c r="T5670" i="5" s="1"/>
  <c r="R5670" i="5"/>
  <c r="S5881" i="5"/>
  <c r="T5881" i="5" s="1"/>
  <c r="R5881" i="5"/>
  <c r="S6179" i="5"/>
  <c r="T6179" i="5" s="1"/>
  <c r="R6179" i="5"/>
  <c r="U6483" i="5"/>
  <c r="S6186" i="5"/>
  <c r="T6186" i="5" s="1"/>
  <c r="R6186" i="5"/>
  <c r="S6414" i="5"/>
  <c r="T6414" i="5" s="1"/>
  <c r="R6414" i="5"/>
  <c r="U6516" i="5"/>
  <c r="S7096" i="5"/>
  <c r="T7096" i="5" s="1"/>
  <c r="R7096" i="5"/>
  <c r="S7290" i="5"/>
  <c r="T7290" i="5" s="1"/>
  <c r="R7290" i="5"/>
  <c r="O7611" i="5"/>
  <c r="S6319" i="5"/>
  <c r="T6319" i="5" s="1"/>
  <c r="R6319" i="5"/>
  <c r="S6849" i="5"/>
  <c r="T6849" i="5" s="1"/>
  <c r="R6849" i="5"/>
  <c r="S6979" i="5"/>
  <c r="T6979" i="5" s="1"/>
  <c r="R6979" i="5"/>
  <c r="O7367" i="5"/>
  <c r="R7418" i="5"/>
  <c r="S7418" i="5"/>
  <c r="T7418" i="5" s="1"/>
  <c r="U483" i="5"/>
  <c r="S162" i="5"/>
  <c r="T162" i="5" s="1"/>
  <c r="R162" i="5"/>
  <c r="S217" i="5"/>
  <c r="T217" i="5" s="1"/>
  <c r="R217" i="5"/>
  <c r="R318" i="5"/>
  <c r="S318" i="5"/>
  <c r="T318" i="5" s="1"/>
  <c r="S360" i="5"/>
  <c r="T360" i="5" s="1"/>
  <c r="R360" i="5"/>
  <c r="S439" i="5"/>
  <c r="T439" i="5" s="1"/>
  <c r="R439" i="5"/>
  <c r="S544" i="5"/>
  <c r="T544" i="5" s="1"/>
  <c r="R544" i="5"/>
  <c r="S743" i="5"/>
  <c r="T743" i="5" s="1"/>
  <c r="R743" i="5"/>
  <c r="S890" i="5"/>
  <c r="T890" i="5" s="1"/>
  <c r="R890" i="5"/>
  <c r="U745" i="5"/>
  <c r="R857" i="5"/>
  <c r="S857" i="5"/>
  <c r="T857" i="5" s="1"/>
  <c r="S671" i="5"/>
  <c r="T671" i="5" s="1"/>
  <c r="R671" i="5"/>
  <c r="S806" i="5"/>
  <c r="T806" i="5" s="1"/>
  <c r="R806" i="5"/>
  <c r="S853" i="5"/>
  <c r="T853" i="5" s="1"/>
  <c r="R853" i="5"/>
  <c r="U466" i="5"/>
  <c r="U588" i="5"/>
  <c r="S1660" i="5"/>
  <c r="T1660" i="5" s="1"/>
  <c r="R1660" i="5"/>
  <c r="S2153" i="5"/>
  <c r="T2153" i="5" s="1"/>
  <c r="R2153" i="5"/>
  <c r="U2416" i="5"/>
  <c r="U2424" i="5"/>
  <c r="U2517" i="5"/>
  <c r="O2900" i="5"/>
  <c r="S2955" i="5"/>
  <c r="T2955" i="5" s="1"/>
  <c r="R2955" i="5"/>
  <c r="U3048" i="5"/>
  <c r="O3068" i="5"/>
  <c r="S3085" i="5"/>
  <c r="T3085" i="5" s="1"/>
  <c r="R3085" i="5"/>
  <c r="S3102" i="5"/>
  <c r="T3102" i="5" s="1"/>
  <c r="R3102" i="5"/>
  <c r="R1021" i="5"/>
  <c r="S1021" i="5"/>
  <c r="T1021" i="5" s="1"/>
  <c r="S1135" i="5"/>
  <c r="T1135" i="5" s="1"/>
  <c r="R1135" i="5"/>
  <c r="S1279" i="5"/>
  <c r="T1279" i="5" s="1"/>
  <c r="R1279" i="5"/>
  <c r="S1694" i="5"/>
  <c r="T1694" i="5" s="1"/>
  <c r="R1694" i="5"/>
  <c r="U1809" i="5"/>
  <c r="U1969" i="5"/>
  <c r="R2022" i="5"/>
  <c r="S2022" i="5"/>
  <c r="T2022" i="5" s="1"/>
  <c r="S2098" i="5"/>
  <c r="T2098" i="5" s="1"/>
  <c r="R2098" i="5"/>
  <c r="S2537" i="5"/>
  <c r="T2537" i="5" s="1"/>
  <c r="R2537" i="5"/>
  <c r="S2689" i="5"/>
  <c r="T2689" i="5" s="1"/>
  <c r="R2689" i="5"/>
  <c r="U2838" i="5"/>
  <c r="R1466" i="5"/>
  <c r="S1466" i="5"/>
  <c r="T1466" i="5" s="1"/>
  <c r="S1879" i="5"/>
  <c r="T1879" i="5" s="1"/>
  <c r="R1879" i="5"/>
  <c r="R1917" i="5"/>
  <c r="S1917" i="5"/>
  <c r="T1917" i="5" s="1"/>
  <c r="U1965" i="5"/>
  <c r="S2254" i="5"/>
  <c r="T2254" i="5" s="1"/>
  <c r="R2254" i="5"/>
  <c r="O2478" i="5"/>
  <c r="S2710" i="5"/>
  <c r="T2710" i="5" s="1"/>
  <c r="R2710" i="5"/>
  <c r="O2782" i="5"/>
  <c r="S1533" i="5"/>
  <c r="T1533" i="5" s="1"/>
  <c r="R1533" i="5"/>
  <c r="S2389" i="5"/>
  <c r="T2389" i="5" s="1"/>
  <c r="R2389" i="5"/>
  <c r="U2568" i="5"/>
  <c r="U2576" i="5"/>
  <c r="S3389" i="5"/>
  <c r="T3389" i="5" s="1"/>
  <c r="R3389" i="5"/>
  <c r="U3543" i="5"/>
  <c r="S3858" i="5"/>
  <c r="T3858" i="5" s="1"/>
  <c r="R3858" i="5"/>
  <c r="S4127" i="5"/>
  <c r="T4127" i="5" s="1"/>
  <c r="R4127" i="5"/>
  <c r="S4173" i="5"/>
  <c r="T4173" i="5" s="1"/>
  <c r="R4173" i="5"/>
  <c r="S4422" i="5"/>
  <c r="T4422" i="5" s="1"/>
  <c r="R4422" i="5"/>
  <c r="S5084" i="5"/>
  <c r="T5084" i="5" s="1"/>
  <c r="R5084" i="5"/>
  <c r="S5443" i="5"/>
  <c r="T5443" i="5" s="1"/>
  <c r="R5443" i="5"/>
  <c r="S5565" i="5"/>
  <c r="T5565" i="5" s="1"/>
  <c r="R5565" i="5"/>
  <c r="S6296" i="5"/>
  <c r="T6296" i="5" s="1"/>
  <c r="R6296" i="5"/>
  <c r="S1620" i="5"/>
  <c r="T1620" i="5" s="1"/>
  <c r="R1620" i="5"/>
  <c r="S1721" i="5"/>
  <c r="T1721" i="5" s="1"/>
  <c r="R1721" i="5"/>
  <c r="S1763" i="5"/>
  <c r="T1763" i="5" s="1"/>
  <c r="R1763" i="5"/>
  <c r="S1839" i="5"/>
  <c r="T1839" i="5" s="1"/>
  <c r="R1839" i="5"/>
  <c r="S1873" i="5"/>
  <c r="T1873" i="5" s="1"/>
  <c r="R1873" i="5"/>
  <c r="S1949" i="5"/>
  <c r="T1949" i="5" s="1"/>
  <c r="R1949" i="5"/>
  <c r="S2032" i="5"/>
  <c r="T2032" i="5" s="1"/>
  <c r="R2032" i="5"/>
  <c r="S3621" i="5"/>
  <c r="T3621" i="5" s="1"/>
  <c r="R3621" i="5"/>
  <c r="S3854" i="5"/>
  <c r="T3854" i="5" s="1"/>
  <c r="R3854" i="5"/>
  <c r="O3901" i="5"/>
  <c r="S4279" i="5"/>
  <c r="T4279" i="5" s="1"/>
  <c r="R4279" i="5"/>
  <c r="S4308" i="5"/>
  <c r="T4308" i="5" s="1"/>
  <c r="R4308" i="5"/>
  <c r="S4608" i="5"/>
  <c r="T4608" i="5" s="1"/>
  <c r="R4608" i="5"/>
  <c r="U4706" i="5"/>
  <c r="O4806" i="5"/>
  <c r="S4819" i="5"/>
  <c r="T4819" i="5" s="1"/>
  <c r="R4819" i="5"/>
  <c r="S5097" i="5"/>
  <c r="T5097" i="5" s="1"/>
  <c r="R5097" i="5"/>
  <c r="S5223" i="5"/>
  <c r="T5223" i="5" s="1"/>
  <c r="R5223" i="5"/>
  <c r="O5236" i="5"/>
  <c r="R5291" i="5"/>
  <c r="S5291" i="5"/>
  <c r="T5291" i="5" s="1"/>
  <c r="U5803" i="5"/>
  <c r="S5903" i="5"/>
  <c r="T5903" i="5" s="1"/>
  <c r="R5903" i="5"/>
  <c r="S6275" i="5"/>
  <c r="T6275" i="5" s="1"/>
  <c r="R6275" i="5"/>
  <c r="U6436" i="5"/>
  <c r="U3898" i="5"/>
  <c r="O4097" i="5"/>
  <c r="S4148" i="5"/>
  <c r="T4148" i="5" s="1"/>
  <c r="R4148" i="5"/>
  <c r="S4287" i="5"/>
  <c r="T4287" i="5" s="1"/>
  <c r="R4287" i="5"/>
  <c r="U4356" i="5"/>
  <c r="S4570" i="5"/>
  <c r="T4570" i="5" s="1"/>
  <c r="R4570" i="5"/>
  <c r="U5102" i="5"/>
  <c r="S5401" i="5"/>
  <c r="T5401" i="5" s="1"/>
  <c r="R5401" i="5"/>
  <c r="S5532" i="5"/>
  <c r="T5532" i="5" s="1"/>
  <c r="R5532" i="5"/>
  <c r="S5570" i="5"/>
  <c r="T5570" i="5" s="1"/>
  <c r="R5570" i="5"/>
  <c r="O5654" i="5"/>
  <c r="U5866" i="5"/>
  <c r="U6074" i="5"/>
  <c r="S6124" i="5"/>
  <c r="T6124" i="5" s="1"/>
  <c r="R6124" i="5"/>
  <c r="S6222" i="5"/>
  <c r="T6222" i="5" s="1"/>
  <c r="R6222" i="5"/>
  <c r="S3161" i="5"/>
  <c r="T3161" i="5" s="1"/>
  <c r="R3161" i="5"/>
  <c r="O3186" i="5"/>
  <c r="S3250" i="5"/>
  <c r="T3250" i="5" s="1"/>
  <c r="R3250" i="5"/>
  <c r="O3262" i="5"/>
  <c r="S3279" i="5"/>
  <c r="T3279" i="5" s="1"/>
  <c r="R3279" i="5"/>
  <c r="O3313" i="5"/>
  <c r="S3321" i="5"/>
  <c r="T3321" i="5" s="1"/>
  <c r="R3321" i="5"/>
  <c r="S3377" i="5"/>
  <c r="T3377" i="5" s="1"/>
  <c r="R3377" i="5"/>
  <c r="S3600" i="5"/>
  <c r="T3600" i="5" s="1"/>
  <c r="R3600" i="5"/>
  <c r="S3634" i="5"/>
  <c r="T3634" i="5" s="1"/>
  <c r="R3634" i="5"/>
  <c r="S3701" i="5"/>
  <c r="T3701" i="5" s="1"/>
  <c r="R3701" i="5"/>
  <c r="S3853" i="5"/>
  <c r="T3853" i="5" s="1"/>
  <c r="R3853" i="5"/>
  <c r="S4211" i="5"/>
  <c r="T4211" i="5" s="1"/>
  <c r="R4211" i="5"/>
  <c r="U4398" i="5"/>
  <c r="U4550" i="5"/>
  <c r="R4916" i="5"/>
  <c r="S4916" i="5"/>
  <c r="T4916" i="5" s="1"/>
  <c r="U5081" i="5"/>
  <c r="S5536" i="5"/>
  <c r="T5536" i="5" s="1"/>
  <c r="R5536" i="5"/>
  <c r="S5667" i="5"/>
  <c r="T5667" i="5" s="1"/>
  <c r="R5667" i="5"/>
  <c r="S5789" i="5"/>
  <c r="T5789" i="5" s="1"/>
  <c r="R5789" i="5"/>
  <c r="S5895" i="5"/>
  <c r="T5895" i="5" s="1"/>
  <c r="R5895" i="5"/>
  <c r="S6060" i="5"/>
  <c r="T6060" i="5" s="1"/>
  <c r="R6060" i="5"/>
  <c r="S6279" i="5"/>
  <c r="T6279" i="5" s="1"/>
  <c r="R6279" i="5"/>
  <c r="O5657" i="5"/>
  <c r="S5683" i="5"/>
  <c r="T5683" i="5" s="1"/>
  <c r="R5683" i="5"/>
  <c r="S5767" i="5"/>
  <c r="T5767" i="5" s="1"/>
  <c r="R5767" i="5"/>
  <c r="S5860" i="5"/>
  <c r="T5860" i="5" s="1"/>
  <c r="R5860" i="5"/>
  <c r="S5939" i="5"/>
  <c r="T5939" i="5" s="1"/>
  <c r="R5939" i="5"/>
  <c r="O6035" i="5"/>
  <c r="O6302" i="5"/>
  <c r="S6978" i="5"/>
  <c r="T6978" i="5" s="1"/>
  <c r="R6978" i="5"/>
  <c r="S7189" i="5"/>
  <c r="T7189" i="5" s="1"/>
  <c r="R7189" i="5"/>
  <c r="S7240" i="5"/>
  <c r="T7240" i="5" s="1"/>
  <c r="R7240" i="5"/>
  <c r="O7442" i="5"/>
  <c r="O7000" i="5"/>
  <c r="S7008" i="5"/>
  <c r="T7008" i="5" s="1"/>
  <c r="R7008" i="5"/>
  <c r="S7173" i="5"/>
  <c r="T7173" i="5" s="1"/>
  <c r="R7173" i="5"/>
  <c r="O7321" i="5"/>
  <c r="S7380" i="5"/>
  <c r="T7380" i="5" s="1"/>
  <c r="R7380" i="5"/>
  <c r="O7473" i="5"/>
  <c r="S7631" i="5"/>
  <c r="T7631" i="5" s="1"/>
  <c r="R7631" i="5"/>
  <c r="S179" i="5"/>
  <c r="T179" i="5" s="1"/>
  <c r="R179" i="5"/>
  <c r="S259" i="5"/>
  <c r="T259" i="5" s="1"/>
  <c r="R259" i="5"/>
  <c r="S430" i="5"/>
  <c r="T430" i="5" s="1"/>
  <c r="R430" i="5"/>
  <c r="S675" i="5"/>
  <c r="T675" i="5" s="1"/>
  <c r="R675" i="5"/>
  <c r="U892" i="5"/>
  <c r="R1017" i="5"/>
  <c r="S1017" i="5"/>
  <c r="T1017" i="5" s="1"/>
  <c r="S772" i="5"/>
  <c r="T772" i="5" s="1"/>
  <c r="R772" i="5"/>
  <c r="S1381" i="5"/>
  <c r="T1381" i="5" s="1"/>
  <c r="R1381" i="5"/>
  <c r="S2275" i="5"/>
  <c r="T2275" i="5" s="1"/>
  <c r="R2275" i="5"/>
  <c r="S2731" i="5"/>
  <c r="T2731" i="5" s="1"/>
  <c r="R2731" i="5"/>
  <c r="U2956" i="5"/>
  <c r="S3055" i="5"/>
  <c r="T3055" i="5" s="1"/>
  <c r="R3055" i="5"/>
  <c r="U3086" i="5"/>
  <c r="U3107" i="5"/>
  <c r="S1131" i="5"/>
  <c r="T1131" i="5" s="1"/>
  <c r="R1131" i="5"/>
  <c r="S1525" i="5"/>
  <c r="T1525" i="5" s="1"/>
  <c r="R1525" i="5"/>
  <c r="S1992" i="5"/>
  <c r="T1992" i="5" s="1"/>
  <c r="R1992" i="5"/>
  <c r="S2073" i="5"/>
  <c r="T2073" i="5" s="1"/>
  <c r="R2073" i="5"/>
  <c r="S1147" i="5"/>
  <c r="T1147" i="5" s="1"/>
  <c r="R1147" i="5"/>
  <c r="S1265" i="5"/>
  <c r="T1265" i="5" s="1"/>
  <c r="R1265" i="5"/>
  <c r="S2786" i="5"/>
  <c r="T2786" i="5" s="1"/>
  <c r="R2786" i="5"/>
  <c r="S1875" i="5"/>
  <c r="T1875" i="5" s="1"/>
  <c r="R1875" i="5"/>
  <c r="O2491" i="5"/>
  <c r="S4528" i="5"/>
  <c r="T4528" i="5" s="1"/>
  <c r="R4528" i="5"/>
  <c r="S4953" i="5"/>
  <c r="T4953" i="5" s="1"/>
  <c r="R4953" i="5"/>
  <c r="R5287" i="5"/>
  <c r="S5287" i="5"/>
  <c r="T5287" i="5" s="1"/>
  <c r="S5973" i="5"/>
  <c r="T5973" i="5" s="1"/>
  <c r="R5973" i="5"/>
  <c r="S1565" i="5"/>
  <c r="T1565" i="5" s="1"/>
  <c r="R1565" i="5"/>
  <c r="S1734" i="5"/>
  <c r="T1734" i="5" s="1"/>
  <c r="R1734" i="5"/>
  <c r="S1810" i="5"/>
  <c r="T1810" i="5" s="1"/>
  <c r="R1810" i="5"/>
  <c r="S2079" i="5"/>
  <c r="T2079" i="5" s="1"/>
  <c r="R2079" i="5"/>
  <c r="S3604" i="5"/>
  <c r="T3604" i="5" s="1"/>
  <c r="R3604" i="5"/>
  <c r="O3680" i="5"/>
  <c r="S3782" i="5"/>
  <c r="T3782" i="5" s="1"/>
  <c r="R3782" i="5"/>
  <c r="U6529" i="5"/>
  <c r="S4456" i="5"/>
  <c r="T4456" i="5" s="1"/>
  <c r="R4456" i="5"/>
  <c r="S4697" i="5"/>
  <c r="T4697" i="5" s="1"/>
  <c r="R4697" i="5"/>
  <c r="S4832" i="5"/>
  <c r="T4832" i="5" s="1"/>
  <c r="R4832" i="5"/>
  <c r="S5409" i="5"/>
  <c r="T5409" i="5" s="1"/>
  <c r="R5409" i="5"/>
  <c r="R5760" i="5"/>
  <c r="S5760" i="5"/>
  <c r="T5760" i="5" s="1"/>
  <c r="S3744" i="5"/>
  <c r="T3744" i="5" s="1"/>
  <c r="R3744" i="5"/>
  <c r="O5185" i="5"/>
  <c r="S5257" i="5"/>
  <c r="T5257" i="5" s="1"/>
  <c r="R5257" i="5"/>
  <c r="S5754" i="5"/>
  <c r="T5754" i="5" s="1"/>
  <c r="R5754" i="5"/>
  <c r="S5955" i="5"/>
  <c r="T5955" i="5" s="1"/>
  <c r="R5955" i="5"/>
  <c r="S6558" i="5"/>
  <c r="T6558" i="5" s="1"/>
  <c r="R6558" i="5"/>
  <c r="S6524" i="5"/>
  <c r="T6524" i="5" s="1"/>
  <c r="R6524" i="5"/>
  <c r="O7345" i="5"/>
  <c r="R7396" i="5"/>
  <c r="S7396" i="5"/>
  <c r="T7396" i="5" s="1"/>
  <c r="O7552" i="5"/>
  <c r="S6378" i="5"/>
  <c r="T6378" i="5" s="1"/>
  <c r="R6378" i="5"/>
  <c r="O6513" i="5"/>
  <c r="S7607" i="5"/>
  <c r="T7607" i="5" s="1"/>
  <c r="R7607" i="5"/>
  <c r="O6832" i="5"/>
  <c r="S6866" i="5"/>
  <c r="T6866" i="5" s="1"/>
  <c r="R6866" i="5"/>
  <c r="S6987" i="5"/>
  <c r="T6987" i="5" s="1"/>
  <c r="R6987" i="5"/>
  <c r="S7122" i="5"/>
  <c r="T7122" i="5" s="1"/>
  <c r="R7122" i="5"/>
  <c r="S7198" i="5"/>
  <c r="T7198" i="5" s="1"/>
  <c r="R7198" i="5"/>
  <c r="S7279" i="5"/>
  <c r="T7279" i="5" s="1"/>
  <c r="R7279" i="5"/>
  <c r="O7431" i="5"/>
  <c r="S7580" i="5"/>
  <c r="T7580" i="5" s="1"/>
  <c r="R7580" i="5"/>
  <c r="U550" i="5"/>
  <c r="S289" i="5"/>
  <c r="T289" i="5" s="1"/>
  <c r="R289" i="5"/>
  <c r="S348" i="5"/>
  <c r="T348" i="5" s="1"/>
  <c r="R348" i="5"/>
  <c r="S464" i="5"/>
  <c r="T464" i="5" s="1"/>
  <c r="R464" i="5"/>
  <c r="S2672" i="5"/>
  <c r="T2672" i="5" s="1"/>
  <c r="R2672" i="5"/>
  <c r="S2313" i="5"/>
  <c r="T2313" i="5" s="1"/>
  <c r="R2313" i="5"/>
  <c r="O2541" i="5"/>
  <c r="S2554" i="5"/>
  <c r="T2554" i="5" s="1"/>
  <c r="R2554" i="5"/>
  <c r="S1761" i="5"/>
  <c r="T1761" i="5" s="1"/>
  <c r="R1761" i="5"/>
  <c r="R1913" i="5"/>
  <c r="S1913" i="5"/>
  <c r="T1913" i="5" s="1"/>
  <c r="O2009" i="5"/>
  <c r="U2724" i="5"/>
  <c r="S4587" i="5"/>
  <c r="T4587" i="5" s="1"/>
  <c r="R4587" i="5"/>
  <c r="U4934" i="5"/>
  <c r="R6376" i="5"/>
  <c r="S6376" i="5"/>
  <c r="T6376" i="5" s="1"/>
  <c r="S1493" i="5"/>
  <c r="T1493" i="5" s="1"/>
  <c r="R1493" i="5"/>
  <c r="S1535" i="5"/>
  <c r="T1535" i="5" s="1"/>
  <c r="R1535" i="5"/>
  <c r="R1552" i="5"/>
  <c r="S1552" i="5"/>
  <c r="T1552" i="5" s="1"/>
  <c r="S1755" i="5"/>
  <c r="T1755" i="5" s="1"/>
  <c r="R1755" i="5"/>
  <c r="S1982" i="5"/>
  <c r="T1982" i="5" s="1"/>
  <c r="R1982" i="5"/>
  <c r="S2066" i="5"/>
  <c r="T2066" i="5" s="1"/>
  <c r="R2066" i="5"/>
  <c r="O2108" i="5"/>
  <c r="S3554" i="5"/>
  <c r="T3554" i="5" s="1"/>
  <c r="R3554" i="5"/>
  <c r="S4017" i="5"/>
  <c r="T4017" i="5" s="1"/>
  <c r="R4017" i="5"/>
  <c r="U4364" i="5"/>
  <c r="U4958" i="5"/>
  <c r="S4987" i="5"/>
  <c r="T4987" i="5" s="1"/>
  <c r="R4987" i="5"/>
  <c r="S5139" i="5"/>
  <c r="T5139" i="5" s="1"/>
  <c r="R5139" i="5"/>
  <c r="S5342" i="5"/>
  <c r="T5342" i="5" s="1"/>
  <c r="R5342" i="5"/>
  <c r="U3556" i="5"/>
  <c r="U3741" i="5"/>
  <c r="S3925" i="5"/>
  <c r="T3925" i="5" s="1"/>
  <c r="R3925" i="5"/>
  <c r="S3970" i="5"/>
  <c r="T3970" i="5" s="1"/>
  <c r="R3970" i="5"/>
  <c r="S4962" i="5"/>
  <c r="T4962" i="5" s="1"/>
  <c r="R4962" i="5"/>
  <c r="U5144" i="5"/>
  <c r="S5367" i="5"/>
  <c r="T5367" i="5" s="1"/>
  <c r="R5367" i="5"/>
  <c r="S5608" i="5"/>
  <c r="T5608" i="5" s="1"/>
  <c r="R5608" i="5"/>
  <c r="U5832" i="5"/>
  <c r="S6131" i="5"/>
  <c r="T6131" i="5" s="1"/>
  <c r="R6131" i="5"/>
  <c r="S3148" i="5"/>
  <c r="T3148" i="5" s="1"/>
  <c r="R3148" i="5"/>
  <c r="O3182" i="5"/>
  <c r="S3199" i="5"/>
  <c r="T3199" i="5" s="1"/>
  <c r="R3199" i="5"/>
  <c r="O3212" i="5"/>
  <c r="S3216" i="5"/>
  <c r="T3216" i="5" s="1"/>
  <c r="R3216" i="5"/>
  <c r="S3292" i="5"/>
  <c r="T3292" i="5" s="1"/>
  <c r="R3292" i="5"/>
  <c r="O3326" i="5"/>
  <c r="S3334" i="5"/>
  <c r="T3334" i="5" s="1"/>
  <c r="R3334" i="5"/>
  <c r="S3403" i="5"/>
  <c r="T3403" i="5" s="1"/>
  <c r="R3403" i="5"/>
  <c r="O3453" i="5"/>
  <c r="S3465" i="5"/>
  <c r="T3465" i="5" s="1"/>
  <c r="R3465" i="5"/>
  <c r="O3566" i="5"/>
  <c r="S3659" i="5"/>
  <c r="T3659" i="5" s="1"/>
  <c r="R3659" i="5"/>
  <c r="S3718" i="5"/>
  <c r="T3718" i="5" s="1"/>
  <c r="R3718" i="5"/>
  <c r="O3892" i="5"/>
  <c r="S3922" i="5"/>
  <c r="T3922" i="5" s="1"/>
  <c r="R3922" i="5"/>
  <c r="S4110" i="5"/>
  <c r="T4110" i="5" s="1"/>
  <c r="R4110" i="5"/>
  <c r="S4384" i="5"/>
  <c r="T4384" i="5" s="1"/>
  <c r="R4384" i="5"/>
  <c r="U4440" i="5"/>
  <c r="S4966" i="5"/>
  <c r="T4966" i="5" s="1"/>
  <c r="R4966" i="5"/>
  <c r="S5067" i="5"/>
  <c r="T5067" i="5" s="1"/>
  <c r="R5067" i="5"/>
  <c r="S5270" i="5"/>
  <c r="T5270" i="5" s="1"/>
  <c r="R5270" i="5"/>
  <c r="O5312" i="5"/>
  <c r="S5337" i="5"/>
  <c r="T5337" i="5" s="1"/>
  <c r="R5337" i="5"/>
  <c r="S5650" i="5"/>
  <c r="T5650" i="5" s="1"/>
  <c r="R5650" i="5"/>
  <c r="R5751" i="5"/>
  <c r="S5751" i="5"/>
  <c r="T5751" i="5" s="1"/>
  <c r="S5827" i="5"/>
  <c r="T5827" i="5" s="1"/>
  <c r="R5827" i="5"/>
  <c r="S5907" i="5"/>
  <c r="T5907" i="5" s="1"/>
  <c r="R5907" i="5"/>
  <c r="S6204" i="5"/>
  <c r="T6204" i="5" s="1"/>
  <c r="R6204" i="5"/>
  <c r="S5674" i="5"/>
  <c r="T5674" i="5" s="1"/>
  <c r="R5674" i="5"/>
  <c r="O5733" i="5"/>
  <c r="S5759" i="5"/>
  <c r="T5759" i="5" s="1"/>
  <c r="R5759" i="5"/>
  <c r="S5843" i="5"/>
  <c r="T5843" i="5" s="1"/>
  <c r="R5843" i="5"/>
  <c r="O5911" i="5"/>
  <c r="S5935" i="5"/>
  <c r="T5935" i="5" s="1"/>
  <c r="R5935" i="5"/>
  <c r="O5956" i="5"/>
  <c r="S6199" i="5"/>
  <c r="T6199" i="5" s="1"/>
  <c r="R6199" i="5"/>
  <c r="S6465" i="5"/>
  <c r="T6465" i="5" s="1"/>
  <c r="R6465" i="5"/>
  <c r="S6085" i="5"/>
  <c r="T6085" i="5" s="1"/>
  <c r="R6085" i="5"/>
  <c r="S6264" i="5"/>
  <c r="T6264" i="5" s="1"/>
  <c r="R6264" i="5"/>
  <c r="S6315" i="5"/>
  <c r="T6315" i="5" s="1"/>
  <c r="R6315" i="5"/>
  <c r="U6402" i="5"/>
  <c r="O6034" i="5"/>
  <c r="S6106" i="5"/>
  <c r="T6106" i="5" s="1"/>
  <c r="R6106" i="5"/>
  <c r="S6247" i="5"/>
  <c r="T6247" i="5" s="1"/>
  <c r="R6247" i="5"/>
  <c r="O6389" i="5"/>
  <c r="O6511" i="5"/>
  <c r="S6541" i="5"/>
  <c r="T6541" i="5" s="1"/>
  <c r="R6541" i="5"/>
  <c r="S6693" i="5"/>
  <c r="T6693" i="5" s="1"/>
  <c r="R6693" i="5"/>
  <c r="S6982" i="5"/>
  <c r="T6982" i="5" s="1"/>
  <c r="R6982" i="5"/>
  <c r="O7134" i="5"/>
  <c r="S7159" i="5"/>
  <c r="T7159" i="5" s="1"/>
  <c r="R7159" i="5"/>
  <c r="O7176" i="5"/>
  <c r="O7307" i="5"/>
  <c r="O7324" i="5"/>
  <c r="O7392" i="5"/>
  <c r="S7455" i="5"/>
  <c r="T7455" i="5" s="1"/>
  <c r="R7455" i="5"/>
  <c r="O7480" i="5"/>
  <c r="S7506" i="5"/>
  <c r="T7506" i="5" s="1"/>
  <c r="R7506" i="5"/>
  <c r="O7531" i="5"/>
  <c r="O6340" i="5"/>
  <c r="S6391" i="5"/>
  <c r="T6391" i="5" s="1"/>
  <c r="R6391" i="5"/>
  <c r="S6475" i="5"/>
  <c r="T6475" i="5" s="1"/>
  <c r="R6475" i="5"/>
  <c r="S7570" i="5"/>
  <c r="T7570" i="5" s="1"/>
  <c r="R7570" i="5"/>
  <c r="S6949" i="5"/>
  <c r="T6949" i="5" s="1"/>
  <c r="R6949" i="5"/>
  <c r="S7004" i="5"/>
  <c r="T7004" i="5" s="1"/>
  <c r="R7004" i="5"/>
  <c r="O7017" i="5"/>
  <c r="S7025" i="5"/>
  <c r="T7025" i="5" s="1"/>
  <c r="R7025" i="5"/>
  <c r="S7076" i="5"/>
  <c r="T7076" i="5" s="1"/>
  <c r="R7076" i="5"/>
  <c r="O7101" i="5"/>
  <c r="S7169" i="5"/>
  <c r="T7169" i="5" s="1"/>
  <c r="R7169" i="5"/>
  <c r="O7232" i="5"/>
  <c r="O7253" i="5"/>
  <c r="O7312" i="5"/>
  <c r="S7317" i="5"/>
  <c r="T7317" i="5" s="1"/>
  <c r="R7317" i="5"/>
  <c r="S7384" i="5"/>
  <c r="T7384" i="5" s="1"/>
  <c r="R7384" i="5"/>
  <c r="O7397" i="5"/>
  <c r="S7405" i="5"/>
  <c r="T7405" i="5" s="1"/>
  <c r="R7405" i="5"/>
  <c r="S7456" i="5"/>
  <c r="T7456" i="5" s="1"/>
  <c r="R7456" i="5"/>
  <c r="O7477" i="5"/>
  <c r="O7540" i="5"/>
  <c r="S7545" i="5"/>
  <c r="T7545" i="5" s="1"/>
  <c r="R7545" i="5"/>
  <c r="O7606" i="5"/>
  <c r="S7623" i="5"/>
  <c r="T7623" i="5" s="1"/>
  <c r="R7623" i="5"/>
  <c r="S7585" i="5"/>
  <c r="T7585" i="5" s="1"/>
  <c r="R7585" i="5"/>
  <c r="O6207" i="5"/>
  <c r="O6634" i="5"/>
  <c r="U6778" i="5"/>
  <c r="S6178" i="5"/>
  <c r="T6178" i="5" s="1"/>
  <c r="R6178" i="5"/>
  <c r="O6617" i="5"/>
  <c r="S6961" i="5"/>
  <c r="T6961" i="5" s="1"/>
  <c r="R6961" i="5"/>
  <c r="O6986" i="5"/>
  <c r="O7138" i="5"/>
  <c r="S7197" i="5"/>
  <c r="T7197" i="5" s="1"/>
  <c r="R7197" i="5"/>
  <c r="R7400" i="5"/>
  <c r="S7400" i="5"/>
  <c r="T7400" i="5" s="1"/>
  <c r="S7501" i="5"/>
  <c r="T7501" i="5" s="1"/>
  <c r="R7501" i="5"/>
  <c r="S6399" i="5"/>
  <c r="T6399" i="5" s="1"/>
  <c r="R6399" i="5"/>
  <c r="S6484" i="5"/>
  <c r="T6484" i="5" s="1"/>
  <c r="R6484" i="5"/>
  <c r="O7097" i="5"/>
  <c r="O7393" i="5"/>
  <c r="R7536" i="5"/>
  <c r="S7536" i="5"/>
  <c r="T7536" i="5" s="1"/>
  <c r="R69" i="5"/>
  <c r="S69" i="5"/>
  <c r="T69" i="5" s="1"/>
  <c r="S196" i="5"/>
  <c r="T196" i="5" s="1"/>
  <c r="R196" i="5"/>
  <c r="S582" i="5"/>
  <c r="T582" i="5" s="1"/>
  <c r="R582" i="5"/>
  <c r="S1305" i="5"/>
  <c r="T1305" i="5" s="1"/>
  <c r="R1305" i="5"/>
  <c r="S1352" i="5"/>
  <c r="T1352" i="5" s="1"/>
  <c r="R1352" i="5"/>
  <c r="R1605" i="5"/>
  <c r="S1605" i="5"/>
  <c r="T1605" i="5" s="1"/>
  <c r="S2655" i="5"/>
  <c r="T2655" i="5" s="1"/>
  <c r="R2655" i="5"/>
  <c r="S2959" i="5"/>
  <c r="T2959" i="5" s="1"/>
  <c r="R2959" i="5"/>
  <c r="U3103" i="5"/>
  <c r="S1434" i="5"/>
  <c r="T1434" i="5" s="1"/>
  <c r="R1434" i="5"/>
  <c r="S1677" i="5"/>
  <c r="T1677" i="5" s="1"/>
  <c r="R1677" i="5"/>
  <c r="U2842" i="5"/>
  <c r="S1088" i="5"/>
  <c r="T1088" i="5" s="1"/>
  <c r="R1088" i="5"/>
  <c r="S1223" i="5"/>
  <c r="T1223" i="5" s="1"/>
  <c r="R1223" i="5"/>
  <c r="U2411" i="5"/>
  <c r="O2795" i="5"/>
  <c r="S4654" i="5"/>
  <c r="T4654" i="5" s="1"/>
  <c r="R4654" i="5"/>
  <c r="O4957" i="5"/>
  <c r="S6125" i="5"/>
  <c r="T6125" i="5" s="1"/>
  <c r="R6125" i="5"/>
  <c r="S1717" i="5"/>
  <c r="T1717" i="5" s="1"/>
  <c r="R1717" i="5"/>
  <c r="S3697" i="5"/>
  <c r="T3697" i="5" s="1"/>
  <c r="R3697" i="5"/>
  <c r="S3824" i="5"/>
  <c r="T3824" i="5" s="1"/>
  <c r="R3824" i="5"/>
  <c r="S5641" i="5"/>
  <c r="T5641" i="5" s="1"/>
  <c r="R5641" i="5"/>
  <c r="S5819" i="5"/>
  <c r="T5819" i="5" s="1"/>
  <c r="R5819" i="5"/>
  <c r="U6015" i="5"/>
  <c r="O6298" i="5"/>
  <c r="U6478" i="5"/>
  <c r="O4021" i="5"/>
  <c r="U4685" i="5"/>
  <c r="S5156" i="5"/>
  <c r="T5156" i="5" s="1"/>
  <c r="R5156" i="5"/>
  <c r="S5591" i="5"/>
  <c r="T5591" i="5" s="1"/>
  <c r="R5591" i="5"/>
  <c r="S3387" i="5"/>
  <c r="T3387" i="5" s="1"/>
  <c r="R3387" i="5"/>
  <c r="O5147" i="5"/>
  <c r="R6351" i="5"/>
  <c r="S6351" i="5"/>
  <c r="T6351" i="5" s="1"/>
  <c r="S5906" i="5"/>
  <c r="T5906" i="5" s="1"/>
  <c r="R5906" i="5"/>
  <c r="O6150" i="5"/>
  <c r="O6718" i="5"/>
  <c r="S5945" i="5"/>
  <c r="T5945" i="5" s="1"/>
  <c r="R5945" i="5"/>
  <c r="S7003" i="5"/>
  <c r="T7003" i="5" s="1"/>
  <c r="R7003" i="5"/>
  <c r="S7088" i="5"/>
  <c r="T7088" i="5" s="1"/>
  <c r="R7088" i="5"/>
  <c r="O7535" i="5"/>
  <c r="S6471" i="5"/>
  <c r="T6471" i="5" s="1"/>
  <c r="R6471" i="5"/>
  <c r="O7624" i="5"/>
  <c r="O6857" i="5"/>
  <c r="R6900" i="5"/>
  <c r="S6900" i="5"/>
  <c r="T6900" i="5" s="1"/>
  <c r="U428" i="5"/>
  <c r="R90" i="5"/>
  <c r="S90" i="5"/>
  <c r="T90" i="5" s="1"/>
  <c r="S107" i="5"/>
  <c r="T107" i="5" s="1"/>
  <c r="R107" i="5"/>
  <c r="S175" i="5"/>
  <c r="T175" i="5" s="1"/>
  <c r="R175" i="5"/>
  <c r="S447" i="5"/>
  <c r="T447" i="5" s="1"/>
  <c r="R447" i="5"/>
  <c r="R705" i="5"/>
  <c r="S705" i="5"/>
  <c r="T705" i="5" s="1"/>
  <c r="S769" i="5"/>
  <c r="T769" i="5" s="1"/>
  <c r="R769" i="5"/>
  <c r="U736" i="5"/>
  <c r="U866" i="5"/>
  <c r="S925" i="5"/>
  <c r="T925" i="5" s="1"/>
  <c r="R925" i="5"/>
  <c r="S942" i="5"/>
  <c r="T942" i="5" s="1"/>
  <c r="R942" i="5"/>
  <c r="S527" i="5"/>
  <c r="T527" i="5" s="1"/>
  <c r="R527" i="5"/>
  <c r="S548" i="5"/>
  <c r="T548" i="5" s="1"/>
  <c r="R548" i="5"/>
  <c r="S557" i="5"/>
  <c r="T557" i="5" s="1"/>
  <c r="R557" i="5"/>
  <c r="R861" i="5"/>
  <c r="S861" i="5"/>
  <c r="T861" i="5" s="1"/>
  <c r="S810" i="5"/>
  <c r="T810" i="5" s="1"/>
  <c r="R810" i="5"/>
  <c r="S1303" i="5"/>
  <c r="T1303" i="5" s="1"/>
  <c r="R1303" i="5"/>
  <c r="S1320" i="5"/>
  <c r="T1320" i="5" s="1"/>
  <c r="R1320" i="5"/>
  <c r="S1345" i="5"/>
  <c r="T1345" i="5" s="1"/>
  <c r="R1345" i="5"/>
  <c r="S1362" i="5"/>
  <c r="T1362" i="5" s="1"/>
  <c r="R1362" i="5"/>
  <c r="S1388" i="5"/>
  <c r="T1388" i="5" s="1"/>
  <c r="R1388" i="5"/>
  <c r="S1719" i="5"/>
  <c r="T1719" i="5" s="1"/>
  <c r="R1719" i="5"/>
  <c r="S1795" i="5"/>
  <c r="T1795" i="5" s="1"/>
  <c r="R1795" i="5"/>
  <c r="U1851" i="5"/>
  <c r="U2078" i="5"/>
  <c r="S2305" i="5"/>
  <c r="T2305" i="5" s="1"/>
  <c r="R2305" i="5"/>
  <c r="O2516" i="5"/>
  <c r="S2596" i="5"/>
  <c r="T2596" i="5" s="1"/>
  <c r="R2596" i="5"/>
  <c r="O2676" i="5"/>
  <c r="S2807" i="5"/>
  <c r="T2807" i="5" s="1"/>
  <c r="R2807" i="5"/>
  <c r="S2883" i="5"/>
  <c r="T2883" i="5" s="1"/>
  <c r="R2883" i="5"/>
  <c r="S2971" i="5"/>
  <c r="T2971" i="5" s="1"/>
  <c r="R2971" i="5"/>
  <c r="S2988" i="5"/>
  <c r="T2988" i="5" s="1"/>
  <c r="R2988" i="5"/>
  <c r="S3013" i="5"/>
  <c r="T3013" i="5" s="1"/>
  <c r="R3013" i="5"/>
  <c r="S3064" i="5"/>
  <c r="T3064" i="5" s="1"/>
  <c r="R3064" i="5"/>
  <c r="S1038" i="5"/>
  <c r="T1038" i="5" s="1"/>
  <c r="R1038" i="5"/>
  <c r="S1207" i="5"/>
  <c r="T1207" i="5" s="1"/>
  <c r="R1207" i="5"/>
  <c r="S1237" i="5"/>
  <c r="T1237" i="5" s="1"/>
  <c r="R1237" i="5"/>
  <c r="S1266" i="5"/>
  <c r="T1266" i="5" s="1"/>
  <c r="R1266" i="5"/>
  <c r="S1283" i="5"/>
  <c r="T1283" i="5" s="1"/>
  <c r="R1283" i="5"/>
  <c r="U1678" i="5"/>
  <c r="S1808" i="5"/>
  <c r="T1808" i="5" s="1"/>
  <c r="R1808" i="5"/>
  <c r="R1905" i="5"/>
  <c r="S1905" i="5"/>
  <c r="T1905" i="5" s="1"/>
  <c r="O2195" i="5"/>
  <c r="U2213" i="5"/>
  <c r="S2216" i="5"/>
  <c r="T2216" i="5" s="1"/>
  <c r="R2216" i="5"/>
  <c r="O2372" i="5"/>
  <c r="S2609" i="5"/>
  <c r="T2609" i="5" s="1"/>
  <c r="R2609" i="5"/>
  <c r="O2685" i="5"/>
  <c r="S2757" i="5"/>
  <c r="T2757" i="5" s="1"/>
  <c r="R2757" i="5"/>
  <c r="S2837" i="5"/>
  <c r="T2837" i="5" s="1"/>
  <c r="R2837" i="5"/>
  <c r="U3073" i="5"/>
  <c r="S945" i="5"/>
  <c r="T945" i="5" s="1"/>
  <c r="R945" i="5"/>
  <c r="S1033" i="5"/>
  <c r="T1033" i="5" s="1"/>
  <c r="R1033" i="5"/>
  <c r="S1075" i="5"/>
  <c r="T1075" i="5" s="1"/>
  <c r="R1075" i="5"/>
  <c r="S1117" i="5"/>
  <c r="T1117" i="5" s="1"/>
  <c r="R1117" i="5"/>
  <c r="S1160" i="5"/>
  <c r="T1160" i="5" s="1"/>
  <c r="R1160" i="5"/>
  <c r="S1202" i="5"/>
  <c r="T1202" i="5" s="1"/>
  <c r="R1202" i="5"/>
  <c r="S1244" i="5"/>
  <c r="T1244" i="5" s="1"/>
  <c r="R1244" i="5"/>
  <c r="S1286" i="5"/>
  <c r="T1286" i="5" s="1"/>
  <c r="R1286" i="5"/>
  <c r="U2382" i="5"/>
  <c r="S2634" i="5"/>
  <c r="T2634" i="5" s="1"/>
  <c r="R2634" i="5"/>
  <c r="S1626" i="5"/>
  <c r="T1626" i="5" s="1"/>
  <c r="R1626" i="5"/>
  <c r="S1799" i="5"/>
  <c r="T1799" i="5" s="1"/>
  <c r="R1799" i="5"/>
  <c r="S1984" i="5"/>
  <c r="T1984" i="5" s="1"/>
  <c r="R1984" i="5"/>
  <c r="U2082" i="5"/>
  <c r="S2140" i="5"/>
  <c r="T2140" i="5" s="1"/>
  <c r="R2140" i="5"/>
  <c r="S2237" i="5"/>
  <c r="T2237" i="5" s="1"/>
  <c r="R2237" i="5"/>
  <c r="S2575" i="5"/>
  <c r="T2575" i="5" s="1"/>
  <c r="R2575" i="5"/>
  <c r="S2643" i="5"/>
  <c r="T2643" i="5" s="1"/>
  <c r="R2643" i="5"/>
  <c r="U3670" i="5"/>
  <c r="U3867" i="5"/>
  <c r="S4692" i="5"/>
  <c r="T4692" i="5" s="1"/>
  <c r="R4692" i="5"/>
  <c r="S4781" i="5"/>
  <c r="T4781" i="5" s="1"/>
  <c r="R4781" i="5"/>
  <c r="S4853" i="5"/>
  <c r="T4853" i="5" s="1"/>
  <c r="R4853" i="5"/>
  <c r="O5261" i="5"/>
  <c r="S5713" i="5"/>
  <c r="T5713" i="5" s="1"/>
  <c r="R5713" i="5"/>
  <c r="O5806" i="5"/>
  <c r="S5857" i="5"/>
  <c r="T5857" i="5" s="1"/>
  <c r="R5857" i="5"/>
  <c r="R6211" i="5"/>
  <c r="S6211" i="5"/>
  <c r="T6211" i="5" s="1"/>
  <c r="S1548" i="5"/>
  <c r="T1548" i="5" s="1"/>
  <c r="R1548" i="5"/>
  <c r="S1641" i="5"/>
  <c r="T1641" i="5" s="1"/>
  <c r="R1641" i="5"/>
  <c r="S1658" i="5"/>
  <c r="T1658" i="5" s="1"/>
  <c r="R1658" i="5"/>
  <c r="S1683" i="5"/>
  <c r="T1683" i="5" s="1"/>
  <c r="R1683" i="5"/>
  <c r="R1700" i="5"/>
  <c r="S1700" i="5"/>
  <c r="T1700" i="5" s="1"/>
  <c r="S1725" i="5"/>
  <c r="T1725" i="5" s="1"/>
  <c r="R1725" i="5"/>
  <c r="S1742" i="5"/>
  <c r="T1742" i="5" s="1"/>
  <c r="R1742" i="5"/>
  <c r="S1911" i="5"/>
  <c r="T1911" i="5" s="1"/>
  <c r="R1911" i="5"/>
  <c r="S1953" i="5"/>
  <c r="T1953" i="5" s="1"/>
  <c r="R1953" i="5"/>
  <c r="S2028" i="5"/>
  <c r="T2028" i="5" s="1"/>
  <c r="R2028" i="5"/>
  <c r="O2070" i="5"/>
  <c r="S3630" i="5"/>
  <c r="T3630" i="5" s="1"/>
  <c r="R3630" i="5"/>
  <c r="S3655" i="5"/>
  <c r="T3655" i="5" s="1"/>
  <c r="R3655" i="5"/>
  <c r="S3731" i="5"/>
  <c r="T3731" i="5" s="1"/>
  <c r="R3731" i="5"/>
  <c r="O3756" i="5"/>
  <c r="O3938" i="5"/>
  <c r="S4059" i="5"/>
  <c r="T4059" i="5" s="1"/>
  <c r="R4059" i="5"/>
  <c r="S4118" i="5"/>
  <c r="T4118" i="5" s="1"/>
  <c r="R4118" i="5"/>
  <c r="R4228" i="5"/>
  <c r="S4228" i="5"/>
  <c r="T4228" i="5" s="1"/>
  <c r="U4542" i="5"/>
  <c r="O4844" i="5"/>
  <c r="S4857" i="5"/>
  <c r="T4857" i="5" s="1"/>
  <c r="R4857" i="5"/>
  <c r="S5460" i="5"/>
  <c r="T5460" i="5" s="1"/>
  <c r="R5460" i="5"/>
  <c r="O5692" i="5"/>
  <c r="R5743" i="5"/>
  <c r="S5743" i="5"/>
  <c r="T5743" i="5" s="1"/>
  <c r="R5980" i="5"/>
  <c r="S5980" i="5"/>
  <c r="T5980" i="5" s="1"/>
  <c r="S6112" i="5"/>
  <c r="T6112" i="5" s="1"/>
  <c r="R6112" i="5"/>
  <c r="S6205" i="5"/>
  <c r="T6205" i="5" s="1"/>
  <c r="R6205" i="5"/>
  <c r="S3393" i="5"/>
  <c r="T3393" i="5" s="1"/>
  <c r="R3393" i="5"/>
  <c r="U3871" i="5"/>
  <c r="U3976" i="5"/>
  <c r="S4122" i="5"/>
  <c r="T4122" i="5" s="1"/>
  <c r="R4122" i="5"/>
  <c r="S4207" i="5"/>
  <c r="T4207" i="5" s="1"/>
  <c r="R4207" i="5"/>
  <c r="U4233" i="5"/>
  <c r="R4507" i="5"/>
  <c r="S4507" i="5"/>
  <c r="T4507" i="5" s="1"/>
  <c r="U4647" i="5"/>
  <c r="S4659" i="5"/>
  <c r="T4659" i="5" s="1"/>
  <c r="R4659" i="5"/>
  <c r="S4739" i="5"/>
  <c r="T4739" i="5" s="1"/>
  <c r="R4739" i="5"/>
  <c r="S4773" i="5"/>
  <c r="T4773" i="5" s="1"/>
  <c r="R4773" i="5"/>
  <c r="S4995" i="5"/>
  <c r="T4995" i="5" s="1"/>
  <c r="R4995" i="5"/>
  <c r="O5008" i="5"/>
  <c r="S5101" i="5"/>
  <c r="T5101" i="5" s="1"/>
  <c r="R5101" i="5"/>
  <c r="U5296" i="5"/>
  <c r="S5380" i="5"/>
  <c r="T5380" i="5" s="1"/>
  <c r="R5380" i="5"/>
  <c r="U5672" i="5"/>
  <c r="O5882" i="5"/>
  <c r="R5972" i="5"/>
  <c r="S5972" i="5"/>
  <c r="T5972" i="5" s="1"/>
  <c r="S6053" i="5"/>
  <c r="T6053" i="5" s="1"/>
  <c r="R6053" i="5"/>
  <c r="S6431" i="5"/>
  <c r="T6431" i="5" s="1"/>
  <c r="R6431" i="5"/>
  <c r="S3394" i="5"/>
  <c r="T3394" i="5" s="1"/>
  <c r="R3394" i="5"/>
  <c r="S3524" i="5"/>
  <c r="T3524" i="5" s="1"/>
  <c r="R3524" i="5"/>
  <c r="S3583" i="5"/>
  <c r="T3583" i="5" s="1"/>
  <c r="R3583" i="5"/>
  <c r="S3625" i="5"/>
  <c r="T3625" i="5" s="1"/>
  <c r="R3625" i="5"/>
  <c r="O3863" i="5"/>
  <c r="O3870" i="5"/>
  <c r="S3883" i="5"/>
  <c r="T3883" i="5" s="1"/>
  <c r="R3883" i="5"/>
  <c r="U3902" i="5"/>
  <c r="O3942" i="5"/>
  <c r="U4385" i="5"/>
  <c r="S4469" i="5"/>
  <c r="T4469" i="5" s="1"/>
  <c r="R4469" i="5"/>
  <c r="S4625" i="5"/>
  <c r="T4625" i="5" s="1"/>
  <c r="R4625" i="5"/>
  <c r="U4689" i="5"/>
  <c r="U4803" i="5"/>
  <c r="U4967" i="5"/>
  <c r="O5844" i="5"/>
  <c r="R5997" i="5"/>
  <c r="S5997" i="5"/>
  <c r="T5997" i="5" s="1"/>
  <c r="S6393" i="5"/>
  <c r="T6393" i="5" s="1"/>
  <c r="R6393" i="5"/>
  <c r="S5653" i="5"/>
  <c r="T5653" i="5" s="1"/>
  <c r="R5653" i="5"/>
  <c r="S5746" i="5"/>
  <c r="T5746" i="5" s="1"/>
  <c r="R5746" i="5"/>
  <c r="S5830" i="5"/>
  <c r="T5830" i="5" s="1"/>
  <c r="R5830" i="5"/>
  <c r="S5915" i="5"/>
  <c r="T5915" i="5" s="1"/>
  <c r="R5915" i="5"/>
  <c r="O6010" i="5"/>
  <c r="S6019" i="5"/>
  <c r="T6019" i="5" s="1"/>
  <c r="R6019" i="5"/>
  <c r="O6055" i="5"/>
  <c r="S6090" i="5"/>
  <c r="T6090" i="5" s="1"/>
  <c r="R6090" i="5"/>
  <c r="S6135" i="5"/>
  <c r="T6135" i="5" s="1"/>
  <c r="R6135" i="5"/>
  <c r="U6453" i="5"/>
  <c r="S6676" i="5"/>
  <c r="T6676" i="5" s="1"/>
  <c r="R6676" i="5"/>
  <c r="S6093" i="5"/>
  <c r="T6093" i="5" s="1"/>
  <c r="R6093" i="5"/>
  <c r="S6338" i="5"/>
  <c r="T6338" i="5" s="1"/>
  <c r="R6338" i="5"/>
  <c r="S6397" i="5"/>
  <c r="T6397" i="5" s="1"/>
  <c r="R6397" i="5"/>
  <c r="S6321" i="5"/>
  <c r="T6321" i="5" s="1"/>
  <c r="R6321" i="5"/>
  <c r="S6549" i="5"/>
  <c r="T6549" i="5" s="1"/>
  <c r="R6549" i="5"/>
  <c r="O6663" i="5"/>
  <c r="S6697" i="5"/>
  <c r="T6697" i="5" s="1"/>
  <c r="R6697" i="5"/>
  <c r="S7012" i="5"/>
  <c r="T7012" i="5" s="1"/>
  <c r="R7012" i="5"/>
  <c r="S7092" i="5"/>
  <c r="T7092" i="5" s="1"/>
  <c r="R7092" i="5"/>
  <c r="O7210" i="5"/>
  <c r="O7286" i="5"/>
  <c r="O7354" i="5"/>
  <c r="O7434" i="5"/>
  <c r="S7556" i="5"/>
  <c r="T7556" i="5" s="1"/>
  <c r="R7556" i="5"/>
  <c r="S6370" i="5"/>
  <c r="T6370" i="5" s="1"/>
  <c r="R6370" i="5"/>
  <c r="O6412" i="5"/>
  <c r="R6454" i="5"/>
  <c r="S6454" i="5"/>
  <c r="T6454" i="5" s="1"/>
  <c r="O7632" i="5"/>
  <c r="S6790" i="5"/>
  <c r="T6790" i="5" s="1"/>
  <c r="R6790" i="5"/>
  <c r="S6853" i="5"/>
  <c r="T6853" i="5" s="1"/>
  <c r="R6853" i="5"/>
  <c r="O6887" i="5"/>
  <c r="R6895" i="5"/>
  <c r="S6895" i="5"/>
  <c r="T6895" i="5" s="1"/>
  <c r="S6966" i="5"/>
  <c r="T6966" i="5" s="1"/>
  <c r="R6966" i="5"/>
  <c r="S7131" i="5"/>
  <c r="T7131" i="5" s="1"/>
  <c r="R7131" i="5"/>
  <c r="O7211" i="5"/>
  <c r="O7291" i="5"/>
  <c r="O7350" i="5"/>
  <c r="R7355" i="5"/>
  <c r="S7355" i="5"/>
  <c r="T7355" i="5" s="1"/>
  <c r="S7422" i="5"/>
  <c r="T7422" i="5" s="1"/>
  <c r="R7422" i="5"/>
  <c r="O7435" i="5"/>
  <c r="S7443" i="5"/>
  <c r="T7443" i="5" s="1"/>
  <c r="R7443" i="5"/>
  <c r="S7502" i="5"/>
  <c r="T7502" i="5" s="1"/>
  <c r="R7502" i="5"/>
  <c r="O7591" i="5"/>
  <c r="O7627" i="5"/>
  <c r="O6596" i="5"/>
  <c r="U6673" i="5"/>
  <c r="S6017" i="5"/>
  <c r="T6017" i="5" s="1"/>
  <c r="R6017" i="5"/>
  <c r="R7328" i="5"/>
  <c r="S7328" i="5"/>
  <c r="T7328" i="5" s="1"/>
  <c r="S7493" i="5"/>
  <c r="T7493" i="5" s="1"/>
  <c r="R7493" i="5"/>
  <c r="O7228" i="5"/>
  <c r="S7236" i="5"/>
  <c r="T7236" i="5" s="1"/>
  <c r="R7236" i="5"/>
  <c r="S293" i="5"/>
  <c r="T293" i="5" s="1"/>
  <c r="R293" i="5"/>
  <c r="R883" i="5"/>
  <c r="S883" i="5"/>
  <c r="T883" i="5" s="1"/>
  <c r="S662" i="5"/>
  <c r="T662" i="5" s="1"/>
  <c r="R662" i="5"/>
  <c r="S1343" i="5"/>
  <c r="T1343" i="5" s="1"/>
  <c r="R1343" i="5"/>
  <c r="U2521" i="5"/>
  <c r="S2668" i="5"/>
  <c r="T2668" i="5" s="1"/>
  <c r="R2668" i="5"/>
  <c r="S3022" i="5"/>
  <c r="T3022" i="5" s="1"/>
  <c r="R3022" i="5"/>
  <c r="S1161" i="5"/>
  <c r="T1161" i="5" s="1"/>
  <c r="R1161" i="5"/>
  <c r="U1847" i="5"/>
  <c r="O2047" i="5"/>
  <c r="O2913" i="5"/>
  <c r="S1003" i="5"/>
  <c r="T1003" i="5" s="1"/>
  <c r="R1003" i="5"/>
  <c r="S1130" i="5"/>
  <c r="T1130" i="5" s="1"/>
  <c r="R1130" i="5"/>
  <c r="S1274" i="5"/>
  <c r="T1274" i="5" s="1"/>
  <c r="R1274" i="5"/>
  <c r="U1690" i="5"/>
  <c r="U1686" i="5"/>
  <c r="S3355" i="5"/>
  <c r="T3355" i="5" s="1"/>
  <c r="R3355" i="5"/>
  <c r="S3414" i="5"/>
  <c r="T3414" i="5" s="1"/>
  <c r="R3414" i="5"/>
  <c r="O4401" i="5"/>
  <c r="S5135" i="5"/>
  <c r="T5135" i="5" s="1"/>
  <c r="R5135" i="5"/>
  <c r="S6052" i="5"/>
  <c r="T6052" i="5" s="1"/>
  <c r="R6052" i="5"/>
  <c r="S1607" i="5"/>
  <c r="T1607" i="5" s="1"/>
  <c r="R1607" i="5"/>
  <c r="S2037" i="5"/>
  <c r="T2037" i="5" s="1"/>
  <c r="R2037" i="5"/>
  <c r="S3672" i="5"/>
  <c r="T3672" i="5" s="1"/>
  <c r="R3672" i="5"/>
  <c r="S4004" i="5"/>
  <c r="T4004" i="5" s="1"/>
  <c r="R4004" i="5"/>
  <c r="S4642" i="5"/>
  <c r="T4642" i="5" s="1"/>
  <c r="R4642" i="5"/>
  <c r="S4156" i="5"/>
  <c r="T4156" i="5" s="1"/>
  <c r="R4156" i="5"/>
  <c r="S5422" i="5"/>
  <c r="T5422" i="5" s="1"/>
  <c r="R5422" i="5"/>
  <c r="S3558" i="5"/>
  <c r="T3558" i="5" s="1"/>
  <c r="R3558" i="5"/>
  <c r="S4891" i="5"/>
  <c r="T4891" i="5" s="1"/>
  <c r="R4891" i="5"/>
  <c r="O5122" i="5"/>
  <c r="S5160" i="5"/>
  <c r="T5160" i="5" s="1"/>
  <c r="R5160" i="5"/>
  <c r="S6477" i="5"/>
  <c r="T6477" i="5" s="1"/>
  <c r="R6477" i="5"/>
  <c r="S5619" i="5"/>
  <c r="T5619" i="5" s="1"/>
  <c r="R5619" i="5"/>
  <c r="O5771" i="5"/>
  <c r="S5839" i="5"/>
  <c r="T5839" i="5" s="1"/>
  <c r="R5839" i="5"/>
  <c r="S6127" i="5"/>
  <c r="T6127" i="5" s="1"/>
  <c r="R6127" i="5"/>
  <c r="U6630" i="5"/>
  <c r="U6639" i="5"/>
  <c r="U6057" i="5"/>
  <c r="O6756" i="5"/>
  <c r="S6097" i="5"/>
  <c r="T6097" i="5" s="1"/>
  <c r="R6097" i="5"/>
  <c r="S6410" i="5"/>
  <c r="T6410" i="5" s="1"/>
  <c r="R6410" i="5"/>
  <c r="O7206" i="5"/>
  <c r="S7282" i="5"/>
  <c r="T7282" i="5" s="1"/>
  <c r="R7282" i="5"/>
  <c r="S7611" i="5"/>
  <c r="T7611" i="5" s="1"/>
  <c r="R7611" i="5"/>
  <c r="S6488" i="5"/>
  <c r="T6488" i="5" s="1"/>
  <c r="R6488" i="5"/>
  <c r="S6828" i="5"/>
  <c r="T6828" i="5" s="1"/>
  <c r="R6828" i="5"/>
  <c r="O6908" i="5"/>
  <c r="S6962" i="5"/>
  <c r="T6962" i="5" s="1"/>
  <c r="R6962" i="5"/>
  <c r="O7051" i="5"/>
  <c r="R7367" i="5"/>
  <c r="S7367" i="5"/>
  <c r="T7367" i="5" s="1"/>
  <c r="O7515" i="5"/>
  <c r="S7576" i="5"/>
  <c r="T7576" i="5" s="1"/>
  <c r="R7576" i="5"/>
  <c r="S145" i="5"/>
  <c r="T145" i="5" s="1"/>
  <c r="R145" i="5"/>
  <c r="R310" i="5"/>
  <c r="S310" i="5"/>
  <c r="T310" i="5" s="1"/>
  <c r="S352" i="5"/>
  <c r="T352" i="5" s="1"/>
  <c r="R352" i="5"/>
  <c r="R637" i="5"/>
  <c r="S637" i="5"/>
  <c r="T637" i="5" s="1"/>
  <c r="R869" i="5"/>
  <c r="S869" i="5"/>
  <c r="T869" i="5" s="1"/>
  <c r="U849" i="5"/>
  <c r="U926" i="5"/>
  <c r="U935" i="5"/>
  <c r="U943" i="5"/>
  <c r="S519" i="5"/>
  <c r="T519" i="5" s="1"/>
  <c r="R519" i="5"/>
  <c r="S578" i="5"/>
  <c r="T578" i="5" s="1"/>
  <c r="R578" i="5"/>
  <c r="U542" i="5"/>
  <c r="S1584" i="5"/>
  <c r="T1584" i="5" s="1"/>
  <c r="R1584" i="5"/>
  <c r="S1812" i="5"/>
  <c r="T1812" i="5" s="1"/>
  <c r="R1812" i="5"/>
  <c r="O1960" i="5"/>
  <c r="S2149" i="5"/>
  <c r="T2149" i="5" s="1"/>
  <c r="R2149" i="5"/>
  <c r="O2824" i="5"/>
  <c r="S2900" i="5"/>
  <c r="T2900" i="5" s="1"/>
  <c r="R2900" i="5"/>
  <c r="U2952" i="5"/>
  <c r="O3034" i="5"/>
  <c r="S3068" i="5"/>
  <c r="T3068" i="5" s="1"/>
  <c r="R3068" i="5"/>
  <c r="S3098" i="5"/>
  <c r="T3098" i="5" s="1"/>
  <c r="R3098" i="5"/>
  <c r="O3110" i="5"/>
  <c r="S1072" i="5"/>
  <c r="T1072" i="5" s="1"/>
  <c r="R1072" i="5"/>
  <c r="S1186" i="5"/>
  <c r="T1186" i="5" s="1"/>
  <c r="R1186" i="5"/>
  <c r="S1203" i="5"/>
  <c r="T1203" i="5" s="1"/>
  <c r="R1203" i="5"/>
  <c r="S1639" i="5"/>
  <c r="T1639" i="5" s="1"/>
  <c r="R1639" i="5"/>
  <c r="S1846" i="5"/>
  <c r="T1846" i="5" s="1"/>
  <c r="R1846" i="5"/>
  <c r="S1943" i="5"/>
  <c r="T1943" i="5" s="1"/>
  <c r="R1943" i="5"/>
  <c r="O2220" i="5"/>
  <c r="U2534" i="5"/>
  <c r="U2686" i="5"/>
  <c r="S933" i="5"/>
  <c r="T933" i="5" s="1"/>
  <c r="R933" i="5"/>
  <c r="S1016" i="5"/>
  <c r="T1016" i="5" s="1"/>
  <c r="R1016" i="5"/>
  <c r="S1457" i="5"/>
  <c r="T1457" i="5" s="1"/>
  <c r="R1457" i="5"/>
  <c r="S1727" i="5"/>
  <c r="T1727" i="5" s="1"/>
  <c r="R1727" i="5"/>
  <c r="S1765" i="5"/>
  <c r="T1765" i="5" s="1"/>
  <c r="R1765" i="5"/>
  <c r="S1803" i="5"/>
  <c r="T1803" i="5" s="1"/>
  <c r="R1803" i="5"/>
  <c r="S1841" i="5"/>
  <c r="T1841" i="5" s="1"/>
  <c r="R1841" i="5"/>
  <c r="O2229" i="5"/>
  <c r="S2250" i="5"/>
  <c r="T2250" i="5" s="1"/>
  <c r="R2250" i="5"/>
  <c r="U2386" i="5"/>
  <c r="S2478" i="5"/>
  <c r="T2478" i="5" s="1"/>
  <c r="R2478" i="5"/>
  <c r="O2638" i="5"/>
  <c r="O2693" i="5"/>
  <c r="S2706" i="5"/>
  <c r="T2706" i="5" s="1"/>
  <c r="R2706" i="5"/>
  <c r="O2769" i="5"/>
  <c r="S2782" i="5"/>
  <c r="T2782" i="5" s="1"/>
  <c r="R2782" i="5"/>
  <c r="S1512" i="5"/>
  <c r="T1512" i="5" s="1"/>
  <c r="R1512" i="5"/>
  <c r="S1685" i="5"/>
  <c r="T1685" i="5" s="1"/>
  <c r="R1685" i="5"/>
  <c r="S1837" i="5"/>
  <c r="T1837" i="5" s="1"/>
  <c r="R1837" i="5"/>
  <c r="S2410" i="5"/>
  <c r="T2410" i="5" s="1"/>
  <c r="R2410" i="5"/>
  <c r="U2872" i="5"/>
  <c r="U2880" i="5"/>
  <c r="S3364" i="5"/>
  <c r="T3364" i="5" s="1"/>
  <c r="R3364" i="5"/>
  <c r="U3746" i="5"/>
  <c r="U3850" i="5"/>
  <c r="S4055" i="5"/>
  <c r="T4055" i="5" s="1"/>
  <c r="R4055" i="5"/>
  <c r="O4350" i="5"/>
  <c r="S4418" i="5"/>
  <c r="T4418" i="5" s="1"/>
  <c r="R4418" i="5"/>
  <c r="O4768" i="5"/>
  <c r="S5561" i="5"/>
  <c r="T5561" i="5" s="1"/>
  <c r="R5561" i="5"/>
  <c r="S5874" i="5"/>
  <c r="T5874" i="5" s="1"/>
  <c r="R5874" i="5"/>
  <c r="S1603" i="5"/>
  <c r="T1603" i="5" s="1"/>
  <c r="R1603" i="5"/>
  <c r="S1654" i="5"/>
  <c r="T1654" i="5" s="1"/>
  <c r="R1654" i="5"/>
  <c r="S1738" i="5"/>
  <c r="T1738" i="5" s="1"/>
  <c r="R1738" i="5"/>
  <c r="S1856" i="5"/>
  <c r="T1856" i="5" s="1"/>
  <c r="R1856" i="5"/>
  <c r="S1932" i="5"/>
  <c r="T1932" i="5" s="1"/>
  <c r="R1932" i="5"/>
  <c r="S2007" i="5"/>
  <c r="T2007" i="5" s="1"/>
  <c r="R2007" i="5"/>
  <c r="R2100" i="5"/>
  <c r="S2100" i="5"/>
  <c r="T2100" i="5" s="1"/>
  <c r="S3935" i="5"/>
  <c r="T3935" i="5" s="1"/>
  <c r="R3935" i="5"/>
  <c r="S3963" i="5"/>
  <c r="T3963" i="5" s="1"/>
  <c r="R3963" i="5"/>
  <c r="S3996" i="5"/>
  <c r="T3996" i="5" s="1"/>
  <c r="R3996" i="5"/>
  <c r="S4131" i="5"/>
  <c r="T4131" i="5" s="1"/>
  <c r="R4131" i="5"/>
  <c r="U4229" i="5"/>
  <c r="S4262" i="5"/>
  <c r="T4262" i="5" s="1"/>
  <c r="R4262" i="5"/>
  <c r="S4274" i="5"/>
  <c r="T4274" i="5" s="1"/>
  <c r="R4274" i="5"/>
  <c r="U4390" i="5"/>
  <c r="S4532" i="5"/>
  <c r="T4532" i="5" s="1"/>
  <c r="R4532" i="5"/>
  <c r="U4656" i="5"/>
  <c r="S4806" i="5"/>
  <c r="T4806" i="5" s="1"/>
  <c r="R4806" i="5"/>
  <c r="U5085" i="5"/>
  <c r="S5190" i="5"/>
  <c r="T5190" i="5" s="1"/>
  <c r="R5190" i="5"/>
  <c r="S5236" i="5"/>
  <c r="T5236" i="5" s="1"/>
  <c r="R5236" i="5"/>
  <c r="U5566" i="5"/>
  <c r="R5764" i="5"/>
  <c r="S5764" i="5"/>
  <c r="T5764" i="5" s="1"/>
  <c r="S6069" i="5"/>
  <c r="T6069" i="5" s="1"/>
  <c r="R6069" i="5"/>
  <c r="O3376" i="5"/>
  <c r="S3427" i="5"/>
  <c r="T3427" i="5" s="1"/>
  <c r="R3427" i="5"/>
  <c r="S4042" i="5"/>
  <c r="T4042" i="5" s="1"/>
  <c r="R4042" i="5"/>
  <c r="S4097" i="5"/>
  <c r="T4097" i="5" s="1"/>
  <c r="R4097" i="5"/>
  <c r="S4266" i="5"/>
  <c r="T4266" i="5" s="1"/>
  <c r="R4266" i="5"/>
  <c r="U4546" i="5"/>
  <c r="U4660" i="5"/>
  <c r="S4684" i="5"/>
  <c r="T4684" i="5" s="1"/>
  <c r="R4684" i="5"/>
  <c r="S4798" i="5"/>
  <c r="T4798" i="5" s="1"/>
  <c r="R4798" i="5"/>
  <c r="S5346" i="5"/>
  <c r="T5346" i="5" s="1"/>
  <c r="R5346" i="5"/>
  <c r="U5520" i="5"/>
  <c r="S5654" i="5"/>
  <c r="T5654" i="5" s="1"/>
  <c r="R5654" i="5"/>
  <c r="S6212" i="5"/>
  <c r="T6212" i="5" s="1"/>
  <c r="R6212" i="5"/>
  <c r="S6330" i="5"/>
  <c r="T6330" i="5" s="1"/>
  <c r="R6330" i="5"/>
  <c r="S3144" i="5"/>
  <c r="T3144" i="5" s="1"/>
  <c r="R3144" i="5"/>
  <c r="O3178" i="5"/>
  <c r="S3186" i="5"/>
  <c r="T3186" i="5" s="1"/>
  <c r="R3186" i="5"/>
  <c r="S3245" i="5"/>
  <c r="T3245" i="5" s="1"/>
  <c r="R3245" i="5"/>
  <c r="S3262" i="5"/>
  <c r="T3262" i="5" s="1"/>
  <c r="R3262" i="5"/>
  <c r="S3313" i="5"/>
  <c r="T3313" i="5" s="1"/>
  <c r="R3313" i="5"/>
  <c r="O3338" i="5"/>
  <c r="S3353" i="5"/>
  <c r="T3353" i="5" s="1"/>
  <c r="R3353" i="5"/>
  <c r="S3446" i="5"/>
  <c r="T3446" i="5" s="1"/>
  <c r="R3446" i="5"/>
  <c r="O3490" i="5"/>
  <c r="S3676" i="5"/>
  <c r="T3676" i="5" s="1"/>
  <c r="R3676" i="5"/>
  <c r="S3735" i="5"/>
  <c r="T3735" i="5" s="1"/>
  <c r="R3735" i="5"/>
  <c r="S3846" i="5"/>
  <c r="T3846" i="5" s="1"/>
  <c r="R3846" i="5"/>
  <c r="S4169" i="5"/>
  <c r="T4169" i="5" s="1"/>
  <c r="R4169" i="5"/>
  <c r="U4271" i="5"/>
  <c r="U4702" i="5"/>
  <c r="U5524" i="5"/>
  <c r="S5629" i="5"/>
  <c r="T5629" i="5" s="1"/>
  <c r="R5629" i="5"/>
  <c r="U6022" i="5"/>
  <c r="U6058" i="5"/>
  <c r="O6070" i="5"/>
  <c r="S6133" i="5"/>
  <c r="T6133" i="5" s="1"/>
  <c r="R6133" i="5"/>
  <c r="U6681" i="5"/>
  <c r="O5640" i="5"/>
  <c r="S5657" i="5"/>
  <c r="T5657" i="5" s="1"/>
  <c r="R5657" i="5"/>
  <c r="S5750" i="5"/>
  <c r="T5750" i="5" s="1"/>
  <c r="R5750" i="5"/>
  <c r="O5809" i="5"/>
  <c r="S5835" i="5"/>
  <c r="T5835" i="5" s="1"/>
  <c r="R5835" i="5"/>
  <c r="S5919" i="5"/>
  <c r="T5919" i="5" s="1"/>
  <c r="R5919" i="5"/>
  <c r="S6035" i="5"/>
  <c r="T6035" i="5" s="1"/>
  <c r="R6035" i="5"/>
  <c r="O6187" i="5"/>
  <c r="R6216" i="5"/>
  <c r="S6216" i="5"/>
  <c r="T6216" i="5" s="1"/>
  <c r="S6629" i="5"/>
  <c r="T6629" i="5" s="1"/>
  <c r="R6629" i="5"/>
  <c r="U6677" i="5"/>
  <c r="U6066" i="5"/>
  <c r="S6249" i="5"/>
  <c r="T6249" i="5" s="1"/>
  <c r="R6249" i="5"/>
  <c r="U6449" i="5"/>
  <c r="O6739" i="5"/>
  <c r="S7155" i="5"/>
  <c r="T7155" i="5" s="1"/>
  <c r="R7155" i="5"/>
  <c r="O7430" i="5"/>
  <c r="S7539" i="5"/>
  <c r="T7539" i="5" s="1"/>
  <c r="R7539" i="5"/>
  <c r="S7000" i="5"/>
  <c r="T7000" i="5" s="1"/>
  <c r="R7000" i="5"/>
  <c r="S7089" i="5"/>
  <c r="T7089" i="5" s="1"/>
  <c r="R7089" i="5"/>
  <c r="O7308" i="5"/>
  <c r="S7321" i="5"/>
  <c r="T7321" i="5" s="1"/>
  <c r="R7321" i="5"/>
  <c r="O7401" i="5"/>
  <c r="S7473" i="5"/>
  <c r="T7473" i="5" s="1"/>
  <c r="R7473" i="5"/>
  <c r="O7557" i="5"/>
  <c r="S7578" i="5"/>
  <c r="T7578" i="5" s="1"/>
  <c r="R7578" i="5"/>
  <c r="O7593" i="5"/>
  <c r="S132" i="5"/>
  <c r="T132" i="5" s="1"/>
  <c r="R132" i="5"/>
  <c r="S170" i="5"/>
  <c r="T170" i="5" s="1"/>
  <c r="R170" i="5"/>
  <c r="R629" i="5"/>
  <c r="S629" i="5"/>
  <c r="T629" i="5" s="1"/>
  <c r="R1009" i="5"/>
  <c r="S1009" i="5"/>
  <c r="T1009" i="5" s="1"/>
  <c r="S738" i="5"/>
  <c r="T738" i="5" s="1"/>
  <c r="R738" i="5"/>
  <c r="U901" i="5"/>
  <c r="U791" i="5"/>
  <c r="R848" i="5"/>
  <c r="S848" i="5"/>
  <c r="T848" i="5" s="1"/>
  <c r="S1360" i="5"/>
  <c r="T1360" i="5" s="1"/>
  <c r="R1360" i="5"/>
  <c r="S1681" i="5"/>
  <c r="T1681" i="5" s="1"/>
  <c r="R1681" i="5"/>
  <c r="O2904" i="5"/>
  <c r="S1114" i="5"/>
  <c r="T1114" i="5" s="1"/>
  <c r="R1114" i="5"/>
  <c r="S1426" i="5"/>
  <c r="T1426" i="5" s="1"/>
  <c r="R1426" i="5"/>
  <c r="R2043" i="5"/>
  <c r="S2043" i="5"/>
  <c r="T2043" i="5" s="1"/>
  <c r="O2343" i="5"/>
  <c r="S1113" i="5"/>
  <c r="T1113" i="5" s="1"/>
  <c r="R1113" i="5"/>
  <c r="S1231" i="5"/>
  <c r="T1231" i="5" s="1"/>
  <c r="R1231" i="5"/>
  <c r="S1464" i="5"/>
  <c r="T1464" i="5" s="1"/>
  <c r="R1464" i="5"/>
  <c r="U1842" i="5"/>
  <c r="U2711" i="5"/>
  <c r="U1838" i="5"/>
  <c r="S2119" i="5"/>
  <c r="T2119" i="5" s="1"/>
  <c r="R2119" i="5"/>
  <c r="S2491" i="5"/>
  <c r="T2491" i="5" s="1"/>
  <c r="R2491" i="5"/>
  <c r="S2719" i="5"/>
  <c r="T2719" i="5" s="1"/>
  <c r="R2719" i="5"/>
  <c r="O4249" i="5"/>
  <c r="O4477" i="5"/>
  <c r="R4929" i="5"/>
  <c r="S4929" i="5"/>
  <c r="T4929" i="5" s="1"/>
  <c r="S5211" i="5"/>
  <c r="T5211" i="5" s="1"/>
  <c r="R5211" i="5"/>
  <c r="O5768" i="5"/>
  <c r="S5840" i="5"/>
  <c r="T5840" i="5" s="1"/>
  <c r="R5840" i="5"/>
  <c r="U6521" i="5"/>
  <c r="S1793" i="5"/>
  <c r="T1793" i="5" s="1"/>
  <c r="R1793" i="5"/>
  <c r="S1994" i="5"/>
  <c r="T1994" i="5" s="1"/>
  <c r="R1994" i="5"/>
  <c r="S3680" i="5"/>
  <c r="T3680" i="5" s="1"/>
  <c r="R3680" i="5"/>
  <c r="S4435" i="5"/>
  <c r="T4435" i="5" s="1"/>
  <c r="R4435" i="5"/>
  <c r="S4983" i="5"/>
  <c r="T4983" i="5" s="1"/>
  <c r="R4983" i="5"/>
  <c r="S5726" i="5"/>
  <c r="T5726" i="5" s="1"/>
  <c r="R5726" i="5"/>
  <c r="S3435" i="5"/>
  <c r="T3435" i="5" s="1"/>
  <c r="R3435" i="5"/>
  <c r="U5693" i="5"/>
  <c r="S3710" i="5"/>
  <c r="T3710" i="5" s="1"/>
  <c r="R3710" i="5"/>
  <c r="S4887" i="5"/>
  <c r="T4887" i="5" s="1"/>
  <c r="R4887" i="5"/>
  <c r="S5185" i="5"/>
  <c r="T5185" i="5" s="1"/>
  <c r="R5185" i="5"/>
  <c r="U5883" i="5"/>
  <c r="R6372" i="5"/>
  <c r="S6372" i="5"/>
  <c r="T6372" i="5" s="1"/>
  <c r="S5687" i="5"/>
  <c r="T5687" i="5" s="1"/>
  <c r="R5687" i="5"/>
  <c r="S5923" i="5"/>
  <c r="T5923" i="5" s="1"/>
  <c r="R5923" i="5"/>
  <c r="U6445" i="5"/>
  <c r="S6173" i="5"/>
  <c r="T6173" i="5" s="1"/>
  <c r="R6173" i="5"/>
  <c r="O6680" i="5"/>
  <c r="O7020" i="5"/>
  <c r="O7214" i="5"/>
  <c r="S7362" i="5"/>
  <c r="T7362" i="5" s="1"/>
  <c r="R7362" i="5"/>
  <c r="O7628" i="5"/>
  <c r="S6336" i="5"/>
  <c r="T6336" i="5" s="1"/>
  <c r="R6336" i="5"/>
  <c r="O6815" i="5"/>
  <c r="S6832" i="5"/>
  <c r="T6832" i="5" s="1"/>
  <c r="R6832" i="5"/>
  <c r="S6970" i="5"/>
  <c r="T6970" i="5" s="1"/>
  <c r="R6970" i="5"/>
  <c r="O7059" i="5"/>
  <c r="S7114" i="5"/>
  <c r="T7114" i="5" s="1"/>
  <c r="R7114" i="5"/>
  <c r="O7135" i="5"/>
  <c r="S7190" i="5"/>
  <c r="T7190" i="5" s="1"/>
  <c r="R7190" i="5"/>
  <c r="O7266" i="5"/>
  <c r="S7274" i="5"/>
  <c r="T7274" i="5" s="1"/>
  <c r="R7274" i="5"/>
  <c r="O7359" i="5"/>
  <c r="S7431" i="5"/>
  <c r="T7431" i="5" s="1"/>
  <c r="R7431" i="5"/>
  <c r="S43" i="5" l="1"/>
  <c r="T43" i="5" s="1"/>
  <c r="R43" i="5"/>
  <c r="T7114" i="3"/>
  <c r="N7114" i="3"/>
  <c r="T6173" i="3"/>
  <c r="N6173" i="3"/>
  <c r="T5840" i="3"/>
  <c r="N5840" i="3"/>
  <c r="T6832" i="3"/>
  <c r="N6832" i="3"/>
  <c r="T7274" i="3"/>
  <c r="N7274" i="3"/>
  <c r="N6372" i="3"/>
  <c r="T6372" i="3"/>
  <c r="N7473" i="3"/>
  <c r="T7473" i="3"/>
  <c r="T7000" i="3"/>
  <c r="N7000" i="3"/>
  <c r="T5919" i="3"/>
  <c r="N5919" i="3"/>
  <c r="T6212" i="3"/>
  <c r="N6212" i="3"/>
  <c r="T6828" i="3"/>
  <c r="N6828" i="3"/>
  <c r="T7611" i="3"/>
  <c r="N7611" i="3"/>
  <c r="T6477" i="3"/>
  <c r="N6477" i="3"/>
  <c r="T7422" i="3"/>
  <c r="N7422" i="3"/>
  <c r="T6790" i="3"/>
  <c r="N6790" i="3"/>
  <c r="T7556" i="3"/>
  <c r="N7556" i="3"/>
  <c r="T7012" i="3"/>
  <c r="N7012" i="3"/>
  <c r="T6090" i="3"/>
  <c r="N6090" i="3"/>
  <c r="T5830" i="3"/>
  <c r="N5830" i="3"/>
  <c r="T5972" i="3"/>
  <c r="N5972" i="3"/>
  <c r="T5743" i="3"/>
  <c r="N5743" i="3"/>
  <c r="T6211" i="3"/>
  <c r="N6211" i="3"/>
  <c r="T6484" i="3"/>
  <c r="N6484" i="3"/>
  <c r="T7501" i="3"/>
  <c r="N7501" i="3"/>
  <c r="T7197" i="3"/>
  <c r="N7197" i="3"/>
  <c r="T6961" i="3"/>
  <c r="N6961" i="3"/>
  <c r="N7585" i="3"/>
  <c r="T7585" i="3"/>
  <c r="T7317" i="3"/>
  <c r="N7317" i="3"/>
  <c r="T7076" i="3"/>
  <c r="N7076" i="3"/>
  <c r="T7455" i="3"/>
  <c r="N7455" i="3"/>
  <c r="T6204" i="3"/>
  <c r="N6204" i="3"/>
  <c r="T5827" i="3"/>
  <c r="N5827" i="3"/>
  <c r="T7580" i="3"/>
  <c r="N7580" i="3"/>
  <c r="T5973" i="3"/>
  <c r="N5973" i="3"/>
  <c r="N7380" i="3"/>
  <c r="T7380" i="3"/>
  <c r="T6060" i="3"/>
  <c r="N6060" i="3"/>
  <c r="T5789" i="3"/>
  <c r="N5789" i="3"/>
  <c r="T6124" i="3"/>
  <c r="N6124" i="3"/>
  <c r="T5903" i="3"/>
  <c r="N5903" i="3"/>
  <c r="T7096" i="3"/>
  <c r="N7096" i="3"/>
  <c r="T6179" i="3"/>
  <c r="N6179" i="3"/>
  <c r="N7481" i="3"/>
  <c r="T7481" i="3"/>
  <c r="T6444" i="3"/>
  <c r="N6444" i="3"/>
  <c r="T7055" i="3"/>
  <c r="N7055" i="3"/>
  <c r="T6975" i="3"/>
  <c r="N6975" i="3"/>
  <c r="T6794" i="3"/>
  <c r="N6794" i="3"/>
  <c r="T7620" i="3"/>
  <c r="N7620" i="3"/>
  <c r="T7202" i="3"/>
  <c r="N7202" i="3"/>
  <c r="T7058" i="3"/>
  <c r="N7058" i="3"/>
  <c r="T7024" i="3"/>
  <c r="N7024" i="3"/>
  <c r="T6583" i="3"/>
  <c r="N6583" i="3"/>
  <c r="T7426" i="3"/>
  <c r="N7426" i="3"/>
  <c r="T7113" i="3"/>
  <c r="N7113" i="3"/>
  <c r="T6490" i="3"/>
  <c r="N6490" i="3"/>
  <c r="T6203" i="3"/>
  <c r="N6203" i="3"/>
  <c r="T7252" i="3"/>
  <c r="N7252" i="3"/>
  <c r="T6969" i="3"/>
  <c r="N6969" i="3"/>
  <c r="T6245" i="3"/>
  <c r="N6245" i="3"/>
  <c r="T6786" i="3"/>
  <c r="N6786" i="3"/>
  <c r="T6492" i="3"/>
  <c r="N6492" i="3"/>
  <c r="T7514" i="3"/>
  <c r="N7514" i="3"/>
  <c r="T7248" i="3"/>
  <c r="N7248" i="3"/>
  <c r="T6294" i="3"/>
  <c r="N6294" i="3"/>
  <c r="T6221" i="3"/>
  <c r="N6221" i="3"/>
  <c r="T5996" i="3"/>
  <c r="N5996" i="3"/>
  <c r="T6932" i="3"/>
  <c r="N6932" i="3"/>
  <c r="T6256" i="3"/>
  <c r="N6256" i="3"/>
  <c r="T6009" i="3"/>
  <c r="N6009" i="3"/>
  <c r="T7287" i="3"/>
  <c r="N7287" i="3"/>
  <c r="T7046" i="3"/>
  <c r="N7046" i="3"/>
  <c r="T7214" i="3"/>
  <c r="N7214" i="3"/>
  <c r="T6566" i="3"/>
  <c r="N6566" i="3"/>
  <c r="T7021" i="3"/>
  <c r="N7021" i="3"/>
  <c r="N6368" i="3"/>
  <c r="T6368" i="3"/>
  <c r="T6283" i="3"/>
  <c r="N6283" i="3"/>
  <c r="T7459" i="3"/>
  <c r="N7459" i="3"/>
  <c r="T6773" i="3"/>
  <c r="N6773" i="3"/>
  <c r="T6401" i="3"/>
  <c r="N6401" i="3"/>
  <c r="T6021" i="3"/>
  <c r="N6021" i="3"/>
  <c r="T5979" i="3"/>
  <c r="N5979" i="3"/>
  <c r="T7460" i="3"/>
  <c r="N7460" i="3"/>
  <c r="T6165" i="3"/>
  <c r="N6165" i="3"/>
  <c r="T6591" i="3"/>
  <c r="N6591" i="3"/>
  <c r="T7583" i="3"/>
  <c r="N7583" i="3"/>
  <c r="N7342" i="3"/>
  <c r="T7342" i="3"/>
  <c r="T6819" i="3"/>
  <c r="N6819" i="3"/>
  <c r="T6328" i="3"/>
  <c r="N6328" i="3"/>
  <c r="T7434" i="3"/>
  <c r="N7434" i="3"/>
  <c r="T7354" i="3"/>
  <c r="N7354" i="3"/>
  <c r="T7210" i="3"/>
  <c r="N7210" i="3"/>
  <c r="T7117" i="3"/>
  <c r="N7117" i="3"/>
  <c r="T6659" i="3"/>
  <c r="N6659" i="3"/>
  <c r="T5941" i="3"/>
  <c r="N5941" i="3"/>
  <c r="T5788" i="3"/>
  <c r="N5788" i="3"/>
  <c r="N7346" i="3"/>
  <c r="T7346" i="3"/>
  <c r="T6824" i="3"/>
  <c r="N6824" i="3"/>
  <c r="T7535" i="3"/>
  <c r="N7535" i="3"/>
  <c r="T7050" i="3"/>
  <c r="N7050" i="3"/>
  <c r="T6714" i="3"/>
  <c r="N6714" i="3"/>
  <c r="T6132" i="3"/>
  <c r="N6132" i="3"/>
  <c r="N7329" i="3"/>
  <c r="T7329" i="3"/>
  <c r="T7273" i="3"/>
  <c r="N7273" i="3"/>
  <c r="T6986" i="3"/>
  <c r="N6986" i="3"/>
  <c r="T6587" i="3"/>
  <c r="N6587" i="3"/>
  <c r="T7304" i="3"/>
  <c r="N7304" i="3"/>
  <c r="T7324" i="3"/>
  <c r="N7324" i="3"/>
  <c r="T6028" i="3"/>
  <c r="N6028" i="3"/>
  <c r="T5885" i="3"/>
  <c r="N5885" i="3"/>
  <c r="T7059" i="3"/>
  <c r="N7059" i="3"/>
  <c r="T7552" i="3"/>
  <c r="N7552" i="3"/>
  <c r="T7308" i="3"/>
  <c r="N7308" i="3"/>
  <c r="T7510" i="3"/>
  <c r="N7510" i="3"/>
  <c r="T6187" i="3"/>
  <c r="N6187" i="3"/>
  <c r="N6011" i="3"/>
  <c r="T6011" i="3"/>
  <c r="T5809" i="3"/>
  <c r="N5809" i="3"/>
  <c r="T6446" i="3"/>
  <c r="N6446" i="3"/>
  <c r="T5771" i="3"/>
  <c r="N5771" i="3"/>
  <c r="T5798" i="3"/>
  <c r="N5798" i="3"/>
  <c r="T7165" i="3"/>
  <c r="N7165" i="3"/>
  <c r="T7007" i="3"/>
  <c r="N7007" i="3"/>
  <c r="T7350" i="3"/>
  <c r="N7350" i="3"/>
  <c r="T7291" i="3"/>
  <c r="N7291" i="3"/>
  <c r="T7632" i="3"/>
  <c r="N7632" i="3"/>
  <c r="T7544" i="3"/>
  <c r="N7544" i="3"/>
  <c r="T7366" i="3"/>
  <c r="N7366" i="3"/>
  <c r="T7303" i="3"/>
  <c r="N7303" i="3"/>
  <c r="T7227" i="3"/>
  <c r="N7227" i="3"/>
  <c r="T7083" i="3"/>
  <c r="N7083" i="3"/>
  <c r="N6334" i="3"/>
  <c r="T6334" i="3"/>
  <c r="T6171" i="3"/>
  <c r="N6171" i="3"/>
  <c r="T6010" i="3"/>
  <c r="N6010" i="3"/>
  <c r="T5805" i="3"/>
  <c r="N5805" i="3"/>
  <c r="T5844" i="3"/>
  <c r="N5844" i="3"/>
  <c r="T7507" i="3"/>
  <c r="N7507" i="3"/>
  <c r="T6562" i="3"/>
  <c r="N6562" i="3"/>
  <c r="T5823" i="3"/>
  <c r="N5823" i="3"/>
  <c r="T7383" i="3"/>
  <c r="N7383" i="3"/>
  <c r="T7164" i="3"/>
  <c r="N7164" i="3"/>
  <c r="T6089" i="3"/>
  <c r="N6089" i="3"/>
  <c r="T6243" i="3"/>
  <c r="N6243" i="3"/>
  <c r="T6313" i="3"/>
  <c r="N6313" i="3"/>
  <c r="T6180" i="3"/>
  <c r="N6180" i="3"/>
  <c r="T6047" i="3"/>
  <c r="N6047" i="3"/>
  <c r="T5878" i="3"/>
  <c r="N5878" i="3"/>
  <c r="T6290" i="3"/>
  <c r="N6290" i="3"/>
  <c r="R6787" i="3"/>
  <c r="U6787" i="3"/>
  <c r="R6521" i="3"/>
  <c r="U6521" i="3"/>
  <c r="R5875" i="3"/>
  <c r="U5875" i="3"/>
  <c r="R6664" i="3"/>
  <c r="U6664" i="3"/>
  <c r="U5933" i="3"/>
  <c r="R5933" i="3"/>
  <c r="R6483" i="3"/>
  <c r="U6483" i="3"/>
  <c r="R6630" i="3"/>
  <c r="U6630" i="3"/>
  <c r="R6660" i="3"/>
  <c r="U6660" i="3"/>
  <c r="R6470" i="3"/>
  <c r="U6470" i="3"/>
  <c r="R6512" i="3"/>
  <c r="U6512" i="3"/>
  <c r="R5828" i="3"/>
  <c r="U5828" i="3"/>
  <c r="R6238" i="3"/>
  <c r="U6238" i="3"/>
  <c r="R6466" i="3"/>
  <c r="U6466" i="3"/>
  <c r="R6618" i="3"/>
  <c r="U6618" i="3"/>
  <c r="R6049" i="3"/>
  <c r="U6049" i="3"/>
  <c r="R6246" i="3"/>
  <c r="U6246" i="3"/>
  <c r="R6032" i="3"/>
  <c r="U6032" i="3"/>
  <c r="R6031" i="3"/>
  <c r="U6031" i="3"/>
  <c r="R6067" i="3"/>
  <c r="U6067" i="3"/>
  <c r="R6146" i="3"/>
  <c r="U6146" i="3"/>
  <c r="R5879" i="3"/>
  <c r="U5879" i="3"/>
  <c r="R5870" i="3"/>
  <c r="U5870" i="3"/>
  <c r="U6015" i="3"/>
  <c r="R6015" i="3"/>
  <c r="R6504" i="3"/>
  <c r="U6504" i="3"/>
  <c r="R6402" i="3"/>
  <c r="U6402" i="3"/>
  <c r="R5862" i="3"/>
  <c r="U5862" i="3"/>
  <c r="T6336" i="3"/>
  <c r="N6336" i="3"/>
  <c r="T7431" i="3"/>
  <c r="N7431" i="3"/>
  <c r="T6970" i="3"/>
  <c r="N6970" i="3"/>
  <c r="T7362" i="3"/>
  <c r="N7362" i="3"/>
  <c r="T5923" i="3"/>
  <c r="N5923" i="3"/>
  <c r="T7578" i="3"/>
  <c r="N7578" i="3"/>
  <c r="T7155" i="3"/>
  <c r="N7155" i="3"/>
  <c r="T6249" i="3"/>
  <c r="N6249" i="3"/>
  <c r="T6629" i="3"/>
  <c r="N6629" i="3"/>
  <c r="T5750" i="3"/>
  <c r="N5750" i="3"/>
  <c r="T5874" i="3"/>
  <c r="N5874" i="3"/>
  <c r="T7367" i="3"/>
  <c r="N7367" i="3"/>
  <c r="T6962" i="3"/>
  <c r="N6962" i="3"/>
  <c r="T6410" i="3"/>
  <c r="N6410" i="3"/>
  <c r="T6127" i="3"/>
  <c r="N6127" i="3"/>
  <c r="T7493" i="3"/>
  <c r="N7493" i="3"/>
  <c r="T6017" i="3"/>
  <c r="N6017" i="3"/>
  <c r="T7443" i="3"/>
  <c r="N7443" i="3"/>
  <c r="T7355" i="3"/>
  <c r="N7355" i="3"/>
  <c r="T6966" i="3"/>
  <c r="N6966" i="3"/>
  <c r="T6549" i="3"/>
  <c r="N6549" i="3"/>
  <c r="T6397" i="3"/>
  <c r="N6397" i="3"/>
  <c r="T6093" i="3"/>
  <c r="N6093" i="3"/>
  <c r="T6431" i="3"/>
  <c r="N6431" i="3"/>
  <c r="T6112" i="3"/>
  <c r="N6112" i="3"/>
  <c r="T6900" i="3"/>
  <c r="N6900" i="3"/>
  <c r="T7088" i="3"/>
  <c r="N7088" i="3"/>
  <c r="T5945" i="3"/>
  <c r="N5945" i="3"/>
  <c r="T5906" i="3"/>
  <c r="N5906" i="3"/>
  <c r="T5819" i="3"/>
  <c r="N5819" i="3"/>
  <c r="T7400" i="3"/>
  <c r="N7400" i="3"/>
  <c r="T7545" i="3"/>
  <c r="N7545" i="3"/>
  <c r="T7456" i="3"/>
  <c r="N7456" i="3"/>
  <c r="T7169" i="3"/>
  <c r="N7169" i="3"/>
  <c r="T7004" i="3"/>
  <c r="N7004" i="3"/>
  <c r="T7570" i="3"/>
  <c r="N7570" i="3"/>
  <c r="T6391" i="3"/>
  <c r="N6391" i="3"/>
  <c r="T7506" i="3"/>
  <c r="N7506" i="3"/>
  <c r="T6982" i="3"/>
  <c r="N6982" i="3"/>
  <c r="T6541" i="3"/>
  <c r="N6541" i="3"/>
  <c r="T6247" i="3"/>
  <c r="N6247" i="3"/>
  <c r="T6264" i="3"/>
  <c r="N6264" i="3"/>
  <c r="T6465" i="3"/>
  <c r="N6465" i="3"/>
  <c r="T5843" i="3"/>
  <c r="N5843" i="3"/>
  <c r="T5751" i="3"/>
  <c r="N5751" i="3"/>
  <c r="T7198" i="3"/>
  <c r="N7198" i="3"/>
  <c r="T6987" i="3"/>
  <c r="N6987" i="3"/>
  <c r="T6378" i="3"/>
  <c r="N6378" i="3"/>
  <c r="T6558" i="3"/>
  <c r="N6558" i="3"/>
  <c r="T5754" i="3"/>
  <c r="N5754" i="3"/>
  <c r="T7631" i="3"/>
  <c r="N7631" i="3"/>
  <c r="N7008" i="3"/>
  <c r="T7008" i="3"/>
  <c r="T7240" i="3"/>
  <c r="N7240" i="3"/>
  <c r="T6978" i="3"/>
  <c r="N6978" i="3"/>
  <c r="T5939" i="3"/>
  <c r="N5939" i="3"/>
  <c r="T5767" i="3"/>
  <c r="N5767" i="3"/>
  <c r="T6849" i="3"/>
  <c r="N6849" i="3"/>
  <c r="T6186" i="3"/>
  <c r="N6186" i="3"/>
  <c r="T6214" i="3"/>
  <c r="N6214" i="3"/>
  <c r="T6928" i="3"/>
  <c r="N6928" i="3"/>
  <c r="T7518" i="3"/>
  <c r="N7518" i="3"/>
  <c r="T6743" i="3"/>
  <c r="N6743" i="3"/>
  <c r="N7363" i="3"/>
  <c r="T7363" i="3"/>
  <c r="T7194" i="3"/>
  <c r="N7194" i="3"/>
  <c r="T6904" i="3"/>
  <c r="N6904" i="3"/>
  <c r="T6862" i="3"/>
  <c r="N6862" i="3"/>
  <c r="T6144" i="3"/>
  <c r="N6144" i="3"/>
  <c r="T5983" i="3"/>
  <c r="N5983" i="3"/>
  <c r="T5847" i="3"/>
  <c r="N5847" i="3"/>
  <c r="T6149" i="3"/>
  <c r="N6149" i="3"/>
  <c r="T6140" i="3"/>
  <c r="N6140" i="3"/>
  <c r="T6528" i="3"/>
  <c r="N6528" i="3"/>
  <c r="T5960" i="3"/>
  <c r="N5960" i="3"/>
  <c r="T6526" i="3"/>
  <c r="N6526" i="3"/>
  <c r="T7417" i="3"/>
  <c r="N7417" i="3"/>
  <c r="T7553" i="3"/>
  <c r="N7553" i="3"/>
  <c r="T7464" i="3"/>
  <c r="N7464" i="3"/>
  <c r="T7177" i="3"/>
  <c r="N7177" i="3"/>
  <c r="T6323" i="3"/>
  <c r="N6323" i="3"/>
  <c r="T7168" i="3"/>
  <c r="N7168" i="3"/>
  <c r="T6999" i="3"/>
  <c r="N6999" i="3"/>
  <c r="T6579" i="3"/>
  <c r="N6579" i="3"/>
  <c r="T6252" i="3"/>
  <c r="N6252" i="3"/>
  <c r="T5954" i="3"/>
  <c r="N5954" i="3"/>
  <c r="N6355" i="3"/>
  <c r="T6355" i="3"/>
  <c r="T6072" i="3"/>
  <c r="N6072" i="3"/>
  <c r="T5946" i="3"/>
  <c r="N5946" i="3"/>
  <c r="T5784" i="3"/>
  <c r="N5784" i="3"/>
  <c r="T6600" i="3"/>
  <c r="N6600" i="3"/>
  <c r="T7480" i="3"/>
  <c r="N7480" i="3"/>
  <c r="T7265" i="3"/>
  <c r="N7265" i="3"/>
  <c r="T7134" i="3"/>
  <c r="N7134" i="3"/>
  <c r="T6170" i="3"/>
  <c r="N6170" i="3"/>
  <c r="T5801" i="3"/>
  <c r="N5801" i="3"/>
  <c r="T6068" i="3"/>
  <c r="N6068" i="3"/>
  <c r="T5836" i="3"/>
  <c r="N5836" i="3"/>
  <c r="T6807" i="3"/>
  <c r="N6807" i="3"/>
  <c r="T6705" i="3"/>
  <c r="N6705" i="3"/>
  <c r="T5975" i="3"/>
  <c r="N5975" i="3"/>
  <c r="T5989" i="3"/>
  <c r="N5989" i="3"/>
  <c r="T7249" i="3"/>
  <c r="N7249" i="3"/>
  <c r="T6163" i="3"/>
  <c r="N6163" i="3"/>
  <c r="T5877" i="3"/>
  <c r="N5877" i="3"/>
  <c r="T5981" i="3"/>
  <c r="N5981" i="3"/>
  <c r="T5793" i="3"/>
  <c r="N5793" i="3"/>
  <c r="T7038" i="3"/>
  <c r="N7038" i="3"/>
  <c r="T6027" i="3"/>
  <c r="N6027" i="3"/>
  <c r="T6473" i="3"/>
  <c r="N6473" i="3"/>
  <c r="T7614" i="3"/>
  <c r="N7614" i="3"/>
  <c r="T6945" i="3"/>
  <c r="N6945" i="3"/>
  <c r="T7270" i="3"/>
  <c r="N7270" i="3"/>
  <c r="T7595" i="3"/>
  <c r="N7595" i="3"/>
  <c r="T6735" i="3"/>
  <c r="N6735" i="3"/>
  <c r="T6169" i="3"/>
  <c r="N6169" i="3"/>
  <c r="T5992" i="3"/>
  <c r="N5992" i="3"/>
  <c r="T5873" i="3"/>
  <c r="N5873" i="3"/>
  <c r="T5802" i="3"/>
  <c r="N5802" i="3"/>
  <c r="T5785" i="3"/>
  <c r="N5785" i="3"/>
  <c r="T7618" i="3"/>
  <c r="N7618" i="3"/>
  <c r="T7311" i="3"/>
  <c r="N7311" i="3"/>
  <c r="T6604" i="3"/>
  <c r="N6604" i="3"/>
  <c r="T6150" i="3"/>
  <c r="N6150" i="3"/>
  <c r="T5861" i="3"/>
  <c r="N5861" i="3"/>
  <c r="T6298" i="3"/>
  <c r="N6298" i="3"/>
  <c r="T7463" i="3"/>
  <c r="N7463" i="3"/>
  <c r="T6026" i="3"/>
  <c r="N6026" i="3"/>
  <c r="T7152" i="3"/>
  <c r="N7152" i="3"/>
  <c r="T6340" i="3"/>
  <c r="N6340" i="3"/>
  <c r="T7531" i="3"/>
  <c r="N7531" i="3"/>
  <c r="T6469" i="3"/>
  <c r="N6469" i="3"/>
  <c r="T5916" i="3"/>
  <c r="N5916" i="3"/>
  <c r="T7135" i="3"/>
  <c r="N7135" i="3"/>
  <c r="T6815" i="3"/>
  <c r="N6815" i="3"/>
  <c r="T7079" i="3"/>
  <c r="N7079" i="3"/>
  <c r="N6710" i="3"/>
  <c r="T6710" i="3"/>
  <c r="T5864" i="3"/>
  <c r="N5864" i="3"/>
  <c r="T7401" i="3"/>
  <c r="N7401" i="3"/>
  <c r="T6739" i="3"/>
  <c r="N6739" i="3"/>
  <c r="T6237" i="3"/>
  <c r="N6237" i="3"/>
  <c r="T6302" i="3"/>
  <c r="N6302" i="3"/>
  <c r="T7051" i="3"/>
  <c r="N7051" i="3"/>
  <c r="T6486" i="3"/>
  <c r="N6486" i="3"/>
  <c r="T7589" i="3"/>
  <c r="N7589" i="3"/>
  <c r="N7494" i="3"/>
  <c r="T7494" i="3"/>
  <c r="T7387" i="3"/>
  <c r="N7387" i="3"/>
  <c r="T7320" i="3"/>
  <c r="N7320" i="3"/>
  <c r="T6663" i="3"/>
  <c r="N6663" i="3"/>
  <c r="T6672" i="3"/>
  <c r="N6672" i="3"/>
  <c r="T5882" i="3"/>
  <c r="N5882" i="3"/>
  <c r="T7624" i="3"/>
  <c r="N7624" i="3"/>
  <c r="T7472" i="3"/>
  <c r="N7472" i="3"/>
  <c r="T6718" i="3"/>
  <c r="N6718" i="3"/>
  <c r="T6374" i="3"/>
  <c r="N6374" i="3"/>
  <c r="T6617" i="3"/>
  <c r="N6617" i="3"/>
  <c r="T7606" i="3"/>
  <c r="N7606" i="3"/>
  <c r="T7397" i="3"/>
  <c r="N7397" i="3"/>
  <c r="T7232" i="3"/>
  <c r="N7232" i="3"/>
  <c r="T7101" i="3"/>
  <c r="N7101" i="3"/>
  <c r="T6941" i="3"/>
  <c r="N6941" i="3"/>
  <c r="T7497" i="3"/>
  <c r="N7497" i="3"/>
  <c r="N7425" i="3"/>
  <c r="T7425" i="3"/>
  <c r="T7358" i="3"/>
  <c r="N7358" i="3"/>
  <c r="T7278" i="3"/>
  <c r="N7278" i="3"/>
  <c r="T7193" i="3"/>
  <c r="N7193" i="3"/>
  <c r="T6511" i="3"/>
  <c r="N6511" i="3"/>
  <c r="N6363" i="3"/>
  <c r="T6363" i="3"/>
  <c r="T5826" i="3"/>
  <c r="N5826" i="3"/>
  <c r="T6220" i="3"/>
  <c r="N6220" i="3"/>
  <c r="T5781" i="3"/>
  <c r="N5781" i="3"/>
  <c r="T5971" i="3"/>
  <c r="N5971" i="3"/>
  <c r="R6024" i="3"/>
  <c r="U6024" i="3"/>
  <c r="R6681" i="3"/>
  <c r="U6681" i="3"/>
  <c r="R6508" i="3"/>
  <c r="U6508" i="3"/>
  <c r="R6129" i="3"/>
  <c r="U6129" i="3"/>
  <c r="R6782" i="3"/>
  <c r="U6782" i="3"/>
  <c r="R6487" i="3"/>
  <c r="U6487" i="3"/>
  <c r="R6242" i="3"/>
  <c r="U6242" i="3"/>
  <c r="R6449" i="3"/>
  <c r="U6449" i="3"/>
  <c r="R6677" i="3"/>
  <c r="U6677" i="3"/>
  <c r="R6058" i="3"/>
  <c r="U6058" i="3"/>
  <c r="R6436" i="3"/>
  <c r="U6436" i="3"/>
  <c r="R6516" i="3"/>
  <c r="U6516" i="3"/>
  <c r="R6635" i="3"/>
  <c r="U6635" i="3"/>
  <c r="R6255" i="3"/>
  <c r="U6255" i="3"/>
  <c r="R6453" i="3"/>
  <c r="U6453" i="3"/>
  <c r="R6656" i="3"/>
  <c r="U6656" i="3"/>
  <c r="R6770" i="3"/>
  <c r="U6770" i="3"/>
  <c r="R6525" i="3"/>
  <c r="U6525" i="3"/>
  <c r="R6259" i="3"/>
  <c r="U6259" i="3"/>
  <c r="R5832" i="3"/>
  <c r="U5832" i="3"/>
  <c r="R6411" i="3"/>
  <c r="U6411" i="3"/>
  <c r="T7539" i="3"/>
  <c r="N7539" i="3"/>
  <c r="T6216" i="3"/>
  <c r="N6216" i="3"/>
  <c r="T6035" i="3"/>
  <c r="N6035" i="3"/>
  <c r="T5835" i="3"/>
  <c r="N5835" i="3"/>
  <c r="T6330" i="3"/>
  <c r="N6330" i="3"/>
  <c r="T6069" i="3"/>
  <c r="N6069" i="3"/>
  <c r="T6488" i="3"/>
  <c r="N6488" i="3"/>
  <c r="T7282" i="3"/>
  <c r="N7282" i="3"/>
  <c r="T7236" i="3"/>
  <c r="N7236" i="3"/>
  <c r="T7328" i="3"/>
  <c r="N7328" i="3"/>
  <c r="T6895" i="3"/>
  <c r="N6895" i="3"/>
  <c r="T6853" i="3"/>
  <c r="N6853" i="3"/>
  <c r="T6454" i="3"/>
  <c r="N6454" i="3"/>
  <c r="T6370" i="3"/>
  <c r="N6370" i="3"/>
  <c r="T7092" i="3"/>
  <c r="N7092" i="3"/>
  <c r="T6697" i="3"/>
  <c r="N6697" i="3"/>
  <c r="T6135" i="3"/>
  <c r="N6135" i="3"/>
  <c r="T5915" i="3"/>
  <c r="N5915" i="3"/>
  <c r="T5746" i="3"/>
  <c r="N5746" i="3"/>
  <c r="T6393" i="3"/>
  <c r="N6393" i="3"/>
  <c r="T5980" i="3"/>
  <c r="N5980" i="3"/>
  <c r="T6471" i="3"/>
  <c r="N6471" i="3"/>
  <c r="N6351" i="3"/>
  <c r="T6351" i="3"/>
  <c r="T6399" i="3"/>
  <c r="N6399" i="3"/>
  <c r="T7623" i="3"/>
  <c r="N7623" i="3"/>
  <c r="T7384" i="3"/>
  <c r="N7384" i="3"/>
  <c r="T7025" i="3"/>
  <c r="N7025" i="3"/>
  <c r="T7159" i="3"/>
  <c r="N7159" i="3"/>
  <c r="T5935" i="3"/>
  <c r="N5935" i="3"/>
  <c r="T5907" i="3"/>
  <c r="N5907" i="3"/>
  <c r="T6131" i="3"/>
  <c r="N6131" i="3"/>
  <c r="T6376" i="3"/>
  <c r="N6376" i="3"/>
  <c r="T7607" i="3"/>
  <c r="N7607" i="3"/>
  <c r="T6279" i="3"/>
  <c r="N6279" i="3"/>
  <c r="T5895" i="3"/>
  <c r="N5895" i="3"/>
  <c r="T6222" i="3"/>
  <c r="N6222" i="3"/>
  <c r="T6275" i="3"/>
  <c r="N6275" i="3"/>
  <c r="T7290" i="3"/>
  <c r="N7290" i="3"/>
  <c r="T5881" i="3"/>
  <c r="N5881" i="3"/>
  <c r="T7241" i="3"/>
  <c r="N7241" i="3"/>
  <c r="T7511" i="3"/>
  <c r="N7511" i="3"/>
  <c r="T7118" i="3"/>
  <c r="N7118" i="3"/>
  <c r="T7042" i="3"/>
  <c r="N7042" i="3"/>
  <c r="T6395" i="3"/>
  <c r="N6395" i="3"/>
  <c r="T7100" i="3"/>
  <c r="N7100" i="3"/>
  <c r="T7045" i="3"/>
  <c r="N7045" i="3"/>
  <c r="T6701" i="3"/>
  <c r="N6701" i="3"/>
  <c r="T6435" i="3"/>
  <c r="N6435" i="3"/>
  <c r="T6285" i="3"/>
  <c r="N6285" i="3"/>
  <c r="T7215" i="3"/>
  <c r="N7215" i="3"/>
  <c r="T7235" i="3"/>
  <c r="N7235" i="3"/>
  <c r="T5998" i="3"/>
  <c r="N5998" i="3"/>
  <c r="N7549" i="3"/>
  <c r="T7549" i="3"/>
  <c r="T6332" i="3"/>
  <c r="N6332" i="3"/>
  <c r="T7126" i="3"/>
  <c r="N7126" i="3"/>
  <c r="T6427" i="3"/>
  <c r="N6427" i="3"/>
  <c r="T5937" i="3"/>
  <c r="N5937" i="3"/>
  <c r="T7325" i="3"/>
  <c r="N7325" i="3"/>
  <c r="T7468" i="3"/>
  <c r="N7468" i="3"/>
  <c r="T7231" i="3"/>
  <c r="N7231" i="3"/>
  <c r="T6262" i="3"/>
  <c r="N6262" i="3"/>
  <c r="T6148" i="3"/>
  <c r="N6148" i="3"/>
  <c r="N6359" i="3"/>
  <c r="T6359" i="3"/>
  <c r="T7469" i="3"/>
  <c r="N7469" i="3"/>
  <c r="T7093" i="3"/>
  <c r="N7093" i="3"/>
  <c r="T6433" i="3"/>
  <c r="N6433" i="3"/>
  <c r="T7307" i="3"/>
  <c r="N7307" i="3"/>
  <c r="T6965" i="3"/>
  <c r="N6965" i="3"/>
  <c r="T6239" i="3"/>
  <c r="N6239" i="3"/>
  <c r="T7127" i="3"/>
  <c r="N7127" i="3"/>
  <c r="T6891" i="3"/>
  <c r="N6891" i="3"/>
  <c r="T7020" i="3"/>
  <c r="N7020" i="3"/>
  <c r="T5958" i="3"/>
  <c r="N5958" i="3"/>
  <c r="T7388" i="3"/>
  <c r="N7388" i="3"/>
  <c r="T7439" i="3"/>
  <c r="N7439" i="3"/>
  <c r="T6883" i="3"/>
  <c r="N6883" i="3"/>
  <c r="T6404" i="3"/>
  <c r="N6404" i="3"/>
  <c r="T7206" i="3"/>
  <c r="N7206" i="3"/>
  <c r="T6642" i="3"/>
  <c r="N6642" i="3"/>
  <c r="T6110" i="3"/>
  <c r="N6110" i="3"/>
  <c r="T6258" i="3"/>
  <c r="N6258" i="3"/>
  <c r="T5950" i="3"/>
  <c r="N5950" i="3"/>
  <c r="T6638" i="3"/>
  <c r="N6638" i="3"/>
  <c r="N7610" i="3"/>
  <c r="T7610" i="3"/>
  <c r="T7519" i="3"/>
  <c r="N7519" i="3"/>
  <c r="T6870" i="3"/>
  <c r="N6870" i="3"/>
  <c r="T6412" i="3"/>
  <c r="N6412" i="3"/>
  <c r="T7421" i="3"/>
  <c r="N7421" i="3"/>
  <c r="T7286" i="3"/>
  <c r="N7286" i="3"/>
  <c r="T7130" i="3"/>
  <c r="N7130" i="3"/>
  <c r="T7075" i="3"/>
  <c r="N7075" i="3"/>
  <c r="T6667" i="3"/>
  <c r="N6667" i="3"/>
  <c r="T6162" i="3"/>
  <c r="N6162" i="3"/>
  <c r="T5865" i="3"/>
  <c r="N5865" i="3"/>
  <c r="T7572" i="3"/>
  <c r="N7572" i="3"/>
  <c r="T6553" i="3"/>
  <c r="N6553" i="3"/>
  <c r="T7013" i="3"/>
  <c r="N7013" i="3"/>
  <c r="T7138" i="3"/>
  <c r="N7138" i="3"/>
  <c r="T6769" i="3"/>
  <c r="N6769" i="3"/>
  <c r="T6254" i="3"/>
  <c r="N6254" i="3"/>
  <c r="T7532" i="3"/>
  <c r="N7532" i="3"/>
  <c r="T7392" i="3"/>
  <c r="N7392" i="3"/>
  <c r="T6625" i="3"/>
  <c r="N6625" i="3"/>
  <c r="T5956" i="3"/>
  <c r="N5956" i="3"/>
  <c r="T6924" i="3"/>
  <c r="N6924" i="3"/>
  <c r="T7628" i="3"/>
  <c r="N7628" i="3"/>
  <c r="T6030" i="3"/>
  <c r="N6030" i="3"/>
  <c r="T5899" i="3"/>
  <c r="N5899" i="3"/>
  <c r="T6937" i="3"/>
  <c r="N6937" i="3"/>
  <c r="T7442" i="3"/>
  <c r="N7442" i="3"/>
  <c r="T7054" i="3"/>
  <c r="N7054" i="3"/>
  <c r="T6064" i="3"/>
  <c r="N6064" i="3"/>
  <c r="T5902" i="3"/>
  <c r="N5902" i="3"/>
  <c r="T7515" i="3"/>
  <c r="N7515" i="3"/>
  <c r="T7269" i="3"/>
  <c r="N7269" i="3"/>
  <c r="T6756" i="3"/>
  <c r="N6756" i="3"/>
  <c r="T6439" i="3"/>
  <c r="N6439" i="3"/>
  <c r="T6141" i="3"/>
  <c r="N6141" i="3"/>
  <c r="T7228" i="3"/>
  <c r="N7228" i="3"/>
  <c r="T7172" i="3"/>
  <c r="N7172" i="3"/>
  <c r="N7591" i="3"/>
  <c r="T7591" i="3"/>
  <c r="T6887" i="3"/>
  <c r="N6887" i="3"/>
  <c r="T6845" i="3"/>
  <c r="N6845" i="3"/>
  <c r="T6522" i="3"/>
  <c r="N6522" i="3"/>
  <c r="T6353" i="3"/>
  <c r="N6353" i="3"/>
  <c r="T7244" i="3"/>
  <c r="N7244" i="3"/>
  <c r="T6013" i="3"/>
  <c r="N6013" i="3"/>
  <c r="T6055" i="3"/>
  <c r="N6055" i="3"/>
  <c r="T5898" i="3"/>
  <c r="N5898" i="3"/>
  <c r="T5806" i="3"/>
  <c r="N5806" i="3"/>
  <c r="T7062" i="3"/>
  <c r="N7062" i="3"/>
  <c r="T7097" i="3"/>
  <c r="N7097" i="3"/>
  <c r="T6467" i="3"/>
  <c r="N6467" i="3"/>
  <c r="T7041" i="3"/>
  <c r="N7041" i="3"/>
  <c r="T6207" i="3"/>
  <c r="N6207" i="3"/>
  <c r="T7477" i="3"/>
  <c r="N7477" i="3"/>
  <c r="T7253" i="3"/>
  <c r="N7253" i="3"/>
  <c r="T6366" i="3"/>
  <c r="N6366" i="3"/>
  <c r="T7404" i="3"/>
  <c r="N7404" i="3"/>
  <c r="T6655" i="3"/>
  <c r="N6655" i="3"/>
  <c r="T6260" i="3"/>
  <c r="N6260" i="3"/>
  <c r="T6034" i="3"/>
  <c r="N6034" i="3"/>
  <c r="T6108" i="3"/>
  <c r="N6108" i="3"/>
  <c r="T5911" i="3"/>
  <c r="N5911" i="3"/>
  <c r="R6445" i="3"/>
  <c r="U6445" i="3"/>
  <c r="R6050" i="3"/>
  <c r="U6050" i="3"/>
  <c r="R6138" i="3"/>
  <c r="U6138" i="3"/>
  <c r="U6022" i="3"/>
  <c r="R6022" i="3"/>
  <c r="R6474" i="3"/>
  <c r="U6474" i="3"/>
  <c r="R6639" i="3"/>
  <c r="U6639" i="3"/>
  <c r="R5790" i="3"/>
  <c r="U5790" i="3"/>
  <c r="R6626" i="3"/>
  <c r="U6626" i="3"/>
  <c r="R6036" i="3"/>
  <c r="U6036" i="3"/>
  <c r="R6250" i="3"/>
  <c r="U6250" i="3"/>
  <c r="R6432" i="3"/>
  <c r="U6432" i="3"/>
  <c r="R6478" i="3"/>
  <c r="U6478" i="3"/>
  <c r="R6774" i="3"/>
  <c r="U6774" i="3"/>
  <c r="R6428" i="3"/>
  <c r="U6428" i="3"/>
  <c r="R6407" i="3"/>
  <c r="U6407" i="3"/>
  <c r="R5841" i="3"/>
  <c r="U5841" i="3"/>
  <c r="R6074" i="3"/>
  <c r="U6074" i="3"/>
  <c r="R6394" i="3"/>
  <c r="U6394" i="3"/>
  <c r="R5803" i="3"/>
  <c r="U5803" i="3"/>
  <c r="R6673" i="3"/>
  <c r="U6673" i="3"/>
  <c r="R6189" i="3"/>
  <c r="U6189" i="3"/>
  <c r="R5820" i="3"/>
  <c r="U5820" i="3"/>
  <c r="R6390" i="3"/>
  <c r="U6390" i="3"/>
  <c r="R7592" i="3"/>
  <c r="U7592" i="3"/>
  <c r="R6202" i="3"/>
  <c r="U6202" i="3"/>
  <c r="R5799" i="3"/>
  <c r="U5799" i="3"/>
  <c r="T7089" i="3"/>
  <c r="N7089" i="3"/>
  <c r="T7190" i="3"/>
  <c r="N7190" i="3"/>
  <c r="T7321" i="3"/>
  <c r="N7321" i="3"/>
  <c r="T6133" i="3"/>
  <c r="N6133" i="3"/>
  <c r="T5764" i="3"/>
  <c r="N5764" i="3"/>
  <c r="T7576" i="3"/>
  <c r="N7576" i="3"/>
  <c r="T6097" i="3"/>
  <c r="N6097" i="3"/>
  <c r="T5839" i="3"/>
  <c r="N5839" i="3"/>
  <c r="T6052" i="3"/>
  <c r="N6052" i="3"/>
  <c r="N7502" i="3"/>
  <c r="T7502" i="3"/>
  <c r="T7131" i="3"/>
  <c r="N7131" i="3"/>
  <c r="T6321" i="3"/>
  <c r="N6321" i="3"/>
  <c r="N6338" i="3"/>
  <c r="T6338" i="3"/>
  <c r="T6676" i="3"/>
  <c r="N6676" i="3"/>
  <c r="T6019" i="3"/>
  <c r="N6019" i="3"/>
  <c r="T5997" i="3"/>
  <c r="N5997" i="3"/>
  <c r="T6053" i="3"/>
  <c r="N6053" i="3"/>
  <c r="T6205" i="3"/>
  <c r="N6205" i="3"/>
  <c r="T5857" i="3"/>
  <c r="N5857" i="3"/>
  <c r="T7003" i="3"/>
  <c r="N7003" i="3"/>
  <c r="T6125" i="3"/>
  <c r="N6125" i="3"/>
  <c r="T7536" i="3"/>
  <c r="N7536" i="3"/>
  <c r="T6178" i="3"/>
  <c r="N6178" i="3"/>
  <c r="T7405" i="3"/>
  <c r="N7405" i="3"/>
  <c r="T6949" i="3"/>
  <c r="N6949" i="3"/>
  <c r="T6475" i="3"/>
  <c r="N6475" i="3"/>
  <c r="T6693" i="3"/>
  <c r="N6693" i="3"/>
  <c r="T6106" i="3"/>
  <c r="N6106" i="3"/>
  <c r="T6315" i="3"/>
  <c r="N6315" i="3"/>
  <c r="T6085" i="3"/>
  <c r="N6085" i="3"/>
  <c r="T6199" i="3"/>
  <c r="N6199" i="3"/>
  <c r="T5759" i="3"/>
  <c r="N5759" i="3"/>
  <c r="T7279" i="3"/>
  <c r="N7279" i="3"/>
  <c r="T7122" i="3"/>
  <c r="N7122" i="3"/>
  <c r="T6866" i="3"/>
  <c r="N6866" i="3"/>
  <c r="T7396" i="3"/>
  <c r="N7396" i="3"/>
  <c r="T6524" i="3"/>
  <c r="N6524" i="3"/>
  <c r="T5955" i="3"/>
  <c r="N5955" i="3"/>
  <c r="T5760" i="3"/>
  <c r="N5760" i="3"/>
  <c r="T7173" i="3"/>
  <c r="N7173" i="3"/>
  <c r="T7189" i="3"/>
  <c r="N7189" i="3"/>
  <c r="T5860" i="3"/>
  <c r="N5860" i="3"/>
  <c r="T6296" i="3"/>
  <c r="N6296" i="3"/>
  <c r="T7418" i="3"/>
  <c r="N7418" i="3"/>
  <c r="T6979" i="3"/>
  <c r="N6979" i="3"/>
  <c r="T6319" i="3"/>
  <c r="N6319" i="3"/>
  <c r="T6414" i="3"/>
  <c r="N6414" i="3"/>
  <c r="T6509" i="3"/>
  <c r="N6509" i="3"/>
  <c r="T7349" i="3"/>
  <c r="N7349" i="3"/>
  <c r="T6241" i="3"/>
  <c r="N6241" i="3"/>
  <c r="T6102" i="3"/>
  <c r="N6102" i="3"/>
  <c r="T7139" i="3"/>
  <c r="N7139" i="3"/>
  <c r="T6480" i="3"/>
  <c r="N6480" i="3"/>
  <c r="T6448" i="3"/>
  <c r="N6448" i="3"/>
  <c r="T6100" i="3"/>
  <c r="N6100" i="3"/>
  <c r="T5938" i="3"/>
  <c r="N5938" i="3"/>
  <c r="T5763" i="3"/>
  <c r="N5763" i="3"/>
  <c r="T6520" i="3"/>
  <c r="N6520" i="3"/>
  <c r="T5990" i="3"/>
  <c r="N5990" i="3"/>
  <c r="T7037" i="3"/>
  <c r="N7037" i="3"/>
  <c r="T6059" i="3"/>
  <c r="N6059" i="3"/>
  <c r="T6287" i="3"/>
  <c r="N6287" i="3"/>
  <c r="T6416" i="3"/>
  <c r="N6416" i="3"/>
  <c r="T6507" i="3"/>
  <c r="N6507" i="3"/>
  <c r="T7084" i="3"/>
  <c r="N7084" i="3"/>
  <c r="T6408" i="3"/>
  <c r="N6408" i="3"/>
  <c r="T7016" i="3"/>
  <c r="N7016" i="3"/>
  <c r="T6731" i="3"/>
  <c r="N6731" i="3"/>
  <c r="T6161" i="3"/>
  <c r="N6161" i="3"/>
  <c r="T6503" i="3"/>
  <c r="N6503" i="3"/>
  <c r="T6018" i="3"/>
  <c r="N6018" i="3"/>
  <c r="T5868" i="3"/>
  <c r="N5868" i="3"/>
  <c r="T5755" i="3"/>
  <c r="N5755" i="3"/>
  <c r="T6748" i="3"/>
  <c r="N6748" i="3"/>
  <c r="T7176" i="3"/>
  <c r="N7176" i="3"/>
  <c r="T7121" i="3"/>
  <c r="N7121" i="3"/>
  <c r="T6182" i="3"/>
  <c r="N6182" i="3"/>
  <c r="T6098" i="3"/>
  <c r="N6098" i="3"/>
  <c r="T5912" i="3"/>
  <c r="N5912" i="3"/>
  <c r="T7207" i="3"/>
  <c r="N7207" i="3"/>
  <c r="T6429" i="3"/>
  <c r="N6429" i="3"/>
  <c r="T6317" i="3"/>
  <c r="N6317" i="3"/>
  <c r="T5797" i="3"/>
  <c r="N5797" i="3"/>
  <c r="T5831" i="3"/>
  <c r="N5831" i="3"/>
  <c r="N7593" i="3"/>
  <c r="T7593" i="3"/>
  <c r="T7430" i="3"/>
  <c r="N7430" i="3"/>
  <c r="T6091" i="3"/>
  <c r="N6091" i="3"/>
  <c r="T5792" i="3"/>
  <c r="N5792" i="3"/>
  <c r="T6070" i="3"/>
  <c r="N6070" i="3"/>
  <c r="T5920" i="3"/>
  <c r="N5920" i="3"/>
  <c r="T6325" i="3"/>
  <c r="N6325" i="3"/>
  <c r="T6406" i="3"/>
  <c r="N6406" i="3"/>
  <c r="T7156" i="3"/>
  <c r="N7156" i="3"/>
  <c r="T7574" i="3"/>
  <c r="N7574" i="3"/>
  <c r="T6752" i="3"/>
  <c r="N6752" i="3"/>
  <c r="T7283" i="3"/>
  <c r="N7283" i="3"/>
  <c r="T7203" i="3"/>
  <c r="N7203" i="3"/>
  <c r="T7063" i="3"/>
  <c r="N7063" i="3"/>
  <c r="T6983" i="3"/>
  <c r="N6983" i="3"/>
  <c r="T7615" i="3"/>
  <c r="N7615" i="3"/>
  <c r="T6505" i="3"/>
  <c r="N6505" i="3"/>
  <c r="T6452" i="3"/>
  <c r="N6452" i="3"/>
  <c r="T6224" i="3"/>
  <c r="N6224" i="3"/>
  <c r="T5948" i="3"/>
  <c r="N5948" i="3"/>
  <c r="T6277" i="3"/>
  <c r="N6277" i="3"/>
  <c r="T6062" i="3"/>
  <c r="N6062" i="3"/>
  <c r="N7498" i="3"/>
  <c r="T7498" i="3"/>
  <c r="T6621" i="3"/>
  <c r="N6621" i="3"/>
  <c r="T5988" i="3"/>
  <c r="N5988" i="3"/>
  <c r="T6442" i="3"/>
  <c r="N6442" i="3"/>
  <c r="T6357" i="3"/>
  <c r="N6357" i="3"/>
  <c r="T7245" i="3"/>
  <c r="N7245" i="3"/>
  <c r="T6518" i="3"/>
  <c r="N6518" i="3"/>
  <c r="T7548" i="3"/>
  <c r="N7548" i="3"/>
  <c r="T6777" i="3"/>
  <c r="N6777" i="3"/>
  <c r="T6300" i="3"/>
  <c r="N6300" i="3"/>
  <c r="T7359" i="3"/>
  <c r="N7359" i="3"/>
  <c r="T7266" i="3"/>
  <c r="N7266" i="3"/>
  <c r="T6513" i="3"/>
  <c r="N6513" i="3"/>
  <c r="T7345" i="3"/>
  <c r="N7345" i="3"/>
  <c r="T6680" i="3"/>
  <c r="N6680" i="3"/>
  <c r="T6107" i="3"/>
  <c r="N6107" i="3"/>
  <c r="T5768" i="3"/>
  <c r="N5768" i="3"/>
  <c r="T7557" i="3"/>
  <c r="N7557" i="3"/>
  <c r="T7080" i="3"/>
  <c r="N7080" i="3"/>
  <c r="T6515" i="3"/>
  <c r="N6515" i="3"/>
  <c r="T6482" i="3"/>
  <c r="N6482" i="3"/>
  <c r="T6051" i="3"/>
  <c r="N6051" i="3"/>
  <c r="T6908" i="3"/>
  <c r="N6908" i="3"/>
  <c r="T6811" i="3"/>
  <c r="N6811" i="3"/>
  <c r="T7569" i="3"/>
  <c r="N7569" i="3"/>
  <c r="T6142" i="3"/>
  <c r="N6142" i="3"/>
  <c r="T5747" i="3"/>
  <c r="N5747" i="3"/>
  <c r="T7316" i="3"/>
  <c r="N7316" i="3"/>
  <c r="T6781" i="3"/>
  <c r="N6781" i="3"/>
  <c r="T6596" i="3"/>
  <c r="N6596" i="3"/>
  <c r="N7627" i="3"/>
  <c r="T7627" i="3"/>
  <c r="T7435" i="3"/>
  <c r="N7435" i="3"/>
  <c r="T7211" i="3"/>
  <c r="N7211" i="3"/>
  <c r="T7587" i="3"/>
  <c r="N7587" i="3"/>
  <c r="T6437" i="3"/>
  <c r="N6437" i="3"/>
  <c r="T6545" i="3"/>
  <c r="N6545" i="3"/>
  <c r="T6292" i="3"/>
  <c r="N6292" i="3"/>
  <c r="T6857" i="3"/>
  <c r="N6857" i="3"/>
  <c r="T6361" i="3"/>
  <c r="N6361" i="3"/>
  <c r="T7379" i="3"/>
  <c r="N7379" i="3"/>
  <c r="T5822" i="3"/>
  <c r="N5822" i="3"/>
  <c r="T7393" i="3"/>
  <c r="N7393" i="3"/>
  <c r="T7476" i="3"/>
  <c r="N7476" i="3"/>
  <c r="T6634" i="3"/>
  <c r="N6634" i="3"/>
  <c r="T7540" i="3"/>
  <c r="N7540" i="3"/>
  <c r="T7312" i="3"/>
  <c r="N7312" i="3"/>
  <c r="T7160" i="3"/>
  <c r="N7160" i="3"/>
  <c r="T7017" i="3"/>
  <c r="N7017" i="3"/>
  <c r="T6450" i="3"/>
  <c r="N6450" i="3"/>
  <c r="T7438" i="3"/>
  <c r="N7438" i="3"/>
  <c r="T7341" i="3"/>
  <c r="N7341" i="3"/>
  <c r="T7151" i="3"/>
  <c r="N7151" i="3"/>
  <c r="T6974" i="3"/>
  <c r="N6974" i="3"/>
  <c r="T6389" i="3"/>
  <c r="N6389" i="3"/>
  <c r="T5869" i="3"/>
  <c r="N5869" i="3"/>
  <c r="T6281" i="3"/>
  <c r="N6281" i="3"/>
  <c r="T6123" i="3"/>
  <c r="N6123" i="3"/>
  <c r="R6529" i="3"/>
  <c r="U6529" i="3"/>
  <c r="R5782" i="3"/>
  <c r="U5782" i="3"/>
  <c r="R6398" i="3"/>
  <c r="U6398" i="3"/>
  <c r="R5837" i="3"/>
  <c r="U5837" i="3"/>
  <c r="R6778" i="3"/>
  <c r="U6778" i="3"/>
  <c r="R5883" i="3"/>
  <c r="U5883" i="3"/>
  <c r="R5858" i="3"/>
  <c r="U5858" i="3"/>
  <c r="R6066" i="3"/>
  <c r="U6066" i="3"/>
  <c r="R6415" i="3"/>
  <c r="U6415" i="3"/>
  <c r="R5866" i="3"/>
  <c r="U5866" i="3"/>
  <c r="R5786" i="3"/>
  <c r="U5786" i="3"/>
  <c r="R6057" i="3"/>
  <c r="U6057" i="3"/>
  <c r="R5794" i="3"/>
  <c r="U5794" i="3"/>
  <c r="R6491" i="3"/>
  <c r="U6491" i="3"/>
  <c r="R6643" i="3"/>
  <c r="U6643" i="3"/>
  <c r="R6668" i="3"/>
  <c r="U6668" i="3"/>
  <c r="R6622" i="3"/>
  <c r="U6622" i="3"/>
  <c r="R6440" i="3"/>
  <c r="U6440" i="3"/>
  <c r="R6014" i="3"/>
  <c r="U6014" i="3"/>
  <c r="R5807" i="3"/>
  <c r="U5807" i="3"/>
  <c r="R5824" i="3"/>
  <c r="U5824" i="3"/>
  <c r="N5629" i="3"/>
  <c r="T5629" i="3"/>
  <c r="T4806" i="3"/>
  <c r="N4806" i="3"/>
  <c r="T4507" i="3"/>
  <c r="N4507" i="3"/>
  <c r="T5342" i="3"/>
  <c r="N5342" i="3"/>
  <c r="T4587" i="3"/>
  <c r="N4587" i="3"/>
  <c r="T4697" i="3"/>
  <c r="N4697" i="3"/>
  <c r="T4916" i="3"/>
  <c r="N4916" i="3"/>
  <c r="N4819" i="3"/>
  <c r="T4819" i="3"/>
  <c r="T3845" i="3"/>
  <c r="N3845" i="3"/>
  <c r="T4397" i="3"/>
  <c r="N4397" i="3"/>
  <c r="T4925" i="3"/>
  <c r="N4925" i="3"/>
  <c r="T3946" i="3"/>
  <c r="N3946" i="3"/>
  <c r="T4705" i="3"/>
  <c r="N4705" i="3"/>
  <c r="T5540" i="3"/>
  <c r="N5540" i="3"/>
  <c r="T5708" i="3"/>
  <c r="N5708" i="3"/>
  <c r="T4283" i="3"/>
  <c r="N4283" i="3"/>
  <c r="T4494" i="3"/>
  <c r="N4494" i="3"/>
  <c r="T5687" i="3"/>
  <c r="N5687" i="3"/>
  <c r="T4983" i="3"/>
  <c r="N4983" i="3"/>
  <c r="T5657" i="3"/>
  <c r="N5657" i="3"/>
  <c r="T3846" i="3"/>
  <c r="N3846" i="3"/>
  <c r="T4798" i="3"/>
  <c r="N4798" i="3"/>
  <c r="T4097" i="3"/>
  <c r="N4097" i="3"/>
  <c r="N5236" i="3"/>
  <c r="T5236" i="3"/>
  <c r="T4532" i="3"/>
  <c r="N4532" i="3"/>
  <c r="T4131" i="3"/>
  <c r="N4131" i="3"/>
  <c r="T3963" i="3"/>
  <c r="N3963" i="3"/>
  <c r="N5561" i="3"/>
  <c r="T5561" i="3"/>
  <c r="N4156" i="3"/>
  <c r="T4156" i="3"/>
  <c r="T4004" i="3"/>
  <c r="N4004" i="3"/>
  <c r="T4625" i="3"/>
  <c r="N4625" i="3"/>
  <c r="T4857" i="3"/>
  <c r="N4857" i="3"/>
  <c r="T4059" i="3"/>
  <c r="N4059" i="3"/>
  <c r="T5713" i="3"/>
  <c r="N5713" i="3"/>
  <c r="T5156" i="3"/>
  <c r="N5156" i="3"/>
  <c r="T4654" i="3"/>
  <c r="N4654" i="3"/>
  <c r="T5270" i="3"/>
  <c r="N5270" i="3"/>
  <c r="T4966" i="3"/>
  <c r="N4966" i="3"/>
  <c r="T5608" i="3"/>
  <c r="N5608" i="3"/>
  <c r="T5287" i="3"/>
  <c r="N5287" i="3"/>
  <c r="T3853" i="3"/>
  <c r="N3853" i="3"/>
  <c r="N5570" i="3"/>
  <c r="T5570" i="3"/>
  <c r="N5401" i="3"/>
  <c r="T5401" i="3"/>
  <c r="T4148" i="3"/>
  <c r="N4148" i="3"/>
  <c r="T3854" i="3"/>
  <c r="N3854" i="3"/>
  <c r="T5565" i="3"/>
  <c r="N5565" i="3"/>
  <c r="T5084" i="3"/>
  <c r="N5084" i="3"/>
  <c r="T4173" i="3"/>
  <c r="N4173" i="3"/>
  <c r="T3858" i="3"/>
  <c r="N3858" i="3"/>
  <c r="T5670" i="3"/>
  <c r="N5670" i="3"/>
  <c r="T5105" i="3"/>
  <c r="N5105" i="3"/>
  <c r="T4460" i="3"/>
  <c r="N4460" i="3"/>
  <c r="T5000" i="3"/>
  <c r="N5000" i="3"/>
  <c r="T4511" i="3"/>
  <c r="N4511" i="3"/>
  <c r="T4241" i="3"/>
  <c r="N4241" i="3"/>
  <c r="T3983" i="3"/>
  <c r="N3983" i="3"/>
  <c r="T4072" i="3"/>
  <c r="N4072" i="3"/>
  <c r="T5691" i="3"/>
  <c r="N5691" i="3"/>
  <c r="N5595" i="3"/>
  <c r="T5595" i="3"/>
  <c r="T4135" i="3"/>
  <c r="N4135" i="3"/>
  <c r="N5219" i="3"/>
  <c r="T5219" i="3"/>
  <c r="T4802" i="3"/>
  <c r="N4802" i="3"/>
  <c r="T3892" i="3"/>
  <c r="N3892" i="3"/>
  <c r="T4756" i="3"/>
  <c r="N4756" i="3"/>
  <c r="T4089" i="3"/>
  <c r="N4089" i="3"/>
  <c r="T5143" i="3"/>
  <c r="N5143" i="3"/>
  <c r="T4393" i="3"/>
  <c r="N4393" i="3"/>
  <c r="T5071" i="3"/>
  <c r="N5071" i="3"/>
  <c r="T5717" i="3"/>
  <c r="N5717" i="3"/>
  <c r="T5025" i="3"/>
  <c r="N5025" i="3"/>
  <c r="T4245" i="3"/>
  <c r="N4245" i="3"/>
  <c r="T4160" i="3"/>
  <c r="N4160" i="3"/>
  <c r="T5266" i="3"/>
  <c r="N5266" i="3"/>
  <c r="T4380" i="3"/>
  <c r="N4380" i="3"/>
  <c r="N5228" i="3"/>
  <c r="T5228" i="3"/>
  <c r="T4667" i="3"/>
  <c r="N4667" i="3"/>
  <c r="T4591" i="3"/>
  <c r="N4591" i="3"/>
  <c r="T4304" i="3"/>
  <c r="N4304" i="3"/>
  <c r="T5574" i="3"/>
  <c r="N5574" i="3"/>
  <c r="T5477" i="3"/>
  <c r="N5477" i="3"/>
  <c r="T4730" i="3"/>
  <c r="N4730" i="3"/>
  <c r="T4198" i="3"/>
  <c r="N4198" i="3"/>
  <c r="T5675" i="3"/>
  <c r="N5675" i="3"/>
  <c r="T4908" i="3"/>
  <c r="N4908" i="3"/>
  <c r="T3908" i="3"/>
  <c r="N3908" i="3"/>
  <c r="T4949" i="3"/>
  <c r="N4949" i="3"/>
  <c r="T5599" i="3"/>
  <c r="N5599" i="3"/>
  <c r="T5076" i="3"/>
  <c r="N5076" i="3"/>
  <c r="T5375" i="3"/>
  <c r="N5375" i="3"/>
  <c r="T4236" i="3"/>
  <c r="N4236" i="3"/>
  <c r="T4186" i="3"/>
  <c r="N4186" i="3"/>
  <c r="T4882" i="3"/>
  <c r="N4882" i="3"/>
  <c r="N4477" i="3"/>
  <c r="T4477" i="3"/>
  <c r="T4080" i="3"/>
  <c r="N4080" i="3"/>
  <c r="T4849" i="3"/>
  <c r="N4849" i="3"/>
  <c r="T4300" i="3"/>
  <c r="N4300" i="3"/>
  <c r="T3980" i="3"/>
  <c r="N3980" i="3"/>
  <c r="T4038" i="3"/>
  <c r="N4038" i="3"/>
  <c r="N5232" i="3"/>
  <c r="T5232" i="3"/>
  <c r="T5059" i="3"/>
  <c r="N5059" i="3"/>
  <c r="T3901" i="3"/>
  <c r="N3901" i="3"/>
  <c r="T4350" i="3"/>
  <c r="N4350" i="3"/>
  <c r="T4051" i="3"/>
  <c r="N4051" i="3"/>
  <c r="T4152" i="3"/>
  <c r="N4152" i="3"/>
  <c r="T4549" i="3"/>
  <c r="N4549" i="3"/>
  <c r="T3997" i="3"/>
  <c r="N3997" i="3"/>
  <c r="N3870" i="3"/>
  <c r="T3870" i="3"/>
  <c r="T5194" i="3"/>
  <c r="N5194" i="3"/>
  <c r="T4735" i="3"/>
  <c r="N4735" i="3"/>
  <c r="T4355" i="3"/>
  <c r="N4355" i="3"/>
  <c r="T4034" i="3"/>
  <c r="N4034" i="3"/>
  <c r="T5692" i="3"/>
  <c r="N5692" i="3"/>
  <c r="T3862" i="3"/>
  <c r="N3862" i="3"/>
  <c r="T5261" i="3"/>
  <c r="N5261" i="3"/>
  <c r="N5312" i="3"/>
  <c r="T5312" i="3"/>
  <c r="N5603" i="3"/>
  <c r="T5603" i="3"/>
  <c r="N5249" i="3"/>
  <c r="T5249" i="3"/>
  <c r="T5042" i="3"/>
  <c r="N5042" i="3"/>
  <c r="R5575" i="3"/>
  <c r="U5575" i="3"/>
  <c r="R4702" i="3"/>
  <c r="U4702" i="3"/>
  <c r="R5102" i="3"/>
  <c r="U5102" i="3"/>
  <c r="R4229" i="3"/>
  <c r="U4229" i="3"/>
  <c r="R5153" i="3"/>
  <c r="U5153" i="3"/>
  <c r="R4385" i="3"/>
  <c r="U4385" i="3"/>
  <c r="U4537" i="3"/>
  <c r="R4537" i="3"/>
  <c r="U5343" i="3"/>
  <c r="R5343" i="3"/>
  <c r="R4402" i="3"/>
  <c r="U4402" i="3"/>
  <c r="R4816" i="3"/>
  <c r="U4816" i="3"/>
  <c r="R4685" i="3"/>
  <c r="U4685" i="3"/>
  <c r="R4250" i="3"/>
  <c r="U4250" i="3"/>
  <c r="R5106" i="3"/>
  <c r="U5106" i="3"/>
  <c r="R4246" i="3"/>
  <c r="U4246" i="3"/>
  <c r="R4343" i="3"/>
  <c r="U4343" i="3"/>
  <c r="R4913" i="3"/>
  <c r="U4913" i="3"/>
  <c r="R4242" i="3"/>
  <c r="U4242" i="3"/>
  <c r="R5528" i="3"/>
  <c r="U5528" i="3"/>
  <c r="R3959" i="3"/>
  <c r="U3959" i="3"/>
  <c r="R4575" i="3"/>
  <c r="U4575" i="3"/>
  <c r="U5330" i="3"/>
  <c r="R5330" i="3"/>
  <c r="R4233" i="3"/>
  <c r="U4233" i="3"/>
  <c r="R5579" i="3"/>
  <c r="U5579" i="3"/>
  <c r="R4643" i="3"/>
  <c r="U4643" i="3"/>
  <c r="U5347" i="3"/>
  <c r="R5347" i="3"/>
  <c r="R4694" i="3"/>
  <c r="U4694" i="3"/>
  <c r="R5638" i="3"/>
  <c r="U5638" i="3"/>
  <c r="R4436" i="3"/>
  <c r="U4436" i="3"/>
  <c r="U3998" i="3"/>
  <c r="R3998" i="3"/>
  <c r="R4934" i="3"/>
  <c r="U4934" i="3"/>
  <c r="R4577" i="3"/>
  <c r="U4577" i="3"/>
  <c r="R5072" i="3"/>
  <c r="U5072" i="3"/>
  <c r="R4360" i="3"/>
  <c r="U4360" i="3"/>
  <c r="R4706" i="3"/>
  <c r="U4706" i="3"/>
  <c r="U5334" i="3"/>
  <c r="R5334" i="3"/>
  <c r="R4651" i="3"/>
  <c r="U4651" i="3"/>
  <c r="R4377" i="3"/>
  <c r="U4377" i="3"/>
  <c r="R5136" i="3"/>
  <c r="U5136" i="3"/>
  <c r="R5533" i="3"/>
  <c r="U5533" i="3"/>
  <c r="R4571" i="3"/>
  <c r="U4571" i="3"/>
  <c r="R4698" i="3"/>
  <c r="U4698" i="3"/>
  <c r="U3893" i="3"/>
  <c r="R3893" i="3"/>
  <c r="R4394" i="3"/>
  <c r="U4394" i="3"/>
  <c r="U3889" i="3"/>
  <c r="R3889" i="3"/>
  <c r="U5313" i="3"/>
  <c r="R5313" i="3"/>
  <c r="R5668" i="3"/>
  <c r="U5668" i="3"/>
  <c r="R5630" i="3"/>
  <c r="U5630" i="3"/>
  <c r="T4262" i="3"/>
  <c r="N4262" i="3"/>
  <c r="T4207" i="3"/>
  <c r="N4207" i="3"/>
  <c r="T4781" i="3"/>
  <c r="N4781" i="3"/>
  <c r="T5337" i="3"/>
  <c r="N5337" i="3"/>
  <c r="T3925" i="3"/>
  <c r="N3925" i="3"/>
  <c r="N5198" i="3"/>
  <c r="T5198" i="3"/>
  <c r="T4431" i="3"/>
  <c r="N4431" i="3"/>
  <c r="T4701" i="3"/>
  <c r="N4701" i="3"/>
  <c r="T4414" i="3"/>
  <c r="N4414" i="3"/>
  <c r="N5388" i="3"/>
  <c r="T5388" i="3"/>
  <c r="T4874" i="3"/>
  <c r="N4874" i="3"/>
  <c r="T3863" i="3"/>
  <c r="N3863" i="3"/>
  <c r="T5253" i="3"/>
  <c r="N5253" i="3"/>
  <c r="N3896" i="3"/>
  <c r="T3896" i="3"/>
  <c r="T4604" i="3"/>
  <c r="N4604" i="3"/>
  <c r="N5646" i="3"/>
  <c r="T5646" i="3"/>
  <c r="N5494" i="3"/>
  <c r="T5494" i="3"/>
  <c r="T4084" i="3"/>
  <c r="N4084" i="3"/>
  <c r="T5295" i="3"/>
  <c r="N5295" i="3"/>
  <c r="T4388" i="3"/>
  <c r="N4388" i="3"/>
  <c r="T4249" i="3"/>
  <c r="N4249" i="3"/>
  <c r="T5633" i="3"/>
  <c r="N5633" i="3"/>
  <c r="T4452" i="3"/>
  <c r="N4452" i="3"/>
  <c r="T4768" i="3"/>
  <c r="N4768" i="3"/>
  <c r="T4498" i="3"/>
  <c r="N4498" i="3"/>
  <c r="T4224" i="3"/>
  <c r="N4224" i="3"/>
  <c r="T4376" i="3"/>
  <c r="N4376" i="3"/>
  <c r="T4401" i="3"/>
  <c r="N4401" i="3"/>
  <c r="T4359" i="3"/>
  <c r="N4359" i="3"/>
  <c r="T4502" i="3"/>
  <c r="N4502" i="3"/>
  <c r="T5456" i="3"/>
  <c r="N5456" i="3"/>
  <c r="T4844" i="3"/>
  <c r="N4844" i="3"/>
  <c r="T3972" i="3"/>
  <c r="N3972" i="3"/>
  <c r="T3921" i="3"/>
  <c r="N3921" i="3"/>
  <c r="T5679" i="3"/>
  <c r="N5679" i="3"/>
  <c r="N5553" i="3"/>
  <c r="T5553" i="3"/>
  <c r="T5637" i="3"/>
  <c r="N5637" i="3"/>
  <c r="T5557" i="3"/>
  <c r="N5557" i="3"/>
  <c r="N4836" i="3"/>
  <c r="T4836" i="3"/>
  <c r="T5688" i="3"/>
  <c r="N5688" i="3"/>
  <c r="N5308" i="3"/>
  <c r="T5308" i="3"/>
  <c r="T5485" i="3"/>
  <c r="N5485" i="3"/>
  <c r="T5046" i="3"/>
  <c r="N5046" i="3"/>
  <c r="R4721" i="3"/>
  <c r="U4721" i="3"/>
  <c r="R5524" i="3"/>
  <c r="U5524" i="3"/>
  <c r="R5381" i="3"/>
  <c r="U5381" i="3"/>
  <c r="U3881" i="3"/>
  <c r="R3881" i="3"/>
  <c r="R5672" i="3"/>
  <c r="U5672" i="3"/>
  <c r="R4725" i="3"/>
  <c r="U4725" i="3"/>
  <c r="R5305" i="3"/>
  <c r="U5305" i="3"/>
  <c r="R5634" i="3"/>
  <c r="U5634" i="3"/>
  <c r="R5651" i="3"/>
  <c r="U5651" i="3"/>
  <c r="R5689" i="3"/>
  <c r="U5689" i="3"/>
  <c r="R4795" i="3"/>
  <c r="U4795" i="3"/>
  <c r="U5693" i="3"/>
  <c r="R5693" i="3"/>
  <c r="R5081" i="3"/>
  <c r="U5081" i="3"/>
  <c r="U4550" i="3"/>
  <c r="R4550" i="3"/>
  <c r="R4356" i="3"/>
  <c r="U4356" i="3"/>
  <c r="R3859" i="3"/>
  <c r="U3859" i="3"/>
  <c r="R4656" i="3"/>
  <c r="U4656" i="3"/>
  <c r="R4922" i="3"/>
  <c r="U4922" i="3"/>
  <c r="R5685" i="3"/>
  <c r="U5685" i="3"/>
  <c r="U3902" i="3"/>
  <c r="R3902" i="3"/>
  <c r="R4347" i="3"/>
  <c r="U4347" i="3"/>
  <c r="R5541" i="3"/>
  <c r="U5541" i="3"/>
  <c r="R4668" i="3"/>
  <c r="U4668" i="3"/>
  <c r="R3906" i="3"/>
  <c r="U3906" i="3"/>
  <c r="R5642" i="3"/>
  <c r="U5642" i="3"/>
  <c r="U4554" i="3"/>
  <c r="R4554" i="3"/>
  <c r="R5110" i="3"/>
  <c r="U5110" i="3"/>
  <c r="R4930" i="3"/>
  <c r="U4930" i="3"/>
  <c r="T5653" i="3"/>
  <c r="N5653" i="3"/>
  <c r="T4739" i="3"/>
  <c r="N4739" i="3"/>
  <c r="T5674" i="3"/>
  <c r="N5674" i="3"/>
  <c r="T4962" i="3"/>
  <c r="N4962" i="3"/>
  <c r="T4017" i="3"/>
  <c r="N4017" i="3"/>
  <c r="N5409" i="3"/>
  <c r="T5409" i="3"/>
  <c r="T5291" i="3"/>
  <c r="N5291" i="3"/>
  <c r="T4608" i="3"/>
  <c r="N4608" i="3"/>
  <c r="N5489" i="3"/>
  <c r="T5489" i="3"/>
  <c r="T5439" i="3"/>
  <c r="N5439" i="3"/>
  <c r="N3887" i="3"/>
  <c r="T3887" i="3"/>
  <c r="T4688" i="3"/>
  <c r="N4688" i="3"/>
  <c r="T5177" i="3"/>
  <c r="N5177" i="3"/>
  <c r="T4553" i="3"/>
  <c r="N4553" i="3"/>
  <c r="N4008" i="3"/>
  <c r="T4008" i="3"/>
  <c r="T5371" i="3"/>
  <c r="N5371" i="3"/>
  <c r="T4612" i="3"/>
  <c r="N4612" i="3"/>
  <c r="T4046" i="3"/>
  <c r="N4046" i="3"/>
  <c r="T5109" i="3"/>
  <c r="N5109" i="3"/>
  <c r="T5498" i="3"/>
  <c r="N5498" i="3"/>
  <c r="T5709" i="3"/>
  <c r="N5709" i="3"/>
  <c r="T4743" i="3"/>
  <c r="N4743" i="3"/>
  <c r="T5004" i="3"/>
  <c r="N5004" i="3"/>
  <c r="T5726" i="3"/>
  <c r="N5726" i="3"/>
  <c r="T4435" i="3"/>
  <c r="N4435" i="3"/>
  <c r="T5211" i="3"/>
  <c r="N5211" i="3"/>
  <c r="T4169" i="3"/>
  <c r="N4169" i="3"/>
  <c r="T5346" i="3"/>
  <c r="N5346" i="3"/>
  <c r="T4684" i="3"/>
  <c r="N4684" i="3"/>
  <c r="T4266" i="3"/>
  <c r="N4266" i="3"/>
  <c r="T4042" i="3"/>
  <c r="N4042" i="3"/>
  <c r="N5190" i="3"/>
  <c r="T5190" i="3"/>
  <c r="T3996" i="3"/>
  <c r="N3996" i="3"/>
  <c r="T3935" i="3"/>
  <c r="N3935" i="3"/>
  <c r="T4055" i="3"/>
  <c r="N4055" i="3"/>
  <c r="T4891" i="3"/>
  <c r="N4891" i="3"/>
  <c r="N5422" i="3"/>
  <c r="T5422" i="3"/>
  <c r="T4642" i="3"/>
  <c r="N4642" i="3"/>
  <c r="T5135" i="3"/>
  <c r="N5135" i="3"/>
  <c r="T4469" i="3"/>
  <c r="N4469" i="3"/>
  <c r="T5101" i="3"/>
  <c r="N5101" i="3"/>
  <c r="N5460" i="3"/>
  <c r="T5460" i="3"/>
  <c r="T4118" i="3"/>
  <c r="N4118" i="3"/>
  <c r="T5591" i="3"/>
  <c r="N5591" i="3"/>
  <c r="T5067" i="3"/>
  <c r="N5067" i="3"/>
  <c r="T5367" i="3"/>
  <c r="N5367" i="3"/>
  <c r="T5257" i="3"/>
  <c r="N5257" i="3"/>
  <c r="T5683" i="3"/>
  <c r="N5683" i="3"/>
  <c r="T4211" i="3"/>
  <c r="N4211" i="3"/>
  <c r="T5532" i="3"/>
  <c r="N5532" i="3"/>
  <c r="T4287" i="3"/>
  <c r="N4287" i="3"/>
  <c r="N5443" i="3"/>
  <c r="T5443" i="3"/>
  <c r="T4422" i="3"/>
  <c r="N4422" i="3"/>
  <c r="T4127" i="3"/>
  <c r="N4127" i="3"/>
  <c r="T4566" i="3"/>
  <c r="N4566" i="3"/>
  <c r="T5118" i="3"/>
  <c r="N5118" i="3"/>
  <c r="N5464" i="3"/>
  <c r="T5464" i="3"/>
  <c r="T4093" i="3"/>
  <c r="N4093" i="3"/>
  <c r="T5274" i="3"/>
  <c r="N5274" i="3"/>
  <c r="N5612" i="3"/>
  <c r="T5612" i="3"/>
  <c r="T4346" i="3"/>
  <c r="N4346" i="3"/>
  <c r="T4000" i="3"/>
  <c r="N4000" i="3"/>
  <c r="T3962" i="3"/>
  <c r="N3962" i="3"/>
  <c r="T4764" i="3"/>
  <c r="N4764" i="3"/>
  <c r="T4815" i="3"/>
  <c r="N4815" i="3"/>
  <c r="T5215" i="3"/>
  <c r="N5215" i="3"/>
  <c r="N5418" i="3"/>
  <c r="T5418" i="3"/>
  <c r="T5502" i="3"/>
  <c r="N5502" i="3"/>
  <c r="T4574" i="3"/>
  <c r="N4574" i="3"/>
  <c r="T5329" i="3"/>
  <c r="N5329" i="3"/>
  <c r="T5114" i="3"/>
  <c r="N5114" i="3"/>
  <c r="T4970" i="3"/>
  <c r="N4970" i="3"/>
  <c r="T5426" i="3"/>
  <c r="N5426" i="3"/>
  <c r="N3891" i="3"/>
  <c r="T3891" i="3"/>
  <c r="T4722" i="3"/>
  <c r="N4722" i="3"/>
  <c r="T5523" i="3"/>
  <c r="N5523" i="3"/>
  <c r="T4616" i="3"/>
  <c r="N4616" i="3"/>
  <c r="T4325" i="3"/>
  <c r="N4325" i="3"/>
  <c r="N5519" i="3"/>
  <c r="T5519" i="3"/>
  <c r="T4545" i="3"/>
  <c r="N4545" i="3"/>
  <c r="T4321" i="3"/>
  <c r="N4321" i="3"/>
  <c r="T4190" i="3"/>
  <c r="N4190" i="3"/>
  <c r="T5325" i="3"/>
  <c r="N5325" i="3"/>
  <c r="T5299" i="3"/>
  <c r="N5299" i="3"/>
  <c r="T4650" i="3"/>
  <c r="N4650" i="3"/>
  <c r="T5671" i="3"/>
  <c r="N5671" i="3"/>
  <c r="T4646" i="3"/>
  <c r="N4646" i="3"/>
  <c r="T4578" i="3"/>
  <c r="N4578" i="3"/>
  <c r="T4076" i="3"/>
  <c r="N4076" i="3"/>
  <c r="T5640" i="3"/>
  <c r="N5640" i="3"/>
  <c r="T5029" i="3"/>
  <c r="N5029" i="3"/>
  <c r="T4165" i="3"/>
  <c r="N4165" i="3"/>
  <c r="T3866" i="3"/>
  <c r="N3866" i="3"/>
  <c r="T5152" i="3"/>
  <c r="N5152" i="3"/>
  <c r="T4794" i="3"/>
  <c r="N4794" i="3"/>
  <c r="T5481" i="3"/>
  <c r="N5481" i="3"/>
  <c r="T3966" i="3"/>
  <c r="N3966" i="3"/>
  <c r="T5721" i="3"/>
  <c r="N5721" i="3"/>
  <c r="T5636" i="3"/>
  <c r="N5636" i="3"/>
  <c r="T4621" i="3"/>
  <c r="N4621" i="3"/>
  <c r="T3942" i="3"/>
  <c r="N3942" i="3"/>
  <c r="T5008" i="3"/>
  <c r="N5008" i="3"/>
  <c r="T4203" i="3"/>
  <c r="N4203" i="3"/>
  <c r="T4840" i="3"/>
  <c r="N4840" i="3"/>
  <c r="T4194" i="3"/>
  <c r="N4194" i="3"/>
  <c r="T5063" i="3"/>
  <c r="N5063" i="3"/>
  <c r="T4021" i="3"/>
  <c r="N4021" i="3"/>
  <c r="T5649" i="3"/>
  <c r="N5649" i="3"/>
  <c r="T5304" i="3"/>
  <c r="N5304" i="3"/>
  <c r="T4583" i="3"/>
  <c r="N4583" i="3"/>
  <c r="N3904" i="3"/>
  <c r="T3904" i="3"/>
  <c r="R4398" i="3"/>
  <c r="U4398" i="3"/>
  <c r="R4681" i="3"/>
  <c r="U4681" i="3"/>
  <c r="R5068" i="3"/>
  <c r="U5068" i="3"/>
  <c r="R5077" i="3"/>
  <c r="U5077" i="3"/>
  <c r="R3976" i="3"/>
  <c r="U3976" i="3"/>
  <c r="R4567" i="3"/>
  <c r="U4567" i="3"/>
  <c r="R4352" i="3"/>
  <c r="U4352" i="3"/>
  <c r="R4812" i="3"/>
  <c r="U4812" i="3"/>
  <c r="R5516" i="3"/>
  <c r="U5516" i="3"/>
  <c r="U5351" i="3"/>
  <c r="R5351" i="3"/>
  <c r="R4263" i="3"/>
  <c r="U4263" i="3"/>
  <c r="U4533" i="3"/>
  <c r="R4533" i="3"/>
  <c r="U3885" i="3"/>
  <c r="R3885" i="3"/>
  <c r="R4660" i="3"/>
  <c r="U4660" i="3"/>
  <c r="R5676" i="3"/>
  <c r="U5676" i="3"/>
  <c r="R5085" i="3"/>
  <c r="U5085" i="3"/>
  <c r="R5655" i="3"/>
  <c r="U5655" i="3"/>
  <c r="R4381" i="3"/>
  <c r="U4381" i="3"/>
  <c r="R4689" i="3"/>
  <c r="U4689" i="3"/>
  <c r="R4647" i="3"/>
  <c r="U4647" i="3"/>
  <c r="U4002" i="3"/>
  <c r="R4002" i="3"/>
  <c r="U4529" i="3"/>
  <c r="R4529" i="3"/>
  <c r="R4267" i="3"/>
  <c r="U4267" i="3"/>
  <c r="R4440" i="3"/>
  <c r="U4440" i="3"/>
  <c r="R5060" i="3"/>
  <c r="U5060" i="3"/>
  <c r="R4238" i="3"/>
  <c r="U4238" i="3"/>
  <c r="U5338" i="3"/>
  <c r="R5338" i="3"/>
  <c r="R4926" i="3"/>
  <c r="U4926" i="3"/>
  <c r="R4909" i="3"/>
  <c r="U4909" i="3"/>
  <c r="U4546" i="3"/>
  <c r="R4546" i="3"/>
  <c r="R4390" i="3"/>
  <c r="U4390" i="3"/>
  <c r="R4339" i="3"/>
  <c r="U4339" i="3"/>
  <c r="R5292" i="3"/>
  <c r="U5292" i="3"/>
  <c r="R4803" i="3"/>
  <c r="U4803" i="3"/>
  <c r="U4542" i="3"/>
  <c r="R4542" i="3"/>
  <c r="U5326" i="3"/>
  <c r="R5326" i="3"/>
  <c r="R5537" i="3"/>
  <c r="U5537" i="3"/>
  <c r="U4946" i="3"/>
  <c r="R4946" i="3"/>
  <c r="R4917" i="3"/>
  <c r="U4917" i="3"/>
  <c r="R5144" i="3"/>
  <c r="U5144" i="3"/>
  <c r="R4820" i="3"/>
  <c r="U4820" i="3"/>
  <c r="R5300" i="3"/>
  <c r="U5300" i="3"/>
  <c r="R4193" i="3"/>
  <c r="U4193" i="3"/>
  <c r="U5571" i="3"/>
  <c r="R5571" i="3"/>
  <c r="R5680" i="3"/>
  <c r="U5680" i="3"/>
  <c r="R4799" i="3"/>
  <c r="U4799" i="3"/>
  <c r="U5385" i="3"/>
  <c r="R5385" i="3"/>
  <c r="R5389" i="3"/>
  <c r="U5389" i="3"/>
  <c r="R5288" i="3"/>
  <c r="U5288" i="3"/>
  <c r="U4958" i="3"/>
  <c r="R4958" i="3"/>
  <c r="U4954" i="3"/>
  <c r="R4954" i="3"/>
  <c r="T5185" i="3"/>
  <c r="N5185" i="3"/>
  <c r="T4995" i="3"/>
  <c r="N4995" i="3"/>
  <c r="N5641" i="3"/>
  <c r="T5641" i="3"/>
  <c r="T4110" i="3"/>
  <c r="N4110" i="3"/>
  <c r="T4987" i="3"/>
  <c r="N4987" i="3"/>
  <c r="T4528" i="3"/>
  <c r="N4528" i="3"/>
  <c r="T5667" i="3"/>
  <c r="N5667" i="3"/>
  <c r="N5223" i="3"/>
  <c r="T5223" i="3"/>
  <c r="T4279" i="3"/>
  <c r="N4279" i="3"/>
  <c r="T5678" i="3"/>
  <c r="N5678" i="3"/>
  <c r="T4270" i="3"/>
  <c r="N4270" i="3"/>
  <c r="T4912" i="3"/>
  <c r="N4912" i="3"/>
  <c r="T5730" i="3"/>
  <c r="N5730" i="3"/>
  <c r="T4114" i="3"/>
  <c r="N4114" i="3"/>
  <c r="T5645" i="3"/>
  <c r="N5645" i="3"/>
  <c r="T4536" i="3"/>
  <c r="N4536" i="3"/>
  <c r="T4878" i="3"/>
  <c r="N4878" i="3"/>
  <c r="N4920" i="3"/>
  <c r="T4920" i="3"/>
  <c r="N4887" i="3"/>
  <c r="T4887" i="3"/>
  <c r="T4929" i="3"/>
  <c r="N4929" i="3"/>
  <c r="T5654" i="3"/>
  <c r="N5654" i="3"/>
  <c r="T4274" i="3"/>
  <c r="N4274" i="3"/>
  <c r="T4418" i="3"/>
  <c r="N4418" i="3"/>
  <c r="T5619" i="3"/>
  <c r="N5619" i="3"/>
  <c r="T5160" i="3"/>
  <c r="N5160" i="3"/>
  <c r="N3883" i="3"/>
  <c r="T3883" i="3"/>
  <c r="N5380" i="3"/>
  <c r="T5380" i="3"/>
  <c r="T4773" i="3"/>
  <c r="N4773" i="3"/>
  <c r="T4659" i="3"/>
  <c r="N4659" i="3"/>
  <c r="T4122" i="3"/>
  <c r="N4122" i="3"/>
  <c r="T4228" i="3"/>
  <c r="N4228" i="3"/>
  <c r="N4853" i="3"/>
  <c r="T4853" i="3"/>
  <c r="T4692" i="3"/>
  <c r="N4692" i="3"/>
  <c r="T5650" i="3"/>
  <c r="N5650" i="3"/>
  <c r="T4384" i="3"/>
  <c r="N4384" i="3"/>
  <c r="T3922" i="3"/>
  <c r="N3922" i="3"/>
  <c r="T3970" i="3"/>
  <c r="N3970" i="3"/>
  <c r="T5139" i="3"/>
  <c r="N5139" i="3"/>
  <c r="T4832" i="3"/>
  <c r="N4832" i="3"/>
  <c r="T4456" i="3"/>
  <c r="N4456" i="3"/>
  <c r="T4953" i="3"/>
  <c r="N4953" i="3"/>
  <c r="T5536" i="3"/>
  <c r="N5536" i="3"/>
  <c r="T4570" i="3"/>
  <c r="N4570" i="3"/>
  <c r="T5097" i="3"/>
  <c r="N5097" i="3"/>
  <c r="T4308" i="3"/>
  <c r="N4308" i="3"/>
  <c r="N5173" i="3"/>
  <c r="T5173" i="3"/>
  <c r="T5021" i="3"/>
  <c r="N5021" i="3"/>
  <c r="T4473" i="3"/>
  <c r="N4473" i="3"/>
  <c r="T4312" i="3"/>
  <c r="N4312" i="3"/>
  <c r="T4426" i="3"/>
  <c r="N4426" i="3"/>
  <c r="T5527" i="3"/>
  <c r="N5527" i="3"/>
  <c r="T4895" i="3"/>
  <c r="N4895" i="3"/>
  <c r="T4540" i="3"/>
  <c r="N4540" i="3"/>
  <c r="T4363" i="3"/>
  <c r="N4363" i="3"/>
  <c r="N3975" i="3"/>
  <c r="T3975" i="3"/>
  <c r="T5350" i="3"/>
  <c r="N5350" i="3"/>
  <c r="T3929" i="3"/>
  <c r="N3929" i="3"/>
  <c r="T4439" i="3"/>
  <c r="N4439" i="3"/>
  <c r="T4991" i="3"/>
  <c r="N4991" i="3"/>
  <c r="T4680" i="3"/>
  <c r="N4680" i="3"/>
  <c r="T3979" i="3"/>
  <c r="N3979" i="3"/>
  <c r="T5033" i="3"/>
  <c r="N5033" i="3"/>
  <c r="T4629" i="3"/>
  <c r="N4629" i="3"/>
  <c r="T5716" i="3"/>
  <c r="N5716" i="3"/>
  <c r="T5616" i="3"/>
  <c r="N5616" i="3"/>
  <c r="T4317" i="3"/>
  <c r="N4317" i="3"/>
  <c r="T5038" i="3"/>
  <c r="N5038" i="3"/>
  <c r="T4811" i="3"/>
  <c r="N4811" i="3"/>
  <c r="T4342" i="3"/>
  <c r="N4342" i="3"/>
  <c r="T5447" i="3"/>
  <c r="N5447" i="3"/>
  <c r="T4013" i="3"/>
  <c r="N4013" i="3"/>
  <c r="T5712" i="3"/>
  <c r="N5712" i="3"/>
  <c r="T5722" i="3"/>
  <c r="N5722" i="3"/>
  <c r="T3934" i="3"/>
  <c r="N3934" i="3"/>
  <c r="T5695" i="3"/>
  <c r="N5695" i="3"/>
  <c r="T5080" i="3"/>
  <c r="N5080" i="3"/>
  <c r="T4663" i="3"/>
  <c r="N4663" i="3"/>
  <c r="T4515" i="3"/>
  <c r="N4515" i="3"/>
  <c r="N5181" i="3"/>
  <c r="T5181" i="3"/>
  <c r="N3958" i="3"/>
  <c r="T3958" i="3"/>
  <c r="T3849" i="3"/>
  <c r="N3849" i="3"/>
  <c r="N5451" i="3"/>
  <c r="T5451" i="3"/>
  <c r="T4760" i="3"/>
  <c r="N4760" i="3"/>
  <c r="T5578" i="3"/>
  <c r="N5578" i="3"/>
  <c r="T5729" i="3"/>
  <c r="N5729" i="3"/>
  <c r="T4933" i="3"/>
  <c r="N4933" i="3"/>
  <c r="T5632" i="3"/>
  <c r="N5632" i="3"/>
  <c r="T4232" i="3"/>
  <c r="N4232" i="3"/>
  <c r="T4945" i="3"/>
  <c r="N4945" i="3"/>
  <c r="T4338" i="3"/>
  <c r="N4338" i="3"/>
  <c r="T5725" i="3"/>
  <c r="N5725" i="3"/>
  <c r="T5705" i="3"/>
  <c r="N5705" i="3"/>
  <c r="T5333" i="3"/>
  <c r="N5333" i="3"/>
  <c r="T4718" i="3"/>
  <c r="N4718" i="3"/>
  <c r="T5122" i="3"/>
  <c r="N5122" i="3"/>
  <c r="N5405" i="3"/>
  <c r="T5405" i="3"/>
  <c r="T3984" i="3"/>
  <c r="N3984" i="3"/>
  <c r="T4726" i="3"/>
  <c r="N4726" i="3"/>
  <c r="T4777" i="3"/>
  <c r="N4777" i="3"/>
  <c r="T4464" i="3"/>
  <c r="N4464" i="3"/>
  <c r="N5515" i="3"/>
  <c r="T5515" i="3"/>
  <c r="T5363" i="3"/>
  <c r="N5363" i="3"/>
  <c r="T3938" i="3"/>
  <c r="N3938" i="3"/>
  <c r="T4490" i="3"/>
  <c r="N4490" i="3"/>
  <c r="T5147" i="3"/>
  <c r="N5147" i="3"/>
  <c r="N5413" i="3"/>
  <c r="T5413" i="3"/>
  <c r="N4870" i="3"/>
  <c r="T4870" i="3"/>
  <c r="T4957" i="3"/>
  <c r="N4957" i="3"/>
  <c r="T5733" i="3"/>
  <c r="N5733" i="3"/>
  <c r="T5684" i="3"/>
  <c r="N5684" i="3"/>
  <c r="N5384" i="3"/>
  <c r="T5384" i="3"/>
  <c r="N3900" i="3"/>
  <c r="T3900" i="3"/>
  <c r="T3884" i="3"/>
  <c r="N3884" i="3"/>
  <c r="R4881" i="3"/>
  <c r="U4881" i="3"/>
  <c r="R5520" i="3"/>
  <c r="U5520" i="3"/>
  <c r="R5296" i="3"/>
  <c r="U5296" i="3"/>
  <c r="R4590" i="3"/>
  <c r="U4590" i="3"/>
  <c r="U4963" i="3"/>
  <c r="R4963" i="3"/>
  <c r="R5647" i="3"/>
  <c r="U5647" i="3"/>
  <c r="U4971" i="3"/>
  <c r="R4971" i="3"/>
  <c r="U4967" i="3"/>
  <c r="R4967" i="3"/>
  <c r="R5309" i="3"/>
  <c r="U5309" i="3"/>
  <c r="R4950" i="3"/>
  <c r="U4950" i="3"/>
  <c r="R5064" i="3"/>
  <c r="U5064" i="3"/>
  <c r="R4664" i="3"/>
  <c r="U4664" i="3"/>
  <c r="R4271" i="3"/>
  <c r="U4271" i="3"/>
  <c r="U3898" i="3"/>
  <c r="R3898" i="3"/>
  <c r="R5566" i="3"/>
  <c r="U5566" i="3"/>
  <c r="R3850" i="3"/>
  <c r="U3850" i="3"/>
  <c r="R4808" i="3"/>
  <c r="U4808" i="3"/>
  <c r="U3871" i="3"/>
  <c r="R3871" i="3"/>
  <c r="R3867" i="3"/>
  <c r="U3867" i="3"/>
  <c r="R5161" i="3"/>
  <c r="U5161" i="3"/>
  <c r="R3967" i="3"/>
  <c r="U3967" i="3"/>
  <c r="R4364" i="3"/>
  <c r="U4364" i="3"/>
  <c r="R4225" i="3"/>
  <c r="U4225" i="3"/>
  <c r="R4432" i="3"/>
  <c r="U4432" i="3"/>
  <c r="N3186" i="3"/>
  <c r="T3186" i="3"/>
  <c r="T2596" i="3"/>
  <c r="N2596" i="3"/>
  <c r="T3718" i="3"/>
  <c r="N3718" i="3"/>
  <c r="N3782" i="3"/>
  <c r="T3782" i="3"/>
  <c r="N3600" i="3"/>
  <c r="T3600" i="3"/>
  <c r="T2975" i="3"/>
  <c r="N2975" i="3"/>
  <c r="T3351" i="3"/>
  <c r="N3351" i="3"/>
  <c r="T3444" i="3"/>
  <c r="N3444" i="3"/>
  <c r="T3254" i="3"/>
  <c r="N3254" i="3"/>
  <c r="T3469" i="3"/>
  <c r="N3469" i="3"/>
  <c r="T2909" i="3"/>
  <c r="N2909" i="3"/>
  <c r="N3106" i="3"/>
  <c r="T3106" i="3"/>
  <c r="T2111" i="3"/>
  <c r="N2111" i="3"/>
  <c r="T3503" i="3"/>
  <c r="N3503" i="3"/>
  <c r="N3807" i="3"/>
  <c r="T3807" i="3"/>
  <c r="T2001" i="3"/>
  <c r="N2001" i="3"/>
  <c r="T3820" i="3"/>
  <c r="N3820" i="3"/>
  <c r="T2748" i="3"/>
  <c r="N2748" i="3"/>
  <c r="T2075" i="3"/>
  <c r="N2075" i="3"/>
  <c r="T2406" i="3"/>
  <c r="N2406" i="3"/>
  <c r="T2229" i="3"/>
  <c r="N2229" i="3"/>
  <c r="T3034" i="3"/>
  <c r="N3034" i="3"/>
  <c r="T2136" i="3"/>
  <c r="N2136" i="3"/>
  <c r="T2423" i="3"/>
  <c r="N2423" i="3"/>
  <c r="R2789" i="3"/>
  <c r="U2789" i="3"/>
  <c r="U3094" i="3"/>
  <c r="R3094" i="3"/>
  <c r="U3746" i="3"/>
  <c r="R3746" i="3"/>
  <c r="R2572" i="3"/>
  <c r="U2572" i="3"/>
  <c r="R1965" i="3"/>
  <c r="U1965" i="3"/>
  <c r="R2373" i="3"/>
  <c r="U2373" i="3"/>
  <c r="R2952" i="3"/>
  <c r="U2952" i="3"/>
  <c r="R2420" i="3"/>
  <c r="U2420" i="3"/>
  <c r="U3408" i="3"/>
  <c r="R3408" i="3"/>
  <c r="R3754" i="3"/>
  <c r="U3754" i="3"/>
  <c r="U2551" i="3"/>
  <c r="R2551" i="3"/>
  <c r="R2411" i="3"/>
  <c r="U2411" i="3"/>
  <c r="R1956" i="3"/>
  <c r="U1956" i="3"/>
  <c r="R1944" i="3"/>
  <c r="U1944" i="3"/>
  <c r="U2525" i="3"/>
  <c r="R2525" i="3"/>
  <c r="R2095" i="3"/>
  <c r="U2095" i="3"/>
  <c r="U3670" i="3"/>
  <c r="R3670" i="3"/>
  <c r="R2369" i="3"/>
  <c r="U2369" i="3"/>
  <c r="R3750" i="3"/>
  <c r="U3750" i="3"/>
  <c r="R2259" i="3"/>
  <c r="U2259" i="3"/>
  <c r="U3103" i="3"/>
  <c r="R3103" i="3"/>
  <c r="R2724" i="3"/>
  <c r="U2724" i="3"/>
  <c r="R2116" i="3"/>
  <c r="U2116" i="3"/>
  <c r="R2074" i="3"/>
  <c r="U2074" i="3"/>
  <c r="R2403" i="3"/>
  <c r="U2403" i="3"/>
  <c r="U3661" i="3"/>
  <c r="R3661" i="3"/>
  <c r="U3741" i="3"/>
  <c r="R3741" i="3"/>
  <c r="R2720" i="3"/>
  <c r="U2720" i="3"/>
  <c r="R2234" i="3"/>
  <c r="U2234" i="3"/>
  <c r="R2872" i="3"/>
  <c r="U2872" i="3"/>
  <c r="R3785" i="3"/>
  <c r="U3785" i="3"/>
  <c r="R2591" i="3"/>
  <c r="U2591" i="3"/>
  <c r="R3560" i="3"/>
  <c r="U3560" i="3"/>
  <c r="U3107" i="3"/>
  <c r="R3107" i="3"/>
  <c r="U3678" i="3"/>
  <c r="R3678" i="3"/>
  <c r="U2576" i="3"/>
  <c r="R2576" i="3"/>
  <c r="R2226" i="3"/>
  <c r="U2226" i="3"/>
  <c r="U2534" i="3"/>
  <c r="R2534" i="3"/>
  <c r="U3048" i="3"/>
  <c r="R3048" i="3"/>
  <c r="R2424" i="3"/>
  <c r="U2424" i="3"/>
  <c r="R2715" i="3"/>
  <c r="U2715" i="3"/>
  <c r="U2521" i="3"/>
  <c r="R2521" i="3"/>
  <c r="U3399" i="3"/>
  <c r="R3399" i="3"/>
  <c r="U2563" i="3"/>
  <c r="R2563" i="3"/>
  <c r="U3111" i="3"/>
  <c r="R3111" i="3"/>
  <c r="R2213" i="3"/>
  <c r="U2213" i="3"/>
  <c r="R2103" i="3"/>
  <c r="U2103" i="3"/>
  <c r="R2829" i="3"/>
  <c r="U2829" i="3"/>
  <c r="R2120" i="3"/>
  <c r="U2120" i="3"/>
  <c r="R2876" i="3"/>
  <c r="U2876" i="3"/>
  <c r="U3539" i="3"/>
  <c r="R3539" i="3"/>
  <c r="R2863" i="3"/>
  <c r="U2863" i="3"/>
  <c r="T2491" i="3"/>
  <c r="N2491" i="3"/>
  <c r="T2478" i="3"/>
  <c r="N2478" i="3"/>
  <c r="T3262" i="3"/>
  <c r="N3262" i="3"/>
  <c r="T2410" i="3"/>
  <c r="N2410" i="3"/>
  <c r="T2149" i="3"/>
  <c r="N2149" i="3"/>
  <c r="N2216" i="3"/>
  <c r="T2216" i="3"/>
  <c r="T2959" i="3"/>
  <c r="N2959" i="3"/>
  <c r="T3403" i="3"/>
  <c r="N3403" i="3"/>
  <c r="T2066" i="3"/>
  <c r="N2066" i="3"/>
  <c r="T2786" i="3"/>
  <c r="N2786" i="3"/>
  <c r="T3055" i="3"/>
  <c r="N3055" i="3"/>
  <c r="T3321" i="3"/>
  <c r="N3321" i="3"/>
  <c r="T1949" i="3"/>
  <c r="N1949" i="3"/>
  <c r="T2022" i="3"/>
  <c r="N2022" i="3"/>
  <c r="T2267" i="3"/>
  <c r="N2267" i="3"/>
  <c r="T2377" i="3"/>
  <c r="N2377" i="3"/>
  <c r="T3592" i="3"/>
  <c r="N3592" i="3"/>
  <c r="T2600" i="3"/>
  <c r="N2600" i="3"/>
  <c r="T2651" i="3"/>
  <c r="N2651" i="3"/>
  <c r="T2068" i="3"/>
  <c r="N2068" i="3"/>
  <c r="T2752" i="3"/>
  <c r="N2752" i="3"/>
  <c r="T3203" i="3"/>
  <c r="N3203" i="3"/>
  <c r="T2083" i="3"/>
  <c r="N2083" i="3"/>
  <c r="T2833" i="3"/>
  <c r="N2833" i="3"/>
  <c r="T2858" i="3"/>
  <c r="N2858" i="3"/>
  <c r="T2368" i="3"/>
  <c r="N2368" i="3"/>
  <c r="T2123" i="3"/>
  <c r="N2123" i="3"/>
  <c r="T2444" i="3"/>
  <c r="N2444" i="3"/>
  <c r="T2326" i="3"/>
  <c r="N2326" i="3"/>
  <c r="T3395" i="3"/>
  <c r="N3395" i="3"/>
  <c r="N3169" i="3"/>
  <c r="T3169" i="3"/>
  <c r="N3790" i="3"/>
  <c r="T3790" i="3"/>
  <c r="T2647" i="3"/>
  <c r="N2647" i="3"/>
  <c r="T1955" i="3"/>
  <c r="N1955" i="3"/>
  <c r="T3051" i="3"/>
  <c r="N3051" i="3"/>
  <c r="T3579" i="3"/>
  <c r="N3579" i="3"/>
  <c r="T3448" i="3"/>
  <c r="N3448" i="3"/>
  <c r="N2996" i="3"/>
  <c r="T2996" i="3"/>
  <c r="T2419" i="3"/>
  <c r="N2419" i="3"/>
  <c r="T2020" i="3"/>
  <c r="N2020" i="3"/>
  <c r="N3241" i="3"/>
  <c r="T3241" i="3"/>
  <c r="T2220" i="3"/>
  <c r="N2220" i="3"/>
  <c r="N3093" i="3"/>
  <c r="T3093" i="3"/>
  <c r="T1960" i="3"/>
  <c r="N1960" i="3"/>
  <c r="T3693" i="3"/>
  <c r="N3693" i="3"/>
  <c r="T3596" i="3"/>
  <c r="N3596" i="3"/>
  <c r="T1951" i="3"/>
  <c r="N1951" i="3"/>
  <c r="N2984" i="3"/>
  <c r="T2984" i="3"/>
  <c r="T1945" i="3"/>
  <c r="N1945" i="3"/>
  <c r="N3566" i="3"/>
  <c r="T3566" i="3"/>
  <c r="T3453" i="3"/>
  <c r="N3453" i="3"/>
  <c r="T3283" i="3"/>
  <c r="N3283" i="3"/>
  <c r="T3368" i="3"/>
  <c r="N3368" i="3"/>
  <c r="T3663" i="3"/>
  <c r="N3663" i="3"/>
  <c r="N2541" i="3"/>
  <c r="T2541" i="3"/>
  <c r="T2457" i="3"/>
  <c r="N2457" i="3"/>
  <c r="T3435" i="3"/>
  <c r="N3435" i="3"/>
  <c r="T2719" i="3"/>
  <c r="N2719" i="3"/>
  <c r="T2119" i="3"/>
  <c r="N2119" i="3"/>
  <c r="T2100" i="3"/>
  <c r="N2100" i="3"/>
  <c r="T2900" i="3"/>
  <c r="N2900" i="3"/>
  <c r="T3524" i="3"/>
  <c r="N3524" i="3"/>
  <c r="T3393" i="3"/>
  <c r="N3393" i="3"/>
  <c r="T2028" i="3"/>
  <c r="N2028" i="3"/>
  <c r="T2237" i="3"/>
  <c r="N2237" i="3"/>
  <c r="T3013" i="3"/>
  <c r="N3013" i="3"/>
  <c r="T2807" i="3"/>
  <c r="N2807" i="3"/>
  <c r="T3824" i="3"/>
  <c r="N3824" i="3"/>
  <c r="T3465" i="3"/>
  <c r="N3465" i="3"/>
  <c r="T3292" i="3"/>
  <c r="N3292" i="3"/>
  <c r="N3148" i="3"/>
  <c r="T3148" i="3"/>
  <c r="T3554" i="3"/>
  <c r="N3554" i="3"/>
  <c r="T2079" i="3"/>
  <c r="N2079" i="3"/>
  <c r="T2275" i="3"/>
  <c r="N2275" i="3"/>
  <c r="N3161" i="3"/>
  <c r="T3161" i="3"/>
  <c r="T3389" i="3"/>
  <c r="N3389" i="3"/>
  <c r="T2389" i="3"/>
  <c r="N2389" i="3"/>
  <c r="T2254" i="3"/>
  <c r="N2254" i="3"/>
  <c r="N2537" i="3"/>
  <c r="T2537" i="3"/>
  <c r="N3102" i="3"/>
  <c r="T3102" i="3"/>
  <c r="T2153" i="3"/>
  <c r="N2153" i="3"/>
  <c r="T3369" i="3"/>
  <c r="N3369" i="3"/>
  <c r="T3706" i="3"/>
  <c r="N3706" i="3"/>
  <c r="T3440" i="3"/>
  <c r="N3440" i="3"/>
  <c r="N2524" i="3"/>
  <c r="T2524" i="3"/>
  <c r="T1962" i="3"/>
  <c r="N1962" i="3"/>
  <c r="T2871" i="3"/>
  <c r="N2871" i="3"/>
  <c r="T2144" i="3"/>
  <c r="N2144" i="3"/>
  <c r="T2947" i="3"/>
  <c r="N2947" i="3"/>
  <c r="T2613" i="3"/>
  <c r="N2613" i="3"/>
  <c r="T2820" i="3"/>
  <c r="N2820" i="3"/>
  <c r="T1947" i="3"/>
  <c r="N1947" i="3"/>
  <c r="T3428" i="3"/>
  <c r="N3428" i="3"/>
  <c r="T3541" i="3"/>
  <c r="N3541" i="3"/>
  <c r="T3412" i="3"/>
  <c r="N3412" i="3"/>
  <c r="N3220" i="3"/>
  <c r="T3220" i="3"/>
  <c r="T2081" i="3"/>
  <c r="N2081" i="3"/>
  <c r="T2845" i="3"/>
  <c r="N2845" i="3"/>
  <c r="T2558" i="3"/>
  <c r="N2558" i="3"/>
  <c r="T2026" i="3"/>
  <c r="N2026" i="3"/>
  <c r="N3794" i="3"/>
  <c r="T3794" i="3"/>
  <c r="T3224" i="3"/>
  <c r="N3224" i="3"/>
  <c r="N3638" i="3"/>
  <c r="T3638" i="3"/>
  <c r="T2453" i="3"/>
  <c r="N2453" i="3"/>
  <c r="T2030" i="3"/>
  <c r="N2030" i="3"/>
  <c r="T2339" i="3"/>
  <c r="N2339" i="3"/>
  <c r="T3668" i="3"/>
  <c r="N3668" i="3"/>
  <c r="T3452" i="3"/>
  <c r="N3452" i="3"/>
  <c r="N2567" i="3"/>
  <c r="T2567" i="3"/>
  <c r="T2292" i="3"/>
  <c r="N2292" i="3"/>
  <c r="T1964" i="3"/>
  <c r="N1964" i="3"/>
  <c r="T2161" i="3"/>
  <c r="N2161" i="3"/>
  <c r="T3047" i="3"/>
  <c r="N3047" i="3"/>
  <c r="T3429" i="3"/>
  <c r="N3429" i="3"/>
  <c r="T3317" i="3"/>
  <c r="N3317" i="3"/>
  <c r="T3207" i="3"/>
  <c r="N3207" i="3"/>
  <c r="T2024" i="3"/>
  <c r="N2024" i="3"/>
  <c r="T2085" i="3"/>
  <c r="N2085" i="3"/>
  <c r="T2617" i="3"/>
  <c r="N2617" i="3"/>
  <c r="N2191" i="3"/>
  <c r="T2191" i="3"/>
  <c r="T3490" i="3"/>
  <c r="N3490" i="3"/>
  <c r="T3338" i="3"/>
  <c r="N3338" i="3"/>
  <c r="N3136" i="3"/>
  <c r="T3136" i="3"/>
  <c r="T3587" i="3"/>
  <c r="N3587" i="3"/>
  <c r="T2047" i="3"/>
  <c r="N2047" i="3"/>
  <c r="T2879" i="3"/>
  <c r="N2879" i="3"/>
  <c r="T2039" i="3"/>
  <c r="N2039" i="3"/>
  <c r="T2685" i="3"/>
  <c r="N2685" i="3"/>
  <c r="T2516" i="3"/>
  <c r="N2516" i="3"/>
  <c r="T3326" i="3"/>
  <c r="N3326" i="3"/>
  <c r="N3140" i="3"/>
  <c r="T3140" i="3"/>
  <c r="T3406" i="3"/>
  <c r="N3406" i="3"/>
  <c r="T2799" i="3"/>
  <c r="N2799" i="3"/>
  <c r="T2630" i="3"/>
  <c r="N2630" i="3"/>
  <c r="T2681" i="3"/>
  <c r="N2681" i="3"/>
  <c r="T2330" i="3"/>
  <c r="N2330" i="3"/>
  <c r="T2174" i="3"/>
  <c r="N2174" i="3"/>
  <c r="U3547" i="3"/>
  <c r="R3547" i="3"/>
  <c r="R2859" i="3"/>
  <c r="U2859" i="3"/>
  <c r="R2842" i="3"/>
  <c r="U2842" i="3"/>
  <c r="R3134" i="3"/>
  <c r="U3134" i="3"/>
  <c r="U3691" i="3"/>
  <c r="R3691" i="3"/>
  <c r="R2821" i="3"/>
  <c r="U2821" i="3"/>
  <c r="R1948" i="3"/>
  <c r="U1948" i="3"/>
  <c r="R2935" i="3"/>
  <c r="U2935" i="3"/>
  <c r="R2264" i="3"/>
  <c r="U2264" i="3"/>
  <c r="R2069" i="3"/>
  <c r="U2069" i="3"/>
  <c r="R2838" i="3"/>
  <c r="U2838" i="3"/>
  <c r="R3733" i="3"/>
  <c r="U3733" i="3"/>
  <c r="R2711" i="3"/>
  <c r="U2711" i="3"/>
  <c r="R1952" i="3"/>
  <c r="U1952" i="3"/>
  <c r="R2817" i="3"/>
  <c r="U2817" i="3"/>
  <c r="U3099" i="3"/>
  <c r="R3099" i="3"/>
  <c r="R2939" i="3"/>
  <c r="U2939" i="3"/>
  <c r="R2382" i="3"/>
  <c r="U2382" i="3"/>
  <c r="R2530" i="3"/>
  <c r="U2530" i="3"/>
  <c r="R2251" i="3"/>
  <c r="U2251" i="3"/>
  <c r="U2538" i="3"/>
  <c r="R2538" i="3"/>
  <c r="U3090" i="3"/>
  <c r="R3090" i="3"/>
  <c r="T1994" i="3"/>
  <c r="N1994" i="3"/>
  <c r="N3144" i="3"/>
  <c r="T3144" i="3"/>
  <c r="T2043" i="3"/>
  <c r="N2043" i="3"/>
  <c r="N3735" i="3"/>
  <c r="T3735" i="3"/>
  <c r="T2007" i="3"/>
  <c r="N2007" i="3"/>
  <c r="N3364" i="3"/>
  <c r="T3364" i="3"/>
  <c r="T2782" i="3"/>
  <c r="N2782" i="3"/>
  <c r="N3672" i="3"/>
  <c r="T3672" i="3"/>
  <c r="T3022" i="3"/>
  <c r="N3022" i="3"/>
  <c r="N3655" i="3"/>
  <c r="T3655" i="3"/>
  <c r="T2634" i="3"/>
  <c r="N2634" i="3"/>
  <c r="T2837" i="3"/>
  <c r="N2837" i="3"/>
  <c r="T2672" i="3"/>
  <c r="N2672" i="3"/>
  <c r="T1992" i="3"/>
  <c r="N1992" i="3"/>
  <c r="T3701" i="3"/>
  <c r="N3701" i="3"/>
  <c r="N3621" i="3"/>
  <c r="T3621" i="3"/>
  <c r="T2364" i="3"/>
  <c r="N2364" i="3"/>
  <c r="N3739" i="3"/>
  <c r="T3739" i="3"/>
  <c r="T3714" i="3"/>
  <c r="N3714" i="3"/>
  <c r="T2448" i="3"/>
  <c r="N2448" i="3"/>
  <c r="T2102" i="3"/>
  <c r="N2102" i="3"/>
  <c r="T2461" i="3"/>
  <c r="N2461" i="3"/>
  <c r="N2187" i="3"/>
  <c r="T2187" i="3"/>
  <c r="N3549" i="3"/>
  <c r="T3549" i="3"/>
  <c r="T1966" i="3"/>
  <c r="N1966" i="3"/>
  <c r="T2258" i="3"/>
  <c r="N2258" i="3"/>
  <c r="T2482" i="3"/>
  <c r="N2482" i="3"/>
  <c r="T2070" i="3"/>
  <c r="N2070" i="3"/>
  <c r="T3397" i="3"/>
  <c r="N3397" i="3"/>
  <c r="T2351" i="3"/>
  <c r="N2351" i="3"/>
  <c r="N2579" i="3"/>
  <c r="T2579" i="3"/>
  <c r="N3131" i="3"/>
  <c r="T3131" i="3"/>
  <c r="T3026" i="3"/>
  <c r="N3026" i="3"/>
  <c r="T3296" i="3"/>
  <c r="N3296" i="3"/>
  <c r="T3376" i="3"/>
  <c r="N3376" i="3"/>
  <c r="T2693" i="3"/>
  <c r="N2693" i="3"/>
  <c r="T3437" i="3"/>
  <c r="N3437" i="3"/>
  <c r="T2676" i="3"/>
  <c r="N2676" i="3"/>
  <c r="N3562" i="3"/>
  <c r="T3562" i="3"/>
  <c r="T2041" i="3"/>
  <c r="N2041" i="3"/>
  <c r="T3680" i="3"/>
  <c r="N3680" i="3"/>
  <c r="T3446" i="3"/>
  <c r="N3446" i="3"/>
  <c r="T3068" i="3"/>
  <c r="N3068" i="3"/>
  <c r="N3355" i="3"/>
  <c r="T3355" i="3"/>
  <c r="N3625" i="3"/>
  <c r="T3625" i="3"/>
  <c r="T2643" i="3"/>
  <c r="N2643" i="3"/>
  <c r="N2609" i="3"/>
  <c r="T2609" i="3"/>
  <c r="T2971" i="3"/>
  <c r="N2971" i="3"/>
  <c r="N3710" i="3"/>
  <c r="T3710" i="3"/>
  <c r="T3676" i="3"/>
  <c r="N3676" i="3"/>
  <c r="T3313" i="3"/>
  <c r="N3313" i="3"/>
  <c r="T3245" i="3"/>
  <c r="N3245" i="3"/>
  <c r="T3427" i="3"/>
  <c r="N3427" i="3"/>
  <c r="T2250" i="3"/>
  <c r="N2250" i="3"/>
  <c r="T1943" i="3"/>
  <c r="N1943" i="3"/>
  <c r="N3558" i="3"/>
  <c r="T3558" i="3"/>
  <c r="T2037" i="3"/>
  <c r="N2037" i="3"/>
  <c r="T2668" i="3"/>
  <c r="N2668" i="3"/>
  <c r="T3731" i="3"/>
  <c r="N3731" i="3"/>
  <c r="N3630" i="3"/>
  <c r="T3630" i="3"/>
  <c r="T1984" i="3"/>
  <c r="N1984" i="3"/>
  <c r="T2757" i="3"/>
  <c r="N2757" i="3"/>
  <c r="T3387" i="3"/>
  <c r="N3387" i="3"/>
  <c r="T2655" i="3"/>
  <c r="N2655" i="3"/>
  <c r="N3659" i="3"/>
  <c r="T3659" i="3"/>
  <c r="T3334" i="3"/>
  <c r="N3334" i="3"/>
  <c r="N3199" i="3"/>
  <c r="T3199" i="3"/>
  <c r="T1982" i="3"/>
  <c r="N1982" i="3"/>
  <c r="T2313" i="3"/>
  <c r="N2313" i="3"/>
  <c r="T2073" i="3"/>
  <c r="N2073" i="3"/>
  <c r="N3634" i="3"/>
  <c r="T3634" i="3"/>
  <c r="T3377" i="3"/>
  <c r="N3377" i="3"/>
  <c r="N3250" i="3"/>
  <c r="T3250" i="3"/>
  <c r="T2032" i="3"/>
  <c r="N2032" i="3"/>
  <c r="T2710" i="3"/>
  <c r="N2710" i="3"/>
  <c r="T2104" i="3"/>
  <c r="N2104" i="3"/>
  <c r="T2828" i="3"/>
  <c r="N2828" i="3"/>
  <c r="N3752" i="3"/>
  <c r="T3752" i="3"/>
  <c r="T3404" i="3"/>
  <c r="N3404" i="3"/>
  <c r="T3410" i="3"/>
  <c r="N3410" i="3"/>
  <c r="T2288" i="3"/>
  <c r="N2288" i="3"/>
  <c r="T2385" i="3"/>
  <c r="N2385" i="3"/>
  <c r="T2992" i="3"/>
  <c r="N2992" i="3"/>
  <c r="T2896" i="3"/>
  <c r="N2896" i="3"/>
  <c r="T2415" i="3"/>
  <c r="N2415" i="3"/>
  <c r="T2309" i="3"/>
  <c r="N2309" i="3"/>
  <c r="T3402" i="3"/>
  <c r="N3402" i="3"/>
  <c r="T3832" i="3"/>
  <c r="N3832" i="3"/>
  <c r="T2263" i="3"/>
  <c r="N2263" i="3"/>
  <c r="N3123" i="3"/>
  <c r="T3123" i="3"/>
  <c r="T1999" i="3"/>
  <c r="N1999" i="3"/>
  <c r="T2934" i="3"/>
  <c r="N2934" i="3"/>
  <c r="T2529" i="3"/>
  <c r="N2529" i="3"/>
  <c r="T2347" i="3"/>
  <c r="N2347" i="3"/>
  <c r="N2212" i="3"/>
  <c r="T2212" i="3"/>
  <c r="T2108" i="3"/>
  <c r="N2108" i="3"/>
  <c r="T2938" i="3"/>
  <c r="N2938" i="3"/>
  <c r="T2427" i="3"/>
  <c r="N2427" i="3"/>
  <c r="T2866" i="3"/>
  <c r="N2866" i="3"/>
  <c r="T2917" i="3"/>
  <c r="N2917" i="3"/>
  <c r="T2744" i="3"/>
  <c r="N2744" i="3"/>
  <c r="N3777" i="3"/>
  <c r="T3777" i="3"/>
  <c r="T3473" i="3"/>
  <c r="N3473" i="3"/>
  <c r="T3288" i="3"/>
  <c r="N3288" i="3"/>
  <c r="T3237" i="3"/>
  <c r="N3237" i="3"/>
  <c r="T3528" i="3"/>
  <c r="N3528" i="3"/>
  <c r="T2058" i="3"/>
  <c r="N2058" i="3"/>
  <c r="T2402" i="3"/>
  <c r="N2402" i="3"/>
  <c r="T2714" i="3"/>
  <c r="N2714" i="3"/>
  <c r="T2064" i="3"/>
  <c r="N2064" i="3"/>
  <c r="T2841" i="3"/>
  <c r="N2841" i="3"/>
  <c r="N3089" i="3"/>
  <c r="T3089" i="3"/>
  <c r="T3017" i="3"/>
  <c r="N3017" i="3"/>
  <c r="N2520" i="3"/>
  <c r="T2520" i="3"/>
  <c r="T2157" i="3"/>
  <c r="N2157" i="3"/>
  <c r="T2727" i="3"/>
  <c r="N2727" i="3"/>
  <c r="T3748" i="3"/>
  <c r="N3748" i="3"/>
  <c r="T3545" i="3"/>
  <c r="N3545" i="3"/>
  <c r="T3478" i="3"/>
  <c r="N3478" i="3"/>
  <c r="T1986" i="3"/>
  <c r="N1986" i="3"/>
  <c r="T3431" i="3"/>
  <c r="N3431" i="3"/>
  <c r="T2875" i="3"/>
  <c r="N2875" i="3"/>
  <c r="T2533" i="3"/>
  <c r="N2533" i="3"/>
  <c r="N2979" i="3"/>
  <c r="T2979" i="3"/>
  <c r="T2503" i="3"/>
  <c r="N2503" i="3"/>
  <c r="T2178" i="3"/>
  <c r="N2178" i="3"/>
  <c r="T3520" i="3"/>
  <c r="N3520" i="3"/>
  <c r="T2723" i="3"/>
  <c r="N2723" i="3"/>
  <c r="T2271" i="3"/>
  <c r="N2271" i="3"/>
  <c r="T3511" i="3"/>
  <c r="N3511" i="3"/>
  <c r="T2077" i="3"/>
  <c r="N2077" i="3"/>
  <c r="T1970" i="3"/>
  <c r="N1970" i="3"/>
  <c r="T2343" i="3"/>
  <c r="N2343" i="3"/>
  <c r="T2904" i="3"/>
  <c r="N2904" i="3"/>
  <c r="N3258" i="3"/>
  <c r="T3258" i="3"/>
  <c r="N3178" i="3"/>
  <c r="T3178" i="3"/>
  <c r="T1990" i="3"/>
  <c r="N1990" i="3"/>
  <c r="T2769" i="3"/>
  <c r="N2769" i="3"/>
  <c r="T2638" i="3"/>
  <c r="N2638" i="3"/>
  <c r="N3110" i="3"/>
  <c r="T3110" i="3"/>
  <c r="N3786" i="3"/>
  <c r="T3786" i="3"/>
  <c r="T3828" i="3"/>
  <c r="N3828" i="3"/>
  <c r="N3361" i="3"/>
  <c r="T3361" i="3"/>
  <c r="N3756" i="3"/>
  <c r="T3756" i="3"/>
  <c r="T2003" i="3"/>
  <c r="N2003" i="3"/>
  <c r="T2296" i="3"/>
  <c r="N2296" i="3"/>
  <c r="T2060" i="3"/>
  <c r="N2060" i="3"/>
  <c r="T2372" i="3"/>
  <c r="N2372" i="3"/>
  <c r="T2951" i="3"/>
  <c r="N2951" i="3"/>
  <c r="N2592" i="3"/>
  <c r="T2592" i="3"/>
  <c r="T2301" i="3"/>
  <c r="N2301" i="3"/>
  <c r="T3815" i="3"/>
  <c r="N3815" i="3"/>
  <c r="T2062" i="3"/>
  <c r="N2062" i="3"/>
  <c r="T2795" i="3"/>
  <c r="N2795" i="3"/>
  <c r="N3617" i="3"/>
  <c r="T3617" i="3"/>
  <c r="T3482" i="3"/>
  <c r="N3482" i="3"/>
  <c r="T3370" i="3"/>
  <c r="N3370" i="3"/>
  <c r="T3182" i="3"/>
  <c r="N3182" i="3"/>
  <c r="N3773" i="3"/>
  <c r="T3773" i="3"/>
  <c r="T3486" i="3"/>
  <c r="N3486" i="3"/>
  <c r="T1958" i="3"/>
  <c r="N1958" i="3"/>
  <c r="T2009" i="3"/>
  <c r="N2009" i="3"/>
  <c r="T2486" i="3"/>
  <c r="N2486" i="3"/>
  <c r="T2381" i="3"/>
  <c r="N2381" i="3"/>
  <c r="T2921" i="3"/>
  <c r="N2921" i="3"/>
  <c r="T3060" i="3"/>
  <c r="N3060" i="3"/>
  <c r="R3278" i="3"/>
  <c r="U3278" i="3"/>
  <c r="U3282" i="3"/>
  <c r="R3282" i="3"/>
  <c r="U3069" i="3"/>
  <c r="R3069" i="3"/>
  <c r="R3543" i="3"/>
  <c r="U3543" i="3"/>
  <c r="R2386" i="3"/>
  <c r="U2386" i="3"/>
  <c r="U2686" i="3"/>
  <c r="R2686" i="3"/>
  <c r="R1969" i="3"/>
  <c r="U1969" i="3"/>
  <c r="R2513" i="3"/>
  <c r="U2513" i="3"/>
  <c r="R2703" i="3"/>
  <c r="U2703" i="3"/>
  <c r="U3391" i="3"/>
  <c r="R3391" i="3"/>
  <c r="U2559" i="3"/>
  <c r="R2559" i="3"/>
  <c r="U3073" i="3"/>
  <c r="R3073" i="3"/>
  <c r="R2943" i="3"/>
  <c r="U2943" i="3"/>
  <c r="R2399" i="3"/>
  <c r="U2399" i="3"/>
  <c r="R2361" i="3"/>
  <c r="U2361" i="3"/>
  <c r="U2669" i="3"/>
  <c r="R2669" i="3"/>
  <c r="R2057" i="3"/>
  <c r="U2057" i="3"/>
  <c r="R2255" i="3"/>
  <c r="U2255" i="3"/>
  <c r="U3657" i="3"/>
  <c r="R3657" i="3"/>
  <c r="R2948" i="3"/>
  <c r="U2948" i="3"/>
  <c r="R2078" i="3"/>
  <c r="U2078" i="3"/>
  <c r="U3737" i="3"/>
  <c r="R3737" i="3"/>
  <c r="U3052" i="3"/>
  <c r="R3052" i="3"/>
  <c r="R2272" i="3"/>
  <c r="U2272" i="3"/>
  <c r="R2107" i="3"/>
  <c r="U2107" i="3"/>
  <c r="U3056" i="3"/>
  <c r="R3056" i="3"/>
  <c r="R2221" i="3"/>
  <c r="U2221" i="3"/>
  <c r="U2665" i="3"/>
  <c r="R2665" i="3"/>
  <c r="U3729" i="3"/>
  <c r="R3729" i="3"/>
  <c r="R2112" i="3"/>
  <c r="U2112" i="3"/>
  <c r="R2599" i="3"/>
  <c r="U2599" i="3"/>
  <c r="R2880" i="3"/>
  <c r="U2880" i="3"/>
  <c r="R2217" i="3"/>
  <c r="U2217" i="3"/>
  <c r="R3147" i="3"/>
  <c r="U3147" i="3"/>
  <c r="R2987" i="3"/>
  <c r="U2987" i="3"/>
  <c r="R3660" i="3"/>
  <c r="U3660" i="3"/>
  <c r="R2407" i="3"/>
  <c r="U2407" i="3"/>
  <c r="U3086" i="3"/>
  <c r="R3086" i="3"/>
  <c r="R3551" i="3"/>
  <c r="U3551" i="3"/>
  <c r="U2568" i="3"/>
  <c r="R2568" i="3"/>
  <c r="R1961" i="3"/>
  <c r="U1961" i="3"/>
  <c r="R2517" i="3"/>
  <c r="U2517" i="3"/>
  <c r="R2416" i="3"/>
  <c r="U2416" i="3"/>
  <c r="U2690" i="3"/>
  <c r="R2690" i="3"/>
  <c r="R2082" i="3"/>
  <c r="U2082" i="3"/>
  <c r="R2555" i="3"/>
  <c r="U2555" i="3"/>
  <c r="R2834" i="3"/>
  <c r="U2834" i="3"/>
  <c r="U3061" i="3"/>
  <c r="R3061" i="3"/>
  <c r="R2065" i="3"/>
  <c r="U2065" i="3"/>
  <c r="R2365" i="3"/>
  <c r="U2365" i="3"/>
  <c r="R2728" i="3"/>
  <c r="U2728" i="3"/>
  <c r="R2378" i="3"/>
  <c r="U2378" i="3"/>
  <c r="R2855" i="3"/>
  <c r="U2855" i="3"/>
  <c r="R2825" i="3"/>
  <c r="U2825" i="3"/>
  <c r="N3353" i="3"/>
  <c r="T3353" i="3"/>
  <c r="T2706" i="3"/>
  <c r="N2706" i="3"/>
  <c r="N3098" i="3"/>
  <c r="T3098" i="3"/>
  <c r="T3414" i="3"/>
  <c r="N3414" i="3"/>
  <c r="T3583" i="3"/>
  <c r="N3583" i="3"/>
  <c r="T3394" i="3"/>
  <c r="N3394" i="3"/>
  <c r="T1953" i="3"/>
  <c r="N1953" i="3"/>
  <c r="T2575" i="3"/>
  <c r="N2575" i="3"/>
  <c r="T2140" i="3"/>
  <c r="N2140" i="3"/>
  <c r="T3064" i="3"/>
  <c r="N3064" i="3"/>
  <c r="T2988" i="3"/>
  <c r="N2988" i="3"/>
  <c r="T2883" i="3"/>
  <c r="N2883" i="3"/>
  <c r="T2305" i="3"/>
  <c r="N2305" i="3"/>
  <c r="T3697" i="3"/>
  <c r="N3697" i="3"/>
  <c r="T3216" i="3"/>
  <c r="N3216" i="3"/>
  <c r="T2554" i="3"/>
  <c r="N2554" i="3"/>
  <c r="T3744" i="3"/>
  <c r="N3744" i="3"/>
  <c r="N3604" i="3"/>
  <c r="T3604" i="3"/>
  <c r="T2731" i="3"/>
  <c r="N2731" i="3"/>
  <c r="T3279" i="3"/>
  <c r="N3279" i="3"/>
  <c r="T2689" i="3"/>
  <c r="N2689" i="3"/>
  <c r="T2098" i="3"/>
  <c r="N2098" i="3"/>
  <c r="T3085" i="3"/>
  <c r="N3085" i="3"/>
  <c r="N2955" i="3"/>
  <c r="T2955" i="3"/>
  <c r="T3072" i="3"/>
  <c r="N3072" i="3"/>
  <c r="T2045" i="3"/>
  <c r="N2045" i="3"/>
  <c r="T3372" i="3"/>
  <c r="N3372" i="3"/>
  <c r="T2803" i="3"/>
  <c r="N2803" i="3"/>
  <c r="T2761" i="3"/>
  <c r="N2761" i="3"/>
  <c r="T3030" i="3"/>
  <c r="N3030" i="3"/>
  <c r="T2334" i="3"/>
  <c r="N2334" i="3"/>
  <c r="N3642" i="3"/>
  <c r="T3642" i="3"/>
  <c r="T2233" i="3"/>
  <c r="N2233" i="3"/>
  <c r="T3516" i="3"/>
  <c r="N3516" i="3"/>
  <c r="T3300" i="3"/>
  <c r="N3300" i="3"/>
  <c r="T3165" i="3"/>
  <c r="N3165" i="3"/>
  <c r="T2495" i="3"/>
  <c r="N2495" i="3"/>
  <c r="T2790" i="3"/>
  <c r="N2790" i="3"/>
  <c r="N3275" i="3"/>
  <c r="T3275" i="3"/>
  <c r="T3174" i="3"/>
  <c r="N3174" i="3"/>
  <c r="N2562" i="3"/>
  <c r="T2562" i="3"/>
  <c r="T1988" i="3"/>
  <c r="N1988" i="3"/>
  <c r="T1997" i="3"/>
  <c r="N1997" i="3"/>
  <c r="T3330" i="3"/>
  <c r="N3330" i="3"/>
  <c r="N3127" i="3"/>
  <c r="T3127" i="3"/>
  <c r="T3359" i="3"/>
  <c r="N3359" i="3"/>
  <c r="N2182" i="3"/>
  <c r="T2182" i="3"/>
  <c r="T3411" i="3"/>
  <c r="N3411" i="3"/>
  <c r="N3769" i="3"/>
  <c r="T3769" i="3"/>
  <c r="T3445" i="3"/>
  <c r="N3445" i="3"/>
  <c r="T2499" i="3"/>
  <c r="N2499" i="3"/>
  <c r="T2225" i="3"/>
  <c r="N2225" i="3"/>
  <c r="T2765" i="3"/>
  <c r="N2765" i="3"/>
  <c r="T3507" i="3"/>
  <c r="N3507" i="3"/>
  <c r="T2035" i="3"/>
  <c r="N2035" i="3"/>
  <c r="N2199" i="3"/>
  <c r="T2199" i="3"/>
  <c r="T3360" i="3"/>
  <c r="N3360" i="3"/>
  <c r="T2005" i="3"/>
  <c r="N2005" i="3"/>
  <c r="T2106" i="3"/>
  <c r="N2106" i="3"/>
  <c r="T3811" i="3"/>
  <c r="N3811" i="3"/>
  <c r="T3436" i="3"/>
  <c r="N3436" i="3"/>
  <c r="N2824" i="3"/>
  <c r="T2824" i="3"/>
  <c r="T2115" i="3"/>
  <c r="N2115" i="3"/>
  <c r="T2913" i="3"/>
  <c r="N2913" i="3"/>
  <c r="T2096" i="3"/>
  <c r="N2096" i="3"/>
  <c r="T2571" i="3"/>
  <c r="N2571" i="3"/>
  <c r="N2605" i="3"/>
  <c r="T2605" i="3"/>
  <c r="N2195" i="3"/>
  <c r="T2195" i="3"/>
  <c r="T1968" i="3"/>
  <c r="N1968" i="3"/>
  <c r="T3212" i="3"/>
  <c r="N3212" i="3"/>
  <c r="T2942" i="3"/>
  <c r="N2942" i="3"/>
  <c r="T2465" i="3"/>
  <c r="N2465" i="3"/>
  <c r="T2862" i="3"/>
  <c r="N2862" i="3"/>
  <c r="T2440" i="3"/>
  <c r="N2440" i="3"/>
  <c r="N3009" i="3"/>
  <c r="T3009" i="3"/>
  <c r="R2995" i="3"/>
  <c r="U2995" i="3"/>
  <c r="R2209" i="3"/>
  <c r="U2209" i="3"/>
  <c r="U3564" i="3"/>
  <c r="R3564" i="3"/>
  <c r="U3653" i="3"/>
  <c r="R3653" i="3"/>
  <c r="R2867" i="3"/>
  <c r="U2867" i="3"/>
  <c r="U2677" i="3"/>
  <c r="R2677" i="3"/>
  <c r="U3674" i="3"/>
  <c r="R3674" i="3"/>
  <c r="R2707" i="3"/>
  <c r="U2707" i="3"/>
  <c r="R2268" i="3"/>
  <c r="U2268" i="3"/>
  <c r="U3556" i="3"/>
  <c r="R3556" i="3"/>
  <c r="R2633" i="3"/>
  <c r="U2633" i="3"/>
  <c r="R2956" i="3"/>
  <c r="U2956" i="3"/>
  <c r="R2061" i="3"/>
  <c r="U2061" i="3"/>
  <c r="U3065" i="3"/>
  <c r="R3065" i="3"/>
  <c r="R2247" i="3"/>
  <c r="U2247" i="3"/>
  <c r="U3665" i="3"/>
  <c r="R3665" i="3"/>
  <c r="U3577" i="3"/>
  <c r="R3577" i="3"/>
  <c r="R2931" i="3"/>
  <c r="U2931" i="3"/>
  <c r="U2682" i="3"/>
  <c r="R2682" i="3"/>
  <c r="U2673" i="3"/>
  <c r="R2673" i="3"/>
  <c r="R2230" i="3"/>
  <c r="U2230" i="3"/>
  <c r="R2099" i="3"/>
  <c r="U2099" i="3"/>
  <c r="T1803" i="3"/>
  <c r="N1803" i="3"/>
  <c r="T1727" i="3"/>
  <c r="N1727" i="3"/>
  <c r="N1812" i="3"/>
  <c r="T1812" i="3"/>
  <c r="T1742" i="3"/>
  <c r="N1742" i="3"/>
  <c r="N1658" i="3"/>
  <c r="T1658" i="3"/>
  <c r="T1905" i="3"/>
  <c r="N1905" i="3"/>
  <c r="N1795" i="3"/>
  <c r="T1795" i="3"/>
  <c r="T1677" i="3"/>
  <c r="N1677" i="3"/>
  <c r="N1605" i="3"/>
  <c r="T1605" i="3"/>
  <c r="T1810" i="3"/>
  <c r="N1810" i="3"/>
  <c r="T1565" i="3"/>
  <c r="N1565" i="3"/>
  <c r="N1873" i="3"/>
  <c r="T1873" i="3"/>
  <c r="T1763" i="3"/>
  <c r="N1763" i="3"/>
  <c r="T1620" i="3"/>
  <c r="N1620" i="3"/>
  <c r="N1879" i="3"/>
  <c r="T1879" i="3"/>
  <c r="T1723" i="3"/>
  <c r="N1723" i="3"/>
  <c r="N1884" i="3"/>
  <c r="T1884" i="3"/>
  <c r="T1732" i="3"/>
  <c r="N1732" i="3"/>
  <c r="T1907" i="3"/>
  <c r="N1907" i="3"/>
  <c r="N1586" i="3"/>
  <c r="T1586" i="3"/>
  <c r="N1867" i="3"/>
  <c r="T1867" i="3"/>
  <c r="T1702" i="3"/>
  <c r="N1702" i="3"/>
  <c r="T1814" i="3"/>
  <c r="N1814" i="3"/>
  <c r="N1791" i="3"/>
  <c r="T1791" i="3"/>
  <c r="T1888" i="3"/>
  <c r="N1888" i="3"/>
  <c r="N1877" i="3"/>
  <c r="T1877" i="3"/>
  <c r="T1666" i="3"/>
  <c r="N1666" i="3"/>
  <c r="N1829" i="3"/>
  <c r="T1829" i="3"/>
  <c r="N1869" i="3"/>
  <c r="T1869" i="3"/>
  <c r="T1818" i="3"/>
  <c r="N1818" i="3"/>
  <c r="T1776" i="3"/>
  <c r="N1776" i="3"/>
  <c r="T1563" i="3"/>
  <c r="N1563" i="3"/>
  <c r="T1662" i="3"/>
  <c r="N1662" i="3"/>
  <c r="T1915" i="3"/>
  <c r="N1915" i="3"/>
  <c r="T1679" i="3"/>
  <c r="N1679" i="3"/>
  <c r="T1664" i="3"/>
  <c r="N1664" i="3"/>
  <c r="N1689" i="3"/>
  <c r="T1689" i="3"/>
  <c r="T1567" i="3"/>
  <c r="N1567" i="3"/>
  <c r="T1571" i="3"/>
  <c r="N1571" i="3"/>
  <c r="T1924" i="3"/>
  <c r="N1924" i="3"/>
  <c r="T1687" i="3"/>
  <c r="N1687" i="3"/>
  <c r="T1892" i="3"/>
  <c r="N1892" i="3"/>
  <c r="N1588" i="3"/>
  <c r="T1588" i="3"/>
  <c r="U1703" i="3"/>
  <c r="R1703" i="3"/>
  <c r="T1681" i="3"/>
  <c r="N1681" i="3"/>
  <c r="N1856" i="3"/>
  <c r="T1856" i="3"/>
  <c r="T1654" i="3"/>
  <c r="N1654" i="3"/>
  <c r="T1685" i="3"/>
  <c r="N1685" i="3"/>
  <c r="N1846" i="3"/>
  <c r="T1846" i="3"/>
  <c r="N1607" i="3"/>
  <c r="T1607" i="3"/>
  <c r="T1799" i="3"/>
  <c r="N1799" i="3"/>
  <c r="T1755" i="3"/>
  <c r="N1755" i="3"/>
  <c r="T1917" i="3"/>
  <c r="N1917" i="3"/>
  <c r="N1660" i="3"/>
  <c r="T1660" i="3"/>
  <c r="T1768" i="3"/>
  <c r="N1768" i="3"/>
  <c r="T1928" i="3"/>
  <c r="N1928" i="3"/>
  <c r="T1573" i="3"/>
  <c r="N1573" i="3"/>
  <c r="N1647" i="3"/>
  <c r="T1647" i="3"/>
  <c r="N1871" i="3"/>
  <c r="T1871" i="3"/>
  <c r="N1772" i="3"/>
  <c r="T1772" i="3"/>
  <c r="T1645" i="3"/>
  <c r="N1645" i="3"/>
  <c r="N1624" i="3"/>
  <c r="T1624" i="3"/>
  <c r="T1698" i="3"/>
  <c r="N1698" i="3"/>
  <c r="N1886" i="3"/>
  <c r="T1886" i="3"/>
  <c r="T1753" i="3"/>
  <c r="N1753" i="3"/>
  <c r="N1770" i="3"/>
  <c r="T1770" i="3"/>
  <c r="N1850" i="3"/>
  <c r="T1850" i="3"/>
  <c r="R1690" i="3"/>
  <c r="U1690" i="3"/>
  <c r="R1855" i="3"/>
  <c r="U1855" i="3"/>
  <c r="R1678" i="3"/>
  <c r="U1678" i="3"/>
  <c r="R1842" i="3"/>
  <c r="U1842" i="3"/>
  <c r="R1809" i="3"/>
  <c r="U1809" i="3"/>
  <c r="U1830" i="3"/>
  <c r="R1830" i="3"/>
  <c r="T1793" i="3"/>
  <c r="N1793" i="3"/>
  <c r="N1841" i="3"/>
  <c r="T1841" i="3"/>
  <c r="T1765" i="3"/>
  <c r="N1765" i="3"/>
  <c r="N1584" i="3"/>
  <c r="T1584" i="3"/>
  <c r="T1911" i="3"/>
  <c r="N1911" i="3"/>
  <c r="T1725" i="3"/>
  <c r="N1725" i="3"/>
  <c r="T1683" i="3"/>
  <c r="N1683" i="3"/>
  <c r="N1641" i="3"/>
  <c r="T1641" i="3"/>
  <c r="T1719" i="3"/>
  <c r="N1719" i="3"/>
  <c r="T1717" i="3"/>
  <c r="N1717" i="3"/>
  <c r="T1761" i="3"/>
  <c r="N1761" i="3"/>
  <c r="T1734" i="3"/>
  <c r="N1734" i="3"/>
  <c r="T1839" i="3"/>
  <c r="N1839" i="3"/>
  <c r="T1721" i="3"/>
  <c r="N1721" i="3"/>
  <c r="N1854" i="3"/>
  <c r="T1854" i="3"/>
  <c r="T1848" i="3"/>
  <c r="N1848" i="3"/>
  <c r="T1715" i="3"/>
  <c r="N1715" i="3"/>
  <c r="T1890" i="3"/>
  <c r="N1890" i="3"/>
  <c r="T1780" i="3"/>
  <c r="N1780" i="3"/>
  <c r="T1835" i="3"/>
  <c r="N1835" i="3"/>
  <c r="T1844" i="3"/>
  <c r="N1844" i="3"/>
  <c r="T1801" i="3"/>
  <c r="N1801" i="3"/>
  <c r="T1590" i="3"/>
  <c r="N1590" i="3"/>
  <c r="T1930" i="3"/>
  <c r="N1930" i="3"/>
  <c r="N1601" i="3"/>
  <c r="T1601" i="3"/>
  <c r="T1582" i="3"/>
  <c r="N1582" i="3"/>
  <c r="T1580" i="3"/>
  <c r="N1580" i="3"/>
  <c r="N1628" i="3"/>
  <c r="T1628" i="3"/>
  <c r="T1797" i="3"/>
  <c r="N1797" i="3"/>
  <c r="T1578" i="3"/>
  <c r="N1578" i="3"/>
  <c r="N1816" i="3"/>
  <c r="T1816" i="3"/>
  <c r="N1651" i="3"/>
  <c r="T1651" i="3"/>
  <c r="T1575" i="3"/>
  <c r="N1575" i="3"/>
  <c r="T1736" i="3"/>
  <c r="N1736" i="3"/>
  <c r="N1778" i="3"/>
  <c r="T1778" i="3"/>
  <c r="N1643" i="3"/>
  <c r="T1643" i="3"/>
  <c r="T1692" i="3"/>
  <c r="N1692" i="3"/>
  <c r="T1831" i="3"/>
  <c r="N1831" i="3"/>
  <c r="N1611" i="3"/>
  <c r="T1611" i="3"/>
  <c r="T1740" i="3"/>
  <c r="N1740" i="3"/>
  <c r="T1922" i="3"/>
  <c r="N1922" i="3"/>
  <c r="T1618" i="3"/>
  <c r="N1618" i="3"/>
  <c r="T1806" i="3"/>
  <c r="N1806" i="3"/>
  <c r="U1695" i="3"/>
  <c r="R1695" i="3"/>
  <c r="U1699" i="3"/>
  <c r="R1699" i="3"/>
  <c r="R1813" i="3"/>
  <c r="U1813" i="3"/>
  <c r="T1932" i="3"/>
  <c r="N1932" i="3"/>
  <c r="T1738" i="3"/>
  <c r="N1738" i="3"/>
  <c r="T1603" i="3"/>
  <c r="N1603" i="3"/>
  <c r="N1837" i="3"/>
  <c r="T1837" i="3"/>
  <c r="T1639" i="3"/>
  <c r="N1639" i="3"/>
  <c r="N1700" i="3"/>
  <c r="T1700" i="3"/>
  <c r="T1626" i="3"/>
  <c r="N1626" i="3"/>
  <c r="T1808" i="3"/>
  <c r="N1808" i="3"/>
  <c r="T1913" i="3"/>
  <c r="N1913" i="3"/>
  <c r="N1875" i="3"/>
  <c r="T1875" i="3"/>
  <c r="T1694" i="3"/>
  <c r="N1694" i="3"/>
  <c r="T1852" i="3"/>
  <c r="N1852" i="3"/>
  <c r="N1649" i="3"/>
  <c r="T1649" i="3"/>
  <c r="T1759" i="3"/>
  <c r="N1759" i="3"/>
  <c r="N1882" i="3"/>
  <c r="T1882" i="3"/>
  <c r="T1730" i="3"/>
  <c r="N1730" i="3"/>
  <c r="T1569" i="3"/>
  <c r="N1569" i="3"/>
  <c r="T1622" i="3"/>
  <c r="N1622" i="3"/>
  <c r="T1926" i="3"/>
  <c r="N1926" i="3"/>
  <c r="T1894" i="3"/>
  <c r="N1894" i="3"/>
  <c r="T1696" i="3"/>
  <c r="N1696" i="3"/>
  <c r="T1757" i="3"/>
  <c r="N1757" i="3"/>
  <c r="T1704" i="3"/>
  <c r="N1704" i="3"/>
  <c r="T1774" i="3"/>
  <c r="N1774" i="3"/>
  <c r="N1833" i="3"/>
  <c r="T1833" i="3"/>
  <c r="T1613" i="3"/>
  <c r="N1613" i="3"/>
  <c r="T1920" i="3"/>
  <c r="N1920" i="3"/>
  <c r="T1909" i="3"/>
  <c r="N1909" i="3"/>
  <c r="T1616" i="3"/>
  <c r="N1616" i="3"/>
  <c r="N1656" i="3"/>
  <c r="T1656" i="3"/>
  <c r="N1609" i="3"/>
  <c r="T1609" i="3"/>
  <c r="R1847" i="3"/>
  <c r="U1847" i="3"/>
  <c r="U1834" i="3"/>
  <c r="R1834" i="3"/>
  <c r="R1838" i="3"/>
  <c r="U1838" i="3"/>
  <c r="R1682" i="3"/>
  <c r="U1682" i="3"/>
  <c r="R1686" i="3"/>
  <c r="U1686" i="3"/>
  <c r="R1851" i="3"/>
  <c r="U1851" i="3"/>
  <c r="T1457" i="3"/>
  <c r="N1457" i="3"/>
  <c r="T1274" i="3"/>
  <c r="N1274" i="3"/>
  <c r="T1343" i="3"/>
  <c r="N1343" i="3"/>
  <c r="T1244" i="3"/>
  <c r="N1244" i="3"/>
  <c r="T1283" i="3"/>
  <c r="N1283" i="3"/>
  <c r="T1237" i="3"/>
  <c r="N1237" i="3"/>
  <c r="T1362" i="3"/>
  <c r="N1362" i="3"/>
  <c r="T1320" i="3"/>
  <c r="N1320" i="3"/>
  <c r="T1434" i="3"/>
  <c r="N1434" i="3"/>
  <c r="T1552" i="3"/>
  <c r="N1552" i="3"/>
  <c r="T1449" i="3"/>
  <c r="N1449" i="3"/>
  <c r="T1210" i="3"/>
  <c r="N1210" i="3"/>
  <c r="T1430" i="3"/>
  <c r="N1430" i="3"/>
  <c r="T1413" i="3"/>
  <c r="N1413" i="3"/>
  <c r="T1299" i="3"/>
  <c r="N1299" i="3"/>
  <c r="T1224" i="3"/>
  <c r="N1224" i="3"/>
  <c r="T1546" i="3"/>
  <c r="N1546" i="3"/>
  <c r="T1241" i="3"/>
  <c r="N1241" i="3"/>
  <c r="N1318" i="3"/>
  <c r="T1318" i="3"/>
  <c r="T1499" i="3"/>
  <c r="N1499" i="3"/>
  <c r="T1487" i="3"/>
  <c r="N1487" i="3"/>
  <c r="T1428" i="3"/>
  <c r="N1428" i="3"/>
  <c r="T1411" i="3"/>
  <c r="N1411" i="3"/>
  <c r="T1514" i="3"/>
  <c r="N1514" i="3"/>
  <c r="T1550" i="3"/>
  <c r="N1550" i="3"/>
  <c r="T1245" i="3"/>
  <c r="N1245" i="3"/>
  <c r="T1227" i="3"/>
  <c r="N1227" i="3"/>
  <c r="T1491" i="3"/>
  <c r="N1491" i="3"/>
  <c r="T1379" i="3"/>
  <c r="N1379" i="3"/>
  <c r="T1337" i="3"/>
  <c r="N1337" i="3"/>
  <c r="T1322" i="3"/>
  <c r="N1322" i="3"/>
  <c r="N1417" i="3"/>
  <c r="T1417" i="3"/>
  <c r="T1347" i="3"/>
  <c r="N1347" i="3"/>
  <c r="T1527" i="3"/>
  <c r="N1527" i="3"/>
  <c r="T1468" i="3"/>
  <c r="N1468" i="3"/>
  <c r="T1232" i="3"/>
  <c r="N1232" i="3"/>
  <c r="T1529" i="3"/>
  <c r="N1529" i="3"/>
  <c r="N1335" i="3"/>
  <c r="T1335" i="3"/>
  <c r="T1236" i="3"/>
  <c r="N1236" i="3"/>
  <c r="T1400" i="3"/>
  <c r="N1400" i="3"/>
  <c r="T1358" i="3"/>
  <c r="N1358" i="3"/>
  <c r="T1316" i="3"/>
  <c r="N1316" i="3"/>
  <c r="R1526" i="3"/>
  <c r="U1526" i="3"/>
  <c r="T1464" i="3"/>
  <c r="N1464" i="3"/>
  <c r="T1360" i="3"/>
  <c r="N1360" i="3"/>
  <c r="T1512" i="3"/>
  <c r="N1512" i="3"/>
  <c r="T1186" i="3"/>
  <c r="N1186" i="3"/>
  <c r="T1223" i="3"/>
  <c r="N1223" i="3"/>
  <c r="T1352" i="3"/>
  <c r="N1352" i="3"/>
  <c r="T1493" i="3"/>
  <c r="N1493" i="3"/>
  <c r="T1265" i="3"/>
  <c r="N1265" i="3"/>
  <c r="N1525" i="3"/>
  <c r="T1525" i="3"/>
  <c r="T1228" i="3"/>
  <c r="N1228" i="3"/>
  <c r="T1531" i="3"/>
  <c r="N1531" i="3"/>
  <c r="T1474" i="3"/>
  <c r="N1474" i="3"/>
  <c r="T1375" i="3"/>
  <c r="N1375" i="3"/>
  <c r="T1324" i="3"/>
  <c r="N1324" i="3"/>
  <c r="T1275" i="3"/>
  <c r="N1275" i="3"/>
  <c r="T1314" i="3"/>
  <c r="N1314" i="3"/>
  <c r="T1199" i="3"/>
  <c r="N1199" i="3"/>
  <c r="T1206" i="3"/>
  <c r="N1206" i="3"/>
  <c r="T1309" i="3"/>
  <c r="N1309" i="3"/>
  <c r="T1459" i="3"/>
  <c r="N1459" i="3"/>
  <c r="T1282" i="3"/>
  <c r="N1282" i="3"/>
  <c r="T1461" i="3"/>
  <c r="N1461" i="3"/>
  <c r="T1198" i="3"/>
  <c r="N1198" i="3"/>
  <c r="T1497" i="3"/>
  <c r="N1497" i="3"/>
  <c r="N1240" i="3"/>
  <c r="T1240" i="3"/>
  <c r="T1398" i="3"/>
  <c r="N1398" i="3"/>
  <c r="T1432" i="3"/>
  <c r="N1432" i="3"/>
  <c r="T1415" i="3"/>
  <c r="N1415" i="3"/>
  <c r="R1209" i="3"/>
  <c r="U1209" i="3"/>
  <c r="U1530" i="3"/>
  <c r="R1530" i="3"/>
  <c r="U1543" i="3"/>
  <c r="R1543" i="3"/>
  <c r="T1426" i="3"/>
  <c r="N1426" i="3"/>
  <c r="T1548" i="3"/>
  <c r="N1548" i="3"/>
  <c r="T1286" i="3"/>
  <c r="N1286" i="3"/>
  <c r="T1202" i="3"/>
  <c r="N1202" i="3"/>
  <c r="T1266" i="3"/>
  <c r="N1266" i="3"/>
  <c r="T1207" i="3"/>
  <c r="N1207" i="3"/>
  <c r="T1388" i="3"/>
  <c r="N1388" i="3"/>
  <c r="T1345" i="3"/>
  <c r="N1345" i="3"/>
  <c r="T1303" i="3"/>
  <c r="N1303" i="3"/>
  <c r="T1381" i="3"/>
  <c r="N1381" i="3"/>
  <c r="T1261" i="3"/>
  <c r="N1261" i="3"/>
  <c r="T1438" i="3"/>
  <c r="N1438" i="3"/>
  <c r="T1421" i="3"/>
  <c r="N1421" i="3"/>
  <c r="T1190" i="3"/>
  <c r="N1190" i="3"/>
  <c r="T1248" i="3"/>
  <c r="N1248" i="3"/>
  <c r="T1262" i="3"/>
  <c r="N1262" i="3"/>
  <c r="T1270" i="3"/>
  <c r="N1270" i="3"/>
  <c r="T1194" i="3"/>
  <c r="N1194" i="3"/>
  <c r="T1394" i="3"/>
  <c r="N1394" i="3"/>
  <c r="T1436" i="3"/>
  <c r="N1436" i="3"/>
  <c r="T1419" i="3"/>
  <c r="N1419" i="3"/>
  <c r="T1249" i="3"/>
  <c r="N1249" i="3"/>
  <c r="T1472" i="3"/>
  <c r="N1472" i="3"/>
  <c r="N1506" i="3"/>
  <c r="T1506" i="3"/>
  <c r="T1269" i="3"/>
  <c r="N1269" i="3"/>
  <c r="T1185" i="3"/>
  <c r="N1185" i="3"/>
  <c r="N1396" i="3"/>
  <c r="T1396" i="3"/>
  <c r="T1354" i="3"/>
  <c r="N1354" i="3"/>
  <c r="T1312" i="3"/>
  <c r="N1312" i="3"/>
  <c r="T1385" i="3"/>
  <c r="N1385" i="3"/>
  <c r="T1544" i="3"/>
  <c r="N1544" i="3"/>
  <c r="N1502" i="3"/>
  <c r="T1502" i="3"/>
  <c r="T1537" i="3"/>
  <c r="N1537" i="3"/>
  <c r="T1542" i="3"/>
  <c r="N1542" i="3"/>
  <c r="T1508" i="3"/>
  <c r="N1508" i="3"/>
  <c r="T1390" i="3"/>
  <c r="N1390" i="3"/>
  <c r="T1278" i="3"/>
  <c r="N1278" i="3"/>
  <c r="T1193" i="3"/>
  <c r="N1193" i="3"/>
  <c r="T1383" i="3"/>
  <c r="N1383" i="3"/>
  <c r="T1341" i="3"/>
  <c r="N1341" i="3"/>
  <c r="T1476" i="3"/>
  <c r="N1476" i="3"/>
  <c r="T1470" i="3"/>
  <c r="N1470" i="3"/>
  <c r="N1510" i="3"/>
  <c r="T1510" i="3"/>
  <c r="T1211" i="3"/>
  <c r="N1211" i="3"/>
  <c r="R1374" i="3"/>
  <c r="U1374" i="3"/>
  <c r="T1231" i="3"/>
  <c r="N1231" i="3"/>
  <c r="T1203" i="3"/>
  <c r="N1203" i="3"/>
  <c r="T1305" i="3"/>
  <c r="N1305" i="3"/>
  <c r="T1535" i="3"/>
  <c r="N1535" i="3"/>
  <c r="T1533" i="3"/>
  <c r="N1533" i="3"/>
  <c r="T1466" i="3"/>
  <c r="N1466" i="3"/>
  <c r="T1279" i="3"/>
  <c r="N1279" i="3"/>
  <c r="T1356" i="3"/>
  <c r="N1356" i="3"/>
  <c r="T1392" i="3"/>
  <c r="N1392" i="3"/>
  <c r="T1350" i="3"/>
  <c r="N1350" i="3"/>
  <c r="T1307" i="3"/>
  <c r="N1307" i="3"/>
  <c r="T1373" i="3"/>
  <c r="N1373" i="3"/>
  <c r="T1298" i="3"/>
  <c r="N1298" i="3"/>
  <c r="T1297" i="3"/>
  <c r="N1297" i="3"/>
  <c r="T1377" i="3"/>
  <c r="N1377" i="3"/>
  <c r="T1495" i="3"/>
  <c r="N1495" i="3"/>
  <c r="T1451" i="3"/>
  <c r="N1451" i="3"/>
  <c r="T1504" i="3"/>
  <c r="N1504" i="3"/>
  <c r="T1301" i="3"/>
  <c r="N1301" i="3"/>
  <c r="T1453" i="3"/>
  <c r="N1453" i="3"/>
  <c r="T1455" i="3"/>
  <c r="N1455" i="3"/>
  <c r="T1540" i="3"/>
  <c r="N1540" i="3"/>
  <c r="T1489" i="3"/>
  <c r="N1489" i="3"/>
  <c r="T1189" i="3"/>
  <c r="N1189" i="3"/>
  <c r="T1339" i="3"/>
  <c r="N1339" i="3"/>
  <c r="T1423" i="3"/>
  <c r="N1423" i="3"/>
  <c r="U1551" i="3"/>
  <c r="R1551" i="3"/>
  <c r="U1538" i="3"/>
  <c r="R1538" i="3"/>
  <c r="U1534" i="3"/>
  <c r="R1534" i="3"/>
  <c r="U1547" i="3"/>
  <c r="R1547" i="3"/>
  <c r="T1130" i="3"/>
  <c r="N1130" i="3"/>
  <c r="T1033" i="3"/>
  <c r="N1033" i="3"/>
  <c r="T1084" i="3"/>
  <c r="N1084" i="3"/>
  <c r="T1020" i="3"/>
  <c r="N1020" i="3"/>
  <c r="T941" i="3"/>
  <c r="N941" i="3"/>
  <c r="T1034" i="3"/>
  <c r="N1034" i="3"/>
  <c r="T1097" i="3"/>
  <c r="N1097" i="3"/>
  <c r="T823" i="3"/>
  <c r="N823" i="3"/>
  <c r="T996" i="3"/>
  <c r="N996" i="3"/>
  <c r="T1118" i="3"/>
  <c r="N1118" i="3"/>
  <c r="T891" i="3"/>
  <c r="N891" i="3"/>
  <c r="T1152" i="3"/>
  <c r="N1152" i="3"/>
  <c r="T1093" i="3"/>
  <c r="N1093" i="3"/>
  <c r="T815" i="3"/>
  <c r="N815" i="3"/>
  <c r="N934" i="3"/>
  <c r="T934" i="3"/>
  <c r="T1046" i="3"/>
  <c r="N1046" i="3"/>
  <c r="T903" i="3"/>
  <c r="N903" i="3"/>
  <c r="T814" i="3"/>
  <c r="N814" i="3"/>
  <c r="T807" i="3"/>
  <c r="N807" i="3"/>
  <c r="T1071" i="3"/>
  <c r="N1071" i="3"/>
  <c r="T1110" i="3"/>
  <c r="N1110" i="3"/>
  <c r="U888" i="3"/>
  <c r="R888" i="3"/>
  <c r="U922" i="3"/>
  <c r="R922" i="3"/>
  <c r="R935" i="3"/>
  <c r="U935" i="3"/>
  <c r="U905" i="3"/>
  <c r="R905" i="3"/>
  <c r="U880" i="3"/>
  <c r="R880" i="3"/>
  <c r="T848" i="3"/>
  <c r="N848" i="3"/>
  <c r="T1016" i="3"/>
  <c r="N1016" i="3"/>
  <c r="T869" i="3"/>
  <c r="N869" i="3"/>
  <c r="T1117" i="3"/>
  <c r="N1117" i="3"/>
  <c r="T942" i="3"/>
  <c r="N942" i="3"/>
  <c r="T1021" i="3"/>
  <c r="N1021" i="3"/>
  <c r="T1037" i="3"/>
  <c r="N1037" i="3"/>
  <c r="T1168" i="3"/>
  <c r="N1168" i="3"/>
  <c r="T900" i="3"/>
  <c r="N900" i="3"/>
  <c r="N1072" i="3"/>
  <c r="T1072" i="3"/>
  <c r="T883" i="3"/>
  <c r="N883" i="3"/>
  <c r="T1088" i="3"/>
  <c r="N1088" i="3"/>
  <c r="T1147" i="3"/>
  <c r="N1147" i="3"/>
  <c r="T1131" i="3"/>
  <c r="N1131" i="3"/>
  <c r="T853" i="3"/>
  <c r="N853" i="3"/>
  <c r="T907" i="3"/>
  <c r="N907" i="3"/>
  <c r="T1079" i="3"/>
  <c r="N1079" i="3"/>
  <c r="T1092" i="3"/>
  <c r="N1092" i="3"/>
  <c r="T995" i="3"/>
  <c r="N995" i="3"/>
  <c r="T824" i="3"/>
  <c r="N824" i="3"/>
  <c r="T1047" i="3"/>
  <c r="N1047" i="3"/>
  <c r="T924" i="3"/>
  <c r="N924" i="3"/>
  <c r="T1165" i="3"/>
  <c r="N1165" i="3"/>
  <c r="T862" i="3"/>
  <c r="N862" i="3"/>
  <c r="T1173" i="3"/>
  <c r="N1173" i="3"/>
  <c r="T1059" i="3"/>
  <c r="N1059" i="3"/>
  <c r="T1109" i="3"/>
  <c r="N1109" i="3"/>
  <c r="T1012" i="3"/>
  <c r="N1012" i="3"/>
  <c r="N1076" i="3"/>
  <c r="T1076" i="3"/>
  <c r="T886" i="3"/>
  <c r="N886" i="3"/>
  <c r="T920" i="3"/>
  <c r="N920" i="3"/>
  <c r="T895" i="3"/>
  <c r="N895" i="3"/>
  <c r="T845" i="3"/>
  <c r="N845" i="3"/>
  <c r="T1008" i="3"/>
  <c r="N1008" i="3"/>
  <c r="U897" i="3"/>
  <c r="R897" i="3"/>
  <c r="U841" i="3"/>
  <c r="R841" i="3"/>
  <c r="R896" i="3"/>
  <c r="U896" i="3"/>
  <c r="U1018" i="3"/>
  <c r="R1018" i="3"/>
  <c r="U1001" i="3"/>
  <c r="R1001" i="3"/>
  <c r="U997" i="3"/>
  <c r="R997" i="3"/>
  <c r="U932" i="3"/>
  <c r="R932" i="3"/>
  <c r="U1005" i="3"/>
  <c r="R1005" i="3"/>
  <c r="R805" i="3"/>
  <c r="U805" i="3"/>
  <c r="U1014" i="3"/>
  <c r="R1014" i="3"/>
  <c r="R826" i="3"/>
  <c r="U826" i="3"/>
  <c r="R939" i="3"/>
  <c r="U939" i="3"/>
  <c r="U918" i="3"/>
  <c r="R918" i="3"/>
  <c r="T1114" i="3"/>
  <c r="N1114" i="3"/>
  <c r="N933" i="3"/>
  <c r="T933" i="3"/>
  <c r="T1003" i="3"/>
  <c r="N1003" i="3"/>
  <c r="T945" i="3"/>
  <c r="N945" i="3"/>
  <c r="T810" i="3"/>
  <c r="N810" i="3"/>
  <c r="T857" i="3"/>
  <c r="N857" i="3"/>
  <c r="T1000" i="3"/>
  <c r="N1000" i="3"/>
  <c r="T1126" i="3"/>
  <c r="N1126" i="3"/>
  <c r="T1041" i="3"/>
  <c r="N1041" i="3"/>
  <c r="T1055" i="3"/>
  <c r="N1055" i="3"/>
  <c r="T929" i="3"/>
  <c r="N929" i="3"/>
  <c r="T1122" i="3"/>
  <c r="N1122" i="3"/>
  <c r="T882" i="3"/>
  <c r="N882" i="3"/>
  <c r="T1127" i="3"/>
  <c r="N1127" i="3"/>
  <c r="T1080" i="3"/>
  <c r="N1080" i="3"/>
  <c r="T827" i="3"/>
  <c r="N827" i="3"/>
  <c r="T1156" i="3"/>
  <c r="N1156" i="3"/>
  <c r="T1042" i="3"/>
  <c r="N1042" i="3"/>
  <c r="T1123" i="3"/>
  <c r="N1123" i="3"/>
  <c r="T1155" i="3"/>
  <c r="N1155" i="3"/>
  <c r="T1054" i="3"/>
  <c r="N1054" i="3"/>
  <c r="T1004" i="3"/>
  <c r="N1004" i="3"/>
  <c r="T865" i="3"/>
  <c r="N865" i="3"/>
  <c r="T1096" i="3"/>
  <c r="N1096" i="3"/>
  <c r="T937" i="3"/>
  <c r="N937" i="3"/>
  <c r="N1085" i="3"/>
  <c r="T1085" i="3"/>
  <c r="T1148" i="3"/>
  <c r="N1148" i="3"/>
  <c r="R858" i="3"/>
  <c r="U858" i="3"/>
  <c r="R943" i="3"/>
  <c r="U943" i="3"/>
  <c r="U926" i="3"/>
  <c r="R926" i="3"/>
  <c r="U884" i="3"/>
  <c r="R884" i="3"/>
  <c r="T1009" i="3"/>
  <c r="N1009" i="3"/>
  <c r="T1160" i="3"/>
  <c r="N1160" i="3"/>
  <c r="T1075" i="3"/>
  <c r="N1075" i="3"/>
  <c r="T1038" i="3"/>
  <c r="N1038" i="3"/>
  <c r="T925" i="3"/>
  <c r="N925" i="3"/>
  <c r="T890" i="3"/>
  <c r="N890" i="3"/>
  <c r="T1164" i="3"/>
  <c r="N1164" i="3"/>
  <c r="T1113" i="3"/>
  <c r="N1113" i="3"/>
  <c r="T1161" i="3"/>
  <c r="N1161" i="3"/>
  <c r="T861" i="3"/>
  <c r="N861" i="3"/>
  <c r="T1017" i="3"/>
  <c r="N1017" i="3"/>
  <c r="T1135" i="3"/>
  <c r="N1135" i="3"/>
  <c r="T806" i="3"/>
  <c r="N806" i="3"/>
  <c r="T831" i="3"/>
  <c r="N831" i="3"/>
  <c r="T852" i="3"/>
  <c r="N852" i="3"/>
  <c r="T1172" i="3"/>
  <c r="N1172" i="3"/>
  <c r="T844" i="3"/>
  <c r="N844" i="3"/>
  <c r="T1013" i="3"/>
  <c r="N1013" i="3"/>
  <c r="T1134" i="3"/>
  <c r="N1134" i="3"/>
  <c r="T1050" i="3"/>
  <c r="N1050" i="3"/>
  <c r="T921" i="3"/>
  <c r="N921" i="3"/>
  <c r="T819" i="3"/>
  <c r="N819" i="3"/>
  <c r="T1051" i="3"/>
  <c r="N1051" i="3"/>
  <c r="T999" i="3"/>
  <c r="N999" i="3"/>
  <c r="T1089" i="3"/>
  <c r="N1089" i="3"/>
  <c r="T899" i="3"/>
  <c r="N899" i="3"/>
  <c r="T1151" i="3"/>
  <c r="N1151" i="3"/>
  <c r="T1058" i="3"/>
  <c r="N1058" i="3"/>
  <c r="T928" i="3"/>
  <c r="N928" i="3"/>
  <c r="T1169" i="3"/>
  <c r="N1169" i="3"/>
  <c r="N938" i="3"/>
  <c r="T938" i="3"/>
  <c r="U892" i="3"/>
  <c r="R892" i="3"/>
  <c r="U849" i="3"/>
  <c r="R849" i="3"/>
  <c r="U866" i="3"/>
  <c r="R866" i="3"/>
  <c r="R904" i="3"/>
  <c r="U904" i="3"/>
  <c r="U1010" i="3"/>
  <c r="R1010" i="3"/>
  <c r="U993" i="3"/>
  <c r="R993" i="3"/>
  <c r="R813" i="3"/>
  <c r="U813" i="3"/>
  <c r="U879" i="3"/>
  <c r="R879" i="3"/>
  <c r="R818" i="3"/>
  <c r="U818" i="3"/>
  <c r="U901" i="3"/>
  <c r="R901" i="3"/>
  <c r="U930" i="3"/>
  <c r="R930" i="3"/>
  <c r="U887" i="3"/>
  <c r="R887" i="3"/>
  <c r="T637" i="3"/>
  <c r="N637" i="3"/>
  <c r="T557" i="3"/>
  <c r="N557" i="3"/>
  <c r="T527" i="3"/>
  <c r="N527" i="3"/>
  <c r="T769" i="3"/>
  <c r="N769" i="3"/>
  <c r="T447" i="3"/>
  <c r="N447" i="3"/>
  <c r="T772" i="3"/>
  <c r="N772" i="3"/>
  <c r="T544" i="3"/>
  <c r="N544" i="3"/>
  <c r="T679" i="3"/>
  <c r="N679" i="3"/>
  <c r="N730" i="3"/>
  <c r="T730" i="3"/>
  <c r="T489" i="3"/>
  <c r="N489" i="3"/>
  <c r="T793" i="3"/>
  <c r="N793" i="3"/>
  <c r="T768" i="3"/>
  <c r="N768" i="3"/>
  <c r="T692" i="3"/>
  <c r="N692" i="3"/>
  <c r="T591" i="3"/>
  <c r="N591" i="3"/>
  <c r="T523" i="3"/>
  <c r="N523" i="3"/>
  <c r="T426" i="3"/>
  <c r="N426" i="3"/>
  <c r="R480" i="3"/>
  <c r="U480" i="3"/>
  <c r="U602" i="3"/>
  <c r="R602" i="3"/>
  <c r="R791" i="3"/>
  <c r="U791" i="3"/>
  <c r="U470" i="3"/>
  <c r="R470" i="3"/>
  <c r="R538" i="3"/>
  <c r="U538" i="3"/>
  <c r="U732" i="3"/>
  <c r="R732" i="3"/>
  <c r="T519" i="3"/>
  <c r="N519" i="3"/>
  <c r="T705" i="3"/>
  <c r="N705" i="3"/>
  <c r="T582" i="3"/>
  <c r="N582" i="3"/>
  <c r="T464" i="3"/>
  <c r="N464" i="3"/>
  <c r="T675" i="3"/>
  <c r="N675" i="3"/>
  <c r="T700" i="3"/>
  <c r="N700" i="3"/>
  <c r="T599" i="3"/>
  <c r="N599" i="3"/>
  <c r="T561" i="3"/>
  <c r="N561" i="3"/>
  <c r="T515" i="3"/>
  <c r="N515" i="3"/>
  <c r="T786" i="3"/>
  <c r="N786" i="3"/>
  <c r="T696" i="3"/>
  <c r="N696" i="3"/>
  <c r="T658" i="3"/>
  <c r="N658" i="3"/>
  <c r="T603" i="3"/>
  <c r="N603" i="3"/>
  <c r="T776" i="3"/>
  <c r="N776" i="3"/>
  <c r="T468" i="3"/>
  <c r="N468" i="3"/>
  <c r="T751" i="3"/>
  <c r="N751" i="3"/>
  <c r="T748" i="3"/>
  <c r="N748" i="3"/>
  <c r="T472" i="3"/>
  <c r="N472" i="3"/>
  <c r="T667" i="3"/>
  <c r="N667" i="3"/>
  <c r="U436" i="3"/>
  <c r="R436" i="3"/>
  <c r="R555" i="3"/>
  <c r="U555" i="3"/>
  <c r="U636" i="3"/>
  <c r="R636" i="3"/>
  <c r="R584" i="3"/>
  <c r="U584" i="3"/>
  <c r="U445" i="3"/>
  <c r="R445" i="3"/>
  <c r="U462" i="3"/>
  <c r="R462" i="3"/>
  <c r="U740" i="3"/>
  <c r="R740" i="3"/>
  <c r="R597" i="3"/>
  <c r="U597" i="3"/>
  <c r="U441" i="3"/>
  <c r="R441" i="3"/>
  <c r="U466" i="3"/>
  <c r="R466" i="3"/>
  <c r="U736" i="3"/>
  <c r="R736" i="3"/>
  <c r="R580" i="3"/>
  <c r="U580" i="3"/>
  <c r="R787" i="3"/>
  <c r="U787" i="3"/>
  <c r="U449" i="3"/>
  <c r="R449" i="3"/>
  <c r="U728" i="3"/>
  <c r="R728" i="3"/>
  <c r="T629" i="3"/>
  <c r="N629" i="3"/>
  <c r="T662" i="3"/>
  <c r="N662" i="3"/>
  <c r="T548" i="3"/>
  <c r="N548" i="3"/>
  <c r="T743" i="3"/>
  <c r="N743" i="3"/>
  <c r="T439" i="3"/>
  <c r="N439" i="3"/>
  <c r="T565" i="3"/>
  <c r="N565" i="3"/>
  <c r="T777" i="3"/>
  <c r="N777" i="3"/>
  <c r="T595" i="3"/>
  <c r="N595" i="3"/>
  <c r="T620" i="3"/>
  <c r="N620" i="3"/>
  <c r="T654" i="3"/>
  <c r="N654" i="3"/>
  <c r="T586" i="3"/>
  <c r="N586" i="3"/>
  <c r="T624" i="3"/>
  <c r="N624" i="3"/>
  <c r="T713" i="3"/>
  <c r="N713" i="3"/>
  <c r="T709" i="3"/>
  <c r="N709" i="3"/>
  <c r="T485" i="3"/>
  <c r="N485" i="3"/>
  <c r="R784" i="3"/>
  <c r="U784" i="3"/>
  <c r="R588" i="3"/>
  <c r="U588" i="3"/>
  <c r="R753" i="3"/>
  <c r="U753" i="3"/>
  <c r="N738" i="3"/>
  <c r="T738" i="3"/>
  <c r="T578" i="3"/>
  <c r="N578" i="3"/>
  <c r="T430" i="3"/>
  <c r="N430" i="3"/>
  <c r="T671" i="3"/>
  <c r="N671" i="3"/>
  <c r="T506" i="3"/>
  <c r="N506" i="3"/>
  <c r="T443" i="3"/>
  <c r="N443" i="3"/>
  <c r="T616" i="3"/>
  <c r="N616" i="3"/>
  <c r="T781" i="3"/>
  <c r="N781" i="3"/>
  <c r="T755" i="3"/>
  <c r="N755" i="3"/>
  <c r="T633" i="3"/>
  <c r="N633" i="3"/>
  <c r="T477" i="3"/>
  <c r="N477" i="3"/>
  <c r="T540" i="3"/>
  <c r="N540" i="3"/>
  <c r="T481" i="3"/>
  <c r="N481" i="3"/>
  <c r="T717" i="3"/>
  <c r="N717" i="3"/>
  <c r="T451" i="3"/>
  <c r="N451" i="3"/>
  <c r="T502" i="3"/>
  <c r="N502" i="3"/>
  <c r="T789" i="3"/>
  <c r="N789" i="3"/>
  <c r="T747" i="3"/>
  <c r="N747" i="3"/>
  <c r="T510" i="3"/>
  <c r="N510" i="3"/>
  <c r="T641" i="3"/>
  <c r="N641" i="3"/>
  <c r="T553" i="3"/>
  <c r="N553" i="3"/>
  <c r="T785" i="3"/>
  <c r="N785" i="3"/>
  <c r="N734" i="3"/>
  <c r="T734" i="3"/>
  <c r="T434" i="3"/>
  <c r="N434" i="3"/>
  <c r="R542" i="3"/>
  <c r="U542" i="3"/>
  <c r="R550" i="3"/>
  <c r="U550" i="3"/>
  <c r="U745" i="3"/>
  <c r="R745" i="3"/>
  <c r="U749" i="3"/>
  <c r="R749" i="3"/>
  <c r="R783" i="3"/>
  <c r="U783" i="3"/>
  <c r="U428" i="3"/>
  <c r="R428" i="3"/>
  <c r="R559" i="3"/>
  <c r="U559" i="3"/>
  <c r="R601" i="3"/>
  <c r="U601" i="3"/>
  <c r="U479" i="3"/>
  <c r="R479" i="3"/>
  <c r="R483" i="3"/>
  <c r="U483" i="3"/>
  <c r="R576" i="3"/>
  <c r="U576" i="3"/>
  <c r="R593" i="3"/>
  <c r="U593" i="3"/>
  <c r="U474" i="3"/>
  <c r="R474" i="3"/>
  <c r="R546" i="3"/>
  <c r="U546" i="3"/>
  <c r="U432" i="3"/>
  <c r="R432" i="3"/>
  <c r="U424" i="3"/>
  <c r="R424" i="3"/>
  <c r="T401" i="3"/>
  <c r="N401" i="3"/>
  <c r="T409" i="3"/>
  <c r="N409" i="3"/>
  <c r="T405" i="3"/>
  <c r="N405" i="3"/>
  <c r="T413" i="3"/>
  <c r="N413" i="3"/>
  <c r="T392" i="3"/>
  <c r="N392" i="3"/>
  <c r="T396" i="3"/>
  <c r="N396" i="3"/>
  <c r="T388" i="3"/>
  <c r="N388" i="3"/>
  <c r="T352" i="3"/>
  <c r="N352" i="3"/>
  <c r="T348" i="3"/>
  <c r="N348" i="3"/>
  <c r="T356" i="3"/>
  <c r="N356" i="3"/>
  <c r="N373" i="3"/>
  <c r="T373" i="3"/>
  <c r="N365" i="3"/>
  <c r="T365" i="3"/>
  <c r="N360" i="3"/>
  <c r="T360" i="3"/>
  <c r="T369" i="3"/>
  <c r="N369" i="3"/>
  <c r="T327" i="3"/>
  <c r="N327" i="3"/>
  <c r="N335" i="3"/>
  <c r="T335" i="3"/>
  <c r="N310" i="3"/>
  <c r="T310" i="3"/>
  <c r="T314" i="3"/>
  <c r="N314" i="3"/>
  <c r="T331" i="3"/>
  <c r="N331" i="3"/>
  <c r="N322" i="3"/>
  <c r="T322" i="3"/>
  <c r="T318" i="3"/>
  <c r="N318" i="3"/>
  <c r="T289" i="3"/>
  <c r="N289" i="3"/>
  <c r="N280" i="3"/>
  <c r="T280" i="3"/>
  <c r="T272" i="3"/>
  <c r="N272" i="3"/>
  <c r="N284" i="3"/>
  <c r="T284" i="3"/>
  <c r="T293" i="3"/>
  <c r="N293" i="3"/>
  <c r="T276" i="3"/>
  <c r="N276" i="3"/>
  <c r="R271" i="3"/>
  <c r="U271" i="3"/>
  <c r="T297" i="3"/>
  <c r="N297" i="3"/>
  <c r="R288" i="3"/>
  <c r="U288" i="3"/>
  <c r="N242" i="3"/>
  <c r="T242" i="3"/>
  <c r="T255" i="3"/>
  <c r="N255" i="3"/>
  <c r="R254" i="3"/>
  <c r="U254" i="3"/>
  <c r="T251" i="3"/>
  <c r="N251" i="3"/>
  <c r="T234" i="3"/>
  <c r="N234" i="3"/>
  <c r="T259" i="3"/>
  <c r="N259" i="3"/>
  <c r="N246" i="3"/>
  <c r="T246" i="3"/>
  <c r="T238" i="3"/>
  <c r="N238" i="3"/>
  <c r="R233" i="3"/>
  <c r="U233" i="3"/>
  <c r="N196" i="3"/>
  <c r="T196" i="3"/>
  <c r="T217" i="3"/>
  <c r="N217" i="3"/>
  <c r="T221" i="3"/>
  <c r="N221" i="3"/>
  <c r="N213" i="3"/>
  <c r="T213" i="3"/>
  <c r="N208" i="3"/>
  <c r="T208" i="3"/>
  <c r="N204" i="3"/>
  <c r="T204" i="3"/>
  <c r="N200" i="3"/>
  <c r="T200" i="3"/>
  <c r="T175" i="3"/>
  <c r="N175" i="3"/>
  <c r="T183" i="3"/>
  <c r="N183" i="3"/>
  <c r="T162" i="3"/>
  <c r="N162" i="3"/>
  <c r="R161" i="3"/>
  <c r="U161" i="3"/>
  <c r="T170" i="3"/>
  <c r="N170" i="3"/>
  <c r="T179" i="3"/>
  <c r="N179" i="3"/>
  <c r="T158" i="3"/>
  <c r="N158" i="3"/>
  <c r="T166" i="3"/>
  <c r="N166" i="3"/>
  <c r="T145" i="3"/>
  <c r="N145" i="3"/>
  <c r="N120" i="3"/>
  <c r="T120" i="3"/>
  <c r="T128" i="3"/>
  <c r="N128" i="3"/>
  <c r="T137" i="3"/>
  <c r="N137" i="3"/>
  <c r="T132" i="3"/>
  <c r="N132" i="3"/>
  <c r="T124" i="3"/>
  <c r="N124" i="3"/>
  <c r="N141" i="3"/>
  <c r="T141" i="3"/>
  <c r="T94" i="3"/>
  <c r="N94" i="3"/>
  <c r="T103" i="3"/>
  <c r="N103" i="3"/>
  <c r="T82" i="3"/>
  <c r="N82" i="3"/>
  <c r="T107" i="3"/>
  <c r="N107" i="3"/>
  <c r="T99" i="3"/>
  <c r="N99" i="3"/>
  <c r="T86" i="3"/>
  <c r="N86" i="3"/>
  <c r="N90" i="3"/>
  <c r="T90" i="3"/>
  <c r="S5" i="3"/>
  <c r="O5" i="5" s="1"/>
  <c r="S5" i="5"/>
  <c r="T5" i="5" s="1"/>
  <c r="N5" i="3" s="1"/>
  <c r="O5" i="3" s="1"/>
  <c r="Q27" i="5"/>
  <c r="S27" i="3"/>
  <c r="O27" i="5" s="1"/>
  <c r="S6" i="3"/>
  <c r="Q6" i="5"/>
  <c r="Q31" i="5"/>
  <c r="S31" i="3"/>
  <c r="O31" i="5" s="1"/>
  <c r="Q8" i="5"/>
  <c r="S8" i="3"/>
  <c r="O8" i="5" s="1"/>
  <c r="Q25" i="5"/>
  <c r="S25" i="3"/>
  <c r="O25" i="5" s="1"/>
  <c r="Q28" i="5"/>
  <c r="S28" i="3"/>
  <c r="O28" i="5" s="1"/>
  <c r="O28" i="3"/>
  <c r="Q22" i="5"/>
  <c r="O22" i="3"/>
  <c r="S22" i="3"/>
  <c r="O22" i="5" s="1"/>
  <c r="Q18" i="5"/>
  <c r="S18" i="3"/>
  <c r="O18" i="5" s="1"/>
  <c r="Q13" i="5"/>
  <c r="S13" i="3"/>
  <c r="O13" i="5" s="1"/>
  <c r="O13" i="3"/>
  <c r="S23" i="3"/>
  <c r="O23" i="5" s="1"/>
  <c r="Q23" i="5"/>
  <c r="Q32" i="5"/>
  <c r="S32" i="3"/>
  <c r="O32" i="5" s="1"/>
  <c r="O32" i="3"/>
  <c r="Q26" i="5"/>
  <c r="O26" i="3"/>
  <c r="S26" i="3"/>
  <c r="O26" i="5" s="1"/>
  <c r="Q30" i="5"/>
  <c r="O30" i="3"/>
  <c r="S30" i="3"/>
  <c r="O30" i="5" s="1"/>
  <c r="Q29" i="5"/>
  <c r="S29" i="3"/>
  <c r="O29" i="5" s="1"/>
  <c r="S14" i="3"/>
  <c r="O14" i="5" s="1"/>
  <c r="Q14" i="5"/>
  <c r="Q24" i="5"/>
  <c r="S24" i="3"/>
  <c r="O24" i="5" s="1"/>
  <c r="O24" i="3"/>
  <c r="S16" i="3"/>
  <c r="O16" i="5" s="1"/>
  <c r="Q16" i="5"/>
  <c r="Q33" i="5"/>
  <c r="S33" i="3"/>
  <c r="O33" i="5" s="1"/>
  <c r="Q9" i="5"/>
  <c r="O9" i="3"/>
  <c r="S9" i="3"/>
  <c r="O9" i="5" s="1"/>
  <c r="Q7" i="5"/>
  <c r="S7" i="3"/>
  <c r="O7" i="5" s="1"/>
  <c r="Q21" i="5"/>
  <c r="S21" i="3"/>
  <c r="O21" i="5" s="1"/>
  <c r="S10" i="3"/>
  <c r="O10" i="5" s="1"/>
  <c r="Q10" i="5"/>
  <c r="Q20" i="5"/>
  <c r="S20" i="3"/>
  <c r="O20" i="5" s="1"/>
  <c r="O20" i="3"/>
  <c r="Q12" i="5"/>
  <c r="S12" i="3"/>
  <c r="O12" i="5" s="1"/>
  <c r="Q17" i="5"/>
  <c r="S17" i="3"/>
  <c r="O17" i="5" s="1"/>
  <c r="Q11" i="5"/>
  <c r="O11" i="3"/>
  <c r="S11" i="3"/>
  <c r="O11" i="5" s="1"/>
  <c r="Q15" i="5"/>
  <c r="S15" i="3"/>
  <c r="O15" i="5" s="1"/>
  <c r="U7587" i="5"/>
  <c r="U7569" i="5"/>
  <c r="U7570" i="5"/>
  <c r="U7572" i="5"/>
  <c r="U7494" i="5"/>
  <c r="U7493" i="5"/>
  <c r="U7455" i="5"/>
  <c r="U7417" i="5"/>
  <c r="U7283" i="5"/>
  <c r="U7265" i="5"/>
  <c r="U7190" i="5"/>
  <c r="U7207" i="5"/>
  <c r="U7152" i="5"/>
  <c r="U7169" i="5"/>
  <c r="U7151" i="5"/>
  <c r="U7114" i="5"/>
  <c r="U7076" i="5"/>
  <c r="U7093" i="5"/>
  <c r="U7075" i="5"/>
  <c r="U7037" i="5"/>
  <c r="U6962" i="5"/>
  <c r="U6961" i="5"/>
  <c r="U6979" i="5"/>
  <c r="U6941" i="5"/>
  <c r="U6845" i="5"/>
  <c r="U6849" i="5"/>
  <c r="U6807" i="5"/>
  <c r="U6811" i="5"/>
  <c r="U6693" i="5"/>
  <c r="U6697" i="5"/>
  <c r="U6659" i="5"/>
  <c r="U6655" i="5"/>
  <c r="U6541" i="5"/>
  <c r="U6507" i="5"/>
  <c r="U6503" i="5"/>
  <c r="U6505" i="5"/>
  <c r="U6465" i="5"/>
  <c r="U6467" i="5"/>
  <c r="U6469" i="5"/>
  <c r="U6427" i="5"/>
  <c r="U6429" i="5"/>
  <c r="U6431" i="5"/>
  <c r="U6393" i="5"/>
  <c r="U6391" i="5"/>
  <c r="U6351" i="5"/>
  <c r="U6353" i="5"/>
  <c r="U6355" i="5"/>
  <c r="U6313" i="5"/>
  <c r="U6315" i="5"/>
  <c r="U6317" i="5"/>
  <c r="U6277" i="5"/>
  <c r="U6279" i="5"/>
  <c r="U6275" i="5"/>
  <c r="U6241" i="5"/>
  <c r="U6239" i="5"/>
  <c r="U6237" i="5"/>
  <c r="U6203" i="5"/>
  <c r="U6204" i="5"/>
  <c r="U6199" i="5"/>
  <c r="U6163" i="5"/>
  <c r="U6162" i="5"/>
  <c r="U6165" i="5"/>
  <c r="U6161" i="5"/>
  <c r="U6127" i="5"/>
  <c r="U6123" i="5"/>
  <c r="U6125" i="5"/>
  <c r="U6124" i="5"/>
  <c r="U6085" i="5"/>
  <c r="U6089" i="5"/>
  <c r="U6090" i="5"/>
  <c r="U6051" i="5"/>
  <c r="U6052" i="5"/>
  <c r="U6047" i="5"/>
  <c r="U6009" i="5"/>
  <c r="U6011" i="5"/>
  <c r="U6013" i="5"/>
  <c r="U5975" i="5"/>
  <c r="U5971" i="5"/>
  <c r="U5972" i="5"/>
  <c r="U5973" i="5"/>
  <c r="U5915" i="5"/>
  <c r="U5899" i="5"/>
  <c r="U5895" i="5"/>
  <c r="U5912" i="5"/>
  <c r="U5902" i="5"/>
  <c r="U5898" i="5"/>
  <c r="U5857" i="5"/>
  <c r="U5860" i="5"/>
  <c r="U5819" i="5"/>
  <c r="U5822" i="5"/>
  <c r="U5784" i="5"/>
  <c r="U5781" i="5"/>
  <c r="U5746" i="5"/>
  <c r="U5743" i="5"/>
  <c r="U5708" i="5"/>
  <c r="U5705" i="5"/>
  <c r="U5667" i="5"/>
  <c r="U5670" i="5"/>
  <c r="U5632" i="5"/>
  <c r="U5629" i="5"/>
  <c r="U5591" i="5"/>
  <c r="U5553" i="5"/>
  <c r="U5515" i="5"/>
  <c r="U5477" i="5"/>
  <c r="U5439" i="5"/>
  <c r="U5363" i="5"/>
  <c r="U5325" i="5"/>
  <c r="U5287" i="5"/>
  <c r="U5249" i="5"/>
  <c r="U5211" i="5"/>
  <c r="U5173" i="5"/>
  <c r="U5135" i="5"/>
  <c r="U5097" i="5"/>
  <c r="U5059" i="5"/>
  <c r="U5021" i="5"/>
  <c r="U4983" i="5"/>
  <c r="U4925" i="5"/>
  <c r="U4912" i="5"/>
  <c r="U4908" i="5"/>
  <c r="U4887" i="5"/>
  <c r="U4870" i="5"/>
  <c r="U4832" i="5"/>
  <c r="U4849" i="5"/>
  <c r="U4811" i="5"/>
  <c r="U4794" i="5"/>
  <c r="U4756" i="5"/>
  <c r="U4773" i="5"/>
  <c r="U4735" i="5"/>
  <c r="U4718" i="5"/>
  <c r="U4697" i="5"/>
  <c r="U4680" i="5"/>
  <c r="U4642" i="5"/>
  <c r="U4659" i="5"/>
  <c r="U4604" i="5"/>
  <c r="U4621" i="5"/>
  <c r="U4566" i="5"/>
  <c r="U4583" i="5"/>
  <c r="U4528" i="5"/>
  <c r="U4545" i="5"/>
  <c r="U4507" i="5"/>
  <c r="U4490" i="5"/>
  <c r="U4452" i="5"/>
  <c r="U4469" i="5"/>
  <c r="U4431" i="5"/>
  <c r="U4414" i="5"/>
  <c r="U4393" i="5"/>
  <c r="U4376" i="5"/>
  <c r="U4338" i="5"/>
  <c r="U4355" i="5"/>
  <c r="U4300" i="5"/>
  <c r="U4317" i="5"/>
  <c r="U4262" i="5"/>
  <c r="U4279" i="5"/>
  <c r="U4241" i="5"/>
  <c r="U4224" i="5"/>
  <c r="U4203" i="5"/>
  <c r="U4186" i="5"/>
  <c r="U4148" i="5"/>
  <c r="U4165" i="5"/>
  <c r="U4127" i="5"/>
  <c r="U4110" i="5"/>
  <c r="U4072" i="5"/>
  <c r="U4089" i="5"/>
  <c r="U4034" i="5"/>
  <c r="U4051" i="5"/>
  <c r="U3996" i="5"/>
  <c r="U3997" i="5"/>
  <c r="U4013" i="5"/>
  <c r="U3975" i="5"/>
  <c r="U3922" i="5"/>
  <c r="U3925" i="5"/>
  <c r="U3921" i="5"/>
  <c r="U3387" i="5"/>
  <c r="U2871" i="5"/>
  <c r="U2757" i="5"/>
  <c r="U2938" i="5"/>
  <c r="U6999" i="5"/>
  <c r="U2719" i="5"/>
  <c r="U7511" i="5"/>
  <c r="U2605" i="5"/>
  <c r="U2567" i="5"/>
  <c r="U6545" i="5"/>
  <c r="U2453" i="5"/>
  <c r="U2415" i="5"/>
  <c r="U2301" i="5"/>
  <c r="U2263" i="5"/>
  <c r="U2149" i="5"/>
  <c r="U2111" i="5"/>
  <c r="U2096" i="5"/>
  <c r="U2058" i="5"/>
  <c r="U2073" i="5"/>
  <c r="U2035" i="5"/>
  <c r="U2020" i="5"/>
  <c r="U1997" i="5"/>
  <c r="U1951" i="5"/>
  <c r="U1943" i="5"/>
  <c r="U1947" i="5"/>
  <c r="U1953" i="5"/>
  <c r="U1949" i="5"/>
  <c r="U7620" i="5"/>
  <c r="U1945" i="5"/>
  <c r="U7189" i="5"/>
  <c r="U2187" i="5"/>
  <c r="U7342" i="5"/>
  <c r="Z183" i="5"/>
  <c r="Z67" i="5"/>
  <c r="U3935" i="5"/>
  <c r="Z83" i="5"/>
  <c r="U5906" i="5"/>
  <c r="U6731" i="5"/>
  <c r="U7631" i="5"/>
  <c r="U5401" i="5"/>
  <c r="U6904" i="5"/>
  <c r="U6735" i="5"/>
  <c r="U5903" i="5"/>
  <c r="U2377" i="5"/>
  <c r="U7113" i="5"/>
  <c r="U2909" i="5"/>
  <c r="U7245" i="5"/>
  <c r="U4916" i="5"/>
  <c r="U6583" i="5"/>
  <c r="U3403" i="5"/>
  <c r="U7418" i="5"/>
  <c r="U2947" i="5"/>
  <c r="U7055" i="5"/>
  <c r="U7607" i="5"/>
  <c r="U7549" i="5"/>
  <c r="U7618" i="5"/>
  <c r="Z22" i="5"/>
  <c r="U3934" i="5"/>
  <c r="U6773" i="5"/>
  <c r="U7038" i="5"/>
  <c r="U5907" i="5"/>
  <c r="T65" i="3"/>
  <c r="N65" i="3"/>
  <c r="T44" i="3"/>
  <c r="N44" i="3"/>
  <c r="T69" i="3"/>
  <c r="N69" i="3"/>
  <c r="Z12" i="5"/>
  <c r="T61" i="3"/>
  <c r="N61" i="3"/>
  <c r="T56" i="3"/>
  <c r="N56" i="3"/>
  <c r="T48" i="3"/>
  <c r="N48" i="3"/>
  <c r="T52" i="3"/>
  <c r="N52" i="3"/>
  <c r="U2643" i="5"/>
  <c r="U4920" i="5"/>
  <c r="U7473" i="5"/>
  <c r="U2833" i="5"/>
  <c r="U2225" i="5"/>
  <c r="U7304" i="5"/>
  <c r="Q971" i="5"/>
  <c r="O959" i="5"/>
  <c r="Q959" i="5"/>
  <c r="Q983" i="5"/>
  <c r="O983" i="5"/>
  <c r="O960" i="5"/>
  <c r="Q960" i="5"/>
  <c r="O964" i="5"/>
  <c r="Q964" i="5"/>
  <c r="O958" i="5"/>
  <c r="Q958" i="5"/>
  <c r="Q970" i="5"/>
  <c r="Q980" i="5"/>
  <c r="Q978" i="5"/>
  <c r="O978" i="5"/>
  <c r="Q966" i="5"/>
  <c r="O966" i="5"/>
  <c r="Q979" i="5"/>
  <c r="O979" i="5"/>
  <c r="Q977" i="5"/>
  <c r="Q976" i="5"/>
  <c r="Q968" i="5"/>
  <c r="Q967" i="5"/>
  <c r="O956" i="5"/>
  <c r="Q956" i="5"/>
  <c r="Q974" i="5"/>
  <c r="O962" i="5"/>
  <c r="Q962" i="5"/>
  <c r="Q957" i="5"/>
  <c r="O957" i="5"/>
  <c r="Q981" i="5"/>
  <c r="Q973" i="5"/>
  <c r="Q963" i="5"/>
  <c r="O963" i="5"/>
  <c r="Q965" i="5"/>
  <c r="O965" i="5"/>
  <c r="Q982" i="5"/>
  <c r="O982" i="5"/>
  <c r="Q972" i="5"/>
  <c r="Q975" i="5"/>
  <c r="O961" i="5"/>
  <c r="Q961" i="5"/>
  <c r="Q955" i="5"/>
  <c r="O955" i="5"/>
  <c r="U7321" i="5"/>
  <c r="U7000" i="5"/>
  <c r="U7131" i="5"/>
  <c r="U6579" i="5"/>
  <c r="U1955" i="5"/>
  <c r="U2339" i="5"/>
  <c r="U7614" i="5"/>
  <c r="U6621" i="5"/>
  <c r="U7623" i="5"/>
  <c r="U7380" i="5"/>
  <c r="U2934" i="5"/>
  <c r="U6769" i="5"/>
  <c r="U2491" i="5"/>
  <c r="U7611" i="5"/>
  <c r="Z53" i="5"/>
  <c r="U6895" i="5"/>
  <c r="U6900" i="5"/>
  <c r="U7456" i="5"/>
  <c r="Z21" i="5"/>
  <c r="U3929" i="5"/>
  <c r="U6891" i="5"/>
  <c r="U6883" i="5"/>
  <c r="U7610" i="5"/>
  <c r="U7615" i="5"/>
  <c r="U7532" i="5"/>
  <c r="U2529" i="5"/>
  <c r="Z73" i="5"/>
  <c r="Z84" i="5"/>
  <c r="Z78" i="5"/>
  <c r="Z63" i="5"/>
  <c r="Z204" i="5"/>
  <c r="Z47" i="5"/>
  <c r="Z163" i="5"/>
  <c r="Z80" i="5"/>
  <c r="Z72" i="5"/>
  <c r="Z113" i="5"/>
  <c r="Z187" i="5"/>
  <c r="Q4453" i="5"/>
  <c r="Z20" i="5"/>
  <c r="U2681" i="5"/>
  <c r="U1464" i="5"/>
  <c r="U6629" i="5"/>
  <c r="U5750" i="5"/>
  <c r="U3446" i="5"/>
  <c r="U3186" i="5"/>
  <c r="U4798" i="5"/>
  <c r="U1837" i="5"/>
  <c r="Z76" i="5"/>
  <c r="Z44" i="5"/>
  <c r="U578" i="5"/>
  <c r="U1113" i="5"/>
  <c r="U7362" i="5"/>
  <c r="U5923" i="5"/>
  <c r="U6372" i="5"/>
  <c r="U3435" i="5"/>
  <c r="U4435" i="5"/>
  <c r="U3680" i="5"/>
  <c r="U1793" i="5"/>
  <c r="U1231" i="5"/>
  <c r="U1114" i="5"/>
  <c r="U1681" i="5"/>
  <c r="U6035" i="5"/>
  <c r="U6133" i="5"/>
  <c r="U4169" i="5"/>
  <c r="U3676" i="5"/>
  <c r="U3353" i="5"/>
  <c r="U3262" i="5"/>
  <c r="U5654" i="5"/>
  <c r="U4684" i="5"/>
  <c r="U5236" i="5"/>
  <c r="Z114" i="5"/>
  <c r="Z68" i="5"/>
  <c r="U1685" i="5"/>
  <c r="U2706" i="5"/>
  <c r="U1457" i="5"/>
  <c r="U1846" i="5"/>
  <c r="U1203" i="5"/>
  <c r="U1072" i="5"/>
  <c r="U3068" i="5"/>
  <c r="U310" i="5"/>
  <c r="Z186" i="5"/>
  <c r="U6488" i="5"/>
  <c r="U7282" i="5"/>
  <c r="U5160" i="5"/>
  <c r="U3355" i="5"/>
  <c r="U662" i="5"/>
  <c r="U6017" i="5"/>
  <c r="U6454" i="5"/>
  <c r="Z149" i="5"/>
  <c r="Z88" i="5"/>
  <c r="U4739" i="5"/>
  <c r="U4207" i="5"/>
  <c r="U4228" i="5"/>
  <c r="U1700" i="5"/>
  <c r="U6211" i="5"/>
  <c r="U1799" i="5"/>
  <c r="U2609" i="5"/>
  <c r="U1905" i="5"/>
  <c r="U557" i="5"/>
  <c r="U527" i="5"/>
  <c r="U925" i="5"/>
  <c r="U90" i="5"/>
  <c r="Z145" i="5"/>
  <c r="U4654" i="5"/>
  <c r="U1352" i="5"/>
  <c r="U582" i="5"/>
  <c r="U6484" i="5"/>
  <c r="U7501" i="5"/>
  <c r="U7197" i="5"/>
  <c r="Z192" i="5"/>
  <c r="U4384" i="5"/>
  <c r="U3718" i="5"/>
  <c r="U3334" i="5"/>
  <c r="U3292" i="5"/>
  <c r="U3970" i="5"/>
  <c r="Z96" i="5"/>
  <c r="U5139" i="5"/>
  <c r="U2066" i="5"/>
  <c r="U1755" i="5"/>
  <c r="U1535" i="5"/>
  <c r="U2672" i="5"/>
  <c r="U7580" i="5"/>
  <c r="U7279" i="5"/>
  <c r="U7122" i="5"/>
  <c r="U6866" i="5"/>
  <c r="U3744" i="5"/>
  <c r="U5760" i="5"/>
  <c r="U3782" i="5"/>
  <c r="U3604" i="5"/>
  <c r="U1810" i="5"/>
  <c r="U4953" i="5"/>
  <c r="Z71" i="5"/>
  <c r="U1381" i="5"/>
  <c r="Z18" i="5"/>
  <c r="U430" i="5"/>
  <c r="U179" i="5"/>
  <c r="U7240" i="5"/>
  <c r="U5683" i="5"/>
  <c r="U6060" i="5"/>
  <c r="U5536" i="5"/>
  <c r="U3634" i="5"/>
  <c r="U3279" i="5"/>
  <c r="U1763" i="5"/>
  <c r="U5443" i="5"/>
  <c r="U1879" i="5"/>
  <c r="U2537" i="5"/>
  <c r="U2098" i="5"/>
  <c r="U1694" i="5"/>
  <c r="U3085" i="5"/>
  <c r="U853" i="5"/>
  <c r="Z23" i="5"/>
  <c r="U857" i="5"/>
  <c r="U890" i="5"/>
  <c r="U7096" i="5"/>
  <c r="U6414" i="5"/>
  <c r="U6179" i="5"/>
  <c r="U3369" i="5"/>
  <c r="U3845" i="5"/>
  <c r="U2104" i="5"/>
  <c r="U1852" i="5"/>
  <c r="U1649" i="5"/>
  <c r="U1037" i="5"/>
  <c r="U2364" i="5"/>
  <c r="Z40" i="5"/>
  <c r="U1000" i="5"/>
  <c r="U7518" i="5"/>
  <c r="U6862" i="5"/>
  <c r="U7202" i="5"/>
  <c r="U7058" i="5"/>
  <c r="U7024" i="5"/>
  <c r="U6144" i="5"/>
  <c r="U5678" i="5"/>
  <c r="U4312" i="5"/>
  <c r="U3404" i="5"/>
  <c r="U5000" i="5"/>
  <c r="U6140" i="5"/>
  <c r="Z146" i="5"/>
  <c r="U1962" i="5"/>
  <c r="U4895" i="5"/>
  <c r="Z123" i="5"/>
  <c r="U4363" i="5"/>
  <c r="U3887" i="5"/>
  <c r="U1168" i="5"/>
  <c r="U2992" i="5"/>
  <c r="U2334" i="5"/>
  <c r="U1350" i="5"/>
  <c r="U900" i="5"/>
  <c r="Z25" i="5"/>
  <c r="U120" i="5"/>
  <c r="U6490" i="5"/>
  <c r="Z94" i="5"/>
  <c r="U1248" i="5"/>
  <c r="U2752" i="5"/>
  <c r="U7126" i="5"/>
  <c r="Z179" i="5"/>
  <c r="U6245" i="5"/>
  <c r="Z205" i="5"/>
  <c r="U7464" i="5"/>
  <c r="U7177" i="5"/>
  <c r="U7084" i="5"/>
  <c r="Z197" i="5"/>
  <c r="Z191" i="5"/>
  <c r="U5691" i="5"/>
  <c r="U5755" i="5"/>
  <c r="U3203" i="5"/>
  <c r="U5612" i="5"/>
  <c r="U4439" i="5"/>
  <c r="U3444" i="5"/>
  <c r="U4991" i="5"/>
  <c r="U3979" i="5"/>
  <c r="U1645" i="5"/>
  <c r="Z166" i="5"/>
  <c r="U1262" i="5"/>
  <c r="U1034" i="5"/>
  <c r="U2102" i="5"/>
  <c r="U1622" i="5"/>
  <c r="U777" i="5"/>
  <c r="U405" i="5"/>
  <c r="U781" i="5"/>
  <c r="U561" i="5"/>
  <c r="U158" i="5"/>
  <c r="U6359" i="5"/>
  <c r="U6433" i="5"/>
  <c r="U7307" i="5"/>
  <c r="Z181" i="5"/>
  <c r="Z175" i="5"/>
  <c r="U6170" i="5"/>
  <c r="U6098" i="5"/>
  <c r="U4536" i="5"/>
  <c r="Z70" i="5"/>
  <c r="U1867" i="5"/>
  <c r="U1270" i="5"/>
  <c r="Z32" i="5"/>
  <c r="U2123" i="5"/>
  <c r="U827" i="5"/>
  <c r="U633" i="5"/>
  <c r="U5215" i="5"/>
  <c r="U2866" i="5"/>
  <c r="U2917" i="5"/>
  <c r="U2444" i="5"/>
  <c r="U1194" i="5"/>
  <c r="U654" i="5"/>
  <c r="U221" i="5"/>
  <c r="U7214" i="5"/>
  <c r="U5958" i="5"/>
  <c r="Z89" i="5"/>
  <c r="Z136" i="5"/>
  <c r="Z142" i="5"/>
  <c r="U5071" i="5"/>
  <c r="U1988" i="5"/>
  <c r="U1172" i="5"/>
  <c r="U1297" i="5"/>
  <c r="U2744" i="5"/>
  <c r="U1394" i="5"/>
  <c r="U413" i="5"/>
  <c r="U5981" i="5"/>
  <c r="U5920" i="5"/>
  <c r="U5717" i="5"/>
  <c r="Z133" i="5"/>
  <c r="U3473" i="5"/>
  <c r="U3254" i="5"/>
  <c r="U3169" i="5"/>
  <c r="U3127" i="5"/>
  <c r="Z130" i="5"/>
  <c r="U4574" i="5"/>
  <c r="U5228" i="5"/>
  <c r="U4342" i="5"/>
  <c r="U3528" i="5"/>
  <c r="U1966" i="5"/>
  <c r="U1696" i="5"/>
  <c r="Z74" i="5"/>
  <c r="U2064" i="5"/>
  <c r="U2841" i="5"/>
  <c r="U1436" i="5"/>
  <c r="U1419" i="5"/>
  <c r="U1042" i="5"/>
  <c r="U793" i="5"/>
  <c r="U327" i="5"/>
  <c r="U276" i="5"/>
  <c r="U234" i="5"/>
  <c r="U7439" i="5"/>
  <c r="U7459" i="5"/>
  <c r="U7206" i="5"/>
  <c r="U6325" i="5"/>
  <c r="U6642" i="5"/>
  <c r="U6021" i="5"/>
  <c r="U6027" i="5"/>
  <c r="Z87" i="5"/>
  <c r="U4591" i="5"/>
  <c r="U3891" i="5"/>
  <c r="U1835" i="5"/>
  <c r="U1472" i="5"/>
  <c r="U4304" i="5"/>
  <c r="U2727" i="5"/>
  <c r="U1550" i="5"/>
  <c r="U1206" i="5"/>
  <c r="U7460" i="5"/>
  <c r="U7156" i="5"/>
  <c r="U7574" i="5"/>
  <c r="U6258" i="5"/>
  <c r="U7519" i="5"/>
  <c r="U7270" i="5"/>
  <c r="U7063" i="5"/>
  <c r="U6819" i="5"/>
  <c r="U7421" i="5"/>
  <c r="U7286" i="5"/>
  <c r="U5941" i="5"/>
  <c r="U6667" i="5"/>
  <c r="U5992" i="5"/>
  <c r="U5873" i="5"/>
  <c r="U5788" i="5"/>
  <c r="U5574" i="5"/>
  <c r="U5523" i="5"/>
  <c r="U4743" i="5"/>
  <c r="U4730" i="5"/>
  <c r="Z156" i="5"/>
  <c r="U5675" i="5"/>
  <c r="U5451" i="5"/>
  <c r="U3908" i="5"/>
  <c r="U3579" i="5"/>
  <c r="U3503" i="5"/>
  <c r="U1986" i="5"/>
  <c r="U1844" i="5"/>
  <c r="U1801" i="5"/>
  <c r="U1590" i="5"/>
  <c r="U1930" i="5"/>
  <c r="U2351" i="5"/>
  <c r="U2161" i="5"/>
  <c r="U1491" i="5"/>
  <c r="U1396" i="5"/>
  <c r="U1354" i="5"/>
  <c r="U1312" i="5"/>
  <c r="U401" i="5"/>
  <c r="Z10" i="5"/>
  <c r="U7346" i="5"/>
  <c r="Z201" i="5"/>
  <c r="U3807" i="5"/>
  <c r="U2271" i="5"/>
  <c r="U2199" i="5"/>
  <c r="U1155" i="5"/>
  <c r="Z49" i="5"/>
  <c r="U1580" i="5"/>
  <c r="U1385" i="5"/>
  <c r="U7329" i="5"/>
  <c r="U7463" i="5"/>
  <c r="U7273" i="5"/>
  <c r="U6986" i="5"/>
  <c r="U6587" i="5"/>
  <c r="U7324" i="5"/>
  <c r="U6028" i="5"/>
  <c r="U5885" i="5"/>
  <c r="U4232" i="5"/>
  <c r="U2024" i="5"/>
  <c r="U1704" i="5"/>
  <c r="U5916" i="5"/>
  <c r="U1301" i="5"/>
  <c r="U2617" i="5"/>
  <c r="U1453" i="5"/>
  <c r="U1051" i="5"/>
  <c r="U255" i="5"/>
  <c r="U141" i="5"/>
  <c r="U7266" i="5"/>
  <c r="U6924" i="5"/>
  <c r="U6815" i="5"/>
  <c r="U6513" i="5"/>
  <c r="U7628" i="5"/>
  <c r="U7079" i="5"/>
  <c r="U6680" i="5"/>
  <c r="U6030" i="5"/>
  <c r="U6107" i="5"/>
  <c r="U4882" i="5"/>
  <c r="U4076" i="5"/>
  <c r="U4477" i="5"/>
  <c r="U4080" i="5"/>
  <c r="Z81" i="5"/>
  <c r="U862" i="5"/>
  <c r="U7557" i="5"/>
  <c r="U6739" i="5"/>
  <c r="U6482" i="5"/>
  <c r="U5725" i="5"/>
  <c r="U3980" i="5"/>
  <c r="U5633" i="5"/>
  <c r="U4038" i="5"/>
  <c r="U3866" i="5"/>
  <c r="U5152" i="5"/>
  <c r="U3901" i="5"/>
  <c r="U4498" i="5"/>
  <c r="U1689" i="5"/>
  <c r="U1537" i="5"/>
  <c r="U2220" i="5"/>
  <c r="U1542" i="5"/>
  <c r="U1232" i="5"/>
  <c r="U1173" i="5"/>
  <c r="U1059" i="5"/>
  <c r="U3093" i="5"/>
  <c r="U1960" i="5"/>
  <c r="U789" i="5"/>
  <c r="U899" i="5"/>
  <c r="U388" i="5"/>
  <c r="U86" i="5"/>
  <c r="U7515" i="5"/>
  <c r="U7051" i="5"/>
  <c r="U3437" i="5"/>
  <c r="U5798" i="5"/>
  <c r="U6142" i="5"/>
  <c r="U3984" i="5"/>
  <c r="Z97" i="5"/>
  <c r="U807" i="5"/>
  <c r="U523" i="5"/>
  <c r="U7228" i="5"/>
  <c r="U7007" i="5"/>
  <c r="U6887" i="5"/>
  <c r="U6437" i="5"/>
  <c r="U7083" i="5"/>
  <c r="U6663" i="5"/>
  <c r="Z127" i="5"/>
  <c r="U4549" i="5"/>
  <c r="U3942" i="5"/>
  <c r="U3693" i="5"/>
  <c r="U4502" i="5"/>
  <c r="U3938" i="5"/>
  <c r="U3756" i="5"/>
  <c r="U5261" i="5"/>
  <c r="U1151" i="5"/>
  <c r="U928" i="5"/>
  <c r="U2685" i="5"/>
  <c r="U2195" i="5"/>
  <c r="U1169" i="5"/>
  <c r="U2951" i="5"/>
  <c r="Z77" i="5"/>
  <c r="U1383" i="5"/>
  <c r="U920" i="5"/>
  <c r="U553" i="5"/>
  <c r="U7062" i="5"/>
  <c r="U6562" i="5"/>
  <c r="Z118" i="5"/>
  <c r="Z58" i="5"/>
  <c r="U1692" i="5"/>
  <c r="U4957" i="5"/>
  <c r="Z41" i="5"/>
  <c r="U472" i="5"/>
  <c r="U734" i="5"/>
  <c r="U44" i="5"/>
  <c r="U7041" i="5"/>
  <c r="U7606" i="5"/>
  <c r="U7397" i="5"/>
  <c r="U7101" i="5"/>
  <c r="Z203" i="5"/>
  <c r="U7497" i="5"/>
  <c r="U7341" i="5"/>
  <c r="U7278" i="5"/>
  <c r="Z182" i="5"/>
  <c r="U6243" i="5"/>
  <c r="U6034" i="5"/>
  <c r="U6363" i="5"/>
  <c r="U6180" i="5"/>
  <c r="U5826" i="5"/>
  <c r="U5557" i="5"/>
  <c r="U3283" i="5"/>
  <c r="U3182" i="5"/>
  <c r="Z86" i="5"/>
  <c r="Z107" i="5"/>
  <c r="U5485" i="5"/>
  <c r="U1611" i="5"/>
  <c r="U2799" i="5"/>
  <c r="U2465" i="5"/>
  <c r="U2009" i="5"/>
  <c r="Z38" i="5"/>
  <c r="U1470" i="5"/>
  <c r="U1148" i="5"/>
  <c r="U426" i="5"/>
  <c r="U61" i="5"/>
  <c r="U1510" i="5"/>
  <c r="U1008" i="5"/>
  <c r="U3060" i="5"/>
  <c r="U434" i="5"/>
  <c r="U409" i="5"/>
  <c r="U5726" i="5"/>
  <c r="U1994" i="5"/>
  <c r="U2119" i="5"/>
  <c r="U5919" i="5"/>
  <c r="U6069" i="5"/>
  <c r="U4055" i="5"/>
  <c r="U3364" i="5"/>
  <c r="U1512" i="5"/>
  <c r="Z42" i="5"/>
  <c r="U5687" i="5"/>
  <c r="U2043" i="5"/>
  <c r="Z184" i="5"/>
  <c r="U6336" i="5"/>
  <c r="U6832" i="5"/>
  <c r="U3710" i="5"/>
  <c r="U5840" i="5"/>
  <c r="U4929" i="5"/>
  <c r="U1426" i="5"/>
  <c r="U1360" i="5"/>
  <c r="U738" i="5"/>
  <c r="U1009" i="5"/>
  <c r="U170" i="5"/>
  <c r="U7578" i="5"/>
  <c r="U7539" i="5"/>
  <c r="U7155" i="5"/>
  <c r="U6249" i="5"/>
  <c r="U6216" i="5"/>
  <c r="U5835" i="5"/>
  <c r="U5657" i="5"/>
  <c r="U3313" i="5"/>
  <c r="U6212" i="5"/>
  <c r="U5346" i="5"/>
  <c r="U4266" i="5"/>
  <c r="U4097" i="5"/>
  <c r="U4806" i="5"/>
  <c r="U3963" i="5"/>
  <c r="U2007" i="5"/>
  <c r="U1856" i="5"/>
  <c r="U1654" i="5"/>
  <c r="U5874" i="5"/>
  <c r="U5561" i="5"/>
  <c r="U4418" i="5"/>
  <c r="U2250" i="5"/>
  <c r="U1803" i="5"/>
  <c r="U1727" i="5"/>
  <c r="Z35" i="5"/>
  <c r="Z52" i="5"/>
  <c r="U3098" i="5"/>
  <c r="U1812" i="5"/>
  <c r="U1584" i="5"/>
  <c r="U519" i="5"/>
  <c r="U869" i="5"/>
  <c r="U4156" i="5"/>
  <c r="U4004" i="5"/>
  <c r="U2037" i="5"/>
  <c r="U1274" i="5"/>
  <c r="U1003" i="5"/>
  <c r="U1161" i="5"/>
  <c r="U2668" i="5"/>
  <c r="U293" i="5"/>
  <c r="U7236" i="5"/>
  <c r="U7328" i="5"/>
  <c r="U7443" i="5"/>
  <c r="U7422" i="5"/>
  <c r="U6853" i="5"/>
  <c r="U6370" i="5"/>
  <c r="U7092" i="5"/>
  <c r="U6321" i="5"/>
  <c r="U6397" i="5"/>
  <c r="U6093" i="5"/>
  <c r="U6135" i="5"/>
  <c r="U6019" i="5"/>
  <c r="U5997" i="5"/>
  <c r="U3583" i="5"/>
  <c r="U3524" i="5"/>
  <c r="U6205" i="5"/>
  <c r="U4059" i="5"/>
  <c r="U3731" i="5"/>
  <c r="U3630" i="5"/>
  <c r="U1742" i="5"/>
  <c r="U1658" i="5"/>
  <c r="U1548" i="5"/>
  <c r="U5713" i="5"/>
  <c r="U4853" i="5"/>
  <c r="U2237" i="5"/>
  <c r="U1244" i="5"/>
  <c r="U1160" i="5"/>
  <c r="U1075" i="5"/>
  <c r="U945" i="5"/>
  <c r="U1266" i="5"/>
  <c r="U1207" i="5"/>
  <c r="U1038" i="5"/>
  <c r="U3013" i="5"/>
  <c r="U2988" i="5"/>
  <c r="U2883" i="5"/>
  <c r="U1795" i="5"/>
  <c r="U1719" i="5"/>
  <c r="U1388" i="5"/>
  <c r="U1345" i="5"/>
  <c r="U1303" i="5"/>
  <c r="U861" i="5"/>
  <c r="U769" i="5"/>
  <c r="U175" i="5"/>
  <c r="U6471" i="5"/>
  <c r="U7088" i="5"/>
  <c r="U5945" i="5"/>
  <c r="U5156" i="5"/>
  <c r="U3824" i="5"/>
  <c r="U1717" i="5"/>
  <c r="U1223" i="5"/>
  <c r="U1605" i="5"/>
  <c r="U7536" i="5"/>
  <c r="U7400" i="5"/>
  <c r="U7585" i="5"/>
  <c r="U7545" i="5"/>
  <c r="U7405" i="5"/>
  <c r="U7384" i="5"/>
  <c r="U7025" i="5"/>
  <c r="U7004" i="5"/>
  <c r="U7506" i="5"/>
  <c r="Z195" i="5"/>
  <c r="U6264" i="5"/>
  <c r="U5935" i="5"/>
  <c r="U5843" i="5"/>
  <c r="U5650" i="5"/>
  <c r="U4966" i="5"/>
  <c r="U5608" i="5"/>
  <c r="U5367" i="5"/>
  <c r="U4017" i="5"/>
  <c r="U1552" i="5"/>
  <c r="U2554" i="5"/>
  <c r="U2313" i="5"/>
  <c r="U348" i="5"/>
  <c r="U5754" i="5"/>
  <c r="Z134" i="5"/>
  <c r="U4456" i="5"/>
  <c r="U2079" i="5"/>
  <c r="U1565" i="5"/>
  <c r="U1147" i="5"/>
  <c r="U1525" i="5"/>
  <c r="U7008" i="5"/>
  <c r="U6978" i="5"/>
  <c r="U5767" i="5"/>
  <c r="U4211" i="5"/>
  <c r="U3250" i="5"/>
  <c r="U3161" i="5"/>
  <c r="U6222" i="5"/>
  <c r="U5532" i="5"/>
  <c r="U4570" i="5"/>
  <c r="U4287" i="5"/>
  <c r="U5291" i="5"/>
  <c r="U4819" i="5"/>
  <c r="U4608" i="5"/>
  <c r="U2032" i="5"/>
  <c r="U6296" i="5"/>
  <c r="U5565" i="5"/>
  <c r="U4422" i="5"/>
  <c r="U4173" i="5"/>
  <c r="Z111" i="5"/>
  <c r="U3389" i="5"/>
  <c r="U2389" i="5"/>
  <c r="U1533" i="5"/>
  <c r="U1917" i="5"/>
  <c r="U2022" i="5"/>
  <c r="Z36" i="5"/>
  <c r="U1021" i="5"/>
  <c r="U3102" i="5"/>
  <c r="U2153" i="5"/>
  <c r="U1660" i="5"/>
  <c r="U439" i="5"/>
  <c r="U318" i="5"/>
  <c r="U217" i="5"/>
  <c r="U6319" i="5"/>
  <c r="U7290" i="5"/>
  <c r="Z189" i="5"/>
  <c r="U5489" i="5"/>
  <c r="U1164" i="5"/>
  <c r="U1884" i="5"/>
  <c r="U3072" i="5"/>
  <c r="U2828" i="5"/>
  <c r="U297" i="5"/>
  <c r="U7241" i="5"/>
  <c r="U6444" i="5"/>
  <c r="U7194" i="5"/>
  <c r="U6975" i="5"/>
  <c r="U6794" i="5"/>
  <c r="U7100" i="5"/>
  <c r="U5763" i="5"/>
  <c r="U6149" i="5"/>
  <c r="U4397" i="5"/>
  <c r="U3752" i="5"/>
  <c r="U6520" i="5"/>
  <c r="U5118" i="5"/>
  <c r="U4511" i="5"/>
  <c r="U4426" i="5"/>
  <c r="Z150" i="5"/>
  <c r="Z108" i="5"/>
  <c r="U2045" i="5"/>
  <c r="U1531" i="5"/>
  <c r="U5527" i="5"/>
  <c r="U4114" i="5"/>
  <c r="U1210" i="5"/>
  <c r="U1041" i="5"/>
  <c r="U1438" i="5"/>
  <c r="U1421" i="5"/>
  <c r="U1190" i="5"/>
  <c r="U2309" i="5"/>
  <c r="U1375" i="5"/>
  <c r="U679" i="5"/>
  <c r="U565" i="5"/>
  <c r="U506" i="5"/>
  <c r="U183" i="5"/>
  <c r="U7215" i="5"/>
  <c r="U3642" i="5"/>
  <c r="Z151" i="5"/>
  <c r="U6059" i="5"/>
  <c r="U2651" i="5"/>
  <c r="U2233" i="5"/>
  <c r="U2068" i="5"/>
  <c r="U1275" i="5"/>
  <c r="U443" i="5"/>
  <c r="U99" i="5"/>
  <c r="U7252" i="5"/>
  <c r="U7553" i="5"/>
  <c r="U7325" i="5"/>
  <c r="U6492" i="5"/>
  <c r="U6323" i="5"/>
  <c r="U7468" i="5"/>
  <c r="U7231" i="5"/>
  <c r="U7168" i="5"/>
  <c r="Z171" i="5"/>
  <c r="Z164" i="5"/>
  <c r="U4688" i="5"/>
  <c r="U3516" i="5"/>
  <c r="U3412" i="5"/>
  <c r="U3351" i="5"/>
  <c r="U3165" i="5"/>
  <c r="U4346" i="5"/>
  <c r="U4000" i="5"/>
  <c r="U1730" i="5"/>
  <c r="U6148" i="5"/>
  <c r="Z162" i="5"/>
  <c r="U4705" i="5"/>
  <c r="U2495" i="5"/>
  <c r="U2790" i="5"/>
  <c r="U2448" i="5"/>
  <c r="U2212" i="5"/>
  <c r="U2026" i="5"/>
  <c r="U1546" i="5"/>
  <c r="U882" i="5"/>
  <c r="U907" i="5"/>
  <c r="U755" i="5"/>
  <c r="U356" i="5"/>
  <c r="U6748" i="5"/>
  <c r="U7469" i="5"/>
  <c r="U6932" i="5"/>
  <c r="U7176" i="5"/>
  <c r="U7121" i="5"/>
  <c r="U6965" i="5"/>
  <c r="Z165" i="5"/>
  <c r="U4802" i="5"/>
  <c r="U3892" i="5"/>
  <c r="U3224" i="5"/>
  <c r="U1907" i="5"/>
  <c r="U1586" i="5"/>
  <c r="U5540" i="5"/>
  <c r="U2368" i="5"/>
  <c r="U1097" i="5"/>
  <c r="U730" i="5"/>
  <c r="U852" i="5"/>
  <c r="U251" i="5"/>
  <c r="U1926" i="5"/>
  <c r="U515" i="5"/>
  <c r="U331" i="5"/>
  <c r="U7046" i="5"/>
  <c r="U5797" i="5"/>
  <c r="U5989" i="5"/>
  <c r="U5418" i="5"/>
  <c r="U786" i="5"/>
  <c r="U272" i="5"/>
  <c r="U52" i="5"/>
  <c r="Z199" i="5"/>
  <c r="U6368" i="5"/>
  <c r="U5877" i="5"/>
  <c r="U6070" i="5"/>
  <c r="Z153" i="5"/>
  <c r="U5502" i="5"/>
  <c r="U4245" i="5"/>
  <c r="Z124" i="5"/>
  <c r="U4380" i="5"/>
  <c r="U1780" i="5"/>
  <c r="Z82" i="5"/>
  <c r="Z37" i="5"/>
  <c r="Z56" i="5"/>
  <c r="U1791" i="5"/>
  <c r="U1249" i="5"/>
  <c r="U3106" i="5"/>
  <c r="U3051" i="5"/>
  <c r="U2520" i="5"/>
  <c r="U1888" i="5"/>
  <c r="Z28" i="5"/>
  <c r="U540" i="5"/>
  <c r="U481" i="5"/>
  <c r="U696" i="5"/>
  <c r="U6404" i="5"/>
  <c r="U5712" i="5"/>
  <c r="U3411" i="5"/>
  <c r="U5722" i="5"/>
  <c r="U1877" i="5"/>
  <c r="U1757" i="5"/>
  <c r="U1377" i="5"/>
  <c r="U5950" i="5"/>
  <c r="U6638" i="5"/>
  <c r="U6328" i="5"/>
  <c r="U7130" i="5"/>
  <c r="U6224" i="5"/>
  <c r="U4325" i="5"/>
  <c r="U3863" i="5"/>
  <c r="U3769" i="5"/>
  <c r="U3445" i="5"/>
  <c r="U5181" i="5"/>
  <c r="U4321" i="5"/>
  <c r="U3896" i="5"/>
  <c r="U6062" i="5"/>
  <c r="U5802" i="5"/>
  <c r="U5578" i="5"/>
  <c r="U3431" i="5"/>
  <c r="U2499" i="5"/>
  <c r="U2292" i="5"/>
  <c r="U1964" i="5"/>
  <c r="U1451" i="5"/>
  <c r="U1269" i="5"/>
  <c r="U1185" i="5"/>
  <c r="U1092" i="5"/>
  <c r="U995" i="5"/>
  <c r="U1504" i="5"/>
  <c r="U1123" i="5"/>
  <c r="U2979" i="5"/>
  <c r="U2503" i="5"/>
  <c r="U815" i="5"/>
  <c r="U921" i="5"/>
  <c r="U200" i="5"/>
  <c r="U56" i="5"/>
  <c r="U6824" i="5"/>
  <c r="U7050" i="5"/>
  <c r="U6604" i="5"/>
  <c r="U6714" i="5"/>
  <c r="U6553" i="5"/>
  <c r="U6150" i="5"/>
  <c r="U4949" i="5"/>
  <c r="U3507" i="5"/>
  <c r="U4933" i="5"/>
  <c r="Z132" i="5"/>
  <c r="U2723" i="5"/>
  <c r="U717" i="5"/>
  <c r="U6442" i="5"/>
  <c r="U6340" i="5"/>
  <c r="U7531" i="5"/>
  <c r="U6777" i="5"/>
  <c r="U6625" i="5"/>
  <c r="U3360" i="5"/>
  <c r="U5671" i="5"/>
  <c r="U5076" i="5"/>
  <c r="Z105" i="5"/>
  <c r="U1563" i="5"/>
  <c r="U1698" i="5"/>
  <c r="U776" i="5"/>
  <c r="U365" i="5"/>
  <c r="U128" i="5"/>
  <c r="U3511" i="5"/>
  <c r="U1628" i="5"/>
  <c r="Z46" i="5"/>
  <c r="U1165" i="5"/>
  <c r="U2001" i="5"/>
  <c r="Z91" i="5"/>
  <c r="U4249" i="5"/>
  <c r="U1455" i="5"/>
  <c r="U1054" i="5"/>
  <c r="U1004" i="5"/>
  <c r="U65" i="5"/>
  <c r="U7510" i="5"/>
  <c r="U7054" i="5"/>
  <c r="U6064" i="5"/>
  <c r="U5809" i="5"/>
  <c r="Z154" i="5"/>
  <c r="U3811" i="5"/>
  <c r="U3436" i="5"/>
  <c r="U3258" i="5"/>
  <c r="U3178" i="5"/>
  <c r="U3136" i="5"/>
  <c r="Z139" i="5"/>
  <c r="U2075" i="5"/>
  <c r="U1915" i="5"/>
  <c r="U1679" i="5"/>
  <c r="U1544" i="5"/>
  <c r="U1502" i="5"/>
  <c r="U1816" i="5"/>
  <c r="U1664" i="5"/>
  <c r="U2769" i="5"/>
  <c r="U2638" i="5"/>
  <c r="U2229" i="5"/>
  <c r="Z33" i="5"/>
  <c r="U865" i="5"/>
  <c r="U591" i="5"/>
  <c r="U335" i="5"/>
  <c r="U137" i="5"/>
  <c r="Z198" i="5"/>
  <c r="U7269" i="5"/>
  <c r="U6756" i="5"/>
  <c r="U6141" i="5"/>
  <c r="U4152" i="5"/>
  <c r="U1920" i="5"/>
  <c r="U1497" i="5"/>
  <c r="U4401" i="5"/>
  <c r="U1096" i="5"/>
  <c r="U2913" i="5"/>
  <c r="U2047" i="5"/>
  <c r="U1529" i="5"/>
  <c r="U1335" i="5"/>
  <c r="U6596" i="5"/>
  <c r="U7589" i="5"/>
  <c r="U7435" i="5"/>
  <c r="U7366" i="5"/>
  <c r="U7244" i="5"/>
  <c r="U6334" i="5"/>
  <c r="U6055" i="5"/>
  <c r="U5721" i="5"/>
  <c r="U4464" i="5"/>
  <c r="U3828" i="5"/>
  <c r="U5882" i="5"/>
  <c r="U5456" i="5"/>
  <c r="U4844" i="5"/>
  <c r="U2003" i="5"/>
  <c r="U4840" i="5"/>
  <c r="Z103" i="5"/>
  <c r="U2879" i="5"/>
  <c r="U2571" i="5"/>
  <c r="U2296" i="5"/>
  <c r="U2136" i="5"/>
  <c r="U1778" i="5"/>
  <c r="U2039" i="5"/>
  <c r="Z43" i="5"/>
  <c r="U1193" i="5"/>
  <c r="U1012" i="5"/>
  <c r="U2372" i="5"/>
  <c r="U1753" i="5"/>
  <c r="U1076" i="5"/>
  <c r="U2984" i="5"/>
  <c r="U1400" i="5"/>
  <c r="U1316" i="5"/>
  <c r="U895" i="5"/>
  <c r="U748" i="5"/>
  <c r="U7507" i="5"/>
  <c r="U7624" i="5"/>
  <c r="U7472" i="5"/>
  <c r="U6718" i="5"/>
  <c r="Z95" i="5"/>
  <c r="U5413" i="5"/>
  <c r="Z129" i="5"/>
  <c r="Z115" i="5"/>
  <c r="U3562" i="5"/>
  <c r="U937" i="5"/>
  <c r="U1085" i="5"/>
  <c r="U7476" i="5"/>
  <c r="U7164" i="5"/>
  <c r="U6634" i="5"/>
  <c r="U6450" i="5"/>
  <c r="U6366" i="5"/>
  <c r="U7425" i="5"/>
  <c r="Z196" i="5"/>
  <c r="Z178" i="5"/>
  <c r="U6389" i="5"/>
  <c r="U6260" i="5"/>
  <c r="U3566" i="5"/>
  <c r="U3482" i="5"/>
  <c r="Z93" i="5"/>
  <c r="U3140" i="5"/>
  <c r="U5308" i="5"/>
  <c r="Z104" i="5"/>
  <c r="U3368" i="5"/>
  <c r="U5304" i="5"/>
  <c r="U3884" i="5"/>
  <c r="U3486" i="5"/>
  <c r="U1958" i="5"/>
  <c r="U1476" i="5"/>
  <c r="U3406" i="5"/>
  <c r="U2630" i="5"/>
  <c r="U2541" i="5"/>
  <c r="U2381" i="5"/>
  <c r="Z60" i="5"/>
  <c r="U2440" i="5"/>
  <c r="U1770" i="5"/>
  <c r="U1432" i="5"/>
  <c r="U1415" i="5"/>
  <c r="U3009" i="5"/>
  <c r="U2330" i="5"/>
  <c r="U284" i="5"/>
  <c r="U2174" i="5"/>
  <c r="U3427" i="5"/>
  <c r="U7367" i="5"/>
  <c r="U6828" i="5"/>
  <c r="U6097" i="5"/>
  <c r="U6477" i="5"/>
  <c r="U4891" i="5"/>
  <c r="U3558" i="5"/>
  <c r="U3414" i="5"/>
  <c r="U883" i="5"/>
  <c r="U7355" i="5"/>
  <c r="U6676" i="5"/>
  <c r="U6053" i="5"/>
  <c r="U5101" i="5"/>
  <c r="U4995" i="5"/>
  <c r="U4122" i="5"/>
  <c r="U5460" i="5"/>
  <c r="U4857" i="5"/>
  <c r="U1984" i="5"/>
  <c r="U1626" i="5"/>
  <c r="U2634" i="5"/>
  <c r="U2837" i="5"/>
  <c r="U2216" i="5"/>
  <c r="U2305" i="5"/>
  <c r="U548" i="5"/>
  <c r="U942" i="5"/>
  <c r="U705" i="5"/>
  <c r="U1677" i="5"/>
  <c r="U1434" i="5"/>
  <c r="U2655" i="5"/>
  <c r="U1305" i="5"/>
  <c r="U196" i="5"/>
  <c r="U6399" i="5"/>
  <c r="U6178" i="5"/>
  <c r="U7159" i="5"/>
  <c r="U6982" i="5"/>
  <c r="U5751" i="5"/>
  <c r="U3659" i="5"/>
  <c r="U3465" i="5"/>
  <c r="U3216" i="5"/>
  <c r="U3199" i="5"/>
  <c r="U3148" i="5"/>
  <c r="U6131" i="5"/>
  <c r="U4962" i="5"/>
  <c r="U5342" i="5"/>
  <c r="U4987" i="5"/>
  <c r="Z135" i="5"/>
  <c r="Z110" i="5"/>
  <c r="U3554" i="5"/>
  <c r="U1982" i="5"/>
  <c r="U1493" i="5"/>
  <c r="U1761" i="5"/>
  <c r="Z54" i="5"/>
  <c r="U7198" i="5"/>
  <c r="U6987" i="5"/>
  <c r="U6378" i="5"/>
  <c r="U5955" i="5"/>
  <c r="U5257" i="5"/>
  <c r="U1265" i="5"/>
  <c r="U1131" i="5"/>
  <c r="U2731" i="5"/>
  <c r="U675" i="5"/>
  <c r="U259" i="5"/>
  <c r="U7173" i="5"/>
  <c r="Z169" i="5"/>
  <c r="U5789" i="5"/>
  <c r="U3853" i="5"/>
  <c r="U3701" i="5"/>
  <c r="U3600" i="5"/>
  <c r="Z155" i="5"/>
  <c r="U1839" i="5"/>
  <c r="U1620" i="5"/>
  <c r="U5084" i="5"/>
  <c r="U3858" i="5"/>
  <c r="U2710" i="5"/>
  <c r="U2254" i="5"/>
  <c r="U1466" i="5"/>
  <c r="U2689" i="5"/>
  <c r="U2955" i="5"/>
  <c r="Z62" i="5"/>
  <c r="U806" i="5"/>
  <c r="U671" i="5"/>
  <c r="U544" i="5"/>
  <c r="U6186" i="5"/>
  <c r="U5881" i="5"/>
  <c r="U5198" i="5"/>
  <c r="U3706" i="5"/>
  <c r="U1768" i="5"/>
  <c r="U2267" i="5"/>
  <c r="U1723" i="5"/>
  <c r="U1228" i="5"/>
  <c r="U2524" i="5"/>
  <c r="U6509" i="5"/>
  <c r="U6480" i="5"/>
  <c r="Z194" i="5"/>
  <c r="U7045" i="5"/>
  <c r="U6100" i="5"/>
  <c r="U5847" i="5"/>
  <c r="U6285" i="5"/>
  <c r="U4701" i="5"/>
  <c r="U4473" i="5"/>
  <c r="U4270" i="5"/>
  <c r="Z102" i="5"/>
  <c r="U3592" i="5"/>
  <c r="U3983" i="5"/>
  <c r="U3410" i="5"/>
  <c r="U1759" i="5"/>
  <c r="U1573" i="5"/>
  <c r="U5730" i="5"/>
  <c r="U1449" i="5"/>
  <c r="U1261" i="5"/>
  <c r="U1084" i="5"/>
  <c r="U2613" i="5"/>
  <c r="Z51" i="5"/>
  <c r="U3030" i="5"/>
  <c r="U2896" i="5"/>
  <c r="U2820" i="5"/>
  <c r="U2600" i="5"/>
  <c r="U1871" i="5"/>
  <c r="U1474" i="5"/>
  <c r="U1392" i="5"/>
  <c r="U1307" i="5"/>
  <c r="U700" i="5"/>
  <c r="U599" i="5"/>
  <c r="U48" i="5"/>
  <c r="U6528" i="5"/>
  <c r="U5998" i="5"/>
  <c r="U3714" i="5"/>
  <c r="U6287" i="5"/>
  <c r="U5388" i="5"/>
  <c r="U1020" i="5"/>
  <c r="U1314" i="5"/>
  <c r="U6416" i="5"/>
  <c r="U6969" i="5"/>
  <c r="U6408" i="5"/>
  <c r="U7514" i="5"/>
  <c r="Z173" i="5"/>
  <c r="U6252" i="5"/>
  <c r="U5954" i="5"/>
  <c r="U6262" i="5"/>
  <c r="U6072" i="5"/>
  <c r="U5868" i="5"/>
  <c r="U6294" i="5"/>
  <c r="U5350" i="5"/>
  <c r="Z100" i="5"/>
  <c r="U3300" i="5"/>
  <c r="U3123" i="5"/>
  <c r="U5177" i="5"/>
  <c r="U4874" i="5"/>
  <c r="U3946" i="5"/>
  <c r="U1999" i="5"/>
  <c r="U1772" i="5"/>
  <c r="U5996" i="5"/>
  <c r="U5219" i="5"/>
  <c r="U4553" i="5"/>
  <c r="U2081" i="5"/>
  <c r="U2558" i="5"/>
  <c r="U941" i="5"/>
  <c r="Z69" i="5"/>
  <c r="U2347" i="5"/>
  <c r="U595" i="5"/>
  <c r="Z14" i="5"/>
  <c r="U6182" i="5"/>
  <c r="U5801" i="5"/>
  <c r="U5616" i="5"/>
  <c r="U4008" i="5"/>
  <c r="U4878" i="5"/>
  <c r="U3638" i="5"/>
  <c r="U2108" i="5"/>
  <c r="U4815" i="5"/>
  <c r="U1715" i="5"/>
  <c r="U823" i="5"/>
  <c r="U620" i="5"/>
  <c r="U2461" i="5"/>
  <c r="U1241" i="5"/>
  <c r="U7020" i="5"/>
  <c r="U6566" i="5"/>
  <c r="U5371" i="5"/>
  <c r="Z65" i="5"/>
  <c r="U1702" i="5"/>
  <c r="U1298" i="5"/>
  <c r="U1199" i="5"/>
  <c r="U1318" i="5"/>
  <c r="U844" i="5"/>
  <c r="U996" i="5"/>
  <c r="U7593" i="5"/>
  <c r="U7388" i="5"/>
  <c r="U7249" i="5"/>
  <c r="U7021" i="5"/>
  <c r="U6091" i="5"/>
  <c r="U5793" i="5"/>
  <c r="U4160" i="5"/>
  <c r="U3777" i="5"/>
  <c r="U3549" i="5"/>
  <c r="U3395" i="5"/>
  <c r="U3330" i="5"/>
  <c r="U3288" i="5"/>
  <c r="U3237" i="5"/>
  <c r="U5329" i="5"/>
  <c r="U5114" i="5"/>
  <c r="U4612" i="5"/>
  <c r="U4283" i="5"/>
  <c r="U3790" i="5"/>
  <c r="U3469" i="5"/>
  <c r="U5447" i="5"/>
  <c r="U4970" i="5"/>
  <c r="U4667" i="5"/>
  <c r="U4046" i="5"/>
  <c r="U2258" i="5"/>
  <c r="U1499" i="5"/>
  <c r="Z48" i="5"/>
  <c r="U1487" i="5"/>
  <c r="U1428" i="5"/>
  <c r="U1411" i="5"/>
  <c r="U1118" i="5"/>
  <c r="U2182" i="5"/>
  <c r="U489" i="5"/>
  <c r="U369" i="5"/>
  <c r="U6401" i="5"/>
  <c r="U6110" i="5"/>
  <c r="U6406" i="5"/>
  <c r="U6473" i="5"/>
  <c r="U1514" i="5"/>
  <c r="Z140" i="5"/>
  <c r="U4722" i="5"/>
  <c r="U2482" i="5"/>
  <c r="U1079" i="5"/>
  <c r="U1829" i="5"/>
  <c r="U1245" i="5"/>
  <c r="U6945" i="5"/>
  <c r="U6752" i="5"/>
  <c r="U7583" i="5"/>
  <c r="U7203" i="5"/>
  <c r="U6983" i="5"/>
  <c r="U6870" i="5"/>
  <c r="U6412" i="5"/>
  <c r="U7434" i="5"/>
  <c r="U7354" i="5"/>
  <c r="U7210" i="5"/>
  <c r="U6452" i="5"/>
  <c r="U6169" i="5"/>
  <c r="U5948" i="5"/>
  <c r="U5695" i="5"/>
  <c r="Z131" i="5"/>
  <c r="U4663" i="5"/>
  <c r="Z125" i="5"/>
  <c r="Z92" i="5"/>
  <c r="U5519" i="5"/>
  <c r="U4760" i="5"/>
  <c r="Z109" i="5"/>
  <c r="U3748" i="5"/>
  <c r="U3545" i="5"/>
  <c r="U3478" i="5"/>
  <c r="U2070" i="5"/>
  <c r="U1869" i="5"/>
  <c r="U1818" i="5"/>
  <c r="U1776" i="5"/>
  <c r="U1506" i="5"/>
  <c r="U4190" i="5"/>
  <c r="U2765" i="5"/>
  <c r="U1601" i="5"/>
  <c r="U2178" i="5"/>
  <c r="U1379" i="5"/>
  <c r="U1337" i="5"/>
  <c r="U396" i="5"/>
  <c r="U7535" i="5"/>
  <c r="U7311" i="5"/>
  <c r="U5729" i="5"/>
  <c r="Z152" i="5"/>
  <c r="U5494" i="5"/>
  <c r="U4084" i="5"/>
  <c r="U6132" i="5"/>
  <c r="U5988" i="5"/>
  <c r="U3520" i="5"/>
  <c r="U1582" i="5"/>
  <c r="U1282" i="5"/>
  <c r="U1046" i="5"/>
  <c r="U1047" i="5"/>
  <c r="U1322" i="5"/>
  <c r="U7013" i="5"/>
  <c r="U6357" i="5"/>
  <c r="U7138" i="5"/>
  <c r="U6254" i="5"/>
  <c r="U6026" i="5"/>
  <c r="U7392" i="5"/>
  <c r="U5956" i="5"/>
  <c r="U5299" i="5"/>
  <c r="U5295" i="5"/>
  <c r="U5375" i="5"/>
  <c r="U4236" i="5"/>
  <c r="U2085" i="5"/>
  <c r="U2005" i="5"/>
  <c r="U1461" i="5"/>
  <c r="U3026" i="5"/>
  <c r="U713" i="5"/>
  <c r="U166" i="5"/>
  <c r="Z13" i="5"/>
  <c r="U213" i="5"/>
  <c r="U924" i="5"/>
  <c r="U751" i="5"/>
  <c r="U7135" i="5"/>
  <c r="U7059" i="5"/>
  <c r="U7552" i="5"/>
  <c r="U7345" i="5"/>
  <c r="U6710" i="5"/>
  <c r="U5864" i="5"/>
  <c r="U3820" i="5"/>
  <c r="U5768" i="5"/>
  <c r="Z144" i="5"/>
  <c r="U2343" i="5"/>
  <c r="Z45" i="5"/>
  <c r="U1417" i="5"/>
  <c r="U2748" i="5"/>
  <c r="U1833" i="5"/>
  <c r="U7401" i="5"/>
  <c r="U7308" i="5"/>
  <c r="U7080" i="5"/>
  <c r="U6937" i="5"/>
  <c r="Z190" i="5"/>
  <c r="U6515" i="5"/>
  <c r="U6302" i="5"/>
  <c r="Z160" i="5"/>
  <c r="U5029" i="5"/>
  <c r="U3376" i="5"/>
  <c r="Z170" i="5"/>
  <c r="U5232" i="5"/>
  <c r="Z99" i="5"/>
  <c r="U2406" i="5"/>
  <c r="U1651" i="5"/>
  <c r="U1575" i="5"/>
  <c r="U1089" i="5"/>
  <c r="U3110" i="5"/>
  <c r="U1736" i="5"/>
  <c r="U1508" i="5"/>
  <c r="U747" i="5"/>
  <c r="U238" i="5"/>
  <c r="Z7" i="5"/>
  <c r="U6439" i="5"/>
  <c r="U5122" i="5"/>
  <c r="U3786" i="5"/>
  <c r="U5405" i="5"/>
  <c r="U3587" i="5"/>
  <c r="U1540" i="5"/>
  <c r="U2115" i="5"/>
  <c r="U1909" i="5"/>
  <c r="U641" i="5"/>
  <c r="U204" i="5"/>
  <c r="U7165" i="5"/>
  <c r="U7172" i="5"/>
  <c r="U7350" i="5"/>
  <c r="U6522" i="5"/>
  <c r="U7387" i="5"/>
  <c r="U7303" i="5"/>
  <c r="U6672" i="5"/>
  <c r="U6171" i="5"/>
  <c r="Z137" i="5"/>
  <c r="U4777" i="5"/>
  <c r="U4359" i="5"/>
  <c r="U3870" i="5"/>
  <c r="U6292" i="5"/>
  <c r="U5008" i="5"/>
  <c r="U3972" i="5"/>
  <c r="U3862" i="5"/>
  <c r="U1886" i="5"/>
  <c r="U5679" i="5"/>
  <c r="Z148" i="5"/>
  <c r="U4194" i="5"/>
  <c r="Z112" i="5"/>
  <c r="U1236" i="5"/>
  <c r="U1058" i="5"/>
  <c r="U2592" i="5"/>
  <c r="U2516" i="5"/>
  <c r="U2423" i="5"/>
  <c r="U1643" i="5"/>
  <c r="U1567" i="5"/>
  <c r="U1341" i="5"/>
  <c r="U886" i="5"/>
  <c r="U938" i="5"/>
  <c r="U845" i="5"/>
  <c r="U208" i="5"/>
  <c r="U6361" i="5"/>
  <c r="U5063" i="5"/>
  <c r="U4021" i="5"/>
  <c r="U3815" i="5"/>
  <c r="U2795" i="5"/>
  <c r="U1071" i="5"/>
  <c r="U1339" i="5"/>
  <c r="U785" i="5"/>
  <c r="U6374" i="5"/>
  <c r="Z174" i="5"/>
  <c r="U7160" i="5"/>
  <c r="U7404" i="5"/>
  <c r="U7358" i="5"/>
  <c r="U6974" i="5"/>
  <c r="Z167" i="5"/>
  <c r="Z176" i="5"/>
  <c r="U6108" i="5"/>
  <c r="U5733" i="5"/>
  <c r="U5649" i="5"/>
  <c r="U5684" i="5"/>
  <c r="U5384" i="5"/>
  <c r="U5312" i="5"/>
  <c r="U3900" i="5"/>
  <c r="Z98" i="5"/>
  <c r="U3370" i="5"/>
  <c r="U5688" i="5"/>
  <c r="U6290" i="5"/>
  <c r="Z128" i="5"/>
  <c r="U2041" i="5"/>
  <c r="U1687" i="5"/>
  <c r="U6281" i="5"/>
  <c r="U5042" i="5"/>
  <c r="U3904" i="5"/>
  <c r="Z101" i="5"/>
  <c r="U2942" i="5"/>
  <c r="U1892" i="5"/>
  <c r="U1740" i="5"/>
  <c r="U1588" i="5"/>
  <c r="U2862" i="5"/>
  <c r="U1922" i="5"/>
  <c r="U1618" i="5"/>
  <c r="U1850" i="5"/>
  <c r="U1806" i="5"/>
  <c r="U5046" i="5"/>
  <c r="U2921" i="5"/>
  <c r="Z50" i="5"/>
  <c r="U1211" i="5"/>
  <c r="U7431" i="5"/>
  <c r="U6970" i="5"/>
  <c r="Z39" i="5"/>
  <c r="U3735" i="5"/>
  <c r="U4274" i="5"/>
  <c r="U2100" i="5"/>
  <c r="U933" i="5"/>
  <c r="U1186" i="5"/>
  <c r="U7274" i="5"/>
  <c r="U6173" i="5"/>
  <c r="U5185" i="5"/>
  <c r="U848" i="5"/>
  <c r="Z27" i="5"/>
  <c r="U629" i="5"/>
  <c r="U132" i="5"/>
  <c r="U7089" i="5"/>
  <c r="U3846" i="5"/>
  <c r="U3245" i="5"/>
  <c r="U3144" i="5"/>
  <c r="U6330" i="5"/>
  <c r="U4042" i="5"/>
  <c r="U5764" i="5"/>
  <c r="U5190" i="5"/>
  <c r="U4532" i="5"/>
  <c r="U4131" i="5"/>
  <c r="U1932" i="5"/>
  <c r="U1738" i="5"/>
  <c r="U1603" i="5"/>
  <c r="U2410" i="5"/>
  <c r="U2782" i="5"/>
  <c r="U2478" i="5"/>
  <c r="Z64" i="5"/>
  <c r="U1841" i="5"/>
  <c r="U1765" i="5"/>
  <c r="U1016" i="5"/>
  <c r="U1639" i="5"/>
  <c r="U2900" i="5"/>
  <c r="Z19" i="5"/>
  <c r="U637" i="5"/>
  <c r="U352" i="5"/>
  <c r="U145" i="5"/>
  <c r="Z15" i="5"/>
  <c r="U7576" i="5"/>
  <c r="U6410" i="5"/>
  <c r="U5839" i="5"/>
  <c r="U5619" i="5"/>
  <c r="U5422" i="5"/>
  <c r="U3672" i="5"/>
  <c r="U1607" i="5"/>
  <c r="U1130" i="5"/>
  <c r="U3022" i="5"/>
  <c r="U1343" i="5"/>
  <c r="U7502" i="5"/>
  <c r="U6966" i="5"/>
  <c r="U6790" i="5"/>
  <c r="U7556" i="5"/>
  <c r="U7012" i="5"/>
  <c r="U6549" i="5"/>
  <c r="U6338" i="5"/>
  <c r="U5830" i="5"/>
  <c r="U5653" i="5"/>
  <c r="U4625" i="5"/>
  <c r="U3883" i="5"/>
  <c r="U3625" i="5"/>
  <c r="U3394" i="5"/>
  <c r="U5380" i="5"/>
  <c r="U3393" i="5"/>
  <c r="U6112" i="5"/>
  <c r="U5980" i="5"/>
  <c r="U4118" i="5"/>
  <c r="U3655" i="5"/>
  <c r="U2028" i="5"/>
  <c r="U1911" i="5"/>
  <c r="U1725" i="5"/>
  <c r="U1683" i="5"/>
  <c r="U1641" i="5"/>
  <c r="U4781" i="5"/>
  <c r="U4692" i="5"/>
  <c r="U2575" i="5"/>
  <c r="U2140" i="5"/>
  <c r="U1286" i="5"/>
  <c r="U1202" i="5"/>
  <c r="U1117" i="5"/>
  <c r="U1033" i="5"/>
  <c r="U1808" i="5"/>
  <c r="U1283" i="5"/>
  <c r="U1237" i="5"/>
  <c r="U3064" i="5"/>
  <c r="U2971" i="5"/>
  <c r="U2807" i="5"/>
  <c r="U2596" i="5"/>
  <c r="Z66" i="5"/>
  <c r="Z57" i="5"/>
  <c r="U1362" i="5"/>
  <c r="U1320" i="5"/>
  <c r="U810" i="5"/>
  <c r="U447" i="5"/>
  <c r="U107" i="5"/>
  <c r="U7003" i="5"/>
  <c r="U5641" i="5"/>
  <c r="U3697" i="5"/>
  <c r="U1088" i="5"/>
  <c r="U2959" i="5"/>
  <c r="Z79" i="5"/>
  <c r="U69" i="5"/>
  <c r="U7317" i="5"/>
  <c r="U6949" i="5"/>
  <c r="U6475" i="5"/>
  <c r="U6247" i="5"/>
  <c r="U6106" i="5"/>
  <c r="U5759" i="5"/>
  <c r="U5674" i="5"/>
  <c r="U5827" i="5"/>
  <c r="U5337" i="5"/>
  <c r="U5270" i="5"/>
  <c r="U5067" i="5"/>
  <c r="U6376" i="5"/>
  <c r="U4587" i="5"/>
  <c r="U1913" i="5"/>
  <c r="U464" i="5"/>
  <c r="U289" i="5"/>
  <c r="U7396" i="5"/>
  <c r="U6524" i="5"/>
  <c r="U6558" i="5"/>
  <c r="U5409" i="5"/>
  <c r="U1734" i="5"/>
  <c r="U1875" i="5"/>
  <c r="U2786" i="5"/>
  <c r="U1992" i="5"/>
  <c r="U3055" i="5"/>
  <c r="U2275" i="5"/>
  <c r="U772" i="5"/>
  <c r="U1017" i="5"/>
  <c r="U5939" i="5"/>
  <c r="Z117" i="5"/>
  <c r="Z106" i="5"/>
  <c r="U3377" i="5"/>
  <c r="U3321" i="5"/>
  <c r="U5570" i="5"/>
  <c r="U5223" i="5"/>
  <c r="Z138" i="5"/>
  <c r="U4308" i="5"/>
  <c r="U3854" i="5"/>
  <c r="U3621" i="5"/>
  <c r="U1873" i="5"/>
  <c r="U1721" i="5"/>
  <c r="Z116" i="5"/>
  <c r="U1279" i="5"/>
  <c r="U1135" i="5"/>
  <c r="U743" i="5"/>
  <c r="U360" i="5"/>
  <c r="U162" i="5"/>
  <c r="U5105" i="5"/>
  <c r="U4460" i="5"/>
  <c r="U6214" i="5"/>
  <c r="U3440" i="5"/>
  <c r="Z61" i="5"/>
  <c r="U1356" i="5"/>
  <c r="U7481" i="5"/>
  <c r="U6928" i="5"/>
  <c r="U7349" i="5"/>
  <c r="U6102" i="5"/>
  <c r="U6743" i="5"/>
  <c r="U7363" i="5"/>
  <c r="U7139" i="5"/>
  <c r="U7118" i="5"/>
  <c r="U7042" i="5"/>
  <c r="Z185" i="5"/>
  <c r="U6395" i="5"/>
  <c r="Z200" i="5"/>
  <c r="U6701" i="5"/>
  <c r="U6448" i="5"/>
  <c r="U6435" i="5"/>
  <c r="U5983" i="5"/>
  <c r="U5938" i="5"/>
  <c r="Z85" i="5"/>
  <c r="U5990" i="5"/>
  <c r="U5464" i="5"/>
  <c r="U4093" i="5"/>
  <c r="U3739" i="5"/>
  <c r="U1928" i="5"/>
  <c r="U4540" i="5"/>
  <c r="U3372" i="5"/>
  <c r="U2803" i="5"/>
  <c r="U2288" i="5"/>
  <c r="U2144" i="5"/>
  <c r="U1647" i="5"/>
  <c r="U2385" i="5"/>
  <c r="U1126" i="5"/>
  <c r="U2761" i="5"/>
  <c r="U1430" i="5"/>
  <c r="U1413" i="5"/>
  <c r="U1055" i="5"/>
  <c r="U2975" i="5"/>
  <c r="Z75" i="5"/>
  <c r="Z59" i="5"/>
  <c r="U1324" i="5"/>
  <c r="Z29" i="5"/>
  <c r="U929" i="5"/>
  <c r="U280" i="5"/>
  <c r="U242" i="5"/>
  <c r="U7426" i="5"/>
  <c r="U7235" i="5"/>
  <c r="U5645" i="5"/>
  <c r="U3428" i="5"/>
  <c r="U3402" i="5"/>
  <c r="U5960" i="5"/>
  <c r="U3832" i="5"/>
  <c r="U1854" i="5"/>
  <c r="U1122" i="5"/>
  <c r="U1732" i="5"/>
  <c r="U1373" i="5"/>
  <c r="Z8" i="5"/>
  <c r="U6526" i="5"/>
  <c r="U6332" i="5"/>
  <c r="U5937" i="5"/>
  <c r="U6786" i="5"/>
  <c r="U7248" i="5"/>
  <c r="U7016" i="5"/>
  <c r="Z180" i="5"/>
  <c r="U6018" i="5"/>
  <c r="U5946" i="5"/>
  <c r="U5274" i="5"/>
  <c r="U3541" i="5"/>
  <c r="U3220" i="5"/>
  <c r="U5595" i="5"/>
  <c r="Z143" i="5"/>
  <c r="U4135" i="5"/>
  <c r="Z157" i="5"/>
  <c r="U2083" i="5"/>
  <c r="U1882" i="5"/>
  <c r="U1569" i="5"/>
  <c r="U6221" i="5"/>
  <c r="U5033" i="5"/>
  <c r="U4629" i="5"/>
  <c r="U2845" i="5"/>
  <c r="U1299" i="5"/>
  <c r="U1224" i="5"/>
  <c r="U616" i="5"/>
  <c r="Z16" i="5"/>
  <c r="U831" i="5"/>
  <c r="U314" i="5"/>
  <c r="U94" i="5"/>
  <c r="U6600" i="5"/>
  <c r="U7480" i="5"/>
  <c r="U7134" i="5"/>
  <c r="Z177" i="5"/>
  <c r="U6256" i="5"/>
  <c r="U5716" i="5"/>
  <c r="U6068" i="5"/>
  <c r="U3962" i="5"/>
  <c r="U3794" i="5"/>
  <c r="U3275" i="5"/>
  <c r="U3174" i="5"/>
  <c r="U4764" i="5"/>
  <c r="U5836" i="5"/>
  <c r="U1848" i="5"/>
  <c r="U5038" i="5"/>
  <c r="U2858" i="5"/>
  <c r="U2562" i="5"/>
  <c r="U2427" i="5"/>
  <c r="U1127" i="5"/>
  <c r="U1080" i="5"/>
  <c r="Z24" i="5"/>
  <c r="Z17" i="5"/>
  <c r="U373" i="5"/>
  <c r="U7287" i="5"/>
  <c r="U7127" i="5"/>
  <c r="U6705" i="5"/>
  <c r="U5831" i="5"/>
  <c r="U5143" i="5"/>
  <c r="U1894" i="5"/>
  <c r="U1624" i="5"/>
  <c r="U2030" i="5"/>
  <c r="U2326" i="5"/>
  <c r="U477" i="5"/>
  <c r="U7430" i="5"/>
  <c r="U5792" i="5"/>
  <c r="U5025" i="5"/>
  <c r="U5266" i="5"/>
  <c r="U3359" i="5"/>
  <c r="U6283" i="5"/>
  <c r="U1890" i="5"/>
  <c r="U1814" i="5"/>
  <c r="U4494" i="5"/>
  <c r="U2647" i="5"/>
  <c r="U2402" i="5"/>
  <c r="U2714" i="5"/>
  <c r="U1156" i="5"/>
  <c r="U3089" i="5"/>
  <c r="U3017" i="5"/>
  <c r="U2157" i="5"/>
  <c r="Z26" i="5"/>
  <c r="U392" i="5"/>
  <c r="U82" i="5"/>
  <c r="U5426" i="5"/>
  <c r="U5109" i="5"/>
  <c r="U5979" i="5"/>
  <c r="U5498" i="5"/>
  <c r="U5709" i="5"/>
  <c r="U1666" i="5"/>
  <c r="U1309" i="5"/>
  <c r="U891" i="5"/>
  <c r="U1013" i="5"/>
  <c r="U6591" i="5"/>
  <c r="U7595" i="5"/>
  <c r="Z202" i="5"/>
  <c r="U7117" i="5"/>
  <c r="U5080" i="5"/>
  <c r="U4616" i="5"/>
  <c r="U4515" i="5"/>
  <c r="Z120" i="5"/>
  <c r="U3668" i="5"/>
  <c r="Z90" i="5"/>
  <c r="U5865" i="5"/>
  <c r="U5253" i="5"/>
  <c r="U5004" i="5"/>
  <c r="U4198" i="5"/>
  <c r="U3958" i="5"/>
  <c r="U3849" i="5"/>
  <c r="U3452" i="5"/>
  <c r="Z159" i="5"/>
  <c r="U5785" i="5"/>
  <c r="U5646" i="5"/>
  <c r="U3448" i="5"/>
  <c r="U3397" i="5"/>
  <c r="U2875" i="5"/>
  <c r="U1495" i="5"/>
  <c r="U1459" i="5"/>
  <c r="U1227" i="5"/>
  <c r="U1134" i="5"/>
  <c r="U1050" i="5"/>
  <c r="U2533" i="5"/>
  <c r="Z55" i="5"/>
  <c r="U1152" i="5"/>
  <c r="U1093" i="5"/>
  <c r="U3047" i="5"/>
  <c r="U2996" i="5"/>
  <c r="U2579" i="5"/>
  <c r="U2419" i="5"/>
  <c r="U768" i="5"/>
  <c r="U586" i="5"/>
  <c r="U934" i="5"/>
  <c r="U824" i="5"/>
  <c r="U658" i="5"/>
  <c r="U246" i="5"/>
  <c r="U124" i="5"/>
  <c r="Z9" i="5"/>
  <c r="U7498" i="5"/>
  <c r="Z172" i="5"/>
  <c r="U5861" i="5"/>
  <c r="U6298" i="5"/>
  <c r="Z158" i="5"/>
  <c r="U603" i="5"/>
  <c r="U451" i="5"/>
  <c r="U819" i="5"/>
  <c r="U6518" i="5"/>
  <c r="U7548" i="5"/>
  <c r="U6300" i="5"/>
  <c r="Z168" i="5"/>
  <c r="U4650" i="5"/>
  <c r="U3429" i="5"/>
  <c r="U3317" i="5"/>
  <c r="U3207" i="5"/>
  <c r="U3131" i="5"/>
  <c r="U5599" i="5"/>
  <c r="U4646" i="5"/>
  <c r="U4945" i="5"/>
  <c r="U4578" i="5"/>
  <c r="U4388" i="5"/>
  <c r="U1774" i="5"/>
  <c r="U624" i="5"/>
  <c r="U468" i="5"/>
  <c r="U322" i="5"/>
  <c r="U903" i="5"/>
  <c r="U1662" i="5"/>
  <c r="U2191" i="5"/>
  <c r="U2077" i="5"/>
  <c r="U709" i="5"/>
  <c r="U7359" i="5"/>
  <c r="U1970" i="5"/>
  <c r="U2106" i="5"/>
  <c r="U1198" i="5"/>
  <c r="U2904" i="5"/>
  <c r="U1347" i="5"/>
  <c r="U502" i="5"/>
  <c r="U7442" i="5"/>
  <c r="U6187" i="5"/>
  <c r="U5640" i="5"/>
  <c r="U3490" i="5"/>
  <c r="U3338" i="5"/>
  <c r="U3296" i="5"/>
  <c r="U3241" i="5"/>
  <c r="Z147" i="5"/>
  <c r="U5333" i="5"/>
  <c r="Z119" i="5"/>
  <c r="U1990" i="5"/>
  <c r="U1797" i="5"/>
  <c r="U1578" i="5"/>
  <c r="U1527" i="5"/>
  <c r="U1468" i="5"/>
  <c r="U5481" i="5"/>
  <c r="U4768" i="5"/>
  <c r="U4350" i="5"/>
  <c r="U3966" i="5"/>
  <c r="U2693" i="5"/>
  <c r="U1613" i="5"/>
  <c r="U999" i="5"/>
  <c r="U3034" i="5"/>
  <c r="U2824" i="5"/>
  <c r="U692" i="5"/>
  <c r="U510" i="5"/>
  <c r="U814" i="5"/>
  <c r="U485" i="5"/>
  <c r="Z11" i="5"/>
  <c r="U103" i="5"/>
  <c r="U6908" i="5"/>
  <c r="U6446" i="5"/>
  <c r="Z193" i="5"/>
  <c r="U6486" i="5"/>
  <c r="U5771" i="5"/>
  <c r="U5747" i="5"/>
  <c r="Z141" i="5"/>
  <c r="U4726" i="5"/>
  <c r="U1240" i="5"/>
  <c r="U1390" i="5"/>
  <c r="U7316" i="5"/>
  <c r="U6781" i="5"/>
  <c r="U7627" i="5"/>
  <c r="U7591" i="5"/>
  <c r="U7291" i="5"/>
  <c r="U7211" i="5"/>
  <c r="U7632" i="5"/>
  <c r="U7544" i="5"/>
  <c r="U7320" i="5"/>
  <c r="U7227" i="5"/>
  <c r="Z188" i="5"/>
  <c r="U6010" i="5"/>
  <c r="U5805" i="5"/>
  <c r="U5636" i="5"/>
  <c r="U5844" i="5"/>
  <c r="U3361" i="5"/>
  <c r="U5194" i="5"/>
  <c r="U5692" i="5"/>
  <c r="U3596" i="5"/>
  <c r="U1616" i="5"/>
  <c r="U1489" i="5"/>
  <c r="U5806" i="5"/>
  <c r="Z121" i="5"/>
  <c r="U2060" i="5"/>
  <c r="U1278" i="5"/>
  <c r="U1109" i="5"/>
  <c r="U1968" i="5"/>
  <c r="U1656" i="5"/>
  <c r="U2676" i="5"/>
  <c r="U1358" i="5"/>
  <c r="Z31" i="5"/>
  <c r="U6857" i="5"/>
  <c r="U7379" i="5"/>
  <c r="U5147" i="5"/>
  <c r="U5637" i="5"/>
  <c r="U2062" i="5"/>
  <c r="U5823" i="5"/>
  <c r="U1571" i="5"/>
  <c r="U1189" i="5"/>
  <c r="U1398" i="5"/>
  <c r="U7393" i="5"/>
  <c r="U7097" i="5"/>
  <c r="U7383" i="5"/>
  <c r="U6617" i="5"/>
  <c r="U6207" i="5"/>
  <c r="U7540" i="5"/>
  <c r="U7477" i="5"/>
  <c r="U7312" i="5"/>
  <c r="U7253" i="5"/>
  <c r="U7232" i="5"/>
  <c r="U7017" i="5"/>
  <c r="U7438" i="5"/>
  <c r="U7193" i="5"/>
  <c r="U6511" i="5"/>
  <c r="U5911" i="5"/>
  <c r="U5878" i="5"/>
  <c r="U4836" i="5"/>
  <c r="Z126" i="5"/>
  <c r="U3617" i="5"/>
  <c r="U3453" i="5"/>
  <c r="U3326" i="5"/>
  <c r="U3212" i="5"/>
  <c r="U6220" i="5"/>
  <c r="U5603" i="5"/>
  <c r="U5869" i="5"/>
  <c r="U3773" i="5"/>
  <c r="U3663" i="5"/>
  <c r="U1924" i="5"/>
  <c r="U1831" i="5"/>
  <c r="U2486" i="5"/>
  <c r="U2457" i="5"/>
  <c r="Z34" i="5"/>
  <c r="U1423" i="5"/>
  <c r="U1110" i="5"/>
  <c r="U1609" i="5"/>
  <c r="U667" i="5"/>
  <c r="T2392" i="3" l="1"/>
  <c r="T43" i="3"/>
  <c r="T74" i="3" s="1"/>
  <c r="U43" i="5"/>
  <c r="N43" i="3"/>
  <c r="O43" i="3" s="1"/>
  <c r="V43" i="3" s="1"/>
  <c r="T2886" i="3"/>
  <c r="T2088" i="3"/>
  <c r="T2278" i="3"/>
  <c r="T2430" i="3"/>
  <c r="T3608" i="3"/>
  <c r="T2734" i="3"/>
  <c r="T2240" i="3"/>
  <c r="T2696" i="3"/>
  <c r="T5964" i="3"/>
  <c r="U6123" i="3"/>
  <c r="T6154" i="3"/>
  <c r="R6123" i="3"/>
  <c r="U5869" i="3"/>
  <c r="R5869" i="3"/>
  <c r="R6974" i="3"/>
  <c r="U6974" i="3"/>
  <c r="R7341" i="3"/>
  <c r="U7341" i="3"/>
  <c r="T7370" i="3"/>
  <c r="U6450" i="3"/>
  <c r="R6450" i="3"/>
  <c r="R7160" i="3"/>
  <c r="U7160" i="3"/>
  <c r="R7540" i="3"/>
  <c r="U7540" i="3"/>
  <c r="U7476" i="3"/>
  <c r="R7476" i="3"/>
  <c r="R5822" i="3"/>
  <c r="U5822" i="3"/>
  <c r="U6361" i="3"/>
  <c r="R6361" i="3"/>
  <c r="U6292" i="3"/>
  <c r="R6292" i="3"/>
  <c r="U6437" i="3"/>
  <c r="R6437" i="3"/>
  <c r="U7211" i="3"/>
  <c r="R7211" i="3"/>
  <c r="R6781" i="3"/>
  <c r="U6781" i="3"/>
  <c r="U5747" i="3"/>
  <c r="R5747" i="3"/>
  <c r="R7569" i="3"/>
  <c r="U7569" i="3"/>
  <c r="T7598" i="3"/>
  <c r="U6908" i="3"/>
  <c r="R6908" i="3"/>
  <c r="R6482" i="3"/>
  <c r="U6482" i="3"/>
  <c r="R7080" i="3"/>
  <c r="U7080" i="3"/>
  <c r="U5768" i="3"/>
  <c r="R5768" i="3"/>
  <c r="U6680" i="3"/>
  <c r="R6680" i="3"/>
  <c r="U6513" i="3"/>
  <c r="R6513" i="3"/>
  <c r="U7359" i="3"/>
  <c r="R7359" i="3"/>
  <c r="R6777" i="3"/>
  <c r="U6777" i="3"/>
  <c r="U6518" i="3"/>
  <c r="R6518" i="3"/>
  <c r="U6357" i="3"/>
  <c r="R6357" i="3"/>
  <c r="U5988" i="3"/>
  <c r="R5988" i="3"/>
  <c r="R6277" i="3"/>
  <c r="U6277" i="3"/>
  <c r="U6224" i="3"/>
  <c r="R6224" i="3"/>
  <c r="U6505" i="3"/>
  <c r="R6505" i="3"/>
  <c r="R6983" i="3"/>
  <c r="U6983" i="3"/>
  <c r="U7203" i="3"/>
  <c r="R7203" i="3"/>
  <c r="R6752" i="3"/>
  <c r="U6752" i="3"/>
  <c r="R7156" i="3"/>
  <c r="U7156" i="3"/>
  <c r="U6325" i="3"/>
  <c r="R6325" i="3"/>
  <c r="R6070" i="3"/>
  <c r="U6070" i="3"/>
  <c r="R6091" i="3"/>
  <c r="U6091" i="3"/>
  <c r="R5797" i="3"/>
  <c r="U5797" i="3"/>
  <c r="U6429" i="3"/>
  <c r="R6429" i="3"/>
  <c r="U5912" i="3"/>
  <c r="R5912" i="3"/>
  <c r="U6182" i="3"/>
  <c r="R6182" i="3"/>
  <c r="R7176" i="3"/>
  <c r="U7176" i="3"/>
  <c r="U5755" i="3"/>
  <c r="R5755" i="3"/>
  <c r="U6018" i="3"/>
  <c r="R6018" i="3"/>
  <c r="U6161" i="3"/>
  <c r="T6192" i="3"/>
  <c r="R6161" i="3"/>
  <c r="U7016" i="3"/>
  <c r="R7016" i="3"/>
  <c r="R7084" i="3"/>
  <c r="U7084" i="3"/>
  <c r="U6416" i="3"/>
  <c r="R6416" i="3"/>
  <c r="U6059" i="3"/>
  <c r="R6059" i="3"/>
  <c r="R5990" i="3"/>
  <c r="U5990" i="3"/>
  <c r="R5763" i="3"/>
  <c r="U5763" i="3"/>
  <c r="R6100" i="3"/>
  <c r="U6100" i="3"/>
  <c r="U6480" i="3"/>
  <c r="R6480" i="3"/>
  <c r="U6102" i="3"/>
  <c r="R6102" i="3"/>
  <c r="R7349" i="3"/>
  <c r="U7349" i="3"/>
  <c r="R6414" i="3"/>
  <c r="U6414" i="3"/>
  <c r="R6979" i="3"/>
  <c r="U6979" i="3"/>
  <c r="U6296" i="3"/>
  <c r="R6296" i="3"/>
  <c r="R7189" i="3"/>
  <c r="U7189" i="3"/>
  <c r="T7218" i="3"/>
  <c r="U5760" i="3"/>
  <c r="R5760" i="3"/>
  <c r="R6524" i="3"/>
  <c r="U6524" i="3"/>
  <c r="U6866" i="3"/>
  <c r="R6866" i="3"/>
  <c r="U7279" i="3"/>
  <c r="R7279" i="3"/>
  <c r="U6199" i="3"/>
  <c r="T6230" i="3"/>
  <c r="R6199" i="3"/>
  <c r="R6315" i="3"/>
  <c r="U6315" i="3"/>
  <c r="T6724" i="3"/>
  <c r="U6693" i="3"/>
  <c r="R6693" i="3"/>
  <c r="R6949" i="3"/>
  <c r="U6949" i="3"/>
  <c r="U6178" i="3"/>
  <c r="R6178" i="3"/>
  <c r="R6125" i="3"/>
  <c r="U6125" i="3"/>
  <c r="U5857" i="3"/>
  <c r="T5888" i="3"/>
  <c r="R5857" i="3"/>
  <c r="R6053" i="3"/>
  <c r="U6053" i="3"/>
  <c r="R6019" i="3"/>
  <c r="U6019" i="3"/>
  <c r="R7131" i="3"/>
  <c r="U7131" i="3"/>
  <c r="R6052" i="3"/>
  <c r="U6052" i="3"/>
  <c r="U6097" i="3"/>
  <c r="R6097" i="3"/>
  <c r="U5764" i="3"/>
  <c r="R5764" i="3"/>
  <c r="R7321" i="3"/>
  <c r="U7321" i="3"/>
  <c r="R7089" i="3"/>
  <c r="U7089" i="3"/>
  <c r="R5911" i="3"/>
  <c r="U5911" i="3"/>
  <c r="U6034" i="3"/>
  <c r="R6034" i="3"/>
  <c r="R6655" i="3"/>
  <c r="U6655" i="3"/>
  <c r="T6686" i="3"/>
  <c r="U6366" i="3"/>
  <c r="R6366" i="3"/>
  <c r="U7477" i="3"/>
  <c r="R7477" i="3"/>
  <c r="R7041" i="3"/>
  <c r="U7041" i="3"/>
  <c r="R7097" i="3"/>
  <c r="U7097" i="3"/>
  <c r="U5806" i="3"/>
  <c r="R5806" i="3"/>
  <c r="U6055" i="3"/>
  <c r="R6055" i="3"/>
  <c r="R7244" i="3"/>
  <c r="U7244" i="3"/>
  <c r="U6522" i="3"/>
  <c r="R6522" i="3"/>
  <c r="U6887" i="3"/>
  <c r="R6887" i="3"/>
  <c r="R7172" i="3"/>
  <c r="U7172" i="3"/>
  <c r="R6141" i="3"/>
  <c r="U6141" i="3"/>
  <c r="R6756" i="3"/>
  <c r="U6756" i="3"/>
  <c r="R7515" i="3"/>
  <c r="U7515" i="3"/>
  <c r="U6064" i="3"/>
  <c r="R6064" i="3"/>
  <c r="R7442" i="3"/>
  <c r="U7442" i="3"/>
  <c r="U5899" i="3"/>
  <c r="R5899" i="3"/>
  <c r="R7628" i="3"/>
  <c r="U7628" i="3"/>
  <c r="R5956" i="3"/>
  <c r="U5956" i="3"/>
  <c r="R7392" i="3"/>
  <c r="U7392" i="3"/>
  <c r="U6254" i="3"/>
  <c r="R6254" i="3"/>
  <c r="R7138" i="3"/>
  <c r="U7138" i="3"/>
  <c r="R6553" i="3"/>
  <c r="U6553" i="3"/>
  <c r="U5865" i="3"/>
  <c r="R5865" i="3"/>
  <c r="R6667" i="3"/>
  <c r="U6667" i="3"/>
  <c r="R7130" i="3"/>
  <c r="U7130" i="3"/>
  <c r="R7421" i="3"/>
  <c r="U7421" i="3"/>
  <c r="U6870" i="3"/>
  <c r="R6870" i="3"/>
  <c r="U5950" i="3"/>
  <c r="R5950" i="3"/>
  <c r="U6110" i="3"/>
  <c r="R6110" i="3"/>
  <c r="R7206" i="3"/>
  <c r="U7206" i="3"/>
  <c r="U6883" i="3"/>
  <c r="T6914" i="3"/>
  <c r="R6883" i="3"/>
  <c r="U7388" i="3"/>
  <c r="R7388" i="3"/>
  <c r="U7020" i="3"/>
  <c r="R7020" i="3"/>
  <c r="R7127" i="3"/>
  <c r="U7127" i="3"/>
  <c r="R6965" i="3"/>
  <c r="U6965" i="3"/>
  <c r="U6433" i="3"/>
  <c r="R6433" i="3"/>
  <c r="U7469" i="3"/>
  <c r="R7469" i="3"/>
  <c r="U6148" i="3"/>
  <c r="R6148" i="3"/>
  <c r="R7231" i="3"/>
  <c r="U7231" i="3"/>
  <c r="R7325" i="3"/>
  <c r="U7325" i="3"/>
  <c r="T6458" i="3"/>
  <c r="R6427" i="3"/>
  <c r="U6427" i="3"/>
  <c r="R6332" i="3"/>
  <c r="U6332" i="3"/>
  <c r="R5998" i="3"/>
  <c r="U5998" i="3"/>
  <c r="U7215" i="3"/>
  <c r="R7215" i="3"/>
  <c r="R6435" i="3"/>
  <c r="U6435" i="3"/>
  <c r="R7045" i="3"/>
  <c r="U7045" i="3"/>
  <c r="U6395" i="3"/>
  <c r="R6395" i="3"/>
  <c r="R7118" i="3"/>
  <c r="U7118" i="3"/>
  <c r="U7241" i="3"/>
  <c r="R7241" i="3"/>
  <c r="R7290" i="3"/>
  <c r="U7290" i="3"/>
  <c r="R6222" i="3"/>
  <c r="U6222" i="3"/>
  <c r="U6279" i="3"/>
  <c r="R6279" i="3"/>
  <c r="R6376" i="3"/>
  <c r="U6376" i="3"/>
  <c r="U5907" i="3"/>
  <c r="R5907" i="3"/>
  <c r="R7159" i="3"/>
  <c r="U7159" i="3"/>
  <c r="U7384" i="3"/>
  <c r="R7384" i="3"/>
  <c r="U6399" i="3"/>
  <c r="R6399" i="3"/>
  <c r="U6471" i="3"/>
  <c r="R6471" i="3"/>
  <c r="R6393" i="3"/>
  <c r="U6393" i="3"/>
  <c r="R5915" i="3"/>
  <c r="U5915" i="3"/>
  <c r="U6697" i="3"/>
  <c r="R6697" i="3"/>
  <c r="U6370" i="3"/>
  <c r="R6370" i="3"/>
  <c r="R6853" i="3"/>
  <c r="U6853" i="3"/>
  <c r="R7328" i="3"/>
  <c r="U7328" i="3"/>
  <c r="R7282" i="3"/>
  <c r="U7282" i="3"/>
  <c r="R6069" i="3"/>
  <c r="U6069" i="3"/>
  <c r="R5835" i="3"/>
  <c r="U5835" i="3"/>
  <c r="U6216" i="3"/>
  <c r="R6216" i="3"/>
  <c r="U5971" i="3"/>
  <c r="T6002" i="3"/>
  <c r="R5971" i="3"/>
  <c r="U6220" i="3"/>
  <c r="R6220" i="3"/>
  <c r="R7193" i="3"/>
  <c r="U7193" i="3"/>
  <c r="R7358" i="3"/>
  <c r="U7358" i="3"/>
  <c r="R7497" i="3"/>
  <c r="U7497" i="3"/>
  <c r="R7101" i="3"/>
  <c r="U7101" i="3"/>
  <c r="U7397" i="3"/>
  <c r="R7397" i="3"/>
  <c r="T6648" i="3"/>
  <c r="R6617" i="3"/>
  <c r="U6617" i="3"/>
  <c r="R6718" i="3"/>
  <c r="U6718" i="3"/>
  <c r="R7624" i="3"/>
  <c r="U7624" i="3"/>
  <c r="U6672" i="3"/>
  <c r="R6672" i="3"/>
  <c r="R7320" i="3"/>
  <c r="U7320" i="3"/>
  <c r="R6486" i="3"/>
  <c r="U6486" i="3"/>
  <c r="R6302" i="3"/>
  <c r="U6302" i="3"/>
  <c r="R6739" i="3"/>
  <c r="U6739" i="3"/>
  <c r="R5864" i="3"/>
  <c r="U5864" i="3"/>
  <c r="R7079" i="3"/>
  <c r="U7079" i="3"/>
  <c r="R7135" i="3"/>
  <c r="U7135" i="3"/>
  <c r="R6469" i="3"/>
  <c r="U6469" i="3"/>
  <c r="U6340" i="3"/>
  <c r="R6340" i="3"/>
  <c r="R6026" i="3"/>
  <c r="U6026" i="3"/>
  <c r="R6298" i="3"/>
  <c r="U6298" i="3"/>
  <c r="R6150" i="3"/>
  <c r="U6150" i="3"/>
  <c r="R7311" i="3"/>
  <c r="U7311" i="3"/>
  <c r="U5785" i="3"/>
  <c r="R5785" i="3"/>
  <c r="R5873" i="3"/>
  <c r="U5873" i="3"/>
  <c r="U6169" i="3"/>
  <c r="R6169" i="3"/>
  <c r="U7595" i="3"/>
  <c r="R7595" i="3"/>
  <c r="R6945" i="3"/>
  <c r="U6945" i="3"/>
  <c r="R6473" i="3"/>
  <c r="U6473" i="3"/>
  <c r="R7038" i="3"/>
  <c r="U7038" i="3"/>
  <c r="R5981" i="3"/>
  <c r="U5981" i="3"/>
  <c r="R6163" i="3"/>
  <c r="U6163" i="3"/>
  <c r="R5989" i="3"/>
  <c r="U5989" i="3"/>
  <c r="R6705" i="3"/>
  <c r="U6705" i="3"/>
  <c r="U5836" i="3"/>
  <c r="R5836" i="3"/>
  <c r="R5801" i="3"/>
  <c r="U5801" i="3"/>
  <c r="R7134" i="3"/>
  <c r="U7134" i="3"/>
  <c r="R7480" i="3"/>
  <c r="U7480" i="3"/>
  <c r="R5784" i="3"/>
  <c r="U5784" i="3"/>
  <c r="U6072" i="3"/>
  <c r="R6072" i="3"/>
  <c r="U5954" i="3"/>
  <c r="R5954" i="3"/>
  <c r="T6610" i="3"/>
  <c r="R6579" i="3"/>
  <c r="U6579" i="3"/>
  <c r="R7168" i="3"/>
  <c r="U7168" i="3"/>
  <c r="R7177" i="3"/>
  <c r="U7177" i="3"/>
  <c r="U7553" i="3"/>
  <c r="R7553" i="3"/>
  <c r="U6526" i="3"/>
  <c r="R6526" i="3"/>
  <c r="R6528" i="3"/>
  <c r="U6528" i="3"/>
  <c r="R6149" i="3"/>
  <c r="U6149" i="3"/>
  <c r="U5983" i="3"/>
  <c r="R5983" i="3"/>
  <c r="R6862" i="3"/>
  <c r="U6862" i="3"/>
  <c r="U7194" i="3"/>
  <c r="R7194" i="3"/>
  <c r="R6743" i="3"/>
  <c r="U6743" i="3"/>
  <c r="R6928" i="3"/>
  <c r="U6928" i="3"/>
  <c r="U6186" i="3"/>
  <c r="R6186" i="3"/>
  <c r="R5767" i="3"/>
  <c r="U5767" i="3"/>
  <c r="R6978" i="3"/>
  <c r="U6978" i="3"/>
  <c r="R5754" i="3"/>
  <c r="U5754" i="3"/>
  <c r="U6378" i="3"/>
  <c r="R6378" i="3"/>
  <c r="U7198" i="3"/>
  <c r="R7198" i="3"/>
  <c r="R5843" i="3"/>
  <c r="U5843" i="3"/>
  <c r="R6264" i="3"/>
  <c r="U6264" i="3"/>
  <c r="T6572" i="3"/>
  <c r="R6541" i="3"/>
  <c r="U6541" i="3"/>
  <c r="R7506" i="3"/>
  <c r="U7506" i="3"/>
  <c r="U7570" i="3"/>
  <c r="R7570" i="3"/>
  <c r="R7169" i="3"/>
  <c r="U7169" i="3"/>
  <c r="R7545" i="3"/>
  <c r="U7545" i="3"/>
  <c r="U5819" i="3"/>
  <c r="T5850" i="3"/>
  <c r="R5819" i="3"/>
  <c r="U5945" i="3"/>
  <c r="R5945" i="3"/>
  <c r="U6900" i="3"/>
  <c r="R6900" i="3"/>
  <c r="R6431" i="3"/>
  <c r="U6431" i="3"/>
  <c r="R6397" i="3"/>
  <c r="U6397" i="3"/>
  <c r="R6966" i="3"/>
  <c r="U6966" i="3"/>
  <c r="R7443" i="3"/>
  <c r="U7443" i="3"/>
  <c r="R7493" i="3"/>
  <c r="U7493" i="3"/>
  <c r="T7522" i="3"/>
  <c r="R6410" i="3"/>
  <c r="U6410" i="3"/>
  <c r="U7367" i="3"/>
  <c r="R7367" i="3"/>
  <c r="R5750" i="3"/>
  <c r="U5750" i="3"/>
  <c r="U6249" i="3"/>
  <c r="R6249" i="3"/>
  <c r="U7578" i="3"/>
  <c r="R7578" i="3"/>
  <c r="R7362" i="3"/>
  <c r="U7362" i="3"/>
  <c r="R7431" i="3"/>
  <c r="U7431" i="3"/>
  <c r="U5878" i="3"/>
  <c r="R5878" i="3"/>
  <c r="R6180" i="3"/>
  <c r="U6180" i="3"/>
  <c r="R6243" i="3"/>
  <c r="U6243" i="3"/>
  <c r="R7164" i="3"/>
  <c r="U7164" i="3"/>
  <c r="U5823" i="3"/>
  <c r="R5823" i="3"/>
  <c r="R7507" i="3"/>
  <c r="U7507" i="3"/>
  <c r="R5805" i="3"/>
  <c r="U5805" i="3"/>
  <c r="R6171" i="3"/>
  <c r="U6171" i="3"/>
  <c r="R7083" i="3"/>
  <c r="U7083" i="3"/>
  <c r="R7303" i="3"/>
  <c r="U7303" i="3"/>
  <c r="T7332" i="3"/>
  <c r="R7544" i="3"/>
  <c r="U7544" i="3"/>
  <c r="R7291" i="3"/>
  <c r="U7291" i="3"/>
  <c r="R7007" i="3"/>
  <c r="U7007" i="3"/>
  <c r="U5798" i="3"/>
  <c r="R5798" i="3"/>
  <c r="U6446" i="3"/>
  <c r="R6446" i="3"/>
  <c r="R7510" i="3"/>
  <c r="U7510" i="3"/>
  <c r="R7552" i="3"/>
  <c r="U7552" i="3"/>
  <c r="R5885" i="3"/>
  <c r="U5885" i="3"/>
  <c r="R7324" i="3"/>
  <c r="U7324" i="3"/>
  <c r="R6587" i="3"/>
  <c r="U6587" i="3"/>
  <c r="R7273" i="3"/>
  <c r="U7273" i="3"/>
  <c r="R6132" i="3"/>
  <c r="U6132" i="3"/>
  <c r="R7050" i="3"/>
  <c r="U7050" i="3"/>
  <c r="R6824" i="3"/>
  <c r="U6824" i="3"/>
  <c r="R5788" i="3"/>
  <c r="U5788" i="3"/>
  <c r="R6659" i="3"/>
  <c r="U6659" i="3"/>
  <c r="R7210" i="3"/>
  <c r="U7210" i="3"/>
  <c r="R7434" i="3"/>
  <c r="U7434" i="3"/>
  <c r="R6819" i="3"/>
  <c r="U6819" i="3"/>
  <c r="U7583" i="3"/>
  <c r="R7583" i="3"/>
  <c r="U6165" i="3"/>
  <c r="R6165" i="3"/>
  <c r="U5979" i="3"/>
  <c r="R5979" i="3"/>
  <c r="R6401" i="3"/>
  <c r="U6401" i="3"/>
  <c r="R7459" i="3"/>
  <c r="U7459" i="3"/>
  <c r="R6566" i="3"/>
  <c r="U6566" i="3"/>
  <c r="R7046" i="3"/>
  <c r="U7046" i="3"/>
  <c r="T6040" i="3"/>
  <c r="U6009" i="3"/>
  <c r="R6009" i="3"/>
  <c r="R6932" i="3"/>
  <c r="U6932" i="3"/>
  <c r="R6221" i="3"/>
  <c r="U6221" i="3"/>
  <c r="R7248" i="3"/>
  <c r="U7248" i="3"/>
  <c r="U6492" i="3"/>
  <c r="R6492" i="3"/>
  <c r="U6245" i="3"/>
  <c r="R6245" i="3"/>
  <c r="R7252" i="3"/>
  <c r="U7252" i="3"/>
  <c r="R6490" i="3"/>
  <c r="U6490" i="3"/>
  <c r="R7426" i="3"/>
  <c r="U7426" i="3"/>
  <c r="U7024" i="3"/>
  <c r="R7024" i="3"/>
  <c r="R7202" i="3"/>
  <c r="U7202" i="3"/>
  <c r="R6794" i="3"/>
  <c r="U6794" i="3"/>
  <c r="R7055" i="3"/>
  <c r="U7055" i="3"/>
  <c r="R7096" i="3"/>
  <c r="U7096" i="3"/>
  <c r="R6124" i="3"/>
  <c r="U6124" i="3"/>
  <c r="R6060" i="3"/>
  <c r="U6060" i="3"/>
  <c r="R5973" i="3"/>
  <c r="U5973" i="3"/>
  <c r="U5827" i="3"/>
  <c r="R5827" i="3"/>
  <c r="R7455" i="3"/>
  <c r="U7455" i="3"/>
  <c r="T7484" i="3"/>
  <c r="R7317" i="3"/>
  <c r="U7317" i="3"/>
  <c r="R6961" i="3"/>
  <c r="U6961" i="3"/>
  <c r="T6990" i="3"/>
  <c r="R7501" i="3"/>
  <c r="U7501" i="3"/>
  <c r="U6211" i="3"/>
  <c r="R6211" i="3"/>
  <c r="R5972" i="3"/>
  <c r="U5972" i="3"/>
  <c r="R6090" i="3"/>
  <c r="U6090" i="3"/>
  <c r="R7556" i="3"/>
  <c r="U7556" i="3"/>
  <c r="R7422" i="3"/>
  <c r="U7422" i="3"/>
  <c r="R7611" i="3"/>
  <c r="U7611" i="3"/>
  <c r="R6212" i="3"/>
  <c r="U6212" i="3"/>
  <c r="R7000" i="3"/>
  <c r="U7000" i="3"/>
  <c r="R6832" i="3"/>
  <c r="U6832" i="3"/>
  <c r="U6173" i="3"/>
  <c r="R6173" i="3"/>
  <c r="R7502" i="3"/>
  <c r="U7502" i="3"/>
  <c r="U7591" i="3"/>
  <c r="R7591" i="3"/>
  <c r="R6359" i="3"/>
  <c r="U6359" i="3"/>
  <c r="U7549" i="3"/>
  <c r="R7549" i="3"/>
  <c r="T6382" i="3"/>
  <c r="R6351" i="3"/>
  <c r="U6351" i="3"/>
  <c r="R7425" i="3"/>
  <c r="U7425" i="3"/>
  <c r="R6710" i="3"/>
  <c r="U6710" i="3"/>
  <c r="R6355" i="3"/>
  <c r="U6355" i="3"/>
  <c r="U7363" i="3"/>
  <c r="R7363" i="3"/>
  <c r="R6334" i="3"/>
  <c r="U6334" i="3"/>
  <c r="U7329" i="3"/>
  <c r="R7329" i="3"/>
  <c r="U7346" i="3"/>
  <c r="R7346" i="3"/>
  <c r="U7342" i="3"/>
  <c r="R7342" i="3"/>
  <c r="U7380" i="3"/>
  <c r="R7380" i="3"/>
  <c r="R7585" i="3"/>
  <c r="U7585" i="3"/>
  <c r="U7473" i="3"/>
  <c r="R7473" i="3"/>
  <c r="R6281" i="3"/>
  <c r="U6281" i="3"/>
  <c r="T6420" i="3"/>
  <c r="R6389" i="3"/>
  <c r="U6389" i="3"/>
  <c r="R7151" i="3"/>
  <c r="U7151" i="3"/>
  <c r="T7180" i="3"/>
  <c r="R7438" i="3"/>
  <c r="U7438" i="3"/>
  <c r="R7017" i="3"/>
  <c r="U7017" i="3"/>
  <c r="R7312" i="3"/>
  <c r="U7312" i="3"/>
  <c r="R6634" i="3"/>
  <c r="U6634" i="3"/>
  <c r="U7393" i="3"/>
  <c r="R7393" i="3"/>
  <c r="R7379" i="3"/>
  <c r="U7379" i="3"/>
  <c r="T7408" i="3"/>
  <c r="R6857" i="3"/>
  <c r="U6857" i="3"/>
  <c r="R6545" i="3"/>
  <c r="U6545" i="3"/>
  <c r="U7587" i="3"/>
  <c r="R7587" i="3"/>
  <c r="R7435" i="3"/>
  <c r="U7435" i="3"/>
  <c r="R6596" i="3"/>
  <c r="U6596" i="3"/>
  <c r="R7316" i="3"/>
  <c r="U7316" i="3"/>
  <c r="R6142" i="3"/>
  <c r="U6142" i="3"/>
  <c r="R6811" i="3"/>
  <c r="U6811" i="3"/>
  <c r="U6051" i="3"/>
  <c r="R6051" i="3"/>
  <c r="R6515" i="3"/>
  <c r="U6515" i="3"/>
  <c r="U7557" i="3"/>
  <c r="R7557" i="3"/>
  <c r="R6107" i="3"/>
  <c r="U6107" i="3"/>
  <c r="R7345" i="3"/>
  <c r="U7345" i="3"/>
  <c r="U7266" i="3"/>
  <c r="R7266" i="3"/>
  <c r="U6300" i="3"/>
  <c r="R6300" i="3"/>
  <c r="R7548" i="3"/>
  <c r="U7548" i="3"/>
  <c r="U7245" i="3"/>
  <c r="R7245" i="3"/>
  <c r="U6442" i="3"/>
  <c r="R6442" i="3"/>
  <c r="R6621" i="3"/>
  <c r="U6621" i="3"/>
  <c r="R6062" i="3"/>
  <c r="U6062" i="3"/>
  <c r="R5948" i="3"/>
  <c r="U5948" i="3"/>
  <c r="R6452" i="3"/>
  <c r="U6452" i="3"/>
  <c r="R7615" i="3"/>
  <c r="U7615" i="3"/>
  <c r="R7063" i="3"/>
  <c r="U7063" i="3"/>
  <c r="R7283" i="3"/>
  <c r="U7283" i="3"/>
  <c r="U7574" i="3"/>
  <c r="R7574" i="3"/>
  <c r="R6406" i="3"/>
  <c r="U6406" i="3"/>
  <c r="U5920" i="3"/>
  <c r="R5920" i="3"/>
  <c r="R5792" i="3"/>
  <c r="U5792" i="3"/>
  <c r="R7430" i="3"/>
  <c r="U7430" i="3"/>
  <c r="U5831" i="3"/>
  <c r="R5831" i="3"/>
  <c r="U6317" i="3"/>
  <c r="R6317" i="3"/>
  <c r="U7207" i="3"/>
  <c r="R7207" i="3"/>
  <c r="R6098" i="3"/>
  <c r="U6098" i="3"/>
  <c r="R7121" i="3"/>
  <c r="U7121" i="3"/>
  <c r="R6748" i="3"/>
  <c r="U6748" i="3"/>
  <c r="R5868" i="3"/>
  <c r="U5868" i="3"/>
  <c r="T6534" i="3"/>
  <c r="R6503" i="3"/>
  <c r="U6503" i="3"/>
  <c r="T6762" i="3"/>
  <c r="R6731" i="3"/>
  <c r="U6731" i="3"/>
  <c r="U6408" i="3"/>
  <c r="R6408" i="3"/>
  <c r="R6507" i="3"/>
  <c r="U6507" i="3"/>
  <c r="U6287" i="3"/>
  <c r="R6287" i="3"/>
  <c r="U7037" i="3"/>
  <c r="R7037" i="3"/>
  <c r="T7066" i="3"/>
  <c r="R6520" i="3"/>
  <c r="U6520" i="3"/>
  <c r="R5938" i="3"/>
  <c r="U5938" i="3"/>
  <c r="R6448" i="3"/>
  <c r="U6448" i="3"/>
  <c r="R7139" i="3"/>
  <c r="U7139" i="3"/>
  <c r="U6241" i="3"/>
  <c r="R6241" i="3"/>
  <c r="U6509" i="3"/>
  <c r="R6509" i="3"/>
  <c r="R6319" i="3"/>
  <c r="U6319" i="3"/>
  <c r="R7418" i="3"/>
  <c r="U7418" i="3"/>
  <c r="R5860" i="3"/>
  <c r="U5860" i="3"/>
  <c r="R7173" i="3"/>
  <c r="U7173" i="3"/>
  <c r="R5955" i="3"/>
  <c r="U5955" i="3"/>
  <c r="R7396" i="3"/>
  <c r="U7396" i="3"/>
  <c r="R7122" i="3"/>
  <c r="U7122" i="3"/>
  <c r="R5759" i="3"/>
  <c r="U5759" i="3"/>
  <c r="U6085" i="3"/>
  <c r="T6116" i="3"/>
  <c r="R6085" i="3"/>
  <c r="U6106" i="3"/>
  <c r="R6106" i="3"/>
  <c r="U6475" i="3"/>
  <c r="R6475" i="3"/>
  <c r="U7405" i="3"/>
  <c r="R7405" i="3"/>
  <c r="R7536" i="3"/>
  <c r="U7536" i="3"/>
  <c r="R7003" i="3"/>
  <c r="U7003" i="3"/>
  <c r="R6205" i="3"/>
  <c r="U6205" i="3"/>
  <c r="R5997" i="3"/>
  <c r="U5997" i="3"/>
  <c r="U6676" i="3"/>
  <c r="R6676" i="3"/>
  <c r="U6321" i="3"/>
  <c r="R6321" i="3"/>
  <c r="R5839" i="3"/>
  <c r="U5839" i="3"/>
  <c r="R7576" i="3"/>
  <c r="U7576" i="3"/>
  <c r="R6133" i="3"/>
  <c r="U6133" i="3"/>
  <c r="U7190" i="3"/>
  <c r="R7190" i="3"/>
  <c r="R6108" i="3"/>
  <c r="U6108" i="3"/>
  <c r="R6260" i="3"/>
  <c r="U6260" i="3"/>
  <c r="R7404" i="3"/>
  <c r="U7404" i="3"/>
  <c r="U7253" i="3"/>
  <c r="R7253" i="3"/>
  <c r="U6207" i="3"/>
  <c r="R6207" i="3"/>
  <c r="U6467" i="3"/>
  <c r="R6467" i="3"/>
  <c r="R7062" i="3"/>
  <c r="U7062" i="3"/>
  <c r="R5898" i="3"/>
  <c r="U5898" i="3"/>
  <c r="R6013" i="3"/>
  <c r="U6013" i="3"/>
  <c r="U6353" i="3"/>
  <c r="R6353" i="3"/>
  <c r="T6876" i="3"/>
  <c r="R6845" i="3"/>
  <c r="U6845" i="3"/>
  <c r="U7228" i="3"/>
  <c r="R7228" i="3"/>
  <c r="R6439" i="3"/>
  <c r="U6439" i="3"/>
  <c r="R7269" i="3"/>
  <c r="U7269" i="3"/>
  <c r="R5902" i="3"/>
  <c r="U5902" i="3"/>
  <c r="R7054" i="3"/>
  <c r="U7054" i="3"/>
  <c r="R6937" i="3"/>
  <c r="U6937" i="3"/>
  <c r="U6030" i="3"/>
  <c r="R6030" i="3"/>
  <c r="R6924" i="3"/>
  <c r="U6924" i="3"/>
  <c r="T6952" i="3"/>
  <c r="R6625" i="3"/>
  <c r="U6625" i="3"/>
  <c r="R7532" i="3"/>
  <c r="U7532" i="3"/>
  <c r="T6800" i="3"/>
  <c r="R6769" i="3"/>
  <c r="U6769" i="3"/>
  <c r="R7013" i="3"/>
  <c r="U7013" i="3"/>
  <c r="R7572" i="3"/>
  <c r="U7572" i="3"/>
  <c r="R6162" i="3"/>
  <c r="U6162" i="3"/>
  <c r="R7075" i="3"/>
  <c r="U7075" i="3"/>
  <c r="T7104" i="3"/>
  <c r="R7286" i="3"/>
  <c r="U7286" i="3"/>
  <c r="U6412" i="3"/>
  <c r="R6412" i="3"/>
  <c r="R7519" i="3"/>
  <c r="U7519" i="3"/>
  <c r="R6638" i="3"/>
  <c r="U6638" i="3"/>
  <c r="U6258" i="3"/>
  <c r="R6258" i="3"/>
  <c r="R6642" i="3"/>
  <c r="U6642" i="3"/>
  <c r="U6404" i="3"/>
  <c r="R6404" i="3"/>
  <c r="R7439" i="3"/>
  <c r="U7439" i="3"/>
  <c r="U5958" i="3"/>
  <c r="R5958" i="3"/>
  <c r="U6891" i="3"/>
  <c r="R6891" i="3"/>
  <c r="R6239" i="3"/>
  <c r="U6239" i="3"/>
  <c r="R7307" i="3"/>
  <c r="U7307" i="3"/>
  <c r="R7093" i="3"/>
  <c r="U7093" i="3"/>
  <c r="U6262" i="3"/>
  <c r="R6262" i="3"/>
  <c r="R7468" i="3"/>
  <c r="U7468" i="3"/>
  <c r="U5937" i="3"/>
  <c r="R5937" i="3"/>
  <c r="R7126" i="3"/>
  <c r="U7126" i="3"/>
  <c r="R7235" i="3"/>
  <c r="U7235" i="3"/>
  <c r="R6285" i="3"/>
  <c r="U6285" i="3"/>
  <c r="R6701" i="3"/>
  <c r="U6701" i="3"/>
  <c r="R7100" i="3"/>
  <c r="U7100" i="3"/>
  <c r="R7042" i="3"/>
  <c r="U7042" i="3"/>
  <c r="R7511" i="3"/>
  <c r="U7511" i="3"/>
  <c r="R5881" i="3"/>
  <c r="U5881" i="3"/>
  <c r="U6275" i="3"/>
  <c r="T6306" i="3"/>
  <c r="R6275" i="3"/>
  <c r="U5895" i="3"/>
  <c r="T5926" i="3"/>
  <c r="R5895" i="3"/>
  <c r="R7607" i="3"/>
  <c r="U7607" i="3"/>
  <c r="U6131" i="3"/>
  <c r="R6131" i="3"/>
  <c r="R5935" i="3"/>
  <c r="U5935" i="3"/>
  <c r="R7025" i="3"/>
  <c r="U7025" i="3"/>
  <c r="R7623" i="3"/>
  <c r="U7623" i="3"/>
  <c r="R5980" i="3"/>
  <c r="U5980" i="3"/>
  <c r="R5746" i="3"/>
  <c r="U5746" i="3"/>
  <c r="U6135" i="3"/>
  <c r="R6135" i="3"/>
  <c r="R7092" i="3"/>
  <c r="U7092" i="3"/>
  <c r="U6454" i="3"/>
  <c r="R6454" i="3"/>
  <c r="U6895" i="3"/>
  <c r="R6895" i="3"/>
  <c r="U7236" i="3"/>
  <c r="R7236" i="3"/>
  <c r="U6488" i="3"/>
  <c r="R6488" i="3"/>
  <c r="U6330" i="3"/>
  <c r="R6330" i="3"/>
  <c r="R6035" i="3"/>
  <c r="U6035" i="3"/>
  <c r="R7539" i="3"/>
  <c r="U7539" i="3"/>
  <c r="U5781" i="3"/>
  <c r="T5812" i="3"/>
  <c r="R5781" i="3"/>
  <c r="R5826" i="3"/>
  <c r="U5826" i="3"/>
  <c r="R6511" i="3"/>
  <c r="U6511" i="3"/>
  <c r="R7278" i="3"/>
  <c r="U7278" i="3"/>
  <c r="R6941" i="3"/>
  <c r="U6941" i="3"/>
  <c r="U7232" i="3"/>
  <c r="R7232" i="3"/>
  <c r="R7606" i="3"/>
  <c r="U7606" i="3"/>
  <c r="T7636" i="3"/>
  <c r="U6374" i="3"/>
  <c r="R6374" i="3"/>
  <c r="R7472" i="3"/>
  <c r="U7472" i="3"/>
  <c r="U5882" i="3"/>
  <c r="R5882" i="3"/>
  <c r="R6663" i="3"/>
  <c r="U6663" i="3"/>
  <c r="R7387" i="3"/>
  <c r="U7387" i="3"/>
  <c r="R7589" i="3"/>
  <c r="U7589" i="3"/>
  <c r="R7051" i="3"/>
  <c r="U7051" i="3"/>
  <c r="U6237" i="3"/>
  <c r="T6268" i="3"/>
  <c r="R6237" i="3"/>
  <c r="U7401" i="3"/>
  <c r="R7401" i="3"/>
  <c r="R6815" i="3"/>
  <c r="U6815" i="3"/>
  <c r="U5916" i="3"/>
  <c r="R5916" i="3"/>
  <c r="R7531" i="3"/>
  <c r="U7531" i="3"/>
  <c r="T7560" i="3"/>
  <c r="R7152" i="3"/>
  <c r="U7152" i="3"/>
  <c r="R7463" i="3"/>
  <c r="U7463" i="3"/>
  <c r="U5861" i="3"/>
  <c r="R5861" i="3"/>
  <c r="R6604" i="3"/>
  <c r="U6604" i="3"/>
  <c r="R7618" i="3"/>
  <c r="U7618" i="3"/>
  <c r="U5802" i="3"/>
  <c r="R5802" i="3"/>
  <c r="U5992" i="3"/>
  <c r="R5992" i="3"/>
  <c r="R6735" i="3"/>
  <c r="U6735" i="3"/>
  <c r="U7270" i="3"/>
  <c r="R7270" i="3"/>
  <c r="R7614" i="3"/>
  <c r="U7614" i="3"/>
  <c r="U6027" i="3"/>
  <c r="R6027" i="3"/>
  <c r="U5793" i="3"/>
  <c r="R5793" i="3"/>
  <c r="R5877" i="3"/>
  <c r="U5877" i="3"/>
  <c r="U7249" i="3"/>
  <c r="R7249" i="3"/>
  <c r="U5975" i="3"/>
  <c r="R5975" i="3"/>
  <c r="T6838" i="3"/>
  <c r="R6807" i="3"/>
  <c r="U6807" i="3"/>
  <c r="U6068" i="3"/>
  <c r="R6068" i="3"/>
  <c r="R6170" i="3"/>
  <c r="U6170" i="3"/>
  <c r="R7265" i="3"/>
  <c r="U7265" i="3"/>
  <c r="T7294" i="3"/>
  <c r="R6600" i="3"/>
  <c r="U6600" i="3"/>
  <c r="R5946" i="3"/>
  <c r="U5946" i="3"/>
  <c r="R6252" i="3"/>
  <c r="U6252" i="3"/>
  <c r="R6999" i="3"/>
  <c r="U6999" i="3"/>
  <c r="T7028" i="3"/>
  <c r="R6323" i="3"/>
  <c r="U6323" i="3"/>
  <c r="R7464" i="3"/>
  <c r="U7464" i="3"/>
  <c r="U7417" i="3"/>
  <c r="R7417" i="3"/>
  <c r="T7446" i="3"/>
  <c r="R5960" i="3"/>
  <c r="U5960" i="3"/>
  <c r="U6140" i="3"/>
  <c r="R6140" i="3"/>
  <c r="R5847" i="3"/>
  <c r="U5847" i="3"/>
  <c r="U6144" i="3"/>
  <c r="R6144" i="3"/>
  <c r="U6904" i="3"/>
  <c r="R6904" i="3"/>
  <c r="R7518" i="3"/>
  <c r="U7518" i="3"/>
  <c r="R6214" i="3"/>
  <c r="U6214" i="3"/>
  <c r="R6849" i="3"/>
  <c r="U6849" i="3"/>
  <c r="R5939" i="3"/>
  <c r="U5939" i="3"/>
  <c r="R7240" i="3"/>
  <c r="U7240" i="3"/>
  <c r="R7631" i="3"/>
  <c r="U7631" i="3"/>
  <c r="R6558" i="3"/>
  <c r="U6558" i="3"/>
  <c r="R6987" i="3"/>
  <c r="U6987" i="3"/>
  <c r="U5751" i="3"/>
  <c r="R5751" i="3"/>
  <c r="T6496" i="3"/>
  <c r="R6465" i="3"/>
  <c r="U6465" i="3"/>
  <c r="R6247" i="3"/>
  <c r="U6247" i="3"/>
  <c r="R6982" i="3"/>
  <c r="U6982" i="3"/>
  <c r="U6391" i="3"/>
  <c r="R6391" i="3"/>
  <c r="R7004" i="3"/>
  <c r="U7004" i="3"/>
  <c r="R7456" i="3"/>
  <c r="U7456" i="3"/>
  <c r="R7400" i="3"/>
  <c r="U7400" i="3"/>
  <c r="R5906" i="3"/>
  <c r="U5906" i="3"/>
  <c r="R7088" i="3"/>
  <c r="U7088" i="3"/>
  <c r="R6112" i="3"/>
  <c r="U6112" i="3"/>
  <c r="U6093" i="3"/>
  <c r="R6093" i="3"/>
  <c r="R6549" i="3"/>
  <c r="U6549" i="3"/>
  <c r="U7355" i="3"/>
  <c r="R7355" i="3"/>
  <c r="R6017" i="3"/>
  <c r="U6017" i="3"/>
  <c r="U6127" i="3"/>
  <c r="R6127" i="3"/>
  <c r="R6962" i="3"/>
  <c r="U6962" i="3"/>
  <c r="U5874" i="3"/>
  <c r="R5874" i="3"/>
  <c r="R6629" i="3"/>
  <c r="U6629" i="3"/>
  <c r="R7155" i="3"/>
  <c r="U7155" i="3"/>
  <c r="R5923" i="3"/>
  <c r="U5923" i="3"/>
  <c r="R6970" i="3"/>
  <c r="U6970" i="3"/>
  <c r="U6336" i="3"/>
  <c r="R6336" i="3"/>
  <c r="R6290" i="3"/>
  <c r="U6290" i="3"/>
  <c r="U6047" i="3"/>
  <c r="T6078" i="3"/>
  <c r="R6047" i="3"/>
  <c r="T6344" i="3"/>
  <c r="U6313" i="3"/>
  <c r="R6313" i="3"/>
  <c r="U6089" i="3"/>
  <c r="R6089" i="3"/>
  <c r="R7383" i="3"/>
  <c r="U7383" i="3"/>
  <c r="R6562" i="3"/>
  <c r="U6562" i="3"/>
  <c r="U5844" i="3"/>
  <c r="R5844" i="3"/>
  <c r="R6010" i="3"/>
  <c r="U6010" i="3"/>
  <c r="R7227" i="3"/>
  <c r="U7227" i="3"/>
  <c r="T7256" i="3"/>
  <c r="R7366" i="3"/>
  <c r="U7366" i="3"/>
  <c r="R7632" i="3"/>
  <c r="U7632" i="3"/>
  <c r="U7350" i="3"/>
  <c r="R7350" i="3"/>
  <c r="R7165" i="3"/>
  <c r="U7165" i="3"/>
  <c r="R5771" i="3"/>
  <c r="U5771" i="3"/>
  <c r="R5809" i="3"/>
  <c r="U5809" i="3"/>
  <c r="R6187" i="3"/>
  <c r="U6187" i="3"/>
  <c r="R7308" i="3"/>
  <c r="U7308" i="3"/>
  <c r="R7059" i="3"/>
  <c r="U7059" i="3"/>
  <c r="R6028" i="3"/>
  <c r="U6028" i="3"/>
  <c r="R7304" i="3"/>
  <c r="U7304" i="3"/>
  <c r="R6986" i="3"/>
  <c r="U6986" i="3"/>
  <c r="R6714" i="3"/>
  <c r="U6714" i="3"/>
  <c r="R7535" i="3"/>
  <c r="U7535" i="3"/>
  <c r="U5941" i="3"/>
  <c r="R5941" i="3"/>
  <c r="R7117" i="3"/>
  <c r="U7117" i="3"/>
  <c r="R7354" i="3"/>
  <c r="U7354" i="3"/>
  <c r="R6328" i="3"/>
  <c r="U6328" i="3"/>
  <c r="R6591" i="3"/>
  <c r="U6591" i="3"/>
  <c r="R7460" i="3"/>
  <c r="U7460" i="3"/>
  <c r="R6021" i="3"/>
  <c r="U6021" i="3"/>
  <c r="R6773" i="3"/>
  <c r="U6773" i="3"/>
  <c r="U6283" i="3"/>
  <c r="R6283" i="3"/>
  <c r="R7021" i="3"/>
  <c r="U7021" i="3"/>
  <c r="R7214" i="3"/>
  <c r="U7214" i="3"/>
  <c r="R7287" i="3"/>
  <c r="U7287" i="3"/>
  <c r="R6256" i="3"/>
  <c r="U6256" i="3"/>
  <c r="U5996" i="3"/>
  <c r="R5996" i="3"/>
  <c r="R6294" i="3"/>
  <c r="U6294" i="3"/>
  <c r="R7514" i="3"/>
  <c r="U7514" i="3"/>
  <c r="R6786" i="3"/>
  <c r="U6786" i="3"/>
  <c r="R6969" i="3"/>
  <c r="U6969" i="3"/>
  <c r="U6203" i="3"/>
  <c r="R6203" i="3"/>
  <c r="R7113" i="3"/>
  <c r="U7113" i="3"/>
  <c r="T7142" i="3"/>
  <c r="R6583" i="3"/>
  <c r="U6583" i="3"/>
  <c r="R7058" i="3"/>
  <c r="U7058" i="3"/>
  <c r="R7620" i="3"/>
  <c r="U7620" i="3"/>
  <c r="R6975" i="3"/>
  <c r="U6975" i="3"/>
  <c r="R6444" i="3"/>
  <c r="U6444" i="3"/>
  <c r="R6179" i="3"/>
  <c r="U6179" i="3"/>
  <c r="U5903" i="3"/>
  <c r="R5903" i="3"/>
  <c r="U5789" i="3"/>
  <c r="R5789" i="3"/>
  <c r="R7580" i="3"/>
  <c r="U7580" i="3"/>
  <c r="R6204" i="3"/>
  <c r="U6204" i="3"/>
  <c r="R7076" i="3"/>
  <c r="U7076" i="3"/>
  <c r="R7197" i="3"/>
  <c r="U7197" i="3"/>
  <c r="U6484" i="3"/>
  <c r="R6484" i="3"/>
  <c r="U5743" i="3"/>
  <c r="T5774" i="3"/>
  <c r="R5743" i="3"/>
  <c r="R5830" i="3"/>
  <c r="U5830" i="3"/>
  <c r="U7012" i="3"/>
  <c r="R7012" i="3"/>
  <c r="R6790" i="3"/>
  <c r="U6790" i="3"/>
  <c r="R6477" i="3"/>
  <c r="U6477" i="3"/>
  <c r="R6828" i="3"/>
  <c r="U6828" i="3"/>
  <c r="R5919" i="3"/>
  <c r="U5919" i="3"/>
  <c r="U7274" i="3"/>
  <c r="R7274" i="3"/>
  <c r="U5840" i="3"/>
  <c r="R5840" i="3"/>
  <c r="R7114" i="3"/>
  <c r="U7114" i="3"/>
  <c r="R7627" i="3"/>
  <c r="U7627" i="3"/>
  <c r="U7498" i="3"/>
  <c r="R7498" i="3"/>
  <c r="R7593" i="3"/>
  <c r="U7593" i="3"/>
  <c r="R6338" i="3"/>
  <c r="U6338" i="3"/>
  <c r="R7610" i="3"/>
  <c r="U7610" i="3"/>
  <c r="R6363" i="3"/>
  <c r="U6363" i="3"/>
  <c r="U7494" i="3"/>
  <c r="R7494" i="3"/>
  <c r="R7008" i="3"/>
  <c r="U7008" i="3"/>
  <c r="U6011" i="3"/>
  <c r="R6011" i="3"/>
  <c r="R6368" i="3"/>
  <c r="U6368" i="3"/>
  <c r="U7481" i="3"/>
  <c r="R7481" i="3"/>
  <c r="R6372" i="3"/>
  <c r="U6372" i="3"/>
  <c r="T3570" i="3"/>
  <c r="R5684" i="3"/>
  <c r="U5684" i="3"/>
  <c r="R4957" i="3"/>
  <c r="U4957" i="3"/>
  <c r="R4490" i="3"/>
  <c r="U4490" i="3"/>
  <c r="T4520" i="3"/>
  <c r="T5394" i="3"/>
  <c r="R5363" i="3"/>
  <c r="U5363" i="3"/>
  <c r="U4464" i="3"/>
  <c r="R4464" i="3"/>
  <c r="R4726" i="3"/>
  <c r="U4726" i="3"/>
  <c r="R4718" i="3"/>
  <c r="U4718" i="3"/>
  <c r="T4748" i="3"/>
  <c r="T5736" i="3"/>
  <c r="R5705" i="3"/>
  <c r="U5705" i="3"/>
  <c r="U4338" i="3"/>
  <c r="R4338" i="3"/>
  <c r="T4368" i="3"/>
  <c r="U4232" i="3"/>
  <c r="R4232" i="3"/>
  <c r="U4933" i="3"/>
  <c r="R4933" i="3"/>
  <c r="U5578" i="3"/>
  <c r="R5578" i="3"/>
  <c r="R4515" i="3"/>
  <c r="U4515" i="3"/>
  <c r="R5080" i="3"/>
  <c r="U5080" i="3"/>
  <c r="R3934" i="3"/>
  <c r="U3934" i="3"/>
  <c r="U5712" i="3"/>
  <c r="R5712" i="3"/>
  <c r="U5447" i="3"/>
  <c r="R5447" i="3"/>
  <c r="U4811" i="3"/>
  <c r="R4811" i="3"/>
  <c r="U4317" i="3"/>
  <c r="R4317" i="3"/>
  <c r="U5716" i="3"/>
  <c r="R5716" i="3"/>
  <c r="R5033" i="3"/>
  <c r="U5033" i="3"/>
  <c r="R4680" i="3"/>
  <c r="U4680" i="3"/>
  <c r="T4710" i="3"/>
  <c r="U4439" i="3"/>
  <c r="R4439" i="3"/>
  <c r="R5350" i="3"/>
  <c r="U5350" i="3"/>
  <c r="U4363" i="3"/>
  <c r="R4363" i="3"/>
  <c r="U4895" i="3"/>
  <c r="R4895" i="3"/>
  <c r="U4426" i="3"/>
  <c r="R4426" i="3"/>
  <c r="U4473" i="3"/>
  <c r="R4473" i="3"/>
  <c r="T5128" i="3"/>
  <c r="R5097" i="3"/>
  <c r="U5097" i="3"/>
  <c r="R5536" i="3"/>
  <c r="U5536" i="3"/>
  <c r="U4456" i="3"/>
  <c r="R4456" i="3"/>
  <c r="R5139" i="3"/>
  <c r="U5139" i="3"/>
  <c r="U3922" i="3"/>
  <c r="R3922" i="3"/>
  <c r="R5650" i="3"/>
  <c r="U5650" i="3"/>
  <c r="R4122" i="3"/>
  <c r="U4122" i="3"/>
  <c r="R4773" i="3"/>
  <c r="U4773" i="3"/>
  <c r="R5619" i="3"/>
  <c r="U5619" i="3"/>
  <c r="U4274" i="3"/>
  <c r="R4274" i="3"/>
  <c r="U4929" i="3"/>
  <c r="R4929" i="3"/>
  <c r="R4536" i="3"/>
  <c r="U4536" i="3"/>
  <c r="R4114" i="3"/>
  <c r="U4114" i="3"/>
  <c r="U4912" i="3"/>
  <c r="R4912" i="3"/>
  <c r="U5678" i="3"/>
  <c r="R5678" i="3"/>
  <c r="R4528" i="3"/>
  <c r="U4528" i="3"/>
  <c r="T4558" i="3"/>
  <c r="R4110" i="3"/>
  <c r="U4110" i="3"/>
  <c r="T4140" i="3"/>
  <c r="R4995" i="3"/>
  <c r="U4995" i="3"/>
  <c r="R5304" i="3"/>
  <c r="U5304" i="3"/>
  <c r="R4021" i="3"/>
  <c r="U4021" i="3"/>
  <c r="U4194" i="3"/>
  <c r="R4194" i="3"/>
  <c r="U4203" i="3"/>
  <c r="R4203" i="3"/>
  <c r="R3942" i="3"/>
  <c r="U3942" i="3"/>
  <c r="U5636" i="3"/>
  <c r="R5636" i="3"/>
  <c r="R3966" i="3"/>
  <c r="U3966" i="3"/>
  <c r="U4794" i="3"/>
  <c r="R4794" i="3"/>
  <c r="T4824" i="3"/>
  <c r="U3866" i="3"/>
  <c r="R3866" i="3"/>
  <c r="R5029" i="3"/>
  <c r="U5029" i="3"/>
  <c r="R4076" i="3"/>
  <c r="U4076" i="3"/>
  <c r="R4646" i="3"/>
  <c r="U4646" i="3"/>
  <c r="R4650" i="3"/>
  <c r="U4650" i="3"/>
  <c r="T5356" i="3"/>
  <c r="R5325" i="3"/>
  <c r="U5325" i="3"/>
  <c r="U4321" i="3"/>
  <c r="R4321" i="3"/>
  <c r="R4616" i="3"/>
  <c r="U4616" i="3"/>
  <c r="R4722" i="3"/>
  <c r="U4722" i="3"/>
  <c r="U5426" i="3"/>
  <c r="R5426" i="3"/>
  <c r="R5114" i="3"/>
  <c r="U5114" i="3"/>
  <c r="R4574" i="3"/>
  <c r="U4574" i="3"/>
  <c r="U4815" i="3"/>
  <c r="R4815" i="3"/>
  <c r="R3962" i="3"/>
  <c r="U3962" i="3"/>
  <c r="U4346" i="3"/>
  <c r="R4346" i="3"/>
  <c r="R5274" i="3"/>
  <c r="U5274" i="3"/>
  <c r="R4566" i="3"/>
  <c r="U4566" i="3"/>
  <c r="T4596" i="3"/>
  <c r="U4422" i="3"/>
  <c r="R4422" i="3"/>
  <c r="U4287" i="3"/>
  <c r="R4287" i="3"/>
  <c r="U4211" i="3"/>
  <c r="R4211" i="3"/>
  <c r="R5257" i="3"/>
  <c r="U5257" i="3"/>
  <c r="U5067" i="3"/>
  <c r="R5067" i="3"/>
  <c r="R4118" i="3"/>
  <c r="U4118" i="3"/>
  <c r="R5101" i="3"/>
  <c r="U5101" i="3"/>
  <c r="T5166" i="3"/>
  <c r="R5135" i="3"/>
  <c r="U5135" i="3"/>
  <c r="R4055" i="3"/>
  <c r="U4055" i="3"/>
  <c r="R3996" i="3"/>
  <c r="U3996" i="3"/>
  <c r="T4026" i="3"/>
  <c r="R4042" i="3"/>
  <c r="U4042" i="3"/>
  <c r="R4684" i="3"/>
  <c r="U4684" i="3"/>
  <c r="U4169" i="3"/>
  <c r="R4169" i="3"/>
  <c r="U4435" i="3"/>
  <c r="R4435" i="3"/>
  <c r="R5004" i="3"/>
  <c r="U5004" i="3"/>
  <c r="R5709" i="3"/>
  <c r="U5709" i="3"/>
  <c r="R5109" i="3"/>
  <c r="U5109" i="3"/>
  <c r="R4612" i="3"/>
  <c r="U4612" i="3"/>
  <c r="R5177" i="3"/>
  <c r="U5177" i="3"/>
  <c r="R5291" i="3"/>
  <c r="U5291" i="3"/>
  <c r="R4017" i="3"/>
  <c r="U4017" i="3"/>
  <c r="U5674" i="3"/>
  <c r="R5674" i="3"/>
  <c r="U5653" i="3"/>
  <c r="R5653" i="3"/>
  <c r="R5308" i="3"/>
  <c r="U5308" i="3"/>
  <c r="U4836" i="3"/>
  <c r="R4836" i="3"/>
  <c r="R5494" i="3"/>
  <c r="U5494" i="3"/>
  <c r="U5603" i="3"/>
  <c r="R5603" i="3"/>
  <c r="R5570" i="3"/>
  <c r="U5570" i="3"/>
  <c r="R5561" i="3"/>
  <c r="U5561" i="3"/>
  <c r="R5236" i="3"/>
  <c r="U5236" i="3"/>
  <c r="U4819" i="3"/>
  <c r="R4819" i="3"/>
  <c r="T3760" i="3"/>
  <c r="R5384" i="3"/>
  <c r="U5384" i="3"/>
  <c r="U4870" i="3"/>
  <c r="R4870" i="3"/>
  <c r="T4900" i="3"/>
  <c r="T5546" i="3"/>
  <c r="R5515" i="3"/>
  <c r="U5515" i="3"/>
  <c r="R5181" i="3"/>
  <c r="U5181" i="3"/>
  <c r="R3975" i="3"/>
  <c r="U3975" i="3"/>
  <c r="R5380" i="3"/>
  <c r="U5380" i="3"/>
  <c r="U4887" i="3"/>
  <c r="R4887" i="3"/>
  <c r="R5641" i="3"/>
  <c r="U5641" i="3"/>
  <c r="U3891" i="3"/>
  <c r="R3891" i="3"/>
  <c r="U5612" i="3"/>
  <c r="R5612" i="3"/>
  <c r="U5443" i="3"/>
  <c r="R5443" i="3"/>
  <c r="R5460" i="3"/>
  <c r="U5460" i="3"/>
  <c r="R5190" i="3"/>
  <c r="U5190" i="3"/>
  <c r="R5409" i="3"/>
  <c r="U5409" i="3"/>
  <c r="U5046" i="3"/>
  <c r="R5046" i="3"/>
  <c r="R5637" i="3"/>
  <c r="U5637" i="3"/>
  <c r="R5679" i="3"/>
  <c r="U5679" i="3"/>
  <c r="R3972" i="3"/>
  <c r="U3972" i="3"/>
  <c r="R5456" i="3"/>
  <c r="U5456" i="3"/>
  <c r="U4359" i="3"/>
  <c r="R4359" i="3"/>
  <c r="U4376" i="3"/>
  <c r="R4376" i="3"/>
  <c r="T4406" i="3"/>
  <c r="R4498" i="3"/>
  <c r="U4498" i="3"/>
  <c r="U4452" i="3"/>
  <c r="R4452" i="3"/>
  <c r="U4249" i="3"/>
  <c r="R4249" i="3"/>
  <c r="R5295" i="3"/>
  <c r="U5295" i="3"/>
  <c r="R4604" i="3"/>
  <c r="U4604" i="3"/>
  <c r="T4634" i="3"/>
  <c r="R5253" i="3"/>
  <c r="U5253" i="3"/>
  <c r="U4874" i="3"/>
  <c r="R4874" i="3"/>
  <c r="U4414" i="3"/>
  <c r="R4414" i="3"/>
  <c r="T4444" i="3"/>
  <c r="U4431" i="3"/>
  <c r="R4431" i="3"/>
  <c r="R3925" i="3"/>
  <c r="U3925" i="3"/>
  <c r="R4781" i="3"/>
  <c r="U4781" i="3"/>
  <c r="U4262" i="3"/>
  <c r="R4262" i="3"/>
  <c r="T4292" i="3"/>
  <c r="R5042" i="3"/>
  <c r="U5042" i="3"/>
  <c r="R5261" i="3"/>
  <c r="U5261" i="3"/>
  <c r="R5692" i="3"/>
  <c r="U5692" i="3"/>
  <c r="U4355" i="3"/>
  <c r="R4355" i="3"/>
  <c r="R5194" i="3"/>
  <c r="U5194" i="3"/>
  <c r="R3997" i="3"/>
  <c r="U3997" i="3"/>
  <c r="U4152" i="3"/>
  <c r="R4152" i="3"/>
  <c r="U4350" i="3"/>
  <c r="R4350" i="3"/>
  <c r="T5090" i="3"/>
  <c r="U5059" i="3"/>
  <c r="R5059" i="3"/>
  <c r="R4038" i="3"/>
  <c r="U4038" i="3"/>
  <c r="U4300" i="3"/>
  <c r="R4300" i="3"/>
  <c r="T4330" i="3"/>
  <c r="R4080" i="3"/>
  <c r="U4080" i="3"/>
  <c r="U4882" i="3"/>
  <c r="R4882" i="3"/>
  <c r="U4236" i="3"/>
  <c r="R4236" i="3"/>
  <c r="R5076" i="3"/>
  <c r="U5076" i="3"/>
  <c r="R4949" i="3"/>
  <c r="U4949" i="3"/>
  <c r="U4908" i="3"/>
  <c r="R4908" i="3"/>
  <c r="T4938" i="3"/>
  <c r="U4198" i="3"/>
  <c r="R4198" i="3"/>
  <c r="T5508" i="3"/>
  <c r="R5477" i="3"/>
  <c r="U5477" i="3"/>
  <c r="U4304" i="3"/>
  <c r="R4304" i="3"/>
  <c r="R4667" i="3"/>
  <c r="U4667" i="3"/>
  <c r="U4380" i="3"/>
  <c r="R4380" i="3"/>
  <c r="U4160" i="3"/>
  <c r="R4160" i="3"/>
  <c r="R5025" i="3"/>
  <c r="U5025" i="3"/>
  <c r="R5071" i="3"/>
  <c r="U5071" i="3"/>
  <c r="R5143" i="3"/>
  <c r="U5143" i="3"/>
  <c r="R4756" i="3"/>
  <c r="U4756" i="3"/>
  <c r="T4786" i="3"/>
  <c r="U4802" i="3"/>
  <c r="R4802" i="3"/>
  <c r="R4135" i="3"/>
  <c r="U4135" i="3"/>
  <c r="U5691" i="3"/>
  <c r="R5691" i="3"/>
  <c r="R3983" i="3"/>
  <c r="U3983" i="3"/>
  <c r="R4511" i="3"/>
  <c r="U4511" i="3"/>
  <c r="U4460" i="3"/>
  <c r="R4460" i="3"/>
  <c r="U5670" i="3"/>
  <c r="R5670" i="3"/>
  <c r="U4173" i="3"/>
  <c r="R4173" i="3"/>
  <c r="R5565" i="3"/>
  <c r="U5565" i="3"/>
  <c r="R4148" i="3"/>
  <c r="U4148" i="3"/>
  <c r="T4178" i="3"/>
  <c r="T5318" i="3"/>
  <c r="R5287" i="3"/>
  <c r="U5287" i="3"/>
  <c r="R4966" i="3"/>
  <c r="U4966" i="3"/>
  <c r="R4654" i="3"/>
  <c r="U4654" i="3"/>
  <c r="R5713" i="3"/>
  <c r="U5713" i="3"/>
  <c r="U4857" i="3"/>
  <c r="R4857" i="3"/>
  <c r="R4004" i="3"/>
  <c r="U4004" i="3"/>
  <c r="R4131" i="3"/>
  <c r="U4131" i="3"/>
  <c r="U4798" i="3"/>
  <c r="R4798" i="3"/>
  <c r="U5657" i="3"/>
  <c r="R5657" i="3"/>
  <c r="U5687" i="3"/>
  <c r="R5687" i="3"/>
  <c r="U4283" i="3"/>
  <c r="R4283" i="3"/>
  <c r="R5540" i="3"/>
  <c r="U5540" i="3"/>
  <c r="R3946" i="3"/>
  <c r="U3946" i="3"/>
  <c r="U4397" i="3"/>
  <c r="R4397" i="3"/>
  <c r="R4697" i="3"/>
  <c r="U4697" i="3"/>
  <c r="R5342" i="3"/>
  <c r="U5342" i="3"/>
  <c r="U4806" i="3"/>
  <c r="R4806" i="3"/>
  <c r="U3884" i="3"/>
  <c r="R3884" i="3"/>
  <c r="U5733" i="3"/>
  <c r="R5733" i="3"/>
  <c r="R5147" i="3"/>
  <c r="U5147" i="3"/>
  <c r="R3938" i="3"/>
  <c r="U3938" i="3"/>
  <c r="R4777" i="3"/>
  <c r="U4777" i="3"/>
  <c r="R3984" i="3"/>
  <c r="U3984" i="3"/>
  <c r="R5122" i="3"/>
  <c r="U5122" i="3"/>
  <c r="R5333" i="3"/>
  <c r="U5333" i="3"/>
  <c r="U5725" i="3"/>
  <c r="R5725" i="3"/>
  <c r="T4976" i="3"/>
  <c r="R4945" i="3"/>
  <c r="U4945" i="3"/>
  <c r="U5632" i="3"/>
  <c r="R5632" i="3"/>
  <c r="U5729" i="3"/>
  <c r="R5729" i="3"/>
  <c r="R4760" i="3"/>
  <c r="U4760" i="3"/>
  <c r="U3849" i="3"/>
  <c r="R3849" i="3"/>
  <c r="R4663" i="3"/>
  <c r="U4663" i="3"/>
  <c r="U5695" i="3"/>
  <c r="R5695" i="3"/>
  <c r="R5722" i="3"/>
  <c r="U5722" i="3"/>
  <c r="R4013" i="3"/>
  <c r="U4013" i="3"/>
  <c r="U4342" i="3"/>
  <c r="R4342" i="3"/>
  <c r="R5038" i="3"/>
  <c r="U5038" i="3"/>
  <c r="U5616" i="3"/>
  <c r="R5616" i="3"/>
  <c r="R4629" i="3"/>
  <c r="U4629" i="3"/>
  <c r="R3979" i="3"/>
  <c r="U3979" i="3"/>
  <c r="R4991" i="3"/>
  <c r="U4991" i="3"/>
  <c r="R3929" i="3"/>
  <c r="U3929" i="3"/>
  <c r="R4540" i="3"/>
  <c r="U4540" i="3"/>
  <c r="R5527" i="3"/>
  <c r="U5527" i="3"/>
  <c r="U4312" i="3"/>
  <c r="R4312" i="3"/>
  <c r="T5052" i="3"/>
  <c r="R5021" i="3"/>
  <c r="U5021" i="3"/>
  <c r="U4308" i="3"/>
  <c r="R4308" i="3"/>
  <c r="R4570" i="3"/>
  <c r="U4570" i="3"/>
  <c r="R4953" i="3"/>
  <c r="U4953" i="3"/>
  <c r="U4832" i="3"/>
  <c r="R4832" i="3"/>
  <c r="T4862" i="3"/>
  <c r="R3970" i="3"/>
  <c r="U3970" i="3"/>
  <c r="U4384" i="3"/>
  <c r="R4384" i="3"/>
  <c r="R4692" i="3"/>
  <c r="U4692" i="3"/>
  <c r="U4228" i="3"/>
  <c r="R4228" i="3"/>
  <c r="R4659" i="3"/>
  <c r="U4659" i="3"/>
  <c r="R5160" i="3"/>
  <c r="U5160" i="3"/>
  <c r="U4418" i="3"/>
  <c r="R4418" i="3"/>
  <c r="R5654" i="3"/>
  <c r="U5654" i="3"/>
  <c r="U4878" i="3"/>
  <c r="R4878" i="3"/>
  <c r="U5645" i="3"/>
  <c r="R5645" i="3"/>
  <c r="R5730" i="3"/>
  <c r="U5730" i="3"/>
  <c r="U4270" i="3"/>
  <c r="R4270" i="3"/>
  <c r="U4279" i="3"/>
  <c r="R4279" i="3"/>
  <c r="T5698" i="3"/>
  <c r="R5667" i="3"/>
  <c r="U5667" i="3"/>
  <c r="R4987" i="3"/>
  <c r="U4987" i="3"/>
  <c r="R5185" i="3"/>
  <c r="U5185" i="3"/>
  <c r="R4583" i="3"/>
  <c r="U4583" i="3"/>
  <c r="U5649" i="3"/>
  <c r="R5649" i="3"/>
  <c r="U5063" i="3"/>
  <c r="R5063" i="3"/>
  <c r="U4840" i="3"/>
  <c r="R4840" i="3"/>
  <c r="R5008" i="3"/>
  <c r="U5008" i="3"/>
  <c r="R4621" i="3"/>
  <c r="U4621" i="3"/>
  <c r="U5721" i="3"/>
  <c r="R5721" i="3"/>
  <c r="R5481" i="3"/>
  <c r="U5481" i="3"/>
  <c r="R5152" i="3"/>
  <c r="U5152" i="3"/>
  <c r="U4165" i="3"/>
  <c r="R4165" i="3"/>
  <c r="U5640" i="3"/>
  <c r="R5640" i="3"/>
  <c r="R4578" i="3"/>
  <c r="U4578" i="3"/>
  <c r="R5671" i="3"/>
  <c r="U5671" i="3"/>
  <c r="R5299" i="3"/>
  <c r="U5299" i="3"/>
  <c r="U4190" i="3"/>
  <c r="R4190" i="3"/>
  <c r="R4545" i="3"/>
  <c r="U4545" i="3"/>
  <c r="U4325" i="3"/>
  <c r="R4325" i="3"/>
  <c r="R5523" i="3"/>
  <c r="U5523" i="3"/>
  <c r="R4970" i="3"/>
  <c r="U4970" i="3"/>
  <c r="R5329" i="3"/>
  <c r="U5329" i="3"/>
  <c r="R5502" i="3"/>
  <c r="U5502" i="3"/>
  <c r="R5215" i="3"/>
  <c r="U5215" i="3"/>
  <c r="R4764" i="3"/>
  <c r="U4764" i="3"/>
  <c r="R4000" i="3"/>
  <c r="U4000" i="3"/>
  <c r="R4093" i="3"/>
  <c r="U4093" i="3"/>
  <c r="R5118" i="3"/>
  <c r="U5118" i="3"/>
  <c r="R4127" i="3"/>
  <c r="U4127" i="3"/>
  <c r="R5532" i="3"/>
  <c r="U5532" i="3"/>
  <c r="U5683" i="3"/>
  <c r="R5683" i="3"/>
  <c r="R5367" i="3"/>
  <c r="U5367" i="3"/>
  <c r="U5591" i="3"/>
  <c r="T5622" i="3"/>
  <c r="R5591" i="3"/>
  <c r="U4469" i="3"/>
  <c r="R4469" i="3"/>
  <c r="R4642" i="3"/>
  <c r="U4642" i="3"/>
  <c r="T4672" i="3"/>
  <c r="U4891" i="3"/>
  <c r="R4891" i="3"/>
  <c r="U3935" i="3"/>
  <c r="R3935" i="3"/>
  <c r="U4266" i="3"/>
  <c r="R4266" i="3"/>
  <c r="R5346" i="3"/>
  <c r="U5346" i="3"/>
  <c r="T5242" i="3"/>
  <c r="R5211" i="3"/>
  <c r="U5211" i="3"/>
  <c r="R5726" i="3"/>
  <c r="U5726" i="3"/>
  <c r="R4743" i="3"/>
  <c r="U4743" i="3"/>
  <c r="R5498" i="3"/>
  <c r="U5498" i="3"/>
  <c r="R4046" i="3"/>
  <c r="U4046" i="3"/>
  <c r="R5371" i="3"/>
  <c r="U5371" i="3"/>
  <c r="R4553" i="3"/>
  <c r="U4553" i="3"/>
  <c r="R4688" i="3"/>
  <c r="U4688" i="3"/>
  <c r="T5470" i="3"/>
  <c r="U5439" i="3"/>
  <c r="R5439" i="3"/>
  <c r="R4608" i="3"/>
  <c r="U4608" i="3"/>
  <c r="R4962" i="3"/>
  <c r="U4962" i="3"/>
  <c r="R4739" i="3"/>
  <c r="U4739" i="3"/>
  <c r="R5553" i="3"/>
  <c r="U5553" i="3"/>
  <c r="T5584" i="3"/>
  <c r="R5646" i="3"/>
  <c r="U5646" i="3"/>
  <c r="R3896" i="3"/>
  <c r="U3896" i="3"/>
  <c r="R5388" i="3"/>
  <c r="U5388" i="3"/>
  <c r="R5198" i="3"/>
  <c r="U5198" i="3"/>
  <c r="T5280" i="3"/>
  <c r="R5249" i="3"/>
  <c r="U5249" i="3"/>
  <c r="R5312" i="3"/>
  <c r="U5312" i="3"/>
  <c r="U3870" i="3"/>
  <c r="R3870" i="3"/>
  <c r="R5232" i="3"/>
  <c r="U5232" i="3"/>
  <c r="R4477" i="3"/>
  <c r="U4477" i="3"/>
  <c r="R5228" i="3"/>
  <c r="U5228" i="3"/>
  <c r="R5219" i="3"/>
  <c r="U5219" i="3"/>
  <c r="U5595" i="3"/>
  <c r="R5595" i="3"/>
  <c r="R5401" i="3"/>
  <c r="T5432" i="3"/>
  <c r="U5401" i="3"/>
  <c r="U4156" i="3"/>
  <c r="R4156" i="3"/>
  <c r="T5660" i="3"/>
  <c r="R5629" i="3"/>
  <c r="U5629" i="3"/>
  <c r="R3900" i="3"/>
  <c r="U3900" i="3"/>
  <c r="R5413" i="3"/>
  <c r="U5413" i="3"/>
  <c r="R5405" i="3"/>
  <c r="U5405" i="3"/>
  <c r="U5451" i="3"/>
  <c r="R5451" i="3"/>
  <c r="R3958" i="3"/>
  <c r="U3958" i="3"/>
  <c r="T3988" i="3"/>
  <c r="T5204" i="3"/>
  <c r="R5173" i="3"/>
  <c r="U5173" i="3"/>
  <c r="U4853" i="3"/>
  <c r="R4853" i="3"/>
  <c r="U3883" i="3"/>
  <c r="R3883" i="3"/>
  <c r="U4920" i="3"/>
  <c r="R4920" i="3"/>
  <c r="R5223" i="3"/>
  <c r="U5223" i="3"/>
  <c r="R3904" i="3"/>
  <c r="U3904" i="3"/>
  <c r="R5519" i="3"/>
  <c r="U5519" i="3"/>
  <c r="R5418" i="3"/>
  <c r="U5418" i="3"/>
  <c r="R5464" i="3"/>
  <c r="U5464" i="3"/>
  <c r="U5422" i="3"/>
  <c r="R5422" i="3"/>
  <c r="R4008" i="3"/>
  <c r="U4008" i="3"/>
  <c r="R3887" i="3"/>
  <c r="U3887" i="3"/>
  <c r="R5489" i="3"/>
  <c r="U5489" i="3"/>
  <c r="T3912" i="3"/>
  <c r="R5485" i="3"/>
  <c r="U5485" i="3"/>
  <c r="R5688" i="3"/>
  <c r="U5688" i="3"/>
  <c r="R5557" i="3"/>
  <c r="U5557" i="3"/>
  <c r="R3921" i="3"/>
  <c r="U3921" i="3"/>
  <c r="T3950" i="3"/>
  <c r="U4844" i="3"/>
  <c r="R4844" i="3"/>
  <c r="R4502" i="3"/>
  <c r="U4502" i="3"/>
  <c r="U4401" i="3"/>
  <c r="R4401" i="3"/>
  <c r="U4224" i="3"/>
  <c r="R4224" i="3"/>
  <c r="T4254" i="3"/>
  <c r="R4768" i="3"/>
  <c r="U4768" i="3"/>
  <c r="R5633" i="3"/>
  <c r="U5633" i="3"/>
  <c r="U4388" i="3"/>
  <c r="R4388" i="3"/>
  <c r="R4084" i="3"/>
  <c r="U4084" i="3"/>
  <c r="R3863" i="3"/>
  <c r="U3863" i="3"/>
  <c r="R4701" i="3"/>
  <c r="U4701" i="3"/>
  <c r="R5337" i="3"/>
  <c r="U5337" i="3"/>
  <c r="U4207" i="3"/>
  <c r="R4207" i="3"/>
  <c r="U3862" i="3"/>
  <c r="R3862" i="3"/>
  <c r="R4034" i="3"/>
  <c r="U4034" i="3"/>
  <c r="T4064" i="3"/>
  <c r="R4735" i="3"/>
  <c r="U4735" i="3"/>
  <c r="R4549" i="3"/>
  <c r="U4549" i="3"/>
  <c r="R4051" i="3"/>
  <c r="U4051" i="3"/>
  <c r="U3901" i="3"/>
  <c r="R3901" i="3"/>
  <c r="R3980" i="3"/>
  <c r="U3980" i="3"/>
  <c r="U4849" i="3"/>
  <c r="R4849" i="3"/>
  <c r="U4186" i="3"/>
  <c r="R4186" i="3"/>
  <c r="T4216" i="3"/>
  <c r="R5375" i="3"/>
  <c r="U5375" i="3"/>
  <c r="U5599" i="3"/>
  <c r="R5599" i="3"/>
  <c r="R3908" i="3"/>
  <c r="U3908" i="3"/>
  <c r="R5675" i="3"/>
  <c r="U5675" i="3"/>
  <c r="R4730" i="3"/>
  <c r="U4730" i="3"/>
  <c r="R5574" i="3"/>
  <c r="U5574" i="3"/>
  <c r="R4591" i="3"/>
  <c r="U4591" i="3"/>
  <c r="R5266" i="3"/>
  <c r="U5266" i="3"/>
  <c r="U4245" i="3"/>
  <c r="R4245" i="3"/>
  <c r="R5717" i="3"/>
  <c r="U5717" i="3"/>
  <c r="U4393" i="3"/>
  <c r="R4393" i="3"/>
  <c r="R4089" i="3"/>
  <c r="U4089" i="3"/>
  <c r="U3892" i="3"/>
  <c r="R3892" i="3"/>
  <c r="R4072" i="3"/>
  <c r="U4072" i="3"/>
  <c r="T4102" i="3"/>
  <c r="U4241" i="3"/>
  <c r="R4241" i="3"/>
  <c r="R5000" i="3"/>
  <c r="U5000" i="3"/>
  <c r="R5105" i="3"/>
  <c r="U5105" i="3"/>
  <c r="U3858" i="3"/>
  <c r="R3858" i="3"/>
  <c r="R5084" i="3"/>
  <c r="U5084" i="3"/>
  <c r="R3854" i="3"/>
  <c r="U3854" i="3"/>
  <c r="U3853" i="3"/>
  <c r="R3853" i="3"/>
  <c r="U5608" i="3"/>
  <c r="R5608" i="3"/>
  <c r="R5270" i="3"/>
  <c r="U5270" i="3"/>
  <c r="R5156" i="3"/>
  <c r="U5156" i="3"/>
  <c r="R4059" i="3"/>
  <c r="U4059" i="3"/>
  <c r="R4625" i="3"/>
  <c r="U4625" i="3"/>
  <c r="R3963" i="3"/>
  <c r="U3963" i="3"/>
  <c r="R4532" i="3"/>
  <c r="U4532" i="3"/>
  <c r="R4097" i="3"/>
  <c r="U4097" i="3"/>
  <c r="R3846" i="3"/>
  <c r="U3846" i="3"/>
  <c r="T5014" i="3"/>
  <c r="R4983" i="3"/>
  <c r="U4983" i="3"/>
  <c r="R4494" i="3"/>
  <c r="U4494" i="3"/>
  <c r="U5708" i="3"/>
  <c r="R5708" i="3"/>
  <c r="R4705" i="3"/>
  <c r="U4705" i="3"/>
  <c r="U4925" i="3"/>
  <c r="R4925" i="3"/>
  <c r="U3845" i="3"/>
  <c r="R3845" i="3"/>
  <c r="T3874" i="3"/>
  <c r="U4916" i="3"/>
  <c r="R4916" i="3"/>
  <c r="R4587" i="3"/>
  <c r="U4587" i="3"/>
  <c r="R4507" i="3"/>
  <c r="U4507" i="3"/>
  <c r="U2195" i="3"/>
  <c r="R2195" i="3"/>
  <c r="U2824" i="3"/>
  <c r="R2824" i="3"/>
  <c r="U2199" i="3"/>
  <c r="R2199" i="3"/>
  <c r="U3642" i="3"/>
  <c r="R3642" i="3"/>
  <c r="R2955" i="3"/>
  <c r="U2955" i="3"/>
  <c r="U3604" i="3"/>
  <c r="R3604" i="3"/>
  <c r="R3773" i="3"/>
  <c r="U3773" i="3"/>
  <c r="U3617" i="3"/>
  <c r="R3617" i="3"/>
  <c r="T3646" i="3"/>
  <c r="U3361" i="3"/>
  <c r="R3361" i="3"/>
  <c r="R3786" i="3"/>
  <c r="U3786" i="3"/>
  <c r="U3258" i="3"/>
  <c r="R3258" i="3"/>
  <c r="U2212" i="3"/>
  <c r="R2212" i="3"/>
  <c r="U3250" i="3"/>
  <c r="R3250" i="3"/>
  <c r="U3634" i="3"/>
  <c r="R3634" i="3"/>
  <c r="R3199" i="3"/>
  <c r="U3199" i="3"/>
  <c r="T3228" i="3"/>
  <c r="R3659" i="3"/>
  <c r="U3659" i="3"/>
  <c r="R3710" i="3"/>
  <c r="U3710" i="3"/>
  <c r="R2609" i="3"/>
  <c r="U2609" i="3"/>
  <c r="U3625" i="3"/>
  <c r="R3625" i="3"/>
  <c r="U3562" i="3"/>
  <c r="R3562" i="3"/>
  <c r="R2579" i="3"/>
  <c r="U2579" i="3"/>
  <c r="U2187" i="3"/>
  <c r="R2187" i="3"/>
  <c r="R3140" i="3"/>
  <c r="U3140" i="3"/>
  <c r="R3136" i="3"/>
  <c r="U3136" i="3"/>
  <c r="R2567" i="3"/>
  <c r="U2567" i="3"/>
  <c r="R3638" i="3"/>
  <c r="U3638" i="3"/>
  <c r="R3794" i="3"/>
  <c r="U3794" i="3"/>
  <c r="R2524" i="3"/>
  <c r="U2524" i="3"/>
  <c r="R2537" i="3"/>
  <c r="U2537" i="3"/>
  <c r="R3161" i="3"/>
  <c r="U3161" i="3"/>
  <c r="T3190" i="3"/>
  <c r="R3148" i="3"/>
  <c r="U3148" i="3"/>
  <c r="R2541" i="3"/>
  <c r="U2541" i="3"/>
  <c r="R3093" i="3"/>
  <c r="U3093" i="3"/>
  <c r="U3241" i="3"/>
  <c r="R3241" i="3"/>
  <c r="R3169" i="3"/>
  <c r="U3169" i="3"/>
  <c r="R2423" i="3"/>
  <c r="U2423" i="3"/>
  <c r="R3034" i="3"/>
  <c r="U3034" i="3"/>
  <c r="R2406" i="3"/>
  <c r="U2406" i="3"/>
  <c r="R2748" i="3"/>
  <c r="U2748" i="3"/>
  <c r="U2001" i="3"/>
  <c r="R2001" i="3"/>
  <c r="R3503" i="3"/>
  <c r="U3503" i="3"/>
  <c r="T3532" i="3"/>
  <c r="R3469" i="3"/>
  <c r="U3469" i="3"/>
  <c r="R3444" i="3"/>
  <c r="U3444" i="3"/>
  <c r="R2975" i="3"/>
  <c r="U2975" i="3"/>
  <c r="R2596" i="3"/>
  <c r="U2596" i="3"/>
  <c r="T3684" i="3"/>
  <c r="R2440" i="3"/>
  <c r="U2440" i="3"/>
  <c r="T2468" i="3"/>
  <c r="R2465" i="3"/>
  <c r="U2465" i="3"/>
  <c r="R3212" i="3"/>
  <c r="U3212" i="3"/>
  <c r="R2571" i="3"/>
  <c r="U2571" i="3"/>
  <c r="U2913" i="3"/>
  <c r="R2913" i="3"/>
  <c r="R3811" i="3"/>
  <c r="U3811" i="3"/>
  <c r="U2005" i="3"/>
  <c r="R2005" i="3"/>
  <c r="U3507" i="3"/>
  <c r="R3507" i="3"/>
  <c r="U2225" i="3"/>
  <c r="R2225" i="3"/>
  <c r="U3445" i="3"/>
  <c r="R3445" i="3"/>
  <c r="R3411" i="3"/>
  <c r="U3411" i="3"/>
  <c r="R3359" i="3"/>
  <c r="U3359" i="3"/>
  <c r="R3330" i="3"/>
  <c r="U3330" i="3"/>
  <c r="U1988" i="3"/>
  <c r="R1988" i="3"/>
  <c r="R3174" i="3"/>
  <c r="U3174" i="3"/>
  <c r="R2790" i="3"/>
  <c r="U2790" i="3"/>
  <c r="R3165" i="3"/>
  <c r="U3165" i="3"/>
  <c r="U3516" i="3"/>
  <c r="R3516" i="3"/>
  <c r="R3030" i="3"/>
  <c r="U3030" i="3"/>
  <c r="R2803" i="3"/>
  <c r="U2803" i="3"/>
  <c r="R2045" i="3"/>
  <c r="U2045" i="3"/>
  <c r="U2098" i="3"/>
  <c r="R2098" i="3"/>
  <c r="R3279" i="3"/>
  <c r="U3279" i="3"/>
  <c r="R2554" i="3"/>
  <c r="U2554" i="3"/>
  <c r="R3697" i="3"/>
  <c r="U3697" i="3"/>
  <c r="U2883" i="3"/>
  <c r="R2883" i="3"/>
  <c r="R3064" i="3"/>
  <c r="U3064" i="3"/>
  <c r="R2575" i="3"/>
  <c r="U2575" i="3"/>
  <c r="R3394" i="3"/>
  <c r="U3394" i="3"/>
  <c r="R3414" i="3"/>
  <c r="U3414" i="3"/>
  <c r="R2706" i="3"/>
  <c r="U2706" i="3"/>
  <c r="U2921" i="3"/>
  <c r="R2921" i="3"/>
  <c r="R2486" i="3"/>
  <c r="U2486" i="3"/>
  <c r="R1958" i="3"/>
  <c r="U1958" i="3"/>
  <c r="U3370" i="3"/>
  <c r="R3370" i="3"/>
  <c r="R2062" i="3"/>
  <c r="U2062" i="3"/>
  <c r="R2301" i="3"/>
  <c r="U2301" i="3"/>
  <c r="U2951" i="3"/>
  <c r="R2951" i="3"/>
  <c r="U2060" i="3"/>
  <c r="R2060" i="3"/>
  <c r="R2003" i="3"/>
  <c r="U2003" i="3"/>
  <c r="R2638" i="3"/>
  <c r="U2638" i="3"/>
  <c r="R1990" i="3"/>
  <c r="U1990" i="3"/>
  <c r="R2343" i="3"/>
  <c r="U2343" i="3"/>
  <c r="U2077" i="3"/>
  <c r="R2077" i="3"/>
  <c r="U2271" i="3"/>
  <c r="R2271" i="3"/>
  <c r="U3520" i="3"/>
  <c r="R3520" i="3"/>
  <c r="R2503" i="3"/>
  <c r="U2503" i="3"/>
  <c r="R2533" i="3"/>
  <c r="U2533" i="3"/>
  <c r="R3431" i="3"/>
  <c r="U3431" i="3"/>
  <c r="R3478" i="3"/>
  <c r="U3478" i="3"/>
  <c r="R3748" i="3"/>
  <c r="U3748" i="3"/>
  <c r="U2157" i="3"/>
  <c r="R2157" i="3"/>
  <c r="R3017" i="3"/>
  <c r="U3017" i="3"/>
  <c r="U2841" i="3"/>
  <c r="R2841" i="3"/>
  <c r="R2714" i="3"/>
  <c r="U2714" i="3"/>
  <c r="R2058" i="3"/>
  <c r="U2058" i="3"/>
  <c r="R3237" i="3"/>
  <c r="U3237" i="3"/>
  <c r="T3266" i="3"/>
  <c r="R3473" i="3"/>
  <c r="U3473" i="3"/>
  <c r="R2744" i="3"/>
  <c r="U2744" i="3"/>
  <c r="T2772" i="3"/>
  <c r="U2866" i="3"/>
  <c r="R2866" i="3"/>
  <c r="U2938" i="3"/>
  <c r="R2938" i="3"/>
  <c r="R2529" i="3"/>
  <c r="U2529" i="3"/>
  <c r="R1999" i="3"/>
  <c r="U1999" i="3"/>
  <c r="U2263" i="3"/>
  <c r="R2263" i="3"/>
  <c r="R3402" i="3"/>
  <c r="U3402" i="3"/>
  <c r="R2415" i="3"/>
  <c r="U2415" i="3"/>
  <c r="R2992" i="3"/>
  <c r="U2992" i="3"/>
  <c r="R2288" i="3"/>
  <c r="U2288" i="3"/>
  <c r="T2316" i="3"/>
  <c r="U3404" i="3"/>
  <c r="R3404" i="3"/>
  <c r="U2828" i="3"/>
  <c r="R2828" i="3"/>
  <c r="R2710" i="3"/>
  <c r="U2710" i="3"/>
  <c r="R2313" i="3"/>
  <c r="U2313" i="3"/>
  <c r="U3387" i="3"/>
  <c r="T3418" i="3"/>
  <c r="R3387" i="3"/>
  <c r="U1984" i="3"/>
  <c r="R1984" i="3"/>
  <c r="U3731" i="3"/>
  <c r="R3731" i="3"/>
  <c r="R2037" i="3"/>
  <c r="U2037" i="3"/>
  <c r="T1974" i="3"/>
  <c r="R1943" i="3"/>
  <c r="U1943" i="3"/>
  <c r="R3427" i="3"/>
  <c r="U3427" i="3"/>
  <c r="T3456" i="3"/>
  <c r="R3313" i="3"/>
  <c r="U3313" i="3"/>
  <c r="T3342" i="3"/>
  <c r="R3068" i="3"/>
  <c r="U3068" i="3"/>
  <c r="R3680" i="3"/>
  <c r="U3680" i="3"/>
  <c r="R3437" i="3"/>
  <c r="U3437" i="3"/>
  <c r="R3376" i="3"/>
  <c r="U3376" i="3"/>
  <c r="R3026" i="3"/>
  <c r="U3026" i="3"/>
  <c r="R3397" i="3"/>
  <c r="U3397" i="3"/>
  <c r="R2482" i="3"/>
  <c r="U2482" i="3"/>
  <c r="R1966" i="3"/>
  <c r="U1966" i="3"/>
  <c r="U2102" i="3"/>
  <c r="R2102" i="3"/>
  <c r="R3714" i="3"/>
  <c r="U3714" i="3"/>
  <c r="R2364" i="3"/>
  <c r="U2364" i="3"/>
  <c r="R3701" i="3"/>
  <c r="U3701" i="3"/>
  <c r="R2672" i="3"/>
  <c r="U2672" i="3"/>
  <c r="R2634" i="3"/>
  <c r="U2634" i="3"/>
  <c r="R3022" i="3"/>
  <c r="U3022" i="3"/>
  <c r="R2782" i="3"/>
  <c r="U2782" i="3"/>
  <c r="T2810" i="3"/>
  <c r="R2007" i="3"/>
  <c r="U2007" i="3"/>
  <c r="U2043" i="3"/>
  <c r="R2043" i="3"/>
  <c r="R1994" i="3"/>
  <c r="U1994" i="3"/>
  <c r="U2174" i="3"/>
  <c r="R2174" i="3"/>
  <c r="T2202" i="3"/>
  <c r="R2681" i="3"/>
  <c r="U2681" i="3"/>
  <c r="R2799" i="3"/>
  <c r="U2799" i="3"/>
  <c r="R2516" i="3"/>
  <c r="U2516" i="3"/>
  <c r="U2039" i="3"/>
  <c r="R2039" i="3"/>
  <c r="U2047" i="3"/>
  <c r="R2047" i="3"/>
  <c r="R3490" i="3"/>
  <c r="U3490" i="3"/>
  <c r="R2617" i="3"/>
  <c r="U2617" i="3"/>
  <c r="R2024" i="3"/>
  <c r="U2024" i="3"/>
  <c r="R3317" i="3"/>
  <c r="U3317" i="3"/>
  <c r="R3047" i="3"/>
  <c r="U3047" i="3"/>
  <c r="T3076" i="3"/>
  <c r="R1964" i="3"/>
  <c r="U1964" i="3"/>
  <c r="R3668" i="3"/>
  <c r="U3668" i="3"/>
  <c r="U2030" i="3"/>
  <c r="R2030" i="3"/>
  <c r="R2558" i="3"/>
  <c r="U2558" i="3"/>
  <c r="U2081" i="3"/>
  <c r="R2081" i="3"/>
  <c r="U3412" i="3"/>
  <c r="R3412" i="3"/>
  <c r="R3428" i="3"/>
  <c r="U3428" i="3"/>
  <c r="R2820" i="3"/>
  <c r="U2820" i="3"/>
  <c r="U2947" i="3"/>
  <c r="R2947" i="3"/>
  <c r="U2871" i="3"/>
  <c r="R2871" i="3"/>
  <c r="R3706" i="3"/>
  <c r="U3706" i="3"/>
  <c r="U2153" i="3"/>
  <c r="R2153" i="3"/>
  <c r="R2389" i="3"/>
  <c r="U2389" i="3"/>
  <c r="R2079" i="3"/>
  <c r="U2079" i="3"/>
  <c r="R3465" i="3"/>
  <c r="U3465" i="3"/>
  <c r="T3494" i="3"/>
  <c r="R2807" i="3"/>
  <c r="U2807" i="3"/>
  <c r="U2237" i="3"/>
  <c r="R2237" i="3"/>
  <c r="R3393" i="3"/>
  <c r="U3393" i="3"/>
  <c r="U2900" i="3"/>
  <c r="R2900" i="3"/>
  <c r="U2119" i="3"/>
  <c r="R2119" i="3"/>
  <c r="R3435" i="3"/>
  <c r="U3435" i="3"/>
  <c r="R3368" i="3"/>
  <c r="U3368" i="3"/>
  <c r="U3453" i="3"/>
  <c r="R3453" i="3"/>
  <c r="R1945" i="3"/>
  <c r="U1945" i="3"/>
  <c r="R1951" i="3"/>
  <c r="U1951" i="3"/>
  <c r="R3693" i="3"/>
  <c r="U3693" i="3"/>
  <c r="R2419" i="3"/>
  <c r="U2419" i="3"/>
  <c r="R3448" i="3"/>
  <c r="U3448" i="3"/>
  <c r="R3051" i="3"/>
  <c r="U3051" i="3"/>
  <c r="R2647" i="3"/>
  <c r="U2647" i="3"/>
  <c r="R2326" i="3"/>
  <c r="U2326" i="3"/>
  <c r="T2354" i="3"/>
  <c r="U2123" i="3"/>
  <c r="R2123" i="3"/>
  <c r="U2858" i="3"/>
  <c r="R2858" i="3"/>
  <c r="R2083" i="3"/>
  <c r="U2083" i="3"/>
  <c r="R2752" i="3"/>
  <c r="U2752" i="3"/>
  <c r="R2651" i="3"/>
  <c r="U2651" i="3"/>
  <c r="U3592" i="3"/>
  <c r="R3592" i="3"/>
  <c r="U2267" i="3"/>
  <c r="R2267" i="3"/>
  <c r="R1949" i="3"/>
  <c r="U1949" i="3"/>
  <c r="R3055" i="3"/>
  <c r="U3055" i="3"/>
  <c r="R2066" i="3"/>
  <c r="U2066" i="3"/>
  <c r="U2959" i="3"/>
  <c r="R2959" i="3"/>
  <c r="U2149" i="3"/>
  <c r="R2149" i="3"/>
  <c r="R3262" i="3"/>
  <c r="U3262" i="3"/>
  <c r="R2491" i="3"/>
  <c r="U2491" i="3"/>
  <c r="R3807" i="3"/>
  <c r="U3807" i="3"/>
  <c r="T3836" i="3"/>
  <c r="R3600" i="3"/>
  <c r="U3600" i="3"/>
  <c r="R3186" i="3"/>
  <c r="U3186" i="3"/>
  <c r="R3009" i="3"/>
  <c r="U3009" i="3"/>
  <c r="T3038" i="3"/>
  <c r="R2605" i="3"/>
  <c r="U2605" i="3"/>
  <c r="R3769" i="3"/>
  <c r="U3769" i="3"/>
  <c r="T3798" i="3"/>
  <c r="U2182" i="3"/>
  <c r="R2182" i="3"/>
  <c r="R3127" i="3"/>
  <c r="U3127" i="3"/>
  <c r="R2562" i="3"/>
  <c r="U2562" i="3"/>
  <c r="U3275" i="3"/>
  <c r="R3275" i="3"/>
  <c r="T3304" i="3"/>
  <c r="R3098" i="3"/>
  <c r="U3098" i="3"/>
  <c r="U3353" i="3"/>
  <c r="R3353" i="3"/>
  <c r="R2592" i="3"/>
  <c r="U2592" i="3"/>
  <c r="R3756" i="3"/>
  <c r="U3756" i="3"/>
  <c r="R3110" i="3"/>
  <c r="U3110" i="3"/>
  <c r="R3178" i="3"/>
  <c r="U3178" i="3"/>
  <c r="R2979" i="3"/>
  <c r="U2979" i="3"/>
  <c r="R2520" i="3"/>
  <c r="U2520" i="3"/>
  <c r="R3089" i="3"/>
  <c r="U3089" i="3"/>
  <c r="R3777" i="3"/>
  <c r="U3777" i="3"/>
  <c r="R3123" i="3"/>
  <c r="U3123" i="3"/>
  <c r="T3152" i="3"/>
  <c r="R3752" i="3"/>
  <c r="U3752" i="3"/>
  <c r="R3630" i="3"/>
  <c r="U3630" i="3"/>
  <c r="U3558" i="3"/>
  <c r="R3558" i="3"/>
  <c r="U3355" i="3"/>
  <c r="R3355" i="3"/>
  <c r="R3131" i="3"/>
  <c r="U3131" i="3"/>
  <c r="U3549" i="3"/>
  <c r="R3549" i="3"/>
  <c r="R3739" i="3"/>
  <c r="U3739" i="3"/>
  <c r="R3621" i="3"/>
  <c r="U3621" i="3"/>
  <c r="U3655" i="3"/>
  <c r="R3655" i="3"/>
  <c r="R3672" i="3"/>
  <c r="U3672" i="3"/>
  <c r="U3364" i="3"/>
  <c r="R3364" i="3"/>
  <c r="R3735" i="3"/>
  <c r="U3735" i="3"/>
  <c r="R3144" i="3"/>
  <c r="U3144" i="3"/>
  <c r="T2848" i="3"/>
  <c r="T3722" i="3"/>
  <c r="T2620" i="3"/>
  <c r="U2191" i="3"/>
  <c r="R2191" i="3"/>
  <c r="U3220" i="3"/>
  <c r="R3220" i="3"/>
  <c r="R3102" i="3"/>
  <c r="U3102" i="3"/>
  <c r="U3566" i="3"/>
  <c r="R3566" i="3"/>
  <c r="R2984" i="3"/>
  <c r="U2984" i="3"/>
  <c r="R2996" i="3"/>
  <c r="U2996" i="3"/>
  <c r="R3790" i="3"/>
  <c r="U3790" i="3"/>
  <c r="U2216" i="3"/>
  <c r="R2216" i="3"/>
  <c r="T2582" i="3"/>
  <c r="U2136" i="3"/>
  <c r="R2136" i="3"/>
  <c r="T2164" i="3"/>
  <c r="U2229" i="3"/>
  <c r="R2229" i="3"/>
  <c r="R2075" i="3"/>
  <c r="U2075" i="3"/>
  <c r="R3820" i="3"/>
  <c r="U3820" i="3"/>
  <c r="U2111" i="3"/>
  <c r="R2111" i="3"/>
  <c r="U2909" i="3"/>
  <c r="R2909" i="3"/>
  <c r="R3254" i="3"/>
  <c r="U3254" i="3"/>
  <c r="R3351" i="3"/>
  <c r="U3351" i="3"/>
  <c r="T3380" i="3"/>
  <c r="R3718" i="3"/>
  <c r="U3718" i="3"/>
  <c r="T2962" i="3"/>
  <c r="U2862" i="3"/>
  <c r="R2862" i="3"/>
  <c r="U2942" i="3"/>
  <c r="R2942" i="3"/>
  <c r="R1968" i="3"/>
  <c r="U1968" i="3"/>
  <c r="R2096" i="3"/>
  <c r="U2096" i="3"/>
  <c r="U2115" i="3"/>
  <c r="R2115" i="3"/>
  <c r="U3436" i="3"/>
  <c r="R3436" i="3"/>
  <c r="U2106" i="3"/>
  <c r="R2106" i="3"/>
  <c r="R3360" i="3"/>
  <c r="U3360" i="3"/>
  <c r="U2035" i="3"/>
  <c r="R2035" i="3"/>
  <c r="R2765" i="3"/>
  <c r="U2765" i="3"/>
  <c r="R2499" i="3"/>
  <c r="U2499" i="3"/>
  <c r="U1997" i="3"/>
  <c r="R1997" i="3"/>
  <c r="R2495" i="3"/>
  <c r="U2495" i="3"/>
  <c r="R3300" i="3"/>
  <c r="U3300" i="3"/>
  <c r="U2233" i="3"/>
  <c r="R2233" i="3"/>
  <c r="R2334" i="3"/>
  <c r="U2334" i="3"/>
  <c r="R2761" i="3"/>
  <c r="U2761" i="3"/>
  <c r="R3372" i="3"/>
  <c r="U3372" i="3"/>
  <c r="R3072" i="3"/>
  <c r="U3072" i="3"/>
  <c r="R3085" i="3"/>
  <c r="U3085" i="3"/>
  <c r="T3114" i="3"/>
  <c r="R2689" i="3"/>
  <c r="U2689" i="3"/>
  <c r="R2731" i="3"/>
  <c r="U2731" i="3"/>
  <c r="R3744" i="3"/>
  <c r="U3744" i="3"/>
  <c r="R3216" i="3"/>
  <c r="U3216" i="3"/>
  <c r="R2305" i="3"/>
  <c r="U2305" i="3"/>
  <c r="R2988" i="3"/>
  <c r="U2988" i="3"/>
  <c r="U2140" i="3"/>
  <c r="R2140" i="3"/>
  <c r="R1953" i="3"/>
  <c r="U1953" i="3"/>
  <c r="U3583" i="3"/>
  <c r="R3583" i="3"/>
  <c r="T2544" i="3"/>
  <c r="R3060" i="3"/>
  <c r="U3060" i="3"/>
  <c r="R2381" i="3"/>
  <c r="U2381" i="3"/>
  <c r="U2009" i="3"/>
  <c r="R2009" i="3"/>
  <c r="R3486" i="3"/>
  <c r="U3486" i="3"/>
  <c r="R3182" i="3"/>
  <c r="U3182" i="3"/>
  <c r="R3482" i="3"/>
  <c r="U3482" i="3"/>
  <c r="R2795" i="3"/>
  <c r="U2795" i="3"/>
  <c r="R3815" i="3"/>
  <c r="U3815" i="3"/>
  <c r="R2372" i="3"/>
  <c r="U2372" i="3"/>
  <c r="R2296" i="3"/>
  <c r="U2296" i="3"/>
  <c r="R3828" i="3"/>
  <c r="U3828" i="3"/>
  <c r="R2769" i="3"/>
  <c r="U2769" i="3"/>
  <c r="U2904" i="3"/>
  <c r="R2904" i="3"/>
  <c r="R1970" i="3"/>
  <c r="U1970" i="3"/>
  <c r="U3511" i="3"/>
  <c r="R3511" i="3"/>
  <c r="R2723" i="3"/>
  <c r="U2723" i="3"/>
  <c r="U2178" i="3"/>
  <c r="R2178" i="3"/>
  <c r="U2875" i="3"/>
  <c r="R2875" i="3"/>
  <c r="R1986" i="3"/>
  <c r="U1986" i="3"/>
  <c r="U3545" i="3"/>
  <c r="R3545" i="3"/>
  <c r="R2727" i="3"/>
  <c r="U2727" i="3"/>
  <c r="U2064" i="3"/>
  <c r="R2064" i="3"/>
  <c r="R2402" i="3"/>
  <c r="U2402" i="3"/>
  <c r="U3528" i="3"/>
  <c r="R3528" i="3"/>
  <c r="R3288" i="3"/>
  <c r="U3288" i="3"/>
  <c r="U2917" i="3"/>
  <c r="R2917" i="3"/>
  <c r="R2427" i="3"/>
  <c r="U2427" i="3"/>
  <c r="R2108" i="3"/>
  <c r="U2108" i="3"/>
  <c r="R2347" i="3"/>
  <c r="U2347" i="3"/>
  <c r="U2934" i="3"/>
  <c r="R2934" i="3"/>
  <c r="R3832" i="3"/>
  <c r="U3832" i="3"/>
  <c r="R2309" i="3"/>
  <c r="U2309" i="3"/>
  <c r="U2896" i="3"/>
  <c r="R2896" i="3"/>
  <c r="T2924" i="3"/>
  <c r="R2385" i="3"/>
  <c r="U2385" i="3"/>
  <c r="R3410" i="3"/>
  <c r="U3410" i="3"/>
  <c r="R2104" i="3"/>
  <c r="U2104" i="3"/>
  <c r="R2032" i="3"/>
  <c r="U2032" i="3"/>
  <c r="R3377" i="3"/>
  <c r="U3377" i="3"/>
  <c r="U2073" i="3"/>
  <c r="R2073" i="3"/>
  <c r="R1982" i="3"/>
  <c r="U1982" i="3"/>
  <c r="T2012" i="3"/>
  <c r="R3334" i="3"/>
  <c r="U3334" i="3"/>
  <c r="R2655" i="3"/>
  <c r="U2655" i="3"/>
  <c r="R2757" i="3"/>
  <c r="U2757" i="3"/>
  <c r="R2668" i="3"/>
  <c r="U2668" i="3"/>
  <c r="U2250" i="3"/>
  <c r="R2250" i="3"/>
  <c r="R3245" i="3"/>
  <c r="U3245" i="3"/>
  <c r="R3676" i="3"/>
  <c r="U3676" i="3"/>
  <c r="R2971" i="3"/>
  <c r="U2971" i="3"/>
  <c r="T3000" i="3"/>
  <c r="R2643" i="3"/>
  <c r="U2643" i="3"/>
  <c r="R3446" i="3"/>
  <c r="U3446" i="3"/>
  <c r="R2041" i="3"/>
  <c r="U2041" i="3"/>
  <c r="R2676" i="3"/>
  <c r="U2676" i="3"/>
  <c r="R2693" i="3"/>
  <c r="U2693" i="3"/>
  <c r="R3296" i="3"/>
  <c r="U3296" i="3"/>
  <c r="R2351" i="3"/>
  <c r="U2351" i="3"/>
  <c r="R2070" i="3"/>
  <c r="U2070" i="3"/>
  <c r="U2258" i="3"/>
  <c r="R2258" i="3"/>
  <c r="R2461" i="3"/>
  <c r="U2461" i="3"/>
  <c r="R2448" i="3"/>
  <c r="U2448" i="3"/>
  <c r="U1992" i="3"/>
  <c r="R1992" i="3"/>
  <c r="U2837" i="3"/>
  <c r="R2837" i="3"/>
  <c r="R2330" i="3"/>
  <c r="U2330" i="3"/>
  <c r="R2630" i="3"/>
  <c r="U2630" i="3"/>
  <c r="T2658" i="3"/>
  <c r="R3406" i="3"/>
  <c r="U3406" i="3"/>
  <c r="R3326" i="3"/>
  <c r="U3326" i="3"/>
  <c r="R2685" i="3"/>
  <c r="U2685" i="3"/>
  <c r="U2879" i="3"/>
  <c r="R2879" i="3"/>
  <c r="U3587" i="3"/>
  <c r="R3587" i="3"/>
  <c r="R3338" i="3"/>
  <c r="U3338" i="3"/>
  <c r="U2085" i="3"/>
  <c r="R2085" i="3"/>
  <c r="R3207" i="3"/>
  <c r="U3207" i="3"/>
  <c r="U3429" i="3"/>
  <c r="R3429" i="3"/>
  <c r="U2161" i="3"/>
  <c r="R2161" i="3"/>
  <c r="R2292" i="3"/>
  <c r="U2292" i="3"/>
  <c r="R3452" i="3"/>
  <c r="U3452" i="3"/>
  <c r="R2339" i="3"/>
  <c r="U2339" i="3"/>
  <c r="R2453" i="3"/>
  <c r="U2453" i="3"/>
  <c r="R3224" i="3"/>
  <c r="U3224" i="3"/>
  <c r="U2026" i="3"/>
  <c r="R2026" i="3"/>
  <c r="U2845" i="3"/>
  <c r="R2845" i="3"/>
  <c r="U3541" i="3"/>
  <c r="R3541" i="3"/>
  <c r="R1947" i="3"/>
  <c r="U1947" i="3"/>
  <c r="R2613" i="3"/>
  <c r="U2613" i="3"/>
  <c r="U2144" i="3"/>
  <c r="R2144" i="3"/>
  <c r="R1962" i="3"/>
  <c r="U1962" i="3"/>
  <c r="R3440" i="3"/>
  <c r="U3440" i="3"/>
  <c r="R3369" i="3"/>
  <c r="U3369" i="3"/>
  <c r="U2254" i="3"/>
  <c r="R2254" i="3"/>
  <c r="R3389" i="3"/>
  <c r="U3389" i="3"/>
  <c r="R2275" i="3"/>
  <c r="U2275" i="3"/>
  <c r="U3554" i="3"/>
  <c r="R3554" i="3"/>
  <c r="R3292" i="3"/>
  <c r="U3292" i="3"/>
  <c r="R3824" i="3"/>
  <c r="U3824" i="3"/>
  <c r="R3013" i="3"/>
  <c r="U3013" i="3"/>
  <c r="R2028" i="3"/>
  <c r="U2028" i="3"/>
  <c r="U3524" i="3"/>
  <c r="R3524" i="3"/>
  <c r="R2100" i="3"/>
  <c r="U2100" i="3"/>
  <c r="R2719" i="3"/>
  <c r="U2719" i="3"/>
  <c r="R2457" i="3"/>
  <c r="U2457" i="3"/>
  <c r="R3663" i="3"/>
  <c r="U3663" i="3"/>
  <c r="R3283" i="3"/>
  <c r="U3283" i="3"/>
  <c r="U3596" i="3"/>
  <c r="R3596" i="3"/>
  <c r="R1960" i="3"/>
  <c r="U1960" i="3"/>
  <c r="U2220" i="3"/>
  <c r="R2220" i="3"/>
  <c r="R2020" i="3"/>
  <c r="U2020" i="3"/>
  <c r="T2050" i="3"/>
  <c r="U3579" i="3"/>
  <c r="R3579" i="3"/>
  <c r="R1955" i="3"/>
  <c r="U1955" i="3"/>
  <c r="U3395" i="3"/>
  <c r="R3395" i="3"/>
  <c r="R2444" i="3"/>
  <c r="U2444" i="3"/>
  <c r="R2368" i="3"/>
  <c r="U2368" i="3"/>
  <c r="U2833" i="3"/>
  <c r="R2833" i="3"/>
  <c r="R3203" i="3"/>
  <c r="U3203" i="3"/>
  <c r="U2068" i="3"/>
  <c r="R2068" i="3"/>
  <c r="R2600" i="3"/>
  <c r="U2600" i="3"/>
  <c r="R2377" i="3"/>
  <c r="U2377" i="3"/>
  <c r="U2022" i="3"/>
  <c r="R2022" i="3"/>
  <c r="R3321" i="3"/>
  <c r="U3321" i="3"/>
  <c r="R2786" i="3"/>
  <c r="U2786" i="3"/>
  <c r="R3403" i="3"/>
  <c r="U3403" i="3"/>
  <c r="R2410" i="3"/>
  <c r="U2410" i="3"/>
  <c r="R2478" i="3"/>
  <c r="U2478" i="3"/>
  <c r="T2506" i="3"/>
  <c r="T2126" i="3"/>
  <c r="R3106" i="3"/>
  <c r="U3106" i="3"/>
  <c r="R3782" i="3"/>
  <c r="U3782" i="3"/>
  <c r="U1609" i="3"/>
  <c r="R1609" i="3"/>
  <c r="R1833" i="3"/>
  <c r="U1833" i="3"/>
  <c r="U1882" i="3"/>
  <c r="R1882" i="3"/>
  <c r="U1649" i="3"/>
  <c r="R1649" i="3"/>
  <c r="R1611" i="3"/>
  <c r="U1611" i="3"/>
  <c r="R1778" i="3"/>
  <c r="U1778" i="3"/>
  <c r="R1816" i="3"/>
  <c r="U1816" i="3"/>
  <c r="U1601" i="3"/>
  <c r="T1632" i="3"/>
  <c r="R1601" i="3"/>
  <c r="R1854" i="3"/>
  <c r="U1854" i="3"/>
  <c r="U1770" i="3"/>
  <c r="R1770" i="3"/>
  <c r="U1886" i="3"/>
  <c r="R1886" i="3"/>
  <c r="R1624" i="3"/>
  <c r="U1624" i="3"/>
  <c r="U1772" i="3"/>
  <c r="R1772" i="3"/>
  <c r="R1647" i="3"/>
  <c r="U1647" i="3"/>
  <c r="U1660" i="3"/>
  <c r="R1660" i="3"/>
  <c r="U1607" i="3"/>
  <c r="R1607" i="3"/>
  <c r="U1856" i="3"/>
  <c r="R1856" i="3"/>
  <c r="R1829" i="3"/>
  <c r="T1860" i="3"/>
  <c r="U1829" i="3"/>
  <c r="U1877" i="3"/>
  <c r="R1877" i="3"/>
  <c r="T1822" i="3"/>
  <c r="R1791" i="3"/>
  <c r="U1791" i="3"/>
  <c r="U1586" i="3"/>
  <c r="R1586" i="3"/>
  <c r="U1873" i="3"/>
  <c r="R1873" i="3"/>
  <c r="R1616" i="3"/>
  <c r="U1616" i="3"/>
  <c r="R1920" i="3"/>
  <c r="U1920" i="3"/>
  <c r="R1704" i="3"/>
  <c r="U1704" i="3"/>
  <c r="R1696" i="3"/>
  <c r="U1696" i="3"/>
  <c r="R1926" i="3"/>
  <c r="U1926" i="3"/>
  <c r="R1569" i="3"/>
  <c r="U1569" i="3"/>
  <c r="U1694" i="3"/>
  <c r="R1694" i="3"/>
  <c r="R1913" i="3"/>
  <c r="U1913" i="3"/>
  <c r="U1626" i="3"/>
  <c r="R1626" i="3"/>
  <c r="U1639" i="3"/>
  <c r="R1639" i="3"/>
  <c r="T1670" i="3"/>
  <c r="U1603" i="3"/>
  <c r="R1603" i="3"/>
  <c r="R1932" i="3"/>
  <c r="U1932" i="3"/>
  <c r="U1806" i="3"/>
  <c r="R1806" i="3"/>
  <c r="R1922" i="3"/>
  <c r="U1922" i="3"/>
  <c r="U1692" i="3"/>
  <c r="R1692" i="3"/>
  <c r="R1575" i="3"/>
  <c r="U1575" i="3"/>
  <c r="U1797" i="3"/>
  <c r="R1797" i="3"/>
  <c r="R1580" i="3"/>
  <c r="U1580" i="3"/>
  <c r="U1590" i="3"/>
  <c r="R1590" i="3"/>
  <c r="U1844" i="3"/>
  <c r="R1844" i="3"/>
  <c r="U1780" i="3"/>
  <c r="R1780" i="3"/>
  <c r="T1746" i="3"/>
  <c r="R1715" i="3"/>
  <c r="U1715" i="3"/>
  <c r="U1839" i="3"/>
  <c r="R1839" i="3"/>
  <c r="U1761" i="3"/>
  <c r="R1761" i="3"/>
  <c r="R1719" i="3"/>
  <c r="U1719" i="3"/>
  <c r="U1683" i="3"/>
  <c r="R1683" i="3"/>
  <c r="R1911" i="3"/>
  <c r="U1911" i="3"/>
  <c r="U1765" i="3"/>
  <c r="R1765" i="3"/>
  <c r="U1793" i="3"/>
  <c r="R1793" i="3"/>
  <c r="R1928" i="3"/>
  <c r="U1928" i="3"/>
  <c r="R1755" i="3"/>
  <c r="U1755" i="3"/>
  <c r="R1685" i="3"/>
  <c r="U1685" i="3"/>
  <c r="R1892" i="3"/>
  <c r="U1892" i="3"/>
  <c r="R1924" i="3"/>
  <c r="U1924" i="3"/>
  <c r="R1567" i="3"/>
  <c r="U1567" i="3"/>
  <c r="U1664" i="3"/>
  <c r="R1664" i="3"/>
  <c r="R1915" i="3"/>
  <c r="U1915" i="3"/>
  <c r="R1563" i="3"/>
  <c r="U1563" i="3"/>
  <c r="T1594" i="3"/>
  <c r="U1818" i="3"/>
  <c r="R1818" i="3"/>
  <c r="R1702" i="3"/>
  <c r="U1702" i="3"/>
  <c r="U1732" i="3"/>
  <c r="R1732" i="3"/>
  <c r="U1723" i="3"/>
  <c r="R1723" i="3"/>
  <c r="R1620" i="3"/>
  <c r="U1620" i="3"/>
  <c r="U1810" i="3"/>
  <c r="R1810" i="3"/>
  <c r="T1708" i="3"/>
  <c r="U1677" i="3"/>
  <c r="R1677" i="3"/>
  <c r="T1936" i="3"/>
  <c r="R1905" i="3"/>
  <c r="U1905" i="3"/>
  <c r="R1742" i="3"/>
  <c r="U1742" i="3"/>
  <c r="U1727" i="3"/>
  <c r="R1727" i="3"/>
  <c r="R1656" i="3"/>
  <c r="U1656" i="3"/>
  <c r="U1875" i="3"/>
  <c r="R1875" i="3"/>
  <c r="R1700" i="3"/>
  <c r="U1700" i="3"/>
  <c r="R1837" i="3"/>
  <c r="U1837" i="3"/>
  <c r="U1643" i="3"/>
  <c r="R1643" i="3"/>
  <c r="U1651" i="3"/>
  <c r="R1651" i="3"/>
  <c r="R1628" i="3"/>
  <c r="U1628" i="3"/>
  <c r="U1641" i="3"/>
  <c r="R1641" i="3"/>
  <c r="R1584" i="3"/>
  <c r="U1584" i="3"/>
  <c r="R1841" i="3"/>
  <c r="U1841" i="3"/>
  <c r="R1850" i="3"/>
  <c r="U1850" i="3"/>
  <c r="U1871" i="3"/>
  <c r="R1871" i="3"/>
  <c r="R1846" i="3"/>
  <c r="U1846" i="3"/>
  <c r="U1588" i="3"/>
  <c r="R1588" i="3"/>
  <c r="R1689" i="3"/>
  <c r="U1689" i="3"/>
  <c r="U1869" i="3"/>
  <c r="R1869" i="3"/>
  <c r="T1898" i="3"/>
  <c r="U1867" i="3"/>
  <c r="R1867" i="3"/>
  <c r="U1884" i="3"/>
  <c r="R1884" i="3"/>
  <c r="U1879" i="3"/>
  <c r="R1879" i="3"/>
  <c r="R1605" i="3"/>
  <c r="U1605" i="3"/>
  <c r="R1795" i="3"/>
  <c r="U1795" i="3"/>
  <c r="U1658" i="3"/>
  <c r="R1658" i="3"/>
  <c r="R1812" i="3"/>
  <c r="U1812" i="3"/>
  <c r="R1909" i="3"/>
  <c r="U1909" i="3"/>
  <c r="U1613" i="3"/>
  <c r="R1613" i="3"/>
  <c r="R1774" i="3"/>
  <c r="U1774" i="3"/>
  <c r="U1757" i="3"/>
  <c r="R1757" i="3"/>
  <c r="R1894" i="3"/>
  <c r="U1894" i="3"/>
  <c r="U1622" i="3"/>
  <c r="R1622" i="3"/>
  <c r="R1730" i="3"/>
  <c r="U1730" i="3"/>
  <c r="R1759" i="3"/>
  <c r="U1759" i="3"/>
  <c r="R1852" i="3"/>
  <c r="U1852" i="3"/>
  <c r="R1808" i="3"/>
  <c r="U1808" i="3"/>
  <c r="R1738" i="3"/>
  <c r="U1738" i="3"/>
  <c r="U1618" i="3"/>
  <c r="R1618" i="3"/>
  <c r="U1740" i="3"/>
  <c r="R1740" i="3"/>
  <c r="U1831" i="3"/>
  <c r="R1831" i="3"/>
  <c r="U1736" i="3"/>
  <c r="R1736" i="3"/>
  <c r="R1578" i="3"/>
  <c r="U1578" i="3"/>
  <c r="R1582" i="3"/>
  <c r="U1582" i="3"/>
  <c r="R1930" i="3"/>
  <c r="U1930" i="3"/>
  <c r="U1801" i="3"/>
  <c r="R1801" i="3"/>
  <c r="U1835" i="3"/>
  <c r="R1835" i="3"/>
  <c r="U1890" i="3"/>
  <c r="R1890" i="3"/>
  <c r="U1848" i="3"/>
  <c r="R1848" i="3"/>
  <c r="R1721" i="3"/>
  <c r="U1721" i="3"/>
  <c r="R1734" i="3"/>
  <c r="U1734" i="3"/>
  <c r="R1717" i="3"/>
  <c r="U1717" i="3"/>
  <c r="R1725" i="3"/>
  <c r="U1725" i="3"/>
  <c r="T1784" i="3"/>
  <c r="U1753" i="3"/>
  <c r="R1753" i="3"/>
  <c r="R1698" i="3"/>
  <c r="U1698" i="3"/>
  <c r="U1645" i="3"/>
  <c r="R1645" i="3"/>
  <c r="R1573" i="3"/>
  <c r="U1573" i="3"/>
  <c r="R1768" i="3"/>
  <c r="U1768" i="3"/>
  <c r="R1917" i="3"/>
  <c r="U1917" i="3"/>
  <c r="R1799" i="3"/>
  <c r="U1799" i="3"/>
  <c r="U1654" i="3"/>
  <c r="R1654" i="3"/>
  <c r="R1681" i="3"/>
  <c r="U1681" i="3"/>
  <c r="U1687" i="3"/>
  <c r="R1687" i="3"/>
  <c r="R1571" i="3"/>
  <c r="U1571" i="3"/>
  <c r="U1679" i="3"/>
  <c r="R1679" i="3"/>
  <c r="U1662" i="3"/>
  <c r="R1662" i="3"/>
  <c r="U1776" i="3"/>
  <c r="R1776" i="3"/>
  <c r="U1666" i="3"/>
  <c r="R1666" i="3"/>
  <c r="U1888" i="3"/>
  <c r="R1888" i="3"/>
  <c r="R1814" i="3"/>
  <c r="U1814" i="3"/>
  <c r="R1907" i="3"/>
  <c r="U1907" i="3"/>
  <c r="R1763" i="3"/>
  <c r="U1763" i="3"/>
  <c r="R1565" i="3"/>
  <c r="U1565" i="3"/>
  <c r="R1803" i="3"/>
  <c r="U1803" i="3"/>
  <c r="R1211" i="3"/>
  <c r="U1211" i="3"/>
  <c r="R1470" i="3"/>
  <c r="U1470" i="3"/>
  <c r="U1341" i="3"/>
  <c r="R1341" i="3"/>
  <c r="R1193" i="3"/>
  <c r="U1193" i="3"/>
  <c r="R1390" i="3"/>
  <c r="U1390" i="3"/>
  <c r="R1542" i="3"/>
  <c r="U1542" i="3"/>
  <c r="R1385" i="3"/>
  <c r="U1385" i="3"/>
  <c r="R1354" i="3"/>
  <c r="U1354" i="3"/>
  <c r="R1185" i="3"/>
  <c r="U1185" i="3"/>
  <c r="T1214" i="3"/>
  <c r="R1249" i="3"/>
  <c r="U1249" i="3"/>
  <c r="U1436" i="3"/>
  <c r="R1436" i="3"/>
  <c r="R1194" i="3"/>
  <c r="U1194" i="3"/>
  <c r="R1262" i="3"/>
  <c r="U1262" i="3"/>
  <c r="R1190" i="3"/>
  <c r="U1190" i="3"/>
  <c r="R1438" i="3"/>
  <c r="U1438" i="3"/>
  <c r="R1381" i="3"/>
  <c r="U1381" i="3"/>
  <c r="U1345" i="3"/>
  <c r="R1345" i="3"/>
  <c r="R1207" i="3"/>
  <c r="U1207" i="3"/>
  <c r="R1202" i="3"/>
  <c r="U1202" i="3"/>
  <c r="R1548" i="3"/>
  <c r="U1548" i="3"/>
  <c r="U1432" i="3"/>
  <c r="R1432" i="3"/>
  <c r="R1198" i="3"/>
  <c r="U1198" i="3"/>
  <c r="R1282" i="3"/>
  <c r="U1282" i="3"/>
  <c r="U1309" i="3"/>
  <c r="R1309" i="3"/>
  <c r="R1199" i="3"/>
  <c r="U1199" i="3"/>
  <c r="R1275" i="3"/>
  <c r="U1275" i="3"/>
  <c r="R1375" i="3"/>
  <c r="U1375" i="3"/>
  <c r="R1531" i="3"/>
  <c r="U1531" i="3"/>
  <c r="R1493" i="3"/>
  <c r="U1493" i="3"/>
  <c r="R1223" i="3"/>
  <c r="U1223" i="3"/>
  <c r="T1252" i="3"/>
  <c r="R1512" i="3"/>
  <c r="U1512" i="3"/>
  <c r="R1464" i="3"/>
  <c r="U1464" i="3"/>
  <c r="R1316" i="3"/>
  <c r="U1316" i="3"/>
  <c r="R1400" i="3"/>
  <c r="U1400" i="3"/>
  <c r="R1232" i="3"/>
  <c r="U1232" i="3"/>
  <c r="R1527" i="3"/>
  <c r="U1527" i="3"/>
  <c r="U1337" i="3"/>
  <c r="R1337" i="3"/>
  <c r="R1491" i="3"/>
  <c r="U1491" i="3"/>
  <c r="R1245" i="3"/>
  <c r="U1245" i="3"/>
  <c r="R1514" i="3"/>
  <c r="U1514" i="3"/>
  <c r="U1428" i="3"/>
  <c r="R1428" i="3"/>
  <c r="R1499" i="3"/>
  <c r="U1499" i="3"/>
  <c r="R1241" i="3"/>
  <c r="U1241" i="3"/>
  <c r="R1224" i="3"/>
  <c r="U1224" i="3"/>
  <c r="R1413" i="3"/>
  <c r="U1413" i="3"/>
  <c r="R1210" i="3"/>
  <c r="U1210" i="3"/>
  <c r="R1552" i="3"/>
  <c r="U1552" i="3"/>
  <c r="U1320" i="3"/>
  <c r="R1320" i="3"/>
  <c r="R1237" i="3"/>
  <c r="U1237" i="3"/>
  <c r="R1244" i="3"/>
  <c r="U1244" i="3"/>
  <c r="R1274" i="3"/>
  <c r="U1274" i="3"/>
  <c r="T568" i="3"/>
  <c r="T606" i="3"/>
  <c r="U1423" i="3"/>
  <c r="R1423" i="3"/>
  <c r="R1189" i="3"/>
  <c r="U1189" i="3"/>
  <c r="R1540" i="3"/>
  <c r="U1540" i="3"/>
  <c r="U1453" i="3"/>
  <c r="R1453" i="3"/>
  <c r="U1504" i="3"/>
  <c r="R1504" i="3"/>
  <c r="R1495" i="3"/>
  <c r="U1495" i="3"/>
  <c r="T1328" i="3"/>
  <c r="U1297" i="3"/>
  <c r="R1297" i="3"/>
  <c r="T1404" i="3"/>
  <c r="R1373" i="3"/>
  <c r="U1373" i="3"/>
  <c r="R1350" i="3"/>
  <c r="U1350" i="3"/>
  <c r="R1356" i="3"/>
  <c r="U1356" i="3"/>
  <c r="R1466" i="3"/>
  <c r="U1466" i="3"/>
  <c r="R1535" i="3"/>
  <c r="U1535" i="3"/>
  <c r="R1203" i="3"/>
  <c r="U1203" i="3"/>
  <c r="R1510" i="3"/>
  <c r="U1510" i="3"/>
  <c r="U1396" i="3"/>
  <c r="R1396" i="3"/>
  <c r="U1318" i="3"/>
  <c r="R1318" i="3"/>
  <c r="R1476" i="3"/>
  <c r="U1476" i="3"/>
  <c r="R1383" i="3"/>
  <c r="U1383" i="3"/>
  <c r="R1278" i="3"/>
  <c r="U1278" i="3"/>
  <c r="U1508" i="3"/>
  <c r="R1508" i="3"/>
  <c r="R1537" i="3"/>
  <c r="U1537" i="3"/>
  <c r="R1544" i="3"/>
  <c r="U1544" i="3"/>
  <c r="R1312" i="3"/>
  <c r="U1312" i="3"/>
  <c r="R1269" i="3"/>
  <c r="U1269" i="3"/>
  <c r="R1472" i="3"/>
  <c r="U1472" i="3"/>
  <c r="U1419" i="3"/>
  <c r="R1419" i="3"/>
  <c r="R1394" i="3"/>
  <c r="U1394" i="3"/>
  <c r="R1270" i="3"/>
  <c r="U1270" i="3"/>
  <c r="R1248" i="3"/>
  <c r="U1248" i="3"/>
  <c r="R1421" i="3"/>
  <c r="U1421" i="3"/>
  <c r="R1261" i="3"/>
  <c r="U1261" i="3"/>
  <c r="T1290" i="3"/>
  <c r="R1303" i="3"/>
  <c r="U1303" i="3"/>
  <c r="R1388" i="3"/>
  <c r="U1388" i="3"/>
  <c r="R1266" i="3"/>
  <c r="U1266" i="3"/>
  <c r="R1286" i="3"/>
  <c r="U1286" i="3"/>
  <c r="R1426" i="3"/>
  <c r="U1426" i="3"/>
  <c r="U1415" i="3"/>
  <c r="R1415" i="3"/>
  <c r="U1398" i="3"/>
  <c r="R1398" i="3"/>
  <c r="R1497" i="3"/>
  <c r="U1497" i="3"/>
  <c r="R1461" i="3"/>
  <c r="U1461" i="3"/>
  <c r="R1459" i="3"/>
  <c r="U1459" i="3"/>
  <c r="R1206" i="3"/>
  <c r="U1206" i="3"/>
  <c r="U1314" i="3"/>
  <c r="R1314" i="3"/>
  <c r="U1324" i="3"/>
  <c r="R1324" i="3"/>
  <c r="R1474" i="3"/>
  <c r="U1474" i="3"/>
  <c r="R1228" i="3"/>
  <c r="U1228" i="3"/>
  <c r="R1265" i="3"/>
  <c r="U1265" i="3"/>
  <c r="R1352" i="3"/>
  <c r="U1352" i="3"/>
  <c r="R1186" i="3"/>
  <c r="U1186" i="3"/>
  <c r="R1360" i="3"/>
  <c r="U1360" i="3"/>
  <c r="R1358" i="3"/>
  <c r="U1358" i="3"/>
  <c r="R1236" i="3"/>
  <c r="U1236" i="3"/>
  <c r="R1529" i="3"/>
  <c r="U1529" i="3"/>
  <c r="R1468" i="3"/>
  <c r="U1468" i="3"/>
  <c r="R1347" i="3"/>
  <c r="U1347" i="3"/>
  <c r="R1322" i="3"/>
  <c r="U1322" i="3"/>
  <c r="R1379" i="3"/>
  <c r="U1379" i="3"/>
  <c r="R1227" i="3"/>
  <c r="U1227" i="3"/>
  <c r="R1550" i="3"/>
  <c r="U1550" i="3"/>
  <c r="U1411" i="3"/>
  <c r="T1442" i="3"/>
  <c r="R1411" i="3"/>
  <c r="T1518" i="3"/>
  <c r="R1487" i="3"/>
  <c r="U1487" i="3"/>
  <c r="R1546" i="3"/>
  <c r="U1546" i="3"/>
  <c r="R1299" i="3"/>
  <c r="U1299" i="3"/>
  <c r="R1430" i="3"/>
  <c r="U1430" i="3"/>
  <c r="T1480" i="3"/>
  <c r="U1449" i="3"/>
  <c r="R1449" i="3"/>
  <c r="R1434" i="3"/>
  <c r="U1434" i="3"/>
  <c r="R1362" i="3"/>
  <c r="U1362" i="3"/>
  <c r="R1283" i="3"/>
  <c r="U1283" i="3"/>
  <c r="R1343" i="3"/>
  <c r="U1343" i="3"/>
  <c r="R1457" i="3"/>
  <c r="U1457" i="3"/>
  <c r="R1339" i="3"/>
  <c r="U1339" i="3"/>
  <c r="R1489" i="3"/>
  <c r="U1489" i="3"/>
  <c r="R1455" i="3"/>
  <c r="U1455" i="3"/>
  <c r="U1301" i="3"/>
  <c r="R1301" i="3"/>
  <c r="R1451" i="3"/>
  <c r="U1451" i="3"/>
  <c r="R1377" i="3"/>
  <c r="U1377" i="3"/>
  <c r="R1298" i="3"/>
  <c r="U1298" i="3"/>
  <c r="R1307" i="3"/>
  <c r="U1307" i="3"/>
  <c r="R1392" i="3"/>
  <c r="U1392" i="3"/>
  <c r="R1279" i="3"/>
  <c r="U1279" i="3"/>
  <c r="R1533" i="3"/>
  <c r="U1533" i="3"/>
  <c r="U1305" i="3"/>
  <c r="R1305" i="3"/>
  <c r="R1231" i="3"/>
  <c r="U1231" i="3"/>
  <c r="R1502" i="3"/>
  <c r="U1502" i="3"/>
  <c r="R1506" i="3"/>
  <c r="U1506" i="3"/>
  <c r="R1240" i="3"/>
  <c r="U1240" i="3"/>
  <c r="T1556" i="3"/>
  <c r="R1525" i="3"/>
  <c r="U1525" i="3"/>
  <c r="T1366" i="3"/>
  <c r="R1335" i="3"/>
  <c r="U1335" i="3"/>
  <c r="R1417" i="3"/>
  <c r="U1417" i="3"/>
  <c r="U1169" i="3"/>
  <c r="R1169" i="3"/>
  <c r="R1058" i="3"/>
  <c r="U1058" i="3"/>
  <c r="R899" i="3"/>
  <c r="U899" i="3"/>
  <c r="R999" i="3"/>
  <c r="U999" i="3"/>
  <c r="R819" i="3"/>
  <c r="U819" i="3"/>
  <c r="R1050" i="3"/>
  <c r="U1050" i="3"/>
  <c r="U1013" i="3"/>
  <c r="R1013" i="3"/>
  <c r="R1172" i="3"/>
  <c r="U1172" i="3"/>
  <c r="R831" i="3"/>
  <c r="U831" i="3"/>
  <c r="U1135" i="3"/>
  <c r="R1135" i="3"/>
  <c r="U861" i="3"/>
  <c r="R861" i="3"/>
  <c r="R1113" i="3"/>
  <c r="U1113" i="3"/>
  <c r="R890" i="3"/>
  <c r="U890" i="3"/>
  <c r="U1038" i="3"/>
  <c r="R1038" i="3"/>
  <c r="R1160" i="3"/>
  <c r="U1160" i="3"/>
  <c r="R1096" i="3"/>
  <c r="U1096" i="3"/>
  <c r="U1004" i="3"/>
  <c r="R1004" i="3"/>
  <c r="R1155" i="3"/>
  <c r="U1155" i="3"/>
  <c r="U1042" i="3"/>
  <c r="R1042" i="3"/>
  <c r="R827" i="3"/>
  <c r="U827" i="3"/>
  <c r="R1127" i="3"/>
  <c r="U1127" i="3"/>
  <c r="R1122" i="3"/>
  <c r="U1122" i="3"/>
  <c r="R1055" i="3"/>
  <c r="U1055" i="3"/>
  <c r="R1126" i="3"/>
  <c r="U1126" i="3"/>
  <c r="R857" i="3"/>
  <c r="U857" i="3"/>
  <c r="R945" i="3"/>
  <c r="U945" i="3"/>
  <c r="T872" i="3"/>
  <c r="R1072" i="3"/>
  <c r="U1072" i="3"/>
  <c r="T910" i="3"/>
  <c r="U938" i="3"/>
  <c r="R938" i="3"/>
  <c r="R1008" i="3"/>
  <c r="U1008" i="3"/>
  <c r="R895" i="3"/>
  <c r="U895" i="3"/>
  <c r="R886" i="3"/>
  <c r="U886" i="3"/>
  <c r="R1012" i="3"/>
  <c r="U1012" i="3"/>
  <c r="R1059" i="3"/>
  <c r="U1059" i="3"/>
  <c r="U862" i="3"/>
  <c r="R862" i="3"/>
  <c r="R924" i="3"/>
  <c r="U924" i="3"/>
  <c r="U824" i="3"/>
  <c r="R824" i="3"/>
  <c r="R1092" i="3"/>
  <c r="U1092" i="3"/>
  <c r="R907" i="3"/>
  <c r="U907" i="3"/>
  <c r="U1131" i="3"/>
  <c r="R1131" i="3"/>
  <c r="R1088" i="3"/>
  <c r="U1088" i="3"/>
  <c r="R1168" i="3"/>
  <c r="U1168" i="3"/>
  <c r="U1021" i="3"/>
  <c r="R1021" i="3"/>
  <c r="R1117" i="3"/>
  <c r="U1117" i="3"/>
  <c r="R1016" i="3"/>
  <c r="U1016" i="3"/>
  <c r="U1071" i="3"/>
  <c r="R1071" i="3"/>
  <c r="T1100" i="3"/>
  <c r="R814" i="3"/>
  <c r="U814" i="3"/>
  <c r="R1046" i="3"/>
  <c r="U1046" i="3"/>
  <c r="U815" i="3"/>
  <c r="R815" i="3"/>
  <c r="U1152" i="3"/>
  <c r="R1152" i="3"/>
  <c r="R1118" i="3"/>
  <c r="U1118" i="3"/>
  <c r="R823" i="3"/>
  <c r="U823" i="3"/>
  <c r="U1034" i="3"/>
  <c r="R1034" i="3"/>
  <c r="R1020" i="3"/>
  <c r="U1020" i="3"/>
  <c r="R1033" i="3"/>
  <c r="U1033" i="3"/>
  <c r="T1062" i="3"/>
  <c r="T492" i="3"/>
  <c r="T1024" i="3"/>
  <c r="R928" i="3"/>
  <c r="U928" i="3"/>
  <c r="R1151" i="3"/>
  <c r="U1151" i="3"/>
  <c r="R1089" i="3"/>
  <c r="U1089" i="3"/>
  <c r="R1051" i="3"/>
  <c r="U1051" i="3"/>
  <c r="R921" i="3"/>
  <c r="U921" i="3"/>
  <c r="R1134" i="3"/>
  <c r="U1134" i="3"/>
  <c r="R844" i="3"/>
  <c r="U844" i="3"/>
  <c r="R852" i="3"/>
  <c r="U852" i="3"/>
  <c r="R806" i="3"/>
  <c r="U806" i="3"/>
  <c r="T834" i="3"/>
  <c r="U1017" i="3"/>
  <c r="R1017" i="3"/>
  <c r="U1161" i="3"/>
  <c r="R1161" i="3"/>
  <c r="R1164" i="3"/>
  <c r="U1164" i="3"/>
  <c r="R925" i="3"/>
  <c r="U925" i="3"/>
  <c r="U1075" i="3"/>
  <c r="R1075" i="3"/>
  <c r="U1009" i="3"/>
  <c r="R1009" i="3"/>
  <c r="U1148" i="3"/>
  <c r="R1148" i="3"/>
  <c r="R937" i="3"/>
  <c r="U937" i="3"/>
  <c r="R865" i="3"/>
  <c r="U865" i="3"/>
  <c r="R1054" i="3"/>
  <c r="U1054" i="3"/>
  <c r="R1123" i="3"/>
  <c r="U1123" i="3"/>
  <c r="U1156" i="3"/>
  <c r="R1156" i="3"/>
  <c r="R1080" i="3"/>
  <c r="U1080" i="3"/>
  <c r="R882" i="3"/>
  <c r="U882" i="3"/>
  <c r="R929" i="3"/>
  <c r="U929" i="3"/>
  <c r="R1041" i="3"/>
  <c r="U1041" i="3"/>
  <c r="R1000" i="3"/>
  <c r="U1000" i="3"/>
  <c r="R810" i="3"/>
  <c r="U810" i="3"/>
  <c r="R1003" i="3"/>
  <c r="U1003" i="3"/>
  <c r="R1114" i="3"/>
  <c r="U1114" i="3"/>
  <c r="R1076" i="3"/>
  <c r="U1076" i="3"/>
  <c r="U934" i="3"/>
  <c r="R934" i="3"/>
  <c r="R1085" i="3"/>
  <c r="U1085" i="3"/>
  <c r="R933" i="3"/>
  <c r="U933" i="3"/>
  <c r="U845" i="3"/>
  <c r="R845" i="3"/>
  <c r="R920" i="3"/>
  <c r="U920" i="3"/>
  <c r="T948" i="3"/>
  <c r="R1109" i="3"/>
  <c r="U1109" i="3"/>
  <c r="T1138" i="3"/>
  <c r="U1173" i="3"/>
  <c r="R1173" i="3"/>
  <c r="U1165" i="3"/>
  <c r="R1165" i="3"/>
  <c r="R1047" i="3"/>
  <c r="U1047" i="3"/>
  <c r="R995" i="3"/>
  <c r="U995" i="3"/>
  <c r="R1079" i="3"/>
  <c r="U1079" i="3"/>
  <c r="U853" i="3"/>
  <c r="R853" i="3"/>
  <c r="R1147" i="3"/>
  <c r="U1147" i="3"/>
  <c r="T1176" i="3"/>
  <c r="U883" i="3"/>
  <c r="R883" i="3"/>
  <c r="R900" i="3"/>
  <c r="U900" i="3"/>
  <c r="R1037" i="3"/>
  <c r="U1037" i="3"/>
  <c r="U942" i="3"/>
  <c r="R942" i="3"/>
  <c r="R869" i="3"/>
  <c r="U869" i="3"/>
  <c r="R848" i="3"/>
  <c r="U848" i="3"/>
  <c r="U1110" i="3"/>
  <c r="R1110" i="3"/>
  <c r="U807" i="3"/>
  <c r="R807" i="3"/>
  <c r="R903" i="3"/>
  <c r="U903" i="3"/>
  <c r="R1093" i="3"/>
  <c r="U1093" i="3"/>
  <c r="R891" i="3"/>
  <c r="U891" i="3"/>
  <c r="R996" i="3"/>
  <c r="U996" i="3"/>
  <c r="R1097" i="3"/>
  <c r="U1097" i="3"/>
  <c r="R941" i="3"/>
  <c r="U941" i="3"/>
  <c r="R1084" i="3"/>
  <c r="U1084" i="3"/>
  <c r="R1130" i="3"/>
  <c r="U1130" i="3"/>
  <c r="R434" i="3"/>
  <c r="U434" i="3"/>
  <c r="U785" i="3"/>
  <c r="R785" i="3"/>
  <c r="R641" i="3"/>
  <c r="U641" i="3"/>
  <c r="R747" i="3"/>
  <c r="U747" i="3"/>
  <c r="R502" i="3"/>
  <c r="U502" i="3"/>
  <c r="T530" i="3"/>
  <c r="R717" i="3"/>
  <c r="U717" i="3"/>
  <c r="R540" i="3"/>
  <c r="U540" i="3"/>
  <c r="R633" i="3"/>
  <c r="U633" i="3"/>
  <c r="U781" i="3"/>
  <c r="R781" i="3"/>
  <c r="R443" i="3"/>
  <c r="U443" i="3"/>
  <c r="R671" i="3"/>
  <c r="U671" i="3"/>
  <c r="R578" i="3"/>
  <c r="U578" i="3"/>
  <c r="R485" i="3"/>
  <c r="U485" i="3"/>
  <c r="R713" i="3"/>
  <c r="U713" i="3"/>
  <c r="R586" i="3"/>
  <c r="U586" i="3"/>
  <c r="R620" i="3"/>
  <c r="U620" i="3"/>
  <c r="R777" i="3"/>
  <c r="U777" i="3"/>
  <c r="R439" i="3"/>
  <c r="U439" i="3"/>
  <c r="R548" i="3"/>
  <c r="U548" i="3"/>
  <c r="R629" i="3"/>
  <c r="U629" i="3"/>
  <c r="R472" i="3"/>
  <c r="U472" i="3"/>
  <c r="U751" i="3"/>
  <c r="R751" i="3"/>
  <c r="U776" i="3"/>
  <c r="R776" i="3"/>
  <c r="R658" i="3"/>
  <c r="U658" i="3"/>
  <c r="R786" i="3"/>
  <c r="U786" i="3"/>
  <c r="R561" i="3"/>
  <c r="U561" i="3"/>
  <c r="R700" i="3"/>
  <c r="U700" i="3"/>
  <c r="R464" i="3"/>
  <c r="U464" i="3"/>
  <c r="R705" i="3"/>
  <c r="U705" i="3"/>
  <c r="R426" i="3"/>
  <c r="U426" i="3"/>
  <c r="T454" i="3"/>
  <c r="R591" i="3"/>
  <c r="U591" i="3"/>
  <c r="U768" i="3"/>
  <c r="R768" i="3"/>
  <c r="T796" i="3"/>
  <c r="R489" i="3"/>
  <c r="U489" i="3"/>
  <c r="R679" i="3"/>
  <c r="U679" i="3"/>
  <c r="U772" i="3"/>
  <c r="R772" i="3"/>
  <c r="U769" i="3"/>
  <c r="R769" i="3"/>
  <c r="R557" i="3"/>
  <c r="U557" i="3"/>
  <c r="U734" i="3"/>
  <c r="R734" i="3"/>
  <c r="R738" i="3"/>
  <c r="U738" i="3"/>
  <c r="T758" i="3"/>
  <c r="R730" i="3"/>
  <c r="U730" i="3"/>
  <c r="R553" i="3"/>
  <c r="U553" i="3"/>
  <c r="R510" i="3"/>
  <c r="U510" i="3"/>
  <c r="U789" i="3"/>
  <c r="R789" i="3"/>
  <c r="R451" i="3"/>
  <c r="U451" i="3"/>
  <c r="R481" i="3"/>
  <c r="U481" i="3"/>
  <c r="R477" i="3"/>
  <c r="U477" i="3"/>
  <c r="U755" i="3"/>
  <c r="R755" i="3"/>
  <c r="R616" i="3"/>
  <c r="U616" i="3"/>
  <c r="T644" i="3"/>
  <c r="R506" i="3"/>
  <c r="U506" i="3"/>
  <c r="R430" i="3"/>
  <c r="U430" i="3"/>
  <c r="R709" i="3"/>
  <c r="U709" i="3"/>
  <c r="R624" i="3"/>
  <c r="U624" i="3"/>
  <c r="R654" i="3"/>
  <c r="U654" i="3"/>
  <c r="T682" i="3"/>
  <c r="R595" i="3"/>
  <c r="U595" i="3"/>
  <c r="R565" i="3"/>
  <c r="U565" i="3"/>
  <c r="U743" i="3"/>
  <c r="R743" i="3"/>
  <c r="R662" i="3"/>
  <c r="U662" i="3"/>
  <c r="R667" i="3"/>
  <c r="U667" i="3"/>
  <c r="R748" i="3"/>
  <c r="U748" i="3"/>
  <c r="R468" i="3"/>
  <c r="U468" i="3"/>
  <c r="R603" i="3"/>
  <c r="U603" i="3"/>
  <c r="R696" i="3"/>
  <c r="U696" i="3"/>
  <c r="R515" i="3"/>
  <c r="U515" i="3"/>
  <c r="R599" i="3"/>
  <c r="U599" i="3"/>
  <c r="R675" i="3"/>
  <c r="U675" i="3"/>
  <c r="R582" i="3"/>
  <c r="U582" i="3"/>
  <c r="R519" i="3"/>
  <c r="U519" i="3"/>
  <c r="R523" i="3"/>
  <c r="U523" i="3"/>
  <c r="R692" i="3"/>
  <c r="U692" i="3"/>
  <c r="T720" i="3"/>
  <c r="U793" i="3"/>
  <c r="R793" i="3"/>
  <c r="R544" i="3"/>
  <c r="U544" i="3"/>
  <c r="R447" i="3"/>
  <c r="U447" i="3"/>
  <c r="R527" i="3"/>
  <c r="U527" i="3"/>
  <c r="R637" i="3"/>
  <c r="U637" i="3"/>
  <c r="U396" i="3"/>
  <c r="R396" i="3"/>
  <c r="U413" i="3"/>
  <c r="R413" i="3"/>
  <c r="U409" i="3"/>
  <c r="R409" i="3"/>
  <c r="U388" i="3"/>
  <c r="R388" i="3"/>
  <c r="T416" i="3"/>
  <c r="U392" i="3"/>
  <c r="R392" i="3"/>
  <c r="U405" i="3"/>
  <c r="R405" i="3"/>
  <c r="U401" i="3"/>
  <c r="R401" i="3"/>
  <c r="R360" i="3"/>
  <c r="U360" i="3"/>
  <c r="R373" i="3"/>
  <c r="U373" i="3"/>
  <c r="R348" i="3"/>
  <c r="U348" i="3"/>
  <c r="T378" i="3"/>
  <c r="R365" i="3"/>
  <c r="U365" i="3"/>
  <c r="R369" i="3"/>
  <c r="U369" i="3"/>
  <c r="R356" i="3"/>
  <c r="U356" i="3"/>
  <c r="R352" i="3"/>
  <c r="U352" i="3"/>
  <c r="R322" i="3"/>
  <c r="U322" i="3"/>
  <c r="R335" i="3"/>
  <c r="U335" i="3"/>
  <c r="R314" i="3"/>
  <c r="U314" i="3"/>
  <c r="R310" i="3"/>
  <c r="U310" i="3"/>
  <c r="T340" i="3"/>
  <c r="R318" i="3"/>
  <c r="U318" i="3"/>
  <c r="R331" i="3"/>
  <c r="U331" i="3"/>
  <c r="R327" i="3"/>
  <c r="U327" i="3"/>
  <c r="U297" i="3"/>
  <c r="R297" i="3"/>
  <c r="R284" i="3"/>
  <c r="U284" i="3"/>
  <c r="R280" i="3"/>
  <c r="U280" i="3"/>
  <c r="R276" i="3"/>
  <c r="U276" i="3"/>
  <c r="T302" i="3"/>
  <c r="R293" i="3"/>
  <c r="U293" i="3"/>
  <c r="R272" i="3"/>
  <c r="U272" i="3"/>
  <c r="R289" i="3"/>
  <c r="U289" i="3"/>
  <c r="R238" i="3"/>
  <c r="U238" i="3"/>
  <c r="R259" i="3"/>
  <c r="U259" i="3"/>
  <c r="R251" i="3"/>
  <c r="U251" i="3"/>
  <c r="R255" i="3"/>
  <c r="U255" i="3"/>
  <c r="R246" i="3"/>
  <c r="U246" i="3"/>
  <c r="R242" i="3"/>
  <c r="U242" i="3"/>
  <c r="T264" i="3"/>
  <c r="R234" i="3"/>
  <c r="U234" i="3"/>
  <c r="R200" i="3"/>
  <c r="U200" i="3"/>
  <c r="R213" i="3"/>
  <c r="U213" i="3"/>
  <c r="R217" i="3"/>
  <c r="U217" i="3"/>
  <c r="R204" i="3"/>
  <c r="U204" i="3"/>
  <c r="R208" i="3"/>
  <c r="U208" i="3"/>
  <c r="R196" i="3"/>
  <c r="U196" i="3"/>
  <c r="T226" i="3"/>
  <c r="R221" i="3"/>
  <c r="U221" i="3"/>
  <c r="R158" i="3"/>
  <c r="U158" i="3"/>
  <c r="T188" i="3"/>
  <c r="R170" i="3"/>
  <c r="U170" i="3"/>
  <c r="R162" i="3"/>
  <c r="U162" i="3"/>
  <c r="R183" i="3"/>
  <c r="U183" i="3"/>
  <c r="R166" i="3"/>
  <c r="U166" i="3"/>
  <c r="R179" i="3"/>
  <c r="U179" i="3"/>
  <c r="R175" i="3"/>
  <c r="U175" i="3"/>
  <c r="R120" i="3"/>
  <c r="U120" i="3"/>
  <c r="T150" i="3"/>
  <c r="R124" i="3"/>
  <c r="U124" i="3"/>
  <c r="R137" i="3"/>
  <c r="U137" i="3"/>
  <c r="R141" i="3"/>
  <c r="U141" i="3"/>
  <c r="R132" i="3"/>
  <c r="U132" i="3"/>
  <c r="R128" i="3"/>
  <c r="U128" i="3"/>
  <c r="R145" i="3"/>
  <c r="U145" i="3"/>
  <c r="R86" i="3"/>
  <c r="U86" i="3"/>
  <c r="R107" i="3"/>
  <c r="U107" i="3"/>
  <c r="R103" i="3"/>
  <c r="U103" i="3"/>
  <c r="R90" i="3"/>
  <c r="U90" i="3"/>
  <c r="R99" i="3"/>
  <c r="U99" i="3"/>
  <c r="U82" i="3"/>
  <c r="R82" i="3"/>
  <c r="T112" i="3"/>
  <c r="R94" i="3"/>
  <c r="U94" i="3"/>
  <c r="V5" i="3"/>
  <c r="G5" i="3" s="1"/>
  <c r="V11" i="3"/>
  <c r="G11" i="3" s="1"/>
  <c r="V20" i="3"/>
  <c r="G20" i="3" s="1"/>
  <c r="V32" i="3"/>
  <c r="G32" i="3" s="1"/>
  <c r="S9" i="5"/>
  <c r="T9" i="5" s="1"/>
  <c r="N9" i="3" s="1"/>
  <c r="R9" i="5"/>
  <c r="S14" i="5"/>
  <c r="T14" i="5" s="1"/>
  <c r="R14" i="5"/>
  <c r="S6" i="5"/>
  <c r="T6" i="5" s="1"/>
  <c r="R6" i="5"/>
  <c r="S17" i="5"/>
  <c r="T17" i="5" s="1"/>
  <c r="N17" i="3" s="1"/>
  <c r="O17" i="3" s="1"/>
  <c r="V17" i="3" s="1"/>
  <c r="G17" i="3" s="1"/>
  <c r="R17" i="5"/>
  <c r="S26" i="5"/>
  <c r="T26" i="5" s="1"/>
  <c r="N26" i="3" s="1"/>
  <c r="R26" i="5"/>
  <c r="S13" i="5"/>
  <c r="T13" i="5" s="1"/>
  <c r="N13" i="3" s="1"/>
  <c r="R13" i="5"/>
  <c r="S28" i="5"/>
  <c r="T28" i="5" s="1"/>
  <c r="N28" i="3" s="1"/>
  <c r="R28" i="5"/>
  <c r="S21" i="5"/>
  <c r="T21" i="5" s="1"/>
  <c r="U21" i="5" s="1"/>
  <c r="R21" i="5"/>
  <c r="S33" i="5"/>
  <c r="T33" i="5" s="1"/>
  <c r="N33" i="3" s="1"/>
  <c r="O33" i="3" s="1"/>
  <c r="V33" i="3" s="1"/>
  <c r="G33" i="3" s="1"/>
  <c r="R33" i="5"/>
  <c r="S12" i="5"/>
  <c r="T12" i="5" s="1"/>
  <c r="R12" i="5"/>
  <c r="S16" i="5"/>
  <c r="T16" i="5" s="1"/>
  <c r="R16" i="5"/>
  <c r="S29" i="5"/>
  <c r="T29" i="5" s="1"/>
  <c r="N29" i="3" s="1"/>
  <c r="O29" i="3" s="1"/>
  <c r="V29" i="3" s="1"/>
  <c r="G29" i="3" s="1"/>
  <c r="R29" i="5"/>
  <c r="S18" i="5"/>
  <c r="T18" i="5" s="1"/>
  <c r="R18" i="5"/>
  <c r="S25" i="5"/>
  <c r="T25" i="5" s="1"/>
  <c r="U25" i="5" s="1"/>
  <c r="R25" i="5"/>
  <c r="S27" i="5"/>
  <c r="T27" i="5" s="1"/>
  <c r="R27" i="5"/>
  <c r="S15" i="5"/>
  <c r="T15" i="5" s="1"/>
  <c r="T15" i="3" s="1"/>
  <c r="R15" i="5"/>
  <c r="S32" i="5"/>
  <c r="T32" i="5" s="1"/>
  <c r="N32" i="3" s="1"/>
  <c r="R32" i="5"/>
  <c r="T5" i="3"/>
  <c r="S7" i="5"/>
  <c r="T7" i="5" s="1"/>
  <c r="N7" i="3" s="1"/>
  <c r="O7" i="3" s="1"/>
  <c r="V7" i="3" s="1"/>
  <c r="G7" i="3" s="1"/>
  <c r="R7" i="5"/>
  <c r="S23" i="5"/>
  <c r="T23" i="5" s="1"/>
  <c r="R23" i="5"/>
  <c r="S8" i="5"/>
  <c r="T8" i="5" s="1"/>
  <c r="R8" i="5"/>
  <c r="U5" i="5"/>
  <c r="S20" i="5"/>
  <c r="T20" i="5" s="1"/>
  <c r="N20" i="3" s="1"/>
  <c r="R20" i="5"/>
  <c r="S30" i="5"/>
  <c r="T30" i="5" s="1"/>
  <c r="N30" i="3" s="1"/>
  <c r="R30" i="5"/>
  <c r="S22" i="5"/>
  <c r="T22" i="5" s="1"/>
  <c r="N22" i="3" s="1"/>
  <c r="R22" i="5"/>
  <c r="S11" i="5"/>
  <c r="T11" i="5" s="1"/>
  <c r="N11" i="3" s="1"/>
  <c r="R11" i="5"/>
  <c r="S10" i="5"/>
  <c r="T10" i="5" s="1"/>
  <c r="R10" i="5"/>
  <c r="S24" i="5"/>
  <c r="T24" i="5" s="1"/>
  <c r="N24" i="3" s="1"/>
  <c r="R24" i="5"/>
  <c r="V13" i="3"/>
  <c r="G13" i="3" s="1"/>
  <c r="V28" i="3"/>
  <c r="G28" i="3" s="1"/>
  <c r="S31" i="5"/>
  <c r="T31" i="5" s="1"/>
  <c r="R31" i="5"/>
  <c r="V9" i="3"/>
  <c r="G9" i="3" s="1"/>
  <c r="V26" i="3"/>
  <c r="G26" i="3" s="1"/>
  <c r="V24" i="3"/>
  <c r="G24" i="3" s="1"/>
  <c r="V30" i="3"/>
  <c r="G30" i="3" s="1"/>
  <c r="V22" i="3"/>
  <c r="G22" i="3" s="1"/>
  <c r="O6" i="5"/>
  <c r="S36" i="3"/>
  <c r="S74" i="3" s="1"/>
  <c r="S961" i="5"/>
  <c r="T961" i="5" s="1"/>
  <c r="R961" i="5"/>
  <c r="S974" i="5"/>
  <c r="T974" i="5" s="1"/>
  <c r="R974" i="5"/>
  <c r="S968" i="5"/>
  <c r="T968" i="5" s="1"/>
  <c r="R968" i="5"/>
  <c r="S979" i="5"/>
  <c r="T979" i="5" s="1"/>
  <c r="R979" i="5"/>
  <c r="S978" i="5"/>
  <c r="T978" i="5" s="1"/>
  <c r="R978" i="5"/>
  <c r="S982" i="5"/>
  <c r="T982" i="5" s="1"/>
  <c r="R982" i="5"/>
  <c r="S963" i="5"/>
  <c r="T963" i="5" s="1"/>
  <c r="R963" i="5"/>
  <c r="S957" i="5"/>
  <c r="T957" i="5" s="1"/>
  <c r="R957" i="5"/>
  <c r="S956" i="5"/>
  <c r="T956" i="5" s="1"/>
  <c r="R956" i="5"/>
  <c r="S976" i="5"/>
  <c r="T976" i="5" s="1"/>
  <c r="R976" i="5"/>
  <c r="S980" i="5"/>
  <c r="T980" i="5" s="1"/>
  <c r="R980" i="5"/>
  <c r="S964" i="5"/>
  <c r="T964" i="5" s="1"/>
  <c r="R964" i="5"/>
  <c r="S971" i="5"/>
  <c r="T971" i="5" s="1"/>
  <c r="R971" i="5"/>
  <c r="S975" i="5"/>
  <c r="T975" i="5" s="1"/>
  <c r="R975" i="5"/>
  <c r="S973" i="5"/>
  <c r="T973" i="5" s="1"/>
  <c r="R973" i="5"/>
  <c r="S962" i="5"/>
  <c r="T962" i="5" s="1"/>
  <c r="R962" i="5"/>
  <c r="S977" i="5"/>
  <c r="T977" i="5" s="1"/>
  <c r="R977" i="5"/>
  <c r="S966" i="5"/>
  <c r="T966" i="5" s="1"/>
  <c r="R966" i="5"/>
  <c r="S970" i="5"/>
  <c r="T970" i="5" s="1"/>
  <c r="R970" i="5"/>
  <c r="S983" i="5"/>
  <c r="T983" i="5" s="1"/>
  <c r="R983" i="5"/>
  <c r="S955" i="5"/>
  <c r="T955" i="5" s="1"/>
  <c r="R955" i="5"/>
  <c r="S972" i="5"/>
  <c r="T972" i="5" s="1"/>
  <c r="R972" i="5"/>
  <c r="S965" i="5"/>
  <c r="T965" i="5" s="1"/>
  <c r="R965" i="5"/>
  <c r="S981" i="5"/>
  <c r="T981" i="5" s="1"/>
  <c r="R981" i="5"/>
  <c r="S967" i="5"/>
  <c r="T967" i="5" s="1"/>
  <c r="R967" i="5"/>
  <c r="S958" i="5"/>
  <c r="T958" i="5" s="1"/>
  <c r="R958" i="5"/>
  <c r="S960" i="5"/>
  <c r="T960" i="5" s="1"/>
  <c r="R960" i="5"/>
  <c r="S959" i="5"/>
  <c r="T959" i="5" s="1"/>
  <c r="R959" i="5"/>
  <c r="U48" i="3"/>
  <c r="R48" i="3"/>
  <c r="R61" i="3"/>
  <c r="U61" i="3"/>
  <c r="U44" i="3"/>
  <c r="R44" i="3"/>
  <c r="U52" i="3"/>
  <c r="R52" i="3"/>
  <c r="U56" i="3"/>
  <c r="R56" i="3"/>
  <c r="R69" i="3"/>
  <c r="U69" i="3"/>
  <c r="R65" i="3"/>
  <c r="U65" i="3"/>
  <c r="O968" i="5"/>
  <c r="O970" i="5"/>
  <c r="O972" i="5"/>
  <c r="O967" i="5"/>
  <c r="O980" i="5"/>
  <c r="O981" i="5"/>
  <c r="O974" i="5"/>
  <c r="O976" i="5"/>
  <c r="O977" i="5"/>
  <c r="O975" i="5"/>
  <c r="O973" i="5"/>
  <c r="O971" i="5"/>
  <c r="S4453" i="5"/>
  <c r="T4453" i="5" s="1"/>
  <c r="R4453" i="5"/>
  <c r="O4453" i="5"/>
  <c r="G43" i="3" l="1"/>
  <c r="Y74" i="3"/>
  <c r="Z6" i="5" s="1"/>
  <c r="V74" i="3"/>
  <c r="R43" i="3"/>
  <c r="U43" i="3"/>
  <c r="U2278" i="3"/>
  <c r="U2696" i="3"/>
  <c r="X5964" i="3"/>
  <c r="X6838" i="3"/>
  <c r="Y184" i="5" s="1"/>
  <c r="U6838" i="3"/>
  <c r="X6268" i="3"/>
  <c r="Y169" i="5" s="1"/>
  <c r="U6268" i="3"/>
  <c r="U7636" i="3"/>
  <c r="X7636" i="3"/>
  <c r="X6306" i="3"/>
  <c r="Y170" i="5" s="1"/>
  <c r="U6306" i="3"/>
  <c r="U7066" i="3"/>
  <c r="X7066" i="3"/>
  <c r="Y190" i="5" s="1"/>
  <c r="X7408" i="3"/>
  <c r="Y199" i="5" s="1"/>
  <c r="U7408" i="3"/>
  <c r="X6990" i="3"/>
  <c r="U6990" i="3"/>
  <c r="U7522" i="3"/>
  <c r="X7522" i="3"/>
  <c r="Y202" i="5" s="1"/>
  <c r="X5850" i="3"/>
  <c r="U5850" i="3"/>
  <c r="X6914" i="3"/>
  <c r="Y186" i="5" s="1"/>
  <c r="U6914" i="3"/>
  <c r="X6230" i="3"/>
  <c r="U6230" i="3"/>
  <c r="X6192" i="3"/>
  <c r="Y167" i="5" s="1"/>
  <c r="U6192" i="3"/>
  <c r="X3912" i="3"/>
  <c r="X5774" i="3"/>
  <c r="Y156" i="5" s="1"/>
  <c r="U5774" i="3"/>
  <c r="U7142" i="3"/>
  <c r="X7142" i="3"/>
  <c r="Y192" i="5" s="1"/>
  <c r="U7028" i="3"/>
  <c r="X7028" i="3"/>
  <c r="Y189" i="5" s="1"/>
  <c r="X5926" i="3"/>
  <c r="Y160" i="5" s="1"/>
  <c r="U5926" i="3"/>
  <c r="X6116" i="3"/>
  <c r="Y165" i="5" s="1"/>
  <c r="U6116" i="3"/>
  <c r="X7180" i="3"/>
  <c r="Y193" i="5" s="1"/>
  <c r="U7180" i="3"/>
  <c r="U7484" i="3"/>
  <c r="X7484" i="3"/>
  <c r="Y201" i="5" s="1"/>
  <c r="U7332" i="3"/>
  <c r="X7332" i="3"/>
  <c r="Y197" i="5" s="1"/>
  <c r="U6572" i="3"/>
  <c r="X6572" i="3"/>
  <c r="Y177" i="5" s="1"/>
  <c r="U6648" i="3"/>
  <c r="X6648" i="3"/>
  <c r="Y179" i="5" s="1"/>
  <c r="U6458" i="3"/>
  <c r="X6458" i="3"/>
  <c r="Y174" i="5" s="1"/>
  <c r="X3722" i="3"/>
  <c r="Y102" i="5" s="1"/>
  <c r="U3912" i="3"/>
  <c r="X7256" i="3"/>
  <c r="Y195" i="5" s="1"/>
  <c r="U7256" i="3"/>
  <c r="U5964" i="3"/>
  <c r="U6496" i="3"/>
  <c r="X6496" i="3"/>
  <c r="Y175" i="5" s="1"/>
  <c r="U7294" i="3"/>
  <c r="X7294" i="3"/>
  <c r="Y196" i="5" s="1"/>
  <c r="X7560" i="3"/>
  <c r="Y203" i="5" s="1"/>
  <c r="U7560" i="3"/>
  <c r="X5812" i="3"/>
  <c r="Y157" i="5" s="1"/>
  <c r="U5812" i="3"/>
  <c r="X7104" i="3"/>
  <c r="U7104" i="3"/>
  <c r="X6800" i="3"/>
  <c r="U6800" i="3"/>
  <c r="X6952" i="3"/>
  <c r="Y187" i="5" s="1"/>
  <c r="U6952" i="3"/>
  <c r="X6876" i="3"/>
  <c r="Y185" i="5" s="1"/>
  <c r="U6876" i="3"/>
  <c r="U6534" i="3"/>
  <c r="X6534" i="3"/>
  <c r="Y176" i="5" s="1"/>
  <c r="U6382" i="3"/>
  <c r="X6382" i="3"/>
  <c r="Y172" i="5" s="1"/>
  <c r="X6040" i="3"/>
  <c r="Y163" i="5" s="1"/>
  <c r="U6040" i="3"/>
  <c r="U6610" i="3"/>
  <c r="X6610" i="3"/>
  <c r="Y178" i="5" s="1"/>
  <c r="X6002" i="3"/>
  <c r="Y162" i="5" s="1"/>
  <c r="U6002" i="3"/>
  <c r="X6686" i="3"/>
  <c r="Y180" i="5" s="1"/>
  <c r="U6686" i="3"/>
  <c r="X5888" i="3"/>
  <c r="Y159" i="5" s="1"/>
  <c r="U5888" i="3"/>
  <c r="X6724" i="3"/>
  <c r="Y181" i="5" s="1"/>
  <c r="U6724" i="3"/>
  <c r="U7218" i="3"/>
  <c r="X7218" i="3"/>
  <c r="Y194" i="5" s="1"/>
  <c r="X7598" i="3"/>
  <c r="Y204" i="5" s="1"/>
  <c r="U7598" i="3"/>
  <c r="U6344" i="3"/>
  <c r="X6344" i="3"/>
  <c r="Y171" i="5" s="1"/>
  <c r="X6078" i="3"/>
  <c r="Y164" i="5" s="1"/>
  <c r="U6078" i="3"/>
  <c r="X7446" i="3"/>
  <c r="Y200" i="5" s="1"/>
  <c r="U7446" i="3"/>
  <c r="X6762" i="3"/>
  <c r="Y182" i="5" s="1"/>
  <c r="U6762" i="3"/>
  <c r="U6420" i="3"/>
  <c r="X6420" i="3"/>
  <c r="Y173" i="5" s="1"/>
  <c r="U7370" i="3"/>
  <c r="X7370" i="3"/>
  <c r="Y198" i="5" s="1"/>
  <c r="X6154" i="3"/>
  <c r="Y166" i="5" s="1"/>
  <c r="U6154" i="3"/>
  <c r="U2734" i="3"/>
  <c r="X5660" i="3"/>
  <c r="Y153" i="5" s="1"/>
  <c r="U5660" i="3"/>
  <c r="X5698" i="3"/>
  <c r="Y154" i="5" s="1"/>
  <c r="U5698" i="3"/>
  <c r="U2392" i="3"/>
  <c r="U3570" i="3"/>
  <c r="U2430" i="3"/>
  <c r="U3684" i="3"/>
  <c r="X2848" i="3"/>
  <c r="Y79" i="5" s="1"/>
  <c r="X2088" i="3"/>
  <c r="X3874" i="3"/>
  <c r="U3874" i="3"/>
  <c r="U5204" i="3"/>
  <c r="X5204" i="3"/>
  <c r="Y141" i="5" s="1"/>
  <c r="U3988" i="3"/>
  <c r="X3988" i="3"/>
  <c r="Y109" i="5" s="1"/>
  <c r="X5280" i="3"/>
  <c r="Y143" i="5" s="1"/>
  <c r="U5280" i="3"/>
  <c r="X5584" i="3"/>
  <c r="Y151" i="5" s="1"/>
  <c r="U5584" i="3"/>
  <c r="X5052" i="3"/>
  <c r="Y137" i="5" s="1"/>
  <c r="U5052" i="3"/>
  <c r="X5318" i="3"/>
  <c r="Y144" i="5" s="1"/>
  <c r="U5318" i="3"/>
  <c r="U4178" i="3"/>
  <c r="X4178" i="3"/>
  <c r="X4938" i="3"/>
  <c r="Y134" i="5" s="1"/>
  <c r="U4938" i="3"/>
  <c r="X4634" i="3"/>
  <c r="Y126" i="5" s="1"/>
  <c r="U4634" i="3"/>
  <c r="U5546" i="3"/>
  <c r="X5546" i="3"/>
  <c r="Y150" i="5" s="1"/>
  <c r="X4026" i="3"/>
  <c r="Y110" i="5" s="1"/>
  <c r="U4026" i="3"/>
  <c r="U5166" i="3"/>
  <c r="X5166" i="3"/>
  <c r="Y140" i="5" s="1"/>
  <c r="U5356" i="3"/>
  <c r="X5356" i="3"/>
  <c r="Y145" i="5" s="1"/>
  <c r="X4558" i="3"/>
  <c r="Y124" i="5" s="1"/>
  <c r="U4558" i="3"/>
  <c r="T4453" i="3"/>
  <c r="N4453" i="3"/>
  <c r="X3608" i="3"/>
  <c r="Y99" i="5" s="1"/>
  <c r="X3684" i="3"/>
  <c r="Y101" i="5" s="1"/>
  <c r="X2240" i="3"/>
  <c r="Y63" i="5" s="1"/>
  <c r="X5014" i="3"/>
  <c r="Y136" i="5" s="1"/>
  <c r="U5014" i="3"/>
  <c r="X4102" i="3"/>
  <c r="Y112" i="5" s="1"/>
  <c r="U4102" i="3"/>
  <c r="U4064" i="3"/>
  <c r="X4064" i="3"/>
  <c r="Y111" i="5" s="1"/>
  <c r="X5622" i="3"/>
  <c r="Y152" i="5" s="1"/>
  <c r="U5622" i="3"/>
  <c r="X4862" i="3"/>
  <c r="Y132" i="5" s="1"/>
  <c r="U4862" i="3"/>
  <c r="X4786" i="3"/>
  <c r="Y130" i="5" s="1"/>
  <c r="U4786" i="3"/>
  <c r="X5508" i="3"/>
  <c r="Y149" i="5" s="1"/>
  <c r="U5508" i="3"/>
  <c r="X4330" i="3"/>
  <c r="Y118" i="5" s="1"/>
  <c r="U4330" i="3"/>
  <c r="U5090" i="3"/>
  <c r="X5090" i="3"/>
  <c r="Y138" i="5" s="1"/>
  <c r="U4292" i="3"/>
  <c r="X4292" i="3"/>
  <c r="Y117" i="5" s="1"/>
  <c r="X4406" i="3"/>
  <c r="Y120" i="5" s="1"/>
  <c r="U4406" i="3"/>
  <c r="U4900" i="3"/>
  <c r="X4900" i="3"/>
  <c r="Y133" i="5" s="1"/>
  <c r="X4140" i="3"/>
  <c r="Y113" i="5" s="1"/>
  <c r="U4140" i="3"/>
  <c r="X5394" i="3"/>
  <c r="Y146" i="5" s="1"/>
  <c r="U5394" i="3"/>
  <c r="X4520" i="3"/>
  <c r="U4520" i="3"/>
  <c r="X4444" i="3"/>
  <c r="Y121" i="5" s="1"/>
  <c r="U4444" i="3"/>
  <c r="X4596" i="3"/>
  <c r="Y125" i="5" s="1"/>
  <c r="U4596" i="3"/>
  <c r="U5128" i="3"/>
  <c r="X5128" i="3"/>
  <c r="Y139" i="5" s="1"/>
  <c r="X4710" i="3"/>
  <c r="Y128" i="5" s="1"/>
  <c r="U4710" i="3"/>
  <c r="X4368" i="3"/>
  <c r="Y119" i="5" s="1"/>
  <c r="U4368" i="3"/>
  <c r="X2126" i="3"/>
  <c r="Y60" i="5" s="1"/>
  <c r="X2962" i="3"/>
  <c r="Y82" i="5" s="1"/>
  <c r="X2886" i="3"/>
  <c r="Y80" i="5" s="1"/>
  <c r="U3722" i="3"/>
  <c r="U2582" i="3"/>
  <c r="U2544" i="3"/>
  <c r="X3760" i="3"/>
  <c r="Y103" i="5" s="1"/>
  <c r="X4216" i="3"/>
  <c r="Y115" i="5" s="1"/>
  <c r="U4216" i="3"/>
  <c r="U4254" i="3"/>
  <c r="X4254" i="3"/>
  <c r="Y116" i="5" s="1"/>
  <c r="X3950" i="3"/>
  <c r="Y108" i="5" s="1"/>
  <c r="U3950" i="3"/>
  <c r="X5432" i="3"/>
  <c r="Y147" i="5" s="1"/>
  <c r="U5432" i="3"/>
  <c r="X5470" i="3"/>
  <c r="Y148" i="5" s="1"/>
  <c r="U5470" i="3"/>
  <c r="X5242" i="3"/>
  <c r="Y142" i="5" s="1"/>
  <c r="U5242" i="3"/>
  <c r="X4672" i="3"/>
  <c r="Y127" i="5" s="1"/>
  <c r="U4672" i="3"/>
  <c r="X4976" i="3"/>
  <c r="Y135" i="5" s="1"/>
  <c r="U4976" i="3"/>
  <c r="X4824" i="3"/>
  <c r="Y131" i="5" s="1"/>
  <c r="U4824" i="3"/>
  <c r="X5736" i="3"/>
  <c r="Y155" i="5" s="1"/>
  <c r="U5736" i="3"/>
  <c r="X4748" i="3"/>
  <c r="Y129" i="5" s="1"/>
  <c r="U4748" i="3"/>
  <c r="X2050" i="3"/>
  <c r="Y58" i="5" s="1"/>
  <c r="U2050" i="3"/>
  <c r="U3608" i="3"/>
  <c r="X2392" i="3"/>
  <c r="Y67" i="5" s="1"/>
  <c r="X3836" i="3"/>
  <c r="U3836" i="3"/>
  <c r="U2126" i="3"/>
  <c r="U3342" i="3"/>
  <c r="X3342" i="3"/>
  <c r="Y92" i="5" s="1"/>
  <c r="X3418" i="3"/>
  <c r="Y94" i="5" s="1"/>
  <c r="U3418" i="3"/>
  <c r="U2088" i="3"/>
  <c r="X3190" i="3"/>
  <c r="Y88" i="5" s="1"/>
  <c r="U3190" i="3"/>
  <c r="U2848" i="3"/>
  <c r="X2544" i="3"/>
  <c r="Y71" i="5" s="1"/>
  <c r="U3760" i="3"/>
  <c r="U2658" i="3"/>
  <c r="X2658" i="3"/>
  <c r="Y74" i="5" s="1"/>
  <c r="X2696" i="3"/>
  <c r="Y75" i="5" s="1"/>
  <c r="U2354" i="3"/>
  <c r="X2354" i="3"/>
  <c r="Y66" i="5" s="1"/>
  <c r="X3076" i="3"/>
  <c r="Y85" i="5" s="1"/>
  <c r="U3076" i="3"/>
  <c r="X1974" i="3"/>
  <c r="Y56" i="5" s="1"/>
  <c r="U1974" i="3"/>
  <c r="U2772" i="3"/>
  <c r="X2772" i="3"/>
  <c r="Y77" i="5" s="1"/>
  <c r="U2240" i="3"/>
  <c r="U3532" i="3"/>
  <c r="X3532" i="3"/>
  <c r="Y97" i="5" s="1"/>
  <c r="U3228" i="3"/>
  <c r="X3228" i="3"/>
  <c r="Y89" i="5" s="1"/>
  <c r="X3646" i="3"/>
  <c r="Y100" i="5" s="1"/>
  <c r="U3646" i="3"/>
  <c r="X3000" i="3"/>
  <c r="Y83" i="5" s="1"/>
  <c r="U3000" i="3"/>
  <c r="X3114" i="3"/>
  <c r="Y86" i="5" s="1"/>
  <c r="U3114" i="3"/>
  <c r="X2278" i="3"/>
  <c r="Y64" i="5" s="1"/>
  <c r="X3380" i="3"/>
  <c r="Y93" i="5" s="1"/>
  <c r="U3380" i="3"/>
  <c r="U2164" i="3"/>
  <c r="X2164" i="3"/>
  <c r="Y61" i="5" s="1"/>
  <c r="X3152" i="3"/>
  <c r="Y87" i="5" s="1"/>
  <c r="U3152" i="3"/>
  <c r="X2620" i="3"/>
  <c r="Y73" i="5" s="1"/>
  <c r="U2620" i="3"/>
  <c r="U2886" i="3"/>
  <c r="U3304" i="3"/>
  <c r="X3304" i="3"/>
  <c r="Y91" i="5" s="1"/>
  <c r="U3798" i="3"/>
  <c r="X3798" i="3"/>
  <c r="Y104" i="5" s="1"/>
  <c r="X2582" i="3"/>
  <c r="Y72" i="5" s="1"/>
  <c r="X3570" i="3"/>
  <c r="Y98" i="5" s="1"/>
  <c r="X3494" i="3"/>
  <c r="Y96" i="5" s="1"/>
  <c r="U3494" i="3"/>
  <c r="U2316" i="3"/>
  <c r="X2316" i="3"/>
  <c r="Y65" i="5" s="1"/>
  <c r="X3266" i="3"/>
  <c r="Y90" i="5" s="1"/>
  <c r="U3266" i="3"/>
  <c r="X2430" i="3"/>
  <c r="Y68" i="5" s="1"/>
  <c r="X2734" i="3"/>
  <c r="Y76" i="5" s="1"/>
  <c r="U2962" i="3"/>
  <c r="X2506" i="3"/>
  <c r="Y70" i="5" s="1"/>
  <c r="U2506" i="3"/>
  <c r="X2012" i="3"/>
  <c r="Y57" i="5" s="1"/>
  <c r="U2012" i="3"/>
  <c r="U2924" i="3"/>
  <c r="X2924" i="3"/>
  <c r="Y81" i="5" s="1"/>
  <c r="U3038" i="3"/>
  <c r="X3038" i="3"/>
  <c r="Y84" i="5" s="1"/>
  <c r="X2202" i="3"/>
  <c r="Y62" i="5" s="1"/>
  <c r="U2202" i="3"/>
  <c r="U2810" i="3"/>
  <c r="X2810" i="3"/>
  <c r="Y78" i="5" s="1"/>
  <c r="X3456" i="3"/>
  <c r="Y95" i="5" s="1"/>
  <c r="U3456" i="3"/>
  <c r="U2468" i="3"/>
  <c r="X2468" i="3"/>
  <c r="Y69" i="5" s="1"/>
  <c r="X1936" i="3"/>
  <c r="Y55" i="5" s="1"/>
  <c r="U1936" i="3"/>
  <c r="X1708" i="3"/>
  <c r="Y49" i="5" s="1"/>
  <c r="U1708" i="3"/>
  <c r="U1822" i="3"/>
  <c r="X1822" i="3"/>
  <c r="Y52" i="5" s="1"/>
  <c r="X1632" i="3"/>
  <c r="Y47" i="5" s="1"/>
  <c r="U1632" i="3"/>
  <c r="X1024" i="3"/>
  <c r="Y31" i="5" s="1"/>
  <c r="X1898" i="3"/>
  <c r="Y54" i="5" s="1"/>
  <c r="U1898" i="3"/>
  <c r="U1670" i="3"/>
  <c r="X1670" i="3"/>
  <c r="Y48" i="5" s="1"/>
  <c r="U1860" i="3"/>
  <c r="X1860" i="3"/>
  <c r="Y53" i="5" s="1"/>
  <c r="U1784" i="3"/>
  <c r="X1784" i="3"/>
  <c r="Y51" i="5" s="1"/>
  <c r="U1594" i="3"/>
  <c r="X1594" i="3"/>
  <c r="Y46" i="5" s="1"/>
  <c r="X1746" i="3"/>
  <c r="Y50" i="5" s="1"/>
  <c r="U1746" i="3"/>
  <c r="U758" i="3"/>
  <c r="U872" i="3"/>
  <c r="U948" i="3"/>
  <c r="X1442" i="3"/>
  <c r="Y42" i="5" s="1"/>
  <c r="U1442" i="3"/>
  <c r="X1404" i="3"/>
  <c r="Y41" i="5" s="1"/>
  <c r="U1404" i="3"/>
  <c r="X1328" i="3"/>
  <c r="Y39" i="5" s="1"/>
  <c r="U1328" i="3"/>
  <c r="X1556" i="3"/>
  <c r="Y45" i="5" s="1"/>
  <c r="U1556" i="3"/>
  <c r="X492" i="3"/>
  <c r="Y17" i="5" s="1"/>
  <c r="X1366" i="3"/>
  <c r="Y40" i="5" s="1"/>
  <c r="U1366" i="3"/>
  <c r="X1290" i="3"/>
  <c r="Y38" i="5" s="1"/>
  <c r="U1290" i="3"/>
  <c r="X1214" i="3"/>
  <c r="Y36" i="5" s="1"/>
  <c r="U1214" i="3"/>
  <c r="U1024" i="3"/>
  <c r="X948" i="3"/>
  <c r="Y29" i="5" s="1"/>
  <c r="U910" i="3"/>
  <c r="X1480" i="3"/>
  <c r="Y43" i="5" s="1"/>
  <c r="U1480" i="3"/>
  <c r="X1518" i="3"/>
  <c r="Y44" i="5" s="1"/>
  <c r="U1518" i="3"/>
  <c r="X1252" i="3"/>
  <c r="Y37" i="5" s="1"/>
  <c r="U1252" i="3"/>
  <c r="T970" i="3"/>
  <c r="N970" i="3"/>
  <c r="U978" i="5"/>
  <c r="T978" i="3"/>
  <c r="N978" i="3"/>
  <c r="X1138" i="3"/>
  <c r="Y34" i="5" s="1"/>
  <c r="U1138" i="3"/>
  <c r="U834" i="3"/>
  <c r="X834" i="3"/>
  <c r="Y26" i="5" s="1"/>
  <c r="U960" i="5"/>
  <c r="T960" i="3"/>
  <c r="N960" i="3"/>
  <c r="T977" i="3"/>
  <c r="N977" i="3"/>
  <c r="T968" i="3"/>
  <c r="N968" i="3"/>
  <c r="U606" i="3"/>
  <c r="U1176" i="3"/>
  <c r="X1176" i="3"/>
  <c r="Y35" i="5" s="1"/>
  <c r="X1062" i="3"/>
  <c r="Y32" i="5" s="1"/>
  <c r="U1062" i="3"/>
  <c r="X1100" i="3"/>
  <c r="Y33" i="5" s="1"/>
  <c r="U1100" i="3"/>
  <c r="X910" i="3"/>
  <c r="Y28" i="5" s="1"/>
  <c r="U965" i="5"/>
  <c r="T965" i="3"/>
  <c r="N965" i="3"/>
  <c r="U955" i="5"/>
  <c r="T955" i="3"/>
  <c r="N955" i="3"/>
  <c r="T971" i="3"/>
  <c r="N971" i="3"/>
  <c r="T980" i="3"/>
  <c r="N980" i="3"/>
  <c r="U963" i="5"/>
  <c r="T963" i="3"/>
  <c r="N963" i="3"/>
  <c r="U959" i="5"/>
  <c r="T959" i="3"/>
  <c r="N959" i="3"/>
  <c r="U958" i="5"/>
  <c r="T958" i="3"/>
  <c r="N958" i="3"/>
  <c r="T981" i="3"/>
  <c r="N981" i="3"/>
  <c r="U983" i="5"/>
  <c r="T983" i="3"/>
  <c r="N983" i="3"/>
  <c r="U962" i="5"/>
  <c r="T962" i="3"/>
  <c r="N962" i="3"/>
  <c r="U964" i="5"/>
  <c r="T964" i="3"/>
  <c r="N964" i="3"/>
  <c r="U957" i="5"/>
  <c r="T957" i="3"/>
  <c r="N957" i="3"/>
  <c r="T974" i="3"/>
  <c r="N974" i="3"/>
  <c r="U492" i="3"/>
  <c r="X872" i="3"/>
  <c r="Y27" i="5" s="1"/>
  <c r="T967" i="3"/>
  <c r="N967" i="3"/>
  <c r="T973" i="3"/>
  <c r="N973" i="3"/>
  <c r="U956" i="5"/>
  <c r="T956" i="3"/>
  <c r="N956" i="3"/>
  <c r="U961" i="5"/>
  <c r="T961" i="3"/>
  <c r="N961" i="3"/>
  <c r="T972" i="3"/>
  <c r="N972" i="3"/>
  <c r="U966" i="5"/>
  <c r="T966" i="3"/>
  <c r="N966" i="3"/>
  <c r="T975" i="3"/>
  <c r="N975" i="3"/>
  <c r="T976" i="3"/>
  <c r="N976" i="3"/>
  <c r="U982" i="5"/>
  <c r="T982" i="3"/>
  <c r="N982" i="3"/>
  <c r="T979" i="3"/>
  <c r="N979" i="3"/>
  <c r="X454" i="3"/>
  <c r="Y16" i="5" s="1"/>
  <c r="U454" i="3"/>
  <c r="U720" i="3"/>
  <c r="X720" i="3"/>
  <c r="Y23" i="5" s="1"/>
  <c r="U568" i="3"/>
  <c r="X568" i="3"/>
  <c r="Y19" i="5" s="1"/>
  <c r="X758" i="3"/>
  <c r="Y24" i="5" s="1"/>
  <c r="X264" i="3"/>
  <c r="Y11" i="5" s="1"/>
  <c r="U644" i="3"/>
  <c r="X644" i="3"/>
  <c r="Y21" i="5" s="1"/>
  <c r="X606" i="3"/>
  <c r="Y20" i="5" s="1"/>
  <c r="U530" i="3"/>
  <c r="X530" i="3"/>
  <c r="Y18" i="5" s="1"/>
  <c r="U682" i="3"/>
  <c r="X682" i="3"/>
  <c r="Y22" i="5" s="1"/>
  <c r="X796" i="3"/>
  <c r="Y25" i="5" s="1"/>
  <c r="U796" i="3"/>
  <c r="X416" i="3"/>
  <c r="Y15" i="5" s="1"/>
  <c r="U416" i="3"/>
  <c r="U302" i="3"/>
  <c r="X378" i="3"/>
  <c r="Y14" i="5" s="1"/>
  <c r="U378" i="3"/>
  <c r="X340" i="3"/>
  <c r="Y13" i="5" s="1"/>
  <c r="U340" i="3"/>
  <c r="X302" i="3"/>
  <c r="Y12" i="5" s="1"/>
  <c r="U264" i="3"/>
  <c r="X226" i="3"/>
  <c r="Y10" i="5" s="1"/>
  <c r="U226" i="3"/>
  <c r="X188" i="3"/>
  <c r="Y9" i="5" s="1"/>
  <c r="U188" i="3"/>
  <c r="X150" i="3"/>
  <c r="Y8" i="5" s="1"/>
  <c r="U150" i="3"/>
  <c r="S112" i="3"/>
  <c r="X112" i="3"/>
  <c r="Y7" i="5" s="1"/>
  <c r="U112" i="3"/>
  <c r="U13" i="5"/>
  <c r="T25" i="3"/>
  <c r="U25" i="3" s="1"/>
  <c r="T20" i="3"/>
  <c r="R20" i="3" s="1"/>
  <c r="T30" i="3"/>
  <c r="U30" i="3" s="1"/>
  <c r="T24" i="3"/>
  <c r="R24" i="3" s="1"/>
  <c r="T21" i="3"/>
  <c r="U21" i="3" s="1"/>
  <c r="U17" i="5"/>
  <c r="N21" i="3"/>
  <c r="O21" i="3" s="1"/>
  <c r="V21" i="3" s="1"/>
  <c r="G21" i="3" s="1"/>
  <c r="N15" i="3"/>
  <c r="O15" i="3" s="1"/>
  <c r="V15" i="3" s="1"/>
  <c r="G15" i="3" s="1"/>
  <c r="T17" i="3"/>
  <c r="U17" i="3" s="1"/>
  <c r="U29" i="5"/>
  <c r="T29" i="3"/>
  <c r="R29" i="3" s="1"/>
  <c r="U15" i="5"/>
  <c r="U30" i="5"/>
  <c r="U6" i="5"/>
  <c r="U26" i="5"/>
  <c r="T22" i="3"/>
  <c r="U22" i="3" s="1"/>
  <c r="U22" i="5"/>
  <c r="U32" i="5"/>
  <c r="N25" i="3"/>
  <c r="O25" i="3" s="1"/>
  <c r="V25" i="3" s="1"/>
  <c r="G25" i="3" s="1"/>
  <c r="T9" i="3"/>
  <c r="R9" i="3" s="1"/>
  <c r="T13" i="3"/>
  <c r="U13" i="3" s="1"/>
  <c r="U9" i="5"/>
  <c r="U20" i="5"/>
  <c r="U33" i="5"/>
  <c r="T28" i="3"/>
  <c r="R28" i="3" s="1"/>
  <c r="T7" i="3"/>
  <c r="R7" i="3" s="1"/>
  <c r="U28" i="5"/>
  <c r="T26" i="3"/>
  <c r="U26" i="3" s="1"/>
  <c r="T32" i="3"/>
  <c r="R32" i="3" s="1"/>
  <c r="T33" i="3"/>
  <c r="R33" i="3" s="1"/>
  <c r="T11" i="3"/>
  <c r="R11" i="3" s="1"/>
  <c r="U24" i="5"/>
  <c r="U11" i="5"/>
  <c r="U8" i="5"/>
  <c r="T8" i="3"/>
  <c r="N8" i="3"/>
  <c r="O8" i="3" s="1"/>
  <c r="V8" i="3" s="1"/>
  <c r="G8" i="3" s="1"/>
  <c r="U23" i="5"/>
  <c r="T23" i="3"/>
  <c r="N23" i="3"/>
  <c r="O23" i="3" s="1"/>
  <c r="V23" i="3" s="1"/>
  <c r="G23" i="3" s="1"/>
  <c r="N27" i="3"/>
  <c r="O27" i="3" s="1"/>
  <c r="V27" i="3" s="1"/>
  <c r="G27" i="3" s="1"/>
  <c r="T27" i="3"/>
  <c r="U27" i="5"/>
  <c r="U16" i="5"/>
  <c r="T16" i="3"/>
  <c r="N16" i="3"/>
  <c r="O16" i="3" s="1"/>
  <c r="V16" i="3" s="1"/>
  <c r="G16" i="3" s="1"/>
  <c r="T6" i="3"/>
  <c r="N6" i="3"/>
  <c r="O6" i="3" s="1"/>
  <c r="V6" i="3" s="1"/>
  <c r="G6" i="3" s="1"/>
  <c r="U10" i="5"/>
  <c r="T10" i="3"/>
  <c r="N10" i="3"/>
  <c r="O10" i="3" s="1"/>
  <c r="V10" i="3" s="1"/>
  <c r="G10" i="3" s="1"/>
  <c r="U5" i="3"/>
  <c r="R5" i="3"/>
  <c r="N12" i="3"/>
  <c r="O12" i="3" s="1"/>
  <c r="V12" i="3" s="1"/>
  <c r="G12" i="3" s="1"/>
  <c r="T12" i="3"/>
  <c r="U12" i="5"/>
  <c r="U14" i="5"/>
  <c r="T14" i="3"/>
  <c r="N14" i="3"/>
  <c r="O14" i="3" s="1"/>
  <c r="V14" i="3" s="1"/>
  <c r="G14" i="3" s="1"/>
  <c r="U7" i="5"/>
  <c r="T31" i="3"/>
  <c r="U31" i="5"/>
  <c r="N31" i="3"/>
  <c r="O31" i="3" s="1"/>
  <c r="V31" i="3" s="1"/>
  <c r="G31" i="3" s="1"/>
  <c r="U18" i="5"/>
  <c r="T18" i="3"/>
  <c r="N18" i="3"/>
  <c r="O18" i="3" s="1"/>
  <c r="V18" i="3" s="1"/>
  <c r="G18" i="3" s="1"/>
  <c r="R15" i="3"/>
  <c r="U15" i="3"/>
  <c r="Y205" i="5"/>
  <c r="U977" i="5"/>
  <c r="U974" i="5"/>
  <c r="U980" i="5"/>
  <c r="U968" i="5"/>
  <c r="Z122" i="5"/>
  <c r="U973" i="5"/>
  <c r="U967" i="5"/>
  <c r="U971" i="5"/>
  <c r="U970" i="5"/>
  <c r="U981" i="5"/>
  <c r="U975" i="5"/>
  <c r="U976" i="5"/>
  <c r="U972" i="5"/>
  <c r="U979" i="5"/>
  <c r="U4453" i="5"/>
  <c r="Z30" i="5"/>
  <c r="Y183" i="5"/>
  <c r="Y158" i="5"/>
  <c r="Y168" i="5"/>
  <c r="Y106" i="5"/>
  <c r="Y107" i="5"/>
  <c r="Y191" i="5"/>
  <c r="Y123" i="5"/>
  <c r="Y59" i="5"/>
  <c r="Y105" i="5"/>
  <c r="Y114" i="5"/>
  <c r="X74" i="3"/>
  <c r="Y6" i="5" s="1"/>
  <c r="U74" i="3"/>
  <c r="Y188" i="5"/>
  <c r="R4453" i="3" l="1"/>
  <c r="U4453" i="3"/>
  <c r="T4482" i="3"/>
  <c r="R979" i="3"/>
  <c r="U979" i="3"/>
  <c r="U972" i="3"/>
  <c r="R972" i="3"/>
  <c r="R973" i="3"/>
  <c r="U973" i="3"/>
  <c r="R957" i="3"/>
  <c r="U957" i="3"/>
  <c r="R981" i="3"/>
  <c r="U981" i="3"/>
  <c r="U963" i="3"/>
  <c r="R963" i="3"/>
  <c r="R978" i="3"/>
  <c r="U978" i="3"/>
  <c r="U976" i="3"/>
  <c r="R976" i="3"/>
  <c r="R966" i="3"/>
  <c r="U966" i="3"/>
  <c r="R956" i="3"/>
  <c r="U956" i="3"/>
  <c r="R983" i="3"/>
  <c r="U983" i="3"/>
  <c r="U959" i="3"/>
  <c r="R959" i="3"/>
  <c r="R971" i="3"/>
  <c r="U971" i="3"/>
  <c r="R968" i="3"/>
  <c r="U968" i="3"/>
  <c r="R960" i="3"/>
  <c r="U960" i="3"/>
  <c r="R982" i="3"/>
  <c r="U982" i="3"/>
  <c r="R961" i="3"/>
  <c r="U961" i="3"/>
  <c r="U967" i="3"/>
  <c r="R967" i="3"/>
  <c r="R974" i="3"/>
  <c r="U974" i="3"/>
  <c r="R962" i="3"/>
  <c r="U962" i="3"/>
  <c r="R958" i="3"/>
  <c r="U958" i="3"/>
  <c r="R965" i="3"/>
  <c r="U965" i="3"/>
  <c r="R975" i="3"/>
  <c r="U975" i="3"/>
  <c r="R964" i="3"/>
  <c r="U964" i="3"/>
  <c r="U980" i="3"/>
  <c r="R980" i="3"/>
  <c r="U955" i="3"/>
  <c r="T986" i="3"/>
  <c r="R955" i="3"/>
  <c r="R977" i="3"/>
  <c r="U977" i="3"/>
  <c r="R970" i="3"/>
  <c r="U970" i="3"/>
  <c r="S150" i="3"/>
  <c r="U20" i="3"/>
  <c r="R30" i="3"/>
  <c r="R25" i="3"/>
  <c r="R22" i="3"/>
  <c r="R21" i="3"/>
  <c r="U24" i="3"/>
  <c r="R17" i="3"/>
  <c r="U29" i="3"/>
  <c r="R13" i="3"/>
  <c r="U11" i="3"/>
  <c r="R26" i="3"/>
  <c r="U32" i="3"/>
  <c r="U9" i="3"/>
  <c r="U33" i="3"/>
  <c r="U7" i="3"/>
  <c r="U28" i="3"/>
  <c r="U18" i="3"/>
  <c r="R18" i="3"/>
  <c r="U14" i="3"/>
  <c r="R14" i="3"/>
  <c r="U10" i="3"/>
  <c r="R10" i="3"/>
  <c r="U27" i="3"/>
  <c r="R27" i="3"/>
  <c r="R12" i="3"/>
  <c r="U12" i="3"/>
  <c r="U6" i="3"/>
  <c r="R6" i="3"/>
  <c r="U23" i="3"/>
  <c r="R23" i="3"/>
  <c r="U31" i="3"/>
  <c r="R31" i="3"/>
  <c r="R16" i="3"/>
  <c r="U16" i="3"/>
  <c r="Y36" i="3"/>
  <c r="Z5" i="5" s="1"/>
  <c r="Z207" i="5" s="1"/>
  <c r="J4" i="4" s="1"/>
  <c r="J7" i="4" s="1"/>
  <c r="J10" i="4" s="1"/>
  <c r="T36" i="3"/>
  <c r="U8" i="3"/>
  <c r="R8" i="3"/>
  <c r="V36" i="3"/>
  <c r="U4482" i="3" l="1"/>
  <c r="X4482" i="3"/>
  <c r="Y122" i="5" s="1"/>
  <c r="X986" i="3"/>
  <c r="Y30" i="5" s="1"/>
  <c r="U986" i="3"/>
  <c r="S188" i="3"/>
  <c r="X36" i="3"/>
  <c r="Y5" i="5" s="1"/>
  <c r="U36" i="3"/>
  <c r="S226" i="3" l="1"/>
  <c r="Y207" i="5"/>
  <c r="E4" i="4" s="1"/>
  <c r="E7" i="4" s="1"/>
  <c r="E10" i="4" s="1"/>
  <c r="Z209" i="5" s="1"/>
  <c r="Z210" i="5" s="1"/>
  <c r="Z212" i="5" s="1"/>
  <c r="C12" i="4" s="1"/>
  <c r="H12" i="4" s="1"/>
  <c r="S264" i="3" l="1"/>
  <c r="S302" i="3" l="1"/>
  <c r="S340" i="3" l="1"/>
  <c r="S378" i="3" s="1"/>
  <c r="S416" i="3" s="1"/>
  <c r="S454" i="3" s="1"/>
  <c r="S492" i="3" s="1"/>
  <c r="S530" i="3" s="1"/>
  <c r="S568" i="3" s="1"/>
  <c r="S606" i="3" s="1"/>
  <c r="S644" i="3" s="1"/>
  <c r="S682" i="3" s="1"/>
  <c r="S720" i="3" s="1"/>
  <c r="S758" i="3" s="1"/>
  <c r="S796" i="3" s="1"/>
  <c r="S834" i="3" s="1"/>
  <c r="S872" i="3" s="1"/>
  <c r="S910" i="3" s="1"/>
  <c r="S948" i="3" s="1"/>
  <c r="S986" i="3" s="1"/>
  <c r="S1024" i="3" s="1"/>
  <c r="S1062" i="3" s="1"/>
  <c r="S1100" i="3" s="1"/>
  <c r="S1138" i="3" s="1"/>
  <c r="S1176" i="3" s="1"/>
  <c r="S1214" i="3" s="1"/>
  <c r="S1252" i="3" s="1"/>
  <c r="S1290" i="3" s="1"/>
  <c r="S1328" i="3" s="1"/>
  <c r="S1366" i="3" s="1"/>
  <c r="S1404" i="3" s="1"/>
  <c r="S1442" i="3" s="1"/>
  <c r="S1480" i="3" s="1"/>
  <c r="S1518" i="3" s="1"/>
  <c r="S1556" i="3" s="1"/>
  <c r="S1594" i="3" s="1"/>
  <c r="S1632" i="3" s="1"/>
  <c r="S1670" i="3" s="1"/>
  <c r="S1708" i="3" s="1"/>
  <c r="S1746" i="3" s="1"/>
  <c r="S1784" i="3" s="1"/>
  <c r="S1822" i="3" s="1"/>
  <c r="S1860" i="3" s="1"/>
  <c r="S1898" i="3" s="1"/>
  <c r="S1936" i="3" s="1"/>
  <c r="S1974" i="3" s="1"/>
  <c r="S2012" i="3" s="1"/>
  <c r="S2050" i="3" s="1"/>
  <c r="S2088" i="3" s="1"/>
  <c r="S2126" i="3" s="1"/>
  <c r="S2164" i="3" s="1"/>
  <c r="S2202" i="3" s="1"/>
  <c r="S2240" i="3" s="1"/>
  <c r="S2278" i="3" s="1"/>
  <c r="S2316" i="3" s="1"/>
  <c r="S2354" i="3" s="1"/>
  <c r="S2392" i="3" s="1"/>
  <c r="S2430" i="3" s="1"/>
  <c r="S2468" i="3" s="1"/>
  <c r="S2506" i="3" s="1"/>
  <c r="S2544" i="3" s="1"/>
  <c r="S2582" i="3" s="1"/>
  <c r="S2620" i="3" s="1"/>
  <c r="S2658" i="3" s="1"/>
  <c r="S2696" i="3" s="1"/>
  <c r="S2734" i="3" s="1"/>
  <c r="S2772" i="3" s="1"/>
  <c r="S2810" i="3" s="1"/>
  <c r="S2848" i="3" s="1"/>
  <c r="S2886" i="3" s="1"/>
  <c r="S2924" i="3" s="1"/>
  <c r="S2962" i="3" s="1"/>
  <c r="S3000" i="3" s="1"/>
  <c r="S3038" i="3" s="1"/>
  <c r="S3076" i="3" s="1"/>
  <c r="S3114" i="3" s="1"/>
  <c r="S3152" i="3" s="1"/>
  <c r="S3190" i="3" s="1"/>
  <c r="S3228" i="3" s="1"/>
  <c r="S3266" i="3" s="1"/>
  <c r="S3304" i="3" s="1"/>
  <c r="S3342" i="3" s="1"/>
  <c r="S3380" i="3" s="1"/>
  <c r="S3418" i="3" s="1"/>
  <c r="S3456" i="3" s="1"/>
  <c r="S3494" i="3" s="1"/>
  <c r="S3532" i="3" s="1"/>
  <c r="S3570" i="3" s="1"/>
  <c r="S3608" i="3" s="1"/>
  <c r="S3646" i="3" s="1"/>
  <c r="S3684" i="3" s="1"/>
  <c r="S3722" i="3" s="1"/>
  <c r="S3760" i="3" s="1"/>
  <c r="S3798" i="3" s="1"/>
  <c r="S3836" i="3" s="1"/>
  <c r="S3874" i="3" s="1"/>
  <c r="S3912" i="3" s="1"/>
  <c r="S3950" i="3" s="1"/>
  <c r="S3988" i="3" s="1"/>
  <c r="S4026" i="3" s="1"/>
  <c r="S4064" i="3" s="1"/>
  <c r="S4102" i="3" s="1"/>
  <c r="S4140" i="3" s="1"/>
  <c r="S4178" i="3" s="1"/>
  <c r="S4216" i="3" s="1"/>
  <c r="S4254" i="3" s="1"/>
  <c r="S4292" i="3" s="1"/>
  <c r="S4330" i="3" s="1"/>
  <c r="S4368" i="3" s="1"/>
  <c r="S4406" i="3" s="1"/>
  <c r="S4444" i="3" s="1"/>
  <c r="S4482" i="3" s="1"/>
  <c r="S4520" i="3" s="1"/>
  <c r="S4558" i="3" s="1"/>
  <c r="S4596" i="3" s="1"/>
  <c r="S4634" i="3" s="1"/>
  <c r="S4672" i="3" s="1"/>
  <c r="S4710" i="3" s="1"/>
  <c r="S4748" i="3" s="1"/>
  <c r="S4786" i="3" s="1"/>
  <c r="S4824" i="3" s="1"/>
  <c r="S4862" i="3" s="1"/>
  <c r="S4900" i="3" s="1"/>
  <c r="S4938" i="3" s="1"/>
  <c r="S4976" i="3" s="1"/>
  <c r="S5014" i="3" s="1"/>
  <c r="S5052" i="3" s="1"/>
  <c r="S5090" i="3" s="1"/>
  <c r="S5128" i="3" s="1"/>
  <c r="S5166" i="3" s="1"/>
  <c r="S5204" i="3" s="1"/>
  <c r="S5242" i="3" s="1"/>
  <c r="S5280" i="3" s="1"/>
  <c r="S5318" i="3" s="1"/>
  <c r="S5356" i="3" s="1"/>
  <c r="S5394" i="3" s="1"/>
  <c r="S5432" i="3" s="1"/>
  <c r="S5470" i="3" s="1"/>
  <c r="S5508" i="3" s="1"/>
  <c r="S5546" i="3" s="1"/>
  <c r="S5584" i="3" s="1"/>
  <c r="S5622" i="3" s="1"/>
  <c r="S5660" i="3" s="1"/>
  <c r="S5698" i="3" s="1"/>
  <c r="S5736" i="3" s="1"/>
  <c r="S5774" i="3" s="1"/>
  <c r="S5812" i="3" s="1"/>
  <c r="S5850" i="3" s="1"/>
  <c r="S5888" i="3" s="1"/>
  <c r="S5926" i="3" s="1"/>
  <c r="S5964" i="3" s="1"/>
  <c r="S6002" i="3" s="1"/>
  <c r="S6040" i="3" s="1"/>
  <c r="S6078" i="3" s="1"/>
  <c r="S6116" i="3" s="1"/>
  <c r="S6154" i="3" s="1"/>
  <c r="S6192" i="3" s="1"/>
  <c r="S6230" i="3" s="1"/>
  <c r="S6268" i="3" s="1"/>
  <c r="S6306" i="3" s="1"/>
  <c r="S6344" i="3" s="1"/>
  <c r="S6382" i="3" s="1"/>
  <c r="S6420" i="3" s="1"/>
  <c r="S6458" i="3" s="1"/>
  <c r="S6496" i="3" s="1"/>
  <c r="S6534" i="3" s="1"/>
  <c r="S6572" i="3" s="1"/>
  <c r="S6610" i="3" s="1"/>
  <c r="S6648" i="3" s="1"/>
  <c r="S6686" i="3" s="1"/>
  <c r="S6724" i="3" s="1"/>
  <c r="S6762" i="3" s="1"/>
  <c r="S6800" i="3" s="1"/>
  <c r="S6838" i="3" s="1"/>
  <c r="S6876" i="3" s="1"/>
  <c r="S6914" i="3" s="1"/>
  <c r="S6952" i="3" s="1"/>
  <c r="S6990" i="3" s="1"/>
  <c r="S7028" i="3" s="1"/>
  <c r="S7066" i="3" s="1"/>
  <c r="S7104" i="3" s="1"/>
  <c r="S7142" i="3" s="1"/>
  <c r="S7180" i="3" s="1"/>
  <c r="S7218" i="3" s="1"/>
  <c r="S7256" i="3" s="1"/>
  <c r="S7294" i="3" s="1"/>
  <c r="S7332" i="3" s="1"/>
  <c r="S7370" i="3" s="1"/>
  <c r="S7408" i="3" s="1"/>
  <c r="S7446" i="3" s="1"/>
  <c r="S7484" i="3" s="1"/>
  <c r="S7522" i="3" s="1"/>
  <c r="S7560" i="3" s="1"/>
  <c r="S7598" i="3" s="1"/>
  <c r="S7636" i="3" s="1"/>
</calcChain>
</file>

<file path=xl/sharedStrings.xml><?xml version="1.0" encoding="utf-8"?>
<sst xmlns="http://schemas.openxmlformats.org/spreadsheetml/2006/main" count="16768" uniqueCount="326">
  <si>
    <t>Ek.3-B / 1</t>
  </si>
  <si>
    <t xml:space="preserve">YERLİ KATKI ORANI HESAP CETVELİ                                </t>
  </si>
  <si>
    <t>B)  Nihai Ürün Doğrudan ve Dolaylı İşçilik Giderleri                                                                                                                                                                                                                                                                                                                                                                                        S / 1</t>
  </si>
  <si>
    <t>Sıra No</t>
  </si>
  <si>
    <t>Yerli Girdi</t>
  </si>
  <si>
    <t>İthal Girdi</t>
  </si>
  <si>
    <t xml:space="preserve">işçilik </t>
  </si>
  <si>
    <t xml:space="preserve">a=Miktar </t>
  </si>
  <si>
    <t>Birim</t>
  </si>
  <si>
    <t>b=Fiyatı(TL)</t>
  </si>
  <si>
    <t>c= axb= İşçilik Maliyet Tutarı (TL)</t>
  </si>
  <si>
    <t>İşçilik</t>
  </si>
  <si>
    <t xml:space="preserve">b=Fiyatı 
(Döviz cinsinden)
</t>
  </si>
  <si>
    <t>c=Döviz Kuru</t>
  </si>
  <si>
    <t>d= axbxc =İşçilik Maliyet Tutarı (TL)</t>
  </si>
  <si>
    <t>Doğrudan</t>
  </si>
  <si>
    <t>Dolaylı</t>
  </si>
  <si>
    <t>Sayfa Toplamı (TL) T3  *(Genel Dip Toplam Ek.3-D sayfasında otomatik hesaplanacaktır.)</t>
  </si>
  <si>
    <t>Sayfa Toplamı (TL) T4  *(Genel Dip Toplam Ek.3-D sayfasında otomatik hesaplanacaktır.)</t>
  </si>
  <si>
    <t>B)  Nihai Ürün Doğrudan ve Dolaylı İşçilik Giderleri                                                                                                                                                                                                                                                                                                                                                                                        S / 2</t>
  </si>
  <si>
    <t>B)  Nihai Ürün Doğrudan ve Dolaylı İşçilik Giderleri                                                                                                                                                                                                                                                                                                                                                                                       S / 3</t>
  </si>
  <si>
    <t>B)  Nihai Ürün Doğrudan ve Dolaylı İşçilik Giderleri                                                                                                                                                                                                                                                                                                                                                                                        S / 4</t>
  </si>
  <si>
    <t>Ek.3-C / 1</t>
  </si>
  <si>
    <t xml:space="preserve">YERLİ KATKI ORANI HESAP CETVELİ                                               </t>
  </si>
  <si>
    <t>C) Nihai Ürün İle İlgili Genel Giderler                                                                                                                                                                                                                                                                                                                                                                                                                                                        S / 1</t>
  </si>
  <si>
    <t>İthal Girdi*</t>
  </si>
  <si>
    <t>Genel Gider Türü</t>
  </si>
  <si>
    <t>c= axb= Genel Gider Tutarı (TL)</t>
  </si>
  <si>
    <t>b=Fiyatı (Döviz cinsinden)</t>
  </si>
  <si>
    <t>d= axbxc= Genel Gider Tutarı (TL)</t>
  </si>
  <si>
    <t>Sayfa Toplamı (TL) T5  *(Genel Dip Toplam Ek.3-D sayfasında otomatik hesaplanacaktır.)</t>
  </si>
  <si>
    <t>Sayfa Toplamı (TL) T6  *(Genel Dip Toplam Ek.3-D sayfasında otomatik hesaplanacaktır.)</t>
  </si>
  <si>
    <t>Ek.3-C / 2</t>
  </si>
  <si>
    <t>C) Nihai Ürün İle İlgili Genel Giderler                                                                                                                                                                                                                                                                                                                                                                                                                                                        S / 2</t>
  </si>
  <si>
    <t>Ek.3-C / 3</t>
  </si>
  <si>
    <t>C) Nihai Ürün İle İlgili Genel Giderler                                                                                                                                                                                                                                                                                                                                                                                                                                                        S / 3</t>
  </si>
  <si>
    <t>Ek.3-C / 4</t>
  </si>
  <si>
    <t>C) Nihai Ürün İle İlgili Genel Giderler                                                                                                                                                                                                                                                                                                                                                                                                                                                        S / 4</t>
  </si>
  <si>
    <t xml:space="preserve">YERLİ KATKI ORANI HESAP CETVELİ                      </t>
  </si>
  <si>
    <t xml:space="preserve">A) Nihai Ürün Doğrudan ve Dolaylı Malzeme Giderleri                                                                                                                                                                                                                                                                                                                                                                                                                                         </t>
  </si>
  <si>
    <t>S</t>
  </si>
  <si>
    <t>Malzeme adı / Faturadaki Ürün Adı</t>
  </si>
  <si>
    <t>Üretici Unvanı</t>
  </si>
  <si>
    <t>Gtip Katsayısı</t>
  </si>
  <si>
    <t xml:space="preserve">Miktar </t>
  </si>
  <si>
    <t xml:space="preserve">Fiyatı 
(TL/Döviz)
</t>
  </si>
  <si>
    <t>Döviz Kuru               (TL ise 1 alınız)</t>
  </si>
  <si>
    <t>Fatura Tutarı (TL)</t>
  </si>
  <si>
    <t>Girdi Maliyet Yüzdesi (%)</t>
  </si>
  <si>
    <t>Girdi yüzdesi %0,5 altında olan girdiler için %10 sınır kontrolü</t>
  </si>
  <si>
    <t>SSB/  Müstahsil                (E/H)</t>
  </si>
  <si>
    <t>YKO (%) (Manuel girilmeli)</t>
  </si>
  <si>
    <t>Geçerli Yerli Oranı (%)</t>
  </si>
  <si>
    <t>Yerli Maliyet Tutarı                            (T1)</t>
  </si>
  <si>
    <t>Yerli Maliyet Tutarı (T1)</t>
  </si>
  <si>
    <t>İthal Maliyet Tutarı               (T2)</t>
  </si>
  <si>
    <t>Doğrudan Girdi (Dolaylı girdiniz varsa en son 201. sayfaya doldurunuz)</t>
  </si>
  <si>
    <t>T1</t>
  </si>
  <si>
    <t>T2</t>
  </si>
  <si>
    <t>Sayfa Toplamı (TL)  *(Genel Dip Toplam Ek.3-D sayfasında otomatik hesaplanacaktır.)</t>
  </si>
  <si>
    <t>R03</t>
  </si>
  <si>
    <t>Ek.3-D</t>
  </si>
  <si>
    <t xml:space="preserve">YERLİ KATKI ORANI HESAP CETVELİ                                                   </t>
  </si>
  <si>
    <t xml:space="preserve">Yerli Girdi Maliyet Tutarı </t>
  </si>
  <si>
    <t>TL</t>
  </si>
  <si>
    <t>İthal Girdi Maliyet Tutarı</t>
  </si>
  <si>
    <t>Nihai Ürün Doğrudan ve Dolaylı Malzeme Giderleri Toplamı (T1)</t>
  </si>
  <si>
    <t>Nihai Ürün Doğrudan ve Dolaylı Malzeme Giderleri Toplamı (T2)</t>
  </si>
  <si>
    <t>Nihai Ürün Doğrudan ve Dolaylı İşcilik Giderleri Toplamı (T3)</t>
  </si>
  <si>
    <t>Nihai Ürün Doğrudan ve Dolaylı İşcilik Giderleri Toplamı (T4)</t>
  </si>
  <si>
    <t>Nihai Ürün İle İlgili Genel Giderler Toplamı (T5)</t>
  </si>
  <si>
    <t>Nihai Ürün İle İlgili Genel Giderler Toplamı (T6)</t>
  </si>
  <si>
    <t>Yerli Girdi Maliyet Tutarı (= T1+ T3+T5)</t>
  </si>
  <si>
    <t>İthal Girdi Maliyet Tutarı ( =T2+ T4+T6)</t>
  </si>
  <si>
    <t>YERLİ KATKI ORANI HESAPLAMASI</t>
  </si>
  <si>
    <t>Teknolojik Ürün Belgesi Puanı 1</t>
  </si>
  <si>
    <t>Nihai Ürün Maliyet Tutarı (TL) 
(Yerli Girdi Maliyet Tutarı +İthal Girdi Maliyet Tutarı=T1+T2+T3+T4+T5+T6)</t>
  </si>
  <si>
    <t>Nihai Ürün İçindeki İthal Girdi Maliyet Tutarı (TL) 
(İthal Girdi Maliyet Tutarı =T2+ T4+T6)</t>
  </si>
  <si>
    <t>Yerli Katkı Oranı (%) 2 (%100ü geçemez)</t>
  </si>
  <si>
    <t>Yerli Malı Belgesi Sınıfı 3</t>
  </si>
  <si>
    <t>Adı ve Soyadı</t>
  </si>
  <si>
    <t>Unvanı</t>
  </si>
  <si>
    <t>Ürün Adı</t>
  </si>
  <si>
    <t>Ürün Kodu (PRODTR/GTİP)</t>
  </si>
  <si>
    <t>Yerli Katkı Oranı Hesap Cetvelini Düzenleyen (Üretici Yetkilisi)</t>
  </si>
  <si>
    <t>Mali ve Teknik İnceleme</t>
  </si>
  <si>
    <t>Yerli Katkı Oranı Hesabını Mali Yönden İnceleyen ve Doğruluğunu Teyit Eden Mali Uzman</t>
  </si>
  <si>
    <t>İncelemeye ibraz olunan defter ve belgelerin ilgili mevzuat hükümlerine uygun olduğu ve gerçeği yansıttığı tespit edilmiştir. Ürünün üretimi kapsamında Türkiye' den ve Türkiye dışından sağlanan hammade, malzeme, ürün, hizmet vb.ye ilişkin tüm faturalar, bedelleri, gümrük beyannameleri, sanayi sicil belgeleri ile üretici bünyesinde gerçekleştirilen faaliyetlere ilişkin kayıtlar incelenmiş ve yerli ve ithal girdiler yukarıda belirtildiği şekilde tespit edilmiştir.</t>
  </si>
  <si>
    <t>Yerli Katkı Oranı Hesabını Teknik Yönden İnceleyen ve Uygunluğını Teyit Eden Teknik Uzman</t>
  </si>
  <si>
    <t>Ürünün üretiminde kullanılan girdiler, üretim teknolojisi ve süreci göz önünde bulundurarak kontrol edilmiş ve ürünün üretimi için gerekli olan tüm girdilerin Yerki Katkı Oranı hesabına doğru oranda dahil edildiği tespit edilmiştir.</t>
  </si>
  <si>
    <t>YERLİ KATKI ORANI RAPORU</t>
  </si>
  <si>
    <t>GTİP kodu</t>
  </si>
  <si>
    <t>GTİP yüzdesi</t>
  </si>
  <si>
    <t>BAKANLIK YÜZDESİ</t>
  </si>
  <si>
    <t>Gtip</t>
  </si>
  <si>
    <t>GTİP Listesi</t>
  </si>
  <si>
    <t>SSB</t>
  </si>
  <si>
    <t>Yerli Maliyet tutarı</t>
  </si>
  <si>
    <t>Fatura tutarı</t>
  </si>
  <si>
    <t>Girdi Maliyet Yüzdesi</t>
  </si>
  <si>
    <t>0,5 durumu</t>
  </si>
  <si>
    <t>0,5 kümülatif toplam</t>
  </si>
  <si>
    <t>Yerli &lt;0,5 Toplam Maliyet</t>
  </si>
  <si>
    <t>Yerli &gt;0,5 Toplam Maliyet</t>
  </si>
  <si>
    <t>YERLİ (T1)</t>
  </si>
  <si>
    <t>İTHAL (T2)</t>
  </si>
  <si>
    <t>T3</t>
  </si>
  <si>
    <t>T4</t>
  </si>
  <si>
    <t>T5</t>
  </si>
  <si>
    <t>T6</t>
  </si>
  <si>
    <t>S1</t>
  </si>
  <si>
    <t>S2</t>
  </si>
  <si>
    <t>S3</t>
  </si>
  <si>
    <t>S4</t>
  </si>
  <si>
    <t>S5</t>
  </si>
  <si>
    <t>S6</t>
  </si>
  <si>
    <t>S7</t>
  </si>
  <si>
    <t>S8</t>
  </si>
  <si>
    <t>S9</t>
  </si>
  <si>
    <t>S10</t>
  </si>
  <si>
    <t>S11</t>
  </si>
  <si>
    <t>S12</t>
  </si>
  <si>
    <t>S13</t>
  </si>
  <si>
    <t>S14</t>
  </si>
  <si>
    <t>S15</t>
  </si>
  <si>
    <t>S16</t>
  </si>
  <si>
    <t>S17</t>
  </si>
  <si>
    <t>S18</t>
  </si>
  <si>
    <t>S19</t>
  </si>
  <si>
    <t>S20</t>
  </si>
  <si>
    <t>S21</t>
  </si>
  <si>
    <t>S22</t>
  </si>
  <si>
    <t>S23</t>
  </si>
  <si>
    <t>S24</t>
  </si>
  <si>
    <t>S25</t>
  </si>
  <si>
    <t>S26</t>
  </si>
  <si>
    <t>S27</t>
  </si>
  <si>
    <t>S28</t>
  </si>
  <si>
    <t>S29</t>
  </si>
  <si>
    <t>S30</t>
  </si>
  <si>
    <t>S31</t>
  </si>
  <si>
    <t>S32</t>
  </si>
  <si>
    <t>S33</t>
  </si>
  <si>
    <t>S34</t>
  </si>
  <si>
    <t>S35</t>
  </si>
  <si>
    <t>S36</t>
  </si>
  <si>
    <t>S37</t>
  </si>
  <si>
    <t>S38</t>
  </si>
  <si>
    <t>S39</t>
  </si>
  <si>
    <t>S40</t>
  </si>
  <si>
    <t>S41</t>
  </si>
  <si>
    <t>S42</t>
  </si>
  <si>
    <t>S43</t>
  </si>
  <si>
    <t>S44</t>
  </si>
  <si>
    <t>S45</t>
  </si>
  <si>
    <t>S46</t>
  </si>
  <si>
    <t>S47</t>
  </si>
  <si>
    <t>S48</t>
  </si>
  <si>
    <t>S49</t>
  </si>
  <si>
    <t>S50</t>
  </si>
  <si>
    <t>S51</t>
  </si>
  <si>
    <t>S52</t>
  </si>
  <si>
    <t>S53</t>
  </si>
  <si>
    <t>S54</t>
  </si>
  <si>
    <t>S55</t>
  </si>
  <si>
    <t>S56</t>
  </si>
  <si>
    <t>S57</t>
  </si>
  <si>
    <t>S58</t>
  </si>
  <si>
    <t>S59</t>
  </si>
  <si>
    <t>S60</t>
  </si>
  <si>
    <t>S61</t>
  </si>
  <si>
    <t>S62</t>
  </si>
  <si>
    <t>S63</t>
  </si>
  <si>
    <t>S64</t>
  </si>
  <si>
    <t>S65</t>
  </si>
  <si>
    <t>S66</t>
  </si>
  <si>
    <t>S67</t>
  </si>
  <si>
    <t>S68</t>
  </si>
  <si>
    <t>S69</t>
  </si>
  <si>
    <t>S70</t>
  </si>
  <si>
    <t>S71</t>
  </si>
  <si>
    <t>S72</t>
  </si>
  <si>
    <t>S73</t>
  </si>
  <si>
    <t>S74</t>
  </si>
  <si>
    <t>S75</t>
  </si>
  <si>
    <t>S76</t>
  </si>
  <si>
    <t>S77</t>
  </si>
  <si>
    <t>S78</t>
  </si>
  <si>
    <t>S79</t>
  </si>
  <si>
    <t>S80</t>
  </si>
  <si>
    <t>S81</t>
  </si>
  <si>
    <t>S82</t>
  </si>
  <si>
    <t>S83</t>
  </si>
  <si>
    <t>S84</t>
  </si>
  <si>
    <t>S85</t>
  </si>
  <si>
    <t>S86</t>
  </si>
  <si>
    <t>S87</t>
  </si>
  <si>
    <t>S88</t>
  </si>
  <si>
    <t>S89</t>
  </si>
  <si>
    <t>S90</t>
  </si>
  <si>
    <t>S91</t>
  </si>
  <si>
    <t>S92</t>
  </si>
  <si>
    <t>S93</t>
  </si>
  <si>
    <t>S94</t>
  </si>
  <si>
    <t>S95</t>
  </si>
  <si>
    <t>S96</t>
  </si>
  <si>
    <t>S97</t>
  </si>
  <si>
    <t>S98</t>
  </si>
  <si>
    <t>S99</t>
  </si>
  <si>
    <t>S100</t>
  </si>
  <si>
    <t>S101</t>
  </si>
  <si>
    <t>S102</t>
  </si>
  <si>
    <t>S103</t>
  </si>
  <si>
    <t>S104</t>
  </si>
  <si>
    <t>S105</t>
  </si>
  <si>
    <t>S106</t>
  </si>
  <si>
    <t>S107</t>
  </si>
  <si>
    <t>S108</t>
  </si>
  <si>
    <t>S109</t>
  </si>
  <si>
    <t>S110</t>
  </si>
  <si>
    <t>S111</t>
  </si>
  <si>
    <t>S112</t>
  </si>
  <si>
    <t>S113</t>
  </si>
  <si>
    <t>S114</t>
  </si>
  <si>
    <t>S115</t>
  </si>
  <si>
    <t>S116</t>
  </si>
  <si>
    <t>S117</t>
  </si>
  <si>
    <t>S118</t>
  </si>
  <si>
    <t>S119</t>
  </si>
  <si>
    <t>S120</t>
  </si>
  <si>
    <t>S121</t>
  </si>
  <si>
    <t>S122</t>
  </si>
  <si>
    <t>S123</t>
  </si>
  <si>
    <t>S124</t>
  </si>
  <si>
    <t>S125</t>
  </si>
  <si>
    <t>S126</t>
  </si>
  <si>
    <t>S127</t>
  </si>
  <si>
    <t>S128</t>
  </si>
  <si>
    <t>S129</t>
  </si>
  <si>
    <t>S130</t>
  </si>
  <si>
    <t>S131</t>
  </si>
  <si>
    <t>S132</t>
  </si>
  <si>
    <t>S133</t>
  </si>
  <si>
    <t>S134</t>
  </si>
  <si>
    <t>S135</t>
  </si>
  <si>
    <t>S136</t>
  </si>
  <si>
    <t>S137</t>
  </si>
  <si>
    <t>S138</t>
  </si>
  <si>
    <t>S139</t>
  </si>
  <si>
    <t>S140</t>
  </si>
  <si>
    <t>S141</t>
  </si>
  <si>
    <t>S142</t>
  </si>
  <si>
    <t>S143</t>
  </si>
  <si>
    <t>S144</t>
  </si>
  <si>
    <t>S145</t>
  </si>
  <si>
    <t>S146</t>
  </si>
  <si>
    <t>S147</t>
  </si>
  <si>
    <t>S148</t>
  </si>
  <si>
    <t>S149</t>
  </si>
  <si>
    <t>S150</t>
  </si>
  <si>
    <t>S151</t>
  </si>
  <si>
    <t>S152</t>
  </si>
  <si>
    <t>S153</t>
  </si>
  <si>
    <t>S154</t>
  </si>
  <si>
    <t>S155</t>
  </si>
  <si>
    <t>S156</t>
  </si>
  <si>
    <t>S157</t>
  </si>
  <si>
    <t>S158</t>
  </si>
  <si>
    <t>S159</t>
  </si>
  <si>
    <t>S160</t>
  </si>
  <si>
    <t>S161</t>
  </si>
  <si>
    <t>S162</t>
  </si>
  <si>
    <t>S163</t>
  </si>
  <si>
    <t>S164</t>
  </si>
  <si>
    <t>S165</t>
  </si>
  <si>
    <t>S166</t>
  </si>
  <si>
    <t>S167</t>
  </si>
  <si>
    <t>S168</t>
  </si>
  <si>
    <t>S169</t>
  </si>
  <si>
    <t>S170</t>
  </si>
  <si>
    <t>S171</t>
  </si>
  <si>
    <t>S172</t>
  </si>
  <si>
    <t>S173</t>
  </si>
  <si>
    <t>S174</t>
  </si>
  <si>
    <t>S175</t>
  </si>
  <si>
    <t>S176</t>
  </si>
  <si>
    <t>S177</t>
  </si>
  <si>
    <t>S178</t>
  </si>
  <si>
    <t>S179</t>
  </si>
  <si>
    <t>S180</t>
  </si>
  <si>
    <t>S181</t>
  </si>
  <si>
    <t>S182</t>
  </si>
  <si>
    <t>S183</t>
  </si>
  <si>
    <t>S184</t>
  </si>
  <si>
    <t>S185</t>
  </si>
  <si>
    <t>S186</t>
  </si>
  <si>
    <t>S187</t>
  </si>
  <si>
    <t>S188</t>
  </si>
  <si>
    <t>S189</t>
  </si>
  <si>
    <t>S190</t>
  </si>
  <si>
    <t>S191</t>
  </si>
  <si>
    <t>S192</t>
  </si>
  <si>
    <t>S193</t>
  </si>
  <si>
    <t>S194</t>
  </si>
  <si>
    <t>S195</t>
  </si>
  <si>
    <t>S196</t>
  </si>
  <si>
    <t>S197</t>
  </si>
  <si>
    <t>S198</t>
  </si>
  <si>
    <t>S199</t>
  </si>
  <si>
    <t>S200</t>
  </si>
  <si>
    <t>S201</t>
  </si>
  <si>
    <t>Toplam</t>
  </si>
  <si>
    <t>EK3D E7/E10</t>
  </si>
  <si>
    <t>(EK3D E7/E10)*100</t>
  </si>
  <si>
    <t>Teknolojik Ürün Puanı</t>
  </si>
  <si>
    <t>Yerli Katkı Oranı</t>
  </si>
  <si>
    <t>E</t>
  </si>
  <si>
    <t>D</t>
  </si>
  <si>
    <t>C</t>
  </si>
  <si>
    <t>B</t>
  </si>
  <si>
    <t>A</t>
  </si>
  <si>
    <t>PROD</t>
  </si>
  <si>
    <t>PROD KONTROL</t>
  </si>
  <si>
    <t>İndis</t>
  </si>
  <si>
    <r>
      <t xml:space="preserve">PRODTR Kodu </t>
    </r>
    <r>
      <rPr>
        <b/>
        <sz val="14"/>
        <color rgb="FFFF0000"/>
        <rFont val="Calibri"/>
        <family val="2"/>
        <charset val="162"/>
        <scheme val="minor"/>
      </rPr>
      <t>(Yerli girdiler için)</t>
    </r>
  </si>
  <si>
    <r>
      <t xml:space="preserve">GTİP Kodu                             </t>
    </r>
    <r>
      <rPr>
        <b/>
        <sz val="14"/>
        <color rgb="FFFF0000"/>
        <rFont val="Calibri"/>
        <family val="2"/>
        <charset val="162"/>
        <scheme val="minor"/>
      </rPr>
      <t>(İthal girdiler için)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</si>
</sst>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0.00_-;\-&quot;₺&quot;* #,##0.00_-;_-&quot;₺&quot;* &quot;-&quot;??_-;_-@_-"/>
    <numFmt numFmtId="43" formatCode="_-* #,##0.00_-;\-* #,##0.00_-;_-* &quot;-&quot;??_-;_-@_-"/>
    <numFmt numFmtId="164" formatCode="_-[$₺-41F]* #,##0.00_-;\-[$₺-41F]* #,##0.00_-;_-[$₺-41F]* &quot;-&quot;??_-;_-@_-"/>
    <numFmt numFmtId="165" formatCode="%0.00"/>
    <numFmt numFmtId="166" formatCode="0000&quot;.&quot;00&quot;.&quot;00&quot;.&quot;00&quot;.&quot;00"/>
  </numFmts>
  <fonts count="24" x14ac:knownFonts="1">
    <font>
      <sz val="11"/>
      <color theme="1"/>
      <name val="Calibri"/>
      <family val="2"/>
      <scheme val="minor"/>
    </font>
    <font>
      <sz val="11"/>
      <color theme="1"/>
      <name val="Calibri"/>
      <family val="2"/>
      <charset val="162"/>
      <scheme val="minor"/>
    </font>
    <font>
      <sz val="11"/>
      <color theme="1"/>
      <name val="Calibri"/>
      <family val="2"/>
      <scheme val="minor"/>
    </font>
    <font>
      <b/>
      <sz val="11"/>
      <color theme="1"/>
      <name val="Calibri"/>
      <family val="2"/>
      <charset val="162"/>
      <scheme val="minor"/>
    </font>
    <font>
      <b/>
      <sz val="11"/>
      <color rgb="FFFF0000"/>
      <name val="Calibri"/>
      <family val="2"/>
      <charset val="162"/>
      <scheme val="minor"/>
    </font>
    <font>
      <sz val="10"/>
      <name val="Arial Tur"/>
      <charset val="162"/>
    </font>
    <font>
      <sz val="10"/>
      <name val="Arial"/>
      <family val="2"/>
      <charset val="162"/>
    </font>
    <font>
      <b/>
      <sz val="11"/>
      <name val="Calibri"/>
      <family val="2"/>
      <charset val="162"/>
      <scheme val="minor"/>
    </font>
    <font>
      <sz val="9"/>
      <color theme="1"/>
      <name val="Calibri"/>
      <family val="2"/>
      <charset val="162"/>
      <scheme val="minor"/>
    </font>
    <font>
      <b/>
      <sz val="9"/>
      <color theme="1"/>
      <name val="Calibri"/>
      <family val="2"/>
      <charset val="162"/>
      <scheme val="minor"/>
    </font>
    <font>
      <b/>
      <sz val="10"/>
      <color theme="1"/>
      <name val="Calibri"/>
      <family val="2"/>
      <charset val="162"/>
      <scheme val="minor"/>
    </font>
    <font>
      <sz val="10"/>
      <color theme="1"/>
      <name val="Calibri"/>
      <family val="2"/>
      <charset val="162"/>
      <scheme val="minor"/>
    </font>
    <font>
      <b/>
      <sz val="14"/>
      <color theme="1"/>
      <name val="Calibri"/>
      <family val="2"/>
      <scheme val="minor"/>
    </font>
    <font>
      <sz val="14"/>
      <color theme="1"/>
      <name val="Calibri"/>
      <family val="2"/>
      <scheme val="minor"/>
    </font>
    <font>
      <b/>
      <sz val="14"/>
      <name val="Calibri"/>
      <family val="2"/>
      <scheme val="minor"/>
    </font>
    <font>
      <b/>
      <sz val="11"/>
      <color theme="1"/>
      <name val="Calibri"/>
      <family val="2"/>
      <scheme val="minor"/>
    </font>
    <font>
      <sz val="14"/>
      <color theme="0"/>
      <name val="Calibri"/>
      <family val="2"/>
      <scheme val="minor"/>
    </font>
    <font>
      <b/>
      <sz val="14"/>
      <color theme="1"/>
      <name val="Calibri"/>
      <family val="2"/>
      <charset val="162"/>
      <scheme val="minor"/>
    </font>
    <font>
      <sz val="12"/>
      <color theme="1"/>
      <name val="Calibri"/>
      <family val="2"/>
      <scheme val="minor"/>
    </font>
    <font>
      <b/>
      <sz val="12"/>
      <color theme="1"/>
      <name val="Calibri"/>
      <family val="2"/>
      <scheme val="minor"/>
    </font>
    <font>
      <b/>
      <sz val="16"/>
      <color theme="1"/>
      <name val="Calibri"/>
      <family val="2"/>
      <scheme val="minor"/>
    </font>
    <font>
      <b/>
      <sz val="18"/>
      <color rgb="FFFF0000"/>
      <name val="Calibri"/>
      <family val="2"/>
      <scheme val="minor"/>
    </font>
    <font>
      <b/>
      <sz val="18"/>
      <color theme="1"/>
      <name val="Calibri"/>
      <family val="2"/>
      <scheme val="minor"/>
    </font>
    <font>
      <b/>
      <sz val="14"/>
      <color rgb="FFFF0000"/>
      <name val="Calibri"/>
      <family val="2"/>
      <charset val="162"/>
      <scheme val="minor"/>
    </font>
  </fonts>
  <fills count="15">
    <fill>
      <patternFill patternType="none"/>
    </fill>
    <fill>
      <patternFill patternType="gray125"/>
    </fill>
    <fill>
      <patternFill patternType="solid">
        <fgColor theme="2"/>
        <bgColor indexed="64"/>
      </patternFill>
    </fill>
    <fill>
      <patternFill patternType="solid">
        <fgColor rgb="FF00B050"/>
        <bgColor indexed="64"/>
      </patternFill>
    </fill>
    <fill>
      <patternFill patternType="solid">
        <fgColor theme="5"/>
        <bgColor indexed="64"/>
      </patternFill>
    </fill>
    <fill>
      <patternFill patternType="solid">
        <fgColor theme="0"/>
        <bgColor indexed="64"/>
      </patternFill>
    </fill>
    <fill>
      <patternFill patternType="solid">
        <fgColor theme="9" tint="0.39997558519241921"/>
        <bgColor indexed="64"/>
      </patternFill>
    </fill>
    <fill>
      <patternFill patternType="solid">
        <fgColor theme="8" tint="0.59999389629810485"/>
        <bgColor indexed="64"/>
      </patternFill>
    </fill>
    <fill>
      <patternFill patternType="solid">
        <fgColor theme="0" tint="-0.14999847407452621"/>
        <bgColor theme="0" tint="-0.14999847407452621"/>
      </patternFill>
    </fill>
    <fill>
      <patternFill patternType="solid">
        <fgColor theme="6" tint="0.59999389629810485"/>
        <bgColor indexed="64"/>
      </patternFill>
    </fill>
    <fill>
      <patternFill patternType="solid">
        <fgColor theme="0"/>
        <bgColor theme="0" tint="-0.14999847407452621"/>
      </patternFill>
    </fill>
    <fill>
      <patternFill patternType="solid">
        <fgColor theme="6" tint="0.59999389629810485"/>
        <bgColor theme="0" tint="-0.14999847407452621"/>
      </patternFill>
    </fill>
    <fill>
      <patternFill patternType="solid">
        <fgColor theme="7" tint="0.59999389629810485"/>
        <bgColor indexed="64"/>
      </patternFill>
    </fill>
    <fill>
      <patternFill patternType="solid">
        <fgColor rgb="FFFFFF00"/>
        <bgColor indexed="64"/>
      </patternFill>
    </fill>
    <fill>
      <patternFill patternType="solid">
        <fgColor rgb="FFFFFF00"/>
        <bgColor theme="0" tint="-0.14999847407452621"/>
      </patternFill>
    </fill>
  </fills>
  <borders count="4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bottom/>
      <diagonal/>
    </border>
    <border>
      <left/>
      <right style="thin">
        <color indexed="64"/>
      </right>
      <top/>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top style="thin">
        <color theme="1"/>
      </top>
      <bottom style="thin">
        <color theme="1"/>
      </bottom>
      <diagonal/>
    </border>
    <border>
      <left/>
      <right/>
      <top style="thin">
        <color theme="1"/>
      </top>
      <bottom/>
      <diagonal/>
    </border>
    <border>
      <left/>
      <right/>
      <top/>
      <bottom style="thin">
        <color theme="1"/>
      </bottom>
      <diagonal/>
    </border>
    <border>
      <left/>
      <right/>
      <top style="thin">
        <color theme="1"/>
      </top>
      <bottom style="medium">
        <color indexed="64"/>
      </bottom>
      <diagonal/>
    </border>
    <border>
      <left/>
      <right style="thin">
        <color indexed="64"/>
      </right>
      <top style="medium">
        <color indexed="64"/>
      </top>
      <bottom style="thin">
        <color indexed="64"/>
      </bottom>
      <diagonal/>
    </border>
    <border>
      <left style="medium">
        <color indexed="64"/>
      </left>
      <right/>
      <top/>
      <bottom/>
      <diagonal/>
    </border>
    <border>
      <left style="medium">
        <color indexed="64"/>
      </left>
      <right style="thin">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bottom style="thin">
        <color indexed="64"/>
      </bottom>
      <diagonal/>
    </border>
  </borders>
  <cellStyleXfs count="9">
    <xf numFmtId="0" fontId="0" fillId="0" borderId="0"/>
    <xf numFmtId="44" fontId="2" fillId="0" borderId="0"/>
    <xf numFmtId="9" fontId="2" fillId="0" borderId="0"/>
    <xf numFmtId="0" fontId="5" fillId="0" borderId="0"/>
    <xf numFmtId="0" fontId="1" fillId="0" borderId="0"/>
    <xf numFmtId="49" fontId="6" fillId="0" borderId="0"/>
    <xf numFmtId="0" fontId="2" fillId="0" borderId="0"/>
    <xf numFmtId="0" fontId="6" fillId="0" borderId="0"/>
    <xf numFmtId="43" fontId="2" fillId="0" borderId="0"/>
  </cellStyleXfs>
  <cellXfs count="258">
    <xf numFmtId="0" fontId="0" fillId="0" borderId="0" xfId="0"/>
    <xf numFmtId="2" fontId="0" fillId="0" borderId="0" xfId="0" applyNumberFormat="1" applyAlignment="1">
      <alignment horizontal="center"/>
    </xf>
    <xf numFmtId="9" fontId="0" fillId="0" borderId="0" xfId="2" applyFont="1" applyAlignment="1">
      <alignment horizontal="center"/>
    </xf>
    <xf numFmtId="0" fontId="0" fillId="0" borderId="0" xfId="0" applyAlignment="1">
      <alignment horizontal="center" vertical="center"/>
    </xf>
    <xf numFmtId="0" fontId="0" fillId="0" borderId="0" xfId="2" applyNumberFormat="1" applyFont="1" applyAlignment="1" applyProtection="1">
      <alignment horizontal="center" vertical="center"/>
      <protection locked="0"/>
    </xf>
    <xf numFmtId="0" fontId="0" fillId="0" borderId="0" xfId="2" applyNumberFormat="1" applyFont="1" applyAlignment="1">
      <alignment horizontal="center"/>
    </xf>
    <xf numFmtId="2" fontId="0" fillId="0" borderId="0" xfId="0" applyNumberFormat="1"/>
    <xf numFmtId="164" fontId="0" fillId="0" borderId="1" xfId="0" applyNumberFormat="1" applyBorder="1" applyAlignment="1" applyProtection="1">
      <alignment horizontal="center" vertical="center" wrapText="1"/>
      <protection hidden="1"/>
    </xf>
    <xf numFmtId="164" fontId="3" fillId="0" borderId="1" xfId="0" applyNumberFormat="1" applyFont="1" applyBorder="1" applyAlignment="1" applyProtection="1">
      <alignment horizontal="center" vertical="center" wrapText="1"/>
      <protection hidden="1"/>
    </xf>
    <xf numFmtId="164" fontId="3" fillId="0" borderId="6" xfId="1" applyNumberFormat="1" applyFont="1" applyBorder="1" applyAlignment="1" applyProtection="1">
      <alignment horizontal="center" vertical="center" wrapText="1"/>
      <protection hidden="1"/>
    </xf>
    <xf numFmtId="164" fontId="3" fillId="0" borderId="1" xfId="1" applyNumberFormat="1" applyFont="1" applyBorder="1" applyAlignment="1" applyProtection="1">
      <alignment horizontal="center" vertical="center" wrapText="1"/>
      <protection hidden="1"/>
    </xf>
    <xf numFmtId="0" fontId="8" fillId="0" borderId="0" xfId="0" applyFont="1" applyAlignment="1" applyProtection="1">
      <alignment vertical="center" wrapText="1"/>
      <protection locked="0"/>
    </xf>
    <xf numFmtId="0" fontId="9" fillId="0" borderId="0" xfId="0" applyFont="1" applyAlignment="1" applyProtection="1">
      <alignment vertical="center" wrapText="1"/>
      <protection locked="0"/>
    </xf>
    <xf numFmtId="0" fontId="8" fillId="0" borderId="0" xfId="0" applyFont="1" applyAlignment="1" applyProtection="1">
      <alignment vertical="center"/>
      <protection locked="0"/>
    </xf>
    <xf numFmtId="0" fontId="9" fillId="0" borderId="0" xfId="0" applyFont="1" applyAlignment="1" applyProtection="1">
      <alignment vertical="center"/>
      <protection locked="0"/>
    </xf>
    <xf numFmtId="0" fontId="9" fillId="0" borderId="1" xfId="0" applyFont="1" applyBorder="1" applyAlignment="1" applyProtection="1">
      <alignment vertical="center" wrapText="1"/>
      <protection locked="0"/>
    </xf>
    <xf numFmtId="0" fontId="9" fillId="0" borderId="6" xfId="0" applyFont="1" applyBorder="1" applyAlignment="1" applyProtection="1">
      <alignment vertical="center" wrapText="1"/>
      <protection locked="0"/>
    </xf>
    <xf numFmtId="0" fontId="8" fillId="0" borderId="5" xfId="0" applyFont="1" applyBorder="1" applyAlignment="1" applyProtection="1">
      <alignment horizontal="center" vertical="center" wrapText="1"/>
      <protection locked="0"/>
    </xf>
    <xf numFmtId="0" fontId="8" fillId="0" borderId="1" xfId="0" applyFont="1" applyBorder="1" applyAlignment="1" applyProtection="1">
      <alignment horizontal="center" vertical="center" wrapText="1"/>
      <protection hidden="1"/>
    </xf>
    <xf numFmtId="0" fontId="9" fillId="0" borderId="0" xfId="0" applyFont="1" applyAlignment="1" applyProtection="1">
      <alignment horizontal="right" vertical="center" wrapText="1"/>
      <protection locked="0"/>
    </xf>
    <xf numFmtId="0" fontId="9" fillId="0" borderId="0" xfId="0" applyFont="1" applyAlignment="1" applyProtection="1">
      <alignment horizontal="center" vertical="center" wrapText="1"/>
      <protection locked="0"/>
    </xf>
    <xf numFmtId="0" fontId="8" fillId="0" borderId="0" xfId="0" applyFont="1" applyAlignment="1" applyProtection="1">
      <alignment horizontal="center" vertical="center" wrapText="1"/>
      <protection locked="0"/>
    </xf>
    <xf numFmtId="0" fontId="0" fillId="0" borderId="0" xfId="0" applyAlignment="1">
      <alignment horizontal="center"/>
    </xf>
    <xf numFmtId="9" fontId="0" fillId="0" borderId="0" xfId="2" applyFont="1"/>
    <xf numFmtId="165" fontId="0" fillId="0" borderId="0" xfId="2" applyNumberFormat="1" applyFont="1" applyAlignment="1">
      <alignment horizontal="center"/>
    </xf>
    <xf numFmtId="165" fontId="0" fillId="0" borderId="0" xfId="0" applyNumberFormat="1" applyAlignment="1">
      <alignment horizontal="center"/>
    </xf>
    <xf numFmtId="0" fontId="3" fillId="0" borderId="0" xfId="2" applyNumberFormat="1" applyFont="1" applyAlignment="1" applyProtection="1">
      <alignment horizontal="center" vertical="center"/>
      <protection locked="0"/>
    </xf>
    <xf numFmtId="165" fontId="3" fillId="0" borderId="0" xfId="2" applyNumberFormat="1" applyFont="1" applyAlignment="1">
      <alignment horizontal="center"/>
    </xf>
    <xf numFmtId="0" fontId="3" fillId="0" borderId="0" xfId="0" applyFont="1"/>
    <xf numFmtId="0" fontId="3" fillId="0" borderId="0" xfId="0" applyFont="1" applyAlignment="1">
      <alignment horizontal="center"/>
    </xf>
    <xf numFmtId="0" fontId="10" fillId="0" borderId="0" xfId="0" applyFont="1" applyAlignment="1" applyProtection="1">
      <alignment horizontal="right" vertical="center" wrapText="1"/>
      <protection locked="0"/>
    </xf>
    <xf numFmtId="49" fontId="4" fillId="0" borderId="0" xfId="0" applyNumberFormat="1" applyFont="1"/>
    <xf numFmtId="49" fontId="0" fillId="0" borderId="0" xfId="0" applyNumberFormat="1"/>
    <xf numFmtId="0" fontId="0" fillId="0" borderId="0" xfId="0" applyAlignment="1" applyProtection="1">
      <alignment vertical="center" wrapText="1"/>
      <protection locked="0"/>
    </xf>
    <xf numFmtId="0" fontId="0" fillId="0" borderId="0" xfId="0" applyProtection="1">
      <protection locked="0"/>
    </xf>
    <xf numFmtId="0" fontId="3" fillId="0" borderId="6" xfId="0" applyFont="1" applyBorder="1" applyAlignment="1" applyProtection="1">
      <alignment horizontal="center" vertical="center" wrapText="1"/>
      <protection locked="0"/>
    </xf>
    <xf numFmtId="0" fontId="0" fillId="0" borderId="0" xfId="0" applyAlignment="1" applyProtection="1">
      <alignment vertical="center"/>
      <protection locked="0"/>
    </xf>
    <xf numFmtId="164" fontId="0" fillId="0" borderId="0" xfId="0" applyNumberFormat="1" applyProtection="1">
      <protection locked="0"/>
    </xf>
    <xf numFmtId="0" fontId="3" fillId="0" borderId="0" xfId="0" applyFont="1" applyAlignment="1" applyProtection="1">
      <alignment vertical="center" wrapText="1"/>
      <protection locked="0"/>
    </xf>
    <xf numFmtId="164" fontId="0" fillId="0" borderId="0" xfId="0" applyNumberFormat="1" applyAlignment="1" applyProtection="1">
      <alignment vertical="center" wrapText="1"/>
      <protection locked="0"/>
    </xf>
    <xf numFmtId="9" fontId="0" fillId="0" borderId="0" xfId="2" applyFont="1" applyAlignment="1" applyProtection="1">
      <alignment horizontal="center" vertical="center"/>
      <protection locked="0"/>
    </xf>
    <xf numFmtId="2" fontId="0" fillId="0" borderId="0" xfId="0" applyNumberFormat="1" applyAlignment="1" applyProtection="1">
      <alignment horizontal="center" vertical="center"/>
      <protection locked="0"/>
    </xf>
    <xf numFmtId="49" fontId="0" fillId="0" borderId="0" xfId="0" applyNumberFormat="1" applyAlignment="1" applyProtection="1">
      <alignment horizontal="center" vertical="center"/>
      <protection locked="0"/>
    </xf>
    <xf numFmtId="0" fontId="0" fillId="0" borderId="0" xfId="0" applyAlignment="1" applyProtection="1">
      <alignment horizontal="left" vertical="center" wrapText="1"/>
      <protection locked="0"/>
    </xf>
    <xf numFmtId="0" fontId="9" fillId="0" borderId="0" xfId="0" applyFont="1" applyProtection="1">
      <protection locked="0"/>
    </xf>
    <xf numFmtId="0" fontId="9" fillId="0" borderId="1" xfId="0" applyFont="1" applyBorder="1" applyAlignment="1" applyProtection="1">
      <alignment horizontal="left" vertical="center" wrapText="1"/>
      <protection locked="0"/>
    </xf>
    <xf numFmtId="0" fontId="10" fillId="0" borderId="1" xfId="0" applyFont="1" applyBorder="1" applyAlignment="1" applyProtection="1">
      <alignment horizontal="center" vertical="center" wrapText="1"/>
      <protection locked="0"/>
    </xf>
    <xf numFmtId="0" fontId="10" fillId="0" borderId="0" xfId="0" applyFont="1" applyAlignment="1" applyProtection="1">
      <alignment vertical="center" wrapText="1"/>
      <protection locked="0"/>
    </xf>
    <xf numFmtId="0" fontId="10" fillId="0" borderId="0" xfId="0" applyFont="1" applyProtection="1">
      <protection locked="0"/>
    </xf>
    <xf numFmtId="0" fontId="10" fillId="0" borderId="0" xfId="0" applyFont="1" applyAlignment="1" applyProtection="1">
      <alignment horizontal="center" vertical="center" wrapText="1"/>
      <protection locked="0"/>
    </xf>
    <xf numFmtId="0" fontId="11" fillId="0" borderId="0" xfId="0" applyFont="1" applyAlignment="1" applyProtection="1">
      <alignment horizontal="center" vertical="center" wrapText="1"/>
      <protection locked="0"/>
    </xf>
    <xf numFmtId="0" fontId="9" fillId="0" borderId="1" xfId="0" applyFont="1" applyBorder="1" applyAlignment="1" applyProtection="1">
      <alignment horizontal="center" vertical="center" wrapText="1"/>
      <protection hidden="1"/>
    </xf>
    <xf numFmtId="0" fontId="9" fillId="0" borderId="6" xfId="0" applyFont="1" applyBorder="1" applyAlignment="1" applyProtection="1">
      <alignment horizontal="center" vertical="center" wrapText="1"/>
      <protection hidden="1"/>
    </xf>
    <xf numFmtId="0" fontId="8" fillId="0" borderId="5" xfId="0" applyFont="1" applyBorder="1" applyAlignment="1" applyProtection="1">
      <alignment horizontal="center" vertical="center" wrapText="1"/>
      <protection hidden="1"/>
    </xf>
    <xf numFmtId="0" fontId="3" fillId="7" borderId="1" xfId="0" applyFont="1" applyFill="1" applyBorder="1" applyAlignment="1" applyProtection="1">
      <alignment vertical="center" wrapText="1"/>
      <protection hidden="1"/>
    </xf>
    <xf numFmtId="0" fontId="3" fillId="7" borderId="5" xfId="0" applyFont="1" applyFill="1" applyBorder="1" applyAlignment="1" applyProtection="1">
      <alignment vertical="center" wrapText="1"/>
      <protection hidden="1"/>
    </xf>
    <xf numFmtId="0" fontId="3" fillId="7" borderId="6" xfId="0" applyFont="1" applyFill="1" applyBorder="1" applyAlignment="1" applyProtection="1">
      <alignment vertical="center" wrapText="1"/>
      <protection hidden="1"/>
    </xf>
    <xf numFmtId="0" fontId="8" fillId="0" borderId="1" xfId="1" applyNumberFormat="1" applyFont="1" applyBorder="1" applyAlignment="1" applyProtection="1">
      <alignment horizontal="center" vertical="center" wrapText="1"/>
      <protection locked="0"/>
    </xf>
    <xf numFmtId="164" fontId="0" fillId="0" borderId="6" xfId="0" applyNumberFormat="1" applyBorder="1" applyAlignment="1" applyProtection="1">
      <alignment horizontal="center" vertical="center" wrapText="1"/>
      <protection hidden="1"/>
    </xf>
    <xf numFmtId="0" fontId="7" fillId="0" borderId="34" xfId="0" applyFont="1" applyBorder="1" applyAlignment="1" applyProtection="1">
      <alignment vertical="center" wrapText="1"/>
      <protection locked="0"/>
    </xf>
    <xf numFmtId="0" fontId="3" fillId="7" borderId="1" xfId="0" applyFont="1" applyFill="1" applyBorder="1" applyAlignment="1" applyProtection="1">
      <alignment horizontal="left" vertical="center" wrapText="1"/>
      <protection hidden="1"/>
    </xf>
    <xf numFmtId="0" fontId="0" fillId="0" borderId="0" xfId="1" applyNumberFormat="1" applyFont="1"/>
    <xf numFmtId="2" fontId="0" fillId="0" borderId="0" xfId="1" applyNumberFormat="1" applyFont="1" applyAlignment="1">
      <alignment horizontal="center"/>
    </xf>
    <xf numFmtId="0" fontId="8" fillId="0" borderId="1" xfId="0" applyFont="1" applyBorder="1" applyAlignment="1" applyProtection="1">
      <alignment horizontal="left" vertical="center" wrapText="1"/>
      <protection locked="0"/>
    </xf>
    <xf numFmtId="0" fontId="9" fillId="0" borderId="0" xfId="0" applyFont="1" applyAlignment="1" applyProtection="1">
      <alignment horizontal="left" vertical="center" wrapText="1"/>
      <protection locked="0"/>
    </xf>
    <xf numFmtId="0" fontId="10" fillId="0" borderId="0" xfId="0" applyFont="1" applyAlignment="1" applyProtection="1">
      <alignment horizontal="left" vertical="center" wrapText="1"/>
      <protection locked="0"/>
    </xf>
    <xf numFmtId="1" fontId="0" fillId="8" borderId="35" xfId="8" applyNumberFormat="1" applyFont="1" applyFill="1" applyBorder="1" applyAlignment="1">
      <alignment horizontal="center" vertical="center"/>
    </xf>
    <xf numFmtId="1" fontId="0" fillId="0" borderId="35" xfId="8" applyNumberFormat="1" applyFont="1" applyBorder="1" applyAlignment="1">
      <alignment horizontal="center" vertical="center"/>
    </xf>
    <xf numFmtId="1" fontId="0" fillId="0" borderId="36" xfId="8" applyNumberFormat="1" applyFont="1" applyBorder="1" applyAlignment="1">
      <alignment horizontal="center" vertical="center"/>
    </xf>
    <xf numFmtId="1" fontId="0" fillId="9" borderId="0" xfId="8" applyNumberFormat="1" applyFont="1" applyFill="1" applyAlignment="1">
      <alignment horizontal="center" vertical="center"/>
    </xf>
    <xf numFmtId="1" fontId="0" fillId="10" borderId="37" xfId="8" applyNumberFormat="1" applyFont="1" applyFill="1" applyBorder="1" applyAlignment="1">
      <alignment horizontal="center" vertical="center"/>
    </xf>
    <xf numFmtId="1" fontId="0" fillId="9" borderId="35" xfId="8" applyNumberFormat="1" applyFont="1" applyFill="1" applyBorder="1" applyAlignment="1">
      <alignment horizontal="center" vertical="center"/>
    </xf>
    <xf numFmtId="1" fontId="0" fillId="10" borderId="35" xfId="8" applyNumberFormat="1" applyFont="1" applyFill="1" applyBorder="1" applyAlignment="1">
      <alignment horizontal="center" vertical="center"/>
    </xf>
    <xf numFmtId="1" fontId="0" fillId="10" borderId="8" xfId="8" applyNumberFormat="1" applyFont="1" applyFill="1" applyBorder="1" applyAlignment="1">
      <alignment horizontal="center" vertical="center"/>
    </xf>
    <xf numFmtId="1" fontId="0" fillId="5" borderId="12" xfId="8" applyNumberFormat="1" applyFont="1" applyFill="1" applyBorder="1" applyAlignment="1">
      <alignment horizontal="center" vertical="center"/>
    </xf>
    <xf numFmtId="1" fontId="0" fillId="11" borderId="37" xfId="8" applyNumberFormat="1" applyFont="1" applyFill="1" applyBorder="1" applyAlignment="1">
      <alignment horizontal="center" vertical="center"/>
    </xf>
    <xf numFmtId="1" fontId="0" fillId="5" borderId="35" xfId="8" applyNumberFormat="1" applyFont="1" applyFill="1" applyBorder="1" applyAlignment="1">
      <alignment horizontal="center" vertical="center"/>
    </xf>
    <xf numFmtId="1" fontId="0" fillId="11" borderId="8" xfId="8" applyNumberFormat="1" applyFont="1" applyFill="1" applyBorder="1" applyAlignment="1">
      <alignment horizontal="center" vertical="center"/>
    </xf>
    <xf numFmtId="1" fontId="0" fillId="9" borderId="12" xfId="8" applyNumberFormat="1" applyFont="1" applyFill="1" applyBorder="1" applyAlignment="1">
      <alignment horizontal="center" vertical="center"/>
    </xf>
    <xf numFmtId="1" fontId="0" fillId="5" borderId="0" xfId="8" applyNumberFormat="1" applyFont="1" applyFill="1" applyAlignment="1">
      <alignment horizontal="center" vertical="center"/>
    </xf>
    <xf numFmtId="1" fontId="0" fillId="11" borderId="35" xfId="8" applyNumberFormat="1" applyFont="1" applyFill="1" applyBorder="1" applyAlignment="1">
      <alignment horizontal="center" vertical="center"/>
    </xf>
    <xf numFmtId="1" fontId="0" fillId="5" borderId="37" xfId="8" applyNumberFormat="1" applyFont="1" applyFill="1" applyBorder="1" applyAlignment="1">
      <alignment horizontal="center" vertical="center"/>
    </xf>
    <xf numFmtId="1" fontId="0" fillId="11" borderId="38" xfId="8" applyNumberFormat="1" applyFont="1" applyFill="1" applyBorder="1" applyAlignment="1">
      <alignment horizontal="center" vertical="center"/>
    </xf>
    <xf numFmtId="1" fontId="0" fillId="8" borderId="36" xfId="0" applyNumberFormat="1" applyFill="1" applyBorder="1" applyAlignment="1">
      <alignment horizontal="center" vertical="center"/>
    </xf>
    <xf numFmtId="1" fontId="0" fillId="0" borderId="8" xfId="0" applyNumberFormat="1" applyBorder="1" applyAlignment="1">
      <alignment horizontal="center" vertical="center"/>
    </xf>
    <xf numFmtId="1" fontId="0" fillId="10" borderId="12" xfId="0" applyNumberFormat="1" applyFill="1" applyBorder="1" applyAlignment="1">
      <alignment horizontal="center" vertical="center"/>
    </xf>
    <xf numFmtId="1" fontId="0" fillId="8" borderId="37" xfId="0" applyNumberFormat="1" applyFill="1" applyBorder="1" applyAlignment="1">
      <alignment horizontal="center" vertical="center"/>
    </xf>
    <xf numFmtId="1" fontId="0" fillId="0" borderId="35" xfId="0" applyNumberFormat="1" applyBorder="1" applyAlignment="1">
      <alignment horizontal="center" vertical="center"/>
    </xf>
    <xf numFmtId="1" fontId="0" fillId="5" borderId="8" xfId="0" applyNumberFormat="1" applyFill="1" applyBorder="1" applyAlignment="1">
      <alignment horizontal="center" vertical="center"/>
    </xf>
    <xf numFmtId="1" fontId="0" fillId="8" borderId="35" xfId="0" applyNumberFormat="1" applyFill="1" applyBorder="1" applyAlignment="1">
      <alignment horizontal="center" vertical="center"/>
    </xf>
    <xf numFmtId="1" fontId="0" fillId="9" borderId="8" xfId="0" applyNumberFormat="1" applyFill="1" applyBorder="1" applyAlignment="1">
      <alignment horizontal="center" vertical="center"/>
    </xf>
    <xf numFmtId="1" fontId="0" fillId="11" borderId="12" xfId="0" applyNumberFormat="1" applyFill="1" applyBorder="1" applyAlignment="1">
      <alignment horizontal="center" vertical="center"/>
    </xf>
    <xf numFmtId="1" fontId="0" fillId="9" borderId="35" xfId="0" applyNumberFormat="1" applyFill="1" applyBorder="1" applyAlignment="1">
      <alignment horizontal="center" vertical="center"/>
    </xf>
    <xf numFmtId="1" fontId="0" fillId="5" borderId="35" xfId="0" applyNumberFormat="1" applyFill="1" applyBorder="1" applyAlignment="1">
      <alignment horizontal="center" vertical="center"/>
    </xf>
    <xf numFmtId="1" fontId="0" fillId="8" borderId="38" xfId="0" applyNumberFormat="1" applyFill="1" applyBorder="1" applyAlignment="1">
      <alignment horizontal="center" vertical="center"/>
    </xf>
    <xf numFmtId="0" fontId="12" fillId="7" borderId="1" xfId="0" applyFont="1" applyFill="1" applyBorder="1" applyAlignment="1" applyProtection="1">
      <alignment vertical="center" wrapText="1"/>
      <protection hidden="1"/>
    </xf>
    <xf numFmtId="0" fontId="13" fillId="0" borderId="1" xfId="0" applyFont="1" applyBorder="1" applyAlignment="1" applyProtection="1">
      <alignment horizontal="center" vertical="center" wrapText="1"/>
      <protection locked="0"/>
    </xf>
    <xf numFmtId="1" fontId="0" fillId="0" borderId="0" xfId="0" applyNumberFormat="1" applyAlignment="1">
      <alignment horizontal="center" vertical="center"/>
    </xf>
    <xf numFmtId="0" fontId="15" fillId="0" borderId="0" xfId="0" applyFont="1" applyAlignment="1">
      <alignment horizontal="center" vertical="center"/>
    </xf>
    <xf numFmtId="0" fontId="13" fillId="0" borderId="0" xfId="0" applyFont="1" applyAlignment="1" applyProtection="1">
      <alignment vertical="center"/>
      <protection locked="0"/>
    </xf>
    <xf numFmtId="0" fontId="12" fillId="0" borderId="0" xfId="0" applyFont="1" applyAlignment="1" applyProtection="1">
      <alignment vertical="center"/>
      <protection locked="0"/>
    </xf>
    <xf numFmtId="0" fontId="14" fillId="0" borderId="2" xfId="0" applyFont="1" applyBorder="1" applyAlignment="1" applyProtection="1">
      <alignment vertical="center" wrapText="1"/>
      <protection locked="0"/>
    </xf>
    <xf numFmtId="0" fontId="12" fillId="7" borderId="1" xfId="0" applyFont="1" applyFill="1" applyBorder="1" applyAlignment="1" applyProtection="1">
      <alignment vertical="center" wrapText="1"/>
      <protection locked="0"/>
    </xf>
    <xf numFmtId="0" fontId="13" fillId="0" borderId="0" xfId="0" applyFont="1" applyAlignment="1" applyProtection="1">
      <alignment horizontal="center" vertical="center" wrapText="1"/>
      <protection locked="0"/>
    </xf>
    <xf numFmtId="0" fontId="13" fillId="0" borderId="0" xfId="0" applyFont="1" applyAlignment="1" applyProtection="1">
      <alignment horizontal="left" vertical="center" wrapText="1"/>
      <protection locked="0"/>
    </xf>
    <xf numFmtId="0" fontId="12" fillId="0" borderId="0" xfId="0" applyFont="1" applyAlignment="1" applyProtection="1">
      <alignment horizontal="center" vertical="center"/>
      <protection locked="0"/>
    </xf>
    <xf numFmtId="0" fontId="13" fillId="0" borderId="0" xfId="0" applyFont="1" applyAlignment="1" applyProtection="1">
      <alignment horizontal="center" vertical="center"/>
      <protection locked="0"/>
    </xf>
    <xf numFmtId="0" fontId="13" fillId="0" borderId="0" xfId="0" applyFont="1" applyProtection="1">
      <protection locked="0"/>
    </xf>
    <xf numFmtId="0" fontId="13" fillId="0" borderId="0" xfId="0" applyFont="1" applyAlignment="1" applyProtection="1">
      <alignment vertical="center" wrapText="1"/>
      <protection locked="0"/>
    </xf>
    <xf numFmtId="0" fontId="13" fillId="0" borderId="0" xfId="2" applyNumberFormat="1" applyFont="1" applyAlignment="1" applyProtection="1">
      <alignment vertical="center" wrapText="1"/>
      <protection locked="0"/>
    </xf>
    <xf numFmtId="0" fontId="12" fillId="12" borderId="1" xfId="0" applyFont="1" applyFill="1" applyBorder="1" applyAlignment="1" applyProtection="1">
      <alignment horizontal="center" vertical="center" wrapText="1"/>
      <protection locked="0"/>
    </xf>
    <xf numFmtId="0" fontId="12" fillId="12" borderId="1" xfId="0" applyFont="1" applyFill="1" applyBorder="1" applyAlignment="1" applyProtection="1">
      <alignment horizontal="left" vertical="center" wrapText="1"/>
      <protection locked="0"/>
    </xf>
    <xf numFmtId="0" fontId="12" fillId="12" borderId="27" xfId="0" applyFont="1" applyFill="1" applyBorder="1" applyAlignment="1" applyProtection="1">
      <alignment horizontal="center" vertical="center" wrapText="1"/>
      <protection locked="0"/>
    </xf>
    <xf numFmtId="0" fontId="18" fillId="0" borderId="1" xfId="0" applyFont="1" applyBorder="1" applyAlignment="1" applyProtection="1">
      <alignment horizontal="left" vertical="center" wrapText="1"/>
      <protection locked="0"/>
    </xf>
    <xf numFmtId="0" fontId="18" fillId="0" borderId="1" xfId="2" applyNumberFormat="1" applyFont="1" applyBorder="1" applyAlignment="1" applyProtection="1">
      <alignment horizontal="center" vertical="center"/>
      <protection hidden="1"/>
    </xf>
    <xf numFmtId="0" fontId="18" fillId="0" borderId="1" xfId="0" applyFont="1" applyBorder="1" applyAlignment="1" applyProtection="1">
      <alignment horizontal="center" vertical="center" wrapText="1"/>
      <protection locked="0"/>
    </xf>
    <xf numFmtId="10" fontId="18" fillId="0" borderId="1" xfId="2" applyNumberFormat="1" applyFont="1" applyBorder="1" applyAlignment="1" applyProtection="1">
      <alignment horizontal="center" vertical="center" wrapText="1"/>
      <protection hidden="1"/>
    </xf>
    <xf numFmtId="0" fontId="19" fillId="0" borderId="1" xfId="0" applyFont="1" applyBorder="1" applyAlignment="1" applyProtection="1">
      <alignment horizontal="center" vertical="center"/>
      <protection locked="0"/>
    </xf>
    <xf numFmtId="9" fontId="18" fillId="0" borderId="1" xfId="0" applyNumberFormat="1" applyFont="1" applyBorder="1" applyAlignment="1" applyProtection="1">
      <alignment horizontal="center" vertical="center"/>
      <protection locked="0"/>
    </xf>
    <xf numFmtId="9" fontId="18" fillId="0" borderId="1" xfId="0" applyNumberFormat="1" applyFont="1" applyBorder="1" applyAlignment="1" applyProtection="1">
      <alignment horizontal="center" vertical="center"/>
      <protection hidden="1"/>
    </xf>
    <xf numFmtId="0" fontId="19" fillId="7" borderId="1" xfId="0" applyFont="1" applyFill="1" applyBorder="1" applyAlignment="1" applyProtection="1">
      <alignment vertical="center" wrapText="1"/>
      <protection locked="0"/>
    </xf>
    <xf numFmtId="0" fontId="19" fillId="7" borderId="1" xfId="0" applyFont="1" applyFill="1" applyBorder="1" applyAlignment="1" applyProtection="1">
      <alignment vertical="center" wrapText="1"/>
      <protection hidden="1"/>
    </xf>
    <xf numFmtId="0" fontId="8" fillId="0" borderId="0" xfId="0" applyFont="1" applyAlignment="1" applyProtection="1">
      <alignment horizontal="left" vertical="center" wrapText="1"/>
      <protection locked="0"/>
    </xf>
    <xf numFmtId="0" fontId="9" fillId="0" borderId="1" xfId="0" applyFont="1" applyBorder="1" applyAlignment="1" applyProtection="1">
      <alignment horizontal="center" vertical="center" wrapText="1"/>
      <protection locked="0"/>
    </xf>
    <xf numFmtId="0" fontId="8" fillId="0" borderId="1" xfId="0" applyFont="1" applyBorder="1" applyAlignment="1" applyProtection="1">
      <alignment horizontal="center" vertical="center" wrapText="1"/>
      <protection locked="0"/>
    </xf>
    <xf numFmtId="0" fontId="0" fillId="0" borderId="0" xfId="0"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44" fontId="8" fillId="0" borderId="1" xfId="1" applyFont="1" applyBorder="1" applyAlignment="1" applyProtection="1">
      <alignment horizontal="center" vertical="center" wrapText="1"/>
      <protection locked="0"/>
    </xf>
    <xf numFmtId="44" fontId="8" fillId="0" borderId="1" xfId="1" applyFont="1" applyBorder="1" applyAlignment="1" applyProtection="1">
      <alignment horizontal="center" vertical="center" wrapText="1"/>
      <protection hidden="1"/>
    </xf>
    <xf numFmtId="44" fontId="8" fillId="0" borderId="6" xfId="1" applyFont="1" applyBorder="1" applyAlignment="1" applyProtection="1">
      <alignment horizontal="center" vertical="center" wrapText="1"/>
      <protection hidden="1"/>
    </xf>
    <xf numFmtId="44" fontId="3" fillId="7" borderId="1" xfId="1" applyFont="1" applyFill="1" applyBorder="1" applyAlignment="1" applyProtection="1">
      <alignment vertical="center" wrapText="1"/>
      <protection hidden="1"/>
    </xf>
    <xf numFmtId="44" fontId="9" fillId="0" borderId="19" xfId="1" applyFont="1" applyBorder="1" applyAlignment="1" applyProtection="1">
      <alignment horizontal="center" vertical="center" wrapText="1"/>
      <protection hidden="1"/>
    </xf>
    <xf numFmtId="44" fontId="11" fillId="0" borderId="1" xfId="1" applyFont="1" applyBorder="1" applyAlignment="1" applyProtection="1">
      <alignment horizontal="center" vertical="center" wrapText="1"/>
      <protection locked="0"/>
    </xf>
    <xf numFmtId="44" fontId="18" fillId="0" borderId="1" xfId="1" applyFont="1" applyBorder="1" applyAlignment="1" applyProtection="1">
      <alignment horizontal="center" vertical="center" wrapText="1"/>
      <protection hidden="1"/>
    </xf>
    <xf numFmtId="44" fontId="18" fillId="0" borderId="1" xfId="0" applyNumberFormat="1" applyFont="1" applyBorder="1" applyAlignment="1" applyProtection="1">
      <alignment horizontal="center" vertical="center" wrapText="1"/>
      <protection hidden="1"/>
    </xf>
    <xf numFmtId="166" fontId="13" fillId="0" borderId="0" xfId="0" applyNumberFormat="1" applyFont="1" applyAlignment="1" applyProtection="1">
      <alignment horizontal="center" vertical="center" wrapText="1"/>
      <protection locked="0"/>
    </xf>
    <xf numFmtId="44" fontId="16" fillId="0" borderId="0" xfId="1" applyFont="1" applyAlignment="1" applyProtection="1">
      <alignment horizontal="center" vertical="center" wrapText="1"/>
      <protection hidden="1"/>
    </xf>
    <xf numFmtId="44" fontId="12" fillId="0" borderId="1" xfId="0" applyNumberFormat="1" applyFont="1" applyBorder="1" applyAlignment="1" applyProtection="1">
      <alignment horizontal="center" vertical="center" wrapText="1"/>
      <protection hidden="1"/>
    </xf>
    <xf numFmtId="44" fontId="0" fillId="0" borderId="0" xfId="1" applyFont="1" applyAlignment="1" applyProtection="1">
      <alignment vertical="center"/>
      <protection locked="0"/>
    </xf>
    <xf numFmtId="44" fontId="0" fillId="0" borderId="0" xfId="1" applyFont="1"/>
    <xf numFmtId="44" fontId="0" fillId="0" borderId="0" xfId="0" applyNumberFormat="1"/>
    <xf numFmtId="44" fontId="0" fillId="0" borderId="0" xfId="0" applyNumberFormat="1" applyAlignment="1">
      <alignment horizontal="center"/>
    </xf>
    <xf numFmtId="44" fontId="0" fillId="0" borderId="0" xfId="2" applyNumberFormat="1" applyFont="1" applyAlignment="1">
      <alignment horizontal="center"/>
    </xf>
    <xf numFmtId="44" fontId="0" fillId="0" borderId="0" xfId="1" applyFont="1" applyAlignment="1">
      <alignment horizontal="center"/>
    </xf>
    <xf numFmtId="44" fontId="3" fillId="0" borderId="0" xfId="0" applyNumberFormat="1" applyFont="1" applyAlignment="1">
      <alignment horizontal="left"/>
    </xf>
    <xf numFmtId="44" fontId="3" fillId="0" borderId="0" xfId="1" applyFont="1"/>
    <xf numFmtId="0" fontId="0" fillId="0" borderId="0" xfId="0" applyProtection="1">
      <protection hidden="1"/>
    </xf>
    <xf numFmtId="0" fontId="12" fillId="7" borderId="11" xfId="0" applyFont="1" applyFill="1" applyBorder="1" applyAlignment="1" applyProtection="1">
      <alignment vertical="center" wrapText="1"/>
      <protection hidden="1"/>
    </xf>
    <xf numFmtId="0" fontId="12" fillId="7" borderId="10" xfId="0" applyFont="1" applyFill="1" applyBorder="1" applyAlignment="1" applyProtection="1">
      <alignment vertical="center" wrapText="1"/>
      <protection hidden="1"/>
    </xf>
    <xf numFmtId="0" fontId="21" fillId="7" borderId="12" xfId="0" applyFont="1" applyFill="1" applyBorder="1" applyAlignment="1" applyProtection="1">
      <alignment horizontal="right" vertical="center" wrapText="1"/>
      <protection hidden="1"/>
    </xf>
    <xf numFmtId="0" fontId="21" fillId="7" borderId="11" xfId="0" applyFont="1" applyFill="1" applyBorder="1" applyAlignment="1" applyProtection="1">
      <alignment horizontal="left" vertical="center" wrapText="1"/>
      <protection hidden="1"/>
    </xf>
    <xf numFmtId="0" fontId="12" fillId="12" borderId="27" xfId="0" applyFont="1" applyFill="1" applyBorder="1" applyAlignment="1" applyProtection="1">
      <alignment horizontal="center" vertical="center" wrapText="1"/>
      <protection hidden="1"/>
    </xf>
    <xf numFmtId="0" fontId="12" fillId="12" borderId="1" xfId="0" applyFont="1" applyFill="1" applyBorder="1" applyAlignment="1" applyProtection="1">
      <alignment horizontal="center" vertical="center" wrapText="1"/>
      <protection hidden="1"/>
    </xf>
    <xf numFmtId="0" fontId="12" fillId="12" borderId="1" xfId="2" applyNumberFormat="1" applyFont="1" applyFill="1" applyBorder="1" applyAlignment="1" applyProtection="1">
      <alignment horizontal="center" vertical="center" wrapText="1"/>
      <protection hidden="1"/>
    </xf>
    <xf numFmtId="0" fontId="14" fillId="12" borderId="1" xfId="2" applyNumberFormat="1" applyFont="1" applyFill="1" applyBorder="1" applyAlignment="1" applyProtection="1">
      <alignment horizontal="center" vertical="center" wrapText="1"/>
      <protection hidden="1"/>
    </xf>
    <xf numFmtId="0" fontId="12" fillId="3" borderId="27" xfId="0" applyFont="1" applyFill="1" applyBorder="1" applyAlignment="1" applyProtection="1">
      <alignment horizontal="center" vertical="center" wrapText="1"/>
      <protection hidden="1"/>
    </xf>
    <xf numFmtId="0" fontId="12" fillId="0" borderId="1" xfId="0" applyFont="1" applyBorder="1" applyAlignment="1" applyProtection="1">
      <alignment horizontal="center" vertical="center" wrapText="1"/>
      <protection hidden="1"/>
    </xf>
    <xf numFmtId="166" fontId="13" fillId="0" borderId="0" xfId="0" applyNumberFormat="1" applyFont="1" applyAlignment="1" applyProtection="1">
      <alignment horizontal="center" vertical="center" wrapText="1"/>
      <protection hidden="1"/>
    </xf>
    <xf numFmtId="10" fontId="13" fillId="0" borderId="0" xfId="2" applyNumberFormat="1" applyFont="1" applyAlignment="1" applyProtection="1">
      <alignment horizontal="center" vertical="center" wrapText="1"/>
      <protection hidden="1"/>
    </xf>
    <xf numFmtId="0" fontId="13" fillId="0" borderId="0" xfId="0" applyFont="1" applyAlignment="1" applyProtection="1">
      <alignment horizontal="center" vertical="center"/>
      <protection hidden="1"/>
    </xf>
    <xf numFmtId="0" fontId="13" fillId="0" borderId="0" xfId="0" applyFont="1" applyAlignment="1" applyProtection="1">
      <alignment horizontal="center" vertical="center" wrapText="1"/>
      <protection hidden="1"/>
    </xf>
    <xf numFmtId="44" fontId="13" fillId="0" borderId="0" xfId="1" applyFont="1" applyAlignment="1" applyProtection="1">
      <alignment horizontal="center" vertical="center" wrapText="1"/>
      <protection hidden="1"/>
    </xf>
    <xf numFmtId="0" fontId="12" fillId="2" borderId="1" xfId="0" applyFont="1" applyFill="1" applyBorder="1" applyAlignment="1" applyProtection="1">
      <alignment horizontal="center" vertical="center" wrapText="1"/>
      <protection hidden="1"/>
    </xf>
    <xf numFmtId="0" fontId="12" fillId="4" borderId="1" xfId="0" applyFont="1" applyFill="1" applyBorder="1" applyAlignment="1" applyProtection="1">
      <alignment horizontal="center" vertical="center" wrapText="1"/>
      <protection hidden="1"/>
    </xf>
    <xf numFmtId="44" fontId="13" fillId="0" borderId="0" xfId="0" applyNumberFormat="1" applyFont="1" applyAlignment="1" applyProtection="1">
      <alignment vertical="center"/>
      <protection hidden="1"/>
    </xf>
    <xf numFmtId="0" fontId="0" fillId="0" borderId="1" xfId="0" applyBorder="1" applyAlignment="1" applyProtection="1">
      <alignment vertical="center" wrapText="1"/>
      <protection locked="0"/>
    </xf>
    <xf numFmtId="2" fontId="0" fillId="0" borderId="0" xfId="2" applyNumberFormat="1" applyFont="1" applyAlignment="1" applyProtection="1">
      <alignment horizontal="center" vertical="center"/>
      <protection locked="0"/>
    </xf>
    <xf numFmtId="1" fontId="0" fillId="0" borderId="0" xfId="0" applyNumberFormat="1" applyAlignment="1">
      <alignment horizontal="center"/>
    </xf>
    <xf numFmtId="1" fontId="0" fillId="13" borderId="35" xfId="0" applyNumberFormat="1" applyFill="1" applyBorder="1" applyAlignment="1">
      <alignment horizontal="center" vertical="center"/>
    </xf>
    <xf numFmtId="1" fontId="0" fillId="14" borderId="35" xfId="0" applyNumberFormat="1" applyFill="1" applyBorder="1" applyAlignment="1">
      <alignment horizontal="center" vertical="center"/>
    </xf>
    <xf numFmtId="0" fontId="12" fillId="7" borderId="1" xfId="0" applyFont="1" applyFill="1" applyBorder="1" applyAlignment="1" applyProtection="1">
      <alignment horizontal="center" vertical="center" wrapText="1"/>
      <protection locked="0"/>
    </xf>
    <xf numFmtId="0" fontId="19" fillId="7" borderId="1" xfId="0" applyFont="1" applyFill="1" applyBorder="1" applyAlignment="1" applyProtection="1">
      <alignment horizontal="center" vertical="center" wrapText="1"/>
      <protection locked="0"/>
    </xf>
    <xf numFmtId="2" fontId="18" fillId="0" borderId="35" xfId="0" applyNumberFormat="1" applyFont="1" applyBorder="1" applyAlignment="1" applyProtection="1">
      <alignment horizontal="center" vertical="center"/>
      <protection locked="0"/>
    </xf>
    <xf numFmtId="2" fontId="0" fillId="0" borderId="1" xfId="0" applyNumberFormat="1" applyBorder="1" applyAlignment="1" applyProtection="1">
      <alignment horizontal="center" vertical="center"/>
      <protection locked="0"/>
    </xf>
    <xf numFmtId="1" fontId="0" fillId="0" borderId="1" xfId="0" applyNumberFormat="1" applyBorder="1" applyAlignment="1" applyProtection="1">
      <alignment horizontal="center" vertical="center"/>
      <protection locked="0"/>
    </xf>
    <xf numFmtId="0" fontId="18" fillId="0" borderId="1" xfId="0" applyFont="1" applyBorder="1" applyAlignment="1" applyProtection="1">
      <alignment horizontal="left" vertical="center" wrapText="1"/>
      <protection locked="0"/>
    </xf>
    <xf numFmtId="0" fontId="0" fillId="0" borderId="3" xfId="0" applyBorder="1" applyProtection="1">
      <protection locked="0"/>
    </xf>
    <xf numFmtId="0" fontId="17" fillId="7" borderId="2" xfId="0" applyFont="1" applyFill="1" applyBorder="1" applyAlignment="1" applyProtection="1">
      <alignment horizontal="left" vertical="center" wrapText="1"/>
      <protection locked="0"/>
    </xf>
    <xf numFmtId="0" fontId="17" fillId="7" borderId="3" xfId="0" applyFont="1" applyFill="1" applyBorder="1" applyAlignment="1" applyProtection="1">
      <alignment horizontal="left" vertical="center" wrapText="1"/>
      <protection locked="0"/>
    </xf>
    <xf numFmtId="0" fontId="20" fillId="7" borderId="1" xfId="0" applyFont="1" applyFill="1" applyBorder="1" applyAlignment="1" applyProtection="1">
      <alignment horizontal="left" vertical="center" wrapText="1"/>
      <protection locked="0"/>
    </xf>
    <xf numFmtId="0" fontId="0" fillId="0" borderId="23" xfId="0" applyBorder="1" applyProtection="1">
      <protection locked="0"/>
    </xf>
    <xf numFmtId="0" fontId="18" fillId="0" borderId="2" xfId="0" applyFont="1" applyBorder="1" applyAlignment="1" applyProtection="1">
      <alignment horizontal="left" vertical="center" wrapText="1"/>
      <protection locked="0"/>
    </xf>
    <xf numFmtId="0" fontId="18" fillId="0" borderId="3" xfId="0" applyFont="1" applyBorder="1" applyAlignment="1" applyProtection="1">
      <alignment horizontal="left" vertical="center" wrapText="1"/>
      <protection locked="0"/>
    </xf>
    <xf numFmtId="0" fontId="19" fillId="7" borderId="1" xfId="0" applyFont="1" applyFill="1" applyBorder="1" applyAlignment="1" applyProtection="1">
      <alignment horizontal="left" vertical="center" wrapText="1"/>
      <protection hidden="1"/>
    </xf>
    <xf numFmtId="0" fontId="0" fillId="0" borderId="3" xfId="0" applyBorder="1" applyProtection="1">
      <protection hidden="1"/>
    </xf>
    <xf numFmtId="0" fontId="12" fillId="0" borderId="1" xfId="0" applyFont="1" applyBorder="1" applyAlignment="1" applyProtection="1">
      <alignment horizontal="right" vertical="center" wrapText="1"/>
      <protection locked="0"/>
    </xf>
    <xf numFmtId="0" fontId="12" fillId="0" borderId="0" xfId="0" applyFont="1" applyAlignment="1" applyProtection="1">
      <alignment horizontal="right" vertical="center" wrapText="1"/>
      <protection locked="0"/>
    </xf>
    <xf numFmtId="0" fontId="0" fillId="0" borderId="0" xfId="0" applyProtection="1">
      <protection locked="0"/>
    </xf>
    <xf numFmtId="0" fontId="12" fillId="12" borderId="1" xfId="0" applyFont="1" applyFill="1" applyBorder="1" applyAlignment="1" applyProtection="1">
      <alignment horizontal="left" vertical="center" wrapText="1"/>
      <protection locked="0"/>
    </xf>
    <xf numFmtId="0" fontId="22" fillId="6" borderId="1" xfId="0" applyFont="1" applyFill="1" applyBorder="1" applyAlignment="1" applyProtection="1">
      <alignment horizontal="center" vertical="center" wrapText="1"/>
      <protection locked="0"/>
    </xf>
    <xf numFmtId="0" fontId="12" fillId="7" borderId="1" xfId="0" applyFont="1" applyFill="1" applyBorder="1" applyAlignment="1" applyProtection="1">
      <alignment horizontal="left" vertical="center" wrapText="1"/>
      <protection hidden="1"/>
    </xf>
    <xf numFmtId="0" fontId="19" fillId="7" borderId="1" xfId="0" applyFont="1" applyFill="1" applyBorder="1" applyAlignment="1" applyProtection="1">
      <alignment horizontal="left" vertical="center" wrapText="1"/>
      <protection locked="0"/>
    </xf>
    <xf numFmtId="0" fontId="0" fillId="0" borderId="44" xfId="0" applyBorder="1" applyAlignment="1" applyProtection="1">
      <alignment horizontal="center" vertical="center" wrapText="1"/>
      <protection locked="0"/>
    </xf>
    <xf numFmtId="0" fontId="0" fillId="0" borderId="32" xfId="0" applyBorder="1" applyProtection="1">
      <protection locked="0"/>
    </xf>
    <xf numFmtId="0" fontId="0" fillId="0" borderId="33" xfId="0" applyBorder="1" applyProtection="1">
      <protection locked="0"/>
    </xf>
    <xf numFmtId="0" fontId="3" fillId="0" borderId="5" xfId="0" applyFont="1" applyBorder="1" applyAlignment="1" applyProtection="1">
      <alignment horizontal="left" vertical="center" wrapText="1"/>
      <protection locked="0"/>
    </xf>
    <xf numFmtId="0" fontId="3" fillId="6" borderId="31" xfId="0" applyFont="1" applyFill="1" applyBorder="1" applyAlignment="1" applyProtection="1">
      <alignment horizontal="center" vertical="center" wrapText="1"/>
      <protection locked="0"/>
    </xf>
    <xf numFmtId="0" fontId="0" fillId="0" borderId="4" xfId="0" applyBorder="1" applyProtection="1">
      <protection locked="0"/>
    </xf>
    <xf numFmtId="0" fontId="0" fillId="0" borderId="39" xfId="0" applyBorder="1" applyProtection="1">
      <protection locked="0"/>
    </xf>
    <xf numFmtId="0" fontId="3" fillId="0" borderId="1" xfId="0" applyFont="1" applyBorder="1" applyAlignment="1" applyProtection="1">
      <alignment horizontal="left" vertical="center" wrapText="1"/>
      <protection locked="0"/>
    </xf>
    <xf numFmtId="0" fontId="3" fillId="0" borderId="5" xfId="0"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0" fillId="0" borderId="1" xfId="0" applyBorder="1" applyAlignment="1" applyProtection="1">
      <alignment horizontal="left" vertical="center" wrapText="1"/>
      <protection locked="0"/>
    </xf>
    <xf numFmtId="0" fontId="3" fillId="0" borderId="5" xfId="0" applyFont="1" applyBorder="1" applyAlignment="1" applyProtection="1">
      <alignment horizontal="center" vertical="center" textRotation="90" wrapText="1"/>
      <protection locked="0"/>
    </xf>
    <xf numFmtId="0" fontId="0" fillId="0" borderId="41" xfId="0" applyBorder="1" applyProtection="1">
      <protection locked="0"/>
    </xf>
    <xf numFmtId="0" fontId="0" fillId="0" borderId="25" xfId="0" applyBorder="1" applyProtection="1">
      <protection locked="0"/>
    </xf>
    <xf numFmtId="0" fontId="3" fillId="0" borderId="1" xfId="2" applyNumberFormat="1" applyFont="1" applyBorder="1" applyAlignment="1" applyProtection="1">
      <alignment horizontal="center" vertical="center" wrapText="1"/>
      <protection locked="0"/>
    </xf>
    <xf numFmtId="0" fontId="3" fillId="6" borderId="1" xfId="0" applyFont="1" applyFill="1" applyBorder="1" applyAlignment="1" applyProtection="1">
      <alignment horizontal="center" vertical="center" wrapText="1"/>
      <protection locked="0"/>
    </xf>
    <xf numFmtId="0" fontId="0" fillId="0" borderId="8" xfId="0" applyBorder="1" applyProtection="1">
      <protection locked="0"/>
    </xf>
    <xf numFmtId="0" fontId="0" fillId="0" borderId="7" xfId="0" applyBorder="1" applyProtection="1">
      <protection locked="0"/>
    </xf>
    <xf numFmtId="0" fontId="0" fillId="0" borderId="10" xfId="0" applyBorder="1" applyProtection="1">
      <protection locked="0"/>
    </xf>
    <xf numFmtId="0" fontId="0" fillId="0" borderId="12" xfId="0" applyBorder="1" applyProtection="1">
      <protection locked="0"/>
    </xf>
    <xf numFmtId="0" fontId="0" fillId="0" borderId="11" xfId="0" applyBorder="1" applyProtection="1">
      <protection locked="0"/>
    </xf>
    <xf numFmtId="0" fontId="3" fillId="0" borderId="1" xfId="0" applyFont="1" applyBorder="1" applyAlignment="1" applyProtection="1">
      <alignment horizontal="center" vertical="center" textRotation="90" wrapText="1"/>
      <protection locked="0"/>
    </xf>
    <xf numFmtId="0" fontId="0" fillId="0" borderId="26" xfId="0" applyBorder="1" applyProtection="1">
      <protection locked="0"/>
    </xf>
    <xf numFmtId="0" fontId="0" fillId="0" borderId="27" xfId="0" applyBorder="1" applyProtection="1">
      <protection locked="0"/>
    </xf>
    <xf numFmtId="0" fontId="0" fillId="0" borderId="1" xfId="0" applyBorder="1" applyAlignment="1" applyProtection="1">
      <alignment horizontal="center" vertical="center" wrapText="1"/>
      <protection locked="0"/>
    </xf>
    <xf numFmtId="0" fontId="3" fillId="6" borderId="5" xfId="0" applyFont="1" applyFill="1" applyBorder="1" applyAlignment="1" applyProtection="1">
      <alignment horizontal="center" vertical="center" wrapText="1"/>
      <protection locked="0"/>
    </xf>
    <xf numFmtId="0" fontId="0" fillId="0" borderId="2" xfId="0" applyBorder="1" applyAlignment="1" applyProtection="1">
      <alignment horizontal="center"/>
      <protection locked="0"/>
    </xf>
    <xf numFmtId="0" fontId="0" fillId="0" borderId="3" xfId="0" applyBorder="1" applyAlignment="1" applyProtection="1">
      <alignment horizontal="center"/>
      <protection locked="0"/>
    </xf>
    <xf numFmtId="0" fontId="0" fillId="0" borderId="45" xfId="0" applyBorder="1" applyAlignment="1" applyProtection="1">
      <alignment horizontal="center" vertical="center" wrapText="1"/>
      <protection locked="0"/>
    </xf>
    <xf numFmtId="0" fontId="0" fillId="0" borderId="20" xfId="0" applyBorder="1" applyProtection="1">
      <protection locked="0"/>
    </xf>
    <xf numFmtId="0" fontId="0" fillId="0" borderId="21" xfId="0" applyBorder="1" applyProtection="1">
      <protection locked="0"/>
    </xf>
    <xf numFmtId="0" fontId="3" fillId="0" borderId="5" xfId="0" applyFont="1" applyBorder="1" applyAlignment="1" applyProtection="1">
      <alignment horizontal="left" vertical="center"/>
      <protection locked="0"/>
    </xf>
    <xf numFmtId="0" fontId="0" fillId="0" borderId="5" xfId="0" applyBorder="1" applyAlignment="1" applyProtection="1">
      <alignment horizontal="center" vertical="center" wrapText="1"/>
      <protection locked="0"/>
    </xf>
    <xf numFmtId="0" fontId="0" fillId="0" borderId="6" xfId="0" applyBorder="1" applyAlignment="1" applyProtection="1">
      <alignment horizontal="center" vertical="center" wrapText="1"/>
      <protection locked="0"/>
    </xf>
    <xf numFmtId="0" fontId="0" fillId="0" borderId="9" xfId="0" applyBorder="1" applyProtection="1">
      <protection locked="0"/>
    </xf>
    <xf numFmtId="0" fontId="0" fillId="0" borderId="14" xfId="0" applyBorder="1" applyProtection="1">
      <protection locked="0"/>
    </xf>
    <xf numFmtId="0" fontId="0" fillId="0" borderId="16" xfId="0" applyBorder="1" applyProtection="1">
      <protection locked="0"/>
    </xf>
    <xf numFmtId="0" fontId="0" fillId="0" borderId="13" xfId="0" applyBorder="1" applyProtection="1">
      <protection locked="0"/>
    </xf>
    <xf numFmtId="0" fontId="0" fillId="0" borderId="5" xfId="0" applyBorder="1" applyAlignment="1" applyProtection="1">
      <alignment horizontal="left" vertical="center" wrapText="1"/>
      <protection locked="0"/>
    </xf>
    <xf numFmtId="0" fontId="3" fillId="6" borderId="6" xfId="0" applyFont="1" applyFill="1" applyBorder="1" applyAlignment="1" applyProtection="1">
      <alignment horizontal="center" vertical="center" wrapText="1"/>
      <protection locked="0"/>
    </xf>
    <xf numFmtId="0" fontId="0" fillId="0" borderId="0" xfId="0" applyAlignment="1" applyProtection="1">
      <alignment horizontal="center" vertical="center" wrapText="1"/>
      <protection locked="0"/>
    </xf>
    <xf numFmtId="0" fontId="0" fillId="0" borderId="15" xfId="0" applyBorder="1" applyProtection="1">
      <protection locked="0"/>
    </xf>
    <xf numFmtId="0" fontId="0" fillId="0" borderId="46" xfId="0" applyBorder="1" applyProtection="1">
      <protection locked="0"/>
    </xf>
    <xf numFmtId="0" fontId="0" fillId="0" borderId="1" xfId="0" applyBorder="1" applyAlignment="1" applyProtection="1">
      <alignment horizontal="center" vertical="center" wrapText="1"/>
      <protection hidden="1"/>
    </xf>
    <xf numFmtId="0" fontId="0" fillId="0" borderId="23" xfId="0" applyBorder="1" applyProtection="1">
      <protection hidden="1"/>
    </xf>
    <xf numFmtId="0" fontId="0" fillId="0" borderId="40" xfId="0" applyBorder="1" applyProtection="1">
      <protection locked="0"/>
    </xf>
    <xf numFmtId="2" fontId="0" fillId="0" borderId="1" xfId="0" applyNumberFormat="1" applyBorder="1" applyAlignment="1" applyProtection="1">
      <alignment horizontal="center" vertical="center" wrapText="1"/>
      <protection hidden="1"/>
    </xf>
    <xf numFmtId="0" fontId="9" fillId="6" borderId="31" xfId="0" applyFont="1" applyFill="1" applyBorder="1" applyAlignment="1" applyProtection="1">
      <alignment horizontal="center" vertical="center" wrapText="1"/>
      <protection locked="0"/>
    </xf>
    <xf numFmtId="0" fontId="9" fillId="0" borderId="5" xfId="0" applyFont="1" applyBorder="1" applyAlignment="1" applyProtection="1">
      <alignment horizontal="center" vertical="center" wrapText="1"/>
      <protection locked="0"/>
    </xf>
    <xf numFmtId="0" fontId="8" fillId="0" borderId="1" xfId="0" applyFont="1" applyBorder="1" applyAlignment="1" applyProtection="1">
      <alignment horizontal="center" vertical="center" wrapText="1"/>
      <protection locked="0"/>
    </xf>
    <xf numFmtId="0" fontId="9" fillId="7" borderId="5" xfId="0" applyFont="1" applyFill="1" applyBorder="1" applyAlignment="1" applyProtection="1">
      <alignment horizontal="left" vertical="center" wrapText="1"/>
      <protection locked="0"/>
    </xf>
    <xf numFmtId="0" fontId="9" fillId="0" borderId="17" xfId="0" applyFont="1" applyBorder="1" applyAlignment="1" applyProtection="1">
      <alignment horizontal="right" vertical="center" wrapText="1"/>
      <protection locked="0"/>
    </xf>
    <xf numFmtId="0" fontId="0" fillId="0" borderId="28" xfId="0" applyBorder="1" applyProtection="1">
      <protection locked="0"/>
    </xf>
    <xf numFmtId="0" fontId="0" fillId="0" borderId="29" xfId="0" applyBorder="1" applyProtection="1">
      <protection locked="0"/>
    </xf>
    <xf numFmtId="0" fontId="9" fillId="0" borderId="1" xfId="0" applyFont="1" applyBorder="1" applyAlignment="1" applyProtection="1">
      <alignment horizontal="center" vertical="center" wrapText="1"/>
      <protection locked="0"/>
    </xf>
    <xf numFmtId="0" fontId="9" fillId="0" borderId="18" xfId="0" applyFont="1" applyBorder="1" applyAlignment="1" applyProtection="1">
      <alignment horizontal="right" vertical="center" wrapText="1"/>
      <protection locked="0"/>
    </xf>
    <xf numFmtId="0" fontId="8" fillId="0" borderId="0" xfId="0" applyFont="1" applyAlignment="1" applyProtection="1">
      <alignment horizontal="left" vertical="center" wrapText="1"/>
      <protection locked="0"/>
    </xf>
    <xf numFmtId="0" fontId="3" fillId="6" borderId="42" xfId="0" applyFont="1" applyFill="1" applyBorder="1" applyAlignment="1" applyProtection="1">
      <alignment horizontal="center" vertical="center" wrapText="1"/>
      <protection locked="0"/>
    </xf>
    <xf numFmtId="0" fontId="0" fillId="0" borderId="22" xfId="0" applyBorder="1" applyProtection="1">
      <protection locked="0"/>
    </xf>
    <xf numFmtId="0" fontId="10" fillId="0" borderId="1" xfId="0" applyFont="1" applyBorder="1" applyAlignment="1" applyProtection="1">
      <alignment horizontal="center" vertical="center" wrapText="1"/>
      <protection locked="0"/>
    </xf>
    <xf numFmtId="0" fontId="8" fillId="0" borderId="18" xfId="0" applyFont="1" applyBorder="1" applyAlignment="1" applyProtection="1">
      <alignment horizontal="center" vertical="center" wrapText="1"/>
      <protection locked="0"/>
    </xf>
    <xf numFmtId="0" fontId="0" fillId="0" borderId="30" xfId="0" applyBorder="1" applyProtection="1">
      <protection locked="0"/>
    </xf>
    <xf numFmtId="0" fontId="10" fillId="0" borderId="18" xfId="0" applyFont="1" applyBorder="1" applyAlignment="1" applyProtection="1">
      <alignment horizontal="right" vertical="center" wrapText="1"/>
      <protection locked="0"/>
    </xf>
    <xf numFmtId="0" fontId="10" fillId="7" borderId="43" xfId="0" applyFont="1" applyFill="1" applyBorder="1" applyAlignment="1" applyProtection="1">
      <alignment horizontal="left" vertical="center" wrapText="1"/>
      <protection locked="0"/>
    </xf>
    <xf numFmtId="0" fontId="0" fillId="0" borderId="24" xfId="0" applyBorder="1" applyProtection="1">
      <protection locked="0"/>
    </xf>
    <xf numFmtId="0" fontId="10" fillId="0" borderId="6" xfId="0" applyFont="1" applyBorder="1" applyAlignment="1" applyProtection="1">
      <alignment horizontal="center" vertical="center" wrapText="1"/>
      <protection locked="0"/>
    </xf>
  </cellXfs>
  <cellStyles count="9">
    <cellStyle name="Normal" xfId="0" builtinId="0"/>
    <cellStyle name="Normal 2" xfId="6" xr:uid="{00000000-0005-0000-0000-000001000000}"/>
    <cellStyle name="Normal 3" xfId="7" xr:uid="{00000000-0005-0000-0000-000002000000}"/>
    <cellStyle name="Normal 4" xfId="3" xr:uid="{00000000-0005-0000-0000-000003000000}"/>
    <cellStyle name="Normal 5" xfId="4" xr:uid="{00000000-0005-0000-0000-000004000000}"/>
    <cellStyle name="Normal 7" xfId="5" xr:uid="{00000000-0005-0000-0000-000005000000}"/>
    <cellStyle name="ParaBirimi" xfId="1" builtinId="4"/>
    <cellStyle name="Virgül" xfId="8" builtinId="3"/>
    <cellStyle name="Yüzde" xfId="2" builtinId="5"/>
  </cellStyles>
  <dxfs count="3730">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theme="9" tint="-0.499984740745262"/>
      </font>
    </dxf>
    <dxf>
      <font>
        <b/>
        <color rgb="FFC00000"/>
      </font>
      <fill>
        <patternFill>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theme="9" tint="-0.499984740745262"/>
      </font>
    </dxf>
    <dxf>
      <font>
        <b/>
        <color rgb="FFC00000"/>
      </font>
      <fill>
        <patternFill>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theme="9" tint="-0.499984740745262"/>
      </font>
    </dxf>
    <dxf>
      <font>
        <b/>
        <color rgb="FFC00000"/>
      </font>
      <fill>
        <patternFill>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2"/>
          <bgColor theme="2"/>
        </patternFill>
      </fill>
    </dxf>
    <dxf>
      <font>
        <b/>
        <color rgb="FFFF0000"/>
      </font>
    </dxf>
    <dxf>
      <font>
        <b/>
        <color rgb="FFFF0000"/>
      </font>
      <fill>
        <patternFill patternType="darkGray">
          <fgColor theme="0" tint="-0.499984740745262"/>
          <bgColor theme="0" tint="-0.499984740745262"/>
        </patternFill>
      </fill>
    </dxf>
    <dxf>
      <font>
        <b/>
        <color theme="9" tint="-0.499984740745262"/>
      </font>
    </dxf>
    <dxf>
      <font>
        <b/>
        <color rgb="FFC00000"/>
      </font>
      <fill>
        <patternFill>
          <fgColor theme="0" tint="-0.499984740745262"/>
        </patternFill>
      </fill>
    </dxf>
    <dxf>
      <font>
        <b/>
        <color rgb="FFC00000"/>
      </font>
      <fill>
        <patternFill>
          <fgColor theme="0" tint="-0.499984740745262"/>
          <bgColor theme="0" tint="-0.499984740745262"/>
        </patternFill>
      </fill>
    </dxf>
    <dxf>
      <font>
        <b/>
        <color rgb="FFFF0000"/>
      </font>
    </dxf>
    <dxf>
      <font>
        <b/>
        <color rgb="FFC00000"/>
      </font>
      <fill>
        <patternFill>
          <fgColor theme="2"/>
          <bgColor theme="2"/>
        </patternFill>
      </fill>
    </dxf>
    <dxf>
      <font>
        <b/>
        <color theme="9" tint="-0.499984740745262"/>
      </font>
    </dxf>
    <dxf>
      <font>
        <b/>
        <color rgb="FFFF0000"/>
      </font>
      <fill>
        <patternFill patternType="darkGray">
          <fgColor theme="0" tint="-0.499984740745262"/>
          <bgColor theme="0" tint="-0.499984740745262"/>
        </patternFill>
      </fill>
    </dxf>
    <dxf>
      <font>
        <b/>
        <color rgb="FFC00000"/>
      </font>
      <fill>
        <patternFill>
          <fgColor theme="0" tint="-0.499984740745262"/>
        </patternFill>
      </fill>
    </dxf>
    <dxf>
      <font>
        <b/>
        <color rgb="FFC00000"/>
      </font>
      <fill>
        <patternFill>
          <fgColor theme="0" tint="-0.499984740745262"/>
          <bgColor theme="0" tint="-0.499984740745262"/>
        </patternFill>
      </fill>
    </dxf>
    <dxf>
      <font>
        <b/>
        <color rgb="FFC00000"/>
      </font>
      <fill>
        <patternFill>
          <fgColor theme="0" tint="-0.499984740745262"/>
        </patternFill>
      </fill>
    </dxf>
    <dxf>
      <font>
        <b/>
        <color theme="9" tint="-0.499984740745262"/>
      </font>
    </dxf>
    <dxf>
      <font>
        <b/>
        <color rgb="FFC00000"/>
      </font>
      <fill>
        <patternFill>
          <fgColor theme="0" tint="-0.499984740745262"/>
          <bgColor theme="0" tint="-0.499984740745262"/>
        </patternFill>
      </fill>
    </dxf>
    <dxf>
      <font>
        <b/>
        <color rgb="FFFF0000"/>
      </font>
      <fill>
        <patternFill patternType="darkGray">
          <fgColor theme="0" tint="-0.499984740745262"/>
          <bgColor theme="0" tint="-0.499984740745262"/>
        </patternFill>
      </fill>
    </dxf>
    <dxf>
      <font>
        <b/>
        <color theme="9" tint="-0.24994659260841701"/>
      </font>
      <fill>
        <patternFill>
          <fgColor theme="2"/>
          <bgColor theme="2"/>
        </patternFill>
      </fill>
    </dxf>
    <dxf>
      <font>
        <b/>
        <color theme="7" tint="0.39994506668294322"/>
      </font>
      <fill>
        <patternFill>
          <fgColor theme="6"/>
          <bgColor theme="6"/>
        </patternFill>
      </fill>
    </dxf>
    <dxf>
      <font>
        <b/>
        <color rgb="FFC00000"/>
      </font>
      <fill>
        <patternFill>
          <fgColor theme="2"/>
          <bgColor theme="2"/>
        </patternFill>
      </fill>
    </dxf>
    <dxf>
      <font>
        <b/>
        <color rgb="FFFF0000"/>
      </font>
    </dxf>
    <dxf>
      <font>
        <b/>
        <color rgb="FFC00000"/>
      </font>
      <fill>
        <patternFill>
          <fgColor theme="0" tint="-0.499984740745262"/>
          <bgColor theme="0" tint="-0.499984740745262"/>
        </patternFill>
      </fill>
    </dxf>
    <dxf>
      <font>
        <b/>
        <color theme="9" tint="-0.499984740745262"/>
      </font>
    </dxf>
    <dxf>
      <font>
        <b/>
        <color rgb="FFC00000"/>
      </font>
      <fill>
        <patternFill>
          <fgColor theme="0" tint="-0.499984740745262"/>
        </patternFill>
      </fill>
    </dxf>
    <dxf>
      <font>
        <b/>
        <color rgb="FFFF0000"/>
      </font>
      <fill>
        <patternFill patternType="darkGray">
          <fgColor theme="0" tint="-0.499984740745262"/>
          <bgColor theme="0" tint="-0.499984740745262"/>
        </patternFill>
      </fill>
    </dxf>
    <dxf>
      <font>
        <b/>
        <color rgb="FFFF0000"/>
      </font>
      <fill>
        <patternFill>
          <bgColor theme="0"/>
        </patternFill>
      </fill>
    </dxf>
    <dxf>
      <font>
        <b/>
        <color auto="1"/>
      </font>
      <fill>
        <patternFill>
          <bgColor theme="0"/>
        </patternFill>
      </fill>
    </dxf>
    <dxf>
      <font>
        <b/>
        <color auto="1"/>
      </font>
      <fill>
        <patternFill>
          <fgColor auto="1"/>
          <bgColor theme="0"/>
        </patternFill>
      </fill>
    </dxf>
    <dxf>
      <font>
        <b/>
        <color auto="1"/>
      </font>
      <fill>
        <patternFill>
          <bgColor theme="0"/>
        </patternFill>
      </fill>
    </dxf>
    <dxf>
      <font>
        <b/>
        <color auto="1"/>
      </font>
      <fill>
        <patternFill>
          <bgColor theme="0"/>
        </patternFill>
      </fill>
    </dxf>
    <dxf>
      <font>
        <b/>
        <color auto="1"/>
      </font>
      <fill>
        <patternFill>
          <bgColor theme="0"/>
        </patternFill>
      </fill>
    </dxf>
    <dxf>
      <font>
        <b/>
        <color rgb="FFFF0000"/>
      </font>
      <fill>
        <patternFill>
          <bgColor theme="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653415</xdr:colOff>
      <xdr:row>10</xdr:row>
      <xdr:rowOff>54239</xdr:rowOff>
    </xdr:from>
    <xdr:to>
      <xdr:col>7</xdr:col>
      <xdr:colOff>695325</xdr:colOff>
      <xdr:row>10</xdr:row>
      <xdr:rowOff>486833</xdr:rowOff>
    </xdr:to>
    <xdr:pic>
      <xdr:nvPicPr>
        <xdr:cNvPr id="2" name="Resim 1">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875915" y="3589072"/>
          <a:ext cx="6592993" cy="432594"/>
        </a:xfrm>
        <a:prstGeom prst="rect">
          <a:avLst/>
        </a:prstGeom>
        <a:noFill/>
        <a:ln>
          <a:prstDash val="solid"/>
        </a:ln>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28"/>
  <sheetViews>
    <sheetView view="pageBreakPreview" zoomScale="90" zoomScaleNormal="80" zoomScaleSheetLayoutView="90" workbookViewId="0">
      <selection activeCell="F9" sqref="F9:J9"/>
    </sheetView>
  </sheetViews>
  <sheetFormatPr defaultColWidth="9.140625" defaultRowHeight="15" x14ac:dyDescent="0.25"/>
  <cols>
    <col min="1" max="1" width="12.28515625" style="33" customWidth="1"/>
    <col min="2" max="3" width="21.140625" style="33" customWidth="1"/>
    <col min="4" max="4" width="17.7109375" style="33" customWidth="1"/>
    <col min="5" max="5" width="26" style="33" customWidth="1"/>
    <col min="6" max="6" width="12.28515625" style="33" customWidth="1"/>
    <col min="7" max="9" width="21.140625" style="33" customWidth="1"/>
    <col min="10" max="10" width="26" style="33" customWidth="1"/>
    <col min="11" max="12" width="9.140625" style="34" customWidth="1"/>
    <col min="13" max="13" width="9.42578125" style="34" customWidth="1"/>
    <col min="14" max="14" width="9.140625" style="34" customWidth="1"/>
    <col min="15" max="15" width="9.140625" style="34" bestFit="1" customWidth="1"/>
    <col min="16" max="16" width="2.28515625" style="34" bestFit="1" customWidth="1"/>
    <col min="17" max="17" width="9.140625" style="34" bestFit="1" customWidth="1"/>
    <col min="18" max="18" width="9.140625" style="34" customWidth="1"/>
    <col min="19" max="16384" width="9.140625" style="34"/>
  </cols>
  <sheetData>
    <row r="1" spans="1:17" ht="15.75" customHeight="1" thickBot="1" x14ac:dyDescent="0.3">
      <c r="A1" s="192"/>
      <c r="B1" s="193"/>
      <c r="C1" s="193"/>
      <c r="D1" s="193"/>
      <c r="E1" s="193"/>
      <c r="F1" s="193"/>
      <c r="G1" s="193"/>
      <c r="H1" s="193"/>
      <c r="I1" s="194"/>
      <c r="J1" s="59" t="s">
        <v>61</v>
      </c>
      <c r="K1" s="33"/>
    </row>
    <row r="2" spans="1:17" ht="27.75" customHeight="1" x14ac:dyDescent="0.25">
      <c r="A2" s="196" t="s">
        <v>62</v>
      </c>
      <c r="B2" s="197"/>
      <c r="C2" s="197"/>
      <c r="D2" s="197"/>
      <c r="E2" s="197"/>
      <c r="F2" s="197"/>
      <c r="G2" s="197"/>
      <c r="H2" s="197"/>
      <c r="I2" s="197"/>
      <c r="J2" s="198"/>
      <c r="K2" s="33"/>
    </row>
    <row r="3" spans="1:17" ht="26.25" customHeight="1" x14ac:dyDescent="0.25">
      <c r="A3" s="200" t="s">
        <v>63</v>
      </c>
      <c r="B3" s="180"/>
      <c r="C3" s="180"/>
      <c r="D3" s="176"/>
      <c r="E3" s="126" t="s">
        <v>64</v>
      </c>
      <c r="F3" s="201" t="s">
        <v>65</v>
      </c>
      <c r="G3" s="180"/>
      <c r="H3" s="180"/>
      <c r="I3" s="176"/>
      <c r="J3" s="35" t="s">
        <v>64</v>
      </c>
      <c r="K3" s="33"/>
      <c r="O3" s="36"/>
    </row>
    <row r="4" spans="1:17" ht="27.75" customHeight="1" x14ac:dyDescent="0.25">
      <c r="A4" s="203" t="s">
        <v>4</v>
      </c>
      <c r="B4" s="202" t="s">
        <v>66</v>
      </c>
      <c r="C4" s="180"/>
      <c r="D4" s="176"/>
      <c r="E4" s="7">
        <f>Veriler!Y207</f>
        <v>0</v>
      </c>
      <c r="F4" s="213" t="s">
        <v>5</v>
      </c>
      <c r="G4" s="202" t="s">
        <v>67</v>
      </c>
      <c r="H4" s="180"/>
      <c r="I4" s="176"/>
      <c r="J4" s="58">
        <f>Veriler!Z207</f>
        <v>0</v>
      </c>
      <c r="K4" s="33"/>
      <c r="L4" s="37"/>
    </row>
    <row r="5" spans="1:17" ht="27.75" customHeight="1" x14ac:dyDescent="0.25">
      <c r="A5" s="204"/>
      <c r="B5" s="202" t="s">
        <v>68</v>
      </c>
      <c r="C5" s="180"/>
      <c r="D5" s="176"/>
      <c r="E5" s="7">
        <f>Veriler!AA9</f>
        <v>0</v>
      </c>
      <c r="F5" s="214"/>
      <c r="G5" s="202" t="s">
        <v>69</v>
      </c>
      <c r="H5" s="180"/>
      <c r="I5" s="176"/>
      <c r="J5" s="58">
        <f>Veriler!AB9</f>
        <v>0</v>
      </c>
      <c r="K5" s="33"/>
    </row>
    <row r="6" spans="1:17" ht="23.25" customHeight="1" x14ac:dyDescent="0.25">
      <c r="A6" s="204"/>
      <c r="B6" s="202" t="s">
        <v>70</v>
      </c>
      <c r="C6" s="180"/>
      <c r="D6" s="176"/>
      <c r="E6" s="7">
        <f>Veriler!AC9</f>
        <v>0</v>
      </c>
      <c r="F6" s="214"/>
      <c r="G6" s="202" t="s">
        <v>71</v>
      </c>
      <c r="H6" s="180"/>
      <c r="I6" s="176"/>
      <c r="J6" s="58">
        <f>Veriler!AD9</f>
        <v>0</v>
      </c>
      <c r="K6" s="33"/>
    </row>
    <row r="7" spans="1:17" ht="23.25" customHeight="1" x14ac:dyDescent="0.25">
      <c r="A7" s="205"/>
      <c r="B7" s="199" t="s">
        <v>72</v>
      </c>
      <c r="C7" s="180"/>
      <c r="D7" s="176"/>
      <c r="E7" s="8">
        <f>SUM(E4:E6)</f>
        <v>0</v>
      </c>
      <c r="F7" s="215"/>
      <c r="G7" s="199" t="s">
        <v>73</v>
      </c>
      <c r="H7" s="180"/>
      <c r="I7" s="176"/>
      <c r="J7" s="9">
        <f>SUM(J4:J6)</f>
        <v>0</v>
      </c>
      <c r="K7" s="33"/>
    </row>
    <row r="8" spans="1:17" ht="29.25" customHeight="1" x14ac:dyDescent="0.25">
      <c r="A8" s="217" t="s">
        <v>74</v>
      </c>
      <c r="B8" s="180"/>
      <c r="C8" s="180"/>
      <c r="D8" s="180"/>
      <c r="E8" s="180"/>
      <c r="F8" s="180"/>
      <c r="G8" s="180"/>
      <c r="H8" s="180"/>
      <c r="I8" s="180"/>
      <c r="J8" s="176"/>
      <c r="K8" s="33"/>
    </row>
    <row r="9" spans="1:17" s="38" customFormat="1" ht="28.5" customHeight="1" x14ac:dyDescent="0.25">
      <c r="A9" s="200" t="s">
        <v>75</v>
      </c>
      <c r="B9" s="180"/>
      <c r="C9" s="180"/>
      <c r="D9" s="180"/>
      <c r="E9" s="176"/>
      <c r="F9" s="206"/>
      <c r="G9" s="180"/>
      <c r="H9" s="180"/>
      <c r="I9" s="180"/>
      <c r="J9" s="176"/>
      <c r="K9" s="34"/>
    </row>
    <row r="10" spans="1:17" ht="48.75" customHeight="1" x14ac:dyDescent="0.25">
      <c r="A10" s="195" t="s">
        <v>76</v>
      </c>
      <c r="B10" s="180"/>
      <c r="C10" s="180"/>
      <c r="D10" s="176"/>
      <c r="E10" s="10">
        <f>IFERROR(E7+J7, " ")</f>
        <v>0</v>
      </c>
      <c r="F10" s="199" t="s">
        <v>77</v>
      </c>
      <c r="G10" s="180"/>
      <c r="H10" s="180"/>
      <c r="I10" s="176"/>
      <c r="J10" s="9">
        <f>J7</f>
        <v>0</v>
      </c>
      <c r="K10" s="39"/>
      <c r="L10" s="138"/>
      <c r="N10" s="36"/>
      <c r="O10" s="36"/>
      <c r="P10" s="36"/>
      <c r="Q10" s="36"/>
    </row>
    <row r="11" spans="1:17" ht="43.5" customHeight="1" x14ac:dyDescent="0.25">
      <c r="A11" s="224"/>
      <c r="B11" s="180"/>
      <c r="C11" s="180"/>
      <c r="D11" s="180"/>
      <c r="E11" s="180"/>
      <c r="F11" s="180"/>
      <c r="G11" s="180"/>
      <c r="H11" s="180"/>
      <c r="I11" s="180"/>
      <c r="J11" s="176"/>
      <c r="K11" s="33"/>
      <c r="M11" s="40"/>
    </row>
    <row r="12" spans="1:17" ht="20.45" customHeight="1" x14ac:dyDescent="0.25">
      <c r="A12" s="223" t="s">
        <v>78</v>
      </c>
      <c r="B12" s="176"/>
      <c r="C12" s="238">
        <f>IFERROR(IF(Veriler!Z212&gt;100,100,Veriler!Z212),0)</f>
        <v>0</v>
      </c>
      <c r="D12" s="236"/>
      <c r="E12" s="184"/>
      <c r="F12" s="199" t="s">
        <v>79</v>
      </c>
      <c r="G12" s="176"/>
      <c r="H12" s="235" t="str">
        <f>IFERROR(VLOOKUP(C12,Veriler!A1:B9900,2)," ")</f>
        <v xml:space="preserve"> </v>
      </c>
      <c r="I12" s="236"/>
      <c r="J12" s="184"/>
      <c r="K12" s="33"/>
      <c r="M12" s="41"/>
      <c r="N12" s="42"/>
    </row>
    <row r="13" spans="1:17" ht="20.25" customHeight="1" x14ac:dyDescent="0.25">
      <c r="A13" s="195" t="s">
        <v>42</v>
      </c>
      <c r="B13" s="176"/>
      <c r="C13" s="202"/>
      <c r="D13" s="180"/>
      <c r="E13" s="176"/>
      <c r="F13" s="207" t="s">
        <v>80</v>
      </c>
      <c r="G13" s="209"/>
      <c r="H13" s="207" t="s">
        <v>81</v>
      </c>
      <c r="I13" s="208"/>
      <c r="J13" s="209"/>
      <c r="K13" s="33"/>
    </row>
    <row r="14" spans="1:17" ht="20.45" customHeight="1" x14ac:dyDescent="0.25">
      <c r="A14" s="195" t="s">
        <v>82</v>
      </c>
      <c r="B14" s="176"/>
      <c r="C14" s="202"/>
      <c r="D14" s="180"/>
      <c r="E14" s="176"/>
      <c r="F14" s="210"/>
      <c r="G14" s="212"/>
      <c r="H14" s="210"/>
      <c r="I14" s="211"/>
      <c r="J14" s="212"/>
      <c r="K14" s="33"/>
    </row>
    <row r="15" spans="1:17" ht="20.45" customHeight="1" x14ac:dyDescent="0.25">
      <c r="A15" s="195" t="s">
        <v>83</v>
      </c>
      <c r="B15" s="176"/>
      <c r="C15" s="165"/>
      <c r="D15" s="218"/>
      <c r="E15" s="219"/>
      <c r="F15" s="216"/>
      <c r="G15" s="209"/>
      <c r="H15" s="216"/>
      <c r="I15" s="208"/>
      <c r="J15" s="209"/>
      <c r="K15" s="33"/>
    </row>
    <row r="16" spans="1:17" ht="20.45" customHeight="1" x14ac:dyDescent="0.25">
      <c r="A16" s="195" t="s">
        <v>84</v>
      </c>
      <c r="B16" s="180"/>
      <c r="C16" s="180"/>
      <c r="D16" s="180"/>
      <c r="E16" s="176"/>
      <c r="F16" s="210"/>
      <c r="G16" s="212"/>
      <c r="H16" s="210"/>
      <c r="I16" s="211"/>
      <c r="J16" s="212"/>
      <c r="K16" s="33"/>
    </row>
    <row r="17" spans="1:11" ht="20.25" customHeight="1" x14ac:dyDescent="0.25">
      <c r="A17" s="195" t="s">
        <v>85</v>
      </c>
      <c r="B17" s="180"/>
      <c r="C17" s="180"/>
      <c r="D17" s="180"/>
      <c r="E17" s="176"/>
      <c r="F17" s="207" t="s">
        <v>80</v>
      </c>
      <c r="G17" s="209"/>
      <c r="H17" s="231" t="s">
        <v>81</v>
      </c>
      <c r="I17" s="208"/>
      <c r="J17" s="226"/>
      <c r="K17" s="33"/>
    </row>
    <row r="18" spans="1:11" ht="25.5" customHeight="1" x14ac:dyDescent="0.25">
      <c r="A18" s="195" t="s">
        <v>86</v>
      </c>
      <c r="B18" s="180"/>
      <c r="C18" s="180"/>
      <c r="D18" s="180"/>
      <c r="E18" s="176"/>
      <c r="F18" s="210"/>
      <c r="G18" s="212"/>
      <c r="H18" s="210"/>
      <c r="I18" s="211"/>
      <c r="J18" s="229"/>
      <c r="K18" s="33"/>
    </row>
    <row r="19" spans="1:11" ht="25.5" customHeight="1" x14ac:dyDescent="0.25">
      <c r="A19" s="230" t="s">
        <v>87</v>
      </c>
      <c r="B19" s="208"/>
      <c r="C19" s="208"/>
      <c r="D19" s="208"/>
      <c r="E19" s="209"/>
      <c r="F19" s="216"/>
      <c r="G19" s="209"/>
      <c r="H19" s="225"/>
      <c r="I19" s="208"/>
      <c r="J19" s="226"/>
      <c r="K19" s="33"/>
    </row>
    <row r="20" spans="1:11" ht="25.5" customHeight="1" x14ac:dyDescent="0.25">
      <c r="A20" s="237"/>
      <c r="B20" s="187"/>
      <c r="C20" s="187"/>
      <c r="D20" s="187"/>
      <c r="E20" s="233"/>
      <c r="F20" s="227"/>
      <c r="G20" s="233"/>
      <c r="H20" s="227"/>
      <c r="I20" s="187"/>
      <c r="J20" s="228"/>
      <c r="K20" s="33"/>
    </row>
    <row r="21" spans="1:11" ht="25.5" customHeight="1" x14ac:dyDescent="0.25">
      <c r="A21" s="234"/>
      <c r="B21" s="211"/>
      <c r="C21" s="211"/>
      <c r="D21" s="211"/>
      <c r="E21" s="212"/>
      <c r="F21" s="210"/>
      <c r="G21" s="212"/>
      <c r="H21" s="210"/>
      <c r="I21" s="211"/>
      <c r="J21" s="229"/>
      <c r="K21" s="33"/>
    </row>
    <row r="22" spans="1:11" ht="25.5" customHeight="1" x14ac:dyDescent="0.25">
      <c r="A22" s="230" t="s">
        <v>88</v>
      </c>
      <c r="B22" s="180"/>
      <c r="C22" s="180"/>
      <c r="D22" s="180"/>
      <c r="E22" s="176"/>
      <c r="F22" s="216"/>
      <c r="G22" s="209"/>
      <c r="H22" s="216"/>
      <c r="I22" s="208"/>
      <c r="J22" s="209"/>
      <c r="K22" s="33"/>
    </row>
    <row r="23" spans="1:11" ht="25.5" customHeight="1" x14ac:dyDescent="0.25">
      <c r="A23" s="230" t="s">
        <v>89</v>
      </c>
      <c r="B23" s="208"/>
      <c r="C23" s="208"/>
      <c r="D23" s="208"/>
      <c r="E23" s="209"/>
      <c r="F23" s="227"/>
      <c r="G23" s="233"/>
      <c r="H23" s="227"/>
      <c r="I23" s="187"/>
      <c r="J23" s="233"/>
      <c r="K23" s="33"/>
    </row>
    <row r="24" spans="1:11" ht="25.5" customHeight="1" thickBot="1" x14ac:dyDescent="0.3">
      <c r="A24" s="234"/>
      <c r="B24" s="211"/>
      <c r="C24" s="211"/>
      <c r="D24" s="211"/>
      <c r="E24" s="212"/>
      <c r="F24" s="210"/>
      <c r="G24" s="212"/>
      <c r="H24" s="210"/>
      <c r="I24" s="211"/>
      <c r="J24" s="212"/>
      <c r="K24" s="33"/>
    </row>
    <row r="25" spans="1:11" ht="16.5" customHeight="1" x14ac:dyDescent="0.25">
      <c r="A25" s="43"/>
      <c r="B25" s="43"/>
      <c r="C25" s="43"/>
      <c r="D25" s="43"/>
      <c r="E25" s="43"/>
      <c r="F25" s="125"/>
      <c r="G25" s="125"/>
      <c r="H25" s="125"/>
      <c r="I25" s="125"/>
      <c r="J25" s="125"/>
      <c r="K25" s="33"/>
    </row>
    <row r="26" spans="1:11" ht="15.75" customHeight="1" thickBot="1" x14ac:dyDescent="0.3">
      <c r="A26" s="43"/>
      <c r="B26" s="43"/>
      <c r="C26" s="43"/>
      <c r="D26" s="43"/>
      <c r="E26" s="43"/>
      <c r="F26" s="125"/>
      <c r="G26" s="125"/>
      <c r="H26" s="125"/>
      <c r="I26" s="125"/>
      <c r="J26" s="125"/>
      <c r="K26" s="33"/>
    </row>
    <row r="27" spans="1:11" ht="57.75" customHeight="1" thickBot="1" x14ac:dyDescent="0.3">
      <c r="A27" s="220"/>
      <c r="B27" s="221"/>
      <c r="C27" s="221"/>
      <c r="D27" s="221"/>
      <c r="E27" s="222"/>
      <c r="F27" s="232"/>
      <c r="G27" s="187"/>
      <c r="H27" s="187"/>
      <c r="I27" s="187"/>
      <c r="J27" s="187"/>
      <c r="K27" s="33"/>
    </row>
    <row r="28" spans="1:11" ht="35.25" customHeight="1" x14ac:dyDescent="0.25">
      <c r="A28" s="125"/>
      <c r="B28" s="125"/>
      <c r="C28" s="125"/>
      <c r="D28" s="125"/>
      <c r="E28" s="125"/>
      <c r="F28" s="125"/>
      <c r="G28" s="125"/>
      <c r="H28" s="125"/>
      <c r="I28" s="125"/>
      <c r="J28" s="125"/>
      <c r="K28" s="33"/>
    </row>
  </sheetData>
  <sheetProtection algorithmName="SHA-512" hashValue="GMBQfeC+prMYeeQYe03MXRYNsoSzadrC0c3X8bO2tqxLN/SvfsVq6oToi6RrWfaTgBV4RT06JMstHIDyM/9Ekg==" saltValue="oKwJWcEXrym5EY7gY3feuA==" spinCount="100000" sheet="1" objects="1" scenarios="1"/>
  <mergeCells count="48">
    <mergeCell ref="A18:E18"/>
    <mergeCell ref="A19:E21"/>
    <mergeCell ref="F19:G21"/>
    <mergeCell ref="A10:D10"/>
    <mergeCell ref="F13:G14"/>
    <mergeCell ref="C12:E12"/>
    <mergeCell ref="F12:G12"/>
    <mergeCell ref="A16:E16"/>
    <mergeCell ref="A15:B15"/>
    <mergeCell ref="F15:G16"/>
    <mergeCell ref="A14:B14"/>
    <mergeCell ref="C14:E14"/>
    <mergeCell ref="A27:E27"/>
    <mergeCell ref="A12:B12"/>
    <mergeCell ref="A11:J11"/>
    <mergeCell ref="H19:J21"/>
    <mergeCell ref="B5:D5"/>
    <mergeCell ref="C13:E13"/>
    <mergeCell ref="A22:E22"/>
    <mergeCell ref="A17:E17"/>
    <mergeCell ref="H17:J18"/>
    <mergeCell ref="F27:J27"/>
    <mergeCell ref="F22:G24"/>
    <mergeCell ref="F17:G18"/>
    <mergeCell ref="A23:E24"/>
    <mergeCell ref="H22:J24"/>
    <mergeCell ref="H12:J12"/>
    <mergeCell ref="B6:D6"/>
    <mergeCell ref="H15:J16"/>
    <mergeCell ref="A8:J8"/>
    <mergeCell ref="G6:I6"/>
    <mergeCell ref="G5:I5"/>
    <mergeCell ref="D15:E15"/>
    <mergeCell ref="A1:I1"/>
    <mergeCell ref="A13:B13"/>
    <mergeCell ref="A2:J2"/>
    <mergeCell ref="G7:I7"/>
    <mergeCell ref="A9:E9"/>
    <mergeCell ref="F3:I3"/>
    <mergeCell ref="B4:D4"/>
    <mergeCell ref="A3:D3"/>
    <mergeCell ref="B7:D7"/>
    <mergeCell ref="A4:A7"/>
    <mergeCell ref="F9:J9"/>
    <mergeCell ref="H13:J14"/>
    <mergeCell ref="G4:I4"/>
    <mergeCell ref="F10:I10"/>
    <mergeCell ref="F4:F7"/>
  </mergeCells>
  <conditionalFormatting sqref="H12:J12">
    <cfRule type="containsText" dxfId="3723" priority="2" operator="containsText" text="YERLİ KATKI ORANI RAPORU">
      <formula>NOT(ISERROR(SEARCH("YERLİ KATKI ORANI RAPORU",H12)))</formula>
    </cfRule>
    <cfRule type="containsText" dxfId="3722" priority="3" operator="containsText" text="A">
      <formula>NOT(ISERROR(SEARCH("A",H12)))</formula>
    </cfRule>
    <cfRule type="containsText" dxfId="3721" priority="4" operator="containsText" text="B">
      <formula>NOT(ISERROR(SEARCH("B",H12)))</formula>
    </cfRule>
    <cfRule type="containsText" dxfId="3720" priority="5" operator="containsText" text="C">
      <formula>NOT(ISERROR(SEARCH("C",H12)))</formula>
    </cfRule>
    <cfRule type="containsText" dxfId="3719" priority="6" operator="containsText" text="D">
      <formula>NOT(ISERROR(SEARCH("D",H12)))</formula>
    </cfRule>
    <cfRule type="containsText" dxfId="3718" priority="7" operator="containsText" text="E">
      <formula>NOT(ISERROR(SEARCH("E",H12)))</formula>
    </cfRule>
    <cfRule type="containsText" dxfId="3717" priority="8" operator="containsText" text="YERLİ KATKI ORANI RAPORU">
      <formula>NOT(ISERROR(SEARCH("YERLİ KATKI ORANI RAPORU",H12)))</formula>
    </cfRule>
  </conditionalFormatting>
  <dataValidations count="1">
    <dataValidation type="whole" allowBlank="1" showInputMessage="1" showErrorMessage="1" errorTitle="Teknolojik Ürün Belgesi Puanı" error="Teknolojik Ürün Belgesi puanı 20 yi geçemez." sqref="F9:J9" xr:uid="{00000000-0002-0000-0000-000000000000}">
      <formula1>0</formula1>
      <formula2>20</formula2>
    </dataValidation>
  </dataValidations>
  <pageMargins left="0.7" right="0.7" top="0.75" bottom="0.75" header="0.3" footer="0.3"/>
  <pageSetup paperSize="9" scale="41"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136"/>
  <sheetViews>
    <sheetView zoomScaleNormal="100" zoomScalePageLayoutView="90" workbookViewId="0">
      <selection activeCell="F7" sqref="F7"/>
    </sheetView>
  </sheetViews>
  <sheetFormatPr defaultColWidth="9.140625" defaultRowHeight="15" x14ac:dyDescent="0.25"/>
  <cols>
    <col min="1" max="1" width="4.42578125" style="11" customWidth="1"/>
    <col min="2" max="2" width="38" style="122" customWidth="1"/>
    <col min="3" max="3" width="12.42578125" style="11" customWidth="1"/>
    <col min="4" max="4" width="7" style="11" customWidth="1"/>
    <col min="5" max="5" width="10.7109375" style="11" customWidth="1"/>
    <col min="6" max="6" width="12.7109375" style="11" customWidth="1"/>
    <col min="7" max="7" width="3.42578125" style="11" customWidth="1"/>
    <col min="8" max="8" width="4.42578125" style="11" customWidth="1"/>
    <col min="9" max="9" width="38" style="122" customWidth="1"/>
    <col min="10" max="10" width="10.7109375" style="11" customWidth="1"/>
    <col min="11" max="11" width="7" style="11" customWidth="1"/>
    <col min="12" max="12" width="12.85546875" style="11" customWidth="1"/>
    <col min="13" max="13" width="9.7109375" style="11" bestFit="1" customWidth="1"/>
    <col min="14" max="14" width="15.42578125" style="11" customWidth="1"/>
    <col min="15" max="15" width="9.140625" style="34" customWidth="1"/>
    <col min="16" max="16384" width="9.140625" style="34"/>
  </cols>
  <sheetData>
    <row r="1" spans="1:14" s="13" customFormat="1" ht="12.75" customHeight="1" thickBot="1" x14ac:dyDescent="0.3">
      <c r="A1" s="11"/>
      <c r="B1" s="122"/>
      <c r="C1" s="11"/>
      <c r="D1" s="11"/>
      <c r="E1" s="11"/>
      <c r="F1" s="11"/>
      <c r="G1" s="11"/>
      <c r="H1" s="11"/>
      <c r="I1" s="122"/>
      <c r="J1" s="11"/>
      <c r="K1" s="11"/>
      <c r="L1" s="11"/>
      <c r="M1" s="11"/>
      <c r="N1" s="12" t="s">
        <v>0</v>
      </c>
    </row>
    <row r="2" spans="1:14" s="13" customFormat="1" ht="31.5" customHeight="1" x14ac:dyDescent="0.25">
      <c r="A2" s="239" t="s">
        <v>1</v>
      </c>
      <c r="B2" s="197"/>
      <c r="C2" s="197"/>
      <c r="D2" s="197"/>
      <c r="E2" s="197"/>
      <c r="F2" s="197"/>
      <c r="G2" s="197"/>
      <c r="H2" s="197"/>
      <c r="I2" s="197"/>
      <c r="J2" s="197"/>
      <c r="K2" s="197"/>
      <c r="L2" s="197"/>
      <c r="M2" s="197"/>
      <c r="N2" s="198"/>
    </row>
    <row r="3" spans="1:14" s="14" customFormat="1" ht="12" customHeight="1" x14ac:dyDescent="0.25">
      <c r="A3" s="242" t="s">
        <v>2</v>
      </c>
      <c r="B3" s="180"/>
      <c r="C3" s="180"/>
      <c r="D3" s="180"/>
      <c r="E3" s="180"/>
      <c r="F3" s="180"/>
      <c r="G3" s="180"/>
      <c r="H3" s="180"/>
      <c r="I3" s="180"/>
      <c r="J3" s="180"/>
      <c r="K3" s="180"/>
      <c r="L3" s="180"/>
      <c r="M3" s="180"/>
      <c r="N3" s="176"/>
    </row>
    <row r="4" spans="1:14" s="13" customFormat="1" ht="15" customHeight="1" x14ac:dyDescent="0.25">
      <c r="A4" s="240" t="s">
        <v>3</v>
      </c>
      <c r="B4" s="246" t="s">
        <v>4</v>
      </c>
      <c r="C4" s="180"/>
      <c r="D4" s="180"/>
      <c r="E4" s="180"/>
      <c r="F4" s="176"/>
      <c r="G4" s="241"/>
      <c r="H4" s="246" t="s">
        <v>3</v>
      </c>
      <c r="I4" s="246" t="s">
        <v>5</v>
      </c>
      <c r="J4" s="180"/>
      <c r="K4" s="180"/>
      <c r="L4" s="180"/>
      <c r="M4" s="180"/>
      <c r="N4" s="176"/>
    </row>
    <row r="5" spans="1:14" s="13" customFormat="1" ht="48" customHeight="1" x14ac:dyDescent="0.25">
      <c r="A5" s="205"/>
      <c r="B5" s="45" t="s">
        <v>6</v>
      </c>
      <c r="C5" s="15" t="s">
        <v>7</v>
      </c>
      <c r="D5" s="15" t="s">
        <v>8</v>
      </c>
      <c r="E5" s="15" t="s">
        <v>9</v>
      </c>
      <c r="F5" s="15" t="s">
        <v>10</v>
      </c>
      <c r="G5" s="214"/>
      <c r="H5" s="215"/>
      <c r="I5" s="45" t="s">
        <v>11</v>
      </c>
      <c r="J5" s="15" t="s">
        <v>7</v>
      </c>
      <c r="K5" s="15" t="s">
        <v>8</v>
      </c>
      <c r="L5" s="15" t="s">
        <v>12</v>
      </c>
      <c r="M5" s="15" t="s">
        <v>13</v>
      </c>
      <c r="N5" s="16" t="s">
        <v>14</v>
      </c>
    </row>
    <row r="6" spans="1:14" s="13" customFormat="1" ht="27.75" customHeight="1" x14ac:dyDescent="0.25">
      <c r="A6" s="55"/>
      <c r="B6" s="60" t="s">
        <v>15</v>
      </c>
      <c r="C6" s="54"/>
      <c r="D6" s="54"/>
      <c r="E6" s="54"/>
      <c r="F6" s="54"/>
      <c r="G6" s="214"/>
      <c r="H6" s="54"/>
      <c r="I6" s="60" t="s">
        <v>15</v>
      </c>
      <c r="J6" s="54"/>
      <c r="K6" s="54"/>
      <c r="L6" s="54"/>
      <c r="M6" s="54"/>
      <c r="N6" s="56"/>
    </row>
    <row r="7" spans="1:14" s="13" customFormat="1" ht="22.5" customHeight="1" x14ac:dyDescent="0.25">
      <c r="A7" s="53">
        <v>1</v>
      </c>
      <c r="B7" s="63"/>
      <c r="C7" s="124"/>
      <c r="D7" s="124"/>
      <c r="E7" s="127"/>
      <c r="F7" s="128" t="str">
        <f t="shared" ref="F7:F18" si="0">IF(C7*E7 = 0, "", C7*E7)</f>
        <v/>
      </c>
      <c r="G7" s="214"/>
      <c r="H7" s="18">
        <v>1</v>
      </c>
      <c r="I7" s="63"/>
      <c r="J7" s="124"/>
      <c r="K7" s="124"/>
      <c r="L7" s="57"/>
      <c r="M7" s="127"/>
      <c r="N7" s="129" t="str">
        <f t="shared" ref="N7:N18" si="1">IF(J7*L7*M7 = 0, "", J7*L7*M7)</f>
        <v/>
      </c>
    </row>
    <row r="8" spans="1:14" s="13" customFormat="1" ht="22.5" customHeight="1" x14ac:dyDescent="0.25">
      <c r="A8" s="53">
        <v>2</v>
      </c>
      <c r="B8" s="63"/>
      <c r="C8" s="124"/>
      <c r="D8" s="124"/>
      <c r="E8" s="127"/>
      <c r="F8" s="128" t="str">
        <f t="shared" si="0"/>
        <v/>
      </c>
      <c r="G8" s="214"/>
      <c r="H8" s="18">
        <v>2</v>
      </c>
      <c r="I8" s="63"/>
      <c r="J8" s="124"/>
      <c r="K8" s="124"/>
      <c r="L8" s="57"/>
      <c r="M8" s="127"/>
      <c r="N8" s="129" t="str">
        <f t="shared" si="1"/>
        <v/>
      </c>
    </row>
    <row r="9" spans="1:14" s="13" customFormat="1" ht="22.5" customHeight="1" x14ac:dyDescent="0.25">
      <c r="A9" s="53">
        <v>3</v>
      </c>
      <c r="B9" s="63"/>
      <c r="C9" s="124"/>
      <c r="D9" s="124"/>
      <c r="E9" s="127"/>
      <c r="F9" s="128" t="str">
        <f t="shared" si="0"/>
        <v/>
      </c>
      <c r="G9" s="214"/>
      <c r="H9" s="18">
        <v>3</v>
      </c>
      <c r="I9" s="63"/>
      <c r="J9" s="124"/>
      <c r="K9" s="124"/>
      <c r="L9" s="57"/>
      <c r="M9" s="127"/>
      <c r="N9" s="129" t="str">
        <f t="shared" si="1"/>
        <v/>
      </c>
    </row>
    <row r="10" spans="1:14" s="13" customFormat="1" ht="22.5" customHeight="1" x14ac:dyDescent="0.25">
      <c r="A10" s="53">
        <v>4</v>
      </c>
      <c r="B10" s="63"/>
      <c r="C10" s="124"/>
      <c r="D10" s="124"/>
      <c r="E10" s="127"/>
      <c r="F10" s="128" t="str">
        <f t="shared" si="0"/>
        <v/>
      </c>
      <c r="G10" s="214"/>
      <c r="H10" s="18">
        <v>4</v>
      </c>
      <c r="I10" s="63"/>
      <c r="J10" s="124"/>
      <c r="K10" s="124"/>
      <c r="L10" s="57"/>
      <c r="M10" s="127"/>
      <c r="N10" s="129" t="str">
        <f t="shared" si="1"/>
        <v/>
      </c>
    </row>
    <row r="11" spans="1:14" s="13" customFormat="1" ht="22.5" customHeight="1" x14ac:dyDescent="0.25">
      <c r="A11" s="53">
        <v>5</v>
      </c>
      <c r="B11" s="63"/>
      <c r="C11" s="124"/>
      <c r="D11" s="124"/>
      <c r="E11" s="127"/>
      <c r="F11" s="128" t="str">
        <f t="shared" si="0"/>
        <v/>
      </c>
      <c r="G11" s="214"/>
      <c r="H11" s="18">
        <v>5</v>
      </c>
      <c r="I11" s="63"/>
      <c r="J11" s="124"/>
      <c r="K11" s="124"/>
      <c r="L11" s="57"/>
      <c r="M11" s="127"/>
      <c r="N11" s="129" t="str">
        <f t="shared" si="1"/>
        <v/>
      </c>
    </row>
    <row r="12" spans="1:14" s="13" customFormat="1" ht="22.5" customHeight="1" x14ac:dyDescent="0.25">
      <c r="A12" s="53">
        <v>6</v>
      </c>
      <c r="B12" s="63"/>
      <c r="C12" s="124"/>
      <c r="D12" s="124"/>
      <c r="E12" s="127"/>
      <c r="F12" s="128" t="str">
        <f t="shared" si="0"/>
        <v/>
      </c>
      <c r="G12" s="214"/>
      <c r="H12" s="18">
        <v>6</v>
      </c>
      <c r="I12" s="63"/>
      <c r="J12" s="124"/>
      <c r="K12" s="124"/>
      <c r="L12" s="57"/>
      <c r="M12" s="127"/>
      <c r="N12" s="129" t="str">
        <f t="shared" si="1"/>
        <v/>
      </c>
    </row>
    <row r="13" spans="1:14" s="13" customFormat="1" ht="22.5" customHeight="1" x14ac:dyDescent="0.25">
      <c r="A13" s="53">
        <v>7</v>
      </c>
      <c r="B13" s="63"/>
      <c r="C13" s="124"/>
      <c r="D13" s="124"/>
      <c r="E13" s="127"/>
      <c r="F13" s="128" t="str">
        <f t="shared" si="0"/>
        <v/>
      </c>
      <c r="G13" s="214"/>
      <c r="H13" s="18">
        <v>7</v>
      </c>
      <c r="I13" s="63"/>
      <c r="J13" s="124"/>
      <c r="K13" s="124"/>
      <c r="L13" s="57"/>
      <c r="M13" s="127"/>
      <c r="N13" s="129" t="str">
        <f t="shared" si="1"/>
        <v/>
      </c>
    </row>
    <row r="14" spans="1:14" s="13" customFormat="1" ht="22.5" customHeight="1" x14ac:dyDescent="0.25">
      <c r="A14" s="53">
        <v>8</v>
      </c>
      <c r="B14" s="63"/>
      <c r="C14" s="124"/>
      <c r="D14" s="124"/>
      <c r="E14" s="127"/>
      <c r="F14" s="128" t="str">
        <f t="shared" si="0"/>
        <v/>
      </c>
      <c r="G14" s="214"/>
      <c r="H14" s="18">
        <v>8</v>
      </c>
      <c r="I14" s="63"/>
      <c r="J14" s="124"/>
      <c r="K14" s="124"/>
      <c r="L14" s="57"/>
      <c r="M14" s="127"/>
      <c r="N14" s="129" t="str">
        <f t="shared" si="1"/>
        <v/>
      </c>
    </row>
    <row r="15" spans="1:14" s="13" customFormat="1" ht="22.5" customHeight="1" x14ac:dyDescent="0.25">
      <c r="A15" s="53">
        <v>9</v>
      </c>
      <c r="B15" s="63"/>
      <c r="C15" s="124"/>
      <c r="D15" s="124"/>
      <c r="E15" s="127"/>
      <c r="F15" s="128" t="str">
        <f t="shared" si="0"/>
        <v/>
      </c>
      <c r="G15" s="214"/>
      <c r="H15" s="18">
        <v>9</v>
      </c>
      <c r="I15" s="63"/>
      <c r="J15" s="124"/>
      <c r="K15" s="124"/>
      <c r="L15" s="57"/>
      <c r="M15" s="127"/>
      <c r="N15" s="129" t="str">
        <f t="shared" si="1"/>
        <v/>
      </c>
    </row>
    <row r="16" spans="1:14" s="13" customFormat="1" ht="22.5" customHeight="1" x14ac:dyDescent="0.25">
      <c r="A16" s="53">
        <v>10</v>
      </c>
      <c r="B16" s="63"/>
      <c r="C16" s="124"/>
      <c r="D16" s="124"/>
      <c r="E16" s="127"/>
      <c r="F16" s="128" t="str">
        <f t="shared" si="0"/>
        <v/>
      </c>
      <c r="G16" s="214"/>
      <c r="H16" s="18">
        <v>10</v>
      </c>
      <c r="I16" s="63"/>
      <c r="J16" s="124"/>
      <c r="K16" s="124"/>
      <c r="L16" s="57"/>
      <c r="M16" s="127"/>
      <c r="N16" s="129" t="str">
        <f t="shared" si="1"/>
        <v/>
      </c>
    </row>
    <row r="17" spans="1:14" s="13" customFormat="1" ht="22.5" customHeight="1" x14ac:dyDescent="0.25">
      <c r="A17" s="53">
        <v>11</v>
      </c>
      <c r="B17" s="63"/>
      <c r="C17" s="124"/>
      <c r="D17" s="124"/>
      <c r="E17" s="127"/>
      <c r="F17" s="128" t="str">
        <f t="shared" si="0"/>
        <v/>
      </c>
      <c r="G17" s="214"/>
      <c r="H17" s="18">
        <v>11</v>
      </c>
      <c r="I17" s="63"/>
      <c r="J17" s="124"/>
      <c r="K17" s="124"/>
      <c r="L17" s="57"/>
      <c r="M17" s="127"/>
      <c r="N17" s="129" t="str">
        <f t="shared" si="1"/>
        <v/>
      </c>
    </row>
    <row r="18" spans="1:14" s="13" customFormat="1" ht="22.5" customHeight="1" x14ac:dyDescent="0.25">
      <c r="A18" s="53">
        <v>12</v>
      </c>
      <c r="B18" s="63"/>
      <c r="C18" s="124"/>
      <c r="D18" s="124"/>
      <c r="E18" s="127"/>
      <c r="F18" s="128" t="str">
        <f t="shared" si="0"/>
        <v/>
      </c>
      <c r="G18" s="214"/>
      <c r="H18" s="18">
        <v>12</v>
      </c>
      <c r="I18" s="63"/>
      <c r="J18" s="124"/>
      <c r="K18" s="124"/>
      <c r="L18" s="57"/>
      <c r="M18" s="127"/>
      <c r="N18" s="129" t="str">
        <f t="shared" si="1"/>
        <v/>
      </c>
    </row>
    <row r="19" spans="1:14" s="13" customFormat="1" ht="27.75" customHeight="1" x14ac:dyDescent="0.25">
      <c r="A19" s="55"/>
      <c r="B19" s="60" t="s">
        <v>16</v>
      </c>
      <c r="C19" s="54"/>
      <c r="D19" s="54"/>
      <c r="E19" s="130"/>
      <c r="F19" s="130"/>
      <c r="G19" s="214"/>
      <c r="H19" s="54"/>
      <c r="I19" s="60" t="s">
        <v>16</v>
      </c>
      <c r="J19" s="54"/>
      <c r="K19" s="54"/>
      <c r="L19" s="54"/>
      <c r="M19" s="54"/>
      <c r="N19" s="56"/>
    </row>
    <row r="20" spans="1:14" s="13" customFormat="1" ht="22.5" customHeight="1" x14ac:dyDescent="0.25">
      <c r="A20" s="53">
        <v>1</v>
      </c>
      <c r="B20" s="63"/>
      <c r="C20" s="124"/>
      <c r="D20" s="124"/>
      <c r="E20" s="127"/>
      <c r="F20" s="128" t="str">
        <f t="shared" ref="F20:F31" si="2">IF(C20*E20 = 0, "", C20*E20)</f>
        <v/>
      </c>
      <c r="G20" s="214"/>
      <c r="H20" s="18">
        <v>1</v>
      </c>
      <c r="I20" s="63"/>
      <c r="J20" s="124"/>
      <c r="K20" s="124"/>
      <c r="L20" s="57"/>
      <c r="M20" s="127"/>
      <c r="N20" s="129" t="str">
        <f t="shared" ref="N20:N31" si="3">IF(J20*L20*M20 = 0, "", J20*L20*M20)</f>
        <v/>
      </c>
    </row>
    <row r="21" spans="1:14" s="13" customFormat="1" ht="22.5" customHeight="1" x14ac:dyDescent="0.25">
      <c r="A21" s="53">
        <v>2</v>
      </c>
      <c r="B21" s="63"/>
      <c r="C21" s="124"/>
      <c r="D21" s="124"/>
      <c r="E21" s="127"/>
      <c r="F21" s="128" t="str">
        <f t="shared" si="2"/>
        <v/>
      </c>
      <c r="G21" s="214"/>
      <c r="H21" s="18">
        <v>2</v>
      </c>
      <c r="I21" s="63"/>
      <c r="J21" s="124"/>
      <c r="K21" s="124"/>
      <c r="L21" s="57"/>
      <c r="M21" s="127"/>
      <c r="N21" s="129" t="str">
        <f t="shared" si="3"/>
        <v/>
      </c>
    </row>
    <row r="22" spans="1:14" s="13" customFormat="1" ht="22.5" customHeight="1" x14ac:dyDescent="0.25">
      <c r="A22" s="53">
        <v>3</v>
      </c>
      <c r="B22" s="63"/>
      <c r="C22" s="124"/>
      <c r="D22" s="124"/>
      <c r="E22" s="127"/>
      <c r="F22" s="128" t="str">
        <f t="shared" si="2"/>
        <v/>
      </c>
      <c r="G22" s="214"/>
      <c r="H22" s="18">
        <v>3</v>
      </c>
      <c r="I22" s="63"/>
      <c r="J22" s="124"/>
      <c r="K22" s="124"/>
      <c r="L22" s="57"/>
      <c r="M22" s="127"/>
      <c r="N22" s="129" t="str">
        <f t="shared" si="3"/>
        <v/>
      </c>
    </row>
    <row r="23" spans="1:14" s="13" customFormat="1" ht="22.5" customHeight="1" x14ac:dyDescent="0.25">
      <c r="A23" s="53">
        <v>4</v>
      </c>
      <c r="B23" s="63"/>
      <c r="C23" s="124"/>
      <c r="D23" s="124"/>
      <c r="E23" s="127"/>
      <c r="F23" s="128" t="str">
        <f t="shared" si="2"/>
        <v/>
      </c>
      <c r="G23" s="214"/>
      <c r="H23" s="18">
        <v>4</v>
      </c>
      <c r="I23" s="63"/>
      <c r="J23" s="124"/>
      <c r="K23" s="124"/>
      <c r="L23" s="57"/>
      <c r="M23" s="127"/>
      <c r="N23" s="129" t="str">
        <f t="shared" si="3"/>
        <v/>
      </c>
    </row>
    <row r="24" spans="1:14" s="13" customFormat="1" ht="22.5" customHeight="1" x14ac:dyDescent="0.25">
      <c r="A24" s="53">
        <v>5</v>
      </c>
      <c r="B24" s="63"/>
      <c r="C24" s="124"/>
      <c r="D24" s="124"/>
      <c r="E24" s="127"/>
      <c r="F24" s="128" t="str">
        <f t="shared" si="2"/>
        <v/>
      </c>
      <c r="G24" s="214"/>
      <c r="H24" s="18">
        <v>5</v>
      </c>
      <c r="I24" s="63"/>
      <c r="J24" s="124"/>
      <c r="K24" s="124"/>
      <c r="L24" s="57"/>
      <c r="M24" s="127"/>
      <c r="N24" s="129" t="str">
        <f t="shared" si="3"/>
        <v/>
      </c>
    </row>
    <row r="25" spans="1:14" s="13" customFormat="1" ht="22.5" customHeight="1" x14ac:dyDescent="0.25">
      <c r="A25" s="53">
        <v>6</v>
      </c>
      <c r="B25" s="63"/>
      <c r="C25" s="124"/>
      <c r="D25" s="124"/>
      <c r="E25" s="127"/>
      <c r="F25" s="128" t="str">
        <f t="shared" si="2"/>
        <v/>
      </c>
      <c r="G25" s="214"/>
      <c r="H25" s="18">
        <v>6</v>
      </c>
      <c r="I25" s="63"/>
      <c r="J25" s="124"/>
      <c r="K25" s="124"/>
      <c r="L25" s="57"/>
      <c r="M25" s="127"/>
      <c r="N25" s="129" t="str">
        <f t="shared" si="3"/>
        <v/>
      </c>
    </row>
    <row r="26" spans="1:14" s="13" customFormat="1" ht="22.5" customHeight="1" x14ac:dyDescent="0.25">
      <c r="A26" s="53">
        <v>7</v>
      </c>
      <c r="B26" s="63"/>
      <c r="C26" s="124"/>
      <c r="D26" s="124"/>
      <c r="E26" s="127"/>
      <c r="F26" s="128" t="str">
        <f t="shared" si="2"/>
        <v/>
      </c>
      <c r="G26" s="214"/>
      <c r="H26" s="18">
        <v>7</v>
      </c>
      <c r="I26" s="63"/>
      <c r="J26" s="124"/>
      <c r="K26" s="124"/>
      <c r="L26" s="57"/>
      <c r="M26" s="127"/>
      <c r="N26" s="129" t="str">
        <f t="shared" si="3"/>
        <v/>
      </c>
    </row>
    <row r="27" spans="1:14" s="13" customFormat="1" ht="22.5" customHeight="1" x14ac:dyDescent="0.25">
      <c r="A27" s="53">
        <v>8</v>
      </c>
      <c r="B27" s="63"/>
      <c r="C27" s="124"/>
      <c r="D27" s="124"/>
      <c r="E27" s="127"/>
      <c r="F27" s="128" t="str">
        <f t="shared" si="2"/>
        <v/>
      </c>
      <c r="G27" s="214"/>
      <c r="H27" s="18">
        <v>8</v>
      </c>
      <c r="I27" s="63"/>
      <c r="J27" s="124"/>
      <c r="K27" s="124"/>
      <c r="L27" s="57"/>
      <c r="M27" s="127"/>
      <c r="N27" s="129" t="str">
        <f t="shared" si="3"/>
        <v/>
      </c>
    </row>
    <row r="28" spans="1:14" s="13" customFormat="1" ht="22.5" customHeight="1" x14ac:dyDescent="0.25">
      <c r="A28" s="53">
        <v>9</v>
      </c>
      <c r="B28" s="63"/>
      <c r="C28" s="124"/>
      <c r="D28" s="124"/>
      <c r="E28" s="127"/>
      <c r="F28" s="128" t="str">
        <f t="shared" si="2"/>
        <v/>
      </c>
      <c r="G28" s="214"/>
      <c r="H28" s="18">
        <v>9</v>
      </c>
      <c r="I28" s="63"/>
      <c r="J28" s="124"/>
      <c r="K28" s="124"/>
      <c r="L28" s="57"/>
      <c r="M28" s="127"/>
      <c r="N28" s="129" t="str">
        <f t="shared" si="3"/>
        <v/>
      </c>
    </row>
    <row r="29" spans="1:14" s="13" customFormat="1" ht="22.5" customHeight="1" x14ac:dyDescent="0.25">
      <c r="A29" s="53">
        <v>10</v>
      </c>
      <c r="B29" s="63"/>
      <c r="C29" s="124"/>
      <c r="D29" s="124"/>
      <c r="E29" s="127"/>
      <c r="F29" s="128" t="str">
        <f t="shared" si="2"/>
        <v/>
      </c>
      <c r="G29" s="214"/>
      <c r="H29" s="18">
        <v>10</v>
      </c>
      <c r="I29" s="63"/>
      <c r="J29" s="124"/>
      <c r="K29" s="124"/>
      <c r="L29" s="57"/>
      <c r="M29" s="127"/>
      <c r="N29" s="129" t="str">
        <f t="shared" si="3"/>
        <v/>
      </c>
    </row>
    <row r="30" spans="1:14" s="13" customFormat="1" ht="22.5" customHeight="1" x14ac:dyDescent="0.25">
      <c r="A30" s="53">
        <v>11</v>
      </c>
      <c r="B30" s="63"/>
      <c r="C30" s="124"/>
      <c r="D30" s="124"/>
      <c r="E30" s="127"/>
      <c r="F30" s="128" t="str">
        <f t="shared" si="2"/>
        <v/>
      </c>
      <c r="G30" s="214"/>
      <c r="H30" s="18">
        <v>11</v>
      </c>
      <c r="I30" s="63"/>
      <c r="J30" s="124"/>
      <c r="K30" s="124"/>
      <c r="L30" s="57"/>
      <c r="M30" s="127"/>
      <c r="N30" s="129" t="str">
        <f t="shared" si="3"/>
        <v/>
      </c>
    </row>
    <row r="31" spans="1:14" s="13" customFormat="1" ht="22.5" customHeight="1" x14ac:dyDescent="0.25">
      <c r="A31" s="53">
        <v>12</v>
      </c>
      <c r="B31" s="63"/>
      <c r="C31" s="124"/>
      <c r="D31" s="124"/>
      <c r="E31" s="127"/>
      <c r="F31" s="128" t="str">
        <f t="shared" si="2"/>
        <v/>
      </c>
      <c r="G31" s="214"/>
      <c r="H31" s="18">
        <v>12</v>
      </c>
      <c r="I31" s="63"/>
      <c r="J31" s="124"/>
      <c r="K31" s="124"/>
      <c r="L31" s="57"/>
      <c r="M31" s="127"/>
      <c r="N31" s="129" t="str">
        <f t="shared" si="3"/>
        <v/>
      </c>
    </row>
    <row r="32" spans="1:14" s="13" customFormat="1" ht="23.25" customHeight="1" thickBot="1" x14ac:dyDescent="0.3">
      <c r="A32" s="243" t="s">
        <v>17</v>
      </c>
      <c r="B32" s="244"/>
      <c r="C32" s="244"/>
      <c r="D32" s="244"/>
      <c r="E32" s="245"/>
      <c r="F32" s="131" t="str">
        <f>IF(SUM(F7:F18,F20:F31)=0," ",SUM(F7:F18,F20:F31))</f>
        <v xml:space="preserve"> </v>
      </c>
      <c r="G32" s="215"/>
      <c r="H32" s="247" t="s">
        <v>18</v>
      </c>
      <c r="I32" s="244"/>
      <c r="J32" s="244"/>
      <c r="K32" s="244"/>
      <c r="L32" s="244"/>
      <c r="M32" s="245"/>
      <c r="N32" s="131" t="str">
        <f>IF(SUM(N7:N18,N20:N31)=0," ",SUM(N7:N18,N20:N31))</f>
        <v xml:space="preserve"> </v>
      </c>
    </row>
    <row r="33" spans="1:14" s="13" customFormat="1" ht="12" customHeight="1" x14ac:dyDescent="0.25">
      <c r="A33" s="19"/>
      <c r="B33" s="64"/>
      <c r="C33" s="19"/>
      <c r="D33" s="19"/>
      <c r="E33" s="19"/>
      <c r="F33" s="20"/>
      <c r="G33" s="21"/>
      <c r="H33" s="21"/>
      <c r="I33" s="64"/>
      <c r="J33" s="19"/>
      <c r="K33" s="19"/>
      <c r="L33" s="19"/>
      <c r="M33" s="19"/>
      <c r="N33" s="20"/>
    </row>
    <row r="34" spans="1:14" s="13" customFormat="1" ht="12" customHeight="1" x14ac:dyDescent="0.25">
      <c r="A34" s="11"/>
      <c r="B34" s="122"/>
      <c r="C34" s="11"/>
      <c r="D34" s="11"/>
      <c r="E34" s="11"/>
      <c r="F34" s="11"/>
      <c r="G34" s="11"/>
      <c r="H34" s="11"/>
      <c r="I34" s="122"/>
      <c r="J34" s="11"/>
      <c r="K34" s="11"/>
      <c r="L34" s="11"/>
      <c r="M34" s="11"/>
      <c r="N34" s="12"/>
    </row>
    <row r="35" spans="1:14" s="13" customFormat="1" ht="12.75" customHeight="1" thickBot="1" x14ac:dyDescent="0.3">
      <c r="A35" s="11"/>
      <c r="B35" s="122"/>
      <c r="C35" s="11"/>
      <c r="D35" s="11"/>
      <c r="E35" s="11"/>
      <c r="F35" s="11"/>
      <c r="G35" s="11"/>
      <c r="H35" s="11"/>
      <c r="I35" s="122"/>
      <c r="J35" s="11"/>
      <c r="K35" s="11"/>
      <c r="L35" s="11"/>
      <c r="M35" s="11"/>
      <c r="N35" s="12"/>
    </row>
    <row r="36" spans="1:14" s="13" customFormat="1" ht="31.5" customHeight="1" x14ac:dyDescent="0.25">
      <c r="A36" s="239" t="s">
        <v>1</v>
      </c>
      <c r="B36" s="197"/>
      <c r="C36" s="197"/>
      <c r="D36" s="197"/>
      <c r="E36" s="197"/>
      <c r="F36" s="197"/>
      <c r="G36" s="197"/>
      <c r="H36" s="197"/>
      <c r="I36" s="197"/>
      <c r="J36" s="197"/>
      <c r="K36" s="197"/>
      <c r="L36" s="197"/>
      <c r="M36" s="197"/>
      <c r="N36" s="198"/>
    </row>
    <row r="37" spans="1:14" s="14" customFormat="1" ht="12" customHeight="1" x14ac:dyDescent="0.25">
      <c r="A37" s="242" t="s">
        <v>19</v>
      </c>
      <c r="B37" s="180"/>
      <c r="C37" s="180"/>
      <c r="D37" s="180"/>
      <c r="E37" s="180"/>
      <c r="F37" s="180"/>
      <c r="G37" s="180"/>
      <c r="H37" s="180"/>
      <c r="I37" s="180"/>
      <c r="J37" s="180"/>
      <c r="K37" s="180"/>
      <c r="L37" s="180"/>
      <c r="M37" s="180"/>
      <c r="N37" s="176"/>
    </row>
    <row r="38" spans="1:14" s="13" customFormat="1" ht="15" customHeight="1" x14ac:dyDescent="0.25">
      <c r="A38" s="240" t="s">
        <v>3</v>
      </c>
      <c r="B38" s="246" t="s">
        <v>4</v>
      </c>
      <c r="C38" s="180"/>
      <c r="D38" s="180"/>
      <c r="E38" s="180"/>
      <c r="F38" s="176"/>
      <c r="G38" s="241"/>
      <c r="H38" s="246" t="s">
        <v>3</v>
      </c>
      <c r="I38" s="246" t="s">
        <v>5</v>
      </c>
      <c r="J38" s="180"/>
      <c r="K38" s="180"/>
      <c r="L38" s="180"/>
      <c r="M38" s="180"/>
      <c r="N38" s="176"/>
    </row>
    <row r="39" spans="1:14" s="13" customFormat="1" ht="48" customHeight="1" x14ac:dyDescent="0.25">
      <c r="A39" s="205"/>
      <c r="B39" s="45" t="s">
        <v>6</v>
      </c>
      <c r="C39" s="15" t="s">
        <v>7</v>
      </c>
      <c r="D39" s="15" t="s">
        <v>8</v>
      </c>
      <c r="E39" s="15" t="s">
        <v>9</v>
      </c>
      <c r="F39" s="15" t="s">
        <v>10</v>
      </c>
      <c r="G39" s="214"/>
      <c r="H39" s="215"/>
      <c r="I39" s="45" t="s">
        <v>11</v>
      </c>
      <c r="J39" s="15" t="s">
        <v>7</v>
      </c>
      <c r="K39" s="15" t="s">
        <v>8</v>
      </c>
      <c r="L39" s="15" t="s">
        <v>12</v>
      </c>
      <c r="M39" s="15" t="s">
        <v>13</v>
      </c>
      <c r="N39" s="16" t="s">
        <v>14</v>
      </c>
    </row>
    <row r="40" spans="1:14" s="13" customFormat="1" ht="27.75" customHeight="1" x14ac:dyDescent="0.25">
      <c r="A40" s="55"/>
      <c r="B40" s="60" t="s">
        <v>15</v>
      </c>
      <c r="C40" s="54"/>
      <c r="D40" s="54"/>
      <c r="E40" s="54"/>
      <c r="F40" s="54"/>
      <c r="G40" s="214"/>
      <c r="H40" s="54"/>
      <c r="I40" s="60" t="s">
        <v>15</v>
      </c>
      <c r="J40" s="54"/>
      <c r="K40" s="54"/>
      <c r="L40" s="54"/>
      <c r="M40" s="54"/>
      <c r="N40" s="56"/>
    </row>
    <row r="41" spans="1:14" s="13" customFormat="1" ht="22.5" customHeight="1" x14ac:dyDescent="0.25">
      <c r="A41" s="53">
        <f>A31+1</f>
        <v>13</v>
      </c>
      <c r="B41" s="63"/>
      <c r="C41" s="124"/>
      <c r="D41" s="124"/>
      <c r="E41" s="127"/>
      <c r="F41" s="128" t="str">
        <f t="shared" ref="F41:F52" si="4">IF(C41*E41 = 0, "", C41*E41)</f>
        <v/>
      </c>
      <c r="G41" s="214"/>
      <c r="H41" s="53">
        <f>H31+1</f>
        <v>13</v>
      </c>
      <c r="I41" s="63"/>
      <c r="J41" s="124"/>
      <c r="K41" s="124"/>
      <c r="L41" s="57"/>
      <c r="M41" s="127"/>
      <c r="N41" s="129" t="str">
        <f t="shared" ref="N41:N52" si="5">IF(J41*L41*M41 = 0, "", J41*L41*M41)</f>
        <v/>
      </c>
    </row>
    <row r="42" spans="1:14" s="13" customFormat="1" ht="22.5" customHeight="1" x14ac:dyDescent="0.25">
      <c r="A42" s="53">
        <f t="shared" ref="A42:A52" si="6">A41+1</f>
        <v>14</v>
      </c>
      <c r="B42" s="63"/>
      <c r="C42" s="124"/>
      <c r="D42" s="124"/>
      <c r="E42" s="127"/>
      <c r="F42" s="128" t="str">
        <f t="shared" si="4"/>
        <v/>
      </c>
      <c r="G42" s="214"/>
      <c r="H42" s="53">
        <f t="shared" ref="H42:H52" si="7">H41+1</f>
        <v>14</v>
      </c>
      <c r="I42" s="63"/>
      <c r="J42" s="124"/>
      <c r="K42" s="124"/>
      <c r="L42" s="57"/>
      <c r="M42" s="127"/>
      <c r="N42" s="129" t="str">
        <f t="shared" si="5"/>
        <v/>
      </c>
    </row>
    <row r="43" spans="1:14" s="13" customFormat="1" ht="22.5" customHeight="1" x14ac:dyDescent="0.25">
      <c r="A43" s="53">
        <f t="shared" si="6"/>
        <v>15</v>
      </c>
      <c r="B43" s="63"/>
      <c r="C43" s="124"/>
      <c r="D43" s="124"/>
      <c r="E43" s="127"/>
      <c r="F43" s="128" t="str">
        <f t="shared" si="4"/>
        <v/>
      </c>
      <c r="G43" s="214"/>
      <c r="H43" s="53">
        <f t="shared" si="7"/>
        <v>15</v>
      </c>
      <c r="I43" s="63"/>
      <c r="J43" s="124"/>
      <c r="K43" s="124"/>
      <c r="L43" s="57"/>
      <c r="M43" s="127"/>
      <c r="N43" s="129" t="str">
        <f t="shared" si="5"/>
        <v/>
      </c>
    </row>
    <row r="44" spans="1:14" s="13" customFormat="1" ht="22.5" customHeight="1" x14ac:dyDescent="0.25">
      <c r="A44" s="53">
        <f t="shared" si="6"/>
        <v>16</v>
      </c>
      <c r="B44" s="63"/>
      <c r="C44" s="124"/>
      <c r="D44" s="124"/>
      <c r="E44" s="127"/>
      <c r="F44" s="128" t="str">
        <f t="shared" si="4"/>
        <v/>
      </c>
      <c r="G44" s="214"/>
      <c r="H44" s="53">
        <f t="shared" si="7"/>
        <v>16</v>
      </c>
      <c r="I44" s="63"/>
      <c r="J44" s="124"/>
      <c r="K44" s="124"/>
      <c r="L44" s="57"/>
      <c r="M44" s="127"/>
      <c r="N44" s="129" t="str">
        <f t="shared" si="5"/>
        <v/>
      </c>
    </row>
    <row r="45" spans="1:14" s="13" customFormat="1" ht="22.5" customHeight="1" x14ac:dyDescent="0.25">
      <c r="A45" s="53">
        <f t="shared" si="6"/>
        <v>17</v>
      </c>
      <c r="B45" s="63"/>
      <c r="C45" s="124"/>
      <c r="D45" s="124"/>
      <c r="E45" s="127"/>
      <c r="F45" s="128" t="str">
        <f t="shared" si="4"/>
        <v/>
      </c>
      <c r="G45" s="214"/>
      <c r="H45" s="53">
        <f t="shared" si="7"/>
        <v>17</v>
      </c>
      <c r="I45" s="63"/>
      <c r="J45" s="124"/>
      <c r="K45" s="124"/>
      <c r="L45" s="57"/>
      <c r="M45" s="127"/>
      <c r="N45" s="129" t="str">
        <f t="shared" si="5"/>
        <v/>
      </c>
    </row>
    <row r="46" spans="1:14" s="13" customFormat="1" ht="22.5" customHeight="1" x14ac:dyDescent="0.25">
      <c r="A46" s="53">
        <f t="shared" si="6"/>
        <v>18</v>
      </c>
      <c r="B46" s="63"/>
      <c r="C46" s="124"/>
      <c r="D46" s="124"/>
      <c r="E46" s="127"/>
      <c r="F46" s="128" t="str">
        <f t="shared" si="4"/>
        <v/>
      </c>
      <c r="G46" s="214"/>
      <c r="H46" s="53">
        <f t="shared" si="7"/>
        <v>18</v>
      </c>
      <c r="I46" s="63"/>
      <c r="J46" s="124"/>
      <c r="K46" s="124"/>
      <c r="L46" s="57"/>
      <c r="M46" s="127"/>
      <c r="N46" s="129" t="str">
        <f t="shared" si="5"/>
        <v/>
      </c>
    </row>
    <row r="47" spans="1:14" s="13" customFormat="1" ht="22.5" customHeight="1" x14ac:dyDescent="0.25">
      <c r="A47" s="53">
        <f t="shared" si="6"/>
        <v>19</v>
      </c>
      <c r="B47" s="63"/>
      <c r="C47" s="124"/>
      <c r="D47" s="124"/>
      <c r="E47" s="127"/>
      <c r="F47" s="128" t="str">
        <f t="shared" si="4"/>
        <v/>
      </c>
      <c r="G47" s="214"/>
      <c r="H47" s="53">
        <f t="shared" si="7"/>
        <v>19</v>
      </c>
      <c r="I47" s="63"/>
      <c r="J47" s="124"/>
      <c r="K47" s="124"/>
      <c r="L47" s="57"/>
      <c r="M47" s="127"/>
      <c r="N47" s="129" t="str">
        <f t="shared" si="5"/>
        <v/>
      </c>
    </row>
    <row r="48" spans="1:14" s="13" customFormat="1" ht="22.5" customHeight="1" x14ac:dyDescent="0.25">
      <c r="A48" s="53">
        <f t="shared" si="6"/>
        <v>20</v>
      </c>
      <c r="B48" s="63"/>
      <c r="C48" s="124"/>
      <c r="D48" s="124"/>
      <c r="E48" s="127"/>
      <c r="F48" s="128" t="str">
        <f t="shared" si="4"/>
        <v/>
      </c>
      <c r="G48" s="214"/>
      <c r="H48" s="53">
        <f t="shared" si="7"/>
        <v>20</v>
      </c>
      <c r="I48" s="63"/>
      <c r="J48" s="124"/>
      <c r="K48" s="124"/>
      <c r="L48" s="57"/>
      <c r="M48" s="127"/>
      <c r="N48" s="129" t="str">
        <f t="shared" si="5"/>
        <v/>
      </c>
    </row>
    <row r="49" spans="1:14" s="13" customFormat="1" ht="22.5" customHeight="1" x14ac:dyDescent="0.25">
      <c r="A49" s="53">
        <f t="shared" si="6"/>
        <v>21</v>
      </c>
      <c r="B49" s="63"/>
      <c r="C49" s="124"/>
      <c r="D49" s="124"/>
      <c r="E49" s="127"/>
      <c r="F49" s="128" t="str">
        <f t="shared" si="4"/>
        <v/>
      </c>
      <c r="G49" s="214"/>
      <c r="H49" s="53">
        <f t="shared" si="7"/>
        <v>21</v>
      </c>
      <c r="I49" s="63"/>
      <c r="J49" s="124"/>
      <c r="K49" s="124"/>
      <c r="L49" s="57"/>
      <c r="M49" s="127"/>
      <c r="N49" s="129" t="str">
        <f t="shared" si="5"/>
        <v/>
      </c>
    </row>
    <row r="50" spans="1:14" s="13" customFormat="1" ht="22.5" customHeight="1" x14ac:dyDescent="0.25">
      <c r="A50" s="53">
        <f t="shared" si="6"/>
        <v>22</v>
      </c>
      <c r="B50" s="63"/>
      <c r="C50" s="124"/>
      <c r="D50" s="124"/>
      <c r="E50" s="127"/>
      <c r="F50" s="128" t="str">
        <f t="shared" si="4"/>
        <v/>
      </c>
      <c r="G50" s="214"/>
      <c r="H50" s="53">
        <f t="shared" si="7"/>
        <v>22</v>
      </c>
      <c r="I50" s="63"/>
      <c r="J50" s="124"/>
      <c r="K50" s="124"/>
      <c r="L50" s="57"/>
      <c r="M50" s="127"/>
      <c r="N50" s="129" t="str">
        <f t="shared" si="5"/>
        <v/>
      </c>
    </row>
    <row r="51" spans="1:14" s="13" customFormat="1" ht="22.5" customHeight="1" x14ac:dyDescent="0.25">
      <c r="A51" s="53">
        <f t="shared" si="6"/>
        <v>23</v>
      </c>
      <c r="B51" s="63"/>
      <c r="C51" s="124"/>
      <c r="D51" s="124"/>
      <c r="E51" s="127"/>
      <c r="F51" s="128" t="str">
        <f t="shared" si="4"/>
        <v/>
      </c>
      <c r="G51" s="214"/>
      <c r="H51" s="53">
        <f t="shared" si="7"/>
        <v>23</v>
      </c>
      <c r="I51" s="63"/>
      <c r="J51" s="124"/>
      <c r="K51" s="124"/>
      <c r="L51" s="57"/>
      <c r="M51" s="127"/>
      <c r="N51" s="129" t="str">
        <f t="shared" si="5"/>
        <v/>
      </c>
    </row>
    <row r="52" spans="1:14" s="13" customFormat="1" ht="22.5" customHeight="1" x14ac:dyDescent="0.25">
      <c r="A52" s="53">
        <f t="shared" si="6"/>
        <v>24</v>
      </c>
      <c r="B52" s="63"/>
      <c r="C52" s="124"/>
      <c r="D52" s="124"/>
      <c r="E52" s="127"/>
      <c r="F52" s="128" t="str">
        <f t="shared" si="4"/>
        <v/>
      </c>
      <c r="G52" s="214"/>
      <c r="H52" s="53">
        <f t="shared" si="7"/>
        <v>24</v>
      </c>
      <c r="I52" s="63"/>
      <c r="J52" s="124"/>
      <c r="K52" s="124"/>
      <c r="L52" s="57"/>
      <c r="M52" s="127"/>
      <c r="N52" s="129" t="str">
        <f t="shared" si="5"/>
        <v/>
      </c>
    </row>
    <row r="53" spans="1:14" s="13" customFormat="1" ht="27.75" customHeight="1" x14ac:dyDescent="0.25">
      <c r="A53" s="55"/>
      <c r="B53" s="60" t="s">
        <v>16</v>
      </c>
      <c r="C53" s="54"/>
      <c r="D53" s="54"/>
      <c r="E53" s="54"/>
      <c r="F53" s="54"/>
      <c r="G53" s="214"/>
      <c r="H53" s="54"/>
      <c r="I53" s="60" t="s">
        <v>16</v>
      </c>
      <c r="J53" s="54"/>
      <c r="K53" s="54"/>
      <c r="L53" s="54"/>
      <c r="M53" s="54"/>
      <c r="N53" s="56"/>
    </row>
    <row r="54" spans="1:14" s="13" customFormat="1" ht="22.5" customHeight="1" x14ac:dyDescent="0.25">
      <c r="A54" s="53">
        <f>A31+1</f>
        <v>13</v>
      </c>
      <c r="B54" s="63"/>
      <c r="C54" s="124"/>
      <c r="D54" s="124"/>
      <c r="E54" s="127"/>
      <c r="F54" s="128" t="str">
        <f t="shared" ref="F54:F65" si="8">IF(C54*E54 = 0, "", C54*E54)</f>
        <v/>
      </c>
      <c r="G54" s="214"/>
      <c r="H54" s="53">
        <f>H31+1</f>
        <v>13</v>
      </c>
      <c r="I54" s="63"/>
      <c r="J54" s="124"/>
      <c r="K54" s="124"/>
      <c r="L54" s="57"/>
      <c r="M54" s="127"/>
      <c r="N54" s="129" t="str">
        <f t="shared" ref="N54:N65" si="9">IF(J54*L54*M54 = 0, "", J54*L54*M54)</f>
        <v/>
      </c>
    </row>
    <row r="55" spans="1:14" s="13" customFormat="1" ht="22.5" customHeight="1" x14ac:dyDescent="0.25">
      <c r="A55" s="53">
        <f t="shared" ref="A55:A65" si="10">A54+1</f>
        <v>14</v>
      </c>
      <c r="B55" s="63"/>
      <c r="C55" s="124"/>
      <c r="D55" s="124"/>
      <c r="E55" s="127"/>
      <c r="F55" s="128" t="str">
        <f t="shared" si="8"/>
        <v/>
      </c>
      <c r="G55" s="214"/>
      <c r="H55" s="53">
        <f t="shared" ref="H55:H65" si="11">H54+1</f>
        <v>14</v>
      </c>
      <c r="I55" s="63"/>
      <c r="J55" s="124"/>
      <c r="K55" s="124"/>
      <c r="L55" s="57"/>
      <c r="M55" s="127"/>
      <c r="N55" s="129" t="str">
        <f t="shared" si="9"/>
        <v/>
      </c>
    </row>
    <row r="56" spans="1:14" s="13" customFormat="1" ht="22.5" customHeight="1" x14ac:dyDescent="0.25">
      <c r="A56" s="53">
        <f t="shared" si="10"/>
        <v>15</v>
      </c>
      <c r="B56" s="63"/>
      <c r="C56" s="124"/>
      <c r="D56" s="124"/>
      <c r="E56" s="127"/>
      <c r="F56" s="128" t="str">
        <f t="shared" si="8"/>
        <v/>
      </c>
      <c r="G56" s="214"/>
      <c r="H56" s="53">
        <f t="shared" si="11"/>
        <v>15</v>
      </c>
      <c r="I56" s="63"/>
      <c r="J56" s="124"/>
      <c r="K56" s="124"/>
      <c r="L56" s="57"/>
      <c r="M56" s="127"/>
      <c r="N56" s="129" t="str">
        <f t="shared" si="9"/>
        <v/>
      </c>
    </row>
    <row r="57" spans="1:14" s="13" customFormat="1" ht="22.5" customHeight="1" x14ac:dyDescent="0.25">
      <c r="A57" s="53">
        <f t="shared" si="10"/>
        <v>16</v>
      </c>
      <c r="B57" s="63"/>
      <c r="C57" s="124"/>
      <c r="D57" s="124"/>
      <c r="E57" s="127"/>
      <c r="F57" s="128" t="str">
        <f t="shared" si="8"/>
        <v/>
      </c>
      <c r="G57" s="214"/>
      <c r="H57" s="53">
        <f t="shared" si="11"/>
        <v>16</v>
      </c>
      <c r="I57" s="63"/>
      <c r="J57" s="124"/>
      <c r="K57" s="124"/>
      <c r="L57" s="57"/>
      <c r="M57" s="127"/>
      <c r="N57" s="129" t="str">
        <f t="shared" si="9"/>
        <v/>
      </c>
    </row>
    <row r="58" spans="1:14" s="13" customFormat="1" ht="22.5" customHeight="1" x14ac:dyDescent="0.25">
      <c r="A58" s="53">
        <f t="shared" si="10"/>
        <v>17</v>
      </c>
      <c r="B58" s="63"/>
      <c r="C58" s="124"/>
      <c r="D58" s="124"/>
      <c r="E58" s="127"/>
      <c r="F58" s="128" t="str">
        <f t="shared" si="8"/>
        <v/>
      </c>
      <c r="G58" s="214"/>
      <c r="H58" s="53">
        <f t="shared" si="11"/>
        <v>17</v>
      </c>
      <c r="I58" s="63"/>
      <c r="J58" s="124"/>
      <c r="K58" s="124"/>
      <c r="L58" s="57"/>
      <c r="M58" s="127"/>
      <c r="N58" s="129" t="str">
        <f t="shared" si="9"/>
        <v/>
      </c>
    </row>
    <row r="59" spans="1:14" s="13" customFormat="1" ht="22.5" customHeight="1" x14ac:dyDescent="0.25">
      <c r="A59" s="53">
        <f t="shared" si="10"/>
        <v>18</v>
      </c>
      <c r="B59" s="63"/>
      <c r="C59" s="124"/>
      <c r="D59" s="124"/>
      <c r="E59" s="127"/>
      <c r="F59" s="128" t="str">
        <f t="shared" si="8"/>
        <v/>
      </c>
      <c r="G59" s="214"/>
      <c r="H59" s="53">
        <f t="shared" si="11"/>
        <v>18</v>
      </c>
      <c r="I59" s="63"/>
      <c r="J59" s="124"/>
      <c r="K59" s="124"/>
      <c r="L59" s="57"/>
      <c r="M59" s="127"/>
      <c r="N59" s="129" t="str">
        <f t="shared" si="9"/>
        <v/>
      </c>
    </row>
    <row r="60" spans="1:14" s="13" customFormat="1" ht="22.5" customHeight="1" x14ac:dyDescent="0.25">
      <c r="A60" s="53">
        <f t="shared" si="10"/>
        <v>19</v>
      </c>
      <c r="B60" s="63"/>
      <c r="C60" s="124"/>
      <c r="D60" s="124"/>
      <c r="E60" s="127"/>
      <c r="F60" s="128" t="str">
        <f t="shared" si="8"/>
        <v/>
      </c>
      <c r="G60" s="214"/>
      <c r="H60" s="53">
        <f t="shared" si="11"/>
        <v>19</v>
      </c>
      <c r="I60" s="63"/>
      <c r="J60" s="124"/>
      <c r="K60" s="124"/>
      <c r="L60" s="57"/>
      <c r="M60" s="127"/>
      <c r="N60" s="129" t="str">
        <f t="shared" si="9"/>
        <v/>
      </c>
    </row>
    <row r="61" spans="1:14" s="13" customFormat="1" ht="22.5" customHeight="1" x14ac:dyDescent="0.25">
      <c r="A61" s="53">
        <f t="shared" si="10"/>
        <v>20</v>
      </c>
      <c r="B61" s="63"/>
      <c r="C61" s="124"/>
      <c r="D61" s="124"/>
      <c r="E61" s="127"/>
      <c r="F61" s="128" t="str">
        <f t="shared" si="8"/>
        <v/>
      </c>
      <c r="G61" s="214"/>
      <c r="H61" s="53">
        <f t="shared" si="11"/>
        <v>20</v>
      </c>
      <c r="I61" s="63"/>
      <c r="J61" s="124"/>
      <c r="K61" s="124"/>
      <c r="L61" s="57"/>
      <c r="M61" s="127"/>
      <c r="N61" s="129" t="str">
        <f t="shared" si="9"/>
        <v/>
      </c>
    </row>
    <row r="62" spans="1:14" s="13" customFormat="1" ht="22.5" customHeight="1" x14ac:dyDescent="0.25">
      <c r="A62" s="53">
        <f t="shared" si="10"/>
        <v>21</v>
      </c>
      <c r="B62" s="63"/>
      <c r="C62" s="124"/>
      <c r="D62" s="124"/>
      <c r="E62" s="127"/>
      <c r="F62" s="128" t="str">
        <f t="shared" si="8"/>
        <v/>
      </c>
      <c r="G62" s="214"/>
      <c r="H62" s="53">
        <f t="shared" si="11"/>
        <v>21</v>
      </c>
      <c r="I62" s="63"/>
      <c r="J62" s="124"/>
      <c r="K62" s="124"/>
      <c r="L62" s="57"/>
      <c r="M62" s="127"/>
      <c r="N62" s="129" t="str">
        <f t="shared" si="9"/>
        <v/>
      </c>
    </row>
    <row r="63" spans="1:14" s="13" customFormat="1" ht="22.5" customHeight="1" x14ac:dyDescent="0.25">
      <c r="A63" s="53">
        <f t="shared" si="10"/>
        <v>22</v>
      </c>
      <c r="B63" s="63"/>
      <c r="C63" s="124"/>
      <c r="D63" s="124"/>
      <c r="E63" s="127"/>
      <c r="F63" s="128" t="str">
        <f t="shared" si="8"/>
        <v/>
      </c>
      <c r="G63" s="214"/>
      <c r="H63" s="53">
        <f t="shared" si="11"/>
        <v>22</v>
      </c>
      <c r="I63" s="63"/>
      <c r="J63" s="124"/>
      <c r="K63" s="124"/>
      <c r="L63" s="57"/>
      <c r="M63" s="127"/>
      <c r="N63" s="129" t="str">
        <f t="shared" si="9"/>
        <v/>
      </c>
    </row>
    <row r="64" spans="1:14" s="13" customFormat="1" ht="22.5" customHeight="1" x14ac:dyDescent="0.25">
      <c r="A64" s="53">
        <f t="shared" si="10"/>
        <v>23</v>
      </c>
      <c r="B64" s="63"/>
      <c r="C64" s="124"/>
      <c r="D64" s="124"/>
      <c r="E64" s="127"/>
      <c r="F64" s="128" t="str">
        <f t="shared" si="8"/>
        <v/>
      </c>
      <c r="G64" s="214"/>
      <c r="H64" s="53">
        <f t="shared" si="11"/>
        <v>23</v>
      </c>
      <c r="I64" s="63"/>
      <c r="J64" s="124"/>
      <c r="K64" s="124"/>
      <c r="L64" s="57"/>
      <c r="M64" s="127"/>
      <c r="N64" s="129" t="str">
        <f t="shared" si="9"/>
        <v/>
      </c>
    </row>
    <row r="65" spans="1:14" s="13" customFormat="1" ht="22.5" customHeight="1" x14ac:dyDescent="0.25">
      <c r="A65" s="53">
        <f t="shared" si="10"/>
        <v>24</v>
      </c>
      <c r="B65" s="63"/>
      <c r="C65" s="124"/>
      <c r="D65" s="124"/>
      <c r="E65" s="127"/>
      <c r="F65" s="128" t="str">
        <f t="shared" si="8"/>
        <v/>
      </c>
      <c r="G65" s="214"/>
      <c r="H65" s="53">
        <f t="shared" si="11"/>
        <v>24</v>
      </c>
      <c r="I65" s="63"/>
      <c r="J65" s="124"/>
      <c r="K65" s="124"/>
      <c r="L65" s="57"/>
      <c r="M65" s="127"/>
      <c r="N65" s="129" t="str">
        <f t="shared" si="9"/>
        <v/>
      </c>
    </row>
    <row r="66" spans="1:14" s="13" customFormat="1" ht="23.25" customHeight="1" thickBot="1" x14ac:dyDescent="0.3">
      <c r="A66" s="243" t="s">
        <v>17</v>
      </c>
      <c r="B66" s="244"/>
      <c r="C66" s="244"/>
      <c r="D66" s="244"/>
      <c r="E66" s="245"/>
      <c r="F66" s="131" t="str">
        <f>IF(SUM(F41:F52,F54:F65)=0," ",SUM(F41:F52,F54:F65))</f>
        <v xml:space="preserve"> </v>
      </c>
      <c r="G66" s="215"/>
      <c r="H66" s="247" t="s">
        <v>18</v>
      </c>
      <c r="I66" s="244"/>
      <c r="J66" s="244"/>
      <c r="K66" s="244"/>
      <c r="L66" s="244"/>
      <c r="M66" s="245"/>
      <c r="N66" s="131" t="str">
        <f>IF(SUM(N41:N52,N54:N65)=0," ",SUM(N41:N52,N54:N65))</f>
        <v xml:space="preserve"> </v>
      </c>
    </row>
    <row r="67" spans="1:14" s="13" customFormat="1" ht="12" customHeight="1" x14ac:dyDescent="0.25">
      <c r="A67" s="19"/>
      <c r="B67" s="64"/>
      <c r="C67" s="19"/>
      <c r="D67" s="19"/>
      <c r="E67" s="19"/>
      <c r="F67" s="20"/>
      <c r="G67" s="21"/>
      <c r="H67" s="21"/>
      <c r="I67" s="64"/>
      <c r="J67" s="19"/>
      <c r="K67" s="19"/>
      <c r="L67" s="19"/>
      <c r="M67" s="19"/>
      <c r="N67" s="20"/>
    </row>
    <row r="68" spans="1:14" s="13" customFormat="1" ht="12" customHeight="1" x14ac:dyDescent="0.25">
      <c r="A68" s="11"/>
      <c r="B68" s="122"/>
      <c r="C68" s="11"/>
      <c r="D68" s="11"/>
      <c r="E68" s="11"/>
      <c r="F68" s="11"/>
      <c r="G68" s="11"/>
      <c r="H68" s="11"/>
      <c r="I68" s="122"/>
      <c r="J68" s="11"/>
      <c r="K68" s="11"/>
      <c r="L68" s="11"/>
      <c r="M68" s="11"/>
      <c r="N68" s="11"/>
    </row>
    <row r="69" spans="1:14" ht="15.75" customHeight="1" thickBot="1" x14ac:dyDescent="0.3">
      <c r="N69" s="12"/>
    </row>
    <row r="70" spans="1:14" s="13" customFormat="1" ht="31.5" customHeight="1" x14ac:dyDescent="0.25">
      <c r="A70" s="239" t="s">
        <v>1</v>
      </c>
      <c r="B70" s="197"/>
      <c r="C70" s="197"/>
      <c r="D70" s="197"/>
      <c r="E70" s="197"/>
      <c r="F70" s="197"/>
      <c r="G70" s="197"/>
      <c r="H70" s="197"/>
      <c r="I70" s="197"/>
      <c r="J70" s="197"/>
      <c r="K70" s="197"/>
      <c r="L70" s="197"/>
      <c r="M70" s="197"/>
      <c r="N70" s="198"/>
    </row>
    <row r="71" spans="1:14" s="14" customFormat="1" ht="12" customHeight="1" x14ac:dyDescent="0.25">
      <c r="A71" s="242" t="s">
        <v>20</v>
      </c>
      <c r="B71" s="180"/>
      <c r="C71" s="180"/>
      <c r="D71" s="180"/>
      <c r="E71" s="180"/>
      <c r="F71" s="180"/>
      <c r="G71" s="180"/>
      <c r="H71" s="180"/>
      <c r="I71" s="180"/>
      <c r="J71" s="180"/>
      <c r="K71" s="180"/>
      <c r="L71" s="180"/>
      <c r="M71" s="180"/>
      <c r="N71" s="176"/>
    </row>
    <row r="72" spans="1:14" s="13" customFormat="1" ht="15" customHeight="1" x14ac:dyDescent="0.25">
      <c r="A72" s="240" t="s">
        <v>3</v>
      </c>
      <c r="B72" s="246" t="s">
        <v>4</v>
      </c>
      <c r="C72" s="180"/>
      <c r="D72" s="180"/>
      <c r="E72" s="180"/>
      <c r="F72" s="176"/>
      <c r="G72" s="241"/>
      <c r="H72" s="246" t="s">
        <v>3</v>
      </c>
      <c r="I72" s="246" t="s">
        <v>5</v>
      </c>
      <c r="J72" s="180"/>
      <c r="K72" s="180"/>
      <c r="L72" s="180"/>
      <c r="M72" s="180"/>
      <c r="N72" s="176"/>
    </row>
    <row r="73" spans="1:14" s="13" customFormat="1" ht="48" customHeight="1" x14ac:dyDescent="0.25">
      <c r="A73" s="205"/>
      <c r="B73" s="45" t="s">
        <v>6</v>
      </c>
      <c r="C73" s="15" t="s">
        <v>7</v>
      </c>
      <c r="D73" s="15" t="s">
        <v>8</v>
      </c>
      <c r="E73" s="15" t="s">
        <v>9</v>
      </c>
      <c r="F73" s="15" t="s">
        <v>10</v>
      </c>
      <c r="G73" s="214"/>
      <c r="H73" s="215"/>
      <c r="I73" s="45" t="s">
        <v>11</v>
      </c>
      <c r="J73" s="15" t="s">
        <v>7</v>
      </c>
      <c r="K73" s="15" t="s">
        <v>8</v>
      </c>
      <c r="L73" s="15" t="s">
        <v>12</v>
      </c>
      <c r="M73" s="15" t="s">
        <v>13</v>
      </c>
      <c r="N73" s="16" t="s">
        <v>14</v>
      </c>
    </row>
    <row r="74" spans="1:14" s="13" customFormat="1" ht="27.75" customHeight="1" x14ac:dyDescent="0.25">
      <c r="A74" s="55"/>
      <c r="B74" s="60" t="s">
        <v>15</v>
      </c>
      <c r="C74" s="54"/>
      <c r="D74" s="54"/>
      <c r="E74" s="54"/>
      <c r="F74" s="54"/>
      <c r="G74" s="214"/>
      <c r="H74" s="54"/>
      <c r="I74" s="60" t="s">
        <v>15</v>
      </c>
      <c r="J74" s="54"/>
      <c r="K74" s="54"/>
      <c r="L74" s="54"/>
      <c r="M74" s="54"/>
      <c r="N74" s="56"/>
    </row>
    <row r="75" spans="1:14" s="13" customFormat="1" ht="22.5" customHeight="1" x14ac:dyDescent="0.25">
      <c r="A75" s="53">
        <f>A65+1</f>
        <v>25</v>
      </c>
      <c r="B75" s="63"/>
      <c r="C75" s="124"/>
      <c r="D75" s="124"/>
      <c r="E75" s="127"/>
      <c r="F75" s="128" t="str">
        <f t="shared" ref="F75:F85" si="12">IF(C75*E75 = 0, "", C75*E75)</f>
        <v/>
      </c>
      <c r="G75" s="214"/>
      <c r="H75" s="53">
        <f>H65+1</f>
        <v>25</v>
      </c>
      <c r="I75" s="63"/>
      <c r="J75" s="124"/>
      <c r="K75" s="124"/>
      <c r="L75" s="57"/>
      <c r="M75" s="127"/>
      <c r="N75" s="129" t="str">
        <f t="shared" ref="N75:N86" si="13">IF(J75*L75*M75 = 0, "", J75*L75*M75)</f>
        <v/>
      </c>
    </row>
    <row r="76" spans="1:14" s="13" customFormat="1" ht="22.5" customHeight="1" x14ac:dyDescent="0.25">
      <c r="A76" s="53">
        <f t="shared" ref="A76:A86" si="14">A75+1</f>
        <v>26</v>
      </c>
      <c r="B76" s="63"/>
      <c r="C76" s="124"/>
      <c r="D76" s="124"/>
      <c r="E76" s="127"/>
      <c r="F76" s="128" t="str">
        <f t="shared" si="12"/>
        <v/>
      </c>
      <c r="G76" s="214"/>
      <c r="H76" s="53">
        <f t="shared" ref="H76:H86" si="15">H75+1</f>
        <v>26</v>
      </c>
      <c r="I76" s="63"/>
      <c r="J76" s="124"/>
      <c r="K76" s="124"/>
      <c r="L76" s="57"/>
      <c r="M76" s="127"/>
      <c r="N76" s="129" t="str">
        <f t="shared" si="13"/>
        <v/>
      </c>
    </row>
    <row r="77" spans="1:14" s="13" customFormat="1" ht="22.5" customHeight="1" x14ac:dyDescent="0.25">
      <c r="A77" s="53">
        <f t="shared" si="14"/>
        <v>27</v>
      </c>
      <c r="B77" s="63"/>
      <c r="C77" s="124"/>
      <c r="D77" s="124"/>
      <c r="E77" s="127"/>
      <c r="F77" s="128" t="str">
        <f t="shared" si="12"/>
        <v/>
      </c>
      <c r="G77" s="214"/>
      <c r="H77" s="53">
        <f t="shared" si="15"/>
        <v>27</v>
      </c>
      <c r="I77" s="63"/>
      <c r="J77" s="124"/>
      <c r="K77" s="124"/>
      <c r="L77" s="57"/>
      <c r="M77" s="127"/>
      <c r="N77" s="129" t="str">
        <f t="shared" si="13"/>
        <v/>
      </c>
    </row>
    <row r="78" spans="1:14" s="13" customFormat="1" ht="22.5" customHeight="1" x14ac:dyDescent="0.25">
      <c r="A78" s="53">
        <f t="shared" si="14"/>
        <v>28</v>
      </c>
      <c r="B78" s="63"/>
      <c r="C78" s="124"/>
      <c r="D78" s="124"/>
      <c r="E78" s="127"/>
      <c r="F78" s="128" t="str">
        <f t="shared" si="12"/>
        <v/>
      </c>
      <c r="G78" s="214"/>
      <c r="H78" s="53">
        <f t="shared" si="15"/>
        <v>28</v>
      </c>
      <c r="I78" s="63"/>
      <c r="J78" s="124"/>
      <c r="K78" s="124"/>
      <c r="L78" s="57"/>
      <c r="M78" s="127"/>
      <c r="N78" s="129" t="str">
        <f t="shared" si="13"/>
        <v/>
      </c>
    </row>
    <row r="79" spans="1:14" s="13" customFormat="1" ht="22.5" customHeight="1" x14ac:dyDescent="0.25">
      <c r="A79" s="53">
        <f t="shared" si="14"/>
        <v>29</v>
      </c>
      <c r="B79" s="63"/>
      <c r="C79" s="124"/>
      <c r="D79" s="124"/>
      <c r="E79" s="127"/>
      <c r="F79" s="128" t="str">
        <f t="shared" si="12"/>
        <v/>
      </c>
      <c r="G79" s="214"/>
      <c r="H79" s="53">
        <f t="shared" si="15"/>
        <v>29</v>
      </c>
      <c r="I79" s="63"/>
      <c r="J79" s="124"/>
      <c r="K79" s="124"/>
      <c r="L79" s="57"/>
      <c r="M79" s="127"/>
      <c r="N79" s="129" t="str">
        <f t="shared" si="13"/>
        <v/>
      </c>
    </row>
    <row r="80" spans="1:14" s="13" customFormat="1" ht="22.5" customHeight="1" x14ac:dyDescent="0.25">
      <c r="A80" s="53">
        <f t="shared" si="14"/>
        <v>30</v>
      </c>
      <c r="B80" s="63"/>
      <c r="C80" s="124"/>
      <c r="D80" s="124"/>
      <c r="E80" s="127"/>
      <c r="F80" s="128" t="str">
        <f t="shared" si="12"/>
        <v/>
      </c>
      <c r="G80" s="214"/>
      <c r="H80" s="53">
        <f t="shared" si="15"/>
        <v>30</v>
      </c>
      <c r="I80" s="63"/>
      <c r="J80" s="124"/>
      <c r="K80" s="124"/>
      <c r="L80" s="57"/>
      <c r="M80" s="127"/>
      <c r="N80" s="129" t="str">
        <f t="shared" si="13"/>
        <v/>
      </c>
    </row>
    <row r="81" spans="1:14" s="13" customFormat="1" ht="22.5" customHeight="1" x14ac:dyDescent="0.25">
      <c r="A81" s="53">
        <f t="shared" si="14"/>
        <v>31</v>
      </c>
      <c r="B81" s="63"/>
      <c r="C81" s="124"/>
      <c r="D81" s="124"/>
      <c r="E81" s="127"/>
      <c r="F81" s="128" t="str">
        <f t="shared" si="12"/>
        <v/>
      </c>
      <c r="G81" s="214"/>
      <c r="H81" s="53">
        <f t="shared" si="15"/>
        <v>31</v>
      </c>
      <c r="I81" s="63"/>
      <c r="J81" s="124"/>
      <c r="K81" s="124"/>
      <c r="L81" s="57"/>
      <c r="M81" s="127"/>
      <c r="N81" s="129" t="str">
        <f t="shared" si="13"/>
        <v/>
      </c>
    </row>
    <row r="82" spans="1:14" s="13" customFormat="1" ht="22.5" customHeight="1" x14ac:dyDescent="0.25">
      <c r="A82" s="53">
        <f t="shared" si="14"/>
        <v>32</v>
      </c>
      <c r="B82" s="63"/>
      <c r="C82" s="124"/>
      <c r="D82" s="124"/>
      <c r="E82" s="127"/>
      <c r="F82" s="128" t="str">
        <f t="shared" si="12"/>
        <v/>
      </c>
      <c r="G82" s="214"/>
      <c r="H82" s="53">
        <f t="shared" si="15"/>
        <v>32</v>
      </c>
      <c r="I82" s="63"/>
      <c r="J82" s="124"/>
      <c r="K82" s="124"/>
      <c r="L82" s="57"/>
      <c r="M82" s="127"/>
      <c r="N82" s="129" t="str">
        <f t="shared" si="13"/>
        <v/>
      </c>
    </row>
    <row r="83" spans="1:14" s="13" customFormat="1" ht="22.5" customHeight="1" x14ac:dyDescent="0.25">
      <c r="A83" s="53">
        <f t="shared" si="14"/>
        <v>33</v>
      </c>
      <c r="B83" s="63"/>
      <c r="C83" s="124"/>
      <c r="D83" s="124"/>
      <c r="E83" s="127"/>
      <c r="F83" s="128" t="str">
        <f t="shared" si="12"/>
        <v/>
      </c>
      <c r="G83" s="214"/>
      <c r="H83" s="53">
        <f t="shared" si="15"/>
        <v>33</v>
      </c>
      <c r="I83" s="63"/>
      <c r="J83" s="124"/>
      <c r="K83" s="124"/>
      <c r="L83" s="57"/>
      <c r="M83" s="127"/>
      <c r="N83" s="129" t="str">
        <f t="shared" si="13"/>
        <v/>
      </c>
    </row>
    <row r="84" spans="1:14" s="13" customFormat="1" ht="22.5" customHeight="1" x14ac:dyDescent="0.25">
      <c r="A84" s="53">
        <f t="shared" si="14"/>
        <v>34</v>
      </c>
      <c r="B84" s="63"/>
      <c r="C84" s="124"/>
      <c r="D84" s="124"/>
      <c r="E84" s="127"/>
      <c r="F84" s="128" t="str">
        <f t="shared" si="12"/>
        <v/>
      </c>
      <c r="G84" s="214"/>
      <c r="H84" s="53">
        <f t="shared" si="15"/>
        <v>34</v>
      </c>
      <c r="I84" s="63"/>
      <c r="J84" s="124"/>
      <c r="K84" s="124"/>
      <c r="L84" s="57"/>
      <c r="M84" s="127"/>
      <c r="N84" s="129" t="str">
        <f t="shared" si="13"/>
        <v/>
      </c>
    </row>
    <row r="85" spans="1:14" s="13" customFormat="1" ht="22.5" customHeight="1" x14ac:dyDescent="0.25">
      <c r="A85" s="53">
        <f t="shared" si="14"/>
        <v>35</v>
      </c>
      <c r="B85" s="63"/>
      <c r="C85" s="124"/>
      <c r="D85" s="124"/>
      <c r="E85" s="127"/>
      <c r="F85" s="128" t="str">
        <f t="shared" si="12"/>
        <v/>
      </c>
      <c r="G85" s="214"/>
      <c r="H85" s="53">
        <f t="shared" si="15"/>
        <v>35</v>
      </c>
      <c r="I85" s="63"/>
      <c r="J85" s="124"/>
      <c r="K85" s="124"/>
      <c r="L85" s="57"/>
      <c r="M85" s="127"/>
      <c r="N85" s="129" t="str">
        <f t="shared" si="13"/>
        <v/>
      </c>
    </row>
    <row r="86" spans="1:14" s="13" customFormat="1" ht="22.5" customHeight="1" x14ac:dyDescent="0.25">
      <c r="A86" s="53">
        <f t="shared" si="14"/>
        <v>36</v>
      </c>
      <c r="B86" s="63"/>
      <c r="C86" s="124"/>
      <c r="D86" s="124"/>
      <c r="E86" s="127"/>
      <c r="F86" s="128"/>
      <c r="G86" s="214"/>
      <c r="H86" s="53">
        <f t="shared" si="15"/>
        <v>36</v>
      </c>
      <c r="I86" s="63"/>
      <c r="J86" s="124"/>
      <c r="K86" s="124"/>
      <c r="L86" s="57"/>
      <c r="M86" s="127"/>
      <c r="N86" s="129" t="str">
        <f t="shared" si="13"/>
        <v/>
      </c>
    </row>
    <row r="87" spans="1:14" s="13" customFormat="1" ht="27.75" customHeight="1" x14ac:dyDescent="0.25">
      <c r="A87" s="55"/>
      <c r="B87" s="60" t="s">
        <v>16</v>
      </c>
      <c r="C87" s="54"/>
      <c r="D87" s="54"/>
      <c r="E87" s="54"/>
      <c r="F87" s="54"/>
      <c r="G87" s="214"/>
      <c r="H87" s="54"/>
      <c r="I87" s="60" t="s">
        <v>16</v>
      </c>
      <c r="J87" s="54"/>
      <c r="K87" s="54"/>
      <c r="L87" s="54"/>
      <c r="M87" s="54"/>
      <c r="N87" s="56"/>
    </row>
    <row r="88" spans="1:14" s="13" customFormat="1" ht="22.5" customHeight="1" x14ac:dyDescent="0.25">
      <c r="A88" s="53">
        <f>A65+1</f>
        <v>25</v>
      </c>
      <c r="B88" s="63"/>
      <c r="C88" s="124"/>
      <c r="D88" s="124"/>
      <c r="E88" s="127"/>
      <c r="F88" s="128" t="str">
        <f t="shared" ref="F88:F99" si="16">IF(C88*E88 = 0, "", C88*E88)</f>
        <v/>
      </c>
      <c r="G88" s="214"/>
      <c r="H88" s="53">
        <f>H65+1</f>
        <v>25</v>
      </c>
      <c r="I88" s="63"/>
      <c r="J88" s="124"/>
      <c r="K88" s="124"/>
      <c r="L88" s="57"/>
      <c r="M88" s="127"/>
      <c r="N88" s="129" t="str">
        <f t="shared" ref="N88:N99" si="17">IF(J88*L88*M88 = 0, "", J88*L88*M88)</f>
        <v/>
      </c>
    </row>
    <row r="89" spans="1:14" s="13" customFormat="1" ht="22.5" customHeight="1" x14ac:dyDescent="0.25">
      <c r="A89" s="53">
        <f t="shared" ref="A89:A99" si="18">A88+1</f>
        <v>26</v>
      </c>
      <c r="B89" s="63"/>
      <c r="C89" s="124"/>
      <c r="D89" s="124"/>
      <c r="E89" s="127"/>
      <c r="F89" s="128" t="str">
        <f t="shared" si="16"/>
        <v/>
      </c>
      <c r="G89" s="214"/>
      <c r="H89" s="53">
        <f t="shared" ref="H89:H99" si="19">H88+1</f>
        <v>26</v>
      </c>
      <c r="I89" s="63"/>
      <c r="J89" s="124"/>
      <c r="K89" s="124"/>
      <c r="L89" s="57"/>
      <c r="M89" s="127"/>
      <c r="N89" s="129" t="str">
        <f t="shared" si="17"/>
        <v/>
      </c>
    </row>
    <row r="90" spans="1:14" s="13" customFormat="1" ht="22.5" customHeight="1" x14ac:dyDescent="0.25">
      <c r="A90" s="53">
        <f t="shared" si="18"/>
        <v>27</v>
      </c>
      <c r="B90" s="63"/>
      <c r="C90" s="124"/>
      <c r="D90" s="124"/>
      <c r="E90" s="127"/>
      <c r="F90" s="128" t="str">
        <f t="shared" si="16"/>
        <v/>
      </c>
      <c r="G90" s="214"/>
      <c r="H90" s="53">
        <f t="shared" si="19"/>
        <v>27</v>
      </c>
      <c r="I90" s="63"/>
      <c r="J90" s="124"/>
      <c r="K90" s="124"/>
      <c r="L90" s="57"/>
      <c r="M90" s="127"/>
      <c r="N90" s="129" t="str">
        <f t="shared" si="17"/>
        <v/>
      </c>
    </row>
    <row r="91" spans="1:14" s="13" customFormat="1" ht="22.5" customHeight="1" x14ac:dyDescent="0.25">
      <c r="A91" s="53">
        <f t="shared" si="18"/>
        <v>28</v>
      </c>
      <c r="B91" s="63"/>
      <c r="C91" s="124"/>
      <c r="D91" s="124"/>
      <c r="E91" s="127"/>
      <c r="F91" s="128" t="str">
        <f t="shared" si="16"/>
        <v/>
      </c>
      <c r="G91" s="214"/>
      <c r="H91" s="53">
        <f t="shared" si="19"/>
        <v>28</v>
      </c>
      <c r="I91" s="63"/>
      <c r="J91" s="124"/>
      <c r="K91" s="124"/>
      <c r="L91" s="57"/>
      <c r="M91" s="127"/>
      <c r="N91" s="129" t="str">
        <f t="shared" si="17"/>
        <v/>
      </c>
    </row>
    <row r="92" spans="1:14" s="13" customFormat="1" ht="22.5" customHeight="1" x14ac:dyDescent="0.25">
      <c r="A92" s="53">
        <f t="shared" si="18"/>
        <v>29</v>
      </c>
      <c r="B92" s="63"/>
      <c r="C92" s="124"/>
      <c r="D92" s="124"/>
      <c r="E92" s="127"/>
      <c r="F92" s="128" t="str">
        <f t="shared" si="16"/>
        <v/>
      </c>
      <c r="G92" s="214"/>
      <c r="H92" s="53">
        <f t="shared" si="19"/>
        <v>29</v>
      </c>
      <c r="I92" s="63"/>
      <c r="J92" s="124"/>
      <c r="K92" s="124"/>
      <c r="L92" s="57"/>
      <c r="M92" s="127"/>
      <c r="N92" s="129" t="str">
        <f t="shared" si="17"/>
        <v/>
      </c>
    </row>
    <row r="93" spans="1:14" s="13" customFormat="1" ht="22.5" customHeight="1" x14ac:dyDescent="0.25">
      <c r="A93" s="53">
        <f t="shared" si="18"/>
        <v>30</v>
      </c>
      <c r="B93" s="63"/>
      <c r="C93" s="124"/>
      <c r="D93" s="124"/>
      <c r="E93" s="127"/>
      <c r="F93" s="128" t="str">
        <f t="shared" si="16"/>
        <v/>
      </c>
      <c r="G93" s="214"/>
      <c r="H93" s="53">
        <f t="shared" si="19"/>
        <v>30</v>
      </c>
      <c r="I93" s="63"/>
      <c r="J93" s="124"/>
      <c r="K93" s="124"/>
      <c r="L93" s="57"/>
      <c r="M93" s="127"/>
      <c r="N93" s="129" t="str">
        <f t="shared" si="17"/>
        <v/>
      </c>
    </row>
    <row r="94" spans="1:14" s="13" customFormat="1" ht="22.5" customHeight="1" x14ac:dyDescent="0.25">
      <c r="A94" s="53">
        <f t="shared" si="18"/>
        <v>31</v>
      </c>
      <c r="B94" s="63"/>
      <c r="C94" s="124"/>
      <c r="D94" s="124"/>
      <c r="E94" s="127"/>
      <c r="F94" s="128" t="str">
        <f t="shared" si="16"/>
        <v/>
      </c>
      <c r="G94" s="214"/>
      <c r="H94" s="53">
        <f t="shared" si="19"/>
        <v>31</v>
      </c>
      <c r="I94" s="63"/>
      <c r="J94" s="124"/>
      <c r="K94" s="124"/>
      <c r="L94" s="57"/>
      <c r="M94" s="127"/>
      <c r="N94" s="129" t="str">
        <f t="shared" si="17"/>
        <v/>
      </c>
    </row>
    <row r="95" spans="1:14" s="13" customFormat="1" ht="22.5" customHeight="1" x14ac:dyDescent="0.25">
      <c r="A95" s="53">
        <f t="shared" si="18"/>
        <v>32</v>
      </c>
      <c r="B95" s="63"/>
      <c r="C95" s="124"/>
      <c r="D95" s="124"/>
      <c r="E95" s="127"/>
      <c r="F95" s="128" t="str">
        <f t="shared" si="16"/>
        <v/>
      </c>
      <c r="G95" s="214"/>
      <c r="H95" s="53">
        <f t="shared" si="19"/>
        <v>32</v>
      </c>
      <c r="I95" s="63"/>
      <c r="J95" s="124"/>
      <c r="K95" s="124"/>
      <c r="L95" s="57"/>
      <c r="M95" s="127"/>
      <c r="N95" s="129" t="str">
        <f t="shared" si="17"/>
        <v/>
      </c>
    </row>
    <row r="96" spans="1:14" s="13" customFormat="1" ht="22.5" customHeight="1" x14ac:dyDescent="0.25">
      <c r="A96" s="53">
        <f t="shared" si="18"/>
        <v>33</v>
      </c>
      <c r="B96" s="63"/>
      <c r="C96" s="124"/>
      <c r="D96" s="124"/>
      <c r="E96" s="127"/>
      <c r="F96" s="128" t="str">
        <f t="shared" si="16"/>
        <v/>
      </c>
      <c r="G96" s="214"/>
      <c r="H96" s="53">
        <f t="shared" si="19"/>
        <v>33</v>
      </c>
      <c r="I96" s="63"/>
      <c r="J96" s="124"/>
      <c r="K96" s="124"/>
      <c r="L96" s="57"/>
      <c r="M96" s="127"/>
      <c r="N96" s="129" t="str">
        <f t="shared" si="17"/>
        <v/>
      </c>
    </row>
    <row r="97" spans="1:14" s="13" customFormat="1" ht="22.5" customHeight="1" x14ac:dyDescent="0.25">
      <c r="A97" s="53">
        <f t="shared" si="18"/>
        <v>34</v>
      </c>
      <c r="B97" s="63"/>
      <c r="C97" s="124"/>
      <c r="D97" s="124"/>
      <c r="E97" s="127"/>
      <c r="F97" s="128" t="str">
        <f t="shared" si="16"/>
        <v/>
      </c>
      <c r="G97" s="214"/>
      <c r="H97" s="53">
        <f t="shared" si="19"/>
        <v>34</v>
      </c>
      <c r="I97" s="63"/>
      <c r="J97" s="124"/>
      <c r="K97" s="124"/>
      <c r="L97" s="57"/>
      <c r="M97" s="127"/>
      <c r="N97" s="129" t="str">
        <f t="shared" si="17"/>
        <v/>
      </c>
    </row>
    <row r="98" spans="1:14" s="13" customFormat="1" ht="22.5" customHeight="1" x14ac:dyDescent="0.25">
      <c r="A98" s="53">
        <f t="shared" si="18"/>
        <v>35</v>
      </c>
      <c r="B98" s="63"/>
      <c r="C98" s="124"/>
      <c r="D98" s="124"/>
      <c r="E98" s="127"/>
      <c r="F98" s="128" t="str">
        <f t="shared" si="16"/>
        <v/>
      </c>
      <c r="G98" s="214"/>
      <c r="H98" s="53">
        <f t="shared" si="19"/>
        <v>35</v>
      </c>
      <c r="I98" s="63"/>
      <c r="J98" s="124"/>
      <c r="K98" s="124"/>
      <c r="L98" s="57"/>
      <c r="M98" s="127"/>
      <c r="N98" s="129" t="str">
        <f t="shared" si="17"/>
        <v/>
      </c>
    </row>
    <row r="99" spans="1:14" s="13" customFormat="1" ht="22.5" customHeight="1" x14ac:dyDescent="0.25">
      <c r="A99" s="53">
        <f t="shared" si="18"/>
        <v>36</v>
      </c>
      <c r="B99" s="63"/>
      <c r="C99" s="124"/>
      <c r="D99" s="124"/>
      <c r="E99" s="127"/>
      <c r="F99" s="128" t="str">
        <f t="shared" si="16"/>
        <v/>
      </c>
      <c r="G99" s="214"/>
      <c r="H99" s="53">
        <f t="shared" si="19"/>
        <v>36</v>
      </c>
      <c r="I99" s="63"/>
      <c r="J99" s="124"/>
      <c r="K99" s="124"/>
      <c r="L99" s="57"/>
      <c r="M99" s="127"/>
      <c r="N99" s="129" t="str">
        <f t="shared" si="17"/>
        <v/>
      </c>
    </row>
    <row r="100" spans="1:14" s="13" customFormat="1" ht="23.25" customHeight="1" thickBot="1" x14ac:dyDescent="0.3">
      <c r="A100" s="243" t="s">
        <v>17</v>
      </c>
      <c r="B100" s="244"/>
      <c r="C100" s="244"/>
      <c r="D100" s="244"/>
      <c r="E100" s="245"/>
      <c r="F100" s="131" t="str">
        <f>IF(SUM(F75:F86,F88:F99)=0," ",SUM(F75:F86,F88:F99))</f>
        <v xml:space="preserve"> </v>
      </c>
      <c r="G100" s="215"/>
      <c r="H100" s="247" t="s">
        <v>18</v>
      </c>
      <c r="I100" s="244"/>
      <c r="J100" s="244"/>
      <c r="K100" s="244"/>
      <c r="L100" s="244"/>
      <c r="M100" s="245"/>
      <c r="N100" s="131" t="str">
        <f>IF(SUM(N75:N86,N88:N99)=0," ",SUM(N75:N86,N88:N99))</f>
        <v xml:space="preserve"> </v>
      </c>
    </row>
    <row r="101" spans="1:14" x14ac:dyDescent="0.25">
      <c r="A101" s="19"/>
      <c r="B101" s="64"/>
      <c r="C101" s="19"/>
      <c r="D101" s="19"/>
      <c r="E101" s="19"/>
      <c r="F101" s="20"/>
      <c r="G101" s="21"/>
      <c r="H101" s="21"/>
      <c r="I101" s="64"/>
      <c r="J101" s="19"/>
      <c r="K101" s="19"/>
      <c r="L101" s="19"/>
      <c r="M101" s="19"/>
      <c r="N101" s="20"/>
    </row>
    <row r="103" spans="1:14" ht="15.75" customHeight="1" thickBot="1" x14ac:dyDescent="0.3">
      <c r="N103" s="12"/>
    </row>
    <row r="104" spans="1:14" s="13" customFormat="1" ht="31.5" customHeight="1" x14ac:dyDescent="0.25">
      <c r="A104" s="239" t="s">
        <v>1</v>
      </c>
      <c r="B104" s="197"/>
      <c r="C104" s="197"/>
      <c r="D104" s="197"/>
      <c r="E104" s="197"/>
      <c r="F104" s="197"/>
      <c r="G104" s="197"/>
      <c r="H104" s="197"/>
      <c r="I104" s="197"/>
      <c r="J104" s="197"/>
      <c r="K104" s="197"/>
      <c r="L104" s="197"/>
      <c r="M104" s="197"/>
      <c r="N104" s="198"/>
    </row>
    <row r="105" spans="1:14" s="14" customFormat="1" ht="12" customHeight="1" x14ac:dyDescent="0.25">
      <c r="A105" s="242" t="s">
        <v>21</v>
      </c>
      <c r="B105" s="180"/>
      <c r="C105" s="180"/>
      <c r="D105" s="180"/>
      <c r="E105" s="180"/>
      <c r="F105" s="180"/>
      <c r="G105" s="180"/>
      <c r="H105" s="180"/>
      <c r="I105" s="180"/>
      <c r="J105" s="180"/>
      <c r="K105" s="180"/>
      <c r="L105" s="180"/>
      <c r="M105" s="180"/>
      <c r="N105" s="176"/>
    </row>
    <row r="106" spans="1:14" s="13" customFormat="1" ht="15" customHeight="1" x14ac:dyDescent="0.25">
      <c r="A106" s="240" t="s">
        <v>3</v>
      </c>
      <c r="B106" s="246" t="s">
        <v>4</v>
      </c>
      <c r="C106" s="180"/>
      <c r="D106" s="180"/>
      <c r="E106" s="180"/>
      <c r="F106" s="176"/>
      <c r="G106" s="241"/>
      <c r="H106" s="246" t="s">
        <v>3</v>
      </c>
      <c r="I106" s="246" t="s">
        <v>5</v>
      </c>
      <c r="J106" s="180"/>
      <c r="K106" s="180"/>
      <c r="L106" s="180"/>
      <c r="M106" s="180"/>
      <c r="N106" s="176"/>
    </row>
    <row r="107" spans="1:14" s="13" customFormat="1" ht="48" customHeight="1" x14ac:dyDescent="0.25">
      <c r="A107" s="205"/>
      <c r="B107" s="45" t="s">
        <v>6</v>
      </c>
      <c r="C107" s="15" t="s">
        <v>7</v>
      </c>
      <c r="D107" s="15" t="s">
        <v>8</v>
      </c>
      <c r="E107" s="15" t="s">
        <v>9</v>
      </c>
      <c r="F107" s="15" t="s">
        <v>10</v>
      </c>
      <c r="G107" s="214"/>
      <c r="H107" s="215"/>
      <c r="I107" s="45" t="s">
        <v>11</v>
      </c>
      <c r="J107" s="15" t="s">
        <v>7</v>
      </c>
      <c r="K107" s="15" t="s">
        <v>8</v>
      </c>
      <c r="L107" s="15" t="s">
        <v>12</v>
      </c>
      <c r="M107" s="15" t="s">
        <v>13</v>
      </c>
      <c r="N107" s="16" t="s">
        <v>14</v>
      </c>
    </row>
    <row r="108" spans="1:14" s="13" customFormat="1" ht="27.75" customHeight="1" x14ac:dyDescent="0.25">
      <c r="A108" s="55"/>
      <c r="B108" s="60" t="s">
        <v>15</v>
      </c>
      <c r="C108" s="54"/>
      <c r="D108" s="54"/>
      <c r="E108" s="54"/>
      <c r="F108" s="54"/>
      <c r="G108" s="214"/>
      <c r="H108" s="54"/>
      <c r="I108" s="60" t="s">
        <v>15</v>
      </c>
      <c r="J108" s="54"/>
      <c r="K108" s="54"/>
      <c r="L108" s="54"/>
      <c r="M108" s="54"/>
      <c r="N108" s="56"/>
    </row>
    <row r="109" spans="1:14" s="13" customFormat="1" ht="22.5" customHeight="1" x14ac:dyDescent="0.25">
      <c r="A109" s="53">
        <f>A99+1</f>
        <v>37</v>
      </c>
      <c r="B109" s="63"/>
      <c r="C109" s="124"/>
      <c r="D109" s="124"/>
      <c r="E109" s="127"/>
      <c r="F109" s="128" t="str">
        <f t="shared" ref="F109:F119" si="20">IF(C109*E109 = 0, "", C109*E109)</f>
        <v/>
      </c>
      <c r="G109" s="214"/>
      <c r="H109" s="53">
        <f>H99+1</f>
        <v>37</v>
      </c>
      <c r="I109" s="63"/>
      <c r="J109" s="124"/>
      <c r="K109" s="124"/>
      <c r="L109" s="57"/>
      <c r="M109" s="127"/>
      <c r="N109" s="129" t="str">
        <f t="shared" ref="N109:N120" si="21">IF(J109*L109*M109 = 0, "", J109*L109*M109)</f>
        <v/>
      </c>
    </row>
    <row r="110" spans="1:14" s="13" customFormat="1" ht="22.5" customHeight="1" x14ac:dyDescent="0.25">
      <c r="A110" s="53">
        <f t="shared" ref="A110:A120" si="22">A109+1</f>
        <v>38</v>
      </c>
      <c r="B110" s="63"/>
      <c r="C110" s="124"/>
      <c r="D110" s="124"/>
      <c r="E110" s="127"/>
      <c r="F110" s="128" t="str">
        <f t="shared" si="20"/>
        <v/>
      </c>
      <c r="G110" s="214"/>
      <c r="H110" s="53">
        <f t="shared" ref="H110:H120" si="23">H109+1</f>
        <v>38</v>
      </c>
      <c r="I110" s="63"/>
      <c r="J110" s="124"/>
      <c r="K110" s="124"/>
      <c r="L110" s="57"/>
      <c r="M110" s="127"/>
      <c r="N110" s="129" t="str">
        <f t="shared" si="21"/>
        <v/>
      </c>
    </row>
    <row r="111" spans="1:14" s="13" customFormat="1" ht="22.5" customHeight="1" x14ac:dyDescent="0.25">
      <c r="A111" s="53">
        <f t="shared" si="22"/>
        <v>39</v>
      </c>
      <c r="B111" s="63"/>
      <c r="C111" s="124"/>
      <c r="D111" s="124"/>
      <c r="E111" s="127"/>
      <c r="F111" s="128" t="str">
        <f t="shared" si="20"/>
        <v/>
      </c>
      <c r="G111" s="214"/>
      <c r="H111" s="53">
        <f t="shared" si="23"/>
        <v>39</v>
      </c>
      <c r="I111" s="63"/>
      <c r="J111" s="124"/>
      <c r="K111" s="124"/>
      <c r="L111" s="57"/>
      <c r="M111" s="127"/>
      <c r="N111" s="129" t="str">
        <f t="shared" si="21"/>
        <v/>
      </c>
    </row>
    <row r="112" spans="1:14" s="13" customFormat="1" ht="22.5" customHeight="1" x14ac:dyDescent="0.25">
      <c r="A112" s="53">
        <f t="shared" si="22"/>
        <v>40</v>
      </c>
      <c r="B112" s="63"/>
      <c r="C112" s="124"/>
      <c r="D112" s="124"/>
      <c r="E112" s="127"/>
      <c r="F112" s="128" t="str">
        <f t="shared" si="20"/>
        <v/>
      </c>
      <c r="G112" s="214"/>
      <c r="H112" s="53">
        <f t="shared" si="23"/>
        <v>40</v>
      </c>
      <c r="I112" s="63"/>
      <c r="J112" s="124"/>
      <c r="K112" s="124"/>
      <c r="L112" s="57"/>
      <c r="M112" s="127"/>
      <c r="N112" s="129" t="str">
        <f t="shared" si="21"/>
        <v/>
      </c>
    </row>
    <row r="113" spans="1:14" s="13" customFormat="1" ht="22.5" customHeight="1" x14ac:dyDescent="0.25">
      <c r="A113" s="53">
        <f t="shared" si="22"/>
        <v>41</v>
      </c>
      <c r="B113" s="63"/>
      <c r="C113" s="124"/>
      <c r="D113" s="124"/>
      <c r="E113" s="127"/>
      <c r="F113" s="128" t="str">
        <f t="shared" si="20"/>
        <v/>
      </c>
      <c r="G113" s="214"/>
      <c r="H113" s="53">
        <f t="shared" si="23"/>
        <v>41</v>
      </c>
      <c r="I113" s="63"/>
      <c r="J113" s="124"/>
      <c r="K113" s="124"/>
      <c r="L113" s="57"/>
      <c r="M113" s="127"/>
      <c r="N113" s="129" t="str">
        <f t="shared" si="21"/>
        <v/>
      </c>
    </row>
    <row r="114" spans="1:14" s="13" customFormat="1" ht="22.5" customHeight="1" x14ac:dyDescent="0.25">
      <c r="A114" s="53">
        <f t="shared" si="22"/>
        <v>42</v>
      </c>
      <c r="B114" s="63"/>
      <c r="C114" s="124"/>
      <c r="D114" s="124"/>
      <c r="E114" s="127"/>
      <c r="F114" s="128" t="str">
        <f t="shared" si="20"/>
        <v/>
      </c>
      <c r="G114" s="214"/>
      <c r="H114" s="53">
        <f t="shared" si="23"/>
        <v>42</v>
      </c>
      <c r="I114" s="63"/>
      <c r="J114" s="124"/>
      <c r="K114" s="124"/>
      <c r="L114" s="57"/>
      <c r="M114" s="127"/>
      <c r="N114" s="129" t="str">
        <f t="shared" si="21"/>
        <v/>
      </c>
    </row>
    <row r="115" spans="1:14" s="13" customFormat="1" ht="22.5" customHeight="1" x14ac:dyDescent="0.25">
      <c r="A115" s="53">
        <f t="shared" si="22"/>
        <v>43</v>
      </c>
      <c r="B115" s="63"/>
      <c r="C115" s="124"/>
      <c r="D115" s="124"/>
      <c r="E115" s="127"/>
      <c r="F115" s="128" t="str">
        <f t="shared" si="20"/>
        <v/>
      </c>
      <c r="G115" s="214"/>
      <c r="H115" s="53">
        <f t="shared" si="23"/>
        <v>43</v>
      </c>
      <c r="I115" s="63"/>
      <c r="J115" s="124"/>
      <c r="K115" s="124"/>
      <c r="L115" s="57"/>
      <c r="M115" s="127"/>
      <c r="N115" s="129" t="str">
        <f t="shared" si="21"/>
        <v/>
      </c>
    </row>
    <row r="116" spans="1:14" s="13" customFormat="1" ht="22.5" customHeight="1" x14ac:dyDescent="0.25">
      <c r="A116" s="53">
        <f t="shared" si="22"/>
        <v>44</v>
      </c>
      <c r="B116" s="63"/>
      <c r="C116" s="124"/>
      <c r="D116" s="124"/>
      <c r="E116" s="127"/>
      <c r="F116" s="128" t="str">
        <f t="shared" si="20"/>
        <v/>
      </c>
      <c r="G116" s="214"/>
      <c r="H116" s="53">
        <f t="shared" si="23"/>
        <v>44</v>
      </c>
      <c r="I116" s="63"/>
      <c r="J116" s="124"/>
      <c r="K116" s="124"/>
      <c r="L116" s="57"/>
      <c r="M116" s="127"/>
      <c r="N116" s="129" t="str">
        <f t="shared" si="21"/>
        <v/>
      </c>
    </row>
    <row r="117" spans="1:14" s="13" customFormat="1" ht="22.5" customHeight="1" x14ac:dyDescent="0.25">
      <c r="A117" s="53">
        <f t="shared" si="22"/>
        <v>45</v>
      </c>
      <c r="B117" s="63"/>
      <c r="C117" s="124"/>
      <c r="D117" s="124"/>
      <c r="E117" s="127"/>
      <c r="F117" s="128" t="str">
        <f t="shared" si="20"/>
        <v/>
      </c>
      <c r="G117" s="214"/>
      <c r="H117" s="53">
        <f t="shared" si="23"/>
        <v>45</v>
      </c>
      <c r="I117" s="63"/>
      <c r="J117" s="124"/>
      <c r="K117" s="124"/>
      <c r="L117" s="57"/>
      <c r="M117" s="127"/>
      <c r="N117" s="129" t="str">
        <f t="shared" si="21"/>
        <v/>
      </c>
    </row>
    <row r="118" spans="1:14" s="13" customFormat="1" ht="22.5" customHeight="1" x14ac:dyDescent="0.25">
      <c r="A118" s="53">
        <f t="shared" si="22"/>
        <v>46</v>
      </c>
      <c r="B118" s="63"/>
      <c r="C118" s="124"/>
      <c r="D118" s="124"/>
      <c r="E118" s="127"/>
      <c r="F118" s="128" t="str">
        <f t="shared" si="20"/>
        <v/>
      </c>
      <c r="G118" s="214"/>
      <c r="H118" s="53">
        <f t="shared" si="23"/>
        <v>46</v>
      </c>
      <c r="I118" s="63"/>
      <c r="J118" s="124"/>
      <c r="K118" s="124"/>
      <c r="L118" s="57"/>
      <c r="M118" s="127"/>
      <c r="N118" s="129" t="str">
        <f t="shared" si="21"/>
        <v/>
      </c>
    </row>
    <row r="119" spans="1:14" s="13" customFormat="1" ht="22.5" customHeight="1" x14ac:dyDescent="0.25">
      <c r="A119" s="53">
        <f t="shared" si="22"/>
        <v>47</v>
      </c>
      <c r="B119" s="63"/>
      <c r="C119" s="124"/>
      <c r="D119" s="124"/>
      <c r="E119" s="127"/>
      <c r="F119" s="128" t="str">
        <f t="shared" si="20"/>
        <v/>
      </c>
      <c r="G119" s="214"/>
      <c r="H119" s="53">
        <f t="shared" si="23"/>
        <v>47</v>
      </c>
      <c r="I119" s="63"/>
      <c r="J119" s="124"/>
      <c r="K119" s="124"/>
      <c r="L119" s="57"/>
      <c r="M119" s="127"/>
      <c r="N119" s="129" t="str">
        <f t="shared" si="21"/>
        <v/>
      </c>
    </row>
    <row r="120" spans="1:14" s="13" customFormat="1" ht="22.5" customHeight="1" x14ac:dyDescent="0.25">
      <c r="A120" s="53">
        <f t="shared" si="22"/>
        <v>48</v>
      </c>
      <c r="B120" s="63"/>
      <c r="C120" s="124"/>
      <c r="D120" s="124"/>
      <c r="E120" s="127"/>
      <c r="F120" s="128"/>
      <c r="G120" s="214"/>
      <c r="H120" s="53">
        <f t="shared" si="23"/>
        <v>48</v>
      </c>
      <c r="I120" s="63"/>
      <c r="J120" s="124"/>
      <c r="K120" s="124"/>
      <c r="L120" s="57"/>
      <c r="M120" s="127"/>
      <c r="N120" s="129" t="str">
        <f t="shared" si="21"/>
        <v/>
      </c>
    </row>
    <row r="121" spans="1:14" s="13" customFormat="1" ht="27.75" customHeight="1" x14ac:dyDescent="0.25">
      <c r="A121" s="55"/>
      <c r="B121" s="60" t="s">
        <v>16</v>
      </c>
      <c r="C121" s="54"/>
      <c r="D121" s="54"/>
      <c r="E121" s="54"/>
      <c r="F121" s="54"/>
      <c r="G121" s="214"/>
      <c r="H121" s="54"/>
      <c r="I121" s="60" t="s">
        <v>16</v>
      </c>
      <c r="J121" s="54"/>
      <c r="K121" s="54"/>
      <c r="L121" s="54"/>
      <c r="M121" s="54"/>
      <c r="N121" s="56"/>
    </row>
    <row r="122" spans="1:14" s="13" customFormat="1" ht="22.5" customHeight="1" x14ac:dyDescent="0.25">
      <c r="A122" s="53">
        <f>A99+1</f>
        <v>37</v>
      </c>
      <c r="B122" s="63"/>
      <c r="C122" s="124"/>
      <c r="D122" s="124"/>
      <c r="E122" s="127"/>
      <c r="F122" s="128" t="str">
        <f t="shared" ref="F122:F133" si="24">IF(C122*E122 = 0, "", C122*E122)</f>
        <v/>
      </c>
      <c r="G122" s="214"/>
      <c r="H122" s="53">
        <f>H99+1</f>
        <v>37</v>
      </c>
      <c r="I122" s="63"/>
      <c r="J122" s="124"/>
      <c r="K122" s="124"/>
      <c r="L122" s="57"/>
      <c r="M122" s="127"/>
      <c r="N122" s="129" t="str">
        <f t="shared" ref="N122:N133" si="25">IF(J122*L122*M122 = 0, "", J122*L122*M122)</f>
        <v/>
      </c>
    </row>
    <row r="123" spans="1:14" s="13" customFormat="1" ht="22.5" customHeight="1" x14ac:dyDescent="0.25">
      <c r="A123" s="53">
        <f t="shared" ref="A123:A133" si="26">A122+1</f>
        <v>38</v>
      </c>
      <c r="B123" s="63"/>
      <c r="C123" s="124"/>
      <c r="D123" s="124"/>
      <c r="E123" s="127"/>
      <c r="F123" s="128" t="str">
        <f t="shared" si="24"/>
        <v/>
      </c>
      <c r="G123" s="214"/>
      <c r="H123" s="53">
        <f t="shared" ref="H123:H133" si="27">H122+1</f>
        <v>38</v>
      </c>
      <c r="I123" s="63"/>
      <c r="J123" s="124"/>
      <c r="K123" s="124"/>
      <c r="L123" s="57"/>
      <c r="M123" s="127"/>
      <c r="N123" s="129" t="str">
        <f t="shared" si="25"/>
        <v/>
      </c>
    </row>
    <row r="124" spans="1:14" s="13" customFormat="1" ht="22.5" customHeight="1" x14ac:dyDescent="0.25">
      <c r="A124" s="53">
        <f t="shared" si="26"/>
        <v>39</v>
      </c>
      <c r="B124" s="63"/>
      <c r="C124" s="124"/>
      <c r="D124" s="124"/>
      <c r="E124" s="127"/>
      <c r="F124" s="128" t="str">
        <f t="shared" si="24"/>
        <v/>
      </c>
      <c r="G124" s="214"/>
      <c r="H124" s="53">
        <f t="shared" si="27"/>
        <v>39</v>
      </c>
      <c r="I124" s="63"/>
      <c r="J124" s="124"/>
      <c r="K124" s="124"/>
      <c r="L124" s="57"/>
      <c r="M124" s="127"/>
      <c r="N124" s="129" t="str">
        <f t="shared" si="25"/>
        <v/>
      </c>
    </row>
    <row r="125" spans="1:14" s="13" customFormat="1" ht="22.5" customHeight="1" x14ac:dyDescent="0.25">
      <c r="A125" s="53">
        <f t="shared" si="26"/>
        <v>40</v>
      </c>
      <c r="B125" s="63"/>
      <c r="C125" s="124"/>
      <c r="D125" s="124"/>
      <c r="E125" s="127"/>
      <c r="F125" s="128" t="str">
        <f t="shared" si="24"/>
        <v/>
      </c>
      <c r="G125" s="214"/>
      <c r="H125" s="53">
        <f t="shared" si="27"/>
        <v>40</v>
      </c>
      <c r="I125" s="63"/>
      <c r="J125" s="124"/>
      <c r="K125" s="124"/>
      <c r="L125" s="57"/>
      <c r="M125" s="127"/>
      <c r="N125" s="129" t="str">
        <f t="shared" si="25"/>
        <v/>
      </c>
    </row>
    <row r="126" spans="1:14" s="13" customFormat="1" ht="22.5" customHeight="1" x14ac:dyDescent="0.25">
      <c r="A126" s="53">
        <f t="shared" si="26"/>
        <v>41</v>
      </c>
      <c r="B126" s="63"/>
      <c r="C126" s="124"/>
      <c r="D126" s="124"/>
      <c r="E126" s="127"/>
      <c r="F126" s="128" t="str">
        <f t="shared" si="24"/>
        <v/>
      </c>
      <c r="G126" s="214"/>
      <c r="H126" s="53">
        <f t="shared" si="27"/>
        <v>41</v>
      </c>
      <c r="I126" s="63"/>
      <c r="J126" s="124"/>
      <c r="K126" s="124"/>
      <c r="L126" s="57"/>
      <c r="M126" s="127"/>
      <c r="N126" s="129" t="str">
        <f t="shared" si="25"/>
        <v/>
      </c>
    </row>
    <row r="127" spans="1:14" s="13" customFormat="1" ht="22.5" customHeight="1" x14ac:dyDescent="0.25">
      <c r="A127" s="53">
        <f t="shared" si="26"/>
        <v>42</v>
      </c>
      <c r="B127" s="63"/>
      <c r="C127" s="124"/>
      <c r="D127" s="124"/>
      <c r="E127" s="127"/>
      <c r="F127" s="128" t="str">
        <f t="shared" si="24"/>
        <v/>
      </c>
      <c r="G127" s="214"/>
      <c r="H127" s="53">
        <f t="shared" si="27"/>
        <v>42</v>
      </c>
      <c r="I127" s="63"/>
      <c r="J127" s="124"/>
      <c r="K127" s="124"/>
      <c r="L127" s="57"/>
      <c r="M127" s="127"/>
      <c r="N127" s="129" t="str">
        <f t="shared" si="25"/>
        <v/>
      </c>
    </row>
    <row r="128" spans="1:14" s="13" customFormat="1" ht="22.5" customHeight="1" x14ac:dyDescent="0.25">
      <c r="A128" s="53">
        <f t="shared" si="26"/>
        <v>43</v>
      </c>
      <c r="B128" s="63"/>
      <c r="C128" s="124"/>
      <c r="D128" s="124"/>
      <c r="E128" s="127"/>
      <c r="F128" s="128" t="str">
        <f t="shared" si="24"/>
        <v/>
      </c>
      <c r="G128" s="214"/>
      <c r="H128" s="53">
        <f t="shared" si="27"/>
        <v>43</v>
      </c>
      <c r="I128" s="63"/>
      <c r="J128" s="124"/>
      <c r="K128" s="124"/>
      <c r="L128" s="57"/>
      <c r="M128" s="127"/>
      <c r="N128" s="129" t="str">
        <f t="shared" si="25"/>
        <v/>
      </c>
    </row>
    <row r="129" spans="1:14" s="13" customFormat="1" ht="22.5" customHeight="1" x14ac:dyDescent="0.25">
      <c r="A129" s="53">
        <f t="shared" si="26"/>
        <v>44</v>
      </c>
      <c r="B129" s="63"/>
      <c r="C129" s="124"/>
      <c r="D129" s="124"/>
      <c r="E129" s="127"/>
      <c r="F129" s="128" t="str">
        <f t="shared" si="24"/>
        <v/>
      </c>
      <c r="G129" s="214"/>
      <c r="H129" s="53">
        <f t="shared" si="27"/>
        <v>44</v>
      </c>
      <c r="I129" s="63"/>
      <c r="J129" s="124"/>
      <c r="K129" s="124"/>
      <c r="L129" s="57"/>
      <c r="M129" s="127"/>
      <c r="N129" s="129" t="str">
        <f t="shared" si="25"/>
        <v/>
      </c>
    </row>
    <row r="130" spans="1:14" s="13" customFormat="1" ht="22.5" customHeight="1" x14ac:dyDescent="0.25">
      <c r="A130" s="53">
        <f t="shared" si="26"/>
        <v>45</v>
      </c>
      <c r="B130" s="63"/>
      <c r="C130" s="124"/>
      <c r="D130" s="124"/>
      <c r="E130" s="127"/>
      <c r="F130" s="128" t="str">
        <f t="shared" si="24"/>
        <v/>
      </c>
      <c r="G130" s="214"/>
      <c r="H130" s="53">
        <f t="shared" si="27"/>
        <v>45</v>
      </c>
      <c r="I130" s="63"/>
      <c r="J130" s="124"/>
      <c r="K130" s="124"/>
      <c r="L130" s="57"/>
      <c r="M130" s="127"/>
      <c r="N130" s="129" t="str">
        <f t="shared" si="25"/>
        <v/>
      </c>
    </row>
    <row r="131" spans="1:14" s="13" customFormat="1" ht="22.5" customHeight="1" x14ac:dyDescent="0.25">
      <c r="A131" s="53">
        <f t="shared" si="26"/>
        <v>46</v>
      </c>
      <c r="B131" s="63"/>
      <c r="C131" s="124"/>
      <c r="D131" s="124"/>
      <c r="E131" s="127"/>
      <c r="F131" s="128" t="str">
        <f t="shared" si="24"/>
        <v/>
      </c>
      <c r="G131" s="214"/>
      <c r="H131" s="53">
        <f t="shared" si="27"/>
        <v>46</v>
      </c>
      <c r="I131" s="63"/>
      <c r="J131" s="124"/>
      <c r="K131" s="124"/>
      <c r="L131" s="57"/>
      <c r="M131" s="127"/>
      <c r="N131" s="129" t="str">
        <f t="shared" si="25"/>
        <v/>
      </c>
    </row>
    <row r="132" spans="1:14" s="13" customFormat="1" ht="22.5" customHeight="1" x14ac:dyDescent="0.25">
      <c r="A132" s="53">
        <f t="shared" si="26"/>
        <v>47</v>
      </c>
      <c r="B132" s="63"/>
      <c r="C132" s="124"/>
      <c r="D132" s="124"/>
      <c r="E132" s="127"/>
      <c r="F132" s="128" t="str">
        <f t="shared" si="24"/>
        <v/>
      </c>
      <c r="G132" s="214"/>
      <c r="H132" s="53">
        <f t="shared" si="27"/>
        <v>47</v>
      </c>
      <c r="I132" s="63"/>
      <c r="J132" s="124"/>
      <c r="K132" s="124"/>
      <c r="L132" s="57"/>
      <c r="M132" s="127"/>
      <c r="N132" s="129" t="str">
        <f t="shared" si="25"/>
        <v/>
      </c>
    </row>
    <row r="133" spans="1:14" s="13" customFormat="1" ht="22.5" customHeight="1" x14ac:dyDescent="0.25">
      <c r="A133" s="53">
        <f t="shared" si="26"/>
        <v>48</v>
      </c>
      <c r="B133" s="63"/>
      <c r="C133" s="124"/>
      <c r="D133" s="124"/>
      <c r="E133" s="127"/>
      <c r="F133" s="128" t="str">
        <f t="shared" si="24"/>
        <v/>
      </c>
      <c r="G133" s="214"/>
      <c r="H133" s="53">
        <f t="shared" si="27"/>
        <v>48</v>
      </c>
      <c r="I133" s="63"/>
      <c r="J133" s="124"/>
      <c r="K133" s="124"/>
      <c r="L133" s="57"/>
      <c r="M133" s="127"/>
      <c r="N133" s="129" t="str">
        <f t="shared" si="25"/>
        <v/>
      </c>
    </row>
    <row r="134" spans="1:14" s="13" customFormat="1" ht="23.25" customHeight="1" thickBot="1" x14ac:dyDescent="0.3">
      <c r="A134" s="243" t="s">
        <v>17</v>
      </c>
      <c r="B134" s="244"/>
      <c r="C134" s="244"/>
      <c r="D134" s="244"/>
      <c r="E134" s="245"/>
      <c r="F134" s="131" t="str">
        <f>IF(SUM(F109:F120,F122:F133)=0," ",SUM(F109:F120,F122:F133))</f>
        <v xml:space="preserve"> </v>
      </c>
      <c r="G134" s="215"/>
      <c r="H134" s="247" t="s">
        <v>18</v>
      </c>
      <c r="I134" s="244"/>
      <c r="J134" s="244"/>
      <c r="K134" s="244"/>
      <c r="L134" s="244"/>
      <c r="M134" s="245"/>
      <c r="N134" s="131" t="str">
        <f>IF(SUM(N109:N120,N122:N133)=0," ",SUM(N109:N120,N122:N133))</f>
        <v xml:space="preserve"> </v>
      </c>
    </row>
    <row r="135" spans="1:14" x14ac:dyDescent="0.25">
      <c r="A135" s="19"/>
      <c r="B135" s="64"/>
      <c r="C135" s="19"/>
      <c r="D135" s="19"/>
      <c r="E135" s="19"/>
      <c r="F135" s="20"/>
      <c r="G135" s="21"/>
      <c r="H135" s="21"/>
      <c r="I135" s="64"/>
      <c r="J135" s="19"/>
      <c r="K135" s="19"/>
      <c r="L135" s="19"/>
      <c r="M135" s="19"/>
      <c r="N135" s="20"/>
    </row>
    <row r="136" spans="1:14" x14ac:dyDescent="0.25">
      <c r="A136" s="248"/>
      <c r="B136" s="187"/>
      <c r="C136" s="187"/>
      <c r="D136" s="187"/>
      <c r="E136" s="187"/>
      <c r="F136" s="187"/>
      <c r="G136" s="187"/>
      <c r="H136" s="187"/>
      <c r="I136" s="187"/>
      <c r="J136" s="187"/>
      <c r="K136" s="187"/>
      <c r="L136" s="187"/>
      <c r="M136" s="187"/>
      <c r="N136" s="187"/>
    </row>
  </sheetData>
  <sheetProtection algorithmName="SHA-512" hashValue="HhkMyhDcEJCYwl5FyfpnFwSD1BaOAzdw/fvpZzK8OjA7HabASp9B0j7zkk9Ro1tP1BVOstGrF0QfI/YtnN+uIg==" saltValue="opvxnpooWmRb68Nc0sVDEg==" spinCount="100000" sheet="1" objects="1" scenarios="1"/>
  <mergeCells count="37">
    <mergeCell ref="H66:M66"/>
    <mergeCell ref="H72:H73"/>
    <mergeCell ref="A66:E66"/>
    <mergeCell ref="A37:N37"/>
    <mergeCell ref="I4:N4"/>
    <mergeCell ref="A136:N136"/>
    <mergeCell ref="A105:N105"/>
    <mergeCell ref="B38:F38"/>
    <mergeCell ref="G106:G134"/>
    <mergeCell ref="A4:A5"/>
    <mergeCell ref="A106:A107"/>
    <mergeCell ref="H134:M134"/>
    <mergeCell ref="A134:E134"/>
    <mergeCell ref="I106:N106"/>
    <mergeCell ref="B4:F4"/>
    <mergeCell ref="B106:F106"/>
    <mergeCell ref="I72:N72"/>
    <mergeCell ref="H106:H107"/>
    <mergeCell ref="H38:H39"/>
    <mergeCell ref="B72:F72"/>
    <mergeCell ref="A36:N36"/>
    <mergeCell ref="A2:N2"/>
    <mergeCell ref="A72:A73"/>
    <mergeCell ref="G72:G100"/>
    <mergeCell ref="A104:N104"/>
    <mergeCell ref="A71:N71"/>
    <mergeCell ref="A32:E32"/>
    <mergeCell ref="A38:A39"/>
    <mergeCell ref="A100:E100"/>
    <mergeCell ref="H4:H5"/>
    <mergeCell ref="G38:G66"/>
    <mergeCell ref="I38:N38"/>
    <mergeCell ref="A3:N3"/>
    <mergeCell ref="H100:M100"/>
    <mergeCell ref="A70:N70"/>
    <mergeCell ref="H32:M32"/>
    <mergeCell ref="G4:G32"/>
  </mergeCells>
  <pageMargins left="0.375" right="0.1484375" top="0.2578125" bottom="0.1328125" header="0.3" footer="0.3"/>
  <pageSetup paperSize="9" scale="75" orientation="landscape"/>
  <rowBreaks count="3" manualBreakCount="3">
    <brk id="35" max="13" man="1"/>
    <brk id="69" max="13" man="1"/>
    <brk id="103" max="1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132"/>
  <sheetViews>
    <sheetView zoomScale="80" zoomScaleNormal="80" workbookViewId="0">
      <selection activeCell="F6" sqref="F6"/>
    </sheetView>
  </sheetViews>
  <sheetFormatPr defaultColWidth="9.140625" defaultRowHeight="15" x14ac:dyDescent="0.25"/>
  <cols>
    <col min="1" max="1" width="5.7109375" style="11" customWidth="1"/>
    <col min="2" max="2" width="46.85546875" style="122" customWidth="1"/>
    <col min="3" max="3" width="14.42578125" style="11" customWidth="1"/>
    <col min="4" max="4" width="8.42578125" style="11" customWidth="1"/>
    <col min="5" max="5" width="13" style="11" customWidth="1"/>
    <col min="6" max="6" width="12.7109375" style="11" customWidth="1"/>
    <col min="7" max="7" width="2.28515625" style="11" customWidth="1"/>
    <col min="8" max="8" width="5.7109375" style="11" customWidth="1"/>
    <col min="9" max="9" width="46.85546875" style="122" customWidth="1"/>
    <col min="10" max="10" width="13.28515625" style="11" customWidth="1"/>
    <col min="11" max="11" width="8.42578125" style="11" customWidth="1"/>
    <col min="12" max="12" width="12.42578125" style="11" customWidth="1"/>
    <col min="13" max="13" width="12.7109375" style="11" customWidth="1"/>
    <col min="14" max="14" width="12.85546875" style="11" customWidth="1"/>
    <col min="15" max="15" width="9.140625" style="34" customWidth="1"/>
    <col min="16" max="16384" width="9.140625" style="34"/>
  </cols>
  <sheetData>
    <row r="1" spans="1:16" ht="15.75" customHeight="1" thickBot="1" x14ac:dyDescent="0.3">
      <c r="N1" s="12" t="s">
        <v>22</v>
      </c>
      <c r="O1" s="33"/>
      <c r="P1" s="33"/>
    </row>
    <row r="2" spans="1:16" s="44" customFormat="1" ht="33.75" customHeight="1" x14ac:dyDescent="0.25">
      <c r="A2" s="249" t="s">
        <v>23</v>
      </c>
      <c r="B2" s="197"/>
      <c r="C2" s="197"/>
      <c r="D2" s="197"/>
      <c r="E2" s="197"/>
      <c r="F2" s="197"/>
      <c r="G2" s="197"/>
      <c r="H2" s="197"/>
      <c r="I2" s="197"/>
      <c r="J2" s="197"/>
      <c r="K2" s="197"/>
      <c r="L2" s="197"/>
      <c r="M2" s="197"/>
      <c r="N2" s="250"/>
      <c r="O2" s="12"/>
      <c r="P2" s="12"/>
    </row>
    <row r="3" spans="1:16" s="44" customFormat="1" ht="19.5" customHeight="1" x14ac:dyDescent="0.25">
      <c r="A3" s="255" t="s">
        <v>24</v>
      </c>
      <c r="B3" s="180"/>
      <c r="C3" s="180"/>
      <c r="D3" s="180"/>
      <c r="E3" s="180"/>
      <c r="F3" s="180"/>
      <c r="G3" s="180"/>
      <c r="H3" s="180"/>
      <c r="I3" s="180"/>
      <c r="J3" s="180"/>
      <c r="K3" s="180"/>
      <c r="L3" s="180"/>
      <c r="M3" s="180"/>
      <c r="N3" s="256"/>
      <c r="O3" s="12"/>
      <c r="P3" s="12"/>
    </row>
    <row r="4" spans="1:16" s="44" customFormat="1" ht="29.25" customHeight="1" x14ac:dyDescent="0.25">
      <c r="A4" s="240" t="s">
        <v>3</v>
      </c>
      <c r="B4" s="251" t="s">
        <v>4</v>
      </c>
      <c r="C4" s="180"/>
      <c r="D4" s="180"/>
      <c r="E4" s="180"/>
      <c r="F4" s="176"/>
      <c r="G4" s="252"/>
      <c r="H4" s="246" t="s">
        <v>3</v>
      </c>
      <c r="I4" s="257" t="s">
        <v>25</v>
      </c>
      <c r="J4" s="180"/>
      <c r="K4" s="180"/>
      <c r="L4" s="180"/>
      <c r="M4" s="180"/>
      <c r="N4" s="256"/>
      <c r="O4" s="12"/>
      <c r="P4" s="12"/>
    </row>
    <row r="5" spans="1:16" s="44" customFormat="1" ht="29.25" customHeight="1" x14ac:dyDescent="0.2">
      <c r="A5" s="205"/>
      <c r="B5" s="45" t="s">
        <v>26</v>
      </c>
      <c r="C5" s="46" t="s">
        <v>7</v>
      </c>
      <c r="D5" s="46" t="s">
        <v>8</v>
      </c>
      <c r="E5" s="123" t="s">
        <v>9</v>
      </c>
      <c r="F5" s="51" t="s">
        <v>27</v>
      </c>
      <c r="G5" s="214"/>
      <c r="H5" s="215"/>
      <c r="I5" s="45" t="s">
        <v>26</v>
      </c>
      <c r="J5" s="46" t="s">
        <v>7</v>
      </c>
      <c r="K5" s="46" t="s">
        <v>8</v>
      </c>
      <c r="L5" s="123" t="s">
        <v>28</v>
      </c>
      <c r="M5" s="46" t="s">
        <v>13</v>
      </c>
      <c r="N5" s="52" t="s">
        <v>29</v>
      </c>
      <c r="O5" s="12"/>
      <c r="P5" s="12"/>
    </row>
    <row r="6" spans="1:16" s="44" customFormat="1" ht="27.75" customHeight="1" x14ac:dyDescent="0.2">
      <c r="A6" s="17">
        <v>1</v>
      </c>
      <c r="B6" s="63"/>
      <c r="C6" s="124"/>
      <c r="D6" s="124"/>
      <c r="E6" s="132"/>
      <c r="F6" s="128" t="str">
        <f t="shared" ref="F6:F30" si="0">IF(C6*E6 = 0, "", C6*E6)</f>
        <v/>
      </c>
      <c r="G6" s="214"/>
      <c r="H6" s="17">
        <v>1</v>
      </c>
      <c r="I6" s="63"/>
      <c r="J6" s="124"/>
      <c r="K6" s="124"/>
      <c r="L6" s="124"/>
      <c r="M6" s="132"/>
      <c r="N6" s="129" t="str">
        <f t="shared" ref="N6:N30" si="1">IF(J6*L6*M6 = 0, "", J6*L6*M6)</f>
        <v/>
      </c>
      <c r="O6" s="12"/>
      <c r="P6" s="12"/>
    </row>
    <row r="7" spans="1:16" s="44" customFormat="1" ht="27.75" customHeight="1" x14ac:dyDescent="0.2">
      <c r="A7" s="17">
        <v>2</v>
      </c>
      <c r="B7" s="63"/>
      <c r="C7" s="124"/>
      <c r="D7" s="124"/>
      <c r="E7" s="132"/>
      <c r="F7" s="128" t="str">
        <f t="shared" si="0"/>
        <v/>
      </c>
      <c r="G7" s="214"/>
      <c r="H7" s="17">
        <v>2</v>
      </c>
      <c r="I7" s="63"/>
      <c r="J7" s="124"/>
      <c r="K7" s="124"/>
      <c r="L7" s="124"/>
      <c r="M7" s="132"/>
      <c r="N7" s="129" t="str">
        <f t="shared" si="1"/>
        <v/>
      </c>
      <c r="O7" s="12"/>
      <c r="P7" s="12"/>
    </row>
    <row r="8" spans="1:16" s="44" customFormat="1" ht="27.75" customHeight="1" x14ac:dyDescent="0.2">
      <c r="A8" s="17">
        <v>3</v>
      </c>
      <c r="B8" s="63"/>
      <c r="C8" s="124"/>
      <c r="D8" s="124"/>
      <c r="E8" s="132"/>
      <c r="F8" s="128" t="str">
        <f t="shared" si="0"/>
        <v/>
      </c>
      <c r="G8" s="214"/>
      <c r="H8" s="17">
        <v>3</v>
      </c>
      <c r="I8" s="63"/>
      <c r="J8" s="124"/>
      <c r="K8" s="124"/>
      <c r="L8" s="124"/>
      <c r="M8" s="132"/>
      <c r="N8" s="129" t="str">
        <f t="shared" si="1"/>
        <v/>
      </c>
      <c r="O8" s="12"/>
      <c r="P8" s="12"/>
    </row>
    <row r="9" spans="1:16" s="44" customFormat="1" ht="27.75" customHeight="1" x14ac:dyDescent="0.2">
      <c r="A9" s="17">
        <v>4</v>
      </c>
      <c r="B9" s="63"/>
      <c r="C9" s="124"/>
      <c r="D9" s="124"/>
      <c r="E9" s="127"/>
      <c r="F9" s="128" t="str">
        <f t="shared" si="0"/>
        <v/>
      </c>
      <c r="G9" s="214"/>
      <c r="H9" s="17">
        <v>4</v>
      </c>
      <c r="I9" s="63"/>
      <c r="J9" s="124"/>
      <c r="K9" s="124"/>
      <c r="L9" s="124"/>
      <c r="M9" s="127"/>
      <c r="N9" s="129" t="str">
        <f t="shared" si="1"/>
        <v/>
      </c>
      <c r="O9" s="12"/>
      <c r="P9" s="12"/>
    </row>
    <row r="10" spans="1:16" s="44" customFormat="1" ht="27.75" customHeight="1" x14ac:dyDescent="0.2">
      <c r="A10" s="17">
        <v>5</v>
      </c>
      <c r="B10" s="63"/>
      <c r="C10" s="124"/>
      <c r="D10" s="124"/>
      <c r="E10" s="127"/>
      <c r="F10" s="128" t="str">
        <f t="shared" si="0"/>
        <v/>
      </c>
      <c r="G10" s="214"/>
      <c r="H10" s="17">
        <v>5</v>
      </c>
      <c r="I10" s="63"/>
      <c r="J10" s="124"/>
      <c r="K10" s="124"/>
      <c r="L10" s="124"/>
      <c r="M10" s="127"/>
      <c r="N10" s="129" t="str">
        <f t="shared" si="1"/>
        <v/>
      </c>
      <c r="O10" s="12"/>
      <c r="P10" s="12"/>
    </row>
    <row r="11" spans="1:16" s="44" customFormat="1" ht="27.75" customHeight="1" x14ac:dyDescent="0.2">
      <c r="A11" s="17">
        <v>6</v>
      </c>
      <c r="B11" s="63"/>
      <c r="C11" s="124"/>
      <c r="D11" s="124"/>
      <c r="E11" s="127"/>
      <c r="F11" s="128" t="str">
        <f t="shared" si="0"/>
        <v/>
      </c>
      <c r="G11" s="214"/>
      <c r="H11" s="17">
        <v>6</v>
      </c>
      <c r="I11" s="63"/>
      <c r="J11" s="124"/>
      <c r="K11" s="124"/>
      <c r="L11" s="124"/>
      <c r="M11" s="127"/>
      <c r="N11" s="129" t="str">
        <f t="shared" si="1"/>
        <v/>
      </c>
      <c r="O11" s="12"/>
      <c r="P11" s="12"/>
    </row>
    <row r="12" spans="1:16" s="44" customFormat="1" ht="27.75" customHeight="1" x14ac:dyDescent="0.2">
      <c r="A12" s="17">
        <v>7</v>
      </c>
      <c r="B12" s="63"/>
      <c r="C12" s="124"/>
      <c r="D12" s="124"/>
      <c r="E12" s="127"/>
      <c r="F12" s="128" t="str">
        <f t="shared" si="0"/>
        <v/>
      </c>
      <c r="G12" s="214"/>
      <c r="H12" s="17">
        <v>7</v>
      </c>
      <c r="I12" s="63"/>
      <c r="J12" s="124"/>
      <c r="K12" s="124"/>
      <c r="L12" s="124"/>
      <c r="M12" s="127"/>
      <c r="N12" s="129" t="str">
        <f t="shared" si="1"/>
        <v/>
      </c>
      <c r="O12" s="12"/>
      <c r="P12" s="12"/>
    </row>
    <row r="13" spans="1:16" s="44" customFormat="1" ht="27.75" customHeight="1" x14ac:dyDescent="0.2">
      <c r="A13" s="17">
        <v>8</v>
      </c>
      <c r="B13" s="63"/>
      <c r="C13" s="124"/>
      <c r="D13" s="124"/>
      <c r="E13" s="127"/>
      <c r="F13" s="128" t="str">
        <f t="shared" si="0"/>
        <v/>
      </c>
      <c r="G13" s="214"/>
      <c r="H13" s="17">
        <v>8</v>
      </c>
      <c r="I13" s="63"/>
      <c r="J13" s="124"/>
      <c r="K13" s="124"/>
      <c r="L13" s="124"/>
      <c r="M13" s="127"/>
      <c r="N13" s="129" t="str">
        <f t="shared" si="1"/>
        <v/>
      </c>
      <c r="O13" s="12"/>
      <c r="P13" s="12"/>
    </row>
    <row r="14" spans="1:16" s="44" customFormat="1" ht="27.75" customHeight="1" x14ac:dyDescent="0.2">
      <c r="A14" s="17">
        <v>9</v>
      </c>
      <c r="B14" s="63"/>
      <c r="C14" s="124"/>
      <c r="D14" s="124"/>
      <c r="E14" s="127"/>
      <c r="F14" s="128" t="str">
        <f t="shared" si="0"/>
        <v/>
      </c>
      <c r="G14" s="214"/>
      <c r="H14" s="17">
        <v>9</v>
      </c>
      <c r="I14" s="63"/>
      <c r="J14" s="124"/>
      <c r="K14" s="124"/>
      <c r="L14" s="124"/>
      <c r="M14" s="127"/>
      <c r="N14" s="129" t="str">
        <f t="shared" si="1"/>
        <v/>
      </c>
      <c r="O14" s="12"/>
      <c r="P14" s="12"/>
    </row>
    <row r="15" spans="1:16" s="44" customFormat="1" ht="27.75" customHeight="1" x14ac:dyDescent="0.2">
      <c r="A15" s="17">
        <v>10</v>
      </c>
      <c r="B15" s="63"/>
      <c r="C15" s="124"/>
      <c r="D15" s="124"/>
      <c r="E15" s="127"/>
      <c r="F15" s="128" t="str">
        <f t="shared" si="0"/>
        <v/>
      </c>
      <c r="G15" s="214"/>
      <c r="H15" s="17">
        <v>10</v>
      </c>
      <c r="I15" s="63"/>
      <c r="J15" s="124"/>
      <c r="K15" s="124"/>
      <c r="L15" s="124"/>
      <c r="M15" s="127"/>
      <c r="N15" s="129" t="str">
        <f t="shared" si="1"/>
        <v/>
      </c>
      <c r="O15" s="12"/>
      <c r="P15" s="12"/>
    </row>
    <row r="16" spans="1:16" s="44" customFormat="1" ht="27.75" customHeight="1" x14ac:dyDescent="0.2">
      <c r="A16" s="17">
        <v>11</v>
      </c>
      <c r="B16" s="63"/>
      <c r="C16" s="124"/>
      <c r="D16" s="124"/>
      <c r="E16" s="127"/>
      <c r="F16" s="128" t="str">
        <f t="shared" si="0"/>
        <v/>
      </c>
      <c r="G16" s="214"/>
      <c r="H16" s="17">
        <v>11</v>
      </c>
      <c r="I16" s="63"/>
      <c r="J16" s="124"/>
      <c r="K16" s="124"/>
      <c r="L16" s="124"/>
      <c r="M16" s="127"/>
      <c r="N16" s="129" t="str">
        <f t="shared" si="1"/>
        <v/>
      </c>
      <c r="O16" s="12"/>
      <c r="P16" s="12"/>
    </row>
    <row r="17" spans="1:16" s="44" customFormat="1" ht="27.75" customHeight="1" x14ac:dyDescent="0.2">
      <c r="A17" s="17">
        <v>12</v>
      </c>
      <c r="B17" s="63"/>
      <c r="C17" s="124"/>
      <c r="D17" s="124"/>
      <c r="E17" s="127"/>
      <c r="F17" s="128" t="str">
        <f t="shared" si="0"/>
        <v/>
      </c>
      <c r="G17" s="214"/>
      <c r="H17" s="17">
        <v>12</v>
      </c>
      <c r="I17" s="63"/>
      <c r="J17" s="124"/>
      <c r="K17" s="124"/>
      <c r="L17" s="124"/>
      <c r="M17" s="127"/>
      <c r="N17" s="129" t="str">
        <f t="shared" si="1"/>
        <v/>
      </c>
      <c r="O17" s="12"/>
      <c r="P17" s="12"/>
    </row>
    <row r="18" spans="1:16" s="44" customFormat="1" ht="27.75" customHeight="1" x14ac:dyDescent="0.2">
      <c r="A18" s="17">
        <v>13</v>
      </c>
      <c r="B18" s="63"/>
      <c r="C18" s="124"/>
      <c r="D18" s="124"/>
      <c r="E18" s="127"/>
      <c r="F18" s="128" t="str">
        <f t="shared" si="0"/>
        <v/>
      </c>
      <c r="G18" s="214"/>
      <c r="H18" s="17">
        <v>13</v>
      </c>
      <c r="I18" s="63"/>
      <c r="J18" s="124"/>
      <c r="K18" s="124"/>
      <c r="L18" s="124"/>
      <c r="M18" s="127"/>
      <c r="N18" s="129" t="str">
        <f t="shared" si="1"/>
        <v/>
      </c>
      <c r="O18" s="12"/>
      <c r="P18" s="12"/>
    </row>
    <row r="19" spans="1:16" s="44" customFormat="1" ht="27.75" customHeight="1" x14ac:dyDescent="0.2">
      <c r="A19" s="17">
        <v>14</v>
      </c>
      <c r="B19" s="63"/>
      <c r="C19" s="124"/>
      <c r="D19" s="124"/>
      <c r="E19" s="127"/>
      <c r="F19" s="128" t="str">
        <f t="shared" si="0"/>
        <v/>
      </c>
      <c r="G19" s="214"/>
      <c r="H19" s="17">
        <v>14</v>
      </c>
      <c r="I19" s="63"/>
      <c r="J19" s="124"/>
      <c r="K19" s="124"/>
      <c r="L19" s="124"/>
      <c r="M19" s="127"/>
      <c r="N19" s="129" t="str">
        <f t="shared" si="1"/>
        <v/>
      </c>
      <c r="O19" s="12"/>
      <c r="P19" s="12"/>
    </row>
    <row r="20" spans="1:16" s="44" customFormat="1" ht="27.75" customHeight="1" x14ac:dyDescent="0.2">
      <c r="A20" s="17">
        <v>15</v>
      </c>
      <c r="B20" s="63"/>
      <c r="C20" s="124"/>
      <c r="D20" s="124"/>
      <c r="E20" s="127"/>
      <c r="F20" s="128" t="str">
        <f t="shared" si="0"/>
        <v/>
      </c>
      <c r="G20" s="214"/>
      <c r="H20" s="17">
        <v>15</v>
      </c>
      <c r="I20" s="63"/>
      <c r="J20" s="124"/>
      <c r="K20" s="124"/>
      <c r="L20" s="124"/>
      <c r="M20" s="127"/>
      <c r="N20" s="129" t="str">
        <f t="shared" si="1"/>
        <v/>
      </c>
      <c r="O20" s="12"/>
      <c r="P20" s="12"/>
    </row>
    <row r="21" spans="1:16" s="44" customFormat="1" ht="27.75" customHeight="1" x14ac:dyDescent="0.2">
      <c r="A21" s="17">
        <v>16</v>
      </c>
      <c r="B21" s="63"/>
      <c r="C21" s="124"/>
      <c r="D21" s="124"/>
      <c r="E21" s="127"/>
      <c r="F21" s="128" t="str">
        <f t="shared" si="0"/>
        <v/>
      </c>
      <c r="G21" s="214"/>
      <c r="H21" s="17">
        <v>16</v>
      </c>
      <c r="I21" s="63"/>
      <c r="J21" s="124"/>
      <c r="K21" s="124"/>
      <c r="L21" s="124"/>
      <c r="M21" s="127"/>
      <c r="N21" s="129" t="str">
        <f t="shared" si="1"/>
        <v/>
      </c>
      <c r="O21" s="12"/>
      <c r="P21" s="12"/>
    </row>
    <row r="22" spans="1:16" s="44" customFormat="1" ht="27.75" customHeight="1" x14ac:dyDescent="0.2">
      <c r="A22" s="17">
        <v>17</v>
      </c>
      <c r="B22" s="63"/>
      <c r="C22" s="124"/>
      <c r="D22" s="124"/>
      <c r="E22" s="132"/>
      <c r="F22" s="128" t="str">
        <f t="shared" si="0"/>
        <v/>
      </c>
      <c r="G22" s="214"/>
      <c r="H22" s="17">
        <v>17</v>
      </c>
      <c r="I22" s="63"/>
      <c r="J22" s="124"/>
      <c r="K22" s="124"/>
      <c r="L22" s="124"/>
      <c r="M22" s="127"/>
      <c r="N22" s="129" t="str">
        <f t="shared" si="1"/>
        <v/>
      </c>
      <c r="O22" s="12"/>
      <c r="P22" s="12"/>
    </row>
    <row r="23" spans="1:16" s="44" customFormat="1" ht="27.75" customHeight="1" x14ac:dyDescent="0.2">
      <c r="A23" s="17">
        <v>18</v>
      </c>
      <c r="B23" s="63"/>
      <c r="C23" s="124"/>
      <c r="D23" s="124"/>
      <c r="E23" s="127"/>
      <c r="F23" s="128" t="str">
        <f t="shared" si="0"/>
        <v/>
      </c>
      <c r="G23" s="214"/>
      <c r="H23" s="17">
        <v>18</v>
      </c>
      <c r="I23" s="63"/>
      <c r="J23" s="124"/>
      <c r="K23" s="124"/>
      <c r="L23" s="124"/>
      <c r="M23" s="127"/>
      <c r="N23" s="129" t="str">
        <f t="shared" si="1"/>
        <v/>
      </c>
      <c r="O23" s="12"/>
      <c r="P23" s="12"/>
    </row>
    <row r="24" spans="1:16" s="44" customFormat="1" ht="27.75" customHeight="1" x14ac:dyDescent="0.2">
      <c r="A24" s="17">
        <v>19</v>
      </c>
      <c r="B24" s="63"/>
      <c r="C24" s="124"/>
      <c r="D24" s="124"/>
      <c r="E24" s="127"/>
      <c r="F24" s="128" t="str">
        <f t="shared" si="0"/>
        <v/>
      </c>
      <c r="G24" s="214"/>
      <c r="H24" s="17">
        <v>19</v>
      </c>
      <c r="I24" s="63"/>
      <c r="J24" s="124"/>
      <c r="K24" s="124"/>
      <c r="L24" s="124"/>
      <c r="M24" s="132"/>
      <c r="N24" s="129" t="str">
        <f t="shared" si="1"/>
        <v/>
      </c>
      <c r="O24" s="12"/>
      <c r="P24" s="12"/>
    </row>
    <row r="25" spans="1:16" s="44" customFormat="1" ht="27.75" customHeight="1" x14ac:dyDescent="0.2">
      <c r="A25" s="17">
        <v>20</v>
      </c>
      <c r="B25" s="63"/>
      <c r="C25" s="124"/>
      <c r="D25" s="124"/>
      <c r="E25" s="127"/>
      <c r="F25" s="128" t="str">
        <f t="shared" si="0"/>
        <v/>
      </c>
      <c r="G25" s="214"/>
      <c r="H25" s="17">
        <v>20</v>
      </c>
      <c r="I25" s="63"/>
      <c r="J25" s="124"/>
      <c r="K25" s="124"/>
      <c r="L25" s="124"/>
      <c r="M25" s="127"/>
      <c r="N25" s="129" t="str">
        <f t="shared" si="1"/>
        <v/>
      </c>
      <c r="O25" s="12"/>
      <c r="P25" s="12"/>
    </row>
    <row r="26" spans="1:16" s="44" customFormat="1" ht="27.75" customHeight="1" x14ac:dyDescent="0.2">
      <c r="A26" s="17">
        <v>21</v>
      </c>
      <c r="B26" s="63"/>
      <c r="C26" s="124"/>
      <c r="D26" s="124"/>
      <c r="E26" s="127"/>
      <c r="F26" s="128" t="str">
        <f t="shared" si="0"/>
        <v/>
      </c>
      <c r="G26" s="214"/>
      <c r="H26" s="17">
        <v>21</v>
      </c>
      <c r="I26" s="63"/>
      <c r="J26" s="124"/>
      <c r="K26" s="124"/>
      <c r="L26" s="124"/>
      <c r="M26" s="127"/>
      <c r="N26" s="129" t="str">
        <f t="shared" si="1"/>
        <v/>
      </c>
      <c r="O26" s="12"/>
      <c r="P26" s="12"/>
    </row>
    <row r="27" spans="1:16" s="44" customFormat="1" ht="27.75" customHeight="1" x14ac:dyDescent="0.2">
      <c r="A27" s="17">
        <v>22</v>
      </c>
      <c r="B27" s="63"/>
      <c r="C27" s="124"/>
      <c r="D27" s="124"/>
      <c r="E27" s="127"/>
      <c r="F27" s="128" t="str">
        <f t="shared" si="0"/>
        <v/>
      </c>
      <c r="G27" s="214"/>
      <c r="H27" s="17">
        <v>22</v>
      </c>
      <c r="I27" s="63"/>
      <c r="J27" s="124"/>
      <c r="K27" s="124"/>
      <c r="L27" s="124"/>
      <c r="M27" s="127"/>
      <c r="N27" s="129" t="str">
        <f t="shared" si="1"/>
        <v/>
      </c>
      <c r="O27" s="12"/>
      <c r="P27" s="12"/>
    </row>
    <row r="28" spans="1:16" s="44" customFormat="1" ht="27.75" customHeight="1" x14ac:dyDescent="0.2">
      <c r="A28" s="17">
        <v>23</v>
      </c>
      <c r="B28" s="63"/>
      <c r="C28" s="124"/>
      <c r="D28" s="124"/>
      <c r="E28" s="127"/>
      <c r="F28" s="128" t="str">
        <f t="shared" si="0"/>
        <v/>
      </c>
      <c r="G28" s="214"/>
      <c r="H28" s="17">
        <v>23</v>
      </c>
      <c r="I28" s="63"/>
      <c r="J28" s="124"/>
      <c r="K28" s="124"/>
      <c r="L28" s="124"/>
      <c r="M28" s="127"/>
      <c r="N28" s="129" t="str">
        <f t="shared" si="1"/>
        <v/>
      </c>
      <c r="O28" s="12"/>
      <c r="P28" s="12"/>
    </row>
    <row r="29" spans="1:16" s="44" customFormat="1" ht="27.75" customHeight="1" x14ac:dyDescent="0.2">
      <c r="A29" s="17">
        <v>24</v>
      </c>
      <c r="B29" s="63"/>
      <c r="C29" s="124"/>
      <c r="D29" s="124"/>
      <c r="E29" s="127"/>
      <c r="F29" s="128" t="str">
        <f t="shared" si="0"/>
        <v/>
      </c>
      <c r="G29" s="214"/>
      <c r="H29" s="17">
        <v>24</v>
      </c>
      <c r="I29" s="63"/>
      <c r="J29" s="124"/>
      <c r="K29" s="124"/>
      <c r="L29" s="124"/>
      <c r="M29" s="127"/>
      <c r="N29" s="129" t="str">
        <f t="shared" si="1"/>
        <v/>
      </c>
      <c r="O29" s="12"/>
      <c r="P29" s="12"/>
    </row>
    <row r="30" spans="1:16" s="48" customFormat="1" ht="27.75" customHeight="1" x14ac:dyDescent="0.2">
      <c r="A30" s="17">
        <v>25</v>
      </c>
      <c r="B30" s="63"/>
      <c r="C30" s="124"/>
      <c r="D30" s="124"/>
      <c r="E30" s="127"/>
      <c r="F30" s="128" t="str">
        <f t="shared" si="0"/>
        <v/>
      </c>
      <c r="G30" s="214"/>
      <c r="H30" s="17">
        <v>25</v>
      </c>
      <c r="I30" s="63"/>
      <c r="J30" s="124"/>
      <c r="K30" s="124"/>
      <c r="L30" s="124"/>
      <c r="M30" s="127"/>
      <c r="N30" s="129" t="str">
        <f t="shared" si="1"/>
        <v/>
      </c>
      <c r="O30" s="47"/>
      <c r="P30" s="47"/>
    </row>
    <row r="31" spans="1:16" s="44" customFormat="1" ht="30" customHeight="1" thickBot="1" x14ac:dyDescent="0.3">
      <c r="A31" s="243" t="s">
        <v>30</v>
      </c>
      <c r="B31" s="244"/>
      <c r="C31" s="244"/>
      <c r="D31" s="244"/>
      <c r="E31" s="245"/>
      <c r="F31" s="131" t="str">
        <f>IF(SUM(F6:F30)=0, " ", SUM(F6:F30))</f>
        <v xml:space="preserve"> </v>
      </c>
      <c r="G31" s="253"/>
      <c r="H31" s="254" t="s">
        <v>31</v>
      </c>
      <c r="I31" s="244"/>
      <c r="J31" s="244"/>
      <c r="K31" s="244"/>
      <c r="L31" s="244"/>
      <c r="M31" s="245"/>
      <c r="N31" s="131" t="str">
        <f>IF(SUM(N6:N30)=0, " ", SUM(N6:N30))</f>
        <v xml:space="preserve"> </v>
      </c>
      <c r="O31" s="12"/>
      <c r="P31" s="12"/>
    </row>
    <row r="32" spans="1:16" s="44" customFormat="1" ht="13.5" customHeight="1" x14ac:dyDescent="0.2">
      <c r="A32" s="30"/>
      <c r="B32" s="65"/>
      <c r="C32" s="30"/>
      <c r="D32" s="30"/>
      <c r="E32" s="30"/>
      <c r="F32" s="49"/>
      <c r="G32" s="21"/>
      <c r="H32" s="50"/>
      <c r="I32" s="65"/>
      <c r="J32" s="30"/>
      <c r="K32" s="30"/>
      <c r="L32" s="30"/>
      <c r="M32" s="30"/>
      <c r="N32" s="49"/>
      <c r="O32" s="12"/>
      <c r="P32" s="12"/>
    </row>
    <row r="33" spans="1:16" s="44" customFormat="1" ht="17.25" customHeight="1" x14ac:dyDescent="0.25">
      <c r="A33" s="248"/>
      <c r="B33" s="187"/>
      <c r="C33" s="187"/>
      <c r="D33" s="187"/>
      <c r="E33" s="187"/>
      <c r="F33" s="187"/>
      <c r="G33" s="187"/>
      <c r="H33" s="187"/>
      <c r="I33" s="187"/>
      <c r="J33" s="187"/>
      <c r="K33" s="187"/>
      <c r="L33" s="187"/>
      <c r="M33" s="187"/>
      <c r="N33" s="187"/>
      <c r="O33" s="12"/>
      <c r="P33" s="12"/>
    </row>
    <row r="34" spans="1:16" ht="15.75" customHeight="1" thickBot="1" x14ac:dyDescent="0.3">
      <c r="N34" s="12" t="s">
        <v>32</v>
      </c>
      <c r="O34" s="33"/>
      <c r="P34" s="33"/>
    </row>
    <row r="35" spans="1:16" s="44" customFormat="1" ht="33.75" customHeight="1" x14ac:dyDescent="0.25">
      <c r="A35" s="249" t="s">
        <v>23</v>
      </c>
      <c r="B35" s="197"/>
      <c r="C35" s="197"/>
      <c r="D35" s="197"/>
      <c r="E35" s="197"/>
      <c r="F35" s="197"/>
      <c r="G35" s="197"/>
      <c r="H35" s="197"/>
      <c r="I35" s="197"/>
      <c r="J35" s="197"/>
      <c r="K35" s="197"/>
      <c r="L35" s="197"/>
      <c r="M35" s="197"/>
      <c r="N35" s="250"/>
      <c r="O35" s="12"/>
      <c r="P35" s="12"/>
    </row>
    <row r="36" spans="1:16" s="44" customFormat="1" ht="19.5" customHeight="1" x14ac:dyDescent="0.25">
      <c r="A36" s="255" t="s">
        <v>33</v>
      </c>
      <c r="B36" s="180"/>
      <c r="C36" s="180"/>
      <c r="D36" s="180"/>
      <c r="E36" s="180"/>
      <c r="F36" s="180"/>
      <c r="G36" s="180"/>
      <c r="H36" s="180"/>
      <c r="I36" s="180"/>
      <c r="J36" s="180"/>
      <c r="K36" s="180"/>
      <c r="L36" s="180"/>
      <c r="M36" s="180"/>
      <c r="N36" s="256"/>
      <c r="O36" s="12"/>
      <c r="P36" s="12"/>
    </row>
    <row r="37" spans="1:16" s="44" customFormat="1" ht="29.25" customHeight="1" x14ac:dyDescent="0.25">
      <c r="A37" s="240" t="s">
        <v>3</v>
      </c>
      <c r="B37" s="251" t="s">
        <v>4</v>
      </c>
      <c r="C37" s="180"/>
      <c r="D37" s="180"/>
      <c r="E37" s="180"/>
      <c r="F37" s="176"/>
      <c r="G37" s="252"/>
      <c r="H37" s="246" t="s">
        <v>3</v>
      </c>
      <c r="I37" s="257" t="s">
        <v>25</v>
      </c>
      <c r="J37" s="180"/>
      <c r="K37" s="180"/>
      <c r="L37" s="180"/>
      <c r="M37" s="180"/>
      <c r="N37" s="256"/>
      <c r="O37" s="12"/>
      <c r="P37" s="12"/>
    </row>
    <row r="38" spans="1:16" s="44" customFormat="1" ht="29.25" customHeight="1" x14ac:dyDescent="0.2">
      <c r="A38" s="205"/>
      <c r="B38" s="45" t="s">
        <v>26</v>
      </c>
      <c r="C38" s="46" t="s">
        <v>7</v>
      </c>
      <c r="D38" s="46" t="s">
        <v>8</v>
      </c>
      <c r="E38" s="123" t="s">
        <v>9</v>
      </c>
      <c r="F38" s="51" t="s">
        <v>27</v>
      </c>
      <c r="G38" s="214"/>
      <c r="H38" s="215"/>
      <c r="I38" s="45" t="s">
        <v>26</v>
      </c>
      <c r="J38" s="46" t="s">
        <v>7</v>
      </c>
      <c r="K38" s="46" t="s">
        <v>8</v>
      </c>
      <c r="L38" s="123" t="s">
        <v>28</v>
      </c>
      <c r="M38" s="46" t="s">
        <v>13</v>
      </c>
      <c r="N38" s="52" t="s">
        <v>29</v>
      </c>
      <c r="O38" s="12"/>
      <c r="P38" s="12"/>
    </row>
    <row r="39" spans="1:16" s="44" customFormat="1" ht="27.75" customHeight="1" x14ac:dyDescent="0.2">
      <c r="A39" s="17">
        <v>26</v>
      </c>
      <c r="B39" s="63"/>
      <c r="C39" s="124"/>
      <c r="D39" s="124"/>
      <c r="E39" s="132"/>
      <c r="F39" s="128" t="str">
        <f t="shared" ref="F39:F63" si="2">IF(C39*E39 = 0, "", C39*E39)</f>
        <v/>
      </c>
      <c r="G39" s="214"/>
      <c r="H39" s="17">
        <v>26</v>
      </c>
      <c r="I39" s="63"/>
      <c r="J39" s="124"/>
      <c r="K39" s="124"/>
      <c r="L39" s="124"/>
      <c r="M39" s="132"/>
      <c r="N39" s="129" t="str">
        <f t="shared" ref="N39:N63" si="3">IF(J39*L39*M39 = 0, "", J39*L39*M39)</f>
        <v/>
      </c>
      <c r="O39" s="12"/>
      <c r="P39" s="12"/>
    </row>
    <row r="40" spans="1:16" s="44" customFormat="1" ht="27.75" customHeight="1" x14ac:dyDescent="0.2">
      <c r="A40" s="17">
        <v>27</v>
      </c>
      <c r="B40" s="63"/>
      <c r="C40" s="124"/>
      <c r="D40" s="124"/>
      <c r="E40" s="132"/>
      <c r="F40" s="128" t="str">
        <f t="shared" si="2"/>
        <v/>
      </c>
      <c r="G40" s="214"/>
      <c r="H40" s="17">
        <v>27</v>
      </c>
      <c r="I40" s="63"/>
      <c r="J40" s="124"/>
      <c r="K40" s="124"/>
      <c r="L40" s="124"/>
      <c r="M40" s="132"/>
      <c r="N40" s="129" t="str">
        <f t="shared" si="3"/>
        <v/>
      </c>
      <c r="O40" s="12"/>
      <c r="P40" s="12"/>
    </row>
    <row r="41" spans="1:16" s="44" customFormat="1" ht="27.75" customHeight="1" x14ac:dyDescent="0.2">
      <c r="A41" s="17">
        <v>28</v>
      </c>
      <c r="B41" s="63"/>
      <c r="C41" s="124"/>
      <c r="D41" s="124"/>
      <c r="E41" s="132"/>
      <c r="F41" s="128" t="str">
        <f t="shared" si="2"/>
        <v/>
      </c>
      <c r="G41" s="214"/>
      <c r="H41" s="17">
        <v>28</v>
      </c>
      <c r="I41" s="63"/>
      <c r="J41" s="124"/>
      <c r="K41" s="124"/>
      <c r="L41" s="124"/>
      <c r="M41" s="132"/>
      <c r="N41" s="129" t="str">
        <f t="shared" si="3"/>
        <v/>
      </c>
      <c r="O41" s="12"/>
      <c r="P41" s="12"/>
    </row>
    <row r="42" spans="1:16" s="44" customFormat="1" ht="27.75" customHeight="1" x14ac:dyDescent="0.2">
      <c r="A42" s="17">
        <v>29</v>
      </c>
      <c r="B42" s="63"/>
      <c r="C42" s="124"/>
      <c r="D42" s="124"/>
      <c r="E42" s="127"/>
      <c r="F42" s="128" t="str">
        <f t="shared" si="2"/>
        <v/>
      </c>
      <c r="G42" s="214"/>
      <c r="H42" s="17">
        <v>29</v>
      </c>
      <c r="I42" s="63"/>
      <c r="J42" s="124"/>
      <c r="K42" s="124"/>
      <c r="L42" s="124"/>
      <c r="M42" s="127"/>
      <c r="N42" s="129" t="str">
        <f t="shared" si="3"/>
        <v/>
      </c>
      <c r="O42" s="12"/>
      <c r="P42" s="12"/>
    </row>
    <row r="43" spans="1:16" s="44" customFormat="1" ht="27.75" customHeight="1" x14ac:dyDescent="0.2">
      <c r="A43" s="17">
        <v>30</v>
      </c>
      <c r="B43" s="63"/>
      <c r="C43" s="124"/>
      <c r="D43" s="124"/>
      <c r="E43" s="127"/>
      <c r="F43" s="128" t="str">
        <f t="shared" si="2"/>
        <v/>
      </c>
      <c r="G43" s="214"/>
      <c r="H43" s="17">
        <v>30</v>
      </c>
      <c r="I43" s="63"/>
      <c r="J43" s="124"/>
      <c r="K43" s="124"/>
      <c r="L43" s="124"/>
      <c r="M43" s="132"/>
      <c r="N43" s="129" t="str">
        <f t="shared" si="3"/>
        <v/>
      </c>
      <c r="O43" s="12"/>
      <c r="P43" s="12"/>
    </row>
    <row r="44" spans="1:16" s="44" customFormat="1" ht="27.75" customHeight="1" x14ac:dyDescent="0.2">
      <c r="A44" s="17">
        <v>31</v>
      </c>
      <c r="B44" s="63"/>
      <c r="C44" s="124"/>
      <c r="D44" s="124"/>
      <c r="E44" s="132"/>
      <c r="F44" s="128" t="str">
        <f t="shared" si="2"/>
        <v/>
      </c>
      <c r="G44" s="214"/>
      <c r="H44" s="17">
        <v>31</v>
      </c>
      <c r="I44" s="63"/>
      <c r="J44" s="124"/>
      <c r="K44" s="124"/>
      <c r="L44" s="124"/>
      <c r="M44" s="127"/>
      <c r="N44" s="129" t="str">
        <f t="shared" si="3"/>
        <v/>
      </c>
      <c r="O44" s="12"/>
      <c r="P44" s="12"/>
    </row>
    <row r="45" spans="1:16" s="44" customFormat="1" ht="27.75" customHeight="1" x14ac:dyDescent="0.2">
      <c r="A45" s="17">
        <v>32</v>
      </c>
      <c r="B45" s="63"/>
      <c r="C45" s="124"/>
      <c r="D45" s="124"/>
      <c r="E45" s="127"/>
      <c r="F45" s="128" t="str">
        <f t="shared" si="2"/>
        <v/>
      </c>
      <c r="G45" s="214"/>
      <c r="H45" s="17">
        <v>32</v>
      </c>
      <c r="I45" s="63"/>
      <c r="J45" s="124"/>
      <c r="K45" s="124"/>
      <c r="L45" s="124"/>
      <c r="M45" s="127"/>
      <c r="N45" s="129" t="str">
        <f t="shared" si="3"/>
        <v/>
      </c>
      <c r="O45" s="12"/>
      <c r="P45" s="12"/>
    </row>
    <row r="46" spans="1:16" s="44" customFormat="1" ht="27.75" customHeight="1" x14ac:dyDescent="0.2">
      <c r="A46" s="17">
        <v>33</v>
      </c>
      <c r="B46" s="63"/>
      <c r="C46" s="124"/>
      <c r="D46" s="124"/>
      <c r="E46" s="127"/>
      <c r="F46" s="128" t="str">
        <f t="shared" si="2"/>
        <v/>
      </c>
      <c r="G46" s="214"/>
      <c r="H46" s="17">
        <v>33</v>
      </c>
      <c r="I46" s="63"/>
      <c r="J46" s="124"/>
      <c r="K46" s="124"/>
      <c r="L46" s="124"/>
      <c r="M46" s="127"/>
      <c r="N46" s="129" t="str">
        <f t="shared" si="3"/>
        <v/>
      </c>
      <c r="O46" s="12"/>
      <c r="P46" s="12"/>
    </row>
    <row r="47" spans="1:16" s="44" customFormat="1" ht="27.75" customHeight="1" x14ac:dyDescent="0.2">
      <c r="A47" s="17">
        <v>34</v>
      </c>
      <c r="B47" s="63"/>
      <c r="C47" s="124"/>
      <c r="D47" s="124"/>
      <c r="E47" s="127"/>
      <c r="F47" s="128" t="str">
        <f t="shared" si="2"/>
        <v/>
      </c>
      <c r="G47" s="214"/>
      <c r="H47" s="17">
        <v>34</v>
      </c>
      <c r="I47" s="63"/>
      <c r="J47" s="124"/>
      <c r="K47" s="124"/>
      <c r="L47" s="124"/>
      <c r="M47" s="127"/>
      <c r="N47" s="129" t="str">
        <f t="shared" si="3"/>
        <v/>
      </c>
      <c r="O47" s="12"/>
      <c r="P47" s="12"/>
    </row>
    <row r="48" spans="1:16" s="44" customFormat="1" ht="27.75" customHeight="1" x14ac:dyDescent="0.2">
      <c r="A48" s="17">
        <v>35</v>
      </c>
      <c r="B48" s="63"/>
      <c r="C48" s="124"/>
      <c r="D48" s="124"/>
      <c r="E48" s="127"/>
      <c r="F48" s="128" t="str">
        <f t="shared" si="2"/>
        <v/>
      </c>
      <c r="G48" s="214"/>
      <c r="H48" s="17">
        <v>35</v>
      </c>
      <c r="I48" s="63"/>
      <c r="J48" s="124"/>
      <c r="K48" s="124"/>
      <c r="L48" s="124"/>
      <c r="M48" s="127"/>
      <c r="N48" s="129" t="str">
        <f t="shared" si="3"/>
        <v/>
      </c>
      <c r="O48" s="12"/>
      <c r="P48" s="12"/>
    </row>
    <row r="49" spans="1:16" s="44" customFormat="1" ht="27.75" customHeight="1" x14ac:dyDescent="0.2">
      <c r="A49" s="17">
        <v>36</v>
      </c>
      <c r="B49" s="63"/>
      <c r="C49" s="124"/>
      <c r="D49" s="124"/>
      <c r="E49" s="127"/>
      <c r="F49" s="128" t="str">
        <f t="shared" si="2"/>
        <v/>
      </c>
      <c r="G49" s="214"/>
      <c r="H49" s="17">
        <v>36</v>
      </c>
      <c r="I49" s="63"/>
      <c r="J49" s="124"/>
      <c r="K49" s="124"/>
      <c r="L49" s="124"/>
      <c r="M49" s="127"/>
      <c r="N49" s="129" t="str">
        <f t="shared" si="3"/>
        <v/>
      </c>
      <c r="O49" s="12"/>
      <c r="P49" s="12"/>
    </row>
    <row r="50" spans="1:16" s="44" customFormat="1" ht="27.75" customHeight="1" x14ac:dyDescent="0.2">
      <c r="A50" s="17">
        <v>37</v>
      </c>
      <c r="B50" s="63"/>
      <c r="C50" s="124"/>
      <c r="D50" s="124"/>
      <c r="E50" s="127"/>
      <c r="F50" s="128" t="str">
        <f t="shared" si="2"/>
        <v/>
      </c>
      <c r="G50" s="214"/>
      <c r="H50" s="17">
        <v>37</v>
      </c>
      <c r="I50" s="63"/>
      <c r="J50" s="124"/>
      <c r="K50" s="124"/>
      <c r="L50" s="124"/>
      <c r="M50" s="127"/>
      <c r="N50" s="129" t="str">
        <f t="shared" si="3"/>
        <v/>
      </c>
      <c r="O50" s="12"/>
      <c r="P50" s="12"/>
    </row>
    <row r="51" spans="1:16" s="44" customFormat="1" ht="27.75" customHeight="1" x14ac:dyDescent="0.2">
      <c r="A51" s="17">
        <v>38</v>
      </c>
      <c r="B51" s="63"/>
      <c r="C51" s="124"/>
      <c r="D51" s="124"/>
      <c r="E51" s="127"/>
      <c r="F51" s="128" t="str">
        <f t="shared" si="2"/>
        <v/>
      </c>
      <c r="G51" s="214"/>
      <c r="H51" s="17">
        <v>38</v>
      </c>
      <c r="I51" s="63"/>
      <c r="J51" s="124"/>
      <c r="K51" s="124"/>
      <c r="L51" s="124"/>
      <c r="M51" s="127"/>
      <c r="N51" s="129" t="str">
        <f t="shared" si="3"/>
        <v/>
      </c>
      <c r="O51" s="12"/>
      <c r="P51" s="12"/>
    </row>
    <row r="52" spans="1:16" s="44" customFormat="1" ht="27.75" customHeight="1" x14ac:dyDescent="0.2">
      <c r="A52" s="17">
        <v>39</v>
      </c>
      <c r="B52" s="63"/>
      <c r="C52" s="124"/>
      <c r="D52" s="124"/>
      <c r="E52" s="127"/>
      <c r="F52" s="128" t="str">
        <f t="shared" si="2"/>
        <v/>
      </c>
      <c r="G52" s="214"/>
      <c r="H52" s="17">
        <v>39</v>
      </c>
      <c r="I52" s="63"/>
      <c r="J52" s="124"/>
      <c r="K52" s="124"/>
      <c r="L52" s="124"/>
      <c r="M52" s="127"/>
      <c r="N52" s="129" t="str">
        <f t="shared" si="3"/>
        <v/>
      </c>
      <c r="O52" s="12"/>
      <c r="P52" s="12"/>
    </row>
    <row r="53" spans="1:16" s="44" customFormat="1" ht="27.75" customHeight="1" x14ac:dyDescent="0.2">
      <c r="A53" s="17">
        <v>40</v>
      </c>
      <c r="B53" s="63"/>
      <c r="C53" s="124"/>
      <c r="D53" s="124"/>
      <c r="E53" s="127"/>
      <c r="F53" s="128" t="str">
        <f t="shared" si="2"/>
        <v/>
      </c>
      <c r="G53" s="214"/>
      <c r="H53" s="17">
        <v>40</v>
      </c>
      <c r="I53" s="63"/>
      <c r="J53" s="124"/>
      <c r="K53" s="124"/>
      <c r="L53" s="124"/>
      <c r="M53" s="127"/>
      <c r="N53" s="129" t="str">
        <f t="shared" si="3"/>
        <v/>
      </c>
      <c r="O53" s="12"/>
      <c r="P53" s="12"/>
    </row>
    <row r="54" spans="1:16" s="44" customFormat="1" ht="27.75" customHeight="1" x14ac:dyDescent="0.2">
      <c r="A54" s="17">
        <v>41</v>
      </c>
      <c r="B54" s="63"/>
      <c r="C54" s="124"/>
      <c r="D54" s="124"/>
      <c r="E54" s="127"/>
      <c r="F54" s="128" t="str">
        <f t="shared" si="2"/>
        <v/>
      </c>
      <c r="G54" s="214"/>
      <c r="H54" s="17">
        <v>41</v>
      </c>
      <c r="I54" s="63"/>
      <c r="J54" s="124"/>
      <c r="K54" s="124"/>
      <c r="L54" s="124"/>
      <c r="M54" s="127"/>
      <c r="N54" s="129" t="str">
        <f t="shared" si="3"/>
        <v/>
      </c>
      <c r="O54" s="12"/>
      <c r="P54" s="12"/>
    </row>
    <row r="55" spans="1:16" s="44" customFormat="1" ht="27.75" customHeight="1" x14ac:dyDescent="0.2">
      <c r="A55" s="17">
        <v>42</v>
      </c>
      <c r="B55" s="63"/>
      <c r="C55" s="124"/>
      <c r="D55" s="124"/>
      <c r="E55" s="127"/>
      <c r="F55" s="128" t="str">
        <f t="shared" si="2"/>
        <v/>
      </c>
      <c r="G55" s="214"/>
      <c r="H55" s="17">
        <v>42</v>
      </c>
      <c r="I55" s="63"/>
      <c r="J55" s="124"/>
      <c r="K55" s="124"/>
      <c r="L55" s="124"/>
      <c r="M55" s="127"/>
      <c r="N55" s="129" t="str">
        <f t="shared" si="3"/>
        <v/>
      </c>
      <c r="O55" s="12"/>
      <c r="P55" s="12"/>
    </row>
    <row r="56" spans="1:16" s="44" customFormat="1" ht="27.75" customHeight="1" x14ac:dyDescent="0.2">
      <c r="A56" s="17">
        <v>43</v>
      </c>
      <c r="B56" s="63"/>
      <c r="C56" s="124"/>
      <c r="D56" s="124"/>
      <c r="E56" s="127"/>
      <c r="F56" s="128" t="str">
        <f t="shared" si="2"/>
        <v/>
      </c>
      <c r="G56" s="214"/>
      <c r="H56" s="17">
        <v>43</v>
      </c>
      <c r="I56" s="63"/>
      <c r="J56" s="124"/>
      <c r="K56" s="124"/>
      <c r="L56" s="124"/>
      <c r="M56" s="127"/>
      <c r="N56" s="129" t="str">
        <f t="shared" si="3"/>
        <v/>
      </c>
      <c r="O56" s="12"/>
      <c r="P56" s="12"/>
    </row>
    <row r="57" spans="1:16" s="44" customFormat="1" ht="27.75" customHeight="1" x14ac:dyDescent="0.2">
      <c r="A57" s="17">
        <v>44</v>
      </c>
      <c r="B57" s="63"/>
      <c r="C57" s="124"/>
      <c r="D57" s="124"/>
      <c r="E57" s="127"/>
      <c r="F57" s="128" t="str">
        <f t="shared" si="2"/>
        <v/>
      </c>
      <c r="G57" s="214"/>
      <c r="H57" s="17">
        <v>44</v>
      </c>
      <c r="I57" s="63"/>
      <c r="J57" s="124"/>
      <c r="K57" s="124"/>
      <c r="L57" s="124"/>
      <c r="M57" s="127"/>
      <c r="N57" s="129" t="str">
        <f t="shared" si="3"/>
        <v/>
      </c>
      <c r="O57" s="12"/>
      <c r="P57" s="12"/>
    </row>
    <row r="58" spans="1:16" s="44" customFormat="1" ht="27.75" customHeight="1" x14ac:dyDescent="0.2">
      <c r="A58" s="17">
        <v>45</v>
      </c>
      <c r="B58" s="63"/>
      <c r="C58" s="124"/>
      <c r="D58" s="124"/>
      <c r="E58" s="127"/>
      <c r="F58" s="128" t="str">
        <f t="shared" si="2"/>
        <v/>
      </c>
      <c r="G58" s="214"/>
      <c r="H58" s="17">
        <v>45</v>
      </c>
      <c r="I58" s="63"/>
      <c r="J58" s="124"/>
      <c r="K58" s="124"/>
      <c r="L58" s="124"/>
      <c r="M58" s="127"/>
      <c r="N58" s="129" t="str">
        <f t="shared" si="3"/>
        <v/>
      </c>
      <c r="O58" s="12"/>
      <c r="P58" s="12"/>
    </row>
    <row r="59" spans="1:16" s="44" customFormat="1" ht="27.75" customHeight="1" x14ac:dyDescent="0.2">
      <c r="A59" s="17">
        <v>46</v>
      </c>
      <c r="B59" s="63"/>
      <c r="C59" s="124"/>
      <c r="D59" s="124"/>
      <c r="E59" s="127"/>
      <c r="F59" s="128" t="str">
        <f t="shared" si="2"/>
        <v/>
      </c>
      <c r="G59" s="214"/>
      <c r="H59" s="17">
        <v>46</v>
      </c>
      <c r="I59" s="63"/>
      <c r="J59" s="124"/>
      <c r="K59" s="124"/>
      <c r="L59" s="124"/>
      <c r="M59" s="127"/>
      <c r="N59" s="129" t="str">
        <f t="shared" si="3"/>
        <v/>
      </c>
      <c r="O59" s="12"/>
      <c r="P59" s="12"/>
    </row>
    <row r="60" spans="1:16" s="44" customFormat="1" ht="27.75" customHeight="1" x14ac:dyDescent="0.2">
      <c r="A60" s="17">
        <v>47</v>
      </c>
      <c r="B60" s="63"/>
      <c r="C60" s="124"/>
      <c r="D60" s="124"/>
      <c r="E60" s="127"/>
      <c r="F60" s="128" t="str">
        <f t="shared" si="2"/>
        <v/>
      </c>
      <c r="G60" s="214"/>
      <c r="H60" s="17">
        <v>47</v>
      </c>
      <c r="I60" s="63"/>
      <c r="J60" s="124"/>
      <c r="K60" s="124"/>
      <c r="L60" s="124"/>
      <c r="M60" s="127"/>
      <c r="N60" s="129" t="str">
        <f t="shared" si="3"/>
        <v/>
      </c>
      <c r="O60" s="12"/>
      <c r="P60" s="12"/>
    </row>
    <row r="61" spans="1:16" s="44" customFormat="1" ht="27.75" customHeight="1" x14ac:dyDescent="0.2">
      <c r="A61" s="17">
        <v>48</v>
      </c>
      <c r="B61" s="63"/>
      <c r="C61" s="124"/>
      <c r="D61" s="124"/>
      <c r="E61" s="132"/>
      <c r="F61" s="128" t="str">
        <f t="shared" si="2"/>
        <v/>
      </c>
      <c r="G61" s="214"/>
      <c r="H61" s="17">
        <v>48</v>
      </c>
      <c r="I61" s="63"/>
      <c r="J61" s="124"/>
      <c r="K61" s="124"/>
      <c r="L61" s="124"/>
      <c r="M61" s="127"/>
      <c r="N61" s="129" t="str">
        <f t="shared" si="3"/>
        <v/>
      </c>
      <c r="O61" s="12"/>
      <c r="P61" s="12"/>
    </row>
    <row r="62" spans="1:16" s="44" customFormat="1" ht="27.75" customHeight="1" x14ac:dyDescent="0.2">
      <c r="A62" s="17">
        <v>49</v>
      </c>
      <c r="B62" s="63"/>
      <c r="C62" s="124"/>
      <c r="D62" s="124"/>
      <c r="E62" s="127"/>
      <c r="F62" s="128" t="str">
        <f t="shared" si="2"/>
        <v/>
      </c>
      <c r="G62" s="214"/>
      <c r="H62" s="17">
        <v>49</v>
      </c>
      <c r="I62" s="63"/>
      <c r="J62" s="124"/>
      <c r="K62" s="124"/>
      <c r="L62" s="124"/>
      <c r="M62" s="127"/>
      <c r="N62" s="129" t="str">
        <f t="shared" si="3"/>
        <v/>
      </c>
      <c r="O62" s="12"/>
      <c r="P62" s="12"/>
    </row>
    <row r="63" spans="1:16" s="48" customFormat="1" ht="27.75" customHeight="1" x14ac:dyDescent="0.2">
      <c r="A63" s="17">
        <v>50</v>
      </c>
      <c r="B63" s="63"/>
      <c r="C63" s="124"/>
      <c r="D63" s="124"/>
      <c r="E63" s="127"/>
      <c r="F63" s="128" t="str">
        <f t="shared" si="2"/>
        <v/>
      </c>
      <c r="G63" s="214"/>
      <c r="H63" s="17">
        <v>50</v>
      </c>
      <c r="I63" s="63"/>
      <c r="J63" s="124"/>
      <c r="K63" s="124"/>
      <c r="L63" s="124"/>
      <c r="M63" s="127"/>
      <c r="N63" s="129" t="str">
        <f t="shared" si="3"/>
        <v/>
      </c>
      <c r="O63" s="47"/>
      <c r="P63" s="47"/>
    </row>
    <row r="64" spans="1:16" s="44" customFormat="1" ht="30" customHeight="1" thickBot="1" x14ac:dyDescent="0.3">
      <c r="A64" s="243" t="s">
        <v>30</v>
      </c>
      <c r="B64" s="244"/>
      <c r="C64" s="244"/>
      <c r="D64" s="244"/>
      <c r="E64" s="245"/>
      <c r="F64" s="131" t="str">
        <f>IF(SUM(F39:F63)=0, " ", SUM(F39:F63))</f>
        <v xml:space="preserve"> </v>
      </c>
      <c r="G64" s="253"/>
      <c r="H64" s="254" t="s">
        <v>31</v>
      </c>
      <c r="I64" s="244"/>
      <c r="J64" s="244"/>
      <c r="K64" s="244"/>
      <c r="L64" s="244"/>
      <c r="M64" s="245"/>
      <c r="N64" s="131" t="str">
        <f>IF(SUM(N39:N63)=0, " ", SUM(N39:N63))</f>
        <v xml:space="preserve"> </v>
      </c>
      <c r="O64" s="12"/>
      <c r="P64" s="12"/>
    </row>
    <row r="65" spans="1:16" s="44" customFormat="1" ht="13.5" customHeight="1" x14ac:dyDescent="0.2">
      <c r="A65" s="30"/>
      <c r="B65" s="65"/>
      <c r="C65" s="30"/>
      <c r="D65" s="30"/>
      <c r="E65" s="30"/>
      <c r="F65" s="49"/>
      <c r="G65" s="21"/>
      <c r="H65" s="50"/>
      <c r="I65" s="65"/>
      <c r="J65" s="30"/>
      <c r="K65" s="30"/>
      <c r="L65" s="30"/>
      <c r="M65" s="30"/>
      <c r="N65" s="49"/>
      <c r="O65" s="12"/>
      <c r="P65" s="12"/>
    </row>
    <row r="66" spans="1:16" s="44" customFormat="1" ht="17.25" customHeight="1" x14ac:dyDescent="0.25">
      <c r="A66" s="248"/>
      <c r="B66" s="187"/>
      <c r="C66" s="187"/>
      <c r="D66" s="187"/>
      <c r="E66" s="187"/>
      <c r="F66" s="187"/>
      <c r="G66" s="187"/>
      <c r="H66" s="187"/>
      <c r="I66" s="187"/>
      <c r="J66" s="187"/>
      <c r="K66" s="187"/>
      <c r="L66" s="187"/>
      <c r="M66" s="187"/>
      <c r="N66" s="187"/>
      <c r="O66" s="12"/>
      <c r="P66" s="12"/>
    </row>
    <row r="67" spans="1:16" ht="15.75" customHeight="1" thickBot="1" x14ac:dyDescent="0.3">
      <c r="N67" s="12" t="s">
        <v>34</v>
      </c>
      <c r="O67" s="33"/>
      <c r="P67" s="33"/>
    </row>
    <row r="68" spans="1:16" s="44" customFormat="1" ht="33.75" customHeight="1" x14ac:dyDescent="0.25">
      <c r="A68" s="249" t="s">
        <v>23</v>
      </c>
      <c r="B68" s="197"/>
      <c r="C68" s="197"/>
      <c r="D68" s="197"/>
      <c r="E68" s="197"/>
      <c r="F68" s="197"/>
      <c r="G68" s="197"/>
      <c r="H68" s="197"/>
      <c r="I68" s="197"/>
      <c r="J68" s="197"/>
      <c r="K68" s="197"/>
      <c r="L68" s="197"/>
      <c r="M68" s="197"/>
      <c r="N68" s="250"/>
      <c r="O68" s="12"/>
      <c r="P68" s="12"/>
    </row>
    <row r="69" spans="1:16" s="44" customFormat="1" ht="19.5" customHeight="1" x14ac:dyDescent="0.25">
      <c r="A69" s="255" t="s">
        <v>35</v>
      </c>
      <c r="B69" s="180"/>
      <c r="C69" s="180"/>
      <c r="D69" s="180"/>
      <c r="E69" s="180"/>
      <c r="F69" s="180"/>
      <c r="G69" s="180"/>
      <c r="H69" s="180"/>
      <c r="I69" s="180"/>
      <c r="J69" s="180"/>
      <c r="K69" s="180"/>
      <c r="L69" s="180"/>
      <c r="M69" s="180"/>
      <c r="N69" s="256"/>
      <c r="O69" s="12"/>
      <c r="P69" s="12"/>
    </row>
    <row r="70" spans="1:16" s="44" customFormat="1" ht="29.25" customHeight="1" x14ac:dyDescent="0.25">
      <c r="A70" s="240" t="s">
        <v>3</v>
      </c>
      <c r="B70" s="251" t="s">
        <v>4</v>
      </c>
      <c r="C70" s="180"/>
      <c r="D70" s="180"/>
      <c r="E70" s="180"/>
      <c r="F70" s="176"/>
      <c r="G70" s="252"/>
      <c r="H70" s="246" t="s">
        <v>3</v>
      </c>
      <c r="I70" s="257" t="s">
        <v>25</v>
      </c>
      <c r="J70" s="180"/>
      <c r="K70" s="180"/>
      <c r="L70" s="180"/>
      <c r="M70" s="180"/>
      <c r="N70" s="256"/>
      <c r="O70" s="12"/>
      <c r="P70" s="12"/>
    </row>
    <row r="71" spans="1:16" s="44" customFormat="1" ht="29.25" customHeight="1" x14ac:dyDescent="0.2">
      <c r="A71" s="205"/>
      <c r="B71" s="45" t="s">
        <v>26</v>
      </c>
      <c r="C71" s="46" t="s">
        <v>7</v>
      </c>
      <c r="D71" s="46" t="s">
        <v>8</v>
      </c>
      <c r="E71" s="123" t="s">
        <v>9</v>
      </c>
      <c r="F71" s="51" t="s">
        <v>27</v>
      </c>
      <c r="G71" s="214"/>
      <c r="H71" s="215"/>
      <c r="I71" s="45" t="s">
        <v>26</v>
      </c>
      <c r="J71" s="46" t="s">
        <v>7</v>
      </c>
      <c r="K71" s="46" t="s">
        <v>8</v>
      </c>
      <c r="L71" s="123" t="s">
        <v>28</v>
      </c>
      <c r="M71" s="46" t="s">
        <v>13</v>
      </c>
      <c r="N71" s="52" t="s">
        <v>29</v>
      </c>
      <c r="O71" s="12"/>
      <c r="P71" s="12"/>
    </row>
    <row r="72" spans="1:16" s="44" customFormat="1" ht="27.75" customHeight="1" x14ac:dyDescent="0.2">
      <c r="A72" s="17">
        <v>51</v>
      </c>
      <c r="B72" s="63"/>
      <c r="C72" s="124"/>
      <c r="D72" s="124"/>
      <c r="E72" s="132"/>
      <c r="F72" s="128" t="str">
        <f t="shared" ref="F72:F96" si="4">IF(C72*E72 = 0, "", C72*E72)</f>
        <v/>
      </c>
      <c r="G72" s="214"/>
      <c r="H72" s="17">
        <v>51</v>
      </c>
      <c r="I72" s="63"/>
      <c r="J72" s="124"/>
      <c r="K72" s="124"/>
      <c r="L72" s="124"/>
      <c r="M72" s="132"/>
      <c r="N72" s="129" t="str">
        <f t="shared" ref="N72:N96" si="5">IF(J72*L72*M72 = 0, "", J72*L72*M72)</f>
        <v/>
      </c>
      <c r="O72" s="12"/>
      <c r="P72" s="12"/>
    </row>
    <row r="73" spans="1:16" s="44" customFormat="1" ht="27.75" customHeight="1" x14ac:dyDescent="0.2">
      <c r="A73" s="17">
        <v>52</v>
      </c>
      <c r="B73" s="63"/>
      <c r="C73" s="124"/>
      <c r="D73" s="124"/>
      <c r="E73" s="132"/>
      <c r="F73" s="128" t="str">
        <f t="shared" si="4"/>
        <v/>
      </c>
      <c r="G73" s="214"/>
      <c r="H73" s="17">
        <v>52</v>
      </c>
      <c r="I73" s="63"/>
      <c r="J73" s="124"/>
      <c r="K73" s="124"/>
      <c r="L73" s="124"/>
      <c r="M73" s="132"/>
      <c r="N73" s="129" t="str">
        <f t="shared" si="5"/>
        <v/>
      </c>
      <c r="O73" s="12"/>
      <c r="P73" s="12"/>
    </row>
    <row r="74" spans="1:16" s="44" customFormat="1" ht="27.75" customHeight="1" x14ac:dyDescent="0.2">
      <c r="A74" s="17">
        <v>53</v>
      </c>
      <c r="B74" s="63"/>
      <c r="C74" s="124"/>
      <c r="D74" s="124"/>
      <c r="E74" s="132"/>
      <c r="F74" s="128" t="str">
        <f t="shared" si="4"/>
        <v/>
      </c>
      <c r="G74" s="214"/>
      <c r="H74" s="17">
        <v>53</v>
      </c>
      <c r="I74" s="63"/>
      <c r="J74" s="124"/>
      <c r="K74" s="124"/>
      <c r="L74" s="124"/>
      <c r="M74" s="132"/>
      <c r="N74" s="129" t="str">
        <f t="shared" si="5"/>
        <v/>
      </c>
      <c r="O74" s="12"/>
      <c r="P74" s="12"/>
    </row>
    <row r="75" spans="1:16" s="44" customFormat="1" ht="27.75" customHeight="1" x14ac:dyDescent="0.2">
      <c r="A75" s="17">
        <v>54</v>
      </c>
      <c r="B75" s="63"/>
      <c r="C75" s="124"/>
      <c r="D75" s="124"/>
      <c r="E75" s="127"/>
      <c r="F75" s="128" t="str">
        <f t="shared" si="4"/>
        <v/>
      </c>
      <c r="G75" s="214"/>
      <c r="H75" s="17">
        <v>54</v>
      </c>
      <c r="I75" s="63"/>
      <c r="J75" s="124"/>
      <c r="K75" s="124"/>
      <c r="L75" s="124"/>
      <c r="M75" s="127"/>
      <c r="N75" s="129" t="str">
        <f t="shared" si="5"/>
        <v/>
      </c>
      <c r="O75" s="12"/>
      <c r="P75" s="12"/>
    </row>
    <row r="76" spans="1:16" s="44" customFormat="1" ht="27.75" customHeight="1" x14ac:dyDescent="0.2">
      <c r="A76" s="17">
        <v>55</v>
      </c>
      <c r="B76" s="63"/>
      <c r="C76" s="124"/>
      <c r="D76" s="124"/>
      <c r="E76" s="127"/>
      <c r="F76" s="128" t="str">
        <f t="shared" si="4"/>
        <v/>
      </c>
      <c r="G76" s="214"/>
      <c r="H76" s="17">
        <v>55</v>
      </c>
      <c r="I76" s="63"/>
      <c r="J76" s="124"/>
      <c r="K76" s="124"/>
      <c r="L76" s="124"/>
      <c r="M76" s="127"/>
      <c r="N76" s="129" t="str">
        <f t="shared" si="5"/>
        <v/>
      </c>
      <c r="O76" s="12"/>
      <c r="P76" s="12"/>
    </row>
    <row r="77" spans="1:16" s="44" customFormat="1" ht="27.75" customHeight="1" x14ac:dyDescent="0.2">
      <c r="A77" s="17">
        <v>56</v>
      </c>
      <c r="B77" s="63"/>
      <c r="C77" s="124"/>
      <c r="D77" s="124"/>
      <c r="E77" s="127"/>
      <c r="F77" s="128" t="str">
        <f t="shared" si="4"/>
        <v/>
      </c>
      <c r="G77" s="214"/>
      <c r="H77" s="17">
        <v>56</v>
      </c>
      <c r="I77" s="63"/>
      <c r="J77" s="124"/>
      <c r="K77" s="124"/>
      <c r="L77" s="124"/>
      <c r="M77" s="127"/>
      <c r="N77" s="129" t="str">
        <f t="shared" si="5"/>
        <v/>
      </c>
      <c r="O77" s="12"/>
      <c r="P77" s="12"/>
    </row>
    <row r="78" spans="1:16" s="44" customFormat="1" ht="27.75" customHeight="1" x14ac:dyDescent="0.2">
      <c r="A78" s="17">
        <v>57</v>
      </c>
      <c r="B78" s="63"/>
      <c r="C78" s="124"/>
      <c r="D78" s="124"/>
      <c r="E78" s="127"/>
      <c r="F78" s="128" t="str">
        <f t="shared" si="4"/>
        <v/>
      </c>
      <c r="G78" s="214"/>
      <c r="H78" s="17">
        <v>57</v>
      </c>
      <c r="I78" s="63"/>
      <c r="J78" s="124"/>
      <c r="K78" s="124"/>
      <c r="L78" s="124"/>
      <c r="M78" s="127"/>
      <c r="N78" s="129" t="str">
        <f t="shared" si="5"/>
        <v/>
      </c>
      <c r="O78" s="12"/>
      <c r="P78" s="12"/>
    </row>
    <row r="79" spans="1:16" s="44" customFormat="1" ht="27.75" customHeight="1" x14ac:dyDescent="0.2">
      <c r="A79" s="17">
        <v>58</v>
      </c>
      <c r="B79" s="63"/>
      <c r="C79" s="124"/>
      <c r="D79" s="124"/>
      <c r="E79" s="127"/>
      <c r="F79" s="128" t="str">
        <f t="shared" si="4"/>
        <v/>
      </c>
      <c r="G79" s="214"/>
      <c r="H79" s="17">
        <v>58</v>
      </c>
      <c r="I79" s="63"/>
      <c r="J79" s="124"/>
      <c r="K79" s="124"/>
      <c r="L79" s="124"/>
      <c r="M79" s="127"/>
      <c r="N79" s="129" t="str">
        <f t="shared" si="5"/>
        <v/>
      </c>
      <c r="O79" s="12"/>
      <c r="P79" s="12"/>
    </row>
    <row r="80" spans="1:16" s="44" customFormat="1" ht="27.75" customHeight="1" x14ac:dyDescent="0.2">
      <c r="A80" s="17">
        <v>59</v>
      </c>
      <c r="B80" s="63"/>
      <c r="C80" s="124"/>
      <c r="D80" s="124"/>
      <c r="E80" s="127"/>
      <c r="F80" s="128" t="str">
        <f t="shared" si="4"/>
        <v/>
      </c>
      <c r="G80" s="214"/>
      <c r="H80" s="17">
        <v>59</v>
      </c>
      <c r="I80" s="63"/>
      <c r="J80" s="124"/>
      <c r="K80" s="124"/>
      <c r="L80" s="124"/>
      <c r="M80" s="127"/>
      <c r="N80" s="129" t="str">
        <f t="shared" si="5"/>
        <v/>
      </c>
      <c r="O80" s="12"/>
      <c r="P80" s="12"/>
    </row>
    <row r="81" spans="1:16" s="44" customFormat="1" ht="27.75" customHeight="1" x14ac:dyDescent="0.2">
      <c r="A81" s="17">
        <v>60</v>
      </c>
      <c r="B81" s="63"/>
      <c r="C81" s="124"/>
      <c r="D81" s="124"/>
      <c r="E81" s="132"/>
      <c r="F81" s="128" t="str">
        <f t="shared" si="4"/>
        <v/>
      </c>
      <c r="G81" s="214"/>
      <c r="H81" s="17">
        <v>60</v>
      </c>
      <c r="I81" s="63"/>
      <c r="J81" s="124"/>
      <c r="K81" s="124"/>
      <c r="L81" s="124"/>
      <c r="M81" s="127"/>
      <c r="N81" s="129" t="str">
        <f t="shared" si="5"/>
        <v/>
      </c>
      <c r="O81" s="12"/>
      <c r="P81" s="12"/>
    </row>
    <row r="82" spans="1:16" s="44" customFormat="1" ht="27.75" customHeight="1" x14ac:dyDescent="0.2">
      <c r="A82" s="17">
        <v>61</v>
      </c>
      <c r="B82" s="63"/>
      <c r="C82" s="124"/>
      <c r="D82" s="124"/>
      <c r="E82" s="127"/>
      <c r="F82" s="128" t="str">
        <f t="shared" si="4"/>
        <v/>
      </c>
      <c r="G82" s="214"/>
      <c r="H82" s="17">
        <v>61</v>
      </c>
      <c r="I82" s="63"/>
      <c r="J82" s="124"/>
      <c r="K82" s="124"/>
      <c r="L82" s="124"/>
      <c r="M82" s="127"/>
      <c r="N82" s="129" t="str">
        <f t="shared" si="5"/>
        <v/>
      </c>
      <c r="O82" s="12"/>
      <c r="P82" s="12"/>
    </row>
    <row r="83" spans="1:16" s="44" customFormat="1" ht="27.75" customHeight="1" x14ac:dyDescent="0.2">
      <c r="A83" s="17">
        <v>62</v>
      </c>
      <c r="B83" s="63"/>
      <c r="C83" s="124"/>
      <c r="D83" s="124"/>
      <c r="E83" s="127"/>
      <c r="F83" s="128" t="str">
        <f t="shared" si="4"/>
        <v/>
      </c>
      <c r="G83" s="214"/>
      <c r="H83" s="17">
        <v>62</v>
      </c>
      <c r="I83" s="63"/>
      <c r="J83" s="124"/>
      <c r="K83" s="124"/>
      <c r="L83" s="124"/>
      <c r="M83" s="127"/>
      <c r="N83" s="129" t="str">
        <f t="shared" si="5"/>
        <v/>
      </c>
      <c r="O83" s="12"/>
      <c r="P83" s="12"/>
    </row>
    <row r="84" spans="1:16" s="44" customFormat="1" ht="27.75" customHeight="1" x14ac:dyDescent="0.2">
      <c r="A84" s="17">
        <v>63</v>
      </c>
      <c r="B84" s="63"/>
      <c r="C84" s="124"/>
      <c r="D84" s="124"/>
      <c r="E84" s="127"/>
      <c r="F84" s="128" t="str">
        <f t="shared" si="4"/>
        <v/>
      </c>
      <c r="G84" s="214"/>
      <c r="H84" s="17">
        <v>63</v>
      </c>
      <c r="I84" s="63"/>
      <c r="J84" s="124"/>
      <c r="K84" s="124"/>
      <c r="L84" s="124"/>
      <c r="M84" s="127"/>
      <c r="N84" s="129" t="str">
        <f t="shared" si="5"/>
        <v/>
      </c>
      <c r="O84" s="12"/>
      <c r="P84" s="12"/>
    </row>
    <row r="85" spans="1:16" s="44" customFormat="1" ht="27.75" customHeight="1" x14ac:dyDescent="0.2">
      <c r="A85" s="17">
        <v>64</v>
      </c>
      <c r="B85" s="63"/>
      <c r="C85" s="124"/>
      <c r="D85" s="124"/>
      <c r="E85" s="127"/>
      <c r="F85" s="128" t="str">
        <f t="shared" si="4"/>
        <v/>
      </c>
      <c r="G85" s="214"/>
      <c r="H85" s="17">
        <v>64</v>
      </c>
      <c r="I85" s="63"/>
      <c r="J85" s="124"/>
      <c r="K85" s="124"/>
      <c r="L85" s="124"/>
      <c r="M85" s="127"/>
      <c r="N85" s="129" t="str">
        <f t="shared" si="5"/>
        <v/>
      </c>
      <c r="O85" s="12"/>
      <c r="P85" s="12"/>
    </row>
    <row r="86" spans="1:16" s="44" customFormat="1" ht="27.75" customHeight="1" x14ac:dyDescent="0.2">
      <c r="A86" s="17">
        <v>65</v>
      </c>
      <c r="B86" s="63"/>
      <c r="C86" s="124"/>
      <c r="D86" s="124"/>
      <c r="E86" s="127"/>
      <c r="F86" s="128" t="str">
        <f t="shared" si="4"/>
        <v/>
      </c>
      <c r="G86" s="214"/>
      <c r="H86" s="17">
        <v>65</v>
      </c>
      <c r="I86" s="63"/>
      <c r="J86" s="124"/>
      <c r="K86" s="124"/>
      <c r="L86" s="124"/>
      <c r="M86" s="127"/>
      <c r="N86" s="129" t="str">
        <f t="shared" si="5"/>
        <v/>
      </c>
      <c r="O86" s="12"/>
      <c r="P86" s="12"/>
    </row>
    <row r="87" spans="1:16" s="44" customFormat="1" ht="27.75" customHeight="1" x14ac:dyDescent="0.2">
      <c r="A87" s="17">
        <v>66</v>
      </c>
      <c r="B87" s="63"/>
      <c r="C87" s="124"/>
      <c r="D87" s="124"/>
      <c r="E87" s="127"/>
      <c r="F87" s="128" t="str">
        <f t="shared" si="4"/>
        <v/>
      </c>
      <c r="G87" s="214"/>
      <c r="H87" s="17">
        <v>66</v>
      </c>
      <c r="I87" s="63"/>
      <c r="J87" s="124"/>
      <c r="K87" s="124"/>
      <c r="L87" s="124"/>
      <c r="M87" s="127"/>
      <c r="N87" s="129" t="str">
        <f t="shared" si="5"/>
        <v/>
      </c>
      <c r="O87" s="12"/>
      <c r="P87" s="12"/>
    </row>
    <row r="88" spans="1:16" s="44" customFormat="1" ht="27.75" customHeight="1" x14ac:dyDescent="0.2">
      <c r="A88" s="17">
        <v>67</v>
      </c>
      <c r="B88" s="63"/>
      <c r="C88" s="124"/>
      <c r="D88" s="124"/>
      <c r="E88" s="127"/>
      <c r="F88" s="128" t="str">
        <f t="shared" si="4"/>
        <v/>
      </c>
      <c r="G88" s="214"/>
      <c r="H88" s="17">
        <v>67</v>
      </c>
      <c r="I88" s="63"/>
      <c r="J88" s="124"/>
      <c r="K88" s="124"/>
      <c r="L88" s="124"/>
      <c r="M88" s="127"/>
      <c r="N88" s="129" t="str">
        <f t="shared" si="5"/>
        <v/>
      </c>
      <c r="O88" s="12"/>
      <c r="P88" s="12"/>
    </row>
    <row r="89" spans="1:16" s="44" customFormat="1" ht="27.75" customHeight="1" x14ac:dyDescent="0.2">
      <c r="A89" s="17">
        <v>68</v>
      </c>
      <c r="B89" s="63"/>
      <c r="C89" s="124"/>
      <c r="D89" s="124"/>
      <c r="E89" s="127"/>
      <c r="F89" s="128" t="str">
        <f t="shared" si="4"/>
        <v/>
      </c>
      <c r="G89" s="214"/>
      <c r="H89" s="17">
        <v>68</v>
      </c>
      <c r="I89" s="63"/>
      <c r="J89" s="124"/>
      <c r="K89" s="124"/>
      <c r="L89" s="124"/>
      <c r="M89" s="127"/>
      <c r="N89" s="129" t="str">
        <f t="shared" si="5"/>
        <v/>
      </c>
      <c r="O89" s="12"/>
      <c r="P89" s="12"/>
    </row>
    <row r="90" spans="1:16" s="44" customFormat="1" ht="27.75" customHeight="1" x14ac:dyDescent="0.2">
      <c r="A90" s="17">
        <v>69</v>
      </c>
      <c r="B90" s="63"/>
      <c r="C90" s="124"/>
      <c r="D90" s="124"/>
      <c r="E90" s="127"/>
      <c r="F90" s="128" t="str">
        <f t="shared" si="4"/>
        <v/>
      </c>
      <c r="G90" s="214"/>
      <c r="H90" s="17">
        <v>69</v>
      </c>
      <c r="I90" s="63"/>
      <c r="J90" s="124"/>
      <c r="K90" s="124"/>
      <c r="L90" s="124"/>
      <c r="M90" s="127"/>
      <c r="N90" s="129" t="str">
        <f t="shared" si="5"/>
        <v/>
      </c>
      <c r="O90" s="12"/>
      <c r="P90" s="12"/>
    </row>
    <row r="91" spans="1:16" s="44" customFormat="1" ht="27.75" customHeight="1" x14ac:dyDescent="0.2">
      <c r="A91" s="17">
        <v>70</v>
      </c>
      <c r="B91" s="63"/>
      <c r="C91" s="124"/>
      <c r="D91" s="124"/>
      <c r="E91" s="127"/>
      <c r="F91" s="128" t="str">
        <f t="shared" si="4"/>
        <v/>
      </c>
      <c r="G91" s="214"/>
      <c r="H91" s="17">
        <v>70</v>
      </c>
      <c r="I91" s="63"/>
      <c r="J91" s="124"/>
      <c r="K91" s="124"/>
      <c r="L91" s="124"/>
      <c r="M91" s="132"/>
      <c r="N91" s="129" t="str">
        <f t="shared" si="5"/>
        <v/>
      </c>
      <c r="O91" s="12"/>
      <c r="P91" s="12"/>
    </row>
    <row r="92" spans="1:16" s="44" customFormat="1" ht="27.75" customHeight="1" x14ac:dyDescent="0.2">
      <c r="A92" s="17">
        <v>71</v>
      </c>
      <c r="B92" s="63"/>
      <c r="C92" s="124"/>
      <c r="D92" s="124"/>
      <c r="E92" s="132"/>
      <c r="F92" s="128" t="str">
        <f t="shared" si="4"/>
        <v/>
      </c>
      <c r="G92" s="214"/>
      <c r="H92" s="17">
        <v>71</v>
      </c>
      <c r="I92" s="63"/>
      <c r="J92" s="124"/>
      <c r="K92" s="124"/>
      <c r="L92" s="124"/>
      <c r="M92" s="127"/>
      <c r="N92" s="129" t="str">
        <f t="shared" si="5"/>
        <v/>
      </c>
      <c r="O92" s="12"/>
      <c r="P92" s="12"/>
    </row>
    <row r="93" spans="1:16" s="44" customFormat="1" ht="27.75" customHeight="1" x14ac:dyDescent="0.2">
      <c r="A93" s="17">
        <v>72</v>
      </c>
      <c r="B93" s="63"/>
      <c r="C93" s="124"/>
      <c r="D93" s="124"/>
      <c r="E93" s="127"/>
      <c r="F93" s="128" t="str">
        <f t="shared" si="4"/>
        <v/>
      </c>
      <c r="G93" s="214"/>
      <c r="H93" s="17">
        <v>72</v>
      </c>
      <c r="I93" s="63"/>
      <c r="J93" s="124"/>
      <c r="K93" s="124"/>
      <c r="L93" s="124"/>
      <c r="M93" s="127"/>
      <c r="N93" s="129" t="str">
        <f t="shared" si="5"/>
        <v/>
      </c>
      <c r="O93" s="12"/>
      <c r="P93" s="12"/>
    </row>
    <row r="94" spans="1:16" s="44" customFormat="1" ht="27.75" customHeight="1" x14ac:dyDescent="0.2">
      <c r="A94" s="17">
        <v>73</v>
      </c>
      <c r="B94" s="63"/>
      <c r="C94" s="124"/>
      <c r="D94" s="124"/>
      <c r="E94" s="127"/>
      <c r="F94" s="128" t="str">
        <f t="shared" si="4"/>
        <v/>
      </c>
      <c r="G94" s="214"/>
      <c r="H94" s="17">
        <v>73</v>
      </c>
      <c r="I94" s="63"/>
      <c r="J94" s="124"/>
      <c r="K94" s="124"/>
      <c r="L94" s="124"/>
      <c r="M94" s="127"/>
      <c r="N94" s="129" t="str">
        <f t="shared" si="5"/>
        <v/>
      </c>
      <c r="O94" s="12"/>
      <c r="P94" s="12"/>
    </row>
    <row r="95" spans="1:16" s="44" customFormat="1" ht="27.75" customHeight="1" x14ac:dyDescent="0.2">
      <c r="A95" s="17">
        <v>74</v>
      </c>
      <c r="B95" s="63"/>
      <c r="C95" s="124"/>
      <c r="D95" s="124"/>
      <c r="E95" s="127"/>
      <c r="F95" s="128" t="str">
        <f t="shared" si="4"/>
        <v/>
      </c>
      <c r="G95" s="214"/>
      <c r="H95" s="17">
        <v>74</v>
      </c>
      <c r="I95" s="63"/>
      <c r="J95" s="124"/>
      <c r="K95" s="124"/>
      <c r="L95" s="124"/>
      <c r="M95" s="127"/>
      <c r="N95" s="129" t="str">
        <f t="shared" si="5"/>
        <v/>
      </c>
      <c r="O95" s="12"/>
      <c r="P95" s="12"/>
    </row>
    <row r="96" spans="1:16" s="48" customFormat="1" ht="27.75" customHeight="1" x14ac:dyDescent="0.2">
      <c r="A96" s="17">
        <v>75</v>
      </c>
      <c r="B96" s="63"/>
      <c r="C96" s="124"/>
      <c r="D96" s="124"/>
      <c r="E96" s="127"/>
      <c r="F96" s="128" t="str">
        <f t="shared" si="4"/>
        <v/>
      </c>
      <c r="G96" s="214"/>
      <c r="H96" s="17">
        <v>75</v>
      </c>
      <c r="I96" s="63"/>
      <c r="J96" s="124"/>
      <c r="K96" s="124"/>
      <c r="L96" s="124"/>
      <c r="M96" s="127"/>
      <c r="N96" s="129" t="str">
        <f t="shared" si="5"/>
        <v/>
      </c>
      <c r="O96" s="47"/>
      <c r="P96" s="47"/>
    </row>
    <row r="97" spans="1:16" s="44" customFormat="1" ht="30" customHeight="1" thickBot="1" x14ac:dyDescent="0.3">
      <c r="A97" s="243" t="s">
        <v>30</v>
      </c>
      <c r="B97" s="244"/>
      <c r="C97" s="244"/>
      <c r="D97" s="244"/>
      <c r="E97" s="245"/>
      <c r="F97" s="131" t="str">
        <f>IF(SUM(F72:F96)=0, " ", SUM(F72:F96))</f>
        <v xml:space="preserve"> </v>
      </c>
      <c r="G97" s="253"/>
      <c r="H97" s="254" t="s">
        <v>31</v>
      </c>
      <c r="I97" s="244"/>
      <c r="J97" s="244"/>
      <c r="K97" s="244"/>
      <c r="L97" s="244"/>
      <c r="M97" s="245"/>
      <c r="N97" s="131" t="str">
        <f>IF(SUM(N72:N96)=0, " ", SUM(N72:N96))</f>
        <v xml:space="preserve"> </v>
      </c>
      <c r="O97" s="12"/>
      <c r="P97" s="12"/>
    </row>
    <row r="98" spans="1:16" s="44" customFormat="1" ht="13.5" customHeight="1" x14ac:dyDescent="0.2">
      <c r="A98" s="30"/>
      <c r="B98" s="65"/>
      <c r="C98" s="30"/>
      <c r="D98" s="30"/>
      <c r="E98" s="30"/>
      <c r="F98" s="49"/>
      <c r="G98" s="21"/>
      <c r="H98" s="50"/>
      <c r="I98" s="65"/>
      <c r="J98" s="30"/>
      <c r="K98" s="30"/>
      <c r="L98" s="30"/>
      <c r="M98" s="30"/>
      <c r="N98" s="49"/>
      <c r="O98" s="12"/>
      <c r="P98" s="12"/>
    </row>
    <row r="99" spans="1:16" s="44" customFormat="1" ht="17.25" customHeight="1" x14ac:dyDescent="0.25">
      <c r="A99" s="248"/>
      <c r="B99" s="187"/>
      <c r="C99" s="187"/>
      <c r="D99" s="187"/>
      <c r="E99" s="187"/>
      <c r="F99" s="187"/>
      <c r="G99" s="187"/>
      <c r="H99" s="187"/>
      <c r="I99" s="187"/>
      <c r="J99" s="187"/>
      <c r="K99" s="187"/>
      <c r="L99" s="187"/>
      <c r="M99" s="187"/>
      <c r="N99" s="187"/>
      <c r="O99" s="12"/>
      <c r="P99" s="12"/>
    </row>
    <row r="100" spans="1:16" ht="15.75" customHeight="1" thickBot="1" x14ac:dyDescent="0.3">
      <c r="N100" s="12" t="s">
        <v>36</v>
      </c>
      <c r="O100" s="33"/>
      <c r="P100" s="33"/>
    </row>
    <row r="101" spans="1:16" s="44" customFormat="1" ht="33.75" customHeight="1" x14ac:dyDescent="0.25">
      <c r="A101" s="249" t="s">
        <v>23</v>
      </c>
      <c r="B101" s="197"/>
      <c r="C101" s="197"/>
      <c r="D101" s="197"/>
      <c r="E101" s="197"/>
      <c r="F101" s="197"/>
      <c r="G101" s="197"/>
      <c r="H101" s="197"/>
      <c r="I101" s="197"/>
      <c r="J101" s="197"/>
      <c r="K101" s="197"/>
      <c r="L101" s="197"/>
      <c r="M101" s="197"/>
      <c r="N101" s="250"/>
      <c r="O101" s="12"/>
      <c r="P101" s="12"/>
    </row>
    <row r="102" spans="1:16" s="44" customFormat="1" ht="19.5" customHeight="1" x14ac:dyDescent="0.25">
      <c r="A102" s="255" t="s">
        <v>37</v>
      </c>
      <c r="B102" s="180"/>
      <c r="C102" s="180"/>
      <c r="D102" s="180"/>
      <c r="E102" s="180"/>
      <c r="F102" s="180"/>
      <c r="G102" s="180"/>
      <c r="H102" s="180"/>
      <c r="I102" s="180"/>
      <c r="J102" s="180"/>
      <c r="K102" s="180"/>
      <c r="L102" s="180"/>
      <c r="M102" s="180"/>
      <c r="N102" s="256"/>
      <c r="O102" s="12"/>
      <c r="P102" s="12"/>
    </row>
    <row r="103" spans="1:16" s="44" customFormat="1" ht="29.25" customHeight="1" x14ac:dyDescent="0.25">
      <c r="A103" s="240" t="s">
        <v>3</v>
      </c>
      <c r="B103" s="251" t="s">
        <v>4</v>
      </c>
      <c r="C103" s="180"/>
      <c r="D103" s="180"/>
      <c r="E103" s="180"/>
      <c r="F103" s="176"/>
      <c r="G103" s="252"/>
      <c r="H103" s="246" t="s">
        <v>3</v>
      </c>
      <c r="I103" s="257" t="s">
        <v>25</v>
      </c>
      <c r="J103" s="180"/>
      <c r="K103" s="180"/>
      <c r="L103" s="180"/>
      <c r="M103" s="180"/>
      <c r="N103" s="256"/>
      <c r="O103" s="12"/>
      <c r="P103" s="12"/>
    </row>
    <row r="104" spans="1:16" s="44" customFormat="1" ht="29.25" customHeight="1" x14ac:dyDescent="0.2">
      <c r="A104" s="205"/>
      <c r="B104" s="45" t="s">
        <v>26</v>
      </c>
      <c r="C104" s="46" t="s">
        <v>7</v>
      </c>
      <c r="D104" s="46" t="s">
        <v>8</v>
      </c>
      <c r="E104" s="123" t="s">
        <v>9</v>
      </c>
      <c r="F104" s="51" t="s">
        <v>27</v>
      </c>
      <c r="G104" s="214"/>
      <c r="H104" s="215"/>
      <c r="I104" s="45" t="s">
        <v>26</v>
      </c>
      <c r="J104" s="46" t="s">
        <v>7</v>
      </c>
      <c r="K104" s="46" t="s">
        <v>8</v>
      </c>
      <c r="L104" s="123" t="s">
        <v>28</v>
      </c>
      <c r="M104" s="46" t="s">
        <v>13</v>
      </c>
      <c r="N104" s="52" t="s">
        <v>29</v>
      </c>
      <c r="O104" s="12"/>
      <c r="P104" s="12"/>
    </row>
    <row r="105" spans="1:16" s="44" customFormat="1" ht="27.75" customHeight="1" x14ac:dyDescent="0.2">
      <c r="A105" s="17">
        <v>76</v>
      </c>
      <c r="B105" s="63"/>
      <c r="C105" s="124"/>
      <c r="D105" s="124"/>
      <c r="E105" s="132"/>
      <c r="F105" s="128" t="str">
        <f t="shared" ref="F105:F129" si="6">IF(C105*E105 = 0, "", C105*E105)</f>
        <v/>
      </c>
      <c r="G105" s="214"/>
      <c r="H105" s="17">
        <v>76</v>
      </c>
      <c r="I105" s="63"/>
      <c r="J105" s="124"/>
      <c r="K105" s="124"/>
      <c r="L105" s="124"/>
      <c r="M105" s="132"/>
      <c r="N105" s="129" t="str">
        <f t="shared" ref="N105:N129" si="7">IF(J105*L105*M105 = 0, "", J105*L105*M105)</f>
        <v/>
      </c>
      <c r="O105" s="12"/>
      <c r="P105" s="12"/>
    </row>
    <row r="106" spans="1:16" s="44" customFormat="1" ht="27.75" customHeight="1" x14ac:dyDescent="0.2">
      <c r="A106" s="17">
        <v>77</v>
      </c>
      <c r="B106" s="63"/>
      <c r="C106" s="124"/>
      <c r="D106" s="124"/>
      <c r="E106" s="132"/>
      <c r="F106" s="128" t="str">
        <f t="shared" si="6"/>
        <v/>
      </c>
      <c r="G106" s="214"/>
      <c r="H106" s="17">
        <v>77</v>
      </c>
      <c r="I106" s="63"/>
      <c r="J106" s="124"/>
      <c r="K106" s="124"/>
      <c r="L106" s="124"/>
      <c r="M106" s="132"/>
      <c r="N106" s="129" t="str">
        <f t="shared" si="7"/>
        <v/>
      </c>
      <c r="O106" s="12"/>
      <c r="P106" s="12"/>
    </row>
    <row r="107" spans="1:16" s="44" customFormat="1" ht="27.75" customHeight="1" x14ac:dyDescent="0.2">
      <c r="A107" s="17">
        <v>78</v>
      </c>
      <c r="B107" s="63"/>
      <c r="C107" s="124"/>
      <c r="D107" s="124"/>
      <c r="E107" s="132"/>
      <c r="F107" s="128" t="str">
        <f t="shared" si="6"/>
        <v/>
      </c>
      <c r="G107" s="214"/>
      <c r="H107" s="17">
        <v>78</v>
      </c>
      <c r="I107" s="63"/>
      <c r="J107" s="124"/>
      <c r="K107" s="124"/>
      <c r="L107" s="124"/>
      <c r="M107" s="132"/>
      <c r="N107" s="129" t="str">
        <f t="shared" si="7"/>
        <v/>
      </c>
      <c r="O107" s="12"/>
      <c r="P107" s="12"/>
    </row>
    <row r="108" spans="1:16" s="44" customFormat="1" ht="27.75" customHeight="1" x14ac:dyDescent="0.2">
      <c r="A108" s="17">
        <v>79</v>
      </c>
      <c r="B108" s="63"/>
      <c r="C108" s="124"/>
      <c r="D108" s="124"/>
      <c r="E108" s="127"/>
      <c r="F108" s="128" t="str">
        <f t="shared" si="6"/>
        <v/>
      </c>
      <c r="G108" s="214"/>
      <c r="H108" s="17">
        <v>79</v>
      </c>
      <c r="I108" s="63"/>
      <c r="J108" s="124"/>
      <c r="K108" s="124"/>
      <c r="L108" s="124"/>
      <c r="M108" s="127"/>
      <c r="N108" s="129" t="str">
        <f t="shared" si="7"/>
        <v/>
      </c>
      <c r="O108" s="12"/>
      <c r="P108" s="12"/>
    </row>
    <row r="109" spans="1:16" s="44" customFormat="1" ht="27.75" customHeight="1" x14ac:dyDescent="0.2">
      <c r="A109" s="17">
        <v>80</v>
      </c>
      <c r="B109" s="63"/>
      <c r="C109" s="124"/>
      <c r="D109" s="124"/>
      <c r="E109" s="127"/>
      <c r="F109" s="128" t="str">
        <f t="shared" si="6"/>
        <v/>
      </c>
      <c r="G109" s="214"/>
      <c r="H109" s="17">
        <v>80</v>
      </c>
      <c r="I109" s="63"/>
      <c r="J109" s="124"/>
      <c r="K109" s="124"/>
      <c r="L109" s="124"/>
      <c r="M109" s="132"/>
      <c r="N109" s="129" t="str">
        <f t="shared" si="7"/>
        <v/>
      </c>
      <c r="O109" s="12"/>
      <c r="P109" s="12"/>
    </row>
    <row r="110" spans="1:16" s="44" customFormat="1" ht="27.75" customHeight="1" x14ac:dyDescent="0.2">
      <c r="A110" s="17">
        <v>81</v>
      </c>
      <c r="B110" s="63"/>
      <c r="C110" s="124"/>
      <c r="D110" s="124"/>
      <c r="E110" s="132"/>
      <c r="F110" s="128" t="str">
        <f t="shared" si="6"/>
        <v/>
      </c>
      <c r="G110" s="214"/>
      <c r="H110" s="17">
        <v>81</v>
      </c>
      <c r="I110" s="63"/>
      <c r="J110" s="124"/>
      <c r="K110" s="124"/>
      <c r="L110" s="124"/>
      <c r="M110" s="127"/>
      <c r="N110" s="129" t="str">
        <f t="shared" si="7"/>
        <v/>
      </c>
      <c r="O110" s="12"/>
      <c r="P110" s="12"/>
    </row>
    <row r="111" spans="1:16" s="44" customFormat="1" ht="27.75" customHeight="1" x14ac:dyDescent="0.2">
      <c r="A111" s="17">
        <v>82</v>
      </c>
      <c r="B111" s="63"/>
      <c r="C111" s="124"/>
      <c r="D111" s="124"/>
      <c r="E111" s="127"/>
      <c r="F111" s="128" t="str">
        <f t="shared" si="6"/>
        <v/>
      </c>
      <c r="G111" s="214"/>
      <c r="H111" s="17">
        <v>82</v>
      </c>
      <c r="I111" s="63"/>
      <c r="J111" s="124"/>
      <c r="K111" s="124"/>
      <c r="L111" s="124"/>
      <c r="M111" s="127"/>
      <c r="N111" s="129" t="str">
        <f t="shared" si="7"/>
        <v/>
      </c>
      <c r="O111" s="12"/>
      <c r="P111" s="12"/>
    </row>
    <row r="112" spans="1:16" s="44" customFormat="1" ht="27.75" customHeight="1" x14ac:dyDescent="0.2">
      <c r="A112" s="17">
        <v>83</v>
      </c>
      <c r="B112" s="63"/>
      <c r="C112" s="124"/>
      <c r="D112" s="124"/>
      <c r="E112" s="127"/>
      <c r="F112" s="128" t="str">
        <f t="shared" si="6"/>
        <v/>
      </c>
      <c r="G112" s="214"/>
      <c r="H112" s="17">
        <v>83</v>
      </c>
      <c r="I112" s="63"/>
      <c r="J112" s="124"/>
      <c r="K112" s="124"/>
      <c r="L112" s="124"/>
      <c r="M112" s="127"/>
      <c r="N112" s="129" t="str">
        <f t="shared" si="7"/>
        <v/>
      </c>
      <c r="O112" s="12"/>
      <c r="P112" s="12"/>
    </row>
    <row r="113" spans="1:16" s="44" customFormat="1" ht="27.75" customHeight="1" x14ac:dyDescent="0.2">
      <c r="A113" s="17">
        <v>84</v>
      </c>
      <c r="B113" s="63"/>
      <c r="C113" s="124"/>
      <c r="D113" s="124"/>
      <c r="E113" s="127"/>
      <c r="F113" s="128" t="str">
        <f t="shared" si="6"/>
        <v/>
      </c>
      <c r="G113" s="214"/>
      <c r="H113" s="17">
        <v>84</v>
      </c>
      <c r="I113" s="63"/>
      <c r="J113" s="124"/>
      <c r="K113" s="124"/>
      <c r="L113" s="124"/>
      <c r="M113" s="127"/>
      <c r="N113" s="129" t="str">
        <f t="shared" si="7"/>
        <v/>
      </c>
      <c r="O113" s="12"/>
      <c r="P113" s="12"/>
    </row>
    <row r="114" spans="1:16" s="44" customFormat="1" ht="27.75" customHeight="1" x14ac:dyDescent="0.2">
      <c r="A114" s="17">
        <v>85</v>
      </c>
      <c r="B114" s="63"/>
      <c r="C114" s="124"/>
      <c r="D114" s="124"/>
      <c r="E114" s="127"/>
      <c r="F114" s="128" t="str">
        <f t="shared" si="6"/>
        <v/>
      </c>
      <c r="G114" s="214"/>
      <c r="H114" s="17">
        <v>85</v>
      </c>
      <c r="I114" s="63"/>
      <c r="J114" s="124"/>
      <c r="K114" s="124"/>
      <c r="L114" s="124"/>
      <c r="M114" s="127"/>
      <c r="N114" s="129" t="str">
        <f t="shared" si="7"/>
        <v/>
      </c>
      <c r="O114" s="12"/>
      <c r="P114" s="12"/>
    </row>
    <row r="115" spans="1:16" s="44" customFormat="1" ht="27.75" customHeight="1" x14ac:dyDescent="0.2">
      <c r="A115" s="17">
        <v>86</v>
      </c>
      <c r="B115" s="63"/>
      <c r="C115" s="124"/>
      <c r="D115" s="124"/>
      <c r="E115" s="127"/>
      <c r="F115" s="128" t="str">
        <f t="shared" si="6"/>
        <v/>
      </c>
      <c r="G115" s="214"/>
      <c r="H115" s="17">
        <v>86</v>
      </c>
      <c r="I115" s="63"/>
      <c r="J115" s="124"/>
      <c r="K115" s="124"/>
      <c r="L115" s="124"/>
      <c r="M115" s="127"/>
      <c r="N115" s="129" t="str">
        <f t="shared" si="7"/>
        <v/>
      </c>
      <c r="O115" s="12"/>
      <c r="P115" s="12"/>
    </row>
    <row r="116" spans="1:16" s="44" customFormat="1" ht="27.75" customHeight="1" x14ac:dyDescent="0.2">
      <c r="A116" s="17">
        <v>87</v>
      </c>
      <c r="B116" s="63"/>
      <c r="C116" s="124"/>
      <c r="D116" s="124"/>
      <c r="E116" s="127"/>
      <c r="F116" s="128" t="str">
        <f t="shared" si="6"/>
        <v/>
      </c>
      <c r="G116" s="214"/>
      <c r="H116" s="17">
        <v>87</v>
      </c>
      <c r="I116" s="63"/>
      <c r="J116" s="124"/>
      <c r="K116" s="124"/>
      <c r="L116" s="124"/>
      <c r="M116" s="127"/>
      <c r="N116" s="129" t="str">
        <f t="shared" si="7"/>
        <v/>
      </c>
      <c r="O116" s="12"/>
      <c r="P116" s="12"/>
    </row>
    <row r="117" spans="1:16" s="44" customFormat="1" ht="27.75" customHeight="1" x14ac:dyDescent="0.2">
      <c r="A117" s="17">
        <v>88</v>
      </c>
      <c r="B117" s="63"/>
      <c r="C117" s="124"/>
      <c r="D117" s="124"/>
      <c r="E117" s="127"/>
      <c r="F117" s="128" t="str">
        <f t="shared" si="6"/>
        <v/>
      </c>
      <c r="G117" s="214"/>
      <c r="H117" s="17">
        <v>88</v>
      </c>
      <c r="I117" s="63"/>
      <c r="J117" s="124"/>
      <c r="K117" s="124"/>
      <c r="L117" s="124"/>
      <c r="M117" s="127"/>
      <c r="N117" s="129" t="str">
        <f t="shared" si="7"/>
        <v/>
      </c>
      <c r="O117" s="12"/>
      <c r="P117" s="12"/>
    </row>
    <row r="118" spans="1:16" s="44" customFormat="1" ht="27.75" customHeight="1" x14ac:dyDescent="0.2">
      <c r="A118" s="17">
        <v>89</v>
      </c>
      <c r="B118" s="63"/>
      <c r="C118" s="124"/>
      <c r="D118" s="124"/>
      <c r="E118" s="127"/>
      <c r="F118" s="128" t="str">
        <f t="shared" si="6"/>
        <v/>
      </c>
      <c r="G118" s="214"/>
      <c r="H118" s="17">
        <v>89</v>
      </c>
      <c r="I118" s="63"/>
      <c r="J118" s="124"/>
      <c r="K118" s="124"/>
      <c r="L118" s="124"/>
      <c r="M118" s="127"/>
      <c r="N118" s="129" t="str">
        <f t="shared" si="7"/>
        <v/>
      </c>
      <c r="O118" s="12"/>
      <c r="P118" s="12"/>
    </row>
    <row r="119" spans="1:16" s="44" customFormat="1" ht="27.75" customHeight="1" x14ac:dyDescent="0.2">
      <c r="A119" s="17">
        <v>90</v>
      </c>
      <c r="B119" s="63"/>
      <c r="C119" s="124"/>
      <c r="D119" s="124"/>
      <c r="E119" s="127"/>
      <c r="F119" s="128" t="str">
        <f t="shared" si="6"/>
        <v/>
      </c>
      <c r="G119" s="214"/>
      <c r="H119" s="17">
        <v>90</v>
      </c>
      <c r="I119" s="63"/>
      <c r="J119" s="124"/>
      <c r="K119" s="124"/>
      <c r="L119" s="124"/>
      <c r="M119" s="127"/>
      <c r="N119" s="129" t="str">
        <f t="shared" si="7"/>
        <v/>
      </c>
      <c r="O119" s="12"/>
      <c r="P119" s="12"/>
    </row>
    <row r="120" spans="1:16" s="44" customFormat="1" ht="27.75" customHeight="1" x14ac:dyDescent="0.2">
      <c r="A120" s="17">
        <v>91</v>
      </c>
      <c r="B120" s="63"/>
      <c r="C120" s="124"/>
      <c r="D120" s="124"/>
      <c r="E120" s="127"/>
      <c r="F120" s="128" t="str">
        <f t="shared" si="6"/>
        <v/>
      </c>
      <c r="G120" s="214"/>
      <c r="H120" s="17">
        <v>91</v>
      </c>
      <c r="I120" s="63"/>
      <c r="J120" s="124"/>
      <c r="K120" s="124"/>
      <c r="L120" s="124"/>
      <c r="M120" s="127"/>
      <c r="N120" s="129" t="str">
        <f t="shared" si="7"/>
        <v/>
      </c>
      <c r="O120" s="12"/>
      <c r="P120" s="12"/>
    </row>
    <row r="121" spans="1:16" s="44" customFormat="1" ht="27.75" customHeight="1" x14ac:dyDescent="0.2">
      <c r="A121" s="17">
        <v>92</v>
      </c>
      <c r="B121" s="63"/>
      <c r="C121" s="124"/>
      <c r="D121" s="124"/>
      <c r="E121" s="127"/>
      <c r="F121" s="128" t="str">
        <f t="shared" si="6"/>
        <v/>
      </c>
      <c r="G121" s="214"/>
      <c r="H121" s="17">
        <v>92</v>
      </c>
      <c r="I121" s="63"/>
      <c r="J121" s="124"/>
      <c r="K121" s="124"/>
      <c r="L121" s="124"/>
      <c r="M121" s="127"/>
      <c r="N121" s="129" t="str">
        <f t="shared" si="7"/>
        <v/>
      </c>
      <c r="O121" s="12"/>
      <c r="P121" s="12"/>
    </row>
    <row r="122" spans="1:16" s="44" customFormat="1" ht="27.75" customHeight="1" x14ac:dyDescent="0.2">
      <c r="A122" s="17">
        <v>93</v>
      </c>
      <c r="B122" s="63"/>
      <c r="C122" s="124"/>
      <c r="D122" s="124"/>
      <c r="E122" s="127"/>
      <c r="F122" s="128" t="str">
        <f t="shared" si="6"/>
        <v/>
      </c>
      <c r="G122" s="214"/>
      <c r="H122" s="17">
        <v>93</v>
      </c>
      <c r="I122" s="63"/>
      <c r="J122" s="124"/>
      <c r="K122" s="124"/>
      <c r="L122" s="124"/>
      <c r="M122" s="127"/>
      <c r="N122" s="129" t="str">
        <f t="shared" si="7"/>
        <v/>
      </c>
      <c r="O122" s="12"/>
      <c r="P122" s="12"/>
    </row>
    <row r="123" spans="1:16" s="44" customFormat="1" ht="27.75" customHeight="1" x14ac:dyDescent="0.2">
      <c r="A123" s="17">
        <v>94</v>
      </c>
      <c r="B123" s="63"/>
      <c r="C123" s="124"/>
      <c r="D123" s="124"/>
      <c r="E123" s="127"/>
      <c r="F123" s="128" t="str">
        <f t="shared" si="6"/>
        <v/>
      </c>
      <c r="G123" s="214"/>
      <c r="H123" s="17">
        <v>94</v>
      </c>
      <c r="I123" s="63"/>
      <c r="J123" s="124"/>
      <c r="K123" s="124"/>
      <c r="L123" s="124"/>
      <c r="M123" s="127"/>
      <c r="N123" s="129" t="str">
        <f t="shared" si="7"/>
        <v/>
      </c>
      <c r="O123" s="12"/>
      <c r="P123" s="12"/>
    </row>
    <row r="124" spans="1:16" s="44" customFormat="1" ht="27.75" customHeight="1" x14ac:dyDescent="0.2">
      <c r="A124" s="17">
        <v>95</v>
      </c>
      <c r="B124" s="63"/>
      <c r="C124" s="124"/>
      <c r="D124" s="124"/>
      <c r="E124" s="127"/>
      <c r="F124" s="128" t="str">
        <f t="shared" si="6"/>
        <v/>
      </c>
      <c r="G124" s="214"/>
      <c r="H124" s="17">
        <v>95</v>
      </c>
      <c r="I124" s="63"/>
      <c r="J124" s="124"/>
      <c r="K124" s="124"/>
      <c r="L124" s="124"/>
      <c r="M124" s="127"/>
      <c r="N124" s="129" t="str">
        <f t="shared" si="7"/>
        <v/>
      </c>
      <c r="O124" s="12"/>
      <c r="P124" s="12"/>
    </row>
    <row r="125" spans="1:16" s="44" customFormat="1" ht="27.75" customHeight="1" x14ac:dyDescent="0.2">
      <c r="A125" s="17">
        <v>96</v>
      </c>
      <c r="B125" s="63"/>
      <c r="C125" s="124"/>
      <c r="D125" s="124"/>
      <c r="E125" s="127"/>
      <c r="F125" s="128" t="str">
        <f t="shared" si="6"/>
        <v/>
      </c>
      <c r="G125" s="214"/>
      <c r="H125" s="17">
        <v>96</v>
      </c>
      <c r="I125" s="63"/>
      <c r="J125" s="124"/>
      <c r="K125" s="124"/>
      <c r="L125" s="124"/>
      <c r="M125" s="127"/>
      <c r="N125" s="129" t="str">
        <f t="shared" si="7"/>
        <v/>
      </c>
      <c r="O125" s="12"/>
      <c r="P125" s="12"/>
    </row>
    <row r="126" spans="1:16" s="44" customFormat="1" ht="27.75" customHeight="1" x14ac:dyDescent="0.2">
      <c r="A126" s="17">
        <v>97</v>
      </c>
      <c r="B126" s="63"/>
      <c r="C126" s="124"/>
      <c r="D126" s="124"/>
      <c r="E126" s="132"/>
      <c r="F126" s="128" t="str">
        <f t="shared" si="6"/>
        <v/>
      </c>
      <c r="G126" s="214"/>
      <c r="H126" s="17">
        <v>97</v>
      </c>
      <c r="I126" s="63"/>
      <c r="J126" s="124"/>
      <c r="K126" s="124"/>
      <c r="L126" s="124"/>
      <c r="M126" s="127"/>
      <c r="N126" s="129" t="str">
        <f t="shared" si="7"/>
        <v/>
      </c>
      <c r="O126" s="12"/>
      <c r="P126" s="12"/>
    </row>
    <row r="127" spans="1:16" s="44" customFormat="1" ht="27.75" customHeight="1" x14ac:dyDescent="0.2">
      <c r="A127" s="17">
        <v>98</v>
      </c>
      <c r="B127" s="63"/>
      <c r="C127" s="124"/>
      <c r="D127" s="124"/>
      <c r="E127" s="127"/>
      <c r="F127" s="128" t="str">
        <f t="shared" si="6"/>
        <v/>
      </c>
      <c r="G127" s="214"/>
      <c r="H127" s="17">
        <v>98</v>
      </c>
      <c r="I127" s="63"/>
      <c r="J127" s="124"/>
      <c r="K127" s="124"/>
      <c r="L127" s="124"/>
      <c r="M127" s="127"/>
      <c r="N127" s="129" t="str">
        <f t="shared" si="7"/>
        <v/>
      </c>
      <c r="O127" s="12"/>
      <c r="P127" s="12"/>
    </row>
    <row r="128" spans="1:16" s="44" customFormat="1" ht="27.75" customHeight="1" x14ac:dyDescent="0.2">
      <c r="A128" s="17">
        <v>99</v>
      </c>
      <c r="B128" s="63"/>
      <c r="C128" s="124"/>
      <c r="D128" s="124"/>
      <c r="E128" s="127"/>
      <c r="F128" s="128" t="str">
        <f t="shared" si="6"/>
        <v/>
      </c>
      <c r="G128" s="214"/>
      <c r="H128" s="17">
        <v>99</v>
      </c>
      <c r="I128" s="63"/>
      <c r="J128" s="124"/>
      <c r="K128" s="124"/>
      <c r="L128" s="124"/>
      <c r="M128" s="132"/>
      <c r="N128" s="129" t="str">
        <f t="shared" si="7"/>
        <v/>
      </c>
      <c r="O128" s="12"/>
      <c r="P128" s="12"/>
    </row>
    <row r="129" spans="1:16" s="48" customFormat="1" ht="27.75" customHeight="1" x14ac:dyDescent="0.2">
      <c r="A129" s="17">
        <v>100</v>
      </c>
      <c r="B129" s="63"/>
      <c r="C129" s="124"/>
      <c r="D129" s="124"/>
      <c r="E129" s="127"/>
      <c r="F129" s="128" t="str">
        <f t="shared" si="6"/>
        <v/>
      </c>
      <c r="G129" s="214"/>
      <c r="H129" s="17">
        <v>100</v>
      </c>
      <c r="I129" s="63"/>
      <c r="J129" s="124"/>
      <c r="K129" s="124"/>
      <c r="L129" s="124"/>
      <c r="M129" s="127"/>
      <c r="N129" s="129" t="str">
        <f t="shared" si="7"/>
        <v/>
      </c>
      <c r="O129" s="47"/>
      <c r="P129" s="47"/>
    </row>
    <row r="130" spans="1:16" s="44" customFormat="1" ht="30" customHeight="1" thickBot="1" x14ac:dyDescent="0.3">
      <c r="A130" s="243" t="s">
        <v>30</v>
      </c>
      <c r="B130" s="244"/>
      <c r="C130" s="244"/>
      <c r="D130" s="244"/>
      <c r="E130" s="245"/>
      <c r="F130" s="131" t="str">
        <f>IF(SUM(F105:F129)=0, " ", SUM(F105:F129))</f>
        <v xml:space="preserve"> </v>
      </c>
      <c r="G130" s="253"/>
      <c r="H130" s="254" t="s">
        <v>31</v>
      </c>
      <c r="I130" s="244"/>
      <c r="J130" s="244"/>
      <c r="K130" s="244"/>
      <c r="L130" s="244"/>
      <c r="M130" s="245"/>
      <c r="N130" s="131" t="str">
        <f>IF(SUM(N105:N129)=0, " ", SUM(N105:N129))</f>
        <v xml:space="preserve"> </v>
      </c>
      <c r="O130" s="12"/>
      <c r="P130" s="12"/>
    </row>
    <row r="131" spans="1:16" s="44" customFormat="1" ht="13.5" customHeight="1" x14ac:dyDescent="0.2">
      <c r="A131" s="30"/>
      <c r="B131" s="65"/>
      <c r="C131" s="30"/>
      <c r="D131" s="30"/>
      <c r="E131" s="30"/>
      <c r="F131" s="49"/>
      <c r="G131" s="21"/>
      <c r="H131" s="50"/>
      <c r="I131" s="65"/>
      <c r="J131" s="30"/>
      <c r="K131" s="30"/>
      <c r="L131" s="30"/>
      <c r="M131" s="30"/>
      <c r="N131" s="49"/>
      <c r="O131" s="12"/>
      <c r="P131" s="12"/>
    </row>
    <row r="132" spans="1:16" s="44" customFormat="1" ht="17.25" customHeight="1" x14ac:dyDescent="0.25">
      <c r="A132" s="248"/>
      <c r="B132" s="187"/>
      <c r="C132" s="187"/>
      <c r="D132" s="187"/>
      <c r="E132" s="187"/>
      <c r="F132" s="187"/>
      <c r="G132" s="187"/>
      <c r="H132" s="187"/>
      <c r="I132" s="187"/>
      <c r="J132" s="187"/>
      <c r="K132" s="187"/>
      <c r="L132" s="187"/>
      <c r="M132" s="187"/>
      <c r="N132" s="187"/>
      <c r="O132" s="12"/>
      <c r="P132" s="12"/>
    </row>
  </sheetData>
  <sheetProtection algorithmName="SHA-512" hashValue="fW5IR7VLVLMaNVtDTxZcPksU6ZRWYQejIMc2Ys89GVtKBoNTx8gL5o2hfYJVCllaY4/VmhCkjoIObZRVmNKpCA==" saltValue="8I9KUI+xExAs+/k6zFkH2A==" spinCount="100000" sheet="1" objects="1" scenarios="1"/>
  <mergeCells count="40">
    <mergeCell ref="A132:N132"/>
    <mergeCell ref="B70:F70"/>
    <mergeCell ref="H70:H71"/>
    <mergeCell ref="A69:N69"/>
    <mergeCell ref="A37:A38"/>
    <mergeCell ref="A99:N99"/>
    <mergeCell ref="A66:N66"/>
    <mergeCell ref="H64:M64"/>
    <mergeCell ref="A70:A71"/>
    <mergeCell ref="A64:E64"/>
    <mergeCell ref="I37:N37"/>
    <mergeCell ref="B103:F103"/>
    <mergeCell ref="G103:G130"/>
    <mergeCell ref="H103:H104"/>
    <mergeCell ref="H130:M130"/>
    <mergeCell ref="A102:N102"/>
    <mergeCell ref="A130:E130"/>
    <mergeCell ref="I103:N103"/>
    <mergeCell ref="G70:G97"/>
    <mergeCell ref="A103:A104"/>
    <mergeCell ref="A36:N36"/>
    <mergeCell ref="A101:N101"/>
    <mergeCell ref="H97:M97"/>
    <mergeCell ref="A97:E97"/>
    <mergeCell ref="I70:N70"/>
    <mergeCell ref="A68:N68"/>
    <mergeCell ref="A2:N2"/>
    <mergeCell ref="B37:F37"/>
    <mergeCell ref="G37:G64"/>
    <mergeCell ref="A33:N33"/>
    <mergeCell ref="H37:H38"/>
    <mergeCell ref="G4:G31"/>
    <mergeCell ref="A35:N35"/>
    <mergeCell ref="H4:H5"/>
    <mergeCell ref="H31:M31"/>
    <mergeCell ref="A31:E31"/>
    <mergeCell ref="A3:N3"/>
    <mergeCell ref="B4:F4"/>
    <mergeCell ref="I4:N4"/>
    <mergeCell ref="A4:A5"/>
  </mergeCells>
  <pageMargins left="0.41083333333333327" right="0.2479166666666667" top="0.19833333333333331" bottom="0.29041666666666671" header="0.3" footer="0.3"/>
  <pageSetup paperSize="9" scale="65" orientation="landscape"/>
  <rowBreaks count="3" manualBreakCount="3">
    <brk id="33" max="13" man="1"/>
    <brk id="66" max="13" man="1"/>
    <brk id="99" max="1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7638"/>
  <sheetViews>
    <sheetView tabSelected="1" view="pageBreakPreview" zoomScale="50" zoomScaleNormal="50" zoomScaleSheetLayoutView="50" zoomScalePageLayoutView="40" workbookViewId="0">
      <selection activeCell="B14" sqref="B14:C14"/>
    </sheetView>
  </sheetViews>
  <sheetFormatPr defaultColWidth="9.140625" defaultRowHeight="18.75" x14ac:dyDescent="0.3"/>
  <cols>
    <col min="1" max="1" width="6.85546875" style="108" customWidth="1"/>
    <col min="2" max="3" width="35.42578125" style="104" customWidth="1"/>
    <col min="4" max="4" width="61" style="104" customWidth="1"/>
    <col min="5" max="5" width="17.7109375" style="103" customWidth="1"/>
    <col min="6" max="6" width="16.28515625" style="108" bestFit="1" customWidth="1"/>
    <col min="7" max="7" width="10.7109375" style="108" customWidth="1"/>
    <col min="8" max="8" width="14.85546875" style="108" customWidth="1"/>
    <col min="9" max="9" width="10.85546875" style="108" customWidth="1"/>
    <col min="10" max="10" width="22.140625" style="108" customWidth="1"/>
    <col min="11" max="11" width="13.42578125" style="108" customWidth="1"/>
    <col min="12" max="12" width="27.5703125" style="108" bestFit="1" customWidth="1"/>
    <col min="13" max="13" width="13.7109375" style="109" customWidth="1"/>
    <col min="14" max="14" width="49.7109375" style="109" hidden="1" customWidth="1"/>
    <col min="15" max="15" width="23.28515625" style="109" customWidth="1"/>
    <col min="16" max="16" width="12" style="105" customWidth="1"/>
    <col min="17" max="17" width="12.28515625" style="106" customWidth="1"/>
    <col min="18" max="18" width="10" style="106" customWidth="1"/>
    <col min="19" max="19" width="21.28515625" style="108" hidden="1" customWidth="1"/>
    <col min="20" max="20" width="14.140625" style="108" hidden="1" customWidth="1"/>
    <col min="21" max="22" width="23.28515625" style="108" customWidth="1"/>
    <col min="23" max="23" width="15.140625" style="107" bestFit="1" customWidth="1"/>
    <col min="24" max="24" width="11.28515625" style="107" hidden="1" customWidth="1"/>
    <col min="25" max="25" width="13" style="107" hidden="1" customWidth="1"/>
    <col min="26" max="26" width="9.140625" style="107" customWidth="1"/>
    <col min="27" max="16384" width="9.140625" style="107"/>
  </cols>
  <sheetData>
    <row r="1" spans="1:25" s="99" customFormat="1" ht="41.25" customHeight="1" x14ac:dyDescent="0.25">
      <c r="A1" s="189" t="s">
        <v>38</v>
      </c>
      <c r="B1" s="180"/>
      <c r="C1" s="180"/>
      <c r="D1" s="180"/>
      <c r="E1" s="180"/>
      <c r="F1" s="180"/>
      <c r="G1" s="180"/>
      <c r="H1" s="180"/>
      <c r="I1" s="180"/>
      <c r="J1" s="180"/>
      <c r="K1" s="180"/>
      <c r="L1" s="180"/>
      <c r="M1" s="180"/>
      <c r="N1" s="180"/>
      <c r="O1" s="180"/>
      <c r="P1" s="180"/>
      <c r="Q1" s="180"/>
      <c r="R1" s="180"/>
      <c r="S1" s="180"/>
      <c r="T1" s="180"/>
      <c r="U1" s="180"/>
      <c r="V1" s="176"/>
      <c r="W1" s="146"/>
      <c r="X1" s="146"/>
      <c r="Y1" s="146"/>
    </row>
    <row r="2" spans="1:25" s="100" customFormat="1" ht="35.25" customHeight="1" x14ac:dyDescent="0.25">
      <c r="A2" s="179" t="s">
        <v>39</v>
      </c>
      <c r="B2" s="180"/>
      <c r="C2" s="180"/>
      <c r="D2" s="180"/>
      <c r="E2" s="180"/>
      <c r="F2" s="180"/>
      <c r="G2" s="180"/>
      <c r="H2" s="180"/>
      <c r="I2" s="180"/>
      <c r="J2" s="180"/>
      <c r="K2" s="180"/>
      <c r="L2" s="180"/>
      <c r="M2" s="180"/>
      <c r="N2" s="180"/>
      <c r="O2" s="180"/>
      <c r="P2" s="180"/>
      <c r="Q2" s="180"/>
      <c r="R2" s="176"/>
      <c r="S2" s="147"/>
      <c r="T2" s="148"/>
      <c r="U2" s="149" t="s">
        <v>40</v>
      </c>
      <c r="V2" s="150">
        <v>1</v>
      </c>
      <c r="W2" s="146"/>
      <c r="X2" s="146"/>
      <c r="Y2" s="146"/>
    </row>
    <row r="3" spans="1:25" s="99" customFormat="1" ht="81" customHeight="1" x14ac:dyDescent="0.25">
      <c r="A3" s="110" t="s">
        <v>3</v>
      </c>
      <c r="B3" s="188" t="s">
        <v>41</v>
      </c>
      <c r="C3" s="176"/>
      <c r="D3" s="111" t="s">
        <v>42</v>
      </c>
      <c r="E3" s="110" t="s">
        <v>324</v>
      </c>
      <c r="F3" s="111" t="s">
        <v>325</v>
      </c>
      <c r="G3" s="151" t="s">
        <v>43</v>
      </c>
      <c r="H3" s="110" t="s">
        <v>44</v>
      </c>
      <c r="I3" s="110" t="s">
        <v>8</v>
      </c>
      <c r="J3" s="110" t="s">
        <v>45</v>
      </c>
      <c r="K3" s="110" t="s">
        <v>46</v>
      </c>
      <c r="L3" s="152" t="s">
        <v>47</v>
      </c>
      <c r="M3" s="153" t="s">
        <v>48</v>
      </c>
      <c r="N3" s="154" t="s">
        <v>49</v>
      </c>
      <c r="O3" s="154" t="s">
        <v>49</v>
      </c>
      <c r="P3" s="112" t="s">
        <v>50</v>
      </c>
      <c r="Q3" s="110" t="s">
        <v>51</v>
      </c>
      <c r="R3" s="155" t="s">
        <v>52</v>
      </c>
      <c r="S3" s="156" t="s">
        <v>53</v>
      </c>
      <c r="T3" s="156" t="s">
        <v>54</v>
      </c>
      <c r="U3" s="152" t="s">
        <v>54</v>
      </c>
      <c r="V3" s="152" t="s">
        <v>55</v>
      </c>
      <c r="W3" s="146"/>
      <c r="X3" s="146"/>
      <c r="Y3" s="146"/>
    </row>
    <row r="4" spans="1:25" s="99" customFormat="1" ht="45" customHeight="1" x14ac:dyDescent="0.25">
      <c r="A4" s="101"/>
      <c r="B4" s="177" t="s">
        <v>56</v>
      </c>
      <c r="C4" s="178"/>
      <c r="D4" s="102"/>
      <c r="E4" s="170"/>
      <c r="F4" s="102"/>
      <c r="G4" s="95"/>
      <c r="H4" s="102"/>
      <c r="I4" s="102"/>
      <c r="J4" s="102"/>
      <c r="K4" s="102"/>
      <c r="L4" s="95"/>
      <c r="M4" s="95"/>
      <c r="N4" s="95"/>
      <c r="O4" s="95"/>
      <c r="P4" s="102"/>
      <c r="Q4" s="102"/>
      <c r="R4" s="190"/>
      <c r="S4" s="184"/>
      <c r="T4" s="95"/>
      <c r="U4" s="95"/>
      <c r="V4" s="95"/>
      <c r="W4" s="146"/>
      <c r="X4" s="146"/>
      <c r="Y4" s="146"/>
    </row>
    <row r="5" spans="1:25" s="99" customFormat="1" ht="54.75" customHeight="1" x14ac:dyDescent="0.25">
      <c r="A5" s="96">
        <v>1</v>
      </c>
      <c r="B5" s="181"/>
      <c r="C5" s="182"/>
      <c r="D5" s="113"/>
      <c r="E5" s="115"/>
      <c r="F5" s="174"/>
      <c r="G5" s="114" t="str">
        <f t="shared" ref="G5:G18" si="0">IF(AND(F5&lt;&gt;"",V5&lt;&gt;"",L5&lt;&gt;0),V5/L5,"")</f>
        <v/>
      </c>
      <c r="H5" s="115"/>
      <c r="I5" s="115"/>
      <c r="J5" s="115"/>
      <c r="K5" s="115"/>
      <c r="L5" s="133" t="str">
        <f t="shared" ref="L5:L18" si="1">IF(AND(H5&lt;&gt;0, J5&lt;&gt;0, K5&lt;&gt;0), H5*J5*K5, "")</f>
        <v/>
      </c>
      <c r="M5" s="116" t="str">
        <f>IF(L5="", "", L5/Veriler!$X$1)</f>
        <v/>
      </c>
      <c r="N5" s="116" t="str">
        <f>IF(F5&lt;&gt;"", "İthal Girdi", IF(Veriler!T5="", "", IF(Veriler!S5="H", "%0,5 üzerindedir", IF(Veriler!T5&gt;0.1, "%10 sınırı aşılmıştır.", "Uygun"))))</f>
        <v>%0,5 üzerindedir</v>
      </c>
      <c r="O5" s="116" t="str">
        <f t="shared" ref="O5:O18" si="2">IF(M5=""," ",N5)</f>
        <v xml:space="preserve"> </v>
      </c>
      <c r="P5" s="117"/>
      <c r="Q5" s="118"/>
      <c r="R5" s="119" t="str">
        <f t="shared" ref="R5:R18" si="3">IFERROR(IF(AND(T5&lt;&gt;"",L5&lt;&gt;"",L5&lt;&gt;0,T5&lt;&gt;0),T5/L5,"")," ")</f>
        <v/>
      </c>
      <c r="S5" s="133">
        <f>IFERROR(IF(M5&lt;=0.005,IF(F5="",L5,0),IF(F5&lt;&gt;"",0,IF(P5="",0,IF(P5="H",0,IF(Q5&lt;Veriler!$G$2,L5*Veriler!$G$2,L5*Q5)))))," ")</f>
        <v>0</v>
      </c>
      <c r="T5" s="133">
        <f>IF(Veriler!T5&lt;=0.1, S5, IF(AND(Veriler!T5&gt;0.1, F5="", P5="E"), IF(Q5&gt;Veriler!$G$2, Q5*S5, IF(Q5&lt;Veriler!$G$2, Veriler!$G$2*S5, Q5*S5)), 0))</f>
        <v>0</v>
      </c>
      <c r="U5" s="133" t="str">
        <f t="shared" ref="U5:U18" si="4">IF(T5=0," ",T5)</f>
        <v xml:space="preserve"> </v>
      </c>
      <c r="V5" s="134" t="str">
        <f>IFERROR(IF(O5="%10 sınırı aşılmıştır.",L5-T5,IFERROR(IF(F5="",IF(S5=1,0,IF(L5-S5=0,"",L5-S5)),IF(Veriler!M5="",L5,IF(L5*Veriler!M5=0,"",L5*Veriler!M5))),L5)),0)</f>
        <v/>
      </c>
      <c r="W5" s="146"/>
      <c r="X5" s="146"/>
      <c r="Y5" s="146"/>
    </row>
    <row r="6" spans="1:25" s="99" customFormat="1" ht="54.75" customHeight="1" x14ac:dyDescent="0.25">
      <c r="A6" s="96">
        <v>2</v>
      </c>
      <c r="B6" s="175"/>
      <c r="C6" s="176"/>
      <c r="D6" s="113"/>
      <c r="E6" s="115"/>
      <c r="F6" s="174"/>
      <c r="G6" s="114" t="str">
        <f t="shared" si="0"/>
        <v/>
      </c>
      <c r="H6" s="115"/>
      <c r="I6" s="115"/>
      <c r="J6" s="115"/>
      <c r="K6" s="115"/>
      <c r="L6" s="133" t="str">
        <f t="shared" si="1"/>
        <v/>
      </c>
      <c r="M6" s="116" t="str">
        <f>IF(L6="", "", L6/Veriler!$X$1)</f>
        <v/>
      </c>
      <c r="N6" s="116" t="str">
        <f>IF(F6&lt;&gt;"", "İthal Girdi", IF(Veriler!T6="", "", IF(Veriler!S6="H", "%0,5 üzerindedir", IF(Veriler!T6&gt;0.1, "%10 sınırı aşılmıştır.", "Uygun"))))</f>
        <v>%0,5 üzerindedir</v>
      </c>
      <c r="O6" s="116" t="str">
        <f t="shared" si="2"/>
        <v xml:space="preserve"> </v>
      </c>
      <c r="P6" s="117"/>
      <c r="Q6" s="118"/>
      <c r="R6" s="119" t="str">
        <f t="shared" si="3"/>
        <v/>
      </c>
      <c r="S6" s="133">
        <f>IFERROR(IF(M6&lt;=0.005,IF(F6="",L6,0),IF(F6&lt;&gt;"",0,IF(P6="",0,IF(P6="H",0,IF(Q6&lt;Veriler!$G$2,L6*Veriler!$G$2,L6*Q6)))))," ")</f>
        <v>0</v>
      </c>
      <c r="T6" s="133">
        <f>IF(Veriler!T6&lt;=0.1, S6, IF(AND(Veriler!T6&gt;0.1, F6="", P6="E"), IF(Q6&gt;Veriler!$G$2, Q6*S6, IF(Q6&lt;Veriler!$G$2, Veriler!$G$2*S6, Q6*S6)), 0))</f>
        <v>0</v>
      </c>
      <c r="U6" s="133" t="str">
        <f t="shared" si="4"/>
        <v xml:space="preserve"> </v>
      </c>
      <c r="V6" s="134" t="str">
        <f>IFERROR(IF(O6="%10 sınırı aşılmıştır.",L6-T6,IFERROR(IF(F6="",IF(S6=1,0,IF(L6-S6=0,"",L6-S6)),IF(Veriler!M6="",L6,IF(L6*Veriler!M6=0,"",L6*Veriler!M6))),L6)),0)</f>
        <v/>
      </c>
      <c r="W6" s="146"/>
      <c r="X6" s="146"/>
      <c r="Y6" s="146"/>
    </row>
    <row r="7" spans="1:25" s="99" customFormat="1" ht="54.75" customHeight="1" x14ac:dyDescent="0.25">
      <c r="A7" s="96">
        <v>3</v>
      </c>
      <c r="B7" s="175"/>
      <c r="C7" s="176"/>
      <c r="D7" s="113"/>
      <c r="E7" s="115"/>
      <c r="F7" s="174"/>
      <c r="G7" s="114" t="str">
        <f t="shared" si="0"/>
        <v/>
      </c>
      <c r="H7" s="115"/>
      <c r="I7" s="115"/>
      <c r="J7" s="115"/>
      <c r="K7" s="115"/>
      <c r="L7" s="133" t="str">
        <f t="shared" si="1"/>
        <v/>
      </c>
      <c r="M7" s="116" t="str">
        <f>IF(L7="", "", L7/Veriler!$X$1)</f>
        <v/>
      </c>
      <c r="N7" s="116" t="str">
        <f>IF(F7&lt;&gt;"", "İthal Girdi", IF(Veriler!T7="", "", IF(Veriler!S7="H", "%0,5 üzerindedir", IF(Veriler!T7&gt;0.1, "%10 sınırı aşılmıştır.", "Uygun"))))</f>
        <v>%0,5 üzerindedir</v>
      </c>
      <c r="O7" s="116" t="str">
        <f t="shared" si="2"/>
        <v xml:space="preserve"> </v>
      </c>
      <c r="P7" s="117"/>
      <c r="Q7" s="118"/>
      <c r="R7" s="119" t="str">
        <f t="shared" si="3"/>
        <v/>
      </c>
      <c r="S7" s="133">
        <f>IFERROR(IF(M7&lt;=0.005,IF(F7="",L7,0),IF(F7&lt;&gt;"",0,IF(P7="",0,IF(P7="H",0,IF(Q7&lt;Veriler!$G$2,L7*Veriler!$G$2,L7*Q7)))))," ")</f>
        <v>0</v>
      </c>
      <c r="T7" s="133">
        <f>IF(Veriler!T7&lt;=0.1, S7, IF(AND(Veriler!T7&gt;0.1, F7="", P7="E"), IF(Q7&gt;Veriler!$G$2, Q7*S7, IF(Q7&lt;Veriler!$G$2, Veriler!$G$2*S7, Q7*S7)), 0))</f>
        <v>0</v>
      </c>
      <c r="U7" s="133" t="str">
        <f t="shared" si="4"/>
        <v xml:space="preserve"> </v>
      </c>
      <c r="V7" s="134" t="str">
        <f>IFERROR(IF(O7="%10 sınırı aşılmıştır.",L7-T7,IFERROR(IF(F7="",IF(S7=1,0,IF(L7-S7=0,"",L7-S7)),IF(Veriler!M7="",L7,IF(L7*Veriler!M7=0,"",L7*Veriler!M7))),L7)),0)</f>
        <v/>
      </c>
      <c r="W7" s="146"/>
      <c r="X7" s="146"/>
      <c r="Y7" s="146"/>
    </row>
    <row r="8" spans="1:25" s="99" customFormat="1" ht="54.75" customHeight="1" x14ac:dyDescent="0.25">
      <c r="A8" s="96">
        <v>4</v>
      </c>
      <c r="B8" s="175"/>
      <c r="C8" s="176"/>
      <c r="D8" s="113"/>
      <c r="E8" s="115"/>
      <c r="F8" s="174"/>
      <c r="G8" s="114" t="str">
        <f t="shared" si="0"/>
        <v/>
      </c>
      <c r="H8" s="115"/>
      <c r="I8" s="115"/>
      <c r="J8" s="115"/>
      <c r="K8" s="115"/>
      <c r="L8" s="133" t="str">
        <f t="shared" si="1"/>
        <v/>
      </c>
      <c r="M8" s="116" t="str">
        <f>IF(L8="", "", L8/Veriler!$X$1)</f>
        <v/>
      </c>
      <c r="N8" s="116" t="str">
        <f>IF(F8&lt;&gt;"", "İthal Girdi", IF(Veriler!T8="", "", IF(Veriler!S8="H", "%0,5 üzerindedir", IF(Veriler!T8&gt;0.1, "%10 sınırı aşılmıştır.", "Uygun"))))</f>
        <v>%0,5 üzerindedir</v>
      </c>
      <c r="O8" s="116" t="str">
        <f t="shared" si="2"/>
        <v xml:space="preserve"> </v>
      </c>
      <c r="P8" s="117"/>
      <c r="Q8" s="118"/>
      <c r="R8" s="119" t="str">
        <f t="shared" si="3"/>
        <v/>
      </c>
      <c r="S8" s="133">
        <f>IFERROR(IF(M8&lt;=0.005,IF(F8="",L8,0),IF(F8&lt;&gt;"",0,IF(P8="",0,IF(P8="H",0,IF(Q8&lt;Veriler!$G$2,L8*Veriler!$G$2,L8*Q8)))))," ")</f>
        <v>0</v>
      </c>
      <c r="T8" s="133">
        <f>IF(Veriler!T8&lt;=0.1, S8, IF(AND(Veriler!T8&gt;0.1, F8="", P8="E"), IF(Q8&gt;Veriler!$G$2, Q8*S8, IF(Q8&lt;Veriler!$G$2, Veriler!$G$2*S8, Q8*S8)), 0))</f>
        <v>0</v>
      </c>
      <c r="U8" s="133" t="str">
        <f t="shared" si="4"/>
        <v xml:space="preserve"> </v>
      </c>
      <c r="V8" s="134" t="str">
        <f>IFERROR(IF(O8="%10 sınırı aşılmıştır.",L8-T8,IFERROR(IF(F8="",IF(S8=1,0,IF(L8-S8=0,"",L8-S8)),IF(Veriler!M8="",L8,IF(L8*Veriler!M8=0,"",L8*Veriler!M8))),L8)),0)</f>
        <v/>
      </c>
      <c r="W8" s="146"/>
      <c r="X8" s="146"/>
      <c r="Y8" s="146"/>
    </row>
    <row r="9" spans="1:25" s="99" customFormat="1" ht="54.75" customHeight="1" x14ac:dyDescent="0.25">
      <c r="A9" s="96">
        <v>5</v>
      </c>
      <c r="B9" s="175"/>
      <c r="C9" s="176"/>
      <c r="D9" s="113"/>
      <c r="E9" s="115"/>
      <c r="F9" s="174"/>
      <c r="G9" s="114" t="str">
        <f t="shared" si="0"/>
        <v/>
      </c>
      <c r="H9" s="115"/>
      <c r="I9" s="115"/>
      <c r="J9" s="115"/>
      <c r="K9" s="115"/>
      <c r="L9" s="133" t="str">
        <f t="shared" si="1"/>
        <v/>
      </c>
      <c r="M9" s="116" t="str">
        <f>IF(L9="", "", L9/Veriler!$X$1)</f>
        <v/>
      </c>
      <c r="N9" s="116" t="str">
        <f>IF(F9&lt;&gt;"", "İthal Girdi", IF(Veriler!T9="", "", IF(Veriler!S9="H", "%0,5 üzerindedir", IF(Veriler!T9&gt;0.1, "%10 sınırı aşılmıştır.", "Uygun"))))</f>
        <v>%0,5 üzerindedir</v>
      </c>
      <c r="O9" s="116" t="str">
        <f t="shared" si="2"/>
        <v xml:space="preserve"> </v>
      </c>
      <c r="P9" s="117"/>
      <c r="Q9" s="118"/>
      <c r="R9" s="119" t="str">
        <f t="shared" si="3"/>
        <v/>
      </c>
      <c r="S9" s="133">
        <f>IFERROR(IF(M9&lt;=0.005,IF(F9="",L9,0),IF(F9&lt;&gt;"",0,IF(P9="",0,IF(P9="H",0,IF(Q9&lt;Veriler!$G$2,L9*Veriler!$G$2,L9*Q9)))))," ")</f>
        <v>0</v>
      </c>
      <c r="T9" s="133">
        <f>IF(Veriler!T9&lt;=0.1, S9, IF(AND(Veriler!T9&gt;0.1, F9="", P9="E"), IF(Q9&gt;Veriler!$G$2, Q9*S9, IF(Q9&lt;Veriler!$G$2, Veriler!$G$2*S9, Q9*S9)), 0))</f>
        <v>0</v>
      </c>
      <c r="U9" s="133" t="str">
        <f t="shared" si="4"/>
        <v xml:space="preserve"> </v>
      </c>
      <c r="V9" s="134" t="str">
        <f>IFERROR(IF(O9="%10 sınırı aşılmıştır.",L9-T9,IFERROR(IF(F9="",IF(S9=1,0,IF(L9-S9=0,"",L9-S9)),IF(Veriler!M9="",L9,IF(L9*Veriler!M9=0,"",L9*Veriler!M9))),L9)),0)</f>
        <v/>
      </c>
      <c r="W9" s="146"/>
      <c r="X9" s="146"/>
      <c r="Y9" s="146"/>
    </row>
    <row r="10" spans="1:25" s="99" customFormat="1" ht="54.75" customHeight="1" x14ac:dyDescent="0.25">
      <c r="A10" s="96">
        <v>6</v>
      </c>
      <c r="B10" s="175"/>
      <c r="C10" s="176"/>
      <c r="D10" s="113"/>
      <c r="E10" s="115"/>
      <c r="F10" s="174"/>
      <c r="G10" s="114" t="str">
        <f t="shared" si="0"/>
        <v/>
      </c>
      <c r="H10" s="115"/>
      <c r="I10" s="115"/>
      <c r="J10" s="115"/>
      <c r="K10" s="115"/>
      <c r="L10" s="133" t="str">
        <f t="shared" si="1"/>
        <v/>
      </c>
      <c r="M10" s="116" t="str">
        <f>IF(L10="", "", L10/Veriler!$X$1)</f>
        <v/>
      </c>
      <c r="N10" s="116" t="str">
        <f>IF(F10&lt;&gt;"", "İthal Girdi", IF(Veriler!T10="", "", IF(Veriler!S10="H", "%0,5 üzerindedir", IF(Veriler!T10&gt;0.1, "%10 sınırı aşılmıştır.", "Uygun"))))</f>
        <v>%0,5 üzerindedir</v>
      </c>
      <c r="O10" s="116" t="str">
        <f t="shared" si="2"/>
        <v xml:space="preserve"> </v>
      </c>
      <c r="P10" s="117"/>
      <c r="Q10" s="118"/>
      <c r="R10" s="119" t="str">
        <f t="shared" si="3"/>
        <v/>
      </c>
      <c r="S10" s="133">
        <f>IFERROR(IF(M10&lt;=0.005,IF(F10="",L10,0),IF(F10&lt;&gt;"",0,IF(P10="",0,IF(P10="H",0,IF(Q10&lt;Veriler!$G$2,L10*Veriler!$G$2,L10*Q10)))))," ")</f>
        <v>0</v>
      </c>
      <c r="T10" s="133">
        <f>IF(Veriler!T10&lt;=0.1, S10, IF(AND(Veriler!T10&gt;0.1, F10="", P10="E"), IF(Q10&gt;Veriler!$G$2, Q10*S10, IF(Q10&lt;Veriler!$G$2, Veriler!$G$2*S10, Q10*S10)), 0))</f>
        <v>0</v>
      </c>
      <c r="U10" s="133" t="str">
        <f t="shared" si="4"/>
        <v xml:space="preserve"> </v>
      </c>
      <c r="V10" s="134" t="str">
        <f>IFERROR(IF(O10="%10 sınırı aşılmıştır.",L10-T10,IFERROR(IF(F10="",IF(S10=1,0,IF(L10-S10=0,"",L10-S10)),IF(Veriler!M10="",L10,IF(L10*Veriler!M10=0,"",L10*Veriler!M10))),L10)),0)</f>
        <v/>
      </c>
      <c r="W10" s="146"/>
      <c r="X10" s="146"/>
      <c r="Y10" s="146"/>
    </row>
    <row r="11" spans="1:25" s="99" customFormat="1" ht="54.75" customHeight="1" x14ac:dyDescent="0.25">
      <c r="A11" s="96">
        <v>7</v>
      </c>
      <c r="B11" s="175"/>
      <c r="C11" s="176"/>
      <c r="D11" s="113"/>
      <c r="E11" s="115"/>
      <c r="F11" s="174"/>
      <c r="G11" s="114" t="str">
        <f t="shared" si="0"/>
        <v/>
      </c>
      <c r="H11" s="115"/>
      <c r="I11" s="115"/>
      <c r="J11" s="115"/>
      <c r="K11" s="115"/>
      <c r="L11" s="133" t="str">
        <f t="shared" si="1"/>
        <v/>
      </c>
      <c r="M11" s="116" t="str">
        <f>IF(L11="", "", L11/Veriler!$X$1)</f>
        <v/>
      </c>
      <c r="N11" s="116" t="str">
        <f>IF(F11&lt;&gt;"", "İthal Girdi", IF(Veriler!T11="", "", IF(Veriler!S11="H", "%0,5 üzerindedir", IF(Veriler!T11&gt;0.1, "%10 sınırı aşılmıştır.", "Uygun"))))</f>
        <v>%0,5 üzerindedir</v>
      </c>
      <c r="O11" s="116" t="str">
        <f t="shared" si="2"/>
        <v xml:space="preserve"> </v>
      </c>
      <c r="P11" s="117"/>
      <c r="Q11" s="118"/>
      <c r="R11" s="119" t="str">
        <f t="shared" si="3"/>
        <v/>
      </c>
      <c r="S11" s="133">
        <f>IFERROR(IF(M11&lt;=0.005,IF(F11="",L11,0),IF(F11&lt;&gt;"",0,IF(P11="",0,IF(P11="H",0,IF(Q11&lt;Veriler!$G$2,L11*Veriler!$G$2,L11*Q11)))))," ")</f>
        <v>0</v>
      </c>
      <c r="T11" s="133">
        <f>IF(Veriler!T11&lt;=0.1, S11, IF(AND(Veriler!T11&gt;0.1, F11="", P11="E"), IF(Q11&gt;Veriler!$G$2, Q11*S11, IF(Q11&lt;Veriler!$G$2, Veriler!$G$2*S11, Q11*S11)), 0))</f>
        <v>0</v>
      </c>
      <c r="U11" s="133" t="str">
        <f t="shared" si="4"/>
        <v xml:space="preserve"> </v>
      </c>
      <c r="V11" s="134" t="str">
        <f>IFERROR(IF(O11="%10 sınırı aşılmıştır.",L11-T11,IFERROR(IF(F11="",IF(S11=1,0,IF(L11-S11=0,"",L11-S11)),IF(Veriler!M11="",L11,IF(L11*Veriler!M11=0,"",L11*Veriler!M11))),L11)),0)</f>
        <v/>
      </c>
      <c r="W11" s="146"/>
      <c r="X11" s="146"/>
      <c r="Y11" s="146"/>
    </row>
    <row r="12" spans="1:25" s="99" customFormat="1" ht="54.75" customHeight="1" x14ac:dyDescent="0.25">
      <c r="A12" s="96">
        <v>8</v>
      </c>
      <c r="B12" s="175"/>
      <c r="C12" s="176"/>
      <c r="D12" s="113"/>
      <c r="E12" s="115"/>
      <c r="F12" s="174"/>
      <c r="G12" s="114" t="str">
        <f t="shared" si="0"/>
        <v/>
      </c>
      <c r="H12" s="115"/>
      <c r="I12" s="115"/>
      <c r="J12" s="115"/>
      <c r="K12" s="115"/>
      <c r="L12" s="133" t="str">
        <f t="shared" si="1"/>
        <v/>
      </c>
      <c r="M12" s="116" t="str">
        <f>IF(L12="", "", L12/Veriler!$X$1)</f>
        <v/>
      </c>
      <c r="N12" s="116" t="str">
        <f>IF(F12&lt;&gt;"", "İthal Girdi", IF(Veriler!T12="", "", IF(Veriler!S12="H", "%0,5 üzerindedir", IF(Veriler!T12&gt;0.1, "%10 sınırı aşılmıştır.", "Uygun"))))</f>
        <v>%0,5 üzerindedir</v>
      </c>
      <c r="O12" s="116" t="str">
        <f t="shared" si="2"/>
        <v xml:space="preserve"> </v>
      </c>
      <c r="P12" s="117"/>
      <c r="Q12" s="118"/>
      <c r="R12" s="119" t="str">
        <f t="shared" si="3"/>
        <v/>
      </c>
      <c r="S12" s="133">
        <f>IFERROR(IF(M12&lt;=0.005,IF(F12="",L12,0),IF(F12&lt;&gt;"",0,IF(P12="",0,IF(P12="H",0,IF(Q12&lt;Veriler!$G$2,L12*Veriler!$G$2,L12*Q12)))))," ")</f>
        <v>0</v>
      </c>
      <c r="T12" s="133">
        <f>IF(Veriler!T12&lt;=0.1, S12, IF(AND(Veriler!T12&gt;0.1, F12="", P12="E"), IF(Q12&gt;Veriler!$G$2, Q12*S12, IF(Q12&lt;Veriler!$G$2, Veriler!$G$2*S12, Q12*S12)), 0))</f>
        <v>0</v>
      </c>
      <c r="U12" s="133" t="str">
        <f t="shared" si="4"/>
        <v xml:space="preserve"> </v>
      </c>
      <c r="V12" s="134" t="str">
        <f>IFERROR(IF(O12="%10 sınırı aşılmıştır.",L12-T12,IFERROR(IF(F12="",IF(S12=1,0,IF(L12-S12=0,"",L12-S12)),IF(Veriler!M12="",L12,IF(L12*Veriler!M12=0,"",L12*Veriler!M12))),L12)),0)</f>
        <v/>
      </c>
      <c r="W12" s="146"/>
      <c r="X12" s="146"/>
      <c r="Y12" s="146"/>
    </row>
    <row r="13" spans="1:25" s="99" customFormat="1" ht="54.75" customHeight="1" x14ac:dyDescent="0.25">
      <c r="A13" s="96">
        <v>9</v>
      </c>
      <c r="B13" s="175"/>
      <c r="C13" s="176"/>
      <c r="D13" s="113"/>
      <c r="E13" s="115"/>
      <c r="F13" s="174"/>
      <c r="G13" s="114" t="str">
        <f t="shared" si="0"/>
        <v/>
      </c>
      <c r="H13" s="115"/>
      <c r="I13" s="115"/>
      <c r="J13" s="115"/>
      <c r="K13" s="115"/>
      <c r="L13" s="133" t="str">
        <f t="shared" si="1"/>
        <v/>
      </c>
      <c r="M13" s="116" t="str">
        <f>IF(L13="", "", L13/Veriler!$X$1)</f>
        <v/>
      </c>
      <c r="N13" s="116" t="str">
        <f>IF(F13&lt;&gt;"", "İthal Girdi", IF(Veriler!T13="", "", IF(Veriler!S13="H", "%0,5 üzerindedir", IF(Veriler!T13&gt;0.1, "%10 sınırı aşılmıştır.", "Uygun"))))</f>
        <v>%0,5 üzerindedir</v>
      </c>
      <c r="O13" s="116" t="str">
        <f t="shared" si="2"/>
        <v xml:space="preserve"> </v>
      </c>
      <c r="P13" s="117"/>
      <c r="Q13" s="118"/>
      <c r="R13" s="119" t="str">
        <f t="shared" si="3"/>
        <v/>
      </c>
      <c r="S13" s="133">
        <f>IFERROR(IF(M13&lt;=0.005,IF(F13="",L13,0),IF(F13&lt;&gt;"",0,IF(P13="",0,IF(P13="H",0,IF(Q13&lt;Veriler!$G$2,L13*Veriler!$G$2,L13*Q13)))))," ")</f>
        <v>0</v>
      </c>
      <c r="T13" s="133">
        <f>IF(Veriler!T13&lt;=0.1, S13, IF(AND(Veriler!T13&gt;0.1, F13="", P13="E"), IF(Q13&gt;Veriler!$G$2, Q13*S13, IF(Q13&lt;Veriler!$G$2, Veriler!$G$2*S13, Q13*S13)), 0))</f>
        <v>0</v>
      </c>
      <c r="U13" s="133" t="str">
        <f t="shared" si="4"/>
        <v xml:space="preserve"> </v>
      </c>
      <c r="V13" s="134" t="str">
        <f>IFERROR(IF(O13="%10 sınırı aşılmıştır.",L13-T13,IFERROR(IF(F13="",IF(S13=1,0,IF(L13-S13=0,"",L13-S13)),IF(Veriler!M13="",L13,IF(L13*Veriler!M13=0,"",L13*Veriler!M13))),L13)),0)</f>
        <v/>
      </c>
      <c r="W13" s="146"/>
      <c r="X13" s="146"/>
      <c r="Y13" s="146"/>
    </row>
    <row r="14" spans="1:25" s="99" customFormat="1" ht="54.75" customHeight="1" x14ac:dyDescent="0.25">
      <c r="A14" s="96">
        <v>10</v>
      </c>
      <c r="B14" s="175"/>
      <c r="C14" s="176"/>
      <c r="D14" s="113"/>
      <c r="E14" s="115"/>
      <c r="F14" s="174"/>
      <c r="G14" s="114" t="str">
        <f t="shared" si="0"/>
        <v/>
      </c>
      <c r="H14" s="115"/>
      <c r="I14" s="115"/>
      <c r="J14" s="115"/>
      <c r="K14" s="115"/>
      <c r="L14" s="133" t="str">
        <f t="shared" si="1"/>
        <v/>
      </c>
      <c r="M14" s="116" t="str">
        <f>IF(L14="", "", L14/Veriler!$X$1)</f>
        <v/>
      </c>
      <c r="N14" s="116" t="str">
        <f>IF(F14&lt;&gt;"", "İthal Girdi", IF(Veriler!T14="", "", IF(Veriler!S14="H", "%0,5 üzerindedir", IF(Veriler!T14&gt;0.1, "%10 sınırı aşılmıştır.", "Uygun"))))</f>
        <v>%0,5 üzerindedir</v>
      </c>
      <c r="O14" s="116" t="str">
        <f t="shared" si="2"/>
        <v xml:space="preserve"> </v>
      </c>
      <c r="P14" s="117"/>
      <c r="Q14" s="118"/>
      <c r="R14" s="119" t="str">
        <f t="shared" si="3"/>
        <v/>
      </c>
      <c r="S14" s="133">
        <f>IFERROR(IF(M14&lt;=0.005,IF(F14="",L14,0),IF(F14&lt;&gt;"",0,IF(P14="",0,IF(P14="H",0,IF(Q14&lt;Veriler!$G$2,L14*Veriler!$G$2,L14*Q14)))))," ")</f>
        <v>0</v>
      </c>
      <c r="T14" s="133">
        <f>IF(Veriler!T14&lt;=0.1, S14, IF(AND(Veriler!T14&gt;0.1, F14="", P14="E"), IF(Q14&gt;Veriler!$G$2, Q14*S14, IF(Q14&lt;Veriler!$G$2, Veriler!$G$2*S14, Q14*S14)), 0))</f>
        <v>0</v>
      </c>
      <c r="U14" s="133" t="str">
        <f t="shared" si="4"/>
        <v xml:space="preserve"> </v>
      </c>
      <c r="V14" s="134" t="str">
        <f>IFERROR(IF(O14="%10 sınırı aşılmıştır.",L14-T14,IFERROR(IF(F14="",IF(S14=1,0,IF(L14-S14=0,"",L14-S14)),IF(Veriler!M14="",L14,IF(L14*Veriler!M14=0,"",L14*Veriler!M14))),L14)),0)</f>
        <v/>
      </c>
      <c r="W14" s="146"/>
      <c r="X14" s="146"/>
      <c r="Y14" s="146"/>
    </row>
    <row r="15" spans="1:25" s="99" customFormat="1" ht="54.75" customHeight="1" x14ac:dyDescent="0.25">
      <c r="A15" s="96">
        <v>11</v>
      </c>
      <c r="B15" s="175"/>
      <c r="C15" s="176"/>
      <c r="D15" s="113"/>
      <c r="E15" s="115"/>
      <c r="F15" s="174"/>
      <c r="G15" s="114" t="str">
        <f t="shared" si="0"/>
        <v/>
      </c>
      <c r="H15" s="115"/>
      <c r="I15" s="115"/>
      <c r="J15" s="115"/>
      <c r="K15" s="115"/>
      <c r="L15" s="133" t="str">
        <f t="shared" si="1"/>
        <v/>
      </c>
      <c r="M15" s="116" t="str">
        <f>IF(L15="", "", L15/Veriler!$X$1)</f>
        <v/>
      </c>
      <c r="N15" s="116" t="str">
        <f>IF(F15&lt;&gt;"", "İthal Girdi", IF(Veriler!T15="", "", IF(Veriler!S15="H", "%0,5 üzerindedir", IF(Veriler!T15&gt;0.1, "%10 sınırı aşılmıştır.", "Uygun"))))</f>
        <v>%0,5 üzerindedir</v>
      </c>
      <c r="O15" s="116" t="str">
        <f t="shared" si="2"/>
        <v xml:space="preserve"> </v>
      </c>
      <c r="P15" s="117"/>
      <c r="Q15" s="118"/>
      <c r="R15" s="119" t="str">
        <f t="shared" si="3"/>
        <v/>
      </c>
      <c r="S15" s="133">
        <f>IFERROR(IF(M15&lt;=0.005,IF(F15="",L15,0),IF(F15&lt;&gt;"",0,IF(P15="",0,IF(P15="H",0,IF(Q15&lt;Veriler!$G$2,L15*Veriler!$G$2,L15*Q15)))))," ")</f>
        <v>0</v>
      </c>
      <c r="T15" s="133">
        <f>IF(Veriler!T15&lt;=0.1, S15, IF(AND(Veriler!T15&gt;0.1, F15="", P15="E"), IF(Q15&gt;Veriler!$G$2, Q15*S15, IF(Q15&lt;Veriler!$G$2, Veriler!$G$2*S15, Q15*S15)), 0))</f>
        <v>0</v>
      </c>
      <c r="U15" s="133" t="str">
        <f t="shared" si="4"/>
        <v xml:space="preserve"> </v>
      </c>
      <c r="V15" s="134" t="str">
        <f>IFERROR(IF(O15="%10 sınırı aşılmıştır.",L15-T15,IFERROR(IF(F15="",IF(S15=1,0,IF(L15-S15=0,"",L15-S15)),IF(Veriler!M15="",L15,IF(L15*Veriler!M15=0,"",L15*Veriler!M15))),L15)),0)</f>
        <v/>
      </c>
      <c r="W15" s="146"/>
      <c r="X15" s="146"/>
      <c r="Y15" s="146"/>
    </row>
    <row r="16" spans="1:25" s="99" customFormat="1" ht="54.75" customHeight="1" x14ac:dyDescent="0.25">
      <c r="A16" s="96">
        <v>12</v>
      </c>
      <c r="B16" s="175"/>
      <c r="C16" s="176"/>
      <c r="D16" s="113"/>
      <c r="E16" s="115"/>
      <c r="F16" s="174"/>
      <c r="G16" s="114" t="str">
        <f t="shared" si="0"/>
        <v/>
      </c>
      <c r="H16" s="115"/>
      <c r="I16" s="115"/>
      <c r="J16" s="115"/>
      <c r="K16" s="115"/>
      <c r="L16" s="133" t="str">
        <f t="shared" si="1"/>
        <v/>
      </c>
      <c r="M16" s="116" t="str">
        <f>IF(L16="", "", L16/Veriler!$X$1)</f>
        <v/>
      </c>
      <c r="N16" s="116" t="str">
        <f>IF(F16&lt;&gt;"", "İthal Girdi", IF(Veriler!T16="", "", IF(Veriler!S16="H", "%0,5 üzerindedir", IF(Veriler!T16&gt;0.1, "%10 sınırı aşılmıştır.", "Uygun"))))</f>
        <v>%0,5 üzerindedir</v>
      </c>
      <c r="O16" s="116" t="str">
        <f t="shared" si="2"/>
        <v xml:space="preserve"> </v>
      </c>
      <c r="P16" s="117"/>
      <c r="Q16" s="118"/>
      <c r="R16" s="119" t="str">
        <f t="shared" si="3"/>
        <v/>
      </c>
      <c r="S16" s="133">
        <f>IFERROR(IF(M16&lt;=0.005,IF(F16="",L16,0),IF(F16&lt;&gt;"",0,IF(P16="",0,IF(P16="H",0,IF(Q16&lt;Veriler!$G$2,L16*Veriler!$G$2,L16*Q16)))))," ")</f>
        <v>0</v>
      </c>
      <c r="T16" s="133">
        <f>IF(Veriler!T16&lt;=0.1, S16, IF(AND(Veriler!T16&gt;0.1, F16="", P16="E"), IF(Q16&gt;Veriler!$G$2, Q16*S16, IF(Q16&lt;Veriler!$G$2, Veriler!$G$2*S16, Q16*S16)), 0))</f>
        <v>0</v>
      </c>
      <c r="U16" s="133" t="str">
        <f t="shared" si="4"/>
        <v xml:space="preserve"> </v>
      </c>
      <c r="V16" s="134" t="str">
        <f>IFERROR(IF(O16="%10 sınırı aşılmıştır.",L16-T16,IFERROR(IF(F16="",IF(S16=1,0,IF(L16-S16=0,"",L16-S16)),IF(Veriler!M16="",L16,IF(L16*Veriler!M16=0,"",L16*Veriler!M16))),L16)),0)</f>
        <v/>
      </c>
      <c r="W16" s="146"/>
      <c r="X16" s="146"/>
      <c r="Y16" s="146"/>
    </row>
    <row r="17" spans="1:25" s="99" customFormat="1" ht="54.75" customHeight="1" x14ac:dyDescent="0.25">
      <c r="A17" s="96">
        <v>13</v>
      </c>
      <c r="B17" s="175"/>
      <c r="C17" s="176"/>
      <c r="D17" s="113"/>
      <c r="E17" s="115"/>
      <c r="F17" s="174"/>
      <c r="G17" s="114" t="str">
        <f t="shared" si="0"/>
        <v/>
      </c>
      <c r="H17" s="115"/>
      <c r="I17" s="115"/>
      <c r="J17" s="115"/>
      <c r="K17" s="115"/>
      <c r="L17" s="133" t="str">
        <f t="shared" si="1"/>
        <v/>
      </c>
      <c r="M17" s="116" t="str">
        <f>IF(L17="", "", L17/Veriler!$X$1)</f>
        <v/>
      </c>
      <c r="N17" s="116" t="str">
        <f>IF(F17&lt;&gt;"", "İthal Girdi", IF(Veriler!T17="", "", IF(Veriler!S17="H", "%0,5 üzerindedir", IF(Veriler!T17&gt;0.1, "%10 sınırı aşılmıştır.", "Uygun"))))</f>
        <v>%0,5 üzerindedir</v>
      </c>
      <c r="O17" s="116" t="str">
        <f t="shared" si="2"/>
        <v xml:space="preserve"> </v>
      </c>
      <c r="P17" s="117"/>
      <c r="Q17" s="118"/>
      <c r="R17" s="119" t="str">
        <f t="shared" si="3"/>
        <v/>
      </c>
      <c r="S17" s="133">
        <f>IFERROR(IF(M17&lt;=0.005,IF(F17="",L17,0),IF(F17&lt;&gt;"",0,IF(P17="",0,IF(P17="H",0,IF(Q17&lt;Veriler!$G$2,L17*Veriler!$G$2,L17*Q17)))))," ")</f>
        <v>0</v>
      </c>
      <c r="T17" s="133">
        <f>IF(Veriler!T17&lt;=0.1, S17, IF(AND(Veriler!T17&gt;0.1, F17="", P17="E"), IF(Q17&gt;Veriler!$G$2, Q17*S17, IF(Q17&lt;Veriler!$G$2, Veriler!$G$2*S17, Q17*S17)), 0))</f>
        <v>0</v>
      </c>
      <c r="U17" s="133" t="str">
        <f t="shared" si="4"/>
        <v xml:space="preserve"> </v>
      </c>
      <c r="V17" s="134" t="str">
        <f>IFERROR(IF(O17="%10 sınırı aşılmıştır.",L17-T17,IFERROR(IF(F17="",IF(S17=1,0,IF(L17-S17=0,"",L17-S17)),IF(Veriler!M17="",L17,IF(L17*Veriler!M17=0,"",L17*Veriler!M17))),L17)),0)</f>
        <v/>
      </c>
      <c r="W17" s="146"/>
      <c r="X17" s="146"/>
      <c r="Y17" s="146"/>
    </row>
    <row r="18" spans="1:25" s="99" customFormat="1" ht="54.75" customHeight="1" x14ac:dyDescent="0.25">
      <c r="A18" s="96">
        <v>14</v>
      </c>
      <c r="B18" s="175"/>
      <c r="C18" s="176"/>
      <c r="D18" s="113"/>
      <c r="E18" s="115"/>
      <c r="F18" s="174"/>
      <c r="G18" s="114" t="str">
        <f t="shared" si="0"/>
        <v/>
      </c>
      <c r="H18" s="115"/>
      <c r="I18" s="115"/>
      <c r="J18" s="115"/>
      <c r="K18" s="115"/>
      <c r="L18" s="133" t="str">
        <f t="shared" si="1"/>
        <v/>
      </c>
      <c r="M18" s="116" t="str">
        <f>IF(L18="", "", L18/Veriler!$X$1)</f>
        <v/>
      </c>
      <c r="N18" s="116" t="str">
        <f>IF(F18&lt;&gt;"", "İthal Girdi", IF(Veriler!T18="", "", IF(Veriler!S18="H", "%0,5 üzerindedir", IF(Veriler!T18&gt;0.1, "%10 sınırı aşılmıştır.", "Uygun"))))</f>
        <v>%0,5 üzerindedir</v>
      </c>
      <c r="O18" s="116" t="str">
        <f t="shared" si="2"/>
        <v xml:space="preserve"> </v>
      </c>
      <c r="P18" s="117"/>
      <c r="Q18" s="118"/>
      <c r="R18" s="119" t="str">
        <f t="shared" si="3"/>
        <v/>
      </c>
      <c r="S18" s="133">
        <f>IFERROR(IF(M18&lt;=0.005,IF(F18="",L18,0),IF(F18&lt;&gt;"",0,IF(P18="",0,IF(P18="H",0,IF(Q18&lt;Veriler!$G$2,L18*Veriler!$G$2,L18*Q18)))))," ")</f>
        <v>0</v>
      </c>
      <c r="T18" s="133">
        <f>IF(Veriler!T18&lt;=0.1, S18, IF(AND(Veriler!T18&gt;0.1, F18="", P18="E"), IF(Q18&gt;Veriler!$G$2, Q18*S18, IF(Q18&lt;Veriler!$G$2, Veriler!$G$2*S18, Q18*S18)), 0))</f>
        <v>0</v>
      </c>
      <c r="U18" s="133" t="str">
        <f t="shared" si="4"/>
        <v xml:space="preserve"> </v>
      </c>
      <c r="V18" s="134" t="str">
        <f>IFERROR(IF(O18="%10 sınırı aşılmıştır.",L18-T18,IFERROR(IF(F18="",IF(S18=1,0,IF(L18-S18=0,"",L18-S18)),IF(Veriler!M18="",L18,IF(L18*Veriler!M18=0,"",L18*Veriler!M18))),L18)),0)</f>
        <v/>
      </c>
      <c r="W18" s="146"/>
      <c r="X18" s="146"/>
      <c r="Y18" s="146"/>
    </row>
    <row r="19" spans="1:25" s="99" customFormat="1" ht="36" hidden="1" customHeight="1" x14ac:dyDescent="0.25">
      <c r="A19" s="101"/>
      <c r="B19" s="191" t="s">
        <v>16</v>
      </c>
      <c r="C19" s="176"/>
      <c r="D19" s="120"/>
      <c r="E19" s="171"/>
      <c r="F19" s="174"/>
      <c r="G19" s="121"/>
      <c r="H19" s="115"/>
      <c r="I19" s="115"/>
      <c r="J19" s="115"/>
      <c r="K19" s="115"/>
      <c r="L19" s="121"/>
      <c r="M19" s="121"/>
      <c r="N19" s="121"/>
      <c r="O19" s="121"/>
      <c r="P19" s="120"/>
      <c r="Q19" s="120"/>
      <c r="R19" s="183"/>
      <c r="S19" s="184"/>
      <c r="T19" s="121"/>
      <c r="U19" s="121"/>
      <c r="V19" s="121"/>
      <c r="W19" s="146"/>
      <c r="X19" s="146"/>
      <c r="Y19" s="146"/>
    </row>
    <row r="20" spans="1:25" s="99" customFormat="1" ht="54.75" customHeight="1" x14ac:dyDescent="0.25">
      <c r="A20" s="96">
        <f>A18+1</f>
        <v>15</v>
      </c>
      <c r="B20" s="175"/>
      <c r="C20" s="176"/>
      <c r="D20" s="113"/>
      <c r="E20" s="115"/>
      <c r="F20" s="174"/>
      <c r="G20" s="114" t="str">
        <f t="shared" ref="G20:G33" si="5">IF(AND(F20&lt;&gt;"",V20&lt;&gt;"",L20&lt;&gt;0),V20/L20,"")</f>
        <v/>
      </c>
      <c r="H20" s="115"/>
      <c r="I20" s="115"/>
      <c r="J20" s="115"/>
      <c r="K20" s="115"/>
      <c r="L20" s="133" t="str">
        <f t="shared" ref="L20:L33" si="6">IF(AND(H20&lt;&gt;0, J20&lt;&gt;0, K20&lt;&gt;0), H20*J20*K20, "")</f>
        <v/>
      </c>
      <c r="M20" s="116" t="str">
        <f>IF(L20="", "", L20/Veriler!$X$1)</f>
        <v/>
      </c>
      <c r="N20" s="116" t="str">
        <f>IF(F20&lt;&gt;"", "İthal Girdi", IF(Veriler!T20="", "", IF(Veriler!S20="H", "%0,5 üzerindedir", IF(Veriler!T20&gt;0.1, "%10 sınırı aşılmıştır.", "Uygun"))))</f>
        <v>%0,5 üzerindedir</v>
      </c>
      <c r="O20" s="116" t="str">
        <f t="shared" ref="O20:O33" si="7">IF(M20=""," ",N20)</f>
        <v xml:space="preserve"> </v>
      </c>
      <c r="P20" s="117"/>
      <c r="Q20" s="118"/>
      <c r="R20" s="119" t="str">
        <f t="shared" ref="R20:R33" si="8">IFERROR(IF(AND(T20&lt;&gt;"",L20&lt;&gt;"",L20&lt;&gt;0,T20&lt;&gt;0),T20/L20,"")," ")</f>
        <v/>
      </c>
      <c r="S20" s="133">
        <f>IFERROR(IF(M20&lt;=0.005,IF(F20="",L20,0),IF(F20&lt;&gt;"",0,IF(P20="",0,IF(P20="H",0,IF(Q20&lt;Veriler!$G$2,L20*Veriler!$G$2,L20*Q20)))))," ")</f>
        <v>0</v>
      </c>
      <c r="T20" s="133">
        <f>IF(Veriler!T20&lt;=0.1, S20, IF(AND(Veriler!T20&gt;0.1, F20="", P20="E"), IF(Q20&gt;Veriler!$G$2, Q20*S20, IF(Q20&lt;Veriler!$G$2, Veriler!$G$2*S20, Q20*S20)), 0))</f>
        <v>0</v>
      </c>
      <c r="U20" s="133" t="str">
        <f t="shared" ref="U20:U33" si="9">IF(T20=0," ",T20)</f>
        <v xml:space="preserve"> </v>
      </c>
      <c r="V20" s="134" t="str">
        <f>IFERROR(IF(O20="%10 sınırı aşılmıştır.",L20-T20,IFERROR(IF(F20="",IF(S20=1,0,IF(L20-S20=0,"",L20-S20)),IF(Veriler!M20="",L20,IF(L20*Veriler!M20=0,"",L20*Veriler!M20))),L20)),0)</f>
        <v/>
      </c>
      <c r="W20" s="146"/>
      <c r="X20" s="146"/>
      <c r="Y20" s="146"/>
    </row>
    <row r="21" spans="1:25" s="99" customFormat="1" ht="54.75" customHeight="1" x14ac:dyDescent="0.25">
      <c r="A21" s="96">
        <f t="shared" ref="A21:A33" si="10">A20+1</f>
        <v>16</v>
      </c>
      <c r="B21" s="175"/>
      <c r="C21" s="176"/>
      <c r="D21" s="113"/>
      <c r="E21" s="115"/>
      <c r="F21" s="174"/>
      <c r="G21" s="114" t="str">
        <f t="shared" si="5"/>
        <v/>
      </c>
      <c r="H21" s="115"/>
      <c r="I21" s="115"/>
      <c r="J21" s="115"/>
      <c r="K21" s="115"/>
      <c r="L21" s="133" t="str">
        <f t="shared" si="6"/>
        <v/>
      </c>
      <c r="M21" s="116" t="str">
        <f>IF(L21="", "", L21/Veriler!$X$1)</f>
        <v/>
      </c>
      <c r="N21" s="116" t="str">
        <f>IF(F21&lt;&gt;"", "İthal Girdi", IF(Veriler!T21="", "", IF(Veriler!S21="H", "%0,5 üzerindedir", IF(Veriler!T21&gt;0.1, "%10 sınırı aşılmıştır.", "Uygun"))))</f>
        <v>%0,5 üzerindedir</v>
      </c>
      <c r="O21" s="116" t="str">
        <f t="shared" si="7"/>
        <v xml:space="preserve"> </v>
      </c>
      <c r="P21" s="117"/>
      <c r="Q21" s="118"/>
      <c r="R21" s="119" t="str">
        <f t="shared" si="8"/>
        <v/>
      </c>
      <c r="S21" s="133">
        <f>IFERROR(IF(M21&lt;=0.005,IF(F21="",L21,0),IF(F21&lt;&gt;"",0,IF(P21="",0,IF(P21="H",0,IF(Q21&lt;Veriler!$G$2,L21*Veriler!$G$2,L21*Q21)))))," ")</f>
        <v>0</v>
      </c>
      <c r="T21" s="133">
        <f>IF(Veriler!T21&lt;=0.1, S21, IF(AND(Veriler!T21&gt;0.1, F21="", P21="E"), IF(Q21&gt;Veriler!$G$2, Q21*S21, IF(Q21&lt;Veriler!$G$2, Veriler!$G$2*S21, Q21*S21)), 0))</f>
        <v>0</v>
      </c>
      <c r="U21" s="133" t="str">
        <f t="shared" si="9"/>
        <v xml:space="preserve"> </v>
      </c>
      <c r="V21" s="134" t="str">
        <f>IFERROR(IF(O21="%10 sınırı aşılmıştır.",L21-T21,IFERROR(IF(F21="",IF(S21=1,0,IF(L21-S21=0,"",L21-S21)),IF(Veriler!M21="",L21,IF(L21*Veriler!M21=0,"",L21*Veriler!M21))),L21)),0)</f>
        <v/>
      </c>
      <c r="W21" s="146"/>
      <c r="X21" s="146"/>
      <c r="Y21" s="146"/>
    </row>
    <row r="22" spans="1:25" s="99" customFormat="1" ht="54.75" customHeight="1" x14ac:dyDescent="0.25">
      <c r="A22" s="96">
        <f t="shared" si="10"/>
        <v>17</v>
      </c>
      <c r="B22" s="175"/>
      <c r="C22" s="176"/>
      <c r="D22" s="113"/>
      <c r="E22" s="115"/>
      <c r="F22" s="174"/>
      <c r="G22" s="114" t="str">
        <f t="shared" si="5"/>
        <v/>
      </c>
      <c r="H22" s="115"/>
      <c r="I22" s="115"/>
      <c r="J22" s="115"/>
      <c r="K22" s="115"/>
      <c r="L22" s="133" t="str">
        <f t="shared" si="6"/>
        <v/>
      </c>
      <c r="M22" s="116" t="str">
        <f>IF(L22="", "", L22/Veriler!$X$1)</f>
        <v/>
      </c>
      <c r="N22" s="116" t="str">
        <f>IF(F22&lt;&gt;"", "İthal Girdi", IF(Veriler!T22="", "", IF(Veriler!S22="H", "%0,5 üzerindedir", IF(Veriler!T22&gt;0.1, "%10 sınırı aşılmıştır.", "Uygun"))))</f>
        <v>%0,5 üzerindedir</v>
      </c>
      <c r="O22" s="116" t="str">
        <f t="shared" si="7"/>
        <v xml:space="preserve"> </v>
      </c>
      <c r="P22" s="117"/>
      <c r="Q22" s="118"/>
      <c r="R22" s="119" t="str">
        <f t="shared" si="8"/>
        <v/>
      </c>
      <c r="S22" s="133">
        <f>IFERROR(IF(M22&lt;=0.005,IF(F22="",L22,0),IF(F22&lt;&gt;"",0,IF(P22="",0,IF(P22="H",0,IF(Q22&lt;Veriler!$G$2,L22*Veriler!$G$2,L22*Q22)))))," ")</f>
        <v>0</v>
      </c>
      <c r="T22" s="133">
        <f>IF(Veriler!T22&lt;=0.1, S22, IF(AND(Veriler!T22&gt;0.1, F22="", P22="E"), IF(Q22&gt;Veriler!$G$2, Q22*S22, IF(Q22&lt;Veriler!$G$2, Veriler!$G$2*S22, Q22*S22)), 0))</f>
        <v>0</v>
      </c>
      <c r="U22" s="133" t="str">
        <f t="shared" si="9"/>
        <v xml:space="preserve"> </v>
      </c>
      <c r="V22" s="134" t="str">
        <f>IFERROR(IF(O22="%10 sınırı aşılmıştır.",L22-T22,IFERROR(IF(F22="",IF(S22=1,0,IF(L22-S22=0,"",L22-S22)),IF(Veriler!M22="",L22,IF(L22*Veriler!M22=0,"",L22*Veriler!M22))),L22)),0)</f>
        <v/>
      </c>
      <c r="W22" s="146"/>
      <c r="X22" s="146"/>
      <c r="Y22" s="146"/>
    </row>
    <row r="23" spans="1:25" s="99" customFormat="1" ht="54.75" customHeight="1" x14ac:dyDescent="0.25">
      <c r="A23" s="96">
        <f t="shared" si="10"/>
        <v>18</v>
      </c>
      <c r="B23" s="175"/>
      <c r="C23" s="176"/>
      <c r="D23" s="113"/>
      <c r="E23" s="115"/>
      <c r="F23" s="174"/>
      <c r="G23" s="114" t="str">
        <f t="shared" si="5"/>
        <v/>
      </c>
      <c r="H23" s="115"/>
      <c r="I23" s="115"/>
      <c r="J23" s="115"/>
      <c r="K23" s="115"/>
      <c r="L23" s="133" t="str">
        <f t="shared" si="6"/>
        <v/>
      </c>
      <c r="M23" s="116" t="str">
        <f>IF(L23="", "", L23/Veriler!$X$1)</f>
        <v/>
      </c>
      <c r="N23" s="116" t="str">
        <f>IF(F23&lt;&gt;"", "İthal Girdi", IF(Veriler!T23="", "", IF(Veriler!S23="H", "%0,5 üzerindedir", IF(Veriler!T23&gt;0.1, "%10 sınırı aşılmıştır.", "Uygun"))))</f>
        <v>%0,5 üzerindedir</v>
      </c>
      <c r="O23" s="116" t="str">
        <f t="shared" si="7"/>
        <v xml:space="preserve"> </v>
      </c>
      <c r="P23" s="117"/>
      <c r="Q23" s="118"/>
      <c r="R23" s="119" t="str">
        <f t="shared" si="8"/>
        <v/>
      </c>
      <c r="S23" s="133">
        <f>IFERROR(IF(M23&lt;=0.005,IF(F23="",L23,0),IF(F23&lt;&gt;"",0,IF(P23="",0,IF(P23="H",0,IF(Q23&lt;Veriler!$G$2,L23*Veriler!$G$2,L23*Q23)))))," ")</f>
        <v>0</v>
      </c>
      <c r="T23" s="133">
        <f>IF(Veriler!T23&lt;=0.1, S23, IF(AND(Veriler!T23&gt;0.1, F23="", P23="E"), IF(Q23&gt;Veriler!$G$2, Q23*S23, IF(Q23&lt;Veriler!$G$2, Veriler!$G$2*S23, Q23*S23)), 0))</f>
        <v>0</v>
      </c>
      <c r="U23" s="133" t="str">
        <f t="shared" si="9"/>
        <v xml:space="preserve"> </v>
      </c>
      <c r="V23" s="134" t="str">
        <f>IFERROR(IF(O23="%10 sınırı aşılmıştır.",L23-T23,IFERROR(IF(F23="",IF(S23=1,0,IF(L23-S23=0,"",L23-S23)),IF(Veriler!M23="",L23,IF(L23*Veriler!M23=0,"",L23*Veriler!M23))),L23)),0)</f>
        <v/>
      </c>
      <c r="W23" s="146"/>
      <c r="X23" s="146"/>
      <c r="Y23" s="146"/>
    </row>
    <row r="24" spans="1:25" s="99" customFormat="1" ht="54.75" customHeight="1" x14ac:dyDescent="0.25">
      <c r="A24" s="96">
        <f t="shared" si="10"/>
        <v>19</v>
      </c>
      <c r="B24" s="175"/>
      <c r="C24" s="176"/>
      <c r="D24" s="113"/>
      <c r="E24" s="115"/>
      <c r="F24" s="174"/>
      <c r="G24" s="114" t="str">
        <f t="shared" si="5"/>
        <v/>
      </c>
      <c r="H24" s="115"/>
      <c r="I24" s="115"/>
      <c r="J24" s="115"/>
      <c r="K24" s="115"/>
      <c r="L24" s="133" t="str">
        <f t="shared" si="6"/>
        <v/>
      </c>
      <c r="M24" s="116" t="str">
        <f>IF(L24="", "", L24/Veriler!$X$1)</f>
        <v/>
      </c>
      <c r="N24" s="116" t="str">
        <f>IF(F24&lt;&gt;"", "İthal Girdi", IF(Veriler!T24="", "", IF(Veriler!S24="H", "%0,5 üzerindedir", IF(Veriler!T24&gt;0.1, "%10 sınırı aşılmıştır.", "Uygun"))))</f>
        <v>%0,5 üzerindedir</v>
      </c>
      <c r="O24" s="116" t="str">
        <f t="shared" si="7"/>
        <v xml:space="preserve"> </v>
      </c>
      <c r="P24" s="117"/>
      <c r="Q24" s="118"/>
      <c r="R24" s="119" t="str">
        <f t="shared" si="8"/>
        <v/>
      </c>
      <c r="S24" s="133">
        <f>IFERROR(IF(M24&lt;=0.005,IF(F24="",L24,0),IF(F24&lt;&gt;"",0,IF(P24="",0,IF(P24="H",0,IF(Q24&lt;Veriler!$G$2,L24*Veriler!$G$2,L24*Q24)))))," ")</f>
        <v>0</v>
      </c>
      <c r="T24" s="133">
        <f>IF(Veriler!T24&lt;=0.1, S24, IF(AND(Veriler!T24&gt;0.1, F24="", P24="E"), IF(Q24&gt;Veriler!$G$2, Q24*S24, IF(Q24&lt;Veriler!$G$2, Veriler!$G$2*S24, Q24*S24)), 0))</f>
        <v>0</v>
      </c>
      <c r="U24" s="133" t="str">
        <f t="shared" si="9"/>
        <v xml:space="preserve"> </v>
      </c>
      <c r="V24" s="134" t="str">
        <f>IFERROR(IF(O24="%10 sınırı aşılmıştır.",L24-T24,IFERROR(IF(F24="",IF(S24=1,0,IF(L24-S24=0,"",L24-S24)),IF(Veriler!M24="",L24,IF(L24*Veriler!M24=0,"",L24*Veriler!M24))),L24)),0)</f>
        <v/>
      </c>
      <c r="W24" s="146"/>
      <c r="X24" s="146"/>
      <c r="Y24" s="146"/>
    </row>
    <row r="25" spans="1:25" s="99" customFormat="1" ht="54.75" customHeight="1" x14ac:dyDescent="0.25">
      <c r="A25" s="96">
        <f t="shared" si="10"/>
        <v>20</v>
      </c>
      <c r="B25" s="175"/>
      <c r="C25" s="176"/>
      <c r="D25" s="113"/>
      <c r="E25" s="115"/>
      <c r="F25" s="174"/>
      <c r="G25" s="114" t="str">
        <f t="shared" si="5"/>
        <v/>
      </c>
      <c r="H25" s="115"/>
      <c r="I25" s="115"/>
      <c r="J25" s="115"/>
      <c r="K25" s="115"/>
      <c r="L25" s="133" t="str">
        <f t="shared" si="6"/>
        <v/>
      </c>
      <c r="M25" s="116" t="str">
        <f>IF(L25="", "", L25/Veriler!$X$1)</f>
        <v/>
      </c>
      <c r="N25" s="116" t="str">
        <f>IF(F25&lt;&gt;"", "İthal Girdi", IF(Veriler!T25="", "", IF(Veriler!S25="H", "%0,5 üzerindedir", IF(Veriler!T25&gt;0.1, "%10 sınırı aşılmıştır.", "Uygun"))))</f>
        <v>%0,5 üzerindedir</v>
      </c>
      <c r="O25" s="116" t="str">
        <f t="shared" si="7"/>
        <v xml:space="preserve"> </v>
      </c>
      <c r="P25" s="117"/>
      <c r="Q25" s="118"/>
      <c r="R25" s="119" t="str">
        <f t="shared" si="8"/>
        <v/>
      </c>
      <c r="S25" s="133">
        <f>IFERROR(IF(M25&lt;=0.005,IF(F25="",L25,0),IF(F25&lt;&gt;"",0,IF(P25="",0,IF(P25="H",0,IF(Q25&lt;Veriler!$G$2,L25*Veriler!$G$2,L25*Q25)))))," ")</f>
        <v>0</v>
      </c>
      <c r="T25" s="133">
        <f>IF(Veriler!T25&lt;=0.1, S25, IF(AND(Veriler!T25&gt;0.1, F25="", P25="E"), IF(Q25&gt;Veriler!$G$2, Q25*S25, IF(Q25&lt;Veriler!$G$2, Veriler!$G$2*S25, Q25*S25)), 0))</f>
        <v>0</v>
      </c>
      <c r="U25" s="133" t="str">
        <f t="shared" si="9"/>
        <v xml:space="preserve"> </v>
      </c>
      <c r="V25" s="134" t="str">
        <f>IFERROR(IF(O25="%10 sınırı aşılmıştır.",L25-T25,IFERROR(IF(F25="",IF(S25=1,0,IF(L25-S25=0,"",L25-S25)),IF(Veriler!M25="",L25,IF(L25*Veriler!M25=0,"",L25*Veriler!M25))),L25)),0)</f>
        <v/>
      </c>
      <c r="W25" s="146"/>
      <c r="X25" s="146"/>
      <c r="Y25" s="146"/>
    </row>
    <row r="26" spans="1:25" s="99" customFormat="1" ht="54.75" customHeight="1" x14ac:dyDescent="0.25">
      <c r="A26" s="96">
        <f t="shared" si="10"/>
        <v>21</v>
      </c>
      <c r="B26" s="175"/>
      <c r="C26" s="176"/>
      <c r="D26" s="113"/>
      <c r="E26" s="115"/>
      <c r="F26" s="174"/>
      <c r="G26" s="114" t="str">
        <f t="shared" si="5"/>
        <v/>
      </c>
      <c r="H26" s="115"/>
      <c r="I26" s="115"/>
      <c r="J26" s="115"/>
      <c r="K26" s="115"/>
      <c r="L26" s="133" t="str">
        <f t="shared" si="6"/>
        <v/>
      </c>
      <c r="M26" s="116" t="str">
        <f>IF(L26="", "", L26/Veriler!$X$1)</f>
        <v/>
      </c>
      <c r="N26" s="116" t="str">
        <f>IF(F26&lt;&gt;"", "İthal Girdi", IF(Veriler!T26="", "", IF(Veriler!S26="H", "%0,5 üzerindedir", IF(Veriler!T26&gt;0.1, "%10 sınırı aşılmıştır.", "Uygun"))))</f>
        <v>%0,5 üzerindedir</v>
      </c>
      <c r="O26" s="116" t="str">
        <f t="shared" si="7"/>
        <v xml:space="preserve"> </v>
      </c>
      <c r="P26" s="117"/>
      <c r="Q26" s="118"/>
      <c r="R26" s="119" t="str">
        <f t="shared" si="8"/>
        <v/>
      </c>
      <c r="S26" s="133">
        <f>IFERROR(IF(M26&lt;=0.005,IF(F26="",L26,0),IF(F26&lt;&gt;"",0,IF(P26="",0,IF(P26="H",0,IF(Q26&lt;Veriler!$G$2,L26*Veriler!$G$2,L26*Q26)))))," ")</f>
        <v>0</v>
      </c>
      <c r="T26" s="133">
        <f>IF(Veriler!T26&lt;=0.1, S26, IF(AND(Veriler!T26&gt;0.1, F26="", P26="E"), IF(Q26&gt;Veriler!$G$2, Q26*S26, IF(Q26&lt;Veriler!$G$2, Veriler!$G$2*S26, Q26*S26)), 0))</f>
        <v>0</v>
      </c>
      <c r="U26" s="133" t="str">
        <f t="shared" si="9"/>
        <v xml:space="preserve"> </v>
      </c>
      <c r="V26" s="134" t="str">
        <f>IFERROR(IF(O26="%10 sınırı aşılmıştır.",L26-T26,IFERROR(IF(F26="",IF(S26=1,0,IF(L26-S26=0,"",L26-S26)),IF(Veriler!M26="",L26,IF(L26*Veriler!M26=0,"",L26*Veriler!M26))),L26)),0)</f>
        <v/>
      </c>
      <c r="W26" s="146"/>
      <c r="X26" s="146"/>
      <c r="Y26" s="146"/>
    </row>
    <row r="27" spans="1:25" s="99" customFormat="1" ht="54.75" customHeight="1" x14ac:dyDescent="0.25">
      <c r="A27" s="96">
        <f t="shared" si="10"/>
        <v>22</v>
      </c>
      <c r="B27" s="175"/>
      <c r="C27" s="176"/>
      <c r="D27" s="113"/>
      <c r="E27" s="115"/>
      <c r="F27" s="174"/>
      <c r="G27" s="114" t="str">
        <f t="shared" si="5"/>
        <v/>
      </c>
      <c r="H27" s="115"/>
      <c r="I27" s="115"/>
      <c r="J27" s="115"/>
      <c r="K27" s="115"/>
      <c r="L27" s="133" t="str">
        <f t="shared" si="6"/>
        <v/>
      </c>
      <c r="M27" s="116" t="str">
        <f>IF(L27="", "", L27/Veriler!$X$1)</f>
        <v/>
      </c>
      <c r="N27" s="116" t="str">
        <f>IF(F27&lt;&gt;"", "İthal Girdi", IF(Veriler!T27="", "", IF(Veriler!S27="H", "%0,5 üzerindedir", IF(Veriler!T27&gt;0.1, "%10 sınırı aşılmıştır.", "Uygun"))))</f>
        <v>%0,5 üzerindedir</v>
      </c>
      <c r="O27" s="116" t="str">
        <f t="shared" si="7"/>
        <v xml:space="preserve"> </v>
      </c>
      <c r="P27" s="117"/>
      <c r="Q27" s="118"/>
      <c r="R27" s="119" t="str">
        <f t="shared" si="8"/>
        <v/>
      </c>
      <c r="S27" s="133">
        <f>IFERROR(IF(M27&lt;=0.005,IF(F27="",L27,0),IF(F27&lt;&gt;"",0,IF(P27="",0,IF(P27="H",0,IF(Q27&lt;Veriler!$G$2,L27*Veriler!$G$2,L27*Q27)))))," ")</f>
        <v>0</v>
      </c>
      <c r="T27" s="133">
        <f>IF(Veriler!T27&lt;=0.1, S27, IF(AND(Veriler!T27&gt;0.1, F27="", P27="E"), IF(Q27&gt;Veriler!$G$2, Q27*S27, IF(Q27&lt;Veriler!$G$2, Veriler!$G$2*S27, Q27*S27)), 0))</f>
        <v>0</v>
      </c>
      <c r="U27" s="133" t="str">
        <f t="shared" si="9"/>
        <v xml:space="preserve"> </v>
      </c>
      <c r="V27" s="134" t="str">
        <f>IFERROR(IF(O27="%10 sınırı aşılmıştır.",L27-T27,IFERROR(IF(F27="",IF(S27=1,0,IF(L27-S27=0,"",L27-S27)),IF(Veriler!M27="",L27,IF(L27*Veriler!M27=0,"",L27*Veriler!M27))),L27)),0)</f>
        <v/>
      </c>
      <c r="W27" s="146"/>
      <c r="X27" s="146"/>
      <c r="Y27" s="146"/>
    </row>
    <row r="28" spans="1:25" s="99" customFormat="1" ht="54.75" customHeight="1" x14ac:dyDescent="0.25">
      <c r="A28" s="96">
        <f t="shared" si="10"/>
        <v>23</v>
      </c>
      <c r="B28" s="175"/>
      <c r="C28" s="176"/>
      <c r="D28" s="113"/>
      <c r="E28" s="115"/>
      <c r="F28" s="174"/>
      <c r="G28" s="114" t="str">
        <f t="shared" si="5"/>
        <v/>
      </c>
      <c r="H28" s="115"/>
      <c r="I28" s="115"/>
      <c r="J28" s="115"/>
      <c r="K28" s="115"/>
      <c r="L28" s="133" t="str">
        <f t="shared" si="6"/>
        <v/>
      </c>
      <c r="M28" s="116" t="str">
        <f>IF(L28="", "", L28/Veriler!$X$1)</f>
        <v/>
      </c>
      <c r="N28" s="116" t="str">
        <f>IF(F28&lt;&gt;"", "İthal Girdi", IF(Veriler!T28="", "", IF(Veriler!S28="H", "%0,5 üzerindedir", IF(Veriler!T28&gt;0.1, "%10 sınırı aşılmıştır.", "Uygun"))))</f>
        <v>%0,5 üzerindedir</v>
      </c>
      <c r="O28" s="116" t="str">
        <f t="shared" si="7"/>
        <v xml:space="preserve"> </v>
      </c>
      <c r="P28" s="117"/>
      <c r="Q28" s="118"/>
      <c r="R28" s="119" t="str">
        <f t="shared" si="8"/>
        <v/>
      </c>
      <c r="S28" s="133">
        <f>IFERROR(IF(M28&lt;=0.005,IF(F28="",L28,0),IF(F28&lt;&gt;"",0,IF(P28="",0,IF(P28="H",0,IF(Q28&lt;Veriler!$G$2,L28*Veriler!$G$2,L28*Q28)))))," ")</f>
        <v>0</v>
      </c>
      <c r="T28" s="133">
        <f>IF(Veriler!T28&lt;=0.1, S28, IF(AND(Veriler!T28&gt;0.1, F28="", P28="E"), IF(Q28&gt;Veriler!$G$2, Q28*S28, IF(Q28&lt;Veriler!$G$2, Veriler!$G$2*S28, Q28*S28)), 0))</f>
        <v>0</v>
      </c>
      <c r="U28" s="133" t="str">
        <f t="shared" si="9"/>
        <v xml:space="preserve"> </v>
      </c>
      <c r="V28" s="134" t="str">
        <f>IFERROR(IF(O28="%10 sınırı aşılmıştır.",L28-T28,IFERROR(IF(F28="",IF(S28=1,0,IF(L28-S28=0,"",L28-S28)),IF(Veriler!M28="",L28,IF(L28*Veriler!M28=0,"",L28*Veriler!M28))),L28)),0)</f>
        <v/>
      </c>
      <c r="W28" s="146"/>
      <c r="X28" s="146"/>
      <c r="Y28" s="146"/>
    </row>
    <row r="29" spans="1:25" s="99" customFormat="1" ht="54.75" customHeight="1" x14ac:dyDescent="0.25">
      <c r="A29" s="96">
        <f t="shared" si="10"/>
        <v>24</v>
      </c>
      <c r="B29" s="175"/>
      <c r="C29" s="176"/>
      <c r="D29" s="113"/>
      <c r="E29" s="115"/>
      <c r="F29" s="174"/>
      <c r="G29" s="114" t="str">
        <f t="shared" si="5"/>
        <v/>
      </c>
      <c r="H29" s="115"/>
      <c r="I29" s="115"/>
      <c r="J29" s="115"/>
      <c r="K29" s="115"/>
      <c r="L29" s="133" t="str">
        <f t="shared" si="6"/>
        <v/>
      </c>
      <c r="M29" s="116" t="str">
        <f>IF(L29="", "", L29/Veriler!$X$1)</f>
        <v/>
      </c>
      <c r="N29" s="116" t="str">
        <f>IF(F29&lt;&gt;"", "İthal Girdi", IF(Veriler!T29="", "", IF(Veriler!S29="H", "%0,5 üzerindedir", IF(Veriler!T29&gt;0.1, "%10 sınırı aşılmıştır.", "Uygun"))))</f>
        <v>%0,5 üzerindedir</v>
      </c>
      <c r="O29" s="116" t="str">
        <f t="shared" si="7"/>
        <v xml:space="preserve"> </v>
      </c>
      <c r="P29" s="117"/>
      <c r="Q29" s="118"/>
      <c r="R29" s="119" t="str">
        <f t="shared" si="8"/>
        <v/>
      </c>
      <c r="S29" s="133">
        <f>IFERROR(IF(M29&lt;=0.005,IF(F29="",L29,0),IF(F29&lt;&gt;"",0,IF(P29="",0,IF(P29="H",0,IF(Q29&lt;Veriler!$G$2,L29*Veriler!$G$2,L29*Q29)))))," ")</f>
        <v>0</v>
      </c>
      <c r="T29" s="133">
        <f>IF(Veriler!T29&lt;=0.1, S29, IF(AND(Veriler!T29&gt;0.1, F29="", P29="E"), IF(Q29&gt;Veriler!$G$2, Q29*S29, IF(Q29&lt;Veriler!$G$2, Veriler!$G$2*S29, Q29*S29)), 0))</f>
        <v>0</v>
      </c>
      <c r="U29" s="133" t="str">
        <f t="shared" si="9"/>
        <v xml:space="preserve"> </v>
      </c>
      <c r="V29" s="134" t="str">
        <f>IFERROR(IF(O29="%10 sınırı aşılmıştır.",L29-T29,IFERROR(IF(F29="",IF(S29=1,0,IF(L29-S29=0,"",L29-S29)),IF(Veriler!M29="",L29,IF(L29*Veriler!M29=0,"",L29*Veriler!M29))),L29)),0)</f>
        <v/>
      </c>
      <c r="W29" s="146"/>
      <c r="X29" s="146"/>
      <c r="Y29" s="146"/>
    </row>
    <row r="30" spans="1:25" s="99" customFormat="1" ht="54.75" customHeight="1" x14ac:dyDescent="0.25">
      <c r="A30" s="96">
        <f t="shared" si="10"/>
        <v>25</v>
      </c>
      <c r="B30" s="175"/>
      <c r="C30" s="176"/>
      <c r="D30" s="113"/>
      <c r="E30" s="115"/>
      <c r="F30" s="174"/>
      <c r="G30" s="114" t="str">
        <f t="shared" si="5"/>
        <v/>
      </c>
      <c r="H30" s="115"/>
      <c r="I30" s="115"/>
      <c r="J30" s="115"/>
      <c r="K30" s="115"/>
      <c r="L30" s="133" t="str">
        <f t="shared" si="6"/>
        <v/>
      </c>
      <c r="M30" s="116" t="str">
        <f>IF(L30="", "", L30/Veriler!$X$1)</f>
        <v/>
      </c>
      <c r="N30" s="116" t="str">
        <f>IF(F30&lt;&gt;"", "İthal Girdi", IF(Veriler!T30="", "", IF(Veriler!S30="H", "%0,5 üzerindedir", IF(Veriler!T30&gt;0.1, "%10 sınırı aşılmıştır.", "Uygun"))))</f>
        <v>%0,5 üzerindedir</v>
      </c>
      <c r="O30" s="116" t="str">
        <f t="shared" si="7"/>
        <v xml:space="preserve"> </v>
      </c>
      <c r="P30" s="117"/>
      <c r="Q30" s="118"/>
      <c r="R30" s="119" t="str">
        <f t="shared" si="8"/>
        <v/>
      </c>
      <c r="S30" s="133">
        <f>IFERROR(IF(M30&lt;=0.005,IF(F30="",L30,0),IF(F30&lt;&gt;"",0,IF(P30="",0,IF(P30="H",0,IF(Q30&lt;Veriler!$G$2,L30*Veriler!$G$2,L30*Q30)))))," ")</f>
        <v>0</v>
      </c>
      <c r="T30" s="133">
        <f>IF(Veriler!T30&lt;=0.1, S30, IF(AND(Veriler!T30&gt;0.1, F30="", P30="E"), IF(Q30&gt;Veriler!$G$2, Q30*S30, IF(Q30&lt;Veriler!$G$2, Veriler!$G$2*S30, Q30*S30)), 0))</f>
        <v>0</v>
      </c>
      <c r="U30" s="133" t="str">
        <f t="shared" si="9"/>
        <v xml:space="preserve"> </v>
      </c>
      <c r="V30" s="134" t="str">
        <f>IFERROR(IF(O30="%10 sınırı aşılmıştır.",L30-T30,IFERROR(IF(F30="",IF(S30=1,0,IF(L30-S30=0,"",L30-S30)),IF(Veriler!M30="",L30,IF(L30*Veriler!M30=0,"",L30*Veriler!M30))),L30)),0)</f>
        <v/>
      </c>
      <c r="W30" s="146"/>
      <c r="X30" s="146"/>
      <c r="Y30" s="146"/>
    </row>
    <row r="31" spans="1:25" s="99" customFormat="1" ht="54.75" customHeight="1" x14ac:dyDescent="0.25">
      <c r="A31" s="96">
        <f t="shared" si="10"/>
        <v>26</v>
      </c>
      <c r="B31" s="175"/>
      <c r="C31" s="176"/>
      <c r="D31" s="113"/>
      <c r="E31" s="115"/>
      <c r="F31" s="174"/>
      <c r="G31" s="114" t="str">
        <f t="shared" si="5"/>
        <v/>
      </c>
      <c r="H31" s="115"/>
      <c r="I31" s="115"/>
      <c r="J31" s="115"/>
      <c r="K31" s="115"/>
      <c r="L31" s="133" t="str">
        <f t="shared" si="6"/>
        <v/>
      </c>
      <c r="M31" s="116" t="str">
        <f>IF(L31="", "", L31/Veriler!$X$1)</f>
        <v/>
      </c>
      <c r="N31" s="116" t="str">
        <f>IF(F31&lt;&gt;"", "İthal Girdi", IF(Veriler!T31="", "", IF(Veriler!S31="H", "%0,5 üzerindedir", IF(Veriler!T31&gt;0.1, "%10 sınırı aşılmıştır.", "Uygun"))))</f>
        <v>%0,5 üzerindedir</v>
      </c>
      <c r="O31" s="116" t="str">
        <f t="shared" si="7"/>
        <v xml:space="preserve"> </v>
      </c>
      <c r="P31" s="117"/>
      <c r="Q31" s="118"/>
      <c r="R31" s="119" t="str">
        <f t="shared" si="8"/>
        <v/>
      </c>
      <c r="S31" s="133">
        <f>IFERROR(IF(M31&lt;=0.005,IF(F31="",L31,0),IF(F31&lt;&gt;"",0,IF(P31="",0,IF(P31="H",0,IF(Q31&lt;Veriler!$G$2,L31*Veriler!$G$2,L31*Q31)))))," ")</f>
        <v>0</v>
      </c>
      <c r="T31" s="133">
        <f>IF(Veriler!T31&lt;=0.1, S31, IF(AND(Veriler!T31&gt;0.1, F31="", P31="E"), IF(Q31&gt;Veriler!$G$2, Q31*S31, IF(Q31&lt;Veriler!$G$2, Veriler!$G$2*S31, Q31*S31)), 0))</f>
        <v>0</v>
      </c>
      <c r="U31" s="133" t="str">
        <f t="shared" si="9"/>
        <v xml:space="preserve"> </v>
      </c>
      <c r="V31" s="134" t="str">
        <f>IFERROR(IF(O31="%10 sınırı aşılmıştır.",L31-T31,IFERROR(IF(F31="",IF(S31=1,0,IF(L31-S31=0,"",L31-S31)),IF(Veriler!M31="",L31,IF(L31*Veriler!M31=0,"",L31*Veriler!M31))),L31)),0)</f>
        <v/>
      </c>
      <c r="W31" s="146"/>
      <c r="X31" s="146"/>
      <c r="Y31" s="146"/>
    </row>
    <row r="32" spans="1:25" s="99" customFormat="1" ht="54.75" customHeight="1" x14ac:dyDescent="0.25">
      <c r="A32" s="96">
        <f t="shared" si="10"/>
        <v>27</v>
      </c>
      <c r="B32" s="175"/>
      <c r="C32" s="176"/>
      <c r="D32" s="113"/>
      <c r="E32" s="115"/>
      <c r="F32" s="174"/>
      <c r="G32" s="114" t="str">
        <f t="shared" si="5"/>
        <v/>
      </c>
      <c r="H32" s="115"/>
      <c r="I32" s="115"/>
      <c r="J32" s="115"/>
      <c r="K32" s="115"/>
      <c r="L32" s="133" t="str">
        <f t="shared" si="6"/>
        <v/>
      </c>
      <c r="M32" s="116" t="str">
        <f>IF(L32="", "", L32/Veriler!$X$1)</f>
        <v/>
      </c>
      <c r="N32" s="116" t="str">
        <f>IF(F32&lt;&gt;"", "İthal Girdi", IF(Veriler!T32="", "", IF(Veriler!S32="H", "%0,5 üzerindedir", IF(Veriler!T32&gt;0.1, "%10 sınırı aşılmıştır.", "Uygun"))))</f>
        <v>%0,5 üzerindedir</v>
      </c>
      <c r="O32" s="116" t="str">
        <f t="shared" si="7"/>
        <v xml:space="preserve"> </v>
      </c>
      <c r="P32" s="117"/>
      <c r="Q32" s="118"/>
      <c r="R32" s="119" t="str">
        <f t="shared" si="8"/>
        <v/>
      </c>
      <c r="S32" s="133">
        <f>IFERROR(IF(M32&lt;=0.005,IF(F32="",L32,0),IF(F32&lt;&gt;"",0,IF(P32="",0,IF(P32="H",0,IF(Q32&lt;Veriler!$G$2,L32*Veriler!$G$2,L32*Q32)))))," ")</f>
        <v>0</v>
      </c>
      <c r="T32" s="133">
        <f>IF(Veriler!T32&lt;=0.1, S32, IF(AND(Veriler!T32&gt;0.1, F32="", P32="E"), IF(Q32&gt;Veriler!$G$2, Q32*S32, IF(Q32&lt;Veriler!$G$2, Veriler!$G$2*S32, Q32*S32)), 0))</f>
        <v>0</v>
      </c>
      <c r="U32" s="133" t="str">
        <f t="shared" si="9"/>
        <v xml:space="preserve"> </v>
      </c>
      <c r="V32" s="134" t="str">
        <f>IFERROR(IF(O32="%10 sınırı aşılmıştır.",L32-T32,IFERROR(IF(F32="",IF(S32=1,0,IF(L32-S32=0,"",L32-S32)),IF(Veriler!M32="",L32,IF(L32*Veriler!M32=0,"",L32*Veriler!M32))),L32)),0)</f>
        <v/>
      </c>
      <c r="W32" s="146"/>
      <c r="X32" s="146"/>
      <c r="Y32" s="146"/>
    </row>
    <row r="33" spans="1:25" s="99" customFormat="1" ht="54.75" customHeight="1" x14ac:dyDescent="0.25">
      <c r="A33" s="96">
        <f t="shared" si="10"/>
        <v>28</v>
      </c>
      <c r="B33" s="175"/>
      <c r="C33" s="176"/>
      <c r="D33" s="113"/>
      <c r="E33" s="115"/>
      <c r="F33" s="174"/>
      <c r="G33" s="114" t="str">
        <f t="shared" si="5"/>
        <v/>
      </c>
      <c r="H33" s="115"/>
      <c r="I33" s="115"/>
      <c r="J33" s="115"/>
      <c r="K33" s="115"/>
      <c r="L33" s="133" t="str">
        <f t="shared" si="6"/>
        <v/>
      </c>
      <c r="M33" s="116" t="str">
        <f>IF(L33="", "", L33/Veriler!$X$1)</f>
        <v/>
      </c>
      <c r="N33" s="116" t="str">
        <f>IF(F33&lt;&gt;"", "İthal Girdi", IF(Veriler!T33="", "", IF(Veriler!S33="H", "%0,5 üzerindedir", IF(Veriler!T33&gt;0.1, "%10 sınırı aşılmıştır.", "Uygun"))))</f>
        <v>%0,5 üzerindedir</v>
      </c>
      <c r="O33" s="116" t="str">
        <f t="shared" si="7"/>
        <v xml:space="preserve"> </v>
      </c>
      <c r="P33" s="117"/>
      <c r="Q33" s="118"/>
      <c r="R33" s="119" t="str">
        <f t="shared" si="8"/>
        <v/>
      </c>
      <c r="S33" s="133">
        <f>IFERROR(IF(M33&lt;=0.005,IF(F33="",L33,0),IF(F33&lt;&gt;"",0,IF(P33="",0,IF(P33="H",0,IF(Q33&lt;Veriler!$G$2,L33*Veriler!$G$2,L33*Q33)))))," ")</f>
        <v>0</v>
      </c>
      <c r="T33" s="133">
        <f>IF(Veriler!T33&lt;=0.1, S33, IF(AND(Veriler!T33&gt;0.1, F33="", P33="E"), IF(Q33&gt;Veriler!$G$2, Q33*S33, IF(Q33&lt;Veriler!$G$2, Veriler!$G$2*S33, Q33*S33)), 0))</f>
        <v>0</v>
      </c>
      <c r="U33" s="133" t="str">
        <f t="shared" si="9"/>
        <v xml:space="preserve"> </v>
      </c>
      <c r="V33" s="134" t="str">
        <f>IFERROR(IF(O33="%10 sınırı aşılmıştır.",L33-T33,IFERROR(IF(F33="",IF(S33=1,0,IF(L33-S33=0,"",L33-S33)),IF(Veriler!M33="",L33,IF(L33*Veriler!M33=0,"",L33*Veriler!M33))),L33)),0)</f>
        <v/>
      </c>
      <c r="W33" s="146"/>
      <c r="X33" s="146"/>
      <c r="Y33" s="146"/>
    </row>
    <row r="34" spans="1:25" s="99" customFormat="1" ht="24" customHeight="1" x14ac:dyDescent="0.25">
      <c r="A34" s="103"/>
      <c r="B34" s="104"/>
      <c r="C34" s="104"/>
      <c r="D34" s="104"/>
      <c r="E34" s="103"/>
      <c r="F34" s="135"/>
      <c r="G34" s="157"/>
      <c r="H34" s="103"/>
      <c r="I34" s="103"/>
      <c r="J34" s="103"/>
      <c r="K34" s="103"/>
      <c r="L34" s="136">
        <f>SUM(L5:L18,L20:L33)</f>
        <v>0</v>
      </c>
      <c r="M34" s="158"/>
      <c r="N34" s="158"/>
      <c r="O34" s="158"/>
      <c r="P34" s="105"/>
      <c r="Q34" s="106"/>
      <c r="R34" s="159"/>
      <c r="S34" s="160"/>
      <c r="T34" s="160"/>
      <c r="U34" s="160"/>
      <c r="V34" s="160"/>
      <c r="W34" s="146"/>
      <c r="X34" s="146"/>
      <c r="Y34" s="146"/>
    </row>
    <row r="35" spans="1:25" s="99" customFormat="1" ht="31.5" customHeight="1" x14ac:dyDescent="0.25">
      <c r="A35" s="103"/>
      <c r="B35" s="104"/>
      <c r="C35" s="104"/>
      <c r="D35" s="104"/>
      <c r="E35" s="103"/>
      <c r="F35" s="135"/>
      <c r="G35" s="157"/>
      <c r="H35" s="103"/>
      <c r="I35" s="103"/>
      <c r="J35" s="103"/>
      <c r="K35" s="103"/>
      <c r="L35" s="161"/>
      <c r="M35" s="158"/>
      <c r="N35" s="158"/>
      <c r="O35" s="158"/>
      <c r="P35" s="105"/>
      <c r="Q35" s="106"/>
      <c r="R35" s="159"/>
      <c r="S35" s="162" t="s">
        <v>57</v>
      </c>
      <c r="T35" s="162" t="s">
        <v>57</v>
      </c>
      <c r="U35" s="162" t="s">
        <v>57</v>
      </c>
      <c r="V35" s="163" t="s">
        <v>58</v>
      </c>
      <c r="W35" s="146"/>
      <c r="X35" s="146"/>
      <c r="Y35" s="146"/>
    </row>
    <row r="36" spans="1:25" s="99" customFormat="1" ht="58.5" customHeight="1" x14ac:dyDescent="0.25">
      <c r="A36" s="185" t="s">
        <v>59</v>
      </c>
      <c r="B36" s="180"/>
      <c r="C36" s="180"/>
      <c r="D36" s="180"/>
      <c r="E36" s="180"/>
      <c r="F36" s="180"/>
      <c r="G36" s="180"/>
      <c r="H36" s="180"/>
      <c r="I36" s="180"/>
      <c r="J36" s="180"/>
      <c r="K36" s="180"/>
      <c r="L36" s="180"/>
      <c r="M36" s="180"/>
      <c r="N36" s="180"/>
      <c r="O36" s="180"/>
      <c r="P36" s="180"/>
      <c r="Q36" s="180"/>
      <c r="R36" s="176"/>
      <c r="S36" s="137">
        <f>SUM(S5:S18,S20:S33)</f>
        <v>0</v>
      </c>
      <c r="T36" s="137" t="str">
        <f>IF(SUM(T5:T18,T20:T33)=0," ",SUM(T5:T18,T20:T33))</f>
        <v xml:space="preserve"> </v>
      </c>
      <c r="U36" s="137" t="str">
        <f>IF(SUM(U5:U18,U20:U33)=0," ",SUM(U5:U18,U20:U33))</f>
        <v xml:space="preserve"> </v>
      </c>
      <c r="V36" s="137" t="str">
        <f>IF(SUM(V5:V18,V20:V33)=0," ",SUM(V5:V18,V20:V33))</f>
        <v xml:space="preserve"> </v>
      </c>
      <c r="W36" s="146"/>
      <c r="X36" s="164">
        <f>SUM(U5:U18,U20:U33)</f>
        <v>0</v>
      </c>
      <c r="Y36" s="164">
        <f>SUM(V5:V18,V20:V33)</f>
        <v>0</v>
      </c>
    </row>
    <row r="37" spans="1:25" x14ac:dyDescent="0.3">
      <c r="A37" s="34"/>
      <c r="G37" s="146"/>
      <c r="L37" s="146"/>
      <c r="M37" s="146"/>
      <c r="N37" s="146"/>
      <c r="O37" s="146"/>
      <c r="R37" s="146"/>
      <c r="S37" s="146"/>
      <c r="T37" s="146"/>
      <c r="U37" s="146"/>
      <c r="V37" s="146"/>
      <c r="W37" s="146"/>
      <c r="X37" s="146"/>
      <c r="Y37" s="146"/>
    </row>
    <row r="38" spans="1:25" x14ac:dyDescent="0.3">
      <c r="A38" s="186" t="s">
        <v>60</v>
      </c>
      <c r="B38" s="187"/>
      <c r="C38" s="187"/>
      <c r="D38" s="187"/>
      <c r="E38" s="187"/>
      <c r="F38" s="187"/>
      <c r="G38" s="187"/>
      <c r="H38" s="187"/>
      <c r="I38" s="187"/>
      <c r="J38" s="187"/>
      <c r="K38" s="187"/>
      <c r="L38" s="187"/>
      <c r="M38" s="187"/>
      <c r="N38" s="187"/>
      <c r="O38" s="187"/>
      <c r="P38" s="187"/>
      <c r="Q38" s="187"/>
      <c r="R38" s="187"/>
      <c r="S38" s="187"/>
      <c r="T38" s="187"/>
      <c r="U38" s="187"/>
      <c r="V38" s="187"/>
      <c r="W38" s="146"/>
      <c r="X38" s="146"/>
      <c r="Y38" s="146"/>
    </row>
    <row r="39" spans="1:25" s="99" customFormat="1" ht="41.25" customHeight="1" x14ac:dyDescent="0.25">
      <c r="A39" s="189" t="s">
        <v>38</v>
      </c>
      <c r="B39" s="180"/>
      <c r="C39" s="180"/>
      <c r="D39" s="180"/>
      <c r="E39" s="180"/>
      <c r="F39" s="180"/>
      <c r="G39" s="180"/>
      <c r="H39" s="180"/>
      <c r="I39" s="180"/>
      <c r="J39" s="180"/>
      <c r="K39" s="180"/>
      <c r="L39" s="180"/>
      <c r="M39" s="180"/>
      <c r="N39" s="180"/>
      <c r="O39" s="180"/>
      <c r="P39" s="180"/>
      <c r="Q39" s="180"/>
      <c r="R39" s="180"/>
      <c r="S39" s="180"/>
      <c r="T39" s="180"/>
      <c r="U39" s="180"/>
      <c r="V39" s="176"/>
      <c r="W39" s="146"/>
      <c r="X39" s="146"/>
      <c r="Y39" s="146"/>
    </row>
    <row r="40" spans="1:25" s="100" customFormat="1" ht="35.25" customHeight="1" x14ac:dyDescent="0.25">
      <c r="A40" s="179" t="s">
        <v>39</v>
      </c>
      <c r="B40" s="180"/>
      <c r="C40" s="180"/>
      <c r="D40" s="180"/>
      <c r="E40" s="180"/>
      <c r="F40" s="180"/>
      <c r="G40" s="180"/>
      <c r="H40" s="180"/>
      <c r="I40" s="180"/>
      <c r="J40" s="180"/>
      <c r="K40" s="180"/>
      <c r="L40" s="180"/>
      <c r="M40" s="180"/>
      <c r="N40" s="180"/>
      <c r="O40" s="180"/>
      <c r="P40" s="180"/>
      <c r="Q40" s="180"/>
      <c r="R40" s="176"/>
      <c r="S40" s="147"/>
      <c r="T40" s="148"/>
      <c r="U40" s="149" t="s">
        <v>40</v>
      </c>
      <c r="V40" s="150">
        <f>V2+1</f>
        <v>2</v>
      </c>
      <c r="W40" s="146"/>
      <c r="X40" s="146"/>
      <c r="Y40" s="146"/>
    </row>
    <row r="41" spans="1:25" s="99" customFormat="1" ht="81" customHeight="1" x14ac:dyDescent="0.25">
      <c r="A41" s="110" t="s">
        <v>3</v>
      </c>
      <c r="B41" s="188" t="s">
        <v>41</v>
      </c>
      <c r="C41" s="176"/>
      <c r="D41" s="111" t="s">
        <v>42</v>
      </c>
      <c r="E41" s="110" t="s">
        <v>324</v>
      </c>
      <c r="F41" s="111" t="s">
        <v>325</v>
      </c>
      <c r="G41" s="151" t="s">
        <v>43</v>
      </c>
      <c r="H41" s="110" t="s">
        <v>44</v>
      </c>
      <c r="I41" s="110" t="s">
        <v>8</v>
      </c>
      <c r="J41" s="110" t="s">
        <v>45</v>
      </c>
      <c r="K41" s="110" t="s">
        <v>46</v>
      </c>
      <c r="L41" s="152" t="s">
        <v>47</v>
      </c>
      <c r="M41" s="153" t="s">
        <v>48</v>
      </c>
      <c r="N41" s="154" t="s">
        <v>49</v>
      </c>
      <c r="O41" s="154" t="s">
        <v>49</v>
      </c>
      <c r="P41" s="112" t="s">
        <v>50</v>
      </c>
      <c r="Q41" s="110" t="s">
        <v>51</v>
      </c>
      <c r="R41" s="155" t="s">
        <v>52</v>
      </c>
      <c r="S41" s="156" t="s">
        <v>53</v>
      </c>
      <c r="T41" s="156" t="s">
        <v>54</v>
      </c>
      <c r="U41" s="152" t="s">
        <v>54</v>
      </c>
      <c r="V41" s="152" t="s">
        <v>55</v>
      </c>
      <c r="W41" s="146"/>
      <c r="X41" s="146"/>
      <c r="Y41" s="146"/>
    </row>
    <row r="42" spans="1:25" s="99" customFormat="1" ht="45" customHeight="1" x14ac:dyDescent="0.25">
      <c r="A42" s="101"/>
      <c r="B42" s="177" t="s">
        <v>56</v>
      </c>
      <c r="C42" s="178"/>
      <c r="D42" s="102"/>
      <c r="E42" s="170"/>
      <c r="F42" s="102"/>
      <c r="G42" s="95"/>
      <c r="H42" s="102"/>
      <c r="I42" s="102"/>
      <c r="J42" s="102"/>
      <c r="K42" s="102"/>
      <c r="L42" s="95"/>
      <c r="M42" s="95"/>
      <c r="N42" s="95"/>
      <c r="O42" s="95"/>
      <c r="P42" s="102"/>
      <c r="Q42" s="102"/>
      <c r="R42" s="190"/>
      <c r="S42" s="184"/>
      <c r="T42" s="95"/>
      <c r="U42" s="95"/>
      <c r="V42" s="95"/>
      <c r="W42" s="146"/>
      <c r="X42" s="146"/>
      <c r="Y42" s="146"/>
    </row>
    <row r="43" spans="1:25" s="99" customFormat="1" ht="54.75" customHeight="1" x14ac:dyDescent="0.25">
      <c r="A43" s="96">
        <f>A33+1</f>
        <v>29</v>
      </c>
      <c r="B43" s="181"/>
      <c r="C43" s="182"/>
      <c r="D43" s="113"/>
      <c r="E43" s="173"/>
      <c r="F43" s="174"/>
      <c r="G43" s="114" t="str">
        <f t="shared" ref="G43:G56" si="11">IF(AND(F43&lt;&gt;"",V43&lt;&gt;"",L43&lt;&gt;0),V43/L43,"")</f>
        <v/>
      </c>
      <c r="H43" s="115"/>
      <c r="I43" s="115"/>
      <c r="J43" s="115"/>
      <c r="K43" s="115"/>
      <c r="L43" s="133" t="str">
        <f t="shared" ref="L43:L56" si="12">IF(AND(H43&lt;&gt;0, J43&lt;&gt;0, K43&lt;&gt;0), H43*J43*K43, "")</f>
        <v/>
      </c>
      <c r="M43" s="116" t="str">
        <f>IF(L43="", "", L43/Veriler!$X$1)</f>
        <v/>
      </c>
      <c r="N43" s="116" t="str">
        <f>IF(F43&lt;&gt;"", "İthal Girdi", IF(Veriler!T43="", "", IF(Veriler!S43="H", "%0,5 üzerindedir", IF(Veriler!T43&gt;0.1, "%10 sınırı aşılmıştır.", "Uygun"))))</f>
        <v>%0,5 üzerindedir</v>
      </c>
      <c r="O43" s="116" t="str">
        <f t="shared" ref="O43:O56" si="13">IF(M43=""," ",N43)</f>
        <v xml:space="preserve"> </v>
      </c>
      <c r="P43" s="117"/>
      <c r="Q43" s="118"/>
      <c r="R43" s="119" t="str">
        <f t="shared" ref="R43:R56" si="14">IFERROR(IF(AND(T43&lt;&gt;"",L43&lt;&gt;"",L43&lt;&gt;0,T43&lt;&gt;0),T43/L43,"")," ")</f>
        <v/>
      </c>
      <c r="S43" s="133">
        <f>IFERROR(IF(M43&lt;=0.005,IF(F43="",L43,0),IF(F43&lt;&gt;"",0,IF(P43="",0,IF(P43="H",0,IF(Q43&lt;Veriler!$G$2,L43*Veriler!$G$2,L43*Q43)))))," ")</f>
        <v>0</v>
      </c>
      <c r="T43" s="133">
        <f>IF(Veriler!T43&lt;=0.1, S43, IF(AND(Veriler!T43&gt;0.1, F43="", P43="E"), IF(Q43&gt;Veriler!$G$2, Q43*S43, IF(Q43&lt;Veriler!$G$2, Veriler!$G$2*S43, Q43*S43)), 0))</f>
        <v>0</v>
      </c>
      <c r="U43" s="133" t="str">
        <f t="shared" ref="U43:U56" si="15">IF(T43=0," ",T43)</f>
        <v xml:space="preserve"> </v>
      </c>
      <c r="V43" s="134" t="str">
        <f>IFERROR(IF(O43="%10 sınırı aşılmıştır.",L43-T43,IFERROR(IF(F43="",IF(S43=1,0,IF(L43-S43=0,"",L43-S43)),IF(Veriler!M43="",L43,IF(L43*Veriler!M43=0,"",L43*Veriler!M43))),L43)),0)</f>
        <v/>
      </c>
      <c r="W43" s="146"/>
      <c r="X43" s="146"/>
      <c r="Y43" s="146"/>
    </row>
    <row r="44" spans="1:25" s="99" customFormat="1" ht="54.75" customHeight="1" x14ac:dyDescent="0.25">
      <c r="A44" s="96">
        <f t="shared" ref="A44:A56" si="16">A43+1</f>
        <v>30</v>
      </c>
      <c r="B44" s="175"/>
      <c r="C44" s="176"/>
      <c r="D44" s="113"/>
      <c r="E44" s="174"/>
      <c r="F44" s="174"/>
      <c r="G44" s="114" t="str">
        <f t="shared" si="11"/>
        <v/>
      </c>
      <c r="H44" s="115"/>
      <c r="I44" s="115"/>
      <c r="J44" s="115"/>
      <c r="K44" s="115"/>
      <c r="L44" s="133" t="str">
        <f t="shared" si="12"/>
        <v/>
      </c>
      <c r="M44" s="116" t="str">
        <f>IF(L44="", "", L44/Veriler!$X$1)</f>
        <v/>
      </c>
      <c r="N44" s="116" t="str">
        <f>IF(F44&lt;&gt;"", "İthal Girdi", IF(Veriler!T44="", "", IF(Veriler!S44="H", "%0,5 üzerindedir", IF(Veriler!T44&gt;0.1, "%10 sınırı aşılmıştır.", "Uygun"))))</f>
        <v>%0,5 üzerindedir</v>
      </c>
      <c r="O44" s="116" t="str">
        <f t="shared" si="13"/>
        <v xml:space="preserve"> </v>
      </c>
      <c r="P44" s="117"/>
      <c r="Q44" s="118"/>
      <c r="R44" s="119" t="str">
        <f t="shared" si="14"/>
        <v/>
      </c>
      <c r="S44" s="133">
        <f>IFERROR(IF(M44&lt;=0.005,IF(F44="",L44,0),IF(F44&lt;&gt;"",0,IF(P44="",0,IF(P44="H",0,IF(Q44&lt;Veriler!$G$2,L44*Veriler!$G$2,L44*Q44)))))," ")</f>
        <v>0</v>
      </c>
      <c r="T44" s="133">
        <f>IF(Veriler!T44&lt;=0.1, S44, IF(AND(Veriler!T44&gt;0.1, F44="", P44="E"), IF(Q44&gt;Veriler!$G$2, Q44*S44, IF(Q44&lt;Veriler!$G$2, Veriler!$G$2*S44, Q44*S44)), 0))</f>
        <v>0</v>
      </c>
      <c r="U44" s="133" t="str">
        <f t="shared" si="15"/>
        <v xml:space="preserve"> </v>
      </c>
      <c r="V44" s="134" t="str">
        <f>IFERROR(IF(O44="%10 sınırı aşılmıştır.",L44-T44,IFERROR(IF(F44="",IF(S44=1,0,IF(L44-S44=0,"",L44-S44)),IF(Veriler!M44="",L44,IF(L44*Veriler!M44=0,"",L44*Veriler!M44))),L44)),0)</f>
        <v/>
      </c>
      <c r="W44" s="146"/>
      <c r="X44" s="146"/>
      <c r="Y44" s="146"/>
    </row>
    <row r="45" spans="1:25" s="99" customFormat="1" ht="54.75" customHeight="1" x14ac:dyDescent="0.25">
      <c r="A45" s="96">
        <f t="shared" si="16"/>
        <v>31</v>
      </c>
      <c r="B45" s="175"/>
      <c r="C45" s="176"/>
      <c r="D45" s="113"/>
      <c r="E45" s="174"/>
      <c r="F45" s="174"/>
      <c r="G45" s="114" t="str">
        <f t="shared" si="11"/>
        <v/>
      </c>
      <c r="H45" s="115"/>
      <c r="I45" s="115"/>
      <c r="J45" s="115"/>
      <c r="K45" s="115"/>
      <c r="L45" s="133" t="str">
        <f t="shared" si="12"/>
        <v/>
      </c>
      <c r="M45" s="116" t="str">
        <f>IF(L45="", "", L45/Veriler!$X$1)</f>
        <v/>
      </c>
      <c r="N45" s="116" t="str">
        <f>IF(F45&lt;&gt;"", "İthal Girdi", IF(Veriler!T45="", "", IF(Veriler!S45="H", "%0,5 üzerindedir", IF(Veriler!T45&gt;0.1, "%10 sınırı aşılmıştır.", "Uygun"))))</f>
        <v>%0,5 üzerindedir</v>
      </c>
      <c r="O45" s="116" t="str">
        <f t="shared" si="13"/>
        <v xml:space="preserve"> </v>
      </c>
      <c r="P45" s="117"/>
      <c r="Q45" s="118"/>
      <c r="R45" s="119" t="str">
        <f t="shared" si="14"/>
        <v/>
      </c>
      <c r="S45" s="133">
        <f>IFERROR(IF(M45&lt;=0.005,IF(F45="",L45,0),IF(F45&lt;&gt;"",0,IF(P45="",0,IF(P45="H",0,IF(Q45&lt;Veriler!$G$2,L45*Veriler!$G$2,L45*Q45)))))," ")</f>
        <v>0</v>
      </c>
      <c r="T45" s="133">
        <f>IF(Veriler!T45&lt;=0.1, S45, IF(AND(Veriler!T45&gt;0.1, F45="", P45="E"), IF(Q45&gt;Veriler!$G$2, Q45*S45, IF(Q45&lt;Veriler!$G$2, Veriler!$G$2*S45, Q45*S45)), 0))</f>
        <v>0</v>
      </c>
      <c r="U45" s="133" t="str">
        <f t="shared" si="15"/>
        <v xml:space="preserve"> </v>
      </c>
      <c r="V45" s="134" t="str">
        <f>IFERROR(IF(O45="%10 sınırı aşılmıştır.",L45-T45,IFERROR(IF(F45="",IF(S45=1,0,IF(L45-S45=0,"",L45-S45)),IF(Veriler!M45="",L45,IF(L45*Veriler!M45=0,"",L45*Veriler!M45))),L45)),0)</f>
        <v/>
      </c>
      <c r="W45" s="146"/>
      <c r="X45" s="146"/>
      <c r="Y45" s="146"/>
    </row>
    <row r="46" spans="1:25" s="99" customFormat="1" ht="54.75" customHeight="1" x14ac:dyDescent="0.25">
      <c r="A46" s="96">
        <f t="shared" si="16"/>
        <v>32</v>
      </c>
      <c r="B46" s="175"/>
      <c r="C46" s="176"/>
      <c r="D46" s="113"/>
      <c r="E46" s="174"/>
      <c r="F46" s="174"/>
      <c r="G46" s="114" t="str">
        <f t="shared" si="11"/>
        <v/>
      </c>
      <c r="H46" s="115"/>
      <c r="I46" s="115"/>
      <c r="J46" s="115"/>
      <c r="K46" s="115"/>
      <c r="L46" s="133" t="str">
        <f t="shared" si="12"/>
        <v/>
      </c>
      <c r="M46" s="116" t="str">
        <f>IF(L46="", "", L46/Veriler!$X$1)</f>
        <v/>
      </c>
      <c r="N46" s="116" t="str">
        <f>IF(F46&lt;&gt;"", "İthal Girdi", IF(Veriler!T46="", "", IF(Veriler!S46="H", "%0,5 üzerindedir", IF(Veriler!T46&gt;0.1, "%10 sınırı aşılmıştır.", "Uygun"))))</f>
        <v>%0,5 üzerindedir</v>
      </c>
      <c r="O46" s="116" t="str">
        <f t="shared" si="13"/>
        <v xml:space="preserve"> </v>
      </c>
      <c r="P46" s="117"/>
      <c r="Q46" s="118"/>
      <c r="R46" s="119" t="str">
        <f t="shared" si="14"/>
        <v/>
      </c>
      <c r="S46" s="133">
        <f>IFERROR(IF(M46&lt;=0.005,IF(F46="",L46,0),IF(F46&lt;&gt;"",0,IF(P46="",0,IF(P46="H",0,IF(Q46&lt;Veriler!$G$2,L46*Veriler!$G$2,L46*Q46)))))," ")</f>
        <v>0</v>
      </c>
      <c r="T46" s="133">
        <f>IF(Veriler!T46&lt;=0.1, S46, IF(AND(Veriler!T46&gt;0.1, F46="", P46="E"), IF(Q46&gt;Veriler!$G$2, Q46*S46, IF(Q46&lt;Veriler!$G$2, Veriler!$G$2*S46, Q46*S46)), 0))</f>
        <v>0</v>
      </c>
      <c r="U46" s="133" t="str">
        <f t="shared" si="15"/>
        <v xml:space="preserve"> </v>
      </c>
      <c r="V46" s="134" t="str">
        <f>IFERROR(IF(O46="%10 sınırı aşılmıştır.",L46-T46,IFERROR(IF(F46="",IF(S46=1,0,IF(L46-S46=0,"",L46-S46)),IF(Veriler!M46="",L46,IF(L46*Veriler!M46=0,"",L46*Veriler!M46))),L46)),0)</f>
        <v/>
      </c>
      <c r="W46" s="146"/>
      <c r="X46" s="146"/>
      <c r="Y46" s="146"/>
    </row>
    <row r="47" spans="1:25" s="99" customFormat="1" ht="54.75" customHeight="1" x14ac:dyDescent="0.25">
      <c r="A47" s="96">
        <f t="shared" si="16"/>
        <v>33</v>
      </c>
      <c r="B47" s="175"/>
      <c r="C47" s="176"/>
      <c r="D47" s="113"/>
      <c r="E47" s="174"/>
      <c r="F47" s="174"/>
      <c r="G47" s="114" t="str">
        <f t="shared" si="11"/>
        <v/>
      </c>
      <c r="H47" s="115"/>
      <c r="I47" s="115"/>
      <c r="J47" s="115"/>
      <c r="K47" s="115"/>
      <c r="L47" s="133" t="str">
        <f t="shared" si="12"/>
        <v/>
      </c>
      <c r="M47" s="116" t="str">
        <f>IF(L47="", "", L47/Veriler!$X$1)</f>
        <v/>
      </c>
      <c r="N47" s="116" t="str">
        <f>IF(F47&lt;&gt;"", "İthal Girdi", IF(Veriler!T47="", "", IF(Veriler!S47="H", "%0,5 üzerindedir", IF(Veriler!T47&gt;0.1, "%10 sınırı aşılmıştır.", "Uygun"))))</f>
        <v>%0,5 üzerindedir</v>
      </c>
      <c r="O47" s="116" t="str">
        <f t="shared" si="13"/>
        <v xml:space="preserve"> </v>
      </c>
      <c r="P47" s="117"/>
      <c r="Q47" s="118"/>
      <c r="R47" s="119" t="str">
        <f t="shared" si="14"/>
        <v/>
      </c>
      <c r="S47" s="133">
        <f>IFERROR(IF(M47&lt;=0.005,IF(F47="",L47,0),IF(F47&lt;&gt;"",0,IF(P47="",0,IF(P47="H",0,IF(Q47&lt;Veriler!$G$2,L47*Veriler!$G$2,L47*Q47)))))," ")</f>
        <v>0</v>
      </c>
      <c r="T47" s="133">
        <f>IF(Veriler!T47&lt;=0.1, S47, IF(AND(Veriler!T47&gt;0.1, F47="", P47="E"), IF(Q47&gt;Veriler!$G$2, Q47*S47, IF(Q47&lt;Veriler!$G$2, Veriler!$G$2*S47, Q47*S47)), 0))</f>
        <v>0</v>
      </c>
      <c r="U47" s="133" t="str">
        <f t="shared" si="15"/>
        <v xml:space="preserve"> </v>
      </c>
      <c r="V47" s="134" t="str">
        <f>IFERROR(IF(O47="%10 sınırı aşılmıştır.",L47-T47,IFERROR(IF(F47="",IF(S47=1,0,IF(L47-S47=0,"",L47-S47)),IF(Veriler!M47="",L47,IF(L47*Veriler!M47=0,"",L47*Veriler!M47))),L47)),0)</f>
        <v/>
      </c>
      <c r="W47" s="146"/>
      <c r="X47" s="146"/>
      <c r="Y47" s="146"/>
    </row>
    <row r="48" spans="1:25" s="99" customFormat="1" ht="54.75" customHeight="1" x14ac:dyDescent="0.25">
      <c r="A48" s="96">
        <f t="shared" si="16"/>
        <v>34</v>
      </c>
      <c r="B48" s="175"/>
      <c r="C48" s="176"/>
      <c r="D48" s="113"/>
      <c r="E48" s="174"/>
      <c r="F48" s="174"/>
      <c r="G48" s="114" t="str">
        <f t="shared" si="11"/>
        <v/>
      </c>
      <c r="H48" s="115"/>
      <c r="I48" s="115"/>
      <c r="J48" s="115"/>
      <c r="K48" s="115"/>
      <c r="L48" s="133" t="str">
        <f t="shared" si="12"/>
        <v/>
      </c>
      <c r="M48" s="116" t="str">
        <f>IF(L48="", "", L48/Veriler!$X$1)</f>
        <v/>
      </c>
      <c r="N48" s="116" t="str">
        <f>IF(F48&lt;&gt;"", "İthal Girdi", IF(Veriler!T48="", "", IF(Veriler!S48="H", "%0,5 üzerindedir", IF(Veriler!T48&gt;0.1, "%10 sınırı aşılmıştır.", "Uygun"))))</f>
        <v>%0,5 üzerindedir</v>
      </c>
      <c r="O48" s="116" t="str">
        <f t="shared" si="13"/>
        <v xml:space="preserve"> </v>
      </c>
      <c r="P48" s="117"/>
      <c r="Q48" s="118"/>
      <c r="R48" s="119" t="str">
        <f t="shared" si="14"/>
        <v/>
      </c>
      <c r="S48" s="133">
        <f>IFERROR(IF(M48&lt;=0.005,IF(F48="",L48,0),IF(F48&lt;&gt;"",0,IF(P48="",0,IF(P48="H",0,IF(Q48&lt;Veriler!$G$2,L48*Veriler!$G$2,L48*Q48)))))," ")</f>
        <v>0</v>
      </c>
      <c r="T48" s="133">
        <f>IF(Veriler!T48&lt;=0.1, S48, IF(AND(Veriler!T48&gt;0.1, F48="", P48="E"), IF(Q48&gt;Veriler!$G$2, Q48*S48, IF(Q48&lt;Veriler!$G$2, Veriler!$G$2*S48, Q48*S48)), 0))</f>
        <v>0</v>
      </c>
      <c r="U48" s="133" t="str">
        <f t="shared" si="15"/>
        <v xml:space="preserve"> </v>
      </c>
      <c r="V48" s="134" t="str">
        <f>IFERROR(IF(O48="%10 sınırı aşılmıştır.",L48-T48,IFERROR(IF(F48="",IF(S48=1,0,IF(L48-S48=0,"",L48-S48)),IF(Veriler!M48="",L48,IF(L48*Veriler!M48=0,"",L48*Veriler!M48))),L48)),0)</f>
        <v/>
      </c>
      <c r="W48" s="146"/>
      <c r="X48" s="146"/>
      <c r="Y48" s="146"/>
    </row>
    <row r="49" spans="1:25" s="99" customFormat="1" ht="54.75" customHeight="1" x14ac:dyDescent="0.25">
      <c r="A49" s="96">
        <f t="shared" si="16"/>
        <v>35</v>
      </c>
      <c r="B49" s="175"/>
      <c r="C49" s="176"/>
      <c r="D49" s="113"/>
      <c r="E49" s="174"/>
      <c r="F49" s="174"/>
      <c r="G49" s="114" t="str">
        <f t="shared" si="11"/>
        <v/>
      </c>
      <c r="H49" s="115"/>
      <c r="I49" s="115"/>
      <c r="J49" s="115"/>
      <c r="K49" s="115"/>
      <c r="L49" s="133" t="str">
        <f t="shared" si="12"/>
        <v/>
      </c>
      <c r="M49" s="116" t="str">
        <f>IF(L49="", "", L49/Veriler!$X$1)</f>
        <v/>
      </c>
      <c r="N49" s="116" t="str">
        <f>IF(F49&lt;&gt;"", "İthal Girdi", IF(Veriler!T49="", "", IF(Veriler!S49="H", "%0,5 üzerindedir", IF(Veriler!T49&gt;0.1, "%10 sınırı aşılmıştır.", "Uygun"))))</f>
        <v>%0,5 üzerindedir</v>
      </c>
      <c r="O49" s="116" t="str">
        <f t="shared" si="13"/>
        <v xml:space="preserve"> </v>
      </c>
      <c r="P49" s="117"/>
      <c r="Q49" s="118"/>
      <c r="R49" s="119" t="str">
        <f t="shared" si="14"/>
        <v/>
      </c>
      <c r="S49" s="133">
        <f>IFERROR(IF(M49&lt;=0.005,IF(F49="",L49,0),IF(F49&lt;&gt;"",0,IF(P49="",0,IF(P49="H",0,IF(Q49&lt;Veriler!$G$2,L49*Veriler!$G$2,L49*Q49)))))," ")</f>
        <v>0</v>
      </c>
      <c r="T49" s="133">
        <f>IF(Veriler!T49&lt;=0.1, S49, IF(AND(Veriler!T49&gt;0.1, F49="", P49="E"), IF(Q49&gt;Veriler!$G$2, Q49*S49, IF(Q49&lt;Veriler!$G$2, Veriler!$G$2*S49, Q49*S49)), 0))</f>
        <v>0</v>
      </c>
      <c r="U49" s="133" t="str">
        <f t="shared" si="15"/>
        <v xml:space="preserve"> </v>
      </c>
      <c r="V49" s="134" t="str">
        <f>IFERROR(IF(O49="%10 sınırı aşılmıştır.",L49-T49,IFERROR(IF(F49="",IF(S49=1,0,IF(L49-S49=0,"",L49-S49)),IF(Veriler!M49="",L49,IF(L49*Veriler!M49=0,"",L49*Veriler!M49))),L49)),0)</f>
        <v/>
      </c>
      <c r="W49" s="146"/>
      <c r="X49" s="146"/>
      <c r="Y49" s="146"/>
    </row>
    <row r="50" spans="1:25" s="99" customFormat="1" ht="54.75" customHeight="1" x14ac:dyDescent="0.25">
      <c r="A50" s="96">
        <f t="shared" si="16"/>
        <v>36</v>
      </c>
      <c r="B50" s="175"/>
      <c r="C50" s="176"/>
      <c r="D50" s="113"/>
      <c r="E50" s="174"/>
      <c r="F50" s="174"/>
      <c r="G50" s="114" t="str">
        <f t="shared" si="11"/>
        <v/>
      </c>
      <c r="H50" s="115"/>
      <c r="I50" s="115"/>
      <c r="J50" s="115"/>
      <c r="K50" s="115"/>
      <c r="L50" s="133" t="str">
        <f t="shared" si="12"/>
        <v/>
      </c>
      <c r="M50" s="116" t="str">
        <f>IF(L50="", "", L50/Veriler!$X$1)</f>
        <v/>
      </c>
      <c r="N50" s="116" t="str">
        <f>IF(F50&lt;&gt;"", "İthal Girdi", IF(Veriler!T50="", "", IF(Veriler!S50="H", "%0,5 üzerindedir", IF(Veriler!T50&gt;0.1, "%10 sınırı aşılmıştır.", "Uygun"))))</f>
        <v>%0,5 üzerindedir</v>
      </c>
      <c r="O50" s="116" t="str">
        <f t="shared" si="13"/>
        <v xml:space="preserve"> </v>
      </c>
      <c r="P50" s="117"/>
      <c r="Q50" s="118"/>
      <c r="R50" s="119" t="str">
        <f t="shared" si="14"/>
        <v/>
      </c>
      <c r="S50" s="133">
        <f>IFERROR(IF(M50&lt;=0.005,IF(F50="",L50,0),IF(F50&lt;&gt;"",0,IF(P50="",0,IF(P50="H",0,IF(Q50&lt;Veriler!$G$2,L50*Veriler!$G$2,L50*Q50)))))," ")</f>
        <v>0</v>
      </c>
      <c r="T50" s="133">
        <f>IF(Veriler!T50&lt;=0.1, S50, IF(AND(Veriler!T50&gt;0.1, F50="", P50="E"), IF(Q50&gt;Veriler!$G$2, Q50*S50, IF(Q50&lt;Veriler!$G$2, Veriler!$G$2*S50, Q50*S50)), 0))</f>
        <v>0</v>
      </c>
      <c r="U50" s="133" t="str">
        <f t="shared" si="15"/>
        <v xml:space="preserve"> </v>
      </c>
      <c r="V50" s="134" t="str">
        <f>IFERROR(IF(O50="%10 sınırı aşılmıştır.",L50-T50,IFERROR(IF(F50="",IF(S50=1,0,IF(L50-S50=0,"",L50-S50)),IF(Veriler!M50="",L50,IF(L50*Veriler!M50=0,"",L50*Veriler!M50))),L50)),0)</f>
        <v/>
      </c>
      <c r="W50" s="146"/>
      <c r="X50" s="146"/>
      <c r="Y50" s="146"/>
    </row>
    <row r="51" spans="1:25" s="99" customFormat="1" ht="54.75" customHeight="1" x14ac:dyDescent="0.25">
      <c r="A51" s="96">
        <f t="shared" si="16"/>
        <v>37</v>
      </c>
      <c r="B51" s="175"/>
      <c r="C51" s="176"/>
      <c r="D51" s="113"/>
      <c r="E51" s="174"/>
      <c r="F51" s="174"/>
      <c r="G51" s="114" t="str">
        <f t="shared" si="11"/>
        <v/>
      </c>
      <c r="H51" s="115"/>
      <c r="I51" s="115"/>
      <c r="J51" s="115"/>
      <c r="K51" s="115"/>
      <c r="L51" s="133" t="str">
        <f t="shared" si="12"/>
        <v/>
      </c>
      <c r="M51" s="116" t="str">
        <f>IF(L51="", "", L51/Veriler!$X$1)</f>
        <v/>
      </c>
      <c r="N51" s="116" t="str">
        <f>IF(F51&lt;&gt;"", "İthal Girdi", IF(Veriler!T51="", "", IF(Veriler!S51="H", "%0,5 üzerindedir", IF(Veriler!T51&gt;0.1, "%10 sınırı aşılmıştır.", "Uygun"))))</f>
        <v>%0,5 üzerindedir</v>
      </c>
      <c r="O51" s="116" t="str">
        <f t="shared" si="13"/>
        <v xml:space="preserve"> </v>
      </c>
      <c r="P51" s="117"/>
      <c r="Q51" s="118"/>
      <c r="R51" s="119" t="str">
        <f t="shared" si="14"/>
        <v/>
      </c>
      <c r="S51" s="133">
        <f>IFERROR(IF(M51&lt;=0.005,IF(F51="",L51,0),IF(F51&lt;&gt;"",0,IF(P51="",0,IF(P51="H",0,IF(Q51&lt;Veriler!$G$2,L51*Veriler!$G$2,L51*Q51)))))," ")</f>
        <v>0</v>
      </c>
      <c r="T51" s="133">
        <f>IF(Veriler!T51&lt;=0.1, S51, IF(AND(Veriler!T51&gt;0.1, F51="", P51="E"), IF(Q51&gt;Veriler!$G$2, Q51*S51, IF(Q51&lt;Veriler!$G$2, Veriler!$G$2*S51, Q51*S51)), 0))</f>
        <v>0</v>
      </c>
      <c r="U51" s="133" t="str">
        <f t="shared" si="15"/>
        <v xml:space="preserve"> </v>
      </c>
      <c r="V51" s="134" t="str">
        <f>IFERROR(IF(O51="%10 sınırı aşılmıştır.",L51-T51,IFERROR(IF(F51="",IF(S51=1,0,IF(L51-S51=0,"",L51-S51)),IF(Veriler!M51="",L51,IF(L51*Veriler!M51=0,"",L51*Veriler!M51))),L51)),0)</f>
        <v/>
      </c>
      <c r="W51" s="146"/>
      <c r="X51" s="146"/>
      <c r="Y51" s="146"/>
    </row>
    <row r="52" spans="1:25" s="99" customFormat="1" ht="54.75" customHeight="1" x14ac:dyDescent="0.25">
      <c r="A52" s="96">
        <f t="shared" si="16"/>
        <v>38</v>
      </c>
      <c r="B52" s="175"/>
      <c r="C52" s="176"/>
      <c r="D52" s="113"/>
      <c r="E52" s="174"/>
      <c r="F52" s="174"/>
      <c r="G52" s="114" t="str">
        <f t="shared" si="11"/>
        <v/>
      </c>
      <c r="H52" s="115"/>
      <c r="I52" s="115"/>
      <c r="J52" s="115"/>
      <c r="K52" s="115"/>
      <c r="L52" s="133" t="str">
        <f t="shared" si="12"/>
        <v/>
      </c>
      <c r="M52" s="116" t="str">
        <f>IF(L52="", "", L52/Veriler!$X$1)</f>
        <v/>
      </c>
      <c r="N52" s="116" t="str">
        <f>IF(F52&lt;&gt;"", "İthal Girdi", IF(Veriler!T52="", "", IF(Veriler!S52="H", "%0,5 üzerindedir", IF(Veriler!T52&gt;0.1, "%10 sınırı aşılmıştır.", "Uygun"))))</f>
        <v>%0,5 üzerindedir</v>
      </c>
      <c r="O52" s="116" t="str">
        <f t="shared" si="13"/>
        <v xml:space="preserve"> </v>
      </c>
      <c r="P52" s="117"/>
      <c r="Q52" s="118"/>
      <c r="R52" s="119" t="str">
        <f t="shared" si="14"/>
        <v/>
      </c>
      <c r="S52" s="133">
        <f>IFERROR(IF(M52&lt;=0.005,IF(F52="",L52,0),IF(F52&lt;&gt;"",0,IF(P52="",0,IF(P52="H",0,IF(Q52&lt;Veriler!$G$2,L52*Veriler!$G$2,L52*Q52)))))," ")</f>
        <v>0</v>
      </c>
      <c r="T52" s="133">
        <f>IF(Veriler!T52&lt;=0.1, S52, IF(AND(Veriler!T52&gt;0.1, F52="", P52="E"), IF(Q52&gt;Veriler!$G$2, Q52*S52, IF(Q52&lt;Veriler!$G$2, Veriler!$G$2*S52, Q52*S52)), 0))</f>
        <v>0</v>
      </c>
      <c r="U52" s="133" t="str">
        <f t="shared" si="15"/>
        <v xml:space="preserve"> </v>
      </c>
      <c r="V52" s="134" t="str">
        <f>IFERROR(IF(O52="%10 sınırı aşılmıştır.",L52-T52,IFERROR(IF(F52="",IF(S52=1,0,IF(L52-S52=0,"",L52-S52)),IF(Veriler!M52="",L52,IF(L52*Veriler!M52=0,"",L52*Veriler!M52))),L52)),0)</f>
        <v/>
      </c>
      <c r="W52" s="146"/>
      <c r="X52" s="146"/>
      <c r="Y52" s="146"/>
    </row>
    <row r="53" spans="1:25" s="99" customFormat="1" ht="54.75" customHeight="1" x14ac:dyDescent="0.25">
      <c r="A53" s="96">
        <f t="shared" si="16"/>
        <v>39</v>
      </c>
      <c r="B53" s="175"/>
      <c r="C53" s="176"/>
      <c r="D53" s="113"/>
      <c r="E53" s="174"/>
      <c r="F53" s="174"/>
      <c r="G53" s="114" t="str">
        <f t="shared" si="11"/>
        <v/>
      </c>
      <c r="H53" s="115"/>
      <c r="I53" s="115"/>
      <c r="J53" s="115"/>
      <c r="K53" s="115"/>
      <c r="L53" s="133" t="str">
        <f t="shared" si="12"/>
        <v/>
      </c>
      <c r="M53" s="116" t="str">
        <f>IF(L53="", "", L53/Veriler!$X$1)</f>
        <v/>
      </c>
      <c r="N53" s="116" t="str">
        <f>IF(F53&lt;&gt;"", "İthal Girdi", IF(Veriler!T53="", "", IF(Veriler!S53="H", "%0,5 üzerindedir", IF(Veriler!T53&gt;0.1, "%10 sınırı aşılmıştır.", "Uygun"))))</f>
        <v>%0,5 üzerindedir</v>
      </c>
      <c r="O53" s="116" t="str">
        <f t="shared" si="13"/>
        <v xml:space="preserve"> </v>
      </c>
      <c r="P53" s="117"/>
      <c r="Q53" s="118"/>
      <c r="R53" s="119" t="str">
        <f t="shared" si="14"/>
        <v/>
      </c>
      <c r="S53" s="133">
        <f>IFERROR(IF(M53&lt;=0.005,IF(F53="",L53,0),IF(F53&lt;&gt;"",0,IF(P53="",0,IF(P53="H",0,IF(Q53&lt;Veriler!$G$2,L53*Veriler!$G$2,L53*Q53)))))," ")</f>
        <v>0</v>
      </c>
      <c r="T53" s="133">
        <f>IF(Veriler!T53&lt;=0.1, S53, IF(AND(Veriler!T53&gt;0.1, F53="", P53="E"), IF(Q53&gt;Veriler!$G$2, Q53*S53, IF(Q53&lt;Veriler!$G$2, Veriler!$G$2*S53, Q53*S53)), 0))</f>
        <v>0</v>
      </c>
      <c r="U53" s="133" t="str">
        <f t="shared" si="15"/>
        <v xml:space="preserve"> </v>
      </c>
      <c r="V53" s="134" t="str">
        <f>IFERROR(IF(O53="%10 sınırı aşılmıştır.",L53-T53,IFERROR(IF(F53="",IF(S53=1,0,IF(L53-S53=0,"",L53-S53)),IF(Veriler!M53="",L53,IF(L53*Veriler!M53=0,"",L53*Veriler!M53))),L53)),0)</f>
        <v/>
      </c>
      <c r="W53" s="146"/>
      <c r="X53" s="146"/>
      <c r="Y53" s="146"/>
    </row>
    <row r="54" spans="1:25" s="99" customFormat="1" ht="54.75" customHeight="1" x14ac:dyDescent="0.25">
      <c r="A54" s="96">
        <f t="shared" si="16"/>
        <v>40</v>
      </c>
      <c r="B54" s="175"/>
      <c r="C54" s="176"/>
      <c r="D54" s="113"/>
      <c r="E54" s="174"/>
      <c r="F54" s="174"/>
      <c r="G54" s="114" t="str">
        <f t="shared" si="11"/>
        <v/>
      </c>
      <c r="H54" s="115"/>
      <c r="I54" s="115"/>
      <c r="J54" s="115"/>
      <c r="K54" s="115"/>
      <c r="L54" s="133" t="str">
        <f t="shared" si="12"/>
        <v/>
      </c>
      <c r="M54" s="116" t="str">
        <f>IF(L54="", "", L54/Veriler!$X$1)</f>
        <v/>
      </c>
      <c r="N54" s="116" t="str">
        <f>IF(F54&lt;&gt;"", "İthal Girdi", IF(Veriler!T54="", "", IF(Veriler!S54="H", "%0,5 üzerindedir", IF(Veriler!T54&gt;0.1, "%10 sınırı aşılmıştır.", "Uygun"))))</f>
        <v>%0,5 üzerindedir</v>
      </c>
      <c r="O54" s="116" t="str">
        <f t="shared" si="13"/>
        <v xml:space="preserve"> </v>
      </c>
      <c r="P54" s="117"/>
      <c r="Q54" s="118"/>
      <c r="R54" s="119" t="str">
        <f t="shared" si="14"/>
        <v/>
      </c>
      <c r="S54" s="133">
        <f>IFERROR(IF(M54&lt;=0.005,IF(F54="",L54,0),IF(F54&lt;&gt;"",0,IF(P54="",0,IF(P54="H",0,IF(Q54&lt;Veriler!$G$2,L54*Veriler!$G$2,L54*Q54)))))," ")</f>
        <v>0</v>
      </c>
      <c r="T54" s="133">
        <f>IF(Veriler!T54&lt;=0.1, S54, IF(AND(Veriler!T54&gt;0.1, F54="", P54="E"), IF(Q54&gt;Veriler!$G$2, Q54*S54, IF(Q54&lt;Veriler!$G$2, Veriler!$G$2*S54, Q54*S54)), 0))</f>
        <v>0</v>
      </c>
      <c r="U54" s="133" t="str">
        <f t="shared" si="15"/>
        <v xml:space="preserve"> </v>
      </c>
      <c r="V54" s="134" t="str">
        <f>IFERROR(IF(O54="%10 sınırı aşılmıştır.",L54-T54,IFERROR(IF(F54="",IF(S54=1,0,IF(L54-S54=0,"",L54-S54)),IF(Veriler!M54="",L54,IF(L54*Veriler!M54=0,"",L54*Veriler!M54))),L54)),0)</f>
        <v/>
      </c>
      <c r="W54" s="146"/>
      <c r="X54" s="146"/>
      <c r="Y54" s="146"/>
    </row>
    <row r="55" spans="1:25" s="99" customFormat="1" ht="54.75" customHeight="1" x14ac:dyDescent="0.25">
      <c r="A55" s="96">
        <f t="shared" si="16"/>
        <v>41</v>
      </c>
      <c r="B55" s="175"/>
      <c r="C55" s="176"/>
      <c r="D55" s="113"/>
      <c r="E55" s="174"/>
      <c r="F55" s="174"/>
      <c r="G55" s="114" t="str">
        <f t="shared" si="11"/>
        <v/>
      </c>
      <c r="H55" s="115"/>
      <c r="I55" s="115"/>
      <c r="J55" s="115"/>
      <c r="K55" s="115"/>
      <c r="L55" s="133" t="str">
        <f t="shared" si="12"/>
        <v/>
      </c>
      <c r="M55" s="116" t="str">
        <f>IF(L55="", "", L55/Veriler!$X$1)</f>
        <v/>
      </c>
      <c r="N55" s="116" t="str">
        <f>IF(F55&lt;&gt;"", "İthal Girdi", IF(Veriler!T55="", "", IF(Veriler!S55="H", "%0,5 üzerindedir", IF(Veriler!T55&gt;0.1, "%10 sınırı aşılmıştır.", "Uygun"))))</f>
        <v>%0,5 üzerindedir</v>
      </c>
      <c r="O55" s="116" t="str">
        <f t="shared" si="13"/>
        <v xml:space="preserve"> </v>
      </c>
      <c r="P55" s="117"/>
      <c r="Q55" s="118"/>
      <c r="R55" s="119" t="str">
        <f t="shared" si="14"/>
        <v/>
      </c>
      <c r="S55" s="133">
        <f>IFERROR(IF(M55&lt;=0.005,IF(F55="",L55,0),IF(F55&lt;&gt;"",0,IF(P55="",0,IF(P55="H",0,IF(Q55&lt;Veriler!$G$2,L55*Veriler!$G$2,L55*Q55)))))," ")</f>
        <v>0</v>
      </c>
      <c r="T55" s="133">
        <f>IF(Veriler!T55&lt;=0.1, S55, IF(AND(Veriler!T55&gt;0.1, F55="", P55="E"), IF(Q55&gt;Veriler!$G$2, Q55*S55, IF(Q55&lt;Veriler!$G$2, Veriler!$G$2*S55, Q55*S55)), 0))</f>
        <v>0</v>
      </c>
      <c r="U55" s="133" t="str">
        <f t="shared" si="15"/>
        <v xml:space="preserve"> </v>
      </c>
      <c r="V55" s="134" t="str">
        <f>IFERROR(IF(O55="%10 sınırı aşılmıştır.",L55-T55,IFERROR(IF(F55="",IF(S55=1,0,IF(L55-S55=0,"",L55-S55)),IF(Veriler!M55="",L55,IF(L55*Veriler!M55=0,"",L55*Veriler!M55))),L55)),0)</f>
        <v/>
      </c>
      <c r="W55" s="146"/>
      <c r="X55" s="146"/>
      <c r="Y55" s="146"/>
    </row>
    <row r="56" spans="1:25" s="99" customFormat="1" ht="54.75" customHeight="1" x14ac:dyDescent="0.25">
      <c r="A56" s="96">
        <f t="shared" si="16"/>
        <v>42</v>
      </c>
      <c r="B56" s="175"/>
      <c r="C56" s="176"/>
      <c r="D56" s="113"/>
      <c r="E56" s="174"/>
      <c r="F56" s="174"/>
      <c r="G56" s="114" t="str">
        <f t="shared" si="11"/>
        <v/>
      </c>
      <c r="H56" s="115"/>
      <c r="I56" s="115"/>
      <c r="J56" s="115"/>
      <c r="K56" s="115"/>
      <c r="L56" s="133" t="str">
        <f t="shared" si="12"/>
        <v/>
      </c>
      <c r="M56" s="116" t="str">
        <f>IF(L56="", "", L56/Veriler!$X$1)</f>
        <v/>
      </c>
      <c r="N56" s="116" t="str">
        <f>IF(F56&lt;&gt;"", "İthal Girdi", IF(Veriler!T56="", "", IF(Veriler!S56="H", "%0,5 üzerindedir", IF(Veriler!T56&gt;0.1, "%10 sınırı aşılmıştır.", "Uygun"))))</f>
        <v>%0,5 üzerindedir</v>
      </c>
      <c r="O56" s="116" t="str">
        <f t="shared" si="13"/>
        <v xml:space="preserve"> </v>
      </c>
      <c r="P56" s="117"/>
      <c r="Q56" s="118"/>
      <c r="R56" s="119" t="str">
        <f t="shared" si="14"/>
        <v/>
      </c>
      <c r="S56" s="133">
        <f>IFERROR(IF(M56&lt;=0.005,IF(F56="",L56,0),IF(F56&lt;&gt;"",0,IF(P56="",0,IF(P56="H",0,IF(Q56&lt;Veriler!$G$2,L56*Veriler!$G$2,L56*Q56)))))," ")</f>
        <v>0</v>
      </c>
      <c r="T56" s="133">
        <f>IF(Veriler!T56&lt;=0.1, S56, IF(AND(Veriler!T56&gt;0.1, F56="", P56="E"), IF(Q56&gt;Veriler!$G$2, Q56*S56, IF(Q56&lt;Veriler!$G$2, Veriler!$G$2*S56, Q56*S56)), 0))</f>
        <v>0</v>
      </c>
      <c r="U56" s="133" t="str">
        <f t="shared" si="15"/>
        <v xml:space="preserve"> </v>
      </c>
      <c r="V56" s="134" t="str">
        <f>IFERROR(IF(O56="%10 sınırı aşılmıştır.",L56-T56,IFERROR(IF(F56="",IF(S56=1,0,IF(L56-S56=0,"",L56-S56)),IF(Veriler!M56="",L56,IF(L56*Veriler!M56=0,"",L56*Veriler!M56))),L56)),0)</f>
        <v/>
      </c>
      <c r="W56" s="146"/>
      <c r="X56" s="146"/>
      <c r="Y56" s="146"/>
    </row>
    <row r="57" spans="1:25" s="99" customFormat="1" ht="36" hidden="1" customHeight="1" x14ac:dyDescent="0.25">
      <c r="A57" s="101"/>
      <c r="B57" s="191" t="s">
        <v>16</v>
      </c>
      <c r="C57" s="176"/>
      <c r="D57" s="120"/>
      <c r="E57" s="172"/>
      <c r="F57" s="172"/>
      <c r="G57" s="121"/>
      <c r="H57" s="115"/>
      <c r="I57" s="115"/>
      <c r="J57" s="115"/>
      <c r="K57" s="115"/>
      <c r="L57" s="121"/>
      <c r="M57" s="121"/>
      <c r="N57" s="121"/>
      <c r="O57" s="121"/>
      <c r="P57" s="120"/>
      <c r="Q57" s="120"/>
      <c r="R57" s="183"/>
      <c r="S57" s="184"/>
      <c r="T57" s="121"/>
      <c r="U57" s="121"/>
      <c r="V57" s="121"/>
      <c r="W57" s="146"/>
      <c r="X57" s="146"/>
      <c r="Y57" s="146"/>
    </row>
    <row r="58" spans="1:25" s="99" customFormat="1" ht="54.75" customHeight="1" x14ac:dyDescent="0.25">
      <c r="A58" s="96">
        <f>A56+1</f>
        <v>43</v>
      </c>
      <c r="B58" s="175"/>
      <c r="C58" s="176"/>
      <c r="D58" s="113"/>
      <c r="E58" s="174"/>
      <c r="F58" s="174"/>
      <c r="G58" s="114" t="str">
        <f t="shared" ref="G58:G71" si="17">IF(AND(F58&lt;&gt;"",V58&lt;&gt;"",L58&lt;&gt;0),V58/L58,"")</f>
        <v/>
      </c>
      <c r="H58" s="115"/>
      <c r="I58" s="115"/>
      <c r="J58" s="115"/>
      <c r="K58" s="115"/>
      <c r="L58" s="133" t="str">
        <f t="shared" ref="L58:L71" si="18">IF(AND(H58&lt;&gt;0, J58&lt;&gt;0, K58&lt;&gt;0), H58*J58*K58, "")</f>
        <v/>
      </c>
      <c r="M58" s="116" t="str">
        <f>IF(L58="", "", L58/Veriler!$X$1)</f>
        <v/>
      </c>
      <c r="N58" s="116" t="str">
        <f>IF(F58&lt;&gt;"", "İthal Girdi", IF(Veriler!T58="", "", IF(Veriler!S58="H", "%0,5 üzerindedir", IF(Veriler!T58&gt;0.1, "%10 sınırı aşılmıştır.", "Uygun"))))</f>
        <v>%0,5 üzerindedir</v>
      </c>
      <c r="O58" s="116" t="str">
        <f t="shared" ref="O58:O71" si="19">IF(M58=""," ",N58)</f>
        <v xml:space="preserve"> </v>
      </c>
      <c r="P58" s="117"/>
      <c r="Q58" s="118"/>
      <c r="R58" s="119" t="str">
        <f t="shared" ref="R58:R71" si="20">IFERROR(IF(AND(T58&lt;&gt;"",L58&lt;&gt;"",L58&lt;&gt;0,T58&lt;&gt;0),T58/L58,"")," ")</f>
        <v/>
      </c>
      <c r="S58" s="133">
        <f>IFERROR(IF(M58&lt;=0.005,IF(F58="",L58,0),IF(F58&lt;&gt;"",0,IF(P58="",0,IF(P58="H",0,IF(Q58&lt;Veriler!$G$2,L58*Veriler!$G$2,L58*Q58)))))," ")</f>
        <v>0</v>
      </c>
      <c r="T58" s="133">
        <f>IF(Veriler!T58&lt;=0.1, S58, IF(AND(Veriler!T58&gt;0.1, F58="", P58="E"), IF(Q58&gt;Veriler!$G$2, Q58*S58, IF(Q58&lt;Veriler!$G$2, Veriler!$G$2*S58, Q58*S58)), 0))</f>
        <v>0</v>
      </c>
      <c r="U58" s="133" t="str">
        <f t="shared" ref="U58:U71" si="21">IF(T58=0," ",T58)</f>
        <v xml:space="preserve"> </v>
      </c>
      <c r="V58" s="134" t="str">
        <f>IFERROR(IF(O58="%10 sınırı aşılmıştır.",L58-T58,IFERROR(IF(F58="",IF(S58=1,0,IF(L58-S58=0,"",L58-S58)),IF(Veriler!M58="",L58,IF(L58*Veriler!M58=0,"",L58*Veriler!M58))),L58)),0)</f>
        <v/>
      </c>
      <c r="W58" s="146"/>
      <c r="X58" s="146"/>
      <c r="Y58" s="146"/>
    </row>
    <row r="59" spans="1:25" s="99" customFormat="1" ht="54.75" customHeight="1" x14ac:dyDescent="0.25">
      <c r="A59" s="96">
        <f t="shared" ref="A59:A71" si="22">A58+1</f>
        <v>44</v>
      </c>
      <c r="B59" s="175"/>
      <c r="C59" s="176"/>
      <c r="D59" s="113"/>
      <c r="E59" s="174"/>
      <c r="F59" s="174"/>
      <c r="G59" s="114" t="str">
        <f t="shared" si="17"/>
        <v/>
      </c>
      <c r="H59" s="115"/>
      <c r="I59" s="115"/>
      <c r="J59" s="115"/>
      <c r="K59" s="115"/>
      <c r="L59" s="133" t="str">
        <f t="shared" si="18"/>
        <v/>
      </c>
      <c r="M59" s="116" t="str">
        <f>IF(L59="", "", L59/Veriler!$X$1)</f>
        <v/>
      </c>
      <c r="N59" s="116" t="str">
        <f>IF(F59&lt;&gt;"", "İthal Girdi", IF(Veriler!T59="", "", IF(Veriler!S59="H", "%0,5 üzerindedir", IF(Veriler!T59&gt;0.1, "%10 sınırı aşılmıştır.", "Uygun"))))</f>
        <v>%0,5 üzerindedir</v>
      </c>
      <c r="O59" s="116" t="str">
        <f t="shared" si="19"/>
        <v xml:space="preserve"> </v>
      </c>
      <c r="P59" s="117"/>
      <c r="Q59" s="118"/>
      <c r="R59" s="119" t="str">
        <f t="shared" si="20"/>
        <v/>
      </c>
      <c r="S59" s="133">
        <f>IFERROR(IF(M59&lt;=0.005,IF(F59="",L59,0),IF(F59&lt;&gt;"",0,IF(P59="",0,IF(P59="H",0,IF(Q59&lt;Veriler!$G$2,L59*Veriler!$G$2,L59*Q59)))))," ")</f>
        <v>0</v>
      </c>
      <c r="T59" s="133">
        <f>IF(Veriler!T59&lt;=0.1, S59, IF(AND(Veriler!T59&gt;0.1, F59="", P59="E"), IF(Q59&gt;Veriler!$G$2, Q59*S59, IF(Q59&lt;Veriler!$G$2, Veriler!$G$2*S59, Q59*S59)), 0))</f>
        <v>0</v>
      </c>
      <c r="U59" s="133" t="str">
        <f t="shared" si="21"/>
        <v xml:space="preserve"> </v>
      </c>
      <c r="V59" s="134" t="str">
        <f>IFERROR(IF(O59="%10 sınırı aşılmıştır.",L59-T59,IFERROR(IF(F59="",IF(S59=1,0,IF(L59-S59=0,"",L59-S59)),IF(Veriler!M59="",L59,IF(L59*Veriler!M59=0,"",L59*Veriler!M59))),L59)),0)</f>
        <v/>
      </c>
      <c r="W59" s="146"/>
      <c r="X59" s="146"/>
      <c r="Y59" s="146"/>
    </row>
    <row r="60" spans="1:25" s="99" customFormat="1" ht="54.75" customHeight="1" x14ac:dyDescent="0.25">
      <c r="A60" s="96">
        <f t="shared" si="22"/>
        <v>45</v>
      </c>
      <c r="B60" s="175"/>
      <c r="C60" s="176"/>
      <c r="D60" s="113"/>
      <c r="E60" s="174"/>
      <c r="F60" s="174"/>
      <c r="G60" s="114" t="str">
        <f t="shared" si="17"/>
        <v/>
      </c>
      <c r="H60" s="115"/>
      <c r="I60" s="115"/>
      <c r="J60" s="115"/>
      <c r="K60" s="115"/>
      <c r="L60" s="133" t="str">
        <f t="shared" si="18"/>
        <v/>
      </c>
      <c r="M60" s="116" t="str">
        <f>IF(L60="", "", L60/Veriler!$X$1)</f>
        <v/>
      </c>
      <c r="N60" s="116" t="str">
        <f>IF(F60&lt;&gt;"", "İthal Girdi", IF(Veriler!T60="", "", IF(Veriler!S60="H", "%0,5 üzerindedir", IF(Veriler!T60&gt;0.1, "%10 sınırı aşılmıştır.", "Uygun"))))</f>
        <v>%0,5 üzerindedir</v>
      </c>
      <c r="O60" s="116" t="str">
        <f t="shared" si="19"/>
        <v xml:space="preserve"> </v>
      </c>
      <c r="P60" s="117"/>
      <c r="Q60" s="118"/>
      <c r="R60" s="119" t="str">
        <f t="shared" si="20"/>
        <v/>
      </c>
      <c r="S60" s="133">
        <f>IFERROR(IF(M60&lt;=0.005,IF(F60="",L60,0),IF(F60&lt;&gt;"",0,IF(P60="",0,IF(P60="H",0,IF(Q60&lt;Veriler!$G$2,L60*Veriler!$G$2,L60*Q60)))))," ")</f>
        <v>0</v>
      </c>
      <c r="T60" s="133">
        <f>IF(Veriler!T60&lt;=0.1, S60, IF(AND(Veriler!T60&gt;0.1, F60="", P60="E"), IF(Q60&gt;Veriler!$G$2, Q60*S60, IF(Q60&lt;Veriler!$G$2, Veriler!$G$2*S60, Q60*S60)), 0))</f>
        <v>0</v>
      </c>
      <c r="U60" s="133" t="str">
        <f t="shared" si="21"/>
        <v xml:space="preserve"> </v>
      </c>
      <c r="V60" s="134" t="str">
        <f>IFERROR(IF(O60="%10 sınırı aşılmıştır.",L60-T60,IFERROR(IF(F60="",IF(S60=1,0,IF(L60-S60=0,"",L60-S60)),IF(Veriler!M60="",L60,IF(L60*Veriler!M60=0,"",L60*Veriler!M60))),L60)),0)</f>
        <v/>
      </c>
      <c r="W60" s="146"/>
      <c r="X60" s="146"/>
      <c r="Y60" s="146"/>
    </row>
    <row r="61" spans="1:25" s="99" customFormat="1" ht="54.75" customHeight="1" x14ac:dyDescent="0.25">
      <c r="A61" s="96">
        <f t="shared" si="22"/>
        <v>46</v>
      </c>
      <c r="B61" s="175"/>
      <c r="C61" s="176"/>
      <c r="D61" s="113"/>
      <c r="E61" s="174"/>
      <c r="F61" s="174"/>
      <c r="G61" s="114" t="str">
        <f t="shared" si="17"/>
        <v/>
      </c>
      <c r="H61" s="115"/>
      <c r="I61" s="115"/>
      <c r="J61" s="115"/>
      <c r="K61" s="115"/>
      <c r="L61" s="133" t="str">
        <f t="shared" si="18"/>
        <v/>
      </c>
      <c r="M61" s="116" t="str">
        <f>IF(L61="", "", L61/Veriler!$X$1)</f>
        <v/>
      </c>
      <c r="N61" s="116" t="str">
        <f>IF(F61&lt;&gt;"", "İthal Girdi", IF(Veriler!T61="", "", IF(Veriler!S61="H", "%0,5 üzerindedir", IF(Veriler!T61&gt;0.1, "%10 sınırı aşılmıştır.", "Uygun"))))</f>
        <v>%0,5 üzerindedir</v>
      </c>
      <c r="O61" s="116" t="str">
        <f t="shared" si="19"/>
        <v xml:space="preserve"> </v>
      </c>
      <c r="P61" s="117"/>
      <c r="Q61" s="118"/>
      <c r="R61" s="119" t="str">
        <f t="shared" si="20"/>
        <v/>
      </c>
      <c r="S61" s="133">
        <f>IFERROR(IF(M61&lt;=0.005,IF(F61="",L61,0),IF(F61&lt;&gt;"",0,IF(P61="",0,IF(P61="H",0,IF(Q61&lt;Veriler!$G$2,L61*Veriler!$G$2,L61*Q61)))))," ")</f>
        <v>0</v>
      </c>
      <c r="T61" s="133">
        <f>IF(Veriler!T61&lt;=0.1, S61, IF(AND(Veriler!T61&gt;0.1, F61="", P61="E"), IF(Q61&gt;Veriler!$G$2, Q61*S61, IF(Q61&lt;Veriler!$G$2, Veriler!$G$2*S61, Q61*S61)), 0))</f>
        <v>0</v>
      </c>
      <c r="U61" s="133" t="str">
        <f t="shared" si="21"/>
        <v xml:space="preserve"> </v>
      </c>
      <c r="V61" s="134" t="str">
        <f>IFERROR(IF(O61="%10 sınırı aşılmıştır.",L61-T61,IFERROR(IF(F61="",IF(S61=1,0,IF(L61-S61=0,"",L61-S61)),IF(Veriler!M61="",L61,IF(L61*Veriler!M61=0,"",L61*Veriler!M61))),L61)),0)</f>
        <v/>
      </c>
      <c r="W61" s="146"/>
      <c r="X61" s="146"/>
      <c r="Y61" s="146"/>
    </row>
    <row r="62" spans="1:25" s="99" customFormat="1" ht="54.75" customHeight="1" x14ac:dyDescent="0.25">
      <c r="A62" s="96">
        <f t="shared" si="22"/>
        <v>47</v>
      </c>
      <c r="B62" s="175"/>
      <c r="C62" s="176"/>
      <c r="D62" s="113"/>
      <c r="E62" s="174"/>
      <c r="F62" s="174"/>
      <c r="G62" s="114" t="str">
        <f t="shared" si="17"/>
        <v/>
      </c>
      <c r="H62" s="115"/>
      <c r="I62" s="115"/>
      <c r="J62" s="115"/>
      <c r="K62" s="115"/>
      <c r="L62" s="133" t="str">
        <f t="shared" si="18"/>
        <v/>
      </c>
      <c r="M62" s="116" t="str">
        <f>IF(L62="", "", L62/Veriler!$X$1)</f>
        <v/>
      </c>
      <c r="N62" s="116" t="str">
        <f>IF(F62&lt;&gt;"", "İthal Girdi", IF(Veriler!T62="", "", IF(Veriler!S62="H", "%0,5 üzerindedir", IF(Veriler!T62&gt;0.1, "%10 sınırı aşılmıştır.", "Uygun"))))</f>
        <v>%0,5 üzerindedir</v>
      </c>
      <c r="O62" s="116" t="str">
        <f t="shared" si="19"/>
        <v xml:space="preserve"> </v>
      </c>
      <c r="P62" s="117"/>
      <c r="Q62" s="118"/>
      <c r="R62" s="119" t="str">
        <f t="shared" si="20"/>
        <v/>
      </c>
      <c r="S62" s="133">
        <f>IFERROR(IF(M62&lt;=0.005,IF(F62="",L62,0),IF(F62&lt;&gt;"",0,IF(P62="",0,IF(P62="H",0,IF(Q62&lt;Veriler!$G$2,L62*Veriler!$G$2,L62*Q62)))))," ")</f>
        <v>0</v>
      </c>
      <c r="T62" s="133">
        <f>IF(Veriler!T62&lt;=0.1, S62, IF(AND(Veriler!T62&gt;0.1, F62="", P62="E"), IF(Q62&gt;Veriler!$G$2, Q62*S62, IF(Q62&lt;Veriler!$G$2, Veriler!$G$2*S62, Q62*S62)), 0))</f>
        <v>0</v>
      </c>
      <c r="U62" s="133" t="str">
        <f t="shared" si="21"/>
        <v xml:space="preserve"> </v>
      </c>
      <c r="V62" s="134" t="str">
        <f>IFERROR(IF(O62="%10 sınırı aşılmıştır.",L62-T62,IFERROR(IF(F62="",IF(S62=1,0,IF(L62-S62=0,"",L62-S62)),IF(Veriler!M62="",L62,IF(L62*Veriler!M62=0,"",L62*Veriler!M62))),L62)),0)</f>
        <v/>
      </c>
      <c r="W62" s="146"/>
      <c r="X62" s="146"/>
      <c r="Y62" s="146"/>
    </row>
    <row r="63" spans="1:25" s="99" customFormat="1" ht="54.75" customHeight="1" x14ac:dyDescent="0.25">
      <c r="A63" s="96">
        <f t="shared" si="22"/>
        <v>48</v>
      </c>
      <c r="B63" s="175"/>
      <c r="C63" s="176"/>
      <c r="D63" s="113"/>
      <c r="E63" s="174"/>
      <c r="F63" s="174"/>
      <c r="G63" s="114" t="str">
        <f t="shared" si="17"/>
        <v/>
      </c>
      <c r="H63" s="115"/>
      <c r="I63" s="115"/>
      <c r="J63" s="115"/>
      <c r="K63" s="115"/>
      <c r="L63" s="133" t="str">
        <f t="shared" si="18"/>
        <v/>
      </c>
      <c r="M63" s="116" t="str">
        <f>IF(L63="", "", L63/Veriler!$X$1)</f>
        <v/>
      </c>
      <c r="N63" s="116" t="str">
        <f>IF(F63&lt;&gt;"", "İthal Girdi", IF(Veriler!T63="", "", IF(Veriler!S63="H", "%0,5 üzerindedir", IF(Veriler!T63&gt;0.1, "%10 sınırı aşılmıştır.", "Uygun"))))</f>
        <v>%0,5 üzerindedir</v>
      </c>
      <c r="O63" s="116" t="str">
        <f t="shared" si="19"/>
        <v xml:space="preserve"> </v>
      </c>
      <c r="P63" s="117"/>
      <c r="Q63" s="118"/>
      <c r="R63" s="119" t="str">
        <f t="shared" si="20"/>
        <v/>
      </c>
      <c r="S63" s="133">
        <f>IFERROR(IF(M63&lt;=0.005,IF(F63="",L63,0),IF(F63&lt;&gt;"",0,IF(P63="",0,IF(P63="H",0,IF(Q63&lt;Veriler!$G$2,L63*Veriler!$G$2,L63*Q63)))))," ")</f>
        <v>0</v>
      </c>
      <c r="T63" s="133">
        <f>IF(Veriler!T63&lt;=0.1, S63, IF(AND(Veriler!T63&gt;0.1, F63="", P63="E"), IF(Q63&gt;Veriler!$G$2, Q63*S63, IF(Q63&lt;Veriler!$G$2, Veriler!$G$2*S63, Q63*S63)), 0))</f>
        <v>0</v>
      </c>
      <c r="U63" s="133" t="str">
        <f t="shared" si="21"/>
        <v xml:space="preserve"> </v>
      </c>
      <c r="V63" s="134" t="str">
        <f>IFERROR(IF(O63="%10 sınırı aşılmıştır.",L63-T63,IFERROR(IF(F63="",IF(S63=1,0,IF(L63-S63=0,"",L63-S63)),IF(Veriler!M63="",L63,IF(L63*Veriler!M63=0,"",L63*Veriler!M63))),L63)),0)</f>
        <v/>
      </c>
      <c r="W63" s="146"/>
      <c r="X63" s="146"/>
      <c r="Y63" s="146"/>
    </row>
    <row r="64" spans="1:25" s="99" customFormat="1" ht="54.75" customHeight="1" x14ac:dyDescent="0.25">
      <c r="A64" s="96">
        <f t="shared" si="22"/>
        <v>49</v>
      </c>
      <c r="B64" s="175"/>
      <c r="C64" s="176"/>
      <c r="D64" s="113"/>
      <c r="E64" s="174"/>
      <c r="F64" s="174"/>
      <c r="G64" s="114" t="str">
        <f t="shared" si="17"/>
        <v/>
      </c>
      <c r="H64" s="115"/>
      <c r="I64" s="115"/>
      <c r="J64" s="115"/>
      <c r="K64" s="115"/>
      <c r="L64" s="133" t="str">
        <f t="shared" si="18"/>
        <v/>
      </c>
      <c r="M64" s="116" t="str">
        <f>IF(L64="", "", L64/Veriler!$X$1)</f>
        <v/>
      </c>
      <c r="N64" s="116" t="str">
        <f>IF(F64&lt;&gt;"", "İthal Girdi", IF(Veriler!T64="", "", IF(Veriler!S64="H", "%0,5 üzerindedir", IF(Veriler!T64&gt;0.1, "%10 sınırı aşılmıştır.", "Uygun"))))</f>
        <v>%0,5 üzerindedir</v>
      </c>
      <c r="O64" s="116" t="str">
        <f t="shared" si="19"/>
        <v xml:space="preserve"> </v>
      </c>
      <c r="P64" s="117"/>
      <c r="Q64" s="118"/>
      <c r="R64" s="119" t="str">
        <f t="shared" si="20"/>
        <v/>
      </c>
      <c r="S64" s="133">
        <f>IFERROR(IF(M64&lt;=0.005,IF(F64="",L64,0),IF(F64&lt;&gt;"",0,IF(P64="",0,IF(P64="H",0,IF(Q64&lt;Veriler!$G$2,L64*Veriler!$G$2,L64*Q64)))))," ")</f>
        <v>0</v>
      </c>
      <c r="T64" s="133">
        <f>IF(Veriler!T64&lt;=0.1, S64, IF(AND(Veriler!T64&gt;0.1, F64="", P64="E"), IF(Q64&gt;Veriler!$G$2, Q64*S64, IF(Q64&lt;Veriler!$G$2, Veriler!$G$2*S64, Q64*S64)), 0))</f>
        <v>0</v>
      </c>
      <c r="U64" s="133" t="str">
        <f t="shared" si="21"/>
        <v xml:space="preserve"> </v>
      </c>
      <c r="V64" s="134" t="str">
        <f>IFERROR(IF(O64="%10 sınırı aşılmıştır.",L64-T64,IFERROR(IF(F64="",IF(S64=1,0,IF(L64-S64=0,"",L64-S64)),IF(Veriler!M64="",L64,IF(L64*Veriler!M64=0,"",L64*Veriler!M64))),L64)),0)</f>
        <v/>
      </c>
      <c r="W64" s="146"/>
      <c r="X64" s="146"/>
      <c r="Y64" s="146"/>
    </row>
    <row r="65" spans="1:25" s="99" customFormat="1" ht="54.75" customHeight="1" x14ac:dyDescent="0.25">
      <c r="A65" s="96">
        <f t="shared" si="22"/>
        <v>50</v>
      </c>
      <c r="B65" s="175"/>
      <c r="C65" s="176"/>
      <c r="D65" s="113"/>
      <c r="E65" s="174"/>
      <c r="F65" s="174"/>
      <c r="G65" s="114" t="str">
        <f t="shared" si="17"/>
        <v/>
      </c>
      <c r="H65" s="115"/>
      <c r="I65" s="115"/>
      <c r="J65" s="115"/>
      <c r="K65" s="115"/>
      <c r="L65" s="133" t="str">
        <f t="shared" si="18"/>
        <v/>
      </c>
      <c r="M65" s="116" t="str">
        <f>IF(L65="", "", L65/Veriler!$X$1)</f>
        <v/>
      </c>
      <c r="N65" s="116" t="str">
        <f>IF(F65&lt;&gt;"", "İthal Girdi", IF(Veriler!T65="", "", IF(Veriler!S65="H", "%0,5 üzerindedir", IF(Veriler!T65&gt;0.1, "%10 sınırı aşılmıştır.", "Uygun"))))</f>
        <v>%0,5 üzerindedir</v>
      </c>
      <c r="O65" s="116" t="str">
        <f t="shared" si="19"/>
        <v xml:space="preserve"> </v>
      </c>
      <c r="P65" s="117"/>
      <c r="Q65" s="118"/>
      <c r="R65" s="119" t="str">
        <f t="shared" si="20"/>
        <v/>
      </c>
      <c r="S65" s="133">
        <f>IFERROR(IF(M65&lt;=0.005,IF(F65="",L65,0),IF(F65&lt;&gt;"",0,IF(P65="",0,IF(P65="H",0,IF(Q65&lt;Veriler!$G$2,L65*Veriler!$G$2,L65*Q65)))))," ")</f>
        <v>0</v>
      </c>
      <c r="T65" s="133">
        <f>IF(Veriler!T65&lt;=0.1, S65, IF(AND(Veriler!T65&gt;0.1, F65="", P65="E"), IF(Q65&gt;Veriler!$G$2, Q65*S65, IF(Q65&lt;Veriler!$G$2, Veriler!$G$2*S65, Q65*S65)), 0))</f>
        <v>0</v>
      </c>
      <c r="U65" s="133" t="str">
        <f t="shared" si="21"/>
        <v xml:space="preserve"> </v>
      </c>
      <c r="V65" s="134" t="str">
        <f>IFERROR(IF(O65="%10 sınırı aşılmıştır.",L65-T65,IFERROR(IF(F65="",IF(S65=1,0,IF(L65-S65=0,"",L65-S65)),IF(Veriler!M65="",L65,IF(L65*Veriler!M65=0,"",L65*Veriler!M65))),L65)),0)</f>
        <v/>
      </c>
      <c r="W65" s="146"/>
      <c r="X65" s="146"/>
      <c r="Y65" s="146"/>
    </row>
    <row r="66" spans="1:25" s="99" customFormat="1" ht="54.75" customHeight="1" x14ac:dyDescent="0.25">
      <c r="A66" s="96">
        <f t="shared" si="22"/>
        <v>51</v>
      </c>
      <c r="B66" s="175"/>
      <c r="C66" s="176"/>
      <c r="D66" s="113"/>
      <c r="E66" s="174"/>
      <c r="F66" s="174"/>
      <c r="G66" s="114" t="str">
        <f t="shared" si="17"/>
        <v/>
      </c>
      <c r="H66" s="115"/>
      <c r="I66" s="115"/>
      <c r="J66" s="115"/>
      <c r="K66" s="115"/>
      <c r="L66" s="133" t="str">
        <f t="shared" si="18"/>
        <v/>
      </c>
      <c r="M66" s="116" t="str">
        <f>IF(L66="", "", L66/Veriler!$X$1)</f>
        <v/>
      </c>
      <c r="N66" s="116" t="str">
        <f>IF(F66&lt;&gt;"", "İthal Girdi", IF(Veriler!T66="", "", IF(Veriler!S66="H", "%0,5 üzerindedir", IF(Veriler!T66&gt;0.1, "%10 sınırı aşılmıştır.", "Uygun"))))</f>
        <v>%0,5 üzerindedir</v>
      </c>
      <c r="O66" s="116" t="str">
        <f t="shared" si="19"/>
        <v xml:space="preserve"> </v>
      </c>
      <c r="P66" s="117"/>
      <c r="Q66" s="118"/>
      <c r="R66" s="119" t="str">
        <f t="shared" si="20"/>
        <v/>
      </c>
      <c r="S66" s="133">
        <f>IFERROR(IF(M66&lt;=0.005,IF(F66="",L66,0),IF(F66&lt;&gt;"",0,IF(P66="",0,IF(P66="H",0,IF(Q66&lt;Veriler!$G$2,L66*Veriler!$G$2,L66*Q66)))))," ")</f>
        <v>0</v>
      </c>
      <c r="T66" s="133">
        <f>IF(Veriler!T66&lt;=0.1, S66, IF(AND(Veriler!T66&gt;0.1, F66="", P66="E"), IF(Q66&gt;Veriler!$G$2, Q66*S66, IF(Q66&lt;Veriler!$G$2, Veriler!$G$2*S66, Q66*S66)), 0))</f>
        <v>0</v>
      </c>
      <c r="U66" s="133" t="str">
        <f t="shared" si="21"/>
        <v xml:space="preserve"> </v>
      </c>
      <c r="V66" s="134" t="str">
        <f>IFERROR(IF(O66="%10 sınırı aşılmıştır.",L66-T66,IFERROR(IF(F66="",IF(S66=1,0,IF(L66-S66=0,"",L66-S66)),IF(Veriler!M66="",L66,IF(L66*Veriler!M66=0,"",L66*Veriler!M66))),L66)),0)</f>
        <v/>
      </c>
      <c r="W66" s="146"/>
      <c r="X66" s="146"/>
      <c r="Y66" s="146"/>
    </row>
    <row r="67" spans="1:25" s="99" customFormat="1" ht="54.75" customHeight="1" x14ac:dyDescent="0.25">
      <c r="A67" s="96">
        <f t="shared" si="22"/>
        <v>52</v>
      </c>
      <c r="B67" s="175"/>
      <c r="C67" s="176"/>
      <c r="D67" s="113"/>
      <c r="E67" s="174"/>
      <c r="F67" s="174"/>
      <c r="G67" s="114" t="str">
        <f t="shared" si="17"/>
        <v/>
      </c>
      <c r="H67" s="115"/>
      <c r="I67" s="115"/>
      <c r="J67" s="115"/>
      <c r="K67" s="115"/>
      <c r="L67" s="133" t="str">
        <f t="shared" si="18"/>
        <v/>
      </c>
      <c r="M67" s="116" t="str">
        <f>IF(L67="", "", L67/Veriler!$X$1)</f>
        <v/>
      </c>
      <c r="N67" s="116" t="str">
        <f>IF(F67&lt;&gt;"", "İthal Girdi", IF(Veriler!T67="", "", IF(Veriler!S67="H", "%0,5 üzerindedir", IF(Veriler!T67&gt;0.1, "%10 sınırı aşılmıştır.", "Uygun"))))</f>
        <v>%0,5 üzerindedir</v>
      </c>
      <c r="O67" s="116" t="str">
        <f t="shared" si="19"/>
        <v xml:space="preserve"> </v>
      </c>
      <c r="P67" s="117"/>
      <c r="Q67" s="118"/>
      <c r="R67" s="119" t="str">
        <f t="shared" si="20"/>
        <v/>
      </c>
      <c r="S67" s="133">
        <f>IFERROR(IF(M67&lt;=0.005,IF(F67="",L67,0),IF(F67&lt;&gt;"",0,IF(P67="",0,IF(P67="H",0,IF(Q67&lt;Veriler!$G$2,L67*Veriler!$G$2,L67*Q67)))))," ")</f>
        <v>0</v>
      </c>
      <c r="T67" s="133">
        <f>IF(Veriler!T67&lt;=0.1, S67, IF(AND(Veriler!T67&gt;0.1, F67="", P67="E"), IF(Q67&gt;Veriler!$G$2, Q67*S67, IF(Q67&lt;Veriler!$G$2, Veriler!$G$2*S67, Q67*S67)), 0))</f>
        <v>0</v>
      </c>
      <c r="U67" s="133" t="str">
        <f t="shared" si="21"/>
        <v xml:space="preserve"> </v>
      </c>
      <c r="V67" s="134" t="str">
        <f>IFERROR(IF(O67="%10 sınırı aşılmıştır.",L67-T67,IFERROR(IF(F67="",IF(S67=1,0,IF(L67-S67=0,"",L67-S67)),IF(Veriler!M67="",L67,IF(L67*Veriler!M67=0,"",L67*Veriler!M67))),L67)),0)</f>
        <v/>
      </c>
      <c r="W67" s="146"/>
      <c r="X67" s="146"/>
      <c r="Y67" s="146"/>
    </row>
    <row r="68" spans="1:25" s="99" customFormat="1" ht="54.75" customHeight="1" x14ac:dyDescent="0.25">
      <c r="A68" s="96">
        <f t="shared" si="22"/>
        <v>53</v>
      </c>
      <c r="B68" s="175"/>
      <c r="C68" s="176"/>
      <c r="D68" s="113"/>
      <c r="E68" s="174"/>
      <c r="F68" s="174"/>
      <c r="G68" s="114" t="str">
        <f t="shared" si="17"/>
        <v/>
      </c>
      <c r="H68" s="115"/>
      <c r="I68" s="115"/>
      <c r="J68" s="115"/>
      <c r="K68" s="115"/>
      <c r="L68" s="133" t="str">
        <f t="shared" si="18"/>
        <v/>
      </c>
      <c r="M68" s="116" t="str">
        <f>IF(L68="", "", L68/Veriler!$X$1)</f>
        <v/>
      </c>
      <c r="N68" s="116" t="str">
        <f>IF(F68&lt;&gt;"", "İthal Girdi", IF(Veriler!T68="", "", IF(Veriler!S68="H", "%0,5 üzerindedir", IF(Veriler!T68&gt;0.1, "%10 sınırı aşılmıştır.", "Uygun"))))</f>
        <v>%0,5 üzerindedir</v>
      </c>
      <c r="O68" s="116" t="str">
        <f t="shared" si="19"/>
        <v xml:space="preserve"> </v>
      </c>
      <c r="P68" s="117"/>
      <c r="Q68" s="118"/>
      <c r="R68" s="119" t="str">
        <f t="shared" si="20"/>
        <v/>
      </c>
      <c r="S68" s="133">
        <f>IFERROR(IF(M68&lt;=0.005,IF(F68="",L68,0),IF(F68&lt;&gt;"",0,IF(P68="",0,IF(P68="H",0,IF(Q68&lt;Veriler!$G$2,L68*Veriler!$G$2,L68*Q68)))))," ")</f>
        <v>0</v>
      </c>
      <c r="T68" s="133">
        <f>IF(Veriler!T68&lt;=0.1, S68, IF(AND(Veriler!T68&gt;0.1, F68="", P68="E"), IF(Q68&gt;Veriler!$G$2, Q68*S68, IF(Q68&lt;Veriler!$G$2, Veriler!$G$2*S68, Q68*S68)), 0))</f>
        <v>0</v>
      </c>
      <c r="U68" s="133" t="str">
        <f t="shared" si="21"/>
        <v xml:space="preserve"> </v>
      </c>
      <c r="V68" s="134" t="str">
        <f>IFERROR(IF(O68="%10 sınırı aşılmıştır.",L68-T68,IFERROR(IF(F68="",IF(S68=1,0,IF(L68-S68=0,"",L68-S68)),IF(Veriler!M68="",L68,IF(L68*Veriler!M68=0,"",L68*Veriler!M68))),L68)),0)</f>
        <v/>
      </c>
      <c r="W68" s="146"/>
      <c r="X68" s="146"/>
      <c r="Y68" s="146"/>
    </row>
    <row r="69" spans="1:25" s="99" customFormat="1" ht="54.75" customHeight="1" x14ac:dyDescent="0.25">
      <c r="A69" s="96">
        <f t="shared" si="22"/>
        <v>54</v>
      </c>
      <c r="B69" s="175"/>
      <c r="C69" s="176"/>
      <c r="D69" s="113"/>
      <c r="E69" s="174"/>
      <c r="F69" s="174"/>
      <c r="G69" s="114" t="str">
        <f t="shared" si="17"/>
        <v/>
      </c>
      <c r="H69" s="115"/>
      <c r="I69" s="115"/>
      <c r="J69" s="115"/>
      <c r="K69" s="115"/>
      <c r="L69" s="133" t="str">
        <f t="shared" si="18"/>
        <v/>
      </c>
      <c r="M69" s="116" t="str">
        <f>IF(L69="", "", L69/Veriler!$X$1)</f>
        <v/>
      </c>
      <c r="N69" s="116" t="str">
        <f>IF(F69&lt;&gt;"", "İthal Girdi", IF(Veriler!T69="", "", IF(Veriler!S69="H", "%0,5 üzerindedir", IF(Veriler!T69&gt;0.1, "%10 sınırı aşılmıştır.", "Uygun"))))</f>
        <v>%0,5 üzerindedir</v>
      </c>
      <c r="O69" s="116" t="str">
        <f t="shared" si="19"/>
        <v xml:space="preserve"> </v>
      </c>
      <c r="P69" s="117"/>
      <c r="Q69" s="118"/>
      <c r="R69" s="119" t="str">
        <f t="shared" si="20"/>
        <v/>
      </c>
      <c r="S69" s="133">
        <f>IFERROR(IF(M69&lt;=0.005,IF(F69="",L69,0),IF(F69&lt;&gt;"",0,IF(P69="",0,IF(P69="H",0,IF(Q69&lt;Veriler!$G$2,L69*Veriler!$G$2,L69*Q69)))))," ")</f>
        <v>0</v>
      </c>
      <c r="T69" s="133">
        <f>IF(Veriler!T69&lt;=0.1, S69, IF(AND(Veriler!T69&gt;0.1, F69="", P69="E"), IF(Q69&gt;Veriler!$G$2, Q69*S69, IF(Q69&lt;Veriler!$G$2, Veriler!$G$2*S69, Q69*S69)), 0))</f>
        <v>0</v>
      </c>
      <c r="U69" s="133" t="str">
        <f t="shared" si="21"/>
        <v xml:space="preserve"> </v>
      </c>
      <c r="V69" s="134" t="str">
        <f>IFERROR(IF(O69="%10 sınırı aşılmıştır.",L69-T69,IFERROR(IF(F69="",IF(S69=1,0,IF(L69-S69=0,"",L69-S69)),IF(Veriler!M69="",L69,IF(L69*Veriler!M69=0,"",L69*Veriler!M69))),L69)),0)</f>
        <v/>
      </c>
      <c r="W69" s="146"/>
      <c r="X69" s="146"/>
      <c r="Y69" s="146"/>
    </row>
    <row r="70" spans="1:25" s="99" customFormat="1" ht="54.75" customHeight="1" x14ac:dyDescent="0.25">
      <c r="A70" s="96">
        <f t="shared" si="22"/>
        <v>55</v>
      </c>
      <c r="B70" s="175"/>
      <c r="C70" s="176"/>
      <c r="D70" s="113"/>
      <c r="E70" s="174"/>
      <c r="F70" s="174"/>
      <c r="G70" s="114" t="str">
        <f t="shared" si="17"/>
        <v/>
      </c>
      <c r="H70" s="115"/>
      <c r="I70" s="115"/>
      <c r="J70" s="115"/>
      <c r="K70" s="115"/>
      <c r="L70" s="133" t="str">
        <f t="shared" si="18"/>
        <v/>
      </c>
      <c r="M70" s="116" t="str">
        <f>IF(L70="", "", L70/Veriler!$X$1)</f>
        <v/>
      </c>
      <c r="N70" s="116" t="str">
        <f>IF(F70&lt;&gt;"", "İthal Girdi", IF(Veriler!T70="", "", IF(Veriler!S70="H", "%0,5 üzerindedir", IF(Veriler!T70&gt;0.1, "%10 sınırı aşılmıştır.", "Uygun"))))</f>
        <v>%0,5 üzerindedir</v>
      </c>
      <c r="O70" s="116" t="str">
        <f t="shared" si="19"/>
        <v xml:space="preserve"> </v>
      </c>
      <c r="P70" s="117"/>
      <c r="Q70" s="118"/>
      <c r="R70" s="119" t="str">
        <f t="shared" si="20"/>
        <v/>
      </c>
      <c r="S70" s="133">
        <f>IFERROR(IF(M70&lt;=0.005,IF(F70="",L70,0),IF(F70&lt;&gt;"",0,IF(P70="",0,IF(P70="H",0,IF(Q70&lt;Veriler!$G$2,L70*Veriler!$G$2,L70*Q70)))))," ")</f>
        <v>0</v>
      </c>
      <c r="T70" s="133">
        <f>IF(Veriler!T70&lt;=0.1, S70, IF(AND(Veriler!T70&gt;0.1, F70="", P70="E"), IF(Q70&gt;Veriler!$G$2, Q70*S70, IF(Q70&lt;Veriler!$G$2, Veriler!$G$2*S70, Q70*S70)), 0))</f>
        <v>0</v>
      </c>
      <c r="U70" s="133" t="str">
        <f t="shared" si="21"/>
        <v xml:space="preserve"> </v>
      </c>
      <c r="V70" s="134" t="str">
        <f>IFERROR(IF(O70="%10 sınırı aşılmıştır.",L70-T70,IFERROR(IF(F70="",IF(S70=1,0,IF(L70-S70=0,"",L70-S70)),IF(Veriler!M70="",L70,IF(L70*Veriler!M70=0,"",L70*Veriler!M70))),L70)),0)</f>
        <v/>
      </c>
      <c r="W70" s="146"/>
      <c r="X70" s="146"/>
      <c r="Y70" s="146"/>
    </row>
    <row r="71" spans="1:25" s="99" customFormat="1" ht="54.75" customHeight="1" x14ac:dyDescent="0.25">
      <c r="A71" s="96">
        <f t="shared" si="22"/>
        <v>56</v>
      </c>
      <c r="B71" s="175"/>
      <c r="C71" s="176"/>
      <c r="D71" s="113"/>
      <c r="E71" s="174"/>
      <c r="F71" s="174"/>
      <c r="G71" s="114" t="str">
        <f t="shared" si="17"/>
        <v/>
      </c>
      <c r="H71" s="115"/>
      <c r="I71" s="115"/>
      <c r="J71" s="115"/>
      <c r="K71" s="115"/>
      <c r="L71" s="133" t="str">
        <f t="shared" si="18"/>
        <v/>
      </c>
      <c r="M71" s="116" t="str">
        <f>IF(L71="", "", L71/Veriler!$X$1)</f>
        <v/>
      </c>
      <c r="N71" s="116" t="str">
        <f>IF(F71&lt;&gt;"", "İthal Girdi", IF(Veriler!T71="", "", IF(Veriler!S71="H", "%0,5 üzerindedir", IF(Veriler!T71&gt;0.1, "%10 sınırı aşılmıştır.", "Uygun"))))</f>
        <v>%0,5 üzerindedir</v>
      </c>
      <c r="O71" s="116" t="str">
        <f t="shared" si="19"/>
        <v xml:space="preserve"> </v>
      </c>
      <c r="P71" s="117"/>
      <c r="Q71" s="118"/>
      <c r="R71" s="119" t="str">
        <f t="shared" si="20"/>
        <v/>
      </c>
      <c r="S71" s="133">
        <f>IFERROR(IF(M71&lt;=0.005,IF(F71="",L71,0),IF(F71&lt;&gt;"",0,IF(P71="",0,IF(P71="H",0,IF(Q71&lt;Veriler!$G$2,L71*Veriler!$G$2,L71*Q71)))))," ")</f>
        <v>0</v>
      </c>
      <c r="T71" s="133">
        <f>IF(Veriler!T71&lt;=0.1, S71, IF(AND(Veriler!T71&gt;0.1, F71="", P71="E"), IF(Q71&gt;Veriler!$G$2, Q71*S71, IF(Q71&lt;Veriler!$G$2, Veriler!$G$2*S71, Q71*S71)), 0))</f>
        <v>0</v>
      </c>
      <c r="U71" s="133" t="str">
        <f t="shared" si="21"/>
        <v xml:space="preserve"> </v>
      </c>
      <c r="V71" s="134" t="str">
        <f>IFERROR(IF(O71="%10 sınırı aşılmıştır.",L71-T71,IFERROR(IF(F71="",IF(S71=1,0,IF(L71-S71=0,"",L71-S71)),IF(Veriler!M71="",L71,IF(L71*Veriler!M71=0,"",L71*Veriler!M71))),L71)),0)</f>
        <v/>
      </c>
      <c r="W71" s="146"/>
      <c r="X71" s="146"/>
      <c r="Y71" s="146"/>
    </row>
    <row r="72" spans="1:25" s="99" customFormat="1" ht="24" customHeight="1" x14ac:dyDescent="0.25">
      <c r="A72" s="103"/>
      <c r="B72" s="104"/>
      <c r="C72" s="104"/>
      <c r="D72" s="104"/>
      <c r="E72" s="103"/>
      <c r="F72" s="135"/>
      <c r="G72" s="157"/>
      <c r="H72" s="103"/>
      <c r="I72" s="103"/>
      <c r="J72" s="103"/>
      <c r="K72" s="103"/>
      <c r="L72" s="136">
        <f>SUM(L43:L56,L58:L71)</f>
        <v>0</v>
      </c>
      <c r="M72" s="158"/>
      <c r="N72" s="158"/>
      <c r="O72" s="158"/>
      <c r="P72" s="105"/>
      <c r="Q72" s="106"/>
      <c r="R72" s="159"/>
      <c r="S72" s="160"/>
      <c r="T72" s="160"/>
      <c r="U72" s="160"/>
      <c r="V72" s="160"/>
      <c r="W72" s="146"/>
      <c r="X72" s="146"/>
      <c r="Y72" s="146"/>
    </row>
    <row r="73" spans="1:25" s="99" customFormat="1" ht="31.5" customHeight="1" x14ac:dyDescent="0.25">
      <c r="A73" s="103"/>
      <c r="B73" s="104"/>
      <c r="C73" s="104"/>
      <c r="D73" s="104"/>
      <c r="E73" s="103"/>
      <c r="F73" s="135"/>
      <c r="G73" s="157"/>
      <c r="H73" s="103"/>
      <c r="I73" s="103"/>
      <c r="J73" s="103"/>
      <c r="K73" s="103"/>
      <c r="L73" s="161"/>
      <c r="M73" s="158"/>
      <c r="N73" s="158"/>
      <c r="O73" s="158"/>
      <c r="P73" s="105"/>
      <c r="Q73" s="106"/>
      <c r="R73" s="159"/>
      <c r="S73" s="162" t="s">
        <v>57</v>
      </c>
      <c r="T73" s="162" t="s">
        <v>57</v>
      </c>
      <c r="U73" s="162" t="s">
        <v>57</v>
      </c>
      <c r="V73" s="163" t="s">
        <v>58</v>
      </c>
      <c r="W73" s="146"/>
      <c r="X73" s="146"/>
      <c r="Y73" s="146"/>
    </row>
    <row r="74" spans="1:25" s="99" customFormat="1" ht="58.5" customHeight="1" x14ac:dyDescent="0.25">
      <c r="A74" s="185" t="s">
        <v>59</v>
      </c>
      <c r="B74" s="180"/>
      <c r="C74" s="180"/>
      <c r="D74" s="180"/>
      <c r="E74" s="180"/>
      <c r="F74" s="180"/>
      <c r="G74" s="180"/>
      <c r="H74" s="180"/>
      <c r="I74" s="180"/>
      <c r="J74" s="180"/>
      <c r="K74" s="180"/>
      <c r="L74" s="180"/>
      <c r="M74" s="180"/>
      <c r="N74" s="180"/>
      <c r="O74" s="180"/>
      <c r="P74" s="180"/>
      <c r="Q74" s="180"/>
      <c r="R74" s="176"/>
      <c r="S74" s="137">
        <f>SUM(S36,S43:S56,S58:S71)</f>
        <v>0</v>
      </c>
      <c r="T74" s="137" t="str">
        <f>IF(SUM(T43:T56,T58:T71)=0," ",SUM(T43:T56,T58:T71))</f>
        <v xml:space="preserve"> </v>
      </c>
      <c r="U74" s="137" t="str">
        <f>IF(SUM(U43:U56,U58:U71)=0," ",SUM(U43:U56,U58:U71))</f>
        <v xml:space="preserve"> </v>
      </c>
      <c r="V74" s="137" t="str">
        <f>IF(SUM(V43:V56,V58:V71)=0," ",SUM(V43:V56,V58:V71))</f>
        <v xml:space="preserve"> </v>
      </c>
      <c r="W74" s="146"/>
      <c r="X74" s="164">
        <f>SUM(U43:U56,U58:U71)</f>
        <v>0</v>
      </c>
      <c r="Y74" s="164">
        <f>SUM(V43:V56,V58:V71)</f>
        <v>0</v>
      </c>
    </row>
    <row r="75" spans="1:25" x14ac:dyDescent="0.3">
      <c r="A75" s="34"/>
      <c r="G75" s="146"/>
      <c r="L75" s="146"/>
      <c r="M75" s="146"/>
      <c r="N75" s="146"/>
      <c r="O75" s="146"/>
      <c r="R75" s="146"/>
      <c r="S75" s="146"/>
      <c r="T75" s="146"/>
      <c r="U75" s="146"/>
      <c r="V75" s="146"/>
      <c r="W75" s="146"/>
      <c r="X75" s="146"/>
      <c r="Y75" s="146"/>
    </row>
    <row r="76" spans="1:25" x14ac:dyDescent="0.3">
      <c r="A76" s="186" t="s">
        <v>60</v>
      </c>
      <c r="B76" s="187"/>
      <c r="C76" s="187"/>
      <c r="D76" s="187"/>
      <c r="E76" s="187"/>
      <c r="F76" s="187"/>
      <c r="G76" s="187"/>
      <c r="H76" s="187"/>
      <c r="I76" s="187"/>
      <c r="J76" s="187"/>
      <c r="K76" s="187"/>
      <c r="L76" s="187"/>
      <c r="M76" s="187"/>
      <c r="N76" s="187"/>
      <c r="O76" s="187"/>
      <c r="P76" s="187"/>
      <c r="Q76" s="187"/>
      <c r="R76" s="187"/>
      <c r="S76" s="187"/>
      <c r="T76" s="187"/>
      <c r="U76" s="187"/>
      <c r="V76" s="187"/>
      <c r="W76" s="146"/>
      <c r="X76" s="146"/>
      <c r="Y76" s="146"/>
    </row>
    <row r="77" spans="1:25" s="99" customFormat="1" ht="41.25" customHeight="1" x14ac:dyDescent="0.25">
      <c r="A77" s="189" t="s">
        <v>38</v>
      </c>
      <c r="B77" s="180"/>
      <c r="C77" s="180"/>
      <c r="D77" s="180"/>
      <c r="E77" s="180"/>
      <c r="F77" s="180"/>
      <c r="G77" s="180"/>
      <c r="H77" s="180"/>
      <c r="I77" s="180"/>
      <c r="J77" s="180"/>
      <c r="K77" s="180"/>
      <c r="L77" s="180"/>
      <c r="M77" s="180"/>
      <c r="N77" s="180"/>
      <c r="O77" s="180"/>
      <c r="P77" s="180"/>
      <c r="Q77" s="180"/>
      <c r="R77" s="180"/>
      <c r="S77" s="180"/>
      <c r="T77" s="180"/>
      <c r="U77" s="180"/>
      <c r="V77" s="176"/>
      <c r="W77" s="146"/>
      <c r="X77" s="146"/>
      <c r="Y77" s="146"/>
    </row>
    <row r="78" spans="1:25" s="100" customFormat="1" ht="35.25" customHeight="1" x14ac:dyDescent="0.25">
      <c r="A78" s="179" t="s">
        <v>39</v>
      </c>
      <c r="B78" s="180"/>
      <c r="C78" s="180"/>
      <c r="D78" s="180"/>
      <c r="E78" s="180"/>
      <c r="F78" s="180"/>
      <c r="G78" s="180"/>
      <c r="H78" s="180"/>
      <c r="I78" s="180"/>
      <c r="J78" s="180"/>
      <c r="K78" s="180"/>
      <c r="L78" s="180"/>
      <c r="M78" s="180"/>
      <c r="N78" s="180"/>
      <c r="O78" s="180"/>
      <c r="P78" s="180"/>
      <c r="Q78" s="180"/>
      <c r="R78" s="176"/>
      <c r="S78" s="147"/>
      <c r="T78" s="148"/>
      <c r="U78" s="149" t="s">
        <v>40</v>
      </c>
      <c r="V78" s="150">
        <f>V40+1</f>
        <v>3</v>
      </c>
      <c r="W78" s="146"/>
      <c r="X78" s="146"/>
      <c r="Y78" s="146"/>
    </row>
    <row r="79" spans="1:25" s="99" customFormat="1" ht="81" customHeight="1" x14ac:dyDescent="0.25">
      <c r="A79" s="110" t="s">
        <v>3</v>
      </c>
      <c r="B79" s="188" t="s">
        <v>41</v>
      </c>
      <c r="C79" s="176"/>
      <c r="D79" s="111" t="s">
        <v>42</v>
      </c>
      <c r="E79" s="110" t="s">
        <v>324</v>
      </c>
      <c r="F79" s="111" t="s">
        <v>325</v>
      </c>
      <c r="G79" s="151" t="s">
        <v>43</v>
      </c>
      <c r="H79" s="110" t="s">
        <v>44</v>
      </c>
      <c r="I79" s="110" t="s">
        <v>8</v>
      </c>
      <c r="J79" s="110" t="s">
        <v>45</v>
      </c>
      <c r="K79" s="110" t="s">
        <v>46</v>
      </c>
      <c r="L79" s="152" t="s">
        <v>47</v>
      </c>
      <c r="M79" s="153" t="s">
        <v>48</v>
      </c>
      <c r="N79" s="154" t="s">
        <v>49</v>
      </c>
      <c r="O79" s="154" t="s">
        <v>49</v>
      </c>
      <c r="P79" s="112" t="s">
        <v>50</v>
      </c>
      <c r="Q79" s="110" t="s">
        <v>51</v>
      </c>
      <c r="R79" s="155" t="s">
        <v>52</v>
      </c>
      <c r="S79" s="156" t="s">
        <v>53</v>
      </c>
      <c r="T79" s="156" t="s">
        <v>54</v>
      </c>
      <c r="U79" s="152" t="s">
        <v>54</v>
      </c>
      <c r="V79" s="152" t="s">
        <v>55</v>
      </c>
      <c r="W79" s="146"/>
      <c r="X79" s="146"/>
      <c r="Y79" s="146"/>
    </row>
    <row r="80" spans="1:25" s="99" customFormat="1" ht="45" customHeight="1" x14ac:dyDescent="0.25">
      <c r="A80" s="101"/>
      <c r="B80" s="177" t="s">
        <v>56</v>
      </c>
      <c r="C80" s="178"/>
      <c r="D80" s="102"/>
      <c r="E80" s="170"/>
      <c r="F80" s="102"/>
      <c r="G80" s="95"/>
      <c r="H80" s="102"/>
      <c r="I80" s="102"/>
      <c r="J80" s="102"/>
      <c r="K80" s="102"/>
      <c r="L80" s="95"/>
      <c r="M80" s="95"/>
      <c r="N80" s="95"/>
      <c r="O80" s="95"/>
      <c r="P80" s="102"/>
      <c r="Q80" s="102"/>
      <c r="R80" s="190"/>
      <c r="S80" s="184"/>
      <c r="T80" s="95"/>
      <c r="U80" s="95"/>
      <c r="V80" s="95"/>
      <c r="W80" s="146"/>
      <c r="X80" s="146"/>
      <c r="Y80" s="146"/>
    </row>
    <row r="81" spans="1:25" s="99" customFormat="1" ht="54.75" customHeight="1" x14ac:dyDescent="0.25">
      <c r="A81" s="96">
        <f>A71+1</f>
        <v>57</v>
      </c>
      <c r="B81" s="181"/>
      <c r="C81" s="182"/>
      <c r="D81" s="113"/>
      <c r="E81" s="115"/>
      <c r="F81" s="174"/>
      <c r="G81" s="114" t="str">
        <f t="shared" ref="G81:G94" si="23">IF(AND(F81&lt;&gt;"",V81&lt;&gt;"",L81&lt;&gt;0),V81/L81,"")</f>
        <v/>
      </c>
      <c r="H81" s="115"/>
      <c r="I81" s="115"/>
      <c r="J81" s="115"/>
      <c r="K81" s="115"/>
      <c r="L81" s="133" t="str">
        <f t="shared" ref="L81:L94" si="24">IF(AND(H81&lt;&gt;0, J81&lt;&gt;0, K81&lt;&gt;0), H81*J81*K81, "")</f>
        <v/>
      </c>
      <c r="M81" s="116" t="str">
        <f>IF(L81="", "", L81/Veriler!$X$1)</f>
        <v/>
      </c>
      <c r="N81" s="116" t="str">
        <f>IF(F81&lt;&gt;"", "İthal Girdi", IF(Veriler!T81="", "", IF(Veriler!S81="H", "%0,5 üzerindedir", IF(Veriler!T81&gt;0.1, "%10 sınırı aşılmıştır.", "Uygun"))))</f>
        <v>%0,5 üzerindedir</v>
      </c>
      <c r="O81" s="116" t="str">
        <f t="shared" ref="O81:O94" si="25">IF(M81=""," ",N81)</f>
        <v xml:space="preserve"> </v>
      </c>
      <c r="P81" s="117"/>
      <c r="Q81" s="118"/>
      <c r="R81" s="119" t="str">
        <f t="shared" ref="R81:R94" si="26">IFERROR(IF(AND(T81&lt;&gt;"",L81&lt;&gt;"",L81&lt;&gt;0,T81&lt;&gt;0),T81/L81,"")," ")</f>
        <v/>
      </c>
      <c r="S81" s="133">
        <f>IFERROR(IF(M81&lt;=0.005,IF(F81="",L81,0),IF(F81&lt;&gt;"",0,IF(P81="",0,IF(P81="H",0,IF(Q81&lt;Veriler!$G$2,L81*Veriler!$G$2,L81*Q81)))))," ")</f>
        <v>0</v>
      </c>
      <c r="T81" s="133">
        <f>IF(Veriler!T81&lt;=0.1, S81, IF(AND(Veriler!T81&gt;0.1, F81="", P81="E"), IF(Q81&gt;Veriler!$G$2, Q81*S81, IF(Q81&lt;Veriler!$G$2, Veriler!$G$2*S81, Q81*S81)), 0))</f>
        <v>0</v>
      </c>
      <c r="U81" s="133" t="str">
        <f t="shared" ref="U81:U94" si="27">IF(T81=0," ",T81)</f>
        <v xml:space="preserve"> </v>
      </c>
      <c r="V81" s="134" t="str">
        <f>IFERROR(IF(O81="%10 sınırı aşılmıştır.",L81-T81,IFERROR(IF(F81="",IF(S81=1,0,IF(L81-S81=0,"",L81-S81)),IF(Veriler!M81="",L81,IF(L81*Veriler!M81=0,"",L81*Veriler!M81))),L81)),0)</f>
        <v/>
      </c>
      <c r="W81" s="146"/>
      <c r="X81" s="146"/>
      <c r="Y81" s="146"/>
    </row>
    <row r="82" spans="1:25" s="99" customFormat="1" ht="54.75" customHeight="1" x14ac:dyDescent="0.25">
      <c r="A82" s="96">
        <f t="shared" ref="A82:A94" si="28">A81+1</f>
        <v>58</v>
      </c>
      <c r="B82" s="175"/>
      <c r="C82" s="176"/>
      <c r="D82" s="113"/>
      <c r="E82" s="115"/>
      <c r="F82" s="174"/>
      <c r="G82" s="114" t="str">
        <f t="shared" si="23"/>
        <v/>
      </c>
      <c r="H82" s="115"/>
      <c r="I82" s="115"/>
      <c r="J82" s="115"/>
      <c r="K82" s="115"/>
      <c r="L82" s="133" t="str">
        <f t="shared" si="24"/>
        <v/>
      </c>
      <c r="M82" s="116" t="str">
        <f>IF(L82="", "", L82/Veriler!$X$1)</f>
        <v/>
      </c>
      <c r="N82" s="116" t="str">
        <f>IF(F82&lt;&gt;"", "İthal Girdi", IF(Veriler!T82="", "", IF(Veriler!S82="H", "%0,5 üzerindedir", IF(Veriler!T82&gt;0.1, "%10 sınırı aşılmıştır.", "Uygun"))))</f>
        <v>%0,5 üzerindedir</v>
      </c>
      <c r="O82" s="116" t="str">
        <f t="shared" si="25"/>
        <v xml:space="preserve"> </v>
      </c>
      <c r="P82" s="117"/>
      <c r="Q82" s="118"/>
      <c r="R82" s="119" t="str">
        <f t="shared" si="26"/>
        <v/>
      </c>
      <c r="S82" s="133">
        <f>IFERROR(IF(M82&lt;=0.005,IF(F82="",L82,0),IF(F82&lt;&gt;"",0,IF(P82="",0,IF(P82="H",0,IF(Q82&lt;Veriler!$G$2,L82*Veriler!$G$2,L82*Q82)))))," ")</f>
        <v>0</v>
      </c>
      <c r="T82" s="133">
        <f>IF(Veriler!T82&lt;=0.1, S82, IF(AND(Veriler!T82&gt;0.1, F82="", P82="E"), IF(Q82&gt;Veriler!$G$2, Q82*S82, IF(Q82&lt;Veriler!$G$2, Veriler!$G$2*S82, Q82*S82)), 0))</f>
        <v>0</v>
      </c>
      <c r="U82" s="133" t="str">
        <f t="shared" si="27"/>
        <v xml:space="preserve"> </v>
      </c>
      <c r="V82" s="134" t="str">
        <f>IFERROR(IF(O82="%10 sınırı aşılmıştır.",L82-T82,IFERROR(IF(F82="",IF(S82=1,0,IF(L82-S82=0,"",L82-S82)),IF(Veriler!M82="",L82,IF(L82*Veriler!M82=0,"",L82*Veriler!M82))),L82)),0)</f>
        <v/>
      </c>
      <c r="W82" s="146"/>
      <c r="X82" s="146"/>
      <c r="Y82" s="146"/>
    </row>
    <row r="83" spans="1:25" s="99" customFormat="1" ht="54.75" customHeight="1" x14ac:dyDescent="0.25">
      <c r="A83" s="96">
        <f t="shared" si="28"/>
        <v>59</v>
      </c>
      <c r="B83" s="175"/>
      <c r="C83" s="176"/>
      <c r="D83" s="113"/>
      <c r="E83" s="115"/>
      <c r="F83" s="174"/>
      <c r="G83" s="114" t="str">
        <f t="shared" si="23"/>
        <v/>
      </c>
      <c r="H83" s="115"/>
      <c r="I83" s="115"/>
      <c r="J83" s="115"/>
      <c r="K83" s="115"/>
      <c r="L83" s="133" t="str">
        <f t="shared" si="24"/>
        <v/>
      </c>
      <c r="M83" s="116" t="str">
        <f>IF(L83="", "", L83/Veriler!$X$1)</f>
        <v/>
      </c>
      <c r="N83" s="116" t="str">
        <f>IF(F83&lt;&gt;"", "İthal Girdi", IF(Veriler!T83="", "", IF(Veriler!S83="H", "%0,5 üzerindedir", IF(Veriler!T83&gt;0.1, "%10 sınırı aşılmıştır.", "Uygun"))))</f>
        <v>%0,5 üzerindedir</v>
      </c>
      <c r="O83" s="116" t="str">
        <f t="shared" si="25"/>
        <v xml:space="preserve"> </v>
      </c>
      <c r="P83" s="117"/>
      <c r="Q83" s="118"/>
      <c r="R83" s="119" t="str">
        <f t="shared" si="26"/>
        <v/>
      </c>
      <c r="S83" s="133">
        <f>IFERROR(IF(M83&lt;=0.005,IF(F83="",L83,0),IF(F83&lt;&gt;"",0,IF(P83="",0,IF(P83="H",0,IF(Q83&lt;Veriler!$G$2,L83*Veriler!$G$2,L83*Q83)))))," ")</f>
        <v>0</v>
      </c>
      <c r="T83" s="133">
        <f>IF(Veriler!T83&lt;=0.1, S83, IF(AND(Veriler!T83&gt;0.1, F83="", P83="E"), IF(Q83&gt;Veriler!$G$2, Q83*S83, IF(Q83&lt;Veriler!$G$2, Veriler!$G$2*S83, Q83*S83)), 0))</f>
        <v>0</v>
      </c>
      <c r="U83" s="133" t="str">
        <f t="shared" si="27"/>
        <v xml:space="preserve"> </v>
      </c>
      <c r="V83" s="134" t="str">
        <f>IFERROR(IF(O83="%10 sınırı aşılmıştır.",L83-T83,IFERROR(IF(F83="",IF(S83=1,0,IF(L83-S83=0,"",L83-S83)),IF(Veriler!M83="",L83,IF(L83*Veriler!M83=0,"",L83*Veriler!M83))),L83)),0)</f>
        <v/>
      </c>
      <c r="W83" s="146"/>
      <c r="X83" s="146"/>
      <c r="Y83" s="146"/>
    </row>
    <row r="84" spans="1:25" s="99" customFormat="1" ht="54.75" customHeight="1" x14ac:dyDescent="0.25">
      <c r="A84" s="96">
        <f t="shared" si="28"/>
        <v>60</v>
      </c>
      <c r="B84" s="175"/>
      <c r="C84" s="176"/>
      <c r="D84" s="113"/>
      <c r="E84" s="115"/>
      <c r="F84" s="174"/>
      <c r="G84" s="114" t="str">
        <f t="shared" si="23"/>
        <v/>
      </c>
      <c r="H84" s="115"/>
      <c r="I84" s="115"/>
      <c r="J84" s="115"/>
      <c r="K84" s="115"/>
      <c r="L84" s="133" t="str">
        <f t="shared" si="24"/>
        <v/>
      </c>
      <c r="M84" s="116" t="str">
        <f>IF(L84="", "", L84/Veriler!$X$1)</f>
        <v/>
      </c>
      <c r="N84" s="116" t="str">
        <f>IF(F84&lt;&gt;"", "İthal Girdi", IF(Veriler!T84="", "", IF(Veriler!S84="H", "%0,5 üzerindedir", IF(Veriler!T84&gt;0.1, "%10 sınırı aşılmıştır.", "Uygun"))))</f>
        <v>%0,5 üzerindedir</v>
      </c>
      <c r="O84" s="116" t="str">
        <f t="shared" si="25"/>
        <v xml:space="preserve"> </v>
      </c>
      <c r="P84" s="117"/>
      <c r="Q84" s="118"/>
      <c r="R84" s="119" t="str">
        <f t="shared" si="26"/>
        <v/>
      </c>
      <c r="S84" s="133">
        <f>IFERROR(IF(M84&lt;=0.005,IF(F84="",L84,0),IF(F84&lt;&gt;"",0,IF(P84="",0,IF(P84="H",0,IF(Q84&lt;Veriler!$G$2,L84*Veriler!$G$2,L84*Q84)))))," ")</f>
        <v>0</v>
      </c>
      <c r="T84" s="133">
        <f>IF(Veriler!T84&lt;=0.1, S84, IF(AND(Veriler!T84&gt;0.1, F84="", P84="E"), IF(Q84&gt;Veriler!$G$2, Q84*S84, IF(Q84&lt;Veriler!$G$2, Veriler!$G$2*S84, Q84*S84)), 0))</f>
        <v>0</v>
      </c>
      <c r="U84" s="133" t="str">
        <f t="shared" si="27"/>
        <v xml:space="preserve"> </v>
      </c>
      <c r="V84" s="134" t="str">
        <f>IFERROR(IF(O84="%10 sınırı aşılmıştır.",L84-T84,IFERROR(IF(F84="",IF(S84=1,0,IF(L84-S84=0,"",L84-S84)),IF(Veriler!M84="",L84,IF(L84*Veriler!M84=0,"",L84*Veriler!M84))),L84)),0)</f>
        <v/>
      </c>
      <c r="W84" s="146"/>
      <c r="X84" s="146"/>
      <c r="Y84" s="146"/>
    </row>
    <row r="85" spans="1:25" s="99" customFormat="1" ht="54.75" customHeight="1" x14ac:dyDescent="0.25">
      <c r="A85" s="96">
        <f t="shared" si="28"/>
        <v>61</v>
      </c>
      <c r="B85" s="175"/>
      <c r="C85" s="176"/>
      <c r="D85" s="113"/>
      <c r="E85" s="115"/>
      <c r="F85" s="174"/>
      <c r="G85" s="114" t="str">
        <f t="shared" si="23"/>
        <v/>
      </c>
      <c r="H85" s="115"/>
      <c r="I85" s="115"/>
      <c r="J85" s="115"/>
      <c r="K85" s="115"/>
      <c r="L85" s="133" t="str">
        <f t="shared" si="24"/>
        <v/>
      </c>
      <c r="M85" s="116" t="str">
        <f>IF(L85="", "", L85/Veriler!$X$1)</f>
        <v/>
      </c>
      <c r="N85" s="116" t="str">
        <f>IF(F85&lt;&gt;"", "İthal Girdi", IF(Veriler!T85="", "", IF(Veriler!S85="H", "%0,5 üzerindedir", IF(Veriler!T85&gt;0.1, "%10 sınırı aşılmıştır.", "Uygun"))))</f>
        <v>%0,5 üzerindedir</v>
      </c>
      <c r="O85" s="116" t="str">
        <f t="shared" si="25"/>
        <v xml:space="preserve"> </v>
      </c>
      <c r="P85" s="117"/>
      <c r="Q85" s="118"/>
      <c r="R85" s="119" t="str">
        <f t="shared" si="26"/>
        <v/>
      </c>
      <c r="S85" s="133">
        <f>IFERROR(IF(M85&lt;=0.005,IF(F85="",L85,0),IF(F85&lt;&gt;"",0,IF(P85="",0,IF(P85="H",0,IF(Q85&lt;Veriler!$G$2,L85*Veriler!$G$2,L85*Q85)))))," ")</f>
        <v>0</v>
      </c>
      <c r="T85" s="133">
        <f>IF(Veriler!T85&lt;=0.1, S85, IF(AND(Veriler!T85&gt;0.1, F85="", P85="E"), IF(Q85&gt;Veriler!$G$2, Q85*S85, IF(Q85&lt;Veriler!$G$2, Veriler!$G$2*S85, Q85*S85)), 0))</f>
        <v>0</v>
      </c>
      <c r="U85" s="133" t="str">
        <f t="shared" si="27"/>
        <v xml:space="preserve"> </v>
      </c>
      <c r="V85" s="134" t="str">
        <f>IFERROR(IF(O85="%10 sınırı aşılmıştır.",L85-T85,IFERROR(IF(F85="",IF(S85=1,0,IF(L85-S85=0,"",L85-S85)),IF(Veriler!M85="",L85,IF(L85*Veriler!M85=0,"",L85*Veriler!M85))),L85)),0)</f>
        <v/>
      </c>
      <c r="W85" s="146"/>
      <c r="X85" s="146"/>
      <c r="Y85" s="146"/>
    </row>
    <row r="86" spans="1:25" s="99" customFormat="1" ht="54.75" customHeight="1" x14ac:dyDescent="0.25">
      <c r="A86" s="96">
        <f t="shared" si="28"/>
        <v>62</v>
      </c>
      <c r="B86" s="175"/>
      <c r="C86" s="176"/>
      <c r="D86" s="113"/>
      <c r="E86" s="115"/>
      <c r="F86" s="174"/>
      <c r="G86" s="114" t="str">
        <f t="shared" si="23"/>
        <v/>
      </c>
      <c r="H86" s="115"/>
      <c r="I86" s="115"/>
      <c r="J86" s="115"/>
      <c r="K86" s="115"/>
      <c r="L86" s="133" t="str">
        <f t="shared" si="24"/>
        <v/>
      </c>
      <c r="M86" s="116" t="str">
        <f>IF(L86="", "", L86/Veriler!$X$1)</f>
        <v/>
      </c>
      <c r="N86" s="116" t="str">
        <f>IF(F86&lt;&gt;"", "İthal Girdi", IF(Veriler!T86="", "", IF(Veriler!S86="H", "%0,5 üzerindedir", IF(Veriler!T86&gt;0.1, "%10 sınırı aşılmıştır.", "Uygun"))))</f>
        <v>%0,5 üzerindedir</v>
      </c>
      <c r="O86" s="116" t="str">
        <f t="shared" si="25"/>
        <v xml:space="preserve"> </v>
      </c>
      <c r="P86" s="117"/>
      <c r="Q86" s="118"/>
      <c r="R86" s="119" t="str">
        <f t="shared" si="26"/>
        <v/>
      </c>
      <c r="S86" s="133">
        <f>IFERROR(IF(M86&lt;=0.005,IF(F86="",L86,0),IF(F86&lt;&gt;"",0,IF(P86="",0,IF(P86="H",0,IF(Q86&lt;Veriler!$G$2,L86*Veriler!$G$2,L86*Q86)))))," ")</f>
        <v>0</v>
      </c>
      <c r="T86" s="133">
        <f>IF(Veriler!T86&lt;=0.1, S86, IF(AND(Veriler!T86&gt;0.1, F86="", P86="E"), IF(Q86&gt;Veriler!$G$2, Q86*S86, IF(Q86&lt;Veriler!$G$2, Veriler!$G$2*S86, Q86*S86)), 0))</f>
        <v>0</v>
      </c>
      <c r="U86" s="133" t="str">
        <f t="shared" si="27"/>
        <v xml:space="preserve"> </v>
      </c>
      <c r="V86" s="134" t="str">
        <f>IFERROR(IF(O86="%10 sınırı aşılmıştır.",L86-T86,IFERROR(IF(F86="",IF(S86=1,0,IF(L86-S86=0,"",L86-S86)),IF(Veriler!M86="",L86,IF(L86*Veriler!M86=0,"",L86*Veriler!M86))),L86)),0)</f>
        <v/>
      </c>
      <c r="W86" s="146"/>
      <c r="X86" s="146"/>
      <c r="Y86" s="146"/>
    </row>
    <row r="87" spans="1:25" s="99" customFormat="1" ht="54.75" customHeight="1" x14ac:dyDescent="0.25">
      <c r="A87" s="96">
        <f t="shared" si="28"/>
        <v>63</v>
      </c>
      <c r="B87" s="175"/>
      <c r="C87" s="176"/>
      <c r="D87" s="113"/>
      <c r="E87" s="115"/>
      <c r="F87" s="174"/>
      <c r="G87" s="114" t="str">
        <f t="shared" si="23"/>
        <v/>
      </c>
      <c r="H87" s="115"/>
      <c r="I87" s="115"/>
      <c r="J87" s="115"/>
      <c r="K87" s="115"/>
      <c r="L87" s="133" t="str">
        <f t="shared" si="24"/>
        <v/>
      </c>
      <c r="M87" s="116" t="str">
        <f>IF(L87="", "", L87/Veriler!$X$1)</f>
        <v/>
      </c>
      <c r="N87" s="116" t="str">
        <f>IF(F87&lt;&gt;"", "İthal Girdi", IF(Veriler!T87="", "", IF(Veriler!S87="H", "%0,5 üzerindedir", IF(Veriler!T87&gt;0.1, "%10 sınırı aşılmıştır.", "Uygun"))))</f>
        <v>%0,5 üzerindedir</v>
      </c>
      <c r="O87" s="116" t="str">
        <f t="shared" si="25"/>
        <v xml:space="preserve"> </v>
      </c>
      <c r="P87" s="117"/>
      <c r="Q87" s="118"/>
      <c r="R87" s="119" t="str">
        <f t="shared" si="26"/>
        <v/>
      </c>
      <c r="S87" s="133">
        <f>IFERROR(IF(M87&lt;=0.005,IF(F87="",L87,0),IF(F87&lt;&gt;"",0,IF(P87="",0,IF(P87="H",0,IF(Q87&lt;Veriler!$G$2,L87*Veriler!$G$2,L87*Q87)))))," ")</f>
        <v>0</v>
      </c>
      <c r="T87" s="133">
        <f>IF(Veriler!T87&lt;=0.1, S87, IF(AND(Veriler!T87&gt;0.1, F87="", P87="E"), IF(Q87&gt;Veriler!$G$2, Q87*S87, IF(Q87&lt;Veriler!$G$2, Veriler!$G$2*S87, Q87*S87)), 0))</f>
        <v>0</v>
      </c>
      <c r="U87" s="133" t="str">
        <f t="shared" si="27"/>
        <v xml:space="preserve"> </v>
      </c>
      <c r="V87" s="134" t="str">
        <f>IFERROR(IF(O87="%10 sınırı aşılmıştır.",L87-T87,IFERROR(IF(F87="",IF(S87=1,0,IF(L87-S87=0,"",L87-S87)),IF(Veriler!M87="",L87,IF(L87*Veriler!M87=0,"",L87*Veriler!M87))),L87)),0)</f>
        <v/>
      </c>
      <c r="W87" s="146"/>
      <c r="X87" s="146"/>
      <c r="Y87" s="146"/>
    </row>
    <row r="88" spans="1:25" s="99" customFormat="1" ht="54.75" customHeight="1" x14ac:dyDescent="0.25">
      <c r="A88" s="96">
        <f t="shared" si="28"/>
        <v>64</v>
      </c>
      <c r="B88" s="175"/>
      <c r="C88" s="176"/>
      <c r="D88" s="113"/>
      <c r="E88" s="115"/>
      <c r="F88" s="174"/>
      <c r="G88" s="114" t="str">
        <f t="shared" si="23"/>
        <v/>
      </c>
      <c r="H88" s="115"/>
      <c r="I88" s="115"/>
      <c r="J88" s="115"/>
      <c r="K88" s="115"/>
      <c r="L88" s="133" t="str">
        <f t="shared" si="24"/>
        <v/>
      </c>
      <c r="M88" s="116" t="str">
        <f>IF(L88="", "", L88/Veriler!$X$1)</f>
        <v/>
      </c>
      <c r="N88" s="116" t="str">
        <f>IF(F88&lt;&gt;"", "İthal Girdi", IF(Veriler!T88="", "", IF(Veriler!S88="H", "%0,5 üzerindedir", IF(Veriler!T88&gt;0.1, "%10 sınırı aşılmıştır.", "Uygun"))))</f>
        <v>%0,5 üzerindedir</v>
      </c>
      <c r="O88" s="116" t="str">
        <f t="shared" si="25"/>
        <v xml:space="preserve"> </v>
      </c>
      <c r="P88" s="117"/>
      <c r="Q88" s="118"/>
      <c r="R88" s="119" t="str">
        <f t="shared" si="26"/>
        <v/>
      </c>
      <c r="S88" s="133">
        <f>IFERROR(IF(M88&lt;=0.005,IF(F88="",L88,0),IF(F88&lt;&gt;"",0,IF(P88="",0,IF(P88="H",0,IF(Q88&lt;Veriler!$G$2,L88*Veriler!$G$2,L88*Q88)))))," ")</f>
        <v>0</v>
      </c>
      <c r="T88" s="133">
        <f>IF(Veriler!T88&lt;=0.1, S88, IF(AND(Veriler!T88&gt;0.1, F88="", P88="E"), IF(Q88&gt;Veriler!$G$2, Q88*S88, IF(Q88&lt;Veriler!$G$2, Veriler!$G$2*S88, Q88*S88)), 0))</f>
        <v>0</v>
      </c>
      <c r="U88" s="133" t="str">
        <f t="shared" si="27"/>
        <v xml:space="preserve"> </v>
      </c>
      <c r="V88" s="134" t="str">
        <f>IFERROR(IF(O88="%10 sınırı aşılmıştır.",L88-T88,IFERROR(IF(F88="",IF(S88=1,0,IF(L88-S88=0,"",L88-S88)),IF(Veriler!M88="",L88,IF(L88*Veriler!M88=0,"",L88*Veriler!M88))),L88)),0)</f>
        <v/>
      </c>
      <c r="W88" s="146"/>
      <c r="X88" s="146"/>
      <c r="Y88" s="146"/>
    </row>
    <row r="89" spans="1:25" s="99" customFormat="1" ht="54.75" customHeight="1" x14ac:dyDescent="0.25">
      <c r="A89" s="96">
        <f t="shared" si="28"/>
        <v>65</v>
      </c>
      <c r="B89" s="175"/>
      <c r="C89" s="176"/>
      <c r="D89" s="113"/>
      <c r="E89" s="115"/>
      <c r="F89" s="174"/>
      <c r="G89" s="114" t="str">
        <f t="shared" si="23"/>
        <v/>
      </c>
      <c r="H89" s="115"/>
      <c r="I89" s="115"/>
      <c r="J89" s="115"/>
      <c r="K89" s="115"/>
      <c r="L89" s="133" t="str">
        <f t="shared" si="24"/>
        <v/>
      </c>
      <c r="M89" s="116" t="str">
        <f>IF(L89="", "", L89/Veriler!$X$1)</f>
        <v/>
      </c>
      <c r="N89" s="116" t="str">
        <f>IF(F89&lt;&gt;"", "İthal Girdi", IF(Veriler!T89="", "", IF(Veriler!S89="H", "%0,5 üzerindedir", IF(Veriler!T89&gt;0.1, "%10 sınırı aşılmıştır.", "Uygun"))))</f>
        <v>%0,5 üzerindedir</v>
      </c>
      <c r="O89" s="116" t="str">
        <f t="shared" si="25"/>
        <v xml:space="preserve"> </v>
      </c>
      <c r="P89" s="117"/>
      <c r="Q89" s="118"/>
      <c r="R89" s="119" t="str">
        <f t="shared" si="26"/>
        <v/>
      </c>
      <c r="S89" s="133">
        <f>IFERROR(IF(M89&lt;=0.005,IF(F89="",L89,0),IF(F89&lt;&gt;"",0,IF(P89="",0,IF(P89="H",0,IF(Q89&lt;Veriler!$G$2,L89*Veriler!$G$2,L89*Q89)))))," ")</f>
        <v>0</v>
      </c>
      <c r="T89" s="133">
        <f>IF(Veriler!T89&lt;=0.1, S89, IF(AND(Veriler!T89&gt;0.1, F89="", P89="E"), IF(Q89&gt;Veriler!$G$2, Q89*S89, IF(Q89&lt;Veriler!$G$2, Veriler!$G$2*S89, Q89*S89)), 0))</f>
        <v>0</v>
      </c>
      <c r="U89" s="133" t="str">
        <f t="shared" si="27"/>
        <v xml:space="preserve"> </v>
      </c>
      <c r="V89" s="134" t="str">
        <f>IFERROR(IF(O89="%10 sınırı aşılmıştır.",L89-T89,IFERROR(IF(F89="",IF(S89=1,0,IF(L89-S89=0,"",L89-S89)),IF(Veriler!M89="",L89,IF(L89*Veriler!M89=0,"",L89*Veriler!M89))),L89)),0)</f>
        <v/>
      </c>
      <c r="W89" s="146"/>
      <c r="X89" s="146"/>
      <c r="Y89" s="146"/>
    </row>
    <row r="90" spans="1:25" s="99" customFormat="1" ht="54.75" customHeight="1" x14ac:dyDescent="0.25">
      <c r="A90" s="96">
        <f t="shared" si="28"/>
        <v>66</v>
      </c>
      <c r="B90" s="175"/>
      <c r="C90" s="176"/>
      <c r="D90" s="113"/>
      <c r="E90" s="115"/>
      <c r="F90" s="174"/>
      <c r="G90" s="114" t="str">
        <f t="shared" si="23"/>
        <v/>
      </c>
      <c r="H90" s="115"/>
      <c r="I90" s="115"/>
      <c r="J90" s="115"/>
      <c r="K90" s="115"/>
      <c r="L90" s="133" t="str">
        <f t="shared" si="24"/>
        <v/>
      </c>
      <c r="M90" s="116" t="str">
        <f>IF(L90="", "", L90/Veriler!$X$1)</f>
        <v/>
      </c>
      <c r="N90" s="116" t="str">
        <f>IF(F90&lt;&gt;"", "İthal Girdi", IF(Veriler!T90="", "", IF(Veriler!S90="H", "%0,5 üzerindedir", IF(Veriler!T90&gt;0.1, "%10 sınırı aşılmıştır.", "Uygun"))))</f>
        <v>%0,5 üzerindedir</v>
      </c>
      <c r="O90" s="116" t="str">
        <f t="shared" si="25"/>
        <v xml:space="preserve"> </v>
      </c>
      <c r="P90" s="117"/>
      <c r="Q90" s="118"/>
      <c r="R90" s="119" t="str">
        <f t="shared" si="26"/>
        <v/>
      </c>
      <c r="S90" s="133">
        <f>IFERROR(IF(M90&lt;=0.005,IF(F90="",L90,0),IF(F90&lt;&gt;"",0,IF(P90="",0,IF(P90="H",0,IF(Q90&lt;Veriler!$G$2,L90*Veriler!$G$2,L90*Q90)))))," ")</f>
        <v>0</v>
      </c>
      <c r="T90" s="133">
        <f>IF(Veriler!T90&lt;=0.1, S90, IF(AND(Veriler!T90&gt;0.1, F90="", P90="E"), IF(Q90&gt;Veriler!$G$2, Q90*S90, IF(Q90&lt;Veriler!$G$2, Veriler!$G$2*S90, Q90*S90)), 0))</f>
        <v>0</v>
      </c>
      <c r="U90" s="133" t="str">
        <f t="shared" si="27"/>
        <v xml:space="preserve"> </v>
      </c>
      <c r="V90" s="134" t="str">
        <f>IFERROR(IF(O90="%10 sınırı aşılmıştır.",L90-T90,IFERROR(IF(F90="",IF(S90=1,0,IF(L90-S90=0,"",L90-S90)),IF(Veriler!M90="",L90,IF(L90*Veriler!M90=0,"",L90*Veriler!M90))),L90)),0)</f>
        <v/>
      </c>
      <c r="W90" s="146"/>
      <c r="X90" s="146"/>
      <c r="Y90" s="146"/>
    </row>
    <row r="91" spans="1:25" s="99" customFormat="1" ht="54.75" customHeight="1" x14ac:dyDescent="0.25">
      <c r="A91" s="96">
        <f t="shared" si="28"/>
        <v>67</v>
      </c>
      <c r="B91" s="175"/>
      <c r="C91" s="176"/>
      <c r="D91" s="113"/>
      <c r="E91" s="115"/>
      <c r="F91" s="174"/>
      <c r="G91" s="114" t="str">
        <f t="shared" si="23"/>
        <v/>
      </c>
      <c r="H91" s="115"/>
      <c r="I91" s="115"/>
      <c r="J91" s="115"/>
      <c r="K91" s="115"/>
      <c r="L91" s="133" t="str">
        <f t="shared" si="24"/>
        <v/>
      </c>
      <c r="M91" s="116" t="str">
        <f>IF(L91="", "", L91/Veriler!$X$1)</f>
        <v/>
      </c>
      <c r="N91" s="116" t="str">
        <f>IF(F91&lt;&gt;"", "İthal Girdi", IF(Veriler!T91="", "", IF(Veriler!S91="H", "%0,5 üzerindedir", IF(Veriler!T91&gt;0.1, "%10 sınırı aşılmıştır.", "Uygun"))))</f>
        <v>%0,5 üzerindedir</v>
      </c>
      <c r="O91" s="116" t="str">
        <f t="shared" si="25"/>
        <v xml:space="preserve"> </v>
      </c>
      <c r="P91" s="117"/>
      <c r="Q91" s="118"/>
      <c r="R91" s="119" t="str">
        <f t="shared" si="26"/>
        <v/>
      </c>
      <c r="S91" s="133">
        <f>IFERROR(IF(M91&lt;=0.005,IF(F91="",L91,0),IF(F91&lt;&gt;"",0,IF(P91="",0,IF(P91="H",0,IF(Q91&lt;Veriler!$G$2,L91*Veriler!$G$2,L91*Q91)))))," ")</f>
        <v>0</v>
      </c>
      <c r="T91" s="133">
        <f>IF(Veriler!T91&lt;=0.1, S91, IF(AND(Veriler!T91&gt;0.1, F91="", P91="E"), IF(Q91&gt;Veriler!$G$2, Q91*S91, IF(Q91&lt;Veriler!$G$2, Veriler!$G$2*S91, Q91*S91)), 0))</f>
        <v>0</v>
      </c>
      <c r="U91" s="133" t="str">
        <f t="shared" si="27"/>
        <v xml:space="preserve"> </v>
      </c>
      <c r="V91" s="134" t="str">
        <f>IFERROR(IF(O91="%10 sınırı aşılmıştır.",L91-T91,IFERROR(IF(F91="",IF(S91=1,0,IF(L91-S91=0,"",L91-S91)),IF(Veriler!M91="",L91,IF(L91*Veriler!M91=0,"",L91*Veriler!M91))),L91)),0)</f>
        <v/>
      </c>
      <c r="W91" s="146"/>
      <c r="X91" s="146"/>
      <c r="Y91" s="146"/>
    </row>
    <row r="92" spans="1:25" s="99" customFormat="1" ht="54.75" customHeight="1" x14ac:dyDescent="0.25">
      <c r="A92" s="96">
        <f t="shared" si="28"/>
        <v>68</v>
      </c>
      <c r="B92" s="175"/>
      <c r="C92" s="176"/>
      <c r="D92" s="113"/>
      <c r="E92" s="115"/>
      <c r="F92" s="174"/>
      <c r="G92" s="114" t="str">
        <f t="shared" si="23"/>
        <v/>
      </c>
      <c r="H92" s="115"/>
      <c r="I92" s="115"/>
      <c r="J92" s="115"/>
      <c r="K92" s="115"/>
      <c r="L92" s="133" t="str">
        <f t="shared" si="24"/>
        <v/>
      </c>
      <c r="M92" s="116" t="str">
        <f>IF(L92="", "", L92/Veriler!$X$1)</f>
        <v/>
      </c>
      <c r="N92" s="116" t="str">
        <f>IF(F92&lt;&gt;"", "İthal Girdi", IF(Veriler!T92="", "", IF(Veriler!S92="H", "%0,5 üzerindedir", IF(Veriler!T92&gt;0.1, "%10 sınırı aşılmıştır.", "Uygun"))))</f>
        <v>%0,5 üzerindedir</v>
      </c>
      <c r="O92" s="116" t="str">
        <f t="shared" si="25"/>
        <v xml:space="preserve"> </v>
      </c>
      <c r="P92" s="117"/>
      <c r="Q92" s="118"/>
      <c r="R92" s="119" t="str">
        <f t="shared" si="26"/>
        <v/>
      </c>
      <c r="S92" s="133">
        <f>IFERROR(IF(M92&lt;=0.005,IF(F92="",L92,0),IF(F92&lt;&gt;"",0,IF(P92="",0,IF(P92="H",0,IF(Q92&lt;Veriler!$G$2,L92*Veriler!$G$2,L92*Q92)))))," ")</f>
        <v>0</v>
      </c>
      <c r="T92" s="133">
        <f>IF(Veriler!T92&lt;=0.1, S92, IF(AND(Veriler!T92&gt;0.1, F92="", P92="E"), IF(Q92&gt;Veriler!$G$2, Q92*S92, IF(Q92&lt;Veriler!$G$2, Veriler!$G$2*S92, Q92*S92)), 0))</f>
        <v>0</v>
      </c>
      <c r="U92" s="133" t="str">
        <f t="shared" si="27"/>
        <v xml:space="preserve"> </v>
      </c>
      <c r="V92" s="134" t="str">
        <f>IFERROR(IF(O92="%10 sınırı aşılmıştır.",L92-T92,IFERROR(IF(F92="",IF(S92=1,0,IF(L92-S92=0,"",L92-S92)),IF(Veriler!M92="",L92,IF(L92*Veriler!M92=0,"",L92*Veriler!M92))),L92)),0)</f>
        <v/>
      </c>
      <c r="W92" s="146"/>
      <c r="X92" s="146"/>
      <c r="Y92" s="146"/>
    </row>
    <row r="93" spans="1:25" s="99" customFormat="1" ht="54.75" customHeight="1" x14ac:dyDescent="0.25">
      <c r="A93" s="96">
        <f t="shared" si="28"/>
        <v>69</v>
      </c>
      <c r="B93" s="175"/>
      <c r="C93" s="176"/>
      <c r="D93" s="113"/>
      <c r="E93" s="115"/>
      <c r="F93" s="174"/>
      <c r="G93" s="114" t="str">
        <f t="shared" si="23"/>
        <v/>
      </c>
      <c r="H93" s="115"/>
      <c r="I93" s="115"/>
      <c r="J93" s="115"/>
      <c r="K93" s="115"/>
      <c r="L93" s="133" t="str">
        <f t="shared" si="24"/>
        <v/>
      </c>
      <c r="M93" s="116" t="str">
        <f>IF(L93="", "", L93/Veriler!$X$1)</f>
        <v/>
      </c>
      <c r="N93" s="116" t="str">
        <f>IF(F93&lt;&gt;"", "İthal Girdi", IF(Veriler!T93="", "", IF(Veriler!S93="H", "%0,5 üzerindedir", IF(Veriler!T93&gt;0.1, "%10 sınırı aşılmıştır.", "Uygun"))))</f>
        <v>%0,5 üzerindedir</v>
      </c>
      <c r="O93" s="116" t="str">
        <f t="shared" si="25"/>
        <v xml:space="preserve"> </v>
      </c>
      <c r="P93" s="117"/>
      <c r="Q93" s="118"/>
      <c r="R93" s="119" t="str">
        <f t="shared" si="26"/>
        <v/>
      </c>
      <c r="S93" s="133">
        <f>IFERROR(IF(M93&lt;=0.005,IF(F93="",L93,0),IF(F93&lt;&gt;"",0,IF(P93="",0,IF(P93="H",0,IF(Q93&lt;Veriler!$G$2,L93*Veriler!$G$2,L93*Q93)))))," ")</f>
        <v>0</v>
      </c>
      <c r="T93" s="133">
        <f>IF(Veriler!T93&lt;=0.1, S93, IF(AND(Veriler!T93&gt;0.1, F93="", P93="E"), IF(Q93&gt;Veriler!$G$2, Q93*S93, IF(Q93&lt;Veriler!$G$2, Veriler!$G$2*S93, Q93*S93)), 0))</f>
        <v>0</v>
      </c>
      <c r="U93" s="133" t="str">
        <f t="shared" si="27"/>
        <v xml:space="preserve"> </v>
      </c>
      <c r="V93" s="134" t="str">
        <f>IFERROR(IF(O93="%10 sınırı aşılmıştır.",L93-T93,IFERROR(IF(F93="",IF(S93=1,0,IF(L93-S93=0,"",L93-S93)),IF(Veriler!M93="",L93,IF(L93*Veriler!M93=0,"",L93*Veriler!M93))),L93)),0)</f>
        <v/>
      </c>
      <c r="W93" s="146"/>
      <c r="X93" s="146"/>
      <c r="Y93" s="146"/>
    </row>
    <row r="94" spans="1:25" s="99" customFormat="1" ht="54.75" customHeight="1" x14ac:dyDescent="0.25">
      <c r="A94" s="96">
        <f t="shared" si="28"/>
        <v>70</v>
      </c>
      <c r="B94" s="175"/>
      <c r="C94" s="176"/>
      <c r="D94" s="113"/>
      <c r="E94" s="115"/>
      <c r="F94" s="174"/>
      <c r="G94" s="114" t="str">
        <f t="shared" si="23"/>
        <v/>
      </c>
      <c r="H94" s="115"/>
      <c r="I94" s="115"/>
      <c r="J94" s="115"/>
      <c r="K94" s="115"/>
      <c r="L94" s="133" t="str">
        <f t="shared" si="24"/>
        <v/>
      </c>
      <c r="M94" s="116" t="str">
        <f>IF(L94="", "", L94/Veriler!$X$1)</f>
        <v/>
      </c>
      <c r="N94" s="116" t="str">
        <f>IF(F94&lt;&gt;"", "İthal Girdi", IF(Veriler!T94="", "", IF(Veriler!S94="H", "%0,5 üzerindedir", IF(Veriler!T94&gt;0.1, "%10 sınırı aşılmıştır.", "Uygun"))))</f>
        <v>%0,5 üzerindedir</v>
      </c>
      <c r="O94" s="116" t="str">
        <f t="shared" si="25"/>
        <v xml:space="preserve"> </v>
      </c>
      <c r="P94" s="117"/>
      <c r="Q94" s="118"/>
      <c r="R94" s="119" t="str">
        <f t="shared" si="26"/>
        <v/>
      </c>
      <c r="S94" s="133">
        <f>IFERROR(IF(M94&lt;=0.005,IF(F94="",L94,0),IF(F94&lt;&gt;"",0,IF(P94="",0,IF(P94="H",0,IF(Q94&lt;Veriler!$G$2,L94*Veriler!$G$2,L94*Q94)))))," ")</f>
        <v>0</v>
      </c>
      <c r="T94" s="133">
        <f>IF(Veriler!T94&lt;=0.1, S94, IF(AND(Veriler!T94&gt;0.1, F94="", P94="E"), IF(Q94&gt;Veriler!$G$2, Q94*S94, IF(Q94&lt;Veriler!$G$2, Veriler!$G$2*S94, Q94*S94)), 0))</f>
        <v>0</v>
      </c>
      <c r="U94" s="133" t="str">
        <f t="shared" si="27"/>
        <v xml:space="preserve"> </v>
      </c>
      <c r="V94" s="134" t="str">
        <f>IFERROR(IF(O94="%10 sınırı aşılmıştır.",L94-T94,IFERROR(IF(F94="",IF(S94=1,0,IF(L94-S94=0,"",L94-S94)),IF(Veriler!M94="",L94,IF(L94*Veriler!M94=0,"",L94*Veriler!M94))),L94)),0)</f>
        <v/>
      </c>
      <c r="W94" s="146"/>
      <c r="X94" s="146"/>
      <c r="Y94" s="146"/>
    </row>
    <row r="95" spans="1:25" s="99" customFormat="1" ht="36" hidden="1" customHeight="1" x14ac:dyDescent="0.25">
      <c r="A95" s="101"/>
      <c r="B95" s="191" t="s">
        <v>16</v>
      </c>
      <c r="C95" s="176"/>
      <c r="D95" s="120"/>
      <c r="E95" s="171"/>
      <c r="F95" s="172"/>
      <c r="G95" s="121"/>
      <c r="H95" s="115"/>
      <c r="I95" s="115"/>
      <c r="J95" s="115"/>
      <c r="K95" s="115"/>
      <c r="L95" s="121"/>
      <c r="M95" s="121"/>
      <c r="N95" s="121"/>
      <c r="O95" s="121"/>
      <c r="P95" s="120"/>
      <c r="Q95" s="120"/>
      <c r="R95" s="183"/>
      <c r="S95" s="184"/>
      <c r="T95" s="121"/>
      <c r="U95" s="121"/>
      <c r="V95" s="121"/>
      <c r="W95" s="146"/>
      <c r="X95" s="146"/>
      <c r="Y95" s="146"/>
    </row>
    <row r="96" spans="1:25" s="99" customFormat="1" ht="54.75" customHeight="1" x14ac:dyDescent="0.25">
      <c r="A96" s="96">
        <f>A94+1</f>
        <v>71</v>
      </c>
      <c r="B96" s="175"/>
      <c r="C96" s="176"/>
      <c r="D96" s="113"/>
      <c r="E96" s="115"/>
      <c r="F96" s="174"/>
      <c r="G96" s="114" t="str">
        <f t="shared" ref="G96:G109" si="29">IF(AND(F96&lt;&gt;"",V96&lt;&gt;"",L96&lt;&gt;0),V96/L96,"")</f>
        <v/>
      </c>
      <c r="H96" s="115"/>
      <c r="I96" s="115"/>
      <c r="J96" s="115"/>
      <c r="K96" s="115"/>
      <c r="L96" s="133" t="str">
        <f t="shared" ref="L96:L109" si="30">IF(AND(H96&lt;&gt;0, J96&lt;&gt;0, K96&lt;&gt;0), H96*J96*K96, "")</f>
        <v/>
      </c>
      <c r="M96" s="116" t="str">
        <f>IF(L96="", "", L96/Veriler!$X$1)</f>
        <v/>
      </c>
      <c r="N96" s="116" t="str">
        <f>IF(F96&lt;&gt;"", "İthal Girdi", IF(Veriler!T96="", "", IF(Veriler!S96="H", "%0,5 üzerindedir", IF(Veriler!T96&gt;0.1, "%10 sınırı aşılmıştır.", "Uygun"))))</f>
        <v>%0,5 üzerindedir</v>
      </c>
      <c r="O96" s="116" t="str">
        <f t="shared" ref="O96:O109" si="31">IF(M96=""," ",N96)</f>
        <v xml:space="preserve"> </v>
      </c>
      <c r="P96" s="117"/>
      <c r="Q96" s="118"/>
      <c r="R96" s="119" t="str">
        <f t="shared" ref="R96:R109" si="32">IFERROR(IF(AND(T96&lt;&gt;"",L96&lt;&gt;"",L96&lt;&gt;0,T96&lt;&gt;0),T96/L96,"")," ")</f>
        <v/>
      </c>
      <c r="S96" s="133">
        <f>IFERROR(IF(M96&lt;=0.005,IF(F96="",L96,0),IF(F96&lt;&gt;"",0,IF(P96="",0,IF(P96="H",0,IF(Q96&lt;Veriler!$G$2,L96*Veriler!$G$2,L96*Q96)))))," ")</f>
        <v>0</v>
      </c>
      <c r="T96" s="133">
        <f>IF(Veriler!T96&lt;=0.1, S96, IF(AND(Veriler!T96&gt;0.1, F96="", P96="E"), IF(Q96&gt;Veriler!$G$2, Q96*S96, IF(Q96&lt;Veriler!$G$2, Veriler!$G$2*S96, Q96*S96)), 0))</f>
        <v>0</v>
      </c>
      <c r="U96" s="133" t="str">
        <f t="shared" ref="U96:U109" si="33">IF(T96=0," ",T96)</f>
        <v xml:space="preserve"> </v>
      </c>
      <c r="V96" s="134" t="str">
        <f>IFERROR(IF(O96="%10 sınırı aşılmıştır.",L96-T96,IFERROR(IF(F96="",IF(S96=1,0,IF(L96-S96=0,"",L96-S96)),IF(Veriler!M96="",L96,IF(L96*Veriler!M96=0,"",L96*Veriler!M96))),L96)),0)</f>
        <v/>
      </c>
      <c r="W96" s="146"/>
      <c r="X96" s="146"/>
      <c r="Y96" s="146"/>
    </row>
    <row r="97" spans="1:25" s="99" customFormat="1" ht="54.75" customHeight="1" x14ac:dyDescent="0.25">
      <c r="A97" s="96">
        <f t="shared" ref="A97:A109" si="34">A96+1</f>
        <v>72</v>
      </c>
      <c r="B97" s="175"/>
      <c r="C97" s="176"/>
      <c r="D97" s="113"/>
      <c r="E97" s="115"/>
      <c r="F97" s="174"/>
      <c r="G97" s="114" t="str">
        <f t="shared" si="29"/>
        <v/>
      </c>
      <c r="H97" s="115"/>
      <c r="I97" s="115"/>
      <c r="J97" s="115"/>
      <c r="K97" s="115"/>
      <c r="L97" s="133" t="str">
        <f t="shared" si="30"/>
        <v/>
      </c>
      <c r="M97" s="116" t="str">
        <f>IF(L97="", "", L97/Veriler!$X$1)</f>
        <v/>
      </c>
      <c r="N97" s="116" t="str">
        <f>IF(F97&lt;&gt;"", "İthal Girdi", IF(Veriler!T97="", "", IF(Veriler!S97="H", "%0,5 üzerindedir", IF(Veriler!T97&gt;0.1, "%10 sınırı aşılmıştır.", "Uygun"))))</f>
        <v>%0,5 üzerindedir</v>
      </c>
      <c r="O97" s="116" t="str">
        <f t="shared" si="31"/>
        <v xml:space="preserve"> </v>
      </c>
      <c r="P97" s="117"/>
      <c r="Q97" s="118"/>
      <c r="R97" s="119" t="str">
        <f t="shared" si="32"/>
        <v/>
      </c>
      <c r="S97" s="133">
        <f>IFERROR(IF(M97&lt;=0.005,IF(F97="",L97,0),IF(F97&lt;&gt;"",0,IF(P97="",0,IF(P97="H",0,IF(Q97&lt;Veriler!$G$2,L97*Veriler!$G$2,L97*Q97)))))," ")</f>
        <v>0</v>
      </c>
      <c r="T97" s="133">
        <f>IF(Veriler!T97&lt;=0.1, S97, IF(AND(Veriler!T97&gt;0.1, F97="", P97="E"), IF(Q97&gt;Veriler!$G$2, Q97*S97, IF(Q97&lt;Veriler!$G$2, Veriler!$G$2*S97, Q97*S97)), 0))</f>
        <v>0</v>
      </c>
      <c r="U97" s="133" t="str">
        <f t="shared" si="33"/>
        <v xml:space="preserve"> </v>
      </c>
      <c r="V97" s="134" t="str">
        <f>IFERROR(IF(O97="%10 sınırı aşılmıştır.",L97-T97,IFERROR(IF(F97="",IF(S97=1,0,IF(L97-S97=0,"",L97-S97)),IF(Veriler!M97="",L97,IF(L97*Veriler!M97=0,"",L97*Veriler!M97))),L97)),0)</f>
        <v/>
      </c>
      <c r="W97" s="146"/>
      <c r="X97" s="146"/>
      <c r="Y97" s="146"/>
    </row>
    <row r="98" spans="1:25" s="99" customFormat="1" ht="54.75" customHeight="1" x14ac:dyDescent="0.25">
      <c r="A98" s="96">
        <f t="shared" si="34"/>
        <v>73</v>
      </c>
      <c r="B98" s="175"/>
      <c r="C98" s="176"/>
      <c r="D98" s="113"/>
      <c r="E98" s="115"/>
      <c r="F98" s="174"/>
      <c r="G98" s="114" t="str">
        <f t="shared" si="29"/>
        <v/>
      </c>
      <c r="H98" s="115"/>
      <c r="I98" s="115"/>
      <c r="J98" s="115"/>
      <c r="K98" s="115"/>
      <c r="L98" s="133" t="str">
        <f t="shared" si="30"/>
        <v/>
      </c>
      <c r="M98" s="116" t="str">
        <f>IF(L98="", "", L98/Veriler!$X$1)</f>
        <v/>
      </c>
      <c r="N98" s="116" t="str">
        <f>IF(F98&lt;&gt;"", "İthal Girdi", IF(Veriler!T98="", "", IF(Veriler!S98="H", "%0,5 üzerindedir", IF(Veriler!T98&gt;0.1, "%10 sınırı aşılmıştır.", "Uygun"))))</f>
        <v>%0,5 üzerindedir</v>
      </c>
      <c r="O98" s="116" t="str">
        <f t="shared" si="31"/>
        <v xml:space="preserve"> </v>
      </c>
      <c r="P98" s="117"/>
      <c r="Q98" s="118"/>
      <c r="R98" s="119" t="str">
        <f t="shared" si="32"/>
        <v/>
      </c>
      <c r="S98" s="133">
        <f>IFERROR(IF(M98&lt;=0.005,IF(F98="",L98,0),IF(F98&lt;&gt;"",0,IF(P98="",0,IF(P98="H",0,IF(Q98&lt;Veriler!$G$2,L98*Veriler!$G$2,L98*Q98)))))," ")</f>
        <v>0</v>
      </c>
      <c r="T98" s="133">
        <f>IF(Veriler!T98&lt;=0.1, S98, IF(AND(Veriler!T98&gt;0.1, F98="", P98="E"), IF(Q98&gt;Veriler!$G$2, Q98*S98, IF(Q98&lt;Veriler!$G$2, Veriler!$G$2*S98, Q98*S98)), 0))</f>
        <v>0</v>
      </c>
      <c r="U98" s="133" t="str">
        <f t="shared" si="33"/>
        <v xml:space="preserve"> </v>
      </c>
      <c r="V98" s="134" t="str">
        <f>IFERROR(IF(O98="%10 sınırı aşılmıştır.",L98-T98,IFERROR(IF(F98="",IF(S98=1,0,IF(L98-S98=0,"",L98-S98)),IF(Veriler!M98="",L98,IF(L98*Veriler!M98=0,"",L98*Veriler!M98))),L98)),0)</f>
        <v/>
      </c>
      <c r="W98" s="146"/>
      <c r="X98" s="146"/>
      <c r="Y98" s="146"/>
    </row>
    <row r="99" spans="1:25" s="99" customFormat="1" ht="54.75" customHeight="1" x14ac:dyDescent="0.25">
      <c r="A99" s="96">
        <f t="shared" si="34"/>
        <v>74</v>
      </c>
      <c r="B99" s="175"/>
      <c r="C99" s="176"/>
      <c r="D99" s="113"/>
      <c r="E99" s="115"/>
      <c r="F99" s="174"/>
      <c r="G99" s="114" t="str">
        <f t="shared" si="29"/>
        <v/>
      </c>
      <c r="H99" s="115"/>
      <c r="I99" s="115"/>
      <c r="J99" s="115"/>
      <c r="K99" s="115"/>
      <c r="L99" s="133" t="str">
        <f t="shared" si="30"/>
        <v/>
      </c>
      <c r="M99" s="116" t="str">
        <f>IF(L99="", "", L99/Veriler!$X$1)</f>
        <v/>
      </c>
      <c r="N99" s="116" t="str">
        <f>IF(F99&lt;&gt;"", "İthal Girdi", IF(Veriler!T99="", "", IF(Veriler!S99="H", "%0,5 üzerindedir", IF(Veriler!T99&gt;0.1, "%10 sınırı aşılmıştır.", "Uygun"))))</f>
        <v>%0,5 üzerindedir</v>
      </c>
      <c r="O99" s="116" t="str">
        <f t="shared" si="31"/>
        <v xml:space="preserve"> </v>
      </c>
      <c r="P99" s="117"/>
      <c r="Q99" s="118"/>
      <c r="R99" s="119" t="str">
        <f t="shared" si="32"/>
        <v/>
      </c>
      <c r="S99" s="133">
        <f>IFERROR(IF(M99&lt;=0.005,IF(F99="",L99,0),IF(F99&lt;&gt;"",0,IF(P99="",0,IF(P99="H",0,IF(Q99&lt;Veriler!$G$2,L99*Veriler!$G$2,L99*Q99)))))," ")</f>
        <v>0</v>
      </c>
      <c r="T99" s="133">
        <f>IF(Veriler!T99&lt;=0.1, S99, IF(AND(Veriler!T99&gt;0.1, F99="", P99="E"), IF(Q99&gt;Veriler!$G$2, Q99*S99, IF(Q99&lt;Veriler!$G$2, Veriler!$G$2*S99, Q99*S99)), 0))</f>
        <v>0</v>
      </c>
      <c r="U99" s="133" t="str">
        <f t="shared" si="33"/>
        <v xml:space="preserve"> </v>
      </c>
      <c r="V99" s="134" t="str">
        <f>IFERROR(IF(O99="%10 sınırı aşılmıştır.",L99-T99,IFERROR(IF(F99="",IF(S99=1,0,IF(L99-S99=0,"",L99-S99)),IF(Veriler!M99="",L99,IF(L99*Veriler!M99=0,"",L99*Veriler!M99))),L99)),0)</f>
        <v/>
      </c>
      <c r="W99" s="146"/>
      <c r="X99" s="146"/>
      <c r="Y99" s="146"/>
    </row>
    <row r="100" spans="1:25" s="99" customFormat="1" ht="54.75" customHeight="1" x14ac:dyDescent="0.25">
      <c r="A100" s="96">
        <f t="shared" si="34"/>
        <v>75</v>
      </c>
      <c r="B100" s="175"/>
      <c r="C100" s="176"/>
      <c r="D100" s="113"/>
      <c r="E100" s="115"/>
      <c r="F100" s="174"/>
      <c r="G100" s="114" t="str">
        <f t="shared" si="29"/>
        <v/>
      </c>
      <c r="H100" s="115"/>
      <c r="I100" s="115"/>
      <c r="J100" s="115"/>
      <c r="K100" s="115"/>
      <c r="L100" s="133" t="str">
        <f t="shared" si="30"/>
        <v/>
      </c>
      <c r="M100" s="116" t="str">
        <f>IF(L100="", "", L100/Veriler!$X$1)</f>
        <v/>
      </c>
      <c r="N100" s="116" t="str">
        <f>IF(F100&lt;&gt;"", "İthal Girdi", IF(Veriler!T100="", "", IF(Veriler!S100="H", "%0,5 üzerindedir", IF(Veriler!T100&gt;0.1, "%10 sınırı aşılmıştır.", "Uygun"))))</f>
        <v>%0,5 üzerindedir</v>
      </c>
      <c r="O100" s="116" t="str">
        <f t="shared" si="31"/>
        <v xml:space="preserve"> </v>
      </c>
      <c r="P100" s="117"/>
      <c r="Q100" s="118"/>
      <c r="R100" s="119" t="str">
        <f t="shared" si="32"/>
        <v/>
      </c>
      <c r="S100" s="133">
        <f>IFERROR(IF(M100&lt;=0.005,IF(F100="",L100,0),IF(F100&lt;&gt;"",0,IF(P100="",0,IF(P100="H",0,IF(Q100&lt;Veriler!$G$2,L100*Veriler!$G$2,L100*Q100)))))," ")</f>
        <v>0</v>
      </c>
      <c r="T100" s="133">
        <f>IF(Veriler!T100&lt;=0.1, S100, IF(AND(Veriler!T100&gt;0.1, F100="", P100="E"), IF(Q100&gt;Veriler!$G$2, Q100*S100, IF(Q100&lt;Veriler!$G$2, Veriler!$G$2*S100, Q100*S100)), 0))</f>
        <v>0</v>
      </c>
      <c r="U100" s="133" t="str">
        <f t="shared" si="33"/>
        <v xml:space="preserve"> </v>
      </c>
      <c r="V100" s="134" t="str">
        <f>IFERROR(IF(O100="%10 sınırı aşılmıştır.",L100-T100,IFERROR(IF(F100="",IF(S100=1,0,IF(L100-S100=0,"",L100-S100)),IF(Veriler!M100="",L100,IF(L100*Veriler!M100=0,"",L100*Veriler!M100))),L100)),0)</f>
        <v/>
      </c>
      <c r="W100" s="146"/>
      <c r="X100" s="146"/>
      <c r="Y100" s="146"/>
    </row>
    <row r="101" spans="1:25" s="99" customFormat="1" ht="54.75" customHeight="1" x14ac:dyDescent="0.25">
      <c r="A101" s="96">
        <f t="shared" si="34"/>
        <v>76</v>
      </c>
      <c r="B101" s="175"/>
      <c r="C101" s="176"/>
      <c r="D101" s="113"/>
      <c r="E101" s="115"/>
      <c r="F101" s="174"/>
      <c r="G101" s="114" t="str">
        <f t="shared" si="29"/>
        <v/>
      </c>
      <c r="H101" s="115"/>
      <c r="I101" s="115"/>
      <c r="J101" s="115"/>
      <c r="K101" s="115"/>
      <c r="L101" s="133" t="str">
        <f t="shared" si="30"/>
        <v/>
      </c>
      <c r="M101" s="116" t="str">
        <f>IF(L101="", "", L101/Veriler!$X$1)</f>
        <v/>
      </c>
      <c r="N101" s="116" t="str">
        <f>IF(F101&lt;&gt;"", "İthal Girdi", IF(Veriler!T101="", "", IF(Veriler!S101="H", "%0,5 üzerindedir", IF(Veriler!T101&gt;0.1, "%10 sınırı aşılmıştır.", "Uygun"))))</f>
        <v>%0,5 üzerindedir</v>
      </c>
      <c r="O101" s="116" t="str">
        <f t="shared" si="31"/>
        <v xml:space="preserve"> </v>
      </c>
      <c r="P101" s="117"/>
      <c r="Q101" s="118"/>
      <c r="R101" s="119" t="str">
        <f t="shared" si="32"/>
        <v/>
      </c>
      <c r="S101" s="133">
        <f>IFERROR(IF(M101&lt;=0.005,IF(F101="",L101,0),IF(F101&lt;&gt;"",0,IF(P101="",0,IF(P101="H",0,IF(Q101&lt;Veriler!$G$2,L101*Veriler!$G$2,L101*Q101)))))," ")</f>
        <v>0</v>
      </c>
      <c r="T101" s="133">
        <f>IF(Veriler!T101&lt;=0.1, S101, IF(AND(Veriler!T101&gt;0.1, F101="", P101="E"), IF(Q101&gt;Veriler!$G$2, Q101*S101, IF(Q101&lt;Veriler!$G$2, Veriler!$G$2*S101, Q101*S101)), 0))</f>
        <v>0</v>
      </c>
      <c r="U101" s="133" t="str">
        <f t="shared" si="33"/>
        <v xml:space="preserve"> </v>
      </c>
      <c r="V101" s="134" t="str">
        <f>IFERROR(IF(O101="%10 sınırı aşılmıştır.",L101-T101,IFERROR(IF(F101="",IF(S101=1,0,IF(L101-S101=0,"",L101-S101)),IF(Veriler!M101="",L101,IF(L101*Veriler!M101=0,"",L101*Veriler!M101))),L101)),0)</f>
        <v/>
      </c>
      <c r="W101" s="146"/>
      <c r="X101" s="146"/>
      <c r="Y101" s="146"/>
    </row>
    <row r="102" spans="1:25" s="99" customFormat="1" ht="54.75" customHeight="1" x14ac:dyDescent="0.25">
      <c r="A102" s="96">
        <f t="shared" si="34"/>
        <v>77</v>
      </c>
      <c r="B102" s="175"/>
      <c r="C102" s="176"/>
      <c r="D102" s="113"/>
      <c r="E102" s="115"/>
      <c r="F102" s="174"/>
      <c r="G102" s="114" t="str">
        <f t="shared" si="29"/>
        <v/>
      </c>
      <c r="H102" s="115"/>
      <c r="I102" s="115"/>
      <c r="J102" s="115"/>
      <c r="K102" s="115"/>
      <c r="L102" s="133" t="str">
        <f t="shared" si="30"/>
        <v/>
      </c>
      <c r="M102" s="116" t="str">
        <f>IF(L102="", "", L102/Veriler!$X$1)</f>
        <v/>
      </c>
      <c r="N102" s="116" t="str">
        <f>IF(F102&lt;&gt;"", "İthal Girdi", IF(Veriler!T102="", "", IF(Veriler!S102="H", "%0,5 üzerindedir", IF(Veriler!T102&gt;0.1, "%10 sınırı aşılmıştır.", "Uygun"))))</f>
        <v>%0,5 üzerindedir</v>
      </c>
      <c r="O102" s="116" t="str">
        <f t="shared" si="31"/>
        <v xml:space="preserve"> </v>
      </c>
      <c r="P102" s="117"/>
      <c r="Q102" s="118"/>
      <c r="R102" s="119" t="str">
        <f t="shared" si="32"/>
        <v/>
      </c>
      <c r="S102" s="133">
        <f>IFERROR(IF(M102&lt;=0.005,IF(F102="",L102,0),IF(F102&lt;&gt;"",0,IF(P102="",0,IF(P102="H",0,IF(Q102&lt;Veriler!$G$2,L102*Veriler!$G$2,L102*Q102)))))," ")</f>
        <v>0</v>
      </c>
      <c r="T102" s="133">
        <f>IF(Veriler!T102&lt;=0.1, S102, IF(AND(Veriler!T102&gt;0.1, F102="", P102="E"), IF(Q102&gt;Veriler!$G$2, Q102*S102, IF(Q102&lt;Veriler!$G$2, Veriler!$G$2*S102, Q102*S102)), 0))</f>
        <v>0</v>
      </c>
      <c r="U102" s="133" t="str">
        <f t="shared" si="33"/>
        <v xml:space="preserve"> </v>
      </c>
      <c r="V102" s="134" t="str">
        <f>IFERROR(IF(O102="%10 sınırı aşılmıştır.",L102-T102,IFERROR(IF(F102="",IF(S102=1,0,IF(L102-S102=0,"",L102-S102)),IF(Veriler!M102="",L102,IF(L102*Veriler!M102=0,"",L102*Veriler!M102))),L102)),0)</f>
        <v/>
      </c>
      <c r="W102" s="146"/>
      <c r="X102" s="146"/>
      <c r="Y102" s="146"/>
    </row>
    <row r="103" spans="1:25" s="99" customFormat="1" ht="54.75" customHeight="1" x14ac:dyDescent="0.25">
      <c r="A103" s="96">
        <f t="shared" si="34"/>
        <v>78</v>
      </c>
      <c r="B103" s="175"/>
      <c r="C103" s="176"/>
      <c r="D103" s="113"/>
      <c r="E103" s="115"/>
      <c r="F103" s="174"/>
      <c r="G103" s="114" t="str">
        <f t="shared" si="29"/>
        <v/>
      </c>
      <c r="H103" s="115"/>
      <c r="I103" s="115"/>
      <c r="J103" s="115"/>
      <c r="K103" s="115"/>
      <c r="L103" s="133" t="str">
        <f t="shared" si="30"/>
        <v/>
      </c>
      <c r="M103" s="116" t="str">
        <f>IF(L103="", "", L103/Veriler!$X$1)</f>
        <v/>
      </c>
      <c r="N103" s="116" t="str">
        <f>IF(F103&lt;&gt;"", "İthal Girdi", IF(Veriler!T103="", "", IF(Veriler!S103="H", "%0,5 üzerindedir", IF(Veriler!T103&gt;0.1, "%10 sınırı aşılmıştır.", "Uygun"))))</f>
        <v>%0,5 üzerindedir</v>
      </c>
      <c r="O103" s="116" t="str">
        <f t="shared" si="31"/>
        <v xml:space="preserve"> </v>
      </c>
      <c r="P103" s="117"/>
      <c r="Q103" s="118"/>
      <c r="R103" s="119" t="str">
        <f t="shared" si="32"/>
        <v/>
      </c>
      <c r="S103" s="133">
        <f>IFERROR(IF(M103&lt;=0.005,IF(F103="",L103,0),IF(F103&lt;&gt;"",0,IF(P103="",0,IF(P103="H",0,IF(Q103&lt;Veriler!$G$2,L103*Veriler!$G$2,L103*Q103)))))," ")</f>
        <v>0</v>
      </c>
      <c r="T103" s="133">
        <f>IF(Veriler!T103&lt;=0.1, S103, IF(AND(Veriler!T103&gt;0.1, F103="", P103="E"), IF(Q103&gt;Veriler!$G$2, Q103*S103, IF(Q103&lt;Veriler!$G$2, Veriler!$G$2*S103, Q103*S103)), 0))</f>
        <v>0</v>
      </c>
      <c r="U103" s="133" t="str">
        <f t="shared" si="33"/>
        <v xml:space="preserve"> </v>
      </c>
      <c r="V103" s="134" t="str">
        <f>IFERROR(IF(O103="%10 sınırı aşılmıştır.",L103-T103,IFERROR(IF(F103="",IF(S103=1,0,IF(L103-S103=0,"",L103-S103)),IF(Veriler!M103="",L103,IF(L103*Veriler!M103=0,"",L103*Veriler!M103))),L103)),0)</f>
        <v/>
      </c>
      <c r="W103" s="146"/>
      <c r="X103" s="146"/>
      <c r="Y103" s="146"/>
    </row>
    <row r="104" spans="1:25" s="99" customFormat="1" ht="54.75" customHeight="1" x14ac:dyDescent="0.25">
      <c r="A104" s="96">
        <f t="shared" si="34"/>
        <v>79</v>
      </c>
      <c r="B104" s="175"/>
      <c r="C104" s="176"/>
      <c r="D104" s="113"/>
      <c r="E104" s="115"/>
      <c r="F104" s="174"/>
      <c r="G104" s="114" t="str">
        <f t="shared" si="29"/>
        <v/>
      </c>
      <c r="H104" s="115"/>
      <c r="I104" s="115"/>
      <c r="J104" s="115"/>
      <c r="K104" s="115"/>
      <c r="L104" s="133" t="str">
        <f t="shared" si="30"/>
        <v/>
      </c>
      <c r="M104" s="116" t="str">
        <f>IF(L104="", "", L104/Veriler!$X$1)</f>
        <v/>
      </c>
      <c r="N104" s="116" t="str">
        <f>IF(F104&lt;&gt;"", "İthal Girdi", IF(Veriler!T104="", "", IF(Veriler!S104="H", "%0,5 üzerindedir", IF(Veriler!T104&gt;0.1, "%10 sınırı aşılmıştır.", "Uygun"))))</f>
        <v>%0,5 üzerindedir</v>
      </c>
      <c r="O104" s="116" t="str">
        <f t="shared" si="31"/>
        <v xml:space="preserve"> </v>
      </c>
      <c r="P104" s="117"/>
      <c r="Q104" s="118"/>
      <c r="R104" s="119" t="str">
        <f t="shared" si="32"/>
        <v/>
      </c>
      <c r="S104" s="133">
        <f>IFERROR(IF(M104&lt;=0.005,IF(F104="",L104,0),IF(F104&lt;&gt;"",0,IF(P104="",0,IF(P104="H",0,IF(Q104&lt;Veriler!$G$2,L104*Veriler!$G$2,L104*Q104)))))," ")</f>
        <v>0</v>
      </c>
      <c r="T104" s="133">
        <f>IF(Veriler!T104&lt;=0.1, S104, IF(AND(Veriler!T104&gt;0.1, F104="", P104="E"), IF(Q104&gt;Veriler!$G$2, Q104*S104, IF(Q104&lt;Veriler!$G$2, Veriler!$G$2*S104, Q104*S104)), 0))</f>
        <v>0</v>
      </c>
      <c r="U104" s="133" t="str">
        <f t="shared" si="33"/>
        <v xml:space="preserve"> </v>
      </c>
      <c r="V104" s="134" t="str">
        <f>IFERROR(IF(O104="%10 sınırı aşılmıştır.",L104-T104,IFERROR(IF(F104="",IF(S104=1,0,IF(L104-S104=0,"",L104-S104)),IF(Veriler!M104="",L104,IF(L104*Veriler!M104=0,"",L104*Veriler!M104))),L104)),0)</f>
        <v/>
      </c>
      <c r="W104" s="146"/>
      <c r="X104" s="146"/>
      <c r="Y104" s="146"/>
    </row>
    <row r="105" spans="1:25" s="99" customFormat="1" ht="54.75" customHeight="1" x14ac:dyDescent="0.25">
      <c r="A105" s="96">
        <f t="shared" si="34"/>
        <v>80</v>
      </c>
      <c r="B105" s="175"/>
      <c r="C105" s="176"/>
      <c r="D105" s="113"/>
      <c r="E105" s="115"/>
      <c r="F105" s="174"/>
      <c r="G105" s="114" t="str">
        <f t="shared" si="29"/>
        <v/>
      </c>
      <c r="H105" s="115"/>
      <c r="I105" s="115"/>
      <c r="J105" s="115"/>
      <c r="K105" s="115"/>
      <c r="L105" s="133" t="str">
        <f t="shared" si="30"/>
        <v/>
      </c>
      <c r="M105" s="116" t="str">
        <f>IF(L105="", "", L105/Veriler!$X$1)</f>
        <v/>
      </c>
      <c r="N105" s="116" t="str">
        <f>IF(F105&lt;&gt;"", "İthal Girdi", IF(Veriler!T105="", "", IF(Veriler!S105="H", "%0,5 üzerindedir", IF(Veriler!T105&gt;0.1, "%10 sınırı aşılmıştır.", "Uygun"))))</f>
        <v>%0,5 üzerindedir</v>
      </c>
      <c r="O105" s="116" t="str">
        <f t="shared" si="31"/>
        <v xml:space="preserve"> </v>
      </c>
      <c r="P105" s="117"/>
      <c r="Q105" s="118"/>
      <c r="R105" s="119" t="str">
        <f t="shared" si="32"/>
        <v/>
      </c>
      <c r="S105" s="133">
        <f>IFERROR(IF(M105&lt;=0.005,IF(F105="",L105,0),IF(F105&lt;&gt;"",0,IF(P105="",0,IF(P105="H",0,IF(Q105&lt;Veriler!$G$2,L105*Veriler!$G$2,L105*Q105)))))," ")</f>
        <v>0</v>
      </c>
      <c r="T105" s="133">
        <f>IF(Veriler!T105&lt;=0.1, S105, IF(AND(Veriler!T105&gt;0.1, F105="", P105="E"), IF(Q105&gt;Veriler!$G$2, Q105*S105, IF(Q105&lt;Veriler!$G$2, Veriler!$G$2*S105, Q105*S105)), 0))</f>
        <v>0</v>
      </c>
      <c r="U105" s="133" t="str">
        <f t="shared" si="33"/>
        <v xml:space="preserve"> </v>
      </c>
      <c r="V105" s="134" t="str">
        <f>IFERROR(IF(O105="%10 sınırı aşılmıştır.",L105-T105,IFERROR(IF(F105="",IF(S105=1,0,IF(L105-S105=0,"",L105-S105)),IF(Veriler!M105="",L105,IF(L105*Veriler!M105=0,"",L105*Veriler!M105))),L105)),0)</f>
        <v/>
      </c>
      <c r="W105" s="146"/>
      <c r="X105" s="146"/>
      <c r="Y105" s="146"/>
    </row>
    <row r="106" spans="1:25" s="99" customFormat="1" ht="54.75" customHeight="1" x14ac:dyDescent="0.25">
      <c r="A106" s="96">
        <f t="shared" si="34"/>
        <v>81</v>
      </c>
      <c r="B106" s="175"/>
      <c r="C106" s="176"/>
      <c r="D106" s="113"/>
      <c r="E106" s="115"/>
      <c r="F106" s="174"/>
      <c r="G106" s="114" t="str">
        <f t="shared" si="29"/>
        <v/>
      </c>
      <c r="H106" s="115"/>
      <c r="I106" s="115"/>
      <c r="J106" s="115"/>
      <c r="K106" s="115"/>
      <c r="L106" s="133" t="str">
        <f t="shared" si="30"/>
        <v/>
      </c>
      <c r="M106" s="116" t="str">
        <f>IF(L106="", "", L106/Veriler!$X$1)</f>
        <v/>
      </c>
      <c r="N106" s="116" t="str">
        <f>IF(F106&lt;&gt;"", "İthal Girdi", IF(Veriler!T106="", "", IF(Veriler!S106="H", "%0,5 üzerindedir", IF(Veriler!T106&gt;0.1, "%10 sınırı aşılmıştır.", "Uygun"))))</f>
        <v>%0,5 üzerindedir</v>
      </c>
      <c r="O106" s="116" t="str">
        <f t="shared" si="31"/>
        <v xml:space="preserve"> </v>
      </c>
      <c r="P106" s="117"/>
      <c r="Q106" s="118"/>
      <c r="R106" s="119" t="str">
        <f t="shared" si="32"/>
        <v/>
      </c>
      <c r="S106" s="133">
        <f>IFERROR(IF(M106&lt;=0.005,IF(F106="",L106,0),IF(F106&lt;&gt;"",0,IF(P106="",0,IF(P106="H",0,IF(Q106&lt;Veriler!$G$2,L106*Veriler!$G$2,L106*Q106)))))," ")</f>
        <v>0</v>
      </c>
      <c r="T106" s="133">
        <f>IF(Veriler!T106&lt;=0.1, S106, IF(AND(Veriler!T106&gt;0.1, F106="", P106="E"), IF(Q106&gt;Veriler!$G$2, Q106*S106, IF(Q106&lt;Veriler!$G$2, Veriler!$G$2*S106, Q106*S106)), 0))</f>
        <v>0</v>
      </c>
      <c r="U106" s="133" t="str">
        <f t="shared" si="33"/>
        <v xml:space="preserve"> </v>
      </c>
      <c r="V106" s="134" t="str">
        <f>IFERROR(IF(O106="%10 sınırı aşılmıştır.",L106-T106,IFERROR(IF(F106="",IF(S106=1,0,IF(L106-S106=0,"",L106-S106)),IF(Veriler!M106="",L106,IF(L106*Veriler!M106=0,"",L106*Veriler!M106))),L106)),0)</f>
        <v/>
      </c>
      <c r="W106" s="146"/>
      <c r="X106" s="146"/>
      <c r="Y106" s="146"/>
    </row>
    <row r="107" spans="1:25" s="99" customFormat="1" ht="54.75" customHeight="1" x14ac:dyDescent="0.25">
      <c r="A107" s="96">
        <f t="shared" si="34"/>
        <v>82</v>
      </c>
      <c r="B107" s="175"/>
      <c r="C107" s="176"/>
      <c r="D107" s="113"/>
      <c r="E107" s="115"/>
      <c r="F107" s="174"/>
      <c r="G107" s="114" t="str">
        <f t="shared" si="29"/>
        <v/>
      </c>
      <c r="H107" s="115"/>
      <c r="I107" s="115"/>
      <c r="J107" s="115"/>
      <c r="K107" s="115"/>
      <c r="L107" s="133" t="str">
        <f t="shared" si="30"/>
        <v/>
      </c>
      <c r="M107" s="116" t="str">
        <f>IF(L107="", "", L107/Veriler!$X$1)</f>
        <v/>
      </c>
      <c r="N107" s="116" t="str">
        <f>IF(F107&lt;&gt;"", "İthal Girdi", IF(Veriler!T107="", "", IF(Veriler!S107="H", "%0,5 üzerindedir", IF(Veriler!T107&gt;0.1, "%10 sınırı aşılmıştır.", "Uygun"))))</f>
        <v>%0,5 üzerindedir</v>
      </c>
      <c r="O107" s="116" t="str">
        <f t="shared" si="31"/>
        <v xml:space="preserve"> </v>
      </c>
      <c r="P107" s="117"/>
      <c r="Q107" s="118"/>
      <c r="R107" s="119" t="str">
        <f t="shared" si="32"/>
        <v/>
      </c>
      <c r="S107" s="133">
        <f>IFERROR(IF(M107&lt;=0.005,IF(F107="",L107,0),IF(F107&lt;&gt;"",0,IF(P107="",0,IF(P107="H",0,IF(Q107&lt;Veriler!$G$2,L107*Veriler!$G$2,L107*Q107)))))," ")</f>
        <v>0</v>
      </c>
      <c r="T107" s="133">
        <f>IF(Veriler!T107&lt;=0.1, S107, IF(AND(Veriler!T107&gt;0.1, F107="", P107="E"), IF(Q107&gt;Veriler!$G$2, Q107*S107, IF(Q107&lt;Veriler!$G$2, Veriler!$G$2*S107, Q107*S107)), 0))</f>
        <v>0</v>
      </c>
      <c r="U107" s="133" t="str">
        <f t="shared" si="33"/>
        <v xml:space="preserve"> </v>
      </c>
      <c r="V107" s="134" t="str">
        <f>IFERROR(IF(O107="%10 sınırı aşılmıştır.",L107-T107,IFERROR(IF(F107="",IF(S107=1,0,IF(L107-S107=0,"",L107-S107)),IF(Veriler!M107="",L107,IF(L107*Veriler!M107=0,"",L107*Veriler!M107))),L107)),0)</f>
        <v/>
      </c>
      <c r="W107" s="146"/>
      <c r="X107" s="146"/>
      <c r="Y107" s="146"/>
    </row>
    <row r="108" spans="1:25" s="99" customFormat="1" ht="54.75" customHeight="1" x14ac:dyDescent="0.25">
      <c r="A108" s="96">
        <f t="shared" si="34"/>
        <v>83</v>
      </c>
      <c r="B108" s="175"/>
      <c r="C108" s="176"/>
      <c r="D108" s="113"/>
      <c r="E108" s="115"/>
      <c r="F108" s="174"/>
      <c r="G108" s="114" t="str">
        <f t="shared" si="29"/>
        <v/>
      </c>
      <c r="H108" s="115"/>
      <c r="I108" s="115"/>
      <c r="J108" s="115"/>
      <c r="K108" s="115"/>
      <c r="L108" s="133" t="str">
        <f t="shared" si="30"/>
        <v/>
      </c>
      <c r="M108" s="116" t="str">
        <f>IF(L108="", "", L108/Veriler!$X$1)</f>
        <v/>
      </c>
      <c r="N108" s="116" t="str">
        <f>IF(F108&lt;&gt;"", "İthal Girdi", IF(Veriler!T108="", "", IF(Veriler!S108="H", "%0,5 üzerindedir", IF(Veriler!T108&gt;0.1, "%10 sınırı aşılmıştır.", "Uygun"))))</f>
        <v>%0,5 üzerindedir</v>
      </c>
      <c r="O108" s="116" t="str">
        <f t="shared" si="31"/>
        <v xml:space="preserve"> </v>
      </c>
      <c r="P108" s="117"/>
      <c r="Q108" s="118"/>
      <c r="R108" s="119" t="str">
        <f t="shared" si="32"/>
        <v/>
      </c>
      <c r="S108" s="133">
        <f>IFERROR(IF(M108&lt;=0.005,IF(F108="",L108,0),IF(F108&lt;&gt;"",0,IF(P108="",0,IF(P108="H",0,IF(Q108&lt;Veriler!$G$2,L108*Veriler!$G$2,L108*Q108)))))," ")</f>
        <v>0</v>
      </c>
      <c r="T108" s="133">
        <f>IF(Veriler!T108&lt;=0.1, S108, IF(AND(Veriler!T108&gt;0.1, F108="", P108="E"), IF(Q108&gt;Veriler!$G$2, Q108*S108, IF(Q108&lt;Veriler!$G$2, Veriler!$G$2*S108, Q108*S108)), 0))</f>
        <v>0</v>
      </c>
      <c r="U108" s="133" t="str">
        <f t="shared" si="33"/>
        <v xml:space="preserve"> </v>
      </c>
      <c r="V108" s="134" t="str">
        <f>IFERROR(IF(O108="%10 sınırı aşılmıştır.",L108-T108,IFERROR(IF(F108="",IF(S108=1,0,IF(L108-S108=0,"",L108-S108)),IF(Veriler!M108="",L108,IF(L108*Veriler!M108=0,"",L108*Veriler!M108))),L108)),0)</f>
        <v/>
      </c>
      <c r="W108" s="146"/>
      <c r="X108" s="146"/>
      <c r="Y108" s="146"/>
    </row>
    <row r="109" spans="1:25" s="99" customFormat="1" ht="54.75" customHeight="1" x14ac:dyDescent="0.25">
      <c r="A109" s="96">
        <f t="shared" si="34"/>
        <v>84</v>
      </c>
      <c r="B109" s="175"/>
      <c r="C109" s="176"/>
      <c r="D109" s="113"/>
      <c r="E109" s="115"/>
      <c r="F109" s="174"/>
      <c r="G109" s="114" t="str">
        <f t="shared" si="29"/>
        <v/>
      </c>
      <c r="H109" s="115"/>
      <c r="I109" s="115"/>
      <c r="J109" s="115"/>
      <c r="K109" s="115"/>
      <c r="L109" s="133" t="str">
        <f t="shared" si="30"/>
        <v/>
      </c>
      <c r="M109" s="116" t="str">
        <f>IF(L109="", "", L109/Veriler!$X$1)</f>
        <v/>
      </c>
      <c r="N109" s="116" t="str">
        <f>IF(F109&lt;&gt;"", "İthal Girdi", IF(Veriler!T109="", "", IF(Veriler!S109="H", "%0,5 üzerindedir", IF(Veriler!T109&gt;0.1, "%10 sınırı aşılmıştır.", "Uygun"))))</f>
        <v>%0,5 üzerindedir</v>
      </c>
      <c r="O109" s="116" t="str">
        <f t="shared" si="31"/>
        <v xml:space="preserve"> </v>
      </c>
      <c r="P109" s="117"/>
      <c r="Q109" s="118"/>
      <c r="R109" s="119" t="str">
        <f t="shared" si="32"/>
        <v/>
      </c>
      <c r="S109" s="133">
        <f>IFERROR(IF(M109&lt;=0.005,IF(F109="",L109,0),IF(F109&lt;&gt;"",0,IF(P109="",0,IF(P109="H",0,IF(Q109&lt;Veriler!$G$2,L109*Veriler!$G$2,L109*Q109)))))," ")</f>
        <v>0</v>
      </c>
      <c r="T109" s="133">
        <f>IF(Veriler!T109&lt;=0.1, S109, IF(AND(Veriler!T109&gt;0.1, F109="", P109="E"), IF(Q109&gt;Veriler!$G$2, Q109*S109, IF(Q109&lt;Veriler!$G$2, Veriler!$G$2*S109, Q109*S109)), 0))</f>
        <v>0</v>
      </c>
      <c r="U109" s="133" t="str">
        <f t="shared" si="33"/>
        <v xml:space="preserve"> </v>
      </c>
      <c r="V109" s="134" t="str">
        <f>IFERROR(IF(O109="%10 sınırı aşılmıştır.",L109-T109,IFERROR(IF(F109="",IF(S109=1,0,IF(L109-S109=0,"",L109-S109)),IF(Veriler!M109="",L109,IF(L109*Veriler!M109=0,"",L109*Veriler!M109))),L109)),0)</f>
        <v/>
      </c>
      <c r="W109" s="146"/>
      <c r="X109" s="146"/>
      <c r="Y109" s="146"/>
    </row>
    <row r="110" spans="1:25" s="99" customFormat="1" ht="24" customHeight="1" x14ac:dyDescent="0.25">
      <c r="A110" s="103"/>
      <c r="B110" s="104"/>
      <c r="C110" s="104"/>
      <c r="D110" s="104"/>
      <c r="E110" s="103"/>
      <c r="F110" s="135"/>
      <c r="G110" s="157"/>
      <c r="H110" s="103"/>
      <c r="I110" s="103"/>
      <c r="J110" s="103"/>
      <c r="K110" s="103"/>
      <c r="L110" s="136">
        <f>SUM(L81:L94,L96:L109)</f>
        <v>0</v>
      </c>
      <c r="M110" s="158"/>
      <c r="N110" s="158"/>
      <c r="O110" s="158"/>
      <c r="P110" s="105"/>
      <c r="Q110" s="106"/>
      <c r="R110" s="159"/>
      <c r="S110" s="160"/>
      <c r="T110" s="160"/>
      <c r="U110" s="160"/>
      <c r="V110" s="160"/>
      <c r="W110" s="146"/>
      <c r="X110" s="146"/>
      <c r="Y110" s="146"/>
    </row>
    <row r="111" spans="1:25" s="99" customFormat="1" ht="31.5" customHeight="1" x14ac:dyDescent="0.25">
      <c r="A111" s="103"/>
      <c r="B111" s="104"/>
      <c r="C111" s="104"/>
      <c r="D111" s="104"/>
      <c r="E111" s="103"/>
      <c r="F111" s="135"/>
      <c r="G111" s="157"/>
      <c r="H111" s="103"/>
      <c r="I111" s="103"/>
      <c r="J111" s="103"/>
      <c r="K111" s="103"/>
      <c r="L111" s="161"/>
      <c r="M111" s="158"/>
      <c r="N111" s="158"/>
      <c r="O111" s="158"/>
      <c r="P111" s="105"/>
      <c r="Q111" s="106"/>
      <c r="R111" s="159"/>
      <c r="S111" s="162" t="s">
        <v>57</v>
      </c>
      <c r="T111" s="162" t="s">
        <v>57</v>
      </c>
      <c r="U111" s="162" t="s">
        <v>57</v>
      </c>
      <c r="V111" s="163" t="s">
        <v>58</v>
      </c>
      <c r="W111" s="146"/>
      <c r="X111" s="146"/>
      <c r="Y111" s="146"/>
    </row>
    <row r="112" spans="1:25" s="99" customFormat="1" ht="58.5" customHeight="1" x14ac:dyDescent="0.25">
      <c r="A112" s="185" t="s">
        <v>59</v>
      </c>
      <c r="B112" s="180"/>
      <c r="C112" s="180"/>
      <c r="D112" s="180"/>
      <c r="E112" s="180"/>
      <c r="F112" s="180"/>
      <c r="G112" s="180"/>
      <c r="H112" s="180"/>
      <c r="I112" s="180"/>
      <c r="J112" s="180"/>
      <c r="K112" s="180"/>
      <c r="L112" s="180"/>
      <c r="M112" s="180"/>
      <c r="N112" s="180"/>
      <c r="O112" s="180"/>
      <c r="P112" s="180"/>
      <c r="Q112" s="180"/>
      <c r="R112" s="176"/>
      <c r="S112" s="137">
        <f>SUM(S74,S81:S94,S96:S109)</f>
        <v>0</v>
      </c>
      <c r="T112" s="137" t="str">
        <f>IF(SUM(T81:T94,T96:T109)=0," ",SUM(T81:T94,T96:T109))</f>
        <v xml:space="preserve"> </v>
      </c>
      <c r="U112" s="137" t="str">
        <f>IF(SUM(U81:U94,U96:U109)=0," ",SUM(U81:U94,U96:U109))</f>
        <v xml:space="preserve"> </v>
      </c>
      <c r="V112" s="137" t="str">
        <f>IF(SUM(V81:V94,V96:V109)=0," ",SUM(V81:V94,V96:V109))</f>
        <v xml:space="preserve"> </v>
      </c>
      <c r="W112" s="146"/>
      <c r="X112" s="164">
        <f>SUM(U81:U94,U96:U109)</f>
        <v>0</v>
      </c>
      <c r="Y112" s="164">
        <f>SUM(V81:V94,V96:V109)</f>
        <v>0</v>
      </c>
    </row>
    <row r="113" spans="1:25" x14ac:dyDescent="0.3">
      <c r="A113" s="34"/>
      <c r="G113" s="146"/>
      <c r="L113" s="146"/>
      <c r="M113" s="146"/>
      <c r="N113" s="146"/>
      <c r="O113" s="146"/>
      <c r="R113" s="146"/>
      <c r="S113" s="146"/>
      <c r="T113" s="146"/>
      <c r="U113" s="146"/>
      <c r="V113" s="146"/>
      <c r="W113" s="146"/>
      <c r="X113" s="146"/>
      <c r="Y113" s="146"/>
    </row>
    <row r="114" spans="1:25" x14ac:dyDescent="0.3">
      <c r="A114" s="186" t="s">
        <v>60</v>
      </c>
      <c r="B114" s="187"/>
      <c r="C114" s="187"/>
      <c r="D114" s="187"/>
      <c r="E114" s="187"/>
      <c r="F114" s="187"/>
      <c r="G114" s="187"/>
      <c r="H114" s="187"/>
      <c r="I114" s="187"/>
      <c r="J114" s="187"/>
      <c r="K114" s="187"/>
      <c r="L114" s="187"/>
      <c r="M114" s="187"/>
      <c r="N114" s="187"/>
      <c r="O114" s="187"/>
      <c r="P114" s="187"/>
      <c r="Q114" s="187"/>
      <c r="R114" s="187"/>
      <c r="S114" s="187"/>
      <c r="T114" s="187"/>
      <c r="U114" s="187"/>
      <c r="V114" s="187"/>
      <c r="W114" s="146"/>
      <c r="X114" s="146"/>
      <c r="Y114" s="146"/>
    </row>
    <row r="115" spans="1:25" s="99" customFormat="1" ht="41.25" customHeight="1" x14ac:dyDescent="0.25">
      <c r="A115" s="189" t="s">
        <v>38</v>
      </c>
      <c r="B115" s="180"/>
      <c r="C115" s="180"/>
      <c r="D115" s="180"/>
      <c r="E115" s="180"/>
      <c r="F115" s="180"/>
      <c r="G115" s="180"/>
      <c r="H115" s="180"/>
      <c r="I115" s="180"/>
      <c r="J115" s="180"/>
      <c r="K115" s="180"/>
      <c r="L115" s="180"/>
      <c r="M115" s="180"/>
      <c r="N115" s="180"/>
      <c r="O115" s="180"/>
      <c r="P115" s="180"/>
      <c r="Q115" s="180"/>
      <c r="R115" s="180"/>
      <c r="S115" s="180"/>
      <c r="T115" s="180"/>
      <c r="U115" s="180"/>
      <c r="V115" s="176"/>
      <c r="W115" s="146"/>
      <c r="X115" s="146"/>
      <c r="Y115" s="146"/>
    </row>
    <row r="116" spans="1:25" s="100" customFormat="1" ht="35.25" customHeight="1" x14ac:dyDescent="0.25">
      <c r="A116" s="179" t="s">
        <v>39</v>
      </c>
      <c r="B116" s="180"/>
      <c r="C116" s="180"/>
      <c r="D116" s="180"/>
      <c r="E116" s="180"/>
      <c r="F116" s="180"/>
      <c r="G116" s="180"/>
      <c r="H116" s="180"/>
      <c r="I116" s="180"/>
      <c r="J116" s="180"/>
      <c r="K116" s="180"/>
      <c r="L116" s="180"/>
      <c r="M116" s="180"/>
      <c r="N116" s="180"/>
      <c r="O116" s="180"/>
      <c r="P116" s="180"/>
      <c r="Q116" s="180"/>
      <c r="R116" s="176"/>
      <c r="S116" s="147"/>
      <c r="T116" s="148"/>
      <c r="U116" s="149" t="s">
        <v>40</v>
      </c>
      <c r="V116" s="150">
        <f>V78+1</f>
        <v>4</v>
      </c>
      <c r="W116" s="146"/>
      <c r="X116" s="146"/>
      <c r="Y116" s="146"/>
    </row>
    <row r="117" spans="1:25" s="99" customFormat="1" ht="81" customHeight="1" x14ac:dyDescent="0.25">
      <c r="A117" s="110" t="s">
        <v>3</v>
      </c>
      <c r="B117" s="188" t="s">
        <v>41</v>
      </c>
      <c r="C117" s="176"/>
      <c r="D117" s="111" t="s">
        <v>42</v>
      </c>
      <c r="E117" s="110" t="s">
        <v>324</v>
      </c>
      <c r="F117" s="111" t="s">
        <v>325</v>
      </c>
      <c r="G117" s="151" t="s">
        <v>43</v>
      </c>
      <c r="H117" s="110" t="s">
        <v>44</v>
      </c>
      <c r="I117" s="110" t="s">
        <v>8</v>
      </c>
      <c r="J117" s="110" t="s">
        <v>45</v>
      </c>
      <c r="K117" s="110" t="s">
        <v>46</v>
      </c>
      <c r="L117" s="152" t="s">
        <v>47</v>
      </c>
      <c r="M117" s="153" t="s">
        <v>48</v>
      </c>
      <c r="N117" s="154" t="s">
        <v>49</v>
      </c>
      <c r="O117" s="154" t="s">
        <v>49</v>
      </c>
      <c r="P117" s="112" t="s">
        <v>50</v>
      </c>
      <c r="Q117" s="110" t="s">
        <v>51</v>
      </c>
      <c r="R117" s="155" t="s">
        <v>52</v>
      </c>
      <c r="S117" s="156" t="s">
        <v>53</v>
      </c>
      <c r="T117" s="156" t="s">
        <v>54</v>
      </c>
      <c r="U117" s="152" t="s">
        <v>54</v>
      </c>
      <c r="V117" s="152" t="s">
        <v>55</v>
      </c>
      <c r="W117" s="146"/>
      <c r="X117" s="146"/>
      <c r="Y117" s="146"/>
    </row>
    <row r="118" spans="1:25" s="99" customFormat="1" ht="45" customHeight="1" x14ac:dyDescent="0.25">
      <c r="A118" s="101"/>
      <c r="B118" s="177" t="s">
        <v>56</v>
      </c>
      <c r="C118" s="178"/>
      <c r="D118" s="102"/>
      <c r="E118" s="170"/>
      <c r="F118" s="102"/>
      <c r="G118" s="95"/>
      <c r="H118" s="102"/>
      <c r="I118" s="102"/>
      <c r="J118" s="102"/>
      <c r="K118" s="102"/>
      <c r="L118" s="95"/>
      <c r="M118" s="95"/>
      <c r="N118" s="95"/>
      <c r="O118" s="95"/>
      <c r="P118" s="102"/>
      <c r="Q118" s="102"/>
      <c r="R118" s="190"/>
      <c r="S118" s="184"/>
      <c r="T118" s="95"/>
      <c r="U118" s="95"/>
      <c r="V118" s="95"/>
      <c r="W118" s="146"/>
      <c r="X118" s="146"/>
      <c r="Y118" s="146"/>
    </row>
    <row r="119" spans="1:25" s="99" customFormat="1" ht="54.75" customHeight="1" x14ac:dyDescent="0.25">
      <c r="A119" s="96">
        <f>A109+1</f>
        <v>85</v>
      </c>
      <c r="B119" s="181"/>
      <c r="C119" s="182"/>
      <c r="D119" s="113"/>
      <c r="E119" s="115"/>
      <c r="F119" s="174"/>
      <c r="G119" s="114" t="str">
        <f t="shared" ref="G119:G132" si="35">IF(AND(F119&lt;&gt;"",V119&lt;&gt;"",L119&lt;&gt;0),V119/L119,"")</f>
        <v/>
      </c>
      <c r="H119" s="115"/>
      <c r="I119" s="115"/>
      <c r="J119" s="115"/>
      <c r="K119" s="115"/>
      <c r="L119" s="133" t="str">
        <f t="shared" ref="L119:L132" si="36">IF(AND(H119&lt;&gt;0, J119&lt;&gt;0, K119&lt;&gt;0), H119*J119*K119, "")</f>
        <v/>
      </c>
      <c r="M119" s="116" t="str">
        <f>IF(L119="", "", L119/Veriler!$X$1)</f>
        <v/>
      </c>
      <c r="N119" s="116" t="str">
        <f>IF(F119&lt;&gt;"", "İthal Girdi", IF(Veriler!T119="", "", IF(Veriler!S119="H", "%0,5 üzerindedir", IF(Veriler!T119&gt;0.1, "%10 sınırı aşılmıştır.", "Uygun"))))</f>
        <v>%0,5 üzerindedir</v>
      </c>
      <c r="O119" s="116" t="str">
        <f t="shared" ref="O119:O132" si="37">IF(M119=""," ",N119)</f>
        <v xml:space="preserve"> </v>
      </c>
      <c r="P119" s="117"/>
      <c r="Q119" s="118"/>
      <c r="R119" s="119" t="str">
        <f t="shared" ref="R119:R132" si="38">IFERROR(IF(AND(T119&lt;&gt;"",L119&lt;&gt;"",L119&lt;&gt;0,T119&lt;&gt;0),T119/L119,"")," ")</f>
        <v/>
      </c>
      <c r="S119" s="133">
        <f>IFERROR(IF(M119&lt;=0.005,IF(F119="",L119,0),IF(F119&lt;&gt;"",0,IF(P119="",0,IF(P119="H",0,IF(Q119&lt;Veriler!$G$2,L119*Veriler!$G$2,L119*Q119)))))," ")</f>
        <v>0</v>
      </c>
      <c r="T119" s="133">
        <f>IF(Veriler!T119&lt;=0.1, S119, IF(AND(Veriler!T119&gt;0.1, F119="", P119="E"), IF(Q119&gt;Veriler!$G$2, Q119*S119, IF(Q119&lt;Veriler!$G$2, Veriler!$G$2*S119, Q119*S119)), 0))</f>
        <v>0</v>
      </c>
      <c r="U119" s="133" t="str">
        <f t="shared" ref="U119:U132" si="39">IF(T119=0," ",T119)</f>
        <v xml:space="preserve"> </v>
      </c>
      <c r="V119" s="134" t="str">
        <f>IFERROR(IF(O119="%10 sınırı aşılmıştır.",L119-T119,IFERROR(IF(F119="",IF(S119=1,0,IF(L119-S119=0,"",L119-S119)),IF(Veriler!M119="",L119,IF(L119*Veriler!M119=0,"",L119*Veriler!M119))),L119)),0)</f>
        <v/>
      </c>
      <c r="W119" s="146"/>
      <c r="X119" s="146"/>
      <c r="Y119" s="146"/>
    </row>
    <row r="120" spans="1:25" s="99" customFormat="1" ht="54.75" customHeight="1" x14ac:dyDescent="0.25">
      <c r="A120" s="96">
        <f t="shared" ref="A120:A132" si="40">A119+1</f>
        <v>86</v>
      </c>
      <c r="B120" s="175"/>
      <c r="C120" s="176"/>
      <c r="D120" s="113"/>
      <c r="E120" s="115"/>
      <c r="F120" s="174"/>
      <c r="G120" s="114" t="str">
        <f t="shared" si="35"/>
        <v/>
      </c>
      <c r="H120" s="115"/>
      <c r="I120" s="115"/>
      <c r="J120" s="115"/>
      <c r="K120" s="115"/>
      <c r="L120" s="133" t="str">
        <f t="shared" si="36"/>
        <v/>
      </c>
      <c r="M120" s="116" t="str">
        <f>IF(L120="", "", L120/Veriler!$X$1)</f>
        <v/>
      </c>
      <c r="N120" s="116" t="str">
        <f>IF(F120&lt;&gt;"", "İthal Girdi", IF(Veriler!T120="", "", IF(Veriler!S120="H", "%0,5 üzerindedir", IF(Veriler!T120&gt;0.1, "%10 sınırı aşılmıştır.", "Uygun"))))</f>
        <v>%0,5 üzerindedir</v>
      </c>
      <c r="O120" s="116" t="str">
        <f t="shared" si="37"/>
        <v xml:space="preserve"> </v>
      </c>
      <c r="P120" s="117"/>
      <c r="Q120" s="118"/>
      <c r="R120" s="119" t="str">
        <f t="shared" si="38"/>
        <v/>
      </c>
      <c r="S120" s="133">
        <f>IFERROR(IF(M120&lt;=0.005,IF(F120="",L120,0),IF(F120&lt;&gt;"",0,IF(P120="",0,IF(P120="H",0,IF(Q120&lt;Veriler!$G$2,L120*Veriler!$G$2,L120*Q120)))))," ")</f>
        <v>0</v>
      </c>
      <c r="T120" s="133">
        <f>IF(Veriler!T120&lt;=0.1, S120, IF(AND(Veriler!T120&gt;0.1, F120="", P120="E"), IF(Q120&gt;Veriler!$G$2, Q120*S120, IF(Q120&lt;Veriler!$G$2, Veriler!$G$2*S120, Q120*S120)), 0))</f>
        <v>0</v>
      </c>
      <c r="U120" s="133" t="str">
        <f t="shared" si="39"/>
        <v xml:space="preserve"> </v>
      </c>
      <c r="V120" s="134" t="str">
        <f>IFERROR(IF(O120="%10 sınırı aşılmıştır.",L120-T120,IFERROR(IF(F120="",IF(S120=1,0,IF(L120-S120=0,"",L120-S120)),IF(Veriler!M120="",L120,IF(L120*Veriler!M120=0,"",L120*Veriler!M120))),L120)),0)</f>
        <v/>
      </c>
      <c r="W120" s="146"/>
      <c r="X120" s="146"/>
      <c r="Y120" s="146"/>
    </row>
    <row r="121" spans="1:25" s="99" customFormat="1" ht="54.75" customHeight="1" x14ac:dyDescent="0.25">
      <c r="A121" s="96">
        <f t="shared" si="40"/>
        <v>87</v>
      </c>
      <c r="B121" s="175"/>
      <c r="C121" s="176"/>
      <c r="D121" s="113"/>
      <c r="E121" s="115"/>
      <c r="F121" s="174"/>
      <c r="G121" s="114" t="str">
        <f t="shared" si="35"/>
        <v/>
      </c>
      <c r="H121" s="115"/>
      <c r="I121" s="115"/>
      <c r="J121" s="115"/>
      <c r="K121" s="115"/>
      <c r="L121" s="133" t="str">
        <f t="shared" si="36"/>
        <v/>
      </c>
      <c r="M121" s="116" t="str">
        <f>IF(L121="", "", L121/Veriler!$X$1)</f>
        <v/>
      </c>
      <c r="N121" s="116" t="str">
        <f>IF(F121&lt;&gt;"", "İthal Girdi", IF(Veriler!T121="", "", IF(Veriler!S121="H", "%0,5 üzerindedir", IF(Veriler!T121&gt;0.1, "%10 sınırı aşılmıştır.", "Uygun"))))</f>
        <v>%0,5 üzerindedir</v>
      </c>
      <c r="O121" s="116" t="str">
        <f t="shared" si="37"/>
        <v xml:space="preserve"> </v>
      </c>
      <c r="P121" s="117"/>
      <c r="Q121" s="118"/>
      <c r="R121" s="119" t="str">
        <f t="shared" si="38"/>
        <v/>
      </c>
      <c r="S121" s="133">
        <f>IFERROR(IF(M121&lt;=0.005,IF(F121="",L121,0),IF(F121&lt;&gt;"",0,IF(P121="",0,IF(P121="H",0,IF(Q121&lt;Veriler!$G$2,L121*Veriler!$G$2,L121*Q121)))))," ")</f>
        <v>0</v>
      </c>
      <c r="T121" s="133">
        <f>IF(Veriler!T121&lt;=0.1, S121, IF(AND(Veriler!T121&gt;0.1, F121="", P121="E"), IF(Q121&gt;Veriler!$G$2, Q121*S121, IF(Q121&lt;Veriler!$G$2, Veriler!$G$2*S121, Q121*S121)), 0))</f>
        <v>0</v>
      </c>
      <c r="U121" s="133" t="str">
        <f t="shared" si="39"/>
        <v xml:space="preserve"> </v>
      </c>
      <c r="V121" s="134" t="str">
        <f>IFERROR(IF(O121="%10 sınırı aşılmıştır.",L121-T121,IFERROR(IF(F121="",IF(S121=1,0,IF(L121-S121=0,"",L121-S121)),IF(Veriler!M121="",L121,IF(L121*Veriler!M121=0,"",L121*Veriler!M121))),L121)),0)</f>
        <v/>
      </c>
      <c r="W121" s="146"/>
      <c r="X121" s="146"/>
      <c r="Y121" s="146"/>
    </row>
    <row r="122" spans="1:25" s="99" customFormat="1" ht="54.75" customHeight="1" x14ac:dyDescent="0.25">
      <c r="A122" s="96">
        <f t="shared" si="40"/>
        <v>88</v>
      </c>
      <c r="B122" s="175"/>
      <c r="C122" s="176"/>
      <c r="D122" s="113"/>
      <c r="E122" s="115"/>
      <c r="F122" s="174"/>
      <c r="G122" s="114" t="str">
        <f t="shared" si="35"/>
        <v/>
      </c>
      <c r="H122" s="115"/>
      <c r="I122" s="115"/>
      <c r="J122" s="115"/>
      <c r="K122" s="115"/>
      <c r="L122" s="133" t="str">
        <f t="shared" si="36"/>
        <v/>
      </c>
      <c r="M122" s="116" t="str">
        <f>IF(L122="", "", L122/Veriler!$X$1)</f>
        <v/>
      </c>
      <c r="N122" s="116" t="str">
        <f>IF(F122&lt;&gt;"", "İthal Girdi", IF(Veriler!T122="", "", IF(Veriler!S122="H", "%0,5 üzerindedir", IF(Veriler!T122&gt;0.1, "%10 sınırı aşılmıştır.", "Uygun"))))</f>
        <v>%0,5 üzerindedir</v>
      </c>
      <c r="O122" s="116" t="str">
        <f t="shared" si="37"/>
        <v xml:space="preserve"> </v>
      </c>
      <c r="P122" s="117"/>
      <c r="Q122" s="118"/>
      <c r="R122" s="119" t="str">
        <f t="shared" si="38"/>
        <v/>
      </c>
      <c r="S122" s="133">
        <f>IFERROR(IF(M122&lt;=0.005,IF(F122="",L122,0),IF(F122&lt;&gt;"",0,IF(P122="",0,IF(P122="H",0,IF(Q122&lt;Veriler!$G$2,L122*Veriler!$G$2,L122*Q122)))))," ")</f>
        <v>0</v>
      </c>
      <c r="T122" s="133">
        <f>IF(Veriler!T122&lt;=0.1, S122, IF(AND(Veriler!T122&gt;0.1, F122="", P122="E"), IF(Q122&gt;Veriler!$G$2, Q122*S122, IF(Q122&lt;Veriler!$G$2, Veriler!$G$2*S122, Q122*S122)), 0))</f>
        <v>0</v>
      </c>
      <c r="U122" s="133" t="str">
        <f t="shared" si="39"/>
        <v xml:space="preserve"> </v>
      </c>
      <c r="V122" s="134" t="str">
        <f>IFERROR(IF(O122="%10 sınırı aşılmıştır.",L122-T122,IFERROR(IF(F122="",IF(S122=1,0,IF(L122-S122=0,"",L122-S122)),IF(Veriler!M122="",L122,IF(L122*Veriler!M122=0,"",L122*Veriler!M122))),L122)),0)</f>
        <v/>
      </c>
      <c r="W122" s="146"/>
      <c r="X122" s="146"/>
      <c r="Y122" s="146"/>
    </row>
    <row r="123" spans="1:25" s="99" customFormat="1" ht="54.75" customHeight="1" x14ac:dyDescent="0.25">
      <c r="A123" s="96">
        <f t="shared" si="40"/>
        <v>89</v>
      </c>
      <c r="B123" s="175"/>
      <c r="C123" s="176"/>
      <c r="D123" s="113"/>
      <c r="E123" s="115"/>
      <c r="F123" s="174"/>
      <c r="G123" s="114" t="str">
        <f t="shared" si="35"/>
        <v/>
      </c>
      <c r="H123" s="115"/>
      <c r="I123" s="115"/>
      <c r="J123" s="115"/>
      <c r="K123" s="115"/>
      <c r="L123" s="133" t="str">
        <f t="shared" si="36"/>
        <v/>
      </c>
      <c r="M123" s="116" t="str">
        <f>IF(L123="", "", L123/Veriler!$X$1)</f>
        <v/>
      </c>
      <c r="N123" s="116" t="str">
        <f>IF(F123&lt;&gt;"", "İthal Girdi", IF(Veriler!T123="", "", IF(Veriler!S123="H", "%0,5 üzerindedir", IF(Veriler!T123&gt;0.1, "%10 sınırı aşılmıştır.", "Uygun"))))</f>
        <v>%0,5 üzerindedir</v>
      </c>
      <c r="O123" s="116" t="str">
        <f t="shared" si="37"/>
        <v xml:space="preserve"> </v>
      </c>
      <c r="P123" s="117"/>
      <c r="Q123" s="118"/>
      <c r="R123" s="119" t="str">
        <f t="shared" si="38"/>
        <v/>
      </c>
      <c r="S123" s="133">
        <f>IFERROR(IF(M123&lt;=0.005,IF(F123="",L123,0),IF(F123&lt;&gt;"",0,IF(P123="",0,IF(P123="H",0,IF(Q123&lt;Veriler!$G$2,L123*Veriler!$G$2,L123*Q123)))))," ")</f>
        <v>0</v>
      </c>
      <c r="T123" s="133">
        <f>IF(Veriler!T123&lt;=0.1, S123, IF(AND(Veriler!T123&gt;0.1, F123="", P123="E"), IF(Q123&gt;Veriler!$G$2, Q123*S123, IF(Q123&lt;Veriler!$G$2, Veriler!$G$2*S123, Q123*S123)), 0))</f>
        <v>0</v>
      </c>
      <c r="U123" s="133" t="str">
        <f t="shared" si="39"/>
        <v xml:space="preserve"> </v>
      </c>
      <c r="V123" s="134" t="str">
        <f>IFERROR(IF(O123="%10 sınırı aşılmıştır.",L123-T123,IFERROR(IF(F123="",IF(S123=1,0,IF(L123-S123=0,"",L123-S123)),IF(Veriler!M123="",L123,IF(L123*Veriler!M123=0,"",L123*Veriler!M123))),L123)),0)</f>
        <v/>
      </c>
      <c r="W123" s="146"/>
      <c r="X123" s="146"/>
      <c r="Y123" s="146"/>
    </row>
    <row r="124" spans="1:25" s="99" customFormat="1" ht="54.75" customHeight="1" x14ac:dyDescent="0.25">
      <c r="A124" s="96">
        <f t="shared" si="40"/>
        <v>90</v>
      </c>
      <c r="B124" s="175"/>
      <c r="C124" s="176"/>
      <c r="D124" s="113"/>
      <c r="E124" s="115"/>
      <c r="F124" s="174"/>
      <c r="G124" s="114" t="str">
        <f t="shared" si="35"/>
        <v/>
      </c>
      <c r="H124" s="115"/>
      <c r="I124" s="115"/>
      <c r="J124" s="115"/>
      <c r="K124" s="115"/>
      <c r="L124" s="133" t="str">
        <f t="shared" si="36"/>
        <v/>
      </c>
      <c r="M124" s="116" t="str">
        <f>IF(L124="", "", L124/Veriler!$X$1)</f>
        <v/>
      </c>
      <c r="N124" s="116" t="str">
        <f>IF(F124&lt;&gt;"", "İthal Girdi", IF(Veriler!T124="", "", IF(Veriler!S124="H", "%0,5 üzerindedir", IF(Veriler!T124&gt;0.1, "%10 sınırı aşılmıştır.", "Uygun"))))</f>
        <v>%0,5 üzerindedir</v>
      </c>
      <c r="O124" s="116" t="str">
        <f t="shared" si="37"/>
        <v xml:space="preserve"> </v>
      </c>
      <c r="P124" s="117"/>
      <c r="Q124" s="118"/>
      <c r="R124" s="119" t="str">
        <f t="shared" si="38"/>
        <v/>
      </c>
      <c r="S124" s="133">
        <f>IFERROR(IF(M124&lt;=0.005,IF(F124="",L124,0),IF(F124&lt;&gt;"",0,IF(P124="",0,IF(P124="H",0,IF(Q124&lt;Veriler!$G$2,L124*Veriler!$G$2,L124*Q124)))))," ")</f>
        <v>0</v>
      </c>
      <c r="T124" s="133">
        <f>IF(Veriler!T124&lt;=0.1, S124, IF(AND(Veriler!T124&gt;0.1, F124="", P124="E"), IF(Q124&gt;Veriler!$G$2, Q124*S124, IF(Q124&lt;Veriler!$G$2, Veriler!$G$2*S124, Q124*S124)), 0))</f>
        <v>0</v>
      </c>
      <c r="U124" s="133" t="str">
        <f t="shared" si="39"/>
        <v xml:space="preserve"> </v>
      </c>
      <c r="V124" s="134" t="str">
        <f>IFERROR(IF(O124="%10 sınırı aşılmıştır.",L124-T124,IFERROR(IF(F124="",IF(S124=1,0,IF(L124-S124=0,"",L124-S124)),IF(Veriler!M124="",L124,IF(L124*Veriler!M124=0,"",L124*Veriler!M124))),L124)),0)</f>
        <v/>
      </c>
      <c r="W124" s="146"/>
      <c r="X124" s="146"/>
      <c r="Y124" s="146"/>
    </row>
    <row r="125" spans="1:25" s="99" customFormat="1" ht="54.75" customHeight="1" x14ac:dyDescent="0.25">
      <c r="A125" s="96">
        <f t="shared" si="40"/>
        <v>91</v>
      </c>
      <c r="B125" s="175"/>
      <c r="C125" s="176"/>
      <c r="D125" s="113"/>
      <c r="E125" s="115"/>
      <c r="F125" s="174"/>
      <c r="G125" s="114" t="str">
        <f t="shared" si="35"/>
        <v/>
      </c>
      <c r="H125" s="115"/>
      <c r="I125" s="115"/>
      <c r="J125" s="115"/>
      <c r="K125" s="115"/>
      <c r="L125" s="133" t="str">
        <f t="shared" si="36"/>
        <v/>
      </c>
      <c r="M125" s="116" t="str">
        <f>IF(L125="", "", L125/Veriler!$X$1)</f>
        <v/>
      </c>
      <c r="N125" s="116" t="str">
        <f>IF(F125&lt;&gt;"", "İthal Girdi", IF(Veriler!T125="", "", IF(Veriler!S125="H", "%0,5 üzerindedir", IF(Veriler!T125&gt;0.1, "%10 sınırı aşılmıştır.", "Uygun"))))</f>
        <v>%0,5 üzerindedir</v>
      </c>
      <c r="O125" s="116" t="str">
        <f t="shared" si="37"/>
        <v xml:space="preserve"> </v>
      </c>
      <c r="P125" s="117"/>
      <c r="Q125" s="118"/>
      <c r="R125" s="119" t="str">
        <f t="shared" si="38"/>
        <v/>
      </c>
      <c r="S125" s="133">
        <f>IFERROR(IF(M125&lt;=0.005,IF(F125="",L125,0),IF(F125&lt;&gt;"",0,IF(P125="",0,IF(P125="H",0,IF(Q125&lt;Veriler!$G$2,L125*Veriler!$G$2,L125*Q125)))))," ")</f>
        <v>0</v>
      </c>
      <c r="T125" s="133">
        <f>IF(Veriler!T125&lt;=0.1, S125, IF(AND(Veriler!T125&gt;0.1, F125="", P125="E"), IF(Q125&gt;Veriler!$G$2, Q125*S125, IF(Q125&lt;Veriler!$G$2, Veriler!$G$2*S125, Q125*S125)), 0))</f>
        <v>0</v>
      </c>
      <c r="U125" s="133" t="str">
        <f t="shared" si="39"/>
        <v xml:space="preserve"> </v>
      </c>
      <c r="V125" s="134" t="str">
        <f>IFERROR(IF(O125="%10 sınırı aşılmıştır.",L125-T125,IFERROR(IF(F125="",IF(S125=1,0,IF(L125-S125=0,"",L125-S125)),IF(Veriler!M125="",L125,IF(L125*Veriler!M125=0,"",L125*Veriler!M125))),L125)),0)</f>
        <v/>
      </c>
      <c r="W125" s="146"/>
      <c r="X125" s="146"/>
      <c r="Y125" s="146"/>
    </row>
    <row r="126" spans="1:25" s="99" customFormat="1" ht="54.75" customHeight="1" x14ac:dyDescent="0.25">
      <c r="A126" s="96">
        <f t="shared" si="40"/>
        <v>92</v>
      </c>
      <c r="B126" s="175"/>
      <c r="C126" s="176"/>
      <c r="D126" s="113"/>
      <c r="E126" s="115"/>
      <c r="F126" s="174"/>
      <c r="G126" s="114" t="str">
        <f t="shared" si="35"/>
        <v/>
      </c>
      <c r="H126" s="115"/>
      <c r="I126" s="115"/>
      <c r="J126" s="115"/>
      <c r="K126" s="115"/>
      <c r="L126" s="133" t="str">
        <f t="shared" si="36"/>
        <v/>
      </c>
      <c r="M126" s="116" t="str">
        <f>IF(L126="", "", L126/Veriler!$X$1)</f>
        <v/>
      </c>
      <c r="N126" s="116" t="str">
        <f>IF(F126&lt;&gt;"", "İthal Girdi", IF(Veriler!T126="", "", IF(Veriler!S126="H", "%0,5 üzerindedir", IF(Veriler!T126&gt;0.1, "%10 sınırı aşılmıştır.", "Uygun"))))</f>
        <v>%0,5 üzerindedir</v>
      </c>
      <c r="O126" s="116" t="str">
        <f t="shared" si="37"/>
        <v xml:space="preserve"> </v>
      </c>
      <c r="P126" s="117"/>
      <c r="Q126" s="118"/>
      <c r="R126" s="119" t="str">
        <f t="shared" si="38"/>
        <v/>
      </c>
      <c r="S126" s="133">
        <f>IFERROR(IF(M126&lt;=0.005,IF(F126="",L126,0),IF(F126&lt;&gt;"",0,IF(P126="",0,IF(P126="H",0,IF(Q126&lt;Veriler!$G$2,L126*Veriler!$G$2,L126*Q126)))))," ")</f>
        <v>0</v>
      </c>
      <c r="T126" s="133">
        <f>IF(Veriler!T126&lt;=0.1, S126, IF(AND(Veriler!T126&gt;0.1, F126="", P126="E"), IF(Q126&gt;Veriler!$G$2, Q126*S126, IF(Q126&lt;Veriler!$G$2, Veriler!$G$2*S126, Q126*S126)), 0))</f>
        <v>0</v>
      </c>
      <c r="U126" s="133" t="str">
        <f t="shared" si="39"/>
        <v xml:space="preserve"> </v>
      </c>
      <c r="V126" s="134" t="str">
        <f>IFERROR(IF(O126="%10 sınırı aşılmıştır.",L126-T126,IFERROR(IF(F126="",IF(S126=1,0,IF(L126-S126=0,"",L126-S126)),IF(Veriler!M126="",L126,IF(L126*Veriler!M126=0,"",L126*Veriler!M126))),L126)),0)</f>
        <v/>
      </c>
      <c r="W126" s="146"/>
      <c r="X126" s="146"/>
      <c r="Y126" s="146"/>
    </row>
    <row r="127" spans="1:25" s="99" customFormat="1" ht="54.75" customHeight="1" x14ac:dyDescent="0.25">
      <c r="A127" s="96">
        <f t="shared" si="40"/>
        <v>93</v>
      </c>
      <c r="B127" s="175"/>
      <c r="C127" s="176"/>
      <c r="D127" s="113"/>
      <c r="E127" s="115"/>
      <c r="F127" s="174"/>
      <c r="G127" s="114" t="str">
        <f t="shared" si="35"/>
        <v/>
      </c>
      <c r="H127" s="115"/>
      <c r="I127" s="115"/>
      <c r="J127" s="115"/>
      <c r="K127" s="115"/>
      <c r="L127" s="133" t="str">
        <f t="shared" si="36"/>
        <v/>
      </c>
      <c r="M127" s="116" t="str">
        <f>IF(L127="", "", L127/Veriler!$X$1)</f>
        <v/>
      </c>
      <c r="N127" s="116" t="str">
        <f>IF(F127&lt;&gt;"", "İthal Girdi", IF(Veriler!T127="", "", IF(Veriler!S127="H", "%0,5 üzerindedir", IF(Veriler!T127&gt;0.1, "%10 sınırı aşılmıştır.", "Uygun"))))</f>
        <v>%0,5 üzerindedir</v>
      </c>
      <c r="O127" s="116" t="str">
        <f t="shared" si="37"/>
        <v xml:space="preserve"> </v>
      </c>
      <c r="P127" s="117"/>
      <c r="Q127" s="118"/>
      <c r="R127" s="119" t="str">
        <f t="shared" si="38"/>
        <v/>
      </c>
      <c r="S127" s="133">
        <f>IFERROR(IF(M127&lt;=0.005,IF(F127="",L127,0),IF(F127&lt;&gt;"",0,IF(P127="",0,IF(P127="H",0,IF(Q127&lt;Veriler!$G$2,L127*Veriler!$G$2,L127*Q127)))))," ")</f>
        <v>0</v>
      </c>
      <c r="T127" s="133">
        <f>IF(Veriler!T127&lt;=0.1, S127, IF(AND(Veriler!T127&gt;0.1, F127="", P127="E"), IF(Q127&gt;Veriler!$G$2, Q127*S127, IF(Q127&lt;Veriler!$G$2, Veriler!$G$2*S127, Q127*S127)), 0))</f>
        <v>0</v>
      </c>
      <c r="U127" s="133" t="str">
        <f t="shared" si="39"/>
        <v xml:space="preserve"> </v>
      </c>
      <c r="V127" s="134" t="str">
        <f>IFERROR(IF(O127="%10 sınırı aşılmıştır.",L127-T127,IFERROR(IF(F127="",IF(S127=1,0,IF(L127-S127=0,"",L127-S127)),IF(Veriler!M127="",L127,IF(L127*Veriler!M127=0,"",L127*Veriler!M127))),L127)),0)</f>
        <v/>
      </c>
      <c r="W127" s="146"/>
      <c r="X127" s="146"/>
      <c r="Y127" s="146"/>
    </row>
    <row r="128" spans="1:25" s="99" customFormat="1" ht="54.75" customHeight="1" x14ac:dyDescent="0.25">
      <c r="A128" s="96">
        <f t="shared" si="40"/>
        <v>94</v>
      </c>
      <c r="B128" s="175"/>
      <c r="C128" s="176"/>
      <c r="D128" s="113"/>
      <c r="E128" s="115"/>
      <c r="F128" s="174"/>
      <c r="G128" s="114" t="str">
        <f t="shared" si="35"/>
        <v/>
      </c>
      <c r="H128" s="115"/>
      <c r="I128" s="115"/>
      <c r="J128" s="115"/>
      <c r="K128" s="115"/>
      <c r="L128" s="133" t="str">
        <f t="shared" si="36"/>
        <v/>
      </c>
      <c r="M128" s="116" t="str">
        <f>IF(L128="", "", L128/Veriler!$X$1)</f>
        <v/>
      </c>
      <c r="N128" s="116" t="str">
        <f>IF(F128&lt;&gt;"", "İthal Girdi", IF(Veriler!T128="", "", IF(Veriler!S128="H", "%0,5 üzerindedir", IF(Veriler!T128&gt;0.1, "%10 sınırı aşılmıştır.", "Uygun"))))</f>
        <v>%0,5 üzerindedir</v>
      </c>
      <c r="O128" s="116" t="str">
        <f t="shared" si="37"/>
        <v xml:space="preserve"> </v>
      </c>
      <c r="P128" s="117"/>
      <c r="Q128" s="118"/>
      <c r="R128" s="119" t="str">
        <f t="shared" si="38"/>
        <v/>
      </c>
      <c r="S128" s="133">
        <f>IFERROR(IF(M128&lt;=0.005,IF(F128="",L128,0),IF(F128&lt;&gt;"",0,IF(P128="",0,IF(P128="H",0,IF(Q128&lt;Veriler!$G$2,L128*Veriler!$G$2,L128*Q128)))))," ")</f>
        <v>0</v>
      </c>
      <c r="T128" s="133">
        <f>IF(Veriler!T128&lt;=0.1, S128, IF(AND(Veriler!T128&gt;0.1, F128="", P128="E"), IF(Q128&gt;Veriler!$G$2, Q128*S128, IF(Q128&lt;Veriler!$G$2, Veriler!$G$2*S128, Q128*S128)), 0))</f>
        <v>0</v>
      </c>
      <c r="U128" s="133" t="str">
        <f t="shared" si="39"/>
        <v xml:space="preserve"> </v>
      </c>
      <c r="V128" s="134" t="str">
        <f>IFERROR(IF(O128="%10 sınırı aşılmıştır.",L128-T128,IFERROR(IF(F128="",IF(S128=1,0,IF(L128-S128=0,"",L128-S128)),IF(Veriler!M128="",L128,IF(L128*Veriler!M128=0,"",L128*Veriler!M128))),L128)),0)</f>
        <v/>
      </c>
      <c r="W128" s="146"/>
      <c r="X128" s="146"/>
      <c r="Y128" s="146"/>
    </row>
    <row r="129" spans="1:25" s="99" customFormat="1" ht="54.75" customHeight="1" x14ac:dyDescent="0.25">
      <c r="A129" s="96">
        <f t="shared" si="40"/>
        <v>95</v>
      </c>
      <c r="B129" s="175"/>
      <c r="C129" s="176"/>
      <c r="D129" s="113"/>
      <c r="E129" s="115"/>
      <c r="F129" s="174"/>
      <c r="G129" s="114" t="str">
        <f t="shared" si="35"/>
        <v/>
      </c>
      <c r="H129" s="115"/>
      <c r="I129" s="115"/>
      <c r="J129" s="115"/>
      <c r="K129" s="115"/>
      <c r="L129" s="133" t="str">
        <f t="shared" si="36"/>
        <v/>
      </c>
      <c r="M129" s="116" t="str">
        <f>IF(L129="", "", L129/Veriler!$X$1)</f>
        <v/>
      </c>
      <c r="N129" s="116" t="str">
        <f>IF(F129&lt;&gt;"", "İthal Girdi", IF(Veriler!T129="", "", IF(Veriler!S129="H", "%0,5 üzerindedir", IF(Veriler!T129&gt;0.1, "%10 sınırı aşılmıştır.", "Uygun"))))</f>
        <v>%0,5 üzerindedir</v>
      </c>
      <c r="O129" s="116" t="str">
        <f t="shared" si="37"/>
        <v xml:space="preserve"> </v>
      </c>
      <c r="P129" s="117"/>
      <c r="Q129" s="118"/>
      <c r="R129" s="119" t="str">
        <f t="shared" si="38"/>
        <v/>
      </c>
      <c r="S129" s="133">
        <f>IFERROR(IF(M129&lt;=0.005,IF(F129="",L129,0),IF(F129&lt;&gt;"",0,IF(P129="",0,IF(P129="H",0,IF(Q129&lt;Veriler!$G$2,L129*Veriler!$G$2,L129*Q129)))))," ")</f>
        <v>0</v>
      </c>
      <c r="T129" s="133">
        <f>IF(Veriler!T129&lt;=0.1, S129, IF(AND(Veriler!T129&gt;0.1, F129="", P129="E"), IF(Q129&gt;Veriler!$G$2, Q129*S129, IF(Q129&lt;Veriler!$G$2, Veriler!$G$2*S129, Q129*S129)), 0))</f>
        <v>0</v>
      </c>
      <c r="U129" s="133" t="str">
        <f t="shared" si="39"/>
        <v xml:space="preserve"> </v>
      </c>
      <c r="V129" s="134" t="str">
        <f>IFERROR(IF(O129="%10 sınırı aşılmıştır.",L129-T129,IFERROR(IF(F129="",IF(S129=1,0,IF(L129-S129=0,"",L129-S129)),IF(Veriler!M129="",L129,IF(L129*Veriler!M129=0,"",L129*Veriler!M129))),L129)),0)</f>
        <v/>
      </c>
      <c r="W129" s="146"/>
      <c r="X129" s="146"/>
      <c r="Y129" s="146"/>
    </row>
    <row r="130" spans="1:25" s="99" customFormat="1" ht="54.75" customHeight="1" x14ac:dyDescent="0.25">
      <c r="A130" s="96">
        <f t="shared" si="40"/>
        <v>96</v>
      </c>
      <c r="B130" s="175"/>
      <c r="C130" s="176"/>
      <c r="D130" s="113"/>
      <c r="E130" s="115"/>
      <c r="F130" s="174"/>
      <c r="G130" s="114" t="str">
        <f t="shared" si="35"/>
        <v/>
      </c>
      <c r="H130" s="115"/>
      <c r="I130" s="115"/>
      <c r="J130" s="115"/>
      <c r="K130" s="115"/>
      <c r="L130" s="133" t="str">
        <f t="shared" si="36"/>
        <v/>
      </c>
      <c r="M130" s="116" t="str">
        <f>IF(L130="", "", L130/Veriler!$X$1)</f>
        <v/>
      </c>
      <c r="N130" s="116" t="str">
        <f>IF(F130&lt;&gt;"", "İthal Girdi", IF(Veriler!T130="", "", IF(Veriler!S130="H", "%0,5 üzerindedir", IF(Veriler!T130&gt;0.1, "%10 sınırı aşılmıştır.", "Uygun"))))</f>
        <v>%0,5 üzerindedir</v>
      </c>
      <c r="O130" s="116" t="str">
        <f t="shared" si="37"/>
        <v xml:space="preserve"> </v>
      </c>
      <c r="P130" s="117"/>
      <c r="Q130" s="118"/>
      <c r="R130" s="119" t="str">
        <f t="shared" si="38"/>
        <v/>
      </c>
      <c r="S130" s="133">
        <f>IFERROR(IF(M130&lt;=0.005,IF(F130="",L130,0),IF(F130&lt;&gt;"",0,IF(P130="",0,IF(P130="H",0,IF(Q130&lt;Veriler!$G$2,L130*Veriler!$G$2,L130*Q130)))))," ")</f>
        <v>0</v>
      </c>
      <c r="T130" s="133">
        <f>IF(Veriler!T130&lt;=0.1, S130, IF(AND(Veriler!T130&gt;0.1, F130="", P130="E"), IF(Q130&gt;Veriler!$G$2, Q130*S130, IF(Q130&lt;Veriler!$G$2, Veriler!$G$2*S130, Q130*S130)), 0))</f>
        <v>0</v>
      </c>
      <c r="U130" s="133" t="str">
        <f t="shared" si="39"/>
        <v xml:space="preserve"> </v>
      </c>
      <c r="V130" s="134" t="str">
        <f>IFERROR(IF(O130="%10 sınırı aşılmıştır.",L130-T130,IFERROR(IF(F130="",IF(S130=1,0,IF(L130-S130=0,"",L130-S130)),IF(Veriler!M130="",L130,IF(L130*Veriler!M130=0,"",L130*Veriler!M130))),L130)),0)</f>
        <v/>
      </c>
      <c r="W130" s="146"/>
      <c r="X130" s="146"/>
      <c r="Y130" s="146"/>
    </row>
    <row r="131" spans="1:25" s="99" customFormat="1" ht="54.75" customHeight="1" x14ac:dyDescent="0.25">
      <c r="A131" s="96">
        <f t="shared" si="40"/>
        <v>97</v>
      </c>
      <c r="B131" s="175"/>
      <c r="C131" s="176"/>
      <c r="D131" s="113"/>
      <c r="E131" s="115"/>
      <c r="F131" s="174"/>
      <c r="G131" s="114" t="str">
        <f t="shared" si="35"/>
        <v/>
      </c>
      <c r="H131" s="115"/>
      <c r="I131" s="115"/>
      <c r="J131" s="115"/>
      <c r="K131" s="115"/>
      <c r="L131" s="133" t="str">
        <f t="shared" si="36"/>
        <v/>
      </c>
      <c r="M131" s="116" t="str">
        <f>IF(L131="", "", L131/Veriler!$X$1)</f>
        <v/>
      </c>
      <c r="N131" s="116" t="str">
        <f>IF(F131&lt;&gt;"", "İthal Girdi", IF(Veriler!T131="", "", IF(Veriler!S131="H", "%0,5 üzerindedir", IF(Veriler!T131&gt;0.1, "%10 sınırı aşılmıştır.", "Uygun"))))</f>
        <v>%0,5 üzerindedir</v>
      </c>
      <c r="O131" s="116" t="str">
        <f t="shared" si="37"/>
        <v xml:space="preserve"> </v>
      </c>
      <c r="P131" s="117"/>
      <c r="Q131" s="118"/>
      <c r="R131" s="119" t="str">
        <f t="shared" si="38"/>
        <v/>
      </c>
      <c r="S131" s="133">
        <f>IFERROR(IF(M131&lt;=0.005,IF(F131="",L131,0),IF(F131&lt;&gt;"",0,IF(P131="",0,IF(P131="H",0,IF(Q131&lt;Veriler!$G$2,L131*Veriler!$G$2,L131*Q131)))))," ")</f>
        <v>0</v>
      </c>
      <c r="T131" s="133">
        <f>IF(Veriler!T131&lt;=0.1, S131, IF(AND(Veriler!T131&gt;0.1, F131="", P131="E"), IF(Q131&gt;Veriler!$G$2, Q131*S131, IF(Q131&lt;Veriler!$G$2, Veriler!$G$2*S131, Q131*S131)), 0))</f>
        <v>0</v>
      </c>
      <c r="U131" s="133" t="str">
        <f t="shared" si="39"/>
        <v xml:space="preserve"> </v>
      </c>
      <c r="V131" s="134" t="str">
        <f>IFERROR(IF(O131="%10 sınırı aşılmıştır.",L131-T131,IFERROR(IF(F131="",IF(S131=1,0,IF(L131-S131=0,"",L131-S131)),IF(Veriler!M131="",L131,IF(L131*Veriler!M131=0,"",L131*Veriler!M131))),L131)),0)</f>
        <v/>
      </c>
      <c r="W131" s="146"/>
      <c r="X131" s="146"/>
      <c r="Y131" s="146"/>
    </row>
    <row r="132" spans="1:25" s="99" customFormat="1" ht="54.75" customHeight="1" x14ac:dyDescent="0.25">
      <c r="A132" s="96">
        <f t="shared" si="40"/>
        <v>98</v>
      </c>
      <c r="B132" s="175"/>
      <c r="C132" s="176"/>
      <c r="D132" s="113"/>
      <c r="E132" s="115"/>
      <c r="F132" s="174"/>
      <c r="G132" s="114" t="str">
        <f t="shared" si="35"/>
        <v/>
      </c>
      <c r="H132" s="115"/>
      <c r="I132" s="115"/>
      <c r="J132" s="115"/>
      <c r="K132" s="115"/>
      <c r="L132" s="133" t="str">
        <f t="shared" si="36"/>
        <v/>
      </c>
      <c r="M132" s="116" t="str">
        <f>IF(L132="", "", L132/Veriler!$X$1)</f>
        <v/>
      </c>
      <c r="N132" s="116" t="str">
        <f>IF(F132&lt;&gt;"", "İthal Girdi", IF(Veriler!T132="", "", IF(Veriler!S132="H", "%0,5 üzerindedir", IF(Veriler!T132&gt;0.1, "%10 sınırı aşılmıştır.", "Uygun"))))</f>
        <v>%0,5 üzerindedir</v>
      </c>
      <c r="O132" s="116" t="str">
        <f t="shared" si="37"/>
        <v xml:space="preserve"> </v>
      </c>
      <c r="P132" s="117"/>
      <c r="Q132" s="118"/>
      <c r="R132" s="119" t="str">
        <f t="shared" si="38"/>
        <v/>
      </c>
      <c r="S132" s="133">
        <f>IFERROR(IF(M132&lt;=0.005,IF(F132="",L132,0),IF(F132&lt;&gt;"",0,IF(P132="",0,IF(P132="H",0,IF(Q132&lt;Veriler!$G$2,L132*Veriler!$G$2,L132*Q132)))))," ")</f>
        <v>0</v>
      </c>
      <c r="T132" s="133">
        <f>IF(Veriler!T132&lt;=0.1, S132, IF(AND(Veriler!T132&gt;0.1, F132="", P132="E"), IF(Q132&gt;Veriler!$G$2, Q132*S132, IF(Q132&lt;Veriler!$G$2, Veriler!$G$2*S132, Q132*S132)), 0))</f>
        <v>0</v>
      </c>
      <c r="U132" s="133" t="str">
        <f t="shared" si="39"/>
        <v xml:space="preserve"> </v>
      </c>
      <c r="V132" s="134" t="str">
        <f>IFERROR(IF(O132="%10 sınırı aşılmıştır.",L132-T132,IFERROR(IF(F132="",IF(S132=1,0,IF(L132-S132=0,"",L132-S132)),IF(Veriler!M132="",L132,IF(L132*Veriler!M132=0,"",L132*Veriler!M132))),L132)),0)</f>
        <v/>
      </c>
      <c r="W132" s="146"/>
      <c r="X132" s="146"/>
      <c r="Y132" s="146"/>
    </row>
    <row r="133" spans="1:25" s="99" customFormat="1" ht="36" hidden="1" customHeight="1" x14ac:dyDescent="0.25">
      <c r="A133" s="101"/>
      <c r="B133" s="191" t="s">
        <v>16</v>
      </c>
      <c r="C133" s="176"/>
      <c r="D133" s="120"/>
      <c r="E133" s="171"/>
      <c r="F133" s="172"/>
      <c r="G133" s="121"/>
      <c r="H133" s="115"/>
      <c r="I133" s="115"/>
      <c r="J133" s="115"/>
      <c r="K133" s="115"/>
      <c r="L133" s="121"/>
      <c r="M133" s="121"/>
      <c r="N133" s="121"/>
      <c r="O133" s="121"/>
      <c r="P133" s="120"/>
      <c r="Q133" s="120"/>
      <c r="R133" s="183"/>
      <c r="S133" s="184"/>
      <c r="T133" s="121"/>
      <c r="U133" s="121"/>
      <c r="V133" s="121"/>
      <c r="W133" s="146"/>
      <c r="X133" s="146"/>
      <c r="Y133" s="146"/>
    </row>
    <row r="134" spans="1:25" s="99" customFormat="1" ht="54.75" customHeight="1" x14ac:dyDescent="0.25">
      <c r="A134" s="96">
        <f>A132+1</f>
        <v>99</v>
      </c>
      <c r="B134" s="175"/>
      <c r="C134" s="176"/>
      <c r="D134" s="113"/>
      <c r="E134" s="115"/>
      <c r="F134" s="174"/>
      <c r="G134" s="114" t="str">
        <f t="shared" ref="G134:G147" si="41">IF(AND(F134&lt;&gt;"",V134&lt;&gt;"",L134&lt;&gt;0),V134/L134,"")</f>
        <v/>
      </c>
      <c r="H134" s="115"/>
      <c r="I134" s="115"/>
      <c r="J134" s="115"/>
      <c r="K134" s="115"/>
      <c r="L134" s="133" t="str">
        <f t="shared" ref="L134:L147" si="42">IF(AND(H134&lt;&gt;0, J134&lt;&gt;0, K134&lt;&gt;0), H134*J134*K134, "")</f>
        <v/>
      </c>
      <c r="M134" s="116" t="str">
        <f>IF(L134="", "", L134/Veriler!$X$1)</f>
        <v/>
      </c>
      <c r="N134" s="116" t="str">
        <f>IF(F134&lt;&gt;"", "İthal Girdi", IF(Veriler!T134="", "", IF(Veriler!S134="H", "%0,5 üzerindedir", IF(Veriler!T134&gt;0.1, "%10 sınırı aşılmıştır.", "Uygun"))))</f>
        <v>%0,5 üzerindedir</v>
      </c>
      <c r="O134" s="116" t="str">
        <f t="shared" ref="O134:O147" si="43">IF(M134=""," ",N134)</f>
        <v xml:space="preserve"> </v>
      </c>
      <c r="P134" s="117"/>
      <c r="Q134" s="118"/>
      <c r="R134" s="119" t="str">
        <f t="shared" ref="R134:R147" si="44">IFERROR(IF(AND(T134&lt;&gt;"",L134&lt;&gt;"",L134&lt;&gt;0,T134&lt;&gt;0),T134/L134,"")," ")</f>
        <v/>
      </c>
      <c r="S134" s="133">
        <f>IFERROR(IF(M134&lt;=0.005,IF(F134="",L134,0),IF(F134&lt;&gt;"",0,IF(P134="",0,IF(P134="H",0,IF(Q134&lt;Veriler!$G$2,L134*Veriler!$G$2,L134*Q134)))))," ")</f>
        <v>0</v>
      </c>
      <c r="T134" s="133">
        <f>IF(Veriler!T134&lt;=0.1, S134, IF(AND(Veriler!T134&gt;0.1, F134="", P134="E"), IF(Q134&gt;Veriler!$G$2, Q134*S134, IF(Q134&lt;Veriler!$G$2, Veriler!$G$2*S134, Q134*S134)), 0))</f>
        <v>0</v>
      </c>
      <c r="U134" s="133" t="str">
        <f t="shared" ref="U134:U147" si="45">IF(T134=0," ",T134)</f>
        <v xml:space="preserve"> </v>
      </c>
      <c r="V134" s="134" t="str">
        <f>IFERROR(IF(O134="%10 sınırı aşılmıştır.",L134-T134,IFERROR(IF(F134="",IF(S134=1,0,IF(L134-S134=0,"",L134-S134)),IF(Veriler!M134="",L134,IF(L134*Veriler!M134=0,"",L134*Veriler!M134))),L134)),0)</f>
        <v/>
      </c>
      <c r="W134" s="146"/>
      <c r="X134" s="146"/>
      <c r="Y134" s="146"/>
    </row>
    <row r="135" spans="1:25" s="99" customFormat="1" ht="54.75" customHeight="1" x14ac:dyDescent="0.25">
      <c r="A135" s="96">
        <f t="shared" ref="A135:A147" si="46">A134+1</f>
        <v>100</v>
      </c>
      <c r="B135" s="175"/>
      <c r="C135" s="176"/>
      <c r="D135" s="113"/>
      <c r="E135" s="115"/>
      <c r="F135" s="174"/>
      <c r="G135" s="114" t="str">
        <f t="shared" si="41"/>
        <v/>
      </c>
      <c r="H135" s="115"/>
      <c r="I135" s="115"/>
      <c r="J135" s="115"/>
      <c r="K135" s="115"/>
      <c r="L135" s="133" t="str">
        <f t="shared" si="42"/>
        <v/>
      </c>
      <c r="M135" s="116" t="str">
        <f>IF(L135="", "", L135/Veriler!$X$1)</f>
        <v/>
      </c>
      <c r="N135" s="116" t="str">
        <f>IF(F135&lt;&gt;"", "İthal Girdi", IF(Veriler!T135="", "", IF(Veriler!S135="H", "%0,5 üzerindedir", IF(Veriler!T135&gt;0.1, "%10 sınırı aşılmıştır.", "Uygun"))))</f>
        <v>%0,5 üzerindedir</v>
      </c>
      <c r="O135" s="116" t="str">
        <f t="shared" si="43"/>
        <v xml:space="preserve"> </v>
      </c>
      <c r="P135" s="117"/>
      <c r="Q135" s="118"/>
      <c r="R135" s="119" t="str">
        <f t="shared" si="44"/>
        <v/>
      </c>
      <c r="S135" s="133">
        <f>IFERROR(IF(M135&lt;=0.005,IF(F135="",L135,0),IF(F135&lt;&gt;"",0,IF(P135="",0,IF(P135="H",0,IF(Q135&lt;Veriler!$G$2,L135*Veriler!$G$2,L135*Q135)))))," ")</f>
        <v>0</v>
      </c>
      <c r="T135" s="133">
        <f>IF(Veriler!T135&lt;=0.1, S135, IF(AND(Veriler!T135&gt;0.1, F135="", P135="E"), IF(Q135&gt;Veriler!$G$2, Q135*S135, IF(Q135&lt;Veriler!$G$2, Veriler!$G$2*S135, Q135*S135)), 0))</f>
        <v>0</v>
      </c>
      <c r="U135" s="133" t="str">
        <f t="shared" si="45"/>
        <v xml:space="preserve"> </v>
      </c>
      <c r="V135" s="134" t="str">
        <f>IFERROR(IF(O135="%10 sınırı aşılmıştır.",L135-T135,IFERROR(IF(F135="",IF(S135=1,0,IF(L135-S135=0,"",L135-S135)),IF(Veriler!M135="",L135,IF(L135*Veriler!M135=0,"",L135*Veriler!M135))),L135)),0)</f>
        <v/>
      </c>
      <c r="W135" s="146"/>
      <c r="X135" s="146"/>
      <c r="Y135" s="146"/>
    </row>
    <row r="136" spans="1:25" s="99" customFormat="1" ht="54.75" customHeight="1" x14ac:dyDescent="0.25">
      <c r="A136" s="96">
        <f t="shared" si="46"/>
        <v>101</v>
      </c>
      <c r="B136" s="175"/>
      <c r="C136" s="176"/>
      <c r="D136" s="113"/>
      <c r="E136" s="115"/>
      <c r="F136" s="174"/>
      <c r="G136" s="114" t="str">
        <f t="shared" si="41"/>
        <v/>
      </c>
      <c r="H136" s="115"/>
      <c r="I136" s="115"/>
      <c r="J136" s="115"/>
      <c r="K136" s="115"/>
      <c r="L136" s="133" t="str">
        <f t="shared" si="42"/>
        <v/>
      </c>
      <c r="M136" s="116" t="str">
        <f>IF(L136="", "", L136/Veriler!$X$1)</f>
        <v/>
      </c>
      <c r="N136" s="116" t="str">
        <f>IF(F136&lt;&gt;"", "İthal Girdi", IF(Veriler!T136="", "", IF(Veriler!S136="H", "%0,5 üzerindedir", IF(Veriler!T136&gt;0.1, "%10 sınırı aşılmıştır.", "Uygun"))))</f>
        <v>%0,5 üzerindedir</v>
      </c>
      <c r="O136" s="116" t="str">
        <f t="shared" si="43"/>
        <v xml:space="preserve"> </v>
      </c>
      <c r="P136" s="117"/>
      <c r="Q136" s="118"/>
      <c r="R136" s="119" t="str">
        <f t="shared" si="44"/>
        <v/>
      </c>
      <c r="S136" s="133">
        <f>IFERROR(IF(M136&lt;=0.005,IF(F136="",L136,0),IF(F136&lt;&gt;"",0,IF(P136="",0,IF(P136="H",0,IF(Q136&lt;Veriler!$G$2,L136*Veriler!$G$2,L136*Q136)))))," ")</f>
        <v>0</v>
      </c>
      <c r="T136" s="133">
        <f>IF(Veriler!T136&lt;=0.1, S136, IF(AND(Veriler!T136&gt;0.1, F136="", P136="E"), IF(Q136&gt;Veriler!$G$2, Q136*S136, IF(Q136&lt;Veriler!$G$2, Veriler!$G$2*S136, Q136*S136)), 0))</f>
        <v>0</v>
      </c>
      <c r="U136" s="133" t="str">
        <f t="shared" si="45"/>
        <v xml:space="preserve"> </v>
      </c>
      <c r="V136" s="134" t="str">
        <f>IFERROR(IF(O136="%10 sınırı aşılmıştır.",L136-T136,IFERROR(IF(F136="",IF(S136=1,0,IF(L136-S136=0,"",L136-S136)),IF(Veriler!M136="",L136,IF(L136*Veriler!M136=0,"",L136*Veriler!M136))),L136)),0)</f>
        <v/>
      </c>
      <c r="W136" s="146"/>
      <c r="X136" s="146"/>
      <c r="Y136" s="146"/>
    </row>
    <row r="137" spans="1:25" s="99" customFormat="1" ht="54.75" customHeight="1" x14ac:dyDescent="0.25">
      <c r="A137" s="96">
        <f t="shared" si="46"/>
        <v>102</v>
      </c>
      <c r="B137" s="175"/>
      <c r="C137" s="176"/>
      <c r="D137" s="113"/>
      <c r="E137" s="115"/>
      <c r="F137" s="174"/>
      <c r="G137" s="114" t="str">
        <f t="shared" si="41"/>
        <v/>
      </c>
      <c r="H137" s="115"/>
      <c r="I137" s="115"/>
      <c r="J137" s="115"/>
      <c r="K137" s="115"/>
      <c r="L137" s="133" t="str">
        <f t="shared" si="42"/>
        <v/>
      </c>
      <c r="M137" s="116" t="str">
        <f>IF(L137="", "", L137/Veriler!$X$1)</f>
        <v/>
      </c>
      <c r="N137" s="116" t="str">
        <f>IF(F137&lt;&gt;"", "İthal Girdi", IF(Veriler!T137="", "", IF(Veriler!S137="H", "%0,5 üzerindedir", IF(Veriler!T137&gt;0.1, "%10 sınırı aşılmıştır.", "Uygun"))))</f>
        <v>%0,5 üzerindedir</v>
      </c>
      <c r="O137" s="116" t="str">
        <f t="shared" si="43"/>
        <v xml:space="preserve"> </v>
      </c>
      <c r="P137" s="117"/>
      <c r="Q137" s="118"/>
      <c r="R137" s="119" t="str">
        <f t="shared" si="44"/>
        <v/>
      </c>
      <c r="S137" s="133">
        <f>IFERROR(IF(M137&lt;=0.005,IF(F137="",L137,0),IF(F137&lt;&gt;"",0,IF(P137="",0,IF(P137="H",0,IF(Q137&lt;Veriler!$G$2,L137*Veriler!$G$2,L137*Q137)))))," ")</f>
        <v>0</v>
      </c>
      <c r="T137" s="133">
        <f>IF(Veriler!T137&lt;=0.1, S137, IF(AND(Veriler!T137&gt;0.1, F137="", P137="E"), IF(Q137&gt;Veriler!$G$2, Q137*S137, IF(Q137&lt;Veriler!$G$2, Veriler!$G$2*S137, Q137*S137)), 0))</f>
        <v>0</v>
      </c>
      <c r="U137" s="133" t="str">
        <f t="shared" si="45"/>
        <v xml:space="preserve"> </v>
      </c>
      <c r="V137" s="134" t="str">
        <f>IFERROR(IF(O137="%10 sınırı aşılmıştır.",L137-T137,IFERROR(IF(F137="",IF(S137=1,0,IF(L137-S137=0,"",L137-S137)),IF(Veriler!M137="",L137,IF(L137*Veriler!M137=0,"",L137*Veriler!M137))),L137)),0)</f>
        <v/>
      </c>
      <c r="W137" s="146"/>
      <c r="X137" s="146"/>
      <c r="Y137" s="146"/>
    </row>
    <row r="138" spans="1:25" s="99" customFormat="1" ht="54.75" customHeight="1" x14ac:dyDescent="0.25">
      <c r="A138" s="96">
        <f t="shared" si="46"/>
        <v>103</v>
      </c>
      <c r="B138" s="175"/>
      <c r="C138" s="176"/>
      <c r="D138" s="113"/>
      <c r="E138" s="115"/>
      <c r="F138" s="174"/>
      <c r="G138" s="114" t="str">
        <f t="shared" si="41"/>
        <v/>
      </c>
      <c r="H138" s="115"/>
      <c r="I138" s="115"/>
      <c r="J138" s="115"/>
      <c r="K138" s="115"/>
      <c r="L138" s="133" t="str">
        <f t="shared" si="42"/>
        <v/>
      </c>
      <c r="M138" s="116" t="str">
        <f>IF(L138="", "", L138/Veriler!$X$1)</f>
        <v/>
      </c>
      <c r="N138" s="116" t="str">
        <f>IF(F138&lt;&gt;"", "İthal Girdi", IF(Veriler!T138="", "", IF(Veriler!S138="H", "%0,5 üzerindedir", IF(Veriler!T138&gt;0.1, "%10 sınırı aşılmıştır.", "Uygun"))))</f>
        <v>%0,5 üzerindedir</v>
      </c>
      <c r="O138" s="116" t="str">
        <f t="shared" si="43"/>
        <v xml:space="preserve"> </v>
      </c>
      <c r="P138" s="117"/>
      <c r="Q138" s="118"/>
      <c r="R138" s="119" t="str">
        <f t="shared" si="44"/>
        <v/>
      </c>
      <c r="S138" s="133">
        <f>IFERROR(IF(M138&lt;=0.005,IF(F138="",L138,0),IF(F138&lt;&gt;"",0,IF(P138="",0,IF(P138="H",0,IF(Q138&lt;Veriler!$G$2,L138*Veriler!$G$2,L138*Q138)))))," ")</f>
        <v>0</v>
      </c>
      <c r="T138" s="133">
        <f>IF(Veriler!T138&lt;=0.1, S138, IF(AND(Veriler!T138&gt;0.1, F138="", P138="E"), IF(Q138&gt;Veriler!$G$2, Q138*S138, IF(Q138&lt;Veriler!$G$2, Veriler!$G$2*S138, Q138*S138)), 0))</f>
        <v>0</v>
      </c>
      <c r="U138" s="133" t="str">
        <f t="shared" si="45"/>
        <v xml:space="preserve"> </v>
      </c>
      <c r="V138" s="134" t="str">
        <f>IFERROR(IF(O138="%10 sınırı aşılmıştır.",L138-T138,IFERROR(IF(F138="",IF(S138=1,0,IF(L138-S138=0,"",L138-S138)),IF(Veriler!M138="",L138,IF(L138*Veriler!M138=0,"",L138*Veriler!M138))),L138)),0)</f>
        <v/>
      </c>
      <c r="W138" s="146"/>
      <c r="X138" s="146"/>
      <c r="Y138" s="146"/>
    </row>
    <row r="139" spans="1:25" s="99" customFormat="1" ht="54.75" customHeight="1" x14ac:dyDescent="0.25">
      <c r="A139" s="96">
        <f t="shared" si="46"/>
        <v>104</v>
      </c>
      <c r="B139" s="175"/>
      <c r="C139" s="176"/>
      <c r="D139" s="113"/>
      <c r="E139" s="115"/>
      <c r="F139" s="174"/>
      <c r="G139" s="114" t="str">
        <f t="shared" si="41"/>
        <v/>
      </c>
      <c r="H139" s="115"/>
      <c r="I139" s="115"/>
      <c r="J139" s="115"/>
      <c r="K139" s="115"/>
      <c r="L139" s="133" t="str">
        <f t="shared" si="42"/>
        <v/>
      </c>
      <c r="M139" s="116" t="str">
        <f>IF(L139="", "", L139/Veriler!$X$1)</f>
        <v/>
      </c>
      <c r="N139" s="116" t="str">
        <f>IF(F139&lt;&gt;"", "İthal Girdi", IF(Veriler!T139="", "", IF(Veriler!S139="H", "%0,5 üzerindedir", IF(Veriler!T139&gt;0.1, "%10 sınırı aşılmıştır.", "Uygun"))))</f>
        <v>%0,5 üzerindedir</v>
      </c>
      <c r="O139" s="116" t="str">
        <f t="shared" si="43"/>
        <v xml:space="preserve"> </v>
      </c>
      <c r="P139" s="117"/>
      <c r="Q139" s="118"/>
      <c r="R139" s="119" t="str">
        <f t="shared" si="44"/>
        <v/>
      </c>
      <c r="S139" s="133">
        <f>IFERROR(IF(M139&lt;=0.005,IF(F139="",L139,0),IF(F139&lt;&gt;"",0,IF(P139="",0,IF(P139="H",0,IF(Q139&lt;Veriler!$G$2,L139*Veriler!$G$2,L139*Q139)))))," ")</f>
        <v>0</v>
      </c>
      <c r="T139" s="133">
        <f>IF(Veriler!T139&lt;=0.1, S139, IF(AND(Veriler!T139&gt;0.1, F139="", P139="E"), IF(Q139&gt;Veriler!$G$2, Q139*S139, IF(Q139&lt;Veriler!$G$2, Veriler!$G$2*S139, Q139*S139)), 0))</f>
        <v>0</v>
      </c>
      <c r="U139" s="133" t="str">
        <f t="shared" si="45"/>
        <v xml:space="preserve"> </v>
      </c>
      <c r="V139" s="134" t="str">
        <f>IFERROR(IF(O139="%10 sınırı aşılmıştır.",L139-T139,IFERROR(IF(F139="",IF(S139=1,0,IF(L139-S139=0,"",L139-S139)),IF(Veriler!M139="",L139,IF(L139*Veriler!M139=0,"",L139*Veriler!M139))),L139)),0)</f>
        <v/>
      </c>
      <c r="W139" s="146"/>
      <c r="X139" s="146"/>
      <c r="Y139" s="146"/>
    </row>
    <row r="140" spans="1:25" s="99" customFormat="1" ht="54.75" customHeight="1" x14ac:dyDescent="0.25">
      <c r="A140" s="96">
        <f t="shared" si="46"/>
        <v>105</v>
      </c>
      <c r="B140" s="175"/>
      <c r="C140" s="176"/>
      <c r="D140" s="113"/>
      <c r="E140" s="115"/>
      <c r="F140" s="174"/>
      <c r="G140" s="114" t="str">
        <f t="shared" si="41"/>
        <v/>
      </c>
      <c r="H140" s="115"/>
      <c r="I140" s="115"/>
      <c r="J140" s="115"/>
      <c r="K140" s="115"/>
      <c r="L140" s="133" t="str">
        <f t="shared" si="42"/>
        <v/>
      </c>
      <c r="M140" s="116" t="str">
        <f>IF(L140="", "", L140/Veriler!$X$1)</f>
        <v/>
      </c>
      <c r="N140" s="116" t="str">
        <f>IF(F140&lt;&gt;"", "İthal Girdi", IF(Veriler!T140="", "", IF(Veriler!S140="H", "%0,5 üzerindedir", IF(Veriler!T140&gt;0.1, "%10 sınırı aşılmıştır.", "Uygun"))))</f>
        <v>%0,5 üzerindedir</v>
      </c>
      <c r="O140" s="116" t="str">
        <f t="shared" si="43"/>
        <v xml:space="preserve"> </v>
      </c>
      <c r="P140" s="117"/>
      <c r="Q140" s="118"/>
      <c r="R140" s="119" t="str">
        <f t="shared" si="44"/>
        <v/>
      </c>
      <c r="S140" s="133">
        <f>IFERROR(IF(M140&lt;=0.005,IF(F140="",L140,0),IF(F140&lt;&gt;"",0,IF(P140="",0,IF(P140="H",0,IF(Q140&lt;Veriler!$G$2,L140*Veriler!$G$2,L140*Q140)))))," ")</f>
        <v>0</v>
      </c>
      <c r="T140" s="133">
        <f>IF(Veriler!T140&lt;=0.1, S140, IF(AND(Veriler!T140&gt;0.1, F140="", P140="E"), IF(Q140&gt;Veriler!$G$2, Q140*S140, IF(Q140&lt;Veriler!$G$2, Veriler!$G$2*S140, Q140*S140)), 0))</f>
        <v>0</v>
      </c>
      <c r="U140" s="133" t="str">
        <f t="shared" si="45"/>
        <v xml:space="preserve"> </v>
      </c>
      <c r="V140" s="134" t="str">
        <f>IFERROR(IF(O140="%10 sınırı aşılmıştır.",L140-T140,IFERROR(IF(F140="",IF(S140=1,0,IF(L140-S140=0,"",L140-S140)),IF(Veriler!M140="",L140,IF(L140*Veriler!M140=0,"",L140*Veriler!M140))),L140)),0)</f>
        <v/>
      </c>
      <c r="W140" s="146"/>
      <c r="X140" s="146"/>
      <c r="Y140" s="146"/>
    </row>
    <row r="141" spans="1:25" s="99" customFormat="1" ht="54.75" customHeight="1" x14ac:dyDescent="0.25">
      <c r="A141" s="96">
        <f t="shared" si="46"/>
        <v>106</v>
      </c>
      <c r="B141" s="175"/>
      <c r="C141" s="176"/>
      <c r="D141" s="113"/>
      <c r="E141" s="115"/>
      <c r="F141" s="174"/>
      <c r="G141" s="114" t="str">
        <f t="shared" si="41"/>
        <v/>
      </c>
      <c r="H141" s="115"/>
      <c r="I141" s="115"/>
      <c r="J141" s="115"/>
      <c r="K141" s="115"/>
      <c r="L141" s="133" t="str">
        <f t="shared" si="42"/>
        <v/>
      </c>
      <c r="M141" s="116" t="str">
        <f>IF(L141="", "", L141/Veriler!$X$1)</f>
        <v/>
      </c>
      <c r="N141" s="116" t="str">
        <f>IF(F141&lt;&gt;"", "İthal Girdi", IF(Veriler!T141="", "", IF(Veriler!S141="H", "%0,5 üzerindedir", IF(Veriler!T141&gt;0.1, "%10 sınırı aşılmıştır.", "Uygun"))))</f>
        <v>%0,5 üzerindedir</v>
      </c>
      <c r="O141" s="116" t="str">
        <f t="shared" si="43"/>
        <v xml:space="preserve"> </v>
      </c>
      <c r="P141" s="117"/>
      <c r="Q141" s="118"/>
      <c r="R141" s="119" t="str">
        <f t="shared" si="44"/>
        <v/>
      </c>
      <c r="S141" s="133">
        <f>IFERROR(IF(M141&lt;=0.005,IF(F141="",L141,0),IF(F141&lt;&gt;"",0,IF(P141="",0,IF(P141="H",0,IF(Q141&lt;Veriler!$G$2,L141*Veriler!$G$2,L141*Q141)))))," ")</f>
        <v>0</v>
      </c>
      <c r="T141" s="133">
        <f>IF(Veriler!T141&lt;=0.1, S141, IF(AND(Veriler!T141&gt;0.1, F141="", P141="E"), IF(Q141&gt;Veriler!$G$2, Q141*S141, IF(Q141&lt;Veriler!$G$2, Veriler!$G$2*S141, Q141*S141)), 0))</f>
        <v>0</v>
      </c>
      <c r="U141" s="133" t="str">
        <f t="shared" si="45"/>
        <v xml:space="preserve"> </v>
      </c>
      <c r="V141" s="134" t="str">
        <f>IFERROR(IF(O141="%10 sınırı aşılmıştır.",L141-T141,IFERROR(IF(F141="",IF(S141=1,0,IF(L141-S141=0,"",L141-S141)),IF(Veriler!M141="",L141,IF(L141*Veriler!M141=0,"",L141*Veriler!M141))),L141)),0)</f>
        <v/>
      </c>
      <c r="W141" s="146"/>
      <c r="X141" s="146"/>
      <c r="Y141" s="146"/>
    </row>
    <row r="142" spans="1:25" s="99" customFormat="1" ht="54.75" customHeight="1" x14ac:dyDescent="0.25">
      <c r="A142" s="96">
        <f t="shared" si="46"/>
        <v>107</v>
      </c>
      <c r="B142" s="175"/>
      <c r="C142" s="176"/>
      <c r="D142" s="113"/>
      <c r="E142" s="115"/>
      <c r="F142" s="174"/>
      <c r="G142" s="114" t="str">
        <f t="shared" si="41"/>
        <v/>
      </c>
      <c r="H142" s="115"/>
      <c r="I142" s="115"/>
      <c r="J142" s="115"/>
      <c r="K142" s="115"/>
      <c r="L142" s="133" t="str">
        <f t="shared" si="42"/>
        <v/>
      </c>
      <c r="M142" s="116" t="str">
        <f>IF(L142="", "", L142/Veriler!$X$1)</f>
        <v/>
      </c>
      <c r="N142" s="116" t="str">
        <f>IF(F142&lt;&gt;"", "İthal Girdi", IF(Veriler!T142="", "", IF(Veriler!S142="H", "%0,5 üzerindedir", IF(Veriler!T142&gt;0.1, "%10 sınırı aşılmıştır.", "Uygun"))))</f>
        <v>%0,5 üzerindedir</v>
      </c>
      <c r="O142" s="116" t="str">
        <f t="shared" si="43"/>
        <v xml:space="preserve"> </v>
      </c>
      <c r="P142" s="117"/>
      <c r="Q142" s="118"/>
      <c r="R142" s="119" t="str">
        <f t="shared" si="44"/>
        <v/>
      </c>
      <c r="S142" s="133">
        <f>IFERROR(IF(M142&lt;=0.005,IF(F142="",L142,0),IF(F142&lt;&gt;"",0,IF(P142="",0,IF(P142="H",0,IF(Q142&lt;Veriler!$G$2,L142*Veriler!$G$2,L142*Q142)))))," ")</f>
        <v>0</v>
      </c>
      <c r="T142" s="133">
        <f>IF(Veriler!T142&lt;=0.1, S142, IF(AND(Veriler!T142&gt;0.1, F142="", P142="E"), IF(Q142&gt;Veriler!$G$2, Q142*S142, IF(Q142&lt;Veriler!$G$2, Veriler!$G$2*S142, Q142*S142)), 0))</f>
        <v>0</v>
      </c>
      <c r="U142" s="133" t="str">
        <f t="shared" si="45"/>
        <v xml:space="preserve"> </v>
      </c>
      <c r="V142" s="134" t="str">
        <f>IFERROR(IF(O142="%10 sınırı aşılmıştır.",L142-T142,IFERROR(IF(F142="",IF(S142=1,0,IF(L142-S142=0,"",L142-S142)),IF(Veriler!M142="",L142,IF(L142*Veriler!M142=0,"",L142*Veriler!M142))),L142)),0)</f>
        <v/>
      </c>
      <c r="W142" s="146"/>
      <c r="X142" s="146"/>
      <c r="Y142" s="146"/>
    </row>
    <row r="143" spans="1:25" s="99" customFormat="1" ht="54.75" customHeight="1" x14ac:dyDescent="0.25">
      <c r="A143" s="96">
        <f t="shared" si="46"/>
        <v>108</v>
      </c>
      <c r="B143" s="175"/>
      <c r="C143" s="176"/>
      <c r="D143" s="113"/>
      <c r="E143" s="115"/>
      <c r="F143" s="174"/>
      <c r="G143" s="114" t="str">
        <f t="shared" si="41"/>
        <v/>
      </c>
      <c r="H143" s="115"/>
      <c r="I143" s="115"/>
      <c r="J143" s="115"/>
      <c r="K143" s="115"/>
      <c r="L143" s="133" t="str">
        <f t="shared" si="42"/>
        <v/>
      </c>
      <c r="M143" s="116" t="str">
        <f>IF(L143="", "", L143/Veriler!$X$1)</f>
        <v/>
      </c>
      <c r="N143" s="116" t="str">
        <f>IF(F143&lt;&gt;"", "İthal Girdi", IF(Veriler!T143="", "", IF(Veriler!S143="H", "%0,5 üzerindedir", IF(Veriler!T143&gt;0.1, "%10 sınırı aşılmıştır.", "Uygun"))))</f>
        <v>%0,5 üzerindedir</v>
      </c>
      <c r="O143" s="116" t="str">
        <f t="shared" si="43"/>
        <v xml:space="preserve"> </v>
      </c>
      <c r="P143" s="117"/>
      <c r="Q143" s="118"/>
      <c r="R143" s="119" t="str">
        <f t="shared" si="44"/>
        <v/>
      </c>
      <c r="S143" s="133">
        <f>IFERROR(IF(M143&lt;=0.005,IF(F143="",L143,0),IF(F143&lt;&gt;"",0,IF(P143="",0,IF(P143="H",0,IF(Q143&lt;Veriler!$G$2,L143*Veriler!$G$2,L143*Q143)))))," ")</f>
        <v>0</v>
      </c>
      <c r="T143" s="133">
        <f>IF(Veriler!T143&lt;=0.1, S143, IF(AND(Veriler!T143&gt;0.1, F143="", P143="E"), IF(Q143&gt;Veriler!$G$2, Q143*S143, IF(Q143&lt;Veriler!$G$2, Veriler!$G$2*S143, Q143*S143)), 0))</f>
        <v>0</v>
      </c>
      <c r="U143" s="133" t="str">
        <f t="shared" si="45"/>
        <v xml:space="preserve"> </v>
      </c>
      <c r="V143" s="134" t="str">
        <f>IFERROR(IF(O143="%10 sınırı aşılmıştır.",L143-T143,IFERROR(IF(F143="",IF(S143=1,0,IF(L143-S143=0,"",L143-S143)),IF(Veriler!M143="",L143,IF(L143*Veriler!M143=0,"",L143*Veriler!M143))),L143)),0)</f>
        <v/>
      </c>
      <c r="W143" s="146"/>
      <c r="X143" s="146"/>
      <c r="Y143" s="146"/>
    </row>
    <row r="144" spans="1:25" s="99" customFormat="1" ht="54.75" customHeight="1" x14ac:dyDescent="0.25">
      <c r="A144" s="96">
        <f t="shared" si="46"/>
        <v>109</v>
      </c>
      <c r="B144" s="175"/>
      <c r="C144" s="176"/>
      <c r="D144" s="113"/>
      <c r="E144" s="115"/>
      <c r="F144" s="174"/>
      <c r="G144" s="114" t="str">
        <f t="shared" si="41"/>
        <v/>
      </c>
      <c r="H144" s="115"/>
      <c r="I144" s="115"/>
      <c r="J144" s="115"/>
      <c r="K144" s="115"/>
      <c r="L144" s="133" t="str">
        <f t="shared" si="42"/>
        <v/>
      </c>
      <c r="M144" s="116" t="str">
        <f>IF(L144="", "", L144/Veriler!$X$1)</f>
        <v/>
      </c>
      <c r="N144" s="116" t="str">
        <f>IF(F144&lt;&gt;"", "İthal Girdi", IF(Veriler!T144="", "", IF(Veriler!S144="H", "%0,5 üzerindedir", IF(Veriler!T144&gt;0.1, "%10 sınırı aşılmıştır.", "Uygun"))))</f>
        <v>%0,5 üzerindedir</v>
      </c>
      <c r="O144" s="116" t="str">
        <f t="shared" si="43"/>
        <v xml:space="preserve"> </v>
      </c>
      <c r="P144" s="117"/>
      <c r="Q144" s="118"/>
      <c r="R144" s="119" t="str">
        <f t="shared" si="44"/>
        <v/>
      </c>
      <c r="S144" s="133">
        <f>IFERROR(IF(M144&lt;=0.005,IF(F144="",L144,0),IF(F144&lt;&gt;"",0,IF(P144="",0,IF(P144="H",0,IF(Q144&lt;Veriler!$G$2,L144*Veriler!$G$2,L144*Q144)))))," ")</f>
        <v>0</v>
      </c>
      <c r="T144" s="133">
        <f>IF(Veriler!T144&lt;=0.1, S144, IF(AND(Veriler!T144&gt;0.1, F144="", P144="E"), IF(Q144&gt;Veriler!$G$2, Q144*S144, IF(Q144&lt;Veriler!$G$2, Veriler!$G$2*S144, Q144*S144)), 0))</f>
        <v>0</v>
      </c>
      <c r="U144" s="133" t="str">
        <f t="shared" si="45"/>
        <v xml:space="preserve"> </v>
      </c>
      <c r="V144" s="134" t="str">
        <f>IFERROR(IF(O144="%10 sınırı aşılmıştır.",L144-T144,IFERROR(IF(F144="",IF(S144=1,0,IF(L144-S144=0,"",L144-S144)),IF(Veriler!M144="",L144,IF(L144*Veriler!M144=0,"",L144*Veriler!M144))),L144)),0)</f>
        <v/>
      </c>
      <c r="W144" s="146"/>
      <c r="X144" s="146"/>
      <c r="Y144" s="146"/>
    </row>
    <row r="145" spans="1:25" s="99" customFormat="1" ht="54.75" customHeight="1" x14ac:dyDescent="0.25">
      <c r="A145" s="96">
        <f t="shared" si="46"/>
        <v>110</v>
      </c>
      <c r="B145" s="175"/>
      <c r="C145" s="176"/>
      <c r="D145" s="113"/>
      <c r="E145" s="115"/>
      <c r="F145" s="174"/>
      <c r="G145" s="114" t="str">
        <f t="shared" si="41"/>
        <v/>
      </c>
      <c r="H145" s="115"/>
      <c r="I145" s="115"/>
      <c r="J145" s="115"/>
      <c r="K145" s="115"/>
      <c r="L145" s="133" t="str">
        <f t="shared" si="42"/>
        <v/>
      </c>
      <c r="M145" s="116" t="str">
        <f>IF(L145="", "", L145/Veriler!$X$1)</f>
        <v/>
      </c>
      <c r="N145" s="116" t="str">
        <f>IF(F145&lt;&gt;"", "İthal Girdi", IF(Veriler!T145="", "", IF(Veriler!S145="H", "%0,5 üzerindedir", IF(Veriler!T145&gt;0.1, "%10 sınırı aşılmıştır.", "Uygun"))))</f>
        <v>%0,5 üzerindedir</v>
      </c>
      <c r="O145" s="116" t="str">
        <f t="shared" si="43"/>
        <v xml:space="preserve"> </v>
      </c>
      <c r="P145" s="117"/>
      <c r="Q145" s="118"/>
      <c r="R145" s="119" t="str">
        <f t="shared" si="44"/>
        <v/>
      </c>
      <c r="S145" s="133">
        <f>IFERROR(IF(M145&lt;=0.005,IF(F145="",L145,0),IF(F145&lt;&gt;"",0,IF(P145="",0,IF(P145="H",0,IF(Q145&lt;Veriler!$G$2,L145*Veriler!$G$2,L145*Q145)))))," ")</f>
        <v>0</v>
      </c>
      <c r="T145" s="133">
        <f>IF(Veriler!T145&lt;=0.1, S145, IF(AND(Veriler!T145&gt;0.1, F145="", P145="E"), IF(Q145&gt;Veriler!$G$2, Q145*S145, IF(Q145&lt;Veriler!$G$2, Veriler!$G$2*S145, Q145*S145)), 0))</f>
        <v>0</v>
      </c>
      <c r="U145" s="133" t="str">
        <f t="shared" si="45"/>
        <v xml:space="preserve"> </v>
      </c>
      <c r="V145" s="134" t="str">
        <f>IFERROR(IF(O145="%10 sınırı aşılmıştır.",L145-T145,IFERROR(IF(F145="",IF(S145=1,0,IF(L145-S145=0,"",L145-S145)),IF(Veriler!M145="",L145,IF(L145*Veriler!M145=0,"",L145*Veriler!M145))),L145)),0)</f>
        <v/>
      </c>
      <c r="W145" s="146"/>
      <c r="X145" s="146"/>
      <c r="Y145" s="146"/>
    </row>
    <row r="146" spans="1:25" s="99" customFormat="1" ht="54.75" customHeight="1" x14ac:dyDescent="0.25">
      <c r="A146" s="96">
        <f t="shared" si="46"/>
        <v>111</v>
      </c>
      <c r="B146" s="175"/>
      <c r="C146" s="176"/>
      <c r="D146" s="113"/>
      <c r="E146" s="115"/>
      <c r="F146" s="174"/>
      <c r="G146" s="114" t="str">
        <f t="shared" si="41"/>
        <v/>
      </c>
      <c r="H146" s="115"/>
      <c r="I146" s="115"/>
      <c r="J146" s="115"/>
      <c r="K146" s="115"/>
      <c r="L146" s="133" t="str">
        <f t="shared" si="42"/>
        <v/>
      </c>
      <c r="M146" s="116" t="str">
        <f>IF(L146="", "", L146/Veriler!$X$1)</f>
        <v/>
      </c>
      <c r="N146" s="116" t="str">
        <f>IF(F146&lt;&gt;"", "İthal Girdi", IF(Veriler!T146="", "", IF(Veriler!S146="H", "%0,5 üzerindedir", IF(Veriler!T146&gt;0.1, "%10 sınırı aşılmıştır.", "Uygun"))))</f>
        <v>%0,5 üzerindedir</v>
      </c>
      <c r="O146" s="116" t="str">
        <f t="shared" si="43"/>
        <v xml:space="preserve"> </v>
      </c>
      <c r="P146" s="117"/>
      <c r="Q146" s="118"/>
      <c r="R146" s="119" t="str">
        <f t="shared" si="44"/>
        <v/>
      </c>
      <c r="S146" s="133">
        <f>IFERROR(IF(M146&lt;=0.005,IF(F146="",L146,0),IF(F146&lt;&gt;"",0,IF(P146="",0,IF(P146="H",0,IF(Q146&lt;Veriler!$G$2,L146*Veriler!$G$2,L146*Q146)))))," ")</f>
        <v>0</v>
      </c>
      <c r="T146" s="133">
        <f>IF(Veriler!T146&lt;=0.1, S146, IF(AND(Veriler!T146&gt;0.1, F146="", P146="E"), IF(Q146&gt;Veriler!$G$2, Q146*S146, IF(Q146&lt;Veriler!$G$2, Veriler!$G$2*S146, Q146*S146)), 0))</f>
        <v>0</v>
      </c>
      <c r="U146" s="133" t="str">
        <f t="shared" si="45"/>
        <v xml:space="preserve"> </v>
      </c>
      <c r="V146" s="134" t="str">
        <f>IFERROR(IF(O146="%10 sınırı aşılmıştır.",L146-T146,IFERROR(IF(F146="",IF(S146=1,0,IF(L146-S146=0,"",L146-S146)),IF(Veriler!M146="",L146,IF(L146*Veriler!M146=0,"",L146*Veriler!M146))),L146)),0)</f>
        <v/>
      </c>
      <c r="W146" s="146"/>
      <c r="X146" s="146"/>
      <c r="Y146" s="146"/>
    </row>
    <row r="147" spans="1:25" s="99" customFormat="1" ht="54.75" customHeight="1" x14ac:dyDescent="0.25">
      <c r="A147" s="96">
        <f t="shared" si="46"/>
        <v>112</v>
      </c>
      <c r="B147" s="175"/>
      <c r="C147" s="176"/>
      <c r="D147" s="113"/>
      <c r="E147" s="115"/>
      <c r="F147" s="174"/>
      <c r="G147" s="114" t="str">
        <f t="shared" si="41"/>
        <v/>
      </c>
      <c r="H147" s="115"/>
      <c r="I147" s="115"/>
      <c r="J147" s="115"/>
      <c r="K147" s="115"/>
      <c r="L147" s="133" t="str">
        <f t="shared" si="42"/>
        <v/>
      </c>
      <c r="M147" s="116" t="str">
        <f>IF(L147="", "", L147/Veriler!$X$1)</f>
        <v/>
      </c>
      <c r="N147" s="116" t="str">
        <f>IF(F147&lt;&gt;"", "İthal Girdi", IF(Veriler!T147="", "", IF(Veriler!S147="H", "%0,5 üzerindedir", IF(Veriler!T147&gt;0.1, "%10 sınırı aşılmıştır.", "Uygun"))))</f>
        <v>%0,5 üzerindedir</v>
      </c>
      <c r="O147" s="116" t="str">
        <f t="shared" si="43"/>
        <v xml:space="preserve"> </v>
      </c>
      <c r="P147" s="117"/>
      <c r="Q147" s="118"/>
      <c r="R147" s="119" t="str">
        <f t="shared" si="44"/>
        <v/>
      </c>
      <c r="S147" s="133">
        <f>IFERROR(IF(M147&lt;=0.005,IF(F147="",L147,0),IF(F147&lt;&gt;"",0,IF(P147="",0,IF(P147="H",0,IF(Q147&lt;Veriler!$G$2,L147*Veriler!$G$2,L147*Q147)))))," ")</f>
        <v>0</v>
      </c>
      <c r="T147" s="133">
        <f>IF(Veriler!T147&lt;=0.1, S147, IF(AND(Veriler!T147&gt;0.1, F147="", P147="E"), IF(Q147&gt;Veriler!$G$2, Q147*S147, IF(Q147&lt;Veriler!$G$2, Veriler!$G$2*S147, Q147*S147)), 0))</f>
        <v>0</v>
      </c>
      <c r="U147" s="133" t="str">
        <f t="shared" si="45"/>
        <v xml:space="preserve"> </v>
      </c>
      <c r="V147" s="134" t="str">
        <f>IFERROR(IF(O147="%10 sınırı aşılmıştır.",L147-T147,IFERROR(IF(F147="",IF(S147=1,0,IF(L147-S147=0,"",L147-S147)),IF(Veriler!M147="",L147,IF(L147*Veriler!M147=0,"",L147*Veriler!M147))),L147)),0)</f>
        <v/>
      </c>
      <c r="W147" s="146"/>
      <c r="X147" s="146"/>
      <c r="Y147" s="146"/>
    </row>
    <row r="148" spans="1:25" s="99" customFormat="1" ht="24" customHeight="1" x14ac:dyDescent="0.25">
      <c r="A148" s="103"/>
      <c r="B148" s="104"/>
      <c r="C148" s="104"/>
      <c r="D148" s="104"/>
      <c r="E148" s="103"/>
      <c r="F148" s="135"/>
      <c r="G148" s="157"/>
      <c r="H148" s="103"/>
      <c r="I148" s="103"/>
      <c r="J148" s="103"/>
      <c r="K148" s="103"/>
      <c r="L148" s="136">
        <f>SUM(L119:L132,L134:L147)</f>
        <v>0</v>
      </c>
      <c r="M148" s="158"/>
      <c r="N148" s="158"/>
      <c r="O148" s="158"/>
      <c r="P148" s="105"/>
      <c r="Q148" s="106"/>
      <c r="R148" s="159"/>
      <c r="S148" s="160"/>
      <c r="T148" s="160"/>
      <c r="U148" s="160"/>
      <c r="V148" s="160"/>
      <c r="W148" s="146"/>
      <c r="X148" s="146"/>
      <c r="Y148" s="146"/>
    </row>
    <row r="149" spans="1:25" s="99" customFormat="1" ht="31.5" customHeight="1" x14ac:dyDescent="0.25">
      <c r="A149" s="103"/>
      <c r="B149" s="104"/>
      <c r="C149" s="104"/>
      <c r="D149" s="104"/>
      <c r="E149" s="103"/>
      <c r="F149" s="135"/>
      <c r="G149" s="157"/>
      <c r="H149" s="103"/>
      <c r="I149" s="103"/>
      <c r="J149" s="103"/>
      <c r="K149" s="103"/>
      <c r="L149" s="161"/>
      <c r="M149" s="158"/>
      <c r="N149" s="158"/>
      <c r="O149" s="158"/>
      <c r="P149" s="105"/>
      <c r="Q149" s="106"/>
      <c r="R149" s="159"/>
      <c r="S149" s="162" t="s">
        <v>57</v>
      </c>
      <c r="T149" s="162" t="s">
        <v>57</v>
      </c>
      <c r="U149" s="162" t="s">
        <v>57</v>
      </c>
      <c r="V149" s="163" t="s">
        <v>58</v>
      </c>
      <c r="W149" s="146"/>
      <c r="X149" s="146"/>
      <c r="Y149" s="146"/>
    </row>
    <row r="150" spans="1:25" s="99" customFormat="1" ht="58.5" customHeight="1" x14ac:dyDescent="0.25">
      <c r="A150" s="185" t="s">
        <v>59</v>
      </c>
      <c r="B150" s="180"/>
      <c r="C150" s="180"/>
      <c r="D150" s="180"/>
      <c r="E150" s="180"/>
      <c r="F150" s="180"/>
      <c r="G150" s="180"/>
      <c r="H150" s="180"/>
      <c r="I150" s="180"/>
      <c r="J150" s="180"/>
      <c r="K150" s="180"/>
      <c r="L150" s="180"/>
      <c r="M150" s="180"/>
      <c r="N150" s="180"/>
      <c r="O150" s="180"/>
      <c r="P150" s="180"/>
      <c r="Q150" s="180"/>
      <c r="R150" s="176"/>
      <c r="S150" s="137">
        <f>SUM(S112,S119:S132,S134:S147)</f>
        <v>0</v>
      </c>
      <c r="T150" s="137" t="str">
        <f>IF(SUM(T119:T132,T134:T147)=0," ",SUM(T119:T132,T134:T147))</f>
        <v xml:space="preserve"> </v>
      </c>
      <c r="U150" s="137" t="str">
        <f>IF(SUM(U119:U132,U134:U147)=0," ",SUM(U119:U132,U134:U147))</f>
        <v xml:space="preserve"> </v>
      </c>
      <c r="V150" s="137" t="str">
        <f>IF(SUM(V119:V132,V134:V147)=0," ",SUM(V119:V132,V134:V147))</f>
        <v xml:space="preserve"> </v>
      </c>
      <c r="W150" s="146"/>
      <c r="X150" s="164">
        <f>SUM(U119:U132,U134:U147)</f>
        <v>0</v>
      </c>
      <c r="Y150" s="164">
        <f>SUM(V119:V132,V134:V147)</f>
        <v>0</v>
      </c>
    </row>
    <row r="151" spans="1:25" x14ac:dyDescent="0.3">
      <c r="A151" s="34"/>
      <c r="G151" s="146"/>
      <c r="L151" s="146"/>
      <c r="M151" s="146"/>
      <c r="N151" s="146"/>
      <c r="O151" s="146"/>
      <c r="R151" s="146"/>
      <c r="S151" s="146"/>
      <c r="T151" s="146"/>
      <c r="U151" s="146"/>
      <c r="V151" s="146"/>
      <c r="W151" s="146"/>
      <c r="X151" s="146"/>
      <c r="Y151" s="146"/>
    </row>
    <row r="152" spans="1:25" x14ac:dyDescent="0.3">
      <c r="A152" s="186" t="s">
        <v>60</v>
      </c>
      <c r="B152" s="187"/>
      <c r="C152" s="187"/>
      <c r="D152" s="187"/>
      <c r="E152" s="187"/>
      <c r="F152" s="187"/>
      <c r="G152" s="187"/>
      <c r="H152" s="187"/>
      <c r="I152" s="187"/>
      <c r="J152" s="187"/>
      <c r="K152" s="187"/>
      <c r="L152" s="187"/>
      <c r="M152" s="187"/>
      <c r="N152" s="187"/>
      <c r="O152" s="187"/>
      <c r="P152" s="187"/>
      <c r="Q152" s="187"/>
      <c r="R152" s="187"/>
      <c r="S152" s="187"/>
      <c r="T152" s="187"/>
      <c r="U152" s="187"/>
      <c r="V152" s="187"/>
      <c r="W152" s="146"/>
      <c r="X152" s="146"/>
      <c r="Y152" s="146"/>
    </row>
    <row r="153" spans="1:25" s="99" customFormat="1" ht="41.25" customHeight="1" x14ac:dyDescent="0.25">
      <c r="A153" s="189" t="s">
        <v>38</v>
      </c>
      <c r="B153" s="180"/>
      <c r="C153" s="180"/>
      <c r="D153" s="180"/>
      <c r="E153" s="180"/>
      <c r="F153" s="180"/>
      <c r="G153" s="180"/>
      <c r="H153" s="180"/>
      <c r="I153" s="180"/>
      <c r="J153" s="180"/>
      <c r="K153" s="180"/>
      <c r="L153" s="180"/>
      <c r="M153" s="180"/>
      <c r="N153" s="180"/>
      <c r="O153" s="180"/>
      <c r="P153" s="180"/>
      <c r="Q153" s="180"/>
      <c r="R153" s="180"/>
      <c r="S153" s="180"/>
      <c r="T153" s="180"/>
      <c r="U153" s="180"/>
      <c r="V153" s="176"/>
      <c r="W153" s="146"/>
      <c r="X153" s="146"/>
      <c r="Y153" s="146"/>
    </row>
    <row r="154" spans="1:25" s="100" customFormat="1" ht="35.25" customHeight="1" x14ac:dyDescent="0.25">
      <c r="A154" s="179" t="s">
        <v>39</v>
      </c>
      <c r="B154" s="180"/>
      <c r="C154" s="180"/>
      <c r="D154" s="180"/>
      <c r="E154" s="180"/>
      <c r="F154" s="180"/>
      <c r="G154" s="180"/>
      <c r="H154" s="180"/>
      <c r="I154" s="180"/>
      <c r="J154" s="180"/>
      <c r="K154" s="180"/>
      <c r="L154" s="180"/>
      <c r="M154" s="180"/>
      <c r="N154" s="180"/>
      <c r="O154" s="180"/>
      <c r="P154" s="180"/>
      <c r="Q154" s="180"/>
      <c r="R154" s="176"/>
      <c r="S154" s="147"/>
      <c r="T154" s="148"/>
      <c r="U154" s="149" t="s">
        <v>40</v>
      </c>
      <c r="V154" s="150">
        <f>V116+1</f>
        <v>5</v>
      </c>
      <c r="W154" s="146"/>
      <c r="X154" s="146"/>
      <c r="Y154" s="146"/>
    </row>
    <row r="155" spans="1:25" s="99" customFormat="1" ht="81" customHeight="1" x14ac:dyDescent="0.25">
      <c r="A155" s="110" t="s">
        <v>3</v>
      </c>
      <c r="B155" s="188" t="s">
        <v>41</v>
      </c>
      <c r="C155" s="176"/>
      <c r="D155" s="111" t="s">
        <v>42</v>
      </c>
      <c r="E155" s="110" t="s">
        <v>324</v>
      </c>
      <c r="F155" s="111" t="s">
        <v>325</v>
      </c>
      <c r="G155" s="151" t="s">
        <v>43</v>
      </c>
      <c r="H155" s="110" t="s">
        <v>44</v>
      </c>
      <c r="I155" s="110" t="s">
        <v>8</v>
      </c>
      <c r="J155" s="110" t="s">
        <v>45</v>
      </c>
      <c r="K155" s="110" t="s">
        <v>46</v>
      </c>
      <c r="L155" s="152" t="s">
        <v>47</v>
      </c>
      <c r="M155" s="153" t="s">
        <v>48</v>
      </c>
      <c r="N155" s="154" t="s">
        <v>49</v>
      </c>
      <c r="O155" s="154" t="s">
        <v>49</v>
      </c>
      <c r="P155" s="112" t="s">
        <v>50</v>
      </c>
      <c r="Q155" s="110" t="s">
        <v>51</v>
      </c>
      <c r="R155" s="155" t="s">
        <v>52</v>
      </c>
      <c r="S155" s="156" t="s">
        <v>53</v>
      </c>
      <c r="T155" s="156" t="s">
        <v>54</v>
      </c>
      <c r="U155" s="152" t="s">
        <v>54</v>
      </c>
      <c r="V155" s="152" t="s">
        <v>55</v>
      </c>
      <c r="W155" s="146"/>
      <c r="X155" s="146"/>
      <c r="Y155" s="146"/>
    </row>
    <row r="156" spans="1:25" s="99" customFormat="1" ht="45" customHeight="1" x14ac:dyDescent="0.25">
      <c r="A156" s="101"/>
      <c r="B156" s="177" t="s">
        <v>56</v>
      </c>
      <c r="C156" s="178"/>
      <c r="D156" s="102"/>
      <c r="E156" s="170"/>
      <c r="F156" s="102"/>
      <c r="G156" s="95"/>
      <c r="H156" s="102"/>
      <c r="I156" s="102"/>
      <c r="J156" s="102"/>
      <c r="K156" s="102"/>
      <c r="L156" s="95"/>
      <c r="M156" s="95"/>
      <c r="N156" s="95"/>
      <c r="O156" s="95"/>
      <c r="P156" s="102"/>
      <c r="Q156" s="102"/>
      <c r="R156" s="190"/>
      <c r="S156" s="184"/>
      <c r="T156" s="95"/>
      <c r="U156" s="95"/>
      <c r="V156" s="95"/>
      <c r="W156" s="146"/>
      <c r="X156" s="146"/>
      <c r="Y156" s="146"/>
    </row>
    <row r="157" spans="1:25" s="99" customFormat="1" ht="54.75" customHeight="1" x14ac:dyDescent="0.25">
      <c r="A157" s="96">
        <f>A147+1</f>
        <v>113</v>
      </c>
      <c r="B157" s="181"/>
      <c r="C157" s="182"/>
      <c r="D157" s="113"/>
      <c r="E157" s="115"/>
      <c r="F157" s="174"/>
      <c r="G157" s="114" t="str">
        <f t="shared" ref="G157:G170" si="47">IF(AND(F157&lt;&gt;"",V157&lt;&gt;"",L157&lt;&gt;0),V157/L157,"")</f>
        <v/>
      </c>
      <c r="H157" s="115"/>
      <c r="I157" s="115"/>
      <c r="J157" s="115"/>
      <c r="K157" s="115"/>
      <c r="L157" s="133" t="str">
        <f t="shared" ref="L157:L170" si="48">IF(AND(H157&lt;&gt;0, J157&lt;&gt;0, K157&lt;&gt;0), H157*J157*K157, "")</f>
        <v/>
      </c>
      <c r="M157" s="116" t="str">
        <f>IF(L157="", "", L157/Veriler!$X$1)</f>
        <v/>
      </c>
      <c r="N157" s="116" t="str">
        <f>IF(F157&lt;&gt;"", "İthal Girdi", IF(Veriler!T157="", "", IF(Veriler!S157="H", "%0,5 üzerindedir", IF(Veriler!T157&gt;0.1, "%10 sınırı aşılmıştır.", "Uygun"))))</f>
        <v>%0,5 üzerindedir</v>
      </c>
      <c r="O157" s="116" t="str">
        <f t="shared" ref="O157:O170" si="49">IF(M157=""," ",N157)</f>
        <v xml:space="preserve"> </v>
      </c>
      <c r="P157" s="117"/>
      <c r="Q157" s="118"/>
      <c r="R157" s="119" t="str">
        <f t="shared" ref="R157:R170" si="50">IFERROR(IF(AND(T157&lt;&gt;"",L157&lt;&gt;"",L157&lt;&gt;0,T157&lt;&gt;0),T157/L157,"")," ")</f>
        <v/>
      </c>
      <c r="S157" s="133">
        <f>IFERROR(IF(M157&lt;=0.005,IF(F157="",L157,0),IF(F157&lt;&gt;"",0,IF(P157="",0,IF(P157="H",0,IF(Q157&lt;Veriler!$G$2,L157*Veriler!$G$2,L157*Q157)))))," ")</f>
        <v>0</v>
      </c>
      <c r="T157" s="133">
        <f>IF(Veriler!T157&lt;=0.1, S157, IF(AND(Veriler!T157&gt;0.1, F157="", P157="E"), IF(Q157&gt;Veriler!$G$2, Q157*S157, IF(Q157&lt;Veriler!$G$2, Veriler!$G$2*S157, Q157*S157)), 0))</f>
        <v>0</v>
      </c>
      <c r="U157" s="133" t="str">
        <f t="shared" ref="U157:U170" si="51">IF(T157=0," ",T157)</f>
        <v xml:space="preserve"> </v>
      </c>
      <c r="V157" s="134" t="str">
        <f>IFERROR(IF(O157="%10 sınırı aşılmıştır.",L157-T157,IFERROR(IF(F157="",IF(S157=1,0,IF(L157-S157=0,"",L157-S157)),IF(Veriler!M157="",L157,IF(L157*Veriler!M157=0,"",L157*Veriler!M157))),L157)),0)</f>
        <v/>
      </c>
      <c r="W157" s="146"/>
      <c r="X157" s="146"/>
      <c r="Y157" s="146"/>
    </row>
    <row r="158" spans="1:25" s="99" customFormat="1" ht="54.75" customHeight="1" x14ac:dyDescent="0.25">
      <c r="A158" s="96">
        <f t="shared" ref="A158:A170" si="52">A157+1</f>
        <v>114</v>
      </c>
      <c r="B158" s="175"/>
      <c r="C158" s="176"/>
      <c r="D158" s="113"/>
      <c r="E158" s="115"/>
      <c r="F158" s="174"/>
      <c r="G158" s="114" t="str">
        <f t="shared" si="47"/>
        <v/>
      </c>
      <c r="H158" s="115"/>
      <c r="I158" s="115"/>
      <c r="J158" s="115"/>
      <c r="K158" s="115"/>
      <c r="L158" s="133" t="str">
        <f t="shared" si="48"/>
        <v/>
      </c>
      <c r="M158" s="116" t="str">
        <f>IF(L158="", "", L158/Veriler!$X$1)</f>
        <v/>
      </c>
      <c r="N158" s="116" t="str">
        <f>IF(F158&lt;&gt;"", "İthal Girdi", IF(Veriler!T158="", "", IF(Veriler!S158="H", "%0,5 üzerindedir", IF(Veriler!T158&gt;0.1, "%10 sınırı aşılmıştır.", "Uygun"))))</f>
        <v>%0,5 üzerindedir</v>
      </c>
      <c r="O158" s="116" t="str">
        <f t="shared" si="49"/>
        <v xml:space="preserve"> </v>
      </c>
      <c r="P158" s="117"/>
      <c r="Q158" s="118"/>
      <c r="R158" s="119" t="str">
        <f t="shared" si="50"/>
        <v/>
      </c>
      <c r="S158" s="133">
        <f>IFERROR(IF(M158&lt;=0.005,IF(F158="",L158,0),IF(F158&lt;&gt;"",0,IF(P158="",0,IF(P158="H",0,IF(Q158&lt;Veriler!$G$2,L158*Veriler!$G$2,L158*Q158)))))," ")</f>
        <v>0</v>
      </c>
      <c r="T158" s="133">
        <f>IF(Veriler!T158&lt;=0.1, S158, IF(AND(Veriler!T158&gt;0.1, F158="", P158="E"), IF(Q158&gt;Veriler!$G$2, Q158*S158, IF(Q158&lt;Veriler!$G$2, Veriler!$G$2*S158, Q158*S158)), 0))</f>
        <v>0</v>
      </c>
      <c r="U158" s="133" t="str">
        <f t="shared" si="51"/>
        <v xml:space="preserve"> </v>
      </c>
      <c r="V158" s="134" t="str">
        <f>IFERROR(IF(O158="%10 sınırı aşılmıştır.",L158-T158,IFERROR(IF(F158="",IF(S158=1,0,IF(L158-S158=0,"",L158-S158)),IF(Veriler!M158="",L158,IF(L158*Veriler!M158=0,"",L158*Veriler!M158))),L158)),0)</f>
        <v/>
      </c>
      <c r="W158" s="146"/>
      <c r="X158" s="146"/>
      <c r="Y158" s="146"/>
    </row>
    <row r="159" spans="1:25" s="99" customFormat="1" ht="54.75" customHeight="1" x14ac:dyDescent="0.25">
      <c r="A159" s="96">
        <f t="shared" si="52"/>
        <v>115</v>
      </c>
      <c r="B159" s="175"/>
      <c r="C159" s="176"/>
      <c r="D159" s="113"/>
      <c r="E159" s="115"/>
      <c r="F159" s="174"/>
      <c r="G159" s="114" t="str">
        <f t="shared" si="47"/>
        <v/>
      </c>
      <c r="H159" s="115"/>
      <c r="I159" s="115"/>
      <c r="J159" s="115"/>
      <c r="K159" s="115"/>
      <c r="L159" s="133" t="str">
        <f t="shared" si="48"/>
        <v/>
      </c>
      <c r="M159" s="116" t="str">
        <f>IF(L159="", "", L159/Veriler!$X$1)</f>
        <v/>
      </c>
      <c r="N159" s="116" t="str">
        <f>IF(F159&lt;&gt;"", "İthal Girdi", IF(Veriler!T159="", "", IF(Veriler!S159="H", "%0,5 üzerindedir", IF(Veriler!T159&gt;0.1, "%10 sınırı aşılmıştır.", "Uygun"))))</f>
        <v>%0,5 üzerindedir</v>
      </c>
      <c r="O159" s="116" t="str">
        <f t="shared" si="49"/>
        <v xml:space="preserve"> </v>
      </c>
      <c r="P159" s="117"/>
      <c r="Q159" s="118"/>
      <c r="R159" s="119" t="str">
        <f t="shared" si="50"/>
        <v/>
      </c>
      <c r="S159" s="133">
        <f>IFERROR(IF(M159&lt;=0.005,IF(F159="",L159,0),IF(F159&lt;&gt;"",0,IF(P159="",0,IF(P159="H",0,IF(Q159&lt;Veriler!$G$2,L159*Veriler!$G$2,L159*Q159)))))," ")</f>
        <v>0</v>
      </c>
      <c r="T159" s="133">
        <f>IF(Veriler!T159&lt;=0.1, S159, IF(AND(Veriler!T159&gt;0.1, F159="", P159="E"), IF(Q159&gt;Veriler!$G$2, Q159*S159, IF(Q159&lt;Veriler!$G$2, Veriler!$G$2*S159, Q159*S159)), 0))</f>
        <v>0</v>
      </c>
      <c r="U159" s="133" t="str">
        <f t="shared" si="51"/>
        <v xml:space="preserve"> </v>
      </c>
      <c r="V159" s="134" t="str">
        <f>IFERROR(IF(O159="%10 sınırı aşılmıştır.",L159-T159,IFERROR(IF(F159="",IF(S159=1,0,IF(L159-S159=0,"",L159-S159)),IF(Veriler!M159="",L159,IF(L159*Veriler!M159=0,"",L159*Veriler!M159))),L159)),0)</f>
        <v/>
      </c>
      <c r="W159" s="146"/>
      <c r="X159" s="146"/>
      <c r="Y159" s="146"/>
    </row>
    <row r="160" spans="1:25" s="99" customFormat="1" ht="54.75" customHeight="1" x14ac:dyDescent="0.25">
      <c r="A160" s="96">
        <f t="shared" si="52"/>
        <v>116</v>
      </c>
      <c r="B160" s="175"/>
      <c r="C160" s="176"/>
      <c r="D160" s="113"/>
      <c r="E160" s="115"/>
      <c r="F160" s="174"/>
      <c r="G160" s="114" t="str">
        <f t="shared" si="47"/>
        <v/>
      </c>
      <c r="H160" s="115"/>
      <c r="I160" s="115"/>
      <c r="J160" s="115"/>
      <c r="K160" s="115"/>
      <c r="L160" s="133" t="str">
        <f t="shared" si="48"/>
        <v/>
      </c>
      <c r="M160" s="116" t="str">
        <f>IF(L160="", "", L160/Veriler!$X$1)</f>
        <v/>
      </c>
      <c r="N160" s="116" t="str">
        <f>IF(F160&lt;&gt;"", "İthal Girdi", IF(Veriler!T160="", "", IF(Veriler!S160="H", "%0,5 üzerindedir", IF(Veriler!T160&gt;0.1, "%10 sınırı aşılmıştır.", "Uygun"))))</f>
        <v>%0,5 üzerindedir</v>
      </c>
      <c r="O160" s="116" t="str">
        <f t="shared" si="49"/>
        <v xml:space="preserve"> </v>
      </c>
      <c r="P160" s="117"/>
      <c r="Q160" s="118"/>
      <c r="R160" s="119" t="str">
        <f t="shared" si="50"/>
        <v/>
      </c>
      <c r="S160" s="133">
        <f>IFERROR(IF(M160&lt;=0.005,IF(F160="",L160,0),IF(F160&lt;&gt;"",0,IF(P160="",0,IF(P160="H",0,IF(Q160&lt;Veriler!$G$2,L160*Veriler!$G$2,L160*Q160)))))," ")</f>
        <v>0</v>
      </c>
      <c r="T160" s="133">
        <f>IF(Veriler!T160&lt;=0.1, S160, IF(AND(Veriler!T160&gt;0.1, F160="", P160="E"), IF(Q160&gt;Veriler!$G$2, Q160*S160, IF(Q160&lt;Veriler!$G$2, Veriler!$G$2*S160, Q160*S160)), 0))</f>
        <v>0</v>
      </c>
      <c r="U160" s="133" t="str">
        <f t="shared" si="51"/>
        <v xml:space="preserve"> </v>
      </c>
      <c r="V160" s="134" t="str">
        <f>IFERROR(IF(O160="%10 sınırı aşılmıştır.",L160-T160,IFERROR(IF(F160="",IF(S160=1,0,IF(L160-S160=0,"",L160-S160)),IF(Veriler!M160="",L160,IF(L160*Veriler!M160=0,"",L160*Veriler!M160))),L160)),0)</f>
        <v/>
      </c>
      <c r="W160" s="146"/>
      <c r="X160" s="146"/>
      <c r="Y160" s="146"/>
    </row>
    <row r="161" spans="1:25" s="99" customFormat="1" ht="54.75" customHeight="1" x14ac:dyDescent="0.25">
      <c r="A161" s="96">
        <f t="shared" si="52"/>
        <v>117</v>
      </c>
      <c r="B161" s="175"/>
      <c r="C161" s="176"/>
      <c r="D161" s="113"/>
      <c r="E161" s="115"/>
      <c r="F161" s="174"/>
      <c r="G161" s="114" t="str">
        <f t="shared" si="47"/>
        <v/>
      </c>
      <c r="H161" s="115"/>
      <c r="I161" s="115"/>
      <c r="J161" s="115"/>
      <c r="K161" s="115"/>
      <c r="L161" s="133" t="str">
        <f t="shared" si="48"/>
        <v/>
      </c>
      <c r="M161" s="116" t="str">
        <f>IF(L161="", "", L161/Veriler!$X$1)</f>
        <v/>
      </c>
      <c r="N161" s="116" t="str">
        <f>IF(F161&lt;&gt;"", "İthal Girdi", IF(Veriler!T161="", "", IF(Veriler!S161="H", "%0,5 üzerindedir", IF(Veriler!T161&gt;0.1, "%10 sınırı aşılmıştır.", "Uygun"))))</f>
        <v>%0,5 üzerindedir</v>
      </c>
      <c r="O161" s="116" t="str">
        <f t="shared" si="49"/>
        <v xml:space="preserve"> </v>
      </c>
      <c r="P161" s="117"/>
      <c r="Q161" s="118"/>
      <c r="R161" s="119" t="str">
        <f t="shared" si="50"/>
        <v/>
      </c>
      <c r="S161" s="133">
        <f>IFERROR(IF(M161&lt;=0.005,IF(F161="",L161,0),IF(F161&lt;&gt;"",0,IF(P161="",0,IF(P161="H",0,IF(Q161&lt;Veriler!$G$2,L161*Veriler!$G$2,L161*Q161)))))," ")</f>
        <v>0</v>
      </c>
      <c r="T161" s="133">
        <f>IF(Veriler!T161&lt;=0.1, S161, IF(AND(Veriler!T161&gt;0.1, F161="", P161="E"), IF(Q161&gt;Veriler!$G$2, Q161*S161, IF(Q161&lt;Veriler!$G$2, Veriler!$G$2*S161, Q161*S161)), 0))</f>
        <v>0</v>
      </c>
      <c r="U161" s="133" t="str">
        <f t="shared" si="51"/>
        <v xml:space="preserve"> </v>
      </c>
      <c r="V161" s="134" t="str">
        <f>IFERROR(IF(O161="%10 sınırı aşılmıştır.",L161-T161,IFERROR(IF(F161="",IF(S161=1,0,IF(L161-S161=0,"",L161-S161)),IF(Veriler!M161="",L161,IF(L161*Veriler!M161=0,"",L161*Veriler!M161))),L161)),0)</f>
        <v/>
      </c>
      <c r="W161" s="146"/>
      <c r="X161" s="146"/>
      <c r="Y161" s="146"/>
    </row>
    <row r="162" spans="1:25" s="99" customFormat="1" ht="54.75" customHeight="1" x14ac:dyDescent="0.25">
      <c r="A162" s="96">
        <f t="shared" si="52"/>
        <v>118</v>
      </c>
      <c r="B162" s="175"/>
      <c r="C162" s="176"/>
      <c r="D162" s="113"/>
      <c r="E162" s="115"/>
      <c r="F162" s="174"/>
      <c r="G162" s="114" t="str">
        <f t="shared" si="47"/>
        <v/>
      </c>
      <c r="H162" s="115"/>
      <c r="I162" s="115"/>
      <c r="J162" s="115"/>
      <c r="K162" s="115"/>
      <c r="L162" s="133" t="str">
        <f t="shared" si="48"/>
        <v/>
      </c>
      <c r="M162" s="116" t="str">
        <f>IF(L162="", "", L162/Veriler!$X$1)</f>
        <v/>
      </c>
      <c r="N162" s="116" t="str">
        <f>IF(F162&lt;&gt;"", "İthal Girdi", IF(Veriler!T162="", "", IF(Veriler!S162="H", "%0,5 üzerindedir", IF(Veriler!T162&gt;0.1, "%10 sınırı aşılmıştır.", "Uygun"))))</f>
        <v>%0,5 üzerindedir</v>
      </c>
      <c r="O162" s="116" t="str">
        <f t="shared" si="49"/>
        <v xml:space="preserve"> </v>
      </c>
      <c r="P162" s="117"/>
      <c r="Q162" s="118"/>
      <c r="R162" s="119" t="str">
        <f t="shared" si="50"/>
        <v/>
      </c>
      <c r="S162" s="133">
        <f>IFERROR(IF(M162&lt;=0.005,IF(F162="",L162,0),IF(F162&lt;&gt;"",0,IF(P162="",0,IF(P162="H",0,IF(Q162&lt;Veriler!$G$2,L162*Veriler!$G$2,L162*Q162)))))," ")</f>
        <v>0</v>
      </c>
      <c r="T162" s="133">
        <f>IF(Veriler!T162&lt;=0.1, S162, IF(AND(Veriler!T162&gt;0.1, F162="", P162="E"), IF(Q162&gt;Veriler!$G$2, Q162*S162, IF(Q162&lt;Veriler!$G$2, Veriler!$G$2*S162, Q162*S162)), 0))</f>
        <v>0</v>
      </c>
      <c r="U162" s="133" t="str">
        <f t="shared" si="51"/>
        <v xml:space="preserve"> </v>
      </c>
      <c r="V162" s="134" t="str">
        <f>IFERROR(IF(O162="%10 sınırı aşılmıştır.",L162-T162,IFERROR(IF(F162="",IF(S162=1,0,IF(L162-S162=0,"",L162-S162)),IF(Veriler!M162="",L162,IF(L162*Veriler!M162=0,"",L162*Veriler!M162))),L162)),0)</f>
        <v/>
      </c>
      <c r="W162" s="146"/>
      <c r="X162" s="146"/>
      <c r="Y162" s="146"/>
    </row>
    <row r="163" spans="1:25" s="99" customFormat="1" ht="54.75" customHeight="1" x14ac:dyDescent="0.25">
      <c r="A163" s="96">
        <f t="shared" si="52"/>
        <v>119</v>
      </c>
      <c r="B163" s="175"/>
      <c r="C163" s="176"/>
      <c r="D163" s="113"/>
      <c r="E163" s="115"/>
      <c r="F163" s="174"/>
      <c r="G163" s="114" t="str">
        <f t="shared" si="47"/>
        <v/>
      </c>
      <c r="H163" s="115"/>
      <c r="I163" s="115"/>
      <c r="J163" s="115"/>
      <c r="K163" s="115"/>
      <c r="L163" s="133" t="str">
        <f t="shared" si="48"/>
        <v/>
      </c>
      <c r="M163" s="116" t="str">
        <f>IF(L163="", "", L163/Veriler!$X$1)</f>
        <v/>
      </c>
      <c r="N163" s="116" t="str">
        <f>IF(F163&lt;&gt;"", "İthal Girdi", IF(Veriler!T163="", "", IF(Veriler!S163="H", "%0,5 üzerindedir", IF(Veriler!T163&gt;0.1, "%10 sınırı aşılmıştır.", "Uygun"))))</f>
        <v>%0,5 üzerindedir</v>
      </c>
      <c r="O163" s="116" t="str">
        <f t="shared" si="49"/>
        <v xml:space="preserve"> </v>
      </c>
      <c r="P163" s="117"/>
      <c r="Q163" s="118"/>
      <c r="R163" s="119" t="str">
        <f t="shared" si="50"/>
        <v/>
      </c>
      <c r="S163" s="133">
        <f>IFERROR(IF(M163&lt;=0.005,IF(F163="",L163,0),IF(F163&lt;&gt;"",0,IF(P163="",0,IF(P163="H",0,IF(Q163&lt;Veriler!$G$2,L163*Veriler!$G$2,L163*Q163)))))," ")</f>
        <v>0</v>
      </c>
      <c r="T163" s="133">
        <f>IF(Veriler!T163&lt;=0.1, S163, IF(AND(Veriler!T163&gt;0.1, F163="", P163="E"), IF(Q163&gt;Veriler!$G$2, Q163*S163, IF(Q163&lt;Veriler!$G$2, Veriler!$G$2*S163, Q163*S163)), 0))</f>
        <v>0</v>
      </c>
      <c r="U163" s="133" t="str">
        <f t="shared" si="51"/>
        <v xml:space="preserve"> </v>
      </c>
      <c r="V163" s="134" t="str">
        <f>IFERROR(IF(O163="%10 sınırı aşılmıştır.",L163-T163,IFERROR(IF(F163="",IF(S163=1,0,IF(L163-S163=0,"",L163-S163)),IF(Veriler!M163="",L163,IF(L163*Veriler!M163=0,"",L163*Veriler!M163))),L163)),0)</f>
        <v/>
      </c>
      <c r="W163" s="146"/>
      <c r="X163" s="146"/>
      <c r="Y163" s="146"/>
    </row>
    <row r="164" spans="1:25" s="99" customFormat="1" ht="54.75" customHeight="1" x14ac:dyDescent="0.25">
      <c r="A164" s="96">
        <f t="shared" si="52"/>
        <v>120</v>
      </c>
      <c r="B164" s="175"/>
      <c r="C164" s="176"/>
      <c r="D164" s="113"/>
      <c r="E164" s="115"/>
      <c r="F164" s="174"/>
      <c r="G164" s="114" t="str">
        <f t="shared" si="47"/>
        <v/>
      </c>
      <c r="H164" s="115"/>
      <c r="I164" s="115"/>
      <c r="J164" s="115"/>
      <c r="K164" s="115"/>
      <c r="L164" s="133" t="str">
        <f t="shared" si="48"/>
        <v/>
      </c>
      <c r="M164" s="116" t="str">
        <f>IF(L164="", "", L164/Veriler!$X$1)</f>
        <v/>
      </c>
      <c r="N164" s="116" t="str">
        <f>IF(F164&lt;&gt;"", "İthal Girdi", IF(Veriler!T164="", "", IF(Veriler!S164="H", "%0,5 üzerindedir", IF(Veriler!T164&gt;0.1, "%10 sınırı aşılmıştır.", "Uygun"))))</f>
        <v>%0,5 üzerindedir</v>
      </c>
      <c r="O164" s="116" t="str">
        <f t="shared" si="49"/>
        <v xml:space="preserve"> </v>
      </c>
      <c r="P164" s="117"/>
      <c r="Q164" s="118"/>
      <c r="R164" s="119" t="str">
        <f t="shared" si="50"/>
        <v/>
      </c>
      <c r="S164" s="133">
        <f>IFERROR(IF(M164&lt;=0.005,IF(F164="",L164,0),IF(F164&lt;&gt;"",0,IF(P164="",0,IF(P164="H",0,IF(Q164&lt;Veriler!$G$2,L164*Veriler!$G$2,L164*Q164)))))," ")</f>
        <v>0</v>
      </c>
      <c r="T164" s="133">
        <f>IF(Veriler!T164&lt;=0.1, S164, IF(AND(Veriler!T164&gt;0.1, F164="", P164="E"), IF(Q164&gt;Veriler!$G$2, Q164*S164, IF(Q164&lt;Veriler!$G$2, Veriler!$G$2*S164, Q164*S164)), 0))</f>
        <v>0</v>
      </c>
      <c r="U164" s="133" t="str">
        <f t="shared" si="51"/>
        <v xml:space="preserve"> </v>
      </c>
      <c r="V164" s="134" t="str">
        <f>IFERROR(IF(O164="%10 sınırı aşılmıştır.",L164-T164,IFERROR(IF(F164="",IF(S164=1,0,IF(L164-S164=0,"",L164-S164)),IF(Veriler!M164="",L164,IF(L164*Veriler!M164=0,"",L164*Veriler!M164))),L164)),0)</f>
        <v/>
      </c>
      <c r="W164" s="146"/>
      <c r="X164" s="146"/>
      <c r="Y164" s="146"/>
    </row>
    <row r="165" spans="1:25" s="99" customFormat="1" ht="54.75" customHeight="1" x14ac:dyDescent="0.25">
      <c r="A165" s="96">
        <f t="shared" si="52"/>
        <v>121</v>
      </c>
      <c r="B165" s="175"/>
      <c r="C165" s="176"/>
      <c r="D165" s="113"/>
      <c r="E165" s="115"/>
      <c r="F165" s="174"/>
      <c r="G165" s="114" t="str">
        <f t="shared" si="47"/>
        <v/>
      </c>
      <c r="H165" s="115"/>
      <c r="I165" s="115"/>
      <c r="J165" s="115"/>
      <c r="K165" s="115"/>
      <c r="L165" s="133" t="str">
        <f t="shared" si="48"/>
        <v/>
      </c>
      <c r="M165" s="116" t="str">
        <f>IF(L165="", "", L165/Veriler!$X$1)</f>
        <v/>
      </c>
      <c r="N165" s="116" t="str">
        <f>IF(F165&lt;&gt;"", "İthal Girdi", IF(Veriler!T165="", "", IF(Veriler!S165="H", "%0,5 üzerindedir", IF(Veriler!T165&gt;0.1, "%10 sınırı aşılmıştır.", "Uygun"))))</f>
        <v>%0,5 üzerindedir</v>
      </c>
      <c r="O165" s="116" t="str">
        <f t="shared" si="49"/>
        <v xml:space="preserve"> </v>
      </c>
      <c r="P165" s="117"/>
      <c r="Q165" s="118"/>
      <c r="R165" s="119" t="str">
        <f t="shared" si="50"/>
        <v/>
      </c>
      <c r="S165" s="133">
        <f>IFERROR(IF(M165&lt;=0.005,IF(F165="",L165,0),IF(F165&lt;&gt;"",0,IF(P165="",0,IF(P165="H",0,IF(Q165&lt;Veriler!$G$2,L165*Veriler!$G$2,L165*Q165)))))," ")</f>
        <v>0</v>
      </c>
      <c r="T165" s="133">
        <f>IF(Veriler!T165&lt;=0.1, S165, IF(AND(Veriler!T165&gt;0.1, F165="", P165="E"), IF(Q165&gt;Veriler!$G$2, Q165*S165, IF(Q165&lt;Veriler!$G$2, Veriler!$G$2*S165, Q165*S165)), 0))</f>
        <v>0</v>
      </c>
      <c r="U165" s="133" t="str">
        <f t="shared" si="51"/>
        <v xml:space="preserve"> </v>
      </c>
      <c r="V165" s="134" t="str">
        <f>IFERROR(IF(O165="%10 sınırı aşılmıştır.",L165-T165,IFERROR(IF(F165="",IF(S165=1,0,IF(L165-S165=0,"",L165-S165)),IF(Veriler!M165="",L165,IF(L165*Veriler!M165=0,"",L165*Veriler!M165))),L165)),0)</f>
        <v/>
      </c>
      <c r="W165" s="146"/>
      <c r="X165" s="146"/>
      <c r="Y165" s="146"/>
    </row>
    <row r="166" spans="1:25" s="99" customFormat="1" ht="54.75" customHeight="1" x14ac:dyDescent="0.25">
      <c r="A166" s="96">
        <f t="shared" si="52"/>
        <v>122</v>
      </c>
      <c r="B166" s="175"/>
      <c r="C166" s="176"/>
      <c r="D166" s="113"/>
      <c r="E166" s="115"/>
      <c r="F166" s="174"/>
      <c r="G166" s="114" t="str">
        <f t="shared" si="47"/>
        <v/>
      </c>
      <c r="H166" s="115"/>
      <c r="I166" s="115"/>
      <c r="J166" s="115"/>
      <c r="K166" s="115"/>
      <c r="L166" s="133" t="str">
        <f t="shared" si="48"/>
        <v/>
      </c>
      <c r="M166" s="116" t="str">
        <f>IF(L166="", "", L166/Veriler!$X$1)</f>
        <v/>
      </c>
      <c r="N166" s="116" t="str">
        <f>IF(F166&lt;&gt;"", "İthal Girdi", IF(Veriler!T166="", "", IF(Veriler!S166="H", "%0,5 üzerindedir", IF(Veriler!T166&gt;0.1, "%10 sınırı aşılmıştır.", "Uygun"))))</f>
        <v>%0,5 üzerindedir</v>
      </c>
      <c r="O166" s="116" t="str">
        <f t="shared" si="49"/>
        <v xml:space="preserve"> </v>
      </c>
      <c r="P166" s="117"/>
      <c r="Q166" s="118"/>
      <c r="R166" s="119" t="str">
        <f t="shared" si="50"/>
        <v/>
      </c>
      <c r="S166" s="133">
        <f>IFERROR(IF(M166&lt;=0.005,IF(F166="",L166,0),IF(F166&lt;&gt;"",0,IF(P166="",0,IF(P166="H",0,IF(Q166&lt;Veriler!$G$2,L166*Veriler!$G$2,L166*Q166)))))," ")</f>
        <v>0</v>
      </c>
      <c r="T166" s="133">
        <f>IF(Veriler!T166&lt;=0.1, S166, IF(AND(Veriler!T166&gt;0.1, F166="", P166="E"), IF(Q166&gt;Veriler!$G$2, Q166*S166, IF(Q166&lt;Veriler!$G$2, Veriler!$G$2*S166, Q166*S166)), 0))</f>
        <v>0</v>
      </c>
      <c r="U166" s="133" t="str">
        <f t="shared" si="51"/>
        <v xml:space="preserve"> </v>
      </c>
      <c r="V166" s="134" t="str">
        <f>IFERROR(IF(O166="%10 sınırı aşılmıştır.",L166-T166,IFERROR(IF(F166="",IF(S166=1,0,IF(L166-S166=0,"",L166-S166)),IF(Veriler!M166="",L166,IF(L166*Veriler!M166=0,"",L166*Veriler!M166))),L166)),0)</f>
        <v/>
      </c>
      <c r="W166" s="146"/>
      <c r="X166" s="146"/>
      <c r="Y166" s="146"/>
    </row>
    <row r="167" spans="1:25" s="99" customFormat="1" ht="54.75" customHeight="1" x14ac:dyDescent="0.25">
      <c r="A167" s="96">
        <f t="shared" si="52"/>
        <v>123</v>
      </c>
      <c r="B167" s="175"/>
      <c r="C167" s="176"/>
      <c r="D167" s="113"/>
      <c r="E167" s="115"/>
      <c r="F167" s="174"/>
      <c r="G167" s="114" t="str">
        <f t="shared" si="47"/>
        <v/>
      </c>
      <c r="H167" s="115"/>
      <c r="I167" s="115"/>
      <c r="J167" s="115"/>
      <c r="K167" s="115"/>
      <c r="L167" s="133" t="str">
        <f t="shared" si="48"/>
        <v/>
      </c>
      <c r="M167" s="116" t="str">
        <f>IF(L167="", "", L167/Veriler!$X$1)</f>
        <v/>
      </c>
      <c r="N167" s="116" t="str">
        <f>IF(F167&lt;&gt;"", "İthal Girdi", IF(Veriler!T167="", "", IF(Veriler!S167="H", "%0,5 üzerindedir", IF(Veriler!T167&gt;0.1, "%10 sınırı aşılmıştır.", "Uygun"))))</f>
        <v>%0,5 üzerindedir</v>
      </c>
      <c r="O167" s="116" t="str">
        <f t="shared" si="49"/>
        <v xml:space="preserve"> </v>
      </c>
      <c r="P167" s="117"/>
      <c r="Q167" s="118"/>
      <c r="R167" s="119" t="str">
        <f t="shared" si="50"/>
        <v/>
      </c>
      <c r="S167" s="133">
        <f>IFERROR(IF(M167&lt;=0.005,IF(F167="",L167,0),IF(F167&lt;&gt;"",0,IF(P167="",0,IF(P167="H",0,IF(Q167&lt;Veriler!$G$2,L167*Veriler!$G$2,L167*Q167)))))," ")</f>
        <v>0</v>
      </c>
      <c r="T167" s="133">
        <f>IF(Veriler!T167&lt;=0.1, S167, IF(AND(Veriler!T167&gt;0.1, F167="", P167="E"), IF(Q167&gt;Veriler!$G$2, Q167*S167, IF(Q167&lt;Veriler!$G$2, Veriler!$G$2*S167, Q167*S167)), 0))</f>
        <v>0</v>
      </c>
      <c r="U167" s="133" t="str">
        <f t="shared" si="51"/>
        <v xml:space="preserve"> </v>
      </c>
      <c r="V167" s="134" t="str">
        <f>IFERROR(IF(O167="%10 sınırı aşılmıştır.",L167-T167,IFERROR(IF(F167="",IF(S167=1,0,IF(L167-S167=0,"",L167-S167)),IF(Veriler!M167="",L167,IF(L167*Veriler!M167=0,"",L167*Veriler!M167))),L167)),0)</f>
        <v/>
      </c>
      <c r="W167" s="146"/>
      <c r="X167" s="146"/>
      <c r="Y167" s="146"/>
    </row>
    <row r="168" spans="1:25" s="99" customFormat="1" ht="54.75" customHeight="1" x14ac:dyDescent="0.25">
      <c r="A168" s="96">
        <f t="shared" si="52"/>
        <v>124</v>
      </c>
      <c r="B168" s="175"/>
      <c r="C168" s="176"/>
      <c r="D168" s="113"/>
      <c r="E168" s="115"/>
      <c r="F168" s="174"/>
      <c r="G168" s="114" t="str">
        <f t="shared" si="47"/>
        <v/>
      </c>
      <c r="H168" s="115"/>
      <c r="I168" s="115"/>
      <c r="J168" s="115"/>
      <c r="K168" s="115"/>
      <c r="L168" s="133" t="str">
        <f t="shared" si="48"/>
        <v/>
      </c>
      <c r="M168" s="116" t="str">
        <f>IF(L168="", "", L168/Veriler!$X$1)</f>
        <v/>
      </c>
      <c r="N168" s="116" t="str">
        <f>IF(F168&lt;&gt;"", "İthal Girdi", IF(Veriler!T168="", "", IF(Veriler!S168="H", "%0,5 üzerindedir", IF(Veriler!T168&gt;0.1, "%10 sınırı aşılmıştır.", "Uygun"))))</f>
        <v>%0,5 üzerindedir</v>
      </c>
      <c r="O168" s="116" t="str">
        <f t="shared" si="49"/>
        <v xml:space="preserve"> </v>
      </c>
      <c r="P168" s="117"/>
      <c r="Q168" s="118"/>
      <c r="R168" s="119" t="str">
        <f t="shared" si="50"/>
        <v/>
      </c>
      <c r="S168" s="133">
        <f>IFERROR(IF(M168&lt;=0.005,IF(F168="",L168,0),IF(F168&lt;&gt;"",0,IF(P168="",0,IF(P168="H",0,IF(Q168&lt;Veriler!$G$2,L168*Veriler!$G$2,L168*Q168)))))," ")</f>
        <v>0</v>
      </c>
      <c r="T168" s="133">
        <f>IF(Veriler!T168&lt;=0.1, S168, IF(AND(Veriler!T168&gt;0.1, F168="", P168="E"), IF(Q168&gt;Veriler!$G$2, Q168*S168, IF(Q168&lt;Veriler!$G$2, Veriler!$G$2*S168, Q168*S168)), 0))</f>
        <v>0</v>
      </c>
      <c r="U168" s="133" t="str">
        <f t="shared" si="51"/>
        <v xml:space="preserve"> </v>
      </c>
      <c r="V168" s="134" t="str">
        <f>IFERROR(IF(O168="%10 sınırı aşılmıştır.",L168-T168,IFERROR(IF(F168="",IF(S168=1,0,IF(L168-S168=0,"",L168-S168)),IF(Veriler!M168="",L168,IF(L168*Veriler!M168=0,"",L168*Veriler!M168))),L168)),0)</f>
        <v/>
      </c>
      <c r="W168" s="146"/>
      <c r="X168" s="146"/>
      <c r="Y168" s="146"/>
    </row>
    <row r="169" spans="1:25" s="99" customFormat="1" ht="54.75" customHeight="1" x14ac:dyDescent="0.25">
      <c r="A169" s="96">
        <f t="shared" si="52"/>
        <v>125</v>
      </c>
      <c r="B169" s="175"/>
      <c r="C169" s="176"/>
      <c r="D169" s="113"/>
      <c r="E169" s="115"/>
      <c r="F169" s="174"/>
      <c r="G169" s="114" t="str">
        <f t="shared" si="47"/>
        <v/>
      </c>
      <c r="H169" s="115"/>
      <c r="I169" s="115"/>
      <c r="J169" s="115"/>
      <c r="K169" s="115"/>
      <c r="L169" s="133" t="str">
        <f t="shared" si="48"/>
        <v/>
      </c>
      <c r="M169" s="116" t="str">
        <f>IF(L169="", "", L169/Veriler!$X$1)</f>
        <v/>
      </c>
      <c r="N169" s="116" t="str">
        <f>IF(F169&lt;&gt;"", "İthal Girdi", IF(Veriler!T169="", "", IF(Veriler!S169="H", "%0,5 üzerindedir", IF(Veriler!T169&gt;0.1, "%10 sınırı aşılmıştır.", "Uygun"))))</f>
        <v>%0,5 üzerindedir</v>
      </c>
      <c r="O169" s="116" t="str">
        <f t="shared" si="49"/>
        <v xml:space="preserve"> </v>
      </c>
      <c r="P169" s="117"/>
      <c r="Q169" s="118"/>
      <c r="R169" s="119" t="str">
        <f t="shared" si="50"/>
        <v/>
      </c>
      <c r="S169" s="133">
        <f>IFERROR(IF(M169&lt;=0.005,IF(F169="",L169,0),IF(F169&lt;&gt;"",0,IF(P169="",0,IF(P169="H",0,IF(Q169&lt;Veriler!$G$2,L169*Veriler!$G$2,L169*Q169)))))," ")</f>
        <v>0</v>
      </c>
      <c r="T169" s="133">
        <f>IF(Veriler!T169&lt;=0.1, S169, IF(AND(Veriler!T169&gt;0.1, F169="", P169="E"), IF(Q169&gt;Veriler!$G$2, Q169*S169, IF(Q169&lt;Veriler!$G$2, Veriler!$G$2*S169, Q169*S169)), 0))</f>
        <v>0</v>
      </c>
      <c r="U169" s="133" t="str">
        <f t="shared" si="51"/>
        <v xml:space="preserve"> </v>
      </c>
      <c r="V169" s="134" t="str">
        <f>IFERROR(IF(O169="%10 sınırı aşılmıştır.",L169-T169,IFERROR(IF(F169="",IF(S169=1,0,IF(L169-S169=0,"",L169-S169)),IF(Veriler!M169="",L169,IF(L169*Veriler!M169=0,"",L169*Veriler!M169))),L169)),0)</f>
        <v/>
      </c>
      <c r="W169" s="146"/>
      <c r="X169" s="146"/>
      <c r="Y169" s="146"/>
    </row>
    <row r="170" spans="1:25" s="99" customFormat="1" ht="54.75" customHeight="1" x14ac:dyDescent="0.25">
      <c r="A170" s="96">
        <f t="shared" si="52"/>
        <v>126</v>
      </c>
      <c r="B170" s="175"/>
      <c r="C170" s="176"/>
      <c r="D170" s="113"/>
      <c r="E170" s="115"/>
      <c r="F170" s="174"/>
      <c r="G170" s="114" t="str">
        <f t="shared" si="47"/>
        <v/>
      </c>
      <c r="H170" s="115"/>
      <c r="I170" s="115"/>
      <c r="J170" s="115"/>
      <c r="K170" s="115"/>
      <c r="L170" s="133" t="str">
        <f t="shared" si="48"/>
        <v/>
      </c>
      <c r="M170" s="116" t="str">
        <f>IF(L170="", "", L170/Veriler!$X$1)</f>
        <v/>
      </c>
      <c r="N170" s="116" t="str">
        <f>IF(F170&lt;&gt;"", "İthal Girdi", IF(Veriler!T170="", "", IF(Veriler!S170="H", "%0,5 üzerindedir", IF(Veriler!T170&gt;0.1, "%10 sınırı aşılmıştır.", "Uygun"))))</f>
        <v>%0,5 üzerindedir</v>
      </c>
      <c r="O170" s="116" t="str">
        <f t="shared" si="49"/>
        <v xml:space="preserve"> </v>
      </c>
      <c r="P170" s="117"/>
      <c r="Q170" s="118"/>
      <c r="R170" s="119" t="str">
        <f t="shared" si="50"/>
        <v/>
      </c>
      <c r="S170" s="133">
        <f>IFERROR(IF(M170&lt;=0.005,IF(F170="",L170,0),IF(F170&lt;&gt;"",0,IF(P170="",0,IF(P170="H",0,IF(Q170&lt;Veriler!$G$2,L170*Veriler!$G$2,L170*Q170)))))," ")</f>
        <v>0</v>
      </c>
      <c r="T170" s="133">
        <f>IF(Veriler!T170&lt;=0.1, S170, IF(AND(Veriler!T170&gt;0.1, F170="", P170="E"), IF(Q170&gt;Veriler!$G$2, Q170*S170, IF(Q170&lt;Veriler!$G$2, Veriler!$G$2*S170, Q170*S170)), 0))</f>
        <v>0</v>
      </c>
      <c r="U170" s="133" t="str">
        <f t="shared" si="51"/>
        <v xml:space="preserve"> </v>
      </c>
      <c r="V170" s="134" t="str">
        <f>IFERROR(IF(O170="%10 sınırı aşılmıştır.",L170-T170,IFERROR(IF(F170="",IF(S170=1,0,IF(L170-S170=0,"",L170-S170)),IF(Veriler!M170="",L170,IF(L170*Veriler!M170=0,"",L170*Veriler!M170))),L170)),0)</f>
        <v/>
      </c>
      <c r="W170" s="146"/>
      <c r="X170" s="146"/>
      <c r="Y170" s="146"/>
    </row>
    <row r="171" spans="1:25" s="99" customFormat="1" ht="36" hidden="1" customHeight="1" x14ac:dyDescent="0.25">
      <c r="A171" s="101"/>
      <c r="B171" s="191" t="s">
        <v>16</v>
      </c>
      <c r="C171" s="176"/>
      <c r="D171" s="120"/>
      <c r="E171" s="171"/>
      <c r="F171" s="172"/>
      <c r="G171" s="121"/>
      <c r="H171" s="115"/>
      <c r="I171" s="115"/>
      <c r="J171" s="115"/>
      <c r="K171" s="115"/>
      <c r="L171" s="121"/>
      <c r="M171" s="121"/>
      <c r="N171" s="121"/>
      <c r="O171" s="121"/>
      <c r="P171" s="120"/>
      <c r="Q171" s="120"/>
      <c r="R171" s="183"/>
      <c r="S171" s="184"/>
      <c r="T171" s="121"/>
      <c r="U171" s="121"/>
      <c r="V171" s="121"/>
      <c r="W171" s="146"/>
      <c r="X171" s="146"/>
      <c r="Y171" s="146"/>
    </row>
    <row r="172" spans="1:25" s="99" customFormat="1" ht="54.75" customHeight="1" x14ac:dyDescent="0.25">
      <c r="A172" s="96">
        <f>A170+1</f>
        <v>127</v>
      </c>
      <c r="B172" s="175"/>
      <c r="C172" s="176"/>
      <c r="D172" s="113"/>
      <c r="E172" s="115"/>
      <c r="F172" s="174"/>
      <c r="G172" s="114" t="str">
        <f t="shared" ref="G172:G185" si="53">IF(AND(F172&lt;&gt;"",V172&lt;&gt;"",L172&lt;&gt;0),V172/L172,"")</f>
        <v/>
      </c>
      <c r="H172" s="115"/>
      <c r="I172" s="115"/>
      <c r="J172" s="115"/>
      <c r="K172" s="115"/>
      <c r="L172" s="133" t="str">
        <f t="shared" ref="L172:L185" si="54">IF(AND(H172&lt;&gt;0, J172&lt;&gt;0, K172&lt;&gt;0), H172*J172*K172, "")</f>
        <v/>
      </c>
      <c r="M172" s="116" t="str">
        <f>IF(L172="", "", L172/Veriler!$X$1)</f>
        <v/>
      </c>
      <c r="N172" s="116" t="str">
        <f>IF(F172&lt;&gt;"", "İthal Girdi", IF(Veriler!T172="", "", IF(Veriler!S172="H", "%0,5 üzerindedir", IF(Veriler!T172&gt;0.1, "%10 sınırı aşılmıştır.", "Uygun"))))</f>
        <v>%0,5 üzerindedir</v>
      </c>
      <c r="O172" s="116" t="str">
        <f t="shared" ref="O172:O185" si="55">IF(M172=""," ",N172)</f>
        <v xml:space="preserve"> </v>
      </c>
      <c r="P172" s="117"/>
      <c r="Q172" s="118"/>
      <c r="R172" s="119" t="str">
        <f t="shared" ref="R172:R185" si="56">IFERROR(IF(AND(T172&lt;&gt;"",L172&lt;&gt;"",L172&lt;&gt;0,T172&lt;&gt;0),T172/L172,"")," ")</f>
        <v/>
      </c>
      <c r="S172" s="133">
        <f>IFERROR(IF(M172&lt;=0.005,IF(F172="",L172,0),IF(F172&lt;&gt;"",0,IF(P172="",0,IF(P172="H",0,IF(Q172&lt;Veriler!$G$2,L172*Veriler!$G$2,L172*Q172)))))," ")</f>
        <v>0</v>
      </c>
      <c r="T172" s="133">
        <f>IF(Veriler!T172&lt;=0.1, S172, IF(AND(Veriler!T172&gt;0.1, F172="", P172="E"), IF(Q172&gt;Veriler!$G$2, Q172*S172, IF(Q172&lt;Veriler!$G$2, Veriler!$G$2*S172, Q172*S172)), 0))</f>
        <v>0</v>
      </c>
      <c r="U172" s="133" t="str">
        <f t="shared" ref="U172:U185" si="57">IF(T172=0," ",T172)</f>
        <v xml:space="preserve"> </v>
      </c>
      <c r="V172" s="134" t="str">
        <f>IFERROR(IF(O172="%10 sınırı aşılmıştır.",L172-T172,IFERROR(IF(F172="",IF(S172=1,0,IF(L172-S172=0,"",L172-S172)),IF(Veriler!M172="",L172,IF(L172*Veriler!M172=0,"",L172*Veriler!M172))),L172)),0)</f>
        <v/>
      </c>
      <c r="W172" s="146"/>
      <c r="X172" s="146"/>
      <c r="Y172" s="146"/>
    </row>
    <row r="173" spans="1:25" s="99" customFormat="1" ht="54.75" customHeight="1" x14ac:dyDescent="0.25">
      <c r="A173" s="96">
        <f t="shared" ref="A173:A185" si="58">A172+1</f>
        <v>128</v>
      </c>
      <c r="B173" s="175"/>
      <c r="C173" s="176"/>
      <c r="D173" s="113"/>
      <c r="E173" s="115"/>
      <c r="F173" s="174"/>
      <c r="G173" s="114" t="str">
        <f t="shared" si="53"/>
        <v/>
      </c>
      <c r="H173" s="115"/>
      <c r="I173" s="115"/>
      <c r="J173" s="115"/>
      <c r="K173" s="115"/>
      <c r="L173" s="133" t="str">
        <f t="shared" si="54"/>
        <v/>
      </c>
      <c r="M173" s="116" t="str">
        <f>IF(L173="", "", L173/Veriler!$X$1)</f>
        <v/>
      </c>
      <c r="N173" s="116" t="str">
        <f>IF(F173&lt;&gt;"", "İthal Girdi", IF(Veriler!T173="", "", IF(Veriler!S173="H", "%0,5 üzerindedir", IF(Veriler!T173&gt;0.1, "%10 sınırı aşılmıştır.", "Uygun"))))</f>
        <v>%0,5 üzerindedir</v>
      </c>
      <c r="O173" s="116" t="str">
        <f t="shared" si="55"/>
        <v xml:space="preserve"> </v>
      </c>
      <c r="P173" s="117"/>
      <c r="Q173" s="118"/>
      <c r="R173" s="119" t="str">
        <f t="shared" si="56"/>
        <v/>
      </c>
      <c r="S173" s="133">
        <f>IFERROR(IF(M173&lt;=0.005,IF(F173="",L173,0),IF(F173&lt;&gt;"",0,IF(P173="",0,IF(P173="H",0,IF(Q173&lt;Veriler!$G$2,L173*Veriler!$G$2,L173*Q173)))))," ")</f>
        <v>0</v>
      </c>
      <c r="T173" s="133">
        <f>IF(Veriler!T173&lt;=0.1, S173, IF(AND(Veriler!T173&gt;0.1, F173="", P173="E"), IF(Q173&gt;Veriler!$G$2, Q173*S173, IF(Q173&lt;Veriler!$G$2, Veriler!$G$2*S173, Q173*S173)), 0))</f>
        <v>0</v>
      </c>
      <c r="U173" s="133" t="str">
        <f t="shared" si="57"/>
        <v xml:space="preserve"> </v>
      </c>
      <c r="V173" s="134" t="str">
        <f>IFERROR(IF(O173="%10 sınırı aşılmıştır.",L173-T173,IFERROR(IF(F173="",IF(S173=1,0,IF(L173-S173=0,"",L173-S173)),IF(Veriler!M173="",L173,IF(L173*Veriler!M173=0,"",L173*Veriler!M173))),L173)),0)</f>
        <v/>
      </c>
      <c r="W173" s="146"/>
      <c r="X173" s="146"/>
      <c r="Y173" s="146"/>
    </row>
    <row r="174" spans="1:25" s="99" customFormat="1" ht="54.75" customHeight="1" x14ac:dyDescent="0.25">
      <c r="A174" s="96">
        <f t="shared" si="58"/>
        <v>129</v>
      </c>
      <c r="B174" s="175"/>
      <c r="C174" s="176"/>
      <c r="D174" s="113"/>
      <c r="E174" s="115"/>
      <c r="F174" s="174"/>
      <c r="G174" s="114" t="str">
        <f t="shared" si="53"/>
        <v/>
      </c>
      <c r="H174" s="115"/>
      <c r="I174" s="115"/>
      <c r="J174" s="115"/>
      <c r="K174" s="115"/>
      <c r="L174" s="133" t="str">
        <f t="shared" si="54"/>
        <v/>
      </c>
      <c r="M174" s="116" t="str">
        <f>IF(L174="", "", L174/Veriler!$X$1)</f>
        <v/>
      </c>
      <c r="N174" s="116" t="str">
        <f>IF(F174&lt;&gt;"", "İthal Girdi", IF(Veriler!T174="", "", IF(Veriler!S174="H", "%0,5 üzerindedir", IF(Veriler!T174&gt;0.1, "%10 sınırı aşılmıştır.", "Uygun"))))</f>
        <v>%0,5 üzerindedir</v>
      </c>
      <c r="O174" s="116" t="str">
        <f t="shared" si="55"/>
        <v xml:space="preserve"> </v>
      </c>
      <c r="P174" s="117"/>
      <c r="Q174" s="118"/>
      <c r="R174" s="119" t="str">
        <f t="shared" si="56"/>
        <v/>
      </c>
      <c r="S174" s="133">
        <f>IFERROR(IF(M174&lt;=0.005,IF(F174="",L174,0),IF(F174&lt;&gt;"",0,IF(P174="",0,IF(P174="H",0,IF(Q174&lt;Veriler!$G$2,L174*Veriler!$G$2,L174*Q174)))))," ")</f>
        <v>0</v>
      </c>
      <c r="T174" s="133">
        <f>IF(Veriler!T174&lt;=0.1, S174, IF(AND(Veriler!T174&gt;0.1, F174="", P174="E"), IF(Q174&gt;Veriler!$G$2, Q174*S174, IF(Q174&lt;Veriler!$G$2, Veriler!$G$2*S174, Q174*S174)), 0))</f>
        <v>0</v>
      </c>
      <c r="U174" s="133" t="str">
        <f t="shared" si="57"/>
        <v xml:space="preserve"> </v>
      </c>
      <c r="V174" s="134" t="str">
        <f>IFERROR(IF(O174="%10 sınırı aşılmıştır.",L174-T174,IFERROR(IF(F174="",IF(S174=1,0,IF(L174-S174=0,"",L174-S174)),IF(Veriler!M174="",L174,IF(L174*Veriler!M174=0,"",L174*Veriler!M174))),L174)),0)</f>
        <v/>
      </c>
      <c r="W174" s="146"/>
      <c r="X174" s="146"/>
      <c r="Y174" s="146"/>
    </row>
    <row r="175" spans="1:25" s="99" customFormat="1" ht="54.75" customHeight="1" x14ac:dyDescent="0.25">
      <c r="A175" s="96">
        <f t="shared" si="58"/>
        <v>130</v>
      </c>
      <c r="B175" s="175"/>
      <c r="C175" s="176"/>
      <c r="D175" s="113"/>
      <c r="E175" s="115"/>
      <c r="F175" s="174"/>
      <c r="G175" s="114" t="str">
        <f t="shared" si="53"/>
        <v/>
      </c>
      <c r="H175" s="115"/>
      <c r="I175" s="115"/>
      <c r="J175" s="115"/>
      <c r="K175" s="115"/>
      <c r="L175" s="133" t="str">
        <f t="shared" si="54"/>
        <v/>
      </c>
      <c r="M175" s="116" t="str">
        <f>IF(L175="", "", L175/Veriler!$X$1)</f>
        <v/>
      </c>
      <c r="N175" s="116" t="str">
        <f>IF(F175&lt;&gt;"", "İthal Girdi", IF(Veriler!T175="", "", IF(Veriler!S175="H", "%0,5 üzerindedir", IF(Veriler!T175&gt;0.1, "%10 sınırı aşılmıştır.", "Uygun"))))</f>
        <v>%0,5 üzerindedir</v>
      </c>
      <c r="O175" s="116" t="str">
        <f t="shared" si="55"/>
        <v xml:space="preserve"> </v>
      </c>
      <c r="P175" s="117"/>
      <c r="Q175" s="118"/>
      <c r="R175" s="119" t="str">
        <f t="shared" si="56"/>
        <v/>
      </c>
      <c r="S175" s="133">
        <f>IFERROR(IF(M175&lt;=0.005,IF(F175="",L175,0),IF(F175&lt;&gt;"",0,IF(P175="",0,IF(P175="H",0,IF(Q175&lt;Veriler!$G$2,L175*Veriler!$G$2,L175*Q175)))))," ")</f>
        <v>0</v>
      </c>
      <c r="T175" s="133">
        <f>IF(Veriler!T175&lt;=0.1, S175, IF(AND(Veriler!T175&gt;0.1, F175="", P175="E"), IF(Q175&gt;Veriler!$G$2, Q175*S175, IF(Q175&lt;Veriler!$G$2, Veriler!$G$2*S175, Q175*S175)), 0))</f>
        <v>0</v>
      </c>
      <c r="U175" s="133" t="str">
        <f t="shared" si="57"/>
        <v xml:space="preserve"> </v>
      </c>
      <c r="V175" s="134" t="str">
        <f>IFERROR(IF(O175="%10 sınırı aşılmıştır.",L175-T175,IFERROR(IF(F175="",IF(S175=1,0,IF(L175-S175=0,"",L175-S175)),IF(Veriler!M175="",L175,IF(L175*Veriler!M175=0,"",L175*Veriler!M175))),L175)),0)</f>
        <v/>
      </c>
      <c r="W175" s="146"/>
      <c r="X175" s="146"/>
      <c r="Y175" s="146"/>
    </row>
    <row r="176" spans="1:25" s="99" customFormat="1" ht="54.75" customHeight="1" x14ac:dyDescent="0.25">
      <c r="A176" s="96">
        <f t="shared" si="58"/>
        <v>131</v>
      </c>
      <c r="B176" s="175"/>
      <c r="C176" s="176"/>
      <c r="D176" s="113"/>
      <c r="E176" s="115"/>
      <c r="F176" s="174"/>
      <c r="G176" s="114" t="str">
        <f t="shared" si="53"/>
        <v/>
      </c>
      <c r="H176" s="115"/>
      <c r="I176" s="115"/>
      <c r="J176" s="115"/>
      <c r="K176" s="115"/>
      <c r="L176" s="133" t="str">
        <f t="shared" si="54"/>
        <v/>
      </c>
      <c r="M176" s="116" t="str">
        <f>IF(L176="", "", L176/Veriler!$X$1)</f>
        <v/>
      </c>
      <c r="N176" s="116" t="str">
        <f>IF(F176&lt;&gt;"", "İthal Girdi", IF(Veriler!T176="", "", IF(Veriler!S176="H", "%0,5 üzerindedir", IF(Veriler!T176&gt;0.1, "%10 sınırı aşılmıştır.", "Uygun"))))</f>
        <v>%0,5 üzerindedir</v>
      </c>
      <c r="O176" s="116" t="str">
        <f t="shared" si="55"/>
        <v xml:space="preserve"> </v>
      </c>
      <c r="P176" s="117"/>
      <c r="Q176" s="118"/>
      <c r="R176" s="119" t="str">
        <f t="shared" si="56"/>
        <v/>
      </c>
      <c r="S176" s="133">
        <f>IFERROR(IF(M176&lt;=0.005,IF(F176="",L176,0),IF(F176&lt;&gt;"",0,IF(P176="",0,IF(P176="H",0,IF(Q176&lt;Veriler!$G$2,L176*Veriler!$G$2,L176*Q176)))))," ")</f>
        <v>0</v>
      </c>
      <c r="T176" s="133">
        <f>IF(Veriler!T176&lt;=0.1, S176, IF(AND(Veriler!T176&gt;0.1, F176="", P176="E"), IF(Q176&gt;Veriler!$G$2, Q176*S176, IF(Q176&lt;Veriler!$G$2, Veriler!$G$2*S176, Q176*S176)), 0))</f>
        <v>0</v>
      </c>
      <c r="U176" s="133" t="str">
        <f t="shared" si="57"/>
        <v xml:space="preserve"> </v>
      </c>
      <c r="V176" s="134" t="str">
        <f>IFERROR(IF(O176="%10 sınırı aşılmıştır.",L176-T176,IFERROR(IF(F176="",IF(S176=1,0,IF(L176-S176=0,"",L176-S176)),IF(Veriler!M176="",L176,IF(L176*Veriler!M176=0,"",L176*Veriler!M176))),L176)),0)</f>
        <v/>
      </c>
      <c r="W176" s="146"/>
      <c r="X176" s="146"/>
      <c r="Y176" s="146"/>
    </row>
    <row r="177" spans="1:25" s="99" customFormat="1" ht="54.75" customHeight="1" x14ac:dyDescent="0.25">
      <c r="A177" s="96">
        <f t="shared" si="58"/>
        <v>132</v>
      </c>
      <c r="B177" s="175"/>
      <c r="C177" s="176"/>
      <c r="D177" s="113"/>
      <c r="E177" s="115"/>
      <c r="F177" s="174"/>
      <c r="G177" s="114" t="str">
        <f t="shared" si="53"/>
        <v/>
      </c>
      <c r="H177" s="115"/>
      <c r="I177" s="115"/>
      <c r="J177" s="115"/>
      <c r="K177" s="115"/>
      <c r="L177" s="133" t="str">
        <f t="shared" si="54"/>
        <v/>
      </c>
      <c r="M177" s="116" t="str">
        <f>IF(L177="", "", L177/Veriler!$X$1)</f>
        <v/>
      </c>
      <c r="N177" s="116" t="str">
        <f>IF(F177&lt;&gt;"", "İthal Girdi", IF(Veriler!T177="", "", IF(Veriler!S177="H", "%0,5 üzerindedir", IF(Veriler!T177&gt;0.1, "%10 sınırı aşılmıştır.", "Uygun"))))</f>
        <v>%0,5 üzerindedir</v>
      </c>
      <c r="O177" s="116" t="str">
        <f t="shared" si="55"/>
        <v xml:space="preserve"> </v>
      </c>
      <c r="P177" s="117"/>
      <c r="Q177" s="118"/>
      <c r="R177" s="119" t="str">
        <f t="shared" si="56"/>
        <v/>
      </c>
      <c r="S177" s="133">
        <f>IFERROR(IF(M177&lt;=0.005,IF(F177="",L177,0),IF(F177&lt;&gt;"",0,IF(P177="",0,IF(P177="H",0,IF(Q177&lt;Veriler!$G$2,L177*Veriler!$G$2,L177*Q177)))))," ")</f>
        <v>0</v>
      </c>
      <c r="T177" s="133">
        <f>IF(Veriler!T177&lt;=0.1, S177, IF(AND(Veriler!T177&gt;0.1, F177="", P177="E"), IF(Q177&gt;Veriler!$G$2, Q177*S177, IF(Q177&lt;Veriler!$G$2, Veriler!$G$2*S177, Q177*S177)), 0))</f>
        <v>0</v>
      </c>
      <c r="U177" s="133" t="str">
        <f t="shared" si="57"/>
        <v xml:space="preserve"> </v>
      </c>
      <c r="V177" s="134" t="str">
        <f>IFERROR(IF(O177="%10 sınırı aşılmıştır.",L177-T177,IFERROR(IF(F177="",IF(S177=1,0,IF(L177-S177=0,"",L177-S177)),IF(Veriler!M177="",L177,IF(L177*Veriler!M177=0,"",L177*Veriler!M177))),L177)),0)</f>
        <v/>
      </c>
      <c r="W177" s="146"/>
      <c r="X177" s="146"/>
      <c r="Y177" s="146"/>
    </row>
    <row r="178" spans="1:25" s="99" customFormat="1" ht="54.75" customHeight="1" x14ac:dyDescent="0.25">
      <c r="A178" s="96">
        <f t="shared" si="58"/>
        <v>133</v>
      </c>
      <c r="B178" s="175"/>
      <c r="C178" s="176"/>
      <c r="D178" s="113"/>
      <c r="E178" s="115"/>
      <c r="F178" s="174"/>
      <c r="G178" s="114" t="str">
        <f t="shared" si="53"/>
        <v/>
      </c>
      <c r="H178" s="115"/>
      <c r="I178" s="115"/>
      <c r="J178" s="115"/>
      <c r="K178" s="115"/>
      <c r="L178" s="133" t="str">
        <f t="shared" si="54"/>
        <v/>
      </c>
      <c r="M178" s="116" t="str">
        <f>IF(L178="", "", L178/Veriler!$X$1)</f>
        <v/>
      </c>
      <c r="N178" s="116" t="str">
        <f>IF(F178&lt;&gt;"", "İthal Girdi", IF(Veriler!T178="", "", IF(Veriler!S178="H", "%0,5 üzerindedir", IF(Veriler!T178&gt;0.1, "%10 sınırı aşılmıştır.", "Uygun"))))</f>
        <v>%0,5 üzerindedir</v>
      </c>
      <c r="O178" s="116" t="str">
        <f t="shared" si="55"/>
        <v xml:space="preserve"> </v>
      </c>
      <c r="P178" s="117"/>
      <c r="Q178" s="118"/>
      <c r="R178" s="119" t="str">
        <f t="shared" si="56"/>
        <v/>
      </c>
      <c r="S178" s="133">
        <f>IFERROR(IF(M178&lt;=0.005,IF(F178="",L178,0),IF(F178&lt;&gt;"",0,IF(P178="",0,IF(P178="H",0,IF(Q178&lt;Veriler!$G$2,L178*Veriler!$G$2,L178*Q178)))))," ")</f>
        <v>0</v>
      </c>
      <c r="T178" s="133">
        <f>IF(Veriler!T178&lt;=0.1, S178, IF(AND(Veriler!T178&gt;0.1, F178="", P178="E"), IF(Q178&gt;Veriler!$G$2, Q178*S178, IF(Q178&lt;Veriler!$G$2, Veriler!$G$2*S178, Q178*S178)), 0))</f>
        <v>0</v>
      </c>
      <c r="U178" s="133" t="str">
        <f t="shared" si="57"/>
        <v xml:space="preserve"> </v>
      </c>
      <c r="V178" s="134" t="str">
        <f>IFERROR(IF(O178="%10 sınırı aşılmıştır.",L178-T178,IFERROR(IF(F178="",IF(S178=1,0,IF(L178-S178=0,"",L178-S178)),IF(Veriler!M178="",L178,IF(L178*Veriler!M178=0,"",L178*Veriler!M178))),L178)),0)</f>
        <v/>
      </c>
      <c r="W178" s="146"/>
      <c r="X178" s="146"/>
      <c r="Y178" s="146"/>
    </row>
    <row r="179" spans="1:25" s="99" customFormat="1" ht="54.75" customHeight="1" x14ac:dyDescent="0.25">
      <c r="A179" s="96">
        <f t="shared" si="58"/>
        <v>134</v>
      </c>
      <c r="B179" s="175"/>
      <c r="C179" s="176"/>
      <c r="D179" s="113"/>
      <c r="E179" s="115"/>
      <c r="F179" s="174"/>
      <c r="G179" s="114" t="str">
        <f t="shared" si="53"/>
        <v/>
      </c>
      <c r="H179" s="115"/>
      <c r="I179" s="115"/>
      <c r="J179" s="115"/>
      <c r="K179" s="115"/>
      <c r="L179" s="133" t="str">
        <f t="shared" si="54"/>
        <v/>
      </c>
      <c r="M179" s="116" t="str">
        <f>IF(L179="", "", L179/Veriler!$X$1)</f>
        <v/>
      </c>
      <c r="N179" s="116" t="str">
        <f>IF(F179&lt;&gt;"", "İthal Girdi", IF(Veriler!T179="", "", IF(Veriler!S179="H", "%0,5 üzerindedir", IF(Veriler!T179&gt;0.1, "%10 sınırı aşılmıştır.", "Uygun"))))</f>
        <v>%0,5 üzerindedir</v>
      </c>
      <c r="O179" s="116" t="str">
        <f t="shared" si="55"/>
        <v xml:space="preserve"> </v>
      </c>
      <c r="P179" s="117"/>
      <c r="Q179" s="118"/>
      <c r="R179" s="119" t="str">
        <f t="shared" si="56"/>
        <v/>
      </c>
      <c r="S179" s="133">
        <f>IFERROR(IF(M179&lt;=0.005,IF(F179="",L179,0),IF(F179&lt;&gt;"",0,IF(P179="",0,IF(P179="H",0,IF(Q179&lt;Veriler!$G$2,L179*Veriler!$G$2,L179*Q179)))))," ")</f>
        <v>0</v>
      </c>
      <c r="T179" s="133">
        <f>IF(Veriler!T179&lt;=0.1, S179, IF(AND(Veriler!T179&gt;0.1, F179="", P179="E"), IF(Q179&gt;Veriler!$G$2, Q179*S179, IF(Q179&lt;Veriler!$G$2, Veriler!$G$2*S179, Q179*S179)), 0))</f>
        <v>0</v>
      </c>
      <c r="U179" s="133" t="str">
        <f t="shared" si="57"/>
        <v xml:space="preserve"> </v>
      </c>
      <c r="V179" s="134" t="str">
        <f>IFERROR(IF(O179="%10 sınırı aşılmıştır.",L179-T179,IFERROR(IF(F179="",IF(S179=1,0,IF(L179-S179=0,"",L179-S179)),IF(Veriler!M179="",L179,IF(L179*Veriler!M179=0,"",L179*Veriler!M179))),L179)),0)</f>
        <v/>
      </c>
      <c r="W179" s="146"/>
      <c r="X179" s="146"/>
      <c r="Y179" s="146"/>
    </row>
    <row r="180" spans="1:25" s="99" customFormat="1" ht="54.75" customHeight="1" x14ac:dyDescent="0.25">
      <c r="A180" s="96">
        <f t="shared" si="58"/>
        <v>135</v>
      </c>
      <c r="B180" s="175"/>
      <c r="C180" s="176"/>
      <c r="D180" s="113"/>
      <c r="E180" s="115"/>
      <c r="F180" s="174"/>
      <c r="G180" s="114" t="str">
        <f t="shared" si="53"/>
        <v/>
      </c>
      <c r="H180" s="115"/>
      <c r="I180" s="115"/>
      <c r="J180" s="115"/>
      <c r="K180" s="115"/>
      <c r="L180" s="133" t="str">
        <f t="shared" si="54"/>
        <v/>
      </c>
      <c r="M180" s="116" t="str">
        <f>IF(L180="", "", L180/Veriler!$X$1)</f>
        <v/>
      </c>
      <c r="N180" s="116" t="str">
        <f>IF(F180&lt;&gt;"", "İthal Girdi", IF(Veriler!T180="", "", IF(Veriler!S180="H", "%0,5 üzerindedir", IF(Veriler!T180&gt;0.1, "%10 sınırı aşılmıştır.", "Uygun"))))</f>
        <v>%0,5 üzerindedir</v>
      </c>
      <c r="O180" s="116" t="str">
        <f t="shared" si="55"/>
        <v xml:space="preserve"> </v>
      </c>
      <c r="P180" s="117"/>
      <c r="Q180" s="118"/>
      <c r="R180" s="119" t="str">
        <f t="shared" si="56"/>
        <v/>
      </c>
      <c r="S180" s="133">
        <f>IFERROR(IF(M180&lt;=0.005,IF(F180="",L180,0),IF(F180&lt;&gt;"",0,IF(P180="",0,IF(P180="H",0,IF(Q180&lt;Veriler!$G$2,L180*Veriler!$G$2,L180*Q180)))))," ")</f>
        <v>0</v>
      </c>
      <c r="T180" s="133">
        <f>IF(Veriler!T180&lt;=0.1, S180, IF(AND(Veriler!T180&gt;0.1, F180="", P180="E"), IF(Q180&gt;Veriler!$G$2, Q180*S180, IF(Q180&lt;Veriler!$G$2, Veriler!$G$2*S180, Q180*S180)), 0))</f>
        <v>0</v>
      </c>
      <c r="U180" s="133" t="str">
        <f t="shared" si="57"/>
        <v xml:space="preserve"> </v>
      </c>
      <c r="V180" s="134" t="str">
        <f>IFERROR(IF(O180="%10 sınırı aşılmıştır.",L180-T180,IFERROR(IF(F180="",IF(S180=1,0,IF(L180-S180=0,"",L180-S180)),IF(Veriler!M180="",L180,IF(L180*Veriler!M180=0,"",L180*Veriler!M180))),L180)),0)</f>
        <v/>
      </c>
      <c r="W180" s="146"/>
      <c r="X180" s="146"/>
      <c r="Y180" s="146"/>
    </row>
    <row r="181" spans="1:25" s="99" customFormat="1" ht="54.75" customHeight="1" x14ac:dyDescent="0.25">
      <c r="A181" s="96">
        <f t="shared" si="58"/>
        <v>136</v>
      </c>
      <c r="B181" s="175"/>
      <c r="C181" s="176"/>
      <c r="D181" s="113"/>
      <c r="E181" s="115"/>
      <c r="F181" s="174"/>
      <c r="G181" s="114" t="str">
        <f t="shared" si="53"/>
        <v/>
      </c>
      <c r="H181" s="115"/>
      <c r="I181" s="115"/>
      <c r="J181" s="115"/>
      <c r="K181" s="115"/>
      <c r="L181" s="133" t="str">
        <f t="shared" si="54"/>
        <v/>
      </c>
      <c r="M181" s="116" t="str">
        <f>IF(L181="", "", L181/Veriler!$X$1)</f>
        <v/>
      </c>
      <c r="N181" s="116" t="str">
        <f>IF(F181&lt;&gt;"", "İthal Girdi", IF(Veriler!T181="", "", IF(Veriler!S181="H", "%0,5 üzerindedir", IF(Veriler!T181&gt;0.1, "%10 sınırı aşılmıştır.", "Uygun"))))</f>
        <v>%0,5 üzerindedir</v>
      </c>
      <c r="O181" s="116" t="str">
        <f t="shared" si="55"/>
        <v xml:space="preserve"> </v>
      </c>
      <c r="P181" s="117"/>
      <c r="Q181" s="118"/>
      <c r="R181" s="119" t="str">
        <f t="shared" si="56"/>
        <v/>
      </c>
      <c r="S181" s="133">
        <f>IFERROR(IF(M181&lt;=0.005,IF(F181="",L181,0),IF(F181&lt;&gt;"",0,IF(P181="",0,IF(P181="H",0,IF(Q181&lt;Veriler!$G$2,L181*Veriler!$G$2,L181*Q181)))))," ")</f>
        <v>0</v>
      </c>
      <c r="T181" s="133">
        <f>IF(Veriler!T181&lt;=0.1, S181, IF(AND(Veriler!T181&gt;0.1, F181="", P181="E"), IF(Q181&gt;Veriler!$G$2, Q181*S181, IF(Q181&lt;Veriler!$G$2, Veriler!$G$2*S181, Q181*S181)), 0))</f>
        <v>0</v>
      </c>
      <c r="U181" s="133" t="str">
        <f t="shared" si="57"/>
        <v xml:space="preserve"> </v>
      </c>
      <c r="V181" s="134" t="str">
        <f>IFERROR(IF(O181="%10 sınırı aşılmıştır.",L181-T181,IFERROR(IF(F181="",IF(S181=1,0,IF(L181-S181=0,"",L181-S181)),IF(Veriler!M181="",L181,IF(L181*Veriler!M181=0,"",L181*Veriler!M181))),L181)),0)</f>
        <v/>
      </c>
      <c r="W181" s="146"/>
      <c r="X181" s="146"/>
      <c r="Y181" s="146"/>
    </row>
    <row r="182" spans="1:25" s="99" customFormat="1" ht="54.75" customHeight="1" x14ac:dyDescent="0.25">
      <c r="A182" s="96">
        <f t="shared" si="58"/>
        <v>137</v>
      </c>
      <c r="B182" s="175"/>
      <c r="C182" s="176"/>
      <c r="D182" s="113"/>
      <c r="E182" s="115"/>
      <c r="F182" s="174"/>
      <c r="G182" s="114" t="str">
        <f t="shared" si="53"/>
        <v/>
      </c>
      <c r="H182" s="115"/>
      <c r="I182" s="115"/>
      <c r="J182" s="115"/>
      <c r="K182" s="115"/>
      <c r="L182" s="133" t="str">
        <f t="shared" si="54"/>
        <v/>
      </c>
      <c r="M182" s="116" t="str">
        <f>IF(L182="", "", L182/Veriler!$X$1)</f>
        <v/>
      </c>
      <c r="N182" s="116" t="str">
        <f>IF(F182&lt;&gt;"", "İthal Girdi", IF(Veriler!T182="", "", IF(Veriler!S182="H", "%0,5 üzerindedir", IF(Veriler!T182&gt;0.1, "%10 sınırı aşılmıştır.", "Uygun"))))</f>
        <v>%0,5 üzerindedir</v>
      </c>
      <c r="O182" s="116" t="str">
        <f t="shared" si="55"/>
        <v xml:space="preserve"> </v>
      </c>
      <c r="P182" s="117"/>
      <c r="Q182" s="118"/>
      <c r="R182" s="119" t="str">
        <f t="shared" si="56"/>
        <v/>
      </c>
      <c r="S182" s="133">
        <f>IFERROR(IF(M182&lt;=0.005,IF(F182="",L182,0),IF(F182&lt;&gt;"",0,IF(P182="",0,IF(P182="H",0,IF(Q182&lt;Veriler!$G$2,L182*Veriler!$G$2,L182*Q182)))))," ")</f>
        <v>0</v>
      </c>
      <c r="T182" s="133">
        <f>IF(Veriler!T182&lt;=0.1, S182, IF(AND(Veriler!T182&gt;0.1, F182="", P182="E"), IF(Q182&gt;Veriler!$G$2, Q182*S182, IF(Q182&lt;Veriler!$G$2, Veriler!$G$2*S182, Q182*S182)), 0))</f>
        <v>0</v>
      </c>
      <c r="U182" s="133" t="str">
        <f t="shared" si="57"/>
        <v xml:space="preserve"> </v>
      </c>
      <c r="V182" s="134" t="str">
        <f>IFERROR(IF(O182="%10 sınırı aşılmıştır.",L182-T182,IFERROR(IF(F182="",IF(S182=1,0,IF(L182-S182=0,"",L182-S182)),IF(Veriler!M182="",L182,IF(L182*Veriler!M182=0,"",L182*Veriler!M182))),L182)),0)</f>
        <v/>
      </c>
      <c r="W182" s="146"/>
      <c r="X182" s="146"/>
      <c r="Y182" s="146"/>
    </row>
    <row r="183" spans="1:25" s="99" customFormat="1" ht="54.75" customHeight="1" x14ac:dyDescent="0.25">
      <c r="A183" s="96">
        <f t="shared" si="58"/>
        <v>138</v>
      </c>
      <c r="B183" s="175"/>
      <c r="C183" s="176"/>
      <c r="D183" s="113"/>
      <c r="E183" s="115"/>
      <c r="F183" s="174"/>
      <c r="G183" s="114" t="str">
        <f t="shared" si="53"/>
        <v/>
      </c>
      <c r="H183" s="115"/>
      <c r="I183" s="115"/>
      <c r="J183" s="115"/>
      <c r="K183" s="115"/>
      <c r="L183" s="133" t="str">
        <f t="shared" si="54"/>
        <v/>
      </c>
      <c r="M183" s="116" t="str">
        <f>IF(L183="", "", L183/Veriler!$X$1)</f>
        <v/>
      </c>
      <c r="N183" s="116" t="str">
        <f>IF(F183&lt;&gt;"", "İthal Girdi", IF(Veriler!T183="", "", IF(Veriler!S183="H", "%0,5 üzerindedir", IF(Veriler!T183&gt;0.1, "%10 sınırı aşılmıştır.", "Uygun"))))</f>
        <v>%0,5 üzerindedir</v>
      </c>
      <c r="O183" s="116" t="str">
        <f t="shared" si="55"/>
        <v xml:space="preserve"> </v>
      </c>
      <c r="P183" s="117"/>
      <c r="Q183" s="118"/>
      <c r="R183" s="119" t="str">
        <f t="shared" si="56"/>
        <v/>
      </c>
      <c r="S183" s="133">
        <f>IFERROR(IF(M183&lt;=0.005,IF(F183="",L183,0),IF(F183&lt;&gt;"",0,IF(P183="",0,IF(P183="H",0,IF(Q183&lt;Veriler!$G$2,L183*Veriler!$G$2,L183*Q183)))))," ")</f>
        <v>0</v>
      </c>
      <c r="T183" s="133">
        <f>IF(Veriler!T183&lt;=0.1, S183, IF(AND(Veriler!T183&gt;0.1, F183="", P183="E"), IF(Q183&gt;Veriler!$G$2, Q183*S183, IF(Q183&lt;Veriler!$G$2, Veriler!$G$2*S183, Q183*S183)), 0))</f>
        <v>0</v>
      </c>
      <c r="U183" s="133" t="str">
        <f t="shared" si="57"/>
        <v xml:space="preserve"> </v>
      </c>
      <c r="V183" s="134" t="str">
        <f>IFERROR(IF(O183="%10 sınırı aşılmıştır.",L183-T183,IFERROR(IF(F183="",IF(S183=1,0,IF(L183-S183=0,"",L183-S183)),IF(Veriler!M183="",L183,IF(L183*Veriler!M183=0,"",L183*Veriler!M183))),L183)),0)</f>
        <v/>
      </c>
      <c r="W183" s="146"/>
      <c r="X183" s="146"/>
      <c r="Y183" s="146"/>
    </row>
    <row r="184" spans="1:25" s="99" customFormat="1" ht="54.75" customHeight="1" x14ac:dyDescent="0.25">
      <c r="A184" s="96">
        <f t="shared" si="58"/>
        <v>139</v>
      </c>
      <c r="B184" s="175"/>
      <c r="C184" s="176"/>
      <c r="D184" s="113"/>
      <c r="E184" s="115"/>
      <c r="F184" s="174"/>
      <c r="G184" s="114" t="str">
        <f t="shared" si="53"/>
        <v/>
      </c>
      <c r="H184" s="115"/>
      <c r="I184" s="115"/>
      <c r="J184" s="115"/>
      <c r="K184" s="115"/>
      <c r="L184" s="133" t="str">
        <f t="shared" si="54"/>
        <v/>
      </c>
      <c r="M184" s="116" t="str">
        <f>IF(L184="", "", L184/Veriler!$X$1)</f>
        <v/>
      </c>
      <c r="N184" s="116" t="str">
        <f>IF(F184&lt;&gt;"", "İthal Girdi", IF(Veriler!T184="", "", IF(Veriler!S184="H", "%0,5 üzerindedir", IF(Veriler!T184&gt;0.1, "%10 sınırı aşılmıştır.", "Uygun"))))</f>
        <v>%0,5 üzerindedir</v>
      </c>
      <c r="O184" s="116" t="str">
        <f t="shared" si="55"/>
        <v xml:space="preserve"> </v>
      </c>
      <c r="P184" s="117"/>
      <c r="Q184" s="118"/>
      <c r="R184" s="119" t="str">
        <f t="shared" si="56"/>
        <v/>
      </c>
      <c r="S184" s="133">
        <f>IFERROR(IF(M184&lt;=0.005,IF(F184="",L184,0),IF(F184&lt;&gt;"",0,IF(P184="",0,IF(P184="H",0,IF(Q184&lt;Veriler!$G$2,L184*Veriler!$G$2,L184*Q184)))))," ")</f>
        <v>0</v>
      </c>
      <c r="T184" s="133">
        <f>IF(Veriler!T184&lt;=0.1, S184, IF(AND(Veriler!T184&gt;0.1, F184="", P184="E"), IF(Q184&gt;Veriler!$G$2, Q184*S184, IF(Q184&lt;Veriler!$G$2, Veriler!$G$2*S184, Q184*S184)), 0))</f>
        <v>0</v>
      </c>
      <c r="U184" s="133" t="str">
        <f t="shared" si="57"/>
        <v xml:space="preserve"> </v>
      </c>
      <c r="V184" s="134" t="str">
        <f>IFERROR(IF(O184="%10 sınırı aşılmıştır.",L184-T184,IFERROR(IF(F184="",IF(S184=1,0,IF(L184-S184=0,"",L184-S184)),IF(Veriler!M184="",L184,IF(L184*Veriler!M184=0,"",L184*Veriler!M184))),L184)),0)</f>
        <v/>
      </c>
      <c r="W184" s="146"/>
      <c r="X184" s="146"/>
      <c r="Y184" s="146"/>
    </row>
    <row r="185" spans="1:25" s="99" customFormat="1" ht="54.75" customHeight="1" x14ac:dyDescent="0.25">
      <c r="A185" s="96">
        <f t="shared" si="58"/>
        <v>140</v>
      </c>
      <c r="B185" s="175"/>
      <c r="C185" s="176"/>
      <c r="D185" s="113"/>
      <c r="E185" s="115"/>
      <c r="F185" s="174"/>
      <c r="G185" s="114" t="str">
        <f t="shared" si="53"/>
        <v/>
      </c>
      <c r="H185" s="115"/>
      <c r="I185" s="115"/>
      <c r="J185" s="115"/>
      <c r="K185" s="115"/>
      <c r="L185" s="133" t="str">
        <f t="shared" si="54"/>
        <v/>
      </c>
      <c r="M185" s="116" t="str">
        <f>IF(L185="", "", L185/Veriler!$X$1)</f>
        <v/>
      </c>
      <c r="N185" s="116" t="str">
        <f>IF(F185&lt;&gt;"", "İthal Girdi", IF(Veriler!T185="", "", IF(Veriler!S185="H", "%0,5 üzerindedir", IF(Veriler!T185&gt;0.1, "%10 sınırı aşılmıştır.", "Uygun"))))</f>
        <v>%0,5 üzerindedir</v>
      </c>
      <c r="O185" s="116" t="str">
        <f t="shared" si="55"/>
        <v xml:space="preserve"> </v>
      </c>
      <c r="P185" s="117"/>
      <c r="Q185" s="118"/>
      <c r="R185" s="119" t="str">
        <f t="shared" si="56"/>
        <v/>
      </c>
      <c r="S185" s="133">
        <f>IFERROR(IF(M185&lt;=0.005,IF(F185="",L185,0),IF(F185&lt;&gt;"",0,IF(P185="",0,IF(P185="H",0,IF(Q185&lt;Veriler!$G$2,L185*Veriler!$G$2,L185*Q185)))))," ")</f>
        <v>0</v>
      </c>
      <c r="T185" s="133">
        <f>IF(Veriler!T185&lt;=0.1, S185, IF(AND(Veriler!T185&gt;0.1, F185="", P185="E"), IF(Q185&gt;Veriler!$G$2, Q185*S185, IF(Q185&lt;Veriler!$G$2, Veriler!$G$2*S185, Q185*S185)), 0))</f>
        <v>0</v>
      </c>
      <c r="U185" s="133" t="str">
        <f t="shared" si="57"/>
        <v xml:space="preserve"> </v>
      </c>
      <c r="V185" s="134" t="str">
        <f>IFERROR(IF(O185="%10 sınırı aşılmıştır.",L185-T185,IFERROR(IF(F185="",IF(S185=1,0,IF(L185-S185=0,"",L185-S185)),IF(Veriler!M185="",L185,IF(L185*Veriler!M185=0,"",L185*Veriler!M185))),L185)),0)</f>
        <v/>
      </c>
      <c r="W185" s="146"/>
      <c r="X185" s="146"/>
      <c r="Y185" s="146"/>
    </row>
    <row r="186" spans="1:25" s="99" customFormat="1" ht="24" customHeight="1" x14ac:dyDescent="0.25">
      <c r="A186" s="103"/>
      <c r="B186" s="104"/>
      <c r="C186" s="104"/>
      <c r="D186" s="104"/>
      <c r="E186" s="103"/>
      <c r="F186" s="135"/>
      <c r="G186" s="157"/>
      <c r="H186" s="103"/>
      <c r="I186" s="103"/>
      <c r="J186" s="103"/>
      <c r="K186" s="103"/>
      <c r="L186" s="136">
        <f>SUM(L157:L170,L172:L185)</f>
        <v>0</v>
      </c>
      <c r="M186" s="158"/>
      <c r="N186" s="158"/>
      <c r="O186" s="158"/>
      <c r="P186" s="105"/>
      <c r="Q186" s="106"/>
      <c r="R186" s="159"/>
      <c r="S186" s="160"/>
      <c r="T186" s="160"/>
      <c r="U186" s="160"/>
      <c r="V186" s="160"/>
      <c r="W186" s="146"/>
      <c r="X186" s="146"/>
      <c r="Y186" s="146"/>
    </row>
    <row r="187" spans="1:25" s="99" customFormat="1" ht="31.5" customHeight="1" x14ac:dyDescent="0.25">
      <c r="A187" s="103"/>
      <c r="B187" s="104"/>
      <c r="C187" s="104"/>
      <c r="D187" s="104"/>
      <c r="E187" s="103"/>
      <c r="F187" s="135"/>
      <c r="G187" s="157"/>
      <c r="H187" s="103"/>
      <c r="I187" s="103"/>
      <c r="J187" s="103"/>
      <c r="K187" s="103"/>
      <c r="L187" s="161"/>
      <c r="M187" s="158"/>
      <c r="N187" s="158"/>
      <c r="O187" s="158"/>
      <c r="P187" s="105"/>
      <c r="Q187" s="106"/>
      <c r="R187" s="159"/>
      <c r="S187" s="162" t="s">
        <v>57</v>
      </c>
      <c r="T187" s="162" t="s">
        <v>57</v>
      </c>
      <c r="U187" s="162" t="s">
        <v>57</v>
      </c>
      <c r="V187" s="163" t="s">
        <v>58</v>
      </c>
      <c r="W187" s="146"/>
      <c r="X187" s="146"/>
      <c r="Y187" s="146"/>
    </row>
    <row r="188" spans="1:25" s="99" customFormat="1" ht="58.5" customHeight="1" x14ac:dyDescent="0.25">
      <c r="A188" s="185" t="s">
        <v>59</v>
      </c>
      <c r="B188" s="180"/>
      <c r="C188" s="180"/>
      <c r="D188" s="180"/>
      <c r="E188" s="180"/>
      <c r="F188" s="180"/>
      <c r="G188" s="180"/>
      <c r="H188" s="180"/>
      <c r="I188" s="180"/>
      <c r="J188" s="180"/>
      <c r="K188" s="180"/>
      <c r="L188" s="180"/>
      <c r="M188" s="180"/>
      <c r="N188" s="180"/>
      <c r="O188" s="180"/>
      <c r="P188" s="180"/>
      <c r="Q188" s="180"/>
      <c r="R188" s="176"/>
      <c r="S188" s="137">
        <f>SUM(S150,S157:S170,S172:S185)</f>
        <v>0</v>
      </c>
      <c r="T188" s="137" t="str">
        <f>IF(SUM(T157:T170,T172:T185)=0," ",SUM(T157:T170,T172:T185))</f>
        <v xml:space="preserve"> </v>
      </c>
      <c r="U188" s="137" t="str">
        <f>IF(SUM(U157:U170,U172:U185)=0," ",SUM(U157:U170,U172:U185))</f>
        <v xml:space="preserve"> </v>
      </c>
      <c r="V188" s="137" t="str">
        <f>IF(SUM(V157:V170,V172:V185)=0," ",SUM(V157:V170,V172:V185))</f>
        <v xml:space="preserve"> </v>
      </c>
      <c r="W188" s="146"/>
      <c r="X188" s="164">
        <f>SUM(U157:U170,U172:U185)</f>
        <v>0</v>
      </c>
      <c r="Y188" s="164">
        <f>SUM(V157:V170,V172:V185)</f>
        <v>0</v>
      </c>
    </row>
    <row r="189" spans="1:25" x14ac:dyDescent="0.3">
      <c r="A189" s="34"/>
      <c r="G189" s="146"/>
      <c r="L189" s="146"/>
      <c r="M189" s="146"/>
      <c r="N189" s="146"/>
      <c r="O189" s="146"/>
      <c r="R189" s="146"/>
      <c r="S189" s="146"/>
      <c r="T189" s="146"/>
      <c r="U189" s="146"/>
      <c r="V189" s="146"/>
      <c r="W189" s="146"/>
      <c r="X189" s="146"/>
      <c r="Y189" s="146"/>
    </row>
    <row r="190" spans="1:25" x14ac:dyDescent="0.3">
      <c r="A190" s="186" t="s">
        <v>60</v>
      </c>
      <c r="B190" s="187"/>
      <c r="C190" s="187"/>
      <c r="D190" s="187"/>
      <c r="E190" s="187"/>
      <c r="F190" s="187"/>
      <c r="G190" s="187"/>
      <c r="H190" s="187"/>
      <c r="I190" s="187"/>
      <c r="J190" s="187"/>
      <c r="K190" s="187"/>
      <c r="L190" s="187"/>
      <c r="M190" s="187"/>
      <c r="N190" s="187"/>
      <c r="O190" s="187"/>
      <c r="P190" s="187"/>
      <c r="Q190" s="187"/>
      <c r="R190" s="187"/>
      <c r="S190" s="187"/>
      <c r="T190" s="187"/>
      <c r="U190" s="187"/>
      <c r="V190" s="187"/>
      <c r="W190" s="146"/>
      <c r="X190" s="146"/>
      <c r="Y190" s="146"/>
    </row>
    <row r="191" spans="1:25" s="99" customFormat="1" ht="41.25" customHeight="1" x14ac:dyDescent="0.25">
      <c r="A191" s="189" t="s">
        <v>38</v>
      </c>
      <c r="B191" s="180"/>
      <c r="C191" s="180"/>
      <c r="D191" s="180"/>
      <c r="E191" s="180"/>
      <c r="F191" s="180"/>
      <c r="G191" s="180"/>
      <c r="H191" s="180"/>
      <c r="I191" s="180"/>
      <c r="J191" s="180"/>
      <c r="K191" s="180"/>
      <c r="L191" s="180"/>
      <c r="M191" s="180"/>
      <c r="N191" s="180"/>
      <c r="O191" s="180"/>
      <c r="P191" s="180"/>
      <c r="Q191" s="180"/>
      <c r="R191" s="180"/>
      <c r="S191" s="180"/>
      <c r="T191" s="180"/>
      <c r="U191" s="180"/>
      <c r="V191" s="176"/>
      <c r="W191" s="146"/>
      <c r="X191" s="146"/>
      <c r="Y191" s="146"/>
    </row>
    <row r="192" spans="1:25" s="100" customFormat="1" ht="35.25" customHeight="1" x14ac:dyDescent="0.25">
      <c r="A192" s="179" t="s">
        <v>39</v>
      </c>
      <c r="B192" s="180"/>
      <c r="C192" s="180"/>
      <c r="D192" s="180"/>
      <c r="E192" s="180"/>
      <c r="F192" s="180"/>
      <c r="G192" s="180"/>
      <c r="H192" s="180"/>
      <c r="I192" s="180"/>
      <c r="J192" s="180"/>
      <c r="K192" s="180"/>
      <c r="L192" s="180"/>
      <c r="M192" s="180"/>
      <c r="N192" s="180"/>
      <c r="O192" s="180"/>
      <c r="P192" s="180"/>
      <c r="Q192" s="180"/>
      <c r="R192" s="176"/>
      <c r="S192" s="147"/>
      <c r="T192" s="148"/>
      <c r="U192" s="149" t="s">
        <v>40</v>
      </c>
      <c r="V192" s="150">
        <f>V154+1</f>
        <v>6</v>
      </c>
      <c r="W192" s="146"/>
      <c r="X192" s="146"/>
      <c r="Y192" s="146"/>
    </row>
    <row r="193" spans="1:25" s="99" customFormat="1" ht="81" customHeight="1" x14ac:dyDescent="0.25">
      <c r="A193" s="110" t="s">
        <v>3</v>
      </c>
      <c r="B193" s="188" t="s">
        <v>41</v>
      </c>
      <c r="C193" s="176"/>
      <c r="D193" s="111" t="s">
        <v>42</v>
      </c>
      <c r="E193" s="110" t="s">
        <v>324</v>
      </c>
      <c r="F193" s="111" t="s">
        <v>325</v>
      </c>
      <c r="G193" s="151" t="s">
        <v>43</v>
      </c>
      <c r="H193" s="110" t="s">
        <v>44</v>
      </c>
      <c r="I193" s="110" t="s">
        <v>8</v>
      </c>
      <c r="J193" s="110" t="s">
        <v>45</v>
      </c>
      <c r="K193" s="110" t="s">
        <v>46</v>
      </c>
      <c r="L193" s="152" t="s">
        <v>47</v>
      </c>
      <c r="M193" s="153" t="s">
        <v>48</v>
      </c>
      <c r="N193" s="154" t="s">
        <v>49</v>
      </c>
      <c r="O193" s="154" t="s">
        <v>49</v>
      </c>
      <c r="P193" s="112" t="s">
        <v>50</v>
      </c>
      <c r="Q193" s="110" t="s">
        <v>51</v>
      </c>
      <c r="R193" s="155" t="s">
        <v>52</v>
      </c>
      <c r="S193" s="156" t="s">
        <v>53</v>
      </c>
      <c r="T193" s="156" t="s">
        <v>54</v>
      </c>
      <c r="U193" s="152" t="s">
        <v>54</v>
      </c>
      <c r="V193" s="152" t="s">
        <v>55</v>
      </c>
      <c r="W193" s="146"/>
      <c r="X193" s="146"/>
      <c r="Y193" s="146"/>
    </row>
    <row r="194" spans="1:25" s="99" customFormat="1" ht="45" customHeight="1" x14ac:dyDescent="0.25">
      <c r="A194" s="101"/>
      <c r="B194" s="177" t="s">
        <v>56</v>
      </c>
      <c r="C194" s="178"/>
      <c r="D194" s="102"/>
      <c r="E194" s="170"/>
      <c r="F194" s="102"/>
      <c r="G194" s="95"/>
      <c r="H194" s="102"/>
      <c r="I194" s="102"/>
      <c r="J194" s="102"/>
      <c r="K194" s="102"/>
      <c r="L194" s="95"/>
      <c r="M194" s="95"/>
      <c r="N194" s="95"/>
      <c r="O194" s="95"/>
      <c r="P194" s="102"/>
      <c r="Q194" s="102"/>
      <c r="R194" s="190"/>
      <c r="S194" s="184"/>
      <c r="T194" s="95"/>
      <c r="U194" s="95"/>
      <c r="V194" s="95"/>
      <c r="W194" s="146"/>
      <c r="X194" s="146"/>
      <c r="Y194" s="146"/>
    </row>
    <row r="195" spans="1:25" s="99" customFormat="1" ht="54.75" customHeight="1" x14ac:dyDescent="0.25">
      <c r="A195" s="96">
        <f>A185+1</f>
        <v>141</v>
      </c>
      <c r="B195" s="181"/>
      <c r="C195" s="182"/>
      <c r="D195" s="113"/>
      <c r="E195" s="115"/>
      <c r="F195" s="174"/>
      <c r="G195" s="114" t="str">
        <f t="shared" ref="G195:G208" si="59">IF(AND(F195&lt;&gt;"",V195&lt;&gt;"",L195&lt;&gt;0),V195/L195,"")</f>
        <v/>
      </c>
      <c r="H195" s="115"/>
      <c r="I195" s="115"/>
      <c r="J195" s="115"/>
      <c r="K195" s="115"/>
      <c r="L195" s="133" t="str">
        <f t="shared" ref="L195:L208" si="60">IF(AND(H195&lt;&gt;0, J195&lt;&gt;0, K195&lt;&gt;0), H195*J195*K195, "")</f>
        <v/>
      </c>
      <c r="M195" s="116" t="str">
        <f>IF(L195="", "", L195/Veriler!$X$1)</f>
        <v/>
      </c>
      <c r="N195" s="116" t="str">
        <f>IF(F195&lt;&gt;"", "İthal Girdi", IF(Veriler!T195="", "", IF(Veriler!S195="H", "%0,5 üzerindedir", IF(Veriler!T195&gt;0.1, "%10 sınırı aşılmıştır.", "Uygun"))))</f>
        <v>%0,5 üzerindedir</v>
      </c>
      <c r="O195" s="116" t="str">
        <f t="shared" ref="O195:O208" si="61">IF(M195=""," ",N195)</f>
        <v xml:space="preserve"> </v>
      </c>
      <c r="P195" s="117"/>
      <c r="Q195" s="118"/>
      <c r="R195" s="119" t="str">
        <f t="shared" ref="R195:R208" si="62">IFERROR(IF(AND(T195&lt;&gt;"",L195&lt;&gt;"",L195&lt;&gt;0,T195&lt;&gt;0),T195/L195,"")," ")</f>
        <v/>
      </c>
      <c r="S195" s="133">
        <f>IFERROR(IF(M195&lt;=0.005,IF(F195="",L195,0),IF(F195&lt;&gt;"",0,IF(P195="",0,IF(P195="H",0,IF(Q195&lt;Veriler!$G$2,L195*Veriler!$G$2,L195*Q195)))))," ")</f>
        <v>0</v>
      </c>
      <c r="T195" s="133">
        <f>IF(Veriler!T195&lt;=0.1, S195, IF(AND(Veriler!T195&gt;0.1, F195="", P195="E"), IF(Q195&gt;Veriler!$G$2, Q195*S195, IF(Q195&lt;Veriler!$G$2, Veriler!$G$2*S195, Q195*S195)), 0))</f>
        <v>0</v>
      </c>
      <c r="U195" s="133" t="str">
        <f t="shared" ref="U195:U208" si="63">IF(T195=0," ",T195)</f>
        <v xml:space="preserve"> </v>
      </c>
      <c r="V195" s="134" t="str">
        <f>IFERROR(IF(O195="%10 sınırı aşılmıştır.",L195-T195,IFERROR(IF(F195="",IF(S195=1,0,IF(L195-S195=0,"",L195-S195)),IF(Veriler!M195="",L195,IF(L195*Veriler!M195=0,"",L195*Veriler!M195))),L195)),0)</f>
        <v/>
      </c>
      <c r="W195" s="146"/>
      <c r="X195" s="146"/>
      <c r="Y195" s="146"/>
    </row>
    <row r="196" spans="1:25" s="99" customFormat="1" ht="54.75" customHeight="1" x14ac:dyDescent="0.25">
      <c r="A196" s="96">
        <f t="shared" ref="A196:A208" si="64">A195+1</f>
        <v>142</v>
      </c>
      <c r="B196" s="175"/>
      <c r="C196" s="176"/>
      <c r="D196" s="113"/>
      <c r="E196" s="115"/>
      <c r="F196" s="174"/>
      <c r="G196" s="114" t="str">
        <f t="shared" si="59"/>
        <v/>
      </c>
      <c r="H196" s="115"/>
      <c r="I196" s="115"/>
      <c r="J196" s="115"/>
      <c r="K196" s="115"/>
      <c r="L196" s="133" t="str">
        <f t="shared" si="60"/>
        <v/>
      </c>
      <c r="M196" s="116" t="str">
        <f>IF(L196="", "", L196/Veriler!$X$1)</f>
        <v/>
      </c>
      <c r="N196" s="116" t="str">
        <f>IF(F196&lt;&gt;"", "İthal Girdi", IF(Veriler!T196="", "", IF(Veriler!S196="H", "%0,5 üzerindedir", IF(Veriler!T196&gt;0.1, "%10 sınırı aşılmıştır.", "Uygun"))))</f>
        <v>%0,5 üzerindedir</v>
      </c>
      <c r="O196" s="116" t="str">
        <f t="shared" si="61"/>
        <v xml:space="preserve"> </v>
      </c>
      <c r="P196" s="117"/>
      <c r="Q196" s="118"/>
      <c r="R196" s="119" t="str">
        <f t="shared" si="62"/>
        <v/>
      </c>
      <c r="S196" s="133">
        <f>IFERROR(IF(M196&lt;=0.005,IF(F196="",L196,0),IF(F196&lt;&gt;"",0,IF(P196="",0,IF(P196="H",0,IF(Q196&lt;Veriler!$G$2,L196*Veriler!$G$2,L196*Q196)))))," ")</f>
        <v>0</v>
      </c>
      <c r="T196" s="133">
        <f>IF(Veriler!T196&lt;=0.1, S196, IF(AND(Veriler!T196&gt;0.1, F196="", P196="E"), IF(Q196&gt;Veriler!$G$2, Q196*S196, IF(Q196&lt;Veriler!$G$2, Veriler!$G$2*S196, Q196*S196)), 0))</f>
        <v>0</v>
      </c>
      <c r="U196" s="133" t="str">
        <f t="shared" si="63"/>
        <v xml:space="preserve"> </v>
      </c>
      <c r="V196" s="134" t="str">
        <f>IFERROR(IF(O196="%10 sınırı aşılmıştır.",L196-T196,IFERROR(IF(F196="",IF(S196=1,0,IF(L196-S196=0,"",L196-S196)),IF(Veriler!M196="",L196,IF(L196*Veriler!M196=0,"",L196*Veriler!M196))),L196)),0)</f>
        <v/>
      </c>
      <c r="W196" s="146"/>
      <c r="X196" s="146"/>
      <c r="Y196" s="146"/>
    </row>
    <row r="197" spans="1:25" s="99" customFormat="1" ht="54.75" customHeight="1" x14ac:dyDescent="0.25">
      <c r="A197" s="96">
        <f t="shared" si="64"/>
        <v>143</v>
      </c>
      <c r="B197" s="175"/>
      <c r="C197" s="176"/>
      <c r="D197" s="113"/>
      <c r="E197" s="115"/>
      <c r="F197" s="174"/>
      <c r="G197" s="114" t="str">
        <f t="shared" si="59"/>
        <v/>
      </c>
      <c r="H197" s="115"/>
      <c r="I197" s="115"/>
      <c r="J197" s="115"/>
      <c r="K197" s="115"/>
      <c r="L197" s="133" t="str">
        <f t="shared" si="60"/>
        <v/>
      </c>
      <c r="M197" s="116" t="str">
        <f>IF(L197="", "", L197/Veriler!$X$1)</f>
        <v/>
      </c>
      <c r="N197" s="116" t="str">
        <f>IF(F197&lt;&gt;"", "İthal Girdi", IF(Veriler!T197="", "", IF(Veriler!S197="H", "%0,5 üzerindedir", IF(Veriler!T197&gt;0.1, "%10 sınırı aşılmıştır.", "Uygun"))))</f>
        <v>%0,5 üzerindedir</v>
      </c>
      <c r="O197" s="116" t="str">
        <f t="shared" si="61"/>
        <v xml:space="preserve"> </v>
      </c>
      <c r="P197" s="117"/>
      <c r="Q197" s="118"/>
      <c r="R197" s="119" t="str">
        <f t="shared" si="62"/>
        <v/>
      </c>
      <c r="S197" s="133">
        <f>IFERROR(IF(M197&lt;=0.005,IF(F197="",L197,0),IF(F197&lt;&gt;"",0,IF(P197="",0,IF(P197="H",0,IF(Q197&lt;Veriler!$G$2,L197*Veriler!$G$2,L197*Q197)))))," ")</f>
        <v>0</v>
      </c>
      <c r="T197" s="133">
        <f>IF(Veriler!T197&lt;=0.1, S197, IF(AND(Veriler!T197&gt;0.1, F197="", P197="E"), IF(Q197&gt;Veriler!$G$2, Q197*S197, IF(Q197&lt;Veriler!$G$2, Veriler!$G$2*S197, Q197*S197)), 0))</f>
        <v>0</v>
      </c>
      <c r="U197" s="133" t="str">
        <f t="shared" si="63"/>
        <v xml:space="preserve"> </v>
      </c>
      <c r="V197" s="134" t="str">
        <f>IFERROR(IF(O197="%10 sınırı aşılmıştır.",L197-T197,IFERROR(IF(F197="",IF(S197=1,0,IF(L197-S197=0,"",L197-S197)),IF(Veriler!M197="",L197,IF(L197*Veriler!M197=0,"",L197*Veriler!M197))),L197)),0)</f>
        <v/>
      </c>
      <c r="W197" s="146"/>
      <c r="X197" s="146"/>
      <c r="Y197" s="146"/>
    </row>
    <row r="198" spans="1:25" s="99" customFormat="1" ht="54.75" customHeight="1" x14ac:dyDescent="0.25">
      <c r="A198" s="96">
        <f t="shared" si="64"/>
        <v>144</v>
      </c>
      <c r="B198" s="175"/>
      <c r="C198" s="176"/>
      <c r="D198" s="113"/>
      <c r="E198" s="115"/>
      <c r="F198" s="174"/>
      <c r="G198" s="114" t="str">
        <f t="shared" si="59"/>
        <v/>
      </c>
      <c r="H198" s="115"/>
      <c r="I198" s="115"/>
      <c r="J198" s="115"/>
      <c r="K198" s="115"/>
      <c r="L198" s="133" t="str">
        <f t="shared" si="60"/>
        <v/>
      </c>
      <c r="M198" s="116" t="str">
        <f>IF(L198="", "", L198/Veriler!$X$1)</f>
        <v/>
      </c>
      <c r="N198" s="116" t="str">
        <f>IF(F198&lt;&gt;"", "İthal Girdi", IF(Veriler!T198="", "", IF(Veriler!S198="H", "%0,5 üzerindedir", IF(Veriler!T198&gt;0.1, "%10 sınırı aşılmıştır.", "Uygun"))))</f>
        <v>%0,5 üzerindedir</v>
      </c>
      <c r="O198" s="116" t="str">
        <f t="shared" si="61"/>
        <v xml:space="preserve"> </v>
      </c>
      <c r="P198" s="117"/>
      <c r="Q198" s="118"/>
      <c r="R198" s="119" t="str">
        <f t="shared" si="62"/>
        <v/>
      </c>
      <c r="S198" s="133">
        <f>IFERROR(IF(M198&lt;=0.005,IF(F198="",L198,0),IF(F198&lt;&gt;"",0,IF(P198="",0,IF(P198="H",0,IF(Q198&lt;Veriler!$G$2,L198*Veriler!$G$2,L198*Q198)))))," ")</f>
        <v>0</v>
      </c>
      <c r="T198" s="133">
        <f>IF(Veriler!T198&lt;=0.1, S198, IF(AND(Veriler!T198&gt;0.1, F198="", P198="E"), IF(Q198&gt;Veriler!$G$2, Q198*S198, IF(Q198&lt;Veriler!$G$2, Veriler!$G$2*S198, Q198*S198)), 0))</f>
        <v>0</v>
      </c>
      <c r="U198" s="133" t="str">
        <f t="shared" si="63"/>
        <v xml:space="preserve"> </v>
      </c>
      <c r="V198" s="134" t="str">
        <f>IFERROR(IF(O198="%10 sınırı aşılmıştır.",L198-T198,IFERROR(IF(F198="",IF(S198=1,0,IF(L198-S198=0,"",L198-S198)),IF(Veriler!M198="",L198,IF(L198*Veriler!M198=0,"",L198*Veriler!M198))),L198)),0)</f>
        <v/>
      </c>
      <c r="W198" s="146"/>
      <c r="X198" s="146"/>
      <c r="Y198" s="146"/>
    </row>
    <row r="199" spans="1:25" s="99" customFormat="1" ht="54.75" customHeight="1" x14ac:dyDescent="0.25">
      <c r="A199" s="96">
        <f t="shared" si="64"/>
        <v>145</v>
      </c>
      <c r="B199" s="175"/>
      <c r="C199" s="176"/>
      <c r="D199" s="113"/>
      <c r="E199" s="115"/>
      <c r="F199" s="174"/>
      <c r="G199" s="114" t="str">
        <f t="shared" si="59"/>
        <v/>
      </c>
      <c r="H199" s="115"/>
      <c r="I199" s="115"/>
      <c r="J199" s="115"/>
      <c r="K199" s="115"/>
      <c r="L199" s="133" t="str">
        <f t="shared" si="60"/>
        <v/>
      </c>
      <c r="M199" s="116" t="str">
        <f>IF(L199="", "", L199/Veriler!$X$1)</f>
        <v/>
      </c>
      <c r="N199" s="116" t="str">
        <f>IF(F199&lt;&gt;"", "İthal Girdi", IF(Veriler!T199="", "", IF(Veriler!S199="H", "%0,5 üzerindedir", IF(Veriler!T199&gt;0.1, "%10 sınırı aşılmıştır.", "Uygun"))))</f>
        <v>%0,5 üzerindedir</v>
      </c>
      <c r="O199" s="116" t="str">
        <f t="shared" si="61"/>
        <v xml:space="preserve"> </v>
      </c>
      <c r="P199" s="117"/>
      <c r="Q199" s="118"/>
      <c r="R199" s="119" t="str">
        <f t="shared" si="62"/>
        <v/>
      </c>
      <c r="S199" s="133">
        <f>IFERROR(IF(M199&lt;=0.005,IF(F199="",L199,0),IF(F199&lt;&gt;"",0,IF(P199="",0,IF(P199="H",0,IF(Q199&lt;Veriler!$G$2,L199*Veriler!$G$2,L199*Q199)))))," ")</f>
        <v>0</v>
      </c>
      <c r="T199" s="133">
        <f>IF(Veriler!T199&lt;=0.1, S199, IF(AND(Veriler!T199&gt;0.1, F199="", P199="E"), IF(Q199&gt;Veriler!$G$2, Q199*S199, IF(Q199&lt;Veriler!$G$2, Veriler!$G$2*S199, Q199*S199)), 0))</f>
        <v>0</v>
      </c>
      <c r="U199" s="133" t="str">
        <f t="shared" si="63"/>
        <v xml:space="preserve"> </v>
      </c>
      <c r="V199" s="134" t="str">
        <f>IFERROR(IF(O199="%10 sınırı aşılmıştır.",L199-T199,IFERROR(IF(F199="",IF(S199=1,0,IF(L199-S199=0,"",L199-S199)),IF(Veriler!M199="",L199,IF(L199*Veriler!M199=0,"",L199*Veriler!M199))),L199)),0)</f>
        <v/>
      </c>
      <c r="W199" s="146"/>
      <c r="X199" s="146"/>
      <c r="Y199" s="146"/>
    </row>
    <row r="200" spans="1:25" s="99" customFormat="1" ht="54.75" customHeight="1" x14ac:dyDescent="0.25">
      <c r="A200" s="96">
        <f t="shared" si="64"/>
        <v>146</v>
      </c>
      <c r="B200" s="175"/>
      <c r="C200" s="176"/>
      <c r="D200" s="113"/>
      <c r="E200" s="115"/>
      <c r="F200" s="174"/>
      <c r="G200" s="114" t="str">
        <f t="shared" si="59"/>
        <v/>
      </c>
      <c r="H200" s="115"/>
      <c r="I200" s="115"/>
      <c r="J200" s="115"/>
      <c r="K200" s="115"/>
      <c r="L200" s="133" t="str">
        <f t="shared" si="60"/>
        <v/>
      </c>
      <c r="M200" s="116" t="str">
        <f>IF(L200="", "", L200/Veriler!$X$1)</f>
        <v/>
      </c>
      <c r="N200" s="116" t="str">
        <f>IF(F200&lt;&gt;"", "İthal Girdi", IF(Veriler!T200="", "", IF(Veriler!S200="H", "%0,5 üzerindedir", IF(Veriler!T200&gt;0.1, "%10 sınırı aşılmıştır.", "Uygun"))))</f>
        <v>%0,5 üzerindedir</v>
      </c>
      <c r="O200" s="116" t="str">
        <f t="shared" si="61"/>
        <v xml:space="preserve"> </v>
      </c>
      <c r="P200" s="117"/>
      <c r="Q200" s="118"/>
      <c r="R200" s="119" t="str">
        <f t="shared" si="62"/>
        <v/>
      </c>
      <c r="S200" s="133">
        <f>IFERROR(IF(M200&lt;=0.005,IF(F200="",L200,0),IF(F200&lt;&gt;"",0,IF(P200="",0,IF(P200="H",0,IF(Q200&lt;Veriler!$G$2,L200*Veriler!$G$2,L200*Q200)))))," ")</f>
        <v>0</v>
      </c>
      <c r="T200" s="133">
        <f>IF(Veriler!T200&lt;=0.1, S200, IF(AND(Veriler!T200&gt;0.1, F200="", P200="E"), IF(Q200&gt;Veriler!$G$2, Q200*S200, IF(Q200&lt;Veriler!$G$2, Veriler!$G$2*S200, Q200*S200)), 0))</f>
        <v>0</v>
      </c>
      <c r="U200" s="133" t="str">
        <f t="shared" si="63"/>
        <v xml:space="preserve"> </v>
      </c>
      <c r="V200" s="134" t="str">
        <f>IFERROR(IF(O200="%10 sınırı aşılmıştır.",L200-T200,IFERROR(IF(F200="",IF(S200=1,0,IF(L200-S200=0,"",L200-S200)),IF(Veriler!M200="",L200,IF(L200*Veriler!M200=0,"",L200*Veriler!M200))),L200)),0)</f>
        <v/>
      </c>
      <c r="W200" s="146"/>
      <c r="X200" s="146"/>
      <c r="Y200" s="146"/>
    </row>
    <row r="201" spans="1:25" s="99" customFormat="1" ht="54.75" customHeight="1" x14ac:dyDescent="0.25">
      <c r="A201" s="96">
        <f t="shared" si="64"/>
        <v>147</v>
      </c>
      <c r="B201" s="175"/>
      <c r="C201" s="176"/>
      <c r="D201" s="113"/>
      <c r="E201" s="115"/>
      <c r="F201" s="174"/>
      <c r="G201" s="114" t="str">
        <f t="shared" si="59"/>
        <v/>
      </c>
      <c r="H201" s="115"/>
      <c r="I201" s="115"/>
      <c r="J201" s="115"/>
      <c r="K201" s="115"/>
      <c r="L201" s="133" t="str">
        <f t="shared" si="60"/>
        <v/>
      </c>
      <c r="M201" s="116" t="str">
        <f>IF(L201="", "", L201/Veriler!$X$1)</f>
        <v/>
      </c>
      <c r="N201" s="116" t="str">
        <f>IF(F201&lt;&gt;"", "İthal Girdi", IF(Veriler!T201="", "", IF(Veriler!S201="H", "%0,5 üzerindedir", IF(Veriler!T201&gt;0.1, "%10 sınırı aşılmıştır.", "Uygun"))))</f>
        <v>%0,5 üzerindedir</v>
      </c>
      <c r="O201" s="116" t="str">
        <f t="shared" si="61"/>
        <v xml:space="preserve"> </v>
      </c>
      <c r="P201" s="117"/>
      <c r="Q201" s="118"/>
      <c r="R201" s="119" t="str">
        <f t="shared" si="62"/>
        <v/>
      </c>
      <c r="S201" s="133">
        <f>IFERROR(IF(M201&lt;=0.005,IF(F201="",L201,0),IF(F201&lt;&gt;"",0,IF(P201="",0,IF(P201="H",0,IF(Q201&lt;Veriler!$G$2,L201*Veriler!$G$2,L201*Q201)))))," ")</f>
        <v>0</v>
      </c>
      <c r="T201" s="133">
        <f>IF(Veriler!T201&lt;=0.1, S201, IF(AND(Veriler!T201&gt;0.1, F201="", P201="E"), IF(Q201&gt;Veriler!$G$2, Q201*S201, IF(Q201&lt;Veriler!$G$2, Veriler!$G$2*S201, Q201*S201)), 0))</f>
        <v>0</v>
      </c>
      <c r="U201" s="133" t="str">
        <f t="shared" si="63"/>
        <v xml:space="preserve"> </v>
      </c>
      <c r="V201" s="134" t="str">
        <f>IFERROR(IF(O201="%10 sınırı aşılmıştır.",L201-T201,IFERROR(IF(F201="",IF(S201=1,0,IF(L201-S201=0,"",L201-S201)),IF(Veriler!M201="",L201,IF(L201*Veriler!M201=0,"",L201*Veriler!M201))),L201)),0)</f>
        <v/>
      </c>
      <c r="W201" s="146"/>
      <c r="X201" s="146"/>
      <c r="Y201" s="146"/>
    </row>
    <row r="202" spans="1:25" s="99" customFormat="1" ht="54.75" customHeight="1" x14ac:dyDescent="0.25">
      <c r="A202" s="96">
        <f t="shared" si="64"/>
        <v>148</v>
      </c>
      <c r="B202" s="175"/>
      <c r="C202" s="176"/>
      <c r="D202" s="113"/>
      <c r="E202" s="115"/>
      <c r="F202" s="174"/>
      <c r="G202" s="114" t="str">
        <f t="shared" si="59"/>
        <v/>
      </c>
      <c r="H202" s="115"/>
      <c r="I202" s="115"/>
      <c r="J202" s="115"/>
      <c r="K202" s="115"/>
      <c r="L202" s="133" t="str">
        <f t="shared" si="60"/>
        <v/>
      </c>
      <c r="M202" s="116" t="str">
        <f>IF(L202="", "", L202/Veriler!$X$1)</f>
        <v/>
      </c>
      <c r="N202" s="116" t="str">
        <f>IF(F202&lt;&gt;"", "İthal Girdi", IF(Veriler!T202="", "", IF(Veriler!S202="H", "%0,5 üzerindedir", IF(Veriler!T202&gt;0.1, "%10 sınırı aşılmıştır.", "Uygun"))))</f>
        <v>%0,5 üzerindedir</v>
      </c>
      <c r="O202" s="116" t="str">
        <f t="shared" si="61"/>
        <v xml:space="preserve"> </v>
      </c>
      <c r="P202" s="117"/>
      <c r="Q202" s="118"/>
      <c r="R202" s="119" t="str">
        <f t="shared" si="62"/>
        <v/>
      </c>
      <c r="S202" s="133">
        <f>IFERROR(IF(M202&lt;=0.005,IF(F202="",L202,0),IF(F202&lt;&gt;"",0,IF(P202="",0,IF(P202="H",0,IF(Q202&lt;Veriler!$G$2,L202*Veriler!$G$2,L202*Q202)))))," ")</f>
        <v>0</v>
      </c>
      <c r="T202" s="133">
        <f>IF(Veriler!T202&lt;=0.1, S202, IF(AND(Veriler!T202&gt;0.1, F202="", P202="E"), IF(Q202&gt;Veriler!$G$2, Q202*S202, IF(Q202&lt;Veriler!$G$2, Veriler!$G$2*S202, Q202*S202)), 0))</f>
        <v>0</v>
      </c>
      <c r="U202" s="133" t="str">
        <f t="shared" si="63"/>
        <v xml:space="preserve"> </v>
      </c>
      <c r="V202" s="134" t="str">
        <f>IFERROR(IF(O202="%10 sınırı aşılmıştır.",L202-T202,IFERROR(IF(F202="",IF(S202=1,0,IF(L202-S202=0,"",L202-S202)),IF(Veriler!M202="",L202,IF(L202*Veriler!M202=0,"",L202*Veriler!M202))),L202)),0)</f>
        <v/>
      </c>
      <c r="W202" s="146"/>
      <c r="X202" s="146"/>
      <c r="Y202" s="146"/>
    </row>
    <row r="203" spans="1:25" s="99" customFormat="1" ht="54.75" customHeight="1" x14ac:dyDescent="0.25">
      <c r="A203" s="96">
        <f t="shared" si="64"/>
        <v>149</v>
      </c>
      <c r="B203" s="175"/>
      <c r="C203" s="176"/>
      <c r="D203" s="113"/>
      <c r="E203" s="115"/>
      <c r="F203" s="174"/>
      <c r="G203" s="114" t="str">
        <f t="shared" si="59"/>
        <v/>
      </c>
      <c r="H203" s="115"/>
      <c r="I203" s="115"/>
      <c r="J203" s="115"/>
      <c r="K203" s="115"/>
      <c r="L203" s="133" t="str">
        <f t="shared" si="60"/>
        <v/>
      </c>
      <c r="M203" s="116" t="str">
        <f>IF(L203="", "", L203/Veriler!$X$1)</f>
        <v/>
      </c>
      <c r="N203" s="116" t="str">
        <f>IF(F203&lt;&gt;"", "İthal Girdi", IF(Veriler!T203="", "", IF(Veriler!S203="H", "%0,5 üzerindedir", IF(Veriler!T203&gt;0.1, "%10 sınırı aşılmıştır.", "Uygun"))))</f>
        <v>%0,5 üzerindedir</v>
      </c>
      <c r="O203" s="116" t="str">
        <f t="shared" si="61"/>
        <v xml:space="preserve"> </v>
      </c>
      <c r="P203" s="117"/>
      <c r="Q203" s="118"/>
      <c r="R203" s="119" t="str">
        <f t="shared" si="62"/>
        <v/>
      </c>
      <c r="S203" s="133">
        <f>IFERROR(IF(M203&lt;=0.005,IF(F203="",L203,0),IF(F203&lt;&gt;"",0,IF(P203="",0,IF(P203="H",0,IF(Q203&lt;Veriler!$G$2,L203*Veriler!$G$2,L203*Q203)))))," ")</f>
        <v>0</v>
      </c>
      <c r="T203" s="133">
        <f>IF(Veriler!T203&lt;=0.1, S203, IF(AND(Veriler!T203&gt;0.1, F203="", P203="E"), IF(Q203&gt;Veriler!$G$2, Q203*S203, IF(Q203&lt;Veriler!$G$2, Veriler!$G$2*S203, Q203*S203)), 0))</f>
        <v>0</v>
      </c>
      <c r="U203" s="133" t="str">
        <f t="shared" si="63"/>
        <v xml:space="preserve"> </v>
      </c>
      <c r="V203" s="134" t="str">
        <f>IFERROR(IF(O203="%10 sınırı aşılmıştır.",L203-T203,IFERROR(IF(F203="",IF(S203=1,0,IF(L203-S203=0,"",L203-S203)),IF(Veriler!M203="",L203,IF(L203*Veriler!M203=0,"",L203*Veriler!M203))),L203)),0)</f>
        <v/>
      </c>
      <c r="W203" s="146"/>
      <c r="X203" s="146"/>
      <c r="Y203" s="146"/>
    </row>
    <row r="204" spans="1:25" s="99" customFormat="1" ht="54.75" customHeight="1" x14ac:dyDescent="0.25">
      <c r="A204" s="96">
        <f t="shared" si="64"/>
        <v>150</v>
      </c>
      <c r="B204" s="175"/>
      <c r="C204" s="176"/>
      <c r="D204" s="113"/>
      <c r="E204" s="115"/>
      <c r="F204" s="174"/>
      <c r="G204" s="114" t="str">
        <f t="shared" si="59"/>
        <v/>
      </c>
      <c r="H204" s="115"/>
      <c r="I204" s="115"/>
      <c r="J204" s="115"/>
      <c r="K204" s="115"/>
      <c r="L204" s="133" t="str">
        <f t="shared" si="60"/>
        <v/>
      </c>
      <c r="M204" s="116" t="str">
        <f>IF(L204="", "", L204/Veriler!$X$1)</f>
        <v/>
      </c>
      <c r="N204" s="116" t="str">
        <f>IF(F204&lt;&gt;"", "İthal Girdi", IF(Veriler!T204="", "", IF(Veriler!S204="H", "%0,5 üzerindedir", IF(Veriler!T204&gt;0.1, "%10 sınırı aşılmıştır.", "Uygun"))))</f>
        <v>%0,5 üzerindedir</v>
      </c>
      <c r="O204" s="116" t="str">
        <f t="shared" si="61"/>
        <v xml:space="preserve"> </v>
      </c>
      <c r="P204" s="117"/>
      <c r="Q204" s="118"/>
      <c r="R204" s="119" t="str">
        <f t="shared" si="62"/>
        <v/>
      </c>
      <c r="S204" s="133">
        <f>IFERROR(IF(M204&lt;=0.005,IF(F204="",L204,0),IF(F204&lt;&gt;"",0,IF(P204="",0,IF(P204="H",0,IF(Q204&lt;Veriler!$G$2,L204*Veriler!$G$2,L204*Q204)))))," ")</f>
        <v>0</v>
      </c>
      <c r="T204" s="133">
        <f>IF(Veriler!T204&lt;=0.1, S204, IF(AND(Veriler!T204&gt;0.1, F204="", P204="E"), IF(Q204&gt;Veriler!$G$2, Q204*S204, IF(Q204&lt;Veriler!$G$2, Veriler!$G$2*S204, Q204*S204)), 0))</f>
        <v>0</v>
      </c>
      <c r="U204" s="133" t="str">
        <f t="shared" si="63"/>
        <v xml:space="preserve"> </v>
      </c>
      <c r="V204" s="134" t="str">
        <f>IFERROR(IF(O204="%10 sınırı aşılmıştır.",L204-T204,IFERROR(IF(F204="",IF(S204=1,0,IF(L204-S204=0,"",L204-S204)),IF(Veriler!M204="",L204,IF(L204*Veriler!M204=0,"",L204*Veriler!M204))),L204)),0)</f>
        <v/>
      </c>
      <c r="W204" s="146"/>
      <c r="X204" s="146"/>
      <c r="Y204" s="146"/>
    </row>
    <row r="205" spans="1:25" s="99" customFormat="1" ht="54.75" customHeight="1" x14ac:dyDescent="0.25">
      <c r="A205" s="96">
        <f t="shared" si="64"/>
        <v>151</v>
      </c>
      <c r="B205" s="175"/>
      <c r="C205" s="176"/>
      <c r="D205" s="113"/>
      <c r="E205" s="115"/>
      <c r="F205" s="174"/>
      <c r="G205" s="114" t="str">
        <f t="shared" si="59"/>
        <v/>
      </c>
      <c r="H205" s="115"/>
      <c r="I205" s="115"/>
      <c r="J205" s="115"/>
      <c r="K205" s="115"/>
      <c r="L205" s="133" t="str">
        <f t="shared" si="60"/>
        <v/>
      </c>
      <c r="M205" s="116" t="str">
        <f>IF(L205="", "", L205/Veriler!$X$1)</f>
        <v/>
      </c>
      <c r="N205" s="116" t="str">
        <f>IF(F205&lt;&gt;"", "İthal Girdi", IF(Veriler!T205="", "", IF(Veriler!S205="H", "%0,5 üzerindedir", IF(Veriler!T205&gt;0.1, "%10 sınırı aşılmıştır.", "Uygun"))))</f>
        <v>%0,5 üzerindedir</v>
      </c>
      <c r="O205" s="116" t="str">
        <f t="shared" si="61"/>
        <v xml:space="preserve"> </v>
      </c>
      <c r="P205" s="117"/>
      <c r="Q205" s="118"/>
      <c r="R205" s="119" t="str">
        <f t="shared" si="62"/>
        <v/>
      </c>
      <c r="S205" s="133">
        <f>IFERROR(IF(M205&lt;=0.005,IF(F205="",L205,0),IF(F205&lt;&gt;"",0,IF(P205="",0,IF(P205="H",0,IF(Q205&lt;Veriler!$G$2,L205*Veriler!$G$2,L205*Q205)))))," ")</f>
        <v>0</v>
      </c>
      <c r="T205" s="133">
        <f>IF(Veriler!T205&lt;=0.1, S205, IF(AND(Veriler!T205&gt;0.1, F205="", P205="E"), IF(Q205&gt;Veriler!$G$2, Q205*S205, IF(Q205&lt;Veriler!$G$2, Veriler!$G$2*S205, Q205*S205)), 0))</f>
        <v>0</v>
      </c>
      <c r="U205" s="133" t="str">
        <f t="shared" si="63"/>
        <v xml:space="preserve"> </v>
      </c>
      <c r="V205" s="134" t="str">
        <f>IFERROR(IF(O205="%10 sınırı aşılmıştır.",L205-T205,IFERROR(IF(F205="",IF(S205=1,0,IF(L205-S205=0,"",L205-S205)),IF(Veriler!M205="",L205,IF(L205*Veriler!M205=0,"",L205*Veriler!M205))),L205)),0)</f>
        <v/>
      </c>
      <c r="W205" s="146"/>
      <c r="X205" s="146"/>
      <c r="Y205" s="146"/>
    </row>
    <row r="206" spans="1:25" s="99" customFormat="1" ht="54.75" customHeight="1" x14ac:dyDescent="0.25">
      <c r="A206" s="96">
        <f t="shared" si="64"/>
        <v>152</v>
      </c>
      <c r="B206" s="175"/>
      <c r="C206" s="176"/>
      <c r="D206" s="113"/>
      <c r="E206" s="115"/>
      <c r="F206" s="174"/>
      <c r="G206" s="114" t="str">
        <f t="shared" si="59"/>
        <v/>
      </c>
      <c r="H206" s="115"/>
      <c r="I206" s="115"/>
      <c r="J206" s="115"/>
      <c r="K206" s="115"/>
      <c r="L206" s="133" t="str">
        <f t="shared" si="60"/>
        <v/>
      </c>
      <c r="M206" s="116" t="str">
        <f>IF(L206="", "", L206/Veriler!$X$1)</f>
        <v/>
      </c>
      <c r="N206" s="116" t="str">
        <f>IF(F206&lt;&gt;"", "İthal Girdi", IF(Veriler!T206="", "", IF(Veriler!S206="H", "%0,5 üzerindedir", IF(Veriler!T206&gt;0.1, "%10 sınırı aşılmıştır.", "Uygun"))))</f>
        <v>%0,5 üzerindedir</v>
      </c>
      <c r="O206" s="116" t="str">
        <f t="shared" si="61"/>
        <v xml:space="preserve"> </v>
      </c>
      <c r="P206" s="117"/>
      <c r="Q206" s="118"/>
      <c r="R206" s="119" t="str">
        <f t="shared" si="62"/>
        <v/>
      </c>
      <c r="S206" s="133">
        <f>IFERROR(IF(M206&lt;=0.005,IF(F206="",L206,0),IF(F206&lt;&gt;"",0,IF(P206="",0,IF(P206="H",0,IF(Q206&lt;Veriler!$G$2,L206*Veriler!$G$2,L206*Q206)))))," ")</f>
        <v>0</v>
      </c>
      <c r="T206" s="133">
        <f>IF(Veriler!T206&lt;=0.1, S206, IF(AND(Veriler!T206&gt;0.1, F206="", P206="E"), IF(Q206&gt;Veriler!$G$2, Q206*S206, IF(Q206&lt;Veriler!$G$2, Veriler!$G$2*S206, Q206*S206)), 0))</f>
        <v>0</v>
      </c>
      <c r="U206" s="133" t="str">
        <f t="shared" si="63"/>
        <v xml:space="preserve"> </v>
      </c>
      <c r="V206" s="134" t="str">
        <f>IFERROR(IF(O206="%10 sınırı aşılmıştır.",L206-T206,IFERROR(IF(F206="",IF(S206=1,0,IF(L206-S206=0,"",L206-S206)),IF(Veriler!M206="",L206,IF(L206*Veriler!M206=0,"",L206*Veriler!M206))),L206)),0)</f>
        <v/>
      </c>
      <c r="W206" s="146"/>
      <c r="X206" s="146"/>
      <c r="Y206" s="146"/>
    </row>
    <row r="207" spans="1:25" s="99" customFormat="1" ht="54.75" customHeight="1" x14ac:dyDescent="0.25">
      <c r="A207" s="96">
        <f t="shared" si="64"/>
        <v>153</v>
      </c>
      <c r="B207" s="175"/>
      <c r="C207" s="176"/>
      <c r="D207" s="113"/>
      <c r="E207" s="115"/>
      <c r="F207" s="174"/>
      <c r="G207" s="114" t="str">
        <f t="shared" si="59"/>
        <v/>
      </c>
      <c r="H207" s="115"/>
      <c r="I207" s="115"/>
      <c r="J207" s="115"/>
      <c r="K207" s="115"/>
      <c r="L207" s="133" t="str">
        <f t="shared" si="60"/>
        <v/>
      </c>
      <c r="M207" s="116" t="str">
        <f>IF(L207="", "", L207/Veriler!$X$1)</f>
        <v/>
      </c>
      <c r="N207" s="116" t="str">
        <f>IF(F207&lt;&gt;"", "İthal Girdi", IF(Veriler!T207="", "", IF(Veriler!S207="H", "%0,5 üzerindedir", IF(Veriler!T207&gt;0.1, "%10 sınırı aşılmıştır.", "Uygun"))))</f>
        <v>%0,5 üzerindedir</v>
      </c>
      <c r="O207" s="116" t="str">
        <f t="shared" si="61"/>
        <v xml:space="preserve"> </v>
      </c>
      <c r="P207" s="117"/>
      <c r="Q207" s="118"/>
      <c r="R207" s="119" t="str">
        <f t="shared" si="62"/>
        <v/>
      </c>
      <c r="S207" s="133">
        <f>IFERROR(IF(M207&lt;=0.005,IF(F207="",L207,0),IF(F207&lt;&gt;"",0,IF(P207="",0,IF(P207="H",0,IF(Q207&lt;Veriler!$G$2,L207*Veriler!$G$2,L207*Q207)))))," ")</f>
        <v>0</v>
      </c>
      <c r="T207" s="133">
        <f>IF(Veriler!T207&lt;=0.1, S207, IF(AND(Veriler!T207&gt;0.1, F207="", P207="E"), IF(Q207&gt;Veriler!$G$2, Q207*S207, IF(Q207&lt;Veriler!$G$2, Veriler!$G$2*S207, Q207*S207)), 0))</f>
        <v>0</v>
      </c>
      <c r="U207" s="133" t="str">
        <f t="shared" si="63"/>
        <v xml:space="preserve"> </v>
      </c>
      <c r="V207" s="134" t="str">
        <f>IFERROR(IF(O207="%10 sınırı aşılmıştır.",L207-T207,IFERROR(IF(F207="",IF(S207=1,0,IF(L207-S207=0,"",L207-S207)),IF(Veriler!M207="",L207,IF(L207*Veriler!M207=0,"",L207*Veriler!M207))),L207)),0)</f>
        <v/>
      </c>
      <c r="W207" s="146"/>
      <c r="X207" s="146"/>
      <c r="Y207" s="146"/>
    </row>
    <row r="208" spans="1:25" s="99" customFormat="1" ht="54.75" customHeight="1" x14ac:dyDescent="0.25">
      <c r="A208" s="96">
        <f t="shared" si="64"/>
        <v>154</v>
      </c>
      <c r="B208" s="175"/>
      <c r="C208" s="176"/>
      <c r="D208" s="113"/>
      <c r="E208" s="115"/>
      <c r="F208" s="174"/>
      <c r="G208" s="114" t="str">
        <f t="shared" si="59"/>
        <v/>
      </c>
      <c r="H208" s="115"/>
      <c r="I208" s="115"/>
      <c r="J208" s="115"/>
      <c r="K208" s="115"/>
      <c r="L208" s="133" t="str">
        <f t="shared" si="60"/>
        <v/>
      </c>
      <c r="M208" s="116" t="str">
        <f>IF(L208="", "", L208/Veriler!$X$1)</f>
        <v/>
      </c>
      <c r="N208" s="116" t="str">
        <f>IF(F208&lt;&gt;"", "İthal Girdi", IF(Veriler!T208="", "", IF(Veriler!S208="H", "%0,5 üzerindedir", IF(Veriler!T208&gt;0.1, "%10 sınırı aşılmıştır.", "Uygun"))))</f>
        <v>%0,5 üzerindedir</v>
      </c>
      <c r="O208" s="116" t="str">
        <f t="shared" si="61"/>
        <v xml:space="preserve"> </v>
      </c>
      <c r="P208" s="117"/>
      <c r="Q208" s="118"/>
      <c r="R208" s="119" t="str">
        <f t="shared" si="62"/>
        <v/>
      </c>
      <c r="S208" s="133">
        <f>IFERROR(IF(M208&lt;=0.005,IF(F208="",L208,0),IF(F208&lt;&gt;"",0,IF(P208="",0,IF(P208="H",0,IF(Q208&lt;Veriler!$G$2,L208*Veriler!$G$2,L208*Q208)))))," ")</f>
        <v>0</v>
      </c>
      <c r="T208" s="133">
        <f>IF(Veriler!T208&lt;=0.1, S208, IF(AND(Veriler!T208&gt;0.1, F208="", P208="E"), IF(Q208&gt;Veriler!$G$2, Q208*S208, IF(Q208&lt;Veriler!$G$2, Veriler!$G$2*S208, Q208*S208)), 0))</f>
        <v>0</v>
      </c>
      <c r="U208" s="133" t="str">
        <f t="shared" si="63"/>
        <v xml:space="preserve"> </v>
      </c>
      <c r="V208" s="134" t="str">
        <f>IFERROR(IF(O208="%10 sınırı aşılmıştır.",L208-T208,IFERROR(IF(F208="",IF(S208=1,0,IF(L208-S208=0,"",L208-S208)),IF(Veriler!M208="",L208,IF(L208*Veriler!M208=0,"",L208*Veriler!M208))),L208)),0)</f>
        <v/>
      </c>
      <c r="W208" s="146"/>
      <c r="X208" s="146"/>
      <c r="Y208" s="146"/>
    </row>
    <row r="209" spans="1:25" s="99" customFormat="1" ht="36" hidden="1" customHeight="1" x14ac:dyDescent="0.25">
      <c r="A209" s="101"/>
      <c r="B209" s="191" t="s">
        <v>16</v>
      </c>
      <c r="C209" s="176"/>
      <c r="D209" s="120"/>
      <c r="E209" s="171"/>
      <c r="F209" s="172"/>
      <c r="G209" s="121"/>
      <c r="H209" s="115"/>
      <c r="I209" s="115"/>
      <c r="J209" s="115"/>
      <c r="K209" s="115"/>
      <c r="L209" s="121"/>
      <c r="M209" s="121"/>
      <c r="N209" s="121"/>
      <c r="O209" s="121"/>
      <c r="P209" s="120"/>
      <c r="Q209" s="120"/>
      <c r="R209" s="183"/>
      <c r="S209" s="184"/>
      <c r="T209" s="121"/>
      <c r="U209" s="121"/>
      <c r="V209" s="121"/>
      <c r="W209" s="146"/>
      <c r="X209" s="146"/>
      <c r="Y209" s="146"/>
    </row>
    <row r="210" spans="1:25" s="99" customFormat="1" ht="54.75" customHeight="1" x14ac:dyDescent="0.25">
      <c r="A210" s="96">
        <f>A208+1</f>
        <v>155</v>
      </c>
      <c r="B210" s="175"/>
      <c r="C210" s="176"/>
      <c r="D210" s="113"/>
      <c r="E210" s="115"/>
      <c r="F210" s="174"/>
      <c r="G210" s="114" t="str">
        <f t="shared" ref="G210:G223" si="65">IF(AND(F210&lt;&gt;"",V210&lt;&gt;"",L210&lt;&gt;0),V210/L210,"")</f>
        <v/>
      </c>
      <c r="H210" s="115"/>
      <c r="I210" s="115"/>
      <c r="J210" s="115"/>
      <c r="K210" s="115"/>
      <c r="L210" s="133" t="str">
        <f t="shared" ref="L210:L223" si="66">IF(AND(H210&lt;&gt;0, J210&lt;&gt;0, K210&lt;&gt;0), H210*J210*K210, "")</f>
        <v/>
      </c>
      <c r="M210" s="116" t="str">
        <f>IF(L210="", "", L210/Veriler!$X$1)</f>
        <v/>
      </c>
      <c r="N210" s="116" t="str">
        <f>IF(F210&lt;&gt;"", "İthal Girdi", IF(Veriler!T210="", "", IF(Veriler!S210="H", "%0,5 üzerindedir", IF(Veriler!T210&gt;0.1, "%10 sınırı aşılmıştır.", "Uygun"))))</f>
        <v>%0,5 üzerindedir</v>
      </c>
      <c r="O210" s="116" t="str">
        <f t="shared" ref="O210:O223" si="67">IF(M210=""," ",N210)</f>
        <v xml:space="preserve"> </v>
      </c>
      <c r="P210" s="117"/>
      <c r="Q210" s="118"/>
      <c r="R210" s="119" t="str">
        <f t="shared" ref="R210:R223" si="68">IFERROR(IF(AND(T210&lt;&gt;"",L210&lt;&gt;"",L210&lt;&gt;0,T210&lt;&gt;0),T210/L210,"")," ")</f>
        <v/>
      </c>
      <c r="S210" s="133">
        <f>IFERROR(IF(M210&lt;=0.005,IF(F210="",L210,0),IF(F210&lt;&gt;"",0,IF(P210="",0,IF(P210="H",0,IF(Q210&lt;Veriler!$G$2,L210*Veriler!$G$2,L210*Q210)))))," ")</f>
        <v>0</v>
      </c>
      <c r="T210" s="133">
        <f>IF(Veriler!T210&lt;=0.1, S210, IF(AND(Veriler!T210&gt;0.1, F210="", P210="E"), IF(Q210&gt;Veriler!$G$2, Q210*S210, IF(Q210&lt;Veriler!$G$2, Veriler!$G$2*S210, Q210*S210)), 0))</f>
        <v>0</v>
      </c>
      <c r="U210" s="133" t="str">
        <f t="shared" ref="U210:U223" si="69">IF(T210=0," ",T210)</f>
        <v xml:space="preserve"> </v>
      </c>
      <c r="V210" s="134" t="str">
        <f>IFERROR(IF(O210="%10 sınırı aşılmıştır.",L210-T210,IFERROR(IF(F210="",IF(S210=1,0,IF(L210-S210=0,"",L210-S210)),IF(Veriler!M210="",L210,IF(L210*Veriler!M210=0,"",L210*Veriler!M210))),L210)),0)</f>
        <v/>
      </c>
      <c r="W210" s="146"/>
      <c r="X210" s="146"/>
      <c r="Y210" s="146"/>
    </row>
    <row r="211" spans="1:25" s="99" customFormat="1" ht="54.75" customHeight="1" x14ac:dyDescent="0.25">
      <c r="A211" s="96">
        <f t="shared" ref="A211:A223" si="70">A210+1</f>
        <v>156</v>
      </c>
      <c r="B211" s="175"/>
      <c r="C211" s="176"/>
      <c r="D211" s="113"/>
      <c r="E211" s="115"/>
      <c r="F211" s="174"/>
      <c r="G211" s="114" t="str">
        <f t="shared" si="65"/>
        <v/>
      </c>
      <c r="H211" s="115"/>
      <c r="I211" s="115"/>
      <c r="J211" s="115"/>
      <c r="K211" s="115"/>
      <c r="L211" s="133" t="str">
        <f t="shared" si="66"/>
        <v/>
      </c>
      <c r="M211" s="116" t="str">
        <f>IF(L211="", "", L211/Veriler!$X$1)</f>
        <v/>
      </c>
      <c r="N211" s="116" t="str">
        <f>IF(F211&lt;&gt;"", "İthal Girdi", IF(Veriler!T211="", "", IF(Veriler!S211="H", "%0,5 üzerindedir", IF(Veriler!T211&gt;0.1, "%10 sınırı aşılmıştır.", "Uygun"))))</f>
        <v>%0,5 üzerindedir</v>
      </c>
      <c r="O211" s="116" t="str">
        <f t="shared" si="67"/>
        <v xml:space="preserve"> </v>
      </c>
      <c r="P211" s="117"/>
      <c r="Q211" s="118"/>
      <c r="R211" s="119" t="str">
        <f t="shared" si="68"/>
        <v/>
      </c>
      <c r="S211" s="133">
        <f>IFERROR(IF(M211&lt;=0.005,IF(F211="",L211,0),IF(F211&lt;&gt;"",0,IF(P211="",0,IF(P211="H",0,IF(Q211&lt;Veriler!$G$2,L211*Veriler!$G$2,L211*Q211)))))," ")</f>
        <v>0</v>
      </c>
      <c r="T211" s="133">
        <f>IF(Veriler!T211&lt;=0.1, S211, IF(AND(Veriler!T211&gt;0.1, F211="", P211="E"), IF(Q211&gt;Veriler!$G$2, Q211*S211, IF(Q211&lt;Veriler!$G$2, Veriler!$G$2*S211, Q211*S211)), 0))</f>
        <v>0</v>
      </c>
      <c r="U211" s="133" t="str">
        <f t="shared" si="69"/>
        <v xml:space="preserve"> </v>
      </c>
      <c r="V211" s="134" t="str">
        <f>IFERROR(IF(O211="%10 sınırı aşılmıştır.",L211-T211,IFERROR(IF(F211="",IF(S211=1,0,IF(L211-S211=0,"",L211-S211)),IF(Veriler!M211="",L211,IF(L211*Veriler!M211=0,"",L211*Veriler!M211))),L211)),0)</f>
        <v/>
      </c>
      <c r="W211" s="146"/>
      <c r="X211" s="146"/>
      <c r="Y211" s="146"/>
    </row>
    <row r="212" spans="1:25" s="99" customFormat="1" ht="54.75" customHeight="1" x14ac:dyDescent="0.25">
      <c r="A212" s="96">
        <f t="shared" si="70"/>
        <v>157</v>
      </c>
      <c r="B212" s="175"/>
      <c r="C212" s="176"/>
      <c r="D212" s="113"/>
      <c r="E212" s="115"/>
      <c r="F212" s="174"/>
      <c r="G212" s="114" t="str">
        <f t="shared" si="65"/>
        <v/>
      </c>
      <c r="H212" s="115"/>
      <c r="I212" s="115"/>
      <c r="J212" s="115"/>
      <c r="K212" s="115"/>
      <c r="L212" s="133" t="str">
        <f t="shared" si="66"/>
        <v/>
      </c>
      <c r="M212" s="116" t="str">
        <f>IF(L212="", "", L212/Veriler!$X$1)</f>
        <v/>
      </c>
      <c r="N212" s="116" t="str">
        <f>IF(F212&lt;&gt;"", "İthal Girdi", IF(Veriler!T212="", "", IF(Veriler!S212="H", "%0,5 üzerindedir", IF(Veriler!T212&gt;0.1, "%10 sınırı aşılmıştır.", "Uygun"))))</f>
        <v>%0,5 üzerindedir</v>
      </c>
      <c r="O212" s="116" t="str">
        <f t="shared" si="67"/>
        <v xml:space="preserve"> </v>
      </c>
      <c r="P212" s="117"/>
      <c r="Q212" s="118"/>
      <c r="R212" s="119" t="str">
        <f t="shared" si="68"/>
        <v/>
      </c>
      <c r="S212" s="133">
        <f>IFERROR(IF(M212&lt;=0.005,IF(F212="",L212,0),IF(F212&lt;&gt;"",0,IF(P212="",0,IF(P212="H",0,IF(Q212&lt;Veriler!$G$2,L212*Veriler!$G$2,L212*Q212)))))," ")</f>
        <v>0</v>
      </c>
      <c r="T212" s="133">
        <f>IF(Veriler!T212&lt;=0.1, S212, IF(AND(Veriler!T212&gt;0.1, F212="", P212="E"), IF(Q212&gt;Veriler!$G$2, Q212*S212, IF(Q212&lt;Veriler!$G$2, Veriler!$G$2*S212, Q212*S212)), 0))</f>
        <v>0</v>
      </c>
      <c r="U212" s="133" t="str">
        <f t="shared" si="69"/>
        <v xml:space="preserve"> </v>
      </c>
      <c r="V212" s="134" t="str">
        <f>IFERROR(IF(O212="%10 sınırı aşılmıştır.",L212-T212,IFERROR(IF(F212="",IF(S212=1,0,IF(L212-S212=0,"",L212-S212)),IF(Veriler!M212="",L212,IF(L212*Veriler!M212=0,"",L212*Veriler!M212))),L212)),0)</f>
        <v/>
      </c>
      <c r="W212" s="146"/>
      <c r="X212" s="146"/>
      <c r="Y212" s="146"/>
    </row>
    <row r="213" spans="1:25" s="99" customFormat="1" ht="54.75" customHeight="1" x14ac:dyDescent="0.25">
      <c r="A213" s="96">
        <f t="shared" si="70"/>
        <v>158</v>
      </c>
      <c r="B213" s="175"/>
      <c r="C213" s="176"/>
      <c r="D213" s="113"/>
      <c r="E213" s="115"/>
      <c r="F213" s="174"/>
      <c r="G213" s="114" t="str">
        <f t="shared" si="65"/>
        <v/>
      </c>
      <c r="H213" s="115"/>
      <c r="I213" s="115"/>
      <c r="J213" s="115"/>
      <c r="K213" s="115"/>
      <c r="L213" s="133" t="str">
        <f t="shared" si="66"/>
        <v/>
      </c>
      <c r="M213" s="116" t="str">
        <f>IF(L213="", "", L213/Veriler!$X$1)</f>
        <v/>
      </c>
      <c r="N213" s="116" t="str">
        <f>IF(F213&lt;&gt;"", "İthal Girdi", IF(Veriler!T213="", "", IF(Veriler!S213="H", "%0,5 üzerindedir", IF(Veriler!T213&gt;0.1, "%10 sınırı aşılmıştır.", "Uygun"))))</f>
        <v>%0,5 üzerindedir</v>
      </c>
      <c r="O213" s="116" t="str">
        <f t="shared" si="67"/>
        <v xml:space="preserve"> </v>
      </c>
      <c r="P213" s="117"/>
      <c r="Q213" s="118"/>
      <c r="R213" s="119" t="str">
        <f t="shared" si="68"/>
        <v/>
      </c>
      <c r="S213" s="133">
        <f>IFERROR(IF(M213&lt;=0.005,IF(F213="",L213,0),IF(F213&lt;&gt;"",0,IF(P213="",0,IF(P213="H",0,IF(Q213&lt;Veriler!$G$2,L213*Veriler!$G$2,L213*Q213)))))," ")</f>
        <v>0</v>
      </c>
      <c r="T213" s="133">
        <f>IF(Veriler!T213&lt;=0.1, S213, IF(AND(Veriler!T213&gt;0.1, F213="", P213="E"), IF(Q213&gt;Veriler!$G$2, Q213*S213, IF(Q213&lt;Veriler!$G$2, Veriler!$G$2*S213, Q213*S213)), 0))</f>
        <v>0</v>
      </c>
      <c r="U213" s="133" t="str">
        <f t="shared" si="69"/>
        <v xml:space="preserve"> </v>
      </c>
      <c r="V213" s="134" t="str">
        <f>IFERROR(IF(O213="%10 sınırı aşılmıştır.",L213-T213,IFERROR(IF(F213="",IF(S213=1,0,IF(L213-S213=0,"",L213-S213)),IF(Veriler!M213="",L213,IF(L213*Veriler!M213=0,"",L213*Veriler!M213))),L213)),0)</f>
        <v/>
      </c>
      <c r="W213" s="146"/>
      <c r="X213" s="146"/>
      <c r="Y213" s="146"/>
    </row>
    <row r="214" spans="1:25" s="99" customFormat="1" ht="54.75" customHeight="1" x14ac:dyDescent="0.25">
      <c r="A214" s="96">
        <f t="shared" si="70"/>
        <v>159</v>
      </c>
      <c r="B214" s="175"/>
      <c r="C214" s="176"/>
      <c r="D214" s="113"/>
      <c r="E214" s="115"/>
      <c r="F214" s="174"/>
      <c r="G214" s="114" t="str">
        <f t="shared" si="65"/>
        <v/>
      </c>
      <c r="H214" s="115"/>
      <c r="I214" s="115"/>
      <c r="J214" s="115"/>
      <c r="K214" s="115"/>
      <c r="L214" s="133" t="str">
        <f t="shared" si="66"/>
        <v/>
      </c>
      <c r="M214" s="116" t="str">
        <f>IF(L214="", "", L214/Veriler!$X$1)</f>
        <v/>
      </c>
      <c r="N214" s="116" t="str">
        <f>IF(F214&lt;&gt;"", "İthal Girdi", IF(Veriler!T214="", "", IF(Veriler!S214="H", "%0,5 üzerindedir", IF(Veriler!T214&gt;0.1, "%10 sınırı aşılmıştır.", "Uygun"))))</f>
        <v>%0,5 üzerindedir</v>
      </c>
      <c r="O214" s="116" t="str">
        <f t="shared" si="67"/>
        <v xml:space="preserve"> </v>
      </c>
      <c r="P214" s="117"/>
      <c r="Q214" s="118"/>
      <c r="R214" s="119" t="str">
        <f t="shared" si="68"/>
        <v/>
      </c>
      <c r="S214" s="133">
        <f>IFERROR(IF(M214&lt;=0.005,IF(F214="",L214,0),IF(F214&lt;&gt;"",0,IF(P214="",0,IF(P214="H",0,IF(Q214&lt;Veriler!$G$2,L214*Veriler!$G$2,L214*Q214)))))," ")</f>
        <v>0</v>
      </c>
      <c r="T214" s="133">
        <f>IF(Veriler!T214&lt;=0.1, S214, IF(AND(Veriler!T214&gt;0.1, F214="", P214="E"), IF(Q214&gt;Veriler!$G$2, Q214*S214, IF(Q214&lt;Veriler!$G$2, Veriler!$G$2*S214, Q214*S214)), 0))</f>
        <v>0</v>
      </c>
      <c r="U214" s="133" t="str">
        <f t="shared" si="69"/>
        <v xml:space="preserve"> </v>
      </c>
      <c r="V214" s="134" t="str">
        <f>IFERROR(IF(O214="%10 sınırı aşılmıştır.",L214-T214,IFERROR(IF(F214="",IF(S214=1,0,IF(L214-S214=0,"",L214-S214)),IF(Veriler!M214="",L214,IF(L214*Veriler!M214=0,"",L214*Veriler!M214))),L214)),0)</f>
        <v/>
      </c>
      <c r="W214" s="146"/>
      <c r="X214" s="146"/>
      <c r="Y214" s="146"/>
    </row>
    <row r="215" spans="1:25" s="99" customFormat="1" ht="54.75" customHeight="1" x14ac:dyDescent="0.25">
      <c r="A215" s="96">
        <f t="shared" si="70"/>
        <v>160</v>
      </c>
      <c r="B215" s="175"/>
      <c r="C215" s="176"/>
      <c r="D215" s="113"/>
      <c r="E215" s="115"/>
      <c r="F215" s="174"/>
      <c r="G215" s="114" t="str">
        <f t="shared" si="65"/>
        <v/>
      </c>
      <c r="H215" s="115"/>
      <c r="I215" s="115"/>
      <c r="J215" s="115"/>
      <c r="K215" s="115"/>
      <c r="L215" s="133" t="str">
        <f t="shared" si="66"/>
        <v/>
      </c>
      <c r="M215" s="116" t="str">
        <f>IF(L215="", "", L215/Veriler!$X$1)</f>
        <v/>
      </c>
      <c r="N215" s="116" t="str">
        <f>IF(F215&lt;&gt;"", "İthal Girdi", IF(Veriler!T215="", "", IF(Veriler!S215="H", "%0,5 üzerindedir", IF(Veriler!T215&gt;0.1, "%10 sınırı aşılmıştır.", "Uygun"))))</f>
        <v>%0,5 üzerindedir</v>
      </c>
      <c r="O215" s="116" t="str">
        <f t="shared" si="67"/>
        <v xml:space="preserve"> </v>
      </c>
      <c r="P215" s="117"/>
      <c r="Q215" s="118"/>
      <c r="R215" s="119" t="str">
        <f t="shared" si="68"/>
        <v/>
      </c>
      <c r="S215" s="133">
        <f>IFERROR(IF(M215&lt;=0.005,IF(F215="",L215,0),IF(F215&lt;&gt;"",0,IF(P215="",0,IF(P215="H",0,IF(Q215&lt;Veriler!$G$2,L215*Veriler!$G$2,L215*Q215)))))," ")</f>
        <v>0</v>
      </c>
      <c r="T215" s="133">
        <f>IF(Veriler!T215&lt;=0.1, S215, IF(AND(Veriler!T215&gt;0.1, F215="", P215="E"), IF(Q215&gt;Veriler!$G$2, Q215*S215, IF(Q215&lt;Veriler!$G$2, Veriler!$G$2*S215, Q215*S215)), 0))</f>
        <v>0</v>
      </c>
      <c r="U215" s="133" t="str">
        <f t="shared" si="69"/>
        <v xml:space="preserve"> </v>
      </c>
      <c r="V215" s="134" t="str">
        <f>IFERROR(IF(O215="%10 sınırı aşılmıştır.",L215-T215,IFERROR(IF(F215="",IF(S215=1,0,IF(L215-S215=0,"",L215-S215)),IF(Veriler!M215="",L215,IF(L215*Veriler!M215=0,"",L215*Veriler!M215))),L215)),0)</f>
        <v/>
      </c>
      <c r="W215" s="146"/>
      <c r="X215" s="146"/>
      <c r="Y215" s="146"/>
    </row>
    <row r="216" spans="1:25" s="99" customFormat="1" ht="54.75" customHeight="1" x14ac:dyDescent="0.25">
      <c r="A216" s="96">
        <f t="shared" si="70"/>
        <v>161</v>
      </c>
      <c r="B216" s="175"/>
      <c r="C216" s="176"/>
      <c r="D216" s="113"/>
      <c r="E216" s="115"/>
      <c r="F216" s="174"/>
      <c r="G216" s="114" t="str">
        <f t="shared" si="65"/>
        <v/>
      </c>
      <c r="H216" s="115"/>
      <c r="I216" s="115"/>
      <c r="J216" s="115"/>
      <c r="K216" s="115"/>
      <c r="L216" s="133" t="str">
        <f t="shared" si="66"/>
        <v/>
      </c>
      <c r="M216" s="116" t="str">
        <f>IF(L216="", "", L216/Veriler!$X$1)</f>
        <v/>
      </c>
      <c r="N216" s="116" t="str">
        <f>IF(F216&lt;&gt;"", "İthal Girdi", IF(Veriler!T216="", "", IF(Veriler!S216="H", "%0,5 üzerindedir", IF(Veriler!T216&gt;0.1, "%10 sınırı aşılmıştır.", "Uygun"))))</f>
        <v>%0,5 üzerindedir</v>
      </c>
      <c r="O216" s="116" t="str">
        <f t="shared" si="67"/>
        <v xml:space="preserve"> </v>
      </c>
      <c r="P216" s="117"/>
      <c r="Q216" s="118"/>
      <c r="R216" s="119" t="str">
        <f t="shared" si="68"/>
        <v/>
      </c>
      <c r="S216" s="133">
        <f>IFERROR(IF(M216&lt;=0.005,IF(F216="",L216,0),IF(F216&lt;&gt;"",0,IF(P216="",0,IF(P216="H",0,IF(Q216&lt;Veriler!$G$2,L216*Veriler!$G$2,L216*Q216)))))," ")</f>
        <v>0</v>
      </c>
      <c r="T216" s="133">
        <f>IF(Veriler!T216&lt;=0.1, S216, IF(AND(Veriler!T216&gt;0.1, F216="", P216="E"), IF(Q216&gt;Veriler!$G$2, Q216*S216, IF(Q216&lt;Veriler!$G$2, Veriler!$G$2*S216, Q216*S216)), 0))</f>
        <v>0</v>
      </c>
      <c r="U216" s="133" t="str">
        <f t="shared" si="69"/>
        <v xml:space="preserve"> </v>
      </c>
      <c r="V216" s="134" t="str">
        <f>IFERROR(IF(O216="%10 sınırı aşılmıştır.",L216-T216,IFERROR(IF(F216="",IF(S216=1,0,IF(L216-S216=0,"",L216-S216)),IF(Veriler!M216="",L216,IF(L216*Veriler!M216=0,"",L216*Veriler!M216))),L216)),0)</f>
        <v/>
      </c>
      <c r="W216" s="146"/>
      <c r="X216" s="146"/>
      <c r="Y216" s="146"/>
    </row>
    <row r="217" spans="1:25" s="99" customFormat="1" ht="54.75" customHeight="1" x14ac:dyDescent="0.25">
      <c r="A217" s="96">
        <f t="shared" si="70"/>
        <v>162</v>
      </c>
      <c r="B217" s="175"/>
      <c r="C217" s="176"/>
      <c r="D217" s="113"/>
      <c r="E217" s="115"/>
      <c r="F217" s="174"/>
      <c r="G217" s="114" t="str">
        <f t="shared" si="65"/>
        <v/>
      </c>
      <c r="H217" s="115"/>
      <c r="I217" s="115"/>
      <c r="J217" s="115"/>
      <c r="K217" s="115"/>
      <c r="L217" s="133" t="str">
        <f t="shared" si="66"/>
        <v/>
      </c>
      <c r="M217" s="116" t="str">
        <f>IF(L217="", "", L217/Veriler!$X$1)</f>
        <v/>
      </c>
      <c r="N217" s="116" t="str">
        <f>IF(F217&lt;&gt;"", "İthal Girdi", IF(Veriler!T217="", "", IF(Veriler!S217="H", "%0,5 üzerindedir", IF(Veriler!T217&gt;0.1, "%10 sınırı aşılmıştır.", "Uygun"))))</f>
        <v>%0,5 üzerindedir</v>
      </c>
      <c r="O217" s="116" t="str">
        <f t="shared" si="67"/>
        <v xml:space="preserve"> </v>
      </c>
      <c r="P217" s="117"/>
      <c r="Q217" s="118"/>
      <c r="R217" s="119" t="str">
        <f t="shared" si="68"/>
        <v/>
      </c>
      <c r="S217" s="133">
        <f>IFERROR(IF(M217&lt;=0.005,IF(F217="",L217,0),IF(F217&lt;&gt;"",0,IF(P217="",0,IF(P217="H",0,IF(Q217&lt;Veriler!$G$2,L217*Veriler!$G$2,L217*Q217)))))," ")</f>
        <v>0</v>
      </c>
      <c r="T217" s="133">
        <f>IF(Veriler!T217&lt;=0.1, S217, IF(AND(Veriler!T217&gt;0.1, F217="", P217="E"), IF(Q217&gt;Veriler!$G$2, Q217*S217, IF(Q217&lt;Veriler!$G$2, Veriler!$G$2*S217, Q217*S217)), 0))</f>
        <v>0</v>
      </c>
      <c r="U217" s="133" t="str">
        <f t="shared" si="69"/>
        <v xml:space="preserve"> </v>
      </c>
      <c r="V217" s="134" t="str">
        <f>IFERROR(IF(O217="%10 sınırı aşılmıştır.",L217-T217,IFERROR(IF(F217="",IF(S217=1,0,IF(L217-S217=0,"",L217-S217)),IF(Veriler!M217="",L217,IF(L217*Veriler!M217=0,"",L217*Veriler!M217))),L217)),0)</f>
        <v/>
      </c>
      <c r="W217" s="146"/>
      <c r="X217" s="146"/>
      <c r="Y217" s="146"/>
    </row>
    <row r="218" spans="1:25" s="99" customFormat="1" ht="54.75" customHeight="1" x14ac:dyDescent="0.25">
      <c r="A218" s="96">
        <f t="shared" si="70"/>
        <v>163</v>
      </c>
      <c r="B218" s="175"/>
      <c r="C218" s="176"/>
      <c r="D218" s="113"/>
      <c r="E218" s="115"/>
      <c r="F218" s="174"/>
      <c r="G218" s="114" t="str">
        <f t="shared" si="65"/>
        <v/>
      </c>
      <c r="H218" s="115"/>
      <c r="I218" s="115"/>
      <c r="J218" s="115"/>
      <c r="K218" s="115"/>
      <c r="L218" s="133" t="str">
        <f t="shared" si="66"/>
        <v/>
      </c>
      <c r="M218" s="116" t="str">
        <f>IF(L218="", "", L218/Veriler!$X$1)</f>
        <v/>
      </c>
      <c r="N218" s="116" t="str">
        <f>IF(F218&lt;&gt;"", "İthal Girdi", IF(Veriler!T218="", "", IF(Veriler!S218="H", "%0,5 üzerindedir", IF(Veriler!T218&gt;0.1, "%10 sınırı aşılmıştır.", "Uygun"))))</f>
        <v>%0,5 üzerindedir</v>
      </c>
      <c r="O218" s="116" t="str">
        <f t="shared" si="67"/>
        <v xml:space="preserve"> </v>
      </c>
      <c r="P218" s="117"/>
      <c r="Q218" s="118"/>
      <c r="R218" s="119" t="str">
        <f t="shared" si="68"/>
        <v/>
      </c>
      <c r="S218" s="133">
        <f>IFERROR(IF(M218&lt;=0.005,IF(F218="",L218,0),IF(F218&lt;&gt;"",0,IF(P218="",0,IF(P218="H",0,IF(Q218&lt;Veriler!$G$2,L218*Veriler!$G$2,L218*Q218)))))," ")</f>
        <v>0</v>
      </c>
      <c r="T218" s="133">
        <f>IF(Veriler!T218&lt;=0.1, S218, IF(AND(Veriler!T218&gt;0.1, F218="", P218="E"), IF(Q218&gt;Veriler!$G$2, Q218*S218, IF(Q218&lt;Veriler!$G$2, Veriler!$G$2*S218, Q218*S218)), 0))</f>
        <v>0</v>
      </c>
      <c r="U218" s="133" t="str">
        <f t="shared" si="69"/>
        <v xml:space="preserve"> </v>
      </c>
      <c r="V218" s="134" t="str">
        <f>IFERROR(IF(O218="%10 sınırı aşılmıştır.",L218-T218,IFERROR(IF(F218="",IF(S218=1,0,IF(L218-S218=0,"",L218-S218)),IF(Veriler!M218="",L218,IF(L218*Veriler!M218=0,"",L218*Veriler!M218))),L218)),0)</f>
        <v/>
      </c>
      <c r="W218" s="146"/>
      <c r="X218" s="146"/>
      <c r="Y218" s="146"/>
    </row>
    <row r="219" spans="1:25" s="99" customFormat="1" ht="54.75" customHeight="1" x14ac:dyDescent="0.25">
      <c r="A219" s="96">
        <f t="shared" si="70"/>
        <v>164</v>
      </c>
      <c r="B219" s="175"/>
      <c r="C219" s="176"/>
      <c r="D219" s="113"/>
      <c r="E219" s="115"/>
      <c r="F219" s="174"/>
      <c r="G219" s="114" t="str">
        <f t="shared" si="65"/>
        <v/>
      </c>
      <c r="H219" s="115"/>
      <c r="I219" s="115"/>
      <c r="J219" s="115"/>
      <c r="K219" s="115"/>
      <c r="L219" s="133" t="str">
        <f t="shared" si="66"/>
        <v/>
      </c>
      <c r="M219" s="116" t="str">
        <f>IF(L219="", "", L219/Veriler!$X$1)</f>
        <v/>
      </c>
      <c r="N219" s="116" t="str">
        <f>IF(F219&lt;&gt;"", "İthal Girdi", IF(Veriler!T219="", "", IF(Veriler!S219="H", "%0,5 üzerindedir", IF(Veriler!T219&gt;0.1, "%10 sınırı aşılmıştır.", "Uygun"))))</f>
        <v>%0,5 üzerindedir</v>
      </c>
      <c r="O219" s="116" t="str">
        <f t="shared" si="67"/>
        <v xml:space="preserve"> </v>
      </c>
      <c r="P219" s="117"/>
      <c r="Q219" s="118"/>
      <c r="R219" s="119" t="str">
        <f t="shared" si="68"/>
        <v/>
      </c>
      <c r="S219" s="133">
        <f>IFERROR(IF(M219&lt;=0.005,IF(F219="",L219,0),IF(F219&lt;&gt;"",0,IF(P219="",0,IF(P219="H",0,IF(Q219&lt;Veriler!$G$2,L219*Veriler!$G$2,L219*Q219)))))," ")</f>
        <v>0</v>
      </c>
      <c r="T219" s="133">
        <f>IF(Veriler!T219&lt;=0.1, S219, IF(AND(Veriler!T219&gt;0.1, F219="", P219="E"), IF(Q219&gt;Veriler!$G$2, Q219*S219, IF(Q219&lt;Veriler!$G$2, Veriler!$G$2*S219, Q219*S219)), 0))</f>
        <v>0</v>
      </c>
      <c r="U219" s="133" t="str">
        <f t="shared" si="69"/>
        <v xml:space="preserve"> </v>
      </c>
      <c r="V219" s="134" t="str">
        <f>IFERROR(IF(O219="%10 sınırı aşılmıştır.",L219-T219,IFERROR(IF(F219="",IF(S219=1,0,IF(L219-S219=0,"",L219-S219)),IF(Veriler!M219="",L219,IF(L219*Veriler!M219=0,"",L219*Veriler!M219))),L219)),0)</f>
        <v/>
      </c>
      <c r="W219" s="146"/>
      <c r="X219" s="146"/>
      <c r="Y219" s="146"/>
    </row>
    <row r="220" spans="1:25" s="99" customFormat="1" ht="54.75" customHeight="1" x14ac:dyDescent="0.25">
      <c r="A220" s="96">
        <f t="shared" si="70"/>
        <v>165</v>
      </c>
      <c r="B220" s="175"/>
      <c r="C220" s="176"/>
      <c r="D220" s="113"/>
      <c r="E220" s="115"/>
      <c r="F220" s="174"/>
      <c r="G220" s="114" t="str">
        <f t="shared" si="65"/>
        <v/>
      </c>
      <c r="H220" s="115"/>
      <c r="I220" s="115"/>
      <c r="J220" s="115"/>
      <c r="K220" s="115"/>
      <c r="L220" s="133" t="str">
        <f t="shared" si="66"/>
        <v/>
      </c>
      <c r="M220" s="116" t="str">
        <f>IF(L220="", "", L220/Veriler!$X$1)</f>
        <v/>
      </c>
      <c r="N220" s="116" t="str">
        <f>IF(F220&lt;&gt;"", "İthal Girdi", IF(Veriler!T220="", "", IF(Veriler!S220="H", "%0,5 üzerindedir", IF(Veriler!T220&gt;0.1, "%10 sınırı aşılmıştır.", "Uygun"))))</f>
        <v>%0,5 üzerindedir</v>
      </c>
      <c r="O220" s="116" t="str">
        <f t="shared" si="67"/>
        <v xml:space="preserve"> </v>
      </c>
      <c r="P220" s="117"/>
      <c r="Q220" s="118"/>
      <c r="R220" s="119" t="str">
        <f t="shared" si="68"/>
        <v/>
      </c>
      <c r="S220" s="133">
        <f>IFERROR(IF(M220&lt;=0.005,IF(F220="",L220,0),IF(F220&lt;&gt;"",0,IF(P220="",0,IF(P220="H",0,IF(Q220&lt;Veriler!$G$2,L220*Veriler!$G$2,L220*Q220)))))," ")</f>
        <v>0</v>
      </c>
      <c r="T220" s="133">
        <f>IF(Veriler!T220&lt;=0.1, S220, IF(AND(Veriler!T220&gt;0.1, F220="", P220="E"), IF(Q220&gt;Veriler!$G$2, Q220*S220, IF(Q220&lt;Veriler!$G$2, Veriler!$G$2*S220, Q220*S220)), 0))</f>
        <v>0</v>
      </c>
      <c r="U220" s="133" t="str">
        <f t="shared" si="69"/>
        <v xml:space="preserve"> </v>
      </c>
      <c r="V220" s="134" t="str">
        <f>IFERROR(IF(O220="%10 sınırı aşılmıştır.",L220-T220,IFERROR(IF(F220="",IF(S220=1,0,IF(L220-S220=0,"",L220-S220)),IF(Veriler!M220="",L220,IF(L220*Veriler!M220=0,"",L220*Veriler!M220))),L220)),0)</f>
        <v/>
      </c>
      <c r="W220" s="146"/>
      <c r="X220" s="146"/>
      <c r="Y220" s="146"/>
    </row>
    <row r="221" spans="1:25" s="99" customFormat="1" ht="54.75" customHeight="1" x14ac:dyDescent="0.25">
      <c r="A221" s="96">
        <f t="shared" si="70"/>
        <v>166</v>
      </c>
      <c r="B221" s="175"/>
      <c r="C221" s="176"/>
      <c r="D221" s="113"/>
      <c r="E221" s="115"/>
      <c r="F221" s="174"/>
      <c r="G221" s="114" t="str">
        <f t="shared" si="65"/>
        <v/>
      </c>
      <c r="H221" s="115"/>
      <c r="I221" s="115"/>
      <c r="J221" s="115"/>
      <c r="K221" s="115"/>
      <c r="L221" s="133" t="str">
        <f t="shared" si="66"/>
        <v/>
      </c>
      <c r="M221" s="116" t="str">
        <f>IF(L221="", "", L221/Veriler!$X$1)</f>
        <v/>
      </c>
      <c r="N221" s="116" t="str">
        <f>IF(F221&lt;&gt;"", "İthal Girdi", IF(Veriler!T221="", "", IF(Veriler!S221="H", "%0,5 üzerindedir", IF(Veriler!T221&gt;0.1, "%10 sınırı aşılmıştır.", "Uygun"))))</f>
        <v>%0,5 üzerindedir</v>
      </c>
      <c r="O221" s="116" t="str">
        <f t="shared" si="67"/>
        <v xml:space="preserve"> </v>
      </c>
      <c r="P221" s="117"/>
      <c r="Q221" s="118"/>
      <c r="R221" s="119" t="str">
        <f t="shared" si="68"/>
        <v/>
      </c>
      <c r="S221" s="133">
        <f>IFERROR(IF(M221&lt;=0.005,IF(F221="",L221,0),IF(F221&lt;&gt;"",0,IF(P221="",0,IF(P221="H",0,IF(Q221&lt;Veriler!$G$2,L221*Veriler!$G$2,L221*Q221)))))," ")</f>
        <v>0</v>
      </c>
      <c r="T221" s="133">
        <f>IF(Veriler!T221&lt;=0.1, S221, IF(AND(Veriler!T221&gt;0.1, F221="", P221="E"), IF(Q221&gt;Veriler!$G$2, Q221*S221, IF(Q221&lt;Veriler!$G$2, Veriler!$G$2*S221, Q221*S221)), 0))</f>
        <v>0</v>
      </c>
      <c r="U221" s="133" t="str">
        <f t="shared" si="69"/>
        <v xml:space="preserve"> </v>
      </c>
      <c r="V221" s="134" t="str">
        <f>IFERROR(IF(O221="%10 sınırı aşılmıştır.",L221-T221,IFERROR(IF(F221="",IF(S221=1,0,IF(L221-S221=0,"",L221-S221)),IF(Veriler!M221="",L221,IF(L221*Veriler!M221=0,"",L221*Veriler!M221))),L221)),0)</f>
        <v/>
      </c>
      <c r="W221" s="146"/>
      <c r="X221" s="146"/>
      <c r="Y221" s="146"/>
    </row>
    <row r="222" spans="1:25" s="99" customFormat="1" ht="54.75" customHeight="1" x14ac:dyDescent="0.25">
      <c r="A222" s="96">
        <f t="shared" si="70"/>
        <v>167</v>
      </c>
      <c r="B222" s="175"/>
      <c r="C222" s="176"/>
      <c r="D222" s="113"/>
      <c r="E222" s="115"/>
      <c r="F222" s="174"/>
      <c r="G222" s="114" t="str">
        <f t="shared" si="65"/>
        <v/>
      </c>
      <c r="H222" s="115"/>
      <c r="I222" s="115"/>
      <c r="J222" s="115"/>
      <c r="K222" s="115"/>
      <c r="L222" s="133" t="str">
        <f t="shared" si="66"/>
        <v/>
      </c>
      <c r="M222" s="116" t="str">
        <f>IF(L222="", "", L222/Veriler!$X$1)</f>
        <v/>
      </c>
      <c r="N222" s="116" t="str">
        <f>IF(F222&lt;&gt;"", "İthal Girdi", IF(Veriler!T222="", "", IF(Veriler!S222="H", "%0,5 üzerindedir", IF(Veriler!T222&gt;0.1, "%10 sınırı aşılmıştır.", "Uygun"))))</f>
        <v>%0,5 üzerindedir</v>
      </c>
      <c r="O222" s="116" t="str">
        <f t="shared" si="67"/>
        <v xml:space="preserve"> </v>
      </c>
      <c r="P222" s="117"/>
      <c r="Q222" s="118"/>
      <c r="R222" s="119" t="str">
        <f t="shared" si="68"/>
        <v/>
      </c>
      <c r="S222" s="133">
        <f>IFERROR(IF(M222&lt;=0.005,IF(F222="",L222,0),IF(F222&lt;&gt;"",0,IF(P222="",0,IF(P222="H",0,IF(Q222&lt;Veriler!$G$2,L222*Veriler!$G$2,L222*Q222)))))," ")</f>
        <v>0</v>
      </c>
      <c r="T222" s="133">
        <f>IF(Veriler!T222&lt;=0.1, S222, IF(AND(Veriler!T222&gt;0.1, F222="", P222="E"), IF(Q222&gt;Veriler!$G$2, Q222*S222, IF(Q222&lt;Veriler!$G$2, Veriler!$G$2*S222, Q222*S222)), 0))</f>
        <v>0</v>
      </c>
      <c r="U222" s="133" t="str">
        <f t="shared" si="69"/>
        <v xml:space="preserve"> </v>
      </c>
      <c r="V222" s="134" t="str">
        <f>IFERROR(IF(O222="%10 sınırı aşılmıştır.",L222-T222,IFERROR(IF(F222="",IF(S222=1,0,IF(L222-S222=0,"",L222-S222)),IF(Veriler!M222="",L222,IF(L222*Veriler!M222=0,"",L222*Veriler!M222))),L222)),0)</f>
        <v/>
      </c>
      <c r="W222" s="146"/>
      <c r="X222" s="146"/>
      <c r="Y222" s="146"/>
    </row>
    <row r="223" spans="1:25" s="99" customFormat="1" ht="54.75" customHeight="1" x14ac:dyDescent="0.25">
      <c r="A223" s="96">
        <f t="shared" si="70"/>
        <v>168</v>
      </c>
      <c r="B223" s="175"/>
      <c r="C223" s="176"/>
      <c r="D223" s="113"/>
      <c r="E223" s="115"/>
      <c r="F223" s="174"/>
      <c r="G223" s="114" t="str">
        <f t="shared" si="65"/>
        <v/>
      </c>
      <c r="H223" s="115"/>
      <c r="I223" s="115"/>
      <c r="J223" s="115"/>
      <c r="K223" s="115"/>
      <c r="L223" s="133" t="str">
        <f t="shared" si="66"/>
        <v/>
      </c>
      <c r="M223" s="116" t="str">
        <f>IF(L223="", "", L223/Veriler!$X$1)</f>
        <v/>
      </c>
      <c r="N223" s="116" t="str">
        <f>IF(F223&lt;&gt;"", "İthal Girdi", IF(Veriler!T223="", "", IF(Veriler!S223="H", "%0,5 üzerindedir", IF(Veriler!T223&gt;0.1, "%10 sınırı aşılmıştır.", "Uygun"))))</f>
        <v>%0,5 üzerindedir</v>
      </c>
      <c r="O223" s="116" t="str">
        <f t="shared" si="67"/>
        <v xml:space="preserve"> </v>
      </c>
      <c r="P223" s="117"/>
      <c r="Q223" s="118"/>
      <c r="R223" s="119" t="str">
        <f t="shared" si="68"/>
        <v/>
      </c>
      <c r="S223" s="133">
        <f>IFERROR(IF(M223&lt;=0.005,IF(F223="",L223,0),IF(F223&lt;&gt;"",0,IF(P223="",0,IF(P223="H",0,IF(Q223&lt;Veriler!$G$2,L223*Veriler!$G$2,L223*Q223)))))," ")</f>
        <v>0</v>
      </c>
      <c r="T223" s="133">
        <f>IF(Veriler!T223&lt;=0.1, S223, IF(AND(Veriler!T223&gt;0.1, F223="", P223="E"), IF(Q223&gt;Veriler!$G$2, Q223*S223, IF(Q223&lt;Veriler!$G$2, Veriler!$G$2*S223, Q223*S223)), 0))</f>
        <v>0</v>
      </c>
      <c r="U223" s="133" t="str">
        <f t="shared" si="69"/>
        <v xml:space="preserve"> </v>
      </c>
      <c r="V223" s="134" t="str">
        <f>IFERROR(IF(O223="%10 sınırı aşılmıştır.",L223-T223,IFERROR(IF(F223="",IF(S223=1,0,IF(L223-S223=0,"",L223-S223)),IF(Veriler!M223="",L223,IF(L223*Veriler!M223=0,"",L223*Veriler!M223))),L223)),0)</f>
        <v/>
      </c>
      <c r="W223" s="146"/>
      <c r="X223" s="146"/>
      <c r="Y223" s="146"/>
    </row>
    <row r="224" spans="1:25" s="99" customFormat="1" ht="24" customHeight="1" x14ac:dyDescent="0.25">
      <c r="A224" s="103"/>
      <c r="B224" s="104"/>
      <c r="C224" s="104"/>
      <c r="D224" s="104"/>
      <c r="E224" s="103"/>
      <c r="F224" s="135"/>
      <c r="G224" s="157"/>
      <c r="H224" s="103"/>
      <c r="I224" s="103"/>
      <c r="J224" s="103"/>
      <c r="K224" s="103"/>
      <c r="L224" s="136">
        <f>SUM(L195:L208,L210:L223)</f>
        <v>0</v>
      </c>
      <c r="M224" s="158"/>
      <c r="N224" s="158"/>
      <c r="O224" s="158"/>
      <c r="P224" s="105"/>
      <c r="Q224" s="106"/>
      <c r="R224" s="159"/>
      <c r="S224" s="160"/>
      <c r="T224" s="160"/>
      <c r="U224" s="160"/>
      <c r="V224" s="160"/>
      <c r="W224" s="146"/>
      <c r="X224" s="146"/>
      <c r="Y224" s="146"/>
    </row>
    <row r="225" spans="1:25" s="99" customFormat="1" ht="31.5" customHeight="1" x14ac:dyDescent="0.25">
      <c r="A225" s="103"/>
      <c r="B225" s="104"/>
      <c r="C225" s="104"/>
      <c r="D225" s="104"/>
      <c r="E225" s="103"/>
      <c r="F225" s="135"/>
      <c r="G225" s="157"/>
      <c r="H225" s="103"/>
      <c r="I225" s="103"/>
      <c r="J225" s="103"/>
      <c r="K225" s="103"/>
      <c r="L225" s="161"/>
      <c r="M225" s="158"/>
      <c r="N225" s="158"/>
      <c r="O225" s="158"/>
      <c r="P225" s="105"/>
      <c r="Q225" s="106"/>
      <c r="R225" s="159"/>
      <c r="S225" s="162" t="s">
        <v>57</v>
      </c>
      <c r="T225" s="162" t="s">
        <v>57</v>
      </c>
      <c r="U225" s="162" t="s">
        <v>57</v>
      </c>
      <c r="V225" s="163" t="s">
        <v>58</v>
      </c>
      <c r="W225" s="146"/>
      <c r="X225" s="146"/>
      <c r="Y225" s="146"/>
    </row>
    <row r="226" spans="1:25" s="99" customFormat="1" ht="58.5" customHeight="1" x14ac:dyDescent="0.25">
      <c r="A226" s="185" t="s">
        <v>59</v>
      </c>
      <c r="B226" s="180"/>
      <c r="C226" s="180"/>
      <c r="D226" s="180"/>
      <c r="E226" s="180"/>
      <c r="F226" s="180"/>
      <c r="G226" s="180"/>
      <c r="H226" s="180"/>
      <c r="I226" s="180"/>
      <c r="J226" s="180"/>
      <c r="K226" s="180"/>
      <c r="L226" s="180"/>
      <c r="M226" s="180"/>
      <c r="N226" s="180"/>
      <c r="O226" s="180"/>
      <c r="P226" s="180"/>
      <c r="Q226" s="180"/>
      <c r="R226" s="176"/>
      <c r="S226" s="137">
        <f>SUM(S188,S195:S208,S210:S223)</f>
        <v>0</v>
      </c>
      <c r="T226" s="137" t="str">
        <f>IF(SUM(T195:T208,T210:T223)=0," ",SUM(T195:T208,T210:T223))</f>
        <v xml:space="preserve"> </v>
      </c>
      <c r="U226" s="137" t="str">
        <f>IF(SUM(U195:U208,U210:U223)=0," ",SUM(U195:U208,U210:U223))</f>
        <v xml:space="preserve"> </v>
      </c>
      <c r="V226" s="137" t="str">
        <f>IF(SUM(V195:V208,V210:V223)=0," ",SUM(V195:V208,V210:V223))</f>
        <v xml:space="preserve"> </v>
      </c>
      <c r="W226" s="146"/>
      <c r="X226" s="164">
        <f>SUM(U195:U208,U210:U223)</f>
        <v>0</v>
      </c>
      <c r="Y226" s="164">
        <f>SUM(V195:V208,V210:V223)</f>
        <v>0</v>
      </c>
    </row>
    <row r="227" spans="1:25" x14ac:dyDescent="0.3">
      <c r="A227" s="34"/>
      <c r="G227" s="146"/>
      <c r="L227" s="146"/>
      <c r="M227" s="146"/>
      <c r="N227" s="146"/>
      <c r="O227" s="146"/>
      <c r="R227" s="146"/>
      <c r="S227" s="146"/>
      <c r="T227" s="146"/>
      <c r="U227" s="146"/>
      <c r="V227" s="146"/>
      <c r="W227" s="146"/>
      <c r="X227" s="146"/>
      <c r="Y227" s="146"/>
    </row>
    <row r="228" spans="1:25" x14ac:dyDescent="0.3">
      <c r="A228" s="186" t="s">
        <v>60</v>
      </c>
      <c r="B228" s="187"/>
      <c r="C228" s="187"/>
      <c r="D228" s="187"/>
      <c r="E228" s="187"/>
      <c r="F228" s="187"/>
      <c r="G228" s="187"/>
      <c r="H228" s="187"/>
      <c r="I228" s="187"/>
      <c r="J228" s="187"/>
      <c r="K228" s="187"/>
      <c r="L228" s="187"/>
      <c r="M228" s="187"/>
      <c r="N228" s="187"/>
      <c r="O228" s="187"/>
      <c r="P228" s="187"/>
      <c r="Q228" s="187"/>
      <c r="R228" s="187"/>
      <c r="S228" s="187"/>
      <c r="T228" s="187"/>
      <c r="U228" s="187"/>
      <c r="V228" s="187"/>
      <c r="W228" s="146"/>
      <c r="X228" s="146"/>
      <c r="Y228" s="146"/>
    </row>
    <row r="229" spans="1:25" s="99" customFormat="1" ht="41.25" customHeight="1" x14ac:dyDescent="0.25">
      <c r="A229" s="189" t="s">
        <v>38</v>
      </c>
      <c r="B229" s="180"/>
      <c r="C229" s="180"/>
      <c r="D229" s="180"/>
      <c r="E229" s="180"/>
      <c r="F229" s="180"/>
      <c r="G229" s="180"/>
      <c r="H229" s="180"/>
      <c r="I229" s="180"/>
      <c r="J229" s="180"/>
      <c r="K229" s="180"/>
      <c r="L229" s="180"/>
      <c r="M229" s="180"/>
      <c r="N229" s="180"/>
      <c r="O229" s="180"/>
      <c r="P229" s="180"/>
      <c r="Q229" s="180"/>
      <c r="R229" s="180"/>
      <c r="S229" s="180"/>
      <c r="T229" s="180"/>
      <c r="U229" s="180"/>
      <c r="V229" s="176"/>
      <c r="W229" s="146"/>
      <c r="X229" s="146"/>
      <c r="Y229" s="146"/>
    </row>
    <row r="230" spans="1:25" s="100" customFormat="1" ht="35.25" customHeight="1" x14ac:dyDescent="0.25">
      <c r="A230" s="179" t="s">
        <v>39</v>
      </c>
      <c r="B230" s="180"/>
      <c r="C230" s="180"/>
      <c r="D230" s="180"/>
      <c r="E230" s="180"/>
      <c r="F230" s="180"/>
      <c r="G230" s="180"/>
      <c r="H230" s="180"/>
      <c r="I230" s="180"/>
      <c r="J230" s="180"/>
      <c r="K230" s="180"/>
      <c r="L230" s="180"/>
      <c r="M230" s="180"/>
      <c r="N230" s="180"/>
      <c r="O230" s="180"/>
      <c r="P230" s="180"/>
      <c r="Q230" s="180"/>
      <c r="R230" s="176"/>
      <c r="S230" s="147"/>
      <c r="T230" s="148"/>
      <c r="U230" s="149" t="s">
        <v>40</v>
      </c>
      <c r="V230" s="150">
        <f>V192+1</f>
        <v>7</v>
      </c>
      <c r="W230" s="146"/>
      <c r="X230" s="146"/>
      <c r="Y230" s="146"/>
    </row>
    <row r="231" spans="1:25" s="99" customFormat="1" ht="81" customHeight="1" x14ac:dyDescent="0.25">
      <c r="A231" s="110" t="s">
        <v>3</v>
      </c>
      <c r="B231" s="188" t="s">
        <v>41</v>
      </c>
      <c r="C231" s="176"/>
      <c r="D231" s="111" t="s">
        <v>42</v>
      </c>
      <c r="E231" s="110" t="s">
        <v>324</v>
      </c>
      <c r="F231" s="111" t="s">
        <v>325</v>
      </c>
      <c r="G231" s="151" t="s">
        <v>43</v>
      </c>
      <c r="H231" s="110" t="s">
        <v>44</v>
      </c>
      <c r="I231" s="110" t="s">
        <v>8</v>
      </c>
      <c r="J231" s="110" t="s">
        <v>45</v>
      </c>
      <c r="K231" s="110" t="s">
        <v>46</v>
      </c>
      <c r="L231" s="152" t="s">
        <v>47</v>
      </c>
      <c r="M231" s="153" t="s">
        <v>48</v>
      </c>
      <c r="N231" s="154" t="s">
        <v>49</v>
      </c>
      <c r="O231" s="154" t="s">
        <v>49</v>
      </c>
      <c r="P231" s="112" t="s">
        <v>50</v>
      </c>
      <c r="Q231" s="110" t="s">
        <v>51</v>
      </c>
      <c r="R231" s="155" t="s">
        <v>52</v>
      </c>
      <c r="S231" s="156" t="s">
        <v>53</v>
      </c>
      <c r="T231" s="156" t="s">
        <v>54</v>
      </c>
      <c r="U231" s="152" t="s">
        <v>54</v>
      </c>
      <c r="V231" s="152" t="s">
        <v>55</v>
      </c>
      <c r="W231" s="146"/>
      <c r="X231" s="146"/>
      <c r="Y231" s="146"/>
    </row>
    <row r="232" spans="1:25" s="99" customFormat="1" ht="45" customHeight="1" x14ac:dyDescent="0.25">
      <c r="A232" s="101"/>
      <c r="B232" s="177" t="s">
        <v>56</v>
      </c>
      <c r="C232" s="178"/>
      <c r="D232" s="102"/>
      <c r="E232" s="170"/>
      <c r="F232" s="102"/>
      <c r="G232" s="95"/>
      <c r="H232" s="102"/>
      <c r="I232" s="102"/>
      <c r="J232" s="102"/>
      <c r="K232" s="102"/>
      <c r="L232" s="95"/>
      <c r="M232" s="95"/>
      <c r="N232" s="95"/>
      <c r="O232" s="95"/>
      <c r="P232" s="102"/>
      <c r="Q232" s="102"/>
      <c r="R232" s="190"/>
      <c r="S232" s="184"/>
      <c r="T232" s="95"/>
      <c r="U232" s="95"/>
      <c r="V232" s="95"/>
      <c r="W232" s="146"/>
      <c r="X232" s="146"/>
      <c r="Y232" s="146"/>
    </row>
    <row r="233" spans="1:25" s="99" customFormat="1" ht="54.75" customHeight="1" x14ac:dyDescent="0.25">
      <c r="A233" s="96">
        <f>A223+1</f>
        <v>169</v>
      </c>
      <c r="B233" s="181"/>
      <c r="C233" s="182"/>
      <c r="D233" s="113"/>
      <c r="E233" s="115"/>
      <c r="F233" s="174"/>
      <c r="G233" s="114" t="str">
        <f t="shared" ref="G233:G246" si="71">IF(AND(F233&lt;&gt;"",V233&lt;&gt;"",L233&lt;&gt;0),V233/L233,"")</f>
        <v/>
      </c>
      <c r="H233" s="115"/>
      <c r="I233" s="115"/>
      <c r="J233" s="115"/>
      <c r="K233" s="115"/>
      <c r="L233" s="133" t="str">
        <f t="shared" ref="L233:L246" si="72">IF(AND(H233&lt;&gt;0, J233&lt;&gt;0, K233&lt;&gt;0), H233*J233*K233, "")</f>
        <v/>
      </c>
      <c r="M233" s="116" t="str">
        <f>IF(L233="", "", L233/Veriler!$X$1)</f>
        <v/>
      </c>
      <c r="N233" s="116" t="str">
        <f>IF(F233&lt;&gt;"", "İthal Girdi", IF(Veriler!T233="", "", IF(Veriler!S233="H", "%0,5 üzerindedir", IF(Veriler!T233&gt;0.1, "%10 sınırı aşılmıştır.", "Uygun"))))</f>
        <v>%0,5 üzerindedir</v>
      </c>
      <c r="O233" s="116" t="str">
        <f t="shared" ref="O233:O246" si="73">IF(M233=""," ",N233)</f>
        <v xml:space="preserve"> </v>
      </c>
      <c r="P233" s="117"/>
      <c r="Q233" s="118"/>
      <c r="R233" s="119" t="str">
        <f t="shared" ref="R233:R246" si="74">IFERROR(IF(AND(T233&lt;&gt;"",L233&lt;&gt;"",L233&lt;&gt;0,T233&lt;&gt;0),T233/L233,"")," ")</f>
        <v/>
      </c>
      <c r="S233" s="133">
        <f>IFERROR(IF(M233&lt;=0.005,IF(F233="",L233,0),IF(F233&lt;&gt;"",0,IF(P233="",0,IF(P233="H",0,IF(Q233&lt;Veriler!$G$2,L233*Veriler!$G$2,L233*Q233)))))," ")</f>
        <v>0</v>
      </c>
      <c r="T233" s="133">
        <f>IF(Veriler!T233&lt;=0.1, S233, IF(AND(Veriler!T233&gt;0.1, F233="", P233="E"), IF(Q233&gt;Veriler!$G$2, Q233*S233, IF(Q233&lt;Veriler!$G$2, Veriler!$G$2*S233, Q233*S233)), 0))</f>
        <v>0</v>
      </c>
      <c r="U233" s="133" t="str">
        <f t="shared" ref="U233:U246" si="75">IF(T233=0," ",T233)</f>
        <v xml:space="preserve"> </v>
      </c>
      <c r="V233" s="134" t="str">
        <f>IFERROR(IF(O233="%10 sınırı aşılmıştır.",L233-T233,IFERROR(IF(F233="",IF(S233=1,0,IF(L233-S233=0,"",L233-S233)),IF(Veriler!M233="",L233,IF(L233*Veriler!M233=0,"",L233*Veriler!M233))),L233)),0)</f>
        <v/>
      </c>
      <c r="W233" s="146"/>
      <c r="X233" s="146"/>
      <c r="Y233" s="146"/>
    </row>
    <row r="234" spans="1:25" s="99" customFormat="1" ht="54.75" customHeight="1" x14ac:dyDescent="0.25">
      <c r="A234" s="96">
        <f t="shared" ref="A234:A246" si="76">A233+1</f>
        <v>170</v>
      </c>
      <c r="B234" s="175"/>
      <c r="C234" s="176"/>
      <c r="D234" s="113"/>
      <c r="E234" s="115"/>
      <c r="F234" s="174"/>
      <c r="G234" s="114" t="str">
        <f t="shared" si="71"/>
        <v/>
      </c>
      <c r="H234" s="115"/>
      <c r="I234" s="115"/>
      <c r="J234" s="115"/>
      <c r="K234" s="115"/>
      <c r="L234" s="133" t="str">
        <f t="shared" si="72"/>
        <v/>
      </c>
      <c r="M234" s="116" t="str">
        <f>IF(L234="", "", L234/Veriler!$X$1)</f>
        <v/>
      </c>
      <c r="N234" s="116" t="str">
        <f>IF(F234&lt;&gt;"", "İthal Girdi", IF(Veriler!T234="", "", IF(Veriler!S234="H", "%0,5 üzerindedir", IF(Veriler!T234&gt;0.1, "%10 sınırı aşılmıştır.", "Uygun"))))</f>
        <v>%0,5 üzerindedir</v>
      </c>
      <c r="O234" s="116" t="str">
        <f t="shared" si="73"/>
        <v xml:space="preserve"> </v>
      </c>
      <c r="P234" s="117"/>
      <c r="Q234" s="118"/>
      <c r="R234" s="119" t="str">
        <f t="shared" si="74"/>
        <v/>
      </c>
      <c r="S234" s="133">
        <f>IFERROR(IF(M234&lt;=0.005,IF(F234="",L234,0),IF(F234&lt;&gt;"",0,IF(P234="",0,IF(P234="H",0,IF(Q234&lt;Veriler!$G$2,L234*Veriler!$G$2,L234*Q234)))))," ")</f>
        <v>0</v>
      </c>
      <c r="T234" s="133">
        <f>IF(Veriler!T234&lt;=0.1, S234, IF(AND(Veriler!T234&gt;0.1, F234="", P234="E"), IF(Q234&gt;Veriler!$G$2, Q234*S234, IF(Q234&lt;Veriler!$G$2, Veriler!$G$2*S234, Q234*S234)), 0))</f>
        <v>0</v>
      </c>
      <c r="U234" s="133" t="str">
        <f t="shared" si="75"/>
        <v xml:space="preserve"> </v>
      </c>
      <c r="V234" s="134" t="str">
        <f>IFERROR(IF(O234="%10 sınırı aşılmıştır.",L234-T234,IFERROR(IF(F234="",IF(S234=1,0,IF(L234-S234=0,"",L234-S234)),IF(Veriler!M234="",L234,IF(L234*Veriler!M234=0,"",L234*Veriler!M234))),L234)),0)</f>
        <v/>
      </c>
      <c r="W234" s="146"/>
      <c r="X234" s="146"/>
      <c r="Y234" s="146"/>
    </row>
    <row r="235" spans="1:25" s="99" customFormat="1" ht="54.75" customHeight="1" x14ac:dyDescent="0.25">
      <c r="A235" s="96">
        <f t="shared" si="76"/>
        <v>171</v>
      </c>
      <c r="B235" s="175"/>
      <c r="C235" s="176"/>
      <c r="D235" s="113"/>
      <c r="E235" s="115"/>
      <c r="F235" s="174"/>
      <c r="G235" s="114" t="str">
        <f t="shared" si="71"/>
        <v/>
      </c>
      <c r="H235" s="115"/>
      <c r="I235" s="115"/>
      <c r="J235" s="115"/>
      <c r="K235" s="115"/>
      <c r="L235" s="133" t="str">
        <f t="shared" si="72"/>
        <v/>
      </c>
      <c r="M235" s="116" t="str">
        <f>IF(L235="", "", L235/Veriler!$X$1)</f>
        <v/>
      </c>
      <c r="N235" s="116" t="str">
        <f>IF(F235&lt;&gt;"", "İthal Girdi", IF(Veriler!T235="", "", IF(Veriler!S235="H", "%0,5 üzerindedir", IF(Veriler!T235&gt;0.1, "%10 sınırı aşılmıştır.", "Uygun"))))</f>
        <v>%0,5 üzerindedir</v>
      </c>
      <c r="O235" s="116" t="str">
        <f t="shared" si="73"/>
        <v xml:space="preserve"> </v>
      </c>
      <c r="P235" s="117"/>
      <c r="Q235" s="118"/>
      <c r="R235" s="119" t="str">
        <f t="shared" si="74"/>
        <v/>
      </c>
      <c r="S235" s="133">
        <f>IFERROR(IF(M235&lt;=0.005,IF(F235="",L235,0),IF(F235&lt;&gt;"",0,IF(P235="",0,IF(P235="H",0,IF(Q235&lt;Veriler!$G$2,L235*Veriler!$G$2,L235*Q235)))))," ")</f>
        <v>0</v>
      </c>
      <c r="T235" s="133">
        <f>IF(Veriler!T235&lt;=0.1, S235, IF(AND(Veriler!T235&gt;0.1, F235="", P235="E"), IF(Q235&gt;Veriler!$G$2, Q235*S235, IF(Q235&lt;Veriler!$G$2, Veriler!$G$2*S235, Q235*S235)), 0))</f>
        <v>0</v>
      </c>
      <c r="U235" s="133" t="str">
        <f t="shared" si="75"/>
        <v xml:space="preserve"> </v>
      </c>
      <c r="V235" s="134" t="str">
        <f>IFERROR(IF(O235="%10 sınırı aşılmıştır.",L235-T235,IFERROR(IF(F235="",IF(S235=1,0,IF(L235-S235=0,"",L235-S235)),IF(Veriler!M235="",L235,IF(L235*Veriler!M235=0,"",L235*Veriler!M235))),L235)),0)</f>
        <v/>
      </c>
      <c r="W235" s="146"/>
      <c r="X235" s="146"/>
      <c r="Y235" s="146"/>
    </row>
    <row r="236" spans="1:25" s="99" customFormat="1" ht="54.75" customHeight="1" x14ac:dyDescent="0.25">
      <c r="A236" s="96">
        <f t="shared" si="76"/>
        <v>172</v>
      </c>
      <c r="B236" s="175"/>
      <c r="C236" s="176"/>
      <c r="D236" s="113"/>
      <c r="E236" s="115"/>
      <c r="F236" s="174"/>
      <c r="G236" s="114" t="str">
        <f t="shared" si="71"/>
        <v/>
      </c>
      <c r="H236" s="115"/>
      <c r="I236" s="115"/>
      <c r="J236" s="115"/>
      <c r="K236" s="115"/>
      <c r="L236" s="133" t="str">
        <f t="shared" si="72"/>
        <v/>
      </c>
      <c r="M236" s="116" t="str">
        <f>IF(L236="", "", L236/Veriler!$X$1)</f>
        <v/>
      </c>
      <c r="N236" s="116" t="str">
        <f>IF(F236&lt;&gt;"", "İthal Girdi", IF(Veriler!T236="", "", IF(Veriler!S236="H", "%0,5 üzerindedir", IF(Veriler!T236&gt;0.1, "%10 sınırı aşılmıştır.", "Uygun"))))</f>
        <v>%0,5 üzerindedir</v>
      </c>
      <c r="O236" s="116" t="str">
        <f t="shared" si="73"/>
        <v xml:space="preserve"> </v>
      </c>
      <c r="P236" s="117"/>
      <c r="Q236" s="118"/>
      <c r="R236" s="119" t="str">
        <f t="shared" si="74"/>
        <v/>
      </c>
      <c r="S236" s="133">
        <f>IFERROR(IF(M236&lt;=0.005,IF(F236="",L236,0),IF(F236&lt;&gt;"",0,IF(P236="",0,IF(P236="H",0,IF(Q236&lt;Veriler!$G$2,L236*Veriler!$G$2,L236*Q236)))))," ")</f>
        <v>0</v>
      </c>
      <c r="T236" s="133">
        <f>IF(Veriler!T236&lt;=0.1, S236, IF(AND(Veriler!T236&gt;0.1, F236="", P236="E"), IF(Q236&gt;Veriler!$G$2, Q236*S236, IF(Q236&lt;Veriler!$G$2, Veriler!$G$2*S236, Q236*S236)), 0))</f>
        <v>0</v>
      </c>
      <c r="U236" s="133" t="str">
        <f t="shared" si="75"/>
        <v xml:space="preserve"> </v>
      </c>
      <c r="V236" s="134" t="str">
        <f>IFERROR(IF(O236="%10 sınırı aşılmıştır.",L236-T236,IFERROR(IF(F236="",IF(S236=1,0,IF(L236-S236=0,"",L236-S236)),IF(Veriler!M236="",L236,IF(L236*Veriler!M236=0,"",L236*Veriler!M236))),L236)),0)</f>
        <v/>
      </c>
      <c r="W236" s="146"/>
      <c r="X236" s="146"/>
      <c r="Y236" s="146"/>
    </row>
    <row r="237" spans="1:25" s="99" customFormat="1" ht="54.75" customHeight="1" x14ac:dyDescent="0.25">
      <c r="A237" s="96">
        <f t="shared" si="76"/>
        <v>173</v>
      </c>
      <c r="B237" s="175"/>
      <c r="C237" s="176"/>
      <c r="D237" s="113"/>
      <c r="E237" s="115"/>
      <c r="F237" s="174"/>
      <c r="G237" s="114" t="str">
        <f t="shared" si="71"/>
        <v/>
      </c>
      <c r="H237" s="115"/>
      <c r="I237" s="115"/>
      <c r="J237" s="115"/>
      <c r="K237" s="115"/>
      <c r="L237" s="133" t="str">
        <f t="shared" si="72"/>
        <v/>
      </c>
      <c r="M237" s="116" t="str">
        <f>IF(L237="", "", L237/Veriler!$X$1)</f>
        <v/>
      </c>
      <c r="N237" s="116" t="str">
        <f>IF(F237&lt;&gt;"", "İthal Girdi", IF(Veriler!T237="", "", IF(Veriler!S237="H", "%0,5 üzerindedir", IF(Veriler!T237&gt;0.1, "%10 sınırı aşılmıştır.", "Uygun"))))</f>
        <v>%0,5 üzerindedir</v>
      </c>
      <c r="O237" s="116" t="str">
        <f t="shared" si="73"/>
        <v xml:space="preserve"> </v>
      </c>
      <c r="P237" s="117"/>
      <c r="Q237" s="118"/>
      <c r="R237" s="119" t="str">
        <f t="shared" si="74"/>
        <v/>
      </c>
      <c r="S237" s="133">
        <f>IFERROR(IF(M237&lt;=0.005,IF(F237="",L237,0),IF(F237&lt;&gt;"",0,IF(P237="",0,IF(P237="H",0,IF(Q237&lt;Veriler!$G$2,L237*Veriler!$G$2,L237*Q237)))))," ")</f>
        <v>0</v>
      </c>
      <c r="T237" s="133">
        <f>IF(Veriler!T237&lt;=0.1, S237, IF(AND(Veriler!T237&gt;0.1, F237="", P237="E"), IF(Q237&gt;Veriler!$G$2, Q237*S237, IF(Q237&lt;Veriler!$G$2, Veriler!$G$2*S237, Q237*S237)), 0))</f>
        <v>0</v>
      </c>
      <c r="U237" s="133" t="str">
        <f t="shared" si="75"/>
        <v xml:space="preserve"> </v>
      </c>
      <c r="V237" s="134" t="str">
        <f>IFERROR(IF(O237="%10 sınırı aşılmıştır.",L237-T237,IFERROR(IF(F237="",IF(S237=1,0,IF(L237-S237=0,"",L237-S237)),IF(Veriler!M237="",L237,IF(L237*Veriler!M237=0,"",L237*Veriler!M237))),L237)),0)</f>
        <v/>
      </c>
      <c r="W237" s="146"/>
      <c r="X237" s="146"/>
      <c r="Y237" s="146"/>
    </row>
    <row r="238" spans="1:25" s="99" customFormat="1" ht="54.75" customHeight="1" x14ac:dyDescent="0.25">
      <c r="A238" s="96">
        <f t="shared" si="76"/>
        <v>174</v>
      </c>
      <c r="B238" s="175"/>
      <c r="C238" s="176"/>
      <c r="D238" s="113"/>
      <c r="E238" s="115"/>
      <c r="F238" s="174"/>
      <c r="G238" s="114" t="str">
        <f t="shared" si="71"/>
        <v/>
      </c>
      <c r="H238" s="115"/>
      <c r="I238" s="115"/>
      <c r="J238" s="115"/>
      <c r="K238" s="115"/>
      <c r="L238" s="133" t="str">
        <f t="shared" si="72"/>
        <v/>
      </c>
      <c r="M238" s="116" t="str">
        <f>IF(L238="", "", L238/Veriler!$X$1)</f>
        <v/>
      </c>
      <c r="N238" s="116" t="str">
        <f>IF(F238&lt;&gt;"", "İthal Girdi", IF(Veriler!T238="", "", IF(Veriler!S238="H", "%0,5 üzerindedir", IF(Veriler!T238&gt;0.1, "%10 sınırı aşılmıştır.", "Uygun"))))</f>
        <v>%0,5 üzerindedir</v>
      </c>
      <c r="O238" s="116" t="str">
        <f t="shared" si="73"/>
        <v xml:space="preserve"> </v>
      </c>
      <c r="P238" s="117"/>
      <c r="Q238" s="118"/>
      <c r="R238" s="119" t="str">
        <f t="shared" si="74"/>
        <v/>
      </c>
      <c r="S238" s="133">
        <f>IFERROR(IF(M238&lt;=0.005,IF(F238="",L238,0),IF(F238&lt;&gt;"",0,IF(P238="",0,IF(P238="H",0,IF(Q238&lt;Veriler!$G$2,L238*Veriler!$G$2,L238*Q238)))))," ")</f>
        <v>0</v>
      </c>
      <c r="T238" s="133">
        <f>IF(Veriler!T238&lt;=0.1, S238, IF(AND(Veriler!T238&gt;0.1, F238="", P238="E"), IF(Q238&gt;Veriler!$G$2, Q238*S238, IF(Q238&lt;Veriler!$G$2, Veriler!$G$2*S238, Q238*S238)), 0))</f>
        <v>0</v>
      </c>
      <c r="U238" s="133" t="str">
        <f t="shared" si="75"/>
        <v xml:space="preserve"> </v>
      </c>
      <c r="V238" s="134" t="str">
        <f>IFERROR(IF(O238="%10 sınırı aşılmıştır.",L238-T238,IFERROR(IF(F238="",IF(S238=1,0,IF(L238-S238=0,"",L238-S238)),IF(Veriler!M238="",L238,IF(L238*Veriler!M238=0,"",L238*Veriler!M238))),L238)),0)</f>
        <v/>
      </c>
      <c r="W238" s="146"/>
      <c r="X238" s="146"/>
      <c r="Y238" s="146"/>
    </row>
    <row r="239" spans="1:25" s="99" customFormat="1" ht="54.75" customHeight="1" x14ac:dyDescent="0.25">
      <c r="A239" s="96">
        <f t="shared" si="76"/>
        <v>175</v>
      </c>
      <c r="B239" s="175"/>
      <c r="C239" s="176"/>
      <c r="D239" s="113"/>
      <c r="E239" s="115"/>
      <c r="F239" s="174"/>
      <c r="G239" s="114" t="str">
        <f t="shared" si="71"/>
        <v/>
      </c>
      <c r="H239" s="115"/>
      <c r="I239" s="115"/>
      <c r="J239" s="115"/>
      <c r="K239" s="115"/>
      <c r="L239" s="133" t="str">
        <f t="shared" si="72"/>
        <v/>
      </c>
      <c r="M239" s="116" t="str">
        <f>IF(L239="", "", L239/Veriler!$X$1)</f>
        <v/>
      </c>
      <c r="N239" s="116" t="str">
        <f>IF(F239&lt;&gt;"", "İthal Girdi", IF(Veriler!T239="", "", IF(Veriler!S239="H", "%0,5 üzerindedir", IF(Veriler!T239&gt;0.1, "%10 sınırı aşılmıştır.", "Uygun"))))</f>
        <v>%0,5 üzerindedir</v>
      </c>
      <c r="O239" s="116" t="str">
        <f t="shared" si="73"/>
        <v xml:space="preserve"> </v>
      </c>
      <c r="P239" s="117"/>
      <c r="Q239" s="118"/>
      <c r="R239" s="119" t="str">
        <f t="shared" si="74"/>
        <v/>
      </c>
      <c r="S239" s="133">
        <f>IFERROR(IF(M239&lt;=0.005,IF(F239="",L239,0),IF(F239&lt;&gt;"",0,IF(P239="",0,IF(P239="H",0,IF(Q239&lt;Veriler!$G$2,L239*Veriler!$G$2,L239*Q239)))))," ")</f>
        <v>0</v>
      </c>
      <c r="T239" s="133">
        <f>IF(Veriler!T239&lt;=0.1, S239, IF(AND(Veriler!T239&gt;0.1, F239="", P239="E"), IF(Q239&gt;Veriler!$G$2, Q239*S239, IF(Q239&lt;Veriler!$G$2, Veriler!$G$2*S239, Q239*S239)), 0))</f>
        <v>0</v>
      </c>
      <c r="U239" s="133" t="str">
        <f t="shared" si="75"/>
        <v xml:space="preserve"> </v>
      </c>
      <c r="V239" s="134" t="str">
        <f>IFERROR(IF(O239="%10 sınırı aşılmıştır.",L239-T239,IFERROR(IF(F239="",IF(S239=1,0,IF(L239-S239=0,"",L239-S239)),IF(Veriler!M239="",L239,IF(L239*Veriler!M239=0,"",L239*Veriler!M239))),L239)),0)</f>
        <v/>
      </c>
      <c r="W239" s="146"/>
      <c r="X239" s="146"/>
      <c r="Y239" s="146"/>
    </row>
    <row r="240" spans="1:25" s="99" customFormat="1" ht="54.75" customHeight="1" x14ac:dyDescent="0.25">
      <c r="A240" s="96">
        <f t="shared" si="76"/>
        <v>176</v>
      </c>
      <c r="B240" s="175"/>
      <c r="C240" s="176"/>
      <c r="D240" s="113"/>
      <c r="E240" s="115"/>
      <c r="F240" s="174"/>
      <c r="G240" s="114" t="str">
        <f t="shared" si="71"/>
        <v/>
      </c>
      <c r="H240" s="115"/>
      <c r="I240" s="115"/>
      <c r="J240" s="115"/>
      <c r="K240" s="115"/>
      <c r="L240" s="133" t="str">
        <f t="shared" si="72"/>
        <v/>
      </c>
      <c r="M240" s="116" t="str">
        <f>IF(L240="", "", L240/Veriler!$X$1)</f>
        <v/>
      </c>
      <c r="N240" s="116" t="str">
        <f>IF(F240&lt;&gt;"", "İthal Girdi", IF(Veriler!T240="", "", IF(Veriler!S240="H", "%0,5 üzerindedir", IF(Veriler!T240&gt;0.1, "%10 sınırı aşılmıştır.", "Uygun"))))</f>
        <v>%0,5 üzerindedir</v>
      </c>
      <c r="O240" s="116" t="str">
        <f t="shared" si="73"/>
        <v xml:space="preserve"> </v>
      </c>
      <c r="P240" s="117"/>
      <c r="Q240" s="118"/>
      <c r="R240" s="119" t="str">
        <f t="shared" si="74"/>
        <v/>
      </c>
      <c r="S240" s="133">
        <f>IFERROR(IF(M240&lt;=0.005,IF(F240="",L240,0),IF(F240&lt;&gt;"",0,IF(P240="",0,IF(P240="H",0,IF(Q240&lt;Veriler!$G$2,L240*Veriler!$G$2,L240*Q240)))))," ")</f>
        <v>0</v>
      </c>
      <c r="T240" s="133">
        <f>IF(Veriler!T240&lt;=0.1, S240, IF(AND(Veriler!T240&gt;0.1, F240="", P240="E"), IF(Q240&gt;Veriler!$G$2, Q240*S240, IF(Q240&lt;Veriler!$G$2, Veriler!$G$2*S240, Q240*S240)), 0))</f>
        <v>0</v>
      </c>
      <c r="U240" s="133" t="str">
        <f t="shared" si="75"/>
        <v xml:space="preserve"> </v>
      </c>
      <c r="V240" s="134" t="str">
        <f>IFERROR(IF(O240="%10 sınırı aşılmıştır.",L240-T240,IFERROR(IF(F240="",IF(S240=1,0,IF(L240-S240=0,"",L240-S240)),IF(Veriler!M240="",L240,IF(L240*Veriler!M240=0,"",L240*Veriler!M240))),L240)),0)</f>
        <v/>
      </c>
      <c r="W240" s="146"/>
      <c r="X240" s="146"/>
      <c r="Y240" s="146"/>
    </row>
    <row r="241" spans="1:25" s="99" customFormat="1" ht="54.75" customHeight="1" x14ac:dyDescent="0.25">
      <c r="A241" s="96">
        <f t="shared" si="76"/>
        <v>177</v>
      </c>
      <c r="B241" s="175"/>
      <c r="C241" s="176"/>
      <c r="D241" s="113"/>
      <c r="E241" s="115"/>
      <c r="F241" s="174"/>
      <c r="G241" s="114" t="str">
        <f t="shared" si="71"/>
        <v/>
      </c>
      <c r="H241" s="115"/>
      <c r="I241" s="115"/>
      <c r="J241" s="115"/>
      <c r="K241" s="115"/>
      <c r="L241" s="133" t="str">
        <f t="shared" si="72"/>
        <v/>
      </c>
      <c r="M241" s="116" t="str">
        <f>IF(L241="", "", L241/Veriler!$X$1)</f>
        <v/>
      </c>
      <c r="N241" s="116" t="str">
        <f>IF(F241&lt;&gt;"", "İthal Girdi", IF(Veriler!T241="", "", IF(Veriler!S241="H", "%0,5 üzerindedir", IF(Veriler!T241&gt;0.1, "%10 sınırı aşılmıştır.", "Uygun"))))</f>
        <v>%0,5 üzerindedir</v>
      </c>
      <c r="O241" s="116" t="str">
        <f t="shared" si="73"/>
        <v xml:space="preserve"> </v>
      </c>
      <c r="P241" s="117"/>
      <c r="Q241" s="118"/>
      <c r="R241" s="119" t="str">
        <f t="shared" si="74"/>
        <v/>
      </c>
      <c r="S241" s="133">
        <f>IFERROR(IF(M241&lt;=0.005,IF(F241="",L241,0),IF(F241&lt;&gt;"",0,IF(P241="",0,IF(P241="H",0,IF(Q241&lt;Veriler!$G$2,L241*Veriler!$G$2,L241*Q241)))))," ")</f>
        <v>0</v>
      </c>
      <c r="T241" s="133">
        <f>IF(Veriler!T241&lt;=0.1, S241, IF(AND(Veriler!T241&gt;0.1, F241="", P241="E"), IF(Q241&gt;Veriler!$G$2, Q241*S241, IF(Q241&lt;Veriler!$G$2, Veriler!$G$2*S241, Q241*S241)), 0))</f>
        <v>0</v>
      </c>
      <c r="U241" s="133" t="str">
        <f t="shared" si="75"/>
        <v xml:space="preserve"> </v>
      </c>
      <c r="V241" s="134" t="str">
        <f>IFERROR(IF(O241="%10 sınırı aşılmıştır.",L241-T241,IFERROR(IF(F241="",IF(S241=1,0,IF(L241-S241=0,"",L241-S241)),IF(Veriler!M241="",L241,IF(L241*Veriler!M241=0,"",L241*Veriler!M241))),L241)),0)</f>
        <v/>
      </c>
      <c r="W241" s="146"/>
      <c r="X241" s="146"/>
      <c r="Y241" s="146"/>
    </row>
    <row r="242" spans="1:25" s="99" customFormat="1" ht="54.75" customHeight="1" x14ac:dyDescent="0.25">
      <c r="A242" s="96">
        <f t="shared" si="76"/>
        <v>178</v>
      </c>
      <c r="B242" s="175"/>
      <c r="C242" s="176"/>
      <c r="D242" s="113"/>
      <c r="E242" s="115"/>
      <c r="F242" s="174"/>
      <c r="G242" s="114" t="str">
        <f t="shared" si="71"/>
        <v/>
      </c>
      <c r="H242" s="115"/>
      <c r="I242" s="115"/>
      <c r="J242" s="115"/>
      <c r="K242" s="115"/>
      <c r="L242" s="133" t="str">
        <f t="shared" si="72"/>
        <v/>
      </c>
      <c r="M242" s="116" t="str">
        <f>IF(L242="", "", L242/Veriler!$X$1)</f>
        <v/>
      </c>
      <c r="N242" s="116" t="str">
        <f>IF(F242&lt;&gt;"", "İthal Girdi", IF(Veriler!T242="", "", IF(Veriler!S242="H", "%0,5 üzerindedir", IF(Veriler!T242&gt;0.1, "%10 sınırı aşılmıştır.", "Uygun"))))</f>
        <v>%0,5 üzerindedir</v>
      </c>
      <c r="O242" s="116" t="str">
        <f t="shared" si="73"/>
        <v xml:space="preserve"> </v>
      </c>
      <c r="P242" s="117"/>
      <c r="Q242" s="118"/>
      <c r="R242" s="119" t="str">
        <f t="shared" si="74"/>
        <v/>
      </c>
      <c r="S242" s="133">
        <f>IFERROR(IF(M242&lt;=0.005,IF(F242="",L242,0),IF(F242&lt;&gt;"",0,IF(P242="",0,IF(P242="H",0,IF(Q242&lt;Veriler!$G$2,L242*Veriler!$G$2,L242*Q242)))))," ")</f>
        <v>0</v>
      </c>
      <c r="T242" s="133">
        <f>IF(Veriler!T242&lt;=0.1, S242, IF(AND(Veriler!T242&gt;0.1, F242="", P242="E"), IF(Q242&gt;Veriler!$G$2, Q242*S242, IF(Q242&lt;Veriler!$G$2, Veriler!$G$2*S242, Q242*S242)), 0))</f>
        <v>0</v>
      </c>
      <c r="U242" s="133" t="str">
        <f t="shared" si="75"/>
        <v xml:space="preserve"> </v>
      </c>
      <c r="V242" s="134" t="str">
        <f>IFERROR(IF(O242="%10 sınırı aşılmıştır.",L242-T242,IFERROR(IF(F242="",IF(S242=1,0,IF(L242-S242=0,"",L242-S242)),IF(Veriler!M242="",L242,IF(L242*Veriler!M242=0,"",L242*Veriler!M242))),L242)),0)</f>
        <v/>
      </c>
      <c r="W242" s="146"/>
      <c r="X242" s="146"/>
      <c r="Y242" s="146"/>
    </row>
    <row r="243" spans="1:25" s="99" customFormat="1" ht="54.75" customHeight="1" x14ac:dyDescent="0.25">
      <c r="A243" s="96">
        <f t="shared" si="76"/>
        <v>179</v>
      </c>
      <c r="B243" s="175"/>
      <c r="C243" s="176"/>
      <c r="D243" s="113"/>
      <c r="E243" s="115"/>
      <c r="F243" s="174"/>
      <c r="G243" s="114" t="str">
        <f t="shared" si="71"/>
        <v/>
      </c>
      <c r="H243" s="115"/>
      <c r="I243" s="115"/>
      <c r="J243" s="115"/>
      <c r="K243" s="115"/>
      <c r="L243" s="133" t="str">
        <f t="shared" si="72"/>
        <v/>
      </c>
      <c r="M243" s="116" t="str">
        <f>IF(L243="", "", L243/Veriler!$X$1)</f>
        <v/>
      </c>
      <c r="N243" s="116" t="str">
        <f>IF(F243&lt;&gt;"", "İthal Girdi", IF(Veriler!T243="", "", IF(Veriler!S243="H", "%0,5 üzerindedir", IF(Veriler!T243&gt;0.1, "%10 sınırı aşılmıştır.", "Uygun"))))</f>
        <v>%0,5 üzerindedir</v>
      </c>
      <c r="O243" s="116" t="str">
        <f t="shared" si="73"/>
        <v xml:space="preserve"> </v>
      </c>
      <c r="P243" s="117"/>
      <c r="Q243" s="118"/>
      <c r="R243" s="119" t="str">
        <f t="shared" si="74"/>
        <v/>
      </c>
      <c r="S243" s="133">
        <f>IFERROR(IF(M243&lt;=0.005,IF(F243="",L243,0),IF(F243&lt;&gt;"",0,IF(P243="",0,IF(P243="H",0,IF(Q243&lt;Veriler!$G$2,L243*Veriler!$G$2,L243*Q243)))))," ")</f>
        <v>0</v>
      </c>
      <c r="T243" s="133">
        <f>IF(Veriler!T243&lt;=0.1, S243, IF(AND(Veriler!T243&gt;0.1, F243="", P243="E"), IF(Q243&gt;Veriler!$G$2, Q243*S243, IF(Q243&lt;Veriler!$G$2, Veriler!$G$2*S243, Q243*S243)), 0))</f>
        <v>0</v>
      </c>
      <c r="U243" s="133" t="str">
        <f t="shared" si="75"/>
        <v xml:space="preserve"> </v>
      </c>
      <c r="V243" s="134" t="str">
        <f>IFERROR(IF(O243="%10 sınırı aşılmıştır.",L243-T243,IFERROR(IF(F243="",IF(S243=1,0,IF(L243-S243=0,"",L243-S243)),IF(Veriler!M243="",L243,IF(L243*Veriler!M243=0,"",L243*Veriler!M243))),L243)),0)</f>
        <v/>
      </c>
      <c r="W243" s="146"/>
      <c r="X243" s="146"/>
      <c r="Y243" s="146"/>
    </row>
    <row r="244" spans="1:25" s="99" customFormat="1" ht="54.75" customHeight="1" x14ac:dyDescent="0.25">
      <c r="A244" s="96">
        <f t="shared" si="76"/>
        <v>180</v>
      </c>
      <c r="B244" s="175"/>
      <c r="C244" s="176"/>
      <c r="D244" s="113"/>
      <c r="E244" s="115"/>
      <c r="F244" s="174"/>
      <c r="G244" s="114" t="str">
        <f t="shared" si="71"/>
        <v/>
      </c>
      <c r="H244" s="115"/>
      <c r="I244" s="115"/>
      <c r="J244" s="115"/>
      <c r="K244" s="115"/>
      <c r="L244" s="133" t="str">
        <f t="shared" si="72"/>
        <v/>
      </c>
      <c r="M244" s="116" t="str">
        <f>IF(L244="", "", L244/Veriler!$X$1)</f>
        <v/>
      </c>
      <c r="N244" s="116" t="str">
        <f>IF(F244&lt;&gt;"", "İthal Girdi", IF(Veriler!T244="", "", IF(Veriler!S244="H", "%0,5 üzerindedir", IF(Veriler!T244&gt;0.1, "%10 sınırı aşılmıştır.", "Uygun"))))</f>
        <v>%0,5 üzerindedir</v>
      </c>
      <c r="O244" s="116" t="str">
        <f t="shared" si="73"/>
        <v xml:space="preserve"> </v>
      </c>
      <c r="P244" s="117"/>
      <c r="Q244" s="118"/>
      <c r="R244" s="119" t="str">
        <f t="shared" si="74"/>
        <v/>
      </c>
      <c r="S244" s="133">
        <f>IFERROR(IF(M244&lt;=0.005,IF(F244="",L244,0),IF(F244&lt;&gt;"",0,IF(P244="",0,IF(P244="H",0,IF(Q244&lt;Veriler!$G$2,L244*Veriler!$G$2,L244*Q244)))))," ")</f>
        <v>0</v>
      </c>
      <c r="T244" s="133">
        <f>IF(Veriler!T244&lt;=0.1, S244, IF(AND(Veriler!T244&gt;0.1, F244="", P244="E"), IF(Q244&gt;Veriler!$G$2, Q244*S244, IF(Q244&lt;Veriler!$G$2, Veriler!$G$2*S244, Q244*S244)), 0))</f>
        <v>0</v>
      </c>
      <c r="U244" s="133" t="str">
        <f t="shared" si="75"/>
        <v xml:space="preserve"> </v>
      </c>
      <c r="V244" s="134" t="str">
        <f>IFERROR(IF(O244="%10 sınırı aşılmıştır.",L244-T244,IFERROR(IF(F244="",IF(S244=1,0,IF(L244-S244=0,"",L244-S244)),IF(Veriler!M244="",L244,IF(L244*Veriler!M244=0,"",L244*Veriler!M244))),L244)),0)</f>
        <v/>
      </c>
      <c r="W244" s="146"/>
      <c r="X244" s="146"/>
      <c r="Y244" s="146"/>
    </row>
    <row r="245" spans="1:25" s="99" customFormat="1" ht="54.75" customHeight="1" x14ac:dyDescent="0.25">
      <c r="A245" s="96">
        <f t="shared" si="76"/>
        <v>181</v>
      </c>
      <c r="B245" s="175"/>
      <c r="C245" s="176"/>
      <c r="D245" s="113"/>
      <c r="E245" s="115"/>
      <c r="F245" s="174"/>
      <c r="G245" s="114" t="str">
        <f t="shared" si="71"/>
        <v/>
      </c>
      <c r="H245" s="115"/>
      <c r="I245" s="115"/>
      <c r="J245" s="115"/>
      <c r="K245" s="115"/>
      <c r="L245" s="133" t="str">
        <f t="shared" si="72"/>
        <v/>
      </c>
      <c r="M245" s="116" t="str">
        <f>IF(L245="", "", L245/Veriler!$X$1)</f>
        <v/>
      </c>
      <c r="N245" s="116" t="str">
        <f>IF(F245&lt;&gt;"", "İthal Girdi", IF(Veriler!T245="", "", IF(Veriler!S245="H", "%0,5 üzerindedir", IF(Veriler!T245&gt;0.1, "%10 sınırı aşılmıştır.", "Uygun"))))</f>
        <v>%0,5 üzerindedir</v>
      </c>
      <c r="O245" s="116" t="str">
        <f t="shared" si="73"/>
        <v xml:space="preserve"> </v>
      </c>
      <c r="P245" s="117"/>
      <c r="Q245" s="118"/>
      <c r="R245" s="119" t="str">
        <f t="shared" si="74"/>
        <v/>
      </c>
      <c r="S245" s="133">
        <f>IFERROR(IF(M245&lt;=0.005,IF(F245="",L245,0),IF(F245&lt;&gt;"",0,IF(P245="",0,IF(P245="H",0,IF(Q245&lt;Veriler!$G$2,L245*Veriler!$G$2,L245*Q245)))))," ")</f>
        <v>0</v>
      </c>
      <c r="T245" s="133">
        <f>IF(Veriler!T245&lt;=0.1, S245, IF(AND(Veriler!T245&gt;0.1, F245="", P245="E"), IF(Q245&gt;Veriler!$G$2, Q245*S245, IF(Q245&lt;Veriler!$G$2, Veriler!$G$2*S245, Q245*S245)), 0))</f>
        <v>0</v>
      </c>
      <c r="U245" s="133" t="str">
        <f t="shared" si="75"/>
        <v xml:space="preserve"> </v>
      </c>
      <c r="V245" s="134" t="str">
        <f>IFERROR(IF(O245="%10 sınırı aşılmıştır.",L245-T245,IFERROR(IF(F245="",IF(S245=1,0,IF(L245-S245=0,"",L245-S245)),IF(Veriler!M245="",L245,IF(L245*Veriler!M245=0,"",L245*Veriler!M245))),L245)),0)</f>
        <v/>
      </c>
      <c r="W245" s="146"/>
      <c r="X245" s="146"/>
      <c r="Y245" s="146"/>
    </row>
    <row r="246" spans="1:25" s="99" customFormat="1" ht="54.75" customHeight="1" x14ac:dyDescent="0.25">
      <c r="A246" s="96">
        <f t="shared" si="76"/>
        <v>182</v>
      </c>
      <c r="B246" s="175"/>
      <c r="C246" s="176"/>
      <c r="D246" s="113"/>
      <c r="E246" s="115"/>
      <c r="F246" s="174"/>
      <c r="G246" s="114" t="str">
        <f t="shared" si="71"/>
        <v/>
      </c>
      <c r="H246" s="115"/>
      <c r="I246" s="115"/>
      <c r="J246" s="115"/>
      <c r="K246" s="115"/>
      <c r="L246" s="133" t="str">
        <f t="shared" si="72"/>
        <v/>
      </c>
      <c r="M246" s="116" t="str">
        <f>IF(L246="", "", L246/Veriler!$X$1)</f>
        <v/>
      </c>
      <c r="N246" s="116" t="str">
        <f>IF(F246&lt;&gt;"", "İthal Girdi", IF(Veriler!T246="", "", IF(Veriler!S246="H", "%0,5 üzerindedir", IF(Veriler!T246&gt;0.1, "%10 sınırı aşılmıştır.", "Uygun"))))</f>
        <v>%0,5 üzerindedir</v>
      </c>
      <c r="O246" s="116" t="str">
        <f t="shared" si="73"/>
        <v xml:space="preserve"> </v>
      </c>
      <c r="P246" s="117"/>
      <c r="Q246" s="118"/>
      <c r="R246" s="119" t="str">
        <f t="shared" si="74"/>
        <v/>
      </c>
      <c r="S246" s="133">
        <f>IFERROR(IF(M246&lt;=0.005,IF(F246="",L246,0),IF(F246&lt;&gt;"",0,IF(P246="",0,IF(P246="H",0,IF(Q246&lt;Veriler!$G$2,L246*Veriler!$G$2,L246*Q246)))))," ")</f>
        <v>0</v>
      </c>
      <c r="T246" s="133">
        <f>IF(Veriler!T246&lt;=0.1, S246, IF(AND(Veriler!T246&gt;0.1, F246="", P246="E"), IF(Q246&gt;Veriler!$G$2, Q246*S246, IF(Q246&lt;Veriler!$G$2, Veriler!$G$2*S246, Q246*S246)), 0))</f>
        <v>0</v>
      </c>
      <c r="U246" s="133" t="str">
        <f t="shared" si="75"/>
        <v xml:space="preserve"> </v>
      </c>
      <c r="V246" s="134" t="str">
        <f>IFERROR(IF(O246="%10 sınırı aşılmıştır.",L246-T246,IFERROR(IF(F246="",IF(S246=1,0,IF(L246-S246=0,"",L246-S246)),IF(Veriler!M246="",L246,IF(L246*Veriler!M246=0,"",L246*Veriler!M246))),L246)),0)</f>
        <v/>
      </c>
      <c r="W246" s="146"/>
      <c r="X246" s="146"/>
      <c r="Y246" s="146"/>
    </row>
    <row r="247" spans="1:25" s="99" customFormat="1" ht="36" hidden="1" customHeight="1" x14ac:dyDescent="0.25">
      <c r="A247" s="101"/>
      <c r="B247" s="191" t="s">
        <v>16</v>
      </c>
      <c r="C247" s="176"/>
      <c r="D247" s="120"/>
      <c r="E247" s="171"/>
      <c r="F247" s="172"/>
      <c r="G247" s="121"/>
      <c r="H247" s="115"/>
      <c r="I247" s="115"/>
      <c r="J247" s="115"/>
      <c r="K247" s="115"/>
      <c r="L247" s="121"/>
      <c r="M247" s="121"/>
      <c r="N247" s="121"/>
      <c r="O247" s="121"/>
      <c r="P247" s="120"/>
      <c r="Q247" s="120"/>
      <c r="R247" s="183"/>
      <c r="S247" s="184"/>
      <c r="T247" s="121"/>
      <c r="U247" s="121"/>
      <c r="V247" s="121"/>
      <c r="W247" s="146"/>
      <c r="X247" s="146"/>
      <c r="Y247" s="146"/>
    </row>
    <row r="248" spans="1:25" s="99" customFormat="1" ht="54.75" customHeight="1" x14ac:dyDescent="0.25">
      <c r="A248" s="96">
        <f>A246+1</f>
        <v>183</v>
      </c>
      <c r="B248" s="175"/>
      <c r="C248" s="176"/>
      <c r="D248" s="113"/>
      <c r="E248" s="115"/>
      <c r="F248" s="174"/>
      <c r="G248" s="114" t="str">
        <f t="shared" ref="G248:G261" si="77">IF(AND(F248&lt;&gt;"",V248&lt;&gt;"",L248&lt;&gt;0),V248/L248,"")</f>
        <v/>
      </c>
      <c r="H248" s="115"/>
      <c r="I248" s="115"/>
      <c r="J248" s="115"/>
      <c r="K248" s="115"/>
      <c r="L248" s="133" t="str">
        <f t="shared" ref="L248:L261" si="78">IF(AND(H248&lt;&gt;0, J248&lt;&gt;0, K248&lt;&gt;0), H248*J248*K248, "")</f>
        <v/>
      </c>
      <c r="M248" s="116" t="str">
        <f>IF(L248="", "", L248/Veriler!$X$1)</f>
        <v/>
      </c>
      <c r="N248" s="116" t="str">
        <f>IF(F248&lt;&gt;"", "İthal Girdi", IF(Veriler!T248="", "", IF(Veriler!S248="H", "%0,5 üzerindedir", IF(Veriler!T248&gt;0.1, "%10 sınırı aşılmıştır.", "Uygun"))))</f>
        <v>%0,5 üzerindedir</v>
      </c>
      <c r="O248" s="116" t="str">
        <f t="shared" ref="O248:O261" si="79">IF(M248=""," ",N248)</f>
        <v xml:space="preserve"> </v>
      </c>
      <c r="P248" s="117"/>
      <c r="Q248" s="118"/>
      <c r="R248" s="119" t="str">
        <f t="shared" ref="R248:R261" si="80">IFERROR(IF(AND(T248&lt;&gt;"",L248&lt;&gt;"",L248&lt;&gt;0,T248&lt;&gt;0),T248/L248,"")," ")</f>
        <v/>
      </c>
      <c r="S248" s="133">
        <f>IFERROR(IF(M248&lt;=0.005,IF(F248="",L248,0),IF(F248&lt;&gt;"",0,IF(P248="",0,IF(P248="H",0,IF(Q248&lt;Veriler!$G$2,L248*Veriler!$G$2,L248*Q248)))))," ")</f>
        <v>0</v>
      </c>
      <c r="T248" s="133">
        <f>IF(Veriler!T248&lt;=0.1, S248, IF(AND(Veriler!T248&gt;0.1, F248="", P248="E"), IF(Q248&gt;Veriler!$G$2, Q248*S248, IF(Q248&lt;Veriler!$G$2, Veriler!$G$2*S248, Q248*S248)), 0))</f>
        <v>0</v>
      </c>
      <c r="U248" s="133" t="str">
        <f t="shared" ref="U248:U261" si="81">IF(T248=0," ",T248)</f>
        <v xml:space="preserve"> </v>
      </c>
      <c r="V248" s="134" t="str">
        <f>IFERROR(IF(O248="%10 sınırı aşılmıştır.",L248-T248,IFERROR(IF(F248="",IF(S248=1,0,IF(L248-S248=0,"",L248-S248)),IF(Veriler!M248="",L248,IF(L248*Veriler!M248=0,"",L248*Veriler!M248))),L248)),0)</f>
        <v/>
      </c>
      <c r="W248" s="146"/>
      <c r="X248" s="146"/>
      <c r="Y248" s="146"/>
    </row>
    <row r="249" spans="1:25" s="99" customFormat="1" ht="54.75" customHeight="1" x14ac:dyDescent="0.25">
      <c r="A249" s="96">
        <f t="shared" ref="A249:A261" si="82">A248+1</f>
        <v>184</v>
      </c>
      <c r="B249" s="175"/>
      <c r="C249" s="176"/>
      <c r="D249" s="113"/>
      <c r="E249" s="115"/>
      <c r="F249" s="174"/>
      <c r="G249" s="114" t="str">
        <f t="shared" si="77"/>
        <v/>
      </c>
      <c r="H249" s="115"/>
      <c r="I249" s="115"/>
      <c r="J249" s="115"/>
      <c r="K249" s="115"/>
      <c r="L249" s="133" t="str">
        <f t="shared" si="78"/>
        <v/>
      </c>
      <c r="M249" s="116" t="str">
        <f>IF(L249="", "", L249/Veriler!$X$1)</f>
        <v/>
      </c>
      <c r="N249" s="116" t="str">
        <f>IF(F249&lt;&gt;"", "İthal Girdi", IF(Veriler!T249="", "", IF(Veriler!S249="H", "%0,5 üzerindedir", IF(Veriler!T249&gt;0.1, "%10 sınırı aşılmıştır.", "Uygun"))))</f>
        <v>%0,5 üzerindedir</v>
      </c>
      <c r="O249" s="116" t="str">
        <f t="shared" si="79"/>
        <v xml:space="preserve"> </v>
      </c>
      <c r="P249" s="117"/>
      <c r="Q249" s="118"/>
      <c r="R249" s="119" t="str">
        <f t="shared" si="80"/>
        <v/>
      </c>
      <c r="S249" s="133">
        <f>IFERROR(IF(M249&lt;=0.005,IF(F249="",L249,0),IF(F249&lt;&gt;"",0,IF(P249="",0,IF(P249="H",0,IF(Q249&lt;Veriler!$G$2,L249*Veriler!$G$2,L249*Q249)))))," ")</f>
        <v>0</v>
      </c>
      <c r="T249" s="133">
        <f>IF(Veriler!T249&lt;=0.1, S249, IF(AND(Veriler!T249&gt;0.1, F249="", P249="E"), IF(Q249&gt;Veriler!$G$2, Q249*S249, IF(Q249&lt;Veriler!$G$2, Veriler!$G$2*S249, Q249*S249)), 0))</f>
        <v>0</v>
      </c>
      <c r="U249" s="133" t="str">
        <f t="shared" si="81"/>
        <v xml:space="preserve"> </v>
      </c>
      <c r="V249" s="134" t="str">
        <f>IFERROR(IF(O249="%10 sınırı aşılmıştır.",L249-T249,IFERROR(IF(F249="",IF(S249=1,0,IF(L249-S249=0,"",L249-S249)),IF(Veriler!M249="",L249,IF(L249*Veriler!M249=0,"",L249*Veriler!M249))),L249)),0)</f>
        <v/>
      </c>
      <c r="W249" s="146"/>
      <c r="X249" s="146"/>
      <c r="Y249" s="146"/>
    </row>
    <row r="250" spans="1:25" s="99" customFormat="1" ht="54.75" customHeight="1" x14ac:dyDescent="0.25">
      <c r="A250" s="96">
        <f t="shared" si="82"/>
        <v>185</v>
      </c>
      <c r="B250" s="175"/>
      <c r="C250" s="176"/>
      <c r="D250" s="113"/>
      <c r="E250" s="115"/>
      <c r="F250" s="174"/>
      <c r="G250" s="114" t="str">
        <f t="shared" si="77"/>
        <v/>
      </c>
      <c r="H250" s="115"/>
      <c r="I250" s="115"/>
      <c r="J250" s="115"/>
      <c r="K250" s="115"/>
      <c r="L250" s="133" t="str">
        <f t="shared" si="78"/>
        <v/>
      </c>
      <c r="M250" s="116" t="str">
        <f>IF(L250="", "", L250/Veriler!$X$1)</f>
        <v/>
      </c>
      <c r="N250" s="116" t="str">
        <f>IF(F250&lt;&gt;"", "İthal Girdi", IF(Veriler!T250="", "", IF(Veriler!S250="H", "%0,5 üzerindedir", IF(Veriler!T250&gt;0.1, "%10 sınırı aşılmıştır.", "Uygun"))))</f>
        <v>%0,5 üzerindedir</v>
      </c>
      <c r="O250" s="116" t="str">
        <f t="shared" si="79"/>
        <v xml:space="preserve"> </v>
      </c>
      <c r="P250" s="117"/>
      <c r="Q250" s="118"/>
      <c r="R250" s="119" t="str">
        <f t="shared" si="80"/>
        <v/>
      </c>
      <c r="S250" s="133">
        <f>IFERROR(IF(M250&lt;=0.005,IF(F250="",L250,0),IF(F250&lt;&gt;"",0,IF(P250="",0,IF(P250="H",0,IF(Q250&lt;Veriler!$G$2,L250*Veriler!$G$2,L250*Q250)))))," ")</f>
        <v>0</v>
      </c>
      <c r="T250" s="133">
        <f>IF(Veriler!T250&lt;=0.1, S250, IF(AND(Veriler!T250&gt;0.1, F250="", P250="E"), IF(Q250&gt;Veriler!$G$2, Q250*S250, IF(Q250&lt;Veriler!$G$2, Veriler!$G$2*S250, Q250*S250)), 0))</f>
        <v>0</v>
      </c>
      <c r="U250" s="133" t="str">
        <f t="shared" si="81"/>
        <v xml:space="preserve"> </v>
      </c>
      <c r="V250" s="134" t="str">
        <f>IFERROR(IF(O250="%10 sınırı aşılmıştır.",L250-T250,IFERROR(IF(F250="",IF(S250=1,0,IF(L250-S250=0,"",L250-S250)),IF(Veriler!M250="",L250,IF(L250*Veriler!M250=0,"",L250*Veriler!M250))),L250)),0)</f>
        <v/>
      </c>
      <c r="W250" s="146"/>
      <c r="X250" s="146"/>
      <c r="Y250" s="146"/>
    </row>
    <row r="251" spans="1:25" s="99" customFormat="1" ht="54.75" customHeight="1" x14ac:dyDescent="0.25">
      <c r="A251" s="96">
        <f t="shared" si="82"/>
        <v>186</v>
      </c>
      <c r="B251" s="175"/>
      <c r="C251" s="176"/>
      <c r="D251" s="113"/>
      <c r="E251" s="115"/>
      <c r="F251" s="174"/>
      <c r="G251" s="114" t="str">
        <f t="shared" si="77"/>
        <v/>
      </c>
      <c r="H251" s="115"/>
      <c r="I251" s="115"/>
      <c r="J251" s="115"/>
      <c r="K251" s="115"/>
      <c r="L251" s="133" t="str">
        <f t="shared" si="78"/>
        <v/>
      </c>
      <c r="M251" s="116" t="str">
        <f>IF(L251="", "", L251/Veriler!$X$1)</f>
        <v/>
      </c>
      <c r="N251" s="116" t="str">
        <f>IF(F251&lt;&gt;"", "İthal Girdi", IF(Veriler!T251="", "", IF(Veriler!S251="H", "%0,5 üzerindedir", IF(Veriler!T251&gt;0.1, "%10 sınırı aşılmıştır.", "Uygun"))))</f>
        <v>%0,5 üzerindedir</v>
      </c>
      <c r="O251" s="116" t="str">
        <f t="shared" si="79"/>
        <v xml:space="preserve"> </v>
      </c>
      <c r="P251" s="117"/>
      <c r="Q251" s="118"/>
      <c r="R251" s="119" t="str">
        <f t="shared" si="80"/>
        <v/>
      </c>
      <c r="S251" s="133">
        <f>IFERROR(IF(M251&lt;=0.005,IF(F251="",L251,0),IF(F251&lt;&gt;"",0,IF(P251="",0,IF(P251="H",0,IF(Q251&lt;Veriler!$G$2,L251*Veriler!$G$2,L251*Q251)))))," ")</f>
        <v>0</v>
      </c>
      <c r="T251" s="133">
        <f>IF(Veriler!T251&lt;=0.1, S251, IF(AND(Veriler!T251&gt;0.1, F251="", P251="E"), IF(Q251&gt;Veriler!$G$2, Q251*S251, IF(Q251&lt;Veriler!$G$2, Veriler!$G$2*S251, Q251*S251)), 0))</f>
        <v>0</v>
      </c>
      <c r="U251" s="133" t="str">
        <f t="shared" si="81"/>
        <v xml:space="preserve"> </v>
      </c>
      <c r="V251" s="134" t="str">
        <f>IFERROR(IF(O251="%10 sınırı aşılmıştır.",L251-T251,IFERROR(IF(F251="",IF(S251=1,0,IF(L251-S251=0,"",L251-S251)),IF(Veriler!M251="",L251,IF(L251*Veriler!M251=0,"",L251*Veriler!M251))),L251)),0)</f>
        <v/>
      </c>
      <c r="W251" s="146"/>
      <c r="X251" s="146"/>
      <c r="Y251" s="146"/>
    </row>
    <row r="252" spans="1:25" s="99" customFormat="1" ht="54.75" customHeight="1" x14ac:dyDescent="0.25">
      <c r="A252" s="96">
        <f t="shared" si="82"/>
        <v>187</v>
      </c>
      <c r="B252" s="175"/>
      <c r="C252" s="176"/>
      <c r="D252" s="113"/>
      <c r="E252" s="115"/>
      <c r="F252" s="174"/>
      <c r="G252" s="114" t="str">
        <f t="shared" si="77"/>
        <v/>
      </c>
      <c r="H252" s="115"/>
      <c r="I252" s="115"/>
      <c r="J252" s="115"/>
      <c r="K252" s="115"/>
      <c r="L252" s="133" t="str">
        <f t="shared" si="78"/>
        <v/>
      </c>
      <c r="M252" s="116" t="str">
        <f>IF(L252="", "", L252/Veriler!$X$1)</f>
        <v/>
      </c>
      <c r="N252" s="116" t="str">
        <f>IF(F252&lt;&gt;"", "İthal Girdi", IF(Veriler!T252="", "", IF(Veriler!S252="H", "%0,5 üzerindedir", IF(Veriler!T252&gt;0.1, "%10 sınırı aşılmıştır.", "Uygun"))))</f>
        <v>%0,5 üzerindedir</v>
      </c>
      <c r="O252" s="116" t="str">
        <f t="shared" si="79"/>
        <v xml:space="preserve"> </v>
      </c>
      <c r="P252" s="117"/>
      <c r="Q252" s="118"/>
      <c r="R252" s="119" t="str">
        <f t="shared" si="80"/>
        <v/>
      </c>
      <c r="S252" s="133">
        <f>IFERROR(IF(M252&lt;=0.005,IF(F252="",L252,0),IF(F252&lt;&gt;"",0,IF(P252="",0,IF(P252="H",0,IF(Q252&lt;Veriler!$G$2,L252*Veriler!$G$2,L252*Q252)))))," ")</f>
        <v>0</v>
      </c>
      <c r="T252" s="133">
        <f>IF(Veriler!T252&lt;=0.1, S252, IF(AND(Veriler!T252&gt;0.1, F252="", P252="E"), IF(Q252&gt;Veriler!$G$2, Q252*S252, IF(Q252&lt;Veriler!$G$2, Veriler!$G$2*S252, Q252*S252)), 0))</f>
        <v>0</v>
      </c>
      <c r="U252" s="133" t="str">
        <f t="shared" si="81"/>
        <v xml:space="preserve"> </v>
      </c>
      <c r="V252" s="134" t="str">
        <f>IFERROR(IF(O252="%10 sınırı aşılmıştır.",L252-T252,IFERROR(IF(F252="",IF(S252=1,0,IF(L252-S252=0,"",L252-S252)),IF(Veriler!M252="",L252,IF(L252*Veriler!M252=0,"",L252*Veriler!M252))),L252)),0)</f>
        <v/>
      </c>
      <c r="W252" s="146"/>
      <c r="X252" s="146"/>
      <c r="Y252" s="146"/>
    </row>
    <row r="253" spans="1:25" s="99" customFormat="1" ht="54.75" customHeight="1" x14ac:dyDescent="0.25">
      <c r="A253" s="96">
        <f t="shared" si="82"/>
        <v>188</v>
      </c>
      <c r="B253" s="175"/>
      <c r="C253" s="176"/>
      <c r="D253" s="113"/>
      <c r="E253" s="115"/>
      <c r="F253" s="174"/>
      <c r="G253" s="114" t="str">
        <f t="shared" si="77"/>
        <v/>
      </c>
      <c r="H253" s="115"/>
      <c r="I253" s="115"/>
      <c r="J253" s="115"/>
      <c r="K253" s="115"/>
      <c r="L253" s="133" t="str">
        <f t="shared" si="78"/>
        <v/>
      </c>
      <c r="M253" s="116" t="str">
        <f>IF(L253="", "", L253/Veriler!$X$1)</f>
        <v/>
      </c>
      <c r="N253" s="116" t="str">
        <f>IF(F253&lt;&gt;"", "İthal Girdi", IF(Veriler!T253="", "", IF(Veriler!S253="H", "%0,5 üzerindedir", IF(Veriler!T253&gt;0.1, "%10 sınırı aşılmıştır.", "Uygun"))))</f>
        <v>%0,5 üzerindedir</v>
      </c>
      <c r="O253" s="116" t="str">
        <f t="shared" si="79"/>
        <v xml:space="preserve"> </v>
      </c>
      <c r="P253" s="117"/>
      <c r="Q253" s="118"/>
      <c r="R253" s="119" t="str">
        <f t="shared" si="80"/>
        <v/>
      </c>
      <c r="S253" s="133">
        <f>IFERROR(IF(M253&lt;=0.005,IF(F253="",L253,0),IF(F253&lt;&gt;"",0,IF(P253="",0,IF(P253="H",0,IF(Q253&lt;Veriler!$G$2,L253*Veriler!$G$2,L253*Q253)))))," ")</f>
        <v>0</v>
      </c>
      <c r="T253" s="133">
        <f>IF(Veriler!T253&lt;=0.1, S253, IF(AND(Veriler!T253&gt;0.1, F253="", P253="E"), IF(Q253&gt;Veriler!$G$2, Q253*S253, IF(Q253&lt;Veriler!$G$2, Veriler!$G$2*S253, Q253*S253)), 0))</f>
        <v>0</v>
      </c>
      <c r="U253" s="133" t="str">
        <f t="shared" si="81"/>
        <v xml:space="preserve"> </v>
      </c>
      <c r="V253" s="134" t="str">
        <f>IFERROR(IF(O253="%10 sınırı aşılmıştır.",L253-T253,IFERROR(IF(F253="",IF(S253=1,0,IF(L253-S253=0,"",L253-S253)),IF(Veriler!M253="",L253,IF(L253*Veriler!M253=0,"",L253*Veriler!M253))),L253)),0)</f>
        <v/>
      </c>
      <c r="W253" s="146"/>
      <c r="X253" s="146"/>
      <c r="Y253" s="146"/>
    </row>
    <row r="254" spans="1:25" s="99" customFormat="1" ht="54.75" customHeight="1" x14ac:dyDescent="0.25">
      <c r="A254" s="96">
        <f t="shared" si="82"/>
        <v>189</v>
      </c>
      <c r="B254" s="175"/>
      <c r="C254" s="176"/>
      <c r="D254" s="113"/>
      <c r="E254" s="115"/>
      <c r="F254" s="174"/>
      <c r="G254" s="114" t="str">
        <f t="shared" si="77"/>
        <v/>
      </c>
      <c r="H254" s="115"/>
      <c r="I254" s="115"/>
      <c r="J254" s="115"/>
      <c r="K254" s="115"/>
      <c r="L254" s="133" t="str">
        <f t="shared" si="78"/>
        <v/>
      </c>
      <c r="M254" s="116" t="str">
        <f>IF(L254="", "", L254/Veriler!$X$1)</f>
        <v/>
      </c>
      <c r="N254" s="116" t="str">
        <f>IF(F254&lt;&gt;"", "İthal Girdi", IF(Veriler!T254="", "", IF(Veriler!S254="H", "%0,5 üzerindedir", IF(Veriler!T254&gt;0.1, "%10 sınırı aşılmıştır.", "Uygun"))))</f>
        <v>%0,5 üzerindedir</v>
      </c>
      <c r="O254" s="116" t="str">
        <f t="shared" si="79"/>
        <v xml:space="preserve"> </v>
      </c>
      <c r="P254" s="117"/>
      <c r="Q254" s="118"/>
      <c r="R254" s="119" t="str">
        <f t="shared" si="80"/>
        <v/>
      </c>
      <c r="S254" s="133">
        <f>IFERROR(IF(M254&lt;=0.005,IF(F254="",L254,0),IF(F254&lt;&gt;"",0,IF(P254="",0,IF(P254="H",0,IF(Q254&lt;Veriler!$G$2,L254*Veriler!$G$2,L254*Q254)))))," ")</f>
        <v>0</v>
      </c>
      <c r="T254" s="133">
        <f>IF(Veriler!T254&lt;=0.1, S254, IF(AND(Veriler!T254&gt;0.1, F254="", P254="E"), IF(Q254&gt;Veriler!$G$2, Q254*S254, IF(Q254&lt;Veriler!$G$2, Veriler!$G$2*S254, Q254*S254)), 0))</f>
        <v>0</v>
      </c>
      <c r="U254" s="133" t="str">
        <f t="shared" si="81"/>
        <v xml:space="preserve"> </v>
      </c>
      <c r="V254" s="134" t="str">
        <f>IFERROR(IF(O254="%10 sınırı aşılmıştır.",L254-T254,IFERROR(IF(F254="",IF(S254=1,0,IF(L254-S254=0,"",L254-S254)),IF(Veriler!M254="",L254,IF(L254*Veriler!M254=0,"",L254*Veriler!M254))),L254)),0)</f>
        <v/>
      </c>
      <c r="W254" s="146"/>
      <c r="X254" s="146"/>
      <c r="Y254" s="146"/>
    </row>
    <row r="255" spans="1:25" s="99" customFormat="1" ht="54.75" customHeight="1" x14ac:dyDescent="0.25">
      <c r="A255" s="96">
        <f t="shared" si="82"/>
        <v>190</v>
      </c>
      <c r="B255" s="175"/>
      <c r="C255" s="176"/>
      <c r="D255" s="113"/>
      <c r="E255" s="115"/>
      <c r="F255" s="174"/>
      <c r="G255" s="114" t="str">
        <f t="shared" si="77"/>
        <v/>
      </c>
      <c r="H255" s="115"/>
      <c r="I255" s="115"/>
      <c r="J255" s="115"/>
      <c r="K255" s="115"/>
      <c r="L255" s="133" t="str">
        <f t="shared" si="78"/>
        <v/>
      </c>
      <c r="M255" s="116" t="str">
        <f>IF(L255="", "", L255/Veriler!$X$1)</f>
        <v/>
      </c>
      <c r="N255" s="116" t="str">
        <f>IF(F255&lt;&gt;"", "İthal Girdi", IF(Veriler!T255="", "", IF(Veriler!S255="H", "%0,5 üzerindedir", IF(Veriler!T255&gt;0.1, "%10 sınırı aşılmıştır.", "Uygun"))))</f>
        <v>%0,5 üzerindedir</v>
      </c>
      <c r="O255" s="116" t="str">
        <f t="shared" si="79"/>
        <v xml:space="preserve"> </v>
      </c>
      <c r="P255" s="117"/>
      <c r="Q255" s="118"/>
      <c r="R255" s="119" t="str">
        <f t="shared" si="80"/>
        <v/>
      </c>
      <c r="S255" s="133">
        <f>IFERROR(IF(M255&lt;=0.005,IF(F255="",L255,0),IF(F255&lt;&gt;"",0,IF(P255="",0,IF(P255="H",0,IF(Q255&lt;Veriler!$G$2,L255*Veriler!$G$2,L255*Q255)))))," ")</f>
        <v>0</v>
      </c>
      <c r="T255" s="133">
        <f>IF(Veriler!T255&lt;=0.1, S255, IF(AND(Veriler!T255&gt;0.1, F255="", P255="E"), IF(Q255&gt;Veriler!$G$2, Q255*S255, IF(Q255&lt;Veriler!$G$2, Veriler!$G$2*S255, Q255*S255)), 0))</f>
        <v>0</v>
      </c>
      <c r="U255" s="133" t="str">
        <f t="shared" si="81"/>
        <v xml:space="preserve"> </v>
      </c>
      <c r="V255" s="134" t="str">
        <f>IFERROR(IF(O255="%10 sınırı aşılmıştır.",L255-T255,IFERROR(IF(F255="",IF(S255=1,0,IF(L255-S255=0,"",L255-S255)),IF(Veriler!M255="",L255,IF(L255*Veriler!M255=0,"",L255*Veriler!M255))),L255)),0)</f>
        <v/>
      </c>
      <c r="W255" s="146"/>
      <c r="X255" s="146"/>
      <c r="Y255" s="146"/>
    </row>
    <row r="256" spans="1:25" s="99" customFormat="1" ht="54.75" customHeight="1" x14ac:dyDescent="0.25">
      <c r="A256" s="96">
        <f t="shared" si="82"/>
        <v>191</v>
      </c>
      <c r="B256" s="175"/>
      <c r="C256" s="176"/>
      <c r="D256" s="113"/>
      <c r="E256" s="115"/>
      <c r="F256" s="174"/>
      <c r="G256" s="114" t="str">
        <f t="shared" si="77"/>
        <v/>
      </c>
      <c r="H256" s="115"/>
      <c r="I256" s="115"/>
      <c r="J256" s="115"/>
      <c r="K256" s="115"/>
      <c r="L256" s="133" t="str">
        <f t="shared" si="78"/>
        <v/>
      </c>
      <c r="M256" s="116" t="str">
        <f>IF(L256="", "", L256/Veriler!$X$1)</f>
        <v/>
      </c>
      <c r="N256" s="116" t="str">
        <f>IF(F256&lt;&gt;"", "İthal Girdi", IF(Veriler!T256="", "", IF(Veriler!S256="H", "%0,5 üzerindedir", IF(Veriler!T256&gt;0.1, "%10 sınırı aşılmıştır.", "Uygun"))))</f>
        <v>%0,5 üzerindedir</v>
      </c>
      <c r="O256" s="116" t="str">
        <f t="shared" si="79"/>
        <v xml:space="preserve"> </v>
      </c>
      <c r="P256" s="117"/>
      <c r="Q256" s="118"/>
      <c r="R256" s="119" t="str">
        <f t="shared" si="80"/>
        <v/>
      </c>
      <c r="S256" s="133">
        <f>IFERROR(IF(M256&lt;=0.005,IF(F256="",L256,0),IF(F256&lt;&gt;"",0,IF(P256="",0,IF(P256="H",0,IF(Q256&lt;Veriler!$G$2,L256*Veriler!$G$2,L256*Q256)))))," ")</f>
        <v>0</v>
      </c>
      <c r="T256" s="133">
        <f>IF(Veriler!T256&lt;=0.1, S256, IF(AND(Veriler!T256&gt;0.1, F256="", P256="E"), IF(Q256&gt;Veriler!$G$2, Q256*S256, IF(Q256&lt;Veriler!$G$2, Veriler!$G$2*S256, Q256*S256)), 0))</f>
        <v>0</v>
      </c>
      <c r="U256" s="133" t="str">
        <f t="shared" si="81"/>
        <v xml:space="preserve"> </v>
      </c>
      <c r="V256" s="134" t="str">
        <f>IFERROR(IF(O256="%10 sınırı aşılmıştır.",L256-T256,IFERROR(IF(F256="",IF(S256=1,0,IF(L256-S256=0,"",L256-S256)),IF(Veriler!M256="",L256,IF(L256*Veriler!M256=0,"",L256*Veriler!M256))),L256)),0)</f>
        <v/>
      </c>
      <c r="W256" s="146"/>
      <c r="X256" s="146"/>
      <c r="Y256" s="146"/>
    </row>
    <row r="257" spans="1:25" s="99" customFormat="1" ht="54.75" customHeight="1" x14ac:dyDescent="0.25">
      <c r="A257" s="96">
        <f t="shared" si="82"/>
        <v>192</v>
      </c>
      <c r="B257" s="175"/>
      <c r="C257" s="176"/>
      <c r="D257" s="113"/>
      <c r="E257" s="115"/>
      <c r="F257" s="174"/>
      <c r="G257" s="114" t="str">
        <f t="shared" si="77"/>
        <v/>
      </c>
      <c r="H257" s="115"/>
      <c r="I257" s="115"/>
      <c r="J257" s="115"/>
      <c r="K257" s="115"/>
      <c r="L257" s="133" t="str">
        <f t="shared" si="78"/>
        <v/>
      </c>
      <c r="M257" s="116" t="str">
        <f>IF(L257="", "", L257/Veriler!$X$1)</f>
        <v/>
      </c>
      <c r="N257" s="116" t="str">
        <f>IF(F257&lt;&gt;"", "İthal Girdi", IF(Veriler!T257="", "", IF(Veriler!S257="H", "%0,5 üzerindedir", IF(Veriler!T257&gt;0.1, "%10 sınırı aşılmıştır.", "Uygun"))))</f>
        <v>%0,5 üzerindedir</v>
      </c>
      <c r="O257" s="116" t="str">
        <f t="shared" si="79"/>
        <v xml:space="preserve"> </v>
      </c>
      <c r="P257" s="117"/>
      <c r="Q257" s="118"/>
      <c r="R257" s="119" t="str">
        <f t="shared" si="80"/>
        <v/>
      </c>
      <c r="S257" s="133">
        <f>IFERROR(IF(M257&lt;=0.005,IF(F257="",L257,0),IF(F257&lt;&gt;"",0,IF(P257="",0,IF(P257="H",0,IF(Q257&lt;Veriler!$G$2,L257*Veriler!$G$2,L257*Q257)))))," ")</f>
        <v>0</v>
      </c>
      <c r="T257" s="133">
        <f>IF(Veriler!T257&lt;=0.1, S257, IF(AND(Veriler!T257&gt;0.1, F257="", P257="E"), IF(Q257&gt;Veriler!$G$2, Q257*S257, IF(Q257&lt;Veriler!$G$2, Veriler!$G$2*S257, Q257*S257)), 0))</f>
        <v>0</v>
      </c>
      <c r="U257" s="133" t="str">
        <f t="shared" si="81"/>
        <v xml:space="preserve"> </v>
      </c>
      <c r="V257" s="134" t="str">
        <f>IFERROR(IF(O257="%10 sınırı aşılmıştır.",L257-T257,IFERROR(IF(F257="",IF(S257=1,0,IF(L257-S257=0,"",L257-S257)),IF(Veriler!M257="",L257,IF(L257*Veriler!M257=0,"",L257*Veriler!M257))),L257)),0)</f>
        <v/>
      </c>
      <c r="W257" s="146"/>
      <c r="X257" s="146"/>
      <c r="Y257" s="146"/>
    </row>
    <row r="258" spans="1:25" s="99" customFormat="1" ht="54.75" customHeight="1" x14ac:dyDescent="0.25">
      <c r="A258" s="96">
        <f t="shared" si="82"/>
        <v>193</v>
      </c>
      <c r="B258" s="175"/>
      <c r="C258" s="176"/>
      <c r="D258" s="113"/>
      <c r="E258" s="115"/>
      <c r="F258" s="174"/>
      <c r="G258" s="114" t="str">
        <f t="shared" si="77"/>
        <v/>
      </c>
      <c r="H258" s="115"/>
      <c r="I258" s="115"/>
      <c r="J258" s="115"/>
      <c r="K258" s="115"/>
      <c r="L258" s="133" t="str">
        <f t="shared" si="78"/>
        <v/>
      </c>
      <c r="M258" s="116" t="str">
        <f>IF(L258="", "", L258/Veriler!$X$1)</f>
        <v/>
      </c>
      <c r="N258" s="116" t="str">
        <f>IF(F258&lt;&gt;"", "İthal Girdi", IF(Veriler!T258="", "", IF(Veriler!S258="H", "%0,5 üzerindedir", IF(Veriler!T258&gt;0.1, "%10 sınırı aşılmıştır.", "Uygun"))))</f>
        <v>%0,5 üzerindedir</v>
      </c>
      <c r="O258" s="116" t="str">
        <f t="shared" si="79"/>
        <v xml:space="preserve"> </v>
      </c>
      <c r="P258" s="117"/>
      <c r="Q258" s="118"/>
      <c r="R258" s="119" t="str">
        <f t="shared" si="80"/>
        <v/>
      </c>
      <c r="S258" s="133">
        <f>IFERROR(IF(M258&lt;=0.005,IF(F258="",L258,0),IF(F258&lt;&gt;"",0,IF(P258="",0,IF(P258="H",0,IF(Q258&lt;Veriler!$G$2,L258*Veriler!$G$2,L258*Q258)))))," ")</f>
        <v>0</v>
      </c>
      <c r="T258" s="133">
        <f>IF(Veriler!T258&lt;=0.1, S258, IF(AND(Veriler!T258&gt;0.1, F258="", P258="E"), IF(Q258&gt;Veriler!$G$2, Q258*S258, IF(Q258&lt;Veriler!$G$2, Veriler!$G$2*S258, Q258*S258)), 0))</f>
        <v>0</v>
      </c>
      <c r="U258" s="133" t="str">
        <f t="shared" si="81"/>
        <v xml:space="preserve"> </v>
      </c>
      <c r="V258" s="134" t="str">
        <f>IFERROR(IF(O258="%10 sınırı aşılmıştır.",L258-T258,IFERROR(IF(F258="",IF(S258=1,0,IF(L258-S258=0,"",L258-S258)),IF(Veriler!M258="",L258,IF(L258*Veriler!M258=0,"",L258*Veriler!M258))),L258)),0)</f>
        <v/>
      </c>
      <c r="W258" s="146"/>
      <c r="X258" s="146"/>
      <c r="Y258" s="146"/>
    </row>
    <row r="259" spans="1:25" s="99" customFormat="1" ht="54.75" customHeight="1" x14ac:dyDescent="0.25">
      <c r="A259" s="96">
        <f t="shared" si="82"/>
        <v>194</v>
      </c>
      <c r="B259" s="175"/>
      <c r="C259" s="176"/>
      <c r="D259" s="113"/>
      <c r="E259" s="115"/>
      <c r="F259" s="174"/>
      <c r="G259" s="114" t="str">
        <f t="shared" si="77"/>
        <v/>
      </c>
      <c r="H259" s="115"/>
      <c r="I259" s="115"/>
      <c r="J259" s="115"/>
      <c r="K259" s="115"/>
      <c r="L259" s="133" t="str">
        <f t="shared" si="78"/>
        <v/>
      </c>
      <c r="M259" s="116" t="str">
        <f>IF(L259="", "", L259/Veriler!$X$1)</f>
        <v/>
      </c>
      <c r="N259" s="116" t="str">
        <f>IF(F259&lt;&gt;"", "İthal Girdi", IF(Veriler!T259="", "", IF(Veriler!S259="H", "%0,5 üzerindedir", IF(Veriler!T259&gt;0.1, "%10 sınırı aşılmıştır.", "Uygun"))))</f>
        <v>%0,5 üzerindedir</v>
      </c>
      <c r="O259" s="116" t="str">
        <f t="shared" si="79"/>
        <v xml:space="preserve"> </v>
      </c>
      <c r="P259" s="117"/>
      <c r="Q259" s="118"/>
      <c r="R259" s="119" t="str">
        <f t="shared" si="80"/>
        <v/>
      </c>
      <c r="S259" s="133">
        <f>IFERROR(IF(M259&lt;=0.005,IF(F259="",L259,0),IF(F259&lt;&gt;"",0,IF(P259="",0,IF(P259="H",0,IF(Q259&lt;Veriler!$G$2,L259*Veriler!$G$2,L259*Q259)))))," ")</f>
        <v>0</v>
      </c>
      <c r="T259" s="133">
        <f>IF(Veriler!T259&lt;=0.1, S259, IF(AND(Veriler!T259&gt;0.1, F259="", P259="E"), IF(Q259&gt;Veriler!$G$2, Q259*S259, IF(Q259&lt;Veriler!$G$2, Veriler!$G$2*S259, Q259*S259)), 0))</f>
        <v>0</v>
      </c>
      <c r="U259" s="133" t="str">
        <f t="shared" si="81"/>
        <v xml:space="preserve"> </v>
      </c>
      <c r="V259" s="134" t="str">
        <f>IFERROR(IF(O259="%10 sınırı aşılmıştır.",L259-T259,IFERROR(IF(F259="",IF(S259=1,0,IF(L259-S259=0,"",L259-S259)),IF(Veriler!M259="",L259,IF(L259*Veriler!M259=0,"",L259*Veriler!M259))),L259)),0)</f>
        <v/>
      </c>
      <c r="W259" s="146"/>
      <c r="X259" s="146"/>
      <c r="Y259" s="146"/>
    </row>
    <row r="260" spans="1:25" s="99" customFormat="1" ht="54.75" customHeight="1" x14ac:dyDescent="0.25">
      <c r="A260" s="96">
        <f t="shared" si="82"/>
        <v>195</v>
      </c>
      <c r="B260" s="175"/>
      <c r="C260" s="176"/>
      <c r="D260" s="113"/>
      <c r="E260" s="115"/>
      <c r="F260" s="174"/>
      <c r="G260" s="114" t="str">
        <f t="shared" si="77"/>
        <v/>
      </c>
      <c r="H260" s="115"/>
      <c r="I260" s="115"/>
      <c r="J260" s="115"/>
      <c r="K260" s="115"/>
      <c r="L260" s="133" t="str">
        <f t="shared" si="78"/>
        <v/>
      </c>
      <c r="M260" s="116" t="str">
        <f>IF(L260="", "", L260/Veriler!$X$1)</f>
        <v/>
      </c>
      <c r="N260" s="116" t="str">
        <f>IF(F260&lt;&gt;"", "İthal Girdi", IF(Veriler!T260="", "", IF(Veriler!S260="H", "%0,5 üzerindedir", IF(Veriler!T260&gt;0.1, "%10 sınırı aşılmıştır.", "Uygun"))))</f>
        <v>%0,5 üzerindedir</v>
      </c>
      <c r="O260" s="116" t="str">
        <f t="shared" si="79"/>
        <v xml:space="preserve"> </v>
      </c>
      <c r="P260" s="117"/>
      <c r="Q260" s="118"/>
      <c r="R260" s="119" t="str">
        <f t="shared" si="80"/>
        <v/>
      </c>
      <c r="S260" s="133">
        <f>IFERROR(IF(M260&lt;=0.005,IF(F260="",L260,0),IF(F260&lt;&gt;"",0,IF(P260="",0,IF(P260="H",0,IF(Q260&lt;Veriler!$G$2,L260*Veriler!$G$2,L260*Q260)))))," ")</f>
        <v>0</v>
      </c>
      <c r="T260" s="133">
        <f>IF(Veriler!T260&lt;=0.1, S260, IF(AND(Veriler!T260&gt;0.1, F260="", P260="E"), IF(Q260&gt;Veriler!$G$2, Q260*S260, IF(Q260&lt;Veriler!$G$2, Veriler!$G$2*S260, Q260*S260)), 0))</f>
        <v>0</v>
      </c>
      <c r="U260" s="133" t="str">
        <f t="shared" si="81"/>
        <v xml:space="preserve"> </v>
      </c>
      <c r="V260" s="134" t="str">
        <f>IFERROR(IF(O260="%10 sınırı aşılmıştır.",L260-T260,IFERROR(IF(F260="",IF(S260=1,0,IF(L260-S260=0,"",L260-S260)),IF(Veriler!M260="",L260,IF(L260*Veriler!M260=0,"",L260*Veriler!M260))),L260)),0)</f>
        <v/>
      </c>
      <c r="W260" s="146"/>
      <c r="X260" s="146"/>
      <c r="Y260" s="146"/>
    </row>
    <row r="261" spans="1:25" s="99" customFormat="1" ht="54.75" customHeight="1" x14ac:dyDescent="0.25">
      <c r="A261" s="96">
        <f t="shared" si="82"/>
        <v>196</v>
      </c>
      <c r="B261" s="175"/>
      <c r="C261" s="176"/>
      <c r="D261" s="113"/>
      <c r="E261" s="115"/>
      <c r="F261" s="174"/>
      <c r="G261" s="114" t="str">
        <f t="shared" si="77"/>
        <v/>
      </c>
      <c r="H261" s="115"/>
      <c r="I261" s="115"/>
      <c r="J261" s="115"/>
      <c r="K261" s="115"/>
      <c r="L261" s="133" t="str">
        <f t="shared" si="78"/>
        <v/>
      </c>
      <c r="M261" s="116" t="str">
        <f>IF(L261="", "", L261/Veriler!$X$1)</f>
        <v/>
      </c>
      <c r="N261" s="116" t="str">
        <f>IF(F261&lt;&gt;"", "İthal Girdi", IF(Veriler!T261="", "", IF(Veriler!S261="H", "%0,5 üzerindedir", IF(Veriler!T261&gt;0.1, "%10 sınırı aşılmıştır.", "Uygun"))))</f>
        <v>%0,5 üzerindedir</v>
      </c>
      <c r="O261" s="116" t="str">
        <f t="shared" si="79"/>
        <v xml:space="preserve"> </v>
      </c>
      <c r="P261" s="117"/>
      <c r="Q261" s="118"/>
      <c r="R261" s="119" t="str">
        <f t="shared" si="80"/>
        <v/>
      </c>
      <c r="S261" s="133">
        <f>IFERROR(IF(M261&lt;=0.005,IF(F261="",L261,0),IF(F261&lt;&gt;"",0,IF(P261="",0,IF(P261="H",0,IF(Q261&lt;Veriler!$G$2,L261*Veriler!$G$2,L261*Q261)))))," ")</f>
        <v>0</v>
      </c>
      <c r="T261" s="133">
        <f>IF(Veriler!T261&lt;=0.1, S261, IF(AND(Veriler!T261&gt;0.1, F261="", P261="E"), IF(Q261&gt;Veriler!$G$2, Q261*S261, IF(Q261&lt;Veriler!$G$2, Veriler!$G$2*S261, Q261*S261)), 0))</f>
        <v>0</v>
      </c>
      <c r="U261" s="133" t="str">
        <f t="shared" si="81"/>
        <v xml:space="preserve"> </v>
      </c>
      <c r="V261" s="134" t="str">
        <f>IFERROR(IF(O261="%10 sınırı aşılmıştır.",L261-T261,IFERROR(IF(F261="",IF(S261=1,0,IF(L261-S261=0,"",L261-S261)),IF(Veriler!M261="",L261,IF(L261*Veriler!M261=0,"",L261*Veriler!M261))),L261)),0)</f>
        <v/>
      </c>
      <c r="W261" s="146"/>
      <c r="X261" s="146"/>
      <c r="Y261" s="146"/>
    </row>
    <row r="262" spans="1:25" s="99" customFormat="1" ht="24" customHeight="1" x14ac:dyDescent="0.25">
      <c r="A262" s="103"/>
      <c r="B262" s="104"/>
      <c r="C262" s="104"/>
      <c r="D262" s="104"/>
      <c r="E262" s="103"/>
      <c r="F262" s="135"/>
      <c r="G262" s="157"/>
      <c r="H262" s="103"/>
      <c r="I262" s="103"/>
      <c r="J262" s="103"/>
      <c r="K262" s="103"/>
      <c r="L262" s="136">
        <f>SUM(L233:L246,L248:L261)</f>
        <v>0</v>
      </c>
      <c r="M262" s="158"/>
      <c r="N262" s="158"/>
      <c r="O262" s="158"/>
      <c r="P262" s="105"/>
      <c r="Q262" s="106"/>
      <c r="R262" s="159"/>
      <c r="S262" s="160"/>
      <c r="T262" s="160"/>
      <c r="U262" s="160"/>
      <c r="V262" s="160"/>
      <c r="W262" s="146"/>
      <c r="X262" s="146"/>
      <c r="Y262" s="146"/>
    </row>
    <row r="263" spans="1:25" s="99" customFormat="1" ht="31.5" customHeight="1" x14ac:dyDescent="0.25">
      <c r="A263" s="103"/>
      <c r="B263" s="104"/>
      <c r="C263" s="104"/>
      <c r="D263" s="104"/>
      <c r="E263" s="103"/>
      <c r="F263" s="135"/>
      <c r="G263" s="157"/>
      <c r="H263" s="103"/>
      <c r="I263" s="103"/>
      <c r="J263" s="103"/>
      <c r="K263" s="103"/>
      <c r="L263" s="161"/>
      <c r="M263" s="158"/>
      <c r="N263" s="158"/>
      <c r="O263" s="158"/>
      <c r="P263" s="105"/>
      <c r="Q263" s="106"/>
      <c r="R263" s="159"/>
      <c r="S263" s="162" t="s">
        <v>57</v>
      </c>
      <c r="T263" s="162" t="s">
        <v>57</v>
      </c>
      <c r="U263" s="162" t="s">
        <v>57</v>
      </c>
      <c r="V263" s="163" t="s">
        <v>58</v>
      </c>
      <c r="W263" s="146"/>
      <c r="X263" s="146"/>
      <c r="Y263" s="146"/>
    </row>
    <row r="264" spans="1:25" s="99" customFormat="1" ht="58.5" customHeight="1" x14ac:dyDescent="0.25">
      <c r="A264" s="185" t="s">
        <v>59</v>
      </c>
      <c r="B264" s="180"/>
      <c r="C264" s="180"/>
      <c r="D264" s="180"/>
      <c r="E264" s="180"/>
      <c r="F264" s="180"/>
      <c r="G264" s="180"/>
      <c r="H264" s="180"/>
      <c r="I264" s="180"/>
      <c r="J264" s="180"/>
      <c r="K264" s="180"/>
      <c r="L264" s="180"/>
      <c r="M264" s="180"/>
      <c r="N264" s="180"/>
      <c r="O264" s="180"/>
      <c r="P264" s="180"/>
      <c r="Q264" s="180"/>
      <c r="R264" s="176"/>
      <c r="S264" s="137">
        <f>SUM(S226,S233:S246,S248:S261)</f>
        <v>0</v>
      </c>
      <c r="T264" s="137" t="str">
        <f>IF(SUM(T233:T246,T248:T261)=0," ",SUM(T233:T246,T248:T261))</f>
        <v xml:space="preserve"> </v>
      </c>
      <c r="U264" s="137" t="str">
        <f>IF(SUM(U233:U246,U248:U261)=0," ",SUM(U233:U246,U248:U261))</f>
        <v xml:space="preserve"> </v>
      </c>
      <c r="V264" s="137" t="str">
        <f>IF(SUM(V233:V246,V248:V261)=0," ",SUM(V233:V246,V248:V261))</f>
        <v xml:space="preserve"> </v>
      </c>
      <c r="W264" s="146"/>
      <c r="X264" s="164">
        <f>SUM(U233:U246,U248:U261)</f>
        <v>0</v>
      </c>
      <c r="Y264" s="164">
        <f>SUM(V233:V246,V248:V261)</f>
        <v>0</v>
      </c>
    </row>
    <row r="265" spans="1:25" x14ac:dyDescent="0.3">
      <c r="A265" s="34"/>
      <c r="G265" s="146"/>
      <c r="L265" s="146"/>
      <c r="M265" s="146"/>
      <c r="N265" s="146"/>
      <c r="O265" s="146"/>
      <c r="R265" s="146"/>
      <c r="S265" s="146"/>
      <c r="T265" s="146"/>
      <c r="U265" s="146"/>
      <c r="V265" s="146"/>
      <c r="W265" s="146"/>
      <c r="X265" s="146"/>
      <c r="Y265" s="146"/>
    </row>
    <row r="266" spans="1:25" x14ac:dyDescent="0.3">
      <c r="A266" s="186" t="s">
        <v>60</v>
      </c>
      <c r="B266" s="187"/>
      <c r="C266" s="187"/>
      <c r="D266" s="187"/>
      <c r="E266" s="187"/>
      <c r="F266" s="187"/>
      <c r="G266" s="187"/>
      <c r="H266" s="187"/>
      <c r="I266" s="187"/>
      <c r="J266" s="187"/>
      <c r="K266" s="187"/>
      <c r="L266" s="187"/>
      <c r="M266" s="187"/>
      <c r="N266" s="187"/>
      <c r="O266" s="187"/>
      <c r="P266" s="187"/>
      <c r="Q266" s="187"/>
      <c r="R266" s="187"/>
      <c r="S266" s="187"/>
      <c r="T266" s="187"/>
      <c r="U266" s="187"/>
      <c r="V266" s="187"/>
      <c r="W266" s="146"/>
      <c r="X266" s="146"/>
      <c r="Y266" s="146"/>
    </row>
    <row r="267" spans="1:25" s="99" customFormat="1" ht="41.25" customHeight="1" x14ac:dyDescent="0.25">
      <c r="A267" s="189" t="s">
        <v>38</v>
      </c>
      <c r="B267" s="180"/>
      <c r="C267" s="180"/>
      <c r="D267" s="180"/>
      <c r="E267" s="180"/>
      <c r="F267" s="180"/>
      <c r="G267" s="180"/>
      <c r="H267" s="180"/>
      <c r="I267" s="180"/>
      <c r="J267" s="180"/>
      <c r="K267" s="180"/>
      <c r="L267" s="180"/>
      <c r="M267" s="180"/>
      <c r="N267" s="180"/>
      <c r="O267" s="180"/>
      <c r="P267" s="180"/>
      <c r="Q267" s="180"/>
      <c r="R267" s="180"/>
      <c r="S267" s="180"/>
      <c r="T267" s="180"/>
      <c r="U267" s="180"/>
      <c r="V267" s="176"/>
      <c r="W267" s="146"/>
      <c r="X267" s="146"/>
      <c r="Y267" s="146"/>
    </row>
    <row r="268" spans="1:25" s="100" customFormat="1" ht="35.25" customHeight="1" x14ac:dyDescent="0.25">
      <c r="A268" s="179" t="s">
        <v>39</v>
      </c>
      <c r="B268" s="180"/>
      <c r="C268" s="180"/>
      <c r="D268" s="180"/>
      <c r="E268" s="180"/>
      <c r="F268" s="180"/>
      <c r="G268" s="180"/>
      <c r="H268" s="180"/>
      <c r="I268" s="180"/>
      <c r="J268" s="180"/>
      <c r="K268" s="180"/>
      <c r="L268" s="180"/>
      <c r="M268" s="180"/>
      <c r="N268" s="180"/>
      <c r="O268" s="180"/>
      <c r="P268" s="180"/>
      <c r="Q268" s="180"/>
      <c r="R268" s="176"/>
      <c r="S268" s="147"/>
      <c r="T268" s="148"/>
      <c r="U268" s="149" t="s">
        <v>40</v>
      </c>
      <c r="V268" s="150">
        <f>V230+1</f>
        <v>8</v>
      </c>
      <c r="W268" s="146"/>
      <c r="X268" s="146"/>
      <c r="Y268" s="146"/>
    </row>
    <row r="269" spans="1:25" s="99" customFormat="1" ht="81" customHeight="1" x14ac:dyDescent="0.25">
      <c r="A269" s="110" t="s">
        <v>3</v>
      </c>
      <c r="B269" s="188" t="s">
        <v>41</v>
      </c>
      <c r="C269" s="176"/>
      <c r="D269" s="111" t="s">
        <v>42</v>
      </c>
      <c r="E269" s="110" t="s">
        <v>324</v>
      </c>
      <c r="F269" s="111" t="s">
        <v>325</v>
      </c>
      <c r="G269" s="151" t="s">
        <v>43</v>
      </c>
      <c r="H269" s="110" t="s">
        <v>44</v>
      </c>
      <c r="I269" s="110" t="s">
        <v>8</v>
      </c>
      <c r="J269" s="110" t="s">
        <v>45</v>
      </c>
      <c r="K269" s="110" t="s">
        <v>46</v>
      </c>
      <c r="L269" s="152" t="s">
        <v>47</v>
      </c>
      <c r="M269" s="153" t="s">
        <v>48</v>
      </c>
      <c r="N269" s="154" t="s">
        <v>49</v>
      </c>
      <c r="O269" s="154" t="s">
        <v>49</v>
      </c>
      <c r="P269" s="112" t="s">
        <v>50</v>
      </c>
      <c r="Q269" s="110" t="s">
        <v>51</v>
      </c>
      <c r="R269" s="155" t="s">
        <v>52</v>
      </c>
      <c r="S269" s="156" t="s">
        <v>53</v>
      </c>
      <c r="T269" s="156" t="s">
        <v>54</v>
      </c>
      <c r="U269" s="152" t="s">
        <v>54</v>
      </c>
      <c r="V269" s="152" t="s">
        <v>55</v>
      </c>
      <c r="W269" s="146"/>
      <c r="X269" s="146"/>
      <c r="Y269" s="146"/>
    </row>
    <row r="270" spans="1:25" s="99" customFormat="1" ht="45" customHeight="1" x14ac:dyDescent="0.25">
      <c r="A270" s="101"/>
      <c r="B270" s="177" t="s">
        <v>56</v>
      </c>
      <c r="C270" s="178"/>
      <c r="D270" s="102"/>
      <c r="E270" s="170"/>
      <c r="F270" s="102"/>
      <c r="G270" s="95"/>
      <c r="H270" s="102"/>
      <c r="I270" s="102"/>
      <c r="J270" s="102"/>
      <c r="K270" s="102"/>
      <c r="L270" s="95"/>
      <c r="M270" s="95"/>
      <c r="N270" s="95"/>
      <c r="O270" s="95"/>
      <c r="P270" s="102"/>
      <c r="Q270" s="102"/>
      <c r="R270" s="190"/>
      <c r="S270" s="184"/>
      <c r="T270" s="95"/>
      <c r="U270" s="95"/>
      <c r="V270" s="95"/>
      <c r="W270" s="146"/>
      <c r="X270" s="146"/>
      <c r="Y270" s="146"/>
    </row>
    <row r="271" spans="1:25" s="99" customFormat="1" ht="54.75" customHeight="1" x14ac:dyDescent="0.25">
      <c r="A271" s="96">
        <f>A261+1</f>
        <v>197</v>
      </c>
      <c r="B271" s="181"/>
      <c r="C271" s="182"/>
      <c r="D271" s="113"/>
      <c r="E271" s="115"/>
      <c r="F271" s="174"/>
      <c r="G271" s="114" t="str">
        <f t="shared" ref="G271:G284" si="83">IF(AND(F271&lt;&gt;"",V271&lt;&gt;"",L271&lt;&gt;0),V271/L271,"")</f>
        <v/>
      </c>
      <c r="H271" s="115"/>
      <c r="I271" s="115"/>
      <c r="J271" s="115"/>
      <c r="K271" s="115"/>
      <c r="L271" s="133" t="str">
        <f t="shared" ref="L271:L284" si="84">IF(AND(H271&lt;&gt;0, J271&lt;&gt;0, K271&lt;&gt;0), H271*J271*K271, "")</f>
        <v/>
      </c>
      <c r="M271" s="116" t="str">
        <f>IF(L271="", "", L271/Veriler!$X$1)</f>
        <v/>
      </c>
      <c r="N271" s="116" t="str">
        <f>IF(F271&lt;&gt;"", "İthal Girdi", IF(Veriler!T271="", "", IF(Veriler!S271="H", "%0,5 üzerindedir", IF(Veriler!T271&gt;0.1, "%10 sınırı aşılmıştır.", "Uygun"))))</f>
        <v>%0,5 üzerindedir</v>
      </c>
      <c r="O271" s="116" t="str">
        <f t="shared" ref="O271:O284" si="85">IF(M271=""," ",N271)</f>
        <v xml:space="preserve"> </v>
      </c>
      <c r="P271" s="117"/>
      <c r="Q271" s="118"/>
      <c r="R271" s="119" t="str">
        <f t="shared" ref="R271:R284" si="86">IFERROR(IF(AND(T271&lt;&gt;"",L271&lt;&gt;"",L271&lt;&gt;0,T271&lt;&gt;0),T271/L271,"")," ")</f>
        <v/>
      </c>
      <c r="S271" s="133">
        <f>IFERROR(IF(M271&lt;=0.005,IF(F271="",L271,0),IF(F271&lt;&gt;"",0,IF(P271="",0,IF(P271="H",0,IF(Q271&lt;Veriler!$G$2,L271*Veriler!$G$2,L271*Q271)))))," ")</f>
        <v>0</v>
      </c>
      <c r="T271" s="133">
        <f>IF(Veriler!T271&lt;=0.1, S271, IF(AND(Veriler!T271&gt;0.1, F271="", P271="E"), IF(Q271&gt;Veriler!$G$2, Q271*S271, IF(Q271&lt;Veriler!$G$2, Veriler!$G$2*S271, Q271*S271)), 0))</f>
        <v>0</v>
      </c>
      <c r="U271" s="133" t="str">
        <f t="shared" ref="U271:U284" si="87">IF(T271=0," ",T271)</f>
        <v xml:space="preserve"> </v>
      </c>
      <c r="V271" s="134" t="str">
        <f>IFERROR(IF(O271="%10 sınırı aşılmıştır.",L271-T271,IFERROR(IF(F271="",IF(S271=1,0,IF(L271-S271=0,"",L271-S271)),IF(Veriler!M271="",L271,IF(L271*Veriler!M271=0,"",L271*Veriler!M271))),L271)),0)</f>
        <v/>
      </c>
      <c r="W271" s="146"/>
      <c r="X271" s="146"/>
      <c r="Y271" s="146"/>
    </row>
    <row r="272" spans="1:25" s="99" customFormat="1" ht="54.75" customHeight="1" x14ac:dyDescent="0.25">
      <c r="A272" s="96">
        <f t="shared" ref="A272:A284" si="88">A271+1</f>
        <v>198</v>
      </c>
      <c r="B272" s="175"/>
      <c r="C272" s="176"/>
      <c r="D272" s="113"/>
      <c r="E272" s="115"/>
      <c r="F272" s="174"/>
      <c r="G272" s="114" t="str">
        <f t="shared" si="83"/>
        <v/>
      </c>
      <c r="H272" s="115"/>
      <c r="I272" s="115"/>
      <c r="J272" s="115"/>
      <c r="K272" s="115"/>
      <c r="L272" s="133" t="str">
        <f t="shared" si="84"/>
        <v/>
      </c>
      <c r="M272" s="116" t="str">
        <f>IF(L272="", "", L272/Veriler!$X$1)</f>
        <v/>
      </c>
      <c r="N272" s="116" t="str">
        <f>IF(F272&lt;&gt;"", "İthal Girdi", IF(Veriler!T272="", "", IF(Veriler!S272="H", "%0,5 üzerindedir", IF(Veriler!T272&gt;0.1, "%10 sınırı aşılmıştır.", "Uygun"))))</f>
        <v>%0,5 üzerindedir</v>
      </c>
      <c r="O272" s="116" t="str">
        <f t="shared" si="85"/>
        <v xml:space="preserve"> </v>
      </c>
      <c r="P272" s="117"/>
      <c r="Q272" s="118"/>
      <c r="R272" s="119" t="str">
        <f t="shared" si="86"/>
        <v/>
      </c>
      <c r="S272" s="133">
        <f>IFERROR(IF(M272&lt;=0.005,IF(F272="",L272,0),IF(F272&lt;&gt;"",0,IF(P272="",0,IF(P272="H",0,IF(Q272&lt;Veriler!$G$2,L272*Veriler!$G$2,L272*Q272)))))," ")</f>
        <v>0</v>
      </c>
      <c r="T272" s="133">
        <f>IF(Veriler!T272&lt;=0.1, S272, IF(AND(Veriler!T272&gt;0.1, F272="", P272="E"), IF(Q272&gt;Veriler!$G$2, Q272*S272, IF(Q272&lt;Veriler!$G$2, Veriler!$G$2*S272, Q272*S272)), 0))</f>
        <v>0</v>
      </c>
      <c r="U272" s="133" t="str">
        <f t="shared" si="87"/>
        <v xml:space="preserve"> </v>
      </c>
      <c r="V272" s="134" t="str">
        <f>IFERROR(IF(O272="%10 sınırı aşılmıştır.",L272-T272,IFERROR(IF(F272="",IF(S272=1,0,IF(L272-S272=0,"",L272-S272)),IF(Veriler!M272="",L272,IF(L272*Veriler!M272=0,"",L272*Veriler!M272))),L272)),0)</f>
        <v/>
      </c>
      <c r="W272" s="146"/>
      <c r="X272" s="146"/>
      <c r="Y272" s="146"/>
    </row>
    <row r="273" spans="1:25" s="99" customFormat="1" ht="54.75" customHeight="1" x14ac:dyDescent="0.25">
      <c r="A273" s="96">
        <f t="shared" si="88"/>
        <v>199</v>
      </c>
      <c r="B273" s="175"/>
      <c r="C273" s="176"/>
      <c r="D273" s="113"/>
      <c r="E273" s="115"/>
      <c r="F273" s="174"/>
      <c r="G273" s="114" t="str">
        <f t="shared" si="83"/>
        <v/>
      </c>
      <c r="H273" s="115"/>
      <c r="I273" s="115"/>
      <c r="J273" s="115"/>
      <c r="K273" s="115"/>
      <c r="L273" s="133" t="str">
        <f t="shared" si="84"/>
        <v/>
      </c>
      <c r="M273" s="116" t="str">
        <f>IF(L273="", "", L273/Veriler!$X$1)</f>
        <v/>
      </c>
      <c r="N273" s="116" t="str">
        <f>IF(F273&lt;&gt;"", "İthal Girdi", IF(Veriler!T273="", "", IF(Veriler!S273="H", "%0,5 üzerindedir", IF(Veriler!T273&gt;0.1, "%10 sınırı aşılmıştır.", "Uygun"))))</f>
        <v>%0,5 üzerindedir</v>
      </c>
      <c r="O273" s="116" t="str">
        <f t="shared" si="85"/>
        <v xml:space="preserve"> </v>
      </c>
      <c r="P273" s="117"/>
      <c r="Q273" s="118"/>
      <c r="R273" s="119" t="str">
        <f t="shared" si="86"/>
        <v/>
      </c>
      <c r="S273" s="133">
        <f>IFERROR(IF(M273&lt;=0.005,IF(F273="",L273,0),IF(F273&lt;&gt;"",0,IF(P273="",0,IF(P273="H",0,IF(Q273&lt;Veriler!$G$2,L273*Veriler!$G$2,L273*Q273)))))," ")</f>
        <v>0</v>
      </c>
      <c r="T273" s="133">
        <f>IF(Veriler!T273&lt;=0.1, S273, IF(AND(Veriler!T273&gt;0.1, F273="", P273="E"), IF(Q273&gt;Veriler!$G$2, Q273*S273, IF(Q273&lt;Veriler!$G$2, Veriler!$G$2*S273, Q273*S273)), 0))</f>
        <v>0</v>
      </c>
      <c r="U273" s="133" t="str">
        <f t="shared" si="87"/>
        <v xml:space="preserve"> </v>
      </c>
      <c r="V273" s="134" t="str">
        <f>IFERROR(IF(O273="%10 sınırı aşılmıştır.",L273-T273,IFERROR(IF(F273="",IF(S273=1,0,IF(L273-S273=0,"",L273-S273)),IF(Veriler!M273="",L273,IF(L273*Veriler!M273=0,"",L273*Veriler!M273))),L273)),0)</f>
        <v/>
      </c>
      <c r="W273" s="146"/>
      <c r="X273" s="146"/>
      <c r="Y273" s="146"/>
    </row>
    <row r="274" spans="1:25" s="99" customFormat="1" ht="54.75" customHeight="1" x14ac:dyDescent="0.25">
      <c r="A274" s="96">
        <f t="shared" si="88"/>
        <v>200</v>
      </c>
      <c r="B274" s="175"/>
      <c r="C274" s="176"/>
      <c r="D274" s="113"/>
      <c r="E274" s="115"/>
      <c r="F274" s="174"/>
      <c r="G274" s="114" t="str">
        <f t="shared" si="83"/>
        <v/>
      </c>
      <c r="H274" s="115"/>
      <c r="I274" s="115"/>
      <c r="J274" s="115"/>
      <c r="K274" s="115"/>
      <c r="L274" s="133" t="str">
        <f t="shared" si="84"/>
        <v/>
      </c>
      <c r="M274" s="116" t="str">
        <f>IF(L274="", "", L274/Veriler!$X$1)</f>
        <v/>
      </c>
      <c r="N274" s="116" t="str">
        <f>IF(F274&lt;&gt;"", "İthal Girdi", IF(Veriler!T274="", "", IF(Veriler!S274="H", "%0,5 üzerindedir", IF(Veriler!T274&gt;0.1, "%10 sınırı aşılmıştır.", "Uygun"))))</f>
        <v>%0,5 üzerindedir</v>
      </c>
      <c r="O274" s="116" t="str">
        <f t="shared" si="85"/>
        <v xml:space="preserve"> </v>
      </c>
      <c r="P274" s="117"/>
      <c r="Q274" s="118"/>
      <c r="R274" s="119" t="str">
        <f t="shared" si="86"/>
        <v/>
      </c>
      <c r="S274" s="133">
        <f>IFERROR(IF(M274&lt;=0.005,IF(F274="",L274,0),IF(F274&lt;&gt;"",0,IF(P274="",0,IF(P274="H",0,IF(Q274&lt;Veriler!$G$2,L274*Veriler!$G$2,L274*Q274)))))," ")</f>
        <v>0</v>
      </c>
      <c r="T274" s="133">
        <f>IF(Veriler!T274&lt;=0.1, S274, IF(AND(Veriler!T274&gt;0.1, F274="", P274="E"), IF(Q274&gt;Veriler!$G$2, Q274*S274, IF(Q274&lt;Veriler!$G$2, Veriler!$G$2*S274, Q274*S274)), 0))</f>
        <v>0</v>
      </c>
      <c r="U274" s="133" t="str">
        <f t="shared" si="87"/>
        <v xml:space="preserve"> </v>
      </c>
      <c r="V274" s="134" t="str">
        <f>IFERROR(IF(O274="%10 sınırı aşılmıştır.",L274-T274,IFERROR(IF(F274="",IF(S274=1,0,IF(L274-S274=0,"",L274-S274)),IF(Veriler!M274="",L274,IF(L274*Veriler!M274=0,"",L274*Veriler!M274))),L274)),0)</f>
        <v/>
      </c>
      <c r="W274" s="146"/>
      <c r="X274" s="146"/>
      <c r="Y274" s="146"/>
    </row>
    <row r="275" spans="1:25" s="99" customFormat="1" ht="54.75" customHeight="1" x14ac:dyDescent="0.25">
      <c r="A275" s="96">
        <f t="shared" si="88"/>
        <v>201</v>
      </c>
      <c r="B275" s="175"/>
      <c r="C275" s="176"/>
      <c r="D275" s="113"/>
      <c r="E275" s="115"/>
      <c r="F275" s="174"/>
      <c r="G275" s="114" t="str">
        <f t="shared" si="83"/>
        <v/>
      </c>
      <c r="H275" s="115"/>
      <c r="I275" s="115"/>
      <c r="J275" s="115"/>
      <c r="K275" s="115"/>
      <c r="L275" s="133" t="str">
        <f t="shared" si="84"/>
        <v/>
      </c>
      <c r="M275" s="116" t="str">
        <f>IF(L275="", "", L275/Veriler!$X$1)</f>
        <v/>
      </c>
      <c r="N275" s="116" t="str">
        <f>IF(F275&lt;&gt;"", "İthal Girdi", IF(Veriler!T275="", "", IF(Veriler!S275="H", "%0,5 üzerindedir", IF(Veriler!T275&gt;0.1, "%10 sınırı aşılmıştır.", "Uygun"))))</f>
        <v>%0,5 üzerindedir</v>
      </c>
      <c r="O275" s="116" t="str">
        <f t="shared" si="85"/>
        <v xml:space="preserve"> </v>
      </c>
      <c r="P275" s="117"/>
      <c r="Q275" s="118"/>
      <c r="R275" s="119" t="str">
        <f t="shared" si="86"/>
        <v/>
      </c>
      <c r="S275" s="133">
        <f>IFERROR(IF(M275&lt;=0.005,IF(F275="",L275,0),IF(F275&lt;&gt;"",0,IF(P275="",0,IF(P275="H",0,IF(Q275&lt;Veriler!$G$2,L275*Veriler!$G$2,L275*Q275)))))," ")</f>
        <v>0</v>
      </c>
      <c r="T275" s="133">
        <f>IF(Veriler!T275&lt;=0.1, S275, IF(AND(Veriler!T275&gt;0.1, F275="", P275="E"), IF(Q275&gt;Veriler!$G$2, Q275*S275, IF(Q275&lt;Veriler!$G$2, Veriler!$G$2*S275, Q275*S275)), 0))</f>
        <v>0</v>
      </c>
      <c r="U275" s="133" t="str">
        <f t="shared" si="87"/>
        <v xml:space="preserve"> </v>
      </c>
      <c r="V275" s="134" t="str">
        <f>IFERROR(IF(O275="%10 sınırı aşılmıştır.",L275-T275,IFERROR(IF(F275="",IF(S275=1,0,IF(L275-S275=0,"",L275-S275)),IF(Veriler!M275="",L275,IF(L275*Veriler!M275=0,"",L275*Veriler!M275))),L275)),0)</f>
        <v/>
      </c>
      <c r="W275" s="146"/>
      <c r="X275" s="146"/>
      <c r="Y275" s="146"/>
    </row>
    <row r="276" spans="1:25" s="99" customFormat="1" ht="54.75" customHeight="1" x14ac:dyDescent="0.25">
      <c r="A276" s="96">
        <f t="shared" si="88"/>
        <v>202</v>
      </c>
      <c r="B276" s="175"/>
      <c r="C276" s="176"/>
      <c r="D276" s="113"/>
      <c r="E276" s="115"/>
      <c r="F276" s="174"/>
      <c r="G276" s="114" t="str">
        <f t="shared" si="83"/>
        <v/>
      </c>
      <c r="H276" s="115"/>
      <c r="I276" s="115"/>
      <c r="J276" s="115"/>
      <c r="K276" s="115"/>
      <c r="L276" s="133" t="str">
        <f t="shared" si="84"/>
        <v/>
      </c>
      <c r="M276" s="116" t="str">
        <f>IF(L276="", "", L276/Veriler!$X$1)</f>
        <v/>
      </c>
      <c r="N276" s="116" t="str">
        <f>IF(F276&lt;&gt;"", "İthal Girdi", IF(Veriler!T276="", "", IF(Veriler!S276="H", "%0,5 üzerindedir", IF(Veriler!T276&gt;0.1, "%10 sınırı aşılmıştır.", "Uygun"))))</f>
        <v>%0,5 üzerindedir</v>
      </c>
      <c r="O276" s="116" t="str">
        <f t="shared" si="85"/>
        <v xml:space="preserve"> </v>
      </c>
      <c r="P276" s="117"/>
      <c r="Q276" s="118"/>
      <c r="R276" s="119" t="str">
        <f t="shared" si="86"/>
        <v/>
      </c>
      <c r="S276" s="133">
        <f>IFERROR(IF(M276&lt;=0.005,IF(F276="",L276,0),IF(F276&lt;&gt;"",0,IF(P276="",0,IF(P276="H",0,IF(Q276&lt;Veriler!$G$2,L276*Veriler!$G$2,L276*Q276)))))," ")</f>
        <v>0</v>
      </c>
      <c r="T276" s="133">
        <f>IF(Veriler!T276&lt;=0.1, S276, IF(AND(Veriler!T276&gt;0.1, F276="", P276="E"), IF(Q276&gt;Veriler!$G$2, Q276*S276, IF(Q276&lt;Veriler!$G$2, Veriler!$G$2*S276, Q276*S276)), 0))</f>
        <v>0</v>
      </c>
      <c r="U276" s="133" t="str">
        <f t="shared" si="87"/>
        <v xml:space="preserve"> </v>
      </c>
      <c r="V276" s="134" t="str">
        <f>IFERROR(IF(O276="%10 sınırı aşılmıştır.",L276-T276,IFERROR(IF(F276="",IF(S276=1,0,IF(L276-S276=0,"",L276-S276)),IF(Veriler!M276="",L276,IF(L276*Veriler!M276=0,"",L276*Veriler!M276))),L276)),0)</f>
        <v/>
      </c>
      <c r="W276" s="146"/>
      <c r="X276" s="146"/>
      <c r="Y276" s="146"/>
    </row>
    <row r="277" spans="1:25" s="99" customFormat="1" ht="54.75" customHeight="1" x14ac:dyDescent="0.25">
      <c r="A277" s="96">
        <f t="shared" si="88"/>
        <v>203</v>
      </c>
      <c r="B277" s="175"/>
      <c r="C277" s="176"/>
      <c r="D277" s="113"/>
      <c r="E277" s="115"/>
      <c r="F277" s="174"/>
      <c r="G277" s="114" t="str">
        <f t="shared" si="83"/>
        <v/>
      </c>
      <c r="H277" s="115"/>
      <c r="I277" s="115"/>
      <c r="J277" s="115"/>
      <c r="K277" s="115"/>
      <c r="L277" s="133" t="str">
        <f t="shared" si="84"/>
        <v/>
      </c>
      <c r="M277" s="116" t="str">
        <f>IF(L277="", "", L277/Veriler!$X$1)</f>
        <v/>
      </c>
      <c r="N277" s="116" t="str">
        <f>IF(F277&lt;&gt;"", "İthal Girdi", IF(Veriler!T277="", "", IF(Veriler!S277="H", "%0,5 üzerindedir", IF(Veriler!T277&gt;0.1, "%10 sınırı aşılmıştır.", "Uygun"))))</f>
        <v>%0,5 üzerindedir</v>
      </c>
      <c r="O277" s="116" t="str">
        <f t="shared" si="85"/>
        <v xml:space="preserve"> </v>
      </c>
      <c r="P277" s="117"/>
      <c r="Q277" s="118"/>
      <c r="R277" s="119" t="str">
        <f t="shared" si="86"/>
        <v/>
      </c>
      <c r="S277" s="133">
        <f>IFERROR(IF(M277&lt;=0.005,IF(F277="",L277,0),IF(F277&lt;&gt;"",0,IF(P277="",0,IF(P277="H",0,IF(Q277&lt;Veriler!$G$2,L277*Veriler!$G$2,L277*Q277)))))," ")</f>
        <v>0</v>
      </c>
      <c r="T277" s="133">
        <f>IF(Veriler!T277&lt;=0.1, S277, IF(AND(Veriler!T277&gt;0.1, F277="", P277="E"), IF(Q277&gt;Veriler!$G$2, Q277*S277, IF(Q277&lt;Veriler!$G$2, Veriler!$G$2*S277, Q277*S277)), 0))</f>
        <v>0</v>
      </c>
      <c r="U277" s="133" t="str">
        <f t="shared" si="87"/>
        <v xml:space="preserve"> </v>
      </c>
      <c r="V277" s="134" t="str">
        <f>IFERROR(IF(O277="%10 sınırı aşılmıştır.",L277-T277,IFERROR(IF(F277="",IF(S277=1,0,IF(L277-S277=0,"",L277-S277)),IF(Veriler!M277="",L277,IF(L277*Veriler!M277=0,"",L277*Veriler!M277))),L277)),0)</f>
        <v/>
      </c>
      <c r="W277" s="146"/>
      <c r="X277" s="146"/>
      <c r="Y277" s="146"/>
    </row>
    <row r="278" spans="1:25" s="99" customFormat="1" ht="54.75" customHeight="1" x14ac:dyDescent="0.25">
      <c r="A278" s="96">
        <f t="shared" si="88"/>
        <v>204</v>
      </c>
      <c r="B278" s="175"/>
      <c r="C278" s="176"/>
      <c r="D278" s="113"/>
      <c r="E278" s="115"/>
      <c r="F278" s="174"/>
      <c r="G278" s="114" t="str">
        <f t="shared" si="83"/>
        <v/>
      </c>
      <c r="H278" s="115"/>
      <c r="I278" s="115"/>
      <c r="J278" s="115"/>
      <c r="K278" s="115"/>
      <c r="L278" s="133" t="str">
        <f t="shared" si="84"/>
        <v/>
      </c>
      <c r="M278" s="116" t="str">
        <f>IF(L278="", "", L278/Veriler!$X$1)</f>
        <v/>
      </c>
      <c r="N278" s="116" t="str">
        <f>IF(F278&lt;&gt;"", "İthal Girdi", IF(Veriler!T278="", "", IF(Veriler!S278="H", "%0,5 üzerindedir", IF(Veriler!T278&gt;0.1, "%10 sınırı aşılmıştır.", "Uygun"))))</f>
        <v>%0,5 üzerindedir</v>
      </c>
      <c r="O278" s="116" t="str">
        <f t="shared" si="85"/>
        <v xml:space="preserve"> </v>
      </c>
      <c r="P278" s="117"/>
      <c r="Q278" s="118"/>
      <c r="R278" s="119" t="str">
        <f t="shared" si="86"/>
        <v/>
      </c>
      <c r="S278" s="133">
        <f>IFERROR(IF(M278&lt;=0.005,IF(F278="",L278,0),IF(F278&lt;&gt;"",0,IF(P278="",0,IF(P278="H",0,IF(Q278&lt;Veriler!$G$2,L278*Veriler!$G$2,L278*Q278)))))," ")</f>
        <v>0</v>
      </c>
      <c r="T278" s="133">
        <f>IF(Veriler!T278&lt;=0.1, S278, IF(AND(Veriler!T278&gt;0.1, F278="", P278="E"), IF(Q278&gt;Veriler!$G$2, Q278*S278, IF(Q278&lt;Veriler!$G$2, Veriler!$G$2*S278, Q278*S278)), 0))</f>
        <v>0</v>
      </c>
      <c r="U278" s="133" t="str">
        <f t="shared" si="87"/>
        <v xml:space="preserve"> </v>
      </c>
      <c r="V278" s="134" t="str">
        <f>IFERROR(IF(O278="%10 sınırı aşılmıştır.",L278-T278,IFERROR(IF(F278="",IF(S278=1,0,IF(L278-S278=0,"",L278-S278)),IF(Veriler!M278="",L278,IF(L278*Veriler!M278=0,"",L278*Veriler!M278))),L278)),0)</f>
        <v/>
      </c>
      <c r="W278" s="146"/>
      <c r="X278" s="146"/>
      <c r="Y278" s="146"/>
    </row>
    <row r="279" spans="1:25" s="99" customFormat="1" ht="54.75" customHeight="1" x14ac:dyDescent="0.25">
      <c r="A279" s="96">
        <f t="shared" si="88"/>
        <v>205</v>
      </c>
      <c r="B279" s="175"/>
      <c r="C279" s="176"/>
      <c r="D279" s="113"/>
      <c r="E279" s="115"/>
      <c r="F279" s="174"/>
      <c r="G279" s="114" t="str">
        <f t="shared" si="83"/>
        <v/>
      </c>
      <c r="H279" s="115"/>
      <c r="I279" s="115"/>
      <c r="J279" s="115"/>
      <c r="K279" s="115"/>
      <c r="L279" s="133" t="str">
        <f t="shared" si="84"/>
        <v/>
      </c>
      <c r="M279" s="116" t="str">
        <f>IF(L279="", "", L279/Veriler!$X$1)</f>
        <v/>
      </c>
      <c r="N279" s="116" t="str">
        <f>IF(F279&lt;&gt;"", "İthal Girdi", IF(Veriler!T279="", "", IF(Veriler!S279="H", "%0,5 üzerindedir", IF(Veriler!T279&gt;0.1, "%10 sınırı aşılmıştır.", "Uygun"))))</f>
        <v>%0,5 üzerindedir</v>
      </c>
      <c r="O279" s="116" t="str">
        <f t="shared" si="85"/>
        <v xml:space="preserve"> </v>
      </c>
      <c r="P279" s="117"/>
      <c r="Q279" s="118"/>
      <c r="R279" s="119" t="str">
        <f t="shared" si="86"/>
        <v/>
      </c>
      <c r="S279" s="133">
        <f>IFERROR(IF(M279&lt;=0.005,IF(F279="",L279,0),IF(F279&lt;&gt;"",0,IF(P279="",0,IF(P279="H",0,IF(Q279&lt;Veriler!$G$2,L279*Veriler!$G$2,L279*Q279)))))," ")</f>
        <v>0</v>
      </c>
      <c r="T279" s="133">
        <f>IF(Veriler!T279&lt;=0.1, S279, IF(AND(Veriler!T279&gt;0.1, F279="", P279="E"), IF(Q279&gt;Veriler!$G$2, Q279*S279, IF(Q279&lt;Veriler!$G$2, Veriler!$G$2*S279, Q279*S279)), 0))</f>
        <v>0</v>
      </c>
      <c r="U279" s="133" t="str">
        <f t="shared" si="87"/>
        <v xml:space="preserve"> </v>
      </c>
      <c r="V279" s="134" t="str">
        <f>IFERROR(IF(O279="%10 sınırı aşılmıştır.",L279-T279,IFERROR(IF(F279="",IF(S279=1,0,IF(L279-S279=0,"",L279-S279)),IF(Veriler!M279="",L279,IF(L279*Veriler!M279=0,"",L279*Veriler!M279))),L279)),0)</f>
        <v/>
      </c>
      <c r="W279" s="146"/>
      <c r="X279" s="146"/>
      <c r="Y279" s="146"/>
    </row>
    <row r="280" spans="1:25" s="99" customFormat="1" ht="54.75" customHeight="1" x14ac:dyDescent="0.25">
      <c r="A280" s="96">
        <f t="shared" si="88"/>
        <v>206</v>
      </c>
      <c r="B280" s="175"/>
      <c r="C280" s="176"/>
      <c r="D280" s="113"/>
      <c r="E280" s="115"/>
      <c r="F280" s="174"/>
      <c r="G280" s="114" t="str">
        <f t="shared" si="83"/>
        <v/>
      </c>
      <c r="H280" s="115"/>
      <c r="I280" s="115"/>
      <c r="J280" s="115"/>
      <c r="K280" s="115"/>
      <c r="L280" s="133" t="str">
        <f t="shared" si="84"/>
        <v/>
      </c>
      <c r="M280" s="116" t="str">
        <f>IF(L280="", "", L280/Veriler!$X$1)</f>
        <v/>
      </c>
      <c r="N280" s="116" t="str">
        <f>IF(F280&lt;&gt;"", "İthal Girdi", IF(Veriler!T280="", "", IF(Veriler!S280="H", "%0,5 üzerindedir", IF(Veriler!T280&gt;0.1, "%10 sınırı aşılmıştır.", "Uygun"))))</f>
        <v>%0,5 üzerindedir</v>
      </c>
      <c r="O280" s="116" t="str">
        <f t="shared" si="85"/>
        <v xml:space="preserve"> </v>
      </c>
      <c r="P280" s="117"/>
      <c r="Q280" s="118"/>
      <c r="R280" s="119" t="str">
        <f t="shared" si="86"/>
        <v/>
      </c>
      <c r="S280" s="133">
        <f>IFERROR(IF(M280&lt;=0.005,IF(F280="",L280,0),IF(F280&lt;&gt;"",0,IF(P280="",0,IF(P280="H",0,IF(Q280&lt;Veriler!$G$2,L280*Veriler!$G$2,L280*Q280)))))," ")</f>
        <v>0</v>
      </c>
      <c r="T280" s="133">
        <f>IF(Veriler!T280&lt;=0.1, S280, IF(AND(Veriler!T280&gt;0.1, F280="", P280="E"), IF(Q280&gt;Veriler!$G$2, Q280*S280, IF(Q280&lt;Veriler!$G$2, Veriler!$G$2*S280, Q280*S280)), 0))</f>
        <v>0</v>
      </c>
      <c r="U280" s="133" t="str">
        <f t="shared" si="87"/>
        <v xml:space="preserve"> </v>
      </c>
      <c r="V280" s="134" t="str">
        <f>IFERROR(IF(O280="%10 sınırı aşılmıştır.",L280-T280,IFERROR(IF(F280="",IF(S280=1,0,IF(L280-S280=0,"",L280-S280)),IF(Veriler!M280="",L280,IF(L280*Veriler!M280=0,"",L280*Veriler!M280))),L280)),0)</f>
        <v/>
      </c>
      <c r="W280" s="146"/>
      <c r="X280" s="146"/>
      <c r="Y280" s="146"/>
    </row>
    <row r="281" spans="1:25" s="99" customFormat="1" ht="54.75" customHeight="1" x14ac:dyDescent="0.25">
      <c r="A281" s="96">
        <f t="shared" si="88"/>
        <v>207</v>
      </c>
      <c r="B281" s="175"/>
      <c r="C281" s="176"/>
      <c r="D281" s="113"/>
      <c r="E281" s="115"/>
      <c r="F281" s="174"/>
      <c r="G281" s="114" t="str">
        <f t="shared" si="83"/>
        <v/>
      </c>
      <c r="H281" s="115"/>
      <c r="I281" s="115"/>
      <c r="J281" s="115"/>
      <c r="K281" s="115"/>
      <c r="L281" s="133" t="str">
        <f t="shared" si="84"/>
        <v/>
      </c>
      <c r="M281" s="116" t="str">
        <f>IF(L281="", "", L281/Veriler!$X$1)</f>
        <v/>
      </c>
      <c r="N281" s="116" t="str">
        <f>IF(F281&lt;&gt;"", "İthal Girdi", IF(Veriler!T281="", "", IF(Veriler!S281="H", "%0,5 üzerindedir", IF(Veriler!T281&gt;0.1, "%10 sınırı aşılmıştır.", "Uygun"))))</f>
        <v>%0,5 üzerindedir</v>
      </c>
      <c r="O281" s="116" t="str">
        <f t="shared" si="85"/>
        <v xml:space="preserve"> </v>
      </c>
      <c r="P281" s="117"/>
      <c r="Q281" s="118"/>
      <c r="R281" s="119" t="str">
        <f t="shared" si="86"/>
        <v/>
      </c>
      <c r="S281" s="133">
        <f>IFERROR(IF(M281&lt;=0.005,IF(F281="",L281,0),IF(F281&lt;&gt;"",0,IF(P281="",0,IF(P281="H",0,IF(Q281&lt;Veriler!$G$2,L281*Veriler!$G$2,L281*Q281)))))," ")</f>
        <v>0</v>
      </c>
      <c r="T281" s="133">
        <f>IF(Veriler!T281&lt;=0.1, S281, IF(AND(Veriler!T281&gt;0.1, F281="", P281="E"), IF(Q281&gt;Veriler!$G$2, Q281*S281, IF(Q281&lt;Veriler!$G$2, Veriler!$G$2*S281, Q281*S281)), 0))</f>
        <v>0</v>
      </c>
      <c r="U281" s="133" t="str">
        <f t="shared" si="87"/>
        <v xml:space="preserve"> </v>
      </c>
      <c r="V281" s="134" t="str">
        <f>IFERROR(IF(O281="%10 sınırı aşılmıştır.",L281-T281,IFERROR(IF(F281="",IF(S281=1,0,IF(L281-S281=0,"",L281-S281)),IF(Veriler!M281="",L281,IF(L281*Veriler!M281=0,"",L281*Veriler!M281))),L281)),0)</f>
        <v/>
      </c>
      <c r="W281" s="146"/>
      <c r="X281" s="146"/>
      <c r="Y281" s="146"/>
    </row>
    <row r="282" spans="1:25" s="99" customFormat="1" ht="54.75" customHeight="1" x14ac:dyDescent="0.25">
      <c r="A282" s="96">
        <f t="shared" si="88"/>
        <v>208</v>
      </c>
      <c r="B282" s="175"/>
      <c r="C282" s="176"/>
      <c r="D282" s="113"/>
      <c r="E282" s="115"/>
      <c r="F282" s="174"/>
      <c r="G282" s="114" t="str">
        <f t="shared" si="83"/>
        <v/>
      </c>
      <c r="H282" s="115"/>
      <c r="I282" s="115"/>
      <c r="J282" s="115"/>
      <c r="K282" s="115"/>
      <c r="L282" s="133" t="str">
        <f t="shared" si="84"/>
        <v/>
      </c>
      <c r="M282" s="116" t="str">
        <f>IF(L282="", "", L282/Veriler!$X$1)</f>
        <v/>
      </c>
      <c r="N282" s="116" t="str">
        <f>IF(F282&lt;&gt;"", "İthal Girdi", IF(Veriler!T282="", "", IF(Veriler!S282="H", "%0,5 üzerindedir", IF(Veriler!T282&gt;0.1, "%10 sınırı aşılmıştır.", "Uygun"))))</f>
        <v>%0,5 üzerindedir</v>
      </c>
      <c r="O282" s="116" t="str">
        <f t="shared" si="85"/>
        <v xml:space="preserve"> </v>
      </c>
      <c r="P282" s="117"/>
      <c r="Q282" s="118"/>
      <c r="R282" s="119" t="str">
        <f t="shared" si="86"/>
        <v/>
      </c>
      <c r="S282" s="133">
        <f>IFERROR(IF(M282&lt;=0.005,IF(F282="",L282,0),IF(F282&lt;&gt;"",0,IF(P282="",0,IF(P282="H",0,IF(Q282&lt;Veriler!$G$2,L282*Veriler!$G$2,L282*Q282)))))," ")</f>
        <v>0</v>
      </c>
      <c r="T282" s="133">
        <f>IF(Veriler!T282&lt;=0.1, S282, IF(AND(Veriler!T282&gt;0.1, F282="", P282="E"), IF(Q282&gt;Veriler!$G$2, Q282*S282, IF(Q282&lt;Veriler!$G$2, Veriler!$G$2*S282, Q282*S282)), 0))</f>
        <v>0</v>
      </c>
      <c r="U282" s="133" t="str">
        <f t="shared" si="87"/>
        <v xml:space="preserve"> </v>
      </c>
      <c r="V282" s="134" t="str">
        <f>IFERROR(IF(O282="%10 sınırı aşılmıştır.",L282-T282,IFERROR(IF(F282="",IF(S282=1,0,IF(L282-S282=0,"",L282-S282)),IF(Veriler!M282="",L282,IF(L282*Veriler!M282=0,"",L282*Veriler!M282))),L282)),0)</f>
        <v/>
      </c>
      <c r="W282" s="146"/>
      <c r="X282" s="146"/>
      <c r="Y282" s="146"/>
    </row>
    <row r="283" spans="1:25" s="99" customFormat="1" ht="54.75" customHeight="1" x14ac:dyDescent="0.25">
      <c r="A283" s="96">
        <f t="shared" si="88"/>
        <v>209</v>
      </c>
      <c r="B283" s="175"/>
      <c r="C283" s="176"/>
      <c r="D283" s="113"/>
      <c r="E283" s="115"/>
      <c r="F283" s="174"/>
      <c r="G283" s="114" t="str">
        <f t="shared" si="83"/>
        <v/>
      </c>
      <c r="H283" s="115"/>
      <c r="I283" s="115"/>
      <c r="J283" s="115"/>
      <c r="K283" s="115"/>
      <c r="L283" s="133" t="str">
        <f t="shared" si="84"/>
        <v/>
      </c>
      <c r="M283" s="116" t="str">
        <f>IF(L283="", "", L283/Veriler!$X$1)</f>
        <v/>
      </c>
      <c r="N283" s="116" t="str">
        <f>IF(F283&lt;&gt;"", "İthal Girdi", IF(Veriler!T283="", "", IF(Veriler!S283="H", "%0,5 üzerindedir", IF(Veriler!T283&gt;0.1, "%10 sınırı aşılmıştır.", "Uygun"))))</f>
        <v>%0,5 üzerindedir</v>
      </c>
      <c r="O283" s="116" t="str">
        <f t="shared" si="85"/>
        <v xml:space="preserve"> </v>
      </c>
      <c r="P283" s="117"/>
      <c r="Q283" s="118"/>
      <c r="R283" s="119" t="str">
        <f t="shared" si="86"/>
        <v/>
      </c>
      <c r="S283" s="133">
        <f>IFERROR(IF(M283&lt;=0.005,IF(F283="",L283,0),IF(F283&lt;&gt;"",0,IF(P283="",0,IF(P283="H",0,IF(Q283&lt;Veriler!$G$2,L283*Veriler!$G$2,L283*Q283)))))," ")</f>
        <v>0</v>
      </c>
      <c r="T283" s="133">
        <f>IF(Veriler!T283&lt;=0.1, S283, IF(AND(Veriler!T283&gt;0.1, F283="", P283="E"), IF(Q283&gt;Veriler!$G$2, Q283*S283, IF(Q283&lt;Veriler!$G$2, Veriler!$G$2*S283, Q283*S283)), 0))</f>
        <v>0</v>
      </c>
      <c r="U283" s="133" t="str">
        <f t="shared" si="87"/>
        <v xml:space="preserve"> </v>
      </c>
      <c r="V283" s="134" t="str">
        <f>IFERROR(IF(O283="%10 sınırı aşılmıştır.",L283-T283,IFERROR(IF(F283="",IF(S283=1,0,IF(L283-S283=0,"",L283-S283)),IF(Veriler!M283="",L283,IF(L283*Veriler!M283=0,"",L283*Veriler!M283))),L283)),0)</f>
        <v/>
      </c>
      <c r="W283" s="146"/>
      <c r="X283" s="146"/>
      <c r="Y283" s="146"/>
    </row>
    <row r="284" spans="1:25" s="99" customFormat="1" ht="54.75" customHeight="1" x14ac:dyDescent="0.25">
      <c r="A284" s="96">
        <f t="shared" si="88"/>
        <v>210</v>
      </c>
      <c r="B284" s="175"/>
      <c r="C284" s="176"/>
      <c r="D284" s="113"/>
      <c r="E284" s="115"/>
      <c r="F284" s="174"/>
      <c r="G284" s="114" t="str">
        <f t="shared" si="83"/>
        <v/>
      </c>
      <c r="H284" s="115"/>
      <c r="I284" s="115"/>
      <c r="J284" s="115"/>
      <c r="K284" s="115"/>
      <c r="L284" s="133" t="str">
        <f t="shared" si="84"/>
        <v/>
      </c>
      <c r="M284" s="116" t="str">
        <f>IF(L284="", "", L284/Veriler!$X$1)</f>
        <v/>
      </c>
      <c r="N284" s="116" t="str">
        <f>IF(F284&lt;&gt;"", "İthal Girdi", IF(Veriler!T284="", "", IF(Veriler!S284="H", "%0,5 üzerindedir", IF(Veriler!T284&gt;0.1, "%10 sınırı aşılmıştır.", "Uygun"))))</f>
        <v>%0,5 üzerindedir</v>
      </c>
      <c r="O284" s="116" t="str">
        <f t="shared" si="85"/>
        <v xml:space="preserve"> </v>
      </c>
      <c r="P284" s="117"/>
      <c r="Q284" s="118"/>
      <c r="R284" s="119" t="str">
        <f t="shared" si="86"/>
        <v/>
      </c>
      <c r="S284" s="133">
        <f>IFERROR(IF(M284&lt;=0.005,IF(F284="",L284,0),IF(F284&lt;&gt;"",0,IF(P284="",0,IF(P284="H",0,IF(Q284&lt;Veriler!$G$2,L284*Veriler!$G$2,L284*Q284)))))," ")</f>
        <v>0</v>
      </c>
      <c r="T284" s="133">
        <f>IF(Veriler!T284&lt;=0.1, S284, IF(AND(Veriler!T284&gt;0.1, F284="", P284="E"), IF(Q284&gt;Veriler!$G$2, Q284*S284, IF(Q284&lt;Veriler!$G$2, Veriler!$G$2*S284, Q284*S284)), 0))</f>
        <v>0</v>
      </c>
      <c r="U284" s="133" t="str">
        <f t="shared" si="87"/>
        <v xml:space="preserve"> </v>
      </c>
      <c r="V284" s="134" t="str">
        <f>IFERROR(IF(O284="%10 sınırı aşılmıştır.",L284-T284,IFERROR(IF(F284="",IF(S284=1,0,IF(L284-S284=0,"",L284-S284)),IF(Veriler!M284="",L284,IF(L284*Veriler!M284=0,"",L284*Veriler!M284))),L284)),0)</f>
        <v/>
      </c>
      <c r="W284" s="146"/>
      <c r="X284" s="146"/>
      <c r="Y284" s="146"/>
    </row>
    <row r="285" spans="1:25" s="99" customFormat="1" ht="36" hidden="1" customHeight="1" x14ac:dyDescent="0.25">
      <c r="A285" s="101"/>
      <c r="B285" s="191" t="s">
        <v>16</v>
      </c>
      <c r="C285" s="176"/>
      <c r="D285" s="120"/>
      <c r="E285" s="171"/>
      <c r="F285" s="172"/>
      <c r="G285" s="121"/>
      <c r="H285" s="115"/>
      <c r="I285" s="115"/>
      <c r="J285" s="115"/>
      <c r="K285" s="115"/>
      <c r="L285" s="121"/>
      <c r="M285" s="121"/>
      <c r="N285" s="121"/>
      <c r="O285" s="121"/>
      <c r="P285" s="120"/>
      <c r="Q285" s="120"/>
      <c r="R285" s="183"/>
      <c r="S285" s="184"/>
      <c r="T285" s="121"/>
      <c r="U285" s="121"/>
      <c r="V285" s="121"/>
      <c r="W285" s="146"/>
      <c r="X285" s="146"/>
      <c r="Y285" s="146"/>
    </row>
    <row r="286" spans="1:25" s="99" customFormat="1" ht="54.75" customHeight="1" x14ac:dyDescent="0.25">
      <c r="A286" s="96">
        <f>A284+1</f>
        <v>211</v>
      </c>
      <c r="B286" s="175"/>
      <c r="C286" s="176"/>
      <c r="D286" s="113"/>
      <c r="E286" s="115"/>
      <c r="F286" s="174"/>
      <c r="G286" s="114" t="str">
        <f t="shared" ref="G286:G299" si="89">IF(AND(F286&lt;&gt;"",V286&lt;&gt;"",L286&lt;&gt;0),V286/L286,"")</f>
        <v/>
      </c>
      <c r="H286" s="115"/>
      <c r="I286" s="115"/>
      <c r="J286" s="115"/>
      <c r="K286" s="115"/>
      <c r="L286" s="133" t="str">
        <f t="shared" ref="L286:L299" si="90">IF(AND(H286&lt;&gt;0, J286&lt;&gt;0, K286&lt;&gt;0), H286*J286*K286, "")</f>
        <v/>
      </c>
      <c r="M286" s="116" t="str">
        <f>IF(L286="", "", L286/Veriler!$X$1)</f>
        <v/>
      </c>
      <c r="N286" s="116" t="str">
        <f>IF(F286&lt;&gt;"", "İthal Girdi", IF(Veriler!T286="", "", IF(Veriler!S286="H", "%0,5 üzerindedir", IF(Veriler!T286&gt;0.1, "%10 sınırı aşılmıştır.", "Uygun"))))</f>
        <v>%0,5 üzerindedir</v>
      </c>
      <c r="O286" s="116" t="str">
        <f t="shared" ref="O286:O299" si="91">IF(M286=""," ",N286)</f>
        <v xml:space="preserve"> </v>
      </c>
      <c r="P286" s="117"/>
      <c r="Q286" s="118"/>
      <c r="R286" s="119" t="str">
        <f t="shared" ref="R286:R299" si="92">IFERROR(IF(AND(T286&lt;&gt;"",L286&lt;&gt;"",L286&lt;&gt;0,T286&lt;&gt;0),T286/L286,"")," ")</f>
        <v/>
      </c>
      <c r="S286" s="133">
        <f>IFERROR(IF(M286&lt;=0.005,IF(F286="",L286,0),IF(F286&lt;&gt;"",0,IF(P286="",0,IF(P286="H",0,IF(Q286&lt;Veriler!$G$2,L286*Veriler!$G$2,L286*Q286)))))," ")</f>
        <v>0</v>
      </c>
      <c r="T286" s="133">
        <f>IF(Veriler!T286&lt;=0.1, S286, IF(AND(Veriler!T286&gt;0.1, F286="", P286="E"), IF(Q286&gt;Veriler!$G$2, Q286*S286, IF(Q286&lt;Veriler!$G$2, Veriler!$G$2*S286, Q286*S286)), 0))</f>
        <v>0</v>
      </c>
      <c r="U286" s="133" t="str">
        <f t="shared" ref="U286:U299" si="93">IF(T286=0," ",T286)</f>
        <v xml:space="preserve"> </v>
      </c>
      <c r="V286" s="134" t="str">
        <f>IFERROR(IF(O286="%10 sınırı aşılmıştır.",L286-T286,IFERROR(IF(F286="",IF(S286=1,0,IF(L286-S286=0,"",L286-S286)),IF(Veriler!M286="",L286,IF(L286*Veriler!M286=0,"",L286*Veriler!M286))),L286)),0)</f>
        <v/>
      </c>
      <c r="W286" s="146"/>
      <c r="X286" s="146"/>
      <c r="Y286" s="146"/>
    </row>
    <row r="287" spans="1:25" s="99" customFormat="1" ht="54.75" customHeight="1" x14ac:dyDescent="0.25">
      <c r="A287" s="96">
        <f t="shared" ref="A287:A299" si="94">A286+1</f>
        <v>212</v>
      </c>
      <c r="B287" s="175"/>
      <c r="C287" s="176"/>
      <c r="D287" s="113"/>
      <c r="E287" s="115"/>
      <c r="F287" s="174"/>
      <c r="G287" s="114" t="str">
        <f t="shared" si="89"/>
        <v/>
      </c>
      <c r="H287" s="115"/>
      <c r="I287" s="115"/>
      <c r="J287" s="115"/>
      <c r="K287" s="115"/>
      <c r="L287" s="133" t="str">
        <f t="shared" si="90"/>
        <v/>
      </c>
      <c r="M287" s="116" t="str">
        <f>IF(L287="", "", L287/Veriler!$X$1)</f>
        <v/>
      </c>
      <c r="N287" s="116" t="str">
        <f>IF(F287&lt;&gt;"", "İthal Girdi", IF(Veriler!T287="", "", IF(Veriler!S287="H", "%0,5 üzerindedir", IF(Veriler!T287&gt;0.1, "%10 sınırı aşılmıştır.", "Uygun"))))</f>
        <v>%0,5 üzerindedir</v>
      </c>
      <c r="O287" s="116" t="str">
        <f t="shared" si="91"/>
        <v xml:space="preserve"> </v>
      </c>
      <c r="P287" s="117"/>
      <c r="Q287" s="118"/>
      <c r="R287" s="119" t="str">
        <f t="shared" si="92"/>
        <v/>
      </c>
      <c r="S287" s="133">
        <f>IFERROR(IF(M287&lt;=0.005,IF(F287="",L287,0),IF(F287&lt;&gt;"",0,IF(P287="",0,IF(P287="H",0,IF(Q287&lt;Veriler!$G$2,L287*Veriler!$G$2,L287*Q287)))))," ")</f>
        <v>0</v>
      </c>
      <c r="T287" s="133">
        <f>IF(Veriler!T287&lt;=0.1, S287, IF(AND(Veriler!T287&gt;0.1, F287="", P287="E"), IF(Q287&gt;Veriler!$G$2, Q287*S287, IF(Q287&lt;Veriler!$G$2, Veriler!$G$2*S287, Q287*S287)), 0))</f>
        <v>0</v>
      </c>
      <c r="U287" s="133" t="str">
        <f t="shared" si="93"/>
        <v xml:space="preserve"> </v>
      </c>
      <c r="V287" s="134" t="str">
        <f>IFERROR(IF(O287="%10 sınırı aşılmıştır.",L287-T287,IFERROR(IF(F287="",IF(S287=1,0,IF(L287-S287=0,"",L287-S287)),IF(Veriler!M287="",L287,IF(L287*Veriler!M287=0,"",L287*Veriler!M287))),L287)),0)</f>
        <v/>
      </c>
      <c r="W287" s="146"/>
      <c r="X287" s="146"/>
      <c r="Y287" s="146"/>
    </row>
    <row r="288" spans="1:25" s="99" customFormat="1" ht="54.75" customHeight="1" x14ac:dyDescent="0.25">
      <c r="A288" s="96">
        <f t="shared" si="94"/>
        <v>213</v>
      </c>
      <c r="B288" s="175"/>
      <c r="C288" s="176"/>
      <c r="D288" s="113"/>
      <c r="E288" s="115"/>
      <c r="F288" s="174"/>
      <c r="G288" s="114" t="str">
        <f t="shared" si="89"/>
        <v/>
      </c>
      <c r="H288" s="115"/>
      <c r="I288" s="115"/>
      <c r="J288" s="115"/>
      <c r="K288" s="115"/>
      <c r="L288" s="133" t="str">
        <f t="shared" si="90"/>
        <v/>
      </c>
      <c r="M288" s="116" t="str">
        <f>IF(L288="", "", L288/Veriler!$X$1)</f>
        <v/>
      </c>
      <c r="N288" s="116" t="str">
        <f>IF(F288&lt;&gt;"", "İthal Girdi", IF(Veriler!T288="", "", IF(Veriler!S288="H", "%0,5 üzerindedir", IF(Veriler!T288&gt;0.1, "%10 sınırı aşılmıştır.", "Uygun"))))</f>
        <v>%0,5 üzerindedir</v>
      </c>
      <c r="O288" s="116" t="str">
        <f t="shared" si="91"/>
        <v xml:space="preserve"> </v>
      </c>
      <c r="P288" s="117"/>
      <c r="Q288" s="118"/>
      <c r="R288" s="119" t="str">
        <f t="shared" si="92"/>
        <v/>
      </c>
      <c r="S288" s="133">
        <f>IFERROR(IF(M288&lt;=0.005,IF(F288="",L288,0),IF(F288&lt;&gt;"",0,IF(P288="",0,IF(P288="H",0,IF(Q288&lt;Veriler!$G$2,L288*Veriler!$G$2,L288*Q288)))))," ")</f>
        <v>0</v>
      </c>
      <c r="T288" s="133">
        <f>IF(Veriler!T288&lt;=0.1, S288, IF(AND(Veriler!T288&gt;0.1, F288="", P288="E"), IF(Q288&gt;Veriler!$G$2, Q288*S288, IF(Q288&lt;Veriler!$G$2, Veriler!$G$2*S288, Q288*S288)), 0))</f>
        <v>0</v>
      </c>
      <c r="U288" s="133" t="str">
        <f t="shared" si="93"/>
        <v xml:space="preserve"> </v>
      </c>
      <c r="V288" s="134" t="str">
        <f>IFERROR(IF(O288="%10 sınırı aşılmıştır.",L288-T288,IFERROR(IF(F288="",IF(S288=1,0,IF(L288-S288=0,"",L288-S288)),IF(Veriler!M288="",L288,IF(L288*Veriler!M288=0,"",L288*Veriler!M288))),L288)),0)</f>
        <v/>
      </c>
      <c r="W288" s="146"/>
      <c r="X288" s="146"/>
      <c r="Y288" s="146"/>
    </row>
    <row r="289" spans="1:25" s="99" customFormat="1" ht="54.75" customHeight="1" x14ac:dyDescent="0.25">
      <c r="A289" s="96">
        <f t="shared" si="94"/>
        <v>214</v>
      </c>
      <c r="B289" s="175"/>
      <c r="C289" s="176"/>
      <c r="D289" s="113"/>
      <c r="E289" s="115"/>
      <c r="F289" s="174"/>
      <c r="G289" s="114" t="str">
        <f t="shared" si="89"/>
        <v/>
      </c>
      <c r="H289" s="115"/>
      <c r="I289" s="115"/>
      <c r="J289" s="115"/>
      <c r="K289" s="115"/>
      <c r="L289" s="133" t="str">
        <f t="shared" si="90"/>
        <v/>
      </c>
      <c r="M289" s="116" t="str">
        <f>IF(L289="", "", L289/Veriler!$X$1)</f>
        <v/>
      </c>
      <c r="N289" s="116" t="str">
        <f>IF(F289&lt;&gt;"", "İthal Girdi", IF(Veriler!T289="", "", IF(Veriler!S289="H", "%0,5 üzerindedir", IF(Veriler!T289&gt;0.1, "%10 sınırı aşılmıştır.", "Uygun"))))</f>
        <v>%0,5 üzerindedir</v>
      </c>
      <c r="O289" s="116" t="str">
        <f t="shared" si="91"/>
        <v xml:space="preserve"> </v>
      </c>
      <c r="P289" s="117"/>
      <c r="Q289" s="118"/>
      <c r="R289" s="119" t="str">
        <f t="shared" si="92"/>
        <v/>
      </c>
      <c r="S289" s="133">
        <f>IFERROR(IF(M289&lt;=0.005,IF(F289="",L289,0),IF(F289&lt;&gt;"",0,IF(P289="",0,IF(P289="H",0,IF(Q289&lt;Veriler!$G$2,L289*Veriler!$G$2,L289*Q289)))))," ")</f>
        <v>0</v>
      </c>
      <c r="T289" s="133">
        <f>IF(Veriler!T289&lt;=0.1, S289, IF(AND(Veriler!T289&gt;0.1, F289="", P289="E"), IF(Q289&gt;Veriler!$G$2, Q289*S289, IF(Q289&lt;Veriler!$G$2, Veriler!$G$2*S289, Q289*S289)), 0))</f>
        <v>0</v>
      </c>
      <c r="U289" s="133" t="str">
        <f t="shared" si="93"/>
        <v xml:space="preserve"> </v>
      </c>
      <c r="V289" s="134" t="str">
        <f>IFERROR(IF(O289="%10 sınırı aşılmıştır.",L289-T289,IFERROR(IF(F289="",IF(S289=1,0,IF(L289-S289=0,"",L289-S289)),IF(Veriler!M289="",L289,IF(L289*Veriler!M289=0,"",L289*Veriler!M289))),L289)),0)</f>
        <v/>
      </c>
      <c r="W289" s="146"/>
      <c r="X289" s="146"/>
      <c r="Y289" s="146"/>
    </row>
    <row r="290" spans="1:25" s="99" customFormat="1" ht="54.75" customHeight="1" x14ac:dyDescent="0.25">
      <c r="A290" s="96">
        <f t="shared" si="94"/>
        <v>215</v>
      </c>
      <c r="B290" s="175"/>
      <c r="C290" s="176"/>
      <c r="D290" s="113"/>
      <c r="E290" s="115"/>
      <c r="F290" s="174"/>
      <c r="G290" s="114" t="str">
        <f t="shared" si="89"/>
        <v/>
      </c>
      <c r="H290" s="115"/>
      <c r="I290" s="115"/>
      <c r="J290" s="115"/>
      <c r="K290" s="115"/>
      <c r="L290" s="133" t="str">
        <f t="shared" si="90"/>
        <v/>
      </c>
      <c r="M290" s="116" t="str">
        <f>IF(L290="", "", L290/Veriler!$X$1)</f>
        <v/>
      </c>
      <c r="N290" s="116" t="str">
        <f>IF(F290&lt;&gt;"", "İthal Girdi", IF(Veriler!T290="", "", IF(Veriler!S290="H", "%0,5 üzerindedir", IF(Veriler!T290&gt;0.1, "%10 sınırı aşılmıştır.", "Uygun"))))</f>
        <v>%0,5 üzerindedir</v>
      </c>
      <c r="O290" s="116" t="str">
        <f t="shared" si="91"/>
        <v xml:space="preserve"> </v>
      </c>
      <c r="P290" s="117"/>
      <c r="Q290" s="118"/>
      <c r="R290" s="119" t="str">
        <f t="shared" si="92"/>
        <v/>
      </c>
      <c r="S290" s="133">
        <f>IFERROR(IF(M290&lt;=0.005,IF(F290="",L290,0),IF(F290&lt;&gt;"",0,IF(P290="",0,IF(P290="H",0,IF(Q290&lt;Veriler!$G$2,L290*Veriler!$G$2,L290*Q290)))))," ")</f>
        <v>0</v>
      </c>
      <c r="T290" s="133">
        <f>IF(Veriler!T290&lt;=0.1, S290, IF(AND(Veriler!T290&gt;0.1, F290="", P290="E"), IF(Q290&gt;Veriler!$G$2, Q290*S290, IF(Q290&lt;Veriler!$G$2, Veriler!$G$2*S290, Q290*S290)), 0))</f>
        <v>0</v>
      </c>
      <c r="U290" s="133" t="str">
        <f t="shared" si="93"/>
        <v xml:space="preserve"> </v>
      </c>
      <c r="V290" s="134" t="str">
        <f>IFERROR(IF(O290="%10 sınırı aşılmıştır.",L290-T290,IFERROR(IF(F290="",IF(S290=1,0,IF(L290-S290=0,"",L290-S290)),IF(Veriler!M290="",L290,IF(L290*Veriler!M290=0,"",L290*Veriler!M290))),L290)),0)</f>
        <v/>
      </c>
      <c r="W290" s="146"/>
      <c r="X290" s="146"/>
      <c r="Y290" s="146"/>
    </row>
    <row r="291" spans="1:25" s="99" customFormat="1" ht="54.75" customHeight="1" x14ac:dyDescent="0.25">
      <c r="A291" s="96">
        <f t="shared" si="94"/>
        <v>216</v>
      </c>
      <c r="B291" s="175"/>
      <c r="C291" s="176"/>
      <c r="D291" s="113"/>
      <c r="E291" s="115"/>
      <c r="F291" s="174"/>
      <c r="G291" s="114" t="str">
        <f t="shared" si="89"/>
        <v/>
      </c>
      <c r="H291" s="115"/>
      <c r="I291" s="115"/>
      <c r="J291" s="115"/>
      <c r="K291" s="115"/>
      <c r="L291" s="133" t="str">
        <f t="shared" si="90"/>
        <v/>
      </c>
      <c r="M291" s="116" t="str">
        <f>IF(L291="", "", L291/Veriler!$X$1)</f>
        <v/>
      </c>
      <c r="N291" s="116" t="str">
        <f>IF(F291&lt;&gt;"", "İthal Girdi", IF(Veriler!T291="", "", IF(Veriler!S291="H", "%0,5 üzerindedir", IF(Veriler!T291&gt;0.1, "%10 sınırı aşılmıştır.", "Uygun"))))</f>
        <v>%0,5 üzerindedir</v>
      </c>
      <c r="O291" s="116" t="str">
        <f t="shared" si="91"/>
        <v xml:space="preserve"> </v>
      </c>
      <c r="P291" s="117"/>
      <c r="Q291" s="118"/>
      <c r="R291" s="119" t="str">
        <f t="shared" si="92"/>
        <v/>
      </c>
      <c r="S291" s="133">
        <f>IFERROR(IF(M291&lt;=0.005,IF(F291="",L291,0),IF(F291&lt;&gt;"",0,IF(P291="",0,IF(P291="H",0,IF(Q291&lt;Veriler!$G$2,L291*Veriler!$G$2,L291*Q291)))))," ")</f>
        <v>0</v>
      </c>
      <c r="T291" s="133">
        <f>IF(Veriler!T291&lt;=0.1, S291, IF(AND(Veriler!T291&gt;0.1, F291="", P291="E"), IF(Q291&gt;Veriler!$G$2, Q291*S291, IF(Q291&lt;Veriler!$G$2, Veriler!$G$2*S291, Q291*S291)), 0))</f>
        <v>0</v>
      </c>
      <c r="U291" s="133" t="str">
        <f t="shared" si="93"/>
        <v xml:space="preserve"> </v>
      </c>
      <c r="V291" s="134" t="str">
        <f>IFERROR(IF(O291="%10 sınırı aşılmıştır.",L291-T291,IFERROR(IF(F291="",IF(S291=1,0,IF(L291-S291=0,"",L291-S291)),IF(Veriler!M291="",L291,IF(L291*Veriler!M291=0,"",L291*Veriler!M291))),L291)),0)</f>
        <v/>
      </c>
      <c r="W291" s="146"/>
      <c r="X291" s="146"/>
      <c r="Y291" s="146"/>
    </row>
    <row r="292" spans="1:25" s="99" customFormat="1" ht="54.75" customHeight="1" x14ac:dyDescent="0.25">
      <c r="A292" s="96">
        <f t="shared" si="94"/>
        <v>217</v>
      </c>
      <c r="B292" s="175"/>
      <c r="C292" s="176"/>
      <c r="D292" s="113"/>
      <c r="E292" s="115"/>
      <c r="F292" s="174"/>
      <c r="G292" s="114" t="str">
        <f t="shared" si="89"/>
        <v/>
      </c>
      <c r="H292" s="115"/>
      <c r="I292" s="115"/>
      <c r="J292" s="115"/>
      <c r="K292" s="115"/>
      <c r="L292" s="133" t="str">
        <f t="shared" si="90"/>
        <v/>
      </c>
      <c r="M292" s="116" t="str">
        <f>IF(L292="", "", L292/Veriler!$X$1)</f>
        <v/>
      </c>
      <c r="N292" s="116" t="str">
        <f>IF(F292&lt;&gt;"", "İthal Girdi", IF(Veriler!T292="", "", IF(Veriler!S292="H", "%0,5 üzerindedir", IF(Veriler!T292&gt;0.1, "%10 sınırı aşılmıştır.", "Uygun"))))</f>
        <v>%0,5 üzerindedir</v>
      </c>
      <c r="O292" s="116" t="str">
        <f t="shared" si="91"/>
        <v xml:space="preserve"> </v>
      </c>
      <c r="P292" s="117"/>
      <c r="Q292" s="118"/>
      <c r="R292" s="119" t="str">
        <f t="shared" si="92"/>
        <v/>
      </c>
      <c r="S292" s="133">
        <f>IFERROR(IF(M292&lt;=0.005,IF(F292="",L292,0),IF(F292&lt;&gt;"",0,IF(P292="",0,IF(P292="H",0,IF(Q292&lt;Veriler!$G$2,L292*Veriler!$G$2,L292*Q292)))))," ")</f>
        <v>0</v>
      </c>
      <c r="T292" s="133">
        <f>IF(Veriler!T292&lt;=0.1, S292, IF(AND(Veriler!T292&gt;0.1, F292="", P292="E"), IF(Q292&gt;Veriler!$G$2, Q292*S292, IF(Q292&lt;Veriler!$G$2, Veriler!$G$2*S292, Q292*S292)), 0))</f>
        <v>0</v>
      </c>
      <c r="U292" s="133" t="str">
        <f t="shared" si="93"/>
        <v xml:space="preserve"> </v>
      </c>
      <c r="V292" s="134" t="str">
        <f>IFERROR(IF(O292="%10 sınırı aşılmıştır.",L292-T292,IFERROR(IF(F292="",IF(S292=1,0,IF(L292-S292=0,"",L292-S292)),IF(Veriler!M292="",L292,IF(L292*Veriler!M292=0,"",L292*Veriler!M292))),L292)),0)</f>
        <v/>
      </c>
      <c r="W292" s="146"/>
      <c r="X292" s="146"/>
      <c r="Y292" s="146"/>
    </row>
    <row r="293" spans="1:25" s="99" customFormat="1" ht="54.75" customHeight="1" x14ac:dyDescent="0.25">
      <c r="A293" s="96">
        <f t="shared" si="94"/>
        <v>218</v>
      </c>
      <c r="B293" s="175"/>
      <c r="C293" s="176"/>
      <c r="D293" s="113"/>
      <c r="E293" s="115"/>
      <c r="F293" s="174"/>
      <c r="G293" s="114" t="str">
        <f t="shared" si="89"/>
        <v/>
      </c>
      <c r="H293" s="115"/>
      <c r="I293" s="115"/>
      <c r="J293" s="115"/>
      <c r="K293" s="115"/>
      <c r="L293" s="133" t="str">
        <f t="shared" si="90"/>
        <v/>
      </c>
      <c r="M293" s="116" t="str">
        <f>IF(L293="", "", L293/Veriler!$X$1)</f>
        <v/>
      </c>
      <c r="N293" s="116" t="str">
        <f>IF(F293&lt;&gt;"", "İthal Girdi", IF(Veriler!T293="", "", IF(Veriler!S293="H", "%0,5 üzerindedir", IF(Veriler!T293&gt;0.1, "%10 sınırı aşılmıştır.", "Uygun"))))</f>
        <v>%0,5 üzerindedir</v>
      </c>
      <c r="O293" s="116" t="str">
        <f t="shared" si="91"/>
        <v xml:space="preserve"> </v>
      </c>
      <c r="P293" s="117"/>
      <c r="Q293" s="118"/>
      <c r="R293" s="119" t="str">
        <f t="shared" si="92"/>
        <v/>
      </c>
      <c r="S293" s="133">
        <f>IFERROR(IF(M293&lt;=0.005,IF(F293="",L293,0),IF(F293&lt;&gt;"",0,IF(P293="",0,IF(P293="H",0,IF(Q293&lt;Veriler!$G$2,L293*Veriler!$G$2,L293*Q293)))))," ")</f>
        <v>0</v>
      </c>
      <c r="T293" s="133">
        <f>IF(Veriler!T293&lt;=0.1, S293, IF(AND(Veriler!T293&gt;0.1, F293="", P293="E"), IF(Q293&gt;Veriler!$G$2, Q293*S293, IF(Q293&lt;Veriler!$G$2, Veriler!$G$2*S293, Q293*S293)), 0))</f>
        <v>0</v>
      </c>
      <c r="U293" s="133" t="str">
        <f t="shared" si="93"/>
        <v xml:space="preserve"> </v>
      </c>
      <c r="V293" s="134" t="str">
        <f>IFERROR(IF(O293="%10 sınırı aşılmıştır.",L293-T293,IFERROR(IF(F293="",IF(S293=1,0,IF(L293-S293=0,"",L293-S293)),IF(Veriler!M293="",L293,IF(L293*Veriler!M293=0,"",L293*Veriler!M293))),L293)),0)</f>
        <v/>
      </c>
      <c r="W293" s="146"/>
      <c r="X293" s="146"/>
      <c r="Y293" s="146"/>
    </row>
    <row r="294" spans="1:25" s="99" customFormat="1" ht="54.75" customHeight="1" x14ac:dyDescent="0.25">
      <c r="A294" s="96">
        <f t="shared" si="94"/>
        <v>219</v>
      </c>
      <c r="B294" s="175"/>
      <c r="C294" s="176"/>
      <c r="D294" s="113"/>
      <c r="E294" s="115"/>
      <c r="F294" s="174"/>
      <c r="G294" s="114" t="str">
        <f t="shared" si="89"/>
        <v/>
      </c>
      <c r="H294" s="115"/>
      <c r="I294" s="115"/>
      <c r="J294" s="115"/>
      <c r="K294" s="115"/>
      <c r="L294" s="133" t="str">
        <f t="shared" si="90"/>
        <v/>
      </c>
      <c r="M294" s="116" t="str">
        <f>IF(L294="", "", L294/Veriler!$X$1)</f>
        <v/>
      </c>
      <c r="N294" s="116" t="str">
        <f>IF(F294&lt;&gt;"", "İthal Girdi", IF(Veriler!T294="", "", IF(Veriler!S294="H", "%0,5 üzerindedir", IF(Veriler!T294&gt;0.1, "%10 sınırı aşılmıştır.", "Uygun"))))</f>
        <v>%0,5 üzerindedir</v>
      </c>
      <c r="O294" s="116" t="str">
        <f t="shared" si="91"/>
        <v xml:space="preserve"> </v>
      </c>
      <c r="P294" s="117"/>
      <c r="Q294" s="118"/>
      <c r="R294" s="119" t="str">
        <f t="shared" si="92"/>
        <v/>
      </c>
      <c r="S294" s="133">
        <f>IFERROR(IF(M294&lt;=0.005,IF(F294="",L294,0),IF(F294&lt;&gt;"",0,IF(P294="",0,IF(P294="H",0,IF(Q294&lt;Veriler!$G$2,L294*Veriler!$G$2,L294*Q294)))))," ")</f>
        <v>0</v>
      </c>
      <c r="T294" s="133">
        <f>IF(Veriler!T294&lt;=0.1, S294, IF(AND(Veriler!T294&gt;0.1, F294="", P294="E"), IF(Q294&gt;Veriler!$G$2, Q294*S294, IF(Q294&lt;Veriler!$G$2, Veriler!$G$2*S294, Q294*S294)), 0))</f>
        <v>0</v>
      </c>
      <c r="U294" s="133" t="str">
        <f t="shared" si="93"/>
        <v xml:space="preserve"> </v>
      </c>
      <c r="V294" s="134" t="str">
        <f>IFERROR(IF(O294="%10 sınırı aşılmıştır.",L294-T294,IFERROR(IF(F294="",IF(S294=1,0,IF(L294-S294=0,"",L294-S294)),IF(Veriler!M294="",L294,IF(L294*Veriler!M294=0,"",L294*Veriler!M294))),L294)),0)</f>
        <v/>
      </c>
      <c r="W294" s="146"/>
      <c r="X294" s="146"/>
      <c r="Y294" s="146"/>
    </row>
    <row r="295" spans="1:25" s="99" customFormat="1" ht="54.75" customHeight="1" x14ac:dyDescent="0.25">
      <c r="A295" s="96">
        <f t="shared" si="94"/>
        <v>220</v>
      </c>
      <c r="B295" s="175"/>
      <c r="C295" s="176"/>
      <c r="D295" s="113"/>
      <c r="E295" s="115"/>
      <c r="F295" s="174"/>
      <c r="G295" s="114" t="str">
        <f t="shared" si="89"/>
        <v/>
      </c>
      <c r="H295" s="115"/>
      <c r="I295" s="115"/>
      <c r="J295" s="115"/>
      <c r="K295" s="115"/>
      <c r="L295" s="133" t="str">
        <f t="shared" si="90"/>
        <v/>
      </c>
      <c r="M295" s="116" t="str">
        <f>IF(L295="", "", L295/Veriler!$X$1)</f>
        <v/>
      </c>
      <c r="N295" s="116" t="str">
        <f>IF(F295&lt;&gt;"", "İthal Girdi", IF(Veriler!T295="", "", IF(Veriler!S295="H", "%0,5 üzerindedir", IF(Veriler!T295&gt;0.1, "%10 sınırı aşılmıştır.", "Uygun"))))</f>
        <v>%0,5 üzerindedir</v>
      </c>
      <c r="O295" s="116" t="str">
        <f t="shared" si="91"/>
        <v xml:space="preserve"> </v>
      </c>
      <c r="P295" s="117"/>
      <c r="Q295" s="118"/>
      <c r="R295" s="119" t="str">
        <f t="shared" si="92"/>
        <v/>
      </c>
      <c r="S295" s="133">
        <f>IFERROR(IF(M295&lt;=0.005,IF(F295="",L295,0),IF(F295&lt;&gt;"",0,IF(P295="",0,IF(P295="H",0,IF(Q295&lt;Veriler!$G$2,L295*Veriler!$G$2,L295*Q295)))))," ")</f>
        <v>0</v>
      </c>
      <c r="T295" s="133">
        <f>IF(Veriler!T295&lt;=0.1, S295, IF(AND(Veriler!T295&gt;0.1, F295="", P295="E"), IF(Q295&gt;Veriler!$G$2, Q295*S295, IF(Q295&lt;Veriler!$G$2, Veriler!$G$2*S295, Q295*S295)), 0))</f>
        <v>0</v>
      </c>
      <c r="U295" s="133" t="str">
        <f t="shared" si="93"/>
        <v xml:space="preserve"> </v>
      </c>
      <c r="V295" s="134" t="str">
        <f>IFERROR(IF(O295="%10 sınırı aşılmıştır.",L295-T295,IFERROR(IF(F295="",IF(S295=1,0,IF(L295-S295=0,"",L295-S295)),IF(Veriler!M295="",L295,IF(L295*Veriler!M295=0,"",L295*Veriler!M295))),L295)),0)</f>
        <v/>
      </c>
      <c r="W295" s="146"/>
      <c r="X295" s="146"/>
      <c r="Y295" s="146"/>
    </row>
    <row r="296" spans="1:25" s="99" customFormat="1" ht="54.75" customHeight="1" x14ac:dyDescent="0.25">
      <c r="A296" s="96">
        <f t="shared" si="94"/>
        <v>221</v>
      </c>
      <c r="B296" s="175"/>
      <c r="C296" s="176"/>
      <c r="D296" s="113"/>
      <c r="E296" s="115"/>
      <c r="F296" s="174"/>
      <c r="G296" s="114" t="str">
        <f t="shared" si="89"/>
        <v/>
      </c>
      <c r="H296" s="115"/>
      <c r="I296" s="115"/>
      <c r="J296" s="115"/>
      <c r="K296" s="115"/>
      <c r="L296" s="133" t="str">
        <f t="shared" si="90"/>
        <v/>
      </c>
      <c r="M296" s="116" t="str">
        <f>IF(L296="", "", L296/Veriler!$X$1)</f>
        <v/>
      </c>
      <c r="N296" s="116" t="str">
        <f>IF(F296&lt;&gt;"", "İthal Girdi", IF(Veriler!T296="", "", IF(Veriler!S296="H", "%0,5 üzerindedir", IF(Veriler!T296&gt;0.1, "%10 sınırı aşılmıştır.", "Uygun"))))</f>
        <v>%0,5 üzerindedir</v>
      </c>
      <c r="O296" s="116" t="str">
        <f t="shared" si="91"/>
        <v xml:space="preserve"> </v>
      </c>
      <c r="P296" s="117"/>
      <c r="Q296" s="118"/>
      <c r="R296" s="119" t="str">
        <f t="shared" si="92"/>
        <v/>
      </c>
      <c r="S296" s="133">
        <f>IFERROR(IF(M296&lt;=0.005,IF(F296="",L296,0),IF(F296&lt;&gt;"",0,IF(P296="",0,IF(P296="H",0,IF(Q296&lt;Veriler!$G$2,L296*Veriler!$G$2,L296*Q296)))))," ")</f>
        <v>0</v>
      </c>
      <c r="T296" s="133">
        <f>IF(Veriler!T296&lt;=0.1, S296, IF(AND(Veriler!T296&gt;0.1, F296="", P296="E"), IF(Q296&gt;Veriler!$G$2, Q296*S296, IF(Q296&lt;Veriler!$G$2, Veriler!$G$2*S296, Q296*S296)), 0))</f>
        <v>0</v>
      </c>
      <c r="U296" s="133" t="str">
        <f t="shared" si="93"/>
        <v xml:space="preserve"> </v>
      </c>
      <c r="V296" s="134" t="str">
        <f>IFERROR(IF(O296="%10 sınırı aşılmıştır.",L296-T296,IFERROR(IF(F296="",IF(S296=1,0,IF(L296-S296=0,"",L296-S296)),IF(Veriler!M296="",L296,IF(L296*Veriler!M296=0,"",L296*Veriler!M296))),L296)),0)</f>
        <v/>
      </c>
      <c r="W296" s="146"/>
      <c r="X296" s="146"/>
      <c r="Y296" s="146"/>
    </row>
    <row r="297" spans="1:25" s="99" customFormat="1" ht="54.75" customHeight="1" x14ac:dyDescent="0.25">
      <c r="A297" s="96">
        <f t="shared" si="94"/>
        <v>222</v>
      </c>
      <c r="B297" s="175"/>
      <c r="C297" s="176"/>
      <c r="D297" s="113"/>
      <c r="E297" s="115"/>
      <c r="F297" s="174"/>
      <c r="G297" s="114" t="str">
        <f t="shared" si="89"/>
        <v/>
      </c>
      <c r="H297" s="115"/>
      <c r="I297" s="115"/>
      <c r="J297" s="115"/>
      <c r="K297" s="115"/>
      <c r="L297" s="133" t="str">
        <f t="shared" si="90"/>
        <v/>
      </c>
      <c r="M297" s="116" t="str">
        <f>IF(L297="", "", L297/Veriler!$X$1)</f>
        <v/>
      </c>
      <c r="N297" s="116" t="str">
        <f>IF(F297&lt;&gt;"", "İthal Girdi", IF(Veriler!T297="", "", IF(Veriler!S297="H", "%0,5 üzerindedir", IF(Veriler!T297&gt;0.1, "%10 sınırı aşılmıştır.", "Uygun"))))</f>
        <v>%0,5 üzerindedir</v>
      </c>
      <c r="O297" s="116" t="str">
        <f t="shared" si="91"/>
        <v xml:space="preserve"> </v>
      </c>
      <c r="P297" s="117"/>
      <c r="Q297" s="118"/>
      <c r="R297" s="119" t="str">
        <f t="shared" si="92"/>
        <v/>
      </c>
      <c r="S297" s="133">
        <f>IFERROR(IF(M297&lt;=0.005,IF(F297="",L297,0),IF(F297&lt;&gt;"",0,IF(P297="",0,IF(P297="H",0,IF(Q297&lt;Veriler!$G$2,L297*Veriler!$G$2,L297*Q297)))))," ")</f>
        <v>0</v>
      </c>
      <c r="T297" s="133">
        <f>IF(Veriler!T297&lt;=0.1, S297, IF(AND(Veriler!T297&gt;0.1, F297="", P297="E"), IF(Q297&gt;Veriler!$G$2, Q297*S297, IF(Q297&lt;Veriler!$G$2, Veriler!$G$2*S297, Q297*S297)), 0))</f>
        <v>0</v>
      </c>
      <c r="U297" s="133" t="str">
        <f t="shared" si="93"/>
        <v xml:space="preserve"> </v>
      </c>
      <c r="V297" s="134" t="str">
        <f>IFERROR(IF(O297="%10 sınırı aşılmıştır.",L297-T297,IFERROR(IF(F297="",IF(S297=1,0,IF(L297-S297=0,"",L297-S297)),IF(Veriler!M297="",L297,IF(L297*Veriler!M297=0,"",L297*Veriler!M297))),L297)),0)</f>
        <v/>
      </c>
      <c r="W297" s="146"/>
      <c r="X297" s="146"/>
      <c r="Y297" s="146"/>
    </row>
    <row r="298" spans="1:25" s="99" customFormat="1" ht="54.75" customHeight="1" x14ac:dyDescent="0.25">
      <c r="A298" s="96">
        <f t="shared" si="94"/>
        <v>223</v>
      </c>
      <c r="B298" s="175"/>
      <c r="C298" s="176"/>
      <c r="D298" s="113"/>
      <c r="E298" s="115"/>
      <c r="F298" s="174"/>
      <c r="G298" s="114" t="str">
        <f t="shared" si="89"/>
        <v/>
      </c>
      <c r="H298" s="115"/>
      <c r="I298" s="115"/>
      <c r="J298" s="115"/>
      <c r="K298" s="115"/>
      <c r="L298" s="133" t="str">
        <f t="shared" si="90"/>
        <v/>
      </c>
      <c r="M298" s="116" t="str">
        <f>IF(L298="", "", L298/Veriler!$X$1)</f>
        <v/>
      </c>
      <c r="N298" s="116" t="str">
        <f>IF(F298&lt;&gt;"", "İthal Girdi", IF(Veriler!T298="", "", IF(Veriler!S298="H", "%0,5 üzerindedir", IF(Veriler!T298&gt;0.1, "%10 sınırı aşılmıştır.", "Uygun"))))</f>
        <v>%0,5 üzerindedir</v>
      </c>
      <c r="O298" s="116" t="str">
        <f t="shared" si="91"/>
        <v xml:space="preserve"> </v>
      </c>
      <c r="P298" s="117"/>
      <c r="Q298" s="118"/>
      <c r="R298" s="119" t="str">
        <f t="shared" si="92"/>
        <v/>
      </c>
      <c r="S298" s="133">
        <f>IFERROR(IF(M298&lt;=0.005,IF(F298="",L298,0),IF(F298&lt;&gt;"",0,IF(P298="",0,IF(P298="H",0,IF(Q298&lt;Veriler!$G$2,L298*Veriler!$G$2,L298*Q298)))))," ")</f>
        <v>0</v>
      </c>
      <c r="T298" s="133">
        <f>IF(Veriler!T298&lt;=0.1, S298, IF(AND(Veriler!T298&gt;0.1, F298="", P298="E"), IF(Q298&gt;Veriler!$G$2, Q298*S298, IF(Q298&lt;Veriler!$G$2, Veriler!$G$2*S298, Q298*S298)), 0))</f>
        <v>0</v>
      </c>
      <c r="U298" s="133" t="str">
        <f t="shared" si="93"/>
        <v xml:space="preserve"> </v>
      </c>
      <c r="V298" s="134" t="str">
        <f>IFERROR(IF(O298="%10 sınırı aşılmıştır.",L298-T298,IFERROR(IF(F298="",IF(S298=1,0,IF(L298-S298=0,"",L298-S298)),IF(Veriler!M298="",L298,IF(L298*Veriler!M298=0,"",L298*Veriler!M298))),L298)),0)</f>
        <v/>
      </c>
      <c r="W298" s="146"/>
      <c r="X298" s="146"/>
      <c r="Y298" s="146"/>
    </row>
    <row r="299" spans="1:25" s="99" customFormat="1" ht="54.75" customHeight="1" x14ac:dyDescent="0.25">
      <c r="A299" s="96">
        <f t="shared" si="94"/>
        <v>224</v>
      </c>
      <c r="B299" s="175"/>
      <c r="C299" s="176"/>
      <c r="D299" s="113"/>
      <c r="E299" s="115"/>
      <c r="F299" s="174"/>
      <c r="G299" s="114" t="str">
        <f t="shared" si="89"/>
        <v/>
      </c>
      <c r="H299" s="115"/>
      <c r="I299" s="115"/>
      <c r="J299" s="115"/>
      <c r="K299" s="115"/>
      <c r="L299" s="133" t="str">
        <f t="shared" si="90"/>
        <v/>
      </c>
      <c r="M299" s="116" t="str">
        <f>IF(L299="", "", L299/Veriler!$X$1)</f>
        <v/>
      </c>
      <c r="N299" s="116" t="str">
        <f>IF(F299&lt;&gt;"", "İthal Girdi", IF(Veriler!T299="", "", IF(Veriler!S299="H", "%0,5 üzerindedir", IF(Veriler!T299&gt;0.1, "%10 sınırı aşılmıştır.", "Uygun"))))</f>
        <v>%0,5 üzerindedir</v>
      </c>
      <c r="O299" s="116" t="str">
        <f t="shared" si="91"/>
        <v xml:space="preserve"> </v>
      </c>
      <c r="P299" s="117"/>
      <c r="Q299" s="118"/>
      <c r="R299" s="119" t="str">
        <f t="shared" si="92"/>
        <v/>
      </c>
      <c r="S299" s="133">
        <f>IFERROR(IF(M299&lt;=0.005,IF(F299="",L299,0),IF(F299&lt;&gt;"",0,IF(P299="",0,IF(P299="H",0,IF(Q299&lt;Veriler!$G$2,L299*Veriler!$G$2,L299*Q299)))))," ")</f>
        <v>0</v>
      </c>
      <c r="T299" s="133">
        <f>IF(Veriler!T299&lt;=0.1, S299, IF(AND(Veriler!T299&gt;0.1, F299="", P299="E"), IF(Q299&gt;Veriler!$G$2, Q299*S299, IF(Q299&lt;Veriler!$G$2, Veriler!$G$2*S299, Q299*S299)), 0))</f>
        <v>0</v>
      </c>
      <c r="U299" s="133" t="str">
        <f t="shared" si="93"/>
        <v xml:space="preserve"> </v>
      </c>
      <c r="V299" s="134" t="str">
        <f>IFERROR(IF(O299="%10 sınırı aşılmıştır.",L299-T299,IFERROR(IF(F299="",IF(S299=1,0,IF(L299-S299=0,"",L299-S299)),IF(Veriler!M299="",L299,IF(L299*Veriler!M299=0,"",L299*Veriler!M299))),L299)),0)</f>
        <v/>
      </c>
      <c r="W299" s="146"/>
      <c r="X299" s="146"/>
      <c r="Y299" s="146"/>
    </row>
    <row r="300" spans="1:25" s="99" customFormat="1" ht="24" customHeight="1" x14ac:dyDescent="0.25">
      <c r="A300" s="103"/>
      <c r="B300" s="104"/>
      <c r="C300" s="104"/>
      <c r="D300" s="104"/>
      <c r="E300" s="103"/>
      <c r="F300" s="135"/>
      <c r="G300" s="157"/>
      <c r="H300" s="103"/>
      <c r="I300" s="103"/>
      <c r="J300" s="103"/>
      <c r="K300" s="103"/>
      <c r="L300" s="136">
        <f>SUM(L271:L284,L286:L299)</f>
        <v>0</v>
      </c>
      <c r="M300" s="158"/>
      <c r="N300" s="158"/>
      <c r="O300" s="158"/>
      <c r="P300" s="105"/>
      <c r="Q300" s="106"/>
      <c r="R300" s="159"/>
      <c r="S300" s="160"/>
      <c r="T300" s="160"/>
      <c r="U300" s="160"/>
      <c r="V300" s="160"/>
      <c r="W300" s="146"/>
      <c r="X300" s="146"/>
      <c r="Y300" s="146"/>
    </row>
    <row r="301" spans="1:25" s="99" customFormat="1" ht="31.5" customHeight="1" x14ac:dyDescent="0.25">
      <c r="A301" s="103"/>
      <c r="B301" s="104"/>
      <c r="C301" s="104"/>
      <c r="D301" s="104"/>
      <c r="E301" s="103"/>
      <c r="F301" s="135"/>
      <c r="G301" s="157"/>
      <c r="H301" s="103"/>
      <c r="I301" s="103"/>
      <c r="J301" s="103"/>
      <c r="K301" s="103"/>
      <c r="L301" s="161"/>
      <c r="M301" s="158"/>
      <c r="N301" s="158"/>
      <c r="O301" s="158"/>
      <c r="P301" s="105"/>
      <c r="Q301" s="106"/>
      <c r="R301" s="159"/>
      <c r="S301" s="162" t="s">
        <v>57</v>
      </c>
      <c r="T301" s="162" t="s">
        <v>57</v>
      </c>
      <c r="U301" s="162" t="s">
        <v>57</v>
      </c>
      <c r="V301" s="163" t="s">
        <v>58</v>
      </c>
      <c r="W301" s="146"/>
      <c r="X301" s="146"/>
      <c r="Y301" s="146"/>
    </row>
    <row r="302" spans="1:25" s="99" customFormat="1" ht="58.5" customHeight="1" x14ac:dyDescent="0.25">
      <c r="A302" s="185" t="s">
        <v>59</v>
      </c>
      <c r="B302" s="180"/>
      <c r="C302" s="180"/>
      <c r="D302" s="180"/>
      <c r="E302" s="180"/>
      <c r="F302" s="180"/>
      <c r="G302" s="180"/>
      <c r="H302" s="180"/>
      <c r="I302" s="180"/>
      <c r="J302" s="180"/>
      <c r="K302" s="180"/>
      <c r="L302" s="180"/>
      <c r="M302" s="180"/>
      <c r="N302" s="180"/>
      <c r="O302" s="180"/>
      <c r="P302" s="180"/>
      <c r="Q302" s="180"/>
      <c r="R302" s="176"/>
      <c r="S302" s="137">
        <f>SUM(S264,S271:S284,S286:S299)</f>
        <v>0</v>
      </c>
      <c r="T302" s="137" t="str">
        <f>IF(SUM(T271:T284,T286:T299)=0," ",SUM(T271:T284,T286:T299))</f>
        <v xml:space="preserve"> </v>
      </c>
      <c r="U302" s="137" t="str">
        <f>IF(SUM(U271:U284,U286:U299)=0," ",SUM(U271:U284,U286:U299))</f>
        <v xml:space="preserve"> </v>
      </c>
      <c r="V302" s="137" t="str">
        <f>IF(SUM(V271:V284,V286:V299)=0," ",SUM(V271:V284,V286:V299))</f>
        <v xml:space="preserve"> </v>
      </c>
      <c r="W302" s="146"/>
      <c r="X302" s="164">
        <f>SUM(U271:U284,U286:U299)</f>
        <v>0</v>
      </c>
      <c r="Y302" s="164">
        <f>SUM(V271:V284,V286:V299)</f>
        <v>0</v>
      </c>
    </row>
    <row r="303" spans="1:25" x14ac:dyDescent="0.3">
      <c r="A303" s="34"/>
      <c r="G303" s="146"/>
      <c r="L303" s="146"/>
      <c r="M303" s="146"/>
      <c r="N303" s="146"/>
      <c r="O303" s="146"/>
      <c r="R303" s="146"/>
      <c r="S303" s="146"/>
      <c r="T303" s="146"/>
      <c r="U303" s="146"/>
      <c r="V303" s="146"/>
      <c r="W303" s="146"/>
      <c r="X303" s="146"/>
      <c r="Y303" s="146"/>
    </row>
    <row r="304" spans="1:25" x14ac:dyDescent="0.3">
      <c r="A304" s="186" t="s">
        <v>60</v>
      </c>
      <c r="B304" s="187"/>
      <c r="C304" s="187"/>
      <c r="D304" s="187"/>
      <c r="E304" s="187"/>
      <c r="F304" s="187"/>
      <c r="G304" s="187"/>
      <c r="H304" s="187"/>
      <c r="I304" s="187"/>
      <c r="J304" s="187"/>
      <c r="K304" s="187"/>
      <c r="L304" s="187"/>
      <c r="M304" s="187"/>
      <c r="N304" s="187"/>
      <c r="O304" s="187"/>
      <c r="P304" s="187"/>
      <c r="Q304" s="187"/>
      <c r="R304" s="187"/>
      <c r="S304" s="187"/>
      <c r="T304" s="187"/>
      <c r="U304" s="187"/>
      <c r="V304" s="187"/>
      <c r="W304" s="146"/>
      <c r="X304" s="146"/>
      <c r="Y304" s="146"/>
    </row>
    <row r="305" spans="1:25" s="99" customFormat="1" ht="41.25" customHeight="1" x14ac:dyDescent="0.25">
      <c r="A305" s="189" t="s">
        <v>38</v>
      </c>
      <c r="B305" s="180"/>
      <c r="C305" s="180"/>
      <c r="D305" s="180"/>
      <c r="E305" s="180"/>
      <c r="F305" s="180"/>
      <c r="G305" s="180"/>
      <c r="H305" s="180"/>
      <c r="I305" s="180"/>
      <c r="J305" s="180"/>
      <c r="K305" s="180"/>
      <c r="L305" s="180"/>
      <c r="M305" s="180"/>
      <c r="N305" s="180"/>
      <c r="O305" s="180"/>
      <c r="P305" s="180"/>
      <c r="Q305" s="180"/>
      <c r="R305" s="180"/>
      <c r="S305" s="180"/>
      <c r="T305" s="180"/>
      <c r="U305" s="180"/>
      <c r="V305" s="176"/>
      <c r="W305" s="146"/>
      <c r="X305" s="146"/>
      <c r="Y305" s="146"/>
    </row>
    <row r="306" spans="1:25" s="100" customFormat="1" ht="35.25" customHeight="1" x14ac:dyDescent="0.25">
      <c r="A306" s="179" t="s">
        <v>39</v>
      </c>
      <c r="B306" s="180"/>
      <c r="C306" s="180"/>
      <c r="D306" s="180"/>
      <c r="E306" s="180"/>
      <c r="F306" s="180"/>
      <c r="G306" s="180"/>
      <c r="H306" s="180"/>
      <c r="I306" s="180"/>
      <c r="J306" s="180"/>
      <c r="K306" s="180"/>
      <c r="L306" s="180"/>
      <c r="M306" s="180"/>
      <c r="N306" s="180"/>
      <c r="O306" s="180"/>
      <c r="P306" s="180"/>
      <c r="Q306" s="180"/>
      <c r="R306" s="176"/>
      <c r="S306" s="147"/>
      <c r="T306" s="148"/>
      <c r="U306" s="149" t="s">
        <v>40</v>
      </c>
      <c r="V306" s="150">
        <f>V268+1</f>
        <v>9</v>
      </c>
      <c r="W306" s="146"/>
      <c r="X306" s="146"/>
      <c r="Y306" s="146"/>
    </row>
    <row r="307" spans="1:25" s="99" customFormat="1" ht="81" customHeight="1" x14ac:dyDescent="0.25">
      <c r="A307" s="110" t="s">
        <v>3</v>
      </c>
      <c r="B307" s="188" t="s">
        <v>41</v>
      </c>
      <c r="C307" s="176"/>
      <c r="D307" s="111" t="s">
        <v>42</v>
      </c>
      <c r="E307" s="110" t="s">
        <v>324</v>
      </c>
      <c r="F307" s="111" t="s">
        <v>325</v>
      </c>
      <c r="G307" s="151" t="s">
        <v>43</v>
      </c>
      <c r="H307" s="110" t="s">
        <v>44</v>
      </c>
      <c r="I307" s="110" t="s">
        <v>8</v>
      </c>
      <c r="J307" s="110" t="s">
        <v>45</v>
      </c>
      <c r="K307" s="110" t="s">
        <v>46</v>
      </c>
      <c r="L307" s="152" t="s">
        <v>47</v>
      </c>
      <c r="M307" s="153" t="s">
        <v>48</v>
      </c>
      <c r="N307" s="154" t="s">
        <v>49</v>
      </c>
      <c r="O307" s="154" t="s">
        <v>49</v>
      </c>
      <c r="P307" s="112" t="s">
        <v>50</v>
      </c>
      <c r="Q307" s="110" t="s">
        <v>51</v>
      </c>
      <c r="R307" s="155" t="s">
        <v>52</v>
      </c>
      <c r="S307" s="156" t="s">
        <v>53</v>
      </c>
      <c r="T307" s="156" t="s">
        <v>54</v>
      </c>
      <c r="U307" s="152" t="s">
        <v>54</v>
      </c>
      <c r="V307" s="152" t="s">
        <v>55</v>
      </c>
      <c r="W307" s="146"/>
      <c r="X307" s="146"/>
      <c r="Y307" s="146"/>
    </row>
    <row r="308" spans="1:25" s="99" customFormat="1" ht="45" customHeight="1" x14ac:dyDescent="0.25">
      <c r="A308" s="101"/>
      <c r="B308" s="177" t="s">
        <v>56</v>
      </c>
      <c r="C308" s="178"/>
      <c r="D308" s="102"/>
      <c r="E308" s="170"/>
      <c r="F308" s="102"/>
      <c r="G308" s="95"/>
      <c r="H308" s="102"/>
      <c r="I308" s="102"/>
      <c r="J308" s="102"/>
      <c r="K308" s="102"/>
      <c r="L308" s="95"/>
      <c r="M308" s="95"/>
      <c r="N308" s="95"/>
      <c r="O308" s="95"/>
      <c r="P308" s="102"/>
      <c r="Q308" s="102"/>
      <c r="R308" s="190"/>
      <c r="S308" s="184"/>
      <c r="T308" s="95"/>
      <c r="U308" s="95"/>
      <c r="V308" s="95"/>
      <c r="W308" s="146"/>
      <c r="X308" s="146"/>
      <c r="Y308" s="146"/>
    </row>
    <row r="309" spans="1:25" s="99" customFormat="1" ht="54.75" customHeight="1" x14ac:dyDescent="0.25">
      <c r="A309" s="96">
        <f>A299+1</f>
        <v>225</v>
      </c>
      <c r="B309" s="181"/>
      <c r="C309" s="182"/>
      <c r="D309" s="113"/>
      <c r="E309" s="115"/>
      <c r="F309" s="174"/>
      <c r="G309" s="114" t="str">
        <f t="shared" ref="G309:G322" si="95">IF(AND(F309&lt;&gt;"",V309&lt;&gt;"",L309&lt;&gt;0),V309/L309,"")</f>
        <v/>
      </c>
      <c r="H309" s="115"/>
      <c r="I309" s="115"/>
      <c r="J309" s="115"/>
      <c r="K309" s="115"/>
      <c r="L309" s="133" t="str">
        <f t="shared" ref="L309:L322" si="96">IF(AND(H309&lt;&gt;0, J309&lt;&gt;0, K309&lt;&gt;0), H309*J309*K309, "")</f>
        <v/>
      </c>
      <c r="M309" s="116" t="str">
        <f>IF(L309="", "", L309/Veriler!$X$1)</f>
        <v/>
      </c>
      <c r="N309" s="116" t="str">
        <f>IF(F309&lt;&gt;"", "İthal Girdi", IF(Veriler!T309="", "", IF(Veriler!S309="H", "%0,5 üzerindedir", IF(Veriler!T309&gt;0.1, "%10 sınırı aşılmıştır.", "Uygun"))))</f>
        <v>%0,5 üzerindedir</v>
      </c>
      <c r="O309" s="116" t="str">
        <f t="shared" ref="O309:O322" si="97">IF(M309=""," ",N309)</f>
        <v xml:space="preserve"> </v>
      </c>
      <c r="P309" s="117"/>
      <c r="Q309" s="118"/>
      <c r="R309" s="119" t="str">
        <f t="shared" ref="R309:R322" si="98">IFERROR(IF(AND(T309&lt;&gt;"",L309&lt;&gt;"",L309&lt;&gt;0,T309&lt;&gt;0),T309/L309,"")," ")</f>
        <v/>
      </c>
      <c r="S309" s="133">
        <f>IFERROR(IF(M309&lt;=0.005,IF(F309="",L309,0),IF(F309&lt;&gt;"",0,IF(P309="",0,IF(P309="H",0,IF(Q309&lt;Veriler!$G$2,L309*Veriler!$G$2,L309*Q309)))))," ")</f>
        <v>0</v>
      </c>
      <c r="T309" s="133">
        <f>IF(Veriler!T309&lt;=0.1, S309, IF(AND(Veriler!T309&gt;0.1, F309="", P309="E"), IF(Q309&gt;Veriler!$G$2, Q309*S309, IF(Q309&lt;Veriler!$G$2, Veriler!$G$2*S309, Q309*S309)), 0))</f>
        <v>0</v>
      </c>
      <c r="U309" s="133" t="str">
        <f t="shared" ref="U309:U322" si="99">IF(T309=0," ",T309)</f>
        <v xml:space="preserve"> </v>
      </c>
      <c r="V309" s="134" t="str">
        <f>IFERROR(IF(O309="%10 sınırı aşılmıştır.",L309-T309,IFERROR(IF(F309="",IF(S309=1,0,IF(L309-S309=0,"",L309-S309)),IF(Veriler!M309="",L309,IF(L309*Veriler!M309=0,"",L309*Veriler!M309))),L309)),0)</f>
        <v/>
      </c>
      <c r="W309" s="146"/>
      <c r="X309" s="146"/>
      <c r="Y309" s="146"/>
    </row>
    <row r="310" spans="1:25" s="99" customFormat="1" ht="54.75" customHeight="1" x14ac:dyDescent="0.25">
      <c r="A310" s="96">
        <f t="shared" ref="A310:A322" si="100">A309+1</f>
        <v>226</v>
      </c>
      <c r="B310" s="175"/>
      <c r="C310" s="176"/>
      <c r="D310" s="113"/>
      <c r="E310" s="115"/>
      <c r="F310" s="174"/>
      <c r="G310" s="114" t="str">
        <f t="shared" si="95"/>
        <v/>
      </c>
      <c r="H310" s="115"/>
      <c r="I310" s="115"/>
      <c r="J310" s="115"/>
      <c r="K310" s="115"/>
      <c r="L310" s="133" t="str">
        <f t="shared" si="96"/>
        <v/>
      </c>
      <c r="M310" s="116" t="str">
        <f>IF(L310="", "", L310/Veriler!$X$1)</f>
        <v/>
      </c>
      <c r="N310" s="116" t="str">
        <f>IF(F310&lt;&gt;"", "İthal Girdi", IF(Veriler!T310="", "", IF(Veriler!S310="H", "%0,5 üzerindedir", IF(Veriler!T310&gt;0.1, "%10 sınırı aşılmıştır.", "Uygun"))))</f>
        <v>%0,5 üzerindedir</v>
      </c>
      <c r="O310" s="116" t="str">
        <f t="shared" si="97"/>
        <v xml:space="preserve"> </v>
      </c>
      <c r="P310" s="117"/>
      <c r="Q310" s="118"/>
      <c r="R310" s="119" t="str">
        <f t="shared" si="98"/>
        <v/>
      </c>
      <c r="S310" s="133">
        <f>IFERROR(IF(M310&lt;=0.005,IF(F310="",L310,0),IF(F310&lt;&gt;"",0,IF(P310="",0,IF(P310="H",0,IF(Q310&lt;Veriler!$G$2,L310*Veriler!$G$2,L310*Q310)))))," ")</f>
        <v>0</v>
      </c>
      <c r="T310" s="133">
        <f>IF(Veriler!T310&lt;=0.1, S310, IF(AND(Veriler!T310&gt;0.1, F310="", P310="E"), IF(Q310&gt;Veriler!$G$2, Q310*S310, IF(Q310&lt;Veriler!$G$2, Veriler!$G$2*S310, Q310*S310)), 0))</f>
        <v>0</v>
      </c>
      <c r="U310" s="133" t="str">
        <f t="shared" si="99"/>
        <v xml:space="preserve"> </v>
      </c>
      <c r="V310" s="134" t="str">
        <f>IFERROR(IF(O310="%10 sınırı aşılmıştır.",L310-T310,IFERROR(IF(F310="",IF(S310=1,0,IF(L310-S310=0,"",L310-S310)),IF(Veriler!M310="",L310,IF(L310*Veriler!M310=0,"",L310*Veriler!M310))),L310)),0)</f>
        <v/>
      </c>
      <c r="W310" s="146"/>
      <c r="X310" s="146"/>
      <c r="Y310" s="146"/>
    </row>
    <row r="311" spans="1:25" s="99" customFormat="1" ht="54.75" customHeight="1" x14ac:dyDescent="0.25">
      <c r="A311" s="96">
        <f t="shared" si="100"/>
        <v>227</v>
      </c>
      <c r="B311" s="175"/>
      <c r="C311" s="176"/>
      <c r="D311" s="113"/>
      <c r="E311" s="115"/>
      <c r="F311" s="174"/>
      <c r="G311" s="114" t="str">
        <f t="shared" si="95"/>
        <v/>
      </c>
      <c r="H311" s="115"/>
      <c r="I311" s="115"/>
      <c r="J311" s="115"/>
      <c r="K311" s="115"/>
      <c r="L311" s="133" t="str">
        <f t="shared" si="96"/>
        <v/>
      </c>
      <c r="M311" s="116" t="str">
        <f>IF(L311="", "", L311/Veriler!$X$1)</f>
        <v/>
      </c>
      <c r="N311" s="116" t="str">
        <f>IF(F311&lt;&gt;"", "İthal Girdi", IF(Veriler!T311="", "", IF(Veriler!S311="H", "%0,5 üzerindedir", IF(Veriler!T311&gt;0.1, "%10 sınırı aşılmıştır.", "Uygun"))))</f>
        <v>%0,5 üzerindedir</v>
      </c>
      <c r="O311" s="116" t="str">
        <f t="shared" si="97"/>
        <v xml:space="preserve"> </v>
      </c>
      <c r="P311" s="117"/>
      <c r="Q311" s="118"/>
      <c r="R311" s="119" t="str">
        <f t="shared" si="98"/>
        <v/>
      </c>
      <c r="S311" s="133">
        <f>IFERROR(IF(M311&lt;=0.005,IF(F311="",L311,0),IF(F311&lt;&gt;"",0,IF(P311="",0,IF(P311="H",0,IF(Q311&lt;Veriler!$G$2,L311*Veriler!$G$2,L311*Q311)))))," ")</f>
        <v>0</v>
      </c>
      <c r="T311" s="133">
        <f>IF(Veriler!T311&lt;=0.1, S311, IF(AND(Veriler!T311&gt;0.1, F311="", P311="E"), IF(Q311&gt;Veriler!$G$2, Q311*S311, IF(Q311&lt;Veriler!$G$2, Veriler!$G$2*S311, Q311*S311)), 0))</f>
        <v>0</v>
      </c>
      <c r="U311" s="133" t="str">
        <f t="shared" si="99"/>
        <v xml:space="preserve"> </v>
      </c>
      <c r="V311" s="134" t="str">
        <f>IFERROR(IF(O311="%10 sınırı aşılmıştır.",L311-T311,IFERROR(IF(F311="",IF(S311=1,0,IF(L311-S311=0,"",L311-S311)),IF(Veriler!M311="",L311,IF(L311*Veriler!M311=0,"",L311*Veriler!M311))),L311)),0)</f>
        <v/>
      </c>
      <c r="W311" s="146"/>
      <c r="X311" s="146"/>
      <c r="Y311" s="146"/>
    </row>
    <row r="312" spans="1:25" s="99" customFormat="1" ht="54.75" customHeight="1" x14ac:dyDescent="0.25">
      <c r="A312" s="96">
        <f t="shared" si="100"/>
        <v>228</v>
      </c>
      <c r="B312" s="175"/>
      <c r="C312" s="176"/>
      <c r="D312" s="113"/>
      <c r="E312" s="115"/>
      <c r="F312" s="174"/>
      <c r="G312" s="114" t="str">
        <f t="shared" si="95"/>
        <v/>
      </c>
      <c r="H312" s="115"/>
      <c r="I312" s="115"/>
      <c r="J312" s="115"/>
      <c r="K312" s="115"/>
      <c r="L312" s="133" t="str">
        <f t="shared" si="96"/>
        <v/>
      </c>
      <c r="M312" s="116" t="str">
        <f>IF(L312="", "", L312/Veriler!$X$1)</f>
        <v/>
      </c>
      <c r="N312" s="116" t="str">
        <f>IF(F312&lt;&gt;"", "İthal Girdi", IF(Veriler!T312="", "", IF(Veriler!S312="H", "%0,5 üzerindedir", IF(Veriler!T312&gt;0.1, "%10 sınırı aşılmıştır.", "Uygun"))))</f>
        <v>%0,5 üzerindedir</v>
      </c>
      <c r="O312" s="116" t="str">
        <f t="shared" si="97"/>
        <v xml:space="preserve"> </v>
      </c>
      <c r="P312" s="117"/>
      <c r="Q312" s="118"/>
      <c r="R312" s="119" t="str">
        <f t="shared" si="98"/>
        <v/>
      </c>
      <c r="S312" s="133">
        <f>IFERROR(IF(M312&lt;=0.005,IF(F312="",L312,0),IF(F312&lt;&gt;"",0,IF(P312="",0,IF(P312="H",0,IF(Q312&lt;Veriler!$G$2,L312*Veriler!$G$2,L312*Q312)))))," ")</f>
        <v>0</v>
      </c>
      <c r="T312" s="133">
        <f>IF(Veriler!T312&lt;=0.1, S312, IF(AND(Veriler!T312&gt;0.1, F312="", P312="E"), IF(Q312&gt;Veriler!$G$2, Q312*S312, IF(Q312&lt;Veriler!$G$2, Veriler!$G$2*S312, Q312*S312)), 0))</f>
        <v>0</v>
      </c>
      <c r="U312" s="133" t="str">
        <f t="shared" si="99"/>
        <v xml:space="preserve"> </v>
      </c>
      <c r="V312" s="134" t="str">
        <f>IFERROR(IF(O312="%10 sınırı aşılmıştır.",L312-T312,IFERROR(IF(F312="",IF(S312=1,0,IF(L312-S312=0,"",L312-S312)),IF(Veriler!M312="",L312,IF(L312*Veriler!M312=0,"",L312*Veriler!M312))),L312)),0)</f>
        <v/>
      </c>
      <c r="W312" s="146"/>
      <c r="X312" s="146"/>
      <c r="Y312" s="146"/>
    </row>
    <row r="313" spans="1:25" s="99" customFormat="1" ht="54.75" customHeight="1" x14ac:dyDescent="0.25">
      <c r="A313" s="96">
        <f t="shared" si="100"/>
        <v>229</v>
      </c>
      <c r="B313" s="175"/>
      <c r="C313" s="176"/>
      <c r="D313" s="113"/>
      <c r="E313" s="115"/>
      <c r="F313" s="174"/>
      <c r="G313" s="114" t="str">
        <f t="shared" si="95"/>
        <v/>
      </c>
      <c r="H313" s="115"/>
      <c r="I313" s="115"/>
      <c r="J313" s="115"/>
      <c r="K313" s="115"/>
      <c r="L313" s="133" t="str">
        <f t="shared" si="96"/>
        <v/>
      </c>
      <c r="M313" s="116" t="str">
        <f>IF(L313="", "", L313/Veriler!$X$1)</f>
        <v/>
      </c>
      <c r="N313" s="116" t="str">
        <f>IF(F313&lt;&gt;"", "İthal Girdi", IF(Veriler!T313="", "", IF(Veriler!S313="H", "%0,5 üzerindedir", IF(Veriler!T313&gt;0.1, "%10 sınırı aşılmıştır.", "Uygun"))))</f>
        <v>%0,5 üzerindedir</v>
      </c>
      <c r="O313" s="116" t="str">
        <f t="shared" si="97"/>
        <v xml:space="preserve"> </v>
      </c>
      <c r="P313" s="117"/>
      <c r="Q313" s="118"/>
      <c r="R313" s="119" t="str">
        <f t="shared" si="98"/>
        <v/>
      </c>
      <c r="S313" s="133">
        <f>IFERROR(IF(M313&lt;=0.005,IF(F313="",L313,0),IF(F313&lt;&gt;"",0,IF(P313="",0,IF(P313="H",0,IF(Q313&lt;Veriler!$G$2,L313*Veriler!$G$2,L313*Q313)))))," ")</f>
        <v>0</v>
      </c>
      <c r="T313" s="133">
        <f>IF(Veriler!T313&lt;=0.1, S313, IF(AND(Veriler!T313&gt;0.1, F313="", P313="E"), IF(Q313&gt;Veriler!$G$2, Q313*S313, IF(Q313&lt;Veriler!$G$2, Veriler!$G$2*S313, Q313*S313)), 0))</f>
        <v>0</v>
      </c>
      <c r="U313" s="133" t="str">
        <f t="shared" si="99"/>
        <v xml:space="preserve"> </v>
      </c>
      <c r="V313" s="134" t="str">
        <f>IFERROR(IF(O313="%10 sınırı aşılmıştır.",L313-T313,IFERROR(IF(F313="",IF(S313=1,0,IF(L313-S313=0,"",L313-S313)),IF(Veriler!M313="",L313,IF(L313*Veriler!M313=0,"",L313*Veriler!M313))),L313)),0)</f>
        <v/>
      </c>
      <c r="W313" s="146"/>
      <c r="X313" s="146"/>
      <c r="Y313" s="146"/>
    </row>
    <row r="314" spans="1:25" s="99" customFormat="1" ht="54.75" customHeight="1" x14ac:dyDescent="0.25">
      <c r="A314" s="96">
        <f t="shared" si="100"/>
        <v>230</v>
      </c>
      <c r="B314" s="175"/>
      <c r="C314" s="176"/>
      <c r="D314" s="113"/>
      <c r="E314" s="115"/>
      <c r="F314" s="174"/>
      <c r="G314" s="114" t="str">
        <f t="shared" si="95"/>
        <v/>
      </c>
      <c r="H314" s="115"/>
      <c r="I314" s="115"/>
      <c r="J314" s="115"/>
      <c r="K314" s="115"/>
      <c r="L314" s="133" t="str">
        <f t="shared" si="96"/>
        <v/>
      </c>
      <c r="M314" s="116" t="str">
        <f>IF(L314="", "", L314/Veriler!$X$1)</f>
        <v/>
      </c>
      <c r="N314" s="116" t="str">
        <f>IF(F314&lt;&gt;"", "İthal Girdi", IF(Veriler!T314="", "", IF(Veriler!S314="H", "%0,5 üzerindedir", IF(Veriler!T314&gt;0.1, "%10 sınırı aşılmıştır.", "Uygun"))))</f>
        <v>%0,5 üzerindedir</v>
      </c>
      <c r="O314" s="116" t="str">
        <f t="shared" si="97"/>
        <v xml:space="preserve"> </v>
      </c>
      <c r="P314" s="117"/>
      <c r="Q314" s="118"/>
      <c r="R314" s="119" t="str">
        <f t="shared" si="98"/>
        <v/>
      </c>
      <c r="S314" s="133">
        <f>IFERROR(IF(M314&lt;=0.005,IF(F314="",L314,0),IF(F314&lt;&gt;"",0,IF(P314="",0,IF(P314="H",0,IF(Q314&lt;Veriler!$G$2,L314*Veriler!$G$2,L314*Q314)))))," ")</f>
        <v>0</v>
      </c>
      <c r="T314" s="133">
        <f>IF(Veriler!T314&lt;=0.1, S314, IF(AND(Veriler!T314&gt;0.1, F314="", P314="E"), IF(Q314&gt;Veriler!$G$2, Q314*S314, IF(Q314&lt;Veriler!$G$2, Veriler!$G$2*S314, Q314*S314)), 0))</f>
        <v>0</v>
      </c>
      <c r="U314" s="133" t="str">
        <f t="shared" si="99"/>
        <v xml:space="preserve"> </v>
      </c>
      <c r="V314" s="134" t="str">
        <f>IFERROR(IF(O314="%10 sınırı aşılmıştır.",L314-T314,IFERROR(IF(F314="",IF(S314=1,0,IF(L314-S314=0,"",L314-S314)),IF(Veriler!M314="",L314,IF(L314*Veriler!M314=0,"",L314*Veriler!M314))),L314)),0)</f>
        <v/>
      </c>
      <c r="W314" s="146"/>
      <c r="X314" s="146"/>
      <c r="Y314" s="146"/>
    </row>
    <row r="315" spans="1:25" s="99" customFormat="1" ht="54.75" customHeight="1" x14ac:dyDescent="0.25">
      <c r="A315" s="96">
        <f t="shared" si="100"/>
        <v>231</v>
      </c>
      <c r="B315" s="175"/>
      <c r="C315" s="176"/>
      <c r="D315" s="113"/>
      <c r="E315" s="115"/>
      <c r="F315" s="174"/>
      <c r="G315" s="114" t="str">
        <f t="shared" si="95"/>
        <v/>
      </c>
      <c r="H315" s="115"/>
      <c r="I315" s="115"/>
      <c r="J315" s="115"/>
      <c r="K315" s="115"/>
      <c r="L315" s="133" t="str">
        <f t="shared" si="96"/>
        <v/>
      </c>
      <c r="M315" s="116" t="str">
        <f>IF(L315="", "", L315/Veriler!$X$1)</f>
        <v/>
      </c>
      <c r="N315" s="116" t="str">
        <f>IF(F315&lt;&gt;"", "İthal Girdi", IF(Veriler!T315="", "", IF(Veriler!S315="H", "%0,5 üzerindedir", IF(Veriler!T315&gt;0.1, "%10 sınırı aşılmıştır.", "Uygun"))))</f>
        <v>%0,5 üzerindedir</v>
      </c>
      <c r="O315" s="116" t="str">
        <f t="shared" si="97"/>
        <v xml:space="preserve"> </v>
      </c>
      <c r="P315" s="117"/>
      <c r="Q315" s="118"/>
      <c r="R315" s="119" t="str">
        <f t="shared" si="98"/>
        <v/>
      </c>
      <c r="S315" s="133">
        <f>IFERROR(IF(M315&lt;=0.005,IF(F315="",L315,0),IF(F315&lt;&gt;"",0,IF(P315="",0,IF(P315="H",0,IF(Q315&lt;Veriler!$G$2,L315*Veriler!$G$2,L315*Q315)))))," ")</f>
        <v>0</v>
      </c>
      <c r="T315" s="133">
        <f>IF(Veriler!T315&lt;=0.1, S315, IF(AND(Veriler!T315&gt;0.1, F315="", P315="E"), IF(Q315&gt;Veriler!$G$2, Q315*S315, IF(Q315&lt;Veriler!$G$2, Veriler!$G$2*S315, Q315*S315)), 0))</f>
        <v>0</v>
      </c>
      <c r="U315" s="133" t="str">
        <f t="shared" si="99"/>
        <v xml:space="preserve"> </v>
      </c>
      <c r="V315" s="134" t="str">
        <f>IFERROR(IF(O315="%10 sınırı aşılmıştır.",L315-T315,IFERROR(IF(F315="",IF(S315=1,0,IF(L315-S315=0,"",L315-S315)),IF(Veriler!M315="",L315,IF(L315*Veriler!M315=0,"",L315*Veriler!M315))),L315)),0)</f>
        <v/>
      </c>
      <c r="W315" s="146"/>
      <c r="X315" s="146"/>
      <c r="Y315" s="146"/>
    </row>
    <row r="316" spans="1:25" s="99" customFormat="1" ht="54.75" customHeight="1" x14ac:dyDescent="0.25">
      <c r="A316" s="96">
        <f t="shared" si="100"/>
        <v>232</v>
      </c>
      <c r="B316" s="175"/>
      <c r="C316" s="176"/>
      <c r="D316" s="113"/>
      <c r="E316" s="115"/>
      <c r="F316" s="174"/>
      <c r="G316" s="114" t="str">
        <f t="shared" si="95"/>
        <v/>
      </c>
      <c r="H316" s="115"/>
      <c r="I316" s="115"/>
      <c r="J316" s="115"/>
      <c r="K316" s="115"/>
      <c r="L316" s="133" t="str">
        <f t="shared" si="96"/>
        <v/>
      </c>
      <c r="M316" s="116" t="str">
        <f>IF(L316="", "", L316/Veriler!$X$1)</f>
        <v/>
      </c>
      <c r="N316" s="116" t="str">
        <f>IF(F316&lt;&gt;"", "İthal Girdi", IF(Veriler!T316="", "", IF(Veriler!S316="H", "%0,5 üzerindedir", IF(Veriler!T316&gt;0.1, "%10 sınırı aşılmıştır.", "Uygun"))))</f>
        <v>%0,5 üzerindedir</v>
      </c>
      <c r="O316" s="116" t="str">
        <f t="shared" si="97"/>
        <v xml:space="preserve"> </v>
      </c>
      <c r="P316" s="117"/>
      <c r="Q316" s="118"/>
      <c r="R316" s="119" t="str">
        <f t="shared" si="98"/>
        <v/>
      </c>
      <c r="S316" s="133">
        <f>IFERROR(IF(M316&lt;=0.005,IF(F316="",L316,0),IF(F316&lt;&gt;"",0,IF(P316="",0,IF(P316="H",0,IF(Q316&lt;Veriler!$G$2,L316*Veriler!$G$2,L316*Q316)))))," ")</f>
        <v>0</v>
      </c>
      <c r="T316" s="133">
        <f>IF(Veriler!T316&lt;=0.1, S316, IF(AND(Veriler!T316&gt;0.1, F316="", P316="E"), IF(Q316&gt;Veriler!$G$2, Q316*S316, IF(Q316&lt;Veriler!$G$2, Veriler!$G$2*S316, Q316*S316)), 0))</f>
        <v>0</v>
      </c>
      <c r="U316" s="133" t="str">
        <f t="shared" si="99"/>
        <v xml:space="preserve"> </v>
      </c>
      <c r="V316" s="134" t="str">
        <f>IFERROR(IF(O316="%10 sınırı aşılmıştır.",L316-T316,IFERROR(IF(F316="",IF(S316=1,0,IF(L316-S316=0,"",L316-S316)),IF(Veriler!M316="",L316,IF(L316*Veriler!M316=0,"",L316*Veriler!M316))),L316)),0)</f>
        <v/>
      </c>
      <c r="W316" s="146"/>
      <c r="X316" s="146"/>
      <c r="Y316" s="146"/>
    </row>
    <row r="317" spans="1:25" s="99" customFormat="1" ht="54.75" customHeight="1" x14ac:dyDescent="0.25">
      <c r="A317" s="96">
        <f t="shared" si="100"/>
        <v>233</v>
      </c>
      <c r="B317" s="175"/>
      <c r="C317" s="176"/>
      <c r="D317" s="113"/>
      <c r="E317" s="115"/>
      <c r="F317" s="174"/>
      <c r="G317" s="114" t="str">
        <f t="shared" si="95"/>
        <v/>
      </c>
      <c r="H317" s="115"/>
      <c r="I317" s="115"/>
      <c r="J317" s="115"/>
      <c r="K317" s="115"/>
      <c r="L317" s="133" t="str">
        <f t="shared" si="96"/>
        <v/>
      </c>
      <c r="M317" s="116" t="str">
        <f>IF(L317="", "", L317/Veriler!$X$1)</f>
        <v/>
      </c>
      <c r="N317" s="116" t="str">
        <f>IF(F317&lt;&gt;"", "İthal Girdi", IF(Veriler!T317="", "", IF(Veriler!S317="H", "%0,5 üzerindedir", IF(Veriler!T317&gt;0.1, "%10 sınırı aşılmıştır.", "Uygun"))))</f>
        <v>%0,5 üzerindedir</v>
      </c>
      <c r="O317" s="116" t="str">
        <f t="shared" si="97"/>
        <v xml:space="preserve"> </v>
      </c>
      <c r="P317" s="117"/>
      <c r="Q317" s="118"/>
      <c r="R317" s="119" t="str">
        <f t="shared" si="98"/>
        <v/>
      </c>
      <c r="S317" s="133">
        <f>IFERROR(IF(M317&lt;=0.005,IF(F317="",L317,0),IF(F317&lt;&gt;"",0,IF(P317="",0,IF(P317="H",0,IF(Q317&lt;Veriler!$G$2,L317*Veriler!$G$2,L317*Q317)))))," ")</f>
        <v>0</v>
      </c>
      <c r="T317" s="133">
        <f>IF(Veriler!T317&lt;=0.1, S317, IF(AND(Veriler!T317&gt;0.1, F317="", P317="E"), IF(Q317&gt;Veriler!$G$2, Q317*S317, IF(Q317&lt;Veriler!$G$2, Veriler!$G$2*S317, Q317*S317)), 0))</f>
        <v>0</v>
      </c>
      <c r="U317" s="133" t="str">
        <f t="shared" si="99"/>
        <v xml:space="preserve"> </v>
      </c>
      <c r="V317" s="134" t="str">
        <f>IFERROR(IF(O317="%10 sınırı aşılmıştır.",L317-T317,IFERROR(IF(F317="",IF(S317=1,0,IF(L317-S317=0,"",L317-S317)),IF(Veriler!M317="",L317,IF(L317*Veriler!M317=0,"",L317*Veriler!M317))),L317)),0)</f>
        <v/>
      </c>
      <c r="W317" s="146"/>
      <c r="X317" s="146"/>
      <c r="Y317" s="146"/>
    </row>
    <row r="318" spans="1:25" s="99" customFormat="1" ht="54.75" customHeight="1" x14ac:dyDescent="0.25">
      <c r="A318" s="96">
        <f t="shared" si="100"/>
        <v>234</v>
      </c>
      <c r="B318" s="175"/>
      <c r="C318" s="176"/>
      <c r="D318" s="113"/>
      <c r="E318" s="115"/>
      <c r="F318" s="174"/>
      <c r="G318" s="114" t="str">
        <f t="shared" si="95"/>
        <v/>
      </c>
      <c r="H318" s="115"/>
      <c r="I318" s="115"/>
      <c r="J318" s="115"/>
      <c r="K318" s="115"/>
      <c r="L318" s="133" t="str">
        <f t="shared" si="96"/>
        <v/>
      </c>
      <c r="M318" s="116" t="str">
        <f>IF(L318="", "", L318/Veriler!$X$1)</f>
        <v/>
      </c>
      <c r="N318" s="116" t="str">
        <f>IF(F318&lt;&gt;"", "İthal Girdi", IF(Veriler!T318="", "", IF(Veriler!S318="H", "%0,5 üzerindedir", IF(Veriler!T318&gt;0.1, "%10 sınırı aşılmıştır.", "Uygun"))))</f>
        <v>%0,5 üzerindedir</v>
      </c>
      <c r="O318" s="116" t="str">
        <f t="shared" si="97"/>
        <v xml:space="preserve"> </v>
      </c>
      <c r="P318" s="117"/>
      <c r="Q318" s="118"/>
      <c r="R318" s="119" t="str">
        <f t="shared" si="98"/>
        <v/>
      </c>
      <c r="S318" s="133">
        <f>IFERROR(IF(M318&lt;=0.005,IF(F318="",L318,0),IF(F318&lt;&gt;"",0,IF(P318="",0,IF(P318="H",0,IF(Q318&lt;Veriler!$G$2,L318*Veriler!$G$2,L318*Q318)))))," ")</f>
        <v>0</v>
      </c>
      <c r="T318" s="133">
        <f>IF(Veriler!T318&lt;=0.1, S318, IF(AND(Veriler!T318&gt;0.1, F318="", P318="E"), IF(Q318&gt;Veriler!$G$2, Q318*S318, IF(Q318&lt;Veriler!$G$2, Veriler!$G$2*S318, Q318*S318)), 0))</f>
        <v>0</v>
      </c>
      <c r="U318" s="133" t="str">
        <f t="shared" si="99"/>
        <v xml:space="preserve"> </v>
      </c>
      <c r="V318" s="134" t="str">
        <f>IFERROR(IF(O318="%10 sınırı aşılmıştır.",L318-T318,IFERROR(IF(F318="",IF(S318=1,0,IF(L318-S318=0,"",L318-S318)),IF(Veriler!M318="",L318,IF(L318*Veriler!M318=0,"",L318*Veriler!M318))),L318)),0)</f>
        <v/>
      </c>
      <c r="W318" s="146"/>
      <c r="X318" s="146"/>
      <c r="Y318" s="146"/>
    </row>
    <row r="319" spans="1:25" s="99" customFormat="1" ht="54.75" customHeight="1" x14ac:dyDescent="0.25">
      <c r="A319" s="96">
        <f t="shared" si="100"/>
        <v>235</v>
      </c>
      <c r="B319" s="175"/>
      <c r="C319" s="176"/>
      <c r="D319" s="113"/>
      <c r="E319" s="115"/>
      <c r="F319" s="174"/>
      <c r="G319" s="114" t="str">
        <f t="shared" si="95"/>
        <v/>
      </c>
      <c r="H319" s="115"/>
      <c r="I319" s="115"/>
      <c r="J319" s="115"/>
      <c r="K319" s="115"/>
      <c r="L319" s="133" t="str">
        <f t="shared" si="96"/>
        <v/>
      </c>
      <c r="M319" s="116" t="str">
        <f>IF(L319="", "", L319/Veriler!$X$1)</f>
        <v/>
      </c>
      <c r="N319" s="116" t="str">
        <f>IF(F319&lt;&gt;"", "İthal Girdi", IF(Veriler!T319="", "", IF(Veriler!S319="H", "%0,5 üzerindedir", IF(Veriler!T319&gt;0.1, "%10 sınırı aşılmıştır.", "Uygun"))))</f>
        <v>%0,5 üzerindedir</v>
      </c>
      <c r="O319" s="116" t="str">
        <f t="shared" si="97"/>
        <v xml:space="preserve"> </v>
      </c>
      <c r="P319" s="117"/>
      <c r="Q319" s="118"/>
      <c r="R319" s="119" t="str">
        <f t="shared" si="98"/>
        <v/>
      </c>
      <c r="S319" s="133">
        <f>IFERROR(IF(M319&lt;=0.005,IF(F319="",L319,0),IF(F319&lt;&gt;"",0,IF(P319="",0,IF(P319="H",0,IF(Q319&lt;Veriler!$G$2,L319*Veriler!$G$2,L319*Q319)))))," ")</f>
        <v>0</v>
      </c>
      <c r="T319" s="133">
        <f>IF(Veriler!T319&lt;=0.1, S319, IF(AND(Veriler!T319&gt;0.1, F319="", P319="E"), IF(Q319&gt;Veriler!$G$2, Q319*S319, IF(Q319&lt;Veriler!$G$2, Veriler!$G$2*S319, Q319*S319)), 0))</f>
        <v>0</v>
      </c>
      <c r="U319" s="133" t="str">
        <f t="shared" si="99"/>
        <v xml:space="preserve"> </v>
      </c>
      <c r="V319" s="134" t="str">
        <f>IFERROR(IF(O319="%10 sınırı aşılmıştır.",L319-T319,IFERROR(IF(F319="",IF(S319=1,0,IF(L319-S319=0,"",L319-S319)),IF(Veriler!M319="",L319,IF(L319*Veriler!M319=0,"",L319*Veriler!M319))),L319)),0)</f>
        <v/>
      </c>
      <c r="W319" s="146"/>
      <c r="X319" s="146"/>
      <c r="Y319" s="146"/>
    </row>
    <row r="320" spans="1:25" s="99" customFormat="1" ht="54.75" customHeight="1" x14ac:dyDescent="0.25">
      <c r="A320" s="96">
        <f t="shared" si="100"/>
        <v>236</v>
      </c>
      <c r="B320" s="175"/>
      <c r="C320" s="176"/>
      <c r="D320" s="113"/>
      <c r="E320" s="115"/>
      <c r="F320" s="174"/>
      <c r="G320" s="114" t="str">
        <f t="shared" si="95"/>
        <v/>
      </c>
      <c r="H320" s="115"/>
      <c r="I320" s="115"/>
      <c r="J320" s="115"/>
      <c r="K320" s="115"/>
      <c r="L320" s="133" t="str">
        <f t="shared" si="96"/>
        <v/>
      </c>
      <c r="M320" s="116" t="str">
        <f>IF(L320="", "", L320/Veriler!$X$1)</f>
        <v/>
      </c>
      <c r="N320" s="116" t="str">
        <f>IF(F320&lt;&gt;"", "İthal Girdi", IF(Veriler!T320="", "", IF(Veriler!S320="H", "%0,5 üzerindedir", IF(Veriler!T320&gt;0.1, "%10 sınırı aşılmıştır.", "Uygun"))))</f>
        <v>%0,5 üzerindedir</v>
      </c>
      <c r="O320" s="116" t="str">
        <f t="shared" si="97"/>
        <v xml:space="preserve"> </v>
      </c>
      <c r="P320" s="117"/>
      <c r="Q320" s="118"/>
      <c r="R320" s="119" t="str">
        <f t="shared" si="98"/>
        <v/>
      </c>
      <c r="S320" s="133">
        <f>IFERROR(IF(M320&lt;=0.005,IF(F320="",L320,0),IF(F320&lt;&gt;"",0,IF(P320="",0,IF(P320="H",0,IF(Q320&lt;Veriler!$G$2,L320*Veriler!$G$2,L320*Q320)))))," ")</f>
        <v>0</v>
      </c>
      <c r="T320" s="133">
        <f>IF(Veriler!T320&lt;=0.1, S320, IF(AND(Veriler!T320&gt;0.1, F320="", P320="E"), IF(Q320&gt;Veriler!$G$2, Q320*S320, IF(Q320&lt;Veriler!$G$2, Veriler!$G$2*S320, Q320*S320)), 0))</f>
        <v>0</v>
      </c>
      <c r="U320" s="133" t="str">
        <f t="shared" si="99"/>
        <v xml:space="preserve"> </v>
      </c>
      <c r="V320" s="134" t="str">
        <f>IFERROR(IF(O320="%10 sınırı aşılmıştır.",L320-T320,IFERROR(IF(F320="",IF(S320=1,0,IF(L320-S320=0,"",L320-S320)),IF(Veriler!M320="",L320,IF(L320*Veriler!M320=0,"",L320*Veriler!M320))),L320)),0)</f>
        <v/>
      </c>
      <c r="W320" s="146"/>
      <c r="X320" s="146"/>
      <c r="Y320" s="146"/>
    </row>
    <row r="321" spans="1:25" s="99" customFormat="1" ht="54.75" customHeight="1" x14ac:dyDescent="0.25">
      <c r="A321" s="96">
        <f t="shared" si="100"/>
        <v>237</v>
      </c>
      <c r="B321" s="175"/>
      <c r="C321" s="176"/>
      <c r="D321" s="113"/>
      <c r="E321" s="115"/>
      <c r="F321" s="174"/>
      <c r="G321" s="114" t="str">
        <f t="shared" si="95"/>
        <v/>
      </c>
      <c r="H321" s="115"/>
      <c r="I321" s="115"/>
      <c r="J321" s="115"/>
      <c r="K321" s="115"/>
      <c r="L321" s="133" t="str">
        <f t="shared" si="96"/>
        <v/>
      </c>
      <c r="M321" s="116" t="str">
        <f>IF(L321="", "", L321/Veriler!$X$1)</f>
        <v/>
      </c>
      <c r="N321" s="116" t="str">
        <f>IF(F321&lt;&gt;"", "İthal Girdi", IF(Veriler!T321="", "", IF(Veriler!S321="H", "%0,5 üzerindedir", IF(Veriler!T321&gt;0.1, "%10 sınırı aşılmıştır.", "Uygun"))))</f>
        <v>%0,5 üzerindedir</v>
      </c>
      <c r="O321" s="116" t="str">
        <f t="shared" si="97"/>
        <v xml:space="preserve"> </v>
      </c>
      <c r="P321" s="117"/>
      <c r="Q321" s="118"/>
      <c r="R321" s="119" t="str">
        <f t="shared" si="98"/>
        <v/>
      </c>
      <c r="S321" s="133">
        <f>IFERROR(IF(M321&lt;=0.005,IF(F321="",L321,0),IF(F321&lt;&gt;"",0,IF(P321="",0,IF(P321="H",0,IF(Q321&lt;Veriler!$G$2,L321*Veriler!$G$2,L321*Q321)))))," ")</f>
        <v>0</v>
      </c>
      <c r="T321" s="133">
        <f>IF(Veriler!T321&lt;=0.1, S321, IF(AND(Veriler!T321&gt;0.1, F321="", P321="E"), IF(Q321&gt;Veriler!$G$2, Q321*S321, IF(Q321&lt;Veriler!$G$2, Veriler!$G$2*S321, Q321*S321)), 0))</f>
        <v>0</v>
      </c>
      <c r="U321" s="133" t="str">
        <f t="shared" si="99"/>
        <v xml:space="preserve"> </v>
      </c>
      <c r="V321" s="134" t="str">
        <f>IFERROR(IF(O321="%10 sınırı aşılmıştır.",L321-T321,IFERROR(IF(F321="",IF(S321=1,0,IF(L321-S321=0,"",L321-S321)),IF(Veriler!M321="",L321,IF(L321*Veriler!M321=0,"",L321*Veriler!M321))),L321)),0)</f>
        <v/>
      </c>
      <c r="W321" s="146"/>
      <c r="X321" s="146"/>
      <c r="Y321" s="146"/>
    </row>
    <row r="322" spans="1:25" s="99" customFormat="1" ht="54.75" customHeight="1" x14ac:dyDescent="0.25">
      <c r="A322" s="96">
        <f t="shared" si="100"/>
        <v>238</v>
      </c>
      <c r="B322" s="175"/>
      <c r="C322" s="176"/>
      <c r="D322" s="113"/>
      <c r="E322" s="115"/>
      <c r="F322" s="174"/>
      <c r="G322" s="114" t="str">
        <f t="shared" si="95"/>
        <v/>
      </c>
      <c r="H322" s="115"/>
      <c r="I322" s="115"/>
      <c r="J322" s="115"/>
      <c r="K322" s="115"/>
      <c r="L322" s="133" t="str">
        <f t="shared" si="96"/>
        <v/>
      </c>
      <c r="M322" s="116" t="str">
        <f>IF(L322="", "", L322/Veriler!$X$1)</f>
        <v/>
      </c>
      <c r="N322" s="116" t="str">
        <f>IF(F322&lt;&gt;"", "İthal Girdi", IF(Veriler!T322="", "", IF(Veriler!S322="H", "%0,5 üzerindedir", IF(Veriler!T322&gt;0.1, "%10 sınırı aşılmıştır.", "Uygun"))))</f>
        <v>%0,5 üzerindedir</v>
      </c>
      <c r="O322" s="116" t="str">
        <f t="shared" si="97"/>
        <v xml:space="preserve"> </v>
      </c>
      <c r="P322" s="117"/>
      <c r="Q322" s="118"/>
      <c r="R322" s="119" t="str">
        <f t="shared" si="98"/>
        <v/>
      </c>
      <c r="S322" s="133">
        <f>IFERROR(IF(M322&lt;=0.005,IF(F322="",L322,0),IF(F322&lt;&gt;"",0,IF(P322="",0,IF(P322="H",0,IF(Q322&lt;Veriler!$G$2,L322*Veriler!$G$2,L322*Q322)))))," ")</f>
        <v>0</v>
      </c>
      <c r="T322" s="133">
        <f>IF(Veriler!T322&lt;=0.1, S322, IF(AND(Veriler!T322&gt;0.1, F322="", P322="E"), IF(Q322&gt;Veriler!$G$2, Q322*S322, IF(Q322&lt;Veriler!$G$2, Veriler!$G$2*S322, Q322*S322)), 0))</f>
        <v>0</v>
      </c>
      <c r="U322" s="133" t="str">
        <f t="shared" si="99"/>
        <v xml:space="preserve"> </v>
      </c>
      <c r="V322" s="134" t="str">
        <f>IFERROR(IF(O322="%10 sınırı aşılmıştır.",L322-T322,IFERROR(IF(F322="",IF(S322=1,0,IF(L322-S322=0,"",L322-S322)),IF(Veriler!M322="",L322,IF(L322*Veriler!M322=0,"",L322*Veriler!M322))),L322)),0)</f>
        <v/>
      </c>
      <c r="W322" s="146"/>
      <c r="X322" s="146"/>
      <c r="Y322" s="146"/>
    </row>
    <row r="323" spans="1:25" s="99" customFormat="1" ht="36" hidden="1" customHeight="1" x14ac:dyDescent="0.25">
      <c r="A323" s="101"/>
      <c r="B323" s="191" t="s">
        <v>16</v>
      </c>
      <c r="C323" s="176"/>
      <c r="D323" s="120"/>
      <c r="E323" s="171"/>
      <c r="F323" s="172"/>
      <c r="G323" s="121"/>
      <c r="H323" s="115"/>
      <c r="I323" s="115"/>
      <c r="J323" s="115"/>
      <c r="K323" s="115"/>
      <c r="L323" s="121"/>
      <c r="M323" s="121"/>
      <c r="N323" s="121"/>
      <c r="O323" s="121"/>
      <c r="P323" s="120"/>
      <c r="Q323" s="120"/>
      <c r="R323" s="183"/>
      <c r="S323" s="184"/>
      <c r="T323" s="121"/>
      <c r="U323" s="121"/>
      <c r="V323" s="121"/>
      <c r="W323" s="146"/>
      <c r="X323" s="146"/>
      <c r="Y323" s="146"/>
    </row>
    <row r="324" spans="1:25" s="99" customFormat="1" ht="54.75" customHeight="1" x14ac:dyDescent="0.25">
      <c r="A324" s="96">
        <f>A322+1</f>
        <v>239</v>
      </c>
      <c r="B324" s="175"/>
      <c r="C324" s="176"/>
      <c r="D324" s="113"/>
      <c r="E324" s="115"/>
      <c r="F324" s="174"/>
      <c r="G324" s="114" t="str">
        <f t="shared" ref="G324:G337" si="101">IF(AND(F324&lt;&gt;"",V324&lt;&gt;"",L324&lt;&gt;0),V324/L324,"")</f>
        <v/>
      </c>
      <c r="H324" s="115"/>
      <c r="I324" s="115"/>
      <c r="J324" s="115"/>
      <c r="K324" s="115"/>
      <c r="L324" s="133" t="str">
        <f t="shared" ref="L324:L337" si="102">IF(AND(H324&lt;&gt;0, J324&lt;&gt;0, K324&lt;&gt;0), H324*J324*K324, "")</f>
        <v/>
      </c>
      <c r="M324" s="116" t="str">
        <f>IF(L324="", "", L324/Veriler!$X$1)</f>
        <v/>
      </c>
      <c r="N324" s="116" t="str">
        <f>IF(F324&lt;&gt;"", "İthal Girdi", IF(Veriler!T324="", "", IF(Veriler!S324="H", "%0,5 üzerindedir", IF(Veriler!T324&gt;0.1, "%10 sınırı aşılmıştır.", "Uygun"))))</f>
        <v>%0,5 üzerindedir</v>
      </c>
      <c r="O324" s="116" t="str">
        <f t="shared" ref="O324:O337" si="103">IF(M324=""," ",N324)</f>
        <v xml:space="preserve"> </v>
      </c>
      <c r="P324" s="117"/>
      <c r="Q324" s="118"/>
      <c r="R324" s="119" t="str">
        <f t="shared" ref="R324:R337" si="104">IFERROR(IF(AND(T324&lt;&gt;"",L324&lt;&gt;"",L324&lt;&gt;0,T324&lt;&gt;0),T324/L324,"")," ")</f>
        <v/>
      </c>
      <c r="S324" s="133">
        <f>IFERROR(IF(M324&lt;=0.005,IF(F324="",L324,0),IF(F324&lt;&gt;"",0,IF(P324="",0,IF(P324="H",0,IF(Q324&lt;Veriler!$G$2,L324*Veriler!$G$2,L324*Q324)))))," ")</f>
        <v>0</v>
      </c>
      <c r="T324" s="133">
        <f>IF(Veriler!T324&lt;=0.1, S324, IF(AND(Veriler!T324&gt;0.1, F324="", P324="E"), IF(Q324&gt;Veriler!$G$2, Q324*S324, IF(Q324&lt;Veriler!$G$2, Veriler!$G$2*S324, Q324*S324)), 0))</f>
        <v>0</v>
      </c>
      <c r="U324" s="133" t="str">
        <f t="shared" ref="U324:U337" si="105">IF(T324=0," ",T324)</f>
        <v xml:space="preserve"> </v>
      </c>
      <c r="V324" s="134" t="str">
        <f>IFERROR(IF(O324="%10 sınırı aşılmıştır.",L324-T324,IFERROR(IF(F324="",IF(S324=1,0,IF(L324-S324=0,"",L324-S324)),IF(Veriler!M324="",L324,IF(L324*Veriler!M324=0,"",L324*Veriler!M324))),L324)),0)</f>
        <v/>
      </c>
      <c r="W324" s="146"/>
      <c r="X324" s="146"/>
      <c r="Y324" s="146"/>
    </row>
    <row r="325" spans="1:25" s="99" customFormat="1" ht="54.75" customHeight="1" x14ac:dyDescent="0.25">
      <c r="A325" s="96">
        <f t="shared" ref="A325:A337" si="106">A324+1</f>
        <v>240</v>
      </c>
      <c r="B325" s="175"/>
      <c r="C325" s="176"/>
      <c r="D325" s="113"/>
      <c r="E325" s="115"/>
      <c r="F325" s="174"/>
      <c r="G325" s="114" t="str">
        <f t="shared" si="101"/>
        <v/>
      </c>
      <c r="H325" s="115"/>
      <c r="I325" s="115"/>
      <c r="J325" s="115"/>
      <c r="K325" s="115"/>
      <c r="L325" s="133" t="str">
        <f t="shared" si="102"/>
        <v/>
      </c>
      <c r="M325" s="116" t="str">
        <f>IF(L325="", "", L325/Veriler!$X$1)</f>
        <v/>
      </c>
      <c r="N325" s="116" t="str">
        <f>IF(F325&lt;&gt;"", "İthal Girdi", IF(Veriler!T325="", "", IF(Veriler!S325="H", "%0,5 üzerindedir", IF(Veriler!T325&gt;0.1, "%10 sınırı aşılmıştır.", "Uygun"))))</f>
        <v>%0,5 üzerindedir</v>
      </c>
      <c r="O325" s="116" t="str">
        <f t="shared" si="103"/>
        <v xml:space="preserve"> </v>
      </c>
      <c r="P325" s="117"/>
      <c r="Q325" s="118"/>
      <c r="R325" s="119" t="str">
        <f t="shared" si="104"/>
        <v/>
      </c>
      <c r="S325" s="133">
        <f>IFERROR(IF(M325&lt;=0.005,IF(F325="",L325,0),IF(F325&lt;&gt;"",0,IF(P325="",0,IF(P325="H",0,IF(Q325&lt;Veriler!$G$2,L325*Veriler!$G$2,L325*Q325)))))," ")</f>
        <v>0</v>
      </c>
      <c r="T325" s="133">
        <f>IF(Veriler!T325&lt;=0.1, S325, IF(AND(Veriler!T325&gt;0.1, F325="", P325="E"), IF(Q325&gt;Veriler!$G$2, Q325*S325, IF(Q325&lt;Veriler!$G$2, Veriler!$G$2*S325, Q325*S325)), 0))</f>
        <v>0</v>
      </c>
      <c r="U325" s="133" t="str">
        <f t="shared" si="105"/>
        <v xml:space="preserve"> </v>
      </c>
      <c r="V325" s="134" t="str">
        <f>IFERROR(IF(O325="%10 sınırı aşılmıştır.",L325-T325,IFERROR(IF(F325="",IF(S325=1,0,IF(L325-S325=0,"",L325-S325)),IF(Veriler!M325="",L325,IF(L325*Veriler!M325=0,"",L325*Veriler!M325))),L325)),0)</f>
        <v/>
      </c>
      <c r="W325" s="146"/>
      <c r="X325" s="146"/>
      <c r="Y325" s="146"/>
    </row>
    <row r="326" spans="1:25" s="99" customFormat="1" ht="54.75" customHeight="1" x14ac:dyDescent="0.25">
      <c r="A326" s="96">
        <f t="shared" si="106"/>
        <v>241</v>
      </c>
      <c r="B326" s="175"/>
      <c r="C326" s="176"/>
      <c r="D326" s="113"/>
      <c r="E326" s="115"/>
      <c r="F326" s="174"/>
      <c r="G326" s="114" t="str">
        <f t="shared" si="101"/>
        <v/>
      </c>
      <c r="H326" s="115"/>
      <c r="I326" s="115"/>
      <c r="J326" s="115"/>
      <c r="K326" s="115"/>
      <c r="L326" s="133" t="str">
        <f t="shared" si="102"/>
        <v/>
      </c>
      <c r="M326" s="116" t="str">
        <f>IF(L326="", "", L326/Veriler!$X$1)</f>
        <v/>
      </c>
      <c r="N326" s="116" t="str">
        <f>IF(F326&lt;&gt;"", "İthal Girdi", IF(Veriler!T326="", "", IF(Veriler!S326="H", "%0,5 üzerindedir", IF(Veriler!T326&gt;0.1, "%10 sınırı aşılmıştır.", "Uygun"))))</f>
        <v>%0,5 üzerindedir</v>
      </c>
      <c r="O326" s="116" t="str">
        <f t="shared" si="103"/>
        <v xml:space="preserve"> </v>
      </c>
      <c r="P326" s="117"/>
      <c r="Q326" s="118"/>
      <c r="R326" s="119" t="str">
        <f t="shared" si="104"/>
        <v/>
      </c>
      <c r="S326" s="133">
        <f>IFERROR(IF(M326&lt;=0.005,IF(F326="",L326,0),IF(F326&lt;&gt;"",0,IF(P326="",0,IF(P326="H",0,IF(Q326&lt;Veriler!$G$2,L326*Veriler!$G$2,L326*Q326)))))," ")</f>
        <v>0</v>
      </c>
      <c r="T326" s="133">
        <f>IF(Veriler!T326&lt;=0.1, S326, IF(AND(Veriler!T326&gt;0.1, F326="", P326="E"), IF(Q326&gt;Veriler!$G$2, Q326*S326, IF(Q326&lt;Veriler!$G$2, Veriler!$G$2*S326, Q326*S326)), 0))</f>
        <v>0</v>
      </c>
      <c r="U326" s="133" t="str">
        <f t="shared" si="105"/>
        <v xml:space="preserve"> </v>
      </c>
      <c r="V326" s="134" t="str">
        <f>IFERROR(IF(O326="%10 sınırı aşılmıştır.",L326-T326,IFERROR(IF(F326="",IF(S326=1,0,IF(L326-S326=0,"",L326-S326)),IF(Veriler!M326="",L326,IF(L326*Veriler!M326=0,"",L326*Veriler!M326))),L326)),0)</f>
        <v/>
      </c>
      <c r="W326" s="146"/>
      <c r="X326" s="146"/>
      <c r="Y326" s="146"/>
    </row>
    <row r="327" spans="1:25" s="99" customFormat="1" ht="54.75" customHeight="1" x14ac:dyDescent="0.25">
      <c r="A327" s="96">
        <f t="shared" si="106"/>
        <v>242</v>
      </c>
      <c r="B327" s="175"/>
      <c r="C327" s="176"/>
      <c r="D327" s="113"/>
      <c r="E327" s="115"/>
      <c r="F327" s="174"/>
      <c r="G327" s="114" t="str">
        <f t="shared" si="101"/>
        <v/>
      </c>
      <c r="H327" s="115"/>
      <c r="I327" s="115"/>
      <c r="J327" s="115"/>
      <c r="K327" s="115"/>
      <c r="L327" s="133" t="str">
        <f t="shared" si="102"/>
        <v/>
      </c>
      <c r="M327" s="116" t="str">
        <f>IF(L327="", "", L327/Veriler!$X$1)</f>
        <v/>
      </c>
      <c r="N327" s="116" t="str">
        <f>IF(F327&lt;&gt;"", "İthal Girdi", IF(Veriler!T327="", "", IF(Veriler!S327="H", "%0,5 üzerindedir", IF(Veriler!T327&gt;0.1, "%10 sınırı aşılmıştır.", "Uygun"))))</f>
        <v>%0,5 üzerindedir</v>
      </c>
      <c r="O327" s="116" t="str">
        <f t="shared" si="103"/>
        <v xml:space="preserve"> </v>
      </c>
      <c r="P327" s="117"/>
      <c r="Q327" s="118"/>
      <c r="R327" s="119" t="str">
        <f t="shared" si="104"/>
        <v/>
      </c>
      <c r="S327" s="133">
        <f>IFERROR(IF(M327&lt;=0.005,IF(F327="",L327,0),IF(F327&lt;&gt;"",0,IF(P327="",0,IF(P327="H",0,IF(Q327&lt;Veriler!$G$2,L327*Veriler!$G$2,L327*Q327)))))," ")</f>
        <v>0</v>
      </c>
      <c r="T327" s="133">
        <f>IF(Veriler!T327&lt;=0.1, S327, IF(AND(Veriler!T327&gt;0.1, F327="", P327="E"), IF(Q327&gt;Veriler!$G$2, Q327*S327, IF(Q327&lt;Veriler!$G$2, Veriler!$G$2*S327, Q327*S327)), 0))</f>
        <v>0</v>
      </c>
      <c r="U327" s="133" t="str">
        <f t="shared" si="105"/>
        <v xml:space="preserve"> </v>
      </c>
      <c r="V327" s="134" t="str">
        <f>IFERROR(IF(O327="%10 sınırı aşılmıştır.",L327-T327,IFERROR(IF(F327="",IF(S327=1,0,IF(L327-S327=0,"",L327-S327)),IF(Veriler!M327="",L327,IF(L327*Veriler!M327=0,"",L327*Veriler!M327))),L327)),0)</f>
        <v/>
      </c>
      <c r="W327" s="146"/>
      <c r="X327" s="146"/>
      <c r="Y327" s="146"/>
    </row>
    <row r="328" spans="1:25" s="99" customFormat="1" ht="54.75" customHeight="1" x14ac:dyDescent="0.25">
      <c r="A328" s="96">
        <f t="shared" si="106"/>
        <v>243</v>
      </c>
      <c r="B328" s="175"/>
      <c r="C328" s="176"/>
      <c r="D328" s="113"/>
      <c r="E328" s="115"/>
      <c r="F328" s="174"/>
      <c r="G328" s="114" t="str">
        <f t="shared" si="101"/>
        <v/>
      </c>
      <c r="H328" s="115"/>
      <c r="I328" s="115"/>
      <c r="J328" s="115"/>
      <c r="K328" s="115"/>
      <c r="L328" s="133" t="str">
        <f t="shared" si="102"/>
        <v/>
      </c>
      <c r="M328" s="116" t="str">
        <f>IF(L328="", "", L328/Veriler!$X$1)</f>
        <v/>
      </c>
      <c r="N328" s="116" t="str">
        <f>IF(F328&lt;&gt;"", "İthal Girdi", IF(Veriler!T328="", "", IF(Veriler!S328="H", "%0,5 üzerindedir", IF(Veriler!T328&gt;0.1, "%10 sınırı aşılmıştır.", "Uygun"))))</f>
        <v>%0,5 üzerindedir</v>
      </c>
      <c r="O328" s="116" t="str">
        <f t="shared" si="103"/>
        <v xml:space="preserve"> </v>
      </c>
      <c r="P328" s="117"/>
      <c r="Q328" s="118"/>
      <c r="R328" s="119" t="str">
        <f t="shared" si="104"/>
        <v/>
      </c>
      <c r="S328" s="133">
        <f>IFERROR(IF(M328&lt;=0.005,IF(F328="",L328,0),IF(F328&lt;&gt;"",0,IF(P328="",0,IF(P328="H",0,IF(Q328&lt;Veriler!$G$2,L328*Veriler!$G$2,L328*Q328)))))," ")</f>
        <v>0</v>
      </c>
      <c r="T328" s="133">
        <f>IF(Veriler!T328&lt;=0.1, S328, IF(AND(Veriler!T328&gt;0.1, F328="", P328="E"), IF(Q328&gt;Veriler!$G$2, Q328*S328, IF(Q328&lt;Veriler!$G$2, Veriler!$G$2*S328, Q328*S328)), 0))</f>
        <v>0</v>
      </c>
      <c r="U328" s="133" t="str">
        <f t="shared" si="105"/>
        <v xml:space="preserve"> </v>
      </c>
      <c r="V328" s="134" t="str">
        <f>IFERROR(IF(O328="%10 sınırı aşılmıştır.",L328-T328,IFERROR(IF(F328="",IF(S328=1,0,IF(L328-S328=0,"",L328-S328)),IF(Veriler!M328="",L328,IF(L328*Veriler!M328=0,"",L328*Veriler!M328))),L328)),0)</f>
        <v/>
      </c>
      <c r="W328" s="146"/>
      <c r="X328" s="146"/>
      <c r="Y328" s="146"/>
    </row>
    <row r="329" spans="1:25" s="99" customFormat="1" ht="54.75" customHeight="1" x14ac:dyDescent="0.25">
      <c r="A329" s="96">
        <f t="shared" si="106"/>
        <v>244</v>
      </c>
      <c r="B329" s="175"/>
      <c r="C329" s="176"/>
      <c r="D329" s="113"/>
      <c r="E329" s="115"/>
      <c r="F329" s="174"/>
      <c r="G329" s="114" t="str">
        <f t="shared" si="101"/>
        <v/>
      </c>
      <c r="H329" s="115"/>
      <c r="I329" s="115"/>
      <c r="J329" s="115"/>
      <c r="K329" s="115"/>
      <c r="L329" s="133" t="str">
        <f t="shared" si="102"/>
        <v/>
      </c>
      <c r="M329" s="116" t="str">
        <f>IF(L329="", "", L329/Veriler!$X$1)</f>
        <v/>
      </c>
      <c r="N329" s="116" t="str">
        <f>IF(F329&lt;&gt;"", "İthal Girdi", IF(Veriler!T329="", "", IF(Veriler!S329="H", "%0,5 üzerindedir", IF(Veriler!T329&gt;0.1, "%10 sınırı aşılmıştır.", "Uygun"))))</f>
        <v>%0,5 üzerindedir</v>
      </c>
      <c r="O329" s="116" t="str">
        <f t="shared" si="103"/>
        <v xml:space="preserve"> </v>
      </c>
      <c r="P329" s="117"/>
      <c r="Q329" s="118"/>
      <c r="R329" s="119" t="str">
        <f t="shared" si="104"/>
        <v/>
      </c>
      <c r="S329" s="133">
        <f>IFERROR(IF(M329&lt;=0.005,IF(F329="",L329,0),IF(F329&lt;&gt;"",0,IF(P329="",0,IF(P329="H",0,IF(Q329&lt;Veriler!$G$2,L329*Veriler!$G$2,L329*Q329)))))," ")</f>
        <v>0</v>
      </c>
      <c r="T329" s="133">
        <f>IF(Veriler!T329&lt;=0.1, S329, IF(AND(Veriler!T329&gt;0.1, F329="", P329="E"), IF(Q329&gt;Veriler!$G$2, Q329*S329, IF(Q329&lt;Veriler!$G$2, Veriler!$G$2*S329, Q329*S329)), 0))</f>
        <v>0</v>
      </c>
      <c r="U329" s="133" t="str">
        <f t="shared" si="105"/>
        <v xml:space="preserve"> </v>
      </c>
      <c r="V329" s="134" t="str">
        <f>IFERROR(IF(O329="%10 sınırı aşılmıştır.",L329-T329,IFERROR(IF(F329="",IF(S329=1,0,IF(L329-S329=0,"",L329-S329)),IF(Veriler!M329="",L329,IF(L329*Veriler!M329=0,"",L329*Veriler!M329))),L329)),0)</f>
        <v/>
      </c>
      <c r="W329" s="146"/>
      <c r="X329" s="146"/>
      <c r="Y329" s="146"/>
    </row>
    <row r="330" spans="1:25" s="99" customFormat="1" ht="54.75" customHeight="1" x14ac:dyDescent="0.25">
      <c r="A330" s="96">
        <f t="shared" si="106"/>
        <v>245</v>
      </c>
      <c r="B330" s="175"/>
      <c r="C330" s="176"/>
      <c r="D330" s="113"/>
      <c r="E330" s="115"/>
      <c r="F330" s="174"/>
      <c r="G330" s="114" t="str">
        <f t="shared" si="101"/>
        <v/>
      </c>
      <c r="H330" s="115"/>
      <c r="I330" s="115"/>
      <c r="J330" s="115"/>
      <c r="K330" s="115"/>
      <c r="L330" s="133" t="str">
        <f t="shared" si="102"/>
        <v/>
      </c>
      <c r="M330" s="116" t="str">
        <f>IF(L330="", "", L330/Veriler!$X$1)</f>
        <v/>
      </c>
      <c r="N330" s="116" t="str">
        <f>IF(F330&lt;&gt;"", "İthal Girdi", IF(Veriler!T330="", "", IF(Veriler!S330="H", "%0,5 üzerindedir", IF(Veriler!T330&gt;0.1, "%10 sınırı aşılmıştır.", "Uygun"))))</f>
        <v>%0,5 üzerindedir</v>
      </c>
      <c r="O330" s="116" t="str">
        <f t="shared" si="103"/>
        <v xml:space="preserve"> </v>
      </c>
      <c r="P330" s="117"/>
      <c r="Q330" s="118"/>
      <c r="R330" s="119" t="str">
        <f t="shared" si="104"/>
        <v/>
      </c>
      <c r="S330" s="133">
        <f>IFERROR(IF(M330&lt;=0.005,IF(F330="",L330,0),IF(F330&lt;&gt;"",0,IF(P330="",0,IF(P330="H",0,IF(Q330&lt;Veriler!$G$2,L330*Veriler!$G$2,L330*Q330)))))," ")</f>
        <v>0</v>
      </c>
      <c r="T330" s="133">
        <f>IF(Veriler!T330&lt;=0.1, S330, IF(AND(Veriler!T330&gt;0.1, F330="", P330="E"), IF(Q330&gt;Veriler!$G$2, Q330*S330, IF(Q330&lt;Veriler!$G$2, Veriler!$G$2*S330, Q330*S330)), 0))</f>
        <v>0</v>
      </c>
      <c r="U330" s="133" t="str">
        <f t="shared" si="105"/>
        <v xml:space="preserve"> </v>
      </c>
      <c r="V330" s="134" t="str">
        <f>IFERROR(IF(O330="%10 sınırı aşılmıştır.",L330-T330,IFERROR(IF(F330="",IF(S330=1,0,IF(L330-S330=0,"",L330-S330)),IF(Veriler!M330="",L330,IF(L330*Veriler!M330=0,"",L330*Veriler!M330))),L330)),0)</f>
        <v/>
      </c>
      <c r="W330" s="146"/>
      <c r="X330" s="146"/>
      <c r="Y330" s="146"/>
    </row>
    <row r="331" spans="1:25" s="99" customFormat="1" ht="54.75" customHeight="1" x14ac:dyDescent="0.25">
      <c r="A331" s="96">
        <f t="shared" si="106"/>
        <v>246</v>
      </c>
      <c r="B331" s="175"/>
      <c r="C331" s="176"/>
      <c r="D331" s="113"/>
      <c r="E331" s="115"/>
      <c r="F331" s="174"/>
      <c r="G331" s="114" t="str">
        <f t="shared" si="101"/>
        <v/>
      </c>
      <c r="H331" s="115"/>
      <c r="I331" s="115"/>
      <c r="J331" s="115"/>
      <c r="K331" s="115"/>
      <c r="L331" s="133" t="str">
        <f t="shared" si="102"/>
        <v/>
      </c>
      <c r="M331" s="116" t="str">
        <f>IF(L331="", "", L331/Veriler!$X$1)</f>
        <v/>
      </c>
      <c r="N331" s="116" t="str">
        <f>IF(F331&lt;&gt;"", "İthal Girdi", IF(Veriler!T331="", "", IF(Veriler!S331="H", "%0,5 üzerindedir", IF(Veriler!T331&gt;0.1, "%10 sınırı aşılmıştır.", "Uygun"))))</f>
        <v>%0,5 üzerindedir</v>
      </c>
      <c r="O331" s="116" t="str">
        <f t="shared" si="103"/>
        <v xml:space="preserve"> </v>
      </c>
      <c r="P331" s="117"/>
      <c r="Q331" s="118"/>
      <c r="R331" s="119" t="str">
        <f t="shared" si="104"/>
        <v/>
      </c>
      <c r="S331" s="133">
        <f>IFERROR(IF(M331&lt;=0.005,IF(F331="",L331,0),IF(F331&lt;&gt;"",0,IF(P331="",0,IF(P331="H",0,IF(Q331&lt;Veriler!$G$2,L331*Veriler!$G$2,L331*Q331)))))," ")</f>
        <v>0</v>
      </c>
      <c r="T331" s="133">
        <f>IF(Veriler!T331&lt;=0.1, S331, IF(AND(Veriler!T331&gt;0.1, F331="", P331="E"), IF(Q331&gt;Veriler!$G$2, Q331*S331, IF(Q331&lt;Veriler!$G$2, Veriler!$G$2*S331, Q331*S331)), 0))</f>
        <v>0</v>
      </c>
      <c r="U331" s="133" t="str">
        <f t="shared" si="105"/>
        <v xml:space="preserve"> </v>
      </c>
      <c r="V331" s="134" t="str">
        <f>IFERROR(IF(O331="%10 sınırı aşılmıştır.",L331-T331,IFERROR(IF(F331="",IF(S331=1,0,IF(L331-S331=0,"",L331-S331)),IF(Veriler!M331="",L331,IF(L331*Veriler!M331=0,"",L331*Veriler!M331))),L331)),0)</f>
        <v/>
      </c>
      <c r="W331" s="146"/>
      <c r="X331" s="146"/>
      <c r="Y331" s="146"/>
    </row>
    <row r="332" spans="1:25" s="99" customFormat="1" ht="54.75" customHeight="1" x14ac:dyDescent="0.25">
      <c r="A332" s="96">
        <f t="shared" si="106"/>
        <v>247</v>
      </c>
      <c r="B332" s="175"/>
      <c r="C332" s="176"/>
      <c r="D332" s="113"/>
      <c r="E332" s="115"/>
      <c r="F332" s="174"/>
      <c r="G332" s="114" t="str">
        <f t="shared" si="101"/>
        <v/>
      </c>
      <c r="H332" s="115"/>
      <c r="I332" s="115"/>
      <c r="J332" s="115"/>
      <c r="K332" s="115"/>
      <c r="L332" s="133" t="str">
        <f t="shared" si="102"/>
        <v/>
      </c>
      <c r="M332" s="116" t="str">
        <f>IF(L332="", "", L332/Veriler!$X$1)</f>
        <v/>
      </c>
      <c r="N332" s="116" t="str">
        <f>IF(F332&lt;&gt;"", "İthal Girdi", IF(Veriler!T332="", "", IF(Veriler!S332="H", "%0,5 üzerindedir", IF(Veriler!T332&gt;0.1, "%10 sınırı aşılmıştır.", "Uygun"))))</f>
        <v>%0,5 üzerindedir</v>
      </c>
      <c r="O332" s="116" t="str">
        <f t="shared" si="103"/>
        <v xml:space="preserve"> </v>
      </c>
      <c r="P332" s="117"/>
      <c r="Q332" s="118"/>
      <c r="R332" s="119" t="str">
        <f t="shared" si="104"/>
        <v/>
      </c>
      <c r="S332" s="133">
        <f>IFERROR(IF(M332&lt;=0.005,IF(F332="",L332,0),IF(F332&lt;&gt;"",0,IF(P332="",0,IF(P332="H",0,IF(Q332&lt;Veriler!$G$2,L332*Veriler!$G$2,L332*Q332)))))," ")</f>
        <v>0</v>
      </c>
      <c r="T332" s="133">
        <f>IF(Veriler!T332&lt;=0.1, S332, IF(AND(Veriler!T332&gt;0.1, F332="", P332="E"), IF(Q332&gt;Veriler!$G$2, Q332*S332, IF(Q332&lt;Veriler!$G$2, Veriler!$G$2*S332, Q332*S332)), 0))</f>
        <v>0</v>
      </c>
      <c r="U332" s="133" t="str">
        <f t="shared" si="105"/>
        <v xml:space="preserve"> </v>
      </c>
      <c r="V332" s="134" t="str">
        <f>IFERROR(IF(O332="%10 sınırı aşılmıştır.",L332-T332,IFERROR(IF(F332="",IF(S332=1,0,IF(L332-S332=0,"",L332-S332)),IF(Veriler!M332="",L332,IF(L332*Veriler!M332=0,"",L332*Veriler!M332))),L332)),0)</f>
        <v/>
      </c>
      <c r="W332" s="146"/>
      <c r="X332" s="146"/>
      <c r="Y332" s="146"/>
    </row>
    <row r="333" spans="1:25" s="99" customFormat="1" ht="54.75" customHeight="1" x14ac:dyDescent="0.25">
      <c r="A333" s="96">
        <f t="shared" si="106"/>
        <v>248</v>
      </c>
      <c r="B333" s="175"/>
      <c r="C333" s="176"/>
      <c r="D333" s="113"/>
      <c r="E333" s="115"/>
      <c r="F333" s="174"/>
      <c r="G333" s="114" t="str">
        <f t="shared" si="101"/>
        <v/>
      </c>
      <c r="H333" s="115"/>
      <c r="I333" s="115"/>
      <c r="J333" s="115"/>
      <c r="K333" s="115"/>
      <c r="L333" s="133" t="str">
        <f t="shared" si="102"/>
        <v/>
      </c>
      <c r="M333" s="116" t="str">
        <f>IF(L333="", "", L333/Veriler!$X$1)</f>
        <v/>
      </c>
      <c r="N333" s="116" t="str">
        <f>IF(F333&lt;&gt;"", "İthal Girdi", IF(Veriler!T333="", "", IF(Veriler!S333="H", "%0,5 üzerindedir", IF(Veriler!T333&gt;0.1, "%10 sınırı aşılmıştır.", "Uygun"))))</f>
        <v>%0,5 üzerindedir</v>
      </c>
      <c r="O333" s="116" t="str">
        <f t="shared" si="103"/>
        <v xml:space="preserve"> </v>
      </c>
      <c r="P333" s="117"/>
      <c r="Q333" s="118"/>
      <c r="R333" s="119" t="str">
        <f t="shared" si="104"/>
        <v/>
      </c>
      <c r="S333" s="133">
        <f>IFERROR(IF(M333&lt;=0.005,IF(F333="",L333,0),IF(F333&lt;&gt;"",0,IF(P333="",0,IF(P333="H",0,IF(Q333&lt;Veriler!$G$2,L333*Veriler!$G$2,L333*Q333)))))," ")</f>
        <v>0</v>
      </c>
      <c r="T333" s="133">
        <f>IF(Veriler!T333&lt;=0.1, S333, IF(AND(Veriler!T333&gt;0.1, F333="", P333="E"), IF(Q333&gt;Veriler!$G$2, Q333*S333, IF(Q333&lt;Veriler!$G$2, Veriler!$G$2*S333, Q333*S333)), 0))</f>
        <v>0</v>
      </c>
      <c r="U333" s="133" t="str">
        <f t="shared" si="105"/>
        <v xml:space="preserve"> </v>
      </c>
      <c r="V333" s="134" t="str">
        <f>IFERROR(IF(O333="%10 sınırı aşılmıştır.",L333-T333,IFERROR(IF(F333="",IF(S333=1,0,IF(L333-S333=0,"",L333-S333)),IF(Veriler!M333="",L333,IF(L333*Veriler!M333=0,"",L333*Veriler!M333))),L333)),0)</f>
        <v/>
      </c>
      <c r="W333" s="146"/>
      <c r="X333" s="146"/>
      <c r="Y333" s="146"/>
    </row>
    <row r="334" spans="1:25" s="99" customFormat="1" ht="54.75" customHeight="1" x14ac:dyDescent="0.25">
      <c r="A334" s="96">
        <f t="shared" si="106"/>
        <v>249</v>
      </c>
      <c r="B334" s="175"/>
      <c r="C334" s="176"/>
      <c r="D334" s="113"/>
      <c r="E334" s="115"/>
      <c r="F334" s="174"/>
      <c r="G334" s="114" t="str">
        <f t="shared" si="101"/>
        <v/>
      </c>
      <c r="H334" s="115"/>
      <c r="I334" s="115"/>
      <c r="J334" s="115"/>
      <c r="K334" s="115"/>
      <c r="L334" s="133" t="str">
        <f t="shared" si="102"/>
        <v/>
      </c>
      <c r="M334" s="116" t="str">
        <f>IF(L334="", "", L334/Veriler!$X$1)</f>
        <v/>
      </c>
      <c r="N334" s="116" t="str">
        <f>IF(F334&lt;&gt;"", "İthal Girdi", IF(Veriler!T334="", "", IF(Veriler!S334="H", "%0,5 üzerindedir", IF(Veriler!T334&gt;0.1, "%10 sınırı aşılmıştır.", "Uygun"))))</f>
        <v>%0,5 üzerindedir</v>
      </c>
      <c r="O334" s="116" t="str">
        <f t="shared" si="103"/>
        <v xml:space="preserve"> </v>
      </c>
      <c r="P334" s="117"/>
      <c r="Q334" s="118"/>
      <c r="R334" s="119" t="str">
        <f t="shared" si="104"/>
        <v/>
      </c>
      <c r="S334" s="133">
        <f>IFERROR(IF(M334&lt;=0.005,IF(F334="",L334,0),IF(F334&lt;&gt;"",0,IF(P334="",0,IF(P334="H",0,IF(Q334&lt;Veriler!$G$2,L334*Veriler!$G$2,L334*Q334)))))," ")</f>
        <v>0</v>
      </c>
      <c r="T334" s="133">
        <f>IF(Veriler!T334&lt;=0.1, S334, IF(AND(Veriler!T334&gt;0.1, F334="", P334="E"), IF(Q334&gt;Veriler!$G$2, Q334*S334, IF(Q334&lt;Veriler!$G$2, Veriler!$G$2*S334, Q334*S334)), 0))</f>
        <v>0</v>
      </c>
      <c r="U334" s="133" t="str">
        <f t="shared" si="105"/>
        <v xml:space="preserve"> </v>
      </c>
      <c r="V334" s="134" t="str">
        <f>IFERROR(IF(O334="%10 sınırı aşılmıştır.",L334-T334,IFERROR(IF(F334="",IF(S334=1,0,IF(L334-S334=0,"",L334-S334)),IF(Veriler!M334="",L334,IF(L334*Veriler!M334=0,"",L334*Veriler!M334))),L334)),0)</f>
        <v/>
      </c>
      <c r="W334" s="146"/>
      <c r="X334" s="146"/>
      <c r="Y334" s="146"/>
    </row>
    <row r="335" spans="1:25" s="99" customFormat="1" ht="54.75" customHeight="1" x14ac:dyDescent="0.25">
      <c r="A335" s="96">
        <f t="shared" si="106"/>
        <v>250</v>
      </c>
      <c r="B335" s="175"/>
      <c r="C335" s="176"/>
      <c r="D335" s="113"/>
      <c r="E335" s="115"/>
      <c r="F335" s="174"/>
      <c r="G335" s="114" t="str">
        <f t="shared" si="101"/>
        <v/>
      </c>
      <c r="H335" s="115"/>
      <c r="I335" s="115"/>
      <c r="J335" s="115"/>
      <c r="K335" s="115"/>
      <c r="L335" s="133" t="str">
        <f t="shared" si="102"/>
        <v/>
      </c>
      <c r="M335" s="116" t="str">
        <f>IF(L335="", "", L335/Veriler!$X$1)</f>
        <v/>
      </c>
      <c r="N335" s="116" t="str">
        <f>IF(F335&lt;&gt;"", "İthal Girdi", IF(Veriler!T335="", "", IF(Veriler!S335="H", "%0,5 üzerindedir", IF(Veriler!T335&gt;0.1, "%10 sınırı aşılmıştır.", "Uygun"))))</f>
        <v>%0,5 üzerindedir</v>
      </c>
      <c r="O335" s="116" t="str">
        <f t="shared" si="103"/>
        <v xml:space="preserve"> </v>
      </c>
      <c r="P335" s="117"/>
      <c r="Q335" s="118"/>
      <c r="R335" s="119" t="str">
        <f t="shared" si="104"/>
        <v/>
      </c>
      <c r="S335" s="133">
        <f>IFERROR(IF(M335&lt;=0.005,IF(F335="",L335,0),IF(F335&lt;&gt;"",0,IF(P335="",0,IF(P335="H",0,IF(Q335&lt;Veriler!$G$2,L335*Veriler!$G$2,L335*Q335)))))," ")</f>
        <v>0</v>
      </c>
      <c r="T335" s="133">
        <f>IF(Veriler!T335&lt;=0.1, S335, IF(AND(Veriler!T335&gt;0.1, F335="", P335="E"), IF(Q335&gt;Veriler!$G$2, Q335*S335, IF(Q335&lt;Veriler!$G$2, Veriler!$G$2*S335, Q335*S335)), 0))</f>
        <v>0</v>
      </c>
      <c r="U335" s="133" t="str">
        <f t="shared" si="105"/>
        <v xml:space="preserve"> </v>
      </c>
      <c r="V335" s="134" t="str">
        <f>IFERROR(IF(O335="%10 sınırı aşılmıştır.",L335-T335,IFERROR(IF(F335="",IF(S335=1,0,IF(L335-S335=0,"",L335-S335)),IF(Veriler!M335="",L335,IF(L335*Veriler!M335=0,"",L335*Veriler!M335))),L335)),0)</f>
        <v/>
      </c>
      <c r="W335" s="146"/>
      <c r="X335" s="146"/>
      <c r="Y335" s="146"/>
    </row>
    <row r="336" spans="1:25" s="99" customFormat="1" ht="54.75" customHeight="1" x14ac:dyDescent="0.25">
      <c r="A336" s="96">
        <f t="shared" si="106"/>
        <v>251</v>
      </c>
      <c r="B336" s="175"/>
      <c r="C336" s="176"/>
      <c r="D336" s="113"/>
      <c r="E336" s="115"/>
      <c r="F336" s="174"/>
      <c r="G336" s="114" t="str">
        <f t="shared" si="101"/>
        <v/>
      </c>
      <c r="H336" s="115"/>
      <c r="I336" s="115"/>
      <c r="J336" s="115"/>
      <c r="K336" s="115"/>
      <c r="L336" s="133" t="str">
        <f t="shared" si="102"/>
        <v/>
      </c>
      <c r="M336" s="116" t="str">
        <f>IF(L336="", "", L336/Veriler!$X$1)</f>
        <v/>
      </c>
      <c r="N336" s="116" t="str">
        <f>IF(F336&lt;&gt;"", "İthal Girdi", IF(Veriler!T336="", "", IF(Veriler!S336="H", "%0,5 üzerindedir", IF(Veriler!T336&gt;0.1, "%10 sınırı aşılmıştır.", "Uygun"))))</f>
        <v>%0,5 üzerindedir</v>
      </c>
      <c r="O336" s="116" t="str">
        <f t="shared" si="103"/>
        <v xml:space="preserve"> </v>
      </c>
      <c r="P336" s="117"/>
      <c r="Q336" s="118"/>
      <c r="R336" s="119" t="str">
        <f t="shared" si="104"/>
        <v/>
      </c>
      <c r="S336" s="133">
        <f>IFERROR(IF(M336&lt;=0.005,IF(F336="",L336,0),IF(F336&lt;&gt;"",0,IF(P336="",0,IF(P336="H",0,IF(Q336&lt;Veriler!$G$2,L336*Veriler!$G$2,L336*Q336)))))," ")</f>
        <v>0</v>
      </c>
      <c r="T336" s="133">
        <f>IF(Veriler!T336&lt;=0.1, S336, IF(AND(Veriler!T336&gt;0.1, F336="", P336="E"), IF(Q336&gt;Veriler!$G$2, Q336*S336, IF(Q336&lt;Veriler!$G$2, Veriler!$G$2*S336, Q336*S336)), 0))</f>
        <v>0</v>
      </c>
      <c r="U336" s="133" t="str">
        <f t="shared" si="105"/>
        <v xml:space="preserve"> </v>
      </c>
      <c r="V336" s="134" t="str">
        <f>IFERROR(IF(O336="%10 sınırı aşılmıştır.",L336-T336,IFERROR(IF(F336="",IF(S336=1,0,IF(L336-S336=0,"",L336-S336)),IF(Veriler!M336="",L336,IF(L336*Veriler!M336=0,"",L336*Veriler!M336))),L336)),0)</f>
        <v/>
      </c>
      <c r="W336" s="146"/>
      <c r="X336" s="146"/>
      <c r="Y336" s="146"/>
    </row>
    <row r="337" spans="1:25" s="99" customFormat="1" ht="54.75" customHeight="1" x14ac:dyDescent="0.25">
      <c r="A337" s="96">
        <f t="shared" si="106"/>
        <v>252</v>
      </c>
      <c r="B337" s="175"/>
      <c r="C337" s="176"/>
      <c r="D337" s="113"/>
      <c r="E337" s="115"/>
      <c r="F337" s="174"/>
      <c r="G337" s="114" t="str">
        <f t="shared" si="101"/>
        <v/>
      </c>
      <c r="H337" s="115"/>
      <c r="I337" s="115"/>
      <c r="J337" s="115"/>
      <c r="K337" s="115"/>
      <c r="L337" s="133" t="str">
        <f t="shared" si="102"/>
        <v/>
      </c>
      <c r="M337" s="116" t="str">
        <f>IF(L337="", "", L337/Veriler!$X$1)</f>
        <v/>
      </c>
      <c r="N337" s="116" t="str">
        <f>IF(F337&lt;&gt;"", "İthal Girdi", IF(Veriler!T337="", "", IF(Veriler!S337="H", "%0,5 üzerindedir", IF(Veriler!T337&gt;0.1, "%10 sınırı aşılmıştır.", "Uygun"))))</f>
        <v>%0,5 üzerindedir</v>
      </c>
      <c r="O337" s="116" t="str">
        <f t="shared" si="103"/>
        <v xml:space="preserve"> </v>
      </c>
      <c r="P337" s="117"/>
      <c r="Q337" s="118"/>
      <c r="R337" s="119" t="str">
        <f t="shared" si="104"/>
        <v/>
      </c>
      <c r="S337" s="133">
        <f>IFERROR(IF(M337&lt;=0.005,IF(F337="",L337,0),IF(F337&lt;&gt;"",0,IF(P337="",0,IF(P337="H",0,IF(Q337&lt;Veriler!$G$2,L337*Veriler!$G$2,L337*Q337)))))," ")</f>
        <v>0</v>
      </c>
      <c r="T337" s="133">
        <f>IF(Veriler!T337&lt;=0.1, S337, IF(AND(Veriler!T337&gt;0.1, F337="", P337="E"), IF(Q337&gt;Veriler!$G$2, Q337*S337, IF(Q337&lt;Veriler!$G$2, Veriler!$G$2*S337, Q337*S337)), 0))</f>
        <v>0</v>
      </c>
      <c r="U337" s="133" t="str">
        <f t="shared" si="105"/>
        <v xml:space="preserve"> </v>
      </c>
      <c r="V337" s="134" t="str">
        <f>IFERROR(IF(O337="%10 sınırı aşılmıştır.",L337-T337,IFERROR(IF(F337="",IF(S337=1,0,IF(L337-S337=0,"",L337-S337)),IF(Veriler!M337="",L337,IF(L337*Veriler!M337=0,"",L337*Veriler!M337))),L337)),0)</f>
        <v/>
      </c>
      <c r="W337" s="146"/>
      <c r="X337" s="146"/>
      <c r="Y337" s="146"/>
    </row>
    <row r="338" spans="1:25" s="99" customFormat="1" ht="24" customHeight="1" x14ac:dyDescent="0.25">
      <c r="A338" s="103"/>
      <c r="B338" s="104"/>
      <c r="C338" s="104"/>
      <c r="D338" s="104"/>
      <c r="E338" s="103"/>
      <c r="F338" s="135"/>
      <c r="G338" s="157"/>
      <c r="H338" s="103"/>
      <c r="I338" s="103"/>
      <c r="J338" s="103"/>
      <c r="K338" s="103"/>
      <c r="L338" s="136">
        <f>SUM(L309:L322,L324:L337)</f>
        <v>0</v>
      </c>
      <c r="M338" s="158"/>
      <c r="N338" s="158"/>
      <c r="O338" s="158"/>
      <c r="P338" s="105"/>
      <c r="Q338" s="106"/>
      <c r="R338" s="159"/>
      <c r="S338" s="160"/>
      <c r="T338" s="160"/>
      <c r="U338" s="160"/>
      <c r="V338" s="160"/>
      <c r="W338" s="146"/>
      <c r="X338" s="146"/>
      <c r="Y338" s="146"/>
    </row>
    <row r="339" spans="1:25" s="99" customFormat="1" ht="31.5" customHeight="1" x14ac:dyDescent="0.25">
      <c r="A339" s="103"/>
      <c r="B339" s="104"/>
      <c r="C339" s="104"/>
      <c r="D339" s="104"/>
      <c r="E339" s="103"/>
      <c r="F339" s="135"/>
      <c r="G339" s="157"/>
      <c r="H339" s="103"/>
      <c r="I339" s="103"/>
      <c r="J339" s="103"/>
      <c r="K339" s="103"/>
      <c r="L339" s="161"/>
      <c r="M339" s="158"/>
      <c r="N339" s="158"/>
      <c r="O339" s="158"/>
      <c r="P339" s="105"/>
      <c r="Q339" s="106"/>
      <c r="R339" s="159"/>
      <c r="S339" s="162" t="s">
        <v>57</v>
      </c>
      <c r="T339" s="162" t="s">
        <v>57</v>
      </c>
      <c r="U339" s="162" t="s">
        <v>57</v>
      </c>
      <c r="V339" s="163" t="s">
        <v>58</v>
      </c>
      <c r="W339" s="146"/>
      <c r="X339" s="146"/>
      <c r="Y339" s="146"/>
    </row>
    <row r="340" spans="1:25" s="99" customFormat="1" ht="58.5" customHeight="1" x14ac:dyDescent="0.25">
      <c r="A340" s="185" t="s">
        <v>59</v>
      </c>
      <c r="B340" s="180"/>
      <c r="C340" s="180"/>
      <c r="D340" s="180"/>
      <c r="E340" s="180"/>
      <c r="F340" s="180"/>
      <c r="G340" s="180"/>
      <c r="H340" s="180"/>
      <c r="I340" s="180"/>
      <c r="J340" s="180"/>
      <c r="K340" s="180"/>
      <c r="L340" s="180"/>
      <c r="M340" s="180"/>
      <c r="N340" s="180"/>
      <c r="O340" s="180"/>
      <c r="P340" s="180"/>
      <c r="Q340" s="180"/>
      <c r="R340" s="176"/>
      <c r="S340" s="137">
        <f>SUM(S302,S309:S322,S324:S337)</f>
        <v>0</v>
      </c>
      <c r="T340" s="137" t="str">
        <f>IF(SUM(T309:T322,T324:T337)=0," ",SUM(T309:T322,T324:T337))</f>
        <v xml:space="preserve"> </v>
      </c>
      <c r="U340" s="137" t="str">
        <f>IF(SUM(U309:U322,U324:U337)=0," ",SUM(U309:U322,U324:U337))</f>
        <v xml:space="preserve"> </v>
      </c>
      <c r="V340" s="137" t="str">
        <f>IF(SUM(V309:V322,V324:V337)=0," ",SUM(V309:V322,V324:V337))</f>
        <v xml:space="preserve"> </v>
      </c>
      <c r="W340" s="146"/>
      <c r="X340" s="164">
        <f>SUM(U309:U322,U324:U337)</f>
        <v>0</v>
      </c>
      <c r="Y340" s="164">
        <f>SUM(V309:V322,V324:V337)</f>
        <v>0</v>
      </c>
    </row>
    <row r="341" spans="1:25" x14ac:dyDescent="0.3">
      <c r="A341" s="34"/>
      <c r="G341" s="146"/>
      <c r="L341" s="146"/>
      <c r="M341" s="146"/>
      <c r="N341" s="146"/>
      <c r="O341" s="146"/>
      <c r="R341" s="146"/>
      <c r="S341" s="146"/>
      <c r="T341" s="146"/>
      <c r="U341" s="146"/>
      <c r="V341" s="146"/>
      <c r="W341" s="146"/>
      <c r="X341" s="146"/>
      <c r="Y341" s="146"/>
    </row>
    <row r="342" spans="1:25" x14ac:dyDescent="0.3">
      <c r="A342" s="186" t="s">
        <v>60</v>
      </c>
      <c r="B342" s="187"/>
      <c r="C342" s="187"/>
      <c r="D342" s="187"/>
      <c r="E342" s="187"/>
      <c r="F342" s="187"/>
      <c r="G342" s="187"/>
      <c r="H342" s="187"/>
      <c r="I342" s="187"/>
      <c r="J342" s="187"/>
      <c r="K342" s="187"/>
      <c r="L342" s="187"/>
      <c r="M342" s="187"/>
      <c r="N342" s="187"/>
      <c r="O342" s="187"/>
      <c r="P342" s="187"/>
      <c r="Q342" s="187"/>
      <c r="R342" s="187"/>
      <c r="S342" s="187"/>
      <c r="T342" s="187"/>
      <c r="U342" s="187"/>
      <c r="V342" s="187"/>
      <c r="W342" s="146"/>
      <c r="X342" s="146"/>
      <c r="Y342" s="146"/>
    </row>
    <row r="343" spans="1:25" s="99" customFormat="1" ht="41.25" customHeight="1" x14ac:dyDescent="0.25">
      <c r="A343" s="189" t="s">
        <v>38</v>
      </c>
      <c r="B343" s="180"/>
      <c r="C343" s="180"/>
      <c r="D343" s="180"/>
      <c r="E343" s="180"/>
      <c r="F343" s="180"/>
      <c r="G343" s="180"/>
      <c r="H343" s="180"/>
      <c r="I343" s="180"/>
      <c r="J343" s="180"/>
      <c r="K343" s="180"/>
      <c r="L343" s="180"/>
      <c r="M343" s="180"/>
      <c r="N343" s="180"/>
      <c r="O343" s="180"/>
      <c r="P343" s="180"/>
      <c r="Q343" s="180"/>
      <c r="R343" s="180"/>
      <c r="S343" s="180"/>
      <c r="T343" s="180"/>
      <c r="U343" s="180"/>
      <c r="V343" s="176"/>
      <c r="W343" s="146"/>
      <c r="X343" s="146"/>
      <c r="Y343" s="146"/>
    </row>
    <row r="344" spans="1:25" s="100" customFormat="1" ht="35.25" customHeight="1" x14ac:dyDescent="0.25">
      <c r="A344" s="179" t="s">
        <v>39</v>
      </c>
      <c r="B344" s="180"/>
      <c r="C344" s="180"/>
      <c r="D344" s="180"/>
      <c r="E344" s="180"/>
      <c r="F344" s="180"/>
      <c r="G344" s="180"/>
      <c r="H344" s="180"/>
      <c r="I344" s="180"/>
      <c r="J344" s="180"/>
      <c r="K344" s="180"/>
      <c r="L344" s="180"/>
      <c r="M344" s="180"/>
      <c r="N344" s="180"/>
      <c r="O344" s="180"/>
      <c r="P344" s="180"/>
      <c r="Q344" s="180"/>
      <c r="R344" s="176"/>
      <c r="S344" s="147"/>
      <c r="T344" s="148"/>
      <c r="U344" s="149" t="s">
        <v>40</v>
      </c>
      <c r="V344" s="150">
        <f>V306+1</f>
        <v>10</v>
      </c>
      <c r="W344" s="146"/>
      <c r="X344" s="146"/>
      <c r="Y344" s="146"/>
    </row>
    <row r="345" spans="1:25" s="99" customFormat="1" ht="81" customHeight="1" x14ac:dyDescent="0.25">
      <c r="A345" s="110" t="s">
        <v>3</v>
      </c>
      <c r="B345" s="188" t="s">
        <v>41</v>
      </c>
      <c r="C345" s="176"/>
      <c r="D345" s="111" t="s">
        <v>42</v>
      </c>
      <c r="E345" s="110" t="s">
        <v>324</v>
      </c>
      <c r="F345" s="111" t="s">
        <v>325</v>
      </c>
      <c r="G345" s="151" t="s">
        <v>43</v>
      </c>
      <c r="H345" s="110" t="s">
        <v>44</v>
      </c>
      <c r="I345" s="110" t="s">
        <v>8</v>
      </c>
      <c r="J345" s="110" t="s">
        <v>45</v>
      </c>
      <c r="K345" s="110" t="s">
        <v>46</v>
      </c>
      <c r="L345" s="152" t="s">
        <v>47</v>
      </c>
      <c r="M345" s="153" t="s">
        <v>48</v>
      </c>
      <c r="N345" s="154" t="s">
        <v>49</v>
      </c>
      <c r="O345" s="154" t="s">
        <v>49</v>
      </c>
      <c r="P345" s="112" t="s">
        <v>50</v>
      </c>
      <c r="Q345" s="110" t="s">
        <v>51</v>
      </c>
      <c r="R345" s="155" t="s">
        <v>52</v>
      </c>
      <c r="S345" s="156" t="s">
        <v>53</v>
      </c>
      <c r="T345" s="156" t="s">
        <v>54</v>
      </c>
      <c r="U345" s="152" t="s">
        <v>54</v>
      </c>
      <c r="V345" s="152" t="s">
        <v>55</v>
      </c>
      <c r="W345" s="146"/>
      <c r="X345" s="146"/>
      <c r="Y345" s="146"/>
    </row>
    <row r="346" spans="1:25" s="99" customFormat="1" ht="45" customHeight="1" x14ac:dyDescent="0.25">
      <c r="A346" s="101"/>
      <c r="B346" s="177" t="s">
        <v>56</v>
      </c>
      <c r="C346" s="178"/>
      <c r="D346" s="102"/>
      <c r="E346" s="170"/>
      <c r="F346" s="102"/>
      <c r="G346" s="95"/>
      <c r="H346" s="102"/>
      <c r="I346" s="102"/>
      <c r="J346" s="102"/>
      <c r="K346" s="102"/>
      <c r="L346" s="95"/>
      <c r="M346" s="95"/>
      <c r="N346" s="95"/>
      <c r="O346" s="95"/>
      <c r="P346" s="102"/>
      <c r="Q346" s="102"/>
      <c r="R346" s="190"/>
      <c r="S346" s="184"/>
      <c r="T346" s="95"/>
      <c r="U346" s="95"/>
      <c r="V346" s="95"/>
      <c r="W346" s="146"/>
      <c r="X346" s="146"/>
      <c r="Y346" s="146"/>
    </row>
    <row r="347" spans="1:25" s="99" customFormat="1" ht="54.75" customHeight="1" x14ac:dyDescent="0.25">
      <c r="A347" s="96">
        <f>A337+1</f>
        <v>253</v>
      </c>
      <c r="B347" s="181"/>
      <c r="C347" s="182"/>
      <c r="D347" s="113"/>
      <c r="E347" s="115"/>
      <c r="F347" s="174"/>
      <c r="G347" s="114" t="str">
        <f t="shared" ref="G347:G360" si="107">IF(AND(F347&lt;&gt;"",V347&lt;&gt;"",L347&lt;&gt;0),V347/L347,"")</f>
        <v/>
      </c>
      <c r="H347" s="115"/>
      <c r="I347" s="115"/>
      <c r="J347" s="115"/>
      <c r="K347" s="115"/>
      <c r="L347" s="133" t="str">
        <f t="shared" ref="L347:L360" si="108">IF(AND(H347&lt;&gt;0, J347&lt;&gt;0, K347&lt;&gt;0), H347*J347*K347, "")</f>
        <v/>
      </c>
      <c r="M347" s="116" t="str">
        <f>IF(L347="", "", L347/Veriler!$X$1)</f>
        <v/>
      </c>
      <c r="N347" s="116" t="str">
        <f>IF(F347&lt;&gt;"", "İthal Girdi", IF(Veriler!T347="", "", IF(Veriler!S347="H", "%0,5 üzerindedir", IF(Veriler!T347&gt;0.1, "%10 sınırı aşılmıştır.", "Uygun"))))</f>
        <v>%0,5 üzerindedir</v>
      </c>
      <c r="O347" s="116" t="str">
        <f t="shared" ref="O347:O360" si="109">IF(M347=""," ",N347)</f>
        <v xml:space="preserve"> </v>
      </c>
      <c r="P347" s="117"/>
      <c r="Q347" s="118"/>
      <c r="R347" s="119" t="str">
        <f t="shared" ref="R347:R360" si="110">IFERROR(IF(AND(T347&lt;&gt;"",L347&lt;&gt;"",L347&lt;&gt;0,T347&lt;&gt;0),T347/L347,"")," ")</f>
        <v/>
      </c>
      <c r="S347" s="133">
        <f>IFERROR(IF(M347&lt;=0.005,IF(F347="",L347,0),IF(F347&lt;&gt;"",0,IF(P347="",0,IF(P347="H",0,IF(Q347&lt;Veriler!$G$2,L347*Veriler!$G$2,L347*Q347)))))," ")</f>
        <v>0</v>
      </c>
      <c r="T347" s="133">
        <f>IF(Veriler!T347&lt;=0.1, S347, IF(AND(Veriler!T347&gt;0.1, F347="", P347="E"), IF(Q347&gt;Veriler!$G$2, Q347*S347, IF(Q347&lt;Veriler!$G$2, Veriler!$G$2*S347, Q347*S347)), 0))</f>
        <v>0</v>
      </c>
      <c r="U347" s="133" t="str">
        <f t="shared" ref="U347:U360" si="111">IF(T347=0," ",T347)</f>
        <v xml:space="preserve"> </v>
      </c>
      <c r="V347" s="134" t="str">
        <f>IFERROR(IF(O347="%10 sınırı aşılmıştır.",L347-T347,IFERROR(IF(F347="",IF(S347=1,0,IF(L347-S347=0,"",L347-S347)),IF(Veriler!M347="",L347,IF(L347*Veriler!M347=0,"",L347*Veriler!M347))),L347)),0)</f>
        <v/>
      </c>
      <c r="W347" s="146"/>
      <c r="X347" s="146"/>
      <c r="Y347" s="146"/>
    </row>
    <row r="348" spans="1:25" s="99" customFormat="1" ht="54.75" customHeight="1" x14ac:dyDescent="0.25">
      <c r="A348" s="96">
        <f t="shared" ref="A348:A360" si="112">A347+1</f>
        <v>254</v>
      </c>
      <c r="B348" s="175"/>
      <c r="C348" s="176"/>
      <c r="D348" s="113"/>
      <c r="E348" s="115"/>
      <c r="F348" s="174"/>
      <c r="G348" s="114" t="str">
        <f t="shared" si="107"/>
        <v/>
      </c>
      <c r="H348" s="115"/>
      <c r="I348" s="115"/>
      <c r="J348" s="115"/>
      <c r="K348" s="115"/>
      <c r="L348" s="133" t="str">
        <f t="shared" si="108"/>
        <v/>
      </c>
      <c r="M348" s="116" t="str">
        <f>IF(L348="", "", L348/Veriler!$X$1)</f>
        <v/>
      </c>
      <c r="N348" s="116" t="str">
        <f>IF(F348&lt;&gt;"", "İthal Girdi", IF(Veriler!T348="", "", IF(Veriler!S348="H", "%0,5 üzerindedir", IF(Veriler!T348&gt;0.1, "%10 sınırı aşılmıştır.", "Uygun"))))</f>
        <v>%0,5 üzerindedir</v>
      </c>
      <c r="O348" s="116" t="str">
        <f t="shared" si="109"/>
        <v xml:space="preserve"> </v>
      </c>
      <c r="P348" s="117"/>
      <c r="Q348" s="118"/>
      <c r="R348" s="119" t="str">
        <f t="shared" si="110"/>
        <v/>
      </c>
      <c r="S348" s="133">
        <f>IFERROR(IF(M348&lt;=0.005,IF(F348="",L348,0),IF(F348&lt;&gt;"",0,IF(P348="",0,IF(P348="H",0,IF(Q348&lt;Veriler!$G$2,L348*Veriler!$G$2,L348*Q348)))))," ")</f>
        <v>0</v>
      </c>
      <c r="T348" s="133">
        <f>IF(Veriler!T348&lt;=0.1, S348, IF(AND(Veriler!T348&gt;0.1, F348="", P348="E"), IF(Q348&gt;Veriler!$G$2, Q348*S348, IF(Q348&lt;Veriler!$G$2, Veriler!$G$2*S348, Q348*S348)), 0))</f>
        <v>0</v>
      </c>
      <c r="U348" s="133" t="str">
        <f t="shared" si="111"/>
        <v xml:space="preserve"> </v>
      </c>
      <c r="V348" s="134" t="str">
        <f>IFERROR(IF(O348="%10 sınırı aşılmıştır.",L348-T348,IFERROR(IF(F348="",IF(S348=1,0,IF(L348-S348=0,"",L348-S348)),IF(Veriler!M348="",L348,IF(L348*Veriler!M348=0,"",L348*Veriler!M348))),L348)),0)</f>
        <v/>
      </c>
      <c r="W348" s="146"/>
      <c r="X348" s="146"/>
      <c r="Y348" s="146"/>
    </row>
    <row r="349" spans="1:25" s="99" customFormat="1" ht="54.75" customHeight="1" x14ac:dyDescent="0.25">
      <c r="A349" s="96">
        <f t="shared" si="112"/>
        <v>255</v>
      </c>
      <c r="B349" s="175"/>
      <c r="C349" s="176"/>
      <c r="D349" s="113"/>
      <c r="E349" s="115"/>
      <c r="F349" s="174"/>
      <c r="G349" s="114" t="str">
        <f t="shared" si="107"/>
        <v/>
      </c>
      <c r="H349" s="115"/>
      <c r="I349" s="115"/>
      <c r="J349" s="115"/>
      <c r="K349" s="115"/>
      <c r="L349" s="133" t="str">
        <f t="shared" si="108"/>
        <v/>
      </c>
      <c r="M349" s="116" t="str">
        <f>IF(L349="", "", L349/Veriler!$X$1)</f>
        <v/>
      </c>
      <c r="N349" s="116" t="str">
        <f>IF(F349&lt;&gt;"", "İthal Girdi", IF(Veriler!T349="", "", IF(Veriler!S349="H", "%0,5 üzerindedir", IF(Veriler!T349&gt;0.1, "%10 sınırı aşılmıştır.", "Uygun"))))</f>
        <v>%0,5 üzerindedir</v>
      </c>
      <c r="O349" s="116" t="str">
        <f t="shared" si="109"/>
        <v xml:space="preserve"> </v>
      </c>
      <c r="P349" s="117"/>
      <c r="Q349" s="118"/>
      <c r="R349" s="119" t="str">
        <f t="shared" si="110"/>
        <v/>
      </c>
      <c r="S349" s="133">
        <f>IFERROR(IF(M349&lt;=0.005,IF(F349="",L349,0),IF(F349&lt;&gt;"",0,IF(P349="",0,IF(P349="H",0,IF(Q349&lt;Veriler!$G$2,L349*Veriler!$G$2,L349*Q349)))))," ")</f>
        <v>0</v>
      </c>
      <c r="T349" s="133">
        <f>IF(Veriler!T349&lt;=0.1, S349, IF(AND(Veriler!T349&gt;0.1, F349="", P349="E"), IF(Q349&gt;Veriler!$G$2, Q349*S349, IF(Q349&lt;Veriler!$G$2, Veriler!$G$2*S349, Q349*S349)), 0))</f>
        <v>0</v>
      </c>
      <c r="U349" s="133" t="str">
        <f t="shared" si="111"/>
        <v xml:space="preserve"> </v>
      </c>
      <c r="V349" s="134" t="str">
        <f>IFERROR(IF(O349="%10 sınırı aşılmıştır.",L349-T349,IFERROR(IF(F349="",IF(S349=1,0,IF(L349-S349=0,"",L349-S349)),IF(Veriler!M349="",L349,IF(L349*Veriler!M349=0,"",L349*Veriler!M349))),L349)),0)</f>
        <v/>
      </c>
      <c r="W349" s="146"/>
      <c r="X349" s="146"/>
      <c r="Y349" s="146"/>
    </row>
    <row r="350" spans="1:25" s="99" customFormat="1" ht="54.75" customHeight="1" x14ac:dyDescent="0.25">
      <c r="A350" s="96">
        <f t="shared" si="112"/>
        <v>256</v>
      </c>
      <c r="B350" s="175"/>
      <c r="C350" s="176"/>
      <c r="D350" s="113"/>
      <c r="E350" s="115"/>
      <c r="F350" s="174"/>
      <c r="G350" s="114" t="str">
        <f t="shared" si="107"/>
        <v/>
      </c>
      <c r="H350" s="115"/>
      <c r="I350" s="115"/>
      <c r="J350" s="115"/>
      <c r="K350" s="115"/>
      <c r="L350" s="133" t="str">
        <f t="shared" si="108"/>
        <v/>
      </c>
      <c r="M350" s="116" t="str">
        <f>IF(L350="", "", L350/Veriler!$X$1)</f>
        <v/>
      </c>
      <c r="N350" s="116" t="str">
        <f>IF(F350&lt;&gt;"", "İthal Girdi", IF(Veriler!T350="", "", IF(Veriler!S350="H", "%0,5 üzerindedir", IF(Veriler!T350&gt;0.1, "%10 sınırı aşılmıştır.", "Uygun"))))</f>
        <v>%0,5 üzerindedir</v>
      </c>
      <c r="O350" s="116" t="str">
        <f t="shared" si="109"/>
        <v xml:space="preserve"> </v>
      </c>
      <c r="P350" s="117"/>
      <c r="Q350" s="118"/>
      <c r="R350" s="119" t="str">
        <f t="shared" si="110"/>
        <v/>
      </c>
      <c r="S350" s="133">
        <f>IFERROR(IF(M350&lt;=0.005,IF(F350="",L350,0),IF(F350&lt;&gt;"",0,IF(P350="",0,IF(P350="H",0,IF(Q350&lt;Veriler!$G$2,L350*Veriler!$G$2,L350*Q350)))))," ")</f>
        <v>0</v>
      </c>
      <c r="T350" s="133">
        <f>IF(Veriler!T350&lt;=0.1, S350, IF(AND(Veriler!T350&gt;0.1, F350="", P350="E"), IF(Q350&gt;Veriler!$G$2, Q350*S350, IF(Q350&lt;Veriler!$G$2, Veriler!$G$2*S350, Q350*S350)), 0))</f>
        <v>0</v>
      </c>
      <c r="U350" s="133" t="str">
        <f t="shared" si="111"/>
        <v xml:space="preserve"> </v>
      </c>
      <c r="V350" s="134" t="str">
        <f>IFERROR(IF(O350="%10 sınırı aşılmıştır.",L350-T350,IFERROR(IF(F350="",IF(S350=1,0,IF(L350-S350=0,"",L350-S350)),IF(Veriler!M350="",L350,IF(L350*Veriler!M350=0,"",L350*Veriler!M350))),L350)),0)</f>
        <v/>
      </c>
      <c r="W350" s="146"/>
      <c r="X350" s="146"/>
      <c r="Y350" s="146"/>
    </row>
    <row r="351" spans="1:25" s="99" customFormat="1" ht="54.75" customHeight="1" x14ac:dyDescent="0.25">
      <c r="A351" s="96">
        <f t="shared" si="112"/>
        <v>257</v>
      </c>
      <c r="B351" s="175"/>
      <c r="C351" s="176"/>
      <c r="D351" s="113"/>
      <c r="E351" s="115"/>
      <c r="F351" s="174"/>
      <c r="G351" s="114" t="str">
        <f t="shared" si="107"/>
        <v/>
      </c>
      <c r="H351" s="115"/>
      <c r="I351" s="115"/>
      <c r="J351" s="115"/>
      <c r="K351" s="115"/>
      <c r="L351" s="133" t="str">
        <f t="shared" si="108"/>
        <v/>
      </c>
      <c r="M351" s="116" t="str">
        <f>IF(L351="", "", L351/Veriler!$X$1)</f>
        <v/>
      </c>
      <c r="N351" s="116" t="str">
        <f>IF(F351&lt;&gt;"", "İthal Girdi", IF(Veriler!T351="", "", IF(Veriler!S351="H", "%0,5 üzerindedir", IF(Veriler!T351&gt;0.1, "%10 sınırı aşılmıştır.", "Uygun"))))</f>
        <v>%0,5 üzerindedir</v>
      </c>
      <c r="O351" s="116" t="str">
        <f t="shared" si="109"/>
        <v xml:space="preserve"> </v>
      </c>
      <c r="P351" s="117"/>
      <c r="Q351" s="118"/>
      <c r="R351" s="119" t="str">
        <f t="shared" si="110"/>
        <v/>
      </c>
      <c r="S351" s="133">
        <f>IFERROR(IF(M351&lt;=0.005,IF(F351="",L351,0),IF(F351&lt;&gt;"",0,IF(P351="",0,IF(P351="H",0,IF(Q351&lt;Veriler!$G$2,L351*Veriler!$G$2,L351*Q351)))))," ")</f>
        <v>0</v>
      </c>
      <c r="T351" s="133">
        <f>IF(Veriler!T351&lt;=0.1, S351, IF(AND(Veriler!T351&gt;0.1, F351="", P351="E"), IF(Q351&gt;Veriler!$G$2, Q351*S351, IF(Q351&lt;Veriler!$G$2, Veriler!$G$2*S351, Q351*S351)), 0))</f>
        <v>0</v>
      </c>
      <c r="U351" s="133" t="str">
        <f t="shared" si="111"/>
        <v xml:space="preserve"> </v>
      </c>
      <c r="V351" s="134" t="str">
        <f>IFERROR(IF(O351="%10 sınırı aşılmıştır.",L351-T351,IFERROR(IF(F351="",IF(S351=1,0,IF(L351-S351=0,"",L351-S351)),IF(Veriler!M351="",L351,IF(L351*Veriler!M351=0,"",L351*Veriler!M351))),L351)),0)</f>
        <v/>
      </c>
      <c r="W351" s="146"/>
      <c r="X351" s="146"/>
      <c r="Y351" s="146"/>
    </row>
    <row r="352" spans="1:25" s="99" customFormat="1" ht="54.75" customHeight="1" x14ac:dyDescent="0.25">
      <c r="A352" s="96">
        <f t="shared" si="112"/>
        <v>258</v>
      </c>
      <c r="B352" s="175"/>
      <c r="C352" s="176"/>
      <c r="D352" s="113"/>
      <c r="E352" s="115"/>
      <c r="F352" s="174"/>
      <c r="G352" s="114" t="str">
        <f t="shared" si="107"/>
        <v/>
      </c>
      <c r="H352" s="115"/>
      <c r="I352" s="115"/>
      <c r="J352" s="115"/>
      <c r="K352" s="115"/>
      <c r="L352" s="133" t="str">
        <f t="shared" si="108"/>
        <v/>
      </c>
      <c r="M352" s="116" t="str">
        <f>IF(L352="", "", L352/Veriler!$X$1)</f>
        <v/>
      </c>
      <c r="N352" s="116" t="str">
        <f>IF(F352&lt;&gt;"", "İthal Girdi", IF(Veriler!T352="", "", IF(Veriler!S352="H", "%0,5 üzerindedir", IF(Veriler!T352&gt;0.1, "%10 sınırı aşılmıştır.", "Uygun"))))</f>
        <v>%0,5 üzerindedir</v>
      </c>
      <c r="O352" s="116" t="str">
        <f t="shared" si="109"/>
        <v xml:space="preserve"> </v>
      </c>
      <c r="P352" s="117"/>
      <c r="Q352" s="118"/>
      <c r="R352" s="119" t="str">
        <f t="shared" si="110"/>
        <v/>
      </c>
      <c r="S352" s="133">
        <f>IFERROR(IF(M352&lt;=0.005,IF(F352="",L352,0),IF(F352&lt;&gt;"",0,IF(P352="",0,IF(P352="H",0,IF(Q352&lt;Veriler!$G$2,L352*Veriler!$G$2,L352*Q352)))))," ")</f>
        <v>0</v>
      </c>
      <c r="T352" s="133">
        <f>IF(Veriler!T352&lt;=0.1, S352, IF(AND(Veriler!T352&gt;0.1, F352="", P352="E"), IF(Q352&gt;Veriler!$G$2, Q352*S352, IF(Q352&lt;Veriler!$G$2, Veriler!$G$2*S352, Q352*S352)), 0))</f>
        <v>0</v>
      </c>
      <c r="U352" s="133" t="str">
        <f t="shared" si="111"/>
        <v xml:space="preserve"> </v>
      </c>
      <c r="V352" s="134" t="str">
        <f>IFERROR(IF(O352="%10 sınırı aşılmıştır.",L352-T352,IFERROR(IF(F352="",IF(S352=1,0,IF(L352-S352=0,"",L352-S352)),IF(Veriler!M352="",L352,IF(L352*Veriler!M352=0,"",L352*Veriler!M352))),L352)),0)</f>
        <v/>
      </c>
      <c r="W352" s="146"/>
      <c r="X352" s="146"/>
      <c r="Y352" s="146"/>
    </row>
    <row r="353" spans="1:25" s="99" customFormat="1" ht="54.75" customHeight="1" x14ac:dyDescent="0.25">
      <c r="A353" s="96">
        <f t="shared" si="112"/>
        <v>259</v>
      </c>
      <c r="B353" s="175"/>
      <c r="C353" s="176"/>
      <c r="D353" s="113"/>
      <c r="E353" s="115"/>
      <c r="F353" s="174"/>
      <c r="G353" s="114" t="str">
        <f t="shared" si="107"/>
        <v/>
      </c>
      <c r="H353" s="115"/>
      <c r="I353" s="115"/>
      <c r="J353" s="115"/>
      <c r="K353" s="115"/>
      <c r="L353" s="133" t="str">
        <f t="shared" si="108"/>
        <v/>
      </c>
      <c r="M353" s="116" t="str">
        <f>IF(L353="", "", L353/Veriler!$X$1)</f>
        <v/>
      </c>
      <c r="N353" s="116" t="str">
        <f>IF(F353&lt;&gt;"", "İthal Girdi", IF(Veriler!T353="", "", IF(Veriler!S353="H", "%0,5 üzerindedir", IF(Veriler!T353&gt;0.1, "%10 sınırı aşılmıştır.", "Uygun"))))</f>
        <v>%0,5 üzerindedir</v>
      </c>
      <c r="O353" s="116" t="str">
        <f t="shared" si="109"/>
        <v xml:space="preserve"> </v>
      </c>
      <c r="P353" s="117"/>
      <c r="Q353" s="118"/>
      <c r="R353" s="119" t="str">
        <f t="shared" si="110"/>
        <v/>
      </c>
      <c r="S353" s="133">
        <f>IFERROR(IF(M353&lt;=0.005,IF(F353="",L353,0),IF(F353&lt;&gt;"",0,IF(P353="",0,IF(P353="H",0,IF(Q353&lt;Veriler!$G$2,L353*Veriler!$G$2,L353*Q353)))))," ")</f>
        <v>0</v>
      </c>
      <c r="T353" s="133">
        <f>IF(Veriler!T353&lt;=0.1, S353, IF(AND(Veriler!T353&gt;0.1, F353="", P353="E"), IF(Q353&gt;Veriler!$G$2, Q353*S353, IF(Q353&lt;Veriler!$G$2, Veriler!$G$2*S353, Q353*S353)), 0))</f>
        <v>0</v>
      </c>
      <c r="U353" s="133" t="str">
        <f t="shared" si="111"/>
        <v xml:space="preserve"> </v>
      </c>
      <c r="V353" s="134" t="str">
        <f>IFERROR(IF(O353="%10 sınırı aşılmıştır.",L353-T353,IFERROR(IF(F353="",IF(S353=1,0,IF(L353-S353=0,"",L353-S353)),IF(Veriler!M353="",L353,IF(L353*Veriler!M353=0,"",L353*Veriler!M353))),L353)),0)</f>
        <v/>
      </c>
      <c r="W353" s="146"/>
      <c r="X353" s="146"/>
      <c r="Y353" s="146"/>
    </row>
    <row r="354" spans="1:25" s="99" customFormat="1" ht="54.75" customHeight="1" x14ac:dyDescent="0.25">
      <c r="A354" s="96">
        <f t="shared" si="112"/>
        <v>260</v>
      </c>
      <c r="B354" s="175"/>
      <c r="C354" s="176"/>
      <c r="D354" s="113"/>
      <c r="E354" s="115"/>
      <c r="F354" s="174"/>
      <c r="G354" s="114" t="str">
        <f t="shared" si="107"/>
        <v/>
      </c>
      <c r="H354" s="115"/>
      <c r="I354" s="115"/>
      <c r="J354" s="115"/>
      <c r="K354" s="115"/>
      <c r="L354" s="133" t="str">
        <f t="shared" si="108"/>
        <v/>
      </c>
      <c r="M354" s="116" t="str">
        <f>IF(L354="", "", L354/Veriler!$X$1)</f>
        <v/>
      </c>
      <c r="N354" s="116" t="str">
        <f>IF(F354&lt;&gt;"", "İthal Girdi", IF(Veriler!T354="", "", IF(Veriler!S354="H", "%0,5 üzerindedir", IF(Veriler!T354&gt;0.1, "%10 sınırı aşılmıştır.", "Uygun"))))</f>
        <v>%0,5 üzerindedir</v>
      </c>
      <c r="O354" s="116" t="str">
        <f t="shared" si="109"/>
        <v xml:space="preserve"> </v>
      </c>
      <c r="P354" s="117"/>
      <c r="Q354" s="118"/>
      <c r="R354" s="119" t="str">
        <f t="shared" si="110"/>
        <v/>
      </c>
      <c r="S354" s="133">
        <f>IFERROR(IF(M354&lt;=0.005,IF(F354="",L354,0),IF(F354&lt;&gt;"",0,IF(P354="",0,IF(P354="H",0,IF(Q354&lt;Veriler!$G$2,L354*Veriler!$G$2,L354*Q354)))))," ")</f>
        <v>0</v>
      </c>
      <c r="T354" s="133">
        <f>IF(Veriler!T354&lt;=0.1, S354, IF(AND(Veriler!T354&gt;0.1, F354="", P354="E"), IF(Q354&gt;Veriler!$G$2, Q354*S354, IF(Q354&lt;Veriler!$G$2, Veriler!$G$2*S354, Q354*S354)), 0))</f>
        <v>0</v>
      </c>
      <c r="U354" s="133" t="str">
        <f t="shared" si="111"/>
        <v xml:space="preserve"> </v>
      </c>
      <c r="V354" s="134" t="str">
        <f>IFERROR(IF(O354="%10 sınırı aşılmıştır.",L354-T354,IFERROR(IF(F354="",IF(S354=1,0,IF(L354-S354=0,"",L354-S354)),IF(Veriler!M354="",L354,IF(L354*Veriler!M354=0,"",L354*Veriler!M354))),L354)),0)</f>
        <v/>
      </c>
      <c r="W354" s="146"/>
      <c r="X354" s="146"/>
      <c r="Y354" s="146"/>
    </row>
    <row r="355" spans="1:25" s="99" customFormat="1" ht="54.75" customHeight="1" x14ac:dyDescent="0.25">
      <c r="A355" s="96">
        <f t="shared" si="112"/>
        <v>261</v>
      </c>
      <c r="B355" s="175"/>
      <c r="C355" s="176"/>
      <c r="D355" s="113"/>
      <c r="E355" s="115"/>
      <c r="F355" s="174"/>
      <c r="G355" s="114" t="str">
        <f t="shared" si="107"/>
        <v/>
      </c>
      <c r="H355" s="115"/>
      <c r="I355" s="115"/>
      <c r="J355" s="115"/>
      <c r="K355" s="115"/>
      <c r="L355" s="133" t="str">
        <f t="shared" si="108"/>
        <v/>
      </c>
      <c r="M355" s="116" t="str">
        <f>IF(L355="", "", L355/Veriler!$X$1)</f>
        <v/>
      </c>
      <c r="N355" s="116" t="str">
        <f>IF(F355&lt;&gt;"", "İthal Girdi", IF(Veriler!T355="", "", IF(Veriler!S355="H", "%0,5 üzerindedir", IF(Veriler!T355&gt;0.1, "%10 sınırı aşılmıştır.", "Uygun"))))</f>
        <v>%0,5 üzerindedir</v>
      </c>
      <c r="O355" s="116" t="str">
        <f t="shared" si="109"/>
        <v xml:space="preserve"> </v>
      </c>
      <c r="P355" s="117"/>
      <c r="Q355" s="118"/>
      <c r="R355" s="119" t="str">
        <f t="shared" si="110"/>
        <v/>
      </c>
      <c r="S355" s="133">
        <f>IFERROR(IF(M355&lt;=0.005,IF(F355="",L355,0),IF(F355&lt;&gt;"",0,IF(P355="",0,IF(P355="H",0,IF(Q355&lt;Veriler!$G$2,L355*Veriler!$G$2,L355*Q355)))))," ")</f>
        <v>0</v>
      </c>
      <c r="T355" s="133">
        <f>IF(Veriler!T355&lt;=0.1, S355, IF(AND(Veriler!T355&gt;0.1, F355="", P355="E"), IF(Q355&gt;Veriler!$G$2, Q355*S355, IF(Q355&lt;Veriler!$G$2, Veriler!$G$2*S355, Q355*S355)), 0))</f>
        <v>0</v>
      </c>
      <c r="U355" s="133" t="str">
        <f t="shared" si="111"/>
        <v xml:space="preserve"> </v>
      </c>
      <c r="V355" s="134" t="str">
        <f>IFERROR(IF(O355="%10 sınırı aşılmıştır.",L355-T355,IFERROR(IF(F355="",IF(S355=1,0,IF(L355-S355=0,"",L355-S355)),IF(Veriler!M355="",L355,IF(L355*Veriler!M355=0,"",L355*Veriler!M355))),L355)),0)</f>
        <v/>
      </c>
      <c r="W355" s="146"/>
      <c r="X355" s="146"/>
      <c r="Y355" s="146"/>
    </row>
    <row r="356" spans="1:25" s="99" customFormat="1" ht="54.75" customHeight="1" x14ac:dyDescent="0.25">
      <c r="A356" s="96">
        <f t="shared" si="112"/>
        <v>262</v>
      </c>
      <c r="B356" s="175"/>
      <c r="C356" s="176"/>
      <c r="D356" s="113"/>
      <c r="E356" s="115"/>
      <c r="F356" s="174"/>
      <c r="G356" s="114" t="str">
        <f t="shared" si="107"/>
        <v/>
      </c>
      <c r="H356" s="115"/>
      <c r="I356" s="115"/>
      <c r="J356" s="115"/>
      <c r="K356" s="115"/>
      <c r="L356" s="133" t="str">
        <f t="shared" si="108"/>
        <v/>
      </c>
      <c r="M356" s="116" t="str">
        <f>IF(L356="", "", L356/Veriler!$X$1)</f>
        <v/>
      </c>
      <c r="N356" s="116" t="str">
        <f>IF(F356&lt;&gt;"", "İthal Girdi", IF(Veriler!T356="", "", IF(Veriler!S356="H", "%0,5 üzerindedir", IF(Veriler!T356&gt;0.1, "%10 sınırı aşılmıştır.", "Uygun"))))</f>
        <v>%0,5 üzerindedir</v>
      </c>
      <c r="O356" s="116" t="str">
        <f t="shared" si="109"/>
        <v xml:space="preserve"> </v>
      </c>
      <c r="P356" s="117"/>
      <c r="Q356" s="118"/>
      <c r="R356" s="119" t="str">
        <f t="shared" si="110"/>
        <v/>
      </c>
      <c r="S356" s="133">
        <f>IFERROR(IF(M356&lt;=0.005,IF(F356="",L356,0),IF(F356&lt;&gt;"",0,IF(P356="",0,IF(P356="H",0,IF(Q356&lt;Veriler!$G$2,L356*Veriler!$G$2,L356*Q356)))))," ")</f>
        <v>0</v>
      </c>
      <c r="T356" s="133">
        <f>IF(Veriler!T356&lt;=0.1, S356, IF(AND(Veriler!T356&gt;0.1, F356="", P356="E"), IF(Q356&gt;Veriler!$G$2, Q356*S356, IF(Q356&lt;Veriler!$G$2, Veriler!$G$2*S356, Q356*S356)), 0))</f>
        <v>0</v>
      </c>
      <c r="U356" s="133" t="str">
        <f t="shared" si="111"/>
        <v xml:space="preserve"> </v>
      </c>
      <c r="V356" s="134" t="str">
        <f>IFERROR(IF(O356="%10 sınırı aşılmıştır.",L356-T356,IFERROR(IF(F356="",IF(S356=1,0,IF(L356-S356=0,"",L356-S356)),IF(Veriler!M356="",L356,IF(L356*Veriler!M356=0,"",L356*Veriler!M356))),L356)),0)</f>
        <v/>
      </c>
      <c r="W356" s="146"/>
      <c r="X356" s="146"/>
      <c r="Y356" s="146"/>
    </row>
    <row r="357" spans="1:25" s="99" customFormat="1" ht="54.75" customHeight="1" x14ac:dyDescent="0.25">
      <c r="A357" s="96">
        <f t="shared" si="112"/>
        <v>263</v>
      </c>
      <c r="B357" s="175"/>
      <c r="C357" s="176"/>
      <c r="D357" s="113"/>
      <c r="E357" s="115"/>
      <c r="F357" s="174"/>
      <c r="G357" s="114" t="str">
        <f t="shared" si="107"/>
        <v/>
      </c>
      <c r="H357" s="115"/>
      <c r="I357" s="115"/>
      <c r="J357" s="115"/>
      <c r="K357" s="115"/>
      <c r="L357" s="133" t="str">
        <f t="shared" si="108"/>
        <v/>
      </c>
      <c r="M357" s="116" t="str">
        <f>IF(L357="", "", L357/Veriler!$X$1)</f>
        <v/>
      </c>
      <c r="N357" s="116" t="str">
        <f>IF(F357&lt;&gt;"", "İthal Girdi", IF(Veriler!T357="", "", IF(Veriler!S357="H", "%0,5 üzerindedir", IF(Veriler!T357&gt;0.1, "%10 sınırı aşılmıştır.", "Uygun"))))</f>
        <v>%0,5 üzerindedir</v>
      </c>
      <c r="O357" s="116" t="str">
        <f t="shared" si="109"/>
        <v xml:space="preserve"> </v>
      </c>
      <c r="P357" s="117"/>
      <c r="Q357" s="118"/>
      <c r="R357" s="119" t="str">
        <f t="shared" si="110"/>
        <v/>
      </c>
      <c r="S357" s="133">
        <f>IFERROR(IF(M357&lt;=0.005,IF(F357="",L357,0),IF(F357&lt;&gt;"",0,IF(P357="",0,IF(P357="H",0,IF(Q357&lt;Veriler!$G$2,L357*Veriler!$G$2,L357*Q357)))))," ")</f>
        <v>0</v>
      </c>
      <c r="T357" s="133">
        <f>IF(Veriler!T357&lt;=0.1, S357, IF(AND(Veriler!T357&gt;0.1, F357="", P357="E"), IF(Q357&gt;Veriler!$G$2, Q357*S357, IF(Q357&lt;Veriler!$G$2, Veriler!$G$2*S357, Q357*S357)), 0))</f>
        <v>0</v>
      </c>
      <c r="U357" s="133" t="str">
        <f t="shared" si="111"/>
        <v xml:space="preserve"> </v>
      </c>
      <c r="V357" s="134" t="str">
        <f>IFERROR(IF(O357="%10 sınırı aşılmıştır.",L357-T357,IFERROR(IF(F357="",IF(S357=1,0,IF(L357-S357=0,"",L357-S357)),IF(Veriler!M357="",L357,IF(L357*Veriler!M357=0,"",L357*Veriler!M357))),L357)),0)</f>
        <v/>
      </c>
      <c r="W357" s="146"/>
      <c r="X357" s="146"/>
      <c r="Y357" s="146"/>
    </row>
    <row r="358" spans="1:25" s="99" customFormat="1" ht="54.75" customHeight="1" x14ac:dyDescent="0.25">
      <c r="A358" s="96">
        <f t="shared" si="112"/>
        <v>264</v>
      </c>
      <c r="B358" s="175"/>
      <c r="C358" s="176"/>
      <c r="D358" s="113"/>
      <c r="E358" s="115"/>
      <c r="F358" s="174"/>
      <c r="G358" s="114" t="str">
        <f t="shared" si="107"/>
        <v/>
      </c>
      <c r="H358" s="115"/>
      <c r="I358" s="115"/>
      <c r="J358" s="115"/>
      <c r="K358" s="115"/>
      <c r="L358" s="133" t="str">
        <f t="shared" si="108"/>
        <v/>
      </c>
      <c r="M358" s="116" t="str">
        <f>IF(L358="", "", L358/Veriler!$X$1)</f>
        <v/>
      </c>
      <c r="N358" s="116" t="str">
        <f>IF(F358&lt;&gt;"", "İthal Girdi", IF(Veriler!T358="", "", IF(Veriler!S358="H", "%0,5 üzerindedir", IF(Veriler!T358&gt;0.1, "%10 sınırı aşılmıştır.", "Uygun"))))</f>
        <v>%0,5 üzerindedir</v>
      </c>
      <c r="O358" s="116" t="str">
        <f t="shared" si="109"/>
        <v xml:space="preserve"> </v>
      </c>
      <c r="P358" s="117"/>
      <c r="Q358" s="118"/>
      <c r="R358" s="119" t="str">
        <f t="shared" si="110"/>
        <v/>
      </c>
      <c r="S358" s="133">
        <f>IFERROR(IF(M358&lt;=0.005,IF(F358="",L358,0),IF(F358&lt;&gt;"",0,IF(P358="",0,IF(P358="H",0,IF(Q358&lt;Veriler!$G$2,L358*Veriler!$G$2,L358*Q358)))))," ")</f>
        <v>0</v>
      </c>
      <c r="T358" s="133">
        <f>IF(Veriler!T358&lt;=0.1, S358, IF(AND(Veriler!T358&gt;0.1, F358="", P358="E"), IF(Q358&gt;Veriler!$G$2, Q358*S358, IF(Q358&lt;Veriler!$G$2, Veriler!$G$2*S358, Q358*S358)), 0))</f>
        <v>0</v>
      </c>
      <c r="U358" s="133" t="str">
        <f t="shared" si="111"/>
        <v xml:space="preserve"> </v>
      </c>
      <c r="V358" s="134" t="str">
        <f>IFERROR(IF(O358="%10 sınırı aşılmıştır.",L358-T358,IFERROR(IF(F358="",IF(S358=1,0,IF(L358-S358=0,"",L358-S358)),IF(Veriler!M358="",L358,IF(L358*Veriler!M358=0,"",L358*Veriler!M358))),L358)),0)</f>
        <v/>
      </c>
      <c r="W358" s="146"/>
      <c r="X358" s="146"/>
      <c r="Y358" s="146"/>
    </row>
    <row r="359" spans="1:25" s="99" customFormat="1" ht="54.75" customHeight="1" x14ac:dyDescent="0.25">
      <c r="A359" s="96">
        <f t="shared" si="112"/>
        <v>265</v>
      </c>
      <c r="B359" s="175"/>
      <c r="C359" s="176"/>
      <c r="D359" s="113"/>
      <c r="E359" s="115"/>
      <c r="F359" s="174"/>
      <c r="G359" s="114" t="str">
        <f t="shared" si="107"/>
        <v/>
      </c>
      <c r="H359" s="115"/>
      <c r="I359" s="115"/>
      <c r="J359" s="115"/>
      <c r="K359" s="115"/>
      <c r="L359" s="133" t="str">
        <f t="shared" si="108"/>
        <v/>
      </c>
      <c r="M359" s="116" t="str">
        <f>IF(L359="", "", L359/Veriler!$X$1)</f>
        <v/>
      </c>
      <c r="N359" s="116" t="str">
        <f>IF(F359&lt;&gt;"", "İthal Girdi", IF(Veriler!T359="", "", IF(Veriler!S359="H", "%0,5 üzerindedir", IF(Veriler!T359&gt;0.1, "%10 sınırı aşılmıştır.", "Uygun"))))</f>
        <v>%0,5 üzerindedir</v>
      </c>
      <c r="O359" s="116" t="str">
        <f t="shared" si="109"/>
        <v xml:space="preserve"> </v>
      </c>
      <c r="P359" s="117"/>
      <c r="Q359" s="118"/>
      <c r="R359" s="119" t="str">
        <f t="shared" si="110"/>
        <v/>
      </c>
      <c r="S359" s="133">
        <f>IFERROR(IF(M359&lt;=0.005,IF(F359="",L359,0),IF(F359&lt;&gt;"",0,IF(P359="",0,IF(P359="H",0,IF(Q359&lt;Veriler!$G$2,L359*Veriler!$G$2,L359*Q359)))))," ")</f>
        <v>0</v>
      </c>
      <c r="T359" s="133">
        <f>IF(Veriler!T359&lt;=0.1, S359, IF(AND(Veriler!T359&gt;0.1, F359="", P359="E"), IF(Q359&gt;Veriler!$G$2, Q359*S359, IF(Q359&lt;Veriler!$G$2, Veriler!$G$2*S359, Q359*S359)), 0))</f>
        <v>0</v>
      </c>
      <c r="U359" s="133" t="str">
        <f t="shared" si="111"/>
        <v xml:space="preserve"> </v>
      </c>
      <c r="V359" s="134" t="str">
        <f>IFERROR(IF(O359="%10 sınırı aşılmıştır.",L359-T359,IFERROR(IF(F359="",IF(S359=1,0,IF(L359-S359=0,"",L359-S359)),IF(Veriler!M359="",L359,IF(L359*Veriler!M359=0,"",L359*Veriler!M359))),L359)),0)</f>
        <v/>
      </c>
      <c r="W359" s="146"/>
      <c r="X359" s="146"/>
      <c r="Y359" s="146"/>
    </row>
    <row r="360" spans="1:25" s="99" customFormat="1" ht="54.75" customHeight="1" x14ac:dyDescent="0.25">
      <c r="A360" s="96">
        <f t="shared" si="112"/>
        <v>266</v>
      </c>
      <c r="B360" s="175"/>
      <c r="C360" s="176"/>
      <c r="D360" s="113"/>
      <c r="E360" s="115"/>
      <c r="F360" s="174"/>
      <c r="G360" s="114" t="str">
        <f t="shared" si="107"/>
        <v/>
      </c>
      <c r="H360" s="115"/>
      <c r="I360" s="115"/>
      <c r="J360" s="115"/>
      <c r="K360" s="115"/>
      <c r="L360" s="133" t="str">
        <f t="shared" si="108"/>
        <v/>
      </c>
      <c r="M360" s="116" t="str">
        <f>IF(L360="", "", L360/Veriler!$X$1)</f>
        <v/>
      </c>
      <c r="N360" s="116" t="str">
        <f>IF(F360&lt;&gt;"", "İthal Girdi", IF(Veriler!T360="", "", IF(Veriler!S360="H", "%0,5 üzerindedir", IF(Veriler!T360&gt;0.1, "%10 sınırı aşılmıştır.", "Uygun"))))</f>
        <v>%0,5 üzerindedir</v>
      </c>
      <c r="O360" s="116" t="str">
        <f t="shared" si="109"/>
        <v xml:space="preserve"> </v>
      </c>
      <c r="P360" s="117"/>
      <c r="Q360" s="118"/>
      <c r="R360" s="119" t="str">
        <f t="shared" si="110"/>
        <v/>
      </c>
      <c r="S360" s="133">
        <f>IFERROR(IF(M360&lt;=0.005,IF(F360="",L360,0),IF(F360&lt;&gt;"",0,IF(P360="",0,IF(P360="H",0,IF(Q360&lt;Veriler!$G$2,L360*Veriler!$G$2,L360*Q360)))))," ")</f>
        <v>0</v>
      </c>
      <c r="T360" s="133">
        <f>IF(Veriler!T360&lt;=0.1, S360, IF(AND(Veriler!T360&gt;0.1, F360="", P360="E"), IF(Q360&gt;Veriler!$G$2, Q360*S360, IF(Q360&lt;Veriler!$G$2, Veriler!$G$2*S360, Q360*S360)), 0))</f>
        <v>0</v>
      </c>
      <c r="U360" s="133" t="str">
        <f t="shared" si="111"/>
        <v xml:space="preserve"> </v>
      </c>
      <c r="V360" s="134" t="str">
        <f>IFERROR(IF(O360="%10 sınırı aşılmıştır.",L360-T360,IFERROR(IF(F360="",IF(S360=1,0,IF(L360-S360=0,"",L360-S360)),IF(Veriler!M360="",L360,IF(L360*Veriler!M360=0,"",L360*Veriler!M360))),L360)),0)</f>
        <v/>
      </c>
      <c r="W360" s="146"/>
      <c r="X360" s="146"/>
      <c r="Y360" s="146"/>
    </row>
    <row r="361" spans="1:25" s="99" customFormat="1" ht="36" hidden="1" customHeight="1" x14ac:dyDescent="0.25">
      <c r="A361" s="101"/>
      <c r="B361" s="191" t="s">
        <v>16</v>
      </c>
      <c r="C361" s="176"/>
      <c r="D361" s="120"/>
      <c r="E361" s="171"/>
      <c r="F361" s="172"/>
      <c r="G361" s="121"/>
      <c r="H361" s="115"/>
      <c r="I361" s="115"/>
      <c r="J361" s="115"/>
      <c r="K361" s="115"/>
      <c r="L361" s="121"/>
      <c r="M361" s="121"/>
      <c r="N361" s="121"/>
      <c r="O361" s="121"/>
      <c r="P361" s="120"/>
      <c r="Q361" s="120"/>
      <c r="R361" s="183"/>
      <c r="S361" s="184"/>
      <c r="T361" s="121"/>
      <c r="U361" s="121"/>
      <c r="V361" s="121"/>
      <c r="W361" s="146"/>
      <c r="X361" s="146"/>
      <c r="Y361" s="146"/>
    </row>
    <row r="362" spans="1:25" s="99" customFormat="1" ht="54.75" customHeight="1" x14ac:dyDescent="0.25">
      <c r="A362" s="96">
        <f>A360+1</f>
        <v>267</v>
      </c>
      <c r="B362" s="175"/>
      <c r="C362" s="176"/>
      <c r="D362" s="113"/>
      <c r="E362" s="115"/>
      <c r="F362" s="174"/>
      <c r="G362" s="114" t="str">
        <f t="shared" ref="G362:G375" si="113">IF(AND(F362&lt;&gt;"",V362&lt;&gt;"",L362&lt;&gt;0),V362/L362,"")</f>
        <v/>
      </c>
      <c r="H362" s="115"/>
      <c r="I362" s="115"/>
      <c r="J362" s="115"/>
      <c r="K362" s="115"/>
      <c r="L362" s="133" t="str">
        <f t="shared" ref="L362:L375" si="114">IF(AND(H362&lt;&gt;0, J362&lt;&gt;0, K362&lt;&gt;0), H362*J362*K362, "")</f>
        <v/>
      </c>
      <c r="M362" s="116" t="str">
        <f>IF(L362="", "", L362/Veriler!$X$1)</f>
        <v/>
      </c>
      <c r="N362" s="116" t="str">
        <f>IF(F362&lt;&gt;"", "İthal Girdi", IF(Veriler!T362="", "", IF(Veriler!S362="H", "%0,5 üzerindedir", IF(Veriler!T362&gt;0.1, "%10 sınırı aşılmıştır.", "Uygun"))))</f>
        <v>%0,5 üzerindedir</v>
      </c>
      <c r="O362" s="116" t="str">
        <f t="shared" ref="O362:O375" si="115">IF(M362=""," ",N362)</f>
        <v xml:space="preserve"> </v>
      </c>
      <c r="P362" s="117"/>
      <c r="Q362" s="118"/>
      <c r="R362" s="119" t="str">
        <f t="shared" ref="R362:R375" si="116">IFERROR(IF(AND(T362&lt;&gt;"",L362&lt;&gt;"",L362&lt;&gt;0,T362&lt;&gt;0),T362/L362,"")," ")</f>
        <v/>
      </c>
      <c r="S362" s="133">
        <f>IFERROR(IF(M362&lt;=0.005,IF(F362="",L362,0),IF(F362&lt;&gt;"",0,IF(P362="",0,IF(P362="H",0,IF(Q362&lt;Veriler!$G$2,L362*Veriler!$G$2,L362*Q362)))))," ")</f>
        <v>0</v>
      </c>
      <c r="T362" s="133">
        <f>IF(Veriler!T362&lt;=0.1, S362, IF(AND(Veriler!T362&gt;0.1, F362="", P362="E"), IF(Q362&gt;Veriler!$G$2, Q362*S362, IF(Q362&lt;Veriler!$G$2, Veriler!$G$2*S362, Q362*S362)), 0))</f>
        <v>0</v>
      </c>
      <c r="U362" s="133" t="str">
        <f t="shared" ref="U362:U375" si="117">IF(T362=0," ",T362)</f>
        <v xml:space="preserve"> </v>
      </c>
      <c r="V362" s="134" t="str">
        <f>IFERROR(IF(O362="%10 sınırı aşılmıştır.",L362-T362,IFERROR(IF(F362="",IF(S362=1,0,IF(L362-S362=0,"",L362-S362)),IF(Veriler!M362="",L362,IF(L362*Veriler!M362=0,"",L362*Veriler!M362))),L362)),0)</f>
        <v/>
      </c>
      <c r="W362" s="146"/>
      <c r="X362" s="146"/>
      <c r="Y362" s="146"/>
    </row>
    <row r="363" spans="1:25" s="99" customFormat="1" ht="54.75" customHeight="1" x14ac:dyDescent="0.25">
      <c r="A363" s="96">
        <f t="shared" ref="A363:A375" si="118">A362+1</f>
        <v>268</v>
      </c>
      <c r="B363" s="175"/>
      <c r="C363" s="176"/>
      <c r="D363" s="113"/>
      <c r="E363" s="115"/>
      <c r="F363" s="174"/>
      <c r="G363" s="114" t="str">
        <f t="shared" si="113"/>
        <v/>
      </c>
      <c r="H363" s="115"/>
      <c r="I363" s="115"/>
      <c r="J363" s="115"/>
      <c r="K363" s="115"/>
      <c r="L363" s="133" t="str">
        <f t="shared" si="114"/>
        <v/>
      </c>
      <c r="M363" s="116" t="str">
        <f>IF(L363="", "", L363/Veriler!$X$1)</f>
        <v/>
      </c>
      <c r="N363" s="116" t="str">
        <f>IF(F363&lt;&gt;"", "İthal Girdi", IF(Veriler!T363="", "", IF(Veriler!S363="H", "%0,5 üzerindedir", IF(Veriler!T363&gt;0.1, "%10 sınırı aşılmıştır.", "Uygun"))))</f>
        <v>%0,5 üzerindedir</v>
      </c>
      <c r="O363" s="116" t="str">
        <f t="shared" si="115"/>
        <v xml:space="preserve"> </v>
      </c>
      <c r="P363" s="117"/>
      <c r="Q363" s="118"/>
      <c r="R363" s="119" t="str">
        <f t="shared" si="116"/>
        <v/>
      </c>
      <c r="S363" s="133">
        <f>IFERROR(IF(M363&lt;=0.005,IF(F363="",L363,0),IF(F363&lt;&gt;"",0,IF(P363="",0,IF(P363="H",0,IF(Q363&lt;Veriler!$G$2,L363*Veriler!$G$2,L363*Q363)))))," ")</f>
        <v>0</v>
      </c>
      <c r="T363" s="133">
        <f>IF(Veriler!T363&lt;=0.1, S363, IF(AND(Veriler!T363&gt;0.1, F363="", P363="E"), IF(Q363&gt;Veriler!$G$2, Q363*S363, IF(Q363&lt;Veriler!$G$2, Veriler!$G$2*S363, Q363*S363)), 0))</f>
        <v>0</v>
      </c>
      <c r="U363" s="133" t="str">
        <f t="shared" si="117"/>
        <v xml:space="preserve"> </v>
      </c>
      <c r="V363" s="134" t="str">
        <f>IFERROR(IF(O363="%10 sınırı aşılmıştır.",L363-T363,IFERROR(IF(F363="",IF(S363=1,0,IF(L363-S363=0,"",L363-S363)),IF(Veriler!M363="",L363,IF(L363*Veriler!M363=0,"",L363*Veriler!M363))),L363)),0)</f>
        <v/>
      </c>
      <c r="W363" s="146"/>
      <c r="X363" s="146"/>
      <c r="Y363" s="146"/>
    </row>
    <row r="364" spans="1:25" s="99" customFormat="1" ht="54.75" customHeight="1" x14ac:dyDescent="0.25">
      <c r="A364" s="96">
        <f t="shared" si="118"/>
        <v>269</v>
      </c>
      <c r="B364" s="175"/>
      <c r="C364" s="176"/>
      <c r="D364" s="113"/>
      <c r="E364" s="115"/>
      <c r="F364" s="174"/>
      <c r="G364" s="114" t="str">
        <f t="shared" si="113"/>
        <v/>
      </c>
      <c r="H364" s="115"/>
      <c r="I364" s="115"/>
      <c r="J364" s="115"/>
      <c r="K364" s="115"/>
      <c r="L364" s="133" t="str">
        <f t="shared" si="114"/>
        <v/>
      </c>
      <c r="M364" s="116" t="str">
        <f>IF(L364="", "", L364/Veriler!$X$1)</f>
        <v/>
      </c>
      <c r="N364" s="116" t="str">
        <f>IF(F364&lt;&gt;"", "İthal Girdi", IF(Veriler!T364="", "", IF(Veriler!S364="H", "%0,5 üzerindedir", IF(Veriler!T364&gt;0.1, "%10 sınırı aşılmıştır.", "Uygun"))))</f>
        <v>%0,5 üzerindedir</v>
      </c>
      <c r="O364" s="116" t="str">
        <f t="shared" si="115"/>
        <v xml:space="preserve"> </v>
      </c>
      <c r="P364" s="117"/>
      <c r="Q364" s="118"/>
      <c r="R364" s="119" t="str">
        <f t="shared" si="116"/>
        <v/>
      </c>
      <c r="S364" s="133">
        <f>IFERROR(IF(M364&lt;=0.005,IF(F364="",L364,0),IF(F364&lt;&gt;"",0,IF(P364="",0,IF(P364="H",0,IF(Q364&lt;Veriler!$G$2,L364*Veriler!$G$2,L364*Q364)))))," ")</f>
        <v>0</v>
      </c>
      <c r="T364" s="133">
        <f>IF(Veriler!T364&lt;=0.1, S364, IF(AND(Veriler!T364&gt;0.1, F364="", P364="E"), IF(Q364&gt;Veriler!$G$2, Q364*S364, IF(Q364&lt;Veriler!$G$2, Veriler!$G$2*S364, Q364*S364)), 0))</f>
        <v>0</v>
      </c>
      <c r="U364" s="133" t="str">
        <f t="shared" si="117"/>
        <v xml:space="preserve"> </v>
      </c>
      <c r="V364" s="134" t="str">
        <f>IFERROR(IF(O364="%10 sınırı aşılmıştır.",L364-T364,IFERROR(IF(F364="",IF(S364=1,0,IF(L364-S364=0,"",L364-S364)),IF(Veriler!M364="",L364,IF(L364*Veriler!M364=0,"",L364*Veriler!M364))),L364)),0)</f>
        <v/>
      </c>
      <c r="W364" s="146"/>
      <c r="X364" s="146"/>
      <c r="Y364" s="146"/>
    </row>
    <row r="365" spans="1:25" s="99" customFormat="1" ht="54.75" customHeight="1" x14ac:dyDescent="0.25">
      <c r="A365" s="96">
        <f t="shared" si="118"/>
        <v>270</v>
      </c>
      <c r="B365" s="175"/>
      <c r="C365" s="176"/>
      <c r="D365" s="113"/>
      <c r="E365" s="115"/>
      <c r="F365" s="174"/>
      <c r="G365" s="114" t="str">
        <f t="shared" si="113"/>
        <v/>
      </c>
      <c r="H365" s="115"/>
      <c r="I365" s="115"/>
      <c r="J365" s="115"/>
      <c r="K365" s="115"/>
      <c r="L365" s="133" t="str">
        <f t="shared" si="114"/>
        <v/>
      </c>
      <c r="M365" s="116" t="str">
        <f>IF(L365="", "", L365/Veriler!$X$1)</f>
        <v/>
      </c>
      <c r="N365" s="116" t="str">
        <f>IF(F365&lt;&gt;"", "İthal Girdi", IF(Veriler!T365="", "", IF(Veriler!S365="H", "%0,5 üzerindedir", IF(Veriler!T365&gt;0.1, "%10 sınırı aşılmıştır.", "Uygun"))))</f>
        <v>%0,5 üzerindedir</v>
      </c>
      <c r="O365" s="116" t="str">
        <f t="shared" si="115"/>
        <v xml:space="preserve"> </v>
      </c>
      <c r="P365" s="117"/>
      <c r="Q365" s="118"/>
      <c r="R365" s="119" t="str">
        <f t="shared" si="116"/>
        <v/>
      </c>
      <c r="S365" s="133">
        <f>IFERROR(IF(M365&lt;=0.005,IF(F365="",L365,0),IF(F365&lt;&gt;"",0,IF(P365="",0,IF(P365="H",0,IF(Q365&lt;Veriler!$G$2,L365*Veriler!$G$2,L365*Q365)))))," ")</f>
        <v>0</v>
      </c>
      <c r="T365" s="133">
        <f>IF(Veriler!T365&lt;=0.1, S365, IF(AND(Veriler!T365&gt;0.1, F365="", P365="E"), IF(Q365&gt;Veriler!$G$2, Q365*S365, IF(Q365&lt;Veriler!$G$2, Veriler!$G$2*S365, Q365*S365)), 0))</f>
        <v>0</v>
      </c>
      <c r="U365" s="133" t="str">
        <f t="shared" si="117"/>
        <v xml:space="preserve"> </v>
      </c>
      <c r="V365" s="134" t="str">
        <f>IFERROR(IF(O365="%10 sınırı aşılmıştır.",L365-T365,IFERROR(IF(F365="",IF(S365=1,0,IF(L365-S365=0,"",L365-S365)),IF(Veriler!M365="",L365,IF(L365*Veriler!M365=0,"",L365*Veriler!M365))),L365)),0)</f>
        <v/>
      </c>
      <c r="W365" s="146"/>
      <c r="X365" s="146"/>
      <c r="Y365" s="146"/>
    </row>
    <row r="366" spans="1:25" s="99" customFormat="1" ht="54.75" customHeight="1" x14ac:dyDescent="0.25">
      <c r="A366" s="96">
        <f t="shared" si="118"/>
        <v>271</v>
      </c>
      <c r="B366" s="175"/>
      <c r="C366" s="176"/>
      <c r="D366" s="113"/>
      <c r="E366" s="115"/>
      <c r="F366" s="174"/>
      <c r="G366" s="114" t="str">
        <f t="shared" si="113"/>
        <v/>
      </c>
      <c r="H366" s="115"/>
      <c r="I366" s="115"/>
      <c r="J366" s="115"/>
      <c r="K366" s="115"/>
      <c r="L366" s="133" t="str">
        <f t="shared" si="114"/>
        <v/>
      </c>
      <c r="M366" s="116" t="str">
        <f>IF(L366="", "", L366/Veriler!$X$1)</f>
        <v/>
      </c>
      <c r="N366" s="116" t="str">
        <f>IF(F366&lt;&gt;"", "İthal Girdi", IF(Veriler!T366="", "", IF(Veriler!S366="H", "%0,5 üzerindedir", IF(Veriler!T366&gt;0.1, "%10 sınırı aşılmıştır.", "Uygun"))))</f>
        <v>%0,5 üzerindedir</v>
      </c>
      <c r="O366" s="116" t="str">
        <f t="shared" si="115"/>
        <v xml:space="preserve"> </v>
      </c>
      <c r="P366" s="117"/>
      <c r="Q366" s="118"/>
      <c r="R366" s="119" t="str">
        <f t="shared" si="116"/>
        <v/>
      </c>
      <c r="S366" s="133">
        <f>IFERROR(IF(M366&lt;=0.005,IF(F366="",L366,0),IF(F366&lt;&gt;"",0,IF(P366="",0,IF(P366="H",0,IF(Q366&lt;Veriler!$G$2,L366*Veriler!$G$2,L366*Q366)))))," ")</f>
        <v>0</v>
      </c>
      <c r="T366" s="133">
        <f>IF(Veriler!T366&lt;=0.1, S366, IF(AND(Veriler!T366&gt;0.1, F366="", P366="E"), IF(Q366&gt;Veriler!$G$2, Q366*S366, IF(Q366&lt;Veriler!$G$2, Veriler!$G$2*S366, Q366*S366)), 0))</f>
        <v>0</v>
      </c>
      <c r="U366" s="133" t="str">
        <f t="shared" si="117"/>
        <v xml:space="preserve"> </v>
      </c>
      <c r="V366" s="134" t="str">
        <f>IFERROR(IF(O366="%10 sınırı aşılmıştır.",L366-T366,IFERROR(IF(F366="",IF(S366=1,0,IF(L366-S366=0,"",L366-S366)),IF(Veriler!M366="",L366,IF(L366*Veriler!M366=0,"",L366*Veriler!M366))),L366)),0)</f>
        <v/>
      </c>
      <c r="W366" s="146"/>
      <c r="X366" s="146"/>
      <c r="Y366" s="146"/>
    </row>
    <row r="367" spans="1:25" s="99" customFormat="1" ht="54.75" customHeight="1" x14ac:dyDescent="0.25">
      <c r="A367" s="96">
        <f t="shared" si="118"/>
        <v>272</v>
      </c>
      <c r="B367" s="175"/>
      <c r="C367" s="176"/>
      <c r="D367" s="113"/>
      <c r="E367" s="115"/>
      <c r="F367" s="174"/>
      <c r="G367" s="114" t="str">
        <f t="shared" si="113"/>
        <v/>
      </c>
      <c r="H367" s="115"/>
      <c r="I367" s="115"/>
      <c r="J367" s="115"/>
      <c r="K367" s="115"/>
      <c r="L367" s="133" t="str">
        <f t="shared" si="114"/>
        <v/>
      </c>
      <c r="M367" s="116" t="str">
        <f>IF(L367="", "", L367/Veriler!$X$1)</f>
        <v/>
      </c>
      <c r="N367" s="116" t="str">
        <f>IF(F367&lt;&gt;"", "İthal Girdi", IF(Veriler!T367="", "", IF(Veriler!S367="H", "%0,5 üzerindedir", IF(Veriler!T367&gt;0.1, "%10 sınırı aşılmıştır.", "Uygun"))))</f>
        <v>%0,5 üzerindedir</v>
      </c>
      <c r="O367" s="116" t="str">
        <f t="shared" si="115"/>
        <v xml:space="preserve"> </v>
      </c>
      <c r="P367" s="117"/>
      <c r="Q367" s="118"/>
      <c r="R367" s="119" t="str">
        <f t="shared" si="116"/>
        <v/>
      </c>
      <c r="S367" s="133">
        <f>IFERROR(IF(M367&lt;=0.005,IF(F367="",L367,0),IF(F367&lt;&gt;"",0,IF(P367="",0,IF(P367="H",0,IF(Q367&lt;Veriler!$G$2,L367*Veriler!$G$2,L367*Q367)))))," ")</f>
        <v>0</v>
      </c>
      <c r="T367" s="133">
        <f>IF(Veriler!T367&lt;=0.1, S367, IF(AND(Veriler!T367&gt;0.1, F367="", P367="E"), IF(Q367&gt;Veriler!$G$2, Q367*S367, IF(Q367&lt;Veriler!$G$2, Veriler!$G$2*S367, Q367*S367)), 0))</f>
        <v>0</v>
      </c>
      <c r="U367" s="133" t="str">
        <f t="shared" si="117"/>
        <v xml:space="preserve"> </v>
      </c>
      <c r="V367" s="134" t="str">
        <f>IFERROR(IF(O367="%10 sınırı aşılmıştır.",L367-T367,IFERROR(IF(F367="",IF(S367=1,0,IF(L367-S367=0,"",L367-S367)),IF(Veriler!M367="",L367,IF(L367*Veriler!M367=0,"",L367*Veriler!M367))),L367)),0)</f>
        <v/>
      </c>
      <c r="W367" s="146"/>
      <c r="X367" s="146"/>
      <c r="Y367" s="146"/>
    </row>
    <row r="368" spans="1:25" s="99" customFormat="1" ht="54.75" customHeight="1" x14ac:dyDescent="0.25">
      <c r="A368" s="96">
        <f t="shared" si="118"/>
        <v>273</v>
      </c>
      <c r="B368" s="175"/>
      <c r="C368" s="176"/>
      <c r="D368" s="113"/>
      <c r="E368" s="115"/>
      <c r="F368" s="174"/>
      <c r="G368" s="114" t="str">
        <f t="shared" si="113"/>
        <v/>
      </c>
      <c r="H368" s="115"/>
      <c r="I368" s="115"/>
      <c r="J368" s="115"/>
      <c r="K368" s="115"/>
      <c r="L368" s="133" t="str">
        <f t="shared" si="114"/>
        <v/>
      </c>
      <c r="M368" s="116" t="str">
        <f>IF(L368="", "", L368/Veriler!$X$1)</f>
        <v/>
      </c>
      <c r="N368" s="116" t="str">
        <f>IF(F368&lt;&gt;"", "İthal Girdi", IF(Veriler!T368="", "", IF(Veriler!S368="H", "%0,5 üzerindedir", IF(Veriler!T368&gt;0.1, "%10 sınırı aşılmıştır.", "Uygun"))))</f>
        <v>%0,5 üzerindedir</v>
      </c>
      <c r="O368" s="116" t="str">
        <f t="shared" si="115"/>
        <v xml:space="preserve"> </v>
      </c>
      <c r="P368" s="117"/>
      <c r="Q368" s="118"/>
      <c r="R368" s="119" t="str">
        <f t="shared" si="116"/>
        <v/>
      </c>
      <c r="S368" s="133">
        <f>IFERROR(IF(M368&lt;=0.005,IF(F368="",L368,0),IF(F368&lt;&gt;"",0,IF(P368="",0,IF(P368="H",0,IF(Q368&lt;Veriler!$G$2,L368*Veriler!$G$2,L368*Q368)))))," ")</f>
        <v>0</v>
      </c>
      <c r="T368" s="133">
        <f>IF(Veriler!T368&lt;=0.1, S368, IF(AND(Veriler!T368&gt;0.1, F368="", P368="E"), IF(Q368&gt;Veriler!$G$2, Q368*S368, IF(Q368&lt;Veriler!$G$2, Veriler!$G$2*S368, Q368*S368)), 0))</f>
        <v>0</v>
      </c>
      <c r="U368" s="133" t="str">
        <f t="shared" si="117"/>
        <v xml:space="preserve"> </v>
      </c>
      <c r="V368" s="134" t="str">
        <f>IFERROR(IF(O368="%10 sınırı aşılmıştır.",L368-T368,IFERROR(IF(F368="",IF(S368=1,0,IF(L368-S368=0,"",L368-S368)),IF(Veriler!M368="",L368,IF(L368*Veriler!M368=0,"",L368*Veriler!M368))),L368)),0)</f>
        <v/>
      </c>
      <c r="W368" s="146"/>
      <c r="X368" s="146"/>
      <c r="Y368" s="146"/>
    </row>
    <row r="369" spans="1:25" s="99" customFormat="1" ht="54.75" customHeight="1" x14ac:dyDescent="0.25">
      <c r="A369" s="96">
        <f t="shared" si="118"/>
        <v>274</v>
      </c>
      <c r="B369" s="175"/>
      <c r="C369" s="176"/>
      <c r="D369" s="113"/>
      <c r="E369" s="115"/>
      <c r="F369" s="174"/>
      <c r="G369" s="114" t="str">
        <f t="shared" si="113"/>
        <v/>
      </c>
      <c r="H369" s="115"/>
      <c r="I369" s="115"/>
      <c r="J369" s="115"/>
      <c r="K369" s="115"/>
      <c r="L369" s="133" t="str">
        <f t="shared" si="114"/>
        <v/>
      </c>
      <c r="M369" s="116" t="str">
        <f>IF(L369="", "", L369/Veriler!$X$1)</f>
        <v/>
      </c>
      <c r="N369" s="116" t="str">
        <f>IF(F369&lt;&gt;"", "İthal Girdi", IF(Veriler!T369="", "", IF(Veriler!S369="H", "%0,5 üzerindedir", IF(Veriler!T369&gt;0.1, "%10 sınırı aşılmıştır.", "Uygun"))))</f>
        <v>%0,5 üzerindedir</v>
      </c>
      <c r="O369" s="116" t="str">
        <f t="shared" si="115"/>
        <v xml:space="preserve"> </v>
      </c>
      <c r="P369" s="117"/>
      <c r="Q369" s="118"/>
      <c r="R369" s="119" t="str">
        <f t="shared" si="116"/>
        <v/>
      </c>
      <c r="S369" s="133">
        <f>IFERROR(IF(M369&lt;=0.005,IF(F369="",L369,0),IF(F369&lt;&gt;"",0,IF(P369="",0,IF(P369="H",0,IF(Q369&lt;Veriler!$G$2,L369*Veriler!$G$2,L369*Q369)))))," ")</f>
        <v>0</v>
      </c>
      <c r="T369" s="133">
        <f>IF(Veriler!T369&lt;=0.1, S369, IF(AND(Veriler!T369&gt;0.1, F369="", P369="E"), IF(Q369&gt;Veriler!$G$2, Q369*S369, IF(Q369&lt;Veriler!$G$2, Veriler!$G$2*S369, Q369*S369)), 0))</f>
        <v>0</v>
      </c>
      <c r="U369" s="133" t="str">
        <f t="shared" si="117"/>
        <v xml:space="preserve"> </v>
      </c>
      <c r="V369" s="134" t="str">
        <f>IFERROR(IF(O369="%10 sınırı aşılmıştır.",L369-T369,IFERROR(IF(F369="",IF(S369=1,0,IF(L369-S369=0,"",L369-S369)),IF(Veriler!M369="",L369,IF(L369*Veriler!M369=0,"",L369*Veriler!M369))),L369)),0)</f>
        <v/>
      </c>
      <c r="W369" s="146"/>
      <c r="X369" s="146"/>
      <c r="Y369" s="146"/>
    </row>
    <row r="370" spans="1:25" s="99" customFormat="1" ht="54.75" customHeight="1" x14ac:dyDescent="0.25">
      <c r="A370" s="96">
        <f t="shared" si="118"/>
        <v>275</v>
      </c>
      <c r="B370" s="175"/>
      <c r="C370" s="176"/>
      <c r="D370" s="113"/>
      <c r="E370" s="115"/>
      <c r="F370" s="174"/>
      <c r="G370" s="114" t="str">
        <f t="shared" si="113"/>
        <v/>
      </c>
      <c r="H370" s="115"/>
      <c r="I370" s="115"/>
      <c r="J370" s="115"/>
      <c r="K370" s="115"/>
      <c r="L370" s="133" t="str">
        <f t="shared" si="114"/>
        <v/>
      </c>
      <c r="M370" s="116" t="str">
        <f>IF(L370="", "", L370/Veriler!$X$1)</f>
        <v/>
      </c>
      <c r="N370" s="116" t="str">
        <f>IF(F370&lt;&gt;"", "İthal Girdi", IF(Veriler!T370="", "", IF(Veriler!S370="H", "%0,5 üzerindedir", IF(Veriler!T370&gt;0.1, "%10 sınırı aşılmıştır.", "Uygun"))))</f>
        <v>%0,5 üzerindedir</v>
      </c>
      <c r="O370" s="116" t="str">
        <f t="shared" si="115"/>
        <v xml:space="preserve"> </v>
      </c>
      <c r="P370" s="117"/>
      <c r="Q370" s="118"/>
      <c r="R370" s="119" t="str">
        <f t="shared" si="116"/>
        <v/>
      </c>
      <c r="S370" s="133">
        <f>IFERROR(IF(M370&lt;=0.005,IF(F370="",L370,0),IF(F370&lt;&gt;"",0,IF(P370="",0,IF(P370="H",0,IF(Q370&lt;Veriler!$G$2,L370*Veriler!$G$2,L370*Q370)))))," ")</f>
        <v>0</v>
      </c>
      <c r="T370" s="133">
        <f>IF(Veriler!T370&lt;=0.1, S370, IF(AND(Veriler!T370&gt;0.1, F370="", P370="E"), IF(Q370&gt;Veriler!$G$2, Q370*S370, IF(Q370&lt;Veriler!$G$2, Veriler!$G$2*S370, Q370*S370)), 0))</f>
        <v>0</v>
      </c>
      <c r="U370" s="133" t="str">
        <f t="shared" si="117"/>
        <v xml:space="preserve"> </v>
      </c>
      <c r="V370" s="134" t="str">
        <f>IFERROR(IF(O370="%10 sınırı aşılmıştır.",L370-T370,IFERROR(IF(F370="",IF(S370=1,0,IF(L370-S370=0,"",L370-S370)),IF(Veriler!M370="",L370,IF(L370*Veriler!M370=0,"",L370*Veriler!M370))),L370)),0)</f>
        <v/>
      </c>
      <c r="W370" s="146"/>
      <c r="X370" s="146"/>
      <c r="Y370" s="146"/>
    </row>
    <row r="371" spans="1:25" s="99" customFormat="1" ht="54.75" customHeight="1" x14ac:dyDescent="0.25">
      <c r="A371" s="96">
        <f t="shared" si="118"/>
        <v>276</v>
      </c>
      <c r="B371" s="175"/>
      <c r="C371" s="176"/>
      <c r="D371" s="113"/>
      <c r="E371" s="115"/>
      <c r="F371" s="174"/>
      <c r="G371" s="114" t="str">
        <f t="shared" si="113"/>
        <v/>
      </c>
      <c r="H371" s="115"/>
      <c r="I371" s="115"/>
      <c r="J371" s="115"/>
      <c r="K371" s="115"/>
      <c r="L371" s="133" t="str">
        <f t="shared" si="114"/>
        <v/>
      </c>
      <c r="M371" s="116" t="str">
        <f>IF(L371="", "", L371/Veriler!$X$1)</f>
        <v/>
      </c>
      <c r="N371" s="116" t="str">
        <f>IF(F371&lt;&gt;"", "İthal Girdi", IF(Veriler!T371="", "", IF(Veriler!S371="H", "%0,5 üzerindedir", IF(Veriler!T371&gt;0.1, "%10 sınırı aşılmıştır.", "Uygun"))))</f>
        <v>%0,5 üzerindedir</v>
      </c>
      <c r="O371" s="116" t="str">
        <f t="shared" si="115"/>
        <v xml:space="preserve"> </v>
      </c>
      <c r="P371" s="117"/>
      <c r="Q371" s="118"/>
      <c r="R371" s="119" t="str">
        <f t="shared" si="116"/>
        <v/>
      </c>
      <c r="S371" s="133">
        <f>IFERROR(IF(M371&lt;=0.005,IF(F371="",L371,0),IF(F371&lt;&gt;"",0,IF(P371="",0,IF(P371="H",0,IF(Q371&lt;Veriler!$G$2,L371*Veriler!$G$2,L371*Q371)))))," ")</f>
        <v>0</v>
      </c>
      <c r="T371" s="133">
        <f>IF(Veriler!T371&lt;=0.1, S371, IF(AND(Veriler!T371&gt;0.1, F371="", P371="E"), IF(Q371&gt;Veriler!$G$2, Q371*S371, IF(Q371&lt;Veriler!$G$2, Veriler!$G$2*S371, Q371*S371)), 0))</f>
        <v>0</v>
      </c>
      <c r="U371" s="133" t="str">
        <f t="shared" si="117"/>
        <v xml:space="preserve"> </v>
      </c>
      <c r="V371" s="134" t="str">
        <f>IFERROR(IF(O371="%10 sınırı aşılmıştır.",L371-T371,IFERROR(IF(F371="",IF(S371=1,0,IF(L371-S371=0,"",L371-S371)),IF(Veriler!M371="",L371,IF(L371*Veriler!M371=0,"",L371*Veriler!M371))),L371)),0)</f>
        <v/>
      </c>
      <c r="W371" s="146"/>
      <c r="X371" s="146"/>
      <c r="Y371" s="146"/>
    </row>
    <row r="372" spans="1:25" s="99" customFormat="1" ht="54.75" customHeight="1" x14ac:dyDescent="0.25">
      <c r="A372" s="96">
        <f t="shared" si="118"/>
        <v>277</v>
      </c>
      <c r="B372" s="175"/>
      <c r="C372" s="176"/>
      <c r="D372" s="113"/>
      <c r="E372" s="115"/>
      <c r="F372" s="174"/>
      <c r="G372" s="114" t="str">
        <f t="shared" si="113"/>
        <v/>
      </c>
      <c r="H372" s="115"/>
      <c r="I372" s="115"/>
      <c r="J372" s="115"/>
      <c r="K372" s="115"/>
      <c r="L372" s="133" t="str">
        <f t="shared" si="114"/>
        <v/>
      </c>
      <c r="M372" s="116" t="str">
        <f>IF(L372="", "", L372/Veriler!$X$1)</f>
        <v/>
      </c>
      <c r="N372" s="116" t="str">
        <f>IF(F372&lt;&gt;"", "İthal Girdi", IF(Veriler!T372="", "", IF(Veriler!S372="H", "%0,5 üzerindedir", IF(Veriler!T372&gt;0.1, "%10 sınırı aşılmıştır.", "Uygun"))))</f>
        <v>%0,5 üzerindedir</v>
      </c>
      <c r="O372" s="116" t="str">
        <f t="shared" si="115"/>
        <v xml:space="preserve"> </v>
      </c>
      <c r="P372" s="117"/>
      <c r="Q372" s="118"/>
      <c r="R372" s="119" t="str">
        <f t="shared" si="116"/>
        <v/>
      </c>
      <c r="S372" s="133">
        <f>IFERROR(IF(M372&lt;=0.005,IF(F372="",L372,0),IF(F372&lt;&gt;"",0,IF(P372="",0,IF(P372="H",0,IF(Q372&lt;Veriler!$G$2,L372*Veriler!$G$2,L372*Q372)))))," ")</f>
        <v>0</v>
      </c>
      <c r="T372" s="133">
        <f>IF(Veriler!T372&lt;=0.1, S372, IF(AND(Veriler!T372&gt;0.1, F372="", P372="E"), IF(Q372&gt;Veriler!$G$2, Q372*S372, IF(Q372&lt;Veriler!$G$2, Veriler!$G$2*S372, Q372*S372)), 0))</f>
        <v>0</v>
      </c>
      <c r="U372" s="133" t="str">
        <f t="shared" si="117"/>
        <v xml:space="preserve"> </v>
      </c>
      <c r="V372" s="134" t="str">
        <f>IFERROR(IF(O372="%10 sınırı aşılmıştır.",L372-T372,IFERROR(IF(F372="",IF(S372=1,0,IF(L372-S372=0,"",L372-S372)),IF(Veriler!M372="",L372,IF(L372*Veriler!M372=0,"",L372*Veriler!M372))),L372)),0)</f>
        <v/>
      </c>
      <c r="W372" s="146"/>
      <c r="X372" s="146"/>
      <c r="Y372" s="146"/>
    </row>
    <row r="373" spans="1:25" s="99" customFormat="1" ht="54.75" customHeight="1" x14ac:dyDescent="0.25">
      <c r="A373" s="96">
        <f t="shared" si="118"/>
        <v>278</v>
      </c>
      <c r="B373" s="175"/>
      <c r="C373" s="176"/>
      <c r="D373" s="113"/>
      <c r="E373" s="115"/>
      <c r="F373" s="174"/>
      <c r="G373" s="114" t="str">
        <f t="shared" si="113"/>
        <v/>
      </c>
      <c r="H373" s="115"/>
      <c r="I373" s="115"/>
      <c r="J373" s="115"/>
      <c r="K373" s="115"/>
      <c r="L373" s="133" t="str">
        <f t="shared" si="114"/>
        <v/>
      </c>
      <c r="M373" s="116" t="str">
        <f>IF(L373="", "", L373/Veriler!$X$1)</f>
        <v/>
      </c>
      <c r="N373" s="116" t="str">
        <f>IF(F373&lt;&gt;"", "İthal Girdi", IF(Veriler!T373="", "", IF(Veriler!S373="H", "%0,5 üzerindedir", IF(Veriler!T373&gt;0.1, "%10 sınırı aşılmıştır.", "Uygun"))))</f>
        <v>%0,5 üzerindedir</v>
      </c>
      <c r="O373" s="116" t="str">
        <f t="shared" si="115"/>
        <v xml:space="preserve"> </v>
      </c>
      <c r="P373" s="117"/>
      <c r="Q373" s="118"/>
      <c r="R373" s="119" t="str">
        <f t="shared" si="116"/>
        <v/>
      </c>
      <c r="S373" s="133">
        <f>IFERROR(IF(M373&lt;=0.005,IF(F373="",L373,0),IF(F373&lt;&gt;"",0,IF(P373="",0,IF(P373="H",0,IF(Q373&lt;Veriler!$G$2,L373*Veriler!$G$2,L373*Q373)))))," ")</f>
        <v>0</v>
      </c>
      <c r="T373" s="133">
        <f>IF(Veriler!T373&lt;=0.1, S373, IF(AND(Veriler!T373&gt;0.1, F373="", P373="E"), IF(Q373&gt;Veriler!$G$2, Q373*S373, IF(Q373&lt;Veriler!$G$2, Veriler!$G$2*S373, Q373*S373)), 0))</f>
        <v>0</v>
      </c>
      <c r="U373" s="133" t="str">
        <f t="shared" si="117"/>
        <v xml:space="preserve"> </v>
      </c>
      <c r="V373" s="134" t="str">
        <f>IFERROR(IF(O373="%10 sınırı aşılmıştır.",L373-T373,IFERROR(IF(F373="",IF(S373=1,0,IF(L373-S373=0,"",L373-S373)),IF(Veriler!M373="",L373,IF(L373*Veriler!M373=0,"",L373*Veriler!M373))),L373)),0)</f>
        <v/>
      </c>
      <c r="W373" s="146"/>
      <c r="X373" s="146"/>
      <c r="Y373" s="146"/>
    </row>
    <row r="374" spans="1:25" s="99" customFormat="1" ht="54.75" customHeight="1" x14ac:dyDescent="0.25">
      <c r="A374" s="96">
        <f t="shared" si="118"/>
        <v>279</v>
      </c>
      <c r="B374" s="175"/>
      <c r="C374" s="176"/>
      <c r="D374" s="113"/>
      <c r="E374" s="115"/>
      <c r="F374" s="174"/>
      <c r="G374" s="114" t="str">
        <f t="shared" si="113"/>
        <v/>
      </c>
      <c r="H374" s="115"/>
      <c r="I374" s="115"/>
      <c r="J374" s="115"/>
      <c r="K374" s="115"/>
      <c r="L374" s="133" t="str">
        <f t="shared" si="114"/>
        <v/>
      </c>
      <c r="M374" s="116" t="str">
        <f>IF(L374="", "", L374/Veriler!$X$1)</f>
        <v/>
      </c>
      <c r="N374" s="116" t="str">
        <f>IF(F374&lt;&gt;"", "İthal Girdi", IF(Veriler!T374="", "", IF(Veriler!S374="H", "%0,5 üzerindedir", IF(Veriler!T374&gt;0.1, "%10 sınırı aşılmıştır.", "Uygun"))))</f>
        <v>%0,5 üzerindedir</v>
      </c>
      <c r="O374" s="116" t="str">
        <f t="shared" si="115"/>
        <v xml:space="preserve"> </v>
      </c>
      <c r="P374" s="117"/>
      <c r="Q374" s="118"/>
      <c r="R374" s="119" t="str">
        <f t="shared" si="116"/>
        <v/>
      </c>
      <c r="S374" s="133">
        <f>IFERROR(IF(M374&lt;=0.005,IF(F374="",L374,0),IF(F374&lt;&gt;"",0,IF(P374="",0,IF(P374="H",0,IF(Q374&lt;Veriler!$G$2,L374*Veriler!$G$2,L374*Q374)))))," ")</f>
        <v>0</v>
      </c>
      <c r="T374" s="133">
        <f>IF(Veriler!T374&lt;=0.1, S374, IF(AND(Veriler!T374&gt;0.1, F374="", P374="E"), IF(Q374&gt;Veriler!$G$2, Q374*S374, IF(Q374&lt;Veriler!$G$2, Veriler!$G$2*S374, Q374*S374)), 0))</f>
        <v>0</v>
      </c>
      <c r="U374" s="133" t="str">
        <f t="shared" si="117"/>
        <v xml:space="preserve"> </v>
      </c>
      <c r="V374" s="134" t="str">
        <f>IFERROR(IF(O374="%10 sınırı aşılmıştır.",L374-T374,IFERROR(IF(F374="",IF(S374=1,0,IF(L374-S374=0,"",L374-S374)),IF(Veriler!M374="",L374,IF(L374*Veriler!M374=0,"",L374*Veriler!M374))),L374)),0)</f>
        <v/>
      </c>
      <c r="W374" s="146"/>
      <c r="X374" s="146"/>
      <c r="Y374" s="146"/>
    </row>
    <row r="375" spans="1:25" s="99" customFormat="1" ht="54.75" customHeight="1" x14ac:dyDescent="0.25">
      <c r="A375" s="96">
        <f t="shared" si="118"/>
        <v>280</v>
      </c>
      <c r="B375" s="175"/>
      <c r="C375" s="176"/>
      <c r="D375" s="113"/>
      <c r="E375" s="115"/>
      <c r="F375" s="174"/>
      <c r="G375" s="114" t="str">
        <f t="shared" si="113"/>
        <v/>
      </c>
      <c r="H375" s="115"/>
      <c r="I375" s="115"/>
      <c r="J375" s="115"/>
      <c r="K375" s="115"/>
      <c r="L375" s="133" t="str">
        <f t="shared" si="114"/>
        <v/>
      </c>
      <c r="M375" s="116" t="str">
        <f>IF(L375="", "", L375/Veriler!$X$1)</f>
        <v/>
      </c>
      <c r="N375" s="116" t="str">
        <f>IF(F375&lt;&gt;"", "İthal Girdi", IF(Veriler!T375="", "", IF(Veriler!S375="H", "%0,5 üzerindedir", IF(Veriler!T375&gt;0.1, "%10 sınırı aşılmıştır.", "Uygun"))))</f>
        <v>%0,5 üzerindedir</v>
      </c>
      <c r="O375" s="116" t="str">
        <f t="shared" si="115"/>
        <v xml:space="preserve"> </v>
      </c>
      <c r="P375" s="117"/>
      <c r="Q375" s="118"/>
      <c r="R375" s="119" t="str">
        <f t="shared" si="116"/>
        <v/>
      </c>
      <c r="S375" s="133">
        <f>IFERROR(IF(M375&lt;=0.005,IF(F375="",L375,0),IF(F375&lt;&gt;"",0,IF(P375="",0,IF(P375="H",0,IF(Q375&lt;Veriler!$G$2,L375*Veriler!$G$2,L375*Q375)))))," ")</f>
        <v>0</v>
      </c>
      <c r="T375" s="133">
        <f>IF(Veriler!T375&lt;=0.1, S375, IF(AND(Veriler!T375&gt;0.1, F375="", P375="E"), IF(Q375&gt;Veriler!$G$2, Q375*S375, IF(Q375&lt;Veriler!$G$2, Veriler!$G$2*S375, Q375*S375)), 0))</f>
        <v>0</v>
      </c>
      <c r="U375" s="133" t="str">
        <f t="shared" si="117"/>
        <v xml:space="preserve"> </v>
      </c>
      <c r="V375" s="134" t="str">
        <f>IFERROR(IF(O375="%10 sınırı aşılmıştır.",L375-T375,IFERROR(IF(F375="",IF(S375=1,0,IF(L375-S375=0,"",L375-S375)),IF(Veriler!M375="",L375,IF(L375*Veriler!M375=0,"",L375*Veriler!M375))),L375)),0)</f>
        <v/>
      </c>
      <c r="W375" s="146"/>
      <c r="X375" s="146"/>
      <c r="Y375" s="146"/>
    </row>
    <row r="376" spans="1:25" s="99" customFormat="1" ht="24" customHeight="1" x14ac:dyDescent="0.25">
      <c r="A376" s="103"/>
      <c r="B376" s="104"/>
      <c r="C376" s="104"/>
      <c r="D376" s="104"/>
      <c r="E376" s="103"/>
      <c r="F376" s="135"/>
      <c r="G376" s="157"/>
      <c r="H376" s="103"/>
      <c r="I376" s="103"/>
      <c r="J376" s="103"/>
      <c r="K376" s="103"/>
      <c r="L376" s="136">
        <f>SUM(L347:L360,L362:L375)</f>
        <v>0</v>
      </c>
      <c r="M376" s="158"/>
      <c r="N376" s="158"/>
      <c r="O376" s="158"/>
      <c r="P376" s="105"/>
      <c r="Q376" s="106"/>
      <c r="R376" s="159"/>
      <c r="S376" s="160"/>
      <c r="T376" s="160"/>
      <c r="U376" s="160"/>
      <c r="V376" s="160"/>
      <c r="W376" s="146"/>
      <c r="X376" s="146"/>
      <c r="Y376" s="146"/>
    </row>
    <row r="377" spans="1:25" s="99" customFormat="1" ht="31.5" customHeight="1" x14ac:dyDescent="0.25">
      <c r="A377" s="103"/>
      <c r="B377" s="104"/>
      <c r="C377" s="104"/>
      <c r="D377" s="104"/>
      <c r="E377" s="103"/>
      <c r="F377" s="135"/>
      <c r="G377" s="157"/>
      <c r="H377" s="103"/>
      <c r="I377" s="103"/>
      <c r="J377" s="103"/>
      <c r="K377" s="103"/>
      <c r="L377" s="161"/>
      <c r="M377" s="158"/>
      <c r="N377" s="158"/>
      <c r="O377" s="158"/>
      <c r="P377" s="105"/>
      <c r="Q377" s="106"/>
      <c r="R377" s="159"/>
      <c r="S377" s="162" t="s">
        <v>57</v>
      </c>
      <c r="T377" s="162" t="s">
        <v>57</v>
      </c>
      <c r="U377" s="162" t="s">
        <v>57</v>
      </c>
      <c r="V377" s="163" t="s">
        <v>58</v>
      </c>
      <c r="W377" s="146"/>
      <c r="X377" s="146"/>
      <c r="Y377" s="146"/>
    </row>
    <row r="378" spans="1:25" s="99" customFormat="1" ht="58.5" customHeight="1" x14ac:dyDescent="0.25">
      <c r="A378" s="185" t="s">
        <v>59</v>
      </c>
      <c r="B378" s="180"/>
      <c r="C378" s="180"/>
      <c r="D378" s="180"/>
      <c r="E378" s="180"/>
      <c r="F378" s="180"/>
      <c r="G378" s="180"/>
      <c r="H378" s="180"/>
      <c r="I378" s="180"/>
      <c r="J378" s="180"/>
      <c r="K378" s="180"/>
      <c r="L378" s="180"/>
      <c r="M378" s="180"/>
      <c r="N378" s="180"/>
      <c r="O378" s="180"/>
      <c r="P378" s="180"/>
      <c r="Q378" s="180"/>
      <c r="R378" s="176"/>
      <c r="S378" s="137">
        <f>SUM(S340,S347:S360,S362:S375)</f>
        <v>0</v>
      </c>
      <c r="T378" s="137" t="str">
        <f>IF(SUM(T347:T360,T362:T375)=0," ",SUM(T347:T360,T362:T375))</f>
        <v xml:space="preserve"> </v>
      </c>
      <c r="U378" s="137" t="str">
        <f>IF(SUM(U347:U360,U362:U375)=0," ",SUM(U347:U360,U362:U375))</f>
        <v xml:space="preserve"> </v>
      </c>
      <c r="V378" s="137" t="str">
        <f>IF(SUM(V347:V360,V362:V375)=0," ",SUM(V347:V360,V362:V375))</f>
        <v xml:space="preserve"> </v>
      </c>
      <c r="W378" s="146"/>
      <c r="X378" s="164">
        <f>SUM(U347:U360,U362:U375)</f>
        <v>0</v>
      </c>
      <c r="Y378" s="164">
        <f>SUM(V347:V360,V362:V375)</f>
        <v>0</v>
      </c>
    </row>
    <row r="379" spans="1:25" x14ac:dyDescent="0.3">
      <c r="A379" s="34"/>
      <c r="G379" s="146"/>
      <c r="L379" s="146"/>
      <c r="M379" s="146"/>
      <c r="N379" s="146"/>
      <c r="O379" s="146"/>
      <c r="R379" s="146"/>
      <c r="S379" s="146"/>
      <c r="T379" s="146"/>
      <c r="U379" s="146"/>
      <c r="V379" s="146"/>
      <c r="W379" s="146"/>
      <c r="X379" s="146"/>
      <c r="Y379" s="146"/>
    </row>
    <row r="380" spans="1:25" x14ac:dyDescent="0.3">
      <c r="A380" s="186" t="s">
        <v>60</v>
      </c>
      <c r="B380" s="187"/>
      <c r="C380" s="187"/>
      <c r="D380" s="187"/>
      <c r="E380" s="187"/>
      <c r="F380" s="187"/>
      <c r="G380" s="187"/>
      <c r="H380" s="187"/>
      <c r="I380" s="187"/>
      <c r="J380" s="187"/>
      <c r="K380" s="187"/>
      <c r="L380" s="187"/>
      <c r="M380" s="187"/>
      <c r="N380" s="187"/>
      <c r="O380" s="187"/>
      <c r="P380" s="187"/>
      <c r="Q380" s="187"/>
      <c r="R380" s="187"/>
      <c r="S380" s="187"/>
      <c r="T380" s="187"/>
      <c r="U380" s="187"/>
      <c r="V380" s="187"/>
      <c r="W380" s="146"/>
      <c r="X380" s="146"/>
      <c r="Y380" s="146"/>
    </row>
    <row r="381" spans="1:25" s="99" customFormat="1" ht="41.25" customHeight="1" x14ac:dyDescent="0.25">
      <c r="A381" s="189" t="s">
        <v>38</v>
      </c>
      <c r="B381" s="180"/>
      <c r="C381" s="180"/>
      <c r="D381" s="180"/>
      <c r="E381" s="180"/>
      <c r="F381" s="180"/>
      <c r="G381" s="180"/>
      <c r="H381" s="180"/>
      <c r="I381" s="180"/>
      <c r="J381" s="180"/>
      <c r="K381" s="180"/>
      <c r="L381" s="180"/>
      <c r="M381" s="180"/>
      <c r="N381" s="180"/>
      <c r="O381" s="180"/>
      <c r="P381" s="180"/>
      <c r="Q381" s="180"/>
      <c r="R381" s="180"/>
      <c r="S381" s="180"/>
      <c r="T381" s="180"/>
      <c r="U381" s="180"/>
      <c r="V381" s="176"/>
      <c r="W381" s="146"/>
      <c r="X381" s="146"/>
      <c r="Y381" s="146"/>
    </row>
    <row r="382" spans="1:25" s="100" customFormat="1" ht="35.25" customHeight="1" x14ac:dyDescent="0.25">
      <c r="A382" s="179" t="s">
        <v>39</v>
      </c>
      <c r="B382" s="180"/>
      <c r="C382" s="180"/>
      <c r="D382" s="180"/>
      <c r="E382" s="180"/>
      <c r="F382" s="180"/>
      <c r="G382" s="180"/>
      <c r="H382" s="180"/>
      <c r="I382" s="180"/>
      <c r="J382" s="180"/>
      <c r="K382" s="180"/>
      <c r="L382" s="180"/>
      <c r="M382" s="180"/>
      <c r="N382" s="180"/>
      <c r="O382" s="180"/>
      <c r="P382" s="180"/>
      <c r="Q382" s="180"/>
      <c r="R382" s="176"/>
      <c r="S382" s="147"/>
      <c r="T382" s="148"/>
      <c r="U382" s="149" t="s">
        <v>40</v>
      </c>
      <c r="V382" s="150">
        <f>V344+1</f>
        <v>11</v>
      </c>
      <c r="W382" s="146"/>
      <c r="X382" s="146"/>
      <c r="Y382" s="146"/>
    </row>
    <row r="383" spans="1:25" s="99" customFormat="1" ht="81" customHeight="1" x14ac:dyDescent="0.25">
      <c r="A383" s="110" t="s">
        <v>3</v>
      </c>
      <c r="B383" s="188" t="s">
        <v>41</v>
      </c>
      <c r="C383" s="176"/>
      <c r="D383" s="111" t="s">
        <v>42</v>
      </c>
      <c r="E383" s="110" t="s">
        <v>324</v>
      </c>
      <c r="F383" s="111" t="s">
        <v>325</v>
      </c>
      <c r="G383" s="151" t="s">
        <v>43</v>
      </c>
      <c r="H383" s="110" t="s">
        <v>44</v>
      </c>
      <c r="I383" s="110" t="s">
        <v>8</v>
      </c>
      <c r="J383" s="110" t="s">
        <v>45</v>
      </c>
      <c r="K383" s="110" t="s">
        <v>46</v>
      </c>
      <c r="L383" s="152" t="s">
        <v>47</v>
      </c>
      <c r="M383" s="153" t="s">
        <v>48</v>
      </c>
      <c r="N383" s="154" t="s">
        <v>49</v>
      </c>
      <c r="O383" s="154" t="s">
        <v>49</v>
      </c>
      <c r="P383" s="112" t="s">
        <v>50</v>
      </c>
      <c r="Q383" s="110" t="s">
        <v>51</v>
      </c>
      <c r="R383" s="155" t="s">
        <v>52</v>
      </c>
      <c r="S383" s="156" t="s">
        <v>53</v>
      </c>
      <c r="T383" s="156" t="s">
        <v>54</v>
      </c>
      <c r="U383" s="152" t="s">
        <v>54</v>
      </c>
      <c r="V383" s="152" t="s">
        <v>55</v>
      </c>
      <c r="W383" s="146"/>
      <c r="X383" s="146"/>
      <c r="Y383" s="146"/>
    </row>
    <row r="384" spans="1:25" s="99" customFormat="1" ht="45" customHeight="1" x14ac:dyDescent="0.25">
      <c r="A384" s="101"/>
      <c r="B384" s="177" t="s">
        <v>56</v>
      </c>
      <c r="C384" s="178"/>
      <c r="D384" s="102"/>
      <c r="E384" s="170"/>
      <c r="F384" s="102"/>
      <c r="G384" s="95"/>
      <c r="H384" s="102"/>
      <c r="I384" s="102"/>
      <c r="J384" s="102"/>
      <c r="K384" s="102"/>
      <c r="L384" s="95"/>
      <c r="M384" s="95"/>
      <c r="N384" s="95"/>
      <c r="O384" s="95"/>
      <c r="P384" s="102"/>
      <c r="Q384" s="102"/>
      <c r="R384" s="190"/>
      <c r="S384" s="184"/>
      <c r="T384" s="95"/>
      <c r="U384" s="95"/>
      <c r="V384" s="95"/>
      <c r="W384" s="146"/>
      <c r="X384" s="146"/>
      <c r="Y384" s="146"/>
    </row>
    <row r="385" spans="1:25" s="99" customFormat="1" ht="54.75" customHeight="1" x14ac:dyDescent="0.25">
      <c r="A385" s="96">
        <f>A375+1</f>
        <v>281</v>
      </c>
      <c r="B385" s="181"/>
      <c r="C385" s="182"/>
      <c r="D385" s="113"/>
      <c r="E385" s="115"/>
      <c r="F385" s="174"/>
      <c r="G385" s="114" t="str">
        <f t="shared" ref="G385:G398" si="119">IF(AND(F385&lt;&gt;"",V385&lt;&gt;"",L385&lt;&gt;0),V385/L385,"")</f>
        <v/>
      </c>
      <c r="H385" s="115"/>
      <c r="I385" s="115"/>
      <c r="J385" s="115"/>
      <c r="K385" s="115"/>
      <c r="L385" s="133" t="str">
        <f t="shared" ref="L385:L398" si="120">IF(AND(H385&lt;&gt;0, J385&lt;&gt;0, K385&lt;&gt;0), H385*J385*K385, "")</f>
        <v/>
      </c>
      <c r="M385" s="116" t="str">
        <f>IF(L385="", "", L385/Veriler!$X$1)</f>
        <v/>
      </c>
      <c r="N385" s="116" t="str">
        <f>IF(F385&lt;&gt;"", "İthal Girdi", IF(Veriler!T385="", "", IF(Veriler!S385="H", "%0,5 üzerindedir", IF(Veriler!T385&gt;0.1, "%10 sınırı aşılmıştır.", "Uygun"))))</f>
        <v>%0,5 üzerindedir</v>
      </c>
      <c r="O385" s="116" t="str">
        <f t="shared" ref="O385:O398" si="121">IF(M385=""," ",N385)</f>
        <v xml:space="preserve"> </v>
      </c>
      <c r="P385" s="117"/>
      <c r="Q385" s="118"/>
      <c r="R385" s="119" t="str">
        <f t="shared" ref="R385:R398" si="122">IFERROR(IF(AND(T385&lt;&gt;"",L385&lt;&gt;"",L385&lt;&gt;0,T385&lt;&gt;0),T385/L385,"")," ")</f>
        <v/>
      </c>
      <c r="S385" s="133">
        <f>IFERROR(IF(M385&lt;=0.005,IF(F385="",L385,0),IF(F385&lt;&gt;"",0,IF(P385="",0,IF(P385="H",0,IF(Q385&lt;Veriler!$G$2,L385*Veriler!$G$2,L385*Q385)))))," ")</f>
        <v>0</v>
      </c>
      <c r="T385" s="133">
        <f>IF(Veriler!T385&lt;=0.1, S385, IF(AND(Veriler!T385&gt;0.1, F385="", P385="E"), IF(Q385&gt;Veriler!$G$2, Q385*S385, IF(Q385&lt;Veriler!$G$2, Veriler!$G$2*S385, Q385*S385)), 0))</f>
        <v>0</v>
      </c>
      <c r="U385" s="133" t="str">
        <f t="shared" ref="U385:U398" si="123">IF(T385=0," ",T385)</f>
        <v xml:space="preserve"> </v>
      </c>
      <c r="V385" s="134" t="str">
        <f>IFERROR(IF(O385="%10 sınırı aşılmıştır.",L385-T385,IFERROR(IF(F385="",IF(S385=1,0,IF(L385-S385=0,"",L385-S385)),IF(Veriler!M385="",L385,IF(L385*Veriler!M385=0,"",L385*Veriler!M385))),L385)),0)</f>
        <v/>
      </c>
      <c r="W385" s="146"/>
      <c r="X385" s="146"/>
      <c r="Y385" s="146"/>
    </row>
    <row r="386" spans="1:25" s="99" customFormat="1" ht="54.75" customHeight="1" x14ac:dyDescent="0.25">
      <c r="A386" s="96">
        <f t="shared" ref="A386:A398" si="124">A385+1</f>
        <v>282</v>
      </c>
      <c r="B386" s="175"/>
      <c r="C386" s="176"/>
      <c r="D386" s="113"/>
      <c r="E386" s="115"/>
      <c r="F386" s="174"/>
      <c r="G386" s="114" t="str">
        <f t="shared" si="119"/>
        <v/>
      </c>
      <c r="H386" s="115"/>
      <c r="I386" s="115"/>
      <c r="J386" s="115"/>
      <c r="K386" s="115"/>
      <c r="L386" s="133" t="str">
        <f t="shared" si="120"/>
        <v/>
      </c>
      <c r="M386" s="116" t="str">
        <f>IF(L386="", "", L386/Veriler!$X$1)</f>
        <v/>
      </c>
      <c r="N386" s="116" t="str">
        <f>IF(F386&lt;&gt;"", "İthal Girdi", IF(Veriler!T386="", "", IF(Veriler!S386="H", "%0,5 üzerindedir", IF(Veriler!T386&gt;0.1, "%10 sınırı aşılmıştır.", "Uygun"))))</f>
        <v>%0,5 üzerindedir</v>
      </c>
      <c r="O386" s="116" t="str">
        <f t="shared" si="121"/>
        <v xml:space="preserve"> </v>
      </c>
      <c r="P386" s="117"/>
      <c r="Q386" s="118"/>
      <c r="R386" s="119" t="str">
        <f t="shared" si="122"/>
        <v/>
      </c>
      <c r="S386" s="133">
        <f>IFERROR(IF(M386&lt;=0.005,IF(F386="",L386,0),IF(F386&lt;&gt;"",0,IF(P386="",0,IF(P386="H",0,IF(Q386&lt;Veriler!$G$2,L386*Veriler!$G$2,L386*Q386)))))," ")</f>
        <v>0</v>
      </c>
      <c r="T386" s="133">
        <f>IF(Veriler!T386&lt;=0.1, S386, IF(AND(Veriler!T386&gt;0.1, F386="", P386="E"), IF(Q386&gt;Veriler!$G$2, Q386*S386, IF(Q386&lt;Veriler!$G$2, Veriler!$G$2*S386, Q386*S386)), 0))</f>
        <v>0</v>
      </c>
      <c r="U386" s="133" t="str">
        <f t="shared" si="123"/>
        <v xml:space="preserve"> </v>
      </c>
      <c r="V386" s="134" t="str">
        <f>IFERROR(IF(O386="%10 sınırı aşılmıştır.",L386-T386,IFERROR(IF(F386="",IF(S386=1,0,IF(L386-S386=0,"",L386-S386)),IF(Veriler!M386="",L386,IF(L386*Veriler!M386=0,"",L386*Veriler!M386))),L386)),0)</f>
        <v/>
      </c>
      <c r="W386" s="146"/>
      <c r="X386" s="146"/>
      <c r="Y386" s="146"/>
    </row>
    <row r="387" spans="1:25" s="99" customFormat="1" ht="54.75" customHeight="1" x14ac:dyDescent="0.25">
      <c r="A387" s="96">
        <f t="shared" si="124"/>
        <v>283</v>
      </c>
      <c r="B387" s="175"/>
      <c r="C387" s="176"/>
      <c r="D387" s="113"/>
      <c r="E387" s="115"/>
      <c r="F387" s="174"/>
      <c r="G387" s="114" t="str">
        <f t="shared" si="119"/>
        <v/>
      </c>
      <c r="H387" s="115"/>
      <c r="I387" s="115"/>
      <c r="J387" s="115"/>
      <c r="K387" s="115"/>
      <c r="L387" s="133" t="str">
        <f t="shared" si="120"/>
        <v/>
      </c>
      <c r="M387" s="116" t="str">
        <f>IF(L387="", "", L387/Veriler!$X$1)</f>
        <v/>
      </c>
      <c r="N387" s="116" t="str">
        <f>IF(F387&lt;&gt;"", "İthal Girdi", IF(Veriler!T387="", "", IF(Veriler!S387="H", "%0,5 üzerindedir", IF(Veriler!T387&gt;0.1, "%10 sınırı aşılmıştır.", "Uygun"))))</f>
        <v>%0,5 üzerindedir</v>
      </c>
      <c r="O387" s="116" t="str">
        <f t="shared" si="121"/>
        <v xml:space="preserve"> </v>
      </c>
      <c r="P387" s="117"/>
      <c r="Q387" s="118"/>
      <c r="R387" s="119" t="str">
        <f t="shared" si="122"/>
        <v/>
      </c>
      <c r="S387" s="133">
        <f>IFERROR(IF(M387&lt;=0.005,IF(F387="",L387,0),IF(F387&lt;&gt;"",0,IF(P387="",0,IF(P387="H",0,IF(Q387&lt;Veriler!$G$2,L387*Veriler!$G$2,L387*Q387)))))," ")</f>
        <v>0</v>
      </c>
      <c r="T387" s="133">
        <f>IF(Veriler!T387&lt;=0.1, S387, IF(AND(Veriler!T387&gt;0.1, F387="", P387="E"), IF(Q387&gt;Veriler!$G$2, Q387*S387, IF(Q387&lt;Veriler!$G$2, Veriler!$G$2*S387, Q387*S387)), 0))</f>
        <v>0</v>
      </c>
      <c r="U387" s="133" t="str">
        <f t="shared" si="123"/>
        <v xml:space="preserve"> </v>
      </c>
      <c r="V387" s="134" t="str">
        <f>IFERROR(IF(O387="%10 sınırı aşılmıştır.",L387-T387,IFERROR(IF(F387="",IF(S387=1,0,IF(L387-S387=0,"",L387-S387)),IF(Veriler!M387="",L387,IF(L387*Veriler!M387=0,"",L387*Veriler!M387))),L387)),0)</f>
        <v/>
      </c>
      <c r="W387" s="146"/>
      <c r="X387" s="146"/>
      <c r="Y387" s="146"/>
    </row>
    <row r="388" spans="1:25" s="99" customFormat="1" ht="54.75" customHeight="1" x14ac:dyDescent="0.25">
      <c r="A388" s="96">
        <f t="shared" si="124"/>
        <v>284</v>
      </c>
      <c r="B388" s="175"/>
      <c r="C388" s="176"/>
      <c r="D388" s="113"/>
      <c r="E388" s="115"/>
      <c r="F388" s="174"/>
      <c r="G388" s="114" t="str">
        <f t="shared" si="119"/>
        <v/>
      </c>
      <c r="H388" s="115"/>
      <c r="I388" s="115"/>
      <c r="J388" s="115"/>
      <c r="K388" s="115"/>
      <c r="L388" s="133" t="str">
        <f t="shared" si="120"/>
        <v/>
      </c>
      <c r="M388" s="116" t="str">
        <f>IF(L388="", "", L388/Veriler!$X$1)</f>
        <v/>
      </c>
      <c r="N388" s="116" t="str">
        <f>IF(F388&lt;&gt;"", "İthal Girdi", IF(Veriler!T388="", "", IF(Veriler!S388="H", "%0,5 üzerindedir", IF(Veriler!T388&gt;0.1, "%10 sınırı aşılmıştır.", "Uygun"))))</f>
        <v>%0,5 üzerindedir</v>
      </c>
      <c r="O388" s="116" t="str">
        <f t="shared" si="121"/>
        <v xml:space="preserve"> </v>
      </c>
      <c r="P388" s="117"/>
      <c r="Q388" s="118"/>
      <c r="R388" s="119" t="str">
        <f t="shared" si="122"/>
        <v/>
      </c>
      <c r="S388" s="133">
        <f>IFERROR(IF(M388&lt;=0.005,IF(F388="",L388,0),IF(F388&lt;&gt;"",0,IF(P388="",0,IF(P388="H",0,IF(Q388&lt;Veriler!$G$2,L388*Veriler!$G$2,L388*Q388)))))," ")</f>
        <v>0</v>
      </c>
      <c r="T388" s="133">
        <f>IF(Veriler!T388&lt;=0.1, S388, IF(AND(Veriler!T388&gt;0.1, F388="", P388="E"), IF(Q388&gt;Veriler!$G$2, Q388*S388, IF(Q388&lt;Veriler!$G$2, Veriler!$G$2*S388, Q388*S388)), 0))</f>
        <v>0</v>
      </c>
      <c r="U388" s="133" t="str">
        <f t="shared" si="123"/>
        <v xml:space="preserve"> </v>
      </c>
      <c r="V388" s="134" t="str">
        <f>IFERROR(IF(O388="%10 sınırı aşılmıştır.",L388-T388,IFERROR(IF(F388="",IF(S388=1,0,IF(L388-S388=0,"",L388-S388)),IF(Veriler!M388="",L388,IF(L388*Veriler!M388=0,"",L388*Veriler!M388))),L388)),0)</f>
        <v/>
      </c>
      <c r="W388" s="146"/>
      <c r="X388" s="146"/>
      <c r="Y388" s="146"/>
    </row>
    <row r="389" spans="1:25" s="99" customFormat="1" ht="54.75" customHeight="1" x14ac:dyDescent="0.25">
      <c r="A389" s="96">
        <f t="shared" si="124"/>
        <v>285</v>
      </c>
      <c r="B389" s="175"/>
      <c r="C389" s="176"/>
      <c r="D389" s="113"/>
      <c r="E389" s="115"/>
      <c r="F389" s="174"/>
      <c r="G389" s="114" t="str">
        <f t="shared" si="119"/>
        <v/>
      </c>
      <c r="H389" s="115"/>
      <c r="I389" s="115"/>
      <c r="J389" s="115"/>
      <c r="K389" s="115"/>
      <c r="L389" s="133" t="str">
        <f t="shared" si="120"/>
        <v/>
      </c>
      <c r="M389" s="116" t="str">
        <f>IF(L389="", "", L389/Veriler!$X$1)</f>
        <v/>
      </c>
      <c r="N389" s="116" t="str">
        <f>IF(F389&lt;&gt;"", "İthal Girdi", IF(Veriler!T389="", "", IF(Veriler!S389="H", "%0,5 üzerindedir", IF(Veriler!T389&gt;0.1, "%10 sınırı aşılmıştır.", "Uygun"))))</f>
        <v>%0,5 üzerindedir</v>
      </c>
      <c r="O389" s="116" t="str">
        <f t="shared" si="121"/>
        <v xml:space="preserve"> </v>
      </c>
      <c r="P389" s="117"/>
      <c r="Q389" s="118"/>
      <c r="R389" s="119" t="str">
        <f t="shared" si="122"/>
        <v/>
      </c>
      <c r="S389" s="133">
        <f>IFERROR(IF(M389&lt;=0.005,IF(F389="",L389,0),IF(F389&lt;&gt;"",0,IF(P389="",0,IF(P389="H",0,IF(Q389&lt;Veriler!$G$2,L389*Veriler!$G$2,L389*Q389)))))," ")</f>
        <v>0</v>
      </c>
      <c r="T389" s="133">
        <f>IF(Veriler!T389&lt;=0.1, S389, IF(AND(Veriler!T389&gt;0.1, F389="", P389="E"), IF(Q389&gt;Veriler!$G$2, Q389*S389, IF(Q389&lt;Veriler!$G$2, Veriler!$G$2*S389, Q389*S389)), 0))</f>
        <v>0</v>
      </c>
      <c r="U389" s="133" t="str">
        <f t="shared" si="123"/>
        <v xml:space="preserve"> </v>
      </c>
      <c r="V389" s="134" t="str">
        <f>IFERROR(IF(O389="%10 sınırı aşılmıştır.",L389-T389,IFERROR(IF(F389="",IF(S389=1,0,IF(L389-S389=0,"",L389-S389)),IF(Veriler!M389="",L389,IF(L389*Veriler!M389=0,"",L389*Veriler!M389))),L389)),0)</f>
        <v/>
      </c>
      <c r="W389" s="146"/>
      <c r="X389" s="146"/>
      <c r="Y389" s="146"/>
    </row>
    <row r="390" spans="1:25" s="99" customFormat="1" ht="54.75" customHeight="1" x14ac:dyDescent="0.25">
      <c r="A390" s="96">
        <f t="shared" si="124"/>
        <v>286</v>
      </c>
      <c r="B390" s="175"/>
      <c r="C390" s="176"/>
      <c r="D390" s="113"/>
      <c r="E390" s="115"/>
      <c r="F390" s="174"/>
      <c r="G390" s="114" t="str">
        <f t="shared" si="119"/>
        <v/>
      </c>
      <c r="H390" s="115"/>
      <c r="I390" s="115"/>
      <c r="J390" s="115"/>
      <c r="K390" s="115"/>
      <c r="L390" s="133" t="str">
        <f t="shared" si="120"/>
        <v/>
      </c>
      <c r="M390" s="116" t="str">
        <f>IF(L390="", "", L390/Veriler!$X$1)</f>
        <v/>
      </c>
      <c r="N390" s="116" t="str">
        <f>IF(F390&lt;&gt;"", "İthal Girdi", IF(Veriler!T390="", "", IF(Veriler!S390="H", "%0,5 üzerindedir", IF(Veriler!T390&gt;0.1, "%10 sınırı aşılmıştır.", "Uygun"))))</f>
        <v>%0,5 üzerindedir</v>
      </c>
      <c r="O390" s="116" t="str">
        <f t="shared" si="121"/>
        <v xml:space="preserve"> </v>
      </c>
      <c r="P390" s="117"/>
      <c r="Q390" s="118"/>
      <c r="R390" s="119" t="str">
        <f t="shared" si="122"/>
        <v/>
      </c>
      <c r="S390" s="133">
        <f>IFERROR(IF(M390&lt;=0.005,IF(F390="",L390,0),IF(F390&lt;&gt;"",0,IF(P390="",0,IF(P390="H",0,IF(Q390&lt;Veriler!$G$2,L390*Veriler!$G$2,L390*Q390)))))," ")</f>
        <v>0</v>
      </c>
      <c r="T390" s="133">
        <f>IF(Veriler!T390&lt;=0.1, S390, IF(AND(Veriler!T390&gt;0.1, F390="", P390="E"), IF(Q390&gt;Veriler!$G$2, Q390*S390, IF(Q390&lt;Veriler!$G$2, Veriler!$G$2*S390, Q390*S390)), 0))</f>
        <v>0</v>
      </c>
      <c r="U390" s="133" t="str">
        <f t="shared" si="123"/>
        <v xml:space="preserve"> </v>
      </c>
      <c r="V390" s="134" t="str">
        <f>IFERROR(IF(O390="%10 sınırı aşılmıştır.",L390-T390,IFERROR(IF(F390="",IF(S390=1,0,IF(L390-S390=0,"",L390-S390)),IF(Veriler!M390="",L390,IF(L390*Veriler!M390=0,"",L390*Veriler!M390))),L390)),0)</f>
        <v/>
      </c>
      <c r="W390" s="146"/>
      <c r="X390" s="146"/>
      <c r="Y390" s="146"/>
    </row>
    <row r="391" spans="1:25" s="99" customFormat="1" ht="54.75" customHeight="1" x14ac:dyDescent="0.25">
      <c r="A391" s="96">
        <f t="shared" si="124"/>
        <v>287</v>
      </c>
      <c r="B391" s="175"/>
      <c r="C391" s="176"/>
      <c r="D391" s="113"/>
      <c r="E391" s="115"/>
      <c r="F391" s="174"/>
      <c r="G391" s="114" t="str">
        <f t="shared" si="119"/>
        <v/>
      </c>
      <c r="H391" s="115"/>
      <c r="I391" s="115"/>
      <c r="J391" s="115"/>
      <c r="K391" s="115"/>
      <c r="L391" s="133" t="str">
        <f t="shared" si="120"/>
        <v/>
      </c>
      <c r="M391" s="116" t="str">
        <f>IF(L391="", "", L391/Veriler!$X$1)</f>
        <v/>
      </c>
      <c r="N391" s="116" t="str">
        <f>IF(F391&lt;&gt;"", "İthal Girdi", IF(Veriler!T391="", "", IF(Veriler!S391="H", "%0,5 üzerindedir", IF(Veriler!T391&gt;0.1, "%10 sınırı aşılmıştır.", "Uygun"))))</f>
        <v>%0,5 üzerindedir</v>
      </c>
      <c r="O391" s="116" t="str">
        <f t="shared" si="121"/>
        <v xml:space="preserve"> </v>
      </c>
      <c r="P391" s="117"/>
      <c r="Q391" s="118"/>
      <c r="R391" s="119" t="str">
        <f t="shared" si="122"/>
        <v/>
      </c>
      <c r="S391" s="133">
        <f>IFERROR(IF(M391&lt;=0.005,IF(F391="",L391,0),IF(F391&lt;&gt;"",0,IF(P391="",0,IF(P391="H",0,IF(Q391&lt;Veriler!$G$2,L391*Veriler!$G$2,L391*Q391)))))," ")</f>
        <v>0</v>
      </c>
      <c r="T391" s="133">
        <f>IF(Veriler!T391&lt;=0.1, S391, IF(AND(Veriler!T391&gt;0.1, F391="", P391="E"), IF(Q391&gt;Veriler!$G$2, Q391*S391, IF(Q391&lt;Veriler!$G$2, Veriler!$G$2*S391, Q391*S391)), 0))</f>
        <v>0</v>
      </c>
      <c r="U391" s="133" t="str">
        <f t="shared" si="123"/>
        <v xml:space="preserve"> </v>
      </c>
      <c r="V391" s="134" t="str">
        <f>IFERROR(IF(O391="%10 sınırı aşılmıştır.",L391-T391,IFERROR(IF(F391="",IF(S391=1,0,IF(L391-S391=0,"",L391-S391)),IF(Veriler!M391="",L391,IF(L391*Veriler!M391=0,"",L391*Veriler!M391))),L391)),0)</f>
        <v/>
      </c>
      <c r="W391" s="146"/>
      <c r="X391" s="146"/>
      <c r="Y391" s="146"/>
    </row>
    <row r="392" spans="1:25" s="99" customFormat="1" ht="54.75" customHeight="1" x14ac:dyDescent="0.25">
      <c r="A392" s="96">
        <f t="shared" si="124"/>
        <v>288</v>
      </c>
      <c r="B392" s="175"/>
      <c r="C392" s="176"/>
      <c r="D392" s="113"/>
      <c r="E392" s="115"/>
      <c r="F392" s="174"/>
      <c r="G392" s="114" t="str">
        <f t="shared" si="119"/>
        <v/>
      </c>
      <c r="H392" s="115"/>
      <c r="I392" s="115"/>
      <c r="J392" s="115"/>
      <c r="K392" s="115"/>
      <c r="L392" s="133" t="str">
        <f t="shared" si="120"/>
        <v/>
      </c>
      <c r="M392" s="116" t="str">
        <f>IF(L392="", "", L392/Veriler!$X$1)</f>
        <v/>
      </c>
      <c r="N392" s="116" t="str">
        <f>IF(F392&lt;&gt;"", "İthal Girdi", IF(Veriler!T392="", "", IF(Veriler!S392="H", "%0,5 üzerindedir", IF(Veriler!T392&gt;0.1, "%10 sınırı aşılmıştır.", "Uygun"))))</f>
        <v>%0,5 üzerindedir</v>
      </c>
      <c r="O392" s="116" t="str">
        <f t="shared" si="121"/>
        <v xml:space="preserve"> </v>
      </c>
      <c r="P392" s="117"/>
      <c r="Q392" s="118"/>
      <c r="R392" s="119" t="str">
        <f t="shared" si="122"/>
        <v/>
      </c>
      <c r="S392" s="133">
        <f>IFERROR(IF(M392&lt;=0.005,IF(F392="",L392,0),IF(F392&lt;&gt;"",0,IF(P392="",0,IF(P392="H",0,IF(Q392&lt;Veriler!$G$2,L392*Veriler!$G$2,L392*Q392)))))," ")</f>
        <v>0</v>
      </c>
      <c r="T392" s="133">
        <f>IF(Veriler!T392&lt;=0.1, S392, IF(AND(Veriler!T392&gt;0.1, F392="", P392="E"), IF(Q392&gt;Veriler!$G$2, Q392*S392, IF(Q392&lt;Veriler!$G$2, Veriler!$G$2*S392, Q392*S392)), 0))</f>
        <v>0</v>
      </c>
      <c r="U392" s="133" t="str">
        <f t="shared" si="123"/>
        <v xml:space="preserve"> </v>
      </c>
      <c r="V392" s="134" t="str">
        <f>IFERROR(IF(O392="%10 sınırı aşılmıştır.",L392-T392,IFERROR(IF(F392="",IF(S392=1,0,IF(L392-S392=0,"",L392-S392)),IF(Veriler!M392="",L392,IF(L392*Veriler!M392=0,"",L392*Veriler!M392))),L392)),0)</f>
        <v/>
      </c>
      <c r="W392" s="146"/>
      <c r="X392" s="146"/>
      <c r="Y392" s="146"/>
    </row>
    <row r="393" spans="1:25" s="99" customFormat="1" ht="54.75" customHeight="1" x14ac:dyDescent="0.25">
      <c r="A393" s="96">
        <f t="shared" si="124"/>
        <v>289</v>
      </c>
      <c r="B393" s="175"/>
      <c r="C393" s="176"/>
      <c r="D393" s="113"/>
      <c r="E393" s="115"/>
      <c r="F393" s="174"/>
      <c r="G393" s="114" t="str">
        <f t="shared" si="119"/>
        <v/>
      </c>
      <c r="H393" s="115"/>
      <c r="I393" s="115"/>
      <c r="J393" s="115"/>
      <c r="K393" s="115"/>
      <c r="L393" s="133" t="str">
        <f t="shared" si="120"/>
        <v/>
      </c>
      <c r="M393" s="116" t="str">
        <f>IF(L393="", "", L393/Veriler!$X$1)</f>
        <v/>
      </c>
      <c r="N393" s="116" t="str">
        <f>IF(F393&lt;&gt;"", "İthal Girdi", IF(Veriler!T393="", "", IF(Veriler!S393="H", "%0,5 üzerindedir", IF(Veriler!T393&gt;0.1, "%10 sınırı aşılmıştır.", "Uygun"))))</f>
        <v>%0,5 üzerindedir</v>
      </c>
      <c r="O393" s="116" t="str">
        <f t="shared" si="121"/>
        <v xml:space="preserve"> </v>
      </c>
      <c r="P393" s="117"/>
      <c r="Q393" s="118"/>
      <c r="R393" s="119" t="str">
        <f t="shared" si="122"/>
        <v/>
      </c>
      <c r="S393" s="133">
        <f>IFERROR(IF(M393&lt;=0.005,IF(F393="",L393,0),IF(F393&lt;&gt;"",0,IF(P393="",0,IF(P393="H",0,IF(Q393&lt;Veriler!$G$2,L393*Veriler!$G$2,L393*Q393)))))," ")</f>
        <v>0</v>
      </c>
      <c r="T393" s="133">
        <f>IF(Veriler!T393&lt;=0.1, S393, IF(AND(Veriler!T393&gt;0.1, F393="", P393="E"), IF(Q393&gt;Veriler!$G$2, Q393*S393, IF(Q393&lt;Veriler!$G$2, Veriler!$G$2*S393, Q393*S393)), 0))</f>
        <v>0</v>
      </c>
      <c r="U393" s="133" t="str">
        <f t="shared" si="123"/>
        <v xml:space="preserve"> </v>
      </c>
      <c r="V393" s="134" t="str">
        <f>IFERROR(IF(O393="%10 sınırı aşılmıştır.",L393-T393,IFERROR(IF(F393="",IF(S393=1,0,IF(L393-S393=0,"",L393-S393)),IF(Veriler!M393="",L393,IF(L393*Veriler!M393=0,"",L393*Veriler!M393))),L393)),0)</f>
        <v/>
      </c>
      <c r="W393" s="146"/>
      <c r="X393" s="146"/>
      <c r="Y393" s="146"/>
    </row>
    <row r="394" spans="1:25" s="99" customFormat="1" ht="54.75" customHeight="1" x14ac:dyDescent="0.25">
      <c r="A394" s="96">
        <f t="shared" si="124"/>
        <v>290</v>
      </c>
      <c r="B394" s="175"/>
      <c r="C394" s="176"/>
      <c r="D394" s="113"/>
      <c r="E394" s="115"/>
      <c r="F394" s="174"/>
      <c r="G394" s="114" t="str">
        <f t="shared" si="119"/>
        <v/>
      </c>
      <c r="H394" s="115"/>
      <c r="I394" s="115"/>
      <c r="J394" s="115"/>
      <c r="K394" s="115"/>
      <c r="L394" s="133" t="str">
        <f t="shared" si="120"/>
        <v/>
      </c>
      <c r="M394" s="116" t="str">
        <f>IF(L394="", "", L394/Veriler!$X$1)</f>
        <v/>
      </c>
      <c r="N394" s="116" t="str">
        <f>IF(F394&lt;&gt;"", "İthal Girdi", IF(Veriler!T394="", "", IF(Veriler!S394="H", "%0,5 üzerindedir", IF(Veriler!T394&gt;0.1, "%10 sınırı aşılmıştır.", "Uygun"))))</f>
        <v>%0,5 üzerindedir</v>
      </c>
      <c r="O394" s="116" t="str">
        <f t="shared" si="121"/>
        <v xml:space="preserve"> </v>
      </c>
      <c r="P394" s="117"/>
      <c r="Q394" s="118"/>
      <c r="R394" s="119" t="str">
        <f t="shared" si="122"/>
        <v/>
      </c>
      <c r="S394" s="133">
        <f>IFERROR(IF(M394&lt;=0.005,IF(F394="",L394,0),IF(F394&lt;&gt;"",0,IF(P394="",0,IF(P394="H",0,IF(Q394&lt;Veriler!$G$2,L394*Veriler!$G$2,L394*Q394)))))," ")</f>
        <v>0</v>
      </c>
      <c r="T394" s="133">
        <f>IF(Veriler!T394&lt;=0.1, S394, IF(AND(Veriler!T394&gt;0.1, F394="", P394="E"), IF(Q394&gt;Veriler!$G$2, Q394*S394, IF(Q394&lt;Veriler!$G$2, Veriler!$G$2*S394, Q394*S394)), 0))</f>
        <v>0</v>
      </c>
      <c r="U394" s="133" t="str">
        <f t="shared" si="123"/>
        <v xml:space="preserve"> </v>
      </c>
      <c r="V394" s="134" t="str">
        <f>IFERROR(IF(O394="%10 sınırı aşılmıştır.",L394-T394,IFERROR(IF(F394="",IF(S394=1,0,IF(L394-S394=0,"",L394-S394)),IF(Veriler!M394="",L394,IF(L394*Veriler!M394=0,"",L394*Veriler!M394))),L394)),0)</f>
        <v/>
      </c>
      <c r="W394" s="146"/>
      <c r="X394" s="146"/>
      <c r="Y394" s="146"/>
    </row>
    <row r="395" spans="1:25" s="99" customFormat="1" ht="54.75" customHeight="1" x14ac:dyDescent="0.25">
      <c r="A395" s="96">
        <f t="shared" si="124"/>
        <v>291</v>
      </c>
      <c r="B395" s="175"/>
      <c r="C395" s="176"/>
      <c r="D395" s="113"/>
      <c r="E395" s="115"/>
      <c r="F395" s="174"/>
      <c r="G395" s="114" t="str">
        <f t="shared" si="119"/>
        <v/>
      </c>
      <c r="H395" s="115"/>
      <c r="I395" s="115"/>
      <c r="J395" s="115"/>
      <c r="K395" s="115"/>
      <c r="L395" s="133" t="str">
        <f t="shared" si="120"/>
        <v/>
      </c>
      <c r="M395" s="116" t="str">
        <f>IF(L395="", "", L395/Veriler!$X$1)</f>
        <v/>
      </c>
      <c r="N395" s="116" t="str">
        <f>IF(F395&lt;&gt;"", "İthal Girdi", IF(Veriler!T395="", "", IF(Veriler!S395="H", "%0,5 üzerindedir", IF(Veriler!T395&gt;0.1, "%10 sınırı aşılmıştır.", "Uygun"))))</f>
        <v>%0,5 üzerindedir</v>
      </c>
      <c r="O395" s="116" t="str">
        <f t="shared" si="121"/>
        <v xml:space="preserve"> </v>
      </c>
      <c r="P395" s="117"/>
      <c r="Q395" s="118"/>
      <c r="R395" s="119" t="str">
        <f t="shared" si="122"/>
        <v/>
      </c>
      <c r="S395" s="133">
        <f>IFERROR(IF(M395&lt;=0.005,IF(F395="",L395,0),IF(F395&lt;&gt;"",0,IF(P395="",0,IF(P395="H",0,IF(Q395&lt;Veriler!$G$2,L395*Veriler!$G$2,L395*Q395)))))," ")</f>
        <v>0</v>
      </c>
      <c r="T395" s="133">
        <f>IF(Veriler!T395&lt;=0.1, S395, IF(AND(Veriler!T395&gt;0.1, F395="", P395="E"), IF(Q395&gt;Veriler!$G$2, Q395*S395, IF(Q395&lt;Veriler!$G$2, Veriler!$G$2*S395, Q395*S395)), 0))</f>
        <v>0</v>
      </c>
      <c r="U395" s="133" t="str">
        <f t="shared" si="123"/>
        <v xml:space="preserve"> </v>
      </c>
      <c r="V395" s="134" t="str">
        <f>IFERROR(IF(O395="%10 sınırı aşılmıştır.",L395-T395,IFERROR(IF(F395="",IF(S395=1,0,IF(L395-S395=0,"",L395-S395)),IF(Veriler!M395="",L395,IF(L395*Veriler!M395=0,"",L395*Veriler!M395))),L395)),0)</f>
        <v/>
      </c>
      <c r="W395" s="146"/>
      <c r="X395" s="146"/>
      <c r="Y395" s="146"/>
    </row>
    <row r="396" spans="1:25" s="99" customFormat="1" ht="54.75" customHeight="1" x14ac:dyDescent="0.25">
      <c r="A396" s="96">
        <f t="shared" si="124"/>
        <v>292</v>
      </c>
      <c r="B396" s="175"/>
      <c r="C396" s="176"/>
      <c r="D396" s="113"/>
      <c r="E396" s="115"/>
      <c r="F396" s="174"/>
      <c r="G396" s="114" t="str">
        <f t="shared" si="119"/>
        <v/>
      </c>
      <c r="H396" s="115"/>
      <c r="I396" s="115"/>
      <c r="J396" s="115"/>
      <c r="K396" s="115"/>
      <c r="L396" s="133" t="str">
        <f t="shared" si="120"/>
        <v/>
      </c>
      <c r="M396" s="116" t="str">
        <f>IF(L396="", "", L396/Veriler!$X$1)</f>
        <v/>
      </c>
      <c r="N396" s="116" t="str">
        <f>IF(F396&lt;&gt;"", "İthal Girdi", IF(Veriler!T396="", "", IF(Veriler!S396="H", "%0,5 üzerindedir", IF(Veriler!T396&gt;0.1, "%10 sınırı aşılmıştır.", "Uygun"))))</f>
        <v>%0,5 üzerindedir</v>
      </c>
      <c r="O396" s="116" t="str">
        <f t="shared" si="121"/>
        <v xml:space="preserve"> </v>
      </c>
      <c r="P396" s="117"/>
      <c r="Q396" s="118"/>
      <c r="R396" s="119" t="str">
        <f t="shared" si="122"/>
        <v/>
      </c>
      <c r="S396" s="133">
        <f>IFERROR(IF(M396&lt;=0.005,IF(F396="",L396,0),IF(F396&lt;&gt;"",0,IF(P396="",0,IF(P396="H",0,IF(Q396&lt;Veriler!$G$2,L396*Veriler!$G$2,L396*Q396)))))," ")</f>
        <v>0</v>
      </c>
      <c r="T396" s="133">
        <f>IF(Veriler!T396&lt;=0.1, S396, IF(AND(Veriler!T396&gt;0.1, F396="", P396="E"), IF(Q396&gt;Veriler!$G$2, Q396*S396, IF(Q396&lt;Veriler!$G$2, Veriler!$G$2*S396, Q396*S396)), 0))</f>
        <v>0</v>
      </c>
      <c r="U396" s="133" t="str">
        <f t="shared" si="123"/>
        <v xml:space="preserve"> </v>
      </c>
      <c r="V396" s="134" t="str">
        <f>IFERROR(IF(O396="%10 sınırı aşılmıştır.",L396-T396,IFERROR(IF(F396="",IF(S396=1,0,IF(L396-S396=0,"",L396-S396)),IF(Veriler!M396="",L396,IF(L396*Veriler!M396=0,"",L396*Veriler!M396))),L396)),0)</f>
        <v/>
      </c>
      <c r="W396" s="146"/>
      <c r="X396" s="146"/>
      <c r="Y396" s="146"/>
    </row>
    <row r="397" spans="1:25" s="99" customFormat="1" ht="54.75" customHeight="1" x14ac:dyDescent="0.25">
      <c r="A397" s="96">
        <f t="shared" si="124"/>
        <v>293</v>
      </c>
      <c r="B397" s="175"/>
      <c r="C397" s="176"/>
      <c r="D397" s="113"/>
      <c r="E397" s="115"/>
      <c r="F397" s="174"/>
      <c r="G397" s="114" t="str">
        <f t="shared" si="119"/>
        <v/>
      </c>
      <c r="H397" s="115"/>
      <c r="I397" s="115"/>
      <c r="J397" s="115"/>
      <c r="K397" s="115"/>
      <c r="L397" s="133" t="str">
        <f t="shared" si="120"/>
        <v/>
      </c>
      <c r="M397" s="116" t="str">
        <f>IF(L397="", "", L397/Veriler!$X$1)</f>
        <v/>
      </c>
      <c r="N397" s="116" t="str">
        <f>IF(F397&lt;&gt;"", "İthal Girdi", IF(Veriler!T397="", "", IF(Veriler!S397="H", "%0,5 üzerindedir", IF(Veriler!T397&gt;0.1, "%10 sınırı aşılmıştır.", "Uygun"))))</f>
        <v>%0,5 üzerindedir</v>
      </c>
      <c r="O397" s="116" t="str">
        <f t="shared" si="121"/>
        <v xml:space="preserve"> </v>
      </c>
      <c r="P397" s="117"/>
      <c r="Q397" s="118"/>
      <c r="R397" s="119" t="str">
        <f t="shared" si="122"/>
        <v/>
      </c>
      <c r="S397" s="133">
        <f>IFERROR(IF(M397&lt;=0.005,IF(F397="",L397,0),IF(F397&lt;&gt;"",0,IF(P397="",0,IF(P397="H",0,IF(Q397&lt;Veriler!$G$2,L397*Veriler!$G$2,L397*Q397)))))," ")</f>
        <v>0</v>
      </c>
      <c r="T397" s="133">
        <f>IF(Veriler!T397&lt;=0.1, S397, IF(AND(Veriler!T397&gt;0.1, F397="", P397="E"), IF(Q397&gt;Veriler!$G$2, Q397*S397, IF(Q397&lt;Veriler!$G$2, Veriler!$G$2*S397, Q397*S397)), 0))</f>
        <v>0</v>
      </c>
      <c r="U397" s="133" t="str">
        <f t="shared" si="123"/>
        <v xml:space="preserve"> </v>
      </c>
      <c r="V397" s="134" t="str">
        <f>IFERROR(IF(O397="%10 sınırı aşılmıştır.",L397-T397,IFERROR(IF(F397="",IF(S397=1,0,IF(L397-S397=0,"",L397-S397)),IF(Veriler!M397="",L397,IF(L397*Veriler!M397=0,"",L397*Veriler!M397))),L397)),0)</f>
        <v/>
      </c>
      <c r="W397" s="146"/>
      <c r="X397" s="146"/>
      <c r="Y397" s="146"/>
    </row>
    <row r="398" spans="1:25" s="99" customFormat="1" ht="54.75" customHeight="1" x14ac:dyDescent="0.25">
      <c r="A398" s="96">
        <f t="shared" si="124"/>
        <v>294</v>
      </c>
      <c r="B398" s="175"/>
      <c r="C398" s="176"/>
      <c r="D398" s="113"/>
      <c r="E398" s="115"/>
      <c r="F398" s="174"/>
      <c r="G398" s="114" t="str">
        <f t="shared" si="119"/>
        <v/>
      </c>
      <c r="H398" s="115"/>
      <c r="I398" s="115"/>
      <c r="J398" s="115"/>
      <c r="K398" s="115"/>
      <c r="L398" s="133" t="str">
        <f t="shared" si="120"/>
        <v/>
      </c>
      <c r="M398" s="116" t="str">
        <f>IF(L398="", "", L398/Veriler!$X$1)</f>
        <v/>
      </c>
      <c r="N398" s="116" t="str">
        <f>IF(F398&lt;&gt;"", "İthal Girdi", IF(Veriler!T398="", "", IF(Veriler!S398="H", "%0,5 üzerindedir", IF(Veriler!T398&gt;0.1, "%10 sınırı aşılmıştır.", "Uygun"))))</f>
        <v>%0,5 üzerindedir</v>
      </c>
      <c r="O398" s="116" t="str">
        <f t="shared" si="121"/>
        <v xml:space="preserve"> </v>
      </c>
      <c r="P398" s="117"/>
      <c r="Q398" s="118"/>
      <c r="R398" s="119" t="str">
        <f t="shared" si="122"/>
        <v/>
      </c>
      <c r="S398" s="133">
        <f>IFERROR(IF(M398&lt;=0.005,IF(F398="",L398,0),IF(F398&lt;&gt;"",0,IF(P398="",0,IF(P398="H",0,IF(Q398&lt;Veriler!$G$2,L398*Veriler!$G$2,L398*Q398)))))," ")</f>
        <v>0</v>
      </c>
      <c r="T398" s="133">
        <f>IF(Veriler!T398&lt;=0.1, S398, IF(AND(Veriler!T398&gt;0.1, F398="", P398="E"), IF(Q398&gt;Veriler!$G$2, Q398*S398, IF(Q398&lt;Veriler!$G$2, Veriler!$G$2*S398, Q398*S398)), 0))</f>
        <v>0</v>
      </c>
      <c r="U398" s="133" t="str">
        <f t="shared" si="123"/>
        <v xml:space="preserve"> </v>
      </c>
      <c r="V398" s="134" t="str">
        <f>IFERROR(IF(O398="%10 sınırı aşılmıştır.",L398-T398,IFERROR(IF(F398="",IF(S398=1,0,IF(L398-S398=0,"",L398-S398)),IF(Veriler!M398="",L398,IF(L398*Veriler!M398=0,"",L398*Veriler!M398))),L398)),0)</f>
        <v/>
      </c>
      <c r="W398" s="146"/>
      <c r="X398" s="146"/>
      <c r="Y398" s="146"/>
    </row>
    <row r="399" spans="1:25" s="99" customFormat="1" ht="36" hidden="1" customHeight="1" x14ac:dyDescent="0.25">
      <c r="A399" s="101"/>
      <c r="B399" s="191" t="s">
        <v>16</v>
      </c>
      <c r="C399" s="176"/>
      <c r="D399" s="120"/>
      <c r="E399" s="171"/>
      <c r="F399" s="172"/>
      <c r="G399" s="121"/>
      <c r="H399" s="115"/>
      <c r="I399" s="115"/>
      <c r="J399" s="115"/>
      <c r="K399" s="115"/>
      <c r="L399" s="121"/>
      <c r="M399" s="121"/>
      <c r="N399" s="121"/>
      <c r="O399" s="121"/>
      <c r="P399" s="120"/>
      <c r="Q399" s="120"/>
      <c r="R399" s="183"/>
      <c r="S399" s="184"/>
      <c r="T399" s="121"/>
      <c r="U399" s="121"/>
      <c r="V399" s="121"/>
      <c r="W399" s="146"/>
      <c r="X399" s="146"/>
      <c r="Y399" s="146"/>
    </row>
    <row r="400" spans="1:25" s="99" customFormat="1" ht="54.75" customHeight="1" x14ac:dyDescent="0.25">
      <c r="A400" s="96">
        <f>A398+1</f>
        <v>295</v>
      </c>
      <c r="B400" s="175"/>
      <c r="C400" s="176"/>
      <c r="D400" s="113"/>
      <c r="E400" s="115"/>
      <c r="F400" s="174"/>
      <c r="G400" s="114" t="str">
        <f t="shared" ref="G400:G413" si="125">IF(AND(F400&lt;&gt;"",V400&lt;&gt;"",L400&lt;&gt;0),V400/L400,"")</f>
        <v/>
      </c>
      <c r="H400" s="115"/>
      <c r="I400" s="115"/>
      <c r="J400" s="115"/>
      <c r="K400" s="115"/>
      <c r="L400" s="133" t="str">
        <f t="shared" ref="L400:L413" si="126">IF(AND(H400&lt;&gt;0, J400&lt;&gt;0, K400&lt;&gt;0), H400*J400*K400, "")</f>
        <v/>
      </c>
      <c r="M400" s="116" t="str">
        <f>IF(L400="", "", L400/Veriler!$X$1)</f>
        <v/>
      </c>
      <c r="N400" s="116" t="str">
        <f>IF(F400&lt;&gt;"", "İthal Girdi", IF(Veriler!T400="", "", IF(Veriler!S400="H", "%0,5 üzerindedir", IF(Veriler!T400&gt;0.1, "%10 sınırı aşılmıştır.", "Uygun"))))</f>
        <v>%0,5 üzerindedir</v>
      </c>
      <c r="O400" s="116" t="str">
        <f t="shared" ref="O400:O413" si="127">IF(M400=""," ",N400)</f>
        <v xml:space="preserve"> </v>
      </c>
      <c r="P400" s="117"/>
      <c r="Q400" s="118"/>
      <c r="R400" s="119" t="str">
        <f t="shared" ref="R400:R413" si="128">IFERROR(IF(AND(T400&lt;&gt;"",L400&lt;&gt;"",L400&lt;&gt;0,T400&lt;&gt;0),T400/L400,"")," ")</f>
        <v/>
      </c>
      <c r="S400" s="133">
        <f>IFERROR(IF(M400&lt;=0.005,IF(F400="",L400,0),IF(F400&lt;&gt;"",0,IF(P400="",0,IF(P400="H",0,IF(Q400&lt;Veriler!$G$2,L400*Veriler!$G$2,L400*Q400)))))," ")</f>
        <v>0</v>
      </c>
      <c r="T400" s="133">
        <f>IF(Veriler!T400&lt;=0.1, S400, IF(AND(Veriler!T400&gt;0.1, F400="", P400="E"), IF(Q400&gt;Veriler!$G$2, Q400*S400, IF(Q400&lt;Veriler!$G$2, Veriler!$G$2*S400, Q400*S400)), 0))</f>
        <v>0</v>
      </c>
      <c r="U400" s="133" t="str">
        <f t="shared" ref="U400:U413" si="129">IF(T400=0," ",T400)</f>
        <v xml:space="preserve"> </v>
      </c>
      <c r="V400" s="134" t="str">
        <f>IFERROR(IF(O400="%10 sınırı aşılmıştır.",L400-T400,IFERROR(IF(F400="",IF(S400=1,0,IF(L400-S400=0,"",L400-S400)),IF(Veriler!M400="",L400,IF(L400*Veriler!M400=0,"",L400*Veriler!M400))),L400)),0)</f>
        <v/>
      </c>
      <c r="W400" s="146"/>
      <c r="X400" s="146"/>
      <c r="Y400" s="146"/>
    </row>
    <row r="401" spans="1:25" s="99" customFormat="1" ht="54.75" customHeight="1" x14ac:dyDescent="0.25">
      <c r="A401" s="96">
        <f t="shared" ref="A401:A413" si="130">A400+1</f>
        <v>296</v>
      </c>
      <c r="B401" s="175"/>
      <c r="C401" s="176"/>
      <c r="D401" s="113"/>
      <c r="E401" s="115"/>
      <c r="F401" s="174"/>
      <c r="G401" s="114" t="str">
        <f t="shared" si="125"/>
        <v/>
      </c>
      <c r="H401" s="115"/>
      <c r="I401" s="115"/>
      <c r="J401" s="115"/>
      <c r="K401" s="115"/>
      <c r="L401" s="133" t="str">
        <f t="shared" si="126"/>
        <v/>
      </c>
      <c r="M401" s="116" t="str">
        <f>IF(L401="", "", L401/Veriler!$X$1)</f>
        <v/>
      </c>
      <c r="N401" s="116" t="str">
        <f>IF(F401&lt;&gt;"", "İthal Girdi", IF(Veriler!T401="", "", IF(Veriler!S401="H", "%0,5 üzerindedir", IF(Veriler!T401&gt;0.1, "%10 sınırı aşılmıştır.", "Uygun"))))</f>
        <v>%0,5 üzerindedir</v>
      </c>
      <c r="O401" s="116" t="str">
        <f t="shared" si="127"/>
        <v xml:space="preserve"> </v>
      </c>
      <c r="P401" s="117"/>
      <c r="Q401" s="118"/>
      <c r="R401" s="119" t="str">
        <f t="shared" si="128"/>
        <v/>
      </c>
      <c r="S401" s="133">
        <f>IFERROR(IF(M401&lt;=0.005,IF(F401="",L401,0),IF(F401&lt;&gt;"",0,IF(P401="",0,IF(P401="H",0,IF(Q401&lt;Veriler!$G$2,L401*Veriler!$G$2,L401*Q401)))))," ")</f>
        <v>0</v>
      </c>
      <c r="T401" s="133">
        <f>IF(Veriler!T401&lt;=0.1, S401, IF(AND(Veriler!T401&gt;0.1, F401="", P401="E"), IF(Q401&gt;Veriler!$G$2, Q401*S401, IF(Q401&lt;Veriler!$G$2, Veriler!$G$2*S401, Q401*S401)), 0))</f>
        <v>0</v>
      </c>
      <c r="U401" s="133" t="str">
        <f t="shared" si="129"/>
        <v xml:space="preserve"> </v>
      </c>
      <c r="V401" s="134" t="str">
        <f>IFERROR(IF(O401="%10 sınırı aşılmıştır.",L401-T401,IFERROR(IF(F401="",IF(S401=1,0,IF(L401-S401=0,"",L401-S401)),IF(Veriler!M401="",L401,IF(L401*Veriler!M401=0,"",L401*Veriler!M401))),L401)),0)</f>
        <v/>
      </c>
      <c r="W401" s="146"/>
      <c r="X401" s="146"/>
      <c r="Y401" s="146"/>
    </row>
    <row r="402" spans="1:25" s="99" customFormat="1" ht="54.75" customHeight="1" x14ac:dyDescent="0.25">
      <c r="A402" s="96">
        <f t="shared" si="130"/>
        <v>297</v>
      </c>
      <c r="B402" s="175"/>
      <c r="C402" s="176"/>
      <c r="D402" s="113"/>
      <c r="E402" s="115"/>
      <c r="F402" s="174"/>
      <c r="G402" s="114" t="str">
        <f t="shared" si="125"/>
        <v/>
      </c>
      <c r="H402" s="115"/>
      <c r="I402" s="115"/>
      <c r="J402" s="115"/>
      <c r="K402" s="115"/>
      <c r="L402" s="133" t="str">
        <f t="shared" si="126"/>
        <v/>
      </c>
      <c r="M402" s="116" t="str">
        <f>IF(L402="", "", L402/Veriler!$X$1)</f>
        <v/>
      </c>
      <c r="N402" s="116" t="str">
        <f>IF(F402&lt;&gt;"", "İthal Girdi", IF(Veriler!T402="", "", IF(Veriler!S402="H", "%0,5 üzerindedir", IF(Veriler!T402&gt;0.1, "%10 sınırı aşılmıştır.", "Uygun"))))</f>
        <v>%0,5 üzerindedir</v>
      </c>
      <c r="O402" s="116" t="str">
        <f t="shared" si="127"/>
        <v xml:space="preserve"> </v>
      </c>
      <c r="P402" s="117"/>
      <c r="Q402" s="118"/>
      <c r="R402" s="119" t="str">
        <f t="shared" si="128"/>
        <v/>
      </c>
      <c r="S402" s="133">
        <f>IFERROR(IF(M402&lt;=0.005,IF(F402="",L402,0),IF(F402&lt;&gt;"",0,IF(P402="",0,IF(P402="H",0,IF(Q402&lt;Veriler!$G$2,L402*Veriler!$G$2,L402*Q402)))))," ")</f>
        <v>0</v>
      </c>
      <c r="T402" s="133">
        <f>IF(Veriler!T402&lt;=0.1, S402, IF(AND(Veriler!T402&gt;0.1, F402="", P402="E"), IF(Q402&gt;Veriler!$G$2, Q402*S402, IF(Q402&lt;Veriler!$G$2, Veriler!$G$2*S402, Q402*S402)), 0))</f>
        <v>0</v>
      </c>
      <c r="U402" s="133" t="str">
        <f t="shared" si="129"/>
        <v xml:space="preserve"> </v>
      </c>
      <c r="V402" s="134" t="str">
        <f>IFERROR(IF(O402="%10 sınırı aşılmıştır.",L402-T402,IFERROR(IF(F402="",IF(S402=1,0,IF(L402-S402=0,"",L402-S402)),IF(Veriler!M402="",L402,IF(L402*Veriler!M402=0,"",L402*Veriler!M402))),L402)),0)</f>
        <v/>
      </c>
      <c r="W402" s="146"/>
      <c r="X402" s="146"/>
      <c r="Y402" s="146"/>
    </row>
    <row r="403" spans="1:25" s="99" customFormat="1" ht="54.75" customHeight="1" x14ac:dyDescent="0.25">
      <c r="A403" s="96">
        <f t="shared" si="130"/>
        <v>298</v>
      </c>
      <c r="B403" s="175"/>
      <c r="C403" s="176"/>
      <c r="D403" s="113"/>
      <c r="E403" s="115"/>
      <c r="F403" s="174"/>
      <c r="G403" s="114" t="str">
        <f t="shared" si="125"/>
        <v/>
      </c>
      <c r="H403" s="115"/>
      <c r="I403" s="115"/>
      <c r="J403" s="115"/>
      <c r="K403" s="115"/>
      <c r="L403" s="133" t="str">
        <f t="shared" si="126"/>
        <v/>
      </c>
      <c r="M403" s="116" t="str">
        <f>IF(L403="", "", L403/Veriler!$X$1)</f>
        <v/>
      </c>
      <c r="N403" s="116" t="str">
        <f>IF(F403&lt;&gt;"", "İthal Girdi", IF(Veriler!T403="", "", IF(Veriler!S403="H", "%0,5 üzerindedir", IF(Veriler!T403&gt;0.1, "%10 sınırı aşılmıştır.", "Uygun"))))</f>
        <v>%0,5 üzerindedir</v>
      </c>
      <c r="O403" s="116" t="str">
        <f t="shared" si="127"/>
        <v xml:space="preserve"> </v>
      </c>
      <c r="P403" s="117"/>
      <c r="Q403" s="118"/>
      <c r="R403" s="119" t="str">
        <f t="shared" si="128"/>
        <v/>
      </c>
      <c r="S403" s="133">
        <f>IFERROR(IF(M403&lt;=0.005,IF(F403="",L403,0),IF(F403&lt;&gt;"",0,IF(P403="",0,IF(P403="H",0,IF(Q403&lt;Veriler!$G$2,L403*Veriler!$G$2,L403*Q403)))))," ")</f>
        <v>0</v>
      </c>
      <c r="T403" s="133">
        <f>IF(Veriler!T403&lt;=0.1, S403, IF(AND(Veriler!T403&gt;0.1, F403="", P403="E"), IF(Q403&gt;Veriler!$G$2, Q403*S403, IF(Q403&lt;Veriler!$G$2, Veriler!$G$2*S403, Q403*S403)), 0))</f>
        <v>0</v>
      </c>
      <c r="U403" s="133" t="str">
        <f t="shared" si="129"/>
        <v xml:space="preserve"> </v>
      </c>
      <c r="V403" s="134" t="str">
        <f>IFERROR(IF(O403="%10 sınırı aşılmıştır.",L403-T403,IFERROR(IF(F403="",IF(S403=1,0,IF(L403-S403=0,"",L403-S403)),IF(Veriler!M403="",L403,IF(L403*Veriler!M403=0,"",L403*Veriler!M403))),L403)),0)</f>
        <v/>
      </c>
      <c r="W403" s="146"/>
      <c r="X403" s="146"/>
      <c r="Y403" s="146"/>
    </row>
    <row r="404" spans="1:25" s="99" customFormat="1" ht="54.75" customHeight="1" x14ac:dyDescent="0.25">
      <c r="A404" s="96">
        <f t="shared" si="130"/>
        <v>299</v>
      </c>
      <c r="B404" s="175"/>
      <c r="C404" s="176"/>
      <c r="D404" s="113"/>
      <c r="E404" s="115"/>
      <c r="F404" s="174"/>
      <c r="G404" s="114" t="str">
        <f t="shared" si="125"/>
        <v/>
      </c>
      <c r="H404" s="115"/>
      <c r="I404" s="115"/>
      <c r="J404" s="115"/>
      <c r="K404" s="115"/>
      <c r="L404" s="133" t="str">
        <f t="shared" si="126"/>
        <v/>
      </c>
      <c r="M404" s="116" t="str">
        <f>IF(L404="", "", L404/Veriler!$X$1)</f>
        <v/>
      </c>
      <c r="N404" s="116" t="str">
        <f>IF(F404&lt;&gt;"", "İthal Girdi", IF(Veriler!T404="", "", IF(Veriler!S404="H", "%0,5 üzerindedir", IF(Veriler!T404&gt;0.1, "%10 sınırı aşılmıştır.", "Uygun"))))</f>
        <v>%0,5 üzerindedir</v>
      </c>
      <c r="O404" s="116" t="str">
        <f t="shared" si="127"/>
        <v xml:space="preserve"> </v>
      </c>
      <c r="P404" s="117"/>
      <c r="Q404" s="118"/>
      <c r="R404" s="119" t="str">
        <f t="shared" si="128"/>
        <v/>
      </c>
      <c r="S404" s="133">
        <f>IFERROR(IF(M404&lt;=0.005,IF(F404="",L404,0),IF(F404&lt;&gt;"",0,IF(P404="",0,IF(P404="H",0,IF(Q404&lt;Veriler!$G$2,L404*Veriler!$G$2,L404*Q404)))))," ")</f>
        <v>0</v>
      </c>
      <c r="T404" s="133">
        <f>IF(Veriler!T404&lt;=0.1, S404, IF(AND(Veriler!T404&gt;0.1, F404="", P404="E"), IF(Q404&gt;Veriler!$G$2, Q404*S404, IF(Q404&lt;Veriler!$G$2, Veriler!$G$2*S404, Q404*S404)), 0))</f>
        <v>0</v>
      </c>
      <c r="U404" s="133" t="str">
        <f t="shared" si="129"/>
        <v xml:space="preserve"> </v>
      </c>
      <c r="V404" s="134" t="str">
        <f>IFERROR(IF(O404="%10 sınırı aşılmıştır.",L404-T404,IFERROR(IF(F404="",IF(S404=1,0,IF(L404-S404=0,"",L404-S404)),IF(Veriler!M404="",L404,IF(L404*Veriler!M404=0,"",L404*Veriler!M404))),L404)),0)</f>
        <v/>
      </c>
      <c r="W404" s="146"/>
      <c r="X404" s="146"/>
      <c r="Y404" s="146"/>
    </row>
    <row r="405" spans="1:25" s="99" customFormat="1" ht="54.75" customHeight="1" x14ac:dyDescent="0.25">
      <c r="A405" s="96">
        <f t="shared" si="130"/>
        <v>300</v>
      </c>
      <c r="B405" s="175"/>
      <c r="C405" s="176"/>
      <c r="D405" s="113"/>
      <c r="E405" s="115"/>
      <c r="F405" s="174"/>
      <c r="G405" s="114" t="str">
        <f t="shared" si="125"/>
        <v/>
      </c>
      <c r="H405" s="115"/>
      <c r="I405" s="115"/>
      <c r="J405" s="115"/>
      <c r="K405" s="115"/>
      <c r="L405" s="133" t="str">
        <f t="shared" si="126"/>
        <v/>
      </c>
      <c r="M405" s="116" t="str">
        <f>IF(L405="", "", L405/Veriler!$X$1)</f>
        <v/>
      </c>
      <c r="N405" s="116" t="str">
        <f>IF(F405&lt;&gt;"", "İthal Girdi", IF(Veriler!T405="", "", IF(Veriler!S405="H", "%0,5 üzerindedir", IF(Veriler!T405&gt;0.1, "%10 sınırı aşılmıştır.", "Uygun"))))</f>
        <v>%0,5 üzerindedir</v>
      </c>
      <c r="O405" s="116" t="str">
        <f t="shared" si="127"/>
        <v xml:space="preserve"> </v>
      </c>
      <c r="P405" s="117"/>
      <c r="Q405" s="118"/>
      <c r="R405" s="119" t="str">
        <f t="shared" si="128"/>
        <v/>
      </c>
      <c r="S405" s="133">
        <f>IFERROR(IF(M405&lt;=0.005,IF(F405="",L405,0),IF(F405&lt;&gt;"",0,IF(P405="",0,IF(P405="H",0,IF(Q405&lt;Veriler!$G$2,L405*Veriler!$G$2,L405*Q405)))))," ")</f>
        <v>0</v>
      </c>
      <c r="T405" s="133">
        <f>IF(Veriler!T405&lt;=0.1, S405, IF(AND(Veriler!T405&gt;0.1, F405="", P405="E"), IF(Q405&gt;Veriler!$G$2, Q405*S405, IF(Q405&lt;Veriler!$G$2, Veriler!$G$2*S405, Q405*S405)), 0))</f>
        <v>0</v>
      </c>
      <c r="U405" s="133" t="str">
        <f t="shared" si="129"/>
        <v xml:space="preserve"> </v>
      </c>
      <c r="V405" s="134" t="str">
        <f>IFERROR(IF(O405="%10 sınırı aşılmıştır.",L405-T405,IFERROR(IF(F405="",IF(S405=1,0,IF(L405-S405=0,"",L405-S405)),IF(Veriler!M405="",L405,IF(L405*Veriler!M405=0,"",L405*Veriler!M405))),L405)),0)</f>
        <v/>
      </c>
      <c r="W405" s="146"/>
      <c r="X405" s="146"/>
      <c r="Y405" s="146"/>
    </row>
    <row r="406" spans="1:25" s="99" customFormat="1" ht="54.75" customHeight="1" x14ac:dyDescent="0.25">
      <c r="A406" s="96">
        <f t="shared" si="130"/>
        <v>301</v>
      </c>
      <c r="B406" s="175"/>
      <c r="C406" s="176"/>
      <c r="D406" s="113"/>
      <c r="E406" s="115"/>
      <c r="F406" s="174"/>
      <c r="G406" s="114" t="str">
        <f t="shared" si="125"/>
        <v/>
      </c>
      <c r="H406" s="115"/>
      <c r="I406" s="115"/>
      <c r="J406" s="115"/>
      <c r="K406" s="115"/>
      <c r="L406" s="133" t="str">
        <f t="shared" si="126"/>
        <v/>
      </c>
      <c r="M406" s="116" t="str">
        <f>IF(L406="", "", L406/Veriler!$X$1)</f>
        <v/>
      </c>
      <c r="N406" s="116" t="str">
        <f>IF(F406&lt;&gt;"", "İthal Girdi", IF(Veriler!T406="", "", IF(Veriler!S406="H", "%0,5 üzerindedir", IF(Veriler!T406&gt;0.1, "%10 sınırı aşılmıştır.", "Uygun"))))</f>
        <v>%0,5 üzerindedir</v>
      </c>
      <c r="O406" s="116" t="str">
        <f t="shared" si="127"/>
        <v xml:space="preserve"> </v>
      </c>
      <c r="P406" s="117"/>
      <c r="Q406" s="118"/>
      <c r="R406" s="119" t="str">
        <f t="shared" si="128"/>
        <v/>
      </c>
      <c r="S406" s="133">
        <f>IFERROR(IF(M406&lt;=0.005,IF(F406="",L406,0),IF(F406&lt;&gt;"",0,IF(P406="",0,IF(P406="H",0,IF(Q406&lt;Veriler!$G$2,L406*Veriler!$G$2,L406*Q406)))))," ")</f>
        <v>0</v>
      </c>
      <c r="T406" s="133">
        <f>IF(Veriler!T406&lt;=0.1, S406, IF(AND(Veriler!T406&gt;0.1, F406="", P406="E"), IF(Q406&gt;Veriler!$G$2, Q406*S406, IF(Q406&lt;Veriler!$G$2, Veriler!$G$2*S406, Q406*S406)), 0))</f>
        <v>0</v>
      </c>
      <c r="U406" s="133" t="str">
        <f t="shared" si="129"/>
        <v xml:space="preserve"> </v>
      </c>
      <c r="V406" s="134" t="str">
        <f>IFERROR(IF(O406="%10 sınırı aşılmıştır.",L406-T406,IFERROR(IF(F406="",IF(S406=1,0,IF(L406-S406=0,"",L406-S406)),IF(Veriler!M406="",L406,IF(L406*Veriler!M406=0,"",L406*Veriler!M406))),L406)),0)</f>
        <v/>
      </c>
      <c r="W406" s="146"/>
      <c r="X406" s="146"/>
      <c r="Y406" s="146"/>
    </row>
    <row r="407" spans="1:25" s="99" customFormat="1" ht="54.75" customHeight="1" x14ac:dyDescent="0.25">
      <c r="A407" s="96">
        <f t="shared" si="130"/>
        <v>302</v>
      </c>
      <c r="B407" s="175"/>
      <c r="C407" s="176"/>
      <c r="D407" s="113"/>
      <c r="E407" s="115"/>
      <c r="F407" s="174"/>
      <c r="G407" s="114" t="str">
        <f t="shared" si="125"/>
        <v/>
      </c>
      <c r="H407" s="115"/>
      <c r="I407" s="115"/>
      <c r="J407" s="115"/>
      <c r="K407" s="115"/>
      <c r="L407" s="133" t="str">
        <f t="shared" si="126"/>
        <v/>
      </c>
      <c r="M407" s="116" t="str">
        <f>IF(L407="", "", L407/Veriler!$X$1)</f>
        <v/>
      </c>
      <c r="N407" s="116" t="str">
        <f>IF(F407&lt;&gt;"", "İthal Girdi", IF(Veriler!T407="", "", IF(Veriler!S407="H", "%0,5 üzerindedir", IF(Veriler!T407&gt;0.1, "%10 sınırı aşılmıştır.", "Uygun"))))</f>
        <v>%0,5 üzerindedir</v>
      </c>
      <c r="O407" s="116" t="str">
        <f t="shared" si="127"/>
        <v xml:space="preserve"> </v>
      </c>
      <c r="P407" s="117"/>
      <c r="Q407" s="118"/>
      <c r="R407" s="119" t="str">
        <f t="shared" si="128"/>
        <v/>
      </c>
      <c r="S407" s="133">
        <f>IFERROR(IF(M407&lt;=0.005,IF(F407="",L407,0),IF(F407&lt;&gt;"",0,IF(P407="",0,IF(P407="H",0,IF(Q407&lt;Veriler!$G$2,L407*Veriler!$G$2,L407*Q407)))))," ")</f>
        <v>0</v>
      </c>
      <c r="T407" s="133">
        <f>IF(Veriler!T407&lt;=0.1, S407, IF(AND(Veriler!T407&gt;0.1, F407="", P407="E"), IF(Q407&gt;Veriler!$G$2, Q407*S407, IF(Q407&lt;Veriler!$G$2, Veriler!$G$2*S407, Q407*S407)), 0))</f>
        <v>0</v>
      </c>
      <c r="U407" s="133" t="str">
        <f t="shared" si="129"/>
        <v xml:space="preserve"> </v>
      </c>
      <c r="V407" s="134" t="str">
        <f>IFERROR(IF(O407="%10 sınırı aşılmıştır.",L407-T407,IFERROR(IF(F407="",IF(S407=1,0,IF(L407-S407=0,"",L407-S407)),IF(Veriler!M407="",L407,IF(L407*Veriler!M407=0,"",L407*Veriler!M407))),L407)),0)</f>
        <v/>
      </c>
      <c r="W407" s="146"/>
      <c r="X407" s="146"/>
      <c r="Y407" s="146"/>
    </row>
    <row r="408" spans="1:25" s="99" customFormat="1" ht="54.75" customHeight="1" x14ac:dyDescent="0.25">
      <c r="A408" s="96">
        <f t="shared" si="130"/>
        <v>303</v>
      </c>
      <c r="B408" s="175"/>
      <c r="C408" s="176"/>
      <c r="D408" s="113"/>
      <c r="E408" s="115"/>
      <c r="F408" s="174"/>
      <c r="G408" s="114" t="str">
        <f t="shared" si="125"/>
        <v/>
      </c>
      <c r="H408" s="115"/>
      <c r="I408" s="115"/>
      <c r="J408" s="115"/>
      <c r="K408" s="115"/>
      <c r="L408" s="133" t="str">
        <f t="shared" si="126"/>
        <v/>
      </c>
      <c r="M408" s="116" t="str">
        <f>IF(L408="", "", L408/Veriler!$X$1)</f>
        <v/>
      </c>
      <c r="N408" s="116" t="str">
        <f>IF(F408&lt;&gt;"", "İthal Girdi", IF(Veriler!T408="", "", IF(Veriler!S408="H", "%0,5 üzerindedir", IF(Veriler!T408&gt;0.1, "%10 sınırı aşılmıştır.", "Uygun"))))</f>
        <v>%0,5 üzerindedir</v>
      </c>
      <c r="O408" s="116" t="str">
        <f t="shared" si="127"/>
        <v xml:space="preserve"> </v>
      </c>
      <c r="P408" s="117"/>
      <c r="Q408" s="118"/>
      <c r="R408" s="119" t="str">
        <f t="shared" si="128"/>
        <v/>
      </c>
      <c r="S408" s="133">
        <f>IFERROR(IF(M408&lt;=0.005,IF(F408="",L408,0),IF(F408&lt;&gt;"",0,IF(P408="",0,IF(P408="H",0,IF(Q408&lt;Veriler!$G$2,L408*Veriler!$G$2,L408*Q408)))))," ")</f>
        <v>0</v>
      </c>
      <c r="T408" s="133">
        <f>IF(Veriler!T408&lt;=0.1, S408, IF(AND(Veriler!T408&gt;0.1, F408="", P408="E"), IF(Q408&gt;Veriler!$G$2, Q408*S408, IF(Q408&lt;Veriler!$G$2, Veriler!$G$2*S408, Q408*S408)), 0))</f>
        <v>0</v>
      </c>
      <c r="U408" s="133" t="str">
        <f t="shared" si="129"/>
        <v xml:space="preserve"> </v>
      </c>
      <c r="V408" s="134" t="str">
        <f>IFERROR(IF(O408="%10 sınırı aşılmıştır.",L408-T408,IFERROR(IF(F408="",IF(S408=1,0,IF(L408-S408=0,"",L408-S408)),IF(Veriler!M408="",L408,IF(L408*Veriler!M408=0,"",L408*Veriler!M408))),L408)),0)</f>
        <v/>
      </c>
      <c r="W408" s="146"/>
      <c r="X408" s="146"/>
      <c r="Y408" s="146"/>
    </row>
    <row r="409" spans="1:25" s="99" customFormat="1" ht="54.75" customHeight="1" x14ac:dyDescent="0.25">
      <c r="A409" s="96">
        <f t="shared" si="130"/>
        <v>304</v>
      </c>
      <c r="B409" s="175"/>
      <c r="C409" s="176"/>
      <c r="D409" s="113"/>
      <c r="E409" s="115"/>
      <c r="F409" s="174"/>
      <c r="G409" s="114" t="str">
        <f t="shared" si="125"/>
        <v/>
      </c>
      <c r="H409" s="115"/>
      <c r="I409" s="115"/>
      <c r="J409" s="115"/>
      <c r="K409" s="115"/>
      <c r="L409" s="133" t="str">
        <f t="shared" si="126"/>
        <v/>
      </c>
      <c r="M409" s="116" t="str">
        <f>IF(L409="", "", L409/Veriler!$X$1)</f>
        <v/>
      </c>
      <c r="N409" s="116" t="str">
        <f>IF(F409&lt;&gt;"", "İthal Girdi", IF(Veriler!T409="", "", IF(Veriler!S409="H", "%0,5 üzerindedir", IF(Veriler!T409&gt;0.1, "%10 sınırı aşılmıştır.", "Uygun"))))</f>
        <v>%0,5 üzerindedir</v>
      </c>
      <c r="O409" s="116" t="str">
        <f t="shared" si="127"/>
        <v xml:space="preserve"> </v>
      </c>
      <c r="P409" s="117"/>
      <c r="Q409" s="118"/>
      <c r="R409" s="119" t="str">
        <f t="shared" si="128"/>
        <v/>
      </c>
      <c r="S409" s="133">
        <f>IFERROR(IF(M409&lt;=0.005,IF(F409="",L409,0),IF(F409&lt;&gt;"",0,IF(P409="",0,IF(P409="H",0,IF(Q409&lt;Veriler!$G$2,L409*Veriler!$G$2,L409*Q409)))))," ")</f>
        <v>0</v>
      </c>
      <c r="T409" s="133">
        <f>IF(Veriler!T409&lt;=0.1, S409, IF(AND(Veriler!T409&gt;0.1, F409="", P409="E"), IF(Q409&gt;Veriler!$G$2, Q409*S409, IF(Q409&lt;Veriler!$G$2, Veriler!$G$2*S409, Q409*S409)), 0))</f>
        <v>0</v>
      </c>
      <c r="U409" s="133" t="str">
        <f t="shared" si="129"/>
        <v xml:space="preserve"> </v>
      </c>
      <c r="V409" s="134" t="str">
        <f>IFERROR(IF(O409="%10 sınırı aşılmıştır.",L409-T409,IFERROR(IF(F409="",IF(S409=1,0,IF(L409-S409=0,"",L409-S409)),IF(Veriler!M409="",L409,IF(L409*Veriler!M409=0,"",L409*Veriler!M409))),L409)),0)</f>
        <v/>
      </c>
      <c r="W409" s="146"/>
      <c r="X409" s="146"/>
      <c r="Y409" s="146"/>
    </row>
    <row r="410" spans="1:25" s="99" customFormat="1" ht="54.75" customHeight="1" x14ac:dyDescent="0.25">
      <c r="A410" s="96">
        <f t="shared" si="130"/>
        <v>305</v>
      </c>
      <c r="B410" s="175"/>
      <c r="C410" s="176"/>
      <c r="D410" s="113"/>
      <c r="E410" s="115"/>
      <c r="F410" s="174"/>
      <c r="G410" s="114" t="str">
        <f t="shared" si="125"/>
        <v/>
      </c>
      <c r="H410" s="115"/>
      <c r="I410" s="115"/>
      <c r="J410" s="115"/>
      <c r="K410" s="115"/>
      <c r="L410" s="133" t="str">
        <f t="shared" si="126"/>
        <v/>
      </c>
      <c r="M410" s="116" t="str">
        <f>IF(L410="", "", L410/Veriler!$X$1)</f>
        <v/>
      </c>
      <c r="N410" s="116" t="str">
        <f>IF(F410&lt;&gt;"", "İthal Girdi", IF(Veriler!T410="", "", IF(Veriler!S410="H", "%0,5 üzerindedir", IF(Veriler!T410&gt;0.1, "%10 sınırı aşılmıştır.", "Uygun"))))</f>
        <v>%0,5 üzerindedir</v>
      </c>
      <c r="O410" s="116" t="str">
        <f t="shared" si="127"/>
        <v xml:space="preserve"> </v>
      </c>
      <c r="P410" s="117"/>
      <c r="Q410" s="118"/>
      <c r="R410" s="119" t="str">
        <f t="shared" si="128"/>
        <v/>
      </c>
      <c r="S410" s="133">
        <f>IFERROR(IF(M410&lt;=0.005,IF(F410="",L410,0),IF(F410&lt;&gt;"",0,IF(P410="",0,IF(P410="H",0,IF(Q410&lt;Veriler!$G$2,L410*Veriler!$G$2,L410*Q410)))))," ")</f>
        <v>0</v>
      </c>
      <c r="T410" s="133">
        <f>IF(Veriler!T410&lt;=0.1, S410, IF(AND(Veriler!T410&gt;0.1, F410="", P410="E"), IF(Q410&gt;Veriler!$G$2, Q410*S410, IF(Q410&lt;Veriler!$G$2, Veriler!$G$2*S410, Q410*S410)), 0))</f>
        <v>0</v>
      </c>
      <c r="U410" s="133" t="str">
        <f t="shared" si="129"/>
        <v xml:space="preserve"> </v>
      </c>
      <c r="V410" s="134" t="str">
        <f>IFERROR(IF(O410="%10 sınırı aşılmıştır.",L410-T410,IFERROR(IF(F410="",IF(S410=1,0,IF(L410-S410=0,"",L410-S410)),IF(Veriler!M410="",L410,IF(L410*Veriler!M410=0,"",L410*Veriler!M410))),L410)),0)</f>
        <v/>
      </c>
      <c r="W410" s="146"/>
      <c r="X410" s="146"/>
      <c r="Y410" s="146"/>
    </row>
    <row r="411" spans="1:25" s="99" customFormat="1" ht="54.75" customHeight="1" x14ac:dyDescent="0.25">
      <c r="A411" s="96">
        <f t="shared" si="130"/>
        <v>306</v>
      </c>
      <c r="B411" s="175"/>
      <c r="C411" s="176"/>
      <c r="D411" s="113"/>
      <c r="E411" s="115"/>
      <c r="F411" s="174"/>
      <c r="G411" s="114" t="str">
        <f t="shared" si="125"/>
        <v/>
      </c>
      <c r="H411" s="115"/>
      <c r="I411" s="115"/>
      <c r="J411" s="115"/>
      <c r="K411" s="115"/>
      <c r="L411" s="133" t="str">
        <f t="shared" si="126"/>
        <v/>
      </c>
      <c r="M411" s="116" t="str">
        <f>IF(L411="", "", L411/Veriler!$X$1)</f>
        <v/>
      </c>
      <c r="N411" s="116" t="str">
        <f>IF(F411&lt;&gt;"", "İthal Girdi", IF(Veriler!T411="", "", IF(Veriler!S411="H", "%0,5 üzerindedir", IF(Veriler!T411&gt;0.1, "%10 sınırı aşılmıştır.", "Uygun"))))</f>
        <v>%0,5 üzerindedir</v>
      </c>
      <c r="O411" s="116" t="str">
        <f t="shared" si="127"/>
        <v xml:space="preserve"> </v>
      </c>
      <c r="P411" s="117"/>
      <c r="Q411" s="118"/>
      <c r="R411" s="119" t="str">
        <f t="shared" si="128"/>
        <v/>
      </c>
      <c r="S411" s="133">
        <f>IFERROR(IF(M411&lt;=0.005,IF(F411="",L411,0),IF(F411&lt;&gt;"",0,IF(P411="",0,IF(P411="H",0,IF(Q411&lt;Veriler!$G$2,L411*Veriler!$G$2,L411*Q411)))))," ")</f>
        <v>0</v>
      </c>
      <c r="T411" s="133">
        <f>IF(Veriler!T411&lt;=0.1, S411, IF(AND(Veriler!T411&gt;0.1, F411="", P411="E"), IF(Q411&gt;Veriler!$G$2, Q411*S411, IF(Q411&lt;Veriler!$G$2, Veriler!$G$2*S411, Q411*S411)), 0))</f>
        <v>0</v>
      </c>
      <c r="U411" s="133" t="str">
        <f t="shared" si="129"/>
        <v xml:space="preserve"> </v>
      </c>
      <c r="V411" s="134" t="str">
        <f>IFERROR(IF(O411="%10 sınırı aşılmıştır.",L411-T411,IFERROR(IF(F411="",IF(S411=1,0,IF(L411-S411=0,"",L411-S411)),IF(Veriler!M411="",L411,IF(L411*Veriler!M411=0,"",L411*Veriler!M411))),L411)),0)</f>
        <v/>
      </c>
      <c r="W411" s="146"/>
      <c r="X411" s="146"/>
      <c r="Y411" s="146"/>
    </row>
    <row r="412" spans="1:25" s="99" customFormat="1" ht="54.75" customHeight="1" x14ac:dyDescent="0.25">
      <c r="A412" s="96">
        <f t="shared" si="130"/>
        <v>307</v>
      </c>
      <c r="B412" s="175"/>
      <c r="C412" s="176"/>
      <c r="D412" s="113"/>
      <c r="E412" s="115"/>
      <c r="F412" s="174"/>
      <c r="G412" s="114" t="str">
        <f t="shared" si="125"/>
        <v/>
      </c>
      <c r="H412" s="115"/>
      <c r="I412" s="115"/>
      <c r="J412" s="115"/>
      <c r="K412" s="115"/>
      <c r="L412" s="133" t="str">
        <f t="shared" si="126"/>
        <v/>
      </c>
      <c r="M412" s="116" t="str">
        <f>IF(L412="", "", L412/Veriler!$X$1)</f>
        <v/>
      </c>
      <c r="N412" s="116" t="str">
        <f>IF(F412&lt;&gt;"", "İthal Girdi", IF(Veriler!T412="", "", IF(Veriler!S412="H", "%0,5 üzerindedir", IF(Veriler!T412&gt;0.1, "%10 sınırı aşılmıştır.", "Uygun"))))</f>
        <v>%0,5 üzerindedir</v>
      </c>
      <c r="O412" s="116" t="str">
        <f t="shared" si="127"/>
        <v xml:space="preserve"> </v>
      </c>
      <c r="P412" s="117"/>
      <c r="Q412" s="118"/>
      <c r="R412" s="119" t="str">
        <f t="shared" si="128"/>
        <v/>
      </c>
      <c r="S412" s="133">
        <f>IFERROR(IF(M412&lt;=0.005,IF(F412="",L412,0),IF(F412&lt;&gt;"",0,IF(P412="",0,IF(P412="H",0,IF(Q412&lt;Veriler!$G$2,L412*Veriler!$G$2,L412*Q412)))))," ")</f>
        <v>0</v>
      </c>
      <c r="T412" s="133">
        <f>IF(Veriler!T412&lt;=0.1, S412, IF(AND(Veriler!T412&gt;0.1, F412="", P412="E"), IF(Q412&gt;Veriler!$G$2, Q412*S412, IF(Q412&lt;Veriler!$G$2, Veriler!$G$2*S412, Q412*S412)), 0))</f>
        <v>0</v>
      </c>
      <c r="U412" s="133" t="str">
        <f t="shared" si="129"/>
        <v xml:space="preserve"> </v>
      </c>
      <c r="V412" s="134" t="str">
        <f>IFERROR(IF(O412="%10 sınırı aşılmıştır.",L412-T412,IFERROR(IF(F412="",IF(S412=1,0,IF(L412-S412=0,"",L412-S412)),IF(Veriler!M412="",L412,IF(L412*Veriler!M412=0,"",L412*Veriler!M412))),L412)),0)</f>
        <v/>
      </c>
      <c r="W412" s="146"/>
      <c r="X412" s="146"/>
      <c r="Y412" s="146"/>
    </row>
    <row r="413" spans="1:25" s="99" customFormat="1" ht="54.75" customHeight="1" x14ac:dyDescent="0.25">
      <c r="A413" s="96">
        <f t="shared" si="130"/>
        <v>308</v>
      </c>
      <c r="B413" s="175"/>
      <c r="C413" s="176"/>
      <c r="D413" s="113"/>
      <c r="E413" s="115"/>
      <c r="F413" s="174"/>
      <c r="G413" s="114" t="str">
        <f t="shared" si="125"/>
        <v/>
      </c>
      <c r="H413" s="115"/>
      <c r="I413" s="115"/>
      <c r="J413" s="115"/>
      <c r="K413" s="115"/>
      <c r="L413" s="133" t="str">
        <f t="shared" si="126"/>
        <v/>
      </c>
      <c r="M413" s="116" t="str">
        <f>IF(L413="", "", L413/Veriler!$X$1)</f>
        <v/>
      </c>
      <c r="N413" s="116" t="str">
        <f>IF(F413&lt;&gt;"", "İthal Girdi", IF(Veriler!T413="", "", IF(Veriler!S413="H", "%0,5 üzerindedir", IF(Veriler!T413&gt;0.1, "%10 sınırı aşılmıştır.", "Uygun"))))</f>
        <v>%0,5 üzerindedir</v>
      </c>
      <c r="O413" s="116" t="str">
        <f t="shared" si="127"/>
        <v xml:space="preserve"> </v>
      </c>
      <c r="P413" s="117"/>
      <c r="Q413" s="118"/>
      <c r="R413" s="119" t="str">
        <f t="shared" si="128"/>
        <v/>
      </c>
      <c r="S413" s="133">
        <f>IFERROR(IF(M413&lt;=0.005,IF(F413="",L413,0),IF(F413&lt;&gt;"",0,IF(P413="",0,IF(P413="H",0,IF(Q413&lt;Veriler!$G$2,L413*Veriler!$G$2,L413*Q413)))))," ")</f>
        <v>0</v>
      </c>
      <c r="T413" s="133">
        <f>IF(Veriler!T413&lt;=0.1, S413, IF(AND(Veriler!T413&gt;0.1, F413="", P413="E"), IF(Q413&gt;Veriler!$G$2, Q413*S413, IF(Q413&lt;Veriler!$G$2, Veriler!$G$2*S413, Q413*S413)), 0))</f>
        <v>0</v>
      </c>
      <c r="U413" s="133" t="str">
        <f t="shared" si="129"/>
        <v xml:space="preserve"> </v>
      </c>
      <c r="V413" s="134" t="str">
        <f>IFERROR(IF(O413="%10 sınırı aşılmıştır.",L413-T413,IFERROR(IF(F413="",IF(S413=1,0,IF(L413-S413=0,"",L413-S413)),IF(Veriler!M413="",L413,IF(L413*Veriler!M413=0,"",L413*Veriler!M413))),L413)),0)</f>
        <v/>
      </c>
      <c r="W413" s="146"/>
      <c r="X413" s="146"/>
      <c r="Y413" s="146"/>
    </row>
    <row r="414" spans="1:25" s="99" customFormat="1" ht="24" customHeight="1" x14ac:dyDescent="0.25">
      <c r="A414" s="103"/>
      <c r="B414" s="104"/>
      <c r="C414" s="104"/>
      <c r="D414" s="104"/>
      <c r="E414" s="103"/>
      <c r="F414" s="135"/>
      <c r="G414" s="157"/>
      <c r="H414" s="103"/>
      <c r="I414" s="103"/>
      <c r="J414" s="103"/>
      <c r="K414" s="103"/>
      <c r="L414" s="136">
        <f>SUM(L385:L398,L400:L413)</f>
        <v>0</v>
      </c>
      <c r="M414" s="158"/>
      <c r="N414" s="158"/>
      <c r="O414" s="158"/>
      <c r="P414" s="105"/>
      <c r="Q414" s="106"/>
      <c r="R414" s="159"/>
      <c r="S414" s="160"/>
      <c r="T414" s="160"/>
      <c r="U414" s="160"/>
      <c r="V414" s="160"/>
      <c r="W414" s="146"/>
      <c r="X414" s="146"/>
      <c r="Y414" s="146"/>
    </row>
    <row r="415" spans="1:25" s="99" customFormat="1" ht="31.5" customHeight="1" x14ac:dyDescent="0.25">
      <c r="A415" s="103"/>
      <c r="B415" s="104"/>
      <c r="C415" s="104"/>
      <c r="D415" s="104"/>
      <c r="E415" s="103"/>
      <c r="F415" s="135"/>
      <c r="G415" s="157"/>
      <c r="H415" s="103"/>
      <c r="I415" s="103"/>
      <c r="J415" s="103"/>
      <c r="K415" s="103"/>
      <c r="L415" s="161"/>
      <c r="M415" s="158"/>
      <c r="N415" s="158"/>
      <c r="O415" s="158"/>
      <c r="P415" s="105"/>
      <c r="Q415" s="106"/>
      <c r="R415" s="159"/>
      <c r="S415" s="162" t="s">
        <v>57</v>
      </c>
      <c r="T415" s="162" t="s">
        <v>57</v>
      </c>
      <c r="U415" s="162" t="s">
        <v>57</v>
      </c>
      <c r="V415" s="163" t="s">
        <v>58</v>
      </c>
      <c r="W415" s="146"/>
      <c r="X415" s="146"/>
      <c r="Y415" s="146"/>
    </row>
    <row r="416" spans="1:25" s="99" customFormat="1" ht="58.5" customHeight="1" x14ac:dyDescent="0.25">
      <c r="A416" s="185" t="s">
        <v>59</v>
      </c>
      <c r="B416" s="180"/>
      <c r="C416" s="180"/>
      <c r="D416" s="180"/>
      <c r="E416" s="180"/>
      <c r="F416" s="180"/>
      <c r="G416" s="180"/>
      <c r="H416" s="180"/>
      <c r="I416" s="180"/>
      <c r="J416" s="180"/>
      <c r="K416" s="180"/>
      <c r="L416" s="180"/>
      <c r="M416" s="180"/>
      <c r="N416" s="180"/>
      <c r="O416" s="180"/>
      <c r="P416" s="180"/>
      <c r="Q416" s="180"/>
      <c r="R416" s="176"/>
      <c r="S416" s="137">
        <f>SUM(S378,S385:S398,S400:S413)</f>
        <v>0</v>
      </c>
      <c r="T416" s="137" t="str">
        <f>IF(SUM(T385:T398,T400:T413)=0," ",SUM(T385:T398,T400:T413))</f>
        <v xml:space="preserve"> </v>
      </c>
      <c r="U416" s="137" t="str">
        <f>IF(SUM(U385:U398,U400:U413)=0," ",SUM(U385:U398,U400:U413))</f>
        <v xml:space="preserve"> </v>
      </c>
      <c r="V416" s="137" t="str">
        <f>IF(SUM(V385:V398,V400:V413)=0," ",SUM(V385:V398,V400:V413))</f>
        <v xml:space="preserve"> </v>
      </c>
      <c r="W416" s="146"/>
      <c r="X416" s="164">
        <f>SUM(U385:U398,U400:U413)</f>
        <v>0</v>
      </c>
      <c r="Y416" s="164">
        <f>SUM(V385:V398,V400:V413)</f>
        <v>0</v>
      </c>
    </row>
    <row r="417" spans="1:25" x14ac:dyDescent="0.3">
      <c r="A417" s="34"/>
      <c r="G417" s="146"/>
      <c r="L417" s="146"/>
      <c r="M417" s="146"/>
      <c r="N417" s="146"/>
      <c r="O417" s="146"/>
      <c r="R417" s="146"/>
      <c r="S417" s="146"/>
      <c r="T417" s="146"/>
      <c r="U417" s="146"/>
      <c r="V417" s="146"/>
      <c r="W417" s="146"/>
      <c r="X417" s="146"/>
      <c r="Y417" s="146"/>
    </row>
    <row r="418" spans="1:25" x14ac:dyDescent="0.3">
      <c r="A418" s="186" t="s">
        <v>60</v>
      </c>
      <c r="B418" s="187"/>
      <c r="C418" s="187"/>
      <c r="D418" s="187"/>
      <c r="E418" s="187"/>
      <c r="F418" s="187"/>
      <c r="G418" s="187"/>
      <c r="H418" s="187"/>
      <c r="I418" s="187"/>
      <c r="J418" s="187"/>
      <c r="K418" s="187"/>
      <c r="L418" s="187"/>
      <c r="M418" s="187"/>
      <c r="N418" s="187"/>
      <c r="O418" s="187"/>
      <c r="P418" s="187"/>
      <c r="Q418" s="187"/>
      <c r="R418" s="187"/>
      <c r="S418" s="187"/>
      <c r="T418" s="187"/>
      <c r="U418" s="187"/>
      <c r="V418" s="187"/>
      <c r="W418" s="146"/>
      <c r="X418" s="146"/>
      <c r="Y418" s="146"/>
    </row>
    <row r="419" spans="1:25" s="99" customFormat="1" ht="41.25" customHeight="1" x14ac:dyDescent="0.25">
      <c r="A419" s="189" t="s">
        <v>38</v>
      </c>
      <c r="B419" s="180"/>
      <c r="C419" s="180"/>
      <c r="D419" s="180"/>
      <c r="E419" s="180"/>
      <c r="F419" s="180"/>
      <c r="G419" s="180"/>
      <c r="H419" s="180"/>
      <c r="I419" s="180"/>
      <c r="J419" s="180"/>
      <c r="K419" s="180"/>
      <c r="L419" s="180"/>
      <c r="M419" s="180"/>
      <c r="N419" s="180"/>
      <c r="O419" s="180"/>
      <c r="P419" s="180"/>
      <c r="Q419" s="180"/>
      <c r="R419" s="180"/>
      <c r="S419" s="180"/>
      <c r="T419" s="180"/>
      <c r="U419" s="180"/>
      <c r="V419" s="176"/>
      <c r="W419" s="146"/>
      <c r="X419" s="146"/>
      <c r="Y419" s="146"/>
    </row>
    <row r="420" spans="1:25" s="100" customFormat="1" ht="35.25" customHeight="1" x14ac:dyDescent="0.25">
      <c r="A420" s="179" t="s">
        <v>39</v>
      </c>
      <c r="B420" s="180"/>
      <c r="C420" s="180"/>
      <c r="D420" s="180"/>
      <c r="E420" s="180"/>
      <c r="F420" s="180"/>
      <c r="G420" s="180"/>
      <c r="H420" s="180"/>
      <c r="I420" s="180"/>
      <c r="J420" s="180"/>
      <c r="K420" s="180"/>
      <c r="L420" s="180"/>
      <c r="M420" s="180"/>
      <c r="N420" s="180"/>
      <c r="O420" s="180"/>
      <c r="P420" s="180"/>
      <c r="Q420" s="180"/>
      <c r="R420" s="176"/>
      <c r="S420" s="147"/>
      <c r="T420" s="148"/>
      <c r="U420" s="149" t="s">
        <v>40</v>
      </c>
      <c r="V420" s="150">
        <f>V382+1</f>
        <v>12</v>
      </c>
      <c r="W420" s="146"/>
      <c r="X420" s="146"/>
      <c r="Y420" s="146"/>
    </row>
    <row r="421" spans="1:25" s="99" customFormat="1" ht="81" customHeight="1" x14ac:dyDescent="0.25">
      <c r="A421" s="110" t="s">
        <v>3</v>
      </c>
      <c r="B421" s="188" t="s">
        <v>41</v>
      </c>
      <c r="C421" s="176"/>
      <c r="D421" s="111" t="s">
        <v>42</v>
      </c>
      <c r="E421" s="110" t="s">
        <v>324</v>
      </c>
      <c r="F421" s="111" t="s">
        <v>325</v>
      </c>
      <c r="G421" s="151" t="s">
        <v>43</v>
      </c>
      <c r="H421" s="110" t="s">
        <v>44</v>
      </c>
      <c r="I421" s="110" t="s">
        <v>8</v>
      </c>
      <c r="J421" s="110" t="s">
        <v>45</v>
      </c>
      <c r="K421" s="110" t="s">
        <v>46</v>
      </c>
      <c r="L421" s="152" t="s">
        <v>47</v>
      </c>
      <c r="M421" s="153" t="s">
        <v>48</v>
      </c>
      <c r="N421" s="154" t="s">
        <v>49</v>
      </c>
      <c r="O421" s="154" t="s">
        <v>49</v>
      </c>
      <c r="P421" s="112" t="s">
        <v>50</v>
      </c>
      <c r="Q421" s="110" t="s">
        <v>51</v>
      </c>
      <c r="R421" s="155" t="s">
        <v>52</v>
      </c>
      <c r="S421" s="156" t="s">
        <v>53</v>
      </c>
      <c r="T421" s="156" t="s">
        <v>54</v>
      </c>
      <c r="U421" s="152" t="s">
        <v>54</v>
      </c>
      <c r="V421" s="152" t="s">
        <v>55</v>
      </c>
      <c r="W421" s="146"/>
      <c r="X421" s="146"/>
      <c r="Y421" s="146"/>
    </row>
    <row r="422" spans="1:25" s="99" customFormat="1" ht="45" customHeight="1" x14ac:dyDescent="0.25">
      <c r="A422" s="101"/>
      <c r="B422" s="177" t="s">
        <v>56</v>
      </c>
      <c r="C422" s="178"/>
      <c r="D422" s="102"/>
      <c r="E422" s="170"/>
      <c r="F422" s="102"/>
      <c r="G422" s="95"/>
      <c r="H422" s="102"/>
      <c r="I422" s="102"/>
      <c r="J422" s="102"/>
      <c r="K422" s="102"/>
      <c r="L422" s="95"/>
      <c r="M422" s="95"/>
      <c r="N422" s="95"/>
      <c r="O422" s="95"/>
      <c r="P422" s="102"/>
      <c r="Q422" s="102"/>
      <c r="R422" s="190"/>
      <c r="S422" s="184"/>
      <c r="T422" s="95"/>
      <c r="U422" s="95"/>
      <c r="V422" s="95"/>
      <c r="W422" s="146"/>
      <c r="X422" s="146"/>
      <c r="Y422" s="146"/>
    </row>
    <row r="423" spans="1:25" s="99" customFormat="1" ht="54.75" customHeight="1" x14ac:dyDescent="0.25">
      <c r="A423" s="96">
        <f>A413+1</f>
        <v>309</v>
      </c>
      <c r="B423" s="181"/>
      <c r="C423" s="182"/>
      <c r="D423" s="113"/>
      <c r="E423" s="115"/>
      <c r="F423" s="174"/>
      <c r="G423" s="114" t="str">
        <f t="shared" ref="G423:G436" si="131">IF(AND(F423&lt;&gt;"",V423&lt;&gt;"",L423&lt;&gt;0),V423/L423,"")</f>
        <v/>
      </c>
      <c r="H423" s="115"/>
      <c r="I423" s="115"/>
      <c r="J423" s="115"/>
      <c r="K423" s="115"/>
      <c r="L423" s="133" t="str">
        <f t="shared" ref="L423:L436" si="132">IF(AND(H423&lt;&gt;0, J423&lt;&gt;0, K423&lt;&gt;0), H423*J423*K423, "")</f>
        <v/>
      </c>
      <c r="M423" s="116" t="str">
        <f>IF(L423="", "", L423/Veriler!$X$1)</f>
        <v/>
      </c>
      <c r="N423" s="116" t="str">
        <f>IF(F423&lt;&gt;"", "İthal Girdi", IF(Veriler!T423="", "", IF(Veriler!S423="H", "%0,5 üzerindedir", IF(Veriler!T423&gt;0.1, "%10 sınırı aşılmıştır.", "Uygun"))))</f>
        <v>%0,5 üzerindedir</v>
      </c>
      <c r="O423" s="116" t="str">
        <f t="shared" ref="O423:O436" si="133">IF(M423=""," ",N423)</f>
        <v xml:space="preserve"> </v>
      </c>
      <c r="P423" s="117"/>
      <c r="Q423" s="118"/>
      <c r="R423" s="119" t="str">
        <f t="shared" ref="R423:R436" si="134">IFERROR(IF(AND(T423&lt;&gt;"",L423&lt;&gt;"",L423&lt;&gt;0,T423&lt;&gt;0),T423/L423,"")," ")</f>
        <v/>
      </c>
      <c r="S423" s="133">
        <f>IFERROR(IF(M423&lt;=0.005,IF(F423="",L423,0),IF(F423&lt;&gt;"",0,IF(P423="",0,IF(P423="H",0,IF(Q423&lt;Veriler!$G$2,L423*Veriler!$G$2,L423*Q423)))))," ")</f>
        <v>0</v>
      </c>
      <c r="T423" s="133">
        <f>IF(Veriler!T423&lt;=0.1, S423, IF(AND(Veriler!T423&gt;0.1, F423="", P423="E"), IF(Q423&gt;Veriler!$G$2, Q423*S423, IF(Q423&lt;Veriler!$G$2, Veriler!$G$2*S423, Q423*S423)), 0))</f>
        <v>0</v>
      </c>
      <c r="U423" s="133" t="str">
        <f t="shared" ref="U423:U436" si="135">IF(T423=0," ",T423)</f>
        <v xml:space="preserve"> </v>
      </c>
      <c r="V423" s="134" t="str">
        <f>IFERROR(IF(O423="%10 sınırı aşılmıştır.",L423-T423,IFERROR(IF(F423="",IF(S423=1,0,IF(L423-S423=0,"",L423-S423)),IF(Veriler!M423="",L423,IF(L423*Veriler!M423=0,"",L423*Veriler!M423))),L423)),0)</f>
        <v/>
      </c>
      <c r="W423" s="146"/>
      <c r="X423" s="146"/>
      <c r="Y423" s="146"/>
    </row>
    <row r="424" spans="1:25" s="99" customFormat="1" ht="54.75" customHeight="1" x14ac:dyDescent="0.25">
      <c r="A424" s="96">
        <f t="shared" ref="A424:A436" si="136">A423+1</f>
        <v>310</v>
      </c>
      <c r="B424" s="175"/>
      <c r="C424" s="176"/>
      <c r="D424" s="113"/>
      <c r="E424" s="115"/>
      <c r="F424" s="174"/>
      <c r="G424" s="114" t="str">
        <f t="shared" si="131"/>
        <v/>
      </c>
      <c r="H424" s="115"/>
      <c r="I424" s="115"/>
      <c r="J424" s="115"/>
      <c r="K424" s="115"/>
      <c r="L424" s="133" t="str">
        <f t="shared" si="132"/>
        <v/>
      </c>
      <c r="M424" s="116" t="str">
        <f>IF(L424="", "", L424/Veriler!$X$1)</f>
        <v/>
      </c>
      <c r="N424" s="116" t="str">
        <f>IF(F424&lt;&gt;"", "İthal Girdi", IF(Veriler!T424="", "", IF(Veriler!S424="H", "%0,5 üzerindedir", IF(Veriler!T424&gt;0.1, "%10 sınırı aşılmıştır.", "Uygun"))))</f>
        <v>%0,5 üzerindedir</v>
      </c>
      <c r="O424" s="116" t="str">
        <f t="shared" si="133"/>
        <v xml:space="preserve"> </v>
      </c>
      <c r="P424" s="117"/>
      <c r="Q424" s="118"/>
      <c r="R424" s="119" t="str">
        <f t="shared" si="134"/>
        <v/>
      </c>
      <c r="S424" s="133">
        <f>IFERROR(IF(M424&lt;=0.005,IF(F424="",L424,0),IF(F424&lt;&gt;"",0,IF(P424="",0,IF(P424="H",0,IF(Q424&lt;Veriler!$G$2,L424*Veriler!$G$2,L424*Q424)))))," ")</f>
        <v>0</v>
      </c>
      <c r="T424" s="133">
        <f>IF(Veriler!T424&lt;=0.1, S424, IF(AND(Veriler!T424&gt;0.1, F424="", P424="E"), IF(Q424&gt;Veriler!$G$2, Q424*S424, IF(Q424&lt;Veriler!$G$2, Veriler!$G$2*S424, Q424*S424)), 0))</f>
        <v>0</v>
      </c>
      <c r="U424" s="133" t="str">
        <f t="shared" si="135"/>
        <v xml:space="preserve"> </v>
      </c>
      <c r="V424" s="134" t="str">
        <f>IFERROR(IF(O424="%10 sınırı aşılmıştır.",L424-T424,IFERROR(IF(F424="",IF(S424=1,0,IF(L424-S424=0,"",L424-S424)),IF(Veriler!M424="",L424,IF(L424*Veriler!M424=0,"",L424*Veriler!M424))),L424)),0)</f>
        <v/>
      </c>
      <c r="W424" s="146"/>
      <c r="X424" s="146"/>
      <c r="Y424" s="146"/>
    </row>
    <row r="425" spans="1:25" s="99" customFormat="1" ht="54.75" customHeight="1" x14ac:dyDescent="0.25">
      <c r="A425" s="96">
        <f t="shared" si="136"/>
        <v>311</v>
      </c>
      <c r="B425" s="175"/>
      <c r="C425" s="176"/>
      <c r="D425" s="113"/>
      <c r="E425" s="115"/>
      <c r="F425" s="174"/>
      <c r="G425" s="114" t="str">
        <f t="shared" si="131"/>
        <v/>
      </c>
      <c r="H425" s="115"/>
      <c r="I425" s="115"/>
      <c r="J425" s="115"/>
      <c r="K425" s="115"/>
      <c r="L425" s="133" t="str">
        <f t="shared" si="132"/>
        <v/>
      </c>
      <c r="M425" s="116" t="str">
        <f>IF(L425="", "", L425/Veriler!$X$1)</f>
        <v/>
      </c>
      <c r="N425" s="116" t="str">
        <f>IF(F425&lt;&gt;"", "İthal Girdi", IF(Veriler!T425="", "", IF(Veriler!S425="H", "%0,5 üzerindedir", IF(Veriler!T425&gt;0.1, "%10 sınırı aşılmıştır.", "Uygun"))))</f>
        <v>%0,5 üzerindedir</v>
      </c>
      <c r="O425" s="116" t="str">
        <f t="shared" si="133"/>
        <v xml:space="preserve"> </v>
      </c>
      <c r="P425" s="117"/>
      <c r="Q425" s="118"/>
      <c r="R425" s="119" t="str">
        <f t="shared" si="134"/>
        <v/>
      </c>
      <c r="S425" s="133">
        <f>IFERROR(IF(M425&lt;=0.005,IF(F425="",L425,0),IF(F425&lt;&gt;"",0,IF(P425="",0,IF(P425="H",0,IF(Q425&lt;Veriler!$G$2,L425*Veriler!$G$2,L425*Q425)))))," ")</f>
        <v>0</v>
      </c>
      <c r="T425" s="133">
        <f>IF(Veriler!T425&lt;=0.1, S425, IF(AND(Veriler!T425&gt;0.1, F425="", P425="E"), IF(Q425&gt;Veriler!$G$2, Q425*S425, IF(Q425&lt;Veriler!$G$2, Veriler!$G$2*S425, Q425*S425)), 0))</f>
        <v>0</v>
      </c>
      <c r="U425" s="133" t="str">
        <f t="shared" si="135"/>
        <v xml:space="preserve"> </v>
      </c>
      <c r="V425" s="134" t="str">
        <f>IFERROR(IF(O425="%10 sınırı aşılmıştır.",L425-T425,IFERROR(IF(F425="",IF(S425=1,0,IF(L425-S425=0,"",L425-S425)),IF(Veriler!M425="",L425,IF(L425*Veriler!M425=0,"",L425*Veriler!M425))),L425)),0)</f>
        <v/>
      </c>
      <c r="W425" s="146"/>
      <c r="X425" s="146"/>
      <c r="Y425" s="146"/>
    </row>
    <row r="426" spans="1:25" s="99" customFormat="1" ht="54.75" customHeight="1" x14ac:dyDescent="0.25">
      <c r="A426" s="96">
        <f t="shared" si="136"/>
        <v>312</v>
      </c>
      <c r="B426" s="175"/>
      <c r="C426" s="176"/>
      <c r="D426" s="113"/>
      <c r="E426" s="115"/>
      <c r="F426" s="174"/>
      <c r="G426" s="114" t="str">
        <f t="shared" si="131"/>
        <v/>
      </c>
      <c r="H426" s="115"/>
      <c r="I426" s="115"/>
      <c r="J426" s="115"/>
      <c r="K426" s="115"/>
      <c r="L426" s="133" t="str">
        <f t="shared" si="132"/>
        <v/>
      </c>
      <c r="M426" s="116" t="str">
        <f>IF(L426="", "", L426/Veriler!$X$1)</f>
        <v/>
      </c>
      <c r="N426" s="116" t="str">
        <f>IF(F426&lt;&gt;"", "İthal Girdi", IF(Veriler!T426="", "", IF(Veriler!S426="H", "%0,5 üzerindedir", IF(Veriler!T426&gt;0.1, "%10 sınırı aşılmıştır.", "Uygun"))))</f>
        <v>%0,5 üzerindedir</v>
      </c>
      <c r="O426" s="116" t="str">
        <f t="shared" si="133"/>
        <v xml:space="preserve"> </v>
      </c>
      <c r="P426" s="117"/>
      <c r="Q426" s="118"/>
      <c r="R426" s="119" t="str">
        <f t="shared" si="134"/>
        <v/>
      </c>
      <c r="S426" s="133">
        <f>IFERROR(IF(M426&lt;=0.005,IF(F426="",L426,0),IF(F426&lt;&gt;"",0,IF(P426="",0,IF(P426="H",0,IF(Q426&lt;Veriler!$G$2,L426*Veriler!$G$2,L426*Q426)))))," ")</f>
        <v>0</v>
      </c>
      <c r="T426" s="133">
        <f>IF(Veriler!T426&lt;=0.1, S426, IF(AND(Veriler!T426&gt;0.1, F426="", P426="E"), IF(Q426&gt;Veriler!$G$2, Q426*S426, IF(Q426&lt;Veriler!$G$2, Veriler!$G$2*S426, Q426*S426)), 0))</f>
        <v>0</v>
      </c>
      <c r="U426" s="133" t="str">
        <f t="shared" si="135"/>
        <v xml:space="preserve"> </v>
      </c>
      <c r="V426" s="134" t="str">
        <f>IFERROR(IF(O426="%10 sınırı aşılmıştır.",L426-T426,IFERROR(IF(F426="",IF(S426=1,0,IF(L426-S426=0,"",L426-S426)),IF(Veriler!M426="",L426,IF(L426*Veriler!M426=0,"",L426*Veriler!M426))),L426)),0)</f>
        <v/>
      </c>
      <c r="W426" s="146"/>
      <c r="X426" s="146"/>
      <c r="Y426" s="146"/>
    </row>
    <row r="427" spans="1:25" s="99" customFormat="1" ht="54.75" customHeight="1" x14ac:dyDescent="0.25">
      <c r="A427" s="96">
        <f t="shared" si="136"/>
        <v>313</v>
      </c>
      <c r="B427" s="175"/>
      <c r="C427" s="176"/>
      <c r="D427" s="113"/>
      <c r="E427" s="115"/>
      <c r="F427" s="174"/>
      <c r="G427" s="114" t="str">
        <f t="shared" si="131"/>
        <v/>
      </c>
      <c r="H427" s="115"/>
      <c r="I427" s="115"/>
      <c r="J427" s="115"/>
      <c r="K427" s="115"/>
      <c r="L427" s="133" t="str">
        <f t="shared" si="132"/>
        <v/>
      </c>
      <c r="M427" s="116" t="str">
        <f>IF(L427="", "", L427/Veriler!$X$1)</f>
        <v/>
      </c>
      <c r="N427" s="116" t="str">
        <f>IF(F427&lt;&gt;"", "İthal Girdi", IF(Veriler!T427="", "", IF(Veriler!S427="H", "%0,5 üzerindedir", IF(Veriler!T427&gt;0.1, "%10 sınırı aşılmıştır.", "Uygun"))))</f>
        <v>%0,5 üzerindedir</v>
      </c>
      <c r="O427" s="116" t="str">
        <f t="shared" si="133"/>
        <v xml:space="preserve"> </v>
      </c>
      <c r="P427" s="117"/>
      <c r="Q427" s="118"/>
      <c r="R427" s="119" t="str">
        <f t="shared" si="134"/>
        <v/>
      </c>
      <c r="S427" s="133">
        <f>IFERROR(IF(M427&lt;=0.005,IF(F427="",L427,0),IF(F427&lt;&gt;"",0,IF(P427="",0,IF(P427="H",0,IF(Q427&lt;Veriler!$G$2,L427*Veriler!$G$2,L427*Q427)))))," ")</f>
        <v>0</v>
      </c>
      <c r="T427" s="133">
        <f>IF(Veriler!T427&lt;=0.1, S427, IF(AND(Veriler!T427&gt;0.1, F427="", P427="E"), IF(Q427&gt;Veriler!$G$2, Q427*S427, IF(Q427&lt;Veriler!$G$2, Veriler!$G$2*S427, Q427*S427)), 0))</f>
        <v>0</v>
      </c>
      <c r="U427" s="133" t="str">
        <f t="shared" si="135"/>
        <v xml:space="preserve"> </v>
      </c>
      <c r="V427" s="134" t="str">
        <f>IFERROR(IF(O427="%10 sınırı aşılmıştır.",L427-T427,IFERROR(IF(F427="",IF(S427=1,0,IF(L427-S427=0,"",L427-S427)),IF(Veriler!M427="",L427,IF(L427*Veriler!M427=0,"",L427*Veriler!M427))),L427)),0)</f>
        <v/>
      </c>
      <c r="W427" s="146"/>
      <c r="X427" s="146"/>
      <c r="Y427" s="146"/>
    </row>
    <row r="428" spans="1:25" s="99" customFormat="1" ht="54.75" customHeight="1" x14ac:dyDescent="0.25">
      <c r="A428" s="96">
        <f t="shared" si="136"/>
        <v>314</v>
      </c>
      <c r="B428" s="175"/>
      <c r="C428" s="176"/>
      <c r="D428" s="113"/>
      <c r="E428" s="115"/>
      <c r="F428" s="174"/>
      <c r="G428" s="114" t="str">
        <f t="shared" si="131"/>
        <v/>
      </c>
      <c r="H428" s="115"/>
      <c r="I428" s="115"/>
      <c r="J428" s="115"/>
      <c r="K428" s="115"/>
      <c r="L428" s="133" t="str">
        <f t="shared" si="132"/>
        <v/>
      </c>
      <c r="M428" s="116" t="str">
        <f>IF(L428="", "", L428/Veriler!$X$1)</f>
        <v/>
      </c>
      <c r="N428" s="116" t="str">
        <f>IF(F428&lt;&gt;"", "İthal Girdi", IF(Veriler!T428="", "", IF(Veriler!S428="H", "%0,5 üzerindedir", IF(Veriler!T428&gt;0.1, "%10 sınırı aşılmıştır.", "Uygun"))))</f>
        <v>%0,5 üzerindedir</v>
      </c>
      <c r="O428" s="116" t="str">
        <f t="shared" si="133"/>
        <v xml:space="preserve"> </v>
      </c>
      <c r="P428" s="117"/>
      <c r="Q428" s="118"/>
      <c r="R428" s="119" t="str">
        <f t="shared" si="134"/>
        <v/>
      </c>
      <c r="S428" s="133">
        <f>IFERROR(IF(M428&lt;=0.005,IF(F428="",L428,0),IF(F428&lt;&gt;"",0,IF(P428="",0,IF(P428="H",0,IF(Q428&lt;Veriler!$G$2,L428*Veriler!$G$2,L428*Q428)))))," ")</f>
        <v>0</v>
      </c>
      <c r="T428" s="133">
        <f>IF(Veriler!T428&lt;=0.1, S428, IF(AND(Veriler!T428&gt;0.1, F428="", P428="E"), IF(Q428&gt;Veriler!$G$2, Q428*S428, IF(Q428&lt;Veriler!$G$2, Veriler!$G$2*S428, Q428*S428)), 0))</f>
        <v>0</v>
      </c>
      <c r="U428" s="133" t="str">
        <f t="shared" si="135"/>
        <v xml:space="preserve"> </v>
      </c>
      <c r="V428" s="134" t="str">
        <f>IFERROR(IF(O428="%10 sınırı aşılmıştır.",L428-T428,IFERROR(IF(F428="",IF(S428=1,0,IF(L428-S428=0,"",L428-S428)),IF(Veriler!M428="",L428,IF(L428*Veriler!M428=0,"",L428*Veriler!M428))),L428)),0)</f>
        <v/>
      </c>
      <c r="W428" s="146"/>
      <c r="X428" s="146"/>
      <c r="Y428" s="146"/>
    </row>
    <row r="429" spans="1:25" s="99" customFormat="1" ht="54.75" customHeight="1" x14ac:dyDescent="0.25">
      <c r="A429" s="96">
        <f t="shared" si="136"/>
        <v>315</v>
      </c>
      <c r="B429" s="175"/>
      <c r="C429" s="176"/>
      <c r="D429" s="113"/>
      <c r="E429" s="115"/>
      <c r="F429" s="174"/>
      <c r="G429" s="114" t="str">
        <f t="shared" si="131"/>
        <v/>
      </c>
      <c r="H429" s="115"/>
      <c r="I429" s="115"/>
      <c r="J429" s="115"/>
      <c r="K429" s="115"/>
      <c r="L429" s="133" t="str">
        <f t="shared" si="132"/>
        <v/>
      </c>
      <c r="M429" s="116" t="str">
        <f>IF(L429="", "", L429/Veriler!$X$1)</f>
        <v/>
      </c>
      <c r="N429" s="116" t="str">
        <f>IF(F429&lt;&gt;"", "İthal Girdi", IF(Veriler!T429="", "", IF(Veriler!S429="H", "%0,5 üzerindedir", IF(Veriler!T429&gt;0.1, "%10 sınırı aşılmıştır.", "Uygun"))))</f>
        <v>%0,5 üzerindedir</v>
      </c>
      <c r="O429" s="116" t="str">
        <f t="shared" si="133"/>
        <v xml:space="preserve"> </v>
      </c>
      <c r="P429" s="117"/>
      <c r="Q429" s="118"/>
      <c r="R429" s="119" t="str">
        <f t="shared" si="134"/>
        <v/>
      </c>
      <c r="S429" s="133">
        <f>IFERROR(IF(M429&lt;=0.005,IF(F429="",L429,0),IF(F429&lt;&gt;"",0,IF(P429="",0,IF(P429="H",0,IF(Q429&lt;Veriler!$G$2,L429*Veriler!$G$2,L429*Q429)))))," ")</f>
        <v>0</v>
      </c>
      <c r="T429" s="133">
        <f>IF(Veriler!T429&lt;=0.1, S429, IF(AND(Veriler!T429&gt;0.1, F429="", P429="E"), IF(Q429&gt;Veriler!$G$2, Q429*S429, IF(Q429&lt;Veriler!$G$2, Veriler!$G$2*S429, Q429*S429)), 0))</f>
        <v>0</v>
      </c>
      <c r="U429" s="133" t="str">
        <f t="shared" si="135"/>
        <v xml:space="preserve"> </v>
      </c>
      <c r="V429" s="134" t="str">
        <f>IFERROR(IF(O429="%10 sınırı aşılmıştır.",L429-T429,IFERROR(IF(F429="",IF(S429=1,0,IF(L429-S429=0,"",L429-S429)),IF(Veriler!M429="",L429,IF(L429*Veriler!M429=0,"",L429*Veriler!M429))),L429)),0)</f>
        <v/>
      </c>
      <c r="W429" s="146"/>
      <c r="X429" s="146"/>
      <c r="Y429" s="146"/>
    </row>
    <row r="430" spans="1:25" s="99" customFormat="1" ht="54.75" customHeight="1" x14ac:dyDescent="0.25">
      <c r="A430" s="96">
        <f t="shared" si="136"/>
        <v>316</v>
      </c>
      <c r="B430" s="175"/>
      <c r="C430" s="176"/>
      <c r="D430" s="113"/>
      <c r="E430" s="115"/>
      <c r="F430" s="174"/>
      <c r="G430" s="114" t="str">
        <f t="shared" si="131"/>
        <v/>
      </c>
      <c r="H430" s="115"/>
      <c r="I430" s="115"/>
      <c r="J430" s="115"/>
      <c r="K430" s="115"/>
      <c r="L430" s="133" t="str">
        <f t="shared" si="132"/>
        <v/>
      </c>
      <c r="M430" s="116" t="str">
        <f>IF(L430="", "", L430/Veriler!$X$1)</f>
        <v/>
      </c>
      <c r="N430" s="116" t="str">
        <f>IF(F430&lt;&gt;"", "İthal Girdi", IF(Veriler!T430="", "", IF(Veriler!S430="H", "%0,5 üzerindedir", IF(Veriler!T430&gt;0.1, "%10 sınırı aşılmıştır.", "Uygun"))))</f>
        <v>%0,5 üzerindedir</v>
      </c>
      <c r="O430" s="116" t="str">
        <f t="shared" si="133"/>
        <v xml:space="preserve"> </v>
      </c>
      <c r="P430" s="117"/>
      <c r="Q430" s="118"/>
      <c r="R430" s="119" t="str">
        <f t="shared" si="134"/>
        <v/>
      </c>
      <c r="S430" s="133">
        <f>IFERROR(IF(M430&lt;=0.005,IF(F430="",L430,0),IF(F430&lt;&gt;"",0,IF(P430="",0,IF(P430="H",0,IF(Q430&lt;Veriler!$G$2,L430*Veriler!$G$2,L430*Q430)))))," ")</f>
        <v>0</v>
      </c>
      <c r="T430" s="133">
        <f>IF(Veriler!T430&lt;=0.1, S430, IF(AND(Veriler!T430&gt;0.1, F430="", P430="E"), IF(Q430&gt;Veriler!$G$2, Q430*S430, IF(Q430&lt;Veriler!$G$2, Veriler!$G$2*S430, Q430*S430)), 0))</f>
        <v>0</v>
      </c>
      <c r="U430" s="133" t="str">
        <f t="shared" si="135"/>
        <v xml:space="preserve"> </v>
      </c>
      <c r="V430" s="134" t="str">
        <f>IFERROR(IF(O430="%10 sınırı aşılmıştır.",L430-T430,IFERROR(IF(F430="",IF(S430=1,0,IF(L430-S430=0,"",L430-S430)),IF(Veriler!M430="",L430,IF(L430*Veriler!M430=0,"",L430*Veriler!M430))),L430)),0)</f>
        <v/>
      </c>
      <c r="W430" s="146"/>
      <c r="X430" s="146"/>
      <c r="Y430" s="146"/>
    </row>
    <row r="431" spans="1:25" s="99" customFormat="1" ht="54.75" customHeight="1" x14ac:dyDescent="0.25">
      <c r="A431" s="96">
        <f t="shared" si="136"/>
        <v>317</v>
      </c>
      <c r="B431" s="175"/>
      <c r="C431" s="176"/>
      <c r="D431" s="113"/>
      <c r="E431" s="115"/>
      <c r="F431" s="174"/>
      <c r="G431" s="114" t="str">
        <f t="shared" si="131"/>
        <v/>
      </c>
      <c r="H431" s="115"/>
      <c r="I431" s="115"/>
      <c r="J431" s="115"/>
      <c r="K431" s="115"/>
      <c r="L431" s="133" t="str">
        <f t="shared" si="132"/>
        <v/>
      </c>
      <c r="M431" s="116" t="str">
        <f>IF(L431="", "", L431/Veriler!$X$1)</f>
        <v/>
      </c>
      <c r="N431" s="116" t="str">
        <f>IF(F431&lt;&gt;"", "İthal Girdi", IF(Veriler!T431="", "", IF(Veriler!S431="H", "%0,5 üzerindedir", IF(Veriler!T431&gt;0.1, "%10 sınırı aşılmıştır.", "Uygun"))))</f>
        <v>%0,5 üzerindedir</v>
      </c>
      <c r="O431" s="116" t="str">
        <f t="shared" si="133"/>
        <v xml:space="preserve"> </v>
      </c>
      <c r="P431" s="117"/>
      <c r="Q431" s="118"/>
      <c r="R431" s="119" t="str">
        <f t="shared" si="134"/>
        <v/>
      </c>
      <c r="S431" s="133">
        <f>IFERROR(IF(M431&lt;=0.005,IF(F431="",L431,0),IF(F431&lt;&gt;"",0,IF(P431="",0,IF(P431="H",0,IF(Q431&lt;Veriler!$G$2,L431*Veriler!$G$2,L431*Q431)))))," ")</f>
        <v>0</v>
      </c>
      <c r="T431" s="133">
        <f>IF(Veriler!T431&lt;=0.1, S431, IF(AND(Veriler!T431&gt;0.1, F431="", P431="E"), IF(Q431&gt;Veriler!$G$2, Q431*S431, IF(Q431&lt;Veriler!$G$2, Veriler!$G$2*S431, Q431*S431)), 0))</f>
        <v>0</v>
      </c>
      <c r="U431" s="133" t="str">
        <f t="shared" si="135"/>
        <v xml:space="preserve"> </v>
      </c>
      <c r="V431" s="134" t="str">
        <f>IFERROR(IF(O431="%10 sınırı aşılmıştır.",L431-T431,IFERROR(IF(F431="",IF(S431=1,0,IF(L431-S431=0,"",L431-S431)),IF(Veriler!M431="",L431,IF(L431*Veriler!M431=0,"",L431*Veriler!M431))),L431)),0)</f>
        <v/>
      </c>
      <c r="W431" s="146"/>
      <c r="X431" s="146"/>
      <c r="Y431" s="146"/>
    </row>
    <row r="432" spans="1:25" s="99" customFormat="1" ht="54.75" customHeight="1" x14ac:dyDescent="0.25">
      <c r="A432" s="96">
        <f t="shared" si="136"/>
        <v>318</v>
      </c>
      <c r="B432" s="175"/>
      <c r="C432" s="176"/>
      <c r="D432" s="113"/>
      <c r="E432" s="115"/>
      <c r="F432" s="174"/>
      <c r="G432" s="114" t="str">
        <f t="shared" si="131"/>
        <v/>
      </c>
      <c r="H432" s="115"/>
      <c r="I432" s="115"/>
      <c r="J432" s="115"/>
      <c r="K432" s="115"/>
      <c r="L432" s="133" t="str">
        <f t="shared" si="132"/>
        <v/>
      </c>
      <c r="M432" s="116" t="str">
        <f>IF(L432="", "", L432/Veriler!$X$1)</f>
        <v/>
      </c>
      <c r="N432" s="116" t="str">
        <f>IF(F432&lt;&gt;"", "İthal Girdi", IF(Veriler!T432="", "", IF(Veriler!S432="H", "%0,5 üzerindedir", IF(Veriler!T432&gt;0.1, "%10 sınırı aşılmıştır.", "Uygun"))))</f>
        <v>%0,5 üzerindedir</v>
      </c>
      <c r="O432" s="116" t="str">
        <f t="shared" si="133"/>
        <v xml:space="preserve"> </v>
      </c>
      <c r="P432" s="117"/>
      <c r="Q432" s="118"/>
      <c r="R432" s="119" t="str">
        <f t="shared" si="134"/>
        <v/>
      </c>
      <c r="S432" s="133">
        <f>IFERROR(IF(M432&lt;=0.005,IF(F432="",L432,0),IF(F432&lt;&gt;"",0,IF(P432="",0,IF(P432="H",0,IF(Q432&lt;Veriler!$G$2,L432*Veriler!$G$2,L432*Q432)))))," ")</f>
        <v>0</v>
      </c>
      <c r="T432" s="133">
        <f>IF(Veriler!T432&lt;=0.1, S432, IF(AND(Veriler!T432&gt;0.1, F432="", P432="E"), IF(Q432&gt;Veriler!$G$2, Q432*S432, IF(Q432&lt;Veriler!$G$2, Veriler!$G$2*S432, Q432*S432)), 0))</f>
        <v>0</v>
      </c>
      <c r="U432" s="133" t="str">
        <f t="shared" si="135"/>
        <v xml:space="preserve"> </v>
      </c>
      <c r="V432" s="134" t="str">
        <f>IFERROR(IF(O432="%10 sınırı aşılmıştır.",L432-T432,IFERROR(IF(F432="",IF(S432=1,0,IF(L432-S432=0,"",L432-S432)),IF(Veriler!M432="",L432,IF(L432*Veriler!M432=0,"",L432*Veriler!M432))),L432)),0)</f>
        <v/>
      </c>
      <c r="W432" s="146"/>
      <c r="X432" s="146"/>
      <c r="Y432" s="146"/>
    </row>
    <row r="433" spans="1:25" s="99" customFormat="1" ht="54.75" customHeight="1" x14ac:dyDescent="0.25">
      <c r="A433" s="96">
        <f t="shared" si="136"/>
        <v>319</v>
      </c>
      <c r="B433" s="175"/>
      <c r="C433" s="176"/>
      <c r="D433" s="113"/>
      <c r="E433" s="115"/>
      <c r="F433" s="174"/>
      <c r="G433" s="114" t="str">
        <f t="shared" si="131"/>
        <v/>
      </c>
      <c r="H433" s="115"/>
      <c r="I433" s="115"/>
      <c r="J433" s="115"/>
      <c r="K433" s="115"/>
      <c r="L433" s="133" t="str">
        <f t="shared" si="132"/>
        <v/>
      </c>
      <c r="M433" s="116" t="str">
        <f>IF(L433="", "", L433/Veriler!$X$1)</f>
        <v/>
      </c>
      <c r="N433" s="116" t="str">
        <f>IF(F433&lt;&gt;"", "İthal Girdi", IF(Veriler!T433="", "", IF(Veriler!S433="H", "%0,5 üzerindedir", IF(Veriler!T433&gt;0.1, "%10 sınırı aşılmıştır.", "Uygun"))))</f>
        <v>%0,5 üzerindedir</v>
      </c>
      <c r="O433" s="116" t="str">
        <f t="shared" si="133"/>
        <v xml:space="preserve"> </v>
      </c>
      <c r="P433" s="117"/>
      <c r="Q433" s="118"/>
      <c r="R433" s="119" t="str">
        <f t="shared" si="134"/>
        <v/>
      </c>
      <c r="S433" s="133">
        <f>IFERROR(IF(M433&lt;=0.005,IF(F433="",L433,0),IF(F433&lt;&gt;"",0,IF(P433="",0,IF(P433="H",0,IF(Q433&lt;Veriler!$G$2,L433*Veriler!$G$2,L433*Q433)))))," ")</f>
        <v>0</v>
      </c>
      <c r="T433" s="133">
        <f>IF(Veriler!T433&lt;=0.1, S433, IF(AND(Veriler!T433&gt;0.1, F433="", P433="E"), IF(Q433&gt;Veriler!$G$2, Q433*S433, IF(Q433&lt;Veriler!$G$2, Veriler!$G$2*S433, Q433*S433)), 0))</f>
        <v>0</v>
      </c>
      <c r="U433" s="133" t="str">
        <f t="shared" si="135"/>
        <v xml:space="preserve"> </v>
      </c>
      <c r="V433" s="134" t="str">
        <f>IFERROR(IF(O433="%10 sınırı aşılmıştır.",L433-T433,IFERROR(IF(F433="",IF(S433=1,0,IF(L433-S433=0,"",L433-S433)),IF(Veriler!M433="",L433,IF(L433*Veriler!M433=0,"",L433*Veriler!M433))),L433)),0)</f>
        <v/>
      </c>
      <c r="W433" s="146"/>
      <c r="X433" s="146"/>
      <c r="Y433" s="146"/>
    </row>
    <row r="434" spans="1:25" s="99" customFormat="1" ht="54.75" customHeight="1" x14ac:dyDescent="0.25">
      <c r="A434" s="96">
        <f t="shared" si="136"/>
        <v>320</v>
      </c>
      <c r="B434" s="175"/>
      <c r="C434" s="176"/>
      <c r="D434" s="113"/>
      <c r="E434" s="115"/>
      <c r="F434" s="174"/>
      <c r="G434" s="114" t="str">
        <f t="shared" si="131"/>
        <v/>
      </c>
      <c r="H434" s="115"/>
      <c r="I434" s="115"/>
      <c r="J434" s="115"/>
      <c r="K434" s="115"/>
      <c r="L434" s="133" t="str">
        <f t="shared" si="132"/>
        <v/>
      </c>
      <c r="M434" s="116" t="str">
        <f>IF(L434="", "", L434/Veriler!$X$1)</f>
        <v/>
      </c>
      <c r="N434" s="116" t="str">
        <f>IF(F434&lt;&gt;"", "İthal Girdi", IF(Veriler!T434="", "", IF(Veriler!S434="H", "%0,5 üzerindedir", IF(Veriler!T434&gt;0.1, "%10 sınırı aşılmıştır.", "Uygun"))))</f>
        <v>%0,5 üzerindedir</v>
      </c>
      <c r="O434" s="116" t="str">
        <f t="shared" si="133"/>
        <v xml:space="preserve"> </v>
      </c>
      <c r="P434" s="117"/>
      <c r="Q434" s="118"/>
      <c r="R434" s="119" t="str">
        <f t="shared" si="134"/>
        <v/>
      </c>
      <c r="S434" s="133">
        <f>IFERROR(IF(M434&lt;=0.005,IF(F434="",L434,0),IF(F434&lt;&gt;"",0,IF(P434="",0,IF(P434="H",0,IF(Q434&lt;Veriler!$G$2,L434*Veriler!$G$2,L434*Q434)))))," ")</f>
        <v>0</v>
      </c>
      <c r="T434" s="133">
        <f>IF(Veriler!T434&lt;=0.1, S434, IF(AND(Veriler!T434&gt;0.1, F434="", P434="E"), IF(Q434&gt;Veriler!$G$2, Q434*S434, IF(Q434&lt;Veriler!$G$2, Veriler!$G$2*S434, Q434*S434)), 0))</f>
        <v>0</v>
      </c>
      <c r="U434" s="133" t="str">
        <f t="shared" si="135"/>
        <v xml:space="preserve"> </v>
      </c>
      <c r="V434" s="134" t="str">
        <f>IFERROR(IF(O434="%10 sınırı aşılmıştır.",L434-T434,IFERROR(IF(F434="",IF(S434=1,0,IF(L434-S434=0,"",L434-S434)),IF(Veriler!M434="",L434,IF(L434*Veriler!M434=0,"",L434*Veriler!M434))),L434)),0)</f>
        <v/>
      </c>
      <c r="W434" s="146"/>
      <c r="X434" s="146"/>
      <c r="Y434" s="146"/>
    </row>
    <row r="435" spans="1:25" s="99" customFormat="1" ht="54.75" customHeight="1" x14ac:dyDescent="0.25">
      <c r="A435" s="96">
        <f t="shared" si="136"/>
        <v>321</v>
      </c>
      <c r="B435" s="175"/>
      <c r="C435" s="176"/>
      <c r="D435" s="113"/>
      <c r="E435" s="115"/>
      <c r="F435" s="174"/>
      <c r="G435" s="114" t="str">
        <f t="shared" si="131"/>
        <v/>
      </c>
      <c r="H435" s="115"/>
      <c r="I435" s="115"/>
      <c r="J435" s="115"/>
      <c r="K435" s="115"/>
      <c r="L435" s="133" t="str">
        <f t="shared" si="132"/>
        <v/>
      </c>
      <c r="M435" s="116" t="str">
        <f>IF(L435="", "", L435/Veriler!$X$1)</f>
        <v/>
      </c>
      <c r="N435" s="116" t="str">
        <f>IF(F435&lt;&gt;"", "İthal Girdi", IF(Veriler!T435="", "", IF(Veriler!S435="H", "%0,5 üzerindedir", IF(Veriler!T435&gt;0.1, "%10 sınırı aşılmıştır.", "Uygun"))))</f>
        <v>%0,5 üzerindedir</v>
      </c>
      <c r="O435" s="116" t="str">
        <f t="shared" si="133"/>
        <v xml:space="preserve"> </v>
      </c>
      <c r="P435" s="117"/>
      <c r="Q435" s="118"/>
      <c r="R435" s="119" t="str">
        <f t="shared" si="134"/>
        <v/>
      </c>
      <c r="S435" s="133">
        <f>IFERROR(IF(M435&lt;=0.005,IF(F435="",L435,0),IF(F435&lt;&gt;"",0,IF(P435="",0,IF(P435="H",0,IF(Q435&lt;Veriler!$G$2,L435*Veriler!$G$2,L435*Q435)))))," ")</f>
        <v>0</v>
      </c>
      <c r="T435" s="133">
        <f>IF(Veriler!T435&lt;=0.1, S435, IF(AND(Veriler!T435&gt;0.1, F435="", P435="E"), IF(Q435&gt;Veriler!$G$2, Q435*S435, IF(Q435&lt;Veriler!$G$2, Veriler!$G$2*S435, Q435*S435)), 0))</f>
        <v>0</v>
      </c>
      <c r="U435" s="133" t="str">
        <f t="shared" si="135"/>
        <v xml:space="preserve"> </v>
      </c>
      <c r="V435" s="134" t="str">
        <f>IFERROR(IF(O435="%10 sınırı aşılmıştır.",L435-T435,IFERROR(IF(F435="",IF(S435=1,0,IF(L435-S435=0,"",L435-S435)),IF(Veriler!M435="",L435,IF(L435*Veriler!M435=0,"",L435*Veriler!M435))),L435)),0)</f>
        <v/>
      </c>
      <c r="W435" s="146"/>
      <c r="X435" s="146"/>
      <c r="Y435" s="146"/>
    </row>
    <row r="436" spans="1:25" s="99" customFormat="1" ht="54.75" customHeight="1" x14ac:dyDescent="0.25">
      <c r="A436" s="96">
        <f t="shared" si="136"/>
        <v>322</v>
      </c>
      <c r="B436" s="175"/>
      <c r="C436" s="176"/>
      <c r="D436" s="113"/>
      <c r="E436" s="115"/>
      <c r="F436" s="174"/>
      <c r="G436" s="114" t="str">
        <f t="shared" si="131"/>
        <v/>
      </c>
      <c r="H436" s="115"/>
      <c r="I436" s="115"/>
      <c r="J436" s="115"/>
      <c r="K436" s="115"/>
      <c r="L436" s="133" t="str">
        <f t="shared" si="132"/>
        <v/>
      </c>
      <c r="M436" s="116" t="str">
        <f>IF(L436="", "", L436/Veriler!$X$1)</f>
        <v/>
      </c>
      <c r="N436" s="116" t="str">
        <f>IF(F436&lt;&gt;"", "İthal Girdi", IF(Veriler!T436="", "", IF(Veriler!S436="H", "%0,5 üzerindedir", IF(Veriler!T436&gt;0.1, "%10 sınırı aşılmıştır.", "Uygun"))))</f>
        <v>%0,5 üzerindedir</v>
      </c>
      <c r="O436" s="116" t="str">
        <f t="shared" si="133"/>
        <v xml:space="preserve"> </v>
      </c>
      <c r="P436" s="117"/>
      <c r="Q436" s="118"/>
      <c r="R436" s="119" t="str">
        <f t="shared" si="134"/>
        <v/>
      </c>
      <c r="S436" s="133">
        <f>IFERROR(IF(M436&lt;=0.005,IF(F436="",L436,0),IF(F436&lt;&gt;"",0,IF(P436="",0,IF(P436="H",0,IF(Q436&lt;Veriler!$G$2,L436*Veriler!$G$2,L436*Q436)))))," ")</f>
        <v>0</v>
      </c>
      <c r="T436" s="133">
        <f>IF(Veriler!T436&lt;=0.1, S436, IF(AND(Veriler!T436&gt;0.1, F436="", P436="E"), IF(Q436&gt;Veriler!$G$2, Q436*S436, IF(Q436&lt;Veriler!$G$2, Veriler!$G$2*S436, Q436*S436)), 0))</f>
        <v>0</v>
      </c>
      <c r="U436" s="133" t="str">
        <f t="shared" si="135"/>
        <v xml:space="preserve"> </v>
      </c>
      <c r="V436" s="134" t="str">
        <f>IFERROR(IF(O436="%10 sınırı aşılmıştır.",L436-T436,IFERROR(IF(F436="",IF(S436=1,0,IF(L436-S436=0,"",L436-S436)),IF(Veriler!M436="",L436,IF(L436*Veriler!M436=0,"",L436*Veriler!M436))),L436)),0)</f>
        <v/>
      </c>
      <c r="W436" s="146"/>
      <c r="X436" s="146"/>
      <c r="Y436" s="146"/>
    </row>
    <row r="437" spans="1:25" s="99" customFormat="1" ht="36" hidden="1" customHeight="1" x14ac:dyDescent="0.25">
      <c r="A437" s="101"/>
      <c r="B437" s="191" t="s">
        <v>16</v>
      </c>
      <c r="C437" s="176"/>
      <c r="D437" s="120"/>
      <c r="E437" s="171"/>
      <c r="F437" s="172"/>
      <c r="G437" s="121"/>
      <c r="H437" s="115"/>
      <c r="I437" s="115"/>
      <c r="J437" s="115"/>
      <c r="K437" s="115"/>
      <c r="L437" s="121"/>
      <c r="M437" s="121"/>
      <c r="N437" s="121"/>
      <c r="O437" s="121"/>
      <c r="P437" s="120"/>
      <c r="Q437" s="120"/>
      <c r="R437" s="183"/>
      <c r="S437" s="184"/>
      <c r="T437" s="121"/>
      <c r="U437" s="121"/>
      <c r="V437" s="121"/>
      <c r="W437" s="146"/>
      <c r="X437" s="146"/>
      <c r="Y437" s="146"/>
    </row>
    <row r="438" spans="1:25" s="99" customFormat="1" ht="54.75" customHeight="1" x14ac:dyDescent="0.25">
      <c r="A438" s="96">
        <f>A436+1</f>
        <v>323</v>
      </c>
      <c r="B438" s="175"/>
      <c r="C438" s="176"/>
      <c r="D438" s="113"/>
      <c r="E438" s="115"/>
      <c r="F438" s="174"/>
      <c r="G438" s="114" t="str">
        <f t="shared" ref="G438:G451" si="137">IF(AND(F438&lt;&gt;"",V438&lt;&gt;"",L438&lt;&gt;0),V438/L438,"")</f>
        <v/>
      </c>
      <c r="H438" s="115"/>
      <c r="I438" s="115"/>
      <c r="J438" s="115"/>
      <c r="K438" s="115"/>
      <c r="L438" s="133" t="str">
        <f t="shared" ref="L438:L451" si="138">IF(AND(H438&lt;&gt;0, J438&lt;&gt;0, K438&lt;&gt;0), H438*J438*K438, "")</f>
        <v/>
      </c>
      <c r="M438" s="116" t="str">
        <f>IF(L438="", "", L438/Veriler!$X$1)</f>
        <v/>
      </c>
      <c r="N438" s="116" t="str">
        <f>IF(F438&lt;&gt;"", "İthal Girdi", IF(Veriler!T438="", "", IF(Veriler!S438="H", "%0,5 üzerindedir", IF(Veriler!T438&gt;0.1, "%10 sınırı aşılmıştır.", "Uygun"))))</f>
        <v>%0,5 üzerindedir</v>
      </c>
      <c r="O438" s="116" t="str">
        <f t="shared" ref="O438:O451" si="139">IF(M438=""," ",N438)</f>
        <v xml:space="preserve"> </v>
      </c>
      <c r="P438" s="117"/>
      <c r="Q438" s="118"/>
      <c r="R438" s="119" t="str">
        <f t="shared" ref="R438:R451" si="140">IFERROR(IF(AND(T438&lt;&gt;"",L438&lt;&gt;"",L438&lt;&gt;0,T438&lt;&gt;0),T438/L438,"")," ")</f>
        <v/>
      </c>
      <c r="S438" s="133">
        <f>IFERROR(IF(M438&lt;=0.005,IF(F438="",L438,0),IF(F438&lt;&gt;"",0,IF(P438="",0,IF(P438="H",0,IF(Q438&lt;Veriler!$G$2,L438*Veriler!$G$2,L438*Q438)))))," ")</f>
        <v>0</v>
      </c>
      <c r="T438" s="133">
        <f>IF(Veriler!T438&lt;=0.1, S438, IF(AND(Veriler!T438&gt;0.1, F438="", P438="E"), IF(Q438&gt;Veriler!$G$2, Q438*S438, IF(Q438&lt;Veriler!$G$2, Veriler!$G$2*S438, Q438*S438)), 0))</f>
        <v>0</v>
      </c>
      <c r="U438" s="133" t="str">
        <f t="shared" ref="U438:U451" si="141">IF(T438=0," ",T438)</f>
        <v xml:space="preserve"> </v>
      </c>
      <c r="V438" s="134" t="str">
        <f>IFERROR(IF(O438="%10 sınırı aşılmıştır.",L438-T438,IFERROR(IF(F438="",IF(S438=1,0,IF(L438-S438=0,"",L438-S438)),IF(Veriler!M438="",L438,IF(L438*Veriler!M438=0,"",L438*Veriler!M438))),L438)),0)</f>
        <v/>
      </c>
      <c r="W438" s="146"/>
      <c r="X438" s="146"/>
      <c r="Y438" s="146"/>
    </row>
    <row r="439" spans="1:25" s="99" customFormat="1" ht="54.75" customHeight="1" x14ac:dyDescent="0.25">
      <c r="A439" s="96">
        <f t="shared" ref="A439:A451" si="142">A438+1</f>
        <v>324</v>
      </c>
      <c r="B439" s="175"/>
      <c r="C439" s="176"/>
      <c r="D439" s="113"/>
      <c r="E439" s="115"/>
      <c r="F439" s="174"/>
      <c r="G439" s="114" t="str">
        <f t="shared" si="137"/>
        <v/>
      </c>
      <c r="H439" s="115"/>
      <c r="I439" s="115"/>
      <c r="J439" s="115"/>
      <c r="K439" s="115"/>
      <c r="L439" s="133" t="str">
        <f t="shared" si="138"/>
        <v/>
      </c>
      <c r="M439" s="116" t="str">
        <f>IF(L439="", "", L439/Veriler!$X$1)</f>
        <v/>
      </c>
      <c r="N439" s="116" t="str">
        <f>IF(F439&lt;&gt;"", "İthal Girdi", IF(Veriler!T439="", "", IF(Veriler!S439="H", "%0,5 üzerindedir", IF(Veriler!T439&gt;0.1, "%10 sınırı aşılmıştır.", "Uygun"))))</f>
        <v>%0,5 üzerindedir</v>
      </c>
      <c r="O439" s="116" t="str">
        <f t="shared" si="139"/>
        <v xml:space="preserve"> </v>
      </c>
      <c r="P439" s="117"/>
      <c r="Q439" s="118"/>
      <c r="R439" s="119" t="str">
        <f t="shared" si="140"/>
        <v/>
      </c>
      <c r="S439" s="133">
        <f>IFERROR(IF(M439&lt;=0.005,IF(F439="",L439,0),IF(F439&lt;&gt;"",0,IF(P439="",0,IF(P439="H",0,IF(Q439&lt;Veriler!$G$2,L439*Veriler!$G$2,L439*Q439)))))," ")</f>
        <v>0</v>
      </c>
      <c r="T439" s="133">
        <f>IF(Veriler!T439&lt;=0.1, S439, IF(AND(Veriler!T439&gt;0.1, F439="", P439="E"), IF(Q439&gt;Veriler!$G$2, Q439*S439, IF(Q439&lt;Veriler!$G$2, Veriler!$G$2*S439, Q439*S439)), 0))</f>
        <v>0</v>
      </c>
      <c r="U439" s="133" t="str">
        <f t="shared" si="141"/>
        <v xml:space="preserve"> </v>
      </c>
      <c r="V439" s="134" t="str">
        <f>IFERROR(IF(O439="%10 sınırı aşılmıştır.",L439-T439,IFERROR(IF(F439="",IF(S439=1,0,IF(L439-S439=0,"",L439-S439)),IF(Veriler!M439="",L439,IF(L439*Veriler!M439=0,"",L439*Veriler!M439))),L439)),0)</f>
        <v/>
      </c>
      <c r="W439" s="146"/>
      <c r="X439" s="146"/>
      <c r="Y439" s="146"/>
    </row>
    <row r="440" spans="1:25" s="99" customFormat="1" ht="54.75" customHeight="1" x14ac:dyDescent="0.25">
      <c r="A440" s="96">
        <f t="shared" si="142"/>
        <v>325</v>
      </c>
      <c r="B440" s="175"/>
      <c r="C440" s="176"/>
      <c r="D440" s="113"/>
      <c r="E440" s="115"/>
      <c r="F440" s="174"/>
      <c r="G440" s="114" t="str">
        <f t="shared" si="137"/>
        <v/>
      </c>
      <c r="H440" s="115"/>
      <c r="I440" s="115"/>
      <c r="J440" s="115"/>
      <c r="K440" s="115"/>
      <c r="L440" s="133" t="str">
        <f t="shared" si="138"/>
        <v/>
      </c>
      <c r="M440" s="116" t="str">
        <f>IF(L440="", "", L440/Veriler!$X$1)</f>
        <v/>
      </c>
      <c r="N440" s="116" t="str">
        <f>IF(F440&lt;&gt;"", "İthal Girdi", IF(Veriler!T440="", "", IF(Veriler!S440="H", "%0,5 üzerindedir", IF(Veriler!T440&gt;0.1, "%10 sınırı aşılmıştır.", "Uygun"))))</f>
        <v>%0,5 üzerindedir</v>
      </c>
      <c r="O440" s="116" t="str">
        <f t="shared" si="139"/>
        <v xml:space="preserve"> </v>
      </c>
      <c r="P440" s="117"/>
      <c r="Q440" s="118"/>
      <c r="R440" s="119" t="str">
        <f t="shared" si="140"/>
        <v/>
      </c>
      <c r="S440" s="133">
        <f>IFERROR(IF(M440&lt;=0.005,IF(F440="",L440,0),IF(F440&lt;&gt;"",0,IF(P440="",0,IF(P440="H",0,IF(Q440&lt;Veriler!$G$2,L440*Veriler!$G$2,L440*Q440)))))," ")</f>
        <v>0</v>
      </c>
      <c r="T440" s="133">
        <f>IF(Veriler!T440&lt;=0.1, S440, IF(AND(Veriler!T440&gt;0.1, F440="", P440="E"), IF(Q440&gt;Veriler!$G$2, Q440*S440, IF(Q440&lt;Veriler!$G$2, Veriler!$G$2*S440, Q440*S440)), 0))</f>
        <v>0</v>
      </c>
      <c r="U440" s="133" t="str">
        <f t="shared" si="141"/>
        <v xml:space="preserve"> </v>
      </c>
      <c r="V440" s="134" t="str">
        <f>IFERROR(IF(O440="%10 sınırı aşılmıştır.",L440-T440,IFERROR(IF(F440="",IF(S440=1,0,IF(L440-S440=0,"",L440-S440)),IF(Veriler!M440="",L440,IF(L440*Veriler!M440=0,"",L440*Veriler!M440))),L440)),0)</f>
        <v/>
      </c>
      <c r="W440" s="146"/>
      <c r="X440" s="146"/>
      <c r="Y440" s="146"/>
    </row>
    <row r="441" spans="1:25" s="99" customFormat="1" ht="54.75" customHeight="1" x14ac:dyDescent="0.25">
      <c r="A441" s="96">
        <f t="shared" si="142"/>
        <v>326</v>
      </c>
      <c r="B441" s="175"/>
      <c r="C441" s="176"/>
      <c r="D441" s="113"/>
      <c r="E441" s="115"/>
      <c r="F441" s="174"/>
      <c r="G441" s="114" t="str">
        <f t="shared" si="137"/>
        <v/>
      </c>
      <c r="H441" s="115"/>
      <c r="I441" s="115"/>
      <c r="J441" s="115"/>
      <c r="K441" s="115"/>
      <c r="L441" s="133" t="str">
        <f t="shared" si="138"/>
        <v/>
      </c>
      <c r="M441" s="116" t="str">
        <f>IF(L441="", "", L441/Veriler!$X$1)</f>
        <v/>
      </c>
      <c r="N441" s="116" t="str">
        <f>IF(F441&lt;&gt;"", "İthal Girdi", IF(Veriler!T441="", "", IF(Veriler!S441="H", "%0,5 üzerindedir", IF(Veriler!T441&gt;0.1, "%10 sınırı aşılmıştır.", "Uygun"))))</f>
        <v>%0,5 üzerindedir</v>
      </c>
      <c r="O441" s="116" t="str">
        <f t="shared" si="139"/>
        <v xml:space="preserve"> </v>
      </c>
      <c r="P441" s="117"/>
      <c r="Q441" s="118"/>
      <c r="R441" s="119" t="str">
        <f t="shared" si="140"/>
        <v/>
      </c>
      <c r="S441" s="133">
        <f>IFERROR(IF(M441&lt;=0.005,IF(F441="",L441,0),IF(F441&lt;&gt;"",0,IF(P441="",0,IF(P441="H",0,IF(Q441&lt;Veriler!$G$2,L441*Veriler!$G$2,L441*Q441)))))," ")</f>
        <v>0</v>
      </c>
      <c r="T441" s="133">
        <f>IF(Veriler!T441&lt;=0.1, S441, IF(AND(Veriler!T441&gt;0.1, F441="", P441="E"), IF(Q441&gt;Veriler!$G$2, Q441*S441, IF(Q441&lt;Veriler!$G$2, Veriler!$G$2*S441, Q441*S441)), 0))</f>
        <v>0</v>
      </c>
      <c r="U441" s="133" t="str">
        <f t="shared" si="141"/>
        <v xml:space="preserve"> </v>
      </c>
      <c r="V441" s="134" t="str">
        <f>IFERROR(IF(O441="%10 sınırı aşılmıştır.",L441-T441,IFERROR(IF(F441="",IF(S441=1,0,IF(L441-S441=0,"",L441-S441)),IF(Veriler!M441="",L441,IF(L441*Veriler!M441=0,"",L441*Veriler!M441))),L441)),0)</f>
        <v/>
      </c>
      <c r="W441" s="146"/>
      <c r="X441" s="146"/>
      <c r="Y441" s="146"/>
    </row>
    <row r="442" spans="1:25" s="99" customFormat="1" ht="54.75" customHeight="1" x14ac:dyDescent="0.25">
      <c r="A442" s="96">
        <f t="shared" si="142"/>
        <v>327</v>
      </c>
      <c r="B442" s="175"/>
      <c r="C442" s="176"/>
      <c r="D442" s="113"/>
      <c r="E442" s="115"/>
      <c r="F442" s="174"/>
      <c r="G442" s="114" t="str">
        <f t="shared" si="137"/>
        <v/>
      </c>
      <c r="H442" s="115"/>
      <c r="I442" s="115"/>
      <c r="J442" s="115"/>
      <c r="K442" s="115"/>
      <c r="L442" s="133" t="str">
        <f t="shared" si="138"/>
        <v/>
      </c>
      <c r="M442" s="116" t="str">
        <f>IF(L442="", "", L442/Veriler!$X$1)</f>
        <v/>
      </c>
      <c r="N442" s="116" t="str">
        <f>IF(F442&lt;&gt;"", "İthal Girdi", IF(Veriler!T442="", "", IF(Veriler!S442="H", "%0,5 üzerindedir", IF(Veriler!T442&gt;0.1, "%10 sınırı aşılmıştır.", "Uygun"))))</f>
        <v>%0,5 üzerindedir</v>
      </c>
      <c r="O442" s="116" t="str">
        <f t="shared" si="139"/>
        <v xml:space="preserve"> </v>
      </c>
      <c r="P442" s="117"/>
      <c r="Q442" s="118"/>
      <c r="R442" s="119" t="str">
        <f t="shared" si="140"/>
        <v/>
      </c>
      <c r="S442" s="133">
        <f>IFERROR(IF(M442&lt;=0.005,IF(F442="",L442,0),IF(F442&lt;&gt;"",0,IF(P442="",0,IF(P442="H",0,IF(Q442&lt;Veriler!$G$2,L442*Veriler!$G$2,L442*Q442)))))," ")</f>
        <v>0</v>
      </c>
      <c r="T442" s="133">
        <f>IF(Veriler!T442&lt;=0.1, S442, IF(AND(Veriler!T442&gt;0.1, F442="", P442="E"), IF(Q442&gt;Veriler!$G$2, Q442*S442, IF(Q442&lt;Veriler!$G$2, Veriler!$G$2*S442, Q442*S442)), 0))</f>
        <v>0</v>
      </c>
      <c r="U442" s="133" t="str">
        <f t="shared" si="141"/>
        <v xml:space="preserve"> </v>
      </c>
      <c r="V442" s="134" t="str">
        <f>IFERROR(IF(O442="%10 sınırı aşılmıştır.",L442-T442,IFERROR(IF(F442="",IF(S442=1,0,IF(L442-S442=0,"",L442-S442)),IF(Veriler!M442="",L442,IF(L442*Veriler!M442=0,"",L442*Veriler!M442))),L442)),0)</f>
        <v/>
      </c>
      <c r="W442" s="146"/>
      <c r="X442" s="146"/>
      <c r="Y442" s="146"/>
    </row>
    <row r="443" spans="1:25" s="99" customFormat="1" ht="54.75" customHeight="1" x14ac:dyDescent="0.25">
      <c r="A443" s="96">
        <f t="shared" si="142"/>
        <v>328</v>
      </c>
      <c r="B443" s="175"/>
      <c r="C443" s="176"/>
      <c r="D443" s="113"/>
      <c r="E443" s="115"/>
      <c r="F443" s="174"/>
      <c r="G443" s="114" t="str">
        <f t="shared" si="137"/>
        <v/>
      </c>
      <c r="H443" s="115"/>
      <c r="I443" s="115"/>
      <c r="J443" s="115"/>
      <c r="K443" s="115"/>
      <c r="L443" s="133" t="str">
        <f t="shared" si="138"/>
        <v/>
      </c>
      <c r="M443" s="116" t="str">
        <f>IF(L443="", "", L443/Veriler!$X$1)</f>
        <v/>
      </c>
      <c r="N443" s="116" t="str">
        <f>IF(F443&lt;&gt;"", "İthal Girdi", IF(Veriler!T443="", "", IF(Veriler!S443="H", "%0,5 üzerindedir", IF(Veriler!T443&gt;0.1, "%10 sınırı aşılmıştır.", "Uygun"))))</f>
        <v>%0,5 üzerindedir</v>
      </c>
      <c r="O443" s="116" t="str">
        <f t="shared" si="139"/>
        <v xml:space="preserve"> </v>
      </c>
      <c r="P443" s="117"/>
      <c r="Q443" s="118"/>
      <c r="R443" s="119" t="str">
        <f t="shared" si="140"/>
        <v/>
      </c>
      <c r="S443" s="133">
        <f>IFERROR(IF(M443&lt;=0.005,IF(F443="",L443,0),IF(F443&lt;&gt;"",0,IF(P443="",0,IF(P443="H",0,IF(Q443&lt;Veriler!$G$2,L443*Veriler!$G$2,L443*Q443)))))," ")</f>
        <v>0</v>
      </c>
      <c r="T443" s="133">
        <f>IF(Veriler!T443&lt;=0.1, S443, IF(AND(Veriler!T443&gt;0.1, F443="", P443="E"), IF(Q443&gt;Veriler!$G$2, Q443*S443, IF(Q443&lt;Veriler!$G$2, Veriler!$G$2*S443, Q443*S443)), 0))</f>
        <v>0</v>
      </c>
      <c r="U443" s="133" t="str">
        <f t="shared" si="141"/>
        <v xml:space="preserve"> </v>
      </c>
      <c r="V443" s="134" t="str">
        <f>IFERROR(IF(O443="%10 sınırı aşılmıştır.",L443-T443,IFERROR(IF(F443="",IF(S443=1,0,IF(L443-S443=0,"",L443-S443)),IF(Veriler!M443="",L443,IF(L443*Veriler!M443=0,"",L443*Veriler!M443))),L443)),0)</f>
        <v/>
      </c>
      <c r="W443" s="146"/>
      <c r="X443" s="146"/>
      <c r="Y443" s="146"/>
    </row>
    <row r="444" spans="1:25" s="99" customFormat="1" ht="54.75" customHeight="1" x14ac:dyDescent="0.25">
      <c r="A444" s="96">
        <f t="shared" si="142"/>
        <v>329</v>
      </c>
      <c r="B444" s="175"/>
      <c r="C444" s="176"/>
      <c r="D444" s="113"/>
      <c r="E444" s="115"/>
      <c r="F444" s="174"/>
      <c r="G444" s="114" t="str">
        <f t="shared" si="137"/>
        <v/>
      </c>
      <c r="H444" s="115"/>
      <c r="I444" s="115"/>
      <c r="J444" s="115"/>
      <c r="K444" s="115"/>
      <c r="L444" s="133" t="str">
        <f t="shared" si="138"/>
        <v/>
      </c>
      <c r="M444" s="116" t="str">
        <f>IF(L444="", "", L444/Veriler!$X$1)</f>
        <v/>
      </c>
      <c r="N444" s="116" t="str">
        <f>IF(F444&lt;&gt;"", "İthal Girdi", IF(Veriler!T444="", "", IF(Veriler!S444="H", "%0,5 üzerindedir", IF(Veriler!T444&gt;0.1, "%10 sınırı aşılmıştır.", "Uygun"))))</f>
        <v>%0,5 üzerindedir</v>
      </c>
      <c r="O444" s="116" t="str">
        <f t="shared" si="139"/>
        <v xml:space="preserve"> </v>
      </c>
      <c r="P444" s="117"/>
      <c r="Q444" s="118"/>
      <c r="R444" s="119" t="str">
        <f t="shared" si="140"/>
        <v/>
      </c>
      <c r="S444" s="133">
        <f>IFERROR(IF(M444&lt;=0.005,IF(F444="",L444,0),IF(F444&lt;&gt;"",0,IF(P444="",0,IF(P444="H",0,IF(Q444&lt;Veriler!$G$2,L444*Veriler!$G$2,L444*Q444)))))," ")</f>
        <v>0</v>
      </c>
      <c r="T444" s="133">
        <f>IF(Veriler!T444&lt;=0.1, S444, IF(AND(Veriler!T444&gt;0.1, F444="", P444="E"), IF(Q444&gt;Veriler!$G$2, Q444*S444, IF(Q444&lt;Veriler!$G$2, Veriler!$G$2*S444, Q444*S444)), 0))</f>
        <v>0</v>
      </c>
      <c r="U444" s="133" t="str">
        <f t="shared" si="141"/>
        <v xml:space="preserve"> </v>
      </c>
      <c r="V444" s="134" t="str">
        <f>IFERROR(IF(O444="%10 sınırı aşılmıştır.",L444-T444,IFERROR(IF(F444="",IF(S444=1,0,IF(L444-S444=0,"",L444-S444)),IF(Veriler!M444="",L444,IF(L444*Veriler!M444=0,"",L444*Veriler!M444))),L444)),0)</f>
        <v/>
      </c>
      <c r="W444" s="146"/>
      <c r="X444" s="146"/>
      <c r="Y444" s="146"/>
    </row>
    <row r="445" spans="1:25" s="99" customFormat="1" ht="54.75" customHeight="1" x14ac:dyDescent="0.25">
      <c r="A445" s="96">
        <f t="shared" si="142"/>
        <v>330</v>
      </c>
      <c r="B445" s="175"/>
      <c r="C445" s="176"/>
      <c r="D445" s="113"/>
      <c r="E445" s="115"/>
      <c r="F445" s="174"/>
      <c r="G445" s="114" t="str">
        <f t="shared" si="137"/>
        <v/>
      </c>
      <c r="H445" s="115"/>
      <c r="I445" s="115"/>
      <c r="J445" s="115"/>
      <c r="K445" s="115"/>
      <c r="L445" s="133" t="str">
        <f t="shared" si="138"/>
        <v/>
      </c>
      <c r="M445" s="116" t="str">
        <f>IF(L445="", "", L445/Veriler!$X$1)</f>
        <v/>
      </c>
      <c r="N445" s="116" t="str">
        <f>IF(F445&lt;&gt;"", "İthal Girdi", IF(Veriler!T445="", "", IF(Veriler!S445="H", "%0,5 üzerindedir", IF(Veriler!T445&gt;0.1, "%10 sınırı aşılmıştır.", "Uygun"))))</f>
        <v>%0,5 üzerindedir</v>
      </c>
      <c r="O445" s="116" t="str">
        <f t="shared" si="139"/>
        <v xml:space="preserve"> </v>
      </c>
      <c r="P445" s="117"/>
      <c r="Q445" s="118"/>
      <c r="R445" s="119" t="str">
        <f t="shared" si="140"/>
        <v/>
      </c>
      <c r="S445" s="133">
        <f>IFERROR(IF(M445&lt;=0.005,IF(F445="",L445,0),IF(F445&lt;&gt;"",0,IF(P445="",0,IF(P445="H",0,IF(Q445&lt;Veriler!$G$2,L445*Veriler!$G$2,L445*Q445)))))," ")</f>
        <v>0</v>
      </c>
      <c r="T445" s="133">
        <f>IF(Veriler!T445&lt;=0.1, S445, IF(AND(Veriler!T445&gt;0.1, F445="", P445="E"), IF(Q445&gt;Veriler!$G$2, Q445*S445, IF(Q445&lt;Veriler!$G$2, Veriler!$G$2*S445, Q445*S445)), 0))</f>
        <v>0</v>
      </c>
      <c r="U445" s="133" t="str">
        <f t="shared" si="141"/>
        <v xml:space="preserve"> </v>
      </c>
      <c r="V445" s="134" t="str">
        <f>IFERROR(IF(O445="%10 sınırı aşılmıştır.",L445-T445,IFERROR(IF(F445="",IF(S445=1,0,IF(L445-S445=0,"",L445-S445)),IF(Veriler!M445="",L445,IF(L445*Veriler!M445=0,"",L445*Veriler!M445))),L445)),0)</f>
        <v/>
      </c>
      <c r="W445" s="146"/>
      <c r="X445" s="146"/>
      <c r="Y445" s="146"/>
    </row>
    <row r="446" spans="1:25" s="99" customFormat="1" ht="54.75" customHeight="1" x14ac:dyDescent="0.25">
      <c r="A446" s="96">
        <f t="shared" si="142"/>
        <v>331</v>
      </c>
      <c r="B446" s="175"/>
      <c r="C446" s="176"/>
      <c r="D446" s="113"/>
      <c r="E446" s="115"/>
      <c r="F446" s="174"/>
      <c r="G446" s="114" t="str">
        <f t="shared" si="137"/>
        <v/>
      </c>
      <c r="H446" s="115"/>
      <c r="I446" s="115"/>
      <c r="J446" s="115"/>
      <c r="K446" s="115"/>
      <c r="L446" s="133" t="str">
        <f t="shared" si="138"/>
        <v/>
      </c>
      <c r="M446" s="116" t="str">
        <f>IF(L446="", "", L446/Veriler!$X$1)</f>
        <v/>
      </c>
      <c r="N446" s="116" t="str">
        <f>IF(F446&lt;&gt;"", "İthal Girdi", IF(Veriler!T446="", "", IF(Veriler!S446="H", "%0,5 üzerindedir", IF(Veriler!T446&gt;0.1, "%10 sınırı aşılmıştır.", "Uygun"))))</f>
        <v>%0,5 üzerindedir</v>
      </c>
      <c r="O446" s="116" t="str">
        <f t="shared" si="139"/>
        <v xml:space="preserve"> </v>
      </c>
      <c r="P446" s="117"/>
      <c r="Q446" s="118"/>
      <c r="R446" s="119" t="str">
        <f t="shared" si="140"/>
        <v/>
      </c>
      <c r="S446" s="133">
        <f>IFERROR(IF(M446&lt;=0.005,IF(F446="",L446,0),IF(F446&lt;&gt;"",0,IF(P446="",0,IF(P446="H",0,IF(Q446&lt;Veriler!$G$2,L446*Veriler!$G$2,L446*Q446)))))," ")</f>
        <v>0</v>
      </c>
      <c r="T446" s="133">
        <f>IF(Veriler!T446&lt;=0.1, S446, IF(AND(Veriler!T446&gt;0.1, F446="", P446="E"), IF(Q446&gt;Veriler!$G$2, Q446*S446, IF(Q446&lt;Veriler!$G$2, Veriler!$G$2*S446, Q446*S446)), 0))</f>
        <v>0</v>
      </c>
      <c r="U446" s="133" t="str">
        <f t="shared" si="141"/>
        <v xml:space="preserve"> </v>
      </c>
      <c r="V446" s="134" t="str">
        <f>IFERROR(IF(O446="%10 sınırı aşılmıştır.",L446-T446,IFERROR(IF(F446="",IF(S446=1,0,IF(L446-S446=0,"",L446-S446)),IF(Veriler!M446="",L446,IF(L446*Veriler!M446=0,"",L446*Veriler!M446))),L446)),0)</f>
        <v/>
      </c>
      <c r="W446" s="146"/>
      <c r="X446" s="146"/>
      <c r="Y446" s="146"/>
    </row>
    <row r="447" spans="1:25" s="99" customFormat="1" ht="54.75" customHeight="1" x14ac:dyDescent="0.25">
      <c r="A447" s="96">
        <f t="shared" si="142"/>
        <v>332</v>
      </c>
      <c r="B447" s="175"/>
      <c r="C447" s="176"/>
      <c r="D447" s="113"/>
      <c r="E447" s="115"/>
      <c r="F447" s="174"/>
      <c r="G447" s="114" t="str">
        <f t="shared" si="137"/>
        <v/>
      </c>
      <c r="H447" s="115"/>
      <c r="I447" s="115"/>
      <c r="J447" s="115"/>
      <c r="K447" s="115"/>
      <c r="L447" s="133" t="str">
        <f t="shared" si="138"/>
        <v/>
      </c>
      <c r="M447" s="116" t="str">
        <f>IF(L447="", "", L447/Veriler!$X$1)</f>
        <v/>
      </c>
      <c r="N447" s="116" t="str">
        <f>IF(F447&lt;&gt;"", "İthal Girdi", IF(Veriler!T447="", "", IF(Veriler!S447="H", "%0,5 üzerindedir", IF(Veriler!T447&gt;0.1, "%10 sınırı aşılmıştır.", "Uygun"))))</f>
        <v>%0,5 üzerindedir</v>
      </c>
      <c r="O447" s="116" t="str">
        <f t="shared" si="139"/>
        <v xml:space="preserve"> </v>
      </c>
      <c r="P447" s="117"/>
      <c r="Q447" s="118"/>
      <c r="R447" s="119" t="str">
        <f t="shared" si="140"/>
        <v/>
      </c>
      <c r="S447" s="133">
        <f>IFERROR(IF(M447&lt;=0.005,IF(F447="",L447,0),IF(F447&lt;&gt;"",0,IF(P447="",0,IF(P447="H",0,IF(Q447&lt;Veriler!$G$2,L447*Veriler!$G$2,L447*Q447)))))," ")</f>
        <v>0</v>
      </c>
      <c r="T447" s="133">
        <f>IF(Veriler!T447&lt;=0.1, S447, IF(AND(Veriler!T447&gt;0.1, F447="", P447="E"), IF(Q447&gt;Veriler!$G$2, Q447*S447, IF(Q447&lt;Veriler!$G$2, Veriler!$G$2*S447, Q447*S447)), 0))</f>
        <v>0</v>
      </c>
      <c r="U447" s="133" t="str">
        <f t="shared" si="141"/>
        <v xml:space="preserve"> </v>
      </c>
      <c r="V447" s="134" t="str">
        <f>IFERROR(IF(O447="%10 sınırı aşılmıştır.",L447-T447,IFERROR(IF(F447="",IF(S447=1,0,IF(L447-S447=0,"",L447-S447)),IF(Veriler!M447="",L447,IF(L447*Veriler!M447=0,"",L447*Veriler!M447))),L447)),0)</f>
        <v/>
      </c>
      <c r="W447" s="146"/>
      <c r="X447" s="146"/>
      <c r="Y447" s="146"/>
    </row>
    <row r="448" spans="1:25" s="99" customFormat="1" ht="54.75" customHeight="1" x14ac:dyDescent="0.25">
      <c r="A448" s="96">
        <f t="shared" si="142"/>
        <v>333</v>
      </c>
      <c r="B448" s="175"/>
      <c r="C448" s="176"/>
      <c r="D448" s="113"/>
      <c r="E448" s="115"/>
      <c r="F448" s="174"/>
      <c r="G448" s="114" t="str">
        <f t="shared" si="137"/>
        <v/>
      </c>
      <c r="H448" s="115"/>
      <c r="I448" s="115"/>
      <c r="J448" s="115"/>
      <c r="K448" s="115"/>
      <c r="L448" s="133" t="str">
        <f t="shared" si="138"/>
        <v/>
      </c>
      <c r="M448" s="116" t="str">
        <f>IF(L448="", "", L448/Veriler!$X$1)</f>
        <v/>
      </c>
      <c r="N448" s="116" t="str">
        <f>IF(F448&lt;&gt;"", "İthal Girdi", IF(Veriler!T448="", "", IF(Veriler!S448="H", "%0,5 üzerindedir", IF(Veriler!T448&gt;0.1, "%10 sınırı aşılmıştır.", "Uygun"))))</f>
        <v>%0,5 üzerindedir</v>
      </c>
      <c r="O448" s="116" t="str">
        <f t="shared" si="139"/>
        <v xml:space="preserve"> </v>
      </c>
      <c r="P448" s="117"/>
      <c r="Q448" s="118"/>
      <c r="R448" s="119" t="str">
        <f t="shared" si="140"/>
        <v/>
      </c>
      <c r="S448" s="133">
        <f>IFERROR(IF(M448&lt;=0.005,IF(F448="",L448,0),IF(F448&lt;&gt;"",0,IF(P448="",0,IF(P448="H",0,IF(Q448&lt;Veriler!$G$2,L448*Veriler!$G$2,L448*Q448)))))," ")</f>
        <v>0</v>
      </c>
      <c r="T448" s="133">
        <f>IF(Veriler!T448&lt;=0.1, S448, IF(AND(Veriler!T448&gt;0.1, F448="", P448="E"), IF(Q448&gt;Veriler!$G$2, Q448*S448, IF(Q448&lt;Veriler!$G$2, Veriler!$G$2*S448, Q448*S448)), 0))</f>
        <v>0</v>
      </c>
      <c r="U448" s="133" t="str">
        <f t="shared" si="141"/>
        <v xml:space="preserve"> </v>
      </c>
      <c r="V448" s="134" t="str">
        <f>IFERROR(IF(O448="%10 sınırı aşılmıştır.",L448-T448,IFERROR(IF(F448="",IF(S448=1,0,IF(L448-S448=0,"",L448-S448)),IF(Veriler!M448="",L448,IF(L448*Veriler!M448=0,"",L448*Veriler!M448))),L448)),0)</f>
        <v/>
      </c>
      <c r="W448" s="146"/>
      <c r="X448" s="146"/>
      <c r="Y448" s="146"/>
    </row>
    <row r="449" spans="1:25" s="99" customFormat="1" ht="54.75" customHeight="1" x14ac:dyDescent="0.25">
      <c r="A449" s="96">
        <f t="shared" si="142"/>
        <v>334</v>
      </c>
      <c r="B449" s="175"/>
      <c r="C449" s="176"/>
      <c r="D449" s="113"/>
      <c r="E449" s="115"/>
      <c r="F449" s="174"/>
      <c r="G449" s="114" t="str">
        <f t="shared" si="137"/>
        <v/>
      </c>
      <c r="H449" s="115"/>
      <c r="I449" s="115"/>
      <c r="J449" s="115"/>
      <c r="K449" s="115"/>
      <c r="L449" s="133" t="str">
        <f t="shared" si="138"/>
        <v/>
      </c>
      <c r="M449" s="116" t="str">
        <f>IF(L449="", "", L449/Veriler!$X$1)</f>
        <v/>
      </c>
      <c r="N449" s="116" t="str">
        <f>IF(F449&lt;&gt;"", "İthal Girdi", IF(Veriler!T449="", "", IF(Veriler!S449="H", "%0,5 üzerindedir", IF(Veriler!T449&gt;0.1, "%10 sınırı aşılmıştır.", "Uygun"))))</f>
        <v>%0,5 üzerindedir</v>
      </c>
      <c r="O449" s="116" t="str">
        <f t="shared" si="139"/>
        <v xml:space="preserve"> </v>
      </c>
      <c r="P449" s="117"/>
      <c r="Q449" s="118"/>
      <c r="R449" s="119" t="str">
        <f t="shared" si="140"/>
        <v/>
      </c>
      <c r="S449" s="133">
        <f>IFERROR(IF(M449&lt;=0.005,IF(F449="",L449,0),IF(F449&lt;&gt;"",0,IF(P449="",0,IF(P449="H",0,IF(Q449&lt;Veriler!$G$2,L449*Veriler!$G$2,L449*Q449)))))," ")</f>
        <v>0</v>
      </c>
      <c r="T449" s="133">
        <f>IF(Veriler!T449&lt;=0.1, S449, IF(AND(Veriler!T449&gt;0.1, F449="", P449="E"), IF(Q449&gt;Veriler!$G$2, Q449*S449, IF(Q449&lt;Veriler!$G$2, Veriler!$G$2*S449, Q449*S449)), 0))</f>
        <v>0</v>
      </c>
      <c r="U449" s="133" t="str">
        <f t="shared" si="141"/>
        <v xml:space="preserve"> </v>
      </c>
      <c r="V449" s="134" t="str">
        <f>IFERROR(IF(O449="%10 sınırı aşılmıştır.",L449-T449,IFERROR(IF(F449="",IF(S449=1,0,IF(L449-S449=0,"",L449-S449)),IF(Veriler!M449="",L449,IF(L449*Veriler!M449=0,"",L449*Veriler!M449))),L449)),0)</f>
        <v/>
      </c>
      <c r="W449" s="146"/>
      <c r="X449" s="146"/>
      <c r="Y449" s="146"/>
    </row>
    <row r="450" spans="1:25" s="99" customFormat="1" ht="54.75" customHeight="1" x14ac:dyDescent="0.25">
      <c r="A450" s="96">
        <f t="shared" si="142"/>
        <v>335</v>
      </c>
      <c r="B450" s="175"/>
      <c r="C450" s="176"/>
      <c r="D450" s="113"/>
      <c r="E450" s="115"/>
      <c r="F450" s="174"/>
      <c r="G450" s="114" t="str">
        <f t="shared" si="137"/>
        <v/>
      </c>
      <c r="H450" s="115"/>
      <c r="I450" s="115"/>
      <c r="J450" s="115"/>
      <c r="K450" s="115"/>
      <c r="L450" s="133" t="str">
        <f t="shared" si="138"/>
        <v/>
      </c>
      <c r="M450" s="116" t="str">
        <f>IF(L450="", "", L450/Veriler!$X$1)</f>
        <v/>
      </c>
      <c r="N450" s="116" t="str">
        <f>IF(F450&lt;&gt;"", "İthal Girdi", IF(Veriler!T450="", "", IF(Veriler!S450="H", "%0,5 üzerindedir", IF(Veriler!T450&gt;0.1, "%10 sınırı aşılmıştır.", "Uygun"))))</f>
        <v>%0,5 üzerindedir</v>
      </c>
      <c r="O450" s="116" t="str">
        <f t="shared" si="139"/>
        <v xml:space="preserve"> </v>
      </c>
      <c r="P450" s="117"/>
      <c r="Q450" s="118"/>
      <c r="R450" s="119" t="str">
        <f t="shared" si="140"/>
        <v/>
      </c>
      <c r="S450" s="133">
        <f>IFERROR(IF(M450&lt;=0.005,IF(F450="",L450,0),IF(F450&lt;&gt;"",0,IF(P450="",0,IF(P450="H",0,IF(Q450&lt;Veriler!$G$2,L450*Veriler!$G$2,L450*Q450)))))," ")</f>
        <v>0</v>
      </c>
      <c r="T450" s="133">
        <f>IF(Veriler!T450&lt;=0.1, S450, IF(AND(Veriler!T450&gt;0.1, F450="", P450="E"), IF(Q450&gt;Veriler!$G$2, Q450*S450, IF(Q450&lt;Veriler!$G$2, Veriler!$G$2*S450, Q450*S450)), 0))</f>
        <v>0</v>
      </c>
      <c r="U450" s="133" t="str">
        <f t="shared" si="141"/>
        <v xml:space="preserve"> </v>
      </c>
      <c r="V450" s="134" t="str">
        <f>IFERROR(IF(O450="%10 sınırı aşılmıştır.",L450-T450,IFERROR(IF(F450="",IF(S450=1,0,IF(L450-S450=0,"",L450-S450)),IF(Veriler!M450="",L450,IF(L450*Veriler!M450=0,"",L450*Veriler!M450))),L450)),0)</f>
        <v/>
      </c>
      <c r="W450" s="146"/>
      <c r="X450" s="146"/>
      <c r="Y450" s="146"/>
    </row>
    <row r="451" spans="1:25" s="99" customFormat="1" ht="54.75" customHeight="1" x14ac:dyDescent="0.25">
      <c r="A451" s="96">
        <f t="shared" si="142"/>
        <v>336</v>
      </c>
      <c r="B451" s="175"/>
      <c r="C451" s="176"/>
      <c r="D451" s="113"/>
      <c r="E451" s="115"/>
      <c r="F451" s="174"/>
      <c r="G451" s="114" t="str">
        <f t="shared" si="137"/>
        <v/>
      </c>
      <c r="H451" s="115"/>
      <c r="I451" s="115"/>
      <c r="J451" s="115"/>
      <c r="K451" s="115"/>
      <c r="L451" s="133" t="str">
        <f t="shared" si="138"/>
        <v/>
      </c>
      <c r="M451" s="116" t="str">
        <f>IF(L451="", "", L451/Veriler!$X$1)</f>
        <v/>
      </c>
      <c r="N451" s="116" t="str">
        <f>IF(F451&lt;&gt;"", "İthal Girdi", IF(Veriler!T451="", "", IF(Veriler!S451="H", "%0,5 üzerindedir", IF(Veriler!T451&gt;0.1, "%10 sınırı aşılmıştır.", "Uygun"))))</f>
        <v>%0,5 üzerindedir</v>
      </c>
      <c r="O451" s="116" t="str">
        <f t="shared" si="139"/>
        <v xml:space="preserve"> </v>
      </c>
      <c r="P451" s="117"/>
      <c r="Q451" s="118"/>
      <c r="R451" s="119" t="str">
        <f t="shared" si="140"/>
        <v/>
      </c>
      <c r="S451" s="133">
        <f>IFERROR(IF(M451&lt;=0.005,IF(F451="",L451,0),IF(F451&lt;&gt;"",0,IF(P451="",0,IF(P451="H",0,IF(Q451&lt;Veriler!$G$2,L451*Veriler!$G$2,L451*Q451)))))," ")</f>
        <v>0</v>
      </c>
      <c r="T451" s="133">
        <f>IF(Veriler!T451&lt;=0.1, S451, IF(AND(Veriler!T451&gt;0.1, F451="", P451="E"), IF(Q451&gt;Veriler!$G$2, Q451*S451, IF(Q451&lt;Veriler!$G$2, Veriler!$G$2*S451, Q451*S451)), 0))</f>
        <v>0</v>
      </c>
      <c r="U451" s="133" t="str">
        <f t="shared" si="141"/>
        <v xml:space="preserve"> </v>
      </c>
      <c r="V451" s="134" t="str">
        <f>IFERROR(IF(O451="%10 sınırı aşılmıştır.",L451-T451,IFERROR(IF(F451="",IF(S451=1,0,IF(L451-S451=0,"",L451-S451)),IF(Veriler!M451="",L451,IF(L451*Veriler!M451=0,"",L451*Veriler!M451))),L451)),0)</f>
        <v/>
      </c>
      <c r="W451" s="146"/>
      <c r="X451" s="146"/>
      <c r="Y451" s="146"/>
    </row>
    <row r="452" spans="1:25" s="99" customFormat="1" ht="24" customHeight="1" x14ac:dyDescent="0.25">
      <c r="A452" s="103"/>
      <c r="B452" s="104"/>
      <c r="C452" s="104"/>
      <c r="D452" s="104"/>
      <c r="E452" s="103"/>
      <c r="F452" s="135"/>
      <c r="G452" s="157"/>
      <c r="H452" s="103"/>
      <c r="I452" s="103"/>
      <c r="J452" s="103"/>
      <c r="K452" s="103"/>
      <c r="L452" s="136">
        <f>SUM(L423:L436,L438:L451)</f>
        <v>0</v>
      </c>
      <c r="M452" s="158"/>
      <c r="N452" s="158"/>
      <c r="O452" s="158"/>
      <c r="P452" s="105"/>
      <c r="Q452" s="106"/>
      <c r="R452" s="159"/>
      <c r="S452" s="160"/>
      <c r="T452" s="160"/>
      <c r="U452" s="160"/>
      <c r="V452" s="160"/>
      <c r="W452" s="146"/>
      <c r="X452" s="146"/>
      <c r="Y452" s="146"/>
    </row>
    <row r="453" spans="1:25" s="99" customFormat="1" ht="31.5" customHeight="1" x14ac:dyDescent="0.25">
      <c r="A453" s="103"/>
      <c r="B453" s="104"/>
      <c r="C453" s="104"/>
      <c r="D453" s="104"/>
      <c r="E453" s="103"/>
      <c r="F453" s="135"/>
      <c r="G453" s="157"/>
      <c r="H453" s="103"/>
      <c r="I453" s="103"/>
      <c r="J453" s="103"/>
      <c r="K453" s="103"/>
      <c r="L453" s="161"/>
      <c r="M453" s="158"/>
      <c r="N453" s="158"/>
      <c r="O453" s="158"/>
      <c r="P453" s="105"/>
      <c r="Q453" s="106"/>
      <c r="R453" s="159"/>
      <c r="S453" s="162" t="s">
        <v>57</v>
      </c>
      <c r="T453" s="162" t="s">
        <v>57</v>
      </c>
      <c r="U453" s="162" t="s">
        <v>57</v>
      </c>
      <c r="V453" s="163" t="s">
        <v>58</v>
      </c>
      <c r="W453" s="146"/>
      <c r="X453" s="146"/>
      <c r="Y453" s="146"/>
    </row>
    <row r="454" spans="1:25" s="99" customFormat="1" ht="58.5" customHeight="1" x14ac:dyDescent="0.25">
      <c r="A454" s="185" t="s">
        <v>59</v>
      </c>
      <c r="B454" s="180"/>
      <c r="C454" s="180"/>
      <c r="D454" s="180"/>
      <c r="E454" s="180"/>
      <c r="F454" s="180"/>
      <c r="G454" s="180"/>
      <c r="H454" s="180"/>
      <c r="I454" s="180"/>
      <c r="J454" s="180"/>
      <c r="K454" s="180"/>
      <c r="L454" s="180"/>
      <c r="M454" s="180"/>
      <c r="N454" s="180"/>
      <c r="O454" s="180"/>
      <c r="P454" s="180"/>
      <c r="Q454" s="180"/>
      <c r="R454" s="176"/>
      <c r="S454" s="137">
        <f>SUM(S416,S423:S436,S438:S451)</f>
        <v>0</v>
      </c>
      <c r="T454" s="137" t="str">
        <f>IF(SUM(T423:T436,T438:T451)=0," ",SUM(T423:T436,T438:T451))</f>
        <v xml:space="preserve"> </v>
      </c>
      <c r="U454" s="137" t="str">
        <f>IF(SUM(U423:U436,U438:U451)=0," ",SUM(U423:U436,U438:U451))</f>
        <v xml:space="preserve"> </v>
      </c>
      <c r="V454" s="137" t="str">
        <f>IF(SUM(V423:V436,V438:V451)=0," ",SUM(V423:V436,V438:V451))</f>
        <v xml:space="preserve"> </v>
      </c>
      <c r="W454" s="146"/>
      <c r="X454" s="164">
        <f>SUM(U423:U436,U438:U451)</f>
        <v>0</v>
      </c>
      <c r="Y454" s="164">
        <f>SUM(V423:V436,V438:V451)</f>
        <v>0</v>
      </c>
    </row>
    <row r="455" spans="1:25" x14ac:dyDescent="0.3">
      <c r="A455" s="34"/>
      <c r="G455" s="146"/>
      <c r="L455" s="146"/>
      <c r="M455" s="146"/>
      <c r="N455" s="146"/>
      <c r="O455" s="146"/>
      <c r="R455" s="146"/>
      <c r="S455" s="146"/>
      <c r="T455" s="146"/>
      <c r="U455" s="146"/>
      <c r="V455" s="146"/>
      <c r="W455" s="146"/>
      <c r="X455" s="146"/>
      <c r="Y455" s="146"/>
    </row>
    <row r="456" spans="1:25" x14ac:dyDescent="0.3">
      <c r="A456" s="186" t="s">
        <v>60</v>
      </c>
      <c r="B456" s="187"/>
      <c r="C456" s="187"/>
      <c r="D456" s="187"/>
      <c r="E456" s="187"/>
      <c r="F456" s="187"/>
      <c r="G456" s="187"/>
      <c r="H456" s="187"/>
      <c r="I456" s="187"/>
      <c r="J456" s="187"/>
      <c r="K456" s="187"/>
      <c r="L456" s="187"/>
      <c r="M456" s="187"/>
      <c r="N456" s="187"/>
      <c r="O456" s="187"/>
      <c r="P456" s="187"/>
      <c r="Q456" s="187"/>
      <c r="R456" s="187"/>
      <c r="S456" s="187"/>
      <c r="T456" s="187"/>
      <c r="U456" s="187"/>
      <c r="V456" s="187"/>
      <c r="W456" s="146"/>
      <c r="X456" s="146"/>
      <c r="Y456" s="146"/>
    </row>
    <row r="457" spans="1:25" s="99" customFormat="1" ht="41.25" customHeight="1" x14ac:dyDescent="0.25">
      <c r="A457" s="189" t="s">
        <v>38</v>
      </c>
      <c r="B457" s="180"/>
      <c r="C457" s="180"/>
      <c r="D457" s="180"/>
      <c r="E457" s="180"/>
      <c r="F457" s="180"/>
      <c r="G457" s="180"/>
      <c r="H457" s="180"/>
      <c r="I457" s="180"/>
      <c r="J457" s="180"/>
      <c r="K457" s="180"/>
      <c r="L457" s="180"/>
      <c r="M457" s="180"/>
      <c r="N457" s="180"/>
      <c r="O457" s="180"/>
      <c r="P457" s="180"/>
      <c r="Q457" s="180"/>
      <c r="R457" s="180"/>
      <c r="S457" s="180"/>
      <c r="T457" s="180"/>
      <c r="U457" s="180"/>
      <c r="V457" s="176"/>
      <c r="W457" s="146"/>
      <c r="X457" s="146"/>
      <c r="Y457" s="146"/>
    </row>
    <row r="458" spans="1:25" s="100" customFormat="1" ht="35.25" customHeight="1" x14ac:dyDescent="0.25">
      <c r="A458" s="179" t="s">
        <v>39</v>
      </c>
      <c r="B458" s="180"/>
      <c r="C458" s="180"/>
      <c r="D458" s="180"/>
      <c r="E458" s="180"/>
      <c r="F458" s="180"/>
      <c r="G458" s="180"/>
      <c r="H458" s="180"/>
      <c r="I458" s="180"/>
      <c r="J458" s="180"/>
      <c r="K458" s="180"/>
      <c r="L458" s="180"/>
      <c r="M458" s="180"/>
      <c r="N458" s="180"/>
      <c r="O458" s="180"/>
      <c r="P458" s="180"/>
      <c r="Q458" s="180"/>
      <c r="R458" s="176"/>
      <c r="S458" s="147"/>
      <c r="T458" s="148"/>
      <c r="U458" s="149" t="s">
        <v>40</v>
      </c>
      <c r="V458" s="150">
        <f>V420+1</f>
        <v>13</v>
      </c>
      <c r="W458" s="146"/>
      <c r="X458" s="146"/>
      <c r="Y458" s="146"/>
    </row>
    <row r="459" spans="1:25" s="99" customFormat="1" ht="81" customHeight="1" x14ac:dyDescent="0.25">
      <c r="A459" s="110" t="s">
        <v>3</v>
      </c>
      <c r="B459" s="188" t="s">
        <v>41</v>
      </c>
      <c r="C459" s="176"/>
      <c r="D459" s="111" t="s">
        <v>42</v>
      </c>
      <c r="E459" s="110" t="s">
        <v>324</v>
      </c>
      <c r="F459" s="111" t="s">
        <v>325</v>
      </c>
      <c r="G459" s="151" t="s">
        <v>43</v>
      </c>
      <c r="H459" s="110" t="s">
        <v>44</v>
      </c>
      <c r="I459" s="110" t="s">
        <v>8</v>
      </c>
      <c r="J459" s="110" t="s">
        <v>45</v>
      </c>
      <c r="K459" s="110" t="s">
        <v>46</v>
      </c>
      <c r="L459" s="152" t="s">
        <v>47</v>
      </c>
      <c r="M459" s="153" t="s">
        <v>48</v>
      </c>
      <c r="N459" s="154" t="s">
        <v>49</v>
      </c>
      <c r="O459" s="154" t="s">
        <v>49</v>
      </c>
      <c r="P459" s="112" t="s">
        <v>50</v>
      </c>
      <c r="Q459" s="110" t="s">
        <v>51</v>
      </c>
      <c r="R459" s="155" t="s">
        <v>52</v>
      </c>
      <c r="S459" s="156" t="s">
        <v>53</v>
      </c>
      <c r="T459" s="156" t="s">
        <v>54</v>
      </c>
      <c r="U459" s="152" t="s">
        <v>54</v>
      </c>
      <c r="V459" s="152" t="s">
        <v>55</v>
      </c>
      <c r="W459" s="146"/>
      <c r="X459" s="146"/>
      <c r="Y459" s="146"/>
    </row>
    <row r="460" spans="1:25" s="99" customFormat="1" ht="45" customHeight="1" x14ac:dyDescent="0.25">
      <c r="A460" s="101"/>
      <c r="B460" s="177" t="s">
        <v>56</v>
      </c>
      <c r="C460" s="178"/>
      <c r="D460" s="102"/>
      <c r="E460" s="170"/>
      <c r="F460" s="102"/>
      <c r="G460" s="95"/>
      <c r="H460" s="102"/>
      <c r="I460" s="102"/>
      <c r="J460" s="102"/>
      <c r="K460" s="102"/>
      <c r="L460" s="95"/>
      <c r="M460" s="95"/>
      <c r="N460" s="95"/>
      <c r="O460" s="95"/>
      <c r="P460" s="102"/>
      <c r="Q460" s="102"/>
      <c r="R460" s="190"/>
      <c r="S460" s="184"/>
      <c r="T460" s="95"/>
      <c r="U460" s="95"/>
      <c r="V460" s="95"/>
      <c r="W460" s="146"/>
      <c r="X460" s="146"/>
      <c r="Y460" s="146"/>
    </row>
    <row r="461" spans="1:25" s="99" customFormat="1" ht="54.75" customHeight="1" x14ac:dyDescent="0.25">
      <c r="A461" s="96">
        <f>A451+1</f>
        <v>337</v>
      </c>
      <c r="B461" s="181"/>
      <c r="C461" s="182"/>
      <c r="D461" s="113"/>
      <c r="E461" s="115"/>
      <c r="F461" s="174"/>
      <c r="G461" s="114" t="str">
        <f t="shared" ref="G461:G474" si="143">IF(AND(F461&lt;&gt;"",V461&lt;&gt;"",L461&lt;&gt;0),V461/L461,"")</f>
        <v/>
      </c>
      <c r="H461" s="115"/>
      <c r="I461" s="115"/>
      <c r="J461" s="115"/>
      <c r="K461" s="115"/>
      <c r="L461" s="133" t="str">
        <f t="shared" ref="L461:L474" si="144">IF(AND(H461&lt;&gt;0, J461&lt;&gt;0, K461&lt;&gt;0), H461*J461*K461, "")</f>
        <v/>
      </c>
      <c r="M461" s="116" t="str">
        <f>IF(L461="", "", L461/Veriler!$X$1)</f>
        <v/>
      </c>
      <c r="N461" s="116" t="str">
        <f>IF(F461&lt;&gt;"", "İthal Girdi", IF(Veriler!T461="", "", IF(Veriler!S461="H", "%0,5 üzerindedir", IF(Veriler!T461&gt;0.1, "%10 sınırı aşılmıştır.", "Uygun"))))</f>
        <v>%0,5 üzerindedir</v>
      </c>
      <c r="O461" s="116" t="str">
        <f t="shared" ref="O461:O474" si="145">IF(M461=""," ",N461)</f>
        <v xml:space="preserve"> </v>
      </c>
      <c r="P461" s="117"/>
      <c r="Q461" s="118"/>
      <c r="R461" s="119" t="str">
        <f t="shared" ref="R461:R474" si="146">IFERROR(IF(AND(T461&lt;&gt;"",L461&lt;&gt;"",L461&lt;&gt;0,T461&lt;&gt;0),T461/L461,"")," ")</f>
        <v/>
      </c>
      <c r="S461" s="133">
        <f>IFERROR(IF(M461&lt;=0.005,IF(F461="",L461,0),IF(F461&lt;&gt;"",0,IF(P461="",0,IF(P461="H",0,IF(Q461&lt;Veriler!$G$2,L461*Veriler!$G$2,L461*Q461)))))," ")</f>
        <v>0</v>
      </c>
      <c r="T461" s="133">
        <f>IF(Veriler!T461&lt;=0.1, S461, IF(AND(Veriler!T461&gt;0.1, F461="", P461="E"), IF(Q461&gt;Veriler!$G$2, Q461*S461, IF(Q461&lt;Veriler!$G$2, Veriler!$G$2*S461, Q461*S461)), 0))</f>
        <v>0</v>
      </c>
      <c r="U461" s="133" t="str">
        <f t="shared" ref="U461:U474" si="147">IF(T461=0," ",T461)</f>
        <v xml:space="preserve"> </v>
      </c>
      <c r="V461" s="134" t="str">
        <f>IFERROR(IF(O461="%10 sınırı aşılmıştır.",L461-T461,IFERROR(IF(F461="",IF(S461=1,0,IF(L461-S461=0,"",L461-S461)),IF(Veriler!M461="",L461,IF(L461*Veriler!M461=0,"",L461*Veriler!M461))),L461)),0)</f>
        <v/>
      </c>
      <c r="W461" s="146"/>
      <c r="X461" s="146"/>
      <c r="Y461" s="146"/>
    </row>
    <row r="462" spans="1:25" s="99" customFormat="1" ht="54.75" customHeight="1" x14ac:dyDescent="0.25">
      <c r="A462" s="96">
        <f t="shared" ref="A462:A474" si="148">A461+1</f>
        <v>338</v>
      </c>
      <c r="B462" s="175"/>
      <c r="C462" s="176"/>
      <c r="D462" s="113"/>
      <c r="E462" s="115"/>
      <c r="F462" s="174"/>
      <c r="G462" s="114" t="str">
        <f t="shared" si="143"/>
        <v/>
      </c>
      <c r="H462" s="115"/>
      <c r="I462" s="115"/>
      <c r="J462" s="115"/>
      <c r="K462" s="115"/>
      <c r="L462" s="133" t="str">
        <f t="shared" si="144"/>
        <v/>
      </c>
      <c r="M462" s="116" t="str">
        <f>IF(L462="", "", L462/Veriler!$X$1)</f>
        <v/>
      </c>
      <c r="N462" s="116" t="str">
        <f>IF(F462&lt;&gt;"", "İthal Girdi", IF(Veriler!T462="", "", IF(Veriler!S462="H", "%0,5 üzerindedir", IF(Veriler!T462&gt;0.1, "%10 sınırı aşılmıştır.", "Uygun"))))</f>
        <v>%0,5 üzerindedir</v>
      </c>
      <c r="O462" s="116" t="str">
        <f t="shared" si="145"/>
        <v xml:space="preserve"> </v>
      </c>
      <c r="P462" s="117"/>
      <c r="Q462" s="118"/>
      <c r="R462" s="119" t="str">
        <f t="shared" si="146"/>
        <v/>
      </c>
      <c r="S462" s="133">
        <f>IFERROR(IF(M462&lt;=0.005,IF(F462="",L462,0),IF(F462&lt;&gt;"",0,IF(P462="",0,IF(P462="H",0,IF(Q462&lt;Veriler!$G$2,L462*Veriler!$G$2,L462*Q462)))))," ")</f>
        <v>0</v>
      </c>
      <c r="T462" s="133">
        <f>IF(Veriler!T462&lt;=0.1, S462, IF(AND(Veriler!T462&gt;0.1, F462="", P462="E"), IF(Q462&gt;Veriler!$G$2, Q462*S462, IF(Q462&lt;Veriler!$G$2, Veriler!$G$2*S462, Q462*S462)), 0))</f>
        <v>0</v>
      </c>
      <c r="U462" s="133" t="str">
        <f t="shared" si="147"/>
        <v xml:space="preserve"> </v>
      </c>
      <c r="V462" s="134" t="str">
        <f>IFERROR(IF(O462="%10 sınırı aşılmıştır.",L462-T462,IFERROR(IF(F462="",IF(S462=1,0,IF(L462-S462=0,"",L462-S462)),IF(Veriler!M462="",L462,IF(L462*Veriler!M462=0,"",L462*Veriler!M462))),L462)),0)</f>
        <v/>
      </c>
      <c r="W462" s="146"/>
      <c r="X462" s="146"/>
      <c r="Y462" s="146"/>
    </row>
    <row r="463" spans="1:25" s="99" customFormat="1" ht="54.75" customHeight="1" x14ac:dyDescent="0.25">
      <c r="A463" s="96">
        <f t="shared" si="148"/>
        <v>339</v>
      </c>
      <c r="B463" s="175"/>
      <c r="C463" s="176"/>
      <c r="D463" s="113"/>
      <c r="E463" s="115"/>
      <c r="F463" s="174"/>
      <c r="G463" s="114" t="str">
        <f t="shared" si="143"/>
        <v/>
      </c>
      <c r="H463" s="115"/>
      <c r="I463" s="115"/>
      <c r="J463" s="115"/>
      <c r="K463" s="115"/>
      <c r="L463" s="133" t="str">
        <f t="shared" si="144"/>
        <v/>
      </c>
      <c r="M463" s="116" t="str">
        <f>IF(L463="", "", L463/Veriler!$X$1)</f>
        <v/>
      </c>
      <c r="N463" s="116" t="str">
        <f>IF(F463&lt;&gt;"", "İthal Girdi", IF(Veriler!T463="", "", IF(Veriler!S463="H", "%0,5 üzerindedir", IF(Veriler!T463&gt;0.1, "%10 sınırı aşılmıştır.", "Uygun"))))</f>
        <v>%0,5 üzerindedir</v>
      </c>
      <c r="O463" s="116" t="str">
        <f t="shared" si="145"/>
        <v xml:space="preserve"> </v>
      </c>
      <c r="P463" s="117"/>
      <c r="Q463" s="118"/>
      <c r="R463" s="119" t="str">
        <f t="shared" si="146"/>
        <v/>
      </c>
      <c r="S463" s="133">
        <f>IFERROR(IF(M463&lt;=0.005,IF(F463="",L463,0),IF(F463&lt;&gt;"",0,IF(P463="",0,IF(P463="H",0,IF(Q463&lt;Veriler!$G$2,L463*Veriler!$G$2,L463*Q463)))))," ")</f>
        <v>0</v>
      </c>
      <c r="T463" s="133">
        <f>IF(Veriler!T463&lt;=0.1, S463, IF(AND(Veriler!T463&gt;0.1, F463="", P463="E"), IF(Q463&gt;Veriler!$G$2, Q463*S463, IF(Q463&lt;Veriler!$G$2, Veriler!$G$2*S463, Q463*S463)), 0))</f>
        <v>0</v>
      </c>
      <c r="U463" s="133" t="str">
        <f t="shared" si="147"/>
        <v xml:space="preserve"> </v>
      </c>
      <c r="V463" s="134" t="str">
        <f>IFERROR(IF(O463="%10 sınırı aşılmıştır.",L463-T463,IFERROR(IF(F463="",IF(S463=1,0,IF(L463-S463=0,"",L463-S463)),IF(Veriler!M463="",L463,IF(L463*Veriler!M463=0,"",L463*Veriler!M463))),L463)),0)</f>
        <v/>
      </c>
      <c r="W463" s="146"/>
      <c r="X463" s="146"/>
      <c r="Y463" s="146"/>
    </row>
    <row r="464" spans="1:25" s="99" customFormat="1" ht="54.75" customHeight="1" x14ac:dyDescent="0.25">
      <c r="A464" s="96">
        <f t="shared" si="148"/>
        <v>340</v>
      </c>
      <c r="B464" s="175"/>
      <c r="C464" s="176"/>
      <c r="D464" s="113"/>
      <c r="E464" s="115"/>
      <c r="F464" s="174"/>
      <c r="G464" s="114" t="str">
        <f t="shared" si="143"/>
        <v/>
      </c>
      <c r="H464" s="115"/>
      <c r="I464" s="115"/>
      <c r="J464" s="115"/>
      <c r="K464" s="115"/>
      <c r="L464" s="133" t="str">
        <f t="shared" si="144"/>
        <v/>
      </c>
      <c r="M464" s="116" t="str">
        <f>IF(L464="", "", L464/Veriler!$X$1)</f>
        <v/>
      </c>
      <c r="N464" s="116" t="str">
        <f>IF(F464&lt;&gt;"", "İthal Girdi", IF(Veriler!T464="", "", IF(Veriler!S464="H", "%0,5 üzerindedir", IF(Veriler!T464&gt;0.1, "%10 sınırı aşılmıştır.", "Uygun"))))</f>
        <v>%0,5 üzerindedir</v>
      </c>
      <c r="O464" s="116" t="str">
        <f t="shared" si="145"/>
        <v xml:space="preserve"> </v>
      </c>
      <c r="P464" s="117"/>
      <c r="Q464" s="118"/>
      <c r="R464" s="119" t="str">
        <f t="shared" si="146"/>
        <v/>
      </c>
      <c r="S464" s="133">
        <f>IFERROR(IF(M464&lt;=0.005,IF(F464="",L464,0),IF(F464&lt;&gt;"",0,IF(P464="",0,IF(P464="H",0,IF(Q464&lt;Veriler!$G$2,L464*Veriler!$G$2,L464*Q464)))))," ")</f>
        <v>0</v>
      </c>
      <c r="T464" s="133">
        <f>IF(Veriler!T464&lt;=0.1, S464, IF(AND(Veriler!T464&gt;0.1, F464="", P464="E"), IF(Q464&gt;Veriler!$G$2, Q464*S464, IF(Q464&lt;Veriler!$G$2, Veriler!$G$2*S464, Q464*S464)), 0))</f>
        <v>0</v>
      </c>
      <c r="U464" s="133" t="str">
        <f t="shared" si="147"/>
        <v xml:space="preserve"> </v>
      </c>
      <c r="V464" s="134" t="str">
        <f>IFERROR(IF(O464="%10 sınırı aşılmıştır.",L464-T464,IFERROR(IF(F464="",IF(S464=1,0,IF(L464-S464=0,"",L464-S464)),IF(Veriler!M464="",L464,IF(L464*Veriler!M464=0,"",L464*Veriler!M464))),L464)),0)</f>
        <v/>
      </c>
      <c r="W464" s="146"/>
      <c r="X464" s="146"/>
      <c r="Y464" s="146"/>
    </row>
    <row r="465" spans="1:25" s="99" customFormat="1" ht="54.75" customHeight="1" x14ac:dyDescent="0.25">
      <c r="A465" s="96">
        <f t="shared" si="148"/>
        <v>341</v>
      </c>
      <c r="B465" s="175"/>
      <c r="C465" s="176"/>
      <c r="D465" s="113"/>
      <c r="E465" s="115"/>
      <c r="F465" s="174"/>
      <c r="G465" s="114" t="str">
        <f t="shared" si="143"/>
        <v/>
      </c>
      <c r="H465" s="115"/>
      <c r="I465" s="115"/>
      <c r="J465" s="115"/>
      <c r="K465" s="115"/>
      <c r="L465" s="133" t="str">
        <f t="shared" si="144"/>
        <v/>
      </c>
      <c r="M465" s="116" t="str">
        <f>IF(L465="", "", L465/Veriler!$X$1)</f>
        <v/>
      </c>
      <c r="N465" s="116" t="str">
        <f>IF(F465&lt;&gt;"", "İthal Girdi", IF(Veriler!T465="", "", IF(Veriler!S465="H", "%0,5 üzerindedir", IF(Veriler!T465&gt;0.1, "%10 sınırı aşılmıştır.", "Uygun"))))</f>
        <v>%0,5 üzerindedir</v>
      </c>
      <c r="O465" s="116" t="str">
        <f t="shared" si="145"/>
        <v xml:space="preserve"> </v>
      </c>
      <c r="P465" s="117"/>
      <c r="Q465" s="118"/>
      <c r="R465" s="119" t="str">
        <f t="shared" si="146"/>
        <v/>
      </c>
      <c r="S465" s="133">
        <f>IFERROR(IF(M465&lt;=0.005,IF(F465="",L465,0),IF(F465&lt;&gt;"",0,IF(P465="",0,IF(P465="H",0,IF(Q465&lt;Veriler!$G$2,L465*Veriler!$G$2,L465*Q465)))))," ")</f>
        <v>0</v>
      </c>
      <c r="T465" s="133">
        <f>IF(Veriler!T465&lt;=0.1, S465, IF(AND(Veriler!T465&gt;0.1, F465="", P465="E"), IF(Q465&gt;Veriler!$G$2, Q465*S465, IF(Q465&lt;Veriler!$G$2, Veriler!$G$2*S465, Q465*S465)), 0))</f>
        <v>0</v>
      </c>
      <c r="U465" s="133" t="str">
        <f t="shared" si="147"/>
        <v xml:space="preserve"> </v>
      </c>
      <c r="V465" s="134" t="str">
        <f>IFERROR(IF(O465="%10 sınırı aşılmıştır.",L465-T465,IFERROR(IF(F465="",IF(S465=1,0,IF(L465-S465=0,"",L465-S465)),IF(Veriler!M465="",L465,IF(L465*Veriler!M465=0,"",L465*Veriler!M465))),L465)),0)</f>
        <v/>
      </c>
      <c r="W465" s="146"/>
      <c r="X465" s="146"/>
      <c r="Y465" s="146"/>
    </row>
    <row r="466" spans="1:25" s="99" customFormat="1" ht="54.75" customHeight="1" x14ac:dyDescent="0.25">
      <c r="A466" s="96">
        <f t="shared" si="148"/>
        <v>342</v>
      </c>
      <c r="B466" s="175"/>
      <c r="C466" s="176"/>
      <c r="D466" s="113"/>
      <c r="E466" s="115"/>
      <c r="F466" s="174"/>
      <c r="G466" s="114" t="str">
        <f t="shared" si="143"/>
        <v/>
      </c>
      <c r="H466" s="115"/>
      <c r="I466" s="115"/>
      <c r="J466" s="115"/>
      <c r="K466" s="115"/>
      <c r="L466" s="133" t="str">
        <f t="shared" si="144"/>
        <v/>
      </c>
      <c r="M466" s="116" t="str">
        <f>IF(L466="", "", L466/Veriler!$X$1)</f>
        <v/>
      </c>
      <c r="N466" s="116" t="str">
        <f>IF(F466&lt;&gt;"", "İthal Girdi", IF(Veriler!T466="", "", IF(Veriler!S466="H", "%0,5 üzerindedir", IF(Veriler!T466&gt;0.1, "%10 sınırı aşılmıştır.", "Uygun"))))</f>
        <v>%0,5 üzerindedir</v>
      </c>
      <c r="O466" s="116" t="str">
        <f t="shared" si="145"/>
        <v xml:space="preserve"> </v>
      </c>
      <c r="P466" s="117"/>
      <c r="Q466" s="118"/>
      <c r="R466" s="119" t="str">
        <f t="shared" si="146"/>
        <v/>
      </c>
      <c r="S466" s="133">
        <f>IFERROR(IF(M466&lt;=0.005,IF(F466="",L466,0),IF(F466&lt;&gt;"",0,IF(P466="",0,IF(P466="H",0,IF(Q466&lt;Veriler!$G$2,L466*Veriler!$G$2,L466*Q466)))))," ")</f>
        <v>0</v>
      </c>
      <c r="T466" s="133">
        <f>IF(Veriler!T466&lt;=0.1, S466, IF(AND(Veriler!T466&gt;0.1, F466="", P466="E"), IF(Q466&gt;Veriler!$G$2, Q466*S466, IF(Q466&lt;Veriler!$G$2, Veriler!$G$2*S466, Q466*S466)), 0))</f>
        <v>0</v>
      </c>
      <c r="U466" s="133" t="str">
        <f t="shared" si="147"/>
        <v xml:space="preserve"> </v>
      </c>
      <c r="V466" s="134" t="str">
        <f>IFERROR(IF(O466="%10 sınırı aşılmıştır.",L466-T466,IFERROR(IF(F466="",IF(S466=1,0,IF(L466-S466=0,"",L466-S466)),IF(Veriler!M466="",L466,IF(L466*Veriler!M466=0,"",L466*Veriler!M466))),L466)),0)</f>
        <v/>
      </c>
      <c r="W466" s="146"/>
      <c r="X466" s="146"/>
      <c r="Y466" s="146"/>
    </row>
    <row r="467" spans="1:25" s="99" customFormat="1" ht="54.75" customHeight="1" x14ac:dyDescent="0.25">
      <c r="A467" s="96">
        <f t="shared" si="148"/>
        <v>343</v>
      </c>
      <c r="B467" s="175"/>
      <c r="C467" s="176"/>
      <c r="D467" s="113"/>
      <c r="E467" s="115"/>
      <c r="F467" s="174"/>
      <c r="G467" s="114" t="str">
        <f t="shared" si="143"/>
        <v/>
      </c>
      <c r="H467" s="115"/>
      <c r="I467" s="115"/>
      <c r="J467" s="115"/>
      <c r="K467" s="115"/>
      <c r="L467" s="133" t="str">
        <f t="shared" si="144"/>
        <v/>
      </c>
      <c r="M467" s="116" t="str">
        <f>IF(L467="", "", L467/Veriler!$X$1)</f>
        <v/>
      </c>
      <c r="N467" s="116" t="str">
        <f>IF(F467&lt;&gt;"", "İthal Girdi", IF(Veriler!T467="", "", IF(Veriler!S467="H", "%0,5 üzerindedir", IF(Veriler!T467&gt;0.1, "%10 sınırı aşılmıştır.", "Uygun"))))</f>
        <v>%0,5 üzerindedir</v>
      </c>
      <c r="O467" s="116" t="str">
        <f t="shared" si="145"/>
        <v xml:space="preserve"> </v>
      </c>
      <c r="P467" s="117"/>
      <c r="Q467" s="118"/>
      <c r="R467" s="119" t="str">
        <f t="shared" si="146"/>
        <v/>
      </c>
      <c r="S467" s="133">
        <f>IFERROR(IF(M467&lt;=0.005,IF(F467="",L467,0),IF(F467&lt;&gt;"",0,IF(P467="",0,IF(P467="H",0,IF(Q467&lt;Veriler!$G$2,L467*Veriler!$G$2,L467*Q467)))))," ")</f>
        <v>0</v>
      </c>
      <c r="T467" s="133">
        <f>IF(Veriler!T467&lt;=0.1, S467, IF(AND(Veriler!T467&gt;0.1, F467="", P467="E"), IF(Q467&gt;Veriler!$G$2, Q467*S467, IF(Q467&lt;Veriler!$G$2, Veriler!$G$2*S467, Q467*S467)), 0))</f>
        <v>0</v>
      </c>
      <c r="U467" s="133" t="str">
        <f t="shared" si="147"/>
        <v xml:space="preserve"> </v>
      </c>
      <c r="V467" s="134" t="str">
        <f>IFERROR(IF(O467="%10 sınırı aşılmıştır.",L467-T467,IFERROR(IF(F467="",IF(S467=1,0,IF(L467-S467=0,"",L467-S467)),IF(Veriler!M467="",L467,IF(L467*Veriler!M467=0,"",L467*Veriler!M467))),L467)),0)</f>
        <v/>
      </c>
      <c r="W467" s="146"/>
      <c r="X467" s="146"/>
      <c r="Y467" s="146"/>
    </row>
    <row r="468" spans="1:25" s="99" customFormat="1" ht="54.75" customHeight="1" x14ac:dyDescent="0.25">
      <c r="A468" s="96">
        <f t="shared" si="148"/>
        <v>344</v>
      </c>
      <c r="B468" s="175"/>
      <c r="C468" s="176"/>
      <c r="D468" s="113"/>
      <c r="E468" s="115"/>
      <c r="F468" s="174"/>
      <c r="G468" s="114" t="str">
        <f t="shared" si="143"/>
        <v/>
      </c>
      <c r="H468" s="115"/>
      <c r="I468" s="115"/>
      <c r="J468" s="115"/>
      <c r="K468" s="115"/>
      <c r="L468" s="133" t="str">
        <f t="shared" si="144"/>
        <v/>
      </c>
      <c r="M468" s="116" t="str">
        <f>IF(L468="", "", L468/Veriler!$X$1)</f>
        <v/>
      </c>
      <c r="N468" s="116" t="str">
        <f>IF(F468&lt;&gt;"", "İthal Girdi", IF(Veriler!T468="", "", IF(Veriler!S468="H", "%0,5 üzerindedir", IF(Veriler!T468&gt;0.1, "%10 sınırı aşılmıştır.", "Uygun"))))</f>
        <v>%0,5 üzerindedir</v>
      </c>
      <c r="O468" s="116" t="str">
        <f t="shared" si="145"/>
        <v xml:space="preserve"> </v>
      </c>
      <c r="P468" s="117"/>
      <c r="Q468" s="118"/>
      <c r="R468" s="119" t="str">
        <f t="shared" si="146"/>
        <v/>
      </c>
      <c r="S468" s="133">
        <f>IFERROR(IF(M468&lt;=0.005,IF(F468="",L468,0),IF(F468&lt;&gt;"",0,IF(P468="",0,IF(P468="H",0,IF(Q468&lt;Veriler!$G$2,L468*Veriler!$G$2,L468*Q468)))))," ")</f>
        <v>0</v>
      </c>
      <c r="T468" s="133">
        <f>IF(Veriler!T468&lt;=0.1, S468, IF(AND(Veriler!T468&gt;0.1, F468="", P468="E"), IF(Q468&gt;Veriler!$G$2, Q468*S468, IF(Q468&lt;Veriler!$G$2, Veriler!$G$2*S468, Q468*S468)), 0))</f>
        <v>0</v>
      </c>
      <c r="U468" s="133" t="str">
        <f t="shared" si="147"/>
        <v xml:space="preserve"> </v>
      </c>
      <c r="V468" s="134" t="str">
        <f>IFERROR(IF(O468="%10 sınırı aşılmıştır.",L468-T468,IFERROR(IF(F468="",IF(S468=1,0,IF(L468-S468=0,"",L468-S468)),IF(Veriler!M468="",L468,IF(L468*Veriler!M468=0,"",L468*Veriler!M468))),L468)),0)</f>
        <v/>
      </c>
      <c r="W468" s="146"/>
      <c r="X468" s="146"/>
      <c r="Y468" s="146"/>
    </row>
    <row r="469" spans="1:25" s="99" customFormat="1" ht="54.75" customHeight="1" x14ac:dyDescent="0.25">
      <c r="A469" s="96">
        <f t="shared" si="148"/>
        <v>345</v>
      </c>
      <c r="B469" s="175"/>
      <c r="C469" s="176"/>
      <c r="D469" s="113"/>
      <c r="E469" s="115"/>
      <c r="F469" s="174"/>
      <c r="G469" s="114" t="str">
        <f t="shared" si="143"/>
        <v/>
      </c>
      <c r="H469" s="115"/>
      <c r="I469" s="115"/>
      <c r="J469" s="115"/>
      <c r="K469" s="115"/>
      <c r="L469" s="133" t="str">
        <f t="shared" si="144"/>
        <v/>
      </c>
      <c r="M469" s="116" t="str">
        <f>IF(L469="", "", L469/Veriler!$X$1)</f>
        <v/>
      </c>
      <c r="N469" s="116" t="str">
        <f>IF(F469&lt;&gt;"", "İthal Girdi", IF(Veriler!T469="", "", IF(Veriler!S469="H", "%0,5 üzerindedir", IF(Veriler!T469&gt;0.1, "%10 sınırı aşılmıştır.", "Uygun"))))</f>
        <v>%0,5 üzerindedir</v>
      </c>
      <c r="O469" s="116" t="str">
        <f t="shared" si="145"/>
        <v xml:space="preserve"> </v>
      </c>
      <c r="P469" s="117"/>
      <c r="Q469" s="118"/>
      <c r="R469" s="119" t="str">
        <f t="shared" si="146"/>
        <v/>
      </c>
      <c r="S469" s="133">
        <f>IFERROR(IF(M469&lt;=0.005,IF(F469="",L469,0),IF(F469&lt;&gt;"",0,IF(P469="",0,IF(P469="H",0,IF(Q469&lt;Veriler!$G$2,L469*Veriler!$G$2,L469*Q469)))))," ")</f>
        <v>0</v>
      </c>
      <c r="T469" s="133">
        <f>IF(Veriler!T469&lt;=0.1, S469, IF(AND(Veriler!T469&gt;0.1, F469="", P469="E"), IF(Q469&gt;Veriler!$G$2, Q469*S469, IF(Q469&lt;Veriler!$G$2, Veriler!$G$2*S469, Q469*S469)), 0))</f>
        <v>0</v>
      </c>
      <c r="U469" s="133" t="str">
        <f t="shared" si="147"/>
        <v xml:space="preserve"> </v>
      </c>
      <c r="V469" s="134" t="str">
        <f>IFERROR(IF(O469="%10 sınırı aşılmıştır.",L469-T469,IFERROR(IF(F469="",IF(S469=1,0,IF(L469-S469=0,"",L469-S469)),IF(Veriler!M469="",L469,IF(L469*Veriler!M469=0,"",L469*Veriler!M469))),L469)),0)</f>
        <v/>
      </c>
      <c r="W469" s="146"/>
      <c r="X469" s="146"/>
      <c r="Y469" s="146"/>
    </row>
    <row r="470" spans="1:25" s="99" customFormat="1" ht="54.75" customHeight="1" x14ac:dyDescent="0.25">
      <c r="A470" s="96">
        <f t="shared" si="148"/>
        <v>346</v>
      </c>
      <c r="B470" s="175"/>
      <c r="C470" s="176"/>
      <c r="D470" s="113"/>
      <c r="E470" s="115"/>
      <c r="F470" s="174"/>
      <c r="G470" s="114" t="str">
        <f t="shared" si="143"/>
        <v/>
      </c>
      <c r="H470" s="115"/>
      <c r="I470" s="115"/>
      <c r="J470" s="115"/>
      <c r="K470" s="115"/>
      <c r="L470" s="133" t="str">
        <f t="shared" si="144"/>
        <v/>
      </c>
      <c r="M470" s="116" t="str">
        <f>IF(L470="", "", L470/Veriler!$X$1)</f>
        <v/>
      </c>
      <c r="N470" s="116" t="str">
        <f>IF(F470&lt;&gt;"", "İthal Girdi", IF(Veriler!T470="", "", IF(Veriler!S470="H", "%0,5 üzerindedir", IF(Veriler!T470&gt;0.1, "%10 sınırı aşılmıştır.", "Uygun"))))</f>
        <v>%0,5 üzerindedir</v>
      </c>
      <c r="O470" s="116" t="str">
        <f t="shared" si="145"/>
        <v xml:space="preserve"> </v>
      </c>
      <c r="P470" s="117"/>
      <c r="Q470" s="118"/>
      <c r="R470" s="119" t="str">
        <f t="shared" si="146"/>
        <v/>
      </c>
      <c r="S470" s="133">
        <f>IFERROR(IF(M470&lt;=0.005,IF(F470="",L470,0),IF(F470&lt;&gt;"",0,IF(P470="",0,IF(P470="H",0,IF(Q470&lt;Veriler!$G$2,L470*Veriler!$G$2,L470*Q470)))))," ")</f>
        <v>0</v>
      </c>
      <c r="T470" s="133">
        <f>IF(Veriler!T470&lt;=0.1, S470, IF(AND(Veriler!T470&gt;0.1, F470="", P470="E"), IF(Q470&gt;Veriler!$G$2, Q470*S470, IF(Q470&lt;Veriler!$G$2, Veriler!$G$2*S470, Q470*S470)), 0))</f>
        <v>0</v>
      </c>
      <c r="U470" s="133" t="str">
        <f t="shared" si="147"/>
        <v xml:space="preserve"> </v>
      </c>
      <c r="V470" s="134" t="str">
        <f>IFERROR(IF(O470="%10 sınırı aşılmıştır.",L470-T470,IFERROR(IF(F470="",IF(S470=1,0,IF(L470-S470=0,"",L470-S470)),IF(Veriler!M470="",L470,IF(L470*Veriler!M470=0,"",L470*Veriler!M470))),L470)),0)</f>
        <v/>
      </c>
      <c r="W470" s="146"/>
      <c r="X470" s="146"/>
      <c r="Y470" s="146"/>
    </row>
    <row r="471" spans="1:25" s="99" customFormat="1" ht="54.75" customHeight="1" x14ac:dyDescent="0.25">
      <c r="A471" s="96">
        <f t="shared" si="148"/>
        <v>347</v>
      </c>
      <c r="B471" s="175"/>
      <c r="C471" s="176"/>
      <c r="D471" s="113"/>
      <c r="E471" s="115"/>
      <c r="F471" s="174"/>
      <c r="G471" s="114" t="str">
        <f t="shared" si="143"/>
        <v/>
      </c>
      <c r="H471" s="115"/>
      <c r="I471" s="115"/>
      <c r="J471" s="115"/>
      <c r="K471" s="115"/>
      <c r="L471" s="133" t="str">
        <f t="shared" si="144"/>
        <v/>
      </c>
      <c r="M471" s="116" t="str">
        <f>IF(L471="", "", L471/Veriler!$X$1)</f>
        <v/>
      </c>
      <c r="N471" s="116" t="str">
        <f>IF(F471&lt;&gt;"", "İthal Girdi", IF(Veriler!T471="", "", IF(Veriler!S471="H", "%0,5 üzerindedir", IF(Veriler!T471&gt;0.1, "%10 sınırı aşılmıştır.", "Uygun"))))</f>
        <v>%0,5 üzerindedir</v>
      </c>
      <c r="O471" s="116" t="str">
        <f t="shared" si="145"/>
        <v xml:space="preserve"> </v>
      </c>
      <c r="P471" s="117"/>
      <c r="Q471" s="118"/>
      <c r="R471" s="119" t="str">
        <f t="shared" si="146"/>
        <v/>
      </c>
      <c r="S471" s="133">
        <f>IFERROR(IF(M471&lt;=0.005,IF(F471="",L471,0),IF(F471&lt;&gt;"",0,IF(P471="",0,IF(P471="H",0,IF(Q471&lt;Veriler!$G$2,L471*Veriler!$G$2,L471*Q471)))))," ")</f>
        <v>0</v>
      </c>
      <c r="T471" s="133">
        <f>IF(Veriler!T471&lt;=0.1, S471, IF(AND(Veriler!T471&gt;0.1, F471="", P471="E"), IF(Q471&gt;Veriler!$G$2, Q471*S471, IF(Q471&lt;Veriler!$G$2, Veriler!$G$2*S471, Q471*S471)), 0))</f>
        <v>0</v>
      </c>
      <c r="U471" s="133" t="str">
        <f t="shared" si="147"/>
        <v xml:space="preserve"> </v>
      </c>
      <c r="V471" s="134" t="str">
        <f>IFERROR(IF(O471="%10 sınırı aşılmıştır.",L471-T471,IFERROR(IF(F471="",IF(S471=1,0,IF(L471-S471=0,"",L471-S471)),IF(Veriler!M471="",L471,IF(L471*Veriler!M471=0,"",L471*Veriler!M471))),L471)),0)</f>
        <v/>
      </c>
      <c r="W471" s="146"/>
      <c r="X471" s="146"/>
      <c r="Y471" s="146"/>
    </row>
    <row r="472" spans="1:25" s="99" customFormat="1" ht="54.75" customHeight="1" x14ac:dyDescent="0.25">
      <c r="A472" s="96">
        <f t="shared" si="148"/>
        <v>348</v>
      </c>
      <c r="B472" s="175"/>
      <c r="C472" s="176"/>
      <c r="D472" s="113"/>
      <c r="E472" s="115"/>
      <c r="F472" s="174"/>
      <c r="G472" s="114" t="str">
        <f t="shared" si="143"/>
        <v/>
      </c>
      <c r="H472" s="115"/>
      <c r="I472" s="115"/>
      <c r="J472" s="115"/>
      <c r="K472" s="115"/>
      <c r="L472" s="133" t="str">
        <f t="shared" si="144"/>
        <v/>
      </c>
      <c r="M472" s="116" t="str">
        <f>IF(L472="", "", L472/Veriler!$X$1)</f>
        <v/>
      </c>
      <c r="N472" s="116" t="str">
        <f>IF(F472&lt;&gt;"", "İthal Girdi", IF(Veriler!T472="", "", IF(Veriler!S472="H", "%0,5 üzerindedir", IF(Veriler!T472&gt;0.1, "%10 sınırı aşılmıştır.", "Uygun"))))</f>
        <v>%0,5 üzerindedir</v>
      </c>
      <c r="O472" s="116" t="str">
        <f t="shared" si="145"/>
        <v xml:space="preserve"> </v>
      </c>
      <c r="P472" s="117"/>
      <c r="Q472" s="118"/>
      <c r="R472" s="119" t="str">
        <f t="shared" si="146"/>
        <v/>
      </c>
      <c r="S472" s="133">
        <f>IFERROR(IF(M472&lt;=0.005,IF(F472="",L472,0),IF(F472&lt;&gt;"",0,IF(P472="",0,IF(P472="H",0,IF(Q472&lt;Veriler!$G$2,L472*Veriler!$G$2,L472*Q472)))))," ")</f>
        <v>0</v>
      </c>
      <c r="T472" s="133">
        <f>IF(Veriler!T472&lt;=0.1, S472, IF(AND(Veriler!T472&gt;0.1, F472="", P472="E"), IF(Q472&gt;Veriler!$G$2, Q472*S472, IF(Q472&lt;Veriler!$G$2, Veriler!$G$2*S472, Q472*S472)), 0))</f>
        <v>0</v>
      </c>
      <c r="U472" s="133" t="str">
        <f t="shared" si="147"/>
        <v xml:space="preserve"> </v>
      </c>
      <c r="V472" s="134" t="str">
        <f>IFERROR(IF(O472="%10 sınırı aşılmıştır.",L472-T472,IFERROR(IF(F472="",IF(S472=1,0,IF(L472-S472=0,"",L472-S472)),IF(Veriler!M472="",L472,IF(L472*Veriler!M472=0,"",L472*Veriler!M472))),L472)),0)</f>
        <v/>
      </c>
      <c r="W472" s="146"/>
      <c r="X472" s="146"/>
      <c r="Y472" s="146"/>
    </row>
    <row r="473" spans="1:25" s="99" customFormat="1" ht="54.75" customHeight="1" x14ac:dyDescent="0.25">
      <c r="A473" s="96">
        <f t="shared" si="148"/>
        <v>349</v>
      </c>
      <c r="B473" s="175"/>
      <c r="C473" s="176"/>
      <c r="D473" s="113"/>
      <c r="E473" s="115"/>
      <c r="F473" s="174"/>
      <c r="G473" s="114" t="str">
        <f t="shared" si="143"/>
        <v/>
      </c>
      <c r="H473" s="115"/>
      <c r="I473" s="115"/>
      <c r="J473" s="115"/>
      <c r="K473" s="115"/>
      <c r="L473" s="133" t="str">
        <f t="shared" si="144"/>
        <v/>
      </c>
      <c r="M473" s="116" t="str">
        <f>IF(L473="", "", L473/Veriler!$X$1)</f>
        <v/>
      </c>
      <c r="N473" s="116" t="str">
        <f>IF(F473&lt;&gt;"", "İthal Girdi", IF(Veriler!T473="", "", IF(Veriler!S473="H", "%0,5 üzerindedir", IF(Veriler!T473&gt;0.1, "%10 sınırı aşılmıştır.", "Uygun"))))</f>
        <v>%0,5 üzerindedir</v>
      </c>
      <c r="O473" s="116" t="str">
        <f t="shared" si="145"/>
        <v xml:space="preserve"> </v>
      </c>
      <c r="P473" s="117"/>
      <c r="Q473" s="118"/>
      <c r="R473" s="119" t="str">
        <f t="shared" si="146"/>
        <v/>
      </c>
      <c r="S473" s="133">
        <f>IFERROR(IF(M473&lt;=0.005,IF(F473="",L473,0),IF(F473&lt;&gt;"",0,IF(P473="",0,IF(P473="H",0,IF(Q473&lt;Veriler!$G$2,L473*Veriler!$G$2,L473*Q473)))))," ")</f>
        <v>0</v>
      </c>
      <c r="T473" s="133">
        <f>IF(Veriler!T473&lt;=0.1, S473, IF(AND(Veriler!T473&gt;0.1, F473="", P473="E"), IF(Q473&gt;Veriler!$G$2, Q473*S473, IF(Q473&lt;Veriler!$G$2, Veriler!$G$2*S473, Q473*S473)), 0))</f>
        <v>0</v>
      </c>
      <c r="U473" s="133" t="str">
        <f t="shared" si="147"/>
        <v xml:space="preserve"> </v>
      </c>
      <c r="V473" s="134" t="str">
        <f>IFERROR(IF(O473="%10 sınırı aşılmıştır.",L473-T473,IFERROR(IF(F473="",IF(S473=1,0,IF(L473-S473=0,"",L473-S473)),IF(Veriler!M473="",L473,IF(L473*Veriler!M473=0,"",L473*Veriler!M473))),L473)),0)</f>
        <v/>
      </c>
      <c r="W473" s="146"/>
      <c r="X473" s="146"/>
      <c r="Y473" s="146"/>
    </row>
    <row r="474" spans="1:25" s="99" customFormat="1" ht="54.75" customHeight="1" x14ac:dyDescent="0.25">
      <c r="A474" s="96">
        <f t="shared" si="148"/>
        <v>350</v>
      </c>
      <c r="B474" s="175"/>
      <c r="C474" s="176"/>
      <c r="D474" s="113"/>
      <c r="E474" s="115"/>
      <c r="F474" s="174"/>
      <c r="G474" s="114" t="str">
        <f t="shared" si="143"/>
        <v/>
      </c>
      <c r="H474" s="115"/>
      <c r="I474" s="115"/>
      <c r="J474" s="115"/>
      <c r="K474" s="115"/>
      <c r="L474" s="133" t="str">
        <f t="shared" si="144"/>
        <v/>
      </c>
      <c r="M474" s="116" t="str">
        <f>IF(L474="", "", L474/Veriler!$X$1)</f>
        <v/>
      </c>
      <c r="N474" s="116" t="str">
        <f>IF(F474&lt;&gt;"", "İthal Girdi", IF(Veriler!T474="", "", IF(Veriler!S474="H", "%0,5 üzerindedir", IF(Veriler!T474&gt;0.1, "%10 sınırı aşılmıştır.", "Uygun"))))</f>
        <v>%0,5 üzerindedir</v>
      </c>
      <c r="O474" s="116" t="str">
        <f t="shared" si="145"/>
        <v xml:space="preserve"> </v>
      </c>
      <c r="P474" s="117"/>
      <c r="Q474" s="118"/>
      <c r="R474" s="119" t="str">
        <f t="shared" si="146"/>
        <v/>
      </c>
      <c r="S474" s="133">
        <f>IFERROR(IF(M474&lt;=0.005,IF(F474="",L474,0),IF(F474&lt;&gt;"",0,IF(P474="",0,IF(P474="H",0,IF(Q474&lt;Veriler!$G$2,L474*Veriler!$G$2,L474*Q474)))))," ")</f>
        <v>0</v>
      </c>
      <c r="T474" s="133">
        <f>IF(Veriler!T474&lt;=0.1, S474, IF(AND(Veriler!T474&gt;0.1, F474="", P474="E"), IF(Q474&gt;Veriler!$G$2, Q474*S474, IF(Q474&lt;Veriler!$G$2, Veriler!$G$2*S474, Q474*S474)), 0))</f>
        <v>0</v>
      </c>
      <c r="U474" s="133" t="str">
        <f t="shared" si="147"/>
        <v xml:space="preserve"> </v>
      </c>
      <c r="V474" s="134" t="str">
        <f>IFERROR(IF(O474="%10 sınırı aşılmıştır.",L474-T474,IFERROR(IF(F474="",IF(S474=1,0,IF(L474-S474=0,"",L474-S474)),IF(Veriler!M474="",L474,IF(L474*Veriler!M474=0,"",L474*Veriler!M474))),L474)),0)</f>
        <v/>
      </c>
      <c r="W474" s="146"/>
      <c r="X474" s="146"/>
      <c r="Y474" s="146"/>
    </row>
    <row r="475" spans="1:25" s="99" customFormat="1" ht="36" hidden="1" customHeight="1" x14ac:dyDescent="0.25">
      <c r="A475" s="101"/>
      <c r="B475" s="191" t="s">
        <v>16</v>
      </c>
      <c r="C475" s="176"/>
      <c r="D475" s="120"/>
      <c r="E475" s="171"/>
      <c r="F475" s="172"/>
      <c r="G475" s="121"/>
      <c r="H475" s="115"/>
      <c r="I475" s="115"/>
      <c r="J475" s="115"/>
      <c r="K475" s="115"/>
      <c r="L475" s="121"/>
      <c r="M475" s="121"/>
      <c r="N475" s="121"/>
      <c r="O475" s="121"/>
      <c r="P475" s="120"/>
      <c r="Q475" s="120"/>
      <c r="R475" s="183"/>
      <c r="S475" s="184"/>
      <c r="T475" s="121"/>
      <c r="U475" s="121"/>
      <c r="V475" s="121"/>
      <c r="W475" s="146"/>
      <c r="X475" s="146"/>
      <c r="Y475" s="146"/>
    </row>
    <row r="476" spans="1:25" s="99" customFormat="1" ht="54.75" customHeight="1" x14ac:dyDescent="0.25">
      <c r="A476" s="96">
        <f>A474+1</f>
        <v>351</v>
      </c>
      <c r="B476" s="175"/>
      <c r="C476" s="176"/>
      <c r="D476" s="113"/>
      <c r="E476" s="115"/>
      <c r="F476" s="174"/>
      <c r="G476" s="114" t="str">
        <f t="shared" ref="G476:G489" si="149">IF(AND(F476&lt;&gt;"",V476&lt;&gt;"",L476&lt;&gt;0),V476/L476,"")</f>
        <v/>
      </c>
      <c r="H476" s="115"/>
      <c r="I476" s="115"/>
      <c r="J476" s="115"/>
      <c r="K476" s="115"/>
      <c r="L476" s="133" t="str">
        <f t="shared" ref="L476:L489" si="150">IF(AND(H476&lt;&gt;0, J476&lt;&gt;0, K476&lt;&gt;0), H476*J476*K476, "")</f>
        <v/>
      </c>
      <c r="M476" s="116" t="str">
        <f>IF(L476="", "", L476/Veriler!$X$1)</f>
        <v/>
      </c>
      <c r="N476" s="116" t="str">
        <f>IF(F476&lt;&gt;"", "İthal Girdi", IF(Veriler!T476="", "", IF(Veriler!S476="H", "%0,5 üzerindedir", IF(Veriler!T476&gt;0.1, "%10 sınırı aşılmıştır.", "Uygun"))))</f>
        <v>%0,5 üzerindedir</v>
      </c>
      <c r="O476" s="116" t="str">
        <f t="shared" ref="O476:O489" si="151">IF(M476=""," ",N476)</f>
        <v xml:space="preserve"> </v>
      </c>
      <c r="P476" s="117"/>
      <c r="Q476" s="118"/>
      <c r="R476" s="119" t="str">
        <f t="shared" ref="R476:R489" si="152">IFERROR(IF(AND(T476&lt;&gt;"",L476&lt;&gt;"",L476&lt;&gt;0,T476&lt;&gt;0),T476/L476,"")," ")</f>
        <v/>
      </c>
      <c r="S476" s="133">
        <f>IFERROR(IF(M476&lt;=0.005,IF(F476="",L476,0),IF(F476&lt;&gt;"",0,IF(P476="",0,IF(P476="H",0,IF(Q476&lt;Veriler!$G$2,L476*Veriler!$G$2,L476*Q476)))))," ")</f>
        <v>0</v>
      </c>
      <c r="T476" s="133">
        <f>IF(Veriler!T476&lt;=0.1, S476, IF(AND(Veriler!T476&gt;0.1, F476="", P476="E"), IF(Q476&gt;Veriler!$G$2, Q476*S476, IF(Q476&lt;Veriler!$G$2, Veriler!$G$2*S476, Q476*S476)), 0))</f>
        <v>0</v>
      </c>
      <c r="U476" s="133" t="str">
        <f t="shared" ref="U476:U489" si="153">IF(T476=0," ",T476)</f>
        <v xml:space="preserve"> </v>
      </c>
      <c r="V476" s="134" t="str">
        <f>IFERROR(IF(O476="%10 sınırı aşılmıştır.",L476-T476,IFERROR(IF(F476="",IF(S476=1,0,IF(L476-S476=0,"",L476-S476)),IF(Veriler!M476="",L476,IF(L476*Veriler!M476=0,"",L476*Veriler!M476))),L476)),0)</f>
        <v/>
      </c>
      <c r="W476" s="146"/>
      <c r="X476" s="146"/>
      <c r="Y476" s="146"/>
    </row>
    <row r="477" spans="1:25" s="99" customFormat="1" ht="54.75" customHeight="1" x14ac:dyDescent="0.25">
      <c r="A477" s="96">
        <f t="shared" ref="A477:A489" si="154">A476+1</f>
        <v>352</v>
      </c>
      <c r="B477" s="175"/>
      <c r="C477" s="176"/>
      <c r="D477" s="113"/>
      <c r="E477" s="115"/>
      <c r="F477" s="174"/>
      <c r="G477" s="114" t="str">
        <f t="shared" si="149"/>
        <v/>
      </c>
      <c r="H477" s="115"/>
      <c r="I477" s="115"/>
      <c r="J477" s="115"/>
      <c r="K477" s="115"/>
      <c r="L477" s="133" t="str">
        <f t="shared" si="150"/>
        <v/>
      </c>
      <c r="M477" s="116" t="str">
        <f>IF(L477="", "", L477/Veriler!$X$1)</f>
        <v/>
      </c>
      <c r="N477" s="116" t="str">
        <f>IF(F477&lt;&gt;"", "İthal Girdi", IF(Veriler!T477="", "", IF(Veriler!S477="H", "%0,5 üzerindedir", IF(Veriler!T477&gt;0.1, "%10 sınırı aşılmıştır.", "Uygun"))))</f>
        <v>%0,5 üzerindedir</v>
      </c>
      <c r="O477" s="116" t="str">
        <f t="shared" si="151"/>
        <v xml:space="preserve"> </v>
      </c>
      <c r="P477" s="117"/>
      <c r="Q477" s="118"/>
      <c r="R477" s="119" t="str">
        <f t="shared" si="152"/>
        <v/>
      </c>
      <c r="S477" s="133">
        <f>IFERROR(IF(M477&lt;=0.005,IF(F477="",L477,0),IF(F477&lt;&gt;"",0,IF(P477="",0,IF(P477="H",0,IF(Q477&lt;Veriler!$G$2,L477*Veriler!$G$2,L477*Q477)))))," ")</f>
        <v>0</v>
      </c>
      <c r="T477" s="133">
        <f>IF(Veriler!T477&lt;=0.1, S477, IF(AND(Veriler!T477&gt;0.1, F477="", P477="E"), IF(Q477&gt;Veriler!$G$2, Q477*S477, IF(Q477&lt;Veriler!$G$2, Veriler!$G$2*S477, Q477*S477)), 0))</f>
        <v>0</v>
      </c>
      <c r="U477" s="133" t="str">
        <f t="shared" si="153"/>
        <v xml:space="preserve"> </v>
      </c>
      <c r="V477" s="134" t="str">
        <f>IFERROR(IF(O477="%10 sınırı aşılmıştır.",L477-T477,IFERROR(IF(F477="",IF(S477=1,0,IF(L477-S477=0,"",L477-S477)),IF(Veriler!M477="",L477,IF(L477*Veriler!M477=0,"",L477*Veriler!M477))),L477)),0)</f>
        <v/>
      </c>
      <c r="W477" s="146"/>
      <c r="X477" s="146"/>
      <c r="Y477" s="146"/>
    </row>
    <row r="478" spans="1:25" s="99" customFormat="1" ht="54.75" customHeight="1" x14ac:dyDescent="0.25">
      <c r="A478" s="96">
        <f t="shared" si="154"/>
        <v>353</v>
      </c>
      <c r="B478" s="175"/>
      <c r="C478" s="176"/>
      <c r="D478" s="113"/>
      <c r="E478" s="115"/>
      <c r="F478" s="174"/>
      <c r="G478" s="114" t="str">
        <f t="shared" si="149"/>
        <v/>
      </c>
      <c r="H478" s="115"/>
      <c r="I478" s="115"/>
      <c r="J478" s="115"/>
      <c r="K478" s="115"/>
      <c r="L478" s="133" t="str">
        <f t="shared" si="150"/>
        <v/>
      </c>
      <c r="M478" s="116" t="str">
        <f>IF(L478="", "", L478/Veriler!$X$1)</f>
        <v/>
      </c>
      <c r="N478" s="116" t="str">
        <f>IF(F478&lt;&gt;"", "İthal Girdi", IF(Veriler!T478="", "", IF(Veriler!S478="H", "%0,5 üzerindedir", IF(Veriler!T478&gt;0.1, "%10 sınırı aşılmıştır.", "Uygun"))))</f>
        <v>%0,5 üzerindedir</v>
      </c>
      <c r="O478" s="116" t="str">
        <f t="shared" si="151"/>
        <v xml:space="preserve"> </v>
      </c>
      <c r="P478" s="117"/>
      <c r="Q478" s="118"/>
      <c r="R478" s="119" t="str">
        <f t="shared" si="152"/>
        <v/>
      </c>
      <c r="S478" s="133">
        <f>IFERROR(IF(M478&lt;=0.005,IF(F478="",L478,0),IF(F478&lt;&gt;"",0,IF(P478="",0,IF(P478="H",0,IF(Q478&lt;Veriler!$G$2,L478*Veriler!$G$2,L478*Q478)))))," ")</f>
        <v>0</v>
      </c>
      <c r="T478" s="133">
        <f>IF(Veriler!T478&lt;=0.1, S478, IF(AND(Veriler!T478&gt;0.1, F478="", P478="E"), IF(Q478&gt;Veriler!$G$2, Q478*S478, IF(Q478&lt;Veriler!$G$2, Veriler!$G$2*S478, Q478*S478)), 0))</f>
        <v>0</v>
      </c>
      <c r="U478" s="133" t="str">
        <f t="shared" si="153"/>
        <v xml:space="preserve"> </v>
      </c>
      <c r="V478" s="134" t="str">
        <f>IFERROR(IF(O478="%10 sınırı aşılmıştır.",L478-T478,IFERROR(IF(F478="",IF(S478=1,0,IF(L478-S478=0,"",L478-S478)),IF(Veriler!M478="",L478,IF(L478*Veriler!M478=0,"",L478*Veriler!M478))),L478)),0)</f>
        <v/>
      </c>
      <c r="W478" s="146"/>
      <c r="X478" s="146"/>
      <c r="Y478" s="146"/>
    </row>
    <row r="479" spans="1:25" s="99" customFormat="1" ht="54.75" customHeight="1" x14ac:dyDescent="0.25">
      <c r="A479" s="96">
        <f t="shared" si="154"/>
        <v>354</v>
      </c>
      <c r="B479" s="175"/>
      <c r="C479" s="176"/>
      <c r="D479" s="113"/>
      <c r="E479" s="115"/>
      <c r="F479" s="174"/>
      <c r="G479" s="114" t="str">
        <f t="shared" si="149"/>
        <v/>
      </c>
      <c r="H479" s="115"/>
      <c r="I479" s="115"/>
      <c r="J479" s="115"/>
      <c r="K479" s="115"/>
      <c r="L479" s="133" t="str">
        <f t="shared" si="150"/>
        <v/>
      </c>
      <c r="M479" s="116" t="str">
        <f>IF(L479="", "", L479/Veriler!$X$1)</f>
        <v/>
      </c>
      <c r="N479" s="116" t="str">
        <f>IF(F479&lt;&gt;"", "İthal Girdi", IF(Veriler!T479="", "", IF(Veriler!S479="H", "%0,5 üzerindedir", IF(Veriler!T479&gt;0.1, "%10 sınırı aşılmıştır.", "Uygun"))))</f>
        <v>%0,5 üzerindedir</v>
      </c>
      <c r="O479" s="116" t="str">
        <f t="shared" si="151"/>
        <v xml:space="preserve"> </v>
      </c>
      <c r="P479" s="117"/>
      <c r="Q479" s="118"/>
      <c r="R479" s="119" t="str">
        <f t="shared" si="152"/>
        <v/>
      </c>
      <c r="S479" s="133">
        <f>IFERROR(IF(M479&lt;=0.005,IF(F479="",L479,0),IF(F479&lt;&gt;"",0,IF(P479="",0,IF(P479="H",0,IF(Q479&lt;Veriler!$G$2,L479*Veriler!$G$2,L479*Q479)))))," ")</f>
        <v>0</v>
      </c>
      <c r="T479" s="133">
        <f>IF(Veriler!T479&lt;=0.1, S479, IF(AND(Veriler!T479&gt;0.1, F479="", P479="E"), IF(Q479&gt;Veriler!$G$2, Q479*S479, IF(Q479&lt;Veriler!$G$2, Veriler!$G$2*S479, Q479*S479)), 0))</f>
        <v>0</v>
      </c>
      <c r="U479" s="133" t="str">
        <f t="shared" si="153"/>
        <v xml:space="preserve"> </v>
      </c>
      <c r="V479" s="134" t="str">
        <f>IFERROR(IF(O479="%10 sınırı aşılmıştır.",L479-T479,IFERROR(IF(F479="",IF(S479=1,0,IF(L479-S479=0,"",L479-S479)),IF(Veriler!M479="",L479,IF(L479*Veriler!M479=0,"",L479*Veriler!M479))),L479)),0)</f>
        <v/>
      </c>
      <c r="W479" s="146"/>
      <c r="X479" s="146"/>
      <c r="Y479" s="146"/>
    </row>
    <row r="480" spans="1:25" s="99" customFormat="1" ht="54.75" customHeight="1" x14ac:dyDescent="0.25">
      <c r="A480" s="96">
        <f t="shared" si="154"/>
        <v>355</v>
      </c>
      <c r="B480" s="175"/>
      <c r="C480" s="176"/>
      <c r="D480" s="113"/>
      <c r="E480" s="115"/>
      <c r="F480" s="174"/>
      <c r="G480" s="114" t="str">
        <f t="shared" si="149"/>
        <v/>
      </c>
      <c r="H480" s="115"/>
      <c r="I480" s="115"/>
      <c r="J480" s="115"/>
      <c r="K480" s="115"/>
      <c r="L480" s="133" t="str">
        <f t="shared" si="150"/>
        <v/>
      </c>
      <c r="M480" s="116" t="str">
        <f>IF(L480="", "", L480/Veriler!$X$1)</f>
        <v/>
      </c>
      <c r="N480" s="116" t="str">
        <f>IF(F480&lt;&gt;"", "İthal Girdi", IF(Veriler!T480="", "", IF(Veriler!S480="H", "%0,5 üzerindedir", IF(Veriler!T480&gt;0.1, "%10 sınırı aşılmıştır.", "Uygun"))))</f>
        <v>%0,5 üzerindedir</v>
      </c>
      <c r="O480" s="116" t="str">
        <f t="shared" si="151"/>
        <v xml:space="preserve"> </v>
      </c>
      <c r="P480" s="117"/>
      <c r="Q480" s="118"/>
      <c r="R480" s="119" t="str">
        <f t="shared" si="152"/>
        <v/>
      </c>
      <c r="S480" s="133">
        <f>IFERROR(IF(M480&lt;=0.005,IF(F480="",L480,0),IF(F480&lt;&gt;"",0,IF(P480="",0,IF(P480="H",0,IF(Q480&lt;Veriler!$G$2,L480*Veriler!$G$2,L480*Q480)))))," ")</f>
        <v>0</v>
      </c>
      <c r="T480" s="133">
        <f>IF(Veriler!T480&lt;=0.1, S480, IF(AND(Veriler!T480&gt;0.1, F480="", P480="E"), IF(Q480&gt;Veriler!$G$2, Q480*S480, IF(Q480&lt;Veriler!$G$2, Veriler!$G$2*S480, Q480*S480)), 0))</f>
        <v>0</v>
      </c>
      <c r="U480" s="133" t="str">
        <f t="shared" si="153"/>
        <v xml:space="preserve"> </v>
      </c>
      <c r="V480" s="134" t="str">
        <f>IFERROR(IF(O480="%10 sınırı aşılmıştır.",L480-T480,IFERROR(IF(F480="",IF(S480=1,0,IF(L480-S480=0,"",L480-S480)),IF(Veriler!M480="",L480,IF(L480*Veriler!M480=0,"",L480*Veriler!M480))),L480)),0)</f>
        <v/>
      </c>
      <c r="W480" s="146"/>
      <c r="X480" s="146"/>
      <c r="Y480" s="146"/>
    </row>
    <row r="481" spans="1:25" s="99" customFormat="1" ht="54.75" customHeight="1" x14ac:dyDescent="0.25">
      <c r="A481" s="96">
        <f t="shared" si="154"/>
        <v>356</v>
      </c>
      <c r="B481" s="175"/>
      <c r="C481" s="176"/>
      <c r="D481" s="113"/>
      <c r="E481" s="115"/>
      <c r="F481" s="174"/>
      <c r="G481" s="114" t="str">
        <f t="shared" si="149"/>
        <v/>
      </c>
      <c r="H481" s="115"/>
      <c r="I481" s="115"/>
      <c r="J481" s="115"/>
      <c r="K481" s="115"/>
      <c r="L481" s="133" t="str">
        <f t="shared" si="150"/>
        <v/>
      </c>
      <c r="M481" s="116" t="str">
        <f>IF(L481="", "", L481/Veriler!$X$1)</f>
        <v/>
      </c>
      <c r="N481" s="116" t="str">
        <f>IF(F481&lt;&gt;"", "İthal Girdi", IF(Veriler!T481="", "", IF(Veriler!S481="H", "%0,5 üzerindedir", IF(Veriler!T481&gt;0.1, "%10 sınırı aşılmıştır.", "Uygun"))))</f>
        <v>%0,5 üzerindedir</v>
      </c>
      <c r="O481" s="116" t="str">
        <f t="shared" si="151"/>
        <v xml:space="preserve"> </v>
      </c>
      <c r="P481" s="117"/>
      <c r="Q481" s="118"/>
      <c r="R481" s="119" t="str">
        <f t="shared" si="152"/>
        <v/>
      </c>
      <c r="S481" s="133">
        <f>IFERROR(IF(M481&lt;=0.005,IF(F481="",L481,0),IF(F481&lt;&gt;"",0,IF(P481="",0,IF(P481="H",0,IF(Q481&lt;Veriler!$G$2,L481*Veriler!$G$2,L481*Q481)))))," ")</f>
        <v>0</v>
      </c>
      <c r="T481" s="133">
        <f>IF(Veriler!T481&lt;=0.1, S481, IF(AND(Veriler!T481&gt;0.1, F481="", P481="E"), IF(Q481&gt;Veriler!$G$2, Q481*S481, IF(Q481&lt;Veriler!$G$2, Veriler!$G$2*S481, Q481*S481)), 0))</f>
        <v>0</v>
      </c>
      <c r="U481" s="133" t="str">
        <f t="shared" si="153"/>
        <v xml:space="preserve"> </v>
      </c>
      <c r="V481" s="134" t="str">
        <f>IFERROR(IF(O481="%10 sınırı aşılmıştır.",L481-T481,IFERROR(IF(F481="",IF(S481=1,0,IF(L481-S481=0,"",L481-S481)),IF(Veriler!M481="",L481,IF(L481*Veriler!M481=0,"",L481*Veriler!M481))),L481)),0)</f>
        <v/>
      </c>
      <c r="W481" s="146"/>
      <c r="X481" s="146"/>
      <c r="Y481" s="146"/>
    </row>
    <row r="482" spans="1:25" s="99" customFormat="1" ht="54.75" customHeight="1" x14ac:dyDescent="0.25">
      <c r="A482" s="96">
        <f t="shared" si="154"/>
        <v>357</v>
      </c>
      <c r="B482" s="175"/>
      <c r="C482" s="176"/>
      <c r="D482" s="113"/>
      <c r="E482" s="115"/>
      <c r="F482" s="174"/>
      <c r="G482" s="114" t="str">
        <f t="shared" si="149"/>
        <v/>
      </c>
      <c r="H482" s="115"/>
      <c r="I482" s="115"/>
      <c r="J482" s="115"/>
      <c r="K482" s="115"/>
      <c r="L482" s="133" t="str">
        <f t="shared" si="150"/>
        <v/>
      </c>
      <c r="M482" s="116" t="str">
        <f>IF(L482="", "", L482/Veriler!$X$1)</f>
        <v/>
      </c>
      <c r="N482" s="116" t="str">
        <f>IF(F482&lt;&gt;"", "İthal Girdi", IF(Veriler!T482="", "", IF(Veriler!S482="H", "%0,5 üzerindedir", IF(Veriler!T482&gt;0.1, "%10 sınırı aşılmıştır.", "Uygun"))))</f>
        <v>%0,5 üzerindedir</v>
      </c>
      <c r="O482" s="116" t="str">
        <f t="shared" si="151"/>
        <v xml:space="preserve"> </v>
      </c>
      <c r="P482" s="117"/>
      <c r="Q482" s="118"/>
      <c r="R482" s="119" t="str">
        <f t="shared" si="152"/>
        <v/>
      </c>
      <c r="S482" s="133">
        <f>IFERROR(IF(M482&lt;=0.005,IF(F482="",L482,0),IF(F482&lt;&gt;"",0,IF(P482="",0,IF(P482="H",0,IF(Q482&lt;Veriler!$G$2,L482*Veriler!$G$2,L482*Q482)))))," ")</f>
        <v>0</v>
      </c>
      <c r="T482" s="133">
        <f>IF(Veriler!T482&lt;=0.1, S482, IF(AND(Veriler!T482&gt;0.1, F482="", P482="E"), IF(Q482&gt;Veriler!$G$2, Q482*S482, IF(Q482&lt;Veriler!$G$2, Veriler!$G$2*S482, Q482*S482)), 0))</f>
        <v>0</v>
      </c>
      <c r="U482" s="133" t="str">
        <f t="shared" si="153"/>
        <v xml:space="preserve"> </v>
      </c>
      <c r="V482" s="134" t="str">
        <f>IFERROR(IF(O482="%10 sınırı aşılmıştır.",L482-T482,IFERROR(IF(F482="",IF(S482=1,0,IF(L482-S482=0,"",L482-S482)),IF(Veriler!M482="",L482,IF(L482*Veriler!M482=0,"",L482*Veriler!M482))),L482)),0)</f>
        <v/>
      </c>
      <c r="W482" s="146"/>
      <c r="X482" s="146"/>
      <c r="Y482" s="146"/>
    </row>
    <row r="483" spans="1:25" s="99" customFormat="1" ht="54.75" customHeight="1" x14ac:dyDescent="0.25">
      <c r="A483" s="96">
        <f t="shared" si="154"/>
        <v>358</v>
      </c>
      <c r="B483" s="175"/>
      <c r="C483" s="176"/>
      <c r="D483" s="113"/>
      <c r="E483" s="115"/>
      <c r="F483" s="174"/>
      <c r="G483" s="114" t="str">
        <f t="shared" si="149"/>
        <v/>
      </c>
      <c r="H483" s="115"/>
      <c r="I483" s="115"/>
      <c r="J483" s="115"/>
      <c r="K483" s="115"/>
      <c r="L483" s="133" t="str">
        <f t="shared" si="150"/>
        <v/>
      </c>
      <c r="M483" s="116" t="str">
        <f>IF(L483="", "", L483/Veriler!$X$1)</f>
        <v/>
      </c>
      <c r="N483" s="116" t="str">
        <f>IF(F483&lt;&gt;"", "İthal Girdi", IF(Veriler!T483="", "", IF(Veriler!S483="H", "%0,5 üzerindedir", IF(Veriler!T483&gt;0.1, "%10 sınırı aşılmıştır.", "Uygun"))))</f>
        <v>%0,5 üzerindedir</v>
      </c>
      <c r="O483" s="116" t="str">
        <f t="shared" si="151"/>
        <v xml:space="preserve"> </v>
      </c>
      <c r="P483" s="117"/>
      <c r="Q483" s="118"/>
      <c r="R483" s="119" t="str">
        <f t="shared" si="152"/>
        <v/>
      </c>
      <c r="S483" s="133">
        <f>IFERROR(IF(M483&lt;=0.005,IF(F483="",L483,0),IF(F483&lt;&gt;"",0,IF(P483="",0,IF(P483="H",0,IF(Q483&lt;Veriler!$G$2,L483*Veriler!$G$2,L483*Q483)))))," ")</f>
        <v>0</v>
      </c>
      <c r="T483" s="133">
        <f>IF(Veriler!T483&lt;=0.1, S483, IF(AND(Veriler!T483&gt;0.1, F483="", P483="E"), IF(Q483&gt;Veriler!$G$2, Q483*S483, IF(Q483&lt;Veriler!$G$2, Veriler!$G$2*S483, Q483*S483)), 0))</f>
        <v>0</v>
      </c>
      <c r="U483" s="133" t="str">
        <f t="shared" si="153"/>
        <v xml:space="preserve"> </v>
      </c>
      <c r="V483" s="134" t="str">
        <f>IFERROR(IF(O483="%10 sınırı aşılmıştır.",L483-T483,IFERROR(IF(F483="",IF(S483=1,0,IF(L483-S483=0,"",L483-S483)),IF(Veriler!M483="",L483,IF(L483*Veriler!M483=0,"",L483*Veriler!M483))),L483)),0)</f>
        <v/>
      </c>
      <c r="W483" s="146"/>
      <c r="X483" s="146"/>
      <c r="Y483" s="146"/>
    </row>
    <row r="484" spans="1:25" s="99" customFormat="1" ht="54.75" customHeight="1" x14ac:dyDescent="0.25">
      <c r="A484" s="96">
        <f t="shared" si="154"/>
        <v>359</v>
      </c>
      <c r="B484" s="175"/>
      <c r="C484" s="176"/>
      <c r="D484" s="113"/>
      <c r="E484" s="115"/>
      <c r="F484" s="174"/>
      <c r="G484" s="114" t="str">
        <f t="shared" si="149"/>
        <v/>
      </c>
      <c r="H484" s="115"/>
      <c r="I484" s="115"/>
      <c r="J484" s="115"/>
      <c r="K484" s="115"/>
      <c r="L484" s="133" t="str">
        <f t="shared" si="150"/>
        <v/>
      </c>
      <c r="M484" s="116" t="str">
        <f>IF(L484="", "", L484/Veriler!$X$1)</f>
        <v/>
      </c>
      <c r="N484" s="116" t="str">
        <f>IF(F484&lt;&gt;"", "İthal Girdi", IF(Veriler!T484="", "", IF(Veriler!S484="H", "%0,5 üzerindedir", IF(Veriler!T484&gt;0.1, "%10 sınırı aşılmıştır.", "Uygun"))))</f>
        <v>%0,5 üzerindedir</v>
      </c>
      <c r="O484" s="116" t="str">
        <f t="shared" si="151"/>
        <v xml:space="preserve"> </v>
      </c>
      <c r="P484" s="117"/>
      <c r="Q484" s="118"/>
      <c r="R484" s="119" t="str">
        <f t="shared" si="152"/>
        <v/>
      </c>
      <c r="S484" s="133">
        <f>IFERROR(IF(M484&lt;=0.005,IF(F484="",L484,0),IF(F484&lt;&gt;"",0,IF(P484="",0,IF(P484="H",0,IF(Q484&lt;Veriler!$G$2,L484*Veriler!$G$2,L484*Q484)))))," ")</f>
        <v>0</v>
      </c>
      <c r="T484" s="133">
        <f>IF(Veriler!T484&lt;=0.1, S484, IF(AND(Veriler!T484&gt;0.1, F484="", P484="E"), IF(Q484&gt;Veriler!$G$2, Q484*S484, IF(Q484&lt;Veriler!$G$2, Veriler!$G$2*S484, Q484*S484)), 0))</f>
        <v>0</v>
      </c>
      <c r="U484" s="133" t="str">
        <f t="shared" si="153"/>
        <v xml:space="preserve"> </v>
      </c>
      <c r="V484" s="134" t="str">
        <f>IFERROR(IF(O484="%10 sınırı aşılmıştır.",L484-T484,IFERROR(IF(F484="",IF(S484=1,0,IF(L484-S484=0,"",L484-S484)),IF(Veriler!M484="",L484,IF(L484*Veriler!M484=0,"",L484*Veriler!M484))),L484)),0)</f>
        <v/>
      </c>
      <c r="W484" s="146"/>
      <c r="X484" s="146"/>
      <c r="Y484" s="146"/>
    </row>
    <row r="485" spans="1:25" s="99" customFormat="1" ht="54.75" customHeight="1" x14ac:dyDescent="0.25">
      <c r="A485" s="96">
        <f t="shared" si="154"/>
        <v>360</v>
      </c>
      <c r="B485" s="175"/>
      <c r="C485" s="176"/>
      <c r="D485" s="113"/>
      <c r="E485" s="115"/>
      <c r="F485" s="174"/>
      <c r="G485" s="114" t="str">
        <f t="shared" si="149"/>
        <v/>
      </c>
      <c r="H485" s="115"/>
      <c r="I485" s="115"/>
      <c r="J485" s="115"/>
      <c r="K485" s="115"/>
      <c r="L485" s="133" t="str">
        <f t="shared" si="150"/>
        <v/>
      </c>
      <c r="M485" s="116" t="str">
        <f>IF(L485="", "", L485/Veriler!$X$1)</f>
        <v/>
      </c>
      <c r="N485" s="116" t="str">
        <f>IF(F485&lt;&gt;"", "İthal Girdi", IF(Veriler!T485="", "", IF(Veriler!S485="H", "%0,5 üzerindedir", IF(Veriler!T485&gt;0.1, "%10 sınırı aşılmıştır.", "Uygun"))))</f>
        <v>%0,5 üzerindedir</v>
      </c>
      <c r="O485" s="116" t="str">
        <f t="shared" si="151"/>
        <v xml:space="preserve"> </v>
      </c>
      <c r="P485" s="117"/>
      <c r="Q485" s="118"/>
      <c r="R485" s="119" t="str">
        <f t="shared" si="152"/>
        <v/>
      </c>
      <c r="S485" s="133">
        <f>IFERROR(IF(M485&lt;=0.005,IF(F485="",L485,0),IF(F485&lt;&gt;"",0,IF(P485="",0,IF(P485="H",0,IF(Q485&lt;Veriler!$G$2,L485*Veriler!$G$2,L485*Q485)))))," ")</f>
        <v>0</v>
      </c>
      <c r="T485" s="133">
        <f>IF(Veriler!T485&lt;=0.1, S485, IF(AND(Veriler!T485&gt;0.1, F485="", P485="E"), IF(Q485&gt;Veriler!$G$2, Q485*S485, IF(Q485&lt;Veriler!$G$2, Veriler!$G$2*S485, Q485*S485)), 0))</f>
        <v>0</v>
      </c>
      <c r="U485" s="133" t="str">
        <f t="shared" si="153"/>
        <v xml:space="preserve"> </v>
      </c>
      <c r="V485" s="134" t="str">
        <f>IFERROR(IF(O485="%10 sınırı aşılmıştır.",L485-T485,IFERROR(IF(F485="",IF(S485=1,0,IF(L485-S485=0,"",L485-S485)),IF(Veriler!M485="",L485,IF(L485*Veriler!M485=0,"",L485*Veriler!M485))),L485)),0)</f>
        <v/>
      </c>
      <c r="W485" s="146"/>
      <c r="X485" s="146"/>
      <c r="Y485" s="146"/>
    </row>
    <row r="486" spans="1:25" s="99" customFormat="1" ht="54.75" customHeight="1" x14ac:dyDescent="0.25">
      <c r="A486" s="96">
        <f t="shared" si="154"/>
        <v>361</v>
      </c>
      <c r="B486" s="175"/>
      <c r="C486" s="176"/>
      <c r="D486" s="113"/>
      <c r="E486" s="115"/>
      <c r="F486" s="174"/>
      <c r="G486" s="114" t="str">
        <f t="shared" si="149"/>
        <v/>
      </c>
      <c r="H486" s="115"/>
      <c r="I486" s="115"/>
      <c r="J486" s="115"/>
      <c r="K486" s="115"/>
      <c r="L486" s="133" t="str">
        <f t="shared" si="150"/>
        <v/>
      </c>
      <c r="M486" s="116" t="str">
        <f>IF(L486="", "", L486/Veriler!$X$1)</f>
        <v/>
      </c>
      <c r="N486" s="116" t="str">
        <f>IF(F486&lt;&gt;"", "İthal Girdi", IF(Veriler!T486="", "", IF(Veriler!S486="H", "%0,5 üzerindedir", IF(Veriler!T486&gt;0.1, "%10 sınırı aşılmıştır.", "Uygun"))))</f>
        <v>%0,5 üzerindedir</v>
      </c>
      <c r="O486" s="116" t="str">
        <f t="shared" si="151"/>
        <v xml:space="preserve"> </v>
      </c>
      <c r="P486" s="117"/>
      <c r="Q486" s="118"/>
      <c r="R486" s="119" t="str">
        <f t="shared" si="152"/>
        <v/>
      </c>
      <c r="S486" s="133">
        <f>IFERROR(IF(M486&lt;=0.005,IF(F486="",L486,0),IF(F486&lt;&gt;"",0,IF(P486="",0,IF(P486="H",0,IF(Q486&lt;Veriler!$G$2,L486*Veriler!$G$2,L486*Q486)))))," ")</f>
        <v>0</v>
      </c>
      <c r="T486" s="133">
        <f>IF(Veriler!T486&lt;=0.1, S486, IF(AND(Veriler!T486&gt;0.1, F486="", P486="E"), IF(Q486&gt;Veriler!$G$2, Q486*S486, IF(Q486&lt;Veriler!$G$2, Veriler!$G$2*S486, Q486*S486)), 0))</f>
        <v>0</v>
      </c>
      <c r="U486" s="133" t="str">
        <f t="shared" si="153"/>
        <v xml:space="preserve"> </v>
      </c>
      <c r="V486" s="134" t="str">
        <f>IFERROR(IF(O486="%10 sınırı aşılmıştır.",L486-T486,IFERROR(IF(F486="",IF(S486=1,0,IF(L486-S486=0,"",L486-S486)),IF(Veriler!M486="",L486,IF(L486*Veriler!M486=0,"",L486*Veriler!M486))),L486)),0)</f>
        <v/>
      </c>
      <c r="W486" s="146"/>
      <c r="X486" s="146"/>
      <c r="Y486" s="146"/>
    </row>
    <row r="487" spans="1:25" s="99" customFormat="1" ht="54.75" customHeight="1" x14ac:dyDescent="0.25">
      <c r="A487" s="96">
        <f t="shared" si="154"/>
        <v>362</v>
      </c>
      <c r="B487" s="175"/>
      <c r="C487" s="176"/>
      <c r="D487" s="113"/>
      <c r="E487" s="115"/>
      <c r="F487" s="174"/>
      <c r="G487" s="114" t="str">
        <f t="shared" si="149"/>
        <v/>
      </c>
      <c r="H487" s="115"/>
      <c r="I487" s="115"/>
      <c r="J487" s="115"/>
      <c r="K487" s="115"/>
      <c r="L487" s="133" t="str">
        <f t="shared" si="150"/>
        <v/>
      </c>
      <c r="M487" s="116" t="str">
        <f>IF(L487="", "", L487/Veriler!$X$1)</f>
        <v/>
      </c>
      <c r="N487" s="116" t="str">
        <f>IF(F487&lt;&gt;"", "İthal Girdi", IF(Veriler!T487="", "", IF(Veriler!S487="H", "%0,5 üzerindedir", IF(Veriler!T487&gt;0.1, "%10 sınırı aşılmıştır.", "Uygun"))))</f>
        <v>%0,5 üzerindedir</v>
      </c>
      <c r="O487" s="116" t="str">
        <f t="shared" si="151"/>
        <v xml:space="preserve"> </v>
      </c>
      <c r="P487" s="117"/>
      <c r="Q487" s="118"/>
      <c r="R487" s="119" t="str">
        <f t="shared" si="152"/>
        <v/>
      </c>
      <c r="S487" s="133">
        <f>IFERROR(IF(M487&lt;=0.005,IF(F487="",L487,0),IF(F487&lt;&gt;"",0,IF(P487="",0,IF(P487="H",0,IF(Q487&lt;Veriler!$G$2,L487*Veriler!$G$2,L487*Q487)))))," ")</f>
        <v>0</v>
      </c>
      <c r="T487" s="133">
        <f>IF(Veriler!T487&lt;=0.1, S487, IF(AND(Veriler!T487&gt;0.1, F487="", P487="E"), IF(Q487&gt;Veriler!$G$2, Q487*S487, IF(Q487&lt;Veriler!$G$2, Veriler!$G$2*S487, Q487*S487)), 0))</f>
        <v>0</v>
      </c>
      <c r="U487" s="133" t="str">
        <f t="shared" si="153"/>
        <v xml:space="preserve"> </v>
      </c>
      <c r="V487" s="134" t="str">
        <f>IFERROR(IF(O487="%10 sınırı aşılmıştır.",L487-T487,IFERROR(IF(F487="",IF(S487=1,0,IF(L487-S487=0,"",L487-S487)),IF(Veriler!M487="",L487,IF(L487*Veriler!M487=0,"",L487*Veriler!M487))),L487)),0)</f>
        <v/>
      </c>
      <c r="W487" s="146"/>
      <c r="X487" s="146"/>
      <c r="Y487" s="146"/>
    </row>
    <row r="488" spans="1:25" s="99" customFormat="1" ht="54.75" customHeight="1" x14ac:dyDescent="0.25">
      <c r="A488" s="96">
        <f t="shared" si="154"/>
        <v>363</v>
      </c>
      <c r="B488" s="175"/>
      <c r="C488" s="176"/>
      <c r="D488" s="113"/>
      <c r="E488" s="115"/>
      <c r="F488" s="174"/>
      <c r="G488" s="114" t="str">
        <f t="shared" si="149"/>
        <v/>
      </c>
      <c r="H488" s="115"/>
      <c r="I488" s="115"/>
      <c r="J488" s="115"/>
      <c r="K488" s="115"/>
      <c r="L488" s="133" t="str">
        <f t="shared" si="150"/>
        <v/>
      </c>
      <c r="M488" s="116" t="str">
        <f>IF(L488="", "", L488/Veriler!$X$1)</f>
        <v/>
      </c>
      <c r="N488" s="116" t="str">
        <f>IF(F488&lt;&gt;"", "İthal Girdi", IF(Veriler!T488="", "", IF(Veriler!S488="H", "%0,5 üzerindedir", IF(Veriler!T488&gt;0.1, "%10 sınırı aşılmıştır.", "Uygun"))))</f>
        <v>%0,5 üzerindedir</v>
      </c>
      <c r="O488" s="116" t="str">
        <f t="shared" si="151"/>
        <v xml:space="preserve"> </v>
      </c>
      <c r="P488" s="117"/>
      <c r="Q488" s="118"/>
      <c r="R488" s="119" t="str">
        <f t="shared" si="152"/>
        <v/>
      </c>
      <c r="S488" s="133">
        <f>IFERROR(IF(M488&lt;=0.005,IF(F488="",L488,0),IF(F488&lt;&gt;"",0,IF(P488="",0,IF(P488="H",0,IF(Q488&lt;Veriler!$G$2,L488*Veriler!$G$2,L488*Q488)))))," ")</f>
        <v>0</v>
      </c>
      <c r="T488" s="133">
        <f>IF(Veriler!T488&lt;=0.1, S488, IF(AND(Veriler!T488&gt;0.1, F488="", P488="E"), IF(Q488&gt;Veriler!$G$2, Q488*S488, IF(Q488&lt;Veriler!$G$2, Veriler!$G$2*S488, Q488*S488)), 0))</f>
        <v>0</v>
      </c>
      <c r="U488" s="133" t="str">
        <f t="shared" si="153"/>
        <v xml:space="preserve"> </v>
      </c>
      <c r="V488" s="134" t="str">
        <f>IFERROR(IF(O488="%10 sınırı aşılmıştır.",L488-T488,IFERROR(IF(F488="",IF(S488=1,0,IF(L488-S488=0,"",L488-S488)),IF(Veriler!M488="",L488,IF(L488*Veriler!M488=0,"",L488*Veriler!M488))),L488)),0)</f>
        <v/>
      </c>
      <c r="W488" s="146"/>
      <c r="X488" s="146"/>
      <c r="Y488" s="146"/>
    </row>
    <row r="489" spans="1:25" s="99" customFormat="1" ht="54.75" customHeight="1" x14ac:dyDescent="0.25">
      <c r="A489" s="96">
        <f t="shared" si="154"/>
        <v>364</v>
      </c>
      <c r="B489" s="175"/>
      <c r="C489" s="176"/>
      <c r="D489" s="113"/>
      <c r="E489" s="115"/>
      <c r="F489" s="174"/>
      <c r="G489" s="114" t="str">
        <f t="shared" si="149"/>
        <v/>
      </c>
      <c r="H489" s="115"/>
      <c r="I489" s="115"/>
      <c r="J489" s="115"/>
      <c r="K489" s="115"/>
      <c r="L489" s="133" t="str">
        <f t="shared" si="150"/>
        <v/>
      </c>
      <c r="M489" s="116" t="str">
        <f>IF(L489="", "", L489/Veriler!$X$1)</f>
        <v/>
      </c>
      <c r="N489" s="116" t="str">
        <f>IF(F489&lt;&gt;"", "İthal Girdi", IF(Veriler!T489="", "", IF(Veriler!S489="H", "%0,5 üzerindedir", IF(Veriler!T489&gt;0.1, "%10 sınırı aşılmıştır.", "Uygun"))))</f>
        <v>%0,5 üzerindedir</v>
      </c>
      <c r="O489" s="116" t="str">
        <f t="shared" si="151"/>
        <v xml:space="preserve"> </v>
      </c>
      <c r="P489" s="117"/>
      <c r="Q489" s="118"/>
      <c r="R489" s="119" t="str">
        <f t="shared" si="152"/>
        <v/>
      </c>
      <c r="S489" s="133">
        <f>IFERROR(IF(M489&lt;=0.005,IF(F489="",L489,0),IF(F489&lt;&gt;"",0,IF(P489="",0,IF(P489="H",0,IF(Q489&lt;Veriler!$G$2,L489*Veriler!$G$2,L489*Q489)))))," ")</f>
        <v>0</v>
      </c>
      <c r="T489" s="133">
        <f>IF(Veriler!T489&lt;=0.1, S489, IF(AND(Veriler!T489&gt;0.1, F489="", P489="E"), IF(Q489&gt;Veriler!$G$2, Q489*S489, IF(Q489&lt;Veriler!$G$2, Veriler!$G$2*S489, Q489*S489)), 0))</f>
        <v>0</v>
      </c>
      <c r="U489" s="133" t="str">
        <f t="shared" si="153"/>
        <v xml:space="preserve"> </v>
      </c>
      <c r="V489" s="134" t="str">
        <f>IFERROR(IF(O489="%10 sınırı aşılmıştır.",L489-T489,IFERROR(IF(F489="",IF(S489=1,0,IF(L489-S489=0,"",L489-S489)),IF(Veriler!M489="",L489,IF(L489*Veriler!M489=0,"",L489*Veriler!M489))),L489)),0)</f>
        <v/>
      </c>
      <c r="W489" s="146"/>
      <c r="X489" s="146"/>
      <c r="Y489" s="146"/>
    </row>
    <row r="490" spans="1:25" s="99" customFormat="1" ht="24" customHeight="1" x14ac:dyDescent="0.25">
      <c r="A490" s="103"/>
      <c r="B490" s="104"/>
      <c r="C490" s="104"/>
      <c r="D490" s="104"/>
      <c r="E490" s="103"/>
      <c r="F490" s="135"/>
      <c r="G490" s="157"/>
      <c r="H490" s="103"/>
      <c r="I490" s="103"/>
      <c r="J490" s="103"/>
      <c r="K490" s="103"/>
      <c r="L490" s="136">
        <f>SUM(L461:L474,L476:L489)</f>
        <v>0</v>
      </c>
      <c r="M490" s="158"/>
      <c r="N490" s="158"/>
      <c r="O490" s="158"/>
      <c r="P490" s="105"/>
      <c r="Q490" s="106"/>
      <c r="R490" s="159"/>
      <c r="S490" s="160"/>
      <c r="T490" s="160"/>
      <c r="U490" s="160"/>
      <c r="V490" s="160"/>
      <c r="W490" s="146"/>
      <c r="X490" s="146"/>
      <c r="Y490" s="146"/>
    </row>
    <row r="491" spans="1:25" s="99" customFormat="1" ht="31.5" customHeight="1" x14ac:dyDescent="0.25">
      <c r="A491" s="103"/>
      <c r="B491" s="104"/>
      <c r="C491" s="104"/>
      <c r="D491" s="104"/>
      <c r="E491" s="103"/>
      <c r="F491" s="135"/>
      <c r="G491" s="157"/>
      <c r="H491" s="103"/>
      <c r="I491" s="103"/>
      <c r="J491" s="103"/>
      <c r="K491" s="103"/>
      <c r="L491" s="161"/>
      <c r="M491" s="158"/>
      <c r="N491" s="158"/>
      <c r="O491" s="158"/>
      <c r="P491" s="105"/>
      <c r="Q491" s="106"/>
      <c r="R491" s="159"/>
      <c r="S491" s="162" t="s">
        <v>57</v>
      </c>
      <c r="T491" s="162" t="s">
        <v>57</v>
      </c>
      <c r="U491" s="162" t="s">
        <v>57</v>
      </c>
      <c r="V491" s="163" t="s">
        <v>58</v>
      </c>
      <c r="W491" s="146"/>
      <c r="X491" s="146"/>
      <c r="Y491" s="146"/>
    </row>
    <row r="492" spans="1:25" s="99" customFormat="1" ht="58.5" customHeight="1" x14ac:dyDescent="0.25">
      <c r="A492" s="185" t="s">
        <v>59</v>
      </c>
      <c r="B492" s="180"/>
      <c r="C492" s="180"/>
      <c r="D492" s="180"/>
      <c r="E492" s="180"/>
      <c r="F492" s="180"/>
      <c r="G492" s="180"/>
      <c r="H492" s="180"/>
      <c r="I492" s="180"/>
      <c r="J492" s="180"/>
      <c r="K492" s="180"/>
      <c r="L492" s="180"/>
      <c r="M492" s="180"/>
      <c r="N492" s="180"/>
      <c r="O492" s="180"/>
      <c r="P492" s="180"/>
      <c r="Q492" s="180"/>
      <c r="R492" s="176"/>
      <c r="S492" s="137">
        <f>SUM(S454,S461:S474,S476:S489)</f>
        <v>0</v>
      </c>
      <c r="T492" s="137" t="str">
        <f>IF(SUM(T461:T474,T476:T489)=0," ",SUM(T461:T474,T476:T489))</f>
        <v xml:space="preserve"> </v>
      </c>
      <c r="U492" s="137" t="str">
        <f>IF(SUM(U461:U474,U476:U489)=0," ",SUM(U461:U474,U476:U489))</f>
        <v xml:space="preserve"> </v>
      </c>
      <c r="V492" s="137" t="str">
        <f>IF(SUM(V461:V474,V476:V489)=0," ",SUM(V461:V474,V476:V489))</f>
        <v xml:space="preserve"> </v>
      </c>
      <c r="W492" s="146"/>
      <c r="X492" s="164">
        <f>SUM(U461:U474,U476:U489)</f>
        <v>0</v>
      </c>
      <c r="Y492" s="164">
        <f>SUM(V461:V474,V476:V489)</f>
        <v>0</v>
      </c>
    </row>
    <row r="493" spans="1:25" x14ac:dyDescent="0.3">
      <c r="A493" s="34"/>
      <c r="G493" s="146"/>
      <c r="L493" s="146"/>
      <c r="M493" s="146"/>
      <c r="N493" s="146"/>
      <c r="O493" s="146"/>
      <c r="R493" s="146"/>
      <c r="S493" s="146"/>
      <c r="T493" s="146"/>
      <c r="U493" s="146"/>
      <c r="V493" s="146"/>
      <c r="W493" s="146"/>
      <c r="X493" s="146"/>
      <c r="Y493" s="146"/>
    </row>
    <row r="494" spans="1:25" x14ac:dyDescent="0.3">
      <c r="A494" s="186" t="s">
        <v>60</v>
      </c>
      <c r="B494" s="187"/>
      <c r="C494" s="187"/>
      <c r="D494" s="187"/>
      <c r="E494" s="187"/>
      <c r="F494" s="187"/>
      <c r="G494" s="187"/>
      <c r="H494" s="187"/>
      <c r="I494" s="187"/>
      <c r="J494" s="187"/>
      <c r="K494" s="187"/>
      <c r="L494" s="187"/>
      <c r="M494" s="187"/>
      <c r="N494" s="187"/>
      <c r="O494" s="187"/>
      <c r="P494" s="187"/>
      <c r="Q494" s="187"/>
      <c r="R494" s="187"/>
      <c r="S494" s="187"/>
      <c r="T494" s="187"/>
      <c r="U494" s="187"/>
      <c r="V494" s="187"/>
      <c r="W494" s="146"/>
      <c r="X494" s="146"/>
      <c r="Y494" s="146"/>
    </row>
    <row r="495" spans="1:25" s="99" customFormat="1" ht="41.25" customHeight="1" x14ac:dyDescent="0.25">
      <c r="A495" s="189" t="s">
        <v>38</v>
      </c>
      <c r="B495" s="180"/>
      <c r="C495" s="180"/>
      <c r="D495" s="180"/>
      <c r="E495" s="180"/>
      <c r="F495" s="180"/>
      <c r="G495" s="180"/>
      <c r="H495" s="180"/>
      <c r="I495" s="180"/>
      <c r="J495" s="180"/>
      <c r="K495" s="180"/>
      <c r="L495" s="180"/>
      <c r="M495" s="180"/>
      <c r="N495" s="180"/>
      <c r="O495" s="180"/>
      <c r="P495" s="180"/>
      <c r="Q495" s="180"/>
      <c r="R495" s="180"/>
      <c r="S495" s="180"/>
      <c r="T495" s="180"/>
      <c r="U495" s="180"/>
      <c r="V495" s="176"/>
      <c r="W495" s="146"/>
      <c r="X495" s="146"/>
      <c r="Y495" s="146"/>
    </row>
    <row r="496" spans="1:25" s="100" customFormat="1" ht="35.25" customHeight="1" x14ac:dyDescent="0.25">
      <c r="A496" s="179" t="s">
        <v>39</v>
      </c>
      <c r="B496" s="180"/>
      <c r="C496" s="180"/>
      <c r="D496" s="180"/>
      <c r="E496" s="180"/>
      <c r="F496" s="180"/>
      <c r="G496" s="180"/>
      <c r="H496" s="180"/>
      <c r="I496" s="180"/>
      <c r="J496" s="180"/>
      <c r="K496" s="180"/>
      <c r="L496" s="180"/>
      <c r="M496" s="180"/>
      <c r="N496" s="180"/>
      <c r="O496" s="180"/>
      <c r="P496" s="180"/>
      <c r="Q496" s="180"/>
      <c r="R496" s="176"/>
      <c r="S496" s="147"/>
      <c r="T496" s="148"/>
      <c r="U496" s="149" t="s">
        <v>40</v>
      </c>
      <c r="V496" s="150">
        <f>V458+1</f>
        <v>14</v>
      </c>
      <c r="W496" s="146"/>
      <c r="X496" s="146"/>
      <c r="Y496" s="146"/>
    </row>
    <row r="497" spans="1:25" s="99" customFormat="1" ht="81" customHeight="1" x14ac:dyDescent="0.25">
      <c r="A497" s="110" t="s">
        <v>3</v>
      </c>
      <c r="B497" s="188" t="s">
        <v>41</v>
      </c>
      <c r="C497" s="176"/>
      <c r="D497" s="111" t="s">
        <v>42</v>
      </c>
      <c r="E497" s="110" t="s">
        <v>324</v>
      </c>
      <c r="F497" s="111" t="s">
        <v>325</v>
      </c>
      <c r="G497" s="151" t="s">
        <v>43</v>
      </c>
      <c r="H497" s="110" t="s">
        <v>44</v>
      </c>
      <c r="I497" s="110" t="s">
        <v>8</v>
      </c>
      <c r="J497" s="110" t="s">
        <v>45</v>
      </c>
      <c r="K497" s="110" t="s">
        <v>46</v>
      </c>
      <c r="L497" s="152" t="s">
        <v>47</v>
      </c>
      <c r="M497" s="153" t="s">
        <v>48</v>
      </c>
      <c r="N497" s="154" t="s">
        <v>49</v>
      </c>
      <c r="O497" s="154" t="s">
        <v>49</v>
      </c>
      <c r="P497" s="112" t="s">
        <v>50</v>
      </c>
      <c r="Q497" s="110" t="s">
        <v>51</v>
      </c>
      <c r="R497" s="155" t="s">
        <v>52</v>
      </c>
      <c r="S497" s="156" t="s">
        <v>53</v>
      </c>
      <c r="T497" s="156" t="s">
        <v>54</v>
      </c>
      <c r="U497" s="152" t="s">
        <v>54</v>
      </c>
      <c r="V497" s="152" t="s">
        <v>55</v>
      </c>
      <c r="W497" s="146"/>
      <c r="X497" s="146"/>
      <c r="Y497" s="146"/>
    </row>
    <row r="498" spans="1:25" s="99" customFormat="1" ht="45" customHeight="1" x14ac:dyDescent="0.25">
      <c r="A498" s="101"/>
      <c r="B498" s="177" t="s">
        <v>56</v>
      </c>
      <c r="C498" s="178"/>
      <c r="D498" s="102"/>
      <c r="E498" s="170"/>
      <c r="F498" s="102"/>
      <c r="G498" s="95"/>
      <c r="H498" s="102"/>
      <c r="I498" s="102"/>
      <c r="J498" s="102"/>
      <c r="K498" s="102"/>
      <c r="L498" s="95"/>
      <c r="M498" s="95"/>
      <c r="N498" s="95"/>
      <c r="O498" s="95"/>
      <c r="P498" s="102"/>
      <c r="Q498" s="102"/>
      <c r="R498" s="190"/>
      <c r="S498" s="184"/>
      <c r="T498" s="95"/>
      <c r="U498" s="95"/>
      <c r="V498" s="95"/>
      <c r="W498" s="146"/>
      <c r="X498" s="146"/>
      <c r="Y498" s="146"/>
    </row>
    <row r="499" spans="1:25" s="99" customFormat="1" ht="54.75" customHeight="1" x14ac:dyDescent="0.25">
      <c r="A499" s="96">
        <f>A489+1</f>
        <v>365</v>
      </c>
      <c r="B499" s="181"/>
      <c r="C499" s="182"/>
      <c r="D499" s="113"/>
      <c r="E499" s="115"/>
      <c r="F499" s="174"/>
      <c r="G499" s="114" t="str">
        <f t="shared" ref="G499:G512" si="155">IF(AND(F499&lt;&gt;"",V499&lt;&gt;"",L499&lt;&gt;0),V499/L499,"")</f>
        <v/>
      </c>
      <c r="H499" s="115"/>
      <c r="I499" s="115"/>
      <c r="J499" s="115"/>
      <c r="K499" s="115"/>
      <c r="L499" s="133" t="str">
        <f t="shared" ref="L499:L512" si="156">IF(AND(H499&lt;&gt;0, J499&lt;&gt;0, K499&lt;&gt;0), H499*J499*K499, "")</f>
        <v/>
      </c>
      <c r="M499" s="116" t="str">
        <f>IF(L499="", "", L499/Veriler!$X$1)</f>
        <v/>
      </c>
      <c r="N499" s="116" t="str">
        <f>IF(F499&lt;&gt;"", "İthal Girdi", IF(Veriler!T499="", "", IF(Veriler!S499="H", "%0,5 üzerindedir", IF(Veriler!T499&gt;0.1, "%10 sınırı aşılmıştır.", "Uygun"))))</f>
        <v>%0,5 üzerindedir</v>
      </c>
      <c r="O499" s="116" t="str">
        <f t="shared" ref="O499:O512" si="157">IF(M499=""," ",N499)</f>
        <v xml:space="preserve"> </v>
      </c>
      <c r="P499" s="117"/>
      <c r="Q499" s="118"/>
      <c r="R499" s="119" t="str">
        <f t="shared" ref="R499:R512" si="158">IFERROR(IF(AND(T499&lt;&gt;"",L499&lt;&gt;"",L499&lt;&gt;0,T499&lt;&gt;0),T499/L499,"")," ")</f>
        <v/>
      </c>
      <c r="S499" s="133">
        <f>IFERROR(IF(M499&lt;=0.005,IF(F499="",L499,0),IF(F499&lt;&gt;"",0,IF(P499="",0,IF(P499="H",0,IF(Q499&lt;Veriler!$G$2,L499*Veriler!$G$2,L499*Q499)))))," ")</f>
        <v>0</v>
      </c>
      <c r="T499" s="133">
        <f>IF(Veriler!T499&lt;=0.1, S499, IF(AND(Veriler!T499&gt;0.1, F499="", P499="E"), IF(Q499&gt;Veriler!$G$2, Q499*S499, IF(Q499&lt;Veriler!$G$2, Veriler!$G$2*S499, Q499*S499)), 0))</f>
        <v>0</v>
      </c>
      <c r="U499" s="133" t="str">
        <f t="shared" ref="U499:U512" si="159">IF(T499=0," ",T499)</f>
        <v xml:space="preserve"> </v>
      </c>
      <c r="V499" s="134" t="str">
        <f>IFERROR(IF(O499="%10 sınırı aşılmıştır.",L499-T499,IFERROR(IF(F499="",IF(S499=1,0,IF(L499-S499=0,"",L499-S499)),IF(Veriler!M499="",L499,IF(L499*Veriler!M499=0,"",L499*Veriler!M499))),L499)),0)</f>
        <v/>
      </c>
      <c r="W499" s="146"/>
      <c r="X499" s="146"/>
      <c r="Y499" s="146"/>
    </row>
    <row r="500" spans="1:25" s="99" customFormat="1" ht="54.75" customHeight="1" x14ac:dyDescent="0.25">
      <c r="A500" s="96">
        <f t="shared" ref="A500:A512" si="160">A499+1</f>
        <v>366</v>
      </c>
      <c r="B500" s="175"/>
      <c r="C500" s="176"/>
      <c r="D500" s="113"/>
      <c r="E500" s="115"/>
      <c r="F500" s="174"/>
      <c r="G500" s="114" t="str">
        <f t="shared" si="155"/>
        <v/>
      </c>
      <c r="H500" s="115"/>
      <c r="I500" s="115"/>
      <c r="J500" s="115"/>
      <c r="K500" s="115"/>
      <c r="L500" s="133" t="str">
        <f t="shared" si="156"/>
        <v/>
      </c>
      <c r="M500" s="116" t="str">
        <f>IF(L500="", "", L500/Veriler!$X$1)</f>
        <v/>
      </c>
      <c r="N500" s="116" t="str">
        <f>IF(F500&lt;&gt;"", "İthal Girdi", IF(Veriler!T500="", "", IF(Veriler!S500="H", "%0,5 üzerindedir", IF(Veriler!T500&gt;0.1, "%10 sınırı aşılmıştır.", "Uygun"))))</f>
        <v>%0,5 üzerindedir</v>
      </c>
      <c r="O500" s="116" t="str">
        <f t="shared" si="157"/>
        <v xml:space="preserve"> </v>
      </c>
      <c r="P500" s="117"/>
      <c r="Q500" s="118"/>
      <c r="R500" s="119" t="str">
        <f t="shared" si="158"/>
        <v/>
      </c>
      <c r="S500" s="133">
        <f>IFERROR(IF(M500&lt;=0.005,IF(F500="",L500,0),IF(F500&lt;&gt;"",0,IF(P500="",0,IF(P500="H",0,IF(Q500&lt;Veriler!$G$2,L500*Veriler!$G$2,L500*Q500)))))," ")</f>
        <v>0</v>
      </c>
      <c r="T500" s="133">
        <f>IF(Veriler!T500&lt;=0.1, S500, IF(AND(Veriler!T500&gt;0.1, F500="", P500="E"), IF(Q500&gt;Veriler!$G$2, Q500*S500, IF(Q500&lt;Veriler!$G$2, Veriler!$G$2*S500, Q500*S500)), 0))</f>
        <v>0</v>
      </c>
      <c r="U500" s="133" t="str">
        <f t="shared" si="159"/>
        <v xml:space="preserve"> </v>
      </c>
      <c r="V500" s="134" t="str">
        <f>IFERROR(IF(O500="%10 sınırı aşılmıştır.",L500-T500,IFERROR(IF(F500="",IF(S500=1,0,IF(L500-S500=0,"",L500-S500)),IF(Veriler!M500="",L500,IF(L500*Veriler!M500=0,"",L500*Veriler!M500))),L500)),0)</f>
        <v/>
      </c>
      <c r="W500" s="146"/>
      <c r="X500" s="146"/>
      <c r="Y500" s="146"/>
    </row>
    <row r="501" spans="1:25" s="99" customFormat="1" ht="54.75" customHeight="1" x14ac:dyDescent="0.25">
      <c r="A501" s="96">
        <f t="shared" si="160"/>
        <v>367</v>
      </c>
      <c r="B501" s="175"/>
      <c r="C501" s="176"/>
      <c r="D501" s="113"/>
      <c r="E501" s="115"/>
      <c r="F501" s="174"/>
      <c r="G501" s="114" t="str">
        <f t="shared" si="155"/>
        <v/>
      </c>
      <c r="H501" s="115"/>
      <c r="I501" s="115"/>
      <c r="J501" s="115"/>
      <c r="K501" s="115"/>
      <c r="L501" s="133" t="str">
        <f t="shared" si="156"/>
        <v/>
      </c>
      <c r="M501" s="116" t="str">
        <f>IF(L501="", "", L501/Veriler!$X$1)</f>
        <v/>
      </c>
      <c r="N501" s="116" t="str">
        <f>IF(F501&lt;&gt;"", "İthal Girdi", IF(Veriler!T501="", "", IF(Veriler!S501="H", "%0,5 üzerindedir", IF(Veriler!T501&gt;0.1, "%10 sınırı aşılmıştır.", "Uygun"))))</f>
        <v>%0,5 üzerindedir</v>
      </c>
      <c r="O501" s="116" t="str">
        <f t="shared" si="157"/>
        <v xml:space="preserve"> </v>
      </c>
      <c r="P501" s="117"/>
      <c r="Q501" s="118"/>
      <c r="R501" s="119" t="str">
        <f t="shared" si="158"/>
        <v/>
      </c>
      <c r="S501" s="133">
        <f>IFERROR(IF(M501&lt;=0.005,IF(F501="",L501,0),IF(F501&lt;&gt;"",0,IF(P501="",0,IF(P501="H",0,IF(Q501&lt;Veriler!$G$2,L501*Veriler!$G$2,L501*Q501)))))," ")</f>
        <v>0</v>
      </c>
      <c r="T501" s="133">
        <f>IF(Veriler!T501&lt;=0.1, S501, IF(AND(Veriler!T501&gt;0.1, F501="", P501="E"), IF(Q501&gt;Veriler!$G$2, Q501*S501, IF(Q501&lt;Veriler!$G$2, Veriler!$G$2*S501, Q501*S501)), 0))</f>
        <v>0</v>
      </c>
      <c r="U501" s="133" t="str">
        <f t="shared" si="159"/>
        <v xml:space="preserve"> </v>
      </c>
      <c r="V501" s="134" t="str">
        <f>IFERROR(IF(O501="%10 sınırı aşılmıştır.",L501-T501,IFERROR(IF(F501="",IF(S501=1,0,IF(L501-S501=0,"",L501-S501)),IF(Veriler!M501="",L501,IF(L501*Veriler!M501=0,"",L501*Veriler!M501))),L501)),0)</f>
        <v/>
      </c>
      <c r="W501" s="146"/>
      <c r="X501" s="146"/>
      <c r="Y501" s="146"/>
    </row>
    <row r="502" spans="1:25" s="99" customFormat="1" ht="54.75" customHeight="1" x14ac:dyDescent="0.25">
      <c r="A502" s="96">
        <f t="shared" si="160"/>
        <v>368</v>
      </c>
      <c r="B502" s="175"/>
      <c r="C502" s="176"/>
      <c r="D502" s="113"/>
      <c r="E502" s="115"/>
      <c r="F502" s="174"/>
      <c r="G502" s="114" t="str">
        <f t="shared" si="155"/>
        <v/>
      </c>
      <c r="H502" s="115"/>
      <c r="I502" s="115"/>
      <c r="J502" s="115"/>
      <c r="K502" s="115"/>
      <c r="L502" s="133" t="str">
        <f t="shared" si="156"/>
        <v/>
      </c>
      <c r="M502" s="116" t="str">
        <f>IF(L502="", "", L502/Veriler!$X$1)</f>
        <v/>
      </c>
      <c r="N502" s="116" t="str">
        <f>IF(F502&lt;&gt;"", "İthal Girdi", IF(Veriler!T502="", "", IF(Veriler!S502="H", "%0,5 üzerindedir", IF(Veriler!T502&gt;0.1, "%10 sınırı aşılmıştır.", "Uygun"))))</f>
        <v>%0,5 üzerindedir</v>
      </c>
      <c r="O502" s="116" t="str">
        <f t="shared" si="157"/>
        <v xml:space="preserve"> </v>
      </c>
      <c r="P502" s="117"/>
      <c r="Q502" s="118"/>
      <c r="R502" s="119" t="str">
        <f t="shared" si="158"/>
        <v/>
      </c>
      <c r="S502" s="133">
        <f>IFERROR(IF(M502&lt;=0.005,IF(F502="",L502,0),IF(F502&lt;&gt;"",0,IF(P502="",0,IF(P502="H",0,IF(Q502&lt;Veriler!$G$2,L502*Veriler!$G$2,L502*Q502)))))," ")</f>
        <v>0</v>
      </c>
      <c r="T502" s="133">
        <f>IF(Veriler!T502&lt;=0.1, S502, IF(AND(Veriler!T502&gt;0.1, F502="", P502="E"), IF(Q502&gt;Veriler!$G$2, Q502*S502, IF(Q502&lt;Veriler!$G$2, Veriler!$G$2*S502, Q502*S502)), 0))</f>
        <v>0</v>
      </c>
      <c r="U502" s="133" t="str">
        <f t="shared" si="159"/>
        <v xml:space="preserve"> </v>
      </c>
      <c r="V502" s="134" t="str">
        <f>IFERROR(IF(O502="%10 sınırı aşılmıştır.",L502-T502,IFERROR(IF(F502="",IF(S502=1,0,IF(L502-S502=0,"",L502-S502)),IF(Veriler!M502="",L502,IF(L502*Veriler!M502=0,"",L502*Veriler!M502))),L502)),0)</f>
        <v/>
      </c>
      <c r="W502" s="146"/>
      <c r="X502" s="146"/>
      <c r="Y502" s="146"/>
    </row>
    <row r="503" spans="1:25" s="99" customFormat="1" ht="54.75" customHeight="1" x14ac:dyDescent="0.25">
      <c r="A503" s="96">
        <f t="shared" si="160"/>
        <v>369</v>
      </c>
      <c r="B503" s="175"/>
      <c r="C503" s="176"/>
      <c r="D503" s="113"/>
      <c r="E503" s="115"/>
      <c r="F503" s="174"/>
      <c r="G503" s="114" t="str">
        <f t="shared" si="155"/>
        <v/>
      </c>
      <c r="H503" s="115"/>
      <c r="I503" s="115"/>
      <c r="J503" s="115"/>
      <c r="K503" s="115"/>
      <c r="L503" s="133" t="str">
        <f t="shared" si="156"/>
        <v/>
      </c>
      <c r="M503" s="116" t="str">
        <f>IF(L503="", "", L503/Veriler!$X$1)</f>
        <v/>
      </c>
      <c r="N503" s="116" t="str">
        <f>IF(F503&lt;&gt;"", "İthal Girdi", IF(Veriler!T503="", "", IF(Veriler!S503="H", "%0,5 üzerindedir", IF(Veriler!T503&gt;0.1, "%10 sınırı aşılmıştır.", "Uygun"))))</f>
        <v>%0,5 üzerindedir</v>
      </c>
      <c r="O503" s="116" t="str">
        <f t="shared" si="157"/>
        <v xml:space="preserve"> </v>
      </c>
      <c r="P503" s="117"/>
      <c r="Q503" s="118"/>
      <c r="R503" s="119" t="str">
        <f t="shared" si="158"/>
        <v/>
      </c>
      <c r="S503" s="133">
        <f>IFERROR(IF(M503&lt;=0.005,IF(F503="",L503,0),IF(F503&lt;&gt;"",0,IF(P503="",0,IF(P503="H",0,IF(Q503&lt;Veriler!$G$2,L503*Veriler!$G$2,L503*Q503)))))," ")</f>
        <v>0</v>
      </c>
      <c r="T503" s="133">
        <f>IF(Veriler!T503&lt;=0.1, S503, IF(AND(Veriler!T503&gt;0.1, F503="", P503="E"), IF(Q503&gt;Veriler!$G$2, Q503*S503, IF(Q503&lt;Veriler!$G$2, Veriler!$G$2*S503, Q503*S503)), 0))</f>
        <v>0</v>
      </c>
      <c r="U503" s="133" t="str">
        <f t="shared" si="159"/>
        <v xml:space="preserve"> </v>
      </c>
      <c r="V503" s="134" t="str">
        <f>IFERROR(IF(O503="%10 sınırı aşılmıştır.",L503-T503,IFERROR(IF(F503="",IF(S503=1,0,IF(L503-S503=0,"",L503-S503)),IF(Veriler!M503="",L503,IF(L503*Veriler!M503=0,"",L503*Veriler!M503))),L503)),0)</f>
        <v/>
      </c>
      <c r="W503" s="146"/>
      <c r="X503" s="146"/>
      <c r="Y503" s="146"/>
    </row>
    <row r="504" spans="1:25" s="99" customFormat="1" ht="54.75" customHeight="1" x14ac:dyDescent="0.25">
      <c r="A504" s="96">
        <f t="shared" si="160"/>
        <v>370</v>
      </c>
      <c r="B504" s="175"/>
      <c r="C504" s="176"/>
      <c r="D504" s="113"/>
      <c r="E504" s="115"/>
      <c r="F504" s="174"/>
      <c r="G504" s="114" t="str">
        <f t="shared" si="155"/>
        <v/>
      </c>
      <c r="H504" s="115"/>
      <c r="I504" s="115"/>
      <c r="J504" s="115"/>
      <c r="K504" s="115"/>
      <c r="L504" s="133" t="str">
        <f t="shared" si="156"/>
        <v/>
      </c>
      <c r="M504" s="116" t="str">
        <f>IF(L504="", "", L504/Veriler!$X$1)</f>
        <v/>
      </c>
      <c r="N504" s="116" t="str">
        <f>IF(F504&lt;&gt;"", "İthal Girdi", IF(Veriler!T504="", "", IF(Veriler!S504="H", "%0,5 üzerindedir", IF(Veriler!T504&gt;0.1, "%10 sınırı aşılmıştır.", "Uygun"))))</f>
        <v>%0,5 üzerindedir</v>
      </c>
      <c r="O504" s="116" t="str">
        <f t="shared" si="157"/>
        <v xml:space="preserve"> </v>
      </c>
      <c r="P504" s="117"/>
      <c r="Q504" s="118"/>
      <c r="R504" s="119" t="str">
        <f t="shared" si="158"/>
        <v/>
      </c>
      <c r="S504" s="133">
        <f>IFERROR(IF(M504&lt;=0.005,IF(F504="",L504,0),IF(F504&lt;&gt;"",0,IF(P504="",0,IF(P504="H",0,IF(Q504&lt;Veriler!$G$2,L504*Veriler!$G$2,L504*Q504)))))," ")</f>
        <v>0</v>
      </c>
      <c r="T504" s="133">
        <f>IF(Veriler!T504&lt;=0.1, S504, IF(AND(Veriler!T504&gt;0.1, F504="", P504="E"), IF(Q504&gt;Veriler!$G$2, Q504*S504, IF(Q504&lt;Veriler!$G$2, Veriler!$G$2*S504, Q504*S504)), 0))</f>
        <v>0</v>
      </c>
      <c r="U504" s="133" t="str">
        <f t="shared" si="159"/>
        <v xml:space="preserve"> </v>
      </c>
      <c r="V504" s="134" t="str">
        <f>IFERROR(IF(O504="%10 sınırı aşılmıştır.",L504-T504,IFERROR(IF(F504="",IF(S504=1,0,IF(L504-S504=0,"",L504-S504)),IF(Veriler!M504="",L504,IF(L504*Veriler!M504=0,"",L504*Veriler!M504))),L504)),0)</f>
        <v/>
      </c>
      <c r="W504" s="146"/>
      <c r="X504" s="146"/>
      <c r="Y504" s="146"/>
    </row>
    <row r="505" spans="1:25" s="99" customFormat="1" ht="54.75" customHeight="1" x14ac:dyDescent="0.25">
      <c r="A505" s="96">
        <f t="shared" si="160"/>
        <v>371</v>
      </c>
      <c r="B505" s="175"/>
      <c r="C505" s="176"/>
      <c r="D505" s="113"/>
      <c r="E505" s="115"/>
      <c r="F505" s="174"/>
      <c r="G505" s="114" t="str">
        <f t="shared" si="155"/>
        <v/>
      </c>
      <c r="H505" s="115"/>
      <c r="I505" s="115"/>
      <c r="J505" s="115"/>
      <c r="K505" s="115"/>
      <c r="L505" s="133" t="str">
        <f t="shared" si="156"/>
        <v/>
      </c>
      <c r="M505" s="116" t="str">
        <f>IF(L505="", "", L505/Veriler!$X$1)</f>
        <v/>
      </c>
      <c r="N505" s="116" t="str">
        <f>IF(F505&lt;&gt;"", "İthal Girdi", IF(Veriler!T505="", "", IF(Veriler!S505="H", "%0,5 üzerindedir", IF(Veriler!T505&gt;0.1, "%10 sınırı aşılmıştır.", "Uygun"))))</f>
        <v>%0,5 üzerindedir</v>
      </c>
      <c r="O505" s="116" t="str">
        <f t="shared" si="157"/>
        <v xml:space="preserve"> </v>
      </c>
      <c r="P505" s="117"/>
      <c r="Q505" s="118"/>
      <c r="R505" s="119" t="str">
        <f t="shared" si="158"/>
        <v/>
      </c>
      <c r="S505" s="133">
        <f>IFERROR(IF(M505&lt;=0.005,IF(F505="",L505,0),IF(F505&lt;&gt;"",0,IF(P505="",0,IF(P505="H",0,IF(Q505&lt;Veriler!$G$2,L505*Veriler!$G$2,L505*Q505)))))," ")</f>
        <v>0</v>
      </c>
      <c r="T505" s="133">
        <f>IF(Veriler!T505&lt;=0.1, S505, IF(AND(Veriler!T505&gt;0.1, F505="", P505="E"), IF(Q505&gt;Veriler!$G$2, Q505*S505, IF(Q505&lt;Veriler!$G$2, Veriler!$G$2*S505, Q505*S505)), 0))</f>
        <v>0</v>
      </c>
      <c r="U505" s="133" t="str">
        <f t="shared" si="159"/>
        <v xml:space="preserve"> </v>
      </c>
      <c r="V505" s="134" t="str">
        <f>IFERROR(IF(O505="%10 sınırı aşılmıştır.",L505-T505,IFERROR(IF(F505="",IF(S505=1,0,IF(L505-S505=0,"",L505-S505)),IF(Veriler!M505="",L505,IF(L505*Veriler!M505=0,"",L505*Veriler!M505))),L505)),0)</f>
        <v/>
      </c>
      <c r="W505" s="146"/>
      <c r="X505" s="146"/>
      <c r="Y505" s="146"/>
    </row>
    <row r="506" spans="1:25" s="99" customFormat="1" ht="54.75" customHeight="1" x14ac:dyDescent="0.25">
      <c r="A506" s="96">
        <f t="shared" si="160"/>
        <v>372</v>
      </c>
      <c r="B506" s="175"/>
      <c r="C506" s="176"/>
      <c r="D506" s="113"/>
      <c r="E506" s="115"/>
      <c r="F506" s="174"/>
      <c r="G506" s="114" t="str">
        <f t="shared" si="155"/>
        <v/>
      </c>
      <c r="H506" s="115"/>
      <c r="I506" s="115"/>
      <c r="J506" s="115"/>
      <c r="K506" s="115"/>
      <c r="L506" s="133" t="str">
        <f t="shared" si="156"/>
        <v/>
      </c>
      <c r="M506" s="116" t="str">
        <f>IF(L506="", "", L506/Veriler!$X$1)</f>
        <v/>
      </c>
      <c r="N506" s="116" t="str">
        <f>IF(F506&lt;&gt;"", "İthal Girdi", IF(Veriler!T506="", "", IF(Veriler!S506="H", "%0,5 üzerindedir", IF(Veriler!T506&gt;0.1, "%10 sınırı aşılmıştır.", "Uygun"))))</f>
        <v>%0,5 üzerindedir</v>
      </c>
      <c r="O506" s="116" t="str">
        <f t="shared" si="157"/>
        <v xml:space="preserve"> </v>
      </c>
      <c r="P506" s="117"/>
      <c r="Q506" s="118"/>
      <c r="R506" s="119" t="str">
        <f t="shared" si="158"/>
        <v/>
      </c>
      <c r="S506" s="133">
        <f>IFERROR(IF(M506&lt;=0.005,IF(F506="",L506,0),IF(F506&lt;&gt;"",0,IF(P506="",0,IF(P506="H",0,IF(Q506&lt;Veriler!$G$2,L506*Veriler!$G$2,L506*Q506)))))," ")</f>
        <v>0</v>
      </c>
      <c r="T506" s="133">
        <f>IF(Veriler!T506&lt;=0.1, S506, IF(AND(Veriler!T506&gt;0.1, F506="", P506="E"), IF(Q506&gt;Veriler!$G$2, Q506*S506, IF(Q506&lt;Veriler!$G$2, Veriler!$G$2*S506, Q506*S506)), 0))</f>
        <v>0</v>
      </c>
      <c r="U506" s="133" t="str">
        <f t="shared" si="159"/>
        <v xml:space="preserve"> </v>
      </c>
      <c r="V506" s="134" t="str">
        <f>IFERROR(IF(O506="%10 sınırı aşılmıştır.",L506-T506,IFERROR(IF(F506="",IF(S506=1,0,IF(L506-S506=0,"",L506-S506)),IF(Veriler!M506="",L506,IF(L506*Veriler!M506=0,"",L506*Veriler!M506))),L506)),0)</f>
        <v/>
      </c>
      <c r="W506" s="146"/>
      <c r="X506" s="146"/>
      <c r="Y506" s="146"/>
    </row>
    <row r="507" spans="1:25" s="99" customFormat="1" ht="54.75" customHeight="1" x14ac:dyDescent="0.25">
      <c r="A507" s="96">
        <f t="shared" si="160"/>
        <v>373</v>
      </c>
      <c r="B507" s="175"/>
      <c r="C507" s="176"/>
      <c r="D507" s="113"/>
      <c r="E507" s="115"/>
      <c r="F507" s="174"/>
      <c r="G507" s="114" t="str">
        <f t="shared" si="155"/>
        <v/>
      </c>
      <c r="H507" s="115"/>
      <c r="I507" s="115"/>
      <c r="J507" s="115"/>
      <c r="K507" s="115"/>
      <c r="L507" s="133" t="str">
        <f t="shared" si="156"/>
        <v/>
      </c>
      <c r="M507" s="116" t="str">
        <f>IF(L507="", "", L507/Veriler!$X$1)</f>
        <v/>
      </c>
      <c r="N507" s="116" t="str">
        <f>IF(F507&lt;&gt;"", "İthal Girdi", IF(Veriler!T507="", "", IF(Veriler!S507="H", "%0,5 üzerindedir", IF(Veriler!T507&gt;0.1, "%10 sınırı aşılmıştır.", "Uygun"))))</f>
        <v>%0,5 üzerindedir</v>
      </c>
      <c r="O507" s="116" t="str">
        <f t="shared" si="157"/>
        <v xml:space="preserve"> </v>
      </c>
      <c r="P507" s="117"/>
      <c r="Q507" s="118"/>
      <c r="R507" s="119" t="str">
        <f t="shared" si="158"/>
        <v/>
      </c>
      <c r="S507" s="133">
        <f>IFERROR(IF(M507&lt;=0.005,IF(F507="",L507,0),IF(F507&lt;&gt;"",0,IF(P507="",0,IF(P507="H",0,IF(Q507&lt;Veriler!$G$2,L507*Veriler!$G$2,L507*Q507)))))," ")</f>
        <v>0</v>
      </c>
      <c r="T507" s="133">
        <f>IF(Veriler!T507&lt;=0.1, S507, IF(AND(Veriler!T507&gt;0.1, F507="", P507="E"), IF(Q507&gt;Veriler!$G$2, Q507*S507, IF(Q507&lt;Veriler!$G$2, Veriler!$G$2*S507, Q507*S507)), 0))</f>
        <v>0</v>
      </c>
      <c r="U507" s="133" t="str">
        <f t="shared" si="159"/>
        <v xml:space="preserve"> </v>
      </c>
      <c r="V507" s="134" t="str">
        <f>IFERROR(IF(O507="%10 sınırı aşılmıştır.",L507-T507,IFERROR(IF(F507="",IF(S507=1,0,IF(L507-S507=0,"",L507-S507)),IF(Veriler!M507="",L507,IF(L507*Veriler!M507=0,"",L507*Veriler!M507))),L507)),0)</f>
        <v/>
      </c>
      <c r="W507" s="146"/>
      <c r="X507" s="146"/>
      <c r="Y507" s="146"/>
    </row>
    <row r="508" spans="1:25" s="99" customFormat="1" ht="54.75" customHeight="1" x14ac:dyDescent="0.25">
      <c r="A508" s="96">
        <f t="shared" si="160"/>
        <v>374</v>
      </c>
      <c r="B508" s="175"/>
      <c r="C508" s="176"/>
      <c r="D508" s="113"/>
      <c r="E508" s="115"/>
      <c r="F508" s="174"/>
      <c r="G508" s="114" t="str">
        <f t="shared" si="155"/>
        <v/>
      </c>
      <c r="H508" s="115"/>
      <c r="I508" s="115"/>
      <c r="J508" s="115"/>
      <c r="K508" s="115"/>
      <c r="L508" s="133" t="str">
        <f t="shared" si="156"/>
        <v/>
      </c>
      <c r="M508" s="116" t="str">
        <f>IF(L508="", "", L508/Veriler!$X$1)</f>
        <v/>
      </c>
      <c r="N508" s="116" t="str">
        <f>IF(F508&lt;&gt;"", "İthal Girdi", IF(Veriler!T508="", "", IF(Veriler!S508="H", "%0,5 üzerindedir", IF(Veriler!T508&gt;0.1, "%10 sınırı aşılmıştır.", "Uygun"))))</f>
        <v>%0,5 üzerindedir</v>
      </c>
      <c r="O508" s="116" t="str">
        <f t="shared" si="157"/>
        <v xml:space="preserve"> </v>
      </c>
      <c r="P508" s="117"/>
      <c r="Q508" s="118"/>
      <c r="R508" s="119" t="str">
        <f t="shared" si="158"/>
        <v/>
      </c>
      <c r="S508" s="133">
        <f>IFERROR(IF(M508&lt;=0.005,IF(F508="",L508,0),IF(F508&lt;&gt;"",0,IF(P508="",0,IF(P508="H",0,IF(Q508&lt;Veriler!$G$2,L508*Veriler!$G$2,L508*Q508)))))," ")</f>
        <v>0</v>
      </c>
      <c r="T508" s="133">
        <f>IF(Veriler!T508&lt;=0.1, S508, IF(AND(Veriler!T508&gt;0.1, F508="", P508="E"), IF(Q508&gt;Veriler!$G$2, Q508*S508, IF(Q508&lt;Veriler!$G$2, Veriler!$G$2*S508, Q508*S508)), 0))</f>
        <v>0</v>
      </c>
      <c r="U508" s="133" t="str">
        <f t="shared" si="159"/>
        <v xml:space="preserve"> </v>
      </c>
      <c r="V508" s="134" t="str">
        <f>IFERROR(IF(O508="%10 sınırı aşılmıştır.",L508-T508,IFERROR(IF(F508="",IF(S508=1,0,IF(L508-S508=0,"",L508-S508)),IF(Veriler!M508="",L508,IF(L508*Veriler!M508=0,"",L508*Veriler!M508))),L508)),0)</f>
        <v/>
      </c>
      <c r="W508" s="146"/>
      <c r="X508" s="146"/>
      <c r="Y508" s="146"/>
    </row>
    <row r="509" spans="1:25" s="99" customFormat="1" ht="54.75" customHeight="1" x14ac:dyDescent="0.25">
      <c r="A509" s="96">
        <f t="shared" si="160"/>
        <v>375</v>
      </c>
      <c r="B509" s="175"/>
      <c r="C509" s="176"/>
      <c r="D509" s="113"/>
      <c r="E509" s="115"/>
      <c r="F509" s="174"/>
      <c r="G509" s="114" t="str">
        <f t="shared" si="155"/>
        <v/>
      </c>
      <c r="H509" s="115"/>
      <c r="I509" s="115"/>
      <c r="J509" s="115"/>
      <c r="K509" s="115"/>
      <c r="L509" s="133" t="str">
        <f t="shared" si="156"/>
        <v/>
      </c>
      <c r="M509" s="116" t="str">
        <f>IF(L509="", "", L509/Veriler!$X$1)</f>
        <v/>
      </c>
      <c r="N509" s="116" t="str">
        <f>IF(F509&lt;&gt;"", "İthal Girdi", IF(Veriler!T509="", "", IF(Veriler!S509="H", "%0,5 üzerindedir", IF(Veriler!T509&gt;0.1, "%10 sınırı aşılmıştır.", "Uygun"))))</f>
        <v>%0,5 üzerindedir</v>
      </c>
      <c r="O509" s="116" t="str">
        <f t="shared" si="157"/>
        <v xml:space="preserve"> </v>
      </c>
      <c r="P509" s="117"/>
      <c r="Q509" s="118"/>
      <c r="R509" s="119" t="str">
        <f t="shared" si="158"/>
        <v/>
      </c>
      <c r="S509" s="133">
        <f>IFERROR(IF(M509&lt;=0.005,IF(F509="",L509,0),IF(F509&lt;&gt;"",0,IF(P509="",0,IF(P509="H",0,IF(Q509&lt;Veriler!$G$2,L509*Veriler!$G$2,L509*Q509)))))," ")</f>
        <v>0</v>
      </c>
      <c r="T509" s="133">
        <f>IF(Veriler!T509&lt;=0.1, S509, IF(AND(Veriler!T509&gt;0.1, F509="", P509="E"), IF(Q509&gt;Veriler!$G$2, Q509*S509, IF(Q509&lt;Veriler!$G$2, Veriler!$G$2*S509, Q509*S509)), 0))</f>
        <v>0</v>
      </c>
      <c r="U509" s="133" t="str">
        <f t="shared" si="159"/>
        <v xml:space="preserve"> </v>
      </c>
      <c r="V509" s="134" t="str">
        <f>IFERROR(IF(O509="%10 sınırı aşılmıştır.",L509-T509,IFERROR(IF(F509="",IF(S509=1,0,IF(L509-S509=0,"",L509-S509)),IF(Veriler!M509="",L509,IF(L509*Veriler!M509=0,"",L509*Veriler!M509))),L509)),0)</f>
        <v/>
      </c>
      <c r="W509" s="146"/>
      <c r="X509" s="146"/>
      <c r="Y509" s="146"/>
    </row>
    <row r="510" spans="1:25" s="99" customFormat="1" ht="54.75" customHeight="1" x14ac:dyDescent="0.25">
      <c r="A510" s="96">
        <f t="shared" si="160"/>
        <v>376</v>
      </c>
      <c r="B510" s="175"/>
      <c r="C510" s="176"/>
      <c r="D510" s="113"/>
      <c r="E510" s="115"/>
      <c r="F510" s="174"/>
      <c r="G510" s="114" t="str">
        <f t="shared" si="155"/>
        <v/>
      </c>
      <c r="H510" s="115"/>
      <c r="I510" s="115"/>
      <c r="J510" s="115"/>
      <c r="K510" s="115"/>
      <c r="L510" s="133" t="str">
        <f t="shared" si="156"/>
        <v/>
      </c>
      <c r="M510" s="116" t="str">
        <f>IF(L510="", "", L510/Veriler!$X$1)</f>
        <v/>
      </c>
      <c r="N510" s="116" t="str">
        <f>IF(F510&lt;&gt;"", "İthal Girdi", IF(Veriler!T510="", "", IF(Veriler!S510="H", "%0,5 üzerindedir", IF(Veriler!T510&gt;0.1, "%10 sınırı aşılmıştır.", "Uygun"))))</f>
        <v>%0,5 üzerindedir</v>
      </c>
      <c r="O510" s="116" t="str">
        <f t="shared" si="157"/>
        <v xml:space="preserve"> </v>
      </c>
      <c r="P510" s="117"/>
      <c r="Q510" s="118"/>
      <c r="R510" s="119" t="str">
        <f t="shared" si="158"/>
        <v/>
      </c>
      <c r="S510" s="133">
        <f>IFERROR(IF(M510&lt;=0.005,IF(F510="",L510,0),IF(F510&lt;&gt;"",0,IF(P510="",0,IF(P510="H",0,IF(Q510&lt;Veriler!$G$2,L510*Veriler!$G$2,L510*Q510)))))," ")</f>
        <v>0</v>
      </c>
      <c r="T510" s="133">
        <f>IF(Veriler!T510&lt;=0.1, S510, IF(AND(Veriler!T510&gt;0.1, F510="", P510="E"), IF(Q510&gt;Veriler!$G$2, Q510*S510, IF(Q510&lt;Veriler!$G$2, Veriler!$G$2*S510, Q510*S510)), 0))</f>
        <v>0</v>
      </c>
      <c r="U510" s="133" t="str">
        <f t="shared" si="159"/>
        <v xml:space="preserve"> </v>
      </c>
      <c r="V510" s="134" t="str">
        <f>IFERROR(IF(O510="%10 sınırı aşılmıştır.",L510-T510,IFERROR(IF(F510="",IF(S510=1,0,IF(L510-S510=0,"",L510-S510)),IF(Veriler!M510="",L510,IF(L510*Veriler!M510=0,"",L510*Veriler!M510))),L510)),0)</f>
        <v/>
      </c>
      <c r="W510" s="146"/>
      <c r="X510" s="146"/>
      <c r="Y510" s="146"/>
    </row>
    <row r="511" spans="1:25" s="99" customFormat="1" ht="54.75" customHeight="1" x14ac:dyDescent="0.25">
      <c r="A511" s="96">
        <f t="shared" si="160"/>
        <v>377</v>
      </c>
      <c r="B511" s="175"/>
      <c r="C511" s="176"/>
      <c r="D511" s="113"/>
      <c r="E511" s="115"/>
      <c r="F511" s="174"/>
      <c r="G511" s="114" t="str">
        <f t="shared" si="155"/>
        <v/>
      </c>
      <c r="H511" s="115"/>
      <c r="I511" s="115"/>
      <c r="J511" s="115"/>
      <c r="K511" s="115"/>
      <c r="L511" s="133" t="str">
        <f t="shared" si="156"/>
        <v/>
      </c>
      <c r="M511" s="116" t="str">
        <f>IF(L511="", "", L511/Veriler!$X$1)</f>
        <v/>
      </c>
      <c r="N511" s="116" t="str">
        <f>IF(F511&lt;&gt;"", "İthal Girdi", IF(Veriler!T511="", "", IF(Veriler!S511="H", "%0,5 üzerindedir", IF(Veriler!T511&gt;0.1, "%10 sınırı aşılmıştır.", "Uygun"))))</f>
        <v>%0,5 üzerindedir</v>
      </c>
      <c r="O511" s="116" t="str">
        <f t="shared" si="157"/>
        <v xml:space="preserve"> </v>
      </c>
      <c r="P511" s="117"/>
      <c r="Q511" s="118"/>
      <c r="R511" s="119" t="str">
        <f t="shared" si="158"/>
        <v/>
      </c>
      <c r="S511" s="133">
        <f>IFERROR(IF(M511&lt;=0.005,IF(F511="",L511,0),IF(F511&lt;&gt;"",0,IF(P511="",0,IF(P511="H",0,IF(Q511&lt;Veriler!$G$2,L511*Veriler!$G$2,L511*Q511)))))," ")</f>
        <v>0</v>
      </c>
      <c r="T511" s="133">
        <f>IF(Veriler!T511&lt;=0.1, S511, IF(AND(Veriler!T511&gt;0.1, F511="", P511="E"), IF(Q511&gt;Veriler!$G$2, Q511*S511, IF(Q511&lt;Veriler!$G$2, Veriler!$G$2*S511, Q511*S511)), 0))</f>
        <v>0</v>
      </c>
      <c r="U511" s="133" t="str">
        <f t="shared" si="159"/>
        <v xml:space="preserve"> </v>
      </c>
      <c r="V511" s="134" t="str">
        <f>IFERROR(IF(O511="%10 sınırı aşılmıştır.",L511-T511,IFERROR(IF(F511="",IF(S511=1,0,IF(L511-S511=0,"",L511-S511)),IF(Veriler!M511="",L511,IF(L511*Veriler!M511=0,"",L511*Veriler!M511))),L511)),0)</f>
        <v/>
      </c>
      <c r="W511" s="146"/>
      <c r="X511" s="146"/>
      <c r="Y511" s="146"/>
    </row>
    <row r="512" spans="1:25" s="99" customFormat="1" ht="54.75" customHeight="1" x14ac:dyDescent="0.25">
      <c r="A512" s="96">
        <f t="shared" si="160"/>
        <v>378</v>
      </c>
      <c r="B512" s="175"/>
      <c r="C512" s="176"/>
      <c r="D512" s="113"/>
      <c r="E512" s="115"/>
      <c r="F512" s="174"/>
      <c r="G512" s="114" t="str">
        <f t="shared" si="155"/>
        <v/>
      </c>
      <c r="H512" s="115"/>
      <c r="I512" s="115"/>
      <c r="J512" s="115"/>
      <c r="K512" s="115"/>
      <c r="L512" s="133" t="str">
        <f t="shared" si="156"/>
        <v/>
      </c>
      <c r="M512" s="116" t="str">
        <f>IF(L512="", "", L512/Veriler!$X$1)</f>
        <v/>
      </c>
      <c r="N512" s="116" t="str">
        <f>IF(F512&lt;&gt;"", "İthal Girdi", IF(Veriler!T512="", "", IF(Veriler!S512="H", "%0,5 üzerindedir", IF(Veriler!T512&gt;0.1, "%10 sınırı aşılmıştır.", "Uygun"))))</f>
        <v>%0,5 üzerindedir</v>
      </c>
      <c r="O512" s="116" t="str">
        <f t="shared" si="157"/>
        <v xml:space="preserve"> </v>
      </c>
      <c r="P512" s="117"/>
      <c r="Q512" s="118"/>
      <c r="R512" s="119" t="str">
        <f t="shared" si="158"/>
        <v/>
      </c>
      <c r="S512" s="133">
        <f>IFERROR(IF(M512&lt;=0.005,IF(F512="",L512,0),IF(F512&lt;&gt;"",0,IF(P512="",0,IF(P512="H",0,IF(Q512&lt;Veriler!$G$2,L512*Veriler!$G$2,L512*Q512)))))," ")</f>
        <v>0</v>
      </c>
      <c r="T512" s="133">
        <f>IF(Veriler!T512&lt;=0.1, S512, IF(AND(Veriler!T512&gt;0.1, F512="", P512="E"), IF(Q512&gt;Veriler!$G$2, Q512*S512, IF(Q512&lt;Veriler!$G$2, Veriler!$G$2*S512, Q512*S512)), 0))</f>
        <v>0</v>
      </c>
      <c r="U512" s="133" t="str">
        <f t="shared" si="159"/>
        <v xml:space="preserve"> </v>
      </c>
      <c r="V512" s="134" t="str">
        <f>IFERROR(IF(O512="%10 sınırı aşılmıştır.",L512-T512,IFERROR(IF(F512="",IF(S512=1,0,IF(L512-S512=0,"",L512-S512)),IF(Veriler!M512="",L512,IF(L512*Veriler!M512=0,"",L512*Veriler!M512))),L512)),0)</f>
        <v/>
      </c>
      <c r="W512" s="146"/>
      <c r="X512" s="146"/>
      <c r="Y512" s="146"/>
    </row>
    <row r="513" spans="1:25" s="99" customFormat="1" ht="36" hidden="1" customHeight="1" x14ac:dyDescent="0.25">
      <c r="A513" s="101"/>
      <c r="B513" s="191" t="s">
        <v>16</v>
      </c>
      <c r="C513" s="176"/>
      <c r="D513" s="120"/>
      <c r="E513" s="171"/>
      <c r="F513" s="172"/>
      <c r="G513" s="121"/>
      <c r="H513" s="115"/>
      <c r="I513" s="115"/>
      <c r="J513" s="115"/>
      <c r="K513" s="115"/>
      <c r="L513" s="121"/>
      <c r="M513" s="121"/>
      <c r="N513" s="121"/>
      <c r="O513" s="121"/>
      <c r="P513" s="120"/>
      <c r="Q513" s="120"/>
      <c r="R513" s="183"/>
      <c r="S513" s="184"/>
      <c r="T513" s="121"/>
      <c r="U513" s="121"/>
      <c r="V513" s="121"/>
      <c r="W513" s="146"/>
      <c r="X513" s="146"/>
      <c r="Y513" s="146"/>
    </row>
    <row r="514" spans="1:25" s="99" customFormat="1" ht="54.75" customHeight="1" x14ac:dyDescent="0.25">
      <c r="A514" s="96">
        <f>A512+1</f>
        <v>379</v>
      </c>
      <c r="B514" s="175"/>
      <c r="C514" s="176"/>
      <c r="D514" s="113"/>
      <c r="E514" s="115"/>
      <c r="F514" s="174"/>
      <c r="G514" s="114" t="str">
        <f t="shared" ref="G514:G527" si="161">IF(AND(F514&lt;&gt;"",V514&lt;&gt;"",L514&lt;&gt;0),V514/L514,"")</f>
        <v/>
      </c>
      <c r="H514" s="115"/>
      <c r="I514" s="115"/>
      <c r="J514" s="115"/>
      <c r="K514" s="115"/>
      <c r="L514" s="133" t="str">
        <f t="shared" ref="L514:L527" si="162">IF(AND(H514&lt;&gt;0, J514&lt;&gt;0, K514&lt;&gt;0), H514*J514*K514, "")</f>
        <v/>
      </c>
      <c r="M514" s="116" t="str">
        <f>IF(L514="", "", L514/Veriler!$X$1)</f>
        <v/>
      </c>
      <c r="N514" s="116" t="str">
        <f>IF(F514&lt;&gt;"", "İthal Girdi", IF(Veriler!T514="", "", IF(Veriler!S514="H", "%0,5 üzerindedir", IF(Veriler!T514&gt;0.1, "%10 sınırı aşılmıştır.", "Uygun"))))</f>
        <v>%0,5 üzerindedir</v>
      </c>
      <c r="O514" s="116" t="str">
        <f t="shared" ref="O514:O527" si="163">IF(M514=""," ",N514)</f>
        <v xml:space="preserve"> </v>
      </c>
      <c r="P514" s="117"/>
      <c r="Q514" s="118"/>
      <c r="R514" s="119" t="str">
        <f t="shared" ref="R514:R527" si="164">IFERROR(IF(AND(T514&lt;&gt;"",L514&lt;&gt;"",L514&lt;&gt;0,T514&lt;&gt;0),T514/L514,"")," ")</f>
        <v/>
      </c>
      <c r="S514" s="133">
        <f>IFERROR(IF(M514&lt;=0.005,IF(F514="",L514,0),IF(F514&lt;&gt;"",0,IF(P514="",0,IF(P514="H",0,IF(Q514&lt;Veriler!$G$2,L514*Veriler!$G$2,L514*Q514)))))," ")</f>
        <v>0</v>
      </c>
      <c r="T514" s="133">
        <f>IF(Veriler!T514&lt;=0.1, S514, IF(AND(Veriler!T514&gt;0.1, F514="", P514="E"), IF(Q514&gt;Veriler!$G$2, Q514*S514, IF(Q514&lt;Veriler!$G$2, Veriler!$G$2*S514, Q514*S514)), 0))</f>
        <v>0</v>
      </c>
      <c r="U514" s="133" t="str">
        <f t="shared" ref="U514:U527" si="165">IF(T514=0," ",T514)</f>
        <v xml:space="preserve"> </v>
      </c>
      <c r="V514" s="134" t="str">
        <f>IFERROR(IF(O514="%10 sınırı aşılmıştır.",L514-T514,IFERROR(IF(F514="",IF(S514=1,0,IF(L514-S514=0,"",L514-S514)),IF(Veriler!M514="",L514,IF(L514*Veriler!M514=0,"",L514*Veriler!M514))),L514)),0)</f>
        <v/>
      </c>
      <c r="W514" s="146"/>
      <c r="X514" s="146"/>
      <c r="Y514" s="146"/>
    </row>
    <row r="515" spans="1:25" s="99" customFormat="1" ht="54.75" customHeight="1" x14ac:dyDescent="0.25">
      <c r="A515" s="96">
        <f t="shared" ref="A515:A527" si="166">A514+1</f>
        <v>380</v>
      </c>
      <c r="B515" s="175"/>
      <c r="C515" s="176"/>
      <c r="D515" s="113"/>
      <c r="E515" s="115"/>
      <c r="F515" s="174"/>
      <c r="G515" s="114" t="str">
        <f t="shared" si="161"/>
        <v/>
      </c>
      <c r="H515" s="115"/>
      <c r="I515" s="115"/>
      <c r="J515" s="115"/>
      <c r="K515" s="115"/>
      <c r="L515" s="133" t="str">
        <f t="shared" si="162"/>
        <v/>
      </c>
      <c r="M515" s="116" t="str">
        <f>IF(L515="", "", L515/Veriler!$X$1)</f>
        <v/>
      </c>
      <c r="N515" s="116" t="str">
        <f>IF(F515&lt;&gt;"", "İthal Girdi", IF(Veriler!T515="", "", IF(Veriler!S515="H", "%0,5 üzerindedir", IF(Veriler!T515&gt;0.1, "%10 sınırı aşılmıştır.", "Uygun"))))</f>
        <v>%0,5 üzerindedir</v>
      </c>
      <c r="O515" s="116" t="str">
        <f t="shared" si="163"/>
        <v xml:space="preserve"> </v>
      </c>
      <c r="P515" s="117"/>
      <c r="Q515" s="118"/>
      <c r="R515" s="119" t="str">
        <f t="shared" si="164"/>
        <v/>
      </c>
      <c r="S515" s="133">
        <f>IFERROR(IF(M515&lt;=0.005,IF(F515="",L515,0),IF(F515&lt;&gt;"",0,IF(P515="",0,IF(P515="H",0,IF(Q515&lt;Veriler!$G$2,L515*Veriler!$G$2,L515*Q515)))))," ")</f>
        <v>0</v>
      </c>
      <c r="T515" s="133">
        <f>IF(Veriler!T515&lt;=0.1, S515, IF(AND(Veriler!T515&gt;0.1, F515="", P515="E"), IF(Q515&gt;Veriler!$G$2, Q515*S515, IF(Q515&lt;Veriler!$G$2, Veriler!$G$2*S515, Q515*S515)), 0))</f>
        <v>0</v>
      </c>
      <c r="U515" s="133" t="str">
        <f t="shared" si="165"/>
        <v xml:space="preserve"> </v>
      </c>
      <c r="V515" s="134" t="str">
        <f>IFERROR(IF(O515="%10 sınırı aşılmıştır.",L515-T515,IFERROR(IF(F515="",IF(S515=1,0,IF(L515-S515=0,"",L515-S515)),IF(Veriler!M515="",L515,IF(L515*Veriler!M515=0,"",L515*Veriler!M515))),L515)),0)</f>
        <v/>
      </c>
      <c r="W515" s="146"/>
      <c r="X515" s="146"/>
      <c r="Y515" s="146"/>
    </row>
    <row r="516" spans="1:25" s="99" customFormat="1" ht="54.75" customHeight="1" x14ac:dyDescent="0.25">
      <c r="A516" s="96">
        <f t="shared" si="166"/>
        <v>381</v>
      </c>
      <c r="B516" s="175"/>
      <c r="C516" s="176"/>
      <c r="D516" s="113"/>
      <c r="E516" s="115"/>
      <c r="F516" s="174"/>
      <c r="G516" s="114" t="str">
        <f t="shared" si="161"/>
        <v/>
      </c>
      <c r="H516" s="115"/>
      <c r="I516" s="115"/>
      <c r="J516" s="115"/>
      <c r="K516" s="115"/>
      <c r="L516" s="133" t="str">
        <f t="shared" si="162"/>
        <v/>
      </c>
      <c r="M516" s="116" t="str">
        <f>IF(L516="", "", L516/Veriler!$X$1)</f>
        <v/>
      </c>
      <c r="N516" s="116" t="str">
        <f>IF(F516&lt;&gt;"", "İthal Girdi", IF(Veriler!T516="", "", IF(Veriler!S516="H", "%0,5 üzerindedir", IF(Veriler!T516&gt;0.1, "%10 sınırı aşılmıştır.", "Uygun"))))</f>
        <v>%0,5 üzerindedir</v>
      </c>
      <c r="O516" s="116" t="str">
        <f t="shared" si="163"/>
        <v xml:space="preserve"> </v>
      </c>
      <c r="P516" s="117"/>
      <c r="Q516" s="118"/>
      <c r="R516" s="119" t="str">
        <f t="shared" si="164"/>
        <v/>
      </c>
      <c r="S516" s="133">
        <f>IFERROR(IF(M516&lt;=0.005,IF(F516="",L516,0),IF(F516&lt;&gt;"",0,IF(P516="",0,IF(P516="H",0,IF(Q516&lt;Veriler!$G$2,L516*Veriler!$G$2,L516*Q516)))))," ")</f>
        <v>0</v>
      </c>
      <c r="T516" s="133">
        <f>IF(Veriler!T516&lt;=0.1, S516, IF(AND(Veriler!T516&gt;0.1, F516="", P516="E"), IF(Q516&gt;Veriler!$G$2, Q516*S516, IF(Q516&lt;Veriler!$G$2, Veriler!$G$2*S516, Q516*S516)), 0))</f>
        <v>0</v>
      </c>
      <c r="U516" s="133" t="str">
        <f t="shared" si="165"/>
        <v xml:space="preserve"> </v>
      </c>
      <c r="V516" s="134" t="str">
        <f>IFERROR(IF(O516="%10 sınırı aşılmıştır.",L516-T516,IFERROR(IF(F516="",IF(S516=1,0,IF(L516-S516=0,"",L516-S516)),IF(Veriler!M516="",L516,IF(L516*Veriler!M516=0,"",L516*Veriler!M516))),L516)),0)</f>
        <v/>
      </c>
      <c r="W516" s="146"/>
      <c r="X516" s="146"/>
      <c r="Y516" s="146"/>
    </row>
    <row r="517" spans="1:25" s="99" customFormat="1" ht="54.75" customHeight="1" x14ac:dyDescent="0.25">
      <c r="A517" s="96">
        <f t="shared" si="166"/>
        <v>382</v>
      </c>
      <c r="B517" s="175"/>
      <c r="C517" s="176"/>
      <c r="D517" s="113"/>
      <c r="E517" s="115"/>
      <c r="F517" s="174"/>
      <c r="G517" s="114" t="str">
        <f t="shared" si="161"/>
        <v/>
      </c>
      <c r="H517" s="115"/>
      <c r="I517" s="115"/>
      <c r="J517" s="115"/>
      <c r="K517" s="115"/>
      <c r="L517" s="133" t="str">
        <f t="shared" si="162"/>
        <v/>
      </c>
      <c r="M517" s="116" t="str">
        <f>IF(L517="", "", L517/Veriler!$X$1)</f>
        <v/>
      </c>
      <c r="N517" s="116" t="str">
        <f>IF(F517&lt;&gt;"", "İthal Girdi", IF(Veriler!T517="", "", IF(Veriler!S517="H", "%0,5 üzerindedir", IF(Veriler!T517&gt;0.1, "%10 sınırı aşılmıştır.", "Uygun"))))</f>
        <v>%0,5 üzerindedir</v>
      </c>
      <c r="O517" s="116" t="str">
        <f t="shared" si="163"/>
        <v xml:space="preserve"> </v>
      </c>
      <c r="P517" s="117"/>
      <c r="Q517" s="118"/>
      <c r="R517" s="119" t="str">
        <f t="shared" si="164"/>
        <v/>
      </c>
      <c r="S517" s="133">
        <f>IFERROR(IF(M517&lt;=0.005,IF(F517="",L517,0),IF(F517&lt;&gt;"",0,IF(P517="",0,IF(P517="H",0,IF(Q517&lt;Veriler!$G$2,L517*Veriler!$G$2,L517*Q517)))))," ")</f>
        <v>0</v>
      </c>
      <c r="T517" s="133">
        <f>IF(Veriler!T517&lt;=0.1, S517, IF(AND(Veriler!T517&gt;0.1, F517="", P517="E"), IF(Q517&gt;Veriler!$G$2, Q517*S517, IF(Q517&lt;Veriler!$G$2, Veriler!$G$2*S517, Q517*S517)), 0))</f>
        <v>0</v>
      </c>
      <c r="U517" s="133" t="str">
        <f t="shared" si="165"/>
        <v xml:space="preserve"> </v>
      </c>
      <c r="V517" s="134" t="str">
        <f>IFERROR(IF(O517="%10 sınırı aşılmıştır.",L517-T517,IFERROR(IF(F517="",IF(S517=1,0,IF(L517-S517=0,"",L517-S517)),IF(Veriler!M517="",L517,IF(L517*Veriler!M517=0,"",L517*Veriler!M517))),L517)),0)</f>
        <v/>
      </c>
      <c r="W517" s="146"/>
      <c r="X517" s="146"/>
      <c r="Y517" s="146"/>
    </row>
    <row r="518" spans="1:25" s="99" customFormat="1" ht="54.75" customHeight="1" x14ac:dyDescent="0.25">
      <c r="A518" s="96">
        <f t="shared" si="166"/>
        <v>383</v>
      </c>
      <c r="B518" s="175"/>
      <c r="C518" s="176"/>
      <c r="D518" s="113"/>
      <c r="E518" s="115"/>
      <c r="F518" s="174"/>
      <c r="G518" s="114" t="str">
        <f t="shared" si="161"/>
        <v/>
      </c>
      <c r="H518" s="115"/>
      <c r="I518" s="115"/>
      <c r="J518" s="115"/>
      <c r="K518" s="115"/>
      <c r="L518" s="133" t="str">
        <f t="shared" si="162"/>
        <v/>
      </c>
      <c r="M518" s="116" t="str">
        <f>IF(L518="", "", L518/Veriler!$X$1)</f>
        <v/>
      </c>
      <c r="N518" s="116" t="str">
        <f>IF(F518&lt;&gt;"", "İthal Girdi", IF(Veriler!T518="", "", IF(Veriler!S518="H", "%0,5 üzerindedir", IF(Veriler!T518&gt;0.1, "%10 sınırı aşılmıştır.", "Uygun"))))</f>
        <v>%0,5 üzerindedir</v>
      </c>
      <c r="O518" s="116" t="str">
        <f t="shared" si="163"/>
        <v xml:space="preserve"> </v>
      </c>
      <c r="P518" s="117"/>
      <c r="Q518" s="118"/>
      <c r="R518" s="119" t="str">
        <f t="shared" si="164"/>
        <v/>
      </c>
      <c r="S518" s="133">
        <f>IFERROR(IF(M518&lt;=0.005,IF(F518="",L518,0),IF(F518&lt;&gt;"",0,IF(P518="",0,IF(P518="H",0,IF(Q518&lt;Veriler!$G$2,L518*Veriler!$G$2,L518*Q518)))))," ")</f>
        <v>0</v>
      </c>
      <c r="T518" s="133">
        <f>IF(Veriler!T518&lt;=0.1, S518, IF(AND(Veriler!T518&gt;0.1, F518="", P518="E"), IF(Q518&gt;Veriler!$G$2, Q518*S518, IF(Q518&lt;Veriler!$G$2, Veriler!$G$2*S518, Q518*S518)), 0))</f>
        <v>0</v>
      </c>
      <c r="U518" s="133" t="str">
        <f t="shared" si="165"/>
        <v xml:space="preserve"> </v>
      </c>
      <c r="V518" s="134" t="str">
        <f>IFERROR(IF(O518="%10 sınırı aşılmıştır.",L518-T518,IFERROR(IF(F518="",IF(S518=1,0,IF(L518-S518=0,"",L518-S518)),IF(Veriler!M518="",L518,IF(L518*Veriler!M518=0,"",L518*Veriler!M518))),L518)),0)</f>
        <v/>
      </c>
      <c r="W518" s="146"/>
      <c r="X518" s="146"/>
      <c r="Y518" s="146"/>
    </row>
    <row r="519" spans="1:25" s="99" customFormat="1" ht="54.75" customHeight="1" x14ac:dyDescent="0.25">
      <c r="A519" s="96">
        <f t="shared" si="166"/>
        <v>384</v>
      </c>
      <c r="B519" s="175"/>
      <c r="C519" s="176"/>
      <c r="D519" s="113"/>
      <c r="E519" s="115"/>
      <c r="F519" s="174"/>
      <c r="G519" s="114" t="str">
        <f t="shared" si="161"/>
        <v/>
      </c>
      <c r="H519" s="115"/>
      <c r="I519" s="115"/>
      <c r="J519" s="115"/>
      <c r="K519" s="115"/>
      <c r="L519" s="133" t="str">
        <f t="shared" si="162"/>
        <v/>
      </c>
      <c r="M519" s="116" t="str">
        <f>IF(L519="", "", L519/Veriler!$X$1)</f>
        <v/>
      </c>
      <c r="N519" s="116" t="str">
        <f>IF(F519&lt;&gt;"", "İthal Girdi", IF(Veriler!T519="", "", IF(Veriler!S519="H", "%0,5 üzerindedir", IF(Veriler!T519&gt;0.1, "%10 sınırı aşılmıştır.", "Uygun"))))</f>
        <v>%0,5 üzerindedir</v>
      </c>
      <c r="O519" s="116" t="str">
        <f t="shared" si="163"/>
        <v xml:space="preserve"> </v>
      </c>
      <c r="P519" s="117"/>
      <c r="Q519" s="118"/>
      <c r="R519" s="119" t="str">
        <f t="shared" si="164"/>
        <v/>
      </c>
      <c r="S519" s="133">
        <f>IFERROR(IF(M519&lt;=0.005,IF(F519="",L519,0),IF(F519&lt;&gt;"",0,IF(P519="",0,IF(P519="H",0,IF(Q519&lt;Veriler!$G$2,L519*Veriler!$G$2,L519*Q519)))))," ")</f>
        <v>0</v>
      </c>
      <c r="T519" s="133">
        <f>IF(Veriler!T519&lt;=0.1, S519, IF(AND(Veriler!T519&gt;0.1, F519="", P519="E"), IF(Q519&gt;Veriler!$G$2, Q519*S519, IF(Q519&lt;Veriler!$G$2, Veriler!$G$2*S519, Q519*S519)), 0))</f>
        <v>0</v>
      </c>
      <c r="U519" s="133" t="str">
        <f t="shared" si="165"/>
        <v xml:space="preserve"> </v>
      </c>
      <c r="V519" s="134" t="str">
        <f>IFERROR(IF(O519="%10 sınırı aşılmıştır.",L519-T519,IFERROR(IF(F519="",IF(S519=1,0,IF(L519-S519=0,"",L519-S519)),IF(Veriler!M519="",L519,IF(L519*Veriler!M519=0,"",L519*Veriler!M519))),L519)),0)</f>
        <v/>
      </c>
      <c r="W519" s="146"/>
      <c r="X519" s="146"/>
      <c r="Y519" s="146"/>
    </row>
    <row r="520" spans="1:25" s="99" customFormat="1" ht="54.75" customHeight="1" x14ac:dyDescent="0.25">
      <c r="A520" s="96">
        <f t="shared" si="166"/>
        <v>385</v>
      </c>
      <c r="B520" s="175"/>
      <c r="C520" s="176"/>
      <c r="D520" s="113"/>
      <c r="E520" s="115"/>
      <c r="F520" s="174"/>
      <c r="G520" s="114" t="str">
        <f t="shared" si="161"/>
        <v/>
      </c>
      <c r="H520" s="115"/>
      <c r="I520" s="115"/>
      <c r="J520" s="115"/>
      <c r="K520" s="115"/>
      <c r="L520" s="133" t="str">
        <f t="shared" si="162"/>
        <v/>
      </c>
      <c r="M520" s="116" t="str">
        <f>IF(L520="", "", L520/Veriler!$X$1)</f>
        <v/>
      </c>
      <c r="N520" s="116" t="str">
        <f>IF(F520&lt;&gt;"", "İthal Girdi", IF(Veriler!T520="", "", IF(Veriler!S520="H", "%0,5 üzerindedir", IF(Veriler!T520&gt;0.1, "%10 sınırı aşılmıştır.", "Uygun"))))</f>
        <v>%0,5 üzerindedir</v>
      </c>
      <c r="O520" s="116" t="str">
        <f t="shared" si="163"/>
        <v xml:space="preserve"> </v>
      </c>
      <c r="P520" s="117"/>
      <c r="Q520" s="118"/>
      <c r="R520" s="119" t="str">
        <f t="shared" si="164"/>
        <v/>
      </c>
      <c r="S520" s="133">
        <f>IFERROR(IF(M520&lt;=0.005,IF(F520="",L520,0),IF(F520&lt;&gt;"",0,IF(P520="",0,IF(P520="H",0,IF(Q520&lt;Veriler!$G$2,L520*Veriler!$G$2,L520*Q520)))))," ")</f>
        <v>0</v>
      </c>
      <c r="T520" s="133">
        <f>IF(Veriler!T520&lt;=0.1, S520, IF(AND(Veriler!T520&gt;0.1, F520="", P520="E"), IF(Q520&gt;Veriler!$G$2, Q520*S520, IF(Q520&lt;Veriler!$G$2, Veriler!$G$2*S520, Q520*S520)), 0))</f>
        <v>0</v>
      </c>
      <c r="U520" s="133" t="str">
        <f t="shared" si="165"/>
        <v xml:space="preserve"> </v>
      </c>
      <c r="V520" s="134" t="str">
        <f>IFERROR(IF(O520="%10 sınırı aşılmıştır.",L520-T520,IFERROR(IF(F520="",IF(S520=1,0,IF(L520-S520=0,"",L520-S520)),IF(Veriler!M520="",L520,IF(L520*Veriler!M520=0,"",L520*Veriler!M520))),L520)),0)</f>
        <v/>
      </c>
      <c r="W520" s="146"/>
      <c r="X520" s="146"/>
      <c r="Y520" s="146"/>
    </row>
    <row r="521" spans="1:25" s="99" customFormat="1" ht="54.75" customHeight="1" x14ac:dyDescent="0.25">
      <c r="A521" s="96">
        <f t="shared" si="166"/>
        <v>386</v>
      </c>
      <c r="B521" s="175"/>
      <c r="C521" s="176"/>
      <c r="D521" s="113"/>
      <c r="E521" s="115"/>
      <c r="F521" s="174"/>
      <c r="G521" s="114" t="str">
        <f t="shared" si="161"/>
        <v/>
      </c>
      <c r="H521" s="115"/>
      <c r="I521" s="115"/>
      <c r="J521" s="115"/>
      <c r="K521" s="115"/>
      <c r="L521" s="133" t="str">
        <f t="shared" si="162"/>
        <v/>
      </c>
      <c r="M521" s="116" t="str">
        <f>IF(L521="", "", L521/Veriler!$X$1)</f>
        <v/>
      </c>
      <c r="N521" s="116" t="str">
        <f>IF(F521&lt;&gt;"", "İthal Girdi", IF(Veriler!T521="", "", IF(Veriler!S521="H", "%0,5 üzerindedir", IF(Veriler!T521&gt;0.1, "%10 sınırı aşılmıştır.", "Uygun"))))</f>
        <v>%0,5 üzerindedir</v>
      </c>
      <c r="O521" s="116" t="str">
        <f t="shared" si="163"/>
        <v xml:space="preserve"> </v>
      </c>
      <c r="P521" s="117"/>
      <c r="Q521" s="118"/>
      <c r="R521" s="119" t="str">
        <f t="shared" si="164"/>
        <v/>
      </c>
      <c r="S521" s="133">
        <f>IFERROR(IF(M521&lt;=0.005,IF(F521="",L521,0),IF(F521&lt;&gt;"",0,IF(P521="",0,IF(P521="H",0,IF(Q521&lt;Veriler!$G$2,L521*Veriler!$G$2,L521*Q521)))))," ")</f>
        <v>0</v>
      </c>
      <c r="T521" s="133">
        <f>IF(Veriler!T521&lt;=0.1, S521, IF(AND(Veriler!T521&gt;0.1, F521="", P521="E"), IF(Q521&gt;Veriler!$G$2, Q521*S521, IF(Q521&lt;Veriler!$G$2, Veriler!$G$2*S521, Q521*S521)), 0))</f>
        <v>0</v>
      </c>
      <c r="U521" s="133" t="str">
        <f t="shared" si="165"/>
        <v xml:space="preserve"> </v>
      </c>
      <c r="V521" s="134" t="str">
        <f>IFERROR(IF(O521="%10 sınırı aşılmıştır.",L521-T521,IFERROR(IF(F521="",IF(S521=1,0,IF(L521-S521=0,"",L521-S521)),IF(Veriler!M521="",L521,IF(L521*Veriler!M521=0,"",L521*Veriler!M521))),L521)),0)</f>
        <v/>
      </c>
      <c r="W521" s="146"/>
      <c r="X521" s="146"/>
      <c r="Y521" s="146"/>
    </row>
    <row r="522" spans="1:25" s="99" customFormat="1" ht="54.75" customHeight="1" x14ac:dyDescent="0.25">
      <c r="A522" s="96">
        <f t="shared" si="166"/>
        <v>387</v>
      </c>
      <c r="B522" s="175"/>
      <c r="C522" s="176"/>
      <c r="D522" s="113"/>
      <c r="E522" s="115"/>
      <c r="F522" s="174"/>
      <c r="G522" s="114" t="str">
        <f t="shared" si="161"/>
        <v/>
      </c>
      <c r="H522" s="115"/>
      <c r="I522" s="115"/>
      <c r="J522" s="115"/>
      <c r="K522" s="115"/>
      <c r="L522" s="133" t="str">
        <f t="shared" si="162"/>
        <v/>
      </c>
      <c r="M522" s="116" t="str">
        <f>IF(L522="", "", L522/Veriler!$X$1)</f>
        <v/>
      </c>
      <c r="N522" s="116" t="str">
        <f>IF(F522&lt;&gt;"", "İthal Girdi", IF(Veriler!T522="", "", IF(Veriler!S522="H", "%0,5 üzerindedir", IF(Veriler!T522&gt;0.1, "%10 sınırı aşılmıştır.", "Uygun"))))</f>
        <v>%0,5 üzerindedir</v>
      </c>
      <c r="O522" s="116" t="str">
        <f t="shared" si="163"/>
        <v xml:space="preserve"> </v>
      </c>
      <c r="P522" s="117"/>
      <c r="Q522" s="118"/>
      <c r="R522" s="119" t="str">
        <f t="shared" si="164"/>
        <v/>
      </c>
      <c r="S522" s="133">
        <f>IFERROR(IF(M522&lt;=0.005,IF(F522="",L522,0),IF(F522&lt;&gt;"",0,IF(P522="",0,IF(P522="H",0,IF(Q522&lt;Veriler!$G$2,L522*Veriler!$G$2,L522*Q522)))))," ")</f>
        <v>0</v>
      </c>
      <c r="T522" s="133">
        <f>IF(Veriler!T522&lt;=0.1, S522, IF(AND(Veriler!T522&gt;0.1, F522="", P522="E"), IF(Q522&gt;Veriler!$G$2, Q522*S522, IF(Q522&lt;Veriler!$G$2, Veriler!$G$2*S522, Q522*S522)), 0))</f>
        <v>0</v>
      </c>
      <c r="U522" s="133" t="str">
        <f t="shared" si="165"/>
        <v xml:space="preserve"> </v>
      </c>
      <c r="V522" s="134" t="str">
        <f>IFERROR(IF(O522="%10 sınırı aşılmıştır.",L522-T522,IFERROR(IF(F522="",IF(S522=1,0,IF(L522-S522=0,"",L522-S522)),IF(Veriler!M522="",L522,IF(L522*Veriler!M522=0,"",L522*Veriler!M522))),L522)),0)</f>
        <v/>
      </c>
      <c r="W522" s="146"/>
      <c r="X522" s="146"/>
      <c r="Y522" s="146"/>
    </row>
    <row r="523" spans="1:25" s="99" customFormat="1" ht="54.75" customHeight="1" x14ac:dyDescent="0.25">
      <c r="A523" s="96">
        <f t="shared" si="166"/>
        <v>388</v>
      </c>
      <c r="B523" s="175"/>
      <c r="C523" s="176"/>
      <c r="D523" s="113"/>
      <c r="E523" s="115"/>
      <c r="F523" s="174"/>
      <c r="G523" s="114" t="str">
        <f t="shared" si="161"/>
        <v/>
      </c>
      <c r="H523" s="115"/>
      <c r="I523" s="115"/>
      <c r="J523" s="115"/>
      <c r="K523" s="115"/>
      <c r="L523" s="133" t="str">
        <f t="shared" si="162"/>
        <v/>
      </c>
      <c r="M523" s="116" t="str">
        <f>IF(L523="", "", L523/Veriler!$X$1)</f>
        <v/>
      </c>
      <c r="N523" s="116" t="str">
        <f>IF(F523&lt;&gt;"", "İthal Girdi", IF(Veriler!T523="", "", IF(Veriler!S523="H", "%0,5 üzerindedir", IF(Veriler!T523&gt;0.1, "%10 sınırı aşılmıştır.", "Uygun"))))</f>
        <v>%0,5 üzerindedir</v>
      </c>
      <c r="O523" s="116" t="str">
        <f t="shared" si="163"/>
        <v xml:space="preserve"> </v>
      </c>
      <c r="P523" s="117"/>
      <c r="Q523" s="118"/>
      <c r="R523" s="119" t="str">
        <f t="shared" si="164"/>
        <v/>
      </c>
      <c r="S523" s="133">
        <f>IFERROR(IF(M523&lt;=0.005,IF(F523="",L523,0),IF(F523&lt;&gt;"",0,IF(P523="",0,IF(P523="H",0,IF(Q523&lt;Veriler!$G$2,L523*Veriler!$G$2,L523*Q523)))))," ")</f>
        <v>0</v>
      </c>
      <c r="T523" s="133">
        <f>IF(Veriler!T523&lt;=0.1, S523, IF(AND(Veriler!T523&gt;0.1, F523="", P523="E"), IF(Q523&gt;Veriler!$G$2, Q523*S523, IF(Q523&lt;Veriler!$G$2, Veriler!$G$2*S523, Q523*S523)), 0))</f>
        <v>0</v>
      </c>
      <c r="U523" s="133" t="str">
        <f t="shared" si="165"/>
        <v xml:space="preserve"> </v>
      </c>
      <c r="V523" s="134" t="str">
        <f>IFERROR(IF(O523="%10 sınırı aşılmıştır.",L523-T523,IFERROR(IF(F523="",IF(S523=1,0,IF(L523-S523=0,"",L523-S523)),IF(Veriler!M523="",L523,IF(L523*Veriler!M523=0,"",L523*Veriler!M523))),L523)),0)</f>
        <v/>
      </c>
      <c r="W523" s="146"/>
      <c r="X523" s="146"/>
      <c r="Y523" s="146"/>
    </row>
    <row r="524" spans="1:25" s="99" customFormat="1" ht="54.75" customHeight="1" x14ac:dyDescent="0.25">
      <c r="A524" s="96">
        <f t="shared" si="166"/>
        <v>389</v>
      </c>
      <c r="B524" s="175"/>
      <c r="C524" s="176"/>
      <c r="D524" s="113"/>
      <c r="E524" s="115"/>
      <c r="F524" s="174"/>
      <c r="G524" s="114" t="str">
        <f t="shared" si="161"/>
        <v/>
      </c>
      <c r="H524" s="115"/>
      <c r="I524" s="115"/>
      <c r="J524" s="115"/>
      <c r="K524" s="115"/>
      <c r="L524" s="133" t="str">
        <f t="shared" si="162"/>
        <v/>
      </c>
      <c r="M524" s="116" t="str">
        <f>IF(L524="", "", L524/Veriler!$X$1)</f>
        <v/>
      </c>
      <c r="N524" s="116" t="str">
        <f>IF(F524&lt;&gt;"", "İthal Girdi", IF(Veriler!T524="", "", IF(Veriler!S524="H", "%0,5 üzerindedir", IF(Veriler!T524&gt;0.1, "%10 sınırı aşılmıştır.", "Uygun"))))</f>
        <v>%0,5 üzerindedir</v>
      </c>
      <c r="O524" s="116" t="str">
        <f t="shared" si="163"/>
        <v xml:space="preserve"> </v>
      </c>
      <c r="P524" s="117"/>
      <c r="Q524" s="118"/>
      <c r="R524" s="119" t="str">
        <f t="shared" si="164"/>
        <v/>
      </c>
      <c r="S524" s="133">
        <f>IFERROR(IF(M524&lt;=0.005,IF(F524="",L524,0),IF(F524&lt;&gt;"",0,IF(P524="",0,IF(P524="H",0,IF(Q524&lt;Veriler!$G$2,L524*Veriler!$G$2,L524*Q524)))))," ")</f>
        <v>0</v>
      </c>
      <c r="T524" s="133">
        <f>IF(Veriler!T524&lt;=0.1, S524, IF(AND(Veriler!T524&gt;0.1, F524="", P524="E"), IF(Q524&gt;Veriler!$G$2, Q524*S524, IF(Q524&lt;Veriler!$G$2, Veriler!$G$2*S524, Q524*S524)), 0))</f>
        <v>0</v>
      </c>
      <c r="U524" s="133" t="str">
        <f t="shared" si="165"/>
        <v xml:space="preserve"> </v>
      </c>
      <c r="V524" s="134" t="str">
        <f>IFERROR(IF(O524="%10 sınırı aşılmıştır.",L524-T524,IFERROR(IF(F524="",IF(S524=1,0,IF(L524-S524=0,"",L524-S524)),IF(Veriler!M524="",L524,IF(L524*Veriler!M524=0,"",L524*Veriler!M524))),L524)),0)</f>
        <v/>
      </c>
      <c r="W524" s="146"/>
      <c r="X524" s="146"/>
      <c r="Y524" s="146"/>
    </row>
    <row r="525" spans="1:25" s="99" customFormat="1" ht="54.75" customHeight="1" x14ac:dyDescent="0.25">
      <c r="A525" s="96">
        <f t="shared" si="166"/>
        <v>390</v>
      </c>
      <c r="B525" s="175"/>
      <c r="C525" s="176"/>
      <c r="D525" s="113"/>
      <c r="E525" s="115"/>
      <c r="F525" s="174"/>
      <c r="G525" s="114" t="str">
        <f t="shared" si="161"/>
        <v/>
      </c>
      <c r="H525" s="115"/>
      <c r="I525" s="115"/>
      <c r="J525" s="115"/>
      <c r="K525" s="115"/>
      <c r="L525" s="133" t="str">
        <f t="shared" si="162"/>
        <v/>
      </c>
      <c r="M525" s="116" t="str">
        <f>IF(L525="", "", L525/Veriler!$X$1)</f>
        <v/>
      </c>
      <c r="N525" s="116" t="str">
        <f>IF(F525&lt;&gt;"", "İthal Girdi", IF(Veriler!T525="", "", IF(Veriler!S525="H", "%0,5 üzerindedir", IF(Veriler!T525&gt;0.1, "%10 sınırı aşılmıştır.", "Uygun"))))</f>
        <v>%0,5 üzerindedir</v>
      </c>
      <c r="O525" s="116" t="str">
        <f t="shared" si="163"/>
        <v xml:space="preserve"> </v>
      </c>
      <c r="P525" s="117"/>
      <c r="Q525" s="118"/>
      <c r="R525" s="119" t="str">
        <f t="shared" si="164"/>
        <v/>
      </c>
      <c r="S525" s="133">
        <f>IFERROR(IF(M525&lt;=0.005,IF(F525="",L525,0),IF(F525&lt;&gt;"",0,IF(P525="",0,IF(P525="H",0,IF(Q525&lt;Veriler!$G$2,L525*Veriler!$G$2,L525*Q525)))))," ")</f>
        <v>0</v>
      </c>
      <c r="T525" s="133">
        <f>IF(Veriler!T525&lt;=0.1, S525, IF(AND(Veriler!T525&gt;0.1, F525="", P525="E"), IF(Q525&gt;Veriler!$G$2, Q525*S525, IF(Q525&lt;Veriler!$G$2, Veriler!$G$2*S525, Q525*S525)), 0))</f>
        <v>0</v>
      </c>
      <c r="U525" s="133" t="str">
        <f t="shared" si="165"/>
        <v xml:space="preserve"> </v>
      </c>
      <c r="V525" s="134" t="str">
        <f>IFERROR(IF(O525="%10 sınırı aşılmıştır.",L525-T525,IFERROR(IF(F525="",IF(S525=1,0,IF(L525-S525=0,"",L525-S525)),IF(Veriler!M525="",L525,IF(L525*Veriler!M525=0,"",L525*Veriler!M525))),L525)),0)</f>
        <v/>
      </c>
      <c r="W525" s="146"/>
      <c r="X525" s="146"/>
      <c r="Y525" s="146"/>
    </row>
    <row r="526" spans="1:25" s="99" customFormat="1" ht="54.75" customHeight="1" x14ac:dyDescent="0.25">
      <c r="A526" s="96">
        <f t="shared" si="166"/>
        <v>391</v>
      </c>
      <c r="B526" s="175"/>
      <c r="C526" s="176"/>
      <c r="D526" s="113"/>
      <c r="E526" s="115"/>
      <c r="F526" s="174"/>
      <c r="G526" s="114" t="str">
        <f t="shared" si="161"/>
        <v/>
      </c>
      <c r="H526" s="115"/>
      <c r="I526" s="115"/>
      <c r="J526" s="115"/>
      <c r="K526" s="115"/>
      <c r="L526" s="133" t="str">
        <f t="shared" si="162"/>
        <v/>
      </c>
      <c r="M526" s="116" t="str">
        <f>IF(L526="", "", L526/Veriler!$X$1)</f>
        <v/>
      </c>
      <c r="N526" s="116" t="str">
        <f>IF(F526&lt;&gt;"", "İthal Girdi", IF(Veriler!T526="", "", IF(Veriler!S526="H", "%0,5 üzerindedir", IF(Veriler!T526&gt;0.1, "%10 sınırı aşılmıştır.", "Uygun"))))</f>
        <v>%0,5 üzerindedir</v>
      </c>
      <c r="O526" s="116" t="str">
        <f t="shared" si="163"/>
        <v xml:space="preserve"> </v>
      </c>
      <c r="P526" s="117"/>
      <c r="Q526" s="118"/>
      <c r="R526" s="119" t="str">
        <f t="shared" si="164"/>
        <v/>
      </c>
      <c r="S526" s="133">
        <f>IFERROR(IF(M526&lt;=0.005,IF(F526="",L526,0),IF(F526&lt;&gt;"",0,IF(P526="",0,IF(P526="H",0,IF(Q526&lt;Veriler!$G$2,L526*Veriler!$G$2,L526*Q526)))))," ")</f>
        <v>0</v>
      </c>
      <c r="T526" s="133">
        <f>IF(Veriler!T526&lt;=0.1, S526, IF(AND(Veriler!T526&gt;0.1, F526="", P526="E"), IF(Q526&gt;Veriler!$G$2, Q526*S526, IF(Q526&lt;Veriler!$G$2, Veriler!$G$2*S526, Q526*S526)), 0))</f>
        <v>0</v>
      </c>
      <c r="U526" s="133" t="str">
        <f t="shared" si="165"/>
        <v xml:space="preserve"> </v>
      </c>
      <c r="V526" s="134" t="str">
        <f>IFERROR(IF(O526="%10 sınırı aşılmıştır.",L526-T526,IFERROR(IF(F526="",IF(S526=1,0,IF(L526-S526=0,"",L526-S526)),IF(Veriler!M526="",L526,IF(L526*Veriler!M526=0,"",L526*Veriler!M526))),L526)),0)</f>
        <v/>
      </c>
      <c r="W526" s="146"/>
      <c r="X526" s="146"/>
      <c r="Y526" s="146"/>
    </row>
    <row r="527" spans="1:25" s="99" customFormat="1" ht="54.75" customHeight="1" x14ac:dyDescent="0.25">
      <c r="A527" s="96">
        <f t="shared" si="166"/>
        <v>392</v>
      </c>
      <c r="B527" s="175"/>
      <c r="C527" s="176"/>
      <c r="D527" s="113"/>
      <c r="E527" s="115"/>
      <c r="F527" s="174"/>
      <c r="G527" s="114" t="str">
        <f t="shared" si="161"/>
        <v/>
      </c>
      <c r="H527" s="115"/>
      <c r="I527" s="115"/>
      <c r="J527" s="115"/>
      <c r="K527" s="115"/>
      <c r="L527" s="133" t="str">
        <f t="shared" si="162"/>
        <v/>
      </c>
      <c r="M527" s="116" t="str">
        <f>IF(L527="", "", L527/Veriler!$X$1)</f>
        <v/>
      </c>
      <c r="N527" s="116" t="str">
        <f>IF(F527&lt;&gt;"", "İthal Girdi", IF(Veriler!T527="", "", IF(Veriler!S527="H", "%0,5 üzerindedir", IF(Veriler!T527&gt;0.1, "%10 sınırı aşılmıştır.", "Uygun"))))</f>
        <v>%0,5 üzerindedir</v>
      </c>
      <c r="O527" s="116" t="str">
        <f t="shared" si="163"/>
        <v xml:space="preserve"> </v>
      </c>
      <c r="P527" s="117"/>
      <c r="Q527" s="118"/>
      <c r="R527" s="119" t="str">
        <f t="shared" si="164"/>
        <v/>
      </c>
      <c r="S527" s="133">
        <f>IFERROR(IF(M527&lt;=0.005,IF(F527="",L527,0),IF(F527&lt;&gt;"",0,IF(P527="",0,IF(P527="H",0,IF(Q527&lt;Veriler!$G$2,L527*Veriler!$G$2,L527*Q527)))))," ")</f>
        <v>0</v>
      </c>
      <c r="T527" s="133">
        <f>IF(Veriler!T527&lt;=0.1, S527, IF(AND(Veriler!T527&gt;0.1, F527="", P527="E"), IF(Q527&gt;Veriler!$G$2, Q527*S527, IF(Q527&lt;Veriler!$G$2, Veriler!$G$2*S527, Q527*S527)), 0))</f>
        <v>0</v>
      </c>
      <c r="U527" s="133" t="str">
        <f t="shared" si="165"/>
        <v xml:space="preserve"> </v>
      </c>
      <c r="V527" s="134" t="str">
        <f>IFERROR(IF(O527="%10 sınırı aşılmıştır.",L527-T527,IFERROR(IF(F527="",IF(S527=1,0,IF(L527-S527=0,"",L527-S527)),IF(Veriler!M527="",L527,IF(L527*Veriler!M527=0,"",L527*Veriler!M527))),L527)),0)</f>
        <v/>
      </c>
      <c r="W527" s="146"/>
      <c r="X527" s="146"/>
      <c r="Y527" s="146"/>
    </row>
    <row r="528" spans="1:25" s="99" customFormat="1" ht="24" customHeight="1" x14ac:dyDescent="0.25">
      <c r="A528" s="103"/>
      <c r="B528" s="104"/>
      <c r="C528" s="104"/>
      <c r="D528" s="104"/>
      <c r="E528" s="103"/>
      <c r="F528" s="135"/>
      <c r="G528" s="157"/>
      <c r="H528" s="103"/>
      <c r="I528" s="103"/>
      <c r="J528" s="103"/>
      <c r="K528" s="103"/>
      <c r="L528" s="136">
        <f>SUM(L499:L512,L514:L527)</f>
        <v>0</v>
      </c>
      <c r="M528" s="158"/>
      <c r="N528" s="158"/>
      <c r="O528" s="158"/>
      <c r="P528" s="105"/>
      <c r="Q528" s="106"/>
      <c r="R528" s="159"/>
      <c r="S528" s="160"/>
      <c r="T528" s="160"/>
      <c r="U528" s="160"/>
      <c r="V528" s="160"/>
      <c r="W528" s="146"/>
      <c r="X528" s="146"/>
      <c r="Y528" s="146"/>
    </row>
    <row r="529" spans="1:25" s="99" customFormat="1" ht="31.5" customHeight="1" x14ac:dyDescent="0.25">
      <c r="A529" s="103"/>
      <c r="B529" s="104"/>
      <c r="C529" s="104"/>
      <c r="D529" s="104"/>
      <c r="E529" s="103"/>
      <c r="F529" s="135"/>
      <c r="G529" s="157"/>
      <c r="H529" s="103"/>
      <c r="I529" s="103"/>
      <c r="J529" s="103"/>
      <c r="K529" s="103"/>
      <c r="L529" s="161"/>
      <c r="M529" s="158"/>
      <c r="N529" s="158"/>
      <c r="O529" s="158"/>
      <c r="P529" s="105"/>
      <c r="Q529" s="106"/>
      <c r="R529" s="159"/>
      <c r="S529" s="162" t="s">
        <v>57</v>
      </c>
      <c r="T529" s="162" t="s">
        <v>57</v>
      </c>
      <c r="U529" s="162" t="s">
        <v>57</v>
      </c>
      <c r="V529" s="163" t="s">
        <v>58</v>
      </c>
      <c r="W529" s="146"/>
      <c r="X529" s="146"/>
      <c r="Y529" s="146"/>
    </row>
    <row r="530" spans="1:25" s="99" customFormat="1" ht="58.5" customHeight="1" x14ac:dyDescent="0.25">
      <c r="A530" s="185" t="s">
        <v>59</v>
      </c>
      <c r="B530" s="180"/>
      <c r="C530" s="180"/>
      <c r="D530" s="180"/>
      <c r="E530" s="180"/>
      <c r="F530" s="180"/>
      <c r="G530" s="180"/>
      <c r="H530" s="180"/>
      <c r="I530" s="180"/>
      <c r="J530" s="180"/>
      <c r="K530" s="180"/>
      <c r="L530" s="180"/>
      <c r="M530" s="180"/>
      <c r="N530" s="180"/>
      <c r="O530" s="180"/>
      <c r="P530" s="180"/>
      <c r="Q530" s="180"/>
      <c r="R530" s="176"/>
      <c r="S530" s="137">
        <f>SUM(S492,S499:S512,S514:S527)</f>
        <v>0</v>
      </c>
      <c r="T530" s="137" t="str">
        <f>IF(SUM(T499:T512,T514:T527)=0," ",SUM(T499:T512,T514:T527))</f>
        <v xml:space="preserve"> </v>
      </c>
      <c r="U530" s="137" t="str">
        <f>IF(SUM(U499:U512,U514:U527)=0," ",SUM(U499:U512,U514:U527))</f>
        <v xml:space="preserve"> </v>
      </c>
      <c r="V530" s="137" t="str">
        <f>IF(SUM(V499:V512,V514:V527)=0," ",SUM(V499:V512,V514:V527))</f>
        <v xml:space="preserve"> </v>
      </c>
      <c r="W530" s="146"/>
      <c r="X530" s="164">
        <f>SUM(U499:U512,U514:U527)</f>
        <v>0</v>
      </c>
      <c r="Y530" s="164">
        <f>SUM(V499:V512,V514:V527)</f>
        <v>0</v>
      </c>
    </row>
    <row r="531" spans="1:25" x14ac:dyDescent="0.3">
      <c r="A531" s="34"/>
      <c r="G531" s="146"/>
      <c r="L531" s="146"/>
      <c r="M531" s="146"/>
      <c r="N531" s="146"/>
      <c r="O531" s="146"/>
      <c r="R531" s="146"/>
      <c r="S531" s="146"/>
      <c r="T531" s="146"/>
      <c r="U531" s="146"/>
      <c r="V531" s="146"/>
      <c r="W531" s="146"/>
      <c r="X531" s="146"/>
      <c r="Y531" s="146"/>
    </row>
    <row r="532" spans="1:25" x14ac:dyDescent="0.3">
      <c r="A532" s="186" t="s">
        <v>60</v>
      </c>
      <c r="B532" s="187"/>
      <c r="C532" s="187"/>
      <c r="D532" s="187"/>
      <c r="E532" s="187"/>
      <c r="F532" s="187"/>
      <c r="G532" s="187"/>
      <c r="H532" s="187"/>
      <c r="I532" s="187"/>
      <c r="J532" s="187"/>
      <c r="K532" s="187"/>
      <c r="L532" s="187"/>
      <c r="M532" s="187"/>
      <c r="N532" s="187"/>
      <c r="O532" s="187"/>
      <c r="P532" s="187"/>
      <c r="Q532" s="187"/>
      <c r="R532" s="187"/>
      <c r="S532" s="187"/>
      <c r="T532" s="187"/>
      <c r="U532" s="187"/>
      <c r="V532" s="187"/>
      <c r="W532" s="146"/>
      <c r="X532" s="146"/>
      <c r="Y532" s="146"/>
    </row>
    <row r="533" spans="1:25" s="99" customFormat="1" ht="41.25" customHeight="1" x14ac:dyDescent="0.25">
      <c r="A533" s="189" t="s">
        <v>38</v>
      </c>
      <c r="B533" s="180"/>
      <c r="C533" s="180"/>
      <c r="D533" s="180"/>
      <c r="E533" s="180"/>
      <c r="F533" s="180"/>
      <c r="G533" s="180"/>
      <c r="H533" s="180"/>
      <c r="I533" s="180"/>
      <c r="J533" s="180"/>
      <c r="K533" s="180"/>
      <c r="L533" s="180"/>
      <c r="M533" s="180"/>
      <c r="N533" s="180"/>
      <c r="O533" s="180"/>
      <c r="P533" s="180"/>
      <c r="Q533" s="180"/>
      <c r="R533" s="180"/>
      <c r="S533" s="180"/>
      <c r="T533" s="180"/>
      <c r="U533" s="180"/>
      <c r="V533" s="176"/>
      <c r="W533" s="146"/>
      <c r="X533" s="146"/>
      <c r="Y533" s="146"/>
    </row>
    <row r="534" spans="1:25" s="100" customFormat="1" ht="35.25" customHeight="1" x14ac:dyDescent="0.25">
      <c r="A534" s="179" t="s">
        <v>39</v>
      </c>
      <c r="B534" s="180"/>
      <c r="C534" s="180"/>
      <c r="D534" s="180"/>
      <c r="E534" s="180"/>
      <c r="F534" s="180"/>
      <c r="G534" s="180"/>
      <c r="H534" s="180"/>
      <c r="I534" s="180"/>
      <c r="J534" s="180"/>
      <c r="K534" s="180"/>
      <c r="L534" s="180"/>
      <c r="M534" s="180"/>
      <c r="N534" s="180"/>
      <c r="O534" s="180"/>
      <c r="P534" s="180"/>
      <c r="Q534" s="180"/>
      <c r="R534" s="176"/>
      <c r="S534" s="147"/>
      <c r="T534" s="148"/>
      <c r="U534" s="149" t="s">
        <v>40</v>
      </c>
      <c r="V534" s="150">
        <f>V496+1</f>
        <v>15</v>
      </c>
      <c r="W534" s="146"/>
      <c r="X534" s="146"/>
      <c r="Y534" s="146"/>
    </row>
    <row r="535" spans="1:25" s="99" customFormat="1" ht="81" customHeight="1" x14ac:dyDescent="0.25">
      <c r="A535" s="110" t="s">
        <v>3</v>
      </c>
      <c r="B535" s="188" t="s">
        <v>41</v>
      </c>
      <c r="C535" s="176"/>
      <c r="D535" s="111" t="s">
        <v>42</v>
      </c>
      <c r="E535" s="110" t="s">
        <v>324</v>
      </c>
      <c r="F535" s="111" t="s">
        <v>325</v>
      </c>
      <c r="G535" s="151" t="s">
        <v>43</v>
      </c>
      <c r="H535" s="110" t="s">
        <v>44</v>
      </c>
      <c r="I535" s="110" t="s">
        <v>8</v>
      </c>
      <c r="J535" s="110" t="s">
        <v>45</v>
      </c>
      <c r="K535" s="110" t="s">
        <v>46</v>
      </c>
      <c r="L535" s="152" t="s">
        <v>47</v>
      </c>
      <c r="M535" s="153" t="s">
        <v>48</v>
      </c>
      <c r="N535" s="154" t="s">
        <v>49</v>
      </c>
      <c r="O535" s="154" t="s">
        <v>49</v>
      </c>
      <c r="P535" s="112" t="s">
        <v>50</v>
      </c>
      <c r="Q535" s="110" t="s">
        <v>51</v>
      </c>
      <c r="R535" s="155" t="s">
        <v>52</v>
      </c>
      <c r="S535" s="156" t="s">
        <v>53</v>
      </c>
      <c r="T535" s="156" t="s">
        <v>54</v>
      </c>
      <c r="U535" s="152" t="s">
        <v>54</v>
      </c>
      <c r="V535" s="152" t="s">
        <v>55</v>
      </c>
      <c r="W535" s="146"/>
      <c r="X535" s="146"/>
      <c r="Y535" s="146"/>
    </row>
    <row r="536" spans="1:25" s="99" customFormat="1" ht="45" customHeight="1" x14ac:dyDescent="0.25">
      <c r="A536" s="101"/>
      <c r="B536" s="177" t="s">
        <v>56</v>
      </c>
      <c r="C536" s="178"/>
      <c r="D536" s="102"/>
      <c r="E536" s="170"/>
      <c r="F536" s="102"/>
      <c r="G536" s="95"/>
      <c r="H536" s="102"/>
      <c r="I536" s="102"/>
      <c r="J536" s="102"/>
      <c r="K536" s="102"/>
      <c r="L536" s="95"/>
      <c r="M536" s="95"/>
      <c r="N536" s="95"/>
      <c r="O536" s="95"/>
      <c r="P536" s="102"/>
      <c r="Q536" s="102"/>
      <c r="R536" s="190"/>
      <c r="S536" s="184"/>
      <c r="T536" s="95"/>
      <c r="U536" s="95"/>
      <c r="V536" s="95"/>
      <c r="W536" s="146"/>
      <c r="X536" s="146"/>
      <c r="Y536" s="146"/>
    </row>
    <row r="537" spans="1:25" s="99" customFormat="1" ht="54.75" customHeight="1" x14ac:dyDescent="0.25">
      <c r="A537" s="96">
        <f>A527+1</f>
        <v>393</v>
      </c>
      <c r="B537" s="181"/>
      <c r="C537" s="182"/>
      <c r="D537" s="113"/>
      <c r="E537" s="115"/>
      <c r="F537" s="174"/>
      <c r="G537" s="114" t="str">
        <f t="shared" ref="G537:G550" si="167">IF(AND(F537&lt;&gt;"",V537&lt;&gt;"",L537&lt;&gt;0),V537/L537,"")</f>
        <v/>
      </c>
      <c r="H537" s="115"/>
      <c r="I537" s="115"/>
      <c r="J537" s="115"/>
      <c r="K537" s="115"/>
      <c r="L537" s="133" t="str">
        <f t="shared" ref="L537:L550" si="168">IF(AND(H537&lt;&gt;0, J537&lt;&gt;0, K537&lt;&gt;0), H537*J537*K537, "")</f>
        <v/>
      </c>
      <c r="M537" s="116" t="str">
        <f>IF(L537="", "", L537/Veriler!$X$1)</f>
        <v/>
      </c>
      <c r="N537" s="116" t="str">
        <f>IF(F537&lt;&gt;"", "İthal Girdi", IF(Veriler!T537="", "", IF(Veriler!S537="H", "%0,5 üzerindedir", IF(Veriler!T537&gt;0.1, "%10 sınırı aşılmıştır.", "Uygun"))))</f>
        <v>%0,5 üzerindedir</v>
      </c>
      <c r="O537" s="116" t="str">
        <f t="shared" ref="O537:O550" si="169">IF(M537=""," ",N537)</f>
        <v xml:space="preserve"> </v>
      </c>
      <c r="P537" s="117"/>
      <c r="Q537" s="118"/>
      <c r="R537" s="119" t="str">
        <f t="shared" ref="R537:R550" si="170">IFERROR(IF(AND(T537&lt;&gt;"",L537&lt;&gt;"",L537&lt;&gt;0,T537&lt;&gt;0),T537/L537,"")," ")</f>
        <v/>
      </c>
      <c r="S537" s="133">
        <f>IFERROR(IF(M537&lt;=0.005,IF(F537="",L537,0),IF(F537&lt;&gt;"",0,IF(P537="",0,IF(P537="H",0,IF(Q537&lt;Veriler!$G$2,L537*Veriler!$G$2,L537*Q537)))))," ")</f>
        <v>0</v>
      </c>
      <c r="T537" s="133">
        <f>IF(Veriler!T537&lt;=0.1, S537, IF(AND(Veriler!T537&gt;0.1, F537="", P537="E"), IF(Q537&gt;Veriler!$G$2, Q537*S537, IF(Q537&lt;Veriler!$G$2, Veriler!$G$2*S537, Q537*S537)), 0))</f>
        <v>0</v>
      </c>
      <c r="U537" s="133" t="str">
        <f t="shared" ref="U537:U550" si="171">IF(T537=0," ",T537)</f>
        <v xml:space="preserve"> </v>
      </c>
      <c r="V537" s="134" t="str">
        <f>IFERROR(IF(O537="%10 sınırı aşılmıştır.",L537-T537,IFERROR(IF(F537="",IF(S537=1,0,IF(L537-S537=0,"",L537-S537)),IF(Veriler!M537="",L537,IF(L537*Veriler!M537=0,"",L537*Veriler!M537))),L537)),0)</f>
        <v/>
      </c>
      <c r="W537" s="146"/>
      <c r="X537" s="146"/>
      <c r="Y537" s="146"/>
    </row>
    <row r="538" spans="1:25" s="99" customFormat="1" ht="54.75" customHeight="1" x14ac:dyDescent="0.25">
      <c r="A538" s="96">
        <f t="shared" ref="A538:A550" si="172">A537+1</f>
        <v>394</v>
      </c>
      <c r="B538" s="175"/>
      <c r="C538" s="176"/>
      <c r="D538" s="113"/>
      <c r="E538" s="115"/>
      <c r="F538" s="174"/>
      <c r="G538" s="114" t="str">
        <f t="shared" si="167"/>
        <v/>
      </c>
      <c r="H538" s="115"/>
      <c r="I538" s="115"/>
      <c r="J538" s="115"/>
      <c r="K538" s="115"/>
      <c r="L538" s="133" t="str">
        <f t="shared" si="168"/>
        <v/>
      </c>
      <c r="M538" s="116" t="str">
        <f>IF(L538="", "", L538/Veriler!$X$1)</f>
        <v/>
      </c>
      <c r="N538" s="116" t="str">
        <f>IF(F538&lt;&gt;"", "İthal Girdi", IF(Veriler!T538="", "", IF(Veriler!S538="H", "%0,5 üzerindedir", IF(Veriler!T538&gt;0.1, "%10 sınırı aşılmıştır.", "Uygun"))))</f>
        <v>%0,5 üzerindedir</v>
      </c>
      <c r="O538" s="116" t="str">
        <f t="shared" si="169"/>
        <v xml:space="preserve"> </v>
      </c>
      <c r="P538" s="117"/>
      <c r="Q538" s="118"/>
      <c r="R538" s="119" t="str">
        <f t="shared" si="170"/>
        <v/>
      </c>
      <c r="S538" s="133">
        <f>IFERROR(IF(M538&lt;=0.005,IF(F538="",L538,0),IF(F538&lt;&gt;"",0,IF(P538="",0,IF(P538="H",0,IF(Q538&lt;Veriler!$G$2,L538*Veriler!$G$2,L538*Q538)))))," ")</f>
        <v>0</v>
      </c>
      <c r="T538" s="133">
        <f>IF(Veriler!T538&lt;=0.1, S538, IF(AND(Veriler!T538&gt;0.1, F538="", P538="E"), IF(Q538&gt;Veriler!$G$2, Q538*S538, IF(Q538&lt;Veriler!$G$2, Veriler!$G$2*S538, Q538*S538)), 0))</f>
        <v>0</v>
      </c>
      <c r="U538" s="133" t="str">
        <f t="shared" si="171"/>
        <v xml:space="preserve"> </v>
      </c>
      <c r="V538" s="134" t="str">
        <f>IFERROR(IF(O538="%10 sınırı aşılmıştır.",L538-T538,IFERROR(IF(F538="",IF(S538=1,0,IF(L538-S538=0,"",L538-S538)),IF(Veriler!M538="",L538,IF(L538*Veriler!M538=0,"",L538*Veriler!M538))),L538)),0)</f>
        <v/>
      </c>
      <c r="W538" s="146"/>
      <c r="X538" s="146"/>
      <c r="Y538" s="146"/>
    </row>
    <row r="539" spans="1:25" s="99" customFormat="1" ht="54.75" customHeight="1" x14ac:dyDescent="0.25">
      <c r="A539" s="96">
        <f t="shared" si="172"/>
        <v>395</v>
      </c>
      <c r="B539" s="175"/>
      <c r="C539" s="176"/>
      <c r="D539" s="113"/>
      <c r="E539" s="115"/>
      <c r="F539" s="174"/>
      <c r="G539" s="114" t="str">
        <f t="shared" si="167"/>
        <v/>
      </c>
      <c r="H539" s="115"/>
      <c r="I539" s="115"/>
      <c r="J539" s="115"/>
      <c r="K539" s="115"/>
      <c r="L539" s="133" t="str">
        <f t="shared" si="168"/>
        <v/>
      </c>
      <c r="M539" s="116" t="str">
        <f>IF(L539="", "", L539/Veriler!$X$1)</f>
        <v/>
      </c>
      <c r="N539" s="116" t="str">
        <f>IF(F539&lt;&gt;"", "İthal Girdi", IF(Veriler!T539="", "", IF(Veriler!S539="H", "%0,5 üzerindedir", IF(Veriler!T539&gt;0.1, "%10 sınırı aşılmıştır.", "Uygun"))))</f>
        <v>%0,5 üzerindedir</v>
      </c>
      <c r="O539" s="116" t="str">
        <f t="shared" si="169"/>
        <v xml:space="preserve"> </v>
      </c>
      <c r="P539" s="117"/>
      <c r="Q539" s="118"/>
      <c r="R539" s="119" t="str">
        <f t="shared" si="170"/>
        <v/>
      </c>
      <c r="S539" s="133">
        <f>IFERROR(IF(M539&lt;=0.005,IF(F539="",L539,0),IF(F539&lt;&gt;"",0,IF(P539="",0,IF(P539="H",0,IF(Q539&lt;Veriler!$G$2,L539*Veriler!$G$2,L539*Q539)))))," ")</f>
        <v>0</v>
      </c>
      <c r="T539" s="133">
        <f>IF(Veriler!T539&lt;=0.1, S539, IF(AND(Veriler!T539&gt;0.1, F539="", P539="E"), IF(Q539&gt;Veriler!$G$2, Q539*S539, IF(Q539&lt;Veriler!$G$2, Veriler!$G$2*S539, Q539*S539)), 0))</f>
        <v>0</v>
      </c>
      <c r="U539" s="133" t="str">
        <f t="shared" si="171"/>
        <v xml:space="preserve"> </v>
      </c>
      <c r="V539" s="134" t="str">
        <f>IFERROR(IF(O539="%10 sınırı aşılmıştır.",L539-T539,IFERROR(IF(F539="",IF(S539=1,0,IF(L539-S539=0,"",L539-S539)),IF(Veriler!M539="",L539,IF(L539*Veriler!M539=0,"",L539*Veriler!M539))),L539)),0)</f>
        <v/>
      </c>
      <c r="W539" s="146"/>
      <c r="X539" s="146"/>
      <c r="Y539" s="146"/>
    </row>
    <row r="540" spans="1:25" s="99" customFormat="1" ht="54.75" customHeight="1" x14ac:dyDescent="0.25">
      <c r="A540" s="96">
        <f t="shared" si="172"/>
        <v>396</v>
      </c>
      <c r="B540" s="175"/>
      <c r="C540" s="176"/>
      <c r="D540" s="113"/>
      <c r="E540" s="115"/>
      <c r="F540" s="174"/>
      <c r="G540" s="114" t="str">
        <f t="shared" si="167"/>
        <v/>
      </c>
      <c r="H540" s="115"/>
      <c r="I540" s="115"/>
      <c r="J540" s="115"/>
      <c r="K540" s="115"/>
      <c r="L540" s="133" t="str">
        <f t="shared" si="168"/>
        <v/>
      </c>
      <c r="M540" s="116" t="str">
        <f>IF(L540="", "", L540/Veriler!$X$1)</f>
        <v/>
      </c>
      <c r="N540" s="116" t="str">
        <f>IF(F540&lt;&gt;"", "İthal Girdi", IF(Veriler!T540="", "", IF(Veriler!S540="H", "%0,5 üzerindedir", IF(Veriler!T540&gt;0.1, "%10 sınırı aşılmıştır.", "Uygun"))))</f>
        <v>%0,5 üzerindedir</v>
      </c>
      <c r="O540" s="116" t="str">
        <f t="shared" si="169"/>
        <v xml:space="preserve"> </v>
      </c>
      <c r="P540" s="117"/>
      <c r="Q540" s="118"/>
      <c r="R540" s="119" t="str">
        <f t="shared" si="170"/>
        <v/>
      </c>
      <c r="S540" s="133">
        <f>IFERROR(IF(M540&lt;=0.005,IF(F540="",L540,0),IF(F540&lt;&gt;"",0,IF(P540="",0,IF(P540="H",0,IF(Q540&lt;Veriler!$G$2,L540*Veriler!$G$2,L540*Q540)))))," ")</f>
        <v>0</v>
      </c>
      <c r="T540" s="133">
        <f>IF(Veriler!T540&lt;=0.1, S540, IF(AND(Veriler!T540&gt;0.1, F540="", P540="E"), IF(Q540&gt;Veriler!$G$2, Q540*S540, IF(Q540&lt;Veriler!$G$2, Veriler!$G$2*S540, Q540*S540)), 0))</f>
        <v>0</v>
      </c>
      <c r="U540" s="133" t="str">
        <f t="shared" si="171"/>
        <v xml:space="preserve"> </v>
      </c>
      <c r="V540" s="134" t="str">
        <f>IFERROR(IF(O540="%10 sınırı aşılmıştır.",L540-T540,IFERROR(IF(F540="",IF(S540=1,0,IF(L540-S540=0,"",L540-S540)),IF(Veriler!M540="",L540,IF(L540*Veriler!M540=0,"",L540*Veriler!M540))),L540)),0)</f>
        <v/>
      </c>
      <c r="W540" s="146"/>
      <c r="X540" s="146"/>
      <c r="Y540" s="146"/>
    </row>
    <row r="541" spans="1:25" s="99" customFormat="1" ht="54.75" customHeight="1" x14ac:dyDescent="0.25">
      <c r="A541" s="96">
        <f t="shared" si="172"/>
        <v>397</v>
      </c>
      <c r="B541" s="175"/>
      <c r="C541" s="176"/>
      <c r="D541" s="113"/>
      <c r="E541" s="115"/>
      <c r="F541" s="174"/>
      <c r="G541" s="114" t="str">
        <f t="shared" si="167"/>
        <v/>
      </c>
      <c r="H541" s="115"/>
      <c r="I541" s="115"/>
      <c r="J541" s="115"/>
      <c r="K541" s="115"/>
      <c r="L541" s="133" t="str">
        <f t="shared" si="168"/>
        <v/>
      </c>
      <c r="M541" s="116" t="str">
        <f>IF(L541="", "", L541/Veriler!$X$1)</f>
        <v/>
      </c>
      <c r="N541" s="116" t="str">
        <f>IF(F541&lt;&gt;"", "İthal Girdi", IF(Veriler!T541="", "", IF(Veriler!S541="H", "%0,5 üzerindedir", IF(Veriler!T541&gt;0.1, "%10 sınırı aşılmıştır.", "Uygun"))))</f>
        <v>%0,5 üzerindedir</v>
      </c>
      <c r="O541" s="116" t="str">
        <f t="shared" si="169"/>
        <v xml:space="preserve"> </v>
      </c>
      <c r="P541" s="117"/>
      <c r="Q541" s="118"/>
      <c r="R541" s="119" t="str">
        <f t="shared" si="170"/>
        <v/>
      </c>
      <c r="S541" s="133">
        <f>IFERROR(IF(M541&lt;=0.005,IF(F541="",L541,0),IF(F541&lt;&gt;"",0,IF(P541="",0,IF(P541="H",0,IF(Q541&lt;Veriler!$G$2,L541*Veriler!$G$2,L541*Q541)))))," ")</f>
        <v>0</v>
      </c>
      <c r="T541" s="133">
        <f>IF(Veriler!T541&lt;=0.1, S541, IF(AND(Veriler!T541&gt;0.1, F541="", P541="E"), IF(Q541&gt;Veriler!$G$2, Q541*S541, IF(Q541&lt;Veriler!$G$2, Veriler!$G$2*S541, Q541*S541)), 0))</f>
        <v>0</v>
      </c>
      <c r="U541" s="133" t="str">
        <f t="shared" si="171"/>
        <v xml:space="preserve"> </v>
      </c>
      <c r="V541" s="134" t="str">
        <f>IFERROR(IF(O541="%10 sınırı aşılmıştır.",L541-T541,IFERROR(IF(F541="",IF(S541=1,0,IF(L541-S541=0,"",L541-S541)),IF(Veriler!M541="",L541,IF(L541*Veriler!M541=0,"",L541*Veriler!M541))),L541)),0)</f>
        <v/>
      </c>
      <c r="W541" s="146"/>
      <c r="X541" s="146"/>
      <c r="Y541" s="146"/>
    </row>
    <row r="542" spans="1:25" s="99" customFormat="1" ht="54.75" customHeight="1" x14ac:dyDescent="0.25">
      <c r="A542" s="96">
        <f t="shared" si="172"/>
        <v>398</v>
      </c>
      <c r="B542" s="175"/>
      <c r="C542" s="176"/>
      <c r="D542" s="113"/>
      <c r="E542" s="115"/>
      <c r="F542" s="174"/>
      <c r="G542" s="114" t="str">
        <f t="shared" si="167"/>
        <v/>
      </c>
      <c r="H542" s="115"/>
      <c r="I542" s="115"/>
      <c r="J542" s="115"/>
      <c r="K542" s="115"/>
      <c r="L542" s="133" t="str">
        <f t="shared" si="168"/>
        <v/>
      </c>
      <c r="M542" s="116" t="str">
        <f>IF(L542="", "", L542/Veriler!$X$1)</f>
        <v/>
      </c>
      <c r="N542" s="116" t="str">
        <f>IF(F542&lt;&gt;"", "İthal Girdi", IF(Veriler!T542="", "", IF(Veriler!S542="H", "%0,5 üzerindedir", IF(Veriler!T542&gt;0.1, "%10 sınırı aşılmıştır.", "Uygun"))))</f>
        <v>%0,5 üzerindedir</v>
      </c>
      <c r="O542" s="116" t="str">
        <f t="shared" si="169"/>
        <v xml:space="preserve"> </v>
      </c>
      <c r="P542" s="117"/>
      <c r="Q542" s="118"/>
      <c r="R542" s="119" t="str">
        <f t="shared" si="170"/>
        <v/>
      </c>
      <c r="S542" s="133">
        <f>IFERROR(IF(M542&lt;=0.005,IF(F542="",L542,0),IF(F542&lt;&gt;"",0,IF(P542="",0,IF(P542="H",0,IF(Q542&lt;Veriler!$G$2,L542*Veriler!$G$2,L542*Q542)))))," ")</f>
        <v>0</v>
      </c>
      <c r="T542" s="133">
        <f>IF(Veriler!T542&lt;=0.1, S542, IF(AND(Veriler!T542&gt;0.1, F542="", P542="E"), IF(Q542&gt;Veriler!$G$2, Q542*S542, IF(Q542&lt;Veriler!$G$2, Veriler!$G$2*S542, Q542*S542)), 0))</f>
        <v>0</v>
      </c>
      <c r="U542" s="133" t="str">
        <f t="shared" si="171"/>
        <v xml:space="preserve"> </v>
      </c>
      <c r="V542" s="134" t="str">
        <f>IFERROR(IF(O542="%10 sınırı aşılmıştır.",L542-T542,IFERROR(IF(F542="",IF(S542=1,0,IF(L542-S542=0,"",L542-S542)),IF(Veriler!M542="",L542,IF(L542*Veriler!M542=0,"",L542*Veriler!M542))),L542)),0)</f>
        <v/>
      </c>
      <c r="W542" s="146"/>
      <c r="X542" s="146"/>
      <c r="Y542" s="146"/>
    </row>
    <row r="543" spans="1:25" s="99" customFormat="1" ht="54.75" customHeight="1" x14ac:dyDescent="0.25">
      <c r="A543" s="96">
        <f t="shared" si="172"/>
        <v>399</v>
      </c>
      <c r="B543" s="175"/>
      <c r="C543" s="176"/>
      <c r="D543" s="113"/>
      <c r="E543" s="115"/>
      <c r="F543" s="174"/>
      <c r="G543" s="114" t="str">
        <f t="shared" si="167"/>
        <v/>
      </c>
      <c r="H543" s="115"/>
      <c r="I543" s="115"/>
      <c r="J543" s="115"/>
      <c r="K543" s="115"/>
      <c r="L543" s="133" t="str">
        <f t="shared" si="168"/>
        <v/>
      </c>
      <c r="M543" s="116" t="str">
        <f>IF(L543="", "", L543/Veriler!$X$1)</f>
        <v/>
      </c>
      <c r="N543" s="116" t="str">
        <f>IF(F543&lt;&gt;"", "İthal Girdi", IF(Veriler!T543="", "", IF(Veriler!S543="H", "%0,5 üzerindedir", IF(Veriler!T543&gt;0.1, "%10 sınırı aşılmıştır.", "Uygun"))))</f>
        <v>%0,5 üzerindedir</v>
      </c>
      <c r="O543" s="116" t="str">
        <f t="shared" si="169"/>
        <v xml:space="preserve"> </v>
      </c>
      <c r="P543" s="117"/>
      <c r="Q543" s="118"/>
      <c r="R543" s="119" t="str">
        <f t="shared" si="170"/>
        <v/>
      </c>
      <c r="S543" s="133">
        <f>IFERROR(IF(M543&lt;=0.005,IF(F543="",L543,0),IF(F543&lt;&gt;"",0,IF(P543="",0,IF(P543="H",0,IF(Q543&lt;Veriler!$G$2,L543*Veriler!$G$2,L543*Q543)))))," ")</f>
        <v>0</v>
      </c>
      <c r="T543" s="133">
        <f>IF(Veriler!T543&lt;=0.1, S543, IF(AND(Veriler!T543&gt;0.1, F543="", P543="E"), IF(Q543&gt;Veriler!$G$2, Q543*S543, IF(Q543&lt;Veriler!$G$2, Veriler!$G$2*S543, Q543*S543)), 0))</f>
        <v>0</v>
      </c>
      <c r="U543" s="133" t="str">
        <f t="shared" si="171"/>
        <v xml:space="preserve"> </v>
      </c>
      <c r="V543" s="134" t="str">
        <f>IFERROR(IF(O543="%10 sınırı aşılmıştır.",L543-T543,IFERROR(IF(F543="",IF(S543=1,0,IF(L543-S543=0,"",L543-S543)),IF(Veriler!M543="",L543,IF(L543*Veriler!M543=0,"",L543*Veriler!M543))),L543)),0)</f>
        <v/>
      </c>
      <c r="W543" s="146"/>
      <c r="X543" s="146"/>
      <c r="Y543" s="146"/>
    </row>
    <row r="544" spans="1:25" s="99" customFormat="1" ht="54.75" customHeight="1" x14ac:dyDescent="0.25">
      <c r="A544" s="96">
        <f t="shared" si="172"/>
        <v>400</v>
      </c>
      <c r="B544" s="175"/>
      <c r="C544" s="176"/>
      <c r="D544" s="113"/>
      <c r="E544" s="115"/>
      <c r="F544" s="174"/>
      <c r="G544" s="114" t="str">
        <f t="shared" si="167"/>
        <v/>
      </c>
      <c r="H544" s="115"/>
      <c r="I544" s="115"/>
      <c r="J544" s="115"/>
      <c r="K544" s="115"/>
      <c r="L544" s="133" t="str">
        <f t="shared" si="168"/>
        <v/>
      </c>
      <c r="M544" s="116" t="str">
        <f>IF(L544="", "", L544/Veriler!$X$1)</f>
        <v/>
      </c>
      <c r="N544" s="116" t="str">
        <f>IF(F544&lt;&gt;"", "İthal Girdi", IF(Veriler!T544="", "", IF(Veriler!S544="H", "%0,5 üzerindedir", IF(Veriler!T544&gt;0.1, "%10 sınırı aşılmıştır.", "Uygun"))))</f>
        <v>%0,5 üzerindedir</v>
      </c>
      <c r="O544" s="116" t="str">
        <f t="shared" si="169"/>
        <v xml:space="preserve"> </v>
      </c>
      <c r="P544" s="117"/>
      <c r="Q544" s="118"/>
      <c r="R544" s="119" t="str">
        <f t="shared" si="170"/>
        <v/>
      </c>
      <c r="S544" s="133">
        <f>IFERROR(IF(M544&lt;=0.005,IF(F544="",L544,0),IF(F544&lt;&gt;"",0,IF(P544="",0,IF(P544="H",0,IF(Q544&lt;Veriler!$G$2,L544*Veriler!$G$2,L544*Q544)))))," ")</f>
        <v>0</v>
      </c>
      <c r="T544" s="133">
        <f>IF(Veriler!T544&lt;=0.1, S544, IF(AND(Veriler!T544&gt;0.1, F544="", P544="E"), IF(Q544&gt;Veriler!$G$2, Q544*S544, IF(Q544&lt;Veriler!$G$2, Veriler!$G$2*S544, Q544*S544)), 0))</f>
        <v>0</v>
      </c>
      <c r="U544" s="133" t="str">
        <f t="shared" si="171"/>
        <v xml:space="preserve"> </v>
      </c>
      <c r="V544" s="134" t="str">
        <f>IFERROR(IF(O544="%10 sınırı aşılmıştır.",L544-T544,IFERROR(IF(F544="",IF(S544=1,0,IF(L544-S544=0,"",L544-S544)),IF(Veriler!M544="",L544,IF(L544*Veriler!M544=0,"",L544*Veriler!M544))),L544)),0)</f>
        <v/>
      </c>
      <c r="W544" s="146"/>
      <c r="X544" s="146"/>
      <c r="Y544" s="146"/>
    </row>
    <row r="545" spans="1:25" s="99" customFormat="1" ht="54.75" customHeight="1" x14ac:dyDescent="0.25">
      <c r="A545" s="96">
        <f t="shared" si="172"/>
        <v>401</v>
      </c>
      <c r="B545" s="175"/>
      <c r="C545" s="176"/>
      <c r="D545" s="113"/>
      <c r="E545" s="115"/>
      <c r="F545" s="174"/>
      <c r="G545" s="114" t="str">
        <f t="shared" si="167"/>
        <v/>
      </c>
      <c r="H545" s="115"/>
      <c r="I545" s="115"/>
      <c r="J545" s="115"/>
      <c r="K545" s="115"/>
      <c r="L545" s="133" t="str">
        <f t="shared" si="168"/>
        <v/>
      </c>
      <c r="M545" s="116" t="str">
        <f>IF(L545="", "", L545/Veriler!$X$1)</f>
        <v/>
      </c>
      <c r="N545" s="116" t="str">
        <f>IF(F545&lt;&gt;"", "İthal Girdi", IF(Veriler!T545="", "", IF(Veriler!S545="H", "%0,5 üzerindedir", IF(Veriler!T545&gt;0.1, "%10 sınırı aşılmıştır.", "Uygun"))))</f>
        <v>%0,5 üzerindedir</v>
      </c>
      <c r="O545" s="116" t="str">
        <f t="shared" si="169"/>
        <v xml:space="preserve"> </v>
      </c>
      <c r="P545" s="117"/>
      <c r="Q545" s="118"/>
      <c r="R545" s="119" t="str">
        <f t="shared" si="170"/>
        <v/>
      </c>
      <c r="S545" s="133">
        <f>IFERROR(IF(M545&lt;=0.005,IF(F545="",L545,0),IF(F545&lt;&gt;"",0,IF(P545="",0,IF(P545="H",0,IF(Q545&lt;Veriler!$G$2,L545*Veriler!$G$2,L545*Q545)))))," ")</f>
        <v>0</v>
      </c>
      <c r="T545" s="133">
        <f>IF(Veriler!T545&lt;=0.1, S545, IF(AND(Veriler!T545&gt;0.1, F545="", P545="E"), IF(Q545&gt;Veriler!$G$2, Q545*S545, IF(Q545&lt;Veriler!$G$2, Veriler!$G$2*S545, Q545*S545)), 0))</f>
        <v>0</v>
      </c>
      <c r="U545" s="133" t="str">
        <f t="shared" si="171"/>
        <v xml:space="preserve"> </v>
      </c>
      <c r="V545" s="134" t="str">
        <f>IFERROR(IF(O545="%10 sınırı aşılmıştır.",L545-T545,IFERROR(IF(F545="",IF(S545=1,0,IF(L545-S545=0,"",L545-S545)),IF(Veriler!M545="",L545,IF(L545*Veriler!M545=0,"",L545*Veriler!M545))),L545)),0)</f>
        <v/>
      </c>
      <c r="W545" s="146"/>
      <c r="X545" s="146"/>
      <c r="Y545" s="146"/>
    </row>
    <row r="546" spans="1:25" s="99" customFormat="1" ht="54.75" customHeight="1" x14ac:dyDescent="0.25">
      <c r="A546" s="96">
        <f t="shared" si="172"/>
        <v>402</v>
      </c>
      <c r="B546" s="175"/>
      <c r="C546" s="176"/>
      <c r="D546" s="113"/>
      <c r="E546" s="115"/>
      <c r="F546" s="174"/>
      <c r="G546" s="114" t="str">
        <f t="shared" si="167"/>
        <v/>
      </c>
      <c r="H546" s="115"/>
      <c r="I546" s="115"/>
      <c r="J546" s="115"/>
      <c r="K546" s="115"/>
      <c r="L546" s="133" t="str">
        <f t="shared" si="168"/>
        <v/>
      </c>
      <c r="M546" s="116" t="str">
        <f>IF(L546="", "", L546/Veriler!$X$1)</f>
        <v/>
      </c>
      <c r="N546" s="116" t="str">
        <f>IF(F546&lt;&gt;"", "İthal Girdi", IF(Veriler!T546="", "", IF(Veriler!S546="H", "%0,5 üzerindedir", IF(Veriler!T546&gt;0.1, "%10 sınırı aşılmıştır.", "Uygun"))))</f>
        <v>%0,5 üzerindedir</v>
      </c>
      <c r="O546" s="116" t="str">
        <f t="shared" si="169"/>
        <v xml:space="preserve"> </v>
      </c>
      <c r="P546" s="117"/>
      <c r="Q546" s="118"/>
      <c r="R546" s="119" t="str">
        <f t="shared" si="170"/>
        <v/>
      </c>
      <c r="S546" s="133">
        <f>IFERROR(IF(M546&lt;=0.005,IF(F546="",L546,0),IF(F546&lt;&gt;"",0,IF(P546="",0,IF(P546="H",0,IF(Q546&lt;Veriler!$G$2,L546*Veriler!$G$2,L546*Q546)))))," ")</f>
        <v>0</v>
      </c>
      <c r="T546" s="133">
        <f>IF(Veriler!T546&lt;=0.1, S546, IF(AND(Veriler!T546&gt;0.1, F546="", P546="E"), IF(Q546&gt;Veriler!$G$2, Q546*S546, IF(Q546&lt;Veriler!$G$2, Veriler!$G$2*S546, Q546*S546)), 0))</f>
        <v>0</v>
      </c>
      <c r="U546" s="133" t="str">
        <f t="shared" si="171"/>
        <v xml:space="preserve"> </v>
      </c>
      <c r="V546" s="134" t="str">
        <f>IFERROR(IF(O546="%10 sınırı aşılmıştır.",L546-T546,IFERROR(IF(F546="",IF(S546=1,0,IF(L546-S546=0,"",L546-S546)),IF(Veriler!M546="",L546,IF(L546*Veriler!M546=0,"",L546*Veriler!M546))),L546)),0)</f>
        <v/>
      </c>
      <c r="W546" s="146"/>
      <c r="X546" s="146"/>
      <c r="Y546" s="146"/>
    </row>
    <row r="547" spans="1:25" s="99" customFormat="1" ht="54.75" customHeight="1" x14ac:dyDescent="0.25">
      <c r="A547" s="96">
        <f t="shared" si="172"/>
        <v>403</v>
      </c>
      <c r="B547" s="175"/>
      <c r="C547" s="176"/>
      <c r="D547" s="113"/>
      <c r="E547" s="115"/>
      <c r="F547" s="174"/>
      <c r="G547" s="114" t="str">
        <f t="shared" si="167"/>
        <v/>
      </c>
      <c r="H547" s="115"/>
      <c r="I547" s="115"/>
      <c r="J547" s="115"/>
      <c r="K547" s="115"/>
      <c r="L547" s="133" t="str">
        <f t="shared" si="168"/>
        <v/>
      </c>
      <c r="M547" s="116" t="str">
        <f>IF(L547="", "", L547/Veriler!$X$1)</f>
        <v/>
      </c>
      <c r="N547" s="116" t="str">
        <f>IF(F547&lt;&gt;"", "İthal Girdi", IF(Veriler!T547="", "", IF(Veriler!S547="H", "%0,5 üzerindedir", IF(Veriler!T547&gt;0.1, "%10 sınırı aşılmıştır.", "Uygun"))))</f>
        <v>%0,5 üzerindedir</v>
      </c>
      <c r="O547" s="116" t="str">
        <f t="shared" si="169"/>
        <v xml:space="preserve"> </v>
      </c>
      <c r="P547" s="117"/>
      <c r="Q547" s="118"/>
      <c r="R547" s="119" t="str">
        <f t="shared" si="170"/>
        <v/>
      </c>
      <c r="S547" s="133">
        <f>IFERROR(IF(M547&lt;=0.005,IF(F547="",L547,0),IF(F547&lt;&gt;"",0,IF(P547="",0,IF(P547="H",0,IF(Q547&lt;Veriler!$G$2,L547*Veriler!$G$2,L547*Q547)))))," ")</f>
        <v>0</v>
      </c>
      <c r="T547" s="133">
        <f>IF(Veriler!T547&lt;=0.1, S547, IF(AND(Veriler!T547&gt;0.1, F547="", P547="E"), IF(Q547&gt;Veriler!$G$2, Q547*S547, IF(Q547&lt;Veriler!$G$2, Veriler!$G$2*S547, Q547*S547)), 0))</f>
        <v>0</v>
      </c>
      <c r="U547" s="133" t="str">
        <f t="shared" si="171"/>
        <v xml:space="preserve"> </v>
      </c>
      <c r="V547" s="134" t="str">
        <f>IFERROR(IF(O547="%10 sınırı aşılmıştır.",L547-T547,IFERROR(IF(F547="",IF(S547=1,0,IF(L547-S547=0,"",L547-S547)),IF(Veriler!M547="",L547,IF(L547*Veriler!M547=0,"",L547*Veriler!M547))),L547)),0)</f>
        <v/>
      </c>
      <c r="W547" s="146"/>
      <c r="X547" s="146"/>
      <c r="Y547" s="146"/>
    </row>
    <row r="548" spans="1:25" s="99" customFormat="1" ht="54.75" customHeight="1" x14ac:dyDescent="0.25">
      <c r="A548" s="96">
        <f t="shared" si="172"/>
        <v>404</v>
      </c>
      <c r="B548" s="175"/>
      <c r="C548" s="176"/>
      <c r="D548" s="113"/>
      <c r="E548" s="115"/>
      <c r="F548" s="174"/>
      <c r="G548" s="114" t="str">
        <f t="shared" si="167"/>
        <v/>
      </c>
      <c r="H548" s="115"/>
      <c r="I548" s="115"/>
      <c r="J548" s="115"/>
      <c r="K548" s="115"/>
      <c r="L548" s="133" t="str">
        <f t="shared" si="168"/>
        <v/>
      </c>
      <c r="M548" s="116" t="str">
        <f>IF(L548="", "", L548/Veriler!$X$1)</f>
        <v/>
      </c>
      <c r="N548" s="116" t="str">
        <f>IF(F548&lt;&gt;"", "İthal Girdi", IF(Veriler!T548="", "", IF(Veriler!S548="H", "%0,5 üzerindedir", IF(Veriler!T548&gt;0.1, "%10 sınırı aşılmıştır.", "Uygun"))))</f>
        <v>%0,5 üzerindedir</v>
      </c>
      <c r="O548" s="116" t="str">
        <f t="shared" si="169"/>
        <v xml:space="preserve"> </v>
      </c>
      <c r="P548" s="117"/>
      <c r="Q548" s="118"/>
      <c r="R548" s="119" t="str">
        <f t="shared" si="170"/>
        <v/>
      </c>
      <c r="S548" s="133">
        <f>IFERROR(IF(M548&lt;=0.005,IF(F548="",L548,0),IF(F548&lt;&gt;"",0,IF(P548="",0,IF(P548="H",0,IF(Q548&lt;Veriler!$G$2,L548*Veriler!$G$2,L548*Q548)))))," ")</f>
        <v>0</v>
      </c>
      <c r="T548" s="133">
        <f>IF(Veriler!T548&lt;=0.1, S548, IF(AND(Veriler!T548&gt;0.1, F548="", P548="E"), IF(Q548&gt;Veriler!$G$2, Q548*S548, IF(Q548&lt;Veriler!$G$2, Veriler!$G$2*S548, Q548*S548)), 0))</f>
        <v>0</v>
      </c>
      <c r="U548" s="133" t="str">
        <f t="shared" si="171"/>
        <v xml:space="preserve"> </v>
      </c>
      <c r="V548" s="134" t="str">
        <f>IFERROR(IF(O548="%10 sınırı aşılmıştır.",L548-T548,IFERROR(IF(F548="",IF(S548=1,0,IF(L548-S548=0,"",L548-S548)),IF(Veriler!M548="",L548,IF(L548*Veriler!M548=0,"",L548*Veriler!M548))),L548)),0)</f>
        <v/>
      </c>
      <c r="W548" s="146"/>
      <c r="X548" s="146"/>
      <c r="Y548" s="146"/>
    </row>
    <row r="549" spans="1:25" s="99" customFormat="1" ht="54.75" customHeight="1" x14ac:dyDescent="0.25">
      <c r="A549" s="96">
        <f t="shared" si="172"/>
        <v>405</v>
      </c>
      <c r="B549" s="175"/>
      <c r="C549" s="176"/>
      <c r="D549" s="113"/>
      <c r="E549" s="115"/>
      <c r="F549" s="174"/>
      <c r="G549" s="114" t="str">
        <f t="shared" si="167"/>
        <v/>
      </c>
      <c r="H549" s="115"/>
      <c r="I549" s="115"/>
      <c r="J549" s="115"/>
      <c r="K549" s="115"/>
      <c r="L549" s="133" t="str">
        <f t="shared" si="168"/>
        <v/>
      </c>
      <c r="M549" s="116" t="str">
        <f>IF(L549="", "", L549/Veriler!$X$1)</f>
        <v/>
      </c>
      <c r="N549" s="116" t="str">
        <f>IF(F549&lt;&gt;"", "İthal Girdi", IF(Veriler!T549="", "", IF(Veriler!S549="H", "%0,5 üzerindedir", IF(Veriler!T549&gt;0.1, "%10 sınırı aşılmıştır.", "Uygun"))))</f>
        <v>%0,5 üzerindedir</v>
      </c>
      <c r="O549" s="116" t="str">
        <f t="shared" si="169"/>
        <v xml:space="preserve"> </v>
      </c>
      <c r="P549" s="117"/>
      <c r="Q549" s="118"/>
      <c r="R549" s="119" t="str">
        <f t="shared" si="170"/>
        <v/>
      </c>
      <c r="S549" s="133">
        <f>IFERROR(IF(M549&lt;=0.005,IF(F549="",L549,0),IF(F549&lt;&gt;"",0,IF(P549="",0,IF(P549="H",0,IF(Q549&lt;Veriler!$G$2,L549*Veriler!$G$2,L549*Q549)))))," ")</f>
        <v>0</v>
      </c>
      <c r="T549" s="133">
        <f>IF(Veriler!T549&lt;=0.1, S549, IF(AND(Veriler!T549&gt;0.1, F549="", P549="E"), IF(Q549&gt;Veriler!$G$2, Q549*S549, IF(Q549&lt;Veriler!$G$2, Veriler!$G$2*S549, Q549*S549)), 0))</f>
        <v>0</v>
      </c>
      <c r="U549" s="133" t="str">
        <f t="shared" si="171"/>
        <v xml:space="preserve"> </v>
      </c>
      <c r="V549" s="134" t="str">
        <f>IFERROR(IF(O549="%10 sınırı aşılmıştır.",L549-T549,IFERROR(IF(F549="",IF(S549=1,0,IF(L549-S549=0,"",L549-S549)),IF(Veriler!M549="",L549,IF(L549*Veriler!M549=0,"",L549*Veriler!M549))),L549)),0)</f>
        <v/>
      </c>
      <c r="W549" s="146"/>
      <c r="X549" s="146"/>
      <c r="Y549" s="146"/>
    </row>
    <row r="550" spans="1:25" s="99" customFormat="1" ht="54.75" customHeight="1" x14ac:dyDescent="0.25">
      <c r="A550" s="96">
        <f t="shared" si="172"/>
        <v>406</v>
      </c>
      <c r="B550" s="175"/>
      <c r="C550" s="176"/>
      <c r="D550" s="113"/>
      <c r="E550" s="115"/>
      <c r="F550" s="174"/>
      <c r="G550" s="114" t="str">
        <f t="shared" si="167"/>
        <v/>
      </c>
      <c r="H550" s="115"/>
      <c r="I550" s="115"/>
      <c r="J550" s="115"/>
      <c r="K550" s="115"/>
      <c r="L550" s="133" t="str">
        <f t="shared" si="168"/>
        <v/>
      </c>
      <c r="M550" s="116" t="str">
        <f>IF(L550="", "", L550/Veriler!$X$1)</f>
        <v/>
      </c>
      <c r="N550" s="116" t="str">
        <f>IF(F550&lt;&gt;"", "İthal Girdi", IF(Veriler!T550="", "", IF(Veriler!S550="H", "%0,5 üzerindedir", IF(Veriler!T550&gt;0.1, "%10 sınırı aşılmıştır.", "Uygun"))))</f>
        <v>%0,5 üzerindedir</v>
      </c>
      <c r="O550" s="116" t="str">
        <f t="shared" si="169"/>
        <v xml:space="preserve"> </v>
      </c>
      <c r="P550" s="117"/>
      <c r="Q550" s="118"/>
      <c r="R550" s="119" t="str">
        <f t="shared" si="170"/>
        <v/>
      </c>
      <c r="S550" s="133">
        <f>IFERROR(IF(M550&lt;=0.005,IF(F550="",L550,0),IF(F550&lt;&gt;"",0,IF(P550="",0,IF(P550="H",0,IF(Q550&lt;Veriler!$G$2,L550*Veriler!$G$2,L550*Q550)))))," ")</f>
        <v>0</v>
      </c>
      <c r="T550" s="133">
        <f>IF(Veriler!T550&lt;=0.1, S550, IF(AND(Veriler!T550&gt;0.1, F550="", P550="E"), IF(Q550&gt;Veriler!$G$2, Q550*S550, IF(Q550&lt;Veriler!$G$2, Veriler!$G$2*S550, Q550*S550)), 0))</f>
        <v>0</v>
      </c>
      <c r="U550" s="133" t="str">
        <f t="shared" si="171"/>
        <v xml:space="preserve"> </v>
      </c>
      <c r="V550" s="134" t="str">
        <f>IFERROR(IF(O550="%10 sınırı aşılmıştır.",L550-T550,IFERROR(IF(F550="",IF(S550=1,0,IF(L550-S550=0,"",L550-S550)),IF(Veriler!M550="",L550,IF(L550*Veriler!M550=0,"",L550*Veriler!M550))),L550)),0)</f>
        <v/>
      </c>
      <c r="W550" s="146"/>
      <c r="X550" s="146"/>
      <c r="Y550" s="146"/>
    </row>
    <row r="551" spans="1:25" s="99" customFormat="1" ht="36" hidden="1" customHeight="1" x14ac:dyDescent="0.25">
      <c r="A551" s="101"/>
      <c r="B551" s="191" t="s">
        <v>16</v>
      </c>
      <c r="C551" s="176"/>
      <c r="D551" s="120"/>
      <c r="E551" s="171"/>
      <c r="F551" s="172"/>
      <c r="G551" s="121"/>
      <c r="H551" s="115"/>
      <c r="I551" s="115"/>
      <c r="J551" s="115"/>
      <c r="K551" s="115"/>
      <c r="L551" s="121"/>
      <c r="M551" s="121"/>
      <c r="N551" s="121"/>
      <c r="O551" s="121"/>
      <c r="P551" s="120"/>
      <c r="Q551" s="120"/>
      <c r="R551" s="183"/>
      <c r="S551" s="184"/>
      <c r="T551" s="121"/>
      <c r="U551" s="121"/>
      <c r="V551" s="121"/>
      <c r="W551" s="146"/>
      <c r="X551" s="146"/>
      <c r="Y551" s="146"/>
    </row>
    <row r="552" spans="1:25" s="99" customFormat="1" ht="54.75" customHeight="1" x14ac:dyDescent="0.25">
      <c r="A552" s="96">
        <f>A550+1</f>
        <v>407</v>
      </c>
      <c r="B552" s="175"/>
      <c r="C552" s="176"/>
      <c r="D552" s="113"/>
      <c r="E552" s="115"/>
      <c r="F552" s="174"/>
      <c r="G552" s="114" t="str">
        <f t="shared" ref="G552:G565" si="173">IF(AND(F552&lt;&gt;"",V552&lt;&gt;"",L552&lt;&gt;0),V552/L552,"")</f>
        <v/>
      </c>
      <c r="H552" s="115"/>
      <c r="I552" s="115"/>
      <c r="J552" s="115"/>
      <c r="K552" s="115"/>
      <c r="L552" s="133" t="str">
        <f t="shared" ref="L552:L565" si="174">IF(AND(H552&lt;&gt;0, J552&lt;&gt;0, K552&lt;&gt;0), H552*J552*K552, "")</f>
        <v/>
      </c>
      <c r="M552" s="116" t="str">
        <f>IF(L552="", "", L552/Veriler!$X$1)</f>
        <v/>
      </c>
      <c r="N552" s="116" t="str">
        <f>IF(F552&lt;&gt;"", "İthal Girdi", IF(Veriler!T552="", "", IF(Veriler!S552="H", "%0,5 üzerindedir", IF(Veriler!T552&gt;0.1, "%10 sınırı aşılmıştır.", "Uygun"))))</f>
        <v>%0,5 üzerindedir</v>
      </c>
      <c r="O552" s="116" t="str">
        <f t="shared" ref="O552:O565" si="175">IF(M552=""," ",N552)</f>
        <v xml:space="preserve"> </v>
      </c>
      <c r="P552" s="117"/>
      <c r="Q552" s="118"/>
      <c r="R552" s="119" t="str">
        <f t="shared" ref="R552:R565" si="176">IFERROR(IF(AND(T552&lt;&gt;"",L552&lt;&gt;"",L552&lt;&gt;0,T552&lt;&gt;0),T552/L552,"")," ")</f>
        <v/>
      </c>
      <c r="S552" s="133">
        <f>IFERROR(IF(M552&lt;=0.005,IF(F552="",L552,0),IF(F552&lt;&gt;"",0,IF(P552="",0,IF(P552="H",0,IF(Q552&lt;Veriler!$G$2,L552*Veriler!$G$2,L552*Q552)))))," ")</f>
        <v>0</v>
      </c>
      <c r="T552" s="133">
        <f>IF(Veriler!T552&lt;=0.1, S552, IF(AND(Veriler!T552&gt;0.1, F552="", P552="E"), IF(Q552&gt;Veriler!$G$2, Q552*S552, IF(Q552&lt;Veriler!$G$2, Veriler!$G$2*S552, Q552*S552)), 0))</f>
        <v>0</v>
      </c>
      <c r="U552" s="133" t="str">
        <f t="shared" ref="U552:U565" si="177">IF(T552=0," ",T552)</f>
        <v xml:space="preserve"> </v>
      </c>
      <c r="V552" s="134" t="str">
        <f>IFERROR(IF(O552="%10 sınırı aşılmıştır.",L552-T552,IFERROR(IF(F552="",IF(S552=1,0,IF(L552-S552=0,"",L552-S552)),IF(Veriler!M552="",L552,IF(L552*Veriler!M552=0,"",L552*Veriler!M552))),L552)),0)</f>
        <v/>
      </c>
      <c r="W552" s="146"/>
      <c r="X552" s="146"/>
      <c r="Y552" s="146"/>
    </row>
    <row r="553" spans="1:25" s="99" customFormat="1" ht="54.75" customHeight="1" x14ac:dyDescent="0.25">
      <c r="A553" s="96">
        <f t="shared" ref="A553:A565" si="178">A552+1</f>
        <v>408</v>
      </c>
      <c r="B553" s="175"/>
      <c r="C553" s="176"/>
      <c r="D553" s="113"/>
      <c r="E553" s="115"/>
      <c r="F553" s="174"/>
      <c r="G553" s="114" t="str">
        <f t="shared" si="173"/>
        <v/>
      </c>
      <c r="H553" s="115"/>
      <c r="I553" s="115"/>
      <c r="J553" s="115"/>
      <c r="K553" s="115"/>
      <c r="L553" s="133" t="str">
        <f t="shared" si="174"/>
        <v/>
      </c>
      <c r="M553" s="116" t="str">
        <f>IF(L553="", "", L553/Veriler!$X$1)</f>
        <v/>
      </c>
      <c r="N553" s="116" t="str">
        <f>IF(F553&lt;&gt;"", "İthal Girdi", IF(Veriler!T553="", "", IF(Veriler!S553="H", "%0,5 üzerindedir", IF(Veriler!T553&gt;0.1, "%10 sınırı aşılmıştır.", "Uygun"))))</f>
        <v>%0,5 üzerindedir</v>
      </c>
      <c r="O553" s="116" t="str">
        <f t="shared" si="175"/>
        <v xml:space="preserve"> </v>
      </c>
      <c r="P553" s="117"/>
      <c r="Q553" s="118"/>
      <c r="R553" s="119" t="str">
        <f t="shared" si="176"/>
        <v/>
      </c>
      <c r="S553" s="133">
        <f>IFERROR(IF(M553&lt;=0.005,IF(F553="",L553,0),IF(F553&lt;&gt;"",0,IF(P553="",0,IF(P553="H",0,IF(Q553&lt;Veriler!$G$2,L553*Veriler!$G$2,L553*Q553)))))," ")</f>
        <v>0</v>
      </c>
      <c r="T553" s="133">
        <f>IF(Veriler!T553&lt;=0.1, S553, IF(AND(Veriler!T553&gt;0.1, F553="", P553="E"), IF(Q553&gt;Veriler!$G$2, Q553*S553, IF(Q553&lt;Veriler!$G$2, Veriler!$G$2*S553, Q553*S553)), 0))</f>
        <v>0</v>
      </c>
      <c r="U553" s="133" t="str">
        <f t="shared" si="177"/>
        <v xml:space="preserve"> </v>
      </c>
      <c r="V553" s="134" t="str">
        <f>IFERROR(IF(O553="%10 sınırı aşılmıştır.",L553-T553,IFERROR(IF(F553="",IF(S553=1,0,IF(L553-S553=0,"",L553-S553)),IF(Veriler!M553="",L553,IF(L553*Veriler!M553=0,"",L553*Veriler!M553))),L553)),0)</f>
        <v/>
      </c>
      <c r="W553" s="146"/>
      <c r="X553" s="146"/>
      <c r="Y553" s="146"/>
    </row>
    <row r="554" spans="1:25" s="99" customFormat="1" ht="54.75" customHeight="1" x14ac:dyDescent="0.25">
      <c r="A554" s="96">
        <f t="shared" si="178"/>
        <v>409</v>
      </c>
      <c r="B554" s="175"/>
      <c r="C554" s="176"/>
      <c r="D554" s="113"/>
      <c r="E554" s="115"/>
      <c r="F554" s="174"/>
      <c r="G554" s="114" t="str">
        <f t="shared" si="173"/>
        <v/>
      </c>
      <c r="H554" s="115"/>
      <c r="I554" s="115"/>
      <c r="J554" s="115"/>
      <c r="K554" s="115"/>
      <c r="L554" s="133" t="str">
        <f t="shared" si="174"/>
        <v/>
      </c>
      <c r="M554" s="116" t="str">
        <f>IF(L554="", "", L554/Veriler!$X$1)</f>
        <v/>
      </c>
      <c r="N554" s="116" t="str">
        <f>IF(F554&lt;&gt;"", "İthal Girdi", IF(Veriler!T554="", "", IF(Veriler!S554="H", "%0,5 üzerindedir", IF(Veriler!T554&gt;0.1, "%10 sınırı aşılmıştır.", "Uygun"))))</f>
        <v>%0,5 üzerindedir</v>
      </c>
      <c r="O554" s="116" t="str">
        <f t="shared" si="175"/>
        <v xml:space="preserve"> </v>
      </c>
      <c r="P554" s="117"/>
      <c r="Q554" s="118"/>
      <c r="R554" s="119" t="str">
        <f t="shared" si="176"/>
        <v/>
      </c>
      <c r="S554" s="133">
        <f>IFERROR(IF(M554&lt;=0.005,IF(F554="",L554,0),IF(F554&lt;&gt;"",0,IF(P554="",0,IF(P554="H",0,IF(Q554&lt;Veriler!$G$2,L554*Veriler!$G$2,L554*Q554)))))," ")</f>
        <v>0</v>
      </c>
      <c r="T554" s="133">
        <f>IF(Veriler!T554&lt;=0.1, S554, IF(AND(Veriler!T554&gt;0.1, F554="", P554="E"), IF(Q554&gt;Veriler!$G$2, Q554*S554, IF(Q554&lt;Veriler!$G$2, Veriler!$G$2*S554, Q554*S554)), 0))</f>
        <v>0</v>
      </c>
      <c r="U554" s="133" t="str">
        <f t="shared" si="177"/>
        <v xml:space="preserve"> </v>
      </c>
      <c r="V554" s="134" t="str">
        <f>IFERROR(IF(O554="%10 sınırı aşılmıştır.",L554-T554,IFERROR(IF(F554="",IF(S554=1,0,IF(L554-S554=0,"",L554-S554)),IF(Veriler!M554="",L554,IF(L554*Veriler!M554=0,"",L554*Veriler!M554))),L554)),0)</f>
        <v/>
      </c>
      <c r="W554" s="146"/>
      <c r="X554" s="146"/>
      <c r="Y554" s="146"/>
    </row>
    <row r="555" spans="1:25" s="99" customFormat="1" ht="54.75" customHeight="1" x14ac:dyDescent="0.25">
      <c r="A555" s="96">
        <f t="shared" si="178"/>
        <v>410</v>
      </c>
      <c r="B555" s="175"/>
      <c r="C555" s="176"/>
      <c r="D555" s="113"/>
      <c r="E555" s="115"/>
      <c r="F555" s="174"/>
      <c r="G555" s="114" t="str">
        <f t="shared" si="173"/>
        <v/>
      </c>
      <c r="H555" s="115"/>
      <c r="I555" s="115"/>
      <c r="J555" s="115"/>
      <c r="K555" s="115"/>
      <c r="L555" s="133" t="str">
        <f t="shared" si="174"/>
        <v/>
      </c>
      <c r="M555" s="116" t="str">
        <f>IF(L555="", "", L555/Veriler!$X$1)</f>
        <v/>
      </c>
      <c r="N555" s="116" t="str">
        <f>IF(F555&lt;&gt;"", "İthal Girdi", IF(Veriler!T555="", "", IF(Veriler!S555="H", "%0,5 üzerindedir", IF(Veriler!T555&gt;0.1, "%10 sınırı aşılmıştır.", "Uygun"))))</f>
        <v>%0,5 üzerindedir</v>
      </c>
      <c r="O555" s="116" t="str">
        <f t="shared" si="175"/>
        <v xml:space="preserve"> </v>
      </c>
      <c r="P555" s="117"/>
      <c r="Q555" s="118"/>
      <c r="R555" s="119" t="str">
        <f t="shared" si="176"/>
        <v/>
      </c>
      <c r="S555" s="133">
        <f>IFERROR(IF(M555&lt;=0.005,IF(F555="",L555,0),IF(F555&lt;&gt;"",0,IF(P555="",0,IF(P555="H",0,IF(Q555&lt;Veriler!$G$2,L555*Veriler!$G$2,L555*Q555)))))," ")</f>
        <v>0</v>
      </c>
      <c r="T555" s="133">
        <f>IF(Veriler!T555&lt;=0.1, S555, IF(AND(Veriler!T555&gt;0.1, F555="", P555="E"), IF(Q555&gt;Veriler!$G$2, Q555*S555, IF(Q555&lt;Veriler!$G$2, Veriler!$G$2*S555, Q555*S555)), 0))</f>
        <v>0</v>
      </c>
      <c r="U555" s="133" t="str">
        <f t="shared" si="177"/>
        <v xml:space="preserve"> </v>
      </c>
      <c r="V555" s="134" t="str">
        <f>IFERROR(IF(O555="%10 sınırı aşılmıştır.",L555-T555,IFERROR(IF(F555="",IF(S555=1,0,IF(L555-S555=0,"",L555-S555)),IF(Veriler!M555="",L555,IF(L555*Veriler!M555=0,"",L555*Veriler!M555))),L555)),0)</f>
        <v/>
      </c>
      <c r="W555" s="146"/>
      <c r="X555" s="146"/>
      <c r="Y555" s="146"/>
    </row>
    <row r="556" spans="1:25" s="99" customFormat="1" ht="54.75" customHeight="1" x14ac:dyDescent="0.25">
      <c r="A556" s="96">
        <f t="shared" si="178"/>
        <v>411</v>
      </c>
      <c r="B556" s="175"/>
      <c r="C556" s="176"/>
      <c r="D556" s="113"/>
      <c r="E556" s="115"/>
      <c r="F556" s="174"/>
      <c r="G556" s="114" t="str">
        <f t="shared" si="173"/>
        <v/>
      </c>
      <c r="H556" s="115"/>
      <c r="I556" s="115"/>
      <c r="J556" s="115"/>
      <c r="K556" s="115"/>
      <c r="L556" s="133" t="str">
        <f t="shared" si="174"/>
        <v/>
      </c>
      <c r="M556" s="116" t="str">
        <f>IF(L556="", "", L556/Veriler!$X$1)</f>
        <v/>
      </c>
      <c r="N556" s="116" t="str">
        <f>IF(F556&lt;&gt;"", "İthal Girdi", IF(Veriler!T556="", "", IF(Veriler!S556="H", "%0,5 üzerindedir", IF(Veriler!T556&gt;0.1, "%10 sınırı aşılmıştır.", "Uygun"))))</f>
        <v>%0,5 üzerindedir</v>
      </c>
      <c r="O556" s="116" t="str">
        <f t="shared" si="175"/>
        <v xml:space="preserve"> </v>
      </c>
      <c r="P556" s="117"/>
      <c r="Q556" s="118"/>
      <c r="R556" s="119" t="str">
        <f t="shared" si="176"/>
        <v/>
      </c>
      <c r="S556" s="133">
        <f>IFERROR(IF(M556&lt;=0.005,IF(F556="",L556,0),IF(F556&lt;&gt;"",0,IF(P556="",0,IF(P556="H",0,IF(Q556&lt;Veriler!$G$2,L556*Veriler!$G$2,L556*Q556)))))," ")</f>
        <v>0</v>
      </c>
      <c r="T556" s="133">
        <f>IF(Veriler!T556&lt;=0.1, S556, IF(AND(Veriler!T556&gt;0.1, F556="", P556="E"), IF(Q556&gt;Veriler!$G$2, Q556*S556, IF(Q556&lt;Veriler!$G$2, Veriler!$G$2*S556, Q556*S556)), 0))</f>
        <v>0</v>
      </c>
      <c r="U556" s="133" t="str">
        <f t="shared" si="177"/>
        <v xml:space="preserve"> </v>
      </c>
      <c r="V556" s="134" t="str">
        <f>IFERROR(IF(O556="%10 sınırı aşılmıştır.",L556-T556,IFERROR(IF(F556="",IF(S556=1,0,IF(L556-S556=0,"",L556-S556)),IF(Veriler!M556="",L556,IF(L556*Veriler!M556=0,"",L556*Veriler!M556))),L556)),0)</f>
        <v/>
      </c>
      <c r="W556" s="146"/>
      <c r="X556" s="146"/>
      <c r="Y556" s="146"/>
    </row>
    <row r="557" spans="1:25" s="99" customFormat="1" ht="54.75" customHeight="1" x14ac:dyDescent="0.25">
      <c r="A557" s="96">
        <f t="shared" si="178"/>
        <v>412</v>
      </c>
      <c r="B557" s="175"/>
      <c r="C557" s="176"/>
      <c r="D557" s="113"/>
      <c r="E557" s="115"/>
      <c r="F557" s="174"/>
      <c r="G557" s="114" t="str">
        <f t="shared" si="173"/>
        <v/>
      </c>
      <c r="H557" s="115"/>
      <c r="I557" s="115"/>
      <c r="J557" s="115"/>
      <c r="K557" s="115"/>
      <c r="L557" s="133" t="str">
        <f t="shared" si="174"/>
        <v/>
      </c>
      <c r="M557" s="116" t="str">
        <f>IF(L557="", "", L557/Veriler!$X$1)</f>
        <v/>
      </c>
      <c r="N557" s="116" t="str">
        <f>IF(F557&lt;&gt;"", "İthal Girdi", IF(Veriler!T557="", "", IF(Veriler!S557="H", "%0,5 üzerindedir", IF(Veriler!T557&gt;0.1, "%10 sınırı aşılmıştır.", "Uygun"))))</f>
        <v>%0,5 üzerindedir</v>
      </c>
      <c r="O557" s="116" t="str">
        <f t="shared" si="175"/>
        <v xml:space="preserve"> </v>
      </c>
      <c r="P557" s="117"/>
      <c r="Q557" s="118"/>
      <c r="R557" s="119" t="str">
        <f t="shared" si="176"/>
        <v/>
      </c>
      <c r="S557" s="133">
        <f>IFERROR(IF(M557&lt;=0.005,IF(F557="",L557,0),IF(F557&lt;&gt;"",0,IF(P557="",0,IF(P557="H",0,IF(Q557&lt;Veriler!$G$2,L557*Veriler!$G$2,L557*Q557)))))," ")</f>
        <v>0</v>
      </c>
      <c r="T557" s="133">
        <f>IF(Veriler!T557&lt;=0.1, S557, IF(AND(Veriler!T557&gt;0.1, F557="", P557="E"), IF(Q557&gt;Veriler!$G$2, Q557*S557, IF(Q557&lt;Veriler!$G$2, Veriler!$G$2*S557, Q557*S557)), 0))</f>
        <v>0</v>
      </c>
      <c r="U557" s="133" t="str">
        <f t="shared" si="177"/>
        <v xml:space="preserve"> </v>
      </c>
      <c r="V557" s="134" t="str">
        <f>IFERROR(IF(O557="%10 sınırı aşılmıştır.",L557-T557,IFERROR(IF(F557="",IF(S557=1,0,IF(L557-S557=0,"",L557-S557)),IF(Veriler!M557="",L557,IF(L557*Veriler!M557=0,"",L557*Veriler!M557))),L557)),0)</f>
        <v/>
      </c>
      <c r="W557" s="146"/>
      <c r="X557" s="146"/>
      <c r="Y557" s="146"/>
    </row>
    <row r="558" spans="1:25" s="99" customFormat="1" ht="54.75" customHeight="1" x14ac:dyDescent="0.25">
      <c r="A558" s="96">
        <f t="shared" si="178"/>
        <v>413</v>
      </c>
      <c r="B558" s="175"/>
      <c r="C558" s="176"/>
      <c r="D558" s="113"/>
      <c r="E558" s="115"/>
      <c r="F558" s="174"/>
      <c r="G558" s="114" t="str">
        <f t="shared" si="173"/>
        <v/>
      </c>
      <c r="H558" s="115"/>
      <c r="I558" s="115"/>
      <c r="J558" s="115"/>
      <c r="K558" s="115"/>
      <c r="L558" s="133" t="str">
        <f t="shared" si="174"/>
        <v/>
      </c>
      <c r="M558" s="116" t="str">
        <f>IF(L558="", "", L558/Veriler!$X$1)</f>
        <v/>
      </c>
      <c r="N558" s="116" t="str">
        <f>IF(F558&lt;&gt;"", "İthal Girdi", IF(Veriler!T558="", "", IF(Veriler!S558="H", "%0,5 üzerindedir", IF(Veriler!T558&gt;0.1, "%10 sınırı aşılmıştır.", "Uygun"))))</f>
        <v>%0,5 üzerindedir</v>
      </c>
      <c r="O558" s="116" t="str">
        <f t="shared" si="175"/>
        <v xml:space="preserve"> </v>
      </c>
      <c r="P558" s="117"/>
      <c r="Q558" s="118"/>
      <c r="R558" s="119" t="str">
        <f t="shared" si="176"/>
        <v/>
      </c>
      <c r="S558" s="133">
        <f>IFERROR(IF(M558&lt;=0.005,IF(F558="",L558,0),IF(F558&lt;&gt;"",0,IF(P558="",0,IF(P558="H",0,IF(Q558&lt;Veriler!$G$2,L558*Veriler!$G$2,L558*Q558)))))," ")</f>
        <v>0</v>
      </c>
      <c r="T558" s="133">
        <f>IF(Veriler!T558&lt;=0.1, S558, IF(AND(Veriler!T558&gt;0.1, F558="", P558="E"), IF(Q558&gt;Veriler!$G$2, Q558*S558, IF(Q558&lt;Veriler!$G$2, Veriler!$G$2*S558, Q558*S558)), 0))</f>
        <v>0</v>
      </c>
      <c r="U558" s="133" t="str">
        <f t="shared" si="177"/>
        <v xml:space="preserve"> </v>
      </c>
      <c r="V558" s="134" t="str">
        <f>IFERROR(IF(O558="%10 sınırı aşılmıştır.",L558-T558,IFERROR(IF(F558="",IF(S558=1,0,IF(L558-S558=0,"",L558-S558)),IF(Veriler!M558="",L558,IF(L558*Veriler!M558=0,"",L558*Veriler!M558))),L558)),0)</f>
        <v/>
      </c>
      <c r="W558" s="146"/>
      <c r="X558" s="146"/>
      <c r="Y558" s="146"/>
    </row>
    <row r="559" spans="1:25" s="99" customFormat="1" ht="54.75" customHeight="1" x14ac:dyDescent="0.25">
      <c r="A559" s="96">
        <f t="shared" si="178"/>
        <v>414</v>
      </c>
      <c r="B559" s="175"/>
      <c r="C559" s="176"/>
      <c r="D559" s="113"/>
      <c r="E559" s="115"/>
      <c r="F559" s="174"/>
      <c r="G559" s="114" t="str">
        <f t="shared" si="173"/>
        <v/>
      </c>
      <c r="H559" s="115"/>
      <c r="I559" s="115"/>
      <c r="J559" s="115"/>
      <c r="K559" s="115"/>
      <c r="L559" s="133" t="str">
        <f t="shared" si="174"/>
        <v/>
      </c>
      <c r="M559" s="116" t="str">
        <f>IF(L559="", "", L559/Veriler!$X$1)</f>
        <v/>
      </c>
      <c r="N559" s="116" t="str">
        <f>IF(F559&lt;&gt;"", "İthal Girdi", IF(Veriler!T559="", "", IF(Veriler!S559="H", "%0,5 üzerindedir", IF(Veriler!T559&gt;0.1, "%10 sınırı aşılmıştır.", "Uygun"))))</f>
        <v>%0,5 üzerindedir</v>
      </c>
      <c r="O559" s="116" t="str">
        <f t="shared" si="175"/>
        <v xml:space="preserve"> </v>
      </c>
      <c r="P559" s="117"/>
      <c r="Q559" s="118"/>
      <c r="R559" s="119" t="str">
        <f t="shared" si="176"/>
        <v/>
      </c>
      <c r="S559" s="133">
        <f>IFERROR(IF(M559&lt;=0.005,IF(F559="",L559,0),IF(F559&lt;&gt;"",0,IF(P559="",0,IF(P559="H",0,IF(Q559&lt;Veriler!$G$2,L559*Veriler!$G$2,L559*Q559)))))," ")</f>
        <v>0</v>
      </c>
      <c r="T559" s="133">
        <f>IF(Veriler!T559&lt;=0.1, S559, IF(AND(Veriler!T559&gt;0.1, F559="", P559="E"), IF(Q559&gt;Veriler!$G$2, Q559*S559, IF(Q559&lt;Veriler!$G$2, Veriler!$G$2*S559, Q559*S559)), 0))</f>
        <v>0</v>
      </c>
      <c r="U559" s="133" t="str">
        <f t="shared" si="177"/>
        <v xml:space="preserve"> </v>
      </c>
      <c r="V559" s="134" t="str">
        <f>IFERROR(IF(O559="%10 sınırı aşılmıştır.",L559-T559,IFERROR(IF(F559="",IF(S559=1,0,IF(L559-S559=0,"",L559-S559)),IF(Veriler!M559="",L559,IF(L559*Veriler!M559=0,"",L559*Veriler!M559))),L559)),0)</f>
        <v/>
      </c>
      <c r="W559" s="146"/>
      <c r="X559" s="146"/>
      <c r="Y559" s="146"/>
    </row>
    <row r="560" spans="1:25" s="99" customFormat="1" ht="54.75" customHeight="1" x14ac:dyDescent="0.25">
      <c r="A560" s="96">
        <f t="shared" si="178"/>
        <v>415</v>
      </c>
      <c r="B560" s="175"/>
      <c r="C560" s="176"/>
      <c r="D560" s="113"/>
      <c r="E560" s="115"/>
      <c r="F560" s="174"/>
      <c r="G560" s="114" t="str">
        <f t="shared" si="173"/>
        <v/>
      </c>
      <c r="H560" s="115"/>
      <c r="I560" s="115"/>
      <c r="J560" s="115"/>
      <c r="K560" s="115"/>
      <c r="L560" s="133" t="str">
        <f t="shared" si="174"/>
        <v/>
      </c>
      <c r="M560" s="116" t="str">
        <f>IF(L560="", "", L560/Veriler!$X$1)</f>
        <v/>
      </c>
      <c r="N560" s="116" t="str">
        <f>IF(F560&lt;&gt;"", "İthal Girdi", IF(Veriler!T560="", "", IF(Veriler!S560="H", "%0,5 üzerindedir", IF(Veriler!T560&gt;0.1, "%10 sınırı aşılmıştır.", "Uygun"))))</f>
        <v>%0,5 üzerindedir</v>
      </c>
      <c r="O560" s="116" t="str">
        <f t="shared" si="175"/>
        <v xml:space="preserve"> </v>
      </c>
      <c r="P560" s="117"/>
      <c r="Q560" s="118"/>
      <c r="R560" s="119" t="str">
        <f t="shared" si="176"/>
        <v/>
      </c>
      <c r="S560" s="133">
        <f>IFERROR(IF(M560&lt;=0.005,IF(F560="",L560,0),IF(F560&lt;&gt;"",0,IF(P560="",0,IF(P560="H",0,IF(Q560&lt;Veriler!$G$2,L560*Veriler!$G$2,L560*Q560)))))," ")</f>
        <v>0</v>
      </c>
      <c r="T560" s="133">
        <f>IF(Veriler!T560&lt;=0.1, S560, IF(AND(Veriler!T560&gt;0.1, F560="", P560="E"), IF(Q560&gt;Veriler!$G$2, Q560*S560, IF(Q560&lt;Veriler!$G$2, Veriler!$G$2*S560, Q560*S560)), 0))</f>
        <v>0</v>
      </c>
      <c r="U560" s="133" t="str">
        <f t="shared" si="177"/>
        <v xml:space="preserve"> </v>
      </c>
      <c r="V560" s="134" t="str">
        <f>IFERROR(IF(O560="%10 sınırı aşılmıştır.",L560-T560,IFERROR(IF(F560="",IF(S560=1,0,IF(L560-S560=0,"",L560-S560)),IF(Veriler!M560="",L560,IF(L560*Veriler!M560=0,"",L560*Veriler!M560))),L560)),0)</f>
        <v/>
      </c>
      <c r="W560" s="146"/>
      <c r="X560" s="146"/>
      <c r="Y560" s="146"/>
    </row>
    <row r="561" spans="1:25" s="99" customFormat="1" ht="54.75" customHeight="1" x14ac:dyDescent="0.25">
      <c r="A561" s="96">
        <f t="shared" si="178"/>
        <v>416</v>
      </c>
      <c r="B561" s="175"/>
      <c r="C561" s="176"/>
      <c r="D561" s="113"/>
      <c r="E561" s="115"/>
      <c r="F561" s="174"/>
      <c r="G561" s="114" t="str">
        <f t="shared" si="173"/>
        <v/>
      </c>
      <c r="H561" s="115"/>
      <c r="I561" s="115"/>
      <c r="J561" s="115"/>
      <c r="K561" s="115"/>
      <c r="L561" s="133" t="str">
        <f t="shared" si="174"/>
        <v/>
      </c>
      <c r="M561" s="116" t="str">
        <f>IF(L561="", "", L561/Veriler!$X$1)</f>
        <v/>
      </c>
      <c r="N561" s="116" t="str">
        <f>IF(F561&lt;&gt;"", "İthal Girdi", IF(Veriler!T561="", "", IF(Veriler!S561="H", "%0,5 üzerindedir", IF(Veriler!T561&gt;0.1, "%10 sınırı aşılmıştır.", "Uygun"))))</f>
        <v>%0,5 üzerindedir</v>
      </c>
      <c r="O561" s="116" t="str">
        <f t="shared" si="175"/>
        <v xml:space="preserve"> </v>
      </c>
      <c r="P561" s="117"/>
      <c r="Q561" s="118"/>
      <c r="R561" s="119" t="str">
        <f t="shared" si="176"/>
        <v/>
      </c>
      <c r="S561" s="133">
        <f>IFERROR(IF(M561&lt;=0.005,IF(F561="",L561,0),IF(F561&lt;&gt;"",0,IF(P561="",0,IF(P561="H",0,IF(Q561&lt;Veriler!$G$2,L561*Veriler!$G$2,L561*Q561)))))," ")</f>
        <v>0</v>
      </c>
      <c r="T561" s="133">
        <f>IF(Veriler!T561&lt;=0.1, S561, IF(AND(Veriler!T561&gt;0.1, F561="", P561="E"), IF(Q561&gt;Veriler!$G$2, Q561*S561, IF(Q561&lt;Veriler!$G$2, Veriler!$G$2*S561, Q561*S561)), 0))</f>
        <v>0</v>
      </c>
      <c r="U561" s="133" t="str">
        <f t="shared" si="177"/>
        <v xml:space="preserve"> </v>
      </c>
      <c r="V561" s="134" t="str">
        <f>IFERROR(IF(O561="%10 sınırı aşılmıştır.",L561-T561,IFERROR(IF(F561="",IF(S561=1,0,IF(L561-S561=0,"",L561-S561)),IF(Veriler!M561="",L561,IF(L561*Veriler!M561=0,"",L561*Veriler!M561))),L561)),0)</f>
        <v/>
      </c>
      <c r="W561" s="146"/>
      <c r="X561" s="146"/>
      <c r="Y561" s="146"/>
    </row>
    <row r="562" spans="1:25" s="99" customFormat="1" ht="54.75" customHeight="1" x14ac:dyDescent="0.25">
      <c r="A562" s="96">
        <f t="shared" si="178"/>
        <v>417</v>
      </c>
      <c r="B562" s="175"/>
      <c r="C562" s="176"/>
      <c r="D562" s="113"/>
      <c r="E562" s="115"/>
      <c r="F562" s="174"/>
      <c r="G562" s="114" t="str">
        <f t="shared" si="173"/>
        <v/>
      </c>
      <c r="H562" s="115"/>
      <c r="I562" s="115"/>
      <c r="J562" s="115"/>
      <c r="K562" s="115"/>
      <c r="L562" s="133" t="str">
        <f t="shared" si="174"/>
        <v/>
      </c>
      <c r="M562" s="116" t="str">
        <f>IF(L562="", "", L562/Veriler!$X$1)</f>
        <v/>
      </c>
      <c r="N562" s="116" t="str">
        <f>IF(F562&lt;&gt;"", "İthal Girdi", IF(Veriler!T562="", "", IF(Veriler!S562="H", "%0,5 üzerindedir", IF(Veriler!T562&gt;0.1, "%10 sınırı aşılmıştır.", "Uygun"))))</f>
        <v>%0,5 üzerindedir</v>
      </c>
      <c r="O562" s="116" t="str">
        <f t="shared" si="175"/>
        <v xml:space="preserve"> </v>
      </c>
      <c r="P562" s="117"/>
      <c r="Q562" s="118"/>
      <c r="R562" s="119" t="str">
        <f t="shared" si="176"/>
        <v/>
      </c>
      <c r="S562" s="133">
        <f>IFERROR(IF(M562&lt;=0.005,IF(F562="",L562,0),IF(F562&lt;&gt;"",0,IF(P562="",0,IF(P562="H",0,IF(Q562&lt;Veriler!$G$2,L562*Veriler!$G$2,L562*Q562)))))," ")</f>
        <v>0</v>
      </c>
      <c r="T562" s="133">
        <f>IF(Veriler!T562&lt;=0.1, S562, IF(AND(Veriler!T562&gt;0.1, F562="", P562="E"), IF(Q562&gt;Veriler!$G$2, Q562*S562, IF(Q562&lt;Veriler!$G$2, Veriler!$G$2*S562, Q562*S562)), 0))</f>
        <v>0</v>
      </c>
      <c r="U562" s="133" t="str">
        <f t="shared" si="177"/>
        <v xml:space="preserve"> </v>
      </c>
      <c r="V562" s="134" t="str">
        <f>IFERROR(IF(O562="%10 sınırı aşılmıştır.",L562-T562,IFERROR(IF(F562="",IF(S562=1,0,IF(L562-S562=0,"",L562-S562)),IF(Veriler!M562="",L562,IF(L562*Veriler!M562=0,"",L562*Veriler!M562))),L562)),0)</f>
        <v/>
      </c>
      <c r="W562" s="146"/>
      <c r="X562" s="146"/>
      <c r="Y562" s="146"/>
    </row>
    <row r="563" spans="1:25" s="99" customFormat="1" ht="54.75" customHeight="1" x14ac:dyDescent="0.25">
      <c r="A563" s="96">
        <f t="shared" si="178"/>
        <v>418</v>
      </c>
      <c r="B563" s="175"/>
      <c r="C563" s="176"/>
      <c r="D563" s="113"/>
      <c r="E563" s="115"/>
      <c r="F563" s="174"/>
      <c r="G563" s="114" t="str">
        <f t="shared" si="173"/>
        <v/>
      </c>
      <c r="H563" s="115"/>
      <c r="I563" s="115"/>
      <c r="J563" s="115"/>
      <c r="K563" s="115"/>
      <c r="L563" s="133" t="str">
        <f t="shared" si="174"/>
        <v/>
      </c>
      <c r="M563" s="116" t="str">
        <f>IF(L563="", "", L563/Veriler!$X$1)</f>
        <v/>
      </c>
      <c r="N563" s="116" t="str">
        <f>IF(F563&lt;&gt;"", "İthal Girdi", IF(Veriler!T563="", "", IF(Veriler!S563="H", "%0,5 üzerindedir", IF(Veriler!T563&gt;0.1, "%10 sınırı aşılmıştır.", "Uygun"))))</f>
        <v>%0,5 üzerindedir</v>
      </c>
      <c r="O563" s="116" t="str">
        <f t="shared" si="175"/>
        <v xml:space="preserve"> </v>
      </c>
      <c r="P563" s="117"/>
      <c r="Q563" s="118"/>
      <c r="R563" s="119" t="str">
        <f t="shared" si="176"/>
        <v/>
      </c>
      <c r="S563" s="133">
        <f>IFERROR(IF(M563&lt;=0.005,IF(F563="",L563,0),IF(F563&lt;&gt;"",0,IF(P563="",0,IF(P563="H",0,IF(Q563&lt;Veriler!$G$2,L563*Veriler!$G$2,L563*Q563)))))," ")</f>
        <v>0</v>
      </c>
      <c r="T563" s="133">
        <f>IF(Veriler!T563&lt;=0.1, S563, IF(AND(Veriler!T563&gt;0.1, F563="", P563="E"), IF(Q563&gt;Veriler!$G$2, Q563*S563, IF(Q563&lt;Veriler!$G$2, Veriler!$G$2*S563, Q563*S563)), 0))</f>
        <v>0</v>
      </c>
      <c r="U563" s="133" t="str">
        <f t="shared" si="177"/>
        <v xml:space="preserve"> </v>
      </c>
      <c r="V563" s="134" t="str">
        <f>IFERROR(IF(O563="%10 sınırı aşılmıştır.",L563-T563,IFERROR(IF(F563="",IF(S563=1,0,IF(L563-S563=0,"",L563-S563)),IF(Veriler!M563="",L563,IF(L563*Veriler!M563=0,"",L563*Veriler!M563))),L563)),0)</f>
        <v/>
      </c>
      <c r="W563" s="146"/>
      <c r="X563" s="146"/>
      <c r="Y563" s="146"/>
    </row>
    <row r="564" spans="1:25" s="99" customFormat="1" ht="54.75" customHeight="1" x14ac:dyDescent="0.25">
      <c r="A564" s="96">
        <f t="shared" si="178"/>
        <v>419</v>
      </c>
      <c r="B564" s="175"/>
      <c r="C564" s="176"/>
      <c r="D564" s="113"/>
      <c r="E564" s="115"/>
      <c r="F564" s="174"/>
      <c r="G564" s="114" t="str">
        <f t="shared" si="173"/>
        <v/>
      </c>
      <c r="H564" s="115"/>
      <c r="I564" s="115"/>
      <c r="J564" s="115"/>
      <c r="K564" s="115"/>
      <c r="L564" s="133" t="str">
        <f t="shared" si="174"/>
        <v/>
      </c>
      <c r="M564" s="116" t="str">
        <f>IF(L564="", "", L564/Veriler!$X$1)</f>
        <v/>
      </c>
      <c r="N564" s="116" t="str">
        <f>IF(F564&lt;&gt;"", "İthal Girdi", IF(Veriler!T564="", "", IF(Veriler!S564="H", "%0,5 üzerindedir", IF(Veriler!T564&gt;0.1, "%10 sınırı aşılmıştır.", "Uygun"))))</f>
        <v>%0,5 üzerindedir</v>
      </c>
      <c r="O564" s="116" t="str">
        <f t="shared" si="175"/>
        <v xml:space="preserve"> </v>
      </c>
      <c r="P564" s="117"/>
      <c r="Q564" s="118"/>
      <c r="R564" s="119" t="str">
        <f t="shared" si="176"/>
        <v/>
      </c>
      <c r="S564" s="133">
        <f>IFERROR(IF(M564&lt;=0.005,IF(F564="",L564,0),IF(F564&lt;&gt;"",0,IF(P564="",0,IF(P564="H",0,IF(Q564&lt;Veriler!$G$2,L564*Veriler!$G$2,L564*Q564)))))," ")</f>
        <v>0</v>
      </c>
      <c r="T564" s="133">
        <f>IF(Veriler!T564&lt;=0.1, S564, IF(AND(Veriler!T564&gt;0.1, F564="", P564="E"), IF(Q564&gt;Veriler!$G$2, Q564*S564, IF(Q564&lt;Veriler!$G$2, Veriler!$G$2*S564, Q564*S564)), 0))</f>
        <v>0</v>
      </c>
      <c r="U564" s="133" t="str">
        <f t="shared" si="177"/>
        <v xml:space="preserve"> </v>
      </c>
      <c r="V564" s="134" t="str">
        <f>IFERROR(IF(O564="%10 sınırı aşılmıştır.",L564-T564,IFERROR(IF(F564="",IF(S564=1,0,IF(L564-S564=0,"",L564-S564)),IF(Veriler!M564="",L564,IF(L564*Veriler!M564=0,"",L564*Veriler!M564))),L564)),0)</f>
        <v/>
      </c>
      <c r="W564" s="146"/>
      <c r="X564" s="146"/>
      <c r="Y564" s="146"/>
    </row>
    <row r="565" spans="1:25" s="99" customFormat="1" ht="54.75" customHeight="1" x14ac:dyDescent="0.25">
      <c r="A565" s="96">
        <f t="shared" si="178"/>
        <v>420</v>
      </c>
      <c r="B565" s="175"/>
      <c r="C565" s="176"/>
      <c r="D565" s="113"/>
      <c r="E565" s="115"/>
      <c r="F565" s="174"/>
      <c r="G565" s="114" t="str">
        <f t="shared" si="173"/>
        <v/>
      </c>
      <c r="H565" s="115"/>
      <c r="I565" s="115"/>
      <c r="J565" s="115"/>
      <c r="K565" s="115"/>
      <c r="L565" s="133" t="str">
        <f t="shared" si="174"/>
        <v/>
      </c>
      <c r="M565" s="116" t="str">
        <f>IF(L565="", "", L565/Veriler!$X$1)</f>
        <v/>
      </c>
      <c r="N565" s="116" t="str">
        <f>IF(F565&lt;&gt;"", "İthal Girdi", IF(Veriler!T565="", "", IF(Veriler!S565="H", "%0,5 üzerindedir", IF(Veriler!T565&gt;0.1, "%10 sınırı aşılmıştır.", "Uygun"))))</f>
        <v>%0,5 üzerindedir</v>
      </c>
      <c r="O565" s="116" t="str">
        <f t="shared" si="175"/>
        <v xml:space="preserve"> </v>
      </c>
      <c r="P565" s="117"/>
      <c r="Q565" s="118"/>
      <c r="R565" s="119" t="str">
        <f t="shared" si="176"/>
        <v/>
      </c>
      <c r="S565" s="133">
        <f>IFERROR(IF(M565&lt;=0.005,IF(F565="",L565,0),IF(F565&lt;&gt;"",0,IF(P565="",0,IF(P565="H",0,IF(Q565&lt;Veriler!$G$2,L565*Veriler!$G$2,L565*Q565)))))," ")</f>
        <v>0</v>
      </c>
      <c r="T565" s="133">
        <f>IF(Veriler!T565&lt;=0.1, S565, IF(AND(Veriler!T565&gt;0.1, F565="", P565="E"), IF(Q565&gt;Veriler!$G$2, Q565*S565, IF(Q565&lt;Veriler!$G$2, Veriler!$G$2*S565, Q565*S565)), 0))</f>
        <v>0</v>
      </c>
      <c r="U565" s="133" t="str">
        <f t="shared" si="177"/>
        <v xml:space="preserve"> </v>
      </c>
      <c r="V565" s="134" t="str">
        <f>IFERROR(IF(O565="%10 sınırı aşılmıştır.",L565-T565,IFERROR(IF(F565="",IF(S565=1,0,IF(L565-S565=0,"",L565-S565)),IF(Veriler!M565="",L565,IF(L565*Veriler!M565=0,"",L565*Veriler!M565))),L565)),0)</f>
        <v/>
      </c>
      <c r="W565" s="146"/>
      <c r="X565" s="146"/>
      <c r="Y565" s="146"/>
    </row>
    <row r="566" spans="1:25" s="99" customFormat="1" ht="24" customHeight="1" x14ac:dyDescent="0.25">
      <c r="A566" s="103"/>
      <c r="B566" s="104"/>
      <c r="C566" s="104"/>
      <c r="D566" s="104"/>
      <c r="E566" s="103"/>
      <c r="F566" s="135"/>
      <c r="G566" s="157"/>
      <c r="H566" s="103"/>
      <c r="I566" s="103"/>
      <c r="J566" s="103"/>
      <c r="K566" s="103"/>
      <c r="L566" s="136">
        <f>SUM(L537:L550,L552:L565)</f>
        <v>0</v>
      </c>
      <c r="M566" s="158"/>
      <c r="N566" s="158"/>
      <c r="O566" s="158"/>
      <c r="P566" s="105"/>
      <c r="Q566" s="106"/>
      <c r="R566" s="159"/>
      <c r="S566" s="160"/>
      <c r="T566" s="160"/>
      <c r="U566" s="160"/>
      <c r="V566" s="160"/>
      <c r="W566" s="146"/>
      <c r="X566" s="146"/>
      <c r="Y566" s="146"/>
    </row>
    <row r="567" spans="1:25" s="99" customFormat="1" ht="31.5" customHeight="1" x14ac:dyDescent="0.25">
      <c r="A567" s="103"/>
      <c r="B567" s="104"/>
      <c r="C567" s="104"/>
      <c r="D567" s="104"/>
      <c r="E567" s="103"/>
      <c r="F567" s="135"/>
      <c r="G567" s="157"/>
      <c r="H567" s="103"/>
      <c r="I567" s="103"/>
      <c r="J567" s="103"/>
      <c r="K567" s="103"/>
      <c r="L567" s="161"/>
      <c r="M567" s="158"/>
      <c r="N567" s="158"/>
      <c r="O567" s="158"/>
      <c r="P567" s="105"/>
      <c r="Q567" s="106"/>
      <c r="R567" s="159"/>
      <c r="S567" s="162" t="s">
        <v>57</v>
      </c>
      <c r="T567" s="162" t="s">
        <v>57</v>
      </c>
      <c r="U567" s="162" t="s">
        <v>57</v>
      </c>
      <c r="V567" s="163" t="s">
        <v>58</v>
      </c>
      <c r="W567" s="146"/>
      <c r="X567" s="146"/>
      <c r="Y567" s="146"/>
    </row>
    <row r="568" spans="1:25" s="99" customFormat="1" ht="58.5" customHeight="1" x14ac:dyDescent="0.25">
      <c r="A568" s="185" t="s">
        <v>59</v>
      </c>
      <c r="B568" s="180"/>
      <c r="C568" s="180"/>
      <c r="D568" s="180"/>
      <c r="E568" s="180"/>
      <c r="F568" s="180"/>
      <c r="G568" s="180"/>
      <c r="H568" s="180"/>
      <c r="I568" s="180"/>
      <c r="J568" s="180"/>
      <c r="K568" s="180"/>
      <c r="L568" s="180"/>
      <c r="M568" s="180"/>
      <c r="N568" s="180"/>
      <c r="O568" s="180"/>
      <c r="P568" s="180"/>
      <c r="Q568" s="180"/>
      <c r="R568" s="176"/>
      <c r="S568" s="137">
        <f>SUM(S530,S537:S550,S552:S565)</f>
        <v>0</v>
      </c>
      <c r="T568" s="137" t="str">
        <f>IF(SUM(T537:T550,T552:T565)=0," ",SUM(T537:T550,T552:T565))</f>
        <v xml:space="preserve"> </v>
      </c>
      <c r="U568" s="137" t="str">
        <f>IF(SUM(U537:U550,U552:U565)=0," ",SUM(U537:U550,U552:U565))</f>
        <v xml:space="preserve"> </v>
      </c>
      <c r="V568" s="137" t="str">
        <f>IF(SUM(V537:V550,V552:V565)=0," ",SUM(V537:V550,V552:V565))</f>
        <v xml:space="preserve"> </v>
      </c>
      <c r="W568" s="146"/>
      <c r="X568" s="164">
        <f>SUM(U537:U550,U552:U565)</f>
        <v>0</v>
      </c>
      <c r="Y568" s="164">
        <f>SUM(V537:V550,V552:V565)</f>
        <v>0</v>
      </c>
    </row>
    <row r="569" spans="1:25" x14ac:dyDescent="0.3">
      <c r="A569" s="34"/>
      <c r="G569" s="146"/>
      <c r="L569" s="146"/>
      <c r="M569" s="146"/>
      <c r="N569" s="146"/>
      <c r="O569" s="146"/>
      <c r="R569" s="146"/>
      <c r="S569" s="146"/>
      <c r="T569" s="146"/>
      <c r="U569" s="146"/>
      <c r="V569" s="146"/>
      <c r="W569" s="146"/>
      <c r="X569" s="146"/>
      <c r="Y569" s="146"/>
    </row>
    <row r="570" spans="1:25" x14ac:dyDescent="0.3">
      <c r="A570" s="186" t="s">
        <v>60</v>
      </c>
      <c r="B570" s="187"/>
      <c r="C570" s="187"/>
      <c r="D570" s="187"/>
      <c r="E570" s="187"/>
      <c r="F570" s="187"/>
      <c r="G570" s="187"/>
      <c r="H570" s="187"/>
      <c r="I570" s="187"/>
      <c r="J570" s="187"/>
      <c r="K570" s="187"/>
      <c r="L570" s="187"/>
      <c r="M570" s="187"/>
      <c r="N570" s="187"/>
      <c r="O570" s="187"/>
      <c r="P570" s="187"/>
      <c r="Q570" s="187"/>
      <c r="R570" s="187"/>
      <c r="S570" s="187"/>
      <c r="T570" s="187"/>
      <c r="U570" s="187"/>
      <c r="V570" s="187"/>
      <c r="W570" s="146"/>
      <c r="X570" s="146"/>
      <c r="Y570" s="146"/>
    </row>
    <row r="571" spans="1:25" s="99" customFormat="1" ht="41.25" customHeight="1" x14ac:dyDescent="0.25">
      <c r="A571" s="189" t="s">
        <v>38</v>
      </c>
      <c r="B571" s="180"/>
      <c r="C571" s="180"/>
      <c r="D571" s="180"/>
      <c r="E571" s="180"/>
      <c r="F571" s="180"/>
      <c r="G571" s="180"/>
      <c r="H571" s="180"/>
      <c r="I571" s="180"/>
      <c r="J571" s="180"/>
      <c r="K571" s="180"/>
      <c r="L571" s="180"/>
      <c r="M571" s="180"/>
      <c r="N571" s="180"/>
      <c r="O571" s="180"/>
      <c r="P571" s="180"/>
      <c r="Q571" s="180"/>
      <c r="R571" s="180"/>
      <c r="S571" s="180"/>
      <c r="T571" s="180"/>
      <c r="U571" s="180"/>
      <c r="V571" s="176"/>
      <c r="W571" s="146"/>
      <c r="X571" s="146"/>
      <c r="Y571" s="146"/>
    </row>
    <row r="572" spans="1:25" s="100" customFormat="1" ht="35.25" customHeight="1" x14ac:dyDescent="0.25">
      <c r="A572" s="179" t="s">
        <v>39</v>
      </c>
      <c r="B572" s="180"/>
      <c r="C572" s="180"/>
      <c r="D572" s="180"/>
      <c r="E572" s="180"/>
      <c r="F572" s="180"/>
      <c r="G572" s="180"/>
      <c r="H572" s="180"/>
      <c r="I572" s="180"/>
      <c r="J572" s="180"/>
      <c r="K572" s="180"/>
      <c r="L572" s="180"/>
      <c r="M572" s="180"/>
      <c r="N572" s="180"/>
      <c r="O572" s="180"/>
      <c r="P572" s="180"/>
      <c r="Q572" s="180"/>
      <c r="R572" s="176"/>
      <c r="S572" s="147"/>
      <c r="T572" s="148"/>
      <c r="U572" s="149" t="s">
        <v>40</v>
      </c>
      <c r="V572" s="150">
        <f>V534+1</f>
        <v>16</v>
      </c>
      <c r="W572" s="146"/>
      <c r="X572" s="146"/>
      <c r="Y572" s="146"/>
    </row>
    <row r="573" spans="1:25" s="99" customFormat="1" ht="81" customHeight="1" x14ac:dyDescent="0.25">
      <c r="A573" s="110" t="s">
        <v>3</v>
      </c>
      <c r="B573" s="188" t="s">
        <v>41</v>
      </c>
      <c r="C573" s="176"/>
      <c r="D573" s="111" t="s">
        <v>42</v>
      </c>
      <c r="E573" s="110" t="s">
        <v>324</v>
      </c>
      <c r="F573" s="111" t="s">
        <v>325</v>
      </c>
      <c r="G573" s="151" t="s">
        <v>43</v>
      </c>
      <c r="H573" s="110" t="s">
        <v>44</v>
      </c>
      <c r="I573" s="110" t="s">
        <v>8</v>
      </c>
      <c r="J573" s="110" t="s">
        <v>45</v>
      </c>
      <c r="K573" s="110" t="s">
        <v>46</v>
      </c>
      <c r="L573" s="152" t="s">
        <v>47</v>
      </c>
      <c r="M573" s="153" t="s">
        <v>48</v>
      </c>
      <c r="N573" s="154" t="s">
        <v>49</v>
      </c>
      <c r="O573" s="154" t="s">
        <v>49</v>
      </c>
      <c r="P573" s="112" t="s">
        <v>50</v>
      </c>
      <c r="Q573" s="110" t="s">
        <v>51</v>
      </c>
      <c r="R573" s="155" t="s">
        <v>52</v>
      </c>
      <c r="S573" s="156" t="s">
        <v>53</v>
      </c>
      <c r="T573" s="156" t="s">
        <v>54</v>
      </c>
      <c r="U573" s="152" t="s">
        <v>54</v>
      </c>
      <c r="V573" s="152" t="s">
        <v>55</v>
      </c>
      <c r="W573" s="146"/>
      <c r="X573" s="146"/>
      <c r="Y573" s="146"/>
    </row>
    <row r="574" spans="1:25" s="99" customFormat="1" ht="45" customHeight="1" x14ac:dyDescent="0.25">
      <c r="A574" s="101"/>
      <c r="B574" s="177" t="s">
        <v>56</v>
      </c>
      <c r="C574" s="178"/>
      <c r="D574" s="102"/>
      <c r="E574" s="170"/>
      <c r="F574" s="102"/>
      <c r="G574" s="95"/>
      <c r="H574" s="102"/>
      <c r="I574" s="102"/>
      <c r="J574" s="102"/>
      <c r="K574" s="102"/>
      <c r="L574" s="95"/>
      <c r="M574" s="95"/>
      <c r="N574" s="95"/>
      <c r="O574" s="95"/>
      <c r="P574" s="102"/>
      <c r="Q574" s="102"/>
      <c r="R574" s="190"/>
      <c r="S574" s="184"/>
      <c r="T574" s="95"/>
      <c r="U574" s="95"/>
      <c r="V574" s="95"/>
      <c r="W574" s="146"/>
      <c r="X574" s="146"/>
      <c r="Y574" s="146"/>
    </row>
    <row r="575" spans="1:25" s="99" customFormat="1" ht="54.75" customHeight="1" x14ac:dyDescent="0.25">
      <c r="A575" s="96">
        <f>A565+1</f>
        <v>421</v>
      </c>
      <c r="B575" s="181"/>
      <c r="C575" s="182"/>
      <c r="D575" s="113"/>
      <c r="E575" s="115"/>
      <c r="F575" s="174"/>
      <c r="G575" s="114" t="str">
        <f t="shared" ref="G575:G588" si="179">IF(AND(F575&lt;&gt;"",V575&lt;&gt;"",L575&lt;&gt;0),V575/L575,"")</f>
        <v/>
      </c>
      <c r="H575" s="115"/>
      <c r="I575" s="115"/>
      <c r="J575" s="115"/>
      <c r="K575" s="115"/>
      <c r="L575" s="133" t="str">
        <f t="shared" ref="L575:L588" si="180">IF(AND(H575&lt;&gt;0, J575&lt;&gt;0, K575&lt;&gt;0), H575*J575*K575, "")</f>
        <v/>
      </c>
      <c r="M575" s="116" t="str">
        <f>IF(L575="", "", L575/Veriler!$X$1)</f>
        <v/>
      </c>
      <c r="N575" s="116" t="str">
        <f>IF(F575&lt;&gt;"", "İthal Girdi", IF(Veriler!T575="", "", IF(Veriler!S575="H", "%0,5 üzerindedir", IF(Veriler!T575&gt;0.1, "%10 sınırı aşılmıştır.", "Uygun"))))</f>
        <v>%0,5 üzerindedir</v>
      </c>
      <c r="O575" s="116" t="str">
        <f t="shared" ref="O575:O588" si="181">IF(M575=""," ",N575)</f>
        <v xml:space="preserve"> </v>
      </c>
      <c r="P575" s="117"/>
      <c r="Q575" s="118"/>
      <c r="R575" s="119" t="str">
        <f t="shared" ref="R575:R588" si="182">IFERROR(IF(AND(T575&lt;&gt;"",L575&lt;&gt;"",L575&lt;&gt;0,T575&lt;&gt;0),T575/L575,"")," ")</f>
        <v/>
      </c>
      <c r="S575" s="133">
        <f>IFERROR(IF(M575&lt;=0.005,IF(F575="",L575,0),IF(F575&lt;&gt;"",0,IF(P575="",0,IF(P575="H",0,IF(Q575&lt;Veriler!$G$2,L575*Veriler!$G$2,L575*Q575)))))," ")</f>
        <v>0</v>
      </c>
      <c r="T575" s="133">
        <f>IF(Veriler!T575&lt;=0.1, S575, IF(AND(Veriler!T575&gt;0.1, F575="", P575="E"), IF(Q575&gt;Veriler!$G$2, Q575*S575, IF(Q575&lt;Veriler!$G$2, Veriler!$G$2*S575, Q575*S575)), 0))</f>
        <v>0</v>
      </c>
      <c r="U575" s="133" t="str">
        <f t="shared" ref="U575:U588" si="183">IF(T575=0," ",T575)</f>
        <v xml:space="preserve"> </v>
      </c>
      <c r="V575" s="134" t="str">
        <f>IFERROR(IF(O575="%10 sınırı aşılmıştır.",L575-T575,IFERROR(IF(F575="",IF(S575=1,0,IF(L575-S575=0,"",L575-S575)),IF(Veriler!M575="",L575,IF(L575*Veriler!M575=0,"",L575*Veriler!M575))),L575)),0)</f>
        <v/>
      </c>
      <c r="W575" s="146"/>
      <c r="X575" s="146"/>
      <c r="Y575" s="146"/>
    </row>
    <row r="576" spans="1:25" s="99" customFormat="1" ht="54.75" customHeight="1" x14ac:dyDescent="0.25">
      <c r="A576" s="96">
        <f t="shared" ref="A576:A588" si="184">A575+1</f>
        <v>422</v>
      </c>
      <c r="B576" s="175"/>
      <c r="C576" s="176"/>
      <c r="D576" s="113"/>
      <c r="E576" s="115"/>
      <c r="F576" s="174"/>
      <c r="G576" s="114" t="str">
        <f t="shared" si="179"/>
        <v/>
      </c>
      <c r="H576" s="115"/>
      <c r="I576" s="115"/>
      <c r="J576" s="115"/>
      <c r="K576" s="115"/>
      <c r="L576" s="133" t="str">
        <f t="shared" si="180"/>
        <v/>
      </c>
      <c r="M576" s="116" t="str">
        <f>IF(L576="", "", L576/Veriler!$X$1)</f>
        <v/>
      </c>
      <c r="N576" s="116" t="str">
        <f>IF(F576&lt;&gt;"", "İthal Girdi", IF(Veriler!T576="", "", IF(Veriler!S576="H", "%0,5 üzerindedir", IF(Veriler!T576&gt;0.1, "%10 sınırı aşılmıştır.", "Uygun"))))</f>
        <v>%0,5 üzerindedir</v>
      </c>
      <c r="O576" s="116" t="str">
        <f t="shared" si="181"/>
        <v xml:space="preserve"> </v>
      </c>
      <c r="P576" s="117"/>
      <c r="Q576" s="118"/>
      <c r="R576" s="119" t="str">
        <f t="shared" si="182"/>
        <v/>
      </c>
      <c r="S576" s="133">
        <f>IFERROR(IF(M576&lt;=0.005,IF(F576="",L576,0),IF(F576&lt;&gt;"",0,IF(P576="",0,IF(P576="H",0,IF(Q576&lt;Veriler!$G$2,L576*Veriler!$G$2,L576*Q576)))))," ")</f>
        <v>0</v>
      </c>
      <c r="T576" s="133">
        <f>IF(Veriler!T576&lt;=0.1, S576, IF(AND(Veriler!T576&gt;0.1, F576="", P576="E"), IF(Q576&gt;Veriler!$G$2, Q576*S576, IF(Q576&lt;Veriler!$G$2, Veriler!$G$2*S576, Q576*S576)), 0))</f>
        <v>0</v>
      </c>
      <c r="U576" s="133" t="str">
        <f t="shared" si="183"/>
        <v xml:space="preserve"> </v>
      </c>
      <c r="V576" s="134" t="str">
        <f>IFERROR(IF(O576="%10 sınırı aşılmıştır.",L576-T576,IFERROR(IF(F576="",IF(S576=1,0,IF(L576-S576=0,"",L576-S576)),IF(Veriler!M576="",L576,IF(L576*Veriler!M576=0,"",L576*Veriler!M576))),L576)),0)</f>
        <v/>
      </c>
      <c r="W576" s="146"/>
      <c r="X576" s="146"/>
      <c r="Y576" s="146"/>
    </row>
    <row r="577" spans="1:25" s="99" customFormat="1" ht="54.75" customHeight="1" x14ac:dyDescent="0.25">
      <c r="A577" s="96">
        <f t="shared" si="184"/>
        <v>423</v>
      </c>
      <c r="B577" s="175"/>
      <c r="C577" s="176"/>
      <c r="D577" s="113"/>
      <c r="E577" s="115"/>
      <c r="F577" s="174"/>
      <c r="G577" s="114" t="str">
        <f t="shared" si="179"/>
        <v/>
      </c>
      <c r="H577" s="115"/>
      <c r="I577" s="115"/>
      <c r="J577" s="115"/>
      <c r="K577" s="115"/>
      <c r="L577" s="133" t="str">
        <f t="shared" si="180"/>
        <v/>
      </c>
      <c r="M577" s="116" t="str">
        <f>IF(L577="", "", L577/Veriler!$X$1)</f>
        <v/>
      </c>
      <c r="N577" s="116" t="str">
        <f>IF(F577&lt;&gt;"", "İthal Girdi", IF(Veriler!T577="", "", IF(Veriler!S577="H", "%0,5 üzerindedir", IF(Veriler!T577&gt;0.1, "%10 sınırı aşılmıştır.", "Uygun"))))</f>
        <v>%0,5 üzerindedir</v>
      </c>
      <c r="O577" s="116" t="str">
        <f t="shared" si="181"/>
        <v xml:space="preserve"> </v>
      </c>
      <c r="P577" s="117"/>
      <c r="Q577" s="118"/>
      <c r="R577" s="119" t="str">
        <f t="shared" si="182"/>
        <v/>
      </c>
      <c r="S577" s="133">
        <f>IFERROR(IF(M577&lt;=0.005,IF(F577="",L577,0),IF(F577&lt;&gt;"",0,IF(P577="",0,IF(P577="H",0,IF(Q577&lt;Veriler!$G$2,L577*Veriler!$G$2,L577*Q577)))))," ")</f>
        <v>0</v>
      </c>
      <c r="T577" s="133">
        <f>IF(Veriler!T577&lt;=0.1, S577, IF(AND(Veriler!T577&gt;0.1, F577="", P577="E"), IF(Q577&gt;Veriler!$G$2, Q577*S577, IF(Q577&lt;Veriler!$G$2, Veriler!$G$2*S577, Q577*S577)), 0))</f>
        <v>0</v>
      </c>
      <c r="U577" s="133" t="str">
        <f t="shared" si="183"/>
        <v xml:space="preserve"> </v>
      </c>
      <c r="V577" s="134" t="str">
        <f>IFERROR(IF(O577="%10 sınırı aşılmıştır.",L577-T577,IFERROR(IF(F577="",IF(S577=1,0,IF(L577-S577=0,"",L577-S577)),IF(Veriler!M577="",L577,IF(L577*Veriler!M577=0,"",L577*Veriler!M577))),L577)),0)</f>
        <v/>
      </c>
      <c r="W577" s="146"/>
      <c r="X577" s="146"/>
      <c r="Y577" s="146"/>
    </row>
    <row r="578" spans="1:25" s="99" customFormat="1" ht="54.75" customHeight="1" x14ac:dyDescent="0.25">
      <c r="A578" s="96">
        <f t="shared" si="184"/>
        <v>424</v>
      </c>
      <c r="B578" s="175"/>
      <c r="C578" s="176"/>
      <c r="D578" s="113"/>
      <c r="E578" s="115"/>
      <c r="F578" s="174"/>
      <c r="G578" s="114" t="str">
        <f t="shared" si="179"/>
        <v/>
      </c>
      <c r="H578" s="115"/>
      <c r="I578" s="115"/>
      <c r="J578" s="115"/>
      <c r="K578" s="115"/>
      <c r="L578" s="133" t="str">
        <f t="shared" si="180"/>
        <v/>
      </c>
      <c r="M578" s="116" t="str">
        <f>IF(L578="", "", L578/Veriler!$X$1)</f>
        <v/>
      </c>
      <c r="N578" s="116" t="str">
        <f>IF(F578&lt;&gt;"", "İthal Girdi", IF(Veriler!T578="", "", IF(Veriler!S578="H", "%0,5 üzerindedir", IF(Veriler!T578&gt;0.1, "%10 sınırı aşılmıştır.", "Uygun"))))</f>
        <v>%0,5 üzerindedir</v>
      </c>
      <c r="O578" s="116" t="str">
        <f t="shared" si="181"/>
        <v xml:space="preserve"> </v>
      </c>
      <c r="P578" s="117"/>
      <c r="Q578" s="118"/>
      <c r="R578" s="119" t="str">
        <f t="shared" si="182"/>
        <v/>
      </c>
      <c r="S578" s="133">
        <f>IFERROR(IF(M578&lt;=0.005,IF(F578="",L578,0),IF(F578&lt;&gt;"",0,IF(P578="",0,IF(P578="H",0,IF(Q578&lt;Veriler!$G$2,L578*Veriler!$G$2,L578*Q578)))))," ")</f>
        <v>0</v>
      </c>
      <c r="T578" s="133">
        <f>IF(Veriler!T578&lt;=0.1, S578, IF(AND(Veriler!T578&gt;0.1, F578="", P578="E"), IF(Q578&gt;Veriler!$G$2, Q578*S578, IF(Q578&lt;Veriler!$G$2, Veriler!$G$2*S578, Q578*S578)), 0))</f>
        <v>0</v>
      </c>
      <c r="U578" s="133" t="str">
        <f t="shared" si="183"/>
        <v xml:space="preserve"> </v>
      </c>
      <c r="V578" s="134" t="str">
        <f>IFERROR(IF(O578="%10 sınırı aşılmıştır.",L578-T578,IFERROR(IF(F578="",IF(S578=1,0,IF(L578-S578=0,"",L578-S578)),IF(Veriler!M578="",L578,IF(L578*Veriler!M578=0,"",L578*Veriler!M578))),L578)),0)</f>
        <v/>
      </c>
      <c r="W578" s="146"/>
      <c r="X578" s="146"/>
      <c r="Y578" s="146"/>
    </row>
    <row r="579" spans="1:25" s="99" customFormat="1" ht="54.75" customHeight="1" x14ac:dyDescent="0.25">
      <c r="A579" s="96">
        <f t="shared" si="184"/>
        <v>425</v>
      </c>
      <c r="B579" s="175"/>
      <c r="C579" s="176"/>
      <c r="D579" s="113"/>
      <c r="E579" s="115"/>
      <c r="F579" s="174"/>
      <c r="G579" s="114" t="str">
        <f t="shared" si="179"/>
        <v/>
      </c>
      <c r="H579" s="115"/>
      <c r="I579" s="115"/>
      <c r="J579" s="115"/>
      <c r="K579" s="115"/>
      <c r="L579" s="133" t="str">
        <f t="shared" si="180"/>
        <v/>
      </c>
      <c r="M579" s="116" t="str">
        <f>IF(L579="", "", L579/Veriler!$X$1)</f>
        <v/>
      </c>
      <c r="N579" s="116" t="str">
        <f>IF(F579&lt;&gt;"", "İthal Girdi", IF(Veriler!T579="", "", IF(Veriler!S579="H", "%0,5 üzerindedir", IF(Veriler!T579&gt;0.1, "%10 sınırı aşılmıştır.", "Uygun"))))</f>
        <v>%0,5 üzerindedir</v>
      </c>
      <c r="O579" s="116" t="str">
        <f t="shared" si="181"/>
        <v xml:space="preserve"> </v>
      </c>
      <c r="P579" s="117"/>
      <c r="Q579" s="118"/>
      <c r="R579" s="119" t="str">
        <f t="shared" si="182"/>
        <v/>
      </c>
      <c r="S579" s="133">
        <f>IFERROR(IF(M579&lt;=0.005,IF(F579="",L579,0),IF(F579&lt;&gt;"",0,IF(P579="",0,IF(P579="H",0,IF(Q579&lt;Veriler!$G$2,L579*Veriler!$G$2,L579*Q579)))))," ")</f>
        <v>0</v>
      </c>
      <c r="T579" s="133">
        <f>IF(Veriler!T579&lt;=0.1, S579, IF(AND(Veriler!T579&gt;0.1, F579="", P579="E"), IF(Q579&gt;Veriler!$G$2, Q579*S579, IF(Q579&lt;Veriler!$G$2, Veriler!$G$2*S579, Q579*S579)), 0))</f>
        <v>0</v>
      </c>
      <c r="U579" s="133" t="str">
        <f t="shared" si="183"/>
        <v xml:space="preserve"> </v>
      </c>
      <c r="V579" s="134" t="str">
        <f>IFERROR(IF(O579="%10 sınırı aşılmıştır.",L579-T579,IFERROR(IF(F579="",IF(S579=1,0,IF(L579-S579=0,"",L579-S579)),IF(Veriler!M579="",L579,IF(L579*Veriler!M579=0,"",L579*Veriler!M579))),L579)),0)</f>
        <v/>
      </c>
      <c r="W579" s="146"/>
      <c r="X579" s="146"/>
      <c r="Y579" s="146"/>
    </row>
    <row r="580" spans="1:25" s="99" customFormat="1" ht="54.75" customHeight="1" x14ac:dyDescent="0.25">
      <c r="A580" s="96">
        <f t="shared" si="184"/>
        <v>426</v>
      </c>
      <c r="B580" s="175"/>
      <c r="C580" s="176"/>
      <c r="D580" s="113"/>
      <c r="E580" s="115"/>
      <c r="F580" s="174"/>
      <c r="G580" s="114" t="str">
        <f t="shared" si="179"/>
        <v/>
      </c>
      <c r="H580" s="115"/>
      <c r="I580" s="115"/>
      <c r="J580" s="115"/>
      <c r="K580" s="115"/>
      <c r="L580" s="133" t="str">
        <f t="shared" si="180"/>
        <v/>
      </c>
      <c r="M580" s="116" t="str">
        <f>IF(L580="", "", L580/Veriler!$X$1)</f>
        <v/>
      </c>
      <c r="N580" s="116" t="str">
        <f>IF(F580&lt;&gt;"", "İthal Girdi", IF(Veriler!T580="", "", IF(Veriler!S580="H", "%0,5 üzerindedir", IF(Veriler!T580&gt;0.1, "%10 sınırı aşılmıştır.", "Uygun"))))</f>
        <v>%0,5 üzerindedir</v>
      </c>
      <c r="O580" s="116" t="str">
        <f t="shared" si="181"/>
        <v xml:space="preserve"> </v>
      </c>
      <c r="P580" s="117"/>
      <c r="Q580" s="118"/>
      <c r="R580" s="119" t="str">
        <f t="shared" si="182"/>
        <v/>
      </c>
      <c r="S580" s="133">
        <f>IFERROR(IF(M580&lt;=0.005,IF(F580="",L580,0),IF(F580&lt;&gt;"",0,IF(P580="",0,IF(P580="H",0,IF(Q580&lt;Veriler!$G$2,L580*Veriler!$G$2,L580*Q580)))))," ")</f>
        <v>0</v>
      </c>
      <c r="T580" s="133">
        <f>IF(Veriler!T580&lt;=0.1, S580, IF(AND(Veriler!T580&gt;0.1, F580="", P580="E"), IF(Q580&gt;Veriler!$G$2, Q580*S580, IF(Q580&lt;Veriler!$G$2, Veriler!$G$2*S580, Q580*S580)), 0))</f>
        <v>0</v>
      </c>
      <c r="U580" s="133" t="str">
        <f t="shared" si="183"/>
        <v xml:space="preserve"> </v>
      </c>
      <c r="V580" s="134" t="str">
        <f>IFERROR(IF(O580="%10 sınırı aşılmıştır.",L580-T580,IFERROR(IF(F580="",IF(S580=1,0,IF(L580-S580=0,"",L580-S580)),IF(Veriler!M580="",L580,IF(L580*Veriler!M580=0,"",L580*Veriler!M580))),L580)),0)</f>
        <v/>
      </c>
      <c r="W580" s="146"/>
      <c r="X580" s="146"/>
      <c r="Y580" s="146"/>
    </row>
    <row r="581" spans="1:25" s="99" customFormat="1" ht="54.75" customHeight="1" x14ac:dyDescent="0.25">
      <c r="A581" s="96">
        <f t="shared" si="184"/>
        <v>427</v>
      </c>
      <c r="B581" s="175"/>
      <c r="C581" s="176"/>
      <c r="D581" s="113"/>
      <c r="E581" s="115"/>
      <c r="F581" s="174"/>
      <c r="G581" s="114" t="str">
        <f t="shared" si="179"/>
        <v/>
      </c>
      <c r="H581" s="115"/>
      <c r="I581" s="115"/>
      <c r="J581" s="115"/>
      <c r="K581" s="115"/>
      <c r="L581" s="133" t="str">
        <f t="shared" si="180"/>
        <v/>
      </c>
      <c r="M581" s="116" t="str">
        <f>IF(L581="", "", L581/Veriler!$X$1)</f>
        <v/>
      </c>
      <c r="N581" s="116" t="str">
        <f>IF(F581&lt;&gt;"", "İthal Girdi", IF(Veriler!T581="", "", IF(Veriler!S581="H", "%0,5 üzerindedir", IF(Veriler!T581&gt;0.1, "%10 sınırı aşılmıştır.", "Uygun"))))</f>
        <v>%0,5 üzerindedir</v>
      </c>
      <c r="O581" s="116" t="str">
        <f t="shared" si="181"/>
        <v xml:space="preserve"> </v>
      </c>
      <c r="P581" s="117"/>
      <c r="Q581" s="118"/>
      <c r="R581" s="119" t="str">
        <f t="shared" si="182"/>
        <v/>
      </c>
      <c r="S581" s="133">
        <f>IFERROR(IF(M581&lt;=0.005,IF(F581="",L581,0),IF(F581&lt;&gt;"",0,IF(P581="",0,IF(P581="H",0,IF(Q581&lt;Veriler!$G$2,L581*Veriler!$G$2,L581*Q581)))))," ")</f>
        <v>0</v>
      </c>
      <c r="T581" s="133">
        <f>IF(Veriler!T581&lt;=0.1, S581, IF(AND(Veriler!T581&gt;0.1, F581="", P581="E"), IF(Q581&gt;Veriler!$G$2, Q581*S581, IF(Q581&lt;Veriler!$G$2, Veriler!$G$2*S581, Q581*S581)), 0))</f>
        <v>0</v>
      </c>
      <c r="U581" s="133" t="str">
        <f t="shared" si="183"/>
        <v xml:space="preserve"> </v>
      </c>
      <c r="V581" s="134" t="str">
        <f>IFERROR(IF(O581="%10 sınırı aşılmıştır.",L581-T581,IFERROR(IF(F581="",IF(S581=1,0,IF(L581-S581=0,"",L581-S581)),IF(Veriler!M581="",L581,IF(L581*Veriler!M581=0,"",L581*Veriler!M581))),L581)),0)</f>
        <v/>
      </c>
      <c r="W581" s="146"/>
      <c r="X581" s="146"/>
      <c r="Y581" s="146"/>
    </row>
    <row r="582" spans="1:25" s="99" customFormat="1" ht="54.75" customHeight="1" x14ac:dyDescent="0.25">
      <c r="A582" s="96">
        <f t="shared" si="184"/>
        <v>428</v>
      </c>
      <c r="B582" s="175"/>
      <c r="C582" s="176"/>
      <c r="D582" s="113"/>
      <c r="E582" s="115"/>
      <c r="F582" s="174"/>
      <c r="G582" s="114" t="str">
        <f t="shared" si="179"/>
        <v/>
      </c>
      <c r="H582" s="115"/>
      <c r="I582" s="115"/>
      <c r="J582" s="115"/>
      <c r="K582" s="115"/>
      <c r="L582" s="133" t="str">
        <f t="shared" si="180"/>
        <v/>
      </c>
      <c r="M582" s="116" t="str">
        <f>IF(L582="", "", L582/Veriler!$X$1)</f>
        <v/>
      </c>
      <c r="N582" s="116" t="str">
        <f>IF(F582&lt;&gt;"", "İthal Girdi", IF(Veriler!T582="", "", IF(Veriler!S582="H", "%0,5 üzerindedir", IF(Veriler!T582&gt;0.1, "%10 sınırı aşılmıştır.", "Uygun"))))</f>
        <v>%0,5 üzerindedir</v>
      </c>
      <c r="O582" s="116" t="str">
        <f t="shared" si="181"/>
        <v xml:space="preserve"> </v>
      </c>
      <c r="P582" s="117"/>
      <c r="Q582" s="118"/>
      <c r="R582" s="119" t="str">
        <f t="shared" si="182"/>
        <v/>
      </c>
      <c r="S582" s="133">
        <f>IFERROR(IF(M582&lt;=0.005,IF(F582="",L582,0),IF(F582&lt;&gt;"",0,IF(P582="",0,IF(P582="H",0,IF(Q582&lt;Veriler!$G$2,L582*Veriler!$G$2,L582*Q582)))))," ")</f>
        <v>0</v>
      </c>
      <c r="T582" s="133">
        <f>IF(Veriler!T582&lt;=0.1, S582, IF(AND(Veriler!T582&gt;0.1, F582="", P582="E"), IF(Q582&gt;Veriler!$G$2, Q582*S582, IF(Q582&lt;Veriler!$G$2, Veriler!$G$2*S582, Q582*S582)), 0))</f>
        <v>0</v>
      </c>
      <c r="U582" s="133" t="str">
        <f t="shared" si="183"/>
        <v xml:space="preserve"> </v>
      </c>
      <c r="V582" s="134" t="str">
        <f>IFERROR(IF(O582="%10 sınırı aşılmıştır.",L582-T582,IFERROR(IF(F582="",IF(S582=1,0,IF(L582-S582=0,"",L582-S582)),IF(Veriler!M582="",L582,IF(L582*Veriler!M582=0,"",L582*Veriler!M582))),L582)),0)</f>
        <v/>
      </c>
      <c r="W582" s="146"/>
      <c r="X582" s="146"/>
      <c r="Y582" s="146"/>
    </row>
    <row r="583" spans="1:25" s="99" customFormat="1" ht="54.75" customHeight="1" x14ac:dyDescent="0.25">
      <c r="A583" s="96">
        <f t="shared" si="184"/>
        <v>429</v>
      </c>
      <c r="B583" s="175"/>
      <c r="C583" s="176"/>
      <c r="D583" s="113"/>
      <c r="E583" s="115"/>
      <c r="F583" s="174"/>
      <c r="G583" s="114" t="str">
        <f t="shared" si="179"/>
        <v/>
      </c>
      <c r="H583" s="115"/>
      <c r="I583" s="115"/>
      <c r="J583" s="115"/>
      <c r="K583" s="115"/>
      <c r="L583" s="133" t="str">
        <f t="shared" si="180"/>
        <v/>
      </c>
      <c r="M583" s="116" t="str">
        <f>IF(L583="", "", L583/Veriler!$X$1)</f>
        <v/>
      </c>
      <c r="N583" s="116" t="str">
        <f>IF(F583&lt;&gt;"", "İthal Girdi", IF(Veriler!T583="", "", IF(Veriler!S583="H", "%0,5 üzerindedir", IF(Veriler!T583&gt;0.1, "%10 sınırı aşılmıştır.", "Uygun"))))</f>
        <v>%0,5 üzerindedir</v>
      </c>
      <c r="O583" s="116" t="str">
        <f t="shared" si="181"/>
        <v xml:space="preserve"> </v>
      </c>
      <c r="P583" s="117"/>
      <c r="Q583" s="118"/>
      <c r="R583" s="119" t="str">
        <f t="shared" si="182"/>
        <v/>
      </c>
      <c r="S583" s="133">
        <f>IFERROR(IF(M583&lt;=0.005,IF(F583="",L583,0),IF(F583&lt;&gt;"",0,IF(P583="",0,IF(P583="H",0,IF(Q583&lt;Veriler!$G$2,L583*Veriler!$G$2,L583*Q583)))))," ")</f>
        <v>0</v>
      </c>
      <c r="T583" s="133">
        <f>IF(Veriler!T583&lt;=0.1, S583, IF(AND(Veriler!T583&gt;0.1, F583="", P583="E"), IF(Q583&gt;Veriler!$G$2, Q583*S583, IF(Q583&lt;Veriler!$G$2, Veriler!$G$2*S583, Q583*S583)), 0))</f>
        <v>0</v>
      </c>
      <c r="U583" s="133" t="str">
        <f t="shared" si="183"/>
        <v xml:space="preserve"> </v>
      </c>
      <c r="V583" s="134" t="str">
        <f>IFERROR(IF(O583="%10 sınırı aşılmıştır.",L583-T583,IFERROR(IF(F583="",IF(S583=1,0,IF(L583-S583=0,"",L583-S583)),IF(Veriler!M583="",L583,IF(L583*Veriler!M583=0,"",L583*Veriler!M583))),L583)),0)</f>
        <v/>
      </c>
      <c r="W583" s="146"/>
      <c r="X583" s="146"/>
      <c r="Y583" s="146"/>
    </row>
    <row r="584" spans="1:25" s="99" customFormat="1" ht="54.75" customHeight="1" x14ac:dyDescent="0.25">
      <c r="A584" s="96">
        <f t="shared" si="184"/>
        <v>430</v>
      </c>
      <c r="B584" s="175"/>
      <c r="C584" s="176"/>
      <c r="D584" s="113"/>
      <c r="E584" s="115"/>
      <c r="F584" s="174"/>
      <c r="G584" s="114" t="str">
        <f t="shared" si="179"/>
        <v/>
      </c>
      <c r="H584" s="115"/>
      <c r="I584" s="115"/>
      <c r="J584" s="115"/>
      <c r="K584" s="115"/>
      <c r="L584" s="133" t="str">
        <f t="shared" si="180"/>
        <v/>
      </c>
      <c r="M584" s="116" t="str">
        <f>IF(L584="", "", L584/Veriler!$X$1)</f>
        <v/>
      </c>
      <c r="N584" s="116" t="str">
        <f>IF(F584&lt;&gt;"", "İthal Girdi", IF(Veriler!T584="", "", IF(Veriler!S584="H", "%0,5 üzerindedir", IF(Veriler!T584&gt;0.1, "%10 sınırı aşılmıştır.", "Uygun"))))</f>
        <v>%0,5 üzerindedir</v>
      </c>
      <c r="O584" s="116" t="str">
        <f t="shared" si="181"/>
        <v xml:space="preserve"> </v>
      </c>
      <c r="P584" s="117"/>
      <c r="Q584" s="118"/>
      <c r="R584" s="119" t="str">
        <f t="shared" si="182"/>
        <v/>
      </c>
      <c r="S584" s="133">
        <f>IFERROR(IF(M584&lt;=0.005,IF(F584="",L584,0),IF(F584&lt;&gt;"",0,IF(P584="",0,IF(P584="H",0,IF(Q584&lt;Veriler!$G$2,L584*Veriler!$G$2,L584*Q584)))))," ")</f>
        <v>0</v>
      </c>
      <c r="T584" s="133">
        <f>IF(Veriler!T584&lt;=0.1, S584, IF(AND(Veriler!T584&gt;0.1, F584="", P584="E"), IF(Q584&gt;Veriler!$G$2, Q584*S584, IF(Q584&lt;Veriler!$G$2, Veriler!$G$2*S584, Q584*S584)), 0))</f>
        <v>0</v>
      </c>
      <c r="U584" s="133" t="str">
        <f t="shared" si="183"/>
        <v xml:space="preserve"> </v>
      </c>
      <c r="V584" s="134" t="str">
        <f>IFERROR(IF(O584="%10 sınırı aşılmıştır.",L584-T584,IFERROR(IF(F584="",IF(S584=1,0,IF(L584-S584=0,"",L584-S584)),IF(Veriler!M584="",L584,IF(L584*Veriler!M584=0,"",L584*Veriler!M584))),L584)),0)</f>
        <v/>
      </c>
      <c r="W584" s="146"/>
      <c r="X584" s="146"/>
      <c r="Y584" s="146"/>
    </row>
    <row r="585" spans="1:25" s="99" customFormat="1" ht="54.75" customHeight="1" x14ac:dyDescent="0.25">
      <c r="A585" s="96">
        <f t="shared" si="184"/>
        <v>431</v>
      </c>
      <c r="B585" s="175"/>
      <c r="C585" s="176"/>
      <c r="D585" s="113"/>
      <c r="E585" s="115"/>
      <c r="F585" s="174"/>
      <c r="G585" s="114" t="str">
        <f t="shared" si="179"/>
        <v/>
      </c>
      <c r="H585" s="115"/>
      <c r="I585" s="115"/>
      <c r="J585" s="115"/>
      <c r="K585" s="115"/>
      <c r="L585" s="133" t="str">
        <f t="shared" si="180"/>
        <v/>
      </c>
      <c r="M585" s="116" t="str">
        <f>IF(L585="", "", L585/Veriler!$X$1)</f>
        <v/>
      </c>
      <c r="N585" s="116" t="str">
        <f>IF(F585&lt;&gt;"", "İthal Girdi", IF(Veriler!T585="", "", IF(Veriler!S585="H", "%0,5 üzerindedir", IF(Veriler!T585&gt;0.1, "%10 sınırı aşılmıştır.", "Uygun"))))</f>
        <v>%0,5 üzerindedir</v>
      </c>
      <c r="O585" s="116" t="str">
        <f t="shared" si="181"/>
        <v xml:space="preserve"> </v>
      </c>
      <c r="P585" s="117"/>
      <c r="Q585" s="118"/>
      <c r="R585" s="119" t="str">
        <f t="shared" si="182"/>
        <v/>
      </c>
      <c r="S585" s="133">
        <f>IFERROR(IF(M585&lt;=0.005,IF(F585="",L585,0),IF(F585&lt;&gt;"",0,IF(P585="",0,IF(P585="H",0,IF(Q585&lt;Veriler!$G$2,L585*Veriler!$G$2,L585*Q585)))))," ")</f>
        <v>0</v>
      </c>
      <c r="T585" s="133">
        <f>IF(Veriler!T585&lt;=0.1, S585, IF(AND(Veriler!T585&gt;0.1, F585="", P585="E"), IF(Q585&gt;Veriler!$G$2, Q585*S585, IF(Q585&lt;Veriler!$G$2, Veriler!$G$2*S585, Q585*S585)), 0))</f>
        <v>0</v>
      </c>
      <c r="U585" s="133" t="str">
        <f t="shared" si="183"/>
        <v xml:space="preserve"> </v>
      </c>
      <c r="V585" s="134" t="str">
        <f>IFERROR(IF(O585="%10 sınırı aşılmıştır.",L585-T585,IFERROR(IF(F585="",IF(S585=1,0,IF(L585-S585=0,"",L585-S585)),IF(Veriler!M585="",L585,IF(L585*Veriler!M585=0,"",L585*Veriler!M585))),L585)),0)</f>
        <v/>
      </c>
      <c r="W585" s="146"/>
      <c r="X585" s="146"/>
      <c r="Y585" s="146"/>
    </row>
    <row r="586" spans="1:25" s="99" customFormat="1" ht="54.75" customHeight="1" x14ac:dyDescent="0.25">
      <c r="A586" s="96">
        <f t="shared" si="184"/>
        <v>432</v>
      </c>
      <c r="B586" s="175"/>
      <c r="C586" s="176"/>
      <c r="D586" s="113"/>
      <c r="E586" s="115"/>
      <c r="F586" s="174"/>
      <c r="G586" s="114" t="str">
        <f t="shared" si="179"/>
        <v/>
      </c>
      <c r="H586" s="115"/>
      <c r="I586" s="115"/>
      <c r="J586" s="115"/>
      <c r="K586" s="115"/>
      <c r="L586" s="133" t="str">
        <f t="shared" si="180"/>
        <v/>
      </c>
      <c r="M586" s="116" t="str">
        <f>IF(L586="", "", L586/Veriler!$X$1)</f>
        <v/>
      </c>
      <c r="N586" s="116" t="str">
        <f>IF(F586&lt;&gt;"", "İthal Girdi", IF(Veriler!T586="", "", IF(Veriler!S586="H", "%0,5 üzerindedir", IF(Veriler!T586&gt;0.1, "%10 sınırı aşılmıştır.", "Uygun"))))</f>
        <v>%0,5 üzerindedir</v>
      </c>
      <c r="O586" s="116" t="str">
        <f t="shared" si="181"/>
        <v xml:space="preserve"> </v>
      </c>
      <c r="P586" s="117"/>
      <c r="Q586" s="118"/>
      <c r="R586" s="119" t="str">
        <f t="shared" si="182"/>
        <v/>
      </c>
      <c r="S586" s="133">
        <f>IFERROR(IF(M586&lt;=0.005,IF(F586="",L586,0),IF(F586&lt;&gt;"",0,IF(P586="",0,IF(P586="H",0,IF(Q586&lt;Veriler!$G$2,L586*Veriler!$G$2,L586*Q586)))))," ")</f>
        <v>0</v>
      </c>
      <c r="T586" s="133">
        <f>IF(Veriler!T586&lt;=0.1, S586, IF(AND(Veriler!T586&gt;0.1, F586="", P586="E"), IF(Q586&gt;Veriler!$G$2, Q586*S586, IF(Q586&lt;Veriler!$G$2, Veriler!$G$2*S586, Q586*S586)), 0))</f>
        <v>0</v>
      </c>
      <c r="U586" s="133" t="str">
        <f t="shared" si="183"/>
        <v xml:space="preserve"> </v>
      </c>
      <c r="V586" s="134" t="str">
        <f>IFERROR(IF(O586="%10 sınırı aşılmıştır.",L586-T586,IFERROR(IF(F586="",IF(S586=1,0,IF(L586-S586=0,"",L586-S586)),IF(Veriler!M586="",L586,IF(L586*Veriler!M586=0,"",L586*Veriler!M586))),L586)),0)</f>
        <v/>
      </c>
      <c r="W586" s="146"/>
      <c r="X586" s="146"/>
      <c r="Y586" s="146"/>
    </row>
    <row r="587" spans="1:25" s="99" customFormat="1" ht="54.75" customHeight="1" x14ac:dyDescent="0.25">
      <c r="A587" s="96">
        <f t="shared" si="184"/>
        <v>433</v>
      </c>
      <c r="B587" s="175"/>
      <c r="C587" s="176"/>
      <c r="D587" s="113"/>
      <c r="E587" s="115"/>
      <c r="F587" s="174"/>
      <c r="G587" s="114" t="str">
        <f t="shared" si="179"/>
        <v/>
      </c>
      <c r="H587" s="115"/>
      <c r="I587" s="115"/>
      <c r="J587" s="115"/>
      <c r="K587" s="115"/>
      <c r="L587" s="133" t="str">
        <f t="shared" si="180"/>
        <v/>
      </c>
      <c r="M587" s="116" t="str">
        <f>IF(L587="", "", L587/Veriler!$X$1)</f>
        <v/>
      </c>
      <c r="N587" s="116" t="str">
        <f>IF(F587&lt;&gt;"", "İthal Girdi", IF(Veriler!T587="", "", IF(Veriler!S587="H", "%0,5 üzerindedir", IF(Veriler!T587&gt;0.1, "%10 sınırı aşılmıştır.", "Uygun"))))</f>
        <v>%0,5 üzerindedir</v>
      </c>
      <c r="O587" s="116" t="str">
        <f t="shared" si="181"/>
        <v xml:space="preserve"> </v>
      </c>
      <c r="P587" s="117"/>
      <c r="Q587" s="118"/>
      <c r="R587" s="119" t="str">
        <f t="shared" si="182"/>
        <v/>
      </c>
      <c r="S587" s="133">
        <f>IFERROR(IF(M587&lt;=0.005,IF(F587="",L587,0),IF(F587&lt;&gt;"",0,IF(P587="",0,IF(P587="H",0,IF(Q587&lt;Veriler!$G$2,L587*Veriler!$G$2,L587*Q587)))))," ")</f>
        <v>0</v>
      </c>
      <c r="T587" s="133">
        <f>IF(Veriler!T587&lt;=0.1, S587, IF(AND(Veriler!T587&gt;0.1, F587="", P587="E"), IF(Q587&gt;Veriler!$G$2, Q587*S587, IF(Q587&lt;Veriler!$G$2, Veriler!$G$2*S587, Q587*S587)), 0))</f>
        <v>0</v>
      </c>
      <c r="U587" s="133" t="str">
        <f t="shared" si="183"/>
        <v xml:space="preserve"> </v>
      </c>
      <c r="V587" s="134" t="str">
        <f>IFERROR(IF(O587="%10 sınırı aşılmıştır.",L587-T587,IFERROR(IF(F587="",IF(S587=1,0,IF(L587-S587=0,"",L587-S587)),IF(Veriler!M587="",L587,IF(L587*Veriler!M587=0,"",L587*Veriler!M587))),L587)),0)</f>
        <v/>
      </c>
      <c r="W587" s="146"/>
      <c r="X587" s="146"/>
      <c r="Y587" s="146"/>
    </row>
    <row r="588" spans="1:25" s="99" customFormat="1" ht="54.75" customHeight="1" x14ac:dyDescent="0.25">
      <c r="A588" s="96">
        <f t="shared" si="184"/>
        <v>434</v>
      </c>
      <c r="B588" s="175"/>
      <c r="C588" s="176"/>
      <c r="D588" s="113"/>
      <c r="E588" s="115"/>
      <c r="F588" s="174"/>
      <c r="G588" s="114" t="str">
        <f t="shared" si="179"/>
        <v/>
      </c>
      <c r="H588" s="115"/>
      <c r="I588" s="115"/>
      <c r="J588" s="115"/>
      <c r="K588" s="115"/>
      <c r="L588" s="133" t="str">
        <f t="shared" si="180"/>
        <v/>
      </c>
      <c r="M588" s="116" t="str">
        <f>IF(L588="", "", L588/Veriler!$X$1)</f>
        <v/>
      </c>
      <c r="N588" s="116" t="str">
        <f>IF(F588&lt;&gt;"", "İthal Girdi", IF(Veriler!T588="", "", IF(Veriler!S588="H", "%0,5 üzerindedir", IF(Veriler!T588&gt;0.1, "%10 sınırı aşılmıştır.", "Uygun"))))</f>
        <v>%0,5 üzerindedir</v>
      </c>
      <c r="O588" s="116" t="str">
        <f t="shared" si="181"/>
        <v xml:space="preserve"> </v>
      </c>
      <c r="P588" s="117"/>
      <c r="Q588" s="118"/>
      <c r="R588" s="119" t="str">
        <f t="shared" si="182"/>
        <v/>
      </c>
      <c r="S588" s="133">
        <f>IFERROR(IF(M588&lt;=0.005,IF(F588="",L588,0),IF(F588&lt;&gt;"",0,IF(P588="",0,IF(P588="H",0,IF(Q588&lt;Veriler!$G$2,L588*Veriler!$G$2,L588*Q588)))))," ")</f>
        <v>0</v>
      </c>
      <c r="T588" s="133">
        <f>IF(Veriler!T588&lt;=0.1, S588, IF(AND(Veriler!T588&gt;0.1, F588="", P588="E"), IF(Q588&gt;Veriler!$G$2, Q588*S588, IF(Q588&lt;Veriler!$G$2, Veriler!$G$2*S588, Q588*S588)), 0))</f>
        <v>0</v>
      </c>
      <c r="U588" s="133" t="str">
        <f t="shared" si="183"/>
        <v xml:space="preserve"> </v>
      </c>
      <c r="V588" s="134" t="str">
        <f>IFERROR(IF(O588="%10 sınırı aşılmıştır.",L588-T588,IFERROR(IF(F588="",IF(S588=1,0,IF(L588-S588=0,"",L588-S588)),IF(Veriler!M588="",L588,IF(L588*Veriler!M588=0,"",L588*Veriler!M588))),L588)),0)</f>
        <v/>
      </c>
      <c r="W588" s="146"/>
      <c r="X588" s="146"/>
      <c r="Y588" s="146"/>
    </row>
    <row r="589" spans="1:25" s="99" customFormat="1" ht="36" hidden="1" customHeight="1" x14ac:dyDescent="0.25">
      <c r="A589" s="101"/>
      <c r="B589" s="191" t="s">
        <v>16</v>
      </c>
      <c r="C589" s="176"/>
      <c r="D589" s="120"/>
      <c r="E589" s="171"/>
      <c r="F589" s="172"/>
      <c r="G589" s="121"/>
      <c r="H589" s="115"/>
      <c r="I589" s="115"/>
      <c r="J589" s="115"/>
      <c r="K589" s="115"/>
      <c r="L589" s="121"/>
      <c r="M589" s="121"/>
      <c r="N589" s="121"/>
      <c r="O589" s="121"/>
      <c r="P589" s="120"/>
      <c r="Q589" s="120"/>
      <c r="R589" s="183"/>
      <c r="S589" s="184"/>
      <c r="T589" s="121"/>
      <c r="U589" s="121"/>
      <c r="V589" s="121"/>
      <c r="W589" s="146"/>
      <c r="X589" s="146"/>
      <c r="Y589" s="146"/>
    </row>
    <row r="590" spans="1:25" s="99" customFormat="1" ht="54.75" customHeight="1" x14ac:dyDescent="0.25">
      <c r="A590" s="96">
        <f>A588+1</f>
        <v>435</v>
      </c>
      <c r="B590" s="175"/>
      <c r="C590" s="176"/>
      <c r="D590" s="113"/>
      <c r="E590" s="115"/>
      <c r="F590" s="174"/>
      <c r="G590" s="114" t="str">
        <f t="shared" ref="G590:G603" si="185">IF(AND(F590&lt;&gt;"",V590&lt;&gt;"",L590&lt;&gt;0),V590/L590,"")</f>
        <v/>
      </c>
      <c r="H590" s="115"/>
      <c r="I590" s="115"/>
      <c r="J590" s="115"/>
      <c r="K590" s="115"/>
      <c r="L590" s="133" t="str">
        <f t="shared" ref="L590:L603" si="186">IF(AND(H590&lt;&gt;0, J590&lt;&gt;0, K590&lt;&gt;0), H590*J590*K590, "")</f>
        <v/>
      </c>
      <c r="M590" s="116" t="str">
        <f>IF(L590="", "", L590/Veriler!$X$1)</f>
        <v/>
      </c>
      <c r="N590" s="116" t="str">
        <f>IF(F590&lt;&gt;"", "İthal Girdi", IF(Veriler!T590="", "", IF(Veriler!S590="H", "%0,5 üzerindedir", IF(Veriler!T590&gt;0.1, "%10 sınırı aşılmıştır.", "Uygun"))))</f>
        <v>%0,5 üzerindedir</v>
      </c>
      <c r="O590" s="116" t="str">
        <f t="shared" ref="O590:O603" si="187">IF(M590=""," ",N590)</f>
        <v xml:space="preserve"> </v>
      </c>
      <c r="P590" s="117"/>
      <c r="Q590" s="118"/>
      <c r="R590" s="119" t="str">
        <f t="shared" ref="R590:R603" si="188">IFERROR(IF(AND(T590&lt;&gt;"",L590&lt;&gt;"",L590&lt;&gt;0,T590&lt;&gt;0),T590/L590,"")," ")</f>
        <v/>
      </c>
      <c r="S590" s="133">
        <f>IFERROR(IF(M590&lt;=0.005,IF(F590="",L590,0),IF(F590&lt;&gt;"",0,IF(P590="",0,IF(P590="H",0,IF(Q590&lt;Veriler!$G$2,L590*Veriler!$G$2,L590*Q590)))))," ")</f>
        <v>0</v>
      </c>
      <c r="T590" s="133">
        <f>IF(Veriler!T590&lt;=0.1, S590, IF(AND(Veriler!T590&gt;0.1, F590="", P590="E"), IF(Q590&gt;Veriler!$G$2, Q590*S590, IF(Q590&lt;Veriler!$G$2, Veriler!$G$2*S590, Q590*S590)), 0))</f>
        <v>0</v>
      </c>
      <c r="U590" s="133" t="str">
        <f t="shared" ref="U590:U603" si="189">IF(T590=0," ",T590)</f>
        <v xml:space="preserve"> </v>
      </c>
      <c r="V590" s="134" t="str">
        <f>IFERROR(IF(O590="%10 sınırı aşılmıştır.",L590-T590,IFERROR(IF(F590="",IF(S590=1,0,IF(L590-S590=0,"",L590-S590)),IF(Veriler!M590="",L590,IF(L590*Veriler!M590=0,"",L590*Veriler!M590))),L590)),0)</f>
        <v/>
      </c>
      <c r="W590" s="146"/>
      <c r="X590" s="146"/>
      <c r="Y590" s="146"/>
    </row>
    <row r="591" spans="1:25" s="99" customFormat="1" ht="54.75" customHeight="1" x14ac:dyDescent="0.25">
      <c r="A591" s="96">
        <f t="shared" ref="A591:A603" si="190">A590+1</f>
        <v>436</v>
      </c>
      <c r="B591" s="175"/>
      <c r="C591" s="176"/>
      <c r="D591" s="113"/>
      <c r="E591" s="115"/>
      <c r="F591" s="174"/>
      <c r="G591" s="114" t="str">
        <f t="shared" si="185"/>
        <v/>
      </c>
      <c r="H591" s="115"/>
      <c r="I591" s="115"/>
      <c r="J591" s="115"/>
      <c r="K591" s="115"/>
      <c r="L591" s="133" t="str">
        <f t="shared" si="186"/>
        <v/>
      </c>
      <c r="M591" s="116" t="str">
        <f>IF(L591="", "", L591/Veriler!$X$1)</f>
        <v/>
      </c>
      <c r="N591" s="116" t="str">
        <f>IF(F591&lt;&gt;"", "İthal Girdi", IF(Veriler!T591="", "", IF(Veriler!S591="H", "%0,5 üzerindedir", IF(Veriler!T591&gt;0.1, "%10 sınırı aşılmıştır.", "Uygun"))))</f>
        <v>%0,5 üzerindedir</v>
      </c>
      <c r="O591" s="116" t="str">
        <f t="shared" si="187"/>
        <v xml:space="preserve"> </v>
      </c>
      <c r="P591" s="117"/>
      <c r="Q591" s="118"/>
      <c r="R591" s="119" t="str">
        <f t="shared" si="188"/>
        <v/>
      </c>
      <c r="S591" s="133">
        <f>IFERROR(IF(M591&lt;=0.005,IF(F591="",L591,0),IF(F591&lt;&gt;"",0,IF(P591="",0,IF(P591="H",0,IF(Q591&lt;Veriler!$G$2,L591*Veriler!$G$2,L591*Q591)))))," ")</f>
        <v>0</v>
      </c>
      <c r="T591" s="133">
        <f>IF(Veriler!T591&lt;=0.1, S591, IF(AND(Veriler!T591&gt;0.1, F591="", P591="E"), IF(Q591&gt;Veriler!$G$2, Q591*S591, IF(Q591&lt;Veriler!$G$2, Veriler!$G$2*S591, Q591*S591)), 0))</f>
        <v>0</v>
      </c>
      <c r="U591" s="133" t="str">
        <f t="shared" si="189"/>
        <v xml:space="preserve"> </v>
      </c>
      <c r="V591" s="134" t="str">
        <f>IFERROR(IF(O591="%10 sınırı aşılmıştır.",L591-T591,IFERROR(IF(F591="",IF(S591=1,0,IF(L591-S591=0,"",L591-S591)),IF(Veriler!M591="",L591,IF(L591*Veriler!M591=0,"",L591*Veriler!M591))),L591)),0)</f>
        <v/>
      </c>
      <c r="W591" s="146"/>
      <c r="X591" s="146"/>
      <c r="Y591" s="146"/>
    </row>
    <row r="592" spans="1:25" s="99" customFormat="1" ht="54.75" customHeight="1" x14ac:dyDescent="0.25">
      <c r="A592" s="96">
        <f t="shared" si="190"/>
        <v>437</v>
      </c>
      <c r="B592" s="175"/>
      <c r="C592" s="176"/>
      <c r="D592" s="113"/>
      <c r="E592" s="115"/>
      <c r="F592" s="174"/>
      <c r="G592" s="114" t="str">
        <f t="shared" si="185"/>
        <v/>
      </c>
      <c r="H592" s="115"/>
      <c r="I592" s="115"/>
      <c r="J592" s="115"/>
      <c r="K592" s="115"/>
      <c r="L592" s="133" t="str">
        <f t="shared" si="186"/>
        <v/>
      </c>
      <c r="M592" s="116" t="str">
        <f>IF(L592="", "", L592/Veriler!$X$1)</f>
        <v/>
      </c>
      <c r="N592" s="116" t="str">
        <f>IF(F592&lt;&gt;"", "İthal Girdi", IF(Veriler!T592="", "", IF(Veriler!S592="H", "%0,5 üzerindedir", IF(Veriler!T592&gt;0.1, "%10 sınırı aşılmıştır.", "Uygun"))))</f>
        <v>%0,5 üzerindedir</v>
      </c>
      <c r="O592" s="116" t="str">
        <f t="shared" si="187"/>
        <v xml:space="preserve"> </v>
      </c>
      <c r="P592" s="117"/>
      <c r="Q592" s="118"/>
      <c r="R592" s="119" t="str">
        <f t="shared" si="188"/>
        <v/>
      </c>
      <c r="S592" s="133">
        <f>IFERROR(IF(M592&lt;=0.005,IF(F592="",L592,0),IF(F592&lt;&gt;"",0,IF(P592="",0,IF(P592="H",0,IF(Q592&lt;Veriler!$G$2,L592*Veriler!$G$2,L592*Q592)))))," ")</f>
        <v>0</v>
      </c>
      <c r="T592" s="133">
        <f>IF(Veriler!T592&lt;=0.1, S592, IF(AND(Veriler!T592&gt;0.1, F592="", P592="E"), IF(Q592&gt;Veriler!$G$2, Q592*S592, IF(Q592&lt;Veriler!$G$2, Veriler!$G$2*S592, Q592*S592)), 0))</f>
        <v>0</v>
      </c>
      <c r="U592" s="133" t="str">
        <f t="shared" si="189"/>
        <v xml:space="preserve"> </v>
      </c>
      <c r="V592" s="134" t="str">
        <f>IFERROR(IF(O592="%10 sınırı aşılmıştır.",L592-T592,IFERROR(IF(F592="",IF(S592=1,0,IF(L592-S592=0,"",L592-S592)),IF(Veriler!M592="",L592,IF(L592*Veriler!M592=0,"",L592*Veriler!M592))),L592)),0)</f>
        <v/>
      </c>
      <c r="W592" s="146"/>
      <c r="X592" s="146"/>
      <c r="Y592" s="146"/>
    </row>
    <row r="593" spans="1:25" s="99" customFormat="1" ht="54.75" customHeight="1" x14ac:dyDescent="0.25">
      <c r="A593" s="96">
        <f t="shared" si="190"/>
        <v>438</v>
      </c>
      <c r="B593" s="175"/>
      <c r="C593" s="176"/>
      <c r="D593" s="113"/>
      <c r="E593" s="115"/>
      <c r="F593" s="174"/>
      <c r="G593" s="114" t="str">
        <f t="shared" si="185"/>
        <v/>
      </c>
      <c r="H593" s="115"/>
      <c r="I593" s="115"/>
      <c r="J593" s="115"/>
      <c r="K593" s="115"/>
      <c r="L593" s="133" t="str">
        <f t="shared" si="186"/>
        <v/>
      </c>
      <c r="M593" s="116" t="str">
        <f>IF(L593="", "", L593/Veriler!$X$1)</f>
        <v/>
      </c>
      <c r="N593" s="116" t="str">
        <f>IF(F593&lt;&gt;"", "İthal Girdi", IF(Veriler!T593="", "", IF(Veriler!S593="H", "%0,5 üzerindedir", IF(Veriler!T593&gt;0.1, "%10 sınırı aşılmıştır.", "Uygun"))))</f>
        <v>%0,5 üzerindedir</v>
      </c>
      <c r="O593" s="116" t="str">
        <f t="shared" si="187"/>
        <v xml:space="preserve"> </v>
      </c>
      <c r="P593" s="117"/>
      <c r="Q593" s="118"/>
      <c r="R593" s="119" t="str">
        <f t="shared" si="188"/>
        <v/>
      </c>
      <c r="S593" s="133">
        <f>IFERROR(IF(M593&lt;=0.005,IF(F593="",L593,0),IF(F593&lt;&gt;"",0,IF(P593="",0,IF(P593="H",0,IF(Q593&lt;Veriler!$G$2,L593*Veriler!$G$2,L593*Q593)))))," ")</f>
        <v>0</v>
      </c>
      <c r="T593" s="133">
        <f>IF(Veriler!T593&lt;=0.1, S593, IF(AND(Veriler!T593&gt;0.1, F593="", P593="E"), IF(Q593&gt;Veriler!$G$2, Q593*S593, IF(Q593&lt;Veriler!$G$2, Veriler!$G$2*S593, Q593*S593)), 0))</f>
        <v>0</v>
      </c>
      <c r="U593" s="133" t="str">
        <f t="shared" si="189"/>
        <v xml:space="preserve"> </v>
      </c>
      <c r="V593" s="134" t="str">
        <f>IFERROR(IF(O593="%10 sınırı aşılmıştır.",L593-T593,IFERROR(IF(F593="",IF(S593=1,0,IF(L593-S593=0,"",L593-S593)),IF(Veriler!M593="",L593,IF(L593*Veriler!M593=0,"",L593*Veriler!M593))),L593)),0)</f>
        <v/>
      </c>
      <c r="W593" s="146"/>
      <c r="X593" s="146"/>
      <c r="Y593" s="146"/>
    </row>
    <row r="594" spans="1:25" s="99" customFormat="1" ht="54.75" customHeight="1" x14ac:dyDescent="0.25">
      <c r="A594" s="96">
        <f t="shared" si="190"/>
        <v>439</v>
      </c>
      <c r="B594" s="175"/>
      <c r="C594" s="176"/>
      <c r="D594" s="113"/>
      <c r="E594" s="115"/>
      <c r="F594" s="174"/>
      <c r="G594" s="114" t="str">
        <f t="shared" si="185"/>
        <v/>
      </c>
      <c r="H594" s="115"/>
      <c r="I594" s="115"/>
      <c r="J594" s="115"/>
      <c r="K594" s="115"/>
      <c r="L594" s="133" t="str">
        <f t="shared" si="186"/>
        <v/>
      </c>
      <c r="M594" s="116" t="str">
        <f>IF(L594="", "", L594/Veriler!$X$1)</f>
        <v/>
      </c>
      <c r="N594" s="116" t="str">
        <f>IF(F594&lt;&gt;"", "İthal Girdi", IF(Veriler!T594="", "", IF(Veriler!S594="H", "%0,5 üzerindedir", IF(Veriler!T594&gt;0.1, "%10 sınırı aşılmıştır.", "Uygun"))))</f>
        <v>%0,5 üzerindedir</v>
      </c>
      <c r="O594" s="116" t="str">
        <f t="shared" si="187"/>
        <v xml:space="preserve"> </v>
      </c>
      <c r="P594" s="117"/>
      <c r="Q594" s="118"/>
      <c r="R594" s="119" t="str">
        <f t="shared" si="188"/>
        <v/>
      </c>
      <c r="S594" s="133">
        <f>IFERROR(IF(M594&lt;=0.005,IF(F594="",L594,0),IF(F594&lt;&gt;"",0,IF(P594="",0,IF(P594="H",0,IF(Q594&lt;Veriler!$G$2,L594*Veriler!$G$2,L594*Q594)))))," ")</f>
        <v>0</v>
      </c>
      <c r="T594" s="133">
        <f>IF(Veriler!T594&lt;=0.1, S594, IF(AND(Veriler!T594&gt;0.1, F594="", P594="E"), IF(Q594&gt;Veriler!$G$2, Q594*S594, IF(Q594&lt;Veriler!$G$2, Veriler!$G$2*S594, Q594*S594)), 0))</f>
        <v>0</v>
      </c>
      <c r="U594" s="133" t="str">
        <f t="shared" si="189"/>
        <v xml:space="preserve"> </v>
      </c>
      <c r="V594" s="134" t="str">
        <f>IFERROR(IF(O594="%10 sınırı aşılmıştır.",L594-T594,IFERROR(IF(F594="",IF(S594=1,0,IF(L594-S594=0,"",L594-S594)),IF(Veriler!M594="",L594,IF(L594*Veriler!M594=0,"",L594*Veriler!M594))),L594)),0)</f>
        <v/>
      </c>
      <c r="W594" s="146"/>
      <c r="X594" s="146"/>
      <c r="Y594" s="146"/>
    </row>
    <row r="595" spans="1:25" s="99" customFormat="1" ht="54.75" customHeight="1" x14ac:dyDescent="0.25">
      <c r="A595" s="96">
        <f t="shared" si="190"/>
        <v>440</v>
      </c>
      <c r="B595" s="175"/>
      <c r="C595" s="176"/>
      <c r="D595" s="113"/>
      <c r="E595" s="115"/>
      <c r="F595" s="174"/>
      <c r="G595" s="114" t="str">
        <f t="shared" si="185"/>
        <v/>
      </c>
      <c r="H595" s="115"/>
      <c r="I595" s="115"/>
      <c r="J595" s="115"/>
      <c r="K595" s="115"/>
      <c r="L595" s="133" t="str">
        <f t="shared" si="186"/>
        <v/>
      </c>
      <c r="M595" s="116" t="str">
        <f>IF(L595="", "", L595/Veriler!$X$1)</f>
        <v/>
      </c>
      <c r="N595" s="116" t="str">
        <f>IF(F595&lt;&gt;"", "İthal Girdi", IF(Veriler!T595="", "", IF(Veriler!S595="H", "%0,5 üzerindedir", IF(Veriler!T595&gt;0.1, "%10 sınırı aşılmıştır.", "Uygun"))))</f>
        <v>%0,5 üzerindedir</v>
      </c>
      <c r="O595" s="116" t="str">
        <f t="shared" si="187"/>
        <v xml:space="preserve"> </v>
      </c>
      <c r="P595" s="117"/>
      <c r="Q595" s="118"/>
      <c r="R595" s="119" t="str">
        <f t="shared" si="188"/>
        <v/>
      </c>
      <c r="S595" s="133">
        <f>IFERROR(IF(M595&lt;=0.005,IF(F595="",L595,0),IF(F595&lt;&gt;"",0,IF(P595="",0,IF(P595="H",0,IF(Q595&lt;Veriler!$G$2,L595*Veriler!$G$2,L595*Q595)))))," ")</f>
        <v>0</v>
      </c>
      <c r="T595" s="133">
        <f>IF(Veriler!T595&lt;=0.1, S595, IF(AND(Veriler!T595&gt;0.1, F595="", P595="E"), IF(Q595&gt;Veriler!$G$2, Q595*S595, IF(Q595&lt;Veriler!$G$2, Veriler!$G$2*S595, Q595*S595)), 0))</f>
        <v>0</v>
      </c>
      <c r="U595" s="133" t="str">
        <f t="shared" si="189"/>
        <v xml:space="preserve"> </v>
      </c>
      <c r="V595" s="134" t="str">
        <f>IFERROR(IF(O595="%10 sınırı aşılmıştır.",L595-T595,IFERROR(IF(F595="",IF(S595=1,0,IF(L595-S595=0,"",L595-S595)),IF(Veriler!M595="",L595,IF(L595*Veriler!M595=0,"",L595*Veriler!M595))),L595)),0)</f>
        <v/>
      </c>
      <c r="W595" s="146"/>
      <c r="X595" s="146"/>
      <c r="Y595" s="146"/>
    </row>
    <row r="596" spans="1:25" s="99" customFormat="1" ht="54.75" customHeight="1" x14ac:dyDescent="0.25">
      <c r="A596" s="96">
        <f t="shared" si="190"/>
        <v>441</v>
      </c>
      <c r="B596" s="175"/>
      <c r="C596" s="176"/>
      <c r="D596" s="113"/>
      <c r="E596" s="115"/>
      <c r="F596" s="174"/>
      <c r="G596" s="114" t="str">
        <f t="shared" si="185"/>
        <v/>
      </c>
      <c r="H596" s="115"/>
      <c r="I596" s="115"/>
      <c r="J596" s="115"/>
      <c r="K596" s="115"/>
      <c r="L596" s="133" t="str">
        <f t="shared" si="186"/>
        <v/>
      </c>
      <c r="M596" s="116" t="str">
        <f>IF(L596="", "", L596/Veriler!$X$1)</f>
        <v/>
      </c>
      <c r="N596" s="116" t="str">
        <f>IF(F596&lt;&gt;"", "İthal Girdi", IF(Veriler!T596="", "", IF(Veriler!S596="H", "%0,5 üzerindedir", IF(Veriler!T596&gt;0.1, "%10 sınırı aşılmıştır.", "Uygun"))))</f>
        <v>%0,5 üzerindedir</v>
      </c>
      <c r="O596" s="116" t="str">
        <f t="shared" si="187"/>
        <v xml:space="preserve"> </v>
      </c>
      <c r="P596" s="117"/>
      <c r="Q596" s="118"/>
      <c r="R596" s="119" t="str">
        <f t="shared" si="188"/>
        <v/>
      </c>
      <c r="S596" s="133">
        <f>IFERROR(IF(M596&lt;=0.005,IF(F596="",L596,0),IF(F596&lt;&gt;"",0,IF(P596="",0,IF(P596="H",0,IF(Q596&lt;Veriler!$G$2,L596*Veriler!$G$2,L596*Q596)))))," ")</f>
        <v>0</v>
      </c>
      <c r="T596" s="133">
        <f>IF(Veriler!T596&lt;=0.1, S596, IF(AND(Veriler!T596&gt;0.1, F596="", P596="E"), IF(Q596&gt;Veriler!$G$2, Q596*S596, IF(Q596&lt;Veriler!$G$2, Veriler!$G$2*S596, Q596*S596)), 0))</f>
        <v>0</v>
      </c>
      <c r="U596" s="133" t="str">
        <f t="shared" si="189"/>
        <v xml:space="preserve"> </v>
      </c>
      <c r="V596" s="134" t="str">
        <f>IFERROR(IF(O596="%10 sınırı aşılmıştır.",L596-T596,IFERROR(IF(F596="",IF(S596=1,0,IF(L596-S596=0,"",L596-S596)),IF(Veriler!M596="",L596,IF(L596*Veriler!M596=0,"",L596*Veriler!M596))),L596)),0)</f>
        <v/>
      </c>
      <c r="W596" s="146"/>
      <c r="X596" s="146"/>
      <c r="Y596" s="146"/>
    </row>
    <row r="597" spans="1:25" s="99" customFormat="1" ht="54.75" customHeight="1" x14ac:dyDescent="0.25">
      <c r="A597" s="96">
        <f t="shared" si="190"/>
        <v>442</v>
      </c>
      <c r="B597" s="175"/>
      <c r="C597" s="176"/>
      <c r="D597" s="113"/>
      <c r="E597" s="115"/>
      <c r="F597" s="174"/>
      <c r="G597" s="114" t="str">
        <f t="shared" si="185"/>
        <v/>
      </c>
      <c r="H597" s="115"/>
      <c r="I597" s="115"/>
      <c r="J597" s="115"/>
      <c r="K597" s="115"/>
      <c r="L597" s="133" t="str">
        <f t="shared" si="186"/>
        <v/>
      </c>
      <c r="M597" s="116" t="str">
        <f>IF(L597="", "", L597/Veriler!$X$1)</f>
        <v/>
      </c>
      <c r="N597" s="116" t="str">
        <f>IF(F597&lt;&gt;"", "İthal Girdi", IF(Veriler!T597="", "", IF(Veriler!S597="H", "%0,5 üzerindedir", IF(Veriler!T597&gt;0.1, "%10 sınırı aşılmıştır.", "Uygun"))))</f>
        <v>%0,5 üzerindedir</v>
      </c>
      <c r="O597" s="116" t="str">
        <f t="shared" si="187"/>
        <v xml:space="preserve"> </v>
      </c>
      <c r="P597" s="117"/>
      <c r="Q597" s="118"/>
      <c r="R597" s="119" t="str">
        <f t="shared" si="188"/>
        <v/>
      </c>
      <c r="S597" s="133">
        <f>IFERROR(IF(M597&lt;=0.005,IF(F597="",L597,0),IF(F597&lt;&gt;"",0,IF(P597="",0,IF(P597="H",0,IF(Q597&lt;Veriler!$G$2,L597*Veriler!$G$2,L597*Q597)))))," ")</f>
        <v>0</v>
      </c>
      <c r="T597" s="133">
        <f>IF(Veriler!T597&lt;=0.1, S597, IF(AND(Veriler!T597&gt;0.1, F597="", P597="E"), IF(Q597&gt;Veriler!$G$2, Q597*S597, IF(Q597&lt;Veriler!$G$2, Veriler!$G$2*S597, Q597*S597)), 0))</f>
        <v>0</v>
      </c>
      <c r="U597" s="133" t="str">
        <f t="shared" si="189"/>
        <v xml:space="preserve"> </v>
      </c>
      <c r="V597" s="134" t="str">
        <f>IFERROR(IF(O597="%10 sınırı aşılmıştır.",L597-T597,IFERROR(IF(F597="",IF(S597=1,0,IF(L597-S597=0,"",L597-S597)),IF(Veriler!M597="",L597,IF(L597*Veriler!M597=0,"",L597*Veriler!M597))),L597)),0)</f>
        <v/>
      </c>
      <c r="W597" s="146"/>
      <c r="X597" s="146"/>
      <c r="Y597" s="146"/>
    </row>
    <row r="598" spans="1:25" s="99" customFormat="1" ht="54.75" customHeight="1" x14ac:dyDescent="0.25">
      <c r="A598" s="96">
        <f t="shared" si="190"/>
        <v>443</v>
      </c>
      <c r="B598" s="175"/>
      <c r="C598" s="176"/>
      <c r="D598" s="113"/>
      <c r="E598" s="115"/>
      <c r="F598" s="174"/>
      <c r="G598" s="114" t="str">
        <f t="shared" si="185"/>
        <v/>
      </c>
      <c r="H598" s="115"/>
      <c r="I598" s="115"/>
      <c r="J598" s="115"/>
      <c r="K598" s="115"/>
      <c r="L598" s="133" t="str">
        <f t="shared" si="186"/>
        <v/>
      </c>
      <c r="M598" s="116" t="str">
        <f>IF(L598="", "", L598/Veriler!$X$1)</f>
        <v/>
      </c>
      <c r="N598" s="116" t="str">
        <f>IF(F598&lt;&gt;"", "İthal Girdi", IF(Veriler!T598="", "", IF(Veriler!S598="H", "%0,5 üzerindedir", IF(Veriler!T598&gt;0.1, "%10 sınırı aşılmıştır.", "Uygun"))))</f>
        <v>%0,5 üzerindedir</v>
      </c>
      <c r="O598" s="116" t="str">
        <f t="shared" si="187"/>
        <v xml:space="preserve"> </v>
      </c>
      <c r="P598" s="117"/>
      <c r="Q598" s="118"/>
      <c r="R598" s="119" t="str">
        <f t="shared" si="188"/>
        <v/>
      </c>
      <c r="S598" s="133">
        <f>IFERROR(IF(M598&lt;=0.005,IF(F598="",L598,0),IF(F598&lt;&gt;"",0,IF(P598="",0,IF(P598="H",0,IF(Q598&lt;Veriler!$G$2,L598*Veriler!$G$2,L598*Q598)))))," ")</f>
        <v>0</v>
      </c>
      <c r="T598" s="133">
        <f>IF(Veriler!T598&lt;=0.1, S598, IF(AND(Veriler!T598&gt;0.1, F598="", P598="E"), IF(Q598&gt;Veriler!$G$2, Q598*S598, IF(Q598&lt;Veriler!$G$2, Veriler!$G$2*S598, Q598*S598)), 0))</f>
        <v>0</v>
      </c>
      <c r="U598" s="133" t="str">
        <f t="shared" si="189"/>
        <v xml:space="preserve"> </v>
      </c>
      <c r="V598" s="134" t="str">
        <f>IFERROR(IF(O598="%10 sınırı aşılmıştır.",L598-T598,IFERROR(IF(F598="",IF(S598=1,0,IF(L598-S598=0,"",L598-S598)),IF(Veriler!M598="",L598,IF(L598*Veriler!M598=0,"",L598*Veriler!M598))),L598)),0)</f>
        <v/>
      </c>
      <c r="W598" s="146"/>
      <c r="X598" s="146"/>
      <c r="Y598" s="146"/>
    </row>
    <row r="599" spans="1:25" s="99" customFormat="1" ht="54.75" customHeight="1" x14ac:dyDescent="0.25">
      <c r="A599" s="96">
        <f t="shared" si="190"/>
        <v>444</v>
      </c>
      <c r="B599" s="175"/>
      <c r="C599" s="176"/>
      <c r="D599" s="113"/>
      <c r="E599" s="115"/>
      <c r="F599" s="174"/>
      <c r="G599" s="114" t="str">
        <f t="shared" si="185"/>
        <v/>
      </c>
      <c r="H599" s="115"/>
      <c r="I599" s="115"/>
      <c r="J599" s="115"/>
      <c r="K599" s="115"/>
      <c r="L599" s="133" t="str">
        <f t="shared" si="186"/>
        <v/>
      </c>
      <c r="M599" s="116" t="str">
        <f>IF(L599="", "", L599/Veriler!$X$1)</f>
        <v/>
      </c>
      <c r="N599" s="116" t="str">
        <f>IF(F599&lt;&gt;"", "İthal Girdi", IF(Veriler!T599="", "", IF(Veriler!S599="H", "%0,5 üzerindedir", IF(Veriler!T599&gt;0.1, "%10 sınırı aşılmıştır.", "Uygun"))))</f>
        <v>%0,5 üzerindedir</v>
      </c>
      <c r="O599" s="116" t="str">
        <f t="shared" si="187"/>
        <v xml:space="preserve"> </v>
      </c>
      <c r="P599" s="117"/>
      <c r="Q599" s="118"/>
      <c r="R599" s="119" t="str">
        <f t="shared" si="188"/>
        <v/>
      </c>
      <c r="S599" s="133">
        <f>IFERROR(IF(M599&lt;=0.005,IF(F599="",L599,0),IF(F599&lt;&gt;"",0,IF(P599="",0,IF(P599="H",0,IF(Q599&lt;Veriler!$G$2,L599*Veriler!$G$2,L599*Q599)))))," ")</f>
        <v>0</v>
      </c>
      <c r="T599" s="133">
        <f>IF(Veriler!T599&lt;=0.1, S599, IF(AND(Veriler!T599&gt;0.1, F599="", P599="E"), IF(Q599&gt;Veriler!$G$2, Q599*S599, IF(Q599&lt;Veriler!$G$2, Veriler!$G$2*S599, Q599*S599)), 0))</f>
        <v>0</v>
      </c>
      <c r="U599" s="133" t="str">
        <f t="shared" si="189"/>
        <v xml:space="preserve"> </v>
      </c>
      <c r="V599" s="134" t="str">
        <f>IFERROR(IF(O599="%10 sınırı aşılmıştır.",L599-T599,IFERROR(IF(F599="",IF(S599=1,0,IF(L599-S599=0,"",L599-S599)),IF(Veriler!M599="",L599,IF(L599*Veriler!M599=0,"",L599*Veriler!M599))),L599)),0)</f>
        <v/>
      </c>
      <c r="W599" s="146"/>
      <c r="X599" s="146"/>
      <c r="Y599" s="146"/>
    </row>
    <row r="600" spans="1:25" s="99" customFormat="1" ht="54.75" customHeight="1" x14ac:dyDescent="0.25">
      <c r="A600" s="96">
        <f t="shared" si="190"/>
        <v>445</v>
      </c>
      <c r="B600" s="175"/>
      <c r="C600" s="176"/>
      <c r="D600" s="113"/>
      <c r="E600" s="115"/>
      <c r="F600" s="174"/>
      <c r="G600" s="114" t="str">
        <f t="shared" si="185"/>
        <v/>
      </c>
      <c r="H600" s="115"/>
      <c r="I600" s="115"/>
      <c r="J600" s="115"/>
      <c r="K600" s="115"/>
      <c r="L600" s="133" t="str">
        <f t="shared" si="186"/>
        <v/>
      </c>
      <c r="M600" s="116" t="str">
        <f>IF(L600="", "", L600/Veriler!$X$1)</f>
        <v/>
      </c>
      <c r="N600" s="116" t="str">
        <f>IF(F600&lt;&gt;"", "İthal Girdi", IF(Veriler!T600="", "", IF(Veriler!S600="H", "%0,5 üzerindedir", IF(Veriler!T600&gt;0.1, "%10 sınırı aşılmıştır.", "Uygun"))))</f>
        <v>%0,5 üzerindedir</v>
      </c>
      <c r="O600" s="116" t="str">
        <f t="shared" si="187"/>
        <v xml:space="preserve"> </v>
      </c>
      <c r="P600" s="117"/>
      <c r="Q600" s="118"/>
      <c r="R600" s="119" t="str">
        <f t="shared" si="188"/>
        <v/>
      </c>
      <c r="S600" s="133">
        <f>IFERROR(IF(M600&lt;=0.005,IF(F600="",L600,0),IF(F600&lt;&gt;"",0,IF(P600="",0,IF(P600="H",0,IF(Q600&lt;Veriler!$G$2,L600*Veriler!$G$2,L600*Q600)))))," ")</f>
        <v>0</v>
      </c>
      <c r="T600" s="133">
        <f>IF(Veriler!T600&lt;=0.1, S600, IF(AND(Veriler!T600&gt;0.1, F600="", P600="E"), IF(Q600&gt;Veriler!$G$2, Q600*S600, IF(Q600&lt;Veriler!$G$2, Veriler!$G$2*S600, Q600*S600)), 0))</f>
        <v>0</v>
      </c>
      <c r="U600" s="133" t="str">
        <f t="shared" si="189"/>
        <v xml:space="preserve"> </v>
      </c>
      <c r="V600" s="134" t="str">
        <f>IFERROR(IF(O600="%10 sınırı aşılmıştır.",L600-T600,IFERROR(IF(F600="",IF(S600=1,0,IF(L600-S600=0,"",L600-S600)),IF(Veriler!M600="",L600,IF(L600*Veriler!M600=0,"",L600*Veriler!M600))),L600)),0)</f>
        <v/>
      </c>
      <c r="W600" s="146"/>
      <c r="X600" s="146"/>
      <c r="Y600" s="146"/>
    </row>
    <row r="601" spans="1:25" s="99" customFormat="1" ht="54.75" customHeight="1" x14ac:dyDescent="0.25">
      <c r="A601" s="96">
        <f t="shared" si="190"/>
        <v>446</v>
      </c>
      <c r="B601" s="175"/>
      <c r="C601" s="176"/>
      <c r="D601" s="113"/>
      <c r="E601" s="115"/>
      <c r="F601" s="174"/>
      <c r="G601" s="114" t="str">
        <f t="shared" si="185"/>
        <v/>
      </c>
      <c r="H601" s="115"/>
      <c r="I601" s="115"/>
      <c r="J601" s="115"/>
      <c r="K601" s="115"/>
      <c r="L601" s="133" t="str">
        <f t="shared" si="186"/>
        <v/>
      </c>
      <c r="M601" s="116" t="str">
        <f>IF(L601="", "", L601/Veriler!$X$1)</f>
        <v/>
      </c>
      <c r="N601" s="116" t="str">
        <f>IF(F601&lt;&gt;"", "İthal Girdi", IF(Veriler!T601="", "", IF(Veriler!S601="H", "%0,5 üzerindedir", IF(Veriler!T601&gt;0.1, "%10 sınırı aşılmıştır.", "Uygun"))))</f>
        <v>%0,5 üzerindedir</v>
      </c>
      <c r="O601" s="116" t="str">
        <f t="shared" si="187"/>
        <v xml:space="preserve"> </v>
      </c>
      <c r="P601" s="117"/>
      <c r="Q601" s="118"/>
      <c r="R601" s="119" t="str">
        <f t="shared" si="188"/>
        <v/>
      </c>
      <c r="S601" s="133">
        <f>IFERROR(IF(M601&lt;=0.005,IF(F601="",L601,0),IF(F601&lt;&gt;"",0,IF(P601="",0,IF(P601="H",0,IF(Q601&lt;Veriler!$G$2,L601*Veriler!$G$2,L601*Q601)))))," ")</f>
        <v>0</v>
      </c>
      <c r="T601" s="133">
        <f>IF(Veriler!T601&lt;=0.1, S601, IF(AND(Veriler!T601&gt;0.1, F601="", P601="E"), IF(Q601&gt;Veriler!$G$2, Q601*S601, IF(Q601&lt;Veriler!$G$2, Veriler!$G$2*S601, Q601*S601)), 0))</f>
        <v>0</v>
      </c>
      <c r="U601" s="133" t="str">
        <f t="shared" si="189"/>
        <v xml:space="preserve"> </v>
      </c>
      <c r="V601" s="134" t="str">
        <f>IFERROR(IF(O601="%10 sınırı aşılmıştır.",L601-T601,IFERROR(IF(F601="",IF(S601=1,0,IF(L601-S601=0,"",L601-S601)),IF(Veriler!M601="",L601,IF(L601*Veriler!M601=0,"",L601*Veriler!M601))),L601)),0)</f>
        <v/>
      </c>
      <c r="W601" s="146"/>
      <c r="X601" s="146"/>
      <c r="Y601" s="146"/>
    </row>
    <row r="602" spans="1:25" s="99" customFormat="1" ht="54.75" customHeight="1" x14ac:dyDescent="0.25">
      <c r="A602" s="96">
        <f t="shared" si="190"/>
        <v>447</v>
      </c>
      <c r="B602" s="175"/>
      <c r="C602" s="176"/>
      <c r="D602" s="113"/>
      <c r="E602" s="115"/>
      <c r="F602" s="174"/>
      <c r="G602" s="114" t="str">
        <f t="shared" si="185"/>
        <v/>
      </c>
      <c r="H602" s="115"/>
      <c r="I602" s="115"/>
      <c r="J602" s="115"/>
      <c r="K602" s="115"/>
      <c r="L602" s="133" t="str">
        <f t="shared" si="186"/>
        <v/>
      </c>
      <c r="M602" s="116" t="str">
        <f>IF(L602="", "", L602/Veriler!$X$1)</f>
        <v/>
      </c>
      <c r="N602" s="116" t="str">
        <f>IF(F602&lt;&gt;"", "İthal Girdi", IF(Veriler!T602="", "", IF(Veriler!S602="H", "%0,5 üzerindedir", IF(Veriler!T602&gt;0.1, "%10 sınırı aşılmıştır.", "Uygun"))))</f>
        <v>%0,5 üzerindedir</v>
      </c>
      <c r="O602" s="116" t="str">
        <f t="shared" si="187"/>
        <v xml:space="preserve"> </v>
      </c>
      <c r="P602" s="117"/>
      <c r="Q602" s="118"/>
      <c r="R602" s="119" t="str">
        <f t="shared" si="188"/>
        <v/>
      </c>
      <c r="S602" s="133">
        <f>IFERROR(IF(M602&lt;=0.005,IF(F602="",L602,0),IF(F602&lt;&gt;"",0,IF(P602="",0,IF(P602="H",0,IF(Q602&lt;Veriler!$G$2,L602*Veriler!$G$2,L602*Q602)))))," ")</f>
        <v>0</v>
      </c>
      <c r="T602" s="133">
        <f>IF(Veriler!T602&lt;=0.1, S602, IF(AND(Veriler!T602&gt;0.1, F602="", P602="E"), IF(Q602&gt;Veriler!$G$2, Q602*S602, IF(Q602&lt;Veriler!$G$2, Veriler!$G$2*S602, Q602*S602)), 0))</f>
        <v>0</v>
      </c>
      <c r="U602" s="133" t="str">
        <f t="shared" si="189"/>
        <v xml:space="preserve"> </v>
      </c>
      <c r="V602" s="134" t="str">
        <f>IFERROR(IF(O602="%10 sınırı aşılmıştır.",L602-T602,IFERROR(IF(F602="",IF(S602=1,0,IF(L602-S602=0,"",L602-S602)),IF(Veriler!M602="",L602,IF(L602*Veriler!M602=0,"",L602*Veriler!M602))),L602)),0)</f>
        <v/>
      </c>
      <c r="W602" s="146"/>
      <c r="X602" s="146"/>
      <c r="Y602" s="146"/>
    </row>
    <row r="603" spans="1:25" s="99" customFormat="1" ht="54.75" customHeight="1" x14ac:dyDescent="0.25">
      <c r="A603" s="96">
        <f t="shared" si="190"/>
        <v>448</v>
      </c>
      <c r="B603" s="175"/>
      <c r="C603" s="176"/>
      <c r="D603" s="113"/>
      <c r="E603" s="115"/>
      <c r="F603" s="174"/>
      <c r="G603" s="114" t="str">
        <f t="shared" si="185"/>
        <v/>
      </c>
      <c r="H603" s="115"/>
      <c r="I603" s="115"/>
      <c r="J603" s="115"/>
      <c r="K603" s="115"/>
      <c r="L603" s="133" t="str">
        <f t="shared" si="186"/>
        <v/>
      </c>
      <c r="M603" s="116" t="str">
        <f>IF(L603="", "", L603/Veriler!$X$1)</f>
        <v/>
      </c>
      <c r="N603" s="116" t="str">
        <f>IF(F603&lt;&gt;"", "İthal Girdi", IF(Veriler!T603="", "", IF(Veriler!S603="H", "%0,5 üzerindedir", IF(Veriler!T603&gt;0.1, "%10 sınırı aşılmıştır.", "Uygun"))))</f>
        <v>%0,5 üzerindedir</v>
      </c>
      <c r="O603" s="116" t="str">
        <f t="shared" si="187"/>
        <v xml:space="preserve"> </v>
      </c>
      <c r="P603" s="117"/>
      <c r="Q603" s="118"/>
      <c r="R603" s="119" t="str">
        <f t="shared" si="188"/>
        <v/>
      </c>
      <c r="S603" s="133">
        <f>IFERROR(IF(M603&lt;=0.005,IF(F603="",L603,0),IF(F603&lt;&gt;"",0,IF(P603="",0,IF(P603="H",0,IF(Q603&lt;Veriler!$G$2,L603*Veriler!$G$2,L603*Q603)))))," ")</f>
        <v>0</v>
      </c>
      <c r="T603" s="133">
        <f>IF(Veriler!T603&lt;=0.1, S603, IF(AND(Veriler!T603&gt;0.1, F603="", P603="E"), IF(Q603&gt;Veriler!$G$2, Q603*S603, IF(Q603&lt;Veriler!$G$2, Veriler!$G$2*S603, Q603*S603)), 0))</f>
        <v>0</v>
      </c>
      <c r="U603" s="133" t="str">
        <f t="shared" si="189"/>
        <v xml:space="preserve"> </v>
      </c>
      <c r="V603" s="134" t="str">
        <f>IFERROR(IF(O603="%10 sınırı aşılmıştır.",L603-T603,IFERROR(IF(F603="",IF(S603=1,0,IF(L603-S603=0,"",L603-S603)),IF(Veriler!M603="",L603,IF(L603*Veriler!M603=0,"",L603*Veriler!M603))),L603)),0)</f>
        <v/>
      </c>
      <c r="W603" s="146"/>
      <c r="X603" s="146"/>
      <c r="Y603" s="146"/>
    </row>
    <row r="604" spans="1:25" s="99" customFormat="1" ht="24" customHeight="1" x14ac:dyDescent="0.25">
      <c r="A604" s="103"/>
      <c r="B604" s="104"/>
      <c r="C604" s="104"/>
      <c r="D604" s="104"/>
      <c r="E604" s="103"/>
      <c r="F604" s="135"/>
      <c r="G604" s="157"/>
      <c r="H604" s="103"/>
      <c r="I604" s="103"/>
      <c r="J604" s="103"/>
      <c r="K604" s="103"/>
      <c r="L604" s="136">
        <f>SUM(L575:L588,L590:L603)</f>
        <v>0</v>
      </c>
      <c r="M604" s="158"/>
      <c r="N604" s="158"/>
      <c r="O604" s="158"/>
      <c r="P604" s="105"/>
      <c r="Q604" s="106"/>
      <c r="R604" s="159"/>
      <c r="S604" s="160"/>
      <c r="T604" s="160"/>
      <c r="U604" s="160"/>
      <c r="V604" s="160"/>
      <c r="W604" s="146"/>
      <c r="X604" s="146"/>
      <c r="Y604" s="146"/>
    </row>
    <row r="605" spans="1:25" s="99" customFormat="1" ht="31.5" customHeight="1" x14ac:dyDescent="0.25">
      <c r="A605" s="103"/>
      <c r="B605" s="104"/>
      <c r="C605" s="104"/>
      <c r="D605" s="104"/>
      <c r="E605" s="103"/>
      <c r="F605" s="135"/>
      <c r="G605" s="157"/>
      <c r="H605" s="103"/>
      <c r="I605" s="103"/>
      <c r="J605" s="103"/>
      <c r="K605" s="103"/>
      <c r="L605" s="161"/>
      <c r="M605" s="158"/>
      <c r="N605" s="158"/>
      <c r="O605" s="158"/>
      <c r="P605" s="105"/>
      <c r="Q605" s="106"/>
      <c r="R605" s="159"/>
      <c r="S605" s="162" t="s">
        <v>57</v>
      </c>
      <c r="T605" s="162" t="s">
        <v>57</v>
      </c>
      <c r="U605" s="162" t="s">
        <v>57</v>
      </c>
      <c r="V605" s="163" t="s">
        <v>58</v>
      </c>
      <c r="W605" s="146"/>
      <c r="X605" s="146"/>
      <c r="Y605" s="146"/>
    </row>
    <row r="606" spans="1:25" s="99" customFormat="1" ht="58.5" customHeight="1" x14ac:dyDescent="0.25">
      <c r="A606" s="185" t="s">
        <v>59</v>
      </c>
      <c r="B606" s="180"/>
      <c r="C606" s="180"/>
      <c r="D606" s="180"/>
      <c r="E606" s="180"/>
      <c r="F606" s="180"/>
      <c r="G606" s="180"/>
      <c r="H606" s="180"/>
      <c r="I606" s="180"/>
      <c r="J606" s="180"/>
      <c r="K606" s="180"/>
      <c r="L606" s="180"/>
      <c r="M606" s="180"/>
      <c r="N606" s="180"/>
      <c r="O606" s="180"/>
      <c r="P606" s="180"/>
      <c r="Q606" s="180"/>
      <c r="R606" s="176"/>
      <c r="S606" s="137">
        <f>SUM(S568,S575:S588,S590:S603)</f>
        <v>0</v>
      </c>
      <c r="T606" s="137" t="str">
        <f>IF(SUM(T575:T588,T590:T603)=0," ",SUM(T575:T588,T590:T603))</f>
        <v xml:space="preserve"> </v>
      </c>
      <c r="U606" s="137" t="str">
        <f>IF(SUM(U575:U588,U590:U603)=0," ",SUM(U575:U588,U590:U603))</f>
        <v xml:space="preserve"> </v>
      </c>
      <c r="V606" s="137" t="str">
        <f>IF(SUM(V575:V588,V590:V603)=0," ",SUM(V575:V588,V590:V603))</f>
        <v xml:space="preserve"> </v>
      </c>
      <c r="W606" s="146"/>
      <c r="X606" s="164">
        <f>SUM(U575:U588,U590:U603)</f>
        <v>0</v>
      </c>
      <c r="Y606" s="164">
        <f>SUM(V575:V588,V590:V603)</f>
        <v>0</v>
      </c>
    </row>
    <row r="607" spans="1:25" x14ac:dyDescent="0.3">
      <c r="A607" s="34"/>
      <c r="G607" s="146"/>
      <c r="L607" s="146"/>
      <c r="M607" s="146"/>
      <c r="N607" s="146"/>
      <c r="O607" s="146"/>
      <c r="R607" s="146"/>
      <c r="S607" s="146"/>
      <c r="T607" s="146"/>
      <c r="U607" s="146"/>
      <c r="V607" s="146"/>
      <c r="W607" s="146"/>
      <c r="X607" s="146"/>
      <c r="Y607" s="146"/>
    </row>
    <row r="608" spans="1:25" x14ac:dyDescent="0.3">
      <c r="A608" s="186" t="s">
        <v>60</v>
      </c>
      <c r="B608" s="187"/>
      <c r="C608" s="187"/>
      <c r="D608" s="187"/>
      <c r="E608" s="187"/>
      <c r="F608" s="187"/>
      <c r="G608" s="187"/>
      <c r="H608" s="187"/>
      <c r="I608" s="187"/>
      <c r="J608" s="187"/>
      <c r="K608" s="187"/>
      <c r="L608" s="187"/>
      <c r="M608" s="187"/>
      <c r="N608" s="187"/>
      <c r="O608" s="187"/>
      <c r="P608" s="187"/>
      <c r="Q608" s="187"/>
      <c r="R608" s="187"/>
      <c r="S608" s="187"/>
      <c r="T608" s="187"/>
      <c r="U608" s="187"/>
      <c r="V608" s="187"/>
      <c r="W608" s="146"/>
      <c r="X608" s="146"/>
      <c r="Y608" s="146"/>
    </row>
    <row r="609" spans="1:25" s="99" customFormat="1" ht="41.25" customHeight="1" x14ac:dyDescent="0.25">
      <c r="A609" s="189" t="s">
        <v>38</v>
      </c>
      <c r="B609" s="180"/>
      <c r="C609" s="180"/>
      <c r="D609" s="180"/>
      <c r="E609" s="180"/>
      <c r="F609" s="180"/>
      <c r="G609" s="180"/>
      <c r="H609" s="180"/>
      <c r="I609" s="180"/>
      <c r="J609" s="180"/>
      <c r="K609" s="180"/>
      <c r="L609" s="180"/>
      <c r="M609" s="180"/>
      <c r="N609" s="180"/>
      <c r="O609" s="180"/>
      <c r="P609" s="180"/>
      <c r="Q609" s="180"/>
      <c r="R609" s="180"/>
      <c r="S609" s="180"/>
      <c r="T609" s="180"/>
      <c r="U609" s="180"/>
      <c r="V609" s="176"/>
      <c r="W609" s="146"/>
      <c r="X609" s="146"/>
      <c r="Y609" s="146"/>
    </row>
    <row r="610" spans="1:25" s="100" customFormat="1" ht="35.25" customHeight="1" x14ac:dyDescent="0.25">
      <c r="A610" s="179" t="s">
        <v>39</v>
      </c>
      <c r="B610" s="180"/>
      <c r="C610" s="180"/>
      <c r="D610" s="180"/>
      <c r="E610" s="180"/>
      <c r="F610" s="180"/>
      <c r="G610" s="180"/>
      <c r="H610" s="180"/>
      <c r="I610" s="180"/>
      <c r="J610" s="180"/>
      <c r="K610" s="180"/>
      <c r="L610" s="180"/>
      <c r="M610" s="180"/>
      <c r="N610" s="180"/>
      <c r="O610" s="180"/>
      <c r="P610" s="180"/>
      <c r="Q610" s="180"/>
      <c r="R610" s="176"/>
      <c r="S610" s="147"/>
      <c r="T610" s="148"/>
      <c r="U610" s="149" t="s">
        <v>40</v>
      </c>
      <c r="V610" s="150">
        <f>V572+1</f>
        <v>17</v>
      </c>
      <c r="W610" s="146"/>
      <c r="X610" s="146"/>
      <c r="Y610" s="146"/>
    </row>
    <row r="611" spans="1:25" s="99" customFormat="1" ht="81" customHeight="1" x14ac:dyDescent="0.25">
      <c r="A611" s="110" t="s">
        <v>3</v>
      </c>
      <c r="B611" s="188" t="s">
        <v>41</v>
      </c>
      <c r="C611" s="176"/>
      <c r="D611" s="111" t="s">
        <v>42</v>
      </c>
      <c r="E611" s="110" t="s">
        <v>324</v>
      </c>
      <c r="F611" s="111" t="s">
        <v>325</v>
      </c>
      <c r="G611" s="151" t="s">
        <v>43</v>
      </c>
      <c r="H611" s="110" t="s">
        <v>44</v>
      </c>
      <c r="I611" s="110" t="s">
        <v>8</v>
      </c>
      <c r="J611" s="110" t="s">
        <v>45</v>
      </c>
      <c r="K611" s="110" t="s">
        <v>46</v>
      </c>
      <c r="L611" s="152" t="s">
        <v>47</v>
      </c>
      <c r="M611" s="153" t="s">
        <v>48</v>
      </c>
      <c r="N611" s="154" t="s">
        <v>49</v>
      </c>
      <c r="O611" s="154" t="s">
        <v>49</v>
      </c>
      <c r="P611" s="112" t="s">
        <v>50</v>
      </c>
      <c r="Q611" s="110" t="s">
        <v>51</v>
      </c>
      <c r="R611" s="155" t="s">
        <v>52</v>
      </c>
      <c r="S611" s="156" t="s">
        <v>53</v>
      </c>
      <c r="T611" s="156" t="s">
        <v>54</v>
      </c>
      <c r="U611" s="152" t="s">
        <v>54</v>
      </c>
      <c r="V611" s="152" t="s">
        <v>55</v>
      </c>
      <c r="W611" s="146"/>
      <c r="X611" s="146"/>
      <c r="Y611" s="146"/>
    </row>
    <row r="612" spans="1:25" s="99" customFormat="1" ht="45" customHeight="1" x14ac:dyDescent="0.25">
      <c r="A612" s="101"/>
      <c r="B612" s="177" t="s">
        <v>56</v>
      </c>
      <c r="C612" s="178"/>
      <c r="D612" s="102"/>
      <c r="E612" s="170"/>
      <c r="F612" s="102"/>
      <c r="G612" s="95"/>
      <c r="H612" s="102"/>
      <c r="I612" s="102"/>
      <c r="J612" s="102"/>
      <c r="K612" s="102"/>
      <c r="L612" s="95"/>
      <c r="M612" s="95"/>
      <c r="N612" s="95"/>
      <c r="O612" s="95"/>
      <c r="P612" s="102"/>
      <c r="Q612" s="102"/>
      <c r="R612" s="190"/>
      <c r="S612" s="184"/>
      <c r="T612" s="95"/>
      <c r="U612" s="95"/>
      <c r="V612" s="95"/>
      <c r="W612" s="146"/>
      <c r="X612" s="146"/>
      <c r="Y612" s="146"/>
    </row>
    <row r="613" spans="1:25" s="99" customFormat="1" ht="54.75" customHeight="1" x14ac:dyDescent="0.25">
      <c r="A613" s="96">
        <f>A603+1</f>
        <v>449</v>
      </c>
      <c r="B613" s="181"/>
      <c r="C613" s="182"/>
      <c r="D613" s="113"/>
      <c r="E613" s="115"/>
      <c r="F613" s="174"/>
      <c r="G613" s="114" t="str">
        <f t="shared" ref="G613:G626" si="191">IF(AND(F613&lt;&gt;"",V613&lt;&gt;"",L613&lt;&gt;0),V613/L613,"")</f>
        <v/>
      </c>
      <c r="H613" s="115"/>
      <c r="I613" s="115"/>
      <c r="J613" s="115"/>
      <c r="K613" s="115"/>
      <c r="L613" s="133" t="str">
        <f t="shared" ref="L613:L626" si="192">IF(AND(H613&lt;&gt;0, J613&lt;&gt;0, K613&lt;&gt;0), H613*J613*K613, "")</f>
        <v/>
      </c>
      <c r="M613" s="116" t="str">
        <f>IF(L613="", "", L613/Veriler!$X$1)</f>
        <v/>
      </c>
      <c r="N613" s="116" t="str">
        <f>IF(F613&lt;&gt;"", "İthal Girdi", IF(Veriler!T613="", "", IF(Veriler!S613="H", "%0,5 üzerindedir", IF(Veriler!T613&gt;0.1, "%10 sınırı aşılmıştır.", "Uygun"))))</f>
        <v>%0,5 üzerindedir</v>
      </c>
      <c r="O613" s="116" t="str">
        <f t="shared" ref="O613:O626" si="193">IF(M613=""," ",N613)</f>
        <v xml:space="preserve"> </v>
      </c>
      <c r="P613" s="117"/>
      <c r="Q613" s="118"/>
      <c r="R613" s="119" t="str">
        <f t="shared" ref="R613:R626" si="194">IFERROR(IF(AND(T613&lt;&gt;"",L613&lt;&gt;"",L613&lt;&gt;0,T613&lt;&gt;0),T613/L613,"")," ")</f>
        <v/>
      </c>
      <c r="S613" s="133">
        <f>IFERROR(IF(M613&lt;=0.005,IF(F613="",L613,0),IF(F613&lt;&gt;"",0,IF(P613="",0,IF(P613="H",0,IF(Q613&lt;Veriler!$G$2,L613*Veriler!$G$2,L613*Q613)))))," ")</f>
        <v>0</v>
      </c>
      <c r="T613" s="133">
        <f>IF(Veriler!T613&lt;=0.1, S613, IF(AND(Veriler!T613&gt;0.1, F613="", P613="E"), IF(Q613&gt;Veriler!$G$2, Q613*S613, IF(Q613&lt;Veriler!$G$2, Veriler!$G$2*S613, Q613*S613)), 0))</f>
        <v>0</v>
      </c>
      <c r="U613" s="133" t="str">
        <f t="shared" ref="U613:U626" si="195">IF(T613=0," ",T613)</f>
        <v xml:space="preserve"> </v>
      </c>
      <c r="V613" s="134" t="str">
        <f>IFERROR(IF(O613="%10 sınırı aşılmıştır.",L613-T613,IFERROR(IF(F613="",IF(S613=1,0,IF(L613-S613=0,"",L613-S613)),IF(Veriler!M613="",L613,IF(L613*Veriler!M613=0,"",L613*Veriler!M613))),L613)),0)</f>
        <v/>
      </c>
      <c r="W613" s="146"/>
      <c r="X613" s="146"/>
      <c r="Y613" s="146"/>
    </row>
    <row r="614" spans="1:25" s="99" customFormat="1" ht="54.75" customHeight="1" x14ac:dyDescent="0.25">
      <c r="A614" s="96">
        <f t="shared" ref="A614:A626" si="196">A613+1</f>
        <v>450</v>
      </c>
      <c r="B614" s="175"/>
      <c r="C614" s="176"/>
      <c r="D614" s="113"/>
      <c r="E614" s="115"/>
      <c r="F614" s="174"/>
      <c r="G614" s="114" t="str">
        <f t="shared" si="191"/>
        <v/>
      </c>
      <c r="H614" s="115"/>
      <c r="I614" s="115"/>
      <c r="J614" s="115"/>
      <c r="K614" s="115"/>
      <c r="L614" s="133" t="str">
        <f t="shared" si="192"/>
        <v/>
      </c>
      <c r="M614" s="116" t="str">
        <f>IF(L614="", "", L614/Veriler!$X$1)</f>
        <v/>
      </c>
      <c r="N614" s="116" t="str">
        <f>IF(F614&lt;&gt;"", "İthal Girdi", IF(Veriler!T614="", "", IF(Veriler!S614="H", "%0,5 üzerindedir", IF(Veriler!T614&gt;0.1, "%10 sınırı aşılmıştır.", "Uygun"))))</f>
        <v>%0,5 üzerindedir</v>
      </c>
      <c r="O614" s="116" t="str">
        <f t="shared" si="193"/>
        <v xml:space="preserve"> </v>
      </c>
      <c r="P614" s="117"/>
      <c r="Q614" s="118"/>
      <c r="R614" s="119" t="str">
        <f t="shared" si="194"/>
        <v/>
      </c>
      <c r="S614" s="133">
        <f>IFERROR(IF(M614&lt;=0.005,IF(F614="",L614,0),IF(F614&lt;&gt;"",0,IF(P614="",0,IF(P614="H",0,IF(Q614&lt;Veriler!$G$2,L614*Veriler!$G$2,L614*Q614)))))," ")</f>
        <v>0</v>
      </c>
      <c r="T614" s="133">
        <f>IF(Veriler!T614&lt;=0.1, S614, IF(AND(Veriler!T614&gt;0.1, F614="", P614="E"), IF(Q614&gt;Veriler!$G$2, Q614*S614, IF(Q614&lt;Veriler!$G$2, Veriler!$G$2*S614, Q614*S614)), 0))</f>
        <v>0</v>
      </c>
      <c r="U614" s="133" t="str">
        <f t="shared" si="195"/>
        <v xml:space="preserve"> </v>
      </c>
      <c r="V614" s="134" t="str">
        <f>IFERROR(IF(O614="%10 sınırı aşılmıştır.",L614-T614,IFERROR(IF(F614="",IF(S614=1,0,IF(L614-S614=0,"",L614-S614)),IF(Veriler!M614="",L614,IF(L614*Veriler!M614=0,"",L614*Veriler!M614))),L614)),0)</f>
        <v/>
      </c>
      <c r="W614" s="146"/>
      <c r="X614" s="146"/>
      <c r="Y614" s="146"/>
    </row>
    <row r="615" spans="1:25" s="99" customFormat="1" ht="54.75" customHeight="1" x14ac:dyDescent="0.25">
      <c r="A615" s="96">
        <f t="shared" si="196"/>
        <v>451</v>
      </c>
      <c r="B615" s="175"/>
      <c r="C615" s="176"/>
      <c r="D615" s="113"/>
      <c r="E615" s="115"/>
      <c r="F615" s="174"/>
      <c r="G615" s="114" t="str">
        <f t="shared" si="191"/>
        <v/>
      </c>
      <c r="H615" s="115"/>
      <c r="I615" s="115"/>
      <c r="J615" s="115"/>
      <c r="K615" s="115"/>
      <c r="L615" s="133" t="str">
        <f t="shared" si="192"/>
        <v/>
      </c>
      <c r="M615" s="116" t="str">
        <f>IF(L615="", "", L615/Veriler!$X$1)</f>
        <v/>
      </c>
      <c r="N615" s="116" t="str">
        <f>IF(F615&lt;&gt;"", "İthal Girdi", IF(Veriler!T615="", "", IF(Veriler!S615="H", "%0,5 üzerindedir", IF(Veriler!T615&gt;0.1, "%10 sınırı aşılmıştır.", "Uygun"))))</f>
        <v>%0,5 üzerindedir</v>
      </c>
      <c r="O615" s="116" t="str">
        <f t="shared" si="193"/>
        <v xml:space="preserve"> </v>
      </c>
      <c r="P615" s="117"/>
      <c r="Q615" s="118"/>
      <c r="R615" s="119" t="str">
        <f t="shared" si="194"/>
        <v/>
      </c>
      <c r="S615" s="133">
        <f>IFERROR(IF(M615&lt;=0.005,IF(F615="",L615,0),IF(F615&lt;&gt;"",0,IF(P615="",0,IF(P615="H",0,IF(Q615&lt;Veriler!$G$2,L615*Veriler!$G$2,L615*Q615)))))," ")</f>
        <v>0</v>
      </c>
      <c r="T615" s="133">
        <f>IF(Veriler!T615&lt;=0.1, S615, IF(AND(Veriler!T615&gt;0.1, F615="", P615="E"), IF(Q615&gt;Veriler!$G$2, Q615*S615, IF(Q615&lt;Veriler!$G$2, Veriler!$G$2*S615, Q615*S615)), 0))</f>
        <v>0</v>
      </c>
      <c r="U615" s="133" t="str">
        <f t="shared" si="195"/>
        <v xml:space="preserve"> </v>
      </c>
      <c r="V615" s="134" t="str">
        <f>IFERROR(IF(O615="%10 sınırı aşılmıştır.",L615-T615,IFERROR(IF(F615="",IF(S615=1,0,IF(L615-S615=0,"",L615-S615)),IF(Veriler!M615="",L615,IF(L615*Veriler!M615=0,"",L615*Veriler!M615))),L615)),0)</f>
        <v/>
      </c>
      <c r="W615" s="146"/>
      <c r="X615" s="146"/>
      <c r="Y615" s="146"/>
    </row>
    <row r="616" spans="1:25" s="99" customFormat="1" ht="54.75" customHeight="1" x14ac:dyDescent="0.25">
      <c r="A616" s="96">
        <f t="shared" si="196"/>
        <v>452</v>
      </c>
      <c r="B616" s="175"/>
      <c r="C616" s="176"/>
      <c r="D616" s="113"/>
      <c r="E616" s="115"/>
      <c r="F616" s="174"/>
      <c r="G616" s="114" t="str">
        <f t="shared" si="191"/>
        <v/>
      </c>
      <c r="H616" s="115"/>
      <c r="I616" s="115"/>
      <c r="J616" s="115"/>
      <c r="K616" s="115"/>
      <c r="L616" s="133" t="str">
        <f t="shared" si="192"/>
        <v/>
      </c>
      <c r="M616" s="116" t="str">
        <f>IF(L616="", "", L616/Veriler!$X$1)</f>
        <v/>
      </c>
      <c r="N616" s="116" t="str">
        <f>IF(F616&lt;&gt;"", "İthal Girdi", IF(Veriler!T616="", "", IF(Veriler!S616="H", "%0,5 üzerindedir", IF(Veriler!T616&gt;0.1, "%10 sınırı aşılmıştır.", "Uygun"))))</f>
        <v>%0,5 üzerindedir</v>
      </c>
      <c r="O616" s="116" t="str">
        <f t="shared" si="193"/>
        <v xml:space="preserve"> </v>
      </c>
      <c r="P616" s="117"/>
      <c r="Q616" s="118"/>
      <c r="R616" s="119" t="str">
        <f t="shared" si="194"/>
        <v/>
      </c>
      <c r="S616" s="133">
        <f>IFERROR(IF(M616&lt;=0.005,IF(F616="",L616,0),IF(F616&lt;&gt;"",0,IF(P616="",0,IF(P616="H",0,IF(Q616&lt;Veriler!$G$2,L616*Veriler!$G$2,L616*Q616)))))," ")</f>
        <v>0</v>
      </c>
      <c r="T616" s="133">
        <f>IF(Veriler!T616&lt;=0.1, S616, IF(AND(Veriler!T616&gt;0.1, F616="", P616="E"), IF(Q616&gt;Veriler!$G$2, Q616*S616, IF(Q616&lt;Veriler!$G$2, Veriler!$G$2*S616, Q616*S616)), 0))</f>
        <v>0</v>
      </c>
      <c r="U616" s="133" t="str">
        <f t="shared" si="195"/>
        <v xml:space="preserve"> </v>
      </c>
      <c r="V616" s="134" t="str">
        <f>IFERROR(IF(O616="%10 sınırı aşılmıştır.",L616-T616,IFERROR(IF(F616="",IF(S616=1,0,IF(L616-S616=0,"",L616-S616)),IF(Veriler!M616="",L616,IF(L616*Veriler!M616=0,"",L616*Veriler!M616))),L616)),0)</f>
        <v/>
      </c>
      <c r="W616" s="146"/>
      <c r="X616" s="146"/>
      <c r="Y616" s="146"/>
    </row>
    <row r="617" spans="1:25" s="99" customFormat="1" ht="54.75" customHeight="1" x14ac:dyDescent="0.25">
      <c r="A617" s="96">
        <f t="shared" si="196"/>
        <v>453</v>
      </c>
      <c r="B617" s="175"/>
      <c r="C617" s="176"/>
      <c r="D617" s="113"/>
      <c r="E617" s="115"/>
      <c r="F617" s="174"/>
      <c r="G617" s="114" t="str">
        <f t="shared" si="191"/>
        <v/>
      </c>
      <c r="H617" s="115"/>
      <c r="I617" s="115"/>
      <c r="J617" s="115"/>
      <c r="K617" s="115"/>
      <c r="L617" s="133" t="str">
        <f t="shared" si="192"/>
        <v/>
      </c>
      <c r="M617" s="116" t="str">
        <f>IF(L617="", "", L617/Veriler!$X$1)</f>
        <v/>
      </c>
      <c r="N617" s="116" t="str">
        <f>IF(F617&lt;&gt;"", "İthal Girdi", IF(Veriler!T617="", "", IF(Veriler!S617="H", "%0,5 üzerindedir", IF(Veriler!T617&gt;0.1, "%10 sınırı aşılmıştır.", "Uygun"))))</f>
        <v>%0,5 üzerindedir</v>
      </c>
      <c r="O617" s="116" t="str">
        <f t="shared" si="193"/>
        <v xml:space="preserve"> </v>
      </c>
      <c r="P617" s="117"/>
      <c r="Q617" s="118"/>
      <c r="R617" s="119" t="str">
        <f t="shared" si="194"/>
        <v/>
      </c>
      <c r="S617" s="133">
        <f>IFERROR(IF(M617&lt;=0.005,IF(F617="",L617,0),IF(F617&lt;&gt;"",0,IF(P617="",0,IF(P617="H",0,IF(Q617&lt;Veriler!$G$2,L617*Veriler!$G$2,L617*Q617)))))," ")</f>
        <v>0</v>
      </c>
      <c r="T617" s="133">
        <f>IF(Veriler!T617&lt;=0.1, S617, IF(AND(Veriler!T617&gt;0.1, F617="", P617="E"), IF(Q617&gt;Veriler!$G$2, Q617*S617, IF(Q617&lt;Veriler!$G$2, Veriler!$G$2*S617, Q617*S617)), 0))</f>
        <v>0</v>
      </c>
      <c r="U617" s="133" t="str">
        <f t="shared" si="195"/>
        <v xml:space="preserve"> </v>
      </c>
      <c r="V617" s="134" t="str">
        <f>IFERROR(IF(O617="%10 sınırı aşılmıştır.",L617-T617,IFERROR(IF(F617="",IF(S617=1,0,IF(L617-S617=0,"",L617-S617)),IF(Veriler!M617="",L617,IF(L617*Veriler!M617=0,"",L617*Veriler!M617))),L617)),0)</f>
        <v/>
      </c>
      <c r="W617" s="146"/>
      <c r="X617" s="146"/>
      <c r="Y617" s="146"/>
    </row>
    <row r="618" spans="1:25" s="99" customFormat="1" ht="54.75" customHeight="1" x14ac:dyDescent="0.25">
      <c r="A618" s="96">
        <f t="shared" si="196"/>
        <v>454</v>
      </c>
      <c r="B618" s="175"/>
      <c r="C618" s="176"/>
      <c r="D618" s="113"/>
      <c r="E618" s="115"/>
      <c r="F618" s="174"/>
      <c r="G618" s="114" t="str">
        <f t="shared" si="191"/>
        <v/>
      </c>
      <c r="H618" s="115"/>
      <c r="I618" s="115"/>
      <c r="J618" s="115"/>
      <c r="K618" s="115"/>
      <c r="L618" s="133" t="str">
        <f t="shared" si="192"/>
        <v/>
      </c>
      <c r="M618" s="116" t="str">
        <f>IF(L618="", "", L618/Veriler!$X$1)</f>
        <v/>
      </c>
      <c r="N618" s="116" t="str">
        <f>IF(F618&lt;&gt;"", "İthal Girdi", IF(Veriler!T618="", "", IF(Veriler!S618="H", "%0,5 üzerindedir", IF(Veriler!T618&gt;0.1, "%10 sınırı aşılmıştır.", "Uygun"))))</f>
        <v>%0,5 üzerindedir</v>
      </c>
      <c r="O618" s="116" t="str">
        <f t="shared" si="193"/>
        <v xml:space="preserve"> </v>
      </c>
      <c r="P618" s="117"/>
      <c r="Q618" s="118"/>
      <c r="R618" s="119" t="str">
        <f t="shared" si="194"/>
        <v/>
      </c>
      <c r="S618" s="133">
        <f>IFERROR(IF(M618&lt;=0.005,IF(F618="",L618,0),IF(F618&lt;&gt;"",0,IF(P618="",0,IF(P618="H",0,IF(Q618&lt;Veriler!$G$2,L618*Veriler!$G$2,L618*Q618)))))," ")</f>
        <v>0</v>
      </c>
      <c r="T618" s="133">
        <f>IF(Veriler!T618&lt;=0.1, S618, IF(AND(Veriler!T618&gt;0.1, F618="", P618="E"), IF(Q618&gt;Veriler!$G$2, Q618*S618, IF(Q618&lt;Veriler!$G$2, Veriler!$G$2*S618, Q618*S618)), 0))</f>
        <v>0</v>
      </c>
      <c r="U618" s="133" t="str">
        <f t="shared" si="195"/>
        <v xml:space="preserve"> </v>
      </c>
      <c r="V618" s="134" t="str">
        <f>IFERROR(IF(O618="%10 sınırı aşılmıştır.",L618-T618,IFERROR(IF(F618="",IF(S618=1,0,IF(L618-S618=0,"",L618-S618)),IF(Veriler!M618="",L618,IF(L618*Veriler!M618=0,"",L618*Veriler!M618))),L618)),0)</f>
        <v/>
      </c>
      <c r="W618" s="146"/>
      <c r="X618" s="146"/>
      <c r="Y618" s="146"/>
    </row>
    <row r="619" spans="1:25" s="99" customFormat="1" ht="54.75" customHeight="1" x14ac:dyDescent="0.25">
      <c r="A619" s="96">
        <f t="shared" si="196"/>
        <v>455</v>
      </c>
      <c r="B619" s="175"/>
      <c r="C619" s="176"/>
      <c r="D619" s="113"/>
      <c r="E619" s="115"/>
      <c r="F619" s="174"/>
      <c r="G619" s="114" t="str">
        <f t="shared" si="191"/>
        <v/>
      </c>
      <c r="H619" s="115"/>
      <c r="I619" s="115"/>
      <c r="J619" s="115"/>
      <c r="K619" s="115"/>
      <c r="L619" s="133" t="str">
        <f t="shared" si="192"/>
        <v/>
      </c>
      <c r="M619" s="116" t="str">
        <f>IF(L619="", "", L619/Veriler!$X$1)</f>
        <v/>
      </c>
      <c r="N619" s="116" t="str">
        <f>IF(F619&lt;&gt;"", "İthal Girdi", IF(Veriler!T619="", "", IF(Veriler!S619="H", "%0,5 üzerindedir", IF(Veriler!T619&gt;0.1, "%10 sınırı aşılmıştır.", "Uygun"))))</f>
        <v>%0,5 üzerindedir</v>
      </c>
      <c r="O619" s="116" t="str">
        <f t="shared" si="193"/>
        <v xml:space="preserve"> </v>
      </c>
      <c r="P619" s="117"/>
      <c r="Q619" s="118"/>
      <c r="R619" s="119" t="str">
        <f t="shared" si="194"/>
        <v/>
      </c>
      <c r="S619" s="133">
        <f>IFERROR(IF(M619&lt;=0.005,IF(F619="",L619,0),IF(F619&lt;&gt;"",0,IF(P619="",0,IF(P619="H",0,IF(Q619&lt;Veriler!$G$2,L619*Veriler!$G$2,L619*Q619)))))," ")</f>
        <v>0</v>
      </c>
      <c r="T619" s="133">
        <f>IF(Veriler!T619&lt;=0.1, S619, IF(AND(Veriler!T619&gt;0.1, F619="", P619="E"), IF(Q619&gt;Veriler!$G$2, Q619*S619, IF(Q619&lt;Veriler!$G$2, Veriler!$G$2*S619, Q619*S619)), 0))</f>
        <v>0</v>
      </c>
      <c r="U619" s="133" t="str">
        <f t="shared" si="195"/>
        <v xml:space="preserve"> </v>
      </c>
      <c r="V619" s="134" t="str">
        <f>IFERROR(IF(O619="%10 sınırı aşılmıştır.",L619-T619,IFERROR(IF(F619="",IF(S619=1,0,IF(L619-S619=0,"",L619-S619)),IF(Veriler!M619="",L619,IF(L619*Veriler!M619=0,"",L619*Veriler!M619))),L619)),0)</f>
        <v/>
      </c>
      <c r="W619" s="146"/>
      <c r="X619" s="146"/>
      <c r="Y619" s="146"/>
    </row>
    <row r="620" spans="1:25" s="99" customFormat="1" ht="54.75" customHeight="1" x14ac:dyDescent="0.25">
      <c r="A620" s="96">
        <f t="shared" si="196"/>
        <v>456</v>
      </c>
      <c r="B620" s="175"/>
      <c r="C620" s="176"/>
      <c r="D620" s="113"/>
      <c r="E620" s="115"/>
      <c r="F620" s="174"/>
      <c r="G620" s="114" t="str">
        <f t="shared" si="191"/>
        <v/>
      </c>
      <c r="H620" s="115"/>
      <c r="I620" s="115"/>
      <c r="J620" s="115"/>
      <c r="K620" s="115"/>
      <c r="L620" s="133" t="str">
        <f t="shared" si="192"/>
        <v/>
      </c>
      <c r="M620" s="116" t="str">
        <f>IF(L620="", "", L620/Veriler!$X$1)</f>
        <v/>
      </c>
      <c r="N620" s="116" t="str">
        <f>IF(F620&lt;&gt;"", "İthal Girdi", IF(Veriler!T620="", "", IF(Veriler!S620="H", "%0,5 üzerindedir", IF(Veriler!T620&gt;0.1, "%10 sınırı aşılmıştır.", "Uygun"))))</f>
        <v>%0,5 üzerindedir</v>
      </c>
      <c r="O620" s="116" t="str">
        <f t="shared" si="193"/>
        <v xml:space="preserve"> </v>
      </c>
      <c r="P620" s="117"/>
      <c r="Q620" s="118"/>
      <c r="R620" s="119" t="str">
        <f t="shared" si="194"/>
        <v/>
      </c>
      <c r="S620" s="133">
        <f>IFERROR(IF(M620&lt;=0.005,IF(F620="",L620,0),IF(F620&lt;&gt;"",0,IF(P620="",0,IF(P620="H",0,IF(Q620&lt;Veriler!$G$2,L620*Veriler!$G$2,L620*Q620)))))," ")</f>
        <v>0</v>
      </c>
      <c r="T620" s="133">
        <f>IF(Veriler!T620&lt;=0.1, S620, IF(AND(Veriler!T620&gt;0.1, F620="", P620="E"), IF(Q620&gt;Veriler!$G$2, Q620*S620, IF(Q620&lt;Veriler!$G$2, Veriler!$G$2*S620, Q620*S620)), 0))</f>
        <v>0</v>
      </c>
      <c r="U620" s="133" t="str">
        <f t="shared" si="195"/>
        <v xml:space="preserve"> </v>
      </c>
      <c r="V620" s="134" t="str">
        <f>IFERROR(IF(O620="%10 sınırı aşılmıştır.",L620-T620,IFERROR(IF(F620="",IF(S620=1,0,IF(L620-S620=0,"",L620-S620)),IF(Veriler!M620="",L620,IF(L620*Veriler!M620=0,"",L620*Veriler!M620))),L620)),0)</f>
        <v/>
      </c>
      <c r="W620" s="146"/>
      <c r="X620" s="146"/>
      <c r="Y620" s="146"/>
    </row>
    <row r="621" spans="1:25" s="99" customFormat="1" ht="54.75" customHeight="1" x14ac:dyDescent="0.25">
      <c r="A621" s="96">
        <f t="shared" si="196"/>
        <v>457</v>
      </c>
      <c r="B621" s="175"/>
      <c r="C621" s="176"/>
      <c r="D621" s="113"/>
      <c r="E621" s="115"/>
      <c r="F621" s="174"/>
      <c r="G621" s="114" t="str">
        <f t="shared" si="191"/>
        <v/>
      </c>
      <c r="H621" s="115"/>
      <c r="I621" s="115"/>
      <c r="J621" s="115"/>
      <c r="K621" s="115"/>
      <c r="L621" s="133" t="str">
        <f t="shared" si="192"/>
        <v/>
      </c>
      <c r="M621" s="116" t="str">
        <f>IF(L621="", "", L621/Veriler!$X$1)</f>
        <v/>
      </c>
      <c r="N621" s="116" t="str">
        <f>IF(F621&lt;&gt;"", "İthal Girdi", IF(Veriler!T621="", "", IF(Veriler!S621="H", "%0,5 üzerindedir", IF(Veriler!T621&gt;0.1, "%10 sınırı aşılmıştır.", "Uygun"))))</f>
        <v>%0,5 üzerindedir</v>
      </c>
      <c r="O621" s="116" t="str">
        <f t="shared" si="193"/>
        <v xml:space="preserve"> </v>
      </c>
      <c r="P621" s="117"/>
      <c r="Q621" s="118"/>
      <c r="R621" s="119" t="str">
        <f t="shared" si="194"/>
        <v/>
      </c>
      <c r="S621" s="133">
        <f>IFERROR(IF(M621&lt;=0.005,IF(F621="",L621,0),IF(F621&lt;&gt;"",0,IF(P621="",0,IF(P621="H",0,IF(Q621&lt;Veriler!$G$2,L621*Veriler!$G$2,L621*Q621)))))," ")</f>
        <v>0</v>
      </c>
      <c r="T621" s="133">
        <f>IF(Veriler!T621&lt;=0.1, S621, IF(AND(Veriler!T621&gt;0.1, F621="", P621="E"), IF(Q621&gt;Veriler!$G$2, Q621*S621, IF(Q621&lt;Veriler!$G$2, Veriler!$G$2*S621, Q621*S621)), 0))</f>
        <v>0</v>
      </c>
      <c r="U621" s="133" t="str">
        <f t="shared" si="195"/>
        <v xml:space="preserve"> </v>
      </c>
      <c r="V621" s="134" t="str">
        <f>IFERROR(IF(O621="%10 sınırı aşılmıştır.",L621-T621,IFERROR(IF(F621="",IF(S621=1,0,IF(L621-S621=0,"",L621-S621)),IF(Veriler!M621="",L621,IF(L621*Veriler!M621=0,"",L621*Veriler!M621))),L621)),0)</f>
        <v/>
      </c>
      <c r="W621" s="146"/>
      <c r="X621" s="146"/>
      <c r="Y621" s="146"/>
    </row>
    <row r="622" spans="1:25" s="99" customFormat="1" ht="54.75" customHeight="1" x14ac:dyDescent="0.25">
      <c r="A622" s="96">
        <f t="shared" si="196"/>
        <v>458</v>
      </c>
      <c r="B622" s="175"/>
      <c r="C622" s="176"/>
      <c r="D622" s="113"/>
      <c r="E622" s="115"/>
      <c r="F622" s="174"/>
      <c r="G622" s="114" t="str">
        <f t="shared" si="191"/>
        <v/>
      </c>
      <c r="H622" s="115"/>
      <c r="I622" s="115"/>
      <c r="J622" s="115"/>
      <c r="K622" s="115"/>
      <c r="L622" s="133" t="str">
        <f t="shared" si="192"/>
        <v/>
      </c>
      <c r="M622" s="116" t="str">
        <f>IF(L622="", "", L622/Veriler!$X$1)</f>
        <v/>
      </c>
      <c r="N622" s="116" t="str">
        <f>IF(F622&lt;&gt;"", "İthal Girdi", IF(Veriler!T622="", "", IF(Veriler!S622="H", "%0,5 üzerindedir", IF(Veriler!T622&gt;0.1, "%10 sınırı aşılmıştır.", "Uygun"))))</f>
        <v>%0,5 üzerindedir</v>
      </c>
      <c r="O622" s="116" t="str">
        <f t="shared" si="193"/>
        <v xml:space="preserve"> </v>
      </c>
      <c r="P622" s="117"/>
      <c r="Q622" s="118"/>
      <c r="R622" s="119" t="str">
        <f t="shared" si="194"/>
        <v/>
      </c>
      <c r="S622" s="133">
        <f>IFERROR(IF(M622&lt;=0.005,IF(F622="",L622,0),IF(F622&lt;&gt;"",0,IF(P622="",0,IF(P622="H",0,IF(Q622&lt;Veriler!$G$2,L622*Veriler!$G$2,L622*Q622)))))," ")</f>
        <v>0</v>
      </c>
      <c r="T622" s="133">
        <f>IF(Veriler!T622&lt;=0.1, S622, IF(AND(Veriler!T622&gt;0.1, F622="", P622="E"), IF(Q622&gt;Veriler!$G$2, Q622*S622, IF(Q622&lt;Veriler!$G$2, Veriler!$G$2*S622, Q622*S622)), 0))</f>
        <v>0</v>
      </c>
      <c r="U622" s="133" t="str">
        <f t="shared" si="195"/>
        <v xml:space="preserve"> </v>
      </c>
      <c r="V622" s="134" t="str">
        <f>IFERROR(IF(O622="%10 sınırı aşılmıştır.",L622-T622,IFERROR(IF(F622="",IF(S622=1,0,IF(L622-S622=0,"",L622-S622)),IF(Veriler!M622="",L622,IF(L622*Veriler!M622=0,"",L622*Veriler!M622))),L622)),0)</f>
        <v/>
      </c>
      <c r="W622" s="146"/>
      <c r="X622" s="146"/>
      <c r="Y622" s="146"/>
    </row>
    <row r="623" spans="1:25" s="99" customFormat="1" ht="54.75" customHeight="1" x14ac:dyDescent="0.25">
      <c r="A623" s="96">
        <f t="shared" si="196"/>
        <v>459</v>
      </c>
      <c r="B623" s="175"/>
      <c r="C623" s="176"/>
      <c r="D623" s="113"/>
      <c r="E623" s="115"/>
      <c r="F623" s="174"/>
      <c r="G623" s="114" t="str">
        <f t="shared" si="191"/>
        <v/>
      </c>
      <c r="H623" s="115"/>
      <c r="I623" s="115"/>
      <c r="J623" s="115"/>
      <c r="K623" s="115"/>
      <c r="L623" s="133" t="str">
        <f t="shared" si="192"/>
        <v/>
      </c>
      <c r="M623" s="116" t="str">
        <f>IF(L623="", "", L623/Veriler!$X$1)</f>
        <v/>
      </c>
      <c r="N623" s="116" t="str">
        <f>IF(F623&lt;&gt;"", "İthal Girdi", IF(Veriler!T623="", "", IF(Veriler!S623="H", "%0,5 üzerindedir", IF(Veriler!T623&gt;0.1, "%10 sınırı aşılmıştır.", "Uygun"))))</f>
        <v>%0,5 üzerindedir</v>
      </c>
      <c r="O623" s="116" t="str">
        <f t="shared" si="193"/>
        <v xml:space="preserve"> </v>
      </c>
      <c r="P623" s="117"/>
      <c r="Q623" s="118"/>
      <c r="R623" s="119" t="str">
        <f t="shared" si="194"/>
        <v/>
      </c>
      <c r="S623" s="133">
        <f>IFERROR(IF(M623&lt;=0.005,IF(F623="",L623,0),IF(F623&lt;&gt;"",0,IF(P623="",0,IF(P623="H",0,IF(Q623&lt;Veriler!$G$2,L623*Veriler!$G$2,L623*Q623)))))," ")</f>
        <v>0</v>
      </c>
      <c r="T623" s="133">
        <f>IF(Veriler!T623&lt;=0.1, S623, IF(AND(Veriler!T623&gt;0.1, F623="", P623="E"), IF(Q623&gt;Veriler!$G$2, Q623*S623, IF(Q623&lt;Veriler!$G$2, Veriler!$G$2*S623, Q623*S623)), 0))</f>
        <v>0</v>
      </c>
      <c r="U623" s="133" t="str">
        <f t="shared" si="195"/>
        <v xml:space="preserve"> </v>
      </c>
      <c r="V623" s="134" t="str">
        <f>IFERROR(IF(O623="%10 sınırı aşılmıştır.",L623-T623,IFERROR(IF(F623="",IF(S623=1,0,IF(L623-S623=0,"",L623-S623)),IF(Veriler!M623="",L623,IF(L623*Veriler!M623=0,"",L623*Veriler!M623))),L623)),0)</f>
        <v/>
      </c>
      <c r="W623" s="146"/>
      <c r="X623" s="146"/>
      <c r="Y623" s="146"/>
    </row>
    <row r="624" spans="1:25" s="99" customFormat="1" ht="54.75" customHeight="1" x14ac:dyDescent="0.25">
      <c r="A624" s="96">
        <f t="shared" si="196"/>
        <v>460</v>
      </c>
      <c r="B624" s="175"/>
      <c r="C624" s="176"/>
      <c r="D624" s="113"/>
      <c r="E624" s="115"/>
      <c r="F624" s="174"/>
      <c r="G624" s="114" t="str">
        <f t="shared" si="191"/>
        <v/>
      </c>
      <c r="H624" s="115"/>
      <c r="I624" s="115"/>
      <c r="J624" s="115"/>
      <c r="K624" s="115"/>
      <c r="L624" s="133" t="str">
        <f t="shared" si="192"/>
        <v/>
      </c>
      <c r="M624" s="116" t="str">
        <f>IF(L624="", "", L624/Veriler!$X$1)</f>
        <v/>
      </c>
      <c r="N624" s="116" t="str">
        <f>IF(F624&lt;&gt;"", "İthal Girdi", IF(Veriler!T624="", "", IF(Veriler!S624="H", "%0,5 üzerindedir", IF(Veriler!T624&gt;0.1, "%10 sınırı aşılmıştır.", "Uygun"))))</f>
        <v>%0,5 üzerindedir</v>
      </c>
      <c r="O624" s="116" t="str">
        <f t="shared" si="193"/>
        <v xml:space="preserve"> </v>
      </c>
      <c r="P624" s="117"/>
      <c r="Q624" s="118"/>
      <c r="R624" s="119" t="str">
        <f t="shared" si="194"/>
        <v/>
      </c>
      <c r="S624" s="133">
        <f>IFERROR(IF(M624&lt;=0.005,IF(F624="",L624,0),IF(F624&lt;&gt;"",0,IF(P624="",0,IF(P624="H",0,IF(Q624&lt;Veriler!$G$2,L624*Veriler!$G$2,L624*Q624)))))," ")</f>
        <v>0</v>
      </c>
      <c r="T624" s="133">
        <f>IF(Veriler!T624&lt;=0.1, S624, IF(AND(Veriler!T624&gt;0.1, F624="", P624="E"), IF(Q624&gt;Veriler!$G$2, Q624*S624, IF(Q624&lt;Veriler!$G$2, Veriler!$G$2*S624, Q624*S624)), 0))</f>
        <v>0</v>
      </c>
      <c r="U624" s="133" t="str">
        <f t="shared" si="195"/>
        <v xml:space="preserve"> </v>
      </c>
      <c r="V624" s="134" t="str">
        <f>IFERROR(IF(O624="%10 sınırı aşılmıştır.",L624-T624,IFERROR(IF(F624="",IF(S624=1,0,IF(L624-S624=0,"",L624-S624)),IF(Veriler!M624="",L624,IF(L624*Veriler!M624=0,"",L624*Veriler!M624))),L624)),0)</f>
        <v/>
      </c>
      <c r="W624" s="146"/>
      <c r="X624" s="146"/>
      <c r="Y624" s="146"/>
    </row>
    <row r="625" spans="1:25" s="99" customFormat="1" ht="54.75" customHeight="1" x14ac:dyDescent="0.25">
      <c r="A625" s="96">
        <f t="shared" si="196"/>
        <v>461</v>
      </c>
      <c r="B625" s="175"/>
      <c r="C625" s="176"/>
      <c r="D625" s="113"/>
      <c r="E625" s="115"/>
      <c r="F625" s="174"/>
      <c r="G625" s="114" t="str">
        <f t="shared" si="191"/>
        <v/>
      </c>
      <c r="H625" s="115"/>
      <c r="I625" s="115"/>
      <c r="J625" s="115"/>
      <c r="K625" s="115"/>
      <c r="L625" s="133" t="str">
        <f t="shared" si="192"/>
        <v/>
      </c>
      <c r="M625" s="116" t="str">
        <f>IF(L625="", "", L625/Veriler!$X$1)</f>
        <v/>
      </c>
      <c r="N625" s="116" t="str">
        <f>IF(F625&lt;&gt;"", "İthal Girdi", IF(Veriler!T625="", "", IF(Veriler!S625="H", "%0,5 üzerindedir", IF(Veriler!T625&gt;0.1, "%10 sınırı aşılmıştır.", "Uygun"))))</f>
        <v>%0,5 üzerindedir</v>
      </c>
      <c r="O625" s="116" t="str">
        <f t="shared" si="193"/>
        <v xml:space="preserve"> </v>
      </c>
      <c r="P625" s="117"/>
      <c r="Q625" s="118"/>
      <c r="R625" s="119" t="str">
        <f t="shared" si="194"/>
        <v/>
      </c>
      <c r="S625" s="133">
        <f>IFERROR(IF(M625&lt;=0.005,IF(F625="",L625,0),IF(F625&lt;&gt;"",0,IF(P625="",0,IF(P625="H",0,IF(Q625&lt;Veriler!$G$2,L625*Veriler!$G$2,L625*Q625)))))," ")</f>
        <v>0</v>
      </c>
      <c r="T625" s="133">
        <f>IF(Veriler!T625&lt;=0.1, S625, IF(AND(Veriler!T625&gt;0.1, F625="", P625="E"), IF(Q625&gt;Veriler!$G$2, Q625*S625, IF(Q625&lt;Veriler!$G$2, Veriler!$G$2*S625, Q625*S625)), 0))</f>
        <v>0</v>
      </c>
      <c r="U625" s="133" t="str">
        <f t="shared" si="195"/>
        <v xml:space="preserve"> </v>
      </c>
      <c r="V625" s="134" t="str">
        <f>IFERROR(IF(O625="%10 sınırı aşılmıştır.",L625-T625,IFERROR(IF(F625="",IF(S625=1,0,IF(L625-S625=0,"",L625-S625)),IF(Veriler!M625="",L625,IF(L625*Veriler!M625=0,"",L625*Veriler!M625))),L625)),0)</f>
        <v/>
      </c>
      <c r="W625" s="146"/>
      <c r="X625" s="146"/>
      <c r="Y625" s="146"/>
    </row>
    <row r="626" spans="1:25" s="99" customFormat="1" ht="54.75" customHeight="1" x14ac:dyDescent="0.25">
      <c r="A626" s="96">
        <f t="shared" si="196"/>
        <v>462</v>
      </c>
      <c r="B626" s="175"/>
      <c r="C626" s="176"/>
      <c r="D626" s="113"/>
      <c r="E626" s="115"/>
      <c r="F626" s="174"/>
      <c r="G626" s="114" t="str">
        <f t="shared" si="191"/>
        <v/>
      </c>
      <c r="H626" s="115"/>
      <c r="I626" s="115"/>
      <c r="J626" s="115"/>
      <c r="K626" s="115"/>
      <c r="L626" s="133" t="str">
        <f t="shared" si="192"/>
        <v/>
      </c>
      <c r="M626" s="116" t="str">
        <f>IF(L626="", "", L626/Veriler!$X$1)</f>
        <v/>
      </c>
      <c r="N626" s="116" t="str">
        <f>IF(F626&lt;&gt;"", "İthal Girdi", IF(Veriler!T626="", "", IF(Veriler!S626="H", "%0,5 üzerindedir", IF(Veriler!T626&gt;0.1, "%10 sınırı aşılmıştır.", "Uygun"))))</f>
        <v>%0,5 üzerindedir</v>
      </c>
      <c r="O626" s="116" t="str">
        <f t="shared" si="193"/>
        <v xml:space="preserve"> </v>
      </c>
      <c r="P626" s="117"/>
      <c r="Q626" s="118"/>
      <c r="R626" s="119" t="str">
        <f t="shared" si="194"/>
        <v/>
      </c>
      <c r="S626" s="133">
        <f>IFERROR(IF(M626&lt;=0.005,IF(F626="",L626,0),IF(F626&lt;&gt;"",0,IF(P626="",0,IF(P626="H",0,IF(Q626&lt;Veriler!$G$2,L626*Veriler!$G$2,L626*Q626)))))," ")</f>
        <v>0</v>
      </c>
      <c r="T626" s="133">
        <f>IF(Veriler!T626&lt;=0.1, S626, IF(AND(Veriler!T626&gt;0.1, F626="", P626="E"), IF(Q626&gt;Veriler!$G$2, Q626*S626, IF(Q626&lt;Veriler!$G$2, Veriler!$G$2*S626, Q626*S626)), 0))</f>
        <v>0</v>
      </c>
      <c r="U626" s="133" t="str">
        <f t="shared" si="195"/>
        <v xml:space="preserve"> </v>
      </c>
      <c r="V626" s="134" t="str">
        <f>IFERROR(IF(O626="%10 sınırı aşılmıştır.",L626-T626,IFERROR(IF(F626="",IF(S626=1,0,IF(L626-S626=0,"",L626-S626)),IF(Veriler!M626="",L626,IF(L626*Veriler!M626=0,"",L626*Veriler!M626))),L626)),0)</f>
        <v/>
      </c>
      <c r="W626" s="146"/>
      <c r="X626" s="146"/>
      <c r="Y626" s="146"/>
    </row>
    <row r="627" spans="1:25" s="99" customFormat="1" ht="36" hidden="1" customHeight="1" x14ac:dyDescent="0.25">
      <c r="A627" s="101"/>
      <c r="B627" s="191" t="s">
        <v>16</v>
      </c>
      <c r="C627" s="176"/>
      <c r="D627" s="120"/>
      <c r="E627" s="171"/>
      <c r="F627" s="172"/>
      <c r="G627" s="121"/>
      <c r="H627" s="115"/>
      <c r="I627" s="115"/>
      <c r="J627" s="115"/>
      <c r="K627" s="115"/>
      <c r="L627" s="121"/>
      <c r="M627" s="121"/>
      <c r="N627" s="121"/>
      <c r="O627" s="121"/>
      <c r="P627" s="120"/>
      <c r="Q627" s="120"/>
      <c r="R627" s="183"/>
      <c r="S627" s="184"/>
      <c r="T627" s="121"/>
      <c r="U627" s="121"/>
      <c r="V627" s="121"/>
      <c r="W627" s="146"/>
      <c r="X627" s="146"/>
      <c r="Y627" s="146"/>
    </row>
    <row r="628" spans="1:25" s="99" customFormat="1" ht="54.75" customHeight="1" x14ac:dyDescent="0.25">
      <c r="A628" s="96">
        <f>A626+1</f>
        <v>463</v>
      </c>
      <c r="B628" s="175"/>
      <c r="C628" s="176"/>
      <c r="D628" s="113"/>
      <c r="E628" s="115"/>
      <c r="F628" s="174"/>
      <c r="G628" s="114" t="str">
        <f t="shared" ref="G628:G641" si="197">IF(AND(F628&lt;&gt;"",V628&lt;&gt;"",L628&lt;&gt;0),V628/L628,"")</f>
        <v/>
      </c>
      <c r="H628" s="115"/>
      <c r="I628" s="115"/>
      <c r="J628" s="115"/>
      <c r="K628" s="115"/>
      <c r="L628" s="133" t="str">
        <f t="shared" ref="L628:L641" si="198">IF(AND(H628&lt;&gt;0, J628&lt;&gt;0, K628&lt;&gt;0), H628*J628*K628, "")</f>
        <v/>
      </c>
      <c r="M628" s="116" t="str">
        <f>IF(L628="", "", L628/Veriler!$X$1)</f>
        <v/>
      </c>
      <c r="N628" s="116" t="str">
        <f>IF(F628&lt;&gt;"", "İthal Girdi", IF(Veriler!T628="", "", IF(Veriler!S628="H", "%0,5 üzerindedir", IF(Veriler!T628&gt;0.1, "%10 sınırı aşılmıştır.", "Uygun"))))</f>
        <v>%0,5 üzerindedir</v>
      </c>
      <c r="O628" s="116" t="str">
        <f t="shared" ref="O628:O641" si="199">IF(M628=""," ",N628)</f>
        <v xml:space="preserve"> </v>
      </c>
      <c r="P628" s="117"/>
      <c r="Q628" s="118"/>
      <c r="R628" s="119" t="str">
        <f t="shared" ref="R628:R641" si="200">IFERROR(IF(AND(T628&lt;&gt;"",L628&lt;&gt;"",L628&lt;&gt;0,T628&lt;&gt;0),T628/L628,"")," ")</f>
        <v/>
      </c>
      <c r="S628" s="133">
        <f>IFERROR(IF(M628&lt;=0.005,IF(F628="",L628,0),IF(F628&lt;&gt;"",0,IF(P628="",0,IF(P628="H",0,IF(Q628&lt;Veriler!$G$2,L628*Veriler!$G$2,L628*Q628)))))," ")</f>
        <v>0</v>
      </c>
      <c r="T628" s="133">
        <f>IF(Veriler!T628&lt;=0.1, S628, IF(AND(Veriler!T628&gt;0.1, F628="", P628="E"), IF(Q628&gt;Veriler!$G$2, Q628*S628, IF(Q628&lt;Veriler!$G$2, Veriler!$G$2*S628, Q628*S628)), 0))</f>
        <v>0</v>
      </c>
      <c r="U628" s="133" t="str">
        <f t="shared" ref="U628:U641" si="201">IF(T628=0," ",T628)</f>
        <v xml:space="preserve"> </v>
      </c>
      <c r="V628" s="134" t="str">
        <f>IFERROR(IF(O628="%10 sınırı aşılmıştır.",L628-T628,IFERROR(IF(F628="",IF(S628=1,0,IF(L628-S628=0,"",L628-S628)),IF(Veriler!M628="",L628,IF(L628*Veriler!M628=0,"",L628*Veriler!M628))),L628)),0)</f>
        <v/>
      </c>
      <c r="W628" s="146"/>
      <c r="X628" s="146"/>
      <c r="Y628" s="146"/>
    </row>
    <row r="629" spans="1:25" s="99" customFormat="1" ht="54.75" customHeight="1" x14ac:dyDescent="0.25">
      <c r="A629" s="96">
        <f t="shared" ref="A629:A641" si="202">A628+1</f>
        <v>464</v>
      </c>
      <c r="B629" s="175"/>
      <c r="C629" s="176"/>
      <c r="D629" s="113"/>
      <c r="E629" s="115"/>
      <c r="F629" s="174"/>
      <c r="G629" s="114" t="str">
        <f t="shared" si="197"/>
        <v/>
      </c>
      <c r="H629" s="115"/>
      <c r="I629" s="115"/>
      <c r="J629" s="115"/>
      <c r="K629" s="115"/>
      <c r="L629" s="133" t="str">
        <f t="shared" si="198"/>
        <v/>
      </c>
      <c r="M629" s="116" t="str">
        <f>IF(L629="", "", L629/Veriler!$X$1)</f>
        <v/>
      </c>
      <c r="N629" s="116" t="str">
        <f>IF(F629&lt;&gt;"", "İthal Girdi", IF(Veriler!T629="", "", IF(Veriler!S629="H", "%0,5 üzerindedir", IF(Veriler!T629&gt;0.1, "%10 sınırı aşılmıştır.", "Uygun"))))</f>
        <v>%0,5 üzerindedir</v>
      </c>
      <c r="O629" s="116" t="str">
        <f t="shared" si="199"/>
        <v xml:space="preserve"> </v>
      </c>
      <c r="P629" s="117"/>
      <c r="Q629" s="118"/>
      <c r="R629" s="119" t="str">
        <f t="shared" si="200"/>
        <v/>
      </c>
      <c r="S629" s="133">
        <f>IFERROR(IF(M629&lt;=0.005,IF(F629="",L629,0),IF(F629&lt;&gt;"",0,IF(P629="",0,IF(P629="H",0,IF(Q629&lt;Veriler!$G$2,L629*Veriler!$G$2,L629*Q629)))))," ")</f>
        <v>0</v>
      </c>
      <c r="T629" s="133">
        <f>IF(Veriler!T629&lt;=0.1, S629, IF(AND(Veriler!T629&gt;0.1, F629="", P629="E"), IF(Q629&gt;Veriler!$G$2, Q629*S629, IF(Q629&lt;Veriler!$G$2, Veriler!$G$2*S629, Q629*S629)), 0))</f>
        <v>0</v>
      </c>
      <c r="U629" s="133" t="str">
        <f t="shared" si="201"/>
        <v xml:space="preserve"> </v>
      </c>
      <c r="V629" s="134" t="str">
        <f>IFERROR(IF(O629="%10 sınırı aşılmıştır.",L629-T629,IFERROR(IF(F629="",IF(S629=1,0,IF(L629-S629=0,"",L629-S629)),IF(Veriler!M629="",L629,IF(L629*Veriler!M629=0,"",L629*Veriler!M629))),L629)),0)</f>
        <v/>
      </c>
      <c r="W629" s="146"/>
      <c r="X629" s="146"/>
      <c r="Y629" s="146"/>
    </row>
    <row r="630" spans="1:25" s="99" customFormat="1" ht="54.75" customHeight="1" x14ac:dyDescent="0.25">
      <c r="A630" s="96">
        <f t="shared" si="202"/>
        <v>465</v>
      </c>
      <c r="B630" s="175"/>
      <c r="C630" s="176"/>
      <c r="D630" s="113"/>
      <c r="E630" s="115"/>
      <c r="F630" s="174"/>
      <c r="G630" s="114" t="str">
        <f t="shared" si="197"/>
        <v/>
      </c>
      <c r="H630" s="115"/>
      <c r="I630" s="115"/>
      <c r="J630" s="115"/>
      <c r="K630" s="115"/>
      <c r="L630" s="133" t="str">
        <f t="shared" si="198"/>
        <v/>
      </c>
      <c r="M630" s="116" t="str">
        <f>IF(L630="", "", L630/Veriler!$X$1)</f>
        <v/>
      </c>
      <c r="N630" s="116" t="str">
        <f>IF(F630&lt;&gt;"", "İthal Girdi", IF(Veriler!T630="", "", IF(Veriler!S630="H", "%0,5 üzerindedir", IF(Veriler!T630&gt;0.1, "%10 sınırı aşılmıştır.", "Uygun"))))</f>
        <v>%0,5 üzerindedir</v>
      </c>
      <c r="O630" s="116" t="str">
        <f t="shared" si="199"/>
        <v xml:space="preserve"> </v>
      </c>
      <c r="P630" s="117"/>
      <c r="Q630" s="118"/>
      <c r="R630" s="119" t="str">
        <f t="shared" si="200"/>
        <v/>
      </c>
      <c r="S630" s="133">
        <f>IFERROR(IF(M630&lt;=0.005,IF(F630="",L630,0),IF(F630&lt;&gt;"",0,IF(P630="",0,IF(P630="H",0,IF(Q630&lt;Veriler!$G$2,L630*Veriler!$G$2,L630*Q630)))))," ")</f>
        <v>0</v>
      </c>
      <c r="T630" s="133">
        <f>IF(Veriler!T630&lt;=0.1, S630, IF(AND(Veriler!T630&gt;0.1, F630="", P630="E"), IF(Q630&gt;Veriler!$G$2, Q630*S630, IF(Q630&lt;Veriler!$G$2, Veriler!$G$2*S630, Q630*S630)), 0))</f>
        <v>0</v>
      </c>
      <c r="U630" s="133" t="str">
        <f t="shared" si="201"/>
        <v xml:space="preserve"> </v>
      </c>
      <c r="V630" s="134" t="str">
        <f>IFERROR(IF(O630="%10 sınırı aşılmıştır.",L630-T630,IFERROR(IF(F630="",IF(S630=1,0,IF(L630-S630=0,"",L630-S630)),IF(Veriler!M630="",L630,IF(L630*Veriler!M630=0,"",L630*Veriler!M630))),L630)),0)</f>
        <v/>
      </c>
      <c r="W630" s="146"/>
      <c r="X630" s="146"/>
      <c r="Y630" s="146"/>
    </row>
    <row r="631" spans="1:25" s="99" customFormat="1" ht="54.75" customHeight="1" x14ac:dyDescent="0.25">
      <c r="A631" s="96">
        <f t="shared" si="202"/>
        <v>466</v>
      </c>
      <c r="B631" s="175"/>
      <c r="C631" s="176"/>
      <c r="D631" s="113"/>
      <c r="E631" s="115"/>
      <c r="F631" s="174"/>
      <c r="G631" s="114" t="str">
        <f t="shared" si="197"/>
        <v/>
      </c>
      <c r="H631" s="115"/>
      <c r="I631" s="115"/>
      <c r="J631" s="115"/>
      <c r="K631" s="115"/>
      <c r="L631" s="133" t="str">
        <f t="shared" si="198"/>
        <v/>
      </c>
      <c r="M631" s="116" t="str">
        <f>IF(L631="", "", L631/Veriler!$X$1)</f>
        <v/>
      </c>
      <c r="N631" s="116" t="str">
        <f>IF(F631&lt;&gt;"", "İthal Girdi", IF(Veriler!T631="", "", IF(Veriler!S631="H", "%0,5 üzerindedir", IF(Veriler!T631&gt;0.1, "%10 sınırı aşılmıştır.", "Uygun"))))</f>
        <v>%0,5 üzerindedir</v>
      </c>
      <c r="O631" s="116" t="str">
        <f t="shared" si="199"/>
        <v xml:space="preserve"> </v>
      </c>
      <c r="P631" s="117"/>
      <c r="Q631" s="118"/>
      <c r="R631" s="119" t="str">
        <f t="shared" si="200"/>
        <v/>
      </c>
      <c r="S631" s="133">
        <f>IFERROR(IF(M631&lt;=0.005,IF(F631="",L631,0),IF(F631&lt;&gt;"",0,IF(P631="",0,IF(P631="H",0,IF(Q631&lt;Veriler!$G$2,L631*Veriler!$G$2,L631*Q631)))))," ")</f>
        <v>0</v>
      </c>
      <c r="T631" s="133">
        <f>IF(Veriler!T631&lt;=0.1, S631, IF(AND(Veriler!T631&gt;0.1, F631="", P631="E"), IF(Q631&gt;Veriler!$G$2, Q631*S631, IF(Q631&lt;Veriler!$G$2, Veriler!$G$2*S631, Q631*S631)), 0))</f>
        <v>0</v>
      </c>
      <c r="U631" s="133" t="str">
        <f t="shared" si="201"/>
        <v xml:space="preserve"> </v>
      </c>
      <c r="V631" s="134" t="str">
        <f>IFERROR(IF(O631="%10 sınırı aşılmıştır.",L631-T631,IFERROR(IF(F631="",IF(S631=1,0,IF(L631-S631=0,"",L631-S631)),IF(Veriler!M631="",L631,IF(L631*Veriler!M631=0,"",L631*Veriler!M631))),L631)),0)</f>
        <v/>
      </c>
      <c r="W631" s="146"/>
      <c r="X631" s="146"/>
      <c r="Y631" s="146"/>
    </row>
    <row r="632" spans="1:25" s="99" customFormat="1" ht="54.75" customHeight="1" x14ac:dyDescent="0.25">
      <c r="A632" s="96">
        <f t="shared" si="202"/>
        <v>467</v>
      </c>
      <c r="B632" s="175"/>
      <c r="C632" s="176"/>
      <c r="D632" s="113"/>
      <c r="E632" s="115"/>
      <c r="F632" s="174"/>
      <c r="G632" s="114" t="str">
        <f t="shared" si="197"/>
        <v/>
      </c>
      <c r="H632" s="115"/>
      <c r="I632" s="115"/>
      <c r="J632" s="115"/>
      <c r="K632" s="115"/>
      <c r="L632" s="133" t="str">
        <f t="shared" si="198"/>
        <v/>
      </c>
      <c r="M632" s="116" t="str">
        <f>IF(L632="", "", L632/Veriler!$X$1)</f>
        <v/>
      </c>
      <c r="N632" s="116" t="str">
        <f>IF(F632&lt;&gt;"", "İthal Girdi", IF(Veriler!T632="", "", IF(Veriler!S632="H", "%0,5 üzerindedir", IF(Veriler!T632&gt;0.1, "%10 sınırı aşılmıştır.", "Uygun"))))</f>
        <v>%0,5 üzerindedir</v>
      </c>
      <c r="O632" s="116" t="str">
        <f t="shared" si="199"/>
        <v xml:space="preserve"> </v>
      </c>
      <c r="P632" s="117"/>
      <c r="Q632" s="118"/>
      <c r="R632" s="119" t="str">
        <f t="shared" si="200"/>
        <v/>
      </c>
      <c r="S632" s="133">
        <f>IFERROR(IF(M632&lt;=0.005,IF(F632="",L632,0),IF(F632&lt;&gt;"",0,IF(P632="",0,IF(P632="H",0,IF(Q632&lt;Veriler!$G$2,L632*Veriler!$G$2,L632*Q632)))))," ")</f>
        <v>0</v>
      </c>
      <c r="T632" s="133">
        <f>IF(Veriler!T632&lt;=0.1, S632, IF(AND(Veriler!T632&gt;0.1, F632="", P632="E"), IF(Q632&gt;Veriler!$G$2, Q632*S632, IF(Q632&lt;Veriler!$G$2, Veriler!$G$2*S632, Q632*S632)), 0))</f>
        <v>0</v>
      </c>
      <c r="U632" s="133" t="str">
        <f t="shared" si="201"/>
        <v xml:space="preserve"> </v>
      </c>
      <c r="V632" s="134" t="str">
        <f>IFERROR(IF(O632="%10 sınırı aşılmıştır.",L632-T632,IFERROR(IF(F632="",IF(S632=1,0,IF(L632-S632=0,"",L632-S632)),IF(Veriler!M632="",L632,IF(L632*Veriler!M632=0,"",L632*Veriler!M632))),L632)),0)</f>
        <v/>
      </c>
      <c r="W632" s="146"/>
      <c r="X632" s="146"/>
      <c r="Y632" s="146"/>
    </row>
    <row r="633" spans="1:25" s="99" customFormat="1" ht="54.75" customHeight="1" x14ac:dyDescent="0.25">
      <c r="A633" s="96">
        <f t="shared" si="202"/>
        <v>468</v>
      </c>
      <c r="B633" s="175"/>
      <c r="C633" s="176"/>
      <c r="D633" s="113"/>
      <c r="E633" s="115"/>
      <c r="F633" s="174"/>
      <c r="G633" s="114" t="str">
        <f t="shared" si="197"/>
        <v/>
      </c>
      <c r="H633" s="115"/>
      <c r="I633" s="115"/>
      <c r="J633" s="115"/>
      <c r="K633" s="115"/>
      <c r="L633" s="133" t="str">
        <f t="shared" si="198"/>
        <v/>
      </c>
      <c r="M633" s="116" t="str">
        <f>IF(L633="", "", L633/Veriler!$X$1)</f>
        <v/>
      </c>
      <c r="N633" s="116" t="str">
        <f>IF(F633&lt;&gt;"", "İthal Girdi", IF(Veriler!T633="", "", IF(Veriler!S633="H", "%0,5 üzerindedir", IF(Veriler!T633&gt;0.1, "%10 sınırı aşılmıştır.", "Uygun"))))</f>
        <v>%0,5 üzerindedir</v>
      </c>
      <c r="O633" s="116" t="str">
        <f t="shared" si="199"/>
        <v xml:space="preserve"> </v>
      </c>
      <c r="P633" s="117"/>
      <c r="Q633" s="118"/>
      <c r="R633" s="119" t="str">
        <f t="shared" si="200"/>
        <v/>
      </c>
      <c r="S633" s="133">
        <f>IFERROR(IF(M633&lt;=0.005,IF(F633="",L633,0),IF(F633&lt;&gt;"",0,IF(P633="",0,IF(P633="H",0,IF(Q633&lt;Veriler!$G$2,L633*Veriler!$G$2,L633*Q633)))))," ")</f>
        <v>0</v>
      </c>
      <c r="T633" s="133">
        <f>IF(Veriler!T633&lt;=0.1, S633, IF(AND(Veriler!T633&gt;0.1, F633="", P633="E"), IF(Q633&gt;Veriler!$G$2, Q633*S633, IF(Q633&lt;Veriler!$G$2, Veriler!$G$2*S633, Q633*S633)), 0))</f>
        <v>0</v>
      </c>
      <c r="U633" s="133" t="str">
        <f t="shared" si="201"/>
        <v xml:space="preserve"> </v>
      </c>
      <c r="V633" s="134" t="str">
        <f>IFERROR(IF(O633="%10 sınırı aşılmıştır.",L633-T633,IFERROR(IF(F633="",IF(S633=1,0,IF(L633-S633=0,"",L633-S633)),IF(Veriler!M633="",L633,IF(L633*Veriler!M633=0,"",L633*Veriler!M633))),L633)),0)</f>
        <v/>
      </c>
      <c r="W633" s="146"/>
      <c r="X633" s="146"/>
      <c r="Y633" s="146"/>
    </row>
    <row r="634" spans="1:25" s="99" customFormat="1" ht="54.75" customHeight="1" x14ac:dyDescent="0.25">
      <c r="A634" s="96">
        <f t="shared" si="202"/>
        <v>469</v>
      </c>
      <c r="B634" s="175"/>
      <c r="C634" s="176"/>
      <c r="D634" s="113"/>
      <c r="E634" s="115"/>
      <c r="F634" s="174"/>
      <c r="G634" s="114" t="str">
        <f t="shared" si="197"/>
        <v/>
      </c>
      <c r="H634" s="115"/>
      <c r="I634" s="115"/>
      <c r="J634" s="115"/>
      <c r="K634" s="115"/>
      <c r="L634" s="133" t="str">
        <f t="shared" si="198"/>
        <v/>
      </c>
      <c r="M634" s="116" t="str">
        <f>IF(L634="", "", L634/Veriler!$X$1)</f>
        <v/>
      </c>
      <c r="N634" s="116" t="str">
        <f>IF(F634&lt;&gt;"", "İthal Girdi", IF(Veriler!T634="", "", IF(Veriler!S634="H", "%0,5 üzerindedir", IF(Veriler!T634&gt;0.1, "%10 sınırı aşılmıştır.", "Uygun"))))</f>
        <v>%0,5 üzerindedir</v>
      </c>
      <c r="O634" s="116" t="str">
        <f t="shared" si="199"/>
        <v xml:space="preserve"> </v>
      </c>
      <c r="P634" s="117"/>
      <c r="Q634" s="118"/>
      <c r="R634" s="119" t="str">
        <f t="shared" si="200"/>
        <v/>
      </c>
      <c r="S634" s="133">
        <f>IFERROR(IF(M634&lt;=0.005,IF(F634="",L634,0),IF(F634&lt;&gt;"",0,IF(P634="",0,IF(P634="H",0,IF(Q634&lt;Veriler!$G$2,L634*Veriler!$G$2,L634*Q634)))))," ")</f>
        <v>0</v>
      </c>
      <c r="T634" s="133">
        <f>IF(Veriler!T634&lt;=0.1, S634, IF(AND(Veriler!T634&gt;0.1, F634="", P634="E"), IF(Q634&gt;Veriler!$G$2, Q634*S634, IF(Q634&lt;Veriler!$G$2, Veriler!$G$2*S634, Q634*S634)), 0))</f>
        <v>0</v>
      </c>
      <c r="U634" s="133" t="str">
        <f t="shared" si="201"/>
        <v xml:space="preserve"> </v>
      </c>
      <c r="V634" s="134" t="str">
        <f>IFERROR(IF(O634="%10 sınırı aşılmıştır.",L634-T634,IFERROR(IF(F634="",IF(S634=1,0,IF(L634-S634=0,"",L634-S634)),IF(Veriler!M634="",L634,IF(L634*Veriler!M634=0,"",L634*Veriler!M634))),L634)),0)</f>
        <v/>
      </c>
      <c r="W634" s="146"/>
      <c r="X634" s="146"/>
      <c r="Y634" s="146"/>
    </row>
    <row r="635" spans="1:25" s="99" customFormat="1" ht="54.75" customHeight="1" x14ac:dyDescent="0.25">
      <c r="A635" s="96">
        <f t="shared" si="202"/>
        <v>470</v>
      </c>
      <c r="B635" s="175"/>
      <c r="C635" s="176"/>
      <c r="D635" s="113"/>
      <c r="E635" s="115"/>
      <c r="F635" s="174"/>
      <c r="G635" s="114" t="str">
        <f t="shared" si="197"/>
        <v/>
      </c>
      <c r="H635" s="115"/>
      <c r="I635" s="115"/>
      <c r="J635" s="115"/>
      <c r="K635" s="115"/>
      <c r="L635" s="133" t="str">
        <f t="shared" si="198"/>
        <v/>
      </c>
      <c r="M635" s="116" t="str">
        <f>IF(L635="", "", L635/Veriler!$X$1)</f>
        <v/>
      </c>
      <c r="N635" s="116" t="str">
        <f>IF(F635&lt;&gt;"", "İthal Girdi", IF(Veriler!T635="", "", IF(Veriler!S635="H", "%0,5 üzerindedir", IF(Veriler!T635&gt;0.1, "%10 sınırı aşılmıştır.", "Uygun"))))</f>
        <v>%0,5 üzerindedir</v>
      </c>
      <c r="O635" s="116" t="str">
        <f t="shared" si="199"/>
        <v xml:space="preserve"> </v>
      </c>
      <c r="P635" s="117"/>
      <c r="Q635" s="118"/>
      <c r="R635" s="119" t="str">
        <f t="shared" si="200"/>
        <v/>
      </c>
      <c r="S635" s="133">
        <f>IFERROR(IF(M635&lt;=0.005,IF(F635="",L635,0),IF(F635&lt;&gt;"",0,IF(P635="",0,IF(P635="H",0,IF(Q635&lt;Veriler!$G$2,L635*Veriler!$G$2,L635*Q635)))))," ")</f>
        <v>0</v>
      </c>
      <c r="T635" s="133">
        <f>IF(Veriler!T635&lt;=0.1, S635, IF(AND(Veriler!T635&gt;0.1, F635="", P635="E"), IF(Q635&gt;Veriler!$G$2, Q635*S635, IF(Q635&lt;Veriler!$G$2, Veriler!$G$2*S635, Q635*S635)), 0))</f>
        <v>0</v>
      </c>
      <c r="U635" s="133" t="str">
        <f t="shared" si="201"/>
        <v xml:space="preserve"> </v>
      </c>
      <c r="V635" s="134" t="str">
        <f>IFERROR(IF(O635="%10 sınırı aşılmıştır.",L635-T635,IFERROR(IF(F635="",IF(S635=1,0,IF(L635-S635=0,"",L635-S635)),IF(Veriler!M635="",L635,IF(L635*Veriler!M635=0,"",L635*Veriler!M635))),L635)),0)</f>
        <v/>
      </c>
      <c r="W635" s="146"/>
      <c r="X635" s="146"/>
      <c r="Y635" s="146"/>
    </row>
    <row r="636" spans="1:25" s="99" customFormat="1" ht="54.75" customHeight="1" x14ac:dyDescent="0.25">
      <c r="A636" s="96">
        <f t="shared" si="202"/>
        <v>471</v>
      </c>
      <c r="B636" s="175"/>
      <c r="C636" s="176"/>
      <c r="D636" s="113"/>
      <c r="E636" s="115"/>
      <c r="F636" s="174"/>
      <c r="G636" s="114" t="str">
        <f t="shared" si="197"/>
        <v/>
      </c>
      <c r="H636" s="115"/>
      <c r="I636" s="115"/>
      <c r="J636" s="115"/>
      <c r="K636" s="115"/>
      <c r="L636" s="133" t="str">
        <f t="shared" si="198"/>
        <v/>
      </c>
      <c r="M636" s="116" t="str">
        <f>IF(L636="", "", L636/Veriler!$X$1)</f>
        <v/>
      </c>
      <c r="N636" s="116" t="str">
        <f>IF(F636&lt;&gt;"", "İthal Girdi", IF(Veriler!T636="", "", IF(Veriler!S636="H", "%0,5 üzerindedir", IF(Veriler!T636&gt;0.1, "%10 sınırı aşılmıştır.", "Uygun"))))</f>
        <v>%0,5 üzerindedir</v>
      </c>
      <c r="O636" s="116" t="str">
        <f t="shared" si="199"/>
        <v xml:space="preserve"> </v>
      </c>
      <c r="P636" s="117"/>
      <c r="Q636" s="118"/>
      <c r="R636" s="119" t="str">
        <f t="shared" si="200"/>
        <v/>
      </c>
      <c r="S636" s="133">
        <f>IFERROR(IF(M636&lt;=0.005,IF(F636="",L636,0),IF(F636&lt;&gt;"",0,IF(P636="",0,IF(P636="H",0,IF(Q636&lt;Veriler!$G$2,L636*Veriler!$G$2,L636*Q636)))))," ")</f>
        <v>0</v>
      </c>
      <c r="T636" s="133">
        <f>IF(Veriler!T636&lt;=0.1, S636, IF(AND(Veriler!T636&gt;0.1, F636="", P636="E"), IF(Q636&gt;Veriler!$G$2, Q636*S636, IF(Q636&lt;Veriler!$G$2, Veriler!$G$2*S636, Q636*S636)), 0))</f>
        <v>0</v>
      </c>
      <c r="U636" s="133" t="str">
        <f t="shared" si="201"/>
        <v xml:space="preserve"> </v>
      </c>
      <c r="V636" s="134" t="str">
        <f>IFERROR(IF(O636="%10 sınırı aşılmıştır.",L636-T636,IFERROR(IF(F636="",IF(S636=1,0,IF(L636-S636=0,"",L636-S636)),IF(Veriler!M636="",L636,IF(L636*Veriler!M636=0,"",L636*Veriler!M636))),L636)),0)</f>
        <v/>
      </c>
      <c r="W636" s="146"/>
      <c r="X636" s="146"/>
      <c r="Y636" s="146"/>
    </row>
    <row r="637" spans="1:25" s="99" customFormat="1" ht="54.75" customHeight="1" x14ac:dyDescent="0.25">
      <c r="A637" s="96">
        <f t="shared" si="202"/>
        <v>472</v>
      </c>
      <c r="B637" s="175"/>
      <c r="C637" s="176"/>
      <c r="D637" s="113"/>
      <c r="E637" s="115"/>
      <c r="F637" s="174"/>
      <c r="G637" s="114" t="str">
        <f t="shared" si="197"/>
        <v/>
      </c>
      <c r="H637" s="115"/>
      <c r="I637" s="115"/>
      <c r="J637" s="115"/>
      <c r="K637" s="115"/>
      <c r="L637" s="133" t="str">
        <f t="shared" si="198"/>
        <v/>
      </c>
      <c r="M637" s="116" t="str">
        <f>IF(L637="", "", L637/Veriler!$X$1)</f>
        <v/>
      </c>
      <c r="N637" s="116" t="str">
        <f>IF(F637&lt;&gt;"", "İthal Girdi", IF(Veriler!T637="", "", IF(Veriler!S637="H", "%0,5 üzerindedir", IF(Veriler!T637&gt;0.1, "%10 sınırı aşılmıştır.", "Uygun"))))</f>
        <v>%0,5 üzerindedir</v>
      </c>
      <c r="O637" s="116" t="str">
        <f t="shared" si="199"/>
        <v xml:space="preserve"> </v>
      </c>
      <c r="P637" s="117"/>
      <c r="Q637" s="118"/>
      <c r="R637" s="119" t="str">
        <f t="shared" si="200"/>
        <v/>
      </c>
      <c r="S637" s="133">
        <f>IFERROR(IF(M637&lt;=0.005,IF(F637="",L637,0),IF(F637&lt;&gt;"",0,IF(P637="",0,IF(P637="H",0,IF(Q637&lt;Veriler!$G$2,L637*Veriler!$G$2,L637*Q637)))))," ")</f>
        <v>0</v>
      </c>
      <c r="T637" s="133">
        <f>IF(Veriler!T637&lt;=0.1, S637, IF(AND(Veriler!T637&gt;0.1, F637="", P637="E"), IF(Q637&gt;Veriler!$G$2, Q637*S637, IF(Q637&lt;Veriler!$G$2, Veriler!$G$2*S637, Q637*S637)), 0))</f>
        <v>0</v>
      </c>
      <c r="U637" s="133" t="str">
        <f t="shared" si="201"/>
        <v xml:space="preserve"> </v>
      </c>
      <c r="V637" s="134" t="str">
        <f>IFERROR(IF(O637="%10 sınırı aşılmıştır.",L637-T637,IFERROR(IF(F637="",IF(S637=1,0,IF(L637-S637=0,"",L637-S637)),IF(Veriler!M637="",L637,IF(L637*Veriler!M637=0,"",L637*Veriler!M637))),L637)),0)</f>
        <v/>
      </c>
      <c r="W637" s="146"/>
      <c r="X637" s="146"/>
      <c r="Y637" s="146"/>
    </row>
    <row r="638" spans="1:25" s="99" customFormat="1" ht="54.75" customHeight="1" x14ac:dyDescent="0.25">
      <c r="A638" s="96">
        <f t="shared" si="202"/>
        <v>473</v>
      </c>
      <c r="B638" s="175"/>
      <c r="C638" s="176"/>
      <c r="D638" s="113"/>
      <c r="E638" s="115"/>
      <c r="F638" s="174"/>
      <c r="G638" s="114" t="str">
        <f t="shared" si="197"/>
        <v/>
      </c>
      <c r="H638" s="115"/>
      <c r="I638" s="115"/>
      <c r="J638" s="115"/>
      <c r="K638" s="115"/>
      <c r="L638" s="133" t="str">
        <f t="shared" si="198"/>
        <v/>
      </c>
      <c r="M638" s="116" t="str">
        <f>IF(L638="", "", L638/Veriler!$X$1)</f>
        <v/>
      </c>
      <c r="N638" s="116" t="str">
        <f>IF(F638&lt;&gt;"", "İthal Girdi", IF(Veriler!T638="", "", IF(Veriler!S638="H", "%0,5 üzerindedir", IF(Veriler!T638&gt;0.1, "%10 sınırı aşılmıştır.", "Uygun"))))</f>
        <v>%0,5 üzerindedir</v>
      </c>
      <c r="O638" s="116" t="str">
        <f t="shared" si="199"/>
        <v xml:space="preserve"> </v>
      </c>
      <c r="P638" s="117"/>
      <c r="Q638" s="118"/>
      <c r="R638" s="119" t="str">
        <f t="shared" si="200"/>
        <v/>
      </c>
      <c r="S638" s="133">
        <f>IFERROR(IF(M638&lt;=0.005,IF(F638="",L638,0),IF(F638&lt;&gt;"",0,IF(P638="",0,IF(P638="H",0,IF(Q638&lt;Veriler!$G$2,L638*Veriler!$G$2,L638*Q638)))))," ")</f>
        <v>0</v>
      </c>
      <c r="T638" s="133">
        <f>IF(Veriler!T638&lt;=0.1, S638, IF(AND(Veriler!T638&gt;0.1, F638="", P638="E"), IF(Q638&gt;Veriler!$G$2, Q638*S638, IF(Q638&lt;Veriler!$G$2, Veriler!$G$2*S638, Q638*S638)), 0))</f>
        <v>0</v>
      </c>
      <c r="U638" s="133" t="str">
        <f t="shared" si="201"/>
        <v xml:space="preserve"> </v>
      </c>
      <c r="V638" s="134" t="str">
        <f>IFERROR(IF(O638="%10 sınırı aşılmıştır.",L638-T638,IFERROR(IF(F638="",IF(S638=1,0,IF(L638-S638=0,"",L638-S638)),IF(Veriler!M638="",L638,IF(L638*Veriler!M638=0,"",L638*Veriler!M638))),L638)),0)</f>
        <v/>
      </c>
      <c r="W638" s="146"/>
      <c r="X638" s="146"/>
      <c r="Y638" s="146"/>
    </row>
    <row r="639" spans="1:25" s="99" customFormat="1" ht="54.75" customHeight="1" x14ac:dyDescent="0.25">
      <c r="A639" s="96">
        <f t="shared" si="202"/>
        <v>474</v>
      </c>
      <c r="B639" s="175"/>
      <c r="C639" s="176"/>
      <c r="D639" s="113"/>
      <c r="E639" s="115"/>
      <c r="F639" s="174"/>
      <c r="G639" s="114" t="str">
        <f t="shared" si="197"/>
        <v/>
      </c>
      <c r="H639" s="115"/>
      <c r="I639" s="115"/>
      <c r="J639" s="115"/>
      <c r="K639" s="115"/>
      <c r="L639" s="133" t="str">
        <f t="shared" si="198"/>
        <v/>
      </c>
      <c r="M639" s="116" t="str">
        <f>IF(L639="", "", L639/Veriler!$X$1)</f>
        <v/>
      </c>
      <c r="N639" s="116" t="str">
        <f>IF(F639&lt;&gt;"", "İthal Girdi", IF(Veriler!T639="", "", IF(Veriler!S639="H", "%0,5 üzerindedir", IF(Veriler!T639&gt;0.1, "%10 sınırı aşılmıştır.", "Uygun"))))</f>
        <v>%0,5 üzerindedir</v>
      </c>
      <c r="O639" s="116" t="str">
        <f t="shared" si="199"/>
        <v xml:space="preserve"> </v>
      </c>
      <c r="P639" s="117"/>
      <c r="Q639" s="118"/>
      <c r="R639" s="119" t="str">
        <f t="shared" si="200"/>
        <v/>
      </c>
      <c r="S639" s="133">
        <f>IFERROR(IF(M639&lt;=0.005,IF(F639="",L639,0),IF(F639&lt;&gt;"",0,IF(P639="",0,IF(P639="H",0,IF(Q639&lt;Veriler!$G$2,L639*Veriler!$G$2,L639*Q639)))))," ")</f>
        <v>0</v>
      </c>
      <c r="T639" s="133">
        <f>IF(Veriler!T639&lt;=0.1, S639, IF(AND(Veriler!T639&gt;0.1, F639="", P639="E"), IF(Q639&gt;Veriler!$G$2, Q639*S639, IF(Q639&lt;Veriler!$G$2, Veriler!$G$2*S639, Q639*S639)), 0))</f>
        <v>0</v>
      </c>
      <c r="U639" s="133" t="str">
        <f t="shared" si="201"/>
        <v xml:space="preserve"> </v>
      </c>
      <c r="V639" s="134" t="str">
        <f>IFERROR(IF(O639="%10 sınırı aşılmıştır.",L639-T639,IFERROR(IF(F639="",IF(S639=1,0,IF(L639-S639=0,"",L639-S639)),IF(Veriler!M639="",L639,IF(L639*Veriler!M639=0,"",L639*Veriler!M639))),L639)),0)</f>
        <v/>
      </c>
      <c r="W639" s="146"/>
      <c r="X639" s="146"/>
      <c r="Y639" s="146"/>
    </row>
    <row r="640" spans="1:25" s="99" customFormat="1" ht="54.75" customHeight="1" x14ac:dyDescent="0.25">
      <c r="A640" s="96">
        <f t="shared" si="202"/>
        <v>475</v>
      </c>
      <c r="B640" s="175"/>
      <c r="C640" s="176"/>
      <c r="D640" s="113"/>
      <c r="E640" s="115"/>
      <c r="F640" s="174"/>
      <c r="G640" s="114" t="str">
        <f t="shared" si="197"/>
        <v/>
      </c>
      <c r="H640" s="115"/>
      <c r="I640" s="115"/>
      <c r="J640" s="115"/>
      <c r="K640" s="115"/>
      <c r="L640" s="133" t="str">
        <f t="shared" si="198"/>
        <v/>
      </c>
      <c r="M640" s="116" t="str">
        <f>IF(L640="", "", L640/Veriler!$X$1)</f>
        <v/>
      </c>
      <c r="N640" s="116" t="str">
        <f>IF(F640&lt;&gt;"", "İthal Girdi", IF(Veriler!T640="", "", IF(Veriler!S640="H", "%0,5 üzerindedir", IF(Veriler!T640&gt;0.1, "%10 sınırı aşılmıştır.", "Uygun"))))</f>
        <v>%0,5 üzerindedir</v>
      </c>
      <c r="O640" s="116" t="str">
        <f t="shared" si="199"/>
        <v xml:space="preserve"> </v>
      </c>
      <c r="P640" s="117"/>
      <c r="Q640" s="118"/>
      <c r="R640" s="119" t="str">
        <f t="shared" si="200"/>
        <v/>
      </c>
      <c r="S640" s="133">
        <f>IFERROR(IF(M640&lt;=0.005,IF(F640="",L640,0),IF(F640&lt;&gt;"",0,IF(P640="",0,IF(P640="H",0,IF(Q640&lt;Veriler!$G$2,L640*Veriler!$G$2,L640*Q640)))))," ")</f>
        <v>0</v>
      </c>
      <c r="T640" s="133">
        <f>IF(Veriler!T640&lt;=0.1, S640, IF(AND(Veriler!T640&gt;0.1, F640="", P640="E"), IF(Q640&gt;Veriler!$G$2, Q640*S640, IF(Q640&lt;Veriler!$G$2, Veriler!$G$2*S640, Q640*S640)), 0))</f>
        <v>0</v>
      </c>
      <c r="U640" s="133" t="str">
        <f t="shared" si="201"/>
        <v xml:space="preserve"> </v>
      </c>
      <c r="V640" s="134" t="str">
        <f>IFERROR(IF(O640="%10 sınırı aşılmıştır.",L640-T640,IFERROR(IF(F640="",IF(S640=1,0,IF(L640-S640=0,"",L640-S640)),IF(Veriler!M640="",L640,IF(L640*Veriler!M640=0,"",L640*Veriler!M640))),L640)),0)</f>
        <v/>
      </c>
      <c r="W640" s="146"/>
      <c r="X640" s="146"/>
      <c r="Y640" s="146"/>
    </row>
    <row r="641" spans="1:25" s="99" customFormat="1" ht="54.75" customHeight="1" x14ac:dyDescent="0.25">
      <c r="A641" s="96">
        <f t="shared" si="202"/>
        <v>476</v>
      </c>
      <c r="B641" s="175"/>
      <c r="C641" s="176"/>
      <c r="D641" s="113"/>
      <c r="E641" s="115"/>
      <c r="F641" s="174"/>
      <c r="G641" s="114" t="str">
        <f t="shared" si="197"/>
        <v/>
      </c>
      <c r="H641" s="115"/>
      <c r="I641" s="115"/>
      <c r="J641" s="115"/>
      <c r="K641" s="115"/>
      <c r="L641" s="133" t="str">
        <f t="shared" si="198"/>
        <v/>
      </c>
      <c r="M641" s="116" t="str">
        <f>IF(L641="", "", L641/Veriler!$X$1)</f>
        <v/>
      </c>
      <c r="N641" s="116" t="str">
        <f>IF(F641&lt;&gt;"", "İthal Girdi", IF(Veriler!T641="", "", IF(Veriler!S641="H", "%0,5 üzerindedir", IF(Veriler!T641&gt;0.1, "%10 sınırı aşılmıştır.", "Uygun"))))</f>
        <v>%0,5 üzerindedir</v>
      </c>
      <c r="O641" s="116" t="str">
        <f t="shared" si="199"/>
        <v xml:space="preserve"> </v>
      </c>
      <c r="P641" s="117"/>
      <c r="Q641" s="118"/>
      <c r="R641" s="119" t="str">
        <f t="shared" si="200"/>
        <v/>
      </c>
      <c r="S641" s="133">
        <f>IFERROR(IF(M641&lt;=0.005,IF(F641="",L641,0),IF(F641&lt;&gt;"",0,IF(P641="",0,IF(P641="H",0,IF(Q641&lt;Veriler!$G$2,L641*Veriler!$G$2,L641*Q641)))))," ")</f>
        <v>0</v>
      </c>
      <c r="T641" s="133">
        <f>IF(Veriler!T641&lt;=0.1, S641, IF(AND(Veriler!T641&gt;0.1, F641="", P641="E"), IF(Q641&gt;Veriler!$G$2, Q641*S641, IF(Q641&lt;Veriler!$G$2, Veriler!$G$2*S641, Q641*S641)), 0))</f>
        <v>0</v>
      </c>
      <c r="U641" s="133" t="str">
        <f t="shared" si="201"/>
        <v xml:space="preserve"> </v>
      </c>
      <c r="V641" s="134" t="str">
        <f>IFERROR(IF(O641="%10 sınırı aşılmıştır.",L641-T641,IFERROR(IF(F641="",IF(S641=1,0,IF(L641-S641=0,"",L641-S641)),IF(Veriler!M641="",L641,IF(L641*Veriler!M641=0,"",L641*Veriler!M641))),L641)),0)</f>
        <v/>
      </c>
      <c r="W641" s="146"/>
      <c r="X641" s="146"/>
      <c r="Y641" s="146"/>
    </row>
    <row r="642" spans="1:25" s="99" customFormat="1" ht="24" customHeight="1" x14ac:dyDescent="0.25">
      <c r="A642" s="103"/>
      <c r="B642" s="104"/>
      <c r="C642" s="104"/>
      <c r="D642" s="104"/>
      <c r="E642" s="103"/>
      <c r="F642" s="135"/>
      <c r="G642" s="157"/>
      <c r="H642" s="103"/>
      <c r="I642" s="103"/>
      <c r="J642" s="103"/>
      <c r="K642" s="103"/>
      <c r="L642" s="136">
        <f>SUM(L613:L626,L628:L641)</f>
        <v>0</v>
      </c>
      <c r="M642" s="158"/>
      <c r="N642" s="158"/>
      <c r="O642" s="158"/>
      <c r="P642" s="105"/>
      <c r="Q642" s="106"/>
      <c r="R642" s="159"/>
      <c r="S642" s="160"/>
      <c r="T642" s="160"/>
      <c r="U642" s="160"/>
      <c r="V642" s="160"/>
      <c r="W642" s="146"/>
      <c r="X642" s="146"/>
      <c r="Y642" s="146"/>
    </row>
    <row r="643" spans="1:25" s="99" customFormat="1" ht="31.5" customHeight="1" x14ac:dyDescent="0.25">
      <c r="A643" s="103"/>
      <c r="B643" s="104"/>
      <c r="C643" s="104"/>
      <c r="D643" s="104"/>
      <c r="E643" s="103"/>
      <c r="F643" s="135"/>
      <c r="G643" s="157"/>
      <c r="H643" s="103"/>
      <c r="I643" s="103"/>
      <c r="J643" s="103"/>
      <c r="K643" s="103"/>
      <c r="L643" s="161"/>
      <c r="M643" s="158"/>
      <c r="N643" s="158"/>
      <c r="O643" s="158"/>
      <c r="P643" s="105"/>
      <c r="Q643" s="106"/>
      <c r="R643" s="159"/>
      <c r="S643" s="162" t="s">
        <v>57</v>
      </c>
      <c r="T643" s="162" t="s">
        <v>57</v>
      </c>
      <c r="U643" s="162" t="s">
        <v>57</v>
      </c>
      <c r="V643" s="163" t="s">
        <v>58</v>
      </c>
      <c r="W643" s="146"/>
      <c r="X643" s="146"/>
      <c r="Y643" s="146"/>
    </row>
    <row r="644" spans="1:25" s="99" customFormat="1" ht="58.5" customHeight="1" x14ac:dyDescent="0.25">
      <c r="A644" s="185" t="s">
        <v>59</v>
      </c>
      <c r="B644" s="180"/>
      <c r="C644" s="180"/>
      <c r="D644" s="180"/>
      <c r="E644" s="180"/>
      <c r="F644" s="180"/>
      <c r="G644" s="180"/>
      <c r="H644" s="180"/>
      <c r="I644" s="180"/>
      <c r="J644" s="180"/>
      <c r="K644" s="180"/>
      <c r="L644" s="180"/>
      <c r="M644" s="180"/>
      <c r="N644" s="180"/>
      <c r="O644" s="180"/>
      <c r="P644" s="180"/>
      <c r="Q644" s="180"/>
      <c r="R644" s="176"/>
      <c r="S644" s="137">
        <f>SUM(S606,S613:S626,S628:S641)</f>
        <v>0</v>
      </c>
      <c r="T644" s="137" t="str">
        <f>IF(SUM(T613:T626,T628:T641)=0," ",SUM(T613:T626,T628:T641))</f>
        <v xml:space="preserve"> </v>
      </c>
      <c r="U644" s="137" t="str">
        <f>IF(SUM(U613:U626,U628:U641)=0," ",SUM(U613:U626,U628:U641))</f>
        <v xml:space="preserve"> </v>
      </c>
      <c r="V644" s="137" t="str">
        <f>IF(SUM(V613:V626,V628:V641)=0," ",SUM(V613:V626,V628:V641))</f>
        <v xml:space="preserve"> </v>
      </c>
      <c r="W644" s="146"/>
      <c r="X644" s="164">
        <f>SUM(U613:U626,U628:U641)</f>
        <v>0</v>
      </c>
      <c r="Y644" s="164">
        <f>SUM(V613:V626,V628:V641)</f>
        <v>0</v>
      </c>
    </row>
    <row r="645" spans="1:25" x14ac:dyDescent="0.3">
      <c r="A645" s="34"/>
      <c r="G645" s="146"/>
      <c r="L645" s="146"/>
      <c r="M645" s="146"/>
      <c r="N645" s="146"/>
      <c r="O645" s="146"/>
      <c r="R645" s="146"/>
      <c r="S645" s="146"/>
      <c r="T645" s="146"/>
      <c r="U645" s="146"/>
      <c r="V645" s="146"/>
      <c r="W645" s="146"/>
      <c r="X645" s="146"/>
      <c r="Y645" s="146"/>
    </row>
    <row r="646" spans="1:25" x14ac:dyDescent="0.3">
      <c r="A646" s="186" t="s">
        <v>60</v>
      </c>
      <c r="B646" s="187"/>
      <c r="C646" s="187"/>
      <c r="D646" s="187"/>
      <c r="E646" s="187"/>
      <c r="F646" s="187"/>
      <c r="G646" s="187"/>
      <c r="H646" s="187"/>
      <c r="I646" s="187"/>
      <c r="J646" s="187"/>
      <c r="K646" s="187"/>
      <c r="L646" s="187"/>
      <c r="M646" s="187"/>
      <c r="N646" s="187"/>
      <c r="O646" s="187"/>
      <c r="P646" s="187"/>
      <c r="Q646" s="187"/>
      <c r="R646" s="187"/>
      <c r="S646" s="187"/>
      <c r="T646" s="187"/>
      <c r="U646" s="187"/>
      <c r="V646" s="187"/>
      <c r="W646" s="146"/>
      <c r="X646" s="146"/>
      <c r="Y646" s="146"/>
    </row>
    <row r="647" spans="1:25" s="99" customFormat="1" ht="41.25" customHeight="1" x14ac:dyDescent="0.25">
      <c r="A647" s="189" t="s">
        <v>38</v>
      </c>
      <c r="B647" s="180"/>
      <c r="C647" s="180"/>
      <c r="D647" s="180"/>
      <c r="E647" s="180"/>
      <c r="F647" s="180"/>
      <c r="G647" s="180"/>
      <c r="H647" s="180"/>
      <c r="I647" s="180"/>
      <c r="J647" s="180"/>
      <c r="K647" s="180"/>
      <c r="L647" s="180"/>
      <c r="M647" s="180"/>
      <c r="N647" s="180"/>
      <c r="O647" s="180"/>
      <c r="P647" s="180"/>
      <c r="Q647" s="180"/>
      <c r="R647" s="180"/>
      <c r="S647" s="180"/>
      <c r="T647" s="180"/>
      <c r="U647" s="180"/>
      <c r="V647" s="176"/>
      <c r="W647" s="146"/>
      <c r="X647" s="146"/>
      <c r="Y647" s="146"/>
    </row>
    <row r="648" spans="1:25" s="100" customFormat="1" ht="35.25" customHeight="1" x14ac:dyDescent="0.25">
      <c r="A648" s="179" t="s">
        <v>39</v>
      </c>
      <c r="B648" s="180"/>
      <c r="C648" s="180"/>
      <c r="D648" s="180"/>
      <c r="E648" s="180"/>
      <c r="F648" s="180"/>
      <c r="G648" s="180"/>
      <c r="H648" s="180"/>
      <c r="I648" s="180"/>
      <c r="J648" s="180"/>
      <c r="K648" s="180"/>
      <c r="L648" s="180"/>
      <c r="M648" s="180"/>
      <c r="N648" s="180"/>
      <c r="O648" s="180"/>
      <c r="P648" s="180"/>
      <c r="Q648" s="180"/>
      <c r="R648" s="176"/>
      <c r="S648" s="147"/>
      <c r="T648" s="148"/>
      <c r="U648" s="149" t="s">
        <v>40</v>
      </c>
      <c r="V648" s="150">
        <f>V610+1</f>
        <v>18</v>
      </c>
      <c r="W648" s="146"/>
      <c r="X648" s="146"/>
      <c r="Y648" s="146"/>
    </row>
    <row r="649" spans="1:25" s="99" customFormat="1" ht="81" customHeight="1" x14ac:dyDescent="0.25">
      <c r="A649" s="110" t="s">
        <v>3</v>
      </c>
      <c r="B649" s="188" t="s">
        <v>41</v>
      </c>
      <c r="C649" s="176"/>
      <c r="D649" s="111" t="s">
        <v>42</v>
      </c>
      <c r="E649" s="110" t="s">
        <v>324</v>
      </c>
      <c r="F649" s="111" t="s">
        <v>325</v>
      </c>
      <c r="G649" s="151" t="s">
        <v>43</v>
      </c>
      <c r="H649" s="110" t="s">
        <v>44</v>
      </c>
      <c r="I649" s="110" t="s">
        <v>8</v>
      </c>
      <c r="J649" s="110" t="s">
        <v>45</v>
      </c>
      <c r="K649" s="110" t="s">
        <v>46</v>
      </c>
      <c r="L649" s="152" t="s">
        <v>47</v>
      </c>
      <c r="M649" s="153" t="s">
        <v>48</v>
      </c>
      <c r="N649" s="154" t="s">
        <v>49</v>
      </c>
      <c r="O649" s="154" t="s">
        <v>49</v>
      </c>
      <c r="P649" s="112" t="s">
        <v>50</v>
      </c>
      <c r="Q649" s="110" t="s">
        <v>51</v>
      </c>
      <c r="R649" s="155" t="s">
        <v>52</v>
      </c>
      <c r="S649" s="156" t="s">
        <v>53</v>
      </c>
      <c r="T649" s="156" t="s">
        <v>54</v>
      </c>
      <c r="U649" s="152" t="s">
        <v>54</v>
      </c>
      <c r="V649" s="152" t="s">
        <v>55</v>
      </c>
      <c r="W649" s="146"/>
      <c r="X649" s="146"/>
      <c r="Y649" s="146"/>
    </row>
    <row r="650" spans="1:25" s="99" customFormat="1" ht="45" customHeight="1" x14ac:dyDescent="0.25">
      <c r="A650" s="101"/>
      <c r="B650" s="177" t="s">
        <v>56</v>
      </c>
      <c r="C650" s="178"/>
      <c r="D650" s="102"/>
      <c r="E650" s="170"/>
      <c r="F650" s="102"/>
      <c r="G650" s="95"/>
      <c r="H650" s="102"/>
      <c r="I650" s="102"/>
      <c r="J650" s="102"/>
      <c r="K650" s="102"/>
      <c r="L650" s="95"/>
      <c r="M650" s="95"/>
      <c r="N650" s="95"/>
      <c r="O650" s="95"/>
      <c r="P650" s="102"/>
      <c r="Q650" s="102"/>
      <c r="R650" s="190"/>
      <c r="S650" s="184"/>
      <c r="T650" s="95"/>
      <c r="U650" s="95"/>
      <c r="V650" s="95"/>
      <c r="W650" s="146"/>
      <c r="X650" s="146"/>
      <c r="Y650" s="146"/>
    </row>
    <row r="651" spans="1:25" s="99" customFormat="1" ht="54.75" customHeight="1" x14ac:dyDescent="0.25">
      <c r="A651" s="96">
        <f>A641+1</f>
        <v>477</v>
      </c>
      <c r="B651" s="181"/>
      <c r="C651" s="182"/>
      <c r="D651" s="113"/>
      <c r="E651" s="115"/>
      <c r="F651" s="174"/>
      <c r="G651" s="114" t="str">
        <f t="shared" ref="G651:G664" si="203">IF(AND(F651&lt;&gt;"",V651&lt;&gt;"",L651&lt;&gt;0),V651/L651,"")</f>
        <v/>
      </c>
      <c r="H651" s="115"/>
      <c r="I651" s="115"/>
      <c r="J651" s="115"/>
      <c r="K651" s="115"/>
      <c r="L651" s="133" t="str">
        <f t="shared" ref="L651:L664" si="204">IF(AND(H651&lt;&gt;0, J651&lt;&gt;0, K651&lt;&gt;0), H651*J651*K651, "")</f>
        <v/>
      </c>
      <c r="M651" s="116" t="str">
        <f>IF(L651="", "", L651/Veriler!$X$1)</f>
        <v/>
      </c>
      <c r="N651" s="116" t="str">
        <f>IF(F651&lt;&gt;"", "İthal Girdi", IF(Veriler!T651="", "", IF(Veriler!S651="H", "%0,5 üzerindedir", IF(Veriler!T651&gt;0.1, "%10 sınırı aşılmıştır.", "Uygun"))))</f>
        <v>%0,5 üzerindedir</v>
      </c>
      <c r="O651" s="116" t="str">
        <f t="shared" ref="O651:O664" si="205">IF(M651=""," ",N651)</f>
        <v xml:space="preserve"> </v>
      </c>
      <c r="P651" s="117"/>
      <c r="Q651" s="118"/>
      <c r="R651" s="119" t="str">
        <f t="shared" ref="R651:R664" si="206">IFERROR(IF(AND(T651&lt;&gt;"",L651&lt;&gt;"",L651&lt;&gt;0,T651&lt;&gt;0),T651/L651,"")," ")</f>
        <v/>
      </c>
      <c r="S651" s="133">
        <f>IFERROR(IF(M651&lt;=0.005,IF(F651="",L651,0),IF(F651&lt;&gt;"",0,IF(P651="",0,IF(P651="H",0,IF(Q651&lt;Veriler!$G$2,L651*Veriler!$G$2,L651*Q651)))))," ")</f>
        <v>0</v>
      </c>
      <c r="T651" s="133">
        <f>IF(Veriler!T651&lt;=0.1, S651, IF(AND(Veriler!T651&gt;0.1, F651="", P651="E"), IF(Q651&gt;Veriler!$G$2, Q651*S651, IF(Q651&lt;Veriler!$G$2, Veriler!$G$2*S651, Q651*S651)), 0))</f>
        <v>0</v>
      </c>
      <c r="U651" s="133" t="str">
        <f t="shared" ref="U651:U664" si="207">IF(T651=0," ",T651)</f>
        <v xml:space="preserve"> </v>
      </c>
      <c r="V651" s="134" t="str">
        <f>IFERROR(IF(O651="%10 sınırı aşılmıştır.",L651-T651,IFERROR(IF(F651="",IF(S651=1,0,IF(L651-S651=0,"",L651-S651)),IF(Veriler!M651="",L651,IF(L651*Veriler!M651=0,"",L651*Veriler!M651))),L651)),0)</f>
        <v/>
      </c>
      <c r="W651" s="146"/>
      <c r="X651" s="146"/>
      <c r="Y651" s="146"/>
    </row>
    <row r="652" spans="1:25" s="99" customFormat="1" ht="54.75" customHeight="1" x14ac:dyDescent="0.25">
      <c r="A652" s="96">
        <f t="shared" ref="A652:A664" si="208">A651+1</f>
        <v>478</v>
      </c>
      <c r="B652" s="175"/>
      <c r="C652" s="176"/>
      <c r="D652" s="113"/>
      <c r="E652" s="115"/>
      <c r="F652" s="174"/>
      <c r="G652" s="114" t="str">
        <f t="shared" si="203"/>
        <v/>
      </c>
      <c r="H652" s="115"/>
      <c r="I652" s="115"/>
      <c r="J652" s="115"/>
      <c r="K652" s="115"/>
      <c r="L652" s="133" t="str">
        <f t="shared" si="204"/>
        <v/>
      </c>
      <c r="M652" s="116" t="str">
        <f>IF(L652="", "", L652/Veriler!$X$1)</f>
        <v/>
      </c>
      <c r="N652" s="116" t="str">
        <f>IF(F652&lt;&gt;"", "İthal Girdi", IF(Veriler!T652="", "", IF(Veriler!S652="H", "%0,5 üzerindedir", IF(Veriler!T652&gt;0.1, "%10 sınırı aşılmıştır.", "Uygun"))))</f>
        <v>%0,5 üzerindedir</v>
      </c>
      <c r="O652" s="116" t="str">
        <f t="shared" si="205"/>
        <v xml:space="preserve"> </v>
      </c>
      <c r="P652" s="117"/>
      <c r="Q652" s="118"/>
      <c r="R652" s="119" t="str">
        <f t="shared" si="206"/>
        <v/>
      </c>
      <c r="S652" s="133">
        <f>IFERROR(IF(M652&lt;=0.005,IF(F652="",L652,0),IF(F652&lt;&gt;"",0,IF(P652="",0,IF(P652="H",0,IF(Q652&lt;Veriler!$G$2,L652*Veriler!$G$2,L652*Q652)))))," ")</f>
        <v>0</v>
      </c>
      <c r="T652" s="133">
        <f>IF(Veriler!T652&lt;=0.1, S652, IF(AND(Veriler!T652&gt;0.1, F652="", P652="E"), IF(Q652&gt;Veriler!$G$2, Q652*S652, IF(Q652&lt;Veriler!$G$2, Veriler!$G$2*S652, Q652*S652)), 0))</f>
        <v>0</v>
      </c>
      <c r="U652" s="133" t="str">
        <f t="shared" si="207"/>
        <v xml:space="preserve"> </v>
      </c>
      <c r="V652" s="134" t="str">
        <f>IFERROR(IF(O652="%10 sınırı aşılmıştır.",L652-T652,IFERROR(IF(F652="",IF(S652=1,0,IF(L652-S652=0,"",L652-S652)),IF(Veriler!M652="",L652,IF(L652*Veriler!M652=0,"",L652*Veriler!M652))),L652)),0)</f>
        <v/>
      </c>
      <c r="W652" s="146"/>
      <c r="X652" s="146"/>
      <c r="Y652" s="146"/>
    </row>
    <row r="653" spans="1:25" s="99" customFormat="1" ht="54.75" customHeight="1" x14ac:dyDescent="0.25">
      <c r="A653" s="96">
        <f t="shared" si="208"/>
        <v>479</v>
      </c>
      <c r="B653" s="175"/>
      <c r="C653" s="176"/>
      <c r="D653" s="113"/>
      <c r="E653" s="115"/>
      <c r="F653" s="174"/>
      <c r="G653" s="114" t="str">
        <f t="shared" si="203"/>
        <v/>
      </c>
      <c r="H653" s="115"/>
      <c r="I653" s="115"/>
      <c r="J653" s="115"/>
      <c r="K653" s="115"/>
      <c r="L653" s="133" t="str">
        <f t="shared" si="204"/>
        <v/>
      </c>
      <c r="M653" s="116" t="str">
        <f>IF(L653="", "", L653/Veriler!$X$1)</f>
        <v/>
      </c>
      <c r="N653" s="116" t="str">
        <f>IF(F653&lt;&gt;"", "İthal Girdi", IF(Veriler!T653="", "", IF(Veriler!S653="H", "%0,5 üzerindedir", IF(Veriler!T653&gt;0.1, "%10 sınırı aşılmıştır.", "Uygun"))))</f>
        <v>%0,5 üzerindedir</v>
      </c>
      <c r="O653" s="116" t="str">
        <f t="shared" si="205"/>
        <v xml:space="preserve"> </v>
      </c>
      <c r="P653" s="117"/>
      <c r="Q653" s="118"/>
      <c r="R653" s="119" t="str">
        <f t="shared" si="206"/>
        <v/>
      </c>
      <c r="S653" s="133">
        <f>IFERROR(IF(M653&lt;=0.005,IF(F653="",L653,0),IF(F653&lt;&gt;"",0,IF(P653="",0,IF(P653="H",0,IF(Q653&lt;Veriler!$G$2,L653*Veriler!$G$2,L653*Q653)))))," ")</f>
        <v>0</v>
      </c>
      <c r="T653" s="133">
        <f>IF(Veriler!T653&lt;=0.1, S653, IF(AND(Veriler!T653&gt;0.1, F653="", P653="E"), IF(Q653&gt;Veriler!$G$2, Q653*S653, IF(Q653&lt;Veriler!$G$2, Veriler!$G$2*S653, Q653*S653)), 0))</f>
        <v>0</v>
      </c>
      <c r="U653" s="133" t="str">
        <f t="shared" si="207"/>
        <v xml:space="preserve"> </v>
      </c>
      <c r="V653" s="134" t="str">
        <f>IFERROR(IF(O653="%10 sınırı aşılmıştır.",L653-T653,IFERROR(IF(F653="",IF(S653=1,0,IF(L653-S653=0,"",L653-S653)),IF(Veriler!M653="",L653,IF(L653*Veriler!M653=0,"",L653*Veriler!M653))),L653)),0)</f>
        <v/>
      </c>
      <c r="W653" s="146"/>
      <c r="X653" s="146"/>
      <c r="Y653" s="146"/>
    </row>
    <row r="654" spans="1:25" s="99" customFormat="1" ht="54.75" customHeight="1" x14ac:dyDescent="0.25">
      <c r="A654" s="96">
        <f t="shared" si="208"/>
        <v>480</v>
      </c>
      <c r="B654" s="175"/>
      <c r="C654" s="176"/>
      <c r="D654" s="113"/>
      <c r="E654" s="115"/>
      <c r="F654" s="174"/>
      <c r="G654" s="114" t="str">
        <f t="shared" si="203"/>
        <v/>
      </c>
      <c r="H654" s="115"/>
      <c r="I654" s="115"/>
      <c r="J654" s="115"/>
      <c r="K654" s="115"/>
      <c r="L654" s="133" t="str">
        <f t="shared" si="204"/>
        <v/>
      </c>
      <c r="M654" s="116" t="str">
        <f>IF(L654="", "", L654/Veriler!$X$1)</f>
        <v/>
      </c>
      <c r="N654" s="116" t="str">
        <f>IF(F654&lt;&gt;"", "İthal Girdi", IF(Veriler!T654="", "", IF(Veriler!S654="H", "%0,5 üzerindedir", IF(Veriler!T654&gt;0.1, "%10 sınırı aşılmıştır.", "Uygun"))))</f>
        <v>%0,5 üzerindedir</v>
      </c>
      <c r="O654" s="116" t="str">
        <f t="shared" si="205"/>
        <v xml:space="preserve"> </v>
      </c>
      <c r="P654" s="117"/>
      <c r="Q654" s="118"/>
      <c r="R654" s="119" t="str">
        <f t="shared" si="206"/>
        <v/>
      </c>
      <c r="S654" s="133">
        <f>IFERROR(IF(M654&lt;=0.005,IF(F654="",L654,0),IF(F654&lt;&gt;"",0,IF(P654="",0,IF(P654="H",0,IF(Q654&lt;Veriler!$G$2,L654*Veriler!$G$2,L654*Q654)))))," ")</f>
        <v>0</v>
      </c>
      <c r="T654" s="133">
        <f>IF(Veriler!T654&lt;=0.1, S654, IF(AND(Veriler!T654&gt;0.1, F654="", P654="E"), IF(Q654&gt;Veriler!$G$2, Q654*S654, IF(Q654&lt;Veriler!$G$2, Veriler!$G$2*S654, Q654*S654)), 0))</f>
        <v>0</v>
      </c>
      <c r="U654" s="133" t="str">
        <f t="shared" si="207"/>
        <v xml:space="preserve"> </v>
      </c>
      <c r="V654" s="134" t="str">
        <f>IFERROR(IF(O654="%10 sınırı aşılmıştır.",L654-T654,IFERROR(IF(F654="",IF(S654=1,0,IF(L654-S654=0,"",L654-S654)),IF(Veriler!M654="",L654,IF(L654*Veriler!M654=0,"",L654*Veriler!M654))),L654)),0)</f>
        <v/>
      </c>
      <c r="W654" s="146"/>
      <c r="X654" s="146"/>
      <c r="Y654" s="146"/>
    </row>
    <row r="655" spans="1:25" s="99" customFormat="1" ht="54.75" customHeight="1" x14ac:dyDescent="0.25">
      <c r="A655" s="96">
        <f t="shared" si="208"/>
        <v>481</v>
      </c>
      <c r="B655" s="175"/>
      <c r="C655" s="176"/>
      <c r="D655" s="113"/>
      <c r="E655" s="115"/>
      <c r="F655" s="174"/>
      <c r="G655" s="114" t="str">
        <f t="shared" si="203"/>
        <v/>
      </c>
      <c r="H655" s="115"/>
      <c r="I655" s="115"/>
      <c r="J655" s="115"/>
      <c r="K655" s="115"/>
      <c r="L655" s="133" t="str">
        <f t="shared" si="204"/>
        <v/>
      </c>
      <c r="M655" s="116" t="str">
        <f>IF(L655="", "", L655/Veriler!$X$1)</f>
        <v/>
      </c>
      <c r="N655" s="116" t="str">
        <f>IF(F655&lt;&gt;"", "İthal Girdi", IF(Veriler!T655="", "", IF(Veriler!S655="H", "%0,5 üzerindedir", IF(Veriler!T655&gt;0.1, "%10 sınırı aşılmıştır.", "Uygun"))))</f>
        <v>%0,5 üzerindedir</v>
      </c>
      <c r="O655" s="116" t="str">
        <f t="shared" si="205"/>
        <v xml:space="preserve"> </v>
      </c>
      <c r="P655" s="117"/>
      <c r="Q655" s="118"/>
      <c r="R655" s="119" t="str">
        <f t="shared" si="206"/>
        <v/>
      </c>
      <c r="S655" s="133">
        <f>IFERROR(IF(M655&lt;=0.005,IF(F655="",L655,0),IF(F655&lt;&gt;"",0,IF(P655="",0,IF(P655="H",0,IF(Q655&lt;Veriler!$G$2,L655*Veriler!$G$2,L655*Q655)))))," ")</f>
        <v>0</v>
      </c>
      <c r="T655" s="133">
        <f>IF(Veriler!T655&lt;=0.1, S655, IF(AND(Veriler!T655&gt;0.1, F655="", P655="E"), IF(Q655&gt;Veriler!$G$2, Q655*S655, IF(Q655&lt;Veriler!$G$2, Veriler!$G$2*S655, Q655*S655)), 0))</f>
        <v>0</v>
      </c>
      <c r="U655" s="133" t="str">
        <f t="shared" si="207"/>
        <v xml:space="preserve"> </v>
      </c>
      <c r="V655" s="134" t="str">
        <f>IFERROR(IF(O655="%10 sınırı aşılmıştır.",L655-T655,IFERROR(IF(F655="",IF(S655=1,0,IF(L655-S655=0,"",L655-S655)),IF(Veriler!M655="",L655,IF(L655*Veriler!M655=0,"",L655*Veriler!M655))),L655)),0)</f>
        <v/>
      </c>
      <c r="W655" s="146"/>
      <c r="X655" s="146"/>
      <c r="Y655" s="146"/>
    </row>
    <row r="656" spans="1:25" s="99" customFormat="1" ht="54.75" customHeight="1" x14ac:dyDescent="0.25">
      <c r="A656" s="96">
        <f t="shared" si="208"/>
        <v>482</v>
      </c>
      <c r="B656" s="175"/>
      <c r="C656" s="176"/>
      <c r="D656" s="113"/>
      <c r="E656" s="115"/>
      <c r="F656" s="174"/>
      <c r="G656" s="114" t="str">
        <f t="shared" si="203"/>
        <v/>
      </c>
      <c r="H656" s="115"/>
      <c r="I656" s="115"/>
      <c r="J656" s="115"/>
      <c r="K656" s="115"/>
      <c r="L656" s="133" t="str">
        <f t="shared" si="204"/>
        <v/>
      </c>
      <c r="M656" s="116" t="str">
        <f>IF(L656="", "", L656/Veriler!$X$1)</f>
        <v/>
      </c>
      <c r="N656" s="116" t="str">
        <f>IF(F656&lt;&gt;"", "İthal Girdi", IF(Veriler!T656="", "", IF(Veriler!S656="H", "%0,5 üzerindedir", IF(Veriler!T656&gt;0.1, "%10 sınırı aşılmıştır.", "Uygun"))))</f>
        <v>%0,5 üzerindedir</v>
      </c>
      <c r="O656" s="116" t="str">
        <f t="shared" si="205"/>
        <v xml:space="preserve"> </v>
      </c>
      <c r="P656" s="117"/>
      <c r="Q656" s="118"/>
      <c r="R656" s="119" t="str">
        <f t="shared" si="206"/>
        <v/>
      </c>
      <c r="S656" s="133">
        <f>IFERROR(IF(M656&lt;=0.005,IF(F656="",L656,0),IF(F656&lt;&gt;"",0,IF(P656="",0,IF(P656="H",0,IF(Q656&lt;Veriler!$G$2,L656*Veriler!$G$2,L656*Q656)))))," ")</f>
        <v>0</v>
      </c>
      <c r="T656" s="133">
        <f>IF(Veriler!T656&lt;=0.1, S656, IF(AND(Veriler!T656&gt;0.1, F656="", P656="E"), IF(Q656&gt;Veriler!$G$2, Q656*S656, IF(Q656&lt;Veriler!$G$2, Veriler!$G$2*S656, Q656*S656)), 0))</f>
        <v>0</v>
      </c>
      <c r="U656" s="133" t="str">
        <f t="shared" si="207"/>
        <v xml:space="preserve"> </v>
      </c>
      <c r="V656" s="134" t="str">
        <f>IFERROR(IF(O656="%10 sınırı aşılmıştır.",L656-T656,IFERROR(IF(F656="",IF(S656=1,0,IF(L656-S656=0,"",L656-S656)),IF(Veriler!M656="",L656,IF(L656*Veriler!M656=0,"",L656*Veriler!M656))),L656)),0)</f>
        <v/>
      </c>
      <c r="W656" s="146"/>
      <c r="X656" s="146"/>
      <c r="Y656" s="146"/>
    </row>
    <row r="657" spans="1:25" s="99" customFormat="1" ht="54.75" customHeight="1" x14ac:dyDescent="0.25">
      <c r="A657" s="96">
        <f t="shared" si="208"/>
        <v>483</v>
      </c>
      <c r="B657" s="175"/>
      <c r="C657" s="176"/>
      <c r="D657" s="113"/>
      <c r="E657" s="115"/>
      <c r="F657" s="174"/>
      <c r="G657" s="114" t="str">
        <f t="shared" si="203"/>
        <v/>
      </c>
      <c r="H657" s="115"/>
      <c r="I657" s="115"/>
      <c r="J657" s="115"/>
      <c r="K657" s="115"/>
      <c r="L657" s="133" t="str">
        <f t="shared" si="204"/>
        <v/>
      </c>
      <c r="M657" s="116" t="str">
        <f>IF(L657="", "", L657/Veriler!$X$1)</f>
        <v/>
      </c>
      <c r="N657" s="116" t="str">
        <f>IF(F657&lt;&gt;"", "İthal Girdi", IF(Veriler!T657="", "", IF(Veriler!S657="H", "%0,5 üzerindedir", IF(Veriler!T657&gt;0.1, "%10 sınırı aşılmıştır.", "Uygun"))))</f>
        <v>%0,5 üzerindedir</v>
      </c>
      <c r="O657" s="116" t="str">
        <f t="shared" si="205"/>
        <v xml:space="preserve"> </v>
      </c>
      <c r="P657" s="117"/>
      <c r="Q657" s="118"/>
      <c r="R657" s="119" t="str">
        <f t="shared" si="206"/>
        <v/>
      </c>
      <c r="S657" s="133">
        <f>IFERROR(IF(M657&lt;=0.005,IF(F657="",L657,0),IF(F657&lt;&gt;"",0,IF(P657="",0,IF(P657="H",0,IF(Q657&lt;Veriler!$G$2,L657*Veriler!$G$2,L657*Q657)))))," ")</f>
        <v>0</v>
      </c>
      <c r="T657" s="133">
        <f>IF(Veriler!T657&lt;=0.1, S657, IF(AND(Veriler!T657&gt;0.1, F657="", P657="E"), IF(Q657&gt;Veriler!$G$2, Q657*S657, IF(Q657&lt;Veriler!$G$2, Veriler!$G$2*S657, Q657*S657)), 0))</f>
        <v>0</v>
      </c>
      <c r="U657" s="133" t="str">
        <f t="shared" si="207"/>
        <v xml:space="preserve"> </v>
      </c>
      <c r="V657" s="134" t="str">
        <f>IFERROR(IF(O657="%10 sınırı aşılmıştır.",L657-T657,IFERROR(IF(F657="",IF(S657=1,0,IF(L657-S657=0,"",L657-S657)),IF(Veriler!M657="",L657,IF(L657*Veriler!M657=0,"",L657*Veriler!M657))),L657)),0)</f>
        <v/>
      </c>
      <c r="W657" s="146"/>
      <c r="X657" s="146"/>
      <c r="Y657" s="146"/>
    </row>
    <row r="658" spans="1:25" s="99" customFormat="1" ht="54.75" customHeight="1" x14ac:dyDescent="0.25">
      <c r="A658" s="96">
        <f t="shared" si="208"/>
        <v>484</v>
      </c>
      <c r="B658" s="175"/>
      <c r="C658" s="176"/>
      <c r="D658" s="113"/>
      <c r="E658" s="115"/>
      <c r="F658" s="174"/>
      <c r="G658" s="114" t="str">
        <f t="shared" si="203"/>
        <v/>
      </c>
      <c r="H658" s="115"/>
      <c r="I658" s="115"/>
      <c r="J658" s="115"/>
      <c r="K658" s="115"/>
      <c r="L658" s="133" t="str">
        <f t="shared" si="204"/>
        <v/>
      </c>
      <c r="M658" s="116" t="str">
        <f>IF(L658="", "", L658/Veriler!$X$1)</f>
        <v/>
      </c>
      <c r="N658" s="116" t="str">
        <f>IF(F658&lt;&gt;"", "İthal Girdi", IF(Veriler!T658="", "", IF(Veriler!S658="H", "%0,5 üzerindedir", IF(Veriler!T658&gt;0.1, "%10 sınırı aşılmıştır.", "Uygun"))))</f>
        <v>%0,5 üzerindedir</v>
      </c>
      <c r="O658" s="116" t="str">
        <f t="shared" si="205"/>
        <v xml:space="preserve"> </v>
      </c>
      <c r="P658" s="117"/>
      <c r="Q658" s="118"/>
      <c r="R658" s="119" t="str">
        <f t="shared" si="206"/>
        <v/>
      </c>
      <c r="S658" s="133">
        <f>IFERROR(IF(M658&lt;=0.005,IF(F658="",L658,0),IF(F658&lt;&gt;"",0,IF(P658="",0,IF(P658="H",0,IF(Q658&lt;Veriler!$G$2,L658*Veriler!$G$2,L658*Q658)))))," ")</f>
        <v>0</v>
      </c>
      <c r="T658" s="133">
        <f>IF(Veriler!T658&lt;=0.1, S658, IF(AND(Veriler!T658&gt;0.1, F658="", P658="E"), IF(Q658&gt;Veriler!$G$2, Q658*S658, IF(Q658&lt;Veriler!$G$2, Veriler!$G$2*S658, Q658*S658)), 0))</f>
        <v>0</v>
      </c>
      <c r="U658" s="133" t="str">
        <f t="shared" si="207"/>
        <v xml:space="preserve"> </v>
      </c>
      <c r="V658" s="134" t="str">
        <f>IFERROR(IF(O658="%10 sınırı aşılmıştır.",L658-T658,IFERROR(IF(F658="",IF(S658=1,0,IF(L658-S658=0,"",L658-S658)),IF(Veriler!M658="",L658,IF(L658*Veriler!M658=0,"",L658*Veriler!M658))),L658)),0)</f>
        <v/>
      </c>
      <c r="W658" s="146"/>
      <c r="X658" s="146"/>
      <c r="Y658" s="146"/>
    </row>
    <row r="659" spans="1:25" s="99" customFormat="1" ht="54.75" customHeight="1" x14ac:dyDescent="0.25">
      <c r="A659" s="96">
        <f t="shared" si="208"/>
        <v>485</v>
      </c>
      <c r="B659" s="175"/>
      <c r="C659" s="176"/>
      <c r="D659" s="113"/>
      <c r="E659" s="115"/>
      <c r="F659" s="174"/>
      <c r="G659" s="114" t="str">
        <f t="shared" si="203"/>
        <v/>
      </c>
      <c r="H659" s="115"/>
      <c r="I659" s="115"/>
      <c r="J659" s="115"/>
      <c r="K659" s="115"/>
      <c r="L659" s="133" t="str">
        <f t="shared" si="204"/>
        <v/>
      </c>
      <c r="M659" s="116" t="str">
        <f>IF(L659="", "", L659/Veriler!$X$1)</f>
        <v/>
      </c>
      <c r="N659" s="116" t="str">
        <f>IF(F659&lt;&gt;"", "İthal Girdi", IF(Veriler!T659="", "", IF(Veriler!S659="H", "%0,5 üzerindedir", IF(Veriler!T659&gt;0.1, "%10 sınırı aşılmıştır.", "Uygun"))))</f>
        <v>%0,5 üzerindedir</v>
      </c>
      <c r="O659" s="116" t="str">
        <f t="shared" si="205"/>
        <v xml:space="preserve"> </v>
      </c>
      <c r="P659" s="117"/>
      <c r="Q659" s="118"/>
      <c r="R659" s="119" t="str">
        <f t="shared" si="206"/>
        <v/>
      </c>
      <c r="S659" s="133">
        <f>IFERROR(IF(M659&lt;=0.005,IF(F659="",L659,0),IF(F659&lt;&gt;"",0,IF(P659="",0,IF(P659="H",0,IF(Q659&lt;Veriler!$G$2,L659*Veriler!$G$2,L659*Q659)))))," ")</f>
        <v>0</v>
      </c>
      <c r="T659" s="133">
        <f>IF(Veriler!T659&lt;=0.1, S659, IF(AND(Veriler!T659&gt;0.1, F659="", P659="E"), IF(Q659&gt;Veriler!$G$2, Q659*S659, IF(Q659&lt;Veriler!$G$2, Veriler!$G$2*S659, Q659*S659)), 0))</f>
        <v>0</v>
      </c>
      <c r="U659" s="133" t="str">
        <f t="shared" si="207"/>
        <v xml:space="preserve"> </v>
      </c>
      <c r="V659" s="134" t="str">
        <f>IFERROR(IF(O659="%10 sınırı aşılmıştır.",L659-T659,IFERROR(IF(F659="",IF(S659=1,0,IF(L659-S659=0,"",L659-S659)),IF(Veriler!M659="",L659,IF(L659*Veriler!M659=0,"",L659*Veriler!M659))),L659)),0)</f>
        <v/>
      </c>
      <c r="W659" s="146"/>
      <c r="X659" s="146"/>
      <c r="Y659" s="146"/>
    </row>
    <row r="660" spans="1:25" s="99" customFormat="1" ht="54.75" customHeight="1" x14ac:dyDescent="0.25">
      <c r="A660" s="96">
        <f t="shared" si="208"/>
        <v>486</v>
      </c>
      <c r="B660" s="175"/>
      <c r="C660" s="176"/>
      <c r="D660" s="113"/>
      <c r="E660" s="115"/>
      <c r="F660" s="174"/>
      <c r="G660" s="114" t="str">
        <f t="shared" si="203"/>
        <v/>
      </c>
      <c r="H660" s="115"/>
      <c r="I660" s="115"/>
      <c r="J660" s="115"/>
      <c r="K660" s="115"/>
      <c r="L660" s="133" t="str">
        <f t="shared" si="204"/>
        <v/>
      </c>
      <c r="M660" s="116" t="str">
        <f>IF(L660="", "", L660/Veriler!$X$1)</f>
        <v/>
      </c>
      <c r="N660" s="116" t="str">
        <f>IF(F660&lt;&gt;"", "İthal Girdi", IF(Veriler!T660="", "", IF(Veriler!S660="H", "%0,5 üzerindedir", IF(Veriler!T660&gt;0.1, "%10 sınırı aşılmıştır.", "Uygun"))))</f>
        <v>%0,5 üzerindedir</v>
      </c>
      <c r="O660" s="116" t="str">
        <f t="shared" si="205"/>
        <v xml:space="preserve"> </v>
      </c>
      <c r="P660" s="117"/>
      <c r="Q660" s="118"/>
      <c r="R660" s="119" t="str">
        <f t="shared" si="206"/>
        <v/>
      </c>
      <c r="S660" s="133">
        <f>IFERROR(IF(M660&lt;=0.005,IF(F660="",L660,0),IF(F660&lt;&gt;"",0,IF(P660="",0,IF(P660="H",0,IF(Q660&lt;Veriler!$G$2,L660*Veriler!$G$2,L660*Q660)))))," ")</f>
        <v>0</v>
      </c>
      <c r="T660" s="133">
        <f>IF(Veriler!T660&lt;=0.1, S660, IF(AND(Veriler!T660&gt;0.1, F660="", P660="E"), IF(Q660&gt;Veriler!$G$2, Q660*S660, IF(Q660&lt;Veriler!$G$2, Veriler!$G$2*S660, Q660*S660)), 0))</f>
        <v>0</v>
      </c>
      <c r="U660" s="133" t="str">
        <f t="shared" si="207"/>
        <v xml:space="preserve"> </v>
      </c>
      <c r="V660" s="134" t="str">
        <f>IFERROR(IF(O660="%10 sınırı aşılmıştır.",L660-T660,IFERROR(IF(F660="",IF(S660=1,0,IF(L660-S660=0,"",L660-S660)),IF(Veriler!M660="",L660,IF(L660*Veriler!M660=0,"",L660*Veriler!M660))),L660)),0)</f>
        <v/>
      </c>
      <c r="W660" s="146"/>
      <c r="X660" s="146"/>
      <c r="Y660" s="146"/>
    </row>
    <row r="661" spans="1:25" s="99" customFormat="1" ht="54.75" customHeight="1" x14ac:dyDescent="0.25">
      <c r="A661" s="96">
        <f t="shared" si="208"/>
        <v>487</v>
      </c>
      <c r="B661" s="175"/>
      <c r="C661" s="176"/>
      <c r="D661" s="113"/>
      <c r="E661" s="115"/>
      <c r="F661" s="174"/>
      <c r="G661" s="114" t="str">
        <f t="shared" si="203"/>
        <v/>
      </c>
      <c r="H661" s="115"/>
      <c r="I661" s="115"/>
      <c r="J661" s="115"/>
      <c r="K661" s="115"/>
      <c r="L661" s="133" t="str">
        <f t="shared" si="204"/>
        <v/>
      </c>
      <c r="M661" s="116" t="str">
        <f>IF(L661="", "", L661/Veriler!$X$1)</f>
        <v/>
      </c>
      <c r="N661" s="116" t="str">
        <f>IF(F661&lt;&gt;"", "İthal Girdi", IF(Veriler!T661="", "", IF(Veriler!S661="H", "%0,5 üzerindedir", IF(Veriler!T661&gt;0.1, "%10 sınırı aşılmıştır.", "Uygun"))))</f>
        <v>%0,5 üzerindedir</v>
      </c>
      <c r="O661" s="116" t="str">
        <f t="shared" si="205"/>
        <v xml:space="preserve"> </v>
      </c>
      <c r="P661" s="117"/>
      <c r="Q661" s="118"/>
      <c r="R661" s="119" t="str">
        <f t="shared" si="206"/>
        <v/>
      </c>
      <c r="S661" s="133">
        <f>IFERROR(IF(M661&lt;=0.005,IF(F661="",L661,0),IF(F661&lt;&gt;"",0,IF(P661="",0,IF(P661="H",0,IF(Q661&lt;Veriler!$G$2,L661*Veriler!$G$2,L661*Q661)))))," ")</f>
        <v>0</v>
      </c>
      <c r="T661" s="133">
        <f>IF(Veriler!T661&lt;=0.1, S661, IF(AND(Veriler!T661&gt;0.1, F661="", P661="E"), IF(Q661&gt;Veriler!$G$2, Q661*S661, IF(Q661&lt;Veriler!$G$2, Veriler!$G$2*S661, Q661*S661)), 0))</f>
        <v>0</v>
      </c>
      <c r="U661" s="133" t="str">
        <f t="shared" si="207"/>
        <v xml:space="preserve"> </v>
      </c>
      <c r="V661" s="134" t="str">
        <f>IFERROR(IF(O661="%10 sınırı aşılmıştır.",L661-T661,IFERROR(IF(F661="",IF(S661=1,0,IF(L661-S661=0,"",L661-S661)),IF(Veriler!M661="",L661,IF(L661*Veriler!M661=0,"",L661*Veriler!M661))),L661)),0)</f>
        <v/>
      </c>
      <c r="W661" s="146"/>
      <c r="X661" s="146"/>
      <c r="Y661" s="146"/>
    </row>
    <row r="662" spans="1:25" s="99" customFormat="1" ht="54.75" customHeight="1" x14ac:dyDescent="0.25">
      <c r="A662" s="96">
        <f t="shared" si="208"/>
        <v>488</v>
      </c>
      <c r="B662" s="175"/>
      <c r="C662" s="176"/>
      <c r="D662" s="113"/>
      <c r="E662" s="115"/>
      <c r="F662" s="174"/>
      <c r="G662" s="114" t="str">
        <f t="shared" si="203"/>
        <v/>
      </c>
      <c r="H662" s="115"/>
      <c r="I662" s="115"/>
      <c r="J662" s="115"/>
      <c r="K662" s="115"/>
      <c r="L662" s="133" t="str">
        <f t="shared" si="204"/>
        <v/>
      </c>
      <c r="M662" s="116" t="str">
        <f>IF(L662="", "", L662/Veriler!$X$1)</f>
        <v/>
      </c>
      <c r="N662" s="116" t="str">
        <f>IF(F662&lt;&gt;"", "İthal Girdi", IF(Veriler!T662="", "", IF(Veriler!S662="H", "%0,5 üzerindedir", IF(Veriler!T662&gt;0.1, "%10 sınırı aşılmıştır.", "Uygun"))))</f>
        <v>%0,5 üzerindedir</v>
      </c>
      <c r="O662" s="116" t="str">
        <f t="shared" si="205"/>
        <v xml:space="preserve"> </v>
      </c>
      <c r="P662" s="117"/>
      <c r="Q662" s="118"/>
      <c r="R662" s="119" t="str">
        <f t="shared" si="206"/>
        <v/>
      </c>
      <c r="S662" s="133">
        <f>IFERROR(IF(M662&lt;=0.005,IF(F662="",L662,0),IF(F662&lt;&gt;"",0,IF(P662="",0,IF(P662="H",0,IF(Q662&lt;Veriler!$G$2,L662*Veriler!$G$2,L662*Q662)))))," ")</f>
        <v>0</v>
      </c>
      <c r="T662" s="133">
        <f>IF(Veriler!T662&lt;=0.1, S662, IF(AND(Veriler!T662&gt;0.1, F662="", P662="E"), IF(Q662&gt;Veriler!$G$2, Q662*S662, IF(Q662&lt;Veriler!$G$2, Veriler!$G$2*S662, Q662*S662)), 0))</f>
        <v>0</v>
      </c>
      <c r="U662" s="133" t="str">
        <f t="shared" si="207"/>
        <v xml:space="preserve"> </v>
      </c>
      <c r="V662" s="134" t="str">
        <f>IFERROR(IF(O662="%10 sınırı aşılmıştır.",L662-T662,IFERROR(IF(F662="",IF(S662=1,0,IF(L662-S662=0,"",L662-S662)),IF(Veriler!M662="",L662,IF(L662*Veriler!M662=0,"",L662*Veriler!M662))),L662)),0)</f>
        <v/>
      </c>
      <c r="W662" s="146"/>
      <c r="X662" s="146"/>
      <c r="Y662" s="146"/>
    </row>
    <row r="663" spans="1:25" s="99" customFormat="1" ht="54.75" customHeight="1" x14ac:dyDescent="0.25">
      <c r="A663" s="96">
        <f t="shared" si="208"/>
        <v>489</v>
      </c>
      <c r="B663" s="175"/>
      <c r="C663" s="176"/>
      <c r="D663" s="113"/>
      <c r="E663" s="115"/>
      <c r="F663" s="174"/>
      <c r="G663" s="114" t="str">
        <f t="shared" si="203"/>
        <v/>
      </c>
      <c r="H663" s="115"/>
      <c r="I663" s="115"/>
      <c r="J663" s="115"/>
      <c r="K663" s="115"/>
      <c r="L663" s="133" t="str">
        <f t="shared" si="204"/>
        <v/>
      </c>
      <c r="M663" s="116" t="str">
        <f>IF(L663="", "", L663/Veriler!$X$1)</f>
        <v/>
      </c>
      <c r="N663" s="116" t="str">
        <f>IF(F663&lt;&gt;"", "İthal Girdi", IF(Veriler!T663="", "", IF(Veriler!S663="H", "%0,5 üzerindedir", IF(Veriler!T663&gt;0.1, "%10 sınırı aşılmıştır.", "Uygun"))))</f>
        <v>%0,5 üzerindedir</v>
      </c>
      <c r="O663" s="116" t="str">
        <f t="shared" si="205"/>
        <v xml:space="preserve"> </v>
      </c>
      <c r="P663" s="117"/>
      <c r="Q663" s="118"/>
      <c r="R663" s="119" t="str">
        <f t="shared" si="206"/>
        <v/>
      </c>
      <c r="S663" s="133">
        <f>IFERROR(IF(M663&lt;=0.005,IF(F663="",L663,0),IF(F663&lt;&gt;"",0,IF(P663="",0,IF(P663="H",0,IF(Q663&lt;Veriler!$G$2,L663*Veriler!$G$2,L663*Q663)))))," ")</f>
        <v>0</v>
      </c>
      <c r="T663" s="133">
        <f>IF(Veriler!T663&lt;=0.1, S663, IF(AND(Veriler!T663&gt;0.1, F663="", P663="E"), IF(Q663&gt;Veriler!$G$2, Q663*S663, IF(Q663&lt;Veriler!$G$2, Veriler!$G$2*S663, Q663*S663)), 0))</f>
        <v>0</v>
      </c>
      <c r="U663" s="133" t="str">
        <f t="shared" si="207"/>
        <v xml:space="preserve"> </v>
      </c>
      <c r="V663" s="134" t="str">
        <f>IFERROR(IF(O663="%10 sınırı aşılmıştır.",L663-T663,IFERROR(IF(F663="",IF(S663=1,0,IF(L663-S663=0,"",L663-S663)),IF(Veriler!M663="",L663,IF(L663*Veriler!M663=0,"",L663*Veriler!M663))),L663)),0)</f>
        <v/>
      </c>
      <c r="W663" s="146"/>
      <c r="X663" s="146"/>
      <c r="Y663" s="146"/>
    </row>
    <row r="664" spans="1:25" s="99" customFormat="1" ht="54.75" customHeight="1" x14ac:dyDescent="0.25">
      <c r="A664" s="96">
        <f t="shared" si="208"/>
        <v>490</v>
      </c>
      <c r="B664" s="175"/>
      <c r="C664" s="176"/>
      <c r="D664" s="113"/>
      <c r="E664" s="115"/>
      <c r="F664" s="174"/>
      <c r="G664" s="114" t="str">
        <f t="shared" si="203"/>
        <v/>
      </c>
      <c r="H664" s="115"/>
      <c r="I664" s="115"/>
      <c r="J664" s="115"/>
      <c r="K664" s="115"/>
      <c r="L664" s="133" t="str">
        <f t="shared" si="204"/>
        <v/>
      </c>
      <c r="M664" s="116" t="str">
        <f>IF(L664="", "", L664/Veriler!$X$1)</f>
        <v/>
      </c>
      <c r="N664" s="116" t="str">
        <f>IF(F664&lt;&gt;"", "İthal Girdi", IF(Veriler!T664="", "", IF(Veriler!S664="H", "%0,5 üzerindedir", IF(Veriler!T664&gt;0.1, "%10 sınırı aşılmıştır.", "Uygun"))))</f>
        <v>%0,5 üzerindedir</v>
      </c>
      <c r="O664" s="116" t="str">
        <f t="shared" si="205"/>
        <v xml:space="preserve"> </v>
      </c>
      <c r="P664" s="117"/>
      <c r="Q664" s="118"/>
      <c r="R664" s="119" t="str">
        <f t="shared" si="206"/>
        <v/>
      </c>
      <c r="S664" s="133">
        <f>IFERROR(IF(M664&lt;=0.005,IF(F664="",L664,0),IF(F664&lt;&gt;"",0,IF(P664="",0,IF(P664="H",0,IF(Q664&lt;Veriler!$G$2,L664*Veriler!$G$2,L664*Q664)))))," ")</f>
        <v>0</v>
      </c>
      <c r="T664" s="133">
        <f>IF(Veriler!T664&lt;=0.1, S664, IF(AND(Veriler!T664&gt;0.1, F664="", P664="E"), IF(Q664&gt;Veriler!$G$2, Q664*S664, IF(Q664&lt;Veriler!$G$2, Veriler!$G$2*S664, Q664*S664)), 0))</f>
        <v>0</v>
      </c>
      <c r="U664" s="133" t="str">
        <f t="shared" si="207"/>
        <v xml:space="preserve"> </v>
      </c>
      <c r="V664" s="134" t="str">
        <f>IFERROR(IF(O664="%10 sınırı aşılmıştır.",L664-T664,IFERROR(IF(F664="",IF(S664=1,0,IF(L664-S664=0,"",L664-S664)),IF(Veriler!M664="",L664,IF(L664*Veriler!M664=0,"",L664*Veriler!M664))),L664)),0)</f>
        <v/>
      </c>
      <c r="W664" s="146"/>
      <c r="X664" s="146"/>
      <c r="Y664" s="146"/>
    </row>
    <row r="665" spans="1:25" s="99" customFormat="1" ht="36" hidden="1" customHeight="1" x14ac:dyDescent="0.25">
      <c r="A665" s="101"/>
      <c r="B665" s="191" t="s">
        <v>16</v>
      </c>
      <c r="C665" s="176"/>
      <c r="D665" s="120"/>
      <c r="E665" s="171"/>
      <c r="F665" s="172"/>
      <c r="G665" s="121"/>
      <c r="H665" s="115"/>
      <c r="I665" s="115"/>
      <c r="J665" s="115"/>
      <c r="K665" s="115"/>
      <c r="L665" s="121"/>
      <c r="M665" s="121"/>
      <c r="N665" s="121"/>
      <c r="O665" s="121"/>
      <c r="P665" s="120"/>
      <c r="Q665" s="120"/>
      <c r="R665" s="183"/>
      <c r="S665" s="184"/>
      <c r="T665" s="121"/>
      <c r="U665" s="121"/>
      <c r="V665" s="121"/>
      <c r="W665" s="146"/>
      <c r="X665" s="146"/>
      <c r="Y665" s="146"/>
    </row>
    <row r="666" spans="1:25" s="99" customFormat="1" ht="54.75" customHeight="1" x14ac:dyDescent="0.25">
      <c r="A666" s="96">
        <f>A664+1</f>
        <v>491</v>
      </c>
      <c r="B666" s="175"/>
      <c r="C666" s="176"/>
      <c r="D666" s="113"/>
      <c r="E666" s="115"/>
      <c r="F666" s="174"/>
      <c r="G666" s="114" t="str">
        <f t="shared" ref="G666:G679" si="209">IF(AND(F666&lt;&gt;"",V666&lt;&gt;"",L666&lt;&gt;0),V666/L666,"")</f>
        <v/>
      </c>
      <c r="H666" s="115"/>
      <c r="I666" s="115"/>
      <c r="J666" s="115"/>
      <c r="K666" s="115"/>
      <c r="L666" s="133" t="str">
        <f t="shared" ref="L666:L679" si="210">IF(AND(H666&lt;&gt;0, J666&lt;&gt;0, K666&lt;&gt;0), H666*J666*K666, "")</f>
        <v/>
      </c>
      <c r="M666" s="116" t="str">
        <f>IF(L666="", "", L666/Veriler!$X$1)</f>
        <v/>
      </c>
      <c r="N666" s="116" t="str">
        <f>IF(F666&lt;&gt;"", "İthal Girdi", IF(Veriler!T666="", "", IF(Veriler!S666="H", "%0,5 üzerindedir", IF(Veriler!T666&gt;0.1, "%10 sınırı aşılmıştır.", "Uygun"))))</f>
        <v>%0,5 üzerindedir</v>
      </c>
      <c r="O666" s="116" t="str">
        <f t="shared" ref="O666:O679" si="211">IF(M666=""," ",N666)</f>
        <v xml:space="preserve"> </v>
      </c>
      <c r="P666" s="117"/>
      <c r="Q666" s="118"/>
      <c r="R666" s="119" t="str">
        <f t="shared" ref="R666:R679" si="212">IFERROR(IF(AND(T666&lt;&gt;"",L666&lt;&gt;"",L666&lt;&gt;0,T666&lt;&gt;0),T666/L666,"")," ")</f>
        <v/>
      </c>
      <c r="S666" s="133">
        <f>IFERROR(IF(M666&lt;=0.005,IF(F666="",L666,0),IF(F666&lt;&gt;"",0,IF(P666="",0,IF(P666="H",0,IF(Q666&lt;Veriler!$G$2,L666*Veriler!$G$2,L666*Q666)))))," ")</f>
        <v>0</v>
      </c>
      <c r="T666" s="133">
        <f>IF(Veriler!T666&lt;=0.1, S666, IF(AND(Veriler!T666&gt;0.1, F666="", P666="E"), IF(Q666&gt;Veriler!$G$2, Q666*S666, IF(Q666&lt;Veriler!$G$2, Veriler!$G$2*S666, Q666*S666)), 0))</f>
        <v>0</v>
      </c>
      <c r="U666" s="133" t="str">
        <f t="shared" ref="U666:U679" si="213">IF(T666=0," ",T666)</f>
        <v xml:space="preserve"> </v>
      </c>
      <c r="V666" s="134" t="str">
        <f>IFERROR(IF(O666="%10 sınırı aşılmıştır.",L666-T666,IFERROR(IF(F666="",IF(S666=1,0,IF(L666-S666=0,"",L666-S666)),IF(Veriler!M666="",L666,IF(L666*Veriler!M666=0,"",L666*Veriler!M666))),L666)),0)</f>
        <v/>
      </c>
      <c r="W666" s="146"/>
      <c r="X666" s="146"/>
      <c r="Y666" s="146"/>
    </row>
    <row r="667" spans="1:25" s="99" customFormat="1" ht="54.75" customHeight="1" x14ac:dyDescent="0.25">
      <c r="A667" s="96">
        <f t="shared" ref="A667:A679" si="214">A666+1</f>
        <v>492</v>
      </c>
      <c r="B667" s="175"/>
      <c r="C667" s="176"/>
      <c r="D667" s="113"/>
      <c r="E667" s="115"/>
      <c r="F667" s="174"/>
      <c r="G667" s="114" t="str">
        <f t="shared" si="209"/>
        <v/>
      </c>
      <c r="H667" s="115"/>
      <c r="I667" s="115"/>
      <c r="J667" s="115"/>
      <c r="K667" s="115"/>
      <c r="L667" s="133" t="str">
        <f t="shared" si="210"/>
        <v/>
      </c>
      <c r="M667" s="116" t="str">
        <f>IF(L667="", "", L667/Veriler!$X$1)</f>
        <v/>
      </c>
      <c r="N667" s="116" t="str">
        <f>IF(F667&lt;&gt;"", "İthal Girdi", IF(Veriler!T667="", "", IF(Veriler!S667="H", "%0,5 üzerindedir", IF(Veriler!T667&gt;0.1, "%10 sınırı aşılmıştır.", "Uygun"))))</f>
        <v>%0,5 üzerindedir</v>
      </c>
      <c r="O667" s="116" t="str">
        <f t="shared" si="211"/>
        <v xml:space="preserve"> </v>
      </c>
      <c r="P667" s="117"/>
      <c r="Q667" s="118"/>
      <c r="R667" s="119" t="str">
        <f t="shared" si="212"/>
        <v/>
      </c>
      <c r="S667" s="133">
        <f>IFERROR(IF(M667&lt;=0.005,IF(F667="",L667,0),IF(F667&lt;&gt;"",0,IF(P667="",0,IF(P667="H",0,IF(Q667&lt;Veriler!$G$2,L667*Veriler!$G$2,L667*Q667)))))," ")</f>
        <v>0</v>
      </c>
      <c r="T667" s="133">
        <f>IF(Veriler!T667&lt;=0.1, S667, IF(AND(Veriler!T667&gt;0.1, F667="", P667="E"), IF(Q667&gt;Veriler!$G$2, Q667*S667, IF(Q667&lt;Veriler!$G$2, Veriler!$G$2*S667, Q667*S667)), 0))</f>
        <v>0</v>
      </c>
      <c r="U667" s="133" t="str">
        <f t="shared" si="213"/>
        <v xml:space="preserve"> </v>
      </c>
      <c r="V667" s="134" t="str">
        <f>IFERROR(IF(O667="%10 sınırı aşılmıştır.",L667-T667,IFERROR(IF(F667="",IF(S667=1,0,IF(L667-S667=0,"",L667-S667)),IF(Veriler!M667="",L667,IF(L667*Veriler!M667=0,"",L667*Veriler!M667))),L667)),0)</f>
        <v/>
      </c>
      <c r="W667" s="146"/>
      <c r="X667" s="146"/>
      <c r="Y667" s="146"/>
    </row>
    <row r="668" spans="1:25" s="99" customFormat="1" ht="54.75" customHeight="1" x14ac:dyDescent="0.25">
      <c r="A668" s="96">
        <f t="shared" si="214"/>
        <v>493</v>
      </c>
      <c r="B668" s="175"/>
      <c r="C668" s="176"/>
      <c r="D668" s="113"/>
      <c r="E668" s="115"/>
      <c r="F668" s="174"/>
      <c r="G668" s="114" t="str">
        <f t="shared" si="209"/>
        <v/>
      </c>
      <c r="H668" s="115"/>
      <c r="I668" s="115"/>
      <c r="J668" s="115"/>
      <c r="K668" s="115"/>
      <c r="L668" s="133" t="str">
        <f t="shared" si="210"/>
        <v/>
      </c>
      <c r="M668" s="116" t="str">
        <f>IF(L668="", "", L668/Veriler!$X$1)</f>
        <v/>
      </c>
      <c r="N668" s="116" t="str">
        <f>IF(F668&lt;&gt;"", "İthal Girdi", IF(Veriler!T668="", "", IF(Veriler!S668="H", "%0,5 üzerindedir", IF(Veriler!T668&gt;0.1, "%10 sınırı aşılmıştır.", "Uygun"))))</f>
        <v>%0,5 üzerindedir</v>
      </c>
      <c r="O668" s="116" t="str">
        <f t="shared" si="211"/>
        <v xml:space="preserve"> </v>
      </c>
      <c r="P668" s="117"/>
      <c r="Q668" s="118"/>
      <c r="R668" s="119" t="str">
        <f t="shared" si="212"/>
        <v/>
      </c>
      <c r="S668" s="133">
        <f>IFERROR(IF(M668&lt;=0.005,IF(F668="",L668,0),IF(F668&lt;&gt;"",0,IF(P668="",0,IF(P668="H",0,IF(Q668&lt;Veriler!$G$2,L668*Veriler!$G$2,L668*Q668)))))," ")</f>
        <v>0</v>
      </c>
      <c r="T668" s="133">
        <f>IF(Veriler!T668&lt;=0.1, S668, IF(AND(Veriler!T668&gt;0.1, F668="", P668="E"), IF(Q668&gt;Veriler!$G$2, Q668*S668, IF(Q668&lt;Veriler!$G$2, Veriler!$G$2*S668, Q668*S668)), 0))</f>
        <v>0</v>
      </c>
      <c r="U668" s="133" t="str">
        <f t="shared" si="213"/>
        <v xml:space="preserve"> </v>
      </c>
      <c r="V668" s="134" t="str">
        <f>IFERROR(IF(O668="%10 sınırı aşılmıştır.",L668-T668,IFERROR(IF(F668="",IF(S668=1,0,IF(L668-S668=0,"",L668-S668)),IF(Veriler!M668="",L668,IF(L668*Veriler!M668=0,"",L668*Veriler!M668))),L668)),0)</f>
        <v/>
      </c>
      <c r="W668" s="146"/>
      <c r="X668" s="146"/>
      <c r="Y668" s="146"/>
    </row>
    <row r="669" spans="1:25" s="99" customFormat="1" ht="54.75" customHeight="1" x14ac:dyDescent="0.25">
      <c r="A669" s="96">
        <f t="shared" si="214"/>
        <v>494</v>
      </c>
      <c r="B669" s="175"/>
      <c r="C669" s="176"/>
      <c r="D669" s="113"/>
      <c r="E669" s="115"/>
      <c r="F669" s="174"/>
      <c r="G669" s="114" t="str">
        <f t="shared" si="209"/>
        <v/>
      </c>
      <c r="H669" s="115"/>
      <c r="I669" s="115"/>
      <c r="J669" s="115"/>
      <c r="K669" s="115"/>
      <c r="L669" s="133" t="str">
        <f t="shared" si="210"/>
        <v/>
      </c>
      <c r="M669" s="116" t="str">
        <f>IF(L669="", "", L669/Veriler!$X$1)</f>
        <v/>
      </c>
      <c r="N669" s="116" t="str">
        <f>IF(F669&lt;&gt;"", "İthal Girdi", IF(Veriler!T669="", "", IF(Veriler!S669="H", "%0,5 üzerindedir", IF(Veriler!T669&gt;0.1, "%10 sınırı aşılmıştır.", "Uygun"))))</f>
        <v>%0,5 üzerindedir</v>
      </c>
      <c r="O669" s="116" t="str">
        <f t="shared" si="211"/>
        <v xml:space="preserve"> </v>
      </c>
      <c r="P669" s="117"/>
      <c r="Q669" s="118"/>
      <c r="R669" s="119" t="str">
        <f t="shared" si="212"/>
        <v/>
      </c>
      <c r="S669" s="133">
        <f>IFERROR(IF(M669&lt;=0.005,IF(F669="",L669,0),IF(F669&lt;&gt;"",0,IF(P669="",0,IF(P669="H",0,IF(Q669&lt;Veriler!$G$2,L669*Veriler!$G$2,L669*Q669)))))," ")</f>
        <v>0</v>
      </c>
      <c r="T669" s="133">
        <f>IF(Veriler!T669&lt;=0.1, S669, IF(AND(Veriler!T669&gt;0.1, F669="", P669="E"), IF(Q669&gt;Veriler!$G$2, Q669*S669, IF(Q669&lt;Veriler!$G$2, Veriler!$G$2*S669, Q669*S669)), 0))</f>
        <v>0</v>
      </c>
      <c r="U669" s="133" t="str">
        <f t="shared" si="213"/>
        <v xml:space="preserve"> </v>
      </c>
      <c r="V669" s="134" t="str">
        <f>IFERROR(IF(O669="%10 sınırı aşılmıştır.",L669-T669,IFERROR(IF(F669="",IF(S669=1,0,IF(L669-S669=0,"",L669-S669)),IF(Veriler!M669="",L669,IF(L669*Veriler!M669=0,"",L669*Veriler!M669))),L669)),0)</f>
        <v/>
      </c>
      <c r="W669" s="146"/>
      <c r="X669" s="146"/>
      <c r="Y669" s="146"/>
    </row>
    <row r="670" spans="1:25" s="99" customFormat="1" ht="54.75" customHeight="1" x14ac:dyDescent="0.25">
      <c r="A670" s="96">
        <f t="shared" si="214"/>
        <v>495</v>
      </c>
      <c r="B670" s="175"/>
      <c r="C670" s="176"/>
      <c r="D670" s="113"/>
      <c r="E670" s="115"/>
      <c r="F670" s="174"/>
      <c r="G670" s="114" t="str">
        <f t="shared" si="209"/>
        <v/>
      </c>
      <c r="H670" s="115"/>
      <c r="I670" s="115"/>
      <c r="J670" s="115"/>
      <c r="K670" s="115"/>
      <c r="L670" s="133" t="str">
        <f t="shared" si="210"/>
        <v/>
      </c>
      <c r="M670" s="116" t="str">
        <f>IF(L670="", "", L670/Veriler!$X$1)</f>
        <v/>
      </c>
      <c r="N670" s="116" t="str">
        <f>IF(F670&lt;&gt;"", "İthal Girdi", IF(Veriler!T670="", "", IF(Veriler!S670="H", "%0,5 üzerindedir", IF(Veriler!T670&gt;0.1, "%10 sınırı aşılmıştır.", "Uygun"))))</f>
        <v>%0,5 üzerindedir</v>
      </c>
      <c r="O670" s="116" t="str">
        <f t="shared" si="211"/>
        <v xml:space="preserve"> </v>
      </c>
      <c r="P670" s="117"/>
      <c r="Q670" s="118"/>
      <c r="R670" s="119" t="str">
        <f t="shared" si="212"/>
        <v/>
      </c>
      <c r="S670" s="133">
        <f>IFERROR(IF(M670&lt;=0.005,IF(F670="",L670,0),IF(F670&lt;&gt;"",0,IF(P670="",0,IF(P670="H",0,IF(Q670&lt;Veriler!$G$2,L670*Veriler!$G$2,L670*Q670)))))," ")</f>
        <v>0</v>
      </c>
      <c r="T670" s="133">
        <f>IF(Veriler!T670&lt;=0.1, S670, IF(AND(Veriler!T670&gt;0.1, F670="", P670="E"), IF(Q670&gt;Veriler!$G$2, Q670*S670, IF(Q670&lt;Veriler!$G$2, Veriler!$G$2*S670, Q670*S670)), 0))</f>
        <v>0</v>
      </c>
      <c r="U670" s="133" t="str">
        <f t="shared" si="213"/>
        <v xml:space="preserve"> </v>
      </c>
      <c r="V670" s="134" t="str">
        <f>IFERROR(IF(O670="%10 sınırı aşılmıştır.",L670-T670,IFERROR(IF(F670="",IF(S670=1,0,IF(L670-S670=0,"",L670-S670)),IF(Veriler!M670="",L670,IF(L670*Veriler!M670=0,"",L670*Veriler!M670))),L670)),0)</f>
        <v/>
      </c>
      <c r="W670" s="146"/>
      <c r="X670" s="146"/>
      <c r="Y670" s="146"/>
    </row>
    <row r="671" spans="1:25" s="99" customFormat="1" ht="54.75" customHeight="1" x14ac:dyDescent="0.25">
      <c r="A671" s="96">
        <f t="shared" si="214"/>
        <v>496</v>
      </c>
      <c r="B671" s="175"/>
      <c r="C671" s="176"/>
      <c r="D671" s="113"/>
      <c r="E671" s="115"/>
      <c r="F671" s="174"/>
      <c r="G671" s="114" t="str">
        <f t="shared" si="209"/>
        <v/>
      </c>
      <c r="H671" s="115"/>
      <c r="I671" s="115"/>
      <c r="J671" s="115"/>
      <c r="K671" s="115"/>
      <c r="L671" s="133" t="str">
        <f t="shared" si="210"/>
        <v/>
      </c>
      <c r="M671" s="116" t="str">
        <f>IF(L671="", "", L671/Veriler!$X$1)</f>
        <v/>
      </c>
      <c r="N671" s="116" t="str">
        <f>IF(F671&lt;&gt;"", "İthal Girdi", IF(Veriler!T671="", "", IF(Veriler!S671="H", "%0,5 üzerindedir", IF(Veriler!T671&gt;0.1, "%10 sınırı aşılmıştır.", "Uygun"))))</f>
        <v>%0,5 üzerindedir</v>
      </c>
      <c r="O671" s="116" t="str">
        <f t="shared" si="211"/>
        <v xml:space="preserve"> </v>
      </c>
      <c r="P671" s="117"/>
      <c r="Q671" s="118"/>
      <c r="R671" s="119" t="str">
        <f t="shared" si="212"/>
        <v/>
      </c>
      <c r="S671" s="133">
        <f>IFERROR(IF(M671&lt;=0.005,IF(F671="",L671,0),IF(F671&lt;&gt;"",0,IF(P671="",0,IF(P671="H",0,IF(Q671&lt;Veriler!$G$2,L671*Veriler!$G$2,L671*Q671)))))," ")</f>
        <v>0</v>
      </c>
      <c r="T671" s="133">
        <f>IF(Veriler!T671&lt;=0.1, S671, IF(AND(Veriler!T671&gt;0.1, F671="", P671="E"), IF(Q671&gt;Veriler!$G$2, Q671*S671, IF(Q671&lt;Veriler!$G$2, Veriler!$G$2*S671, Q671*S671)), 0))</f>
        <v>0</v>
      </c>
      <c r="U671" s="133" t="str">
        <f t="shared" si="213"/>
        <v xml:space="preserve"> </v>
      </c>
      <c r="V671" s="134" t="str">
        <f>IFERROR(IF(O671="%10 sınırı aşılmıştır.",L671-T671,IFERROR(IF(F671="",IF(S671=1,0,IF(L671-S671=0,"",L671-S671)),IF(Veriler!M671="",L671,IF(L671*Veriler!M671=0,"",L671*Veriler!M671))),L671)),0)</f>
        <v/>
      </c>
      <c r="W671" s="146"/>
      <c r="X671" s="146"/>
      <c r="Y671" s="146"/>
    </row>
    <row r="672" spans="1:25" s="99" customFormat="1" ht="54.75" customHeight="1" x14ac:dyDescent="0.25">
      <c r="A672" s="96">
        <f t="shared" si="214"/>
        <v>497</v>
      </c>
      <c r="B672" s="175"/>
      <c r="C672" s="176"/>
      <c r="D672" s="113"/>
      <c r="E672" s="115"/>
      <c r="F672" s="174"/>
      <c r="G672" s="114" t="str">
        <f t="shared" si="209"/>
        <v/>
      </c>
      <c r="H672" s="115"/>
      <c r="I672" s="115"/>
      <c r="J672" s="115"/>
      <c r="K672" s="115"/>
      <c r="L672" s="133" t="str">
        <f t="shared" si="210"/>
        <v/>
      </c>
      <c r="M672" s="116" t="str">
        <f>IF(L672="", "", L672/Veriler!$X$1)</f>
        <v/>
      </c>
      <c r="N672" s="116" t="str">
        <f>IF(F672&lt;&gt;"", "İthal Girdi", IF(Veriler!T672="", "", IF(Veriler!S672="H", "%0,5 üzerindedir", IF(Veriler!T672&gt;0.1, "%10 sınırı aşılmıştır.", "Uygun"))))</f>
        <v>%0,5 üzerindedir</v>
      </c>
      <c r="O672" s="116" t="str">
        <f t="shared" si="211"/>
        <v xml:space="preserve"> </v>
      </c>
      <c r="P672" s="117"/>
      <c r="Q672" s="118"/>
      <c r="R672" s="119" t="str">
        <f t="shared" si="212"/>
        <v/>
      </c>
      <c r="S672" s="133">
        <f>IFERROR(IF(M672&lt;=0.005,IF(F672="",L672,0),IF(F672&lt;&gt;"",0,IF(P672="",0,IF(P672="H",0,IF(Q672&lt;Veriler!$G$2,L672*Veriler!$G$2,L672*Q672)))))," ")</f>
        <v>0</v>
      </c>
      <c r="T672" s="133">
        <f>IF(Veriler!T672&lt;=0.1, S672, IF(AND(Veriler!T672&gt;0.1, F672="", P672="E"), IF(Q672&gt;Veriler!$G$2, Q672*S672, IF(Q672&lt;Veriler!$G$2, Veriler!$G$2*S672, Q672*S672)), 0))</f>
        <v>0</v>
      </c>
      <c r="U672" s="133" t="str">
        <f t="shared" si="213"/>
        <v xml:space="preserve"> </v>
      </c>
      <c r="V672" s="134" t="str">
        <f>IFERROR(IF(O672="%10 sınırı aşılmıştır.",L672-T672,IFERROR(IF(F672="",IF(S672=1,0,IF(L672-S672=0,"",L672-S672)),IF(Veriler!M672="",L672,IF(L672*Veriler!M672=0,"",L672*Veriler!M672))),L672)),0)</f>
        <v/>
      </c>
      <c r="W672" s="146"/>
      <c r="X672" s="146"/>
      <c r="Y672" s="146"/>
    </row>
    <row r="673" spans="1:25" s="99" customFormat="1" ht="54.75" customHeight="1" x14ac:dyDescent="0.25">
      <c r="A673" s="96">
        <f t="shared" si="214"/>
        <v>498</v>
      </c>
      <c r="B673" s="175"/>
      <c r="C673" s="176"/>
      <c r="D673" s="113"/>
      <c r="E673" s="115"/>
      <c r="F673" s="174"/>
      <c r="G673" s="114" t="str">
        <f t="shared" si="209"/>
        <v/>
      </c>
      <c r="H673" s="115"/>
      <c r="I673" s="115"/>
      <c r="J673" s="115"/>
      <c r="K673" s="115"/>
      <c r="L673" s="133" t="str">
        <f t="shared" si="210"/>
        <v/>
      </c>
      <c r="M673" s="116" t="str">
        <f>IF(L673="", "", L673/Veriler!$X$1)</f>
        <v/>
      </c>
      <c r="N673" s="116" t="str">
        <f>IF(F673&lt;&gt;"", "İthal Girdi", IF(Veriler!T673="", "", IF(Veriler!S673="H", "%0,5 üzerindedir", IF(Veriler!T673&gt;0.1, "%10 sınırı aşılmıştır.", "Uygun"))))</f>
        <v>%0,5 üzerindedir</v>
      </c>
      <c r="O673" s="116" t="str">
        <f t="shared" si="211"/>
        <v xml:space="preserve"> </v>
      </c>
      <c r="P673" s="117"/>
      <c r="Q673" s="118"/>
      <c r="R673" s="119" t="str">
        <f t="shared" si="212"/>
        <v/>
      </c>
      <c r="S673" s="133">
        <f>IFERROR(IF(M673&lt;=0.005,IF(F673="",L673,0),IF(F673&lt;&gt;"",0,IF(P673="",0,IF(P673="H",0,IF(Q673&lt;Veriler!$G$2,L673*Veriler!$G$2,L673*Q673)))))," ")</f>
        <v>0</v>
      </c>
      <c r="T673" s="133">
        <f>IF(Veriler!T673&lt;=0.1, S673, IF(AND(Veriler!T673&gt;0.1, F673="", P673="E"), IF(Q673&gt;Veriler!$G$2, Q673*S673, IF(Q673&lt;Veriler!$G$2, Veriler!$G$2*S673, Q673*S673)), 0))</f>
        <v>0</v>
      </c>
      <c r="U673" s="133" t="str">
        <f t="shared" si="213"/>
        <v xml:space="preserve"> </v>
      </c>
      <c r="V673" s="134" t="str">
        <f>IFERROR(IF(O673="%10 sınırı aşılmıştır.",L673-T673,IFERROR(IF(F673="",IF(S673=1,0,IF(L673-S673=0,"",L673-S673)),IF(Veriler!M673="",L673,IF(L673*Veriler!M673=0,"",L673*Veriler!M673))),L673)),0)</f>
        <v/>
      </c>
      <c r="W673" s="146"/>
      <c r="X673" s="146"/>
      <c r="Y673" s="146"/>
    </row>
    <row r="674" spans="1:25" s="99" customFormat="1" ht="54.75" customHeight="1" x14ac:dyDescent="0.25">
      <c r="A674" s="96">
        <f t="shared" si="214"/>
        <v>499</v>
      </c>
      <c r="B674" s="175"/>
      <c r="C674" s="176"/>
      <c r="D674" s="113"/>
      <c r="E674" s="115"/>
      <c r="F674" s="174"/>
      <c r="G674" s="114" t="str">
        <f t="shared" si="209"/>
        <v/>
      </c>
      <c r="H674" s="115"/>
      <c r="I674" s="115"/>
      <c r="J674" s="115"/>
      <c r="K674" s="115"/>
      <c r="L674" s="133" t="str">
        <f t="shared" si="210"/>
        <v/>
      </c>
      <c r="M674" s="116" t="str">
        <f>IF(L674="", "", L674/Veriler!$X$1)</f>
        <v/>
      </c>
      <c r="N674" s="116" t="str">
        <f>IF(F674&lt;&gt;"", "İthal Girdi", IF(Veriler!T674="", "", IF(Veriler!S674="H", "%0,5 üzerindedir", IF(Veriler!T674&gt;0.1, "%10 sınırı aşılmıştır.", "Uygun"))))</f>
        <v>%0,5 üzerindedir</v>
      </c>
      <c r="O674" s="116" t="str">
        <f t="shared" si="211"/>
        <v xml:space="preserve"> </v>
      </c>
      <c r="P674" s="117"/>
      <c r="Q674" s="118"/>
      <c r="R674" s="119" t="str">
        <f t="shared" si="212"/>
        <v/>
      </c>
      <c r="S674" s="133">
        <f>IFERROR(IF(M674&lt;=0.005,IF(F674="",L674,0),IF(F674&lt;&gt;"",0,IF(P674="",0,IF(P674="H",0,IF(Q674&lt;Veriler!$G$2,L674*Veriler!$G$2,L674*Q674)))))," ")</f>
        <v>0</v>
      </c>
      <c r="T674" s="133">
        <f>IF(Veriler!T674&lt;=0.1, S674, IF(AND(Veriler!T674&gt;0.1, F674="", P674="E"), IF(Q674&gt;Veriler!$G$2, Q674*S674, IF(Q674&lt;Veriler!$G$2, Veriler!$G$2*S674, Q674*S674)), 0))</f>
        <v>0</v>
      </c>
      <c r="U674" s="133" t="str">
        <f t="shared" si="213"/>
        <v xml:space="preserve"> </v>
      </c>
      <c r="V674" s="134" t="str">
        <f>IFERROR(IF(O674="%10 sınırı aşılmıştır.",L674-T674,IFERROR(IF(F674="",IF(S674=1,0,IF(L674-S674=0,"",L674-S674)),IF(Veriler!M674="",L674,IF(L674*Veriler!M674=0,"",L674*Veriler!M674))),L674)),0)</f>
        <v/>
      </c>
      <c r="W674" s="146"/>
      <c r="X674" s="146"/>
      <c r="Y674" s="146"/>
    </row>
    <row r="675" spans="1:25" s="99" customFormat="1" ht="54.75" customHeight="1" x14ac:dyDescent="0.25">
      <c r="A675" s="96">
        <f t="shared" si="214"/>
        <v>500</v>
      </c>
      <c r="B675" s="175"/>
      <c r="C675" s="176"/>
      <c r="D675" s="113"/>
      <c r="E675" s="115"/>
      <c r="F675" s="174"/>
      <c r="G675" s="114" t="str">
        <f t="shared" si="209"/>
        <v/>
      </c>
      <c r="H675" s="115"/>
      <c r="I675" s="115"/>
      <c r="J675" s="115"/>
      <c r="K675" s="115"/>
      <c r="L675" s="133" t="str">
        <f t="shared" si="210"/>
        <v/>
      </c>
      <c r="M675" s="116" t="str">
        <f>IF(L675="", "", L675/Veriler!$X$1)</f>
        <v/>
      </c>
      <c r="N675" s="116" t="str">
        <f>IF(F675&lt;&gt;"", "İthal Girdi", IF(Veriler!T675="", "", IF(Veriler!S675="H", "%0,5 üzerindedir", IF(Veriler!T675&gt;0.1, "%10 sınırı aşılmıştır.", "Uygun"))))</f>
        <v>%0,5 üzerindedir</v>
      </c>
      <c r="O675" s="116" t="str">
        <f t="shared" si="211"/>
        <v xml:space="preserve"> </v>
      </c>
      <c r="P675" s="117"/>
      <c r="Q675" s="118"/>
      <c r="R675" s="119" t="str">
        <f t="shared" si="212"/>
        <v/>
      </c>
      <c r="S675" s="133">
        <f>IFERROR(IF(M675&lt;=0.005,IF(F675="",L675,0),IF(F675&lt;&gt;"",0,IF(P675="",0,IF(P675="H",0,IF(Q675&lt;Veriler!$G$2,L675*Veriler!$G$2,L675*Q675)))))," ")</f>
        <v>0</v>
      </c>
      <c r="T675" s="133">
        <f>IF(Veriler!T675&lt;=0.1, S675, IF(AND(Veriler!T675&gt;0.1, F675="", P675="E"), IF(Q675&gt;Veriler!$G$2, Q675*S675, IF(Q675&lt;Veriler!$G$2, Veriler!$G$2*S675, Q675*S675)), 0))</f>
        <v>0</v>
      </c>
      <c r="U675" s="133" t="str">
        <f t="shared" si="213"/>
        <v xml:space="preserve"> </v>
      </c>
      <c r="V675" s="134" t="str">
        <f>IFERROR(IF(O675="%10 sınırı aşılmıştır.",L675-T675,IFERROR(IF(F675="",IF(S675=1,0,IF(L675-S675=0,"",L675-S675)),IF(Veriler!M675="",L675,IF(L675*Veriler!M675=0,"",L675*Veriler!M675))),L675)),0)</f>
        <v/>
      </c>
      <c r="W675" s="146"/>
      <c r="X675" s="146"/>
      <c r="Y675" s="146"/>
    </row>
    <row r="676" spans="1:25" s="99" customFormat="1" ht="54.75" customHeight="1" x14ac:dyDescent="0.25">
      <c r="A676" s="96">
        <f t="shared" si="214"/>
        <v>501</v>
      </c>
      <c r="B676" s="175"/>
      <c r="C676" s="176"/>
      <c r="D676" s="113"/>
      <c r="E676" s="115"/>
      <c r="F676" s="174"/>
      <c r="G676" s="114" t="str">
        <f t="shared" si="209"/>
        <v/>
      </c>
      <c r="H676" s="115"/>
      <c r="I676" s="115"/>
      <c r="J676" s="115"/>
      <c r="K676" s="115"/>
      <c r="L676" s="133" t="str">
        <f t="shared" si="210"/>
        <v/>
      </c>
      <c r="M676" s="116" t="str">
        <f>IF(L676="", "", L676/Veriler!$X$1)</f>
        <v/>
      </c>
      <c r="N676" s="116" t="str">
        <f>IF(F676&lt;&gt;"", "İthal Girdi", IF(Veriler!T676="", "", IF(Veriler!S676="H", "%0,5 üzerindedir", IF(Veriler!T676&gt;0.1, "%10 sınırı aşılmıştır.", "Uygun"))))</f>
        <v>%0,5 üzerindedir</v>
      </c>
      <c r="O676" s="116" t="str">
        <f t="shared" si="211"/>
        <v xml:space="preserve"> </v>
      </c>
      <c r="P676" s="117"/>
      <c r="Q676" s="118"/>
      <c r="R676" s="119" t="str">
        <f t="shared" si="212"/>
        <v/>
      </c>
      <c r="S676" s="133">
        <f>IFERROR(IF(M676&lt;=0.005,IF(F676="",L676,0),IF(F676&lt;&gt;"",0,IF(P676="",0,IF(P676="H",0,IF(Q676&lt;Veriler!$G$2,L676*Veriler!$G$2,L676*Q676)))))," ")</f>
        <v>0</v>
      </c>
      <c r="T676" s="133">
        <f>IF(Veriler!T676&lt;=0.1, S676, IF(AND(Veriler!T676&gt;0.1, F676="", P676="E"), IF(Q676&gt;Veriler!$G$2, Q676*S676, IF(Q676&lt;Veriler!$G$2, Veriler!$G$2*S676, Q676*S676)), 0))</f>
        <v>0</v>
      </c>
      <c r="U676" s="133" t="str">
        <f t="shared" si="213"/>
        <v xml:space="preserve"> </v>
      </c>
      <c r="V676" s="134" t="str">
        <f>IFERROR(IF(O676="%10 sınırı aşılmıştır.",L676-T676,IFERROR(IF(F676="",IF(S676=1,0,IF(L676-S676=0,"",L676-S676)),IF(Veriler!M676="",L676,IF(L676*Veriler!M676=0,"",L676*Veriler!M676))),L676)),0)</f>
        <v/>
      </c>
      <c r="W676" s="146"/>
      <c r="X676" s="146"/>
      <c r="Y676" s="146"/>
    </row>
    <row r="677" spans="1:25" s="99" customFormat="1" ht="54.75" customHeight="1" x14ac:dyDescent="0.25">
      <c r="A677" s="96">
        <f t="shared" si="214"/>
        <v>502</v>
      </c>
      <c r="B677" s="175"/>
      <c r="C677" s="176"/>
      <c r="D677" s="113"/>
      <c r="E677" s="115"/>
      <c r="F677" s="174"/>
      <c r="G677" s="114" t="str">
        <f t="shared" si="209"/>
        <v/>
      </c>
      <c r="H677" s="115"/>
      <c r="I677" s="115"/>
      <c r="J677" s="115"/>
      <c r="K677" s="115"/>
      <c r="L677" s="133" t="str">
        <f t="shared" si="210"/>
        <v/>
      </c>
      <c r="M677" s="116" t="str">
        <f>IF(L677="", "", L677/Veriler!$X$1)</f>
        <v/>
      </c>
      <c r="N677" s="116" t="str">
        <f>IF(F677&lt;&gt;"", "İthal Girdi", IF(Veriler!T677="", "", IF(Veriler!S677="H", "%0,5 üzerindedir", IF(Veriler!T677&gt;0.1, "%10 sınırı aşılmıştır.", "Uygun"))))</f>
        <v>%0,5 üzerindedir</v>
      </c>
      <c r="O677" s="116" t="str">
        <f t="shared" si="211"/>
        <v xml:space="preserve"> </v>
      </c>
      <c r="P677" s="117"/>
      <c r="Q677" s="118"/>
      <c r="R677" s="119" t="str">
        <f t="shared" si="212"/>
        <v/>
      </c>
      <c r="S677" s="133">
        <f>IFERROR(IF(M677&lt;=0.005,IF(F677="",L677,0),IF(F677&lt;&gt;"",0,IF(P677="",0,IF(P677="H",0,IF(Q677&lt;Veriler!$G$2,L677*Veriler!$G$2,L677*Q677)))))," ")</f>
        <v>0</v>
      </c>
      <c r="T677" s="133">
        <f>IF(Veriler!T677&lt;=0.1, S677, IF(AND(Veriler!T677&gt;0.1, F677="", P677="E"), IF(Q677&gt;Veriler!$G$2, Q677*S677, IF(Q677&lt;Veriler!$G$2, Veriler!$G$2*S677, Q677*S677)), 0))</f>
        <v>0</v>
      </c>
      <c r="U677" s="133" t="str">
        <f t="shared" si="213"/>
        <v xml:space="preserve"> </v>
      </c>
      <c r="V677" s="134" t="str">
        <f>IFERROR(IF(O677="%10 sınırı aşılmıştır.",L677-T677,IFERROR(IF(F677="",IF(S677=1,0,IF(L677-S677=0,"",L677-S677)),IF(Veriler!M677="",L677,IF(L677*Veriler!M677=0,"",L677*Veriler!M677))),L677)),0)</f>
        <v/>
      </c>
      <c r="W677" s="146"/>
      <c r="X677" s="146"/>
      <c r="Y677" s="146"/>
    </row>
    <row r="678" spans="1:25" s="99" customFormat="1" ht="54.75" customHeight="1" x14ac:dyDescent="0.25">
      <c r="A678" s="96">
        <f t="shared" si="214"/>
        <v>503</v>
      </c>
      <c r="B678" s="175"/>
      <c r="C678" s="176"/>
      <c r="D678" s="113"/>
      <c r="E678" s="115"/>
      <c r="F678" s="174"/>
      <c r="G678" s="114" t="str">
        <f t="shared" si="209"/>
        <v/>
      </c>
      <c r="H678" s="115"/>
      <c r="I678" s="115"/>
      <c r="J678" s="115"/>
      <c r="K678" s="115"/>
      <c r="L678" s="133" t="str">
        <f t="shared" si="210"/>
        <v/>
      </c>
      <c r="M678" s="116" t="str">
        <f>IF(L678="", "", L678/Veriler!$X$1)</f>
        <v/>
      </c>
      <c r="N678" s="116" t="str">
        <f>IF(F678&lt;&gt;"", "İthal Girdi", IF(Veriler!T678="", "", IF(Veriler!S678="H", "%0,5 üzerindedir", IF(Veriler!T678&gt;0.1, "%10 sınırı aşılmıştır.", "Uygun"))))</f>
        <v>%0,5 üzerindedir</v>
      </c>
      <c r="O678" s="116" t="str">
        <f t="shared" si="211"/>
        <v xml:space="preserve"> </v>
      </c>
      <c r="P678" s="117"/>
      <c r="Q678" s="118"/>
      <c r="R678" s="119" t="str">
        <f t="shared" si="212"/>
        <v/>
      </c>
      <c r="S678" s="133">
        <f>IFERROR(IF(M678&lt;=0.005,IF(F678="",L678,0),IF(F678&lt;&gt;"",0,IF(P678="",0,IF(P678="H",0,IF(Q678&lt;Veriler!$G$2,L678*Veriler!$G$2,L678*Q678)))))," ")</f>
        <v>0</v>
      </c>
      <c r="T678" s="133">
        <f>IF(Veriler!T678&lt;=0.1, S678, IF(AND(Veriler!T678&gt;0.1, F678="", P678="E"), IF(Q678&gt;Veriler!$G$2, Q678*S678, IF(Q678&lt;Veriler!$G$2, Veriler!$G$2*S678, Q678*S678)), 0))</f>
        <v>0</v>
      </c>
      <c r="U678" s="133" t="str">
        <f t="shared" si="213"/>
        <v xml:space="preserve"> </v>
      </c>
      <c r="V678" s="134" t="str">
        <f>IFERROR(IF(O678="%10 sınırı aşılmıştır.",L678-T678,IFERROR(IF(F678="",IF(S678=1,0,IF(L678-S678=0,"",L678-S678)),IF(Veriler!M678="",L678,IF(L678*Veriler!M678=0,"",L678*Veriler!M678))),L678)),0)</f>
        <v/>
      </c>
      <c r="W678" s="146"/>
      <c r="X678" s="146"/>
      <c r="Y678" s="146"/>
    </row>
    <row r="679" spans="1:25" s="99" customFormat="1" ht="54.75" customHeight="1" x14ac:dyDescent="0.25">
      <c r="A679" s="96">
        <f t="shared" si="214"/>
        <v>504</v>
      </c>
      <c r="B679" s="175"/>
      <c r="C679" s="176"/>
      <c r="D679" s="113"/>
      <c r="E679" s="115"/>
      <c r="F679" s="174"/>
      <c r="G679" s="114" t="str">
        <f t="shared" si="209"/>
        <v/>
      </c>
      <c r="H679" s="115"/>
      <c r="I679" s="115"/>
      <c r="J679" s="115"/>
      <c r="K679" s="115"/>
      <c r="L679" s="133" t="str">
        <f t="shared" si="210"/>
        <v/>
      </c>
      <c r="M679" s="116" t="str">
        <f>IF(L679="", "", L679/Veriler!$X$1)</f>
        <v/>
      </c>
      <c r="N679" s="116" t="str">
        <f>IF(F679&lt;&gt;"", "İthal Girdi", IF(Veriler!T679="", "", IF(Veriler!S679="H", "%0,5 üzerindedir", IF(Veriler!T679&gt;0.1, "%10 sınırı aşılmıştır.", "Uygun"))))</f>
        <v>%0,5 üzerindedir</v>
      </c>
      <c r="O679" s="116" t="str">
        <f t="shared" si="211"/>
        <v xml:space="preserve"> </v>
      </c>
      <c r="P679" s="117"/>
      <c r="Q679" s="118"/>
      <c r="R679" s="119" t="str">
        <f t="shared" si="212"/>
        <v/>
      </c>
      <c r="S679" s="133">
        <f>IFERROR(IF(M679&lt;=0.005,IF(F679="",L679,0),IF(F679&lt;&gt;"",0,IF(P679="",0,IF(P679="H",0,IF(Q679&lt;Veriler!$G$2,L679*Veriler!$G$2,L679*Q679)))))," ")</f>
        <v>0</v>
      </c>
      <c r="T679" s="133">
        <f>IF(Veriler!T679&lt;=0.1, S679, IF(AND(Veriler!T679&gt;0.1, F679="", P679="E"), IF(Q679&gt;Veriler!$G$2, Q679*S679, IF(Q679&lt;Veriler!$G$2, Veriler!$G$2*S679, Q679*S679)), 0))</f>
        <v>0</v>
      </c>
      <c r="U679" s="133" t="str">
        <f t="shared" si="213"/>
        <v xml:space="preserve"> </v>
      </c>
      <c r="V679" s="134" t="str">
        <f>IFERROR(IF(O679="%10 sınırı aşılmıştır.",L679-T679,IFERROR(IF(F679="",IF(S679=1,0,IF(L679-S679=0,"",L679-S679)),IF(Veriler!M679="",L679,IF(L679*Veriler!M679=0,"",L679*Veriler!M679))),L679)),0)</f>
        <v/>
      </c>
      <c r="W679" s="146"/>
      <c r="X679" s="146"/>
      <c r="Y679" s="146"/>
    </row>
    <row r="680" spans="1:25" s="99" customFormat="1" ht="24" customHeight="1" x14ac:dyDescent="0.25">
      <c r="A680" s="103"/>
      <c r="B680" s="104"/>
      <c r="C680" s="104"/>
      <c r="D680" s="104"/>
      <c r="E680" s="103"/>
      <c r="F680" s="135"/>
      <c r="G680" s="157"/>
      <c r="H680" s="103"/>
      <c r="I680" s="103"/>
      <c r="J680" s="103"/>
      <c r="K680" s="103"/>
      <c r="L680" s="136">
        <f>SUM(L651:L664,L666:L679)</f>
        <v>0</v>
      </c>
      <c r="M680" s="158"/>
      <c r="N680" s="158"/>
      <c r="O680" s="158"/>
      <c r="P680" s="105"/>
      <c r="Q680" s="106"/>
      <c r="R680" s="159"/>
      <c r="S680" s="160"/>
      <c r="T680" s="160"/>
      <c r="U680" s="160"/>
      <c r="V680" s="160"/>
      <c r="W680" s="146"/>
      <c r="X680" s="146"/>
      <c r="Y680" s="146"/>
    </row>
    <row r="681" spans="1:25" s="99" customFormat="1" ht="31.5" customHeight="1" x14ac:dyDescent="0.25">
      <c r="A681" s="103"/>
      <c r="B681" s="104"/>
      <c r="C681" s="104"/>
      <c r="D681" s="104"/>
      <c r="E681" s="103"/>
      <c r="F681" s="135"/>
      <c r="G681" s="157"/>
      <c r="H681" s="103"/>
      <c r="I681" s="103"/>
      <c r="J681" s="103"/>
      <c r="K681" s="103"/>
      <c r="L681" s="161"/>
      <c r="M681" s="158"/>
      <c r="N681" s="158"/>
      <c r="O681" s="158"/>
      <c r="P681" s="105"/>
      <c r="Q681" s="106"/>
      <c r="R681" s="159"/>
      <c r="S681" s="162" t="s">
        <v>57</v>
      </c>
      <c r="T681" s="162" t="s">
        <v>57</v>
      </c>
      <c r="U681" s="162" t="s">
        <v>57</v>
      </c>
      <c r="V681" s="163" t="s">
        <v>58</v>
      </c>
      <c r="W681" s="146"/>
      <c r="X681" s="146"/>
      <c r="Y681" s="146"/>
    </row>
    <row r="682" spans="1:25" s="99" customFormat="1" ht="58.5" customHeight="1" x14ac:dyDescent="0.25">
      <c r="A682" s="185" t="s">
        <v>59</v>
      </c>
      <c r="B682" s="180"/>
      <c r="C682" s="180"/>
      <c r="D682" s="180"/>
      <c r="E682" s="180"/>
      <c r="F682" s="180"/>
      <c r="G682" s="180"/>
      <c r="H682" s="180"/>
      <c r="I682" s="180"/>
      <c r="J682" s="180"/>
      <c r="K682" s="180"/>
      <c r="L682" s="180"/>
      <c r="M682" s="180"/>
      <c r="N682" s="180"/>
      <c r="O682" s="180"/>
      <c r="P682" s="180"/>
      <c r="Q682" s="180"/>
      <c r="R682" s="176"/>
      <c r="S682" s="137">
        <f>SUM(S644,S651:S664,S666:S679)</f>
        <v>0</v>
      </c>
      <c r="T682" s="137" t="str">
        <f>IF(SUM(T651:T664,T666:T679)=0," ",SUM(T651:T664,T666:T679))</f>
        <v xml:space="preserve"> </v>
      </c>
      <c r="U682" s="137" t="str">
        <f>IF(SUM(U651:U664,U666:U679)=0," ",SUM(U651:U664,U666:U679))</f>
        <v xml:space="preserve"> </v>
      </c>
      <c r="V682" s="137" t="str">
        <f>IF(SUM(V651:V664,V666:V679)=0," ",SUM(V651:V664,V666:V679))</f>
        <v xml:space="preserve"> </v>
      </c>
      <c r="W682" s="146"/>
      <c r="X682" s="164">
        <f>SUM(U651:U664,U666:U679)</f>
        <v>0</v>
      </c>
      <c r="Y682" s="164">
        <f>SUM(V651:V664,V666:V679)</f>
        <v>0</v>
      </c>
    </row>
    <row r="683" spans="1:25" x14ac:dyDescent="0.3">
      <c r="A683" s="34"/>
      <c r="G683" s="146"/>
      <c r="L683" s="146"/>
      <c r="M683" s="146"/>
      <c r="N683" s="146"/>
      <c r="O683" s="146"/>
      <c r="R683" s="146"/>
      <c r="S683" s="146"/>
      <c r="T683" s="146"/>
      <c r="U683" s="146"/>
      <c r="V683" s="146"/>
      <c r="W683" s="146"/>
      <c r="X683" s="146"/>
      <c r="Y683" s="146"/>
    </row>
    <row r="684" spans="1:25" x14ac:dyDescent="0.3">
      <c r="A684" s="186" t="s">
        <v>60</v>
      </c>
      <c r="B684" s="187"/>
      <c r="C684" s="187"/>
      <c r="D684" s="187"/>
      <c r="E684" s="187"/>
      <c r="F684" s="187"/>
      <c r="G684" s="187"/>
      <c r="H684" s="187"/>
      <c r="I684" s="187"/>
      <c r="J684" s="187"/>
      <c r="K684" s="187"/>
      <c r="L684" s="187"/>
      <c r="M684" s="187"/>
      <c r="N684" s="187"/>
      <c r="O684" s="187"/>
      <c r="P684" s="187"/>
      <c r="Q684" s="187"/>
      <c r="R684" s="187"/>
      <c r="S684" s="187"/>
      <c r="T684" s="187"/>
      <c r="U684" s="187"/>
      <c r="V684" s="187"/>
      <c r="W684" s="146"/>
      <c r="X684" s="146"/>
      <c r="Y684" s="146"/>
    </row>
    <row r="685" spans="1:25" s="99" customFormat="1" ht="41.25" customHeight="1" x14ac:dyDescent="0.25">
      <c r="A685" s="189" t="s">
        <v>38</v>
      </c>
      <c r="B685" s="180"/>
      <c r="C685" s="180"/>
      <c r="D685" s="180"/>
      <c r="E685" s="180"/>
      <c r="F685" s="180"/>
      <c r="G685" s="180"/>
      <c r="H685" s="180"/>
      <c r="I685" s="180"/>
      <c r="J685" s="180"/>
      <c r="K685" s="180"/>
      <c r="L685" s="180"/>
      <c r="M685" s="180"/>
      <c r="N685" s="180"/>
      <c r="O685" s="180"/>
      <c r="P685" s="180"/>
      <c r="Q685" s="180"/>
      <c r="R685" s="180"/>
      <c r="S685" s="180"/>
      <c r="T685" s="180"/>
      <c r="U685" s="180"/>
      <c r="V685" s="176"/>
      <c r="W685" s="146"/>
      <c r="X685" s="146"/>
      <c r="Y685" s="146"/>
    </row>
    <row r="686" spans="1:25" s="100" customFormat="1" ht="35.25" customHeight="1" x14ac:dyDescent="0.25">
      <c r="A686" s="179" t="s">
        <v>39</v>
      </c>
      <c r="B686" s="180"/>
      <c r="C686" s="180"/>
      <c r="D686" s="180"/>
      <c r="E686" s="180"/>
      <c r="F686" s="180"/>
      <c r="G686" s="180"/>
      <c r="H686" s="180"/>
      <c r="I686" s="180"/>
      <c r="J686" s="180"/>
      <c r="K686" s="180"/>
      <c r="L686" s="180"/>
      <c r="M686" s="180"/>
      <c r="N686" s="180"/>
      <c r="O686" s="180"/>
      <c r="P686" s="180"/>
      <c r="Q686" s="180"/>
      <c r="R686" s="176"/>
      <c r="S686" s="147"/>
      <c r="T686" s="148"/>
      <c r="U686" s="149" t="s">
        <v>40</v>
      </c>
      <c r="V686" s="150">
        <f>V648+1</f>
        <v>19</v>
      </c>
      <c r="W686" s="146"/>
      <c r="X686" s="146"/>
      <c r="Y686" s="146"/>
    </row>
    <row r="687" spans="1:25" s="99" customFormat="1" ht="81" customHeight="1" x14ac:dyDescent="0.25">
      <c r="A687" s="110" t="s">
        <v>3</v>
      </c>
      <c r="B687" s="188" t="s">
        <v>41</v>
      </c>
      <c r="C687" s="176"/>
      <c r="D687" s="111" t="s">
        <v>42</v>
      </c>
      <c r="E687" s="110" t="s">
        <v>324</v>
      </c>
      <c r="F687" s="111" t="s">
        <v>325</v>
      </c>
      <c r="G687" s="151" t="s">
        <v>43</v>
      </c>
      <c r="H687" s="110" t="s">
        <v>44</v>
      </c>
      <c r="I687" s="110" t="s">
        <v>8</v>
      </c>
      <c r="J687" s="110" t="s">
        <v>45</v>
      </c>
      <c r="K687" s="110" t="s">
        <v>46</v>
      </c>
      <c r="L687" s="152" t="s">
        <v>47</v>
      </c>
      <c r="M687" s="153" t="s">
        <v>48</v>
      </c>
      <c r="N687" s="154" t="s">
        <v>49</v>
      </c>
      <c r="O687" s="154" t="s">
        <v>49</v>
      </c>
      <c r="P687" s="112" t="s">
        <v>50</v>
      </c>
      <c r="Q687" s="110" t="s">
        <v>51</v>
      </c>
      <c r="R687" s="155" t="s">
        <v>52</v>
      </c>
      <c r="S687" s="156" t="s">
        <v>53</v>
      </c>
      <c r="T687" s="156" t="s">
        <v>54</v>
      </c>
      <c r="U687" s="152" t="s">
        <v>54</v>
      </c>
      <c r="V687" s="152" t="s">
        <v>55</v>
      </c>
      <c r="W687" s="146"/>
      <c r="X687" s="146"/>
      <c r="Y687" s="146"/>
    </row>
    <row r="688" spans="1:25" s="99" customFormat="1" ht="45" customHeight="1" x14ac:dyDescent="0.25">
      <c r="A688" s="101"/>
      <c r="B688" s="177" t="s">
        <v>56</v>
      </c>
      <c r="C688" s="178"/>
      <c r="D688" s="102"/>
      <c r="E688" s="170"/>
      <c r="F688" s="102"/>
      <c r="G688" s="95"/>
      <c r="H688" s="102"/>
      <c r="I688" s="102"/>
      <c r="J688" s="102"/>
      <c r="K688" s="102"/>
      <c r="L688" s="95"/>
      <c r="M688" s="95"/>
      <c r="N688" s="95"/>
      <c r="O688" s="95"/>
      <c r="P688" s="102"/>
      <c r="Q688" s="102"/>
      <c r="R688" s="190"/>
      <c r="S688" s="184"/>
      <c r="T688" s="95"/>
      <c r="U688" s="95"/>
      <c r="V688" s="95"/>
      <c r="W688" s="146"/>
      <c r="X688" s="146"/>
      <c r="Y688" s="146"/>
    </row>
    <row r="689" spans="1:25" s="99" customFormat="1" ht="54.75" customHeight="1" x14ac:dyDescent="0.25">
      <c r="A689" s="96">
        <f>A679+1</f>
        <v>505</v>
      </c>
      <c r="B689" s="181"/>
      <c r="C689" s="182"/>
      <c r="D689" s="113"/>
      <c r="E689" s="115"/>
      <c r="F689" s="174"/>
      <c r="G689" s="114" t="str">
        <f t="shared" ref="G689:G702" si="215">IF(AND(F689&lt;&gt;"",V689&lt;&gt;"",L689&lt;&gt;0),V689/L689,"")</f>
        <v/>
      </c>
      <c r="H689" s="115"/>
      <c r="I689" s="115"/>
      <c r="J689" s="115"/>
      <c r="K689" s="115"/>
      <c r="L689" s="133" t="str">
        <f t="shared" ref="L689:L702" si="216">IF(AND(H689&lt;&gt;0, J689&lt;&gt;0, K689&lt;&gt;0), H689*J689*K689, "")</f>
        <v/>
      </c>
      <c r="M689" s="116" t="str">
        <f>IF(L689="", "", L689/Veriler!$X$1)</f>
        <v/>
      </c>
      <c r="N689" s="116" t="str">
        <f>IF(F689&lt;&gt;"", "İthal Girdi", IF(Veriler!T689="", "", IF(Veriler!S689="H", "%0,5 üzerindedir", IF(Veriler!T689&gt;0.1, "%10 sınırı aşılmıştır.", "Uygun"))))</f>
        <v>%0,5 üzerindedir</v>
      </c>
      <c r="O689" s="116" t="str">
        <f t="shared" ref="O689:O702" si="217">IF(M689=""," ",N689)</f>
        <v xml:space="preserve"> </v>
      </c>
      <c r="P689" s="117"/>
      <c r="Q689" s="118"/>
      <c r="R689" s="119" t="str">
        <f t="shared" ref="R689:R702" si="218">IFERROR(IF(AND(T689&lt;&gt;"",L689&lt;&gt;"",L689&lt;&gt;0,T689&lt;&gt;0),T689/L689,"")," ")</f>
        <v/>
      </c>
      <c r="S689" s="133">
        <f>IFERROR(IF(M689&lt;=0.005,IF(F689="",L689,0),IF(F689&lt;&gt;"",0,IF(P689="",0,IF(P689="H",0,IF(Q689&lt;Veriler!$G$2,L689*Veriler!$G$2,L689*Q689)))))," ")</f>
        <v>0</v>
      </c>
      <c r="T689" s="133">
        <f>IF(Veriler!T689&lt;=0.1, S689, IF(AND(Veriler!T689&gt;0.1, F689="", P689="E"), IF(Q689&gt;Veriler!$G$2, Q689*S689, IF(Q689&lt;Veriler!$G$2, Veriler!$G$2*S689, Q689*S689)), 0))</f>
        <v>0</v>
      </c>
      <c r="U689" s="133" t="str">
        <f t="shared" ref="U689:U702" si="219">IF(T689=0," ",T689)</f>
        <v xml:space="preserve"> </v>
      </c>
      <c r="V689" s="134" t="str">
        <f>IFERROR(IF(O689="%10 sınırı aşılmıştır.",L689-T689,IFERROR(IF(F689="",IF(S689=1,0,IF(L689-S689=0,"",L689-S689)),IF(Veriler!M689="",L689,IF(L689*Veriler!M689=0,"",L689*Veriler!M689))),L689)),0)</f>
        <v/>
      </c>
      <c r="W689" s="146"/>
      <c r="X689" s="146"/>
      <c r="Y689" s="146"/>
    </row>
    <row r="690" spans="1:25" s="99" customFormat="1" ht="54.75" customHeight="1" x14ac:dyDescent="0.25">
      <c r="A690" s="96">
        <f t="shared" ref="A690:A702" si="220">A689+1</f>
        <v>506</v>
      </c>
      <c r="B690" s="175"/>
      <c r="C690" s="176"/>
      <c r="D690" s="113"/>
      <c r="E690" s="115"/>
      <c r="F690" s="174"/>
      <c r="G690" s="114" t="str">
        <f t="shared" si="215"/>
        <v/>
      </c>
      <c r="H690" s="115"/>
      <c r="I690" s="115"/>
      <c r="J690" s="115"/>
      <c r="K690" s="115"/>
      <c r="L690" s="133" t="str">
        <f t="shared" si="216"/>
        <v/>
      </c>
      <c r="M690" s="116" t="str">
        <f>IF(L690="", "", L690/Veriler!$X$1)</f>
        <v/>
      </c>
      <c r="N690" s="116" t="str">
        <f>IF(F690&lt;&gt;"", "İthal Girdi", IF(Veriler!T690="", "", IF(Veriler!S690="H", "%0,5 üzerindedir", IF(Veriler!T690&gt;0.1, "%10 sınırı aşılmıştır.", "Uygun"))))</f>
        <v>%0,5 üzerindedir</v>
      </c>
      <c r="O690" s="116" t="str">
        <f t="shared" si="217"/>
        <v xml:space="preserve"> </v>
      </c>
      <c r="P690" s="117"/>
      <c r="Q690" s="118"/>
      <c r="R690" s="119" t="str">
        <f t="shared" si="218"/>
        <v/>
      </c>
      <c r="S690" s="133">
        <f>IFERROR(IF(M690&lt;=0.005,IF(F690="",L690,0),IF(F690&lt;&gt;"",0,IF(P690="",0,IF(P690="H",0,IF(Q690&lt;Veriler!$G$2,L690*Veriler!$G$2,L690*Q690)))))," ")</f>
        <v>0</v>
      </c>
      <c r="T690" s="133">
        <f>IF(Veriler!T690&lt;=0.1, S690, IF(AND(Veriler!T690&gt;0.1, F690="", P690="E"), IF(Q690&gt;Veriler!$G$2, Q690*S690, IF(Q690&lt;Veriler!$G$2, Veriler!$G$2*S690, Q690*S690)), 0))</f>
        <v>0</v>
      </c>
      <c r="U690" s="133" t="str">
        <f t="shared" si="219"/>
        <v xml:space="preserve"> </v>
      </c>
      <c r="V690" s="134" t="str">
        <f>IFERROR(IF(O690="%10 sınırı aşılmıştır.",L690-T690,IFERROR(IF(F690="",IF(S690=1,0,IF(L690-S690=0,"",L690-S690)),IF(Veriler!M690="",L690,IF(L690*Veriler!M690=0,"",L690*Veriler!M690))),L690)),0)</f>
        <v/>
      </c>
      <c r="W690" s="146"/>
      <c r="X690" s="146"/>
      <c r="Y690" s="146"/>
    </row>
    <row r="691" spans="1:25" s="99" customFormat="1" ht="54.75" customHeight="1" x14ac:dyDescent="0.25">
      <c r="A691" s="96">
        <f t="shared" si="220"/>
        <v>507</v>
      </c>
      <c r="B691" s="175"/>
      <c r="C691" s="176"/>
      <c r="D691" s="113"/>
      <c r="E691" s="115"/>
      <c r="F691" s="174"/>
      <c r="G691" s="114" t="str">
        <f t="shared" si="215"/>
        <v/>
      </c>
      <c r="H691" s="115"/>
      <c r="I691" s="115"/>
      <c r="J691" s="115"/>
      <c r="K691" s="115"/>
      <c r="L691" s="133" t="str">
        <f t="shared" si="216"/>
        <v/>
      </c>
      <c r="M691" s="116" t="str">
        <f>IF(L691="", "", L691/Veriler!$X$1)</f>
        <v/>
      </c>
      <c r="N691" s="116" t="str">
        <f>IF(F691&lt;&gt;"", "İthal Girdi", IF(Veriler!T691="", "", IF(Veriler!S691="H", "%0,5 üzerindedir", IF(Veriler!T691&gt;0.1, "%10 sınırı aşılmıştır.", "Uygun"))))</f>
        <v>%0,5 üzerindedir</v>
      </c>
      <c r="O691" s="116" t="str">
        <f t="shared" si="217"/>
        <v xml:space="preserve"> </v>
      </c>
      <c r="P691" s="117"/>
      <c r="Q691" s="118"/>
      <c r="R691" s="119" t="str">
        <f t="shared" si="218"/>
        <v/>
      </c>
      <c r="S691" s="133">
        <f>IFERROR(IF(M691&lt;=0.005,IF(F691="",L691,0),IF(F691&lt;&gt;"",0,IF(P691="",0,IF(P691="H",0,IF(Q691&lt;Veriler!$G$2,L691*Veriler!$G$2,L691*Q691)))))," ")</f>
        <v>0</v>
      </c>
      <c r="T691" s="133">
        <f>IF(Veriler!T691&lt;=0.1, S691, IF(AND(Veriler!T691&gt;0.1, F691="", P691="E"), IF(Q691&gt;Veriler!$G$2, Q691*S691, IF(Q691&lt;Veriler!$G$2, Veriler!$G$2*S691, Q691*S691)), 0))</f>
        <v>0</v>
      </c>
      <c r="U691" s="133" t="str">
        <f t="shared" si="219"/>
        <v xml:space="preserve"> </v>
      </c>
      <c r="V691" s="134" t="str">
        <f>IFERROR(IF(O691="%10 sınırı aşılmıştır.",L691-T691,IFERROR(IF(F691="",IF(S691=1,0,IF(L691-S691=0,"",L691-S691)),IF(Veriler!M691="",L691,IF(L691*Veriler!M691=0,"",L691*Veriler!M691))),L691)),0)</f>
        <v/>
      </c>
      <c r="W691" s="146"/>
      <c r="X691" s="146"/>
      <c r="Y691" s="146"/>
    </row>
    <row r="692" spans="1:25" s="99" customFormat="1" ht="54.75" customHeight="1" x14ac:dyDescent="0.25">
      <c r="A692" s="96">
        <f t="shared" si="220"/>
        <v>508</v>
      </c>
      <c r="B692" s="175"/>
      <c r="C692" s="176"/>
      <c r="D692" s="113"/>
      <c r="E692" s="115"/>
      <c r="F692" s="174"/>
      <c r="G692" s="114" t="str">
        <f t="shared" si="215"/>
        <v/>
      </c>
      <c r="H692" s="115"/>
      <c r="I692" s="115"/>
      <c r="J692" s="115"/>
      <c r="K692" s="115"/>
      <c r="L692" s="133" t="str">
        <f t="shared" si="216"/>
        <v/>
      </c>
      <c r="M692" s="116" t="str">
        <f>IF(L692="", "", L692/Veriler!$X$1)</f>
        <v/>
      </c>
      <c r="N692" s="116" t="str">
        <f>IF(F692&lt;&gt;"", "İthal Girdi", IF(Veriler!T692="", "", IF(Veriler!S692="H", "%0,5 üzerindedir", IF(Veriler!T692&gt;0.1, "%10 sınırı aşılmıştır.", "Uygun"))))</f>
        <v>%0,5 üzerindedir</v>
      </c>
      <c r="O692" s="116" t="str">
        <f t="shared" si="217"/>
        <v xml:space="preserve"> </v>
      </c>
      <c r="P692" s="117"/>
      <c r="Q692" s="118"/>
      <c r="R692" s="119" t="str">
        <f t="shared" si="218"/>
        <v/>
      </c>
      <c r="S692" s="133">
        <f>IFERROR(IF(M692&lt;=0.005,IF(F692="",L692,0),IF(F692&lt;&gt;"",0,IF(P692="",0,IF(P692="H",0,IF(Q692&lt;Veriler!$G$2,L692*Veriler!$G$2,L692*Q692)))))," ")</f>
        <v>0</v>
      </c>
      <c r="T692" s="133">
        <f>IF(Veriler!T692&lt;=0.1, S692, IF(AND(Veriler!T692&gt;0.1, F692="", P692="E"), IF(Q692&gt;Veriler!$G$2, Q692*S692, IF(Q692&lt;Veriler!$G$2, Veriler!$G$2*S692, Q692*S692)), 0))</f>
        <v>0</v>
      </c>
      <c r="U692" s="133" t="str">
        <f t="shared" si="219"/>
        <v xml:space="preserve"> </v>
      </c>
      <c r="V692" s="134" t="str">
        <f>IFERROR(IF(O692="%10 sınırı aşılmıştır.",L692-T692,IFERROR(IF(F692="",IF(S692=1,0,IF(L692-S692=0,"",L692-S692)),IF(Veriler!M692="",L692,IF(L692*Veriler!M692=0,"",L692*Veriler!M692))),L692)),0)</f>
        <v/>
      </c>
      <c r="W692" s="146"/>
      <c r="X692" s="146"/>
      <c r="Y692" s="146"/>
    </row>
    <row r="693" spans="1:25" s="99" customFormat="1" ht="54.75" customHeight="1" x14ac:dyDescent="0.25">
      <c r="A693" s="96">
        <f t="shared" si="220"/>
        <v>509</v>
      </c>
      <c r="B693" s="175"/>
      <c r="C693" s="176"/>
      <c r="D693" s="113"/>
      <c r="E693" s="115"/>
      <c r="F693" s="174"/>
      <c r="G693" s="114" t="str">
        <f t="shared" si="215"/>
        <v/>
      </c>
      <c r="H693" s="115"/>
      <c r="I693" s="115"/>
      <c r="J693" s="115"/>
      <c r="K693" s="115"/>
      <c r="L693" s="133" t="str">
        <f t="shared" si="216"/>
        <v/>
      </c>
      <c r="M693" s="116" t="str">
        <f>IF(L693="", "", L693/Veriler!$X$1)</f>
        <v/>
      </c>
      <c r="N693" s="116" t="str">
        <f>IF(F693&lt;&gt;"", "İthal Girdi", IF(Veriler!T693="", "", IF(Veriler!S693="H", "%0,5 üzerindedir", IF(Veriler!T693&gt;0.1, "%10 sınırı aşılmıştır.", "Uygun"))))</f>
        <v>%0,5 üzerindedir</v>
      </c>
      <c r="O693" s="116" t="str">
        <f t="shared" si="217"/>
        <v xml:space="preserve"> </v>
      </c>
      <c r="P693" s="117"/>
      <c r="Q693" s="118"/>
      <c r="R693" s="119" t="str">
        <f t="shared" si="218"/>
        <v/>
      </c>
      <c r="S693" s="133">
        <f>IFERROR(IF(M693&lt;=0.005,IF(F693="",L693,0),IF(F693&lt;&gt;"",0,IF(P693="",0,IF(P693="H",0,IF(Q693&lt;Veriler!$G$2,L693*Veriler!$G$2,L693*Q693)))))," ")</f>
        <v>0</v>
      </c>
      <c r="T693" s="133">
        <f>IF(Veriler!T693&lt;=0.1, S693, IF(AND(Veriler!T693&gt;0.1, F693="", P693="E"), IF(Q693&gt;Veriler!$G$2, Q693*S693, IF(Q693&lt;Veriler!$G$2, Veriler!$G$2*S693, Q693*S693)), 0))</f>
        <v>0</v>
      </c>
      <c r="U693" s="133" t="str">
        <f t="shared" si="219"/>
        <v xml:space="preserve"> </v>
      </c>
      <c r="V693" s="134" t="str">
        <f>IFERROR(IF(O693="%10 sınırı aşılmıştır.",L693-T693,IFERROR(IF(F693="",IF(S693=1,0,IF(L693-S693=0,"",L693-S693)),IF(Veriler!M693="",L693,IF(L693*Veriler!M693=0,"",L693*Veriler!M693))),L693)),0)</f>
        <v/>
      </c>
      <c r="W693" s="146"/>
      <c r="X693" s="146"/>
      <c r="Y693" s="146"/>
    </row>
    <row r="694" spans="1:25" s="99" customFormat="1" ht="54.75" customHeight="1" x14ac:dyDescent="0.25">
      <c r="A694" s="96">
        <f t="shared" si="220"/>
        <v>510</v>
      </c>
      <c r="B694" s="175"/>
      <c r="C694" s="176"/>
      <c r="D694" s="113"/>
      <c r="E694" s="115"/>
      <c r="F694" s="174"/>
      <c r="G694" s="114" t="str">
        <f t="shared" si="215"/>
        <v/>
      </c>
      <c r="H694" s="115"/>
      <c r="I694" s="115"/>
      <c r="J694" s="115"/>
      <c r="K694" s="115"/>
      <c r="L694" s="133" t="str">
        <f t="shared" si="216"/>
        <v/>
      </c>
      <c r="M694" s="116" t="str">
        <f>IF(L694="", "", L694/Veriler!$X$1)</f>
        <v/>
      </c>
      <c r="N694" s="116" t="str">
        <f>IF(F694&lt;&gt;"", "İthal Girdi", IF(Veriler!T694="", "", IF(Veriler!S694="H", "%0,5 üzerindedir", IF(Veriler!T694&gt;0.1, "%10 sınırı aşılmıştır.", "Uygun"))))</f>
        <v>%0,5 üzerindedir</v>
      </c>
      <c r="O694" s="116" t="str">
        <f t="shared" si="217"/>
        <v xml:space="preserve"> </v>
      </c>
      <c r="P694" s="117"/>
      <c r="Q694" s="118"/>
      <c r="R694" s="119" t="str">
        <f t="shared" si="218"/>
        <v/>
      </c>
      <c r="S694" s="133">
        <f>IFERROR(IF(M694&lt;=0.005,IF(F694="",L694,0),IF(F694&lt;&gt;"",0,IF(P694="",0,IF(P694="H",0,IF(Q694&lt;Veriler!$G$2,L694*Veriler!$G$2,L694*Q694)))))," ")</f>
        <v>0</v>
      </c>
      <c r="T694" s="133">
        <f>IF(Veriler!T694&lt;=0.1, S694, IF(AND(Veriler!T694&gt;0.1, F694="", P694="E"), IF(Q694&gt;Veriler!$G$2, Q694*S694, IF(Q694&lt;Veriler!$G$2, Veriler!$G$2*S694, Q694*S694)), 0))</f>
        <v>0</v>
      </c>
      <c r="U694" s="133" t="str">
        <f t="shared" si="219"/>
        <v xml:space="preserve"> </v>
      </c>
      <c r="V694" s="134" t="str">
        <f>IFERROR(IF(O694="%10 sınırı aşılmıştır.",L694-T694,IFERROR(IF(F694="",IF(S694=1,0,IF(L694-S694=0,"",L694-S694)),IF(Veriler!M694="",L694,IF(L694*Veriler!M694=0,"",L694*Veriler!M694))),L694)),0)</f>
        <v/>
      </c>
      <c r="W694" s="146"/>
      <c r="X694" s="146"/>
      <c r="Y694" s="146"/>
    </row>
    <row r="695" spans="1:25" s="99" customFormat="1" ht="54.75" customHeight="1" x14ac:dyDescent="0.25">
      <c r="A695" s="96">
        <f t="shared" si="220"/>
        <v>511</v>
      </c>
      <c r="B695" s="175"/>
      <c r="C695" s="176"/>
      <c r="D695" s="113"/>
      <c r="E695" s="115"/>
      <c r="F695" s="174"/>
      <c r="G695" s="114" t="str">
        <f t="shared" si="215"/>
        <v/>
      </c>
      <c r="H695" s="115"/>
      <c r="I695" s="115"/>
      <c r="J695" s="115"/>
      <c r="K695" s="115"/>
      <c r="L695" s="133" t="str">
        <f t="shared" si="216"/>
        <v/>
      </c>
      <c r="M695" s="116" t="str">
        <f>IF(L695="", "", L695/Veriler!$X$1)</f>
        <v/>
      </c>
      <c r="N695" s="116" t="str">
        <f>IF(F695&lt;&gt;"", "İthal Girdi", IF(Veriler!T695="", "", IF(Veriler!S695="H", "%0,5 üzerindedir", IF(Veriler!T695&gt;0.1, "%10 sınırı aşılmıştır.", "Uygun"))))</f>
        <v>%0,5 üzerindedir</v>
      </c>
      <c r="O695" s="116" t="str">
        <f t="shared" si="217"/>
        <v xml:space="preserve"> </v>
      </c>
      <c r="P695" s="117"/>
      <c r="Q695" s="118"/>
      <c r="R695" s="119" t="str">
        <f t="shared" si="218"/>
        <v/>
      </c>
      <c r="S695" s="133">
        <f>IFERROR(IF(M695&lt;=0.005,IF(F695="",L695,0),IF(F695&lt;&gt;"",0,IF(P695="",0,IF(P695="H",0,IF(Q695&lt;Veriler!$G$2,L695*Veriler!$G$2,L695*Q695)))))," ")</f>
        <v>0</v>
      </c>
      <c r="T695" s="133">
        <f>IF(Veriler!T695&lt;=0.1, S695, IF(AND(Veriler!T695&gt;0.1, F695="", P695="E"), IF(Q695&gt;Veriler!$G$2, Q695*S695, IF(Q695&lt;Veriler!$G$2, Veriler!$G$2*S695, Q695*S695)), 0))</f>
        <v>0</v>
      </c>
      <c r="U695" s="133" t="str">
        <f t="shared" si="219"/>
        <v xml:space="preserve"> </v>
      </c>
      <c r="V695" s="134" t="str">
        <f>IFERROR(IF(O695="%10 sınırı aşılmıştır.",L695-T695,IFERROR(IF(F695="",IF(S695=1,0,IF(L695-S695=0,"",L695-S695)),IF(Veriler!M695="",L695,IF(L695*Veriler!M695=0,"",L695*Veriler!M695))),L695)),0)</f>
        <v/>
      </c>
      <c r="W695" s="146"/>
      <c r="X695" s="146"/>
      <c r="Y695" s="146"/>
    </row>
    <row r="696" spans="1:25" s="99" customFormat="1" ht="54.75" customHeight="1" x14ac:dyDescent="0.25">
      <c r="A696" s="96">
        <f t="shared" si="220"/>
        <v>512</v>
      </c>
      <c r="B696" s="175"/>
      <c r="C696" s="176"/>
      <c r="D696" s="113"/>
      <c r="E696" s="115"/>
      <c r="F696" s="174"/>
      <c r="G696" s="114" t="str">
        <f t="shared" si="215"/>
        <v/>
      </c>
      <c r="H696" s="115"/>
      <c r="I696" s="115"/>
      <c r="J696" s="115"/>
      <c r="K696" s="115"/>
      <c r="L696" s="133" t="str">
        <f t="shared" si="216"/>
        <v/>
      </c>
      <c r="M696" s="116" t="str">
        <f>IF(L696="", "", L696/Veriler!$X$1)</f>
        <v/>
      </c>
      <c r="N696" s="116" t="str">
        <f>IF(F696&lt;&gt;"", "İthal Girdi", IF(Veriler!T696="", "", IF(Veriler!S696="H", "%0,5 üzerindedir", IF(Veriler!T696&gt;0.1, "%10 sınırı aşılmıştır.", "Uygun"))))</f>
        <v>%0,5 üzerindedir</v>
      </c>
      <c r="O696" s="116" t="str">
        <f t="shared" si="217"/>
        <v xml:space="preserve"> </v>
      </c>
      <c r="P696" s="117"/>
      <c r="Q696" s="118"/>
      <c r="R696" s="119" t="str">
        <f t="shared" si="218"/>
        <v/>
      </c>
      <c r="S696" s="133">
        <f>IFERROR(IF(M696&lt;=0.005,IF(F696="",L696,0),IF(F696&lt;&gt;"",0,IF(P696="",0,IF(P696="H",0,IF(Q696&lt;Veriler!$G$2,L696*Veriler!$G$2,L696*Q696)))))," ")</f>
        <v>0</v>
      </c>
      <c r="T696" s="133">
        <f>IF(Veriler!T696&lt;=0.1, S696, IF(AND(Veriler!T696&gt;0.1, F696="", P696="E"), IF(Q696&gt;Veriler!$G$2, Q696*S696, IF(Q696&lt;Veriler!$G$2, Veriler!$G$2*S696, Q696*S696)), 0))</f>
        <v>0</v>
      </c>
      <c r="U696" s="133" t="str">
        <f t="shared" si="219"/>
        <v xml:space="preserve"> </v>
      </c>
      <c r="V696" s="134" t="str">
        <f>IFERROR(IF(O696="%10 sınırı aşılmıştır.",L696-T696,IFERROR(IF(F696="",IF(S696=1,0,IF(L696-S696=0,"",L696-S696)),IF(Veriler!M696="",L696,IF(L696*Veriler!M696=0,"",L696*Veriler!M696))),L696)),0)</f>
        <v/>
      </c>
      <c r="W696" s="146"/>
      <c r="X696" s="146"/>
      <c r="Y696" s="146"/>
    </row>
    <row r="697" spans="1:25" s="99" customFormat="1" ht="54.75" customHeight="1" x14ac:dyDescent="0.25">
      <c r="A697" s="96">
        <f t="shared" si="220"/>
        <v>513</v>
      </c>
      <c r="B697" s="175"/>
      <c r="C697" s="176"/>
      <c r="D697" s="113"/>
      <c r="E697" s="115"/>
      <c r="F697" s="174"/>
      <c r="G697" s="114" t="str">
        <f t="shared" si="215"/>
        <v/>
      </c>
      <c r="H697" s="115"/>
      <c r="I697" s="115"/>
      <c r="J697" s="115"/>
      <c r="K697" s="115"/>
      <c r="L697" s="133" t="str">
        <f t="shared" si="216"/>
        <v/>
      </c>
      <c r="M697" s="116" t="str">
        <f>IF(L697="", "", L697/Veriler!$X$1)</f>
        <v/>
      </c>
      <c r="N697" s="116" t="str">
        <f>IF(F697&lt;&gt;"", "İthal Girdi", IF(Veriler!T697="", "", IF(Veriler!S697="H", "%0,5 üzerindedir", IF(Veriler!T697&gt;0.1, "%10 sınırı aşılmıştır.", "Uygun"))))</f>
        <v>%0,5 üzerindedir</v>
      </c>
      <c r="O697" s="116" t="str">
        <f t="shared" si="217"/>
        <v xml:space="preserve"> </v>
      </c>
      <c r="P697" s="117"/>
      <c r="Q697" s="118"/>
      <c r="R697" s="119" t="str">
        <f t="shared" si="218"/>
        <v/>
      </c>
      <c r="S697" s="133">
        <f>IFERROR(IF(M697&lt;=0.005,IF(F697="",L697,0),IF(F697&lt;&gt;"",0,IF(P697="",0,IF(P697="H",0,IF(Q697&lt;Veriler!$G$2,L697*Veriler!$G$2,L697*Q697)))))," ")</f>
        <v>0</v>
      </c>
      <c r="T697" s="133">
        <f>IF(Veriler!T697&lt;=0.1, S697, IF(AND(Veriler!T697&gt;0.1, F697="", P697="E"), IF(Q697&gt;Veriler!$G$2, Q697*S697, IF(Q697&lt;Veriler!$G$2, Veriler!$G$2*S697, Q697*S697)), 0))</f>
        <v>0</v>
      </c>
      <c r="U697" s="133" t="str">
        <f t="shared" si="219"/>
        <v xml:space="preserve"> </v>
      </c>
      <c r="V697" s="134" t="str">
        <f>IFERROR(IF(O697="%10 sınırı aşılmıştır.",L697-T697,IFERROR(IF(F697="",IF(S697=1,0,IF(L697-S697=0,"",L697-S697)),IF(Veriler!M697="",L697,IF(L697*Veriler!M697=0,"",L697*Veriler!M697))),L697)),0)</f>
        <v/>
      </c>
      <c r="W697" s="146"/>
      <c r="X697" s="146"/>
      <c r="Y697" s="146"/>
    </row>
    <row r="698" spans="1:25" s="99" customFormat="1" ht="54.75" customHeight="1" x14ac:dyDescent="0.25">
      <c r="A698" s="96">
        <f t="shared" si="220"/>
        <v>514</v>
      </c>
      <c r="B698" s="175"/>
      <c r="C698" s="176"/>
      <c r="D698" s="113"/>
      <c r="E698" s="115"/>
      <c r="F698" s="174"/>
      <c r="G698" s="114" t="str">
        <f t="shared" si="215"/>
        <v/>
      </c>
      <c r="H698" s="115"/>
      <c r="I698" s="115"/>
      <c r="J698" s="115"/>
      <c r="K698" s="115"/>
      <c r="L698" s="133" t="str">
        <f t="shared" si="216"/>
        <v/>
      </c>
      <c r="M698" s="116" t="str">
        <f>IF(L698="", "", L698/Veriler!$X$1)</f>
        <v/>
      </c>
      <c r="N698" s="116" t="str">
        <f>IF(F698&lt;&gt;"", "İthal Girdi", IF(Veriler!T698="", "", IF(Veriler!S698="H", "%0,5 üzerindedir", IF(Veriler!T698&gt;0.1, "%10 sınırı aşılmıştır.", "Uygun"))))</f>
        <v>%0,5 üzerindedir</v>
      </c>
      <c r="O698" s="116" t="str">
        <f t="shared" si="217"/>
        <v xml:space="preserve"> </v>
      </c>
      <c r="P698" s="117"/>
      <c r="Q698" s="118"/>
      <c r="R698" s="119" t="str">
        <f t="shared" si="218"/>
        <v/>
      </c>
      <c r="S698" s="133">
        <f>IFERROR(IF(M698&lt;=0.005,IF(F698="",L698,0),IF(F698&lt;&gt;"",0,IF(P698="",0,IF(P698="H",0,IF(Q698&lt;Veriler!$G$2,L698*Veriler!$G$2,L698*Q698)))))," ")</f>
        <v>0</v>
      </c>
      <c r="T698" s="133">
        <f>IF(Veriler!T698&lt;=0.1, S698, IF(AND(Veriler!T698&gt;0.1, F698="", P698="E"), IF(Q698&gt;Veriler!$G$2, Q698*S698, IF(Q698&lt;Veriler!$G$2, Veriler!$G$2*S698, Q698*S698)), 0))</f>
        <v>0</v>
      </c>
      <c r="U698" s="133" t="str">
        <f t="shared" si="219"/>
        <v xml:space="preserve"> </v>
      </c>
      <c r="V698" s="134" t="str">
        <f>IFERROR(IF(O698="%10 sınırı aşılmıştır.",L698-T698,IFERROR(IF(F698="",IF(S698=1,0,IF(L698-S698=0,"",L698-S698)),IF(Veriler!M698="",L698,IF(L698*Veriler!M698=0,"",L698*Veriler!M698))),L698)),0)</f>
        <v/>
      </c>
      <c r="W698" s="146"/>
      <c r="X698" s="146"/>
      <c r="Y698" s="146"/>
    </row>
    <row r="699" spans="1:25" s="99" customFormat="1" ht="54.75" customHeight="1" x14ac:dyDescent="0.25">
      <c r="A699" s="96">
        <f t="shared" si="220"/>
        <v>515</v>
      </c>
      <c r="B699" s="175"/>
      <c r="C699" s="176"/>
      <c r="D699" s="113"/>
      <c r="E699" s="115"/>
      <c r="F699" s="174"/>
      <c r="G699" s="114" t="str">
        <f t="shared" si="215"/>
        <v/>
      </c>
      <c r="H699" s="115"/>
      <c r="I699" s="115"/>
      <c r="J699" s="115"/>
      <c r="K699" s="115"/>
      <c r="L699" s="133" t="str">
        <f t="shared" si="216"/>
        <v/>
      </c>
      <c r="M699" s="116" t="str">
        <f>IF(L699="", "", L699/Veriler!$X$1)</f>
        <v/>
      </c>
      <c r="N699" s="116" t="str">
        <f>IF(F699&lt;&gt;"", "İthal Girdi", IF(Veriler!T699="", "", IF(Veriler!S699="H", "%0,5 üzerindedir", IF(Veriler!T699&gt;0.1, "%10 sınırı aşılmıştır.", "Uygun"))))</f>
        <v>%0,5 üzerindedir</v>
      </c>
      <c r="O699" s="116" t="str">
        <f t="shared" si="217"/>
        <v xml:space="preserve"> </v>
      </c>
      <c r="P699" s="117"/>
      <c r="Q699" s="118"/>
      <c r="R699" s="119" t="str">
        <f t="shared" si="218"/>
        <v/>
      </c>
      <c r="S699" s="133">
        <f>IFERROR(IF(M699&lt;=0.005,IF(F699="",L699,0),IF(F699&lt;&gt;"",0,IF(P699="",0,IF(P699="H",0,IF(Q699&lt;Veriler!$G$2,L699*Veriler!$G$2,L699*Q699)))))," ")</f>
        <v>0</v>
      </c>
      <c r="T699" s="133">
        <f>IF(Veriler!T699&lt;=0.1, S699, IF(AND(Veriler!T699&gt;0.1, F699="", P699="E"), IF(Q699&gt;Veriler!$G$2, Q699*S699, IF(Q699&lt;Veriler!$G$2, Veriler!$G$2*S699, Q699*S699)), 0))</f>
        <v>0</v>
      </c>
      <c r="U699" s="133" t="str">
        <f t="shared" si="219"/>
        <v xml:space="preserve"> </v>
      </c>
      <c r="V699" s="134" t="str">
        <f>IFERROR(IF(O699="%10 sınırı aşılmıştır.",L699-T699,IFERROR(IF(F699="",IF(S699=1,0,IF(L699-S699=0,"",L699-S699)),IF(Veriler!M699="",L699,IF(L699*Veriler!M699=0,"",L699*Veriler!M699))),L699)),0)</f>
        <v/>
      </c>
      <c r="W699" s="146"/>
      <c r="X699" s="146"/>
      <c r="Y699" s="146"/>
    </row>
    <row r="700" spans="1:25" s="99" customFormat="1" ht="54.75" customHeight="1" x14ac:dyDescent="0.25">
      <c r="A700" s="96">
        <f t="shared" si="220"/>
        <v>516</v>
      </c>
      <c r="B700" s="175"/>
      <c r="C700" s="176"/>
      <c r="D700" s="113"/>
      <c r="E700" s="115"/>
      <c r="F700" s="174"/>
      <c r="G700" s="114" t="str">
        <f t="shared" si="215"/>
        <v/>
      </c>
      <c r="H700" s="115"/>
      <c r="I700" s="115"/>
      <c r="J700" s="115"/>
      <c r="K700" s="115"/>
      <c r="L700" s="133" t="str">
        <f t="shared" si="216"/>
        <v/>
      </c>
      <c r="M700" s="116" t="str">
        <f>IF(L700="", "", L700/Veriler!$X$1)</f>
        <v/>
      </c>
      <c r="N700" s="116" t="str">
        <f>IF(F700&lt;&gt;"", "İthal Girdi", IF(Veriler!T700="", "", IF(Veriler!S700="H", "%0,5 üzerindedir", IF(Veriler!T700&gt;0.1, "%10 sınırı aşılmıştır.", "Uygun"))))</f>
        <v>%0,5 üzerindedir</v>
      </c>
      <c r="O700" s="116" t="str">
        <f t="shared" si="217"/>
        <v xml:space="preserve"> </v>
      </c>
      <c r="P700" s="117"/>
      <c r="Q700" s="118"/>
      <c r="R700" s="119" t="str">
        <f t="shared" si="218"/>
        <v/>
      </c>
      <c r="S700" s="133">
        <f>IFERROR(IF(M700&lt;=0.005,IF(F700="",L700,0),IF(F700&lt;&gt;"",0,IF(P700="",0,IF(P700="H",0,IF(Q700&lt;Veriler!$G$2,L700*Veriler!$G$2,L700*Q700)))))," ")</f>
        <v>0</v>
      </c>
      <c r="T700" s="133">
        <f>IF(Veriler!T700&lt;=0.1, S700, IF(AND(Veriler!T700&gt;0.1, F700="", P700="E"), IF(Q700&gt;Veriler!$G$2, Q700*S700, IF(Q700&lt;Veriler!$G$2, Veriler!$G$2*S700, Q700*S700)), 0))</f>
        <v>0</v>
      </c>
      <c r="U700" s="133" t="str">
        <f t="shared" si="219"/>
        <v xml:space="preserve"> </v>
      </c>
      <c r="V700" s="134" t="str">
        <f>IFERROR(IF(O700="%10 sınırı aşılmıştır.",L700-T700,IFERROR(IF(F700="",IF(S700=1,0,IF(L700-S700=0,"",L700-S700)),IF(Veriler!M700="",L700,IF(L700*Veriler!M700=0,"",L700*Veriler!M700))),L700)),0)</f>
        <v/>
      </c>
      <c r="W700" s="146"/>
      <c r="X700" s="146"/>
      <c r="Y700" s="146"/>
    </row>
    <row r="701" spans="1:25" s="99" customFormat="1" ht="54.75" customHeight="1" x14ac:dyDescent="0.25">
      <c r="A701" s="96">
        <f t="shared" si="220"/>
        <v>517</v>
      </c>
      <c r="B701" s="175"/>
      <c r="C701" s="176"/>
      <c r="D701" s="113"/>
      <c r="E701" s="115"/>
      <c r="F701" s="174"/>
      <c r="G701" s="114" t="str">
        <f t="shared" si="215"/>
        <v/>
      </c>
      <c r="H701" s="115"/>
      <c r="I701" s="115"/>
      <c r="J701" s="115"/>
      <c r="K701" s="115"/>
      <c r="L701" s="133" t="str">
        <f t="shared" si="216"/>
        <v/>
      </c>
      <c r="M701" s="116" t="str">
        <f>IF(L701="", "", L701/Veriler!$X$1)</f>
        <v/>
      </c>
      <c r="N701" s="116" t="str">
        <f>IF(F701&lt;&gt;"", "İthal Girdi", IF(Veriler!T701="", "", IF(Veriler!S701="H", "%0,5 üzerindedir", IF(Veriler!T701&gt;0.1, "%10 sınırı aşılmıştır.", "Uygun"))))</f>
        <v>%0,5 üzerindedir</v>
      </c>
      <c r="O701" s="116" t="str">
        <f t="shared" si="217"/>
        <v xml:space="preserve"> </v>
      </c>
      <c r="P701" s="117"/>
      <c r="Q701" s="118"/>
      <c r="R701" s="119" t="str">
        <f t="shared" si="218"/>
        <v/>
      </c>
      <c r="S701" s="133">
        <f>IFERROR(IF(M701&lt;=0.005,IF(F701="",L701,0),IF(F701&lt;&gt;"",0,IF(P701="",0,IF(P701="H",0,IF(Q701&lt;Veriler!$G$2,L701*Veriler!$G$2,L701*Q701)))))," ")</f>
        <v>0</v>
      </c>
      <c r="T701" s="133">
        <f>IF(Veriler!T701&lt;=0.1, S701, IF(AND(Veriler!T701&gt;0.1, F701="", P701="E"), IF(Q701&gt;Veriler!$G$2, Q701*S701, IF(Q701&lt;Veriler!$G$2, Veriler!$G$2*S701, Q701*S701)), 0))</f>
        <v>0</v>
      </c>
      <c r="U701" s="133" t="str">
        <f t="shared" si="219"/>
        <v xml:space="preserve"> </v>
      </c>
      <c r="V701" s="134" t="str">
        <f>IFERROR(IF(O701="%10 sınırı aşılmıştır.",L701-T701,IFERROR(IF(F701="",IF(S701=1,0,IF(L701-S701=0,"",L701-S701)),IF(Veriler!M701="",L701,IF(L701*Veriler!M701=0,"",L701*Veriler!M701))),L701)),0)</f>
        <v/>
      </c>
      <c r="W701" s="146"/>
      <c r="X701" s="146"/>
      <c r="Y701" s="146"/>
    </row>
    <row r="702" spans="1:25" s="99" customFormat="1" ht="54.75" customHeight="1" x14ac:dyDescent="0.25">
      <c r="A702" s="96">
        <f t="shared" si="220"/>
        <v>518</v>
      </c>
      <c r="B702" s="175"/>
      <c r="C702" s="176"/>
      <c r="D702" s="113"/>
      <c r="E702" s="115"/>
      <c r="F702" s="174"/>
      <c r="G702" s="114" t="str">
        <f t="shared" si="215"/>
        <v/>
      </c>
      <c r="H702" s="115"/>
      <c r="I702" s="115"/>
      <c r="J702" s="115"/>
      <c r="K702" s="115"/>
      <c r="L702" s="133" t="str">
        <f t="shared" si="216"/>
        <v/>
      </c>
      <c r="M702" s="116" t="str">
        <f>IF(L702="", "", L702/Veriler!$X$1)</f>
        <v/>
      </c>
      <c r="N702" s="116" t="str">
        <f>IF(F702&lt;&gt;"", "İthal Girdi", IF(Veriler!T702="", "", IF(Veriler!S702="H", "%0,5 üzerindedir", IF(Veriler!T702&gt;0.1, "%10 sınırı aşılmıştır.", "Uygun"))))</f>
        <v>%0,5 üzerindedir</v>
      </c>
      <c r="O702" s="116" t="str">
        <f t="shared" si="217"/>
        <v xml:space="preserve"> </v>
      </c>
      <c r="P702" s="117"/>
      <c r="Q702" s="118"/>
      <c r="R702" s="119" t="str">
        <f t="shared" si="218"/>
        <v/>
      </c>
      <c r="S702" s="133">
        <f>IFERROR(IF(M702&lt;=0.005,IF(F702="",L702,0),IF(F702&lt;&gt;"",0,IF(P702="",0,IF(P702="H",0,IF(Q702&lt;Veriler!$G$2,L702*Veriler!$G$2,L702*Q702)))))," ")</f>
        <v>0</v>
      </c>
      <c r="T702" s="133">
        <f>IF(Veriler!T702&lt;=0.1, S702, IF(AND(Veriler!T702&gt;0.1, F702="", P702="E"), IF(Q702&gt;Veriler!$G$2, Q702*S702, IF(Q702&lt;Veriler!$G$2, Veriler!$G$2*S702, Q702*S702)), 0))</f>
        <v>0</v>
      </c>
      <c r="U702" s="133" t="str">
        <f t="shared" si="219"/>
        <v xml:space="preserve"> </v>
      </c>
      <c r="V702" s="134" t="str">
        <f>IFERROR(IF(O702="%10 sınırı aşılmıştır.",L702-T702,IFERROR(IF(F702="",IF(S702=1,0,IF(L702-S702=0,"",L702-S702)),IF(Veriler!M702="",L702,IF(L702*Veriler!M702=0,"",L702*Veriler!M702))),L702)),0)</f>
        <v/>
      </c>
      <c r="W702" s="146"/>
      <c r="X702" s="146"/>
      <c r="Y702" s="146"/>
    </row>
    <row r="703" spans="1:25" s="99" customFormat="1" ht="36" hidden="1" customHeight="1" x14ac:dyDescent="0.25">
      <c r="A703" s="101"/>
      <c r="B703" s="191" t="s">
        <v>16</v>
      </c>
      <c r="C703" s="176"/>
      <c r="D703" s="120"/>
      <c r="E703" s="171"/>
      <c r="F703" s="172"/>
      <c r="G703" s="121"/>
      <c r="H703" s="115"/>
      <c r="I703" s="115"/>
      <c r="J703" s="115"/>
      <c r="K703" s="115"/>
      <c r="L703" s="121"/>
      <c r="M703" s="121"/>
      <c r="N703" s="121"/>
      <c r="O703" s="121"/>
      <c r="P703" s="120"/>
      <c r="Q703" s="120"/>
      <c r="R703" s="183"/>
      <c r="S703" s="184"/>
      <c r="T703" s="121"/>
      <c r="U703" s="121"/>
      <c r="V703" s="121"/>
      <c r="W703" s="146"/>
      <c r="X703" s="146"/>
      <c r="Y703" s="146"/>
    </row>
    <row r="704" spans="1:25" s="99" customFormat="1" ht="54.75" customHeight="1" x14ac:dyDescent="0.25">
      <c r="A704" s="96">
        <f>A702+1</f>
        <v>519</v>
      </c>
      <c r="B704" s="175"/>
      <c r="C704" s="176"/>
      <c r="D704" s="113"/>
      <c r="E704" s="115"/>
      <c r="F704" s="174"/>
      <c r="G704" s="114" t="str">
        <f t="shared" ref="G704:G717" si="221">IF(AND(F704&lt;&gt;"",V704&lt;&gt;"",L704&lt;&gt;0),V704/L704,"")</f>
        <v/>
      </c>
      <c r="H704" s="115"/>
      <c r="I704" s="115"/>
      <c r="J704" s="115"/>
      <c r="K704" s="115"/>
      <c r="L704" s="133" t="str">
        <f t="shared" ref="L704:L717" si="222">IF(AND(H704&lt;&gt;0, J704&lt;&gt;0, K704&lt;&gt;0), H704*J704*K704, "")</f>
        <v/>
      </c>
      <c r="M704" s="116" t="str">
        <f>IF(L704="", "", L704/Veriler!$X$1)</f>
        <v/>
      </c>
      <c r="N704" s="116" t="str">
        <f>IF(F704&lt;&gt;"", "İthal Girdi", IF(Veriler!T704="", "", IF(Veriler!S704="H", "%0,5 üzerindedir", IF(Veriler!T704&gt;0.1, "%10 sınırı aşılmıştır.", "Uygun"))))</f>
        <v>%0,5 üzerindedir</v>
      </c>
      <c r="O704" s="116" t="str">
        <f t="shared" ref="O704:O717" si="223">IF(M704=""," ",N704)</f>
        <v xml:space="preserve"> </v>
      </c>
      <c r="P704" s="117"/>
      <c r="Q704" s="118"/>
      <c r="R704" s="119" t="str">
        <f t="shared" ref="R704:R717" si="224">IFERROR(IF(AND(T704&lt;&gt;"",L704&lt;&gt;"",L704&lt;&gt;0,T704&lt;&gt;0),T704/L704,"")," ")</f>
        <v/>
      </c>
      <c r="S704" s="133">
        <f>IFERROR(IF(M704&lt;=0.005,IF(F704="",L704,0),IF(F704&lt;&gt;"",0,IF(P704="",0,IF(P704="H",0,IF(Q704&lt;Veriler!$G$2,L704*Veriler!$G$2,L704*Q704)))))," ")</f>
        <v>0</v>
      </c>
      <c r="T704" s="133">
        <f>IF(Veriler!T704&lt;=0.1, S704, IF(AND(Veriler!T704&gt;0.1, F704="", P704="E"), IF(Q704&gt;Veriler!$G$2, Q704*S704, IF(Q704&lt;Veriler!$G$2, Veriler!$G$2*S704, Q704*S704)), 0))</f>
        <v>0</v>
      </c>
      <c r="U704" s="133" t="str">
        <f t="shared" ref="U704:U717" si="225">IF(T704=0," ",T704)</f>
        <v xml:space="preserve"> </v>
      </c>
      <c r="V704" s="134" t="str">
        <f>IFERROR(IF(O704="%10 sınırı aşılmıştır.",L704-T704,IFERROR(IF(F704="",IF(S704=1,0,IF(L704-S704=0,"",L704-S704)),IF(Veriler!M704="",L704,IF(L704*Veriler!M704=0,"",L704*Veriler!M704))),L704)),0)</f>
        <v/>
      </c>
      <c r="W704" s="146"/>
      <c r="X704" s="146"/>
      <c r="Y704" s="146"/>
    </row>
    <row r="705" spans="1:25" s="99" customFormat="1" ht="54.75" customHeight="1" x14ac:dyDescent="0.25">
      <c r="A705" s="96">
        <f t="shared" ref="A705:A717" si="226">A704+1</f>
        <v>520</v>
      </c>
      <c r="B705" s="175"/>
      <c r="C705" s="176"/>
      <c r="D705" s="113"/>
      <c r="E705" s="115"/>
      <c r="F705" s="174"/>
      <c r="G705" s="114" t="str">
        <f t="shared" si="221"/>
        <v/>
      </c>
      <c r="H705" s="115"/>
      <c r="I705" s="115"/>
      <c r="J705" s="115"/>
      <c r="K705" s="115"/>
      <c r="L705" s="133" t="str">
        <f t="shared" si="222"/>
        <v/>
      </c>
      <c r="M705" s="116" t="str">
        <f>IF(L705="", "", L705/Veriler!$X$1)</f>
        <v/>
      </c>
      <c r="N705" s="116" t="str">
        <f>IF(F705&lt;&gt;"", "İthal Girdi", IF(Veriler!T705="", "", IF(Veriler!S705="H", "%0,5 üzerindedir", IF(Veriler!T705&gt;0.1, "%10 sınırı aşılmıştır.", "Uygun"))))</f>
        <v>%0,5 üzerindedir</v>
      </c>
      <c r="O705" s="116" t="str">
        <f t="shared" si="223"/>
        <v xml:space="preserve"> </v>
      </c>
      <c r="P705" s="117"/>
      <c r="Q705" s="118"/>
      <c r="R705" s="119" t="str">
        <f t="shared" si="224"/>
        <v/>
      </c>
      <c r="S705" s="133">
        <f>IFERROR(IF(M705&lt;=0.005,IF(F705="",L705,0),IF(F705&lt;&gt;"",0,IF(P705="",0,IF(P705="H",0,IF(Q705&lt;Veriler!$G$2,L705*Veriler!$G$2,L705*Q705)))))," ")</f>
        <v>0</v>
      </c>
      <c r="T705" s="133">
        <f>IF(Veriler!T705&lt;=0.1, S705, IF(AND(Veriler!T705&gt;0.1, F705="", P705="E"), IF(Q705&gt;Veriler!$G$2, Q705*S705, IF(Q705&lt;Veriler!$G$2, Veriler!$G$2*S705, Q705*S705)), 0))</f>
        <v>0</v>
      </c>
      <c r="U705" s="133" t="str">
        <f t="shared" si="225"/>
        <v xml:space="preserve"> </v>
      </c>
      <c r="V705" s="134" t="str">
        <f>IFERROR(IF(O705="%10 sınırı aşılmıştır.",L705-T705,IFERROR(IF(F705="",IF(S705=1,0,IF(L705-S705=0,"",L705-S705)),IF(Veriler!M705="",L705,IF(L705*Veriler!M705=0,"",L705*Veriler!M705))),L705)),0)</f>
        <v/>
      </c>
      <c r="W705" s="146"/>
      <c r="X705" s="146"/>
      <c r="Y705" s="146"/>
    </row>
    <row r="706" spans="1:25" s="99" customFormat="1" ht="54.75" customHeight="1" x14ac:dyDescent="0.25">
      <c r="A706" s="96">
        <f t="shared" si="226"/>
        <v>521</v>
      </c>
      <c r="B706" s="175"/>
      <c r="C706" s="176"/>
      <c r="D706" s="113"/>
      <c r="E706" s="115"/>
      <c r="F706" s="174"/>
      <c r="G706" s="114" t="str">
        <f t="shared" si="221"/>
        <v/>
      </c>
      <c r="H706" s="115"/>
      <c r="I706" s="115"/>
      <c r="J706" s="115"/>
      <c r="K706" s="115"/>
      <c r="L706" s="133" t="str">
        <f t="shared" si="222"/>
        <v/>
      </c>
      <c r="M706" s="116" t="str">
        <f>IF(L706="", "", L706/Veriler!$X$1)</f>
        <v/>
      </c>
      <c r="N706" s="116" t="str">
        <f>IF(F706&lt;&gt;"", "İthal Girdi", IF(Veriler!T706="", "", IF(Veriler!S706="H", "%0,5 üzerindedir", IF(Veriler!T706&gt;0.1, "%10 sınırı aşılmıştır.", "Uygun"))))</f>
        <v>%0,5 üzerindedir</v>
      </c>
      <c r="O706" s="116" t="str">
        <f t="shared" si="223"/>
        <v xml:space="preserve"> </v>
      </c>
      <c r="P706" s="117"/>
      <c r="Q706" s="118"/>
      <c r="R706" s="119" t="str">
        <f t="shared" si="224"/>
        <v/>
      </c>
      <c r="S706" s="133">
        <f>IFERROR(IF(M706&lt;=0.005,IF(F706="",L706,0),IF(F706&lt;&gt;"",0,IF(P706="",0,IF(P706="H",0,IF(Q706&lt;Veriler!$G$2,L706*Veriler!$G$2,L706*Q706)))))," ")</f>
        <v>0</v>
      </c>
      <c r="T706" s="133">
        <f>IF(Veriler!T706&lt;=0.1, S706, IF(AND(Veriler!T706&gt;0.1, F706="", P706="E"), IF(Q706&gt;Veriler!$G$2, Q706*S706, IF(Q706&lt;Veriler!$G$2, Veriler!$G$2*S706, Q706*S706)), 0))</f>
        <v>0</v>
      </c>
      <c r="U706" s="133" t="str">
        <f t="shared" si="225"/>
        <v xml:space="preserve"> </v>
      </c>
      <c r="V706" s="134" t="str">
        <f>IFERROR(IF(O706="%10 sınırı aşılmıştır.",L706-T706,IFERROR(IF(F706="",IF(S706=1,0,IF(L706-S706=0,"",L706-S706)),IF(Veriler!M706="",L706,IF(L706*Veriler!M706=0,"",L706*Veriler!M706))),L706)),0)</f>
        <v/>
      </c>
      <c r="W706" s="146"/>
      <c r="X706" s="146"/>
      <c r="Y706" s="146"/>
    </row>
    <row r="707" spans="1:25" s="99" customFormat="1" ht="54.75" customHeight="1" x14ac:dyDescent="0.25">
      <c r="A707" s="96">
        <f t="shared" si="226"/>
        <v>522</v>
      </c>
      <c r="B707" s="175"/>
      <c r="C707" s="176"/>
      <c r="D707" s="113"/>
      <c r="E707" s="115"/>
      <c r="F707" s="174"/>
      <c r="G707" s="114" t="str">
        <f t="shared" si="221"/>
        <v/>
      </c>
      <c r="H707" s="115"/>
      <c r="I707" s="115"/>
      <c r="J707" s="115"/>
      <c r="K707" s="115"/>
      <c r="L707" s="133" t="str">
        <f t="shared" si="222"/>
        <v/>
      </c>
      <c r="M707" s="116" t="str">
        <f>IF(L707="", "", L707/Veriler!$X$1)</f>
        <v/>
      </c>
      <c r="N707" s="116" t="str">
        <f>IF(F707&lt;&gt;"", "İthal Girdi", IF(Veriler!T707="", "", IF(Veriler!S707="H", "%0,5 üzerindedir", IF(Veriler!T707&gt;0.1, "%10 sınırı aşılmıştır.", "Uygun"))))</f>
        <v>%0,5 üzerindedir</v>
      </c>
      <c r="O707" s="116" t="str">
        <f t="shared" si="223"/>
        <v xml:space="preserve"> </v>
      </c>
      <c r="P707" s="117"/>
      <c r="Q707" s="118"/>
      <c r="R707" s="119" t="str">
        <f t="shared" si="224"/>
        <v/>
      </c>
      <c r="S707" s="133">
        <f>IFERROR(IF(M707&lt;=0.005,IF(F707="",L707,0),IF(F707&lt;&gt;"",0,IF(P707="",0,IF(P707="H",0,IF(Q707&lt;Veriler!$G$2,L707*Veriler!$G$2,L707*Q707)))))," ")</f>
        <v>0</v>
      </c>
      <c r="T707" s="133">
        <f>IF(Veriler!T707&lt;=0.1, S707, IF(AND(Veriler!T707&gt;0.1, F707="", P707="E"), IF(Q707&gt;Veriler!$G$2, Q707*S707, IF(Q707&lt;Veriler!$G$2, Veriler!$G$2*S707, Q707*S707)), 0))</f>
        <v>0</v>
      </c>
      <c r="U707" s="133" t="str">
        <f t="shared" si="225"/>
        <v xml:space="preserve"> </v>
      </c>
      <c r="V707" s="134" t="str">
        <f>IFERROR(IF(O707="%10 sınırı aşılmıştır.",L707-T707,IFERROR(IF(F707="",IF(S707=1,0,IF(L707-S707=0,"",L707-S707)),IF(Veriler!M707="",L707,IF(L707*Veriler!M707=0,"",L707*Veriler!M707))),L707)),0)</f>
        <v/>
      </c>
      <c r="W707" s="146"/>
      <c r="X707" s="146"/>
      <c r="Y707" s="146"/>
    </row>
    <row r="708" spans="1:25" s="99" customFormat="1" ht="54.75" customHeight="1" x14ac:dyDescent="0.25">
      <c r="A708" s="96">
        <f t="shared" si="226"/>
        <v>523</v>
      </c>
      <c r="B708" s="175"/>
      <c r="C708" s="176"/>
      <c r="D708" s="113"/>
      <c r="E708" s="115"/>
      <c r="F708" s="174"/>
      <c r="G708" s="114" t="str">
        <f t="shared" si="221"/>
        <v/>
      </c>
      <c r="H708" s="115"/>
      <c r="I708" s="115"/>
      <c r="J708" s="115"/>
      <c r="K708" s="115"/>
      <c r="L708" s="133" t="str">
        <f t="shared" si="222"/>
        <v/>
      </c>
      <c r="M708" s="116" t="str">
        <f>IF(L708="", "", L708/Veriler!$X$1)</f>
        <v/>
      </c>
      <c r="N708" s="116" t="str">
        <f>IF(F708&lt;&gt;"", "İthal Girdi", IF(Veriler!T708="", "", IF(Veriler!S708="H", "%0,5 üzerindedir", IF(Veriler!T708&gt;0.1, "%10 sınırı aşılmıştır.", "Uygun"))))</f>
        <v>%0,5 üzerindedir</v>
      </c>
      <c r="O708" s="116" t="str">
        <f t="shared" si="223"/>
        <v xml:space="preserve"> </v>
      </c>
      <c r="P708" s="117"/>
      <c r="Q708" s="118"/>
      <c r="R708" s="119" t="str">
        <f t="shared" si="224"/>
        <v/>
      </c>
      <c r="S708" s="133">
        <f>IFERROR(IF(M708&lt;=0.005,IF(F708="",L708,0),IF(F708&lt;&gt;"",0,IF(P708="",0,IF(P708="H",0,IF(Q708&lt;Veriler!$G$2,L708*Veriler!$G$2,L708*Q708)))))," ")</f>
        <v>0</v>
      </c>
      <c r="T708" s="133">
        <f>IF(Veriler!T708&lt;=0.1, S708, IF(AND(Veriler!T708&gt;0.1, F708="", P708="E"), IF(Q708&gt;Veriler!$G$2, Q708*S708, IF(Q708&lt;Veriler!$G$2, Veriler!$G$2*S708, Q708*S708)), 0))</f>
        <v>0</v>
      </c>
      <c r="U708" s="133" t="str">
        <f t="shared" si="225"/>
        <v xml:space="preserve"> </v>
      </c>
      <c r="V708" s="134" t="str">
        <f>IFERROR(IF(O708="%10 sınırı aşılmıştır.",L708-T708,IFERROR(IF(F708="",IF(S708=1,0,IF(L708-S708=0,"",L708-S708)),IF(Veriler!M708="",L708,IF(L708*Veriler!M708=0,"",L708*Veriler!M708))),L708)),0)</f>
        <v/>
      </c>
      <c r="W708" s="146"/>
      <c r="X708" s="146"/>
      <c r="Y708" s="146"/>
    </row>
    <row r="709" spans="1:25" s="99" customFormat="1" ht="54.75" customHeight="1" x14ac:dyDescent="0.25">
      <c r="A709" s="96">
        <f t="shared" si="226"/>
        <v>524</v>
      </c>
      <c r="B709" s="175"/>
      <c r="C709" s="176"/>
      <c r="D709" s="113"/>
      <c r="E709" s="115"/>
      <c r="F709" s="174"/>
      <c r="G709" s="114" t="str">
        <f t="shared" si="221"/>
        <v/>
      </c>
      <c r="H709" s="115"/>
      <c r="I709" s="115"/>
      <c r="J709" s="115"/>
      <c r="K709" s="115"/>
      <c r="L709" s="133" t="str">
        <f t="shared" si="222"/>
        <v/>
      </c>
      <c r="M709" s="116" t="str">
        <f>IF(L709="", "", L709/Veriler!$X$1)</f>
        <v/>
      </c>
      <c r="N709" s="116" t="str">
        <f>IF(F709&lt;&gt;"", "İthal Girdi", IF(Veriler!T709="", "", IF(Veriler!S709="H", "%0,5 üzerindedir", IF(Veriler!T709&gt;0.1, "%10 sınırı aşılmıştır.", "Uygun"))))</f>
        <v>%0,5 üzerindedir</v>
      </c>
      <c r="O709" s="116" t="str">
        <f t="shared" si="223"/>
        <v xml:space="preserve"> </v>
      </c>
      <c r="P709" s="117"/>
      <c r="Q709" s="118"/>
      <c r="R709" s="119" t="str">
        <f t="shared" si="224"/>
        <v/>
      </c>
      <c r="S709" s="133">
        <f>IFERROR(IF(M709&lt;=0.005,IF(F709="",L709,0),IF(F709&lt;&gt;"",0,IF(P709="",0,IF(P709="H",0,IF(Q709&lt;Veriler!$G$2,L709*Veriler!$G$2,L709*Q709)))))," ")</f>
        <v>0</v>
      </c>
      <c r="T709" s="133">
        <f>IF(Veriler!T709&lt;=0.1, S709, IF(AND(Veriler!T709&gt;0.1, F709="", P709="E"), IF(Q709&gt;Veriler!$G$2, Q709*S709, IF(Q709&lt;Veriler!$G$2, Veriler!$G$2*S709, Q709*S709)), 0))</f>
        <v>0</v>
      </c>
      <c r="U709" s="133" t="str">
        <f t="shared" si="225"/>
        <v xml:space="preserve"> </v>
      </c>
      <c r="V709" s="134" t="str">
        <f>IFERROR(IF(O709="%10 sınırı aşılmıştır.",L709-T709,IFERROR(IF(F709="",IF(S709=1,0,IF(L709-S709=0,"",L709-S709)),IF(Veriler!M709="",L709,IF(L709*Veriler!M709=0,"",L709*Veriler!M709))),L709)),0)</f>
        <v/>
      </c>
      <c r="W709" s="146"/>
      <c r="X709" s="146"/>
      <c r="Y709" s="146"/>
    </row>
    <row r="710" spans="1:25" s="99" customFormat="1" ht="54.75" customHeight="1" x14ac:dyDescent="0.25">
      <c r="A710" s="96">
        <f t="shared" si="226"/>
        <v>525</v>
      </c>
      <c r="B710" s="175"/>
      <c r="C710" s="176"/>
      <c r="D710" s="113"/>
      <c r="E710" s="115"/>
      <c r="F710" s="174"/>
      <c r="G710" s="114" t="str">
        <f t="shared" si="221"/>
        <v/>
      </c>
      <c r="H710" s="115"/>
      <c r="I710" s="115"/>
      <c r="J710" s="115"/>
      <c r="K710" s="115"/>
      <c r="L710" s="133" t="str">
        <f t="shared" si="222"/>
        <v/>
      </c>
      <c r="M710" s="116" t="str">
        <f>IF(L710="", "", L710/Veriler!$X$1)</f>
        <v/>
      </c>
      <c r="N710" s="116" t="str">
        <f>IF(F710&lt;&gt;"", "İthal Girdi", IF(Veriler!T710="", "", IF(Veriler!S710="H", "%0,5 üzerindedir", IF(Veriler!T710&gt;0.1, "%10 sınırı aşılmıştır.", "Uygun"))))</f>
        <v>%0,5 üzerindedir</v>
      </c>
      <c r="O710" s="116" t="str">
        <f t="shared" si="223"/>
        <v xml:space="preserve"> </v>
      </c>
      <c r="P710" s="117"/>
      <c r="Q710" s="118"/>
      <c r="R710" s="119" t="str">
        <f t="shared" si="224"/>
        <v/>
      </c>
      <c r="S710" s="133">
        <f>IFERROR(IF(M710&lt;=0.005,IF(F710="",L710,0),IF(F710&lt;&gt;"",0,IF(P710="",0,IF(P710="H",0,IF(Q710&lt;Veriler!$G$2,L710*Veriler!$G$2,L710*Q710)))))," ")</f>
        <v>0</v>
      </c>
      <c r="T710" s="133">
        <f>IF(Veriler!T710&lt;=0.1, S710, IF(AND(Veriler!T710&gt;0.1, F710="", P710="E"), IF(Q710&gt;Veriler!$G$2, Q710*S710, IF(Q710&lt;Veriler!$G$2, Veriler!$G$2*S710, Q710*S710)), 0))</f>
        <v>0</v>
      </c>
      <c r="U710" s="133" t="str">
        <f t="shared" si="225"/>
        <v xml:space="preserve"> </v>
      </c>
      <c r="V710" s="134" t="str">
        <f>IFERROR(IF(O710="%10 sınırı aşılmıştır.",L710-T710,IFERROR(IF(F710="",IF(S710=1,0,IF(L710-S710=0,"",L710-S710)),IF(Veriler!M710="",L710,IF(L710*Veriler!M710=0,"",L710*Veriler!M710))),L710)),0)</f>
        <v/>
      </c>
      <c r="W710" s="146"/>
      <c r="X710" s="146"/>
      <c r="Y710" s="146"/>
    </row>
    <row r="711" spans="1:25" s="99" customFormat="1" ht="54.75" customHeight="1" x14ac:dyDescent="0.25">
      <c r="A711" s="96">
        <f t="shared" si="226"/>
        <v>526</v>
      </c>
      <c r="B711" s="175"/>
      <c r="C711" s="176"/>
      <c r="D711" s="113"/>
      <c r="E711" s="115"/>
      <c r="F711" s="174"/>
      <c r="G711" s="114" t="str">
        <f t="shared" si="221"/>
        <v/>
      </c>
      <c r="H711" s="115"/>
      <c r="I711" s="115"/>
      <c r="J711" s="115"/>
      <c r="K711" s="115"/>
      <c r="L711" s="133" t="str">
        <f t="shared" si="222"/>
        <v/>
      </c>
      <c r="M711" s="116" t="str">
        <f>IF(L711="", "", L711/Veriler!$X$1)</f>
        <v/>
      </c>
      <c r="N711" s="116" t="str">
        <f>IF(F711&lt;&gt;"", "İthal Girdi", IF(Veriler!T711="", "", IF(Veriler!S711="H", "%0,5 üzerindedir", IF(Veriler!T711&gt;0.1, "%10 sınırı aşılmıştır.", "Uygun"))))</f>
        <v>%0,5 üzerindedir</v>
      </c>
      <c r="O711" s="116" t="str">
        <f t="shared" si="223"/>
        <v xml:space="preserve"> </v>
      </c>
      <c r="P711" s="117"/>
      <c r="Q711" s="118"/>
      <c r="R711" s="119" t="str">
        <f t="shared" si="224"/>
        <v/>
      </c>
      <c r="S711" s="133">
        <f>IFERROR(IF(M711&lt;=0.005,IF(F711="",L711,0),IF(F711&lt;&gt;"",0,IF(P711="",0,IF(P711="H",0,IF(Q711&lt;Veriler!$G$2,L711*Veriler!$G$2,L711*Q711)))))," ")</f>
        <v>0</v>
      </c>
      <c r="T711" s="133">
        <f>IF(Veriler!T711&lt;=0.1, S711, IF(AND(Veriler!T711&gt;0.1, F711="", P711="E"), IF(Q711&gt;Veriler!$G$2, Q711*S711, IF(Q711&lt;Veriler!$G$2, Veriler!$G$2*S711, Q711*S711)), 0))</f>
        <v>0</v>
      </c>
      <c r="U711" s="133" t="str">
        <f t="shared" si="225"/>
        <v xml:space="preserve"> </v>
      </c>
      <c r="V711" s="134" t="str">
        <f>IFERROR(IF(O711="%10 sınırı aşılmıştır.",L711-T711,IFERROR(IF(F711="",IF(S711=1,0,IF(L711-S711=0,"",L711-S711)),IF(Veriler!M711="",L711,IF(L711*Veriler!M711=0,"",L711*Veriler!M711))),L711)),0)</f>
        <v/>
      </c>
      <c r="W711" s="146"/>
      <c r="X711" s="146"/>
      <c r="Y711" s="146"/>
    </row>
    <row r="712" spans="1:25" s="99" customFormat="1" ht="54.75" customHeight="1" x14ac:dyDescent="0.25">
      <c r="A712" s="96">
        <f t="shared" si="226"/>
        <v>527</v>
      </c>
      <c r="B712" s="175"/>
      <c r="C712" s="176"/>
      <c r="D712" s="113"/>
      <c r="E712" s="115"/>
      <c r="F712" s="174"/>
      <c r="G712" s="114" t="str">
        <f t="shared" si="221"/>
        <v/>
      </c>
      <c r="H712" s="115"/>
      <c r="I712" s="115"/>
      <c r="J712" s="115"/>
      <c r="K712" s="115"/>
      <c r="L712" s="133" t="str">
        <f t="shared" si="222"/>
        <v/>
      </c>
      <c r="M712" s="116" t="str">
        <f>IF(L712="", "", L712/Veriler!$X$1)</f>
        <v/>
      </c>
      <c r="N712" s="116" t="str">
        <f>IF(F712&lt;&gt;"", "İthal Girdi", IF(Veriler!T712="", "", IF(Veriler!S712="H", "%0,5 üzerindedir", IF(Veriler!T712&gt;0.1, "%10 sınırı aşılmıştır.", "Uygun"))))</f>
        <v>%0,5 üzerindedir</v>
      </c>
      <c r="O712" s="116" t="str">
        <f t="shared" si="223"/>
        <v xml:space="preserve"> </v>
      </c>
      <c r="P712" s="117"/>
      <c r="Q712" s="118"/>
      <c r="R712" s="119" t="str">
        <f t="shared" si="224"/>
        <v/>
      </c>
      <c r="S712" s="133">
        <f>IFERROR(IF(M712&lt;=0.005,IF(F712="",L712,0),IF(F712&lt;&gt;"",0,IF(P712="",0,IF(P712="H",0,IF(Q712&lt;Veriler!$G$2,L712*Veriler!$G$2,L712*Q712)))))," ")</f>
        <v>0</v>
      </c>
      <c r="T712" s="133">
        <f>IF(Veriler!T712&lt;=0.1, S712, IF(AND(Veriler!T712&gt;0.1, F712="", P712="E"), IF(Q712&gt;Veriler!$G$2, Q712*S712, IF(Q712&lt;Veriler!$G$2, Veriler!$G$2*S712, Q712*S712)), 0))</f>
        <v>0</v>
      </c>
      <c r="U712" s="133" t="str">
        <f t="shared" si="225"/>
        <v xml:space="preserve"> </v>
      </c>
      <c r="V712" s="134" t="str">
        <f>IFERROR(IF(O712="%10 sınırı aşılmıştır.",L712-T712,IFERROR(IF(F712="",IF(S712=1,0,IF(L712-S712=0,"",L712-S712)),IF(Veriler!M712="",L712,IF(L712*Veriler!M712=0,"",L712*Veriler!M712))),L712)),0)</f>
        <v/>
      </c>
      <c r="W712" s="146"/>
      <c r="X712" s="146"/>
      <c r="Y712" s="146"/>
    </row>
    <row r="713" spans="1:25" s="99" customFormat="1" ht="54.75" customHeight="1" x14ac:dyDescent="0.25">
      <c r="A713" s="96">
        <f t="shared" si="226"/>
        <v>528</v>
      </c>
      <c r="B713" s="175"/>
      <c r="C713" s="176"/>
      <c r="D713" s="113"/>
      <c r="E713" s="115"/>
      <c r="F713" s="174"/>
      <c r="G713" s="114" t="str">
        <f t="shared" si="221"/>
        <v/>
      </c>
      <c r="H713" s="115"/>
      <c r="I713" s="115"/>
      <c r="J713" s="115"/>
      <c r="K713" s="115"/>
      <c r="L713" s="133" t="str">
        <f t="shared" si="222"/>
        <v/>
      </c>
      <c r="M713" s="116" t="str">
        <f>IF(L713="", "", L713/Veriler!$X$1)</f>
        <v/>
      </c>
      <c r="N713" s="116" t="str">
        <f>IF(F713&lt;&gt;"", "İthal Girdi", IF(Veriler!T713="", "", IF(Veriler!S713="H", "%0,5 üzerindedir", IF(Veriler!T713&gt;0.1, "%10 sınırı aşılmıştır.", "Uygun"))))</f>
        <v>%0,5 üzerindedir</v>
      </c>
      <c r="O713" s="116" t="str">
        <f t="shared" si="223"/>
        <v xml:space="preserve"> </v>
      </c>
      <c r="P713" s="117"/>
      <c r="Q713" s="118"/>
      <c r="R713" s="119" t="str">
        <f t="shared" si="224"/>
        <v/>
      </c>
      <c r="S713" s="133">
        <f>IFERROR(IF(M713&lt;=0.005,IF(F713="",L713,0),IF(F713&lt;&gt;"",0,IF(P713="",0,IF(P713="H",0,IF(Q713&lt;Veriler!$G$2,L713*Veriler!$G$2,L713*Q713)))))," ")</f>
        <v>0</v>
      </c>
      <c r="T713" s="133">
        <f>IF(Veriler!T713&lt;=0.1, S713, IF(AND(Veriler!T713&gt;0.1, F713="", P713="E"), IF(Q713&gt;Veriler!$G$2, Q713*S713, IF(Q713&lt;Veriler!$G$2, Veriler!$G$2*S713, Q713*S713)), 0))</f>
        <v>0</v>
      </c>
      <c r="U713" s="133" t="str">
        <f t="shared" si="225"/>
        <v xml:space="preserve"> </v>
      </c>
      <c r="V713" s="134" t="str">
        <f>IFERROR(IF(O713="%10 sınırı aşılmıştır.",L713-T713,IFERROR(IF(F713="",IF(S713=1,0,IF(L713-S713=0,"",L713-S713)),IF(Veriler!M713="",L713,IF(L713*Veriler!M713=0,"",L713*Veriler!M713))),L713)),0)</f>
        <v/>
      </c>
      <c r="W713" s="146"/>
      <c r="X713" s="146"/>
      <c r="Y713" s="146"/>
    </row>
    <row r="714" spans="1:25" s="99" customFormat="1" ht="54.75" customHeight="1" x14ac:dyDescent="0.25">
      <c r="A714" s="96">
        <f t="shared" si="226"/>
        <v>529</v>
      </c>
      <c r="B714" s="175"/>
      <c r="C714" s="176"/>
      <c r="D714" s="113"/>
      <c r="E714" s="115"/>
      <c r="F714" s="174"/>
      <c r="G714" s="114" t="str">
        <f t="shared" si="221"/>
        <v/>
      </c>
      <c r="H714" s="115"/>
      <c r="I714" s="115"/>
      <c r="J714" s="115"/>
      <c r="K714" s="115"/>
      <c r="L714" s="133" t="str">
        <f t="shared" si="222"/>
        <v/>
      </c>
      <c r="M714" s="116" t="str">
        <f>IF(L714="", "", L714/Veriler!$X$1)</f>
        <v/>
      </c>
      <c r="N714" s="116" t="str">
        <f>IF(F714&lt;&gt;"", "İthal Girdi", IF(Veriler!T714="", "", IF(Veriler!S714="H", "%0,5 üzerindedir", IF(Veriler!T714&gt;0.1, "%10 sınırı aşılmıştır.", "Uygun"))))</f>
        <v>%0,5 üzerindedir</v>
      </c>
      <c r="O714" s="116" t="str">
        <f t="shared" si="223"/>
        <v xml:space="preserve"> </v>
      </c>
      <c r="P714" s="117"/>
      <c r="Q714" s="118"/>
      <c r="R714" s="119" t="str">
        <f t="shared" si="224"/>
        <v/>
      </c>
      <c r="S714" s="133">
        <f>IFERROR(IF(M714&lt;=0.005,IF(F714="",L714,0),IF(F714&lt;&gt;"",0,IF(P714="",0,IF(P714="H",0,IF(Q714&lt;Veriler!$G$2,L714*Veriler!$G$2,L714*Q714)))))," ")</f>
        <v>0</v>
      </c>
      <c r="T714" s="133">
        <f>IF(Veriler!T714&lt;=0.1, S714, IF(AND(Veriler!T714&gt;0.1, F714="", P714="E"), IF(Q714&gt;Veriler!$G$2, Q714*S714, IF(Q714&lt;Veriler!$G$2, Veriler!$G$2*S714, Q714*S714)), 0))</f>
        <v>0</v>
      </c>
      <c r="U714" s="133" t="str">
        <f t="shared" si="225"/>
        <v xml:space="preserve"> </v>
      </c>
      <c r="V714" s="134" t="str">
        <f>IFERROR(IF(O714="%10 sınırı aşılmıştır.",L714-T714,IFERROR(IF(F714="",IF(S714=1,0,IF(L714-S714=0,"",L714-S714)),IF(Veriler!M714="",L714,IF(L714*Veriler!M714=0,"",L714*Veriler!M714))),L714)),0)</f>
        <v/>
      </c>
      <c r="W714" s="146"/>
      <c r="X714" s="146"/>
      <c r="Y714" s="146"/>
    </row>
    <row r="715" spans="1:25" s="99" customFormat="1" ht="54.75" customHeight="1" x14ac:dyDescent="0.25">
      <c r="A715" s="96">
        <f t="shared" si="226"/>
        <v>530</v>
      </c>
      <c r="B715" s="175"/>
      <c r="C715" s="176"/>
      <c r="D715" s="113"/>
      <c r="E715" s="115"/>
      <c r="F715" s="174"/>
      <c r="G715" s="114" t="str">
        <f t="shared" si="221"/>
        <v/>
      </c>
      <c r="H715" s="115"/>
      <c r="I715" s="115"/>
      <c r="J715" s="115"/>
      <c r="K715" s="115"/>
      <c r="L715" s="133" t="str">
        <f t="shared" si="222"/>
        <v/>
      </c>
      <c r="M715" s="116" t="str">
        <f>IF(L715="", "", L715/Veriler!$X$1)</f>
        <v/>
      </c>
      <c r="N715" s="116" t="str">
        <f>IF(F715&lt;&gt;"", "İthal Girdi", IF(Veriler!T715="", "", IF(Veriler!S715="H", "%0,5 üzerindedir", IF(Veriler!T715&gt;0.1, "%10 sınırı aşılmıştır.", "Uygun"))))</f>
        <v>%0,5 üzerindedir</v>
      </c>
      <c r="O715" s="116" t="str">
        <f t="shared" si="223"/>
        <v xml:space="preserve"> </v>
      </c>
      <c r="P715" s="117"/>
      <c r="Q715" s="118"/>
      <c r="R715" s="119" t="str">
        <f t="shared" si="224"/>
        <v/>
      </c>
      <c r="S715" s="133">
        <f>IFERROR(IF(M715&lt;=0.005,IF(F715="",L715,0),IF(F715&lt;&gt;"",0,IF(P715="",0,IF(P715="H",0,IF(Q715&lt;Veriler!$G$2,L715*Veriler!$G$2,L715*Q715)))))," ")</f>
        <v>0</v>
      </c>
      <c r="T715" s="133">
        <f>IF(Veriler!T715&lt;=0.1, S715, IF(AND(Veriler!T715&gt;0.1, F715="", P715="E"), IF(Q715&gt;Veriler!$G$2, Q715*S715, IF(Q715&lt;Veriler!$G$2, Veriler!$G$2*S715, Q715*S715)), 0))</f>
        <v>0</v>
      </c>
      <c r="U715" s="133" t="str">
        <f t="shared" si="225"/>
        <v xml:space="preserve"> </v>
      </c>
      <c r="V715" s="134" t="str">
        <f>IFERROR(IF(O715="%10 sınırı aşılmıştır.",L715-T715,IFERROR(IF(F715="",IF(S715=1,0,IF(L715-S715=0,"",L715-S715)),IF(Veriler!M715="",L715,IF(L715*Veriler!M715=0,"",L715*Veriler!M715))),L715)),0)</f>
        <v/>
      </c>
      <c r="W715" s="146"/>
      <c r="X715" s="146"/>
      <c r="Y715" s="146"/>
    </row>
    <row r="716" spans="1:25" s="99" customFormat="1" ht="54.75" customHeight="1" x14ac:dyDescent="0.25">
      <c r="A716" s="96">
        <f t="shared" si="226"/>
        <v>531</v>
      </c>
      <c r="B716" s="175"/>
      <c r="C716" s="176"/>
      <c r="D716" s="113"/>
      <c r="E716" s="115"/>
      <c r="F716" s="174"/>
      <c r="G716" s="114" t="str">
        <f t="shared" si="221"/>
        <v/>
      </c>
      <c r="H716" s="115"/>
      <c r="I716" s="115"/>
      <c r="J716" s="115"/>
      <c r="K716" s="115"/>
      <c r="L716" s="133" t="str">
        <f t="shared" si="222"/>
        <v/>
      </c>
      <c r="M716" s="116" t="str">
        <f>IF(L716="", "", L716/Veriler!$X$1)</f>
        <v/>
      </c>
      <c r="N716" s="116" t="str">
        <f>IF(F716&lt;&gt;"", "İthal Girdi", IF(Veriler!T716="", "", IF(Veriler!S716="H", "%0,5 üzerindedir", IF(Veriler!T716&gt;0.1, "%10 sınırı aşılmıştır.", "Uygun"))))</f>
        <v>%0,5 üzerindedir</v>
      </c>
      <c r="O716" s="116" t="str">
        <f t="shared" si="223"/>
        <v xml:space="preserve"> </v>
      </c>
      <c r="P716" s="117"/>
      <c r="Q716" s="118"/>
      <c r="R716" s="119" t="str">
        <f t="shared" si="224"/>
        <v/>
      </c>
      <c r="S716" s="133">
        <f>IFERROR(IF(M716&lt;=0.005,IF(F716="",L716,0),IF(F716&lt;&gt;"",0,IF(P716="",0,IF(P716="H",0,IF(Q716&lt;Veriler!$G$2,L716*Veriler!$G$2,L716*Q716)))))," ")</f>
        <v>0</v>
      </c>
      <c r="T716" s="133">
        <f>IF(Veriler!T716&lt;=0.1, S716, IF(AND(Veriler!T716&gt;0.1, F716="", P716="E"), IF(Q716&gt;Veriler!$G$2, Q716*S716, IF(Q716&lt;Veriler!$G$2, Veriler!$G$2*S716, Q716*S716)), 0))</f>
        <v>0</v>
      </c>
      <c r="U716" s="133" t="str">
        <f t="shared" si="225"/>
        <v xml:space="preserve"> </v>
      </c>
      <c r="V716" s="134" t="str">
        <f>IFERROR(IF(O716="%10 sınırı aşılmıştır.",L716-T716,IFERROR(IF(F716="",IF(S716=1,0,IF(L716-S716=0,"",L716-S716)),IF(Veriler!M716="",L716,IF(L716*Veriler!M716=0,"",L716*Veriler!M716))),L716)),0)</f>
        <v/>
      </c>
      <c r="W716" s="146"/>
      <c r="X716" s="146"/>
      <c r="Y716" s="146"/>
    </row>
    <row r="717" spans="1:25" s="99" customFormat="1" ht="54.75" customHeight="1" x14ac:dyDescent="0.25">
      <c r="A717" s="96">
        <f t="shared" si="226"/>
        <v>532</v>
      </c>
      <c r="B717" s="175"/>
      <c r="C717" s="176"/>
      <c r="D717" s="113"/>
      <c r="E717" s="115"/>
      <c r="F717" s="174"/>
      <c r="G717" s="114" t="str">
        <f t="shared" si="221"/>
        <v/>
      </c>
      <c r="H717" s="115"/>
      <c r="I717" s="115"/>
      <c r="J717" s="115"/>
      <c r="K717" s="115"/>
      <c r="L717" s="133" t="str">
        <f t="shared" si="222"/>
        <v/>
      </c>
      <c r="M717" s="116" t="str">
        <f>IF(L717="", "", L717/Veriler!$X$1)</f>
        <v/>
      </c>
      <c r="N717" s="116" t="str">
        <f>IF(F717&lt;&gt;"", "İthal Girdi", IF(Veriler!T717="", "", IF(Veriler!S717="H", "%0,5 üzerindedir", IF(Veriler!T717&gt;0.1, "%10 sınırı aşılmıştır.", "Uygun"))))</f>
        <v>%0,5 üzerindedir</v>
      </c>
      <c r="O717" s="116" t="str">
        <f t="shared" si="223"/>
        <v xml:space="preserve"> </v>
      </c>
      <c r="P717" s="117"/>
      <c r="Q717" s="118"/>
      <c r="R717" s="119" t="str">
        <f t="shared" si="224"/>
        <v/>
      </c>
      <c r="S717" s="133">
        <f>IFERROR(IF(M717&lt;=0.005,IF(F717="",L717,0),IF(F717&lt;&gt;"",0,IF(P717="",0,IF(P717="H",0,IF(Q717&lt;Veriler!$G$2,L717*Veriler!$G$2,L717*Q717)))))," ")</f>
        <v>0</v>
      </c>
      <c r="T717" s="133">
        <f>IF(Veriler!T717&lt;=0.1, S717, IF(AND(Veriler!T717&gt;0.1, F717="", P717="E"), IF(Q717&gt;Veriler!$G$2, Q717*S717, IF(Q717&lt;Veriler!$G$2, Veriler!$G$2*S717, Q717*S717)), 0))</f>
        <v>0</v>
      </c>
      <c r="U717" s="133" t="str">
        <f t="shared" si="225"/>
        <v xml:space="preserve"> </v>
      </c>
      <c r="V717" s="134" t="str">
        <f>IFERROR(IF(O717="%10 sınırı aşılmıştır.",L717-T717,IFERROR(IF(F717="",IF(S717=1,0,IF(L717-S717=0,"",L717-S717)),IF(Veriler!M717="",L717,IF(L717*Veriler!M717=0,"",L717*Veriler!M717))),L717)),0)</f>
        <v/>
      </c>
      <c r="W717" s="146"/>
      <c r="X717" s="146"/>
      <c r="Y717" s="146"/>
    </row>
    <row r="718" spans="1:25" s="99" customFormat="1" ht="24" customHeight="1" x14ac:dyDescent="0.25">
      <c r="A718" s="103"/>
      <c r="B718" s="104"/>
      <c r="C718" s="104"/>
      <c r="D718" s="104"/>
      <c r="E718" s="103"/>
      <c r="F718" s="135"/>
      <c r="G718" s="157"/>
      <c r="H718" s="103"/>
      <c r="I718" s="103"/>
      <c r="J718" s="103"/>
      <c r="K718" s="103"/>
      <c r="L718" s="136">
        <f>SUM(L689:L702,L704:L717)</f>
        <v>0</v>
      </c>
      <c r="M718" s="158"/>
      <c r="N718" s="158"/>
      <c r="O718" s="158"/>
      <c r="P718" s="105"/>
      <c r="Q718" s="106"/>
      <c r="R718" s="159"/>
      <c r="S718" s="160"/>
      <c r="T718" s="160"/>
      <c r="U718" s="160"/>
      <c r="V718" s="160"/>
      <c r="W718" s="146"/>
      <c r="X718" s="146"/>
      <c r="Y718" s="146"/>
    </row>
    <row r="719" spans="1:25" s="99" customFormat="1" ht="31.5" customHeight="1" x14ac:dyDescent="0.25">
      <c r="A719" s="103"/>
      <c r="B719" s="104"/>
      <c r="C719" s="104"/>
      <c r="D719" s="104"/>
      <c r="E719" s="103"/>
      <c r="F719" s="135"/>
      <c r="G719" s="157"/>
      <c r="H719" s="103"/>
      <c r="I719" s="103"/>
      <c r="J719" s="103"/>
      <c r="K719" s="103"/>
      <c r="L719" s="161"/>
      <c r="M719" s="158"/>
      <c r="N719" s="158"/>
      <c r="O719" s="158"/>
      <c r="P719" s="105"/>
      <c r="Q719" s="106"/>
      <c r="R719" s="159"/>
      <c r="S719" s="162" t="s">
        <v>57</v>
      </c>
      <c r="T719" s="162" t="s">
        <v>57</v>
      </c>
      <c r="U719" s="162" t="s">
        <v>57</v>
      </c>
      <c r="V719" s="163" t="s">
        <v>58</v>
      </c>
      <c r="W719" s="146"/>
      <c r="X719" s="146"/>
      <c r="Y719" s="146"/>
    </row>
    <row r="720" spans="1:25" s="99" customFormat="1" ht="58.5" customHeight="1" x14ac:dyDescent="0.25">
      <c r="A720" s="185" t="s">
        <v>59</v>
      </c>
      <c r="B720" s="180"/>
      <c r="C720" s="180"/>
      <c r="D720" s="180"/>
      <c r="E720" s="180"/>
      <c r="F720" s="180"/>
      <c r="G720" s="180"/>
      <c r="H720" s="180"/>
      <c r="I720" s="180"/>
      <c r="J720" s="180"/>
      <c r="K720" s="180"/>
      <c r="L720" s="180"/>
      <c r="M720" s="180"/>
      <c r="N720" s="180"/>
      <c r="O720" s="180"/>
      <c r="P720" s="180"/>
      <c r="Q720" s="180"/>
      <c r="R720" s="176"/>
      <c r="S720" s="137">
        <f>SUM(S682,S689:S702,S704:S717)</f>
        <v>0</v>
      </c>
      <c r="T720" s="137" t="str">
        <f>IF(SUM(T689:T702,T704:T717)=0," ",SUM(T689:T702,T704:T717))</f>
        <v xml:space="preserve"> </v>
      </c>
      <c r="U720" s="137" t="str">
        <f>IF(SUM(U689:U702,U704:U717)=0," ",SUM(U689:U702,U704:U717))</f>
        <v xml:space="preserve"> </v>
      </c>
      <c r="V720" s="137" t="str">
        <f>IF(SUM(V689:V702,V704:V717)=0," ",SUM(V689:V702,V704:V717))</f>
        <v xml:space="preserve"> </v>
      </c>
      <c r="W720" s="146"/>
      <c r="X720" s="164">
        <f>SUM(U689:U702,U704:U717)</f>
        <v>0</v>
      </c>
      <c r="Y720" s="164">
        <f>SUM(V689:V702,V704:V717)</f>
        <v>0</v>
      </c>
    </row>
    <row r="721" spans="1:25" x14ac:dyDescent="0.3">
      <c r="A721" s="34"/>
      <c r="G721" s="146"/>
      <c r="L721" s="146"/>
      <c r="M721" s="146"/>
      <c r="N721" s="146"/>
      <c r="O721" s="146"/>
      <c r="R721" s="146"/>
      <c r="S721" s="146"/>
      <c r="T721" s="146"/>
      <c r="U721" s="146"/>
      <c r="V721" s="146"/>
      <c r="W721" s="146"/>
      <c r="X721" s="146"/>
      <c r="Y721" s="146"/>
    </row>
    <row r="722" spans="1:25" x14ac:dyDescent="0.3">
      <c r="A722" s="186" t="s">
        <v>60</v>
      </c>
      <c r="B722" s="187"/>
      <c r="C722" s="187"/>
      <c r="D722" s="187"/>
      <c r="E722" s="187"/>
      <c r="F722" s="187"/>
      <c r="G722" s="187"/>
      <c r="H722" s="187"/>
      <c r="I722" s="187"/>
      <c r="J722" s="187"/>
      <c r="K722" s="187"/>
      <c r="L722" s="187"/>
      <c r="M722" s="187"/>
      <c r="N722" s="187"/>
      <c r="O722" s="187"/>
      <c r="P722" s="187"/>
      <c r="Q722" s="187"/>
      <c r="R722" s="187"/>
      <c r="S722" s="187"/>
      <c r="T722" s="187"/>
      <c r="U722" s="187"/>
      <c r="V722" s="187"/>
      <c r="W722" s="146"/>
      <c r="X722" s="146"/>
      <c r="Y722" s="146"/>
    </row>
    <row r="723" spans="1:25" s="99" customFormat="1" ht="41.25" customHeight="1" x14ac:dyDescent="0.25">
      <c r="A723" s="189" t="s">
        <v>38</v>
      </c>
      <c r="B723" s="180"/>
      <c r="C723" s="180"/>
      <c r="D723" s="180"/>
      <c r="E723" s="180"/>
      <c r="F723" s="180"/>
      <c r="G723" s="180"/>
      <c r="H723" s="180"/>
      <c r="I723" s="180"/>
      <c r="J723" s="180"/>
      <c r="K723" s="180"/>
      <c r="L723" s="180"/>
      <c r="M723" s="180"/>
      <c r="N723" s="180"/>
      <c r="O723" s="180"/>
      <c r="P723" s="180"/>
      <c r="Q723" s="180"/>
      <c r="R723" s="180"/>
      <c r="S723" s="180"/>
      <c r="T723" s="180"/>
      <c r="U723" s="180"/>
      <c r="V723" s="176"/>
      <c r="W723" s="146"/>
      <c r="X723" s="146"/>
      <c r="Y723" s="146"/>
    </row>
    <row r="724" spans="1:25" s="100" customFormat="1" ht="35.25" customHeight="1" x14ac:dyDescent="0.25">
      <c r="A724" s="179" t="s">
        <v>39</v>
      </c>
      <c r="B724" s="180"/>
      <c r="C724" s="180"/>
      <c r="D724" s="180"/>
      <c r="E724" s="180"/>
      <c r="F724" s="180"/>
      <c r="G724" s="180"/>
      <c r="H724" s="180"/>
      <c r="I724" s="180"/>
      <c r="J724" s="180"/>
      <c r="K724" s="180"/>
      <c r="L724" s="180"/>
      <c r="M724" s="180"/>
      <c r="N724" s="180"/>
      <c r="O724" s="180"/>
      <c r="P724" s="180"/>
      <c r="Q724" s="180"/>
      <c r="R724" s="176"/>
      <c r="S724" s="147"/>
      <c r="T724" s="148"/>
      <c r="U724" s="149" t="s">
        <v>40</v>
      </c>
      <c r="V724" s="150">
        <f>V686+1</f>
        <v>20</v>
      </c>
      <c r="W724" s="146"/>
      <c r="X724" s="146"/>
      <c r="Y724" s="146"/>
    </row>
    <row r="725" spans="1:25" s="99" customFormat="1" ht="81" customHeight="1" x14ac:dyDescent="0.25">
      <c r="A725" s="110" t="s">
        <v>3</v>
      </c>
      <c r="B725" s="188" t="s">
        <v>41</v>
      </c>
      <c r="C725" s="176"/>
      <c r="D725" s="111" t="s">
        <v>42</v>
      </c>
      <c r="E725" s="110" t="s">
        <v>324</v>
      </c>
      <c r="F725" s="111" t="s">
        <v>325</v>
      </c>
      <c r="G725" s="151" t="s">
        <v>43</v>
      </c>
      <c r="H725" s="110" t="s">
        <v>44</v>
      </c>
      <c r="I725" s="110" t="s">
        <v>8</v>
      </c>
      <c r="J725" s="110" t="s">
        <v>45</v>
      </c>
      <c r="K725" s="110" t="s">
        <v>46</v>
      </c>
      <c r="L725" s="152" t="s">
        <v>47</v>
      </c>
      <c r="M725" s="153" t="s">
        <v>48</v>
      </c>
      <c r="N725" s="154" t="s">
        <v>49</v>
      </c>
      <c r="O725" s="154" t="s">
        <v>49</v>
      </c>
      <c r="P725" s="112" t="s">
        <v>50</v>
      </c>
      <c r="Q725" s="110" t="s">
        <v>51</v>
      </c>
      <c r="R725" s="155" t="s">
        <v>52</v>
      </c>
      <c r="S725" s="156" t="s">
        <v>53</v>
      </c>
      <c r="T725" s="156" t="s">
        <v>54</v>
      </c>
      <c r="U725" s="152" t="s">
        <v>54</v>
      </c>
      <c r="V725" s="152" t="s">
        <v>55</v>
      </c>
      <c r="W725" s="146"/>
      <c r="X725" s="146"/>
      <c r="Y725" s="146"/>
    </row>
    <row r="726" spans="1:25" s="99" customFormat="1" ht="45" customHeight="1" x14ac:dyDescent="0.25">
      <c r="A726" s="101"/>
      <c r="B726" s="177" t="s">
        <v>56</v>
      </c>
      <c r="C726" s="178"/>
      <c r="D726" s="102"/>
      <c r="E726" s="170"/>
      <c r="F726" s="102"/>
      <c r="G726" s="95"/>
      <c r="H726" s="102"/>
      <c r="I726" s="102"/>
      <c r="J726" s="102"/>
      <c r="K726" s="102"/>
      <c r="L726" s="95"/>
      <c r="M726" s="95"/>
      <c r="N726" s="95"/>
      <c r="O726" s="95"/>
      <c r="P726" s="102"/>
      <c r="Q726" s="102"/>
      <c r="R726" s="190"/>
      <c r="S726" s="184"/>
      <c r="T726" s="95"/>
      <c r="U726" s="95"/>
      <c r="V726" s="95"/>
      <c r="W726" s="146"/>
      <c r="X726" s="146"/>
      <c r="Y726" s="146"/>
    </row>
    <row r="727" spans="1:25" s="99" customFormat="1" ht="54.75" customHeight="1" x14ac:dyDescent="0.25">
      <c r="A727" s="96">
        <f>A717+1</f>
        <v>533</v>
      </c>
      <c r="B727" s="181"/>
      <c r="C727" s="182"/>
      <c r="D727" s="113"/>
      <c r="E727" s="115"/>
      <c r="F727" s="174"/>
      <c r="G727" s="114" t="str">
        <f t="shared" ref="G727:G740" si="227">IF(AND(F727&lt;&gt;"",V727&lt;&gt;"",L727&lt;&gt;0),V727/L727,"")</f>
        <v/>
      </c>
      <c r="H727" s="115"/>
      <c r="I727" s="115"/>
      <c r="J727" s="115"/>
      <c r="K727" s="115"/>
      <c r="L727" s="133" t="str">
        <f t="shared" ref="L727:L740" si="228">IF(AND(H727&lt;&gt;0, J727&lt;&gt;0, K727&lt;&gt;0), H727*J727*K727, "")</f>
        <v/>
      </c>
      <c r="M727" s="116" t="str">
        <f>IF(L727="", "", L727/Veriler!$X$1)</f>
        <v/>
      </c>
      <c r="N727" s="116" t="str">
        <f>IF(F727&lt;&gt;"", "İthal Girdi", IF(Veriler!T727="", "", IF(Veriler!S727="H", "%0,5 üzerindedir", IF(Veriler!T727&gt;0.1, "%10 sınırı aşılmıştır.", "Uygun"))))</f>
        <v>%0,5 üzerindedir</v>
      </c>
      <c r="O727" s="116" t="str">
        <f t="shared" ref="O727:O740" si="229">IF(M727=""," ",N727)</f>
        <v xml:space="preserve"> </v>
      </c>
      <c r="P727" s="117"/>
      <c r="Q727" s="118"/>
      <c r="R727" s="119" t="str">
        <f t="shared" ref="R727:R740" si="230">IFERROR(IF(AND(T727&lt;&gt;"",L727&lt;&gt;"",L727&lt;&gt;0,T727&lt;&gt;0),T727/L727,"")," ")</f>
        <v/>
      </c>
      <c r="S727" s="133">
        <f>IFERROR(IF(M727&lt;=0.005,IF(F727="",L727,0),IF(F727&lt;&gt;"",0,IF(P727="",0,IF(P727="H",0,IF(Q727&lt;Veriler!$G$2,L727*Veriler!$G$2,L727*Q727)))))," ")</f>
        <v>0</v>
      </c>
      <c r="T727" s="133">
        <f>IF(Veriler!T727&lt;=0.1, S727, IF(AND(Veriler!T727&gt;0.1, F727="", P727="E"), IF(Q727&gt;Veriler!$G$2, Q727*S727, IF(Q727&lt;Veriler!$G$2, Veriler!$G$2*S727, Q727*S727)), 0))</f>
        <v>0</v>
      </c>
      <c r="U727" s="133" t="str">
        <f t="shared" ref="U727:U740" si="231">IF(T727=0," ",T727)</f>
        <v xml:space="preserve"> </v>
      </c>
      <c r="V727" s="134" t="str">
        <f>IFERROR(IF(O727="%10 sınırı aşılmıştır.",L727-T727,IFERROR(IF(F727="",IF(S727=1,0,IF(L727-S727=0,"",L727-S727)),IF(Veriler!M727="",L727,IF(L727*Veriler!M727=0,"",L727*Veriler!M727))),L727)),0)</f>
        <v/>
      </c>
      <c r="W727" s="146"/>
      <c r="X727" s="146"/>
      <c r="Y727" s="146"/>
    </row>
    <row r="728" spans="1:25" s="99" customFormat="1" ht="54.75" customHeight="1" x14ac:dyDescent="0.25">
      <c r="A728" s="96">
        <f t="shared" ref="A728:A740" si="232">A727+1</f>
        <v>534</v>
      </c>
      <c r="B728" s="175"/>
      <c r="C728" s="176"/>
      <c r="D728" s="113"/>
      <c r="E728" s="115"/>
      <c r="F728" s="174"/>
      <c r="G728" s="114" t="str">
        <f t="shared" si="227"/>
        <v/>
      </c>
      <c r="H728" s="115"/>
      <c r="I728" s="115"/>
      <c r="J728" s="115"/>
      <c r="K728" s="115"/>
      <c r="L728" s="133" t="str">
        <f t="shared" si="228"/>
        <v/>
      </c>
      <c r="M728" s="116" t="str">
        <f>IF(L728="", "", L728/Veriler!$X$1)</f>
        <v/>
      </c>
      <c r="N728" s="116" t="str">
        <f>IF(F728&lt;&gt;"", "İthal Girdi", IF(Veriler!T728="", "", IF(Veriler!S728="H", "%0,5 üzerindedir", IF(Veriler!T728&gt;0.1, "%10 sınırı aşılmıştır.", "Uygun"))))</f>
        <v>%0,5 üzerindedir</v>
      </c>
      <c r="O728" s="116" t="str">
        <f t="shared" si="229"/>
        <v xml:space="preserve"> </v>
      </c>
      <c r="P728" s="117"/>
      <c r="Q728" s="118"/>
      <c r="R728" s="119" t="str">
        <f t="shared" si="230"/>
        <v/>
      </c>
      <c r="S728" s="133">
        <f>IFERROR(IF(M728&lt;=0.005,IF(F728="",L728,0),IF(F728&lt;&gt;"",0,IF(P728="",0,IF(P728="H",0,IF(Q728&lt;Veriler!$G$2,L728*Veriler!$G$2,L728*Q728)))))," ")</f>
        <v>0</v>
      </c>
      <c r="T728" s="133">
        <f>IF(Veriler!T728&lt;=0.1, S728, IF(AND(Veriler!T728&gt;0.1, F728="", P728="E"), IF(Q728&gt;Veriler!$G$2, Q728*S728, IF(Q728&lt;Veriler!$G$2, Veriler!$G$2*S728, Q728*S728)), 0))</f>
        <v>0</v>
      </c>
      <c r="U728" s="133" t="str">
        <f t="shared" si="231"/>
        <v xml:space="preserve"> </v>
      </c>
      <c r="V728" s="134" t="str">
        <f>IFERROR(IF(O728="%10 sınırı aşılmıştır.",L728-T728,IFERROR(IF(F728="",IF(S728=1,0,IF(L728-S728=0,"",L728-S728)),IF(Veriler!M728="",L728,IF(L728*Veriler!M728=0,"",L728*Veriler!M728))),L728)),0)</f>
        <v/>
      </c>
      <c r="W728" s="146"/>
      <c r="X728" s="146"/>
      <c r="Y728" s="146"/>
    </row>
    <row r="729" spans="1:25" s="99" customFormat="1" ht="54.75" customHeight="1" x14ac:dyDescent="0.25">
      <c r="A729" s="96">
        <f t="shared" si="232"/>
        <v>535</v>
      </c>
      <c r="B729" s="175"/>
      <c r="C729" s="176"/>
      <c r="D729" s="113"/>
      <c r="E729" s="115"/>
      <c r="F729" s="174"/>
      <c r="G729" s="114" t="str">
        <f t="shared" si="227"/>
        <v/>
      </c>
      <c r="H729" s="115"/>
      <c r="I729" s="115"/>
      <c r="J729" s="115"/>
      <c r="K729" s="115"/>
      <c r="L729" s="133" t="str">
        <f t="shared" si="228"/>
        <v/>
      </c>
      <c r="M729" s="116" t="str">
        <f>IF(L729="", "", L729/Veriler!$X$1)</f>
        <v/>
      </c>
      <c r="N729" s="116" t="str">
        <f>IF(F729&lt;&gt;"", "İthal Girdi", IF(Veriler!T729="", "", IF(Veriler!S729="H", "%0,5 üzerindedir", IF(Veriler!T729&gt;0.1, "%10 sınırı aşılmıştır.", "Uygun"))))</f>
        <v>%0,5 üzerindedir</v>
      </c>
      <c r="O729" s="116" t="str">
        <f t="shared" si="229"/>
        <v xml:space="preserve"> </v>
      </c>
      <c r="P729" s="117"/>
      <c r="Q729" s="118"/>
      <c r="R729" s="119" t="str">
        <f t="shared" si="230"/>
        <v/>
      </c>
      <c r="S729" s="133">
        <f>IFERROR(IF(M729&lt;=0.005,IF(F729="",L729,0),IF(F729&lt;&gt;"",0,IF(P729="",0,IF(P729="H",0,IF(Q729&lt;Veriler!$G$2,L729*Veriler!$G$2,L729*Q729)))))," ")</f>
        <v>0</v>
      </c>
      <c r="T729" s="133">
        <f>IF(Veriler!T729&lt;=0.1, S729, IF(AND(Veriler!T729&gt;0.1, F729="", P729="E"), IF(Q729&gt;Veriler!$G$2, Q729*S729, IF(Q729&lt;Veriler!$G$2, Veriler!$G$2*S729, Q729*S729)), 0))</f>
        <v>0</v>
      </c>
      <c r="U729" s="133" t="str">
        <f t="shared" si="231"/>
        <v xml:space="preserve"> </v>
      </c>
      <c r="V729" s="134" t="str">
        <f>IFERROR(IF(O729="%10 sınırı aşılmıştır.",L729-T729,IFERROR(IF(F729="",IF(S729=1,0,IF(L729-S729=0,"",L729-S729)),IF(Veriler!M729="",L729,IF(L729*Veriler!M729=0,"",L729*Veriler!M729))),L729)),0)</f>
        <v/>
      </c>
      <c r="W729" s="146"/>
      <c r="X729" s="146"/>
      <c r="Y729" s="146"/>
    </row>
    <row r="730" spans="1:25" s="99" customFormat="1" ht="54.75" customHeight="1" x14ac:dyDescent="0.25">
      <c r="A730" s="96">
        <f t="shared" si="232"/>
        <v>536</v>
      </c>
      <c r="B730" s="175"/>
      <c r="C730" s="176"/>
      <c r="D730" s="113"/>
      <c r="E730" s="115"/>
      <c r="F730" s="174"/>
      <c r="G730" s="114" t="str">
        <f t="shared" si="227"/>
        <v/>
      </c>
      <c r="H730" s="115"/>
      <c r="I730" s="115"/>
      <c r="J730" s="115"/>
      <c r="K730" s="115"/>
      <c r="L730" s="133" t="str">
        <f t="shared" si="228"/>
        <v/>
      </c>
      <c r="M730" s="116" t="str">
        <f>IF(L730="", "", L730/Veriler!$X$1)</f>
        <v/>
      </c>
      <c r="N730" s="116" t="str">
        <f>IF(F730&lt;&gt;"", "İthal Girdi", IF(Veriler!T730="", "", IF(Veriler!S730="H", "%0,5 üzerindedir", IF(Veriler!T730&gt;0.1, "%10 sınırı aşılmıştır.", "Uygun"))))</f>
        <v>%0,5 üzerindedir</v>
      </c>
      <c r="O730" s="116" t="str">
        <f t="shared" si="229"/>
        <v xml:space="preserve"> </v>
      </c>
      <c r="P730" s="117"/>
      <c r="Q730" s="118"/>
      <c r="R730" s="119" t="str">
        <f t="shared" si="230"/>
        <v/>
      </c>
      <c r="S730" s="133">
        <f>IFERROR(IF(M730&lt;=0.005,IF(F730="",L730,0),IF(F730&lt;&gt;"",0,IF(P730="",0,IF(P730="H",0,IF(Q730&lt;Veriler!$G$2,L730*Veriler!$G$2,L730*Q730)))))," ")</f>
        <v>0</v>
      </c>
      <c r="T730" s="133">
        <f>IF(Veriler!T730&lt;=0.1, S730, IF(AND(Veriler!T730&gt;0.1, F730="", P730="E"), IF(Q730&gt;Veriler!$G$2, Q730*S730, IF(Q730&lt;Veriler!$G$2, Veriler!$G$2*S730, Q730*S730)), 0))</f>
        <v>0</v>
      </c>
      <c r="U730" s="133" t="str">
        <f t="shared" si="231"/>
        <v xml:space="preserve"> </v>
      </c>
      <c r="V730" s="134" t="str">
        <f>IFERROR(IF(O730="%10 sınırı aşılmıştır.",L730-T730,IFERROR(IF(F730="",IF(S730=1,0,IF(L730-S730=0,"",L730-S730)),IF(Veriler!M730="",L730,IF(L730*Veriler!M730=0,"",L730*Veriler!M730))),L730)),0)</f>
        <v/>
      </c>
      <c r="W730" s="146"/>
      <c r="X730" s="146"/>
      <c r="Y730" s="146"/>
    </row>
    <row r="731" spans="1:25" s="99" customFormat="1" ht="54.75" customHeight="1" x14ac:dyDescent="0.25">
      <c r="A731" s="96">
        <f t="shared" si="232"/>
        <v>537</v>
      </c>
      <c r="B731" s="175"/>
      <c r="C731" s="176"/>
      <c r="D731" s="113"/>
      <c r="E731" s="115"/>
      <c r="F731" s="174"/>
      <c r="G731" s="114" t="str">
        <f t="shared" si="227"/>
        <v/>
      </c>
      <c r="H731" s="115"/>
      <c r="I731" s="115"/>
      <c r="J731" s="115"/>
      <c r="K731" s="115"/>
      <c r="L731" s="133" t="str">
        <f t="shared" si="228"/>
        <v/>
      </c>
      <c r="M731" s="116" t="str">
        <f>IF(L731="", "", L731/Veriler!$X$1)</f>
        <v/>
      </c>
      <c r="N731" s="116" t="str">
        <f>IF(F731&lt;&gt;"", "İthal Girdi", IF(Veriler!T731="", "", IF(Veriler!S731="H", "%0,5 üzerindedir", IF(Veriler!T731&gt;0.1, "%10 sınırı aşılmıştır.", "Uygun"))))</f>
        <v>%0,5 üzerindedir</v>
      </c>
      <c r="O731" s="116" t="str">
        <f t="shared" si="229"/>
        <v xml:space="preserve"> </v>
      </c>
      <c r="P731" s="117"/>
      <c r="Q731" s="118"/>
      <c r="R731" s="119" t="str">
        <f t="shared" si="230"/>
        <v/>
      </c>
      <c r="S731" s="133">
        <f>IFERROR(IF(M731&lt;=0.005,IF(F731="",L731,0),IF(F731&lt;&gt;"",0,IF(P731="",0,IF(P731="H",0,IF(Q731&lt;Veriler!$G$2,L731*Veriler!$G$2,L731*Q731)))))," ")</f>
        <v>0</v>
      </c>
      <c r="T731" s="133">
        <f>IF(Veriler!T731&lt;=0.1, S731, IF(AND(Veriler!T731&gt;0.1, F731="", P731="E"), IF(Q731&gt;Veriler!$G$2, Q731*S731, IF(Q731&lt;Veriler!$G$2, Veriler!$G$2*S731, Q731*S731)), 0))</f>
        <v>0</v>
      </c>
      <c r="U731" s="133" t="str">
        <f t="shared" si="231"/>
        <v xml:space="preserve"> </v>
      </c>
      <c r="V731" s="134" t="str">
        <f>IFERROR(IF(O731="%10 sınırı aşılmıştır.",L731-T731,IFERROR(IF(F731="",IF(S731=1,0,IF(L731-S731=0,"",L731-S731)),IF(Veriler!M731="",L731,IF(L731*Veriler!M731=0,"",L731*Veriler!M731))),L731)),0)</f>
        <v/>
      </c>
      <c r="W731" s="146"/>
      <c r="X731" s="146"/>
      <c r="Y731" s="146"/>
    </row>
    <row r="732" spans="1:25" s="99" customFormat="1" ht="54.75" customHeight="1" x14ac:dyDescent="0.25">
      <c r="A732" s="96">
        <f t="shared" si="232"/>
        <v>538</v>
      </c>
      <c r="B732" s="175"/>
      <c r="C732" s="176"/>
      <c r="D732" s="113"/>
      <c r="E732" s="115"/>
      <c r="F732" s="174"/>
      <c r="G732" s="114" t="str">
        <f t="shared" si="227"/>
        <v/>
      </c>
      <c r="H732" s="115"/>
      <c r="I732" s="115"/>
      <c r="J732" s="115"/>
      <c r="K732" s="115"/>
      <c r="L732" s="133" t="str">
        <f t="shared" si="228"/>
        <v/>
      </c>
      <c r="M732" s="116" t="str">
        <f>IF(L732="", "", L732/Veriler!$X$1)</f>
        <v/>
      </c>
      <c r="N732" s="116" t="str">
        <f>IF(F732&lt;&gt;"", "İthal Girdi", IF(Veriler!T732="", "", IF(Veriler!S732="H", "%0,5 üzerindedir", IF(Veriler!T732&gt;0.1, "%10 sınırı aşılmıştır.", "Uygun"))))</f>
        <v>%0,5 üzerindedir</v>
      </c>
      <c r="O732" s="116" t="str">
        <f t="shared" si="229"/>
        <v xml:space="preserve"> </v>
      </c>
      <c r="P732" s="117"/>
      <c r="Q732" s="118"/>
      <c r="R732" s="119" t="str">
        <f t="shared" si="230"/>
        <v/>
      </c>
      <c r="S732" s="133">
        <f>IFERROR(IF(M732&lt;=0.005,IF(F732="",L732,0),IF(F732&lt;&gt;"",0,IF(P732="",0,IF(P732="H",0,IF(Q732&lt;Veriler!$G$2,L732*Veriler!$G$2,L732*Q732)))))," ")</f>
        <v>0</v>
      </c>
      <c r="T732" s="133">
        <f>IF(Veriler!T732&lt;=0.1, S732, IF(AND(Veriler!T732&gt;0.1, F732="", P732="E"), IF(Q732&gt;Veriler!$G$2, Q732*S732, IF(Q732&lt;Veriler!$G$2, Veriler!$G$2*S732, Q732*S732)), 0))</f>
        <v>0</v>
      </c>
      <c r="U732" s="133" t="str">
        <f t="shared" si="231"/>
        <v xml:space="preserve"> </v>
      </c>
      <c r="V732" s="134" t="str">
        <f>IFERROR(IF(O732="%10 sınırı aşılmıştır.",L732-T732,IFERROR(IF(F732="",IF(S732=1,0,IF(L732-S732=0,"",L732-S732)),IF(Veriler!M732="",L732,IF(L732*Veriler!M732=0,"",L732*Veriler!M732))),L732)),0)</f>
        <v/>
      </c>
      <c r="W732" s="146"/>
      <c r="X732" s="146"/>
      <c r="Y732" s="146"/>
    </row>
    <row r="733" spans="1:25" s="99" customFormat="1" ht="54.75" customHeight="1" x14ac:dyDescent="0.25">
      <c r="A733" s="96">
        <f t="shared" si="232"/>
        <v>539</v>
      </c>
      <c r="B733" s="175"/>
      <c r="C733" s="176"/>
      <c r="D733" s="113"/>
      <c r="E733" s="115"/>
      <c r="F733" s="174"/>
      <c r="G733" s="114" t="str">
        <f t="shared" si="227"/>
        <v/>
      </c>
      <c r="H733" s="115"/>
      <c r="I733" s="115"/>
      <c r="J733" s="115"/>
      <c r="K733" s="115"/>
      <c r="L733" s="133" t="str">
        <f t="shared" si="228"/>
        <v/>
      </c>
      <c r="M733" s="116" t="str">
        <f>IF(L733="", "", L733/Veriler!$X$1)</f>
        <v/>
      </c>
      <c r="N733" s="116" t="str">
        <f>IF(F733&lt;&gt;"", "İthal Girdi", IF(Veriler!T733="", "", IF(Veriler!S733="H", "%0,5 üzerindedir", IF(Veriler!T733&gt;0.1, "%10 sınırı aşılmıştır.", "Uygun"))))</f>
        <v>%0,5 üzerindedir</v>
      </c>
      <c r="O733" s="116" t="str">
        <f t="shared" si="229"/>
        <v xml:space="preserve"> </v>
      </c>
      <c r="P733" s="117"/>
      <c r="Q733" s="118"/>
      <c r="R733" s="119" t="str">
        <f t="shared" si="230"/>
        <v/>
      </c>
      <c r="S733" s="133">
        <f>IFERROR(IF(M733&lt;=0.005,IF(F733="",L733,0),IF(F733&lt;&gt;"",0,IF(P733="",0,IF(P733="H",0,IF(Q733&lt;Veriler!$G$2,L733*Veriler!$G$2,L733*Q733)))))," ")</f>
        <v>0</v>
      </c>
      <c r="T733" s="133">
        <f>IF(Veriler!T733&lt;=0.1, S733, IF(AND(Veriler!T733&gt;0.1, F733="", P733="E"), IF(Q733&gt;Veriler!$G$2, Q733*S733, IF(Q733&lt;Veriler!$G$2, Veriler!$G$2*S733, Q733*S733)), 0))</f>
        <v>0</v>
      </c>
      <c r="U733" s="133" t="str">
        <f t="shared" si="231"/>
        <v xml:space="preserve"> </v>
      </c>
      <c r="V733" s="134" t="str">
        <f>IFERROR(IF(O733="%10 sınırı aşılmıştır.",L733-T733,IFERROR(IF(F733="",IF(S733=1,0,IF(L733-S733=0,"",L733-S733)),IF(Veriler!M733="",L733,IF(L733*Veriler!M733=0,"",L733*Veriler!M733))),L733)),0)</f>
        <v/>
      </c>
      <c r="W733" s="146"/>
      <c r="X733" s="146"/>
      <c r="Y733" s="146"/>
    </row>
    <row r="734" spans="1:25" s="99" customFormat="1" ht="54.75" customHeight="1" x14ac:dyDescent="0.25">
      <c r="A734" s="96">
        <f t="shared" si="232"/>
        <v>540</v>
      </c>
      <c r="B734" s="175"/>
      <c r="C734" s="176"/>
      <c r="D734" s="113"/>
      <c r="E734" s="115"/>
      <c r="F734" s="174"/>
      <c r="G734" s="114" t="str">
        <f t="shared" si="227"/>
        <v/>
      </c>
      <c r="H734" s="115"/>
      <c r="I734" s="115"/>
      <c r="J734" s="115"/>
      <c r="K734" s="115"/>
      <c r="L734" s="133" t="str">
        <f t="shared" si="228"/>
        <v/>
      </c>
      <c r="M734" s="116" t="str">
        <f>IF(L734="", "", L734/Veriler!$X$1)</f>
        <v/>
      </c>
      <c r="N734" s="116" t="str">
        <f>IF(F734&lt;&gt;"", "İthal Girdi", IF(Veriler!T734="", "", IF(Veriler!S734="H", "%0,5 üzerindedir", IF(Veriler!T734&gt;0.1, "%10 sınırı aşılmıştır.", "Uygun"))))</f>
        <v>%0,5 üzerindedir</v>
      </c>
      <c r="O734" s="116" t="str">
        <f t="shared" si="229"/>
        <v xml:space="preserve"> </v>
      </c>
      <c r="P734" s="117"/>
      <c r="Q734" s="118"/>
      <c r="R734" s="119" t="str">
        <f t="shared" si="230"/>
        <v/>
      </c>
      <c r="S734" s="133">
        <f>IFERROR(IF(M734&lt;=0.005,IF(F734="",L734,0),IF(F734&lt;&gt;"",0,IF(P734="",0,IF(P734="H",0,IF(Q734&lt;Veriler!$G$2,L734*Veriler!$G$2,L734*Q734)))))," ")</f>
        <v>0</v>
      </c>
      <c r="T734" s="133">
        <f>IF(Veriler!T734&lt;=0.1, S734, IF(AND(Veriler!T734&gt;0.1, F734="", P734="E"), IF(Q734&gt;Veriler!$G$2, Q734*S734, IF(Q734&lt;Veriler!$G$2, Veriler!$G$2*S734, Q734*S734)), 0))</f>
        <v>0</v>
      </c>
      <c r="U734" s="133" t="str">
        <f t="shared" si="231"/>
        <v xml:space="preserve"> </v>
      </c>
      <c r="V734" s="134" t="str">
        <f>IFERROR(IF(O734="%10 sınırı aşılmıştır.",L734-T734,IFERROR(IF(F734="",IF(S734=1,0,IF(L734-S734=0,"",L734-S734)),IF(Veriler!M734="",L734,IF(L734*Veriler!M734=0,"",L734*Veriler!M734))),L734)),0)</f>
        <v/>
      </c>
      <c r="W734" s="146"/>
      <c r="X734" s="146"/>
      <c r="Y734" s="146"/>
    </row>
    <row r="735" spans="1:25" s="99" customFormat="1" ht="54.75" customHeight="1" x14ac:dyDescent="0.25">
      <c r="A735" s="96">
        <f t="shared" si="232"/>
        <v>541</v>
      </c>
      <c r="B735" s="175"/>
      <c r="C735" s="176"/>
      <c r="D735" s="113"/>
      <c r="E735" s="115"/>
      <c r="F735" s="174"/>
      <c r="G735" s="114" t="str">
        <f t="shared" si="227"/>
        <v/>
      </c>
      <c r="H735" s="115"/>
      <c r="I735" s="115"/>
      <c r="J735" s="115"/>
      <c r="K735" s="115"/>
      <c r="L735" s="133" t="str">
        <f t="shared" si="228"/>
        <v/>
      </c>
      <c r="M735" s="116" t="str">
        <f>IF(L735="", "", L735/Veriler!$X$1)</f>
        <v/>
      </c>
      <c r="N735" s="116" t="str">
        <f>IF(F735&lt;&gt;"", "İthal Girdi", IF(Veriler!T735="", "", IF(Veriler!S735="H", "%0,5 üzerindedir", IF(Veriler!T735&gt;0.1, "%10 sınırı aşılmıştır.", "Uygun"))))</f>
        <v>%0,5 üzerindedir</v>
      </c>
      <c r="O735" s="116" t="str">
        <f t="shared" si="229"/>
        <v xml:space="preserve"> </v>
      </c>
      <c r="P735" s="117"/>
      <c r="Q735" s="118"/>
      <c r="R735" s="119" t="str">
        <f t="shared" si="230"/>
        <v/>
      </c>
      <c r="S735" s="133">
        <f>IFERROR(IF(M735&lt;=0.005,IF(F735="",L735,0),IF(F735&lt;&gt;"",0,IF(P735="",0,IF(P735="H",0,IF(Q735&lt;Veriler!$G$2,L735*Veriler!$G$2,L735*Q735)))))," ")</f>
        <v>0</v>
      </c>
      <c r="T735" s="133">
        <f>IF(Veriler!T735&lt;=0.1, S735, IF(AND(Veriler!T735&gt;0.1, F735="", P735="E"), IF(Q735&gt;Veriler!$G$2, Q735*S735, IF(Q735&lt;Veriler!$G$2, Veriler!$G$2*S735, Q735*S735)), 0))</f>
        <v>0</v>
      </c>
      <c r="U735" s="133" t="str">
        <f t="shared" si="231"/>
        <v xml:space="preserve"> </v>
      </c>
      <c r="V735" s="134" t="str">
        <f>IFERROR(IF(O735="%10 sınırı aşılmıştır.",L735-T735,IFERROR(IF(F735="",IF(S735=1,0,IF(L735-S735=0,"",L735-S735)),IF(Veriler!M735="",L735,IF(L735*Veriler!M735=0,"",L735*Veriler!M735))),L735)),0)</f>
        <v/>
      </c>
      <c r="W735" s="146"/>
      <c r="X735" s="146"/>
      <c r="Y735" s="146"/>
    </row>
    <row r="736" spans="1:25" s="99" customFormat="1" ht="54.75" customHeight="1" x14ac:dyDescent="0.25">
      <c r="A736" s="96">
        <f t="shared" si="232"/>
        <v>542</v>
      </c>
      <c r="B736" s="175"/>
      <c r="C736" s="176"/>
      <c r="D736" s="113"/>
      <c r="E736" s="115"/>
      <c r="F736" s="174"/>
      <c r="G736" s="114" t="str">
        <f t="shared" si="227"/>
        <v/>
      </c>
      <c r="H736" s="115"/>
      <c r="I736" s="115"/>
      <c r="J736" s="115"/>
      <c r="K736" s="115"/>
      <c r="L736" s="133" t="str">
        <f t="shared" si="228"/>
        <v/>
      </c>
      <c r="M736" s="116" t="str">
        <f>IF(L736="", "", L736/Veriler!$X$1)</f>
        <v/>
      </c>
      <c r="N736" s="116" t="str">
        <f>IF(F736&lt;&gt;"", "İthal Girdi", IF(Veriler!T736="", "", IF(Veriler!S736="H", "%0,5 üzerindedir", IF(Veriler!T736&gt;0.1, "%10 sınırı aşılmıştır.", "Uygun"))))</f>
        <v>%0,5 üzerindedir</v>
      </c>
      <c r="O736" s="116" t="str">
        <f t="shared" si="229"/>
        <v xml:space="preserve"> </v>
      </c>
      <c r="P736" s="117"/>
      <c r="Q736" s="118"/>
      <c r="R736" s="119" t="str">
        <f t="shared" si="230"/>
        <v/>
      </c>
      <c r="S736" s="133">
        <f>IFERROR(IF(M736&lt;=0.005,IF(F736="",L736,0),IF(F736&lt;&gt;"",0,IF(P736="",0,IF(P736="H",0,IF(Q736&lt;Veriler!$G$2,L736*Veriler!$G$2,L736*Q736)))))," ")</f>
        <v>0</v>
      </c>
      <c r="T736" s="133">
        <f>IF(Veriler!T736&lt;=0.1, S736, IF(AND(Veriler!T736&gt;0.1, F736="", P736="E"), IF(Q736&gt;Veriler!$G$2, Q736*S736, IF(Q736&lt;Veriler!$G$2, Veriler!$G$2*S736, Q736*S736)), 0))</f>
        <v>0</v>
      </c>
      <c r="U736" s="133" t="str">
        <f t="shared" si="231"/>
        <v xml:space="preserve"> </v>
      </c>
      <c r="V736" s="134" t="str">
        <f>IFERROR(IF(O736="%10 sınırı aşılmıştır.",L736-T736,IFERROR(IF(F736="",IF(S736=1,0,IF(L736-S736=0,"",L736-S736)),IF(Veriler!M736="",L736,IF(L736*Veriler!M736=0,"",L736*Veriler!M736))),L736)),0)</f>
        <v/>
      </c>
      <c r="W736" s="146"/>
      <c r="X736" s="146"/>
      <c r="Y736" s="146"/>
    </row>
    <row r="737" spans="1:25" s="99" customFormat="1" ht="54.75" customHeight="1" x14ac:dyDescent="0.25">
      <c r="A737" s="96">
        <f t="shared" si="232"/>
        <v>543</v>
      </c>
      <c r="B737" s="175"/>
      <c r="C737" s="176"/>
      <c r="D737" s="113"/>
      <c r="E737" s="115"/>
      <c r="F737" s="174"/>
      <c r="G737" s="114" t="str">
        <f t="shared" si="227"/>
        <v/>
      </c>
      <c r="H737" s="115"/>
      <c r="I737" s="115"/>
      <c r="J737" s="115"/>
      <c r="K737" s="115"/>
      <c r="L737" s="133" t="str">
        <f t="shared" si="228"/>
        <v/>
      </c>
      <c r="M737" s="116" t="str">
        <f>IF(L737="", "", L737/Veriler!$X$1)</f>
        <v/>
      </c>
      <c r="N737" s="116" t="str">
        <f>IF(F737&lt;&gt;"", "İthal Girdi", IF(Veriler!T737="", "", IF(Veriler!S737="H", "%0,5 üzerindedir", IF(Veriler!T737&gt;0.1, "%10 sınırı aşılmıştır.", "Uygun"))))</f>
        <v>%0,5 üzerindedir</v>
      </c>
      <c r="O737" s="116" t="str">
        <f t="shared" si="229"/>
        <v xml:space="preserve"> </v>
      </c>
      <c r="P737" s="117"/>
      <c r="Q737" s="118"/>
      <c r="R737" s="119" t="str">
        <f t="shared" si="230"/>
        <v/>
      </c>
      <c r="S737" s="133">
        <f>IFERROR(IF(M737&lt;=0.005,IF(F737="",L737,0),IF(F737&lt;&gt;"",0,IF(P737="",0,IF(P737="H",0,IF(Q737&lt;Veriler!$G$2,L737*Veriler!$G$2,L737*Q737)))))," ")</f>
        <v>0</v>
      </c>
      <c r="T737" s="133">
        <f>IF(Veriler!T737&lt;=0.1, S737, IF(AND(Veriler!T737&gt;0.1, F737="", P737="E"), IF(Q737&gt;Veriler!$G$2, Q737*S737, IF(Q737&lt;Veriler!$G$2, Veriler!$G$2*S737, Q737*S737)), 0))</f>
        <v>0</v>
      </c>
      <c r="U737" s="133" t="str">
        <f t="shared" si="231"/>
        <v xml:space="preserve"> </v>
      </c>
      <c r="V737" s="134" t="str">
        <f>IFERROR(IF(O737="%10 sınırı aşılmıştır.",L737-T737,IFERROR(IF(F737="",IF(S737=1,0,IF(L737-S737=0,"",L737-S737)),IF(Veriler!M737="",L737,IF(L737*Veriler!M737=0,"",L737*Veriler!M737))),L737)),0)</f>
        <v/>
      </c>
      <c r="W737" s="146"/>
      <c r="X737" s="146"/>
      <c r="Y737" s="146"/>
    </row>
    <row r="738" spans="1:25" s="99" customFormat="1" ht="54.75" customHeight="1" x14ac:dyDescent="0.25">
      <c r="A738" s="96">
        <f t="shared" si="232"/>
        <v>544</v>
      </c>
      <c r="B738" s="175"/>
      <c r="C738" s="176"/>
      <c r="D738" s="113"/>
      <c r="E738" s="115"/>
      <c r="F738" s="174"/>
      <c r="G738" s="114" t="str">
        <f t="shared" si="227"/>
        <v/>
      </c>
      <c r="H738" s="115"/>
      <c r="I738" s="115"/>
      <c r="J738" s="115"/>
      <c r="K738" s="115"/>
      <c r="L738" s="133" t="str">
        <f t="shared" si="228"/>
        <v/>
      </c>
      <c r="M738" s="116" t="str">
        <f>IF(L738="", "", L738/Veriler!$X$1)</f>
        <v/>
      </c>
      <c r="N738" s="116" t="str">
        <f>IF(F738&lt;&gt;"", "İthal Girdi", IF(Veriler!T738="", "", IF(Veriler!S738="H", "%0,5 üzerindedir", IF(Veriler!T738&gt;0.1, "%10 sınırı aşılmıştır.", "Uygun"))))</f>
        <v>%0,5 üzerindedir</v>
      </c>
      <c r="O738" s="116" t="str">
        <f t="shared" si="229"/>
        <v xml:space="preserve"> </v>
      </c>
      <c r="P738" s="117"/>
      <c r="Q738" s="118"/>
      <c r="R738" s="119" t="str">
        <f t="shared" si="230"/>
        <v/>
      </c>
      <c r="S738" s="133">
        <f>IFERROR(IF(M738&lt;=0.005,IF(F738="",L738,0),IF(F738&lt;&gt;"",0,IF(P738="",0,IF(P738="H",0,IF(Q738&lt;Veriler!$G$2,L738*Veriler!$G$2,L738*Q738)))))," ")</f>
        <v>0</v>
      </c>
      <c r="T738" s="133">
        <f>IF(Veriler!T738&lt;=0.1, S738, IF(AND(Veriler!T738&gt;0.1, F738="", P738="E"), IF(Q738&gt;Veriler!$G$2, Q738*S738, IF(Q738&lt;Veriler!$G$2, Veriler!$G$2*S738, Q738*S738)), 0))</f>
        <v>0</v>
      </c>
      <c r="U738" s="133" t="str">
        <f t="shared" si="231"/>
        <v xml:space="preserve"> </v>
      </c>
      <c r="V738" s="134" t="str">
        <f>IFERROR(IF(O738="%10 sınırı aşılmıştır.",L738-T738,IFERROR(IF(F738="",IF(S738=1,0,IF(L738-S738=0,"",L738-S738)),IF(Veriler!M738="",L738,IF(L738*Veriler!M738=0,"",L738*Veriler!M738))),L738)),0)</f>
        <v/>
      </c>
      <c r="W738" s="146"/>
      <c r="X738" s="146"/>
      <c r="Y738" s="146"/>
    </row>
    <row r="739" spans="1:25" s="99" customFormat="1" ht="54.75" customHeight="1" x14ac:dyDescent="0.25">
      <c r="A739" s="96">
        <f t="shared" si="232"/>
        <v>545</v>
      </c>
      <c r="B739" s="175"/>
      <c r="C739" s="176"/>
      <c r="D739" s="113"/>
      <c r="E739" s="115"/>
      <c r="F739" s="174"/>
      <c r="G739" s="114" t="str">
        <f t="shared" si="227"/>
        <v/>
      </c>
      <c r="H739" s="115"/>
      <c r="I739" s="115"/>
      <c r="J739" s="115"/>
      <c r="K739" s="115"/>
      <c r="L739" s="133" t="str">
        <f t="shared" si="228"/>
        <v/>
      </c>
      <c r="M739" s="116" t="str">
        <f>IF(L739="", "", L739/Veriler!$X$1)</f>
        <v/>
      </c>
      <c r="N739" s="116" t="str">
        <f>IF(F739&lt;&gt;"", "İthal Girdi", IF(Veriler!T739="", "", IF(Veriler!S739="H", "%0,5 üzerindedir", IF(Veriler!T739&gt;0.1, "%10 sınırı aşılmıştır.", "Uygun"))))</f>
        <v>%0,5 üzerindedir</v>
      </c>
      <c r="O739" s="116" t="str">
        <f t="shared" si="229"/>
        <v xml:space="preserve"> </v>
      </c>
      <c r="P739" s="117"/>
      <c r="Q739" s="118"/>
      <c r="R739" s="119" t="str">
        <f t="shared" si="230"/>
        <v/>
      </c>
      <c r="S739" s="133">
        <f>IFERROR(IF(M739&lt;=0.005,IF(F739="",L739,0),IF(F739&lt;&gt;"",0,IF(P739="",0,IF(P739="H",0,IF(Q739&lt;Veriler!$G$2,L739*Veriler!$G$2,L739*Q739)))))," ")</f>
        <v>0</v>
      </c>
      <c r="T739" s="133">
        <f>IF(Veriler!T739&lt;=0.1, S739, IF(AND(Veriler!T739&gt;0.1, F739="", P739="E"), IF(Q739&gt;Veriler!$G$2, Q739*S739, IF(Q739&lt;Veriler!$G$2, Veriler!$G$2*S739, Q739*S739)), 0))</f>
        <v>0</v>
      </c>
      <c r="U739" s="133" t="str">
        <f t="shared" si="231"/>
        <v xml:space="preserve"> </v>
      </c>
      <c r="V739" s="134" t="str">
        <f>IFERROR(IF(O739="%10 sınırı aşılmıştır.",L739-T739,IFERROR(IF(F739="",IF(S739=1,0,IF(L739-S739=0,"",L739-S739)),IF(Veriler!M739="",L739,IF(L739*Veriler!M739=0,"",L739*Veriler!M739))),L739)),0)</f>
        <v/>
      </c>
      <c r="W739" s="146"/>
      <c r="X739" s="146"/>
      <c r="Y739" s="146"/>
    </row>
    <row r="740" spans="1:25" s="99" customFormat="1" ht="54.75" customHeight="1" x14ac:dyDescent="0.25">
      <c r="A740" s="96">
        <f t="shared" si="232"/>
        <v>546</v>
      </c>
      <c r="B740" s="175"/>
      <c r="C740" s="176"/>
      <c r="D740" s="113"/>
      <c r="E740" s="115"/>
      <c r="F740" s="174"/>
      <c r="G740" s="114" t="str">
        <f t="shared" si="227"/>
        <v/>
      </c>
      <c r="H740" s="115"/>
      <c r="I740" s="115"/>
      <c r="J740" s="115"/>
      <c r="K740" s="115"/>
      <c r="L740" s="133" t="str">
        <f t="shared" si="228"/>
        <v/>
      </c>
      <c r="M740" s="116" t="str">
        <f>IF(L740="", "", L740/Veriler!$X$1)</f>
        <v/>
      </c>
      <c r="N740" s="116" t="str">
        <f>IF(F740&lt;&gt;"", "İthal Girdi", IF(Veriler!T740="", "", IF(Veriler!S740="H", "%0,5 üzerindedir", IF(Veriler!T740&gt;0.1, "%10 sınırı aşılmıştır.", "Uygun"))))</f>
        <v>%0,5 üzerindedir</v>
      </c>
      <c r="O740" s="116" t="str">
        <f t="shared" si="229"/>
        <v xml:space="preserve"> </v>
      </c>
      <c r="P740" s="117"/>
      <c r="Q740" s="118"/>
      <c r="R740" s="119" t="str">
        <f t="shared" si="230"/>
        <v/>
      </c>
      <c r="S740" s="133">
        <f>IFERROR(IF(M740&lt;=0.005,IF(F740="",L740,0),IF(F740&lt;&gt;"",0,IF(P740="",0,IF(P740="H",0,IF(Q740&lt;Veriler!$G$2,L740*Veriler!$G$2,L740*Q740)))))," ")</f>
        <v>0</v>
      </c>
      <c r="T740" s="133">
        <f>IF(Veriler!T740&lt;=0.1, S740, IF(AND(Veriler!T740&gt;0.1, F740="", P740="E"), IF(Q740&gt;Veriler!$G$2, Q740*S740, IF(Q740&lt;Veriler!$G$2, Veriler!$G$2*S740, Q740*S740)), 0))</f>
        <v>0</v>
      </c>
      <c r="U740" s="133" t="str">
        <f t="shared" si="231"/>
        <v xml:space="preserve"> </v>
      </c>
      <c r="V740" s="134" t="str">
        <f>IFERROR(IF(O740="%10 sınırı aşılmıştır.",L740-T740,IFERROR(IF(F740="",IF(S740=1,0,IF(L740-S740=0,"",L740-S740)),IF(Veriler!M740="",L740,IF(L740*Veriler!M740=0,"",L740*Veriler!M740))),L740)),0)</f>
        <v/>
      </c>
      <c r="W740" s="146"/>
      <c r="X740" s="146"/>
      <c r="Y740" s="146"/>
    </row>
    <row r="741" spans="1:25" s="99" customFormat="1" ht="36" hidden="1" customHeight="1" x14ac:dyDescent="0.25">
      <c r="A741" s="101"/>
      <c r="B741" s="191" t="s">
        <v>16</v>
      </c>
      <c r="C741" s="176"/>
      <c r="D741" s="120"/>
      <c r="E741" s="171"/>
      <c r="F741" s="172"/>
      <c r="G741" s="121"/>
      <c r="H741" s="115"/>
      <c r="I741" s="115"/>
      <c r="J741" s="115"/>
      <c r="K741" s="115"/>
      <c r="L741" s="121"/>
      <c r="M741" s="121"/>
      <c r="N741" s="121"/>
      <c r="O741" s="121"/>
      <c r="P741" s="120"/>
      <c r="Q741" s="120"/>
      <c r="R741" s="183"/>
      <c r="S741" s="184"/>
      <c r="T741" s="121"/>
      <c r="U741" s="121"/>
      <c r="V741" s="121"/>
      <c r="W741" s="146"/>
      <c r="X741" s="146"/>
      <c r="Y741" s="146"/>
    </row>
    <row r="742" spans="1:25" s="99" customFormat="1" ht="54.75" customHeight="1" x14ac:dyDescent="0.25">
      <c r="A742" s="96">
        <f>A740+1</f>
        <v>547</v>
      </c>
      <c r="B742" s="175"/>
      <c r="C742" s="176"/>
      <c r="D742" s="113"/>
      <c r="E742" s="115"/>
      <c r="F742" s="174"/>
      <c r="G742" s="114" t="str">
        <f t="shared" ref="G742:G755" si="233">IF(AND(F742&lt;&gt;"",V742&lt;&gt;"",L742&lt;&gt;0),V742/L742,"")</f>
        <v/>
      </c>
      <c r="H742" s="115"/>
      <c r="I742" s="115"/>
      <c r="J742" s="115"/>
      <c r="K742" s="115"/>
      <c r="L742" s="133" t="str">
        <f t="shared" ref="L742:L755" si="234">IF(AND(H742&lt;&gt;0, J742&lt;&gt;0, K742&lt;&gt;0), H742*J742*K742, "")</f>
        <v/>
      </c>
      <c r="M742" s="116" t="str">
        <f>IF(L742="", "", L742/Veriler!$X$1)</f>
        <v/>
      </c>
      <c r="N742" s="116" t="str">
        <f>IF(F742&lt;&gt;"", "İthal Girdi", IF(Veriler!T742="", "", IF(Veriler!S742="H", "%0,5 üzerindedir", IF(Veriler!T742&gt;0.1, "%10 sınırı aşılmıştır.", "Uygun"))))</f>
        <v>%0,5 üzerindedir</v>
      </c>
      <c r="O742" s="116" t="str">
        <f t="shared" ref="O742:O755" si="235">IF(M742=""," ",N742)</f>
        <v xml:space="preserve"> </v>
      </c>
      <c r="P742" s="117"/>
      <c r="Q742" s="118"/>
      <c r="R742" s="119" t="str">
        <f t="shared" ref="R742:R755" si="236">IFERROR(IF(AND(T742&lt;&gt;"",L742&lt;&gt;"",L742&lt;&gt;0,T742&lt;&gt;0),T742/L742,"")," ")</f>
        <v/>
      </c>
      <c r="S742" s="133">
        <f>IFERROR(IF(M742&lt;=0.005,IF(F742="",L742,0),IF(F742&lt;&gt;"",0,IF(P742="",0,IF(P742="H",0,IF(Q742&lt;Veriler!$G$2,L742*Veriler!$G$2,L742*Q742)))))," ")</f>
        <v>0</v>
      </c>
      <c r="T742" s="133">
        <f>IF(Veriler!T742&lt;=0.1, S742, IF(AND(Veriler!T742&gt;0.1, F742="", P742="E"), IF(Q742&gt;Veriler!$G$2, Q742*S742, IF(Q742&lt;Veriler!$G$2, Veriler!$G$2*S742, Q742*S742)), 0))</f>
        <v>0</v>
      </c>
      <c r="U742" s="133" t="str">
        <f t="shared" ref="U742:U755" si="237">IF(T742=0," ",T742)</f>
        <v xml:space="preserve"> </v>
      </c>
      <c r="V742" s="134" t="str">
        <f>IFERROR(IF(O742="%10 sınırı aşılmıştır.",L742-T742,IFERROR(IF(F742="",IF(S742=1,0,IF(L742-S742=0,"",L742-S742)),IF(Veriler!M742="",L742,IF(L742*Veriler!M742=0,"",L742*Veriler!M742))),L742)),0)</f>
        <v/>
      </c>
      <c r="W742" s="146"/>
      <c r="X742" s="146"/>
      <c r="Y742" s="146"/>
    </row>
    <row r="743" spans="1:25" s="99" customFormat="1" ht="54.75" customHeight="1" x14ac:dyDescent="0.25">
      <c r="A743" s="96">
        <f t="shared" ref="A743:A755" si="238">A742+1</f>
        <v>548</v>
      </c>
      <c r="B743" s="175"/>
      <c r="C743" s="176"/>
      <c r="D743" s="113"/>
      <c r="E743" s="115"/>
      <c r="F743" s="174"/>
      <c r="G743" s="114" t="str">
        <f t="shared" si="233"/>
        <v/>
      </c>
      <c r="H743" s="115"/>
      <c r="I743" s="115"/>
      <c r="J743" s="115"/>
      <c r="K743" s="115"/>
      <c r="L743" s="133" t="str">
        <f t="shared" si="234"/>
        <v/>
      </c>
      <c r="M743" s="116" t="str">
        <f>IF(L743="", "", L743/Veriler!$X$1)</f>
        <v/>
      </c>
      <c r="N743" s="116" t="str">
        <f>IF(F743&lt;&gt;"", "İthal Girdi", IF(Veriler!T743="", "", IF(Veriler!S743="H", "%0,5 üzerindedir", IF(Veriler!T743&gt;0.1, "%10 sınırı aşılmıştır.", "Uygun"))))</f>
        <v>%0,5 üzerindedir</v>
      </c>
      <c r="O743" s="116" t="str">
        <f t="shared" si="235"/>
        <v xml:space="preserve"> </v>
      </c>
      <c r="P743" s="117"/>
      <c r="Q743" s="118"/>
      <c r="R743" s="119" t="str">
        <f t="shared" si="236"/>
        <v/>
      </c>
      <c r="S743" s="133">
        <f>IFERROR(IF(M743&lt;=0.005,IF(F743="",L743,0),IF(F743&lt;&gt;"",0,IF(P743="",0,IF(P743="H",0,IF(Q743&lt;Veriler!$G$2,L743*Veriler!$G$2,L743*Q743)))))," ")</f>
        <v>0</v>
      </c>
      <c r="T743" s="133">
        <f>IF(Veriler!T743&lt;=0.1, S743, IF(AND(Veriler!T743&gt;0.1, F743="", P743="E"), IF(Q743&gt;Veriler!$G$2, Q743*S743, IF(Q743&lt;Veriler!$G$2, Veriler!$G$2*S743, Q743*S743)), 0))</f>
        <v>0</v>
      </c>
      <c r="U743" s="133" t="str">
        <f t="shared" si="237"/>
        <v xml:space="preserve"> </v>
      </c>
      <c r="V743" s="134" t="str">
        <f>IFERROR(IF(O743="%10 sınırı aşılmıştır.",L743-T743,IFERROR(IF(F743="",IF(S743=1,0,IF(L743-S743=0,"",L743-S743)),IF(Veriler!M743="",L743,IF(L743*Veriler!M743=0,"",L743*Veriler!M743))),L743)),0)</f>
        <v/>
      </c>
      <c r="W743" s="146"/>
      <c r="X743" s="146"/>
      <c r="Y743" s="146"/>
    </row>
    <row r="744" spans="1:25" s="99" customFormat="1" ht="54.75" customHeight="1" x14ac:dyDescent="0.25">
      <c r="A744" s="96">
        <f t="shared" si="238"/>
        <v>549</v>
      </c>
      <c r="B744" s="175"/>
      <c r="C744" s="176"/>
      <c r="D744" s="113"/>
      <c r="E744" s="115"/>
      <c r="F744" s="174"/>
      <c r="G744" s="114" t="str">
        <f t="shared" si="233"/>
        <v/>
      </c>
      <c r="H744" s="115"/>
      <c r="I744" s="115"/>
      <c r="J744" s="115"/>
      <c r="K744" s="115"/>
      <c r="L744" s="133" t="str">
        <f t="shared" si="234"/>
        <v/>
      </c>
      <c r="M744" s="116" t="str">
        <f>IF(L744="", "", L744/Veriler!$X$1)</f>
        <v/>
      </c>
      <c r="N744" s="116" t="str">
        <f>IF(F744&lt;&gt;"", "İthal Girdi", IF(Veriler!T744="", "", IF(Veriler!S744="H", "%0,5 üzerindedir", IF(Veriler!T744&gt;0.1, "%10 sınırı aşılmıştır.", "Uygun"))))</f>
        <v>%0,5 üzerindedir</v>
      </c>
      <c r="O744" s="116" t="str">
        <f t="shared" si="235"/>
        <v xml:space="preserve"> </v>
      </c>
      <c r="P744" s="117"/>
      <c r="Q744" s="118"/>
      <c r="R744" s="119" t="str">
        <f t="shared" si="236"/>
        <v/>
      </c>
      <c r="S744" s="133">
        <f>IFERROR(IF(M744&lt;=0.005,IF(F744="",L744,0),IF(F744&lt;&gt;"",0,IF(P744="",0,IF(P744="H",0,IF(Q744&lt;Veriler!$G$2,L744*Veriler!$G$2,L744*Q744)))))," ")</f>
        <v>0</v>
      </c>
      <c r="T744" s="133">
        <f>IF(Veriler!T744&lt;=0.1, S744, IF(AND(Veriler!T744&gt;0.1, F744="", P744="E"), IF(Q744&gt;Veriler!$G$2, Q744*S744, IF(Q744&lt;Veriler!$G$2, Veriler!$G$2*S744, Q744*S744)), 0))</f>
        <v>0</v>
      </c>
      <c r="U744" s="133" t="str">
        <f t="shared" si="237"/>
        <v xml:space="preserve"> </v>
      </c>
      <c r="V744" s="134" t="str">
        <f>IFERROR(IF(O744="%10 sınırı aşılmıştır.",L744-T744,IFERROR(IF(F744="",IF(S744=1,0,IF(L744-S744=0,"",L744-S744)),IF(Veriler!M744="",L744,IF(L744*Veriler!M744=0,"",L744*Veriler!M744))),L744)),0)</f>
        <v/>
      </c>
      <c r="W744" s="146"/>
      <c r="X744" s="146"/>
      <c r="Y744" s="146"/>
    </row>
    <row r="745" spans="1:25" s="99" customFormat="1" ht="54.75" customHeight="1" x14ac:dyDescent="0.25">
      <c r="A745" s="96">
        <f t="shared" si="238"/>
        <v>550</v>
      </c>
      <c r="B745" s="175"/>
      <c r="C745" s="176"/>
      <c r="D745" s="113"/>
      <c r="E745" s="115"/>
      <c r="F745" s="174"/>
      <c r="G745" s="114" t="str">
        <f t="shared" si="233"/>
        <v/>
      </c>
      <c r="H745" s="115"/>
      <c r="I745" s="115"/>
      <c r="J745" s="115"/>
      <c r="K745" s="115"/>
      <c r="L745" s="133" t="str">
        <f t="shared" si="234"/>
        <v/>
      </c>
      <c r="M745" s="116" t="str">
        <f>IF(L745="", "", L745/Veriler!$X$1)</f>
        <v/>
      </c>
      <c r="N745" s="116" t="str">
        <f>IF(F745&lt;&gt;"", "İthal Girdi", IF(Veriler!T745="", "", IF(Veriler!S745="H", "%0,5 üzerindedir", IF(Veriler!T745&gt;0.1, "%10 sınırı aşılmıştır.", "Uygun"))))</f>
        <v>%0,5 üzerindedir</v>
      </c>
      <c r="O745" s="116" t="str">
        <f t="shared" si="235"/>
        <v xml:space="preserve"> </v>
      </c>
      <c r="P745" s="117"/>
      <c r="Q745" s="118"/>
      <c r="R745" s="119" t="str">
        <f t="shared" si="236"/>
        <v/>
      </c>
      <c r="S745" s="133">
        <f>IFERROR(IF(M745&lt;=0.005,IF(F745="",L745,0),IF(F745&lt;&gt;"",0,IF(P745="",0,IF(P745="H",0,IF(Q745&lt;Veriler!$G$2,L745*Veriler!$G$2,L745*Q745)))))," ")</f>
        <v>0</v>
      </c>
      <c r="T745" s="133">
        <f>IF(Veriler!T745&lt;=0.1, S745, IF(AND(Veriler!T745&gt;0.1, F745="", P745="E"), IF(Q745&gt;Veriler!$G$2, Q745*S745, IF(Q745&lt;Veriler!$G$2, Veriler!$G$2*S745, Q745*S745)), 0))</f>
        <v>0</v>
      </c>
      <c r="U745" s="133" t="str">
        <f t="shared" si="237"/>
        <v xml:space="preserve"> </v>
      </c>
      <c r="V745" s="134" t="str">
        <f>IFERROR(IF(O745="%10 sınırı aşılmıştır.",L745-T745,IFERROR(IF(F745="",IF(S745=1,0,IF(L745-S745=0,"",L745-S745)),IF(Veriler!M745="",L745,IF(L745*Veriler!M745=0,"",L745*Veriler!M745))),L745)),0)</f>
        <v/>
      </c>
      <c r="W745" s="146"/>
      <c r="X745" s="146"/>
      <c r="Y745" s="146"/>
    </row>
    <row r="746" spans="1:25" s="99" customFormat="1" ht="54.75" customHeight="1" x14ac:dyDescent="0.25">
      <c r="A746" s="96">
        <f t="shared" si="238"/>
        <v>551</v>
      </c>
      <c r="B746" s="175"/>
      <c r="C746" s="176"/>
      <c r="D746" s="113"/>
      <c r="E746" s="115"/>
      <c r="F746" s="174"/>
      <c r="G746" s="114" t="str">
        <f t="shared" si="233"/>
        <v/>
      </c>
      <c r="H746" s="115"/>
      <c r="I746" s="115"/>
      <c r="J746" s="115"/>
      <c r="K746" s="115"/>
      <c r="L746" s="133" t="str">
        <f t="shared" si="234"/>
        <v/>
      </c>
      <c r="M746" s="116" t="str">
        <f>IF(L746="", "", L746/Veriler!$X$1)</f>
        <v/>
      </c>
      <c r="N746" s="116" t="str">
        <f>IF(F746&lt;&gt;"", "İthal Girdi", IF(Veriler!T746="", "", IF(Veriler!S746="H", "%0,5 üzerindedir", IF(Veriler!T746&gt;0.1, "%10 sınırı aşılmıştır.", "Uygun"))))</f>
        <v>%0,5 üzerindedir</v>
      </c>
      <c r="O746" s="116" t="str">
        <f t="shared" si="235"/>
        <v xml:space="preserve"> </v>
      </c>
      <c r="P746" s="117"/>
      <c r="Q746" s="118"/>
      <c r="R746" s="119" t="str">
        <f t="shared" si="236"/>
        <v/>
      </c>
      <c r="S746" s="133">
        <f>IFERROR(IF(M746&lt;=0.005,IF(F746="",L746,0),IF(F746&lt;&gt;"",0,IF(P746="",0,IF(P746="H",0,IF(Q746&lt;Veriler!$G$2,L746*Veriler!$G$2,L746*Q746)))))," ")</f>
        <v>0</v>
      </c>
      <c r="T746" s="133">
        <f>IF(Veriler!T746&lt;=0.1, S746, IF(AND(Veriler!T746&gt;0.1, F746="", P746="E"), IF(Q746&gt;Veriler!$G$2, Q746*S746, IF(Q746&lt;Veriler!$G$2, Veriler!$G$2*S746, Q746*S746)), 0))</f>
        <v>0</v>
      </c>
      <c r="U746" s="133" t="str">
        <f t="shared" si="237"/>
        <v xml:space="preserve"> </v>
      </c>
      <c r="V746" s="134" t="str">
        <f>IFERROR(IF(O746="%10 sınırı aşılmıştır.",L746-T746,IFERROR(IF(F746="",IF(S746=1,0,IF(L746-S746=0,"",L746-S746)),IF(Veriler!M746="",L746,IF(L746*Veriler!M746=0,"",L746*Veriler!M746))),L746)),0)</f>
        <v/>
      </c>
      <c r="W746" s="146"/>
      <c r="X746" s="146"/>
      <c r="Y746" s="146"/>
    </row>
    <row r="747" spans="1:25" s="99" customFormat="1" ht="54.75" customHeight="1" x14ac:dyDescent="0.25">
      <c r="A747" s="96">
        <f t="shared" si="238"/>
        <v>552</v>
      </c>
      <c r="B747" s="175"/>
      <c r="C747" s="176"/>
      <c r="D747" s="113"/>
      <c r="E747" s="115"/>
      <c r="F747" s="174"/>
      <c r="G747" s="114" t="str">
        <f t="shared" si="233"/>
        <v/>
      </c>
      <c r="H747" s="115"/>
      <c r="I747" s="115"/>
      <c r="J747" s="115"/>
      <c r="K747" s="115"/>
      <c r="L747" s="133" t="str">
        <f t="shared" si="234"/>
        <v/>
      </c>
      <c r="M747" s="116" t="str">
        <f>IF(L747="", "", L747/Veriler!$X$1)</f>
        <v/>
      </c>
      <c r="N747" s="116" t="str">
        <f>IF(F747&lt;&gt;"", "İthal Girdi", IF(Veriler!T747="", "", IF(Veriler!S747="H", "%0,5 üzerindedir", IF(Veriler!T747&gt;0.1, "%10 sınırı aşılmıştır.", "Uygun"))))</f>
        <v>%0,5 üzerindedir</v>
      </c>
      <c r="O747" s="116" t="str">
        <f t="shared" si="235"/>
        <v xml:space="preserve"> </v>
      </c>
      <c r="P747" s="117"/>
      <c r="Q747" s="118"/>
      <c r="R747" s="119" t="str">
        <f t="shared" si="236"/>
        <v/>
      </c>
      <c r="S747" s="133">
        <f>IFERROR(IF(M747&lt;=0.005,IF(F747="",L747,0),IF(F747&lt;&gt;"",0,IF(P747="",0,IF(P747="H",0,IF(Q747&lt;Veriler!$G$2,L747*Veriler!$G$2,L747*Q747)))))," ")</f>
        <v>0</v>
      </c>
      <c r="T747" s="133">
        <f>IF(Veriler!T747&lt;=0.1, S747, IF(AND(Veriler!T747&gt;0.1, F747="", P747="E"), IF(Q747&gt;Veriler!$G$2, Q747*S747, IF(Q747&lt;Veriler!$G$2, Veriler!$G$2*S747, Q747*S747)), 0))</f>
        <v>0</v>
      </c>
      <c r="U747" s="133" t="str">
        <f t="shared" si="237"/>
        <v xml:space="preserve"> </v>
      </c>
      <c r="V747" s="134" t="str">
        <f>IFERROR(IF(O747="%10 sınırı aşılmıştır.",L747-T747,IFERROR(IF(F747="",IF(S747=1,0,IF(L747-S747=0,"",L747-S747)),IF(Veriler!M747="",L747,IF(L747*Veriler!M747=0,"",L747*Veriler!M747))),L747)),0)</f>
        <v/>
      </c>
      <c r="W747" s="146"/>
      <c r="X747" s="146"/>
      <c r="Y747" s="146"/>
    </row>
    <row r="748" spans="1:25" s="99" customFormat="1" ht="54.75" customHeight="1" x14ac:dyDescent="0.25">
      <c r="A748" s="96">
        <f t="shared" si="238"/>
        <v>553</v>
      </c>
      <c r="B748" s="175"/>
      <c r="C748" s="176"/>
      <c r="D748" s="113"/>
      <c r="E748" s="115"/>
      <c r="F748" s="174"/>
      <c r="G748" s="114" t="str">
        <f t="shared" si="233"/>
        <v/>
      </c>
      <c r="H748" s="115"/>
      <c r="I748" s="115"/>
      <c r="J748" s="115"/>
      <c r="K748" s="115"/>
      <c r="L748" s="133" t="str">
        <f t="shared" si="234"/>
        <v/>
      </c>
      <c r="M748" s="116" t="str">
        <f>IF(L748="", "", L748/Veriler!$X$1)</f>
        <v/>
      </c>
      <c r="N748" s="116" t="str">
        <f>IF(F748&lt;&gt;"", "İthal Girdi", IF(Veriler!T748="", "", IF(Veriler!S748="H", "%0,5 üzerindedir", IF(Veriler!T748&gt;0.1, "%10 sınırı aşılmıştır.", "Uygun"))))</f>
        <v>%0,5 üzerindedir</v>
      </c>
      <c r="O748" s="116" t="str">
        <f t="shared" si="235"/>
        <v xml:space="preserve"> </v>
      </c>
      <c r="P748" s="117"/>
      <c r="Q748" s="118"/>
      <c r="R748" s="119" t="str">
        <f t="shared" si="236"/>
        <v/>
      </c>
      <c r="S748" s="133">
        <f>IFERROR(IF(M748&lt;=0.005,IF(F748="",L748,0),IF(F748&lt;&gt;"",0,IF(P748="",0,IF(P748="H",0,IF(Q748&lt;Veriler!$G$2,L748*Veriler!$G$2,L748*Q748)))))," ")</f>
        <v>0</v>
      </c>
      <c r="T748" s="133">
        <f>IF(Veriler!T748&lt;=0.1, S748, IF(AND(Veriler!T748&gt;0.1, F748="", P748="E"), IF(Q748&gt;Veriler!$G$2, Q748*S748, IF(Q748&lt;Veriler!$G$2, Veriler!$G$2*S748, Q748*S748)), 0))</f>
        <v>0</v>
      </c>
      <c r="U748" s="133" t="str">
        <f t="shared" si="237"/>
        <v xml:space="preserve"> </v>
      </c>
      <c r="V748" s="134" t="str">
        <f>IFERROR(IF(O748="%10 sınırı aşılmıştır.",L748-T748,IFERROR(IF(F748="",IF(S748=1,0,IF(L748-S748=0,"",L748-S748)),IF(Veriler!M748="",L748,IF(L748*Veriler!M748=0,"",L748*Veriler!M748))),L748)),0)</f>
        <v/>
      </c>
      <c r="W748" s="146"/>
      <c r="X748" s="146"/>
      <c r="Y748" s="146"/>
    </row>
    <row r="749" spans="1:25" s="99" customFormat="1" ht="54.75" customHeight="1" x14ac:dyDescent="0.25">
      <c r="A749" s="96">
        <f t="shared" si="238"/>
        <v>554</v>
      </c>
      <c r="B749" s="175"/>
      <c r="C749" s="176"/>
      <c r="D749" s="113"/>
      <c r="E749" s="115"/>
      <c r="F749" s="174"/>
      <c r="G749" s="114" t="str">
        <f t="shared" si="233"/>
        <v/>
      </c>
      <c r="H749" s="115"/>
      <c r="I749" s="115"/>
      <c r="J749" s="115"/>
      <c r="K749" s="115"/>
      <c r="L749" s="133" t="str">
        <f t="shared" si="234"/>
        <v/>
      </c>
      <c r="M749" s="116" t="str">
        <f>IF(L749="", "", L749/Veriler!$X$1)</f>
        <v/>
      </c>
      <c r="N749" s="116" t="str">
        <f>IF(F749&lt;&gt;"", "İthal Girdi", IF(Veriler!T749="", "", IF(Veriler!S749="H", "%0,5 üzerindedir", IF(Veriler!T749&gt;0.1, "%10 sınırı aşılmıştır.", "Uygun"))))</f>
        <v>%0,5 üzerindedir</v>
      </c>
      <c r="O749" s="116" t="str">
        <f t="shared" si="235"/>
        <v xml:space="preserve"> </v>
      </c>
      <c r="P749" s="117"/>
      <c r="Q749" s="118"/>
      <c r="R749" s="119" t="str">
        <f t="shared" si="236"/>
        <v/>
      </c>
      <c r="S749" s="133">
        <f>IFERROR(IF(M749&lt;=0.005,IF(F749="",L749,0),IF(F749&lt;&gt;"",0,IF(P749="",0,IF(P749="H",0,IF(Q749&lt;Veriler!$G$2,L749*Veriler!$G$2,L749*Q749)))))," ")</f>
        <v>0</v>
      </c>
      <c r="T749" s="133">
        <f>IF(Veriler!T749&lt;=0.1, S749, IF(AND(Veriler!T749&gt;0.1, F749="", P749="E"), IF(Q749&gt;Veriler!$G$2, Q749*S749, IF(Q749&lt;Veriler!$G$2, Veriler!$G$2*S749, Q749*S749)), 0))</f>
        <v>0</v>
      </c>
      <c r="U749" s="133" t="str">
        <f t="shared" si="237"/>
        <v xml:space="preserve"> </v>
      </c>
      <c r="V749" s="134" t="str">
        <f>IFERROR(IF(O749="%10 sınırı aşılmıştır.",L749-T749,IFERROR(IF(F749="",IF(S749=1,0,IF(L749-S749=0,"",L749-S749)),IF(Veriler!M749="",L749,IF(L749*Veriler!M749=0,"",L749*Veriler!M749))),L749)),0)</f>
        <v/>
      </c>
      <c r="W749" s="146"/>
      <c r="X749" s="146"/>
      <c r="Y749" s="146"/>
    </row>
    <row r="750" spans="1:25" s="99" customFormat="1" ht="54.75" customHeight="1" x14ac:dyDescent="0.25">
      <c r="A750" s="96">
        <f t="shared" si="238"/>
        <v>555</v>
      </c>
      <c r="B750" s="175"/>
      <c r="C750" s="176"/>
      <c r="D750" s="113"/>
      <c r="E750" s="115"/>
      <c r="F750" s="174"/>
      <c r="G750" s="114" t="str">
        <f t="shared" si="233"/>
        <v/>
      </c>
      <c r="H750" s="115"/>
      <c r="I750" s="115"/>
      <c r="J750" s="115"/>
      <c r="K750" s="115"/>
      <c r="L750" s="133" t="str">
        <f t="shared" si="234"/>
        <v/>
      </c>
      <c r="M750" s="116" t="str">
        <f>IF(L750="", "", L750/Veriler!$X$1)</f>
        <v/>
      </c>
      <c r="N750" s="116" t="str">
        <f>IF(F750&lt;&gt;"", "İthal Girdi", IF(Veriler!T750="", "", IF(Veriler!S750="H", "%0,5 üzerindedir", IF(Veriler!T750&gt;0.1, "%10 sınırı aşılmıştır.", "Uygun"))))</f>
        <v>%0,5 üzerindedir</v>
      </c>
      <c r="O750" s="116" t="str">
        <f t="shared" si="235"/>
        <v xml:space="preserve"> </v>
      </c>
      <c r="P750" s="117"/>
      <c r="Q750" s="118"/>
      <c r="R750" s="119" t="str">
        <f t="shared" si="236"/>
        <v/>
      </c>
      <c r="S750" s="133">
        <f>IFERROR(IF(M750&lt;=0.005,IF(F750="",L750,0),IF(F750&lt;&gt;"",0,IF(P750="",0,IF(P750="H",0,IF(Q750&lt;Veriler!$G$2,L750*Veriler!$G$2,L750*Q750)))))," ")</f>
        <v>0</v>
      </c>
      <c r="T750" s="133">
        <f>IF(Veriler!T750&lt;=0.1, S750, IF(AND(Veriler!T750&gt;0.1, F750="", P750="E"), IF(Q750&gt;Veriler!$G$2, Q750*S750, IF(Q750&lt;Veriler!$G$2, Veriler!$G$2*S750, Q750*S750)), 0))</f>
        <v>0</v>
      </c>
      <c r="U750" s="133" t="str">
        <f t="shared" si="237"/>
        <v xml:space="preserve"> </v>
      </c>
      <c r="V750" s="134" t="str">
        <f>IFERROR(IF(O750="%10 sınırı aşılmıştır.",L750-T750,IFERROR(IF(F750="",IF(S750=1,0,IF(L750-S750=0,"",L750-S750)),IF(Veriler!M750="",L750,IF(L750*Veriler!M750=0,"",L750*Veriler!M750))),L750)),0)</f>
        <v/>
      </c>
      <c r="W750" s="146"/>
      <c r="X750" s="146"/>
      <c r="Y750" s="146"/>
    </row>
    <row r="751" spans="1:25" s="99" customFormat="1" ht="54.75" customHeight="1" x14ac:dyDescent="0.25">
      <c r="A751" s="96">
        <f t="shared" si="238"/>
        <v>556</v>
      </c>
      <c r="B751" s="175"/>
      <c r="C751" s="176"/>
      <c r="D751" s="113"/>
      <c r="E751" s="115"/>
      <c r="F751" s="174"/>
      <c r="G751" s="114" t="str">
        <f t="shared" si="233"/>
        <v/>
      </c>
      <c r="H751" s="115"/>
      <c r="I751" s="115"/>
      <c r="J751" s="115"/>
      <c r="K751" s="115"/>
      <c r="L751" s="133" t="str">
        <f t="shared" si="234"/>
        <v/>
      </c>
      <c r="M751" s="116" t="str">
        <f>IF(L751="", "", L751/Veriler!$X$1)</f>
        <v/>
      </c>
      <c r="N751" s="116" t="str">
        <f>IF(F751&lt;&gt;"", "İthal Girdi", IF(Veriler!T751="", "", IF(Veriler!S751="H", "%0,5 üzerindedir", IF(Veriler!T751&gt;0.1, "%10 sınırı aşılmıştır.", "Uygun"))))</f>
        <v>%0,5 üzerindedir</v>
      </c>
      <c r="O751" s="116" t="str">
        <f t="shared" si="235"/>
        <v xml:space="preserve"> </v>
      </c>
      <c r="P751" s="117"/>
      <c r="Q751" s="118"/>
      <c r="R751" s="119" t="str">
        <f t="shared" si="236"/>
        <v/>
      </c>
      <c r="S751" s="133">
        <f>IFERROR(IF(M751&lt;=0.005,IF(F751="",L751,0),IF(F751&lt;&gt;"",0,IF(P751="",0,IF(P751="H",0,IF(Q751&lt;Veriler!$G$2,L751*Veriler!$G$2,L751*Q751)))))," ")</f>
        <v>0</v>
      </c>
      <c r="T751" s="133">
        <f>IF(Veriler!T751&lt;=0.1, S751, IF(AND(Veriler!T751&gt;0.1, F751="", P751="E"), IF(Q751&gt;Veriler!$G$2, Q751*S751, IF(Q751&lt;Veriler!$G$2, Veriler!$G$2*S751, Q751*S751)), 0))</f>
        <v>0</v>
      </c>
      <c r="U751" s="133" t="str">
        <f t="shared" si="237"/>
        <v xml:space="preserve"> </v>
      </c>
      <c r="V751" s="134" t="str">
        <f>IFERROR(IF(O751="%10 sınırı aşılmıştır.",L751-T751,IFERROR(IF(F751="",IF(S751=1,0,IF(L751-S751=0,"",L751-S751)),IF(Veriler!M751="",L751,IF(L751*Veriler!M751=0,"",L751*Veriler!M751))),L751)),0)</f>
        <v/>
      </c>
      <c r="W751" s="146"/>
      <c r="X751" s="146"/>
      <c r="Y751" s="146"/>
    </row>
    <row r="752" spans="1:25" s="99" customFormat="1" ht="54.75" customHeight="1" x14ac:dyDescent="0.25">
      <c r="A752" s="96">
        <f t="shared" si="238"/>
        <v>557</v>
      </c>
      <c r="B752" s="175"/>
      <c r="C752" s="176"/>
      <c r="D752" s="113"/>
      <c r="E752" s="115"/>
      <c r="F752" s="174"/>
      <c r="G752" s="114" t="str">
        <f t="shared" si="233"/>
        <v/>
      </c>
      <c r="H752" s="115"/>
      <c r="I752" s="115"/>
      <c r="J752" s="115"/>
      <c r="K752" s="115"/>
      <c r="L752" s="133" t="str">
        <f t="shared" si="234"/>
        <v/>
      </c>
      <c r="M752" s="116" t="str">
        <f>IF(L752="", "", L752/Veriler!$X$1)</f>
        <v/>
      </c>
      <c r="N752" s="116" t="str">
        <f>IF(F752&lt;&gt;"", "İthal Girdi", IF(Veriler!T752="", "", IF(Veriler!S752="H", "%0,5 üzerindedir", IF(Veriler!T752&gt;0.1, "%10 sınırı aşılmıştır.", "Uygun"))))</f>
        <v>%0,5 üzerindedir</v>
      </c>
      <c r="O752" s="116" t="str">
        <f t="shared" si="235"/>
        <v xml:space="preserve"> </v>
      </c>
      <c r="P752" s="117"/>
      <c r="Q752" s="118"/>
      <c r="R752" s="119" t="str">
        <f t="shared" si="236"/>
        <v/>
      </c>
      <c r="S752" s="133">
        <f>IFERROR(IF(M752&lt;=0.005,IF(F752="",L752,0),IF(F752&lt;&gt;"",0,IF(P752="",0,IF(P752="H",0,IF(Q752&lt;Veriler!$G$2,L752*Veriler!$G$2,L752*Q752)))))," ")</f>
        <v>0</v>
      </c>
      <c r="T752" s="133">
        <f>IF(Veriler!T752&lt;=0.1, S752, IF(AND(Veriler!T752&gt;0.1, F752="", P752="E"), IF(Q752&gt;Veriler!$G$2, Q752*S752, IF(Q752&lt;Veriler!$G$2, Veriler!$G$2*S752, Q752*S752)), 0))</f>
        <v>0</v>
      </c>
      <c r="U752" s="133" t="str">
        <f t="shared" si="237"/>
        <v xml:space="preserve"> </v>
      </c>
      <c r="V752" s="134" t="str">
        <f>IFERROR(IF(O752="%10 sınırı aşılmıştır.",L752-T752,IFERROR(IF(F752="",IF(S752=1,0,IF(L752-S752=0,"",L752-S752)),IF(Veriler!M752="",L752,IF(L752*Veriler!M752=0,"",L752*Veriler!M752))),L752)),0)</f>
        <v/>
      </c>
      <c r="W752" s="146"/>
      <c r="X752" s="146"/>
      <c r="Y752" s="146"/>
    </row>
    <row r="753" spans="1:25" s="99" customFormat="1" ht="54.75" customHeight="1" x14ac:dyDescent="0.25">
      <c r="A753" s="96">
        <f t="shared" si="238"/>
        <v>558</v>
      </c>
      <c r="B753" s="175"/>
      <c r="C753" s="176"/>
      <c r="D753" s="113"/>
      <c r="E753" s="115"/>
      <c r="F753" s="174"/>
      <c r="G753" s="114" t="str">
        <f t="shared" si="233"/>
        <v/>
      </c>
      <c r="H753" s="115"/>
      <c r="I753" s="115"/>
      <c r="J753" s="115"/>
      <c r="K753" s="115"/>
      <c r="L753" s="133" t="str">
        <f t="shared" si="234"/>
        <v/>
      </c>
      <c r="M753" s="116" t="str">
        <f>IF(L753="", "", L753/Veriler!$X$1)</f>
        <v/>
      </c>
      <c r="N753" s="116" t="str">
        <f>IF(F753&lt;&gt;"", "İthal Girdi", IF(Veriler!T753="", "", IF(Veriler!S753="H", "%0,5 üzerindedir", IF(Veriler!T753&gt;0.1, "%10 sınırı aşılmıştır.", "Uygun"))))</f>
        <v>%0,5 üzerindedir</v>
      </c>
      <c r="O753" s="116" t="str">
        <f t="shared" si="235"/>
        <v xml:space="preserve"> </v>
      </c>
      <c r="P753" s="117"/>
      <c r="Q753" s="118"/>
      <c r="R753" s="119" t="str">
        <f t="shared" si="236"/>
        <v/>
      </c>
      <c r="S753" s="133">
        <f>IFERROR(IF(M753&lt;=0.005,IF(F753="",L753,0),IF(F753&lt;&gt;"",0,IF(P753="",0,IF(P753="H",0,IF(Q753&lt;Veriler!$G$2,L753*Veriler!$G$2,L753*Q753)))))," ")</f>
        <v>0</v>
      </c>
      <c r="T753" s="133">
        <f>IF(Veriler!T753&lt;=0.1, S753, IF(AND(Veriler!T753&gt;0.1, F753="", P753="E"), IF(Q753&gt;Veriler!$G$2, Q753*S753, IF(Q753&lt;Veriler!$G$2, Veriler!$G$2*S753, Q753*S753)), 0))</f>
        <v>0</v>
      </c>
      <c r="U753" s="133" t="str">
        <f t="shared" si="237"/>
        <v xml:space="preserve"> </v>
      </c>
      <c r="V753" s="134" t="str">
        <f>IFERROR(IF(O753="%10 sınırı aşılmıştır.",L753-T753,IFERROR(IF(F753="",IF(S753=1,0,IF(L753-S753=0,"",L753-S753)),IF(Veriler!M753="",L753,IF(L753*Veriler!M753=0,"",L753*Veriler!M753))),L753)),0)</f>
        <v/>
      </c>
      <c r="W753" s="146"/>
      <c r="X753" s="146"/>
      <c r="Y753" s="146"/>
    </row>
    <row r="754" spans="1:25" s="99" customFormat="1" ht="54.75" customHeight="1" x14ac:dyDescent="0.25">
      <c r="A754" s="96">
        <f t="shared" si="238"/>
        <v>559</v>
      </c>
      <c r="B754" s="175"/>
      <c r="C754" s="176"/>
      <c r="D754" s="113"/>
      <c r="E754" s="115"/>
      <c r="F754" s="174"/>
      <c r="G754" s="114" t="str">
        <f t="shared" si="233"/>
        <v/>
      </c>
      <c r="H754" s="115"/>
      <c r="I754" s="115"/>
      <c r="J754" s="115"/>
      <c r="K754" s="115"/>
      <c r="L754" s="133" t="str">
        <f t="shared" si="234"/>
        <v/>
      </c>
      <c r="M754" s="116" t="str">
        <f>IF(L754="", "", L754/Veriler!$X$1)</f>
        <v/>
      </c>
      <c r="N754" s="116" t="str">
        <f>IF(F754&lt;&gt;"", "İthal Girdi", IF(Veriler!T754="", "", IF(Veriler!S754="H", "%0,5 üzerindedir", IF(Veriler!T754&gt;0.1, "%10 sınırı aşılmıştır.", "Uygun"))))</f>
        <v>%0,5 üzerindedir</v>
      </c>
      <c r="O754" s="116" t="str">
        <f t="shared" si="235"/>
        <v xml:space="preserve"> </v>
      </c>
      <c r="P754" s="117"/>
      <c r="Q754" s="118"/>
      <c r="R754" s="119" t="str">
        <f t="shared" si="236"/>
        <v/>
      </c>
      <c r="S754" s="133">
        <f>IFERROR(IF(M754&lt;=0.005,IF(F754="",L754,0),IF(F754&lt;&gt;"",0,IF(P754="",0,IF(P754="H",0,IF(Q754&lt;Veriler!$G$2,L754*Veriler!$G$2,L754*Q754)))))," ")</f>
        <v>0</v>
      </c>
      <c r="T754" s="133">
        <f>IF(Veriler!T754&lt;=0.1, S754, IF(AND(Veriler!T754&gt;0.1, F754="", P754="E"), IF(Q754&gt;Veriler!$G$2, Q754*S754, IF(Q754&lt;Veriler!$G$2, Veriler!$G$2*S754, Q754*S754)), 0))</f>
        <v>0</v>
      </c>
      <c r="U754" s="133" t="str">
        <f t="shared" si="237"/>
        <v xml:space="preserve"> </v>
      </c>
      <c r="V754" s="134" t="str">
        <f>IFERROR(IF(O754="%10 sınırı aşılmıştır.",L754-T754,IFERROR(IF(F754="",IF(S754=1,0,IF(L754-S754=0,"",L754-S754)),IF(Veriler!M754="",L754,IF(L754*Veriler!M754=0,"",L754*Veriler!M754))),L754)),0)</f>
        <v/>
      </c>
      <c r="W754" s="146"/>
      <c r="X754" s="146"/>
      <c r="Y754" s="146"/>
    </row>
    <row r="755" spans="1:25" s="99" customFormat="1" ht="54.75" customHeight="1" x14ac:dyDescent="0.25">
      <c r="A755" s="96">
        <f t="shared" si="238"/>
        <v>560</v>
      </c>
      <c r="B755" s="175"/>
      <c r="C755" s="176"/>
      <c r="D755" s="113"/>
      <c r="E755" s="115"/>
      <c r="F755" s="174"/>
      <c r="G755" s="114" t="str">
        <f t="shared" si="233"/>
        <v/>
      </c>
      <c r="H755" s="115"/>
      <c r="I755" s="115"/>
      <c r="J755" s="115"/>
      <c r="K755" s="115"/>
      <c r="L755" s="133" t="str">
        <f t="shared" si="234"/>
        <v/>
      </c>
      <c r="M755" s="116" t="str">
        <f>IF(L755="", "", L755/Veriler!$X$1)</f>
        <v/>
      </c>
      <c r="N755" s="116" t="str">
        <f>IF(F755&lt;&gt;"", "İthal Girdi", IF(Veriler!T755="", "", IF(Veriler!S755="H", "%0,5 üzerindedir", IF(Veriler!T755&gt;0.1, "%10 sınırı aşılmıştır.", "Uygun"))))</f>
        <v>%0,5 üzerindedir</v>
      </c>
      <c r="O755" s="116" t="str">
        <f t="shared" si="235"/>
        <v xml:space="preserve"> </v>
      </c>
      <c r="P755" s="117"/>
      <c r="Q755" s="118"/>
      <c r="R755" s="119" t="str">
        <f t="shared" si="236"/>
        <v/>
      </c>
      <c r="S755" s="133">
        <f>IFERROR(IF(M755&lt;=0.005,IF(F755="",L755,0),IF(F755&lt;&gt;"",0,IF(P755="",0,IF(P755="H",0,IF(Q755&lt;Veriler!$G$2,L755*Veriler!$G$2,L755*Q755)))))," ")</f>
        <v>0</v>
      </c>
      <c r="T755" s="133">
        <f>IF(Veriler!T755&lt;=0.1, S755, IF(AND(Veriler!T755&gt;0.1, F755="", P755="E"), IF(Q755&gt;Veriler!$G$2, Q755*S755, IF(Q755&lt;Veriler!$G$2, Veriler!$G$2*S755, Q755*S755)), 0))</f>
        <v>0</v>
      </c>
      <c r="U755" s="133" t="str">
        <f t="shared" si="237"/>
        <v xml:space="preserve"> </v>
      </c>
      <c r="V755" s="134" t="str">
        <f>IFERROR(IF(O755="%10 sınırı aşılmıştır.",L755-T755,IFERROR(IF(F755="",IF(S755=1,0,IF(L755-S755=0,"",L755-S755)),IF(Veriler!M755="",L755,IF(L755*Veriler!M755=0,"",L755*Veriler!M755))),L755)),0)</f>
        <v/>
      </c>
      <c r="W755" s="146"/>
      <c r="X755" s="146"/>
      <c r="Y755" s="146"/>
    </row>
    <row r="756" spans="1:25" s="99" customFormat="1" ht="24" customHeight="1" x14ac:dyDescent="0.25">
      <c r="A756" s="103"/>
      <c r="B756" s="104"/>
      <c r="C756" s="104"/>
      <c r="D756" s="104"/>
      <c r="E756" s="103"/>
      <c r="F756" s="135"/>
      <c r="G756" s="157"/>
      <c r="H756" s="103"/>
      <c r="I756" s="103"/>
      <c r="J756" s="103"/>
      <c r="K756" s="103"/>
      <c r="L756" s="136">
        <f>SUM(L727:L740,L742:L755)</f>
        <v>0</v>
      </c>
      <c r="M756" s="158"/>
      <c r="N756" s="158"/>
      <c r="O756" s="158"/>
      <c r="P756" s="105"/>
      <c r="Q756" s="106"/>
      <c r="R756" s="159"/>
      <c r="S756" s="160"/>
      <c r="T756" s="160"/>
      <c r="U756" s="160"/>
      <c r="V756" s="160"/>
      <c r="W756" s="146"/>
      <c r="X756" s="146"/>
      <c r="Y756" s="146"/>
    </row>
    <row r="757" spans="1:25" s="99" customFormat="1" ht="31.5" customHeight="1" x14ac:dyDescent="0.25">
      <c r="A757" s="103"/>
      <c r="B757" s="104"/>
      <c r="C757" s="104"/>
      <c r="D757" s="104"/>
      <c r="E757" s="103"/>
      <c r="F757" s="135"/>
      <c r="G757" s="157"/>
      <c r="H757" s="103"/>
      <c r="I757" s="103"/>
      <c r="J757" s="103"/>
      <c r="K757" s="103"/>
      <c r="L757" s="161"/>
      <c r="M757" s="158"/>
      <c r="N757" s="158"/>
      <c r="O757" s="158"/>
      <c r="P757" s="105"/>
      <c r="Q757" s="106"/>
      <c r="R757" s="159"/>
      <c r="S757" s="162" t="s">
        <v>57</v>
      </c>
      <c r="T757" s="162" t="s">
        <v>57</v>
      </c>
      <c r="U757" s="162" t="s">
        <v>57</v>
      </c>
      <c r="V757" s="163" t="s">
        <v>58</v>
      </c>
      <c r="W757" s="146"/>
      <c r="X757" s="146"/>
      <c r="Y757" s="146"/>
    </row>
    <row r="758" spans="1:25" s="99" customFormat="1" ht="58.5" customHeight="1" x14ac:dyDescent="0.25">
      <c r="A758" s="185" t="s">
        <v>59</v>
      </c>
      <c r="B758" s="180"/>
      <c r="C758" s="180"/>
      <c r="D758" s="180"/>
      <c r="E758" s="180"/>
      <c r="F758" s="180"/>
      <c r="G758" s="180"/>
      <c r="H758" s="180"/>
      <c r="I758" s="180"/>
      <c r="J758" s="180"/>
      <c r="K758" s="180"/>
      <c r="L758" s="180"/>
      <c r="M758" s="180"/>
      <c r="N758" s="180"/>
      <c r="O758" s="180"/>
      <c r="P758" s="180"/>
      <c r="Q758" s="180"/>
      <c r="R758" s="176"/>
      <c r="S758" s="137">
        <f>SUM(S720,S727:S740,S742:S755)</f>
        <v>0</v>
      </c>
      <c r="T758" s="137" t="str">
        <f>IF(SUM(T727:T740,T742:T755)=0," ",SUM(T727:T740,T742:T755))</f>
        <v xml:space="preserve"> </v>
      </c>
      <c r="U758" s="137" t="str">
        <f>IF(SUM(U727:U740,U742:U755)=0," ",SUM(U727:U740,U742:U755))</f>
        <v xml:space="preserve"> </v>
      </c>
      <c r="V758" s="137" t="str">
        <f>IF(SUM(V727:V740,V742:V755)=0," ",SUM(V727:V740,V742:V755))</f>
        <v xml:space="preserve"> </v>
      </c>
      <c r="W758" s="146"/>
      <c r="X758" s="164">
        <f>SUM(U727:U740,U742:U755)</f>
        <v>0</v>
      </c>
      <c r="Y758" s="164">
        <f>SUM(V727:V740,V742:V755)</f>
        <v>0</v>
      </c>
    </row>
    <row r="759" spans="1:25" x14ac:dyDescent="0.3">
      <c r="A759" s="34"/>
      <c r="G759" s="146"/>
      <c r="L759" s="146"/>
      <c r="M759" s="146"/>
      <c r="N759" s="146"/>
      <c r="O759" s="146"/>
      <c r="R759" s="146"/>
      <c r="S759" s="146"/>
      <c r="T759" s="146"/>
      <c r="U759" s="146"/>
      <c r="V759" s="146"/>
      <c r="W759" s="146"/>
      <c r="X759" s="146"/>
      <c r="Y759" s="146"/>
    </row>
    <row r="760" spans="1:25" x14ac:dyDescent="0.3">
      <c r="A760" s="186" t="s">
        <v>60</v>
      </c>
      <c r="B760" s="187"/>
      <c r="C760" s="187"/>
      <c r="D760" s="187"/>
      <c r="E760" s="187"/>
      <c r="F760" s="187"/>
      <c r="G760" s="187"/>
      <c r="H760" s="187"/>
      <c r="I760" s="187"/>
      <c r="J760" s="187"/>
      <c r="K760" s="187"/>
      <c r="L760" s="187"/>
      <c r="M760" s="187"/>
      <c r="N760" s="187"/>
      <c r="O760" s="187"/>
      <c r="P760" s="187"/>
      <c r="Q760" s="187"/>
      <c r="R760" s="187"/>
      <c r="S760" s="187"/>
      <c r="T760" s="187"/>
      <c r="U760" s="187"/>
      <c r="V760" s="187"/>
      <c r="W760" s="146"/>
      <c r="X760" s="146"/>
      <c r="Y760" s="146"/>
    </row>
    <row r="761" spans="1:25" s="99" customFormat="1" ht="41.25" customHeight="1" x14ac:dyDescent="0.25">
      <c r="A761" s="189" t="s">
        <v>38</v>
      </c>
      <c r="B761" s="180"/>
      <c r="C761" s="180"/>
      <c r="D761" s="180"/>
      <c r="E761" s="180"/>
      <c r="F761" s="180"/>
      <c r="G761" s="180"/>
      <c r="H761" s="180"/>
      <c r="I761" s="180"/>
      <c r="J761" s="180"/>
      <c r="K761" s="180"/>
      <c r="L761" s="180"/>
      <c r="M761" s="180"/>
      <c r="N761" s="180"/>
      <c r="O761" s="180"/>
      <c r="P761" s="180"/>
      <c r="Q761" s="180"/>
      <c r="R761" s="180"/>
      <c r="S761" s="180"/>
      <c r="T761" s="180"/>
      <c r="U761" s="180"/>
      <c r="V761" s="176"/>
      <c r="W761" s="146"/>
      <c r="X761" s="146"/>
      <c r="Y761" s="146"/>
    </row>
    <row r="762" spans="1:25" s="100" customFormat="1" ht="35.25" customHeight="1" x14ac:dyDescent="0.25">
      <c r="A762" s="179" t="s">
        <v>39</v>
      </c>
      <c r="B762" s="180"/>
      <c r="C762" s="180"/>
      <c r="D762" s="180"/>
      <c r="E762" s="180"/>
      <c r="F762" s="180"/>
      <c r="G762" s="180"/>
      <c r="H762" s="180"/>
      <c r="I762" s="180"/>
      <c r="J762" s="180"/>
      <c r="K762" s="180"/>
      <c r="L762" s="180"/>
      <c r="M762" s="180"/>
      <c r="N762" s="180"/>
      <c r="O762" s="180"/>
      <c r="P762" s="180"/>
      <c r="Q762" s="180"/>
      <c r="R762" s="176"/>
      <c r="S762" s="147"/>
      <c r="T762" s="148"/>
      <c r="U762" s="149" t="s">
        <v>40</v>
      </c>
      <c r="V762" s="150">
        <f>V724+1</f>
        <v>21</v>
      </c>
      <c r="W762" s="146"/>
      <c r="X762" s="146"/>
      <c r="Y762" s="146"/>
    </row>
    <row r="763" spans="1:25" s="99" customFormat="1" ht="81" customHeight="1" x14ac:dyDescent="0.25">
      <c r="A763" s="110" t="s">
        <v>3</v>
      </c>
      <c r="B763" s="188" t="s">
        <v>41</v>
      </c>
      <c r="C763" s="176"/>
      <c r="D763" s="111" t="s">
        <v>42</v>
      </c>
      <c r="E763" s="110" t="s">
        <v>324</v>
      </c>
      <c r="F763" s="111" t="s">
        <v>325</v>
      </c>
      <c r="G763" s="151" t="s">
        <v>43</v>
      </c>
      <c r="H763" s="110" t="s">
        <v>44</v>
      </c>
      <c r="I763" s="110" t="s">
        <v>8</v>
      </c>
      <c r="J763" s="110" t="s">
        <v>45</v>
      </c>
      <c r="K763" s="110" t="s">
        <v>46</v>
      </c>
      <c r="L763" s="152" t="s">
        <v>47</v>
      </c>
      <c r="M763" s="153" t="s">
        <v>48</v>
      </c>
      <c r="N763" s="154" t="s">
        <v>49</v>
      </c>
      <c r="O763" s="154" t="s">
        <v>49</v>
      </c>
      <c r="P763" s="112" t="s">
        <v>50</v>
      </c>
      <c r="Q763" s="110" t="s">
        <v>51</v>
      </c>
      <c r="R763" s="155" t="s">
        <v>52</v>
      </c>
      <c r="S763" s="156" t="s">
        <v>53</v>
      </c>
      <c r="T763" s="156" t="s">
        <v>54</v>
      </c>
      <c r="U763" s="152" t="s">
        <v>54</v>
      </c>
      <c r="V763" s="152" t="s">
        <v>55</v>
      </c>
      <c r="W763" s="146"/>
      <c r="X763" s="146"/>
      <c r="Y763" s="146"/>
    </row>
    <row r="764" spans="1:25" s="99" customFormat="1" ht="45" customHeight="1" x14ac:dyDescent="0.25">
      <c r="A764" s="101"/>
      <c r="B764" s="177" t="s">
        <v>56</v>
      </c>
      <c r="C764" s="178"/>
      <c r="D764" s="102"/>
      <c r="E764" s="170"/>
      <c r="F764" s="102"/>
      <c r="G764" s="95"/>
      <c r="H764" s="102"/>
      <c r="I764" s="102"/>
      <c r="J764" s="102"/>
      <c r="K764" s="102"/>
      <c r="L764" s="95"/>
      <c r="M764" s="95"/>
      <c r="N764" s="95"/>
      <c r="O764" s="95"/>
      <c r="P764" s="102"/>
      <c r="Q764" s="102"/>
      <c r="R764" s="190"/>
      <c r="S764" s="184"/>
      <c r="T764" s="95"/>
      <c r="U764" s="95"/>
      <c r="V764" s="95"/>
      <c r="W764" s="146"/>
      <c r="X764" s="146"/>
      <c r="Y764" s="146"/>
    </row>
    <row r="765" spans="1:25" s="99" customFormat="1" ht="54.75" customHeight="1" x14ac:dyDescent="0.25">
      <c r="A765" s="96">
        <f>A755+1</f>
        <v>561</v>
      </c>
      <c r="B765" s="181"/>
      <c r="C765" s="182"/>
      <c r="D765" s="113"/>
      <c r="E765" s="115"/>
      <c r="F765" s="174"/>
      <c r="G765" s="114" t="str">
        <f t="shared" ref="G765:G778" si="239">IF(AND(F765&lt;&gt;"",V765&lt;&gt;"",L765&lt;&gt;0),V765/L765,"")</f>
        <v/>
      </c>
      <c r="H765" s="115"/>
      <c r="I765" s="115"/>
      <c r="J765" s="115"/>
      <c r="K765" s="115"/>
      <c r="L765" s="133" t="str">
        <f t="shared" ref="L765:L778" si="240">IF(AND(H765&lt;&gt;0, J765&lt;&gt;0, K765&lt;&gt;0), H765*J765*K765, "")</f>
        <v/>
      </c>
      <c r="M765" s="116" t="str">
        <f>IF(L765="", "", L765/Veriler!$X$1)</f>
        <v/>
      </c>
      <c r="N765" s="116" t="str">
        <f>IF(F765&lt;&gt;"", "İthal Girdi", IF(Veriler!T765="", "", IF(Veriler!S765="H", "%0,5 üzerindedir", IF(Veriler!T765&gt;0.1, "%10 sınırı aşılmıştır.", "Uygun"))))</f>
        <v>%0,5 üzerindedir</v>
      </c>
      <c r="O765" s="116" t="str">
        <f t="shared" ref="O765:O778" si="241">IF(M765=""," ",N765)</f>
        <v xml:space="preserve"> </v>
      </c>
      <c r="P765" s="117"/>
      <c r="Q765" s="118"/>
      <c r="R765" s="119" t="str">
        <f t="shared" ref="R765:R778" si="242">IFERROR(IF(AND(T765&lt;&gt;"",L765&lt;&gt;"",L765&lt;&gt;0,T765&lt;&gt;0),T765/L765,"")," ")</f>
        <v/>
      </c>
      <c r="S765" s="133">
        <f>IFERROR(IF(M765&lt;=0.005,IF(F765="",L765,0),IF(F765&lt;&gt;"",0,IF(P765="",0,IF(P765="H",0,IF(Q765&lt;Veriler!$G$2,L765*Veriler!$G$2,L765*Q765)))))," ")</f>
        <v>0</v>
      </c>
      <c r="T765" s="133">
        <f>IF(Veriler!T765&lt;=0.1, S765, IF(AND(Veriler!T765&gt;0.1, F765="", P765="E"), IF(Q765&gt;Veriler!$G$2, Q765*S765, IF(Q765&lt;Veriler!$G$2, Veriler!$G$2*S765, Q765*S765)), 0))</f>
        <v>0</v>
      </c>
      <c r="U765" s="133" t="str">
        <f t="shared" ref="U765:U778" si="243">IF(T765=0," ",T765)</f>
        <v xml:space="preserve"> </v>
      </c>
      <c r="V765" s="134" t="str">
        <f>IFERROR(IF(O765="%10 sınırı aşılmıştır.",L765-T765,IFERROR(IF(F765="",IF(S765=1,0,IF(L765-S765=0,"",L765-S765)),IF(Veriler!M765="",L765,IF(L765*Veriler!M765=0,"",L765*Veriler!M765))),L765)),0)</f>
        <v/>
      </c>
      <c r="W765" s="146"/>
      <c r="X765" s="146"/>
      <c r="Y765" s="146"/>
    </row>
    <row r="766" spans="1:25" s="99" customFormat="1" ht="54.75" customHeight="1" x14ac:dyDescent="0.25">
      <c r="A766" s="96">
        <f t="shared" ref="A766:A778" si="244">A765+1</f>
        <v>562</v>
      </c>
      <c r="B766" s="175"/>
      <c r="C766" s="176"/>
      <c r="D766" s="113"/>
      <c r="E766" s="115"/>
      <c r="F766" s="174"/>
      <c r="G766" s="114" t="str">
        <f t="shared" si="239"/>
        <v/>
      </c>
      <c r="H766" s="115"/>
      <c r="I766" s="115"/>
      <c r="J766" s="115"/>
      <c r="K766" s="115"/>
      <c r="L766" s="133" t="str">
        <f t="shared" si="240"/>
        <v/>
      </c>
      <c r="M766" s="116" t="str">
        <f>IF(L766="", "", L766/Veriler!$X$1)</f>
        <v/>
      </c>
      <c r="N766" s="116" t="str">
        <f>IF(F766&lt;&gt;"", "İthal Girdi", IF(Veriler!T766="", "", IF(Veriler!S766="H", "%0,5 üzerindedir", IF(Veriler!T766&gt;0.1, "%10 sınırı aşılmıştır.", "Uygun"))))</f>
        <v>%0,5 üzerindedir</v>
      </c>
      <c r="O766" s="116" t="str">
        <f t="shared" si="241"/>
        <v xml:space="preserve"> </v>
      </c>
      <c r="P766" s="117"/>
      <c r="Q766" s="118"/>
      <c r="R766" s="119" t="str">
        <f t="shared" si="242"/>
        <v/>
      </c>
      <c r="S766" s="133">
        <f>IFERROR(IF(M766&lt;=0.005,IF(F766="",L766,0),IF(F766&lt;&gt;"",0,IF(P766="",0,IF(P766="H",0,IF(Q766&lt;Veriler!$G$2,L766*Veriler!$G$2,L766*Q766)))))," ")</f>
        <v>0</v>
      </c>
      <c r="T766" s="133">
        <f>IF(Veriler!T766&lt;=0.1, S766, IF(AND(Veriler!T766&gt;0.1, F766="", P766="E"), IF(Q766&gt;Veriler!$G$2, Q766*S766, IF(Q766&lt;Veriler!$G$2, Veriler!$G$2*S766, Q766*S766)), 0))</f>
        <v>0</v>
      </c>
      <c r="U766" s="133" t="str">
        <f t="shared" si="243"/>
        <v xml:space="preserve"> </v>
      </c>
      <c r="V766" s="134" t="str">
        <f>IFERROR(IF(O766="%10 sınırı aşılmıştır.",L766-T766,IFERROR(IF(F766="",IF(S766=1,0,IF(L766-S766=0,"",L766-S766)),IF(Veriler!M766="",L766,IF(L766*Veriler!M766=0,"",L766*Veriler!M766))),L766)),0)</f>
        <v/>
      </c>
      <c r="W766" s="146"/>
      <c r="X766" s="146"/>
      <c r="Y766" s="146"/>
    </row>
    <row r="767" spans="1:25" s="99" customFormat="1" ht="54.75" customHeight="1" x14ac:dyDescent="0.25">
      <c r="A767" s="96">
        <f t="shared" si="244"/>
        <v>563</v>
      </c>
      <c r="B767" s="175"/>
      <c r="C767" s="176"/>
      <c r="D767" s="113"/>
      <c r="E767" s="115"/>
      <c r="F767" s="174"/>
      <c r="G767" s="114" t="str">
        <f t="shared" si="239"/>
        <v/>
      </c>
      <c r="H767" s="115"/>
      <c r="I767" s="115"/>
      <c r="J767" s="115"/>
      <c r="K767" s="115"/>
      <c r="L767" s="133" t="str">
        <f t="shared" si="240"/>
        <v/>
      </c>
      <c r="M767" s="116" t="str">
        <f>IF(L767="", "", L767/Veriler!$X$1)</f>
        <v/>
      </c>
      <c r="N767" s="116" t="str">
        <f>IF(F767&lt;&gt;"", "İthal Girdi", IF(Veriler!T767="", "", IF(Veriler!S767="H", "%0,5 üzerindedir", IF(Veriler!T767&gt;0.1, "%10 sınırı aşılmıştır.", "Uygun"))))</f>
        <v>%0,5 üzerindedir</v>
      </c>
      <c r="O767" s="116" t="str">
        <f t="shared" si="241"/>
        <v xml:space="preserve"> </v>
      </c>
      <c r="P767" s="117"/>
      <c r="Q767" s="118"/>
      <c r="R767" s="119" t="str">
        <f t="shared" si="242"/>
        <v/>
      </c>
      <c r="S767" s="133">
        <f>IFERROR(IF(M767&lt;=0.005,IF(F767="",L767,0),IF(F767&lt;&gt;"",0,IF(P767="",0,IF(P767="H",0,IF(Q767&lt;Veriler!$G$2,L767*Veriler!$G$2,L767*Q767)))))," ")</f>
        <v>0</v>
      </c>
      <c r="T767" s="133">
        <f>IF(Veriler!T767&lt;=0.1, S767, IF(AND(Veriler!T767&gt;0.1, F767="", P767="E"), IF(Q767&gt;Veriler!$G$2, Q767*S767, IF(Q767&lt;Veriler!$G$2, Veriler!$G$2*S767, Q767*S767)), 0))</f>
        <v>0</v>
      </c>
      <c r="U767" s="133" t="str">
        <f t="shared" si="243"/>
        <v xml:space="preserve"> </v>
      </c>
      <c r="V767" s="134" t="str">
        <f>IFERROR(IF(O767="%10 sınırı aşılmıştır.",L767-T767,IFERROR(IF(F767="",IF(S767=1,0,IF(L767-S767=0,"",L767-S767)),IF(Veriler!M767="",L767,IF(L767*Veriler!M767=0,"",L767*Veriler!M767))),L767)),0)</f>
        <v/>
      </c>
      <c r="W767" s="146"/>
      <c r="X767" s="146"/>
      <c r="Y767" s="146"/>
    </row>
    <row r="768" spans="1:25" s="99" customFormat="1" ht="54.75" customHeight="1" x14ac:dyDescent="0.25">
      <c r="A768" s="96">
        <f t="shared" si="244"/>
        <v>564</v>
      </c>
      <c r="B768" s="175"/>
      <c r="C768" s="176"/>
      <c r="D768" s="113"/>
      <c r="E768" s="115"/>
      <c r="F768" s="174"/>
      <c r="G768" s="114" t="str">
        <f t="shared" si="239"/>
        <v/>
      </c>
      <c r="H768" s="115"/>
      <c r="I768" s="115"/>
      <c r="J768" s="115"/>
      <c r="K768" s="115"/>
      <c r="L768" s="133" t="str">
        <f t="shared" si="240"/>
        <v/>
      </c>
      <c r="M768" s="116" t="str">
        <f>IF(L768="", "", L768/Veriler!$X$1)</f>
        <v/>
      </c>
      <c r="N768" s="116" t="str">
        <f>IF(F768&lt;&gt;"", "İthal Girdi", IF(Veriler!T768="", "", IF(Veriler!S768="H", "%0,5 üzerindedir", IF(Veriler!T768&gt;0.1, "%10 sınırı aşılmıştır.", "Uygun"))))</f>
        <v>%0,5 üzerindedir</v>
      </c>
      <c r="O768" s="116" t="str">
        <f t="shared" si="241"/>
        <v xml:space="preserve"> </v>
      </c>
      <c r="P768" s="117"/>
      <c r="Q768" s="118"/>
      <c r="R768" s="119" t="str">
        <f t="shared" si="242"/>
        <v/>
      </c>
      <c r="S768" s="133">
        <f>IFERROR(IF(M768&lt;=0.005,IF(F768="",L768,0),IF(F768&lt;&gt;"",0,IF(P768="",0,IF(P768="H",0,IF(Q768&lt;Veriler!$G$2,L768*Veriler!$G$2,L768*Q768)))))," ")</f>
        <v>0</v>
      </c>
      <c r="T768" s="133">
        <f>IF(Veriler!T768&lt;=0.1, S768, IF(AND(Veriler!T768&gt;0.1, F768="", P768="E"), IF(Q768&gt;Veriler!$G$2, Q768*S768, IF(Q768&lt;Veriler!$G$2, Veriler!$G$2*S768, Q768*S768)), 0))</f>
        <v>0</v>
      </c>
      <c r="U768" s="133" t="str">
        <f t="shared" si="243"/>
        <v xml:space="preserve"> </v>
      </c>
      <c r="V768" s="134" t="str">
        <f>IFERROR(IF(O768="%10 sınırı aşılmıştır.",L768-T768,IFERROR(IF(F768="",IF(S768=1,0,IF(L768-S768=0,"",L768-S768)),IF(Veriler!M768="",L768,IF(L768*Veriler!M768=0,"",L768*Veriler!M768))),L768)),0)</f>
        <v/>
      </c>
      <c r="W768" s="146"/>
      <c r="X768" s="146"/>
      <c r="Y768" s="146"/>
    </row>
    <row r="769" spans="1:25" s="99" customFormat="1" ht="54.75" customHeight="1" x14ac:dyDescent="0.25">
      <c r="A769" s="96">
        <f t="shared" si="244"/>
        <v>565</v>
      </c>
      <c r="B769" s="175"/>
      <c r="C769" s="176"/>
      <c r="D769" s="113"/>
      <c r="E769" s="115"/>
      <c r="F769" s="174"/>
      <c r="G769" s="114" t="str">
        <f t="shared" si="239"/>
        <v/>
      </c>
      <c r="H769" s="115"/>
      <c r="I769" s="115"/>
      <c r="J769" s="115"/>
      <c r="K769" s="115"/>
      <c r="L769" s="133" t="str">
        <f t="shared" si="240"/>
        <v/>
      </c>
      <c r="M769" s="116" t="str">
        <f>IF(L769="", "", L769/Veriler!$X$1)</f>
        <v/>
      </c>
      <c r="N769" s="116" t="str">
        <f>IF(F769&lt;&gt;"", "İthal Girdi", IF(Veriler!T769="", "", IF(Veriler!S769="H", "%0,5 üzerindedir", IF(Veriler!T769&gt;0.1, "%10 sınırı aşılmıştır.", "Uygun"))))</f>
        <v>%0,5 üzerindedir</v>
      </c>
      <c r="O769" s="116" t="str">
        <f t="shared" si="241"/>
        <v xml:space="preserve"> </v>
      </c>
      <c r="P769" s="117"/>
      <c r="Q769" s="118"/>
      <c r="R769" s="119" t="str">
        <f t="shared" si="242"/>
        <v/>
      </c>
      <c r="S769" s="133">
        <f>IFERROR(IF(M769&lt;=0.005,IF(F769="",L769,0),IF(F769&lt;&gt;"",0,IF(P769="",0,IF(P769="H",0,IF(Q769&lt;Veriler!$G$2,L769*Veriler!$G$2,L769*Q769)))))," ")</f>
        <v>0</v>
      </c>
      <c r="T769" s="133">
        <f>IF(Veriler!T769&lt;=0.1, S769, IF(AND(Veriler!T769&gt;0.1, F769="", P769="E"), IF(Q769&gt;Veriler!$G$2, Q769*S769, IF(Q769&lt;Veriler!$G$2, Veriler!$G$2*S769, Q769*S769)), 0))</f>
        <v>0</v>
      </c>
      <c r="U769" s="133" t="str">
        <f t="shared" si="243"/>
        <v xml:space="preserve"> </v>
      </c>
      <c r="V769" s="134" t="str">
        <f>IFERROR(IF(O769="%10 sınırı aşılmıştır.",L769-T769,IFERROR(IF(F769="",IF(S769=1,0,IF(L769-S769=0,"",L769-S769)),IF(Veriler!M769="",L769,IF(L769*Veriler!M769=0,"",L769*Veriler!M769))),L769)),0)</f>
        <v/>
      </c>
      <c r="W769" s="146"/>
      <c r="X769" s="146"/>
      <c r="Y769" s="146"/>
    </row>
    <row r="770" spans="1:25" s="99" customFormat="1" ht="54.75" customHeight="1" x14ac:dyDescent="0.25">
      <c r="A770" s="96">
        <f t="shared" si="244"/>
        <v>566</v>
      </c>
      <c r="B770" s="175"/>
      <c r="C770" s="176"/>
      <c r="D770" s="113"/>
      <c r="E770" s="115"/>
      <c r="F770" s="174"/>
      <c r="G770" s="114" t="str">
        <f t="shared" si="239"/>
        <v/>
      </c>
      <c r="H770" s="115"/>
      <c r="I770" s="115"/>
      <c r="J770" s="115"/>
      <c r="K770" s="115"/>
      <c r="L770" s="133" t="str">
        <f t="shared" si="240"/>
        <v/>
      </c>
      <c r="M770" s="116" t="str">
        <f>IF(L770="", "", L770/Veriler!$X$1)</f>
        <v/>
      </c>
      <c r="N770" s="116" t="str">
        <f>IF(F770&lt;&gt;"", "İthal Girdi", IF(Veriler!T770="", "", IF(Veriler!S770="H", "%0,5 üzerindedir", IF(Veriler!T770&gt;0.1, "%10 sınırı aşılmıştır.", "Uygun"))))</f>
        <v>%0,5 üzerindedir</v>
      </c>
      <c r="O770" s="116" t="str">
        <f t="shared" si="241"/>
        <v xml:space="preserve"> </v>
      </c>
      <c r="P770" s="117"/>
      <c r="Q770" s="118"/>
      <c r="R770" s="119" t="str">
        <f t="shared" si="242"/>
        <v/>
      </c>
      <c r="S770" s="133">
        <f>IFERROR(IF(M770&lt;=0.005,IF(F770="",L770,0),IF(F770&lt;&gt;"",0,IF(P770="",0,IF(P770="H",0,IF(Q770&lt;Veriler!$G$2,L770*Veriler!$G$2,L770*Q770)))))," ")</f>
        <v>0</v>
      </c>
      <c r="T770" s="133">
        <f>IF(Veriler!T770&lt;=0.1, S770, IF(AND(Veriler!T770&gt;0.1, F770="", P770="E"), IF(Q770&gt;Veriler!$G$2, Q770*S770, IF(Q770&lt;Veriler!$G$2, Veriler!$G$2*S770, Q770*S770)), 0))</f>
        <v>0</v>
      </c>
      <c r="U770" s="133" t="str">
        <f t="shared" si="243"/>
        <v xml:space="preserve"> </v>
      </c>
      <c r="V770" s="134" t="str">
        <f>IFERROR(IF(O770="%10 sınırı aşılmıştır.",L770-T770,IFERROR(IF(F770="",IF(S770=1,0,IF(L770-S770=0,"",L770-S770)),IF(Veriler!M770="",L770,IF(L770*Veriler!M770=0,"",L770*Veriler!M770))),L770)),0)</f>
        <v/>
      </c>
      <c r="W770" s="146"/>
      <c r="X770" s="146"/>
      <c r="Y770" s="146"/>
    </row>
    <row r="771" spans="1:25" s="99" customFormat="1" ht="54.75" customHeight="1" x14ac:dyDescent="0.25">
      <c r="A771" s="96">
        <f t="shared" si="244"/>
        <v>567</v>
      </c>
      <c r="B771" s="175"/>
      <c r="C771" s="176"/>
      <c r="D771" s="113"/>
      <c r="E771" s="115"/>
      <c r="F771" s="174"/>
      <c r="G771" s="114" t="str">
        <f t="shared" si="239"/>
        <v/>
      </c>
      <c r="H771" s="115"/>
      <c r="I771" s="115"/>
      <c r="J771" s="115"/>
      <c r="K771" s="115"/>
      <c r="L771" s="133" t="str">
        <f t="shared" si="240"/>
        <v/>
      </c>
      <c r="M771" s="116" t="str">
        <f>IF(L771="", "", L771/Veriler!$X$1)</f>
        <v/>
      </c>
      <c r="N771" s="116" t="str">
        <f>IF(F771&lt;&gt;"", "İthal Girdi", IF(Veriler!T771="", "", IF(Veriler!S771="H", "%0,5 üzerindedir", IF(Veriler!T771&gt;0.1, "%10 sınırı aşılmıştır.", "Uygun"))))</f>
        <v>%0,5 üzerindedir</v>
      </c>
      <c r="O771" s="116" t="str">
        <f t="shared" si="241"/>
        <v xml:space="preserve"> </v>
      </c>
      <c r="P771" s="117"/>
      <c r="Q771" s="118"/>
      <c r="R771" s="119" t="str">
        <f t="shared" si="242"/>
        <v/>
      </c>
      <c r="S771" s="133">
        <f>IFERROR(IF(M771&lt;=0.005,IF(F771="",L771,0),IF(F771&lt;&gt;"",0,IF(P771="",0,IF(P771="H",0,IF(Q771&lt;Veriler!$G$2,L771*Veriler!$G$2,L771*Q771)))))," ")</f>
        <v>0</v>
      </c>
      <c r="T771" s="133">
        <f>IF(Veriler!T771&lt;=0.1, S771, IF(AND(Veriler!T771&gt;0.1, F771="", P771="E"), IF(Q771&gt;Veriler!$G$2, Q771*S771, IF(Q771&lt;Veriler!$G$2, Veriler!$G$2*S771, Q771*S771)), 0))</f>
        <v>0</v>
      </c>
      <c r="U771" s="133" t="str">
        <f t="shared" si="243"/>
        <v xml:space="preserve"> </v>
      </c>
      <c r="V771" s="134" t="str">
        <f>IFERROR(IF(O771="%10 sınırı aşılmıştır.",L771-T771,IFERROR(IF(F771="",IF(S771=1,0,IF(L771-S771=0,"",L771-S771)),IF(Veriler!M771="",L771,IF(L771*Veriler!M771=0,"",L771*Veriler!M771))),L771)),0)</f>
        <v/>
      </c>
      <c r="W771" s="146"/>
      <c r="X771" s="146"/>
      <c r="Y771" s="146"/>
    </row>
    <row r="772" spans="1:25" s="99" customFormat="1" ht="54.75" customHeight="1" x14ac:dyDescent="0.25">
      <c r="A772" s="96">
        <f t="shared" si="244"/>
        <v>568</v>
      </c>
      <c r="B772" s="175"/>
      <c r="C772" s="176"/>
      <c r="D772" s="113"/>
      <c r="E772" s="115"/>
      <c r="F772" s="174"/>
      <c r="G772" s="114" t="str">
        <f t="shared" si="239"/>
        <v/>
      </c>
      <c r="H772" s="115"/>
      <c r="I772" s="115"/>
      <c r="J772" s="115"/>
      <c r="K772" s="115"/>
      <c r="L772" s="133" t="str">
        <f t="shared" si="240"/>
        <v/>
      </c>
      <c r="M772" s="116" t="str">
        <f>IF(L772="", "", L772/Veriler!$X$1)</f>
        <v/>
      </c>
      <c r="N772" s="116" t="str">
        <f>IF(F772&lt;&gt;"", "İthal Girdi", IF(Veriler!T772="", "", IF(Veriler!S772="H", "%0,5 üzerindedir", IF(Veriler!T772&gt;0.1, "%10 sınırı aşılmıştır.", "Uygun"))))</f>
        <v>%0,5 üzerindedir</v>
      </c>
      <c r="O772" s="116" t="str">
        <f t="shared" si="241"/>
        <v xml:space="preserve"> </v>
      </c>
      <c r="P772" s="117"/>
      <c r="Q772" s="118"/>
      <c r="R772" s="119" t="str">
        <f t="shared" si="242"/>
        <v/>
      </c>
      <c r="S772" s="133">
        <f>IFERROR(IF(M772&lt;=0.005,IF(F772="",L772,0),IF(F772&lt;&gt;"",0,IF(P772="",0,IF(P772="H",0,IF(Q772&lt;Veriler!$G$2,L772*Veriler!$G$2,L772*Q772)))))," ")</f>
        <v>0</v>
      </c>
      <c r="T772" s="133">
        <f>IF(Veriler!T772&lt;=0.1, S772, IF(AND(Veriler!T772&gt;0.1, F772="", P772="E"), IF(Q772&gt;Veriler!$G$2, Q772*S772, IF(Q772&lt;Veriler!$G$2, Veriler!$G$2*S772, Q772*S772)), 0))</f>
        <v>0</v>
      </c>
      <c r="U772" s="133" t="str">
        <f t="shared" si="243"/>
        <v xml:space="preserve"> </v>
      </c>
      <c r="V772" s="134" t="str">
        <f>IFERROR(IF(O772="%10 sınırı aşılmıştır.",L772-T772,IFERROR(IF(F772="",IF(S772=1,0,IF(L772-S772=0,"",L772-S772)),IF(Veriler!M772="",L772,IF(L772*Veriler!M772=0,"",L772*Veriler!M772))),L772)),0)</f>
        <v/>
      </c>
      <c r="W772" s="146"/>
      <c r="X772" s="146"/>
      <c r="Y772" s="146"/>
    </row>
    <row r="773" spans="1:25" s="99" customFormat="1" ht="54.75" customHeight="1" x14ac:dyDescent="0.25">
      <c r="A773" s="96">
        <f t="shared" si="244"/>
        <v>569</v>
      </c>
      <c r="B773" s="175"/>
      <c r="C773" s="176"/>
      <c r="D773" s="113"/>
      <c r="E773" s="115"/>
      <c r="F773" s="174"/>
      <c r="G773" s="114" t="str">
        <f t="shared" si="239"/>
        <v/>
      </c>
      <c r="H773" s="115"/>
      <c r="I773" s="115"/>
      <c r="J773" s="115"/>
      <c r="K773" s="115"/>
      <c r="L773" s="133" t="str">
        <f t="shared" si="240"/>
        <v/>
      </c>
      <c r="M773" s="116" t="str">
        <f>IF(L773="", "", L773/Veriler!$X$1)</f>
        <v/>
      </c>
      <c r="N773" s="116" t="str">
        <f>IF(F773&lt;&gt;"", "İthal Girdi", IF(Veriler!T773="", "", IF(Veriler!S773="H", "%0,5 üzerindedir", IF(Veriler!T773&gt;0.1, "%10 sınırı aşılmıştır.", "Uygun"))))</f>
        <v>%0,5 üzerindedir</v>
      </c>
      <c r="O773" s="116" t="str">
        <f t="shared" si="241"/>
        <v xml:space="preserve"> </v>
      </c>
      <c r="P773" s="117"/>
      <c r="Q773" s="118"/>
      <c r="R773" s="119" t="str">
        <f t="shared" si="242"/>
        <v/>
      </c>
      <c r="S773" s="133">
        <f>IFERROR(IF(M773&lt;=0.005,IF(F773="",L773,0),IF(F773&lt;&gt;"",0,IF(P773="",0,IF(P773="H",0,IF(Q773&lt;Veriler!$G$2,L773*Veriler!$G$2,L773*Q773)))))," ")</f>
        <v>0</v>
      </c>
      <c r="T773" s="133">
        <f>IF(Veriler!T773&lt;=0.1, S773, IF(AND(Veriler!T773&gt;0.1, F773="", P773="E"), IF(Q773&gt;Veriler!$G$2, Q773*S773, IF(Q773&lt;Veriler!$G$2, Veriler!$G$2*S773, Q773*S773)), 0))</f>
        <v>0</v>
      </c>
      <c r="U773" s="133" t="str">
        <f t="shared" si="243"/>
        <v xml:space="preserve"> </v>
      </c>
      <c r="V773" s="134" t="str">
        <f>IFERROR(IF(O773="%10 sınırı aşılmıştır.",L773-T773,IFERROR(IF(F773="",IF(S773=1,0,IF(L773-S773=0,"",L773-S773)),IF(Veriler!M773="",L773,IF(L773*Veriler!M773=0,"",L773*Veriler!M773))),L773)),0)</f>
        <v/>
      </c>
      <c r="W773" s="146"/>
      <c r="X773" s="146"/>
      <c r="Y773" s="146"/>
    </row>
    <row r="774" spans="1:25" s="99" customFormat="1" ht="54.75" customHeight="1" x14ac:dyDescent="0.25">
      <c r="A774" s="96">
        <f t="shared" si="244"/>
        <v>570</v>
      </c>
      <c r="B774" s="175"/>
      <c r="C774" s="176"/>
      <c r="D774" s="113"/>
      <c r="E774" s="115"/>
      <c r="F774" s="174"/>
      <c r="G774" s="114" t="str">
        <f t="shared" si="239"/>
        <v/>
      </c>
      <c r="H774" s="115"/>
      <c r="I774" s="115"/>
      <c r="J774" s="115"/>
      <c r="K774" s="115"/>
      <c r="L774" s="133" t="str">
        <f t="shared" si="240"/>
        <v/>
      </c>
      <c r="M774" s="116" t="str">
        <f>IF(L774="", "", L774/Veriler!$X$1)</f>
        <v/>
      </c>
      <c r="N774" s="116" t="str">
        <f>IF(F774&lt;&gt;"", "İthal Girdi", IF(Veriler!T774="", "", IF(Veriler!S774="H", "%0,5 üzerindedir", IF(Veriler!T774&gt;0.1, "%10 sınırı aşılmıştır.", "Uygun"))))</f>
        <v>%0,5 üzerindedir</v>
      </c>
      <c r="O774" s="116" t="str">
        <f t="shared" si="241"/>
        <v xml:space="preserve"> </v>
      </c>
      <c r="P774" s="117"/>
      <c r="Q774" s="118"/>
      <c r="R774" s="119" t="str">
        <f t="shared" si="242"/>
        <v/>
      </c>
      <c r="S774" s="133">
        <f>IFERROR(IF(M774&lt;=0.005,IF(F774="",L774,0),IF(F774&lt;&gt;"",0,IF(P774="",0,IF(P774="H",0,IF(Q774&lt;Veriler!$G$2,L774*Veriler!$G$2,L774*Q774)))))," ")</f>
        <v>0</v>
      </c>
      <c r="T774" s="133">
        <f>IF(Veriler!T774&lt;=0.1, S774, IF(AND(Veriler!T774&gt;0.1, F774="", P774="E"), IF(Q774&gt;Veriler!$G$2, Q774*S774, IF(Q774&lt;Veriler!$G$2, Veriler!$G$2*S774, Q774*S774)), 0))</f>
        <v>0</v>
      </c>
      <c r="U774" s="133" t="str">
        <f t="shared" si="243"/>
        <v xml:space="preserve"> </v>
      </c>
      <c r="V774" s="134" t="str">
        <f>IFERROR(IF(O774="%10 sınırı aşılmıştır.",L774-T774,IFERROR(IF(F774="",IF(S774=1,0,IF(L774-S774=0,"",L774-S774)),IF(Veriler!M774="",L774,IF(L774*Veriler!M774=0,"",L774*Veriler!M774))),L774)),0)</f>
        <v/>
      </c>
      <c r="W774" s="146"/>
      <c r="X774" s="146"/>
      <c r="Y774" s="146"/>
    </row>
    <row r="775" spans="1:25" s="99" customFormat="1" ht="54.75" customHeight="1" x14ac:dyDescent="0.25">
      <c r="A775" s="96">
        <f t="shared" si="244"/>
        <v>571</v>
      </c>
      <c r="B775" s="175"/>
      <c r="C775" s="176"/>
      <c r="D775" s="113"/>
      <c r="E775" s="115"/>
      <c r="F775" s="174"/>
      <c r="G775" s="114" t="str">
        <f t="shared" si="239"/>
        <v/>
      </c>
      <c r="H775" s="115"/>
      <c r="I775" s="115"/>
      <c r="J775" s="115"/>
      <c r="K775" s="115"/>
      <c r="L775" s="133" t="str">
        <f t="shared" si="240"/>
        <v/>
      </c>
      <c r="M775" s="116" t="str">
        <f>IF(L775="", "", L775/Veriler!$X$1)</f>
        <v/>
      </c>
      <c r="N775" s="116" t="str">
        <f>IF(F775&lt;&gt;"", "İthal Girdi", IF(Veriler!T775="", "", IF(Veriler!S775="H", "%0,5 üzerindedir", IF(Veriler!T775&gt;0.1, "%10 sınırı aşılmıştır.", "Uygun"))))</f>
        <v>%0,5 üzerindedir</v>
      </c>
      <c r="O775" s="116" t="str">
        <f t="shared" si="241"/>
        <v xml:space="preserve"> </v>
      </c>
      <c r="P775" s="117"/>
      <c r="Q775" s="118"/>
      <c r="R775" s="119" t="str">
        <f t="shared" si="242"/>
        <v/>
      </c>
      <c r="S775" s="133">
        <f>IFERROR(IF(M775&lt;=0.005,IF(F775="",L775,0),IF(F775&lt;&gt;"",0,IF(P775="",0,IF(P775="H",0,IF(Q775&lt;Veriler!$G$2,L775*Veriler!$G$2,L775*Q775)))))," ")</f>
        <v>0</v>
      </c>
      <c r="T775" s="133">
        <f>IF(Veriler!T775&lt;=0.1, S775, IF(AND(Veriler!T775&gt;0.1, F775="", P775="E"), IF(Q775&gt;Veriler!$G$2, Q775*S775, IF(Q775&lt;Veriler!$G$2, Veriler!$G$2*S775, Q775*S775)), 0))</f>
        <v>0</v>
      </c>
      <c r="U775" s="133" t="str">
        <f t="shared" si="243"/>
        <v xml:space="preserve"> </v>
      </c>
      <c r="V775" s="134" t="str">
        <f>IFERROR(IF(O775="%10 sınırı aşılmıştır.",L775-T775,IFERROR(IF(F775="",IF(S775=1,0,IF(L775-S775=0,"",L775-S775)),IF(Veriler!M775="",L775,IF(L775*Veriler!M775=0,"",L775*Veriler!M775))),L775)),0)</f>
        <v/>
      </c>
      <c r="W775" s="146"/>
      <c r="X775" s="146"/>
      <c r="Y775" s="146"/>
    </row>
    <row r="776" spans="1:25" s="99" customFormat="1" ht="54.75" customHeight="1" x14ac:dyDescent="0.25">
      <c r="A776" s="96">
        <f t="shared" si="244"/>
        <v>572</v>
      </c>
      <c r="B776" s="175"/>
      <c r="C776" s="176"/>
      <c r="D776" s="113"/>
      <c r="E776" s="115"/>
      <c r="F776" s="174"/>
      <c r="G776" s="114" t="str">
        <f t="shared" si="239"/>
        <v/>
      </c>
      <c r="H776" s="115"/>
      <c r="I776" s="115"/>
      <c r="J776" s="115"/>
      <c r="K776" s="115"/>
      <c r="L776" s="133" t="str">
        <f t="shared" si="240"/>
        <v/>
      </c>
      <c r="M776" s="116" t="str">
        <f>IF(L776="", "", L776/Veriler!$X$1)</f>
        <v/>
      </c>
      <c r="N776" s="116" t="str">
        <f>IF(F776&lt;&gt;"", "İthal Girdi", IF(Veriler!T776="", "", IF(Veriler!S776="H", "%0,5 üzerindedir", IF(Veriler!T776&gt;0.1, "%10 sınırı aşılmıştır.", "Uygun"))))</f>
        <v>%0,5 üzerindedir</v>
      </c>
      <c r="O776" s="116" t="str">
        <f t="shared" si="241"/>
        <v xml:space="preserve"> </v>
      </c>
      <c r="P776" s="117"/>
      <c r="Q776" s="118"/>
      <c r="R776" s="119" t="str">
        <f t="shared" si="242"/>
        <v/>
      </c>
      <c r="S776" s="133">
        <f>IFERROR(IF(M776&lt;=0.005,IF(F776="",L776,0),IF(F776&lt;&gt;"",0,IF(P776="",0,IF(P776="H",0,IF(Q776&lt;Veriler!$G$2,L776*Veriler!$G$2,L776*Q776)))))," ")</f>
        <v>0</v>
      </c>
      <c r="T776" s="133">
        <f>IF(Veriler!T776&lt;=0.1, S776, IF(AND(Veriler!T776&gt;0.1, F776="", P776="E"), IF(Q776&gt;Veriler!$G$2, Q776*S776, IF(Q776&lt;Veriler!$G$2, Veriler!$G$2*S776, Q776*S776)), 0))</f>
        <v>0</v>
      </c>
      <c r="U776" s="133" t="str">
        <f t="shared" si="243"/>
        <v xml:space="preserve"> </v>
      </c>
      <c r="V776" s="134" t="str">
        <f>IFERROR(IF(O776="%10 sınırı aşılmıştır.",L776-T776,IFERROR(IF(F776="",IF(S776=1,0,IF(L776-S776=0,"",L776-S776)),IF(Veriler!M776="",L776,IF(L776*Veriler!M776=0,"",L776*Veriler!M776))),L776)),0)</f>
        <v/>
      </c>
      <c r="W776" s="146"/>
      <c r="X776" s="146"/>
      <c r="Y776" s="146"/>
    </row>
    <row r="777" spans="1:25" s="99" customFormat="1" ht="54.75" customHeight="1" x14ac:dyDescent="0.25">
      <c r="A777" s="96">
        <f t="shared" si="244"/>
        <v>573</v>
      </c>
      <c r="B777" s="175"/>
      <c r="C777" s="176"/>
      <c r="D777" s="113"/>
      <c r="E777" s="115"/>
      <c r="F777" s="174"/>
      <c r="G777" s="114" t="str">
        <f t="shared" si="239"/>
        <v/>
      </c>
      <c r="H777" s="115"/>
      <c r="I777" s="115"/>
      <c r="J777" s="115"/>
      <c r="K777" s="115"/>
      <c r="L777" s="133" t="str">
        <f t="shared" si="240"/>
        <v/>
      </c>
      <c r="M777" s="116" t="str">
        <f>IF(L777="", "", L777/Veriler!$X$1)</f>
        <v/>
      </c>
      <c r="N777" s="116" t="str">
        <f>IF(F777&lt;&gt;"", "İthal Girdi", IF(Veriler!T777="", "", IF(Veriler!S777="H", "%0,5 üzerindedir", IF(Veriler!T777&gt;0.1, "%10 sınırı aşılmıştır.", "Uygun"))))</f>
        <v>%0,5 üzerindedir</v>
      </c>
      <c r="O777" s="116" t="str">
        <f t="shared" si="241"/>
        <v xml:space="preserve"> </v>
      </c>
      <c r="P777" s="117"/>
      <c r="Q777" s="118"/>
      <c r="R777" s="119" t="str">
        <f t="shared" si="242"/>
        <v/>
      </c>
      <c r="S777" s="133">
        <f>IFERROR(IF(M777&lt;=0.005,IF(F777="",L777,0),IF(F777&lt;&gt;"",0,IF(P777="",0,IF(P777="H",0,IF(Q777&lt;Veriler!$G$2,L777*Veriler!$G$2,L777*Q777)))))," ")</f>
        <v>0</v>
      </c>
      <c r="T777" s="133">
        <f>IF(Veriler!T777&lt;=0.1, S777, IF(AND(Veriler!T777&gt;0.1, F777="", P777="E"), IF(Q777&gt;Veriler!$G$2, Q777*S777, IF(Q777&lt;Veriler!$G$2, Veriler!$G$2*S777, Q777*S777)), 0))</f>
        <v>0</v>
      </c>
      <c r="U777" s="133" t="str">
        <f t="shared" si="243"/>
        <v xml:space="preserve"> </v>
      </c>
      <c r="V777" s="134" t="str">
        <f>IFERROR(IF(O777="%10 sınırı aşılmıştır.",L777-T777,IFERROR(IF(F777="",IF(S777=1,0,IF(L777-S777=0,"",L777-S777)),IF(Veriler!M777="",L777,IF(L777*Veriler!M777=0,"",L777*Veriler!M777))),L777)),0)</f>
        <v/>
      </c>
      <c r="W777" s="146"/>
      <c r="X777" s="146"/>
      <c r="Y777" s="146"/>
    </row>
    <row r="778" spans="1:25" s="99" customFormat="1" ht="54.75" customHeight="1" x14ac:dyDescent="0.25">
      <c r="A778" s="96">
        <f t="shared" si="244"/>
        <v>574</v>
      </c>
      <c r="B778" s="175"/>
      <c r="C778" s="176"/>
      <c r="D778" s="113"/>
      <c r="E778" s="115"/>
      <c r="F778" s="174"/>
      <c r="G778" s="114" t="str">
        <f t="shared" si="239"/>
        <v/>
      </c>
      <c r="H778" s="115"/>
      <c r="I778" s="115"/>
      <c r="J778" s="115"/>
      <c r="K778" s="115"/>
      <c r="L778" s="133" t="str">
        <f t="shared" si="240"/>
        <v/>
      </c>
      <c r="M778" s="116" t="str">
        <f>IF(L778="", "", L778/Veriler!$X$1)</f>
        <v/>
      </c>
      <c r="N778" s="116" t="str">
        <f>IF(F778&lt;&gt;"", "İthal Girdi", IF(Veriler!T778="", "", IF(Veriler!S778="H", "%0,5 üzerindedir", IF(Veriler!T778&gt;0.1, "%10 sınırı aşılmıştır.", "Uygun"))))</f>
        <v>%0,5 üzerindedir</v>
      </c>
      <c r="O778" s="116" t="str">
        <f t="shared" si="241"/>
        <v xml:space="preserve"> </v>
      </c>
      <c r="P778" s="117"/>
      <c r="Q778" s="118"/>
      <c r="R778" s="119" t="str">
        <f t="shared" si="242"/>
        <v/>
      </c>
      <c r="S778" s="133">
        <f>IFERROR(IF(M778&lt;=0.005,IF(F778="",L778,0),IF(F778&lt;&gt;"",0,IF(P778="",0,IF(P778="H",0,IF(Q778&lt;Veriler!$G$2,L778*Veriler!$G$2,L778*Q778)))))," ")</f>
        <v>0</v>
      </c>
      <c r="T778" s="133">
        <f>IF(Veriler!T778&lt;=0.1, S778, IF(AND(Veriler!T778&gt;0.1, F778="", P778="E"), IF(Q778&gt;Veriler!$G$2, Q778*S778, IF(Q778&lt;Veriler!$G$2, Veriler!$G$2*S778, Q778*S778)), 0))</f>
        <v>0</v>
      </c>
      <c r="U778" s="133" t="str">
        <f t="shared" si="243"/>
        <v xml:space="preserve"> </v>
      </c>
      <c r="V778" s="134" t="str">
        <f>IFERROR(IF(O778="%10 sınırı aşılmıştır.",L778-T778,IFERROR(IF(F778="",IF(S778=1,0,IF(L778-S778=0,"",L778-S778)),IF(Veriler!M778="",L778,IF(L778*Veriler!M778=0,"",L778*Veriler!M778))),L778)),0)</f>
        <v/>
      </c>
      <c r="W778" s="146"/>
      <c r="X778" s="146"/>
      <c r="Y778" s="146"/>
    </row>
    <row r="779" spans="1:25" s="99" customFormat="1" ht="36" hidden="1" customHeight="1" x14ac:dyDescent="0.25">
      <c r="A779" s="101"/>
      <c r="B779" s="191" t="s">
        <v>16</v>
      </c>
      <c r="C779" s="176"/>
      <c r="D779" s="120"/>
      <c r="E779" s="171"/>
      <c r="F779" s="172"/>
      <c r="G779" s="121"/>
      <c r="H779" s="115"/>
      <c r="I779" s="115"/>
      <c r="J779" s="115"/>
      <c r="K779" s="115"/>
      <c r="L779" s="121"/>
      <c r="M779" s="121"/>
      <c r="N779" s="121"/>
      <c r="O779" s="121"/>
      <c r="P779" s="120"/>
      <c r="Q779" s="120"/>
      <c r="R779" s="183"/>
      <c r="S779" s="184"/>
      <c r="T779" s="121"/>
      <c r="U779" s="121"/>
      <c r="V779" s="121"/>
      <c r="W779" s="146"/>
      <c r="X779" s="146"/>
      <c r="Y779" s="146"/>
    </row>
    <row r="780" spans="1:25" s="99" customFormat="1" ht="54.75" customHeight="1" x14ac:dyDescent="0.25">
      <c r="A780" s="96">
        <f>A778+1</f>
        <v>575</v>
      </c>
      <c r="B780" s="175"/>
      <c r="C780" s="176"/>
      <c r="D780" s="113"/>
      <c r="E780" s="115"/>
      <c r="F780" s="174"/>
      <c r="G780" s="114" t="str">
        <f t="shared" ref="G780:G793" si="245">IF(AND(F780&lt;&gt;"",V780&lt;&gt;"",L780&lt;&gt;0),V780/L780,"")</f>
        <v/>
      </c>
      <c r="H780" s="115"/>
      <c r="I780" s="115"/>
      <c r="J780" s="115"/>
      <c r="K780" s="115"/>
      <c r="L780" s="133" t="str">
        <f t="shared" ref="L780:L793" si="246">IF(AND(H780&lt;&gt;0, J780&lt;&gt;0, K780&lt;&gt;0), H780*J780*K780, "")</f>
        <v/>
      </c>
      <c r="M780" s="116" t="str">
        <f>IF(L780="", "", L780/Veriler!$X$1)</f>
        <v/>
      </c>
      <c r="N780" s="116" t="str">
        <f>IF(F780&lt;&gt;"", "İthal Girdi", IF(Veriler!T780="", "", IF(Veriler!S780="H", "%0,5 üzerindedir", IF(Veriler!T780&gt;0.1, "%10 sınırı aşılmıştır.", "Uygun"))))</f>
        <v>%0,5 üzerindedir</v>
      </c>
      <c r="O780" s="116" t="str">
        <f t="shared" ref="O780:O793" si="247">IF(M780=""," ",N780)</f>
        <v xml:space="preserve"> </v>
      </c>
      <c r="P780" s="117"/>
      <c r="Q780" s="118"/>
      <c r="R780" s="119" t="str">
        <f t="shared" ref="R780:R793" si="248">IFERROR(IF(AND(T780&lt;&gt;"",L780&lt;&gt;"",L780&lt;&gt;0,T780&lt;&gt;0),T780/L780,"")," ")</f>
        <v/>
      </c>
      <c r="S780" s="133">
        <f>IFERROR(IF(M780&lt;=0.005,IF(F780="",L780,0),IF(F780&lt;&gt;"",0,IF(P780="",0,IF(P780="H",0,IF(Q780&lt;Veriler!$G$2,L780*Veriler!$G$2,L780*Q780)))))," ")</f>
        <v>0</v>
      </c>
      <c r="T780" s="133">
        <f>IF(Veriler!T780&lt;=0.1, S780, IF(AND(Veriler!T780&gt;0.1, F780="", P780="E"), IF(Q780&gt;Veriler!$G$2, Q780*S780, IF(Q780&lt;Veriler!$G$2, Veriler!$G$2*S780, Q780*S780)), 0))</f>
        <v>0</v>
      </c>
      <c r="U780" s="133" t="str">
        <f t="shared" ref="U780:U793" si="249">IF(T780=0," ",T780)</f>
        <v xml:space="preserve"> </v>
      </c>
      <c r="V780" s="134" t="str">
        <f>IFERROR(IF(O780="%10 sınırı aşılmıştır.",L780-T780,IFERROR(IF(F780="",IF(S780=1,0,IF(L780-S780=0,"",L780-S780)),IF(Veriler!M780="",L780,IF(L780*Veriler!M780=0,"",L780*Veriler!M780))),L780)),0)</f>
        <v/>
      </c>
      <c r="W780" s="146"/>
      <c r="X780" s="146"/>
      <c r="Y780" s="146"/>
    </row>
    <row r="781" spans="1:25" s="99" customFormat="1" ht="54.75" customHeight="1" x14ac:dyDescent="0.25">
      <c r="A781" s="96">
        <f t="shared" ref="A781:A793" si="250">A780+1</f>
        <v>576</v>
      </c>
      <c r="B781" s="175"/>
      <c r="C781" s="176"/>
      <c r="D781" s="113"/>
      <c r="E781" s="115"/>
      <c r="F781" s="174"/>
      <c r="G781" s="114" t="str">
        <f t="shared" si="245"/>
        <v/>
      </c>
      <c r="H781" s="115"/>
      <c r="I781" s="115"/>
      <c r="J781" s="115"/>
      <c r="K781" s="115"/>
      <c r="L781" s="133" t="str">
        <f t="shared" si="246"/>
        <v/>
      </c>
      <c r="M781" s="116" t="str">
        <f>IF(L781="", "", L781/Veriler!$X$1)</f>
        <v/>
      </c>
      <c r="N781" s="116" t="str">
        <f>IF(F781&lt;&gt;"", "İthal Girdi", IF(Veriler!T781="", "", IF(Veriler!S781="H", "%0,5 üzerindedir", IF(Veriler!T781&gt;0.1, "%10 sınırı aşılmıştır.", "Uygun"))))</f>
        <v>%0,5 üzerindedir</v>
      </c>
      <c r="O781" s="116" t="str">
        <f t="shared" si="247"/>
        <v xml:space="preserve"> </v>
      </c>
      <c r="P781" s="117"/>
      <c r="Q781" s="118"/>
      <c r="R781" s="119" t="str">
        <f t="shared" si="248"/>
        <v/>
      </c>
      <c r="S781" s="133">
        <f>IFERROR(IF(M781&lt;=0.005,IF(F781="",L781,0),IF(F781&lt;&gt;"",0,IF(P781="",0,IF(P781="H",0,IF(Q781&lt;Veriler!$G$2,L781*Veriler!$G$2,L781*Q781)))))," ")</f>
        <v>0</v>
      </c>
      <c r="T781" s="133">
        <f>IF(Veriler!T781&lt;=0.1, S781, IF(AND(Veriler!T781&gt;0.1, F781="", P781="E"), IF(Q781&gt;Veriler!$G$2, Q781*S781, IF(Q781&lt;Veriler!$G$2, Veriler!$G$2*S781, Q781*S781)), 0))</f>
        <v>0</v>
      </c>
      <c r="U781" s="133" t="str">
        <f t="shared" si="249"/>
        <v xml:space="preserve"> </v>
      </c>
      <c r="V781" s="134" t="str">
        <f>IFERROR(IF(O781="%10 sınırı aşılmıştır.",L781-T781,IFERROR(IF(F781="",IF(S781=1,0,IF(L781-S781=0,"",L781-S781)),IF(Veriler!M781="",L781,IF(L781*Veriler!M781=0,"",L781*Veriler!M781))),L781)),0)</f>
        <v/>
      </c>
      <c r="W781" s="146"/>
      <c r="X781" s="146"/>
      <c r="Y781" s="146"/>
    </row>
    <row r="782" spans="1:25" s="99" customFormat="1" ht="54.75" customHeight="1" x14ac:dyDescent="0.25">
      <c r="A782" s="96">
        <f t="shared" si="250"/>
        <v>577</v>
      </c>
      <c r="B782" s="175"/>
      <c r="C782" s="176"/>
      <c r="D782" s="113"/>
      <c r="E782" s="115"/>
      <c r="F782" s="174"/>
      <c r="G782" s="114" t="str">
        <f t="shared" si="245"/>
        <v/>
      </c>
      <c r="H782" s="115"/>
      <c r="I782" s="115"/>
      <c r="J782" s="115"/>
      <c r="K782" s="115"/>
      <c r="L782" s="133" t="str">
        <f t="shared" si="246"/>
        <v/>
      </c>
      <c r="M782" s="116" t="str">
        <f>IF(L782="", "", L782/Veriler!$X$1)</f>
        <v/>
      </c>
      <c r="N782" s="116" t="str">
        <f>IF(F782&lt;&gt;"", "İthal Girdi", IF(Veriler!T782="", "", IF(Veriler!S782="H", "%0,5 üzerindedir", IF(Veriler!T782&gt;0.1, "%10 sınırı aşılmıştır.", "Uygun"))))</f>
        <v>%0,5 üzerindedir</v>
      </c>
      <c r="O782" s="116" t="str">
        <f t="shared" si="247"/>
        <v xml:space="preserve"> </v>
      </c>
      <c r="P782" s="117"/>
      <c r="Q782" s="118"/>
      <c r="R782" s="119" t="str">
        <f t="shared" si="248"/>
        <v/>
      </c>
      <c r="S782" s="133">
        <f>IFERROR(IF(M782&lt;=0.005,IF(F782="",L782,0),IF(F782&lt;&gt;"",0,IF(P782="",0,IF(P782="H",0,IF(Q782&lt;Veriler!$G$2,L782*Veriler!$G$2,L782*Q782)))))," ")</f>
        <v>0</v>
      </c>
      <c r="T782" s="133">
        <f>IF(Veriler!T782&lt;=0.1, S782, IF(AND(Veriler!T782&gt;0.1, F782="", P782="E"), IF(Q782&gt;Veriler!$G$2, Q782*S782, IF(Q782&lt;Veriler!$G$2, Veriler!$G$2*S782, Q782*S782)), 0))</f>
        <v>0</v>
      </c>
      <c r="U782" s="133" t="str">
        <f t="shared" si="249"/>
        <v xml:space="preserve"> </v>
      </c>
      <c r="V782" s="134" t="str">
        <f>IFERROR(IF(O782="%10 sınırı aşılmıştır.",L782-T782,IFERROR(IF(F782="",IF(S782=1,0,IF(L782-S782=0,"",L782-S782)),IF(Veriler!M782="",L782,IF(L782*Veriler!M782=0,"",L782*Veriler!M782))),L782)),0)</f>
        <v/>
      </c>
      <c r="W782" s="146"/>
      <c r="X782" s="146"/>
      <c r="Y782" s="146"/>
    </row>
    <row r="783" spans="1:25" s="99" customFormat="1" ht="54.75" customHeight="1" x14ac:dyDescent="0.25">
      <c r="A783" s="96">
        <f t="shared" si="250"/>
        <v>578</v>
      </c>
      <c r="B783" s="175"/>
      <c r="C783" s="176"/>
      <c r="D783" s="113"/>
      <c r="E783" s="115"/>
      <c r="F783" s="174"/>
      <c r="G783" s="114" t="str">
        <f t="shared" si="245"/>
        <v/>
      </c>
      <c r="H783" s="115"/>
      <c r="I783" s="115"/>
      <c r="J783" s="115"/>
      <c r="K783" s="115"/>
      <c r="L783" s="133" t="str">
        <f t="shared" si="246"/>
        <v/>
      </c>
      <c r="M783" s="116" t="str">
        <f>IF(L783="", "", L783/Veriler!$X$1)</f>
        <v/>
      </c>
      <c r="N783" s="116" t="str">
        <f>IF(F783&lt;&gt;"", "İthal Girdi", IF(Veriler!T783="", "", IF(Veriler!S783="H", "%0,5 üzerindedir", IF(Veriler!T783&gt;0.1, "%10 sınırı aşılmıştır.", "Uygun"))))</f>
        <v>%0,5 üzerindedir</v>
      </c>
      <c r="O783" s="116" t="str">
        <f t="shared" si="247"/>
        <v xml:space="preserve"> </v>
      </c>
      <c r="P783" s="117"/>
      <c r="Q783" s="118"/>
      <c r="R783" s="119" t="str">
        <f t="shared" si="248"/>
        <v/>
      </c>
      <c r="S783" s="133">
        <f>IFERROR(IF(M783&lt;=0.005,IF(F783="",L783,0),IF(F783&lt;&gt;"",0,IF(P783="",0,IF(P783="H",0,IF(Q783&lt;Veriler!$G$2,L783*Veriler!$G$2,L783*Q783)))))," ")</f>
        <v>0</v>
      </c>
      <c r="T783" s="133">
        <f>IF(Veriler!T783&lt;=0.1, S783, IF(AND(Veriler!T783&gt;0.1, F783="", P783="E"), IF(Q783&gt;Veriler!$G$2, Q783*S783, IF(Q783&lt;Veriler!$G$2, Veriler!$G$2*S783, Q783*S783)), 0))</f>
        <v>0</v>
      </c>
      <c r="U783" s="133" t="str">
        <f t="shared" si="249"/>
        <v xml:space="preserve"> </v>
      </c>
      <c r="V783" s="134" t="str">
        <f>IFERROR(IF(O783="%10 sınırı aşılmıştır.",L783-T783,IFERROR(IF(F783="",IF(S783=1,0,IF(L783-S783=0,"",L783-S783)),IF(Veriler!M783="",L783,IF(L783*Veriler!M783=0,"",L783*Veriler!M783))),L783)),0)</f>
        <v/>
      </c>
      <c r="W783" s="146"/>
      <c r="X783" s="146"/>
      <c r="Y783" s="146"/>
    </row>
    <row r="784" spans="1:25" s="99" customFormat="1" ht="54.75" customHeight="1" x14ac:dyDescent="0.25">
      <c r="A784" s="96">
        <f t="shared" si="250"/>
        <v>579</v>
      </c>
      <c r="B784" s="175"/>
      <c r="C784" s="176"/>
      <c r="D784" s="113"/>
      <c r="E784" s="115"/>
      <c r="F784" s="174"/>
      <c r="G784" s="114" t="str">
        <f t="shared" si="245"/>
        <v/>
      </c>
      <c r="H784" s="115"/>
      <c r="I784" s="115"/>
      <c r="J784" s="115"/>
      <c r="K784" s="115"/>
      <c r="L784" s="133" t="str">
        <f t="shared" si="246"/>
        <v/>
      </c>
      <c r="M784" s="116" t="str">
        <f>IF(L784="", "", L784/Veriler!$X$1)</f>
        <v/>
      </c>
      <c r="N784" s="116" t="str">
        <f>IF(F784&lt;&gt;"", "İthal Girdi", IF(Veriler!T784="", "", IF(Veriler!S784="H", "%0,5 üzerindedir", IF(Veriler!T784&gt;0.1, "%10 sınırı aşılmıştır.", "Uygun"))))</f>
        <v>%0,5 üzerindedir</v>
      </c>
      <c r="O784" s="116" t="str">
        <f t="shared" si="247"/>
        <v xml:space="preserve"> </v>
      </c>
      <c r="P784" s="117"/>
      <c r="Q784" s="118"/>
      <c r="R784" s="119" t="str">
        <f t="shared" si="248"/>
        <v/>
      </c>
      <c r="S784" s="133">
        <f>IFERROR(IF(M784&lt;=0.005,IF(F784="",L784,0),IF(F784&lt;&gt;"",0,IF(P784="",0,IF(P784="H",0,IF(Q784&lt;Veriler!$G$2,L784*Veriler!$G$2,L784*Q784)))))," ")</f>
        <v>0</v>
      </c>
      <c r="T784" s="133">
        <f>IF(Veriler!T784&lt;=0.1, S784, IF(AND(Veriler!T784&gt;0.1, F784="", P784="E"), IF(Q784&gt;Veriler!$G$2, Q784*S784, IF(Q784&lt;Veriler!$G$2, Veriler!$G$2*S784, Q784*S784)), 0))</f>
        <v>0</v>
      </c>
      <c r="U784" s="133" t="str">
        <f t="shared" si="249"/>
        <v xml:space="preserve"> </v>
      </c>
      <c r="V784" s="134" t="str">
        <f>IFERROR(IF(O784="%10 sınırı aşılmıştır.",L784-T784,IFERROR(IF(F784="",IF(S784=1,0,IF(L784-S784=0,"",L784-S784)),IF(Veriler!M784="",L784,IF(L784*Veriler!M784=0,"",L784*Veriler!M784))),L784)),0)</f>
        <v/>
      </c>
      <c r="W784" s="146"/>
      <c r="X784" s="146"/>
      <c r="Y784" s="146"/>
    </row>
    <row r="785" spans="1:25" s="99" customFormat="1" ht="54.75" customHeight="1" x14ac:dyDescent="0.25">
      <c r="A785" s="96">
        <f t="shared" si="250"/>
        <v>580</v>
      </c>
      <c r="B785" s="175"/>
      <c r="C785" s="176"/>
      <c r="D785" s="113"/>
      <c r="E785" s="115"/>
      <c r="F785" s="174"/>
      <c r="G785" s="114" t="str">
        <f t="shared" si="245"/>
        <v/>
      </c>
      <c r="H785" s="115"/>
      <c r="I785" s="115"/>
      <c r="J785" s="115"/>
      <c r="K785" s="115"/>
      <c r="L785" s="133" t="str">
        <f t="shared" si="246"/>
        <v/>
      </c>
      <c r="M785" s="116" t="str">
        <f>IF(L785="", "", L785/Veriler!$X$1)</f>
        <v/>
      </c>
      <c r="N785" s="116" t="str">
        <f>IF(F785&lt;&gt;"", "İthal Girdi", IF(Veriler!T785="", "", IF(Veriler!S785="H", "%0,5 üzerindedir", IF(Veriler!T785&gt;0.1, "%10 sınırı aşılmıştır.", "Uygun"))))</f>
        <v>%0,5 üzerindedir</v>
      </c>
      <c r="O785" s="116" t="str">
        <f t="shared" si="247"/>
        <v xml:space="preserve"> </v>
      </c>
      <c r="P785" s="117"/>
      <c r="Q785" s="118"/>
      <c r="R785" s="119" t="str">
        <f t="shared" si="248"/>
        <v/>
      </c>
      <c r="S785" s="133">
        <f>IFERROR(IF(M785&lt;=0.005,IF(F785="",L785,0),IF(F785&lt;&gt;"",0,IF(P785="",0,IF(P785="H",0,IF(Q785&lt;Veriler!$G$2,L785*Veriler!$G$2,L785*Q785)))))," ")</f>
        <v>0</v>
      </c>
      <c r="T785" s="133">
        <f>IF(Veriler!T785&lt;=0.1, S785, IF(AND(Veriler!T785&gt;0.1, F785="", P785="E"), IF(Q785&gt;Veriler!$G$2, Q785*S785, IF(Q785&lt;Veriler!$G$2, Veriler!$G$2*S785, Q785*S785)), 0))</f>
        <v>0</v>
      </c>
      <c r="U785" s="133" t="str">
        <f t="shared" si="249"/>
        <v xml:space="preserve"> </v>
      </c>
      <c r="V785" s="134" t="str">
        <f>IFERROR(IF(O785="%10 sınırı aşılmıştır.",L785-T785,IFERROR(IF(F785="",IF(S785=1,0,IF(L785-S785=0,"",L785-S785)),IF(Veriler!M785="",L785,IF(L785*Veriler!M785=0,"",L785*Veriler!M785))),L785)),0)</f>
        <v/>
      </c>
      <c r="W785" s="146"/>
      <c r="X785" s="146"/>
      <c r="Y785" s="146"/>
    </row>
    <row r="786" spans="1:25" s="99" customFormat="1" ht="54.75" customHeight="1" x14ac:dyDescent="0.25">
      <c r="A786" s="96">
        <f t="shared" si="250"/>
        <v>581</v>
      </c>
      <c r="B786" s="175"/>
      <c r="C786" s="176"/>
      <c r="D786" s="113"/>
      <c r="E786" s="115"/>
      <c r="F786" s="174"/>
      <c r="G786" s="114" t="str">
        <f t="shared" si="245"/>
        <v/>
      </c>
      <c r="H786" s="115"/>
      <c r="I786" s="115"/>
      <c r="J786" s="115"/>
      <c r="K786" s="115"/>
      <c r="L786" s="133" t="str">
        <f t="shared" si="246"/>
        <v/>
      </c>
      <c r="M786" s="116" t="str">
        <f>IF(L786="", "", L786/Veriler!$X$1)</f>
        <v/>
      </c>
      <c r="N786" s="116" t="str">
        <f>IF(F786&lt;&gt;"", "İthal Girdi", IF(Veriler!T786="", "", IF(Veriler!S786="H", "%0,5 üzerindedir", IF(Veriler!T786&gt;0.1, "%10 sınırı aşılmıştır.", "Uygun"))))</f>
        <v>%0,5 üzerindedir</v>
      </c>
      <c r="O786" s="116" t="str">
        <f t="shared" si="247"/>
        <v xml:space="preserve"> </v>
      </c>
      <c r="P786" s="117"/>
      <c r="Q786" s="118"/>
      <c r="R786" s="119" t="str">
        <f t="shared" si="248"/>
        <v/>
      </c>
      <c r="S786" s="133">
        <f>IFERROR(IF(M786&lt;=0.005,IF(F786="",L786,0),IF(F786&lt;&gt;"",0,IF(P786="",0,IF(P786="H",0,IF(Q786&lt;Veriler!$G$2,L786*Veriler!$G$2,L786*Q786)))))," ")</f>
        <v>0</v>
      </c>
      <c r="T786" s="133">
        <f>IF(Veriler!T786&lt;=0.1, S786, IF(AND(Veriler!T786&gt;0.1, F786="", P786="E"), IF(Q786&gt;Veriler!$G$2, Q786*S786, IF(Q786&lt;Veriler!$G$2, Veriler!$G$2*S786, Q786*S786)), 0))</f>
        <v>0</v>
      </c>
      <c r="U786" s="133" t="str">
        <f t="shared" si="249"/>
        <v xml:space="preserve"> </v>
      </c>
      <c r="V786" s="134" t="str">
        <f>IFERROR(IF(O786="%10 sınırı aşılmıştır.",L786-T786,IFERROR(IF(F786="",IF(S786=1,0,IF(L786-S786=0,"",L786-S786)),IF(Veriler!M786="",L786,IF(L786*Veriler!M786=0,"",L786*Veriler!M786))),L786)),0)</f>
        <v/>
      </c>
      <c r="W786" s="146"/>
      <c r="X786" s="146"/>
      <c r="Y786" s="146"/>
    </row>
    <row r="787" spans="1:25" s="99" customFormat="1" ht="54.75" customHeight="1" x14ac:dyDescent="0.25">
      <c r="A787" s="96">
        <f t="shared" si="250"/>
        <v>582</v>
      </c>
      <c r="B787" s="175"/>
      <c r="C787" s="176"/>
      <c r="D787" s="113"/>
      <c r="E787" s="115"/>
      <c r="F787" s="174"/>
      <c r="G787" s="114" t="str">
        <f t="shared" si="245"/>
        <v/>
      </c>
      <c r="H787" s="115"/>
      <c r="I787" s="115"/>
      <c r="J787" s="115"/>
      <c r="K787" s="115"/>
      <c r="L787" s="133" t="str">
        <f t="shared" si="246"/>
        <v/>
      </c>
      <c r="M787" s="116" t="str">
        <f>IF(L787="", "", L787/Veriler!$X$1)</f>
        <v/>
      </c>
      <c r="N787" s="116" t="str">
        <f>IF(F787&lt;&gt;"", "İthal Girdi", IF(Veriler!T787="", "", IF(Veriler!S787="H", "%0,5 üzerindedir", IF(Veriler!T787&gt;0.1, "%10 sınırı aşılmıştır.", "Uygun"))))</f>
        <v>%0,5 üzerindedir</v>
      </c>
      <c r="O787" s="116" t="str">
        <f t="shared" si="247"/>
        <v xml:space="preserve"> </v>
      </c>
      <c r="P787" s="117"/>
      <c r="Q787" s="118"/>
      <c r="R787" s="119" t="str">
        <f t="shared" si="248"/>
        <v/>
      </c>
      <c r="S787" s="133">
        <f>IFERROR(IF(M787&lt;=0.005,IF(F787="",L787,0),IF(F787&lt;&gt;"",0,IF(P787="",0,IF(P787="H",0,IF(Q787&lt;Veriler!$G$2,L787*Veriler!$G$2,L787*Q787)))))," ")</f>
        <v>0</v>
      </c>
      <c r="T787" s="133">
        <f>IF(Veriler!T787&lt;=0.1, S787, IF(AND(Veriler!T787&gt;0.1, F787="", P787="E"), IF(Q787&gt;Veriler!$G$2, Q787*S787, IF(Q787&lt;Veriler!$G$2, Veriler!$G$2*S787, Q787*S787)), 0))</f>
        <v>0</v>
      </c>
      <c r="U787" s="133" t="str">
        <f t="shared" si="249"/>
        <v xml:space="preserve"> </v>
      </c>
      <c r="V787" s="134" t="str">
        <f>IFERROR(IF(O787="%10 sınırı aşılmıştır.",L787-T787,IFERROR(IF(F787="",IF(S787=1,0,IF(L787-S787=0,"",L787-S787)),IF(Veriler!M787="",L787,IF(L787*Veriler!M787=0,"",L787*Veriler!M787))),L787)),0)</f>
        <v/>
      </c>
      <c r="W787" s="146"/>
      <c r="X787" s="146"/>
      <c r="Y787" s="146"/>
    </row>
    <row r="788" spans="1:25" s="99" customFormat="1" ht="54.75" customHeight="1" x14ac:dyDescent="0.25">
      <c r="A788" s="96">
        <f t="shared" si="250"/>
        <v>583</v>
      </c>
      <c r="B788" s="175"/>
      <c r="C788" s="176"/>
      <c r="D788" s="113"/>
      <c r="E788" s="115"/>
      <c r="F788" s="174"/>
      <c r="G788" s="114" t="str">
        <f t="shared" si="245"/>
        <v/>
      </c>
      <c r="H788" s="115"/>
      <c r="I788" s="115"/>
      <c r="J788" s="115"/>
      <c r="K788" s="115"/>
      <c r="L788" s="133" t="str">
        <f t="shared" si="246"/>
        <v/>
      </c>
      <c r="M788" s="116" t="str">
        <f>IF(L788="", "", L788/Veriler!$X$1)</f>
        <v/>
      </c>
      <c r="N788" s="116" t="str">
        <f>IF(F788&lt;&gt;"", "İthal Girdi", IF(Veriler!T788="", "", IF(Veriler!S788="H", "%0,5 üzerindedir", IF(Veriler!T788&gt;0.1, "%10 sınırı aşılmıştır.", "Uygun"))))</f>
        <v>%0,5 üzerindedir</v>
      </c>
      <c r="O788" s="116" t="str">
        <f t="shared" si="247"/>
        <v xml:space="preserve"> </v>
      </c>
      <c r="P788" s="117"/>
      <c r="Q788" s="118"/>
      <c r="R788" s="119" t="str">
        <f t="shared" si="248"/>
        <v/>
      </c>
      <c r="S788" s="133">
        <f>IFERROR(IF(M788&lt;=0.005,IF(F788="",L788,0),IF(F788&lt;&gt;"",0,IF(P788="",0,IF(P788="H",0,IF(Q788&lt;Veriler!$G$2,L788*Veriler!$G$2,L788*Q788)))))," ")</f>
        <v>0</v>
      </c>
      <c r="T788" s="133">
        <f>IF(Veriler!T788&lt;=0.1, S788, IF(AND(Veriler!T788&gt;0.1, F788="", P788="E"), IF(Q788&gt;Veriler!$G$2, Q788*S788, IF(Q788&lt;Veriler!$G$2, Veriler!$G$2*S788, Q788*S788)), 0))</f>
        <v>0</v>
      </c>
      <c r="U788" s="133" t="str">
        <f t="shared" si="249"/>
        <v xml:space="preserve"> </v>
      </c>
      <c r="V788" s="134" t="str">
        <f>IFERROR(IF(O788="%10 sınırı aşılmıştır.",L788-T788,IFERROR(IF(F788="",IF(S788=1,0,IF(L788-S788=0,"",L788-S788)),IF(Veriler!M788="",L788,IF(L788*Veriler!M788=0,"",L788*Veriler!M788))),L788)),0)</f>
        <v/>
      </c>
      <c r="W788" s="146"/>
      <c r="X788" s="146"/>
      <c r="Y788" s="146"/>
    </row>
    <row r="789" spans="1:25" s="99" customFormat="1" ht="54.75" customHeight="1" x14ac:dyDescent="0.25">
      <c r="A789" s="96">
        <f t="shared" si="250"/>
        <v>584</v>
      </c>
      <c r="B789" s="175"/>
      <c r="C789" s="176"/>
      <c r="D789" s="113"/>
      <c r="E789" s="115"/>
      <c r="F789" s="174"/>
      <c r="G789" s="114" t="str">
        <f t="shared" si="245"/>
        <v/>
      </c>
      <c r="H789" s="115"/>
      <c r="I789" s="115"/>
      <c r="J789" s="115"/>
      <c r="K789" s="115"/>
      <c r="L789" s="133" t="str">
        <f t="shared" si="246"/>
        <v/>
      </c>
      <c r="M789" s="116" t="str">
        <f>IF(L789="", "", L789/Veriler!$X$1)</f>
        <v/>
      </c>
      <c r="N789" s="116" t="str">
        <f>IF(F789&lt;&gt;"", "İthal Girdi", IF(Veriler!T789="", "", IF(Veriler!S789="H", "%0,5 üzerindedir", IF(Veriler!T789&gt;0.1, "%10 sınırı aşılmıştır.", "Uygun"))))</f>
        <v>%0,5 üzerindedir</v>
      </c>
      <c r="O789" s="116" t="str">
        <f t="shared" si="247"/>
        <v xml:space="preserve"> </v>
      </c>
      <c r="P789" s="117"/>
      <c r="Q789" s="118"/>
      <c r="R789" s="119" t="str">
        <f t="shared" si="248"/>
        <v/>
      </c>
      <c r="S789" s="133">
        <f>IFERROR(IF(M789&lt;=0.005,IF(F789="",L789,0),IF(F789&lt;&gt;"",0,IF(P789="",0,IF(P789="H",0,IF(Q789&lt;Veriler!$G$2,L789*Veriler!$G$2,L789*Q789)))))," ")</f>
        <v>0</v>
      </c>
      <c r="T789" s="133">
        <f>IF(Veriler!T789&lt;=0.1, S789, IF(AND(Veriler!T789&gt;0.1, F789="", P789="E"), IF(Q789&gt;Veriler!$G$2, Q789*S789, IF(Q789&lt;Veriler!$G$2, Veriler!$G$2*S789, Q789*S789)), 0))</f>
        <v>0</v>
      </c>
      <c r="U789" s="133" t="str">
        <f t="shared" si="249"/>
        <v xml:space="preserve"> </v>
      </c>
      <c r="V789" s="134" t="str">
        <f>IFERROR(IF(O789="%10 sınırı aşılmıştır.",L789-T789,IFERROR(IF(F789="",IF(S789=1,0,IF(L789-S789=0,"",L789-S789)),IF(Veriler!M789="",L789,IF(L789*Veriler!M789=0,"",L789*Veriler!M789))),L789)),0)</f>
        <v/>
      </c>
      <c r="W789" s="146"/>
      <c r="X789" s="146"/>
      <c r="Y789" s="146"/>
    </row>
    <row r="790" spans="1:25" s="99" customFormat="1" ht="54.75" customHeight="1" x14ac:dyDescent="0.25">
      <c r="A790" s="96">
        <f t="shared" si="250"/>
        <v>585</v>
      </c>
      <c r="B790" s="175"/>
      <c r="C790" s="176"/>
      <c r="D790" s="113"/>
      <c r="E790" s="115"/>
      <c r="F790" s="174"/>
      <c r="G790" s="114" t="str">
        <f t="shared" si="245"/>
        <v/>
      </c>
      <c r="H790" s="115"/>
      <c r="I790" s="115"/>
      <c r="J790" s="115"/>
      <c r="K790" s="115"/>
      <c r="L790" s="133" t="str">
        <f t="shared" si="246"/>
        <v/>
      </c>
      <c r="M790" s="116" t="str">
        <f>IF(L790="", "", L790/Veriler!$X$1)</f>
        <v/>
      </c>
      <c r="N790" s="116" t="str">
        <f>IF(F790&lt;&gt;"", "İthal Girdi", IF(Veriler!T790="", "", IF(Veriler!S790="H", "%0,5 üzerindedir", IF(Veriler!T790&gt;0.1, "%10 sınırı aşılmıştır.", "Uygun"))))</f>
        <v>%0,5 üzerindedir</v>
      </c>
      <c r="O790" s="116" t="str">
        <f t="shared" si="247"/>
        <v xml:space="preserve"> </v>
      </c>
      <c r="P790" s="117"/>
      <c r="Q790" s="118"/>
      <c r="R790" s="119" t="str">
        <f t="shared" si="248"/>
        <v/>
      </c>
      <c r="S790" s="133">
        <f>IFERROR(IF(M790&lt;=0.005,IF(F790="",L790,0),IF(F790&lt;&gt;"",0,IF(P790="",0,IF(P790="H",0,IF(Q790&lt;Veriler!$G$2,L790*Veriler!$G$2,L790*Q790)))))," ")</f>
        <v>0</v>
      </c>
      <c r="T790" s="133">
        <f>IF(Veriler!T790&lt;=0.1, S790, IF(AND(Veriler!T790&gt;0.1, F790="", P790="E"), IF(Q790&gt;Veriler!$G$2, Q790*S790, IF(Q790&lt;Veriler!$G$2, Veriler!$G$2*S790, Q790*S790)), 0))</f>
        <v>0</v>
      </c>
      <c r="U790" s="133" t="str">
        <f t="shared" si="249"/>
        <v xml:space="preserve"> </v>
      </c>
      <c r="V790" s="134" t="str">
        <f>IFERROR(IF(O790="%10 sınırı aşılmıştır.",L790-T790,IFERROR(IF(F790="",IF(S790=1,0,IF(L790-S790=0,"",L790-S790)),IF(Veriler!M790="",L790,IF(L790*Veriler!M790=0,"",L790*Veriler!M790))),L790)),0)</f>
        <v/>
      </c>
      <c r="W790" s="146"/>
      <c r="X790" s="146"/>
      <c r="Y790" s="146"/>
    </row>
    <row r="791" spans="1:25" s="99" customFormat="1" ht="54.75" customHeight="1" x14ac:dyDescent="0.25">
      <c r="A791" s="96">
        <f t="shared" si="250"/>
        <v>586</v>
      </c>
      <c r="B791" s="175"/>
      <c r="C791" s="176"/>
      <c r="D791" s="113"/>
      <c r="E791" s="115"/>
      <c r="F791" s="174"/>
      <c r="G791" s="114" t="str">
        <f t="shared" si="245"/>
        <v/>
      </c>
      <c r="H791" s="115"/>
      <c r="I791" s="115"/>
      <c r="J791" s="115"/>
      <c r="K791" s="115"/>
      <c r="L791" s="133" t="str">
        <f t="shared" si="246"/>
        <v/>
      </c>
      <c r="M791" s="116" t="str">
        <f>IF(L791="", "", L791/Veriler!$X$1)</f>
        <v/>
      </c>
      <c r="N791" s="116" t="str">
        <f>IF(F791&lt;&gt;"", "İthal Girdi", IF(Veriler!T791="", "", IF(Veriler!S791="H", "%0,5 üzerindedir", IF(Veriler!T791&gt;0.1, "%10 sınırı aşılmıştır.", "Uygun"))))</f>
        <v>%0,5 üzerindedir</v>
      </c>
      <c r="O791" s="116" t="str">
        <f t="shared" si="247"/>
        <v xml:space="preserve"> </v>
      </c>
      <c r="P791" s="117"/>
      <c r="Q791" s="118"/>
      <c r="R791" s="119" t="str">
        <f t="shared" si="248"/>
        <v/>
      </c>
      <c r="S791" s="133">
        <f>IFERROR(IF(M791&lt;=0.005,IF(F791="",L791,0),IF(F791&lt;&gt;"",0,IF(P791="",0,IF(P791="H",0,IF(Q791&lt;Veriler!$G$2,L791*Veriler!$G$2,L791*Q791)))))," ")</f>
        <v>0</v>
      </c>
      <c r="T791" s="133">
        <f>IF(Veriler!T791&lt;=0.1, S791, IF(AND(Veriler!T791&gt;0.1, F791="", P791="E"), IF(Q791&gt;Veriler!$G$2, Q791*S791, IF(Q791&lt;Veriler!$G$2, Veriler!$G$2*S791, Q791*S791)), 0))</f>
        <v>0</v>
      </c>
      <c r="U791" s="133" t="str">
        <f t="shared" si="249"/>
        <v xml:space="preserve"> </v>
      </c>
      <c r="V791" s="134" t="str">
        <f>IFERROR(IF(O791="%10 sınırı aşılmıştır.",L791-T791,IFERROR(IF(F791="",IF(S791=1,0,IF(L791-S791=0,"",L791-S791)),IF(Veriler!M791="",L791,IF(L791*Veriler!M791=0,"",L791*Veriler!M791))),L791)),0)</f>
        <v/>
      </c>
      <c r="W791" s="146"/>
      <c r="X791" s="146"/>
      <c r="Y791" s="146"/>
    </row>
    <row r="792" spans="1:25" s="99" customFormat="1" ht="54.75" customHeight="1" x14ac:dyDescent="0.25">
      <c r="A792" s="96">
        <f t="shared" si="250"/>
        <v>587</v>
      </c>
      <c r="B792" s="175"/>
      <c r="C792" s="176"/>
      <c r="D792" s="113"/>
      <c r="E792" s="115"/>
      <c r="F792" s="174"/>
      <c r="G792" s="114" t="str">
        <f t="shared" si="245"/>
        <v/>
      </c>
      <c r="H792" s="115"/>
      <c r="I792" s="115"/>
      <c r="J792" s="115"/>
      <c r="K792" s="115"/>
      <c r="L792" s="133" t="str">
        <f t="shared" si="246"/>
        <v/>
      </c>
      <c r="M792" s="116" t="str">
        <f>IF(L792="", "", L792/Veriler!$X$1)</f>
        <v/>
      </c>
      <c r="N792" s="116" t="str">
        <f>IF(F792&lt;&gt;"", "İthal Girdi", IF(Veriler!T792="", "", IF(Veriler!S792="H", "%0,5 üzerindedir", IF(Veriler!T792&gt;0.1, "%10 sınırı aşılmıştır.", "Uygun"))))</f>
        <v>%0,5 üzerindedir</v>
      </c>
      <c r="O792" s="116" t="str">
        <f t="shared" si="247"/>
        <v xml:space="preserve"> </v>
      </c>
      <c r="P792" s="117"/>
      <c r="Q792" s="118"/>
      <c r="R792" s="119" t="str">
        <f t="shared" si="248"/>
        <v/>
      </c>
      <c r="S792" s="133">
        <f>IFERROR(IF(M792&lt;=0.005,IF(F792="",L792,0),IF(F792&lt;&gt;"",0,IF(P792="",0,IF(P792="H",0,IF(Q792&lt;Veriler!$G$2,L792*Veriler!$G$2,L792*Q792)))))," ")</f>
        <v>0</v>
      </c>
      <c r="T792" s="133">
        <f>IF(Veriler!T792&lt;=0.1, S792, IF(AND(Veriler!T792&gt;0.1, F792="", P792="E"), IF(Q792&gt;Veriler!$G$2, Q792*S792, IF(Q792&lt;Veriler!$G$2, Veriler!$G$2*S792, Q792*S792)), 0))</f>
        <v>0</v>
      </c>
      <c r="U792" s="133" t="str">
        <f t="shared" si="249"/>
        <v xml:space="preserve"> </v>
      </c>
      <c r="V792" s="134" t="str">
        <f>IFERROR(IF(O792="%10 sınırı aşılmıştır.",L792-T792,IFERROR(IF(F792="",IF(S792=1,0,IF(L792-S792=0,"",L792-S792)),IF(Veriler!M792="",L792,IF(L792*Veriler!M792=0,"",L792*Veriler!M792))),L792)),0)</f>
        <v/>
      </c>
      <c r="W792" s="146"/>
      <c r="X792" s="146"/>
      <c r="Y792" s="146"/>
    </row>
    <row r="793" spans="1:25" s="99" customFormat="1" ht="54.75" customHeight="1" x14ac:dyDescent="0.25">
      <c r="A793" s="96">
        <f t="shared" si="250"/>
        <v>588</v>
      </c>
      <c r="B793" s="175"/>
      <c r="C793" s="176"/>
      <c r="D793" s="113"/>
      <c r="E793" s="115"/>
      <c r="F793" s="174"/>
      <c r="G793" s="114" t="str">
        <f t="shared" si="245"/>
        <v/>
      </c>
      <c r="H793" s="115"/>
      <c r="I793" s="115"/>
      <c r="J793" s="115"/>
      <c r="K793" s="115"/>
      <c r="L793" s="133" t="str">
        <f t="shared" si="246"/>
        <v/>
      </c>
      <c r="M793" s="116" t="str">
        <f>IF(L793="", "", L793/Veriler!$X$1)</f>
        <v/>
      </c>
      <c r="N793" s="116" t="str">
        <f>IF(F793&lt;&gt;"", "İthal Girdi", IF(Veriler!T793="", "", IF(Veriler!S793="H", "%0,5 üzerindedir", IF(Veriler!T793&gt;0.1, "%10 sınırı aşılmıştır.", "Uygun"))))</f>
        <v>%0,5 üzerindedir</v>
      </c>
      <c r="O793" s="116" t="str">
        <f t="shared" si="247"/>
        <v xml:space="preserve"> </v>
      </c>
      <c r="P793" s="117"/>
      <c r="Q793" s="118"/>
      <c r="R793" s="119" t="str">
        <f t="shared" si="248"/>
        <v/>
      </c>
      <c r="S793" s="133">
        <f>IFERROR(IF(M793&lt;=0.005,IF(F793="",L793,0),IF(F793&lt;&gt;"",0,IF(P793="",0,IF(P793="H",0,IF(Q793&lt;Veriler!$G$2,L793*Veriler!$G$2,L793*Q793)))))," ")</f>
        <v>0</v>
      </c>
      <c r="T793" s="133">
        <f>IF(Veriler!T793&lt;=0.1, S793, IF(AND(Veriler!T793&gt;0.1, F793="", P793="E"), IF(Q793&gt;Veriler!$G$2, Q793*S793, IF(Q793&lt;Veriler!$G$2, Veriler!$G$2*S793, Q793*S793)), 0))</f>
        <v>0</v>
      </c>
      <c r="U793" s="133" t="str">
        <f t="shared" si="249"/>
        <v xml:space="preserve"> </v>
      </c>
      <c r="V793" s="134" t="str">
        <f>IFERROR(IF(O793="%10 sınırı aşılmıştır.",L793-T793,IFERROR(IF(F793="",IF(S793=1,0,IF(L793-S793=0,"",L793-S793)),IF(Veriler!M793="",L793,IF(L793*Veriler!M793=0,"",L793*Veriler!M793))),L793)),0)</f>
        <v/>
      </c>
      <c r="W793" s="146"/>
      <c r="X793" s="146"/>
      <c r="Y793" s="146"/>
    </row>
    <row r="794" spans="1:25" s="99" customFormat="1" ht="24" customHeight="1" x14ac:dyDescent="0.25">
      <c r="A794" s="103"/>
      <c r="B794" s="104"/>
      <c r="C794" s="104"/>
      <c r="D794" s="104"/>
      <c r="E794" s="103"/>
      <c r="F794" s="135"/>
      <c r="G794" s="157"/>
      <c r="H794" s="103"/>
      <c r="I794" s="103"/>
      <c r="J794" s="103"/>
      <c r="K794" s="103"/>
      <c r="L794" s="136">
        <f>SUM(L765:L778,L780:L793)</f>
        <v>0</v>
      </c>
      <c r="M794" s="158"/>
      <c r="N794" s="158"/>
      <c r="O794" s="158"/>
      <c r="P794" s="105"/>
      <c r="Q794" s="106"/>
      <c r="R794" s="159"/>
      <c r="S794" s="160"/>
      <c r="T794" s="160"/>
      <c r="U794" s="160"/>
      <c r="V794" s="160"/>
      <c r="W794" s="146"/>
      <c r="X794" s="146"/>
      <c r="Y794" s="146"/>
    </row>
    <row r="795" spans="1:25" s="99" customFormat="1" ht="31.5" customHeight="1" x14ac:dyDescent="0.25">
      <c r="A795" s="103"/>
      <c r="B795" s="104"/>
      <c r="C795" s="104"/>
      <c r="D795" s="104"/>
      <c r="E795" s="103"/>
      <c r="F795" s="135"/>
      <c r="G795" s="157"/>
      <c r="H795" s="103"/>
      <c r="I795" s="103"/>
      <c r="J795" s="103"/>
      <c r="K795" s="103"/>
      <c r="L795" s="161"/>
      <c r="M795" s="158"/>
      <c r="N795" s="158"/>
      <c r="O795" s="158"/>
      <c r="P795" s="105"/>
      <c r="Q795" s="106"/>
      <c r="R795" s="159"/>
      <c r="S795" s="162" t="s">
        <v>57</v>
      </c>
      <c r="T795" s="162" t="s">
        <v>57</v>
      </c>
      <c r="U795" s="162" t="s">
        <v>57</v>
      </c>
      <c r="V795" s="163" t="s">
        <v>58</v>
      </c>
      <c r="W795" s="146"/>
      <c r="X795" s="146"/>
      <c r="Y795" s="146"/>
    </row>
    <row r="796" spans="1:25" s="99" customFormat="1" ht="58.5" customHeight="1" x14ac:dyDescent="0.25">
      <c r="A796" s="185" t="s">
        <v>59</v>
      </c>
      <c r="B796" s="180"/>
      <c r="C796" s="180"/>
      <c r="D796" s="180"/>
      <c r="E796" s="180"/>
      <c r="F796" s="180"/>
      <c r="G796" s="180"/>
      <c r="H796" s="180"/>
      <c r="I796" s="180"/>
      <c r="J796" s="180"/>
      <c r="K796" s="180"/>
      <c r="L796" s="180"/>
      <c r="M796" s="180"/>
      <c r="N796" s="180"/>
      <c r="O796" s="180"/>
      <c r="P796" s="180"/>
      <c r="Q796" s="180"/>
      <c r="R796" s="176"/>
      <c r="S796" s="137">
        <f>SUM(S758,S765:S778,S780:S793)</f>
        <v>0</v>
      </c>
      <c r="T796" s="137" t="str">
        <f>IF(SUM(T765:T778,T780:T793)=0," ",SUM(T765:T778,T780:T793))</f>
        <v xml:space="preserve"> </v>
      </c>
      <c r="U796" s="137" t="str">
        <f>IF(SUM(U765:U778,U780:U793)=0," ",SUM(U765:U778,U780:U793))</f>
        <v xml:space="preserve"> </v>
      </c>
      <c r="V796" s="137" t="str">
        <f>IF(SUM(V765:V778,V780:V793)=0," ",SUM(V765:V778,V780:V793))</f>
        <v xml:space="preserve"> </v>
      </c>
      <c r="W796" s="146"/>
      <c r="X796" s="164">
        <f>SUM(U765:U778,U780:U793)</f>
        <v>0</v>
      </c>
      <c r="Y796" s="164">
        <f>SUM(V765:V778,V780:V793)</f>
        <v>0</v>
      </c>
    </row>
    <row r="797" spans="1:25" x14ac:dyDescent="0.3">
      <c r="A797" s="34"/>
      <c r="G797" s="146"/>
      <c r="L797" s="146"/>
      <c r="M797" s="146"/>
      <c r="N797" s="146"/>
      <c r="O797" s="146"/>
      <c r="R797" s="146"/>
      <c r="S797" s="146"/>
      <c r="T797" s="146"/>
      <c r="U797" s="146"/>
      <c r="V797" s="146"/>
      <c r="W797" s="146"/>
      <c r="X797" s="146"/>
      <c r="Y797" s="146"/>
    </row>
    <row r="798" spans="1:25" x14ac:dyDescent="0.3">
      <c r="A798" s="186" t="s">
        <v>60</v>
      </c>
      <c r="B798" s="187"/>
      <c r="C798" s="187"/>
      <c r="D798" s="187"/>
      <c r="E798" s="187"/>
      <c r="F798" s="187"/>
      <c r="G798" s="187"/>
      <c r="H798" s="187"/>
      <c r="I798" s="187"/>
      <c r="J798" s="187"/>
      <c r="K798" s="187"/>
      <c r="L798" s="187"/>
      <c r="M798" s="187"/>
      <c r="N798" s="187"/>
      <c r="O798" s="187"/>
      <c r="P798" s="187"/>
      <c r="Q798" s="187"/>
      <c r="R798" s="187"/>
      <c r="S798" s="187"/>
      <c r="T798" s="187"/>
      <c r="U798" s="187"/>
      <c r="V798" s="187"/>
      <c r="W798" s="146"/>
      <c r="X798" s="146"/>
      <c r="Y798" s="146"/>
    </row>
    <row r="799" spans="1:25" s="99" customFormat="1" ht="41.25" customHeight="1" x14ac:dyDescent="0.25">
      <c r="A799" s="189" t="s">
        <v>38</v>
      </c>
      <c r="B799" s="180"/>
      <c r="C799" s="180"/>
      <c r="D799" s="180"/>
      <c r="E799" s="180"/>
      <c r="F799" s="180"/>
      <c r="G799" s="180"/>
      <c r="H799" s="180"/>
      <c r="I799" s="180"/>
      <c r="J799" s="180"/>
      <c r="K799" s="180"/>
      <c r="L799" s="180"/>
      <c r="M799" s="180"/>
      <c r="N799" s="180"/>
      <c r="O799" s="180"/>
      <c r="P799" s="180"/>
      <c r="Q799" s="180"/>
      <c r="R799" s="180"/>
      <c r="S799" s="180"/>
      <c r="T799" s="180"/>
      <c r="U799" s="180"/>
      <c r="V799" s="176"/>
      <c r="W799" s="146"/>
      <c r="X799" s="146"/>
      <c r="Y799" s="146"/>
    </row>
    <row r="800" spans="1:25" s="100" customFormat="1" ht="35.25" customHeight="1" x14ac:dyDescent="0.25">
      <c r="A800" s="179" t="s">
        <v>39</v>
      </c>
      <c r="B800" s="180"/>
      <c r="C800" s="180"/>
      <c r="D800" s="180"/>
      <c r="E800" s="180"/>
      <c r="F800" s="180"/>
      <c r="G800" s="180"/>
      <c r="H800" s="180"/>
      <c r="I800" s="180"/>
      <c r="J800" s="180"/>
      <c r="K800" s="180"/>
      <c r="L800" s="180"/>
      <c r="M800" s="180"/>
      <c r="N800" s="180"/>
      <c r="O800" s="180"/>
      <c r="P800" s="180"/>
      <c r="Q800" s="180"/>
      <c r="R800" s="176"/>
      <c r="S800" s="147"/>
      <c r="T800" s="148"/>
      <c r="U800" s="149" t="s">
        <v>40</v>
      </c>
      <c r="V800" s="150">
        <f>V762+1</f>
        <v>22</v>
      </c>
      <c r="W800" s="146"/>
      <c r="X800" s="146"/>
      <c r="Y800" s="146"/>
    </row>
    <row r="801" spans="1:25" s="99" customFormat="1" ht="81" customHeight="1" x14ac:dyDescent="0.25">
      <c r="A801" s="110" t="s">
        <v>3</v>
      </c>
      <c r="B801" s="188" t="s">
        <v>41</v>
      </c>
      <c r="C801" s="176"/>
      <c r="D801" s="111" t="s">
        <v>42</v>
      </c>
      <c r="E801" s="110" t="s">
        <v>324</v>
      </c>
      <c r="F801" s="111" t="s">
        <v>325</v>
      </c>
      <c r="G801" s="151" t="s">
        <v>43</v>
      </c>
      <c r="H801" s="110" t="s">
        <v>44</v>
      </c>
      <c r="I801" s="110" t="s">
        <v>8</v>
      </c>
      <c r="J801" s="110" t="s">
        <v>45</v>
      </c>
      <c r="K801" s="110" t="s">
        <v>46</v>
      </c>
      <c r="L801" s="152" t="s">
        <v>47</v>
      </c>
      <c r="M801" s="153" t="s">
        <v>48</v>
      </c>
      <c r="N801" s="154" t="s">
        <v>49</v>
      </c>
      <c r="O801" s="154" t="s">
        <v>49</v>
      </c>
      <c r="P801" s="112" t="s">
        <v>50</v>
      </c>
      <c r="Q801" s="110" t="s">
        <v>51</v>
      </c>
      <c r="R801" s="155" t="s">
        <v>52</v>
      </c>
      <c r="S801" s="156" t="s">
        <v>53</v>
      </c>
      <c r="T801" s="156" t="s">
        <v>54</v>
      </c>
      <c r="U801" s="152" t="s">
        <v>54</v>
      </c>
      <c r="V801" s="152" t="s">
        <v>55</v>
      </c>
      <c r="W801" s="146"/>
      <c r="X801" s="146"/>
      <c r="Y801" s="146"/>
    </row>
    <row r="802" spans="1:25" s="99" customFormat="1" ht="45" customHeight="1" x14ac:dyDescent="0.25">
      <c r="A802" s="101"/>
      <c r="B802" s="177" t="s">
        <v>56</v>
      </c>
      <c r="C802" s="178"/>
      <c r="D802" s="102"/>
      <c r="E802" s="170"/>
      <c r="F802" s="102"/>
      <c r="G802" s="95"/>
      <c r="H802" s="102"/>
      <c r="I802" s="102"/>
      <c r="J802" s="102"/>
      <c r="K802" s="102"/>
      <c r="L802" s="95"/>
      <c r="M802" s="95"/>
      <c r="N802" s="95"/>
      <c r="O802" s="95"/>
      <c r="P802" s="102"/>
      <c r="Q802" s="102"/>
      <c r="R802" s="190"/>
      <c r="S802" s="184"/>
      <c r="T802" s="95"/>
      <c r="U802" s="95"/>
      <c r="V802" s="95"/>
      <c r="W802" s="146"/>
      <c r="X802" s="146"/>
      <c r="Y802" s="146"/>
    </row>
    <row r="803" spans="1:25" s="99" customFormat="1" ht="54.75" customHeight="1" x14ac:dyDescent="0.25">
      <c r="A803" s="96">
        <f>A793+1</f>
        <v>589</v>
      </c>
      <c r="B803" s="181"/>
      <c r="C803" s="182"/>
      <c r="D803" s="113"/>
      <c r="E803" s="115"/>
      <c r="F803" s="174"/>
      <c r="G803" s="114" t="str">
        <f t="shared" ref="G803:G816" si="251">IF(AND(F803&lt;&gt;"",V803&lt;&gt;"",L803&lt;&gt;0),V803/L803,"")</f>
        <v/>
      </c>
      <c r="H803" s="115"/>
      <c r="I803" s="115"/>
      <c r="J803" s="115"/>
      <c r="K803" s="115"/>
      <c r="L803" s="133" t="str">
        <f t="shared" ref="L803:L816" si="252">IF(AND(H803&lt;&gt;0, J803&lt;&gt;0, K803&lt;&gt;0), H803*J803*K803, "")</f>
        <v/>
      </c>
      <c r="M803" s="116" t="str">
        <f>IF(L803="", "", L803/Veriler!$X$1)</f>
        <v/>
      </c>
      <c r="N803" s="116" t="str">
        <f>IF(F803&lt;&gt;"", "İthal Girdi", IF(Veriler!T803="", "", IF(Veriler!S803="H", "%0,5 üzerindedir", IF(Veriler!T803&gt;0.1, "%10 sınırı aşılmıştır.", "Uygun"))))</f>
        <v>%0,5 üzerindedir</v>
      </c>
      <c r="O803" s="116" t="str">
        <f t="shared" ref="O803:O816" si="253">IF(M803=""," ",N803)</f>
        <v xml:space="preserve"> </v>
      </c>
      <c r="P803" s="117"/>
      <c r="Q803" s="118"/>
      <c r="R803" s="119" t="str">
        <f t="shared" ref="R803:R816" si="254">IFERROR(IF(AND(T803&lt;&gt;"",L803&lt;&gt;"",L803&lt;&gt;0,T803&lt;&gt;0),T803/L803,"")," ")</f>
        <v/>
      </c>
      <c r="S803" s="133">
        <f>IFERROR(IF(M803&lt;=0.005,IF(F803="",L803,0),IF(F803&lt;&gt;"",0,IF(P803="",0,IF(P803="H",0,IF(Q803&lt;Veriler!$G$2,L803*Veriler!$G$2,L803*Q803)))))," ")</f>
        <v>0</v>
      </c>
      <c r="T803" s="133">
        <f>IF(Veriler!T803&lt;=0.1, S803, IF(AND(Veriler!T803&gt;0.1, F803="", P803="E"), IF(Q803&gt;Veriler!$G$2, Q803*S803, IF(Q803&lt;Veriler!$G$2, Veriler!$G$2*S803, Q803*S803)), 0))</f>
        <v>0</v>
      </c>
      <c r="U803" s="133" t="str">
        <f t="shared" ref="U803:U816" si="255">IF(T803=0," ",T803)</f>
        <v xml:space="preserve"> </v>
      </c>
      <c r="V803" s="134" t="str">
        <f>IFERROR(IF(O803="%10 sınırı aşılmıştır.",L803-T803,IFERROR(IF(F803="",IF(S803=1,0,IF(L803-S803=0,"",L803-S803)),IF(Veriler!M803="",L803,IF(L803*Veriler!M803=0,"",L803*Veriler!M803))),L803)),0)</f>
        <v/>
      </c>
      <c r="W803" s="146"/>
      <c r="X803" s="146"/>
      <c r="Y803" s="146"/>
    </row>
    <row r="804" spans="1:25" s="99" customFormat="1" ht="54.75" customHeight="1" x14ac:dyDescent="0.25">
      <c r="A804" s="96">
        <f t="shared" ref="A804:A816" si="256">A803+1</f>
        <v>590</v>
      </c>
      <c r="B804" s="175"/>
      <c r="C804" s="176"/>
      <c r="D804" s="113"/>
      <c r="E804" s="115"/>
      <c r="F804" s="174"/>
      <c r="G804" s="114" t="str">
        <f t="shared" si="251"/>
        <v/>
      </c>
      <c r="H804" s="115"/>
      <c r="I804" s="115"/>
      <c r="J804" s="115"/>
      <c r="K804" s="115"/>
      <c r="L804" s="133" t="str">
        <f t="shared" si="252"/>
        <v/>
      </c>
      <c r="M804" s="116" t="str">
        <f>IF(L804="", "", L804/Veriler!$X$1)</f>
        <v/>
      </c>
      <c r="N804" s="116" t="str">
        <f>IF(F804&lt;&gt;"", "İthal Girdi", IF(Veriler!T804="", "", IF(Veriler!S804="H", "%0,5 üzerindedir", IF(Veriler!T804&gt;0.1, "%10 sınırı aşılmıştır.", "Uygun"))))</f>
        <v>%0,5 üzerindedir</v>
      </c>
      <c r="O804" s="116" t="str">
        <f t="shared" si="253"/>
        <v xml:space="preserve"> </v>
      </c>
      <c r="P804" s="117"/>
      <c r="Q804" s="118"/>
      <c r="R804" s="119" t="str">
        <f t="shared" si="254"/>
        <v/>
      </c>
      <c r="S804" s="133">
        <f>IFERROR(IF(M804&lt;=0.005,IF(F804="",L804,0),IF(F804&lt;&gt;"",0,IF(P804="",0,IF(P804="H",0,IF(Q804&lt;Veriler!$G$2,L804*Veriler!$G$2,L804*Q804)))))," ")</f>
        <v>0</v>
      </c>
      <c r="T804" s="133">
        <f>IF(Veriler!T804&lt;=0.1, S804, IF(AND(Veriler!T804&gt;0.1, F804="", P804="E"), IF(Q804&gt;Veriler!$G$2, Q804*S804, IF(Q804&lt;Veriler!$G$2, Veriler!$G$2*S804, Q804*S804)), 0))</f>
        <v>0</v>
      </c>
      <c r="U804" s="133" t="str">
        <f t="shared" si="255"/>
        <v xml:space="preserve"> </v>
      </c>
      <c r="V804" s="134" t="str">
        <f>IFERROR(IF(O804="%10 sınırı aşılmıştır.",L804-T804,IFERROR(IF(F804="",IF(S804=1,0,IF(L804-S804=0,"",L804-S804)),IF(Veriler!M804="",L804,IF(L804*Veriler!M804=0,"",L804*Veriler!M804))),L804)),0)</f>
        <v/>
      </c>
      <c r="W804" s="146"/>
      <c r="X804" s="146"/>
      <c r="Y804" s="146"/>
    </row>
    <row r="805" spans="1:25" s="99" customFormat="1" ht="54.75" customHeight="1" x14ac:dyDescent="0.25">
      <c r="A805" s="96">
        <f t="shared" si="256"/>
        <v>591</v>
      </c>
      <c r="B805" s="175"/>
      <c r="C805" s="176"/>
      <c r="D805" s="113"/>
      <c r="E805" s="115"/>
      <c r="F805" s="174"/>
      <c r="G805" s="114" t="str">
        <f t="shared" si="251"/>
        <v/>
      </c>
      <c r="H805" s="115"/>
      <c r="I805" s="115"/>
      <c r="J805" s="115"/>
      <c r="K805" s="115"/>
      <c r="L805" s="133" t="str">
        <f t="shared" si="252"/>
        <v/>
      </c>
      <c r="M805" s="116" t="str">
        <f>IF(L805="", "", L805/Veriler!$X$1)</f>
        <v/>
      </c>
      <c r="N805" s="116" t="str">
        <f>IF(F805&lt;&gt;"", "İthal Girdi", IF(Veriler!T805="", "", IF(Veriler!S805="H", "%0,5 üzerindedir", IF(Veriler!T805&gt;0.1, "%10 sınırı aşılmıştır.", "Uygun"))))</f>
        <v>%0,5 üzerindedir</v>
      </c>
      <c r="O805" s="116" t="str">
        <f t="shared" si="253"/>
        <v xml:space="preserve"> </v>
      </c>
      <c r="P805" s="117"/>
      <c r="Q805" s="118"/>
      <c r="R805" s="119" t="str">
        <f t="shared" si="254"/>
        <v/>
      </c>
      <c r="S805" s="133">
        <f>IFERROR(IF(M805&lt;=0.005,IF(F805="",L805,0),IF(F805&lt;&gt;"",0,IF(P805="",0,IF(P805="H",0,IF(Q805&lt;Veriler!$G$2,L805*Veriler!$G$2,L805*Q805)))))," ")</f>
        <v>0</v>
      </c>
      <c r="T805" s="133">
        <f>IF(Veriler!T805&lt;=0.1, S805, IF(AND(Veriler!T805&gt;0.1, F805="", P805="E"), IF(Q805&gt;Veriler!$G$2, Q805*S805, IF(Q805&lt;Veriler!$G$2, Veriler!$G$2*S805, Q805*S805)), 0))</f>
        <v>0</v>
      </c>
      <c r="U805" s="133" t="str">
        <f t="shared" si="255"/>
        <v xml:space="preserve"> </v>
      </c>
      <c r="V805" s="134" t="str">
        <f>IFERROR(IF(O805="%10 sınırı aşılmıştır.",L805-T805,IFERROR(IF(F805="",IF(S805=1,0,IF(L805-S805=0,"",L805-S805)),IF(Veriler!M805="",L805,IF(L805*Veriler!M805=0,"",L805*Veriler!M805))),L805)),0)</f>
        <v/>
      </c>
      <c r="W805" s="146"/>
      <c r="X805" s="146"/>
      <c r="Y805" s="146"/>
    </row>
    <row r="806" spans="1:25" s="99" customFormat="1" ht="54.75" customHeight="1" x14ac:dyDescent="0.25">
      <c r="A806" s="96">
        <f t="shared" si="256"/>
        <v>592</v>
      </c>
      <c r="B806" s="175"/>
      <c r="C806" s="176"/>
      <c r="D806" s="113"/>
      <c r="E806" s="115"/>
      <c r="F806" s="174"/>
      <c r="G806" s="114" t="str">
        <f t="shared" si="251"/>
        <v/>
      </c>
      <c r="H806" s="115"/>
      <c r="I806" s="115"/>
      <c r="J806" s="115"/>
      <c r="K806" s="115"/>
      <c r="L806" s="133" t="str">
        <f t="shared" si="252"/>
        <v/>
      </c>
      <c r="M806" s="116" t="str">
        <f>IF(L806="", "", L806/Veriler!$X$1)</f>
        <v/>
      </c>
      <c r="N806" s="116" t="str">
        <f>IF(F806&lt;&gt;"", "İthal Girdi", IF(Veriler!T806="", "", IF(Veriler!S806="H", "%0,5 üzerindedir", IF(Veriler!T806&gt;0.1, "%10 sınırı aşılmıştır.", "Uygun"))))</f>
        <v>%0,5 üzerindedir</v>
      </c>
      <c r="O806" s="116" t="str">
        <f t="shared" si="253"/>
        <v xml:space="preserve"> </v>
      </c>
      <c r="P806" s="117"/>
      <c r="Q806" s="118"/>
      <c r="R806" s="119" t="str">
        <f t="shared" si="254"/>
        <v/>
      </c>
      <c r="S806" s="133">
        <f>IFERROR(IF(M806&lt;=0.005,IF(F806="",L806,0),IF(F806&lt;&gt;"",0,IF(P806="",0,IF(P806="H",0,IF(Q806&lt;Veriler!$G$2,L806*Veriler!$G$2,L806*Q806)))))," ")</f>
        <v>0</v>
      </c>
      <c r="T806" s="133">
        <f>IF(Veriler!T806&lt;=0.1, S806, IF(AND(Veriler!T806&gt;0.1, F806="", P806="E"), IF(Q806&gt;Veriler!$G$2, Q806*S806, IF(Q806&lt;Veriler!$G$2, Veriler!$G$2*S806, Q806*S806)), 0))</f>
        <v>0</v>
      </c>
      <c r="U806" s="133" t="str">
        <f t="shared" si="255"/>
        <v xml:space="preserve"> </v>
      </c>
      <c r="V806" s="134" t="str">
        <f>IFERROR(IF(O806="%10 sınırı aşılmıştır.",L806-T806,IFERROR(IF(F806="",IF(S806=1,0,IF(L806-S806=0,"",L806-S806)),IF(Veriler!M806="",L806,IF(L806*Veriler!M806=0,"",L806*Veriler!M806))),L806)),0)</f>
        <v/>
      </c>
      <c r="W806" s="146"/>
      <c r="X806" s="146"/>
      <c r="Y806" s="146"/>
    </row>
    <row r="807" spans="1:25" s="99" customFormat="1" ht="54.75" customHeight="1" x14ac:dyDescent="0.25">
      <c r="A807" s="96">
        <f t="shared" si="256"/>
        <v>593</v>
      </c>
      <c r="B807" s="175"/>
      <c r="C807" s="176"/>
      <c r="D807" s="113"/>
      <c r="E807" s="115"/>
      <c r="F807" s="174"/>
      <c r="G807" s="114" t="str">
        <f t="shared" si="251"/>
        <v/>
      </c>
      <c r="H807" s="115"/>
      <c r="I807" s="115"/>
      <c r="J807" s="115"/>
      <c r="K807" s="115"/>
      <c r="L807" s="133" t="str">
        <f t="shared" si="252"/>
        <v/>
      </c>
      <c r="M807" s="116" t="str">
        <f>IF(L807="", "", L807/Veriler!$X$1)</f>
        <v/>
      </c>
      <c r="N807" s="116" t="str">
        <f>IF(F807&lt;&gt;"", "İthal Girdi", IF(Veriler!T807="", "", IF(Veriler!S807="H", "%0,5 üzerindedir", IF(Veriler!T807&gt;0.1, "%10 sınırı aşılmıştır.", "Uygun"))))</f>
        <v>%0,5 üzerindedir</v>
      </c>
      <c r="O807" s="116" t="str">
        <f t="shared" si="253"/>
        <v xml:space="preserve"> </v>
      </c>
      <c r="P807" s="117"/>
      <c r="Q807" s="118"/>
      <c r="R807" s="119" t="str">
        <f t="shared" si="254"/>
        <v/>
      </c>
      <c r="S807" s="133">
        <f>IFERROR(IF(M807&lt;=0.005,IF(F807="",L807,0),IF(F807&lt;&gt;"",0,IF(P807="",0,IF(P807="H",0,IF(Q807&lt;Veriler!$G$2,L807*Veriler!$G$2,L807*Q807)))))," ")</f>
        <v>0</v>
      </c>
      <c r="T807" s="133">
        <f>IF(Veriler!T807&lt;=0.1, S807, IF(AND(Veriler!T807&gt;0.1, F807="", P807="E"), IF(Q807&gt;Veriler!$G$2, Q807*S807, IF(Q807&lt;Veriler!$G$2, Veriler!$G$2*S807, Q807*S807)), 0))</f>
        <v>0</v>
      </c>
      <c r="U807" s="133" t="str">
        <f t="shared" si="255"/>
        <v xml:space="preserve"> </v>
      </c>
      <c r="V807" s="134" t="str">
        <f>IFERROR(IF(O807="%10 sınırı aşılmıştır.",L807-T807,IFERROR(IF(F807="",IF(S807=1,0,IF(L807-S807=0,"",L807-S807)),IF(Veriler!M807="",L807,IF(L807*Veriler!M807=0,"",L807*Veriler!M807))),L807)),0)</f>
        <v/>
      </c>
      <c r="W807" s="146"/>
      <c r="X807" s="146"/>
      <c r="Y807" s="146"/>
    </row>
    <row r="808" spans="1:25" s="99" customFormat="1" ht="54.75" customHeight="1" x14ac:dyDescent="0.25">
      <c r="A808" s="96">
        <f t="shared" si="256"/>
        <v>594</v>
      </c>
      <c r="B808" s="175"/>
      <c r="C808" s="176"/>
      <c r="D808" s="113"/>
      <c r="E808" s="115"/>
      <c r="F808" s="174"/>
      <c r="G808" s="114" t="str">
        <f t="shared" si="251"/>
        <v/>
      </c>
      <c r="H808" s="115"/>
      <c r="I808" s="115"/>
      <c r="J808" s="115"/>
      <c r="K808" s="115"/>
      <c r="L808" s="133" t="str">
        <f t="shared" si="252"/>
        <v/>
      </c>
      <c r="M808" s="116" t="str">
        <f>IF(L808="", "", L808/Veriler!$X$1)</f>
        <v/>
      </c>
      <c r="N808" s="116" t="str">
        <f>IF(F808&lt;&gt;"", "İthal Girdi", IF(Veriler!T808="", "", IF(Veriler!S808="H", "%0,5 üzerindedir", IF(Veriler!T808&gt;0.1, "%10 sınırı aşılmıştır.", "Uygun"))))</f>
        <v>%0,5 üzerindedir</v>
      </c>
      <c r="O808" s="116" t="str">
        <f t="shared" si="253"/>
        <v xml:space="preserve"> </v>
      </c>
      <c r="P808" s="117"/>
      <c r="Q808" s="118"/>
      <c r="R808" s="119" t="str">
        <f t="shared" si="254"/>
        <v/>
      </c>
      <c r="S808" s="133">
        <f>IFERROR(IF(M808&lt;=0.005,IF(F808="",L808,0),IF(F808&lt;&gt;"",0,IF(P808="",0,IF(P808="H",0,IF(Q808&lt;Veriler!$G$2,L808*Veriler!$G$2,L808*Q808)))))," ")</f>
        <v>0</v>
      </c>
      <c r="T808" s="133">
        <f>IF(Veriler!T808&lt;=0.1, S808, IF(AND(Veriler!T808&gt;0.1, F808="", P808="E"), IF(Q808&gt;Veriler!$G$2, Q808*S808, IF(Q808&lt;Veriler!$G$2, Veriler!$G$2*S808, Q808*S808)), 0))</f>
        <v>0</v>
      </c>
      <c r="U808" s="133" t="str">
        <f t="shared" si="255"/>
        <v xml:space="preserve"> </v>
      </c>
      <c r="V808" s="134" t="str">
        <f>IFERROR(IF(O808="%10 sınırı aşılmıştır.",L808-T808,IFERROR(IF(F808="",IF(S808=1,0,IF(L808-S808=0,"",L808-S808)),IF(Veriler!M808="",L808,IF(L808*Veriler!M808=0,"",L808*Veriler!M808))),L808)),0)</f>
        <v/>
      </c>
      <c r="W808" s="146"/>
      <c r="X808" s="146"/>
      <c r="Y808" s="146"/>
    </row>
    <row r="809" spans="1:25" s="99" customFormat="1" ht="54.75" customHeight="1" x14ac:dyDescent="0.25">
      <c r="A809" s="96">
        <f t="shared" si="256"/>
        <v>595</v>
      </c>
      <c r="B809" s="175"/>
      <c r="C809" s="176"/>
      <c r="D809" s="113"/>
      <c r="E809" s="115"/>
      <c r="F809" s="174"/>
      <c r="G809" s="114" t="str">
        <f t="shared" si="251"/>
        <v/>
      </c>
      <c r="H809" s="115"/>
      <c r="I809" s="115"/>
      <c r="J809" s="115"/>
      <c r="K809" s="115"/>
      <c r="L809" s="133" t="str">
        <f t="shared" si="252"/>
        <v/>
      </c>
      <c r="M809" s="116" t="str">
        <f>IF(L809="", "", L809/Veriler!$X$1)</f>
        <v/>
      </c>
      <c r="N809" s="116" t="str">
        <f>IF(F809&lt;&gt;"", "İthal Girdi", IF(Veriler!T809="", "", IF(Veriler!S809="H", "%0,5 üzerindedir", IF(Veriler!T809&gt;0.1, "%10 sınırı aşılmıştır.", "Uygun"))))</f>
        <v>%0,5 üzerindedir</v>
      </c>
      <c r="O809" s="116" t="str">
        <f t="shared" si="253"/>
        <v xml:space="preserve"> </v>
      </c>
      <c r="P809" s="117"/>
      <c r="Q809" s="118"/>
      <c r="R809" s="119" t="str">
        <f t="shared" si="254"/>
        <v/>
      </c>
      <c r="S809" s="133">
        <f>IFERROR(IF(M809&lt;=0.005,IF(F809="",L809,0),IF(F809&lt;&gt;"",0,IF(P809="",0,IF(P809="H",0,IF(Q809&lt;Veriler!$G$2,L809*Veriler!$G$2,L809*Q809)))))," ")</f>
        <v>0</v>
      </c>
      <c r="T809" s="133">
        <f>IF(Veriler!T809&lt;=0.1, S809, IF(AND(Veriler!T809&gt;0.1, F809="", P809="E"), IF(Q809&gt;Veriler!$G$2, Q809*S809, IF(Q809&lt;Veriler!$G$2, Veriler!$G$2*S809, Q809*S809)), 0))</f>
        <v>0</v>
      </c>
      <c r="U809" s="133" t="str">
        <f t="shared" si="255"/>
        <v xml:space="preserve"> </v>
      </c>
      <c r="V809" s="134" t="str">
        <f>IFERROR(IF(O809="%10 sınırı aşılmıştır.",L809-T809,IFERROR(IF(F809="",IF(S809=1,0,IF(L809-S809=0,"",L809-S809)),IF(Veriler!M809="",L809,IF(L809*Veriler!M809=0,"",L809*Veriler!M809))),L809)),0)</f>
        <v/>
      </c>
      <c r="W809" s="146"/>
      <c r="X809" s="146"/>
      <c r="Y809" s="146"/>
    </row>
    <row r="810" spans="1:25" s="99" customFormat="1" ht="54.75" customHeight="1" x14ac:dyDescent="0.25">
      <c r="A810" s="96">
        <f t="shared" si="256"/>
        <v>596</v>
      </c>
      <c r="B810" s="175"/>
      <c r="C810" s="176"/>
      <c r="D810" s="113"/>
      <c r="E810" s="115"/>
      <c r="F810" s="174"/>
      <c r="G810" s="114" t="str">
        <f t="shared" si="251"/>
        <v/>
      </c>
      <c r="H810" s="115"/>
      <c r="I810" s="115"/>
      <c r="J810" s="115"/>
      <c r="K810" s="115"/>
      <c r="L810" s="133" t="str">
        <f t="shared" si="252"/>
        <v/>
      </c>
      <c r="M810" s="116" t="str">
        <f>IF(L810="", "", L810/Veriler!$X$1)</f>
        <v/>
      </c>
      <c r="N810" s="116" t="str">
        <f>IF(F810&lt;&gt;"", "İthal Girdi", IF(Veriler!T810="", "", IF(Veriler!S810="H", "%0,5 üzerindedir", IF(Veriler!T810&gt;0.1, "%10 sınırı aşılmıştır.", "Uygun"))))</f>
        <v>%0,5 üzerindedir</v>
      </c>
      <c r="O810" s="116" t="str">
        <f t="shared" si="253"/>
        <v xml:space="preserve"> </v>
      </c>
      <c r="P810" s="117"/>
      <c r="Q810" s="118"/>
      <c r="R810" s="119" t="str">
        <f t="shared" si="254"/>
        <v/>
      </c>
      <c r="S810" s="133">
        <f>IFERROR(IF(M810&lt;=0.005,IF(F810="",L810,0),IF(F810&lt;&gt;"",0,IF(P810="",0,IF(P810="H",0,IF(Q810&lt;Veriler!$G$2,L810*Veriler!$G$2,L810*Q810)))))," ")</f>
        <v>0</v>
      </c>
      <c r="T810" s="133">
        <f>IF(Veriler!T810&lt;=0.1, S810, IF(AND(Veriler!T810&gt;0.1, F810="", P810="E"), IF(Q810&gt;Veriler!$G$2, Q810*S810, IF(Q810&lt;Veriler!$G$2, Veriler!$G$2*S810, Q810*S810)), 0))</f>
        <v>0</v>
      </c>
      <c r="U810" s="133" t="str">
        <f t="shared" si="255"/>
        <v xml:space="preserve"> </v>
      </c>
      <c r="V810" s="134" t="str">
        <f>IFERROR(IF(O810="%10 sınırı aşılmıştır.",L810-T810,IFERROR(IF(F810="",IF(S810=1,0,IF(L810-S810=0,"",L810-S810)),IF(Veriler!M810="",L810,IF(L810*Veriler!M810=0,"",L810*Veriler!M810))),L810)),0)</f>
        <v/>
      </c>
      <c r="W810" s="146"/>
      <c r="X810" s="146"/>
      <c r="Y810" s="146"/>
    </row>
    <row r="811" spans="1:25" s="99" customFormat="1" ht="54.75" customHeight="1" x14ac:dyDescent="0.25">
      <c r="A811" s="96">
        <f t="shared" si="256"/>
        <v>597</v>
      </c>
      <c r="B811" s="175"/>
      <c r="C811" s="176"/>
      <c r="D811" s="113"/>
      <c r="E811" s="115"/>
      <c r="F811" s="174"/>
      <c r="G811" s="114" t="str">
        <f t="shared" si="251"/>
        <v/>
      </c>
      <c r="H811" s="115"/>
      <c r="I811" s="115"/>
      <c r="J811" s="115"/>
      <c r="K811" s="115"/>
      <c r="L811" s="133" t="str">
        <f t="shared" si="252"/>
        <v/>
      </c>
      <c r="M811" s="116" t="str">
        <f>IF(L811="", "", L811/Veriler!$X$1)</f>
        <v/>
      </c>
      <c r="N811" s="116" t="str">
        <f>IF(F811&lt;&gt;"", "İthal Girdi", IF(Veriler!T811="", "", IF(Veriler!S811="H", "%0,5 üzerindedir", IF(Veriler!T811&gt;0.1, "%10 sınırı aşılmıştır.", "Uygun"))))</f>
        <v>%0,5 üzerindedir</v>
      </c>
      <c r="O811" s="116" t="str">
        <f t="shared" si="253"/>
        <v xml:space="preserve"> </v>
      </c>
      <c r="P811" s="117"/>
      <c r="Q811" s="118"/>
      <c r="R811" s="119" t="str">
        <f t="shared" si="254"/>
        <v/>
      </c>
      <c r="S811" s="133">
        <f>IFERROR(IF(M811&lt;=0.005,IF(F811="",L811,0),IF(F811&lt;&gt;"",0,IF(P811="",0,IF(P811="H",0,IF(Q811&lt;Veriler!$G$2,L811*Veriler!$G$2,L811*Q811)))))," ")</f>
        <v>0</v>
      </c>
      <c r="T811" s="133">
        <f>IF(Veriler!T811&lt;=0.1, S811, IF(AND(Veriler!T811&gt;0.1, F811="", P811="E"), IF(Q811&gt;Veriler!$G$2, Q811*S811, IF(Q811&lt;Veriler!$G$2, Veriler!$G$2*S811, Q811*S811)), 0))</f>
        <v>0</v>
      </c>
      <c r="U811" s="133" t="str">
        <f t="shared" si="255"/>
        <v xml:space="preserve"> </v>
      </c>
      <c r="V811" s="134" t="str">
        <f>IFERROR(IF(O811="%10 sınırı aşılmıştır.",L811-T811,IFERROR(IF(F811="",IF(S811=1,0,IF(L811-S811=0,"",L811-S811)),IF(Veriler!M811="",L811,IF(L811*Veriler!M811=0,"",L811*Veriler!M811))),L811)),0)</f>
        <v/>
      </c>
      <c r="W811" s="146"/>
      <c r="X811" s="146"/>
      <c r="Y811" s="146"/>
    </row>
    <row r="812" spans="1:25" s="99" customFormat="1" ht="54.75" customHeight="1" x14ac:dyDescent="0.25">
      <c r="A812" s="96">
        <f t="shared" si="256"/>
        <v>598</v>
      </c>
      <c r="B812" s="175"/>
      <c r="C812" s="176"/>
      <c r="D812" s="113"/>
      <c r="E812" s="115"/>
      <c r="F812" s="174"/>
      <c r="G812" s="114" t="str">
        <f t="shared" si="251"/>
        <v/>
      </c>
      <c r="H812" s="115"/>
      <c r="I812" s="115"/>
      <c r="J812" s="115"/>
      <c r="K812" s="115"/>
      <c r="L812" s="133" t="str">
        <f t="shared" si="252"/>
        <v/>
      </c>
      <c r="M812" s="116" t="str">
        <f>IF(L812="", "", L812/Veriler!$X$1)</f>
        <v/>
      </c>
      <c r="N812" s="116" t="str">
        <f>IF(F812&lt;&gt;"", "İthal Girdi", IF(Veriler!T812="", "", IF(Veriler!S812="H", "%0,5 üzerindedir", IF(Veriler!T812&gt;0.1, "%10 sınırı aşılmıştır.", "Uygun"))))</f>
        <v>%0,5 üzerindedir</v>
      </c>
      <c r="O812" s="116" t="str">
        <f t="shared" si="253"/>
        <v xml:space="preserve"> </v>
      </c>
      <c r="P812" s="117"/>
      <c r="Q812" s="118"/>
      <c r="R812" s="119" t="str">
        <f t="shared" si="254"/>
        <v/>
      </c>
      <c r="S812" s="133">
        <f>IFERROR(IF(M812&lt;=0.005,IF(F812="",L812,0),IF(F812&lt;&gt;"",0,IF(P812="",0,IF(P812="H",0,IF(Q812&lt;Veriler!$G$2,L812*Veriler!$G$2,L812*Q812)))))," ")</f>
        <v>0</v>
      </c>
      <c r="T812" s="133">
        <f>IF(Veriler!T812&lt;=0.1, S812, IF(AND(Veriler!T812&gt;0.1, F812="", P812="E"), IF(Q812&gt;Veriler!$G$2, Q812*S812, IF(Q812&lt;Veriler!$G$2, Veriler!$G$2*S812, Q812*S812)), 0))</f>
        <v>0</v>
      </c>
      <c r="U812" s="133" t="str">
        <f t="shared" si="255"/>
        <v xml:space="preserve"> </v>
      </c>
      <c r="V812" s="134" t="str">
        <f>IFERROR(IF(O812="%10 sınırı aşılmıştır.",L812-T812,IFERROR(IF(F812="",IF(S812=1,0,IF(L812-S812=0,"",L812-S812)),IF(Veriler!M812="",L812,IF(L812*Veriler!M812=0,"",L812*Veriler!M812))),L812)),0)</f>
        <v/>
      </c>
      <c r="W812" s="146"/>
      <c r="X812" s="146"/>
      <c r="Y812" s="146"/>
    </row>
    <row r="813" spans="1:25" s="99" customFormat="1" ht="54.75" customHeight="1" x14ac:dyDescent="0.25">
      <c r="A813" s="96">
        <f t="shared" si="256"/>
        <v>599</v>
      </c>
      <c r="B813" s="175"/>
      <c r="C813" s="176"/>
      <c r="D813" s="113"/>
      <c r="E813" s="115"/>
      <c r="F813" s="174"/>
      <c r="G813" s="114" t="str">
        <f t="shared" si="251"/>
        <v/>
      </c>
      <c r="H813" s="115"/>
      <c r="I813" s="115"/>
      <c r="J813" s="115"/>
      <c r="K813" s="115"/>
      <c r="L813" s="133" t="str">
        <f t="shared" si="252"/>
        <v/>
      </c>
      <c r="M813" s="116" t="str">
        <f>IF(L813="", "", L813/Veriler!$X$1)</f>
        <v/>
      </c>
      <c r="N813" s="116" t="str">
        <f>IF(F813&lt;&gt;"", "İthal Girdi", IF(Veriler!T813="", "", IF(Veriler!S813="H", "%0,5 üzerindedir", IF(Veriler!T813&gt;0.1, "%10 sınırı aşılmıştır.", "Uygun"))))</f>
        <v>%0,5 üzerindedir</v>
      </c>
      <c r="O813" s="116" t="str">
        <f t="shared" si="253"/>
        <v xml:space="preserve"> </v>
      </c>
      <c r="P813" s="117"/>
      <c r="Q813" s="118"/>
      <c r="R813" s="119" t="str">
        <f t="shared" si="254"/>
        <v/>
      </c>
      <c r="S813" s="133">
        <f>IFERROR(IF(M813&lt;=0.005,IF(F813="",L813,0),IF(F813&lt;&gt;"",0,IF(P813="",0,IF(P813="H",0,IF(Q813&lt;Veriler!$G$2,L813*Veriler!$G$2,L813*Q813)))))," ")</f>
        <v>0</v>
      </c>
      <c r="T813" s="133">
        <f>IF(Veriler!T813&lt;=0.1, S813, IF(AND(Veriler!T813&gt;0.1, F813="", P813="E"), IF(Q813&gt;Veriler!$G$2, Q813*S813, IF(Q813&lt;Veriler!$G$2, Veriler!$G$2*S813, Q813*S813)), 0))</f>
        <v>0</v>
      </c>
      <c r="U813" s="133" t="str">
        <f t="shared" si="255"/>
        <v xml:space="preserve"> </v>
      </c>
      <c r="V813" s="134" t="str">
        <f>IFERROR(IF(O813="%10 sınırı aşılmıştır.",L813-T813,IFERROR(IF(F813="",IF(S813=1,0,IF(L813-S813=0,"",L813-S813)),IF(Veriler!M813="",L813,IF(L813*Veriler!M813=0,"",L813*Veriler!M813))),L813)),0)</f>
        <v/>
      </c>
      <c r="W813" s="146"/>
      <c r="X813" s="146"/>
      <c r="Y813" s="146"/>
    </row>
    <row r="814" spans="1:25" s="99" customFormat="1" ht="54.75" customHeight="1" x14ac:dyDescent="0.25">
      <c r="A814" s="96">
        <f t="shared" si="256"/>
        <v>600</v>
      </c>
      <c r="B814" s="175"/>
      <c r="C814" s="176"/>
      <c r="D814" s="113"/>
      <c r="E814" s="115"/>
      <c r="F814" s="174"/>
      <c r="G814" s="114" t="str">
        <f t="shared" si="251"/>
        <v/>
      </c>
      <c r="H814" s="115"/>
      <c r="I814" s="115"/>
      <c r="J814" s="115"/>
      <c r="K814" s="115"/>
      <c r="L814" s="133" t="str">
        <f t="shared" si="252"/>
        <v/>
      </c>
      <c r="M814" s="116" t="str">
        <f>IF(L814="", "", L814/Veriler!$X$1)</f>
        <v/>
      </c>
      <c r="N814" s="116" t="str">
        <f>IF(F814&lt;&gt;"", "İthal Girdi", IF(Veriler!T814="", "", IF(Veriler!S814="H", "%0,5 üzerindedir", IF(Veriler!T814&gt;0.1, "%10 sınırı aşılmıştır.", "Uygun"))))</f>
        <v>%0,5 üzerindedir</v>
      </c>
      <c r="O814" s="116" t="str">
        <f t="shared" si="253"/>
        <v xml:space="preserve"> </v>
      </c>
      <c r="P814" s="117"/>
      <c r="Q814" s="118"/>
      <c r="R814" s="119" t="str">
        <f t="shared" si="254"/>
        <v/>
      </c>
      <c r="S814" s="133">
        <f>IFERROR(IF(M814&lt;=0.005,IF(F814="",L814,0),IF(F814&lt;&gt;"",0,IF(P814="",0,IF(P814="H",0,IF(Q814&lt;Veriler!$G$2,L814*Veriler!$G$2,L814*Q814)))))," ")</f>
        <v>0</v>
      </c>
      <c r="T814" s="133">
        <f>IF(Veriler!T814&lt;=0.1, S814, IF(AND(Veriler!T814&gt;0.1, F814="", P814="E"), IF(Q814&gt;Veriler!$G$2, Q814*S814, IF(Q814&lt;Veriler!$G$2, Veriler!$G$2*S814, Q814*S814)), 0))</f>
        <v>0</v>
      </c>
      <c r="U814" s="133" t="str">
        <f t="shared" si="255"/>
        <v xml:space="preserve"> </v>
      </c>
      <c r="V814" s="134" t="str">
        <f>IFERROR(IF(O814="%10 sınırı aşılmıştır.",L814-T814,IFERROR(IF(F814="",IF(S814=1,0,IF(L814-S814=0,"",L814-S814)),IF(Veriler!M814="",L814,IF(L814*Veriler!M814=0,"",L814*Veriler!M814))),L814)),0)</f>
        <v/>
      </c>
      <c r="W814" s="146"/>
      <c r="X814" s="146"/>
      <c r="Y814" s="146"/>
    </row>
    <row r="815" spans="1:25" s="99" customFormat="1" ht="54.75" customHeight="1" x14ac:dyDescent="0.25">
      <c r="A815" s="96">
        <f t="shared" si="256"/>
        <v>601</v>
      </c>
      <c r="B815" s="175"/>
      <c r="C815" s="176"/>
      <c r="D815" s="113"/>
      <c r="E815" s="115"/>
      <c r="F815" s="174"/>
      <c r="G815" s="114" t="str">
        <f t="shared" si="251"/>
        <v/>
      </c>
      <c r="H815" s="115"/>
      <c r="I815" s="115"/>
      <c r="J815" s="115"/>
      <c r="K815" s="115"/>
      <c r="L815" s="133" t="str">
        <f t="shared" si="252"/>
        <v/>
      </c>
      <c r="M815" s="116" t="str">
        <f>IF(L815="", "", L815/Veriler!$X$1)</f>
        <v/>
      </c>
      <c r="N815" s="116" t="str">
        <f>IF(F815&lt;&gt;"", "İthal Girdi", IF(Veriler!T815="", "", IF(Veriler!S815="H", "%0,5 üzerindedir", IF(Veriler!T815&gt;0.1, "%10 sınırı aşılmıştır.", "Uygun"))))</f>
        <v>%0,5 üzerindedir</v>
      </c>
      <c r="O815" s="116" t="str">
        <f t="shared" si="253"/>
        <v xml:space="preserve"> </v>
      </c>
      <c r="P815" s="117"/>
      <c r="Q815" s="118"/>
      <c r="R815" s="119" t="str">
        <f t="shared" si="254"/>
        <v/>
      </c>
      <c r="S815" s="133">
        <f>IFERROR(IF(M815&lt;=0.005,IF(F815="",L815,0),IF(F815&lt;&gt;"",0,IF(P815="",0,IF(P815="H",0,IF(Q815&lt;Veriler!$G$2,L815*Veriler!$G$2,L815*Q815)))))," ")</f>
        <v>0</v>
      </c>
      <c r="T815" s="133">
        <f>IF(Veriler!T815&lt;=0.1, S815, IF(AND(Veriler!T815&gt;0.1, F815="", P815="E"), IF(Q815&gt;Veriler!$G$2, Q815*S815, IF(Q815&lt;Veriler!$G$2, Veriler!$G$2*S815, Q815*S815)), 0))</f>
        <v>0</v>
      </c>
      <c r="U815" s="133" t="str">
        <f t="shared" si="255"/>
        <v xml:space="preserve"> </v>
      </c>
      <c r="V815" s="134" t="str">
        <f>IFERROR(IF(O815="%10 sınırı aşılmıştır.",L815-T815,IFERROR(IF(F815="",IF(S815=1,0,IF(L815-S815=0,"",L815-S815)),IF(Veriler!M815="",L815,IF(L815*Veriler!M815=0,"",L815*Veriler!M815))),L815)),0)</f>
        <v/>
      </c>
      <c r="W815" s="146"/>
      <c r="X815" s="146"/>
      <c r="Y815" s="146"/>
    </row>
    <row r="816" spans="1:25" s="99" customFormat="1" ht="54.75" customHeight="1" x14ac:dyDescent="0.25">
      <c r="A816" s="96">
        <f t="shared" si="256"/>
        <v>602</v>
      </c>
      <c r="B816" s="175"/>
      <c r="C816" s="176"/>
      <c r="D816" s="113"/>
      <c r="E816" s="115"/>
      <c r="F816" s="174"/>
      <c r="G816" s="114" t="str">
        <f t="shared" si="251"/>
        <v/>
      </c>
      <c r="H816" s="115"/>
      <c r="I816" s="115"/>
      <c r="J816" s="115"/>
      <c r="K816" s="115"/>
      <c r="L816" s="133" t="str">
        <f t="shared" si="252"/>
        <v/>
      </c>
      <c r="M816" s="116" t="str">
        <f>IF(L816="", "", L816/Veriler!$X$1)</f>
        <v/>
      </c>
      <c r="N816" s="116" t="str">
        <f>IF(F816&lt;&gt;"", "İthal Girdi", IF(Veriler!T816="", "", IF(Veriler!S816="H", "%0,5 üzerindedir", IF(Veriler!T816&gt;0.1, "%10 sınırı aşılmıştır.", "Uygun"))))</f>
        <v>%0,5 üzerindedir</v>
      </c>
      <c r="O816" s="116" t="str">
        <f t="shared" si="253"/>
        <v xml:space="preserve"> </v>
      </c>
      <c r="P816" s="117"/>
      <c r="Q816" s="118"/>
      <c r="R816" s="119" t="str">
        <f t="shared" si="254"/>
        <v/>
      </c>
      <c r="S816" s="133">
        <f>IFERROR(IF(M816&lt;=0.005,IF(F816="",L816,0),IF(F816&lt;&gt;"",0,IF(P816="",0,IF(P816="H",0,IF(Q816&lt;Veriler!$G$2,L816*Veriler!$G$2,L816*Q816)))))," ")</f>
        <v>0</v>
      </c>
      <c r="T816" s="133">
        <f>IF(Veriler!T816&lt;=0.1, S816, IF(AND(Veriler!T816&gt;0.1, F816="", P816="E"), IF(Q816&gt;Veriler!$G$2, Q816*S816, IF(Q816&lt;Veriler!$G$2, Veriler!$G$2*S816, Q816*S816)), 0))</f>
        <v>0</v>
      </c>
      <c r="U816" s="133" t="str">
        <f t="shared" si="255"/>
        <v xml:space="preserve"> </v>
      </c>
      <c r="V816" s="134" t="str">
        <f>IFERROR(IF(O816="%10 sınırı aşılmıştır.",L816-T816,IFERROR(IF(F816="",IF(S816=1,0,IF(L816-S816=0,"",L816-S816)),IF(Veriler!M816="",L816,IF(L816*Veriler!M816=0,"",L816*Veriler!M816))),L816)),0)</f>
        <v/>
      </c>
      <c r="W816" s="146"/>
      <c r="X816" s="146"/>
      <c r="Y816" s="146"/>
    </row>
    <row r="817" spans="1:25" s="99" customFormat="1" ht="36" hidden="1" customHeight="1" x14ac:dyDescent="0.25">
      <c r="A817" s="101"/>
      <c r="B817" s="191" t="s">
        <v>16</v>
      </c>
      <c r="C817" s="176"/>
      <c r="D817" s="120"/>
      <c r="E817" s="171"/>
      <c r="F817" s="172"/>
      <c r="G817" s="121"/>
      <c r="H817" s="115"/>
      <c r="I817" s="115"/>
      <c r="J817" s="115"/>
      <c r="K817" s="115"/>
      <c r="L817" s="121"/>
      <c r="M817" s="121"/>
      <c r="N817" s="121"/>
      <c r="O817" s="121"/>
      <c r="P817" s="120"/>
      <c r="Q817" s="120"/>
      <c r="R817" s="183"/>
      <c r="S817" s="184"/>
      <c r="T817" s="121"/>
      <c r="U817" s="121"/>
      <c r="V817" s="121"/>
      <c r="W817" s="146"/>
      <c r="X817" s="146"/>
      <c r="Y817" s="146"/>
    </row>
    <row r="818" spans="1:25" s="99" customFormat="1" ht="54.75" customHeight="1" x14ac:dyDescent="0.25">
      <c r="A818" s="96">
        <f>A816+1</f>
        <v>603</v>
      </c>
      <c r="B818" s="175"/>
      <c r="C818" s="176"/>
      <c r="D818" s="113"/>
      <c r="E818" s="115"/>
      <c r="F818" s="174"/>
      <c r="G818" s="114" t="str">
        <f t="shared" ref="G818:G831" si="257">IF(AND(F818&lt;&gt;"",V818&lt;&gt;"",L818&lt;&gt;0),V818/L818,"")</f>
        <v/>
      </c>
      <c r="H818" s="115"/>
      <c r="I818" s="115"/>
      <c r="J818" s="115"/>
      <c r="K818" s="115"/>
      <c r="L818" s="133" t="str">
        <f t="shared" ref="L818:L831" si="258">IF(AND(H818&lt;&gt;0, J818&lt;&gt;0, K818&lt;&gt;0), H818*J818*K818, "")</f>
        <v/>
      </c>
      <c r="M818" s="116" t="str">
        <f>IF(L818="", "", L818/Veriler!$X$1)</f>
        <v/>
      </c>
      <c r="N818" s="116" t="str">
        <f>IF(F818&lt;&gt;"", "İthal Girdi", IF(Veriler!T818="", "", IF(Veriler!S818="H", "%0,5 üzerindedir", IF(Veriler!T818&gt;0.1, "%10 sınırı aşılmıştır.", "Uygun"))))</f>
        <v>%0,5 üzerindedir</v>
      </c>
      <c r="O818" s="116" t="str">
        <f t="shared" ref="O818:O831" si="259">IF(M818=""," ",N818)</f>
        <v xml:space="preserve"> </v>
      </c>
      <c r="P818" s="117"/>
      <c r="Q818" s="118"/>
      <c r="R818" s="119" t="str">
        <f t="shared" ref="R818:R831" si="260">IFERROR(IF(AND(T818&lt;&gt;"",L818&lt;&gt;"",L818&lt;&gt;0,T818&lt;&gt;0),T818/L818,"")," ")</f>
        <v/>
      </c>
      <c r="S818" s="133">
        <f>IFERROR(IF(M818&lt;=0.005,IF(F818="",L818,0),IF(F818&lt;&gt;"",0,IF(P818="",0,IF(P818="H",0,IF(Q818&lt;Veriler!$G$2,L818*Veriler!$G$2,L818*Q818)))))," ")</f>
        <v>0</v>
      </c>
      <c r="T818" s="133">
        <f>IF(Veriler!T818&lt;=0.1, S818, IF(AND(Veriler!T818&gt;0.1, F818="", P818="E"), IF(Q818&gt;Veriler!$G$2, Q818*S818, IF(Q818&lt;Veriler!$G$2, Veriler!$G$2*S818, Q818*S818)), 0))</f>
        <v>0</v>
      </c>
      <c r="U818" s="133" t="str">
        <f t="shared" ref="U818:U831" si="261">IF(T818=0," ",T818)</f>
        <v xml:space="preserve"> </v>
      </c>
      <c r="V818" s="134" t="str">
        <f>IFERROR(IF(O818="%10 sınırı aşılmıştır.",L818-T818,IFERROR(IF(F818="",IF(S818=1,0,IF(L818-S818=0,"",L818-S818)),IF(Veriler!M818="",L818,IF(L818*Veriler!M818=0,"",L818*Veriler!M818))),L818)),0)</f>
        <v/>
      </c>
      <c r="W818" s="146"/>
      <c r="X818" s="146"/>
      <c r="Y818" s="146"/>
    </row>
    <row r="819" spans="1:25" s="99" customFormat="1" ht="54.75" customHeight="1" x14ac:dyDescent="0.25">
      <c r="A819" s="96">
        <f t="shared" ref="A819:A831" si="262">A818+1</f>
        <v>604</v>
      </c>
      <c r="B819" s="175"/>
      <c r="C819" s="176"/>
      <c r="D819" s="113"/>
      <c r="E819" s="115"/>
      <c r="F819" s="174"/>
      <c r="G819" s="114" t="str">
        <f t="shared" si="257"/>
        <v/>
      </c>
      <c r="H819" s="115"/>
      <c r="I819" s="115"/>
      <c r="J819" s="115"/>
      <c r="K819" s="115"/>
      <c r="L819" s="133" t="str">
        <f t="shared" si="258"/>
        <v/>
      </c>
      <c r="M819" s="116" t="str">
        <f>IF(L819="", "", L819/Veriler!$X$1)</f>
        <v/>
      </c>
      <c r="N819" s="116" t="str">
        <f>IF(F819&lt;&gt;"", "İthal Girdi", IF(Veriler!T819="", "", IF(Veriler!S819="H", "%0,5 üzerindedir", IF(Veriler!T819&gt;0.1, "%10 sınırı aşılmıştır.", "Uygun"))))</f>
        <v>%0,5 üzerindedir</v>
      </c>
      <c r="O819" s="116" t="str">
        <f t="shared" si="259"/>
        <v xml:space="preserve"> </v>
      </c>
      <c r="P819" s="117"/>
      <c r="Q819" s="118"/>
      <c r="R819" s="119" t="str">
        <f t="shared" si="260"/>
        <v/>
      </c>
      <c r="S819" s="133">
        <f>IFERROR(IF(M819&lt;=0.005,IF(F819="",L819,0),IF(F819&lt;&gt;"",0,IF(P819="",0,IF(P819="H",0,IF(Q819&lt;Veriler!$G$2,L819*Veriler!$G$2,L819*Q819)))))," ")</f>
        <v>0</v>
      </c>
      <c r="T819" s="133">
        <f>IF(Veriler!T819&lt;=0.1, S819, IF(AND(Veriler!T819&gt;0.1, F819="", P819="E"), IF(Q819&gt;Veriler!$G$2, Q819*S819, IF(Q819&lt;Veriler!$G$2, Veriler!$G$2*S819, Q819*S819)), 0))</f>
        <v>0</v>
      </c>
      <c r="U819" s="133" t="str">
        <f t="shared" si="261"/>
        <v xml:space="preserve"> </v>
      </c>
      <c r="V819" s="134" t="str">
        <f>IFERROR(IF(O819="%10 sınırı aşılmıştır.",L819-T819,IFERROR(IF(F819="",IF(S819=1,0,IF(L819-S819=0,"",L819-S819)),IF(Veriler!M819="",L819,IF(L819*Veriler!M819=0,"",L819*Veriler!M819))),L819)),0)</f>
        <v/>
      </c>
      <c r="W819" s="146"/>
      <c r="X819" s="146"/>
      <c r="Y819" s="146"/>
    </row>
    <row r="820" spans="1:25" s="99" customFormat="1" ht="54.75" customHeight="1" x14ac:dyDescent="0.25">
      <c r="A820" s="96">
        <f t="shared" si="262"/>
        <v>605</v>
      </c>
      <c r="B820" s="175"/>
      <c r="C820" s="176"/>
      <c r="D820" s="113"/>
      <c r="E820" s="115"/>
      <c r="F820" s="174"/>
      <c r="G820" s="114" t="str">
        <f t="shared" si="257"/>
        <v/>
      </c>
      <c r="H820" s="115"/>
      <c r="I820" s="115"/>
      <c r="J820" s="115"/>
      <c r="K820" s="115"/>
      <c r="L820" s="133" t="str">
        <f t="shared" si="258"/>
        <v/>
      </c>
      <c r="M820" s="116" t="str">
        <f>IF(L820="", "", L820/Veriler!$X$1)</f>
        <v/>
      </c>
      <c r="N820" s="116" t="str">
        <f>IF(F820&lt;&gt;"", "İthal Girdi", IF(Veriler!T820="", "", IF(Veriler!S820="H", "%0,5 üzerindedir", IF(Veriler!T820&gt;0.1, "%10 sınırı aşılmıştır.", "Uygun"))))</f>
        <v>%0,5 üzerindedir</v>
      </c>
      <c r="O820" s="116" t="str">
        <f t="shared" si="259"/>
        <v xml:space="preserve"> </v>
      </c>
      <c r="P820" s="117"/>
      <c r="Q820" s="118"/>
      <c r="R820" s="119" t="str">
        <f t="shared" si="260"/>
        <v/>
      </c>
      <c r="S820" s="133">
        <f>IFERROR(IF(M820&lt;=0.005,IF(F820="",L820,0),IF(F820&lt;&gt;"",0,IF(P820="",0,IF(P820="H",0,IF(Q820&lt;Veriler!$G$2,L820*Veriler!$G$2,L820*Q820)))))," ")</f>
        <v>0</v>
      </c>
      <c r="T820" s="133">
        <f>IF(Veriler!T820&lt;=0.1, S820, IF(AND(Veriler!T820&gt;0.1, F820="", P820="E"), IF(Q820&gt;Veriler!$G$2, Q820*S820, IF(Q820&lt;Veriler!$G$2, Veriler!$G$2*S820, Q820*S820)), 0))</f>
        <v>0</v>
      </c>
      <c r="U820" s="133" t="str">
        <f t="shared" si="261"/>
        <v xml:space="preserve"> </v>
      </c>
      <c r="V820" s="134" t="str">
        <f>IFERROR(IF(O820="%10 sınırı aşılmıştır.",L820-T820,IFERROR(IF(F820="",IF(S820=1,0,IF(L820-S820=0,"",L820-S820)),IF(Veriler!M820="",L820,IF(L820*Veriler!M820=0,"",L820*Veriler!M820))),L820)),0)</f>
        <v/>
      </c>
      <c r="W820" s="146"/>
      <c r="X820" s="146"/>
      <c r="Y820" s="146"/>
    </row>
    <row r="821" spans="1:25" s="99" customFormat="1" ht="54.75" customHeight="1" x14ac:dyDescent="0.25">
      <c r="A821" s="96">
        <f t="shared" si="262"/>
        <v>606</v>
      </c>
      <c r="B821" s="175"/>
      <c r="C821" s="176"/>
      <c r="D821" s="113"/>
      <c r="E821" s="115"/>
      <c r="F821" s="174"/>
      <c r="G821" s="114" t="str">
        <f t="shared" si="257"/>
        <v/>
      </c>
      <c r="H821" s="115"/>
      <c r="I821" s="115"/>
      <c r="J821" s="115"/>
      <c r="K821" s="115"/>
      <c r="L821" s="133" t="str">
        <f t="shared" si="258"/>
        <v/>
      </c>
      <c r="M821" s="116" t="str">
        <f>IF(L821="", "", L821/Veriler!$X$1)</f>
        <v/>
      </c>
      <c r="N821" s="116" t="str">
        <f>IF(F821&lt;&gt;"", "İthal Girdi", IF(Veriler!T821="", "", IF(Veriler!S821="H", "%0,5 üzerindedir", IF(Veriler!T821&gt;0.1, "%10 sınırı aşılmıştır.", "Uygun"))))</f>
        <v>%0,5 üzerindedir</v>
      </c>
      <c r="O821" s="116" t="str">
        <f t="shared" si="259"/>
        <v xml:space="preserve"> </v>
      </c>
      <c r="P821" s="117"/>
      <c r="Q821" s="118"/>
      <c r="R821" s="119" t="str">
        <f t="shared" si="260"/>
        <v/>
      </c>
      <c r="S821" s="133">
        <f>IFERROR(IF(M821&lt;=0.005,IF(F821="",L821,0),IF(F821&lt;&gt;"",0,IF(P821="",0,IF(P821="H",0,IF(Q821&lt;Veriler!$G$2,L821*Veriler!$G$2,L821*Q821)))))," ")</f>
        <v>0</v>
      </c>
      <c r="T821" s="133">
        <f>IF(Veriler!T821&lt;=0.1, S821, IF(AND(Veriler!T821&gt;0.1, F821="", P821="E"), IF(Q821&gt;Veriler!$G$2, Q821*S821, IF(Q821&lt;Veriler!$G$2, Veriler!$G$2*S821, Q821*S821)), 0))</f>
        <v>0</v>
      </c>
      <c r="U821" s="133" t="str">
        <f t="shared" si="261"/>
        <v xml:space="preserve"> </v>
      </c>
      <c r="V821" s="134" t="str">
        <f>IFERROR(IF(O821="%10 sınırı aşılmıştır.",L821-T821,IFERROR(IF(F821="",IF(S821=1,0,IF(L821-S821=0,"",L821-S821)),IF(Veriler!M821="",L821,IF(L821*Veriler!M821=0,"",L821*Veriler!M821))),L821)),0)</f>
        <v/>
      </c>
      <c r="W821" s="146"/>
      <c r="X821" s="146"/>
      <c r="Y821" s="146"/>
    </row>
    <row r="822" spans="1:25" s="99" customFormat="1" ht="54.75" customHeight="1" x14ac:dyDescent="0.25">
      <c r="A822" s="96">
        <f t="shared" si="262"/>
        <v>607</v>
      </c>
      <c r="B822" s="175"/>
      <c r="C822" s="176"/>
      <c r="D822" s="113"/>
      <c r="E822" s="115"/>
      <c r="F822" s="174"/>
      <c r="G822" s="114" t="str">
        <f t="shared" si="257"/>
        <v/>
      </c>
      <c r="H822" s="115"/>
      <c r="I822" s="115"/>
      <c r="J822" s="115"/>
      <c r="K822" s="115"/>
      <c r="L822" s="133" t="str">
        <f t="shared" si="258"/>
        <v/>
      </c>
      <c r="M822" s="116" t="str">
        <f>IF(L822="", "", L822/Veriler!$X$1)</f>
        <v/>
      </c>
      <c r="N822" s="116" t="str">
        <f>IF(F822&lt;&gt;"", "İthal Girdi", IF(Veriler!T822="", "", IF(Veriler!S822="H", "%0,5 üzerindedir", IF(Veriler!T822&gt;0.1, "%10 sınırı aşılmıştır.", "Uygun"))))</f>
        <v>%0,5 üzerindedir</v>
      </c>
      <c r="O822" s="116" t="str">
        <f t="shared" si="259"/>
        <v xml:space="preserve"> </v>
      </c>
      <c r="P822" s="117"/>
      <c r="Q822" s="118"/>
      <c r="R822" s="119" t="str">
        <f t="shared" si="260"/>
        <v/>
      </c>
      <c r="S822" s="133">
        <f>IFERROR(IF(M822&lt;=0.005,IF(F822="",L822,0),IF(F822&lt;&gt;"",0,IF(P822="",0,IF(P822="H",0,IF(Q822&lt;Veriler!$G$2,L822*Veriler!$G$2,L822*Q822)))))," ")</f>
        <v>0</v>
      </c>
      <c r="T822" s="133">
        <f>IF(Veriler!T822&lt;=0.1, S822, IF(AND(Veriler!T822&gt;0.1, F822="", P822="E"), IF(Q822&gt;Veriler!$G$2, Q822*S822, IF(Q822&lt;Veriler!$G$2, Veriler!$G$2*S822, Q822*S822)), 0))</f>
        <v>0</v>
      </c>
      <c r="U822" s="133" t="str">
        <f t="shared" si="261"/>
        <v xml:space="preserve"> </v>
      </c>
      <c r="V822" s="134" t="str">
        <f>IFERROR(IF(O822="%10 sınırı aşılmıştır.",L822-T822,IFERROR(IF(F822="",IF(S822=1,0,IF(L822-S822=0,"",L822-S822)),IF(Veriler!M822="",L822,IF(L822*Veriler!M822=0,"",L822*Veriler!M822))),L822)),0)</f>
        <v/>
      </c>
      <c r="W822" s="146"/>
      <c r="X822" s="146"/>
      <c r="Y822" s="146"/>
    </row>
    <row r="823" spans="1:25" s="99" customFormat="1" ht="54.75" customHeight="1" x14ac:dyDescent="0.25">
      <c r="A823" s="96">
        <f t="shared" si="262"/>
        <v>608</v>
      </c>
      <c r="B823" s="175"/>
      <c r="C823" s="176"/>
      <c r="D823" s="113"/>
      <c r="E823" s="115"/>
      <c r="F823" s="174"/>
      <c r="G823" s="114" t="str">
        <f t="shared" si="257"/>
        <v/>
      </c>
      <c r="H823" s="115"/>
      <c r="I823" s="115"/>
      <c r="J823" s="115"/>
      <c r="K823" s="115"/>
      <c r="L823" s="133" t="str">
        <f t="shared" si="258"/>
        <v/>
      </c>
      <c r="M823" s="116" t="str">
        <f>IF(L823="", "", L823/Veriler!$X$1)</f>
        <v/>
      </c>
      <c r="N823" s="116" t="str">
        <f>IF(F823&lt;&gt;"", "İthal Girdi", IF(Veriler!T823="", "", IF(Veriler!S823="H", "%0,5 üzerindedir", IF(Veriler!T823&gt;0.1, "%10 sınırı aşılmıştır.", "Uygun"))))</f>
        <v>%0,5 üzerindedir</v>
      </c>
      <c r="O823" s="116" t="str">
        <f t="shared" si="259"/>
        <v xml:space="preserve"> </v>
      </c>
      <c r="P823" s="117"/>
      <c r="Q823" s="118"/>
      <c r="R823" s="119" t="str">
        <f t="shared" si="260"/>
        <v/>
      </c>
      <c r="S823" s="133">
        <f>IFERROR(IF(M823&lt;=0.005,IF(F823="",L823,0),IF(F823&lt;&gt;"",0,IF(P823="",0,IF(P823="H",0,IF(Q823&lt;Veriler!$G$2,L823*Veriler!$G$2,L823*Q823)))))," ")</f>
        <v>0</v>
      </c>
      <c r="T823" s="133">
        <f>IF(Veriler!T823&lt;=0.1, S823, IF(AND(Veriler!T823&gt;0.1, F823="", P823="E"), IF(Q823&gt;Veriler!$G$2, Q823*S823, IF(Q823&lt;Veriler!$G$2, Veriler!$G$2*S823, Q823*S823)), 0))</f>
        <v>0</v>
      </c>
      <c r="U823" s="133" t="str">
        <f t="shared" si="261"/>
        <v xml:space="preserve"> </v>
      </c>
      <c r="V823" s="134" t="str">
        <f>IFERROR(IF(O823="%10 sınırı aşılmıştır.",L823-T823,IFERROR(IF(F823="",IF(S823=1,0,IF(L823-S823=0,"",L823-S823)),IF(Veriler!M823="",L823,IF(L823*Veriler!M823=0,"",L823*Veriler!M823))),L823)),0)</f>
        <v/>
      </c>
      <c r="W823" s="146"/>
      <c r="X823" s="146"/>
      <c r="Y823" s="146"/>
    </row>
    <row r="824" spans="1:25" s="99" customFormat="1" ht="54.75" customHeight="1" x14ac:dyDescent="0.25">
      <c r="A824" s="96">
        <f t="shared" si="262"/>
        <v>609</v>
      </c>
      <c r="B824" s="175"/>
      <c r="C824" s="176"/>
      <c r="D824" s="113"/>
      <c r="E824" s="115"/>
      <c r="F824" s="174"/>
      <c r="G824" s="114" t="str">
        <f t="shared" si="257"/>
        <v/>
      </c>
      <c r="H824" s="115"/>
      <c r="I824" s="115"/>
      <c r="J824" s="115"/>
      <c r="K824" s="115"/>
      <c r="L824" s="133" t="str">
        <f t="shared" si="258"/>
        <v/>
      </c>
      <c r="M824" s="116" t="str">
        <f>IF(L824="", "", L824/Veriler!$X$1)</f>
        <v/>
      </c>
      <c r="N824" s="116" t="str">
        <f>IF(F824&lt;&gt;"", "İthal Girdi", IF(Veriler!T824="", "", IF(Veriler!S824="H", "%0,5 üzerindedir", IF(Veriler!T824&gt;0.1, "%10 sınırı aşılmıştır.", "Uygun"))))</f>
        <v>%0,5 üzerindedir</v>
      </c>
      <c r="O824" s="116" t="str">
        <f t="shared" si="259"/>
        <v xml:space="preserve"> </v>
      </c>
      <c r="P824" s="117"/>
      <c r="Q824" s="118"/>
      <c r="R824" s="119" t="str">
        <f t="shared" si="260"/>
        <v/>
      </c>
      <c r="S824" s="133">
        <f>IFERROR(IF(M824&lt;=0.005,IF(F824="",L824,0),IF(F824&lt;&gt;"",0,IF(P824="",0,IF(P824="H",0,IF(Q824&lt;Veriler!$G$2,L824*Veriler!$G$2,L824*Q824)))))," ")</f>
        <v>0</v>
      </c>
      <c r="T824" s="133">
        <f>IF(Veriler!T824&lt;=0.1, S824, IF(AND(Veriler!T824&gt;0.1, F824="", P824="E"), IF(Q824&gt;Veriler!$G$2, Q824*S824, IF(Q824&lt;Veriler!$G$2, Veriler!$G$2*S824, Q824*S824)), 0))</f>
        <v>0</v>
      </c>
      <c r="U824" s="133" t="str">
        <f t="shared" si="261"/>
        <v xml:space="preserve"> </v>
      </c>
      <c r="V824" s="134" t="str">
        <f>IFERROR(IF(O824="%10 sınırı aşılmıştır.",L824-T824,IFERROR(IF(F824="",IF(S824=1,0,IF(L824-S824=0,"",L824-S824)),IF(Veriler!M824="",L824,IF(L824*Veriler!M824=0,"",L824*Veriler!M824))),L824)),0)</f>
        <v/>
      </c>
      <c r="W824" s="146"/>
      <c r="X824" s="146"/>
      <c r="Y824" s="146"/>
    </row>
    <row r="825" spans="1:25" s="99" customFormat="1" ht="54.75" customHeight="1" x14ac:dyDescent="0.25">
      <c r="A825" s="96">
        <f t="shared" si="262"/>
        <v>610</v>
      </c>
      <c r="B825" s="175"/>
      <c r="C825" s="176"/>
      <c r="D825" s="113"/>
      <c r="E825" s="115"/>
      <c r="F825" s="174"/>
      <c r="G825" s="114" t="str">
        <f t="shared" si="257"/>
        <v/>
      </c>
      <c r="H825" s="115"/>
      <c r="I825" s="115"/>
      <c r="J825" s="115"/>
      <c r="K825" s="115"/>
      <c r="L825" s="133" t="str">
        <f t="shared" si="258"/>
        <v/>
      </c>
      <c r="M825" s="116" t="str">
        <f>IF(L825="", "", L825/Veriler!$X$1)</f>
        <v/>
      </c>
      <c r="N825" s="116" t="str">
        <f>IF(F825&lt;&gt;"", "İthal Girdi", IF(Veriler!T825="", "", IF(Veriler!S825="H", "%0,5 üzerindedir", IF(Veriler!T825&gt;0.1, "%10 sınırı aşılmıştır.", "Uygun"))))</f>
        <v>%0,5 üzerindedir</v>
      </c>
      <c r="O825" s="116" t="str">
        <f t="shared" si="259"/>
        <v xml:space="preserve"> </v>
      </c>
      <c r="P825" s="117"/>
      <c r="Q825" s="118"/>
      <c r="R825" s="119" t="str">
        <f t="shared" si="260"/>
        <v/>
      </c>
      <c r="S825" s="133">
        <f>IFERROR(IF(M825&lt;=0.005,IF(F825="",L825,0),IF(F825&lt;&gt;"",0,IF(P825="",0,IF(P825="H",0,IF(Q825&lt;Veriler!$G$2,L825*Veriler!$G$2,L825*Q825)))))," ")</f>
        <v>0</v>
      </c>
      <c r="T825" s="133">
        <f>IF(Veriler!T825&lt;=0.1, S825, IF(AND(Veriler!T825&gt;0.1, F825="", P825="E"), IF(Q825&gt;Veriler!$G$2, Q825*S825, IF(Q825&lt;Veriler!$G$2, Veriler!$G$2*S825, Q825*S825)), 0))</f>
        <v>0</v>
      </c>
      <c r="U825" s="133" t="str">
        <f t="shared" si="261"/>
        <v xml:space="preserve"> </v>
      </c>
      <c r="V825" s="134" t="str">
        <f>IFERROR(IF(O825="%10 sınırı aşılmıştır.",L825-T825,IFERROR(IF(F825="",IF(S825=1,0,IF(L825-S825=0,"",L825-S825)),IF(Veriler!M825="",L825,IF(L825*Veriler!M825=0,"",L825*Veriler!M825))),L825)),0)</f>
        <v/>
      </c>
      <c r="W825" s="146"/>
      <c r="X825" s="146"/>
      <c r="Y825" s="146"/>
    </row>
    <row r="826" spans="1:25" s="99" customFormat="1" ht="54.75" customHeight="1" x14ac:dyDescent="0.25">
      <c r="A826" s="96">
        <f t="shared" si="262"/>
        <v>611</v>
      </c>
      <c r="B826" s="175"/>
      <c r="C826" s="176"/>
      <c r="D826" s="113"/>
      <c r="E826" s="115"/>
      <c r="F826" s="174"/>
      <c r="G826" s="114" t="str">
        <f t="shared" si="257"/>
        <v/>
      </c>
      <c r="H826" s="115"/>
      <c r="I826" s="115"/>
      <c r="J826" s="115"/>
      <c r="K826" s="115"/>
      <c r="L826" s="133" t="str">
        <f t="shared" si="258"/>
        <v/>
      </c>
      <c r="M826" s="116" t="str">
        <f>IF(L826="", "", L826/Veriler!$X$1)</f>
        <v/>
      </c>
      <c r="N826" s="116" t="str">
        <f>IF(F826&lt;&gt;"", "İthal Girdi", IF(Veriler!T826="", "", IF(Veriler!S826="H", "%0,5 üzerindedir", IF(Veriler!T826&gt;0.1, "%10 sınırı aşılmıştır.", "Uygun"))))</f>
        <v>%0,5 üzerindedir</v>
      </c>
      <c r="O826" s="116" t="str">
        <f t="shared" si="259"/>
        <v xml:space="preserve"> </v>
      </c>
      <c r="P826" s="117"/>
      <c r="Q826" s="118"/>
      <c r="R826" s="119" t="str">
        <f t="shared" si="260"/>
        <v/>
      </c>
      <c r="S826" s="133">
        <f>IFERROR(IF(M826&lt;=0.005,IF(F826="",L826,0),IF(F826&lt;&gt;"",0,IF(P826="",0,IF(P826="H",0,IF(Q826&lt;Veriler!$G$2,L826*Veriler!$G$2,L826*Q826)))))," ")</f>
        <v>0</v>
      </c>
      <c r="T826" s="133">
        <f>IF(Veriler!T826&lt;=0.1, S826, IF(AND(Veriler!T826&gt;0.1, F826="", P826="E"), IF(Q826&gt;Veriler!$G$2, Q826*S826, IF(Q826&lt;Veriler!$G$2, Veriler!$G$2*S826, Q826*S826)), 0))</f>
        <v>0</v>
      </c>
      <c r="U826" s="133" t="str">
        <f t="shared" si="261"/>
        <v xml:space="preserve"> </v>
      </c>
      <c r="V826" s="134" t="str">
        <f>IFERROR(IF(O826="%10 sınırı aşılmıştır.",L826-T826,IFERROR(IF(F826="",IF(S826=1,0,IF(L826-S826=0,"",L826-S826)),IF(Veriler!M826="",L826,IF(L826*Veriler!M826=0,"",L826*Veriler!M826))),L826)),0)</f>
        <v/>
      </c>
      <c r="W826" s="146"/>
      <c r="X826" s="146"/>
      <c r="Y826" s="146"/>
    </row>
    <row r="827" spans="1:25" s="99" customFormat="1" ht="54.75" customHeight="1" x14ac:dyDescent="0.25">
      <c r="A827" s="96">
        <f t="shared" si="262"/>
        <v>612</v>
      </c>
      <c r="B827" s="175"/>
      <c r="C827" s="176"/>
      <c r="D827" s="113"/>
      <c r="E827" s="115"/>
      <c r="F827" s="174"/>
      <c r="G827" s="114" t="str">
        <f t="shared" si="257"/>
        <v/>
      </c>
      <c r="H827" s="115"/>
      <c r="I827" s="115"/>
      <c r="J827" s="115"/>
      <c r="K827" s="115"/>
      <c r="L827" s="133" t="str">
        <f t="shared" si="258"/>
        <v/>
      </c>
      <c r="M827" s="116" t="str">
        <f>IF(L827="", "", L827/Veriler!$X$1)</f>
        <v/>
      </c>
      <c r="N827" s="116" t="str">
        <f>IF(F827&lt;&gt;"", "İthal Girdi", IF(Veriler!T827="", "", IF(Veriler!S827="H", "%0,5 üzerindedir", IF(Veriler!T827&gt;0.1, "%10 sınırı aşılmıştır.", "Uygun"))))</f>
        <v>%0,5 üzerindedir</v>
      </c>
      <c r="O827" s="116" t="str">
        <f t="shared" si="259"/>
        <v xml:space="preserve"> </v>
      </c>
      <c r="P827" s="117"/>
      <c r="Q827" s="118"/>
      <c r="R827" s="119" t="str">
        <f t="shared" si="260"/>
        <v/>
      </c>
      <c r="S827" s="133">
        <f>IFERROR(IF(M827&lt;=0.005,IF(F827="",L827,0),IF(F827&lt;&gt;"",0,IF(P827="",0,IF(P827="H",0,IF(Q827&lt;Veriler!$G$2,L827*Veriler!$G$2,L827*Q827)))))," ")</f>
        <v>0</v>
      </c>
      <c r="T827" s="133">
        <f>IF(Veriler!T827&lt;=0.1, S827, IF(AND(Veriler!T827&gt;0.1, F827="", P827="E"), IF(Q827&gt;Veriler!$G$2, Q827*S827, IF(Q827&lt;Veriler!$G$2, Veriler!$G$2*S827, Q827*S827)), 0))</f>
        <v>0</v>
      </c>
      <c r="U827" s="133" t="str">
        <f t="shared" si="261"/>
        <v xml:space="preserve"> </v>
      </c>
      <c r="V827" s="134" t="str">
        <f>IFERROR(IF(O827="%10 sınırı aşılmıştır.",L827-T827,IFERROR(IF(F827="",IF(S827=1,0,IF(L827-S827=0,"",L827-S827)),IF(Veriler!M827="",L827,IF(L827*Veriler!M827=0,"",L827*Veriler!M827))),L827)),0)</f>
        <v/>
      </c>
      <c r="W827" s="146"/>
      <c r="X827" s="146"/>
      <c r="Y827" s="146"/>
    </row>
    <row r="828" spans="1:25" s="99" customFormat="1" ht="54.75" customHeight="1" x14ac:dyDescent="0.25">
      <c r="A828" s="96">
        <f t="shared" si="262"/>
        <v>613</v>
      </c>
      <c r="B828" s="175"/>
      <c r="C828" s="176"/>
      <c r="D828" s="113"/>
      <c r="E828" s="115"/>
      <c r="F828" s="174"/>
      <c r="G828" s="114" t="str">
        <f t="shared" si="257"/>
        <v/>
      </c>
      <c r="H828" s="115"/>
      <c r="I828" s="115"/>
      <c r="J828" s="115"/>
      <c r="K828" s="115"/>
      <c r="L828" s="133" t="str">
        <f t="shared" si="258"/>
        <v/>
      </c>
      <c r="M828" s="116" t="str">
        <f>IF(L828="", "", L828/Veriler!$X$1)</f>
        <v/>
      </c>
      <c r="N828" s="116" t="str">
        <f>IF(F828&lt;&gt;"", "İthal Girdi", IF(Veriler!T828="", "", IF(Veriler!S828="H", "%0,5 üzerindedir", IF(Veriler!T828&gt;0.1, "%10 sınırı aşılmıştır.", "Uygun"))))</f>
        <v>%0,5 üzerindedir</v>
      </c>
      <c r="O828" s="116" t="str">
        <f t="shared" si="259"/>
        <v xml:space="preserve"> </v>
      </c>
      <c r="P828" s="117"/>
      <c r="Q828" s="118"/>
      <c r="R828" s="119" t="str">
        <f t="shared" si="260"/>
        <v/>
      </c>
      <c r="S828" s="133">
        <f>IFERROR(IF(M828&lt;=0.005,IF(F828="",L828,0),IF(F828&lt;&gt;"",0,IF(P828="",0,IF(P828="H",0,IF(Q828&lt;Veriler!$G$2,L828*Veriler!$G$2,L828*Q828)))))," ")</f>
        <v>0</v>
      </c>
      <c r="T828" s="133">
        <f>IF(Veriler!T828&lt;=0.1, S828, IF(AND(Veriler!T828&gt;0.1, F828="", P828="E"), IF(Q828&gt;Veriler!$G$2, Q828*S828, IF(Q828&lt;Veriler!$G$2, Veriler!$G$2*S828, Q828*S828)), 0))</f>
        <v>0</v>
      </c>
      <c r="U828" s="133" t="str">
        <f t="shared" si="261"/>
        <v xml:space="preserve"> </v>
      </c>
      <c r="V828" s="134" t="str">
        <f>IFERROR(IF(O828="%10 sınırı aşılmıştır.",L828-T828,IFERROR(IF(F828="",IF(S828=1,0,IF(L828-S828=0,"",L828-S828)),IF(Veriler!M828="",L828,IF(L828*Veriler!M828=0,"",L828*Veriler!M828))),L828)),0)</f>
        <v/>
      </c>
      <c r="W828" s="146"/>
      <c r="X828" s="146"/>
      <c r="Y828" s="146"/>
    </row>
    <row r="829" spans="1:25" s="99" customFormat="1" ht="54.75" customHeight="1" x14ac:dyDescent="0.25">
      <c r="A829" s="96">
        <f t="shared" si="262"/>
        <v>614</v>
      </c>
      <c r="B829" s="175"/>
      <c r="C829" s="176"/>
      <c r="D829" s="113"/>
      <c r="E829" s="115"/>
      <c r="F829" s="174"/>
      <c r="G829" s="114" t="str">
        <f t="shared" si="257"/>
        <v/>
      </c>
      <c r="H829" s="115"/>
      <c r="I829" s="115"/>
      <c r="J829" s="115"/>
      <c r="K829" s="115"/>
      <c r="L829" s="133" t="str">
        <f t="shared" si="258"/>
        <v/>
      </c>
      <c r="M829" s="116" t="str">
        <f>IF(L829="", "", L829/Veriler!$X$1)</f>
        <v/>
      </c>
      <c r="N829" s="116" t="str">
        <f>IF(F829&lt;&gt;"", "İthal Girdi", IF(Veriler!T829="", "", IF(Veriler!S829="H", "%0,5 üzerindedir", IF(Veriler!T829&gt;0.1, "%10 sınırı aşılmıştır.", "Uygun"))))</f>
        <v>%0,5 üzerindedir</v>
      </c>
      <c r="O829" s="116" t="str">
        <f t="shared" si="259"/>
        <v xml:space="preserve"> </v>
      </c>
      <c r="P829" s="117"/>
      <c r="Q829" s="118"/>
      <c r="R829" s="119" t="str">
        <f t="shared" si="260"/>
        <v/>
      </c>
      <c r="S829" s="133">
        <f>IFERROR(IF(M829&lt;=0.005,IF(F829="",L829,0),IF(F829&lt;&gt;"",0,IF(P829="",0,IF(P829="H",0,IF(Q829&lt;Veriler!$G$2,L829*Veriler!$G$2,L829*Q829)))))," ")</f>
        <v>0</v>
      </c>
      <c r="T829" s="133">
        <f>IF(Veriler!T829&lt;=0.1, S829, IF(AND(Veriler!T829&gt;0.1, F829="", P829="E"), IF(Q829&gt;Veriler!$G$2, Q829*S829, IF(Q829&lt;Veriler!$G$2, Veriler!$G$2*S829, Q829*S829)), 0))</f>
        <v>0</v>
      </c>
      <c r="U829" s="133" t="str">
        <f t="shared" si="261"/>
        <v xml:space="preserve"> </v>
      </c>
      <c r="V829" s="134" t="str">
        <f>IFERROR(IF(O829="%10 sınırı aşılmıştır.",L829-T829,IFERROR(IF(F829="",IF(S829=1,0,IF(L829-S829=0,"",L829-S829)),IF(Veriler!M829="",L829,IF(L829*Veriler!M829=0,"",L829*Veriler!M829))),L829)),0)</f>
        <v/>
      </c>
      <c r="W829" s="146"/>
      <c r="X829" s="146"/>
      <c r="Y829" s="146"/>
    </row>
    <row r="830" spans="1:25" s="99" customFormat="1" ht="54.75" customHeight="1" x14ac:dyDescent="0.25">
      <c r="A830" s="96">
        <f t="shared" si="262"/>
        <v>615</v>
      </c>
      <c r="B830" s="175"/>
      <c r="C830" s="176"/>
      <c r="D830" s="113"/>
      <c r="E830" s="115"/>
      <c r="F830" s="174"/>
      <c r="G830" s="114" t="str">
        <f t="shared" si="257"/>
        <v/>
      </c>
      <c r="H830" s="115"/>
      <c r="I830" s="115"/>
      <c r="J830" s="115"/>
      <c r="K830" s="115"/>
      <c r="L830" s="133" t="str">
        <f t="shared" si="258"/>
        <v/>
      </c>
      <c r="M830" s="116" t="str">
        <f>IF(L830="", "", L830/Veriler!$X$1)</f>
        <v/>
      </c>
      <c r="N830" s="116" t="str">
        <f>IF(F830&lt;&gt;"", "İthal Girdi", IF(Veriler!T830="", "", IF(Veriler!S830="H", "%0,5 üzerindedir", IF(Veriler!T830&gt;0.1, "%10 sınırı aşılmıştır.", "Uygun"))))</f>
        <v>%0,5 üzerindedir</v>
      </c>
      <c r="O830" s="116" t="str">
        <f t="shared" si="259"/>
        <v xml:space="preserve"> </v>
      </c>
      <c r="P830" s="117"/>
      <c r="Q830" s="118"/>
      <c r="R830" s="119" t="str">
        <f t="shared" si="260"/>
        <v/>
      </c>
      <c r="S830" s="133">
        <f>IFERROR(IF(M830&lt;=0.005,IF(F830="",L830,0),IF(F830&lt;&gt;"",0,IF(P830="",0,IF(P830="H",0,IF(Q830&lt;Veriler!$G$2,L830*Veriler!$G$2,L830*Q830)))))," ")</f>
        <v>0</v>
      </c>
      <c r="T830" s="133">
        <f>IF(Veriler!T830&lt;=0.1, S830, IF(AND(Veriler!T830&gt;0.1, F830="", P830="E"), IF(Q830&gt;Veriler!$G$2, Q830*S830, IF(Q830&lt;Veriler!$G$2, Veriler!$G$2*S830, Q830*S830)), 0))</f>
        <v>0</v>
      </c>
      <c r="U830" s="133" t="str">
        <f t="shared" si="261"/>
        <v xml:space="preserve"> </v>
      </c>
      <c r="V830" s="134" t="str">
        <f>IFERROR(IF(O830="%10 sınırı aşılmıştır.",L830-T830,IFERROR(IF(F830="",IF(S830=1,0,IF(L830-S830=0,"",L830-S830)),IF(Veriler!M830="",L830,IF(L830*Veriler!M830=0,"",L830*Veriler!M830))),L830)),0)</f>
        <v/>
      </c>
      <c r="W830" s="146"/>
      <c r="X830" s="146"/>
      <c r="Y830" s="146"/>
    </row>
    <row r="831" spans="1:25" s="99" customFormat="1" ht="54.75" customHeight="1" x14ac:dyDescent="0.25">
      <c r="A831" s="96">
        <f t="shared" si="262"/>
        <v>616</v>
      </c>
      <c r="B831" s="175"/>
      <c r="C831" s="176"/>
      <c r="D831" s="113"/>
      <c r="E831" s="115"/>
      <c r="F831" s="174"/>
      <c r="G831" s="114" t="str">
        <f t="shared" si="257"/>
        <v/>
      </c>
      <c r="H831" s="115"/>
      <c r="I831" s="115"/>
      <c r="J831" s="115"/>
      <c r="K831" s="115"/>
      <c r="L831" s="133" t="str">
        <f t="shared" si="258"/>
        <v/>
      </c>
      <c r="M831" s="116" t="str">
        <f>IF(L831="", "", L831/Veriler!$X$1)</f>
        <v/>
      </c>
      <c r="N831" s="116" t="str">
        <f>IF(F831&lt;&gt;"", "İthal Girdi", IF(Veriler!T831="", "", IF(Veriler!S831="H", "%0,5 üzerindedir", IF(Veriler!T831&gt;0.1, "%10 sınırı aşılmıştır.", "Uygun"))))</f>
        <v>%0,5 üzerindedir</v>
      </c>
      <c r="O831" s="116" t="str">
        <f t="shared" si="259"/>
        <v xml:space="preserve"> </v>
      </c>
      <c r="P831" s="117"/>
      <c r="Q831" s="118"/>
      <c r="R831" s="119" t="str">
        <f t="shared" si="260"/>
        <v/>
      </c>
      <c r="S831" s="133">
        <f>IFERROR(IF(M831&lt;=0.005,IF(F831="",L831,0),IF(F831&lt;&gt;"",0,IF(P831="",0,IF(P831="H",0,IF(Q831&lt;Veriler!$G$2,L831*Veriler!$G$2,L831*Q831)))))," ")</f>
        <v>0</v>
      </c>
      <c r="T831" s="133">
        <f>IF(Veriler!T831&lt;=0.1, S831, IF(AND(Veriler!T831&gt;0.1, F831="", P831="E"), IF(Q831&gt;Veriler!$G$2, Q831*S831, IF(Q831&lt;Veriler!$G$2, Veriler!$G$2*S831, Q831*S831)), 0))</f>
        <v>0</v>
      </c>
      <c r="U831" s="133" t="str">
        <f t="shared" si="261"/>
        <v xml:space="preserve"> </v>
      </c>
      <c r="V831" s="134" t="str">
        <f>IFERROR(IF(O831="%10 sınırı aşılmıştır.",L831-T831,IFERROR(IF(F831="",IF(S831=1,0,IF(L831-S831=0,"",L831-S831)),IF(Veriler!M831="",L831,IF(L831*Veriler!M831=0,"",L831*Veriler!M831))),L831)),0)</f>
        <v/>
      </c>
      <c r="W831" s="146"/>
      <c r="X831" s="146"/>
      <c r="Y831" s="146"/>
    </row>
    <row r="832" spans="1:25" s="99" customFormat="1" ht="24" customHeight="1" x14ac:dyDescent="0.25">
      <c r="A832" s="103"/>
      <c r="B832" s="104"/>
      <c r="C832" s="104"/>
      <c r="D832" s="104"/>
      <c r="E832" s="103"/>
      <c r="F832" s="135"/>
      <c r="G832" s="157"/>
      <c r="H832" s="103"/>
      <c r="I832" s="103"/>
      <c r="J832" s="103"/>
      <c r="K832" s="103"/>
      <c r="L832" s="136">
        <f>SUM(L803:L816,L818:L831)</f>
        <v>0</v>
      </c>
      <c r="M832" s="158"/>
      <c r="N832" s="158"/>
      <c r="O832" s="158"/>
      <c r="P832" s="105"/>
      <c r="Q832" s="106"/>
      <c r="R832" s="159"/>
      <c r="S832" s="160"/>
      <c r="T832" s="160"/>
      <c r="U832" s="160"/>
      <c r="V832" s="160"/>
      <c r="W832" s="146"/>
      <c r="X832" s="146"/>
      <c r="Y832" s="146"/>
    </row>
    <row r="833" spans="1:25" s="99" customFormat="1" ht="31.5" customHeight="1" x14ac:dyDescent="0.25">
      <c r="A833" s="103"/>
      <c r="B833" s="104"/>
      <c r="C833" s="104"/>
      <c r="D833" s="104"/>
      <c r="E833" s="103"/>
      <c r="F833" s="135"/>
      <c r="G833" s="157"/>
      <c r="H833" s="103"/>
      <c r="I833" s="103"/>
      <c r="J833" s="103"/>
      <c r="K833" s="103"/>
      <c r="L833" s="161"/>
      <c r="M833" s="158"/>
      <c r="N833" s="158"/>
      <c r="O833" s="158"/>
      <c r="P833" s="105"/>
      <c r="Q833" s="106"/>
      <c r="R833" s="159"/>
      <c r="S833" s="162" t="s">
        <v>57</v>
      </c>
      <c r="T833" s="162" t="s">
        <v>57</v>
      </c>
      <c r="U833" s="162" t="s">
        <v>57</v>
      </c>
      <c r="V833" s="163" t="s">
        <v>58</v>
      </c>
      <c r="W833" s="146"/>
      <c r="X833" s="146"/>
      <c r="Y833" s="146"/>
    </row>
    <row r="834" spans="1:25" s="99" customFormat="1" ht="58.5" customHeight="1" x14ac:dyDescent="0.25">
      <c r="A834" s="185" t="s">
        <v>59</v>
      </c>
      <c r="B834" s="180"/>
      <c r="C834" s="180"/>
      <c r="D834" s="180"/>
      <c r="E834" s="180"/>
      <c r="F834" s="180"/>
      <c r="G834" s="180"/>
      <c r="H834" s="180"/>
      <c r="I834" s="180"/>
      <c r="J834" s="180"/>
      <c r="K834" s="180"/>
      <c r="L834" s="180"/>
      <c r="M834" s="180"/>
      <c r="N834" s="180"/>
      <c r="O834" s="180"/>
      <c r="P834" s="180"/>
      <c r="Q834" s="180"/>
      <c r="R834" s="176"/>
      <c r="S834" s="137">
        <f>SUM(S796,S803:S816,S818:S831)</f>
        <v>0</v>
      </c>
      <c r="T834" s="137" t="str">
        <f>IF(SUM(T803:T816,T818:T831)=0," ",SUM(T803:T816,T818:T831))</f>
        <v xml:space="preserve"> </v>
      </c>
      <c r="U834" s="137" t="str">
        <f>IF(SUM(U803:U816,U818:U831)=0," ",SUM(U803:U816,U818:U831))</f>
        <v xml:space="preserve"> </v>
      </c>
      <c r="V834" s="137" t="str">
        <f>IF(SUM(V803:V816,V818:V831)=0," ",SUM(V803:V816,V818:V831))</f>
        <v xml:space="preserve"> </v>
      </c>
      <c r="W834" s="146"/>
      <c r="X834" s="164">
        <f>SUM(U803:U816,U818:U831)</f>
        <v>0</v>
      </c>
      <c r="Y834" s="164">
        <f>SUM(V803:V816,V818:V831)</f>
        <v>0</v>
      </c>
    </row>
    <row r="835" spans="1:25" x14ac:dyDescent="0.3">
      <c r="A835" s="34"/>
      <c r="G835" s="146"/>
      <c r="L835" s="146"/>
      <c r="M835" s="146"/>
      <c r="N835" s="146"/>
      <c r="O835" s="146"/>
      <c r="R835" s="146"/>
      <c r="S835" s="146"/>
      <c r="T835" s="146"/>
      <c r="U835" s="146"/>
      <c r="V835" s="146"/>
      <c r="W835" s="146"/>
      <c r="X835" s="146"/>
      <c r="Y835" s="146"/>
    </row>
    <row r="836" spans="1:25" x14ac:dyDescent="0.3">
      <c r="A836" s="186" t="s">
        <v>60</v>
      </c>
      <c r="B836" s="187"/>
      <c r="C836" s="187"/>
      <c r="D836" s="187"/>
      <c r="E836" s="187"/>
      <c r="F836" s="187"/>
      <c r="G836" s="187"/>
      <c r="H836" s="187"/>
      <c r="I836" s="187"/>
      <c r="J836" s="187"/>
      <c r="K836" s="187"/>
      <c r="L836" s="187"/>
      <c r="M836" s="187"/>
      <c r="N836" s="187"/>
      <c r="O836" s="187"/>
      <c r="P836" s="187"/>
      <c r="Q836" s="187"/>
      <c r="R836" s="187"/>
      <c r="S836" s="187"/>
      <c r="T836" s="187"/>
      <c r="U836" s="187"/>
      <c r="V836" s="187"/>
      <c r="W836" s="146"/>
      <c r="X836" s="146"/>
      <c r="Y836" s="146"/>
    </row>
    <row r="837" spans="1:25" s="99" customFormat="1" ht="41.25" customHeight="1" x14ac:dyDescent="0.25">
      <c r="A837" s="189" t="s">
        <v>38</v>
      </c>
      <c r="B837" s="180"/>
      <c r="C837" s="180"/>
      <c r="D837" s="180"/>
      <c r="E837" s="180"/>
      <c r="F837" s="180"/>
      <c r="G837" s="180"/>
      <c r="H837" s="180"/>
      <c r="I837" s="180"/>
      <c r="J837" s="180"/>
      <c r="K837" s="180"/>
      <c r="L837" s="180"/>
      <c r="M837" s="180"/>
      <c r="N837" s="180"/>
      <c r="O837" s="180"/>
      <c r="P837" s="180"/>
      <c r="Q837" s="180"/>
      <c r="R837" s="180"/>
      <c r="S837" s="180"/>
      <c r="T837" s="180"/>
      <c r="U837" s="180"/>
      <c r="V837" s="176"/>
      <c r="W837" s="146"/>
      <c r="X837" s="146"/>
      <c r="Y837" s="146"/>
    </row>
    <row r="838" spans="1:25" s="100" customFormat="1" ht="35.25" customHeight="1" x14ac:dyDescent="0.25">
      <c r="A838" s="179" t="s">
        <v>39</v>
      </c>
      <c r="B838" s="180"/>
      <c r="C838" s="180"/>
      <c r="D838" s="180"/>
      <c r="E838" s="180"/>
      <c r="F838" s="180"/>
      <c r="G838" s="180"/>
      <c r="H838" s="180"/>
      <c r="I838" s="180"/>
      <c r="J838" s="180"/>
      <c r="K838" s="180"/>
      <c r="L838" s="180"/>
      <c r="M838" s="180"/>
      <c r="N838" s="180"/>
      <c r="O838" s="180"/>
      <c r="P838" s="180"/>
      <c r="Q838" s="180"/>
      <c r="R838" s="176"/>
      <c r="S838" s="147"/>
      <c r="T838" s="148"/>
      <c r="U838" s="149" t="s">
        <v>40</v>
      </c>
      <c r="V838" s="150">
        <f>V800+1</f>
        <v>23</v>
      </c>
      <c r="W838" s="146"/>
      <c r="X838" s="146"/>
      <c r="Y838" s="146"/>
    </row>
    <row r="839" spans="1:25" s="99" customFormat="1" ht="81" customHeight="1" x14ac:dyDescent="0.25">
      <c r="A839" s="110" t="s">
        <v>3</v>
      </c>
      <c r="B839" s="188" t="s">
        <v>41</v>
      </c>
      <c r="C839" s="176"/>
      <c r="D839" s="111" t="s">
        <v>42</v>
      </c>
      <c r="E839" s="110" t="s">
        <v>324</v>
      </c>
      <c r="F839" s="111" t="s">
        <v>325</v>
      </c>
      <c r="G839" s="151" t="s">
        <v>43</v>
      </c>
      <c r="H839" s="110" t="s">
        <v>44</v>
      </c>
      <c r="I839" s="110" t="s">
        <v>8</v>
      </c>
      <c r="J839" s="110" t="s">
        <v>45</v>
      </c>
      <c r="K839" s="110" t="s">
        <v>46</v>
      </c>
      <c r="L839" s="152" t="s">
        <v>47</v>
      </c>
      <c r="M839" s="153" t="s">
        <v>48</v>
      </c>
      <c r="N839" s="154" t="s">
        <v>49</v>
      </c>
      <c r="O839" s="154" t="s">
        <v>49</v>
      </c>
      <c r="P839" s="112" t="s">
        <v>50</v>
      </c>
      <c r="Q839" s="110" t="s">
        <v>51</v>
      </c>
      <c r="R839" s="155" t="s">
        <v>52</v>
      </c>
      <c r="S839" s="156" t="s">
        <v>53</v>
      </c>
      <c r="T839" s="156" t="s">
        <v>54</v>
      </c>
      <c r="U839" s="152" t="s">
        <v>54</v>
      </c>
      <c r="V839" s="152" t="s">
        <v>55</v>
      </c>
      <c r="W839" s="146"/>
      <c r="X839" s="146"/>
      <c r="Y839" s="146"/>
    </row>
    <row r="840" spans="1:25" s="99" customFormat="1" ht="45" customHeight="1" x14ac:dyDescent="0.25">
      <c r="A840" s="101"/>
      <c r="B840" s="177" t="s">
        <v>56</v>
      </c>
      <c r="C840" s="178"/>
      <c r="D840" s="102"/>
      <c r="E840" s="170"/>
      <c r="F840" s="102"/>
      <c r="G840" s="95"/>
      <c r="H840" s="102"/>
      <c r="I840" s="102"/>
      <c r="J840" s="102"/>
      <c r="K840" s="102"/>
      <c r="L840" s="95"/>
      <c r="M840" s="95"/>
      <c r="N840" s="95"/>
      <c r="O840" s="95"/>
      <c r="P840" s="102"/>
      <c r="Q840" s="102"/>
      <c r="R840" s="190"/>
      <c r="S840" s="184"/>
      <c r="T840" s="95"/>
      <c r="U840" s="95"/>
      <c r="V840" s="95"/>
      <c r="W840" s="146"/>
      <c r="X840" s="146"/>
      <c r="Y840" s="146"/>
    </row>
    <row r="841" spans="1:25" s="99" customFormat="1" ht="54.75" customHeight="1" x14ac:dyDescent="0.25">
      <c r="A841" s="96">
        <f>A831+1</f>
        <v>617</v>
      </c>
      <c r="B841" s="181"/>
      <c r="C841" s="182"/>
      <c r="D841" s="113"/>
      <c r="E841" s="115"/>
      <c r="F841" s="174"/>
      <c r="G841" s="114" t="str">
        <f t="shared" ref="G841:G854" si="263">IF(AND(F841&lt;&gt;"",V841&lt;&gt;"",L841&lt;&gt;0),V841/L841,"")</f>
        <v/>
      </c>
      <c r="H841" s="115"/>
      <c r="I841" s="115"/>
      <c r="J841" s="115"/>
      <c r="K841" s="115"/>
      <c r="L841" s="133" t="str">
        <f t="shared" ref="L841:L854" si="264">IF(AND(H841&lt;&gt;0, J841&lt;&gt;0, K841&lt;&gt;0), H841*J841*K841, "")</f>
        <v/>
      </c>
      <c r="M841" s="116" t="str">
        <f>IF(L841="", "", L841/Veriler!$X$1)</f>
        <v/>
      </c>
      <c r="N841" s="116" t="str">
        <f>IF(F841&lt;&gt;"", "İthal Girdi", IF(Veriler!T841="", "", IF(Veriler!S841="H", "%0,5 üzerindedir", IF(Veriler!T841&gt;0.1, "%10 sınırı aşılmıştır.", "Uygun"))))</f>
        <v>%0,5 üzerindedir</v>
      </c>
      <c r="O841" s="116" t="str">
        <f t="shared" ref="O841:O854" si="265">IF(M841=""," ",N841)</f>
        <v xml:space="preserve"> </v>
      </c>
      <c r="P841" s="117"/>
      <c r="Q841" s="118"/>
      <c r="R841" s="119" t="str">
        <f t="shared" ref="R841:R854" si="266">IFERROR(IF(AND(T841&lt;&gt;"",L841&lt;&gt;"",L841&lt;&gt;0,T841&lt;&gt;0),T841/L841,"")," ")</f>
        <v/>
      </c>
      <c r="S841" s="133">
        <f>IFERROR(IF(M841&lt;=0.005,IF(F841="",L841,0),IF(F841&lt;&gt;"",0,IF(P841="",0,IF(P841="H",0,IF(Q841&lt;Veriler!$G$2,L841*Veriler!$G$2,L841*Q841)))))," ")</f>
        <v>0</v>
      </c>
      <c r="T841" s="133">
        <f>IF(Veriler!T841&lt;=0.1, S841, IF(AND(Veriler!T841&gt;0.1, F841="", P841="E"), IF(Q841&gt;Veriler!$G$2, Q841*S841, IF(Q841&lt;Veriler!$G$2, Veriler!$G$2*S841, Q841*S841)), 0))</f>
        <v>0</v>
      </c>
      <c r="U841" s="133" t="str">
        <f t="shared" ref="U841:U854" si="267">IF(T841=0," ",T841)</f>
        <v xml:space="preserve"> </v>
      </c>
      <c r="V841" s="134" t="str">
        <f>IFERROR(IF(O841="%10 sınırı aşılmıştır.",L841-T841,IFERROR(IF(F841="",IF(S841=1,0,IF(L841-S841=0,"",L841-S841)),IF(Veriler!M841="",L841,IF(L841*Veriler!M841=0,"",L841*Veriler!M841))),L841)),0)</f>
        <v/>
      </c>
      <c r="W841" s="146"/>
      <c r="X841" s="146"/>
      <c r="Y841" s="146"/>
    </row>
    <row r="842" spans="1:25" s="99" customFormat="1" ht="54.75" customHeight="1" x14ac:dyDescent="0.25">
      <c r="A842" s="96">
        <f t="shared" ref="A842:A854" si="268">A841+1</f>
        <v>618</v>
      </c>
      <c r="B842" s="175"/>
      <c r="C842" s="176"/>
      <c r="D842" s="113"/>
      <c r="E842" s="115"/>
      <c r="F842" s="174"/>
      <c r="G842" s="114" t="str">
        <f t="shared" si="263"/>
        <v/>
      </c>
      <c r="H842" s="115"/>
      <c r="I842" s="115"/>
      <c r="J842" s="115"/>
      <c r="K842" s="115"/>
      <c r="L842" s="133" t="str">
        <f t="shared" si="264"/>
        <v/>
      </c>
      <c r="M842" s="116" t="str">
        <f>IF(L842="", "", L842/Veriler!$X$1)</f>
        <v/>
      </c>
      <c r="N842" s="116" t="str">
        <f>IF(F842&lt;&gt;"", "İthal Girdi", IF(Veriler!T842="", "", IF(Veriler!S842="H", "%0,5 üzerindedir", IF(Veriler!T842&gt;0.1, "%10 sınırı aşılmıştır.", "Uygun"))))</f>
        <v>%0,5 üzerindedir</v>
      </c>
      <c r="O842" s="116" t="str">
        <f t="shared" si="265"/>
        <v xml:space="preserve"> </v>
      </c>
      <c r="P842" s="117"/>
      <c r="Q842" s="118"/>
      <c r="R842" s="119" t="str">
        <f t="shared" si="266"/>
        <v/>
      </c>
      <c r="S842" s="133">
        <f>IFERROR(IF(M842&lt;=0.005,IF(F842="",L842,0),IF(F842&lt;&gt;"",0,IF(P842="",0,IF(P842="H",0,IF(Q842&lt;Veriler!$G$2,L842*Veriler!$G$2,L842*Q842)))))," ")</f>
        <v>0</v>
      </c>
      <c r="T842" s="133">
        <f>IF(Veriler!T842&lt;=0.1, S842, IF(AND(Veriler!T842&gt;0.1, F842="", P842="E"), IF(Q842&gt;Veriler!$G$2, Q842*S842, IF(Q842&lt;Veriler!$G$2, Veriler!$G$2*S842, Q842*S842)), 0))</f>
        <v>0</v>
      </c>
      <c r="U842" s="133" t="str">
        <f t="shared" si="267"/>
        <v xml:space="preserve"> </v>
      </c>
      <c r="V842" s="134" t="str">
        <f>IFERROR(IF(O842="%10 sınırı aşılmıştır.",L842-T842,IFERROR(IF(F842="",IF(S842=1,0,IF(L842-S842=0,"",L842-S842)),IF(Veriler!M842="",L842,IF(L842*Veriler!M842=0,"",L842*Veriler!M842))),L842)),0)</f>
        <v/>
      </c>
      <c r="W842" s="146"/>
      <c r="X842" s="146"/>
      <c r="Y842" s="146"/>
    </row>
    <row r="843" spans="1:25" s="99" customFormat="1" ht="54.75" customHeight="1" x14ac:dyDescent="0.25">
      <c r="A843" s="96">
        <f t="shared" si="268"/>
        <v>619</v>
      </c>
      <c r="B843" s="175"/>
      <c r="C843" s="176"/>
      <c r="D843" s="113"/>
      <c r="E843" s="115"/>
      <c r="F843" s="174"/>
      <c r="G843" s="114" t="str">
        <f t="shared" si="263"/>
        <v/>
      </c>
      <c r="H843" s="115"/>
      <c r="I843" s="115"/>
      <c r="J843" s="115"/>
      <c r="K843" s="115"/>
      <c r="L843" s="133" t="str">
        <f t="shared" si="264"/>
        <v/>
      </c>
      <c r="M843" s="116" t="str">
        <f>IF(L843="", "", L843/Veriler!$X$1)</f>
        <v/>
      </c>
      <c r="N843" s="116" t="str">
        <f>IF(F843&lt;&gt;"", "İthal Girdi", IF(Veriler!T843="", "", IF(Veriler!S843="H", "%0,5 üzerindedir", IF(Veriler!T843&gt;0.1, "%10 sınırı aşılmıştır.", "Uygun"))))</f>
        <v>%0,5 üzerindedir</v>
      </c>
      <c r="O843" s="116" t="str">
        <f t="shared" si="265"/>
        <v xml:space="preserve"> </v>
      </c>
      <c r="P843" s="117"/>
      <c r="Q843" s="118"/>
      <c r="R843" s="119" t="str">
        <f t="shared" si="266"/>
        <v/>
      </c>
      <c r="S843" s="133">
        <f>IFERROR(IF(M843&lt;=0.005,IF(F843="",L843,0),IF(F843&lt;&gt;"",0,IF(P843="",0,IF(P843="H",0,IF(Q843&lt;Veriler!$G$2,L843*Veriler!$G$2,L843*Q843)))))," ")</f>
        <v>0</v>
      </c>
      <c r="T843" s="133">
        <f>IF(Veriler!T843&lt;=0.1, S843, IF(AND(Veriler!T843&gt;0.1, F843="", P843="E"), IF(Q843&gt;Veriler!$G$2, Q843*S843, IF(Q843&lt;Veriler!$G$2, Veriler!$G$2*S843, Q843*S843)), 0))</f>
        <v>0</v>
      </c>
      <c r="U843" s="133" t="str">
        <f t="shared" si="267"/>
        <v xml:space="preserve"> </v>
      </c>
      <c r="V843" s="134" t="str">
        <f>IFERROR(IF(O843="%10 sınırı aşılmıştır.",L843-T843,IFERROR(IF(F843="",IF(S843=1,0,IF(L843-S843=0,"",L843-S843)),IF(Veriler!M843="",L843,IF(L843*Veriler!M843=0,"",L843*Veriler!M843))),L843)),0)</f>
        <v/>
      </c>
      <c r="W843" s="146"/>
      <c r="X843" s="146"/>
      <c r="Y843" s="146"/>
    </row>
    <row r="844" spans="1:25" s="99" customFormat="1" ht="54.75" customHeight="1" x14ac:dyDescent="0.25">
      <c r="A844" s="96">
        <f t="shared" si="268"/>
        <v>620</v>
      </c>
      <c r="B844" s="175"/>
      <c r="C844" s="176"/>
      <c r="D844" s="113"/>
      <c r="E844" s="115"/>
      <c r="F844" s="174"/>
      <c r="G844" s="114" t="str">
        <f t="shared" si="263"/>
        <v/>
      </c>
      <c r="H844" s="115"/>
      <c r="I844" s="115"/>
      <c r="J844" s="115"/>
      <c r="K844" s="115"/>
      <c r="L844" s="133" t="str">
        <f t="shared" si="264"/>
        <v/>
      </c>
      <c r="M844" s="116" t="str">
        <f>IF(L844="", "", L844/Veriler!$X$1)</f>
        <v/>
      </c>
      <c r="N844" s="116" t="str">
        <f>IF(F844&lt;&gt;"", "İthal Girdi", IF(Veriler!T844="", "", IF(Veriler!S844="H", "%0,5 üzerindedir", IF(Veriler!T844&gt;0.1, "%10 sınırı aşılmıştır.", "Uygun"))))</f>
        <v>%0,5 üzerindedir</v>
      </c>
      <c r="O844" s="116" t="str">
        <f t="shared" si="265"/>
        <v xml:space="preserve"> </v>
      </c>
      <c r="P844" s="117"/>
      <c r="Q844" s="118"/>
      <c r="R844" s="119" t="str">
        <f t="shared" si="266"/>
        <v/>
      </c>
      <c r="S844" s="133">
        <f>IFERROR(IF(M844&lt;=0.005,IF(F844="",L844,0),IF(F844&lt;&gt;"",0,IF(P844="",0,IF(P844="H",0,IF(Q844&lt;Veriler!$G$2,L844*Veriler!$G$2,L844*Q844)))))," ")</f>
        <v>0</v>
      </c>
      <c r="T844" s="133">
        <f>IF(Veriler!T844&lt;=0.1, S844, IF(AND(Veriler!T844&gt;0.1, F844="", P844="E"), IF(Q844&gt;Veriler!$G$2, Q844*S844, IF(Q844&lt;Veriler!$G$2, Veriler!$G$2*S844, Q844*S844)), 0))</f>
        <v>0</v>
      </c>
      <c r="U844" s="133" t="str">
        <f t="shared" si="267"/>
        <v xml:space="preserve"> </v>
      </c>
      <c r="V844" s="134" t="str">
        <f>IFERROR(IF(O844="%10 sınırı aşılmıştır.",L844-T844,IFERROR(IF(F844="",IF(S844=1,0,IF(L844-S844=0,"",L844-S844)),IF(Veriler!M844="",L844,IF(L844*Veriler!M844=0,"",L844*Veriler!M844))),L844)),0)</f>
        <v/>
      </c>
      <c r="W844" s="146"/>
      <c r="X844" s="146"/>
      <c r="Y844" s="146"/>
    </row>
    <row r="845" spans="1:25" s="99" customFormat="1" ht="54.75" customHeight="1" x14ac:dyDescent="0.25">
      <c r="A845" s="96">
        <f t="shared" si="268"/>
        <v>621</v>
      </c>
      <c r="B845" s="175"/>
      <c r="C845" s="176"/>
      <c r="D845" s="113"/>
      <c r="E845" s="115"/>
      <c r="F845" s="174"/>
      <c r="G845" s="114" t="str">
        <f t="shared" si="263"/>
        <v/>
      </c>
      <c r="H845" s="115"/>
      <c r="I845" s="115"/>
      <c r="J845" s="115"/>
      <c r="K845" s="115"/>
      <c r="L845" s="133" t="str">
        <f t="shared" si="264"/>
        <v/>
      </c>
      <c r="M845" s="116" t="str">
        <f>IF(L845="", "", L845/Veriler!$X$1)</f>
        <v/>
      </c>
      <c r="N845" s="116" t="str">
        <f>IF(F845&lt;&gt;"", "İthal Girdi", IF(Veriler!T845="", "", IF(Veriler!S845="H", "%0,5 üzerindedir", IF(Veriler!T845&gt;0.1, "%10 sınırı aşılmıştır.", "Uygun"))))</f>
        <v>%0,5 üzerindedir</v>
      </c>
      <c r="O845" s="116" t="str">
        <f t="shared" si="265"/>
        <v xml:space="preserve"> </v>
      </c>
      <c r="P845" s="117"/>
      <c r="Q845" s="118"/>
      <c r="R845" s="119" t="str">
        <f t="shared" si="266"/>
        <v/>
      </c>
      <c r="S845" s="133">
        <f>IFERROR(IF(M845&lt;=0.005,IF(F845="",L845,0),IF(F845&lt;&gt;"",0,IF(P845="",0,IF(P845="H",0,IF(Q845&lt;Veriler!$G$2,L845*Veriler!$G$2,L845*Q845)))))," ")</f>
        <v>0</v>
      </c>
      <c r="T845" s="133">
        <f>IF(Veriler!T845&lt;=0.1, S845, IF(AND(Veriler!T845&gt;0.1, F845="", P845="E"), IF(Q845&gt;Veriler!$G$2, Q845*S845, IF(Q845&lt;Veriler!$G$2, Veriler!$G$2*S845, Q845*S845)), 0))</f>
        <v>0</v>
      </c>
      <c r="U845" s="133" t="str">
        <f t="shared" si="267"/>
        <v xml:space="preserve"> </v>
      </c>
      <c r="V845" s="134" t="str">
        <f>IFERROR(IF(O845="%10 sınırı aşılmıştır.",L845-T845,IFERROR(IF(F845="",IF(S845=1,0,IF(L845-S845=0,"",L845-S845)),IF(Veriler!M845="",L845,IF(L845*Veriler!M845=0,"",L845*Veriler!M845))),L845)),0)</f>
        <v/>
      </c>
      <c r="W845" s="146"/>
      <c r="X845" s="146"/>
      <c r="Y845" s="146"/>
    </row>
    <row r="846" spans="1:25" s="99" customFormat="1" ht="54.75" customHeight="1" x14ac:dyDescent="0.25">
      <c r="A846" s="96">
        <f t="shared" si="268"/>
        <v>622</v>
      </c>
      <c r="B846" s="175"/>
      <c r="C846" s="176"/>
      <c r="D846" s="113"/>
      <c r="E846" s="115"/>
      <c r="F846" s="174"/>
      <c r="G846" s="114" t="str">
        <f t="shared" si="263"/>
        <v/>
      </c>
      <c r="H846" s="115"/>
      <c r="I846" s="115"/>
      <c r="J846" s="115"/>
      <c r="K846" s="115"/>
      <c r="L846" s="133" t="str">
        <f t="shared" si="264"/>
        <v/>
      </c>
      <c r="M846" s="116" t="str">
        <f>IF(L846="", "", L846/Veriler!$X$1)</f>
        <v/>
      </c>
      <c r="N846" s="116" t="str">
        <f>IF(F846&lt;&gt;"", "İthal Girdi", IF(Veriler!T846="", "", IF(Veriler!S846="H", "%0,5 üzerindedir", IF(Veriler!T846&gt;0.1, "%10 sınırı aşılmıştır.", "Uygun"))))</f>
        <v>%0,5 üzerindedir</v>
      </c>
      <c r="O846" s="116" t="str">
        <f t="shared" si="265"/>
        <v xml:space="preserve"> </v>
      </c>
      <c r="P846" s="117"/>
      <c r="Q846" s="118"/>
      <c r="R846" s="119" t="str">
        <f t="shared" si="266"/>
        <v/>
      </c>
      <c r="S846" s="133">
        <f>IFERROR(IF(M846&lt;=0.005,IF(F846="",L846,0),IF(F846&lt;&gt;"",0,IF(P846="",0,IF(P846="H",0,IF(Q846&lt;Veriler!$G$2,L846*Veriler!$G$2,L846*Q846)))))," ")</f>
        <v>0</v>
      </c>
      <c r="T846" s="133">
        <f>IF(Veriler!T846&lt;=0.1, S846, IF(AND(Veriler!T846&gt;0.1, F846="", P846="E"), IF(Q846&gt;Veriler!$G$2, Q846*S846, IF(Q846&lt;Veriler!$G$2, Veriler!$G$2*S846, Q846*S846)), 0))</f>
        <v>0</v>
      </c>
      <c r="U846" s="133" t="str">
        <f t="shared" si="267"/>
        <v xml:space="preserve"> </v>
      </c>
      <c r="V846" s="134" t="str">
        <f>IFERROR(IF(O846="%10 sınırı aşılmıştır.",L846-T846,IFERROR(IF(F846="",IF(S846=1,0,IF(L846-S846=0,"",L846-S846)),IF(Veriler!M846="",L846,IF(L846*Veriler!M846=0,"",L846*Veriler!M846))),L846)),0)</f>
        <v/>
      </c>
      <c r="W846" s="146"/>
      <c r="X846" s="146"/>
      <c r="Y846" s="146"/>
    </row>
    <row r="847" spans="1:25" s="99" customFormat="1" ht="54.75" customHeight="1" x14ac:dyDescent="0.25">
      <c r="A847" s="96">
        <f t="shared" si="268"/>
        <v>623</v>
      </c>
      <c r="B847" s="175"/>
      <c r="C847" s="176"/>
      <c r="D847" s="113"/>
      <c r="E847" s="115"/>
      <c r="F847" s="174"/>
      <c r="G847" s="114" t="str">
        <f t="shared" si="263"/>
        <v/>
      </c>
      <c r="H847" s="115"/>
      <c r="I847" s="115"/>
      <c r="J847" s="115"/>
      <c r="K847" s="115"/>
      <c r="L847" s="133" t="str">
        <f t="shared" si="264"/>
        <v/>
      </c>
      <c r="M847" s="116" t="str">
        <f>IF(L847="", "", L847/Veriler!$X$1)</f>
        <v/>
      </c>
      <c r="N847" s="116" t="str">
        <f>IF(F847&lt;&gt;"", "İthal Girdi", IF(Veriler!T847="", "", IF(Veriler!S847="H", "%0,5 üzerindedir", IF(Veriler!T847&gt;0.1, "%10 sınırı aşılmıştır.", "Uygun"))))</f>
        <v>%0,5 üzerindedir</v>
      </c>
      <c r="O847" s="116" t="str">
        <f t="shared" si="265"/>
        <v xml:space="preserve"> </v>
      </c>
      <c r="P847" s="117"/>
      <c r="Q847" s="118"/>
      <c r="R847" s="119" t="str">
        <f t="shared" si="266"/>
        <v/>
      </c>
      <c r="S847" s="133">
        <f>IFERROR(IF(M847&lt;=0.005,IF(F847="",L847,0),IF(F847&lt;&gt;"",0,IF(P847="",0,IF(P847="H",0,IF(Q847&lt;Veriler!$G$2,L847*Veriler!$G$2,L847*Q847)))))," ")</f>
        <v>0</v>
      </c>
      <c r="T847" s="133">
        <f>IF(Veriler!T847&lt;=0.1, S847, IF(AND(Veriler!T847&gt;0.1, F847="", P847="E"), IF(Q847&gt;Veriler!$G$2, Q847*S847, IF(Q847&lt;Veriler!$G$2, Veriler!$G$2*S847, Q847*S847)), 0))</f>
        <v>0</v>
      </c>
      <c r="U847" s="133" t="str">
        <f t="shared" si="267"/>
        <v xml:space="preserve"> </v>
      </c>
      <c r="V847" s="134" t="str">
        <f>IFERROR(IF(O847="%10 sınırı aşılmıştır.",L847-T847,IFERROR(IF(F847="",IF(S847=1,0,IF(L847-S847=0,"",L847-S847)),IF(Veriler!M847="",L847,IF(L847*Veriler!M847=0,"",L847*Veriler!M847))),L847)),0)</f>
        <v/>
      </c>
      <c r="W847" s="146"/>
      <c r="X847" s="146"/>
      <c r="Y847" s="146"/>
    </row>
    <row r="848" spans="1:25" s="99" customFormat="1" ht="54.75" customHeight="1" x14ac:dyDescent="0.25">
      <c r="A848" s="96">
        <f t="shared" si="268"/>
        <v>624</v>
      </c>
      <c r="B848" s="175"/>
      <c r="C848" s="176"/>
      <c r="D848" s="113"/>
      <c r="E848" s="115"/>
      <c r="F848" s="174"/>
      <c r="G848" s="114" t="str">
        <f t="shared" si="263"/>
        <v/>
      </c>
      <c r="H848" s="115"/>
      <c r="I848" s="115"/>
      <c r="J848" s="115"/>
      <c r="K848" s="115"/>
      <c r="L848" s="133" t="str">
        <f t="shared" si="264"/>
        <v/>
      </c>
      <c r="M848" s="116" t="str">
        <f>IF(L848="", "", L848/Veriler!$X$1)</f>
        <v/>
      </c>
      <c r="N848" s="116" t="str">
        <f>IF(F848&lt;&gt;"", "İthal Girdi", IF(Veriler!T848="", "", IF(Veriler!S848="H", "%0,5 üzerindedir", IF(Veriler!T848&gt;0.1, "%10 sınırı aşılmıştır.", "Uygun"))))</f>
        <v>%0,5 üzerindedir</v>
      </c>
      <c r="O848" s="116" t="str">
        <f t="shared" si="265"/>
        <v xml:space="preserve"> </v>
      </c>
      <c r="P848" s="117"/>
      <c r="Q848" s="118"/>
      <c r="R848" s="119" t="str">
        <f t="shared" si="266"/>
        <v/>
      </c>
      <c r="S848" s="133">
        <f>IFERROR(IF(M848&lt;=0.005,IF(F848="",L848,0),IF(F848&lt;&gt;"",0,IF(P848="",0,IF(P848="H",0,IF(Q848&lt;Veriler!$G$2,L848*Veriler!$G$2,L848*Q848)))))," ")</f>
        <v>0</v>
      </c>
      <c r="T848" s="133">
        <f>IF(Veriler!T848&lt;=0.1, S848, IF(AND(Veriler!T848&gt;0.1, F848="", P848="E"), IF(Q848&gt;Veriler!$G$2, Q848*S848, IF(Q848&lt;Veriler!$G$2, Veriler!$G$2*S848, Q848*S848)), 0))</f>
        <v>0</v>
      </c>
      <c r="U848" s="133" t="str">
        <f t="shared" si="267"/>
        <v xml:space="preserve"> </v>
      </c>
      <c r="V848" s="134" t="str">
        <f>IFERROR(IF(O848="%10 sınırı aşılmıştır.",L848-T848,IFERROR(IF(F848="",IF(S848=1,0,IF(L848-S848=0,"",L848-S848)),IF(Veriler!M848="",L848,IF(L848*Veriler!M848=0,"",L848*Veriler!M848))),L848)),0)</f>
        <v/>
      </c>
      <c r="W848" s="146"/>
      <c r="X848" s="146"/>
      <c r="Y848" s="146"/>
    </row>
    <row r="849" spans="1:25" s="99" customFormat="1" ht="54.75" customHeight="1" x14ac:dyDescent="0.25">
      <c r="A849" s="96">
        <f t="shared" si="268"/>
        <v>625</v>
      </c>
      <c r="B849" s="175"/>
      <c r="C849" s="176"/>
      <c r="D849" s="113"/>
      <c r="E849" s="115"/>
      <c r="F849" s="174"/>
      <c r="G849" s="114" t="str">
        <f t="shared" si="263"/>
        <v/>
      </c>
      <c r="H849" s="115"/>
      <c r="I849" s="115"/>
      <c r="J849" s="115"/>
      <c r="K849" s="115"/>
      <c r="L849" s="133" t="str">
        <f t="shared" si="264"/>
        <v/>
      </c>
      <c r="M849" s="116" t="str">
        <f>IF(L849="", "", L849/Veriler!$X$1)</f>
        <v/>
      </c>
      <c r="N849" s="116" t="str">
        <f>IF(F849&lt;&gt;"", "İthal Girdi", IF(Veriler!T849="", "", IF(Veriler!S849="H", "%0,5 üzerindedir", IF(Veriler!T849&gt;0.1, "%10 sınırı aşılmıştır.", "Uygun"))))</f>
        <v>%0,5 üzerindedir</v>
      </c>
      <c r="O849" s="116" t="str">
        <f t="shared" si="265"/>
        <v xml:space="preserve"> </v>
      </c>
      <c r="P849" s="117"/>
      <c r="Q849" s="118"/>
      <c r="R849" s="119" t="str">
        <f t="shared" si="266"/>
        <v/>
      </c>
      <c r="S849" s="133">
        <f>IFERROR(IF(M849&lt;=0.005,IF(F849="",L849,0),IF(F849&lt;&gt;"",0,IF(P849="",0,IF(P849="H",0,IF(Q849&lt;Veriler!$G$2,L849*Veriler!$G$2,L849*Q849)))))," ")</f>
        <v>0</v>
      </c>
      <c r="T849" s="133">
        <f>IF(Veriler!T849&lt;=0.1, S849, IF(AND(Veriler!T849&gt;0.1, F849="", P849="E"), IF(Q849&gt;Veriler!$G$2, Q849*S849, IF(Q849&lt;Veriler!$G$2, Veriler!$G$2*S849, Q849*S849)), 0))</f>
        <v>0</v>
      </c>
      <c r="U849" s="133" t="str">
        <f t="shared" si="267"/>
        <v xml:space="preserve"> </v>
      </c>
      <c r="V849" s="134" t="str">
        <f>IFERROR(IF(O849="%10 sınırı aşılmıştır.",L849-T849,IFERROR(IF(F849="",IF(S849=1,0,IF(L849-S849=0,"",L849-S849)),IF(Veriler!M849="",L849,IF(L849*Veriler!M849=0,"",L849*Veriler!M849))),L849)),0)</f>
        <v/>
      </c>
      <c r="W849" s="146"/>
      <c r="X849" s="146"/>
      <c r="Y849" s="146"/>
    </row>
    <row r="850" spans="1:25" s="99" customFormat="1" ht="54.75" customHeight="1" x14ac:dyDescent="0.25">
      <c r="A850" s="96">
        <f t="shared" si="268"/>
        <v>626</v>
      </c>
      <c r="B850" s="175"/>
      <c r="C850" s="176"/>
      <c r="D850" s="113"/>
      <c r="E850" s="115"/>
      <c r="F850" s="174"/>
      <c r="G850" s="114" t="str">
        <f t="shared" si="263"/>
        <v/>
      </c>
      <c r="H850" s="115"/>
      <c r="I850" s="115"/>
      <c r="J850" s="115"/>
      <c r="K850" s="115"/>
      <c r="L850" s="133" t="str">
        <f t="shared" si="264"/>
        <v/>
      </c>
      <c r="M850" s="116" t="str">
        <f>IF(L850="", "", L850/Veriler!$X$1)</f>
        <v/>
      </c>
      <c r="N850" s="116" t="str">
        <f>IF(F850&lt;&gt;"", "İthal Girdi", IF(Veriler!T850="", "", IF(Veriler!S850="H", "%0,5 üzerindedir", IF(Veriler!T850&gt;0.1, "%10 sınırı aşılmıştır.", "Uygun"))))</f>
        <v>%0,5 üzerindedir</v>
      </c>
      <c r="O850" s="116" t="str">
        <f t="shared" si="265"/>
        <v xml:space="preserve"> </v>
      </c>
      <c r="P850" s="117"/>
      <c r="Q850" s="118"/>
      <c r="R850" s="119" t="str">
        <f t="shared" si="266"/>
        <v/>
      </c>
      <c r="S850" s="133">
        <f>IFERROR(IF(M850&lt;=0.005,IF(F850="",L850,0),IF(F850&lt;&gt;"",0,IF(P850="",0,IF(P850="H",0,IF(Q850&lt;Veriler!$G$2,L850*Veriler!$G$2,L850*Q850)))))," ")</f>
        <v>0</v>
      </c>
      <c r="T850" s="133">
        <f>IF(Veriler!T850&lt;=0.1, S850, IF(AND(Veriler!T850&gt;0.1, F850="", P850="E"), IF(Q850&gt;Veriler!$G$2, Q850*S850, IF(Q850&lt;Veriler!$G$2, Veriler!$G$2*S850, Q850*S850)), 0))</f>
        <v>0</v>
      </c>
      <c r="U850" s="133" t="str">
        <f t="shared" si="267"/>
        <v xml:space="preserve"> </v>
      </c>
      <c r="V850" s="134" t="str">
        <f>IFERROR(IF(O850="%10 sınırı aşılmıştır.",L850-T850,IFERROR(IF(F850="",IF(S850=1,0,IF(L850-S850=0,"",L850-S850)),IF(Veriler!M850="",L850,IF(L850*Veriler!M850=0,"",L850*Veriler!M850))),L850)),0)</f>
        <v/>
      </c>
      <c r="W850" s="146"/>
      <c r="X850" s="146"/>
      <c r="Y850" s="146"/>
    </row>
    <row r="851" spans="1:25" s="99" customFormat="1" ht="54.75" customHeight="1" x14ac:dyDescent="0.25">
      <c r="A851" s="96">
        <f t="shared" si="268"/>
        <v>627</v>
      </c>
      <c r="B851" s="175"/>
      <c r="C851" s="176"/>
      <c r="D851" s="113"/>
      <c r="E851" s="115"/>
      <c r="F851" s="174"/>
      <c r="G851" s="114" t="str">
        <f t="shared" si="263"/>
        <v/>
      </c>
      <c r="H851" s="115"/>
      <c r="I851" s="115"/>
      <c r="J851" s="115"/>
      <c r="K851" s="115"/>
      <c r="L851" s="133" t="str">
        <f t="shared" si="264"/>
        <v/>
      </c>
      <c r="M851" s="116" t="str">
        <f>IF(L851="", "", L851/Veriler!$X$1)</f>
        <v/>
      </c>
      <c r="N851" s="116" t="str">
        <f>IF(F851&lt;&gt;"", "İthal Girdi", IF(Veriler!T851="", "", IF(Veriler!S851="H", "%0,5 üzerindedir", IF(Veriler!T851&gt;0.1, "%10 sınırı aşılmıştır.", "Uygun"))))</f>
        <v>%0,5 üzerindedir</v>
      </c>
      <c r="O851" s="116" t="str">
        <f t="shared" si="265"/>
        <v xml:space="preserve"> </v>
      </c>
      <c r="P851" s="117"/>
      <c r="Q851" s="118"/>
      <c r="R851" s="119" t="str">
        <f t="shared" si="266"/>
        <v/>
      </c>
      <c r="S851" s="133">
        <f>IFERROR(IF(M851&lt;=0.005,IF(F851="",L851,0),IF(F851&lt;&gt;"",0,IF(P851="",0,IF(P851="H",0,IF(Q851&lt;Veriler!$G$2,L851*Veriler!$G$2,L851*Q851)))))," ")</f>
        <v>0</v>
      </c>
      <c r="T851" s="133">
        <f>IF(Veriler!T851&lt;=0.1, S851, IF(AND(Veriler!T851&gt;0.1, F851="", P851="E"), IF(Q851&gt;Veriler!$G$2, Q851*S851, IF(Q851&lt;Veriler!$G$2, Veriler!$G$2*S851, Q851*S851)), 0))</f>
        <v>0</v>
      </c>
      <c r="U851" s="133" t="str">
        <f t="shared" si="267"/>
        <v xml:space="preserve"> </v>
      </c>
      <c r="V851" s="134" t="str">
        <f>IFERROR(IF(O851="%10 sınırı aşılmıştır.",L851-T851,IFERROR(IF(F851="",IF(S851=1,0,IF(L851-S851=0,"",L851-S851)),IF(Veriler!M851="",L851,IF(L851*Veriler!M851=0,"",L851*Veriler!M851))),L851)),0)</f>
        <v/>
      </c>
      <c r="W851" s="146"/>
      <c r="X851" s="146"/>
      <c r="Y851" s="146"/>
    </row>
    <row r="852" spans="1:25" s="99" customFormat="1" ht="54.75" customHeight="1" x14ac:dyDescent="0.25">
      <c r="A852" s="96">
        <f t="shared" si="268"/>
        <v>628</v>
      </c>
      <c r="B852" s="175"/>
      <c r="C852" s="176"/>
      <c r="D852" s="113"/>
      <c r="E852" s="115"/>
      <c r="F852" s="174"/>
      <c r="G852" s="114" t="str">
        <f t="shared" si="263"/>
        <v/>
      </c>
      <c r="H852" s="115"/>
      <c r="I852" s="115"/>
      <c r="J852" s="115"/>
      <c r="K852" s="115"/>
      <c r="L852" s="133" t="str">
        <f t="shared" si="264"/>
        <v/>
      </c>
      <c r="M852" s="116" t="str">
        <f>IF(L852="", "", L852/Veriler!$X$1)</f>
        <v/>
      </c>
      <c r="N852" s="116" t="str">
        <f>IF(F852&lt;&gt;"", "İthal Girdi", IF(Veriler!T852="", "", IF(Veriler!S852="H", "%0,5 üzerindedir", IF(Veriler!T852&gt;0.1, "%10 sınırı aşılmıştır.", "Uygun"))))</f>
        <v>%0,5 üzerindedir</v>
      </c>
      <c r="O852" s="116" t="str">
        <f t="shared" si="265"/>
        <v xml:space="preserve"> </v>
      </c>
      <c r="P852" s="117"/>
      <c r="Q852" s="118"/>
      <c r="R852" s="119" t="str">
        <f t="shared" si="266"/>
        <v/>
      </c>
      <c r="S852" s="133">
        <f>IFERROR(IF(M852&lt;=0.005,IF(F852="",L852,0),IF(F852&lt;&gt;"",0,IF(P852="",0,IF(P852="H",0,IF(Q852&lt;Veriler!$G$2,L852*Veriler!$G$2,L852*Q852)))))," ")</f>
        <v>0</v>
      </c>
      <c r="T852" s="133">
        <f>IF(Veriler!T852&lt;=0.1, S852, IF(AND(Veriler!T852&gt;0.1, F852="", P852="E"), IF(Q852&gt;Veriler!$G$2, Q852*S852, IF(Q852&lt;Veriler!$G$2, Veriler!$G$2*S852, Q852*S852)), 0))</f>
        <v>0</v>
      </c>
      <c r="U852" s="133" t="str">
        <f t="shared" si="267"/>
        <v xml:space="preserve"> </v>
      </c>
      <c r="V852" s="134" t="str">
        <f>IFERROR(IF(O852="%10 sınırı aşılmıştır.",L852-T852,IFERROR(IF(F852="",IF(S852=1,0,IF(L852-S852=0,"",L852-S852)),IF(Veriler!M852="",L852,IF(L852*Veriler!M852=0,"",L852*Veriler!M852))),L852)),0)</f>
        <v/>
      </c>
      <c r="W852" s="146"/>
      <c r="X852" s="146"/>
      <c r="Y852" s="146"/>
    </row>
    <row r="853" spans="1:25" s="99" customFormat="1" ht="54.75" customHeight="1" x14ac:dyDescent="0.25">
      <c r="A853" s="96">
        <f t="shared" si="268"/>
        <v>629</v>
      </c>
      <c r="B853" s="175"/>
      <c r="C853" s="176"/>
      <c r="D853" s="113"/>
      <c r="E853" s="115"/>
      <c r="F853" s="174"/>
      <c r="G853" s="114" t="str">
        <f t="shared" si="263"/>
        <v/>
      </c>
      <c r="H853" s="115"/>
      <c r="I853" s="115"/>
      <c r="J853" s="115"/>
      <c r="K853" s="115"/>
      <c r="L853" s="133" t="str">
        <f t="shared" si="264"/>
        <v/>
      </c>
      <c r="M853" s="116" t="str">
        <f>IF(L853="", "", L853/Veriler!$X$1)</f>
        <v/>
      </c>
      <c r="N853" s="116" t="str">
        <f>IF(F853&lt;&gt;"", "İthal Girdi", IF(Veriler!T853="", "", IF(Veriler!S853="H", "%0,5 üzerindedir", IF(Veriler!T853&gt;0.1, "%10 sınırı aşılmıştır.", "Uygun"))))</f>
        <v>%0,5 üzerindedir</v>
      </c>
      <c r="O853" s="116" t="str">
        <f t="shared" si="265"/>
        <v xml:space="preserve"> </v>
      </c>
      <c r="P853" s="117"/>
      <c r="Q853" s="118"/>
      <c r="R853" s="119" t="str">
        <f t="shared" si="266"/>
        <v/>
      </c>
      <c r="S853" s="133">
        <f>IFERROR(IF(M853&lt;=0.005,IF(F853="",L853,0),IF(F853&lt;&gt;"",0,IF(P853="",0,IF(P853="H",0,IF(Q853&lt;Veriler!$G$2,L853*Veriler!$G$2,L853*Q853)))))," ")</f>
        <v>0</v>
      </c>
      <c r="T853" s="133">
        <f>IF(Veriler!T853&lt;=0.1, S853, IF(AND(Veriler!T853&gt;0.1, F853="", P853="E"), IF(Q853&gt;Veriler!$G$2, Q853*S853, IF(Q853&lt;Veriler!$G$2, Veriler!$G$2*S853, Q853*S853)), 0))</f>
        <v>0</v>
      </c>
      <c r="U853" s="133" t="str">
        <f t="shared" si="267"/>
        <v xml:space="preserve"> </v>
      </c>
      <c r="V853" s="134" t="str">
        <f>IFERROR(IF(O853="%10 sınırı aşılmıştır.",L853-T853,IFERROR(IF(F853="",IF(S853=1,0,IF(L853-S853=0,"",L853-S853)),IF(Veriler!M853="",L853,IF(L853*Veriler!M853=0,"",L853*Veriler!M853))),L853)),0)</f>
        <v/>
      </c>
      <c r="W853" s="146"/>
      <c r="X853" s="146"/>
      <c r="Y853" s="146"/>
    </row>
    <row r="854" spans="1:25" s="99" customFormat="1" ht="54.75" customHeight="1" x14ac:dyDescent="0.25">
      <c r="A854" s="96">
        <f t="shared" si="268"/>
        <v>630</v>
      </c>
      <c r="B854" s="175"/>
      <c r="C854" s="176"/>
      <c r="D854" s="113"/>
      <c r="E854" s="115"/>
      <c r="F854" s="174"/>
      <c r="G854" s="114" t="str">
        <f t="shared" si="263"/>
        <v/>
      </c>
      <c r="H854" s="115"/>
      <c r="I854" s="115"/>
      <c r="J854" s="115"/>
      <c r="K854" s="115"/>
      <c r="L854" s="133" t="str">
        <f t="shared" si="264"/>
        <v/>
      </c>
      <c r="M854" s="116" t="str">
        <f>IF(L854="", "", L854/Veriler!$X$1)</f>
        <v/>
      </c>
      <c r="N854" s="116" t="str">
        <f>IF(F854&lt;&gt;"", "İthal Girdi", IF(Veriler!T854="", "", IF(Veriler!S854="H", "%0,5 üzerindedir", IF(Veriler!T854&gt;0.1, "%10 sınırı aşılmıştır.", "Uygun"))))</f>
        <v>%0,5 üzerindedir</v>
      </c>
      <c r="O854" s="116" t="str">
        <f t="shared" si="265"/>
        <v xml:space="preserve"> </v>
      </c>
      <c r="P854" s="117"/>
      <c r="Q854" s="118"/>
      <c r="R854" s="119" t="str">
        <f t="shared" si="266"/>
        <v/>
      </c>
      <c r="S854" s="133">
        <f>IFERROR(IF(M854&lt;=0.005,IF(F854="",L854,0),IF(F854&lt;&gt;"",0,IF(P854="",0,IF(P854="H",0,IF(Q854&lt;Veriler!$G$2,L854*Veriler!$G$2,L854*Q854)))))," ")</f>
        <v>0</v>
      </c>
      <c r="T854" s="133">
        <f>IF(Veriler!T854&lt;=0.1, S854, IF(AND(Veriler!T854&gt;0.1, F854="", P854="E"), IF(Q854&gt;Veriler!$G$2, Q854*S854, IF(Q854&lt;Veriler!$G$2, Veriler!$G$2*S854, Q854*S854)), 0))</f>
        <v>0</v>
      </c>
      <c r="U854" s="133" t="str">
        <f t="shared" si="267"/>
        <v xml:space="preserve"> </v>
      </c>
      <c r="V854" s="134" t="str">
        <f>IFERROR(IF(O854="%10 sınırı aşılmıştır.",L854-T854,IFERROR(IF(F854="",IF(S854=1,0,IF(L854-S854=0,"",L854-S854)),IF(Veriler!M854="",L854,IF(L854*Veriler!M854=0,"",L854*Veriler!M854))),L854)),0)</f>
        <v/>
      </c>
      <c r="W854" s="146"/>
      <c r="X854" s="146"/>
      <c r="Y854" s="146"/>
    </row>
    <row r="855" spans="1:25" s="99" customFormat="1" ht="36" hidden="1" customHeight="1" x14ac:dyDescent="0.25">
      <c r="A855" s="101"/>
      <c r="B855" s="191" t="s">
        <v>16</v>
      </c>
      <c r="C855" s="176"/>
      <c r="D855" s="120"/>
      <c r="E855" s="171"/>
      <c r="F855" s="172"/>
      <c r="G855" s="121"/>
      <c r="H855" s="115"/>
      <c r="I855" s="115"/>
      <c r="J855" s="115"/>
      <c r="K855" s="115"/>
      <c r="L855" s="121"/>
      <c r="M855" s="121"/>
      <c r="N855" s="121"/>
      <c r="O855" s="121"/>
      <c r="P855" s="120"/>
      <c r="Q855" s="120"/>
      <c r="R855" s="183"/>
      <c r="S855" s="184"/>
      <c r="T855" s="121"/>
      <c r="U855" s="121"/>
      <c r="V855" s="121"/>
      <c r="W855" s="146"/>
      <c r="X855" s="146"/>
      <c r="Y855" s="146"/>
    </row>
    <row r="856" spans="1:25" s="99" customFormat="1" ht="54.75" customHeight="1" x14ac:dyDescent="0.25">
      <c r="A856" s="96">
        <f>A854+1</f>
        <v>631</v>
      </c>
      <c r="B856" s="175"/>
      <c r="C856" s="176"/>
      <c r="D856" s="113"/>
      <c r="E856" s="115"/>
      <c r="F856" s="174"/>
      <c r="G856" s="114" t="str">
        <f t="shared" ref="G856:G869" si="269">IF(AND(F856&lt;&gt;"",V856&lt;&gt;"",L856&lt;&gt;0),V856/L856,"")</f>
        <v/>
      </c>
      <c r="H856" s="115"/>
      <c r="I856" s="115"/>
      <c r="J856" s="115"/>
      <c r="K856" s="115"/>
      <c r="L856" s="133" t="str">
        <f t="shared" ref="L856:L869" si="270">IF(AND(H856&lt;&gt;0, J856&lt;&gt;0, K856&lt;&gt;0), H856*J856*K856, "")</f>
        <v/>
      </c>
      <c r="M856" s="116" t="str">
        <f>IF(L856="", "", L856/Veriler!$X$1)</f>
        <v/>
      </c>
      <c r="N856" s="116" t="str">
        <f>IF(F856&lt;&gt;"", "İthal Girdi", IF(Veriler!T856="", "", IF(Veriler!S856="H", "%0,5 üzerindedir", IF(Veriler!T856&gt;0.1, "%10 sınırı aşılmıştır.", "Uygun"))))</f>
        <v>%0,5 üzerindedir</v>
      </c>
      <c r="O856" s="116" t="str">
        <f t="shared" ref="O856:O869" si="271">IF(M856=""," ",N856)</f>
        <v xml:space="preserve"> </v>
      </c>
      <c r="P856" s="117"/>
      <c r="Q856" s="118"/>
      <c r="R856" s="119" t="str">
        <f t="shared" ref="R856:R869" si="272">IFERROR(IF(AND(T856&lt;&gt;"",L856&lt;&gt;"",L856&lt;&gt;0,T856&lt;&gt;0),T856/L856,"")," ")</f>
        <v/>
      </c>
      <c r="S856" s="133">
        <f>IFERROR(IF(M856&lt;=0.005,IF(F856="",L856,0),IF(F856&lt;&gt;"",0,IF(P856="",0,IF(P856="H",0,IF(Q856&lt;Veriler!$G$2,L856*Veriler!$G$2,L856*Q856)))))," ")</f>
        <v>0</v>
      </c>
      <c r="T856" s="133">
        <f>IF(Veriler!T856&lt;=0.1, S856, IF(AND(Veriler!T856&gt;0.1, F856="", P856="E"), IF(Q856&gt;Veriler!$G$2, Q856*S856, IF(Q856&lt;Veriler!$G$2, Veriler!$G$2*S856, Q856*S856)), 0))</f>
        <v>0</v>
      </c>
      <c r="U856" s="133" t="str">
        <f t="shared" ref="U856:U869" si="273">IF(T856=0," ",T856)</f>
        <v xml:space="preserve"> </v>
      </c>
      <c r="V856" s="134" t="str">
        <f>IFERROR(IF(O856="%10 sınırı aşılmıştır.",L856-T856,IFERROR(IF(F856="",IF(S856=1,0,IF(L856-S856=0,"",L856-S856)),IF(Veriler!M856="",L856,IF(L856*Veriler!M856=0,"",L856*Veriler!M856))),L856)),0)</f>
        <v/>
      </c>
      <c r="W856" s="146"/>
      <c r="X856" s="146"/>
      <c r="Y856" s="146"/>
    </row>
    <row r="857" spans="1:25" s="99" customFormat="1" ht="54.75" customHeight="1" x14ac:dyDescent="0.25">
      <c r="A857" s="96">
        <f t="shared" ref="A857:A869" si="274">A856+1</f>
        <v>632</v>
      </c>
      <c r="B857" s="175"/>
      <c r="C857" s="176"/>
      <c r="D857" s="113"/>
      <c r="E857" s="115"/>
      <c r="F857" s="174"/>
      <c r="G857" s="114" t="str">
        <f t="shared" si="269"/>
        <v/>
      </c>
      <c r="H857" s="115"/>
      <c r="I857" s="115"/>
      <c r="J857" s="115"/>
      <c r="K857" s="115"/>
      <c r="L857" s="133" t="str">
        <f t="shared" si="270"/>
        <v/>
      </c>
      <c r="M857" s="116" t="str">
        <f>IF(L857="", "", L857/Veriler!$X$1)</f>
        <v/>
      </c>
      <c r="N857" s="116" t="str">
        <f>IF(F857&lt;&gt;"", "İthal Girdi", IF(Veriler!T857="", "", IF(Veriler!S857="H", "%0,5 üzerindedir", IF(Veriler!T857&gt;0.1, "%10 sınırı aşılmıştır.", "Uygun"))))</f>
        <v>%0,5 üzerindedir</v>
      </c>
      <c r="O857" s="116" t="str">
        <f t="shared" si="271"/>
        <v xml:space="preserve"> </v>
      </c>
      <c r="P857" s="117"/>
      <c r="Q857" s="118"/>
      <c r="R857" s="119" t="str">
        <f t="shared" si="272"/>
        <v/>
      </c>
      <c r="S857" s="133">
        <f>IFERROR(IF(M857&lt;=0.005,IF(F857="",L857,0),IF(F857&lt;&gt;"",0,IF(P857="",0,IF(P857="H",0,IF(Q857&lt;Veriler!$G$2,L857*Veriler!$G$2,L857*Q857)))))," ")</f>
        <v>0</v>
      </c>
      <c r="T857" s="133">
        <f>IF(Veriler!T857&lt;=0.1, S857, IF(AND(Veriler!T857&gt;0.1, F857="", P857="E"), IF(Q857&gt;Veriler!$G$2, Q857*S857, IF(Q857&lt;Veriler!$G$2, Veriler!$G$2*S857, Q857*S857)), 0))</f>
        <v>0</v>
      </c>
      <c r="U857" s="133" t="str">
        <f t="shared" si="273"/>
        <v xml:space="preserve"> </v>
      </c>
      <c r="V857" s="134" t="str">
        <f>IFERROR(IF(O857="%10 sınırı aşılmıştır.",L857-T857,IFERROR(IF(F857="",IF(S857=1,0,IF(L857-S857=0,"",L857-S857)),IF(Veriler!M857="",L857,IF(L857*Veriler!M857=0,"",L857*Veriler!M857))),L857)),0)</f>
        <v/>
      </c>
      <c r="W857" s="146"/>
      <c r="X857" s="146"/>
      <c r="Y857" s="146"/>
    </row>
    <row r="858" spans="1:25" s="99" customFormat="1" ht="54.75" customHeight="1" x14ac:dyDescent="0.25">
      <c r="A858" s="96">
        <f t="shared" si="274"/>
        <v>633</v>
      </c>
      <c r="B858" s="175"/>
      <c r="C858" s="176"/>
      <c r="D858" s="113"/>
      <c r="E858" s="115"/>
      <c r="F858" s="174"/>
      <c r="G858" s="114" t="str">
        <f t="shared" si="269"/>
        <v/>
      </c>
      <c r="H858" s="115"/>
      <c r="I858" s="115"/>
      <c r="J858" s="115"/>
      <c r="K858" s="115"/>
      <c r="L858" s="133" t="str">
        <f t="shared" si="270"/>
        <v/>
      </c>
      <c r="M858" s="116" t="str">
        <f>IF(L858="", "", L858/Veriler!$X$1)</f>
        <v/>
      </c>
      <c r="N858" s="116" t="str">
        <f>IF(F858&lt;&gt;"", "İthal Girdi", IF(Veriler!T858="", "", IF(Veriler!S858="H", "%0,5 üzerindedir", IF(Veriler!T858&gt;0.1, "%10 sınırı aşılmıştır.", "Uygun"))))</f>
        <v>%0,5 üzerindedir</v>
      </c>
      <c r="O858" s="116" t="str">
        <f t="shared" si="271"/>
        <v xml:space="preserve"> </v>
      </c>
      <c r="P858" s="117"/>
      <c r="Q858" s="118"/>
      <c r="R858" s="119" t="str">
        <f t="shared" si="272"/>
        <v/>
      </c>
      <c r="S858" s="133">
        <f>IFERROR(IF(M858&lt;=0.005,IF(F858="",L858,0),IF(F858&lt;&gt;"",0,IF(P858="",0,IF(P858="H",0,IF(Q858&lt;Veriler!$G$2,L858*Veriler!$G$2,L858*Q858)))))," ")</f>
        <v>0</v>
      </c>
      <c r="T858" s="133">
        <f>IF(Veriler!T858&lt;=0.1, S858, IF(AND(Veriler!T858&gt;0.1, F858="", P858="E"), IF(Q858&gt;Veriler!$G$2, Q858*S858, IF(Q858&lt;Veriler!$G$2, Veriler!$G$2*S858, Q858*S858)), 0))</f>
        <v>0</v>
      </c>
      <c r="U858" s="133" t="str">
        <f t="shared" si="273"/>
        <v xml:space="preserve"> </v>
      </c>
      <c r="V858" s="134" t="str">
        <f>IFERROR(IF(O858="%10 sınırı aşılmıştır.",L858-T858,IFERROR(IF(F858="",IF(S858=1,0,IF(L858-S858=0,"",L858-S858)),IF(Veriler!M858="",L858,IF(L858*Veriler!M858=0,"",L858*Veriler!M858))),L858)),0)</f>
        <v/>
      </c>
      <c r="W858" s="146"/>
      <c r="X858" s="146"/>
      <c r="Y858" s="146"/>
    </row>
    <row r="859" spans="1:25" s="99" customFormat="1" ht="54.75" customHeight="1" x14ac:dyDescent="0.25">
      <c r="A859" s="96">
        <f t="shared" si="274"/>
        <v>634</v>
      </c>
      <c r="B859" s="175"/>
      <c r="C859" s="176"/>
      <c r="D859" s="113"/>
      <c r="E859" s="115"/>
      <c r="F859" s="174"/>
      <c r="G859" s="114" t="str">
        <f t="shared" si="269"/>
        <v/>
      </c>
      <c r="H859" s="115"/>
      <c r="I859" s="115"/>
      <c r="J859" s="115"/>
      <c r="K859" s="115"/>
      <c r="L859" s="133" t="str">
        <f t="shared" si="270"/>
        <v/>
      </c>
      <c r="M859" s="116" t="str">
        <f>IF(L859="", "", L859/Veriler!$X$1)</f>
        <v/>
      </c>
      <c r="N859" s="116" t="str">
        <f>IF(F859&lt;&gt;"", "İthal Girdi", IF(Veriler!T859="", "", IF(Veriler!S859="H", "%0,5 üzerindedir", IF(Veriler!T859&gt;0.1, "%10 sınırı aşılmıştır.", "Uygun"))))</f>
        <v>%0,5 üzerindedir</v>
      </c>
      <c r="O859" s="116" t="str">
        <f t="shared" si="271"/>
        <v xml:space="preserve"> </v>
      </c>
      <c r="P859" s="117"/>
      <c r="Q859" s="118"/>
      <c r="R859" s="119" t="str">
        <f t="shared" si="272"/>
        <v/>
      </c>
      <c r="S859" s="133">
        <f>IFERROR(IF(M859&lt;=0.005,IF(F859="",L859,0),IF(F859&lt;&gt;"",0,IF(P859="",0,IF(P859="H",0,IF(Q859&lt;Veriler!$G$2,L859*Veriler!$G$2,L859*Q859)))))," ")</f>
        <v>0</v>
      </c>
      <c r="T859" s="133">
        <f>IF(Veriler!T859&lt;=0.1, S859, IF(AND(Veriler!T859&gt;0.1, F859="", P859="E"), IF(Q859&gt;Veriler!$G$2, Q859*S859, IF(Q859&lt;Veriler!$G$2, Veriler!$G$2*S859, Q859*S859)), 0))</f>
        <v>0</v>
      </c>
      <c r="U859" s="133" t="str">
        <f t="shared" si="273"/>
        <v xml:space="preserve"> </v>
      </c>
      <c r="V859" s="134" t="str">
        <f>IFERROR(IF(O859="%10 sınırı aşılmıştır.",L859-T859,IFERROR(IF(F859="",IF(S859=1,0,IF(L859-S859=0,"",L859-S859)),IF(Veriler!M859="",L859,IF(L859*Veriler!M859=0,"",L859*Veriler!M859))),L859)),0)</f>
        <v/>
      </c>
      <c r="W859" s="146"/>
      <c r="X859" s="146"/>
      <c r="Y859" s="146"/>
    </row>
    <row r="860" spans="1:25" s="99" customFormat="1" ht="54.75" customHeight="1" x14ac:dyDescent="0.25">
      <c r="A860" s="96">
        <f t="shared" si="274"/>
        <v>635</v>
      </c>
      <c r="B860" s="175"/>
      <c r="C860" s="176"/>
      <c r="D860" s="113"/>
      <c r="E860" s="115"/>
      <c r="F860" s="174"/>
      <c r="G860" s="114" t="str">
        <f t="shared" si="269"/>
        <v/>
      </c>
      <c r="H860" s="115"/>
      <c r="I860" s="115"/>
      <c r="J860" s="115"/>
      <c r="K860" s="115"/>
      <c r="L860" s="133" t="str">
        <f t="shared" si="270"/>
        <v/>
      </c>
      <c r="M860" s="116" t="str">
        <f>IF(L860="", "", L860/Veriler!$X$1)</f>
        <v/>
      </c>
      <c r="N860" s="116" t="str">
        <f>IF(F860&lt;&gt;"", "İthal Girdi", IF(Veriler!T860="", "", IF(Veriler!S860="H", "%0,5 üzerindedir", IF(Veriler!T860&gt;0.1, "%10 sınırı aşılmıştır.", "Uygun"))))</f>
        <v>%0,5 üzerindedir</v>
      </c>
      <c r="O860" s="116" t="str">
        <f t="shared" si="271"/>
        <v xml:space="preserve"> </v>
      </c>
      <c r="P860" s="117"/>
      <c r="Q860" s="118"/>
      <c r="R860" s="119" t="str">
        <f t="shared" si="272"/>
        <v/>
      </c>
      <c r="S860" s="133">
        <f>IFERROR(IF(M860&lt;=0.005,IF(F860="",L860,0),IF(F860&lt;&gt;"",0,IF(P860="",0,IF(P860="H",0,IF(Q860&lt;Veriler!$G$2,L860*Veriler!$G$2,L860*Q860)))))," ")</f>
        <v>0</v>
      </c>
      <c r="T860" s="133">
        <f>IF(Veriler!T860&lt;=0.1, S860, IF(AND(Veriler!T860&gt;0.1, F860="", P860="E"), IF(Q860&gt;Veriler!$G$2, Q860*S860, IF(Q860&lt;Veriler!$G$2, Veriler!$G$2*S860, Q860*S860)), 0))</f>
        <v>0</v>
      </c>
      <c r="U860" s="133" t="str">
        <f t="shared" si="273"/>
        <v xml:space="preserve"> </v>
      </c>
      <c r="V860" s="134" t="str">
        <f>IFERROR(IF(O860="%10 sınırı aşılmıştır.",L860-T860,IFERROR(IF(F860="",IF(S860=1,0,IF(L860-S860=0,"",L860-S860)),IF(Veriler!M860="",L860,IF(L860*Veriler!M860=0,"",L860*Veriler!M860))),L860)),0)</f>
        <v/>
      </c>
      <c r="W860" s="146"/>
      <c r="X860" s="146"/>
      <c r="Y860" s="146"/>
    </row>
    <row r="861" spans="1:25" s="99" customFormat="1" ht="54.75" customHeight="1" x14ac:dyDescent="0.25">
      <c r="A861" s="96">
        <f t="shared" si="274"/>
        <v>636</v>
      </c>
      <c r="B861" s="175"/>
      <c r="C861" s="176"/>
      <c r="D861" s="113"/>
      <c r="E861" s="115"/>
      <c r="F861" s="174"/>
      <c r="G861" s="114" t="str">
        <f t="shared" si="269"/>
        <v/>
      </c>
      <c r="H861" s="115"/>
      <c r="I861" s="115"/>
      <c r="J861" s="115"/>
      <c r="K861" s="115"/>
      <c r="L861" s="133" t="str">
        <f t="shared" si="270"/>
        <v/>
      </c>
      <c r="M861" s="116" t="str">
        <f>IF(L861="", "", L861/Veriler!$X$1)</f>
        <v/>
      </c>
      <c r="N861" s="116" t="str">
        <f>IF(F861&lt;&gt;"", "İthal Girdi", IF(Veriler!T861="", "", IF(Veriler!S861="H", "%0,5 üzerindedir", IF(Veriler!T861&gt;0.1, "%10 sınırı aşılmıştır.", "Uygun"))))</f>
        <v>%0,5 üzerindedir</v>
      </c>
      <c r="O861" s="116" t="str">
        <f t="shared" si="271"/>
        <v xml:space="preserve"> </v>
      </c>
      <c r="P861" s="117"/>
      <c r="Q861" s="118"/>
      <c r="R861" s="119" t="str">
        <f t="shared" si="272"/>
        <v/>
      </c>
      <c r="S861" s="133">
        <f>IFERROR(IF(M861&lt;=0.005,IF(F861="",L861,0),IF(F861&lt;&gt;"",0,IF(P861="",0,IF(P861="H",0,IF(Q861&lt;Veriler!$G$2,L861*Veriler!$G$2,L861*Q861)))))," ")</f>
        <v>0</v>
      </c>
      <c r="T861" s="133">
        <f>IF(Veriler!T861&lt;=0.1, S861, IF(AND(Veriler!T861&gt;0.1, F861="", P861="E"), IF(Q861&gt;Veriler!$G$2, Q861*S861, IF(Q861&lt;Veriler!$G$2, Veriler!$G$2*S861, Q861*S861)), 0))</f>
        <v>0</v>
      </c>
      <c r="U861" s="133" t="str">
        <f t="shared" si="273"/>
        <v xml:space="preserve"> </v>
      </c>
      <c r="V861" s="134" t="str">
        <f>IFERROR(IF(O861="%10 sınırı aşılmıştır.",L861-T861,IFERROR(IF(F861="",IF(S861=1,0,IF(L861-S861=0,"",L861-S861)),IF(Veriler!M861="",L861,IF(L861*Veriler!M861=0,"",L861*Veriler!M861))),L861)),0)</f>
        <v/>
      </c>
      <c r="W861" s="146"/>
      <c r="X861" s="146"/>
      <c r="Y861" s="146"/>
    </row>
    <row r="862" spans="1:25" s="99" customFormat="1" ht="54.75" customHeight="1" x14ac:dyDescent="0.25">
      <c r="A862" s="96">
        <f t="shared" si="274"/>
        <v>637</v>
      </c>
      <c r="B862" s="175"/>
      <c r="C862" s="176"/>
      <c r="D862" s="113"/>
      <c r="E862" s="115"/>
      <c r="F862" s="174"/>
      <c r="G862" s="114" t="str">
        <f t="shared" si="269"/>
        <v/>
      </c>
      <c r="H862" s="115"/>
      <c r="I862" s="115"/>
      <c r="J862" s="115"/>
      <c r="K862" s="115"/>
      <c r="L862" s="133" t="str">
        <f t="shared" si="270"/>
        <v/>
      </c>
      <c r="M862" s="116" t="str">
        <f>IF(L862="", "", L862/Veriler!$X$1)</f>
        <v/>
      </c>
      <c r="N862" s="116" t="str">
        <f>IF(F862&lt;&gt;"", "İthal Girdi", IF(Veriler!T862="", "", IF(Veriler!S862="H", "%0,5 üzerindedir", IF(Veriler!T862&gt;0.1, "%10 sınırı aşılmıştır.", "Uygun"))))</f>
        <v>%0,5 üzerindedir</v>
      </c>
      <c r="O862" s="116" t="str">
        <f t="shared" si="271"/>
        <v xml:space="preserve"> </v>
      </c>
      <c r="P862" s="117"/>
      <c r="Q862" s="118"/>
      <c r="R862" s="119" t="str">
        <f t="shared" si="272"/>
        <v/>
      </c>
      <c r="S862" s="133">
        <f>IFERROR(IF(M862&lt;=0.005,IF(F862="",L862,0),IF(F862&lt;&gt;"",0,IF(P862="",0,IF(P862="H",0,IF(Q862&lt;Veriler!$G$2,L862*Veriler!$G$2,L862*Q862)))))," ")</f>
        <v>0</v>
      </c>
      <c r="T862" s="133">
        <f>IF(Veriler!T862&lt;=0.1, S862, IF(AND(Veriler!T862&gt;0.1, F862="", P862="E"), IF(Q862&gt;Veriler!$G$2, Q862*S862, IF(Q862&lt;Veriler!$G$2, Veriler!$G$2*S862, Q862*S862)), 0))</f>
        <v>0</v>
      </c>
      <c r="U862" s="133" t="str">
        <f t="shared" si="273"/>
        <v xml:space="preserve"> </v>
      </c>
      <c r="V862" s="134" t="str">
        <f>IFERROR(IF(O862="%10 sınırı aşılmıştır.",L862-T862,IFERROR(IF(F862="",IF(S862=1,0,IF(L862-S862=0,"",L862-S862)),IF(Veriler!M862="",L862,IF(L862*Veriler!M862=0,"",L862*Veriler!M862))),L862)),0)</f>
        <v/>
      </c>
      <c r="W862" s="146"/>
      <c r="X862" s="146"/>
      <c r="Y862" s="146"/>
    </row>
    <row r="863" spans="1:25" s="99" customFormat="1" ht="54.75" customHeight="1" x14ac:dyDescent="0.25">
      <c r="A863" s="96">
        <f t="shared" si="274"/>
        <v>638</v>
      </c>
      <c r="B863" s="175"/>
      <c r="C863" s="176"/>
      <c r="D863" s="113"/>
      <c r="E863" s="115"/>
      <c r="F863" s="174"/>
      <c r="G863" s="114" t="str">
        <f t="shared" si="269"/>
        <v/>
      </c>
      <c r="H863" s="115"/>
      <c r="I863" s="115"/>
      <c r="J863" s="115"/>
      <c r="K863" s="115"/>
      <c r="L863" s="133" t="str">
        <f t="shared" si="270"/>
        <v/>
      </c>
      <c r="M863" s="116" t="str">
        <f>IF(L863="", "", L863/Veriler!$X$1)</f>
        <v/>
      </c>
      <c r="N863" s="116" t="str">
        <f>IF(F863&lt;&gt;"", "İthal Girdi", IF(Veriler!T863="", "", IF(Veriler!S863="H", "%0,5 üzerindedir", IF(Veriler!T863&gt;0.1, "%10 sınırı aşılmıştır.", "Uygun"))))</f>
        <v>%0,5 üzerindedir</v>
      </c>
      <c r="O863" s="116" t="str">
        <f t="shared" si="271"/>
        <v xml:space="preserve"> </v>
      </c>
      <c r="P863" s="117"/>
      <c r="Q863" s="118"/>
      <c r="R863" s="119" t="str">
        <f t="shared" si="272"/>
        <v/>
      </c>
      <c r="S863" s="133">
        <f>IFERROR(IF(M863&lt;=0.005,IF(F863="",L863,0),IF(F863&lt;&gt;"",0,IF(P863="",0,IF(P863="H",0,IF(Q863&lt;Veriler!$G$2,L863*Veriler!$G$2,L863*Q863)))))," ")</f>
        <v>0</v>
      </c>
      <c r="T863" s="133">
        <f>IF(Veriler!T863&lt;=0.1, S863, IF(AND(Veriler!T863&gt;0.1, F863="", P863="E"), IF(Q863&gt;Veriler!$G$2, Q863*S863, IF(Q863&lt;Veriler!$G$2, Veriler!$G$2*S863, Q863*S863)), 0))</f>
        <v>0</v>
      </c>
      <c r="U863" s="133" t="str">
        <f t="shared" si="273"/>
        <v xml:space="preserve"> </v>
      </c>
      <c r="V863" s="134" t="str">
        <f>IFERROR(IF(O863="%10 sınırı aşılmıştır.",L863-T863,IFERROR(IF(F863="",IF(S863=1,0,IF(L863-S863=0,"",L863-S863)),IF(Veriler!M863="",L863,IF(L863*Veriler!M863=0,"",L863*Veriler!M863))),L863)),0)</f>
        <v/>
      </c>
      <c r="W863" s="146"/>
      <c r="X863" s="146"/>
      <c r="Y863" s="146"/>
    </row>
    <row r="864" spans="1:25" s="99" customFormat="1" ht="54.75" customHeight="1" x14ac:dyDescent="0.25">
      <c r="A864" s="96">
        <f t="shared" si="274"/>
        <v>639</v>
      </c>
      <c r="B864" s="175"/>
      <c r="C864" s="176"/>
      <c r="D864" s="113"/>
      <c r="E864" s="115"/>
      <c r="F864" s="174"/>
      <c r="G864" s="114" t="str">
        <f t="shared" si="269"/>
        <v/>
      </c>
      <c r="H864" s="115"/>
      <c r="I864" s="115"/>
      <c r="J864" s="115"/>
      <c r="K864" s="115"/>
      <c r="L864" s="133" t="str">
        <f t="shared" si="270"/>
        <v/>
      </c>
      <c r="M864" s="116" t="str">
        <f>IF(L864="", "", L864/Veriler!$X$1)</f>
        <v/>
      </c>
      <c r="N864" s="116" t="str">
        <f>IF(F864&lt;&gt;"", "İthal Girdi", IF(Veriler!T864="", "", IF(Veriler!S864="H", "%0,5 üzerindedir", IF(Veriler!T864&gt;0.1, "%10 sınırı aşılmıştır.", "Uygun"))))</f>
        <v>%0,5 üzerindedir</v>
      </c>
      <c r="O864" s="116" t="str">
        <f t="shared" si="271"/>
        <v xml:space="preserve"> </v>
      </c>
      <c r="P864" s="117"/>
      <c r="Q864" s="118"/>
      <c r="R864" s="119" t="str">
        <f t="shared" si="272"/>
        <v/>
      </c>
      <c r="S864" s="133">
        <f>IFERROR(IF(M864&lt;=0.005,IF(F864="",L864,0),IF(F864&lt;&gt;"",0,IF(P864="",0,IF(P864="H",0,IF(Q864&lt;Veriler!$G$2,L864*Veriler!$G$2,L864*Q864)))))," ")</f>
        <v>0</v>
      </c>
      <c r="T864" s="133">
        <f>IF(Veriler!T864&lt;=0.1, S864, IF(AND(Veriler!T864&gt;0.1, F864="", P864="E"), IF(Q864&gt;Veriler!$G$2, Q864*S864, IF(Q864&lt;Veriler!$G$2, Veriler!$G$2*S864, Q864*S864)), 0))</f>
        <v>0</v>
      </c>
      <c r="U864" s="133" t="str">
        <f t="shared" si="273"/>
        <v xml:space="preserve"> </v>
      </c>
      <c r="V864" s="134" t="str">
        <f>IFERROR(IF(O864="%10 sınırı aşılmıştır.",L864-T864,IFERROR(IF(F864="",IF(S864=1,0,IF(L864-S864=0,"",L864-S864)),IF(Veriler!M864="",L864,IF(L864*Veriler!M864=0,"",L864*Veriler!M864))),L864)),0)</f>
        <v/>
      </c>
      <c r="W864" s="146"/>
      <c r="X864" s="146"/>
      <c r="Y864" s="146"/>
    </row>
    <row r="865" spans="1:25" s="99" customFormat="1" ht="54.75" customHeight="1" x14ac:dyDescent="0.25">
      <c r="A865" s="96">
        <f t="shared" si="274"/>
        <v>640</v>
      </c>
      <c r="B865" s="175"/>
      <c r="C865" s="176"/>
      <c r="D865" s="113"/>
      <c r="E865" s="115"/>
      <c r="F865" s="174"/>
      <c r="G865" s="114" t="str">
        <f t="shared" si="269"/>
        <v/>
      </c>
      <c r="H865" s="115"/>
      <c r="I865" s="115"/>
      <c r="J865" s="115"/>
      <c r="K865" s="115"/>
      <c r="L865" s="133" t="str">
        <f t="shared" si="270"/>
        <v/>
      </c>
      <c r="M865" s="116" t="str">
        <f>IF(L865="", "", L865/Veriler!$X$1)</f>
        <v/>
      </c>
      <c r="N865" s="116" t="str">
        <f>IF(F865&lt;&gt;"", "İthal Girdi", IF(Veriler!T865="", "", IF(Veriler!S865="H", "%0,5 üzerindedir", IF(Veriler!T865&gt;0.1, "%10 sınırı aşılmıştır.", "Uygun"))))</f>
        <v>%0,5 üzerindedir</v>
      </c>
      <c r="O865" s="116" t="str">
        <f t="shared" si="271"/>
        <v xml:space="preserve"> </v>
      </c>
      <c r="P865" s="117"/>
      <c r="Q865" s="118"/>
      <c r="R865" s="119" t="str">
        <f t="shared" si="272"/>
        <v/>
      </c>
      <c r="S865" s="133">
        <f>IFERROR(IF(M865&lt;=0.005,IF(F865="",L865,0),IF(F865&lt;&gt;"",0,IF(P865="",0,IF(P865="H",0,IF(Q865&lt;Veriler!$G$2,L865*Veriler!$G$2,L865*Q865)))))," ")</f>
        <v>0</v>
      </c>
      <c r="T865" s="133">
        <f>IF(Veriler!T865&lt;=0.1, S865, IF(AND(Veriler!T865&gt;0.1, F865="", P865="E"), IF(Q865&gt;Veriler!$G$2, Q865*S865, IF(Q865&lt;Veriler!$G$2, Veriler!$G$2*S865, Q865*S865)), 0))</f>
        <v>0</v>
      </c>
      <c r="U865" s="133" t="str">
        <f t="shared" si="273"/>
        <v xml:space="preserve"> </v>
      </c>
      <c r="V865" s="134" t="str">
        <f>IFERROR(IF(O865="%10 sınırı aşılmıştır.",L865-T865,IFERROR(IF(F865="",IF(S865=1,0,IF(L865-S865=0,"",L865-S865)),IF(Veriler!M865="",L865,IF(L865*Veriler!M865=0,"",L865*Veriler!M865))),L865)),0)</f>
        <v/>
      </c>
      <c r="W865" s="146"/>
      <c r="X865" s="146"/>
      <c r="Y865" s="146"/>
    </row>
    <row r="866" spans="1:25" s="99" customFormat="1" ht="54.75" customHeight="1" x14ac:dyDescent="0.25">
      <c r="A866" s="96">
        <f t="shared" si="274"/>
        <v>641</v>
      </c>
      <c r="B866" s="175"/>
      <c r="C866" s="176"/>
      <c r="D866" s="113"/>
      <c r="E866" s="115"/>
      <c r="F866" s="174"/>
      <c r="G866" s="114" t="str">
        <f t="shared" si="269"/>
        <v/>
      </c>
      <c r="H866" s="115"/>
      <c r="I866" s="115"/>
      <c r="J866" s="115"/>
      <c r="K866" s="115"/>
      <c r="L866" s="133" t="str">
        <f t="shared" si="270"/>
        <v/>
      </c>
      <c r="M866" s="116" t="str">
        <f>IF(L866="", "", L866/Veriler!$X$1)</f>
        <v/>
      </c>
      <c r="N866" s="116" t="str">
        <f>IF(F866&lt;&gt;"", "İthal Girdi", IF(Veriler!T866="", "", IF(Veriler!S866="H", "%0,5 üzerindedir", IF(Veriler!T866&gt;0.1, "%10 sınırı aşılmıştır.", "Uygun"))))</f>
        <v>%0,5 üzerindedir</v>
      </c>
      <c r="O866" s="116" t="str">
        <f t="shared" si="271"/>
        <v xml:space="preserve"> </v>
      </c>
      <c r="P866" s="117"/>
      <c r="Q866" s="118"/>
      <c r="R866" s="119" t="str">
        <f t="shared" si="272"/>
        <v/>
      </c>
      <c r="S866" s="133">
        <f>IFERROR(IF(M866&lt;=0.005,IF(F866="",L866,0),IF(F866&lt;&gt;"",0,IF(P866="",0,IF(P866="H",0,IF(Q866&lt;Veriler!$G$2,L866*Veriler!$G$2,L866*Q866)))))," ")</f>
        <v>0</v>
      </c>
      <c r="T866" s="133">
        <f>IF(Veriler!T866&lt;=0.1, S866, IF(AND(Veriler!T866&gt;0.1, F866="", P866="E"), IF(Q866&gt;Veriler!$G$2, Q866*S866, IF(Q866&lt;Veriler!$G$2, Veriler!$G$2*S866, Q866*S866)), 0))</f>
        <v>0</v>
      </c>
      <c r="U866" s="133" t="str">
        <f t="shared" si="273"/>
        <v xml:space="preserve"> </v>
      </c>
      <c r="V866" s="134" t="str">
        <f>IFERROR(IF(O866="%10 sınırı aşılmıştır.",L866-T866,IFERROR(IF(F866="",IF(S866=1,0,IF(L866-S866=0,"",L866-S866)),IF(Veriler!M866="",L866,IF(L866*Veriler!M866=0,"",L866*Veriler!M866))),L866)),0)</f>
        <v/>
      </c>
      <c r="W866" s="146"/>
      <c r="X866" s="146"/>
      <c r="Y866" s="146"/>
    </row>
    <row r="867" spans="1:25" s="99" customFormat="1" ht="54.75" customHeight="1" x14ac:dyDescent="0.25">
      <c r="A867" s="96">
        <f t="shared" si="274"/>
        <v>642</v>
      </c>
      <c r="B867" s="175"/>
      <c r="C867" s="176"/>
      <c r="D867" s="113"/>
      <c r="E867" s="115"/>
      <c r="F867" s="174"/>
      <c r="G867" s="114" t="str">
        <f t="shared" si="269"/>
        <v/>
      </c>
      <c r="H867" s="115"/>
      <c r="I867" s="115"/>
      <c r="J867" s="115"/>
      <c r="K867" s="115"/>
      <c r="L867" s="133" t="str">
        <f t="shared" si="270"/>
        <v/>
      </c>
      <c r="M867" s="116" t="str">
        <f>IF(L867="", "", L867/Veriler!$X$1)</f>
        <v/>
      </c>
      <c r="N867" s="116" t="str">
        <f>IF(F867&lt;&gt;"", "İthal Girdi", IF(Veriler!T867="", "", IF(Veriler!S867="H", "%0,5 üzerindedir", IF(Veriler!T867&gt;0.1, "%10 sınırı aşılmıştır.", "Uygun"))))</f>
        <v>%0,5 üzerindedir</v>
      </c>
      <c r="O867" s="116" t="str">
        <f t="shared" si="271"/>
        <v xml:space="preserve"> </v>
      </c>
      <c r="P867" s="117"/>
      <c r="Q867" s="118"/>
      <c r="R867" s="119" t="str">
        <f t="shared" si="272"/>
        <v/>
      </c>
      <c r="S867" s="133">
        <f>IFERROR(IF(M867&lt;=0.005,IF(F867="",L867,0),IF(F867&lt;&gt;"",0,IF(P867="",0,IF(P867="H",0,IF(Q867&lt;Veriler!$G$2,L867*Veriler!$G$2,L867*Q867)))))," ")</f>
        <v>0</v>
      </c>
      <c r="T867" s="133">
        <f>IF(Veriler!T867&lt;=0.1, S867, IF(AND(Veriler!T867&gt;0.1, F867="", P867="E"), IF(Q867&gt;Veriler!$G$2, Q867*S867, IF(Q867&lt;Veriler!$G$2, Veriler!$G$2*S867, Q867*S867)), 0))</f>
        <v>0</v>
      </c>
      <c r="U867" s="133" t="str">
        <f t="shared" si="273"/>
        <v xml:space="preserve"> </v>
      </c>
      <c r="V867" s="134" t="str">
        <f>IFERROR(IF(O867="%10 sınırı aşılmıştır.",L867-T867,IFERROR(IF(F867="",IF(S867=1,0,IF(L867-S867=0,"",L867-S867)),IF(Veriler!M867="",L867,IF(L867*Veriler!M867=0,"",L867*Veriler!M867))),L867)),0)</f>
        <v/>
      </c>
      <c r="W867" s="146"/>
      <c r="X867" s="146"/>
      <c r="Y867" s="146"/>
    </row>
    <row r="868" spans="1:25" s="99" customFormat="1" ht="54.75" customHeight="1" x14ac:dyDescent="0.25">
      <c r="A868" s="96">
        <f t="shared" si="274"/>
        <v>643</v>
      </c>
      <c r="B868" s="175"/>
      <c r="C868" s="176"/>
      <c r="D868" s="113"/>
      <c r="E868" s="115"/>
      <c r="F868" s="174"/>
      <c r="G868" s="114" t="str">
        <f t="shared" si="269"/>
        <v/>
      </c>
      <c r="H868" s="115"/>
      <c r="I868" s="115"/>
      <c r="J868" s="115"/>
      <c r="K868" s="115"/>
      <c r="L868" s="133" t="str">
        <f t="shared" si="270"/>
        <v/>
      </c>
      <c r="M868" s="116" t="str">
        <f>IF(L868="", "", L868/Veriler!$X$1)</f>
        <v/>
      </c>
      <c r="N868" s="116" t="str">
        <f>IF(F868&lt;&gt;"", "İthal Girdi", IF(Veriler!T868="", "", IF(Veriler!S868="H", "%0,5 üzerindedir", IF(Veriler!T868&gt;0.1, "%10 sınırı aşılmıştır.", "Uygun"))))</f>
        <v>%0,5 üzerindedir</v>
      </c>
      <c r="O868" s="116" t="str">
        <f t="shared" si="271"/>
        <v xml:space="preserve"> </v>
      </c>
      <c r="P868" s="117"/>
      <c r="Q868" s="118"/>
      <c r="R868" s="119" t="str">
        <f t="shared" si="272"/>
        <v/>
      </c>
      <c r="S868" s="133">
        <f>IFERROR(IF(M868&lt;=0.005,IF(F868="",L868,0),IF(F868&lt;&gt;"",0,IF(P868="",0,IF(P868="H",0,IF(Q868&lt;Veriler!$G$2,L868*Veriler!$G$2,L868*Q868)))))," ")</f>
        <v>0</v>
      </c>
      <c r="T868" s="133">
        <f>IF(Veriler!T868&lt;=0.1, S868, IF(AND(Veriler!T868&gt;0.1, F868="", P868="E"), IF(Q868&gt;Veriler!$G$2, Q868*S868, IF(Q868&lt;Veriler!$G$2, Veriler!$G$2*S868, Q868*S868)), 0))</f>
        <v>0</v>
      </c>
      <c r="U868" s="133" t="str">
        <f t="shared" si="273"/>
        <v xml:space="preserve"> </v>
      </c>
      <c r="V868" s="134" t="str">
        <f>IFERROR(IF(O868="%10 sınırı aşılmıştır.",L868-T868,IFERROR(IF(F868="",IF(S868=1,0,IF(L868-S868=0,"",L868-S868)),IF(Veriler!M868="",L868,IF(L868*Veriler!M868=0,"",L868*Veriler!M868))),L868)),0)</f>
        <v/>
      </c>
      <c r="W868" s="146"/>
      <c r="X868" s="146"/>
      <c r="Y868" s="146"/>
    </row>
    <row r="869" spans="1:25" s="99" customFormat="1" ht="54.75" customHeight="1" x14ac:dyDescent="0.25">
      <c r="A869" s="96">
        <f t="shared" si="274"/>
        <v>644</v>
      </c>
      <c r="B869" s="175"/>
      <c r="C869" s="176"/>
      <c r="D869" s="113"/>
      <c r="E869" s="115"/>
      <c r="F869" s="174"/>
      <c r="G869" s="114" t="str">
        <f t="shared" si="269"/>
        <v/>
      </c>
      <c r="H869" s="115"/>
      <c r="I869" s="115"/>
      <c r="J869" s="115"/>
      <c r="K869" s="115"/>
      <c r="L869" s="133" t="str">
        <f t="shared" si="270"/>
        <v/>
      </c>
      <c r="M869" s="116" t="str">
        <f>IF(L869="", "", L869/Veriler!$X$1)</f>
        <v/>
      </c>
      <c r="N869" s="116" t="str">
        <f>IF(F869&lt;&gt;"", "İthal Girdi", IF(Veriler!T869="", "", IF(Veriler!S869="H", "%0,5 üzerindedir", IF(Veriler!T869&gt;0.1, "%10 sınırı aşılmıştır.", "Uygun"))))</f>
        <v>%0,5 üzerindedir</v>
      </c>
      <c r="O869" s="116" t="str">
        <f t="shared" si="271"/>
        <v xml:space="preserve"> </v>
      </c>
      <c r="P869" s="117"/>
      <c r="Q869" s="118"/>
      <c r="R869" s="119" t="str">
        <f t="shared" si="272"/>
        <v/>
      </c>
      <c r="S869" s="133">
        <f>IFERROR(IF(M869&lt;=0.005,IF(F869="",L869,0),IF(F869&lt;&gt;"",0,IF(P869="",0,IF(P869="H",0,IF(Q869&lt;Veriler!$G$2,L869*Veriler!$G$2,L869*Q869)))))," ")</f>
        <v>0</v>
      </c>
      <c r="T869" s="133">
        <f>IF(Veriler!T869&lt;=0.1, S869, IF(AND(Veriler!T869&gt;0.1, F869="", P869="E"), IF(Q869&gt;Veriler!$G$2, Q869*S869, IF(Q869&lt;Veriler!$G$2, Veriler!$G$2*S869, Q869*S869)), 0))</f>
        <v>0</v>
      </c>
      <c r="U869" s="133" t="str">
        <f t="shared" si="273"/>
        <v xml:space="preserve"> </v>
      </c>
      <c r="V869" s="134" t="str">
        <f>IFERROR(IF(O869="%10 sınırı aşılmıştır.",L869-T869,IFERROR(IF(F869="",IF(S869=1,0,IF(L869-S869=0,"",L869-S869)),IF(Veriler!M869="",L869,IF(L869*Veriler!M869=0,"",L869*Veriler!M869))),L869)),0)</f>
        <v/>
      </c>
      <c r="W869" s="146"/>
      <c r="X869" s="146"/>
      <c r="Y869" s="146"/>
    </row>
    <row r="870" spans="1:25" s="99" customFormat="1" ht="24" customHeight="1" x14ac:dyDescent="0.25">
      <c r="A870" s="103"/>
      <c r="B870" s="104"/>
      <c r="C870" s="104"/>
      <c r="D870" s="104"/>
      <c r="E870" s="103"/>
      <c r="F870" s="135"/>
      <c r="G870" s="157"/>
      <c r="H870" s="103"/>
      <c r="I870" s="103"/>
      <c r="J870" s="103"/>
      <c r="K870" s="103"/>
      <c r="L870" s="136">
        <f>SUM(L841:L854,L856:L869)</f>
        <v>0</v>
      </c>
      <c r="M870" s="158"/>
      <c r="N870" s="158"/>
      <c r="O870" s="158"/>
      <c r="P870" s="105"/>
      <c r="Q870" s="106"/>
      <c r="R870" s="159"/>
      <c r="S870" s="160"/>
      <c r="T870" s="160"/>
      <c r="U870" s="160"/>
      <c r="V870" s="160"/>
      <c r="W870" s="146"/>
      <c r="X870" s="146"/>
      <c r="Y870" s="146"/>
    </row>
    <row r="871" spans="1:25" s="99" customFormat="1" ht="31.5" customHeight="1" x14ac:dyDescent="0.25">
      <c r="A871" s="103"/>
      <c r="B871" s="104"/>
      <c r="C871" s="104"/>
      <c r="D871" s="104"/>
      <c r="E871" s="103"/>
      <c r="F871" s="135"/>
      <c r="G871" s="157"/>
      <c r="H871" s="103"/>
      <c r="I871" s="103"/>
      <c r="J871" s="103"/>
      <c r="K871" s="103"/>
      <c r="L871" s="161"/>
      <c r="M871" s="158"/>
      <c r="N871" s="158"/>
      <c r="O871" s="158"/>
      <c r="P871" s="105"/>
      <c r="Q871" s="106"/>
      <c r="R871" s="159"/>
      <c r="S871" s="162" t="s">
        <v>57</v>
      </c>
      <c r="T871" s="162" t="s">
        <v>57</v>
      </c>
      <c r="U871" s="162" t="s">
        <v>57</v>
      </c>
      <c r="V871" s="163" t="s">
        <v>58</v>
      </c>
      <c r="W871" s="146"/>
      <c r="X871" s="146"/>
      <c r="Y871" s="146"/>
    </row>
    <row r="872" spans="1:25" s="99" customFormat="1" ht="58.5" customHeight="1" x14ac:dyDescent="0.25">
      <c r="A872" s="185" t="s">
        <v>59</v>
      </c>
      <c r="B872" s="180"/>
      <c r="C872" s="180"/>
      <c r="D872" s="180"/>
      <c r="E872" s="180"/>
      <c r="F872" s="180"/>
      <c r="G872" s="180"/>
      <c r="H872" s="180"/>
      <c r="I872" s="180"/>
      <c r="J872" s="180"/>
      <c r="K872" s="180"/>
      <c r="L872" s="180"/>
      <c r="M872" s="180"/>
      <c r="N872" s="180"/>
      <c r="O872" s="180"/>
      <c r="P872" s="180"/>
      <c r="Q872" s="180"/>
      <c r="R872" s="176"/>
      <c r="S872" s="137">
        <f>SUM(S834,S841:S854,S856:S869)</f>
        <v>0</v>
      </c>
      <c r="T872" s="137" t="str">
        <f>IF(SUM(T841:T854,T856:T869)=0," ",SUM(T841:T854,T856:T869))</f>
        <v xml:space="preserve"> </v>
      </c>
      <c r="U872" s="137" t="str">
        <f>IF(SUM(U841:U854,U856:U869)=0," ",SUM(U841:U854,U856:U869))</f>
        <v xml:space="preserve"> </v>
      </c>
      <c r="V872" s="137" t="str">
        <f>IF(SUM(V841:V854,V856:V869)=0," ",SUM(V841:V854,V856:V869))</f>
        <v xml:space="preserve"> </v>
      </c>
      <c r="W872" s="146"/>
      <c r="X872" s="164">
        <f>SUM(U841:U854,U856:U869)</f>
        <v>0</v>
      </c>
      <c r="Y872" s="164">
        <f>SUM(V841:V854,V856:V869)</f>
        <v>0</v>
      </c>
    </row>
    <row r="873" spans="1:25" x14ac:dyDescent="0.3">
      <c r="A873" s="34"/>
      <c r="G873" s="146"/>
      <c r="L873" s="146"/>
      <c r="M873" s="146"/>
      <c r="N873" s="146"/>
      <c r="O873" s="146"/>
      <c r="R873" s="146"/>
      <c r="S873" s="146"/>
      <c r="T873" s="146"/>
      <c r="U873" s="146"/>
      <c r="V873" s="146"/>
      <c r="W873" s="146"/>
      <c r="X873" s="146"/>
      <c r="Y873" s="146"/>
    </row>
    <row r="874" spans="1:25" x14ac:dyDescent="0.3">
      <c r="A874" s="186" t="s">
        <v>60</v>
      </c>
      <c r="B874" s="187"/>
      <c r="C874" s="187"/>
      <c r="D874" s="187"/>
      <c r="E874" s="187"/>
      <c r="F874" s="187"/>
      <c r="G874" s="187"/>
      <c r="H874" s="187"/>
      <c r="I874" s="187"/>
      <c r="J874" s="187"/>
      <c r="K874" s="187"/>
      <c r="L874" s="187"/>
      <c r="M874" s="187"/>
      <c r="N874" s="187"/>
      <c r="O874" s="187"/>
      <c r="P874" s="187"/>
      <c r="Q874" s="187"/>
      <c r="R874" s="187"/>
      <c r="S874" s="187"/>
      <c r="T874" s="187"/>
      <c r="U874" s="187"/>
      <c r="V874" s="187"/>
      <c r="W874" s="146"/>
      <c r="X874" s="146"/>
      <c r="Y874" s="146"/>
    </row>
    <row r="875" spans="1:25" s="99" customFormat="1" ht="41.25" customHeight="1" x14ac:dyDescent="0.25">
      <c r="A875" s="189" t="s">
        <v>38</v>
      </c>
      <c r="B875" s="180"/>
      <c r="C875" s="180"/>
      <c r="D875" s="180"/>
      <c r="E875" s="180"/>
      <c r="F875" s="180"/>
      <c r="G875" s="180"/>
      <c r="H875" s="180"/>
      <c r="I875" s="180"/>
      <c r="J875" s="180"/>
      <c r="K875" s="180"/>
      <c r="L875" s="180"/>
      <c r="M875" s="180"/>
      <c r="N875" s="180"/>
      <c r="O875" s="180"/>
      <c r="P875" s="180"/>
      <c r="Q875" s="180"/>
      <c r="R875" s="180"/>
      <c r="S875" s="180"/>
      <c r="T875" s="180"/>
      <c r="U875" s="180"/>
      <c r="V875" s="176"/>
      <c r="W875" s="146"/>
      <c r="X875" s="146"/>
      <c r="Y875" s="146"/>
    </row>
    <row r="876" spans="1:25" s="100" customFormat="1" ht="35.25" customHeight="1" x14ac:dyDescent="0.25">
      <c r="A876" s="179" t="s">
        <v>39</v>
      </c>
      <c r="B876" s="180"/>
      <c r="C876" s="180"/>
      <c r="D876" s="180"/>
      <c r="E876" s="180"/>
      <c r="F876" s="180"/>
      <c r="G876" s="180"/>
      <c r="H876" s="180"/>
      <c r="I876" s="180"/>
      <c r="J876" s="180"/>
      <c r="K876" s="180"/>
      <c r="L876" s="180"/>
      <c r="M876" s="180"/>
      <c r="N876" s="180"/>
      <c r="O876" s="180"/>
      <c r="P876" s="180"/>
      <c r="Q876" s="180"/>
      <c r="R876" s="176"/>
      <c r="S876" s="147"/>
      <c r="T876" s="148"/>
      <c r="U876" s="149" t="s">
        <v>40</v>
      </c>
      <c r="V876" s="150">
        <f>V838+1</f>
        <v>24</v>
      </c>
      <c r="W876" s="146"/>
      <c r="X876" s="146"/>
      <c r="Y876" s="146"/>
    </row>
    <row r="877" spans="1:25" s="99" customFormat="1" ht="81" customHeight="1" x14ac:dyDescent="0.25">
      <c r="A877" s="110" t="s">
        <v>3</v>
      </c>
      <c r="B877" s="188" t="s">
        <v>41</v>
      </c>
      <c r="C877" s="176"/>
      <c r="D877" s="111" t="s">
        <v>42</v>
      </c>
      <c r="E877" s="110" t="s">
        <v>324</v>
      </c>
      <c r="F877" s="111" t="s">
        <v>325</v>
      </c>
      <c r="G877" s="151" t="s">
        <v>43</v>
      </c>
      <c r="H877" s="110" t="s">
        <v>44</v>
      </c>
      <c r="I877" s="110" t="s">
        <v>8</v>
      </c>
      <c r="J877" s="110" t="s">
        <v>45</v>
      </c>
      <c r="K877" s="110" t="s">
        <v>46</v>
      </c>
      <c r="L877" s="152" t="s">
        <v>47</v>
      </c>
      <c r="M877" s="153" t="s">
        <v>48</v>
      </c>
      <c r="N877" s="154" t="s">
        <v>49</v>
      </c>
      <c r="O877" s="154" t="s">
        <v>49</v>
      </c>
      <c r="P877" s="112" t="s">
        <v>50</v>
      </c>
      <c r="Q877" s="110" t="s">
        <v>51</v>
      </c>
      <c r="R877" s="155" t="s">
        <v>52</v>
      </c>
      <c r="S877" s="156" t="s">
        <v>53</v>
      </c>
      <c r="T877" s="156" t="s">
        <v>54</v>
      </c>
      <c r="U877" s="152" t="s">
        <v>54</v>
      </c>
      <c r="V877" s="152" t="s">
        <v>55</v>
      </c>
      <c r="W877" s="146"/>
      <c r="X877" s="146"/>
      <c r="Y877" s="146"/>
    </row>
    <row r="878" spans="1:25" s="99" customFormat="1" ht="45" customHeight="1" x14ac:dyDescent="0.25">
      <c r="A878" s="101"/>
      <c r="B878" s="177" t="s">
        <v>56</v>
      </c>
      <c r="C878" s="178"/>
      <c r="D878" s="102"/>
      <c r="E878" s="170"/>
      <c r="F878" s="102"/>
      <c r="G878" s="95"/>
      <c r="H878" s="102"/>
      <c r="I878" s="102"/>
      <c r="J878" s="102"/>
      <c r="K878" s="102"/>
      <c r="L878" s="95"/>
      <c r="M878" s="95"/>
      <c r="N878" s="95"/>
      <c r="O878" s="95"/>
      <c r="P878" s="102"/>
      <c r="Q878" s="102"/>
      <c r="R878" s="190"/>
      <c r="S878" s="184"/>
      <c r="T878" s="95"/>
      <c r="U878" s="95"/>
      <c r="V878" s="95"/>
      <c r="W878" s="146"/>
      <c r="X878" s="146"/>
      <c r="Y878" s="146"/>
    </row>
    <row r="879" spans="1:25" s="99" customFormat="1" ht="54.75" customHeight="1" x14ac:dyDescent="0.25">
      <c r="A879" s="96">
        <f>A869+1</f>
        <v>645</v>
      </c>
      <c r="B879" s="181"/>
      <c r="C879" s="182"/>
      <c r="D879" s="113"/>
      <c r="E879" s="115"/>
      <c r="F879" s="174"/>
      <c r="G879" s="114" t="str">
        <f t="shared" ref="G879:G892" si="275">IF(AND(F879&lt;&gt;"",V879&lt;&gt;"",L879&lt;&gt;0),V879/L879,"")</f>
        <v/>
      </c>
      <c r="H879" s="115"/>
      <c r="I879" s="115"/>
      <c r="J879" s="115"/>
      <c r="K879" s="115"/>
      <c r="L879" s="133" t="str">
        <f t="shared" ref="L879:L892" si="276">IF(AND(H879&lt;&gt;0, J879&lt;&gt;0, K879&lt;&gt;0), H879*J879*K879, "")</f>
        <v/>
      </c>
      <c r="M879" s="116" t="str">
        <f>IF(L879="", "", L879/Veriler!$X$1)</f>
        <v/>
      </c>
      <c r="N879" s="116" t="str">
        <f>IF(F879&lt;&gt;"", "İthal Girdi", IF(Veriler!T879="", "", IF(Veriler!S879="H", "%0,5 üzerindedir", IF(Veriler!T879&gt;0.1, "%10 sınırı aşılmıştır.", "Uygun"))))</f>
        <v>%0,5 üzerindedir</v>
      </c>
      <c r="O879" s="116" t="str">
        <f t="shared" ref="O879:O892" si="277">IF(M879=""," ",N879)</f>
        <v xml:space="preserve"> </v>
      </c>
      <c r="P879" s="117"/>
      <c r="Q879" s="118"/>
      <c r="R879" s="119" t="str">
        <f t="shared" ref="R879:R892" si="278">IFERROR(IF(AND(T879&lt;&gt;"",L879&lt;&gt;"",L879&lt;&gt;0,T879&lt;&gt;0),T879/L879,"")," ")</f>
        <v/>
      </c>
      <c r="S879" s="133">
        <f>IFERROR(IF(M879&lt;=0.005,IF(F879="",L879,0),IF(F879&lt;&gt;"",0,IF(P879="",0,IF(P879="H",0,IF(Q879&lt;Veriler!$G$2,L879*Veriler!$G$2,L879*Q879)))))," ")</f>
        <v>0</v>
      </c>
      <c r="T879" s="133">
        <f>IF(Veriler!T879&lt;=0.1, S879, IF(AND(Veriler!T879&gt;0.1, F879="", P879="E"), IF(Q879&gt;Veriler!$G$2, Q879*S879, IF(Q879&lt;Veriler!$G$2, Veriler!$G$2*S879, Q879*S879)), 0))</f>
        <v>0</v>
      </c>
      <c r="U879" s="133" t="str">
        <f t="shared" ref="U879:U892" si="279">IF(T879=0," ",T879)</f>
        <v xml:space="preserve"> </v>
      </c>
      <c r="V879" s="134" t="str">
        <f>IFERROR(IF(O879="%10 sınırı aşılmıştır.",L879-T879,IFERROR(IF(F879="",IF(S879=1,0,IF(L879-S879=0,"",L879-S879)),IF(Veriler!M879="",L879,IF(L879*Veriler!M879=0,"",L879*Veriler!M879))),L879)),0)</f>
        <v/>
      </c>
      <c r="W879" s="146"/>
      <c r="X879" s="146"/>
      <c r="Y879" s="146"/>
    </row>
    <row r="880" spans="1:25" s="99" customFormat="1" ht="54.75" customHeight="1" x14ac:dyDescent="0.25">
      <c r="A880" s="96">
        <f t="shared" ref="A880:A892" si="280">A879+1</f>
        <v>646</v>
      </c>
      <c r="B880" s="175"/>
      <c r="C880" s="176"/>
      <c r="D880" s="113"/>
      <c r="E880" s="115"/>
      <c r="F880" s="174"/>
      <c r="G880" s="114" t="str">
        <f t="shared" si="275"/>
        <v/>
      </c>
      <c r="H880" s="115"/>
      <c r="I880" s="115"/>
      <c r="J880" s="115"/>
      <c r="K880" s="115"/>
      <c r="L880" s="133" t="str">
        <f t="shared" si="276"/>
        <v/>
      </c>
      <c r="M880" s="116" t="str">
        <f>IF(L880="", "", L880/Veriler!$X$1)</f>
        <v/>
      </c>
      <c r="N880" s="116" t="str">
        <f>IF(F880&lt;&gt;"", "İthal Girdi", IF(Veriler!T880="", "", IF(Veriler!S880="H", "%0,5 üzerindedir", IF(Veriler!T880&gt;0.1, "%10 sınırı aşılmıştır.", "Uygun"))))</f>
        <v>%0,5 üzerindedir</v>
      </c>
      <c r="O880" s="116" t="str">
        <f t="shared" si="277"/>
        <v xml:space="preserve"> </v>
      </c>
      <c r="P880" s="117"/>
      <c r="Q880" s="118"/>
      <c r="R880" s="119" t="str">
        <f t="shared" si="278"/>
        <v/>
      </c>
      <c r="S880" s="133">
        <f>IFERROR(IF(M880&lt;=0.005,IF(F880="",L880,0),IF(F880&lt;&gt;"",0,IF(P880="",0,IF(P880="H",0,IF(Q880&lt;Veriler!$G$2,L880*Veriler!$G$2,L880*Q880)))))," ")</f>
        <v>0</v>
      </c>
      <c r="T880" s="133">
        <f>IF(Veriler!T880&lt;=0.1, S880, IF(AND(Veriler!T880&gt;0.1, F880="", P880="E"), IF(Q880&gt;Veriler!$G$2, Q880*S880, IF(Q880&lt;Veriler!$G$2, Veriler!$G$2*S880, Q880*S880)), 0))</f>
        <v>0</v>
      </c>
      <c r="U880" s="133" t="str">
        <f t="shared" si="279"/>
        <v xml:space="preserve"> </v>
      </c>
      <c r="V880" s="134" t="str">
        <f>IFERROR(IF(O880="%10 sınırı aşılmıştır.",L880-T880,IFERROR(IF(F880="",IF(S880=1,0,IF(L880-S880=0,"",L880-S880)),IF(Veriler!M880="",L880,IF(L880*Veriler!M880=0,"",L880*Veriler!M880))),L880)),0)</f>
        <v/>
      </c>
      <c r="W880" s="146"/>
      <c r="X880" s="146"/>
      <c r="Y880" s="146"/>
    </row>
    <row r="881" spans="1:25" s="99" customFormat="1" ht="54.75" customHeight="1" x14ac:dyDescent="0.25">
      <c r="A881" s="96">
        <f t="shared" si="280"/>
        <v>647</v>
      </c>
      <c r="B881" s="175"/>
      <c r="C881" s="176"/>
      <c r="D881" s="113"/>
      <c r="E881" s="115"/>
      <c r="F881" s="174"/>
      <c r="G881" s="114" t="str">
        <f t="shared" si="275"/>
        <v/>
      </c>
      <c r="H881" s="115"/>
      <c r="I881" s="115"/>
      <c r="J881" s="115"/>
      <c r="K881" s="115"/>
      <c r="L881" s="133" t="str">
        <f t="shared" si="276"/>
        <v/>
      </c>
      <c r="M881" s="116" t="str">
        <f>IF(L881="", "", L881/Veriler!$X$1)</f>
        <v/>
      </c>
      <c r="N881" s="116" t="str">
        <f>IF(F881&lt;&gt;"", "İthal Girdi", IF(Veriler!T881="", "", IF(Veriler!S881="H", "%0,5 üzerindedir", IF(Veriler!T881&gt;0.1, "%10 sınırı aşılmıştır.", "Uygun"))))</f>
        <v>%0,5 üzerindedir</v>
      </c>
      <c r="O881" s="116" t="str">
        <f t="shared" si="277"/>
        <v xml:space="preserve"> </v>
      </c>
      <c r="P881" s="117"/>
      <c r="Q881" s="118"/>
      <c r="R881" s="119" t="str">
        <f t="shared" si="278"/>
        <v/>
      </c>
      <c r="S881" s="133">
        <f>IFERROR(IF(M881&lt;=0.005,IF(F881="",L881,0),IF(F881&lt;&gt;"",0,IF(P881="",0,IF(P881="H",0,IF(Q881&lt;Veriler!$G$2,L881*Veriler!$G$2,L881*Q881)))))," ")</f>
        <v>0</v>
      </c>
      <c r="T881" s="133">
        <f>IF(Veriler!T881&lt;=0.1, S881, IF(AND(Veriler!T881&gt;0.1, F881="", P881="E"), IF(Q881&gt;Veriler!$G$2, Q881*S881, IF(Q881&lt;Veriler!$G$2, Veriler!$G$2*S881, Q881*S881)), 0))</f>
        <v>0</v>
      </c>
      <c r="U881" s="133" t="str">
        <f t="shared" si="279"/>
        <v xml:space="preserve"> </v>
      </c>
      <c r="V881" s="134" t="str">
        <f>IFERROR(IF(O881="%10 sınırı aşılmıştır.",L881-T881,IFERROR(IF(F881="",IF(S881=1,0,IF(L881-S881=0,"",L881-S881)),IF(Veriler!M881="",L881,IF(L881*Veriler!M881=0,"",L881*Veriler!M881))),L881)),0)</f>
        <v/>
      </c>
      <c r="W881" s="146"/>
      <c r="X881" s="146"/>
      <c r="Y881" s="146"/>
    </row>
    <row r="882" spans="1:25" s="99" customFormat="1" ht="54.75" customHeight="1" x14ac:dyDescent="0.25">
      <c r="A882" s="96">
        <f t="shared" si="280"/>
        <v>648</v>
      </c>
      <c r="B882" s="175"/>
      <c r="C882" s="176"/>
      <c r="D882" s="113"/>
      <c r="E882" s="115"/>
      <c r="F882" s="174"/>
      <c r="G882" s="114" t="str">
        <f t="shared" si="275"/>
        <v/>
      </c>
      <c r="H882" s="115"/>
      <c r="I882" s="115"/>
      <c r="J882" s="115"/>
      <c r="K882" s="115"/>
      <c r="L882" s="133" t="str">
        <f t="shared" si="276"/>
        <v/>
      </c>
      <c r="M882" s="116" t="str">
        <f>IF(L882="", "", L882/Veriler!$X$1)</f>
        <v/>
      </c>
      <c r="N882" s="116" t="str">
        <f>IF(F882&lt;&gt;"", "İthal Girdi", IF(Veriler!T882="", "", IF(Veriler!S882="H", "%0,5 üzerindedir", IF(Veriler!T882&gt;0.1, "%10 sınırı aşılmıştır.", "Uygun"))))</f>
        <v>%0,5 üzerindedir</v>
      </c>
      <c r="O882" s="116" t="str">
        <f t="shared" si="277"/>
        <v xml:space="preserve"> </v>
      </c>
      <c r="P882" s="117"/>
      <c r="Q882" s="118"/>
      <c r="R882" s="119" t="str">
        <f t="shared" si="278"/>
        <v/>
      </c>
      <c r="S882" s="133">
        <f>IFERROR(IF(M882&lt;=0.005,IF(F882="",L882,0),IF(F882&lt;&gt;"",0,IF(P882="",0,IF(P882="H",0,IF(Q882&lt;Veriler!$G$2,L882*Veriler!$G$2,L882*Q882)))))," ")</f>
        <v>0</v>
      </c>
      <c r="T882" s="133">
        <f>IF(Veriler!T882&lt;=0.1, S882, IF(AND(Veriler!T882&gt;0.1, F882="", P882="E"), IF(Q882&gt;Veriler!$G$2, Q882*S882, IF(Q882&lt;Veriler!$G$2, Veriler!$G$2*S882, Q882*S882)), 0))</f>
        <v>0</v>
      </c>
      <c r="U882" s="133" t="str">
        <f t="shared" si="279"/>
        <v xml:space="preserve"> </v>
      </c>
      <c r="V882" s="134" t="str">
        <f>IFERROR(IF(O882="%10 sınırı aşılmıştır.",L882-T882,IFERROR(IF(F882="",IF(S882=1,0,IF(L882-S882=0,"",L882-S882)),IF(Veriler!M882="",L882,IF(L882*Veriler!M882=0,"",L882*Veriler!M882))),L882)),0)</f>
        <v/>
      </c>
      <c r="W882" s="146"/>
      <c r="X882" s="146"/>
      <c r="Y882" s="146"/>
    </row>
    <row r="883" spans="1:25" s="99" customFormat="1" ht="54.75" customHeight="1" x14ac:dyDescent="0.25">
      <c r="A883" s="96">
        <f t="shared" si="280"/>
        <v>649</v>
      </c>
      <c r="B883" s="175"/>
      <c r="C883" s="176"/>
      <c r="D883" s="113"/>
      <c r="E883" s="115"/>
      <c r="F883" s="174"/>
      <c r="G883" s="114" t="str">
        <f t="shared" si="275"/>
        <v/>
      </c>
      <c r="H883" s="115"/>
      <c r="I883" s="115"/>
      <c r="J883" s="115"/>
      <c r="K883" s="115"/>
      <c r="L883" s="133" t="str">
        <f t="shared" si="276"/>
        <v/>
      </c>
      <c r="M883" s="116" t="str">
        <f>IF(L883="", "", L883/Veriler!$X$1)</f>
        <v/>
      </c>
      <c r="N883" s="116" t="str">
        <f>IF(F883&lt;&gt;"", "İthal Girdi", IF(Veriler!T883="", "", IF(Veriler!S883="H", "%0,5 üzerindedir", IF(Veriler!T883&gt;0.1, "%10 sınırı aşılmıştır.", "Uygun"))))</f>
        <v>%0,5 üzerindedir</v>
      </c>
      <c r="O883" s="116" t="str">
        <f t="shared" si="277"/>
        <v xml:space="preserve"> </v>
      </c>
      <c r="P883" s="117"/>
      <c r="Q883" s="118"/>
      <c r="R883" s="119" t="str">
        <f t="shared" si="278"/>
        <v/>
      </c>
      <c r="S883" s="133">
        <f>IFERROR(IF(M883&lt;=0.005,IF(F883="",L883,0),IF(F883&lt;&gt;"",0,IF(P883="",0,IF(P883="H",0,IF(Q883&lt;Veriler!$G$2,L883*Veriler!$G$2,L883*Q883)))))," ")</f>
        <v>0</v>
      </c>
      <c r="T883" s="133">
        <f>IF(Veriler!T883&lt;=0.1, S883, IF(AND(Veriler!T883&gt;0.1, F883="", P883="E"), IF(Q883&gt;Veriler!$G$2, Q883*S883, IF(Q883&lt;Veriler!$G$2, Veriler!$G$2*S883, Q883*S883)), 0))</f>
        <v>0</v>
      </c>
      <c r="U883" s="133" t="str">
        <f t="shared" si="279"/>
        <v xml:space="preserve"> </v>
      </c>
      <c r="V883" s="134" t="str">
        <f>IFERROR(IF(O883="%10 sınırı aşılmıştır.",L883-T883,IFERROR(IF(F883="",IF(S883=1,0,IF(L883-S883=0,"",L883-S883)),IF(Veriler!M883="",L883,IF(L883*Veriler!M883=0,"",L883*Veriler!M883))),L883)),0)</f>
        <v/>
      </c>
      <c r="W883" s="146"/>
      <c r="X883" s="146"/>
      <c r="Y883" s="146"/>
    </row>
    <row r="884" spans="1:25" s="99" customFormat="1" ht="54.75" customHeight="1" x14ac:dyDescent="0.25">
      <c r="A884" s="96">
        <f t="shared" si="280"/>
        <v>650</v>
      </c>
      <c r="B884" s="175"/>
      <c r="C884" s="176"/>
      <c r="D884" s="113"/>
      <c r="E884" s="115"/>
      <c r="F884" s="174"/>
      <c r="G884" s="114" t="str">
        <f t="shared" si="275"/>
        <v/>
      </c>
      <c r="H884" s="115"/>
      <c r="I884" s="115"/>
      <c r="J884" s="115"/>
      <c r="K884" s="115"/>
      <c r="L884" s="133" t="str">
        <f t="shared" si="276"/>
        <v/>
      </c>
      <c r="M884" s="116" t="str">
        <f>IF(L884="", "", L884/Veriler!$X$1)</f>
        <v/>
      </c>
      <c r="N884" s="116" t="str">
        <f>IF(F884&lt;&gt;"", "İthal Girdi", IF(Veriler!T884="", "", IF(Veriler!S884="H", "%0,5 üzerindedir", IF(Veriler!T884&gt;0.1, "%10 sınırı aşılmıştır.", "Uygun"))))</f>
        <v>%0,5 üzerindedir</v>
      </c>
      <c r="O884" s="116" t="str">
        <f t="shared" si="277"/>
        <v xml:space="preserve"> </v>
      </c>
      <c r="P884" s="117"/>
      <c r="Q884" s="118"/>
      <c r="R884" s="119" t="str">
        <f t="shared" si="278"/>
        <v/>
      </c>
      <c r="S884" s="133">
        <f>IFERROR(IF(M884&lt;=0.005,IF(F884="",L884,0),IF(F884&lt;&gt;"",0,IF(P884="",0,IF(P884="H",0,IF(Q884&lt;Veriler!$G$2,L884*Veriler!$G$2,L884*Q884)))))," ")</f>
        <v>0</v>
      </c>
      <c r="T884" s="133">
        <f>IF(Veriler!T884&lt;=0.1, S884, IF(AND(Veriler!T884&gt;0.1, F884="", P884="E"), IF(Q884&gt;Veriler!$G$2, Q884*S884, IF(Q884&lt;Veriler!$G$2, Veriler!$G$2*S884, Q884*S884)), 0))</f>
        <v>0</v>
      </c>
      <c r="U884" s="133" t="str">
        <f t="shared" si="279"/>
        <v xml:space="preserve"> </v>
      </c>
      <c r="V884" s="134" t="str">
        <f>IFERROR(IF(O884="%10 sınırı aşılmıştır.",L884-T884,IFERROR(IF(F884="",IF(S884=1,0,IF(L884-S884=0,"",L884-S884)),IF(Veriler!M884="",L884,IF(L884*Veriler!M884=0,"",L884*Veriler!M884))),L884)),0)</f>
        <v/>
      </c>
      <c r="W884" s="146"/>
      <c r="X884" s="146"/>
      <c r="Y884" s="146"/>
    </row>
    <row r="885" spans="1:25" s="99" customFormat="1" ht="54.75" customHeight="1" x14ac:dyDescent="0.25">
      <c r="A885" s="96">
        <f t="shared" si="280"/>
        <v>651</v>
      </c>
      <c r="B885" s="175"/>
      <c r="C885" s="176"/>
      <c r="D885" s="113"/>
      <c r="E885" s="115"/>
      <c r="F885" s="174"/>
      <c r="G885" s="114" t="str">
        <f t="shared" si="275"/>
        <v/>
      </c>
      <c r="H885" s="115"/>
      <c r="I885" s="115"/>
      <c r="J885" s="115"/>
      <c r="K885" s="115"/>
      <c r="L885" s="133" t="str">
        <f t="shared" si="276"/>
        <v/>
      </c>
      <c r="M885" s="116" t="str">
        <f>IF(L885="", "", L885/Veriler!$X$1)</f>
        <v/>
      </c>
      <c r="N885" s="116" t="str">
        <f>IF(F885&lt;&gt;"", "İthal Girdi", IF(Veriler!T885="", "", IF(Veriler!S885="H", "%0,5 üzerindedir", IF(Veriler!T885&gt;0.1, "%10 sınırı aşılmıştır.", "Uygun"))))</f>
        <v>%0,5 üzerindedir</v>
      </c>
      <c r="O885" s="116" t="str">
        <f t="shared" si="277"/>
        <v xml:space="preserve"> </v>
      </c>
      <c r="P885" s="117"/>
      <c r="Q885" s="118"/>
      <c r="R885" s="119" t="str">
        <f t="shared" si="278"/>
        <v/>
      </c>
      <c r="S885" s="133">
        <f>IFERROR(IF(M885&lt;=0.005,IF(F885="",L885,0),IF(F885&lt;&gt;"",0,IF(P885="",0,IF(P885="H",0,IF(Q885&lt;Veriler!$G$2,L885*Veriler!$G$2,L885*Q885)))))," ")</f>
        <v>0</v>
      </c>
      <c r="T885" s="133">
        <f>IF(Veriler!T885&lt;=0.1, S885, IF(AND(Veriler!T885&gt;0.1, F885="", P885="E"), IF(Q885&gt;Veriler!$G$2, Q885*S885, IF(Q885&lt;Veriler!$G$2, Veriler!$G$2*S885, Q885*S885)), 0))</f>
        <v>0</v>
      </c>
      <c r="U885" s="133" t="str">
        <f t="shared" si="279"/>
        <v xml:space="preserve"> </v>
      </c>
      <c r="V885" s="134" t="str">
        <f>IFERROR(IF(O885="%10 sınırı aşılmıştır.",L885-T885,IFERROR(IF(F885="",IF(S885=1,0,IF(L885-S885=0,"",L885-S885)),IF(Veriler!M885="",L885,IF(L885*Veriler!M885=0,"",L885*Veriler!M885))),L885)),0)</f>
        <v/>
      </c>
      <c r="W885" s="146"/>
      <c r="X885" s="146"/>
      <c r="Y885" s="146"/>
    </row>
    <row r="886" spans="1:25" s="99" customFormat="1" ht="54.75" customHeight="1" x14ac:dyDescent="0.25">
      <c r="A886" s="96">
        <f t="shared" si="280"/>
        <v>652</v>
      </c>
      <c r="B886" s="175"/>
      <c r="C886" s="176"/>
      <c r="D886" s="113"/>
      <c r="E886" s="115"/>
      <c r="F886" s="174"/>
      <c r="G886" s="114" t="str">
        <f t="shared" si="275"/>
        <v/>
      </c>
      <c r="H886" s="115"/>
      <c r="I886" s="115"/>
      <c r="J886" s="115"/>
      <c r="K886" s="115"/>
      <c r="L886" s="133" t="str">
        <f t="shared" si="276"/>
        <v/>
      </c>
      <c r="M886" s="116" t="str">
        <f>IF(L886="", "", L886/Veriler!$X$1)</f>
        <v/>
      </c>
      <c r="N886" s="116" t="str">
        <f>IF(F886&lt;&gt;"", "İthal Girdi", IF(Veriler!T886="", "", IF(Veriler!S886="H", "%0,5 üzerindedir", IF(Veriler!T886&gt;0.1, "%10 sınırı aşılmıştır.", "Uygun"))))</f>
        <v>%0,5 üzerindedir</v>
      </c>
      <c r="O886" s="116" t="str">
        <f t="shared" si="277"/>
        <v xml:space="preserve"> </v>
      </c>
      <c r="P886" s="117"/>
      <c r="Q886" s="118"/>
      <c r="R886" s="119" t="str">
        <f t="shared" si="278"/>
        <v/>
      </c>
      <c r="S886" s="133">
        <f>IFERROR(IF(M886&lt;=0.005,IF(F886="",L886,0),IF(F886&lt;&gt;"",0,IF(P886="",0,IF(P886="H",0,IF(Q886&lt;Veriler!$G$2,L886*Veriler!$G$2,L886*Q886)))))," ")</f>
        <v>0</v>
      </c>
      <c r="T886" s="133">
        <f>IF(Veriler!T886&lt;=0.1, S886, IF(AND(Veriler!T886&gt;0.1, F886="", P886="E"), IF(Q886&gt;Veriler!$G$2, Q886*S886, IF(Q886&lt;Veriler!$G$2, Veriler!$G$2*S886, Q886*S886)), 0))</f>
        <v>0</v>
      </c>
      <c r="U886" s="133" t="str">
        <f t="shared" si="279"/>
        <v xml:space="preserve"> </v>
      </c>
      <c r="V886" s="134" t="str">
        <f>IFERROR(IF(O886="%10 sınırı aşılmıştır.",L886-T886,IFERROR(IF(F886="",IF(S886=1,0,IF(L886-S886=0,"",L886-S886)),IF(Veriler!M886="",L886,IF(L886*Veriler!M886=0,"",L886*Veriler!M886))),L886)),0)</f>
        <v/>
      </c>
      <c r="W886" s="146"/>
      <c r="X886" s="146"/>
      <c r="Y886" s="146"/>
    </row>
    <row r="887" spans="1:25" s="99" customFormat="1" ht="54.75" customHeight="1" x14ac:dyDescent="0.25">
      <c r="A887" s="96">
        <f t="shared" si="280"/>
        <v>653</v>
      </c>
      <c r="B887" s="175"/>
      <c r="C887" s="176"/>
      <c r="D887" s="113"/>
      <c r="E887" s="115"/>
      <c r="F887" s="174"/>
      <c r="G887" s="114" t="str">
        <f t="shared" si="275"/>
        <v/>
      </c>
      <c r="H887" s="115"/>
      <c r="I887" s="115"/>
      <c r="J887" s="115"/>
      <c r="K887" s="115"/>
      <c r="L887" s="133" t="str">
        <f t="shared" si="276"/>
        <v/>
      </c>
      <c r="M887" s="116" t="str">
        <f>IF(L887="", "", L887/Veriler!$X$1)</f>
        <v/>
      </c>
      <c r="N887" s="116" t="str">
        <f>IF(F887&lt;&gt;"", "İthal Girdi", IF(Veriler!T887="", "", IF(Veriler!S887="H", "%0,5 üzerindedir", IF(Veriler!T887&gt;0.1, "%10 sınırı aşılmıştır.", "Uygun"))))</f>
        <v>%0,5 üzerindedir</v>
      </c>
      <c r="O887" s="116" t="str">
        <f t="shared" si="277"/>
        <v xml:space="preserve"> </v>
      </c>
      <c r="P887" s="117"/>
      <c r="Q887" s="118"/>
      <c r="R887" s="119" t="str">
        <f t="shared" si="278"/>
        <v/>
      </c>
      <c r="S887" s="133">
        <f>IFERROR(IF(M887&lt;=0.005,IF(F887="",L887,0),IF(F887&lt;&gt;"",0,IF(P887="",0,IF(P887="H",0,IF(Q887&lt;Veriler!$G$2,L887*Veriler!$G$2,L887*Q887)))))," ")</f>
        <v>0</v>
      </c>
      <c r="T887" s="133">
        <f>IF(Veriler!T887&lt;=0.1, S887, IF(AND(Veriler!T887&gt;0.1, F887="", P887="E"), IF(Q887&gt;Veriler!$G$2, Q887*S887, IF(Q887&lt;Veriler!$G$2, Veriler!$G$2*S887, Q887*S887)), 0))</f>
        <v>0</v>
      </c>
      <c r="U887" s="133" t="str">
        <f t="shared" si="279"/>
        <v xml:space="preserve"> </v>
      </c>
      <c r="V887" s="134" t="str">
        <f>IFERROR(IF(O887="%10 sınırı aşılmıştır.",L887-T887,IFERROR(IF(F887="",IF(S887=1,0,IF(L887-S887=0,"",L887-S887)),IF(Veriler!M887="",L887,IF(L887*Veriler!M887=0,"",L887*Veriler!M887))),L887)),0)</f>
        <v/>
      </c>
      <c r="W887" s="146"/>
      <c r="X887" s="146"/>
      <c r="Y887" s="146"/>
    </row>
    <row r="888" spans="1:25" s="99" customFormat="1" ht="54.75" customHeight="1" x14ac:dyDescent="0.25">
      <c r="A888" s="96">
        <f t="shared" si="280"/>
        <v>654</v>
      </c>
      <c r="B888" s="175"/>
      <c r="C888" s="176"/>
      <c r="D888" s="113"/>
      <c r="E888" s="115"/>
      <c r="F888" s="174"/>
      <c r="G888" s="114" t="str">
        <f t="shared" si="275"/>
        <v/>
      </c>
      <c r="H888" s="115"/>
      <c r="I888" s="115"/>
      <c r="J888" s="115"/>
      <c r="K888" s="115"/>
      <c r="L888" s="133" t="str">
        <f t="shared" si="276"/>
        <v/>
      </c>
      <c r="M888" s="116" t="str">
        <f>IF(L888="", "", L888/Veriler!$X$1)</f>
        <v/>
      </c>
      <c r="N888" s="116" t="str">
        <f>IF(F888&lt;&gt;"", "İthal Girdi", IF(Veriler!T888="", "", IF(Veriler!S888="H", "%0,5 üzerindedir", IF(Veriler!T888&gt;0.1, "%10 sınırı aşılmıştır.", "Uygun"))))</f>
        <v>%0,5 üzerindedir</v>
      </c>
      <c r="O888" s="116" t="str">
        <f t="shared" si="277"/>
        <v xml:space="preserve"> </v>
      </c>
      <c r="P888" s="117"/>
      <c r="Q888" s="118"/>
      <c r="R888" s="119" t="str">
        <f t="shared" si="278"/>
        <v/>
      </c>
      <c r="S888" s="133">
        <f>IFERROR(IF(M888&lt;=0.005,IF(F888="",L888,0),IF(F888&lt;&gt;"",0,IF(P888="",0,IF(P888="H",0,IF(Q888&lt;Veriler!$G$2,L888*Veriler!$G$2,L888*Q888)))))," ")</f>
        <v>0</v>
      </c>
      <c r="T888" s="133">
        <f>IF(Veriler!T888&lt;=0.1, S888, IF(AND(Veriler!T888&gt;0.1, F888="", P888="E"), IF(Q888&gt;Veriler!$G$2, Q888*S888, IF(Q888&lt;Veriler!$G$2, Veriler!$G$2*S888, Q888*S888)), 0))</f>
        <v>0</v>
      </c>
      <c r="U888" s="133" t="str">
        <f t="shared" si="279"/>
        <v xml:space="preserve"> </v>
      </c>
      <c r="V888" s="134" t="str">
        <f>IFERROR(IF(O888="%10 sınırı aşılmıştır.",L888-T888,IFERROR(IF(F888="",IF(S888=1,0,IF(L888-S888=0,"",L888-S888)),IF(Veriler!M888="",L888,IF(L888*Veriler!M888=0,"",L888*Veriler!M888))),L888)),0)</f>
        <v/>
      </c>
      <c r="W888" s="146"/>
      <c r="X888" s="146"/>
      <c r="Y888" s="146"/>
    </row>
    <row r="889" spans="1:25" s="99" customFormat="1" ht="54.75" customHeight="1" x14ac:dyDescent="0.25">
      <c r="A889" s="96">
        <f t="shared" si="280"/>
        <v>655</v>
      </c>
      <c r="B889" s="175"/>
      <c r="C889" s="176"/>
      <c r="D889" s="113"/>
      <c r="E889" s="115"/>
      <c r="F889" s="174"/>
      <c r="G889" s="114" t="str">
        <f t="shared" si="275"/>
        <v/>
      </c>
      <c r="H889" s="115"/>
      <c r="I889" s="115"/>
      <c r="J889" s="115"/>
      <c r="K889" s="115"/>
      <c r="L889" s="133" t="str">
        <f t="shared" si="276"/>
        <v/>
      </c>
      <c r="M889" s="116" t="str">
        <f>IF(L889="", "", L889/Veriler!$X$1)</f>
        <v/>
      </c>
      <c r="N889" s="116" t="str">
        <f>IF(F889&lt;&gt;"", "İthal Girdi", IF(Veriler!T889="", "", IF(Veriler!S889="H", "%0,5 üzerindedir", IF(Veriler!T889&gt;0.1, "%10 sınırı aşılmıştır.", "Uygun"))))</f>
        <v>%0,5 üzerindedir</v>
      </c>
      <c r="O889" s="116" t="str">
        <f t="shared" si="277"/>
        <v xml:space="preserve"> </v>
      </c>
      <c r="P889" s="117"/>
      <c r="Q889" s="118"/>
      <c r="R889" s="119" t="str">
        <f t="shared" si="278"/>
        <v/>
      </c>
      <c r="S889" s="133">
        <f>IFERROR(IF(M889&lt;=0.005,IF(F889="",L889,0),IF(F889&lt;&gt;"",0,IF(P889="",0,IF(P889="H",0,IF(Q889&lt;Veriler!$G$2,L889*Veriler!$G$2,L889*Q889)))))," ")</f>
        <v>0</v>
      </c>
      <c r="T889" s="133">
        <f>IF(Veriler!T889&lt;=0.1, S889, IF(AND(Veriler!T889&gt;0.1, F889="", P889="E"), IF(Q889&gt;Veriler!$G$2, Q889*S889, IF(Q889&lt;Veriler!$G$2, Veriler!$G$2*S889, Q889*S889)), 0))</f>
        <v>0</v>
      </c>
      <c r="U889" s="133" t="str">
        <f t="shared" si="279"/>
        <v xml:space="preserve"> </v>
      </c>
      <c r="V889" s="134" t="str">
        <f>IFERROR(IF(O889="%10 sınırı aşılmıştır.",L889-T889,IFERROR(IF(F889="",IF(S889=1,0,IF(L889-S889=0,"",L889-S889)),IF(Veriler!M889="",L889,IF(L889*Veriler!M889=0,"",L889*Veriler!M889))),L889)),0)</f>
        <v/>
      </c>
      <c r="W889" s="146"/>
      <c r="X889" s="146"/>
      <c r="Y889" s="146"/>
    </row>
    <row r="890" spans="1:25" s="99" customFormat="1" ht="54.75" customHeight="1" x14ac:dyDescent="0.25">
      <c r="A890" s="96">
        <f t="shared" si="280"/>
        <v>656</v>
      </c>
      <c r="B890" s="175"/>
      <c r="C890" s="176"/>
      <c r="D890" s="113"/>
      <c r="E890" s="115"/>
      <c r="F890" s="174"/>
      <c r="G890" s="114" t="str">
        <f t="shared" si="275"/>
        <v/>
      </c>
      <c r="H890" s="115"/>
      <c r="I890" s="115"/>
      <c r="J890" s="115"/>
      <c r="K890" s="115"/>
      <c r="L890" s="133" t="str">
        <f t="shared" si="276"/>
        <v/>
      </c>
      <c r="M890" s="116" t="str">
        <f>IF(L890="", "", L890/Veriler!$X$1)</f>
        <v/>
      </c>
      <c r="N890" s="116" t="str">
        <f>IF(F890&lt;&gt;"", "İthal Girdi", IF(Veriler!T890="", "", IF(Veriler!S890="H", "%0,5 üzerindedir", IF(Veriler!T890&gt;0.1, "%10 sınırı aşılmıştır.", "Uygun"))))</f>
        <v>%0,5 üzerindedir</v>
      </c>
      <c r="O890" s="116" t="str">
        <f t="shared" si="277"/>
        <v xml:space="preserve"> </v>
      </c>
      <c r="P890" s="117"/>
      <c r="Q890" s="118"/>
      <c r="R890" s="119" t="str">
        <f t="shared" si="278"/>
        <v/>
      </c>
      <c r="S890" s="133">
        <f>IFERROR(IF(M890&lt;=0.005,IF(F890="",L890,0),IF(F890&lt;&gt;"",0,IF(P890="",0,IF(P890="H",0,IF(Q890&lt;Veriler!$G$2,L890*Veriler!$G$2,L890*Q890)))))," ")</f>
        <v>0</v>
      </c>
      <c r="T890" s="133">
        <f>IF(Veriler!T890&lt;=0.1, S890, IF(AND(Veriler!T890&gt;0.1, F890="", P890="E"), IF(Q890&gt;Veriler!$G$2, Q890*S890, IF(Q890&lt;Veriler!$G$2, Veriler!$G$2*S890, Q890*S890)), 0))</f>
        <v>0</v>
      </c>
      <c r="U890" s="133" t="str">
        <f t="shared" si="279"/>
        <v xml:space="preserve"> </v>
      </c>
      <c r="V890" s="134" t="str">
        <f>IFERROR(IF(O890="%10 sınırı aşılmıştır.",L890-T890,IFERROR(IF(F890="",IF(S890=1,0,IF(L890-S890=0,"",L890-S890)),IF(Veriler!M890="",L890,IF(L890*Veriler!M890=0,"",L890*Veriler!M890))),L890)),0)</f>
        <v/>
      </c>
      <c r="W890" s="146"/>
      <c r="X890" s="146"/>
      <c r="Y890" s="146"/>
    </row>
    <row r="891" spans="1:25" s="99" customFormat="1" ht="54.75" customHeight="1" x14ac:dyDescent="0.25">
      <c r="A891" s="96">
        <f t="shared" si="280"/>
        <v>657</v>
      </c>
      <c r="B891" s="175"/>
      <c r="C891" s="176"/>
      <c r="D891" s="113"/>
      <c r="E891" s="115"/>
      <c r="F891" s="174"/>
      <c r="G891" s="114" t="str">
        <f t="shared" si="275"/>
        <v/>
      </c>
      <c r="H891" s="115"/>
      <c r="I891" s="115"/>
      <c r="J891" s="115"/>
      <c r="K891" s="115"/>
      <c r="L891" s="133" t="str">
        <f t="shared" si="276"/>
        <v/>
      </c>
      <c r="M891" s="116" t="str">
        <f>IF(L891="", "", L891/Veriler!$X$1)</f>
        <v/>
      </c>
      <c r="N891" s="116" t="str">
        <f>IF(F891&lt;&gt;"", "İthal Girdi", IF(Veriler!T891="", "", IF(Veriler!S891="H", "%0,5 üzerindedir", IF(Veriler!T891&gt;0.1, "%10 sınırı aşılmıştır.", "Uygun"))))</f>
        <v>%0,5 üzerindedir</v>
      </c>
      <c r="O891" s="116" t="str">
        <f t="shared" si="277"/>
        <v xml:space="preserve"> </v>
      </c>
      <c r="P891" s="117"/>
      <c r="Q891" s="118"/>
      <c r="R891" s="119" t="str">
        <f t="shared" si="278"/>
        <v/>
      </c>
      <c r="S891" s="133">
        <f>IFERROR(IF(M891&lt;=0.005,IF(F891="",L891,0),IF(F891&lt;&gt;"",0,IF(P891="",0,IF(P891="H",0,IF(Q891&lt;Veriler!$G$2,L891*Veriler!$G$2,L891*Q891)))))," ")</f>
        <v>0</v>
      </c>
      <c r="T891" s="133">
        <f>IF(Veriler!T891&lt;=0.1, S891, IF(AND(Veriler!T891&gt;0.1, F891="", P891="E"), IF(Q891&gt;Veriler!$G$2, Q891*S891, IF(Q891&lt;Veriler!$G$2, Veriler!$G$2*S891, Q891*S891)), 0))</f>
        <v>0</v>
      </c>
      <c r="U891" s="133" t="str">
        <f t="shared" si="279"/>
        <v xml:space="preserve"> </v>
      </c>
      <c r="V891" s="134" t="str">
        <f>IFERROR(IF(O891="%10 sınırı aşılmıştır.",L891-T891,IFERROR(IF(F891="",IF(S891=1,0,IF(L891-S891=0,"",L891-S891)),IF(Veriler!M891="",L891,IF(L891*Veriler!M891=0,"",L891*Veriler!M891))),L891)),0)</f>
        <v/>
      </c>
      <c r="W891" s="146"/>
      <c r="X891" s="146"/>
      <c r="Y891" s="146"/>
    </row>
    <row r="892" spans="1:25" s="99" customFormat="1" ht="54.75" customHeight="1" x14ac:dyDescent="0.25">
      <c r="A892" s="96">
        <f t="shared" si="280"/>
        <v>658</v>
      </c>
      <c r="B892" s="175"/>
      <c r="C892" s="176"/>
      <c r="D892" s="113"/>
      <c r="E892" s="115"/>
      <c r="F892" s="174"/>
      <c r="G892" s="114" t="str">
        <f t="shared" si="275"/>
        <v/>
      </c>
      <c r="H892" s="115"/>
      <c r="I892" s="115"/>
      <c r="J892" s="115"/>
      <c r="K892" s="115"/>
      <c r="L892" s="133" t="str">
        <f t="shared" si="276"/>
        <v/>
      </c>
      <c r="M892" s="116" t="str">
        <f>IF(L892="", "", L892/Veriler!$X$1)</f>
        <v/>
      </c>
      <c r="N892" s="116" t="str">
        <f>IF(F892&lt;&gt;"", "İthal Girdi", IF(Veriler!T892="", "", IF(Veriler!S892="H", "%0,5 üzerindedir", IF(Veriler!T892&gt;0.1, "%10 sınırı aşılmıştır.", "Uygun"))))</f>
        <v>%0,5 üzerindedir</v>
      </c>
      <c r="O892" s="116" t="str">
        <f t="shared" si="277"/>
        <v xml:space="preserve"> </v>
      </c>
      <c r="P892" s="117"/>
      <c r="Q892" s="118"/>
      <c r="R892" s="119" t="str">
        <f t="shared" si="278"/>
        <v/>
      </c>
      <c r="S892" s="133">
        <f>IFERROR(IF(M892&lt;=0.005,IF(F892="",L892,0),IF(F892&lt;&gt;"",0,IF(P892="",0,IF(P892="H",0,IF(Q892&lt;Veriler!$G$2,L892*Veriler!$G$2,L892*Q892)))))," ")</f>
        <v>0</v>
      </c>
      <c r="T892" s="133">
        <f>IF(Veriler!T892&lt;=0.1, S892, IF(AND(Veriler!T892&gt;0.1, F892="", P892="E"), IF(Q892&gt;Veriler!$G$2, Q892*S892, IF(Q892&lt;Veriler!$G$2, Veriler!$G$2*S892, Q892*S892)), 0))</f>
        <v>0</v>
      </c>
      <c r="U892" s="133" t="str">
        <f t="shared" si="279"/>
        <v xml:space="preserve"> </v>
      </c>
      <c r="V892" s="134" t="str">
        <f>IFERROR(IF(O892="%10 sınırı aşılmıştır.",L892-T892,IFERROR(IF(F892="",IF(S892=1,0,IF(L892-S892=0,"",L892-S892)),IF(Veriler!M892="",L892,IF(L892*Veriler!M892=0,"",L892*Veriler!M892))),L892)),0)</f>
        <v/>
      </c>
      <c r="W892" s="146"/>
      <c r="X892" s="146"/>
      <c r="Y892" s="146"/>
    </row>
    <row r="893" spans="1:25" s="99" customFormat="1" ht="36" hidden="1" customHeight="1" x14ac:dyDescent="0.25">
      <c r="A893" s="101"/>
      <c r="B893" s="191" t="s">
        <v>16</v>
      </c>
      <c r="C893" s="176"/>
      <c r="D893" s="120"/>
      <c r="E893" s="171"/>
      <c r="F893" s="172"/>
      <c r="G893" s="121"/>
      <c r="H893" s="115"/>
      <c r="I893" s="115"/>
      <c r="J893" s="115"/>
      <c r="K893" s="115"/>
      <c r="L893" s="121"/>
      <c r="M893" s="121"/>
      <c r="N893" s="121"/>
      <c r="O893" s="121"/>
      <c r="P893" s="120"/>
      <c r="Q893" s="120"/>
      <c r="R893" s="183"/>
      <c r="S893" s="184"/>
      <c r="T893" s="121"/>
      <c r="U893" s="121"/>
      <c r="V893" s="121"/>
      <c r="W893" s="146"/>
      <c r="X893" s="146"/>
      <c r="Y893" s="146"/>
    </row>
    <row r="894" spans="1:25" s="99" customFormat="1" ht="54.75" customHeight="1" x14ac:dyDescent="0.25">
      <c r="A894" s="96">
        <f>A892+1</f>
        <v>659</v>
      </c>
      <c r="B894" s="175"/>
      <c r="C894" s="176"/>
      <c r="D894" s="113"/>
      <c r="E894" s="115"/>
      <c r="F894" s="174"/>
      <c r="G894" s="114" t="str">
        <f t="shared" ref="G894:G907" si="281">IF(AND(F894&lt;&gt;"",V894&lt;&gt;"",L894&lt;&gt;0),V894/L894,"")</f>
        <v/>
      </c>
      <c r="H894" s="115"/>
      <c r="I894" s="115"/>
      <c r="J894" s="115"/>
      <c r="K894" s="115"/>
      <c r="L894" s="133" t="str">
        <f t="shared" ref="L894:L907" si="282">IF(AND(H894&lt;&gt;0, J894&lt;&gt;0, K894&lt;&gt;0), H894*J894*K894, "")</f>
        <v/>
      </c>
      <c r="M894" s="116" t="str">
        <f>IF(L894="", "", L894/Veriler!$X$1)</f>
        <v/>
      </c>
      <c r="N894" s="116" t="str">
        <f>IF(F894&lt;&gt;"", "İthal Girdi", IF(Veriler!T894="", "", IF(Veriler!S894="H", "%0,5 üzerindedir", IF(Veriler!T894&gt;0.1, "%10 sınırı aşılmıştır.", "Uygun"))))</f>
        <v>%0,5 üzerindedir</v>
      </c>
      <c r="O894" s="116" t="str">
        <f t="shared" ref="O894:O907" si="283">IF(M894=""," ",N894)</f>
        <v xml:space="preserve"> </v>
      </c>
      <c r="P894" s="117"/>
      <c r="Q894" s="118"/>
      <c r="R894" s="119" t="str">
        <f t="shared" ref="R894:R907" si="284">IFERROR(IF(AND(T894&lt;&gt;"",L894&lt;&gt;"",L894&lt;&gt;0,T894&lt;&gt;0),T894/L894,"")," ")</f>
        <v/>
      </c>
      <c r="S894" s="133">
        <f>IFERROR(IF(M894&lt;=0.005,IF(F894="",L894,0),IF(F894&lt;&gt;"",0,IF(P894="",0,IF(P894="H",0,IF(Q894&lt;Veriler!$G$2,L894*Veriler!$G$2,L894*Q894)))))," ")</f>
        <v>0</v>
      </c>
      <c r="T894" s="133">
        <f>IF(Veriler!T894&lt;=0.1, S894, IF(AND(Veriler!T894&gt;0.1, F894="", P894="E"), IF(Q894&gt;Veriler!$G$2, Q894*S894, IF(Q894&lt;Veriler!$G$2, Veriler!$G$2*S894, Q894*S894)), 0))</f>
        <v>0</v>
      </c>
      <c r="U894" s="133" t="str">
        <f t="shared" ref="U894:U907" si="285">IF(T894=0," ",T894)</f>
        <v xml:space="preserve"> </v>
      </c>
      <c r="V894" s="134" t="str">
        <f>IFERROR(IF(O894="%10 sınırı aşılmıştır.",L894-T894,IFERROR(IF(F894="",IF(S894=1,0,IF(L894-S894=0,"",L894-S894)),IF(Veriler!M894="",L894,IF(L894*Veriler!M894=0,"",L894*Veriler!M894))),L894)),0)</f>
        <v/>
      </c>
      <c r="W894" s="146"/>
      <c r="X894" s="146"/>
      <c r="Y894" s="146"/>
    </row>
    <row r="895" spans="1:25" s="99" customFormat="1" ht="54.75" customHeight="1" x14ac:dyDescent="0.25">
      <c r="A895" s="96">
        <f t="shared" ref="A895:A907" si="286">A894+1</f>
        <v>660</v>
      </c>
      <c r="B895" s="175"/>
      <c r="C895" s="176"/>
      <c r="D895" s="113"/>
      <c r="E895" s="115"/>
      <c r="F895" s="174"/>
      <c r="G895" s="114" t="str">
        <f t="shared" si="281"/>
        <v/>
      </c>
      <c r="H895" s="115"/>
      <c r="I895" s="115"/>
      <c r="J895" s="115"/>
      <c r="K895" s="115"/>
      <c r="L895" s="133" t="str">
        <f t="shared" si="282"/>
        <v/>
      </c>
      <c r="M895" s="116" t="str">
        <f>IF(L895="", "", L895/Veriler!$X$1)</f>
        <v/>
      </c>
      <c r="N895" s="116" t="str">
        <f>IF(F895&lt;&gt;"", "İthal Girdi", IF(Veriler!T895="", "", IF(Veriler!S895="H", "%0,5 üzerindedir", IF(Veriler!T895&gt;0.1, "%10 sınırı aşılmıştır.", "Uygun"))))</f>
        <v>%0,5 üzerindedir</v>
      </c>
      <c r="O895" s="116" t="str">
        <f t="shared" si="283"/>
        <v xml:space="preserve"> </v>
      </c>
      <c r="P895" s="117"/>
      <c r="Q895" s="118"/>
      <c r="R895" s="119" t="str">
        <f t="shared" si="284"/>
        <v/>
      </c>
      <c r="S895" s="133">
        <f>IFERROR(IF(M895&lt;=0.005,IF(F895="",L895,0),IF(F895&lt;&gt;"",0,IF(P895="",0,IF(P895="H",0,IF(Q895&lt;Veriler!$G$2,L895*Veriler!$G$2,L895*Q895)))))," ")</f>
        <v>0</v>
      </c>
      <c r="T895" s="133">
        <f>IF(Veriler!T895&lt;=0.1, S895, IF(AND(Veriler!T895&gt;0.1, F895="", P895="E"), IF(Q895&gt;Veriler!$G$2, Q895*S895, IF(Q895&lt;Veriler!$G$2, Veriler!$G$2*S895, Q895*S895)), 0))</f>
        <v>0</v>
      </c>
      <c r="U895" s="133" t="str">
        <f t="shared" si="285"/>
        <v xml:space="preserve"> </v>
      </c>
      <c r="V895" s="134" t="str">
        <f>IFERROR(IF(O895="%10 sınırı aşılmıştır.",L895-T895,IFERROR(IF(F895="",IF(S895=1,0,IF(L895-S895=0,"",L895-S895)),IF(Veriler!M895="",L895,IF(L895*Veriler!M895=0,"",L895*Veriler!M895))),L895)),0)</f>
        <v/>
      </c>
      <c r="W895" s="146"/>
      <c r="X895" s="146"/>
      <c r="Y895" s="146"/>
    </row>
    <row r="896" spans="1:25" s="99" customFormat="1" ht="54.75" customHeight="1" x14ac:dyDescent="0.25">
      <c r="A896" s="96">
        <f t="shared" si="286"/>
        <v>661</v>
      </c>
      <c r="B896" s="175"/>
      <c r="C896" s="176"/>
      <c r="D896" s="113"/>
      <c r="E896" s="115"/>
      <c r="F896" s="174"/>
      <c r="G896" s="114" t="str">
        <f t="shared" si="281"/>
        <v/>
      </c>
      <c r="H896" s="115"/>
      <c r="I896" s="115"/>
      <c r="J896" s="115"/>
      <c r="K896" s="115"/>
      <c r="L896" s="133" t="str">
        <f t="shared" si="282"/>
        <v/>
      </c>
      <c r="M896" s="116" t="str">
        <f>IF(L896="", "", L896/Veriler!$X$1)</f>
        <v/>
      </c>
      <c r="N896" s="116" t="str">
        <f>IF(F896&lt;&gt;"", "İthal Girdi", IF(Veriler!T896="", "", IF(Veriler!S896="H", "%0,5 üzerindedir", IF(Veriler!T896&gt;0.1, "%10 sınırı aşılmıştır.", "Uygun"))))</f>
        <v>%0,5 üzerindedir</v>
      </c>
      <c r="O896" s="116" t="str">
        <f t="shared" si="283"/>
        <v xml:space="preserve"> </v>
      </c>
      <c r="P896" s="117"/>
      <c r="Q896" s="118"/>
      <c r="R896" s="119" t="str">
        <f t="shared" si="284"/>
        <v/>
      </c>
      <c r="S896" s="133">
        <f>IFERROR(IF(M896&lt;=0.005,IF(F896="",L896,0),IF(F896&lt;&gt;"",0,IF(P896="",0,IF(P896="H",0,IF(Q896&lt;Veriler!$G$2,L896*Veriler!$G$2,L896*Q896)))))," ")</f>
        <v>0</v>
      </c>
      <c r="T896" s="133">
        <f>IF(Veriler!T896&lt;=0.1, S896, IF(AND(Veriler!T896&gt;0.1, F896="", P896="E"), IF(Q896&gt;Veriler!$G$2, Q896*S896, IF(Q896&lt;Veriler!$G$2, Veriler!$G$2*S896, Q896*S896)), 0))</f>
        <v>0</v>
      </c>
      <c r="U896" s="133" t="str">
        <f t="shared" si="285"/>
        <v xml:space="preserve"> </v>
      </c>
      <c r="V896" s="134" t="str">
        <f>IFERROR(IF(O896="%10 sınırı aşılmıştır.",L896-T896,IFERROR(IF(F896="",IF(S896=1,0,IF(L896-S896=0,"",L896-S896)),IF(Veriler!M896="",L896,IF(L896*Veriler!M896=0,"",L896*Veriler!M896))),L896)),0)</f>
        <v/>
      </c>
      <c r="W896" s="146"/>
      <c r="X896" s="146"/>
      <c r="Y896" s="146"/>
    </row>
    <row r="897" spans="1:25" s="99" customFormat="1" ht="54.75" customHeight="1" x14ac:dyDescent="0.25">
      <c r="A897" s="96">
        <f t="shared" si="286"/>
        <v>662</v>
      </c>
      <c r="B897" s="175"/>
      <c r="C897" s="176"/>
      <c r="D897" s="113"/>
      <c r="E897" s="115"/>
      <c r="F897" s="174"/>
      <c r="G897" s="114" t="str">
        <f t="shared" si="281"/>
        <v/>
      </c>
      <c r="H897" s="115"/>
      <c r="I897" s="115"/>
      <c r="J897" s="115"/>
      <c r="K897" s="115"/>
      <c r="L897" s="133" t="str">
        <f t="shared" si="282"/>
        <v/>
      </c>
      <c r="M897" s="116" t="str">
        <f>IF(L897="", "", L897/Veriler!$X$1)</f>
        <v/>
      </c>
      <c r="N897" s="116" t="str">
        <f>IF(F897&lt;&gt;"", "İthal Girdi", IF(Veriler!T897="", "", IF(Veriler!S897="H", "%0,5 üzerindedir", IF(Veriler!T897&gt;0.1, "%10 sınırı aşılmıştır.", "Uygun"))))</f>
        <v>%0,5 üzerindedir</v>
      </c>
      <c r="O897" s="116" t="str">
        <f t="shared" si="283"/>
        <v xml:space="preserve"> </v>
      </c>
      <c r="P897" s="117"/>
      <c r="Q897" s="118"/>
      <c r="R897" s="119" t="str">
        <f t="shared" si="284"/>
        <v/>
      </c>
      <c r="S897" s="133">
        <f>IFERROR(IF(M897&lt;=0.005,IF(F897="",L897,0),IF(F897&lt;&gt;"",0,IF(P897="",0,IF(P897="H",0,IF(Q897&lt;Veriler!$G$2,L897*Veriler!$G$2,L897*Q897)))))," ")</f>
        <v>0</v>
      </c>
      <c r="T897" s="133">
        <f>IF(Veriler!T897&lt;=0.1, S897, IF(AND(Veriler!T897&gt;0.1, F897="", P897="E"), IF(Q897&gt;Veriler!$G$2, Q897*S897, IF(Q897&lt;Veriler!$G$2, Veriler!$G$2*S897, Q897*S897)), 0))</f>
        <v>0</v>
      </c>
      <c r="U897" s="133" t="str">
        <f t="shared" si="285"/>
        <v xml:space="preserve"> </v>
      </c>
      <c r="V897" s="134" t="str">
        <f>IFERROR(IF(O897="%10 sınırı aşılmıştır.",L897-T897,IFERROR(IF(F897="",IF(S897=1,0,IF(L897-S897=0,"",L897-S897)),IF(Veriler!M897="",L897,IF(L897*Veriler!M897=0,"",L897*Veriler!M897))),L897)),0)</f>
        <v/>
      </c>
      <c r="W897" s="146"/>
      <c r="X897" s="146"/>
      <c r="Y897" s="146"/>
    </row>
    <row r="898" spans="1:25" s="99" customFormat="1" ht="54.75" customHeight="1" x14ac:dyDescent="0.25">
      <c r="A898" s="96">
        <f t="shared" si="286"/>
        <v>663</v>
      </c>
      <c r="B898" s="175"/>
      <c r="C898" s="176"/>
      <c r="D898" s="113"/>
      <c r="E898" s="115"/>
      <c r="F898" s="174"/>
      <c r="G898" s="114" t="str">
        <f t="shared" si="281"/>
        <v/>
      </c>
      <c r="H898" s="115"/>
      <c r="I898" s="115"/>
      <c r="J898" s="115"/>
      <c r="K898" s="115"/>
      <c r="L898" s="133" t="str">
        <f t="shared" si="282"/>
        <v/>
      </c>
      <c r="M898" s="116" t="str">
        <f>IF(L898="", "", L898/Veriler!$X$1)</f>
        <v/>
      </c>
      <c r="N898" s="116" t="str">
        <f>IF(F898&lt;&gt;"", "İthal Girdi", IF(Veriler!T898="", "", IF(Veriler!S898="H", "%0,5 üzerindedir", IF(Veriler!T898&gt;0.1, "%10 sınırı aşılmıştır.", "Uygun"))))</f>
        <v>%0,5 üzerindedir</v>
      </c>
      <c r="O898" s="116" t="str">
        <f t="shared" si="283"/>
        <v xml:space="preserve"> </v>
      </c>
      <c r="P898" s="117"/>
      <c r="Q898" s="118"/>
      <c r="R898" s="119" t="str">
        <f t="shared" si="284"/>
        <v/>
      </c>
      <c r="S898" s="133">
        <f>IFERROR(IF(M898&lt;=0.005,IF(F898="",L898,0),IF(F898&lt;&gt;"",0,IF(P898="",0,IF(P898="H",0,IF(Q898&lt;Veriler!$G$2,L898*Veriler!$G$2,L898*Q898)))))," ")</f>
        <v>0</v>
      </c>
      <c r="T898" s="133">
        <f>IF(Veriler!T898&lt;=0.1, S898, IF(AND(Veriler!T898&gt;0.1, F898="", P898="E"), IF(Q898&gt;Veriler!$G$2, Q898*S898, IF(Q898&lt;Veriler!$G$2, Veriler!$G$2*S898, Q898*S898)), 0))</f>
        <v>0</v>
      </c>
      <c r="U898" s="133" t="str">
        <f t="shared" si="285"/>
        <v xml:space="preserve"> </v>
      </c>
      <c r="V898" s="134" t="str">
        <f>IFERROR(IF(O898="%10 sınırı aşılmıştır.",L898-T898,IFERROR(IF(F898="",IF(S898=1,0,IF(L898-S898=0,"",L898-S898)),IF(Veriler!M898="",L898,IF(L898*Veriler!M898=0,"",L898*Veriler!M898))),L898)),0)</f>
        <v/>
      </c>
      <c r="W898" s="146"/>
      <c r="X898" s="146"/>
      <c r="Y898" s="146"/>
    </row>
    <row r="899" spans="1:25" s="99" customFormat="1" ht="54.75" customHeight="1" x14ac:dyDescent="0.25">
      <c r="A899" s="96">
        <f t="shared" si="286"/>
        <v>664</v>
      </c>
      <c r="B899" s="175"/>
      <c r="C899" s="176"/>
      <c r="D899" s="113"/>
      <c r="E899" s="115"/>
      <c r="F899" s="174"/>
      <c r="G899" s="114" t="str">
        <f t="shared" si="281"/>
        <v/>
      </c>
      <c r="H899" s="115"/>
      <c r="I899" s="115"/>
      <c r="J899" s="115"/>
      <c r="K899" s="115"/>
      <c r="L899" s="133" t="str">
        <f t="shared" si="282"/>
        <v/>
      </c>
      <c r="M899" s="116" t="str">
        <f>IF(L899="", "", L899/Veriler!$X$1)</f>
        <v/>
      </c>
      <c r="N899" s="116" t="str">
        <f>IF(F899&lt;&gt;"", "İthal Girdi", IF(Veriler!T899="", "", IF(Veriler!S899="H", "%0,5 üzerindedir", IF(Veriler!T899&gt;0.1, "%10 sınırı aşılmıştır.", "Uygun"))))</f>
        <v>%0,5 üzerindedir</v>
      </c>
      <c r="O899" s="116" t="str">
        <f t="shared" si="283"/>
        <v xml:space="preserve"> </v>
      </c>
      <c r="P899" s="117"/>
      <c r="Q899" s="118"/>
      <c r="R899" s="119" t="str">
        <f t="shared" si="284"/>
        <v/>
      </c>
      <c r="S899" s="133">
        <f>IFERROR(IF(M899&lt;=0.005,IF(F899="",L899,0),IF(F899&lt;&gt;"",0,IF(P899="",0,IF(P899="H",0,IF(Q899&lt;Veriler!$G$2,L899*Veriler!$G$2,L899*Q899)))))," ")</f>
        <v>0</v>
      </c>
      <c r="T899" s="133">
        <f>IF(Veriler!T899&lt;=0.1, S899, IF(AND(Veriler!T899&gt;0.1, F899="", P899="E"), IF(Q899&gt;Veriler!$G$2, Q899*S899, IF(Q899&lt;Veriler!$G$2, Veriler!$G$2*S899, Q899*S899)), 0))</f>
        <v>0</v>
      </c>
      <c r="U899" s="133" t="str">
        <f t="shared" si="285"/>
        <v xml:space="preserve"> </v>
      </c>
      <c r="V899" s="134" t="str">
        <f>IFERROR(IF(O899="%10 sınırı aşılmıştır.",L899-T899,IFERROR(IF(F899="",IF(S899=1,0,IF(L899-S899=0,"",L899-S899)),IF(Veriler!M899="",L899,IF(L899*Veriler!M899=0,"",L899*Veriler!M899))),L899)),0)</f>
        <v/>
      </c>
      <c r="W899" s="146"/>
      <c r="X899" s="146"/>
      <c r="Y899" s="146"/>
    </row>
    <row r="900" spans="1:25" s="99" customFormat="1" ht="54.75" customHeight="1" x14ac:dyDescent="0.25">
      <c r="A900" s="96">
        <f t="shared" si="286"/>
        <v>665</v>
      </c>
      <c r="B900" s="175"/>
      <c r="C900" s="176"/>
      <c r="D900" s="113"/>
      <c r="E900" s="115"/>
      <c r="F900" s="174"/>
      <c r="G900" s="114" t="str">
        <f t="shared" si="281"/>
        <v/>
      </c>
      <c r="H900" s="115"/>
      <c r="I900" s="115"/>
      <c r="J900" s="115"/>
      <c r="K900" s="115"/>
      <c r="L900" s="133" t="str">
        <f t="shared" si="282"/>
        <v/>
      </c>
      <c r="M900" s="116" t="str">
        <f>IF(L900="", "", L900/Veriler!$X$1)</f>
        <v/>
      </c>
      <c r="N900" s="116" t="str">
        <f>IF(F900&lt;&gt;"", "İthal Girdi", IF(Veriler!T900="", "", IF(Veriler!S900="H", "%0,5 üzerindedir", IF(Veriler!T900&gt;0.1, "%10 sınırı aşılmıştır.", "Uygun"))))</f>
        <v>%0,5 üzerindedir</v>
      </c>
      <c r="O900" s="116" t="str">
        <f t="shared" si="283"/>
        <v xml:space="preserve"> </v>
      </c>
      <c r="P900" s="117"/>
      <c r="Q900" s="118"/>
      <c r="R900" s="119" t="str">
        <f t="shared" si="284"/>
        <v/>
      </c>
      <c r="S900" s="133">
        <f>IFERROR(IF(M900&lt;=0.005,IF(F900="",L900,0),IF(F900&lt;&gt;"",0,IF(P900="",0,IF(P900="H",0,IF(Q900&lt;Veriler!$G$2,L900*Veriler!$G$2,L900*Q900)))))," ")</f>
        <v>0</v>
      </c>
      <c r="T900" s="133">
        <f>IF(Veriler!T900&lt;=0.1, S900, IF(AND(Veriler!T900&gt;0.1, F900="", P900="E"), IF(Q900&gt;Veriler!$G$2, Q900*S900, IF(Q900&lt;Veriler!$G$2, Veriler!$G$2*S900, Q900*S900)), 0))</f>
        <v>0</v>
      </c>
      <c r="U900" s="133" t="str">
        <f t="shared" si="285"/>
        <v xml:space="preserve"> </v>
      </c>
      <c r="V900" s="134" t="str">
        <f>IFERROR(IF(O900="%10 sınırı aşılmıştır.",L900-T900,IFERROR(IF(F900="",IF(S900=1,0,IF(L900-S900=0,"",L900-S900)),IF(Veriler!M900="",L900,IF(L900*Veriler!M900=0,"",L900*Veriler!M900))),L900)),0)</f>
        <v/>
      </c>
      <c r="W900" s="146"/>
      <c r="X900" s="146"/>
      <c r="Y900" s="146"/>
    </row>
    <row r="901" spans="1:25" s="99" customFormat="1" ht="54.75" customHeight="1" x14ac:dyDescent="0.25">
      <c r="A901" s="96">
        <f t="shared" si="286"/>
        <v>666</v>
      </c>
      <c r="B901" s="175"/>
      <c r="C901" s="176"/>
      <c r="D901" s="113"/>
      <c r="E901" s="115"/>
      <c r="F901" s="174"/>
      <c r="G901" s="114" t="str">
        <f t="shared" si="281"/>
        <v/>
      </c>
      <c r="H901" s="115"/>
      <c r="I901" s="115"/>
      <c r="J901" s="115"/>
      <c r="K901" s="115"/>
      <c r="L901" s="133" t="str">
        <f t="shared" si="282"/>
        <v/>
      </c>
      <c r="M901" s="116" t="str">
        <f>IF(L901="", "", L901/Veriler!$X$1)</f>
        <v/>
      </c>
      <c r="N901" s="116" t="str">
        <f>IF(F901&lt;&gt;"", "İthal Girdi", IF(Veriler!T901="", "", IF(Veriler!S901="H", "%0,5 üzerindedir", IF(Veriler!T901&gt;0.1, "%10 sınırı aşılmıştır.", "Uygun"))))</f>
        <v>%0,5 üzerindedir</v>
      </c>
      <c r="O901" s="116" t="str">
        <f t="shared" si="283"/>
        <v xml:space="preserve"> </v>
      </c>
      <c r="P901" s="117"/>
      <c r="Q901" s="118"/>
      <c r="R901" s="119" t="str">
        <f t="shared" si="284"/>
        <v/>
      </c>
      <c r="S901" s="133">
        <f>IFERROR(IF(M901&lt;=0.005,IF(F901="",L901,0),IF(F901&lt;&gt;"",0,IF(P901="",0,IF(P901="H",0,IF(Q901&lt;Veriler!$G$2,L901*Veriler!$G$2,L901*Q901)))))," ")</f>
        <v>0</v>
      </c>
      <c r="T901" s="133">
        <f>IF(Veriler!T901&lt;=0.1, S901, IF(AND(Veriler!T901&gt;0.1, F901="", P901="E"), IF(Q901&gt;Veriler!$G$2, Q901*S901, IF(Q901&lt;Veriler!$G$2, Veriler!$G$2*S901, Q901*S901)), 0))</f>
        <v>0</v>
      </c>
      <c r="U901" s="133" t="str">
        <f t="shared" si="285"/>
        <v xml:space="preserve"> </v>
      </c>
      <c r="V901" s="134" t="str">
        <f>IFERROR(IF(O901="%10 sınırı aşılmıştır.",L901-T901,IFERROR(IF(F901="",IF(S901=1,0,IF(L901-S901=0,"",L901-S901)),IF(Veriler!M901="",L901,IF(L901*Veriler!M901=0,"",L901*Veriler!M901))),L901)),0)</f>
        <v/>
      </c>
      <c r="W901" s="146"/>
      <c r="X901" s="146"/>
      <c r="Y901" s="146"/>
    </row>
    <row r="902" spans="1:25" s="99" customFormat="1" ht="54.75" customHeight="1" x14ac:dyDescent="0.25">
      <c r="A902" s="96">
        <f t="shared" si="286"/>
        <v>667</v>
      </c>
      <c r="B902" s="175"/>
      <c r="C902" s="176"/>
      <c r="D902" s="113"/>
      <c r="E902" s="115"/>
      <c r="F902" s="174"/>
      <c r="G902" s="114" t="str">
        <f t="shared" si="281"/>
        <v/>
      </c>
      <c r="H902" s="115"/>
      <c r="I902" s="115"/>
      <c r="J902" s="115"/>
      <c r="K902" s="115"/>
      <c r="L902" s="133" t="str">
        <f t="shared" si="282"/>
        <v/>
      </c>
      <c r="M902" s="116" t="str">
        <f>IF(L902="", "", L902/Veriler!$X$1)</f>
        <v/>
      </c>
      <c r="N902" s="116" t="str">
        <f>IF(F902&lt;&gt;"", "İthal Girdi", IF(Veriler!T902="", "", IF(Veriler!S902="H", "%0,5 üzerindedir", IF(Veriler!T902&gt;0.1, "%10 sınırı aşılmıştır.", "Uygun"))))</f>
        <v>%0,5 üzerindedir</v>
      </c>
      <c r="O902" s="116" t="str">
        <f t="shared" si="283"/>
        <v xml:space="preserve"> </v>
      </c>
      <c r="P902" s="117"/>
      <c r="Q902" s="118"/>
      <c r="R902" s="119" t="str">
        <f t="shared" si="284"/>
        <v/>
      </c>
      <c r="S902" s="133">
        <f>IFERROR(IF(M902&lt;=0.005,IF(F902="",L902,0),IF(F902&lt;&gt;"",0,IF(P902="",0,IF(P902="H",0,IF(Q902&lt;Veriler!$G$2,L902*Veriler!$G$2,L902*Q902)))))," ")</f>
        <v>0</v>
      </c>
      <c r="T902" s="133">
        <f>IF(Veriler!T902&lt;=0.1, S902, IF(AND(Veriler!T902&gt;0.1, F902="", P902="E"), IF(Q902&gt;Veriler!$G$2, Q902*S902, IF(Q902&lt;Veriler!$G$2, Veriler!$G$2*S902, Q902*S902)), 0))</f>
        <v>0</v>
      </c>
      <c r="U902" s="133" t="str">
        <f t="shared" si="285"/>
        <v xml:space="preserve"> </v>
      </c>
      <c r="V902" s="134" t="str">
        <f>IFERROR(IF(O902="%10 sınırı aşılmıştır.",L902-T902,IFERROR(IF(F902="",IF(S902=1,0,IF(L902-S902=0,"",L902-S902)),IF(Veriler!M902="",L902,IF(L902*Veriler!M902=0,"",L902*Veriler!M902))),L902)),0)</f>
        <v/>
      </c>
      <c r="W902" s="146"/>
      <c r="X902" s="146"/>
      <c r="Y902" s="146"/>
    </row>
    <row r="903" spans="1:25" s="99" customFormat="1" ht="54.75" customHeight="1" x14ac:dyDescent="0.25">
      <c r="A903" s="96">
        <f t="shared" si="286"/>
        <v>668</v>
      </c>
      <c r="B903" s="175"/>
      <c r="C903" s="176"/>
      <c r="D903" s="113"/>
      <c r="E903" s="115"/>
      <c r="F903" s="174"/>
      <c r="G903" s="114" t="str">
        <f t="shared" si="281"/>
        <v/>
      </c>
      <c r="H903" s="115"/>
      <c r="I903" s="115"/>
      <c r="J903" s="115"/>
      <c r="K903" s="115"/>
      <c r="L903" s="133" t="str">
        <f t="shared" si="282"/>
        <v/>
      </c>
      <c r="M903" s="116" t="str">
        <f>IF(L903="", "", L903/Veriler!$X$1)</f>
        <v/>
      </c>
      <c r="N903" s="116" t="str">
        <f>IF(F903&lt;&gt;"", "İthal Girdi", IF(Veriler!T903="", "", IF(Veriler!S903="H", "%0,5 üzerindedir", IF(Veriler!T903&gt;0.1, "%10 sınırı aşılmıştır.", "Uygun"))))</f>
        <v>%0,5 üzerindedir</v>
      </c>
      <c r="O903" s="116" t="str">
        <f t="shared" si="283"/>
        <v xml:space="preserve"> </v>
      </c>
      <c r="P903" s="117"/>
      <c r="Q903" s="118"/>
      <c r="R903" s="119" t="str">
        <f t="shared" si="284"/>
        <v/>
      </c>
      <c r="S903" s="133">
        <f>IFERROR(IF(M903&lt;=0.005,IF(F903="",L903,0),IF(F903&lt;&gt;"",0,IF(P903="",0,IF(P903="H",0,IF(Q903&lt;Veriler!$G$2,L903*Veriler!$G$2,L903*Q903)))))," ")</f>
        <v>0</v>
      </c>
      <c r="T903" s="133">
        <f>IF(Veriler!T903&lt;=0.1, S903, IF(AND(Veriler!T903&gt;0.1, F903="", P903="E"), IF(Q903&gt;Veriler!$G$2, Q903*S903, IF(Q903&lt;Veriler!$G$2, Veriler!$G$2*S903, Q903*S903)), 0))</f>
        <v>0</v>
      </c>
      <c r="U903" s="133" t="str">
        <f t="shared" si="285"/>
        <v xml:space="preserve"> </v>
      </c>
      <c r="V903" s="134" t="str">
        <f>IFERROR(IF(O903="%10 sınırı aşılmıştır.",L903-T903,IFERROR(IF(F903="",IF(S903=1,0,IF(L903-S903=0,"",L903-S903)),IF(Veriler!M903="",L903,IF(L903*Veriler!M903=0,"",L903*Veriler!M903))),L903)),0)</f>
        <v/>
      </c>
      <c r="W903" s="146"/>
      <c r="X903" s="146"/>
      <c r="Y903" s="146"/>
    </row>
    <row r="904" spans="1:25" s="99" customFormat="1" ht="54.75" customHeight="1" x14ac:dyDescent="0.25">
      <c r="A904" s="96">
        <f t="shared" si="286"/>
        <v>669</v>
      </c>
      <c r="B904" s="175"/>
      <c r="C904" s="176"/>
      <c r="D904" s="113"/>
      <c r="E904" s="115"/>
      <c r="F904" s="174"/>
      <c r="G904" s="114" t="str">
        <f t="shared" si="281"/>
        <v/>
      </c>
      <c r="H904" s="115"/>
      <c r="I904" s="115"/>
      <c r="J904" s="115"/>
      <c r="K904" s="115"/>
      <c r="L904" s="133" t="str">
        <f t="shared" si="282"/>
        <v/>
      </c>
      <c r="M904" s="116" t="str">
        <f>IF(L904="", "", L904/Veriler!$X$1)</f>
        <v/>
      </c>
      <c r="N904" s="116" t="str">
        <f>IF(F904&lt;&gt;"", "İthal Girdi", IF(Veriler!T904="", "", IF(Veriler!S904="H", "%0,5 üzerindedir", IF(Veriler!T904&gt;0.1, "%10 sınırı aşılmıştır.", "Uygun"))))</f>
        <v>%0,5 üzerindedir</v>
      </c>
      <c r="O904" s="116" t="str">
        <f t="shared" si="283"/>
        <v xml:space="preserve"> </v>
      </c>
      <c r="P904" s="117"/>
      <c r="Q904" s="118"/>
      <c r="R904" s="119" t="str">
        <f t="shared" si="284"/>
        <v/>
      </c>
      <c r="S904" s="133">
        <f>IFERROR(IF(M904&lt;=0.005,IF(F904="",L904,0),IF(F904&lt;&gt;"",0,IF(P904="",0,IF(P904="H",0,IF(Q904&lt;Veriler!$G$2,L904*Veriler!$G$2,L904*Q904)))))," ")</f>
        <v>0</v>
      </c>
      <c r="T904" s="133">
        <f>IF(Veriler!T904&lt;=0.1, S904, IF(AND(Veriler!T904&gt;0.1, F904="", P904="E"), IF(Q904&gt;Veriler!$G$2, Q904*S904, IF(Q904&lt;Veriler!$G$2, Veriler!$G$2*S904, Q904*S904)), 0))</f>
        <v>0</v>
      </c>
      <c r="U904" s="133" t="str">
        <f t="shared" si="285"/>
        <v xml:space="preserve"> </v>
      </c>
      <c r="V904" s="134" t="str">
        <f>IFERROR(IF(O904="%10 sınırı aşılmıştır.",L904-T904,IFERROR(IF(F904="",IF(S904=1,0,IF(L904-S904=0,"",L904-S904)),IF(Veriler!M904="",L904,IF(L904*Veriler!M904=0,"",L904*Veriler!M904))),L904)),0)</f>
        <v/>
      </c>
      <c r="W904" s="146"/>
      <c r="X904" s="146"/>
      <c r="Y904" s="146"/>
    </row>
    <row r="905" spans="1:25" s="99" customFormat="1" ht="54.75" customHeight="1" x14ac:dyDescent="0.25">
      <c r="A905" s="96">
        <f t="shared" si="286"/>
        <v>670</v>
      </c>
      <c r="B905" s="175"/>
      <c r="C905" s="176"/>
      <c r="D905" s="113"/>
      <c r="E905" s="115"/>
      <c r="F905" s="174"/>
      <c r="G905" s="114" t="str">
        <f t="shared" si="281"/>
        <v/>
      </c>
      <c r="H905" s="115"/>
      <c r="I905" s="115"/>
      <c r="J905" s="115"/>
      <c r="K905" s="115"/>
      <c r="L905" s="133" t="str">
        <f t="shared" si="282"/>
        <v/>
      </c>
      <c r="M905" s="116" t="str">
        <f>IF(L905="", "", L905/Veriler!$X$1)</f>
        <v/>
      </c>
      <c r="N905" s="116" t="str">
        <f>IF(F905&lt;&gt;"", "İthal Girdi", IF(Veriler!T905="", "", IF(Veriler!S905="H", "%0,5 üzerindedir", IF(Veriler!T905&gt;0.1, "%10 sınırı aşılmıştır.", "Uygun"))))</f>
        <v>%0,5 üzerindedir</v>
      </c>
      <c r="O905" s="116" t="str">
        <f t="shared" si="283"/>
        <v xml:space="preserve"> </v>
      </c>
      <c r="P905" s="117"/>
      <c r="Q905" s="118"/>
      <c r="R905" s="119" t="str">
        <f t="shared" si="284"/>
        <v/>
      </c>
      <c r="S905" s="133">
        <f>IFERROR(IF(M905&lt;=0.005,IF(F905="",L905,0),IF(F905&lt;&gt;"",0,IF(P905="",0,IF(P905="H",0,IF(Q905&lt;Veriler!$G$2,L905*Veriler!$G$2,L905*Q905)))))," ")</f>
        <v>0</v>
      </c>
      <c r="T905" s="133">
        <f>IF(Veriler!T905&lt;=0.1, S905, IF(AND(Veriler!T905&gt;0.1, F905="", P905="E"), IF(Q905&gt;Veriler!$G$2, Q905*S905, IF(Q905&lt;Veriler!$G$2, Veriler!$G$2*S905, Q905*S905)), 0))</f>
        <v>0</v>
      </c>
      <c r="U905" s="133" t="str">
        <f t="shared" si="285"/>
        <v xml:space="preserve"> </v>
      </c>
      <c r="V905" s="134" t="str">
        <f>IFERROR(IF(O905="%10 sınırı aşılmıştır.",L905-T905,IFERROR(IF(F905="",IF(S905=1,0,IF(L905-S905=0,"",L905-S905)),IF(Veriler!M905="",L905,IF(L905*Veriler!M905=0,"",L905*Veriler!M905))),L905)),0)</f>
        <v/>
      </c>
      <c r="W905" s="146"/>
      <c r="X905" s="146"/>
      <c r="Y905" s="146"/>
    </row>
    <row r="906" spans="1:25" s="99" customFormat="1" ht="54.75" customHeight="1" x14ac:dyDescent="0.25">
      <c r="A906" s="96">
        <f t="shared" si="286"/>
        <v>671</v>
      </c>
      <c r="B906" s="175"/>
      <c r="C906" s="176"/>
      <c r="D906" s="113"/>
      <c r="E906" s="115"/>
      <c r="F906" s="174"/>
      <c r="G906" s="114" t="str">
        <f t="shared" si="281"/>
        <v/>
      </c>
      <c r="H906" s="115"/>
      <c r="I906" s="115"/>
      <c r="J906" s="115"/>
      <c r="K906" s="115"/>
      <c r="L906" s="133" t="str">
        <f t="shared" si="282"/>
        <v/>
      </c>
      <c r="M906" s="116" t="str">
        <f>IF(L906="", "", L906/Veriler!$X$1)</f>
        <v/>
      </c>
      <c r="N906" s="116" t="str">
        <f>IF(F906&lt;&gt;"", "İthal Girdi", IF(Veriler!T906="", "", IF(Veriler!S906="H", "%0,5 üzerindedir", IF(Veriler!T906&gt;0.1, "%10 sınırı aşılmıştır.", "Uygun"))))</f>
        <v>%0,5 üzerindedir</v>
      </c>
      <c r="O906" s="116" t="str">
        <f t="shared" si="283"/>
        <v xml:space="preserve"> </v>
      </c>
      <c r="P906" s="117"/>
      <c r="Q906" s="118"/>
      <c r="R906" s="119" t="str">
        <f t="shared" si="284"/>
        <v/>
      </c>
      <c r="S906" s="133">
        <f>IFERROR(IF(M906&lt;=0.005,IF(F906="",L906,0),IF(F906&lt;&gt;"",0,IF(P906="",0,IF(P906="H",0,IF(Q906&lt;Veriler!$G$2,L906*Veriler!$G$2,L906*Q906)))))," ")</f>
        <v>0</v>
      </c>
      <c r="T906" s="133">
        <f>IF(Veriler!T906&lt;=0.1, S906, IF(AND(Veriler!T906&gt;0.1, F906="", P906="E"), IF(Q906&gt;Veriler!$G$2, Q906*S906, IF(Q906&lt;Veriler!$G$2, Veriler!$G$2*S906, Q906*S906)), 0))</f>
        <v>0</v>
      </c>
      <c r="U906" s="133" t="str">
        <f t="shared" si="285"/>
        <v xml:space="preserve"> </v>
      </c>
      <c r="V906" s="134" t="str">
        <f>IFERROR(IF(O906="%10 sınırı aşılmıştır.",L906-T906,IFERROR(IF(F906="",IF(S906=1,0,IF(L906-S906=0,"",L906-S906)),IF(Veriler!M906="",L906,IF(L906*Veriler!M906=0,"",L906*Veriler!M906))),L906)),0)</f>
        <v/>
      </c>
      <c r="W906" s="146"/>
      <c r="X906" s="146"/>
      <c r="Y906" s="146"/>
    </row>
    <row r="907" spans="1:25" s="99" customFormat="1" ht="54.75" customHeight="1" x14ac:dyDescent="0.25">
      <c r="A907" s="96">
        <f t="shared" si="286"/>
        <v>672</v>
      </c>
      <c r="B907" s="175"/>
      <c r="C907" s="176"/>
      <c r="D907" s="113"/>
      <c r="E907" s="115"/>
      <c r="F907" s="174"/>
      <c r="G907" s="114" t="str">
        <f t="shared" si="281"/>
        <v/>
      </c>
      <c r="H907" s="115"/>
      <c r="I907" s="115"/>
      <c r="J907" s="115"/>
      <c r="K907" s="115"/>
      <c r="L907" s="133" t="str">
        <f t="shared" si="282"/>
        <v/>
      </c>
      <c r="M907" s="116" t="str">
        <f>IF(L907="", "", L907/Veriler!$X$1)</f>
        <v/>
      </c>
      <c r="N907" s="116" t="str">
        <f>IF(F907&lt;&gt;"", "İthal Girdi", IF(Veriler!T907="", "", IF(Veriler!S907="H", "%0,5 üzerindedir", IF(Veriler!T907&gt;0.1, "%10 sınırı aşılmıştır.", "Uygun"))))</f>
        <v>%0,5 üzerindedir</v>
      </c>
      <c r="O907" s="116" t="str">
        <f t="shared" si="283"/>
        <v xml:space="preserve"> </v>
      </c>
      <c r="P907" s="117"/>
      <c r="Q907" s="118"/>
      <c r="R907" s="119" t="str">
        <f t="shared" si="284"/>
        <v/>
      </c>
      <c r="S907" s="133">
        <f>IFERROR(IF(M907&lt;=0.005,IF(F907="",L907,0),IF(F907&lt;&gt;"",0,IF(P907="",0,IF(P907="H",0,IF(Q907&lt;Veriler!$G$2,L907*Veriler!$G$2,L907*Q907)))))," ")</f>
        <v>0</v>
      </c>
      <c r="T907" s="133">
        <f>IF(Veriler!T907&lt;=0.1, S907, IF(AND(Veriler!T907&gt;0.1, F907="", P907="E"), IF(Q907&gt;Veriler!$G$2, Q907*S907, IF(Q907&lt;Veriler!$G$2, Veriler!$G$2*S907, Q907*S907)), 0))</f>
        <v>0</v>
      </c>
      <c r="U907" s="133" t="str">
        <f t="shared" si="285"/>
        <v xml:space="preserve"> </v>
      </c>
      <c r="V907" s="134" t="str">
        <f>IFERROR(IF(O907="%10 sınırı aşılmıştır.",L907-T907,IFERROR(IF(F907="",IF(S907=1,0,IF(L907-S907=0,"",L907-S907)),IF(Veriler!M907="",L907,IF(L907*Veriler!M907=0,"",L907*Veriler!M907))),L907)),0)</f>
        <v/>
      </c>
      <c r="W907" s="146"/>
      <c r="X907" s="146"/>
      <c r="Y907" s="146"/>
    </row>
    <row r="908" spans="1:25" s="99" customFormat="1" ht="24" customHeight="1" x14ac:dyDescent="0.25">
      <c r="A908" s="103"/>
      <c r="B908" s="104"/>
      <c r="C908" s="104"/>
      <c r="D908" s="104"/>
      <c r="E908" s="103"/>
      <c r="F908" s="135"/>
      <c r="G908" s="157"/>
      <c r="H908" s="103"/>
      <c r="I908" s="103"/>
      <c r="J908" s="103"/>
      <c r="K908" s="103"/>
      <c r="L908" s="136">
        <f>SUM(L879:L892,L894:L907)</f>
        <v>0</v>
      </c>
      <c r="M908" s="158"/>
      <c r="N908" s="158"/>
      <c r="O908" s="158"/>
      <c r="P908" s="105"/>
      <c r="Q908" s="106"/>
      <c r="R908" s="159"/>
      <c r="S908" s="160"/>
      <c r="T908" s="160"/>
      <c r="U908" s="160"/>
      <c r="V908" s="160"/>
      <c r="W908" s="146"/>
      <c r="X908" s="146"/>
      <c r="Y908" s="146"/>
    </row>
    <row r="909" spans="1:25" s="99" customFormat="1" ht="31.5" customHeight="1" x14ac:dyDescent="0.25">
      <c r="A909" s="103"/>
      <c r="B909" s="104"/>
      <c r="C909" s="104"/>
      <c r="D909" s="104"/>
      <c r="E909" s="103"/>
      <c r="F909" s="135"/>
      <c r="G909" s="157"/>
      <c r="H909" s="103"/>
      <c r="I909" s="103"/>
      <c r="J909" s="103"/>
      <c r="K909" s="103"/>
      <c r="L909" s="161"/>
      <c r="M909" s="158"/>
      <c r="N909" s="158"/>
      <c r="O909" s="158"/>
      <c r="P909" s="105"/>
      <c r="Q909" s="106"/>
      <c r="R909" s="159"/>
      <c r="S909" s="162" t="s">
        <v>57</v>
      </c>
      <c r="T909" s="162" t="s">
        <v>57</v>
      </c>
      <c r="U909" s="162" t="s">
        <v>57</v>
      </c>
      <c r="V909" s="163" t="s">
        <v>58</v>
      </c>
      <c r="W909" s="146"/>
      <c r="X909" s="146"/>
      <c r="Y909" s="146"/>
    </row>
    <row r="910" spans="1:25" s="99" customFormat="1" ht="58.5" customHeight="1" x14ac:dyDescent="0.25">
      <c r="A910" s="185" t="s">
        <v>59</v>
      </c>
      <c r="B910" s="180"/>
      <c r="C910" s="180"/>
      <c r="D910" s="180"/>
      <c r="E910" s="180"/>
      <c r="F910" s="180"/>
      <c r="G910" s="180"/>
      <c r="H910" s="180"/>
      <c r="I910" s="180"/>
      <c r="J910" s="180"/>
      <c r="K910" s="180"/>
      <c r="L910" s="180"/>
      <c r="M910" s="180"/>
      <c r="N910" s="180"/>
      <c r="O910" s="180"/>
      <c r="P910" s="180"/>
      <c r="Q910" s="180"/>
      <c r="R910" s="176"/>
      <c r="S910" s="137">
        <f>SUM(S872,S879:S892,S894:S907)</f>
        <v>0</v>
      </c>
      <c r="T910" s="137" t="str">
        <f>IF(SUM(T879:T892,T894:T907)=0," ",SUM(T879:T892,T894:T907))</f>
        <v xml:space="preserve"> </v>
      </c>
      <c r="U910" s="137" t="str">
        <f>IF(SUM(U879:U892,U894:U907)=0," ",SUM(U879:U892,U894:U907))</f>
        <v xml:space="preserve"> </v>
      </c>
      <c r="V910" s="137" t="str">
        <f>IF(SUM(V879:V892,V894:V907)=0," ",SUM(V879:V892,V894:V907))</f>
        <v xml:space="preserve"> </v>
      </c>
      <c r="W910" s="146"/>
      <c r="X910" s="164">
        <f>SUM(U879:U892,U894:U907)</f>
        <v>0</v>
      </c>
      <c r="Y910" s="164">
        <f>SUM(V879:V892,V894:V907)</f>
        <v>0</v>
      </c>
    </row>
    <row r="911" spans="1:25" x14ac:dyDescent="0.3">
      <c r="A911" s="34"/>
      <c r="G911" s="146"/>
      <c r="L911" s="146"/>
      <c r="M911" s="146"/>
      <c r="N911" s="146"/>
      <c r="O911" s="146"/>
      <c r="R911" s="146"/>
      <c r="S911" s="146"/>
      <c r="T911" s="146"/>
      <c r="U911" s="146"/>
      <c r="V911" s="146"/>
      <c r="W911" s="146"/>
      <c r="X911" s="146"/>
      <c r="Y911" s="146"/>
    </row>
    <row r="912" spans="1:25" x14ac:dyDescent="0.3">
      <c r="A912" s="186" t="s">
        <v>60</v>
      </c>
      <c r="B912" s="187"/>
      <c r="C912" s="187"/>
      <c r="D912" s="187"/>
      <c r="E912" s="187"/>
      <c r="F912" s="187"/>
      <c r="G912" s="187"/>
      <c r="H912" s="187"/>
      <c r="I912" s="187"/>
      <c r="J912" s="187"/>
      <c r="K912" s="187"/>
      <c r="L912" s="187"/>
      <c r="M912" s="187"/>
      <c r="N912" s="187"/>
      <c r="O912" s="187"/>
      <c r="P912" s="187"/>
      <c r="Q912" s="187"/>
      <c r="R912" s="187"/>
      <c r="S912" s="187"/>
      <c r="T912" s="187"/>
      <c r="U912" s="187"/>
      <c r="V912" s="187"/>
      <c r="W912" s="146"/>
      <c r="X912" s="146"/>
      <c r="Y912" s="146"/>
    </row>
    <row r="913" spans="1:25" s="99" customFormat="1" ht="41.25" customHeight="1" x14ac:dyDescent="0.25">
      <c r="A913" s="189" t="s">
        <v>38</v>
      </c>
      <c r="B913" s="180"/>
      <c r="C913" s="180"/>
      <c r="D913" s="180"/>
      <c r="E913" s="180"/>
      <c r="F913" s="180"/>
      <c r="G913" s="180"/>
      <c r="H913" s="180"/>
      <c r="I913" s="180"/>
      <c r="J913" s="180"/>
      <c r="K913" s="180"/>
      <c r="L913" s="180"/>
      <c r="M913" s="180"/>
      <c r="N913" s="180"/>
      <c r="O913" s="180"/>
      <c r="P913" s="180"/>
      <c r="Q913" s="180"/>
      <c r="R913" s="180"/>
      <c r="S913" s="180"/>
      <c r="T913" s="180"/>
      <c r="U913" s="180"/>
      <c r="V913" s="176"/>
      <c r="W913" s="146"/>
      <c r="X913" s="146"/>
      <c r="Y913" s="146"/>
    </row>
    <row r="914" spans="1:25" s="100" customFormat="1" ht="35.25" customHeight="1" x14ac:dyDescent="0.25">
      <c r="A914" s="179" t="s">
        <v>39</v>
      </c>
      <c r="B914" s="180"/>
      <c r="C914" s="180"/>
      <c r="D914" s="180"/>
      <c r="E914" s="180"/>
      <c r="F914" s="180"/>
      <c r="G914" s="180"/>
      <c r="H914" s="180"/>
      <c r="I914" s="180"/>
      <c r="J914" s="180"/>
      <c r="K914" s="180"/>
      <c r="L914" s="180"/>
      <c r="M914" s="180"/>
      <c r="N914" s="180"/>
      <c r="O914" s="180"/>
      <c r="P914" s="180"/>
      <c r="Q914" s="180"/>
      <c r="R914" s="176"/>
      <c r="S914" s="147"/>
      <c r="T914" s="148"/>
      <c r="U914" s="149" t="s">
        <v>40</v>
      </c>
      <c r="V914" s="150">
        <f>V876+1</f>
        <v>25</v>
      </c>
      <c r="W914" s="146"/>
      <c r="X914" s="146"/>
      <c r="Y914" s="146"/>
    </row>
    <row r="915" spans="1:25" s="99" customFormat="1" ht="81" customHeight="1" x14ac:dyDescent="0.25">
      <c r="A915" s="110" t="s">
        <v>3</v>
      </c>
      <c r="B915" s="188" t="s">
        <v>41</v>
      </c>
      <c r="C915" s="176"/>
      <c r="D915" s="111" t="s">
        <v>42</v>
      </c>
      <c r="E915" s="110" t="s">
        <v>324</v>
      </c>
      <c r="F915" s="111" t="s">
        <v>325</v>
      </c>
      <c r="G915" s="151" t="s">
        <v>43</v>
      </c>
      <c r="H915" s="110" t="s">
        <v>44</v>
      </c>
      <c r="I915" s="110" t="s">
        <v>8</v>
      </c>
      <c r="J915" s="110" t="s">
        <v>45</v>
      </c>
      <c r="K915" s="110" t="s">
        <v>46</v>
      </c>
      <c r="L915" s="152" t="s">
        <v>47</v>
      </c>
      <c r="M915" s="153" t="s">
        <v>48</v>
      </c>
      <c r="N915" s="154" t="s">
        <v>49</v>
      </c>
      <c r="O915" s="154" t="s">
        <v>49</v>
      </c>
      <c r="P915" s="112" t="s">
        <v>50</v>
      </c>
      <c r="Q915" s="110" t="s">
        <v>51</v>
      </c>
      <c r="R915" s="155" t="s">
        <v>52</v>
      </c>
      <c r="S915" s="156" t="s">
        <v>53</v>
      </c>
      <c r="T915" s="156" t="s">
        <v>54</v>
      </c>
      <c r="U915" s="152" t="s">
        <v>54</v>
      </c>
      <c r="V915" s="152" t="s">
        <v>55</v>
      </c>
      <c r="W915" s="146"/>
      <c r="X915" s="146"/>
      <c r="Y915" s="146"/>
    </row>
    <row r="916" spans="1:25" s="99" customFormat="1" ht="45" customHeight="1" x14ac:dyDescent="0.25">
      <c r="A916" s="101"/>
      <c r="B916" s="177" t="s">
        <v>56</v>
      </c>
      <c r="C916" s="178"/>
      <c r="D916" s="102"/>
      <c r="E916" s="170"/>
      <c r="F916" s="102"/>
      <c r="G916" s="95"/>
      <c r="H916" s="102"/>
      <c r="I916" s="102"/>
      <c r="J916" s="102"/>
      <c r="K916" s="102"/>
      <c r="L916" s="95"/>
      <c r="M916" s="95"/>
      <c r="N916" s="95"/>
      <c r="O916" s="95"/>
      <c r="P916" s="102"/>
      <c r="Q916" s="102"/>
      <c r="R916" s="190"/>
      <c r="S916" s="184"/>
      <c r="T916" s="95"/>
      <c r="U916" s="95"/>
      <c r="V916" s="95"/>
      <c r="W916" s="146"/>
      <c r="X916" s="146"/>
      <c r="Y916" s="146"/>
    </row>
    <row r="917" spans="1:25" s="99" customFormat="1" ht="54.75" customHeight="1" x14ac:dyDescent="0.25">
      <c r="A917" s="96">
        <f>A907+1</f>
        <v>673</v>
      </c>
      <c r="B917" s="181"/>
      <c r="C917" s="182"/>
      <c r="D917" s="113"/>
      <c r="E917" s="115"/>
      <c r="F917" s="174"/>
      <c r="G917" s="114" t="str">
        <f t="shared" ref="G917:G930" si="287">IF(AND(F917&lt;&gt;"",V917&lt;&gt;"",L917&lt;&gt;0),V917/L917,"")</f>
        <v/>
      </c>
      <c r="H917" s="115"/>
      <c r="I917" s="115"/>
      <c r="J917" s="115"/>
      <c r="K917" s="115"/>
      <c r="L917" s="133" t="str">
        <f t="shared" ref="L917:L930" si="288">IF(AND(H917&lt;&gt;0, J917&lt;&gt;0, K917&lt;&gt;0), H917*J917*K917, "")</f>
        <v/>
      </c>
      <c r="M917" s="116" t="str">
        <f>IF(L917="", "", L917/Veriler!$X$1)</f>
        <v/>
      </c>
      <c r="N917" s="116" t="str">
        <f>IF(F917&lt;&gt;"", "İthal Girdi", IF(Veriler!T917="", "", IF(Veriler!S917="H", "%0,5 üzerindedir", IF(Veriler!T917&gt;0.1, "%10 sınırı aşılmıştır.", "Uygun"))))</f>
        <v>%0,5 üzerindedir</v>
      </c>
      <c r="O917" s="116" t="str">
        <f t="shared" ref="O917:O930" si="289">IF(M917=""," ",N917)</f>
        <v xml:space="preserve"> </v>
      </c>
      <c r="P917" s="117"/>
      <c r="Q917" s="118"/>
      <c r="R917" s="119" t="str">
        <f t="shared" ref="R917:R930" si="290">IFERROR(IF(AND(T917&lt;&gt;"",L917&lt;&gt;"",L917&lt;&gt;0,T917&lt;&gt;0),T917/L917,"")," ")</f>
        <v/>
      </c>
      <c r="S917" s="133">
        <f>IFERROR(IF(M917&lt;=0.005,IF(F917="",L917,0),IF(F917&lt;&gt;"",0,IF(P917="",0,IF(P917="H",0,IF(Q917&lt;Veriler!$G$2,L917*Veriler!$G$2,L917*Q917)))))," ")</f>
        <v>0</v>
      </c>
      <c r="T917" s="133">
        <f>IF(Veriler!T917&lt;=0.1, S917, IF(AND(Veriler!T917&gt;0.1, F917="", P917="E"), IF(Q917&gt;Veriler!$G$2, Q917*S917, IF(Q917&lt;Veriler!$G$2, Veriler!$G$2*S917, Q917*S917)), 0))</f>
        <v>0</v>
      </c>
      <c r="U917" s="133" t="str">
        <f t="shared" ref="U917:U930" si="291">IF(T917=0," ",T917)</f>
        <v xml:space="preserve"> </v>
      </c>
      <c r="V917" s="134" t="str">
        <f>IFERROR(IF(O917="%10 sınırı aşılmıştır.",L917-T917,IFERROR(IF(F917="",IF(S917=1,0,IF(L917-S917=0,"",L917-S917)),IF(Veriler!M917="",L917,IF(L917*Veriler!M917=0,"",L917*Veriler!M917))),L917)),0)</f>
        <v/>
      </c>
      <c r="W917" s="146"/>
      <c r="X917" s="146"/>
      <c r="Y917" s="146"/>
    </row>
    <row r="918" spans="1:25" s="99" customFormat="1" ht="54.75" customHeight="1" x14ac:dyDescent="0.25">
      <c r="A918" s="96">
        <f t="shared" ref="A918:A930" si="292">A917+1</f>
        <v>674</v>
      </c>
      <c r="B918" s="175"/>
      <c r="C918" s="176"/>
      <c r="D918" s="113"/>
      <c r="E918" s="115"/>
      <c r="F918" s="174"/>
      <c r="G918" s="114" t="str">
        <f t="shared" si="287"/>
        <v/>
      </c>
      <c r="H918" s="115"/>
      <c r="I918" s="115"/>
      <c r="J918" s="115"/>
      <c r="K918" s="115"/>
      <c r="L918" s="133" t="str">
        <f t="shared" si="288"/>
        <v/>
      </c>
      <c r="M918" s="116" t="str">
        <f>IF(L918="", "", L918/Veriler!$X$1)</f>
        <v/>
      </c>
      <c r="N918" s="116" t="str">
        <f>IF(F918&lt;&gt;"", "İthal Girdi", IF(Veriler!T918="", "", IF(Veriler!S918="H", "%0,5 üzerindedir", IF(Veriler!T918&gt;0.1, "%10 sınırı aşılmıştır.", "Uygun"))))</f>
        <v>%0,5 üzerindedir</v>
      </c>
      <c r="O918" s="116" t="str">
        <f t="shared" si="289"/>
        <v xml:space="preserve"> </v>
      </c>
      <c r="P918" s="117"/>
      <c r="Q918" s="118"/>
      <c r="R918" s="119" t="str">
        <f t="shared" si="290"/>
        <v/>
      </c>
      <c r="S918" s="133">
        <f>IFERROR(IF(M918&lt;=0.005,IF(F918="",L918,0),IF(F918&lt;&gt;"",0,IF(P918="",0,IF(P918="H",0,IF(Q918&lt;Veriler!$G$2,L918*Veriler!$G$2,L918*Q918)))))," ")</f>
        <v>0</v>
      </c>
      <c r="T918" s="133">
        <f>IF(Veriler!T918&lt;=0.1, S918, IF(AND(Veriler!T918&gt;0.1, F918="", P918="E"), IF(Q918&gt;Veriler!$G$2, Q918*S918, IF(Q918&lt;Veriler!$G$2, Veriler!$G$2*S918, Q918*S918)), 0))</f>
        <v>0</v>
      </c>
      <c r="U918" s="133" t="str">
        <f t="shared" si="291"/>
        <v xml:space="preserve"> </v>
      </c>
      <c r="V918" s="134" t="str">
        <f>IFERROR(IF(O918="%10 sınırı aşılmıştır.",L918-T918,IFERROR(IF(F918="",IF(S918=1,0,IF(L918-S918=0,"",L918-S918)),IF(Veriler!M918="",L918,IF(L918*Veriler!M918=0,"",L918*Veriler!M918))),L918)),0)</f>
        <v/>
      </c>
      <c r="W918" s="146"/>
      <c r="X918" s="146"/>
      <c r="Y918" s="146"/>
    </row>
    <row r="919" spans="1:25" s="99" customFormat="1" ht="54.75" customHeight="1" x14ac:dyDescent="0.25">
      <c r="A919" s="96">
        <f t="shared" si="292"/>
        <v>675</v>
      </c>
      <c r="B919" s="175"/>
      <c r="C919" s="176"/>
      <c r="D919" s="113"/>
      <c r="E919" s="115"/>
      <c r="F919" s="174"/>
      <c r="G919" s="114" t="str">
        <f t="shared" si="287"/>
        <v/>
      </c>
      <c r="H919" s="115"/>
      <c r="I919" s="115"/>
      <c r="J919" s="115"/>
      <c r="K919" s="115"/>
      <c r="L919" s="133" t="str">
        <f t="shared" si="288"/>
        <v/>
      </c>
      <c r="M919" s="116" t="str">
        <f>IF(L919="", "", L919/Veriler!$X$1)</f>
        <v/>
      </c>
      <c r="N919" s="116" t="str">
        <f>IF(F919&lt;&gt;"", "İthal Girdi", IF(Veriler!T919="", "", IF(Veriler!S919="H", "%0,5 üzerindedir", IF(Veriler!T919&gt;0.1, "%10 sınırı aşılmıştır.", "Uygun"))))</f>
        <v>%0,5 üzerindedir</v>
      </c>
      <c r="O919" s="116" t="str">
        <f t="shared" si="289"/>
        <v xml:space="preserve"> </v>
      </c>
      <c r="P919" s="117"/>
      <c r="Q919" s="118"/>
      <c r="R919" s="119" t="str">
        <f t="shared" si="290"/>
        <v/>
      </c>
      <c r="S919" s="133">
        <f>IFERROR(IF(M919&lt;=0.005,IF(F919="",L919,0),IF(F919&lt;&gt;"",0,IF(P919="",0,IF(P919="H",0,IF(Q919&lt;Veriler!$G$2,L919*Veriler!$G$2,L919*Q919)))))," ")</f>
        <v>0</v>
      </c>
      <c r="T919" s="133">
        <f>IF(Veriler!T919&lt;=0.1, S919, IF(AND(Veriler!T919&gt;0.1, F919="", P919="E"), IF(Q919&gt;Veriler!$G$2, Q919*S919, IF(Q919&lt;Veriler!$G$2, Veriler!$G$2*S919, Q919*S919)), 0))</f>
        <v>0</v>
      </c>
      <c r="U919" s="133" t="str">
        <f t="shared" si="291"/>
        <v xml:space="preserve"> </v>
      </c>
      <c r="V919" s="134" t="str">
        <f>IFERROR(IF(O919="%10 sınırı aşılmıştır.",L919-T919,IFERROR(IF(F919="",IF(S919=1,0,IF(L919-S919=0,"",L919-S919)),IF(Veriler!M919="",L919,IF(L919*Veriler!M919=0,"",L919*Veriler!M919))),L919)),0)</f>
        <v/>
      </c>
      <c r="W919" s="146"/>
      <c r="X919" s="146"/>
      <c r="Y919" s="146"/>
    </row>
    <row r="920" spans="1:25" s="99" customFormat="1" ht="54.75" customHeight="1" x14ac:dyDescent="0.25">
      <c r="A920" s="96">
        <f t="shared" si="292"/>
        <v>676</v>
      </c>
      <c r="B920" s="175"/>
      <c r="C920" s="176"/>
      <c r="D920" s="113"/>
      <c r="E920" s="115"/>
      <c r="F920" s="174"/>
      <c r="G920" s="114" t="str">
        <f t="shared" si="287"/>
        <v/>
      </c>
      <c r="H920" s="115"/>
      <c r="I920" s="115"/>
      <c r="J920" s="115"/>
      <c r="K920" s="115"/>
      <c r="L920" s="133" t="str">
        <f t="shared" si="288"/>
        <v/>
      </c>
      <c r="M920" s="116" t="str">
        <f>IF(L920="", "", L920/Veriler!$X$1)</f>
        <v/>
      </c>
      <c r="N920" s="116" t="str">
        <f>IF(F920&lt;&gt;"", "İthal Girdi", IF(Veriler!T920="", "", IF(Veriler!S920="H", "%0,5 üzerindedir", IF(Veriler!T920&gt;0.1, "%10 sınırı aşılmıştır.", "Uygun"))))</f>
        <v>%0,5 üzerindedir</v>
      </c>
      <c r="O920" s="116" t="str">
        <f t="shared" si="289"/>
        <v xml:space="preserve"> </v>
      </c>
      <c r="P920" s="117"/>
      <c r="Q920" s="118"/>
      <c r="R920" s="119" t="str">
        <f t="shared" si="290"/>
        <v/>
      </c>
      <c r="S920" s="133">
        <f>IFERROR(IF(M920&lt;=0.005,IF(F920="",L920,0),IF(F920&lt;&gt;"",0,IF(P920="",0,IF(P920="H",0,IF(Q920&lt;Veriler!$G$2,L920*Veriler!$G$2,L920*Q920)))))," ")</f>
        <v>0</v>
      </c>
      <c r="T920" s="133">
        <f>IF(Veriler!T920&lt;=0.1, S920, IF(AND(Veriler!T920&gt;0.1, F920="", P920="E"), IF(Q920&gt;Veriler!$G$2, Q920*S920, IF(Q920&lt;Veriler!$G$2, Veriler!$G$2*S920, Q920*S920)), 0))</f>
        <v>0</v>
      </c>
      <c r="U920" s="133" t="str">
        <f t="shared" si="291"/>
        <v xml:space="preserve"> </v>
      </c>
      <c r="V920" s="134" t="str">
        <f>IFERROR(IF(O920="%10 sınırı aşılmıştır.",L920-T920,IFERROR(IF(F920="",IF(S920=1,0,IF(L920-S920=0,"",L920-S920)),IF(Veriler!M920="",L920,IF(L920*Veriler!M920=0,"",L920*Veriler!M920))),L920)),0)</f>
        <v/>
      </c>
      <c r="W920" s="146"/>
      <c r="X920" s="146"/>
      <c r="Y920" s="146"/>
    </row>
    <row r="921" spans="1:25" s="99" customFormat="1" ht="54.75" customHeight="1" x14ac:dyDescent="0.25">
      <c r="A921" s="96">
        <f t="shared" si="292"/>
        <v>677</v>
      </c>
      <c r="B921" s="175"/>
      <c r="C921" s="176"/>
      <c r="D921" s="113"/>
      <c r="E921" s="115"/>
      <c r="F921" s="174"/>
      <c r="G921" s="114" t="str">
        <f t="shared" si="287"/>
        <v/>
      </c>
      <c r="H921" s="115"/>
      <c r="I921" s="115"/>
      <c r="J921" s="115"/>
      <c r="K921" s="115"/>
      <c r="L921" s="133" t="str">
        <f t="shared" si="288"/>
        <v/>
      </c>
      <c r="M921" s="116" t="str">
        <f>IF(L921="", "", L921/Veriler!$X$1)</f>
        <v/>
      </c>
      <c r="N921" s="116" t="str">
        <f>IF(F921&lt;&gt;"", "İthal Girdi", IF(Veriler!T921="", "", IF(Veriler!S921="H", "%0,5 üzerindedir", IF(Veriler!T921&gt;0.1, "%10 sınırı aşılmıştır.", "Uygun"))))</f>
        <v>%0,5 üzerindedir</v>
      </c>
      <c r="O921" s="116" t="str">
        <f t="shared" si="289"/>
        <v xml:space="preserve"> </v>
      </c>
      <c r="P921" s="117"/>
      <c r="Q921" s="118"/>
      <c r="R921" s="119" t="str">
        <f t="shared" si="290"/>
        <v/>
      </c>
      <c r="S921" s="133">
        <f>IFERROR(IF(M921&lt;=0.005,IF(F921="",L921,0),IF(F921&lt;&gt;"",0,IF(P921="",0,IF(P921="H",0,IF(Q921&lt;Veriler!$G$2,L921*Veriler!$G$2,L921*Q921)))))," ")</f>
        <v>0</v>
      </c>
      <c r="T921" s="133">
        <f>IF(Veriler!T921&lt;=0.1, S921, IF(AND(Veriler!T921&gt;0.1, F921="", P921="E"), IF(Q921&gt;Veriler!$G$2, Q921*S921, IF(Q921&lt;Veriler!$G$2, Veriler!$G$2*S921, Q921*S921)), 0))</f>
        <v>0</v>
      </c>
      <c r="U921" s="133" t="str">
        <f t="shared" si="291"/>
        <v xml:space="preserve"> </v>
      </c>
      <c r="V921" s="134" t="str">
        <f>IFERROR(IF(O921="%10 sınırı aşılmıştır.",L921-T921,IFERROR(IF(F921="",IF(S921=1,0,IF(L921-S921=0,"",L921-S921)),IF(Veriler!M921="",L921,IF(L921*Veriler!M921=0,"",L921*Veriler!M921))),L921)),0)</f>
        <v/>
      </c>
      <c r="W921" s="146"/>
      <c r="X921" s="146"/>
      <c r="Y921" s="146"/>
    </row>
    <row r="922" spans="1:25" s="99" customFormat="1" ht="54.75" customHeight="1" x14ac:dyDescent="0.25">
      <c r="A922" s="96">
        <f t="shared" si="292"/>
        <v>678</v>
      </c>
      <c r="B922" s="175"/>
      <c r="C922" s="176"/>
      <c r="D922" s="113"/>
      <c r="E922" s="115"/>
      <c r="F922" s="174"/>
      <c r="G922" s="114" t="str">
        <f t="shared" si="287"/>
        <v/>
      </c>
      <c r="H922" s="115"/>
      <c r="I922" s="115"/>
      <c r="J922" s="115"/>
      <c r="K922" s="115"/>
      <c r="L922" s="133" t="str">
        <f t="shared" si="288"/>
        <v/>
      </c>
      <c r="M922" s="116" t="str">
        <f>IF(L922="", "", L922/Veriler!$X$1)</f>
        <v/>
      </c>
      <c r="N922" s="116" t="str">
        <f>IF(F922&lt;&gt;"", "İthal Girdi", IF(Veriler!T922="", "", IF(Veriler!S922="H", "%0,5 üzerindedir", IF(Veriler!T922&gt;0.1, "%10 sınırı aşılmıştır.", "Uygun"))))</f>
        <v>%0,5 üzerindedir</v>
      </c>
      <c r="O922" s="116" t="str">
        <f t="shared" si="289"/>
        <v xml:space="preserve"> </v>
      </c>
      <c r="P922" s="117"/>
      <c r="Q922" s="118"/>
      <c r="R922" s="119" t="str">
        <f t="shared" si="290"/>
        <v/>
      </c>
      <c r="S922" s="133">
        <f>IFERROR(IF(M922&lt;=0.005,IF(F922="",L922,0),IF(F922&lt;&gt;"",0,IF(P922="",0,IF(P922="H",0,IF(Q922&lt;Veriler!$G$2,L922*Veriler!$G$2,L922*Q922)))))," ")</f>
        <v>0</v>
      </c>
      <c r="T922" s="133">
        <f>IF(Veriler!T922&lt;=0.1, S922, IF(AND(Veriler!T922&gt;0.1, F922="", P922="E"), IF(Q922&gt;Veriler!$G$2, Q922*S922, IF(Q922&lt;Veriler!$G$2, Veriler!$G$2*S922, Q922*S922)), 0))</f>
        <v>0</v>
      </c>
      <c r="U922" s="133" t="str">
        <f t="shared" si="291"/>
        <v xml:space="preserve"> </v>
      </c>
      <c r="V922" s="134" t="str">
        <f>IFERROR(IF(O922="%10 sınırı aşılmıştır.",L922-T922,IFERROR(IF(F922="",IF(S922=1,0,IF(L922-S922=0,"",L922-S922)),IF(Veriler!M922="",L922,IF(L922*Veriler!M922=0,"",L922*Veriler!M922))),L922)),0)</f>
        <v/>
      </c>
      <c r="W922" s="146"/>
      <c r="X922" s="146"/>
      <c r="Y922" s="146"/>
    </row>
    <row r="923" spans="1:25" s="99" customFormat="1" ht="54.75" customHeight="1" x14ac:dyDescent="0.25">
      <c r="A923" s="96">
        <f t="shared" si="292"/>
        <v>679</v>
      </c>
      <c r="B923" s="175"/>
      <c r="C923" s="176"/>
      <c r="D923" s="113"/>
      <c r="E923" s="115"/>
      <c r="F923" s="174"/>
      <c r="G923" s="114" t="str">
        <f t="shared" si="287"/>
        <v/>
      </c>
      <c r="H923" s="115"/>
      <c r="I923" s="115"/>
      <c r="J923" s="115"/>
      <c r="K923" s="115"/>
      <c r="L923" s="133" t="str">
        <f t="shared" si="288"/>
        <v/>
      </c>
      <c r="M923" s="116" t="str">
        <f>IF(L923="", "", L923/Veriler!$X$1)</f>
        <v/>
      </c>
      <c r="N923" s="116" t="str">
        <f>IF(F923&lt;&gt;"", "İthal Girdi", IF(Veriler!T923="", "", IF(Veriler!S923="H", "%0,5 üzerindedir", IF(Veriler!T923&gt;0.1, "%10 sınırı aşılmıştır.", "Uygun"))))</f>
        <v>%0,5 üzerindedir</v>
      </c>
      <c r="O923" s="116" t="str">
        <f t="shared" si="289"/>
        <v xml:space="preserve"> </v>
      </c>
      <c r="P923" s="117"/>
      <c r="Q923" s="118"/>
      <c r="R923" s="119" t="str">
        <f t="shared" si="290"/>
        <v/>
      </c>
      <c r="S923" s="133">
        <f>IFERROR(IF(M923&lt;=0.005,IF(F923="",L923,0),IF(F923&lt;&gt;"",0,IF(P923="",0,IF(P923="H",0,IF(Q923&lt;Veriler!$G$2,L923*Veriler!$G$2,L923*Q923)))))," ")</f>
        <v>0</v>
      </c>
      <c r="T923" s="133">
        <f>IF(Veriler!T923&lt;=0.1, S923, IF(AND(Veriler!T923&gt;0.1, F923="", P923="E"), IF(Q923&gt;Veriler!$G$2, Q923*S923, IF(Q923&lt;Veriler!$G$2, Veriler!$G$2*S923, Q923*S923)), 0))</f>
        <v>0</v>
      </c>
      <c r="U923" s="133" t="str">
        <f t="shared" si="291"/>
        <v xml:space="preserve"> </v>
      </c>
      <c r="V923" s="134" t="str">
        <f>IFERROR(IF(O923="%10 sınırı aşılmıştır.",L923-T923,IFERROR(IF(F923="",IF(S923=1,0,IF(L923-S923=0,"",L923-S923)),IF(Veriler!M923="",L923,IF(L923*Veriler!M923=0,"",L923*Veriler!M923))),L923)),0)</f>
        <v/>
      </c>
      <c r="W923" s="146"/>
      <c r="X923" s="146"/>
      <c r="Y923" s="146"/>
    </row>
    <row r="924" spans="1:25" s="99" customFormat="1" ht="54.75" customHeight="1" x14ac:dyDescent="0.25">
      <c r="A924" s="96">
        <f t="shared" si="292"/>
        <v>680</v>
      </c>
      <c r="B924" s="175"/>
      <c r="C924" s="176"/>
      <c r="D924" s="113"/>
      <c r="E924" s="115"/>
      <c r="F924" s="174"/>
      <c r="G924" s="114" t="str">
        <f t="shared" si="287"/>
        <v/>
      </c>
      <c r="H924" s="115"/>
      <c r="I924" s="115"/>
      <c r="J924" s="115"/>
      <c r="K924" s="115"/>
      <c r="L924" s="133" t="str">
        <f t="shared" si="288"/>
        <v/>
      </c>
      <c r="M924" s="116" t="str">
        <f>IF(L924="", "", L924/Veriler!$X$1)</f>
        <v/>
      </c>
      <c r="N924" s="116" t="str">
        <f>IF(F924&lt;&gt;"", "İthal Girdi", IF(Veriler!T924="", "", IF(Veriler!S924="H", "%0,5 üzerindedir", IF(Veriler!T924&gt;0.1, "%10 sınırı aşılmıştır.", "Uygun"))))</f>
        <v>%0,5 üzerindedir</v>
      </c>
      <c r="O924" s="116" t="str">
        <f t="shared" si="289"/>
        <v xml:space="preserve"> </v>
      </c>
      <c r="P924" s="117"/>
      <c r="Q924" s="118"/>
      <c r="R924" s="119" t="str">
        <f t="shared" si="290"/>
        <v/>
      </c>
      <c r="S924" s="133">
        <f>IFERROR(IF(M924&lt;=0.005,IF(F924="",L924,0),IF(F924&lt;&gt;"",0,IF(P924="",0,IF(P924="H",0,IF(Q924&lt;Veriler!$G$2,L924*Veriler!$G$2,L924*Q924)))))," ")</f>
        <v>0</v>
      </c>
      <c r="T924" s="133">
        <f>IF(Veriler!T924&lt;=0.1, S924, IF(AND(Veriler!T924&gt;0.1, F924="", P924="E"), IF(Q924&gt;Veriler!$G$2, Q924*S924, IF(Q924&lt;Veriler!$G$2, Veriler!$G$2*S924, Q924*S924)), 0))</f>
        <v>0</v>
      </c>
      <c r="U924" s="133" t="str">
        <f t="shared" si="291"/>
        <v xml:space="preserve"> </v>
      </c>
      <c r="V924" s="134" t="str">
        <f>IFERROR(IF(O924="%10 sınırı aşılmıştır.",L924-T924,IFERROR(IF(F924="",IF(S924=1,0,IF(L924-S924=0,"",L924-S924)),IF(Veriler!M924="",L924,IF(L924*Veriler!M924=0,"",L924*Veriler!M924))),L924)),0)</f>
        <v/>
      </c>
      <c r="W924" s="146"/>
      <c r="X924" s="146"/>
      <c r="Y924" s="146"/>
    </row>
    <row r="925" spans="1:25" s="99" customFormat="1" ht="54.75" customHeight="1" x14ac:dyDescent="0.25">
      <c r="A925" s="96">
        <f t="shared" si="292"/>
        <v>681</v>
      </c>
      <c r="B925" s="175"/>
      <c r="C925" s="176"/>
      <c r="D925" s="113"/>
      <c r="E925" s="115"/>
      <c r="F925" s="174"/>
      <c r="G925" s="114" t="str">
        <f t="shared" si="287"/>
        <v/>
      </c>
      <c r="H925" s="115"/>
      <c r="I925" s="115"/>
      <c r="J925" s="115"/>
      <c r="K925" s="115"/>
      <c r="L925" s="133" t="str">
        <f t="shared" si="288"/>
        <v/>
      </c>
      <c r="M925" s="116" t="str">
        <f>IF(L925="", "", L925/Veriler!$X$1)</f>
        <v/>
      </c>
      <c r="N925" s="116" t="str">
        <f>IF(F925&lt;&gt;"", "İthal Girdi", IF(Veriler!T925="", "", IF(Veriler!S925="H", "%0,5 üzerindedir", IF(Veriler!T925&gt;0.1, "%10 sınırı aşılmıştır.", "Uygun"))))</f>
        <v>%0,5 üzerindedir</v>
      </c>
      <c r="O925" s="116" t="str">
        <f t="shared" si="289"/>
        <v xml:space="preserve"> </v>
      </c>
      <c r="P925" s="117"/>
      <c r="Q925" s="118"/>
      <c r="R925" s="119" t="str">
        <f t="shared" si="290"/>
        <v/>
      </c>
      <c r="S925" s="133">
        <f>IFERROR(IF(M925&lt;=0.005,IF(F925="",L925,0),IF(F925&lt;&gt;"",0,IF(P925="",0,IF(P925="H",0,IF(Q925&lt;Veriler!$G$2,L925*Veriler!$G$2,L925*Q925)))))," ")</f>
        <v>0</v>
      </c>
      <c r="T925" s="133">
        <f>IF(Veriler!T925&lt;=0.1, S925, IF(AND(Veriler!T925&gt;0.1, F925="", P925="E"), IF(Q925&gt;Veriler!$G$2, Q925*S925, IF(Q925&lt;Veriler!$G$2, Veriler!$G$2*S925, Q925*S925)), 0))</f>
        <v>0</v>
      </c>
      <c r="U925" s="133" t="str">
        <f t="shared" si="291"/>
        <v xml:space="preserve"> </v>
      </c>
      <c r="V925" s="134" t="str">
        <f>IFERROR(IF(O925="%10 sınırı aşılmıştır.",L925-T925,IFERROR(IF(F925="",IF(S925=1,0,IF(L925-S925=0,"",L925-S925)),IF(Veriler!M925="",L925,IF(L925*Veriler!M925=0,"",L925*Veriler!M925))),L925)),0)</f>
        <v/>
      </c>
      <c r="W925" s="146"/>
      <c r="X925" s="146"/>
      <c r="Y925" s="146"/>
    </row>
    <row r="926" spans="1:25" s="99" customFormat="1" ht="54.75" customHeight="1" x14ac:dyDescent="0.25">
      <c r="A926" s="96">
        <f t="shared" si="292"/>
        <v>682</v>
      </c>
      <c r="B926" s="175"/>
      <c r="C926" s="176"/>
      <c r="D926" s="113"/>
      <c r="E926" s="115"/>
      <c r="F926" s="174"/>
      <c r="G926" s="114" t="str">
        <f t="shared" si="287"/>
        <v/>
      </c>
      <c r="H926" s="115"/>
      <c r="I926" s="115"/>
      <c r="J926" s="115"/>
      <c r="K926" s="115"/>
      <c r="L926" s="133" t="str">
        <f t="shared" si="288"/>
        <v/>
      </c>
      <c r="M926" s="116" t="str">
        <f>IF(L926="", "", L926/Veriler!$X$1)</f>
        <v/>
      </c>
      <c r="N926" s="116" t="str">
        <f>IF(F926&lt;&gt;"", "İthal Girdi", IF(Veriler!T926="", "", IF(Veriler!S926="H", "%0,5 üzerindedir", IF(Veriler!T926&gt;0.1, "%10 sınırı aşılmıştır.", "Uygun"))))</f>
        <v>%0,5 üzerindedir</v>
      </c>
      <c r="O926" s="116" t="str">
        <f t="shared" si="289"/>
        <v xml:space="preserve"> </v>
      </c>
      <c r="P926" s="117"/>
      <c r="Q926" s="118"/>
      <c r="R926" s="119" t="str">
        <f t="shared" si="290"/>
        <v/>
      </c>
      <c r="S926" s="133">
        <f>IFERROR(IF(M926&lt;=0.005,IF(F926="",L926,0),IF(F926&lt;&gt;"",0,IF(P926="",0,IF(P926="H",0,IF(Q926&lt;Veriler!$G$2,L926*Veriler!$G$2,L926*Q926)))))," ")</f>
        <v>0</v>
      </c>
      <c r="T926" s="133">
        <f>IF(Veriler!T926&lt;=0.1, S926, IF(AND(Veriler!T926&gt;0.1, F926="", P926="E"), IF(Q926&gt;Veriler!$G$2, Q926*S926, IF(Q926&lt;Veriler!$G$2, Veriler!$G$2*S926, Q926*S926)), 0))</f>
        <v>0</v>
      </c>
      <c r="U926" s="133" t="str">
        <f t="shared" si="291"/>
        <v xml:space="preserve"> </v>
      </c>
      <c r="V926" s="134" t="str">
        <f>IFERROR(IF(O926="%10 sınırı aşılmıştır.",L926-T926,IFERROR(IF(F926="",IF(S926=1,0,IF(L926-S926=0,"",L926-S926)),IF(Veriler!M926="",L926,IF(L926*Veriler!M926=0,"",L926*Veriler!M926))),L926)),0)</f>
        <v/>
      </c>
      <c r="W926" s="146"/>
      <c r="X926" s="146"/>
      <c r="Y926" s="146"/>
    </row>
    <row r="927" spans="1:25" s="99" customFormat="1" ht="54.75" customHeight="1" x14ac:dyDescent="0.25">
      <c r="A927" s="96">
        <f t="shared" si="292"/>
        <v>683</v>
      </c>
      <c r="B927" s="175"/>
      <c r="C927" s="176"/>
      <c r="D927" s="113"/>
      <c r="E927" s="115"/>
      <c r="F927" s="174"/>
      <c r="G927" s="114" t="str">
        <f t="shared" si="287"/>
        <v/>
      </c>
      <c r="H927" s="115"/>
      <c r="I927" s="115"/>
      <c r="J927" s="115"/>
      <c r="K927" s="115"/>
      <c r="L927" s="133" t="str">
        <f t="shared" si="288"/>
        <v/>
      </c>
      <c r="M927" s="116" t="str">
        <f>IF(L927="", "", L927/Veriler!$X$1)</f>
        <v/>
      </c>
      <c r="N927" s="116" t="str">
        <f>IF(F927&lt;&gt;"", "İthal Girdi", IF(Veriler!T927="", "", IF(Veriler!S927="H", "%0,5 üzerindedir", IF(Veriler!T927&gt;0.1, "%10 sınırı aşılmıştır.", "Uygun"))))</f>
        <v>%0,5 üzerindedir</v>
      </c>
      <c r="O927" s="116" t="str">
        <f t="shared" si="289"/>
        <v xml:space="preserve"> </v>
      </c>
      <c r="P927" s="117"/>
      <c r="Q927" s="118"/>
      <c r="R927" s="119" t="str">
        <f t="shared" si="290"/>
        <v/>
      </c>
      <c r="S927" s="133">
        <f>IFERROR(IF(M927&lt;=0.005,IF(F927="",L927,0),IF(F927&lt;&gt;"",0,IF(P927="",0,IF(P927="H",0,IF(Q927&lt;Veriler!$G$2,L927*Veriler!$G$2,L927*Q927)))))," ")</f>
        <v>0</v>
      </c>
      <c r="T927" s="133">
        <f>IF(Veriler!T927&lt;=0.1, S927, IF(AND(Veriler!T927&gt;0.1, F927="", P927="E"), IF(Q927&gt;Veriler!$G$2, Q927*S927, IF(Q927&lt;Veriler!$G$2, Veriler!$G$2*S927, Q927*S927)), 0))</f>
        <v>0</v>
      </c>
      <c r="U927" s="133" t="str">
        <f t="shared" si="291"/>
        <v xml:space="preserve"> </v>
      </c>
      <c r="V927" s="134" t="str">
        <f>IFERROR(IF(O927="%10 sınırı aşılmıştır.",L927-T927,IFERROR(IF(F927="",IF(S927=1,0,IF(L927-S927=0,"",L927-S927)),IF(Veriler!M927="",L927,IF(L927*Veriler!M927=0,"",L927*Veriler!M927))),L927)),0)</f>
        <v/>
      </c>
      <c r="W927" s="146"/>
      <c r="X927" s="146"/>
      <c r="Y927" s="146"/>
    </row>
    <row r="928" spans="1:25" s="99" customFormat="1" ht="54.75" customHeight="1" x14ac:dyDescent="0.25">
      <c r="A928" s="96">
        <f t="shared" si="292"/>
        <v>684</v>
      </c>
      <c r="B928" s="175"/>
      <c r="C928" s="176"/>
      <c r="D928" s="113"/>
      <c r="E928" s="115"/>
      <c r="F928" s="174"/>
      <c r="G928" s="114" t="str">
        <f t="shared" si="287"/>
        <v/>
      </c>
      <c r="H928" s="115"/>
      <c r="I928" s="115"/>
      <c r="J928" s="115"/>
      <c r="K928" s="115"/>
      <c r="L928" s="133" t="str">
        <f t="shared" si="288"/>
        <v/>
      </c>
      <c r="M928" s="116" t="str">
        <f>IF(L928="", "", L928/Veriler!$X$1)</f>
        <v/>
      </c>
      <c r="N928" s="116" t="str">
        <f>IF(F928&lt;&gt;"", "İthal Girdi", IF(Veriler!T928="", "", IF(Veriler!S928="H", "%0,5 üzerindedir", IF(Veriler!T928&gt;0.1, "%10 sınırı aşılmıştır.", "Uygun"))))</f>
        <v>%0,5 üzerindedir</v>
      </c>
      <c r="O928" s="116" t="str">
        <f t="shared" si="289"/>
        <v xml:space="preserve"> </v>
      </c>
      <c r="P928" s="117"/>
      <c r="Q928" s="118"/>
      <c r="R928" s="119" t="str">
        <f t="shared" si="290"/>
        <v/>
      </c>
      <c r="S928" s="133">
        <f>IFERROR(IF(M928&lt;=0.005,IF(F928="",L928,0),IF(F928&lt;&gt;"",0,IF(P928="",0,IF(P928="H",0,IF(Q928&lt;Veriler!$G$2,L928*Veriler!$G$2,L928*Q928)))))," ")</f>
        <v>0</v>
      </c>
      <c r="T928" s="133">
        <f>IF(Veriler!T928&lt;=0.1, S928, IF(AND(Veriler!T928&gt;0.1, F928="", P928="E"), IF(Q928&gt;Veriler!$G$2, Q928*S928, IF(Q928&lt;Veriler!$G$2, Veriler!$G$2*S928, Q928*S928)), 0))</f>
        <v>0</v>
      </c>
      <c r="U928" s="133" t="str">
        <f t="shared" si="291"/>
        <v xml:space="preserve"> </v>
      </c>
      <c r="V928" s="134" t="str">
        <f>IFERROR(IF(O928="%10 sınırı aşılmıştır.",L928-T928,IFERROR(IF(F928="",IF(S928=1,0,IF(L928-S928=0,"",L928-S928)),IF(Veriler!M928="",L928,IF(L928*Veriler!M928=0,"",L928*Veriler!M928))),L928)),0)</f>
        <v/>
      </c>
      <c r="W928" s="146"/>
      <c r="X928" s="146"/>
      <c r="Y928" s="146"/>
    </row>
    <row r="929" spans="1:25" s="99" customFormat="1" ht="54.75" customHeight="1" x14ac:dyDescent="0.25">
      <c r="A929" s="96">
        <f t="shared" si="292"/>
        <v>685</v>
      </c>
      <c r="B929" s="175"/>
      <c r="C929" s="176"/>
      <c r="D929" s="113"/>
      <c r="E929" s="115"/>
      <c r="F929" s="174"/>
      <c r="G929" s="114" t="str">
        <f t="shared" si="287"/>
        <v/>
      </c>
      <c r="H929" s="115"/>
      <c r="I929" s="115"/>
      <c r="J929" s="115"/>
      <c r="K929" s="115"/>
      <c r="L929" s="133" t="str">
        <f t="shared" si="288"/>
        <v/>
      </c>
      <c r="M929" s="116" t="str">
        <f>IF(L929="", "", L929/Veriler!$X$1)</f>
        <v/>
      </c>
      <c r="N929" s="116" t="str">
        <f>IF(F929&lt;&gt;"", "İthal Girdi", IF(Veriler!T929="", "", IF(Veriler!S929="H", "%0,5 üzerindedir", IF(Veriler!T929&gt;0.1, "%10 sınırı aşılmıştır.", "Uygun"))))</f>
        <v>%0,5 üzerindedir</v>
      </c>
      <c r="O929" s="116" t="str">
        <f t="shared" si="289"/>
        <v xml:space="preserve"> </v>
      </c>
      <c r="P929" s="117"/>
      <c r="Q929" s="118"/>
      <c r="R929" s="119" t="str">
        <f t="shared" si="290"/>
        <v/>
      </c>
      <c r="S929" s="133">
        <f>IFERROR(IF(M929&lt;=0.005,IF(F929="",L929,0),IF(F929&lt;&gt;"",0,IF(P929="",0,IF(P929="H",0,IF(Q929&lt;Veriler!$G$2,L929*Veriler!$G$2,L929*Q929)))))," ")</f>
        <v>0</v>
      </c>
      <c r="T929" s="133">
        <f>IF(Veriler!T929&lt;=0.1, S929, IF(AND(Veriler!T929&gt;0.1, F929="", P929="E"), IF(Q929&gt;Veriler!$G$2, Q929*S929, IF(Q929&lt;Veriler!$G$2, Veriler!$G$2*S929, Q929*S929)), 0))</f>
        <v>0</v>
      </c>
      <c r="U929" s="133" t="str">
        <f t="shared" si="291"/>
        <v xml:space="preserve"> </v>
      </c>
      <c r="V929" s="134" t="str">
        <f>IFERROR(IF(O929="%10 sınırı aşılmıştır.",L929-T929,IFERROR(IF(F929="",IF(S929=1,0,IF(L929-S929=0,"",L929-S929)),IF(Veriler!M929="",L929,IF(L929*Veriler!M929=0,"",L929*Veriler!M929))),L929)),0)</f>
        <v/>
      </c>
      <c r="W929" s="146"/>
      <c r="X929" s="146"/>
      <c r="Y929" s="146"/>
    </row>
    <row r="930" spans="1:25" s="99" customFormat="1" ht="54.75" customHeight="1" x14ac:dyDescent="0.25">
      <c r="A930" s="96">
        <f t="shared" si="292"/>
        <v>686</v>
      </c>
      <c r="B930" s="175"/>
      <c r="C930" s="176"/>
      <c r="D930" s="113"/>
      <c r="E930" s="115"/>
      <c r="F930" s="174"/>
      <c r="G930" s="114" t="str">
        <f t="shared" si="287"/>
        <v/>
      </c>
      <c r="H930" s="115"/>
      <c r="I930" s="115"/>
      <c r="J930" s="115"/>
      <c r="K930" s="115"/>
      <c r="L930" s="133" t="str">
        <f t="shared" si="288"/>
        <v/>
      </c>
      <c r="M930" s="116" t="str">
        <f>IF(L930="", "", L930/Veriler!$X$1)</f>
        <v/>
      </c>
      <c r="N930" s="116" t="str">
        <f>IF(F930&lt;&gt;"", "İthal Girdi", IF(Veriler!T930="", "", IF(Veriler!S930="H", "%0,5 üzerindedir", IF(Veriler!T930&gt;0.1, "%10 sınırı aşılmıştır.", "Uygun"))))</f>
        <v>%0,5 üzerindedir</v>
      </c>
      <c r="O930" s="116" t="str">
        <f t="shared" si="289"/>
        <v xml:space="preserve"> </v>
      </c>
      <c r="P930" s="117"/>
      <c r="Q930" s="118"/>
      <c r="R930" s="119" t="str">
        <f t="shared" si="290"/>
        <v/>
      </c>
      <c r="S930" s="133">
        <f>IFERROR(IF(M930&lt;=0.005,IF(F930="",L930,0),IF(F930&lt;&gt;"",0,IF(P930="",0,IF(P930="H",0,IF(Q930&lt;Veriler!$G$2,L930*Veriler!$G$2,L930*Q930)))))," ")</f>
        <v>0</v>
      </c>
      <c r="T930" s="133">
        <f>IF(Veriler!T930&lt;=0.1, S930, IF(AND(Veriler!T930&gt;0.1, F930="", P930="E"), IF(Q930&gt;Veriler!$G$2, Q930*S930, IF(Q930&lt;Veriler!$G$2, Veriler!$G$2*S930, Q930*S930)), 0))</f>
        <v>0</v>
      </c>
      <c r="U930" s="133" t="str">
        <f t="shared" si="291"/>
        <v xml:space="preserve"> </v>
      </c>
      <c r="V930" s="134" t="str">
        <f>IFERROR(IF(O930="%10 sınırı aşılmıştır.",L930-T930,IFERROR(IF(F930="",IF(S930=1,0,IF(L930-S930=0,"",L930-S930)),IF(Veriler!M930="",L930,IF(L930*Veriler!M930=0,"",L930*Veriler!M930))),L930)),0)</f>
        <v/>
      </c>
      <c r="W930" s="146"/>
      <c r="X930" s="146"/>
      <c r="Y930" s="146"/>
    </row>
    <row r="931" spans="1:25" s="99" customFormat="1" ht="36" hidden="1" customHeight="1" x14ac:dyDescent="0.25">
      <c r="A931" s="101"/>
      <c r="B931" s="191" t="s">
        <v>16</v>
      </c>
      <c r="C931" s="176"/>
      <c r="D931" s="120"/>
      <c r="E931" s="171"/>
      <c r="F931" s="172"/>
      <c r="G931" s="121"/>
      <c r="H931" s="115"/>
      <c r="I931" s="115"/>
      <c r="J931" s="115"/>
      <c r="K931" s="115"/>
      <c r="L931" s="121"/>
      <c r="M931" s="121"/>
      <c r="N931" s="121"/>
      <c r="O931" s="121"/>
      <c r="P931" s="120"/>
      <c r="Q931" s="120"/>
      <c r="R931" s="183"/>
      <c r="S931" s="184"/>
      <c r="T931" s="121"/>
      <c r="U931" s="121"/>
      <c r="V931" s="121"/>
      <c r="W931" s="146"/>
      <c r="X931" s="146"/>
      <c r="Y931" s="146"/>
    </row>
    <row r="932" spans="1:25" s="99" customFormat="1" ht="54.75" customHeight="1" x14ac:dyDescent="0.25">
      <c r="A932" s="96">
        <f>A930+1</f>
        <v>687</v>
      </c>
      <c r="B932" s="175"/>
      <c r="C932" s="176"/>
      <c r="D932" s="113"/>
      <c r="E932" s="115"/>
      <c r="F932" s="174"/>
      <c r="G932" s="114" t="str">
        <f t="shared" ref="G932:G945" si="293">IF(AND(F932&lt;&gt;"",V932&lt;&gt;"",L932&lt;&gt;0),V932/L932,"")</f>
        <v/>
      </c>
      <c r="H932" s="115"/>
      <c r="I932" s="115"/>
      <c r="J932" s="115"/>
      <c r="K932" s="115"/>
      <c r="L932" s="133" t="str">
        <f t="shared" ref="L932:L945" si="294">IF(AND(H932&lt;&gt;0, J932&lt;&gt;0, K932&lt;&gt;0), H932*J932*K932, "")</f>
        <v/>
      </c>
      <c r="M932" s="116" t="str">
        <f>IF(L932="", "", L932/Veriler!$X$1)</f>
        <v/>
      </c>
      <c r="N932" s="116" t="str">
        <f>IF(F932&lt;&gt;"", "İthal Girdi", IF(Veriler!T932="", "", IF(Veriler!S932="H", "%0,5 üzerindedir", IF(Veriler!T932&gt;0.1, "%10 sınırı aşılmıştır.", "Uygun"))))</f>
        <v>%0,5 üzerindedir</v>
      </c>
      <c r="O932" s="116" t="str">
        <f t="shared" ref="O932:O945" si="295">IF(M932=""," ",N932)</f>
        <v xml:space="preserve"> </v>
      </c>
      <c r="P932" s="117"/>
      <c r="Q932" s="118"/>
      <c r="R932" s="119" t="str">
        <f t="shared" ref="R932:R945" si="296">IFERROR(IF(AND(T932&lt;&gt;"",L932&lt;&gt;"",L932&lt;&gt;0,T932&lt;&gt;0),T932/L932,"")," ")</f>
        <v/>
      </c>
      <c r="S932" s="133">
        <f>IFERROR(IF(M932&lt;=0.005,IF(F932="",L932,0),IF(F932&lt;&gt;"",0,IF(P932="",0,IF(P932="H",0,IF(Q932&lt;Veriler!$G$2,L932*Veriler!$G$2,L932*Q932)))))," ")</f>
        <v>0</v>
      </c>
      <c r="T932" s="133">
        <f>IF(Veriler!T932&lt;=0.1, S932, IF(AND(Veriler!T932&gt;0.1, F932="", P932="E"), IF(Q932&gt;Veriler!$G$2, Q932*S932, IF(Q932&lt;Veriler!$G$2, Veriler!$G$2*S932, Q932*S932)), 0))</f>
        <v>0</v>
      </c>
      <c r="U932" s="133" t="str">
        <f t="shared" ref="U932:U945" si="297">IF(T932=0," ",T932)</f>
        <v xml:space="preserve"> </v>
      </c>
      <c r="V932" s="134" t="str">
        <f>IFERROR(IF(O932="%10 sınırı aşılmıştır.",L932-T932,IFERROR(IF(F932="",IF(S932=1,0,IF(L932-S932=0,"",L932-S932)),IF(Veriler!M932="",L932,IF(L932*Veriler!M932=0,"",L932*Veriler!M932))),L932)),0)</f>
        <v/>
      </c>
      <c r="W932" s="146"/>
      <c r="X932" s="146"/>
      <c r="Y932" s="146"/>
    </row>
    <row r="933" spans="1:25" s="99" customFormat="1" ht="54.75" customHeight="1" x14ac:dyDescent="0.25">
      <c r="A933" s="96">
        <f t="shared" ref="A933:A945" si="298">A932+1</f>
        <v>688</v>
      </c>
      <c r="B933" s="175"/>
      <c r="C933" s="176"/>
      <c r="D933" s="113"/>
      <c r="E933" s="115"/>
      <c r="F933" s="174"/>
      <c r="G933" s="114" t="str">
        <f t="shared" si="293"/>
        <v/>
      </c>
      <c r="H933" s="115"/>
      <c r="I933" s="115"/>
      <c r="J933" s="115"/>
      <c r="K933" s="115"/>
      <c r="L933" s="133" t="str">
        <f t="shared" si="294"/>
        <v/>
      </c>
      <c r="M933" s="116" t="str">
        <f>IF(L933="", "", L933/Veriler!$X$1)</f>
        <v/>
      </c>
      <c r="N933" s="116" t="str">
        <f>IF(F933&lt;&gt;"", "İthal Girdi", IF(Veriler!T933="", "", IF(Veriler!S933="H", "%0,5 üzerindedir", IF(Veriler!T933&gt;0.1, "%10 sınırı aşılmıştır.", "Uygun"))))</f>
        <v>%0,5 üzerindedir</v>
      </c>
      <c r="O933" s="116" t="str">
        <f t="shared" si="295"/>
        <v xml:space="preserve"> </v>
      </c>
      <c r="P933" s="117"/>
      <c r="Q933" s="118"/>
      <c r="R933" s="119" t="str">
        <f t="shared" si="296"/>
        <v/>
      </c>
      <c r="S933" s="133">
        <f>IFERROR(IF(M933&lt;=0.005,IF(F933="",L933,0),IF(F933&lt;&gt;"",0,IF(P933="",0,IF(P933="H",0,IF(Q933&lt;Veriler!$G$2,L933*Veriler!$G$2,L933*Q933)))))," ")</f>
        <v>0</v>
      </c>
      <c r="T933" s="133">
        <f>IF(Veriler!T933&lt;=0.1, S933, IF(AND(Veriler!T933&gt;0.1, F933="", P933="E"), IF(Q933&gt;Veriler!$G$2, Q933*S933, IF(Q933&lt;Veriler!$G$2, Veriler!$G$2*S933, Q933*S933)), 0))</f>
        <v>0</v>
      </c>
      <c r="U933" s="133" t="str">
        <f t="shared" si="297"/>
        <v xml:space="preserve"> </v>
      </c>
      <c r="V933" s="134" t="str">
        <f>IFERROR(IF(O933="%10 sınırı aşılmıştır.",L933-T933,IFERROR(IF(F933="",IF(S933=1,0,IF(L933-S933=0,"",L933-S933)),IF(Veriler!M933="",L933,IF(L933*Veriler!M933=0,"",L933*Veriler!M933))),L933)),0)</f>
        <v/>
      </c>
      <c r="W933" s="146"/>
      <c r="X933" s="146"/>
      <c r="Y933" s="146"/>
    </row>
    <row r="934" spans="1:25" s="99" customFormat="1" ht="54.75" customHeight="1" x14ac:dyDescent="0.25">
      <c r="A934" s="96">
        <f t="shared" si="298"/>
        <v>689</v>
      </c>
      <c r="B934" s="175"/>
      <c r="C934" s="176"/>
      <c r="D934" s="113"/>
      <c r="E934" s="115"/>
      <c r="F934" s="174"/>
      <c r="G934" s="114" t="str">
        <f t="shared" si="293"/>
        <v/>
      </c>
      <c r="H934" s="115"/>
      <c r="I934" s="115"/>
      <c r="J934" s="115"/>
      <c r="K934" s="115"/>
      <c r="L934" s="133" t="str">
        <f t="shared" si="294"/>
        <v/>
      </c>
      <c r="M934" s="116" t="str">
        <f>IF(L934="", "", L934/Veriler!$X$1)</f>
        <v/>
      </c>
      <c r="N934" s="116" t="str">
        <f>IF(F934&lt;&gt;"", "İthal Girdi", IF(Veriler!T934="", "", IF(Veriler!S934="H", "%0,5 üzerindedir", IF(Veriler!T934&gt;0.1, "%10 sınırı aşılmıştır.", "Uygun"))))</f>
        <v>%0,5 üzerindedir</v>
      </c>
      <c r="O934" s="116" t="str">
        <f t="shared" si="295"/>
        <v xml:space="preserve"> </v>
      </c>
      <c r="P934" s="117"/>
      <c r="Q934" s="118"/>
      <c r="R934" s="119" t="str">
        <f t="shared" si="296"/>
        <v/>
      </c>
      <c r="S934" s="133">
        <f>IFERROR(IF(M934&lt;=0.005,IF(F934="",L934,0),IF(F934&lt;&gt;"",0,IF(P934="",0,IF(P934="H",0,IF(Q934&lt;Veriler!$G$2,L934*Veriler!$G$2,L934*Q934)))))," ")</f>
        <v>0</v>
      </c>
      <c r="T934" s="133">
        <f>IF(Veriler!T934&lt;=0.1, S934, IF(AND(Veriler!T934&gt;0.1, F934="", P934="E"), IF(Q934&gt;Veriler!$G$2, Q934*S934, IF(Q934&lt;Veriler!$G$2, Veriler!$G$2*S934, Q934*S934)), 0))</f>
        <v>0</v>
      </c>
      <c r="U934" s="133" t="str">
        <f t="shared" si="297"/>
        <v xml:space="preserve"> </v>
      </c>
      <c r="V934" s="134" t="str">
        <f>IFERROR(IF(O934="%10 sınırı aşılmıştır.",L934-T934,IFERROR(IF(F934="",IF(S934=1,0,IF(L934-S934=0,"",L934-S934)),IF(Veriler!M934="",L934,IF(L934*Veriler!M934=0,"",L934*Veriler!M934))),L934)),0)</f>
        <v/>
      </c>
      <c r="W934" s="146"/>
      <c r="X934" s="146"/>
      <c r="Y934" s="146"/>
    </row>
    <row r="935" spans="1:25" s="99" customFormat="1" ht="54.75" customHeight="1" x14ac:dyDescent="0.25">
      <c r="A935" s="96">
        <f t="shared" si="298"/>
        <v>690</v>
      </c>
      <c r="B935" s="175"/>
      <c r="C935" s="176"/>
      <c r="D935" s="113"/>
      <c r="E935" s="115"/>
      <c r="F935" s="174"/>
      <c r="G935" s="114" t="str">
        <f t="shared" si="293"/>
        <v/>
      </c>
      <c r="H935" s="115"/>
      <c r="I935" s="115"/>
      <c r="J935" s="115"/>
      <c r="K935" s="115"/>
      <c r="L935" s="133" t="str">
        <f t="shared" si="294"/>
        <v/>
      </c>
      <c r="M935" s="116" t="str">
        <f>IF(L935="", "", L935/Veriler!$X$1)</f>
        <v/>
      </c>
      <c r="N935" s="116" t="str">
        <f>IF(F935&lt;&gt;"", "İthal Girdi", IF(Veriler!T935="", "", IF(Veriler!S935="H", "%0,5 üzerindedir", IF(Veriler!T935&gt;0.1, "%10 sınırı aşılmıştır.", "Uygun"))))</f>
        <v>%0,5 üzerindedir</v>
      </c>
      <c r="O935" s="116" t="str">
        <f t="shared" si="295"/>
        <v xml:space="preserve"> </v>
      </c>
      <c r="P935" s="117"/>
      <c r="Q935" s="118"/>
      <c r="R935" s="119" t="str">
        <f t="shared" si="296"/>
        <v/>
      </c>
      <c r="S935" s="133">
        <f>IFERROR(IF(M935&lt;=0.005,IF(F935="",L935,0),IF(F935&lt;&gt;"",0,IF(P935="",0,IF(P935="H",0,IF(Q935&lt;Veriler!$G$2,L935*Veriler!$G$2,L935*Q935)))))," ")</f>
        <v>0</v>
      </c>
      <c r="T935" s="133">
        <f>IF(Veriler!T935&lt;=0.1, S935, IF(AND(Veriler!T935&gt;0.1, F935="", P935="E"), IF(Q935&gt;Veriler!$G$2, Q935*S935, IF(Q935&lt;Veriler!$G$2, Veriler!$G$2*S935, Q935*S935)), 0))</f>
        <v>0</v>
      </c>
      <c r="U935" s="133" t="str">
        <f t="shared" si="297"/>
        <v xml:space="preserve"> </v>
      </c>
      <c r="V935" s="134" t="str">
        <f>IFERROR(IF(O935="%10 sınırı aşılmıştır.",L935-T935,IFERROR(IF(F935="",IF(S935=1,0,IF(L935-S935=0,"",L935-S935)),IF(Veriler!M935="",L935,IF(L935*Veriler!M935=0,"",L935*Veriler!M935))),L935)),0)</f>
        <v/>
      </c>
      <c r="W935" s="146"/>
      <c r="X935" s="146"/>
      <c r="Y935" s="146"/>
    </row>
    <row r="936" spans="1:25" s="99" customFormat="1" ht="54.75" customHeight="1" x14ac:dyDescent="0.25">
      <c r="A936" s="96">
        <f t="shared" si="298"/>
        <v>691</v>
      </c>
      <c r="B936" s="175"/>
      <c r="C936" s="176"/>
      <c r="D936" s="113"/>
      <c r="E936" s="115"/>
      <c r="F936" s="174"/>
      <c r="G936" s="114" t="str">
        <f t="shared" si="293"/>
        <v/>
      </c>
      <c r="H936" s="115"/>
      <c r="I936" s="115"/>
      <c r="J936" s="115"/>
      <c r="K936" s="115"/>
      <c r="L936" s="133" t="str">
        <f t="shared" si="294"/>
        <v/>
      </c>
      <c r="M936" s="116" t="str">
        <f>IF(L936="", "", L936/Veriler!$X$1)</f>
        <v/>
      </c>
      <c r="N936" s="116" t="str">
        <f>IF(F936&lt;&gt;"", "İthal Girdi", IF(Veriler!T936="", "", IF(Veriler!S936="H", "%0,5 üzerindedir", IF(Veriler!T936&gt;0.1, "%10 sınırı aşılmıştır.", "Uygun"))))</f>
        <v>%0,5 üzerindedir</v>
      </c>
      <c r="O936" s="116" t="str">
        <f t="shared" si="295"/>
        <v xml:space="preserve"> </v>
      </c>
      <c r="P936" s="117"/>
      <c r="Q936" s="118"/>
      <c r="R936" s="119" t="str">
        <f t="shared" si="296"/>
        <v/>
      </c>
      <c r="S936" s="133">
        <f>IFERROR(IF(M936&lt;=0.005,IF(F936="",L936,0),IF(F936&lt;&gt;"",0,IF(P936="",0,IF(P936="H",0,IF(Q936&lt;Veriler!$G$2,L936*Veriler!$G$2,L936*Q936)))))," ")</f>
        <v>0</v>
      </c>
      <c r="T936" s="133">
        <f>IF(Veriler!T936&lt;=0.1, S936, IF(AND(Veriler!T936&gt;0.1, F936="", P936="E"), IF(Q936&gt;Veriler!$G$2, Q936*S936, IF(Q936&lt;Veriler!$G$2, Veriler!$G$2*S936, Q936*S936)), 0))</f>
        <v>0</v>
      </c>
      <c r="U936" s="133" t="str">
        <f t="shared" si="297"/>
        <v xml:space="preserve"> </v>
      </c>
      <c r="V936" s="134" t="str">
        <f>IFERROR(IF(O936="%10 sınırı aşılmıştır.",L936-T936,IFERROR(IF(F936="",IF(S936=1,0,IF(L936-S936=0,"",L936-S936)),IF(Veriler!M936="",L936,IF(L936*Veriler!M936=0,"",L936*Veriler!M936))),L936)),0)</f>
        <v/>
      </c>
      <c r="W936" s="146"/>
      <c r="X936" s="146"/>
      <c r="Y936" s="146"/>
    </row>
    <row r="937" spans="1:25" s="99" customFormat="1" ht="54.75" customHeight="1" x14ac:dyDescent="0.25">
      <c r="A937" s="96">
        <f t="shared" si="298"/>
        <v>692</v>
      </c>
      <c r="B937" s="175"/>
      <c r="C937" s="176"/>
      <c r="D937" s="113"/>
      <c r="E937" s="115"/>
      <c r="F937" s="174"/>
      <c r="G937" s="114" t="str">
        <f t="shared" si="293"/>
        <v/>
      </c>
      <c r="H937" s="115"/>
      <c r="I937" s="115"/>
      <c r="J937" s="115"/>
      <c r="K937" s="115"/>
      <c r="L937" s="133" t="str">
        <f t="shared" si="294"/>
        <v/>
      </c>
      <c r="M937" s="116" t="str">
        <f>IF(L937="", "", L937/Veriler!$X$1)</f>
        <v/>
      </c>
      <c r="N937" s="116" t="str">
        <f>IF(F937&lt;&gt;"", "İthal Girdi", IF(Veriler!T937="", "", IF(Veriler!S937="H", "%0,5 üzerindedir", IF(Veriler!T937&gt;0.1, "%10 sınırı aşılmıştır.", "Uygun"))))</f>
        <v>%0,5 üzerindedir</v>
      </c>
      <c r="O937" s="116" t="str">
        <f t="shared" si="295"/>
        <v xml:space="preserve"> </v>
      </c>
      <c r="P937" s="117"/>
      <c r="Q937" s="118"/>
      <c r="R937" s="119" t="str">
        <f t="shared" si="296"/>
        <v/>
      </c>
      <c r="S937" s="133">
        <f>IFERROR(IF(M937&lt;=0.005,IF(F937="",L937,0),IF(F937&lt;&gt;"",0,IF(P937="",0,IF(P937="H",0,IF(Q937&lt;Veriler!$G$2,L937*Veriler!$G$2,L937*Q937)))))," ")</f>
        <v>0</v>
      </c>
      <c r="T937" s="133">
        <f>IF(Veriler!T937&lt;=0.1, S937, IF(AND(Veriler!T937&gt;0.1, F937="", P937="E"), IF(Q937&gt;Veriler!$G$2, Q937*S937, IF(Q937&lt;Veriler!$G$2, Veriler!$G$2*S937, Q937*S937)), 0))</f>
        <v>0</v>
      </c>
      <c r="U937" s="133" t="str">
        <f t="shared" si="297"/>
        <v xml:space="preserve"> </v>
      </c>
      <c r="V937" s="134" t="str">
        <f>IFERROR(IF(O937="%10 sınırı aşılmıştır.",L937-T937,IFERROR(IF(F937="",IF(S937=1,0,IF(L937-S937=0,"",L937-S937)),IF(Veriler!M937="",L937,IF(L937*Veriler!M937=0,"",L937*Veriler!M937))),L937)),0)</f>
        <v/>
      </c>
      <c r="W937" s="146"/>
      <c r="X937" s="146"/>
      <c r="Y937" s="146"/>
    </row>
    <row r="938" spans="1:25" s="99" customFormat="1" ht="54.75" customHeight="1" x14ac:dyDescent="0.25">
      <c r="A938" s="96">
        <f t="shared" si="298"/>
        <v>693</v>
      </c>
      <c r="B938" s="175"/>
      <c r="C938" s="176"/>
      <c r="D938" s="113"/>
      <c r="E938" s="115"/>
      <c r="F938" s="174"/>
      <c r="G938" s="114" t="str">
        <f t="shared" si="293"/>
        <v/>
      </c>
      <c r="H938" s="115"/>
      <c r="I938" s="115"/>
      <c r="J938" s="115"/>
      <c r="K938" s="115"/>
      <c r="L938" s="133" t="str">
        <f t="shared" si="294"/>
        <v/>
      </c>
      <c r="M938" s="116" t="str">
        <f>IF(L938="", "", L938/Veriler!$X$1)</f>
        <v/>
      </c>
      <c r="N938" s="116" t="str">
        <f>IF(F938&lt;&gt;"", "İthal Girdi", IF(Veriler!T938="", "", IF(Veriler!S938="H", "%0,5 üzerindedir", IF(Veriler!T938&gt;0.1, "%10 sınırı aşılmıştır.", "Uygun"))))</f>
        <v>%0,5 üzerindedir</v>
      </c>
      <c r="O938" s="116" t="str">
        <f t="shared" si="295"/>
        <v xml:space="preserve"> </v>
      </c>
      <c r="P938" s="117"/>
      <c r="Q938" s="118"/>
      <c r="R938" s="119" t="str">
        <f t="shared" si="296"/>
        <v/>
      </c>
      <c r="S938" s="133">
        <f>IFERROR(IF(M938&lt;=0.005,IF(F938="",L938,0),IF(F938&lt;&gt;"",0,IF(P938="",0,IF(P938="H",0,IF(Q938&lt;Veriler!$G$2,L938*Veriler!$G$2,L938*Q938)))))," ")</f>
        <v>0</v>
      </c>
      <c r="T938" s="133">
        <f>IF(Veriler!T938&lt;=0.1, S938, IF(AND(Veriler!T938&gt;0.1, F938="", P938="E"), IF(Q938&gt;Veriler!$G$2, Q938*S938, IF(Q938&lt;Veriler!$G$2, Veriler!$G$2*S938, Q938*S938)), 0))</f>
        <v>0</v>
      </c>
      <c r="U938" s="133" t="str">
        <f t="shared" si="297"/>
        <v xml:space="preserve"> </v>
      </c>
      <c r="V938" s="134" t="str">
        <f>IFERROR(IF(O938="%10 sınırı aşılmıştır.",L938-T938,IFERROR(IF(F938="",IF(S938=1,0,IF(L938-S938=0,"",L938-S938)),IF(Veriler!M938="",L938,IF(L938*Veriler!M938=0,"",L938*Veriler!M938))),L938)),0)</f>
        <v/>
      </c>
      <c r="W938" s="146"/>
      <c r="X938" s="146"/>
      <c r="Y938" s="146"/>
    </row>
    <row r="939" spans="1:25" s="99" customFormat="1" ht="54.75" customHeight="1" x14ac:dyDescent="0.25">
      <c r="A939" s="96">
        <f t="shared" si="298"/>
        <v>694</v>
      </c>
      <c r="B939" s="175"/>
      <c r="C939" s="176"/>
      <c r="D939" s="113"/>
      <c r="E939" s="115"/>
      <c r="F939" s="174"/>
      <c r="G939" s="114" t="str">
        <f t="shared" si="293"/>
        <v/>
      </c>
      <c r="H939" s="115"/>
      <c r="I939" s="115"/>
      <c r="J939" s="115"/>
      <c r="K939" s="115"/>
      <c r="L939" s="133" t="str">
        <f t="shared" si="294"/>
        <v/>
      </c>
      <c r="M939" s="116" t="str">
        <f>IF(L939="", "", L939/Veriler!$X$1)</f>
        <v/>
      </c>
      <c r="N939" s="116" t="str">
        <f>IF(F939&lt;&gt;"", "İthal Girdi", IF(Veriler!T939="", "", IF(Veriler!S939="H", "%0,5 üzerindedir", IF(Veriler!T939&gt;0.1, "%10 sınırı aşılmıştır.", "Uygun"))))</f>
        <v>%0,5 üzerindedir</v>
      </c>
      <c r="O939" s="116" t="str">
        <f t="shared" si="295"/>
        <v xml:space="preserve"> </v>
      </c>
      <c r="P939" s="117"/>
      <c r="Q939" s="118"/>
      <c r="R939" s="119" t="str">
        <f t="shared" si="296"/>
        <v/>
      </c>
      <c r="S939" s="133">
        <f>IFERROR(IF(M939&lt;=0.005,IF(F939="",L939,0),IF(F939&lt;&gt;"",0,IF(P939="",0,IF(P939="H",0,IF(Q939&lt;Veriler!$G$2,L939*Veriler!$G$2,L939*Q939)))))," ")</f>
        <v>0</v>
      </c>
      <c r="T939" s="133">
        <f>IF(Veriler!T939&lt;=0.1, S939, IF(AND(Veriler!T939&gt;0.1, F939="", P939="E"), IF(Q939&gt;Veriler!$G$2, Q939*S939, IF(Q939&lt;Veriler!$G$2, Veriler!$G$2*S939, Q939*S939)), 0))</f>
        <v>0</v>
      </c>
      <c r="U939" s="133" t="str">
        <f t="shared" si="297"/>
        <v xml:space="preserve"> </v>
      </c>
      <c r="V939" s="134" t="str">
        <f>IFERROR(IF(O939="%10 sınırı aşılmıştır.",L939-T939,IFERROR(IF(F939="",IF(S939=1,0,IF(L939-S939=0,"",L939-S939)),IF(Veriler!M939="",L939,IF(L939*Veriler!M939=0,"",L939*Veriler!M939))),L939)),0)</f>
        <v/>
      </c>
      <c r="W939" s="146"/>
      <c r="X939" s="146"/>
      <c r="Y939" s="146"/>
    </row>
    <row r="940" spans="1:25" s="99" customFormat="1" ht="54.75" customHeight="1" x14ac:dyDescent="0.25">
      <c r="A940" s="96">
        <f t="shared" si="298"/>
        <v>695</v>
      </c>
      <c r="B940" s="175"/>
      <c r="C940" s="176"/>
      <c r="D940" s="113"/>
      <c r="E940" s="115"/>
      <c r="F940" s="174"/>
      <c r="G940" s="114" t="str">
        <f t="shared" si="293"/>
        <v/>
      </c>
      <c r="H940" s="115"/>
      <c r="I940" s="115"/>
      <c r="J940" s="115"/>
      <c r="K940" s="115"/>
      <c r="L940" s="133" t="str">
        <f t="shared" si="294"/>
        <v/>
      </c>
      <c r="M940" s="116" t="str">
        <f>IF(L940="", "", L940/Veriler!$X$1)</f>
        <v/>
      </c>
      <c r="N940" s="116" t="str">
        <f>IF(F940&lt;&gt;"", "İthal Girdi", IF(Veriler!T940="", "", IF(Veriler!S940="H", "%0,5 üzerindedir", IF(Veriler!T940&gt;0.1, "%10 sınırı aşılmıştır.", "Uygun"))))</f>
        <v>%0,5 üzerindedir</v>
      </c>
      <c r="O940" s="116" t="str">
        <f t="shared" si="295"/>
        <v xml:space="preserve"> </v>
      </c>
      <c r="P940" s="117"/>
      <c r="Q940" s="118"/>
      <c r="R940" s="119" t="str">
        <f t="shared" si="296"/>
        <v/>
      </c>
      <c r="S940" s="133">
        <f>IFERROR(IF(M940&lt;=0.005,IF(F940="",L940,0),IF(F940&lt;&gt;"",0,IF(P940="",0,IF(P940="H",0,IF(Q940&lt;Veriler!$G$2,L940*Veriler!$G$2,L940*Q940)))))," ")</f>
        <v>0</v>
      </c>
      <c r="T940" s="133">
        <f>IF(Veriler!T940&lt;=0.1, S940, IF(AND(Veriler!T940&gt;0.1, F940="", P940="E"), IF(Q940&gt;Veriler!$G$2, Q940*S940, IF(Q940&lt;Veriler!$G$2, Veriler!$G$2*S940, Q940*S940)), 0))</f>
        <v>0</v>
      </c>
      <c r="U940" s="133" t="str">
        <f t="shared" si="297"/>
        <v xml:space="preserve"> </v>
      </c>
      <c r="V940" s="134" t="str">
        <f>IFERROR(IF(O940="%10 sınırı aşılmıştır.",L940-T940,IFERROR(IF(F940="",IF(S940=1,0,IF(L940-S940=0,"",L940-S940)),IF(Veriler!M940="",L940,IF(L940*Veriler!M940=0,"",L940*Veriler!M940))),L940)),0)</f>
        <v/>
      </c>
      <c r="W940" s="146"/>
      <c r="X940" s="146"/>
      <c r="Y940" s="146"/>
    </row>
    <row r="941" spans="1:25" s="99" customFormat="1" ht="54.75" customHeight="1" x14ac:dyDescent="0.25">
      <c r="A941" s="96">
        <f t="shared" si="298"/>
        <v>696</v>
      </c>
      <c r="B941" s="175"/>
      <c r="C941" s="176"/>
      <c r="D941" s="113"/>
      <c r="E941" s="115"/>
      <c r="F941" s="174"/>
      <c r="G941" s="114" t="str">
        <f t="shared" si="293"/>
        <v/>
      </c>
      <c r="H941" s="115"/>
      <c r="I941" s="115"/>
      <c r="J941" s="115"/>
      <c r="K941" s="115"/>
      <c r="L941" s="133" t="str">
        <f t="shared" si="294"/>
        <v/>
      </c>
      <c r="M941" s="116" t="str">
        <f>IF(L941="", "", L941/Veriler!$X$1)</f>
        <v/>
      </c>
      <c r="N941" s="116" t="str">
        <f>IF(F941&lt;&gt;"", "İthal Girdi", IF(Veriler!T941="", "", IF(Veriler!S941="H", "%0,5 üzerindedir", IF(Veriler!T941&gt;0.1, "%10 sınırı aşılmıştır.", "Uygun"))))</f>
        <v>%0,5 üzerindedir</v>
      </c>
      <c r="O941" s="116" t="str">
        <f t="shared" si="295"/>
        <v xml:space="preserve"> </v>
      </c>
      <c r="P941" s="117"/>
      <c r="Q941" s="118"/>
      <c r="R941" s="119" t="str">
        <f t="shared" si="296"/>
        <v/>
      </c>
      <c r="S941" s="133">
        <f>IFERROR(IF(M941&lt;=0.005,IF(F941="",L941,0),IF(F941&lt;&gt;"",0,IF(P941="",0,IF(P941="H",0,IF(Q941&lt;Veriler!$G$2,L941*Veriler!$G$2,L941*Q941)))))," ")</f>
        <v>0</v>
      </c>
      <c r="T941" s="133">
        <f>IF(Veriler!T941&lt;=0.1, S941, IF(AND(Veriler!T941&gt;0.1, F941="", P941="E"), IF(Q941&gt;Veriler!$G$2, Q941*S941, IF(Q941&lt;Veriler!$G$2, Veriler!$G$2*S941, Q941*S941)), 0))</f>
        <v>0</v>
      </c>
      <c r="U941" s="133" t="str">
        <f t="shared" si="297"/>
        <v xml:space="preserve"> </v>
      </c>
      <c r="V941" s="134" t="str">
        <f>IFERROR(IF(O941="%10 sınırı aşılmıştır.",L941-T941,IFERROR(IF(F941="",IF(S941=1,0,IF(L941-S941=0,"",L941-S941)),IF(Veriler!M941="",L941,IF(L941*Veriler!M941=0,"",L941*Veriler!M941))),L941)),0)</f>
        <v/>
      </c>
      <c r="W941" s="146"/>
      <c r="X941" s="146"/>
      <c r="Y941" s="146"/>
    </row>
    <row r="942" spans="1:25" s="99" customFormat="1" ht="54.75" customHeight="1" x14ac:dyDescent="0.25">
      <c r="A942" s="96">
        <f t="shared" si="298"/>
        <v>697</v>
      </c>
      <c r="B942" s="175"/>
      <c r="C942" s="176"/>
      <c r="D942" s="113"/>
      <c r="E942" s="115"/>
      <c r="F942" s="174"/>
      <c r="G942" s="114" t="str">
        <f t="shared" si="293"/>
        <v/>
      </c>
      <c r="H942" s="115"/>
      <c r="I942" s="115"/>
      <c r="J942" s="115"/>
      <c r="K942" s="115"/>
      <c r="L942" s="133" t="str">
        <f t="shared" si="294"/>
        <v/>
      </c>
      <c r="M942" s="116" t="str">
        <f>IF(L942="", "", L942/Veriler!$X$1)</f>
        <v/>
      </c>
      <c r="N942" s="116" t="str">
        <f>IF(F942&lt;&gt;"", "İthal Girdi", IF(Veriler!T942="", "", IF(Veriler!S942="H", "%0,5 üzerindedir", IF(Veriler!T942&gt;0.1, "%10 sınırı aşılmıştır.", "Uygun"))))</f>
        <v>%0,5 üzerindedir</v>
      </c>
      <c r="O942" s="116" t="str">
        <f t="shared" si="295"/>
        <v xml:space="preserve"> </v>
      </c>
      <c r="P942" s="117"/>
      <c r="Q942" s="118"/>
      <c r="R942" s="119" t="str">
        <f t="shared" si="296"/>
        <v/>
      </c>
      <c r="S942" s="133">
        <f>IFERROR(IF(M942&lt;=0.005,IF(F942="",L942,0),IF(F942&lt;&gt;"",0,IF(P942="",0,IF(P942="H",0,IF(Q942&lt;Veriler!$G$2,L942*Veriler!$G$2,L942*Q942)))))," ")</f>
        <v>0</v>
      </c>
      <c r="T942" s="133">
        <f>IF(Veriler!T942&lt;=0.1, S942, IF(AND(Veriler!T942&gt;0.1, F942="", P942="E"), IF(Q942&gt;Veriler!$G$2, Q942*S942, IF(Q942&lt;Veriler!$G$2, Veriler!$G$2*S942, Q942*S942)), 0))</f>
        <v>0</v>
      </c>
      <c r="U942" s="133" t="str">
        <f t="shared" si="297"/>
        <v xml:space="preserve"> </v>
      </c>
      <c r="V942" s="134" t="str">
        <f>IFERROR(IF(O942="%10 sınırı aşılmıştır.",L942-T942,IFERROR(IF(F942="",IF(S942=1,0,IF(L942-S942=0,"",L942-S942)),IF(Veriler!M942="",L942,IF(L942*Veriler!M942=0,"",L942*Veriler!M942))),L942)),0)</f>
        <v/>
      </c>
      <c r="W942" s="146"/>
      <c r="X942" s="146"/>
      <c r="Y942" s="146"/>
    </row>
    <row r="943" spans="1:25" s="99" customFormat="1" ht="54.75" customHeight="1" x14ac:dyDescent="0.25">
      <c r="A943" s="96">
        <f t="shared" si="298"/>
        <v>698</v>
      </c>
      <c r="B943" s="175"/>
      <c r="C943" s="176"/>
      <c r="D943" s="113"/>
      <c r="E943" s="115"/>
      <c r="F943" s="174"/>
      <c r="G943" s="114" t="str">
        <f t="shared" si="293"/>
        <v/>
      </c>
      <c r="H943" s="115"/>
      <c r="I943" s="115"/>
      <c r="J943" s="115"/>
      <c r="K943" s="115"/>
      <c r="L943" s="133" t="str">
        <f t="shared" si="294"/>
        <v/>
      </c>
      <c r="M943" s="116" t="str">
        <f>IF(L943="", "", L943/Veriler!$X$1)</f>
        <v/>
      </c>
      <c r="N943" s="116" t="str">
        <f>IF(F943&lt;&gt;"", "İthal Girdi", IF(Veriler!T943="", "", IF(Veriler!S943="H", "%0,5 üzerindedir", IF(Veriler!T943&gt;0.1, "%10 sınırı aşılmıştır.", "Uygun"))))</f>
        <v>%0,5 üzerindedir</v>
      </c>
      <c r="O943" s="116" t="str">
        <f t="shared" si="295"/>
        <v xml:space="preserve"> </v>
      </c>
      <c r="P943" s="117"/>
      <c r="Q943" s="118"/>
      <c r="R943" s="119" t="str">
        <f t="shared" si="296"/>
        <v/>
      </c>
      <c r="S943" s="133">
        <f>IFERROR(IF(M943&lt;=0.005,IF(F943="",L943,0),IF(F943&lt;&gt;"",0,IF(P943="",0,IF(P943="H",0,IF(Q943&lt;Veriler!$G$2,L943*Veriler!$G$2,L943*Q943)))))," ")</f>
        <v>0</v>
      </c>
      <c r="T943" s="133">
        <f>IF(Veriler!T943&lt;=0.1, S943, IF(AND(Veriler!T943&gt;0.1, F943="", P943="E"), IF(Q943&gt;Veriler!$G$2, Q943*S943, IF(Q943&lt;Veriler!$G$2, Veriler!$G$2*S943, Q943*S943)), 0))</f>
        <v>0</v>
      </c>
      <c r="U943" s="133" t="str">
        <f t="shared" si="297"/>
        <v xml:space="preserve"> </v>
      </c>
      <c r="V943" s="134" t="str">
        <f>IFERROR(IF(O943="%10 sınırı aşılmıştır.",L943-T943,IFERROR(IF(F943="",IF(S943=1,0,IF(L943-S943=0,"",L943-S943)),IF(Veriler!M943="",L943,IF(L943*Veriler!M943=0,"",L943*Veriler!M943))),L943)),0)</f>
        <v/>
      </c>
      <c r="W943" s="146"/>
      <c r="X943" s="146"/>
      <c r="Y943" s="146"/>
    </row>
    <row r="944" spans="1:25" s="99" customFormat="1" ht="54.75" customHeight="1" x14ac:dyDescent="0.25">
      <c r="A944" s="96">
        <f t="shared" si="298"/>
        <v>699</v>
      </c>
      <c r="B944" s="175"/>
      <c r="C944" s="176"/>
      <c r="D944" s="113"/>
      <c r="E944" s="115"/>
      <c r="F944" s="174"/>
      <c r="G944" s="114" t="str">
        <f t="shared" si="293"/>
        <v/>
      </c>
      <c r="H944" s="115"/>
      <c r="I944" s="115"/>
      <c r="J944" s="115"/>
      <c r="K944" s="115"/>
      <c r="L944" s="133" t="str">
        <f t="shared" si="294"/>
        <v/>
      </c>
      <c r="M944" s="116" t="str">
        <f>IF(L944="", "", L944/Veriler!$X$1)</f>
        <v/>
      </c>
      <c r="N944" s="116" t="str">
        <f>IF(F944&lt;&gt;"", "İthal Girdi", IF(Veriler!T944="", "", IF(Veriler!S944="H", "%0,5 üzerindedir", IF(Veriler!T944&gt;0.1, "%10 sınırı aşılmıştır.", "Uygun"))))</f>
        <v>%0,5 üzerindedir</v>
      </c>
      <c r="O944" s="116" t="str">
        <f t="shared" si="295"/>
        <v xml:space="preserve"> </v>
      </c>
      <c r="P944" s="117"/>
      <c r="Q944" s="118"/>
      <c r="R944" s="119" t="str">
        <f t="shared" si="296"/>
        <v/>
      </c>
      <c r="S944" s="133">
        <f>IFERROR(IF(M944&lt;=0.005,IF(F944="",L944,0),IF(F944&lt;&gt;"",0,IF(P944="",0,IF(P944="H",0,IF(Q944&lt;Veriler!$G$2,L944*Veriler!$G$2,L944*Q944)))))," ")</f>
        <v>0</v>
      </c>
      <c r="T944" s="133">
        <f>IF(Veriler!T944&lt;=0.1, S944, IF(AND(Veriler!T944&gt;0.1, F944="", P944="E"), IF(Q944&gt;Veriler!$G$2, Q944*S944, IF(Q944&lt;Veriler!$G$2, Veriler!$G$2*S944, Q944*S944)), 0))</f>
        <v>0</v>
      </c>
      <c r="U944" s="133" t="str">
        <f t="shared" si="297"/>
        <v xml:space="preserve"> </v>
      </c>
      <c r="V944" s="134" t="str">
        <f>IFERROR(IF(O944="%10 sınırı aşılmıştır.",L944-T944,IFERROR(IF(F944="",IF(S944=1,0,IF(L944-S944=0,"",L944-S944)),IF(Veriler!M944="",L944,IF(L944*Veriler!M944=0,"",L944*Veriler!M944))),L944)),0)</f>
        <v/>
      </c>
      <c r="W944" s="146"/>
      <c r="X944" s="146"/>
      <c r="Y944" s="146"/>
    </row>
    <row r="945" spans="1:25" s="99" customFormat="1" ht="54.75" customHeight="1" x14ac:dyDescent="0.25">
      <c r="A945" s="96">
        <f t="shared" si="298"/>
        <v>700</v>
      </c>
      <c r="B945" s="175"/>
      <c r="C945" s="176"/>
      <c r="D945" s="113"/>
      <c r="E945" s="115"/>
      <c r="F945" s="174"/>
      <c r="G945" s="114" t="str">
        <f t="shared" si="293"/>
        <v/>
      </c>
      <c r="H945" s="115"/>
      <c r="I945" s="115"/>
      <c r="J945" s="115"/>
      <c r="K945" s="115"/>
      <c r="L945" s="133" t="str">
        <f t="shared" si="294"/>
        <v/>
      </c>
      <c r="M945" s="116" t="str">
        <f>IF(L945="", "", L945/Veriler!$X$1)</f>
        <v/>
      </c>
      <c r="N945" s="116" t="str">
        <f>IF(F945&lt;&gt;"", "İthal Girdi", IF(Veriler!T945="", "", IF(Veriler!S945="H", "%0,5 üzerindedir", IF(Veriler!T945&gt;0.1, "%10 sınırı aşılmıştır.", "Uygun"))))</f>
        <v>%0,5 üzerindedir</v>
      </c>
      <c r="O945" s="116" t="str">
        <f t="shared" si="295"/>
        <v xml:space="preserve"> </v>
      </c>
      <c r="P945" s="117"/>
      <c r="Q945" s="118"/>
      <c r="R945" s="119" t="str">
        <f t="shared" si="296"/>
        <v/>
      </c>
      <c r="S945" s="133">
        <f>IFERROR(IF(M945&lt;=0.005,IF(F945="",L945,0),IF(F945&lt;&gt;"",0,IF(P945="",0,IF(P945="H",0,IF(Q945&lt;Veriler!$G$2,L945*Veriler!$G$2,L945*Q945)))))," ")</f>
        <v>0</v>
      </c>
      <c r="T945" s="133">
        <f>IF(Veriler!T945&lt;=0.1, S945, IF(AND(Veriler!T945&gt;0.1, F945="", P945="E"), IF(Q945&gt;Veriler!$G$2, Q945*S945, IF(Q945&lt;Veriler!$G$2, Veriler!$G$2*S945, Q945*S945)), 0))</f>
        <v>0</v>
      </c>
      <c r="U945" s="133" t="str">
        <f t="shared" si="297"/>
        <v xml:space="preserve"> </v>
      </c>
      <c r="V945" s="134" t="str">
        <f>IFERROR(IF(O945="%10 sınırı aşılmıştır.",L945-T945,IFERROR(IF(F945="",IF(S945=1,0,IF(L945-S945=0,"",L945-S945)),IF(Veriler!M945="",L945,IF(L945*Veriler!M945=0,"",L945*Veriler!M945))),L945)),0)</f>
        <v/>
      </c>
      <c r="W945" s="146"/>
      <c r="X945" s="146"/>
      <c r="Y945" s="146"/>
    </row>
    <row r="946" spans="1:25" s="99" customFormat="1" ht="24" customHeight="1" x14ac:dyDescent="0.25">
      <c r="A946" s="103"/>
      <c r="B946" s="104"/>
      <c r="C946" s="104"/>
      <c r="D946" s="104"/>
      <c r="E946" s="103"/>
      <c r="F946" s="135"/>
      <c r="G946" s="157"/>
      <c r="H946" s="103"/>
      <c r="I946" s="103"/>
      <c r="J946" s="103"/>
      <c r="K946" s="103"/>
      <c r="L946" s="136">
        <f>SUM(L917:L930,L932:L945)</f>
        <v>0</v>
      </c>
      <c r="M946" s="158"/>
      <c r="N946" s="158"/>
      <c r="O946" s="158"/>
      <c r="P946" s="105"/>
      <c r="Q946" s="106"/>
      <c r="R946" s="159"/>
      <c r="S946" s="160"/>
      <c r="T946" s="160"/>
      <c r="U946" s="160"/>
      <c r="V946" s="160"/>
      <c r="W946" s="146"/>
      <c r="X946" s="146"/>
      <c r="Y946" s="146"/>
    </row>
    <row r="947" spans="1:25" s="99" customFormat="1" ht="31.5" customHeight="1" x14ac:dyDescent="0.25">
      <c r="A947" s="103"/>
      <c r="B947" s="104"/>
      <c r="C947" s="104"/>
      <c r="D947" s="104"/>
      <c r="E947" s="103"/>
      <c r="F947" s="135"/>
      <c r="G947" s="157"/>
      <c r="H947" s="103"/>
      <c r="I947" s="103"/>
      <c r="J947" s="103"/>
      <c r="K947" s="103"/>
      <c r="L947" s="161"/>
      <c r="M947" s="158"/>
      <c r="N947" s="158"/>
      <c r="O947" s="158"/>
      <c r="P947" s="105"/>
      <c r="Q947" s="106"/>
      <c r="R947" s="159"/>
      <c r="S947" s="162" t="s">
        <v>57</v>
      </c>
      <c r="T947" s="162" t="s">
        <v>57</v>
      </c>
      <c r="U947" s="162" t="s">
        <v>57</v>
      </c>
      <c r="V947" s="163" t="s">
        <v>58</v>
      </c>
      <c r="W947" s="146"/>
      <c r="X947" s="146"/>
      <c r="Y947" s="146"/>
    </row>
    <row r="948" spans="1:25" s="99" customFormat="1" ht="58.5" customHeight="1" x14ac:dyDescent="0.25">
      <c r="A948" s="185" t="s">
        <v>59</v>
      </c>
      <c r="B948" s="180"/>
      <c r="C948" s="180"/>
      <c r="D948" s="180"/>
      <c r="E948" s="180"/>
      <c r="F948" s="180"/>
      <c r="G948" s="180"/>
      <c r="H948" s="180"/>
      <c r="I948" s="180"/>
      <c r="J948" s="180"/>
      <c r="K948" s="180"/>
      <c r="L948" s="180"/>
      <c r="M948" s="180"/>
      <c r="N948" s="180"/>
      <c r="O948" s="180"/>
      <c r="P948" s="180"/>
      <c r="Q948" s="180"/>
      <c r="R948" s="176"/>
      <c r="S948" s="137">
        <f>SUM(S910,S917:S930,S932:S945)</f>
        <v>0</v>
      </c>
      <c r="T948" s="137" t="str">
        <f>IF(SUM(T917:T930,T932:T945)=0," ",SUM(T917:T930,T932:T945))</f>
        <v xml:space="preserve"> </v>
      </c>
      <c r="U948" s="137" t="str">
        <f>IF(SUM(U917:U930,U932:U945)=0," ",SUM(U917:U930,U932:U945))</f>
        <v xml:space="preserve"> </v>
      </c>
      <c r="V948" s="137" t="str">
        <f>IF(SUM(V917:V930,V932:V945)=0," ",SUM(V917:V930,V932:V945))</f>
        <v xml:space="preserve"> </v>
      </c>
      <c r="W948" s="146"/>
      <c r="X948" s="164">
        <f>SUM(U917:U930,U932:U945)</f>
        <v>0</v>
      </c>
      <c r="Y948" s="164">
        <f>SUM(V917:V930,V932:V945)</f>
        <v>0</v>
      </c>
    </row>
    <row r="949" spans="1:25" x14ac:dyDescent="0.3">
      <c r="A949" s="34"/>
      <c r="G949" s="146"/>
      <c r="L949" s="146"/>
      <c r="M949" s="146"/>
      <c r="N949" s="146"/>
      <c r="O949" s="146"/>
      <c r="R949" s="146"/>
      <c r="S949" s="146"/>
      <c r="T949" s="146"/>
      <c r="U949" s="146"/>
      <c r="V949" s="146"/>
      <c r="W949" s="146"/>
      <c r="X949" s="146"/>
      <c r="Y949" s="146"/>
    </row>
    <row r="950" spans="1:25" x14ac:dyDescent="0.3">
      <c r="A950" s="186" t="s">
        <v>60</v>
      </c>
      <c r="B950" s="187"/>
      <c r="C950" s="187"/>
      <c r="D950" s="187"/>
      <c r="E950" s="187"/>
      <c r="F950" s="187"/>
      <c r="G950" s="187"/>
      <c r="H950" s="187"/>
      <c r="I950" s="187"/>
      <c r="J950" s="187"/>
      <c r="K950" s="187"/>
      <c r="L950" s="187"/>
      <c r="M950" s="187"/>
      <c r="N950" s="187"/>
      <c r="O950" s="187"/>
      <c r="P950" s="187"/>
      <c r="Q950" s="187"/>
      <c r="R950" s="187"/>
      <c r="S950" s="187"/>
      <c r="T950" s="187"/>
      <c r="U950" s="187"/>
      <c r="V950" s="187"/>
      <c r="W950" s="146"/>
      <c r="X950" s="146"/>
      <c r="Y950" s="146"/>
    </row>
    <row r="951" spans="1:25" s="99" customFormat="1" ht="41.25" customHeight="1" x14ac:dyDescent="0.25">
      <c r="A951" s="189" t="s">
        <v>38</v>
      </c>
      <c r="B951" s="180"/>
      <c r="C951" s="180"/>
      <c r="D951" s="180"/>
      <c r="E951" s="180"/>
      <c r="F951" s="180"/>
      <c r="G951" s="180"/>
      <c r="H951" s="180"/>
      <c r="I951" s="180"/>
      <c r="J951" s="180"/>
      <c r="K951" s="180"/>
      <c r="L951" s="180"/>
      <c r="M951" s="180"/>
      <c r="N951" s="180"/>
      <c r="O951" s="180"/>
      <c r="P951" s="180"/>
      <c r="Q951" s="180"/>
      <c r="R951" s="180"/>
      <c r="S951" s="180"/>
      <c r="T951" s="180"/>
      <c r="U951" s="180"/>
      <c r="V951" s="176"/>
      <c r="W951" s="146"/>
      <c r="X951" s="146"/>
      <c r="Y951" s="146"/>
    </row>
    <row r="952" spans="1:25" s="100" customFormat="1" ht="35.25" customHeight="1" x14ac:dyDescent="0.25">
      <c r="A952" s="179" t="s">
        <v>39</v>
      </c>
      <c r="B952" s="180"/>
      <c r="C952" s="180"/>
      <c r="D952" s="180"/>
      <c r="E952" s="180"/>
      <c r="F952" s="180"/>
      <c r="G952" s="180"/>
      <c r="H952" s="180"/>
      <c r="I952" s="180"/>
      <c r="J952" s="180"/>
      <c r="K952" s="180"/>
      <c r="L952" s="180"/>
      <c r="M952" s="180"/>
      <c r="N952" s="180"/>
      <c r="O952" s="180"/>
      <c r="P952" s="180"/>
      <c r="Q952" s="180"/>
      <c r="R952" s="176"/>
      <c r="S952" s="147"/>
      <c r="T952" s="148"/>
      <c r="U952" s="149" t="s">
        <v>40</v>
      </c>
      <c r="V952" s="150">
        <f>V914+1</f>
        <v>26</v>
      </c>
      <c r="W952" s="146"/>
      <c r="X952" s="146"/>
      <c r="Y952" s="146"/>
    </row>
    <row r="953" spans="1:25" s="99" customFormat="1" ht="81" customHeight="1" x14ac:dyDescent="0.25">
      <c r="A953" s="110" t="s">
        <v>3</v>
      </c>
      <c r="B953" s="188" t="s">
        <v>41</v>
      </c>
      <c r="C953" s="176"/>
      <c r="D953" s="111" t="s">
        <v>42</v>
      </c>
      <c r="E953" s="110" t="s">
        <v>324</v>
      </c>
      <c r="F953" s="111" t="s">
        <v>325</v>
      </c>
      <c r="G953" s="151" t="s">
        <v>43</v>
      </c>
      <c r="H953" s="110" t="s">
        <v>44</v>
      </c>
      <c r="I953" s="110" t="s">
        <v>8</v>
      </c>
      <c r="J953" s="110" t="s">
        <v>45</v>
      </c>
      <c r="K953" s="110" t="s">
        <v>46</v>
      </c>
      <c r="L953" s="152" t="s">
        <v>47</v>
      </c>
      <c r="M953" s="153" t="s">
        <v>48</v>
      </c>
      <c r="N953" s="154" t="s">
        <v>49</v>
      </c>
      <c r="O953" s="154" t="s">
        <v>49</v>
      </c>
      <c r="P953" s="112" t="s">
        <v>50</v>
      </c>
      <c r="Q953" s="110" t="s">
        <v>51</v>
      </c>
      <c r="R953" s="155" t="s">
        <v>52</v>
      </c>
      <c r="S953" s="156" t="s">
        <v>53</v>
      </c>
      <c r="T953" s="156" t="s">
        <v>54</v>
      </c>
      <c r="U953" s="152" t="s">
        <v>54</v>
      </c>
      <c r="V953" s="152" t="s">
        <v>55</v>
      </c>
      <c r="W953" s="146"/>
      <c r="X953" s="146"/>
      <c r="Y953" s="146"/>
    </row>
    <row r="954" spans="1:25" s="99" customFormat="1" ht="45" customHeight="1" x14ac:dyDescent="0.25">
      <c r="A954" s="101"/>
      <c r="B954" s="177" t="s">
        <v>56</v>
      </c>
      <c r="C954" s="178"/>
      <c r="D954" s="102"/>
      <c r="E954" s="170"/>
      <c r="F954" s="102"/>
      <c r="G954" s="95"/>
      <c r="H954" s="102"/>
      <c r="I954" s="102"/>
      <c r="J954" s="102"/>
      <c r="K954" s="102"/>
      <c r="L954" s="95"/>
      <c r="M954" s="95"/>
      <c r="N954" s="95"/>
      <c r="O954" s="95"/>
      <c r="P954" s="102"/>
      <c r="Q954" s="102"/>
      <c r="R954" s="190"/>
      <c r="S954" s="184"/>
      <c r="T954" s="95"/>
      <c r="U954" s="95"/>
      <c r="V954" s="95"/>
      <c r="W954" s="146"/>
      <c r="X954" s="146"/>
      <c r="Y954" s="146"/>
    </row>
    <row r="955" spans="1:25" s="99" customFormat="1" ht="54.75" customHeight="1" x14ac:dyDescent="0.25">
      <c r="A955" s="96">
        <f>A945+1</f>
        <v>701</v>
      </c>
      <c r="B955" s="181"/>
      <c r="C955" s="182"/>
      <c r="D955" s="113"/>
      <c r="E955" s="115"/>
      <c r="F955" s="174"/>
      <c r="G955" s="114" t="str">
        <f t="shared" ref="G955:G968" si="299">IF(AND(F955&lt;&gt;"",V955&lt;&gt;"",L955&lt;&gt;0),V955/L955,"")</f>
        <v/>
      </c>
      <c r="H955" s="115"/>
      <c r="I955" s="115"/>
      <c r="J955" s="115"/>
      <c r="K955" s="115"/>
      <c r="L955" s="133" t="str">
        <f t="shared" ref="L955:L968" si="300">IF(AND(H955&lt;&gt;0, J955&lt;&gt;0, K955&lt;&gt;0), H955*J955*K955, "")</f>
        <v/>
      </c>
      <c r="M955" s="116" t="str">
        <f>IF(L955="", "", L955/Veriler!$X$1)</f>
        <v/>
      </c>
      <c r="N955" s="116" t="str">
        <f>IF(F955&lt;&gt;"", "İthal Girdi", IF(Veriler!T955="", "", IF(Veriler!S955="H", "%0,5 üzerindedir", IF(Veriler!T955&gt;0.1, "%10 sınırı aşılmıştır.", "Uygun"))))</f>
        <v>%0,5 üzerindedir</v>
      </c>
      <c r="O955" s="116" t="str">
        <f t="shared" ref="O955:O968" si="301">IF(M955=""," ",N955)</f>
        <v xml:space="preserve"> </v>
      </c>
      <c r="P955" s="117"/>
      <c r="Q955" s="118"/>
      <c r="R955" s="119" t="str">
        <f t="shared" ref="R955:R968" si="302">IFERROR(IF(AND(T955&lt;&gt;"",L955&lt;&gt;"",L955&lt;&gt;0,T955&lt;&gt;0),T955/L955,"")," ")</f>
        <v/>
      </c>
      <c r="S955" s="133">
        <f>IFERROR(IF(M955&lt;=0.005,IF(F955="",L955,0),IF(F955&lt;&gt;"",0,IF(P955="",0,IF(P955="H",0,IF(Q955&lt;Veriler!$G$2,L955*Veriler!$G$2,L955*Q955)))))," ")</f>
        <v>0</v>
      </c>
      <c r="T955" s="133">
        <f>IF(Veriler!T955&lt;=0.1, S955, IF(AND(Veriler!T955&gt;0.1, F955="", P955="E"), IF(Q955&gt;Veriler!$G$2, Q955*S955, IF(Q955&lt;Veriler!$G$2, Veriler!$G$2*S955, Q955*S955)), 0))</f>
        <v>0</v>
      </c>
      <c r="U955" s="133" t="str">
        <f t="shared" ref="U955:U968" si="303">IF(T955=0," ",T955)</f>
        <v xml:space="preserve"> </v>
      </c>
      <c r="V955" s="134" t="str">
        <f>IFERROR(IF(O955="%10 sınırı aşılmıştır.",L955-T955,IFERROR(IF(F955="",IF(S955=1,0,IF(L955-S955=0,"",L955-S955)),IF(Veriler!M955="",L955,IF(L955*Veriler!M955=0,"",L955*Veriler!M955))),L955)),0)</f>
        <v/>
      </c>
      <c r="W955" s="146"/>
      <c r="X955" s="146"/>
      <c r="Y955" s="146"/>
    </row>
    <row r="956" spans="1:25" s="99" customFormat="1" ht="54.75" customHeight="1" x14ac:dyDescent="0.25">
      <c r="A956" s="96">
        <f t="shared" ref="A956:A968" si="304">A955+1</f>
        <v>702</v>
      </c>
      <c r="B956" s="175"/>
      <c r="C956" s="176"/>
      <c r="D956" s="113"/>
      <c r="E956" s="115"/>
      <c r="F956" s="174"/>
      <c r="G956" s="114" t="str">
        <f t="shared" si="299"/>
        <v/>
      </c>
      <c r="H956" s="115"/>
      <c r="I956" s="115"/>
      <c r="J956" s="115"/>
      <c r="K956" s="115"/>
      <c r="L956" s="133" t="str">
        <f t="shared" si="300"/>
        <v/>
      </c>
      <c r="M956" s="116" t="str">
        <f>IF(L956="", "", L956/Veriler!$X$1)</f>
        <v/>
      </c>
      <c r="N956" s="116" t="str">
        <f>IF(F956&lt;&gt;"", "İthal Girdi", IF(Veriler!T956="", "", IF(Veriler!S956="H", "%0,5 üzerindedir", IF(Veriler!T956&gt;0.1, "%10 sınırı aşılmıştır.", "Uygun"))))</f>
        <v>%0,5 üzerindedir</v>
      </c>
      <c r="O956" s="116" t="str">
        <f t="shared" si="301"/>
        <v xml:space="preserve"> </v>
      </c>
      <c r="P956" s="117"/>
      <c r="Q956" s="118"/>
      <c r="R956" s="119" t="str">
        <f t="shared" si="302"/>
        <v/>
      </c>
      <c r="S956" s="133">
        <f>IFERROR(IF(M956&lt;=0.005,IF(F956="",L956,0),IF(F956&lt;&gt;"",0,IF(P956="",0,IF(P956="H",0,IF(Q956&lt;Veriler!$G$2,L956*Veriler!$G$2,L956*Q956)))))," ")</f>
        <v>0</v>
      </c>
      <c r="T956" s="133">
        <f>IF(Veriler!T956&lt;=0.1, S956, IF(AND(Veriler!T956&gt;0.1, F956="", P956="E"), IF(Q956&gt;Veriler!$G$2, Q956*S956, IF(Q956&lt;Veriler!$G$2, Veriler!$G$2*S956, Q956*S956)), 0))</f>
        <v>0</v>
      </c>
      <c r="U956" s="133" t="str">
        <f t="shared" si="303"/>
        <v xml:space="preserve"> </v>
      </c>
      <c r="V956" s="134" t="str">
        <f>IFERROR(IF(O956="%10 sınırı aşılmıştır.",L956-T956,IFERROR(IF(F956="",IF(S956=1,0,IF(L956-S956=0,"",L956-S956)),IF(Veriler!M956="",L956,IF(L956*Veriler!M956=0,"",L956*Veriler!M956))),L956)),0)</f>
        <v/>
      </c>
      <c r="W956" s="146"/>
      <c r="X956" s="146"/>
      <c r="Y956" s="146"/>
    </row>
    <row r="957" spans="1:25" s="99" customFormat="1" ht="54.75" customHeight="1" x14ac:dyDescent="0.25">
      <c r="A957" s="96">
        <f t="shared" si="304"/>
        <v>703</v>
      </c>
      <c r="B957" s="175"/>
      <c r="C957" s="176"/>
      <c r="D957" s="113"/>
      <c r="E957" s="115"/>
      <c r="F957" s="174"/>
      <c r="G957" s="114" t="str">
        <f t="shared" si="299"/>
        <v/>
      </c>
      <c r="H957" s="115"/>
      <c r="I957" s="115"/>
      <c r="J957" s="115"/>
      <c r="K957" s="115"/>
      <c r="L957" s="133" t="str">
        <f t="shared" si="300"/>
        <v/>
      </c>
      <c r="M957" s="116" t="str">
        <f>IF(L957="", "", L957/Veriler!$X$1)</f>
        <v/>
      </c>
      <c r="N957" s="116" t="str">
        <f>IF(F957&lt;&gt;"", "İthal Girdi", IF(Veriler!T957="", "", IF(Veriler!S957="H", "%0,5 üzerindedir", IF(Veriler!T957&gt;0.1, "%10 sınırı aşılmıştır.", "Uygun"))))</f>
        <v>%0,5 üzerindedir</v>
      </c>
      <c r="O957" s="116" t="str">
        <f t="shared" si="301"/>
        <v xml:space="preserve"> </v>
      </c>
      <c r="P957" s="117"/>
      <c r="Q957" s="118"/>
      <c r="R957" s="119" t="str">
        <f t="shared" si="302"/>
        <v/>
      </c>
      <c r="S957" s="133">
        <f>IFERROR(IF(M957&lt;=0.005,IF(F957="",L957,0),IF(F957&lt;&gt;"",0,IF(P957="",0,IF(P957="H",0,IF(Q957&lt;Veriler!$G$2,L957*Veriler!$G$2,L957*Q957)))))," ")</f>
        <v>0</v>
      </c>
      <c r="T957" s="133">
        <f>IF(Veriler!T957&lt;=0.1, S957, IF(AND(Veriler!T957&gt;0.1, F957="", P957="E"), IF(Q957&gt;Veriler!$G$2, Q957*S957, IF(Q957&lt;Veriler!$G$2, Veriler!$G$2*S957, Q957*S957)), 0))</f>
        <v>0</v>
      </c>
      <c r="U957" s="133" t="str">
        <f t="shared" si="303"/>
        <v xml:space="preserve"> </v>
      </c>
      <c r="V957" s="134" t="str">
        <f>IFERROR(IF(O957="%10 sınırı aşılmıştır.",L957-T957,IFERROR(IF(F957="",IF(S957=1,0,IF(L957-S957=0,"",L957-S957)),IF(Veriler!M957="",L957,IF(L957*Veriler!M957=0,"",L957*Veriler!M957))),L957)),0)</f>
        <v/>
      </c>
      <c r="W957" s="146"/>
      <c r="X957" s="146"/>
      <c r="Y957" s="146"/>
    </row>
    <row r="958" spans="1:25" s="99" customFormat="1" ht="54.75" customHeight="1" x14ac:dyDescent="0.25">
      <c r="A958" s="96">
        <f t="shared" si="304"/>
        <v>704</v>
      </c>
      <c r="B958" s="175"/>
      <c r="C958" s="176"/>
      <c r="D958" s="113"/>
      <c r="E958" s="115"/>
      <c r="F958" s="174"/>
      <c r="G958" s="114" t="str">
        <f t="shared" si="299"/>
        <v/>
      </c>
      <c r="H958" s="115"/>
      <c r="I958" s="115"/>
      <c r="J958" s="115"/>
      <c r="K958" s="115"/>
      <c r="L958" s="133" t="str">
        <f t="shared" si="300"/>
        <v/>
      </c>
      <c r="M958" s="116" t="str">
        <f>IF(L958="", "", L958/Veriler!$X$1)</f>
        <v/>
      </c>
      <c r="N958" s="116" t="str">
        <f>IF(F958&lt;&gt;"", "İthal Girdi", IF(Veriler!T958="", "", IF(Veriler!S958="H", "%0,5 üzerindedir", IF(Veriler!T958&gt;0.1, "%10 sınırı aşılmıştır.", "Uygun"))))</f>
        <v>%0,5 üzerindedir</v>
      </c>
      <c r="O958" s="116" t="str">
        <f t="shared" si="301"/>
        <v xml:space="preserve"> </v>
      </c>
      <c r="P958" s="117"/>
      <c r="Q958" s="118"/>
      <c r="R958" s="119" t="str">
        <f t="shared" si="302"/>
        <v/>
      </c>
      <c r="S958" s="133">
        <f>IFERROR(IF(M958&lt;=0.005,IF(F958="",L958,0),IF(F958&lt;&gt;"",0,IF(P958="",0,IF(P958="H",0,IF(Q958&lt;Veriler!$G$2,L958*Veriler!$G$2,L958*Q958)))))," ")</f>
        <v>0</v>
      </c>
      <c r="T958" s="133">
        <f>IF(Veriler!T958&lt;=0.1, S958, IF(AND(Veriler!T958&gt;0.1, F958="", P958="E"), IF(Q958&gt;Veriler!$G$2, Q958*S958, IF(Q958&lt;Veriler!$G$2, Veriler!$G$2*S958, Q958*S958)), 0))</f>
        <v>0</v>
      </c>
      <c r="U958" s="133" t="str">
        <f t="shared" si="303"/>
        <v xml:space="preserve"> </v>
      </c>
      <c r="V958" s="134" t="str">
        <f>IFERROR(IF(O958="%10 sınırı aşılmıştır.",L958-T958,IFERROR(IF(F958="",IF(S958=1,0,IF(L958-S958=0,"",L958-S958)),IF(Veriler!M958="",L958,IF(L958*Veriler!M958=0,"",L958*Veriler!M958))),L958)),0)</f>
        <v/>
      </c>
      <c r="W958" s="146"/>
      <c r="X958" s="146"/>
      <c r="Y958" s="146"/>
    </row>
    <row r="959" spans="1:25" s="99" customFormat="1" ht="54.75" customHeight="1" x14ac:dyDescent="0.25">
      <c r="A959" s="96">
        <f t="shared" si="304"/>
        <v>705</v>
      </c>
      <c r="B959" s="175"/>
      <c r="C959" s="176"/>
      <c r="D959" s="113"/>
      <c r="E959" s="115"/>
      <c r="F959" s="174"/>
      <c r="G959" s="114" t="str">
        <f t="shared" si="299"/>
        <v/>
      </c>
      <c r="H959" s="115"/>
      <c r="I959" s="115"/>
      <c r="J959" s="115"/>
      <c r="K959" s="115"/>
      <c r="L959" s="133" t="str">
        <f t="shared" si="300"/>
        <v/>
      </c>
      <c r="M959" s="116" t="str">
        <f>IF(L959="", "", L959/Veriler!$X$1)</f>
        <v/>
      </c>
      <c r="N959" s="116" t="str">
        <f>IF(F959&lt;&gt;"", "İthal Girdi", IF(Veriler!T959="", "", IF(Veriler!S959="H", "%0,5 üzerindedir", IF(Veriler!T959&gt;0.1, "%10 sınırı aşılmıştır.", "Uygun"))))</f>
        <v>%0,5 üzerindedir</v>
      </c>
      <c r="O959" s="116" t="str">
        <f t="shared" si="301"/>
        <v xml:space="preserve"> </v>
      </c>
      <c r="P959" s="117"/>
      <c r="Q959" s="118"/>
      <c r="R959" s="119" t="str">
        <f t="shared" si="302"/>
        <v/>
      </c>
      <c r="S959" s="133">
        <f>IFERROR(IF(M959&lt;=0.005,IF(F959="",L959,0),IF(F959&lt;&gt;"",0,IF(P959="",0,IF(P959="H",0,IF(Q959&lt;Veriler!$G$2,L959*Veriler!$G$2,L959*Q959)))))," ")</f>
        <v>0</v>
      </c>
      <c r="T959" s="133">
        <f>IF(Veriler!T959&lt;=0.1, S959, IF(AND(Veriler!T959&gt;0.1, F959="", P959="E"), IF(Q959&gt;Veriler!$G$2, Q959*S959, IF(Q959&lt;Veriler!$G$2, Veriler!$G$2*S959, Q959*S959)), 0))</f>
        <v>0</v>
      </c>
      <c r="U959" s="133" t="str">
        <f t="shared" si="303"/>
        <v xml:space="preserve"> </v>
      </c>
      <c r="V959" s="134" t="str">
        <f>IFERROR(IF(O959="%10 sınırı aşılmıştır.",L959-T959,IFERROR(IF(F959="",IF(S959=1,0,IF(L959-S959=0,"",L959-S959)),IF(Veriler!M959="",L959,IF(L959*Veriler!M959=0,"",L959*Veriler!M959))),L959)),0)</f>
        <v/>
      </c>
      <c r="W959" s="146"/>
      <c r="X959" s="146"/>
      <c r="Y959" s="146"/>
    </row>
    <row r="960" spans="1:25" s="99" customFormat="1" ht="54.75" customHeight="1" x14ac:dyDescent="0.25">
      <c r="A960" s="96">
        <f t="shared" si="304"/>
        <v>706</v>
      </c>
      <c r="B960" s="175"/>
      <c r="C960" s="176"/>
      <c r="D960" s="113"/>
      <c r="E960" s="115"/>
      <c r="F960" s="174"/>
      <c r="G960" s="114" t="str">
        <f t="shared" si="299"/>
        <v/>
      </c>
      <c r="H960" s="115"/>
      <c r="I960" s="115"/>
      <c r="J960" s="115"/>
      <c r="K960" s="115"/>
      <c r="L960" s="133" t="str">
        <f t="shared" si="300"/>
        <v/>
      </c>
      <c r="M960" s="116" t="str">
        <f>IF(L960="", "", L960/Veriler!$X$1)</f>
        <v/>
      </c>
      <c r="N960" s="116" t="str">
        <f>IF(F960&lt;&gt;"", "İthal Girdi", IF(Veriler!T960="", "", IF(Veriler!S960="H", "%0,5 üzerindedir", IF(Veriler!T960&gt;0.1, "%10 sınırı aşılmıştır.", "Uygun"))))</f>
        <v>%0,5 üzerindedir</v>
      </c>
      <c r="O960" s="116" t="str">
        <f t="shared" si="301"/>
        <v xml:space="preserve"> </v>
      </c>
      <c r="P960" s="117"/>
      <c r="Q960" s="118"/>
      <c r="R960" s="119" t="str">
        <f t="shared" si="302"/>
        <v/>
      </c>
      <c r="S960" s="133">
        <f>IFERROR(IF(M960&lt;=0.005,IF(F960="",L960,0),IF(F960&lt;&gt;"",0,IF(P960="",0,IF(P960="H",0,IF(Q960&lt;Veriler!$G$2,L960*Veriler!$G$2,L960*Q960)))))," ")</f>
        <v>0</v>
      </c>
      <c r="T960" s="133">
        <f>IF(Veriler!T960&lt;=0.1, S960, IF(AND(Veriler!T960&gt;0.1, F960="", P960="E"), IF(Q960&gt;Veriler!$G$2, Q960*S960, IF(Q960&lt;Veriler!$G$2, Veriler!$G$2*S960, Q960*S960)), 0))</f>
        <v>0</v>
      </c>
      <c r="U960" s="133" t="str">
        <f t="shared" si="303"/>
        <v xml:space="preserve"> </v>
      </c>
      <c r="V960" s="134" t="str">
        <f>IFERROR(IF(O960="%10 sınırı aşılmıştır.",L960-T960,IFERROR(IF(F960="",IF(S960=1,0,IF(L960-S960=0,"",L960-S960)),IF(Veriler!M960="",L960,IF(L960*Veriler!M960=0,"",L960*Veriler!M960))),L960)),0)</f>
        <v/>
      </c>
      <c r="W960" s="146"/>
      <c r="X960" s="146"/>
      <c r="Y960" s="146"/>
    </row>
    <row r="961" spans="1:25" s="99" customFormat="1" ht="54.75" customHeight="1" x14ac:dyDescent="0.25">
      <c r="A961" s="96">
        <f t="shared" si="304"/>
        <v>707</v>
      </c>
      <c r="B961" s="175"/>
      <c r="C961" s="176"/>
      <c r="D961" s="113"/>
      <c r="E961" s="115"/>
      <c r="F961" s="174"/>
      <c r="G961" s="114" t="str">
        <f t="shared" si="299"/>
        <v/>
      </c>
      <c r="H961" s="115"/>
      <c r="I961" s="115"/>
      <c r="J961" s="115"/>
      <c r="K961" s="115"/>
      <c r="L961" s="133" t="str">
        <f t="shared" si="300"/>
        <v/>
      </c>
      <c r="M961" s="116" t="str">
        <f>IF(L961="", "", L961/Veriler!$X$1)</f>
        <v/>
      </c>
      <c r="N961" s="116" t="str">
        <f>IF(F961&lt;&gt;"", "İthal Girdi", IF(Veriler!T961="", "", IF(Veriler!S961="H", "%0,5 üzerindedir", IF(Veriler!T961&gt;0.1, "%10 sınırı aşılmıştır.", "Uygun"))))</f>
        <v>%0,5 üzerindedir</v>
      </c>
      <c r="O961" s="116" t="str">
        <f t="shared" si="301"/>
        <v xml:space="preserve"> </v>
      </c>
      <c r="P961" s="117"/>
      <c r="Q961" s="118"/>
      <c r="R961" s="119" t="str">
        <f t="shared" si="302"/>
        <v/>
      </c>
      <c r="S961" s="133">
        <f>IFERROR(IF(M961&lt;=0.005,IF(F961="",L961,0),IF(F961&lt;&gt;"",0,IF(P961="",0,IF(P961="H",0,IF(Q961&lt;Veriler!$G$2,L961*Veriler!$G$2,L961*Q961)))))," ")</f>
        <v>0</v>
      </c>
      <c r="T961" s="133">
        <f>IF(Veriler!T961&lt;=0.1, S961, IF(AND(Veriler!T961&gt;0.1, F961="", P961="E"), IF(Q961&gt;Veriler!$G$2, Q961*S961, IF(Q961&lt;Veriler!$G$2, Veriler!$G$2*S961, Q961*S961)), 0))</f>
        <v>0</v>
      </c>
      <c r="U961" s="133" t="str">
        <f t="shared" si="303"/>
        <v xml:space="preserve"> </v>
      </c>
      <c r="V961" s="134" t="str">
        <f>IFERROR(IF(O961="%10 sınırı aşılmıştır.",L961-T961,IFERROR(IF(F961="",IF(S961=1,0,IF(L961-S961=0,"",L961-S961)),IF(Veriler!M961="",L961,IF(L961*Veriler!M961=0,"",L961*Veriler!M961))),L961)),0)</f>
        <v/>
      </c>
      <c r="W961" s="146"/>
      <c r="X961" s="146"/>
      <c r="Y961" s="146"/>
    </row>
    <row r="962" spans="1:25" s="99" customFormat="1" ht="54.75" customHeight="1" x14ac:dyDescent="0.25">
      <c r="A962" s="96">
        <f t="shared" si="304"/>
        <v>708</v>
      </c>
      <c r="B962" s="175"/>
      <c r="C962" s="176"/>
      <c r="D962" s="113"/>
      <c r="E962" s="115"/>
      <c r="F962" s="174"/>
      <c r="G962" s="114" t="str">
        <f t="shared" si="299"/>
        <v/>
      </c>
      <c r="H962" s="115"/>
      <c r="I962" s="115"/>
      <c r="J962" s="115"/>
      <c r="K962" s="115"/>
      <c r="L962" s="133" t="str">
        <f t="shared" si="300"/>
        <v/>
      </c>
      <c r="M962" s="116" t="str">
        <f>IF(L962="", "", L962/Veriler!$X$1)</f>
        <v/>
      </c>
      <c r="N962" s="116" t="str">
        <f>IF(F962&lt;&gt;"", "İthal Girdi", IF(Veriler!T962="", "", IF(Veriler!S962="H", "%0,5 üzerindedir", IF(Veriler!T962&gt;0.1, "%10 sınırı aşılmıştır.", "Uygun"))))</f>
        <v>%0,5 üzerindedir</v>
      </c>
      <c r="O962" s="116" t="str">
        <f t="shared" si="301"/>
        <v xml:space="preserve"> </v>
      </c>
      <c r="P962" s="117"/>
      <c r="Q962" s="118"/>
      <c r="R962" s="119" t="str">
        <f t="shared" si="302"/>
        <v/>
      </c>
      <c r="S962" s="133">
        <f>IFERROR(IF(M962&lt;=0.005,IF(F962="",L962,0),IF(F962&lt;&gt;"",0,IF(P962="",0,IF(P962="H",0,IF(Q962&lt;Veriler!$G$2,L962*Veriler!$G$2,L962*Q962)))))," ")</f>
        <v>0</v>
      </c>
      <c r="T962" s="133">
        <f>IF(Veriler!T962&lt;=0.1, S962, IF(AND(Veriler!T962&gt;0.1, F962="", P962="E"), IF(Q962&gt;Veriler!$G$2, Q962*S962, IF(Q962&lt;Veriler!$G$2, Veriler!$G$2*S962, Q962*S962)), 0))</f>
        <v>0</v>
      </c>
      <c r="U962" s="133" t="str">
        <f t="shared" si="303"/>
        <v xml:space="preserve"> </v>
      </c>
      <c r="V962" s="134" t="str">
        <f>IFERROR(IF(O962="%10 sınırı aşılmıştır.",L962-T962,IFERROR(IF(F962="",IF(S962=1,0,IF(L962-S962=0,"",L962-S962)),IF(Veriler!M962="",L962,IF(L962*Veriler!M962=0,"",L962*Veriler!M962))),L962)),0)</f>
        <v/>
      </c>
      <c r="W962" s="146"/>
      <c r="X962" s="146"/>
      <c r="Y962" s="146"/>
    </row>
    <row r="963" spans="1:25" s="99" customFormat="1" ht="54.75" customHeight="1" x14ac:dyDescent="0.25">
      <c r="A963" s="96">
        <f t="shared" si="304"/>
        <v>709</v>
      </c>
      <c r="B963" s="175"/>
      <c r="C963" s="176"/>
      <c r="D963" s="113"/>
      <c r="E963" s="115"/>
      <c r="F963" s="174"/>
      <c r="G963" s="114" t="str">
        <f t="shared" si="299"/>
        <v/>
      </c>
      <c r="H963" s="115"/>
      <c r="I963" s="115"/>
      <c r="J963" s="115"/>
      <c r="K963" s="115"/>
      <c r="L963" s="133" t="str">
        <f t="shared" si="300"/>
        <v/>
      </c>
      <c r="M963" s="116" t="str">
        <f>IF(L963="", "", L963/Veriler!$X$1)</f>
        <v/>
      </c>
      <c r="N963" s="116" t="str">
        <f>IF(F963&lt;&gt;"", "İthal Girdi", IF(Veriler!T963="", "", IF(Veriler!S963="H", "%0,5 üzerindedir", IF(Veriler!T963&gt;0.1, "%10 sınırı aşılmıştır.", "Uygun"))))</f>
        <v>%0,5 üzerindedir</v>
      </c>
      <c r="O963" s="116" t="str">
        <f t="shared" si="301"/>
        <v xml:space="preserve"> </v>
      </c>
      <c r="P963" s="117"/>
      <c r="Q963" s="118"/>
      <c r="R963" s="119" t="str">
        <f t="shared" si="302"/>
        <v/>
      </c>
      <c r="S963" s="133">
        <f>IFERROR(IF(M963&lt;=0.005,IF(F963="",L963,0),IF(F963&lt;&gt;"",0,IF(P963="",0,IF(P963="H",0,IF(Q963&lt;Veriler!$G$2,L963*Veriler!$G$2,L963*Q963)))))," ")</f>
        <v>0</v>
      </c>
      <c r="T963" s="133">
        <f>IF(Veriler!T963&lt;=0.1, S963, IF(AND(Veriler!T963&gt;0.1, F963="", P963="E"), IF(Q963&gt;Veriler!$G$2, Q963*S963, IF(Q963&lt;Veriler!$G$2, Veriler!$G$2*S963, Q963*S963)), 0))</f>
        <v>0</v>
      </c>
      <c r="U963" s="133" t="str">
        <f t="shared" si="303"/>
        <v xml:space="preserve"> </v>
      </c>
      <c r="V963" s="134" t="str">
        <f>IFERROR(IF(O963="%10 sınırı aşılmıştır.",L963-T963,IFERROR(IF(F963="",IF(S963=1,0,IF(L963-S963=0,"",L963-S963)),IF(Veriler!M963="",L963,IF(L963*Veriler!M963=0,"",L963*Veriler!M963))),L963)),0)</f>
        <v/>
      </c>
      <c r="W963" s="146"/>
      <c r="X963" s="146"/>
      <c r="Y963" s="146"/>
    </row>
    <row r="964" spans="1:25" s="99" customFormat="1" ht="54.75" customHeight="1" x14ac:dyDescent="0.25">
      <c r="A964" s="96">
        <f t="shared" si="304"/>
        <v>710</v>
      </c>
      <c r="B964" s="175"/>
      <c r="C964" s="176"/>
      <c r="D964" s="113"/>
      <c r="E964" s="115"/>
      <c r="F964" s="174"/>
      <c r="G964" s="114" t="str">
        <f t="shared" si="299"/>
        <v/>
      </c>
      <c r="H964" s="115"/>
      <c r="I964" s="115"/>
      <c r="J964" s="115"/>
      <c r="K964" s="115"/>
      <c r="L964" s="133" t="str">
        <f t="shared" si="300"/>
        <v/>
      </c>
      <c r="M964" s="116" t="str">
        <f>IF(L964="", "", L964/Veriler!$X$1)</f>
        <v/>
      </c>
      <c r="N964" s="116" t="str">
        <f>IF(F964&lt;&gt;"", "İthal Girdi", IF(Veriler!T964="", "", IF(Veriler!S964="H", "%0,5 üzerindedir", IF(Veriler!T964&gt;0.1, "%10 sınırı aşılmıştır.", "Uygun"))))</f>
        <v>%0,5 üzerindedir</v>
      </c>
      <c r="O964" s="116" t="str">
        <f t="shared" si="301"/>
        <v xml:space="preserve"> </v>
      </c>
      <c r="P964" s="117"/>
      <c r="Q964" s="118"/>
      <c r="R964" s="119" t="str">
        <f t="shared" si="302"/>
        <v/>
      </c>
      <c r="S964" s="133">
        <f>IFERROR(IF(M964&lt;=0.005,IF(F964="",L964,0),IF(F964&lt;&gt;"",0,IF(P964="",0,IF(P964="H",0,IF(Q964&lt;Veriler!$G$2,L964*Veriler!$G$2,L964*Q964)))))," ")</f>
        <v>0</v>
      </c>
      <c r="T964" s="133">
        <f>IF(Veriler!T964&lt;=0.1, S964, IF(AND(Veriler!T964&gt;0.1, F964="", P964="E"), IF(Q964&gt;Veriler!$G$2, Q964*S964, IF(Q964&lt;Veriler!$G$2, Veriler!$G$2*S964, Q964*S964)), 0))</f>
        <v>0</v>
      </c>
      <c r="U964" s="133" t="str">
        <f t="shared" si="303"/>
        <v xml:space="preserve"> </v>
      </c>
      <c r="V964" s="134" t="str">
        <f>IFERROR(IF(O964="%10 sınırı aşılmıştır.",L964-T964,IFERROR(IF(F964="",IF(S964=1,0,IF(L964-S964=0,"",L964-S964)),IF(Veriler!M964="",L964,IF(L964*Veriler!M964=0,"",L964*Veriler!M964))),L964)),0)</f>
        <v/>
      </c>
      <c r="W964" s="146"/>
      <c r="X964" s="146"/>
      <c r="Y964" s="146"/>
    </row>
    <row r="965" spans="1:25" s="99" customFormat="1" ht="54.75" customHeight="1" x14ac:dyDescent="0.25">
      <c r="A965" s="96">
        <f t="shared" si="304"/>
        <v>711</v>
      </c>
      <c r="B965" s="175"/>
      <c r="C965" s="176"/>
      <c r="D965" s="113"/>
      <c r="E965" s="115"/>
      <c r="F965" s="174"/>
      <c r="G965" s="114" t="str">
        <f t="shared" si="299"/>
        <v/>
      </c>
      <c r="H965" s="115"/>
      <c r="I965" s="115"/>
      <c r="J965" s="115"/>
      <c r="K965" s="115"/>
      <c r="L965" s="133" t="str">
        <f t="shared" si="300"/>
        <v/>
      </c>
      <c r="M965" s="116" t="str">
        <f>IF(L965="", "", L965/Veriler!$X$1)</f>
        <v/>
      </c>
      <c r="N965" s="116" t="str">
        <f>IF(F965&lt;&gt;"", "İthal Girdi", IF(Veriler!T965="", "", IF(Veriler!S965="H", "%0,5 üzerindedir", IF(Veriler!T965&gt;0.1, "%10 sınırı aşılmıştır.", "Uygun"))))</f>
        <v>%0,5 üzerindedir</v>
      </c>
      <c r="O965" s="116" t="str">
        <f t="shared" si="301"/>
        <v xml:space="preserve"> </v>
      </c>
      <c r="P965" s="117"/>
      <c r="Q965" s="118"/>
      <c r="R965" s="119" t="str">
        <f t="shared" si="302"/>
        <v/>
      </c>
      <c r="S965" s="133">
        <f>IFERROR(IF(M965&lt;=0.005,IF(F965="",L965,0),IF(F965&lt;&gt;"",0,IF(P965="",0,IF(P965="H",0,IF(Q965&lt;Veriler!$G$2,L965*Veriler!$G$2,L965*Q965)))))," ")</f>
        <v>0</v>
      </c>
      <c r="T965" s="133">
        <f>IF(Veriler!T965&lt;=0.1, S965, IF(AND(Veriler!T965&gt;0.1, F965="", P965="E"), IF(Q965&gt;Veriler!$G$2, Q965*S965, IF(Q965&lt;Veriler!$G$2, Veriler!$G$2*S965, Q965*S965)), 0))</f>
        <v>0</v>
      </c>
      <c r="U965" s="133" t="str">
        <f t="shared" si="303"/>
        <v xml:space="preserve"> </v>
      </c>
      <c r="V965" s="134" t="str">
        <f>IFERROR(IF(O965="%10 sınırı aşılmıştır.",L965-T965,IFERROR(IF(F965="",IF(S965=1,0,IF(L965-S965=0,"",L965-S965)),IF(Veriler!M965="",L965,IF(L965*Veriler!M965=0,"",L965*Veriler!M965))),L965)),0)</f>
        <v/>
      </c>
      <c r="W965" s="146"/>
      <c r="X965" s="146"/>
      <c r="Y965" s="146"/>
    </row>
    <row r="966" spans="1:25" s="99" customFormat="1" ht="54.75" customHeight="1" x14ac:dyDescent="0.25">
      <c r="A966" s="96">
        <f t="shared" si="304"/>
        <v>712</v>
      </c>
      <c r="B966" s="175"/>
      <c r="C966" s="176"/>
      <c r="D966" s="113"/>
      <c r="E966" s="115"/>
      <c r="F966" s="174"/>
      <c r="G966" s="114" t="str">
        <f t="shared" si="299"/>
        <v/>
      </c>
      <c r="H966" s="115"/>
      <c r="I966" s="115"/>
      <c r="J966" s="115"/>
      <c r="K966" s="115"/>
      <c r="L966" s="133" t="str">
        <f t="shared" si="300"/>
        <v/>
      </c>
      <c r="M966" s="116" t="str">
        <f>IF(L966="", "", L966/Veriler!$X$1)</f>
        <v/>
      </c>
      <c r="N966" s="116" t="str">
        <f>IF(F966&lt;&gt;"", "İthal Girdi", IF(Veriler!T966="", "", IF(Veriler!S966="H", "%0,5 üzerindedir", IF(Veriler!T966&gt;0.1, "%10 sınırı aşılmıştır.", "Uygun"))))</f>
        <v>%0,5 üzerindedir</v>
      </c>
      <c r="O966" s="116" t="str">
        <f t="shared" si="301"/>
        <v xml:space="preserve"> </v>
      </c>
      <c r="P966" s="117"/>
      <c r="Q966" s="118"/>
      <c r="R966" s="119" t="str">
        <f t="shared" si="302"/>
        <v/>
      </c>
      <c r="S966" s="133">
        <f>IFERROR(IF(M966&lt;=0.005,IF(F966="",L966,0),IF(F966&lt;&gt;"",0,IF(P966="",0,IF(P966="H",0,IF(Q966&lt;Veriler!$G$2,L966*Veriler!$G$2,L966*Q966)))))," ")</f>
        <v>0</v>
      </c>
      <c r="T966" s="133">
        <f>IF(Veriler!T966&lt;=0.1, S966, IF(AND(Veriler!T966&gt;0.1, F966="", P966="E"), IF(Q966&gt;Veriler!$G$2, Q966*S966, IF(Q966&lt;Veriler!$G$2, Veriler!$G$2*S966, Q966*S966)), 0))</f>
        <v>0</v>
      </c>
      <c r="U966" s="133" t="str">
        <f t="shared" si="303"/>
        <v xml:space="preserve"> </v>
      </c>
      <c r="V966" s="134" t="str">
        <f>IFERROR(IF(O966="%10 sınırı aşılmıştır.",L966-T966,IFERROR(IF(F966="",IF(S966=1,0,IF(L966-S966=0,"",L966-S966)),IF(Veriler!M966="",L966,IF(L966*Veriler!M966=0,"",L966*Veriler!M966))),L966)),0)</f>
        <v/>
      </c>
      <c r="W966" s="146"/>
      <c r="X966" s="146"/>
      <c r="Y966" s="146"/>
    </row>
    <row r="967" spans="1:25" s="99" customFormat="1" ht="54.75" customHeight="1" x14ac:dyDescent="0.25">
      <c r="A967" s="96">
        <f t="shared" si="304"/>
        <v>713</v>
      </c>
      <c r="B967" s="175"/>
      <c r="C967" s="176"/>
      <c r="D967" s="113"/>
      <c r="E967" s="115"/>
      <c r="F967" s="174"/>
      <c r="G967" s="114" t="str">
        <f t="shared" si="299"/>
        <v/>
      </c>
      <c r="H967" s="115"/>
      <c r="I967" s="115"/>
      <c r="J967" s="115"/>
      <c r="K967" s="115"/>
      <c r="L967" s="133" t="str">
        <f t="shared" si="300"/>
        <v/>
      </c>
      <c r="M967" s="116" t="str">
        <f>IF(L967="", "", L967/Veriler!$X$1)</f>
        <v/>
      </c>
      <c r="N967" s="116" t="str">
        <f>IF(F967&lt;&gt;"", "İthal Girdi", IF(Veriler!T967="", "", IF(Veriler!S967="H", "%0,5 üzerindedir", IF(Veriler!T967&gt;0.1, "%10 sınırı aşılmıştır.", "Uygun"))))</f>
        <v>%0,5 üzerindedir</v>
      </c>
      <c r="O967" s="116" t="str">
        <f t="shared" si="301"/>
        <v xml:space="preserve"> </v>
      </c>
      <c r="P967" s="117"/>
      <c r="Q967" s="118"/>
      <c r="R967" s="119" t="str">
        <f t="shared" si="302"/>
        <v/>
      </c>
      <c r="S967" s="133">
        <f>IFERROR(IF(M967&lt;=0.005,IF(F967="",L967,0),IF(F967&lt;&gt;"",0,IF(P967="",0,IF(P967="H",0,IF(Q967&lt;Veriler!$G$2,L967*Veriler!$G$2,L967*Q967)))))," ")</f>
        <v>0</v>
      </c>
      <c r="T967" s="133">
        <f>IF(Veriler!T967&lt;=0.1, S967, IF(AND(Veriler!T967&gt;0.1, F967="", P967="E"), IF(Q967&gt;Veriler!$G$2, Q967*S967, IF(Q967&lt;Veriler!$G$2, Veriler!$G$2*S967, Q967*S967)), 0))</f>
        <v>0</v>
      </c>
      <c r="U967" s="133" t="str">
        <f t="shared" si="303"/>
        <v xml:space="preserve"> </v>
      </c>
      <c r="V967" s="134" t="str">
        <f>IFERROR(IF(O967="%10 sınırı aşılmıştır.",L967-T967,IFERROR(IF(F967="",IF(S967=1,0,IF(L967-S967=0,"",L967-S967)),IF(Veriler!M967="",L967,IF(L967*Veriler!M967=0,"",L967*Veriler!M967))),L967)),0)</f>
        <v/>
      </c>
      <c r="W967" s="146"/>
      <c r="X967" s="146"/>
      <c r="Y967" s="146"/>
    </row>
    <row r="968" spans="1:25" s="99" customFormat="1" ht="54.75" customHeight="1" x14ac:dyDescent="0.25">
      <c r="A968" s="96">
        <f t="shared" si="304"/>
        <v>714</v>
      </c>
      <c r="B968" s="175"/>
      <c r="C968" s="176"/>
      <c r="D968" s="113"/>
      <c r="E968" s="115"/>
      <c r="F968" s="174"/>
      <c r="G968" s="114" t="str">
        <f t="shared" si="299"/>
        <v/>
      </c>
      <c r="H968" s="115"/>
      <c r="I968" s="115"/>
      <c r="J968" s="115"/>
      <c r="K968" s="115"/>
      <c r="L968" s="133" t="str">
        <f t="shared" si="300"/>
        <v/>
      </c>
      <c r="M968" s="116" t="str">
        <f>IF(L968="", "", L968/Veriler!$X$1)</f>
        <v/>
      </c>
      <c r="N968" s="116" t="str">
        <f>IF(F968&lt;&gt;"", "İthal Girdi", IF(Veriler!T968="", "", IF(Veriler!S968="H", "%0,5 üzerindedir", IF(Veriler!T968&gt;0.1, "%10 sınırı aşılmıştır.", "Uygun"))))</f>
        <v>%0,5 üzerindedir</v>
      </c>
      <c r="O968" s="116" t="str">
        <f t="shared" si="301"/>
        <v xml:space="preserve"> </v>
      </c>
      <c r="P968" s="117"/>
      <c r="Q968" s="118"/>
      <c r="R968" s="119" t="str">
        <f t="shared" si="302"/>
        <v/>
      </c>
      <c r="S968" s="133">
        <f>IFERROR(IF(M968&lt;=0.005,IF(F968="",L968,0),IF(F968&lt;&gt;"",0,IF(P968="",0,IF(P968="H",0,IF(Q968&lt;Veriler!$G$2,L968*Veriler!$G$2,L968*Q968)))))," ")</f>
        <v>0</v>
      </c>
      <c r="T968" s="133">
        <f>IF(Veriler!T968&lt;=0.1, S968, IF(AND(Veriler!T968&gt;0.1, F968="", P968="E"), IF(Q968&gt;Veriler!$G$2, Q968*S968, IF(Q968&lt;Veriler!$G$2, Veriler!$G$2*S968, Q968*S968)), 0))</f>
        <v>0</v>
      </c>
      <c r="U968" s="133" t="str">
        <f t="shared" si="303"/>
        <v xml:space="preserve"> </v>
      </c>
      <c r="V968" s="134" t="str">
        <f>IFERROR(IF(O968="%10 sınırı aşılmıştır.",L968-T968,IFERROR(IF(F968="",IF(S968=1,0,IF(L968-S968=0,"",L968-S968)),IF(Veriler!M968="",L968,IF(L968*Veriler!M968=0,"",L968*Veriler!M968))),L968)),0)</f>
        <v/>
      </c>
      <c r="W968" s="146"/>
      <c r="X968" s="146"/>
      <c r="Y968" s="146"/>
    </row>
    <row r="969" spans="1:25" s="99" customFormat="1" ht="36" hidden="1" customHeight="1" x14ac:dyDescent="0.25">
      <c r="A969" s="101"/>
      <c r="B969" s="191" t="s">
        <v>16</v>
      </c>
      <c r="C969" s="176"/>
      <c r="D969" s="120"/>
      <c r="E969" s="171"/>
      <c r="F969" s="172"/>
      <c r="G969" s="121"/>
      <c r="H969" s="115"/>
      <c r="I969" s="115"/>
      <c r="J969" s="115"/>
      <c r="K969" s="115"/>
      <c r="L969" s="121"/>
      <c r="M969" s="121"/>
      <c r="N969" s="121"/>
      <c r="O969" s="121"/>
      <c r="P969" s="120"/>
      <c r="Q969" s="120"/>
      <c r="R969" s="183"/>
      <c r="S969" s="184"/>
      <c r="T969" s="121"/>
      <c r="U969" s="121"/>
      <c r="V969" s="121"/>
      <c r="W969" s="146"/>
      <c r="X969" s="146"/>
      <c r="Y969" s="146"/>
    </row>
    <row r="970" spans="1:25" s="99" customFormat="1" ht="54.75" customHeight="1" x14ac:dyDescent="0.25">
      <c r="A970" s="96">
        <f>A968+1</f>
        <v>715</v>
      </c>
      <c r="B970" s="175"/>
      <c r="C970" s="176"/>
      <c r="D970" s="113"/>
      <c r="E970" s="115"/>
      <c r="F970" s="174"/>
      <c r="G970" s="114" t="str">
        <f t="shared" ref="G970:G983" si="305">IF(AND(F970&lt;&gt;"",V970&lt;&gt;"",L970&lt;&gt;0),V970/L970,"")</f>
        <v/>
      </c>
      <c r="H970" s="115"/>
      <c r="I970" s="115"/>
      <c r="J970" s="115"/>
      <c r="K970" s="115"/>
      <c r="L970" s="133" t="str">
        <f t="shared" ref="L970:L983" si="306">IF(AND(H970&lt;&gt;0, J970&lt;&gt;0, K970&lt;&gt;0), H970*J970*K970, "")</f>
        <v/>
      </c>
      <c r="M970" s="116" t="str">
        <f>IF(L970="", "", L970/Veriler!$X$1)</f>
        <v/>
      </c>
      <c r="N970" s="116" t="str">
        <f>IF(F970&lt;&gt;"", "İthal Girdi", IF(Veriler!T970="", "", IF(Veriler!S970="H", "%0,5 üzerindedir", IF(Veriler!T970&gt;0.1, "%10 sınırı aşılmıştır.", "Uygun"))))</f>
        <v>%0,5 üzerindedir</v>
      </c>
      <c r="O970" s="116" t="str">
        <f t="shared" ref="O970:O983" si="307">IF(M970=""," ",N970)</f>
        <v xml:space="preserve"> </v>
      </c>
      <c r="P970" s="117"/>
      <c r="Q970" s="118"/>
      <c r="R970" s="119" t="str">
        <f t="shared" ref="R970:R983" si="308">IFERROR(IF(AND(T970&lt;&gt;"",L970&lt;&gt;"",L970&lt;&gt;0,T970&lt;&gt;0),T970/L970,"")," ")</f>
        <v/>
      </c>
      <c r="S970" s="133">
        <f>IFERROR(IF(M970&lt;=0.005,IF(F970="",L970,0),IF(F970&lt;&gt;"",0,IF(P970="",0,IF(P970="H",0,IF(Q970&lt;Veriler!$G$2,L970*Veriler!$G$2,L970*Q970)))))," ")</f>
        <v>0</v>
      </c>
      <c r="T970" s="133">
        <f>IF(Veriler!T970&lt;=0.1, S970, IF(AND(Veriler!T970&gt;0.1, F970="", P970="E"), IF(Q970&gt;Veriler!$G$2, Q970*S970, IF(Q970&lt;Veriler!$G$2, Veriler!$G$2*S970, Q970*S970)), 0))</f>
        <v>0</v>
      </c>
      <c r="U970" s="133" t="str">
        <f t="shared" ref="U970:U983" si="309">IF(T970=0," ",T970)</f>
        <v xml:space="preserve"> </v>
      </c>
      <c r="V970" s="134" t="str">
        <f>IFERROR(IF(O970="%10 sınırı aşılmıştır.",L970-T970,IFERROR(IF(F970="",IF(S970=1,0,IF(L970-S970=0,"",L970-S970)),IF(Veriler!M970="",L970,IF(L970*Veriler!M970=0,"",L970*Veriler!M970))),L970)),0)</f>
        <v/>
      </c>
      <c r="W970" s="146"/>
      <c r="X970" s="146"/>
      <c r="Y970" s="146"/>
    </row>
    <row r="971" spans="1:25" s="99" customFormat="1" ht="54.75" customHeight="1" x14ac:dyDescent="0.25">
      <c r="A971" s="96">
        <f t="shared" ref="A971:A983" si="310">A970+1</f>
        <v>716</v>
      </c>
      <c r="B971" s="175"/>
      <c r="C971" s="176"/>
      <c r="D971" s="113"/>
      <c r="E971" s="115"/>
      <c r="F971" s="174"/>
      <c r="G971" s="114" t="str">
        <f t="shared" si="305"/>
        <v/>
      </c>
      <c r="H971" s="115"/>
      <c r="I971" s="115"/>
      <c r="J971" s="115"/>
      <c r="K971" s="115"/>
      <c r="L971" s="133" t="str">
        <f t="shared" si="306"/>
        <v/>
      </c>
      <c r="M971" s="116" t="str">
        <f>IF(L971="", "", L971/Veriler!$X$1)</f>
        <v/>
      </c>
      <c r="N971" s="116" t="str">
        <f>IF(F971&lt;&gt;"", "İthal Girdi", IF(Veriler!T971="", "", IF(Veriler!S971="H", "%0,5 üzerindedir", IF(Veriler!T971&gt;0.1, "%10 sınırı aşılmıştır.", "Uygun"))))</f>
        <v>%0,5 üzerindedir</v>
      </c>
      <c r="O971" s="116" t="str">
        <f t="shared" si="307"/>
        <v xml:space="preserve"> </v>
      </c>
      <c r="P971" s="117"/>
      <c r="Q971" s="118"/>
      <c r="R971" s="119" t="str">
        <f t="shared" si="308"/>
        <v/>
      </c>
      <c r="S971" s="133">
        <f>IFERROR(IF(M971&lt;=0.005,IF(F971="",L971,0),IF(F971&lt;&gt;"",0,IF(P971="",0,IF(P971="H",0,IF(Q971&lt;Veriler!$G$2,L971*Veriler!$G$2,L971*Q971)))))," ")</f>
        <v>0</v>
      </c>
      <c r="T971" s="133">
        <f>IF(Veriler!T971&lt;=0.1, S971, IF(AND(Veriler!T971&gt;0.1, F971="", P971="E"), IF(Q971&gt;Veriler!$G$2, Q971*S971, IF(Q971&lt;Veriler!$G$2, Veriler!$G$2*S971, Q971*S971)), 0))</f>
        <v>0</v>
      </c>
      <c r="U971" s="133" t="str">
        <f t="shared" si="309"/>
        <v xml:space="preserve"> </v>
      </c>
      <c r="V971" s="134" t="str">
        <f>IFERROR(IF(O971="%10 sınırı aşılmıştır.",L971-T971,IFERROR(IF(F971="",IF(S971=1,0,IF(L971-S971=0,"",L971-S971)),IF(Veriler!M971="",L971,IF(L971*Veriler!M971=0,"",L971*Veriler!M971))),L971)),0)</f>
        <v/>
      </c>
      <c r="W971" s="146"/>
      <c r="X971" s="146"/>
      <c r="Y971" s="146"/>
    </row>
    <row r="972" spans="1:25" s="99" customFormat="1" ht="54.75" customHeight="1" x14ac:dyDescent="0.25">
      <c r="A972" s="96">
        <f t="shared" si="310"/>
        <v>717</v>
      </c>
      <c r="B972" s="175"/>
      <c r="C972" s="176"/>
      <c r="D972" s="113"/>
      <c r="E972" s="115"/>
      <c r="F972" s="174"/>
      <c r="G972" s="114" t="str">
        <f t="shared" si="305"/>
        <v/>
      </c>
      <c r="H972" s="115"/>
      <c r="I972" s="115"/>
      <c r="J972" s="115"/>
      <c r="K972" s="115"/>
      <c r="L972" s="133" t="str">
        <f t="shared" si="306"/>
        <v/>
      </c>
      <c r="M972" s="116" t="str">
        <f>IF(L972="", "", L972/Veriler!$X$1)</f>
        <v/>
      </c>
      <c r="N972" s="116" t="str">
        <f>IF(F972&lt;&gt;"", "İthal Girdi", IF(Veriler!T972="", "", IF(Veriler!S972="H", "%0,5 üzerindedir", IF(Veriler!T972&gt;0.1, "%10 sınırı aşılmıştır.", "Uygun"))))</f>
        <v>%0,5 üzerindedir</v>
      </c>
      <c r="O972" s="116" t="str">
        <f t="shared" si="307"/>
        <v xml:space="preserve"> </v>
      </c>
      <c r="P972" s="117"/>
      <c r="Q972" s="118"/>
      <c r="R972" s="119" t="str">
        <f t="shared" si="308"/>
        <v/>
      </c>
      <c r="S972" s="133">
        <f>IFERROR(IF(M972&lt;=0.005,IF(F972="",L972,0),IF(F972&lt;&gt;"",0,IF(P972="",0,IF(P972="H",0,IF(Q972&lt;Veriler!$G$2,L972*Veriler!$G$2,L972*Q972)))))," ")</f>
        <v>0</v>
      </c>
      <c r="T972" s="133">
        <f>IF(Veriler!T972&lt;=0.1, S972, IF(AND(Veriler!T972&gt;0.1, F972="", P972="E"), IF(Q972&gt;Veriler!$G$2, Q972*S972, IF(Q972&lt;Veriler!$G$2, Veriler!$G$2*S972, Q972*S972)), 0))</f>
        <v>0</v>
      </c>
      <c r="U972" s="133" t="str">
        <f t="shared" si="309"/>
        <v xml:space="preserve"> </v>
      </c>
      <c r="V972" s="134" t="str">
        <f>IFERROR(IF(O972="%10 sınırı aşılmıştır.",L972-T972,IFERROR(IF(F972="",IF(S972=1,0,IF(L972-S972=0,"",L972-S972)),IF(Veriler!M972="",L972,IF(L972*Veriler!M972=0,"",L972*Veriler!M972))),L972)),0)</f>
        <v/>
      </c>
      <c r="W972" s="146"/>
      <c r="X972" s="146"/>
      <c r="Y972" s="146"/>
    </row>
    <row r="973" spans="1:25" s="99" customFormat="1" ht="54.75" customHeight="1" x14ac:dyDescent="0.25">
      <c r="A973" s="96">
        <f t="shared" si="310"/>
        <v>718</v>
      </c>
      <c r="B973" s="175"/>
      <c r="C973" s="176"/>
      <c r="D973" s="113"/>
      <c r="E973" s="115"/>
      <c r="F973" s="174"/>
      <c r="G973" s="114" t="str">
        <f t="shared" si="305"/>
        <v/>
      </c>
      <c r="H973" s="115"/>
      <c r="I973" s="115"/>
      <c r="J973" s="115"/>
      <c r="K973" s="115"/>
      <c r="L973" s="133" t="str">
        <f t="shared" si="306"/>
        <v/>
      </c>
      <c r="M973" s="116" t="str">
        <f>IF(L973="", "", L973/Veriler!$X$1)</f>
        <v/>
      </c>
      <c r="N973" s="116" t="str">
        <f>IF(F973&lt;&gt;"", "İthal Girdi", IF(Veriler!T973="", "", IF(Veriler!S973="H", "%0,5 üzerindedir", IF(Veriler!T973&gt;0.1, "%10 sınırı aşılmıştır.", "Uygun"))))</f>
        <v>%0,5 üzerindedir</v>
      </c>
      <c r="O973" s="116" t="str">
        <f t="shared" si="307"/>
        <v xml:space="preserve"> </v>
      </c>
      <c r="P973" s="117"/>
      <c r="Q973" s="118"/>
      <c r="R973" s="119" t="str">
        <f t="shared" si="308"/>
        <v/>
      </c>
      <c r="S973" s="133">
        <f>IFERROR(IF(M973&lt;=0.005,IF(F973="",L973,0),IF(F973&lt;&gt;"",0,IF(P973="",0,IF(P973="H",0,IF(Q973&lt;Veriler!$G$2,L973*Veriler!$G$2,L973*Q973)))))," ")</f>
        <v>0</v>
      </c>
      <c r="T973" s="133">
        <f>IF(Veriler!T973&lt;=0.1, S973, IF(AND(Veriler!T973&gt;0.1, F973="", P973="E"), IF(Q973&gt;Veriler!$G$2, Q973*S973, IF(Q973&lt;Veriler!$G$2, Veriler!$G$2*S973, Q973*S973)), 0))</f>
        <v>0</v>
      </c>
      <c r="U973" s="133" t="str">
        <f t="shared" si="309"/>
        <v xml:space="preserve"> </v>
      </c>
      <c r="V973" s="134" t="str">
        <f>IFERROR(IF(O973="%10 sınırı aşılmıştır.",L973-T973,IFERROR(IF(F973="",IF(S973=1,0,IF(L973-S973=0,"",L973-S973)),IF(Veriler!M973="",L973,IF(L973*Veriler!M973=0,"",L973*Veriler!M973))),L973)),0)</f>
        <v/>
      </c>
      <c r="W973" s="146"/>
      <c r="X973" s="146"/>
      <c r="Y973" s="146"/>
    </row>
    <row r="974" spans="1:25" s="99" customFormat="1" ht="54.75" customHeight="1" x14ac:dyDescent="0.25">
      <c r="A974" s="96">
        <f t="shared" si="310"/>
        <v>719</v>
      </c>
      <c r="B974" s="175"/>
      <c r="C974" s="176"/>
      <c r="D974" s="113"/>
      <c r="E974" s="115"/>
      <c r="F974" s="174"/>
      <c r="G974" s="114" t="str">
        <f t="shared" si="305"/>
        <v/>
      </c>
      <c r="H974" s="115"/>
      <c r="I974" s="115"/>
      <c r="J974" s="115"/>
      <c r="K974" s="115"/>
      <c r="L974" s="133" t="str">
        <f t="shared" si="306"/>
        <v/>
      </c>
      <c r="M974" s="116" t="str">
        <f>IF(L974="", "", L974/Veriler!$X$1)</f>
        <v/>
      </c>
      <c r="N974" s="116" t="str">
        <f>IF(F974&lt;&gt;"", "İthal Girdi", IF(Veriler!T974="", "", IF(Veriler!S974="H", "%0,5 üzerindedir", IF(Veriler!T974&gt;0.1, "%10 sınırı aşılmıştır.", "Uygun"))))</f>
        <v>%0,5 üzerindedir</v>
      </c>
      <c r="O974" s="116" t="str">
        <f t="shared" si="307"/>
        <v xml:space="preserve"> </v>
      </c>
      <c r="P974" s="117"/>
      <c r="Q974" s="118"/>
      <c r="R974" s="119" t="str">
        <f t="shared" si="308"/>
        <v/>
      </c>
      <c r="S974" s="133">
        <f>IFERROR(IF(M974&lt;=0.005,IF(F974="",L974,0),IF(F974&lt;&gt;"",0,IF(P974="",0,IF(P974="H",0,IF(Q974&lt;Veriler!$G$2,L974*Veriler!$G$2,L974*Q974)))))," ")</f>
        <v>0</v>
      </c>
      <c r="T974" s="133">
        <f>IF(Veriler!T974&lt;=0.1, S974, IF(AND(Veriler!T974&gt;0.1, F974="", P974="E"), IF(Q974&gt;Veriler!$G$2, Q974*S974, IF(Q974&lt;Veriler!$G$2, Veriler!$G$2*S974, Q974*S974)), 0))</f>
        <v>0</v>
      </c>
      <c r="U974" s="133" t="str">
        <f t="shared" si="309"/>
        <v xml:space="preserve"> </v>
      </c>
      <c r="V974" s="134" t="str">
        <f>IFERROR(IF(O974="%10 sınırı aşılmıştır.",L974-T974,IFERROR(IF(F974="",IF(S974=1,0,IF(L974-S974=0,"",L974-S974)),IF(Veriler!M974="",L974,IF(L974*Veriler!M974=0,"",L974*Veriler!M974))),L974)),0)</f>
        <v/>
      </c>
      <c r="W974" s="146"/>
      <c r="X974" s="146"/>
      <c r="Y974" s="146"/>
    </row>
    <row r="975" spans="1:25" s="99" customFormat="1" ht="54.75" customHeight="1" x14ac:dyDescent="0.25">
      <c r="A975" s="96">
        <f t="shared" si="310"/>
        <v>720</v>
      </c>
      <c r="B975" s="175"/>
      <c r="C975" s="176"/>
      <c r="D975" s="113"/>
      <c r="E975" s="115"/>
      <c r="F975" s="174"/>
      <c r="G975" s="114" t="str">
        <f t="shared" si="305"/>
        <v/>
      </c>
      <c r="H975" s="115"/>
      <c r="I975" s="115"/>
      <c r="J975" s="115"/>
      <c r="K975" s="115"/>
      <c r="L975" s="133" t="str">
        <f t="shared" si="306"/>
        <v/>
      </c>
      <c r="M975" s="116" t="str">
        <f>IF(L975="", "", L975/Veriler!$X$1)</f>
        <v/>
      </c>
      <c r="N975" s="116" t="str">
        <f>IF(F975&lt;&gt;"", "İthal Girdi", IF(Veriler!T975="", "", IF(Veriler!S975="H", "%0,5 üzerindedir", IF(Veriler!T975&gt;0.1, "%10 sınırı aşılmıştır.", "Uygun"))))</f>
        <v>%0,5 üzerindedir</v>
      </c>
      <c r="O975" s="116" t="str">
        <f t="shared" si="307"/>
        <v xml:space="preserve"> </v>
      </c>
      <c r="P975" s="117"/>
      <c r="Q975" s="118"/>
      <c r="R975" s="119" t="str">
        <f t="shared" si="308"/>
        <v/>
      </c>
      <c r="S975" s="133">
        <f>IFERROR(IF(M975&lt;=0.005,IF(F975="",L975,0),IF(F975&lt;&gt;"",0,IF(P975="",0,IF(P975="H",0,IF(Q975&lt;Veriler!$G$2,L975*Veriler!$G$2,L975*Q975)))))," ")</f>
        <v>0</v>
      </c>
      <c r="T975" s="133">
        <f>IF(Veriler!T975&lt;=0.1, S975, IF(AND(Veriler!T975&gt;0.1, F975="", P975="E"), IF(Q975&gt;Veriler!$G$2, Q975*S975, IF(Q975&lt;Veriler!$G$2, Veriler!$G$2*S975, Q975*S975)), 0))</f>
        <v>0</v>
      </c>
      <c r="U975" s="133" t="str">
        <f t="shared" si="309"/>
        <v xml:space="preserve"> </v>
      </c>
      <c r="V975" s="134" t="str">
        <f>IFERROR(IF(O975="%10 sınırı aşılmıştır.",L975-T975,IFERROR(IF(F975="",IF(S975=1,0,IF(L975-S975=0,"",L975-S975)),IF(Veriler!M975="",L975,IF(L975*Veriler!M975=0,"",L975*Veriler!M975))),L975)),0)</f>
        <v/>
      </c>
      <c r="W975" s="146"/>
      <c r="X975" s="146"/>
      <c r="Y975" s="146"/>
    </row>
    <row r="976" spans="1:25" s="99" customFormat="1" ht="54.75" customHeight="1" x14ac:dyDescent="0.25">
      <c r="A976" s="96">
        <f t="shared" si="310"/>
        <v>721</v>
      </c>
      <c r="B976" s="175"/>
      <c r="C976" s="176"/>
      <c r="D976" s="113"/>
      <c r="E976" s="115"/>
      <c r="F976" s="174"/>
      <c r="G976" s="114" t="str">
        <f t="shared" si="305"/>
        <v/>
      </c>
      <c r="H976" s="115"/>
      <c r="I976" s="115"/>
      <c r="J976" s="115"/>
      <c r="K976" s="115"/>
      <c r="L976" s="133" t="str">
        <f t="shared" si="306"/>
        <v/>
      </c>
      <c r="M976" s="116" t="str">
        <f>IF(L976="", "", L976/Veriler!$X$1)</f>
        <v/>
      </c>
      <c r="N976" s="116" t="str">
        <f>IF(F976&lt;&gt;"", "İthal Girdi", IF(Veriler!T976="", "", IF(Veriler!S976="H", "%0,5 üzerindedir", IF(Veriler!T976&gt;0.1, "%10 sınırı aşılmıştır.", "Uygun"))))</f>
        <v>%0,5 üzerindedir</v>
      </c>
      <c r="O976" s="116" t="str">
        <f t="shared" si="307"/>
        <v xml:space="preserve"> </v>
      </c>
      <c r="P976" s="117"/>
      <c r="Q976" s="118"/>
      <c r="R976" s="119" t="str">
        <f t="shared" si="308"/>
        <v/>
      </c>
      <c r="S976" s="133">
        <f>IFERROR(IF(M976&lt;=0.005,IF(F976="",L976,0),IF(F976&lt;&gt;"",0,IF(P976="",0,IF(P976="H",0,IF(Q976&lt;Veriler!$G$2,L976*Veriler!$G$2,L976*Q976)))))," ")</f>
        <v>0</v>
      </c>
      <c r="T976" s="133">
        <f>IF(Veriler!T976&lt;=0.1, S976, IF(AND(Veriler!T976&gt;0.1, F976="", P976="E"), IF(Q976&gt;Veriler!$G$2, Q976*S976, IF(Q976&lt;Veriler!$G$2, Veriler!$G$2*S976, Q976*S976)), 0))</f>
        <v>0</v>
      </c>
      <c r="U976" s="133" t="str">
        <f t="shared" si="309"/>
        <v xml:space="preserve"> </v>
      </c>
      <c r="V976" s="134" t="str">
        <f>IFERROR(IF(O976="%10 sınırı aşılmıştır.",L976-T976,IFERROR(IF(F976="",IF(S976=1,0,IF(L976-S976=0,"",L976-S976)),IF(Veriler!M976="",L976,IF(L976*Veriler!M976=0,"",L976*Veriler!M976))),L976)),0)</f>
        <v/>
      </c>
      <c r="W976" s="146"/>
      <c r="X976" s="146"/>
      <c r="Y976" s="146"/>
    </row>
    <row r="977" spans="1:25" s="99" customFormat="1" ht="54.75" customHeight="1" x14ac:dyDescent="0.25">
      <c r="A977" s="96">
        <f t="shared" si="310"/>
        <v>722</v>
      </c>
      <c r="B977" s="175"/>
      <c r="C977" s="176"/>
      <c r="D977" s="113"/>
      <c r="E977" s="115"/>
      <c r="F977" s="174"/>
      <c r="G977" s="114" t="str">
        <f t="shared" si="305"/>
        <v/>
      </c>
      <c r="H977" s="115"/>
      <c r="I977" s="115"/>
      <c r="J977" s="115"/>
      <c r="K977" s="115"/>
      <c r="L977" s="133" t="str">
        <f t="shared" si="306"/>
        <v/>
      </c>
      <c r="M977" s="116" t="str">
        <f>IF(L977="", "", L977/Veriler!$X$1)</f>
        <v/>
      </c>
      <c r="N977" s="116" t="str">
        <f>IF(F977&lt;&gt;"", "İthal Girdi", IF(Veriler!T977="", "", IF(Veriler!S977="H", "%0,5 üzerindedir", IF(Veriler!T977&gt;0.1, "%10 sınırı aşılmıştır.", "Uygun"))))</f>
        <v>%0,5 üzerindedir</v>
      </c>
      <c r="O977" s="116" t="str">
        <f t="shared" si="307"/>
        <v xml:space="preserve"> </v>
      </c>
      <c r="P977" s="117"/>
      <c r="Q977" s="118"/>
      <c r="R977" s="119" t="str">
        <f t="shared" si="308"/>
        <v/>
      </c>
      <c r="S977" s="133">
        <f>IFERROR(IF(M977&lt;=0.005,IF(F977="",L977,0),IF(F977&lt;&gt;"",0,IF(P977="",0,IF(P977="H",0,IF(Q977&lt;Veriler!$G$2,L977*Veriler!$G$2,L977*Q977)))))," ")</f>
        <v>0</v>
      </c>
      <c r="T977" s="133">
        <f>IF(Veriler!T977&lt;=0.1, S977, IF(AND(Veriler!T977&gt;0.1, F977="", P977="E"), IF(Q977&gt;Veriler!$G$2, Q977*S977, IF(Q977&lt;Veriler!$G$2, Veriler!$G$2*S977, Q977*S977)), 0))</f>
        <v>0</v>
      </c>
      <c r="U977" s="133" t="str">
        <f t="shared" si="309"/>
        <v xml:space="preserve"> </v>
      </c>
      <c r="V977" s="134" t="str">
        <f>IFERROR(IF(O977="%10 sınırı aşılmıştır.",L977-T977,IFERROR(IF(F977="",IF(S977=1,0,IF(L977-S977=0,"",L977-S977)),IF(Veriler!M977="",L977,IF(L977*Veriler!M977=0,"",L977*Veriler!M977))),L977)),0)</f>
        <v/>
      </c>
      <c r="W977" s="146"/>
      <c r="X977" s="146"/>
      <c r="Y977" s="146"/>
    </row>
    <row r="978" spans="1:25" s="99" customFormat="1" ht="54.75" customHeight="1" x14ac:dyDescent="0.25">
      <c r="A978" s="96">
        <f t="shared" si="310"/>
        <v>723</v>
      </c>
      <c r="B978" s="175"/>
      <c r="C978" s="176"/>
      <c r="D978" s="113"/>
      <c r="E978" s="115"/>
      <c r="F978" s="174"/>
      <c r="G978" s="114" t="str">
        <f t="shared" si="305"/>
        <v/>
      </c>
      <c r="H978" s="115"/>
      <c r="I978" s="115"/>
      <c r="J978" s="115"/>
      <c r="K978" s="115"/>
      <c r="L978" s="133" t="str">
        <f t="shared" si="306"/>
        <v/>
      </c>
      <c r="M978" s="116" t="str">
        <f>IF(L978="", "", L978/Veriler!$X$1)</f>
        <v/>
      </c>
      <c r="N978" s="116" t="str">
        <f>IF(F978&lt;&gt;"", "İthal Girdi", IF(Veriler!T978="", "", IF(Veriler!S978="H", "%0,5 üzerindedir", IF(Veriler!T978&gt;0.1, "%10 sınırı aşılmıştır.", "Uygun"))))</f>
        <v>%0,5 üzerindedir</v>
      </c>
      <c r="O978" s="116" t="str">
        <f t="shared" si="307"/>
        <v xml:space="preserve"> </v>
      </c>
      <c r="P978" s="117"/>
      <c r="Q978" s="118"/>
      <c r="R978" s="119" t="str">
        <f t="shared" si="308"/>
        <v/>
      </c>
      <c r="S978" s="133">
        <f>IFERROR(IF(M978&lt;=0.005,IF(F978="",L978,0),IF(F978&lt;&gt;"",0,IF(P978="",0,IF(P978="H",0,IF(Q978&lt;Veriler!$G$2,L978*Veriler!$G$2,L978*Q978)))))," ")</f>
        <v>0</v>
      </c>
      <c r="T978" s="133">
        <f>IF(Veriler!T978&lt;=0.1, S978, IF(AND(Veriler!T978&gt;0.1, F978="", P978="E"), IF(Q978&gt;Veriler!$G$2, Q978*S978, IF(Q978&lt;Veriler!$G$2, Veriler!$G$2*S978, Q978*S978)), 0))</f>
        <v>0</v>
      </c>
      <c r="U978" s="133" t="str">
        <f t="shared" si="309"/>
        <v xml:space="preserve"> </v>
      </c>
      <c r="V978" s="134" t="str">
        <f>IFERROR(IF(O978="%10 sınırı aşılmıştır.",L978-T978,IFERROR(IF(F978="",IF(S978=1,0,IF(L978-S978=0,"",L978-S978)),IF(Veriler!M978="",L978,IF(L978*Veriler!M978=0,"",L978*Veriler!M978))),L978)),0)</f>
        <v/>
      </c>
      <c r="W978" s="146"/>
      <c r="X978" s="146"/>
      <c r="Y978" s="146"/>
    </row>
    <row r="979" spans="1:25" s="99" customFormat="1" ht="54.75" customHeight="1" x14ac:dyDescent="0.25">
      <c r="A979" s="96">
        <f t="shared" si="310"/>
        <v>724</v>
      </c>
      <c r="B979" s="175"/>
      <c r="C979" s="176"/>
      <c r="D979" s="113"/>
      <c r="E979" s="115"/>
      <c r="F979" s="174"/>
      <c r="G979" s="114" t="str">
        <f t="shared" si="305"/>
        <v/>
      </c>
      <c r="H979" s="115"/>
      <c r="I979" s="115"/>
      <c r="J979" s="115"/>
      <c r="K979" s="115"/>
      <c r="L979" s="133" t="str">
        <f t="shared" si="306"/>
        <v/>
      </c>
      <c r="M979" s="116" t="str">
        <f>IF(L979="", "", L979/Veriler!$X$1)</f>
        <v/>
      </c>
      <c r="N979" s="116" t="str">
        <f>IF(F979&lt;&gt;"", "İthal Girdi", IF(Veriler!T979="", "", IF(Veriler!S979="H", "%0,5 üzerindedir", IF(Veriler!T979&gt;0.1, "%10 sınırı aşılmıştır.", "Uygun"))))</f>
        <v>%0,5 üzerindedir</v>
      </c>
      <c r="O979" s="116" t="str">
        <f t="shared" si="307"/>
        <v xml:space="preserve"> </v>
      </c>
      <c r="P979" s="117"/>
      <c r="Q979" s="118"/>
      <c r="R979" s="119" t="str">
        <f t="shared" si="308"/>
        <v/>
      </c>
      <c r="S979" s="133">
        <f>IFERROR(IF(M979&lt;=0.005,IF(F979="",L979,0),IF(F979&lt;&gt;"",0,IF(P979="",0,IF(P979="H",0,IF(Q979&lt;Veriler!$G$2,L979*Veriler!$G$2,L979*Q979)))))," ")</f>
        <v>0</v>
      </c>
      <c r="T979" s="133">
        <f>IF(Veriler!T979&lt;=0.1, S979, IF(AND(Veriler!T979&gt;0.1, F979="", P979="E"), IF(Q979&gt;Veriler!$G$2, Q979*S979, IF(Q979&lt;Veriler!$G$2, Veriler!$G$2*S979, Q979*S979)), 0))</f>
        <v>0</v>
      </c>
      <c r="U979" s="133" t="str">
        <f t="shared" si="309"/>
        <v xml:space="preserve"> </v>
      </c>
      <c r="V979" s="134" t="str">
        <f>IFERROR(IF(O979="%10 sınırı aşılmıştır.",L979-T979,IFERROR(IF(F979="",IF(S979=1,0,IF(L979-S979=0,"",L979-S979)),IF(Veriler!M979="",L979,IF(L979*Veriler!M979=0,"",L979*Veriler!M979))),L979)),0)</f>
        <v/>
      </c>
      <c r="W979" s="146"/>
      <c r="X979" s="146"/>
      <c r="Y979" s="146"/>
    </row>
    <row r="980" spans="1:25" s="99" customFormat="1" ht="54.75" customHeight="1" x14ac:dyDescent="0.25">
      <c r="A980" s="96">
        <f t="shared" si="310"/>
        <v>725</v>
      </c>
      <c r="B980" s="175"/>
      <c r="C980" s="176"/>
      <c r="D980" s="113"/>
      <c r="E980" s="115"/>
      <c r="F980" s="174"/>
      <c r="G980" s="114" t="str">
        <f t="shared" si="305"/>
        <v/>
      </c>
      <c r="H980" s="115"/>
      <c r="I980" s="115"/>
      <c r="J980" s="115"/>
      <c r="K980" s="115"/>
      <c r="L980" s="133" t="str">
        <f t="shared" si="306"/>
        <v/>
      </c>
      <c r="M980" s="116" t="str">
        <f>IF(L980="", "", L980/Veriler!$X$1)</f>
        <v/>
      </c>
      <c r="N980" s="116" t="str">
        <f>IF(F980&lt;&gt;"", "İthal Girdi", IF(Veriler!T980="", "", IF(Veriler!S980="H", "%0,5 üzerindedir", IF(Veriler!T980&gt;0.1, "%10 sınırı aşılmıştır.", "Uygun"))))</f>
        <v>%0,5 üzerindedir</v>
      </c>
      <c r="O980" s="116" t="str">
        <f t="shared" si="307"/>
        <v xml:space="preserve"> </v>
      </c>
      <c r="P980" s="117"/>
      <c r="Q980" s="118"/>
      <c r="R980" s="119" t="str">
        <f t="shared" si="308"/>
        <v/>
      </c>
      <c r="S980" s="133">
        <f>IFERROR(IF(M980&lt;=0.005,IF(F980="",L980,0),IF(F980&lt;&gt;"",0,IF(P980="",0,IF(P980="H",0,IF(Q980&lt;Veriler!$G$2,L980*Veriler!$G$2,L980*Q980)))))," ")</f>
        <v>0</v>
      </c>
      <c r="T980" s="133">
        <f>IF(Veriler!T980&lt;=0.1, S980, IF(AND(Veriler!T980&gt;0.1, F980="", P980="E"), IF(Q980&gt;Veriler!$G$2, Q980*S980, IF(Q980&lt;Veriler!$G$2, Veriler!$G$2*S980, Q980*S980)), 0))</f>
        <v>0</v>
      </c>
      <c r="U980" s="133" t="str">
        <f t="shared" si="309"/>
        <v xml:space="preserve"> </v>
      </c>
      <c r="V980" s="134" t="str">
        <f>IFERROR(IF(O980="%10 sınırı aşılmıştır.",L980-T980,IFERROR(IF(F980="",IF(S980=1,0,IF(L980-S980=0,"",L980-S980)),IF(Veriler!M980="",L980,IF(L980*Veriler!M980=0,"",L980*Veriler!M980))),L980)),0)</f>
        <v/>
      </c>
      <c r="W980" s="146"/>
      <c r="X980" s="146"/>
      <c r="Y980" s="146"/>
    </row>
    <row r="981" spans="1:25" s="99" customFormat="1" ht="54.75" customHeight="1" x14ac:dyDescent="0.25">
      <c r="A981" s="96">
        <f t="shared" si="310"/>
        <v>726</v>
      </c>
      <c r="B981" s="175"/>
      <c r="C981" s="176"/>
      <c r="D981" s="113"/>
      <c r="E981" s="115"/>
      <c r="F981" s="174"/>
      <c r="G981" s="114" t="str">
        <f t="shared" si="305"/>
        <v/>
      </c>
      <c r="H981" s="115"/>
      <c r="I981" s="115"/>
      <c r="J981" s="115"/>
      <c r="K981" s="115"/>
      <c r="L981" s="133" t="str">
        <f t="shared" si="306"/>
        <v/>
      </c>
      <c r="M981" s="116" t="str">
        <f>IF(L981="", "", L981/Veriler!$X$1)</f>
        <v/>
      </c>
      <c r="N981" s="116" t="str">
        <f>IF(F981&lt;&gt;"", "İthal Girdi", IF(Veriler!T981="", "", IF(Veriler!S981="H", "%0,5 üzerindedir", IF(Veriler!T981&gt;0.1, "%10 sınırı aşılmıştır.", "Uygun"))))</f>
        <v>%0,5 üzerindedir</v>
      </c>
      <c r="O981" s="116" t="str">
        <f t="shared" si="307"/>
        <v xml:space="preserve"> </v>
      </c>
      <c r="P981" s="117"/>
      <c r="Q981" s="118"/>
      <c r="R981" s="119" t="str">
        <f t="shared" si="308"/>
        <v/>
      </c>
      <c r="S981" s="133">
        <f>IFERROR(IF(M981&lt;=0.005,IF(F981="",L981,0),IF(F981&lt;&gt;"",0,IF(P981="",0,IF(P981="H",0,IF(Q981&lt;Veriler!$G$2,L981*Veriler!$G$2,L981*Q981)))))," ")</f>
        <v>0</v>
      </c>
      <c r="T981" s="133">
        <f>IF(Veriler!T981&lt;=0.1, S981, IF(AND(Veriler!T981&gt;0.1, F981="", P981="E"), IF(Q981&gt;Veriler!$G$2, Q981*S981, IF(Q981&lt;Veriler!$G$2, Veriler!$G$2*S981, Q981*S981)), 0))</f>
        <v>0</v>
      </c>
      <c r="U981" s="133" t="str">
        <f t="shared" si="309"/>
        <v xml:space="preserve"> </v>
      </c>
      <c r="V981" s="134" t="str">
        <f>IFERROR(IF(O981="%10 sınırı aşılmıştır.",L981-T981,IFERROR(IF(F981="",IF(S981=1,0,IF(L981-S981=0,"",L981-S981)),IF(Veriler!M981="",L981,IF(L981*Veriler!M981=0,"",L981*Veriler!M981))),L981)),0)</f>
        <v/>
      </c>
      <c r="W981" s="146"/>
      <c r="X981" s="146"/>
      <c r="Y981" s="146"/>
    </row>
    <row r="982" spans="1:25" s="99" customFormat="1" ht="54.75" customHeight="1" x14ac:dyDescent="0.25">
      <c r="A982" s="96">
        <f t="shared" si="310"/>
        <v>727</v>
      </c>
      <c r="B982" s="175"/>
      <c r="C982" s="176"/>
      <c r="D982" s="113"/>
      <c r="E982" s="115"/>
      <c r="F982" s="174"/>
      <c r="G982" s="114" t="str">
        <f t="shared" si="305"/>
        <v/>
      </c>
      <c r="H982" s="115"/>
      <c r="I982" s="115"/>
      <c r="J982" s="115"/>
      <c r="K982" s="115"/>
      <c r="L982" s="133" t="str">
        <f t="shared" si="306"/>
        <v/>
      </c>
      <c r="M982" s="116" t="str">
        <f>IF(L982="", "", L982/Veriler!$X$1)</f>
        <v/>
      </c>
      <c r="N982" s="116" t="str">
        <f>IF(F982&lt;&gt;"", "İthal Girdi", IF(Veriler!T982="", "", IF(Veriler!S982="H", "%0,5 üzerindedir", IF(Veriler!T982&gt;0.1, "%10 sınırı aşılmıştır.", "Uygun"))))</f>
        <v>%0,5 üzerindedir</v>
      </c>
      <c r="O982" s="116" t="str">
        <f t="shared" si="307"/>
        <v xml:space="preserve"> </v>
      </c>
      <c r="P982" s="117"/>
      <c r="Q982" s="118"/>
      <c r="R982" s="119" t="str">
        <f t="shared" si="308"/>
        <v/>
      </c>
      <c r="S982" s="133">
        <f>IFERROR(IF(M982&lt;=0.005,IF(F982="",L982,0),IF(F982&lt;&gt;"",0,IF(P982="",0,IF(P982="H",0,IF(Q982&lt;Veriler!$G$2,L982*Veriler!$G$2,L982*Q982)))))," ")</f>
        <v>0</v>
      </c>
      <c r="T982" s="133">
        <f>IF(Veriler!T982&lt;=0.1, S982, IF(AND(Veriler!T982&gt;0.1, F982="", P982="E"), IF(Q982&gt;Veriler!$G$2, Q982*S982, IF(Q982&lt;Veriler!$G$2, Veriler!$G$2*S982, Q982*S982)), 0))</f>
        <v>0</v>
      </c>
      <c r="U982" s="133" t="str">
        <f t="shared" si="309"/>
        <v xml:space="preserve"> </v>
      </c>
      <c r="V982" s="134" t="str">
        <f>IFERROR(IF(O982="%10 sınırı aşılmıştır.",L982-T982,IFERROR(IF(F982="",IF(S982=1,0,IF(L982-S982=0,"",L982-S982)),IF(Veriler!M982="",L982,IF(L982*Veriler!M982=0,"",L982*Veriler!M982))),L982)),0)</f>
        <v/>
      </c>
      <c r="W982" s="146"/>
      <c r="X982" s="146"/>
      <c r="Y982" s="146"/>
    </row>
    <row r="983" spans="1:25" s="99" customFormat="1" ht="54.75" customHeight="1" x14ac:dyDescent="0.25">
      <c r="A983" s="96">
        <f t="shared" si="310"/>
        <v>728</v>
      </c>
      <c r="B983" s="175"/>
      <c r="C983" s="176"/>
      <c r="D983" s="113"/>
      <c r="E983" s="115"/>
      <c r="F983" s="174"/>
      <c r="G983" s="114" t="str">
        <f t="shared" si="305"/>
        <v/>
      </c>
      <c r="H983" s="115"/>
      <c r="I983" s="115"/>
      <c r="J983" s="115"/>
      <c r="K983" s="115"/>
      <c r="L983" s="133" t="str">
        <f t="shared" si="306"/>
        <v/>
      </c>
      <c r="M983" s="116" t="str">
        <f>IF(L983="", "", L983/Veriler!$X$1)</f>
        <v/>
      </c>
      <c r="N983" s="116" t="str">
        <f>IF(F983&lt;&gt;"", "İthal Girdi", IF(Veriler!T983="", "", IF(Veriler!S983="H", "%0,5 üzerindedir", IF(Veriler!T983&gt;0.1, "%10 sınırı aşılmıştır.", "Uygun"))))</f>
        <v>%0,5 üzerindedir</v>
      </c>
      <c r="O983" s="116" t="str">
        <f t="shared" si="307"/>
        <v xml:space="preserve"> </v>
      </c>
      <c r="P983" s="117"/>
      <c r="Q983" s="118"/>
      <c r="R983" s="119" t="str">
        <f t="shared" si="308"/>
        <v/>
      </c>
      <c r="S983" s="133">
        <f>IFERROR(IF(M983&lt;=0.005,IF(F983="",L983,0),IF(F983&lt;&gt;"",0,IF(P983="",0,IF(P983="H",0,IF(Q983&lt;Veriler!$G$2,L983*Veriler!$G$2,L983*Q983)))))," ")</f>
        <v>0</v>
      </c>
      <c r="T983" s="133">
        <f>IF(Veriler!T983&lt;=0.1, S983, IF(AND(Veriler!T983&gt;0.1, F983="", P983="E"), IF(Q983&gt;Veriler!$G$2, Q983*S983, IF(Q983&lt;Veriler!$G$2, Veriler!$G$2*S983, Q983*S983)), 0))</f>
        <v>0</v>
      </c>
      <c r="U983" s="133" t="str">
        <f t="shared" si="309"/>
        <v xml:space="preserve"> </v>
      </c>
      <c r="V983" s="134" t="str">
        <f>IFERROR(IF(O983="%10 sınırı aşılmıştır.",L983-T983,IFERROR(IF(F983="",IF(S983=1,0,IF(L983-S983=0,"",L983-S983)),IF(Veriler!M983="",L983,IF(L983*Veriler!M983=0,"",L983*Veriler!M983))),L983)),0)</f>
        <v/>
      </c>
      <c r="W983" s="146"/>
      <c r="X983" s="146"/>
      <c r="Y983" s="146"/>
    </row>
    <row r="984" spans="1:25" s="99" customFormat="1" ht="24" customHeight="1" x14ac:dyDescent="0.25">
      <c r="A984" s="103"/>
      <c r="B984" s="104"/>
      <c r="C984" s="104"/>
      <c r="D984" s="104"/>
      <c r="E984" s="103"/>
      <c r="F984" s="135"/>
      <c r="G984" s="157"/>
      <c r="H984" s="103"/>
      <c r="I984" s="103"/>
      <c r="J984" s="103"/>
      <c r="K984" s="103"/>
      <c r="L984" s="136">
        <f>SUM(L955:L968,L970:L983)</f>
        <v>0</v>
      </c>
      <c r="M984" s="158"/>
      <c r="N984" s="158"/>
      <c r="O984" s="158"/>
      <c r="P984" s="105"/>
      <c r="Q984" s="106"/>
      <c r="R984" s="159"/>
      <c r="S984" s="160"/>
      <c r="T984" s="160"/>
      <c r="U984" s="160"/>
      <c r="V984" s="160"/>
      <c r="W984" s="146"/>
      <c r="X984" s="146"/>
      <c r="Y984" s="146"/>
    </row>
    <row r="985" spans="1:25" s="99" customFormat="1" ht="31.5" customHeight="1" x14ac:dyDescent="0.25">
      <c r="A985" s="103"/>
      <c r="B985" s="104"/>
      <c r="C985" s="104"/>
      <c r="D985" s="104"/>
      <c r="E985" s="103"/>
      <c r="F985" s="135"/>
      <c r="G985" s="157"/>
      <c r="H985" s="103"/>
      <c r="I985" s="103"/>
      <c r="J985" s="103"/>
      <c r="K985" s="103"/>
      <c r="L985" s="161"/>
      <c r="M985" s="158"/>
      <c r="N985" s="158"/>
      <c r="O985" s="158"/>
      <c r="P985" s="105"/>
      <c r="Q985" s="106"/>
      <c r="R985" s="159"/>
      <c r="S985" s="162" t="s">
        <v>57</v>
      </c>
      <c r="T985" s="162" t="s">
        <v>57</v>
      </c>
      <c r="U985" s="162" t="s">
        <v>57</v>
      </c>
      <c r="V985" s="163" t="s">
        <v>58</v>
      </c>
      <c r="W985" s="146"/>
      <c r="X985" s="146"/>
      <c r="Y985" s="146"/>
    </row>
    <row r="986" spans="1:25" s="99" customFormat="1" ht="58.5" customHeight="1" x14ac:dyDescent="0.25">
      <c r="A986" s="185" t="s">
        <v>59</v>
      </c>
      <c r="B986" s="180"/>
      <c r="C986" s="180"/>
      <c r="D986" s="180"/>
      <c r="E986" s="180"/>
      <c r="F986" s="180"/>
      <c r="G986" s="180"/>
      <c r="H986" s="180"/>
      <c r="I986" s="180"/>
      <c r="J986" s="180"/>
      <c r="K986" s="180"/>
      <c r="L986" s="180"/>
      <c r="M986" s="180"/>
      <c r="N986" s="180"/>
      <c r="O986" s="180"/>
      <c r="P986" s="180"/>
      <c r="Q986" s="180"/>
      <c r="R986" s="176"/>
      <c r="S986" s="137">
        <f>SUM(S948,S955:S968,S970:S983)</f>
        <v>0</v>
      </c>
      <c r="T986" s="137" t="str">
        <f>IF(SUM(T955:T968,T970:T983)=0," ",SUM(T955:T968,T970:T983))</f>
        <v xml:space="preserve"> </v>
      </c>
      <c r="U986" s="137" t="str">
        <f>IF(SUM(U955:U968,U970:U983)=0," ",SUM(U955:U968,U970:U983))</f>
        <v xml:space="preserve"> </v>
      </c>
      <c r="V986" s="137" t="str">
        <f>IF(SUM(V955:V968,V970:V983)=0," ",SUM(V955:V968,V970:V983))</f>
        <v xml:space="preserve"> </v>
      </c>
      <c r="W986" s="146"/>
      <c r="X986" s="164">
        <f>SUM(U955:U968,U970:U983)</f>
        <v>0</v>
      </c>
      <c r="Y986" s="164">
        <f>SUM(V955:V968,V970:V983)</f>
        <v>0</v>
      </c>
    </row>
    <row r="987" spans="1:25" x14ac:dyDescent="0.3">
      <c r="A987" s="34"/>
      <c r="G987" s="146"/>
      <c r="L987" s="146"/>
      <c r="M987" s="146"/>
      <c r="N987" s="146"/>
      <c r="O987" s="146"/>
      <c r="R987" s="146"/>
      <c r="S987" s="146"/>
      <c r="T987" s="146"/>
      <c r="U987" s="146"/>
      <c r="V987" s="146"/>
      <c r="W987" s="146"/>
      <c r="X987" s="146"/>
      <c r="Y987" s="146"/>
    </row>
    <row r="988" spans="1:25" x14ac:dyDescent="0.3">
      <c r="A988" s="186" t="s">
        <v>60</v>
      </c>
      <c r="B988" s="187"/>
      <c r="C988" s="187"/>
      <c r="D988" s="187"/>
      <c r="E988" s="187"/>
      <c r="F988" s="187"/>
      <c r="G988" s="187"/>
      <c r="H988" s="187"/>
      <c r="I988" s="187"/>
      <c r="J988" s="187"/>
      <c r="K988" s="187"/>
      <c r="L988" s="187"/>
      <c r="M988" s="187"/>
      <c r="N988" s="187"/>
      <c r="O988" s="187"/>
      <c r="P988" s="187"/>
      <c r="Q988" s="187"/>
      <c r="R988" s="187"/>
      <c r="S988" s="187"/>
      <c r="T988" s="187"/>
      <c r="U988" s="187"/>
      <c r="V988" s="187"/>
      <c r="W988" s="146"/>
      <c r="X988" s="146"/>
      <c r="Y988" s="146"/>
    </row>
    <row r="989" spans="1:25" s="99" customFormat="1" ht="41.25" customHeight="1" x14ac:dyDescent="0.25">
      <c r="A989" s="189" t="s">
        <v>38</v>
      </c>
      <c r="B989" s="180"/>
      <c r="C989" s="180"/>
      <c r="D989" s="180"/>
      <c r="E989" s="180"/>
      <c r="F989" s="180"/>
      <c r="G989" s="180"/>
      <c r="H989" s="180"/>
      <c r="I989" s="180"/>
      <c r="J989" s="180"/>
      <c r="K989" s="180"/>
      <c r="L989" s="180"/>
      <c r="M989" s="180"/>
      <c r="N989" s="180"/>
      <c r="O989" s="180"/>
      <c r="P989" s="180"/>
      <c r="Q989" s="180"/>
      <c r="R989" s="180"/>
      <c r="S989" s="180"/>
      <c r="T989" s="180"/>
      <c r="U989" s="180"/>
      <c r="V989" s="176"/>
      <c r="W989" s="146"/>
      <c r="X989" s="146"/>
      <c r="Y989" s="146"/>
    </row>
    <row r="990" spans="1:25" s="100" customFormat="1" ht="35.25" customHeight="1" x14ac:dyDescent="0.25">
      <c r="A990" s="179" t="s">
        <v>39</v>
      </c>
      <c r="B990" s="180"/>
      <c r="C990" s="180"/>
      <c r="D990" s="180"/>
      <c r="E990" s="180"/>
      <c r="F990" s="180"/>
      <c r="G990" s="180"/>
      <c r="H990" s="180"/>
      <c r="I990" s="180"/>
      <c r="J990" s="180"/>
      <c r="K990" s="180"/>
      <c r="L990" s="180"/>
      <c r="M990" s="180"/>
      <c r="N990" s="180"/>
      <c r="O990" s="180"/>
      <c r="P990" s="180"/>
      <c r="Q990" s="180"/>
      <c r="R990" s="176"/>
      <c r="S990" s="147"/>
      <c r="T990" s="148"/>
      <c r="U990" s="149" t="s">
        <v>40</v>
      </c>
      <c r="V990" s="150">
        <f>V952+1</f>
        <v>27</v>
      </c>
      <c r="W990" s="146"/>
      <c r="X990" s="146"/>
      <c r="Y990" s="146"/>
    </row>
    <row r="991" spans="1:25" s="99" customFormat="1" ht="81" customHeight="1" x14ac:dyDescent="0.25">
      <c r="A991" s="110" t="s">
        <v>3</v>
      </c>
      <c r="B991" s="188" t="s">
        <v>41</v>
      </c>
      <c r="C991" s="176"/>
      <c r="D991" s="111" t="s">
        <v>42</v>
      </c>
      <c r="E991" s="110" t="s">
        <v>324</v>
      </c>
      <c r="F991" s="111" t="s">
        <v>325</v>
      </c>
      <c r="G991" s="151" t="s">
        <v>43</v>
      </c>
      <c r="H991" s="110" t="s">
        <v>44</v>
      </c>
      <c r="I991" s="110" t="s">
        <v>8</v>
      </c>
      <c r="J991" s="110" t="s">
        <v>45</v>
      </c>
      <c r="K991" s="110" t="s">
        <v>46</v>
      </c>
      <c r="L991" s="152" t="s">
        <v>47</v>
      </c>
      <c r="M991" s="153" t="s">
        <v>48</v>
      </c>
      <c r="N991" s="154" t="s">
        <v>49</v>
      </c>
      <c r="O991" s="154" t="s">
        <v>49</v>
      </c>
      <c r="P991" s="112" t="s">
        <v>50</v>
      </c>
      <c r="Q991" s="110" t="s">
        <v>51</v>
      </c>
      <c r="R991" s="155" t="s">
        <v>52</v>
      </c>
      <c r="S991" s="156" t="s">
        <v>53</v>
      </c>
      <c r="T991" s="156" t="s">
        <v>54</v>
      </c>
      <c r="U991" s="152" t="s">
        <v>54</v>
      </c>
      <c r="V991" s="152" t="s">
        <v>55</v>
      </c>
      <c r="W991" s="146"/>
      <c r="X991" s="146"/>
      <c r="Y991" s="146"/>
    </row>
    <row r="992" spans="1:25" s="99" customFormat="1" ht="45" customHeight="1" x14ac:dyDescent="0.25">
      <c r="A992" s="101"/>
      <c r="B992" s="177" t="s">
        <v>56</v>
      </c>
      <c r="C992" s="178"/>
      <c r="D992" s="102"/>
      <c r="E992" s="170"/>
      <c r="F992" s="102"/>
      <c r="G992" s="95"/>
      <c r="H992" s="102"/>
      <c r="I992" s="102"/>
      <c r="J992" s="102"/>
      <c r="K992" s="102"/>
      <c r="L992" s="95"/>
      <c r="M992" s="95"/>
      <c r="N992" s="95"/>
      <c r="O992" s="95"/>
      <c r="P992" s="102"/>
      <c r="Q992" s="102"/>
      <c r="R992" s="190"/>
      <c r="S992" s="184"/>
      <c r="T992" s="95"/>
      <c r="U992" s="95"/>
      <c r="V992" s="95"/>
      <c r="W992" s="146"/>
      <c r="X992" s="146"/>
      <c r="Y992" s="146"/>
    </row>
    <row r="993" spans="1:25" s="99" customFormat="1" ht="54.75" customHeight="1" x14ac:dyDescent="0.25">
      <c r="A993" s="96">
        <f>A983+1</f>
        <v>729</v>
      </c>
      <c r="B993" s="181"/>
      <c r="C993" s="182"/>
      <c r="D993" s="113"/>
      <c r="E993" s="115"/>
      <c r="F993" s="174"/>
      <c r="G993" s="114" t="str">
        <f t="shared" ref="G993:G1006" si="311">IF(AND(F993&lt;&gt;"",V993&lt;&gt;"",L993&lt;&gt;0),V993/L993,"")</f>
        <v/>
      </c>
      <c r="H993" s="115"/>
      <c r="I993" s="115"/>
      <c r="J993" s="115"/>
      <c r="K993" s="115"/>
      <c r="L993" s="133" t="str">
        <f t="shared" ref="L993:L1006" si="312">IF(AND(H993&lt;&gt;0, J993&lt;&gt;0, K993&lt;&gt;0), H993*J993*K993, "")</f>
        <v/>
      </c>
      <c r="M993" s="116" t="str">
        <f>IF(L993="", "", L993/Veriler!$X$1)</f>
        <v/>
      </c>
      <c r="N993" s="116" t="str">
        <f>IF(F993&lt;&gt;"", "İthal Girdi", IF(Veriler!T993="", "", IF(Veriler!S993="H", "%0,5 üzerindedir", IF(Veriler!T993&gt;0.1, "%10 sınırı aşılmıştır.", "Uygun"))))</f>
        <v>%0,5 üzerindedir</v>
      </c>
      <c r="O993" s="116" t="str">
        <f t="shared" ref="O993:O1006" si="313">IF(M993=""," ",N993)</f>
        <v xml:space="preserve"> </v>
      </c>
      <c r="P993" s="117"/>
      <c r="Q993" s="118"/>
      <c r="R993" s="119" t="str">
        <f t="shared" ref="R993:R1006" si="314">IFERROR(IF(AND(T993&lt;&gt;"",L993&lt;&gt;"",L993&lt;&gt;0,T993&lt;&gt;0),T993/L993,"")," ")</f>
        <v/>
      </c>
      <c r="S993" s="133">
        <f>IFERROR(IF(M993&lt;=0.005,IF(F993="",L993,0),IF(F993&lt;&gt;"",0,IF(P993="",0,IF(P993="H",0,IF(Q993&lt;Veriler!$G$2,L993*Veriler!$G$2,L993*Q993)))))," ")</f>
        <v>0</v>
      </c>
      <c r="T993" s="133">
        <f>IF(Veriler!T993&lt;=0.1, S993, IF(AND(Veriler!T993&gt;0.1, F993="", P993="E"), IF(Q993&gt;Veriler!$G$2, Q993*S993, IF(Q993&lt;Veriler!$G$2, Veriler!$G$2*S993, Q993*S993)), 0))</f>
        <v>0</v>
      </c>
      <c r="U993" s="133" t="str">
        <f t="shared" ref="U993:U1006" si="315">IF(T993=0," ",T993)</f>
        <v xml:space="preserve"> </v>
      </c>
      <c r="V993" s="134" t="str">
        <f>IFERROR(IF(O993="%10 sınırı aşılmıştır.",L993-T993,IFERROR(IF(F993="",IF(S993=1,0,IF(L993-S993=0,"",L993-S993)),IF(Veriler!M993="",L993,IF(L993*Veriler!M993=0,"",L993*Veriler!M993))),L993)),0)</f>
        <v/>
      </c>
      <c r="W993" s="146"/>
      <c r="X993" s="146"/>
      <c r="Y993" s="146"/>
    </row>
    <row r="994" spans="1:25" s="99" customFormat="1" ht="54.75" customHeight="1" x14ac:dyDescent="0.25">
      <c r="A994" s="96">
        <f t="shared" ref="A994:A1006" si="316">A993+1</f>
        <v>730</v>
      </c>
      <c r="B994" s="175"/>
      <c r="C994" s="176"/>
      <c r="D994" s="113"/>
      <c r="E994" s="115"/>
      <c r="F994" s="174"/>
      <c r="G994" s="114" t="str">
        <f t="shared" si="311"/>
        <v/>
      </c>
      <c r="H994" s="115"/>
      <c r="I994" s="115"/>
      <c r="J994" s="115"/>
      <c r="K994" s="115"/>
      <c r="L994" s="133" t="str">
        <f t="shared" si="312"/>
        <v/>
      </c>
      <c r="M994" s="116" t="str">
        <f>IF(L994="", "", L994/Veriler!$X$1)</f>
        <v/>
      </c>
      <c r="N994" s="116" t="str">
        <f>IF(F994&lt;&gt;"", "İthal Girdi", IF(Veriler!T994="", "", IF(Veriler!S994="H", "%0,5 üzerindedir", IF(Veriler!T994&gt;0.1, "%10 sınırı aşılmıştır.", "Uygun"))))</f>
        <v>%0,5 üzerindedir</v>
      </c>
      <c r="O994" s="116" t="str">
        <f t="shared" si="313"/>
        <v xml:space="preserve"> </v>
      </c>
      <c r="P994" s="117"/>
      <c r="Q994" s="118"/>
      <c r="R994" s="119" t="str">
        <f t="shared" si="314"/>
        <v/>
      </c>
      <c r="S994" s="133">
        <f>IFERROR(IF(M994&lt;=0.005,IF(F994="",L994,0),IF(F994&lt;&gt;"",0,IF(P994="",0,IF(P994="H",0,IF(Q994&lt;Veriler!$G$2,L994*Veriler!$G$2,L994*Q994)))))," ")</f>
        <v>0</v>
      </c>
      <c r="T994" s="133">
        <f>IF(Veriler!T994&lt;=0.1, S994, IF(AND(Veriler!T994&gt;0.1, F994="", P994="E"), IF(Q994&gt;Veriler!$G$2, Q994*S994, IF(Q994&lt;Veriler!$G$2, Veriler!$G$2*S994, Q994*S994)), 0))</f>
        <v>0</v>
      </c>
      <c r="U994" s="133" t="str">
        <f t="shared" si="315"/>
        <v xml:space="preserve"> </v>
      </c>
      <c r="V994" s="134" t="str">
        <f>IFERROR(IF(O994="%10 sınırı aşılmıştır.",L994-T994,IFERROR(IF(F994="",IF(S994=1,0,IF(L994-S994=0,"",L994-S994)),IF(Veriler!M994="",L994,IF(L994*Veriler!M994=0,"",L994*Veriler!M994))),L994)),0)</f>
        <v/>
      </c>
      <c r="W994" s="146"/>
      <c r="X994" s="146"/>
      <c r="Y994" s="146"/>
    </row>
    <row r="995" spans="1:25" s="99" customFormat="1" ht="54.75" customHeight="1" x14ac:dyDescent="0.25">
      <c r="A995" s="96">
        <f t="shared" si="316"/>
        <v>731</v>
      </c>
      <c r="B995" s="175"/>
      <c r="C995" s="176"/>
      <c r="D995" s="113"/>
      <c r="E995" s="115"/>
      <c r="F995" s="174"/>
      <c r="G995" s="114" t="str">
        <f t="shared" si="311"/>
        <v/>
      </c>
      <c r="H995" s="115"/>
      <c r="I995" s="115"/>
      <c r="J995" s="115"/>
      <c r="K995" s="115"/>
      <c r="L995" s="133" t="str">
        <f t="shared" si="312"/>
        <v/>
      </c>
      <c r="M995" s="116" t="str">
        <f>IF(L995="", "", L995/Veriler!$X$1)</f>
        <v/>
      </c>
      <c r="N995" s="116" t="str">
        <f>IF(F995&lt;&gt;"", "İthal Girdi", IF(Veriler!T995="", "", IF(Veriler!S995="H", "%0,5 üzerindedir", IF(Veriler!T995&gt;0.1, "%10 sınırı aşılmıştır.", "Uygun"))))</f>
        <v>%0,5 üzerindedir</v>
      </c>
      <c r="O995" s="116" t="str">
        <f t="shared" si="313"/>
        <v xml:space="preserve"> </v>
      </c>
      <c r="P995" s="117"/>
      <c r="Q995" s="118"/>
      <c r="R995" s="119" t="str">
        <f t="shared" si="314"/>
        <v/>
      </c>
      <c r="S995" s="133">
        <f>IFERROR(IF(M995&lt;=0.005,IF(F995="",L995,0),IF(F995&lt;&gt;"",0,IF(P995="",0,IF(P995="H",0,IF(Q995&lt;Veriler!$G$2,L995*Veriler!$G$2,L995*Q995)))))," ")</f>
        <v>0</v>
      </c>
      <c r="T995" s="133">
        <f>IF(Veriler!T995&lt;=0.1, S995, IF(AND(Veriler!T995&gt;0.1, F995="", P995="E"), IF(Q995&gt;Veriler!$G$2, Q995*S995, IF(Q995&lt;Veriler!$G$2, Veriler!$G$2*S995, Q995*S995)), 0))</f>
        <v>0</v>
      </c>
      <c r="U995" s="133" t="str">
        <f t="shared" si="315"/>
        <v xml:space="preserve"> </v>
      </c>
      <c r="V995" s="134" t="str">
        <f>IFERROR(IF(O995="%10 sınırı aşılmıştır.",L995-T995,IFERROR(IF(F995="",IF(S995=1,0,IF(L995-S995=0,"",L995-S995)),IF(Veriler!M995="",L995,IF(L995*Veriler!M995=0,"",L995*Veriler!M995))),L995)),0)</f>
        <v/>
      </c>
      <c r="W995" s="146"/>
      <c r="X995" s="146"/>
      <c r="Y995" s="146"/>
    </row>
    <row r="996" spans="1:25" s="99" customFormat="1" ht="54.75" customHeight="1" x14ac:dyDescent="0.25">
      <c r="A996" s="96">
        <f t="shared" si="316"/>
        <v>732</v>
      </c>
      <c r="B996" s="175"/>
      <c r="C996" s="176"/>
      <c r="D996" s="113"/>
      <c r="E996" s="115"/>
      <c r="F996" s="174"/>
      <c r="G996" s="114" t="str">
        <f t="shared" si="311"/>
        <v/>
      </c>
      <c r="H996" s="115"/>
      <c r="I996" s="115"/>
      <c r="J996" s="115"/>
      <c r="K996" s="115"/>
      <c r="L996" s="133" t="str">
        <f t="shared" si="312"/>
        <v/>
      </c>
      <c r="M996" s="116" t="str">
        <f>IF(L996="", "", L996/Veriler!$X$1)</f>
        <v/>
      </c>
      <c r="N996" s="116" t="str">
        <f>IF(F996&lt;&gt;"", "İthal Girdi", IF(Veriler!T996="", "", IF(Veriler!S996="H", "%0,5 üzerindedir", IF(Veriler!T996&gt;0.1, "%10 sınırı aşılmıştır.", "Uygun"))))</f>
        <v>%0,5 üzerindedir</v>
      </c>
      <c r="O996" s="116" t="str">
        <f t="shared" si="313"/>
        <v xml:space="preserve"> </v>
      </c>
      <c r="P996" s="117"/>
      <c r="Q996" s="118"/>
      <c r="R996" s="119" t="str">
        <f t="shared" si="314"/>
        <v/>
      </c>
      <c r="S996" s="133">
        <f>IFERROR(IF(M996&lt;=0.005,IF(F996="",L996,0),IF(F996&lt;&gt;"",0,IF(P996="",0,IF(P996="H",0,IF(Q996&lt;Veriler!$G$2,L996*Veriler!$G$2,L996*Q996)))))," ")</f>
        <v>0</v>
      </c>
      <c r="T996" s="133">
        <f>IF(Veriler!T996&lt;=0.1, S996, IF(AND(Veriler!T996&gt;0.1, F996="", P996="E"), IF(Q996&gt;Veriler!$G$2, Q996*S996, IF(Q996&lt;Veriler!$G$2, Veriler!$G$2*S996, Q996*S996)), 0))</f>
        <v>0</v>
      </c>
      <c r="U996" s="133" t="str">
        <f t="shared" si="315"/>
        <v xml:space="preserve"> </v>
      </c>
      <c r="V996" s="134" t="str">
        <f>IFERROR(IF(O996="%10 sınırı aşılmıştır.",L996-T996,IFERROR(IF(F996="",IF(S996=1,0,IF(L996-S996=0,"",L996-S996)),IF(Veriler!M996="",L996,IF(L996*Veriler!M996=0,"",L996*Veriler!M996))),L996)),0)</f>
        <v/>
      </c>
      <c r="W996" s="146"/>
      <c r="X996" s="146"/>
      <c r="Y996" s="146"/>
    </row>
    <row r="997" spans="1:25" s="99" customFormat="1" ht="54.75" customHeight="1" x14ac:dyDescent="0.25">
      <c r="A997" s="96">
        <f t="shared" si="316"/>
        <v>733</v>
      </c>
      <c r="B997" s="175"/>
      <c r="C997" s="176"/>
      <c r="D997" s="113"/>
      <c r="E997" s="115"/>
      <c r="F997" s="174"/>
      <c r="G997" s="114" t="str">
        <f t="shared" si="311"/>
        <v/>
      </c>
      <c r="H997" s="115"/>
      <c r="I997" s="115"/>
      <c r="J997" s="115"/>
      <c r="K997" s="115"/>
      <c r="L997" s="133" t="str">
        <f t="shared" si="312"/>
        <v/>
      </c>
      <c r="M997" s="116" t="str">
        <f>IF(L997="", "", L997/Veriler!$X$1)</f>
        <v/>
      </c>
      <c r="N997" s="116" t="str">
        <f>IF(F997&lt;&gt;"", "İthal Girdi", IF(Veriler!T997="", "", IF(Veriler!S997="H", "%0,5 üzerindedir", IF(Veriler!T997&gt;0.1, "%10 sınırı aşılmıştır.", "Uygun"))))</f>
        <v>%0,5 üzerindedir</v>
      </c>
      <c r="O997" s="116" t="str">
        <f t="shared" si="313"/>
        <v xml:space="preserve"> </v>
      </c>
      <c r="P997" s="117"/>
      <c r="Q997" s="118"/>
      <c r="R997" s="119" t="str">
        <f t="shared" si="314"/>
        <v/>
      </c>
      <c r="S997" s="133">
        <f>IFERROR(IF(M997&lt;=0.005,IF(F997="",L997,0),IF(F997&lt;&gt;"",0,IF(P997="",0,IF(P997="H",0,IF(Q997&lt;Veriler!$G$2,L997*Veriler!$G$2,L997*Q997)))))," ")</f>
        <v>0</v>
      </c>
      <c r="T997" s="133">
        <f>IF(Veriler!T997&lt;=0.1, S997, IF(AND(Veriler!T997&gt;0.1, F997="", P997="E"), IF(Q997&gt;Veriler!$G$2, Q997*S997, IF(Q997&lt;Veriler!$G$2, Veriler!$G$2*S997, Q997*S997)), 0))</f>
        <v>0</v>
      </c>
      <c r="U997" s="133" t="str">
        <f t="shared" si="315"/>
        <v xml:space="preserve"> </v>
      </c>
      <c r="V997" s="134" t="str">
        <f>IFERROR(IF(O997="%10 sınırı aşılmıştır.",L997-T997,IFERROR(IF(F997="",IF(S997=1,0,IF(L997-S997=0,"",L997-S997)),IF(Veriler!M997="",L997,IF(L997*Veriler!M997=0,"",L997*Veriler!M997))),L997)),0)</f>
        <v/>
      </c>
      <c r="W997" s="146"/>
      <c r="X997" s="146"/>
      <c r="Y997" s="146"/>
    </row>
    <row r="998" spans="1:25" s="99" customFormat="1" ht="54.75" customHeight="1" x14ac:dyDescent="0.25">
      <c r="A998" s="96">
        <f t="shared" si="316"/>
        <v>734</v>
      </c>
      <c r="B998" s="175"/>
      <c r="C998" s="176"/>
      <c r="D998" s="113"/>
      <c r="E998" s="115"/>
      <c r="F998" s="174"/>
      <c r="G998" s="114" t="str">
        <f t="shared" si="311"/>
        <v/>
      </c>
      <c r="H998" s="115"/>
      <c r="I998" s="115"/>
      <c r="J998" s="115"/>
      <c r="K998" s="115"/>
      <c r="L998" s="133" t="str">
        <f t="shared" si="312"/>
        <v/>
      </c>
      <c r="M998" s="116" t="str">
        <f>IF(L998="", "", L998/Veriler!$X$1)</f>
        <v/>
      </c>
      <c r="N998" s="116" t="str">
        <f>IF(F998&lt;&gt;"", "İthal Girdi", IF(Veriler!T998="", "", IF(Veriler!S998="H", "%0,5 üzerindedir", IF(Veriler!T998&gt;0.1, "%10 sınırı aşılmıştır.", "Uygun"))))</f>
        <v>%0,5 üzerindedir</v>
      </c>
      <c r="O998" s="116" t="str">
        <f t="shared" si="313"/>
        <v xml:space="preserve"> </v>
      </c>
      <c r="P998" s="117"/>
      <c r="Q998" s="118"/>
      <c r="R998" s="119" t="str">
        <f t="shared" si="314"/>
        <v/>
      </c>
      <c r="S998" s="133">
        <f>IFERROR(IF(M998&lt;=0.005,IF(F998="",L998,0),IF(F998&lt;&gt;"",0,IF(P998="",0,IF(P998="H",0,IF(Q998&lt;Veriler!$G$2,L998*Veriler!$G$2,L998*Q998)))))," ")</f>
        <v>0</v>
      </c>
      <c r="T998" s="133">
        <f>IF(Veriler!T998&lt;=0.1, S998, IF(AND(Veriler!T998&gt;0.1, F998="", P998="E"), IF(Q998&gt;Veriler!$G$2, Q998*S998, IF(Q998&lt;Veriler!$G$2, Veriler!$G$2*S998, Q998*S998)), 0))</f>
        <v>0</v>
      </c>
      <c r="U998" s="133" t="str">
        <f t="shared" si="315"/>
        <v xml:space="preserve"> </v>
      </c>
      <c r="V998" s="134" t="str">
        <f>IFERROR(IF(O998="%10 sınırı aşılmıştır.",L998-T998,IFERROR(IF(F998="",IF(S998=1,0,IF(L998-S998=0,"",L998-S998)),IF(Veriler!M998="",L998,IF(L998*Veriler!M998=0,"",L998*Veriler!M998))),L998)),0)</f>
        <v/>
      </c>
      <c r="W998" s="146"/>
      <c r="X998" s="146"/>
      <c r="Y998" s="146"/>
    </row>
    <row r="999" spans="1:25" s="99" customFormat="1" ht="54.75" customHeight="1" x14ac:dyDescent="0.25">
      <c r="A999" s="96">
        <f t="shared" si="316"/>
        <v>735</v>
      </c>
      <c r="B999" s="175"/>
      <c r="C999" s="176"/>
      <c r="D999" s="113"/>
      <c r="E999" s="115"/>
      <c r="F999" s="174"/>
      <c r="G999" s="114" t="str">
        <f t="shared" si="311"/>
        <v/>
      </c>
      <c r="H999" s="115"/>
      <c r="I999" s="115"/>
      <c r="J999" s="115"/>
      <c r="K999" s="115"/>
      <c r="L999" s="133" t="str">
        <f t="shared" si="312"/>
        <v/>
      </c>
      <c r="M999" s="116" t="str">
        <f>IF(L999="", "", L999/Veriler!$X$1)</f>
        <v/>
      </c>
      <c r="N999" s="116" t="str">
        <f>IF(F999&lt;&gt;"", "İthal Girdi", IF(Veriler!T999="", "", IF(Veriler!S999="H", "%0,5 üzerindedir", IF(Veriler!T999&gt;0.1, "%10 sınırı aşılmıştır.", "Uygun"))))</f>
        <v>%0,5 üzerindedir</v>
      </c>
      <c r="O999" s="116" t="str">
        <f t="shared" si="313"/>
        <v xml:space="preserve"> </v>
      </c>
      <c r="P999" s="117"/>
      <c r="Q999" s="118"/>
      <c r="R999" s="119" t="str">
        <f t="shared" si="314"/>
        <v/>
      </c>
      <c r="S999" s="133">
        <f>IFERROR(IF(M999&lt;=0.005,IF(F999="",L999,0),IF(F999&lt;&gt;"",0,IF(P999="",0,IF(P999="H",0,IF(Q999&lt;Veriler!$G$2,L999*Veriler!$G$2,L999*Q999)))))," ")</f>
        <v>0</v>
      </c>
      <c r="T999" s="133">
        <f>IF(Veriler!T999&lt;=0.1, S999, IF(AND(Veriler!T999&gt;0.1, F999="", P999="E"), IF(Q999&gt;Veriler!$G$2, Q999*S999, IF(Q999&lt;Veriler!$G$2, Veriler!$G$2*S999, Q999*S999)), 0))</f>
        <v>0</v>
      </c>
      <c r="U999" s="133" t="str">
        <f t="shared" si="315"/>
        <v xml:space="preserve"> </v>
      </c>
      <c r="V999" s="134" t="str">
        <f>IFERROR(IF(O999="%10 sınırı aşılmıştır.",L999-T999,IFERROR(IF(F999="",IF(S999=1,0,IF(L999-S999=0,"",L999-S999)),IF(Veriler!M999="",L999,IF(L999*Veriler!M999=0,"",L999*Veriler!M999))),L999)),0)</f>
        <v/>
      </c>
      <c r="W999" s="146"/>
      <c r="X999" s="146"/>
      <c r="Y999" s="146"/>
    </row>
    <row r="1000" spans="1:25" s="99" customFormat="1" ht="54.75" customHeight="1" x14ac:dyDescent="0.25">
      <c r="A1000" s="96">
        <f t="shared" si="316"/>
        <v>736</v>
      </c>
      <c r="B1000" s="175"/>
      <c r="C1000" s="176"/>
      <c r="D1000" s="113"/>
      <c r="E1000" s="115"/>
      <c r="F1000" s="174"/>
      <c r="G1000" s="114" t="str">
        <f t="shared" si="311"/>
        <v/>
      </c>
      <c r="H1000" s="115"/>
      <c r="I1000" s="115"/>
      <c r="J1000" s="115"/>
      <c r="K1000" s="115"/>
      <c r="L1000" s="133" t="str">
        <f t="shared" si="312"/>
        <v/>
      </c>
      <c r="M1000" s="116" t="str">
        <f>IF(L1000="", "", L1000/Veriler!$X$1)</f>
        <v/>
      </c>
      <c r="N1000" s="116" t="str">
        <f>IF(F1000&lt;&gt;"", "İthal Girdi", IF(Veriler!T1000="", "", IF(Veriler!S1000="H", "%0,5 üzerindedir", IF(Veriler!T1000&gt;0.1, "%10 sınırı aşılmıştır.", "Uygun"))))</f>
        <v>%0,5 üzerindedir</v>
      </c>
      <c r="O1000" s="116" t="str">
        <f t="shared" si="313"/>
        <v xml:space="preserve"> </v>
      </c>
      <c r="P1000" s="117"/>
      <c r="Q1000" s="118"/>
      <c r="R1000" s="119" t="str">
        <f t="shared" si="314"/>
        <v/>
      </c>
      <c r="S1000" s="133">
        <f>IFERROR(IF(M1000&lt;=0.005,IF(F1000="",L1000,0),IF(F1000&lt;&gt;"",0,IF(P1000="",0,IF(P1000="H",0,IF(Q1000&lt;Veriler!$G$2,L1000*Veriler!$G$2,L1000*Q1000)))))," ")</f>
        <v>0</v>
      </c>
      <c r="T1000" s="133">
        <f>IF(Veriler!T1000&lt;=0.1, S1000, IF(AND(Veriler!T1000&gt;0.1, F1000="", P1000="E"), IF(Q1000&gt;Veriler!$G$2, Q1000*S1000, IF(Q1000&lt;Veriler!$G$2, Veriler!$G$2*S1000, Q1000*S1000)), 0))</f>
        <v>0</v>
      </c>
      <c r="U1000" s="133" t="str">
        <f t="shared" si="315"/>
        <v xml:space="preserve"> </v>
      </c>
      <c r="V1000" s="134" t="str">
        <f>IFERROR(IF(O1000="%10 sınırı aşılmıştır.",L1000-T1000,IFERROR(IF(F1000="",IF(S1000=1,0,IF(L1000-S1000=0,"",L1000-S1000)),IF(Veriler!M1000="",L1000,IF(L1000*Veriler!M1000=0,"",L1000*Veriler!M1000))),L1000)),0)</f>
        <v/>
      </c>
      <c r="W1000" s="146"/>
      <c r="X1000" s="146"/>
      <c r="Y1000" s="146"/>
    </row>
    <row r="1001" spans="1:25" s="99" customFormat="1" ht="54.75" customHeight="1" x14ac:dyDescent="0.25">
      <c r="A1001" s="96">
        <f t="shared" si="316"/>
        <v>737</v>
      </c>
      <c r="B1001" s="175"/>
      <c r="C1001" s="176"/>
      <c r="D1001" s="113"/>
      <c r="E1001" s="115"/>
      <c r="F1001" s="174"/>
      <c r="G1001" s="114" t="str">
        <f t="shared" si="311"/>
        <v/>
      </c>
      <c r="H1001" s="115"/>
      <c r="I1001" s="115"/>
      <c r="J1001" s="115"/>
      <c r="K1001" s="115"/>
      <c r="L1001" s="133" t="str">
        <f t="shared" si="312"/>
        <v/>
      </c>
      <c r="M1001" s="116" t="str">
        <f>IF(L1001="", "", L1001/Veriler!$X$1)</f>
        <v/>
      </c>
      <c r="N1001" s="116" t="str">
        <f>IF(F1001&lt;&gt;"", "İthal Girdi", IF(Veriler!T1001="", "", IF(Veriler!S1001="H", "%0,5 üzerindedir", IF(Veriler!T1001&gt;0.1, "%10 sınırı aşılmıştır.", "Uygun"))))</f>
        <v>%0,5 üzerindedir</v>
      </c>
      <c r="O1001" s="116" t="str">
        <f t="shared" si="313"/>
        <v xml:space="preserve"> </v>
      </c>
      <c r="P1001" s="117"/>
      <c r="Q1001" s="118"/>
      <c r="R1001" s="119" t="str">
        <f t="shared" si="314"/>
        <v/>
      </c>
      <c r="S1001" s="133">
        <f>IFERROR(IF(M1001&lt;=0.005,IF(F1001="",L1001,0),IF(F1001&lt;&gt;"",0,IF(P1001="",0,IF(P1001="H",0,IF(Q1001&lt;Veriler!$G$2,L1001*Veriler!$G$2,L1001*Q1001)))))," ")</f>
        <v>0</v>
      </c>
      <c r="T1001" s="133">
        <f>IF(Veriler!T1001&lt;=0.1, S1001, IF(AND(Veriler!T1001&gt;0.1, F1001="", P1001="E"), IF(Q1001&gt;Veriler!$G$2, Q1001*S1001, IF(Q1001&lt;Veriler!$G$2, Veriler!$G$2*S1001, Q1001*S1001)), 0))</f>
        <v>0</v>
      </c>
      <c r="U1001" s="133" t="str">
        <f t="shared" si="315"/>
        <v xml:space="preserve"> </v>
      </c>
      <c r="V1001" s="134" t="str">
        <f>IFERROR(IF(O1001="%10 sınırı aşılmıştır.",L1001-T1001,IFERROR(IF(F1001="",IF(S1001=1,0,IF(L1001-S1001=0,"",L1001-S1001)),IF(Veriler!M1001="",L1001,IF(L1001*Veriler!M1001=0,"",L1001*Veriler!M1001))),L1001)),0)</f>
        <v/>
      </c>
      <c r="W1001" s="146"/>
      <c r="X1001" s="146"/>
      <c r="Y1001" s="146"/>
    </row>
    <row r="1002" spans="1:25" s="99" customFormat="1" ht="54.75" customHeight="1" x14ac:dyDescent="0.25">
      <c r="A1002" s="96">
        <f t="shared" si="316"/>
        <v>738</v>
      </c>
      <c r="B1002" s="175"/>
      <c r="C1002" s="176"/>
      <c r="D1002" s="113"/>
      <c r="E1002" s="115"/>
      <c r="F1002" s="174"/>
      <c r="G1002" s="114" t="str">
        <f t="shared" si="311"/>
        <v/>
      </c>
      <c r="H1002" s="115"/>
      <c r="I1002" s="115"/>
      <c r="J1002" s="115"/>
      <c r="K1002" s="115"/>
      <c r="L1002" s="133" t="str">
        <f t="shared" si="312"/>
        <v/>
      </c>
      <c r="M1002" s="116" t="str">
        <f>IF(L1002="", "", L1002/Veriler!$X$1)</f>
        <v/>
      </c>
      <c r="N1002" s="116" t="str">
        <f>IF(F1002&lt;&gt;"", "İthal Girdi", IF(Veriler!T1002="", "", IF(Veriler!S1002="H", "%0,5 üzerindedir", IF(Veriler!T1002&gt;0.1, "%10 sınırı aşılmıştır.", "Uygun"))))</f>
        <v>%0,5 üzerindedir</v>
      </c>
      <c r="O1002" s="116" t="str">
        <f t="shared" si="313"/>
        <v xml:space="preserve"> </v>
      </c>
      <c r="P1002" s="117"/>
      <c r="Q1002" s="118"/>
      <c r="R1002" s="119" t="str">
        <f t="shared" si="314"/>
        <v/>
      </c>
      <c r="S1002" s="133">
        <f>IFERROR(IF(M1002&lt;=0.005,IF(F1002="",L1002,0),IF(F1002&lt;&gt;"",0,IF(P1002="",0,IF(P1002="H",0,IF(Q1002&lt;Veriler!$G$2,L1002*Veriler!$G$2,L1002*Q1002)))))," ")</f>
        <v>0</v>
      </c>
      <c r="T1002" s="133">
        <f>IF(Veriler!T1002&lt;=0.1, S1002, IF(AND(Veriler!T1002&gt;0.1, F1002="", P1002="E"), IF(Q1002&gt;Veriler!$G$2, Q1002*S1002, IF(Q1002&lt;Veriler!$G$2, Veriler!$G$2*S1002, Q1002*S1002)), 0))</f>
        <v>0</v>
      </c>
      <c r="U1002" s="133" t="str">
        <f t="shared" si="315"/>
        <v xml:space="preserve"> </v>
      </c>
      <c r="V1002" s="134" t="str">
        <f>IFERROR(IF(O1002="%10 sınırı aşılmıştır.",L1002-T1002,IFERROR(IF(F1002="",IF(S1002=1,0,IF(L1002-S1002=0,"",L1002-S1002)),IF(Veriler!M1002="",L1002,IF(L1002*Veriler!M1002=0,"",L1002*Veriler!M1002))),L1002)),0)</f>
        <v/>
      </c>
      <c r="W1002" s="146"/>
      <c r="X1002" s="146"/>
      <c r="Y1002" s="146"/>
    </row>
    <row r="1003" spans="1:25" s="99" customFormat="1" ht="54.75" customHeight="1" x14ac:dyDescent="0.25">
      <c r="A1003" s="96">
        <f t="shared" si="316"/>
        <v>739</v>
      </c>
      <c r="B1003" s="175"/>
      <c r="C1003" s="176"/>
      <c r="D1003" s="113"/>
      <c r="E1003" s="115"/>
      <c r="F1003" s="174"/>
      <c r="G1003" s="114" t="str">
        <f t="shared" si="311"/>
        <v/>
      </c>
      <c r="H1003" s="115"/>
      <c r="I1003" s="115"/>
      <c r="J1003" s="115"/>
      <c r="K1003" s="115"/>
      <c r="L1003" s="133" t="str">
        <f t="shared" si="312"/>
        <v/>
      </c>
      <c r="M1003" s="116" t="str">
        <f>IF(L1003="", "", L1003/Veriler!$X$1)</f>
        <v/>
      </c>
      <c r="N1003" s="116" t="str">
        <f>IF(F1003&lt;&gt;"", "İthal Girdi", IF(Veriler!T1003="", "", IF(Veriler!S1003="H", "%0,5 üzerindedir", IF(Veriler!T1003&gt;0.1, "%10 sınırı aşılmıştır.", "Uygun"))))</f>
        <v>%0,5 üzerindedir</v>
      </c>
      <c r="O1003" s="116" t="str">
        <f t="shared" si="313"/>
        <v xml:space="preserve"> </v>
      </c>
      <c r="P1003" s="117"/>
      <c r="Q1003" s="118"/>
      <c r="R1003" s="119" t="str">
        <f t="shared" si="314"/>
        <v/>
      </c>
      <c r="S1003" s="133">
        <f>IFERROR(IF(M1003&lt;=0.005,IF(F1003="",L1003,0),IF(F1003&lt;&gt;"",0,IF(P1003="",0,IF(P1003="H",0,IF(Q1003&lt;Veriler!$G$2,L1003*Veriler!$G$2,L1003*Q1003)))))," ")</f>
        <v>0</v>
      </c>
      <c r="T1003" s="133">
        <f>IF(Veriler!T1003&lt;=0.1, S1003, IF(AND(Veriler!T1003&gt;0.1, F1003="", P1003="E"), IF(Q1003&gt;Veriler!$G$2, Q1003*S1003, IF(Q1003&lt;Veriler!$G$2, Veriler!$G$2*S1003, Q1003*S1003)), 0))</f>
        <v>0</v>
      </c>
      <c r="U1003" s="133" t="str">
        <f t="shared" si="315"/>
        <v xml:space="preserve"> </v>
      </c>
      <c r="V1003" s="134" t="str">
        <f>IFERROR(IF(O1003="%10 sınırı aşılmıştır.",L1003-T1003,IFERROR(IF(F1003="",IF(S1003=1,0,IF(L1003-S1003=0,"",L1003-S1003)),IF(Veriler!M1003="",L1003,IF(L1003*Veriler!M1003=0,"",L1003*Veriler!M1003))),L1003)),0)</f>
        <v/>
      </c>
      <c r="W1003" s="146"/>
      <c r="X1003" s="146"/>
      <c r="Y1003" s="146"/>
    </row>
    <row r="1004" spans="1:25" s="99" customFormat="1" ht="54.75" customHeight="1" x14ac:dyDescent="0.25">
      <c r="A1004" s="96">
        <f t="shared" si="316"/>
        <v>740</v>
      </c>
      <c r="B1004" s="175"/>
      <c r="C1004" s="176"/>
      <c r="D1004" s="113"/>
      <c r="E1004" s="115"/>
      <c r="F1004" s="174"/>
      <c r="G1004" s="114" t="str">
        <f t="shared" si="311"/>
        <v/>
      </c>
      <c r="H1004" s="115"/>
      <c r="I1004" s="115"/>
      <c r="J1004" s="115"/>
      <c r="K1004" s="115"/>
      <c r="L1004" s="133" t="str">
        <f t="shared" si="312"/>
        <v/>
      </c>
      <c r="M1004" s="116" t="str">
        <f>IF(L1004="", "", L1004/Veriler!$X$1)</f>
        <v/>
      </c>
      <c r="N1004" s="116" t="str">
        <f>IF(F1004&lt;&gt;"", "İthal Girdi", IF(Veriler!T1004="", "", IF(Veriler!S1004="H", "%0,5 üzerindedir", IF(Veriler!T1004&gt;0.1, "%10 sınırı aşılmıştır.", "Uygun"))))</f>
        <v>%0,5 üzerindedir</v>
      </c>
      <c r="O1004" s="116" t="str">
        <f t="shared" si="313"/>
        <v xml:space="preserve"> </v>
      </c>
      <c r="P1004" s="117"/>
      <c r="Q1004" s="118"/>
      <c r="R1004" s="119" t="str">
        <f t="shared" si="314"/>
        <v/>
      </c>
      <c r="S1004" s="133">
        <f>IFERROR(IF(M1004&lt;=0.005,IF(F1004="",L1004,0),IF(F1004&lt;&gt;"",0,IF(P1004="",0,IF(P1004="H",0,IF(Q1004&lt;Veriler!$G$2,L1004*Veriler!$G$2,L1004*Q1004)))))," ")</f>
        <v>0</v>
      </c>
      <c r="T1004" s="133">
        <f>IF(Veriler!T1004&lt;=0.1, S1004, IF(AND(Veriler!T1004&gt;0.1, F1004="", P1004="E"), IF(Q1004&gt;Veriler!$G$2, Q1004*S1004, IF(Q1004&lt;Veriler!$G$2, Veriler!$G$2*S1004, Q1004*S1004)), 0))</f>
        <v>0</v>
      </c>
      <c r="U1004" s="133" t="str">
        <f t="shared" si="315"/>
        <v xml:space="preserve"> </v>
      </c>
      <c r="V1004" s="134" t="str">
        <f>IFERROR(IF(O1004="%10 sınırı aşılmıştır.",L1004-T1004,IFERROR(IF(F1004="",IF(S1004=1,0,IF(L1004-S1004=0,"",L1004-S1004)),IF(Veriler!M1004="",L1004,IF(L1004*Veriler!M1004=0,"",L1004*Veriler!M1004))),L1004)),0)</f>
        <v/>
      </c>
      <c r="W1004" s="146"/>
      <c r="X1004" s="146"/>
      <c r="Y1004" s="146"/>
    </row>
    <row r="1005" spans="1:25" s="99" customFormat="1" ht="54.75" customHeight="1" x14ac:dyDescent="0.25">
      <c r="A1005" s="96">
        <f t="shared" si="316"/>
        <v>741</v>
      </c>
      <c r="B1005" s="175"/>
      <c r="C1005" s="176"/>
      <c r="D1005" s="113"/>
      <c r="E1005" s="115"/>
      <c r="F1005" s="174"/>
      <c r="G1005" s="114" t="str">
        <f t="shared" si="311"/>
        <v/>
      </c>
      <c r="H1005" s="115"/>
      <c r="I1005" s="115"/>
      <c r="J1005" s="115"/>
      <c r="K1005" s="115"/>
      <c r="L1005" s="133" t="str">
        <f t="shared" si="312"/>
        <v/>
      </c>
      <c r="M1005" s="116" t="str">
        <f>IF(L1005="", "", L1005/Veriler!$X$1)</f>
        <v/>
      </c>
      <c r="N1005" s="116" t="str">
        <f>IF(F1005&lt;&gt;"", "İthal Girdi", IF(Veriler!T1005="", "", IF(Veriler!S1005="H", "%0,5 üzerindedir", IF(Veriler!T1005&gt;0.1, "%10 sınırı aşılmıştır.", "Uygun"))))</f>
        <v>%0,5 üzerindedir</v>
      </c>
      <c r="O1005" s="116" t="str">
        <f t="shared" si="313"/>
        <v xml:space="preserve"> </v>
      </c>
      <c r="P1005" s="117"/>
      <c r="Q1005" s="118"/>
      <c r="R1005" s="119" t="str">
        <f t="shared" si="314"/>
        <v/>
      </c>
      <c r="S1005" s="133">
        <f>IFERROR(IF(M1005&lt;=0.005,IF(F1005="",L1005,0),IF(F1005&lt;&gt;"",0,IF(P1005="",0,IF(P1005="H",0,IF(Q1005&lt;Veriler!$G$2,L1005*Veriler!$G$2,L1005*Q1005)))))," ")</f>
        <v>0</v>
      </c>
      <c r="T1005" s="133">
        <f>IF(Veriler!T1005&lt;=0.1, S1005, IF(AND(Veriler!T1005&gt;0.1, F1005="", P1005="E"), IF(Q1005&gt;Veriler!$G$2, Q1005*S1005, IF(Q1005&lt;Veriler!$G$2, Veriler!$G$2*S1005, Q1005*S1005)), 0))</f>
        <v>0</v>
      </c>
      <c r="U1005" s="133" t="str">
        <f t="shared" si="315"/>
        <v xml:space="preserve"> </v>
      </c>
      <c r="V1005" s="134" t="str">
        <f>IFERROR(IF(O1005="%10 sınırı aşılmıştır.",L1005-T1005,IFERROR(IF(F1005="",IF(S1005=1,0,IF(L1005-S1005=0,"",L1005-S1005)),IF(Veriler!M1005="",L1005,IF(L1005*Veriler!M1005=0,"",L1005*Veriler!M1005))),L1005)),0)</f>
        <v/>
      </c>
      <c r="W1005" s="146"/>
      <c r="X1005" s="146"/>
      <c r="Y1005" s="146"/>
    </row>
    <row r="1006" spans="1:25" s="99" customFormat="1" ht="54.75" customHeight="1" x14ac:dyDescent="0.25">
      <c r="A1006" s="96">
        <f t="shared" si="316"/>
        <v>742</v>
      </c>
      <c r="B1006" s="175"/>
      <c r="C1006" s="176"/>
      <c r="D1006" s="113"/>
      <c r="E1006" s="115"/>
      <c r="F1006" s="174"/>
      <c r="G1006" s="114" t="str">
        <f t="shared" si="311"/>
        <v/>
      </c>
      <c r="H1006" s="115"/>
      <c r="I1006" s="115"/>
      <c r="J1006" s="115"/>
      <c r="K1006" s="115"/>
      <c r="L1006" s="133" t="str">
        <f t="shared" si="312"/>
        <v/>
      </c>
      <c r="M1006" s="116" t="str">
        <f>IF(L1006="", "", L1006/Veriler!$X$1)</f>
        <v/>
      </c>
      <c r="N1006" s="116" t="str">
        <f>IF(F1006&lt;&gt;"", "İthal Girdi", IF(Veriler!T1006="", "", IF(Veriler!S1006="H", "%0,5 üzerindedir", IF(Veriler!T1006&gt;0.1, "%10 sınırı aşılmıştır.", "Uygun"))))</f>
        <v>%0,5 üzerindedir</v>
      </c>
      <c r="O1006" s="116" t="str">
        <f t="shared" si="313"/>
        <v xml:space="preserve"> </v>
      </c>
      <c r="P1006" s="117"/>
      <c r="Q1006" s="118"/>
      <c r="R1006" s="119" t="str">
        <f t="shared" si="314"/>
        <v/>
      </c>
      <c r="S1006" s="133">
        <f>IFERROR(IF(M1006&lt;=0.005,IF(F1006="",L1006,0),IF(F1006&lt;&gt;"",0,IF(P1006="",0,IF(P1006="H",0,IF(Q1006&lt;Veriler!$G$2,L1006*Veriler!$G$2,L1006*Q1006)))))," ")</f>
        <v>0</v>
      </c>
      <c r="T1006" s="133">
        <f>IF(Veriler!T1006&lt;=0.1, S1006, IF(AND(Veriler!T1006&gt;0.1, F1006="", P1006="E"), IF(Q1006&gt;Veriler!$G$2, Q1006*S1006, IF(Q1006&lt;Veriler!$G$2, Veriler!$G$2*S1006, Q1006*S1006)), 0))</f>
        <v>0</v>
      </c>
      <c r="U1006" s="133" t="str">
        <f t="shared" si="315"/>
        <v xml:space="preserve"> </v>
      </c>
      <c r="V1006" s="134" t="str">
        <f>IFERROR(IF(O1006="%10 sınırı aşılmıştır.",L1006-T1006,IFERROR(IF(F1006="",IF(S1006=1,0,IF(L1006-S1006=0,"",L1006-S1006)),IF(Veriler!M1006="",L1006,IF(L1006*Veriler!M1006=0,"",L1006*Veriler!M1006))),L1006)),0)</f>
        <v/>
      </c>
      <c r="W1006" s="146"/>
      <c r="X1006" s="146"/>
      <c r="Y1006" s="146"/>
    </row>
    <row r="1007" spans="1:25" s="99" customFormat="1" ht="36" hidden="1" customHeight="1" x14ac:dyDescent="0.25">
      <c r="A1007" s="101"/>
      <c r="B1007" s="191" t="s">
        <v>16</v>
      </c>
      <c r="C1007" s="176"/>
      <c r="D1007" s="120"/>
      <c r="E1007" s="171"/>
      <c r="F1007" s="172"/>
      <c r="G1007" s="121"/>
      <c r="H1007" s="115"/>
      <c r="I1007" s="115"/>
      <c r="J1007" s="115"/>
      <c r="K1007" s="115"/>
      <c r="L1007" s="121"/>
      <c r="M1007" s="121"/>
      <c r="N1007" s="121"/>
      <c r="O1007" s="121"/>
      <c r="P1007" s="120"/>
      <c r="Q1007" s="120"/>
      <c r="R1007" s="183"/>
      <c r="S1007" s="184"/>
      <c r="T1007" s="121"/>
      <c r="U1007" s="121"/>
      <c r="V1007" s="121"/>
      <c r="W1007" s="146"/>
      <c r="X1007" s="146"/>
      <c r="Y1007" s="146"/>
    </row>
    <row r="1008" spans="1:25" s="99" customFormat="1" ht="54.75" customHeight="1" x14ac:dyDescent="0.25">
      <c r="A1008" s="96">
        <f>A1006+1</f>
        <v>743</v>
      </c>
      <c r="B1008" s="175"/>
      <c r="C1008" s="176"/>
      <c r="D1008" s="113"/>
      <c r="E1008" s="115"/>
      <c r="F1008" s="174"/>
      <c r="G1008" s="114" t="str">
        <f t="shared" ref="G1008:G1021" si="317">IF(AND(F1008&lt;&gt;"",V1008&lt;&gt;"",L1008&lt;&gt;0),V1008/L1008,"")</f>
        <v/>
      </c>
      <c r="H1008" s="115"/>
      <c r="I1008" s="115"/>
      <c r="J1008" s="115"/>
      <c r="K1008" s="115"/>
      <c r="L1008" s="133" t="str">
        <f t="shared" ref="L1008:L1021" si="318">IF(AND(H1008&lt;&gt;0, J1008&lt;&gt;0, K1008&lt;&gt;0), H1008*J1008*K1008, "")</f>
        <v/>
      </c>
      <c r="M1008" s="116" t="str">
        <f>IF(L1008="", "", L1008/Veriler!$X$1)</f>
        <v/>
      </c>
      <c r="N1008" s="116" t="str">
        <f>IF(F1008&lt;&gt;"", "İthal Girdi", IF(Veriler!T1008="", "", IF(Veriler!S1008="H", "%0,5 üzerindedir", IF(Veriler!T1008&gt;0.1, "%10 sınırı aşılmıştır.", "Uygun"))))</f>
        <v>%0,5 üzerindedir</v>
      </c>
      <c r="O1008" s="116" t="str">
        <f t="shared" ref="O1008:O1021" si="319">IF(M1008=""," ",N1008)</f>
        <v xml:space="preserve"> </v>
      </c>
      <c r="P1008" s="117"/>
      <c r="Q1008" s="118"/>
      <c r="R1008" s="119" t="str">
        <f t="shared" ref="R1008:R1021" si="320">IFERROR(IF(AND(T1008&lt;&gt;"",L1008&lt;&gt;"",L1008&lt;&gt;0,T1008&lt;&gt;0),T1008/L1008,"")," ")</f>
        <v/>
      </c>
      <c r="S1008" s="133">
        <f>IFERROR(IF(M1008&lt;=0.005,IF(F1008="",L1008,0),IF(F1008&lt;&gt;"",0,IF(P1008="",0,IF(P1008="H",0,IF(Q1008&lt;Veriler!$G$2,L1008*Veriler!$G$2,L1008*Q1008)))))," ")</f>
        <v>0</v>
      </c>
      <c r="T1008" s="133">
        <f>IF(Veriler!T1008&lt;=0.1, S1008, IF(AND(Veriler!T1008&gt;0.1, F1008="", P1008="E"), IF(Q1008&gt;Veriler!$G$2, Q1008*S1008, IF(Q1008&lt;Veriler!$G$2, Veriler!$G$2*S1008, Q1008*S1008)), 0))</f>
        <v>0</v>
      </c>
      <c r="U1008" s="133" t="str">
        <f t="shared" ref="U1008:U1021" si="321">IF(T1008=0," ",T1008)</f>
        <v xml:space="preserve"> </v>
      </c>
      <c r="V1008" s="134" t="str">
        <f>IFERROR(IF(O1008="%10 sınırı aşılmıştır.",L1008-T1008,IFERROR(IF(F1008="",IF(S1008=1,0,IF(L1008-S1008=0,"",L1008-S1008)),IF(Veriler!M1008="",L1008,IF(L1008*Veriler!M1008=0,"",L1008*Veriler!M1008))),L1008)),0)</f>
        <v/>
      </c>
      <c r="W1008" s="146"/>
      <c r="X1008" s="146"/>
      <c r="Y1008" s="146"/>
    </row>
    <row r="1009" spans="1:25" s="99" customFormat="1" ht="54.75" customHeight="1" x14ac:dyDescent="0.25">
      <c r="A1009" s="96">
        <f t="shared" ref="A1009:A1021" si="322">A1008+1</f>
        <v>744</v>
      </c>
      <c r="B1009" s="175"/>
      <c r="C1009" s="176"/>
      <c r="D1009" s="113"/>
      <c r="E1009" s="115"/>
      <c r="F1009" s="174"/>
      <c r="G1009" s="114" t="str">
        <f t="shared" si="317"/>
        <v/>
      </c>
      <c r="H1009" s="115"/>
      <c r="I1009" s="115"/>
      <c r="J1009" s="115"/>
      <c r="K1009" s="115"/>
      <c r="L1009" s="133" t="str">
        <f t="shared" si="318"/>
        <v/>
      </c>
      <c r="M1009" s="116" t="str">
        <f>IF(L1009="", "", L1009/Veriler!$X$1)</f>
        <v/>
      </c>
      <c r="N1009" s="116" t="str">
        <f>IF(F1009&lt;&gt;"", "İthal Girdi", IF(Veriler!T1009="", "", IF(Veriler!S1009="H", "%0,5 üzerindedir", IF(Veriler!T1009&gt;0.1, "%10 sınırı aşılmıştır.", "Uygun"))))</f>
        <v>%0,5 üzerindedir</v>
      </c>
      <c r="O1009" s="116" t="str">
        <f t="shared" si="319"/>
        <v xml:space="preserve"> </v>
      </c>
      <c r="P1009" s="117"/>
      <c r="Q1009" s="118"/>
      <c r="R1009" s="119" t="str">
        <f t="shared" si="320"/>
        <v/>
      </c>
      <c r="S1009" s="133">
        <f>IFERROR(IF(M1009&lt;=0.005,IF(F1009="",L1009,0),IF(F1009&lt;&gt;"",0,IF(P1009="",0,IF(P1009="H",0,IF(Q1009&lt;Veriler!$G$2,L1009*Veriler!$G$2,L1009*Q1009)))))," ")</f>
        <v>0</v>
      </c>
      <c r="T1009" s="133">
        <f>IF(Veriler!T1009&lt;=0.1, S1009, IF(AND(Veriler!T1009&gt;0.1, F1009="", P1009="E"), IF(Q1009&gt;Veriler!$G$2, Q1009*S1009, IF(Q1009&lt;Veriler!$G$2, Veriler!$G$2*S1009, Q1009*S1009)), 0))</f>
        <v>0</v>
      </c>
      <c r="U1009" s="133" t="str">
        <f t="shared" si="321"/>
        <v xml:space="preserve"> </v>
      </c>
      <c r="V1009" s="134" t="str">
        <f>IFERROR(IF(O1009="%10 sınırı aşılmıştır.",L1009-T1009,IFERROR(IF(F1009="",IF(S1009=1,0,IF(L1009-S1009=0,"",L1009-S1009)),IF(Veriler!M1009="",L1009,IF(L1009*Veriler!M1009=0,"",L1009*Veriler!M1009))),L1009)),0)</f>
        <v/>
      </c>
      <c r="W1009" s="146"/>
      <c r="X1009" s="146"/>
      <c r="Y1009" s="146"/>
    </row>
    <row r="1010" spans="1:25" s="99" customFormat="1" ht="54.75" customHeight="1" x14ac:dyDescent="0.25">
      <c r="A1010" s="96">
        <f t="shared" si="322"/>
        <v>745</v>
      </c>
      <c r="B1010" s="175"/>
      <c r="C1010" s="176"/>
      <c r="D1010" s="113"/>
      <c r="E1010" s="115"/>
      <c r="F1010" s="174"/>
      <c r="G1010" s="114" t="str">
        <f t="shared" si="317"/>
        <v/>
      </c>
      <c r="H1010" s="115"/>
      <c r="I1010" s="115"/>
      <c r="J1010" s="115"/>
      <c r="K1010" s="115"/>
      <c r="L1010" s="133" t="str">
        <f t="shared" si="318"/>
        <v/>
      </c>
      <c r="M1010" s="116" t="str">
        <f>IF(L1010="", "", L1010/Veriler!$X$1)</f>
        <v/>
      </c>
      <c r="N1010" s="116" t="str">
        <f>IF(F1010&lt;&gt;"", "İthal Girdi", IF(Veriler!T1010="", "", IF(Veriler!S1010="H", "%0,5 üzerindedir", IF(Veriler!T1010&gt;0.1, "%10 sınırı aşılmıştır.", "Uygun"))))</f>
        <v>%0,5 üzerindedir</v>
      </c>
      <c r="O1010" s="116" t="str">
        <f t="shared" si="319"/>
        <v xml:space="preserve"> </v>
      </c>
      <c r="P1010" s="117"/>
      <c r="Q1010" s="118"/>
      <c r="R1010" s="119" t="str">
        <f t="shared" si="320"/>
        <v/>
      </c>
      <c r="S1010" s="133">
        <f>IFERROR(IF(M1010&lt;=0.005,IF(F1010="",L1010,0),IF(F1010&lt;&gt;"",0,IF(P1010="",0,IF(P1010="H",0,IF(Q1010&lt;Veriler!$G$2,L1010*Veriler!$G$2,L1010*Q1010)))))," ")</f>
        <v>0</v>
      </c>
      <c r="T1010" s="133">
        <f>IF(Veriler!T1010&lt;=0.1, S1010, IF(AND(Veriler!T1010&gt;0.1, F1010="", P1010="E"), IF(Q1010&gt;Veriler!$G$2, Q1010*S1010, IF(Q1010&lt;Veriler!$G$2, Veriler!$G$2*S1010, Q1010*S1010)), 0))</f>
        <v>0</v>
      </c>
      <c r="U1010" s="133" t="str">
        <f t="shared" si="321"/>
        <v xml:space="preserve"> </v>
      </c>
      <c r="V1010" s="134" t="str">
        <f>IFERROR(IF(O1010="%10 sınırı aşılmıştır.",L1010-T1010,IFERROR(IF(F1010="",IF(S1010=1,0,IF(L1010-S1010=0,"",L1010-S1010)),IF(Veriler!M1010="",L1010,IF(L1010*Veriler!M1010=0,"",L1010*Veriler!M1010))),L1010)),0)</f>
        <v/>
      </c>
      <c r="W1010" s="146"/>
      <c r="X1010" s="146"/>
      <c r="Y1010" s="146"/>
    </row>
    <row r="1011" spans="1:25" s="99" customFormat="1" ht="54.75" customHeight="1" x14ac:dyDescent="0.25">
      <c r="A1011" s="96">
        <f t="shared" si="322"/>
        <v>746</v>
      </c>
      <c r="B1011" s="175"/>
      <c r="C1011" s="176"/>
      <c r="D1011" s="113"/>
      <c r="E1011" s="115"/>
      <c r="F1011" s="174"/>
      <c r="G1011" s="114" t="str">
        <f t="shared" si="317"/>
        <v/>
      </c>
      <c r="H1011" s="115"/>
      <c r="I1011" s="115"/>
      <c r="J1011" s="115"/>
      <c r="K1011" s="115"/>
      <c r="L1011" s="133" t="str">
        <f t="shared" si="318"/>
        <v/>
      </c>
      <c r="M1011" s="116" t="str">
        <f>IF(L1011="", "", L1011/Veriler!$X$1)</f>
        <v/>
      </c>
      <c r="N1011" s="116" t="str">
        <f>IF(F1011&lt;&gt;"", "İthal Girdi", IF(Veriler!T1011="", "", IF(Veriler!S1011="H", "%0,5 üzerindedir", IF(Veriler!T1011&gt;0.1, "%10 sınırı aşılmıştır.", "Uygun"))))</f>
        <v>%0,5 üzerindedir</v>
      </c>
      <c r="O1011" s="116" t="str">
        <f t="shared" si="319"/>
        <v xml:space="preserve"> </v>
      </c>
      <c r="P1011" s="117"/>
      <c r="Q1011" s="118"/>
      <c r="R1011" s="119" t="str">
        <f t="shared" si="320"/>
        <v/>
      </c>
      <c r="S1011" s="133">
        <f>IFERROR(IF(M1011&lt;=0.005,IF(F1011="",L1011,0),IF(F1011&lt;&gt;"",0,IF(P1011="",0,IF(P1011="H",0,IF(Q1011&lt;Veriler!$G$2,L1011*Veriler!$G$2,L1011*Q1011)))))," ")</f>
        <v>0</v>
      </c>
      <c r="T1011" s="133">
        <f>IF(Veriler!T1011&lt;=0.1, S1011, IF(AND(Veriler!T1011&gt;0.1, F1011="", P1011="E"), IF(Q1011&gt;Veriler!$G$2, Q1011*S1011, IF(Q1011&lt;Veriler!$G$2, Veriler!$G$2*S1011, Q1011*S1011)), 0))</f>
        <v>0</v>
      </c>
      <c r="U1011" s="133" t="str">
        <f t="shared" si="321"/>
        <v xml:space="preserve"> </v>
      </c>
      <c r="V1011" s="134" t="str">
        <f>IFERROR(IF(O1011="%10 sınırı aşılmıştır.",L1011-T1011,IFERROR(IF(F1011="",IF(S1011=1,0,IF(L1011-S1011=0,"",L1011-S1011)),IF(Veriler!M1011="",L1011,IF(L1011*Veriler!M1011=0,"",L1011*Veriler!M1011))),L1011)),0)</f>
        <v/>
      </c>
      <c r="W1011" s="146"/>
      <c r="X1011" s="146"/>
      <c r="Y1011" s="146"/>
    </row>
    <row r="1012" spans="1:25" s="99" customFormat="1" ht="54.75" customHeight="1" x14ac:dyDescent="0.25">
      <c r="A1012" s="96">
        <f t="shared" si="322"/>
        <v>747</v>
      </c>
      <c r="B1012" s="175"/>
      <c r="C1012" s="176"/>
      <c r="D1012" s="113"/>
      <c r="E1012" s="115"/>
      <c r="F1012" s="174"/>
      <c r="G1012" s="114" t="str">
        <f t="shared" si="317"/>
        <v/>
      </c>
      <c r="H1012" s="115"/>
      <c r="I1012" s="115"/>
      <c r="J1012" s="115"/>
      <c r="K1012" s="115"/>
      <c r="L1012" s="133" t="str">
        <f t="shared" si="318"/>
        <v/>
      </c>
      <c r="M1012" s="116" t="str">
        <f>IF(L1012="", "", L1012/Veriler!$X$1)</f>
        <v/>
      </c>
      <c r="N1012" s="116" t="str">
        <f>IF(F1012&lt;&gt;"", "İthal Girdi", IF(Veriler!T1012="", "", IF(Veriler!S1012="H", "%0,5 üzerindedir", IF(Veriler!T1012&gt;0.1, "%10 sınırı aşılmıştır.", "Uygun"))))</f>
        <v>%0,5 üzerindedir</v>
      </c>
      <c r="O1012" s="116" t="str">
        <f t="shared" si="319"/>
        <v xml:space="preserve"> </v>
      </c>
      <c r="P1012" s="117"/>
      <c r="Q1012" s="118"/>
      <c r="R1012" s="119" t="str">
        <f t="shared" si="320"/>
        <v/>
      </c>
      <c r="S1012" s="133">
        <f>IFERROR(IF(M1012&lt;=0.005,IF(F1012="",L1012,0),IF(F1012&lt;&gt;"",0,IF(P1012="",0,IF(P1012="H",0,IF(Q1012&lt;Veriler!$G$2,L1012*Veriler!$G$2,L1012*Q1012)))))," ")</f>
        <v>0</v>
      </c>
      <c r="T1012" s="133">
        <f>IF(Veriler!T1012&lt;=0.1, S1012, IF(AND(Veriler!T1012&gt;0.1, F1012="", P1012="E"), IF(Q1012&gt;Veriler!$G$2, Q1012*S1012, IF(Q1012&lt;Veriler!$G$2, Veriler!$G$2*S1012, Q1012*S1012)), 0))</f>
        <v>0</v>
      </c>
      <c r="U1012" s="133" t="str">
        <f t="shared" si="321"/>
        <v xml:space="preserve"> </v>
      </c>
      <c r="V1012" s="134" t="str">
        <f>IFERROR(IF(O1012="%10 sınırı aşılmıştır.",L1012-T1012,IFERROR(IF(F1012="",IF(S1012=1,0,IF(L1012-S1012=0,"",L1012-S1012)),IF(Veriler!M1012="",L1012,IF(L1012*Veriler!M1012=0,"",L1012*Veriler!M1012))),L1012)),0)</f>
        <v/>
      </c>
      <c r="W1012" s="146"/>
      <c r="X1012" s="146"/>
      <c r="Y1012" s="146"/>
    </row>
    <row r="1013" spans="1:25" s="99" customFormat="1" ht="54.75" customHeight="1" x14ac:dyDescent="0.25">
      <c r="A1013" s="96">
        <f t="shared" si="322"/>
        <v>748</v>
      </c>
      <c r="B1013" s="175"/>
      <c r="C1013" s="176"/>
      <c r="D1013" s="113"/>
      <c r="E1013" s="115"/>
      <c r="F1013" s="174"/>
      <c r="G1013" s="114" t="str">
        <f t="shared" si="317"/>
        <v/>
      </c>
      <c r="H1013" s="115"/>
      <c r="I1013" s="115"/>
      <c r="J1013" s="115"/>
      <c r="K1013" s="115"/>
      <c r="L1013" s="133" t="str">
        <f t="shared" si="318"/>
        <v/>
      </c>
      <c r="M1013" s="116" t="str">
        <f>IF(L1013="", "", L1013/Veriler!$X$1)</f>
        <v/>
      </c>
      <c r="N1013" s="116" t="str">
        <f>IF(F1013&lt;&gt;"", "İthal Girdi", IF(Veriler!T1013="", "", IF(Veriler!S1013="H", "%0,5 üzerindedir", IF(Veriler!T1013&gt;0.1, "%10 sınırı aşılmıştır.", "Uygun"))))</f>
        <v>%0,5 üzerindedir</v>
      </c>
      <c r="O1013" s="116" t="str">
        <f t="shared" si="319"/>
        <v xml:space="preserve"> </v>
      </c>
      <c r="P1013" s="117"/>
      <c r="Q1013" s="118"/>
      <c r="R1013" s="119" t="str">
        <f t="shared" si="320"/>
        <v/>
      </c>
      <c r="S1013" s="133">
        <f>IFERROR(IF(M1013&lt;=0.005,IF(F1013="",L1013,0),IF(F1013&lt;&gt;"",0,IF(P1013="",0,IF(P1013="H",0,IF(Q1013&lt;Veriler!$G$2,L1013*Veriler!$G$2,L1013*Q1013)))))," ")</f>
        <v>0</v>
      </c>
      <c r="T1013" s="133">
        <f>IF(Veriler!T1013&lt;=0.1, S1013, IF(AND(Veriler!T1013&gt;0.1, F1013="", P1013="E"), IF(Q1013&gt;Veriler!$G$2, Q1013*S1013, IF(Q1013&lt;Veriler!$G$2, Veriler!$G$2*S1013, Q1013*S1013)), 0))</f>
        <v>0</v>
      </c>
      <c r="U1013" s="133" t="str">
        <f t="shared" si="321"/>
        <v xml:space="preserve"> </v>
      </c>
      <c r="V1013" s="134" t="str">
        <f>IFERROR(IF(O1013="%10 sınırı aşılmıştır.",L1013-T1013,IFERROR(IF(F1013="",IF(S1013=1,0,IF(L1013-S1013=0,"",L1013-S1013)),IF(Veriler!M1013="",L1013,IF(L1013*Veriler!M1013=0,"",L1013*Veriler!M1013))),L1013)),0)</f>
        <v/>
      </c>
      <c r="W1013" s="146"/>
      <c r="X1013" s="146"/>
      <c r="Y1013" s="146"/>
    </row>
    <row r="1014" spans="1:25" s="99" customFormat="1" ht="54.75" customHeight="1" x14ac:dyDescent="0.25">
      <c r="A1014" s="96">
        <f t="shared" si="322"/>
        <v>749</v>
      </c>
      <c r="B1014" s="175"/>
      <c r="C1014" s="176"/>
      <c r="D1014" s="113"/>
      <c r="E1014" s="115"/>
      <c r="F1014" s="174"/>
      <c r="G1014" s="114" t="str">
        <f t="shared" si="317"/>
        <v/>
      </c>
      <c r="H1014" s="115"/>
      <c r="I1014" s="115"/>
      <c r="J1014" s="115"/>
      <c r="K1014" s="115"/>
      <c r="L1014" s="133" t="str">
        <f t="shared" si="318"/>
        <v/>
      </c>
      <c r="M1014" s="116" t="str">
        <f>IF(L1014="", "", L1014/Veriler!$X$1)</f>
        <v/>
      </c>
      <c r="N1014" s="116" t="str">
        <f>IF(F1014&lt;&gt;"", "İthal Girdi", IF(Veriler!T1014="", "", IF(Veriler!S1014="H", "%0,5 üzerindedir", IF(Veriler!T1014&gt;0.1, "%10 sınırı aşılmıştır.", "Uygun"))))</f>
        <v>%0,5 üzerindedir</v>
      </c>
      <c r="O1014" s="116" t="str">
        <f t="shared" si="319"/>
        <v xml:space="preserve"> </v>
      </c>
      <c r="P1014" s="117"/>
      <c r="Q1014" s="118"/>
      <c r="R1014" s="119" t="str">
        <f t="shared" si="320"/>
        <v/>
      </c>
      <c r="S1014" s="133">
        <f>IFERROR(IF(M1014&lt;=0.005,IF(F1014="",L1014,0),IF(F1014&lt;&gt;"",0,IF(P1014="",0,IF(P1014="H",0,IF(Q1014&lt;Veriler!$G$2,L1014*Veriler!$G$2,L1014*Q1014)))))," ")</f>
        <v>0</v>
      </c>
      <c r="T1014" s="133">
        <f>IF(Veriler!T1014&lt;=0.1, S1014, IF(AND(Veriler!T1014&gt;0.1, F1014="", P1014="E"), IF(Q1014&gt;Veriler!$G$2, Q1014*S1014, IF(Q1014&lt;Veriler!$G$2, Veriler!$G$2*S1014, Q1014*S1014)), 0))</f>
        <v>0</v>
      </c>
      <c r="U1014" s="133" t="str">
        <f t="shared" si="321"/>
        <v xml:space="preserve"> </v>
      </c>
      <c r="V1014" s="134" t="str">
        <f>IFERROR(IF(O1014="%10 sınırı aşılmıştır.",L1014-T1014,IFERROR(IF(F1014="",IF(S1014=1,0,IF(L1014-S1014=0,"",L1014-S1014)),IF(Veriler!M1014="",L1014,IF(L1014*Veriler!M1014=0,"",L1014*Veriler!M1014))),L1014)),0)</f>
        <v/>
      </c>
      <c r="W1014" s="146"/>
      <c r="X1014" s="146"/>
      <c r="Y1014" s="146"/>
    </row>
    <row r="1015" spans="1:25" s="99" customFormat="1" ht="54.75" customHeight="1" x14ac:dyDescent="0.25">
      <c r="A1015" s="96">
        <f t="shared" si="322"/>
        <v>750</v>
      </c>
      <c r="B1015" s="175"/>
      <c r="C1015" s="176"/>
      <c r="D1015" s="113"/>
      <c r="E1015" s="115"/>
      <c r="F1015" s="174"/>
      <c r="G1015" s="114" t="str">
        <f t="shared" si="317"/>
        <v/>
      </c>
      <c r="H1015" s="115"/>
      <c r="I1015" s="115"/>
      <c r="J1015" s="115"/>
      <c r="K1015" s="115"/>
      <c r="L1015" s="133" t="str">
        <f t="shared" si="318"/>
        <v/>
      </c>
      <c r="M1015" s="116" t="str">
        <f>IF(L1015="", "", L1015/Veriler!$X$1)</f>
        <v/>
      </c>
      <c r="N1015" s="116" t="str">
        <f>IF(F1015&lt;&gt;"", "İthal Girdi", IF(Veriler!T1015="", "", IF(Veriler!S1015="H", "%0,5 üzerindedir", IF(Veriler!T1015&gt;0.1, "%10 sınırı aşılmıştır.", "Uygun"))))</f>
        <v>%0,5 üzerindedir</v>
      </c>
      <c r="O1015" s="116" t="str">
        <f t="shared" si="319"/>
        <v xml:space="preserve"> </v>
      </c>
      <c r="P1015" s="117"/>
      <c r="Q1015" s="118"/>
      <c r="R1015" s="119" t="str">
        <f t="shared" si="320"/>
        <v/>
      </c>
      <c r="S1015" s="133">
        <f>IFERROR(IF(M1015&lt;=0.005,IF(F1015="",L1015,0),IF(F1015&lt;&gt;"",0,IF(P1015="",0,IF(P1015="H",0,IF(Q1015&lt;Veriler!$G$2,L1015*Veriler!$G$2,L1015*Q1015)))))," ")</f>
        <v>0</v>
      </c>
      <c r="T1015" s="133">
        <f>IF(Veriler!T1015&lt;=0.1, S1015, IF(AND(Veriler!T1015&gt;0.1, F1015="", P1015="E"), IF(Q1015&gt;Veriler!$G$2, Q1015*S1015, IF(Q1015&lt;Veriler!$G$2, Veriler!$G$2*S1015, Q1015*S1015)), 0))</f>
        <v>0</v>
      </c>
      <c r="U1015" s="133" t="str">
        <f t="shared" si="321"/>
        <v xml:space="preserve"> </v>
      </c>
      <c r="V1015" s="134" t="str">
        <f>IFERROR(IF(O1015="%10 sınırı aşılmıştır.",L1015-T1015,IFERROR(IF(F1015="",IF(S1015=1,0,IF(L1015-S1015=0,"",L1015-S1015)),IF(Veriler!M1015="",L1015,IF(L1015*Veriler!M1015=0,"",L1015*Veriler!M1015))),L1015)),0)</f>
        <v/>
      </c>
      <c r="W1015" s="146"/>
      <c r="X1015" s="146"/>
      <c r="Y1015" s="146"/>
    </row>
    <row r="1016" spans="1:25" s="99" customFormat="1" ht="54.75" customHeight="1" x14ac:dyDescent="0.25">
      <c r="A1016" s="96">
        <f t="shared" si="322"/>
        <v>751</v>
      </c>
      <c r="B1016" s="175"/>
      <c r="C1016" s="176"/>
      <c r="D1016" s="113"/>
      <c r="E1016" s="115"/>
      <c r="F1016" s="174"/>
      <c r="G1016" s="114" t="str">
        <f t="shared" si="317"/>
        <v/>
      </c>
      <c r="H1016" s="115"/>
      <c r="I1016" s="115"/>
      <c r="J1016" s="115"/>
      <c r="K1016" s="115"/>
      <c r="L1016" s="133" t="str">
        <f t="shared" si="318"/>
        <v/>
      </c>
      <c r="M1016" s="116" t="str">
        <f>IF(L1016="", "", L1016/Veriler!$X$1)</f>
        <v/>
      </c>
      <c r="N1016" s="116" t="str">
        <f>IF(F1016&lt;&gt;"", "İthal Girdi", IF(Veriler!T1016="", "", IF(Veriler!S1016="H", "%0,5 üzerindedir", IF(Veriler!T1016&gt;0.1, "%10 sınırı aşılmıştır.", "Uygun"))))</f>
        <v>%0,5 üzerindedir</v>
      </c>
      <c r="O1016" s="116" t="str">
        <f t="shared" si="319"/>
        <v xml:space="preserve"> </v>
      </c>
      <c r="P1016" s="117"/>
      <c r="Q1016" s="118"/>
      <c r="R1016" s="119" t="str">
        <f t="shared" si="320"/>
        <v/>
      </c>
      <c r="S1016" s="133">
        <f>IFERROR(IF(M1016&lt;=0.005,IF(F1016="",L1016,0),IF(F1016&lt;&gt;"",0,IF(P1016="",0,IF(P1016="H",0,IF(Q1016&lt;Veriler!$G$2,L1016*Veriler!$G$2,L1016*Q1016)))))," ")</f>
        <v>0</v>
      </c>
      <c r="T1016" s="133">
        <f>IF(Veriler!T1016&lt;=0.1, S1016, IF(AND(Veriler!T1016&gt;0.1, F1016="", P1016="E"), IF(Q1016&gt;Veriler!$G$2, Q1016*S1016, IF(Q1016&lt;Veriler!$G$2, Veriler!$G$2*S1016, Q1016*S1016)), 0))</f>
        <v>0</v>
      </c>
      <c r="U1016" s="133" t="str">
        <f t="shared" si="321"/>
        <v xml:space="preserve"> </v>
      </c>
      <c r="V1016" s="134" t="str">
        <f>IFERROR(IF(O1016="%10 sınırı aşılmıştır.",L1016-T1016,IFERROR(IF(F1016="",IF(S1016=1,0,IF(L1016-S1016=0,"",L1016-S1016)),IF(Veriler!M1016="",L1016,IF(L1016*Veriler!M1016=0,"",L1016*Veriler!M1016))),L1016)),0)</f>
        <v/>
      </c>
      <c r="W1016" s="146"/>
      <c r="X1016" s="146"/>
      <c r="Y1016" s="146"/>
    </row>
    <row r="1017" spans="1:25" s="99" customFormat="1" ht="54.75" customHeight="1" x14ac:dyDescent="0.25">
      <c r="A1017" s="96">
        <f t="shared" si="322"/>
        <v>752</v>
      </c>
      <c r="B1017" s="175"/>
      <c r="C1017" s="176"/>
      <c r="D1017" s="113"/>
      <c r="E1017" s="115"/>
      <c r="F1017" s="174"/>
      <c r="G1017" s="114" t="str">
        <f t="shared" si="317"/>
        <v/>
      </c>
      <c r="H1017" s="115"/>
      <c r="I1017" s="115"/>
      <c r="J1017" s="115"/>
      <c r="K1017" s="115"/>
      <c r="L1017" s="133" t="str">
        <f t="shared" si="318"/>
        <v/>
      </c>
      <c r="M1017" s="116" t="str">
        <f>IF(L1017="", "", L1017/Veriler!$X$1)</f>
        <v/>
      </c>
      <c r="N1017" s="116" t="str">
        <f>IF(F1017&lt;&gt;"", "İthal Girdi", IF(Veriler!T1017="", "", IF(Veriler!S1017="H", "%0,5 üzerindedir", IF(Veriler!T1017&gt;0.1, "%10 sınırı aşılmıştır.", "Uygun"))))</f>
        <v>%0,5 üzerindedir</v>
      </c>
      <c r="O1017" s="116" t="str">
        <f t="shared" si="319"/>
        <v xml:space="preserve"> </v>
      </c>
      <c r="P1017" s="117"/>
      <c r="Q1017" s="118"/>
      <c r="R1017" s="119" t="str">
        <f t="shared" si="320"/>
        <v/>
      </c>
      <c r="S1017" s="133">
        <f>IFERROR(IF(M1017&lt;=0.005,IF(F1017="",L1017,0),IF(F1017&lt;&gt;"",0,IF(P1017="",0,IF(P1017="H",0,IF(Q1017&lt;Veriler!$G$2,L1017*Veriler!$G$2,L1017*Q1017)))))," ")</f>
        <v>0</v>
      </c>
      <c r="T1017" s="133">
        <f>IF(Veriler!T1017&lt;=0.1, S1017, IF(AND(Veriler!T1017&gt;0.1, F1017="", P1017="E"), IF(Q1017&gt;Veriler!$G$2, Q1017*S1017, IF(Q1017&lt;Veriler!$G$2, Veriler!$G$2*S1017, Q1017*S1017)), 0))</f>
        <v>0</v>
      </c>
      <c r="U1017" s="133" t="str">
        <f t="shared" si="321"/>
        <v xml:space="preserve"> </v>
      </c>
      <c r="V1017" s="134" t="str">
        <f>IFERROR(IF(O1017="%10 sınırı aşılmıştır.",L1017-T1017,IFERROR(IF(F1017="",IF(S1017=1,0,IF(L1017-S1017=0,"",L1017-S1017)),IF(Veriler!M1017="",L1017,IF(L1017*Veriler!M1017=0,"",L1017*Veriler!M1017))),L1017)),0)</f>
        <v/>
      </c>
      <c r="W1017" s="146"/>
      <c r="X1017" s="146"/>
      <c r="Y1017" s="146"/>
    </row>
    <row r="1018" spans="1:25" s="99" customFormat="1" ht="54.75" customHeight="1" x14ac:dyDescent="0.25">
      <c r="A1018" s="96">
        <f t="shared" si="322"/>
        <v>753</v>
      </c>
      <c r="B1018" s="175"/>
      <c r="C1018" s="176"/>
      <c r="D1018" s="113"/>
      <c r="E1018" s="115"/>
      <c r="F1018" s="174"/>
      <c r="G1018" s="114" t="str">
        <f t="shared" si="317"/>
        <v/>
      </c>
      <c r="H1018" s="115"/>
      <c r="I1018" s="115"/>
      <c r="J1018" s="115"/>
      <c r="K1018" s="115"/>
      <c r="L1018" s="133" t="str">
        <f t="shared" si="318"/>
        <v/>
      </c>
      <c r="M1018" s="116" t="str">
        <f>IF(L1018="", "", L1018/Veriler!$X$1)</f>
        <v/>
      </c>
      <c r="N1018" s="116" t="str">
        <f>IF(F1018&lt;&gt;"", "İthal Girdi", IF(Veriler!T1018="", "", IF(Veriler!S1018="H", "%0,5 üzerindedir", IF(Veriler!T1018&gt;0.1, "%10 sınırı aşılmıştır.", "Uygun"))))</f>
        <v>%0,5 üzerindedir</v>
      </c>
      <c r="O1018" s="116" t="str">
        <f t="shared" si="319"/>
        <v xml:space="preserve"> </v>
      </c>
      <c r="P1018" s="117"/>
      <c r="Q1018" s="118"/>
      <c r="R1018" s="119" t="str">
        <f t="shared" si="320"/>
        <v/>
      </c>
      <c r="S1018" s="133">
        <f>IFERROR(IF(M1018&lt;=0.005,IF(F1018="",L1018,0),IF(F1018&lt;&gt;"",0,IF(P1018="",0,IF(P1018="H",0,IF(Q1018&lt;Veriler!$G$2,L1018*Veriler!$G$2,L1018*Q1018)))))," ")</f>
        <v>0</v>
      </c>
      <c r="T1018" s="133">
        <f>IF(Veriler!T1018&lt;=0.1, S1018, IF(AND(Veriler!T1018&gt;0.1, F1018="", P1018="E"), IF(Q1018&gt;Veriler!$G$2, Q1018*S1018, IF(Q1018&lt;Veriler!$G$2, Veriler!$G$2*S1018, Q1018*S1018)), 0))</f>
        <v>0</v>
      </c>
      <c r="U1018" s="133" t="str">
        <f t="shared" si="321"/>
        <v xml:space="preserve"> </v>
      </c>
      <c r="V1018" s="134" t="str">
        <f>IFERROR(IF(O1018="%10 sınırı aşılmıştır.",L1018-T1018,IFERROR(IF(F1018="",IF(S1018=1,0,IF(L1018-S1018=0,"",L1018-S1018)),IF(Veriler!M1018="",L1018,IF(L1018*Veriler!M1018=0,"",L1018*Veriler!M1018))),L1018)),0)</f>
        <v/>
      </c>
      <c r="W1018" s="146"/>
      <c r="X1018" s="146"/>
      <c r="Y1018" s="146"/>
    </row>
    <row r="1019" spans="1:25" s="99" customFormat="1" ht="54.75" customHeight="1" x14ac:dyDescent="0.25">
      <c r="A1019" s="96">
        <f t="shared" si="322"/>
        <v>754</v>
      </c>
      <c r="B1019" s="175"/>
      <c r="C1019" s="176"/>
      <c r="D1019" s="113"/>
      <c r="E1019" s="115"/>
      <c r="F1019" s="174"/>
      <c r="G1019" s="114" t="str">
        <f t="shared" si="317"/>
        <v/>
      </c>
      <c r="H1019" s="115"/>
      <c r="I1019" s="115"/>
      <c r="J1019" s="115"/>
      <c r="K1019" s="115"/>
      <c r="L1019" s="133" t="str">
        <f t="shared" si="318"/>
        <v/>
      </c>
      <c r="M1019" s="116" t="str">
        <f>IF(L1019="", "", L1019/Veriler!$X$1)</f>
        <v/>
      </c>
      <c r="N1019" s="116" t="str">
        <f>IF(F1019&lt;&gt;"", "İthal Girdi", IF(Veriler!T1019="", "", IF(Veriler!S1019="H", "%0,5 üzerindedir", IF(Veriler!T1019&gt;0.1, "%10 sınırı aşılmıştır.", "Uygun"))))</f>
        <v>%0,5 üzerindedir</v>
      </c>
      <c r="O1019" s="116" t="str">
        <f t="shared" si="319"/>
        <v xml:space="preserve"> </v>
      </c>
      <c r="P1019" s="117"/>
      <c r="Q1019" s="118"/>
      <c r="R1019" s="119" t="str">
        <f t="shared" si="320"/>
        <v/>
      </c>
      <c r="S1019" s="133">
        <f>IFERROR(IF(M1019&lt;=0.005,IF(F1019="",L1019,0),IF(F1019&lt;&gt;"",0,IF(P1019="",0,IF(P1019="H",0,IF(Q1019&lt;Veriler!$G$2,L1019*Veriler!$G$2,L1019*Q1019)))))," ")</f>
        <v>0</v>
      </c>
      <c r="T1019" s="133">
        <f>IF(Veriler!T1019&lt;=0.1, S1019, IF(AND(Veriler!T1019&gt;0.1, F1019="", P1019="E"), IF(Q1019&gt;Veriler!$G$2, Q1019*S1019, IF(Q1019&lt;Veriler!$G$2, Veriler!$G$2*S1019, Q1019*S1019)), 0))</f>
        <v>0</v>
      </c>
      <c r="U1019" s="133" t="str">
        <f t="shared" si="321"/>
        <v xml:space="preserve"> </v>
      </c>
      <c r="V1019" s="134" t="str">
        <f>IFERROR(IF(O1019="%10 sınırı aşılmıştır.",L1019-T1019,IFERROR(IF(F1019="",IF(S1019=1,0,IF(L1019-S1019=0,"",L1019-S1019)),IF(Veriler!M1019="",L1019,IF(L1019*Veriler!M1019=0,"",L1019*Veriler!M1019))),L1019)),0)</f>
        <v/>
      </c>
      <c r="W1019" s="146"/>
      <c r="X1019" s="146"/>
      <c r="Y1019" s="146"/>
    </row>
    <row r="1020" spans="1:25" s="99" customFormat="1" ht="54.75" customHeight="1" x14ac:dyDescent="0.25">
      <c r="A1020" s="96">
        <f t="shared" si="322"/>
        <v>755</v>
      </c>
      <c r="B1020" s="175"/>
      <c r="C1020" s="176"/>
      <c r="D1020" s="113"/>
      <c r="E1020" s="115"/>
      <c r="F1020" s="174"/>
      <c r="G1020" s="114" t="str">
        <f t="shared" si="317"/>
        <v/>
      </c>
      <c r="H1020" s="115"/>
      <c r="I1020" s="115"/>
      <c r="J1020" s="115"/>
      <c r="K1020" s="115"/>
      <c r="L1020" s="133" t="str">
        <f t="shared" si="318"/>
        <v/>
      </c>
      <c r="M1020" s="116" t="str">
        <f>IF(L1020="", "", L1020/Veriler!$X$1)</f>
        <v/>
      </c>
      <c r="N1020" s="116" t="str">
        <f>IF(F1020&lt;&gt;"", "İthal Girdi", IF(Veriler!T1020="", "", IF(Veriler!S1020="H", "%0,5 üzerindedir", IF(Veriler!T1020&gt;0.1, "%10 sınırı aşılmıştır.", "Uygun"))))</f>
        <v>%0,5 üzerindedir</v>
      </c>
      <c r="O1020" s="116" t="str">
        <f t="shared" si="319"/>
        <v xml:space="preserve"> </v>
      </c>
      <c r="P1020" s="117"/>
      <c r="Q1020" s="118"/>
      <c r="R1020" s="119" t="str">
        <f t="shared" si="320"/>
        <v/>
      </c>
      <c r="S1020" s="133">
        <f>IFERROR(IF(M1020&lt;=0.005,IF(F1020="",L1020,0),IF(F1020&lt;&gt;"",0,IF(P1020="",0,IF(P1020="H",0,IF(Q1020&lt;Veriler!$G$2,L1020*Veriler!$G$2,L1020*Q1020)))))," ")</f>
        <v>0</v>
      </c>
      <c r="T1020" s="133">
        <f>IF(Veriler!T1020&lt;=0.1, S1020, IF(AND(Veriler!T1020&gt;0.1, F1020="", P1020="E"), IF(Q1020&gt;Veriler!$G$2, Q1020*S1020, IF(Q1020&lt;Veriler!$G$2, Veriler!$G$2*S1020, Q1020*S1020)), 0))</f>
        <v>0</v>
      </c>
      <c r="U1020" s="133" t="str">
        <f t="shared" si="321"/>
        <v xml:space="preserve"> </v>
      </c>
      <c r="V1020" s="134" t="str">
        <f>IFERROR(IF(O1020="%10 sınırı aşılmıştır.",L1020-T1020,IFERROR(IF(F1020="",IF(S1020=1,0,IF(L1020-S1020=0,"",L1020-S1020)),IF(Veriler!M1020="",L1020,IF(L1020*Veriler!M1020=0,"",L1020*Veriler!M1020))),L1020)),0)</f>
        <v/>
      </c>
      <c r="W1020" s="146"/>
      <c r="X1020" s="146"/>
      <c r="Y1020" s="146"/>
    </row>
    <row r="1021" spans="1:25" s="99" customFormat="1" ht="54.75" customHeight="1" x14ac:dyDescent="0.25">
      <c r="A1021" s="96">
        <f t="shared" si="322"/>
        <v>756</v>
      </c>
      <c r="B1021" s="175"/>
      <c r="C1021" s="176"/>
      <c r="D1021" s="113"/>
      <c r="E1021" s="115"/>
      <c r="F1021" s="174"/>
      <c r="G1021" s="114" t="str">
        <f t="shared" si="317"/>
        <v/>
      </c>
      <c r="H1021" s="115"/>
      <c r="I1021" s="115"/>
      <c r="J1021" s="115"/>
      <c r="K1021" s="115"/>
      <c r="L1021" s="133" t="str">
        <f t="shared" si="318"/>
        <v/>
      </c>
      <c r="M1021" s="116" t="str">
        <f>IF(L1021="", "", L1021/Veriler!$X$1)</f>
        <v/>
      </c>
      <c r="N1021" s="116" t="str">
        <f>IF(F1021&lt;&gt;"", "İthal Girdi", IF(Veriler!T1021="", "", IF(Veriler!S1021="H", "%0,5 üzerindedir", IF(Veriler!T1021&gt;0.1, "%10 sınırı aşılmıştır.", "Uygun"))))</f>
        <v>%0,5 üzerindedir</v>
      </c>
      <c r="O1021" s="116" t="str">
        <f t="shared" si="319"/>
        <v xml:space="preserve"> </v>
      </c>
      <c r="P1021" s="117"/>
      <c r="Q1021" s="118"/>
      <c r="R1021" s="119" t="str">
        <f t="shared" si="320"/>
        <v/>
      </c>
      <c r="S1021" s="133">
        <f>IFERROR(IF(M1021&lt;=0.005,IF(F1021="",L1021,0),IF(F1021&lt;&gt;"",0,IF(P1021="",0,IF(P1021="H",0,IF(Q1021&lt;Veriler!$G$2,L1021*Veriler!$G$2,L1021*Q1021)))))," ")</f>
        <v>0</v>
      </c>
      <c r="T1021" s="133">
        <f>IF(Veriler!T1021&lt;=0.1, S1021, IF(AND(Veriler!T1021&gt;0.1, F1021="", P1021="E"), IF(Q1021&gt;Veriler!$G$2, Q1021*S1021, IF(Q1021&lt;Veriler!$G$2, Veriler!$G$2*S1021, Q1021*S1021)), 0))</f>
        <v>0</v>
      </c>
      <c r="U1021" s="133" t="str">
        <f t="shared" si="321"/>
        <v xml:space="preserve"> </v>
      </c>
      <c r="V1021" s="134" t="str">
        <f>IFERROR(IF(O1021="%10 sınırı aşılmıştır.",L1021-T1021,IFERROR(IF(F1021="",IF(S1021=1,0,IF(L1021-S1021=0,"",L1021-S1021)),IF(Veriler!M1021="",L1021,IF(L1021*Veriler!M1021=0,"",L1021*Veriler!M1021))),L1021)),0)</f>
        <v/>
      </c>
      <c r="W1021" s="146"/>
      <c r="X1021" s="146"/>
      <c r="Y1021" s="146"/>
    </row>
    <row r="1022" spans="1:25" s="99" customFormat="1" ht="24" customHeight="1" x14ac:dyDescent="0.25">
      <c r="A1022" s="103"/>
      <c r="B1022" s="104"/>
      <c r="C1022" s="104"/>
      <c r="D1022" s="104"/>
      <c r="E1022" s="103"/>
      <c r="F1022" s="135"/>
      <c r="G1022" s="157"/>
      <c r="H1022" s="103"/>
      <c r="I1022" s="103"/>
      <c r="J1022" s="103"/>
      <c r="K1022" s="103"/>
      <c r="L1022" s="136">
        <f>SUM(L993:L1006,L1008:L1021)</f>
        <v>0</v>
      </c>
      <c r="M1022" s="158"/>
      <c r="N1022" s="158"/>
      <c r="O1022" s="158"/>
      <c r="P1022" s="105"/>
      <c r="Q1022" s="106"/>
      <c r="R1022" s="159"/>
      <c r="S1022" s="160"/>
      <c r="T1022" s="160"/>
      <c r="U1022" s="160"/>
      <c r="V1022" s="160"/>
      <c r="W1022" s="146"/>
      <c r="X1022" s="146"/>
      <c r="Y1022" s="146"/>
    </row>
    <row r="1023" spans="1:25" s="99" customFormat="1" ht="31.5" customHeight="1" x14ac:dyDescent="0.25">
      <c r="A1023" s="103"/>
      <c r="B1023" s="104"/>
      <c r="C1023" s="104"/>
      <c r="D1023" s="104"/>
      <c r="E1023" s="103"/>
      <c r="F1023" s="135"/>
      <c r="G1023" s="157"/>
      <c r="H1023" s="103"/>
      <c r="I1023" s="103"/>
      <c r="J1023" s="103"/>
      <c r="K1023" s="103"/>
      <c r="L1023" s="161"/>
      <c r="M1023" s="158"/>
      <c r="N1023" s="158"/>
      <c r="O1023" s="158"/>
      <c r="P1023" s="105"/>
      <c r="Q1023" s="106"/>
      <c r="R1023" s="159"/>
      <c r="S1023" s="162" t="s">
        <v>57</v>
      </c>
      <c r="T1023" s="162" t="s">
        <v>57</v>
      </c>
      <c r="U1023" s="162" t="s">
        <v>57</v>
      </c>
      <c r="V1023" s="163" t="s">
        <v>58</v>
      </c>
      <c r="W1023" s="146"/>
      <c r="X1023" s="146"/>
      <c r="Y1023" s="146"/>
    </row>
    <row r="1024" spans="1:25" s="99" customFormat="1" ht="58.5" customHeight="1" x14ac:dyDescent="0.25">
      <c r="A1024" s="185" t="s">
        <v>59</v>
      </c>
      <c r="B1024" s="180"/>
      <c r="C1024" s="180"/>
      <c r="D1024" s="180"/>
      <c r="E1024" s="180"/>
      <c r="F1024" s="180"/>
      <c r="G1024" s="180"/>
      <c r="H1024" s="180"/>
      <c r="I1024" s="180"/>
      <c r="J1024" s="180"/>
      <c r="K1024" s="180"/>
      <c r="L1024" s="180"/>
      <c r="M1024" s="180"/>
      <c r="N1024" s="180"/>
      <c r="O1024" s="180"/>
      <c r="P1024" s="180"/>
      <c r="Q1024" s="180"/>
      <c r="R1024" s="176"/>
      <c r="S1024" s="137">
        <f>SUM(S986,S993:S1006,S1008:S1021)</f>
        <v>0</v>
      </c>
      <c r="T1024" s="137" t="str">
        <f>IF(SUM(T993:T1006,T1008:T1021)=0," ",SUM(T993:T1006,T1008:T1021))</f>
        <v xml:space="preserve"> </v>
      </c>
      <c r="U1024" s="137" t="str">
        <f>IF(SUM(U993:U1006,U1008:U1021)=0," ",SUM(U993:U1006,U1008:U1021))</f>
        <v xml:space="preserve"> </v>
      </c>
      <c r="V1024" s="137" t="str">
        <f>IF(SUM(V993:V1006,V1008:V1021)=0," ",SUM(V993:V1006,V1008:V1021))</f>
        <v xml:space="preserve"> </v>
      </c>
      <c r="W1024" s="146"/>
      <c r="X1024" s="164">
        <f>SUM(U993:U1006,U1008:U1021)</f>
        <v>0</v>
      </c>
      <c r="Y1024" s="164">
        <f>SUM(V993:V1006,V1008:V1021)</f>
        <v>0</v>
      </c>
    </row>
    <row r="1025" spans="1:25" x14ac:dyDescent="0.3">
      <c r="A1025" s="34"/>
      <c r="G1025" s="146"/>
      <c r="L1025" s="146"/>
      <c r="M1025" s="146"/>
      <c r="N1025" s="146"/>
      <c r="O1025" s="146"/>
      <c r="R1025" s="146"/>
      <c r="S1025" s="146"/>
      <c r="T1025" s="146"/>
      <c r="U1025" s="146"/>
      <c r="V1025" s="146"/>
      <c r="W1025" s="146"/>
      <c r="X1025" s="146"/>
      <c r="Y1025" s="146"/>
    </row>
    <row r="1026" spans="1:25" x14ac:dyDescent="0.3">
      <c r="A1026" s="186" t="s">
        <v>60</v>
      </c>
      <c r="B1026" s="187"/>
      <c r="C1026" s="187"/>
      <c r="D1026" s="187"/>
      <c r="E1026" s="187"/>
      <c r="F1026" s="187"/>
      <c r="G1026" s="187"/>
      <c r="H1026" s="187"/>
      <c r="I1026" s="187"/>
      <c r="J1026" s="187"/>
      <c r="K1026" s="187"/>
      <c r="L1026" s="187"/>
      <c r="M1026" s="187"/>
      <c r="N1026" s="187"/>
      <c r="O1026" s="187"/>
      <c r="P1026" s="187"/>
      <c r="Q1026" s="187"/>
      <c r="R1026" s="187"/>
      <c r="S1026" s="187"/>
      <c r="T1026" s="187"/>
      <c r="U1026" s="187"/>
      <c r="V1026" s="187"/>
      <c r="W1026" s="146"/>
      <c r="X1026" s="146"/>
      <c r="Y1026" s="146"/>
    </row>
    <row r="1027" spans="1:25" s="99" customFormat="1" ht="41.25" customHeight="1" x14ac:dyDescent="0.25">
      <c r="A1027" s="189" t="s">
        <v>38</v>
      </c>
      <c r="B1027" s="180"/>
      <c r="C1027" s="180"/>
      <c r="D1027" s="180"/>
      <c r="E1027" s="180"/>
      <c r="F1027" s="180"/>
      <c r="G1027" s="180"/>
      <c r="H1027" s="180"/>
      <c r="I1027" s="180"/>
      <c r="J1027" s="180"/>
      <c r="K1027" s="180"/>
      <c r="L1027" s="180"/>
      <c r="M1027" s="180"/>
      <c r="N1027" s="180"/>
      <c r="O1027" s="180"/>
      <c r="P1027" s="180"/>
      <c r="Q1027" s="180"/>
      <c r="R1027" s="180"/>
      <c r="S1027" s="180"/>
      <c r="T1027" s="180"/>
      <c r="U1027" s="180"/>
      <c r="V1027" s="176"/>
      <c r="W1027" s="146"/>
      <c r="X1027" s="146"/>
      <c r="Y1027" s="146"/>
    </row>
    <row r="1028" spans="1:25" s="100" customFormat="1" ht="35.25" customHeight="1" x14ac:dyDescent="0.25">
      <c r="A1028" s="179" t="s">
        <v>39</v>
      </c>
      <c r="B1028" s="180"/>
      <c r="C1028" s="180"/>
      <c r="D1028" s="180"/>
      <c r="E1028" s="180"/>
      <c r="F1028" s="180"/>
      <c r="G1028" s="180"/>
      <c r="H1028" s="180"/>
      <c r="I1028" s="180"/>
      <c r="J1028" s="180"/>
      <c r="K1028" s="180"/>
      <c r="L1028" s="180"/>
      <c r="M1028" s="180"/>
      <c r="N1028" s="180"/>
      <c r="O1028" s="180"/>
      <c r="P1028" s="180"/>
      <c r="Q1028" s="180"/>
      <c r="R1028" s="176"/>
      <c r="S1028" s="147"/>
      <c r="T1028" s="148"/>
      <c r="U1028" s="149" t="s">
        <v>40</v>
      </c>
      <c r="V1028" s="150">
        <f>V990+1</f>
        <v>28</v>
      </c>
      <c r="W1028" s="146"/>
      <c r="X1028" s="146"/>
      <c r="Y1028" s="146"/>
    </row>
    <row r="1029" spans="1:25" s="99" customFormat="1" ht="81" customHeight="1" x14ac:dyDescent="0.25">
      <c r="A1029" s="110" t="s">
        <v>3</v>
      </c>
      <c r="B1029" s="188" t="s">
        <v>41</v>
      </c>
      <c r="C1029" s="176"/>
      <c r="D1029" s="111" t="s">
        <v>42</v>
      </c>
      <c r="E1029" s="110" t="s">
        <v>324</v>
      </c>
      <c r="F1029" s="111" t="s">
        <v>325</v>
      </c>
      <c r="G1029" s="151" t="s">
        <v>43</v>
      </c>
      <c r="H1029" s="110" t="s">
        <v>44</v>
      </c>
      <c r="I1029" s="110" t="s">
        <v>8</v>
      </c>
      <c r="J1029" s="110" t="s">
        <v>45</v>
      </c>
      <c r="K1029" s="110" t="s">
        <v>46</v>
      </c>
      <c r="L1029" s="152" t="s">
        <v>47</v>
      </c>
      <c r="M1029" s="153" t="s">
        <v>48</v>
      </c>
      <c r="N1029" s="154" t="s">
        <v>49</v>
      </c>
      <c r="O1029" s="154" t="s">
        <v>49</v>
      </c>
      <c r="P1029" s="112" t="s">
        <v>50</v>
      </c>
      <c r="Q1029" s="110" t="s">
        <v>51</v>
      </c>
      <c r="R1029" s="155" t="s">
        <v>52</v>
      </c>
      <c r="S1029" s="156" t="s">
        <v>53</v>
      </c>
      <c r="T1029" s="156" t="s">
        <v>54</v>
      </c>
      <c r="U1029" s="152" t="s">
        <v>54</v>
      </c>
      <c r="V1029" s="152" t="s">
        <v>55</v>
      </c>
      <c r="W1029" s="146"/>
      <c r="X1029" s="146"/>
      <c r="Y1029" s="146"/>
    </row>
    <row r="1030" spans="1:25" s="99" customFormat="1" ht="45" customHeight="1" x14ac:dyDescent="0.25">
      <c r="A1030" s="101"/>
      <c r="B1030" s="177" t="s">
        <v>56</v>
      </c>
      <c r="C1030" s="178"/>
      <c r="D1030" s="102"/>
      <c r="E1030" s="170"/>
      <c r="F1030" s="102"/>
      <c r="G1030" s="95"/>
      <c r="H1030" s="102"/>
      <c r="I1030" s="102"/>
      <c r="J1030" s="102"/>
      <c r="K1030" s="102"/>
      <c r="L1030" s="95"/>
      <c r="M1030" s="95"/>
      <c r="N1030" s="95"/>
      <c r="O1030" s="95"/>
      <c r="P1030" s="102"/>
      <c r="Q1030" s="102"/>
      <c r="R1030" s="190"/>
      <c r="S1030" s="184"/>
      <c r="T1030" s="95"/>
      <c r="U1030" s="95"/>
      <c r="V1030" s="95"/>
      <c r="W1030" s="146"/>
      <c r="X1030" s="146"/>
      <c r="Y1030" s="146"/>
    </row>
    <row r="1031" spans="1:25" s="99" customFormat="1" ht="54.75" customHeight="1" x14ac:dyDescent="0.25">
      <c r="A1031" s="96">
        <f>A1021+1</f>
        <v>757</v>
      </c>
      <c r="B1031" s="181"/>
      <c r="C1031" s="182"/>
      <c r="D1031" s="113"/>
      <c r="E1031" s="115"/>
      <c r="F1031" s="174"/>
      <c r="G1031" s="114" t="str">
        <f t="shared" ref="G1031:G1044" si="323">IF(AND(F1031&lt;&gt;"",V1031&lt;&gt;"",L1031&lt;&gt;0),V1031/L1031,"")</f>
        <v/>
      </c>
      <c r="H1031" s="115"/>
      <c r="I1031" s="115"/>
      <c r="J1031" s="115"/>
      <c r="K1031" s="115"/>
      <c r="L1031" s="133" t="str">
        <f t="shared" ref="L1031:L1044" si="324">IF(AND(H1031&lt;&gt;0, J1031&lt;&gt;0, K1031&lt;&gt;0), H1031*J1031*K1031, "")</f>
        <v/>
      </c>
      <c r="M1031" s="116" t="str">
        <f>IF(L1031="", "", L1031/Veriler!$X$1)</f>
        <v/>
      </c>
      <c r="N1031" s="116" t="str">
        <f>IF(F1031&lt;&gt;"", "İthal Girdi", IF(Veriler!T1031="", "", IF(Veriler!S1031="H", "%0,5 üzerindedir", IF(Veriler!T1031&gt;0.1, "%10 sınırı aşılmıştır.", "Uygun"))))</f>
        <v>%0,5 üzerindedir</v>
      </c>
      <c r="O1031" s="116" t="str">
        <f t="shared" ref="O1031:O1044" si="325">IF(M1031=""," ",N1031)</f>
        <v xml:space="preserve"> </v>
      </c>
      <c r="P1031" s="117"/>
      <c r="Q1031" s="118"/>
      <c r="R1031" s="119" t="str">
        <f t="shared" ref="R1031:R1044" si="326">IFERROR(IF(AND(T1031&lt;&gt;"",L1031&lt;&gt;"",L1031&lt;&gt;0,T1031&lt;&gt;0),T1031/L1031,"")," ")</f>
        <v/>
      </c>
      <c r="S1031" s="133">
        <f>IFERROR(IF(M1031&lt;=0.005,IF(F1031="",L1031,0),IF(F1031&lt;&gt;"",0,IF(P1031="",0,IF(P1031="H",0,IF(Q1031&lt;Veriler!$G$2,L1031*Veriler!$G$2,L1031*Q1031)))))," ")</f>
        <v>0</v>
      </c>
      <c r="T1031" s="133">
        <f>IF(Veriler!T1031&lt;=0.1, S1031, IF(AND(Veriler!T1031&gt;0.1, F1031="", P1031="E"), IF(Q1031&gt;Veriler!$G$2, Q1031*S1031, IF(Q1031&lt;Veriler!$G$2, Veriler!$G$2*S1031, Q1031*S1031)), 0))</f>
        <v>0</v>
      </c>
      <c r="U1031" s="133" t="str">
        <f t="shared" ref="U1031:U1044" si="327">IF(T1031=0," ",T1031)</f>
        <v xml:space="preserve"> </v>
      </c>
      <c r="V1031" s="134" t="str">
        <f>IFERROR(IF(O1031="%10 sınırı aşılmıştır.",L1031-T1031,IFERROR(IF(F1031="",IF(S1031=1,0,IF(L1031-S1031=0,"",L1031-S1031)),IF(Veriler!M1031="",L1031,IF(L1031*Veriler!M1031=0,"",L1031*Veriler!M1031))),L1031)),0)</f>
        <v/>
      </c>
      <c r="W1031" s="146"/>
      <c r="X1031" s="146"/>
      <c r="Y1031" s="146"/>
    </row>
    <row r="1032" spans="1:25" s="99" customFormat="1" ht="54.75" customHeight="1" x14ac:dyDescent="0.25">
      <c r="A1032" s="96">
        <f t="shared" ref="A1032:A1044" si="328">A1031+1</f>
        <v>758</v>
      </c>
      <c r="B1032" s="175"/>
      <c r="C1032" s="176"/>
      <c r="D1032" s="113"/>
      <c r="E1032" s="115"/>
      <c r="F1032" s="174"/>
      <c r="G1032" s="114" t="str">
        <f t="shared" si="323"/>
        <v/>
      </c>
      <c r="H1032" s="115"/>
      <c r="I1032" s="115"/>
      <c r="J1032" s="115"/>
      <c r="K1032" s="115"/>
      <c r="L1032" s="133" t="str">
        <f t="shared" si="324"/>
        <v/>
      </c>
      <c r="M1032" s="116" t="str">
        <f>IF(L1032="", "", L1032/Veriler!$X$1)</f>
        <v/>
      </c>
      <c r="N1032" s="116" t="str">
        <f>IF(F1032&lt;&gt;"", "İthal Girdi", IF(Veriler!T1032="", "", IF(Veriler!S1032="H", "%0,5 üzerindedir", IF(Veriler!T1032&gt;0.1, "%10 sınırı aşılmıştır.", "Uygun"))))</f>
        <v>%0,5 üzerindedir</v>
      </c>
      <c r="O1032" s="116" t="str">
        <f t="shared" si="325"/>
        <v xml:space="preserve"> </v>
      </c>
      <c r="P1032" s="117"/>
      <c r="Q1032" s="118"/>
      <c r="R1032" s="119" t="str">
        <f t="shared" si="326"/>
        <v/>
      </c>
      <c r="S1032" s="133">
        <f>IFERROR(IF(M1032&lt;=0.005,IF(F1032="",L1032,0),IF(F1032&lt;&gt;"",0,IF(P1032="",0,IF(P1032="H",0,IF(Q1032&lt;Veriler!$G$2,L1032*Veriler!$G$2,L1032*Q1032)))))," ")</f>
        <v>0</v>
      </c>
      <c r="T1032" s="133">
        <f>IF(Veriler!T1032&lt;=0.1, S1032, IF(AND(Veriler!T1032&gt;0.1, F1032="", P1032="E"), IF(Q1032&gt;Veriler!$G$2, Q1032*S1032, IF(Q1032&lt;Veriler!$G$2, Veriler!$G$2*S1032, Q1032*S1032)), 0))</f>
        <v>0</v>
      </c>
      <c r="U1032" s="133" t="str">
        <f t="shared" si="327"/>
        <v xml:space="preserve"> </v>
      </c>
      <c r="V1032" s="134" t="str">
        <f>IFERROR(IF(O1032="%10 sınırı aşılmıştır.",L1032-T1032,IFERROR(IF(F1032="",IF(S1032=1,0,IF(L1032-S1032=0,"",L1032-S1032)),IF(Veriler!M1032="",L1032,IF(L1032*Veriler!M1032=0,"",L1032*Veriler!M1032))),L1032)),0)</f>
        <v/>
      </c>
      <c r="W1032" s="146"/>
      <c r="X1032" s="146"/>
      <c r="Y1032" s="146"/>
    </row>
    <row r="1033" spans="1:25" s="99" customFormat="1" ht="54.75" customHeight="1" x14ac:dyDescent="0.25">
      <c r="A1033" s="96">
        <f t="shared" si="328"/>
        <v>759</v>
      </c>
      <c r="B1033" s="175"/>
      <c r="C1033" s="176"/>
      <c r="D1033" s="113"/>
      <c r="E1033" s="115"/>
      <c r="F1033" s="174"/>
      <c r="G1033" s="114" t="str">
        <f t="shared" si="323"/>
        <v/>
      </c>
      <c r="H1033" s="115"/>
      <c r="I1033" s="115"/>
      <c r="J1033" s="115"/>
      <c r="K1033" s="115"/>
      <c r="L1033" s="133" t="str">
        <f t="shared" si="324"/>
        <v/>
      </c>
      <c r="M1033" s="116" t="str">
        <f>IF(L1033="", "", L1033/Veriler!$X$1)</f>
        <v/>
      </c>
      <c r="N1033" s="116" t="str">
        <f>IF(F1033&lt;&gt;"", "İthal Girdi", IF(Veriler!T1033="", "", IF(Veriler!S1033="H", "%0,5 üzerindedir", IF(Veriler!T1033&gt;0.1, "%10 sınırı aşılmıştır.", "Uygun"))))</f>
        <v>%0,5 üzerindedir</v>
      </c>
      <c r="O1033" s="116" t="str">
        <f t="shared" si="325"/>
        <v xml:space="preserve"> </v>
      </c>
      <c r="P1033" s="117"/>
      <c r="Q1033" s="118"/>
      <c r="R1033" s="119" t="str">
        <f t="shared" si="326"/>
        <v/>
      </c>
      <c r="S1033" s="133">
        <f>IFERROR(IF(M1033&lt;=0.005,IF(F1033="",L1033,0),IF(F1033&lt;&gt;"",0,IF(P1033="",0,IF(P1033="H",0,IF(Q1033&lt;Veriler!$G$2,L1033*Veriler!$G$2,L1033*Q1033)))))," ")</f>
        <v>0</v>
      </c>
      <c r="T1033" s="133">
        <f>IF(Veriler!T1033&lt;=0.1, S1033, IF(AND(Veriler!T1033&gt;0.1, F1033="", P1033="E"), IF(Q1033&gt;Veriler!$G$2, Q1033*S1033, IF(Q1033&lt;Veriler!$G$2, Veriler!$G$2*S1033, Q1033*S1033)), 0))</f>
        <v>0</v>
      </c>
      <c r="U1033" s="133" t="str">
        <f t="shared" si="327"/>
        <v xml:space="preserve"> </v>
      </c>
      <c r="V1033" s="134" t="str">
        <f>IFERROR(IF(O1033="%10 sınırı aşılmıştır.",L1033-T1033,IFERROR(IF(F1033="",IF(S1033=1,0,IF(L1033-S1033=0,"",L1033-S1033)),IF(Veriler!M1033="",L1033,IF(L1033*Veriler!M1033=0,"",L1033*Veriler!M1033))),L1033)),0)</f>
        <v/>
      </c>
      <c r="W1033" s="146"/>
      <c r="X1033" s="146"/>
      <c r="Y1033" s="146"/>
    </row>
    <row r="1034" spans="1:25" s="99" customFormat="1" ht="54.75" customHeight="1" x14ac:dyDescent="0.25">
      <c r="A1034" s="96">
        <f t="shared" si="328"/>
        <v>760</v>
      </c>
      <c r="B1034" s="175"/>
      <c r="C1034" s="176"/>
      <c r="D1034" s="113"/>
      <c r="E1034" s="115"/>
      <c r="F1034" s="174"/>
      <c r="G1034" s="114" t="str">
        <f t="shared" si="323"/>
        <v/>
      </c>
      <c r="H1034" s="115"/>
      <c r="I1034" s="115"/>
      <c r="J1034" s="115"/>
      <c r="K1034" s="115"/>
      <c r="L1034" s="133" t="str">
        <f t="shared" si="324"/>
        <v/>
      </c>
      <c r="M1034" s="116" t="str">
        <f>IF(L1034="", "", L1034/Veriler!$X$1)</f>
        <v/>
      </c>
      <c r="N1034" s="116" t="str">
        <f>IF(F1034&lt;&gt;"", "İthal Girdi", IF(Veriler!T1034="", "", IF(Veriler!S1034="H", "%0,5 üzerindedir", IF(Veriler!T1034&gt;0.1, "%10 sınırı aşılmıştır.", "Uygun"))))</f>
        <v>%0,5 üzerindedir</v>
      </c>
      <c r="O1034" s="116" t="str">
        <f t="shared" si="325"/>
        <v xml:space="preserve"> </v>
      </c>
      <c r="P1034" s="117"/>
      <c r="Q1034" s="118"/>
      <c r="R1034" s="119" t="str">
        <f t="shared" si="326"/>
        <v/>
      </c>
      <c r="S1034" s="133">
        <f>IFERROR(IF(M1034&lt;=0.005,IF(F1034="",L1034,0),IF(F1034&lt;&gt;"",0,IF(P1034="",0,IF(P1034="H",0,IF(Q1034&lt;Veriler!$G$2,L1034*Veriler!$G$2,L1034*Q1034)))))," ")</f>
        <v>0</v>
      </c>
      <c r="T1034" s="133">
        <f>IF(Veriler!T1034&lt;=0.1, S1034, IF(AND(Veriler!T1034&gt;0.1, F1034="", P1034="E"), IF(Q1034&gt;Veriler!$G$2, Q1034*S1034, IF(Q1034&lt;Veriler!$G$2, Veriler!$G$2*S1034, Q1034*S1034)), 0))</f>
        <v>0</v>
      </c>
      <c r="U1034" s="133" t="str">
        <f t="shared" si="327"/>
        <v xml:space="preserve"> </v>
      </c>
      <c r="V1034" s="134" t="str">
        <f>IFERROR(IF(O1034="%10 sınırı aşılmıştır.",L1034-T1034,IFERROR(IF(F1034="",IF(S1034=1,0,IF(L1034-S1034=0,"",L1034-S1034)),IF(Veriler!M1034="",L1034,IF(L1034*Veriler!M1034=0,"",L1034*Veriler!M1034))),L1034)),0)</f>
        <v/>
      </c>
      <c r="W1034" s="146"/>
      <c r="X1034" s="146"/>
      <c r="Y1034" s="146"/>
    </row>
    <row r="1035" spans="1:25" s="99" customFormat="1" ht="54.75" customHeight="1" x14ac:dyDescent="0.25">
      <c r="A1035" s="96">
        <f t="shared" si="328"/>
        <v>761</v>
      </c>
      <c r="B1035" s="175"/>
      <c r="C1035" s="176"/>
      <c r="D1035" s="113"/>
      <c r="E1035" s="115"/>
      <c r="F1035" s="174"/>
      <c r="G1035" s="114" t="str">
        <f t="shared" si="323"/>
        <v/>
      </c>
      <c r="H1035" s="115"/>
      <c r="I1035" s="115"/>
      <c r="J1035" s="115"/>
      <c r="K1035" s="115"/>
      <c r="L1035" s="133" t="str">
        <f t="shared" si="324"/>
        <v/>
      </c>
      <c r="M1035" s="116" t="str">
        <f>IF(L1035="", "", L1035/Veriler!$X$1)</f>
        <v/>
      </c>
      <c r="N1035" s="116" t="str">
        <f>IF(F1035&lt;&gt;"", "İthal Girdi", IF(Veriler!T1035="", "", IF(Veriler!S1035="H", "%0,5 üzerindedir", IF(Veriler!T1035&gt;0.1, "%10 sınırı aşılmıştır.", "Uygun"))))</f>
        <v>%0,5 üzerindedir</v>
      </c>
      <c r="O1035" s="116" t="str">
        <f t="shared" si="325"/>
        <v xml:space="preserve"> </v>
      </c>
      <c r="P1035" s="117"/>
      <c r="Q1035" s="118"/>
      <c r="R1035" s="119" t="str">
        <f t="shared" si="326"/>
        <v/>
      </c>
      <c r="S1035" s="133">
        <f>IFERROR(IF(M1035&lt;=0.005,IF(F1035="",L1035,0),IF(F1035&lt;&gt;"",0,IF(P1035="",0,IF(P1035="H",0,IF(Q1035&lt;Veriler!$G$2,L1035*Veriler!$G$2,L1035*Q1035)))))," ")</f>
        <v>0</v>
      </c>
      <c r="T1035" s="133">
        <f>IF(Veriler!T1035&lt;=0.1, S1035, IF(AND(Veriler!T1035&gt;0.1, F1035="", P1035="E"), IF(Q1035&gt;Veriler!$G$2, Q1035*S1035, IF(Q1035&lt;Veriler!$G$2, Veriler!$G$2*S1035, Q1035*S1035)), 0))</f>
        <v>0</v>
      </c>
      <c r="U1035" s="133" t="str">
        <f t="shared" si="327"/>
        <v xml:space="preserve"> </v>
      </c>
      <c r="V1035" s="134" t="str">
        <f>IFERROR(IF(O1035="%10 sınırı aşılmıştır.",L1035-T1035,IFERROR(IF(F1035="",IF(S1035=1,0,IF(L1035-S1035=0,"",L1035-S1035)),IF(Veriler!M1035="",L1035,IF(L1035*Veriler!M1035=0,"",L1035*Veriler!M1035))),L1035)),0)</f>
        <v/>
      </c>
      <c r="W1035" s="146"/>
      <c r="X1035" s="146"/>
      <c r="Y1035" s="146"/>
    </row>
    <row r="1036" spans="1:25" s="99" customFormat="1" ht="54.75" customHeight="1" x14ac:dyDescent="0.25">
      <c r="A1036" s="96">
        <f t="shared" si="328"/>
        <v>762</v>
      </c>
      <c r="B1036" s="175"/>
      <c r="C1036" s="176"/>
      <c r="D1036" s="113"/>
      <c r="E1036" s="115"/>
      <c r="F1036" s="174"/>
      <c r="G1036" s="114" t="str">
        <f t="shared" si="323"/>
        <v/>
      </c>
      <c r="H1036" s="115"/>
      <c r="I1036" s="115"/>
      <c r="J1036" s="115"/>
      <c r="K1036" s="115"/>
      <c r="L1036" s="133" t="str">
        <f t="shared" si="324"/>
        <v/>
      </c>
      <c r="M1036" s="116" t="str">
        <f>IF(L1036="", "", L1036/Veriler!$X$1)</f>
        <v/>
      </c>
      <c r="N1036" s="116" t="str">
        <f>IF(F1036&lt;&gt;"", "İthal Girdi", IF(Veriler!T1036="", "", IF(Veriler!S1036="H", "%0,5 üzerindedir", IF(Veriler!T1036&gt;0.1, "%10 sınırı aşılmıştır.", "Uygun"))))</f>
        <v>%0,5 üzerindedir</v>
      </c>
      <c r="O1036" s="116" t="str">
        <f t="shared" si="325"/>
        <v xml:space="preserve"> </v>
      </c>
      <c r="P1036" s="117"/>
      <c r="Q1036" s="118"/>
      <c r="R1036" s="119" t="str">
        <f t="shared" si="326"/>
        <v/>
      </c>
      <c r="S1036" s="133">
        <f>IFERROR(IF(M1036&lt;=0.005,IF(F1036="",L1036,0),IF(F1036&lt;&gt;"",0,IF(P1036="",0,IF(P1036="H",0,IF(Q1036&lt;Veriler!$G$2,L1036*Veriler!$G$2,L1036*Q1036)))))," ")</f>
        <v>0</v>
      </c>
      <c r="T1036" s="133">
        <f>IF(Veriler!T1036&lt;=0.1, S1036, IF(AND(Veriler!T1036&gt;0.1, F1036="", P1036="E"), IF(Q1036&gt;Veriler!$G$2, Q1036*S1036, IF(Q1036&lt;Veriler!$G$2, Veriler!$G$2*S1036, Q1036*S1036)), 0))</f>
        <v>0</v>
      </c>
      <c r="U1036" s="133" t="str">
        <f t="shared" si="327"/>
        <v xml:space="preserve"> </v>
      </c>
      <c r="V1036" s="134" t="str">
        <f>IFERROR(IF(O1036="%10 sınırı aşılmıştır.",L1036-T1036,IFERROR(IF(F1036="",IF(S1036=1,0,IF(L1036-S1036=0,"",L1036-S1036)),IF(Veriler!M1036="",L1036,IF(L1036*Veriler!M1036=0,"",L1036*Veriler!M1036))),L1036)),0)</f>
        <v/>
      </c>
      <c r="W1036" s="146"/>
      <c r="X1036" s="146"/>
      <c r="Y1036" s="146"/>
    </row>
    <row r="1037" spans="1:25" s="99" customFormat="1" ht="54.75" customHeight="1" x14ac:dyDescent="0.25">
      <c r="A1037" s="96">
        <f t="shared" si="328"/>
        <v>763</v>
      </c>
      <c r="B1037" s="175"/>
      <c r="C1037" s="176"/>
      <c r="D1037" s="113"/>
      <c r="E1037" s="115"/>
      <c r="F1037" s="174"/>
      <c r="G1037" s="114" t="str">
        <f t="shared" si="323"/>
        <v/>
      </c>
      <c r="H1037" s="115"/>
      <c r="I1037" s="115"/>
      <c r="J1037" s="115"/>
      <c r="K1037" s="115"/>
      <c r="L1037" s="133" t="str">
        <f t="shared" si="324"/>
        <v/>
      </c>
      <c r="M1037" s="116" t="str">
        <f>IF(L1037="", "", L1037/Veriler!$X$1)</f>
        <v/>
      </c>
      <c r="N1037" s="116" t="str">
        <f>IF(F1037&lt;&gt;"", "İthal Girdi", IF(Veriler!T1037="", "", IF(Veriler!S1037="H", "%0,5 üzerindedir", IF(Veriler!T1037&gt;0.1, "%10 sınırı aşılmıştır.", "Uygun"))))</f>
        <v>%0,5 üzerindedir</v>
      </c>
      <c r="O1037" s="116" t="str">
        <f t="shared" si="325"/>
        <v xml:space="preserve"> </v>
      </c>
      <c r="P1037" s="117"/>
      <c r="Q1037" s="118"/>
      <c r="R1037" s="119" t="str">
        <f t="shared" si="326"/>
        <v/>
      </c>
      <c r="S1037" s="133">
        <f>IFERROR(IF(M1037&lt;=0.005,IF(F1037="",L1037,0),IF(F1037&lt;&gt;"",0,IF(P1037="",0,IF(P1037="H",0,IF(Q1037&lt;Veriler!$G$2,L1037*Veriler!$G$2,L1037*Q1037)))))," ")</f>
        <v>0</v>
      </c>
      <c r="T1037" s="133">
        <f>IF(Veriler!T1037&lt;=0.1, S1037, IF(AND(Veriler!T1037&gt;0.1, F1037="", P1037="E"), IF(Q1037&gt;Veriler!$G$2, Q1037*S1037, IF(Q1037&lt;Veriler!$G$2, Veriler!$G$2*S1037, Q1037*S1037)), 0))</f>
        <v>0</v>
      </c>
      <c r="U1037" s="133" t="str">
        <f t="shared" si="327"/>
        <v xml:space="preserve"> </v>
      </c>
      <c r="V1037" s="134" t="str">
        <f>IFERROR(IF(O1037="%10 sınırı aşılmıştır.",L1037-T1037,IFERROR(IF(F1037="",IF(S1037=1,0,IF(L1037-S1037=0,"",L1037-S1037)),IF(Veriler!M1037="",L1037,IF(L1037*Veriler!M1037=0,"",L1037*Veriler!M1037))),L1037)),0)</f>
        <v/>
      </c>
      <c r="W1037" s="146"/>
      <c r="X1037" s="146"/>
      <c r="Y1037" s="146"/>
    </row>
    <row r="1038" spans="1:25" s="99" customFormat="1" ht="54.75" customHeight="1" x14ac:dyDescent="0.25">
      <c r="A1038" s="96">
        <f t="shared" si="328"/>
        <v>764</v>
      </c>
      <c r="B1038" s="175"/>
      <c r="C1038" s="176"/>
      <c r="D1038" s="113"/>
      <c r="E1038" s="115"/>
      <c r="F1038" s="174"/>
      <c r="G1038" s="114" t="str">
        <f t="shared" si="323"/>
        <v/>
      </c>
      <c r="H1038" s="115"/>
      <c r="I1038" s="115"/>
      <c r="J1038" s="115"/>
      <c r="K1038" s="115"/>
      <c r="L1038" s="133" t="str">
        <f t="shared" si="324"/>
        <v/>
      </c>
      <c r="M1038" s="116" t="str">
        <f>IF(L1038="", "", L1038/Veriler!$X$1)</f>
        <v/>
      </c>
      <c r="N1038" s="116" t="str">
        <f>IF(F1038&lt;&gt;"", "İthal Girdi", IF(Veriler!T1038="", "", IF(Veriler!S1038="H", "%0,5 üzerindedir", IF(Veriler!T1038&gt;0.1, "%10 sınırı aşılmıştır.", "Uygun"))))</f>
        <v>%0,5 üzerindedir</v>
      </c>
      <c r="O1038" s="116" t="str">
        <f t="shared" si="325"/>
        <v xml:space="preserve"> </v>
      </c>
      <c r="P1038" s="117"/>
      <c r="Q1038" s="118"/>
      <c r="R1038" s="119" t="str">
        <f t="shared" si="326"/>
        <v/>
      </c>
      <c r="S1038" s="133">
        <f>IFERROR(IF(M1038&lt;=0.005,IF(F1038="",L1038,0),IF(F1038&lt;&gt;"",0,IF(P1038="",0,IF(P1038="H",0,IF(Q1038&lt;Veriler!$G$2,L1038*Veriler!$G$2,L1038*Q1038)))))," ")</f>
        <v>0</v>
      </c>
      <c r="T1038" s="133">
        <f>IF(Veriler!T1038&lt;=0.1, S1038, IF(AND(Veriler!T1038&gt;0.1, F1038="", P1038="E"), IF(Q1038&gt;Veriler!$G$2, Q1038*S1038, IF(Q1038&lt;Veriler!$G$2, Veriler!$G$2*S1038, Q1038*S1038)), 0))</f>
        <v>0</v>
      </c>
      <c r="U1038" s="133" t="str">
        <f t="shared" si="327"/>
        <v xml:space="preserve"> </v>
      </c>
      <c r="V1038" s="134" t="str">
        <f>IFERROR(IF(O1038="%10 sınırı aşılmıştır.",L1038-T1038,IFERROR(IF(F1038="",IF(S1038=1,0,IF(L1038-S1038=0,"",L1038-S1038)),IF(Veriler!M1038="",L1038,IF(L1038*Veriler!M1038=0,"",L1038*Veriler!M1038))),L1038)),0)</f>
        <v/>
      </c>
      <c r="W1038" s="146"/>
      <c r="X1038" s="146"/>
      <c r="Y1038" s="146"/>
    </row>
    <row r="1039" spans="1:25" s="99" customFormat="1" ht="54.75" customHeight="1" x14ac:dyDescent="0.25">
      <c r="A1039" s="96">
        <f t="shared" si="328"/>
        <v>765</v>
      </c>
      <c r="B1039" s="175"/>
      <c r="C1039" s="176"/>
      <c r="D1039" s="113"/>
      <c r="E1039" s="115"/>
      <c r="F1039" s="174"/>
      <c r="G1039" s="114" t="str">
        <f t="shared" si="323"/>
        <v/>
      </c>
      <c r="H1039" s="115"/>
      <c r="I1039" s="115"/>
      <c r="J1039" s="115"/>
      <c r="K1039" s="115"/>
      <c r="L1039" s="133" t="str">
        <f t="shared" si="324"/>
        <v/>
      </c>
      <c r="M1039" s="116" t="str">
        <f>IF(L1039="", "", L1039/Veriler!$X$1)</f>
        <v/>
      </c>
      <c r="N1039" s="116" t="str">
        <f>IF(F1039&lt;&gt;"", "İthal Girdi", IF(Veriler!T1039="", "", IF(Veriler!S1039="H", "%0,5 üzerindedir", IF(Veriler!T1039&gt;0.1, "%10 sınırı aşılmıştır.", "Uygun"))))</f>
        <v>%0,5 üzerindedir</v>
      </c>
      <c r="O1039" s="116" t="str">
        <f t="shared" si="325"/>
        <v xml:space="preserve"> </v>
      </c>
      <c r="P1039" s="117"/>
      <c r="Q1039" s="118"/>
      <c r="R1039" s="119" t="str">
        <f t="shared" si="326"/>
        <v/>
      </c>
      <c r="S1039" s="133">
        <f>IFERROR(IF(M1039&lt;=0.005,IF(F1039="",L1039,0),IF(F1039&lt;&gt;"",0,IF(P1039="",0,IF(P1039="H",0,IF(Q1039&lt;Veriler!$G$2,L1039*Veriler!$G$2,L1039*Q1039)))))," ")</f>
        <v>0</v>
      </c>
      <c r="T1039" s="133">
        <f>IF(Veriler!T1039&lt;=0.1, S1039, IF(AND(Veriler!T1039&gt;0.1, F1039="", P1039="E"), IF(Q1039&gt;Veriler!$G$2, Q1039*S1039, IF(Q1039&lt;Veriler!$G$2, Veriler!$G$2*S1039, Q1039*S1039)), 0))</f>
        <v>0</v>
      </c>
      <c r="U1039" s="133" t="str">
        <f t="shared" si="327"/>
        <v xml:space="preserve"> </v>
      </c>
      <c r="V1039" s="134" t="str">
        <f>IFERROR(IF(O1039="%10 sınırı aşılmıştır.",L1039-T1039,IFERROR(IF(F1039="",IF(S1039=1,0,IF(L1039-S1039=0,"",L1039-S1039)),IF(Veriler!M1039="",L1039,IF(L1039*Veriler!M1039=0,"",L1039*Veriler!M1039))),L1039)),0)</f>
        <v/>
      </c>
      <c r="W1039" s="146"/>
      <c r="X1039" s="146"/>
      <c r="Y1039" s="146"/>
    </row>
    <row r="1040" spans="1:25" s="99" customFormat="1" ht="54.75" customHeight="1" x14ac:dyDescent="0.25">
      <c r="A1040" s="96">
        <f t="shared" si="328"/>
        <v>766</v>
      </c>
      <c r="B1040" s="175"/>
      <c r="C1040" s="176"/>
      <c r="D1040" s="113"/>
      <c r="E1040" s="115"/>
      <c r="F1040" s="174"/>
      <c r="G1040" s="114" t="str">
        <f t="shared" si="323"/>
        <v/>
      </c>
      <c r="H1040" s="115"/>
      <c r="I1040" s="115"/>
      <c r="J1040" s="115"/>
      <c r="K1040" s="115"/>
      <c r="L1040" s="133" t="str">
        <f t="shared" si="324"/>
        <v/>
      </c>
      <c r="M1040" s="116" t="str">
        <f>IF(L1040="", "", L1040/Veriler!$X$1)</f>
        <v/>
      </c>
      <c r="N1040" s="116" t="str">
        <f>IF(F1040&lt;&gt;"", "İthal Girdi", IF(Veriler!T1040="", "", IF(Veriler!S1040="H", "%0,5 üzerindedir", IF(Veriler!T1040&gt;0.1, "%10 sınırı aşılmıştır.", "Uygun"))))</f>
        <v>%0,5 üzerindedir</v>
      </c>
      <c r="O1040" s="116" t="str">
        <f t="shared" si="325"/>
        <v xml:space="preserve"> </v>
      </c>
      <c r="P1040" s="117"/>
      <c r="Q1040" s="118"/>
      <c r="R1040" s="119" t="str">
        <f t="shared" si="326"/>
        <v/>
      </c>
      <c r="S1040" s="133">
        <f>IFERROR(IF(M1040&lt;=0.005,IF(F1040="",L1040,0),IF(F1040&lt;&gt;"",0,IF(P1040="",0,IF(P1040="H",0,IF(Q1040&lt;Veriler!$G$2,L1040*Veriler!$G$2,L1040*Q1040)))))," ")</f>
        <v>0</v>
      </c>
      <c r="T1040" s="133">
        <f>IF(Veriler!T1040&lt;=0.1, S1040, IF(AND(Veriler!T1040&gt;0.1, F1040="", P1040="E"), IF(Q1040&gt;Veriler!$G$2, Q1040*S1040, IF(Q1040&lt;Veriler!$G$2, Veriler!$G$2*S1040, Q1040*S1040)), 0))</f>
        <v>0</v>
      </c>
      <c r="U1040" s="133" t="str">
        <f t="shared" si="327"/>
        <v xml:space="preserve"> </v>
      </c>
      <c r="V1040" s="134" t="str">
        <f>IFERROR(IF(O1040="%10 sınırı aşılmıştır.",L1040-T1040,IFERROR(IF(F1040="",IF(S1040=1,0,IF(L1040-S1040=0,"",L1040-S1040)),IF(Veriler!M1040="",L1040,IF(L1040*Veriler!M1040=0,"",L1040*Veriler!M1040))),L1040)),0)</f>
        <v/>
      </c>
      <c r="W1040" s="146"/>
      <c r="X1040" s="146"/>
      <c r="Y1040" s="146"/>
    </row>
    <row r="1041" spans="1:25" s="99" customFormat="1" ht="54.75" customHeight="1" x14ac:dyDescent="0.25">
      <c r="A1041" s="96">
        <f t="shared" si="328"/>
        <v>767</v>
      </c>
      <c r="B1041" s="175"/>
      <c r="C1041" s="176"/>
      <c r="D1041" s="113"/>
      <c r="E1041" s="115"/>
      <c r="F1041" s="174"/>
      <c r="G1041" s="114" t="str">
        <f t="shared" si="323"/>
        <v/>
      </c>
      <c r="H1041" s="115"/>
      <c r="I1041" s="115"/>
      <c r="J1041" s="115"/>
      <c r="K1041" s="115"/>
      <c r="L1041" s="133" t="str">
        <f t="shared" si="324"/>
        <v/>
      </c>
      <c r="M1041" s="116" t="str">
        <f>IF(L1041="", "", L1041/Veriler!$X$1)</f>
        <v/>
      </c>
      <c r="N1041" s="116" t="str">
        <f>IF(F1041&lt;&gt;"", "İthal Girdi", IF(Veriler!T1041="", "", IF(Veriler!S1041="H", "%0,5 üzerindedir", IF(Veriler!T1041&gt;0.1, "%10 sınırı aşılmıştır.", "Uygun"))))</f>
        <v>%0,5 üzerindedir</v>
      </c>
      <c r="O1041" s="116" t="str">
        <f t="shared" si="325"/>
        <v xml:space="preserve"> </v>
      </c>
      <c r="P1041" s="117"/>
      <c r="Q1041" s="118"/>
      <c r="R1041" s="119" t="str">
        <f t="shared" si="326"/>
        <v/>
      </c>
      <c r="S1041" s="133">
        <f>IFERROR(IF(M1041&lt;=0.005,IF(F1041="",L1041,0),IF(F1041&lt;&gt;"",0,IF(P1041="",0,IF(P1041="H",0,IF(Q1041&lt;Veriler!$G$2,L1041*Veriler!$G$2,L1041*Q1041)))))," ")</f>
        <v>0</v>
      </c>
      <c r="T1041" s="133">
        <f>IF(Veriler!T1041&lt;=0.1, S1041, IF(AND(Veriler!T1041&gt;0.1, F1041="", P1041="E"), IF(Q1041&gt;Veriler!$G$2, Q1041*S1041, IF(Q1041&lt;Veriler!$G$2, Veriler!$G$2*S1041, Q1041*S1041)), 0))</f>
        <v>0</v>
      </c>
      <c r="U1041" s="133" t="str">
        <f t="shared" si="327"/>
        <v xml:space="preserve"> </v>
      </c>
      <c r="V1041" s="134" t="str">
        <f>IFERROR(IF(O1041="%10 sınırı aşılmıştır.",L1041-T1041,IFERROR(IF(F1041="",IF(S1041=1,0,IF(L1041-S1041=0,"",L1041-S1041)),IF(Veriler!M1041="",L1041,IF(L1041*Veriler!M1041=0,"",L1041*Veriler!M1041))),L1041)),0)</f>
        <v/>
      </c>
      <c r="W1041" s="146"/>
      <c r="X1041" s="146"/>
      <c r="Y1041" s="146"/>
    </row>
    <row r="1042" spans="1:25" s="99" customFormat="1" ht="54.75" customHeight="1" x14ac:dyDescent="0.25">
      <c r="A1042" s="96">
        <f t="shared" si="328"/>
        <v>768</v>
      </c>
      <c r="B1042" s="175"/>
      <c r="C1042" s="176"/>
      <c r="D1042" s="113"/>
      <c r="E1042" s="115"/>
      <c r="F1042" s="174"/>
      <c r="G1042" s="114" t="str">
        <f t="shared" si="323"/>
        <v/>
      </c>
      <c r="H1042" s="115"/>
      <c r="I1042" s="115"/>
      <c r="J1042" s="115"/>
      <c r="K1042" s="115"/>
      <c r="L1042" s="133" t="str">
        <f t="shared" si="324"/>
        <v/>
      </c>
      <c r="M1042" s="116" t="str">
        <f>IF(L1042="", "", L1042/Veriler!$X$1)</f>
        <v/>
      </c>
      <c r="N1042" s="116" t="str">
        <f>IF(F1042&lt;&gt;"", "İthal Girdi", IF(Veriler!T1042="", "", IF(Veriler!S1042="H", "%0,5 üzerindedir", IF(Veriler!T1042&gt;0.1, "%10 sınırı aşılmıştır.", "Uygun"))))</f>
        <v>%0,5 üzerindedir</v>
      </c>
      <c r="O1042" s="116" t="str">
        <f t="shared" si="325"/>
        <v xml:space="preserve"> </v>
      </c>
      <c r="P1042" s="117"/>
      <c r="Q1042" s="118"/>
      <c r="R1042" s="119" t="str">
        <f t="shared" si="326"/>
        <v/>
      </c>
      <c r="S1042" s="133">
        <f>IFERROR(IF(M1042&lt;=0.005,IF(F1042="",L1042,0),IF(F1042&lt;&gt;"",0,IF(P1042="",0,IF(P1042="H",0,IF(Q1042&lt;Veriler!$G$2,L1042*Veriler!$G$2,L1042*Q1042)))))," ")</f>
        <v>0</v>
      </c>
      <c r="T1042" s="133">
        <f>IF(Veriler!T1042&lt;=0.1, S1042, IF(AND(Veriler!T1042&gt;0.1, F1042="", P1042="E"), IF(Q1042&gt;Veriler!$G$2, Q1042*S1042, IF(Q1042&lt;Veriler!$G$2, Veriler!$G$2*S1042, Q1042*S1042)), 0))</f>
        <v>0</v>
      </c>
      <c r="U1042" s="133" t="str">
        <f t="shared" si="327"/>
        <v xml:space="preserve"> </v>
      </c>
      <c r="V1042" s="134" t="str">
        <f>IFERROR(IF(O1042="%10 sınırı aşılmıştır.",L1042-T1042,IFERROR(IF(F1042="",IF(S1042=1,0,IF(L1042-S1042=0,"",L1042-S1042)),IF(Veriler!M1042="",L1042,IF(L1042*Veriler!M1042=0,"",L1042*Veriler!M1042))),L1042)),0)</f>
        <v/>
      </c>
      <c r="W1042" s="146"/>
      <c r="X1042" s="146"/>
      <c r="Y1042" s="146"/>
    </row>
    <row r="1043" spans="1:25" s="99" customFormat="1" ht="54.75" customHeight="1" x14ac:dyDescent="0.25">
      <c r="A1043" s="96">
        <f t="shared" si="328"/>
        <v>769</v>
      </c>
      <c r="B1043" s="175"/>
      <c r="C1043" s="176"/>
      <c r="D1043" s="113"/>
      <c r="E1043" s="115"/>
      <c r="F1043" s="174"/>
      <c r="G1043" s="114" t="str">
        <f t="shared" si="323"/>
        <v/>
      </c>
      <c r="H1043" s="115"/>
      <c r="I1043" s="115"/>
      <c r="J1043" s="115"/>
      <c r="K1043" s="115"/>
      <c r="L1043" s="133" t="str">
        <f t="shared" si="324"/>
        <v/>
      </c>
      <c r="M1043" s="116" t="str">
        <f>IF(L1043="", "", L1043/Veriler!$X$1)</f>
        <v/>
      </c>
      <c r="N1043" s="116" t="str">
        <f>IF(F1043&lt;&gt;"", "İthal Girdi", IF(Veriler!T1043="", "", IF(Veriler!S1043="H", "%0,5 üzerindedir", IF(Veriler!T1043&gt;0.1, "%10 sınırı aşılmıştır.", "Uygun"))))</f>
        <v>%0,5 üzerindedir</v>
      </c>
      <c r="O1043" s="116" t="str">
        <f t="shared" si="325"/>
        <v xml:space="preserve"> </v>
      </c>
      <c r="P1043" s="117"/>
      <c r="Q1043" s="118"/>
      <c r="R1043" s="119" t="str">
        <f t="shared" si="326"/>
        <v/>
      </c>
      <c r="S1043" s="133">
        <f>IFERROR(IF(M1043&lt;=0.005,IF(F1043="",L1043,0),IF(F1043&lt;&gt;"",0,IF(P1043="",0,IF(P1043="H",0,IF(Q1043&lt;Veriler!$G$2,L1043*Veriler!$G$2,L1043*Q1043)))))," ")</f>
        <v>0</v>
      </c>
      <c r="T1043" s="133">
        <f>IF(Veriler!T1043&lt;=0.1, S1043, IF(AND(Veriler!T1043&gt;0.1, F1043="", P1043="E"), IF(Q1043&gt;Veriler!$G$2, Q1043*S1043, IF(Q1043&lt;Veriler!$G$2, Veriler!$G$2*S1043, Q1043*S1043)), 0))</f>
        <v>0</v>
      </c>
      <c r="U1043" s="133" t="str">
        <f t="shared" si="327"/>
        <v xml:space="preserve"> </v>
      </c>
      <c r="V1043" s="134" t="str">
        <f>IFERROR(IF(O1043="%10 sınırı aşılmıştır.",L1043-T1043,IFERROR(IF(F1043="",IF(S1043=1,0,IF(L1043-S1043=0,"",L1043-S1043)),IF(Veriler!M1043="",L1043,IF(L1043*Veriler!M1043=0,"",L1043*Veriler!M1043))),L1043)),0)</f>
        <v/>
      </c>
      <c r="W1043" s="146"/>
      <c r="X1043" s="146"/>
      <c r="Y1043" s="146"/>
    </row>
    <row r="1044" spans="1:25" s="99" customFormat="1" ht="54.75" customHeight="1" x14ac:dyDescent="0.25">
      <c r="A1044" s="96">
        <f t="shared" si="328"/>
        <v>770</v>
      </c>
      <c r="B1044" s="175"/>
      <c r="C1044" s="176"/>
      <c r="D1044" s="113"/>
      <c r="E1044" s="115"/>
      <c r="F1044" s="174"/>
      <c r="G1044" s="114" t="str">
        <f t="shared" si="323"/>
        <v/>
      </c>
      <c r="H1044" s="115"/>
      <c r="I1044" s="115"/>
      <c r="J1044" s="115"/>
      <c r="K1044" s="115"/>
      <c r="L1044" s="133" t="str">
        <f t="shared" si="324"/>
        <v/>
      </c>
      <c r="M1044" s="116" t="str">
        <f>IF(L1044="", "", L1044/Veriler!$X$1)</f>
        <v/>
      </c>
      <c r="N1044" s="116" t="str">
        <f>IF(F1044&lt;&gt;"", "İthal Girdi", IF(Veriler!T1044="", "", IF(Veriler!S1044="H", "%0,5 üzerindedir", IF(Veriler!T1044&gt;0.1, "%10 sınırı aşılmıştır.", "Uygun"))))</f>
        <v>%0,5 üzerindedir</v>
      </c>
      <c r="O1044" s="116" t="str">
        <f t="shared" si="325"/>
        <v xml:space="preserve"> </v>
      </c>
      <c r="P1044" s="117"/>
      <c r="Q1044" s="118"/>
      <c r="R1044" s="119" t="str">
        <f t="shared" si="326"/>
        <v/>
      </c>
      <c r="S1044" s="133">
        <f>IFERROR(IF(M1044&lt;=0.005,IF(F1044="",L1044,0),IF(F1044&lt;&gt;"",0,IF(P1044="",0,IF(P1044="H",0,IF(Q1044&lt;Veriler!$G$2,L1044*Veriler!$G$2,L1044*Q1044)))))," ")</f>
        <v>0</v>
      </c>
      <c r="T1044" s="133">
        <f>IF(Veriler!T1044&lt;=0.1, S1044, IF(AND(Veriler!T1044&gt;0.1, F1044="", P1044="E"), IF(Q1044&gt;Veriler!$G$2, Q1044*S1044, IF(Q1044&lt;Veriler!$G$2, Veriler!$G$2*S1044, Q1044*S1044)), 0))</f>
        <v>0</v>
      </c>
      <c r="U1044" s="133" t="str">
        <f t="shared" si="327"/>
        <v xml:space="preserve"> </v>
      </c>
      <c r="V1044" s="134" t="str">
        <f>IFERROR(IF(O1044="%10 sınırı aşılmıştır.",L1044-T1044,IFERROR(IF(F1044="",IF(S1044=1,0,IF(L1044-S1044=0,"",L1044-S1044)),IF(Veriler!M1044="",L1044,IF(L1044*Veriler!M1044=0,"",L1044*Veriler!M1044))),L1044)),0)</f>
        <v/>
      </c>
      <c r="W1044" s="146"/>
      <c r="X1044" s="146"/>
      <c r="Y1044" s="146"/>
    </row>
    <row r="1045" spans="1:25" s="99" customFormat="1" ht="36" hidden="1" customHeight="1" x14ac:dyDescent="0.25">
      <c r="A1045" s="101"/>
      <c r="B1045" s="191" t="s">
        <v>16</v>
      </c>
      <c r="C1045" s="176"/>
      <c r="D1045" s="120"/>
      <c r="E1045" s="171"/>
      <c r="F1045" s="172"/>
      <c r="G1045" s="121"/>
      <c r="H1045" s="115"/>
      <c r="I1045" s="115"/>
      <c r="J1045" s="115"/>
      <c r="K1045" s="115"/>
      <c r="L1045" s="121"/>
      <c r="M1045" s="121"/>
      <c r="N1045" s="121"/>
      <c r="O1045" s="121"/>
      <c r="P1045" s="120"/>
      <c r="Q1045" s="120"/>
      <c r="R1045" s="183"/>
      <c r="S1045" s="184"/>
      <c r="T1045" s="121"/>
      <c r="U1045" s="121"/>
      <c r="V1045" s="121"/>
      <c r="W1045" s="146"/>
      <c r="X1045" s="146"/>
      <c r="Y1045" s="146"/>
    </row>
    <row r="1046" spans="1:25" s="99" customFormat="1" ht="54.75" customHeight="1" x14ac:dyDescent="0.25">
      <c r="A1046" s="96">
        <f>A1044+1</f>
        <v>771</v>
      </c>
      <c r="B1046" s="175"/>
      <c r="C1046" s="176"/>
      <c r="D1046" s="113"/>
      <c r="E1046" s="115"/>
      <c r="F1046" s="174"/>
      <c r="G1046" s="114" t="str">
        <f t="shared" ref="G1046:G1059" si="329">IF(AND(F1046&lt;&gt;"",V1046&lt;&gt;"",L1046&lt;&gt;0),V1046/L1046,"")</f>
        <v/>
      </c>
      <c r="H1046" s="115"/>
      <c r="I1046" s="115"/>
      <c r="J1046" s="115"/>
      <c r="K1046" s="115"/>
      <c r="L1046" s="133" t="str">
        <f t="shared" ref="L1046:L1059" si="330">IF(AND(H1046&lt;&gt;0, J1046&lt;&gt;0, K1046&lt;&gt;0), H1046*J1046*K1046, "")</f>
        <v/>
      </c>
      <c r="M1046" s="116" t="str">
        <f>IF(L1046="", "", L1046/Veriler!$X$1)</f>
        <v/>
      </c>
      <c r="N1046" s="116" t="str">
        <f>IF(F1046&lt;&gt;"", "İthal Girdi", IF(Veriler!T1046="", "", IF(Veriler!S1046="H", "%0,5 üzerindedir", IF(Veriler!T1046&gt;0.1, "%10 sınırı aşılmıştır.", "Uygun"))))</f>
        <v>%0,5 üzerindedir</v>
      </c>
      <c r="O1046" s="116" t="str">
        <f t="shared" ref="O1046:O1059" si="331">IF(M1046=""," ",N1046)</f>
        <v xml:space="preserve"> </v>
      </c>
      <c r="P1046" s="117"/>
      <c r="Q1046" s="118"/>
      <c r="R1046" s="119" t="str">
        <f t="shared" ref="R1046:R1059" si="332">IFERROR(IF(AND(T1046&lt;&gt;"",L1046&lt;&gt;"",L1046&lt;&gt;0,T1046&lt;&gt;0),T1046/L1046,"")," ")</f>
        <v/>
      </c>
      <c r="S1046" s="133">
        <f>IFERROR(IF(M1046&lt;=0.005,IF(F1046="",L1046,0),IF(F1046&lt;&gt;"",0,IF(P1046="",0,IF(P1046="H",0,IF(Q1046&lt;Veriler!$G$2,L1046*Veriler!$G$2,L1046*Q1046)))))," ")</f>
        <v>0</v>
      </c>
      <c r="T1046" s="133">
        <f>IF(Veriler!T1046&lt;=0.1, S1046, IF(AND(Veriler!T1046&gt;0.1, F1046="", P1046="E"), IF(Q1046&gt;Veriler!$G$2, Q1046*S1046, IF(Q1046&lt;Veriler!$G$2, Veriler!$G$2*S1046, Q1046*S1046)), 0))</f>
        <v>0</v>
      </c>
      <c r="U1046" s="133" t="str">
        <f t="shared" ref="U1046:U1059" si="333">IF(T1046=0," ",T1046)</f>
        <v xml:space="preserve"> </v>
      </c>
      <c r="V1046" s="134" t="str">
        <f>IFERROR(IF(O1046="%10 sınırı aşılmıştır.",L1046-T1046,IFERROR(IF(F1046="",IF(S1046=1,0,IF(L1046-S1046=0,"",L1046-S1046)),IF(Veriler!M1046="",L1046,IF(L1046*Veriler!M1046=0,"",L1046*Veriler!M1046))),L1046)),0)</f>
        <v/>
      </c>
      <c r="W1046" s="146"/>
      <c r="X1046" s="146"/>
      <c r="Y1046" s="146"/>
    </row>
    <row r="1047" spans="1:25" s="99" customFormat="1" ht="54.75" customHeight="1" x14ac:dyDescent="0.25">
      <c r="A1047" s="96">
        <f t="shared" ref="A1047:A1059" si="334">A1046+1</f>
        <v>772</v>
      </c>
      <c r="B1047" s="175"/>
      <c r="C1047" s="176"/>
      <c r="D1047" s="113"/>
      <c r="E1047" s="115"/>
      <c r="F1047" s="174"/>
      <c r="G1047" s="114" t="str">
        <f t="shared" si="329"/>
        <v/>
      </c>
      <c r="H1047" s="115"/>
      <c r="I1047" s="115"/>
      <c r="J1047" s="115"/>
      <c r="K1047" s="115"/>
      <c r="L1047" s="133" t="str">
        <f t="shared" si="330"/>
        <v/>
      </c>
      <c r="M1047" s="116" t="str">
        <f>IF(L1047="", "", L1047/Veriler!$X$1)</f>
        <v/>
      </c>
      <c r="N1047" s="116" t="str">
        <f>IF(F1047&lt;&gt;"", "İthal Girdi", IF(Veriler!T1047="", "", IF(Veriler!S1047="H", "%0,5 üzerindedir", IF(Veriler!T1047&gt;0.1, "%10 sınırı aşılmıştır.", "Uygun"))))</f>
        <v>%0,5 üzerindedir</v>
      </c>
      <c r="O1047" s="116" t="str">
        <f t="shared" si="331"/>
        <v xml:space="preserve"> </v>
      </c>
      <c r="P1047" s="117"/>
      <c r="Q1047" s="118"/>
      <c r="R1047" s="119" t="str">
        <f t="shared" si="332"/>
        <v/>
      </c>
      <c r="S1047" s="133">
        <f>IFERROR(IF(M1047&lt;=0.005,IF(F1047="",L1047,0),IF(F1047&lt;&gt;"",0,IF(P1047="",0,IF(P1047="H",0,IF(Q1047&lt;Veriler!$G$2,L1047*Veriler!$G$2,L1047*Q1047)))))," ")</f>
        <v>0</v>
      </c>
      <c r="T1047" s="133">
        <f>IF(Veriler!T1047&lt;=0.1, S1047, IF(AND(Veriler!T1047&gt;0.1, F1047="", P1047="E"), IF(Q1047&gt;Veriler!$G$2, Q1047*S1047, IF(Q1047&lt;Veriler!$G$2, Veriler!$G$2*S1047, Q1047*S1047)), 0))</f>
        <v>0</v>
      </c>
      <c r="U1047" s="133" t="str">
        <f t="shared" si="333"/>
        <v xml:space="preserve"> </v>
      </c>
      <c r="V1047" s="134" t="str">
        <f>IFERROR(IF(O1047="%10 sınırı aşılmıştır.",L1047-T1047,IFERROR(IF(F1047="",IF(S1047=1,0,IF(L1047-S1047=0,"",L1047-S1047)),IF(Veriler!M1047="",L1047,IF(L1047*Veriler!M1047=0,"",L1047*Veriler!M1047))),L1047)),0)</f>
        <v/>
      </c>
      <c r="W1047" s="146"/>
      <c r="X1047" s="146"/>
      <c r="Y1047" s="146"/>
    </row>
    <row r="1048" spans="1:25" s="99" customFormat="1" ht="54.75" customHeight="1" x14ac:dyDescent="0.25">
      <c r="A1048" s="96">
        <f t="shared" si="334"/>
        <v>773</v>
      </c>
      <c r="B1048" s="175"/>
      <c r="C1048" s="176"/>
      <c r="D1048" s="113"/>
      <c r="E1048" s="115"/>
      <c r="F1048" s="174"/>
      <c r="G1048" s="114" t="str">
        <f t="shared" si="329"/>
        <v/>
      </c>
      <c r="H1048" s="115"/>
      <c r="I1048" s="115"/>
      <c r="J1048" s="115"/>
      <c r="K1048" s="115"/>
      <c r="L1048" s="133" t="str">
        <f t="shared" si="330"/>
        <v/>
      </c>
      <c r="M1048" s="116" t="str">
        <f>IF(L1048="", "", L1048/Veriler!$X$1)</f>
        <v/>
      </c>
      <c r="N1048" s="116" t="str">
        <f>IF(F1048&lt;&gt;"", "İthal Girdi", IF(Veriler!T1048="", "", IF(Veriler!S1048="H", "%0,5 üzerindedir", IF(Veriler!T1048&gt;0.1, "%10 sınırı aşılmıştır.", "Uygun"))))</f>
        <v>%0,5 üzerindedir</v>
      </c>
      <c r="O1048" s="116" t="str">
        <f t="shared" si="331"/>
        <v xml:space="preserve"> </v>
      </c>
      <c r="P1048" s="117"/>
      <c r="Q1048" s="118"/>
      <c r="R1048" s="119" t="str">
        <f t="shared" si="332"/>
        <v/>
      </c>
      <c r="S1048" s="133">
        <f>IFERROR(IF(M1048&lt;=0.005,IF(F1048="",L1048,0),IF(F1048&lt;&gt;"",0,IF(P1048="",0,IF(P1048="H",0,IF(Q1048&lt;Veriler!$G$2,L1048*Veriler!$G$2,L1048*Q1048)))))," ")</f>
        <v>0</v>
      </c>
      <c r="T1048" s="133">
        <f>IF(Veriler!T1048&lt;=0.1, S1048, IF(AND(Veriler!T1048&gt;0.1, F1048="", P1048="E"), IF(Q1048&gt;Veriler!$G$2, Q1048*S1048, IF(Q1048&lt;Veriler!$G$2, Veriler!$G$2*S1048, Q1048*S1048)), 0))</f>
        <v>0</v>
      </c>
      <c r="U1048" s="133" t="str">
        <f t="shared" si="333"/>
        <v xml:space="preserve"> </v>
      </c>
      <c r="V1048" s="134" t="str">
        <f>IFERROR(IF(O1048="%10 sınırı aşılmıştır.",L1048-T1048,IFERROR(IF(F1048="",IF(S1048=1,0,IF(L1048-S1048=0,"",L1048-S1048)),IF(Veriler!M1048="",L1048,IF(L1048*Veriler!M1048=0,"",L1048*Veriler!M1048))),L1048)),0)</f>
        <v/>
      </c>
      <c r="W1048" s="146"/>
      <c r="X1048" s="146"/>
      <c r="Y1048" s="146"/>
    </row>
    <row r="1049" spans="1:25" s="99" customFormat="1" ht="54.75" customHeight="1" x14ac:dyDescent="0.25">
      <c r="A1049" s="96">
        <f t="shared" si="334"/>
        <v>774</v>
      </c>
      <c r="B1049" s="175"/>
      <c r="C1049" s="176"/>
      <c r="D1049" s="113"/>
      <c r="E1049" s="115"/>
      <c r="F1049" s="174"/>
      <c r="G1049" s="114" t="str">
        <f t="shared" si="329"/>
        <v/>
      </c>
      <c r="H1049" s="115"/>
      <c r="I1049" s="115"/>
      <c r="J1049" s="115"/>
      <c r="K1049" s="115"/>
      <c r="L1049" s="133" t="str">
        <f t="shared" si="330"/>
        <v/>
      </c>
      <c r="M1049" s="116" t="str">
        <f>IF(L1049="", "", L1049/Veriler!$X$1)</f>
        <v/>
      </c>
      <c r="N1049" s="116" t="str">
        <f>IF(F1049&lt;&gt;"", "İthal Girdi", IF(Veriler!T1049="", "", IF(Veriler!S1049="H", "%0,5 üzerindedir", IF(Veriler!T1049&gt;0.1, "%10 sınırı aşılmıştır.", "Uygun"))))</f>
        <v>%0,5 üzerindedir</v>
      </c>
      <c r="O1049" s="116" t="str">
        <f t="shared" si="331"/>
        <v xml:space="preserve"> </v>
      </c>
      <c r="P1049" s="117"/>
      <c r="Q1049" s="118"/>
      <c r="R1049" s="119" t="str">
        <f t="shared" si="332"/>
        <v/>
      </c>
      <c r="S1049" s="133">
        <f>IFERROR(IF(M1049&lt;=0.005,IF(F1049="",L1049,0),IF(F1049&lt;&gt;"",0,IF(P1049="",0,IF(P1049="H",0,IF(Q1049&lt;Veriler!$G$2,L1049*Veriler!$G$2,L1049*Q1049)))))," ")</f>
        <v>0</v>
      </c>
      <c r="T1049" s="133">
        <f>IF(Veriler!T1049&lt;=0.1, S1049, IF(AND(Veriler!T1049&gt;0.1, F1049="", P1049="E"), IF(Q1049&gt;Veriler!$G$2, Q1049*S1049, IF(Q1049&lt;Veriler!$G$2, Veriler!$G$2*S1049, Q1049*S1049)), 0))</f>
        <v>0</v>
      </c>
      <c r="U1049" s="133" t="str">
        <f t="shared" si="333"/>
        <v xml:space="preserve"> </v>
      </c>
      <c r="V1049" s="134" t="str">
        <f>IFERROR(IF(O1049="%10 sınırı aşılmıştır.",L1049-T1049,IFERROR(IF(F1049="",IF(S1049=1,0,IF(L1049-S1049=0,"",L1049-S1049)),IF(Veriler!M1049="",L1049,IF(L1049*Veriler!M1049=0,"",L1049*Veriler!M1049))),L1049)),0)</f>
        <v/>
      </c>
      <c r="W1049" s="146"/>
      <c r="X1049" s="146"/>
      <c r="Y1049" s="146"/>
    </row>
    <row r="1050" spans="1:25" s="99" customFormat="1" ht="54.75" customHeight="1" x14ac:dyDescent="0.25">
      <c r="A1050" s="96">
        <f t="shared" si="334"/>
        <v>775</v>
      </c>
      <c r="B1050" s="175"/>
      <c r="C1050" s="176"/>
      <c r="D1050" s="113"/>
      <c r="E1050" s="115"/>
      <c r="F1050" s="174"/>
      <c r="G1050" s="114" t="str">
        <f t="shared" si="329"/>
        <v/>
      </c>
      <c r="H1050" s="115"/>
      <c r="I1050" s="115"/>
      <c r="J1050" s="115"/>
      <c r="K1050" s="115"/>
      <c r="L1050" s="133" t="str">
        <f t="shared" si="330"/>
        <v/>
      </c>
      <c r="M1050" s="116" t="str">
        <f>IF(L1050="", "", L1050/Veriler!$X$1)</f>
        <v/>
      </c>
      <c r="N1050" s="116" t="str">
        <f>IF(F1050&lt;&gt;"", "İthal Girdi", IF(Veriler!T1050="", "", IF(Veriler!S1050="H", "%0,5 üzerindedir", IF(Veriler!T1050&gt;0.1, "%10 sınırı aşılmıştır.", "Uygun"))))</f>
        <v>%0,5 üzerindedir</v>
      </c>
      <c r="O1050" s="116" t="str">
        <f t="shared" si="331"/>
        <v xml:space="preserve"> </v>
      </c>
      <c r="P1050" s="117"/>
      <c r="Q1050" s="118"/>
      <c r="R1050" s="119" t="str">
        <f t="shared" si="332"/>
        <v/>
      </c>
      <c r="S1050" s="133">
        <f>IFERROR(IF(M1050&lt;=0.005,IF(F1050="",L1050,0),IF(F1050&lt;&gt;"",0,IF(P1050="",0,IF(P1050="H",0,IF(Q1050&lt;Veriler!$G$2,L1050*Veriler!$G$2,L1050*Q1050)))))," ")</f>
        <v>0</v>
      </c>
      <c r="T1050" s="133">
        <f>IF(Veriler!T1050&lt;=0.1, S1050, IF(AND(Veriler!T1050&gt;0.1, F1050="", P1050="E"), IF(Q1050&gt;Veriler!$G$2, Q1050*S1050, IF(Q1050&lt;Veriler!$G$2, Veriler!$G$2*S1050, Q1050*S1050)), 0))</f>
        <v>0</v>
      </c>
      <c r="U1050" s="133" t="str">
        <f t="shared" si="333"/>
        <v xml:space="preserve"> </v>
      </c>
      <c r="V1050" s="134" t="str">
        <f>IFERROR(IF(O1050="%10 sınırı aşılmıştır.",L1050-T1050,IFERROR(IF(F1050="",IF(S1050=1,0,IF(L1050-S1050=0,"",L1050-S1050)),IF(Veriler!M1050="",L1050,IF(L1050*Veriler!M1050=0,"",L1050*Veriler!M1050))),L1050)),0)</f>
        <v/>
      </c>
      <c r="W1050" s="146"/>
      <c r="X1050" s="146"/>
      <c r="Y1050" s="146"/>
    </row>
    <row r="1051" spans="1:25" s="99" customFormat="1" ht="54.75" customHeight="1" x14ac:dyDescent="0.25">
      <c r="A1051" s="96">
        <f t="shared" si="334"/>
        <v>776</v>
      </c>
      <c r="B1051" s="175"/>
      <c r="C1051" s="176"/>
      <c r="D1051" s="113"/>
      <c r="E1051" s="115"/>
      <c r="F1051" s="174"/>
      <c r="G1051" s="114" t="str">
        <f t="shared" si="329"/>
        <v/>
      </c>
      <c r="H1051" s="115"/>
      <c r="I1051" s="115"/>
      <c r="J1051" s="115"/>
      <c r="K1051" s="115"/>
      <c r="L1051" s="133" t="str">
        <f t="shared" si="330"/>
        <v/>
      </c>
      <c r="M1051" s="116" t="str">
        <f>IF(L1051="", "", L1051/Veriler!$X$1)</f>
        <v/>
      </c>
      <c r="N1051" s="116" t="str">
        <f>IF(F1051&lt;&gt;"", "İthal Girdi", IF(Veriler!T1051="", "", IF(Veriler!S1051="H", "%0,5 üzerindedir", IF(Veriler!T1051&gt;0.1, "%10 sınırı aşılmıştır.", "Uygun"))))</f>
        <v>%0,5 üzerindedir</v>
      </c>
      <c r="O1051" s="116" t="str">
        <f t="shared" si="331"/>
        <v xml:space="preserve"> </v>
      </c>
      <c r="P1051" s="117"/>
      <c r="Q1051" s="118"/>
      <c r="R1051" s="119" t="str">
        <f t="shared" si="332"/>
        <v/>
      </c>
      <c r="S1051" s="133">
        <f>IFERROR(IF(M1051&lt;=0.005,IF(F1051="",L1051,0),IF(F1051&lt;&gt;"",0,IF(P1051="",0,IF(P1051="H",0,IF(Q1051&lt;Veriler!$G$2,L1051*Veriler!$G$2,L1051*Q1051)))))," ")</f>
        <v>0</v>
      </c>
      <c r="T1051" s="133">
        <f>IF(Veriler!T1051&lt;=0.1, S1051, IF(AND(Veriler!T1051&gt;0.1, F1051="", P1051="E"), IF(Q1051&gt;Veriler!$G$2, Q1051*S1051, IF(Q1051&lt;Veriler!$G$2, Veriler!$G$2*S1051, Q1051*S1051)), 0))</f>
        <v>0</v>
      </c>
      <c r="U1051" s="133" t="str">
        <f t="shared" si="333"/>
        <v xml:space="preserve"> </v>
      </c>
      <c r="V1051" s="134" t="str">
        <f>IFERROR(IF(O1051="%10 sınırı aşılmıştır.",L1051-T1051,IFERROR(IF(F1051="",IF(S1051=1,0,IF(L1051-S1051=0,"",L1051-S1051)),IF(Veriler!M1051="",L1051,IF(L1051*Veriler!M1051=0,"",L1051*Veriler!M1051))),L1051)),0)</f>
        <v/>
      </c>
      <c r="W1051" s="146"/>
      <c r="X1051" s="146"/>
      <c r="Y1051" s="146"/>
    </row>
    <row r="1052" spans="1:25" s="99" customFormat="1" ht="54.75" customHeight="1" x14ac:dyDescent="0.25">
      <c r="A1052" s="96">
        <f t="shared" si="334"/>
        <v>777</v>
      </c>
      <c r="B1052" s="175"/>
      <c r="C1052" s="176"/>
      <c r="D1052" s="113"/>
      <c r="E1052" s="115"/>
      <c r="F1052" s="174"/>
      <c r="G1052" s="114" t="str">
        <f t="shared" si="329"/>
        <v/>
      </c>
      <c r="H1052" s="115"/>
      <c r="I1052" s="115"/>
      <c r="J1052" s="115"/>
      <c r="K1052" s="115"/>
      <c r="L1052" s="133" t="str">
        <f t="shared" si="330"/>
        <v/>
      </c>
      <c r="M1052" s="116" t="str">
        <f>IF(L1052="", "", L1052/Veriler!$X$1)</f>
        <v/>
      </c>
      <c r="N1052" s="116" t="str">
        <f>IF(F1052&lt;&gt;"", "İthal Girdi", IF(Veriler!T1052="", "", IF(Veriler!S1052="H", "%0,5 üzerindedir", IF(Veriler!T1052&gt;0.1, "%10 sınırı aşılmıştır.", "Uygun"))))</f>
        <v>%0,5 üzerindedir</v>
      </c>
      <c r="O1052" s="116" t="str">
        <f t="shared" si="331"/>
        <v xml:space="preserve"> </v>
      </c>
      <c r="P1052" s="117"/>
      <c r="Q1052" s="118"/>
      <c r="R1052" s="119" t="str">
        <f t="shared" si="332"/>
        <v/>
      </c>
      <c r="S1052" s="133">
        <f>IFERROR(IF(M1052&lt;=0.005,IF(F1052="",L1052,0),IF(F1052&lt;&gt;"",0,IF(P1052="",0,IF(P1052="H",0,IF(Q1052&lt;Veriler!$G$2,L1052*Veriler!$G$2,L1052*Q1052)))))," ")</f>
        <v>0</v>
      </c>
      <c r="T1052" s="133">
        <f>IF(Veriler!T1052&lt;=0.1, S1052, IF(AND(Veriler!T1052&gt;0.1, F1052="", P1052="E"), IF(Q1052&gt;Veriler!$G$2, Q1052*S1052, IF(Q1052&lt;Veriler!$G$2, Veriler!$G$2*S1052, Q1052*S1052)), 0))</f>
        <v>0</v>
      </c>
      <c r="U1052" s="133" t="str">
        <f t="shared" si="333"/>
        <v xml:space="preserve"> </v>
      </c>
      <c r="V1052" s="134" t="str">
        <f>IFERROR(IF(O1052="%10 sınırı aşılmıştır.",L1052-T1052,IFERROR(IF(F1052="",IF(S1052=1,0,IF(L1052-S1052=0,"",L1052-S1052)),IF(Veriler!M1052="",L1052,IF(L1052*Veriler!M1052=0,"",L1052*Veriler!M1052))),L1052)),0)</f>
        <v/>
      </c>
      <c r="W1052" s="146"/>
      <c r="X1052" s="146"/>
      <c r="Y1052" s="146"/>
    </row>
    <row r="1053" spans="1:25" s="99" customFormat="1" ht="54.75" customHeight="1" x14ac:dyDescent="0.25">
      <c r="A1053" s="96">
        <f t="shared" si="334"/>
        <v>778</v>
      </c>
      <c r="B1053" s="175"/>
      <c r="C1053" s="176"/>
      <c r="D1053" s="113"/>
      <c r="E1053" s="115"/>
      <c r="F1053" s="174"/>
      <c r="G1053" s="114" t="str">
        <f t="shared" si="329"/>
        <v/>
      </c>
      <c r="H1053" s="115"/>
      <c r="I1053" s="115"/>
      <c r="J1053" s="115"/>
      <c r="K1053" s="115"/>
      <c r="L1053" s="133" t="str">
        <f t="shared" si="330"/>
        <v/>
      </c>
      <c r="M1053" s="116" t="str">
        <f>IF(L1053="", "", L1053/Veriler!$X$1)</f>
        <v/>
      </c>
      <c r="N1053" s="116" t="str">
        <f>IF(F1053&lt;&gt;"", "İthal Girdi", IF(Veriler!T1053="", "", IF(Veriler!S1053="H", "%0,5 üzerindedir", IF(Veriler!T1053&gt;0.1, "%10 sınırı aşılmıştır.", "Uygun"))))</f>
        <v>%0,5 üzerindedir</v>
      </c>
      <c r="O1053" s="116" t="str">
        <f t="shared" si="331"/>
        <v xml:space="preserve"> </v>
      </c>
      <c r="P1053" s="117"/>
      <c r="Q1053" s="118"/>
      <c r="R1053" s="119" t="str">
        <f t="shared" si="332"/>
        <v/>
      </c>
      <c r="S1053" s="133">
        <f>IFERROR(IF(M1053&lt;=0.005,IF(F1053="",L1053,0),IF(F1053&lt;&gt;"",0,IF(P1053="",0,IF(P1053="H",0,IF(Q1053&lt;Veriler!$G$2,L1053*Veriler!$G$2,L1053*Q1053)))))," ")</f>
        <v>0</v>
      </c>
      <c r="T1053" s="133">
        <f>IF(Veriler!T1053&lt;=0.1, S1053, IF(AND(Veriler!T1053&gt;0.1, F1053="", P1053="E"), IF(Q1053&gt;Veriler!$G$2, Q1053*S1053, IF(Q1053&lt;Veriler!$G$2, Veriler!$G$2*S1053, Q1053*S1053)), 0))</f>
        <v>0</v>
      </c>
      <c r="U1053" s="133" t="str">
        <f t="shared" si="333"/>
        <v xml:space="preserve"> </v>
      </c>
      <c r="V1053" s="134" t="str">
        <f>IFERROR(IF(O1053="%10 sınırı aşılmıştır.",L1053-T1053,IFERROR(IF(F1053="",IF(S1053=1,0,IF(L1053-S1053=0,"",L1053-S1053)),IF(Veriler!M1053="",L1053,IF(L1053*Veriler!M1053=0,"",L1053*Veriler!M1053))),L1053)),0)</f>
        <v/>
      </c>
      <c r="W1053" s="146"/>
      <c r="X1053" s="146"/>
      <c r="Y1053" s="146"/>
    </row>
    <row r="1054" spans="1:25" s="99" customFormat="1" ht="54.75" customHeight="1" x14ac:dyDescent="0.25">
      <c r="A1054" s="96">
        <f t="shared" si="334"/>
        <v>779</v>
      </c>
      <c r="B1054" s="175"/>
      <c r="C1054" s="176"/>
      <c r="D1054" s="113"/>
      <c r="E1054" s="115"/>
      <c r="F1054" s="174"/>
      <c r="G1054" s="114" t="str">
        <f t="shared" si="329"/>
        <v/>
      </c>
      <c r="H1054" s="115"/>
      <c r="I1054" s="115"/>
      <c r="J1054" s="115"/>
      <c r="K1054" s="115"/>
      <c r="L1054" s="133" t="str">
        <f t="shared" si="330"/>
        <v/>
      </c>
      <c r="M1054" s="116" t="str">
        <f>IF(L1054="", "", L1054/Veriler!$X$1)</f>
        <v/>
      </c>
      <c r="N1054" s="116" t="str">
        <f>IF(F1054&lt;&gt;"", "İthal Girdi", IF(Veriler!T1054="", "", IF(Veriler!S1054="H", "%0,5 üzerindedir", IF(Veriler!T1054&gt;0.1, "%10 sınırı aşılmıştır.", "Uygun"))))</f>
        <v>%0,5 üzerindedir</v>
      </c>
      <c r="O1054" s="116" t="str">
        <f t="shared" si="331"/>
        <v xml:space="preserve"> </v>
      </c>
      <c r="P1054" s="117"/>
      <c r="Q1054" s="118"/>
      <c r="R1054" s="119" t="str">
        <f t="shared" si="332"/>
        <v/>
      </c>
      <c r="S1054" s="133">
        <f>IFERROR(IF(M1054&lt;=0.005,IF(F1054="",L1054,0),IF(F1054&lt;&gt;"",0,IF(P1054="",0,IF(P1054="H",0,IF(Q1054&lt;Veriler!$G$2,L1054*Veriler!$G$2,L1054*Q1054)))))," ")</f>
        <v>0</v>
      </c>
      <c r="T1054" s="133">
        <f>IF(Veriler!T1054&lt;=0.1, S1054, IF(AND(Veriler!T1054&gt;0.1, F1054="", P1054="E"), IF(Q1054&gt;Veriler!$G$2, Q1054*S1054, IF(Q1054&lt;Veriler!$G$2, Veriler!$G$2*S1054, Q1054*S1054)), 0))</f>
        <v>0</v>
      </c>
      <c r="U1054" s="133" t="str">
        <f t="shared" si="333"/>
        <v xml:space="preserve"> </v>
      </c>
      <c r="V1054" s="134" t="str">
        <f>IFERROR(IF(O1054="%10 sınırı aşılmıştır.",L1054-T1054,IFERROR(IF(F1054="",IF(S1054=1,0,IF(L1054-S1054=0,"",L1054-S1054)),IF(Veriler!M1054="",L1054,IF(L1054*Veriler!M1054=0,"",L1054*Veriler!M1054))),L1054)),0)</f>
        <v/>
      </c>
      <c r="W1054" s="146"/>
      <c r="X1054" s="146"/>
      <c r="Y1054" s="146"/>
    </row>
    <row r="1055" spans="1:25" s="99" customFormat="1" ht="54.75" customHeight="1" x14ac:dyDescent="0.25">
      <c r="A1055" s="96">
        <f t="shared" si="334"/>
        <v>780</v>
      </c>
      <c r="B1055" s="175"/>
      <c r="C1055" s="176"/>
      <c r="D1055" s="113"/>
      <c r="E1055" s="115"/>
      <c r="F1055" s="174"/>
      <c r="G1055" s="114" t="str">
        <f t="shared" si="329"/>
        <v/>
      </c>
      <c r="H1055" s="115"/>
      <c r="I1055" s="115"/>
      <c r="J1055" s="115"/>
      <c r="K1055" s="115"/>
      <c r="L1055" s="133" t="str">
        <f t="shared" si="330"/>
        <v/>
      </c>
      <c r="M1055" s="116" t="str">
        <f>IF(L1055="", "", L1055/Veriler!$X$1)</f>
        <v/>
      </c>
      <c r="N1055" s="116" t="str">
        <f>IF(F1055&lt;&gt;"", "İthal Girdi", IF(Veriler!T1055="", "", IF(Veriler!S1055="H", "%0,5 üzerindedir", IF(Veriler!T1055&gt;0.1, "%10 sınırı aşılmıştır.", "Uygun"))))</f>
        <v>%0,5 üzerindedir</v>
      </c>
      <c r="O1055" s="116" t="str">
        <f t="shared" si="331"/>
        <v xml:space="preserve"> </v>
      </c>
      <c r="P1055" s="117"/>
      <c r="Q1055" s="118"/>
      <c r="R1055" s="119" t="str">
        <f t="shared" si="332"/>
        <v/>
      </c>
      <c r="S1055" s="133">
        <f>IFERROR(IF(M1055&lt;=0.005,IF(F1055="",L1055,0),IF(F1055&lt;&gt;"",0,IF(P1055="",0,IF(P1055="H",0,IF(Q1055&lt;Veriler!$G$2,L1055*Veriler!$G$2,L1055*Q1055)))))," ")</f>
        <v>0</v>
      </c>
      <c r="T1055" s="133">
        <f>IF(Veriler!T1055&lt;=0.1, S1055, IF(AND(Veriler!T1055&gt;0.1, F1055="", P1055="E"), IF(Q1055&gt;Veriler!$G$2, Q1055*S1055, IF(Q1055&lt;Veriler!$G$2, Veriler!$G$2*S1055, Q1055*S1055)), 0))</f>
        <v>0</v>
      </c>
      <c r="U1055" s="133" t="str">
        <f t="shared" si="333"/>
        <v xml:space="preserve"> </v>
      </c>
      <c r="V1055" s="134" t="str">
        <f>IFERROR(IF(O1055="%10 sınırı aşılmıştır.",L1055-T1055,IFERROR(IF(F1055="",IF(S1055=1,0,IF(L1055-S1055=0,"",L1055-S1055)),IF(Veriler!M1055="",L1055,IF(L1055*Veriler!M1055=0,"",L1055*Veriler!M1055))),L1055)),0)</f>
        <v/>
      </c>
      <c r="W1055" s="146"/>
      <c r="X1055" s="146"/>
      <c r="Y1055" s="146"/>
    </row>
    <row r="1056" spans="1:25" s="99" customFormat="1" ht="54.75" customHeight="1" x14ac:dyDescent="0.25">
      <c r="A1056" s="96">
        <f t="shared" si="334"/>
        <v>781</v>
      </c>
      <c r="B1056" s="175"/>
      <c r="C1056" s="176"/>
      <c r="D1056" s="113"/>
      <c r="E1056" s="115"/>
      <c r="F1056" s="174"/>
      <c r="G1056" s="114" t="str">
        <f t="shared" si="329"/>
        <v/>
      </c>
      <c r="H1056" s="115"/>
      <c r="I1056" s="115"/>
      <c r="J1056" s="115"/>
      <c r="K1056" s="115"/>
      <c r="L1056" s="133" t="str">
        <f t="shared" si="330"/>
        <v/>
      </c>
      <c r="M1056" s="116" t="str">
        <f>IF(L1056="", "", L1056/Veriler!$X$1)</f>
        <v/>
      </c>
      <c r="N1056" s="116" t="str">
        <f>IF(F1056&lt;&gt;"", "İthal Girdi", IF(Veriler!T1056="", "", IF(Veriler!S1056="H", "%0,5 üzerindedir", IF(Veriler!T1056&gt;0.1, "%10 sınırı aşılmıştır.", "Uygun"))))</f>
        <v>%0,5 üzerindedir</v>
      </c>
      <c r="O1056" s="116" t="str">
        <f t="shared" si="331"/>
        <v xml:space="preserve"> </v>
      </c>
      <c r="P1056" s="117"/>
      <c r="Q1056" s="118"/>
      <c r="R1056" s="119" t="str">
        <f t="shared" si="332"/>
        <v/>
      </c>
      <c r="S1056" s="133">
        <f>IFERROR(IF(M1056&lt;=0.005,IF(F1056="",L1056,0),IF(F1056&lt;&gt;"",0,IF(P1056="",0,IF(P1056="H",0,IF(Q1056&lt;Veriler!$G$2,L1056*Veriler!$G$2,L1056*Q1056)))))," ")</f>
        <v>0</v>
      </c>
      <c r="T1056" s="133">
        <f>IF(Veriler!T1056&lt;=0.1, S1056, IF(AND(Veriler!T1056&gt;0.1, F1056="", P1056="E"), IF(Q1056&gt;Veriler!$G$2, Q1056*S1056, IF(Q1056&lt;Veriler!$G$2, Veriler!$G$2*S1056, Q1056*S1056)), 0))</f>
        <v>0</v>
      </c>
      <c r="U1056" s="133" t="str">
        <f t="shared" si="333"/>
        <v xml:space="preserve"> </v>
      </c>
      <c r="V1056" s="134" t="str">
        <f>IFERROR(IF(O1056="%10 sınırı aşılmıştır.",L1056-T1056,IFERROR(IF(F1056="",IF(S1056=1,0,IF(L1056-S1056=0,"",L1056-S1056)),IF(Veriler!M1056="",L1056,IF(L1056*Veriler!M1056=0,"",L1056*Veriler!M1056))),L1056)),0)</f>
        <v/>
      </c>
      <c r="W1056" s="146"/>
      <c r="X1056" s="146"/>
      <c r="Y1056" s="146"/>
    </row>
    <row r="1057" spans="1:25" s="99" customFormat="1" ht="54.75" customHeight="1" x14ac:dyDescent="0.25">
      <c r="A1057" s="96">
        <f t="shared" si="334"/>
        <v>782</v>
      </c>
      <c r="B1057" s="175"/>
      <c r="C1057" s="176"/>
      <c r="D1057" s="113"/>
      <c r="E1057" s="115"/>
      <c r="F1057" s="174"/>
      <c r="G1057" s="114" t="str">
        <f t="shared" si="329"/>
        <v/>
      </c>
      <c r="H1057" s="115"/>
      <c r="I1057" s="115"/>
      <c r="J1057" s="115"/>
      <c r="K1057" s="115"/>
      <c r="L1057" s="133" t="str">
        <f t="shared" si="330"/>
        <v/>
      </c>
      <c r="M1057" s="116" t="str">
        <f>IF(L1057="", "", L1057/Veriler!$X$1)</f>
        <v/>
      </c>
      <c r="N1057" s="116" t="str">
        <f>IF(F1057&lt;&gt;"", "İthal Girdi", IF(Veriler!T1057="", "", IF(Veriler!S1057="H", "%0,5 üzerindedir", IF(Veriler!T1057&gt;0.1, "%10 sınırı aşılmıştır.", "Uygun"))))</f>
        <v>%0,5 üzerindedir</v>
      </c>
      <c r="O1057" s="116" t="str">
        <f t="shared" si="331"/>
        <v xml:space="preserve"> </v>
      </c>
      <c r="P1057" s="117"/>
      <c r="Q1057" s="118"/>
      <c r="R1057" s="119" t="str">
        <f t="shared" si="332"/>
        <v/>
      </c>
      <c r="S1057" s="133">
        <f>IFERROR(IF(M1057&lt;=0.005,IF(F1057="",L1057,0),IF(F1057&lt;&gt;"",0,IF(P1057="",0,IF(P1057="H",0,IF(Q1057&lt;Veriler!$G$2,L1057*Veriler!$G$2,L1057*Q1057)))))," ")</f>
        <v>0</v>
      </c>
      <c r="T1057" s="133">
        <f>IF(Veriler!T1057&lt;=0.1, S1057, IF(AND(Veriler!T1057&gt;0.1, F1057="", P1057="E"), IF(Q1057&gt;Veriler!$G$2, Q1057*S1057, IF(Q1057&lt;Veriler!$G$2, Veriler!$G$2*S1057, Q1057*S1057)), 0))</f>
        <v>0</v>
      </c>
      <c r="U1057" s="133" t="str">
        <f t="shared" si="333"/>
        <v xml:space="preserve"> </v>
      </c>
      <c r="V1057" s="134" t="str">
        <f>IFERROR(IF(O1057="%10 sınırı aşılmıştır.",L1057-T1057,IFERROR(IF(F1057="",IF(S1057=1,0,IF(L1057-S1057=0,"",L1057-S1057)),IF(Veriler!M1057="",L1057,IF(L1057*Veriler!M1057=0,"",L1057*Veriler!M1057))),L1057)),0)</f>
        <v/>
      </c>
      <c r="W1057" s="146"/>
      <c r="X1057" s="146"/>
      <c r="Y1057" s="146"/>
    </row>
    <row r="1058" spans="1:25" s="99" customFormat="1" ht="54.75" customHeight="1" x14ac:dyDescent="0.25">
      <c r="A1058" s="96">
        <f t="shared" si="334"/>
        <v>783</v>
      </c>
      <c r="B1058" s="175"/>
      <c r="C1058" s="176"/>
      <c r="D1058" s="113"/>
      <c r="E1058" s="115"/>
      <c r="F1058" s="174"/>
      <c r="G1058" s="114" t="str">
        <f t="shared" si="329"/>
        <v/>
      </c>
      <c r="H1058" s="115"/>
      <c r="I1058" s="115"/>
      <c r="J1058" s="115"/>
      <c r="K1058" s="115"/>
      <c r="L1058" s="133" t="str">
        <f t="shared" si="330"/>
        <v/>
      </c>
      <c r="M1058" s="116" t="str">
        <f>IF(L1058="", "", L1058/Veriler!$X$1)</f>
        <v/>
      </c>
      <c r="N1058" s="116" t="str">
        <f>IF(F1058&lt;&gt;"", "İthal Girdi", IF(Veriler!T1058="", "", IF(Veriler!S1058="H", "%0,5 üzerindedir", IF(Veriler!T1058&gt;0.1, "%10 sınırı aşılmıştır.", "Uygun"))))</f>
        <v>%0,5 üzerindedir</v>
      </c>
      <c r="O1058" s="116" t="str">
        <f t="shared" si="331"/>
        <v xml:space="preserve"> </v>
      </c>
      <c r="P1058" s="117"/>
      <c r="Q1058" s="118"/>
      <c r="R1058" s="119" t="str">
        <f t="shared" si="332"/>
        <v/>
      </c>
      <c r="S1058" s="133">
        <f>IFERROR(IF(M1058&lt;=0.005,IF(F1058="",L1058,0),IF(F1058&lt;&gt;"",0,IF(P1058="",0,IF(P1058="H",0,IF(Q1058&lt;Veriler!$G$2,L1058*Veriler!$G$2,L1058*Q1058)))))," ")</f>
        <v>0</v>
      </c>
      <c r="T1058" s="133">
        <f>IF(Veriler!T1058&lt;=0.1, S1058, IF(AND(Veriler!T1058&gt;0.1, F1058="", P1058="E"), IF(Q1058&gt;Veriler!$G$2, Q1058*S1058, IF(Q1058&lt;Veriler!$G$2, Veriler!$G$2*S1058, Q1058*S1058)), 0))</f>
        <v>0</v>
      </c>
      <c r="U1058" s="133" t="str">
        <f t="shared" si="333"/>
        <v xml:space="preserve"> </v>
      </c>
      <c r="V1058" s="134" t="str">
        <f>IFERROR(IF(O1058="%10 sınırı aşılmıştır.",L1058-T1058,IFERROR(IF(F1058="",IF(S1058=1,0,IF(L1058-S1058=0,"",L1058-S1058)),IF(Veriler!M1058="",L1058,IF(L1058*Veriler!M1058=0,"",L1058*Veriler!M1058))),L1058)),0)</f>
        <v/>
      </c>
      <c r="W1058" s="146"/>
      <c r="X1058" s="146"/>
      <c r="Y1058" s="146"/>
    </row>
    <row r="1059" spans="1:25" s="99" customFormat="1" ht="54.75" customHeight="1" x14ac:dyDescent="0.25">
      <c r="A1059" s="96">
        <f t="shared" si="334"/>
        <v>784</v>
      </c>
      <c r="B1059" s="175"/>
      <c r="C1059" s="176"/>
      <c r="D1059" s="113"/>
      <c r="E1059" s="115"/>
      <c r="F1059" s="174"/>
      <c r="G1059" s="114" t="str">
        <f t="shared" si="329"/>
        <v/>
      </c>
      <c r="H1059" s="115"/>
      <c r="I1059" s="115"/>
      <c r="J1059" s="115"/>
      <c r="K1059" s="115"/>
      <c r="L1059" s="133" t="str">
        <f t="shared" si="330"/>
        <v/>
      </c>
      <c r="M1059" s="116" t="str">
        <f>IF(L1059="", "", L1059/Veriler!$X$1)</f>
        <v/>
      </c>
      <c r="N1059" s="116" t="str">
        <f>IF(F1059&lt;&gt;"", "İthal Girdi", IF(Veriler!T1059="", "", IF(Veriler!S1059="H", "%0,5 üzerindedir", IF(Veriler!T1059&gt;0.1, "%10 sınırı aşılmıştır.", "Uygun"))))</f>
        <v>%0,5 üzerindedir</v>
      </c>
      <c r="O1059" s="116" t="str">
        <f t="shared" si="331"/>
        <v xml:space="preserve"> </v>
      </c>
      <c r="P1059" s="117"/>
      <c r="Q1059" s="118"/>
      <c r="R1059" s="119" t="str">
        <f t="shared" si="332"/>
        <v/>
      </c>
      <c r="S1059" s="133">
        <f>IFERROR(IF(M1059&lt;=0.005,IF(F1059="",L1059,0),IF(F1059&lt;&gt;"",0,IF(P1059="",0,IF(P1059="H",0,IF(Q1059&lt;Veriler!$G$2,L1059*Veriler!$G$2,L1059*Q1059)))))," ")</f>
        <v>0</v>
      </c>
      <c r="T1059" s="133">
        <f>IF(Veriler!T1059&lt;=0.1, S1059, IF(AND(Veriler!T1059&gt;0.1, F1059="", P1059="E"), IF(Q1059&gt;Veriler!$G$2, Q1059*S1059, IF(Q1059&lt;Veriler!$G$2, Veriler!$G$2*S1059, Q1059*S1059)), 0))</f>
        <v>0</v>
      </c>
      <c r="U1059" s="133" t="str">
        <f t="shared" si="333"/>
        <v xml:space="preserve"> </v>
      </c>
      <c r="V1059" s="134" t="str">
        <f>IFERROR(IF(O1059="%10 sınırı aşılmıştır.",L1059-T1059,IFERROR(IF(F1059="",IF(S1059=1,0,IF(L1059-S1059=0,"",L1059-S1059)),IF(Veriler!M1059="",L1059,IF(L1059*Veriler!M1059=0,"",L1059*Veriler!M1059))),L1059)),0)</f>
        <v/>
      </c>
      <c r="W1059" s="146"/>
      <c r="X1059" s="146"/>
      <c r="Y1059" s="146"/>
    </row>
    <row r="1060" spans="1:25" s="99" customFormat="1" ht="24" customHeight="1" x14ac:dyDescent="0.25">
      <c r="A1060" s="103"/>
      <c r="B1060" s="104"/>
      <c r="C1060" s="104"/>
      <c r="D1060" s="104"/>
      <c r="E1060" s="103"/>
      <c r="F1060" s="135"/>
      <c r="G1060" s="157"/>
      <c r="H1060" s="103"/>
      <c r="I1060" s="103"/>
      <c r="J1060" s="103"/>
      <c r="K1060" s="103"/>
      <c r="L1060" s="136">
        <f>SUM(L1031:L1044,L1046:L1059)</f>
        <v>0</v>
      </c>
      <c r="M1060" s="158"/>
      <c r="N1060" s="158"/>
      <c r="O1060" s="158"/>
      <c r="P1060" s="105"/>
      <c r="Q1060" s="106"/>
      <c r="R1060" s="159"/>
      <c r="S1060" s="160"/>
      <c r="T1060" s="160"/>
      <c r="U1060" s="160"/>
      <c r="V1060" s="160"/>
      <c r="W1060" s="146"/>
      <c r="X1060" s="146"/>
      <c r="Y1060" s="146"/>
    </row>
    <row r="1061" spans="1:25" s="99" customFormat="1" ht="31.5" customHeight="1" x14ac:dyDescent="0.25">
      <c r="A1061" s="103"/>
      <c r="B1061" s="104"/>
      <c r="C1061" s="104"/>
      <c r="D1061" s="104"/>
      <c r="E1061" s="103"/>
      <c r="F1061" s="135"/>
      <c r="G1061" s="157"/>
      <c r="H1061" s="103"/>
      <c r="I1061" s="103"/>
      <c r="J1061" s="103"/>
      <c r="K1061" s="103"/>
      <c r="L1061" s="161"/>
      <c r="M1061" s="158"/>
      <c r="N1061" s="158"/>
      <c r="O1061" s="158"/>
      <c r="P1061" s="105"/>
      <c r="Q1061" s="106"/>
      <c r="R1061" s="159"/>
      <c r="S1061" s="162" t="s">
        <v>57</v>
      </c>
      <c r="T1061" s="162" t="s">
        <v>57</v>
      </c>
      <c r="U1061" s="162" t="s">
        <v>57</v>
      </c>
      <c r="V1061" s="163" t="s">
        <v>58</v>
      </c>
      <c r="W1061" s="146"/>
      <c r="X1061" s="146"/>
      <c r="Y1061" s="146"/>
    </row>
    <row r="1062" spans="1:25" s="99" customFormat="1" ht="58.5" customHeight="1" x14ac:dyDescent="0.25">
      <c r="A1062" s="185" t="s">
        <v>59</v>
      </c>
      <c r="B1062" s="180"/>
      <c r="C1062" s="180"/>
      <c r="D1062" s="180"/>
      <c r="E1062" s="180"/>
      <c r="F1062" s="180"/>
      <c r="G1062" s="180"/>
      <c r="H1062" s="180"/>
      <c r="I1062" s="180"/>
      <c r="J1062" s="180"/>
      <c r="K1062" s="180"/>
      <c r="L1062" s="180"/>
      <c r="M1062" s="180"/>
      <c r="N1062" s="180"/>
      <c r="O1062" s="180"/>
      <c r="P1062" s="180"/>
      <c r="Q1062" s="180"/>
      <c r="R1062" s="176"/>
      <c r="S1062" s="137">
        <f>SUM(S1024,S1031:S1044,S1046:S1059)</f>
        <v>0</v>
      </c>
      <c r="T1062" s="137" t="str">
        <f>IF(SUM(T1031:T1044,T1046:T1059)=0," ",SUM(T1031:T1044,T1046:T1059))</f>
        <v xml:space="preserve"> </v>
      </c>
      <c r="U1062" s="137" t="str">
        <f>IF(SUM(U1031:U1044,U1046:U1059)=0," ",SUM(U1031:U1044,U1046:U1059))</f>
        <v xml:space="preserve"> </v>
      </c>
      <c r="V1062" s="137" t="str">
        <f>IF(SUM(V1031:V1044,V1046:V1059)=0," ",SUM(V1031:V1044,V1046:V1059))</f>
        <v xml:space="preserve"> </v>
      </c>
      <c r="W1062" s="146"/>
      <c r="X1062" s="164">
        <f>SUM(U1031:U1044,U1046:U1059)</f>
        <v>0</v>
      </c>
      <c r="Y1062" s="164">
        <f>SUM(V1031:V1044,V1046:V1059)</f>
        <v>0</v>
      </c>
    </row>
    <row r="1063" spans="1:25" x14ac:dyDescent="0.3">
      <c r="A1063" s="34"/>
      <c r="G1063" s="146"/>
      <c r="L1063" s="146"/>
      <c r="M1063" s="146"/>
      <c r="N1063" s="146"/>
      <c r="O1063" s="146"/>
      <c r="R1063" s="146"/>
      <c r="S1063" s="146"/>
      <c r="T1063" s="146"/>
      <c r="U1063" s="146"/>
      <c r="V1063" s="146"/>
      <c r="W1063" s="146"/>
      <c r="X1063" s="146"/>
      <c r="Y1063" s="146"/>
    </row>
    <row r="1064" spans="1:25" x14ac:dyDescent="0.3">
      <c r="A1064" s="186" t="s">
        <v>60</v>
      </c>
      <c r="B1064" s="187"/>
      <c r="C1064" s="187"/>
      <c r="D1064" s="187"/>
      <c r="E1064" s="187"/>
      <c r="F1064" s="187"/>
      <c r="G1064" s="187"/>
      <c r="H1064" s="187"/>
      <c r="I1064" s="187"/>
      <c r="J1064" s="187"/>
      <c r="K1064" s="187"/>
      <c r="L1064" s="187"/>
      <c r="M1064" s="187"/>
      <c r="N1064" s="187"/>
      <c r="O1064" s="187"/>
      <c r="P1064" s="187"/>
      <c r="Q1064" s="187"/>
      <c r="R1064" s="187"/>
      <c r="S1064" s="187"/>
      <c r="T1064" s="187"/>
      <c r="U1064" s="187"/>
      <c r="V1064" s="187"/>
      <c r="W1064" s="146"/>
      <c r="X1064" s="146"/>
      <c r="Y1064" s="146"/>
    </row>
    <row r="1065" spans="1:25" s="99" customFormat="1" ht="41.25" customHeight="1" x14ac:dyDescent="0.25">
      <c r="A1065" s="189" t="s">
        <v>38</v>
      </c>
      <c r="B1065" s="180"/>
      <c r="C1065" s="180"/>
      <c r="D1065" s="180"/>
      <c r="E1065" s="180"/>
      <c r="F1065" s="180"/>
      <c r="G1065" s="180"/>
      <c r="H1065" s="180"/>
      <c r="I1065" s="180"/>
      <c r="J1065" s="180"/>
      <c r="K1065" s="180"/>
      <c r="L1065" s="180"/>
      <c r="M1065" s="180"/>
      <c r="N1065" s="180"/>
      <c r="O1065" s="180"/>
      <c r="P1065" s="180"/>
      <c r="Q1065" s="180"/>
      <c r="R1065" s="180"/>
      <c r="S1065" s="180"/>
      <c r="T1065" s="180"/>
      <c r="U1065" s="180"/>
      <c r="V1065" s="176"/>
      <c r="W1065" s="146"/>
      <c r="X1065" s="146"/>
      <c r="Y1065" s="146"/>
    </row>
    <row r="1066" spans="1:25" s="100" customFormat="1" ht="35.25" customHeight="1" x14ac:dyDescent="0.25">
      <c r="A1066" s="179" t="s">
        <v>39</v>
      </c>
      <c r="B1066" s="180"/>
      <c r="C1066" s="180"/>
      <c r="D1066" s="180"/>
      <c r="E1066" s="180"/>
      <c r="F1066" s="180"/>
      <c r="G1066" s="180"/>
      <c r="H1066" s="180"/>
      <c r="I1066" s="180"/>
      <c r="J1066" s="180"/>
      <c r="K1066" s="180"/>
      <c r="L1066" s="180"/>
      <c r="M1066" s="180"/>
      <c r="N1066" s="180"/>
      <c r="O1066" s="180"/>
      <c r="P1066" s="180"/>
      <c r="Q1066" s="180"/>
      <c r="R1066" s="176"/>
      <c r="S1066" s="147"/>
      <c r="T1066" s="148"/>
      <c r="U1066" s="149" t="s">
        <v>40</v>
      </c>
      <c r="V1066" s="150">
        <f>V1028+1</f>
        <v>29</v>
      </c>
      <c r="W1066" s="146"/>
      <c r="X1066" s="146"/>
      <c r="Y1066" s="146"/>
    </row>
    <row r="1067" spans="1:25" s="99" customFormat="1" ht="81" customHeight="1" x14ac:dyDescent="0.25">
      <c r="A1067" s="110" t="s">
        <v>3</v>
      </c>
      <c r="B1067" s="188" t="s">
        <v>41</v>
      </c>
      <c r="C1067" s="176"/>
      <c r="D1067" s="111" t="s">
        <v>42</v>
      </c>
      <c r="E1067" s="110" t="s">
        <v>324</v>
      </c>
      <c r="F1067" s="111" t="s">
        <v>325</v>
      </c>
      <c r="G1067" s="151" t="s">
        <v>43</v>
      </c>
      <c r="H1067" s="110" t="s">
        <v>44</v>
      </c>
      <c r="I1067" s="110" t="s">
        <v>8</v>
      </c>
      <c r="J1067" s="110" t="s">
        <v>45</v>
      </c>
      <c r="K1067" s="110" t="s">
        <v>46</v>
      </c>
      <c r="L1067" s="152" t="s">
        <v>47</v>
      </c>
      <c r="M1067" s="153" t="s">
        <v>48</v>
      </c>
      <c r="N1067" s="154" t="s">
        <v>49</v>
      </c>
      <c r="O1067" s="154" t="s">
        <v>49</v>
      </c>
      <c r="P1067" s="112" t="s">
        <v>50</v>
      </c>
      <c r="Q1067" s="110" t="s">
        <v>51</v>
      </c>
      <c r="R1067" s="155" t="s">
        <v>52</v>
      </c>
      <c r="S1067" s="156" t="s">
        <v>53</v>
      </c>
      <c r="T1067" s="156" t="s">
        <v>54</v>
      </c>
      <c r="U1067" s="152" t="s">
        <v>54</v>
      </c>
      <c r="V1067" s="152" t="s">
        <v>55</v>
      </c>
      <c r="W1067" s="146"/>
      <c r="X1067" s="146"/>
      <c r="Y1067" s="146"/>
    </row>
    <row r="1068" spans="1:25" s="99" customFormat="1" ht="45" customHeight="1" x14ac:dyDescent="0.25">
      <c r="A1068" s="101"/>
      <c r="B1068" s="177" t="s">
        <v>56</v>
      </c>
      <c r="C1068" s="178"/>
      <c r="D1068" s="102"/>
      <c r="E1068" s="170"/>
      <c r="F1068" s="102"/>
      <c r="G1068" s="95"/>
      <c r="H1068" s="102"/>
      <c r="I1068" s="102"/>
      <c r="J1068" s="102"/>
      <c r="K1068" s="102"/>
      <c r="L1068" s="95"/>
      <c r="M1068" s="95"/>
      <c r="N1068" s="95"/>
      <c r="O1068" s="95"/>
      <c r="P1068" s="102"/>
      <c r="Q1068" s="102"/>
      <c r="R1068" s="190"/>
      <c r="S1068" s="184"/>
      <c r="T1068" s="95"/>
      <c r="U1068" s="95"/>
      <c r="V1068" s="95"/>
      <c r="W1068" s="146"/>
      <c r="X1068" s="146"/>
      <c r="Y1068" s="146"/>
    </row>
    <row r="1069" spans="1:25" s="99" customFormat="1" ht="54.75" customHeight="1" x14ac:dyDescent="0.25">
      <c r="A1069" s="96">
        <f>A1059+1</f>
        <v>785</v>
      </c>
      <c r="B1069" s="181"/>
      <c r="C1069" s="182"/>
      <c r="D1069" s="113"/>
      <c r="E1069" s="115"/>
      <c r="F1069" s="174"/>
      <c r="G1069" s="114" t="str">
        <f t="shared" ref="G1069:G1082" si="335">IF(AND(F1069&lt;&gt;"",V1069&lt;&gt;"",L1069&lt;&gt;0),V1069/L1069,"")</f>
        <v/>
      </c>
      <c r="H1069" s="115"/>
      <c r="I1069" s="115"/>
      <c r="J1069" s="115"/>
      <c r="K1069" s="115"/>
      <c r="L1069" s="133" t="str">
        <f t="shared" ref="L1069:L1082" si="336">IF(AND(H1069&lt;&gt;0, J1069&lt;&gt;0, K1069&lt;&gt;0), H1069*J1069*K1069, "")</f>
        <v/>
      </c>
      <c r="M1069" s="116" t="str">
        <f>IF(L1069="", "", L1069/Veriler!$X$1)</f>
        <v/>
      </c>
      <c r="N1069" s="116" t="str">
        <f>IF(F1069&lt;&gt;"", "İthal Girdi", IF(Veriler!T1069="", "", IF(Veriler!S1069="H", "%0,5 üzerindedir", IF(Veriler!T1069&gt;0.1, "%10 sınırı aşılmıştır.", "Uygun"))))</f>
        <v>%0,5 üzerindedir</v>
      </c>
      <c r="O1069" s="116" t="str">
        <f t="shared" ref="O1069:O1082" si="337">IF(M1069=""," ",N1069)</f>
        <v xml:space="preserve"> </v>
      </c>
      <c r="P1069" s="117"/>
      <c r="Q1069" s="118"/>
      <c r="R1069" s="119" t="str">
        <f t="shared" ref="R1069:R1082" si="338">IFERROR(IF(AND(T1069&lt;&gt;"",L1069&lt;&gt;"",L1069&lt;&gt;0,T1069&lt;&gt;0),T1069/L1069,"")," ")</f>
        <v/>
      </c>
      <c r="S1069" s="133">
        <f>IFERROR(IF(M1069&lt;=0.005,IF(F1069="",L1069,0),IF(F1069&lt;&gt;"",0,IF(P1069="",0,IF(P1069="H",0,IF(Q1069&lt;Veriler!$G$2,L1069*Veriler!$G$2,L1069*Q1069)))))," ")</f>
        <v>0</v>
      </c>
      <c r="T1069" s="133">
        <f>IF(Veriler!T1069&lt;=0.1, S1069, IF(AND(Veriler!T1069&gt;0.1, F1069="", P1069="E"), IF(Q1069&gt;Veriler!$G$2, Q1069*S1069, IF(Q1069&lt;Veriler!$G$2, Veriler!$G$2*S1069, Q1069*S1069)), 0))</f>
        <v>0</v>
      </c>
      <c r="U1069" s="133" t="str">
        <f t="shared" ref="U1069:U1082" si="339">IF(T1069=0," ",T1069)</f>
        <v xml:space="preserve"> </v>
      </c>
      <c r="V1069" s="134" t="str">
        <f>IFERROR(IF(O1069="%10 sınırı aşılmıştır.",L1069-T1069,IFERROR(IF(F1069="",IF(S1069=1,0,IF(L1069-S1069=0,"",L1069-S1069)),IF(Veriler!M1069="",L1069,IF(L1069*Veriler!M1069=0,"",L1069*Veriler!M1069))),L1069)),0)</f>
        <v/>
      </c>
      <c r="W1069" s="146"/>
      <c r="X1069" s="146"/>
      <c r="Y1069" s="146"/>
    </row>
    <row r="1070" spans="1:25" s="99" customFormat="1" ht="54.75" customHeight="1" x14ac:dyDescent="0.25">
      <c r="A1070" s="96">
        <f t="shared" ref="A1070:A1082" si="340">A1069+1</f>
        <v>786</v>
      </c>
      <c r="B1070" s="175"/>
      <c r="C1070" s="176"/>
      <c r="D1070" s="113"/>
      <c r="E1070" s="115"/>
      <c r="F1070" s="174"/>
      <c r="G1070" s="114" t="str">
        <f t="shared" si="335"/>
        <v/>
      </c>
      <c r="H1070" s="115"/>
      <c r="I1070" s="115"/>
      <c r="J1070" s="115"/>
      <c r="K1070" s="115"/>
      <c r="L1070" s="133" t="str">
        <f t="shared" si="336"/>
        <v/>
      </c>
      <c r="M1070" s="116" t="str">
        <f>IF(L1070="", "", L1070/Veriler!$X$1)</f>
        <v/>
      </c>
      <c r="N1070" s="116" t="str">
        <f>IF(F1070&lt;&gt;"", "İthal Girdi", IF(Veriler!T1070="", "", IF(Veriler!S1070="H", "%0,5 üzerindedir", IF(Veriler!T1070&gt;0.1, "%10 sınırı aşılmıştır.", "Uygun"))))</f>
        <v>%0,5 üzerindedir</v>
      </c>
      <c r="O1070" s="116" t="str">
        <f t="shared" si="337"/>
        <v xml:space="preserve"> </v>
      </c>
      <c r="P1070" s="117"/>
      <c r="Q1070" s="118"/>
      <c r="R1070" s="119" t="str">
        <f t="shared" si="338"/>
        <v/>
      </c>
      <c r="S1070" s="133">
        <f>IFERROR(IF(M1070&lt;=0.005,IF(F1070="",L1070,0),IF(F1070&lt;&gt;"",0,IF(P1070="",0,IF(P1070="H",0,IF(Q1070&lt;Veriler!$G$2,L1070*Veriler!$G$2,L1070*Q1070)))))," ")</f>
        <v>0</v>
      </c>
      <c r="T1070" s="133">
        <f>IF(Veriler!T1070&lt;=0.1, S1070, IF(AND(Veriler!T1070&gt;0.1, F1070="", P1070="E"), IF(Q1070&gt;Veriler!$G$2, Q1070*S1070, IF(Q1070&lt;Veriler!$G$2, Veriler!$G$2*S1070, Q1070*S1070)), 0))</f>
        <v>0</v>
      </c>
      <c r="U1070" s="133" t="str">
        <f t="shared" si="339"/>
        <v xml:space="preserve"> </v>
      </c>
      <c r="V1070" s="134" t="str">
        <f>IFERROR(IF(O1070="%10 sınırı aşılmıştır.",L1070-T1070,IFERROR(IF(F1070="",IF(S1070=1,0,IF(L1070-S1070=0,"",L1070-S1070)),IF(Veriler!M1070="",L1070,IF(L1070*Veriler!M1070=0,"",L1070*Veriler!M1070))),L1070)),0)</f>
        <v/>
      </c>
      <c r="W1070" s="146"/>
      <c r="X1070" s="146"/>
      <c r="Y1070" s="146"/>
    </row>
    <row r="1071" spans="1:25" s="99" customFormat="1" ht="54.75" customHeight="1" x14ac:dyDescent="0.25">
      <c r="A1071" s="96">
        <f t="shared" si="340"/>
        <v>787</v>
      </c>
      <c r="B1071" s="175"/>
      <c r="C1071" s="176"/>
      <c r="D1071" s="113"/>
      <c r="E1071" s="115"/>
      <c r="F1071" s="174"/>
      <c r="G1071" s="114" t="str">
        <f t="shared" si="335"/>
        <v/>
      </c>
      <c r="H1071" s="115"/>
      <c r="I1071" s="115"/>
      <c r="J1071" s="115"/>
      <c r="K1071" s="115"/>
      <c r="L1071" s="133" t="str">
        <f t="shared" si="336"/>
        <v/>
      </c>
      <c r="M1071" s="116" t="str">
        <f>IF(L1071="", "", L1071/Veriler!$X$1)</f>
        <v/>
      </c>
      <c r="N1071" s="116" t="str">
        <f>IF(F1071&lt;&gt;"", "İthal Girdi", IF(Veriler!T1071="", "", IF(Veriler!S1071="H", "%0,5 üzerindedir", IF(Veriler!T1071&gt;0.1, "%10 sınırı aşılmıştır.", "Uygun"))))</f>
        <v>%0,5 üzerindedir</v>
      </c>
      <c r="O1071" s="116" t="str">
        <f t="shared" si="337"/>
        <v xml:space="preserve"> </v>
      </c>
      <c r="P1071" s="117"/>
      <c r="Q1071" s="118"/>
      <c r="R1071" s="119" t="str">
        <f t="shared" si="338"/>
        <v/>
      </c>
      <c r="S1071" s="133">
        <f>IFERROR(IF(M1071&lt;=0.005,IF(F1071="",L1071,0),IF(F1071&lt;&gt;"",0,IF(P1071="",0,IF(P1071="H",0,IF(Q1071&lt;Veriler!$G$2,L1071*Veriler!$G$2,L1071*Q1071)))))," ")</f>
        <v>0</v>
      </c>
      <c r="T1071" s="133">
        <f>IF(Veriler!T1071&lt;=0.1, S1071, IF(AND(Veriler!T1071&gt;0.1, F1071="", P1071="E"), IF(Q1071&gt;Veriler!$G$2, Q1071*S1071, IF(Q1071&lt;Veriler!$G$2, Veriler!$G$2*S1071, Q1071*S1071)), 0))</f>
        <v>0</v>
      </c>
      <c r="U1071" s="133" t="str">
        <f t="shared" si="339"/>
        <v xml:space="preserve"> </v>
      </c>
      <c r="V1071" s="134" t="str">
        <f>IFERROR(IF(O1071="%10 sınırı aşılmıştır.",L1071-T1071,IFERROR(IF(F1071="",IF(S1071=1,0,IF(L1071-S1071=0,"",L1071-S1071)),IF(Veriler!M1071="",L1071,IF(L1071*Veriler!M1071=0,"",L1071*Veriler!M1071))),L1071)),0)</f>
        <v/>
      </c>
      <c r="W1071" s="146"/>
      <c r="X1071" s="146"/>
      <c r="Y1071" s="146"/>
    </row>
    <row r="1072" spans="1:25" s="99" customFormat="1" ht="54.75" customHeight="1" x14ac:dyDescent="0.25">
      <c r="A1072" s="96">
        <f t="shared" si="340"/>
        <v>788</v>
      </c>
      <c r="B1072" s="175"/>
      <c r="C1072" s="176"/>
      <c r="D1072" s="113"/>
      <c r="E1072" s="115"/>
      <c r="F1072" s="174"/>
      <c r="G1072" s="114" t="str">
        <f t="shared" si="335"/>
        <v/>
      </c>
      <c r="H1072" s="115"/>
      <c r="I1072" s="115"/>
      <c r="J1072" s="115"/>
      <c r="K1072" s="115"/>
      <c r="L1072" s="133" t="str">
        <f t="shared" si="336"/>
        <v/>
      </c>
      <c r="M1072" s="116" t="str">
        <f>IF(L1072="", "", L1072/Veriler!$X$1)</f>
        <v/>
      </c>
      <c r="N1072" s="116" t="str">
        <f>IF(F1072&lt;&gt;"", "İthal Girdi", IF(Veriler!T1072="", "", IF(Veriler!S1072="H", "%0,5 üzerindedir", IF(Veriler!T1072&gt;0.1, "%10 sınırı aşılmıştır.", "Uygun"))))</f>
        <v>%0,5 üzerindedir</v>
      </c>
      <c r="O1072" s="116" t="str">
        <f t="shared" si="337"/>
        <v xml:space="preserve"> </v>
      </c>
      <c r="P1072" s="117"/>
      <c r="Q1072" s="118"/>
      <c r="R1072" s="119" t="str">
        <f t="shared" si="338"/>
        <v/>
      </c>
      <c r="S1072" s="133">
        <f>IFERROR(IF(M1072&lt;=0.005,IF(F1072="",L1072,0),IF(F1072&lt;&gt;"",0,IF(P1072="",0,IF(P1072="H",0,IF(Q1072&lt;Veriler!$G$2,L1072*Veriler!$G$2,L1072*Q1072)))))," ")</f>
        <v>0</v>
      </c>
      <c r="T1072" s="133">
        <f>IF(Veriler!T1072&lt;=0.1, S1072, IF(AND(Veriler!T1072&gt;0.1, F1072="", P1072="E"), IF(Q1072&gt;Veriler!$G$2, Q1072*S1072, IF(Q1072&lt;Veriler!$G$2, Veriler!$G$2*S1072, Q1072*S1072)), 0))</f>
        <v>0</v>
      </c>
      <c r="U1072" s="133" t="str">
        <f t="shared" si="339"/>
        <v xml:space="preserve"> </v>
      </c>
      <c r="V1072" s="134" t="str">
        <f>IFERROR(IF(O1072="%10 sınırı aşılmıştır.",L1072-T1072,IFERROR(IF(F1072="",IF(S1072=1,0,IF(L1072-S1072=0,"",L1072-S1072)),IF(Veriler!M1072="",L1072,IF(L1072*Veriler!M1072=0,"",L1072*Veriler!M1072))),L1072)),0)</f>
        <v/>
      </c>
      <c r="W1072" s="146"/>
      <c r="X1072" s="146"/>
      <c r="Y1072" s="146"/>
    </row>
    <row r="1073" spans="1:25" s="99" customFormat="1" ht="54.75" customHeight="1" x14ac:dyDescent="0.25">
      <c r="A1073" s="96">
        <f t="shared" si="340"/>
        <v>789</v>
      </c>
      <c r="B1073" s="175"/>
      <c r="C1073" s="176"/>
      <c r="D1073" s="113"/>
      <c r="E1073" s="115"/>
      <c r="F1073" s="174"/>
      <c r="G1073" s="114" t="str">
        <f t="shared" si="335"/>
        <v/>
      </c>
      <c r="H1073" s="115"/>
      <c r="I1073" s="115"/>
      <c r="J1073" s="115"/>
      <c r="K1073" s="115"/>
      <c r="L1073" s="133" t="str">
        <f t="shared" si="336"/>
        <v/>
      </c>
      <c r="M1073" s="116" t="str">
        <f>IF(L1073="", "", L1073/Veriler!$X$1)</f>
        <v/>
      </c>
      <c r="N1073" s="116" t="str">
        <f>IF(F1073&lt;&gt;"", "İthal Girdi", IF(Veriler!T1073="", "", IF(Veriler!S1073="H", "%0,5 üzerindedir", IF(Veriler!T1073&gt;0.1, "%10 sınırı aşılmıştır.", "Uygun"))))</f>
        <v>%0,5 üzerindedir</v>
      </c>
      <c r="O1073" s="116" t="str">
        <f t="shared" si="337"/>
        <v xml:space="preserve"> </v>
      </c>
      <c r="P1073" s="117"/>
      <c r="Q1073" s="118"/>
      <c r="R1073" s="119" t="str">
        <f t="shared" si="338"/>
        <v/>
      </c>
      <c r="S1073" s="133">
        <f>IFERROR(IF(M1073&lt;=0.005,IF(F1073="",L1073,0),IF(F1073&lt;&gt;"",0,IF(P1073="",0,IF(P1073="H",0,IF(Q1073&lt;Veriler!$G$2,L1073*Veriler!$G$2,L1073*Q1073)))))," ")</f>
        <v>0</v>
      </c>
      <c r="T1073" s="133">
        <f>IF(Veriler!T1073&lt;=0.1, S1073, IF(AND(Veriler!T1073&gt;0.1, F1073="", P1073="E"), IF(Q1073&gt;Veriler!$G$2, Q1073*S1073, IF(Q1073&lt;Veriler!$G$2, Veriler!$G$2*S1073, Q1073*S1073)), 0))</f>
        <v>0</v>
      </c>
      <c r="U1073" s="133" t="str">
        <f t="shared" si="339"/>
        <v xml:space="preserve"> </v>
      </c>
      <c r="V1073" s="134" t="str">
        <f>IFERROR(IF(O1073="%10 sınırı aşılmıştır.",L1073-T1073,IFERROR(IF(F1073="",IF(S1073=1,0,IF(L1073-S1073=0,"",L1073-S1073)),IF(Veriler!M1073="",L1073,IF(L1073*Veriler!M1073=0,"",L1073*Veriler!M1073))),L1073)),0)</f>
        <v/>
      </c>
      <c r="W1073" s="146"/>
      <c r="X1073" s="146"/>
      <c r="Y1073" s="146"/>
    </row>
    <row r="1074" spans="1:25" s="99" customFormat="1" ht="54.75" customHeight="1" x14ac:dyDescent="0.25">
      <c r="A1074" s="96">
        <f t="shared" si="340"/>
        <v>790</v>
      </c>
      <c r="B1074" s="175"/>
      <c r="C1074" s="176"/>
      <c r="D1074" s="113"/>
      <c r="E1074" s="115"/>
      <c r="F1074" s="174"/>
      <c r="G1074" s="114" t="str">
        <f t="shared" si="335"/>
        <v/>
      </c>
      <c r="H1074" s="115"/>
      <c r="I1074" s="115"/>
      <c r="J1074" s="115"/>
      <c r="K1074" s="115"/>
      <c r="L1074" s="133" t="str">
        <f t="shared" si="336"/>
        <v/>
      </c>
      <c r="M1074" s="116" t="str">
        <f>IF(L1074="", "", L1074/Veriler!$X$1)</f>
        <v/>
      </c>
      <c r="N1074" s="116" t="str">
        <f>IF(F1074&lt;&gt;"", "İthal Girdi", IF(Veriler!T1074="", "", IF(Veriler!S1074="H", "%0,5 üzerindedir", IF(Veriler!T1074&gt;0.1, "%10 sınırı aşılmıştır.", "Uygun"))))</f>
        <v>%0,5 üzerindedir</v>
      </c>
      <c r="O1074" s="116" t="str">
        <f t="shared" si="337"/>
        <v xml:space="preserve"> </v>
      </c>
      <c r="P1074" s="117"/>
      <c r="Q1074" s="118"/>
      <c r="R1074" s="119" t="str">
        <f t="shared" si="338"/>
        <v/>
      </c>
      <c r="S1074" s="133">
        <f>IFERROR(IF(M1074&lt;=0.005,IF(F1074="",L1074,0),IF(F1074&lt;&gt;"",0,IF(P1074="",0,IF(P1074="H",0,IF(Q1074&lt;Veriler!$G$2,L1074*Veriler!$G$2,L1074*Q1074)))))," ")</f>
        <v>0</v>
      </c>
      <c r="T1074" s="133">
        <f>IF(Veriler!T1074&lt;=0.1, S1074, IF(AND(Veriler!T1074&gt;0.1, F1074="", P1074="E"), IF(Q1074&gt;Veriler!$G$2, Q1074*S1074, IF(Q1074&lt;Veriler!$G$2, Veriler!$G$2*S1074, Q1074*S1074)), 0))</f>
        <v>0</v>
      </c>
      <c r="U1074" s="133" t="str">
        <f t="shared" si="339"/>
        <v xml:space="preserve"> </v>
      </c>
      <c r="V1074" s="134" t="str">
        <f>IFERROR(IF(O1074="%10 sınırı aşılmıştır.",L1074-T1074,IFERROR(IF(F1074="",IF(S1074=1,0,IF(L1074-S1074=0,"",L1074-S1074)),IF(Veriler!M1074="",L1074,IF(L1074*Veriler!M1074=0,"",L1074*Veriler!M1074))),L1074)),0)</f>
        <v/>
      </c>
      <c r="W1074" s="146"/>
      <c r="X1074" s="146"/>
      <c r="Y1074" s="146"/>
    </row>
    <row r="1075" spans="1:25" s="99" customFormat="1" ht="54.75" customHeight="1" x14ac:dyDescent="0.25">
      <c r="A1075" s="96">
        <f t="shared" si="340"/>
        <v>791</v>
      </c>
      <c r="B1075" s="175"/>
      <c r="C1075" s="176"/>
      <c r="D1075" s="113"/>
      <c r="E1075" s="115"/>
      <c r="F1075" s="174"/>
      <c r="G1075" s="114" t="str">
        <f t="shared" si="335"/>
        <v/>
      </c>
      <c r="H1075" s="115"/>
      <c r="I1075" s="115"/>
      <c r="J1075" s="115"/>
      <c r="K1075" s="115"/>
      <c r="L1075" s="133" t="str">
        <f t="shared" si="336"/>
        <v/>
      </c>
      <c r="M1075" s="116" t="str">
        <f>IF(L1075="", "", L1075/Veriler!$X$1)</f>
        <v/>
      </c>
      <c r="N1075" s="116" t="str">
        <f>IF(F1075&lt;&gt;"", "İthal Girdi", IF(Veriler!T1075="", "", IF(Veriler!S1075="H", "%0,5 üzerindedir", IF(Veriler!T1075&gt;0.1, "%10 sınırı aşılmıştır.", "Uygun"))))</f>
        <v>%0,5 üzerindedir</v>
      </c>
      <c r="O1075" s="116" t="str">
        <f t="shared" si="337"/>
        <v xml:space="preserve"> </v>
      </c>
      <c r="P1075" s="117"/>
      <c r="Q1075" s="118"/>
      <c r="R1075" s="119" t="str">
        <f t="shared" si="338"/>
        <v/>
      </c>
      <c r="S1075" s="133">
        <f>IFERROR(IF(M1075&lt;=0.005,IF(F1075="",L1075,0),IF(F1075&lt;&gt;"",0,IF(P1075="",0,IF(P1075="H",0,IF(Q1075&lt;Veriler!$G$2,L1075*Veriler!$G$2,L1075*Q1075)))))," ")</f>
        <v>0</v>
      </c>
      <c r="T1075" s="133">
        <f>IF(Veriler!T1075&lt;=0.1, S1075, IF(AND(Veriler!T1075&gt;0.1, F1075="", P1075="E"), IF(Q1075&gt;Veriler!$G$2, Q1075*S1075, IF(Q1075&lt;Veriler!$G$2, Veriler!$G$2*S1075, Q1075*S1075)), 0))</f>
        <v>0</v>
      </c>
      <c r="U1075" s="133" t="str">
        <f t="shared" si="339"/>
        <v xml:space="preserve"> </v>
      </c>
      <c r="V1075" s="134" t="str">
        <f>IFERROR(IF(O1075="%10 sınırı aşılmıştır.",L1075-T1075,IFERROR(IF(F1075="",IF(S1075=1,0,IF(L1075-S1075=0,"",L1075-S1075)),IF(Veriler!M1075="",L1075,IF(L1075*Veriler!M1075=0,"",L1075*Veriler!M1075))),L1075)),0)</f>
        <v/>
      </c>
      <c r="W1075" s="146"/>
      <c r="X1075" s="146"/>
      <c r="Y1075" s="146"/>
    </row>
    <row r="1076" spans="1:25" s="99" customFormat="1" ht="54.75" customHeight="1" x14ac:dyDescent="0.25">
      <c r="A1076" s="96">
        <f t="shared" si="340"/>
        <v>792</v>
      </c>
      <c r="B1076" s="175"/>
      <c r="C1076" s="176"/>
      <c r="D1076" s="113"/>
      <c r="E1076" s="115"/>
      <c r="F1076" s="174"/>
      <c r="G1076" s="114" t="str">
        <f t="shared" si="335"/>
        <v/>
      </c>
      <c r="H1076" s="115"/>
      <c r="I1076" s="115"/>
      <c r="J1076" s="115"/>
      <c r="K1076" s="115"/>
      <c r="L1076" s="133" t="str">
        <f t="shared" si="336"/>
        <v/>
      </c>
      <c r="M1076" s="116" t="str">
        <f>IF(L1076="", "", L1076/Veriler!$X$1)</f>
        <v/>
      </c>
      <c r="N1076" s="116" t="str">
        <f>IF(F1076&lt;&gt;"", "İthal Girdi", IF(Veriler!T1076="", "", IF(Veriler!S1076="H", "%0,5 üzerindedir", IF(Veriler!T1076&gt;0.1, "%10 sınırı aşılmıştır.", "Uygun"))))</f>
        <v>%0,5 üzerindedir</v>
      </c>
      <c r="O1076" s="116" t="str">
        <f t="shared" si="337"/>
        <v xml:space="preserve"> </v>
      </c>
      <c r="P1076" s="117"/>
      <c r="Q1076" s="118"/>
      <c r="R1076" s="119" t="str">
        <f t="shared" si="338"/>
        <v/>
      </c>
      <c r="S1076" s="133">
        <f>IFERROR(IF(M1076&lt;=0.005,IF(F1076="",L1076,0),IF(F1076&lt;&gt;"",0,IF(P1076="",0,IF(P1076="H",0,IF(Q1076&lt;Veriler!$G$2,L1076*Veriler!$G$2,L1076*Q1076)))))," ")</f>
        <v>0</v>
      </c>
      <c r="T1076" s="133">
        <f>IF(Veriler!T1076&lt;=0.1, S1076, IF(AND(Veriler!T1076&gt;0.1, F1076="", P1076="E"), IF(Q1076&gt;Veriler!$G$2, Q1076*S1076, IF(Q1076&lt;Veriler!$G$2, Veriler!$G$2*S1076, Q1076*S1076)), 0))</f>
        <v>0</v>
      </c>
      <c r="U1076" s="133" t="str">
        <f t="shared" si="339"/>
        <v xml:space="preserve"> </v>
      </c>
      <c r="V1076" s="134" t="str">
        <f>IFERROR(IF(O1076="%10 sınırı aşılmıştır.",L1076-T1076,IFERROR(IF(F1076="",IF(S1076=1,0,IF(L1076-S1076=0,"",L1076-S1076)),IF(Veriler!M1076="",L1076,IF(L1076*Veriler!M1076=0,"",L1076*Veriler!M1076))),L1076)),0)</f>
        <v/>
      </c>
      <c r="W1076" s="146"/>
      <c r="X1076" s="146"/>
      <c r="Y1076" s="146"/>
    </row>
    <row r="1077" spans="1:25" s="99" customFormat="1" ht="54.75" customHeight="1" x14ac:dyDescent="0.25">
      <c r="A1077" s="96">
        <f t="shared" si="340"/>
        <v>793</v>
      </c>
      <c r="B1077" s="175"/>
      <c r="C1077" s="176"/>
      <c r="D1077" s="113"/>
      <c r="E1077" s="115"/>
      <c r="F1077" s="174"/>
      <c r="G1077" s="114" t="str">
        <f t="shared" si="335"/>
        <v/>
      </c>
      <c r="H1077" s="115"/>
      <c r="I1077" s="115"/>
      <c r="J1077" s="115"/>
      <c r="K1077" s="115"/>
      <c r="L1077" s="133" t="str">
        <f t="shared" si="336"/>
        <v/>
      </c>
      <c r="M1077" s="116" t="str">
        <f>IF(L1077="", "", L1077/Veriler!$X$1)</f>
        <v/>
      </c>
      <c r="N1077" s="116" t="str">
        <f>IF(F1077&lt;&gt;"", "İthal Girdi", IF(Veriler!T1077="", "", IF(Veriler!S1077="H", "%0,5 üzerindedir", IF(Veriler!T1077&gt;0.1, "%10 sınırı aşılmıştır.", "Uygun"))))</f>
        <v>%0,5 üzerindedir</v>
      </c>
      <c r="O1077" s="116" t="str">
        <f t="shared" si="337"/>
        <v xml:space="preserve"> </v>
      </c>
      <c r="P1077" s="117"/>
      <c r="Q1077" s="118"/>
      <c r="R1077" s="119" t="str">
        <f t="shared" si="338"/>
        <v/>
      </c>
      <c r="S1077" s="133">
        <f>IFERROR(IF(M1077&lt;=0.005,IF(F1077="",L1077,0),IF(F1077&lt;&gt;"",0,IF(P1077="",0,IF(P1077="H",0,IF(Q1077&lt;Veriler!$G$2,L1077*Veriler!$G$2,L1077*Q1077)))))," ")</f>
        <v>0</v>
      </c>
      <c r="T1077" s="133">
        <f>IF(Veriler!T1077&lt;=0.1, S1077, IF(AND(Veriler!T1077&gt;0.1, F1077="", P1077="E"), IF(Q1077&gt;Veriler!$G$2, Q1077*S1077, IF(Q1077&lt;Veriler!$G$2, Veriler!$G$2*S1077, Q1077*S1077)), 0))</f>
        <v>0</v>
      </c>
      <c r="U1077" s="133" t="str">
        <f t="shared" si="339"/>
        <v xml:space="preserve"> </v>
      </c>
      <c r="V1077" s="134" t="str">
        <f>IFERROR(IF(O1077="%10 sınırı aşılmıştır.",L1077-T1077,IFERROR(IF(F1077="",IF(S1077=1,0,IF(L1077-S1077=0,"",L1077-S1077)),IF(Veriler!M1077="",L1077,IF(L1077*Veriler!M1077=0,"",L1077*Veriler!M1077))),L1077)),0)</f>
        <v/>
      </c>
      <c r="W1077" s="146"/>
      <c r="X1077" s="146"/>
      <c r="Y1077" s="146"/>
    </row>
    <row r="1078" spans="1:25" s="99" customFormat="1" ht="54.75" customHeight="1" x14ac:dyDescent="0.25">
      <c r="A1078" s="96">
        <f t="shared" si="340"/>
        <v>794</v>
      </c>
      <c r="B1078" s="175"/>
      <c r="C1078" s="176"/>
      <c r="D1078" s="113"/>
      <c r="E1078" s="115"/>
      <c r="F1078" s="174"/>
      <c r="G1078" s="114" t="str">
        <f t="shared" si="335"/>
        <v/>
      </c>
      <c r="H1078" s="115"/>
      <c r="I1078" s="115"/>
      <c r="J1078" s="115"/>
      <c r="K1078" s="115"/>
      <c r="L1078" s="133" t="str">
        <f t="shared" si="336"/>
        <v/>
      </c>
      <c r="M1078" s="116" t="str">
        <f>IF(L1078="", "", L1078/Veriler!$X$1)</f>
        <v/>
      </c>
      <c r="N1078" s="116" t="str">
        <f>IF(F1078&lt;&gt;"", "İthal Girdi", IF(Veriler!T1078="", "", IF(Veriler!S1078="H", "%0,5 üzerindedir", IF(Veriler!T1078&gt;0.1, "%10 sınırı aşılmıştır.", "Uygun"))))</f>
        <v>%0,5 üzerindedir</v>
      </c>
      <c r="O1078" s="116" t="str">
        <f t="shared" si="337"/>
        <v xml:space="preserve"> </v>
      </c>
      <c r="P1078" s="117"/>
      <c r="Q1078" s="118"/>
      <c r="R1078" s="119" t="str">
        <f t="shared" si="338"/>
        <v/>
      </c>
      <c r="S1078" s="133">
        <f>IFERROR(IF(M1078&lt;=0.005,IF(F1078="",L1078,0),IF(F1078&lt;&gt;"",0,IF(P1078="",0,IF(P1078="H",0,IF(Q1078&lt;Veriler!$G$2,L1078*Veriler!$G$2,L1078*Q1078)))))," ")</f>
        <v>0</v>
      </c>
      <c r="T1078" s="133">
        <f>IF(Veriler!T1078&lt;=0.1, S1078, IF(AND(Veriler!T1078&gt;0.1, F1078="", P1078="E"), IF(Q1078&gt;Veriler!$G$2, Q1078*S1078, IF(Q1078&lt;Veriler!$G$2, Veriler!$G$2*S1078, Q1078*S1078)), 0))</f>
        <v>0</v>
      </c>
      <c r="U1078" s="133" t="str">
        <f t="shared" si="339"/>
        <v xml:space="preserve"> </v>
      </c>
      <c r="V1078" s="134" t="str">
        <f>IFERROR(IF(O1078="%10 sınırı aşılmıştır.",L1078-T1078,IFERROR(IF(F1078="",IF(S1078=1,0,IF(L1078-S1078=0,"",L1078-S1078)),IF(Veriler!M1078="",L1078,IF(L1078*Veriler!M1078=0,"",L1078*Veriler!M1078))),L1078)),0)</f>
        <v/>
      </c>
      <c r="W1078" s="146"/>
      <c r="X1078" s="146"/>
      <c r="Y1078" s="146"/>
    </row>
    <row r="1079" spans="1:25" s="99" customFormat="1" ht="54.75" customHeight="1" x14ac:dyDescent="0.25">
      <c r="A1079" s="96">
        <f t="shared" si="340"/>
        <v>795</v>
      </c>
      <c r="B1079" s="175"/>
      <c r="C1079" s="176"/>
      <c r="D1079" s="113"/>
      <c r="E1079" s="115"/>
      <c r="F1079" s="174"/>
      <c r="G1079" s="114" t="str">
        <f t="shared" si="335"/>
        <v/>
      </c>
      <c r="H1079" s="115"/>
      <c r="I1079" s="115"/>
      <c r="J1079" s="115"/>
      <c r="K1079" s="115"/>
      <c r="L1079" s="133" t="str">
        <f t="shared" si="336"/>
        <v/>
      </c>
      <c r="M1079" s="116" t="str">
        <f>IF(L1079="", "", L1079/Veriler!$X$1)</f>
        <v/>
      </c>
      <c r="N1079" s="116" t="str">
        <f>IF(F1079&lt;&gt;"", "İthal Girdi", IF(Veriler!T1079="", "", IF(Veriler!S1079="H", "%0,5 üzerindedir", IF(Veriler!T1079&gt;0.1, "%10 sınırı aşılmıştır.", "Uygun"))))</f>
        <v>%0,5 üzerindedir</v>
      </c>
      <c r="O1079" s="116" t="str">
        <f t="shared" si="337"/>
        <v xml:space="preserve"> </v>
      </c>
      <c r="P1079" s="117"/>
      <c r="Q1079" s="118"/>
      <c r="R1079" s="119" t="str">
        <f t="shared" si="338"/>
        <v/>
      </c>
      <c r="S1079" s="133">
        <f>IFERROR(IF(M1079&lt;=0.005,IF(F1079="",L1079,0),IF(F1079&lt;&gt;"",0,IF(P1079="",0,IF(P1079="H",0,IF(Q1079&lt;Veriler!$G$2,L1079*Veriler!$G$2,L1079*Q1079)))))," ")</f>
        <v>0</v>
      </c>
      <c r="T1079" s="133">
        <f>IF(Veriler!T1079&lt;=0.1, S1079, IF(AND(Veriler!T1079&gt;0.1, F1079="", P1079="E"), IF(Q1079&gt;Veriler!$G$2, Q1079*S1079, IF(Q1079&lt;Veriler!$G$2, Veriler!$G$2*S1079, Q1079*S1079)), 0))</f>
        <v>0</v>
      </c>
      <c r="U1079" s="133" t="str">
        <f t="shared" si="339"/>
        <v xml:space="preserve"> </v>
      </c>
      <c r="V1079" s="134" t="str">
        <f>IFERROR(IF(O1079="%10 sınırı aşılmıştır.",L1079-T1079,IFERROR(IF(F1079="",IF(S1079=1,0,IF(L1079-S1079=0,"",L1079-S1079)),IF(Veriler!M1079="",L1079,IF(L1079*Veriler!M1079=0,"",L1079*Veriler!M1079))),L1079)),0)</f>
        <v/>
      </c>
      <c r="W1079" s="146"/>
      <c r="X1079" s="146"/>
      <c r="Y1079" s="146"/>
    </row>
    <row r="1080" spans="1:25" s="99" customFormat="1" ht="54.75" customHeight="1" x14ac:dyDescent="0.25">
      <c r="A1080" s="96">
        <f t="shared" si="340"/>
        <v>796</v>
      </c>
      <c r="B1080" s="175"/>
      <c r="C1080" s="176"/>
      <c r="D1080" s="113"/>
      <c r="E1080" s="115"/>
      <c r="F1080" s="174"/>
      <c r="G1080" s="114" t="str">
        <f t="shared" si="335"/>
        <v/>
      </c>
      <c r="H1080" s="115"/>
      <c r="I1080" s="115"/>
      <c r="J1080" s="115"/>
      <c r="K1080" s="115"/>
      <c r="L1080" s="133" t="str">
        <f t="shared" si="336"/>
        <v/>
      </c>
      <c r="M1080" s="116" t="str">
        <f>IF(L1080="", "", L1080/Veriler!$X$1)</f>
        <v/>
      </c>
      <c r="N1080" s="116" t="str">
        <f>IF(F1080&lt;&gt;"", "İthal Girdi", IF(Veriler!T1080="", "", IF(Veriler!S1080="H", "%0,5 üzerindedir", IF(Veriler!T1080&gt;0.1, "%10 sınırı aşılmıştır.", "Uygun"))))</f>
        <v>%0,5 üzerindedir</v>
      </c>
      <c r="O1080" s="116" t="str">
        <f t="shared" si="337"/>
        <v xml:space="preserve"> </v>
      </c>
      <c r="P1080" s="117"/>
      <c r="Q1080" s="118"/>
      <c r="R1080" s="119" t="str">
        <f t="shared" si="338"/>
        <v/>
      </c>
      <c r="S1080" s="133">
        <f>IFERROR(IF(M1080&lt;=0.005,IF(F1080="",L1080,0),IF(F1080&lt;&gt;"",0,IF(P1080="",0,IF(P1080="H",0,IF(Q1080&lt;Veriler!$G$2,L1080*Veriler!$G$2,L1080*Q1080)))))," ")</f>
        <v>0</v>
      </c>
      <c r="T1080" s="133">
        <f>IF(Veriler!T1080&lt;=0.1, S1080, IF(AND(Veriler!T1080&gt;0.1, F1080="", P1080="E"), IF(Q1080&gt;Veriler!$G$2, Q1080*S1080, IF(Q1080&lt;Veriler!$G$2, Veriler!$G$2*S1080, Q1080*S1080)), 0))</f>
        <v>0</v>
      </c>
      <c r="U1080" s="133" t="str">
        <f t="shared" si="339"/>
        <v xml:space="preserve"> </v>
      </c>
      <c r="V1080" s="134" t="str">
        <f>IFERROR(IF(O1080="%10 sınırı aşılmıştır.",L1080-T1080,IFERROR(IF(F1080="",IF(S1080=1,0,IF(L1080-S1080=0,"",L1080-S1080)),IF(Veriler!M1080="",L1080,IF(L1080*Veriler!M1080=0,"",L1080*Veriler!M1080))),L1080)),0)</f>
        <v/>
      </c>
      <c r="W1080" s="146"/>
      <c r="X1080" s="146"/>
      <c r="Y1080" s="146"/>
    </row>
    <row r="1081" spans="1:25" s="99" customFormat="1" ht="54.75" customHeight="1" x14ac:dyDescent="0.25">
      <c r="A1081" s="96">
        <f t="shared" si="340"/>
        <v>797</v>
      </c>
      <c r="B1081" s="175"/>
      <c r="C1081" s="176"/>
      <c r="D1081" s="113"/>
      <c r="E1081" s="115"/>
      <c r="F1081" s="174"/>
      <c r="G1081" s="114" t="str">
        <f t="shared" si="335"/>
        <v/>
      </c>
      <c r="H1081" s="115"/>
      <c r="I1081" s="115"/>
      <c r="J1081" s="115"/>
      <c r="K1081" s="115"/>
      <c r="L1081" s="133" t="str">
        <f t="shared" si="336"/>
        <v/>
      </c>
      <c r="M1081" s="116" t="str">
        <f>IF(L1081="", "", L1081/Veriler!$X$1)</f>
        <v/>
      </c>
      <c r="N1081" s="116" t="str">
        <f>IF(F1081&lt;&gt;"", "İthal Girdi", IF(Veriler!T1081="", "", IF(Veriler!S1081="H", "%0,5 üzerindedir", IF(Veriler!T1081&gt;0.1, "%10 sınırı aşılmıştır.", "Uygun"))))</f>
        <v>%0,5 üzerindedir</v>
      </c>
      <c r="O1081" s="116" t="str">
        <f t="shared" si="337"/>
        <v xml:space="preserve"> </v>
      </c>
      <c r="P1081" s="117"/>
      <c r="Q1081" s="118"/>
      <c r="R1081" s="119" t="str">
        <f t="shared" si="338"/>
        <v/>
      </c>
      <c r="S1081" s="133">
        <f>IFERROR(IF(M1081&lt;=0.005,IF(F1081="",L1081,0),IF(F1081&lt;&gt;"",0,IF(P1081="",0,IF(P1081="H",0,IF(Q1081&lt;Veriler!$G$2,L1081*Veriler!$G$2,L1081*Q1081)))))," ")</f>
        <v>0</v>
      </c>
      <c r="T1081" s="133">
        <f>IF(Veriler!T1081&lt;=0.1, S1081, IF(AND(Veriler!T1081&gt;0.1, F1081="", P1081="E"), IF(Q1081&gt;Veriler!$G$2, Q1081*S1081, IF(Q1081&lt;Veriler!$G$2, Veriler!$G$2*S1081, Q1081*S1081)), 0))</f>
        <v>0</v>
      </c>
      <c r="U1081" s="133" t="str">
        <f t="shared" si="339"/>
        <v xml:space="preserve"> </v>
      </c>
      <c r="V1081" s="134" t="str">
        <f>IFERROR(IF(O1081="%10 sınırı aşılmıştır.",L1081-T1081,IFERROR(IF(F1081="",IF(S1081=1,0,IF(L1081-S1081=0,"",L1081-S1081)),IF(Veriler!M1081="",L1081,IF(L1081*Veriler!M1081=0,"",L1081*Veriler!M1081))),L1081)),0)</f>
        <v/>
      </c>
      <c r="W1081" s="146"/>
      <c r="X1081" s="146"/>
      <c r="Y1081" s="146"/>
    </row>
    <row r="1082" spans="1:25" s="99" customFormat="1" ht="54.75" customHeight="1" x14ac:dyDescent="0.25">
      <c r="A1082" s="96">
        <f t="shared" si="340"/>
        <v>798</v>
      </c>
      <c r="B1082" s="175"/>
      <c r="C1082" s="176"/>
      <c r="D1082" s="113"/>
      <c r="E1082" s="115"/>
      <c r="F1082" s="174"/>
      <c r="G1082" s="114" t="str">
        <f t="shared" si="335"/>
        <v/>
      </c>
      <c r="H1082" s="115"/>
      <c r="I1082" s="115"/>
      <c r="J1082" s="115"/>
      <c r="K1082" s="115"/>
      <c r="L1082" s="133" t="str">
        <f t="shared" si="336"/>
        <v/>
      </c>
      <c r="M1082" s="116" t="str">
        <f>IF(L1082="", "", L1082/Veriler!$X$1)</f>
        <v/>
      </c>
      <c r="N1082" s="116" t="str">
        <f>IF(F1082&lt;&gt;"", "İthal Girdi", IF(Veriler!T1082="", "", IF(Veriler!S1082="H", "%0,5 üzerindedir", IF(Veriler!T1082&gt;0.1, "%10 sınırı aşılmıştır.", "Uygun"))))</f>
        <v>%0,5 üzerindedir</v>
      </c>
      <c r="O1082" s="116" t="str">
        <f t="shared" si="337"/>
        <v xml:space="preserve"> </v>
      </c>
      <c r="P1082" s="117"/>
      <c r="Q1082" s="118"/>
      <c r="R1082" s="119" t="str">
        <f t="shared" si="338"/>
        <v/>
      </c>
      <c r="S1082" s="133">
        <f>IFERROR(IF(M1082&lt;=0.005,IF(F1082="",L1082,0),IF(F1082&lt;&gt;"",0,IF(P1082="",0,IF(P1082="H",0,IF(Q1082&lt;Veriler!$G$2,L1082*Veriler!$G$2,L1082*Q1082)))))," ")</f>
        <v>0</v>
      </c>
      <c r="T1082" s="133">
        <f>IF(Veriler!T1082&lt;=0.1, S1082, IF(AND(Veriler!T1082&gt;0.1, F1082="", P1082="E"), IF(Q1082&gt;Veriler!$G$2, Q1082*S1082, IF(Q1082&lt;Veriler!$G$2, Veriler!$G$2*S1082, Q1082*S1082)), 0))</f>
        <v>0</v>
      </c>
      <c r="U1082" s="133" t="str">
        <f t="shared" si="339"/>
        <v xml:space="preserve"> </v>
      </c>
      <c r="V1082" s="134" t="str">
        <f>IFERROR(IF(O1082="%10 sınırı aşılmıştır.",L1082-T1082,IFERROR(IF(F1082="",IF(S1082=1,0,IF(L1082-S1082=0,"",L1082-S1082)),IF(Veriler!M1082="",L1082,IF(L1082*Veriler!M1082=0,"",L1082*Veriler!M1082))),L1082)),0)</f>
        <v/>
      </c>
      <c r="W1082" s="146"/>
      <c r="X1082" s="146"/>
      <c r="Y1082" s="146"/>
    </row>
    <row r="1083" spans="1:25" s="99" customFormat="1" ht="36" hidden="1" customHeight="1" x14ac:dyDescent="0.25">
      <c r="A1083" s="101"/>
      <c r="B1083" s="191" t="s">
        <v>16</v>
      </c>
      <c r="C1083" s="176"/>
      <c r="D1083" s="120"/>
      <c r="E1083" s="171"/>
      <c r="F1083" s="172"/>
      <c r="G1083" s="121"/>
      <c r="H1083" s="115"/>
      <c r="I1083" s="115"/>
      <c r="J1083" s="115"/>
      <c r="K1083" s="115"/>
      <c r="L1083" s="121"/>
      <c r="M1083" s="121"/>
      <c r="N1083" s="121"/>
      <c r="O1083" s="121"/>
      <c r="P1083" s="120"/>
      <c r="Q1083" s="120"/>
      <c r="R1083" s="183"/>
      <c r="S1083" s="184"/>
      <c r="T1083" s="121"/>
      <c r="U1083" s="121"/>
      <c r="V1083" s="121"/>
      <c r="W1083" s="146"/>
      <c r="X1083" s="146"/>
      <c r="Y1083" s="146"/>
    </row>
    <row r="1084" spans="1:25" s="99" customFormat="1" ht="54.75" customHeight="1" x14ac:dyDescent="0.25">
      <c r="A1084" s="96">
        <f>A1082+1</f>
        <v>799</v>
      </c>
      <c r="B1084" s="175"/>
      <c r="C1084" s="176"/>
      <c r="D1084" s="113"/>
      <c r="E1084" s="115"/>
      <c r="F1084" s="174"/>
      <c r="G1084" s="114" t="str">
        <f t="shared" ref="G1084:G1097" si="341">IF(AND(F1084&lt;&gt;"",V1084&lt;&gt;"",L1084&lt;&gt;0),V1084/L1084,"")</f>
        <v/>
      </c>
      <c r="H1084" s="115"/>
      <c r="I1084" s="115"/>
      <c r="J1084" s="115"/>
      <c r="K1084" s="115"/>
      <c r="L1084" s="133" t="str">
        <f t="shared" ref="L1084:L1097" si="342">IF(AND(H1084&lt;&gt;0, J1084&lt;&gt;0, K1084&lt;&gt;0), H1084*J1084*K1084, "")</f>
        <v/>
      </c>
      <c r="M1084" s="116" t="str">
        <f>IF(L1084="", "", L1084/Veriler!$X$1)</f>
        <v/>
      </c>
      <c r="N1084" s="116" t="str">
        <f>IF(F1084&lt;&gt;"", "İthal Girdi", IF(Veriler!T1084="", "", IF(Veriler!S1084="H", "%0,5 üzerindedir", IF(Veriler!T1084&gt;0.1, "%10 sınırı aşılmıştır.", "Uygun"))))</f>
        <v>%0,5 üzerindedir</v>
      </c>
      <c r="O1084" s="116" t="str">
        <f t="shared" ref="O1084:O1097" si="343">IF(M1084=""," ",N1084)</f>
        <v xml:space="preserve"> </v>
      </c>
      <c r="P1084" s="117"/>
      <c r="Q1084" s="118"/>
      <c r="R1084" s="119" t="str">
        <f t="shared" ref="R1084:R1097" si="344">IFERROR(IF(AND(T1084&lt;&gt;"",L1084&lt;&gt;"",L1084&lt;&gt;0,T1084&lt;&gt;0),T1084/L1084,"")," ")</f>
        <v/>
      </c>
      <c r="S1084" s="133">
        <f>IFERROR(IF(M1084&lt;=0.005,IF(F1084="",L1084,0),IF(F1084&lt;&gt;"",0,IF(P1084="",0,IF(P1084="H",0,IF(Q1084&lt;Veriler!$G$2,L1084*Veriler!$G$2,L1084*Q1084)))))," ")</f>
        <v>0</v>
      </c>
      <c r="T1084" s="133">
        <f>IF(Veriler!T1084&lt;=0.1, S1084, IF(AND(Veriler!T1084&gt;0.1, F1084="", P1084="E"), IF(Q1084&gt;Veriler!$G$2, Q1084*S1084, IF(Q1084&lt;Veriler!$G$2, Veriler!$G$2*S1084, Q1084*S1084)), 0))</f>
        <v>0</v>
      </c>
      <c r="U1084" s="133" t="str">
        <f t="shared" ref="U1084:U1097" si="345">IF(T1084=0," ",T1084)</f>
        <v xml:space="preserve"> </v>
      </c>
      <c r="V1084" s="134" t="str">
        <f>IFERROR(IF(O1084="%10 sınırı aşılmıştır.",L1084-T1084,IFERROR(IF(F1084="",IF(S1084=1,0,IF(L1084-S1084=0,"",L1084-S1084)),IF(Veriler!M1084="",L1084,IF(L1084*Veriler!M1084=0,"",L1084*Veriler!M1084))),L1084)),0)</f>
        <v/>
      </c>
      <c r="W1084" s="146"/>
      <c r="X1084" s="146"/>
      <c r="Y1084" s="146"/>
    </row>
    <row r="1085" spans="1:25" s="99" customFormat="1" ht="54.75" customHeight="1" x14ac:dyDescent="0.25">
      <c r="A1085" s="96">
        <f t="shared" ref="A1085:A1097" si="346">A1084+1</f>
        <v>800</v>
      </c>
      <c r="B1085" s="175"/>
      <c r="C1085" s="176"/>
      <c r="D1085" s="113"/>
      <c r="E1085" s="115"/>
      <c r="F1085" s="174"/>
      <c r="G1085" s="114" t="str">
        <f t="shared" si="341"/>
        <v/>
      </c>
      <c r="H1085" s="115"/>
      <c r="I1085" s="115"/>
      <c r="J1085" s="115"/>
      <c r="K1085" s="115"/>
      <c r="L1085" s="133" t="str">
        <f t="shared" si="342"/>
        <v/>
      </c>
      <c r="M1085" s="116" t="str">
        <f>IF(L1085="", "", L1085/Veriler!$X$1)</f>
        <v/>
      </c>
      <c r="N1085" s="116" t="str">
        <f>IF(F1085&lt;&gt;"", "İthal Girdi", IF(Veriler!T1085="", "", IF(Veriler!S1085="H", "%0,5 üzerindedir", IF(Veriler!T1085&gt;0.1, "%10 sınırı aşılmıştır.", "Uygun"))))</f>
        <v>%0,5 üzerindedir</v>
      </c>
      <c r="O1085" s="116" t="str">
        <f t="shared" si="343"/>
        <v xml:space="preserve"> </v>
      </c>
      <c r="P1085" s="117"/>
      <c r="Q1085" s="118"/>
      <c r="R1085" s="119" t="str">
        <f t="shared" si="344"/>
        <v/>
      </c>
      <c r="S1085" s="133">
        <f>IFERROR(IF(M1085&lt;=0.005,IF(F1085="",L1085,0),IF(F1085&lt;&gt;"",0,IF(P1085="",0,IF(P1085="H",0,IF(Q1085&lt;Veriler!$G$2,L1085*Veriler!$G$2,L1085*Q1085)))))," ")</f>
        <v>0</v>
      </c>
      <c r="T1085" s="133">
        <f>IF(Veriler!T1085&lt;=0.1, S1085, IF(AND(Veriler!T1085&gt;0.1, F1085="", P1085="E"), IF(Q1085&gt;Veriler!$G$2, Q1085*S1085, IF(Q1085&lt;Veriler!$G$2, Veriler!$G$2*S1085, Q1085*S1085)), 0))</f>
        <v>0</v>
      </c>
      <c r="U1085" s="133" t="str">
        <f t="shared" si="345"/>
        <v xml:space="preserve"> </v>
      </c>
      <c r="V1085" s="134" t="str">
        <f>IFERROR(IF(O1085="%10 sınırı aşılmıştır.",L1085-T1085,IFERROR(IF(F1085="",IF(S1085=1,0,IF(L1085-S1085=0,"",L1085-S1085)),IF(Veriler!M1085="",L1085,IF(L1085*Veriler!M1085=0,"",L1085*Veriler!M1085))),L1085)),0)</f>
        <v/>
      </c>
      <c r="W1085" s="146"/>
      <c r="X1085" s="146"/>
      <c r="Y1085" s="146"/>
    </row>
    <row r="1086" spans="1:25" s="99" customFormat="1" ht="54.75" customHeight="1" x14ac:dyDescent="0.25">
      <c r="A1086" s="96">
        <f t="shared" si="346"/>
        <v>801</v>
      </c>
      <c r="B1086" s="175"/>
      <c r="C1086" s="176"/>
      <c r="D1086" s="113"/>
      <c r="E1086" s="115"/>
      <c r="F1086" s="174"/>
      <c r="G1086" s="114" t="str">
        <f t="shared" si="341"/>
        <v/>
      </c>
      <c r="H1086" s="115"/>
      <c r="I1086" s="115"/>
      <c r="J1086" s="115"/>
      <c r="K1086" s="115"/>
      <c r="L1086" s="133" t="str">
        <f t="shared" si="342"/>
        <v/>
      </c>
      <c r="M1086" s="116" t="str">
        <f>IF(L1086="", "", L1086/Veriler!$X$1)</f>
        <v/>
      </c>
      <c r="N1086" s="116" t="str">
        <f>IF(F1086&lt;&gt;"", "İthal Girdi", IF(Veriler!T1086="", "", IF(Veriler!S1086="H", "%0,5 üzerindedir", IF(Veriler!T1086&gt;0.1, "%10 sınırı aşılmıştır.", "Uygun"))))</f>
        <v>%0,5 üzerindedir</v>
      </c>
      <c r="O1086" s="116" t="str">
        <f t="shared" si="343"/>
        <v xml:space="preserve"> </v>
      </c>
      <c r="P1086" s="117"/>
      <c r="Q1086" s="118"/>
      <c r="R1086" s="119" t="str">
        <f t="shared" si="344"/>
        <v/>
      </c>
      <c r="S1086" s="133">
        <f>IFERROR(IF(M1086&lt;=0.005,IF(F1086="",L1086,0),IF(F1086&lt;&gt;"",0,IF(P1086="",0,IF(P1086="H",0,IF(Q1086&lt;Veriler!$G$2,L1086*Veriler!$G$2,L1086*Q1086)))))," ")</f>
        <v>0</v>
      </c>
      <c r="T1086" s="133">
        <f>IF(Veriler!T1086&lt;=0.1, S1086, IF(AND(Veriler!T1086&gt;0.1, F1086="", P1086="E"), IF(Q1086&gt;Veriler!$G$2, Q1086*S1086, IF(Q1086&lt;Veriler!$G$2, Veriler!$G$2*S1086, Q1086*S1086)), 0))</f>
        <v>0</v>
      </c>
      <c r="U1086" s="133" t="str">
        <f t="shared" si="345"/>
        <v xml:space="preserve"> </v>
      </c>
      <c r="V1086" s="134" t="str">
        <f>IFERROR(IF(O1086="%10 sınırı aşılmıştır.",L1086-T1086,IFERROR(IF(F1086="",IF(S1086=1,0,IF(L1086-S1086=0,"",L1086-S1086)),IF(Veriler!M1086="",L1086,IF(L1086*Veriler!M1086=0,"",L1086*Veriler!M1086))),L1086)),0)</f>
        <v/>
      </c>
      <c r="W1086" s="146"/>
      <c r="X1086" s="146"/>
      <c r="Y1086" s="146"/>
    </row>
    <row r="1087" spans="1:25" s="99" customFormat="1" ht="54.75" customHeight="1" x14ac:dyDescent="0.25">
      <c r="A1087" s="96">
        <f t="shared" si="346"/>
        <v>802</v>
      </c>
      <c r="B1087" s="175"/>
      <c r="C1087" s="176"/>
      <c r="D1087" s="113"/>
      <c r="E1087" s="115"/>
      <c r="F1087" s="174"/>
      <c r="G1087" s="114" t="str">
        <f t="shared" si="341"/>
        <v/>
      </c>
      <c r="H1087" s="115"/>
      <c r="I1087" s="115"/>
      <c r="J1087" s="115"/>
      <c r="K1087" s="115"/>
      <c r="L1087" s="133" t="str">
        <f t="shared" si="342"/>
        <v/>
      </c>
      <c r="M1087" s="116" t="str">
        <f>IF(L1087="", "", L1087/Veriler!$X$1)</f>
        <v/>
      </c>
      <c r="N1087" s="116" t="str">
        <f>IF(F1087&lt;&gt;"", "İthal Girdi", IF(Veriler!T1087="", "", IF(Veriler!S1087="H", "%0,5 üzerindedir", IF(Veriler!T1087&gt;0.1, "%10 sınırı aşılmıştır.", "Uygun"))))</f>
        <v>%0,5 üzerindedir</v>
      </c>
      <c r="O1087" s="116" t="str">
        <f t="shared" si="343"/>
        <v xml:space="preserve"> </v>
      </c>
      <c r="P1087" s="117"/>
      <c r="Q1087" s="118"/>
      <c r="R1087" s="119" t="str">
        <f t="shared" si="344"/>
        <v/>
      </c>
      <c r="S1087" s="133">
        <f>IFERROR(IF(M1087&lt;=0.005,IF(F1087="",L1087,0),IF(F1087&lt;&gt;"",0,IF(P1087="",0,IF(P1087="H",0,IF(Q1087&lt;Veriler!$G$2,L1087*Veriler!$G$2,L1087*Q1087)))))," ")</f>
        <v>0</v>
      </c>
      <c r="T1087" s="133">
        <f>IF(Veriler!T1087&lt;=0.1, S1087, IF(AND(Veriler!T1087&gt;0.1, F1087="", P1087="E"), IF(Q1087&gt;Veriler!$G$2, Q1087*S1087, IF(Q1087&lt;Veriler!$G$2, Veriler!$G$2*S1087, Q1087*S1087)), 0))</f>
        <v>0</v>
      </c>
      <c r="U1087" s="133" t="str">
        <f t="shared" si="345"/>
        <v xml:space="preserve"> </v>
      </c>
      <c r="V1087" s="134" t="str">
        <f>IFERROR(IF(O1087="%10 sınırı aşılmıştır.",L1087-T1087,IFERROR(IF(F1087="",IF(S1087=1,0,IF(L1087-S1087=0,"",L1087-S1087)),IF(Veriler!M1087="",L1087,IF(L1087*Veriler!M1087=0,"",L1087*Veriler!M1087))),L1087)),0)</f>
        <v/>
      </c>
      <c r="W1087" s="146"/>
      <c r="X1087" s="146"/>
      <c r="Y1087" s="146"/>
    </row>
    <row r="1088" spans="1:25" s="99" customFormat="1" ht="54.75" customHeight="1" x14ac:dyDescent="0.25">
      <c r="A1088" s="96">
        <f t="shared" si="346"/>
        <v>803</v>
      </c>
      <c r="B1088" s="175"/>
      <c r="C1088" s="176"/>
      <c r="D1088" s="113"/>
      <c r="E1088" s="115"/>
      <c r="F1088" s="174"/>
      <c r="G1088" s="114" t="str">
        <f t="shared" si="341"/>
        <v/>
      </c>
      <c r="H1088" s="115"/>
      <c r="I1088" s="115"/>
      <c r="J1088" s="115"/>
      <c r="K1088" s="115"/>
      <c r="L1088" s="133" t="str">
        <f t="shared" si="342"/>
        <v/>
      </c>
      <c r="M1088" s="116" t="str">
        <f>IF(L1088="", "", L1088/Veriler!$X$1)</f>
        <v/>
      </c>
      <c r="N1088" s="116" t="str">
        <f>IF(F1088&lt;&gt;"", "İthal Girdi", IF(Veriler!T1088="", "", IF(Veriler!S1088="H", "%0,5 üzerindedir", IF(Veriler!T1088&gt;0.1, "%10 sınırı aşılmıştır.", "Uygun"))))</f>
        <v>%0,5 üzerindedir</v>
      </c>
      <c r="O1088" s="116" t="str">
        <f t="shared" si="343"/>
        <v xml:space="preserve"> </v>
      </c>
      <c r="P1088" s="117"/>
      <c r="Q1088" s="118"/>
      <c r="R1088" s="119" t="str">
        <f t="shared" si="344"/>
        <v/>
      </c>
      <c r="S1088" s="133">
        <f>IFERROR(IF(M1088&lt;=0.005,IF(F1088="",L1088,0),IF(F1088&lt;&gt;"",0,IF(P1088="",0,IF(P1088="H",0,IF(Q1088&lt;Veriler!$G$2,L1088*Veriler!$G$2,L1088*Q1088)))))," ")</f>
        <v>0</v>
      </c>
      <c r="T1088" s="133">
        <f>IF(Veriler!T1088&lt;=0.1, S1088, IF(AND(Veriler!T1088&gt;0.1, F1088="", P1088="E"), IF(Q1088&gt;Veriler!$G$2, Q1088*S1088, IF(Q1088&lt;Veriler!$G$2, Veriler!$G$2*S1088, Q1088*S1088)), 0))</f>
        <v>0</v>
      </c>
      <c r="U1088" s="133" t="str">
        <f t="shared" si="345"/>
        <v xml:space="preserve"> </v>
      </c>
      <c r="V1088" s="134" t="str">
        <f>IFERROR(IF(O1088="%10 sınırı aşılmıştır.",L1088-T1088,IFERROR(IF(F1088="",IF(S1088=1,0,IF(L1088-S1088=0,"",L1088-S1088)),IF(Veriler!M1088="",L1088,IF(L1088*Veriler!M1088=0,"",L1088*Veriler!M1088))),L1088)),0)</f>
        <v/>
      </c>
      <c r="W1088" s="146"/>
      <c r="X1088" s="146"/>
      <c r="Y1088" s="146"/>
    </row>
    <row r="1089" spans="1:25" s="99" customFormat="1" ht="54.75" customHeight="1" x14ac:dyDescent="0.25">
      <c r="A1089" s="96">
        <f t="shared" si="346"/>
        <v>804</v>
      </c>
      <c r="B1089" s="175"/>
      <c r="C1089" s="176"/>
      <c r="D1089" s="113"/>
      <c r="E1089" s="115"/>
      <c r="F1089" s="174"/>
      <c r="G1089" s="114" t="str">
        <f t="shared" si="341"/>
        <v/>
      </c>
      <c r="H1089" s="115"/>
      <c r="I1089" s="115"/>
      <c r="J1089" s="115"/>
      <c r="K1089" s="115"/>
      <c r="L1089" s="133" t="str">
        <f t="shared" si="342"/>
        <v/>
      </c>
      <c r="M1089" s="116" t="str">
        <f>IF(L1089="", "", L1089/Veriler!$X$1)</f>
        <v/>
      </c>
      <c r="N1089" s="116" t="str">
        <f>IF(F1089&lt;&gt;"", "İthal Girdi", IF(Veriler!T1089="", "", IF(Veriler!S1089="H", "%0,5 üzerindedir", IF(Veriler!T1089&gt;0.1, "%10 sınırı aşılmıştır.", "Uygun"))))</f>
        <v>%0,5 üzerindedir</v>
      </c>
      <c r="O1089" s="116" t="str">
        <f t="shared" si="343"/>
        <v xml:space="preserve"> </v>
      </c>
      <c r="P1089" s="117"/>
      <c r="Q1089" s="118"/>
      <c r="R1089" s="119" t="str">
        <f t="shared" si="344"/>
        <v/>
      </c>
      <c r="S1089" s="133">
        <f>IFERROR(IF(M1089&lt;=0.005,IF(F1089="",L1089,0),IF(F1089&lt;&gt;"",0,IF(P1089="",0,IF(P1089="H",0,IF(Q1089&lt;Veriler!$G$2,L1089*Veriler!$G$2,L1089*Q1089)))))," ")</f>
        <v>0</v>
      </c>
      <c r="T1089" s="133">
        <f>IF(Veriler!T1089&lt;=0.1, S1089, IF(AND(Veriler!T1089&gt;0.1, F1089="", P1089="E"), IF(Q1089&gt;Veriler!$G$2, Q1089*S1089, IF(Q1089&lt;Veriler!$G$2, Veriler!$G$2*S1089, Q1089*S1089)), 0))</f>
        <v>0</v>
      </c>
      <c r="U1089" s="133" t="str">
        <f t="shared" si="345"/>
        <v xml:space="preserve"> </v>
      </c>
      <c r="V1089" s="134" t="str">
        <f>IFERROR(IF(O1089="%10 sınırı aşılmıştır.",L1089-T1089,IFERROR(IF(F1089="",IF(S1089=1,0,IF(L1089-S1089=0,"",L1089-S1089)),IF(Veriler!M1089="",L1089,IF(L1089*Veriler!M1089=0,"",L1089*Veriler!M1089))),L1089)),0)</f>
        <v/>
      </c>
      <c r="W1089" s="146"/>
      <c r="X1089" s="146"/>
      <c r="Y1089" s="146"/>
    </row>
    <row r="1090" spans="1:25" s="99" customFormat="1" ht="54.75" customHeight="1" x14ac:dyDescent="0.25">
      <c r="A1090" s="96">
        <f t="shared" si="346"/>
        <v>805</v>
      </c>
      <c r="B1090" s="175"/>
      <c r="C1090" s="176"/>
      <c r="D1090" s="113"/>
      <c r="E1090" s="115"/>
      <c r="F1090" s="174"/>
      <c r="G1090" s="114" t="str">
        <f t="shared" si="341"/>
        <v/>
      </c>
      <c r="H1090" s="115"/>
      <c r="I1090" s="115"/>
      <c r="J1090" s="115"/>
      <c r="K1090" s="115"/>
      <c r="L1090" s="133" t="str">
        <f t="shared" si="342"/>
        <v/>
      </c>
      <c r="M1090" s="116" t="str">
        <f>IF(L1090="", "", L1090/Veriler!$X$1)</f>
        <v/>
      </c>
      <c r="N1090" s="116" t="str">
        <f>IF(F1090&lt;&gt;"", "İthal Girdi", IF(Veriler!T1090="", "", IF(Veriler!S1090="H", "%0,5 üzerindedir", IF(Veriler!T1090&gt;0.1, "%10 sınırı aşılmıştır.", "Uygun"))))</f>
        <v>%0,5 üzerindedir</v>
      </c>
      <c r="O1090" s="116" t="str">
        <f t="shared" si="343"/>
        <v xml:space="preserve"> </v>
      </c>
      <c r="P1090" s="117"/>
      <c r="Q1090" s="118"/>
      <c r="R1090" s="119" t="str">
        <f t="shared" si="344"/>
        <v/>
      </c>
      <c r="S1090" s="133">
        <f>IFERROR(IF(M1090&lt;=0.005,IF(F1090="",L1090,0),IF(F1090&lt;&gt;"",0,IF(P1090="",0,IF(P1090="H",0,IF(Q1090&lt;Veriler!$G$2,L1090*Veriler!$G$2,L1090*Q1090)))))," ")</f>
        <v>0</v>
      </c>
      <c r="T1090" s="133">
        <f>IF(Veriler!T1090&lt;=0.1, S1090, IF(AND(Veriler!T1090&gt;0.1, F1090="", P1090="E"), IF(Q1090&gt;Veriler!$G$2, Q1090*S1090, IF(Q1090&lt;Veriler!$G$2, Veriler!$G$2*S1090, Q1090*S1090)), 0))</f>
        <v>0</v>
      </c>
      <c r="U1090" s="133" t="str">
        <f t="shared" si="345"/>
        <v xml:space="preserve"> </v>
      </c>
      <c r="V1090" s="134" t="str">
        <f>IFERROR(IF(O1090="%10 sınırı aşılmıştır.",L1090-T1090,IFERROR(IF(F1090="",IF(S1090=1,0,IF(L1090-S1090=0,"",L1090-S1090)),IF(Veriler!M1090="",L1090,IF(L1090*Veriler!M1090=0,"",L1090*Veriler!M1090))),L1090)),0)</f>
        <v/>
      </c>
      <c r="W1090" s="146"/>
      <c r="X1090" s="146"/>
      <c r="Y1090" s="146"/>
    </row>
    <row r="1091" spans="1:25" s="99" customFormat="1" ht="54.75" customHeight="1" x14ac:dyDescent="0.25">
      <c r="A1091" s="96">
        <f t="shared" si="346"/>
        <v>806</v>
      </c>
      <c r="B1091" s="175"/>
      <c r="C1091" s="176"/>
      <c r="D1091" s="113"/>
      <c r="E1091" s="115"/>
      <c r="F1091" s="174"/>
      <c r="G1091" s="114" t="str">
        <f t="shared" si="341"/>
        <v/>
      </c>
      <c r="H1091" s="115"/>
      <c r="I1091" s="115"/>
      <c r="J1091" s="115"/>
      <c r="K1091" s="115"/>
      <c r="L1091" s="133" t="str">
        <f t="shared" si="342"/>
        <v/>
      </c>
      <c r="M1091" s="116" t="str">
        <f>IF(L1091="", "", L1091/Veriler!$X$1)</f>
        <v/>
      </c>
      <c r="N1091" s="116" t="str">
        <f>IF(F1091&lt;&gt;"", "İthal Girdi", IF(Veriler!T1091="", "", IF(Veriler!S1091="H", "%0,5 üzerindedir", IF(Veriler!T1091&gt;0.1, "%10 sınırı aşılmıştır.", "Uygun"))))</f>
        <v>%0,5 üzerindedir</v>
      </c>
      <c r="O1091" s="116" t="str">
        <f t="shared" si="343"/>
        <v xml:space="preserve"> </v>
      </c>
      <c r="P1091" s="117"/>
      <c r="Q1091" s="118"/>
      <c r="R1091" s="119" t="str">
        <f t="shared" si="344"/>
        <v/>
      </c>
      <c r="S1091" s="133">
        <f>IFERROR(IF(M1091&lt;=0.005,IF(F1091="",L1091,0),IF(F1091&lt;&gt;"",0,IF(P1091="",0,IF(P1091="H",0,IF(Q1091&lt;Veriler!$G$2,L1091*Veriler!$G$2,L1091*Q1091)))))," ")</f>
        <v>0</v>
      </c>
      <c r="T1091" s="133">
        <f>IF(Veriler!T1091&lt;=0.1, S1091, IF(AND(Veriler!T1091&gt;0.1, F1091="", P1091="E"), IF(Q1091&gt;Veriler!$G$2, Q1091*S1091, IF(Q1091&lt;Veriler!$G$2, Veriler!$G$2*S1091, Q1091*S1091)), 0))</f>
        <v>0</v>
      </c>
      <c r="U1091" s="133" t="str">
        <f t="shared" si="345"/>
        <v xml:space="preserve"> </v>
      </c>
      <c r="V1091" s="134" t="str">
        <f>IFERROR(IF(O1091="%10 sınırı aşılmıştır.",L1091-T1091,IFERROR(IF(F1091="",IF(S1091=1,0,IF(L1091-S1091=0,"",L1091-S1091)),IF(Veriler!M1091="",L1091,IF(L1091*Veriler!M1091=0,"",L1091*Veriler!M1091))),L1091)),0)</f>
        <v/>
      </c>
      <c r="W1091" s="146"/>
      <c r="X1091" s="146"/>
      <c r="Y1091" s="146"/>
    </row>
    <row r="1092" spans="1:25" s="99" customFormat="1" ht="54.75" customHeight="1" x14ac:dyDescent="0.25">
      <c r="A1092" s="96">
        <f t="shared" si="346"/>
        <v>807</v>
      </c>
      <c r="B1092" s="175"/>
      <c r="C1092" s="176"/>
      <c r="D1092" s="113"/>
      <c r="E1092" s="115"/>
      <c r="F1092" s="174"/>
      <c r="G1092" s="114" t="str">
        <f t="shared" si="341"/>
        <v/>
      </c>
      <c r="H1092" s="115"/>
      <c r="I1092" s="115"/>
      <c r="J1092" s="115"/>
      <c r="K1092" s="115"/>
      <c r="L1092" s="133" t="str">
        <f t="shared" si="342"/>
        <v/>
      </c>
      <c r="M1092" s="116" t="str">
        <f>IF(L1092="", "", L1092/Veriler!$X$1)</f>
        <v/>
      </c>
      <c r="N1092" s="116" t="str">
        <f>IF(F1092&lt;&gt;"", "İthal Girdi", IF(Veriler!T1092="", "", IF(Veriler!S1092="H", "%0,5 üzerindedir", IF(Veriler!T1092&gt;0.1, "%10 sınırı aşılmıştır.", "Uygun"))))</f>
        <v>%0,5 üzerindedir</v>
      </c>
      <c r="O1092" s="116" t="str">
        <f t="shared" si="343"/>
        <v xml:space="preserve"> </v>
      </c>
      <c r="P1092" s="117"/>
      <c r="Q1092" s="118"/>
      <c r="R1092" s="119" t="str">
        <f t="shared" si="344"/>
        <v/>
      </c>
      <c r="S1092" s="133">
        <f>IFERROR(IF(M1092&lt;=0.005,IF(F1092="",L1092,0),IF(F1092&lt;&gt;"",0,IF(P1092="",0,IF(P1092="H",0,IF(Q1092&lt;Veriler!$G$2,L1092*Veriler!$G$2,L1092*Q1092)))))," ")</f>
        <v>0</v>
      </c>
      <c r="T1092" s="133">
        <f>IF(Veriler!T1092&lt;=0.1, S1092, IF(AND(Veriler!T1092&gt;0.1, F1092="", P1092="E"), IF(Q1092&gt;Veriler!$G$2, Q1092*S1092, IF(Q1092&lt;Veriler!$G$2, Veriler!$G$2*S1092, Q1092*S1092)), 0))</f>
        <v>0</v>
      </c>
      <c r="U1092" s="133" t="str">
        <f t="shared" si="345"/>
        <v xml:space="preserve"> </v>
      </c>
      <c r="V1092" s="134" t="str">
        <f>IFERROR(IF(O1092="%10 sınırı aşılmıştır.",L1092-T1092,IFERROR(IF(F1092="",IF(S1092=1,0,IF(L1092-S1092=0,"",L1092-S1092)),IF(Veriler!M1092="",L1092,IF(L1092*Veriler!M1092=0,"",L1092*Veriler!M1092))),L1092)),0)</f>
        <v/>
      </c>
      <c r="W1092" s="146"/>
      <c r="X1092" s="146"/>
      <c r="Y1092" s="146"/>
    </row>
    <row r="1093" spans="1:25" s="99" customFormat="1" ht="54.75" customHeight="1" x14ac:dyDescent="0.25">
      <c r="A1093" s="96">
        <f t="shared" si="346"/>
        <v>808</v>
      </c>
      <c r="B1093" s="175"/>
      <c r="C1093" s="176"/>
      <c r="D1093" s="113"/>
      <c r="E1093" s="115"/>
      <c r="F1093" s="174"/>
      <c r="G1093" s="114" t="str">
        <f t="shared" si="341"/>
        <v/>
      </c>
      <c r="H1093" s="115"/>
      <c r="I1093" s="115"/>
      <c r="J1093" s="115"/>
      <c r="K1093" s="115"/>
      <c r="L1093" s="133" t="str">
        <f t="shared" si="342"/>
        <v/>
      </c>
      <c r="M1093" s="116" t="str">
        <f>IF(L1093="", "", L1093/Veriler!$X$1)</f>
        <v/>
      </c>
      <c r="N1093" s="116" t="str">
        <f>IF(F1093&lt;&gt;"", "İthal Girdi", IF(Veriler!T1093="", "", IF(Veriler!S1093="H", "%0,5 üzerindedir", IF(Veriler!T1093&gt;0.1, "%10 sınırı aşılmıştır.", "Uygun"))))</f>
        <v>%0,5 üzerindedir</v>
      </c>
      <c r="O1093" s="116" t="str">
        <f t="shared" si="343"/>
        <v xml:space="preserve"> </v>
      </c>
      <c r="P1093" s="117"/>
      <c r="Q1093" s="118"/>
      <c r="R1093" s="119" t="str">
        <f t="shared" si="344"/>
        <v/>
      </c>
      <c r="S1093" s="133">
        <f>IFERROR(IF(M1093&lt;=0.005,IF(F1093="",L1093,0),IF(F1093&lt;&gt;"",0,IF(P1093="",0,IF(P1093="H",0,IF(Q1093&lt;Veriler!$G$2,L1093*Veriler!$G$2,L1093*Q1093)))))," ")</f>
        <v>0</v>
      </c>
      <c r="T1093" s="133">
        <f>IF(Veriler!T1093&lt;=0.1, S1093, IF(AND(Veriler!T1093&gt;0.1, F1093="", P1093="E"), IF(Q1093&gt;Veriler!$G$2, Q1093*S1093, IF(Q1093&lt;Veriler!$G$2, Veriler!$G$2*S1093, Q1093*S1093)), 0))</f>
        <v>0</v>
      </c>
      <c r="U1093" s="133" t="str">
        <f t="shared" si="345"/>
        <v xml:space="preserve"> </v>
      </c>
      <c r="V1093" s="134" t="str">
        <f>IFERROR(IF(O1093="%10 sınırı aşılmıştır.",L1093-T1093,IFERROR(IF(F1093="",IF(S1093=1,0,IF(L1093-S1093=0,"",L1093-S1093)),IF(Veriler!M1093="",L1093,IF(L1093*Veriler!M1093=0,"",L1093*Veriler!M1093))),L1093)),0)</f>
        <v/>
      </c>
      <c r="W1093" s="146"/>
      <c r="X1093" s="146"/>
      <c r="Y1093" s="146"/>
    </row>
    <row r="1094" spans="1:25" s="99" customFormat="1" ht="54.75" customHeight="1" x14ac:dyDescent="0.25">
      <c r="A1094" s="96">
        <f t="shared" si="346"/>
        <v>809</v>
      </c>
      <c r="B1094" s="175"/>
      <c r="C1094" s="176"/>
      <c r="D1094" s="113"/>
      <c r="E1094" s="115"/>
      <c r="F1094" s="174"/>
      <c r="G1094" s="114" t="str">
        <f t="shared" si="341"/>
        <v/>
      </c>
      <c r="H1094" s="115"/>
      <c r="I1094" s="115"/>
      <c r="J1094" s="115"/>
      <c r="K1094" s="115"/>
      <c r="L1094" s="133" t="str">
        <f t="shared" si="342"/>
        <v/>
      </c>
      <c r="M1094" s="116" t="str">
        <f>IF(L1094="", "", L1094/Veriler!$X$1)</f>
        <v/>
      </c>
      <c r="N1094" s="116" t="str">
        <f>IF(F1094&lt;&gt;"", "İthal Girdi", IF(Veriler!T1094="", "", IF(Veriler!S1094="H", "%0,5 üzerindedir", IF(Veriler!T1094&gt;0.1, "%10 sınırı aşılmıştır.", "Uygun"))))</f>
        <v>%0,5 üzerindedir</v>
      </c>
      <c r="O1094" s="116" t="str">
        <f t="shared" si="343"/>
        <v xml:space="preserve"> </v>
      </c>
      <c r="P1094" s="117"/>
      <c r="Q1094" s="118"/>
      <c r="R1094" s="119" t="str">
        <f t="shared" si="344"/>
        <v/>
      </c>
      <c r="S1094" s="133">
        <f>IFERROR(IF(M1094&lt;=0.005,IF(F1094="",L1094,0),IF(F1094&lt;&gt;"",0,IF(P1094="",0,IF(P1094="H",0,IF(Q1094&lt;Veriler!$G$2,L1094*Veriler!$G$2,L1094*Q1094)))))," ")</f>
        <v>0</v>
      </c>
      <c r="T1094" s="133">
        <f>IF(Veriler!T1094&lt;=0.1, S1094, IF(AND(Veriler!T1094&gt;0.1, F1094="", P1094="E"), IF(Q1094&gt;Veriler!$G$2, Q1094*S1094, IF(Q1094&lt;Veriler!$G$2, Veriler!$G$2*S1094, Q1094*S1094)), 0))</f>
        <v>0</v>
      </c>
      <c r="U1094" s="133" t="str">
        <f t="shared" si="345"/>
        <v xml:space="preserve"> </v>
      </c>
      <c r="V1094" s="134" t="str">
        <f>IFERROR(IF(O1094="%10 sınırı aşılmıştır.",L1094-T1094,IFERROR(IF(F1094="",IF(S1094=1,0,IF(L1094-S1094=0,"",L1094-S1094)),IF(Veriler!M1094="",L1094,IF(L1094*Veriler!M1094=0,"",L1094*Veriler!M1094))),L1094)),0)</f>
        <v/>
      </c>
      <c r="W1094" s="146"/>
      <c r="X1094" s="146"/>
      <c r="Y1094" s="146"/>
    </row>
    <row r="1095" spans="1:25" s="99" customFormat="1" ht="54.75" customHeight="1" x14ac:dyDescent="0.25">
      <c r="A1095" s="96">
        <f t="shared" si="346"/>
        <v>810</v>
      </c>
      <c r="B1095" s="175"/>
      <c r="C1095" s="176"/>
      <c r="D1095" s="113"/>
      <c r="E1095" s="115"/>
      <c r="F1095" s="174"/>
      <c r="G1095" s="114" t="str">
        <f t="shared" si="341"/>
        <v/>
      </c>
      <c r="H1095" s="115"/>
      <c r="I1095" s="115"/>
      <c r="J1095" s="115"/>
      <c r="K1095" s="115"/>
      <c r="L1095" s="133" t="str">
        <f t="shared" si="342"/>
        <v/>
      </c>
      <c r="M1095" s="116" t="str">
        <f>IF(L1095="", "", L1095/Veriler!$X$1)</f>
        <v/>
      </c>
      <c r="N1095" s="116" t="str">
        <f>IF(F1095&lt;&gt;"", "İthal Girdi", IF(Veriler!T1095="", "", IF(Veriler!S1095="H", "%0,5 üzerindedir", IF(Veriler!T1095&gt;0.1, "%10 sınırı aşılmıştır.", "Uygun"))))</f>
        <v>%0,5 üzerindedir</v>
      </c>
      <c r="O1095" s="116" t="str">
        <f t="shared" si="343"/>
        <v xml:space="preserve"> </v>
      </c>
      <c r="P1095" s="117"/>
      <c r="Q1095" s="118"/>
      <c r="R1095" s="119" t="str">
        <f t="shared" si="344"/>
        <v/>
      </c>
      <c r="S1095" s="133">
        <f>IFERROR(IF(M1095&lt;=0.005,IF(F1095="",L1095,0),IF(F1095&lt;&gt;"",0,IF(P1095="",0,IF(P1095="H",0,IF(Q1095&lt;Veriler!$G$2,L1095*Veriler!$G$2,L1095*Q1095)))))," ")</f>
        <v>0</v>
      </c>
      <c r="T1095" s="133">
        <f>IF(Veriler!T1095&lt;=0.1, S1095, IF(AND(Veriler!T1095&gt;0.1, F1095="", P1095="E"), IF(Q1095&gt;Veriler!$G$2, Q1095*S1095, IF(Q1095&lt;Veriler!$G$2, Veriler!$G$2*S1095, Q1095*S1095)), 0))</f>
        <v>0</v>
      </c>
      <c r="U1095" s="133" t="str">
        <f t="shared" si="345"/>
        <v xml:space="preserve"> </v>
      </c>
      <c r="V1095" s="134" t="str">
        <f>IFERROR(IF(O1095="%10 sınırı aşılmıştır.",L1095-T1095,IFERROR(IF(F1095="",IF(S1095=1,0,IF(L1095-S1095=0,"",L1095-S1095)),IF(Veriler!M1095="",L1095,IF(L1095*Veriler!M1095=0,"",L1095*Veriler!M1095))),L1095)),0)</f>
        <v/>
      </c>
      <c r="W1095" s="146"/>
      <c r="X1095" s="146"/>
      <c r="Y1095" s="146"/>
    </row>
    <row r="1096" spans="1:25" s="99" customFormat="1" ht="54.75" customHeight="1" x14ac:dyDescent="0.25">
      <c r="A1096" s="96">
        <f t="shared" si="346"/>
        <v>811</v>
      </c>
      <c r="B1096" s="175"/>
      <c r="C1096" s="176"/>
      <c r="D1096" s="113"/>
      <c r="E1096" s="115"/>
      <c r="F1096" s="174"/>
      <c r="G1096" s="114" t="str">
        <f t="shared" si="341"/>
        <v/>
      </c>
      <c r="H1096" s="115"/>
      <c r="I1096" s="115"/>
      <c r="J1096" s="115"/>
      <c r="K1096" s="115"/>
      <c r="L1096" s="133" t="str">
        <f t="shared" si="342"/>
        <v/>
      </c>
      <c r="M1096" s="116" t="str">
        <f>IF(L1096="", "", L1096/Veriler!$X$1)</f>
        <v/>
      </c>
      <c r="N1096" s="116" t="str">
        <f>IF(F1096&lt;&gt;"", "İthal Girdi", IF(Veriler!T1096="", "", IF(Veriler!S1096="H", "%0,5 üzerindedir", IF(Veriler!T1096&gt;0.1, "%10 sınırı aşılmıştır.", "Uygun"))))</f>
        <v>%0,5 üzerindedir</v>
      </c>
      <c r="O1096" s="116" t="str">
        <f t="shared" si="343"/>
        <v xml:space="preserve"> </v>
      </c>
      <c r="P1096" s="117"/>
      <c r="Q1096" s="118"/>
      <c r="R1096" s="119" t="str">
        <f t="shared" si="344"/>
        <v/>
      </c>
      <c r="S1096" s="133">
        <f>IFERROR(IF(M1096&lt;=0.005,IF(F1096="",L1096,0),IF(F1096&lt;&gt;"",0,IF(P1096="",0,IF(P1096="H",0,IF(Q1096&lt;Veriler!$G$2,L1096*Veriler!$G$2,L1096*Q1096)))))," ")</f>
        <v>0</v>
      </c>
      <c r="T1096" s="133">
        <f>IF(Veriler!T1096&lt;=0.1, S1096, IF(AND(Veriler!T1096&gt;0.1, F1096="", P1096="E"), IF(Q1096&gt;Veriler!$G$2, Q1096*S1096, IF(Q1096&lt;Veriler!$G$2, Veriler!$G$2*S1096, Q1096*S1096)), 0))</f>
        <v>0</v>
      </c>
      <c r="U1096" s="133" t="str">
        <f t="shared" si="345"/>
        <v xml:space="preserve"> </v>
      </c>
      <c r="V1096" s="134" t="str">
        <f>IFERROR(IF(O1096="%10 sınırı aşılmıştır.",L1096-T1096,IFERROR(IF(F1096="",IF(S1096=1,0,IF(L1096-S1096=0,"",L1096-S1096)),IF(Veriler!M1096="",L1096,IF(L1096*Veriler!M1096=0,"",L1096*Veriler!M1096))),L1096)),0)</f>
        <v/>
      </c>
      <c r="W1096" s="146"/>
      <c r="X1096" s="146"/>
      <c r="Y1096" s="146"/>
    </row>
    <row r="1097" spans="1:25" s="99" customFormat="1" ht="54.75" customHeight="1" x14ac:dyDescent="0.25">
      <c r="A1097" s="96">
        <f t="shared" si="346"/>
        <v>812</v>
      </c>
      <c r="B1097" s="175"/>
      <c r="C1097" s="176"/>
      <c r="D1097" s="113"/>
      <c r="E1097" s="115"/>
      <c r="F1097" s="174"/>
      <c r="G1097" s="114" t="str">
        <f t="shared" si="341"/>
        <v/>
      </c>
      <c r="H1097" s="115"/>
      <c r="I1097" s="115"/>
      <c r="J1097" s="115"/>
      <c r="K1097" s="115"/>
      <c r="L1097" s="133" t="str">
        <f t="shared" si="342"/>
        <v/>
      </c>
      <c r="M1097" s="116" t="str">
        <f>IF(L1097="", "", L1097/Veriler!$X$1)</f>
        <v/>
      </c>
      <c r="N1097" s="116" t="str">
        <f>IF(F1097&lt;&gt;"", "İthal Girdi", IF(Veriler!T1097="", "", IF(Veriler!S1097="H", "%0,5 üzerindedir", IF(Veriler!T1097&gt;0.1, "%10 sınırı aşılmıştır.", "Uygun"))))</f>
        <v>%0,5 üzerindedir</v>
      </c>
      <c r="O1097" s="116" t="str">
        <f t="shared" si="343"/>
        <v xml:space="preserve"> </v>
      </c>
      <c r="P1097" s="117"/>
      <c r="Q1097" s="118"/>
      <c r="R1097" s="119" t="str">
        <f t="shared" si="344"/>
        <v/>
      </c>
      <c r="S1097" s="133">
        <f>IFERROR(IF(M1097&lt;=0.005,IF(F1097="",L1097,0),IF(F1097&lt;&gt;"",0,IF(P1097="",0,IF(P1097="H",0,IF(Q1097&lt;Veriler!$G$2,L1097*Veriler!$G$2,L1097*Q1097)))))," ")</f>
        <v>0</v>
      </c>
      <c r="T1097" s="133">
        <f>IF(Veriler!T1097&lt;=0.1, S1097, IF(AND(Veriler!T1097&gt;0.1, F1097="", P1097="E"), IF(Q1097&gt;Veriler!$G$2, Q1097*S1097, IF(Q1097&lt;Veriler!$G$2, Veriler!$G$2*S1097, Q1097*S1097)), 0))</f>
        <v>0</v>
      </c>
      <c r="U1097" s="133" t="str">
        <f t="shared" si="345"/>
        <v xml:space="preserve"> </v>
      </c>
      <c r="V1097" s="134" t="str">
        <f>IFERROR(IF(O1097="%10 sınırı aşılmıştır.",L1097-T1097,IFERROR(IF(F1097="",IF(S1097=1,0,IF(L1097-S1097=0,"",L1097-S1097)),IF(Veriler!M1097="",L1097,IF(L1097*Veriler!M1097=0,"",L1097*Veriler!M1097))),L1097)),0)</f>
        <v/>
      </c>
      <c r="W1097" s="146"/>
      <c r="X1097" s="146"/>
      <c r="Y1097" s="146"/>
    </row>
    <row r="1098" spans="1:25" s="99" customFormat="1" ht="24" customHeight="1" x14ac:dyDescent="0.25">
      <c r="A1098" s="103"/>
      <c r="B1098" s="104"/>
      <c r="C1098" s="104"/>
      <c r="D1098" s="104"/>
      <c r="E1098" s="103"/>
      <c r="F1098" s="135"/>
      <c r="G1098" s="157"/>
      <c r="H1098" s="103"/>
      <c r="I1098" s="103"/>
      <c r="J1098" s="103"/>
      <c r="K1098" s="103"/>
      <c r="L1098" s="136">
        <f>SUM(L1069:L1082,L1084:L1097)</f>
        <v>0</v>
      </c>
      <c r="M1098" s="158"/>
      <c r="N1098" s="158"/>
      <c r="O1098" s="158"/>
      <c r="P1098" s="105"/>
      <c r="Q1098" s="106"/>
      <c r="R1098" s="159"/>
      <c r="S1098" s="160"/>
      <c r="T1098" s="160"/>
      <c r="U1098" s="160"/>
      <c r="V1098" s="160"/>
      <c r="W1098" s="146"/>
      <c r="X1098" s="146"/>
      <c r="Y1098" s="146"/>
    </row>
    <row r="1099" spans="1:25" s="99" customFormat="1" ht="31.5" customHeight="1" x14ac:dyDescent="0.25">
      <c r="A1099" s="103"/>
      <c r="B1099" s="104"/>
      <c r="C1099" s="104"/>
      <c r="D1099" s="104"/>
      <c r="E1099" s="103"/>
      <c r="F1099" s="135"/>
      <c r="G1099" s="157"/>
      <c r="H1099" s="103"/>
      <c r="I1099" s="103"/>
      <c r="J1099" s="103"/>
      <c r="K1099" s="103"/>
      <c r="L1099" s="161"/>
      <c r="M1099" s="158"/>
      <c r="N1099" s="158"/>
      <c r="O1099" s="158"/>
      <c r="P1099" s="105"/>
      <c r="Q1099" s="106"/>
      <c r="R1099" s="159"/>
      <c r="S1099" s="162" t="s">
        <v>57</v>
      </c>
      <c r="T1099" s="162" t="s">
        <v>57</v>
      </c>
      <c r="U1099" s="162" t="s">
        <v>57</v>
      </c>
      <c r="V1099" s="163" t="s">
        <v>58</v>
      </c>
      <c r="W1099" s="146"/>
      <c r="X1099" s="146"/>
      <c r="Y1099" s="146"/>
    </row>
    <row r="1100" spans="1:25" s="99" customFormat="1" ht="58.5" customHeight="1" x14ac:dyDescent="0.25">
      <c r="A1100" s="185" t="s">
        <v>59</v>
      </c>
      <c r="B1100" s="180"/>
      <c r="C1100" s="180"/>
      <c r="D1100" s="180"/>
      <c r="E1100" s="180"/>
      <c r="F1100" s="180"/>
      <c r="G1100" s="180"/>
      <c r="H1100" s="180"/>
      <c r="I1100" s="180"/>
      <c r="J1100" s="180"/>
      <c r="K1100" s="180"/>
      <c r="L1100" s="180"/>
      <c r="M1100" s="180"/>
      <c r="N1100" s="180"/>
      <c r="O1100" s="180"/>
      <c r="P1100" s="180"/>
      <c r="Q1100" s="180"/>
      <c r="R1100" s="176"/>
      <c r="S1100" s="137">
        <f>SUM(S1062,S1069:S1082,S1084:S1097)</f>
        <v>0</v>
      </c>
      <c r="T1100" s="137" t="str">
        <f>IF(SUM(T1069:T1082,T1084:T1097)=0," ",SUM(T1069:T1082,T1084:T1097))</f>
        <v xml:space="preserve"> </v>
      </c>
      <c r="U1100" s="137" t="str">
        <f>IF(SUM(U1069:U1082,U1084:U1097)=0," ",SUM(U1069:U1082,U1084:U1097))</f>
        <v xml:space="preserve"> </v>
      </c>
      <c r="V1100" s="137" t="str">
        <f>IF(SUM(V1069:V1082,V1084:V1097)=0," ",SUM(V1069:V1082,V1084:V1097))</f>
        <v xml:space="preserve"> </v>
      </c>
      <c r="W1100" s="146"/>
      <c r="X1100" s="164">
        <f>SUM(U1069:U1082,U1084:U1097)</f>
        <v>0</v>
      </c>
      <c r="Y1100" s="164">
        <f>SUM(V1069:V1082,V1084:V1097)</f>
        <v>0</v>
      </c>
    </row>
    <row r="1101" spans="1:25" x14ac:dyDescent="0.3">
      <c r="A1101" s="34"/>
      <c r="G1101" s="146"/>
      <c r="L1101" s="146"/>
      <c r="M1101" s="146"/>
      <c r="N1101" s="146"/>
      <c r="O1101" s="146"/>
      <c r="R1101" s="146"/>
      <c r="S1101" s="146"/>
      <c r="T1101" s="146"/>
      <c r="U1101" s="146"/>
      <c r="V1101" s="146"/>
      <c r="W1101" s="146"/>
      <c r="X1101" s="146"/>
      <c r="Y1101" s="146"/>
    </row>
    <row r="1102" spans="1:25" x14ac:dyDescent="0.3">
      <c r="A1102" s="186" t="s">
        <v>60</v>
      </c>
      <c r="B1102" s="187"/>
      <c r="C1102" s="187"/>
      <c r="D1102" s="187"/>
      <c r="E1102" s="187"/>
      <c r="F1102" s="187"/>
      <c r="G1102" s="187"/>
      <c r="H1102" s="187"/>
      <c r="I1102" s="187"/>
      <c r="J1102" s="187"/>
      <c r="K1102" s="187"/>
      <c r="L1102" s="187"/>
      <c r="M1102" s="187"/>
      <c r="N1102" s="187"/>
      <c r="O1102" s="187"/>
      <c r="P1102" s="187"/>
      <c r="Q1102" s="187"/>
      <c r="R1102" s="187"/>
      <c r="S1102" s="187"/>
      <c r="T1102" s="187"/>
      <c r="U1102" s="187"/>
      <c r="V1102" s="187"/>
      <c r="W1102" s="146"/>
      <c r="X1102" s="146"/>
      <c r="Y1102" s="146"/>
    </row>
    <row r="1103" spans="1:25" s="99" customFormat="1" ht="41.25" customHeight="1" x14ac:dyDescent="0.25">
      <c r="A1103" s="189" t="s">
        <v>38</v>
      </c>
      <c r="B1103" s="180"/>
      <c r="C1103" s="180"/>
      <c r="D1103" s="180"/>
      <c r="E1103" s="180"/>
      <c r="F1103" s="180"/>
      <c r="G1103" s="180"/>
      <c r="H1103" s="180"/>
      <c r="I1103" s="180"/>
      <c r="J1103" s="180"/>
      <c r="K1103" s="180"/>
      <c r="L1103" s="180"/>
      <c r="M1103" s="180"/>
      <c r="N1103" s="180"/>
      <c r="O1103" s="180"/>
      <c r="P1103" s="180"/>
      <c r="Q1103" s="180"/>
      <c r="R1103" s="180"/>
      <c r="S1103" s="180"/>
      <c r="T1103" s="180"/>
      <c r="U1103" s="180"/>
      <c r="V1103" s="176"/>
      <c r="W1103" s="146"/>
      <c r="X1103" s="146"/>
      <c r="Y1103" s="146"/>
    </row>
    <row r="1104" spans="1:25" s="100" customFormat="1" ht="35.25" customHeight="1" x14ac:dyDescent="0.25">
      <c r="A1104" s="179" t="s">
        <v>39</v>
      </c>
      <c r="B1104" s="180"/>
      <c r="C1104" s="180"/>
      <c r="D1104" s="180"/>
      <c r="E1104" s="180"/>
      <c r="F1104" s="180"/>
      <c r="G1104" s="180"/>
      <c r="H1104" s="180"/>
      <c r="I1104" s="180"/>
      <c r="J1104" s="180"/>
      <c r="K1104" s="180"/>
      <c r="L1104" s="180"/>
      <c r="M1104" s="180"/>
      <c r="N1104" s="180"/>
      <c r="O1104" s="180"/>
      <c r="P1104" s="180"/>
      <c r="Q1104" s="180"/>
      <c r="R1104" s="176"/>
      <c r="S1104" s="147"/>
      <c r="T1104" s="148"/>
      <c r="U1104" s="149" t="s">
        <v>40</v>
      </c>
      <c r="V1104" s="150">
        <f>V1066+1</f>
        <v>30</v>
      </c>
      <c r="W1104" s="146"/>
      <c r="X1104" s="146"/>
      <c r="Y1104" s="146"/>
    </row>
    <row r="1105" spans="1:25" s="99" customFormat="1" ht="81" customHeight="1" x14ac:dyDescent="0.25">
      <c r="A1105" s="110" t="s">
        <v>3</v>
      </c>
      <c r="B1105" s="188" t="s">
        <v>41</v>
      </c>
      <c r="C1105" s="176"/>
      <c r="D1105" s="111" t="s">
        <v>42</v>
      </c>
      <c r="E1105" s="110" t="s">
        <v>324</v>
      </c>
      <c r="F1105" s="111" t="s">
        <v>325</v>
      </c>
      <c r="G1105" s="151" t="s">
        <v>43</v>
      </c>
      <c r="H1105" s="110" t="s">
        <v>44</v>
      </c>
      <c r="I1105" s="110" t="s">
        <v>8</v>
      </c>
      <c r="J1105" s="110" t="s">
        <v>45</v>
      </c>
      <c r="K1105" s="110" t="s">
        <v>46</v>
      </c>
      <c r="L1105" s="152" t="s">
        <v>47</v>
      </c>
      <c r="M1105" s="153" t="s">
        <v>48</v>
      </c>
      <c r="N1105" s="154" t="s">
        <v>49</v>
      </c>
      <c r="O1105" s="154" t="s">
        <v>49</v>
      </c>
      <c r="P1105" s="112" t="s">
        <v>50</v>
      </c>
      <c r="Q1105" s="110" t="s">
        <v>51</v>
      </c>
      <c r="R1105" s="155" t="s">
        <v>52</v>
      </c>
      <c r="S1105" s="156" t="s">
        <v>53</v>
      </c>
      <c r="T1105" s="156" t="s">
        <v>54</v>
      </c>
      <c r="U1105" s="152" t="s">
        <v>54</v>
      </c>
      <c r="V1105" s="152" t="s">
        <v>55</v>
      </c>
      <c r="W1105" s="146"/>
      <c r="X1105" s="146"/>
      <c r="Y1105" s="146"/>
    </row>
    <row r="1106" spans="1:25" s="99" customFormat="1" ht="45" customHeight="1" x14ac:dyDescent="0.25">
      <c r="A1106" s="101"/>
      <c r="B1106" s="177" t="s">
        <v>56</v>
      </c>
      <c r="C1106" s="178"/>
      <c r="D1106" s="102"/>
      <c r="E1106" s="170"/>
      <c r="F1106" s="102"/>
      <c r="G1106" s="95"/>
      <c r="H1106" s="102"/>
      <c r="I1106" s="102"/>
      <c r="J1106" s="102"/>
      <c r="K1106" s="102"/>
      <c r="L1106" s="95"/>
      <c r="M1106" s="95"/>
      <c r="N1106" s="95"/>
      <c r="O1106" s="95"/>
      <c r="P1106" s="102"/>
      <c r="Q1106" s="102"/>
      <c r="R1106" s="190"/>
      <c r="S1106" s="184"/>
      <c r="T1106" s="95"/>
      <c r="U1106" s="95"/>
      <c r="V1106" s="95"/>
      <c r="W1106" s="146"/>
      <c r="X1106" s="146"/>
      <c r="Y1106" s="146"/>
    </row>
    <row r="1107" spans="1:25" s="99" customFormat="1" ht="54.75" customHeight="1" x14ac:dyDescent="0.25">
      <c r="A1107" s="96">
        <f>A1097+1</f>
        <v>813</v>
      </c>
      <c r="B1107" s="181"/>
      <c r="C1107" s="182"/>
      <c r="D1107" s="113"/>
      <c r="E1107" s="115"/>
      <c r="F1107" s="174"/>
      <c r="G1107" s="114" t="str">
        <f t="shared" ref="G1107:G1120" si="347">IF(AND(F1107&lt;&gt;"",V1107&lt;&gt;"",L1107&lt;&gt;0),V1107/L1107,"")</f>
        <v/>
      </c>
      <c r="H1107" s="115"/>
      <c r="I1107" s="115"/>
      <c r="J1107" s="115"/>
      <c r="K1107" s="115"/>
      <c r="L1107" s="133" t="str">
        <f t="shared" ref="L1107:L1120" si="348">IF(AND(H1107&lt;&gt;0, J1107&lt;&gt;0, K1107&lt;&gt;0), H1107*J1107*K1107, "")</f>
        <v/>
      </c>
      <c r="M1107" s="116" t="str">
        <f>IF(L1107="", "", L1107/Veriler!$X$1)</f>
        <v/>
      </c>
      <c r="N1107" s="116" t="str">
        <f>IF(F1107&lt;&gt;"", "İthal Girdi", IF(Veriler!T1107="", "", IF(Veriler!S1107="H", "%0,5 üzerindedir", IF(Veriler!T1107&gt;0.1, "%10 sınırı aşılmıştır.", "Uygun"))))</f>
        <v>%0,5 üzerindedir</v>
      </c>
      <c r="O1107" s="116" t="str">
        <f t="shared" ref="O1107:O1120" si="349">IF(M1107=""," ",N1107)</f>
        <v xml:space="preserve"> </v>
      </c>
      <c r="P1107" s="117"/>
      <c r="Q1107" s="118"/>
      <c r="R1107" s="119" t="str">
        <f t="shared" ref="R1107:R1120" si="350">IFERROR(IF(AND(T1107&lt;&gt;"",L1107&lt;&gt;"",L1107&lt;&gt;0,T1107&lt;&gt;0),T1107/L1107,"")," ")</f>
        <v/>
      </c>
      <c r="S1107" s="133">
        <f>IFERROR(IF(M1107&lt;=0.005,IF(F1107="",L1107,0),IF(F1107&lt;&gt;"",0,IF(P1107="",0,IF(P1107="H",0,IF(Q1107&lt;Veriler!$G$2,L1107*Veriler!$G$2,L1107*Q1107)))))," ")</f>
        <v>0</v>
      </c>
      <c r="T1107" s="133">
        <f>IF(Veriler!T1107&lt;=0.1, S1107, IF(AND(Veriler!T1107&gt;0.1, F1107="", P1107="E"), IF(Q1107&gt;Veriler!$G$2, Q1107*S1107, IF(Q1107&lt;Veriler!$G$2, Veriler!$G$2*S1107, Q1107*S1107)), 0))</f>
        <v>0</v>
      </c>
      <c r="U1107" s="133" t="str">
        <f t="shared" ref="U1107:U1120" si="351">IF(T1107=0," ",T1107)</f>
        <v xml:space="preserve"> </v>
      </c>
      <c r="V1107" s="134" t="str">
        <f>IFERROR(IF(O1107="%10 sınırı aşılmıştır.",L1107-T1107,IFERROR(IF(F1107="",IF(S1107=1,0,IF(L1107-S1107=0,"",L1107-S1107)),IF(Veriler!M1107="",L1107,IF(L1107*Veriler!M1107=0,"",L1107*Veriler!M1107))),L1107)),0)</f>
        <v/>
      </c>
      <c r="W1107" s="146"/>
      <c r="X1107" s="146"/>
      <c r="Y1107" s="146"/>
    </row>
    <row r="1108" spans="1:25" s="99" customFormat="1" ht="54.75" customHeight="1" x14ac:dyDescent="0.25">
      <c r="A1108" s="96">
        <f t="shared" ref="A1108:A1120" si="352">A1107+1</f>
        <v>814</v>
      </c>
      <c r="B1108" s="175"/>
      <c r="C1108" s="176"/>
      <c r="D1108" s="113"/>
      <c r="E1108" s="115"/>
      <c r="F1108" s="174"/>
      <c r="G1108" s="114" t="str">
        <f t="shared" si="347"/>
        <v/>
      </c>
      <c r="H1108" s="115"/>
      <c r="I1108" s="115"/>
      <c r="J1108" s="115"/>
      <c r="K1108" s="115"/>
      <c r="L1108" s="133" t="str">
        <f t="shared" si="348"/>
        <v/>
      </c>
      <c r="M1108" s="116" t="str">
        <f>IF(L1108="", "", L1108/Veriler!$X$1)</f>
        <v/>
      </c>
      <c r="N1108" s="116" t="str">
        <f>IF(F1108&lt;&gt;"", "İthal Girdi", IF(Veriler!T1108="", "", IF(Veriler!S1108="H", "%0,5 üzerindedir", IF(Veriler!T1108&gt;0.1, "%10 sınırı aşılmıştır.", "Uygun"))))</f>
        <v>%0,5 üzerindedir</v>
      </c>
      <c r="O1108" s="116" t="str">
        <f t="shared" si="349"/>
        <v xml:space="preserve"> </v>
      </c>
      <c r="P1108" s="117"/>
      <c r="Q1108" s="118"/>
      <c r="R1108" s="119" t="str">
        <f t="shared" si="350"/>
        <v/>
      </c>
      <c r="S1108" s="133">
        <f>IFERROR(IF(M1108&lt;=0.005,IF(F1108="",L1108,0),IF(F1108&lt;&gt;"",0,IF(P1108="",0,IF(P1108="H",0,IF(Q1108&lt;Veriler!$G$2,L1108*Veriler!$G$2,L1108*Q1108)))))," ")</f>
        <v>0</v>
      </c>
      <c r="T1108" s="133">
        <f>IF(Veriler!T1108&lt;=0.1, S1108, IF(AND(Veriler!T1108&gt;0.1, F1108="", P1108="E"), IF(Q1108&gt;Veriler!$G$2, Q1108*S1108, IF(Q1108&lt;Veriler!$G$2, Veriler!$G$2*S1108, Q1108*S1108)), 0))</f>
        <v>0</v>
      </c>
      <c r="U1108" s="133" t="str">
        <f t="shared" si="351"/>
        <v xml:space="preserve"> </v>
      </c>
      <c r="V1108" s="134" t="str">
        <f>IFERROR(IF(O1108="%10 sınırı aşılmıştır.",L1108-T1108,IFERROR(IF(F1108="",IF(S1108=1,0,IF(L1108-S1108=0,"",L1108-S1108)),IF(Veriler!M1108="",L1108,IF(L1108*Veriler!M1108=0,"",L1108*Veriler!M1108))),L1108)),0)</f>
        <v/>
      </c>
      <c r="W1108" s="146"/>
      <c r="X1108" s="146"/>
      <c r="Y1108" s="146"/>
    </row>
    <row r="1109" spans="1:25" s="99" customFormat="1" ht="54.75" customHeight="1" x14ac:dyDescent="0.25">
      <c r="A1109" s="96">
        <f t="shared" si="352"/>
        <v>815</v>
      </c>
      <c r="B1109" s="175"/>
      <c r="C1109" s="176"/>
      <c r="D1109" s="113"/>
      <c r="E1109" s="115"/>
      <c r="F1109" s="174"/>
      <c r="G1109" s="114" t="str">
        <f t="shared" si="347"/>
        <v/>
      </c>
      <c r="H1109" s="115"/>
      <c r="I1109" s="115"/>
      <c r="J1109" s="115"/>
      <c r="K1109" s="115"/>
      <c r="L1109" s="133" t="str">
        <f t="shared" si="348"/>
        <v/>
      </c>
      <c r="M1109" s="116" t="str">
        <f>IF(L1109="", "", L1109/Veriler!$X$1)</f>
        <v/>
      </c>
      <c r="N1109" s="116" t="str">
        <f>IF(F1109&lt;&gt;"", "İthal Girdi", IF(Veriler!T1109="", "", IF(Veriler!S1109="H", "%0,5 üzerindedir", IF(Veriler!T1109&gt;0.1, "%10 sınırı aşılmıştır.", "Uygun"))))</f>
        <v>%0,5 üzerindedir</v>
      </c>
      <c r="O1109" s="116" t="str">
        <f t="shared" si="349"/>
        <v xml:space="preserve"> </v>
      </c>
      <c r="P1109" s="117"/>
      <c r="Q1109" s="118"/>
      <c r="R1109" s="119" t="str">
        <f t="shared" si="350"/>
        <v/>
      </c>
      <c r="S1109" s="133">
        <f>IFERROR(IF(M1109&lt;=0.005,IF(F1109="",L1109,0),IF(F1109&lt;&gt;"",0,IF(P1109="",0,IF(P1109="H",0,IF(Q1109&lt;Veriler!$G$2,L1109*Veriler!$G$2,L1109*Q1109)))))," ")</f>
        <v>0</v>
      </c>
      <c r="T1109" s="133">
        <f>IF(Veriler!T1109&lt;=0.1, S1109, IF(AND(Veriler!T1109&gt;0.1, F1109="", P1109="E"), IF(Q1109&gt;Veriler!$G$2, Q1109*S1109, IF(Q1109&lt;Veriler!$G$2, Veriler!$G$2*S1109, Q1109*S1109)), 0))</f>
        <v>0</v>
      </c>
      <c r="U1109" s="133" t="str">
        <f t="shared" si="351"/>
        <v xml:space="preserve"> </v>
      </c>
      <c r="V1109" s="134" t="str">
        <f>IFERROR(IF(O1109="%10 sınırı aşılmıştır.",L1109-T1109,IFERROR(IF(F1109="",IF(S1109=1,0,IF(L1109-S1109=0,"",L1109-S1109)),IF(Veriler!M1109="",L1109,IF(L1109*Veriler!M1109=0,"",L1109*Veriler!M1109))),L1109)),0)</f>
        <v/>
      </c>
      <c r="W1109" s="146"/>
      <c r="X1109" s="146"/>
      <c r="Y1109" s="146"/>
    </row>
    <row r="1110" spans="1:25" s="99" customFormat="1" ht="54.75" customHeight="1" x14ac:dyDescent="0.25">
      <c r="A1110" s="96">
        <f t="shared" si="352"/>
        <v>816</v>
      </c>
      <c r="B1110" s="175"/>
      <c r="C1110" s="176"/>
      <c r="D1110" s="113"/>
      <c r="E1110" s="115"/>
      <c r="F1110" s="174"/>
      <c r="G1110" s="114" t="str">
        <f t="shared" si="347"/>
        <v/>
      </c>
      <c r="H1110" s="115"/>
      <c r="I1110" s="115"/>
      <c r="J1110" s="115"/>
      <c r="K1110" s="115"/>
      <c r="L1110" s="133" t="str">
        <f t="shared" si="348"/>
        <v/>
      </c>
      <c r="M1110" s="116" t="str">
        <f>IF(L1110="", "", L1110/Veriler!$X$1)</f>
        <v/>
      </c>
      <c r="N1110" s="116" t="str">
        <f>IF(F1110&lt;&gt;"", "İthal Girdi", IF(Veriler!T1110="", "", IF(Veriler!S1110="H", "%0,5 üzerindedir", IF(Veriler!T1110&gt;0.1, "%10 sınırı aşılmıştır.", "Uygun"))))</f>
        <v>%0,5 üzerindedir</v>
      </c>
      <c r="O1110" s="116" t="str">
        <f t="shared" si="349"/>
        <v xml:space="preserve"> </v>
      </c>
      <c r="P1110" s="117"/>
      <c r="Q1110" s="118"/>
      <c r="R1110" s="119" t="str">
        <f t="shared" si="350"/>
        <v/>
      </c>
      <c r="S1110" s="133">
        <f>IFERROR(IF(M1110&lt;=0.005,IF(F1110="",L1110,0),IF(F1110&lt;&gt;"",0,IF(P1110="",0,IF(P1110="H",0,IF(Q1110&lt;Veriler!$G$2,L1110*Veriler!$G$2,L1110*Q1110)))))," ")</f>
        <v>0</v>
      </c>
      <c r="T1110" s="133">
        <f>IF(Veriler!T1110&lt;=0.1, S1110, IF(AND(Veriler!T1110&gt;0.1, F1110="", P1110="E"), IF(Q1110&gt;Veriler!$G$2, Q1110*S1110, IF(Q1110&lt;Veriler!$G$2, Veriler!$G$2*S1110, Q1110*S1110)), 0))</f>
        <v>0</v>
      </c>
      <c r="U1110" s="133" t="str">
        <f t="shared" si="351"/>
        <v xml:space="preserve"> </v>
      </c>
      <c r="V1110" s="134" t="str">
        <f>IFERROR(IF(O1110="%10 sınırı aşılmıştır.",L1110-T1110,IFERROR(IF(F1110="",IF(S1110=1,0,IF(L1110-S1110=0,"",L1110-S1110)),IF(Veriler!M1110="",L1110,IF(L1110*Veriler!M1110=0,"",L1110*Veriler!M1110))),L1110)),0)</f>
        <v/>
      </c>
      <c r="W1110" s="146"/>
      <c r="X1110" s="146"/>
      <c r="Y1110" s="146"/>
    </row>
    <row r="1111" spans="1:25" s="99" customFormat="1" ht="54.75" customHeight="1" x14ac:dyDescent="0.25">
      <c r="A1111" s="96">
        <f t="shared" si="352"/>
        <v>817</v>
      </c>
      <c r="B1111" s="175"/>
      <c r="C1111" s="176"/>
      <c r="D1111" s="113"/>
      <c r="E1111" s="115"/>
      <c r="F1111" s="174"/>
      <c r="G1111" s="114" t="str">
        <f t="shared" si="347"/>
        <v/>
      </c>
      <c r="H1111" s="115"/>
      <c r="I1111" s="115"/>
      <c r="J1111" s="115"/>
      <c r="K1111" s="115"/>
      <c r="L1111" s="133" t="str">
        <f t="shared" si="348"/>
        <v/>
      </c>
      <c r="M1111" s="116" t="str">
        <f>IF(L1111="", "", L1111/Veriler!$X$1)</f>
        <v/>
      </c>
      <c r="N1111" s="116" t="str">
        <f>IF(F1111&lt;&gt;"", "İthal Girdi", IF(Veriler!T1111="", "", IF(Veriler!S1111="H", "%0,5 üzerindedir", IF(Veriler!T1111&gt;0.1, "%10 sınırı aşılmıştır.", "Uygun"))))</f>
        <v>%0,5 üzerindedir</v>
      </c>
      <c r="O1111" s="116" t="str">
        <f t="shared" si="349"/>
        <v xml:space="preserve"> </v>
      </c>
      <c r="P1111" s="117"/>
      <c r="Q1111" s="118"/>
      <c r="R1111" s="119" t="str">
        <f t="shared" si="350"/>
        <v/>
      </c>
      <c r="S1111" s="133">
        <f>IFERROR(IF(M1111&lt;=0.005,IF(F1111="",L1111,0),IF(F1111&lt;&gt;"",0,IF(P1111="",0,IF(P1111="H",0,IF(Q1111&lt;Veriler!$G$2,L1111*Veriler!$G$2,L1111*Q1111)))))," ")</f>
        <v>0</v>
      </c>
      <c r="T1111" s="133">
        <f>IF(Veriler!T1111&lt;=0.1, S1111, IF(AND(Veriler!T1111&gt;0.1, F1111="", P1111="E"), IF(Q1111&gt;Veriler!$G$2, Q1111*S1111, IF(Q1111&lt;Veriler!$G$2, Veriler!$G$2*S1111, Q1111*S1111)), 0))</f>
        <v>0</v>
      </c>
      <c r="U1111" s="133" t="str">
        <f t="shared" si="351"/>
        <v xml:space="preserve"> </v>
      </c>
      <c r="V1111" s="134" t="str">
        <f>IFERROR(IF(O1111="%10 sınırı aşılmıştır.",L1111-T1111,IFERROR(IF(F1111="",IF(S1111=1,0,IF(L1111-S1111=0,"",L1111-S1111)),IF(Veriler!M1111="",L1111,IF(L1111*Veriler!M1111=0,"",L1111*Veriler!M1111))),L1111)),0)</f>
        <v/>
      </c>
      <c r="W1111" s="146"/>
      <c r="X1111" s="146"/>
      <c r="Y1111" s="146"/>
    </row>
    <row r="1112" spans="1:25" s="99" customFormat="1" ht="54.75" customHeight="1" x14ac:dyDescent="0.25">
      <c r="A1112" s="96">
        <f t="shared" si="352"/>
        <v>818</v>
      </c>
      <c r="B1112" s="175"/>
      <c r="C1112" s="176"/>
      <c r="D1112" s="113"/>
      <c r="E1112" s="115"/>
      <c r="F1112" s="174"/>
      <c r="G1112" s="114" t="str">
        <f t="shared" si="347"/>
        <v/>
      </c>
      <c r="H1112" s="115"/>
      <c r="I1112" s="115"/>
      <c r="J1112" s="115"/>
      <c r="K1112" s="115"/>
      <c r="L1112" s="133" t="str">
        <f t="shared" si="348"/>
        <v/>
      </c>
      <c r="M1112" s="116" t="str">
        <f>IF(L1112="", "", L1112/Veriler!$X$1)</f>
        <v/>
      </c>
      <c r="N1112" s="116" t="str">
        <f>IF(F1112&lt;&gt;"", "İthal Girdi", IF(Veriler!T1112="", "", IF(Veriler!S1112="H", "%0,5 üzerindedir", IF(Veriler!T1112&gt;0.1, "%10 sınırı aşılmıştır.", "Uygun"))))</f>
        <v>%0,5 üzerindedir</v>
      </c>
      <c r="O1112" s="116" t="str">
        <f t="shared" si="349"/>
        <v xml:space="preserve"> </v>
      </c>
      <c r="P1112" s="117"/>
      <c r="Q1112" s="118"/>
      <c r="R1112" s="119" t="str">
        <f t="shared" si="350"/>
        <v/>
      </c>
      <c r="S1112" s="133">
        <f>IFERROR(IF(M1112&lt;=0.005,IF(F1112="",L1112,0),IF(F1112&lt;&gt;"",0,IF(P1112="",0,IF(P1112="H",0,IF(Q1112&lt;Veriler!$G$2,L1112*Veriler!$G$2,L1112*Q1112)))))," ")</f>
        <v>0</v>
      </c>
      <c r="T1112" s="133">
        <f>IF(Veriler!T1112&lt;=0.1, S1112, IF(AND(Veriler!T1112&gt;0.1, F1112="", P1112="E"), IF(Q1112&gt;Veriler!$G$2, Q1112*S1112, IF(Q1112&lt;Veriler!$G$2, Veriler!$G$2*S1112, Q1112*S1112)), 0))</f>
        <v>0</v>
      </c>
      <c r="U1112" s="133" t="str">
        <f t="shared" si="351"/>
        <v xml:space="preserve"> </v>
      </c>
      <c r="V1112" s="134" t="str">
        <f>IFERROR(IF(O1112="%10 sınırı aşılmıştır.",L1112-T1112,IFERROR(IF(F1112="",IF(S1112=1,0,IF(L1112-S1112=0,"",L1112-S1112)),IF(Veriler!M1112="",L1112,IF(L1112*Veriler!M1112=0,"",L1112*Veriler!M1112))),L1112)),0)</f>
        <v/>
      </c>
      <c r="W1112" s="146"/>
      <c r="X1112" s="146"/>
      <c r="Y1112" s="146"/>
    </row>
    <row r="1113" spans="1:25" s="99" customFormat="1" ht="54.75" customHeight="1" x14ac:dyDescent="0.25">
      <c r="A1113" s="96">
        <f t="shared" si="352"/>
        <v>819</v>
      </c>
      <c r="B1113" s="175"/>
      <c r="C1113" s="176"/>
      <c r="D1113" s="113"/>
      <c r="E1113" s="115"/>
      <c r="F1113" s="174"/>
      <c r="G1113" s="114" t="str">
        <f t="shared" si="347"/>
        <v/>
      </c>
      <c r="H1113" s="115"/>
      <c r="I1113" s="115"/>
      <c r="J1113" s="115"/>
      <c r="K1113" s="115"/>
      <c r="L1113" s="133" t="str">
        <f t="shared" si="348"/>
        <v/>
      </c>
      <c r="M1113" s="116" t="str">
        <f>IF(L1113="", "", L1113/Veriler!$X$1)</f>
        <v/>
      </c>
      <c r="N1113" s="116" t="str">
        <f>IF(F1113&lt;&gt;"", "İthal Girdi", IF(Veriler!T1113="", "", IF(Veriler!S1113="H", "%0,5 üzerindedir", IF(Veriler!T1113&gt;0.1, "%10 sınırı aşılmıştır.", "Uygun"))))</f>
        <v>%0,5 üzerindedir</v>
      </c>
      <c r="O1113" s="116" t="str">
        <f t="shared" si="349"/>
        <v xml:space="preserve"> </v>
      </c>
      <c r="P1113" s="117"/>
      <c r="Q1113" s="118"/>
      <c r="R1113" s="119" t="str">
        <f t="shared" si="350"/>
        <v/>
      </c>
      <c r="S1113" s="133">
        <f>IFERROR(IF(M1113&lt;=0.005,IF(F1113="",L1113,0),IF(F1113&lt;&gt;"",0,IF(P1113="",0,IF(P1113="H",0,IF(Q1113&lt;Veriler!$G$2,L1113*Veriler!$G$2,L1113*Q1113)))))," ")</f>
        <v>0</v>
      </c>
      <c r="T1113" s="133">
        <f>IF(Veriler!T1113&lt;=0.1, S1113, IF(AND(Veriler!T1113&gt;0.1, F1113="", P1113="E"), IF(Q1113&gt;Veriler!$G$2, Q1113*S1113, IF(Q1113&lt;Veriler!$G$2, Veriler!$G$2*S1113, Q1113*S1113)), 0))</f>
        <v>0</v>
      </c>
      <c r="U1113" s="133" t="str">
        <f t="shared" si="351"/>
        <v xml:space="preserve"> </v>
      </c>
      <c r="V1113" s="134" t="str">
        <f>IFERROR(IF(O1113="%10 sınırı aşılmıştır.",L1113-T1113,IFERROR(IF(F1113="",IF(S1113=1,0,IF(L1113-S1113=0,"",L1113-S1113)),IF(Veriler!M1113="",L1113,IF(L1113*Veriler!M1113=0,"",L1113*Veriler!M1113))),L1113)),0)</f>
        <v/>
      </c>
      <c r="W1113" s="146"/>
      <c r="X1113" s="146"/>
      <c r="Y1113" s="146"/>
    </row>
    <row r="1114" spans="1:25" s="99" customFormat="1" ht="54.75" customHeight="1" x14ac:dyDescent="0.25">
      <c r="A1114" s="96">
        <f t="shared" si="352"/>
        <v>820</v>
      </c>
      <c r="B1114" s="175"/>
      <c r="C1114" s="176"/>
      <c r="D1114" s="113"/>
      <c r="E1114" s="115"/>
      <c r="F1114" s="174"/>
      <c r="G1114" s="114" t="str">
        <f t="shared" si="347"/>
        <v/>
      </c>
      <c r="H1114" s="115"/>
      <c r="I1114" s="115"/>
      <c r="J1114" s="115"/>
      <c r="K1114" s="115"/>
      <c r="L1114" s="133" t="str">
        <f t="shared" si="348"/>
        <v/>
      </c>
      <c r="M1114" s="116" t="str">
        <f>IF(L1114="", "", L1114/Veriler!$X$1)</f>
        <v/>
      </c>
      <c r="N1114" s="116" t="str">
        <f>IF(F1114&lt;&gt;"", "İthal Girdi", IF(Veriler!T1114="", "", IF(Veriler!S1114="H", "%0,5 üzerindedir", IF(Veriler!T1114&gt;0.1, "%10 sınırı aşılmıştır.", "Uygun"))))</f>
        <v>%0,5 üzerindedir</v>
      </c>
      <c r="O1114" s="116" t="str">
        <f t="shared" si="349"/>
        <v xml:space="preserve"> </v>
      </c>
      <c r="P1114" s="117"/>
      <c r="Q1114" s="118"/>
      <c r="R1114" s="119" t="str">
        <f t="shared" si="350"/>
        <v/>
      </c>
      <c r="S1114" s="133">
        <f>IFERROR(IF(M1114&lt;=0.005,IF(F1114="",L1114,0),IF(F1114&lt;&gt;"",0,IF(P1114="",0,IF(P1114="H",0,IF(Q1114&lt;Veriler!$G$2,L1114*Veriler!$G$2,L1114*Q1114)))))," ")</f>
        <v>0</v>
      </c>
      <c r="T1114" s="133">
        <f>IF(Veriler!T1114&lt;=0.1, S1114, IF(AND(Veriler!T1114&gt;0.1, F1114="", P1114="E"), IF(Q1114&gt;Veriler!$G$2, Q1114*S1114, IF(Q1114&lt;Veriler!$G$2, Veriler!$G$2*S1114, Q1114*S1114)), 0))</f>
        <v>0</v>
      </c>
      <c r="U1114" s="133" t="str">
        <f t="shared" si="351"/>
        <v xml:space="preserve"> </v>
      </c>
      <c r="V1114" s="134" t="str">
        <f>IFERROR(IF(O1114="%10 sınırı aşılmıştır.",L1114-T1114,IFERROR(IF(F1114="",IF(S1114=1,0,IF(L1114-S1114=0,"",L1114-S1114)),IF(Veriler!M1114="",L1114,IF(L1114*Veriler!M1114=0,"",L1114*Veriler!M1114))),L1114)),0)</f>
        <v/>
      </c>
      <c r="W1114" s="146"/>
      <c r="X1114" s="146"/>
      <c r="Y1114" s="146"/>
    </row>
    <row r="1115" spans="1:25" s="99" customFormat="1" ht="54.75" customHeight="1" x14ac:dyDescent="0.25">
      <c r="A1115" s="96">
        <f t="shared" si="352"/>
        <v>821</v>
      </c>
      <c r="B1115" s="175"/>
      <c r="C1115" s="176"/>
      <c r="D1115" s="113"/>
      <c r="E1115" s="115"/>
      <c r="F1115" s="174"/>
      <c r="G1115" s="114" t="str">
        <f t="shared" si="347"/>
        <v/>
      </c>
      <c r="H1115" s="115"/>
      <c r="I1115" s="115"/>
      <c r="J1115" s="115"/>
      <c r="K1115" s="115"/>
      <c r="L1115" s="133" t="str">
        <f t="shared" si="348"/>
        <v/>
      </c>
      <c r="M1115" s="116" t="str">
        <f>IF(L1115="", "", L1115/Veriler!$X$1)</f>
        <v/>
      </c>
      <c r="N1115" s="116" t="str">
        <f>IF(F1115&lt;&gt;"", "İthal Girdi", IF(Veriler!T1115="", "", IF(Veriler!S1115="H", "%0,5 üzerindedir", IF(Veriler!T1115&gt;0.1, "%10 sınırı aşılmıştır.", "Uygun"))))</f>
        <v>%0,5 üzerindedir</v>
      </c>
      <c r="O1115" s="116" t="str">
        <f t="shared" si="349"/>
        <v xml:space="preserve"> </v>
      </c>
      <c r="P1115" s="117"/>
      <c r="Q1115" s="118"/>
      <c r="R1115" s="119" t="str">
        <f t="shared" si="350"/>
        <v/>
      </c>
      <c r="S1115" s="133">
        <f>IFERROR(IF(M1115&lt;=0.005,IF(F1115="",L1115,0),IF(F1115&lt;&gt;"",0,IF(P1115="",0,IF(P1115="H",0,IF(Q1115&lt;Veriler!$G$2,L1115*Veriler!$G$2,L1115*Q1115)))))," ")</f>
        <v>0</v>
      </c>
      <c r="T1115" s="133">
        <f>IF(Veriler!T1115&lt;=0.1, S1115, IF(AND(Veriler!T1115&gt;0.1, F1115="", P1115="E"), IF(Q1115&gt;Veriler!$G$2, Q1115*S1115, IF(Q1115&lt;Veriler!$G$2, Veriler!$G$2*S1115, Q1115*S1115)), 0))</f>
        <v>0</v>
      </c>
      <c r="U1115" s="133" t="str">
        <f t="shared" si="351"/>
        <v xml:space="preserve"> </v>
      </c>
      <c r="V1115" s="134" t="str">
        <f>IFERROR(IF(O1115="%10 sınırı aşılmıştır.",L1115-T1115,IFERROR(IF(F1115="",IF(S1115=1,0,IF(L1115-S1115=0,"",L1115-S1115)),IF(Veriler!M1115="",L1115,IF(L1115*Veriler!M1115=0,"",L1115*Veriler!M1115))),L1115)),0)</f>
        <v/>
      </c>
      <c r="W1115" s="146"/>
      <c r="X1115" s="146"/>
      <c r="Y1115" s="146"/>
    </row>
    <row r="1116" spans="1:25" s="99" customFormat="1" ht="54.75" customHeight="1" x14ac:dyDescent="0.25">
      <c r="A1116" s="96">
        <f t="shared" si="352"/>
        <v>822</v>
      </c>
      <c r="B1116" s="175"/>
      <c r="C1116" s="176"/>
      <c r="D1116" s="113"/>
      <c r="E1116" s="115"/>
      <c r="F1116" s="174"/>
      <c r="G1116" s="114" t="str">
        <f t="shared" si="347"/>
        <v/>
      </c>
      <c r="H1116" s="115"/>
      <c r="I1116" s="115"/>
      <c r="J1116" s="115"/>
      <c r="K1116" s="115"/>
      <c r="L1116" s="133" t="str">
        <f t="shared" si="348"/>
        <v/>
      </c>
      <c r="M1116" s="116" t="str">
        <f>IF(L1116="", "", L1116/Veriler!$X$1)</f>
        <v/>
      </c>
      <c r="N1116" s="116" t="str">
        <f>IF(F1116&lt;&gt;"", "İthal Girdi", IF(Veriler!T1116="", "", IF(Veriler!S1116="H", "%0,5 üzerindedir", IF(Veriler!T1116&gt;0.1, "%10 sınırı aşılmıştır.", "Uygun"))))</f>
        <v>%0,5 üzerindedir</v>
      </c>
      <c r="O1116" s="116" t="str">
        <f t="shared" si="349"/>
        <v xml:space="preserve"> </v>
      </c>
      <c r="P1116" s="117"/>
      <c r="Q1116" s="118"/>
      <c r="R1116" s="119" t="str">
        <f t="shared" si="350"/>
        <v/>
      </c>
      <c r="S1116" s="133">
        <f>IFERROR(IF(M1116&lt;=0.005,IF(F1116="",L1116,0),IF(F1116&lt;&gt;"",0,IF(P1116="",0,IF(P1116="H",0,IF(Q1116&lt;Veriler!$G$2,L1116*Veriler!$G$2,L1116*Q1116)))))," ")</f>
        <v>0</v>
      </c>
      <c r="T1116" s="133">
        <f>IF(Veriler!T1116&lt;=0.1, S1116, IF(AND(Veriler!T1116&gt;0.1, F1116="", P1116="E"), IF(Q1116&gt;Veriler!$G$2, Q1116*S1116, IF(Q1116&lt;Veriler!$G$2, Veriler!$G$2*S1116, Q1116*S1116)), 0))</f>
        <v>0</v>
      </c>
      <c r="U1116" s="133" t="str">
        <f t="shared" si="351"/>
        <v xml:space="preserve"> </v>
      </c>
      <c r="V1116" s="134" t="str">
        <f>IFERROR(IF(O1116="%10 sınırı aşılmıştır.",L1116-T1116,IFERROR(IF(F1116="",IF(S1116=1,0,IF(L1116-S1116=0,"",L1116-S1116)),IF(Veriler!M1116="",L1116,IF(L1116*Veriler!M1116=0,"",L1116*Veriler!M1116))),L1116)),0)</f>
        <v/>
      </c>
      <c r="W1116" s="146"/>
      <c r="X1116" s="146"/>
      <c r="Y1116" s="146"/>
    </row>
    <row r="1117" spans="1:25" s="99" customFormat="1" ht="54.75" customHeight="1" x14ac:dyDescent="0.25">
      <c r="A1117" s="96">
        <f t="shared" si="352"/>
        <v>823</v>
      </c>
      <c r="B1117" s="175"/>
      <c r="C1117" s="176"/>
      <c r="D1117" s="113"/>
      <c r="E1117" s="115"/>
      <c r="F1117" s="174"/>
      <c r="G1117" s="114" t="str">
        <f t="shared" si="347"/>
        <v/>
      </c>
      <c r="H1117" s="115"/>
      <c r="I1117" s="115"/>
      <c r="J1117" s="115"/>
      <c r="K1117" s="115"/>
      <c r="L1117" s="133" t="str">
        <f t="shared" si="348"/>
        <v/>
      </c>
      <c r="M1117" s="116" t="str">
        <f>IF(L1117="", "", L1117/Veriler!$X$1)</f>
        <v/>
      </c>
      <c r="N1117" s="116" t="str">
        <f>IF(F1117&lt;&gt;"", "İthal Girdi", IF(Veriler!T1117="", "", IF(Veriler!S1117="H", "%0,5 üzerindedir", IF(Veriler!T1117&gt;0.1, "%10 sınırı aşılmıştır.", "Uygun"))))</f>
        <v>%0,5 üzerindedir</v>
      </c>
      <c r="O1117" s="116" t="str">
        <f t="shared" si="349"/>
        <v xml:space="preserve"> </v>
      </c>
      <c r="P1117" s="117"/>
      <c r="Q1117" s="118"/>
      <c r="R1117" s="119" t="str">
        <f t="shared" si="350"/>
        <v/>
      </c>
      <c r="S1117" s="133">
        <f>IFERROR(IF(M1117&lt;=0.005,IF(F1117="",L1117,0),IF(F1117&lt;&gt;"",0,IF(P1117="",0,IF(P1117="H",0,IF(Q1117&lt;Veriler!$G$2,L1117*Veriler!$G$2,L1117*Q1117)))))," ")</f>
        <v>0</v>
      </c>
      <c r="T1117" s="133">
        <f>IF(Veriler!T1117&lt;=0.1, S1117, IF(AND(Veriler!T1117&gt;0.1, F1117="", P1117="E"), IF(Q1117&gt;Veriler!$G$2, Q1117*S1117, IF(Q1117&lt;Veriler!$G$2, Veriler!$G$2*S1117, Q1117*S1117)), 0))</f>
        <v>0</v>
      </c>
      <c r="U1117" s="133" t="str">
        <f t="shared" si="351"/>
        <v xml:space="preserve"> </v>
      </c>
      <c r="V1117" s="134" t="str">
        <f>IFERROR(IF(O1117="%10 sınırı aşılmıştır.",L1117-T1117,IFERROR(IF(F1117="",IF(S1117=1,0,IF(L1117-S1117=0,"",L1117-S1117)),IF(Veriler!M1117="",L1117,IF(L1117*Veriler!M1117=0,"",L1117*Veriler!M1117))),L1117)),0)</f>
        <v/>
      </c>
      <c r="W1117" s="146"/>
      <c r="X1117" s="146"/>
      <c r="Y1117" s="146"/>
    </row>
    <row r="1118" spans="1:25" s="99" customFormat="1" ht="54.75" customHeight="1" x14ac:dyDescent="0.25">
      <c r="A1118" s="96">
        <f t="shared" si="352"/>
        <v>824</v>
      </c>
      <c r="B1118" s="175"/>
      <c r="C1118" s="176"/>
      <c r="D1118" s="113"/>
      <c r="E1118" s="115"/>
      <c r="F1118" s="174"/>
      <c r="G1118" s="114" t="str">
        <f t="shared" si="347"/>
        <v/>
      </c>
      <c r="H1118" s="115"/>
      <c r="I1118" s="115"/>
      <c r="J1118" s="115"/>
      <c r="K1118" s="115"/>
      <c r="L1118" s="133" t="str">
        <f t="shared" si="348"/>
        <v/>
      </c>
      <c r="M1118" s="116" t="str">
        <f>IF(L1118="", "", L1118/Veriler!$X$1)</f>
        <v/>
      </c>
      <c r="N1118" s="116" t="str">
        <f>IF(F1118&lt;&gt;"", "İthal Girdi", IF(Veriler!T1118="", "", IF(Veriler!S1118="H", "%0,5 üzerindedir", IF(Veriler!T1118&gt;0.1, "%10 sınırı aşılmıştır.", "Uygun"))))</f>
        <v>%0,5 üzerindedir</v>
      </c>
      <c r="O1118" s="116" t="str">
        <f t="shared" si="349"/>
        <v xml:space="preserve"> </v>
      </c>
      <c r="P1118" s="117"/>
      <c r="Q1118" s="118"/>
      <c r="R1118" s="119" t="str">
        <f t="shared" si="350"/>
        <v/>
      </c>
      <c r="S1118" s="133">
        <f>IFERROR(IF(M1118&lt;=0.005,IF(F1118="",L1118,0),IF(F1118&lt;&gt;"",0,IF(P1118="",0,IF(P1118="H",0,IF(Q1118&lt;Veriler!$G$2,L1118*Veriler!$G$2,L1118*Q1118)))))," ")</f>
        <v>0</v>
      </c>
      <c r="T1118" s="133">
        <f>IF(Veriler!T1118&lt;=0.1, S1118, IF(AND(Veriler!T1118&gt;0.1, F1118="", P1118="E"), IF(Q1118&gt;Veriler!$G$2, Q1118*S1118, IF(Q1118&lt;Veriler!$G$2, Veriler!$G$2*S1118, Q1118*S1118)), 0))</f>
        <v>0</v>
      </c>
      <c r="U1118" s="133" t="str">
        <f t="shared" si="351"/>
        <v xml:space="preserve"> </v>
      </c>
      <c r="V1118" s="134" t="str">
        <f>IFERROR(IF(O1118="%10 sınırı aşılmıştır.",L1118-T1118,IFERROR(IF(F1118="",IF(S1118=1,0,IF(L1118-S1118=0,"",L1118-S1118)),IF(Veriler!M1118="",L1118,IF(L1118*Veriler!M1118=0,"",L1118*Veriler!M1118))),L1118)),0)</f>
        <v/>
      </c>
      <c r="W1118" s="146"/>
      <c r="X1118" s="146"/>
      <c r="Y1118" s="146"/>
    </row>
    <row r="1119" spans="1:25" s="99" customFormat="1" ht="54.75" customHeight="1" x14ac:dyDescent="0.25">
      <c r="A1119" s="96">
        <f t="shared" si="352"/>
        <v>825</v>
      </c>
      <c r="B1119" s="175"/>
      <c r="C1119" s="176"/>
      <c r="D1119" s="113"/>
      <c r="E1119" s="115"/>
      <c r="F1119" s="174"/>
      <c r="G1119" s="114" t="str">
        <f t="shared" si="347"/>
        <v/>
      </c>
      <c r="H1119" s="115"/>
      <c r="I1119" s="115"/>
      <c r="J1119" s="115"/>
      <c r="K1119" s="115"/>
      <c r="L1119" s="133" t="str">
        <f t="shared" si="348"/>
        <v/>
      </c>
      <c r="M1119" s="116" t="str">
        <f>IF(L1119="", "", L1119/Veriler!$X$1)</f>
        <v/>
      </c>
      <c r="N1119" s="116" t="str">
        <f>IF(F1119&lt;&gt;"", "İthal Girdi", IF(Veriler!T1119="", "", IF(Veriler!S1119="H", "%0,5 üzerindedir", IF(Veriler!T1119&gt;0.1, "%10 sınırı aşılmıştır.", "Uygun"))))</f>
        <v>%0,5 üzerindedir</v>
      </c>
      <c r="O1119" s="116" t="str">
        <f t="shared" si="349"/>
        <v xml:space="preserve"> </v>
      </c>
      <c r="P1119" s="117"/>
      <c r="Q1119" s="118"/>
      <c r="R1119" s="119" t="str">
        <f t="shared" si="350"/>
        <v/>
      </c>
      <c r="S1119" s="133">
        <f>IFERROR(IF(M1119&lt;=0.005,IF(F1119="",L1119,0),IF(F1119&lt;&gt;"",0,IF(P1119="",0,IF(P1119="H",0,IF(Q1119&lt;Veriler!$G$2,L1119*Veriler!$G$2,L1119*Q1119)))))," ")</f>
        <v>0</v>
      </c>
      <c r="T1119" s="133">
        <f>IF(Veriler!T1119&lt;=0.1, S1119, IF(AND(Veriler!T1119&gt;0.1, F1119="", P1119="E"), IF(Q1119&gt;Veriler!$G$2, Q1119*S1119, IF(Q1119&lt;Veriler!$G$2, Veriler!$G$2*S1119, Q1119*S1119)), 0))</f>
        <v>0</v>
      </c>
      <c r="U1119" s="133" t="str">
        <f t="shared" si="351"/>
        <v xml:space="preserve"> </v>
      </c>
      <c r="V1119" s="134" t="str">
        <f>IFERROR(IF(O1119="%10 sınırı aşılmıştır.",L1119-T1119,IFERROR(IF(F1119="",IF(S1119=1,0,IF(L1119-S1119=0,"",L1119-S1119)),IF(Veriler!M1119="",L1119,IF(L1119*Veriler!M1119=0,"",L1119*Veriler!M1119))),L1119)),0)</f>
        <v/>
      </c>
      <c r="W1119" s="146"/>
      <c r="X1119" s="146"/>
      <c r="Y1119" s="146"/>
    </row>
    <row r="1120" spans="1:25" s="99" customFormat="1" ht="54.75" customHeight="1" x14ac:dyDescent="0.25">
      <c r="A1120" s="96">
        <f t="shared" si="352"/>
        <v>826</v>
      </c>
      <c r="B1120" s="175"/>
      <c r="C1120" s="176"/>
      <c r="D1120" s="113"/>
      <c r="E1120" s="115"/>
      <c r="F1120" s="174"/>
      <c r="G1120" s="114" t="str">
        <f t="shared" si="347"/>
        <v/>
      </c>
      <c r="H1120" s="115"/>
      <c r="I1120" s="115"/>
      <c r="J1120" s="115"/>
      <c r="K1120" s="115"/>
      <c r="L1120" s="133" t="str">
        <f t="shared" si="348"/>
        <v/>
      </c>
      <c r="M1120" s="116" t="str">
        <f>IF(L1120="", "", L1120/Veriler!$X$1)</f>
        <v/>
      </c>
      <c r="N1120" s="116" t="str">
        <f>IF(F1120&lt;&gt;"", "İthal Girdi", IF(Veriler!T1120="", "", IF(Veriler!S1120="H", "%0,5 üzerindedir", IF(Veriler!T1120&gt;0.1, "%10 sınırı aşılmıştır.", "Uygun"))))</f>
        <v>%0,5 üzerindedir</v>
      </c>
      <c r="O1120" s="116" t="str">
        <f t="shared" si="349"/>
        <v xml:space="preserve"> </v>
      </c>
      <c r="P1120" s="117"/>
      <c r="Q1120" s="118"/>
      <c r="R1120" s="119" t="str">
        <f t="shared" si="350"/>
        <v/>
      </c>
      <c r="S1120" s="133">
        <f>IFERROR(IF(M1120&lt;=0.005,IF(F1120="",L1120,0),IF(F1120&lt;&gt;"",0,IF(P1120="",0,IF(P1120="H",0,IF(Q1120&lt;Veriler!$G$2,L1120*Veriler!$G$2,L1120*Q1120)))))," ")</f>
        <v>0</v>
      </c>
      <c r="T1120" s="133">
        <f>IF(Veriler!T1120&lt;=0.1, S1120, IF(AND(Veriler!T1120&gt;0.1, F1120="", P1120="E"), IF(Q1120&gt;Veriler!$G$2, Q1120*S1120, IF(Q1120&lt;Veriler!$G$2, Veriler!$G$2*S1120, Q1120*S1120)), 0))</f>
        <v>0</v>
      </c>
      <c r="U1120" s="133" t="str">
        <f t="shared" si="351"/>
        <v xml:space="preserve"> </v>
      </c>
      <c r="V1120" s="134" t="str">
        <f>IFERROR(IF(O1120="%10 sınırı aşılmıştır.",L1120-T1120,IFERROR(IF(F1120="",IF(S1120=1,0,IF(L1120-S1120=0,"",L1120-S1120)),IF(Veriler!M1120="",L1120,IF(L1120*Veriler!M1120=0,"",L1120*Veriler!M1120))),L1120)),0)</f>
        <v/>
      </c>
      <c r="W1120" s="146"/>
      <c r="X1120" s="146"/>
      <c r="Y1120" s="146"/>
    </row>
    <row r="1121" spans="1:25" s="99" customFormat="1" ht="36" hidden="1" customHeight="1" x14ac:dyDescent="0.25">
      <c r="A1121" s="101"/>
      <c r="B1121" s="191" t="s">
        <v>16</v>
      </c>
      <c r="C1121" s="176"/>
      <c r="D1121" s="120"/>
      <c r="E1121" s="171"/>
      <c r="F1121" s="172"/>
      <c r="G1121" s="121"/>
      <c r="H1121" s="115"/>
      <c r="I1121" s="115"/>
      <c r="J1121" s="115"/>
      <c r="K1121" s="115"/>
      <c r="L1121" s="121"/>
      <c r="M1121" s="121"/>
      <c r="N1121" s="121"/>
      <c r="O1121" s="121"/>
      <c r="P1121" s="120"/>
      <c r="Q1121" s="120"/>
      <c r="R1121" s="183"/>
      <c r="S1121" s="184"/>
      <c r="T1121" s="121"/>
      <c r="U1121" s="121"/>
      <c r="V1121" s="121"/>
      <c r="W1121" s="146"/>
      <c r="X1121" s="146"/>
      <c r="Y1121" s="146"/>
    </row>
    <row r="1122" spans="1:25" s="99" customFormat="1" ht="54.75" customHeight="1" x14ac:dyDescent="0.25">
      <c r="A1122" s="96">
        <f>A1120+1</f>
        <v>827</v>
      </c>
      <c r="B1122" s="175"/>
      <c r="C1122" s="176"/>
      <c r="D1122" s="113"/>
      <c r="E1122" s="115"/>
      <c r="F1122" s="174"/>
      <c r="G1122" s="114" t="str">
        <f t="shared" ref="G1122:G1135" si="353">IF(AND(F1122&lt;&gt;"",V1122&lt;&gt;"",L1122&lt;&gt;0),V1122/L1122,"")</f>
        <v/>
      </c>
      <c r="H1122" s="115"/>
      <c r="I1122" s="115"/>
      <c r="J1122" s="115"/>
      <c r="K1122" s="115"/>
      <c r="L1122" s="133" t="str">
        <f t="shared" ref="L1122:L1135" si="354">IF(AND(H1122&lt;&gt;0, J1122&lt;&gt;0, K1122&lt;&gt;0), H1122*J1122*K1122, "")</f>
        <v/>
      </c>
      <c r="M1122" s="116" t="str">
        <f>IF(L1122="", "", L1122/Veriler!$X$1)</f>
        <v/>
      </c>
      <c r="N1122" s="116" t="str">
        <f>IF(F1122&lt;&gt;"", "İthal Girdi", IF(Veriler!T1122="", "", IF(Veriler!S1122="H", "%0,5 üzerindedir", IF(Veriler!T1122&gt;0.1, "%10 sınırı aşılmıştır.", "Uygun"))))</f>
        <v>%0,5 üzerindedir</v>
      </c>
      <c r="O1122" s="116" t="str">
        <f t="shared" ref="O1122:O1135" si="355">IF(M1122=""," ",N1122)</f>
        <v xml:space="preserve"> </v>
      </c>
      <c r="P1122" s="117"/>
      <c r="Q1122" s="118"/>
      <c r="R1122" s="119" t="str">
        <f t="shared" ref="R1122:R1135" si="356">IFERROR(IF(AND(T1122&lt;&gt;"",L1122&lt;&gt;"",L1122&lt;&gt;0,T1122&lt;&gt;0),T1122/L1122,"")," ")</f>
        <v/>
      </c>
      <c r="S1122" s="133">
        <f>IFERROR(IF(M1122&lt;=0.005,IF(F1122="",L1122,0),IF(F1122&lt;&gt;"",0,IF(P1122="",0,IF(P1122="H",0,IF(Q1122&lt;Veriler!$G$2,L1122*Veriler!$G$2,L1122*Q1122)))))," ")</f>
        <v>0</v>
      </c>
      <c r="T1122" s="133">
        <f>IF(Veriler!T1122&lt;=0.1, S1122, IF(AND(Veriler!T1122&gt;0.1, F1122="", P1122="E"), IF(Q1122&gt;Veriler!$G$2, Q1122*S1122, IF(Q1122&lt;Veriler!$G$2, Veriler!$G$2*S1122, Q1122*S1122)), 0))</f>
        <v>0</v>
      </c>
      <c r="U1122" s="133" t="str">
        <f t="shared" ref="U1122:U1135" si="357">IF(T1122=0," ",T1122)</f>
        <v xml:space="preserve"> </v>
      </c>
      <c r="V1122" s="134" t="str">
        <f>IFERROR(IF(O1122="%10 sınırı aşılmıştır.",L1122-T1122,IFERROR(IF(F1122="",IF(S1122=1,0,IF(L1122-S1122=0,"",L1122-S1122)),IF(Veriler!M1122="",L1122,IF(L1122*Veriler!M1122=0,"",L1122*Veriler!M1122))),L1122)),0)</f>
        <v/>
      </c>
      <c r="W1122" s="146"/>
      <c r="X1122" s="146"/>
      <c r="Y1122" s="146"/>
    </row>
    <row r="1123" spans="1:25" s="99" customFormat="1" ht="54.75" customHeight="1" x14ac:dyDescent="0.25">
      <c r="A1123" s="96">
        <f t="shared" ref="A1123:A1135" si="358">A1122+1</f>
        <v>828</v>
      </c>
      <c r="B1123" s="175"/>
      <c r="C1123" s="176"/>
      <c r="D1123" s="113"/>
      <c r="E1123" s="115"/>
      <c r="F1123" s="174"/>
      <c r="G1123" s="114" t="str">
        <f t="shared" si="353"/>
        <v/>
      </c>
      <c r="H1123" s="115"/>
      <c r="I1123" s="115"/>
      <c r="J1123" s="115"/>
      <c r="K1123" s="115"/>
      <c r="L1123" s="133" t="str">
        <f t="shared" si="354"/>
        <v/>
      </c>
      <c r="M1123" s="116" t="str">
        <f>IF(L1123="", "", L1123/Veriler!$X$1)</f>
        <v/>
      </c>
      <c r="N1123" s="116" t="str">
        <f>IF(F1123&lt;&gt;"", "İthal Girdi", IF(Veriler!T1123="", "", IF(Veriler!S1123="H", "%0,5 üzerindedir", IF(Veriler!T1123&gt;0.1, "%10 sınırı aşılmıştır.", "Uygun"))))</f>
        <v>%0,5 üzerindedir</v>
      </c>
      <c r="O1123" s="116" t="str">
        <f t="shared" si="355"/>
        <v xml:space="preserve"> </v>
      </c>
      <c r="P1123" s="117"/>
      <c r="Q1123" s="118"/>
      <c r="R1123" s="119" t="str">
        <f t="shared" si="356"/>
        <v/>
      </c>
      <c r="S1123" s="133">
        <f>IFERROR(IF(M1123&lt;=0.005,IF(F1123="",L1123,0),IF(F1123&lt;&gt;"",0,IF(P1123="",0,IF(P1123="H",0,IF(Q1123&lt;Veriler!$G$2,L1123*Veriler!$G$2,L1123*Q1123)))))," ")</f>
        <v>0</v>
      </c>
      <c r="T1123" s="133">
        <f>IF(Veriler!T1123&lt;=0.1, S1123, IF(AND(Veriler!T1123&gt;0.1, F1123="", P1123="E"), IF(Q1123&gt;Veriler!$G$2, Q1123*S1123, IF(Q1123&lt;Veriler!$G$2, Veriler!$G$2*S1123, Q1123*S1123)), 0))</f>
        <v>0</v>
      </c>
      <c r="U1123" s="133" t="str">
        <f t="shared" si="357"/>
        <v xml:space="preserve"> </v>
      </c>
      <c r="V1123" s="134" t="str">
        <f>IFERROR(IF(O1123="%10 sınırı aşılmıştır.",L1123-T1123,IFERROR(IF(F1123="",IF(S1123=1,0,IF(L1123-S1123=0,"",L1123-S1123)),IF(Veriler!M1123="",L1123,IF(L1123*Veriler!M1123=0,"",L1123*Veriler!M1123))),L1123)),0)</f>
        <v/>
      </c>
      <c r="W1123" s="146"/>
      <c r="X1123" s="146"/>
      <c r="Y1123" s="146"/>
    </row>
    <row r="1124" spans="1:25" s="99" customFormat="1" ht="54.75" customHeight="1" x14ac:dyDescent="0.25">
      <c r="A1124" s="96">
        <f t="shared" si="358"/>
        <v>829</v>
      </c>
      <c r="B1124" s="175"/>
      <c r="C1124" s="176"/>
      <c r="D1124" s="113"/>
      <c r="E1124" s="115"/>
      <c r="F1124" s="174"/>
      <c r="G1124" s="114" t="str">
        <f t="shared" si="353"/>
        <v/>
      </c>
      <c r="H1124" s="115"/>
      <c r="I1124" s="115"/>
      <c r="J1124" s="115"/>
      <c r="K1124" s="115"/>
      <c r="L1124" s="133" t="str">
        <f t="shared" si="354"/>
        <v/>
      </c>
      <c r="M1124" s="116" t="str">
        <f>IF(L1124="", "", L1124/Veriler!$X$1)</f>
        <v/>
      </c>
      <c r="N1124" s="116" t="str">
        <f>IF(F1124&lt;&gt;"", "İthal Girdi", IF(Veriler!T1124="", "", IF(Veriler!S1124="H", "%0,5 üzerindedir", IF(Veriler!T1124&gt;0.1, "%10 sınırı aşılmıştır.", "Uygun"))))</f>
        <v>%0,5 üzerindedir</v>
      </c>
      <c r="O1124" s="116" t="str">
        <f t="shared" si="355"/>
        <v xml:space="preserve"> </v>
      </c>
      <c r="P1124" s="117"/>
      <c r="Q1124" s="118"/>
      <c r="R1124" s="119" t="str">
        <f t="shared" si="356"/>
        <v/>
      </c>
      <c r="S1124" s="133">
        <f>IFERROR(IF(M1124&lt;=0.005,IF(F1124="",L1124,0),IF(F1124&lt;&gt;"",0,IF(P1124="",0,IF(P1124="H",0,IF(Q1124&lt;Veriler!$G$2,L1124*Veriler!$G$2,L1124*Q1124)))))," ")</f>
        <v>0</v>
      </c>
      <c r="T1124" s="133">
        <f>IF(Veriler!T1124&lt;=0.1, S1124, IF(AND(Veriler!T1124&gt;0.1, F1124="", P1124="E"), IF(Q1124&gt;Veriler!$G$2, Q1124*S1124, IF(Q1124&lt;Veriler!$G$2, Veriler!$G$2*S1124, Q1124*S1124)), 0))</f>
        <v>0</v>
      </c>
      <c r="U1124" s="133" t="str">
        <f t="shared" si="357"/>
        <v xml:space="preserve"> </v>
      </c>
      <c r="V1124" s="134" t="str">
        <f>IFERROR(IF(O1124="%10 sınırı aşılmıştır.",L1124-T1124,IFERROR(IF(F1124="",IF(S1124=1,0,IF(L1124-S1124=0,"",L1124-S1124)),IF(Veriler!M1124="",L1124,IF(L1124*Veriler!M1124=0,"",L1124*Veriler!M1124))),L1124)),0)</f>
        <v/>
      </c>
      <c r="W1124" s="146"/>
      <c r="X1124" s="146"/>
      <c r="Y1124" s="146"/>
    </row>
    <row r="1125" spans="1:25" s="99" customFormat="1" ht="54.75" customHeight="1" x14ac:dyDescent="0.25">
      <c r="A1125" s="96">
        <f t="shared" si="358"/>
        <v>830</v>
      </c>
      <c r="B1125" s="175"/>
      <c r="C1125" s="176"/>
      <c r="D1125" s="113"/>
      <c r="E1125" s="115"/>
      <c r="F1125" s="174"/>
      <c r="G1125" s="114" t="str">
        <f t="shared" si="353"/>
        <v/>
      </c>
      <c r="H1125" s="115"/>
      <c r="I1125" s="115"/>
      <c r="J1125" s="115"/>
      <c r="K1125" s="115"/>
      <c r="L1125" s="133" t="str">
        <f t="shared" si="354"/>
        <v/>
      </c>
      <c r="M1125" s="116" t="str">
        <f>IF(L1125="", "", L1125/Veriler!$X$1)</f>
        <v/>
      </c>
      <c r="N1125" s="116" t="str">
        <f>IF(F1125&lt;&gt;"", "İthal Girdi", IF(Veriler!T1125="", "", IF(Veriler!S1125="H", "%0,5 üzerindedir", IF(Veriler!T1125&gt;0.1, "%10 sınırı aşılmıştır.", "Uygun"))))</f>
        <v>%0,5 üzerindedir</v>
      </c>
      <c r="O1125" s="116" t="str">
        <f t="shared" si="355"/>
        <v xml:space="preserve"> </v>
      </c>
      <c r="P1125" s="117"/>
      <c r="Q1125" s="118"/>
      <c r="R1125" s="119" t="str">
        <f t="shared" si="356"/>
        <v/>
      </c>
      <c r="S1125" s="133">
        <f>IFERROR(IF(M1125&lt;=0.005,IF(F1125="",L1125,0),IF(F1125&lt;&gt;"",0,IF(P1125="",0,IF(P1125="H",0,IF(Q1125&lt;Veriler!$G$2,L1125*Veriler!$G$2,L1125*Q1125)))))," ")</f>
        <v>0</v>
      </c>
      <c r="T1125" s="133">
        <f>IF(Veriler!T1125&lt;=0.1, S1125, IF(AND(Veriler!T1125&gt;0.1, F1125="", P1125="E"), IF(Q1125&gt;Veriler!$G$2, Q1125*S1125, IF(Q1125&lt;Veriler!$G$2, Veriler!$G$2*S1125, Q1125*S1125)), 0))</f>
        <v>0</v>
      </c>
      <c r="U1125" s="133" t="str">
        <f t="shared" si="357"/>
        <v xml:space="preserve"> </v>
      </c>
      <c r="V1125" s="134" t="str">
        <f>IFERROR(IF(O1125="%10 sınırı aşılmıştır.",L1125-T1125,IFERROR(IF(F1125="",IF(S1125=1,0,IF(L1125-S1125=0,"",L1125-S1125)),IF(Veriler!M1125="",L1125,IF(L1125*Veriler!M1125=0,"",L1125*Veriler!M1125))),L1125)),0)</f>
        <v/>
      </c>
      <c r="W1125" s="146"/>
      <c r="X1125" s="146"/>
      <c r="Y1125" s="146"/>
    </row>
    <row r="1126" spans="1:25" s="99" customFormat="1" ht="54.75" customHeight="1" x14ac:dyDescent="0.25">
      <c r="A1126" s="96">
        <f t="shared" si="358"/>
        <v>831</v>
      </c>
      <c r="B1126" s="175"/>
      <c r="C1126" s="176"/>
      <c r="D1126" s="113"/>
      <c r="E1126" s="115"/>
      <c r="F1126" s="174"/>
      <c r="G1126" s="114" t="str">
        <f t="shared" si="353"/>
        <v/>
      </c>
      <c r="H1126" s="115"/>
      <c r="I1126" s="115"/>
      <c r="J1126" s="115"/>
      <c r="K1126" s="115"/>
      <c r="L1126" s="133" t="str">
        <f t="shared" si="354"/>
        <v/>
      </c>
      <c r="M1126" s="116" t="str">
        <f>IF(L1126="", "", L1126/Veriler!$X$1)</f>
        <v/>
      </c>
      <c r="N1126" s="116" t="str">
        <f>IF(F1126&lt;&gt;"", "İthal Girdi", IF(Veriler!T1126="", "", IF(Veriler!S1126="H", "%0,5 üzerindedir", IF(Veriler!T1126&gt;0.1, "%10 sınırı aşılmıştır.", "Uygun"))))</f>
        <v>%0,5 üzerindedir</v>
      </c>
      <c r="O1126" s="116" t="str">
        <f t="shared" si="355"/>
        <v xml:space="preserve"> </v>
      </c>
      <c r="P1126" s="117"/>
      <c r="Q1126" s="118"/>
      <c r="R1126" s="119" t="str">
        <f t="shared" si="356"/>
        <v/>
      </c>
      <c r="S1126" s="133">
        <f>IFERROR(IF(M1126&lt;=0.005,IF(F1126="",L1126,0),IF(F1126&lt;&gt;"",0,IF(P1126="",0,IF(P1126="H",0,IF(Q1126&lt;Veriler!$G$2,L1126*Veriler!$G$2,L1126*Q1126)))))," ")</f>
        <v>0</v>
      </c>
      <c r="T1126" s="133">
        <f>IF(Veriler!T1126&lt;=0.1, S1126, IF(AND(Veriler!T1126&gt;0.1, F1126="", P1126="E"), IF(Q1126&gt;Veriler!$G$2, Q1126*S1126, IF(Q1126&lt;Veriler!$G$2, Veriler!$G$2*S1126, Q1126*S1126)), 0))</f>
        <v>0</v>
      </c>
      <c r="U1126" s="133" t="str">
        <f t="shared" si="357"/>
        <v xml:space="preserve"> </v>
      </c>
      <c r="V1126" s="134" t="str">
        <f>IFERROR(IF(O1126="%10 sınırı aşılmıştır.",L1126-T1126,IFERROR(IF(F1126="",IF(S1126=1,0,IF(L1126-S1126=0,"",L1126-S1126)),IF(Veriler!M1126="",L1126,IF(L1126*Veriler!M1126=0,"",L1126*Veriler!M1126))),L1126)),0)</f>
        <v/>
      </c>
      <c r="W1126" s="146"/>
      <c r="X1126" s="146"/>
      <c r="Y1126" s="146"/>
    </row>
    <row r="1127" spans="1:25" s="99" customFormat="1" ht="54.75" customHeight="1" x14ac:dyDescent="0.25">
      <c r="A1127" s="96">
        <f t="shared" si="358"/>
        <v>832</v>
      </c>
      <c r="B1127" s="175"/>
      <c r="C1127" s="176"/>
      <c r="D1127" s="113"/>
      <c r="E1127" s="115"/>
      <c r="F1127" s="174"/>
      <c r="G1127" s="114" t="str">
        <f t="shared" si="353"/>
        <v/>
      </c>
      <c r="H1127" s="115"/>
      <c r="I1127" s="115"/>
      <c r="J1127" s="115"/>
      <c r="K1127" s="115"/>
      <c r="L1127" s="133" t="str">
        <f t="shared" si="354"/>
        <v/>
      </c>
      <c r="M1127" s="116" t="str">
        <f>IF(L1127="", "", L1127/Veriler!$X$1)</f>
        <v/>
      </c>
      <c r="N1127" s="116" t="str">
        <f>IF(F1127&lt;&gt;"", "İthal Girdi", IF(Veriler!T1127="", "", IF(Veriler!S1127="H", "%0,5 üzerindedir", IF(Veriler!T1127&gt;0.1, "%10 sınırı aşılmıştır.", "Uygun"))))</f>
        <v>%0,5 üzerindedir</v>
      </c>
      <c r="O1127" s="116" t="str">
        <f t="shared" si="355"/>
        <v xml:space="preserve"> </v>
      </c>
      <c r="P1127" s="117"/>
      <c r="Q1127" s="118"/>
      <c r="R1127" s="119" t="str">
        <f t="shared" si="356"/>
        <v/>
      </c>
      <c r="S1127" s="133">
        <f>IFERROR(IF(M1127&lt;=0.005,IF(F1127="",L1127,0),IF(F1127&lt;&gt;"",0,IF(P1127="",0,IF(P1127="H",0,IF(Q1127&lt;Veriler!$G$2,L1127*Veriler!$G$2,L1127*Q1127)))))," ")</f>
        <v>0</v>
      </c>
      <c r="T1127" s="133">
        <f>IF(Veriler!T1127&lt;=0.1, S1127, IF(AND(Veriler!T1127&gt;0.1, F1127="", P1127="E"), IF(Q1127&gt;Veriler!$G$2, Q1127*S1127, IF(Q1127&lt;Veriler!$G$2, Veriler!$G$2*S1127, Q1127*S1127)), 0))</f>
        <v>0</v>
      </c>
      <c r="U1127" s="133" t="str">
        <f t="shared" si="357"/>
        <v xml:space="preserve"> </v>
      </c>
      <c r="V1127" s="134" t="str">
        <f>IFERROR(IF(O1127="%10 sınırı aşılmıştır.",L1127-T1127,IFERROR(IF(F1127="",IF(S1127=1,0,IF(L1127-S1127=0,"",L1127-S1127)),IF(Veriler!M1127="",L1127,IF(L1127*Veriler!M1127=0,"",L1127*Veriler!M1127))),L1127)),0)</f>
        <v/>
      </c>
      <c r="W1127" s="146"/>
      <c r="X1127" s="146"/>
      <c r="Y1127" s="146"/>
    </row>
    <row r="1128" spans="1:25" s="99" customFormat="1" ht="54.75" customHeight="1" x14ac:dyDescent="0.25">
      <c r="A1128" s="96">
        <f t="shared" si="358"/>
        <v>833</v>
      </c>
      <c r="B1128" s="175"/>
      <c r="C1128" s="176"/>
      <c r="D1128" s="113"/>
      <c r="E1128" s="115"/>
      <c r="F1128" s="174"/>
      <c r="G1128" s="114" t="str">
        <f t="shared" si="353"/>
        <v/>
      </c>
      <c r="H1128" s="115"/>
      <c r="I1128" s="115"/>
      <c r="J1128" s="115"/>
      <c r="K1128" s="115"/>
      <c r="L1128" s="133" t="str">
        <f t="shared" si="354"/>
        <v/>
      </c>
      <c r="M1128" s="116" t="str">
        <f>IF(L1128="", "", L1128/Veriler!$X$1)</f>
        <v/>
      </c>
      <c r="N1128" s="116" t="str">
        <f>IF(F1128&lt;&gt;"", "İthal Girdi", IF(Veriler!T1128="", "", IF(Veriler!S1128="H", "%0,5 üzerindedir", IF(Veriler!T1128&gt;0.1, "%10 sınırı aşılmıştır.", "Uygun"))))</f>
        <v>%0,5 üzerindedir</v>
      </c>
      <c r="O1128" s="116" t="str">
        <f t="shared" si="355"/>
        <v xml:space="preserve"> </v>
      </c>
      <c r="P1128" s="117"/>
      <c r="Q1128" s="118"/>
      <c r="R1128" s="119" t="str">
        <f t="shared" si="356"/>
        <v/>
      </c>
      <c r="S1128" s="133">
        <f>IFERROR(IF(M1128&lt;=0.005,IF(F1128="",L1128,0),IF(F1128&lt;&gt;"",0,IF(P1128="",0,IF(P1128="H",0,IF(Q1128&lt;Veriler!$G$2,L1128*Veriler!$G$2,L1128*Q1128)))))," ")</f>
        <v>0</v>
      </c>
      <c r="T1128" s="133">
        <f>IF(Veriler!T1128&lt;=0.1, S1128, IF(AND(Veriler!T1128&gt;0.1, F1128="", P1128="E"), IF(Q1128&gt;Veriler!$G$2, Q1128*S1128, IF(Q1128&lt;Veriler!$G$2, Veriler!$G$2*S1128, Q1128*S1128)), 0))</f>
        <v>0</v>
      </c>
      <c r="U1128" s="133" t="str">
        <f t="shared" si="357"/>
        <v xml:space="preserve"> </v>
      </c>
      <c r="V1128" s="134" t="str">
        <f>IFERROR(IF(O1128="%10 sınırı aşılmıştır.",L1128-T1128,IFERROR(IF(F1128="",IF(S1128=1,0,IF(L1128-S1128=0,"",L1128-S1128)),IF(Veriler!M1128="",L1128,IF(L1128*Veriler!M1128=0,"",L1128*Veriler!M1128))),L1128)),0)</f>
        <v/>
      </c>
      <c r="W1128" s="146"/>
      <c r="X1128" s="146"/>
      <c r="Y1128" s="146"/>
    </row>
    <row r="1129" spans="1:25" s="99" customFormat="1" ht="54.75" customHeight="1" x14ac:dyDescent="0.25">
      <c r="A1129" s="96">
        <f t="shared" si="358"/>
        <v>834</v>
      </c>
      <c r="B1129" s="175"/>
      <c r="C1129" s="176"/>
      <c r="D1129" s="113"/>
      <c r="E1129" s="115"/>
      <c r="F1129" s="174"/>
      <c r="G1129" s="114" t="str">
        <f t="shared" si="353"/>
        <v/>
      </c>
      <c r="H1129" s="115"/>
      <c r="I1129" s="115"/>
      <c r="J1129" s="115"/>
      <c r="K1129" s="115"/>
      <c r="L1129" s="133" t="str">
        <f t="shared" si="354"/>
        <v/>
      </c>
      <c r="M1129" s="116" t="str">
        <f>IF(L1129="", "", L1129/Veriler!$X$1)</f>
        <v/>
      </c>
      <c r="N1129" s="116" t="str">
        <f>IF(F1129&lt;&gt;"", "İthal Girdi", IF(Veriler!T1129="", "", IF(Veriler!S1129="H", "%0,5 üzerindedir", IF(Veriler!T1129&gt;0.1, "%10 sınırı aşılmıştır.", "Uygun"))))</f>
        <v>%0,5 üzerindedir</v>
      </c>
      <c r="O1129" s="116" t="str">
        <f t="shared" si="355"/>
        <v xml:space="preserve"> </v>
      </c>
      <c r="P1129" s="117"/>
      <c r="Q1129" s="118"/>
      <c r="R1129" s="119" t="str">
        <f t="shared" si="356"/>
        <v/>
      </c>
      <c r="S1129" s="133">
        <f>IFERROR(IF(M1129&lt;=0.005,IF(F1129="",L1129,0),IF(F1129&lt;&gt;"",0,IF(P1129="",0,IF(P1129="H",0,IF(Q1129&lt;Veriler!$G$2,L1129*Veriler!$G$2,L1129*Q1129)))))," ")</f>
        <v>0</v>
      </c>
      <c r="T1129" s="133">
        <f>IF(Veriler!T1129&lt;=0.1, S1129, IF(AND(Veriler!T1129&gt;0.1, F1129="", P1129="E"), IF(Q1129&gt;Veriler!$G$2, Q1129*S1129, IF(Q1129&lt;Veriler!$G$2, Veriler!$G$2*S1129, Q1129*S1129)), 0))</f>
        <v>0</v>
      </c>
      <c r="U1129" s="133" t="str">
        <f t="shared" si="357"/>
        <v xml:space="preserve"> </v>
      </c>
      <c r="V1129" s="134" t="str">
        <f>IFERROR(IF(O1129="%10 sınırı aşılmıştır.",L1129-T1129,IFERROR(IF(F1129="",IF(S1129=1,0,IF(L1129-S1129=0,"",L1129-S1129)),IF(Veriler!M1129="",L1129,IF(L1129*Veriler!M1129=0,"",L1129*Veriler!M1129))),L1129)),0)</f>
        <v/>
      </c>
      <c r="W1129" s="146"/>
      <c r="X1129" s="146"/>
      <c r="Y1129" s="146"/>
    </row>
    <row r="1130" spans="1:25" s="99" customFormat="1" ht="54.75" customHeight="1" x14ac:dyDescent="0.25">
      <c r="A1130" s="96">
        <f t="shared" si="358"/>
        <v>835</v>
      </c>
      <c r="B1130" s="175"/>
      <c r="C1130" s="176"/>
      <c r="D1130" s="113"/>
      <c r="E1130" s="115"/>
      <c r="F1130" s="174"/>
      <c r="G1130" s="114" t="str">
        <f t="shared" si="353"/>
        <v/>
      </c>
      <c r="H1130" s="115"/>
      <c r="I1130" s="115"/>
      <c r="J1130" s="115"/>
      <c r="K1130" s="115"/>
      <c r="L1130" s="133" t="str">
        <f t="shared" si="354"/>
        <v/>
      </c>
      <c r="M1130" s="116" t="str">
        <f>IF(L1130="", "", L1130/Veriler!$X$1)</f>
        <v/>
      </c>
      <c r="N1130" s="116" t="str">
        <f>IF(F1130&lt;&gt;"", "İthal Girdi", IF(Veriler!T1130="", "", IF(Veriler!S1130="H", "%0,5 üzerindedir", IF(Veriler!T1130&gt;0.1, "%10 sınırı aşılmıştır.", "Uygun"))))</f>
        <v>%0,5 üzerindedir</v>
      </c>
      <c r="O1130" s="116" t="str">
        <f t="shared" si="355"/>
        <v xml:space="preserve"> </v>
      </c>
      <c r="P1130" s="117"/>
      <c r="Q1130" s="118"/>
      <c r="R1130" s="119" t="str">
        <f t="shared" si="356"/>
        <v/>
      </c>
      <c r="S1130" s="133">
        <f>IFERROR(IF(M1130&lt;=0.005,IF(F1130="",L1130,0),IF(F1130&lt;&gt;"",0,IF(P1130="",0,IF(P1130="H",0,IF(Q1130&lt;Veriler!$G$2,L1130*Veriler!$G$2,L1130*Q1130)))))," ")</f>
        <v>0</v>
      </c>
      <c r="T1130" s="133">
        <f>IF(Veriler!T1130&lt;=0.1, S1130, IF(AND(Veriler!T1130&gt;0.1, F1130="", P1130="E"), IF(Q1130&gt;Veriler!$G$2, Q1130*S1130, IF(Q1130&lt;Veriler!$G$2, Veriler!$G$2*S1130, Q1130*S1130)), 0))</f>
        <v>0</v>
      </c>
      <c r="U1130" s="133" t="str">
        <f t="shared" si="357"/>
        <v xml:space="preserve"> </v>
      </c>
      <c r="V1130" s="134" t="str">
        <f>IFERROR(IF(O1130="%10 sınırı aşılmıştır.",L1130-T1130,IFERROR(IF(F1130="",IF(S1130=1,0,IF(L1130-S1130=0,"",L1130-S1130)),IF(Veriler!M1130="",L1130,IF(L1130*Veriler!M1130=0,"",L1130*Veriler!M1130))),L1130)),0)</f>
        <v/>
      </c>
      <c r="W1130" s="146"/>
      <c r="X1130" s="146"/>
      <c r="Y1130" s="146"/>
    </row>
    <row r="1131" spans="1:25" s="99" customFormat="1" ht="54.75" customHeight="1" x14ac:dyDescent="0.25">
      <c r="A1131" s="96">
        <f t="shared" si="358"/>
        <v>836</v>
      </c>
      <c r="B1131" s="175"/>
      <c r="C1131" s="176"/>
      <c r="D1131" s="113"/>
      <c r="E1131" s="115"/>
      <c r="F1131" s="174"/>
      <c r="G1131" s="114" t="str">
        <f t="shared" si="353"/>
        <v/>
      </c>
      <c r="H1131" s="115"/>
      <c r="I1131" s="115"/>
      <c r="J1131" s="115"/>
      <c r="K1131" s="115"/>
      <c r="L1131" s="133" t="str">
        <f t="shared" si="354"/>
        <v/>
      </c>
      <c r="M1131" s="116" t="str">
        <f>IF(L1131="", "", L1131/Veriler!$X$1)</f>
        <v/>
      </c>
      <c r="N1131" s="116" t="str">
        <f>IF(F1131&lt;&gt;"", "İthal Girdi", IF(Veriler!T1131="", "", IF(Veriler!S1131="H", "%0,5 üzerindedir", IF(Veriler!T1131&gt;0.1, "%10 sınırı aşılmıştır.", "Uygun"))))</f>
        <v>%0,5 üzerindedir</v>
      </c>
      <c r="O1131" s="116" t="str">
        <f t="shared" si="355"/>
        <v xml:space="preserve"> </v>
      </c>
      <c r="P1131" s="117"/>
      <c r="Q1131" s="118"/>
      <c r="R1131" s="119" t="str">
        <f t="shared" si="356"/>
        <v/>
      </c>
      <c r="S1131" s="133">
        <f>IFERROR(IF(M1131&lt;=0.005,IF(F1131="",L1131,0),IF(F1131&lt;&gt;"",0,IF(P1131="",0,IF(P1131="H",0,IF(Q1131&lt;Veriler!$G$2,L1131*Veriler!$G$2,L1131*Q1131)))))," ")</f>
        <v>0</v>
      </c>
      <c r="T1131" s="133">
        <f>IF(Veriler!T1131&lt;=0.1, S1131, IF(AND(Veriler!T1131&gt;0.1, F1131="", P1131="E"), IF(Q1131&gt;Veriler!$G$2, Q1131*S1131, IF(Q1131&lt;Veriler!$G$2, Veriler!$G$2*S1131, Q1131*S1131)), 0))</f>
        <v>0</v>
      </c>
      <c r="U1131" s="133" t="str">
        <f t="shared" si="357"/>
        <v xml:space="preserve"> </v>
      </c>
      <c r="V1131" s="134" t="str">
        <f>IFERROR(IF(O1131="%10 sınırı aşılmıştır.",L1131-T1131,IFERROR(IF(F1131="",IF(S1131=1,0,IF(L1131-S1131=0,"",L1131-S1131)),IF(Veriler!M1131="",L1131,IF(L1131*Veriler!M1131=0,"",L1131*Veriler!M1131))),L1131)),0)</f>
        <v/>
      </c>
      <c r="W1131" s="146"/>
      <c r="X1131" s="146"/>
      <c r="Y1131" s="146"/>
    </row>
    <row r="1132" spans="1:25" s="99" customFormat="1" ht="54.75" customHeight="1" x14ac:dyDescent="0.25">
      <c r="A1132" s="96">
        <f t="shared" si="358"/>
        <v>837</v>
      </c>
      <c r="B1132" s="175"/>
      <c r="C1132" s="176"/>
      <c r="D1132" s="113"/>
      <c r="E1132" s="115"/>
      <c r="F1132" s="174"/>
      <c r="G1132" s="114" t="str">
        <f t="shared" si="353"/>
        <v/>
      </c>
      <c r="H1132" s="115"/>
      <c r="I1132" s="115"/>
      <c r="J1132" s="115"/>
      <c r="K1132" s="115"/>
      <c r="L1132" s="133" t="str">
        <f t="shared" si="354"/>
        <v/>
      </c>
      <c r="M1132" s="116" t="str">
        <f>IF(L1132="", "", L1132/Veriler!$X$1)</f>
        <v/>
      </c>
      <c r="N1132" s="116" t="str">
        <f>IF(F1132&lt;&gt;"", "İthal Girdi", IF(Veriler!T1132="", "", IF(Veriler!S1132="H", "%0,5 üzerindedir", IF(Veriler!T1132&gt;0.1, "%10 sınırı aşılmıştır.", "Uygun"))))</f>
        <v>%0,5 üzerindedir</v>
      </c>
      <c r="O1132" s="116" t="str">
        <f t="shared" si="355"/>
        <v xml:space="preserve"> </v>
      </c>
      <c r="P1132" s="117"/>
      <c r="Q1132" s="118"/>
      <c r="R1132" s="119" t="str">
        <f t="shared" si="356"/>
        <v/>
      </c>
      <c r="S1132" s="133">
        <f>IFERROR(IF(M1132&lt;=0.005,IF(F1132="",L1132,0),IF(F1132&lt;&gt;"",0,IF(P1132="",0,IF(P1132="H",0,IF(Q1132&lt;Veriler!$G$2,L1132*Veriler!$G$2,L1132*Q1132)))))," ")</f>
        <v>0</v>
      </c>
      <c r="T1132" s="133">
        <f>IF(Veriler!T1132&lt;=0.1, S1132, IF(AND(Veriler!T1132&gt;0.1, F1132="", P1132="E"), IF(Q1132&gt;Veriler!$G$2, Q1132*S1132, IF(Q1132&lt;Veriler!$G$2, Veriler!$G$2*S1132, Q1132*S1132)), 0))</f>
        <v>0</v>
      </c>
      <c r="U1132" s="133" t="str">
        <f t="shared" si="357"/>
        <v xml:space="preserve"> </v>
      </c>
      <c r="V1132" s="134" t="str">
        <f>IFERROR(IF(O1132="%10 sınırı aşılmıştır.",L1132-T1132,IFERROR(IF(F1132="",IF(S1132=1,0,IF(L1132-S1132=0,"",L1132-S1132)),IF(Veriler!M1132="",L1132,IF(L1132*Veriler!M1132=0,"",L1132*Veriler!M1132))),L1132)),0)</f>
        <v/>
      </c>
      <c r="W1132" s="146"/>
      <c r="X1132" s="146"/>
      <c r="Y1132" s="146"/>
    </row>
    <row r="1133" spans="1:25" s="99" customFormat="1" ht="54.75" customHeight="1" x14ac:dyDescent="0.25">
      <c r="A1133" s="96">
        <f t="shared" si="358"/>
        <v>838</v>
      </c>
      <c r="B1133" s="175"/>
      <c r="C1133" s="176"/>
      <c r="D1133" s="113"/>
      <c r="E1133" s="115"/>
      <c r="F1133" s="174"/>
      <c r="G1133" s="114" t="str">
        <f t="shared" si="353"/>
        <v/>
      </c>
      <c r="H1133" s="115"/>
      <c r="I1133" s="115"/>
      <c r="J1133" s="115"/>
      <c r="K1133" s="115"/>
      <c r="L1133" s="133" t="str">
        <f t="shared" si="354"/>
        <v/>
      </c>
      <c r="M1133" s="116" t="str">
        <f>IF(L1133="", "", L1133/Veriler!$X$1)</f>
        <v/>
      </c>
      <c r="N1133" s="116" t="str">
        <f>IF(F1133&lt;&gt;"", "İthal Girdi", IF(Veriler!T1133="", "", IF(Veriler!S1133="H", "%0,5 üzerindedir", IF(Veriler!T1133&gt;0.1, "%10 sınırı aşılmıştır.", "Uygun"))))</f>
        <v>%0,5 üzerindedir</v>
      </c>
      <c r="O1133" s="116" t="str">
        <f t="shared" si="355"/>
        <v xml:space="preserve"> </v>
      </c>
      <c r="P1133" s="117"/>
      <c r="Q1133" s="118"/>
      <c r="R1133" s="119" t="str">
        <f t="shared" si="356"/>
        <v/>
      </c>
      <c r="S1133" s="133">
        <f>IFERROR(IF(M1133&lt;=0.005,IF(F1133="",L1133,0),IF(F1133&lt;&gt;"",0,IF(P1133="",0,IF(P1133="H",0,IF(Q1133&lt;Veriler!$G$2,L1133*Veriler!$G$2,L1133*Q1133)))))," ")</f>
        <v>0</v>
      </c>
      <c r="T1133" s="133">
        <f>IF(Veriler!T1133&lt;=0.1, S1133, IF(AND(Veriler!T1133&gt;0.1, F1133="", P1133="E"), IF(Q1133&gt;Veriler!$G$2, Q1133*S1133, IF(Q1133&lt;Veriler!$G$2, Veriler!$G$2*S1133, Q1133*S1133)), 0))</f>
        <v>0</v>
      </c>
      <c r="U1133" s="133" t="str">
        <f t="shared" si="357"/>
        <v xml:space="preserve"> </v>
      </c>
      <c r="V1133" s="134" t="str">
        <f>IFERROR(IF(O1133="%10 sınırı aşılmıştır.",L1133-T1133,IFERROR(IF(F1133="",IF(S1133=1,0,IF(L1133-S1133=0,"",L1133-S1133)),IF(Veriler!M1133="",L1133,IF(L1133*Veriler!M1133=0,"",L1133*Veriler!M1133))),L1133)),0)</f>
        <v/>
      </c>
      <c r="W1133" s="146"/>
      <c r="X1133" s="146"/>
      <c r="Y1133" s="146"/>
    </row>
    <row r="1134" spans="1:25" s="99" customFormat="1" ht="54.75" customHeight="1" x14ac:dyDescent="0.25">
      <c r="A1134" s="96">
        <f t="shared" si="358"/>
        <v>839</v>
      </c>
      <c r="B1134" s="175"/>
      <c r="C1134" s="176"/>
      <c r="D1134" s="113"/>
      <c r="E1134" s="115"/>
      <c r="F1134" s="174"/>
      <c r="G1134" s="114" t="str">
        <f t="shared" si="353"/>
        <v/>
      </c>
      <c r="H1134" s="115"/>
      <c r="I1134" s="115"/>
      <c r="J1134" s="115"/>
      <c r="K1134" s="115"/>
      <c r="L1134" s="133" t="str">
        <f t="shared" si="354"/>
        <v/>
      </c>
      <c r="M1134" s="116" t="str">
        <f>IF(L1134="", "", L1134/Veriler!$X$1)</f>
        <v/>
      </c>
      <c r="N1134" s="116" t="str">
        <f>IF(F1134&lt;&gt;"", "İthal Girdi", IF(Veriler!T1134="", "", IF(Veriler!S1134="H", "%0,5 üzerindedir", IF(Veriler!T1134&gt;0.1, "%10 sınırı aşılmıştır.", "Uygun"))))</f>
        <v>%0,5 üzerindedir</v>
      </c>
      <c r="O1134" s="116" t="str">
        <f t="shared" si="355"/>
        <v xml:space="preserve"> </v>
      </c>
      <c r="P1134" s="117"/>
      <c r="Q1134" s="118"/>
      <c r="R1134" s="119" t="str">
        <f t="shared" si="356"/>
        <v/>
      </c>
      <c r="S1134" s="133">
        <f>IFERROR(IF(M1134&lt;=0.005,IF(F1134="",L1134,0),IF(F1134&lt;&gt;"",0,IF(P1134="",0,IF(P1134="H",0,IF(Q1134&lt;Veriler!$G$2,L1134*Veriler!$G$2,L1134*Q1134)))))," ")</f>
        <v>0</v>
      </c>
      <c r="T1134" s="133">
        <f>IF(Veriler!T1134&lt;=0.1, S1134, IF(AND(Veriler!T1134&gt;0.1, F1134="", P1134="E"), IF(Q1134&gt;Veriler!$G$2, Q1134*S1134, IF(Q1134&lt;Veriler!$G$2, Veriler!$G$2*S1134, Q1134*S1134)), 0))</f>
        <v>0</v>
      </c>
      <c r="U1134" s="133" t="str">
        <f t="shared" si="357"/>
        <v xml:space="preserve"> </v>
      </c>
      <c r="V1134" s="134" t="str">
        <f>IFERROR(IF(O1134="%10 sınırı aşılmıştır.",L1134-T1134,IFERROR(IF(F1134="",IF(S1134=1,0,IF(L1134-S1134=0,"",L1134-S1134)),IF(Veriler!M1134="",L1134,IF(L1134*Veriler!M1134=0,"",L1134*Veriler!M1134))),L1134)),0)</f>
        <v/>
      </c>
      <c r="W1134" s="146"/>
      <c r="X1134" s="146"/>
      <c r="Y1134" s="146"/>
    </row>
    <row r="1135" spans="1:25" s="99" customFormat="1" ht="54.75" customHeight="1" x14ac:dyDescent="0.25">
      <c r="A1135" s="96">
        <f t="shared" si="358"/>
        <v>840</v>
      </c>
      <c r="B1135" s="175"/>
      <c r="C1135" s="176"/>
      <c r="D1135" s="113"/>
      <c r="E1135" s="115"/>
      <c r="F1135" s="174"/>
      <c r="G1135" s="114" t="str">
        <f t="shared" si="353"/>
        <v/>
      </c>
      <c r="H1135" s="115"/>
      <c r="I1135" s="115"/>
      <c r="J1135" s="115"/>
      <c r="K1135" s="115"/>
      <c r="L1135" s="133" t="str">
        <f t="shared" si="354"/>
        <v/>
      </c>
      <c r="M1135" s="116" t="str">
        <f>IF(L1135="", "", L1135/Veriler!$X$1)</f>
        <v/>
      </c>
      <c r="N1135" s="116" t="str">
        <f>IF(F1135&lt;&gt;"", "İthal Girdi", IF(Veriler!T1135="", "", IF(Veriler!S1135="H", "%0,5 üzerindedir", IF(Veriler!T1135&gt;0.1, "%10 sınırı aşılmıştır.", "Uygun"))))</f>
        <v>%0,5 üzerindedir</v>
      </c>
      <c r="O1135" s="116" t="str">
        <f t="shared" si="355"/>
        <v xml:space="preserve"> </v>
      </c>
      <c r="P1135" s="117"/>
      <c r="Q1135" s="118"/>
      <c r="R1135" s="119" t="str">
        <f t="shared" si="356"/>
        <v/>
      </c>
      <c r="S1135" s="133">
        <f>IFERROR(IF(M1135&lt;=0.005,IF(F1135="",L1135,0),IF(F1135&lt;&gt;"",0,IF(P1135="",0,IF(P1135="H",0,IF(Q1135&lt;Veriler!$G$2,L1135*Veriler!$G$2,L1135*Q1135)))))," ")</f>
        <v>0</v>
      </c>
      <c r="T1135" s="133">
        <f>IF(Veriler!T1135&lt;=0.1, S1135, IF(AND(Veriler!T1135&gt;0.1, F1135="", P1135="E"), IF(Q1135&gt;Veriler!$G$2, Q1135*S1135, IF(Q1135&lt;Veriler!$G$2, Veriler!$G$2*S1135, Q1135*S1135)), 0))</f>
        <v>0</v>
      </c>
      <c r="U1135" s="133" t="str">
        <f t="shared" si="357"/>
        <v xml:space="preserve"> </v>
      </c>
      <c r="V1135" s="134" t="str">
        <f>IFERROR(IF(O1135="%10 sınırı aşılmıştır.",L1135-T1135,IFERROR(IF(F1135="",IF(S1135=1,0,IF(L1135-S1135=0,"",L1135-S1135)),IF(Veriler!M1135="",L1135,IF(L1135*Veriler!M1135=0,"",L1135*Veriler!M1135))),L1135)),0)</f>
        <v/>
      </c>
      <c r="W1135" s="146"/>
      <c r="X1135" s="146"/>
      <c r="Y1135" s="146"/>
    </row>
    <row r="1136" spans="1:25" s="99" customFormat="1" ht="24" customHeight="1" x14ac:dyDescent="0.25">
      <c r="A1136" s="103"/>
      <c r="B1136" s="104"/>
      <c r="C1136" s="104"/>
      <c r="D1136" s="104"/>
      <c r="E1136" s="103"/>
      <c r="F1136" s="135"/>
      <c r="G1136" s="157"/>
      <c r="H1136" s="103"/>
      <c r="I1136" s="103"/>
      <c r="J1136" s="103"/>
      <c r="K1136" s="103"/>
      <c r="L1136" s="136">
        <f>SUM(L1107:L1120,L1122:L1135)</f>
        <v>0</v>
      </c>
      <c r="M1136" s="158"/>
      <c r="N1136" s="158"/>
      <c r="O1136" s="158"/>
      <c r="P1136" s="105"/>
      <c r="Q1136" s="106"/>
      <c r="R1136" s="159"/>
      <c r="S1136" s="160"/>
      <c r="T1136" s="160"/>
      <c r="U1136" s="160"/>
      <c r="V1136" s="160"/>
      <c r="W1136" s="146"/>
      <c r="X1136" s="146"/>
      <c r="Y1136" s="146"/>
    </row>
    <row r="1137" spans="1:25" s="99" customFormat="1" ht="31.5" customHeight="1" x14ac:dyDescent="0.25">
      <c r="A1137" s="103"/>
      <c r="B1137" s="104"/>
      <c r="C1137" s="104"/>
      <c r="D1137" s="104"/>
      <c r="E1137" s="103"/>
      <c r="F1137" s="135"/>
      <c r="G1137" s="157"/>
      <c r="H1137" s="103"/>
      <c r="I1137" s="103"/>
      <c r="J1137" s="103"/>
      <c r="K1137" s="103"/>
      <c r="L1137" s="161"/>
      <c r="M1137" s="158"/>
      <c r="N1137" s="158"/>
      <c r="O1137" s="158"/>
      <c r="P1137" s="105"/>
      <c r="Q1137" s="106"/>
      <c r="R1137" s="159"/>
      <c r="S1137" s="162" t="s">
        <v>57</v>
      </c>
      <c r="T1137" s="162" t="s">
        <v>57</v>
      </c>
      <c r="U1137" s="162" t="s">
        <v>57</v>
      </c>
      <c r="V1137" s="163" t="s">
        <v>58</v>
      </c>
      <c r="W1137" s="146"/>
      <c r="X1137" s="146"/>
      <c r="Y1137" s="146"/>
    </row>
    <row r="1138" spans="1:25" s="99" customFormat="1" ht="58.5" customHeight="1" x14ac:dyDescent="0.25">
      <c r="A1138" s="185" t="s">
        <v>59</v>
      </c>
      <c r="B1138" s="180"/>
      <c r="C1138" s="180"/>
      <c r="D1138" s="180"/>
      <c r="E1138" s="180"/>
      <c r="F1138" s="180"/>
      <c r="G1138" s="180"/>
      <c r="H1138" s="180"/>
      <c r="I1138" s="180"/>
      <c r="J1138" s="180"/>
      <c r="K1138" s="180"/>
      <c r="L1138" s="180"/>
      <c r="M1138" s="180"/>
      <c r="N1138" s="180"/>
      <c r="O1138" s="180"/>
      <c r="P1138" s="180"/>
      <c r="Q1138" s="180"/>
      <c r="R1138" s="176"/>
      <c r="S1138" s="137">
        <f>SUM(S1100,S1107:S1120,S1122:S1135)</f>
        <v>0</v>
      </c>
      <c r="T1138" s="137" t="str">
        <f>IF(SUM(T1107:T1120,T1122:T1135)=0," ",SUM(T1107:T1120,T1122:T1135))</f>
        <v xml:space="preserve"> </v>
      </c>
      <c r="U1138" s="137" t="str">
        <f>IF(SUM(U1107:U1120,U1122:U1135)=0," ",SUM(U1107:U1120,U1122:U1135))</f>
        <v xml:space="preserve"> </v>
      </c>
      <c r="V1138" s="137" t="str">
        <f>IF(SUM(V1107:V1120,V1122:V1135)=0," ",SUM(V1107:V1120,V1122:V1135))</f>
        <v xml:space="preserve"> </v>
      </c>
      <c r="W1138" s="146"/>
      <c r="X1138" s="164">
        <f>SUM(U1107:U1120,U1122:U1135)</f>
        <v>0</v>
      </c>
      <c r="Y1138" s="164">
        <f>SUM(V1107:V1120,V1122:V1135)</f>
        <v>0</v>
      </c>
    </row>
    <row r="1139" spans="1:25" x14ac:dyDescent="0.3">
      <c r="A1139" s="34"/>
      <c r="G1139" s="146"/>
      <c r="L1139" s="146"/>
      <c r="M1139" s="146"/>
      <c r="N1139" s="146"/>
      <c r="O1139" s="146"/>
      <c r="R1139" s="146"/>
      <c r="S1139" s="146"/>
      <c r="T1139" s="146"/>
      <c r="U1139" s="146"/>
      <c r="V1139" s="146"/>
      <c r="W1139" s="146"/>
      <c r="X1139" s="146"/>
      <c r="Y1139" s="146"/>
    </row>
    <row r="1140" spans="1:25" x14ac:dyDescent="0.3">
      <c r="A1140" s="186" t="s">
        <v>60</v>
      </c>
      <c r="B1140" s="187"/>
      <c r="C1140" s="187"/>
      <c r="D1140" s="187"/>
      <c r="E1140" s="187"/>
      <c r="F1140" s="187"/>
      <c r="G1140" s="187"/>
      <c r="H1140" s="187"/>
      <c r="I1140" s="187"/>
      <c r="J1140" s="187"/>
      <c r="K1140" s="187"/>
      <c r="L1140" s="187"/>
      <c r="M1140" s="187"/>
      <c r="N1140" s="187"/>
      <c r="O1140" s="187"/>
      <c r="P1140" s="187"/>
      <c r="Q1140" s="187"/>
      <c r="R1140" s="187"/>
      <c r="S1140" s="187"/>
      <c r="T1140" s="187"/>
      <c r="U1140" s="187"/>
      <c r="V1140" s="187"/>
      <c r="W1140" s="146"/>
      <c r="X1140" s="146"/>
      <c r="Y1140" s="146"/>
    </row>
    <row r="1141" spans="1:25" s="99" customFormat="1" ht="41.25" customHeight="1" x14ac:dyDescent="0.25">
      <c r="A1141" s="189" t="s">
        <v>38</v>
      </c>
      <c r="B1141" s="180"/>
      <c r="C1141" s="180"/>
      <c r="D1141" s="180"/>
      <c r="E1141" s="180"/>
      <c r="F1141" s="180"/>
      <c r="G1141" s="180"/>
      <c r="H1141" s="180"/>
      <c r="I1141" s="180"/>
      <c r="J1141" s="180"/>
      <c r="K1141" s="180"/>
      <c r="L1141" s="180"/>
      <c r="M1141" s="180"/>
      <c r="N1141" s="180"/>
      <c r="O1141" s="180"/>
      <c r="P1141" s="180"/>
      <c r="Q1141" s="180"/>
      <c r="R1141" s="180"/>
      <c r="S1141" s="180"/>
      <c r="T1141" s="180"/>
      <c r="U1141" s="180"/>
      <c r="V1141" s="176"/>
      <c r="W1141" s="146"/>
      <c r="X1141" s="146"/>
      <c r="Y1141" s="146"/>
    </row>
    <row r="1142" spans="1:25" s="100" customFormat="1" ht="35.25" customHeight="1" x14ac:dyDescent="0.25">
      <c r="A1142" s="179" t="s">
        <v>39</v>
      </c>
      <c r="B1142" s="180"/>
      <c r="C1142" s="180"/>
      <c r="D1142" s="180"/>
      <c r="E1142" s="180"/>
      <c r="F1142" s="180"/>
      <c r="G1142" s="180"/>
      <c r="H1142" s="180"/>
      <c r="I1142" s="180"/>
      <c r="J1142" s="180"/>
      <c r="K1142" s="180"/>
      <c r="L1142" s="180"/>
      <c r="M1142" s="180"/>
      <c r="N1142" s="180"/>
      <c r="O1142" s="180"/>
      <c r="P1142" s="180"/>
      <c r="Q1142" s="180"/>
      <c r="R1142" s="176"/>
      <c r="S1142" s="147"/>
      <c r="T1142" s="148"/>
      <c r="U1142" s="149" t="s">
        <v>40</v>
      </c>
      <c r="V1142" s="150">
        <f>V1104+1</f>
        <v>31</v>
      </c>
      <c r="W1142" s="146"/>
      <c r="X1142" s="146"/>
      <c r="Y1142" s="146"/>
    </row>
    <row r="1143" spans="1:25" s="99" customFormat="1" ht="81" customHeight="1" x14ac:dyDescent="0.25">
      <c r="A1143" s="110" t="s">
        <v>3</v>
      </c>
      <c r="B1143" s="188" t="s">
        <v>41</v>
      </c>
      <c r="C1143" s="176"/>
      <c r="D1143" s="111" t="s">
        <v>42</v>
      </c>
      <c r="E1143" s="110" t="s">
        <v>324</v>
      </c>
      <c r="F1143" s="111" t="s">
        <v>325</v>
      </c>
      <c r="G1143" s="151" t="s">
        <v>43</v>
      </c>
      <c r="H1143" s="110" t="s">
        <v>44</v>
      </c>
      <c r="I1143" s="110" t="s">
        <v>8</v>
      </c>
      <c r="J1143" s="110" t="s">
        <v>45</v>
      </c>
      <c r="K1143" s="110" t="s">
        <v>46</v>
      </c>
      <c r="L1143" s="152" t="s">
        <v>47</v>
      </c>
      <c r="M1143" s="153" t="s">
        <v>48</v>
      </c>
      <c r="N1143" s="154" t="s">
        <v>49</v>
      </c>
      <c r="O1143" s="154" t="s">
        <v>49</v>
      </c>
      <c r="P1143" s="112" t="s">
        <v>50</v>
      </c>
      <c r="Q1143" s="110" t="s">
        <v>51</v>
      </c>
      <c r="R1143" s="155" t="s">
        <v>52</v>
      </c>
      <c r="S1143" s="156" t="s">
        <v>53</v>
      </c>
      <c r="T1143" s="156" t="s">
        <v>54</v>
      </c>
      <c r="U1143" s="152" t="s">
        <v>54</v>
      </c>
      <c r="V1143" s="152" t="s">
        <v>55</v>
      </c>
      <c r="W1143" s="146"/>
      <c r="X1143" s="146"/>
      <c r="Y1143" s="146"/>
    </row>
    <row r="1144" spans="1:25" s="99" customFormat="1" ht="45" customHeight="1" x14ac:dyDescent="0.25">
      <c r="A1144" s="101"/>
      <c r="B1144" s="177" t="s">
        <v>56</v>
      </c>
      <c r="C1144" s="178"/>
      <c r="D1144" s="102"/>
      <c r="E1144" s="170"/>
      <c r="F1144" s="102"/>
      <c r="G1144" s="95"/>
      <c r="H1144" s="102"/>
      <c r="I1144" s="102"/>
      <c r="J1144" s="102"/>
      <c r="K1144" s="102"/>
      <c r="L1144" s="95"/>
      <c r="M1144" s="95"/>
      <c r="N1144" s="95"/>
      <c r="O1144" s="95"/>
      <c r="P1144" s="102"/>
      <c r="Q1144" s="102"/>
      <c r="R1144" s="190"/>
      <c r="S1144" s="184"/>
      <c r="T1144" s="95"/>
      <c r="U1144" s="95"/>
      <c r="V1144" s="95"/>
      <c r="W1144" s="146"/>
      <c r="X1144" s="146"/>
      <c r="Y1144" s="146"/>
    </row>
    <row r="1145" spans="1:25" s="99" customFormat="1" ht="54.75" customHeight="1" x14ac:dyDescent="0.25">
      <c r="A1145" s="96">
        <f>A1135+1</f>
        <v>841</v>
      </c>
      <c r="B1145" s="181"/>
      <c r="C1145" s="182"/>
      <c r="D1145" s="113"/>
      <c r="E1145" s="115"/>
      <c r="F1145" s="174"/>
      <c r="G1145" s="114" t="str">
        <f t="shared" ref="G1145:G1158" si="359">IF(AND(F1145&lt;&gt;"",V1145&lt;&gt;"",L1145&lt;&gt;0),V1145/L1145,"")</f>
        <v/>
      </c>
      <c r="H1145" s="115"/>
      <c r="I1145" s="115"/>
      <c r="J1145" s="115"/>
      <c r="K1145" s="115"/>
      <c r="L1145" s="133" t="str">
        <f t="shared" ref="L1145:L1158" si="360">IF(AND(H1145&lt;&gt;0, J1145&lt;&gt;0, K1145&lt;&gt;0), H1145*J1145*K1145, "")</f>
        <v/>
      </c>
      <c r="M1145" s="116" t="str">
        <f>IF(L1145="", "", L1145/Veriler!$X$1)</f>
        <v/>
      </c>
      <c r="N1145" s="116" t="str">
        <f>IF(F1145&lt;&gt;"", "İthal Girdi", IF(Veriler!T1145="", "", IF(Veriler!S1145="H", "%0,5 üzerindedir", IF(Veriler!T1145&gt;0.1, "%10 sınırı aşılmıştır.", "Uygun"))))</f>
        <v>%0,5 üzerindedir</v>
      </c>
      <c r="O1145" s="116" t="str">
        <f t="shared" ref="O1145:O1158" si="361">IF(M1145=""," ",N1145)</f>
        <v xml:space="preserve"> </v>
      </c>
      <c r="P1145" s="117"/>
      <c r="Q1145" s="118"/>
      <c r="R1145" s="119" t="str">
        <f t="shared" ref="R1145:R1158" si="362">IFERROR(IF(AND(T1145&lt;&gt;"",L1145&lt;&gt;"",L1145&lt;&gt;0,T1145&lt;&gt;0),T1145/L1145,"")," ")</f>
        <v/>
      </c>
      <c r="S1145" s="133">
        <f>IFERROR(IF(M1145&lt;=0.005,IF(F1145="",L1145,0),IF(F1145&lt;&gt;"",0,IF(P1145="",0,IF(P1145="H",0,IF(Q1145&lt;Veriler!$G$2,L1145*Veriler!$G$2,L1145*Q1145)))))," ")</f>
        <v>0</v>
      </c>
      <c r="T1145" s="133">
        <f>IF(Veriler!T1145&lt;=0.1, S1145, IF(AND(Veriler!T1145&gt;0.1, F1145="", P1145="E"), IF(Q1145&gt;Veriler!$G$2, Q1145*S1145, IF(Q1145&lt;Veriler!$G$2, Veriler!$G$2*S1145, Q1145*S1145)), 0))</f>
        <v>0</v>
      </c>
      <c r="U1145" s="133" t="str">
        <f t="shared" ref="U1145:U1158" si="363">IF(T1145=0," ",T1145)</f>
        <v xml:space="preserve"> </v>
      </c>
      <c r="V1145" s="134" t="str">
        <f>IFERROR(IF(O1145="%10 sınırı aşılmıştır.",L1145-T1145,IFERROR(IF(F1145="",IF(S1145=1,0,IF(L1145-S1145=0,"",L1145-S1145)),IF(Veriler!M1145="",L1145,IF(L1145*Veriler!M1145=0,"",L1145*Veriler!M1145))),L1145)),0)</f>
        <v/>
      </c>
      <c r="W1145" s="146"/>
      <c r="X1145" s="146"/>
      <c r="Y1145" s="146"/>
    </row>
    <row r="1146" spans="1:25" s="99" customFormat="1" ht="54.75" customHeight="1" x14ac:dyDescent="0.25">
      <c r="A1146" s="96">
        <f t="shared" ref="A1146:A1158" si="364">A1145+1</f>
        <v>842</v>
      </c>
      <c r="B1146" s="175"/>
      <c r="C1146" s="176"/>
      <c r="D1146" s="113"/>
      <c r="E1146" s="115"/>
      <c r="F1146" s="174"/>
      <c r="G1146" s="114" t="str">
        <f t="shared" si="359"/>
        <v/>
      </c>
      <c r="H1146" s="115"/>
      <c r="I1146" s="115"/>
      <c r="J1146" s="115"/>
      <c r="K1146" s="115"/>
      <c r="L1146" s="133" t="str">
        <f t="shared" si="360"/>
        <v/>
      </c>
      <c r="M1146" s="116" t="str">
        <f>IF(L1146="", "", L1146/Veriler!$X$1)</f>
        <v/>
      </c>
      <c r="N1146" s="116" t="str">
        <f>IF(F1146&lt;&gt;"", "İthal Girdi", IF(Veriler!T1146="", "", IF(Veriler!S1146="H", "%0,5 üzerindedir", IF(Veriler!T1146&gt;0.1, "%10 sınırı aşılmıştır.", "Uygun"))))</f>
        <v>%0,5 üzerindedir</v>
      </c>
      <c r="O1146" s="116" t="str">
        <f t="shared" si="361"/>
        <v xml:space="preserve"> </v>
      </c>
      <c r="P1146" s="117"/>
      <c r="Q1146" s="118"/>
      <c r="R1146" s="119" t="str">
        <f t="shared" si="362"/>
        <v/>
      </c>
      <c r="S1146" s="133">
        <f>IFERROR(IF(M1146&lt;=0.005,IF(F1146="",L1146,0),IF(F1146&lt;&gt;"",0,IF(P1146="",0,IF(P1146="H",0,IF(Q1146&lt;Veriler!$G$2,L1146*Veriler!$G$2,L1146*Q1146)))))," ")</f>
        <v>0</v>
      </c>
      <c r="T1146" s="133">
        <f>IF(Veriler!T1146&lt;=0.1, S1146, IF(AND(Veriler!T1146&gt;0.1, F1146="", P1146="E"), IF(Q1146&gt;Veriler!$G$2, Q1146*S1146, IF(Q1146&lt;Veriler!$G$2, Veriler!$G$2*S1146, Q1146*S1146)), 0))</f>
        <v>0</v>
      </c>
      <c r="U1146" s="133" t="str">
        <f t="shared" si="363"/>
        <v xml:space="preserve"> </v>
      </c>
      <c r="V1146" s="134" t="str">
        <f>IFERROR(IF(O1146="%10 sınırı aşılmıştır.",L1146-T1146,IFERROR(IF(F1146="",IF(S1146=1,0,IF(L1146-S1146=0,"",L1146-S1146)),IF(Veriler!M1146="",L1146,IF(L1146*Veriler!M1146=0,"",L1146*Veriler!M1146))),L1146)),0)</f>
        <v/>
      </c>
      <c r="W1146" s="146"/>
      <c r="X1146" s="146"/>
      <c r="Y1146" s="146"/>
    </row>
    <row r="1147" spans="1:25" s="99" customFormat="1" ht="54.75" customHeight="1" x14ac:dyDescent="0.25">
      <c r="A1147" s="96">
        <f t="shared" si="364"/>
        <v>843</v>
      </c>
      <c r="B1147" s="175"/>
      <c r="C1147" s="176"/>
      <c r="D1147" s="113"/>
      <c r="E1147" s="115"/>
      <c r="F1147" s="174"/>
      <c r="G1147" s="114" t="str">
        <f t="shared" si="359"/>
        <v/>
      </c>
      <c r="H1147" s="115"/>
      <c r="I1147" s="115"/>
      <c r="J1147" s="115"/>
      <c r="K1147" s="115"/>
      <c r="L1147" s="133" t="str">
        <f t="shared" si="360"/>
        <v/>
      </c>
      <c r="M1147" s="116" t="str">
        <f>IF(L1147="", "", L1147/Veriler!$X$1)</f>
        <v/>
      </c>
      <c r="N1147" s="116" t="str">
        <f>IF(F1147&lt;&gt;"", "İthal Girdi", IF(Veriler!T1147="", "", IF(Veriler!S1147="H", "%0,5 üzerindedir", IF(Veriler!T1147&gt;0.1, "%10 sınırı aşılmıştır.", "Uygun"))))</f>
        <v>%0,5 üzerindedir</v>
      </c>
      <c r="O1147" s="116" t="str">
        <f t="shared" si="361"/>
        <v xml:space="preserve"> </v>
      </c>
      <c r="P1147" s="117"/>
      <c r="Q1147" s="118"/>
      <c r="R1147" s="119" t="str">
        <f t="shared" si="362"/>
        <v/>
      </c>
      <c r="S1147" s="133">
        <f>IFERROR(IF(M1147&lt;=0.005,IF(F1147="",L1147,0),IF(F1147&lt;&gt;"",0,IF(P1147="",0,IF(P1147="H",0,IF(Q1147&lt;Veriler!$G$2,L1147*Veriler!$G$2,L1147*Q1147)))))," ")</f>
        <v>0</v>
      </c>
      <c r="T1147" s="133">
        <f>IF(Veriler!T1147&lt;=0.1, S1147, IF(AND(Veriler!T1147&gt;0.1, F1147="", P1147="E"), IF(Q1147&gt;Veriler!$G$2, Q1147*S1147, IF(Q1147&lt;Veriler!$G$2, Veriler!$G$2*S1147, Q1147*S1147)), 0))</f>
        <v>0</v>
      </c>
      <c r="U1147" s="133" t="str">
        <f t="shared" si="363"/>
        <v xml:space="preserve"> </v>
      </c>
      <c r="V1147" s="134" t="str">
        <f>IFERROR(IF(O1147="%10 sınırı aşılmıştır.",L1147-T1147,IFERROR(IF(F1147="",IF(S1147=1,0,IF(L1147-S1147=0,"",L1147-S1147)),IF(Veriler!M1147="",L1147,IF(L1147*Veriler!M1147=0,"",L1147*Veriler!M1147))),L1147)),0)</f>
        <v/>
      </c>
      <c r="W1147" s="146"/>
      <c r="X1147" s="146"/>
      <c r="Y1147" s="146"/>
    </row>
    <row r="1148" spans="1:25" s="99" customFormat="1" ht="54.75" customHeight="1" x14ac:dyDescent="0.25">
      <c r="A1148" s="96">
        <f t="shared" si="364"/>
        <v>844</v>
      </c>
      <c r="B1148" s="175"/>
      <c r="C1148" s="176"/>
      <c r="D1148" s="113"/>
      <c r="E1148" s="115"/>
      <c r="F1148" s="174"/>
      <c r="G1148" s="114" t="str">
        <f t="shared" si="359"/>
        <v/>
      </c>
      <c r="H1148" s="115"/>
      <c r="I1148" s="115"/>
      <c r="J1148" s="115"/>
      <c r="K1148" s="115"/>
      <c r="L1148" s="133" t="str">
        <f t="shared" si="360"/>
        <v/>
      </c>
      <c r="M1148" s="116" t="str">
        <f>IF(L1148="", "", L1148/Veriler!$X$1)</f>
        <v/>
      </c>
      <c r="N1148" s="116" t="str">
        <f>IF(F1148&lt;&gt;"", "İthal Girdi", IF(Veriler!T1148="", "", IF(Veriler!S1148="H", "%0,5 üzerindedir", IF(Veriler!T1148&gt;0.1, "%10 sınırı aşılmıştır.", "Uygun"))))</f>
        <v>%0,5 üzerindedir</v>
      </c>
      <c r="O1148" s="116" t="str">
        <f t="shared" si="361"/>
        <v xml:space="preserve"> </v>
      </c>
      <c r="P1148" s="117"/>
      <c r="Q1148" s="118"/>
      <c r="R1148" s="119" t="str">
        <f t="shared" si="362"/>
        <v/>
      </c>
      <c r="S1148" s="133">
        <f>IFERROR(IF(M1148&lt;=0.005,IF(F1148="",L1148,0),IF(F1148&lt;&gt;"",0,IF(P1148="",0,IF(P1148="H",0,IF(Q1148&lt;Veriler!$G$2,L1148*Veriler!$G$2,L1148*Q1148)))))," ")</f>
        <v>0</v>
      </c>
      <c r="T1148" s="133">
        <f>IF(Veriler!T1148&lt;=0.1, S1148, IF(AND(Veriler!T1148&gt;0.1, F1148="", P1148="E"), IF(Q1148&gt;Veriler!$G$2, Q1148*S1148, IF(Q1148&lt;Veriler!$G$2, Veriler!$G$2*S1148, Q1148*S1148)), 0))</f>
        <v>0</v>
      </c>
      <c r="U1148" s="133" t="str">
        <f t="shared" si="363"/>
        <v xml:space="preserve"> </v>
      </c>
      <c r="V1148" s="134" t="str">
        <f>IFERROR(IF(O1148="%10 sınırı aşılmıştır.",L1148-T1148,IFERROR(IF(F1148="",IF(S1148=1,0,IF(L1148-S1148=0,"",L1148-S1148)),IF(Veriler!M1148="",L1148,IF(L1148*Veriler!M1148=0,"",L1148*Veriler!M1148))),L1148)),0)</f>
        <v/>
      </c>
      <c r="W1148" s="146"/>
      <c r="X1148" s="146"/>
      <c r="Y1148" s="146"/>
    </row>
    <row r="1149" spans="1:25" s="99" customFormat="1" ht="54.75" customHeight="1" x14ac:dyDescent="0.25">
      <c r="A1149" s="96">
        <f t="shared" si="364"/>
        <v>845</v>
      </c>
      <c r="B1149" s="175"/>
      <c r="C1149" s="176"/>
      <c r="D1149" s="113"/>
      <c r="E1149" s="115"/>
      <c r="F1149" s="174"/>
      <c r="G1149" s="114" t="str">
        <f t="shared" si="359"/>
        <v/>
      </c>
      <c r="H1149" s="115"/>
      <c r="I1149" s="115"/>
      <c r="J1149" s="115"/>
      <c r="K1149" s="115"/>
      <c r="L1149" s="133" t="str">
        <f t="shared" si="360"/>
        <v/>
      </c>
      <c r="M1149" s="116" t="str">
        <f>IF(L1149="", "", L1149/Veriler!$X$1)</f>
        <v/>
      </c>
      <c r="N1149" s="116" t="str">
        <f>IF(F1149&lt;&gt;"", "İthal Girdi", IF(Veriler!T1149="", "", IF(Veriler!S1149="H", "%0,5 üzerindedir", IF(Veriler!T1149&gt;0.1, "%10 sınırı aşılmıştır.", "Uygun"))))</f>
        <v>%0,5 üzerindedir</v>
      </c>
      <c r="O1149" s="116" t="str">
        <f t="shared" si="361"/>
        <v xml:space="preserve"> </v>
      </c>
      <c r="P1149" s="117"/>
      <c r="Q1149" s="118"/>
      <c r="R1149" s="119" t="str">
        <f t="shared" si="362"/>
        <v/>
      </c>
      <c r="S1149" s="133">
        <f>IFERROR(IF(M1149&lt;=0.005,IF(F1149="",L1149,0),IF(F1149&lt;&gt;"",0,IF(P1149="",0,IF(P1149="H",0,IF(Q1149&lt;Veriler!$G$2,L1149*Veriler!$G$2,L1149*Q1149)))))," ")</f>
        <v>0</v>
      </c>
      <c r="T1149" s="133">
        <f>IF(Veriler!T1149&lt;=0.1, S1149, IF(AND(Veriler!T1149&gt;0.1, F1149="", P1149="E"), IF(Q1149&gt;Veriler!$G$2, Q1149*S1149, IF(Q1149&lt;Veriler!$G$2, Veriler!$G$2*S1149, Q1149*S1149)), 0))</f>
        <v>0</v>
      </c>
      <c r="U1149" s="133" t="str">
        <f t="shared" si="363"/>
        <v xml:space="preserve"> </v>
      </c>
      <c r="V1149" s="134" t="str">
        <f>IFERROR(IF(O1149="%10 sınırı aşılmıştır.",L1149-T1149,IFERROR(IF(F1149="",IF(S1149=1,0,IF(L1149-S1149=0,"",L1149-S1149)),IF(Veriler!M1149="",L1149,IF(L1149*Veriler!M1149=0,"",L1149*Veriler!M1149))),L1149)),0)</f>
        <v/>
      </c>
      <c r="W1149" s="146"/>
      <c r="X1149" s="146"/>
      <c r="Y1149" s="146"/>
    </row>
    <row r="1150" spans="1:25" s="99" customFormat="1" ht="54.75" customHeight="1" x14ac:dyDescent="0.25">
      <c r="A1150" s="96">
        <f t="shared" si="364"/>
        <v>846</v>
      </c>
      <c r="B1150" s="175"/>
      <c r="C1150" s="176"/>
      <c r="D1150" s="113"/>
      <c r="E1150" s="115"/>
      <c r="F1150" s="174"/>
      <c r="G1150" s="114" t="str">
        <f t="shared" si="359"/>
        <v/>
      </c>
      <c r="H1150" s="115"/>
      <c r="I1150" s="115"/>
      <c r="J1150" s="115"/>
      <c r="K1150" s="115"/>
      <c r="L1150" s="133" t="str">
        <f t="shared" si="360"/>
        <v/>
      </c>
      <c r="M1150" s="116" t="str">
        <f>IF(L1150="", "", L1150/Veriler!$X$1)</f>
        <v/>
      </c>
      <c r="N1150" s="116" t="str">
        <f>IF(F1150&lt;&gt;"", "İthal Girdi", IF(Veriler!T1150="", "", IF(Veriler!S1150="H", "%0,5 üzerindedir", IF(Veriler!T1150&gt;0.1, "%10 sınırı aşılmıştır.", "Uygun"))))</f>
        <v>%0,5 üzerindedir</v>
      </c>
      <c r="O1150" s="116" t="str">
        <f t="shared" si="361"/>
        <v xml:space="preserve"> </v>
      </c>
      <c r="P1150" s="117"/>
      <c r="Q1150" s="118"/>
      <c r="R1150" s="119" t="str">
        <f t="shared" si="362"/>
        <v/>
      </c>
      <c r="S1150" s="133">
        <f>IFERROR(IF(M1150&lt;=0.005,IF(F1150="",L1150,0),IF(F1150&lt;&gt;"",0,IF(P1150="",0,IF(P1150="H",0,IF(Q1150&lt;Veriler!$G$2,L1150*Veriler!$G$2,L1150*Q1150)))))," ")</f>
        <v>0</v>
      </c>
      <c r="T1150" s="133">
        <f>IF(Veriler!T1150&lt;=0.1, S1150, IF(AND(Veriler!T1150&gt;0.1, F1150="", P1150="E"), IF(Q1150&gt;Veriler!$G$2, Q1150*S1150, IF(Q1150&lt;Veriler!$G$2, Veriler!$G$2*S1150, Q1150*S1150)), 0))</f>
        <v>0</v>
      </c>
      <c r="U1150" s="133" t="str">
        <f t="shared" si="363"/>
        <v xml:space="preserve"> </v>
      </c>
      <c r="V1150" s="134" t="str">
        <f>IFERROR(IF(O1150="%10 sınırı aşılmıştır.",L1150-T1150,IFERROR(IF(F1150="",IF(S1150=1,0,IF(L1150-S1150=0,"",L1150-S1150)),IF(Veriler!M1150="",L1150,IF(L1150*Veriler!M1150=0,"",L1150*Veriler!M1150))),L1150)),0)</f>
        <v/>
      </c>
      <c r="W1150" s="146"/>
      <c r="X1150" s="146"/>
      <c r="Y1150" s="146"/>
    </row>
    <row r="1151" spans="1:25" s="99" customFormat="1" ht="54.75" customHeight="1" x14ac:dyDescent="0.25">
      <c r="A1151" s="96">
        <f t="shared" si="364"/>
        <v>847</v>
      </c>
      <c r="B1151" s="175"/>
      <c r="C1151" s="176"/>
      <c r="D1151" s="113"/>
      <c r="E1151" s="115"/>
      <c r="F1151" s="174"/>
      <c r="G1151" s="114" t="str">
        <f t="shared" si="359"/>
        <v/>
      </c>
      <c r="H1151" s="115"/>
      <c r="I1151" s="115"/>
      <c r="J1151" s="115"/>
      <c r="K1151" s="115"/>
      <c r="L1151" s="133" t="str">
        <f t="shared" si="360"/>
        <v/>
      </c>
      <c r="M1151" s="116" t="str">
        <f>IF(L1151="", "", L1151/Veriler!$X$1)</f>
        <v/>
      </c>
      <c r="N1151" s="116" t="str">
        <f>IF(F1151&lt;&gt;"", "İthal Girdi", IF(Veriler!T1151="", "", IF(Veriler!S1151="H", "%0,5 üzerindedir", IF(Veriler!T1151&gt;0.1, "%10 sınırı aşılmıştır.", "Uygun"))))</f>
        <v>%0,5 üzerindedir</v>
      </c>
      <c r="O1151" s="116" t="str">
        <f t="shared" si="361"/>
        <v xml:space="preserve"> </v>
      </c>
      <c r="P1151" s="117"/>
      <c r="Q1151" s="118"/>
      <c r="R1151" s="119" t="str">
        <f t="shared" si="362"/>
        <v/>
      </c>
      <c r="S1151" s="133">
        <f>IFERROR(IF(M1151&lt;=0.005,IF(F1151="",L1151,0),IF(F1151&lt;&gt;"",0,IF(P1151="",0,IF(P1151="H",0,IF(Q1151&lt;Veriler!$G$2,L1151*Veriler!$G$2,L1151*Q1151)))))," ")</f>
        <v>0</v>
      </c>
      <c r="T1151" s="133">
        <f>IF(Veriler!T1151&lt;=0.1, S1151, IF(AND(Veriler!T1151&gt;0.1, F1151="", P1151="E"), IF(Q1151&gt;Veriler!$G$2, Q1151*S1151, IF(Q1151&lt;Veriler!$G$2, Veriler!$G$2*S1151, Q1151*S1151)), 0))</f>
        <v>0</v>
      </c>
      <c r="U1151" s="133" t="str">
        <f t="shared" si="363"/>
        <v xml:space="preserve"> </v>
      </c>
      <c r="V1151" s="134" t="str">
        <f>IFERROR(IF(O1151="%10 sınırı aşılmıştır.",L1151-T1151,IFERROR(IF(F1151="",IF(S1151=1,0,IF(L1151-S1151=0,"",L1151-S1151)),IF(Veriler!M1151="",L1151,IF(L1151*Veriler!M1151=0,"",L1151*Veriler!M1151))),L1151)),0)</f>
        <v/>
      </c>
      <c r="W1151" s="146"/>
      <c r="X1151" s="146"/>
      <c r="Y1151" s="146"/>
    </row>
    <row r="1152" spans="1:25" s="99" customFormat="1" ht="54.75" customHeight="1" x14ac:dyDescent="0.25">
      <c r="A1152" s="96">
        <f t="shared" si="364"/>
        <v>848</v>
      </c>
      <c r="B1152" s="175"/>
      <c r="C1152" s="176"/>
      <c r="D1152" s="113"/>
      <c r="E1152" s="115"/>
      <c r="F1152" s="174"/>
      <c r="G1152" s="114" t="str">
        <f t="shared" si="359"/>
        <v/>
      </c>
      <c r="H1152" s="115"/>
      <c r="I1152" s="115"/>
      <c r="J1152" s="115"/>
      <c r="K1152" s="115"/>
      <c r="L1152" s="133" t="str">
        <f t="shared" si="360"/>
        <v/>
      </c>
      <c r="M1152" s="116" t="str">
        <f>IF(L1152="", "", L1152/Veriler!$X$1)</f>
        <v/>
      </c>
      <c r="N1152" s="116" t="str">
        <f>IF(F1152&lt;&gt;"", "İthal Girdi", IF(Veriler!T1152="", "", IF(Veriler!S1152="H", "%0,5 üzerindedir", IF(Veriler!T1152&gt;0.1, "%10 sınırı aşılmıştır.", "Uygun"))))</f>
        <v>%0,5 üzerindedir</v>
      </c>
      <c r="O1152" s="116" t="str">
        <f t="shared" si="361"/>
        <v xml:space="preserve"> </v>
      </c>
      <c r="P1152" s="117"/>
      <c r="Q1152" s="118"/>
      <c r="R1152" s="119" t="str">
        <f t="shared" si="362"/>
        <v/>
      </c>
      <c r="S1152" s="133">
        <f>IFERROR(IF(M1152&lt;=0.005,IF(F1152="",L1152,0),IF(F1152&lt;&gt;"",0,IF(P1152="",0,IF(P1152="H",0,IF(Q1152&lt;Veriler!$G$2,L1152*Veriler!$G$2,L1152*Q1152)))))," ")</f>
        <v>0</v>
      </c>
      <c r="T1152" s="133">
        <f>IF(Veriler!T1152&lt;=0.1, S1152, IF(AND(Veriler!T1152&gt;0.1, F1152="", P1152="E"), IF(Q1152&gt;Veriler!$G$2, Q1152*S1152, IF(Q1152&lt;Veriler!$G$2, Veriler!$G$2*S1152, Q1152*S1152)), 0))</f>
        <v>0</v>
      </c>
      <c r="U1152" s="133" t="str">
        <f t="shared" si="363"/>
        <v xml:space="preserve"> </v>
      </c>
      <c r="V1152" s="134" t="str">
        <f>IFERROR(IF(O1152="%10 sınırı aşılmıştır.",L1152-T1152,IFERROR(IF(F1152="",IF(S1152=1,0,IF(L1152-S1152=0,"",L1152-S1152)),IF(Veriler!M1152="",L1152,IF(L1152*Veriler!M1152=0,"",L1152*Veriler!M1152))),L1152)),0)</f>
        <v/>
      </c>
      <c r="W1152" s="146"/>
      <c r="X1152" s="146"/>
      <c r="Y1152" s="146"/>
    </row>
    <row r="1153" spans="1:25" s="99" customFormat="1" ht="54.75" customHeight="1" x14ac:dyDescent="0.25">
      <c r="A1153" s="96">
        <f t="shared" si="364"/>
        <v>849</v>
      </c>
      <c r="B1153" s="175"/>
      <c r="C1153" s="176"/>
      <c r="D1153" s="113"/>
      <c r="E1153" s="115"/>
      <c r="F1153" s="174"/>
      <c r="G1153" s="114" t="str">
        <f t="shared" si="359"/>
        <v/>
      </c>
      <c r="H1153" s="115"/>
      <c r="I1153" s="115"/>
      <c r="J1153" s="115"/>
      <c r="K1153" s="115"/>
      <c r="L1153" s="133" t="str">
        <f t="shared" si="360"/>
        <v/>
      </c>
      <c r="M1153" s="116" t="str">
        <f>IF(L1153="", "", L1153/Veriler!$X$1)</f>
        <v/>
      </c>
      <c r="N1153" s="116" t="str">
        <f>IF(F1153&lt;&gt;"", "İthal Girdi", IF(Veriler!T1153="", "", IF(Veriler!S1153="H", "%0,5 üzerindedir", IF(Veriler!T1153&gt;0.1, "%10 sınırı aşılmıştır.", "Uygun"))))</f>
        <v>%0,5 üzerindedir</v>
      </c>
      <c r="O1153" s="116" t="str">
        <f t="shared" si="361"/>
        <v xml:space="preserve"> </v>
      </c>
      <c r="P1153" s="117"/>
      <c r="Q1153" s="118"/>
      <c r="R1153" s="119" t="str">
        <f t="shared" si="362"/>
        <v/>
      </c>
      <c r="S1153" s="133">
        <f>IFERROR(IF(M1153&lt;=0.005,IF(F1153="",L1153,0),IF(F1153&lt;&gt;"",0,IF(P1153="",0,IF(P1153="H",0,IF(Q1153&lt;Veriler!$G$2,L1153*Veriler!$G$2,L1153*Q1153)))))," ")</f>
        <v>0</v>
      </c>
      <c r="T1153" s="133">
        <f>IF(Veriler!T1153&lt;=0.1, S1153, IF(AND(Veriler!T1153&gt;0.1, F1153="", P1153="E"), IF(Q1153&gt;Veriler!$G$2, Q1153*S1153, IF(Q1153&lt;Veriler!$G$2, Veriler!$G$2*S1153, Q1153*S1153)), 0))</f>
        <v>0</v>
      </c>
      <c r="U1153" s="133" t="str">
        <f t="shared" si="363"/>
        <v xml:space="preserve"> </v>
      </c>
      <c r="V1153" s="134" t="str">
        <f>IFERROR(IF(O1153="%10 sınırı aşılmıştır.",L1153-T1153,IFERROR(IF(F1153="",IF(S1153=1,0,IF(L1153-S1153=0,"",L1153-S1153)),IF(Veriler!M1153="",L1153,IF(L1153*Veriler!M1153=0,"",L1153*Veriler!M1153))),L1153)),0)</f>
        <v/>
      </c>
      <c r="W1153" s="146"/>
      <c r="X1153" s="146"/>
      <c r="Y1153" s="146"/>
    </row>
    <row r="1154" spans="1:25" s="99" customFormat="1" ht="54.75" customHeight="1" x14ac:dyDescent="0.25">
      <c r="A1154" s="96">
        <f t="shared" si="364"/>
        <v>850</v>
      </c>
      <c r="B1154" s="175"/>
      <c r="C1154" s="176"/>
      <c r="D1154" s="113"/>
      <c r="E1154" s="115"/>
      <c r="F1154" s="174"/>
      <c r="G1154" s="114" t="str">
        <f t="shared" si="359"/>
        <v/>
      </c>
      <c r="H1154" s="115"/>
      <c r="I1154" s="115"/>
      <c r="J1154" s="115"/>
      <c r="K1154" s="115"/>
      <c r="L1154" s="133" t="str">
        <f t="shared" si="360"/>
        <v/>
      </c>
      <c r="M1154" s="116" t="str">
        <f>IF(L1154="", "", L1154/Veriler!$X$1)</f>
        <v/>
      </c>
      <c r="N1154" s="116" t="str">
        <f>IF(F1154&lt;&gt;"", "İthal Girdi", IF(Veriler!T1154="", "", IF(Veriler!S1154="H", "%0,5 üzerindedir", IF(Veriler!T1154&gt;0.1, "%10 sınırı aşılmıştır.", "Uygun"))))</f>
        <v>%0,5 üzerindedir</v>
      </c>
      <c r="O1154" s="116" t="str">
        <f t="shared" si="361"/>
        <v xml:space="preserve"> </v>
      </c>
      <c r="P1154" s="117"/>
      <c r="Q1154" s="118"/>
      <c r="R1154" s="119" t="str">
        <f t="shared" si="362"/>
        <v/>
      </c>
      <c r="S1154" s="133">
        <f>IFERROR(IF(M1154&lt;=0.005,IF(F1154="",L1154,0),IF(F1154&lt;&gt;"",0,IF(P1154="",0,IF(P1154="H",0,IF(Q1154&lt;Veriler!$G$2,L1154*Veriler!$G$2,L1154*Q1154)))))," ")</f>
        <v>0</v>
      </c>
      <c r="T1154" s="133">
        <f>IF(Veriler!T1154&lt;=0.1, S1154, IF(AND(Veriler!T1154&gt;0.1, F1154="", P1154="E"), IF(Q1154&gt;Veriler!$G$2, Q1154*S1154, IF(Q1154&lt;Veriler!$G$2, Veriler!$G$2*S1154, Q1154*S1154)), 0))</f>
        <v>0</v>
      </c>
      <c r="U1154" s="133" t="str">
        <f t="shared" si="363"/>
        <v xml:space="preserve"> </v>
      </c>
      <c r="V1154" s="134" t="str">
        <f>IFERROR(IF(O1154="%10 sınırı aşılmıştır.",L1154-T1154,IFERROR(IF(F1154="",IF(S1154=1,0,IF(L1154-S1154=0,"",L1154-S1154)),IF(Veriler!M1154="",L1154,IF(L1154*Veriler!M1154=0,"",L1154*Veriler!M1154))),L1154)),0)</f>
        <v/>
      </c>
      <c r="W1154" s="146"/>
      <c r="X1154" s="146"/>
      <c r="Y1154" s="146"/>
    </row>
    <row r="1155" spans="1:25" s="99" customFormat="1" ht="54.75" customHeight="1" x14ac:dyDescent="0.25">
      <c r="A1155" s="96">
        <f t="shared" si="364"/>
        <v>851</v>
      </c>
      <c r="B1155" s="175"/>
      <c r="C1155" s="176"/>
      <c r="D1155" s="113"/>
      <c r="E1155" s="115"/>
      <c r="F1155" s="174"/>
      <c r="G1155" s="114" t="str">
        <f t="shared" si="359"/>
        <v/>
      </c>
      <c r="H1155" s="115"/>
      <c r="I1155" s="115"/>
      <c r="J1155" s="115"/>
      <c r="K1155" s="115"/>
      <c r="L1155" s="133" t="str">
        <f t="shared" si="360"/>
        <v/>
      </c>
      <c r="M1155" s="116" t="str">
        <f>IF(L1155="", "", L1155/Veriler!$X$1)</f>
        <v/>
      </c>
      <c r="N1155" s="116" t="str">
        <f>IF(F1155&lt;&gt;"", "İthal Girdi", IF(Veriler!T1155="", "", IF(Veriler!S1155="H", "%0,5 üzerindedir", IF(Veriler!T1155&gt;0.1, "%10 sınırı aşılmıştır.", "Uygun"))))</f>
        <v>%0,5 üzerindedir</v>
      </c>
      <c r="O1155" s="116" t="str">
        <f t="shared" si="361"/>
        <v xml:space="preserve"> </v>
      </c>
      <c r="P1155" s="117"/>
      <c r="Q1155" s="118"/>
      <c r="R1155" s="119" t="str">
        <f t="shared" si="362"/>
        <v/>
      </c>
      <c r="S1155" s="133">
        <f>IFERROR(IF(M1155&lt;=0.005,IF(F1155="",L1155,0),IF(F1155&lt;&gt;"",0,IF(P1155="",0,IF(P1155="H",0,IF(Q1155&lt;Veriler!$G$2,L1155*Veriler!$G$2,L1155*Q1155)))))," ")</f>
        <v>0</v>
      </c>
      <c r="T1155" s="133">
        <f>IF(Veriler!T1155&lt;=0.1, S1155, IF(AND(Veriler!T1155&gt;0.1, F1155="", P1155="E"), IF(Q1155&gt;Veriler!$G$2, Q1155*S1155, IF(Q1155&lt;Veriler!$G$2, Veriler!$G$2*S1155, Q1155*S1155)), 0))</f>
        <v>0</v>
      </c>
      <c r="U1155" s="133" t="str">
        <f t="shared" si="363"/>
        <v xml:space="preserve"> </v>
      </c>
      <c r="V1155" s="134" t="str">
        <f>IFERROR(IF(O1155="%10 sınırı aşılmıştır.",L1155-T1155,IFERROR(IF(F1155="",IF(S1155=1,0,IF(L1155-S1155=0,"",L1155-S1155)),IF(Veriler!M1155="",L1155,IF(L1155*Veriler!M1155=0,"",L1155*Veriler!M1155))),L1155)),0)</f>
        <v/>
      </c>
      <c r="W1155" s="146"/>
      <c r="X1155" s="146"/>
      <c r="Y1155" s="146"/>
    </row>
    <row r="1156" spans="1:25" s="99" customFormat="1" ht="54.75" customHeight="1" x14ac:dyDescent="0.25">
      <c r="A1156" s="96">
        <f t="shared" si="364"/>
        <v>852</v>
      </c>
      <c r="B1156" s="175"/>
      <c r="C1156" s="176"/>
      <c r="D1156" s="113"/>
      <c r="E1156" s="115"/>
      <c r="F1156" s="174"/>
      <c r="G1156" s="114" t="str">
        <f t="shared" si="359"/>
        <v/>
      </c>
      <c r="H1156" s="115"/>
      <c r="I1156" s="115"/>
      <c r="J1156" s="115"/>
      <c r="K1156" s="115"/>
      <c r="L1156" s="133" t="str">
        <f t="shared" si="360"/>
        <v/>
      </c>
      <c r="M1156" s="116" t="str">
        <f>IF(L1156="", "", L1156/Veriler!$X$1)</f>
        <v/>
      </c>
      <c r="N1156" s="116" t="str">
        <f>IF(F1156&lt;&gt;"", "İthal Girdi", IF(Veriler!T1156="", "", IF(Veriler!S1156="H", "%0,5 üzerindedir", IF(Veriler!T1156&gt;0.1, "%10 sınırı aşılmıştır.", "Uygun"))))</f>
        <v>%0,5 üzerindedir</v>
      </c>
      <c r="O1156" s="116" t="str">
        <f t="shared" si="361"/>
        <v xml:space="preserve"> </v>
      </c>
      <c r="P1156" s="117"/>
      <c r="Q1156" s="118"/>
      <c r="R1156" s="119" t="str">
        <f t="shared" si="362"/>
        <v/>
      </c>
      <c r="S1156" s="133">
        <f>IFERROR(IF(M1156&lt;=0.005,IF(F1156="",L1156,0),IF(F1156&lt;&gt;"",0,IF(P1156="",0,IF(P1156="H",0,IF(Q1156&lt;Veriler!$G$2,L1156*Veriler!$G$2,L1156*Q1156)))))," ")</f>
        <v>0</v>
      </c>
      <c r="T1156" s="133">
        <f>IF(Veriler!T1156&lt;=0.1, S1156, IF(AND(Veriler!T1156&gt;0.1, F1156="", P1156="E"), IF(Q1156&gt;Veriler!$G$2, Q1156*S1156, IF(Q1156&lt;Veriler!$G$2, Veriler!$G$2*S1156, Q1156*S1156)), 0))</f>
        <v>0</v>
      </c>
      <c r="U1156" s="133" t="str">
        <f t="shared" si="363"/>
        <v xml:space="preserve"> </v>
      </c>
      <c r="V1156" s="134" t="str">
        <f>IFERROR(IF(O1156="%10 sınırı aşılmıştır.",L1156-T1156,IFERROR(IF(F1156="",IF(S1156=1,0,IF(L1156-S1156=0,"",L1156-S1156)),IF(Veriler!M1156="",L1156,IF(L1156*Veriler!M1156=0,"",L1156*Veriler!M1156))),L1156)),0)</f>
        <v/>
      </c>
      <c r="W1156" s="146"/>
      <c r="X1156" s="146"/>
      <c r="Y1156" s="146"/>
    </row>
    <row r="1157" spans="1:25" s="99" customFormat="1" ht="54.75" customHeight="1" x14ac:dyDescent="0.25">
      <c r="A1157" s="96">
        <f t="shared" si="364"/>
        <v>853</v>
      </c>
      <c r="B1157" s="175"/>
      <c r="C1157" s="176"/>
      <c r="D1157" s="113"/>
      <c r="E1157" s="115"/>
      <c r="F1157" s="174"/>
      <c r="G1157" s="114" t="str">
        <f t="shared" si="359"/>
        <v/>
      </c>
      <c r="H1157" s="115"/>
      <c r="I1157" s="115"/>
      <c r="J1157" s="115"/>
      <c r="K1157" s="115"/>
      <c r="L1157" s="133" t="str">
        <f t="shared" si="360"/>
        <v/>
      </c>
      <c r="M1157" s="116" t="str">
        <f>IF(L1157="", "", L1157/Veriler!$X$1)</f>
        <v/>
      </c>
      <c r="N1157" s="116" t="str">
        <f>IF(F1157&lt;&gt;"", "İthal Girdi", IF(Veriler!T1157="", "", IF(Veriler!S1157="H", "%0,5 üzerindedir", IF(Veriler!T1157&gt;0.1, "%10 sınırı aşılmıştır.", "Uygun"))))</f>
        <v>%0,5 üzerindedir</v>
      </c>
      <c r="O1157" s="116" t="str">
        <f t="shared" si="361"/>
        <v xml:space="preserve"> </v>
      </c>
      <c r="P1157" s="117"/>
      <c r="Q1157" s="118"/>
      <c r="R1157" s="119" t="str">
        <f t="shared" si="362"/>
        <v/>
      </c>
      <c r="S1157" s="133">
        <f>IFERROR(IF(M1157&lt;=0.005,IF(F1157="",L1157,0),IF(F1157&lt;&gt;"",0,IF(P1157="",0,IF(P1157="H",0,IF(Q1157&lt;Veriler!$G$2,L1157*Veriler!$G$2,L1157*Q1157)))))," ")</f>
        <v>0</v>
      </c>
      <c r="T1157" s="133">
        <f>IF(Veriler!T1157&lt;=0.1, S1157, IF(AND(Veriler!T1157&gt;0.1, F1157="", P1157="E"), IF(Q1157&gt;Veriler!$G$2, Q1157*S1157, IF(Q1157&lt;Veriler!$G$2, Veriler!$G$2*S1157, Q1157*S1157)), 0))</f>
        <v>0</v>
      </c>
      <c r="U1157" s="133" t="str">
        <f t="shared" si="363"/>
        <v xml:space="preserve"> </v>
      </c>
      <c r="V1157" s="134" t="str">
        <f>IFERROR(IF(O1157="%10 sınırı aşılmıştır.",L1157-T1157,IFERROR(IF(F1157="",IF(S1157=1,0,IF(L1157-S1157=0,"",L1157-S1157)),IF(Veriler!M1157="",L1157,IF(L1157*Veriler!M1157=0,"",L1157*Veriler!M1157))),L1157)),0)</f>
        <v/>
      </c>
      <c r="W1157" s="146"/>
      <c r="X1157" s="146"/>
      <c r="Y1157" s="146"/>
    </row>
    <row r="1158" spans="1:25" s="99" customFormat="1" ht="54.75" customHeight="1" x14ac:dyDescent="0.25">
      <c r="A1158" s="96">
        <f t="shared" si="364"/>
        <v>854</v>
      </c>
      <c r="B1158" s="175"/>
      <c r="C1158" s="176"/>
      <c r="D1158" s="113"/>
      <c r="E1158" s="115"/>
      <c r="F1158" s="174"/>
      <c r="G1158" s="114" t="str">
        <f t="shared" si="359"/>
        <v/>
      </c>
      <c r="H1158" s="115"/>
      <c r="I1158" s="115"/>
      <c r="J1158" s="115"/>
      <c r="K1158" s="115"/>
      <c r="L1158" s="133" t="str">
        <f t="shared" si="360"/>
        <v/>
      </c>
      <c r="M1158" s="116" t="str">
        <f>IF(L1158="", "", L1158/Veriler!$X$1)</f>
        <v/>
      </c>
      <c r="N1158" s="116" t="str">
        <f>IF(F1158&lt;&gt;"", "İthal Girdi", IF(Veriler!T1158="", "", IF(Veriler!S1158="H", "%0,5 üzerindedir", IF(Veriler!T1158&gt;0.1, "%10 sınırı aşılmıştır.", "Uygun"))))</f>
        <v>%0,5 üzerindedir</v>
      </c>
      <c r="O1158" s="116" t="str">
        <f t="shared" si="361"/>
        <v xml:space="preserve"> </v>
      </c>
      <c r="P1158" s="117"/>
      <c r="Q1158" s="118"/>
      <c r="R1158" s="119" t="str">
        <f t="shared" si="362"/>
        <v/>
      </c>
      <c r="S1158" s="133">
        <f>IFERROR(IF(M1158&lt;=0.005,IF(F1158="",L1158,0),IF(F1158&lt;&gt;"",0,IF(P1158="",0,IF(P1158="H",0,IF(Q1158&lt;Veriler!$G$2,L1158*Veriler!$G$2,L1158*Q1158)))))," ")</f>
        <v>0</v>
      </c>
      <c r="T1158" s="133">
        <f>IF(Veriler!T1158&lt;=0.1, S1158, IF(AND(Veriler!T1158&gt;0.1, F1158="", P1158="E"), IF(Q1158&gt;Veriler!$G$2, Q1158*S1158, IF(Q1158&lt;Veriler!$G$2, Veriler!$G$2*S1158, Q1158*S1158)), 0))</f>
        <v>0</v>
      </c>
      <c r="U1158" s="133" t="str">
        <f t="shared" si="363"/>
        <v xml:space="preserve"> </v>
      </c>
      <c r="V1158" s="134" t="str">
        <f>IFERROR(IF(O1158="%10 sınırı aşılmıştır.",L1158-T1158,IFERROR(IF(F1158="",IF(S1158=1,0,IF(L1158-S1158=0,"",L1158-S1158)),IF(Veriler!M1158="",L1158,IF(L1158*Veriler!M1158=0,"",L1158*Veriler!M1158))),L1158)),0)</f>
        <v/>
      </c>
      <c r="W1158" s="146"/>
      <c r="X1158" s="146"/>
      <c r="Y1158" s="146"/>
    </row>
    <row r="1159" spans="1:25" s="99" customFormat="1" ht="36" hidden="1" customHeight="1" x14ac:dyDescent="0.25">
      <c r="A1159" s="101"/>
      <c r="B1159" s="191" t="s">
        <v>16</v>
      </c>
      <c r="C1159" s="176"/>
      <c r="D1159" s="120"/>
      <c r="E1159" s="171"/>
      <c r="F1159" s="172"/>
      <c r="G1159" s="121"/>
      <c r="H1159" s="115"/>
      <c r="I1159" s="115"/>
      <c r="J1159" s="115"/>
      <c r="K1159" s="115"/>
      <c r="L1159" s="121"/>
      <c r="M1159" s="121"/>
      <c r="N1159" s="121"/>
      <c r="O1159" s="121"/>
      <c r="P1159" s="120"/>
      <c r="Q1159" s="120"/>
      <c r="R1159" s="183"/>
      <c r="S1159" s="184"/>
      <c r="T1159" s="121"/>
      <c r="U1159" s="121"/>
      <c r="V1159" s="121"/>
      <c r="W1159" s="146"/>
      <c r="X1159" s="146"/>
      <c r="Y1159" s="146"/>
    </row>
    <row r="1160" spans="1:25" s="99" customFormat="1" ht="54.75" customHeight="1" x14ac:dyDescent="0.25">
      <c r="A1160" s="96">
        <f>A1158+1</f>
        <v>855</v>
      </c>
      <c r="B1160" s="175"/>
      <c r="C1160" s="176"/>
      <c r="D1160" s="113"/>
      <c r="E1160" s="115"/>
      <c r="F1160" s="174"/>
      <c r="G1160" s="114" t="str">
        <f t="shared" ref="G1160:G1173" si="365">IF(AND(F1160&lt;&gt;"",V1160&lt;&gt;"",L1160&lt;&gt;0),V1160/L1160,"")</f>
        <v/>
      </c>
      <c r="H1160" s="115"/>
      <c r="I1160" s="115"/>
      <c r="J1160" s="115"/>
      <c r="K1160" s="115"/>
      <c r="L1160" s="133" t="str">
        <f t="shared" ref="L1160:L1173" si="366">IF(AND(H1160&lt;&gt;0, J1160&lt;&gt;0, K1160&lt;&gt;0), H1160*J1160*K1160, "")</f>
        <v/>
      </c>
      <c r="M1160" s="116" t="str">
        <f>IF(L1160="", "", L1160/Veriler!$X$1)</f>
        <v/>
      </c>
      <c r="N1160" s="116" t="str">
        <f>IF(F1160&lt;&gt;"", "İthal Girdi", IF(Veriler!T1160="", "", IF(Veriler!S1160="H", "%0,5 üzerindedir", IF(Veriler!T1160&gt;0.1, "%10 sınırı aşılmıştır.", "Uygun"))))</f>
        <v>%0,5 üzerindedir</v>
      </c>
      <c r="O1160" s="116" t="str">
        <f t="shared" ref="O1160:O1173" si="367">IF(M1160=""," ",N1160)</f>
        <v xml:space="preserve"> </v>
      </c>
      <c r="P1160" s="117"/>
      <c r="Q1160" s="118"/>
      <c r="R1160" s="119" t="str">
        <f t="shared" ref="R1160:R1173" si="368">IFERROR(IF(AND(T1160&lt;&gt;"",L1160&lt;&gt;"",L1160&lt;&gt;0,T1160&lt;&gt;0),T1160/L1160,"")," ")</f>
        <v/>
      </c>
      <c r="S1160" s="133">
        <f>IFERROR(IF(M1160&lt;=0.005,IF(F1160="",L1160,0),IF(F1160&lt;&gt;"",0,IF(P1160="",0,IF(P1160="H",0,IF(Q1160&lt;Veriler!$G$2,L1160*Veriler!$G$2,L1160*Q1160)))))," ")</f>
        <v>0</v>
      </c>
      <c r="T1160" s="133">
        <f>IF(Veriler!T1160&lt;=0.1, S1160, IF(AND(Veriler!T1160&gt;0.1, F1160="", P1160="E"), IF(Q1160&gt;Veriler!$G$2, Q1160*S1160, IF(Q1160&lt;Veriler!$G$2, Veriler!$G$2*S1160, Q1160*S1160)), 0))</f>
        <v>0</v>
      </c>
      <c r="U1160" s="133" t="str">
        <f t="shared" ref="U1160:U1173" si="369">IF(T1160=0," ",T1160)</f>
        <v xml:space="preserve"> </v>
      </c>
      <c r="V1160" s="134" t="str">
        <f>IFERROR(IF(O1160="%10 sınırı aşılmıştır.",L1160-T1160,IFERROR(IF(F1160="",IF(S1160=1,0,IF(L1160-S1160=0,"",L1160-S1160)),IF(Veriler!M1160="",L1160,IF(L1160*Veriler!M1160=0,"",L1160*Veriler!M1160))),L1160)),0)</f>
        <v/>
      </c>
      <c r="W1160" s="146"/>
      <c r="X1160" s="146"/>
      <c r="Y1160" s="146"/>
    </row>
    <row r="1161" spans="1:25" s="99" customFormat="1" ht="54.75" customHeight="1" x14ac:dyDescent="0.25">
      <c r="A1161" s="96">
        <f t="shared" ref="A1161:A1173" si="370">A1160+1</f>
        <v>856</v>
      </c>
      <c r="B1161" s="175"/>
      <c r="C1161" s="176"/>
      <c r="D1161" s="113"/>
      <c r="E1161" s="115"/>
      <c r="F1161" s="174"/>
      <c r="G1161" s="114" t="str">
        <f t="shared" si="365"/>
        <v/>
      </c>
      <c r="H1161" s="115"/>
      <c r="I1161" s="115"/>
      <c r="J1161" s="115"/>
      <c r="K1161" s="115"/>
      <c r="L1161" s="133" t="str">
        <f t="shared" si="366"/>
        <v/>
      </c>
      <c r="M1161" s="116" t="str">
        <f>IF(L1161="", "", L1161/Veriler!$X$1)</f>
        <v/>
      </c>
      <c r="N1161" s="116" t="str">
        <f>IF(F1161&lt;&gt;"", "İthal Girdi", IF(Veriler!T1161="", "", IF(Veriler!S1161="H", "%0,5 üzerindedir", IF(Veriler!T1161&gt;0.1, "%10 sınırı aşılmıştır.", "Uygun"))))</f>
        <v>%0,5 üzerindedir</v>
      </c>
      <c r="O1161" s="116" t="str">
        <f t="shared" si="367"/>
        <v xml:space="preserve"> </v>
      </c>
      <c r="P1161" s="117"/>
      <c r="Q1161" s="118"/>
      <c r="R1161" s="119" t="str">
        <f t="shared" si="368"/>
        <v/>
      </c>
      <c r="S1161" s="133">
        <f>IFERROR(IF(M1161&lt;=0.005,IF(F1161="",L1161,0),IF(F1161&lt;&gt;"",0,IF(P1161="",0,IF(P1161="H",0,IF(Q1161&lt;Veriler!$G$2,L1161*Veriler!$G$2,L1161*Q1161)))))," ")</f>
        <v>0</v>
      </c>
      <c r="T1161" s="133">
        <f>IF(Veriler!T1161&lt;=0.1, S1161, IF(AND(Veriler!T1161&gt;0.1, F1161="", P1161="E"), IF(Q1161&gt;Veriler!$G$2, Q1161*S1161, IF(Q1161&lt;Veriler!$G$2, Veriler!$G$2*S1161, Q1161*S1161)), 0))</f>
        <v>0</v>
      </c>
      <c r="U1161" s="133" t="str">
        <f t="shared" si="369"/>
        <v xml:space="preserve"> </v>
      </c>
      <c r="V1161" s="134" t="str">
        <f>IFERROR(IF(O1161="%10 sınırı aşılmıştır.",L1161-T1161,IFERROR(IF(F1161="",IF(S1161=1,0,IF(L1161-S1161=0,"",L1161-S1161)),IF(Veriler!M1161="",L1161,IF(L1161*Veriler!M1161=0,"",L1161*Veriler!M1161))),L1161)),0)</f>
        <v/>
      </c>
      <c r="W1161" s="146"/>
      <c r="X1161" s="146"/>
      <c r="Y1161" s="146"/>
    </row>
    <row r="1162" spans="1:25" s="99" customFormat="1" ht="54.75" customHeight="1" x14ac:dyDescent="0.25">
      <c r="A1162" s="96">
        <f t="shared" si="370"/>
        <v>857</v>
      </c>
      <c r="B1162" s="175"/>
      <c r="C1162" s="176"/>
      <c r="D1162" s="113"/>
      <c r="E1162" s="115"/>
      <c r="F1162" s="174"/>
      <c r="G1162" s="114" t="str">
        <f t="shared" si="365"/>
        <v/>
      </c>
      <c r="H1162" s="115"/>
      <c r="I1162" s="115"/>
      <c r="J1162" s="115"/>
      <c r="K1162" s="115"/>
      <c r="L1162" s="133" t="str">
        <f t="shared" si="366"/>
        <v/>
      </c>
      <c r="M1162" s="116" t="str">
        <f>IF(L1162="", "", L1162/Veriler!$X$1)</f>
        <v/>
      </c>
      <c r="N1162" s="116" t="str">
        <f>IF(F1162&lt;&gt;"", "İthal Girdi", IF(Veriler!T1162="", "", IF(Veriler!S1162="H", "%0,5 üzerindedir", IF(Veriler!T1162&gt;0.1, "%10 sınırı aşılmıştır.", "Uygun"))))</f>
        <v>%0,5 üzerindedir</v>
      </c>
      <c r="O1162" s="116" t="str">
        <f t="shared" si="367"/>
        <v xml:space="preserve"> </v>
      </c>
      <c r="P1162" s="117"/>
      <c r="Q1162" s="118"/>
      <c r="R1162" s="119" t="str">
        <f t="shared" si="368"/>
        <v/>
      </c>
      <c r="S1162" s="133">
        <f>IFERROR(IF(M1162&lt;=0.005,IF(F1162="",L1162,0),IF(F1162&lt;&gt;"",0,IF(P1162="",0,IF(P1162="H",0,IF(Q1162&lt;Veriler!$G$2,L1162*Veriler!$G$2,L1162*Q1162)))))," ")</f>
        <v>0</v>
      </c>
      <c r="T1162" s="133">
        <f>IF(Veriler!T1162&lt;=0.1, S1162, IF(AND(Veriler!T1162&gt;0.1, F1162="", P1162="E"), IF(Q1162&gt;Veriler!$G$2, Q1162*S1162, IF(Q1162&lt;Veriler!$G$2, Veriler!$G$2*S1162, Q1162*S1162)), 0))</f>
        <v>0</v>
      </c>
      <c r="U1162" s="133" t="str">
        <f t="shared" si="369"/>
        <v xml:space="preserve"> </v>
      </c>
      <c r="V1162" s="134" t="str">
        <f>IFERROR(IF(O1162="%10 sınırı aşılmıştır.",L1162-T1162,IFERROR(IF(F1162="",IF(S1162=1,0,IF(L1162-S1162=0,"",L1162-S1162)),IF(Veriler!M1162="",L1162,IF(L1162*Veriler!M1162=0,"",L1162*Veriler!M1162))),L1162)),0)</f>
        <v/>
      </c>
      <c r="W1162" s="146"/>
      <c r="X1162" s="146"/>
      <c r="Y1162" s="146"/>
    </row>
    <row r="1163" spans="1:25" s="99" customFormat="1" ht="54.75" customHeight="1" x14ac:dyDescent="0.25">
      <c r="A1163" s="96">
        <f t="shared" si="370"/>
        <v>858</v>
      </c>
      <c r="B1163" s="175"/>
      <c r="C1163" s="176"/>
      <c r="D1163" s="113"/>
      <c r="E1163" s="115"/>
      <c r="F1163" s="174"/>
      <c r="G1163" s="114" t="str">
        <f t="shared" si="365"/>
        <v/>
      </c>
      <c r="H1163" s="115"/>
      <c r="I1163" s="115"/>
      <c r="J1163" s="115"/>
      <c r="K1163" s="115"/>
      <c r="L1163" s="133" t="str">
        <f t="shared" si="366"/>
        <v/>
      </c>
      <c r="M1163" s="116" t="str">
        <f>IF(L1163="", "", L1163/Veriler!$X$1)</f>
        <v/>
      </c>
      <c r="N1163" s="116" t="str">
        <f>IF(F1163&lt;&gt;"", "İthal Girdi", IF(Veriler!T1163="", "", IF(Veriler!S1163="H", "%0,5 üzerindedir", IF(Veriler!T1163&gt;0.1, "%10 sınırı aşılmıştır.", "Uygun"))))</f>
        <v>%0,5 üzerindedir</v>
      </c>
      <c r="O1163" s="116" t="str">
        <f t="shared" si="367"/>
        <v xml:space="preserve"> </v>
      </c>
      <c r="P1163" s="117"/>
      <c r="Q1163" s="118"/>
      <c r="R1163" s="119" t="str">
        <f t="shared" si="368"/>
        <v/>
      </c>
      <c r="S1163" s="133">
        <f>IFERROR(IF(M1163&lt;=0.005,IF(F1163="",L1163,0),IF(F1163&lt;&gt;"",0,IF(P1163="",0,IF(P1163="H",0,IF(Q1163&lt;Veriler!$G$2,L1163*Veriler!$G$2,L1163*Q1163)))))," ")</f>
        <v>0</v>
      </c>
      <c r="T1163" s="133">
        <f>IF(Veriler!T1163&lt;=0.1, S1163, IF(AND(Veriler!T1163&gt;0.1, F1163="", P1163="E"), IF(Q1163&gt;Veriler!$G$2, Q1163*S1163, IF(Q1163&lt;Veriler!$G$2, Veriler!$G$2*S1163, Q1163*S1163)), 0))</f>
        <v>0</v>
      </c>
      <c r="U1163" s="133" t="str">
        <f t="shared" si="369"/>
        <v xml:space="preserve"> </v>
      </c>
      <c r="V1163" s="134" t="str">
        <f>IFERROR(IF(O1163="%10 sınırı aşılmıştır.",L1163-T1163,IFERROR(IF(F1163="",IF(S1163=1,0,IF(L1163-S1163=0,"",L1163-S1163)),IF(Veriler!M1163="",L1163,IF(L1163*Veriler!M1163=0,"",L1163*Veriler!M1163))),L1163)),0)</f>
        <v/>
      </c>
      <c r="W1163" s="146"/>
      <c r="X1163" s="146"/>
      <c r="Y1163" s="146"/>
    </row>
    <row r="1164" spans="1:25" s="99" customFormat="1" ht="54.75" customHeight="1" x14ac:dyDescent="0.25">
      <c r="A1164" s="96">
        <f t="shared" si="370"/>
        <v>859</v>
      </c>
      <c r="B1164" s="175"/>
      <c r="C1164" s="176"/>
      <c r="D1164" s="113"/>
      <c r="E1164" s="115"/>
      <c r="F1164" s="174"/>
      <c r="G1164" s="114" t="str">
        <f t="shared" si="365"/>
        <v/>
      </c>
      <c r="H1164" s="115"/>
      <c r="I1164" s="115"/>
      <c r="J1164" s="115"/>
      <c r="K1164" s="115"/>
      <c r="L1164" s="133" t="str">
        <f t="shared" si="366"/>
        <v/>
      </c>
      <c r="M1164" s="116" t="str">
        <f>IF(L1164="", "", L1164/Veriler!$X$1)</f>
        <v/>
      </c>
      <c r="N1164" s="116" t="str">
        <f>IF(F1164&lt;&gt;"", "İthal Girdi", IF(Veriler!T1164="", "", IF(Veriler!S1164="H", "%0,5 üzerindedir", IF(Veriler!T1164&gt;0.1, "%10 sınırı aşılmıştır.", "Uygun"))))</f>
        <v>%0,5 üzerindedir</v>
      </c>
      <c r="O1164" s="116" t="str">
        <f t="shared" si="367"/>
        <v xml:space="preserve"> </v>
      </c>
      <c r="P1164" s="117"/>
      <c r="Q1164" s="118"/>
      <c r="R1164" s="119" t="str">
        <f t="shared" si="368"/>
        <v/>
      </c>
      <c r="S1164" s="133">
        <f>IFERROR(IF(M1164&lt;=0.005,IF(F1164="",L1164,0),IF(F1164&lt;&gt;"",0,IF(P1164="",0,IF(P1164="H",0,IF(Q1164&lt;Veriler!$G$2,L1164*Veriler!$G$2,L1164*Q1164)))))," ")</f>
        <v>0</v>
      </c>
      <c r="T1164" s="133">
        <f>IF(Veriler!T1164&lt;=0.1, S1164, IF(AND(Veriler!T1164&gt;0.1, F1164="", P1164="E"), IF(Q1164&gt;Veriler!$G$2, Q1164*S1164, IF(Q1164&lt;Veriler!$G$2, Veriler!$G$2*S1164, Q1164*S1164)), 0))</f>
        <v>0</v>
      </c>
      <c r="U1164" s="133" t="str">
        <f t="shared" si="369"/>
        <v xml:space="preserve"> </v>
      </c>
      <c r="V1164" s="134" t="str">
        <f>IFERROR(IF(O1164="%10 sınırı aşılmıştır.",L1164-T1164,IFERROR(IF(F1164="",IF(S1164=1,0,IF(L1164-S1164=0,"",L1164-S1164)),IF(Veriler!M1164="",L1164,IF(L1164*Veriler!M1164=0,"",L1164*Veriler!M1164))),L1164)),0)</f>
        <v/>
      </c>
      <c r="W1164" s="146"/>
      <c r="X1164" s="146"/>
      <c r="Y1164" s="146"/>
    </row>
    <row r="1165" spans="1:25" s="99" customFormat="1" ht="54.75" customHeight="1" x14ac:dyDescent="0.25">
      <c r="A1165" s="96">
        <f t="shared" si="370"/>
        <v>860</v>
      </c>
      <c r="B1165" s="175"/>
      <c r="C1165" s="176"/>
      <c r="D1165" s="113"/>
      <c r="E1165" s="115"/>
      <c r="F1165" s="174"/>
      <c r="G1165" s="114" t="str">
        <f t="shared" si="365"/>
        <v/>
      </c>
      <c r="H1165" s="115"/>
      <c r="I1165" s="115"/>
      <c r="J1165" s="115"/>
      <c r="K1165" s="115"/>
      <c r="L1165" s="133" t="str">
        <f t="shared" si="366"/>
        <v/>
      </c>
      <c r="M1165" s="116" t="str">
        <f>IF(L1165="", "", L1165/Veriler!$X$1)</f>
        <v/>
      </c>
      <c r="N1165" s="116" t="str">
        <f>IF(F1165&lt;&gt;"", "İthal Girdi", IF(Veriler!T1165="", "", IF(Veriler!S1165="H", "%0,5 üzerindedir", IF(Veriler!T1165&gt;0.1, "%10 sınırı aşılmıştır.", "Uygun"))))</f>
        <v>%0,5 üzerindedir</v>
      </c>
      <c r="O1165" s="116" t="str">
        <f t="shared" si="367"/>
        <v xml:space="preserve"> </v>
      </c>
      <c r="P1165" s="117"/>
      <c r="Q1165" s="118"/>
      <c r="R1165" s="119" t="str">
        <f t="shared" si="368"/>
        <v/>
      </c>
      <c r="S1165" s="133">
        <f>IFERROR(IF(M1165&lt;=0.005,IF(F1165="",L1165,0),IF(F1165&lt;&gt;"",0,IF(P1165="",0,IF(P1165="H",0,IF(Q1165&lt;Veriler!$G$2,L1165*Veriler!$G$2,L1165*Q1165)))))," ")</f>
        <v>0</v>
      </c>
      <c r="T1165" s="133">
        <f>IF(Veriler!T1165&lt;=0.1, S1165, IF(AND(Veriler!T1165&gt;0.1, F1165="", P1165="E"), IF(Q1165&gt;Veriler!$G$2, Q1165*S1165, IF(Q1165&lt;Veriler!$G$2, Veriler!$G$2*S1165, Q1165*S1165)), 0))</f>
        <v>0</v>
      </c>
      <c r="U1165" s="133" t="str">
        <f t="shared" si="369"/>
        <v xml:space="preserve"> </v>
      </c>
      <c r="V1165" s="134" t="str">
        <f>IFERROR(IF(O1165="%10 sınırı aşılmıştır.",L1165-T1165,IFERROR(IF(F1165="",IF(S1165=1,0,IF(L1165-S1165=0,"",L1165-S1165)),IF(Veriler!M1165="",L1165,IF(L1165*Veriler!M1165=0,"",L1165*Veriler!M1165))),L1165)),0)</f>
        <v/>
      </c>
      <c r="W1165" s="146"/>
      <c r="X1165" s="146"/>
      <c r="Y1165" s="146"/>
    </row>
    <row r="1166" spans="1:25" s="99" customFormat="1" ht="54.75" customHeight="1" x14ac:dyDescent="0.25">
      <c r="A1166" s="96">
        <f t="shared" si="370"/>
        <v>861</v>
      </c>
      <c r="B1166" s="175"/>
      <c r="C1166" s="176"/>
      <c r="D1166" s="113"/>
      <c r="E1166" s="115"/>
      <c r="F1166" s="174"/>
      <c r="G1166" s="114" t="str">
        <f t="shared" si="365"/>
        <v/>
      </c>
      <c r="H1166" s="115"/>
      <c r="I1166" s="115"/>
      <c r="J1166" s="115"/>
      <c r="K1166" s="115"/>
      <c r="L1166" s="133" t="str">
        <f t="shared" si="366"/>
        <v/>
      </c>
      <c r="M1166" s="116" t="str">
        <f>IF(L1166="", "", L1166/Veriler!$X$1)</f>
        <v/>
      </c>
      <c r="N1166" s="116" t="str">
        <f>IF(F1166&lt;&gt;"", "İthal Girdi", IF(Veriler!T1166="", "", IF(Veriler!S1166="H", "%0,5 üzerindedir", IF(Veriler!T1166&gt;0.1, "%10 sınırı aşılmıştır.", "Uygun"))))</f>
        <v>%0,5 üzerindedir</v>
      </c>
      <c r="O1166" s="116" t="str">
        <f t="shared" si="367"/>
        <v xml:space="preserve"> </v>
      </c>
      <c r="P1166" s="117"/>
      <c r="Q1166" s="118"/>
      <c r="R1166" s="119" t="str">
        <f t="shared" si="368"/>
        <v/>
      </c>
      <c r="S1166" s="133">
        <f>IFERROR(IF(M1166&lt;=0.005,IF(F1166="",L1166,0),IF(F1166&lt;&gt;"",0,IF(P1166="",0,IF(P1166="H",0,IF(Q1166&lt;Veriler!$G$2,L1166*Veriler!$G$2,L1166*Q1166)))))," ")</f>
        <v>0</v>
      </c>
      <c r="T1166" s="133">
        <f>IF(Veriler!T1166&lt;=0.1, S1166, IF(AND(Veriler!T1166&gt;0.1, F1166="", P1166="E"), IF(Q1166&gt;Veriler!$G$2, Q1166*S1166, IF(Q1166&lt;Veriler!$G$2, Veriler!$G$2*S1166, Q1166*S1166)), 0))</f>
        <v>0</v>
      </c>
      <c r="U1166" s="133" t="str">
        <f t="shared" si="369"/>
        <v xml:space="preserve"> </v>
      </c>
      <c r="V1166" s="134" t="str">
        <f>IFERROR(IF(O1166="%10 sınırı aşılmıştır.",L1166-T1166,IFERROR(IF(F1166="",IF(S1166=1,0,IF(L1166-S1166=0,"",L1166-S1166)),IF(Veriler!M1166="",L1166,IF(L1166*Veriler!M1166=0,"",L1166*Veriler!M1166))),L1166)),0)</f>
        <v/>
      </c>
      <c r="W1166" s="146"/>
      <c r="X1166" s="146"/>
      <c r="Y1166" s="146"/>
    </row>
    <row r="1167" spans="1:25" s="99" customFormat="1" ht="54.75" customHeight="1" x14ac:dyDescent="0.25">
      <c r="A1167" s="96">
        <f t="shared" si="370"/>
        <v>862</v>
      </c>
      <c r="B1167" s="175"/>
      <c r="C1167" s="176"/>
      <c r="D1167" s="113"/>
      <c r="E1167" s="115"/>
      <c r="F1167" s="174"/>
      <c r="G1167" s="114" t="str">
        <f t="shared" si="365"/>
        <v/>
      </c>
      <c r="H1167" s="115"/>
      <c r="I1167" s="115"/>
      <c r="J1167" s="115"/>
      <c r="K1167" s="115"/>
      <c r="L1167" s="133" t="str">
        <f t="shared" si="366"/>
        <v/>
      </c>
      <c r="M1167" s="116" t="str">
        <f>IF(L1167="", "", L1167/Veriler!$X$1)</f>
        <v/>
      </c>
      <c r="N1167" s="116" t="str">
        <f>IF(F1167&lt;&gt;"", "İthal Girdi", IF(Veriler!T1167="", "", IF(Veriler!S1167="H", "%0,5 üzerindedir", IF(Veriler!T1167&gt;0.1, "%10 sınırı aşılmıştır.", "Uygun"))))</f>
        <v>%0,5 üzerindedir</v>
      </c>
      <c r="O1167" s="116" t="str">
        <f t="shared" si="367"/>
        <v xml:space="preserve"> </v>
      </c>
      <c r="P1167" s="117"/>
      <c r="Q1167" s="118"/>
      <c r="R1167" s="119" t="str">
        <f t="shared" si="368"/>
        <v/>
      </c>
      <c r="S1167" s="133">
        <f>IFERROR(IF(M1167&lt;=0.005,IF(F1167="",L1167,0),IF(F1167&lt;&gt;"",0,IF(P1167="",0,IF(P1167="H",0,IF(Q1167&lt;Veriler!$G$2,L1167*Veriler!$G$2,L1167*Q1167)))))," ")</f>
        <v>0</v>
      </c>
      <c r="T1167" s="133">
        <f>IF(Veriler!T1167&lt;=0.1, S1167, IF(AND(Veriler!T1167&gt;0.1, F1167="", P1167="E"), IF(Q1167&gt;Veriler!$G$2, Q1167*S1167, IF(Q1167&lt;Veriler!$G$2, Veriler!$G$2*S1167, Q1167*S1167)), 0))</f>
        <v>0</v>
      </c>
      <c r="U1167" s="133" t="str">
        <f t="shared" si="369"/>
        <v xml:space="preserve"> </v>
      </c>
      <c r="V1167" s="134" t="str">
        <f>IFERROR(IF(O1167="%10 sınırı aşılmıştır.",L1167-T1167,IFERROR(IF(F1167="",IF(S1167=1,0,IF(L1167-S1167=0,"",L1167-S1167)),IF(Veriler!M1167="",L1167,IF(L1167*Veriler!M1167=0,"",L1167*Veriler!M1167))),L1167)),0)</f>
        <v/>
      </c>
      <c r="W1167" s="146"/>
      <c r="X1167" s="146"/>
      <c r="Y1167" s="146"/>
    </row>
    <row r="1168" spans="1:25" s="99" customFormat="1" ht="54.75" customHeight="1" x14ac:dyDescent="0.25">
      <c r="A1168" s="96">
        <f t="shared" si="370"/>
        <v>863</v>
      </c>
      <c r="B1168" s="175"/>
      <c r="C1168" s="176"/>
      <c r="D1168" s="113"/>
      <c r="E1168" s="115"/>
      <c r="F1168" s="174"/>
      <c r="G1168" s="114" t="str">
        <f t="shared" si="365"/>
        <v/>
      </c>
      <c r="H1168" s="115"/>
      <c r="I1168" s="115"/>
      <c r="J1168" s="115"/>
      <c r="K1168" s="115"/>
      <c r="L1168" s="133" t="str">
        <f t="shared" si="366"/>
        <v/>
      </c>
      <c r="M1168" s="116" t="str">
        <f>IF(L1168="", "", L1168/Veriler!$X$1)</f>
        <v/>
      </c>
      <c r="N1168" s="116" t="str">
        <f>IF(F1168&lt;&gt;"", "İthal Girdi", IF(Veriler!T1168="", "", IF(Veriler!S1168="H", "%0,5 üzerindedir", IF(Veriler!T1168&gt;0.1, "%10 sınırı aşılmıştır.", "Uygun"))))</f>
        <v>%0,5 üzerindedir</v>
      </c>
      <c r="O1168" s="116" t="str">
        <f t="shared" si="367"/>
        <v xml:space="preserve"> </v>
      </c>
      <c r="P1168" s="117"/>
      <c r="Q1168" s="118"/>
      <c r="R1168" s="119" t="str">
        <f t="shared" si="368"/>
        <v/>
      </c>
      <c r="S1168" s="133">
        <f>IFERROR(IF(M1168&lt;=0.005,IF(F1168="",L1168,0),IF(F1168&lt;&gt;"",0,IF(P1168="",0,IF(P1168="H",0,IF(Q1168&lt;Veriler!$G$2,L1168*Veriler!$G$2,L1168*Q1168)))))," ")</f>
        <v>0</v>
      </c>
      <c r="T1168" s="133">
        <f>IF(Veriler!T1168&lt;=0.1, S1168, IF(AND(Veriler!T1168&gt;0.1, F1168="", P1168="E"), IF(Q1168&gt;Veriler!$G$2, Q1168*S1168, IF(Q1168&lt;Veriler!$G$2, Veriler!$G$2*S1168, Q1168*S1168)), 0))</f>
        <v>0</v>
      </c>
      <c r="U1168" s="133" t="str">
        <f t="shared" si="369"/>
        <v xml:space="preserve"> </v>
      </c>
      <c r="V1168" s="134" t="str">
        <f>IFERROR(IF(O1168="%10 sınırı aşılmıştır.",L1168-T1168,IFERROR(IF(F1168="",IF(S1168=1,0,IF(L1168-S1168=0,"",L1168-S1168)),IF(Veriler!M1168="",L1168,IF(L1168*Veriler!M1168=0,"",L1168*Veriler!M1168))),L1168)),0)</f>
        <v/>
      </c>
      <c r="W1168" s="146"/>
      <c r="X1168" s="146"/>
      <c r="Y1168" s="146"/>
    </row>
    <row r="1169" spans="1:25" s="99" customFormat="1" ht="54.75" customHeight="1" x14ac:dyDescent="0.25">
      <c r="A1169" s="96">
        <f t="shared" si="370"/>
        <v>864</v>
      </c>
      <c r="B1169" s="175"/>
      <c r="C1169" s="176"/>
      <c r="D1169" s="113"/>
      <c r="E1169" s="115"/>
      <c r="F1169" s="174"/>
      <c r="G1169" s="114" t="str">
        <f t="shared" si="365"/>
        <v/>
      </c>
      <c r="H1169" s="115"/>
      <c r="I1169" s="115"/>
      <c r="J1169" s="115"/>
      <c r="K1169" s="115"/>
      <c r="L1169" s="133" t="str">
        <f t="shared" si="366"/>
        <v/>
      </c>
      <c r="M1169" s="116" t="str">
        <f>IF(L1169="", "", L1169/Veriler!$X$1)</f>
        <v/>
      </c>
      <c r="N1169" s="116" t="str">
        <f>IF(F1169&lt;&gt;"", "İthal Girdi", IF(Veriler!T1169="", "", IF(Veriler!S1169="H", "%0,5 üzerindedir", IF(Veriler!T1169&gt;0.1, "%10 sınırı aşılmıştır.", "Uygun"))))</f>
        <v>%0,5 üzerindedir</v>
      </c>
      <c r="O1169" s="116" t="str">
        <f t="shared" si="367"/>
        <v xml:space="preserve"> </v>
      </c>
      <c r="P1169" s="117"/>
      <c r="Q1169" s="118"/>
      <c r="R1169" s="119" t="str">
        <f t="shared" si="368"/>
        <v/>
      </c>
      <c r="S1169" s="133">
        <f>IFERROR(IF(M1169&lt;=0.005,IF(F1169="",L1169,0),IF(F1169&lt;&gt;"",0,IF(P1169="",0,IF(P1169="H",0,IF(Q1169&lt;Veriler!$G$2,L1169*Veriler!$G$2,L1169*Q1169)))))," ")</f>
        <v>0</v>
      </c>
      <c r="T1169" s="133">
        <f>IF(Veriler!T1169&lt;=0.1, S1169, IF(AND(Veriler!T1169&gt;0.1, F1169="", P1169="E"), IF(Q1169&gt;Veriler!$G$2, Q1169*S1169, IF(Q1169&lt;Veriler!$G$2, Veriler!$G$2*S1169, Q1169*S1169)), 0))</f>
        <v>0</v>
      </c>
      <c r="U1169" s="133" t="str">
        <f t="shared" si="369"/>
        <v xml:space="preserve"> </v>
      </c>
      <c r="V1169" s="134" t="str">
        <f>IFERROR(IF(O1169="%10 sınırı aşılmıştır.",L1169-T1169,IFERROR(IF(F1169="",IF(S1169=1,0,IF(L1169-S1169=0,"",L1169-S1169)),IF(Veriler!M1169="",L1169,IF(L1169*Veriler!M1169=0,"",L1169*Veriler!M1169))),L1169)),0)</f>
        <v/>
      </c>
      <c r="W1169" s="146"/>
      <c r="X1169" s="146"/>
      <c r="Y1169" s="146"/>
    </row>
    <row r="1170" spans="1:25" s="99" customFormat="1" ht="54.75" customHeight="1" x14ac:dyDescent="0.25">
      <c r="A1170" s="96">
        <f t="shared" si="370"/>
        <v>865</v>
      </c>
      <c r="B1170" s="175"/>
      <c r="C1170" s="176"/>
      <c r="D1170" s="113"/>
      <c r="E1170" s="115"/>
      <c r="F1170" s="174"/>
      <c r="G1170" s="114" t="str">
        <f t="shared" si="365"/>
        <v/>
      </c>
      <c r="H1170" s="115"/>
      <c r="I1170" s="115"/>
      <c r="J1170" s="115"/>
      <c r="K1170" s="115"/>
      <c r="L1170" s="133" t="str">
        <f t="shared" si="366"/>
        <v/>
      </c>
      <c r="M1170" s="116" t="str">
        <f>IF(L1170="", "", L1170/Veriler!$X$1)</f>
        <v/>
      </c>
      <c r="N1170" s="116" t="str">
        <f>IF(F1170&lt;&gt;"", "İthal Girdi", IF(Veriler!T1170="", "", IF(Veriler!S1170="H", "%0,5 üzerindedir", IF(Veriler!T1170&gt;0.1, "%10 sınırı aşılmıştır.", "Uygun"))))</f>
        <v>%0,5 üzerindedir</v>
      </c>
      <c r="O1170" s="116" t="str">
        <f t="shared" si="367"/>
        <v xml:space="preserve"> </v>
      </c>
      <c r="P1170" s="117"/>
      <c r="Q1170" s="118"/>
      <c r="R1170" s="119" t="str">
        <f t="shared" si="368"/>
        <v/>
      </c>
      <c r="S1170" s="133">
        <f>IFERROR(IF(M1170&lt;=0.005,IF(F1170="",L1170,0),IF(F1170&lt;&gt;"",0,IF(P1170="",0,IF(P1170="H",0,IF(Q1170&lt;Veriler!$G$2,L1170*Veriler!$G$2,L1170*Q1170)))))," ")</f>
        <v>0</v>
      </c>
      <c r="T1170" s="133">
        <f>IF(Veriler!T1170&lt;=0.1, S1170, IF(AND(Veriler!T1170&gt;0.1, F1170="", P1170="E"), IF(Q1170&gt;Veriler!$G$2, Q1170*S1170, IF(Q1170&lt;Veriler!$G$2, Veriler!$G$2*S1170, Q1170*S1170)), 0))</f>
        <v>0</v>
      </c>
      <c r="U1170" s="133" t="str">
        <f t="shared" si="369"/>
        <v xml:space="preserve"> </v>
      </c>
      <c r="V1170" s="134" t="str">
        <f>IFERROR(IF(O1170="%10 sınırı aşılmıştır.",L1170-T1170,IFERROR(IF(F1170="",IF(S1170=1,0,IF(L1170-S1170=0,"",L1170-S1170)),IF(Veriler!M1170="",L1170,IF(L1170*Veriler!M1170=0,"",L1170*Veriler!M1170))),L1170)),0)</f>
        <v/>
      </c>
      <c r="W1170" s="146"/>
      <c r="X1170" s="146"/>
      <c r="Y1170" s="146"/>
    </row>
    <row r="1171" spans="1:25" s="99" customFormat="1" ht="54.75" customHeight="1" x14ac:dyDescent="0.25">
      <c r="A1171" s="96">
        <f t="shared" si="370"/>
        <v>866</v>
      </c>
      <c r="B1171" s="175"/>
      <c r="C1171" s="176"/>
      <c r="D1171" s="113"/>
      <c r="E1171" s="115"/>
      <c r="F1171" s="174"/>
      <c r="G1171" s="114" t="str">
        <f t="shared" si="365"/>
        <v/>
      </c>
      <c r="H1171" s="115"/>
      <c r="I1171" s="115"/>
      <c r="J1171" s="115"/>
      <c r="K1171" s="115"/>
      <c r="L1171" s="133" t="str">
        <f t="shared" si="366"/>
        <v/>
      </c>
      <c r="M1171" s="116" t="str">
        <f>IF(L1171="", "", L1171/Veriler!$X$1)</f>
        <v/>
      </c>
      <c r="N1171" s="116" t="str">
        <f>IF(F1171&lt;&gt;"", "İthal Girdi", IF(Veriler!T1171="", "", IF(Veriler!S1171="H", "%0,5 üzerindedir", IF(Veriler!T1171&gt;0.1, "%10 sınırı aşılmıştır.", "Uygun"))))</f>
        <v>%0,5 üzerindedir</v>
      </c>
      <c r="O1171" s="116" t="str">
        <f t="shared" si="367"/>
        <v xml:space="preserve"> </v>
      </c>
      <c r="P1171" s="117"/>
      <c r="Q1171" s="118"/>
      <c r="R1171" s="119" t="str">
        <f t="shared" si="368"/>
        <v/>
      </c>
      <c r="S1171" s="133">
        <f>IFERROR(IF(M1171&lt;=0.005,IF(F1171="",L1171,0),IF(F1171&lt;&gt;"",0,IF(P1171="",0,IF(P1171="H",0,IF(Q1171&lt;Veriler!$G$2,L1171*Veriler!$G$2,L1171*Q1171)))))," ")</f>
        <v>0</v>
      </c>
      <c r="T1171" s="133">
        <f>IF(Veriler!T1171&lt;=0.1, S1171, IF(AND(Veriler!T1171&gt;0.1, F1171="", P1171="E"), IF(Q1171&gt;Veriler!$G$2, Q1171*S1171, IF(Q1171&lt;Veriler!$G$2, Veriler!$G$2*S1171, Q1171*S1171)), 0))</f>
        <v>0</v>
      </c>
      <c r="U1171" s="133" t="str">
        <f t="shared" si="369"/>
        <v xml:space="preserve"> </v>
      </c>
      <c r="V1171" s="134" t="str">
        <f>IFERROR(IF(O1171="%10 sınırı aşılmıştır.",L1171-T1171,IFERROR(IF(F1171="",IF(S1171=1,0,IF(L1171-S1171=0,"",L1171-S1171)),IF(Veriler!M1171="",L1171,IF(L1171*Veriler!M1171=0,"",L1171*Veriler!M1171))),L1171)),0)</f>
        <v/>
      </c>
      <c r="W1171" s="146"/>
      <c r="X1171" s="146"/>
      <c r="Y1171" s="146"/>
    </row>
    <row r="1172" spans="1:25" s="99" customFormat="1" ht="54.75" customHeight="1" x14ac:dyDescent="0.25">
      <c r="A1172" s="96">
        <f t="shared" si="370"/>
        <v>867</v>
      </c>
      <c r="B1172" s="175"/>
      <c r="C1172" s="176"/>
      <c r="D1172" s="113"/>
      <c r="E1172" s="115"/>
      <c r="F1172" s="174"/>
      <c r="G1172" s="114" t="str">
        <f t="shared" si="365"/>
        <v/>
      </c>
      <c r="H1172" s="115"/>
      <c r="I1172" s="115"/>
      <c r="J1172" s="115"/>
      <c r="K1172" s="115"/>
      <c r="L1172" s="133" t="str">
        <f t="shared" si="366"/>
        <v/>
      </c>
      <c r="M1172" s="116" t="str">
        <f>IF(L1172="", "", L1172/Veriler!$X$1)</f>
        <v/>
      </c>
      <c r="N1172" s="116" t="str">
        <f>IF(F1172&lt;&gt;"", "İthal Girdi", IF(Veriler!T1172="", "", IF(Veriler!S1172="H", "%0,5 üzerindedir", IF(Veriler!T1172&gt;0.1, "%10 sınırı aşılmıştır.", "Uygun"))))</f>
        <v>%0,5 üzerindedir</v>
      </c>
      <c r="O1172" s="116" t="str">
        <f t="shared" si="367"/>
        <v xml:space="preserve"> </v>
      </c>
      <c r="P1172" s="117"/>
      <c r="Q1172" s="118"/>
      <c r="R1172" s="119" t="str">
        <f t="shared" si="368"/>
        <v/>
      </c>
      <c r="S1172" s="133">
        <f>IFERROR(IF(M1172&lt;=0.005,IF(F1172="",L1172,0),IF(F1172&lt;&gt;"",0,IF(P1172="",0,IF(P1172="H",0,IF(Q1172&lt;Veriler!$G$2,L1172*Veriler!$G$2,L1172*Q1172)))))," ")</f>
        <v>0</v>
      </c>
      <c r="T1172" s="133">
        <f>IF(Veriler!T1172&lt;=0.1, S1172, IF(AND(Veriler!T1172&gt;0.1, F1172="", P1172="E"), IF(Q1172&gt;Veriler!$G$2, Q1172*S1172, IF(Q1172&lt;Veriler!$G$2, Veriler!$G$2*S1172, Q1172*S1172)), 0))</f>
        <v>0</v>
      </c>
      <c r="U1172" s="133" t="str">
        <f t="shared" si="369"/>
        <v xml:space="preserve"> </v>
      </c>
      <c r="V1172" s="134" t="str">
        <f>IFERROR(IF(O1172="%10 sınırı aşılmıştır.",L1172-T1172,IFERROR(IF(F1172="",IF(S1172=1,0,IF(L1172-S1172=0,"",L1172-S1172)),IF(Veriler!M1172="",L1172,IF(L1172*Veriler!M1172=0,"",L1172*Veriler!M1172))),L1172)),0)</f>
        <v/>
      </c>
      <c r="W1172" s="146"/>
      <c r="X1172" s="146"/>
      <c r="Y1172" s="146"/>
    </row>
    <row r="1173" spans="1:25" s="99" customFormat="1" ht="54.75" customHeight="1" x14ac:dyDescent="0.25">
      <c r="A1173" s="96">
        <f t="shared" si="370"/>
        <v>868</v>
      </c>
      <c r="B1173" s="175"/>
      <c r="C1173" s="176"/>
      <c r="D1173" s="113"/>
      <c r="E1173" s="115"/>
      <c r="F1173" s="174"/>
      <c r="G1173" s="114" t="str">
        <f t="shared" si="365"/>
        <v/>
      </c>
      <c r="H1173" s="115"/>
      <c r="I1173" s="115"/>
      <c r="J1173" s="115"/>
      <c r="K1173" s="115"/>
      <c r="L1173" s="133" t="str">
        <f t="shared" si="366"/>
        <v/>
      </c>
      <c r="M1173" s="116" t="str">
        <f>IF(L1173="", "", L1173/Veriler!$X$1)</f>
        <v/>
      </c>
      <c r="N1173" s="116" t="str">
        <f>IF(F1173&lt;&gt;"", "İthal Girdi", IF(Veriler!T1173="", "", IF(Veriler!S1173="H", "%0,5 üzerindedir", IF(Veriler!T1173&gt;0.1, "%10 sınırı aşılmıştır.", "Uygun"))))</f>
        <v>%0,5 üzerindedir</v>
      </c>
      <c r="O1173" s="116" t="str">
        <f t="shared" si="367"/>
        <v xml:space="preserve"> </v>
      </c>
      <c r="P1173" s="117"/>
      <c r="Q1173" s="118"/>
      <c r="R1173" s="119" t="str">
        <f t="shared" si="368"/>
        <v/>
      </c>
      <c r="S1173" s="133">
        <f>IFERROR(IF(M1173&lt;=0.005,IF(F1173="",L1173,0),IF(F1173&lt;&gt;"",0,IF(P1173="",0,IF(P1173="H",0,IF(Q1173&lt;Veriler!$G$2,L1173*Veriler!$G$2,L1173*Q1173)))))," ")</f>
        <v>0</v>
      </c>
      <c r="T1173" s="133">
        <f>IF(Veriler!T1173&lt;=0.1, S1173, IF(AND(Veriler!T1173&gt;0.1, F1173="", P1173="E"), IF(Q1173&gt;Veriler!$G$2, Q1173*S1173, IF(Q1173&lt;Veriler!$G$2, Veriler!$G$2*S1173, Q1173*S1173)), 0))</f>
        <v>0</v>
      </c>
      <c r="U1173" s="133" t="str">
        <f t="shared" si="369"/>
        <v xml:space="preserve"> </v>
      </c>
      <c r="V1173" s="134" t="str">
        <f>IFERROR(IF(O1173="%10 sınırı aşılmıştır.",L1173-T1173,IFERROR(IF(F1173="",IF(S1173=1,0,IF(L1173-S1173=0,"",L1173-S1173)),IF(Veriler!M1173="",L1173,IF(L1173*Veriler!M1173=0,"",L1173*Veriler!M1173))),L1173)),0)</f>
        <v/>
      </c>
      <c r="W1173" s="146"/>
      <c r="X1173" s="146"/>
      <c r="Y1173" s="146"/>
    </row>
    <row r="1174" spans="1:25" s="99" customFormat="1" ht="24" customHeight="1" x14ac:dyDescent="0.25">
      <c r="A1174" s="103"/>
      <c r="B1174" s="104"/>
      <c r="C1174" s="104"/>
      <c r="D1174" s="104"/>
      <c r="E1174" s="103"/>
      <c r="F1174" s="135"/>
      <c r="G1174" s="157"/>
      <c r="H1174" s="103"/>
      <c r="I1174" s="103"/>
      <c r="J1174" s="103"/>
      <c r="K1174" s="103"/>
      <c r="L1174" s="136">
        <f>SUM(L1145:L1158,L1160:L1173)</f>
        <v>0</v>
      </c>
      <c r="M1174" s="158"/>
      <c r="N1174" s="158"/>
      <c r="O1174" s="158"/>
      <c r="P1174" s="105"/>
      <c r="Q1174" s="106"/>
      <c r="R1174" s="159"/>
      <c r="S1174" s="160"/>
      <c r="T1174" s="160"/>
      <c r="U1174" s="160"/>
      <c r="V1174" s="160"/>
      <c r="W1174" s="146"/>
      <c r="X1174" s="146"/>
      <c r="Y1174" s="146"/>
    </row>
    <row r="1175" spans="1:25" s="99" customFormat="1" ht="31.5" customHeight="1" x14ac:dyDescent="0.25">
      <c r="A1175" s="103"/>
      <c r="B1175" s="104"/>
      <c r="C1175" s="104"/>
      <c r="D1175" s="104"/>
      <c r="E1175" s="103"/>
      <c r="F1175" s="135"/>
      <c r="G1175" s="157"/>
      <c r="H1175" s="103"/>
      <c r="I1175" s="103"/>
      <c r="J1175" s="103"/>
      <c r="K1175" s="103"/>
      <c r="L1175" s="161"/>
      <c r="M1175" s="158"/>
      <c r="N1175" s="158"/>
      <c r="O1175" s="158"/>
      <c r="P1175" s="105"/>
      <c r="Q1175" s="106"/>
      <c r="R1175" s="159"/>
      <c r="S1175" s="162" t="s">
        <v>57</v>
      </c>
      <c r="T1175" s="162" t="s">
        <v>57</v>
      </c>
      <c r="U1175" s="162" t="s">
        <v>57</v>
      </c>
      <c r="V1175" s="163" t="s">
        <v>58</v>
      </c>
      <c r="W1175" s="146"/>
      <c r="X1175" s="146"/>
      <c r="Y1175" s="146"/>
    </row>
    <row r="1176" spans="1:25" s="99" customFormat="1" ht="58.5" customHeight="1" x14ac:dyDescent="0.25">
      <c r="A1176" s="185" t="s">
        <v>59</v>
      </c>
      <c r="B1176" s="180"/>
      <c r="C1176" s="180"/>
      <c r="D1176" s="180"/>
      <c r="E1176" s="180"/>
      <c r="F1176" s="180"/>
      <c r="G1176" s="180"/>
      <c r="H1176" s="180"/>
      <c r="I1176" s="180"/>
      <c r="J1176" s="180"/>
      <c r="K1176" s="180"/>
      <c r="L1176" s="180"/>
      <c r="M1176" s="180"/>
      <c r="N1176" s="180"/>
      <c r="O1176" s="180"/>
      <c r="P1176" s="180"/>
      <c r="Q1176" s="180"/>
      <c r="R1176" s="176"/>
      <c r="S1176" s="137">
        <f>SUM(S1138,S1145:S1158,S1160:S1173)</f>
        <v>0</v>
      </c>
      <c r="T1176" s="137" t="str">
        <f>IF(SUM(T1145:T1158,T1160:T1173)=0," ",SUM(T1145:T1158,T1160:T1173))</f>
        <v xml:space="preserve"> </v>
      </c>
      <c r="U1176" s="137" t="str">
        <f>IF(SUM(U1145:U1158,U1160:U1173)=0," ",SUM(U1145:U1158,U1160:U1173))</f>
        <v xml:space="preserve"> </v>
      </c>
      <c r="V1176" s="137" t="str">
        <f>IF(SUM(V1145:V1158,V1160:V1173)=0," ",SUM(V1145:V1158,V1160:V1173))</f>
        <v xml:space="preserve"> </v>
      </c>
      <c r="W1176" s="146"/>
      <c r="X1176" s="164">
        <f>SUM(U1145:U1158,U1160:U1173)</f>
        <v>0</v>
      </c>
      <c r="Y1176" s="164">
        <f>SUM(V1145:V1158,V1160:V1173)</f>
        <v>0</v>
      </c>
    </row>
    <row r="1177" spans="1:25" x14ac:dyDescent="0.3">
      <c r="A1177" s="34"/>
      <c r="G1177" s="146"/>
      <c r="L1177" s="146"/>
      <c r="M1177" s="146"/>
      <c r="N1177" s="146"/>
      <c r="O1177" s="146"/>
      <c r="R1177" s="146"/>
      <c r="S1177" s="146"/>
      <c r="T1177" s="146"/>
      <c r="U1177" s="146"/>
      <c r="V1177" s="146"/>
      <c r="W1177" s="146"/>
      <c r="X1177" s="146"/>
      <c r="Y1177" s="146"/>
    </row>
    <row r="1178" spans="1:25" x14ac:dyDescent="0.3">
      <c r="A1178" s="186" t="s">
        <v>60</v>
      </c>
      <c r="B1178" s="187"/>
      <c r="C1178" s="187"/>
      <c r="D1178" s="187"/>
      <c r="E1178" s="187"/>
      <c r="F1178" s="187"/>
      <c r="G1178" s="187"/>
      <c r="H1178" s="187"/>
      <c r="I1178" s="187"/>
      <c r="J1178" s="187"/>
      <c r="K1178" s="187"/>
      <c r="L1178" s="187"/>
      <c r="M1178" s="187"/>
      <c r="N1178" s="187"/>
      <c r="O1178" s="187"/>
      <c r="P1178" s="187"/>
      <c r="Q1178" s="187"/>
      <c r="R1178" s="187"/>
      <c r="S1178" s="187"/>
      <c r="T1178" s="187"/>
      <c r="U1178" s="187"/>
      <c r="V1178" s="187"/>
      <c r="W1178" s="146"/>
      <c r="X1178" s="146"/>
      <c r="Y1178" s="146"/>
    </row>
    <row r="1179" spans="1:25" s="99" customFormat="1" ht="41.25" customHeight="1" x14ac:dyDescent="0.25">
      <c r="A1179" s="189" t="s">
        <v>38</v>
      </c>
      <c r="B1179" s="180"/>
      <c r="C1179" s="180"/>
      <c r="D1179" s="180"/>
      <c r="E1179" s="180"/>
      <c r="F1179" s="180"/>
      <c r="G1179" s="180"/>
      <c r="H1179" s="180"/>
      <c r="I1179" s="180"/>
      <c r="J1179" s="180"/>
      <c r="K1179" s="180"/>
      <c r="L1179" s="180"/>
      <c r="M1179" s="180"/>
      <c r="N1179" s="180"/>
      <c r="O1179" s="180"/>
      <c r="P1179" s="180"/>
      <c r="Q1179" s="180"/>
      <c r="R1179" s="180"/>
      <c r="S1179" s="180"/>
      <c r="T1179" s="180"/>
      <c r="U1179" s="180"/>
      <c r="V1179" s="176"/>
      <c r="W1179" s="146"/>
      <c r="X1179" s="146"/>
      <c r="Y1179" s="146"/>
    </row>
    <row r="1180" spans="1:25" s="100" customFormat="1" ht="35.25" customHeight="1" x14ac:dyDescent="0.25">
      <c r="A1180" s="179" t="s">
        <v>39</v>
      </c>
      <c r="B1180" s="180"/>
      <c r="C1180" s="180"/>
      <c r="D1180" s="180"/>
      <c r="E1180" s="180"/>
      <c r="F1180" s="180"/>
      <c r="G1180" s="180"/>
      <c r="H1180" s="180"/>
      <c r="I1180" s="180"/>
      <c r="J1180" s="180"/>
      <c r="K1180" s="180"/>
      <c r="L1180" s="180"/>
      <c r="M1180" s="180"/>
      <c r="N1180" s="180"/>
      <c r="O1180" s="180"/>
      <c r="P1180" s="180"/>
      <c r="Q1180" s="180"/>
      <c r="R1180" s="176"/>
      <c r="S1180" s="147"/>
      <c r="T1180" s="148"/>
      <c r="U1180" s="149" t="s">
        <v>40</v>
      </c>
      <c r="V1180" s="150">
        <f>V1142+1</f>
        <v>32</v>
      </c>
      <c r="W1180" s="146"/>
      <c r="X1180" s="146"/>
      <c r="Y1180" s="146"/>
    </row>
    <row r="1181" spans="1:25" s="99" customFormat="1" ht="81" customHeight="1" x14ac:dyDescent="0.25">
      <c r="A1181" s="110" t="s">
        <v>3</v>
      </c>
      <c r="B1181" s="188" t="s">
        <v>41</v>
      </c>
      <c r="C1181" s="176"/>
      <c r="D1181" s="111" t="s">
        <v>42</v>
      </c>
      <c r="E1181" s="110" t="s">
        <v>324</v>
      </c>
      <c r="F1181" s="111" t="s">
        <v>325</v>
      </c>
      <c r="G1181" s="151" t="s">
        <v>43</v>
      </c>
      <c r="H1181" s="110" t="s">
        <v>44</v>
      </c>
      <c r="I1181" s="110" t="s">
        <v>8</v>
      </c>
      <c r="J1181" s="110" t="s">
        <v>45</v>
      </c>
      <c r="K1181" s="110" t="s">
        <v>46</v>
      </c>
      <c r="L1181" s="152" t="s">
        <v>47</v>
      </c>
      <c r="M1181" s="153" t="s">
        <v>48</v>
      </c>
      <c r="N1181" s="154" t="s">
        <v>49</v>
      </c>
      <c r="O1181" s="154" t="s">
        <v>49</v>
      </c>
      <c r="P1181" s="112" t="s">
        <v>50</v>
      </c>
      <c r="Q1181" s="110" t="s">
        <v>51</v>
      </c>
      <c r="R1181" s="155" t="s">
        <v>52</v>
      </c>
      <c r="S1181" s="156" t="s">
        <v>53</v>
      </c>
      <c r="T1181" s="156" t="s">
        <v>54</v>
      </c>
      <c r="U1181" s="152" t="s">
        <v>54</v>
      </c>
      <c r="V1181" s="152" t="s">
        <v>55</v>
      </c>
      <c r="W1181" s="146"/>
      <c r="X1181" s="146"/>
      <c r="Y1181" s="146"/>
    </row>
    <row r="1182" spans="1:25" s="99" customFormat="1" ht="45" customHeight="1" x14ac:dyDescent="0.25">
      <c r="A1182" s="101"/>
      <c r="B1182" s="177" t="s">
        <v>56</v>
      </c>
      <c r="C1182" s="178"/>
      <c r="D1182" s="102"/>
      <c r="E1182" s="170"/>
      <c r="F1182" s="102"/>
      <c r="G1182" s="95"/>
      <c r="H1182" s="102"/>
      <c r="I1182" s="102"/>
      <c r="J1182" s="102"/>
      <c r="K1182" s="102"/>
      <c r="L1182" s="95"/>
      <c r="M1182" s="95"/>
      <c r="N1182" s="95"/>
      <c r="O1182" s="95"/>
      <c r="P1182" s="102"/>
      <c r="Q1182" s="102"/>
      <c r="R1182" s="190"/>
      <c r="S1182" s="184"/>
      <c r="T1182" s="95"/>
      <c r="U1182" s="95"/>
      <c r="V1182" s="95"/>
      <c r="W1182" s="146"/>
      <c r="X1182" s="146"/>
      <c r="Y1182" s="146"/>
    </row>
    <row r="1183" spans="1:25" s="99" customFormat="1" ht="54.75" customHeight="1" x14ac:dyDescent="0.25">
      <c r="A1183" s="96">
        <f>A1173+1</f>
        <v>869</v>
      </c>
      <c r="B1183" s="181"/>
      <c r="C1183" s="182"/>
      <c r="D1183" s="113"/>
      <c r="E1183" s="115"/>
      <c r="F1183" s="174"/>
      <c r="G1183" s="114" t="str">
        <f t="shared" ref="G1183:G1196" si="371">IF(AND(F1183&lt;&gt;"",V1183&lt;&gt;"",L1183&lt;&gt;0),V1183/L1183,"")</f>
        <v/>
      </c>
      <c r="H1183" s="115"/>
      <c r="I1183" s="115"/>
      <c r="J1183" s="115"/>
      <c r="K1183" s="115"/>
      <c r="L1183" s="133" t="str">
        <f t="shared" ref="L1183:L1196" si="372">IF(AND(H1183&lt;&gt;0, J1183&lt;&gt;0, K1183&lt;&gt;0), H1183*J1183*K1183, "")</f>
        <v/>
      </c>
      <c r="M1183" s="116" t="str">
        <f>IF(L1183="", "", L1183/Veriler!$X$1)</f>
        <v/>
      </c>
      <c r="N1183" s="116" t="str">
        <f>IF(F1183&lt;&gt;"", "İthal Girdi", IF(Veriler!T1183="", "", IF(Veriler!S1183="H", "%0,5 üzerindedir", IF(Veriler!T1183&gt;0.1, "%10 sınırı aşılmıştır.", "Uygun"))))</f>
        <v>%0,5 üzerindedir</v>
      </c>
      <c r="O1183" s="116" t="str">
        <f t="shared" ref="O1183:O1196" si="373">IF(M1183=""," ",N1183)</f>
        <v xml:space="preserve"> </v>
      </c>
      <c r="P1183" s="117"/>
      <c r="Q1183" s="118"/>
      <c r="R1183" s="119" t="str">
        <f t="shared" ref="R1183:R1196" si="374">IFERROR(IF(AND(T1183&lt;&gt;"",L1183&lt;&gt;"",L1183&lt;&gt;0,T1183&lt;&gt;0),T1183/L1183,"")," ")</f>
        <v/>
      </c>
      <c r="S1183" s="133">
        <f>IFERROR(IF(M1183&lt;=0.005,IF(F1183="",L1183,0),IF(F1183&lt;&gt;"",0,IF(P1183="",0,IF(P1183="H",0,IF(Q1183&lt;Veriler!$G$2,L1183*Veriler!$G$2,L1183*Q1183)))))," ")</f>
        <v>0</v>
      </c>
      <c r="T1183" s="133">
        <f>IF(Veriler!T1183&lt;=0.1, S1183, IF(AND(Veriler!T1183&gt;0.1, F1183="", P1183="E"), IF(Q1183&gt;Veriler!$G$2, Q1183*S1183, IF(Q1183&lt;Veriler!$G$2, Veriler!$G$2*S1183, Q1183*S1183)), 0))</f>
        <v>0</v>
      </c>
      <c r="U1183" s="133" t="str">
        <f t="shared" ref="U1183:U1196" si="375">IF(T1183=0," ",T1183)</f>
        <v xml:space="preserve"> </v>
      </c>
      <c r="V1183" s="134" t="str">
        <f>IFERROR(IF(O1183="%10 sınırı aşılmıştır.",L1183-T1183,IFERROR(IF(F1183="",IF(S1183=1,0,IF(L1183-S1183=0,"",L1183-S1183)),IF(Veriler!M1183="",L1183,IF(L1183*Veriler!M1183=0,"",L1183*Veriler!M1183))),L1183)),0)</f>
        <v/>
      </c>
      <c r="W1183" s="146"/>
      <c r="X1183" s="146"/>
      <c r="Y1183" s="146"/>
    </row>
    <row r="1184" spans="1:25" s="99" customFormat="1" ht="54.75" customHeight="1" x14ac:dyDescent="0.25">
      <c r="A1184" s="96">
        <f t="shared" ref="A1184:A1196" si="376">A1183+1</f>
        <v>870</v>
      </c>
      <c r="B1184" s="175"/>
      <c r="C1184" s="176"/>
      <c r="D1184" s="113"/>
      <c r="E1184" s="115"/>
      <c r="F1184" s="174"/>
      <c r="G1184" s="114" t="str">
        <f t="shared" si="371"/>
        <v/>
      </c>
      <c r="H1184" s="115"/>
      <c r="I1184" s="115"/>
      <c r="J1184" s="115"/>
      <c r="K1184" s="115"/>
      <c r="L1184" s="133" t="str">
        <f t="shared" si="372"/>
        <v/>
      </c>
      <c r="M1184" s="116" t="str">
        <f>IF(L1184="", "", L1184/Veriler!$X$1)</f>
        <v/>
      </c>
      <c r="N1184" s="116" t="str">
        <f>IF(F1184&lt;&gt;"", "İthal Girdi", IF(Veriler!T1184="", "", IF(Veriler!S1184="H", "%0,5 üzerindedir", IF(Veriler!T1184&gt;0.1, "%10 sınırı aşılmıştır.", "Uygun"))))</f>
        <v>%0,5 üzerindedir</v>
      </c>
      <c r="O1184" s="116" t="str">
        <f t="shared" si="373"/>
        <v xml:space="preserve"> </v>
      </c>
      <c r="P1184" s="117"/>
      <c r="Q1184" s="118"/>
      <c r="R1184" s="119" t="str">
        <f t="shared" si="374"/>
        <v/>
      </c>
      <c r="S1184" s="133">
        <f>IFERROR(IF(M1184&lt;=0.005,IF(F1184="",L1184,0),IF(F1184&lt;&gt;"",0,IF(P1184="",0,IF(P1184="H",0,IF(Q1184&lt;Veriler!$G$2,L1184*Veriler!$G$2,L1184*Q1184)))))," ")</f>
        <v>0</v>
      </c>
      <c r="T1184" s="133">
        <f>IF(Veriler!T1184&lt;=0.1, S1184, IF(AND(Veriler!T1184&gt;0.1, F1184="", P1184="E"), IF(Q1184&gt;Veriler!$G$2, Q1184*S1184, IF(Q1184&lt;Veriler!$G$2, Veriler!$G$2*S1184, Q1184*S1184)), 0))</f>
        <v>0</v>
      </c>
      <c r="U1184" s="133" t="str">
        <f t="shared" si="375"/>
        <v xml:space="preserve"> </v>
      </c>
      <c r="V1184" s="134" t="str">
        <f>IFERROR(IF(O1184="%10 sınırı aşılmıştır.",L1184-T1184,IFERROR(IF(F1184="",IF(S1184=1,0,IF(L1184-S1184=0,"",L1184-S1184)),IF(Veriler!M1184="",L1184,IF(L1184*Veriler!M1184=0,"",L1184*Veriler!M1184))),L1184)),0)</f>
        <v/>
      </c>
      <c r="W1184" s="146"/>
      <c r="X1184" s="146"/>
      <c r="Y1184" s="146"/>
    </row>
    <row r="1185" spans="1:25" s="99" customFormat="1" ht="54.75" customHeight="1" x14ac:dyDescent="0.25">
      <c r="A1185" s="96">
        <f t="shared" si="376"/>
        <v>871</v>
      </c>
      <c r="B1185" s="175"/>
      <c r="C1185" s="176"/>
      <c r="D1185" s="113"/>
      <c r="E1185" s="115"/>
      <c r="F1185" s="174"/>
      <c r="G1185" s="114" t="str">
        <f t="shared" si="371"/>
        <v/>
      </c>
      <c r="H1185" s="115"/>
      <c r="I1185" s="115"/>
      <c r="J1185" s="115"/>
      <c r="K1185" s="115"/>
      <c r="L1185" s="133" t="str">
        <f t="shared" si="372"/>
        <v/>
      </c>
      <c r="M1185" s="116" t="str">
        <f>IF(L1185="", "", L1185/Veriler!$X$1)</f>
        <v/>
      </c>
      <c r="N1185" s="116" t="str">
        <f>IF(F1185&lt;&gt;"", "İthal Girdi", IF(Veriler!T1185="", "", IF(Veriler!S1185="H", "%0,5 üzerindedir", IF(Veriler!T1185&gt;0.1, "%10 sınırı aşılmıştır.", "Uygun"))))</f>
        <v>%0,5 üzerindedir</v>
      </c>
      <c r="O1185" s="116" t="str">
        <f t="shared" si="373"/>
        <v xml:space="preserve"> </v>
      </c>
      <c r="P1185" s="117"/>
      <c r="Q1185" s="118"/>
      <c r="R1185" s="119" t="str">
        <f t="shared" si="374"/>
        <v/>
      </c>
      <c r="S1185" s="133">
        <f>IFERROR(IF(M1185&lt;=0.005,IF(F1185="",L1185,0),IF(F1185&lt;&gt;"",0,IF(P1185="",0,IF(P1185="H",0,IF(Q1185&lt;Veriler!$G$2,L1185*Veriler!$G$2,L1185*Q1185)))))," ")</f>
        <v>0</v>
      </c>
      <c r="T1185" s="133">
        <f>IF(Veriler!T1185&lt;=0.1, S1185, IF(AND(Veriler!T1185&gt;0.1, F1185="", P1185="E"), IF(Q1185&gt;Veriler!$G$2, Q1185*S1185, IF(Q1185&lt;Veriler!$G$2, Veriler!$G$2*S1185, Q1185*S1185)), 0))</f>
        <v>0</v>
      </c>
      <c r="U1185" s="133" t="str">
        <f t="shared" si="375"/>
        <v xml:space="preserve"> </v>
      </c>
      <c r="V1185" s="134" t="str">
        <f>IFERROR(IF(O1185="%10 sınırı aşılmıştır.",L1185-T1185,IFERROR(IF(F1185="",IF(S1185=1,0,IF(L1185-S1185=0,"",L1185-S1185)),IF(Veriler!M1185="",L1185,IF(L1185*Veriler!M1185=0,"",L1185*Veriler!M1185))),L1185)),0)</f>
        <v/>
      </c>
      <c r="W1185" s="146"/>
      <c r="X1185" s="146"/>
      <c r="Y1185" s="146"/>
    </row>
    <row r="1186" spans="1:25" s="99" customFormat="1" ht="54.75" customHeight="1" x14ac:dyDescent="0.25">
      <c r="A1186" s="96">
        <f t="shared" si="376"/>
        <v>872</v>
      </c>
      <c r="B1186" s="175"/>
      <c r="C1186" s="176"/>
      <c r="D1186" s="113"/>
      <c r="E1186" s="115"/>
      <c r="F1186" s="174"/>
      <c r="G1186" s="114" t="str">
        <f t="shared" si="371"/>
        <v/>
      </c>
      <c r="H1186" s="115"/>
      <c r="I1186" s="115"/>
      <c r="J1186" s="115"/>
      <c r="K1186" s="115"/>
      <c r="L1186" s="133" t="str">
        <f t="shared" si="372"/>
        <v/>
      </c>
      <c r="M1186" s="116" t="str">
        <f>IF(L1186="", "", L1186/Veriler!$X$1)</f>
        <v/>
      </c>
      <c r="N1186" s="116" t="str">
        <f>IF(F1186&lt;&gt;"", "İthal Girdi", IF(Veriler!T1186="", "", IF(Veriler!S1186="H", "%0,5 üzerindedir", IF(Veriler!T1186&gt;0.1, "%10 sınırı aşılmıştır.", "Uygun"))))</f>
        <v>%0,5 üzerindedir</v>
      </c>
      <c r="O1186" s="116" t="str">
        <f t="shared" si="373"/>
        <v xml:space="preserve"> </v>
      </c>
      <c r="P1186" s="117"/>
      <c r="Q1186" s="118"/>
      <c r="R1186" s="119" t="str">
        <f t="shared" si="374"/>
        <v/>
      </c>
      <c r="S1186" s="133">
        <f>IFERROR(IF(M1186&lt;=0.005,IF(F1186="",L1186,0),IF(F1186&lt;&gt;"",0,IF(P1186="",0,IF(P1186="H",0,IF(Q1186&lt;Veriler!$G$2,L1186*Veriler!$G$2,L1186*Q1186)))))," ")</f>
        <v>0</v>
      </c>
      <c r="T1186" s="133">
        <f>IF(Veriler!T1186&lt;=0.1, S1186, IF(AND(Veriler!T1186&gt;0.1, F1186="", P1186="E"), IF(Q1186&gt;Veriler!$G$2, Q1186*S1186, IF(Q1186&lt;Veriler!$G$2, Veriler!$G$2*S1186, Q1186*S1186)), 0))</f>
        <v>0</v>
      </c>
      <c r="U1186" s="133" t="str">
        <f t="shared" si="375"/>
        <v xml:space="preserve"> </v>
      </c>
      <c r="V1186" s="134" t="str">
        <f>IFERROR(IF(O1186="%10 sınırı aşılmıştır.",L1186-T1186,IFERROR(IF(F1186="",IF(S1186=1,0,IF(L1186-S1186=0,"",L1186-S1186)),IF(Veriler!M1186="",L1186,IF(L1186*Veriler!M1186=0,"",L1186*Veriler!M1186))),L1186)),0)</f>
        <v/>
      </c>
      <c r="W1186" s="146"/>
      <c r="X1186" s="146"/>
      <c r="Y1186" s="146"/>
    </row>
    <row r="1187" spans="1:25" s="99" customFormat="1" ht="54.75" customHeight="1" x14ac:dyDescent="0.25">
      <c r="A1187" s="96">
        <f t="shared" si="376"/>
        <v>873</v>
      </c>
      <c r="B1187" s="175"/>
      <c r="C1187" s="176"/>
      <c r="D1187" s="113"/>
      <c r="E1187" s="115"/>
      <c r="F1187" s="174"/>
      <c r="G1187" s="114" t="str">
        <f t="shared" si="371"/>
        <v/>
      </c>
      <c r="H1187" s="115"/>
      <c r="I1187" s="115"/>
      <c r="J1187" s="115"/>
      <c r="K1187" s="115"/>
      <c r="L1187" s="133" t="str">
        <f t="shared" si="372"/>
        <v/>
      </c>
      <c r="M1187" s="116" t="str">
        <f>IF(L1187="", "", L1187/Veriler!$X$1)</f>
        <v/>
      </c>
      <c r="N1187" s="116" t="str">
        <f>IF(F1187&lt;&gt;"", "İthal Girdi", IF(Veriler!T1187="", "", IF(Veriler!S1187="H", "%0,5 üzerindedir", IF(Veriler!T1187&gt;0.1, "%10 sınırı aşılmıştır.", "Uygun"))))</f>
        <v>%0,5 üzerindedir</v>
      </c>
      <c r="O1187" s="116" t="str">
        <f t="shared" si="373"/>
        <v xml:space="preserve"> </v>
      </c>
      <c r="P1187" s="117"/>
      <c r="Q1187" s="118"/>
      <c r="R1187" s="119" t="str">
        <f t="shared" si="374"/>
        <v/>
      </c>
      <c r="S1187" s="133">
        <f>IFERROR(IF(M1187&lt;=0.005,IF(F1187="",L1187,0),IF(F1187&lt;&gt;"",0,IF(P1187="",0,IF(P1187="H",0,IF(Q1187&lt;Veriler!$G$2,L1187*Veriler!$G$2,L1187*Q1187)))))," ")</f>
        <v>0</v>
      </c>
      <c r="T1187" s="133">
        <f>IF(Veriler!T1187&lt;=0.1, S1187, IF(AND(Veriler!T1187&gt;0.1, F1187="", P1187="E"), IF(Q1187&gt;Veriler!$G$2, Q1187*S1187, IF(Q1187&lt;Veriler!$G$2, Veriler!$G$2*S1187, Q1187*S1187)), 0))</f>
        <v>0</v>
      </c>
      <c r="U1187" s="133" t="str">
        <f t="shared" si="375"/>
        <v xml:space="preserve"> </v>
      </c>
      <c r="V1187" s="134" t="str">
        <f>IFERROR(IF(O1187="%10 sınırı aşılmıştır.",L1187-T1187,IFERROR(IF(F1187="",IF(S1187=1,0,IF(L1187-S1187=0,"",L1187-S1187)),IF(Veriler!M1187="",L1187,IF(L1187*Veriler!M1187=0,"",L1187*Veriler!M1187))),L1187)),0)</f>
        <v/>
      </c>
      <c r="W1187" s="146"/>
      <c r="X1187" s="146"/>
      <c r="Y1187" s="146"/>
    </row>
    <row r="1188" spans="1:25" s="99" customFormat="1" ht="54.75" customHeight="1" x14ac:dyDescent="0.25">
      <c r="A1188" s="96">
        <f t="shared" si="376"/>
        <v>874</v>
      </c>
      <c r="B1188" s="175"/>
      <c r="C1188" s="176"/>
      <c r="D1188" s="113"/>
      <c r="E1188" s="115"/>
      <c r="F1188" s="174"/>
      <c r="G1188" s="114" t="str">
        <f t="shared" si="371"/>
        <v/>
      </c>
      <c r="H1188" s="115"/>
      <c r="I1188" s="115"/>
      <c r="J1188" s="115"/>
      <c r="K1188" s="115"/>
      <c r="L1188" s="133" t="str">
        <f t="shared" si="372"/>
        <v/>
      </c>
      <c r="M1188" s="116" t="str">
        <f>IF(L1188="", "", L1188/Veriler!$X$1)</f>
        <v/>
      </c>
      <c r="N1188" s="116" t="str">
        <f>IF(F1188&lt;&gt;"", "İthal Girdi", IF(Veriler!T1188="", "", IF(Veriler!S1188="H", "%0,5 üzerindedir", IF(Veriler!T1188&gt;0.1, "%10 sınırı aşılmıştır.", "Uygun"))))</f>
        <v>%0,5 üzerindedir</v>
      </c>
      <c r="O1188" s="116" t="str">
        <f t="shared" si="373"/>
        <v xml:space="preserve"> </v>
      </c>
      <c r="P1188" s="117"/>
      <c r="Q1188" s="118"/>
      <c r="R1188" s="119" t="str">
        <f t="shared" si="374"/>
        <v/>
      </c>
      <c r="S1188" s="133">
        <f>IFERROR(IF(M1188&lt;=0.005,IF(F1188="",L1188,0),IF(F1188&lt;&gt;"",0,IF(P1188="",0,IF(P1188="H",0,IF(Q1188&lt;Veriler!$G$2,L1188*Veriler!$G$2,L1188*Q1188)))))," ")</f>
        <v>0</v>
      </c>
      <c r="T1188" s="133">
        <f>IF(Veriler!T1188&lt;=0.1, S1188, IF(AND(Veriler!T1188&gt;0.1, F1188="", P1188="E"), IF(Q1188&gt;Veriler!$G$2, Q1188*S1188, IF(Q1188&lt;Veriler!$G$2, Veriler!$G$2*S1188, Q1188*S1188)), 0))</f>
        <v>0</v>
      </c>
      <c r="U1188" s="133" t="str">
        <f t="shared" si="375"/>
        <v xml:space="preserve"> </v>
      </c>
      <c r="V1188" s="134" t="str">
        <f>IFERROR(IF(O1188="%10 sınırı aşılmıştır.",L1188-T1188,IFERROR(IF(F1188="",IF(S1188=1,0,IF(L1188-S1188=0,"",L1188-S1188)),IF(Veriler!M1188="",L1188,IF(L1188*Veriler!M1188=0,"",L1188*Veriler!M1188))),L1188)),0)</f>
        <v/>
      </c>
      <c r="W1188" s="146"/>
      <c r="X1188" s="146"/>
      <c r="Y1188" s="146"/>
    </row>
    <row r="1189" spans="1:25" s="99" customFormat="1" ht="54.75" customHeight="1" x14ac:dyDescent="0.25">
      <c r="A1189" s="96">
        <f t="shared" si="376"/>
        <v>875</v>
      </c>
      <c r="B1189" s="175"/>
      <c r="C1189" s="176"/>
      <c r="D1189" s="113"/>
      <c r="E1189" s="115"/>
      <c r="F1189" s="174"/>
      <c r="G1189" s="114" t="str">
        <f t="shared" si="371"/>
        <v/>
      </c>
      <c r="H1189" s="115"/>
      <c r="I1189" s="115"/>
      <c r="J1189" s="115"/>
      <c r="K1189" s="115"/>
      <c r="L1189" s="133" t="str">
        <f t="shared" si="372"/>
        <v/>
      </c>
      <c r="M1189" s="116" t="str">
        <f>IF(L1189="", "", L1189/Veriler!$X$1)</f>
        <v/>
      </c>
      <c r="N1189" s="116" t="str">
        <f>IF(F1189&lt;&gt;"", "İthal Girdi", IF(Veriler!T1189="", "", IF(Veriler!S1189="H", "%0,5 üzerindedir", IF(Veriler!T1189&gt;0.1, "%10 sınırı aşılmıştır.", "Uygun"))))</f>
        <v>%0,5 üzerindedir</v>
      </c>
      <c r="O1189" s="116" t="str">
        <f t="shared" si="373"/>
        <v xml:space="preserve"> </v>
      </c>
      <c r="P1189" s="117"/>
      <c r="Q1189" s="118"/>
      <c r="R1189" s="119" t="str">
        <f t="shared" si="374"/>
        <v/>
      </c>
      <c r="S1189" s="133">
        <f>IFERROR(IF(M1189&lt;=0.005,IF(F1189="",L1189,0),IF(F1189&lt;&gt;"",0,IF(P1189="",0,IF(P1189="H",0,IF(Q1189&lt;Veriler!$G$2,L1189*Veriler!$G$2,L1189*Q1189)))))," ")</f>
        <v>0</v>
      </c>
      <c r="T1189" s="133">
        <f>IF(Veriler!T1189&lt;=0.1, S1189, IF(AND(Veriler!T1189&gt;0.1, F1189="", P1189="E"), IF(Q1189&gt;Veriler!$G$2, Q1189*S1189, IF(Q1189&lt;Veriler!$G$2, Veriler!$G$2*S1189, Q1189*S1189)), 0))</f>
        <v>0</v>
      </c>
      <c r="U1189" s="133" t="str">
        <f t="shared" si="375"/>
        <v xml:space="preserve"> </v>
      </c>
      <c r="V1189" s="134" t="str">
        <f>IFERROR(IF(O1189="%10 sınırı aşılmıştır.",L1189-T1189,IFERROR(IF(F1189="",IF(S1189=1,0,IF(L1189-S1189=0,"",L1189-S1189)),IF(Veriler!M1189="",L1189,IF(L1189*Veriler!M1189=0,"",L1189*Veriler!M1189))),L1189)),0)</f>
        <v/>
      </c>
      <c r="W1189" s="146"/>
      <c r="X1189" s="146"/>
      <c r="Y1189" s="146"/>
    </row>
    <row r="1190" spans="1:25" s="99" customFormat="1" ht="54.75" customHeight="1" x14ac:dyDescent="0.25">
      <c r="A1190" s="96">
        <f t="shared" si="376"/>
        <v>876</v>
      </c>
      <c r="B1190" s="175"/>
      <c r="C1190" s="176"/>
      <c r="D1190" s="113"/>
      <c r="E1190" s="115"/>
      <c r="F1190" s="174"/>
      <c r="G1190" s="114" t="str">
        <f t="shared" si="371"/>
        <v/>
      </c>
      <c r="H1190" s="115"/>
      <c r="I1190" s="115"/>
      <c r="J1190" s="115"/>
      <c r="K1190" s="115"/>
      <c r="L1190" s="133" t="str">
        <f t="shared" si="372"/>
        <v/>
      </c>
      <c r="M1190" s="116" t="str">
        <f>IF(L1190="", "", L1190/Veriler!$X$1)</f>
        <v/>
      </c>
      <c r="N1190" s="116" t="str">
        <f>IF(F1190&lt;&gt;"", "İthal Girdi", IF(Veriler!T1190="", "", IF(Veriler!S1190="H", "%0,5 üzerindedir", IF(Veriler!T1190&gt;0.1, "%10 sınırı aşılmıştır.", "Uygun"))))</f>
        <v>%0,5 üzerindedir</v>
      </c>
      <c r="O1190" s="116" t="str">
        <f t="shared" si="373"/>
        <v xml:space="preserve"> </v>
      </c>
      <c r="P1190" s="117"/>
      <c r="Q1190" s="118"/>
      <c r="R1190" s="119" t="str">
        <f t="shared" si="374"/>
        <v/>
      </c>
      <c r="S1190" s="133">
        <f>IFERROR(IF(M1190&lt;=0.005,IF(F1190="",L1190,0),IF(F1190&lt;&gt;"",0,IF(P1190="",0,IF(P1190="H",0,IF(Q1190&lt;Veriler!$G$2,L1190*Veriler!$G$2,L1190*Q1190)))))," ")</f>
        <v>0</v>
      </c>
      <c r="T1190" s="133">
        <f>IF(Veriler!T1190&lt;=0.1, S1190, IF(AND(Veriler!T1190&gt;0.1, F1190="", P1190="E"), IF(Q1190&gt;Veriler!$G$2, Q1190*S1190, IF(Q1190&lt;Veriler!$G$2, Veriler!$G$2*S1190, Q1190*S1190)), 0))</f>
        <v>0</v>
      </c>
      <c r="U1190" s="133" t="str">
        <f t="shared" si="375"/>
        <v xml:space="preserve"> </v>
      </c>
      <c r="V1190" s="134" t="str">
        <f>IFERROR(IF(O1190="%10 sınırı aşılmıştır.",L1190-T1190,IFERROR(IF(F1190="",IF(S1190=1,0,IF(L1190-S1190=0,"",L1190-S1190)),IF(Veriler!M1190="",L1190,IF(L1190*Veriler!M1190=0,"",L1190*Veriler!M1190))),L1190)),0)</f>
        <v/>
      </c>
      <c r="W1190" s="146"/>
      <c r="X1190" s="146"/>
      <c r="Y1190" s="146"/>
    </row>
    <row r="1191" spans="1:25" s="99" customFormat="1" ht="54.75" customHeight="1" x14ac:dyDescent="0.25">
      <c r="A1191" s="96">
        <f t="shared" si="376"/>
        <v>877</v>
      </c>
      <c r="B1191" s="175"/>
      <c r="C1191" s="176"/>
      <c r="D1191" s="113"/>
      <c r="E1191" s="115"/>
      <c r="F1191" s="174"/>
      <c r="G1191" s="114" t="str">
        <f t="shared" si="371"/>
        <v/>
      </c>
      <c r="H1191" s="115"/>
      <c r="I1191" s="115"/>
      <c r="J1191" s="115"/>
      <c r="K1191" s="115"/>
      <c r="L1191" s="133" t="str">
        <f t="shared" si="372"/>
        <v/>
      </c>
      <c r="M1191" s="116" t="str">
        <f>IF(L1191="", "", L1191/Veriler!$X$1)</f>
        <v/>
      </c>
      <c r="N1191" s="116" t="str">
        <f>IF(F1191&lt;&gt;"", "İthal Girdi", IF(Veriler!T1191="", "", IF(Veriler!S1191="H", "%0,5 üzerindedir", IF(Veriler!T1191&gt;0.1, "%10 sınırı aşılmıştır.", "Uygun"))))</f>
        <v>%0,5 üzerindedir</v>
      </c>
      <c r="O1191" s="116" t="str">
        <f t="shared" si="373"/>
        <v xml:space="preserve"> </v>
      </c>
      <c r="P1191" s="117"/>
      <c r="Q1191" s="118"/>
      <c r="R1191" s="119" t="str">
        <f t="shared" si="374"/>
        <v/>
      </c>
      <c r="S1191" s="133">
        <f>IFERROR(IF(M1191&lt;=0.005,IF(F1191="",L1191,0),IF(F1191&lt;&gt;"",0,IF(P1191="",0,IF(P1191="H",0,IF(Q1191&lt;Veriler!$G$2,L1191*Veriler!$G$2,L1191*Q1191)))))," ")</f>
        <v>0</v>
      </c>
      <c r="T1191" s="133">
        <f>IF(Veriler!T1191&lt;=0.1, S1191, IF(AND(Veriler!T1191&gt;0.1, F1191="", P1191="E"), IF(Q1191&gt;Veriler!$G$2, Q1191*S1191, IF(Q1191&lt;Veriler!$G$2, Veriler!$G$2*S1191, Q1191*S1191)), 0))</f>
        <v>0</v>
      </c>
      <c r="U1191" s="133" t="str">
        <f t="shared" si="375"/>
        <v xml:space="preserve"> </v>
      </c>
      <c r="V1191" s="134" t="str">
        <f>IFERROR(IF(O1191="%10 sınırı aşılmıştır.",L1191-T1191,IFERROR(IF(F1191="",IF(S1191=1,0,IF(L1191-S1191=0,"",L1191-S1191)),IF(Veriler!M1191="",L1191,IF(L1191*Veriler!M1191=0,"",L1191*Veriler!M1191))),L1191)),0)</f>
        <v/>
      </c>
      <c r="W1191" s="146"/>
      <c r="X1191" s="146"/>
      <c r="Y1191" s="146"/>
    </row>
    <row r="1192" spans="1:25" s="99" customFormat="1" ht="54.75" customHeight="1" x14ac:dyDescent="0.25">
      <c r="A1192" s="96">
        <f t="shared" si="376"/>
        <v>878</v>
      </c>
      <c r="B1192" s="175"/>
      <c r="C1192" s="176"/>
      <c r="D1192" s="113"/>
      <c r="E1192" s="115"/>
      <c r="F1192" s="174"/>
      <c r="G1192" s="114" t="str">
        <f t="shared" si="371"/>
        <v/>
      </c>
      <c r="H1192" s="115"/>
      <c r="I1192" s="115"/>
      <c r="J1192" s="115"/>
      <c r="K1192" s="115"/>
      <c r="L1192" s="133" t="str">
        <f t="shared" si="372"/>
        <v/>
      </c>
      <c r="M1192" s="116" t="str">
        <f>IF(L1192="", "", L1192/Veriler!$X$1)</f>
        <v/>
      </c>
      <c r="N1192" s="116" t="str">
        <f>IF(F1192&lt;&gt;"", "İthal Girdi", IF(Veriler!T1192="", "", IF(Veriler!S1192="H", "%0,5 üzerindedir", IF(Veriler!T1192&gt;0.1, "%10 sınırı aşılmıştır.", "Uygun"))))</f>
        <v>%0,5 üzerindedir</v>
      </c>
      <c r="O1192" s="116" t="str">
        <f t="shared" si="373"/>
        <v xml:space="preserve"> </v>
      </c>
      <c r="P1192" s="117"/>
      <c r="Q1192" s="118"/>
      <c r="R1192" s="119" t="str">
        <f t="shared" si="374"/>
        <v/>
      </c>
      <c r="S1192" s="133">
        <f>IFERROR(IF(M1192&lt;=0.005,IF(F1192="",L1192,0),IF(F1192&lt;&gt;"",0,IF(P1192="",0,IF(P1192="H",0,IF(Q1192&lt;Veriler!$G$2,L1192*Veriler!$G$2,L1192*Q1192)))))," ")</f>
        <v>0</v>
      </c>
      <c r="T1192" s="133">
        <f>IF(Veriler!T1192&lt;=0.1, S1192, IF(AND(Veriler!T1192&gt;0.1, F1192="", P1192="E"), IF(Q1192&gt;Veriler!$G$2, Q1192*S1192, IF(Q1192&lt;Veriler!$G$2, Veriler!$G$2*S1192, Q1192*S1192)), 0))</f>
        <v>0</v>
      </c>
      <c r="U1192" s="133" t="str">
        <f t="shared" si="375"/>
        <v xml:space="preserve"> </v>
      </c>
      <c r="V1192" s="134" t="str">
        <f>IFERROR(IF(O1192="%10 sınırı aşılmıştır.",L1192-T1192,IFERROR(IF(F1192="",IF(S1192=1,0,IF(L1192-S1192=0,"",L1192-S1192)),IF(Veriler!M1192="",L1192,IF(L1192*Veriler!M1192=0,"",L1192*Veriler!M1192))),L1192)),0)</f>
        <v/>
      </c>
      <c r="W1192" s="146"/>
      <c r="X1192" s="146"/>
      <c r="Y1192" s="146"/>
    </row>
    <row r="1193" spans="1:25" s="99" customFormat="1" ht="54.75" customHeight="1" x14ac:dyDescent="0.25">
      <c r="A1193" s="96">
        <f t="shared" si="376"/>
        <v>879</v>
      </c>
      <c r="B1193" s="175"/>
      <c r="C1193" s="176"/>
      <c r="D1193" s="113"/>
      <c r="E1193" s="115"/>
      <c r="F1193" s="174"/>
      <c r="G1193" s="114" t="str">
        <f t="shared" si="371"/>
        <v/>
      </c>
      <c r="H1193" s="115"/>
      <c r="I1193" s="115"/>
      <c r="J1193" s="115"/>
      <c r="K1193" s="115"/>
      <c r="L1193" s="133" t="str">
        <f t="shared" si="372"/>
        <v/>
      </c>
      <c r="M1193" s="116" t="str">
        <f>IF(L1193="", "", L1193/Veriler!$X$1)</f>
        <v/>
      </c>
      <c r="N1193" s="116" t="str">
        <f>IF(F1193&lt;&gt;"", "İthal Girdi", IF(Veriler!T1193="", "", IF(Veriler!S1193="H", "%0,5 üzerindedir", IF(Veriler!T1193&gt;0.1, "%10 sınırı aşılmıştır.", "Uygun"))))</f>
        <v>%0,5 üzerindedir</v>
      </c>
      <c r="O1193" s="116" t="str">
        <f t="shared" si="373"/>
        <v xml:space="preserve"> </v>
      </c>
      <c r="P1193" s="117"/>
      <c r="Q1193" s="118"/>
      <c r="R1193" s="119" t="str">
        <f t="shared" si="374"/>
        <v/>
      </c>
      <c r="S1193" s="133">
        <f>IFERROR(IF(M1193&lt;=0.005,IF(F1193="",L1193,0),IF(F1193&lt;&gt;"",0,IF(P1193="",0,IF(P1193="H",0,IF(Q1193&lt;Veriler!$G$2,L1193*Veriler!$G$2,L1193*Q1193)))))," ")</f>
        <v>0</v>
      </c>
      <c r="T1193" s="133">
        <f>IF(Veriler!T1193&lt;=0.1, S1193, IF(AND(Veriler!T1193&gt;0.1, F1193="", P1193="E"), IF(Q1193&gt;Veriler!$G$2, Q1193*S1193, IF(Q1193&lt;Veriler!$G$2, Veriler!$G$2*S1193, Q1193*S1193)), 0))</f>
        <v>0</v>
      </c>
      <c r="U1193" s="133" t="str">
        <f t="shared" si="375"/>
        <v xml:space="preserve"> </v>
      </c>
      <c r="V1193" s="134" t="str">
        <f>IFERROR(IF(O1193="%10 sınırı aşılmıştır.",L1193-T1193,IFERROR(IF(F1193="",IF(S1193=1,0,IF(L1193-S1193=0,"",L1193-S1193)),IF(Veriler!M1193="",L1193,IF(L1193*Veriler!M1193=0,"",L1193*Veriler!M1193))),L1193)),0)</f>
        <v/>
      </c>
      <c r="W1193" s="146"/>
      <c r="X1193" s="146"/>
      <c r="Y1193" s="146"/>
    </row>
    <row r="1194" spans="1:25" s="99" customFormat="1" ht="54.75" customHeight="1" x14ac:dyDescent="0.25">
      <c r="A1194" s="96">
        <f t="shared" si="376"/>
        <v>880</v>
      </c>
      <c r="B1194" s="175"/>
      <c r="C1194" s="176"/>
      <c r="D1194" s="113"/>
      <c r="E1194" s="115"/>
      <c r="F1194" s="174"/>
      <c r="G1194" s="114" t="str">
        <f t="shared" si="371"/>
        <v/>
      </c>
      <c r="H1194" s="115"/>
      <c r="I1194" s="115"/>
      <c r="J1194" s="115"/>
      <c r="K1194" s="115"/>
      <c r="L1194" s="133" t="str">
        <f t="shared" si="372"/>
        <v/>
      </c>
      <c r="M1194" s="116" t="str">
        <f>IF(L1194="", "", L1194/Veriler!$X$1)</f>
        <v/>
      </c>
      <c r="N1194" s="116" t="str">
        <f>IF(F1194&lt;&gt;"", "İthal Girdi", IF(Veriler!T1194="", "", IF(Veriler!S1194="H", "%0,5 üzerindedir", IF(Veriler!T1194&gt;0.1, "%10 sınırı aşılmıştır.", "Uygun"))))</f>
        <v>%0,5 üzerindedir</v>
      </c>
      <c r="O1194" s="116" t="str">
        <f t="shared" si="373"/>
        <v xml:space="preserve"> </v>
      </c>
      <c r="P1194" s="117"/>
      <c r="Q1194" s="118"/>
      <c r="R1194" s="119" t="str">
        <f t="shared" si="374"/>
        <v/>
      </c>
      <c r="S1194" s="133">
        <f>IFERROR(IF(M1194&lt;=0.005,IF(F1194="",L1194,0),IF(F1194&lt;&gt;"",0,IF(P1194="",0,IF(P1194="H",0,IF(Q1194&lt;Veriler!$G$2,L1194*Veriler!$G$2,L1194*Q1194)))))," ")</f>
        <v>0</v>
      </c>
      <c r="T1194" s="133">
        <f>IF(Veriler!T1194&lt;=0.1, S1194, IF(AND(Veriler!T1194&gt;0.1, F1194="", P1194="E"), IF(Q1194&gt;Veriler!$G$2, Q1194*S1194, IF(Q1194&lt;Veriler!$G$2, Veriler!$G$2*S1194, Q1194*S1194)), 0))</f>
        <v>0</v>
      </c>
      <c r="U1194" s="133" t="str">
        <f t="shared" si="375"/>
        <v xml:space="preserve"> </v>
      </c>
      <c r="V1194" s="134" t="str">
        <f>IFERROR(IF(O1194="%10 sınırı aşılmıştır.",L1194-T1194,IFERROR(IF(F1194="",IF(S1194=1,0,IF(L1194-S1194=0,"",L1194-S1194)),IF(Veriler!M1194="",L1194,IF(L1194*Veriler!M1194=0,"",L1194*Veriler!M1194))),L1194)),0)</f>
        <v/>
      </c>
      <c r="W1194" s="146"/>
      <c r="X1194" s="146"/>
      <c r="Y1194" s="146"/>
    </row>
    <row r="1195" spans="1:25" s="99" customFormat="1" ht="54.75" customHeight="1" x14ac:dyDescent="0.25">
      <c r="A1195" s="96">
        <f t="shared" si="376"/>
        <v>881</v>
      </c>
      <c r="B1195" s="175"/>
      <c r="C1195" s="176"/>
      <c r="D1195" s="113"/>
      <c r="E1195" s="115"/>
      <c r="F1195" s="174"/>
      <c r="G1195" s="114" t="str">
        <f t="shared" si="371"/>
        <v/>
      </c>
      <c r="H1195" s="115"/>
      <c r="I1195" s="115"/>
      <c r="J1195" s="115"/>
      <c r="K1195" s="115"/>
      <c r="L1195" s="133" t="str">
        <f t="shared" si="372"/>
        <v/>
      </c>
      <c r="M1195" s="116" t="str">
        <f>IF(L1195="", "", L1195/Veriler!$X$1)</f>
        <v/>
      </c>
      <c r="N1195" s="116" t="str">
        <f>IF(F1195&lt;&gt;"", "İthal Girdi", IF(Veriler!T1195="", "", IF(Veriler!S1195="H", "%0,5 üzerindedir", IF(Veriler!T1195&gt;0.1, "%10 sınırı aşılmıştır.", "Uygun"))))</f>
        <v>%0,5 üzerindedir</v>
      </c>
      <c r="O1195" s="116" t="str">
        <f t="shared" si="373"/>
        <v xml:space="preserve"> </v>
      </c>
      <c r="P1195" s="117"/>
      <c r="Q1195" s="118"/>
      <c r="R1195" s="119" t="str">
        <f t="shared" si="374"/>
        <v/>
      </c>
      <c r="S1195" s="133">
        <f>IFERROR(IF(M1195&lt;=0.005,IF(F1195="",L1195,0),IF(F1195&lt;&gt;"",0,IF(P1195="",0,IF(P1195="H",0,IF(Q1195&lt;Veriler!$G$2,L1195*Veriler!$G$2,L1195*Q1195)))))," ")</f>
        <v>0</v>
      </c>
      <c r="T1195" s="133">
        <f>IF(Veriler!T1195&lt;=0.1, S1195, IF(AND(Veriler!T1195&gt;0.1, F1195="", P1195="E"), IF(Q1195&gt;Veriler!$G$2, Q1195*S1195, IF(Q1195&lt;Veriler!$G$2, Veriler!$G$2*S1195, Q1195*S1195)), 0))</f>
        <v>0</v>
      </c>
      <c r="U1195" s="133" t="str">
        <f t="shared" si="375"/>
        <v xml:space="preserve"> </v>
      </c>
      <c r="V1195" s="134" t="str">
        <f>IFERROR(IF(O1195="%10 sınırı aşılmıştır.",L1195-T1195,IFERROR(IF(F1195="",IF(S1195=1,0,IF(L1195-S1195=0,"",L1195-S1195)),IF(Veriler!M1195="",L1195,IF(L1195*Veriler!M1195=0,"",L1195*Veriler!M1195))),L1195)),0)</f>
        <v/>
      </c>
      <c r="W1195" s="146"/>
      <c r="X1195" s="146"/>
      <c r="Y1195" s="146"/>
    </row>
    <row r="1196" spans="1:25" s="99" customFormat="1" ht="54.75" customHeight="1" x14ac:dyDescent="0.25">
      <c r="A1196" s="96">
        <f t="shared" si="376"/>
        <v>882</v>
      </c>
      <c r="B1196" s="175"/>
      <c r="C1196" s="176"/>
      <c r="D1196" s="113"/>
      <c r="E1196" s="115"/>
      <c r="F1196" s="174"/>
      <c r="G1196" s="114" t="str">
        <f t="shared" si="371"/>
        <v/>
      </c>
      <c r="H1196" s="115"/>
      <c r="I1196" s="115"/>
      <c r="J1196" s="115"/>
      <c r="K1196" s="115"/>
      <c r="L1196" s="133" t="str">
        <f t="shared" si="372"/>
        <v/>
      </c>
      <c r="M1196" s="116" t="str">
        <f>IF(L1196="", "", L1196/Veriler!$X$1)</f>
        <v/>
      </c>
      <c r="N1196" s="116" t="str">
        <f>IF(F1196&lt;&gt;"", "İthal Girdi", IF(Veriler!T1196="", "", IF(Veriler!S1196="H", "%0,5 üzerindedir", IF(Veriler!T1196&gt;0.1, "%10 sınırı aşılmıştır.", "Uygun"))))</f>
        <v>%0,5 üzerindedir</v>
      </c>
      <c r="O1196" s="116" t="str">
        <f t="shared" si="373"/>
        <v xml:space="preserve"> </v>
      </c>
      <c r="P1196" s="117"/>
      <c r="Q1196" s="118"/>
      <c r="R1196" s="119" t="str">
        <f t="shared" si="374"/>
        <v/>
      </c>
      <c r="S1196" s="133">
        <f>IFERROR(IF(M1196&lt;=0.005,IF(F1196="",L1196,0),IF(F1196&lt;&gt;"",0,IF(P1196="",0,IF(P1196="H",0,IF(Q1196&lt;Veriler!$G$2,L1196*Veriler!$G$2,L1196*Q1196)))))," ")</f>
        <v>0</v>
      </c>
      <c r="T1196" s="133">
        <f>IF(Veriler!T1196&lt;=0.1, S1196, IF(AND(Veriler!T1196&gt;0.1, F1196="", P1196="E"), IF(Q1196&gt;Veriler!$G$2, Q1196*S1196, IF(Q1196&lt;Veriler!$G$2, Veriler!$G$2*S1196, Q1196*S1196)), 0))</f>
        <v>0</v>
      </c>
      <c r="U1196" s="133" t="str">
        <f t="shared" si="375"/>
        <v xml:space="preserve"> </v>
      </c>
      <c r="V1196" s="134" t="str">
        <f>IFERROR(IF(O1196="%10 sınırı aşılmıştır.",L1196-T1196,IFERROR(IF(F1196="",IF(S1196=1,0,IF(L1196-S1196=0,"",L1196-S1196)),IF(Veriler!M1196="",L1196,IF(L1196*Veriler!M1196=0,"",L1196*Veriler!M1196))),L1196)),0)</f>
        <v/>
      </c>
      <c r="W1196" s="146"/>
      <c r="X1196" s="146"/>
      <c r="Y1196" s="146"/>
    </row>
    <row r="1197" spans="1:25" s="99" customFormat="1" ht="36" hidden="1" customHeight="1" x14ac:dyDescent="0.25">
      <c r="A1197" s="101"/>
      <c r="B1197" s="191" t="s">
        <v>16</v>
      </c>
      <c r="C1197" s="176"/>
      <c r="D1197" s="120"/>
      <c r="E1197" s="171"/>
      <c r="F1197" s="172"/>
      <c r="G1197" s="121"/>
      <c r="H1197" s="115"/>
      <c r="I1197" s="115"/>
      <c r="J1197" s="115"/>
      <c r="K1197" s="115"/>
      <c r="L1197" s="121"/>
      <c r="M1197" s="121"/>
      <c r="N1197" s="121"/>
      <c r="O1197" s="121"/>
      <c r="P1197" s="120"/>
      <c r="Q1197" s="120"/>
      <c r="R1197" s="183"/>
      <c r="S1197" s="184"/>
      <c r="T1197" s="121"/>
      <c r="U1197" s="121"/>
      <c r="V1197" s="121"/>
      <c r="W1197" s="146"/>
      <c r="X1197" s="146"/>
      <c r="Y1197" s="146"/>
    </row>
    <row r="1198" spans="1:25" s="99" customFormat="1" ht="54.75" customHeight="1" x14ac:dyDescent="0.25">
      <c r="A1198" s="96">
        <f>A1196+1</f>
        <v>883</v>
      </c>
      <c r="B1198" s="175"/>
      <c r="C1198" s="176"/>
      <c r="D1198" s="113"/>
      <c r="E1198" s="115"/>
      <c r="F1198" s="174"/>
      <c r="G1198" s="114" t="str">
        <f t="shared" ref="G1198:G1211" si="377">IF(AND(F1198&lt;&gt;"",V1198&lt;&gt;"",L1198&lt;&gt;0),V1198/L1198,"")</f>
        <v/>
      </c>
      <c r="H1198" s="115"/>
      <c r="I1198" s="115"/>
      <c r="J1198" s="115"/>
      <c r="K1198" s="115"/>
      <c r="L1198" s="133" t="str">
        <f t="shared" ref="L1198:L1211" si="378">IF(AND(H1198&lt;&gt;0, J1198&lt;&gt;0, K1198&lt;&gt;0), H1198*J1198*K1198, "")</f>
        <v/>
      </c>
      <c r="M1198" s="116" t="str">
        <f>IF(L1198="", "", L1198/Veriler!$X$1)</f>
        <v/>
      </c>
      <c r="N1198" s="116" t="str">
        <f>IF(F1198&lt;&gt;"", "İthal Girdi", IF(Veriler!T1198="", "", IF(Veriler!S1198="H", "%0,5 üzerindedir", IF(Veriler!T1198&gt;0.1, "%10 sınırı aşılmıştır.", "Uygun"))))</f>
        <v>%0,5 üzerindedir</v>
      </c>
      <c r="O1198" s="116" t="str">
        <f t="shared" ref="O1198:O1211" si="379">IF(M1198=""," ",N1198)</f>
        <v xml:space="preserve"> </v>
      </c>
      <c r="P1198" s="117"/>
      <c r="Q1198" s="118"/>
      <c r="R1198" s="119" t="str">
        <f t="shared" ref="R1198:R1211" si="380">IFERROR(IF(AND(T1198&lt;&gt;"",L1198&lt;&gt;"",L1198&lt;&gt;0,T1198&lt;&gt;0),T1198/L1198,"")," ")</f>
        <v/>
      </c>
      <c r="S1198" s="133">
        <f>IFERROR(IF(M1198&lt;=0.005,IF(F1198="",L1198,0),IF(F1198&lt;&gt;"",0,IF(P1198="",0,IF(P1198="H",0,IF(Q1198&lt;Veriler!$G$2,L1198*Veriler!$G$2,L1198*Q1198)))))," ")</f>
        <v>0</v>
      </c>
      <c r="T1198" s="133">
        <f>IF(Veriler!T1198&lt;=0.1, S1198, IF(AND(Veriler!T1198&gt;0.1, F1198="", P1198="E"), IF(Q1198&gt;Veriler!$G$2, Q1198*S1198, IF(Q1198&lt;Veriler!$G$2, Veriler!$G$2*S1198, Q1198*S1198)), 0))</f>
        <v>0</v>
      </c>
      <c r="U1198" s="133" t="str">
        <f t="shared" ref="U1198:U1211" si="381">IF(T1198=0," ",T1198)</f>
        <v xml:space="preserve"> </v>
      </c>
      <c r="V1198" s="134" t="str">
        <f>IFERROR(IF(O1198="%10 sınırı aşılmıştır.",L1198-T1198,IFERROR(IF(F1198="",IF(S1198=1,0,IF(L1198-S1198=0,"",L1198-S1198)),IF(Veriler!M1198="",L1198,IF(L1198*Veriler!M1198=0,"",L1198*Veriler!M1198))),L1198)),0)</f>
        <v/>
      </c>
      <c r="W1198" s="146"/>
      <c r="X1198" s="146"/>
      <c r="Y1198" s="146"/>
    </row>
    <row r="1199" spans="1:25" s="99" customFormat="1" ht="54.75" customHeight="1" x14ac:dyDescent="0.25">
      <c r="A1199" s="96">
        <f t="shared" ref="A1199:A1211" si="382">A1198+1</f>
        <v>884</v>
      </c>
      <c r="B1199" s="175"/>
      <c r="C1199" s="176"/>
      <c r="D1199" s="113"/>
      <c r="E1199" s="115"/>
      <c r="F1199" s="174"/>
      <c r="G1199" s="114" t="str">
        <f t="shared" si="377"/>
        <v/>
      </c>
      <c r="H1199" s="115"/>
      <c r="I1199" s="115"/>
      <c r="J1199" s="115"/>
      <c r="K1199" s="115"/>
      <c r="L1199" s="133" t="str">
        <f t="shared" si="378"/>
        <v/>
      </c>
      <c r="M1199" s="116" t="str">
        <f>IF(L1199="", "", L1199/Veriler!$X$1)</f>
        <v/>
      </c>
      <c r="N1199" s="116" t="str">
        <f>IF(F1199&lt;&gt;"", "İthal Girdi", IF(Veriler!T1199="", "", IF(Veriler!S1199="H", "%0,5 üzerindedir", IF(Veriler!T1199&gt;0.1, "%10 sınırı aşılmıştır.", "Uygun"))))</f>
        <v>%0,5 üzerindedir</v>
      </c>
      <c r="O1199" s="116" t="str">
        <f t="shared" si="379"/>
        <v xml:space="preserve"> </v>
      </c>
      <c r="P1199" s="117"/>
      <c r="Q1199" s="118"/>
      <c r="R1199" s="119" t="str">
        <f t="shared" si="380"/>
        <v/>
      </c>
      <c r="S1199" s="133">
        <f>IFERROR(IF(M1199&lt;=0.005,IF(F1199="",L1199,0),IF(F1199&lt;&gt;"",0,IF(P1199="",0,IF(P1199="H",0,IF(Q1199&lt;Veriler!$G$2,L1199*Veriler!$G$2,L1199*Q1199)))))," ")</f>
        <v>0</v>
      </c>
      <c r="T1199" s="133">
        <f>IF(Veriler!T1199&lt;=0.1, S1199, IF(AND(Veriler!T1199&gt;0.1, F1199="", P1199="E"), IF(Q1199&gt;Veriler!$G$2, Q1199*S1199, IF(Q1199&lt;Veriler!$G$2, Veriler!$G$2*S1199, Q1199*S1199)), 0))</f>
        <v>0</v>
      </c>
      <c r="U1199" s="133" t="str">
        <f t="shared" si="381"/>
        <v xml:space="preserve"> </v>
      </c>
      <c r="V1199" s="134" t="str">
        <f>IFERROR(IF(O1199="%10 sınırı aşılmıştır.",L1199-T1199,IFERROR(IF(F1199="",IF(S1199=1,0,IF(L1199-S1199=0,"",L1199-S1199)),IF(Veriler!M1199="",L1199,IF(L1199*Veriler!M1199=0,"",L1199*Veriler!M1199))),L1199)),0)</f>
        <v/>
      </c>
      <c r="W1199" s="146"/>
      <c r="X1199" s="146"/>
      <c r="Y1199" s="146"/>
    </row>
    <row r="1200" spans="1:25" s="99" customFormat="1" ht="54.75" customHeight="1" x14ac:dyDescent="0.25">
      <c r="A1200" s="96">
        <f t="shared" si="382"/>
        <v>885</v>
      </c>
      <c r="B1200" s="175"/>
      <c r="C1200" s="176"/>
      <c r="D1200" s="113"/>
      <c r="E1200" s="115"/>
      <c r="F1200" s="174"/>
      <c r="G1200" s="114" t="str">
        <f t="shared" si="377"/>
        <v/>
      </c>
      <c r="H1200" s="115"/>
      <c r="I1200" s="115"/>
      <c r="J1200" s="115"/>
      <c r="K1200" s="115"/>
      <c r="L1200" s="133" t="str">
        <f t="shared" si="378"/>
        <v/>
      </c>
      <c r="M1200" s="116" t="str">
        <f>IF(L1200="", "", L1200/Veriler!$X$1)</f>
        <v/>
      </c>
      <c r="N1200" s="116" t="str">
        <f>IF(F1200&lt;&gt;"", "İthal Girdi", IF(Veriler!T1200="", "", IF(Veriler!S1200="H", "%0,5 üzerindedir", IF(Veriler!T1200&gt;0.1, "%10 sınırı aşılmıştır.", "Uygun"))))</f>
        <v>%0,5 üzerindedir</v>
      </c>
      <c r="O1200" s="116" t="str">
        <f t="shared" si="379"/>
        <v xml:space="preserve"> </v>
      </c>
      <c r="P1200" s="117"/>
      <c r="Q1200" s="118"/>
      <c r="R1200" s="119" t="str">
        <f t="shared" si="380"/>
        <v/>
      </c>
      <c r="S1200" s="133">
        <f>IFERROR(IF(M1200&lt;=0.005,IF(F1200="",L1200,0),IF(F1200&lt;&gt;"",0,IF(P1200="",0,IF(P1200="H",0,IF(Q1200&lt;Veriler!$G$2,L1200*Veriler!$G$2,L1200*Q1200)))))," ")</f>
        <v>0</v>
      </c>
      <c r="T1200" s="133">
        <f>IF(Veriler!T1200&lt;=0.1, S1200, IF(AND(Veriler!T1200&gt;0.1, F1200="", P1200="E"), IF(Q1200&gt;Veriler!$G$2, Q1200*S1200, IF(Q1200&lt;Veriler!$G$2, Veriler!$G$2*S1200, Q1200*S1200)), 0))</f>
        <v>0</v>
      </c>
      <c r="U1200" s="133" t="str">
        <f t="shared" si="381"/>
        <v xml:space="preserve"> </v>
      </c>
      <c r="V1200" s="134" t="str">
        <f>IFERROR(IF(O1200="%10 sınırı aşılmıştır.",L1200-T1200,IFERROR(IF(F1200="",IF(S1200=1,0,IF(L1200-S1200=0,"",L1200-S1200)),IF(Veriler!M1200="",L1200,IF(L1200*Veriler!M1200=0,"",L1200*Veriler!M1200))),L1200)),0)</f>
        <v/>
      </c>
      <c r="W1200" s="146"/>
      <c r="X1200" s="146"/>
      <c r="Y1200" s="146"/>
    </row>
    <row r="1201" spans="1:25" s="99" customFormat="1" ht="54.75" customHeight="1" x14ac:dyDescent="0.25">
      <c r="A1201" s="96">
        <f t="shared" si="382"/>
        <v>886</v>
      </c>
      <c r="B1201" s="175"/>
      <c r="C1201" s="176"/>
      <c r="D1201" s="113"/>
      <c r="E1201" s="115"/>
      <c r="F1201" s="174"/>
      <c r="G1201" s="114" t="str">
        <f t="shared" si="377"/>
        <v/>
      </c>
      <c r="H1201" s="115"/>
      <c r="I1201" s="115"/>
      <c r="J1201" s="115"/>
      <c r="K1201" s="115"/>
      <c r="L1201" s="133" t="str">
        <f t="shared" si="378"/>
        <v/>
      </c>
      <c r="M1201" s="116" t="str">
        <f>IF(L1201="", "", L1201/Veriler!$X$1)</f>
        <v/>
      </c>
      <c r="N1201" s="116" t="str">
        <f>IF(F1201&lt;&gt;"", "İthal Girdi", IF(Veriler!T1201="", "", IF(Veriler!S1201="H", "%0,5 üzerindedir", IF(Veriler!T1201&gt;0.1, "%10 sınırı aşılmıştır.", "Uygun"))))</f>
        <v>%0,5 üzerindedir</v>
      </c>
      <c r="O1201" s="116" t="str">
        <f t="shared" si="379"/>
        <v xml:space="preserve"> </v>
      </c>
      <c r="P1201" s="117"/>
      <c r="Q1201" s="118"/>
      <c r="R1201" s="119" t="str">
        <f t="shared" si="380"/>
        <v/>
      </c>
      <c r="S1201" s="133">
        <f>IFERROR(IF(M1201&lt;=0.005,IF(F1201="",L1201,0),IF(F1201&lt;&gt;"",0,IF(P1201="",0,IF(P1201="H",0,IF(Q1201&lt;Veriler!$G$2,L1201*Veriler!$G$2,L1201*Q1201)))))," ")</f>
        <v>0</v>
      </c>
      <c r="T1201" s="133">
        <f>IF(Veriler!T1201&lt;=0.1, S1201, IF(AND(Veriler!T1201&gt;0.1, F1201="", P1201="E"), IF(Q1201&gt;Veriler!$G$2, Q1201*S1201, IF(Q1201&lt;Veriler!$G$2, Veriler!$G$2*S1201, Q1201*S1201)), 0))</f>
        <v>0</v>
      </c>
      <c r="U1201" s="133" t="str">
        <f t="shared" si="381"/>
        <v xml:space="preserve"> </v>
      </c>
      <c r="V1201" s="134" t="str">
        <f>IFERROR(IF(O1201="%10 sınırı aşılmıştır.",L1201-T1201,IFERROR(IF(F1201="",IF(S1201=1,0,IF(L1201-S1201=0,"",L1201-S1201)),IF(Veriler!M1201="",L1201,IF(L1201*Veriler!M1201=0,"",L1201*Veriler!M1201))),L1201)),0)</f>
        <v/>
      </c>
      <c r="W1201" s="146"/>
      <c r="X1201" s="146"/>
      <c r="Y1201" s="146"/>
    </row>
    <row r="1202" spans="1:25" s="99" customFormat="1" ht="54.75" customHeight="1" x14ac:dyDescent="0.25">
      <c r="A1202" s="96">
        <f t="shared" si="382"/>
        <v>887</v>
      </c>
      <c r="B1202" s="175"/>
      <c r="C1202" s="176"/>
      <c r="D1202" s="113"/>
      <c r="E1202" s="115"/>
      <c r="F1202" s="174"/>
      <c r="G1202" s="114" t="str">
        <f t="shared" si="377"/>
        <v/>
      </c>
      <c r="H1202" s="115"/>
      <c r="I1202" s="115"/>
      <c r="J1202" s="115"/>
      <c r="K1202" s="115"/>
      <c r="L1202" s="133" t="str">
        <f t="shared" si="378"/>
        <v/>
      </c>
      <c r="M1202" s="116" t="str">
        <f>IF(L1202="", "", L1202/Veriler!$X$1)</f>
        <v/>
      </c>
      <c r="N1202" s="116" t="str">
        <f>IF(F1202&lt;&gt;"", "İthal Girdi", IF(Veriler!T1202="", "", IF(Veriler!S1202="H", "%0,5 üzerindedir", IF(Veriler!T1202&gt;0.1, "%10 sınırı aşılmıştır.", "Uygun"))))</f>
        <v>%0,5 üzerindedir</v>
      </c>
      <c r="O1202" s="116" t="str">
        <f t="shared" si="379"/>
        <v xml:space="preserve"> </v>
      </c>
      <c r="P1202" s="117"/>
      <c r="Q1202" s="118"/>
      <c r="R1202" s="119" t="str">
        <f t="shared" si="380"/>
        <v/>
      </c>
      <c r="S1202" s="133">
        <f>IFERROR(IF(M1202&lt;=0.005,IF(F1202="",L1202,0),IF(F1202&lt;&gt;"",0,IF(P1202="",0,IF(P1202="H",0,IF(Q1202&lt;Veriler!$G$2,L1202*Veriler!$G$2,L1202*Q1202)))))," ")</f>
        <v>0</v>
      </c>
      <c r="T1202" s="133">
        <f>IF(Veriler!T1202&lt;=0.1, S1202, IF(AND(Veriler!T1202&gt;0.1, F1202="", P1202="E"), IF(Q1202&gt;Veriler!$G$2, Q1202*S1202, IF(Q1202&lt;Veriler!$G$2, Veriler!$G$2*S1202, Q1202*S1202)), 0))</f>
        <v>0</v>
      </c>
      <c r="U1202" s="133" t="str">
        <f t="shared" si="381"/>
        <v xml:space="preserve"> </v>
      </c>
      <c r="V1202" s="134" t="str">
        <f>IFERROR(IF(O1202="%10 sınırı aşılmıştır.",L1202-T1202,IFERROR(IF(F1202="",IF(S1202=1,0,IF(L1202-S1202=0,"",L1202-S1202)),IF(Veriler!M1202="",L1202,IF(L1202*Veriler!M1202=0,"",L1202*Veriler!M1202))),L1202)),0)</f>
        <v/>
      </c>
      <c r="W1202" s="146"/>
      <c r="X1202" s="146"/>
      <c r="Y1202" s="146"/>
    </row>
    <row r="1203" spans="1:25" s="99" customFormat="1" ht="54.75" customHeight="1" x14ac:dyDescent="0.25">
      <c r="A1203" s="96">
        <f t="shared" si="382"/>
        <v>888</v>
      </c>
      <c r="B1203" s="175"/>
      <c r="C1203" s="176"/>
      <c r="D1203" s="113"/>
      <c r="E1203" s="115"/>
      <c r="F1203" s="174"/>
      <c r="G1203" s="114" t="str">
        <f t="shared" si="377"/>
        <v/>
      </c>
      <c r="H1203" s="115"/>
      <c r="I1203" s="115"/>
      <c r="J1203" s="115"/>
      <c r="K1203" s="115"/>
      <c r="L1203" s="133" t="str">
        <f t="shared" si="378"/>
        <v/>
      </c>
      <c r="M1203" s="116" t="str">
        <f>IF(L1203="", "", L1203/Veriler!$X$1)</f>
        <v/>
      </c>
      <c r="N1203" s="116" t="str">
        <f>IF(F1203&lt;&gt;"", "İthal Girdi", IF(Veriler!T1203="", "", IF(Veriler!S1203="H", "%0,5 üzerindedir", IF(Veriler!T1203&gt;0.1, "%10 sınırı aşılmıştır.", "Uygun"))))</f>
        <v>%0,5 üzerindedir</v>
      </c>
      <c r="O1203" s="116" t="str">
        <f t="shared" si="379"/>
        <v xml:space="preserve"> </v>
      </c>
      <c r="P1203" s="117"/>
      <c r="Q1203" s="118"/>
      <c r="R1203" s="119" t="str">
        <f t="shared" si="380"/>
        <v/>
      </c>
      <c r="S1203" s="133">
        <f>IFERROR(IF(M1203&lt;=0.005,IF(F1203="",L1203,0),IF(F1203&lt;&gt;"",0,IF(P1203="",0,IF(P1203="H",0,IF(Q1203&lt;Veriler!$G$2,L1203*Veriler!$G$2,L1203*Q1203)))))," ")</f>
        <v>0</v>
      </c>
      <c r="T1203" s="133">
        <f>IF(Veriler!T1203&lt;=0.1, S1203, IF(AND(Veriler!T1203&gt;0.1, F1203="", P1203="E"), IF(Q1203&gt;Veriler!$G$2, Q1203*S1203, IF(Q1203&lt;Veriler!$G$2, Veriler!$G$2*S1203, Q1203*S1203)), 0))</f>
        <v>0</v>
      </c>
      <c r="U1203" s="133" t="str">
        <f t="shared" si="381"/>
        <v xml:space="preserve"> </v>
      </c>
      <c r="V1203" s="134" t="str">
        <f>IFERROR(IF(O1203="%10 sınırı aşılmıştır.",L1203-T1203,IFERROR(IF(F1203="",IF(S1203=1,0,IF(L1203-S1203=0,"",L1203-S1203)),IF(Veriler!M1203="",L1203,IF(L1203*Veriler!M1203=0,"",L1203*Veriler!M1203))),L1203)),0)</f>
        <v/>
      </c>
      <c r="W1203" s="146"/>
      <c r="X1203" s="146"/>
      <c r="Y1203" s="146"/>
    </row>
    <row r="1204" spans="1:25" s="99" customFormat="1" ht="54.75" customHeight="1" x14ac:dyDescent="0.25">
      <c r="A1204" s="96">
        <f t="shared" si="382"/>
        <v>889</v>
      </c>
      <c r="B1204" s="175"/>
      <c r="C1204" s="176"/>
      <c r="D1204" s="113"/>
      <c r="E1204" s="115"/>
      <c r="F1204" s="174"/>
      <c r="G1204" s="114" t="str">
        <f t="shared" si="377"/>
        <v/>
      </c>
      <c r="H1204" s="115"/>
      <c r="I1204" s="115"/>
      <c r="J1204" s="115"/>
      <c r="K1204" s="115"/>
      <c r="L1204" s="133" t="str">
        <f t="shared" si="378"/>
        <v/>
      </c>
      <c r="M1204" s="116" t="str">
        <f>IF(L1204="", "", L1204/Veriler!$X$1)</f>
        <v/>
      </c>
      <c r="N1204" s="116" t="str">
        <f>IF(F1204&lt;&gt;"", "İthal Girdi", IF(Veriler!T1204="", "", IF(Veriler!S1204="H", "%0,5 üzerindedir", IF(Veriler!T1204&gt;0.1, "%10 sınırı aşılmıştır.", "Uygun"))))</f>
        <v>%0,5 üzerindedir</v>
      </c>
      <c r="O1204" s="116" t="str">
        <f t="shared" si="379"/>
        <v xml:space="preserve"> </v>
      </c>
      <c r="P1204" s="117"/>
      <c r="Q1204" s="118"/>
      <c r="R1204" s="119" t="str">
        <f t="shared" si="380"/>
        <v/>
      </c>
      <c r="S1204" s="133">
        <f>IFERROR(IF(M1204&lt;=0.005,IF(F1204="",L1204,0),IF(F1204&lt;&gt;"",0,IF(P1204="",0,IF(P1204="H",0,IF(Q1204&lt;Veriler!$G$2,L1204*Veriler!$G$2,L1204*Q1204)))))," ")</f>
        <v>0</v>
      </c>
      <c r="T1204" s="133">
        <f>IF(Veriler!T1204&lt;=0.1, S1204, IF(AND(Veriler!T1204&gt;0.1, F1204="", P1204="E"), IF(Q1204&gt;Veriler!$G$2, Q1204*S1204, IF(Q1204&lt;Veriler!$G$2, Veriler!$G$2*S1204, Q1204*S1204)), 0))</f>
        <v>0</v>
      </c>
      <c r="U1204" s="133" t="str">
        <f t="shared" si="381"/>
        <v xml:space="preserve"> </v>
      </c>
      <c r="V1204" s="134" t="str">
        <f>IFERROR(IF(O1204="%10 sınırı aşılmıştır.",L1204-T1204,IFERROR(IF(F1204="",IF(S1204=1,0,IF(L1204-S1204=0,"",L1204-S1204)),IF(Veriler!M1204="",L1204,IF(L1204*Veriler!M1204=0,"",L1204*Veriler!M1204))),L1204)),0)</f>
        <v/>
      </c>
      <c r="W1204" s="146"/>
      <c r="X1204" s="146"/>
      <c r="Y1204" s="146"/>
    </row>
    <row r="1205" spans="1:25" s="99" customFormat="1" ht="54.75" customHeight="1" x14ac:dyDescent="0.25">
      <c r="A1205" s="96">
        <f t="shared" si="382"/>
        <v>890</v>
      </c>
      <c r="B1205" s="175"/>
      <c r="C1205" s="176"/>
      <c r="D1205" s="113"/>
      <c r="E1205" s="115"/>
      <c r="F1205" s="174"/>
      <c r="G1205" s="114" t="str">
        <f t="shared" si="377"/>
        <v/>
      </c>
      <c r="H1205" s="115"/>
      <c r="I1205" s="115"/>
      <c r="J1205" s="115"/>
      <c r="K1205" s="115"/>
      <c r="L1205" s="133" t="str">
        <f t="shared" si="378"/>
        <v/>
      </c>
      <c r="M1205" s="116" t="str">
        <f>IF(L1205="", "", L1205/Veriler!$X$1)</f>
        <v/>
      </c>
      <c r="N1205" s="116" t="str">
        <f>IF(F1205&lt;&gt;"", "İthal Girdi", IF(Veriler!T1205="", "", IF(Veriler!S1205="H", "%0,5 üzerindedir", IF(Veriler!T1205&gt;0.1, "%10 sınırı aşılmıştır.", "Uygun"))))</f>
        <v>%0,5 üzerindedir</v>
      </c>
      <c r="O1205" s="116" t="str">
        <f t="shared" si="379"/>
        <v xml:space="preserve"> </v>
      </c>
      <c r="P1205" s="117"/>
      <c r="Q1205" s="118"/>
      <c r="R1205" s="119" t="str">
        <f t="shared" si="380"/>
        <v/>
      </c>
      <c r="S1205" s="133">
        <f>IFERROR(IF(M1205&lt;=0.005,IF(F1205="",L1205,0),IF(F1205&lt;&gt;"",0,IF(P1205="",0,IF(P1205="H",0,IF(Q1205&lt;Veriler!$G$2,L1205*Veriler!$G$2,L1205*Q1205)))))," ")</f>
        <v>0</v>
      </c>
      <c r="T1205" s="133">
        <f>IF(Veriler!T1205&lt;=0.1, S1205, IF(AND(Veriler!T1205&gt;0.1, F1205="", P1205="E"), IF(Q1205&gt;Veriler!$G$2, Q1205*S1205, IF(Q1205&lt;Veriler!$G$2, Veriler!$G$2*S1205, Q1205*S1205)), 0))</f>
        <v>0</v>
      </c>
      <c r="U1205" s="133" t="str">
        <f t="shared" si="381"/>
        <v xml:space="preserve"> </v>
      </c>
      <c r="V1205" s="134" t="str">
        <f>IFERROR(IF(O1205="%10 sınırı aşılmıştır.",L1205-T1205,IFERROR(IF(F1205="",IF(S1205=1,0,IF(L1205-S1205=0,"",L1205-S1205)),IF(Veriler!M1205="",L1205,IF(L1205*Veriler!M1205=0,"",L1205*Veriler!M1205))),L1205)),0)</f>
        <v/>
      </c>
      <c r="W1205" s="146"/>
      <c r="X1205" s="146"/>
      <c r="Y1205" s="146"/>
    </row>
    <row r="1206" spans="1:25" s="99" customFormat="1" ht="54.75" customHeight="1" x14ac:dyDescent="0.25">
      <c r="A1206" s="96">
        <f t="shared" si="382"/>
        <v>891</v>
      </c>
      <c r="B1206" s="175"/>
      <c r="C1206" s="176"/>
      <c r="D1206" s="113"/>
      <c r="E1206" s="115"/>
      <c r="F1206" s="174"/>
      <c r="G1206" s="114" t="str">
        <f t="shared" si="377"/>
        <v/>
      </c>
      <c r="H1206" s="115"/>
      <c r="I1206" s="115"/>
      <c r="J1206" s="115"/>
      <c r="K1206" s="115"/>
      <c r="L1206" s="133" t="str">
        <f t="shared" si="378"/>
        <v/>
      </c>
      <c r="M1206" s="116" t="str">
        <f>IF(L1206="", "", L1206/Veriler!$X$1)</f>
        <v/>
      </c>
      <c r="N1206" s="116" t="str">
        <f>IF(F1206&lt;&gt;"", "İthal Girdi", IF(Veriler!T1206="", "", IF(Veriler!S1206="H", "%0,5 üzerindedir", IF(Veriler!T1206&gt;0.1, "%10 sınırı aşılmıştır.", "Uygun"))))</f>
        <v>%0,5 üzerindedir</v>
      </c>
      <c r="O1206" s="116" t="str">
        <f t="shared" si="379"/>
        <v xml:space="preserve"> </v>
      </c>
      <c r="P1206" s="117"/>
      <c r="Q1206" s="118"/>
      <c r="R1206" s="119" t="str">
        <f t="shared" si="380"/>
        <v/>
      </c>
      <c r="S1206" s="133">
        <f>IFERROR(IF(M1206&lt;=0.005,IF(F1206="",L1206,0),IF(F1206&lt;&gt;"",0,IF(P1206="",0,IF(P1206="H",0,IF(Q1206&lt;Veriler!$G$2,L1206*Veriler!$G$2,L1206*Q1206)))))," ")</f>
        <v>0</v>
      </c>
      <c r="T1206" s="133">
        <f>IF(Veriler!T1206&lt;=0.1, S1206, IF(AND(Veriler!T1206&gt;0.1, F1206="", P1206="E"), IF(Q1206&gt;Veriler!$G$2, Q1206*S1206, IF(Q1206&lt;Veriler!$G$2, Veriler!$G$2*S1206, Q1206*S1206)), 0))</f>
        <v>0</v>
      </c>
      <c r="U1206" s="133" t="str">
        <f t="shared" si="381"/>
        <v xml:space="preserve"> </v>
      </c>
      <c r="V1206" s="134" t="str">
        <f>IFERROR(IF(O1206="%10 sınırı aşılmıştır.",L1206-T1206,IFERROR(IF(F1206="",IF(S1206=1,0,IF(L1206-S1206=0,"",L1206-S1206)),IF(Veriler!M1206="",L1206,IF(L1206*Veriler!M1206=0,"",L1206*Veriler!M1206))),L1206)),0)</f>
        <v/>
      </c>
      <c r="W1206" s="146"/>
      <c r="X1206" s="146"/>
      <c r="Y1206" s="146"/>
    </row>
    <row r="1207" spans="1:25" s="99" customFormat="1" ht="54.75" customHeight="1" x14ac:dyDescent="0.25">
      <c r="A1207" s="96">
        <f t="shared" si="382"/>
        <v>892</v>
      </c>
      <c r="B1207" s="175"/>
      <c r="C1207" s="176"/>
      <c r="D1207" s="113"/>
      <c r="E1207" s="115"/>
      <c r="F1207" s="174"/>
      <c r="G1207" s="114" t="str">
        <f t="shared" si="377"/>
        <v/>
      </c>
      <c r="H1207" s="115"/>
      <c r="I1207" s="115"/>
      <c r="J1207" s="115"/>
      <c r="K1207" s="115"/>
      <c r="L1207" s="133" t="str">
        <f t="shared" si="378"/>
        <v/>
      </c>
      <c r="M1207" s="116" t="str">
        <f>IF(L1207="", "", L1207/Veriler!$X$1)</f>
        <v/>
      </c>
      <c r="N1207" s="116" t="str">
        <f>IF(F1207&lt;&gt;"", "İthal Girdi", IF(Veriler!T1207="", "", IF(Veriler!S1207="H", "%0,5 üzerindedir", IF(Veriler!T1207&gt;0.1, "%10 sınırı aşılmıştır.", "Uygun"))))</f>
        <v>%0,5 üzerindedir</v>
      </c>
      <c r="O1207" s="116" t="str">
        <f t="shared" si="379"/>
        <v xml:space="preserve"> </v>
      </c>
      <c r="P1207" s="117"/>
      <c r="Q1207" s="118"/>
      <c r="R1207" s="119" t="str">
        <f t="shared" si="380"/>
        <v/>
      </c>
      <c r="S1207" s="133">
        <f>IFERROR(IF(M1207&lt;=0.005,IF(F1207="",L1207,0),IF(F1207&lt;&gt;"",0,IF(P1207="",0,IF(P1207="H",0,IF(Q1207&lt;Veriler!$G$2,L1207*Veriler!$G$2,L1207*Q1207)))))," ")</f>
        <v>0</v>
      </c>
      <c r="T1207" s="133">
        <f>IF(Veriler!T1207&lt;=0.1, S1207, IF(AND(Veriler!T1207&gt;0.1, F1207="", P1207="E"), IF(Q1207&gt;Veriler!$G$2, Q1207*S1207, IF(Q1207&lt;Veriler!$G$2, Veriler!$G$2*S1207, Q1207*S1207)), 0))</f>
        <v>0</v>
      </c>
      <c r="U1207" s="133" t="str">
        <f t="shared" si="381"/>
        <v xml:space="preserve"> </v>
      </c>
      <c r="V1207" s="134" t="str">
        <f>IFERROR(IF(O1207="%10 sınırı aşılmıştır.",L1207-T1207,IFERROR(IF(F1207="",IF(S1207=1,0,IF(L1207-S1207=0,"",L1207-S1207)),IF(Veriler!M1207="",L1207,IF(L1207*Veriler!M1207=0,"",L1207*Veriler!M1207))),L1207)),0)</f>
        <v/>
      </c>
      <c r="W1207" s="146"/>
      <c r="X1207" s="146"/>
      <c r="Y1207" s="146"/>
    </row>
    <row r="1208" spans="1:25" s="99" customFormat="1" ht="54.75" customHeight="1" x14ac:dyDescent="0.25">
      <c r="A1208" s="96">
        <f t="shared" si="382"/>
        <v>893</v>
      </c>
      <c r="B1208" s="175"/>
      <c r="C1208" s="176"/>
      <c r="D1208" s="113"/>
      <c r="E1208" s="115"/>
      <c r="F1208" s="174"/>
      <c r="G1208" s="114" t="str">
        <f t="shared" si="377"/>
        <v/>
      </c>
      <c r="H1208" s="115"/>
      <c r="I1208" s="115"/>
      <c r="J1208" s="115"/>
      <c r="K1208" s="115"/>
      <c r="L1208" s="133" t="str">
        <f t="shared" si="378"/>
        <v/>
      </c>
      <c r="M1208" s="116" t="str">
        <f>IF(L1208="", "", L1208/Veriler!$X$1)</f>
        <v/>
      </c>
      <c r="N1208" s="116" t="str">
        <f>IF(F1208&lt;&gt;"", "İthal Girdi", IF(Veriler!T1208="", "", IF(Veriler!S1208="H", "%0,5 üzerindedir", IF(Veriler!T1208&gt;0.1, "%10 sınırı aşılmıştır.", "Uygun"))))</f>
        <v>%0,5 üzerindedir</v>
      </c>
      <c r="O1208" s="116" t="str">
        <f t="shared" si="379"/>
        <v xml:space="preserve"> </v>
      </c>
      <c r="P1208" s="117"/>
      <c r="Q1208" s="118"/>
      <c r="R1208" s="119" t="str">
        <f t="shared" si="380"/>
        <v/>
      </c>
      <c r="S1208" s="133">
        <f>IFERROR(IF(M1208&lt;=0.005,IF(F1208="",L1208,0),IF(F1208&lt;&gt;"",0,IF(P1208="",0,IF(P1208="H",0,IF(Q1208&lt;Veriler!$G$2,L1208*Veriler!$G$2,L1208*Q1208)))))," ")</f>
        <v>0</v>
      </c>
      <c r="T1208" s="133">
        <f>IF(Veriler!T1208&lt;=0.1, S1208, IF(AND(Veriler!T1208&gt;0.1, F1208="", P1208="E"), IF(Q1208&gt;Veriler!$G$2, Q1208*S1208, IF(Q1208&lt;Veriler!$G$2, Veriler!$G$2*S1208, Q1208*S1208)), 0))</f>
        <v>0</v>
      </c>
      <c r="U1208" s="133" t="str">
        <f t="shared" si="381"/>
        <v xml:space="preserve"> </v>
      </c>
      <c r="V1208" s="134" t="str">
        <f>IFERROR(IF(O1208="%10 sınırı aşılmıştır.",L1208-T1208,IFERROR(IF(F1208="",IF(S1208=1,0,IF(L1208-S1208=0,"",L1208-S1208)),IF(Veriler!M1208="",L1208,IF(L1208*Veriler!M1208=0,"",L1208*Veriler!M1208))),L1208)),0)</f>
        <v/>
      </c>
      <c r="W1208" s="146"/>
      <c r="X1208" s="146"/>
      <c r="Y1208" s="146"/>
    </row>
    <row r="1209" spans="1:25" s="99" customFormat="1" ht="54.75" customHeight="1" x14ac:dyDescent="0.25">
      <c r="A1209" s="96">
        <f t="shared" si="382"/>
        <v>894</v>
      </c>
      <c r="B1209" s="175"/>
      <c r="C1209" s="176"/>
      <c r="D1209" s="113"/>
      <c r="E1209" s="115"/>
      <c r="F1209" s="174"/>
      <c r="G1209" s="114" t="str">
        <f t="shared" si="377"/>
        <v/>
      </c>
      <c r="H1209" s="115"/>
      <c r="I1209" s="115"/>
      <c r="J1209" s="115"/>
      <c r="K1209" s="115"/>
      <c r="L1209" s="133" t="str">
        <f t="shared" si="378"/>
        <v/>
      </c>
      <c r="M1209" s="116" t="str">
        <f>IF(L1209="", "", L1209/Veriler!$X$1)</f>
        <v/>
      </c>
      <c r="N1209" s="116" t="str">
        <f>IF(F1209&lt;&gt;"", "İthal Girdi", IF(Veriler!T1209="", "", IF(Veriler!S1209="H", "%0,5 üzerindedir", IF(Veriler!T1209&gt;0.1, "%10 sınırı aşılmıştır.", "Uygun"))))</f>
        <v>%0,5 üzerindedir</v>
      </c>
      <c r="O1209" s="116" t="str">
        <f t="shared" si="379"/>
        <v xml:space="preserve"> </v>
      </c>
      <c r="P1209" s="117"/>
      <c r="Q1209" s="118"/>
      <c r="R1209" s="119" t="str">
        <f t="shared" si="380"/>
        <v/>
      </c>
      <c r="S1209" s="133">
        <f>IFERROR(IF(M1209&lt;=0.005,IF(F1209="",L1209,0),IF(F1209&lt;&gt;"",0,IF(P1209="",0,IF(P1209="H",0,IF(Q1209&lt;Veriler!$G$2,L1209*Veriler!$G$2,L1209*Q1209)))))," ")</f>
        <v>0</v>
      </c>
      <c r="T1209" s="133">
        <f>IF(Veriler!T1209&lt;=0.1, S1209, IF(AND(Veriler!T1209&gt;0.1, F1209="", P1209="E"), IF(Q1209&gt;Veriler!$G$2, Q1209*S1209, IF(Q1209&lt;Veriler!$G$2, Veriler!$G$2*S1209, Q1209*S1209)), 0))</f>
        <v>0</v>
      </c>
      <c r="U1209" s="133" t="str">
        <f t="shared" si="381"/>
        <v xml:space="preserve"> </v>
      </c>
      <c r="V1209" s="134" t="str">
        <f>IFERROR(IF(O1209="%10 sınırı aşılmıştır.",L1209-T1209,IFERROR(IF(F1209="",IF(S1209=1,0,IF(L1209-S1209=0,"",L1209-S1209)),IF(Veriler!M1209="",L1209,IF(L1209*Veriler!M1209=0,"",L1209*Veriler!M1209))),L1209)),0)</f>
        <v/>
      </c>
      <c r="W1209" s="146"/>
      <c r="X1209" s="146"/>
      <c r="Y1209" s="146"/>
    </row>
    <row r="1210" spans="1:25" s="99" customFormat="1" ht="54.75" customHeight="1" x14ac:dyDescent="0.25">
      <c r="A1210" s="96">
        <f t="shared" si="382"/>
        <v>895</v>
      </c>
      <c r="B1210" s="175"/>
      <c r="C1210" s="176"/>
      <c r="D1210" s="113"/>
      <c r="E1210" s="115"/>
      <c r="F1210" s="174"/>
      <c r="G1210" s="114" t="str">
        <f t="shared" si="377"/>
        <v/>
      </c>
      <c r="H1210" s="115"/>
      <c r="I1210" s="115"/>
      <c r="J1210" s="115"/>
      <c r="K1210" s="115"/>
      <c r="L1210" s="133" t="str">
        <f t="shared" si="378"/>
        <v/>
      </c>
      <c r="M1210" s="116" t="str">
        <f>IF(L1210="", "", L1210/Veriler!$X$1)</f>
        <v/>
      </c>
      <c r="N1210" s="116" t="str">
        <f>IF(F1210&lt;&gt;"", "İthal Girdi", IF(Veriler!T1210="", "", IF(Veriler!S1210="H", "%0,5 üzerindedir", IF(Veriler!T1210&gt;0.1, "%10 sınırı aşılmıştır.", "Uygun"))))</f>
        <v>%0,5 üzerindedir</v>
      </c>
      <c r="O1210" s="116" t="str">
        <f t="shared" si="379"/>
        <v xml:space="preserve"> </v>
      </c>
      <c r="P1210" s="117"/>
      <c r="Q1210" s="118"/>
      <c r="R1210" s="119" t="str">
        <f t="shared" si="380"/>
        <v/>
      </c>
      <c r="S1210" s="133">
        <f>IFERROR(IF(M1210&lt;=0.005,IF(F1210="",L1210,0),IF(F1210&lt;&gt;"",0,IF(P1210="",0,IF(P1210="H",0,IF(Q1210&lt;Veriler!$G$2,L1210*Veriler!$G$2,L1210*Q1210)))))," ")</f>
        <v>0</v>
      </c>
      <c r="T1210" s="133">
        <f>IF(Veriler!T1210&lt;=0.1, S1210, IF(AND(Veriler!T1210&gt;0.1, F1210="", P1210="E"), IF(Q1210&gt;Veriler!$G$2, Q1210*S1210, IF(Q1210&lt;Veriler!$G$2, Veriler!$G$2*S1210, Q1210*S1210)), 0))</f>
        <v>0</v>
      </c>
      <c r="U1210" s="133" t="str">
        <f t="shared" si="381"/>
        <v xml:space="preserve"> </v>
      </c>
      <c r="V1210" s="134" t="str">
        <f>IFERROR(IF(O1210="%10 sınırı aşılmıştır.",L1210-T1210,IFERROR(IF(F1210="",IF(S1210=1,0,IF(L1210-S1210=0,"",L1210-S1210)),IF(Veriler!M1210="",L1210,IF(L1210*Veriler!M1210=0,"",L1210*Veriler!M1210))),L1210)),0)</f>
        <v/>
      </c>
      <c r="W1210" s="146"/>
      <c r="X1210" s="146"/>
      <c r="Y1210" s="146"/>
    </row>
    <row r="1211" spans="1:25" s="99" customFormat="1" ht="54.75" customHeight="1" x14ac:dyDescent="0.25">
      <c r="A1211" s="96">
        <f t="shared" si="382"/>
        <v>896</v>
      </c>
      <c r="B1211" s="175"/>
      <c r="C1211" s="176"/>
      <c r="D1211" s="113"/>
      <c r="E1211" s="115"/>
      <c r="F1211" s="174"/>
      <c r="G1211" s="114" t="str">
        <f t="shared" si="377"/>
        <v/>
      </c>
      <c r="H1211" s="115"/>
      <c r="I1211" s="115"/>
      <c r="J1211" s="115"/>
      <c r="K1211" s="115"/>
      <c r="L1211" s="133" t="str">
        <f t="shared" si="378"/>
        <v/>
      </c>
      <c r="M1211" s="116" t="str">
        <f>IF(L1211="", "", L1211/Veriler!$X$1)</f>
        <v/>
      </c>
      <c r="N1211" s="116" t="str">
        <f>IF(F1211&lt;&gt;"", "İthal Girdi", IF(Veriler!T1211="", "", IF(Veriler!S1211="H", "%0,5 üzerindedir", IF(Veriler!T1211&gt;0.1, "%10 sınırı aşılmıştır.", "Uygun"))))</f>
        <v>%0,5 üzerindedir</v>
      </c>
      <c r="O1211" s="116" t="str">
        <f t="shared" si="379"/>
        <v xml:space="preserve"> </v>
      </c>
      <c r="P1211" s="117"/>
      <c r="Q1211" s="118"/>
      <c r="R1211" s="119" t="str">
        <f t="shared" si="380"/>
        <v/>
      </c>
      <c r="S1211" s="133">
        <f>IFERROR(IF(M1211&lt;=0.005,IF(F1211="",L1211,0),IF(F1211&lt;&gt;"",0,IF(P1211="",0,IF(P1211="H",0,IF(Q1211&lt;Veriler!$G$2,L1211*Veriler!$G$2,L1211*Q1211)))))," ")</f>
        <v>0</v>
      </c>
      <c r="T1211" s="133">
        <f>IF(Veriler!T1211&lt;=0.1, S1211, IF(AND(Veriler!T1211&gt;0.1, F1211="", P1211="E"), IF(Q1211&gt;Veriler!$G$2, Q1211*S1211, IF(Q1211&lt;Veriler!$G$2, Veriler!$G$2*S1211, Q1211*S1211)), 0))</f>
        <v>0</v>
      </c>
      <c r="U1211" s="133" t="str">
        <f t="shared" si="381"/>
        <v xml:space="preserve"> </v>
      </c>
      <c r="V1211" s="134" t="str">
        <f>IFERROR(IF(O1211="%10 sınırı aşılmıştır.",L1211-T1211,IFERROR(IF(F1211="",IF(S1211=1,0,IF(L1211-S1211=0,"",L1211-S1211)),IF(Veriler!M1211="",L1211,IF(L1211*Veriler!M1211=0,"",L1211*Veriler!M1211))),L1211)),0)</f>
        <v/>
      </c>
      <c r="W1211" s="146"/>
      <c r="X1211" s="146"/>
      <c r="Y1211" s="146"/>
    </row>
    <row r="1212" spans="1:25" s="99" customFormat="1" ht="24" customHeight="1" x14ac:dyDescent="0.25">
      <c r="A1212" s="103"/>
      <c r="B1212" s="104"/>
      <c r="C1212" s="104"/>
      <c r="D1212" s="104"/>
      <c r="E1212" s="103"/>
      <c r="F1212" s="135"/>
      <c r="G1212" s="157"/>
      <c r="H1212" s="103"/>
      <c r="I1212" s="103"/>
      <c r="J1212" s="103"/>
      <c r="K1212" s="103"/>
      <c r="L1212" s="136">
        <f>SUM(L1183:L1196,L1198:L1211)</f>
        <v>0</v>
      </c>
      <c r="M1212" s="158"/>
      <c r="N1212" s="158"/>
      <c r="O1212" s="158"/>
      <c r="P1212" s="105"/>
      <c r="Q1212" s="106"/>
      <c r="R1212" s="159"/>
      <c r="S1212" s="160"/>
      <c r="T1212" s="160"/>
      <c r="U1212" s="160"/>
      <c r="V1212" s="160"/>
      <c r="W1212" s="146"/>
      <c r="X1212" s="146"/>
      <c r="Y1212" s="146"/>
    </row>
    <row r="1213" spans="1:25" s="99" customFormat="1" ht="31.5" customHeight="1" x14ac:dyDescent="0.25">
      <c r="A1213" s="103"/>
      <c r="B1213" s="104"/>
      <c r="C1213" s="104"/>
      <c r="D1213" s="104"/>
      <c r="E1213" s="103"/>
      <c r="F1213" s="135"/>
      <c r="G1213" s="157"/>
      <c r="H1213" s="103"/>
      <c r="I1213" s="103"/>
      <c r="J1213" s="103"/>
      <c r="K1213" s="103"/>
      <c r="L1213" s="161"/>
      <c r="M1213" s="158"/>
      <c r="N1213" s="158"/>
      <c r="O1213" s="158"/>
      <c r="P1213" s="105"/>
      <c r="Q1213" s="106"/>
      <c r="R1213" s="159"/>
      <c r="S1213" s="162" t="s">
        <v>57</v>
      </c>
      <c r="T1213" s="162" t="s">
        <v>57</v>
      </c>
      <c r="U1213" s="162" t="s">
        <v>57</v>
      </c>
      <c r="V1213" s="163" t="s">
        <v>58</v>
      </c>
      <c r="W1213" s="146"/>
      <c r="X1213" s="146"/>
      <c r="Y1213" s="146"/>
    </row>
    <row r="1214" spans="1:25" s="99" customFormat="1" ht="58.5" customHeight="1" x14ac:dyDescent="0.25">
      <c r="A1214" s="185" t="s">
        <v>59</v>
      </c>
      <c r="B1214" s="180"/>
      <c r="C1214" s="180"/>
      <c r="D1214" s="180"/>
      <c r="E1214" s="180"/>
      <c r="F1214" s="180"/>
      <c r="G1214" s="180"/>
      <c r="H1214" s="180"/>
      <c r="I1214" s="180"/>
      <c r="J1214" s="180"/>
      <c r="K1214" s="180"/>
      <c r="L1214" s="180"/>
      <c r="M1214" s="180"/>
      <c r="N1214" s="180"/>
      <c r="O1214" s="180"/>
      <c r="P1214" s="180"/>
      <c r="Q1214" s="180"/>
      <c r="R1214" s="176"/>
      <c r="S1214" s="137">
        <f>SUM(S1176,S1183:S1196,S1198:S1211)</f>
        <v>0</v>
      </c>
      <c r="T1214" s="137" t="str">
        <f>IF(SUM(T1183:T1196,T1198:T1211)=0," ",SUM(T1183:T1196,T1198:T1211))</f>
        <v xml:space="preserve"> </v>
      </c>
      <c r="U1214" s="137" t="str">
        <f>IF(SUM(U1183:U1196,U1198:U1211)=0," ",SUM(U1183:U1196,U1198:U1211))</f>
        <v xml:space="preserve"> </v>
      </c>
      <c r="V1214" s="137" t="str">
        <f>IF(SUM(V1183:V1196,V1198:V1211)=0," ",SUM(V1183:V1196,V1198:V1211))</f>
        <v xml:space="preserve"> </v>
      </c>
      <c r="W1214" s="146"/>
      <c r="X1214" s="164">
        <f>SUM(U1183:U1196,U1198:U1211)</f>
        <v>0</v>
      </c>
      <c r="Y1214" s="164">
        <f>SUM(V1183:V1196,V1198:V1211)</f>
        <v>0</v>
      </c>
    </row>
    <row r="1215" spans="1:25" x14ac:dyDescent="0.3">
      <c r="A1215" s="34"/>
      <c r="G1215" s="146"/>
      <c r="L1215" s="146"/>
      <c r="M1215" s="146"/>
      <c r="N1215" s="146"/>
      <c r="O1215" s="146"/>
      <c r="R1215" s="146"/>
      <c r="S1215" s="146"/>
      <c r="T1215" s="146"/>
      <c r="U1215" s="146"/>
      <c r="V1215" s="146"/>
      <c r="W1215" s="146"/>
      <c r="X1215" s="146"/>
      <c r="Y1215" s="146"/>
    </row>
    <row r="1216" spans="1:25" x14ac:dyDescent="0.3">
      <c r="A1216" s="186" t="s">
        <v>60</v>
      </c>
      <c r="B1216" s="187"/>
      <c r="C1216" s="187"/>
      <c r="D1216" s="187"/>
      <c r="E1216" s="187"/>
      <c r="F1216" s="187"/>
      <c r="G1216" s="187"/>
      <c r="H1216" s="187"/>
      <c r="I1216" s="187"/>
      <c r="J1216" s="187"/>
      <c r="K1216" s="187"/>
      <c r="L1216" s="187"/>
      <c r="M1216" s="187"/>
      <c r="N1216" s="187"/>
      <c r="O1216" s="187"/>
      <c r="P1216" s="187"/>
      <c r="Q1216" s="187"/>
      <c r="R1216" s="187"/>
      <c r="S1216" s="187"/>
      <c r="T1216" s="187"/>
      <c r="U1216" s="187"/>
      <c r="V1216" s="187"/>
      <c r="W1216" s="146"/>
      <c r="X1216" s="146"/>
      <c r="Y1216" s="146"/>
    </row>
    <row r="1217" spans="1:25" s="99" customFormat="1" ht="41.25" customHeight="1" x14ac:dyDescent="0.25">
      <c r="A1217" s="189" t="s">
        <v>38</v>
      </c>
      <c r="B1217" s="180"/>
      <c r="C1217" s="180"/>
      <c r="D1217" s="180"/>
      <c r="E1217" s="180"/>
      <c r="F1217" s="180"/>
      <c r="G1217" s="180"/>
      <c r="H1217" s="180"/>
      <c r="I1217" s="180"/>
      <c r="J1217" s="180"/>
      <c r="K1217" s="180"/>
      <c r="L1217" s="180"/>
      <c r="M1217" s="180"/>
      <c r="N1217" s="180"/>
      <c r="O1217" s="180"/>
      <c r="P1217" s="180"/>
      <c r="Q1217" s="180"/>
      <c r="R1217" s="180"/>
      <c r="S1217" s="180"/>
      <c r="T1217" s="180"/>
      <c r="U1217" s="180"/>
      <c r="V1217" s="176"/>
      <c r="W1217" s="146"/>
      <c r="X1217" s="146"/>
      <c r="Y1217" s="146"/>
    </row>
    <row r="1218" spans="1:25" s="100" customFormat="1" ht="35.25" customHeight="1" x14ac:dyDescent="0.25">
      <c r="A1218" s="179" t="s">
        <v>39</v>
      </c>
      <c r="B1218" s="180"/>
      <c r="C1218" s="180"/>
      <c r="D1218" s="180"/>
      <c r="E1218" s="180"/>
      <c r="F1218" s="180"/>
      <c r="G1218" s="180"/>
      <c r="H1218" s="180"/>
      <c r="I1218" s="180"/>
      <c r="J1218" s="180"/>
      <c r="K1218" s="180"/>
      <c r="L1218" s="180"/>
      <c r="M1218" s="180"/>
      <c r="N1218" s="180"/>
      <c r="O1218" s="180"/>
      <c r="P1218" s="180"/>
      <c r="Q1218" s="180"/>
      <c r="R1218" s="176"/>
      <c r="S1218" s="147"/>
      <c r="T1218" s="148"/>
      <c r="U1218" s="149" t="s">
        <v>40</v>
      </c>
      <c r="V1218" s="150">
        <f>V1180+1</f>
        <v>33</v>
      </c>
      <c r="W1218" s="146"/>
      <c r="X1218" s="146"/>
      <c r="Y1218" s="146"/>
    </row>
    <row r="1219" spans="1:25" s="99" customFormat="1" ht="81" customHeight="1" x14ac:dyDescent="0.25">
      <c r="A1219" s="110" t="s">
        <v>3</v>
      </c>
      <c r="B1219" s="188" t="s">
        <v>41</v>
      </c>
      <c r="C1219" s="176"/>
      <c r="D1219" s="111" t="s">
        <v>42</v>
      </c>
      <c r="E1219" s="110" t="s">
        <v>324</v>
      </c>
      <c r="F1219" s="111" t="s">
        <v>325</v>
      </c>
      <c r="G1219" s="151" t="s">
        <v>43</v>
      </c>
      <c r="H1219" s="110" t="s">
        <v>44</v>
      </c>
      <c r="I1219" s="110" t="s">
        <v>8</v>
      </c>
      <c r="J1219" s="110" t="s">
        <v>45</v>
      </c>
      <c r="K1219" s="110" t="s">
        <v>46</v>
      </c>
      <c r="L1219" s="152" t="s">
        <v>47</v>
      </c>
      <c r="M1219" s="153" t="s">
        <v>48</v>
      </c>
      <c r="N1219" s="154" t="s">
        <v>49</v>
      </c>
      <c r="O1219" s="154" t="s">
        <v>49</v>
      </c>
      <c r="P1219" s="112" t="s">
        <v>50</v>
      </c>
      <c r="Q1219" s="110" t="s">
        <v>51</v>
      </c>
      <c r="R1219" s="155" t="s">
        <v>52</v>
      </c>
      <c r="S1219" s="156" t="s">
        <v>53</v>
      </c>
      <c r="T1219" s="156" t="s">
        <v>54</v>
      </c>
      <c r="U1219" s="152" t="s">
        <v>54</v>
      </c>
      <c r="V1219" s="152" t="s">
        <v>55</v>
      </c>
      <c r="W1219" s="146"/>
      <c r="X1219" s="146"/>
      <c r="Y1219" s="146"/>
    </row>
    <row r="1220" spans="1:25" s="99" customFormat="1" ht="45" customHeight="1" x14ac:dyDescent="0.25">
      <c r="A1220" s="101"/>
      <c r="B1220" s="177" t="s">
        <v>56</v>
      </c>
      <c r="C1220" s="178"/>
      <c r="D1220" s="102"/>
      <c r="E1220" s="170"/>
      <c r="F1220" s="102"/>
      <c r="G1220" s="95"/>
      <c r="H1220" s="102"/>
      <c r="I1220" s="102"/>
      <c r="J1220" s="102"/>
      <c r="K1220" s="102"/>
      <c r="L1220" s="95"/>
      <c r="M1220" s="95"/>
      <c r="N1220" s="95"/>
      <c r="O1220" s="95"/>
      <c r="P1220" s="102"/>
      <c r="Q1220" s="102"/>
      <c r="R1220" s="190"/>
      <c r="S1220" s="184"/>
      <c r="T1220" s="95"/>
      <c r="U1220" s="95"/>
      <c r="V1220" s="95"/>
      <c r="W1220" s="146"/>
      <c r="X1220" s="146"/>
      <c r="Y1220" s="146"/>
    </row>
    <row r="1221" spans="1:25" s="99" customFormat="1" ht="54.75" customHeight="1" x14ac:dyDescent="0.25">
      <c r="A1221" s="96">
        <f>A1211+1</f>
        <v>897</v>
      </c>
      <c r="B1221" s="181"/>
      <c r="C1221" s="182"/>
      <c r="D1221" s="113"/>
      <c r="E1221" s="115"/>
      <c r="F1221" s="174"/>
      <c r="G1221" s="114" t="str">
        <f t="shared" ref="G1221:G1234" si="383">IF(AND(F1221&lt;&gt;"",V1221&lt;&gt;"",L1221&lt;&gt;0),V1221/L1221,"")</f>
        <v/>
      </c>
      <c r="H1221" s="115"/>
      <c r="I1221" s="115"/>
      <c r="J1221" s="115"/>
      <c r="K1221" s="115"/>
      <c r="L1221" s="133" t="str">
        <f t="shared" ref="L1221:L1234" si="384">IF(AND(H1221&lt;&gt;0, J1221&lt;&gt;0, K1221&lt;&gt;0), H1221*J1221*K1221, "")</f>
        <v/>
      </c>
      <c r="M1221" s="116" t="str">
        <f>IF(L1221="", "", L1221/Veriler!$X$1)</f>
        <v/>
      </c>
      <c r="N1221" s="116" t="str">
        <f>IF(F1221&lt;&gt;"", "İthal Girdi", IF(Veriler!T1221="", "", IF(Veriler!S1221="H", "%0,5 üzerindedir", IF(Veriler!T1221&gt;0.1, "%10 sınırı aşılmıştır.", "Uygun"))))</f>
        <v>%0,5 üzerindedir</v>
      </c>
      <c r="O1221" s="116" t="str">
        <f t="shared" ref="O1221:O1234" si="385">IF(M1221=""," ",N1221)</f>
        <v xml:space="preserve"> </v>
      </c>
      <c r="P1221" s="117"/>
      <c r="Q1221" s="118"/>
      <c r="R1221" s="119" t="str">
        <f t="shared" ref="R1221:R1234" si="386">IFERROR(IF(AND(T1221&lt;&gt;"",L1221&lt;&gt;"",L1221&lt;&gt;0,T1221&lt;&gt;0),T1221/L1221,"")," ")</f>
        <v/>
      </c>
      <c r="S1221" s="133">
        <f>IFERROR(IF(M1221&lt;=0.005,IF(F1221="",L1221,0),IF(F1221&lt;&gt;"",0,IF(P1221="",0,IF(P1221="H",0,IF(Q1221&lt;Veriler!$G$2,L1221*Veriler!$G$2,L1221*Q1221)))))," ")</f>
        <v>0</v>
      </c>
      <c r="T1221" s="133">
        <f>IF(Veriler!T1221&lt;=0.1, S1221, IF(AND(Veriler!T1221&gt;0.1, F1221="", P1221="E"), IF(Q1221&gt;Veriler!$G$2, Q1221*S1221, IF(Q1221&lt;Veriler!$G$2, Veriler!$G$2*S1221, Q1221*S1221)), 0))</f>
        <v>0</v>
      </c>
      <c r="U1221" s="133" t="str">
        <f t="shared" ref="U1221:U1234" si="387">IF(T1221=0," ",T1221)</f>
        <v xml:space="preserve"> </v>
      </c>
      <c r="V1221" s="134" t="str">
        <f>IFERROR(IF(O1221="%10 sınırı aşılmıştır.",L1221-T1221,IFERROR(IF(F1221="",IF(S1221=1,0,IF(L1221-S1221=0,"",L1221-S1221)),IF(Veriler!M1221="",L1221,IF(L1221*Veriler!M1221=0,"",L1221*Veriler!M1221))),L1221)),0)</f>
        <v/>
      </c>
      <c r="W1221" s="146"/>
      <c r="X1221" s="146"/>
      <c r="Y1221" s="146"/>
    </row>
    <row r="1222" spans="1:25" s="99" customFormat="1" ht="54.75" customHeight="1" x14ac:dyDescent="0.25">
      <c r="A1222" s="96">
        <f t="shared" ref="A1222:A1234" si="388">A1221+1</f>
        <v>898</v>
      </c>
      <c r="B1222" s="175"/>
      <c r="C1222" s="176"/>
      <c r="D1222" s="113"/>
      <c r="E1222" s="115"/>
      <c r="F1222" s="174"/>
      <c r="G1222" s="114" t="str">
        <f t="shared" si="383"/>
        <v/>
      </c>
      <c r="H1222" s="115"/>
      <c r="I1222" s="115"/>
      <c r="J1222" s="115"/>
      <c r="K1222" s="115"/>
      <c r="L1222" s="133" t="str">
        <f t="shared" si="384"/>
        <v/>
      </c>
      <c r="M1222" s="116" t="str">
        <f>IF(L1222="", "", L1222/Veriler!$X$1)</f>
        <v/>
      </c>
      <c r="N1222" s="116" t="str">
        <f>IF(F1222&lt;&gt;"", "İthal Girdi", IF(Veriler!T1222="", "", IF(Veriler!S1222="H", "%0,5 üzerindedir", IF(Veriler!T1222&gt;0.1, "%10 sınırı aşılmıştır.", "Uygun"))))</f>
        <v>%0,5 üzerindedir</v>
      </c>
      <c r="O1222" s="116" t="str">
        <f t="shared" si="385"/>
        <v xml:space="preserve"> </v>
      </c>
      <c r="P1222" s="117"/>
      <c r="Q1222" s="118"/>
      <c r="R1222" s="119" t="str">
        <f t="shared" si="386"/>
        <v/>
      </c>
      <c r="S1222" s="133">
        <f>IFERROR(IF(M1222&lt;=0.005,IF(F1222="",L1222,0),IF(F1222&lt;&gt;"",0,IF(P1222="",0,IF(P1222="H",0,IF(Q1222&lt;Veriler!$G$2,L1222*Veriler!$G$2,L1222*Q1222)))))," ")</f>
        <v>0</v>
      </c>
      <c r="T1222" s="133">
        <f>IF(Veriler!T1222&lt;=0.1, S1222, IF(AND(Veriler!T1222&gt;0.1, F1222="", P1222="E"), IF(Q1222&gt;Veriler!$G$2, Q1222*S1222, IF(Q1222&lt;Veriler!$G$2, Veriler!$G$2*S1222, Q1222*S1222)), 0))</f>
        <v>0</v>
      </c>
      <c r="U1222" s="133" t="str">
        <f t="shared" si="387"/>
        <v xml:space="preserve"> </v>
      </c>
      <c r="V1222" s="134" t="str">
        <f>IFERROR(IF(O1222="%10 sınırı aşılmıştır.",L1222-T1222,IFERROR(IF(F1222="",IF(S1222=1,0,IF(L1222-S1222=0,"",L1222-S1222)),IF(Veriler!M1222="",L1222,IF(L1222*Veriler!M1222=0,"",L1222*Veriler!M1222))),L1222)),0)</f>
        <v/>
      </c>
      <c r="W1222" s="146"/>
      <c r="X1222" s="146"/>
      <c r="Y1222" s="146"/>
    </row>
    <row r="1223" spans="1:25" s="99" customFormat="1" ht="54.75" customHeight="1" x14ac:dyDescent="0.25">
      <c r="A1223" s="96">
        <f t="shared" si="388"/>
        <v>899</v>
      </c>
      <c r="B1223" s="175"/>
      <c r="C1223" s="176"/>
      <c r="D1223" s="113"/>
      <c r="E1223" s="115"/>
      <c r="F1223" s="174"/>
      <c r="G1223" s="114" t="str">
        <f t="shared" si="383"/>
        <v/>
      </c>
      <c r="H1223" s="115"/>
      <c r="I1223" s="115"/>
      <c r="J1223" s="115"/>
      <c r="K1223" s="115"/>
      <c r="L1223" s="133" t="str">
        <f t="shared" si="384"/>
        <v/>
      </c>
      <c r="M1223" s="116" t="str">
        <f>IF(L1223="", "", L1223/Veriler!$X$1)</f>
        <v/>
      </c>
      <c r="N1223" s="116" t="str">
        <f>IF(F1223&lt;&gt;"", "İthal Girdi", IF(Veriler!T1223="", "", IF(Veriler!S1223="H", "%0,5 üzerindedir", IF(Veriler!T1223&gt;0.1, "%10 sınırı aşılmıştır.", "Uygun"))))</f>
        <v>%0,5 üzerindedir</v>
      </c>
      <c r="O1223" s="116" t="str">
        <f t="shared" si="385"/>
        <v xml:space="preserve"> </v>
      </c>
      <c r="P1223" s="117"/>
      <c r="Q1223" s="118"/>
      <c r="R1223" s="119" t="str">
        <f t="shared" si="386"/>
        <v/>
      </c>
      <c r="S1223" s="133">
        <f>IFERROR(IF(M1223&lt;=0.005,IF(F1223="",L1223,0),IF(F1223&lt;&gt;"",0,IF(P1223="",0,IF(P1223="H",0,IF(Q1223&lt;Veriler!$G$2,L1223*Veriler!$G$2,L1223*Q1223)))))," ")</f>
        <v>0</v>
      </c>
      <c r="T1223" s="133">
        <f>IF(Veriler!T1223&lt;=0.1, S1223, IF(AND(Veriler!T1223&gt;0.1, F1223="", P1223="E"), IF(Q1223&gt;Veriler!$G$2, Q1223*S1223, IF(Q1223&lt;Veriler!$G$2, Veriler!$G$2*S1223, Q1223*S1223)), 0))</f>
        <v>0</v>
      </c>
      <c r="U1223" s="133" t="str">
        <f t="shared" si="387"/>
        <v xml:space="preserve"> </v>
      </c>
      <c r="V1223" s="134" t="str">
        <f>IFERROR(IF(O1223="%10 sınırı aşılmıştır.",L1223-T1223,IFERROR(IF(F1223="",IF(S1223=1,0,IF(L1223-S1223=0,"",L1223-S1223)),IF(Veriler!M1223="",L1223,IF(L1223*Veriler!M1223=0,"",L1223*Veriler!M1223))),L1223)),0)</f>
        <v/>
      </c>
      <c r="W1223" s="146"/>
      <c r="X1223" s="146"/>
      <c r="Y1223" s="146"/>
    </row>
    <row r="1224" spans="1:25" s="99" customFormat="1" ht="54.75" customHeight="1" x14ac:dyDescent="0.25">
      <c r="A1224" s="96">
        <f t="shared" si="388"/>
        <v>900</v>
      </c>
      <c r="B1224" s="175"/>
      <c r="C1224" s="176"/>
      <c r="D1224" s="113"/>
      <c r="E1224" s="115"/>
      <c r="F1224" s="174"/>
      <c r="G1224" s="114" t="str">
        <f t="shared" si="383"/>
        <v/>
      </c>
      <c r="H1224" s="115"/>
      <c r="I1224" s="115"/>
      <c r="J1224" s="115"/>
      <c r="K1224" s="115"/>
      <c r="L1224" s="133" t="str">
        <f t="shared" si="384"/>
        <v/>
      </c>
      <c r="M1224" s="116" t="str">
        <f>IF(L1224="", "", L1224/Veriler!$X$1)</f>
        <v/>
      </c>
      <c r="N1224" s="116" t="str">
        <f>IF(F1224&lt;&gt;"", "İthal Girdi", IF(Veriler!T1224="", "", IF(Veriler!S1224="H", "%0,5 üzerindedir", IF(Veriler!T1224&gt;0.1, "%10 sınırı aşılmıştır.", "Uygun"))))</f>
        <v>%0,5 üzerindedir</v>
      </c>
      <c r="O1224" s="116" t="str">
        <f t="shared" si="385"/>
        <v xml:space="preserve"> </v>
      </c>
      <c r="P1224" s="117"/>
      <c r="Q1224" s="118"/>
      <c r="R1224" s="119" t="str">
        <f t="shared" si="386"/>
        <v/>
      </c>
      <c r="S1224" s="133">
        <f>IFERROR(IF(M1224&lt;=0.005,IF(F1224="",L1224,0),IF(F1224&lt;&gt;"",0,IF(P1224="",0,IF(P1224="H",0,IF(Q1224&lt;Veriler!$G$2,L1224*Veriler!$G$2,L1224*Q1224)))))," ")</f>
        <v>0</v>
      </c>
      <c r="T1224" s="133">
        <f>IF(Veriler!T1224&lt;=0.1, S1224, IF(AND(Veriler!T1224&gt;0.1, F1224="", P1224="E"), IF(Q1224&gt;Veriler!$G$2, Q1224*S1224, IF(Q1224&lt;Veriler!$G$2, Veriler!$G$2*S1224, Q1224*S1224)), 0))</f>
        <v>0</v>
      </c>
      <c r="U1224" s="133" t="str">
        <f t="shared" si="387"/>
        <v xml:space="preserve"> </v>
      </c>
      <c r="V1224" s="134" t="str">
        <f>IFERROR(IF(O1224="%10 sınırı aşılmıştır.",L1224-T1224,IFERROR(IF(F1224="",IF(S1224=1,0,IF(L1224-S1224=0,"",L1224-S1224)),IF(Veriler!M1224="",L1224,IF(L1224*Veriler!M1224=0,"",L1224*Veriler!M1224))),L1224)),0)</f>
        <v/>
      </c>
      <c r="W1224" s="146"/>
      <c r="X1224" s="146"/>
      <c r="Y1224" s="146"/>
    </row>
    <row r="1225" spans="1:25" s="99" customFormat="1" ht="54.75" customHeight="1" x14ac:dyDescent="0.25">
      <c r="A1225" s="96">
        <f t="shared" si="388"/>
        <v>901</v>
      </c>
      <c r="B1225" s="175"/>
      <c r="C1225" s="176"/>
      <c r="D1225" s="113"/>
      <c r="E1225" s="115"/>
      <c r="F1225" s="174"/>
      <c r="G1225" s="114" t="str">
        <f t="shared" si="383"/>
        <v/>
      </c>
      <c r="H1225" s="115"/>
      <c r="I1225" s="115"/>
      <c r="J1225" s="115"/>
      <c r="K1225" s="115"/>
      <c r="L1225" s="133" t="str">
        <f t="shared" si="384"/>
        <v/>
      </c>
      <c r="M1225" s="116" t="str">
        <f>IF(L1225="", "", L1225/Veriler!$X$1)</f>
        <v/>
      </c>
      <c r="N1225" s="116" t="str">
        <f>IF(F1225&lt;&gt;"", "İthal Girdi", IF(Veriler!T1225="", "", IF(Veriler!S1225="H", "%0,5 üzerindedir", IF(Veriler!T1225&gt;0.1, "%10 sınırı aşılmıştır.", "Uygun"))))</f>
        <v>%0,5 üzerindedir</v>
      </c>
      <c r="O1225" s="116" t="str">
        <f t="shared" si="385"/>
        <v xml:space="preserve"> </v>
      </c>
      <c r="P1225" s="117"/>
      <c r="Q1225" s="118"/>
      <c r="R1225" s="119" t="str">
        <f t="shared" si="386"/>
        <v/>
      </c>
      <c r="S1225" s="133">
        <f>IFERROR(IF(M1225&lt;=0.005,IF(F1225="",L1225,0),IF(F1225&lt;&gt;"",0,IF(P1225="",0,IF(P1225="H",0,IF(Q1225&lt;Veriler!$G$2,L1225*Veriler!$G$2,L1225*Q1225)))))," ")</f>
        <v>0</v>
      </c>
      <c r="T1225" s="133">
        <f>IF(Veriler!T1225&lt;=0.1, S1225, IF(AND(Veriler!T1225&gt;0.1, F1225="", P1225="E"), IF(Q1225&gt;Veriler!$G$2, Q1225*S1225, IF(Q1225&lt;Veriler!$G$2, Veriler!$G$2*S1225, Q1225*S1225)), 0))</f>
        <v>0</v>
      </c>
      <c r="U1225" s="133" t="str">
        <f t="shared" si="387"/>
        <v xml:space="preserve"> </v>
      </c>
      <c r="V1225" s="134" t="str">
        <f>IFERROR(IF(O1225="%10 sınırı aşılmıştır.",L1225-T1225,IFERROR(IF(F1225="",IF(S1225=1,0,IF(L1225-S1225=0,"",L1225-S1225)),IF(Veriler!M1225="",L1225,IF(L1225*Veriler!M1225=0,"",L1225*Veriler!M1225))),L1225)),0)</f>
        <v/>
      </c>
      <c r="W1225" s="146"/>
      <c r="X1225" s="146"/>
      <c r="Y1225" s="146"/>
    </row>
    <row r="1226" spans="1:25" s="99" customFormat="1" ht="54.75" customHeight="1" x14ac:dyDescent="0.25">
      <c r="A1226" s="96">
        <f t="shared" si="388"/>
        <v>902</v>
      </c>
      <c r="B1226" s="175"/>
      <c r="C1226" s="176"/>
      <c r="D1226" s="113"/>
      <c r="E1226" s="115"/>
      <c r="F1226" s="174"/>
      <c r="G1226" s="114" t="str">
        <f t="shared" si="383"/>
        <v/>
      </c>
      <c r="H1226" s="115"/>
      <c r="I1226" s="115"/>
      <c r="J1226" s="115"/>
      <c r="K1226" s="115"/>
      <c r="L1226" s="133" t="str">
        <f t="shared" si="384"/>
        <v/>
      </c>
      <c r="M1226" s="116" t="str">
        <f>IF(L1226="", "", L1226/Veriler!$X$1)</f>
        <v/>
      </c>
      <c r="N1226" s="116" t="str">
        <f>IF(F1226&lt;&gt;"", "İthal Girdi", IF(Veriler!T1226="", "", IF(Veriler!S1226="H", "%0,5 üzerindedir", IF(Veriler!T1226&gt;0.1, "%10 sınırı aşılmıştır.", "Uygun"))))</f>
        <v>%0,5 üzerindedir</v>
      </c>
      <c r="O1226" s="116" t="str">
        <f t="shared" si="385"/>
        <v xml:space="preserve"> </v>
      </c>
      <c r="P1226" s="117"/>
      <c r="Q1226" s="118"/>
      <c r="R1226" s="119" t="str">
        <f t="shared" si="386"/>
        <v/>
      </c>
      <c r="S1226" s="133">
        <f>IFERROR(IF(M1226&lt;=0.005,IF(F1226="",L1226,0),IF(F1226&lt;&gt;"",0,IF(P1226="",0,IF(P1226="H",0,IF(Q1226&lt;Veriler!$G$2,L1226*Veriler!$G$2,L1226*Q1226)))))," ")</f>
        <v>0</v>
      </c>
      <c r="T1226" s="133">
        <f>IF(Veriler!T1226&lt;=0.1, S1226, IF(AND(Veriler!T1226&gt;0.1, F1226="", P1226="E"), IF(Q1226&gt;Veriler!$G$2, Q1226*S1226, IF(Q1226&lt;Veriler!$G$2, Veriler!$G$2*S1226, Q1226*S1226)), 0))</f>
        <v>0</v>
      </c>
      <c r="U1226" s="133" t="str">
        <f t="shared" si="387"/>
        <v xml:space="preserve"> </v>
      </c>
      <c r="V1226" s="134" t="str">
        <f>IFERROR(IF(O1226="%10 sınırı aşılmıştır.",L1226-T1226,IFERROR(IF(F1226="",IF(S1226=1,0,IF(L1226-S1226=0,"",L1226-S1226)),IF(Veriler!M1226="",L1226,IF(L1226*Veriler!M1226=0,"",L1226*Veriler!M1226))),L1226)),0)</f>
        <v/>
      </c>
      <c r="W1226" s="146"/>
      <c r="X1226" s="146"/>
      <c r="Y1226" s="146"/>
    </row>
    <row r="1227" spans="1:25" s="99" customFormat="1" ht="54.75" customHeight="1" x14ac:dyDescent="0.25">
      <c r="A1227" s="96">
        <f t="shared" si="388"/>
        <v>903</v>
      </c>
      <c r="B1227" s="175"/>
      <c r="C1227" s="176"/>
      <c r="D1227" s="113"/>
      <c r="E1227" s="115"/>
      <c r="F1227" s="174"/>
      <c r="G1227" s="114" t="str">
        <f t="shared" si="383"/>
        <v/>
      </c>
      <c r="H1227" s="115"/>
      <c r="I1227" s="115"/>
      <c r="J1227" s="115"/>
      <c r="K1227" s="115"/>
      <c r="L1227" s="133" t="str">
        <f t="shared" si="384"/>
        <v/>
      </c>
      <c r="M1227" s="116" t="str">
        <f>IF(L1227="", "", L1227/Veriler!$X$1)</f>
        <v/>
      </c>
      <c r="N1227" s="116" t="str">
        <f>IF(F1227&lt;&gt;"", "İthal Girdi", IF(Veriler!T1227="", "", IF(Veriler!S1227="H", "%0,5 üzerindedir", IF(Veriler!T1227&gt;0.1, "%10 sınırı aşılmıştır.", "Uygun"))))</f>
        <v>%0,5 üzerindedir</v>
      </c>
      <c r="O1227" s="116" t="str">
        <f t="shared" si="385"/>
        <v xml:space="preserve"> </v>
      </c>
      <c r="P1227" s="117"/>
      <c r="Q1227" s="118"/>
      <c r="R1227" s="119" t="str">
        <f t="shared" si="386"/>
        <v/>
      </c>
      <c r="S1227" s="133">
        <f>IFERROR(IF(M1227&lt;=0.005,IF(F1227="",L1227,0),IF(F1227&lt;&gt;"",0,IF(P1227="",0,IF(P1227="H",0,IF(Q1227&lt;Veriler!$G$2,L1227*Veriler!$G$2,L1227*Q1227)))))," ")</f>
        <v>0</v>
      </c>
      <c r="T1227" s="133">
        <f>IF(Veriler!T1227&lt;=0.1, S1227, IF(AND(Veriler!T1227&gt;0.1, F1227="", P1227="E"), IF(Q1227&gt;Veriler!$G$2, Q1227*S1227, IF(Q1227&lt;Veriler!$G$2, Veriler!$G$2*S1227, Q1227*S1227)), 0))</f>
        <v>0</v>
      </c>
      <c r="U1227" s="133" t="str">
        <f t="shared" si="387"/>
        <v xml:space="preserve"> </v>
      </c>
      <c r="V1227" s="134" t="str">
        <f>IFERROR(IF(O1227="%10 sınırı aşılmıştır.",L1227-T1227,IFERROR(IF(F1227="",IF(S1227=1,0,IF(L1227-S1227=0,"",L1227-S1227)),IF(Veriler!M1227="",L1227,IF(L1227*Veriler!M1227=0,"",L1227*Veriler!M1227))),L1227)),0)</f>
        <v/>
      </c>
      <c r="W1227" s="146"/>
      <c r="X1227" s="146"/>
      <c r="Y1227" s="146"/>
    </row>
    <row r="1228" spans="1:25" s="99" customFormat="1" ht="54.75" customHeight="1" x14ac:dyDescent="0.25">
      <c r="A1228" s="96">
        <f t="shared" si="388"/>
        <v>904</v>
      </c>
      <c r="B1228" s="175"/>
      <c r="C1228" s="176"/>
      <c r="D1228" s="113"/>
      <c r="E1228" s="115"/>
      <c r="F1228" s="174"/>
      <c r="G1228" s="114" t="str">
        <f t="shared" si="383"/>
        <v/>
      </c>
      <c r="H1228" s="115"/>
      <c r="I1228" s="115"/>
      <c r="J1228" s="115"/>
      <c r="K1228" s="115"/>
      <c r="L1228" s="133" t="str">
        <f t="shared" si="384"/>
        <v/>
      </c>
      <c r="M1228" s="116" t="str">
        <f>IF(L1228="", "", L1228/Veriler!$X$1)</f>
        <v/>
      </c>
      <c r="N1228" s="116" t="str">
        <f>IF(F1228&lt;&gt;"", "İthal Girdi", IF(Veriler!T1228="", "", IF(Veriler!S1228="H", "%0,5 üzerindedir", IF(Veriler!T1228&gt;0.1, "%10 sınırı aşılmıştır.", "Uygun"))))</f>
        <v>%0,5 üzerindedir</v>
      </c>
      <c r="O1228" s="116" t="str">
        <f t="shared" si="385"/>
        <v xml:space="preserve"> </v>
      </c>
      <c r="P1228" s="117"/>
      <c r="Q1228" s="118"/>
      <c r="R1228" s="119" t="str">
        <f t="shared" si="386"/>
        <v/>
      </c>
      <c r="S1228" s="133">
        <f>IFERROR(IF(M1228&lt;=0.005,IF(F1228="",L1228,0),IF(F1228&lt;&gt;"",0,IF(P1228="",0,IF(P1228="H",0,IF(Q1228&lt;Veriler!$G$2,L1228*Veriler!$G$2,L1228*Q1228)))))," ")</f>
        <v>0</v>
      </c>
      <c r="T1228" s="133">
        <f>IF(Veriler!T1228&lt;=0.1, S1228, IF(AND(Veriler!T1228&gt;0.1, F1228="", P1228="E"), IF(Q1228&gt;Veriler!$G$2, Q1228*S1228, IF(Q1228&lt;Veriler!$G$2, Veriler!$G$2*S1228, Q1228*S1228)), 0))</f>
        <v>0</v>
      </c>
      <c r="U1228" s="133" t="str">
        <f t="shared" si="387"/>
        <v xml:space="preserve"> </v>
      </c>
      <c r="V1228" s="134" t="str">
        <f>IFERROR(IF(O1228="%10 sınırı aşılmıştır.",L1228-T1228,IFERROR(IF(F1228="",IF(S1228=1,0,IF(L1228-S1228=0,"",L1228-S1228)),IF(Veriler!M1228="",L1228,IF(L1228*Veriler!M1228=0,"",L1228*Veriler!M1228))),L1228)),0)</f>
        <v/>
      </c>
      <c r="W1228" s="146"/>
      <c r="X1228" s="146"/>
      <c r="Y1228" s="146"/>
    </row>
    <row r="1229" spans="1:25" s="99" customFormat="1" ht="54.75" customHeight="1" x14ac:dyDescent="0.25">
      <c r="A1229" s="96">
        <f t="shared" si="388"/>
        <v>905</v>
      </c>
      <c r="B1229" s="175"/>
      <c r="C1229" s="176"/>
      <c r="D1229" s="113"/>
      <c r="E1229" s="115"/>
      <c r="F1229" s="174"/>
      <c r="G1229" s="114" t="str">
        <f t="shared" si="383"/>
        <v/>
      </c>
      <c r="H1229" s="115"/>
      <c r="I1229" s="115"/>
      <c r="J1229" s="115"/>
      <c r="K1229" s="115"/>
      <c r="L1229" s="133" t="str">
        <f t="shared" si="384"/>
        <v/>
      </c>
      <c r="M1229" s="116" t="str">
        <f>IF(L1229="", "", L1229/Veriler!$X$1)</f>
        <v/>
      </c>
      <c r="N1229" s="116" t="str">
        <f>IF(F1229&lt;&gt;"", "İthal Girdi", IF(Veriler!T1229="", "", IF(Veriler!S1229="H", "%0,5 üzerindedir", IF(Veriler!T1229&gt;0.1, "%10 sınırı aşılmıştır.", "Uygun"))))</f>
        <v>%0,5 üzerindedir</v>
      </c>
      <c r="O1229" s="116" t="str">
        <f t="shared" si="385"/>
        <v xml:space="preserve"> </v>
      </c>
      <c r="P1229" s="117"/>
      <c r="Q1229" s="118"/>
      <c r="R1229" s="119" t="str">
        <f t="shared" si="386"/>
        <v/>
      </c>
      <c r="S1229" s="133">
        <f>IFERROR(IF(M1229&lt;=0.005,IF(F1229="",L1229,0),IF(F1229&lt;&gt;"",0,IF(P1229="",0,IF(P1229="H",0,IF(Q1229&lt;Veriler!$G$2,L1229*Veriler!$G$2,L1229*Q1229)))))," ")</f>
        <v>0</v>
      </c>
      <c r="T1229" s="133">
        <f>IF(Veriler!T1229&lt;=0.1, S1229, IF(AND(Veriler!T1229&gt;0.1, F1229="", P1229="E"), IF(Q1229&gt;Veriler!$G$2, Q1229*S1229, IF(Q1229&lt;Veriler!$G$2, Veriler!$G$2*S1229, Q1229*S1229)), 0))</f>
        <v>0</v>
      </c>
      <c r="U1229" s="133" t="str">
        <f t="shared" si="387"/>
        <v xml:space="preserve"> </v>
      </c>
      <c r="V1229" s="134" t="str">
        <f>IFERROR(IF(O1229="%10 sınırı aşılmıştır.",L1229-T1229,IFERROR(IF(F1229="",IF(S1229=1,0,IF(L1229-S1229=0,"",L1229-S1229)),IF(Veriler!M1229="",L1229,IF(L1229*Veriler!M1229=0,"",L1229*Veriler!M1229))),L1229)),0)</f>
        <v/>
      </c>
      <c r="W1229" s="146"/>
      <c r="X1229" s="146"/>
      <c r="Y1229" s="146"/>
    </row>
    <row r="1230" spans="1:25" s="99" customFormat="1" ht="54.75" customHeight="1" x14ac:dyDescent="0.25">
      <c r="A1230" s="96">
        <f t="shared" si="388"/>
        <v>906</v>
      </c>
      <c r="B1230" s="175"/>
      <c r="C1230" s="176"/>
      <c r="D1230" s="113"/>
      <c r="E1230" s="115"/>
      <c r="F1230" s="174"/>
      <c r="G1230" s="114" t="str">
        <f t="shared" si="383"/>
        <v/>
      </c>
      <c r="H1230" s="115"/>
      <c r="I1230" s="115"/>
      <c r="J1230" s="115"/>
      <c r="K1230" s="115"/>
      <c r="L1230" s="133" t="str">
        <f t="shared" si="384"/>
        <v/>
      </c>
      <c r="M1230" s="116" t="str">
        <f>IF(L1230="", "", L1230/Veriler!$X$1)</f>
        <v/>
      </c>
      <c r="N1230" s="116" t="str">
        <f>IF(F1230&lt;&gt;"", "İthal Girdi", IF(Veriler!T1230="", "", IF(Veriler!S1230="H", "%0,5 üzerindedir", IF(Veriler!T1230&gt;0.1, "%10 sınırı aşılmıştır.", "Uygun"))))</f>
        <v>%0,5 üzerindedir</v>
      </c>
      <c r="O1230" s="116" t="str">
        <f t="shared" si="385"/>
        <v xml:space="preserve"> </v>
      </c>
      <c r="P1230" s="117"/>
      <c r="Q1230" s="118"/>
      <c r="R1230" s="119" t="str">
        <f t="shared" si="386"/>
        <v/>
      </c>
      <c r="S1230" s="133">
        <f>IFERROR(IF(M1230&lt;=0.005,IF(F1230="",L1230,0),IF(F1230&lt;&gt;"",0,IF(P1230="",0,IF(P1230="H",0,IF(Q1230&lt;Veriler!$G$2,L1230*Veriler!$G$2,L1230*Q1230)))))," ")</f>
        <v>0</v>
      </c>
      <c r="T1230" s="133">
        <f>IF(Veriler!T1230&lt;=0.1, S1230, IF(AND(Veriler!T1230&gt;0.1, F1230="", P1230="E"), IF(Q1230&gt;Veriler!$G$2, Q1230*S1230, IF(Q1230&lt;Veriler!$G$2, Veriler!$G$2*S1230, Q1230*S1230)), 0))</f>
        <v>0</v>
      </c>
      <c r="U1230" s="133" t="str">
        <f t="shared" si="387"/>
        <v xml:space="preserve"> </v>
      </c>
      <c r="V1230" s="134" t="str">
        <f>IFERROR(IF(O1230="%10 sınırı aşılmıştır.",L1230-T1230,IFERROR(IF(F1230="",IF(S1230=1,0,IF(L1230-S1230=0,"",L1230-S1230)),IF(Veriler!M1230="",L1230,IF(L1230*Veriler!M1230=0,"",L1230*Veriler!M1230))),L1230)),0)</f>
        <v/>
      </c>
      <c r="W1230" s="146"/>
      <c r="X1230" s="146"/>
      <c r="Y1230" s="146"/>
    </row>
    <row r="1231" spans="1:25" s="99" customFormat="1" ht="54.75" customHeight="1" x14ac:dyDescent="0.25">
      <c r="A1231" s="96">
        <f t="shared" si="388"/>
        <v>907</v>
      </c>
      <c r="B1231" s="175"/>
      <c r="C1231" s="176"/>
      <c r="D1231" s="113"/>
      <c r="E1231" s="115"/>
      <c r="F1231" s="174"/>
      <c r="G1231" s="114" t="str">
        <f t="shared" si="383"/>
        <v/>
      </c>
      <c r="H1231" s="115"/>
      <c r="I1231" s="115"/>
      <c r="J1231" s="115"/>
      <c r="K1231" s="115"/>
      <c r="L1231" s="133" t="str">
        <f t="shared" si="384"/>
        <v/>
      </c>
      <c r="M1231" s="116" t="str">
        <f>IF(L1231="", "", L1231/Veriler!$X$1)</f>
        <v/>
      </c>
      <c r="N1231" s="116" t="str">
        <f>IF(F1231&lt;&gt;"", "İthal Girdi", IF(Veriler!T1231="", "", IF(Veriler!S1231="H", "%0,5 üzerindedir", IF(Veriler!T1231&gt;0.1, "%10 sınırı aşılmıştır.", "Uygun"))))</f>
        <v>%0,5 üzerindedir</v>
      </c>
      <c r="O1231" s="116" t="str">
        <f t="shared" si="385"/>
        <v xml:space="preserve"> </v>
      </c>
      <c r="P1231" s="117"/>
      <c r="Q1231" s="118"/>
      <c r="R1231" s="119" t="str">
        <f t="shared" si="386"/>
        <v/>
      </c>
      <c r="S1231" s="133">
        <f>IFERROR(IF(M1231&lt;=0.005,IF(F1231="",L1231,0),IF(F1231&lt;&gt;"",0,IF(P1231="",0,IF(P1231="H",0,IF(Q1231&lt;Veriler!$G$2,L1231*Veriler!$G$2,L1231*Q1231)))))," ")</f>
        <v>0</v>
      </c>
      <c r="T1231" s="133">
        <f>IF(Veriler!T1231&lt;=0.1, S1231, IF(AND(Veriler!T1231&gt;0.1, F1231="", P1231="E"), IF(Q1231&gt;Veriler!$G$2, Q1231*S1231, IF(Q1231&lt;Veriler!$G$2, Veriler!$G$2*S1231, Q1231*S1231)), 0))</f>
        <v>0</v>
      </c>
      <c r="U1231" s="133" t="str">
        <f t="shared" si="387"/>
        <v xml:space="preserve"> </v>
      </c>
      <c r="V1231" s="134" t="str">
        <f>IFERROR(IF(O1231="%10 sınırı aşılmıştır.",L1231-T1231,IFERROR(IF(F1231="",IF(S1231=1,0,IF(L1231-S1231=0,"",L1231-S1231)),IF(Veriler!M1231="",L1231,IF(L1231*Veriler!M1231=0,"",L1231*Veriler!M1231))),L1231)),0)</f>
        <v/>
      </c>
      <c r="W1231" s="146"/>
      <c r="X1231" s="146"/>
      <c r="Y1231" s="146"/>
    </row>
    <row r="1232" spans="1:25" s="99" customFormat="1" ht="54.75" customHeight="1" x14ac:dyDescent="0.25">
      <c r="A1232" s="96">
        <f t="shared" si="388"/>
        <v>908</v>
      </c>
      <c r="B1232" s="175"/>
      <c r="C1232" s="176"/>
      <c r="D1232" s="113"/>
      <c r="E1232" s="115"/>
      <c r="F1232" s="174"/>
      <c r="G1232" s="114" t="str">
        <f t="shared" si="383"/>
        <v/>
      </c>
      <c r="H1232" s="115"/>
      <c r="I1232" s="115"/>
      <c r="J1232" s="115"/>
      <c r="K1232" s="115"/>
      <c r="L1232" s="133" t="str">
        <f t="shared" si="384"/>
        <v/>
      </c>
      <c r="M1232" s="116" t="str">
        <f>IF(L1232="", "", L1232/Veriler!$X$1)</f>
        <v/>
      </c>
      <c r="N1232" s="116" t="str">
        <f>IF(F1232&lt;&gt;"", "İthal Girdi", IF(Veriler!T1232="", "", IF(Veriler!S1232="H", "%0,5 üzerindedir", IF(Veriler!T1232&gt;0.1, "%10 sınırı aşılmıştır.", "Uygun"))))</f>
        <v>%0,5 üzerindedir</v>
      </c>
      <c r="O1232" s="116" t="str">
        <f t="shared" si="385"/>
        <v xml:space="preserve"> </v>
      </c>
      <c r="P1232" s="117"/>
      <c r="Q1232" s="118"/>
      <c r="R1232" s="119" t="str">
        <f t="shared" si="386"/>
        <v/>
      </c>
      <c r="S1232" s="133">
        <f>IFERROR(IF(M1232&lt;=0.005,IF(F1232="",L1232,0),IF(F1232&lt;&gt;"",0,IF(P1232="",0,IF(P1232="H",0,IF(Q1232&lt;Veriler!$G$2,L1232*Veriler!$G$2,L1232*Q1232)))))," ")</f>
        <v>0</v>
      </c>
      <c r="T1232" s="133">
        <f>IF(Veriler!T1232&lt;=0.1, S1232, IF(AND(Veriler!T1232&gt;0.1, F1232="", P1232="E"), IF(Q1232&gt;Veriler!$G$2, Q1232*S1232, IF(Q1232&lt;Veriler!$G$2, Veriler!$G$2*S1232, Q1232*S1232)), 0))</f>
        <v>0</v>
      </c>
      <c r="U1232" s="133" t="str">
        <f t="shared" si="387"/>
        <v xml:space="preserve"> </v>
      </c>
      <c r="V1232" s="134" t="str">
        <f>IFERROR(IF(O1232="%10 sınırı aşılmıştır.",L1232-T1232,IFERROR(IF(F1232="",IF(S1232=1,0,IF(L1232-S1232=0,"",L1232-S1232)),IF(Veriler!M1232="",L1232,IF(L1232*Veriler!M1232=0,"",L1232*Veriler!M1232))),L1232)),0)</f>
        <v/>
      </c>
      <c r="W1232" s="146"/>
      <c r="X1232" s="146"/>
      <c r="Y1232" s="146"/>
    </row>
    <row r="1233" spans="1:25" s="99" customFormat="1" ht="54.75" customHeight="1" x14ac:dyDescent="0.25">
      <c r="A1233" s="96">
        <f t="shared" si="388"/>
        <v>909</v>
      </c>
      <c r="B1233" s="175"/>
      <c r="C1233" s="176"/>
      <c r="D1233" s="113"/>
      <c r="E1233" s="115"/>
      <c r="F1233" s="174"/>
      <c r="G1233" s="114" t="str">
        <f t="shared" si="383"/>
        <v/>
      </c>
      <c r="H1233" s="115"/>
      <c r="I1233" s="115"/>
      <c r="J1233" s="115"/>
      <c r="K1233" s="115"/>
      <c r="L1233" s="133" t="str">
        <f t="shared" si="384"/>
        <v/>
      </c>
      <c r="M1233" s="116" t="str">
        <f>IF(L1233="", "", L1233/Veriler!$X$1)</f>
        <v/>
      </c>
      <c r="N1233" s="116" t="str">
        <f>IF(F1233&lt;&gt;"", "İthal Girdi", IF(Veriler!T1233="", "", IF(Veriler!S1233="H", "%0,5 üzerindedir", IF(Veriler!T1233&gt;0.1, "%10 sınırı aşılmıştır.", "Uygun"))))</f>
        <v>%0,5 üzerindedir</v>
      </c>
      <c r="O1233" s="116" t="str">
        <f t="shared" si="385"/>
        <v xml:space="preserve"> </v>
      </c>
      <c r="P1233" s="117"/>
      <c r="Q1233" s="118"/>
      <c r="R1233" s="119" t="str">
        <f t="shared" si="386"/>
        <v/>
      </c>
      <c r="S1233" s="133">
        <f>IFERROR(IF(M1233&lt;=0.005,IF(F1233="",L1233,0),IF(F1233&lt;&gt;"",0,IF(P1233="",0,IF(P1233="H",0,IF(Q1233&lt;Veriler!$G$2,L1233*Veriler!$G$2,L1233*Q1233)))))," ")</f>
        <v>0</v>
      </c>
      <c r="T1233" s="133">
        <f>IF(Veriler!T1233&lt;=0.1, S1233, IF(AND(Veriler!T1233&gt;0.1, F1233="", P1233="E"), IF(Q1233&gt;Veriler!$G$2, Q1233*S1233, IF(Q1233&lt;Veriler!$G$2, Veriler!$G$2*S1233, Q1233*S1233)), 0))</f>
        <v>0</v>
      </c>
      <c r="U1233" s="133" t="str">
        <f t="shared" si="387"/>
        <v xml:space="preserve"> </v>
      </c>
      <c r="V1233" s="134" t="str">
        <f>IFERROR(IF(O1233="%10 sınırı aşılmıştır.",L1233-T1233,IFERROR(IF(F1233="",IF(S1233=1,0,IF(L1233-S1233=0,"",L1233-S1233)),IF(Veriler!M1233="",L1233,IF(L1233*Veriler!M1233=0,"",L1233*Veriler!M1233))),L1233)),0)</f>
        <v/>
      </c>
      <c r="W1233" s="146"/>
      <c r="X1233" s="146"/>
      <c r="Y1233" s="146"/>
    </row>
    <row r="1234" spans="1:25" s="99" customFormat="1" ht="54.75" customHeight="1" x14ac:dyDescent="0.25">
      <c r="A1234" s="96">
        <f t="shared" si="388"/>
        <v>910</v>
      </c>
      <c r="B1234" s="175"/>
      <c r="C1234" s="176"/>
      <c r="D1234" s="113"/>
      <c r="E1234" s="115"/>
      <c r="F1234" s="174"/>
      <c r="G1234" s="114" t="str">
        <f t="shared" si="383"/>
        <v/>
      </c>
      <c r="H1234" s="115"/>
      <c r="I1234" s="115"/>
      <c r="J1234" s="115"/>
      <c r="K1234" s="115"/>
      <c r="L1234" s="133" t="str">
        <f t="shared" si="384"/>
        <v/>
      </c>
      <c r="M1234" s="116" t="str">
        <f>IF(L1234="", "", L1234/Veriler!$X$1)</f>
        <v/>
      </c>
      <c r="N1234" s="116" t="str">
        <f>IF(F1234&lt;&gt;"", "İthal Girdi", IF(Veriler!T1234="", "", IF(Veriler!S1234="H", "%0,5 üzerindedir", IF(Veriler!T1234&gt;0.1, "%10 sınırı aşılmıştır.", "Uygun"))))</f>
        <v>%0,5 üzerindedir</v>
      </c>
      <c r="O1234" s="116" t="str">
        <f t="shared" si="385"/>
        <v xml:space="preserve"> </v>
      </c>
      <c r="P1234" s="117"/>
      <c r="Q1234" s="118"/>
      <c r="R1234" s="119" t="str">
        <f t="shared" si="386"/>
        <v/>
      </c>
      <c r="S1234" s="133">
        <f>IFERROR(IF(M1234&lt;=0.005,IF(F1234="",L1234,0),IF(F1234&lt;&gt;"",0,IF(P1234="",0,IF(P1234="H",0,IF(Q1234&lt;Veriler!$G$2,L1234*Veriler!$G$2,L1234*Q1234)))))," ")</f>
        <v>0</v>
      </c>
      <c r="T1234" s="133">
        <f>IF(Veriler!T1234&lt;=0.1, S1234, IF(AND(Veriler!T1234&gt;0.1, F1234="", P1234="E"), IF(Q1234&gt;Veriler!$G$2, Q1234*S1234, IF(Q1234&lt;Veriler!$G$2, Veriler!$G$2*S1234, Q1234*S1234)), 0))</f>
        <v>0</v>
      </c>
      <c r="U1234" s="133" t="str">
        <f t="shared" si="387"/>
        <v xml:space="preserve"> </v>
      </c>
      <c r="V1234" s="134" t="str">
        <f>IFERROR(IF(O1234="%10 sınırı aşılmıştır.",L1234-T1234,IFERROR(IF(F1234="",IF(S1234=1,0,IF(L1234-S1234=0,"",L1234-S1234)),IF(Veriler!M1234="",L1234,IF(L1234*Veriler!M1234=0,"",L1234*Veriler!M1234))),L1234)),0)</f>
        <v/>
      </c>
      <c r="W1234" s="146"/>
      <c r="X1234" s="146"/>
      <c r="Y1234" s="146"/>
    </row>
    <row r="1235" spans="1:25" s="99" customFormat="1" ht="36" hidden="1" customHeight="1" x14ac:dyDescent="0.25">
      <c r="A1235" s="101"/>
      <c r="B1235" s="191" t="s">
        <v>16</v>
      </c>
      <c r="C1235" s="176"/>
      <c r="D1235" s="120"/>
      <c r="E1235" s="171"/>
      <c r="F1235" s="172"/>
      <c r="G1235" s="121"/>
      <c r="H1235" s="115"/>
      <c r="I1235" s="115"/>
      <c r="J1235" s="115"/>
      <c r="K1235" s="115"/>
      <c r="L1235" s="121"/>
      <c r="M1235" s="121"/>
      <c r="N1235" s="121"/>
      <c r="O1235" s="121"/>
      <c r="P1235" s="120"/>
      <c r="Q1235" s="120"/>
      <c r="R1235" s="183"/>
      <c r="S1235" s="184"/>
      <c r="T1235" s="121"/>
      <c r="U1235" s="121"/>
      <c r="V1235" s="121"/>
      <c r="W1235" s="146"/>
      <c r="X1235" s="146"/>
      <c r="Y1235" s="146"/>
    </row>
    <row r="1236" spans="1:25" s="99" customFormat="1" ht="54.75" customHeight="1" x14ac:dyDescent="0.25">
      <c r="A1236" s="96">
        <f>A1234+1</f>
        <v>911</v>
      </c>
      <c r="B1236" s="175"/>
      <c r="C1236" s="176"/>
      <c r="D1236" s="113"/>
      <c r="E1236" s="115"/>
      <c r="F1236" s="174"/>
      <c r="G1236" s="114" t="str">
        <f t="shared" ref="G1236:G1249" si="389">IF(AND(F1236&lt;&gt;"",V1236&lt;&gt;"",L1236&lt;&gt;0),V1236/L1236,"")</f>
        <v/>
      </c>
      <c r="H1236" s="115"/>
      <c r="I1236" s="115"/>
      <c r="J1236" s="115"/>
      <c r="K1236" s="115"/>
      <c r="L1236" s="133" t="str">
        <f t="shared" ref="L1236:L1249" si="390">IF(AND(H1236&lt;&gt;0, J1236&lt;&gt;0, K1236&lt;&gt;0), H1236*J1236*K1236, "")</f>
        <v/>
      </c>
      <c r="M1236" s="116" t="str">
        <f>IF(L1236="", "", L1236/Veriler!$X$1)</f>
        <v/>
      </c>
      <c r="N1236" s="116" t="str">
        <f>IF(F1236&lt;&gt;"", "İthal Girdi", IF(Veriler!T1236="", "", IF(Veriler!S1236="H", "%0,5 üzerindedir", IF(Veriler!T1236&gt;0.1, "%10 sınırı aşılmıştır.", "Uygun"))))</f>
        <v>%0,5 üzerindedir</v>
      </c>
      <c r="O1236" s="116" t="str">
        <f t="shared" ref="O1236:O1249" si="391">IF(M1236=""," ",N1236)</f>
        <v xml:space="preserve"> </v>
      </c>
      <c r="P1236" s="117"/>
      <c r="Q1236" s="118"/>
      <c r="R1236" s="119" t="str">
        <f t="shared" ref="R1236:R1249" si="392">IFERROR(IF(AND(T1236&lt;&gt;"",L1236&lt;&gt;"",L1236&lt;&gt;0,T1236&lt;&gt;0),T1236/L1236,"")," ")</f>
        <v/>
      </c>
      <c r="S1236" s="133">
        <f>IFERROR(IF(M1236&lt;=0.005,IF(F1236="",L1236,0),IF(F1236&lt;&gt;"",0,IF(P1236="",0,IF(P1236="H",0,IF(Q1236&lt;Veriler!$G$2,L1236*Veriler!$G$2,L1236*Q1236)))))," ")</f>
        <v>0</v>
      </c>
      <c r="T1236" s="133">
        <f>IF(Veriler!T1236&lt;=0.1, S1236, IF(AND(Veriler!T1236&gt;0.1, F1236="", P1236="E"), IF(Q1236&gt;Veriler!$G$2, Q1236*S1236, IF(Q1236&lt;Veriler!$G$2, Veriler!$G$2*S1236, Q1236*S1236)), 0))</f>
        <v>0</v>
      </c>
      <c r="U1236" s="133" t="str">
        <f t="shared" ref="U1236:U1249" si="393">IF(T1236=0," ",T1236)</f>
        <v xml:space="preserve"> </v>
      </c>
      <c r="V1236" s="134" t="str">
        <f>IFERROR(IF(O1236="%10 sınırı aşılmıştır.",L1236-T1236,IFERROR(IF(F1236="",IF(S1236=1,0,IF(L1236-S1236=0,"",L1236-S1236)),IF(Veriler!M1236="",L1236,IF(L1236*Veriler!M1236=0,"",L1236*Veriler!M1236))),L1236)),0)</f>
        <v/>
      </c>
      <c r="W1236" s="146"/>
      <c r="X1236" s="146"/>
      <c r="Y1236" s="146"/>
    </row>
    <row r="1237" spans="1:25" s="99" customFormat="1" ht="54.75" customHeight="1" x14ac:dyDescent="0.25">
      <c r="A1237" s="96">
        <f t="shared" ref="A1237:A1249" si="394">A1236+1</f>
        <v>912</v>
      </c>
      <c r="B1237" s="175"/>
      <c r="C1237" s="176"/>
      <c r="D1237" s="113"/>
      <c r="E1237" s="115"/>
      <c r="F1237" s="174"/>
      <c r="G1237" s="114" t="str">
        <f t="shared" si="389"/>
        <v/>
      </c>
      <c r="H1237" s="115"/>
      <c r="I1237" s="115"/>
      <c r="J1237" s="115"/>
      <c r="K1237" s="115"/>
      <c r="L1237" s="133" t="str">
        <f t="shared" si="390"/>
        <v/>
      </c>
      <c r="M1237" s="116" t="str">
        <f>IF(L1237="", "", L1237/Veriler!$X$1)</f>
        <v/>
      </c>
      <c r="N1237" s="116" t="str">
        <f>IF(F1237&lt;&gt;"", "İthal Girdi", IF(Veriler!T1237="", "", IF(Veriler!S1237="H", "%0,5 üzerindedir", IF(Veriler!T1237&gt;0.1, "%10 sınırı aşılmıştır.", "Uygun"))))</f>
        <v>%0,5 üzerindedir</v>
      </c>
      <c r="O1237" s="116" t="str">
        <f t="shared" si="391"/>
        <v xml:space="preserve"> </v>
      </c>
      <c r="P1237" s="117"/>
      <c r="Q1237" s="118"/>
      <c r="R1237" s="119" t="str">
        <f t="shared" si="392"/>
        <v/>
      </c>
      <c r="S1237" s="133">
        <f>IFERROR(IF(M1237&lt;=0.005,IF(F1237="",L1237,0),IF(F1237&lt;&gt;"",0,IF(P1237="",0,IF(P1237="H",0,IF(Q1237&lt;Veriler!$G$2,L1237*Veriler!$G$2,L1237*Q1237)))))," ")</f>
        <v>0</v>
      </c>
      <c r="T1237" s="133">
        <f>IF(Veriler!T1237&lt;=0.1, S1237, IF(AND(Veriler!T1237&gt;0.1, F1237="", P1237="E"), IF(Q1237&gt;Veriler!$G$2, Q1237*S1237, IF(Q1237&lt;Veriler!$G$2, Veriler!$G$2*S1237, Q1237*S1237)), 0))</f>
        <v>0</v>
      </c>
      <c r="U1237" s="133" t="str">
        <f t="shared" si="393"/>
        <v xml:space="preserve"> </v>
      </c>
      <c r="V1237" s="134" t="str">
        <f>IFERROR(IF(O1237="%10 sınırı aşılmıştır.",L1237-T1237,IFERROR(IF(F1237="",IF(S1237=1,0,IF(L1237-S1237=0,"",L1237-S1237)),IF(Veriler!M1237="",L1237,IF(L1237*Veriler!M1237=0,"",L1237*Veriler!M1237))),L1237)),0)</f>
        <v/>
      </c>
      <c r="W1237" s="146"/>
      <c r="X1237" s="146"/>
      <c r="Y1237" s="146"/>
    </row>
    <row r="1238" spans="1:25" s="99" customFormat="1" ht="54.75" customHeight="1" x14ac:dyDescent="0.25">
      <c r="A1238" s="96">
        <f t="shared" si="394"/>
        <v>913</v>
      </c>
      <c r="B1238" s="175"/>
      <c r="C1238" s="176"/>
      <c r="D1238" s="113"/>
      <c r="E1238" s="115"/>
      <c r="F1238" s="174"/>
      <c r="G1238" s="114" t="str">
        <f t="shared" si="389"/>
        <v/>
      </c>
      <c r="H1238" s="115"/>
      <c r="I1238" s="115"/>
      <c r="J1238" s="115"/>
      <c r="K1238" s="115"/>
      <c r="L1238" s="133" t="str">
        <f t="shared" si="390"/>
        <v/>
      </c>
      <c r="M1238" s="116" t="str">
        <f>IF(L1238="", "", L1238/Veriler!$X$1)</f>
        <v/>
      </c>
      <c r="N1238" s="116" t="str">
        <f>IF(F1238&lt;&gt;"", "İthal Girdi", IF(Veriler!T1238="", "", IF(Veriler!S1238="H", "%0,5 üzerindedir", IF(Veriler!T1238&gt;0.1, "%10 sınırı aşılmıştır.", "Uygun"))))</f>
        <v>%0,5 üzerindedir</v>
      </c>
      <c r="O1238" s="116" t="str">
        <f t="shared" si="391"/>
        <v xml:space="preserve"> </v>
      </c>
      <c r="P1238" s="117"/>
      <c r="Q1238" s="118"/>
      <c r="R1238" s="119" t="str">
        <f t="shared" si="392"/>
        <v/>
      </c>
      <c r="S1238" s="133">
        <f>IFERROR(IF(M1238&lt;=0.005,IF(F1238="",L1238,0),IF(F1238&lt;&gt;"",0,IF(P1238="",0,IF(P1238="H",0,IF(Q1238&lt;Veriler!$G$2,L1238*Veriler!$G$2,L1238*Q1238)))))," ")</f>
        <v>0</v>
      </c>
      <c r="T1238" s="133">
        <f>IF(Veriler!T1238&lt;=0.1, S1238, IF(AND(Veriler!T1238&gt;0.1, F1238="", P1238="E"), IF(Q1238&gt;Veriler!$G$2, Q1238*S1238, IF(Q1238&lt;Veriler!$G$2, Veriler!$G$2*S1238, Q1238*S1238)), 0))</f>
        <v>0</v>
      </c>
      <c r="U1238" s="133" t="str">
        <f t="shared" si="393"/>
        <v xml:space="preserve"> </v>
      </c>
      <c r="V1238" s="134" t="str">
        <f>IFERROR(IF(O1238="%10 sınırı aşılmıştır.",L1238-T1238,IFERROR(IF(F1238="",IF(S1238=1,0,IF(L1238-S1238=0,"",L1238-S1238)),IF(Veriler!M1238="",L1238,IF(L1238*Veriler!M1238=0,"",L1238*Veriler!M1238))),L1238)),0)</f>
        <v/>
      </c>
      <c r="W1238" s="146"/>
      <c r="X1238" s="146"/>
      <c r="Y1238" s="146"/>
    </row>
    <row r="1239" spans="1:25" s="99" customFormat="1" ht="54.75" customHeight="1" x14ac:dyDescent="0.25">
      <c r="A1239" s="96">
        <f t="shared" si="394"/>
        <v>914</v>
      </c>
      <c r="B1239" s="175"/>
      <c r="C1239" s="176"/>
      <c r="D1239" s="113"/>
      <c r="E1239" s="115"/>
      <c r="F1239" s="174"/>
      <c r="G1239" s="114" t="str">
        <f t="shared" si="389"/>
        <v/>
      </c>
      <c r="H1239" s="115"/>
      <c r="I1239" s="115"/>
      <c r="J1239" s="115"/>
      <c r="K1239" s="115"/>
      <c r="L1239" s="133" t="str">
        <f t="shared" si="390"/>
        <v/>
      </c>
      <c r="M1239" s="116" t="str">
        <f>IF(L1239="", "", L1239/Veriler!$X$1)</f>
        <v/>
      </c>
      <c r="N1239" s="116" t="str">
        <f>IF(F1239&lt;&gt;"", "İthal Girdi", IF(Veriler!T1239="", "", IF(Veriler!S1239="H", "%0,5 üzerindedir", IF(Veriler!T1239&gt;0.1, "%10 sınırı aşılmıştır.", "Uygun"))))</f>
        <v>%0,5 üzerindedir</v>
      </c>
      <c r="O1239" s="116" t="str">
        <f t="shared" si="391"/>
        <v xml:space="preserve"> </v>
      </c>
      <c r="P1239" s="117"/>
      <c r="Q1239" s="118"/>
      <c r="R1239" s="119" t="str">
        <f t="shared" si="392"/>
        <v/>
      </c>
      <c r="S1239" s="133">
        <f>IFERROR(IF(M1239&lt;=0.005,IF(F1239="",L1239,0),IF(F1239&lt;&gt;"",0,IF(P1239="",0,IF(P1239="H",0,IF(Q1239&lt;Veriler!$G$2,L1239*Veriler!$G$2,L1239*Q1239)))))," ")</f>
        <v>0</v>
      </c>
      <c r="T1239" s="133">
        <f>IF(Veriler!T1239&lt;=0.1, S1239, IF(AND(Veriler!T1239&gt;0.1, F1239="", P1239="E"), IF(Q1239&gt;Veriler!$G$2, Q1239*S1239, IF(Q1239&lt;Veriler!$G$2, Veriler!$G$2*S1239, Q1239*S1239)), 0))</f>
        <v>0</v>
      </c>
      <c r="U1239" s="133" t="str">
        <f t="shared" si="393"/>
        <v xml:space="preserve"> </v>
      </c>
      <c r="V1239" s="134" t="str">
        <f>IFERROR(IF(O1239="%10 sınırı aşılmıştır.",L1239-T1239,IFERROR(IF(F1239="",IF(S1239=1,0,IF(L1239-S1239=0,"",L1239-S1239)),IF(Veriler!M1239="",L1239,IF(L1239*Veriler!M1239=0,"",L1239*Veriler!M1239))),L1239)),0)</f>
        <v/>
      </c>
      <c r="W1239" s="146"/>
      <c r="X1239" s="146"/>
      <c r="Y1239" s="146"/>
    </row>
    <row r="1240" spans="1:25" s="99" customFormat="1" ht="54.75" customHeight="1" x14ac:dyDescent="0.25">
      <c r="A1240" s="96">
        <f t="shared" si="394"/>
        <v>915</v>
      </c>
      <c r="B1240" s="175"/>
      <c r="C1240" s="176"/>
      <c r="D1240" s="113"/>
      <c r="E1240" s="115"/>
      <c r="F1240" s="174"/>
      <c r="G1240" s="114" t="str">
        <f t="shared" si="389"/>
        <v/>
      </c>
      <c r="H1240" s="115"/>
      <c r="I1240" s="115"/>
      <c r="J1240" s="115"/>
      <c r="K1240" s="115"/>
      <c r="L1240" s="133" t="str">
        <f t="shared" si="390"/>
        <v/>
      </c>
      <c r="M1240" s="116" t="str">
        <f>IF(L1240="", "", L1240/Veriler!$X$1)</f>
        <v/>
      </c>
      <c r="N1240" s="116" t="str">
        <f>IF(F1240&lt;&gt;"", "İthal Girdi", IF(Veriler!T1240="", "", IF(Veriler!S1240="H", "%0,5 üzerindedir", IF(Veriler!T1240&gt;0.1, "%10 sınırı aşılmıştır.", "Uygun"))))</f>
        <v>%0,5 üzerindedir</v>
      </c>
      <c r="O1240" s="116" t="str">
        <f t="shared" si="391"/>
        <v xml:space="preserve"> </v>
      </c>
      <c r="P1240" s="117"/>
      <c r="Q1240" s="118"/>
      <c r="R1240" s="119" t="str">
        <f t="shared" si="392"/>
        <v/>
      </c>
      <c r="S1240" s="133">
        <f>IFERROR(IF(M1240&lt;=0.005,IF(F1240="",L1240,0),IF(F1240&lt;&gt;"",0,IF(P1240="",0,IF(P1240="H",0,IF(Q1240&lt;Veriler!$G$2,L1240*Veriler!$G$2,L1240*Q1240)))))," ")</f>
        <v>0</v>
      </c>
      <c r="T1240" s="133">
        <f>IF(Veriler!T1240&lt;=0.1, S1240, IF(AND(Veriler!T1240&gt;0.1, F1240="", P1240="E"), IF(Q1240&gt;Veriler!$G$2, Q1240*S1240, IF(Q1240&lt;Veriler!$G$2, Veriler!$G$2*S1240, Q1240*S1240)), 0))</f>
        <v>0</v>
      </c>
      <c r="U1240" s="133" t="str">
        <f t="shared" si="393"/>
        <v xml:space="preserve"> </v>
      </c>
      <c r="V1240" s="134" t="str">
        <f>IFERROR(IF(O1240="%10 sınırı aşılmıştır.",L1240-T1240,IFERROR(IF(F1240="",IF(S1240=1,0,IF(L1240-S1240=0,"",L1240-S1240)),IF(Veriler!M1240="",L1240,IF(L1240*Veriler!M1240=0,"",L1240*Veriler!M1240))),L1240)),0)</f>
        <v/>
      </c>
      <c r="W1240" s="146"/>
      <c r="X1240" s="146"/>
      <c r="Y1240" s="146"/>
    </row>
    <row r="1241" spans="1:25" s="99" customFormat="1" ht="54.75" customHeight="1" x14ac:dyDescent="0.25">
      <c r="A1241" s="96">
        <f t="shared" si="394"/>
        <v>916</v>
      </c>
      <c r="B1241" s="175"/>
      <c r="C1241" s="176"/>
      <c r="D1241" s="113"/>
      <c r="E1241" s="115"/>
      <c r="F1241" s="174"/>
      <c r="G1241" s="114" t="str">
        <f t="shared" si="389"/>
        <v/>
      </c>
      <c r="H1241" s="115"/>
      <c r="I1241" s="115"/>
      <c r="J1241" s="115"/>
      <c r="K1241" s="115"/>
      <c r="L1241" s="133" t="str">
        <f t="shared" si="390"/>
        <v/>
      </c>
      <c r="M1241" s="116" t="str">
        <f>IF(L1241="", "", L1241/Veriler!$X$1)</f>
        <v/>
      </c>
      <c r="N1241" s="116" t="str">
        <f>IF(F1241&lt;&gt;"", "İthal Girdi", IF(Veriler!T1241="", "", IF(Veriler!S1241="H", "%0,5 üzerindedir", IF(Veriler!T1241&gt;0.1, "%10 sınırı aşılmıştır.", "Uygun"))))</f>
        <v>%0,5 üzerindedir</v>
      </c>
      <c r="O1241" s="116" t="str">
        <f t="shared" si="391"/>
        <v xml:space="preserve"> </v>
      </c>
      <c r="P1241" s="117"/>
      <c r="Q1241" s="118"/>
      <c r="R1241" s="119" t="str">
        <f t="shared" si="392"/>
        <v/>
      </c>
      <c r="S1241" s="133">
        <f>IFERROR(IF(M1241&lt;=0.005,IF(F1241="",L1241,0),IF(F1241&lt;&gt;"",0,IF(P1241="",0,IF(P1241="H",0,IF(Q1241&lt;Veriler!$G$2,L1241*Veriler!$G$2,L1241*Q1241)))))," ")</f>
        <v>0</v>
      </c>
      <c r="T1241" s="133">
        <f>IF(Veriler!T1241&lt;=0.1, S1241, IF(AND(Veriler!T1241&gt;0.1, F1241="", P1241="E"), IF(Q1241&gt;Veriler!$G$2, Q1241*S1241, IF(Q1241&lt;Veriler!$G$2, Veriler!$G$2*S1241, Q1241*S1241)), 0))</f>
        <v>0</v>
      </c>
      <c r="U1241" s="133" t="str">
        <f t="shared" si="393"/>
        <v xml:space="preserve"> </v>
      </c>
      <c r="V1241" s="134" t="str">
        <f>IFERROR(IF(O1241="%10 sınırı aşılmıştır.",L1241-T1241,IFERROR(IF(F1241="",IF(S1241=1,0,IF(L1241-S1241=0,"",L1241-S1241)),IF(Veriler!M1241="",L1241,IF(L1241*Veriler!M1241=0,"",L1241*Veriler!M1241))),L1241)),0)</f>
        <v/>
      </c>
      <c r="W1241" s="146"/>
      <c r="X1241" s="146"/>
      <c r="Y1241" s="146"/>
    </row>
    <row r="1242" spans="1:25" s="99" customFormat="1" ht="54.75" customHeight="1" x14ac:dyDescent="0.25">
      <c r="A1242" s="96">
        <f t="shared" si="394"/>
        <v>917</v>
      </c>
      <c r="B1242" s="175"/>
      <c r="C1242" s="176"/>
      <c r="D1242" s="113"/>
      <c r="E1242" s="115"/>
      <c r="F1242" s="174"/>
      <c r="G1242" s="114" t="str">
        <f t="shared" si="389"/>
        <v/>
      </c>
      <c r="H1242" s="115"/>
      <c r="I1242" s="115"/>
      <c r="J1242" s="115"/>
      <c r="K1242" s="115"/>
      <c r="L1242" s="133" t="str">
        <f t="shared" si="390"/>
        <v/>
      </c>
      <c r="M1242" s="116" t="str">
        <f>IF(L1242="", "", L1242/Veriler!$X$1)</f>
        <v/>
      </c>
      <c r="N1242" s="116" t="str">
        <f>IF(F1242&lt;&gt;"", "İthal Girdi", IF(Veriler!T1242="", "", IF(Veriler!S1242="H", "%0,5 üzerindedir", IF(Veriler!T1242&gt;0.1, "%10 sınırı aşılmıştır.", "Uygun"))))</f>
        <v>%0,5 üzerindedir</v>
      </c>
      <c r="O1242" s="116" t="str">
        <f t="shared" si="391"/>
        <v xml:space="preserve"> </v>
      </c>
      <c r="P1242" s="117"/>
      <c r="Q1242" s="118"/>
      <c r="R1242" s="119" t="str">
        <f t="shared" si="392"/>
        <v/>
      </c>
      <c r="S1242" s="133">
        <f>IFERROR(IF(M1242&lt;=0.005,IF(F1242="",L1242,0),IF(F1242&lt;&gt;"",0,IF(P1242="",0,IF(P1242="H",0,IF(Q1242&lt;Veriler!$G$2,L1242*Veriler!$G$2,L1242*Q1242)))))," ")</f>
        <v>0</v>
      </c>
      <c r="T1242" s="133">
        <f>IF(Veriler!T1242&lt;=0.1, S1242, IF(AND(Veriler!T1242&gt;0.1, F1242="", P1242="E"), IF(Q1242&gt;Veriler!$G$2, Q1242*S1242, IF(Q1242&lt;Veriler!$G$2, Veriler!$G$2*S1242, Q1242*S1242)), 0))</f>
        <v>0</v>
      </c>
      <c r="U1242" s="133" t="str">
        <f t="shared" si="393"/>
        <v xml:space="preserve"> </v>
      </c>
      <c r="V1242" s="134" t="str">
        <f>IFERROR(IF(O1242="%10 sınırı aşılmıştır.",L1242-T1242,IFERROR(IF(F1242="",IF(S1242=1,0,IF(L1242-S1242=0,"",L1242-S1242)),IF(Veriler!M1242="",L1242,IF(L1242*Veriler!M1242=0,"",L1242*Veriler!M1242))),L1242)),0)</f>
        <v/>
      </c>
      <c r="W1242" s="146"/>
      <c r="X1242" s="146"/>
      <c r="Y1242" s="146"/>
    </row>
    <row r="1243" spans="1:25" s="99" customFormat="1" ht="54.75" customHeight="1" x14ac:dyDescent="0.25">
      <c r="A1243" s="96">
        <f t="shared" si="394"/>
        <v>918</v>
      </c>
      <c r="B1243" s="175"/>
      <c r="C1243" s="176"/>
      <c r="D1243" s="113"/>
      <c r="E1243" s="115"/>
      <c r="F1243" s="174"/>
      <c r="G1243" s="114" t="str">
        <f t="shared" si="389"/>
        <v/>
      </c>
      <c r="H1243" s="115"/>
      <c r="I1243" s="115"/>
      <c r="J1243" s="115"/>
      <c r="K1243" s="115"/>
      <c r="L1243" s="133" t="str">
        <f t="shared" si="390"/>
        <v/>
      </c>
      <c r="M1243" s="116" t="str">
        <f>IF(L1243="", "", L1243/Veriler!$X$1)</f>
        <v/>
      </c>
      <c r="N1243" s="116" t="str">
        <f>IF(F1243&lt;&gt;"", "İthal Girdi", IF(Veriler!T1243="", "", IF(Veriler!S1243="H", "%0,5 üzerindedir", IF(Veriler!T1243&gt;0.1, "%10 sınırı aşılmıştır.", "Uygun"))))</f>
        <v>%0,5 üzerindedir</v>
      </c>
      <c r="O1243" s="116" t="str">
        <f t="shared" si="391"/>
        <v xml:space="preserve"> </v>
      </c>
      <c r="P1243" s="117"/>
      <c r="Q1243" s="118"/>
      <c r="R1243" s="119" t="str">
        <f t="shared" si="392"/>
        <v/>
      </c>
      <c r="S1243" s="133">
        <f>IFERROR(IF(M1243&lt;=0.005,IF(F1243="",L1243,0),IF(F1243&lt;&gt;"",0,IF(P1243="",0,IF(P1243="H",0,IF(Q1243&lt;Veriler!$G$2,L1243*Veriler!$G$2,L1243*Q1243)))))," ")</f>
        <v>0</v>
      </c>
      <c r="T1243" s="133">
        <f>IF(Veriler!T1243&lt;=0.1, S1243, IF(AND(Veriler!T1243&gt;0.1, F1243="", P1243="E"), IF(Q1243&gt;Veriler!$G$2, Q1243*S1243, IF(Q1243&lt;Veriler!$G$2, Veriler!$G$2*S1243, Q1243*S1243)), 0))</f>
        <v>0</v>
      </c>
      <c r="U1243" s="133" t="str">
        <f t="shared" si="393"/>
        <v xml:space="preserve"> </v>
      </c>
      <c r="V1243" s="134" t="str">
        <f>IFERROR(IF(O1243="%10 sınırı aşılmıştır.",L1243-T1243,IFERROR(IF(F1243="",IF(S1243=1,0,IF(L1243-S1243=0,"",L1243-S1243)),IF(Veriler!M1243="",L1243,IF(L1243*Veriler!M1243=0,"",L1243*Veriler!M1243))),L1243)),0)</f>
        <v/>
      </c>
      <c r="W1243" s="146"/>
      <c r="X1243" s="146"/>
      <c r="Y1243" s="146"/>
    </row>
    <row r="1244" spans="1:25" s="99" customFormat="1" ht="54.75" customHeight="1" x14ac:dyDescent="0.25">
      <c r="A1244" s="96">
        <f t="shared" si="394"/>
        <v>919</v>
      </c>
      <c r="B1244" s="175"/>
      <c r="C1244" s="176"/>
      <c r="D1244" s="113"/>
      <c r="E1244" s="115"/>
      <c r="F1244" s="174"/>
      <c r="G1244" s="114" t="str">
        <f t="shared" si="389"/>
        <v/>
      </c>
      <c r="H1244" s="115"/>
      <c r="I1244" s="115"/>
      <c r="J1244" s="115"/>
      <c r="K1244" s="115"/>
      <c r="L1244" s="133" t="str">
        <f t="shared" si="390"/>
        <v/>
      </c>
      <c r="M1244" s="116" t="str">
        <f>IF(L1244="", "", L1244/Veriler!$X$1)</f>
        <v/>
      </c>
      <c r="N1244" s="116" t="str">
        <f>IF(F1244&lt;&gt;"", "İthal Girdi", IF(Veriler!T1244="", "", IF(Veriler!S1244="H", "%0,5 üzerindedir", IF(Veriler!T1244&gt;0.1, "%10 sınırı aşılmıştır.", "Uygun"))))</f>
        <v>%0,5 üzerindedir</v>
      </c>
      <c r="O1244" s="116" t="str">
        <f t="shared" si="391"/>
        <v xml:space="preserve"> </v>
      </c>
      <c r="P1244" s="117"/>
      <c r="Q1244" s="118"/>
      <c r="R1244" s="119" t="str">
        <f t="shared" si="392"/>
        <v/>
      </c>
      <c r="S1244" s="133">
        <f>IFERROR(IF(M1244&lt;=0.005,IF(F1244="",L1244,0),IF(F1244&lt;&gt;"",0,IF(P1244="",0,IF(P1244="H",0,IF(Q1244&lt;Veriler!$G$2,L1244*Veriler!$G$2,L1244*Q1244)))))," ")</f>
        <v>0</v>
      </c>
      <c r="T1244" s="133">
        <f>IF(Veriler!T1244&lt;=0.1, S1244, IF(AND(Veriler!T1244&gt;0.1, F1244="", P1244="E"), IF(Q1244&gt;Veriler!$G$2, Q1244*S1244, IF(Q1244&lt;Veriler!$G$2, Veriler!$G$2*S1244, Q1244*S1244)), 0))</f>
        <v>0</v>
      </c>
      <c r="U1244" s="133" t="str">
        <f t="shared" si="393"/>
        <v xml:space="preserve"> </v>
      </c>
      <c r="V1244" s="134" t="str">
        <f>IFERROR(IF(O1244="%10 sınırı aşılmıştır.",L1244-T1244,IFERROR(IF(F1244="",IF(S1244=1,0,IF(L1244-S1244=0,"",L1244-S1244)),IF(Veriler!M1244="",L1244,IF(L1244*Veriler!M1244=0,"",L1244*Veriler!M1244))),L1244)),0)</f>
        <v/>
      </c>
      <c r="W1244" s="146"/>
      <c r="X1244" s="146"/>
      <c r="Y1244" s="146"/>
    </row>
    <row r="1245" spans="1:25" s="99" customFormat="1" ht="54.75" customHeight="1" x14ac:dyDescent="0.25">
      <c r="A1245" s="96">
        <f t="shared" si="394"/>
        <v>920</v>
      </c>
      <c r="B1245" s="175"/>
      <c r="C1245" s="176"/>
      <c r="D1245" s="113"/>
      <c r="E1245" s="115"/>
      <c r="F1245" s="174"/>
      <c r="G1245" s="114" t="str">
        <f t="shared" si="389"/>
        <v/>
      </c>
      <c r="H1245" s="115"/>
      <c r="I1245" s="115"/>
      <c r="J1245" s="115"/>
      <c r="K1245" s="115"/>
      <c r="L1245" s="133" t="str">
        <f t="shared" si="390"/>
        <v/>
      </c>
      <c r="M1245" s="116" t="str">
        <f>IF(L1245="", "", L1245/Veriler!$X$1)</f>
        <v/>
      </c>
      <c r="N1245" s="116" t="str">
        <f>IF(F1245&lt;&gt;"", "İthal Girdi", IF(Veriler!T1245="", "", IF(Veriler!S1245="H", "%0,5 üzerindedir", IF(Veriler!T1245&gt;0.1, "%10 sınırı aşılmıştır.", "Uygun"))))</f>
        <v>%0,5 üzerindedir</v>
      </c>
      <c r="O1245" s="116" t="str">
        <f t="shared" si="391"/>
        <v xml:space="preserve"> </v>
      </c>
      <c r="P1245" s="117"/>
      <c r="Q1245" s="118"/>
      <c r="R1245" s="119" t="str">
        <f t="shared" si="392"/>
        <v/>
      </c>
      <c r="S1245" s="133">
        <f>IFERROR(IF(M1245&lt;=0.005,IF(F1245="",L1245,0),IF(F1245&lt;&gt;"",0,IF(P1245="",0,IF(P1245="H",0,IF(Q1245&lt;Veriler!$G$2,L1245*Veriler!$G$2,L1245*Q1245)))))," ")</f>
        <v>0</v>
      </c>
      <c r="T1245" s="133">
        <f>IF(Veriler!T1245&lt;=0.1, S1245, IF(AND(Veriler!T1245&gt;0.1, F1245="", P1245="E"), IF(Q1245&gt;Veriler!$G$2, Q1245*S1245, IF(Q1245&lt;Veriler!$G$2, Veriler!$G$2*S1245, Q1245*S1245)), 0))</f>
        <v>0</v>
      </c>
      <c r="U1245" s="133" t="str">
        <f t="shared" si="393"/>
        <v xml:space="preserve"> </v>
      </c>
      <c r="V1245" s="134" t="str">
        <f>IFERROR(IF(O1245="%10 sınırı aşılmıştır.",L1245-T1245,IFERROR(IF(F1245="",IF(S1245=1,0,IF(L1245-S1245=0,"",L1245-S1245)),IF(Veriler!M1245="",L1245,IF(L1245*Veriler!M1245=0,"",L1245*Veriler!M1245))),L1245)),0)</f>
        <v/>
      </c>
      <c r="W1245" s="146"/>
      <c r="X1245" s="146"/>
      <c r="Y1245" s="146"/>
    </row>
    <row r="1246" spans="1:25" s="99" customFormat="1" ht="54.75" customHeight="1" x14ac:dyDescent="0.25">
      <c r="A1246" s="96">
        <f t="shared" si="394"/>
        <v>921</v>
      </c>
      <c r="B1246" s="175"/>
      <c r="C1246" s="176"/>
      <c r="D1246" s="113"/>
      <c r="E1246" s="115"/>
      <c r="F1246" s="174"/>
      <c r="G1246" s="114" t="str">
        <f t="shared" si="389"/>
        <v/>
      </c>
      <c r="H1246" s="115"/>
      <c r="I1246" s="115"/>
      <c r="J1246" s="115"/>
      <c r="K1246" s="115"/>
      <c r="L1246" s="133" t="str">
        <f t="shared" si="390"/>
        <v/>
      </c>
      <c r="M1246" s="116" t="str">
        <f>IF(L1246="", "", L1246/Veriler!$X$1)</f>
        <v/>
      </c>
      <c r="N1246" s="116" t="str">
        <f>IF(F1246&lt;&gt;"", "İthal Girdi", IF(Veriler!T1246="", "", IF(Veriler!S1246="H", "%0,5 üzerindedir", IF(Veriler!T1246&gt;0.1, "%10 sınırı aşılmıştır.", "Uygun"))))</f>
        <v>%0,5 üzerindedir</v>
      </c>
      <c r="O1246" s="116" t="str">
        <f t="shared" si="391"/>
        <v xml:space="preserve"> </v>
      </c>
      <c r="P1246" s="117"/>
      <c r="Q1246" s="118"/>
      <c r="R1246" s="119" t="str">
        <f t="shared" si="392"/>
        <v/>
      </c>
      <c r="S1246" s="133">
        <f>IFERROR(IF(M1246&lt;=0.005,IF(F1246="",L1246,0),IF(F1246&lt;&gt;"",0,IF(P1246="",0,IF(P1246="H",0,IF(Q1246&lt;Veriler!$G$2,L1246*Veriler!$G$2,L1246*Q1246)))))," ")</f>
        <v>0</v>
      </c>
      <c r="T1246" s="133">
        <f>IF(Veriler!T1246&lt;=0.1, S1246, IF(AND(Veriler!T1246&gt;0.1, F1246="", P1246="E"), IF(Q1246&gt;Veriler!$G$2, Q1246*S1246, IF(Q1246&lt;Veriler!$G$2, Veriler!$G$2*S1246, Q1246*S1246)), 0))</f>
        <v>0</v>
      </c>
      <c r="U1246" s="133" t="str">
        <f t="shared" si="393"/>
        <v xml:space="preserve"> </v>
      </c>
      <c r="V1246" s="134" t="str">
        <f>IFERROR(IF(O1246="%10 sınırı aşılmıştır.",L1246-T1246,IFERROR(IF(F1246="",IF(S1246=1,0,IF(L1246-S1246=0,"",L1246-S1246)),IF(Veriler!M1246="",L1246,IF(L1246*Veriler!M1246=0,"",L1246*Veriler!M1246))),L1246)),0)</f>
        <v/>
      </c>
      <c r="W1246" s="146"/>
      <c r="X1246" s="146"/>
      <c r="Y1246" s="146"/>
    </row>
    <row r="1247" spans="1:25" s="99" customFormat="1" ht="54.75" customHeight="1" x14ac:dyDescent="0.25">
      <c r="A1247" s="96">
        <f t="shared" si="394"/>
        <v>922</v>
      </c>
      <c r="B1247" s="175"/>
      <c r="C1247" s="176"/>
      <c r="D1247" s="113"/>
      <c r="E1247" s="115"/>
      <c r="F1247" s="174"/>
      <c r="G1247" s="114" t="str">
        <f t="shared" si="389"/>
        <v/>
      </c>
      <c r="H1247" s="115"/>
      <c r="I1247" s="115"/>
      <c r="J1247" s="115"/>
      <c r="K1247" s="115"/>
      <c r="L1247" s="133" t="str">
        <f t="shared" si="390"/>
        <v/>
      </c>
      <c r="M1247" s="116" t="str">
        <f>IF(L1247="", "", L1247/Veriler!$X$1)</f>
        <v/>
      </c>
      <c r="N1247" s="116" t="str">
        <f>IF(F1247&lt;&gt;"", "İthal Girdi", IF(Veriler!T1247="", "", IF(Veriler!S1247="H", "%0,5 üzerindedir", IF(Veriler!T1247&gt;0.1, "%10 sınırı aşılmıştır.", "Uygun"))))</f>
        <v>%0,5 üzerindedir</v>
      </c>
      <c r="O1247" s="116" t="str">
        <f t="shared" si="391"/>
        <v xml:space="preserve"> </v>
      </c>
      <c r="P1247" s="117"/>
      <c r="Q1247" s="118"/>
      <c r="R1247" s="119" t="str">
        <f t="shared" si="392"/>
        <v/>
      </c>
      <c r="S1247" s="133">
        <f>IFERROR(IF(M1247&lt;=0.005,IF(F1247="",L1247,0),IF(F1247&lt;&gt;"",0,IF(P1247="",0,IF(P1247="H",0,IF(Q1247&lt;Veriler!$G$2,L1247*Veriler!$G$2,L1247*Q1247)))))," ")</f>
        <v>0</v>
      </c>
      <c r="T1247" s="133">
        <f>IF(Veriler!T1247&lt;=0.1, S1247, IF(AND(Veriler!T1247&gt;0.1, F1247="", P1247="E"), IF(Q1247&gt;Veriler!$G$2, Q1247*S1247, IF(Q1247&lt;Veriler!$G$2, Veriler!$G$2*S1247, Q1247*S1247)), 0))</f>
        <v>0</v>
      </c>
      <c r="U1247" s="133" t="str">
        <f t="shared" si="393"/>
        <v xml:space="preserve"> </v>
      </c>
      <c r="V1247" s="134" t="str">
        <f>IFERROR(IF(O1247="%10 sınırı aşılmıştır.",L1247-T1247,IFERROR(IF(F1247="",IF(S1247=1,0,IF(L1247-S1247=0,"",L1247-S1247)),IF(Veriler!M1247="",L1247,IF(L1247*Veriler!M1247=0,"",L1247*Veriler!M1247))),L1247)),0)</f>
        <v/>
      </c>
      <c r="W1247" s="146"/>
      <c r="X1247" s="146"/>
      <c r="Y1247" s="146"/>
    </row>
    <row r="1248" spans="1:25" s="99" customFormat="1" ht="54.75" customHeight="1" x14ac:dyDescent="0.25">
      <c r="A1248" s="96">
        <f t="shared" si="394"/>
        <v>923</v>
      </c>
      <c r="B1248" s="175"/>
      <c r="C1248" s="176"/>
      <c r="D1248" s="113"/>
      <c r="E1248" s="115"/>
      <c r="F1248" s="174"/>
      <c r="G1248" s="114" t="str">
        <f t="shared" si="389"/>
        <v/>
      </c>
      <c r="H1248" s="115"/>
      <c r="I1248" s="115"/>
      <c r="J1248" s="115"/>
      <c r="K1248" s="115"/>
      <c r="L1248" s="133" t="str">
        <f t="shared" si="390"/>
        <v/>
      </c>
      <c r="M1248" s="116" t="str">
        <f>IF(L1248="", "", L1248/Veriler!$X$1)</f>
        <v/>
      </c>
      <c r="N1248" s="116" t="str">
        <f>IF(F1248&lt;&gt;"", "İthal Girdi", IF(Veriler!T1248="", "", IF(Veriler!S1248="H", "%0,5 üzerindedir", IF(Veriler!T1248&gt;0.1, "%10 sınırı aşılmıştır.", "Uygun"))))</f>
        <v>%0,5 üzerindedir</v>
      </c>
      <c r="O1248" s="116" t="str">
        <f t="shared" si="391"/>
        <v xml:space="preserve"> </v>
      </c>
      <c r="P1248" s="117"/>
      <c r="Q1248" s="118"/>
      <c r="R1248" s="119" t="str">
        <f t="shared" si="392"/>
        <v/>
      </c>
      <c r="S1248" s="133">
        <f>IFERROR(IF(M1248&lt;=0.005,IF(F1248="",L1248,0),IF(F1248&lt;&gt;"",0,IF(P1248="",0,IF(P1248="H",0,IF(Q1248&lt;Veriler!$G$2,L1248*Veriler!$G$2,L1248*Q1248)))))," ")</f>
        <v>0</v>
      </c>
      <c r="T1248" s="133">
        <f>IF(Veriler!T1248&lt;=0.1, S1248, IF(AND(Veriler!T1248&gt;0.1, F1248="", P1248="E"), IF(Q1248&gt;Veriler!$G$2, Q1248*S1248, IF(Q1248&lt;Veriler!$G$2, Veriler!$G$2*S1248, Q1248*S1248)), 0))</f>
        <v>0</v>
      </c>
      <c r="U1248" s="133" t="str">
        <f t="shared" si="393"/>
        <v xml:space="preserve"> </v>
      </c>
      <c r="V1248" s="134" t="str">
        <f>IFERROR(IF(O1248="%10 sınırı aşılmıştır.",L1248-T1248,IFERROR(IF(F1248="",IF(S1248=1,0,IF(L1248-S1248=0,"",L1248-S1248)),IF(Veriler!M1248="",L1248,IF(L1248*Veriler!M1248=0,"",L1248*Veriler!M1248))),L1248)),0)</f>
        <v/>
      </c>
      <c r="W1248" s="146"/>
      <c r="X1248" s="146"/>
      <c r="Y1248" s="146"/>
    </row>
    <row r="1249" spans="1:25" s="99" customFormat="1" ht="54.75" customHeight="1" x14ac:dyDescent="0.25">
      <c r="A1249" s="96">
        <f t="shared" si="394"/>
        <v>924</v>
      </c>
      <c r="B1249" s="175"/>
      <c r="C1249" s="176"/>
      <c r="D1249" s="113"/>
      <c r="E1249" s="115"/>
      <c r="F1249" s="174"/>
      <c r="G1249" s="114" t="str">
        <f t="shared" si="389"/>
        <v/>
      </c>
      <c r="H1249" s="115"/>
      <c r="I1249" s="115"/>
      <c r="J1249" s="115"/>
      <c r="K1249" s="115"/>
      <c r="L1249" s="133" t="str">
        <f t="shared" si="390"/>
        <v/>
      </c>
      <c r="M1249" s="116" t="str">
        <f>IF(L1249="", "", L1249/Veriler!$X$1)</f>
        <v/>
      </c>
      <c r="N1249" s="116" t="str">
        <f>IF(F1249&lt;&gt;"", "İthal Girdi", IF(Veriler!T1249="", "", IF(Veriler!S1249="H", "%0,5 üzerindedir", IF(Veriler!T1249&gt;0.1, "%10 sınırı aşılmıştır.", "Uygun"))))</f>
        <v>%0,5 üzerindedir</v>
      </c>
      <c r="O1249" s="116" t="str">
        <f t="shared" si="391"/>
        <v xml:space="preserve"> </v>
      </c>
      <c r="P1249" s="117"/>
      <c r="Q1249" s="118"/>
      <c r="R1249" s="119" t="str">
        <f t="shared" si="392"/>
        <v/>
      </c>
      <c r="S1249" s="133">
        <f>IFERROR(IF(M1249&lt;=0.005,IF(F1249="",L1249,0),IF(F1249&lt;&gt;"",0,IF(P1249="",0,IF(P1249="H",0,IF(Q1249&lt;Veriler!$G$2,L1249*Veriler!$G$2,L1249*Q1249)))))," ")</f>
        <v>0</v>
      </c>
      <c r="T1249" s="133">
        <f>IF(Veriler!T1249&lt;=0.1, S1249, IF(AND(Veriler!T1249&gt;0.1, F1249="", P1249="E"), IF(Q1249&gt;Veriler!$G$2, Q1249*S1249, IF(Q1249&lt;Veriler!$G$2, Veriler!$G$2*S1249, Q1249*S1249)), 0))</f>
        <v>0</v>
      </c>
      <c r="U1249" s="133" t="str">
        <f t="shared" si="393"/>
        <v xml:space="preserve"> </v>
      </c>
      <c r="V1249" s="134" t="str">
        <f>IFERROR(IF(O1249="%10 sınırı aşılmıştır.",L1249-T1249,IFERROR(IF(F1249="",IF(S1249=1,0,IF(L1249-S1249=0,"",L1249-S1249)),IF(Veriler!M1249="",L1249,IF(L1249*Veriler!M1249=0,"",L1249*Veriler!M1249))),L1249)),0)</f>
        <v/>
      </c>
      <c r="W1249" s="146"/>
      <c r="X1249" s="146"/>
      <c r="Y1249" s="146"/>
    </row>
    <row r="1250" spans="1:25" s="99" customFormat="1" ht="24" customHeight="1" x14ac:dyDescent="0.25">
      <c r="A1250" s="103"/>
      <c r="B1250" s="104"/>
      <c r="C1250" s="104"/>
      <c r="D1250" s="104"/>
      <c r="E1250" s="103"/>
      <c r="F1250" s="135"/>
      <c r="G1250" s="157"/>
      <c r="H1250" s="103"/>
      <c r="I1250" s="103"/>
      <c r="J1250" s="103"/>
      <c r="K1250" s="103"/>
      <c r="L1250" s="136">
        <f>SUM(L1221:L1234,L1236:L1249)</f>
        <v>0</v>
      </c>
      <c r="M1250" s="158"/>
      <c r="N1250" s="158"/>
      <c r="O1250" s="158"/>
      <c r="P1250" s="105"/>
      <c r="Q1250" s="106"/>
      <c r="R1250" s="159"/>
      <c r="S1250" s="160"/>
      <c r="T1250" s="160"/>
      <c r="U1250" s="160"/>
      <c r="V1250" s="160"/>
      <c r="W1250" s="146"/>
      <c r="X1250" s="146"/>
      <c r="Y1250" s="146"/>
    </row>
    <row r="1251" spans="1:25" s="99" customFormat="1" ht="31.5" customHeight="1" x14ac:dyDescent="0.25">
      <c r="A1251" s="103"/>
      <c r="B1251" s="104"/>
      <c r="C1251" s="104"/>
      <c r="D1251" s="104"/>
      <c r="E1251" s="103"/>
      <c r="F1251" s="135"/>
      <c r="G1251" s="157"/>
      <c r="H1251" s="103"/>
      <c r="I1251" s="103"/>
      <c r="J1251" s="103"/>
      <c r="K1251" s="103"/>
      <c r="L1251" s="161"/>
      <c r="M1251" s="158"/>
      <c r="N1251" s="158"/>
      <c r="O1251" s="158"/>
      <c r="P1251" s="105"/>
      <c r="Q1251" s="106"/>
      <c r="R1251" s="159"/>
      <c r="S1251" s="162" t="s">
        <v>57</v>
      </c>
      <c r="T1251" s="162" t="s">
        <v>57</v>
      </c>
      <c r="U1251" s="162" t="s">
        <v>57</v>
      </c>
      <c r="V1251" s="163" t="s">
        <v>58</v>
      </c>
      <c r="W1251" s="146"/>
      <c r="X1251" s="146"/>
      <c r="Y1251" s="146"/>
    </row>
    <row r="1252" spans="1:25" s="99" customFormat="1" ht="58.5" customHeight="1" x14ac:dyDescent="0.25">
      <c r="A1252" s="185" t="s">
        <v>59</v>
      </c>
      <c r="B1252" s="180"/>
      <c r="C1252" s="180"/>
      <c r="D1252" s="180"/>
      <c r="E1252" s="180"/>
      <c r="F1252" s="180"/>
      <c r="G1252" s="180"/>
      <c r="H1252" s="180"/>
      <c r="I1252" s="180"/>
      <c r="J1252" s="180"/>
      <c r="K1252" s="180"/>
      <c r="L1252" s="180"/>
      <c r="M1252" s="180"/>
      <c r="N1252" s="180"/>
      <c r="O1252" s="180"/>
      <c r="P1252" s="180"/>
      <c r="Q1252" s="180"/>
      <c r="R1252" s="176"/>
      <c r="S1252" s="137">
        <f>SUM(S1214,S1221:S1234,S1236:S1249)</f>
        <v>0</v>
      </c>
      <c r="T1252" s="137" t="str">
        <f>IF(SUM(T1221:T1234,T1236:T1249)=0," ",SUM(T1221:T1234,T1236:T1249))</f>
        <v xml:space="preserve"> </v>
      </c>
      <c r="U1252" s="137" t="str">
        <f>IF(SUM(U1221:U1234,U1236:U1249)=0," ",SUM(U1221:U1234,U1236:U1249))</f>
        <v xml:space="preserve"> </v>
      </c>
      <c r="V1252" s="137" t="str">
        <f>IF(SUM(V1221:V1234,V1236:V1249)=0," ",SUM(V1221:V1234,V1236:V1249))</f>
        <v xml:space="preserve"> </v>
      </c>
      <c r="W1252" s="146"/>
      <c r="X1252" s="164">
        <f>SUM(U1221:U1234,U1236:U1249)</f>
        <v>0</v>
      </c>
      <c r="Y1252" s="164">
        <f>SUM(V1221:V1234,V1236:V1249)</f>
        <v>0</v>
      </c>
    </row>
    <row r="1253" spans="1:25" x14ac:dyDescent="0.3">
      <c r="A1253" s="34"/>
      <c r="G1253" s="146"/>
      <c r="L1253" s="146"/>
      <c r="M1253" s="146"/>
      <c r="N1253" s="146"/>
      <c r="O1253" s="146"/>
      <c r="R1253" s="146"/>
      <c r="S1253" s="146"/>
      <c r="T1253" s="146"/>
      <c r="U1253" s="146"/>
      <c r="V1253" s="146"/>
      <c r="W1253" s="146"/>
      <c r="X1253" s="146"/>
      <c r="Y1253" s="146"/>
    </row>
    <row r="1254" spans="1:25" x14ac:dyDescent="0.3">
      <c r="A1254" s="186" t="s">
        <v>60</v>
      </c>
      <c r="B1254" s="187"/>
      <c r="C1254" s="187"/>
      <c r="D1254" s="187"/>
      <c r="E1254" s="187"/>
      <c r="F1254" s="187"/>
      <c r="G1254" s="187"/>
      <c r="H1254" s="187"/>
      <c r="I1254" s="187"/>
      <c r="J1254" s="187"/>
      <c r="K1254" s="187"/>
      <c r="L1254" s="187"/>
      <c r="M1254" s="187"/>
      <c r="N1254" s="187"/>
      <c r="O1254" s="187"/>
      <c r="P1254" s="187"/>
      <c r="Q1254" s="187"/>
      <c r="R1254" s="187"/>
      <c r="S1254" s="187"/>
      <c r="T1254" s="187"/>
      <c r="U1254" s="187"/>
      <c r="V1254" s="187"/>
      <c r="W1254" s="146"/>
      <c r="X1254" s="146"/>
      <c r="Y1254" s="146"/>
    </row>
    <row r="1255" spans="1:25" s="99" customFormat="1" ht="41.25" customHeight="1" x14ac:dyDescent="0.25">
      <c r="A1255" s="189" t="s">
        <v>38</v>
      </c>
      <c r="B1255" s="180"/>
      <c r="C1255" s="180"/>
      <c r="D1255" s="180"/>
      <c r="E1255" s="180"/>
      <c r="F1255" s="180"/>
      <c r="G1255" s="180"/>
      <c r="H1255" s="180"/>
      <c r="I1255" s="180"/>
      <c r="J1255" s="180"/>
      <c r="K1255" s="180"/>
      <c r="L1255" s="180"/>
      <c r="M1255" s="180"/>
      <c r="N1255" s="180"/>
      <c r="O1255" s="180"/>
      <c r="P1255" s="180"/>
      <c r="Q1255" s="180"/>
      <c r="R1255" s="180"/>
      <c r="S1255" s="180"/>
      <c r="T1255" s="180"/>
      <c r="U1255" s="180"/>
      <c r="V1255" s="176"/>
      <c r="W1255" s="146"/>
      <c r="X1255" s="146"/>
      <c r="Y1255" s="146"/>
    </row>
    <row r="1256" spans="1:25" s="100" customFormat="1" ht="35.25" customHeight="1" x14ac:dyDescent="0.25">
      <c r="A1256" s="179" t="s">
        <v>39</v>
      </c>
      <c r="B1256" s="180"/>
      <c r="C1256" s="180"/>
      <c r="D1256" s="180"/>
      <c r="E1256" s="180"/>
      <c r="F1256" s="180"/>
      <c r="G1256" s="180"/>
      <c r="H1256" s="180"/>
      <c r="I1256" s="180"/>
      <c r="J1256" s="180"/>
      <c r="K1256" s="180"/>
      <c r="L1256" s="180"/>
      <c r="M1256" s="180"/>
      <c r="N1256" s="180"/>
      <c r="O1256" s="180"/>
      <c r="P1256" s="180"/>
      <c r="Q1256" s="180"/>
      <c r="R1256" s="176"/>
      <c r="S1256" s="147"/>
      <c r="T1256" s="148"/>
      <c r="U1256" s="149" t="s">
        <v>40</v>
      </c>
      <c r="V1256" s="150">
        <f>V1218+1</f>
        <v>34</v>
      </c>
      <c r="W1256" s="146"/>
      <c r="X1256" s="146"/>
      <c r="Y1256" s="146"/>
    </row>
    <row r="1257" spans="1:25" s="99" customFormat="1" ht="81" customHeight="1" x14ac:dyDescent="0.25">
      <c r="A1257" s="110" t="s">
        <v>3</v>
      </c>
      <c r="B1257" s="188" t="s">
        <v>41</v>
      </c>
      <c r="C1257" s="176"/>
      <c r="D1257" s="111" t="s">
        <v>42</v>
      </c>
      <c r="E1257" s="110" t="s">
        <v>324</v>
      </c>
      <c r="F1257" s="111" t="s">
        <v>325</v>
      </c>
      <c r="G1257" s="151" t="s">
        <v>43</v>
      </c>
      <c r="H1257" s="110" t="s">
        <v>44</v>
      </c>
      <c r="I1257" s="110" t="s">
        <v>8</v>
      </c>
      <c r="J1257" s="110" t="s">
        <v>45</v>
      </c>
      <c r="K1257" s="110" t="s">
        <v>46</v>
      </c>
      <c r="L1257" s="152" t="s">
        <v>47</v>
      </c>
      <c r="M1257" s="153" t="s">
        <v>48</v>
      </c>
      <c r="N1257" s="154" t="s">
        <v>49</v>
      </c>
      <c r="O1257" s="154" t="s">
        <v>49</v>
      </c>
      <c r="P1257" s="112" t="s">
        <v>50</v>
      </c>
      <c r="Q1257" s="110" t="s">
        <v>51</v>
      </c>
      <c r="R1257" s="155" t="s">
        <v>52</v>
      </c>
      <c r="S1257" s="156" t="s">
        <v>53</v>
      </c>
      <c r="T1257" s="156" t="s">
        <v>54</v>
      </c>
      <c r="U1257" s="152" t="s">
        <v>54</v>
      </c>
      <c r="V1257" s="152" t="s">
        <v>55</v>
      </c>
      <c r="W1257" s="146"/>
      <c r="X1257" s="146"/>
      <c r="Y1257" s="146"/>
    </row>
    <row r="1258" spans="1:25" s="99" customFormat="1" ht="45" customHeight="1" x14ac:dyDescent="0.25">
      <c r="A1258" s="101"/>
      <c r="B1258" s="177" t="s">
        <v>56</v>
      </c>
      <c r="C1258" s="178"/>
      <c r="D1258" s="102"/>
      <c r="E1258" s="170"/>
      <c r="F1258" s="102"/>
      <c r="G1258" s="95"/>
      <c r="H1258" s="102"/>
      <c r="I1258" s="102"/>
      <c r="J1258" s="102"/>
      <c r="K1258" s="102"/>
      <c r="L1258" s="95"/>
      <c r="M1258" s="95"/>
      <c r="N1258" s="95"/>
      <c r="O1258" s="95"/>
      <c r="P1258" s="102"/>
      <c r="Q1258" s="102"/>
      <c r="R1258" s="190"/>
      <c r="S1258" s="184"/>
      <c r="T1258" s="95"/>
      <c r="U1258" s="95"/>
      <c r="V1258" s="95"/>
      <c r="W1258" s="146"/>
      <c r="X1258" s="146"/>
      <c r="Y1258" s="146"/>
    </row>
    <row r="1259" spans="1:25" s="99" customFormat="1" ht="54.75" customHeight="1" x14ac:dyDescent="0.25">
      <c r="A1259" s="96">
        <f>A1249+1</f>
        <v>925</v>
      </c>
      <c r="B1259" s="181"/>
      <c r="C1259" s="182"/>
      <c r="D1259" s="113"/>
      <c r="E1259" s="115"/>
      <c r="F1259" s="174"/>
      <c r="G1259" s="114" t="str">
        <f t="shared" ref="G1259:G1272" si="395">IF(AND(F1259&lt;&gt;"",V1259&lt;&gt;"",L1259&lt;&gt;0),V1259/L1259,"")</f>
        <v/>
      </c>
      <c r="H1259" s="115"/>
      <c r="I1259" s="115"/>
      <c r="J1259" s="115"/>
      <c r="K1259" s="115"/>
      <c r="L1259" s="133" t="str">
        <f t="shared" ref="L1259:L1272" si="396">IF(AND(H1259&lt;&gt;0, J1259&lt;&gt;0, K1259&lt;&gt;0), H1259*J1259*K1259, "")</f>
        <v/>
      </c>
      <c r="M1259" s="116" t="str">
        <f>IF(L1259="", "", L1259/Veriler!$X$1)</f>
        <v/>
      </c>
      <c r="N1259" s="116" t="str">
        <f>IF(F1259&lt;&gt;"", "İthal Girdi", IF(Veriler!T1259="", "", IF(Veriler!S1259="H", "%0,5 üzerindedir", IF(Veriler!T1259&gt;0.1, "%10 sınırı aşılmıştır.", "Uygun"))))</f>
        <v>%0,5 üzerindedir</v>
      </c>
      <c r="O1259" s="116" t="str">
        <f t="shared" ref="O1259:O1272" si="397">IF(M1259=""," ",N1259)</f>
        <v xml:space="preserve"> </v>
      </c>
      <c r="P1259" s="117"/>
      <c r="Q1259" s="118"/>
      <c r="R1259" s="119" t="str">
        <f t="shared" ref="R1259:R1272" si="398">IFERROR(IF(AND(T1259&lt;&gt;"",L1259&lt;&gt;"",L1259&lt;&gt;0,T1259&lt;&gt;0),T1259/L1259,"")," ")</f>
        <v/>
      </c>
      <c r="S1259" s="133">
        <f>IFERROR(IF(M1259&lt;=0.005,IF(F1259="",L1259,0),IF(F1259&lt;&gt;"",0,IF(P1259="",0,IF(P1259="H",0,IF(Q1259&lt;Veriler!$G$2,L1259*Veriler!$G$2,L1259*Q1259)))))," ")</f>
        <v>0</v>
      </c>
      <c r="T1259" s="133">
        <f>IF(Veriler!T1259&lt;=0.1, S1259, IF(AND(Veriler!T1259&gt;0.1, F1259="", P1259="E"), IF(Q1259&gt;Veriler!$G$2, Q1259*S1259, IF(Q1259&lt;Veriler!$G$2, Veriler!$G$2*S1259, Q1259*S1259)), 0))</f>
        <v>0</v>
      </c>
      <c r="U1259" s="133" t="str">
        <f t="shared" ref="U1259:U1272" si="399">IF(T1259=0," ",T1259)</f>
        <v xml:space="preserve"> </v>
      </c>
      <c r="V1259" s="134" t="str">
        <f>IFERROR(IF(O1259="%10 sınırı aşılmıştır.",L1259-T1259,IFERROR(IF(F1259="",IF(S1259=1,0,IF(L1259-S1259=0,"",L1259-S1259)),IF(Veriler!M1259="",L1259,IF(L1259*Veriler!M1259=0,"",L1259*Veriler!M1259))),L1259)),0)</f>
        <v/>
      </c>
      <c r="W1259" s="146"/>
      <c r="X1259" s="146"/>
      <c r="Y1259" s="146"/>
    </row>
    <row r="1260" spans="1:25" s="99" customFormat="1" ht="54.75" customHeight="1" x14ac:dyDescent="0.25">
      <c r="A1260" s="96">
        <f t="shared" ref="A1260:A1272" si="400">A1259+1</f>
        <v>926</v>
      </c>
      <c r="B1260" s="175"/>
      <c r="C1260" s="176"/>
      <c r="D1260" s="113"/>
      <c r="E1260" s="115"/>
      <c r="F1260" s="174"/>
      <c r="G1260" s="114" t="str">
        <f t="shared" si="395"/>
        <v/>
      </c>
      <c r="H1260" s="115"/>
      <c r="I1260" s="115"/>
      <c r="J1260" s="115"/>
      <c r="K1260" s="115"/>
      <c r="L1260" s="133" t="str">
        <f t="shared" si="396"/>
        <v/>
      </c>
      <c r="M1260" s="116" t="str">
        <f>IF(L1260="", "", L1260/Veriler!$X$1)</f>
        <v/>
      </c>
      <c r="N1260" s="116" t="str">
        <f>IF(F1260&lt;&gt;"", "İthal Girdi", IF(Veriler!T1260="", "", IF(Veriler!S1260="H", "%0,5 üzerindedir", IF(Veriler!T1260&gt;0.1, "%10 sınırı aşılmıştır.", "Uygun"))))</f>
        <v>%0,5 üzerindedir</v>
      </c>
      <c r="O1260" s="116" t="str">
        <f t="shared" si="397"/>
        <v xml:space="preserve"> </v>
      </c>
      <c r="P1260" s="117"/>
      <c r="Q1260" s="118"/>
      <c r="R1260" s="119" t="str">
        <f t="shared" si="398"/>
        <v/>
      </c>
      <c r="S1260" s="133">
        <f>IFERROR(IF(M1260&lt;=0.005,IF(F1260="",L1260,0),IF(F1260&lt;&gt;"",0,IF(P1260="",0,IF(P1260="H",0,IF(Q1260&lt;Veriler!$G$2,L1260*Veriler!$G$2,L1260*Q1260)))))," ")</f>
        <v>0</v>
      </c>
      <c r="T1260" s="133">
        <f>IF(Veriler!T1260&lt;=0.1, S1260, IF(AND(Veriler!T1260&gt;0.1, F1260="", P1260="E"), IF(Q1260&gt;Veriler!$G$2, Q1260*S1260, IF(Q1260&lt;Veriler!$G$2, Veriler!$G$2*S1260, Q1260*S1260)), 0))</f>
        <v>0</v>
      </c>
      <c r="U1260" s="133" t="str">
        <f t="shared" si="399"/>
        <v xml:space="preserve"> </v>
      </c>
      <c r="V1260" s="134" t="str">
        <f>IFERROR(IF(O1260="%10 sınırı aşılmıştır.",L1260-T1260,IFERROR(IF(F1260="",IF(S1260=1,0,IF(L1260-S1260=0,"",L1260-S1260)),IF(Veriler!M1260="",L1260,IF(L1260*Veriler!M1260=0,"",L1260*Veriler!M1260))),L1260)),0)</f>
        <v/>
      </c>
      <c r="W1260" s="146"/>
      <c r="X1260" s="146"/>
      <c r="Y1260" s="146"/>
    </row>
    <row r="1261" spans="1:25" s="99" customFormat="1" ht="54.75" customHeight="1" x14ac:dyDescent="0.25">
      <c r="A1261" s="96">
        <f t="shared" si="400"/>
        <v>927</v>
      </c>
      <c r="B1261" s="175"/>
      <c r="C1261" s="176"/>
      <c r="D1261" s="113"/>
      <c r="E1261" s="115"/>
      <c r="F1261" s="174"/>
      <c r="G1261" s="114" t="str">
        <f t="shared" si="395"/>
        <v/>
      </c>
      <c r="H1261" s="115"/>
      <c r="I1261" s="115"/>
      <c r="J1261" s="115"/>
      <c r="K1261" s="115"/>
      <c r="L1261" s="133" t="str">
        <f t="shared" si="396"/>
        <v/>
      </c>
      <c r="M1261" s="116" t="str">
        <f>IF(L1261="", "", L1261/Veriler!$X$1)</f>
        <v/>
      </c>
      <c r="N1261" s="116" t="str">
        <f>IF(F1261&lt;&gt;"", "İthal Girdi", IF(Veriler!T1261="", "", IF(Veriler!S1261="H", "%0,5 üzerindedir", IF(Veriler!T1261&gt;0.1, "%10 sınırı aşılmıştır.", "Uygun"))))</f>
        <v>%0,5 üzerindedir</v>
      </c>
      <c r="O1261" s="116" t="str">
        <f t="shared" si="397"/>
        <v xml:space="preserve"> </v>
      </c>
      <c r="P1261" s="117"/>
      <c r="Q1261" s="118"/>
      <c r="R1261" s="119" t="str">
        <f t="shared" si="398"/>
        <v/>
      </c>
      <c r="S1261" s="133">
        <f>IFERROR(IF(M1261&lt;=0.005,IF(F1261="",L1261,0),IF(F1261&lt;&gt;"",0,IF(P1261="",0,IF(P1261="H",0,IF(Q1261&lt;Veriler!$G$2,L1261*Veriler!$G$2,L1261*Q1261)))))," ")</f>
        <v>0</v>
      </c>
      <c r="T1261" s="133">
        <f>IF(Veriler!T1261&lt;=0.1, S1261, IF(AND(Veriler!T1261&gt;0.1, F1261="", P1261="E"), IF(Q1261&gt;Veriler!$G$2, Q1261*S1261, IF(Q1261&lt;Veriler!$G$2, Veriler!$G$2*S1261, Q1261*S1261)), 0))</f>
        <v>0</v>
      </c>
      <c r="U1261" s="133" t="str">
        <f t="shared" si="399"/>
        <v xml:space="preserve"> </v>
      </c>
      <c r="V1261" s="134" t="str">
        <f>IFERROR(IF(O1261="%10 sınırı aşılmıştır.",L1261-T1261,IFERROR(IF(F1261="",IF(S1261=1,0,IF(L1261-S1261=0,"",L1261-S1261)),IF(Veriler!M1261="",L1261,IF(L1261*Veriler!M1261=0,"",L1261*Veriler!M1261))),L1261)),0)</f>
        <v/>
      </c>
      <c r="W1261" s="146"/>
      <c r="X1261" s="146"/>
      <c r="Y1261" s="146"/>
    </row>
    <row r="1262" spans="1:25" s="99" customFormat="1" ht="54.75" customHeight="1" x14ac:dyDescent="0.25">
      <c r="A1262" s="96">
        <f t="shared" si="400"/>
        <v>928</v>
      </c>
      <c r="B1262" s="175"/>
      <c r="C1262" s="176"/>
      <c r="D1262" s="113"/>
      <c r="E1262" s="115"/>
      <c r="F1262" s="174"/>
      <c r="G1262" s="114" t="str">
        <f t="shared" si="395"/>
        <v/>
      </c>
      <c r="H1262" s="115"/>
      <c r="I1262" s="115"/>
      <c r="J1262" s="115"/>
      <c r="K1262" s="115"/>
      <c r="L1262" s="133" t="str">
        <f t="shared" si="396"/>
        <v/>
      </c>
      <c r="M1262" s="116" t="str">
        <f>IF(L1262="", "", L1262/Veriler!$X$1)</f>
        <v/>
      </c>
      <c r="N1262" s="116" t="str">
        <f>IF(F1262&lt;&gt;"", "İthal Girdi", IF(Veriler!T1262="", "", IF(Veriler!S1262="H", "%0,5 üzerindedir", IF(Veriler!T1262&gt;0.1, "%10 sınırı aşılmıştır.", "Uygun"))))</f>
        <v>%0,5 üzerindedir</v>
      </c>
      <c r="O1262" s="116" t="str">
        <f t="shared" si="397"/>
        <v xml:space="preserve"> </v>
      </c>
      <c r="P1262" s="117"/>
      <c r="Q1262" s="118"/>
      <c r="R1262" s="119" t="str">
        <f t="shared" si="398"/>
        <v/>
      </c>
      <c r="S1262" s="133">
        <f>IFERROR(IF(M1262&lt;=0.005,IF(F1262="",L1262,0),IF(F1262&lt;&gt;"",0,IF(P1262="",0,IF(P1262="H",0,IF(Q1262&lt;Veriler!$G$2,L1262*Veriler!$G$2,L1262*Q1262)))))," ")</f>
        <v>0</v>
      </c>
      <c r="T1262" s="133">
        <f>IF(Veriler!T1262&lt;=0.1, S1262, IF(AND(Veriler!T1262&gt;0.1, F1262="", P1262="E"), IF(Q1262&gt;Veriler!$G$2, Q1262*S1262, IF(Q1262&lt;Veriler!$G$2, Veriler!$G$2*S1262, Q1262*S1262)), 0))</f>
        <v>0</v>
      </c>
      <c r="U1262" s="133" t="str">
        <f t="shared" si="399"/>
        <v xml:space="preserve"> </v>
      </c>
      <c r="V1262" s="134" t="str">
        <f>IFERROR(IF(O1262="%10 sınırı aşılmıştır.",L1262-T1262,IFERROR(IF(F1262="",IF(S1262=1,0,IF(L1262-S1262=0,"",L1262-S1262)),IF(Veriler!M1262="",L1262,IF(L1262*Veriler!M1262=0,"",L1262*Veriler!M1262))),L1262)),0)</f>
        <v/>
      </c>
      <c r="W1262" s="146"/>
      <c r="X1262" s="146"/>
      <c r="Y1262" s="146"/>
    </row>
    <row r="1263" spans="1:25" s="99" customFormat="1" ht="54.75" customHeight="1" x14ac:dyDescent="0.25">
      <c r="A1263" s="96">
        <f t="shared" si="400"/>
        <v>929</v>
      </c>
      <c r="B1263" s="175"/>
      <c r="C1263" s="176"/>
      <c r="D1263" s="113"/>
      <c r="E1263" s="115"/>
      <c r="F1263" s="174"/>
      <c r="G1263" s="114" t="str">
        <f t="shared" si="395"/>
        <v/>
      </c>
      <c r="H1263" s="115"/>
      <c r="I1263" s="115"/>
      <c r="J1263" s="115"/>
      <c r="K1263" s="115"/>
      <c r="L1263" s="133" t="str">
        <f t="shared" si="396"/>
        <v/>
      </c>
      <c r="M1263" s="116" t="str">
        <f>IF(L1263="", "", L1263/Veriler!$X$1)</f>
        <v/>
      </c>
      <c r="N1263" s="116" t="str">
        <f>IF(F1263&lt;&gt;"", "İthal Girdi", IF(Veriler!T1263="", "", IF(Veriler!S1263="H", "%0,5 üzerindedir", IF(Veriler!T1263&gt;0.1, "%10 sınırı aşılmıştır.", "Uygun"))))</f>
        <v>%0,5 üzerindedir</v>
      </c>
      <c r="O1263" s="116" t="str">
        <f t="shared" si="397"/>
        <v xml:space="preserve"> </v>
      </c>
      <c r="P1263" s="117"/>
      <c r="Q1263" s="118"/>
      <c r="R1263" s="119" t="str">
        <f t="shared" si="398"/>
        <v/>
      </c>
      <c r="S1263" s="133">
        <f>IFERROR(IF(M1263&lt;=0.005,IF(F1263="",L1263,0),IF(F1263&lt;&gt;"",0,IF(P1263="",0,IF(P1263="H",0,IF(Q1263&lt;Veriler!$G$2,L1263*Veriler!$G$2,L1263*Q1263)))))," ")</f>
        <v>0</v>
      </c>
      <c r="T1263" s="133">
        <f>IF(Veriler!T1263&lt;=0.1, S1263, IF(AND(Veriler!T1263&gt;0.1, F1263="", P1263="E"), IF(Q1263&gt;Veriler!$G$2, Q1263*S1263, IF(Q1263&lt;Veriler!$G$2, Veriler!$G$2*S1263, Q1263*S1263)), 0))</f>
        <v>0</v>
      </c>
      <c r="U1263" s="133" t="str">
        <f t="shared" si="399"/>
        <v xml:space="preserve"> </v>
      </c>
      <c r="V1263" s="134" t="str">
        <f>IFERROR(IF(O1263="%10 sınırı aşılmıştır.",L1263-T1263,IFERROR(IF(F1263="",IF(S1263=1,0,IF(L1263-S1263=0,"",L1263-S1263)),IF(Veriler!M1263="",L1263,IF(L1263*Veriler!M1263=0,"",L1263*Veriler!M1263))),L1263)),0)</f>
        <v/>
      </c>
      <c r="W1263" s="146"/>
      <c r="X1263" s="146"/>
      <c r="Y1263" s="146"/>
    </row>
    <row r="1264" spans="1:25" s="99" customFormat="1" ht="54.75" customHeight="1" x14ac:dyDescent="0.25">
      <c r="A1264" s="96">
        <f t="shared" si="400"/>
        <v>930</v>
      </c>
      <c r="B1264" s="175"/>
      <c r="C1264" s="176"/>
      <c r="D1264" s="113"/>
      <c r="E1264" s="115"/>
      <c r="F1264" s="174"/>
      <c r="G1264" s="114" t="str">
        <f t="shared" si="395"/>
        <v/>
      </c>
      <c r="H1264" s="115"/>
      <c r="I1264" s="115"/>
      <c r="J1264" s="115"/>
      <c r="K1264" s="115"/>
      <c r="L1264" s="133" t="str">
        <f t="shared" si="396"/>
        <v/>
      </c>
      <c r="M1264" s="116" t="str">
        <f>IF(L1264="", "", L1264/Veriler!$X$1)</f>
        <v/>
      </c>
      <c r="N1264" s="116" t="str">
        <f>IF(F1264&lt;&gt;"", "İthal Girdi", IF(Veriler!T1264="", "", IF(Veriler!S1264="H", "%0,5 üzerindedir", IF(Veriler!T1264&gt;0.1, "%10 sınırı aşılmıştır.", "Uygun"))))</f>
        <v>%0,5 üzerindedir</v>
      </c>
      <c r="O1264" s="116" t="str">
        <f t="shared" si="397"/>
        <v xml:space="preserve"> </v>
      </c>
      <c r="P1264" s="117"/>
      <c r="Q1264" s="118"/>
      <c r="R1264" s="119" t="str">
        <f t="shared" si="398"/>
        <v/>
      </c>
      <c r="S1264" s="133">
        <f>IFERROR(IF(M1264&lt;=0.005,IF(F1264="",L1264,0),IF(F1264&lt;&gt;"",0,IF(P1264="",0,IF(P1264="H",0,IF(Q1264&lt;Veriler!$G$2,L1264*Veriler!$G$2,L1264*Q1264)))))," ")</f>
        <v>0</v>
      </c>
      <c r="T1264" s="133">
        <f>IF(Veriler!T1264&lt;=0.1, S1264, IF(AND(Veriler!T1264&gt;0.1, F1264="", P1264="E"), IF(Q1264&gt;Veriler!$G$2, Q1264*S1264, IF(Q1264&lt;Veriler!$G$2, Veriler!$G$2*S1264, Q1264*S1264)), 0))</f>
        <v>0</v>
      </c>
      <c r="U1264" s="133" t="str">
        <f t="shared" si="399"/>
        <v xml:space="preserve"> </v>
      </c>
      <c r="V1264" s="134" t="str">
        <f>IFERROR(IF(O1264="%10 sınırı aşılmıştır.",L1264-T1264,IFERROR(IF(F1264="",IF(S1264=1,0,IF(L1264-S1264=0,"",L1264-S1264)),IF(Veriler!M1264="",L1264,IF(L1264*Veriler!M1264=0,"",L1264*Veriler!M1264))),L1264)),0)</f>
        <v/>
      </c>
      <c r="W1264" s="146"/>
      <c r="X1264" s="146"/>
      <c r="Y1264" s="146"/>
    </row>
    <row r="1265" spans="1:25" s="99" customFormat="1" ht="54.75" customHeight="1" x14ac:dyDescent="0.25">
      <c r="A1265" s="96">
        <f t="shared" si="400"/>
        <v>931</v>
      </c>
      <c r="B1265" s="175"/>
      <c r="C1265" s="176"/>
      <c r="D1265" s="113"/>
      <c r="E1265" s="115"/>
      <c r="F1265" s="174"/>
      <c r="G1265" s="114" t="str">
        <f t="shared" si="395"/>
        <v/>
      </c>
      <c r="H1265" s="115"/>
      <c r="I1265" s="115"/>
      <c r="J1265" s="115"/>
      <c r="K1265" s="115"/>
      <c r="L1265" s="133" t="str">
        <f t="shared" si="396"/>
        <v/>
      </c>
      <c r="M1265" s="116" t="str">
        <f>IF(L1265="", "", L1265/Veriler!$X$1)</f>
        <v/>
      </c>
      <c r="N1265" s="116" t="str">
        <f>IF(F1265&lt;&gt;"", "İthal Girdi", IF(Veriler!T1265="", "", IF(Veriler!S1265="H", "%0,5 üzerindedir", IF(Veriler!T1265&gt;0.1, "%10 sınırı aşılmıştır.", "Uygun"))))</f>
        <v>%0,5 üzerindedir</v>
      </c>
      <c r="O1265" s="116" t="str">
        <f t="shared" si="397"/>
        <v xml:space="preserve"> </v>
      </c>
      <c r="P1265" s="117"/>
      <c r="Q1265" s="118"/>
      <c r="R1265" s="119" t="str">
        <f t="shared" si="398"/>
        <v/>
      </c>
      <c r="S1265" s="133">
        <f>IFERROR(IF(M1265&lt;=0.005,IF(F1265="",L1265,0),IF(F1265&lt;&gt;"",0,IF(P1265="",0,IF(P1265="H",0,IF(Q1265&lt;Veriler!$G$2,L1265*Veriler!$G$2,L1265*Q1265)))))," ")</f>
        <v>0</v>
      </c>
      <c r="T1265" s="133">
        <f>IF(Veriler!T1265&lt;=0.1, S1265, IF(AND(Veriler!T1265&gt;0.1, F1265="", P1265="E"), IF(Q1265&gt;Veriler!$G$2, Q1265*S1265, IF(Q1265&lt;Veriler!$G$2, Veriler!$G$2*S1265, Q1265*S1265)), 0))</f>
        <v>0</v>
      </c>
      <c r="U1265" s="133" t="str">
        <f t="shared" si="399"/>
        <v xml:space="preserve"> </v>
      </c>
      <c r="V1265" s="134" t="str">
        <f>IFERROR(IF(O1265="%10 sınırı aşılmıştır.",L1265-T1265,IFERROR(IF(F1265="",IF(S1265=1,0,IF(L1265-S1265=0,"",L1265-S1265)),IF(Veriler!M1265="",L1265,IF(L1265*Veriler!M1265=0,"",L1265*Veriler!M1265))),L1265)),0)</f>
        <v/>
      </c>
      <c r="W1265" s="146"/>
      <c r="X1265" s="146"/>
      <c r="Y1265" s="146"/>
    </row>
    <row r="1266" spans="1:25" s="99" customFormat="1" ht="54.75" customHeight="1" x14ac:dyDescent="0.25">
      <c r="A1266" s="96">
        <f t="shared" si="400"/>
        <v>932</v>
      </c>
      <c r="B1266" s="175"/>
      <c r="C1266" s="176"/>
      <c r="D1266" s="113"/>
      <c r="E1266" s="115"/>
      <c r="F1266" s="174"/>
      <c r="G1266" s="114" t="str">
        <f t="shared" si="395"/>
        <v/>
      </c>
      <c r="H1266" s="115"/>
      <c r="I1266" s="115"/>
      <c r="J1266" s="115"/>
      <c r="K1266" s="115"/>
      <c r="L1266" s="133" t="str">
        <f t="shared" si="396"/>
        <v/>
      </c>
      <c r="M1266" s="116" t="str">
        <f>IF(L1266="", "", L1266/Veriler!$X$1)</f>
        <v/>
      </c>
      <c r="N1266" s="116" t="str">
        <f>IF(F1266&lt;&gt;"", "İthal Girdi", IF(Veriler!T1266="", "", IF(Veriler!S1266="H", "%0,5 üzerindedir", IF(Veriler!T1266&gt;0.1, "%10 sınırı aşılmıştır.", "Uygun"))))</f>
        <v>%0,5 üzerindedir</v>
      </c>
      <c r="O1266" s="116" t="str">
        <f t="shared" si="397"/>
        <v xml:space="preserve"> </v>
      </c>
      <c r="P1266" s="117"/>
      <c r="Q1266" s="118"/>
      <c r="R1266" s="119" t="str">
        <f t="shared" si="398"/>
        <v/>
      </c>
      <c r="S1266" s="133">
        <f>IFERROR(IF(M1266&lt;=0.005,IF(F1266="",L1266,0),IF(F1266&lt;&gt;"",0,IF(P1266="",0,IF(P1266="H",0,IF(Q1266&lt;Veriler!$G$2,L1266*Veriler!$G$2,L1266*Q1266)))))," ")</f>
        <v>0</v>
      </c>
      <c r="T1266" s="133">
        <f>IF(Veriler!T1266&lt;=0.1, S1266, IF(AND(Veriler!T1266&gt;0.1, F1266="", P1266="E"), IF(Q1266&gt;Veriler!$G$2, Q1266*S1266, IF(Q1266&lt;Veriler!$G$2, Veriler!$G$2*S1266, Q1266*S1266)), 0))</f>
        <v>0</v>
      </c>
      <c r="U1266" s="133" t="str">
        <f t="shared" si="399"/>
        <v xml:space="preserve"> </v>
      </c>
      <c r="V1266" s="134" t="str">
        <f>IFERROR(IF(O1266="%10 sınırı aşılmıştır.",L1266-T1266,IFERROR(IF(F1266="",IF(S1266=1,0,IF(L1266-S1266=0,"",L1266-S1266)),IF(Veriler!M1266="",L1266,IF(L1266*Veriler!M1266=0,"",L1266*Veriler!M1266))),L1266)),0)</f>
        <v/>
      </c>
      <c r="W1266" s="146"/>
      <c r="X1266" s="146"/>
      <c r="Y1266" s="146"/>
    </row>
    <row r="1267" spans="1:25" s="99" customFormat="1" ht="54.75" customHeight="1" x14ac:dyDescent="0.25">
      <c r="A1267" s="96">
        <f t="shared" si="400"/>
        <v>933</v>
      </c>
      <c r="B1267" s="175"/>
      <c r="C1267" s="176"/>
      <c r="D1267" s="113"/>
      <c r="E1267" s="115"/>
      <c r="F1267" s="174"/>
      <c r="G1267" s="114" t="str">
        <f t="shared" si="395"/>
        <v/>
      </c>
      <c r="H1267" s="115"/>
      <c r="I1267" s="115"/>
      <c r="J1267" s="115"/>
      <c r="K1267" s="115"/>
      <c r="L1267" s="133" t="str">
        <f t="shared" si="396"/>
        <v/>
      </c>
      <c r="M1267" s="116" t="str">
        <f>IF(L1267="", "", L1267/Veriler!$X$1)</f>
        <v/>
      </c>
      <c r="N1267" s="116" t="str">
        <f>IF(F1267&lt;&gt;"", "İthal Girdi", IF(Veriler!T1267="", "", IF(Veriler!S1267="H", "%0,5 üzerindedir", IF(Veriler!T1267&gt;0.1, "%10 sınırı aşılmıştır.", "Uygun"))))</f>
        <v>%0,5 üzerindedir</v>
      </c>
      <c r="O1267" s="116" t="str">
        <f t="shared" si="397"/>
        <v xml:space="preserve"> </v>
      </c>
      <c r="P1267" s="117"/>
      <c r="Q1267" s="118"/>
      <c r="R1267" s="119" t="str">
        <f t="shared" si="398"/>
        <v/>
      </c>
      <c r="S1267" s="133">
        <f>IFERROR(IF(M1267&lt;=0.005,IF(F1267="",L1267,0),IF(F1267&lt;&gt;"",0,IF(P1267="",0,IF(P1267="H",0,IF(Q1267&lt;Veriler!$G$2,L1267*Veriler!$G$2,L1267*Q1267)))))," ")</f>
        <v>0</v>
      </c>
      <c r="T1267" s="133">
        <f>IF(Veriler!T1267&lt;=0.1, S1267, IF(AND(Veriler!T1267&gt;0.1, F1267="", P1267="E"), IF(Q1267&gt;Veriler!$G$2, Q1267*S1267, IF(Q1267&lt;Veriler!$G$2, Veriler!$G$2*S1267, Q1267*S1267)), 0))</f>
        <v>0</v>
      </c>
      <c r="U1267" s="133" t="str">
        <f t="shared" si="399"/>
        <v xml:space="preserve"> </v>
      </c>
      <c r="V1267" s="134" t="str">
        <f>IFERROR(IF(O1267="%10 sınırı aşılmıştır.",L1267-T1267,IFERROR(IF(F1267="",IF(S1267=1,0,IF(L1267-S1267=0,"",L1267-S1267)),IF(Veriler!M1267="",L1267,IF(L1267*Veriler!M1267=0,"",L1267*Veriler!M1267))),L1267)),0)</f>
        <v/>
      </c>
      <c r="W1267" s="146"/>
      <c r="X1267" s="146"/>
      <c r="Y1267" s="146"/>
    </row>
    <row r="1268" spans="1:25" s="99" customFormat="1" ht="54.75" customHeight="1" x14ac:dyDescent="0.25">
      <c r="A1268" s="96">
        <f t="shared" si="400"/>
        <v>934</v>
      </c>
      <c r="B1268" s="175"/>
      <c r="C1268" s="176"/>
      <c r="D1268" s="113"/>
      <c r="E1268" s="115"/>
      <c r="F1268" s="174"/>
      <c r="G1268" s="114" t="str">
        <f t="shared" si="395"/>
        <v/>
      </c>
      <c r="H1268" s="115"/>
      <c r="I1268" s="115"/>
      <c r="J1268" s="115"/>
      <c r="K1268" s="115"/>
      <c r="L1268" s="133" t="str">
        <f t="shared" si="396"/>
        <v/>
      </c>
      <c r="M1268" s="116" t="str">
        <f>IF(L1268="", "", L1268/Veriler!$X$1)</f>
        <v/>
      </c>
      <c r="N1268" s="116" t="str">
        <f>IF(F1268&lt;&gt;"", "İthal Girdi", IF(Veriler!T1268="", "", IF(Veriler!S1268="H", "%0,5 üzerindedir", IF(Veriler!T1268&gt;0.1, "%10 sınırı aşılmıştır.", "Uygun"))))</f>
        <v>%0,5 üzerindedir</v>
      </c>
      <c r="O1268" s="116" t="str">
        <f t="shared" si="397"/>
        <v xml:space="preserve"> </v>
      </c>
      <c r="P1268" s="117"/>
      <c r="Q1268" s="118"/>
      <c r="R1268" s="119" t="str">
        <f t="shared" si="398"/>
        <v/>
      </c>
      <c r="S1268" s="133">
        <f>IFERROR(IF(M1268&lt;=0.005,IF(F1268="",L1268,0),IF(F1268&lt;&gt;"",0,IF(P1268="",0,IF(P1268="H",0,IF(Q1268&lt;Veriler!$G$2,L1268*Veriler!$G$2,L1268*Q1268)))))," ")</f>
        <v>0</v>
      </c>
      <c r="T1268" s="133">
        <f>IF(Veriler!T1268&lt;=0.1, S1268, IF(AND(Veriler!T1268&gt;0.1, F1268="", P1268="E"), IF(Q1268&gt;Veriler!$G$2, Q1268*S1268, IF(Q1268&lt;Veriler!$G$2, Veriler!$G$2*S1268, Q1268*S1268)), 0))</f>
        <v>0</v>
      </c>
      <c r="U1268" s="133" t="str">
        <f t="shared" si="399"/>
        <v xml:space="preserve"> </v>
      </c>
      <c r="V1268" s="134" t="str">
        <f>IFERROR(IF(O1268="%10 sınırı aşılmıştır.",L1268-T1268,IFERROR(IF(F1268="",IF(S1268=1,0,IF(L1268-S1268=0,"",L1268-S1268)),IF(Veriler!M1268="",L1268,IF(L1268*Veriler!M1268=0,"",L1268*Veriler!M1268))),L1268)),0)</f>
        <v/>
      </c>
      <c r="W1268" s="146"/>
      <c r="X1268" s="146"/>
      <c r="Y1268" s="146"/>
    </row>
    <row r="1269" spans="1:25" s="99" customFormat="1" ht="54.75" customHeight="1" x14ac:dyDescent="0.25">
      <c r="A1269" s="96">
        <f t="shared" si="400"/>
        <v>935</v>
      </c>
      <c r="B1269" s="175"/>
      <c r="C1269" s="176"/>
      <c r="D1269" s="113"/>
      <c r="E1269" s="115"/>
      <c r="F1269" s="174"/>
      <c r="G1269" s="114" t="str">
        <f t="shared" si="395"/>
        <v/>
      </c>
      <c r="H1269" s="115"/>
      <c r="I1269" s="115"/>
      <c r="J1269" s="115"/>
      <c r="K1269" s="115"/>
      <c r="L1269" s="133" t="str">
        <f t="shared" si="396"/>
        <v/>
      </c>
      <c r="M1269" s="116" t="str">
        <f>IF(L1269="", "", L1269/Veriler!$X$1)</f>
        <v/>
      </c>
      <c r="N1269" s="116" t="str">
        <f>IF(F1269&lt;&gt;"", "İthal Girdi", IF(Veriler!T1269="", "", IF(Veriler!S1269="H", "%0,5 üzerindedir", IF(Veriler!T1269&gt;0.1, "%10 sınırı aşılmıştır.", "Uygun"))))</f>
        <v>%0,5 üzerindedir</v>
      </c>
      <c r="O1269" s="116" t="str">
        <f t="shared" si="397"/>
        <v xml:space="preserve"> </v>
      </c>
      <c r="P1269" s="117"/>
      <c r="Q1269" s="118"/>
      <c r="R1269" s="119" t="str">
        <f t="shared" si="398"/>
        <v/>
      </c>
      <c r="S1269" s="133">
        <f>IFERROR(IF(M1269&lt;=0.005,IF(F1269="",L1269,0),IF(F1269&lt;&gt;"",0,IF(P1269="",0,IF(P1269="H",0,IF(Q1269&lt;Veriler!$G$2,L1269*Veriler!$G$2,L1269*Q1269)))))," ")</f>
        <v>0</v>
      </c>
      <c r="T1269" s="133">
        <f>IF(Veriler!T1269&lt;=0.1, S1269, IF(AND(Veriler!T1269&gt;0.1, F1269="", P1269="E"), IF(Q1269&gt;Veriler!$G$2, Q1269*S1269, IF(Q1269&lt;Veriler!$G$2, Veriler!$G$2*S1269, Q1269*S1269)), 0))</f>
        <v>0</v>
      </c>
      <c r="U1269" s="133" t="str">
        <f t="shared" si="399"/>
        <v xml:space="preserve"> </v>
      </c>
      <c r="V1269" s="134" t="str">
        <f>IFERROR(IF(O1269="%10 sınırı aşılmıştır.",L1269-T1269,IFERROR(IF(F1269="",IF(S1269=1,0,IF(L1269-S1269=0,"",L1269-S1269)),IF(Veriler!M1269="",L1269,IF(L1269*Veriler!M1269=0,"",L1269*Veriler!M1269))),L1269)),0)</f>
        <v/>
      </c>
      <c r="W1269" s="146"/>
      <c r="X1269" s="146"/>
      <c r="Y1269" s="146"/>
    </row>
    <row r="1270" spans="1:25" s="99" customFormat="1" ht="54.75" customHeight="1" x14ac:dyDescent="0.25">
      <c r="A1270" s="96">
        <f t="shared" si="400"/>
        <v>936</v>
      </c>
      <c r="B1270" s="175"/>
      <c r="C1270" s="176"/>
      <c r="D1270" s="113"/>
      <c r="E1270" s="115"/>
      <c r="F1270" s="174"/>
      <c r="G1270" s="114" t="str">
        <f t="shared" si="395"/>
        <v/>
      </c>
      <c r="H1270" s="115"/>
      <c r="I1270" s="115"/>
      <c r="J1270" s="115"/>
      <c r="K1270" s="115"/>
      <c r="L1270" s="133" t="str">
        <f t="shared" si="396"/>
        <v/>
      </c>
      <c r="M1270" s="116" t="str">
        <f>IF(L1270="", "", L1270/Veriler!$X$1)</f>
        <v/>
      </c>
      <c r="N1270" s="116" t="str">
        <f>IF(F1270&lt;&gt;"", "İthal Girdi", IF(Veriler!T1270="", "", IF(Veriler!S1270="H", "%0,5 üzerindedir", IF(Veriler!T1270&gt;0.1, "%10 sınırı aşılmıştır.", "Uygun"))))</f>
        <v>%0,5 üzerindedir</v>
      </c>
      <c r="O1270" s="116" t="str">
        <f t="shared" si="397"/>
        <v xml:space="preserve"> </v>
      </c>
      <c r="P1270" s="117"/>
      <c r="Q1270" s="118"/>
      <c r="R1270" s="119" t="str">
        <f t="shared" si="398"/>
        <v/>
      </c>
      <c r="S1270" s="133">
        <f>IFERROR(IF(M1270&lt;=0.005,IF(F1270="",L1270,0),IF(F1270&lt;&gt;"",0,IF(P1270="",0,IF(P1270="H",0,IF(Q1270&lt;Veriler!$G$2,L1270*Veriler!$G$2,L1270*Q1270)))))," ")</f>
        <v>0</v>
      </c>
      <c r="T1270" s="133">
        <f>IF(Veriler!T1270&lt;=0.1, S1270, IF(AND(Veriler!T1270&gt;0.1, F1270="", P1270="E"), IF(Q1270&gt;Veriler!$G$2, Q1270*S1270, IF(Q1270&lt;Veriler!$G$2, Veriler!$G$2*S1270, Q1270*S1270)), 0))</f>
        <v>0</v>
      </c>
      <c r="U1270" s="133" t="str">
        <f t="shared" si="399"/>
        <v xml:space="preserve"> </v>
      </c>
      <c r="V1270" s="134" t="str">
        <f>IFERROR(IF(O1270="%10 sınırı aşılmıştır.",L1270-T1270,IFERROR(IF(F1270="",IF(S1270=1,0,IF(L1270-S1270=0,"",L1270-S1270)),IF(Veriler!M1270="",L1270,IF(L1270*Veriler!M1270=0,"",L1270*Veriler!M1270))),L1270)),0)</f>
        <v/>
      </c>
      <c r="W1270" s="146"/>
      <c r="X1270" s="146"/>
      <c r="Y1270" s="146"/>
    </row>
    <row r="1271" spans="1:25" s="99" customFormat="1" ht="54.75" customHeight="1" x14ac:dyDescent="0.25">
      <c r="A1271" s="96">
        <f t="shared" si="400"/>
        <v>937</v>
      </c>
      <c r="B1271" s="175"/>
      <c r="C1271" s="176"/>
      <c r="D1271" s="113"/>
      <c r="E1271" s="115"/>
      <c r="F1271" s="174"/>
      <c r="G1271" s="114" t="str">
        <f t="shared" si="395"/>
        <v/>
      </c>
      <c r="H1271" s="115"/>
      <c r="I1271" s="115"/>
      <c r="J1271" s="115"/>
      <c r="K1271" s="115"/>
      <c r="L1271" s="133" t="str">
        <f t="shared" si="396"/>
        <v/>
      </c>
      <c r="M1271" s="116" t="str">
        <f>IF(L1271="", "", L1271/Veriler!$X$1)</f>
        <v/>
      </c>
      <c r="N1271" s="116" t="str">
        <f>IF(F1271&lt;&gt;"", "İthal Girdi", IF(Veriler!T1271="", "", IF(Veriler!S1271="H", "%0,5 üzerindedir", IF(Veriler!T1271&gt;0.1, "%10 sınırı aşılmıştır.", "Uygun"))))</f>
        <v>%0,5 üzerindedir</v>
      </c>
      <c r="O1271" s="116" t="str">
        <f t="shared" si="397"/>
        <v xml:space="preserve"> </v>
      </c>
      <c r="P1271" s="117"/>
      <c r="Q1271" s="118"/>
      <c r="R1271" s="119" t="str">
        <f t="shared" si="398"/>
        <v/>
      </c>
      <c r="S1271" s="133">
        <f>IFERROR(IF(M1271&lt;=0.005,IF(F1271="",L1271,0),IF(F1271&lt;&gt;"",0,IF(P1271="",0,IF(P1271="H",0,IF(Q1271&lt;Veriler!$G$2,L1271*Veriler!$G$2,L1271*Q1271)))))," ")</f>
        <v>0</v>
      </c>
      <c r="T1271" s="133">
        <f>IF(Veriler!T1271&lt;=0.1, S1271, IF(AND(Veriler!T1271&gt;0.1, F1271="", P1271="E"), IF(Q1271&gt;Veriler!$G$2, Q1271*S1271, IF(Q1271&lt;Veriler!$G$2, Veriler!$G$2*S1271, Q1271*S1271)), 0))</f>
        <v>0</v>
      </c>
      <c r="U1271" s="133" t="str">
        <f t="shared" si="399"/>
        <v xml:space="preserve"> </v>
      </c>
      <c r="V1271" s="134" t="str">
        <f>IFERROR(IF(O1271="%10 sınırı aşılmıştır.",L1271-T1271,IFERROR(IF(F1271="",IF(S1271=1,0,IF(L1271-S1271=0,"",L1271-S1271)),IF(Veriler!M1271="",L1271,IF(L1271*Veriler!M1271=0,"",L1271*Veriler!M1271))),L1271)),0)</f>
        <v/>
      </c>
      <c r="W1271" s="146"/>
      <c r="X1271" s="146"/>
      <c r="Y1271" s="146"/>
    </row>
    <row r="1272" spans="1:25" s="99" customFormat="1" ht="54.75" customHeight="1" x14ac:dyDescent="0.25">
      <c r="A1272" s="96">
        <f t="shared" si="400"/>
        <v>938</v>
      </c>
      <c r="B1272" s="175"/>
      <c r="C1272" s="176"/>
      <c r="D1272" s="113"/>
      <c r="E1272" s="115"/>
      <c r="F1272" s="174"/>
      <c r="G1272" s="114" t="str">
        <f t="shared" si="395"/>
        <v/>
      </c>
      <c r="H1272" s="115"/>
      <c r="I1272" s="115"/>
      <c r="J1272" s="115"/>
      <c r="K1272" s="115"/>
      <c r="L1272" s="133" t="str">
        <f t="shared" si="396"/>
        <v/>
      </c>
      <c r="M1272" s="116" t="str">
        <f>IF(L1272="", "", L1272/Veriler!$X$1)</f>
        <v/>
      </c>
      <c r="N1272" s="116" t="str">
        <f>IF(F1272&lt;&gt;"", "İthal Girdi", IF(Veriler!T1272="", "", IF(Veriler!S1272="H", "%0,5 üzerindedir", IF(Veriler!T1272&gt;0.1, "%10 sınırı aşılmıştır.", "Uygun"))))</f>
        <v>%0,5 üzerindedir</v>
      </c>
      <c r="O1272" s="116" t="str">
        <f t="shared" si="397"/>
        <v xml:space="preserve"> </v>
      </c>
      <c r="P1272" s="117"/>
      <c r="Q1272" s="118"/>
      <c r="R1272" s="119" t="str">
        <f t="shared" si="398"/>
        <v/>
      </c>
      <c r="S1272" s="133">
        <f>IFERROR(IF(M1272&lt;=0.005,IF(F1272="",L1272,0),IF(F1272&lt;&gt;"",0,IF(P1272="",0,IF(P1272="H",0,IF(Q1272&lt;Veriler!$G$2,L1272*Veriler!$G$2,L1272*Q1272)))))," ")</f>
        <v>0</v>
      </c>
      <c r="T1272" s="133">
        <f>IF(Veriler!T1272&lt;=0.1, S1272, IF(AND(Veriler!T1272&gt;0.1, F1272="", P1272="E"), IF(Q1272&gt;Veriler!$G$2, Q1272*S1272, IF(Q1272&lt;Veriler!$G$2, Veriler!$G$2*S1272, Q1272*S1272)), 0))</f>
        <v>0</v>
      </c>
      <c r="U1272" s="133" t="str">
        <f t="shared" si="399"/>
        <v xml:space="preserve"> </v>
      </c>
      <c r="V1272" s="134" t="str">
        <f>IFERROR(IF(O1272="%10 sınırı aşılmıştır.",L1272-T1272,IFERROR(IF(F1272="",IF(S1272=1,0,IF(L1272-S1272=0,"",L1272-S1272)),IF(Veriler!M1272="",L1272,IF(L1272*Veriler!M1272=0,"",L1272*Veriler!M1272))),L1272)),0)</f>
        <v/>
      </c>
      <c r="W1272" s="146"/>
      <c r="X1272" s="146"/>
      <c r="Y1272" s="146"/>
    </row>
    <row r="1273" spans="1:25" s="99" customFormat="1" ht="36" hidden="1" customHeight="1" x14ac:dyDescent="0.25">
      <c r="A1273" s="101"/>
      <c r="B1273" s="191" t="s">
        <v>16</v>
      </c>
      <c r="C1273" s="176"/>
      <c r="D1273" s="120"/>
      <c r="E1273" s="171"/>
      <c r="F1273" s="172"/>
      <c r="G1273" s="121"/>
      <c r="H1273" s="115"/>
      <c r="I1273" s="115"/>
      <c r="J1273" s="115"/>
      <c r="K1273" s="115"/>
      <c r="L1273" s="121"/>
      <c r="M1273" s="121"/>
      <c r="N1273" s="121"/>
      <c r="O1273" s="121"/>
      <c r="P1273" s="120"/>
      <c r="Q1273" s="120"/>
      <c r="R1273" s="183"/>
      <c r="S1273" s="184"/>
      <c r="T1273" s="121"/>
      <c r="U1273" s="121"/>
      <c r="V1273" s="121"/>
      <c r="W1273" s="146"/>
      <c r="X1273" s="146"/>
      <c r="Y1273" s="146"/>
    </row>
    <row r="1274" spans="1:25" s="99" customFormat="1" ht="54.75" customHeight="1" x14ac:dyDescent="0.25">
      <c r="A1274" s="96">
        <f>A1272+1</f>
        <v>939</v>
      </c>
      <c r="B1274" s="175"/>
      <c r="C1274" s="176"/>
      <c r="D1274" s="113"/>
      <c r="E1274" s="115"/>
      <c r="F1274" s="174"/>
      <c r="G1274" s="114" t="str">
        <f t="shared" ref="G1274:G1287" si="401">IF(AND(F1274&lt;&gt;"",V1274&lt;&gt;"",L1274&lt;&gt;0),V1274/L1274,"")</f>
        <v/>
      </c>
      <c r="H1274" s="115"/>
      <c r="I1274" s="115"/>
      <c r="J1274" s="115"/>
      <c r="K1274" s="115"/>
      <c r="L1274" s="133" t="str">
        <f t="shared" ref="L1274:L1287" si="402">IF(AND(H1274&lt;&gt;0, J1274&lt;&gt;0, K1274&lt;&gt;0), H1274*J1274*K1274, "")</f>
        <v/>
      </c>
      <c r="M1274" s="116" t="str">
        <f>IF(L1274="", "", L1274/Veriler!$X$1)</f>
        <v/>
      </c>
      <c r="N1274" s="116" t="str">
        <f>IF(F1274&lt;&gt;"", "İthal Girdi", IF(Veriler!T1274="", "", IF(Veriler!S1274="H", "%0,5 üzerindedir", IF(Veriler!T1274&gt;0.1, "%10 sınırı aşılmıştır.", "Uygun"))))</f>
        <v>%0,5 üzerindedir</v>
      </c>
      <c r="O1274" s="116" t="str">
        <f t="shared" ref="O1274:O1287" si="403">IF(M1274=""," ",N1274)</f>
        <v xml:space="preserve"> </v>
      </c>
      <c r="P1274" s="117"/>
      <c r="Q1274" s="118"/>
      <c r="R1274" s="119" t="str">
        <f t="shared" ref="R1274:R1287" si="404">IFERROR(IF(AND(T1274&lt;&gt;"",L1274&lt;&gt;"",L1274&lt;&gt;0,T1274&lt;&gt;0),T1274/L1274,"")," ")</f>
        <v/>
      </c>
      <c r="S1274" s="133">
        <f>IFERROR(IF(M1274&lt;=0.005,IF(F1274="",L1274,0),IF(F1274&lt;&gt;"",0,IF(P1274="",0,IF(P1274="H",0,IF(Q1274&lt;Veriler!$G$2,L1274*Veriler!$G$2,L1274*Q1274)))))," ")</f>
        <v>0</v>
      </c>
      <c r="T1274" s="133">
        <f>IF(Veriler!T1274&lt;=0.1, S1274, IF(AND(Veriler!T1274&gt;0.1, F1274="", P1274="E"), IF(Q1274&gt;Veriler!$G$2, Q1274*S1274, IF(Q1274&lt;Veriler!$G$2, Veriler!$G$2*S1274, Q1274*S1274)), 0))</f>
        <v>0</v>
      </c>
      <c r="U1274" s="133" t="str">
        <f t="shared" ref="U1274:U1287" si="405">IF(T1274=0," ",T1274)</f>
        <v xml:space="preserve"> </v>
      </c>
      <c r="V1274" s="134" t="str">
        <f>IFERROR(IF(O1274="%10 sınırı aşılmıştır.",L1274-T1274,IFERROR(IF(F1274="",IF(S1274=1,0,IF(L1274-S1274=0,"",L1274-S1274)),IF(Veriler!M1274="",L1274,IF(L1274*Veriler!M1274=0,"",L1274*Veriler!M1274))),L1274)),0)</f>
        <v/>
      </c>
      <c r="W1274" s="146"/>
      <c r="X1274" s="146"/>
      <c r="Y1274" s="146"/>
    </row>
    <row r="1275" spans="1:25" s="99" customFormat="1" ht="54.75" customHeight="1" x14ac:dyDescent="0.25">
      <c r="A1275" s="96">
        <f t="shared" ref="A1275:A1287" si="406">A1274+1</f>
        <v>940</v>
      </c>
      <c r="B1275" s="175"/>
      <c r="C1275" s="176"/>
      <c r="D1275" s="113"/>
      <c r="E1275" s="115"/>
      <c r="F1275" s="174"/>
      <c r="G1275" s="114" t="str">
        <f t="shared" si="401"/>
        <v/>
      </c>
      <c r="H1275" s="115"/>
      <c r="I1275" s="115"/>
      <c r="J1275" s="115"/>
      <c r="K1275" s="115"/>
      <c r="L1275" s="133" t="str">
        <f t="shared" si="402"/>
        <v/>
      </c>
      <c r="M1275" s="116" t="str">
        <f>IF(L1275="", "", L1275/Veriler!$X$1)</f>
        <v/>
      </c>
      <c r="N1275" s="116" t="str">
        <f>IF(F1275&lt;&gt;"", "İthal Girdi", IF(Veriler!T1275="", "", IF(Veriler!S1275="H", "%0,5 üzerindedir", IF(Veriler!T1275&gt;0.1, "%10 sınırı aşılmıştır.", "Uygun"))))</f>
        <v>%0,5 üzerindedir</v>
      </c>
      <c r="O1275" s="116" t="str">
        <f t="shared" si="403"/>
        <v xml:space="preserve"> </v>
      </c>
      <c r="P1275" s="117"/>
      <c r="Q1275" s="118"/>
      <c r="R1275" s="119" t="str">
        <f t="shared" si="404"/>
        <v/>
      </c>
      <c r="S1275" s="133">
        <f>IFERROR(IF(M1275&lt;=0.005,IF(F1275="",L1275,0),IF(F1275&lt;&gt;"",0,IF(P1275="",0,IF(P1275="H",0,IF(Q1275&lt;Veriler!$G$2,L1275*Veriler!$G$2,L1275*Q1275)))))," ")</f>
        <v>0</v>
      </c>
      <c r="T1275" s="133">
        <f>IF(Veriler!T1275&lt;=0.1, S1275, IF(AND(Veriler!T1275&gt;0.1, F1275="", P1275="E"), IF(Q1275&gt;Veriler!$G$2, Q1275*S1275, IF(Q1275&lt;Veriler!$G$2, Veriler!$G$2*S1275, Q1275*S1275)), 0))</f>
        <v>0</v>
      </c>
      <c r="U1275" s="133" t="str">
        <f t="shared" si="405"/>
        <v xml:space="preserve"> </v>
      </c>
      <c r="V1275" s="134" t="str">
        <f>IFERROR(IF(O1275="%10 sınırı aşılmıştır.",L1275-T1275,IFERROR(IF(F1275="",IF(S1275=1,0,IF(L1275-S1275=0,"",L1275-S1275)),IF(Veriler!M1275="",L1275,IF(L1275*Veriler!M1275=0,"",L1275*Veriler!M1275))),L1275)),0)</f>
        <v/>
      </c>
      <c r="W1275" s="146"/>
      <c r="X1275" s="146"/>
      <c r="Y1275" s="146"/>
    </row>
    <row r="1276" spans="1:25" s="99" customFormat="1" ht="54.75" customHeight="1" x14ac:dyDescent="0.25">
      <c r="A1276" s="96">
        <f t="shared" si="406"/>
        <v>941</v>
      </c>
      <c r="B1276" s="175"/>
      <c r="C1276" s="176"/>
      <c r="D1276" s="113"/>
      <c r="E1276" s="115"/>
      <c r="F1276" s="174"/>
      <c r="G1276" s="114" t="str">
        <f t="shared" si="401"/>
        <v/>
      </c>
      <c r="H1276" s="115"/>
      <c r="I1276" s="115"/>
      <c r="J1276" s="115"/>
      <c r="K1276" s="115"/>
      <c r="L1276" s="133" t="str">
        <f t="shared" si="402"/>
        <v/>
      </c>
      <c r="M1276" s="116" t="str">
        <f>IF(L1276="", "", L1276/Veriler!$X$1)</f>
        <v/>
      </c>
      <c r="N1276" s="116" t="str">
        <f>IF(F1276&lt;&gt;"", "İthal Girdi", IF(Veriler!T1276="", "", IF(Veriler!S1276="H", "%0,5 üzerindedir", IF(Veriler!T1276&gt;0.1, "%10 sınırı aşılmıştır.", "Uygun"))))</f>
        <v>%0,5 üzerindedir</v>
      </c>
      <c r="O1276" s="116" t="str">
        <f t="shared" si="403"/>
        <v xml:space="preserve"> </v>
      </c>
      <c r="P1276" s="117"/>
      <c r="Q1276" s="118"/>
      <c r="R1276" s="119" t="str">
        <f t="shared" si="404"/>
        <v/>
      </c>
      <c r="S1276" s="133">
        <f>IFERROR(IF(M1276&lt;=0.005,IF(F1276="",L1276,0),IF(F1276&lt;&gt;"",0,IF(P1276="",0,IF(P1276="H",0,IF(Q1276&lt;Veriler!$G$2,L1276*Veriler!$G$2,L1276*Q1276)))))," ")</f>
        <v>0</v>
      </c>
      <c r="T1276" s="133">
        <f>IF(Veriler!T1276&lt;=0.1, S1276, IF(AND(Veriler!T1276&gt;0.1, F1276="", P1276="E"), IF(Q1276&gt;Veriler!$G$2, Q1276*S1276, IF(Q1276&lt;Veriler!$G$2, Veriler!$G$2*S1276, Q1276*S1276)), 0))</f>
        <v>0</v>
      </c>
      <c r="U1276" s="133" t="str">
        <f t="shared" si="405"/>
        <v xml:space="preserve"> </v>
      </c>
      <c r="V1276" s="134" t="str">
        <f>IFERROR(IF(O1276="%10 sınırı aşılmıştır.",L1276-T1276,IFERROR(IF(F1276="",IF(S1276=1,0,IF(L1276-S1276=0,"",L1276-S1276)),IF(Veriler!M1276="",L1276,IF(L1276*Veriler!M1276=0,"",L1276*Veriler!M1276))),L1276)),0)</f>
        <v/>
      </c>
      <c r="W1276" s="146"/>
      <c r="X1276" s="146"/>
      <c r="Y1276" s="146"/>
    </row>
    <row r="1277" spans="1:25" s="99" customFormat="1" ht="54.75" customHeight="1" x14ac:dyDescent="0.25">
      <c r="A1277" s="96">
        <f t="shared" si="406"/>
        <v>942</v>
      </c>
      <c r="B1277" s="175"/>
      <c r="C1277" s="176"/>
      <c r="D1277" s="113"/>
      <c r="E1277" s="115"/>
      <c r="F1277" s="174"/>
      <c r="G1277" s="114" t="str">
        <f t="shared" si="401"/>
        <v/>
      </c>
      <c r="H1277" s="115"/>
      <c r="I1277" s="115"/>
      <c r="J1277" s="115"/>
      <c r="K1277" s="115"/>
      <c r="L1277" s="133" t="str">
        <f t="shared" si="402"/>
        <v/>
      </c>
      <c r="M1277" s="116" t="str">
        <f>IF(L1277="", "", L1277/Veriler!$X$1)</f>
        <v/>
      </c>
      <c r="N1277" s="116" t="str">
        <f>IF(F1277&lt;&gt;"", "İthal Girdi", IF(Veriler!T1277="", "", IF(Veriler!S1277="H", "%0,5 üzerindedir", IF(Veriler!T1277&gt;0.1, "%10 sınırı aşılmıştır.", "Uygun"))))</f>
        <v>%0,5 üzerindedir</v>
      </c>
      <c r="O1277" s="116" t="str">
        <f t="shared" si="403"/>
        <v xml:space="preserve"> </v>
      </c>
      <c r="P1277" s="117"/>
      <c r="Q1277" s="118"/>
      <c r="R1277" s="119" t="str">
        <f t="shared" si="404"/>
        <v/>
      </c>
      <c r="S1277" s="133">
        <f>IFERROR(IF(M1277&lt;=0.005,IF(F1277="",L1277,0),IF(F1277&lt;&gt;"",0,IF(P1277="",0,IF(P1277="H",0,IF(Q1277&lt;Veriler!$G$2,L1277*Veriler!$G$2,L1277*Q1277)))))," ")</f>
        <v>0</v>
      </c>
      <c r="T1277" s="133">
        <f>IF(Veriler!T1277&lt;=0.1, S1277, IF(AND(Veriler!T1277&gt;0.1, F1277="", P1277="E"), IF(Q1277&gt;Veriler!$G$2, Q1277*S1277, IF(Q1277&lt;Veriler!$G$2, Veriler!$G$2*S1277, Q1277*S1277)), 0))</f>
        <v>0</v>
      </c>
      <c r="U1277" s="133" t="str">
        <f t="shared" si="405"/>
        <v xml:space="preserve"> </v>
      </c>
      <c r="V1277" s="134" t="str">
        <f>IFERROR(IF(O1277="%10 sınırı aşılmıştır.",L1277-T1277,IFERROR(IF(F1277="",IF(S1277=1,0,IF(L1277-S1277=0,"",L1277-S1277)),IF(Veriler!M1277="",L1277,IF(L1277*Veriler!M1277=0,"",L1277*Veriler!M1277))),L1277)),0)</f>
        <v/>
      </c>
      <c r="W1277" s="146"/>
      <c r="X1277" s="146"/>
      <c r="Y1277" s="146"/>
    </row>
    <row r="1278" spans="1:25" s="99" customFormat="1" ht="54.75" customHeight="1" x14ac:dyDescent="0.25">
      <c r="A1278" s="96">
        <f t="shared" si="406"/>
        <v>943</v>
      </c>
      <c r="B1278" s="175"/>
      <c r="C1278" s="176"/>
      <c r="D1278" s="113"/>
      <c r="E1278" s="115"/>
      <c r="F1278" s="174"/>
      <c r="G1278" s="114" t="str">
        <f t="shared" si="401"/>
        <v/>
      </c>
      <c r="H1278" s="115"/>
      <c r="I1278" s="115"/>
      <c r="J1278" s="115"/>
      <c r="K1278" s="115"/>
      <c r="L1278" s="133" t="str">
        <f t="shared" si="402"/>
        <v/>
      </c>
      <c r="M1278" s="116" t="str">
        <f>IF(L1278="", "", L1278/Veriler!$X$1)</f>
        <v/>
      </c>
      <c r="N1278" s="116" t="str">
        <f>IF(F1278&lt;&gt;"", "İthal Girdi", IF(Veriler!T1278="", "", IF(Veriler!S1278="H", "%0,5 üzerindedir", IF(Veriler!T1278&gt;0.1, "%10 sınırı aşılmıştır.", "Uygun"))))</f>
        <v>%0,5 üzerindedir</v>
      </c>
      <c r="O1278" s="116" t="str">
        <f t="shared" si="403"/>
        <v xml:space="preserve"> </v>
      </c>
      <c r="P1278" s="117"/>
      <c r="Q1278" s="118"/>
      <c r="R1278" s="119" t="str">
        <f t="shared" si="404"/>
        <v/>
      </c>
      <c r="S1278" s="133">
        <f>IFERROR(IF(M1278&lt;=0.005,IF(F1278="",L1278,0),IF(F1278&lt;&gt;"",0,IF(P1278="",0,IF(P1278="H",0,IF(Q1278&lt;Veriler!$G$2,L1278*Veriler!$G$2,L1278*Q1278)))))," ")</f>
        <v>0</v>
      </c>
      <c r="T1278" s="133">
        <f>IF(Veriler!T1278&lt;=0.1, S1278, IF(AND(Veriler!T1278&gt;0.1, F1278="", P1278="E"), IF(Q1278&gt;Veriler!$G$2, Q1278*S1278, IF(Q1278&lt;Veriler!$G$2, Veriler!$G$2*S1278, Q1278*S1278)), 0))</f>
        <v>0</v>
      </c>
      <c r="U1278" s="133" t="str">
        <f t="shared" si="405"/>
        <v xml:space="preserve"> </v>
      </c>
      <c r="V1278" s="134" t="str">
        <f>IFERROR(IF(O1278="%10 sınırı aşılmıştır.",L1278-T1278,IFERROR(IF(F1278="",IF(S1278=1,0,IF(L1278-S1278=0,"",L1278-S1278)),IF(Veriler!M1278="",L1278,IF(L1278*Veriler!M1278=0,"",L1278*Veriler!M1278))),L1278)),0)</f>
        <v/>
      </c>
      <c r="W1278" s="146"/>
      <c r="X1278" s="146"/>
      <c r="Y1278" s="146"/>
    </row>
    <row r="1279" spans="1:25" s="99" customFormat="1" ht="54.75" customHeight="1" x14ac:dyDescent="0.25">
      <c r="A1279" s="96">
        <f t="shared" si="406"/>
        <v>944</v>
      </c>
      <c r="B1279" s="175"/>
      <c r="C1279" s="176"/>
      <c r="D1279" s="113"/>
      <c r="E1279" s="115"/>
      <c r="F1279" s="174"/>
      <c r="G1279" s="114" t="str">
        <f t="shared" si="401"/>
        <v/>
      </c>
      <c r="H1279" s="115"/>
      <c r="I1279" s="115"/>
      <c r="J1279" s="115"/>
      <c r="K1279" s="115"/>
      <c r="L1279" s="133" t="str">
        <f t="shared" si="402"/>
        <v/>
      </c>
      <c r="M1279" s="116" t="str">
        <f>IF(L1279="", "", L1279/Veriler!$X$1)</f>
        <v/>
      </c>
      <c r="N1279" s="116" t="str">
        <f>IF(F1279&lt;&gt;"", "İthal Girdi", IF(Veriler!T1279="", "", IF(Veriler!S1279="H", "%0,5 üzerindedir", IF(Veriler!T1279&gt;0.1, "%10 sınırı aşılmıştır.", "Uygun"))))</f>
        <v>%0,5 üzerindedir</v>
      </c>
      <c r="O1279" s="116" t="str">
        <f t="shared" si="403"/>
        <v xml:space="preserve"> </v>
      </c>
      <c r="P1279" s="117"/>
      <c r="Q1279" s="118"/>
      <c r="R1279" s="119" t="str">
        <f t="shared" si="404"/>
        <v/>
      </c>
      <c r="S1279" s="133">
        <f>IFERROR(IF(M1279&lt;=0.005,IF(F1279="",L1279,0),IF(F1279&lt;&gt;"",0,IF(P1279="",0,IF(P1279="H",0,IF(Q1279&lt;Veriler!$G$2,L1279*Veriler!$G$2,L1279*Q1279)))))," ")</f>
        <v>0</v>
      </c>
      <c r="T1279" s="133">
        <f>IF(Veriler!T1279&lt;=0.1, S1279, IF(AND(Veriler!T1279&gt;0.1, F1279="", P1279="E"), IF(Q1279&gt;Veriler!$G$2, Q1279*S1279, IF(Q1279&lt;Veriler!$G$2, Veriler!$G$2*S1279, Q1279*S1279)), 0))</f>
        <v>0</v>
      </c>
      <c r="U1279" s="133" t="str">
        <f t="shared" si="405"/>
        <v xml:space="preserve"> </v>
      </c>
      <c r="V1279" s="134" t="str">
        <f>IFERROR(IF(O1279="%10 sınırı aşılmıştır.",L1279-T1279,IFERROR(IF(F1279="",IF(S1279=1,0,IF(L1279-S1279=0,"",L1279-S1279)),IF(Veriler!M1279="",L1279,IF(L1279*Veriler!M1279=0,"",L1279*Veriler!M1279))),L1279)),0)</f>
        <v/>
      </c>
      <c r="W1279" s="146"/>
      <c r="X1279" s="146"/>
      <c r="Y1279" s="146"/>
    </row>
    <row r="1280" spans="1:25" s="99" customFormat="1" ht="54.75" customHeight="1" x14ac:dyDescent="0.25">
      <c r="A1280" s="96">
        <f t="shared" si="406"/>
        <v>945</v>
      </c>
      <c r="B1280" s="175"/>
      <c r="C1280" s="176"/>
      <c r="D1280" s="113"/>
      <c r="E1280" s="115"/>
      <c r="F1280" s="174"/>
      <c r="G1280" s="114" t="str">
        <f t="shared" si="401"/>
        <v/>
      </c>
      <c r="H1280" s="115"/>
      <c r="I1280" s="115"/>
      <c r="J1280" s="115"/>
      <c r="K1280" s="115"/>
      <c r="L1280" s="133" t="str">
        <f t="shared" si="402"/>
        <v/>
      </c>
      <c r="M1280" s="116" t="str">
        <f>IF(L1280="", "", L1280/Veriler!$X$1)</f>
        <v/>
      </c>
      <c r="N1280" s="116" t="str">
        <f>IF(F1280&lt;&gt;"", "İthal Girdi", IF(Veriler!T1280="", "", IF(Veriler!S1280="H", "%0,5 üzerindedir", IF(Veriler!T1280&gt;0.1, "%10 sınırı aşılmıştır.", "Uygun"))))</f>
        <v>%0,5 üzerindedir</v>
      </c>
      <c r="O1280" s="116" t="str">
        <f t="shared" si="403"/>
        <v xml:space="preserve"> </v>
      </c>
      <c r="P1280" s="117"/>
      <c r="Q1280" s="118"/>
      <c r="R1280" s="119" t="str">
        <f t="shared" si="404"/>
        <v/>
      </c>
      <c r="S1280" s="133">
        <f>IFERROR(IF(M1280&lt;=0.005,IF(F1280="",L1280,0),IF(F1280&lt;&gt;"",0,IF(P1280="",0,IF(P1280="H",0,IF(Q1280&lt;Veriler!$G$2,L1280*Veriler!$G$2,L1280*Q1280)))))," ")</f>
        <v>0</v>
      </c>
      <c r="T1280" s="133">
        <f>IF(Veriler!T1280&lt;=0.1, S1280, IF(AND(Veriler!T1280&gt;0.1, F1280="", P1280="E"), IF(Q1280&gt;Veriler!$G$2, Q1280*S1280, IF(Q1280&lt;Veriler!$G$2, Veriler!$G$2*S1280, Q1280*S1280)), 0))</f>
        <v>0</v>
      </c>
      <c r="U1280" s="133" t="str">
        <f t="shared" si="405"/>
        <v xml:space="preserve"> </v>
      </c>
      <c r="V1280" s="134" t="str">
        <f>IFERROR(IF(O1280="%10 sınırı aşılmıştır.",L1280-T1280,IFERROR(IF(F1280="",IF(S1280=1,0,IF(L1280-S1280=0,"",L1280-S1280)),IF(Veriler!M1280="",L1280,IF(L1280*Veriler!M1280=0,"",L1280*Veriler!M1280))),L1280)),0)</f>
        <v/>
      </c>
      <c r="W1280" s="146"/>
      <c r="X1280" s="146"/>
      <c r="Y1280" s="146"/>
    </row>
    <row r="1281" spans="1:25" s="99" customFormat="1" ht="54.75" customHeight="1" x14ac:dyDescent="0.25">
      <c r="A1281" s="96">
        <f t="shared" si="406"/>
        <v>946</v>
      </c>
      <c r="B1281" s="175"/>
      <c r="C1281" s="176"/>
      <c r="D1281" s="113"/>
      <c r="E1281" s="115"/>
      <c r="F1281" s="174"/>
      <c r="G1281" s="114" t="str">
        <f t="shared" si="401"/>
        <v/>
      </c>
      <c r="H1281" s="115"/>
      <c r="I1281" s="115"/>
      <c r="J1281" s="115"/>
      <c r="K1281" s="115"/>
      <c r="L1281" s="133" t="str">
        <f t="shared" si="402"/>
        <v/>
      </c>
      <c r="M1281" s="116" t="str">
        <f>IF(L1281="", "", L1281/Veriler!$X$1)</f>
        <v/>
      </c>
      <c r="N1281" s="116" t="str">
        <f>IF(F1281&lt;&gt;"", "İthal Girdi", IF(Veriler!T1281="", "", IF(Veriler!S1281="H", "%0,5 üzerindedir", IF(Veriler!T1281&gt;0.1, "%10 sınırı aşılmıştır.", "Uygun"))))</f>
        <v>%0,5 üzerindedir</v>
      </c>
      <c r="O1281" s="116" t="str">
        <f t="shared" si="403"/>
        <v xml:space="preserve"> </v>
      </c>
      <c r="P1281" s="117"/>
      <c r="Q1281" s="118"/>
      <c r="R1281" s="119" t="str">
        <f t="shared" si="404"/>
        <v/>
      </c>
      <c r="S1281" s="133">
        <f>IFERROR(IF(M1281&lt;=0.005,IF(F1281="",L1281,0),IF(F1281&lt;&gt;"",0,IF(P1281="",0,IF(P1281="H",0,IF(Q1281&lt;Veriler!$G$2,L1281*Veriler!$G$2,L1281*Q1281)))))," ")</f>
        <v>0</v>
      </c>
      <c r="T1281" s="133">
        <f>IF(Veriler!T1281&lt;=0.1, S1281, IF(AND(Veriler!T1281&gt;0.1, F1281="", P1281="E"), IF(Q1281&gt;Veriler!$G$2, Q1281*S1281, IF(Q1281&lt;Veriler!$G$2, Veriler!$G$2*S1281, Q1281*S1281)), 0))</f>
        <v>0</v>
      </c>
      <c r="U1281" s="133" t="str">
        <f t="shared" si="405"/>
        <v xml:space="preserve"> </v>
      </c>
      <c r="V1281" s="134" t="str">
        <f>IFERROR(IF(O1281="%10 sınırı aşılmıştır.",L1281-T1281,IFERROR(IF(F1281="",IF(S1281=1,0,IF(L1281-S1281=0,"",L1281-S1281)),IF(Veriler!M1281="",L1281,IF(L1281*Veriler!M1281=0,"",L1281*Veriler!M1281))),L1281)),0)</f>
        <v/>
      </c>
      <c r="W1281" s="146"/>
      <c r="X1281" s="146"/>
      <c r="Y1281" s="146"/>
    </row>
    <row r="1282" spans="1:25" s="99" customFormat="1" ht="54.75" customHeight="1" x14ac:dyDescent="0.25">
      <c r="A1282" s="96">
        <f t="shared" si="406"/>
        <v>947</v>
      </c>
      <c r="B1282" s="175"/>
      <c r="C1282" s="176"/>
      <c r="D1282" s="113"/>
      <c r="E1282" s="115"/>
      <c r="F1282" s="174"/>
      <c r="G1282" s="114" t="str">
        <f t="shared" si="401"/>
        <v/>
      </c>
      <c r="H1282" s="115"/>
      <c r="I1282" s="115"/>
      <c r="J1282" s="115"/>
      <c r="K1282" s="115"/>
      <c r="L1282" s="133" t="str">
        <f t="shared" si="402"/>
        <v/>
      </c>
      <c r="M1282" s="116" t="str">
        <f>IF(L1282="", "", L1282/Veriler!$X$1)</f>
        <v/>
      </c>
      <c r="N1282" s="116" t="str">
        <f>IF(F1282&lt;&gt;"", "İthal Girdi", IF(Veriler!T1282="", "", IF(Veriler!S1282="H", "%0,5 üzerindedir", IF(Veriler!T1282&gt;0.1, "%10 sınırı aşılmıştır.", "Uygun"))))</f>
        <v>%0,5 üzerindedir</v>
      </c>
      <c r="O1282" s="116" t="str">
        <f t="shared" si="403"/>
        <v xml:space="preserve"> </v>
      </c>
      <c r="P1282" s="117"/>
      <c r="Q1282" s="118"/>
      <c r="R1282" s="119" t="str">
        <f t="shared" si="404"/>
        <v/>
      </c>
      <c r="S1282" s="133">
        <f>IFERROR(IF(M1282&lt;=0.005,IF(F1282="",L1282,0),IF(F1282&lt;&gt;"",0,IF(P1282="",0,IF(P1282="H",0,IF(Q1282&lt;Veriler!$G$2,L1282*Veriler!$G$2,L1282*Q1282)))))," ")</f>
        <v>0</v>
      </c>
      <c r="T1282" s="133">
        <f>IF(Veriler!T1282&lt;=0.1, S1282, IF(AND(Veriler!T1282&gt;0.1, F1282="", P1282="E"), IF(Q1282&gt;Veriler!$G$2, Q1282*S1282, IF(Q1282&lt;Veriler!$G$2, Veriler!$G$2*S1282, Q1282*S1282)), 0))</f>
        <v>0</v>
      </c>
      <c r="U1282" s="133" t="str">
        <f t="shared" si="405"/>
        <v xml:space="preserve"> </v>
      </c>
      <c r="V1282" s="134" t="str">
        <f>IFERROR(IF(O1282="%10 sınırı aşılmıştır.",L1282-T1282,IFERROR(IF(F1282="",IF(S1282=1,0,IF(L1282-S1282=0,"",L1282-S1282)),IF(Veriler!M1282="",L1282,IF(L1282*Veriler!M1282=0,"",L1282*Veriler!M1282))),L1282)),0)</f>
        <v/>
      </c>
      <c r="W1282" s="146"/>
      <c r="X1282" s="146"/>
      <c r="Y1282" s="146"/>
    </row>
    <row r="1283" spans="1:25" s="99" customFormat="1" ht="54.75" customHeight="1" x14ac:dyDescent="0.25">
      <c r="A1283" s="96">
        <f t="shared" si="406"/>
        <v>948</v>
      </c>
      <c r="B1283" s="175"/>
      <c r="C1283" s="176"/>
      <c r="D1283" s="113"/>
      <c r="E1283" s="115"/>
      <c r="F1283" s="174"/>
      <c r="G1283" s="114" t="str">
        <f t="shared" si="401"/>
        <v/>
      </c>
      <c r="H1283" s="115"/>
      <c r="I1283" s="115"/>
      <c r="J1283" s="115"/>
      <c r="K1283" s="115"/>
      <c r="L1283" s="133" t="str">
        <f t="shared" si="402"/>
        <v/>
      </c>
      <c r="M1283" s="116" t="str">
        <f>IF(L1283="", "", L1283/Veriler!$X$1)</f>
        <v/>
      </c>
      <c r="N1283" s="116" t="str">
        <f>IF(F1283&lt;&gt;"", "İthal Girdi", IF(Veriler!T1283="", "", IF(Veriler!S1283="H", "%0,5 üzerindedir", IF(Veriler!T1283&gt;0.1, "%10 sınırı aşılmıştır.", "Uygun"))))</f>
        <v>%0,5 üzerindedir</v>
      </c>
      <c r="O1283" s="116" t="str">
        <f t="shared" si="403"/>
        <v xml:space="preserve"> </v>
      </c>
      <c r="P1283" s="117"/>
      <c r="Q1283" s="118"/>
      <c r="R1283" s="119" t="str">
        <f t="shared" si="404"/>
        <v/>
      </c>
      <c r="S1283" s="133">
        <f>IFERROR(IF(M1283&lt;=0.005,IF(F1283="",L1283,0),IF(F1283&lt;&gt;"",0,IF(P1283="",0,IF(P1283="H",0,IF(Q1283&lt;Veriler!$G$2,L1283*Veriler!$G$2,L1283*Q1283)))))," ")</f>
        <v>0</v>
      </c>
      <c r="T1283" s="133">
        <f>IF(Veriler!T1283&lt;=0.1, S1283, IF(AND(Veriler!T1283&gt;0.1, F1283="", P1283="E"), IF(Q1283&gt;Veriler!$G$2, Q1283*S1283, IF(Q1283&lt;Veriler!$G$2, Veriler!$G$2*S1283, Q1283*S1283)), 0))</f>
        <v>0</v>
      </c>
      <c r="U1283" s="133" t="str">
        <f t="shared" si="405"/>
        <v xml:space="preserve"> </v>
      </c>
      <c r="V1283" s="134" t="str">
        <f>IFERROR(IF(O1283="%10 sınırı aşılmıştır.",L1283-T1283,IFERROR(IF(F1283="",IF(S1283=1,0,IF(L1283-S1283=0,"",L1283-S1283)),IF(Veriler!M1283="",L1283,IF(L1283*Veriler!M1283=0,"",L1283*Veriler!M1283))),L1283)),0)</f>
        <v/>
      </c>
      <c r="W1283" s="146"/>
      <c r="X1283" s="146"/>
      <c r="Y1283" s="146"/>
    </row>
    <row r="1284" spans="1:25" s="99" customFormat="1" ht="54.75" customHeight="1" x14ac:dyDescent="0.25">
      <c r="A1284" s="96">
        <f t="shared" si="406"/>
        <v>949</v>
      </c>
      <c r="B1284" s="175"/>
      <c r="C1284" s="176"/>
      <c r="D1284" s="113"/>
      <c r="E1284" s="115"/>
      <c r="F1284" s="174"/>
      <c r="G1284" s="114" t="str">
        <f t="shared" si="401"/>
        <v/>
      </c>
      <c r="H1284" s="115"/>
      <c r="I1284" s="115"/>
      <c r="J1284" s="115"/>
      <c r="K1284" s="115"/>
      <c r="L1284" s="133" t="str">
        <f t="shared" si="402"/>
        <v/>
      </c>
      <c r="M1284" s="116" t="str">
        <f>IF(L1284="", "", L1284/Veriler!$X$1)</f>
        <v/>
      </c>
      <c r="N1284" s="116" t="str">
        <f>IF(F1284&lt;&gt;"", "İthal Girdi", IF(Veriler!T1284="", "", IF(Veriler!S1284="H", "%0,5 üzerindedir", IF(Veriler!T1284&gt;0.1, "%10 sınırı aşılmıştır.", "Uygun"))))</f>
        <v>%0,5 üzerindedir</v>
      </c>
      <c r="O1284" s="116" t="str">
        <f t="shared" si="403"/>
        <v xml:space="preserve"> </v>
      </c>
      <c r="P1284" s="117"/>
      <c r="Q1284" s="118"/>
      <c r="R1284" s="119" t="str">
        <f t="shared" si="404"/>
        <v/>
      </c>
      <c r="S1284" s="133">
        <f>IFERROR(IF(M1284&lt;=0.005,IF(F1284="",L1284,0),IF(F1284&lt;&gt;"",0,IF(P1284="",0,IF(P1284="H",0,IF(Q1284&lt;Veriler!$G$2,L1284*Veriler!$G$2,L1284*Q1284)))))," ")</f>
        <v>0</v>
      </c>
      <c r="T1284" s="133">
        <f>IF(Veriler!T1284&lt;=0.1, S1284, IF(AND(Veriler!T1284&gt;0.1, F1284="", P1284="E"), IF(Q1284&gt;Veriler!$G$2, Q1284*S1284, IF(Q1284&lt;Veriler!$G$2, Veriler!$G$2*S1284, Q1284*S1284)), 0))</f>
        <v>0</v>
      </c>
      <c r="U1284" s="133" t="str">
        <f t="shared" si="405"/>
        <v xml:space="preserve"> </v>
      </c>
      <c r="V1284" s="134" t="str">
        <f>IFERROR(IF(O1284="%10 sınırı aşılmıştır.",L1284-T1284,IFERROR(IF(F1284="",IF(S1284=1,0,IF(L1284-S1284=0,"",L1284-S1284)),IF(Veriler!M1284="",L1284,IF(L1284*Veriler!M1284=0,"",L1284*Veriler!M1284))),L1284)),0)</f>
        <v/>
      </c>
      <c r="W1284" s="146"/>
      <c r="X1284" s="146"/>
      <c r="Y1284" s="146"/>
    </row>
    <row r="1285" spans="1:25" s="99" customFormat="1" ht="54.75" customHeight="1" x14ac:dyDescent="0.25">
      <c r="A1285" s="96">
        <f t="shared" si="406"/>
        <v>950</v>
      </c>
      <c r="B1285" s="175"/>
      <c r="C1285" s="176"/>
      <c r="D1285" s="113"/>
      <c r="E1285" s="115"/>
      <c r="F1285" s="174"/>
      <c r="G1285" s="114" t="str">
        <f t="shared" si="401"/>
        <v/>
      </c>
      <c r="H1285" s="115"/>
      <c r="I1285" s="115"/>
      <c r="J1285" s="115"/>
      <c r="K1285" s="115"/>
      <c r="L1285" s="133" t="str">
        <f t="shared" si="402"/>
        <v/>
      </c>
      <c r="M1285" s="116" t="str">
        <f>IF(L1285="", "", L1285/Veriler!$X$1)</f>
        <v/>
      </c>
      <c r="N1285" s="116" t="str">
        <f>IF(F1285&lt;&gt;"", "İthal Girdi", IF(Veriler!T1285="", "", IF(Veriler!S1285="H", "%0,5 üzerindedir", IF(Veriler!T1285&gt;0.1, "%10 sınırı aşılmıştır.", "Uygun"))))</f>
        <v>%0,5 üzerindedir</v>
      </c>
      <c r="O1285" s="116" t="str">
        <f t="shared" si="403"/>
        <v xml:space="preserve"> </v>
      </c>
      <c r="P1285" s="117"/>
      <c r="Q1285" s="118"/>
      <c r="R1285" s="119" t="str">
        <f t="shared" si="404"/>
        <v/>
      </c>
      <c r="S1285" s="133">
        <f>IFERROR(IF(M1285&lt;=0.005,IF(F1285="",L1285,0),IF(F1285&lt;&gt;"",0,IF(P1285="",0,IF(P1285="H",0,IF(Q1285&lt;Veriler!$G$2,L1285*Veriler!$G$2,L1285*Q1285)))))," ")</f>
        <v>0</v>
      </c>
      <c r="T1285" s="133">
        <f>IF(Veriler!T1285&lt;=0.1, S1285, IF(AND(Veriler!T1285&gt;0.1, F1285="", P1285="E"), IF(Q1285&gt;Veriler!$G$2, Q1285*S1285, IF(Q1285&lt;Veriler!$G$2, Veriler!$G$2*S1285, Q1285*S1285)), 0))</f>
        <v>0</v>
      </c>
      <c r="U1285" s="133" t="str">
        <f t="shared" si="405"/>
        <v xml:space="preserve"> </v>
      </c>
      <c r="V1285" s="134" t="str">
        <f>IFERROR(IF(O1285="%10 sınırı aşılmıştır.",L1285-T1285,IFERROR(IF(F1285="",IF(S1285=1,0,IF(L1285-S1285=0,"",L1285-S1285)),IF(Veriler!M1285="",L1285,IF(L1285*Veriler!M1285=0,"",L1285*Veriler!M1285))),L1285)),0)</f>
        <v/>
      </c>
      <c r="W1285" s="146"/>
      <c r="X1285" s="146"/>
      <c r="Y1285" s="146"/>
    </row>
    <row r="1286" spans="1:25" s="99" customFormat="1" ht="54.75" customHeight="1" x14ac:dyDescent="0.25">
      <c r="A1286" s="96">
        <f t="shared" si="406"/>
        <v>951</v>
      </c>
      <c r="B1286" s="175"/>
      <c r="C1286" s="176"/>
      <c r="D1286" s="113"/>
      <c r="E1286" s="115"/>
      <c r="F1286" s="174"/>
      <c r="G1286" s="114" t="str">
        <f t="shared" si="401"/>
        <v/>
      </c>
      <c r="H1286" s="115"/>
      <c r="I1286" s="115"/>
      <c r="J1286" s="115"/>
      <c r="K1286" s="115"/>
      <c r="L1286" s="133" t="str">
        <f t="shared" si="402"/>
        <v/>
      </c>
      <c r="M1286" s="116" t="str">
        <f>IF(L1286="", "", L1286/Veriler!$X$1)</f>
        <v/>
      </c>
      <c r="N1286" s="116" t="str">
        <f>IF(F1286&lt;&gt;"", "İthal Girdi", IF(Veriler!T1286="", "", IF(Veriler!S1286="H", "%0,5 üzerindedir", IF(Veriler!T1286&gt;0.1, "%10 sınırı aşılmıştır.", "Uygun"))))</f>
        <v>%0,5 üzerindedir</v>
      </c>
      <c r="O1286" s="116" t="str">
        <f t="shared" si="403"/>
        <v xml:space="preserve"> </v>
      </c>
      <c r="P1286" s="117"/>
      <c r="Q1286" s="118"/>
      <c r="R1286" s="119" t="str">
        <f t="shared" si="404"/>
        <v/>
      </c>
      <c r="S1286" s="133">
        <f>IFERROR(IF(M1286&lt;=0.005,IF(F1286="",L1286,0),IF(F1286&lt;&gt;"",0,IF(P1286="",0,IF(P1286="H",0,IF(Q1286&lt;Veriler!$G$2,L1286*Veriler!$G$2,L1286*Q1286)))))," ")</f>
        <v>0</v>
      </c>
      <c r="T1286" s="133">
        <f>IF(Veriler!T1286&lt;=0.1, S1286, IF(AND(Veriler!T1286&gt;0.1, F1286="", P1286="E"), IF(Q1286&gt;Veriler!$G$2, Q1286*S1286, IF(Q1286&lt;Veriler!$G$2, Veriler!$G$2*S1286, Q1286*S1286)), 0))</f>
        <v>0</v>
      </c>
      <c r="U1286" s="133" t="str">
        <f t="shared" si="405"/>
        <v xml:space="preserve"> </v>
      </c>
      <c r="V1286" s="134" t="str">
        <f>IFERROR(IF(O1286="%10 sınırı aşılmıştır.",L1286-T1286,IFERROR(IF(F1286="",IF(S1286=1,0,IF(L1286-S1286=0,"",L1286-S1286)),IF(Veriler!M1286="",L1286,IF(L1286*Veriler!M1286=0,"",L1286*Veriler!M1286))),L1286)),0)</f>
        <v/>
      </c>
      <c r="W1286" s="146"/>
      <c r="X1286" s="146"/>
      <c r="Y1286" s="146"/>
    </row>
    <row r="1287" spans="1:25" s="99" customFormat="1" ht="54.75" customHeight="1" x14ac:dyDescent="0.25">
      <c r="A1287" s="96">
        <f t="shared" si="406"/>
        <v>952</v>
      </c>
      <c r="B1287" s="175"/>
      <c r="C1287" s="176"/>
      <c r="D1287" s="113"/>
      <c r="E1287" s="115"/>
      <c r="F1287" s="174"/>
      <c r="G1287" s="114" t="str">
        <f t="shared" si="401"/>
        <v/>
      </c>
      <c r="H1287" s="115"/>
      <c r="I1287" s="115"/>
      <c r="J1287" s="115"/>
      <c r="K1287" s="115"/>
      <c r="L1287" s="133" t="str">
        <f t="shared" si="402"/>
        <v/>
      </c>
      <c r="M1287" s="116" t="str">
        <f>IF(L1287="", "", L1287/Veriler!$X$1)</f>
        <v/>
      </c>
      <c r="N1287" s="116" t="str">
        <f>IF(F1287&lt;&gt;"", "İthal Girdi", IF(Veriler!T1287="", "", IF(Veriler!S1287="H", "%0,5 üzerindedir", IF(Veriler!T1287&gt;0.1, "%10 sınırı aşılmıştır.", "Uygun"))))</f>
        <v>%0,5 üzerindedir</v>
      </c>
      <c r="O1287" s="116" t="str">
        <f t="shared" si="403"/>
        <v xml:space="preserve"> </v>
      </c>
      <c r="P1287" s="117"/>
      <c r="Q1287" s="118"/>
      <c r="R1287" s="119" t="str">
        <f t="shared" si="404"/>
        <v/>
      </c>
      <c r="S1287" s="133">
        <f>IFERROR(IF(M1287&lt;=0.005,IF(F1287="",L1287,0),IF(F1287&lt;&gt;"",0,IF(P1287="",0,IF(P1287="H",0,IF(Q1287&lt;Veriler!$G$2,L1287*Veriler!$G$2,L1287*Q1287)))))," ")</f>
        <v>0</v>
      </c>
      <c r="T1287" s="133">
        <f>IF(Veriler!T1287&lt;=0.1, S1287, IF(AND(Veriler!T1287&gt;0.1, F1287="", P1287="E"), IF(Q1287&gt;Veriler!$G$2, Q1287*S1287, IF(Q1287&lt;Veriler!$G$2, Veriler!$G$2*S1287, Q1287*S1287)), 0))</f>
        <v>0</v>
      </c>
      <c r="U1287" s="133" t="str">
        <f t="shared" si="405"/>
        <v xml:space="preserve"> </v>
      </c>
      <c r="V1287" s="134" t="str">
        <f>IFERROR(IF(O1287="%10 sınırı aşılmıştır.",L1287-T1287,IFERROR(IF(F1287="",IF(S1287=1,0,IF(L1287-S1287=0,"",L1287-S1287)),IF(Veriler!M1287="",L1287,IF(L1287*Veriler!M1287=0,"",L1287*Veriler!M1287))),L1287)),0)</f>
        <v/>
      </c>
      <c r="W1287" s="146"/>
      <c r="X1287" s="146"/>
      <c r="Y1287" s="146"/>
    </row>
    <row r="1288" spans="1:25" s="99" customFormat="1" ht="24" customHeight="1" x14ac:dyDescent="0.25">
      <c r="A1288" s="103"/>
      <c r="B1288" s="104"/>
      <c r="C1288" s="104"/>
      <c r="D1288" s="104"/>
      <c r="E1288" s="103"/>
      <c r="F1288" s="135"/>
      <c r="G1288" s="157"/>
      <c r="H1288" s="103"/>
      <c r="I1288" s="103"/>
      <c r="J1288" s="103"/>
      <c r="K1288" s="103"/>
      <c r="L1288" s="136">
        <f>SUM(L1259:L1272,L1274:L1287)</f>
        <v>0</v>
      </c>
      <c r="M1288" s="158"/>
      <c r="N1288" s="158"/>
      <c r="O1288" s="158"/>
      <c r="P1288" s="105"/>
      <c r="Q1288" s="106"/>
      <c r="R1288" s="159"/>
      <c r="S1288" s="160"/>
      <c r="T1288" s="160"/>
      <c r="U1288" s="160"/>
      <c r="V1288" s="160"/>
      <c r="W1288" s="146"/>
      <c r="X1288" s="146"/>
      <c r="Y1288" s="146"/>
    </row>
    <row r="1289" spans="1:25" s="99" customFormat="1" ht="31.5" customHeight="1" x14ac:dyDescent="0.25">
      <c r="A1289" s="103"/>
      <c r="B1289" s="104"/>
      <c r="C1289" s="104"/>
      <c r="D1289" s="104"/>
      <c r="E1289" s="103"/>
      <c r="F1289" s="135"/>
      <c r="G1289" s="157"/>
      <c r="H1289" s="103"/>
      <c r="I1289" s="103"/>
      <c r="J1289" s="103"/>
      <c r="K1289" s="103"/>
      <c r="L1289" s="161"/>
      <c r="M1289" s="158"/>
      <c r="N1289" s="158"/>
      <c r="O1289" s="158"/>
      <c r="P1289" s="105"/>
      <c r="Q1289" s="106"/>
      <c r="R1289" s="159"/>
      <c r="S1289" s="162" t="s">
        <v>57</v>
      </c>
      <c r="T1289" s="162" t="s">
        <v>57</v>
      </c>
      <c r="U1289" s="162" t="s">
        <v>57</v>
      </c>
      <c r="V1289" s="163" t="s">
        <v>58</v>
      </c>
      <c r="W1289" s="146"/>
      <c r="X1289" s="146"/>
      <c r="Y1289" s="146"/>
    </row>
    <row r="1290" spans="1:25" s="99" customFormat="1" ht="58.5" customHeight="1" x14ac:dyDescent="0.25">
      <c r="A1290" s="185" t="s">
        <v>59</v>
      </c>
      <c r="B1290" s="180"/>
      <c r="C1290" s="180"/>
      <c r="D1290" s="180"/>
      <c r="E1290" s="180"/>
      <c r="F1290" s="180"/>
      <c r="G1290" s="180"/>
      <c r="H1290" s="180"/>
      <c r="I1290" s="180"/>
      <c r="J1290" s="180"/>
      <c r="K1290" s="180"/>
      <c r="L1290" s="180"/>
      <c r="M1290" s="180"/>
      <c r="N1290" s="180"/>
      <c r="O1290" s="180"/>
      <c r="P1290" s="180"/>
      <c r="Q1290" s="180"/>
      <c r="R1290" s="176"/>
      <c r="S1290" s="137">
        <f>SUM(S1252,S1259:S1272,S1274:S1287)</f>
        <v>0</v>
      </c>
      <c r="T1290" s="137" t="str">
        <f>IF(SUM(T1259:T1272,T1274:T1287)=0," ",SUM(T1259:T1272,T1274:T1287))</f>
        <v xml:space="preserve"> </v>
      </c>
      <c r="U1290" s="137" t="str">
        <f>IF(SUM(U1259:U1272,U1274:U1287)=0," ",SUM(U1259:U1272,U1274:U1287))</f>
        <v xml:space="preserve"> </v>
      </c>
      <c r="V1290" s="137" t="str">
        <f>IF(SUM(V1259:V1272,V1274:V1287)=0," ",SUM(V1259:V1272,V1274:V1287))</f>
        <v xml:space="preserve"> </v>
      </c>
      <c r="W1290" s="146"/>
      <c r="X1290" s="164">
        <f>SUM(U1259:U1272,U1274:U1287)</f>
        <v>0</v>
      </c>
      <c r="Y1290" s="164">
        <f>SUM(V1259:V1272,V1274:V1287)</f>
        <v>0</v>
      </c>
    </row>
    <row r="1291" spans="1:25" x14ac:dyDescent="0.3">
      <c r="A1291" s="34"/>
      <c r="G1291" s="146"/>
      <c r="L1291" s="146"/>
      <c r="M1291" s="146"/>
      <c r="N1291" s="146"/>
      <c r="O1291" s="146"/>
      <c r="R1291" s="146"/>
      <c r="S1291" s="146"/>
      <c r="T1291" s="146"/>
      <c r="U1291" s="146"/>
      <c r="V1291" s="146"/>
      <c r="W1291" s="146"/>
      <c r="X1291" s="146"/>
      <c r="Y1291" s="146"/>
    </row>
    <row r="1292" spans="1:25" x14ac:dyDescent="0.3">
      <c r="A1292" s="186" t="s">
        <v>60</v>
      </c>
      <c r="B1292" s="187"/>
      <c r="C1292" s="187"/>
      <c r="D1292" s="187"/>
      <c r="E1292" s="187"/>
      <c r="F1292" s="187"/>
      <c r="G1292" s="187"/>
      <c r="H1292" s="187"/>
      <c r="I1292" s="187"/>
      <c r="J1292" s="187"/>
      <c r="K1292" s="187"/>
      <c r="L1292" s="187"/>
      <c r="M1292" s="187"/>
      <c r="N1292" s="187"/>
      <c r="O1292" s="187"/>
      <c r="P1292" s="187"/>
      <c r="Q1292" s="187"/>
      <c r="R1292" s="187"/>
      <c r="S1292" s="187"/>
      <c r="T1292" s="187"/>
      <c r="U1292" s="187"/>
      <c r="V1292" s="187"/>
      <c r="W1292" s="146"/>
      <c r="X1292" s="146"/>
      <c r="Y1292" s="146"/>
    </row>
    <row r="1293" spans="1:25" s="99" customFormat="1" ht="41.25" customHeight="1" x14ac:dyDescent="0.25">
      <c r="A1293" s="189" t="s">
        <v>38</v>
      </c>
      <c r="B1293" s="180"/>
      <c r="C1293" s="180"/>
      <c r="D1293" s="180"/>
      <c r="E1293" s="180"/>
      <c r="F1293" s="180"/>
      <c r="G1293" s="180"/>
      <c r="H1293" s="180"/>
      <c r="I1293" s="180"/>
      <c r="J1293" s="180"/>
      <c r="K1293" s="180"/>
      <c r="L1293" s="180"/>
      <c r="M1293" s="180"/>
      <c r="N1293" s="180"/>
      <c r="O1293" s="180"/>
      <c r="P1293" s="180"/>
      <c r="Q1293" s="180"/>
      <c r="R1293" s="180"/>
      <c r="S1293" s="180"/>
      <c r="T1293" s="180"/>
      <c r="U1293" s="180"/>
      <c r="V1293" s="176"/>
      <c r="W1293" s="146"/>
      <c r="X1293" s="146"/>
      <c r="Y1293" s="146"/>
    </row>
    <row r="1294" spans="1:25" s="100" customFormat="1" ht="35.25" customHeight="1" x14ac:dyDescent="0.25">
      <c r="A1294" s="179" t="s">
        <v>39</v>
      </c>
      <c r="B1294" s="180"/>
      <c r="C1294" s="180"/>
      <c r="D1294" s="180"/>
      <c r="E1294" s="180"/>
      <c r="F1294" s="180"/>
      <c r="G1294" s="180"/>
      <c r="H1294" s="180"/>
      <c r="I1294" s="180"/>
      <c r="J1294" s="180"/>
      <c r="K1294" s="180"/>
      <c r="L1294" s="180"/>
      <c r="M1294" s="180"/>
      <c r="N1294" s="180"/>
      <c r="O1294" s="180"/>
      <c r="P1294" s="180"/>
      <c r="Q1294" s="180"/>
      <c r="R1294" s="176"/>
      <c r="S1294" s="147"/>
      <c r="T1294" s="148"/>
      <c r="U1294" s="149" t="s">
        <v>40</v>
      </c>
      <c r="V1294" s="150">
        <f>V1256+1</f>
        <v>35</v>
      </c>
      <c r="W1294" s="146"/>
      <c r="X1294" s="146"/>
      <c r="Y1294" s="146"/>
    </row>
    <row r="1295" spans="1:25" s="99" customFormat="1" ht="81" customHeight="1" x14ac:dyDescent="0.25">
      <c r="A1295" s="110" t="s">
        <v>3</v>
      </c>
      <c r="B1295" s="188" t="s">
        <v>41</v>
      </c>
      <c r="C1295" s="176"/>
      <c r="D1295" s="111" t="s">
        <v>42</v>
      </c>
      <c r="E1295" s="110" t="s">
        <v>324</v>
      </c>
      <c r="F1295" s="111" t="s">
        <v>325</v>
      </c>
      <c r="G1295" s="151" t="s">
        <v>43</v>
      </c>
      <c r="H1295" s="110" t="s">
        <v>44</v>
      </c>
      <c r="I1295" s="110" t="s">
        <v>8</v>
      </c>
      <c r="J1295" s="110" t="s">
        <v>45</v>
      </c>
      <c r="K1295" s="110" t="s">
        <v>46</v>
      </c>
      <c r="L1295" s="152" t="s">
        <v>47</v>
      </c>
      <c r="M1295" s="153" t="s">
        <v>48</v>
      </c>
      <c r="N1295" s="154" t="s">
        <v>49</v>
      </c>
      <c r="O1295" s="154" t="s">
        <v>49</v>
      </c>
      <c r="P1295" s="112" t="s">
        <v>50</v>
      </c>
      <c r="Q1295" s="110" t="s">
        <v>51</v>
      </c>
      <c r="R1295" s="155" t="s">
        <v>52</v>
      </c>
      <c r="S1295" s="156" t="s">
        <v>53</v>
      </c>
      <c r="T1295" s="156" t="s">
        <v>54</v>
      </c>
      <c r="U1295" s="152" t="s">
        <v>54</v>
      </c>
      <c r="V1295" s="152" t="s">
        <v>55</v>
      </c>
      <c r="W1295" s="146"/>
      <c r="X1295" s="146"/>
      <c r="Y1295" s="146"/>
    </row>
    <row r="1296" spans="1:25" s="99" customFormat="1" ht="45" customHeight="1" x14ac:dyDescent="0.25">
      <c r="A1296" s="101"/>
      <c r="B1296" s="177" t="s">
        <v>56</v>
      </c>
      <c r="C1296" s="178"/>
      <c r="D1296" s="102"/>
      <c r="E1296" s="170"/>
      <c r="F1296" s="102"/>
      <c r="G1296" s="95"/>
      <c r="H1296" s="102"/>
      <c r="I1296" s="102"/>
      <c r="J1296" s="102"/>
      <c r="K1296" s="102"/>
      <c r="L1296" s="95"/>
      <c r="M1296" s="95"/>
      <c r="N1296" s="95"/>
      <c r="O1296" s="95"/>
      <c r="P1296" s="102"/>
      <c r="Q1296" s="102"/>
      <c r="R1296" s="190"/>
      <c r="S1296" s="184"/>
      <c r="T1296" s="95"/>
      <c r="U1296" s="95"/>
      <c r="V1296" s="95"/>
      <c r="W1296" s="146"/>
      <c r="X1296" s="146"/>
      <c r="Y1296" s="146"/>
    </row>
    <row r="1297" spans="1:25" s="99" customFormat="1" ht="54.75" customHeight="1" x14ac:dyDescent="0.25">
      <c r="A1297" s="96">
        <f>A1287+1</f>
        <v>953</v>
      </c>
      <c r="B1297" s="181"/>
      <c r="C1297" s="182"/>
      <c r="D1297" s="113"/>
      <c r="E1297" s="115"/>
      <c r="F1297" s="174"/>
      <c r="G1297" s="114" t="str">
        <f t="shared" ref="G1297:G1310" si="407">IF(AND(F1297&lt;&gt;"",V1297&lt;&gt;"",L1297&lt;&gt;0),V1297/L1297,"")</f>
        <v/>
      </c>
      <c r="H1297" s="115"/>
      <c r="I1297" s="115"/>
      <c r="J1297" s="115"/>
      <c r="K1297" s="115"/>
      <c r="L1297" s="133" t="str">
        <f t="shared" ref="L1297:L1310" si="408">IF(AND(H1297&lt;&gt;0, J1297&lt;&gt;0, K1297&lt;&gt;0), H1297*J1297*K1297, "")</f>
        <v/>
      </c>
      <c r="M1297" s="116" t="str">
        <f>IF(L1297="", "", L1297/Veriler!$X$1)</f>
        <v/>
      </c>
      <c r="N1297" s="116" t="str">
        <f>IF(F1297&lt;&gt;"", "İthal Girdi", IF(Veriler!T1297="", "", IF(Veriler!S1297="H", "%0,5 üzerindedir", IF(Veriler!T1297&gt;0.1, "%10 sınırı aşılmıştır.", "Uygun"))))</f>
        <v>%0,5 üzerindedir</v>
      </c>
      <c r="O1297" s="116" t="str">
        <f t="shared" ref="O1297:O1310" si="409">IF(M1297=""," ",N1297)</f>
        <v xml:space="preserve"> </v>
      </c>
      <c r="P1297" s="117"/>
      <c r="Q1297" s="118"/>
      <c r="R1297" s="119" t="str">
        <f t="shared" ref="R1297:R1310" si="410">IFERROR(IF(AND(T1297&lt;&gt;"",L1297&lt;&gt;"",L1297&lt;&gt;0,T1297&lt;&gt;0),T1297/L1297,"")," ")</f>
        <v/>
      </c>
      <c r="S1297" s="133">
        <f>IFERROR(IF(M1297&lt;=0.005,IF(F1297="",L1297,0),IF(F1297&lt;&gt;"",0,IF(P1297="",0,IF(P1297="H",0,IF(Q1297&lt;Veriler!$G$2,L1297*Veriler!$G$2,L1297*Q1297)))))," ")</f>
        <v>0</v>
      </c>
      <c r="T1297" s="133">
        <f>IF(Veriler!T1297&lt;=0.1, S1297, IF(AND(Veriler!T1297&gt;0.1, F1297="", P1297="E"), IF(Q1297&gt;Veriler!$G$2, Q1297*S1297, IF(Q1297&lt;Veriler!$G$2, Veriler!$G$2*S1297, Q1297*S1297)), 0))</f>
        <v>0</v>
      </c>
      <c r="U1297" s="133" t="str">
        <f t="shared" ref="U1297:U1310" si="411">IF(T1297=0," ",T1297)</f>
        <v xml:space="preserve"> </v>
      </c>
      <c r="V1297" s="134" t="str">
        <f>IFERROR(IF(O1297="%10 sınırı aşılmıştır.",L1297-T1297,IFERROR(IF(F1297="",IF(S1297=1,0,IF(L1297-S1297=0,"",L1297-S1297)),IF(Veriler!M1297="",L1297,IF(L1297*Veriler!M1297=0,"",L1297*Veriler!M1297))),L1297)),0)</f>
        <v/>
      </c>
      <c r="W1297" s="146"/>
      <c r="X1297" s="146"/>
      <c r="Y1297" s="146"/>
    </row>
    <row r="1298" spans="1:25" s="99" customFormat="1" ht="54.75" customHeight="1" x14ac:dyDescent="0.25">
      <c r="A1298" s="96">
        <f t="shared" ref="A1298:A1310" si="412">A1297+1</f>
        <v>954</v>
      </c>
      <c r="B1298" s="175"/>
      <c r="C1298" s="176"/>
      <c r="D1298" s="113"/>
      <c r="E1298" s="115"/>
      <c r="F1298" s="174"/>
      <c r="G1298" s="114" t="str">
        <f t="shared" si="407"/>
        <v/>
      </c>
      <c r="H1298" s="115"/>
      <c r="I1298" s="115"/>
      <c r="J1298" s="115"/>
      <c r="K1298" s="115"/>
      <c r="L1298" s="133" t="str">
        <f t="shared" si="408"/>
        <v/>
      </c>
      <c r="M1298" s="116" t="str">
        <f>IF(L1298="", "", L1298/Veriler!$X$1)</f>
        <v/>
      </c>
      <c r="N1298" s="116" t="str">
        <f>IF(F1298&lt;&gt;"", "İthal Girdi", IF(Veriler!T1298="", "", IF(Veriler!S1298="H", "%0,5 üzerindedir", IF(Veriler!T1298&gt;0.1, "%10 sınırı aşılmıştır.", "Uygun"))))</f>
        <v>%0,5 üzerindedir</v>
      </c>
      <c r="O1298" s="116" t="str">
        <f t="shared" si="409"/>
        <v xml:space="preserve"> </v>
      </c>
      <c r="P1298" s="117"/>
      <c r="Q1298" s="118"/>
      <c r="R1298" s="119" t="str">
        <f t="shared" si="410"/>
        <v/>
      </c>
      <c r="S1298" s="133">
        <f>IFERROR(IF(M1298&lt;=0.005,IF(F1298="",L1298,0),IF(F1298&lt;&gt;"",0,IF(P1298="",0,IF(P1298="H",0,IF(Q1298&lt;Veriler!$G$2,L1298*Veriler!$G$2,L1298*Q1298)))))," ")</f>
        <v>0</v>
      </c>
      <c r="T1298" s="133">
        <f>IF(Veriler!T1298&lt;=0.1, S1298, IF(AND(Veriler!T1298&gt;0.1, F1298="", P1298="E"), IF(Q1298&gt;Veriler!$G$2, Q1298*S1298, IF(Q1298&lt;Veriler!$G$2, Veriler!$G$2*S1298, Q1298*S1298)), 0))</f>
        <v>0</v>
      </c>
      <c r="U1298" s="133" t="str">
        <f t="shared" si="411"/>
        <v xml:space="preserve"> </v>
      </c>
      <c r="V1298" s="134" t="str">
        <f>IFERROR(IF(O1298="%10 sınırı aşılmıştır.",L1298-T1298,IFERROR(IF(F1298="",IF(S1298=1,0,IF(L1298-S1298=0,"",L1298-S1298)),IF(Veriler!M1298="",L1298,IF(L1298*Veriler!M1298=0,"",L1298*Veriler!M1298))),L1298)),0)</f>
        <v/>
      </c>
      <c r="W1298" s="146"/>
      <c r="X1298" s="146"/>
      <c r="Y1298" s="146"/>
    </row>
    <row r="1299" spans="1:25" s="99" customFormat="1" ht="54.75" customHeight="1" x14ac:dyDescent="0.25">
      <c r="A1299" s="96">
        <f t="shared" si="412"/>
        <v>955</v>
      </c>
      <c r="B1299" s="175"/>
      <c r="C1299" s="176"/>
      <c r="D1299" s="113"/>
      <c r="E1299" s="115"/>
      <c r="F1299" s="174"/>
      <c r="G1299" s="114" t="str">
        <f t="shared" si="407"/>
        <v/>
      </c>
      <c r="H1299" s="115"/>
      <c r="I1299" s="115"/>
      <c r="J1299" s="115"/>
      <c r="K1299" s="115"/>
      <c r="L1299" s="133" t="str">
        <f t="shared" si="408"/>
        <v/>
      </c>
      <c r="M1299" s="116" t="str">
        <f>IF(L1299="", "", L1299/Veriler!$X$1)</f>
        <v/>
      </c>
      <c r="N1299" s="116" t="str">
        <f>IF(F1299&lt;&gt;"", "İthal Girdi", IF(Veriler!T1299="", "", IF(Veriler!S1299="H", "%0,5 üzerindedir", IF(Veriler!T1299&gt;0.1, "%10 sınırı aşılmıştır.", "Uygun"))))</f>
        <v>%0,5 üzerindedir</v>
      </c>
      <c r="O1299" s="116" t="str">
        <f t="shared" si="409"/>
        <v xml:space="preserve"> </v>
      </c>
      <c r="P1299" s="117"/>
      <c r="Q1299" s="118"/>
      <c r="R1299" s="119" t="str">
        <f t="shared" si="410"/>
        <v/>
      </c>
      <c r="S1299" s="133">
        <f>IFERROR(IF(M1299&lt;=0.005,IF(F1299="",L1299,0),IF(F1299&lt;&gt;"",0,IF(P1299="",0,IF(P1299="H",0,IF(Q1299&lt;Veriler!$G$2,L1299*Veriler!$G$2,L1299*Q1299)))))," ")</f>
        <v>0</v>
      </c>
      <c r="T1299" s="133">
        <f>IF(Veriler!T1299&lt;=0.1, S1299, IF(AND(Veriler!T1299&gt;0.1, F1299="", P1299="E"), IF(Q1299&gt;Veriler!$G$2, Q1299*S1299, IF(Q1299&lt;Veriler!$G$2, Veriler!$G$2*S1299, Q1299*S1299)), 0))</f>
        <v>0</v>
      </c>
      <c r="U1299" s="133" t="str">
        <f t="shared" si="411"/>
        <v xml:space="preserve"> </v>
      </c>
      <c r="V1299" s="134" t="str">
        <f>IFERROR(IF(O1299="%10 sınırı aşılmıştır.",L1299-T1299,IFERROR(IF(F1299="",IF(S1299=1,0,IF(L1299-S1299=0,"",L1299-S1299)),IF(Veriler!M1299="",L1299,IF(L1299*Veriler!M1299=0,"",L1299*Veriler!M1299))),L1299)),0)</f>
        <v/>
      </c>
      <c r="W1299" s="146"/>
      <c r="X1299" s="146"/>
      <c r="Y1299" s="146"/>
    </row>
    <row r="1300" spans="1:25" s="99" customFormat="1" ht="54.75" customHeight="1" x14ac:dyDescent="0.25">
      <c r="A1300" s="96">
        <f t="shared" si="412"/>
        <v>956</v>
      </c>
      <c r="B1300" s="175"/>
      <c r="C1300" s="176"/>
      <c r="D1300" s="113"/>
      <c r="E1300" s="115"/>
      <c r="F1300" s="174"/>
      <c r="G1300" s="114" t="str">
        <f t="shared" si="407"/>
        <v/>
      </c>
      <c r="H1300" s="115"/>
      <c r="I1300" s="115"/>
      <c r="J1300" s="115"/>
      <c r="K1300" s="115"/>
      <c r="L1300" s="133" t="str">
        <f t="shared" si="408"/>
        <v/>
      </c>
      <c r="M1300" s="116" t="str">
        <f>IF(L1300="", "", L1300/Veriler!$X$1)</f>
        <v/>
      </c>
      <c r="N1300" s="116" t="str">
        <f>IF(F1300&lt;&gt;"", "İthal Girdi", IF(Veriler!T1300="", "", IF(Veriler!S1300="H", "%0,5 üzerindedir", IF(Veriler!T1300&gt;0.1, "%10 sınırı aşılmıştır.", "Uygun"))))</f>
        <v>%0,5 üzerindedir</v>
      </c>
      <c r="O1300" s="116" t="str">
        <f t="shared" si="409"/>
        <v xml:space="preserve"> </v>
      </c>
      <c r="P1300" s="117"/>
      <c r="Q1300" s="118"/>
      <c r="R1300" s="119" t="str">
        <f t="shared" si="410"/>
        <v/>
      </c>
      <c r="S1300" s="133">
        <f>IFERROR(IF(M1300&lt;=0.005,IF(F1300="",L1300,0),IF(F1300&lt;&gt;"",0,IF(P1300="",0,IF(P1300="H",0,IF(Q1300&lt;Veriler!$G$2,L1300*Veriler!$G$2,L1300*Q1300)))))," ")</f>
        <v>0</v>
      </c>
      <c r="T1300" s="133">
        <f>IF(Veriler!T1300&lt;=0.1, S1300, IF(AND(Veriler!T1300&gt;0.1, F1300="", P1300="E"), IF(Q1300&gt;Veriler!$G$2, Q1300*S1300, IF(Q1300&lt;Veriler!$G$2, Veriler!$G$2*S1300, Q1300*S1300)), 0))</f>
        <v>0</v>
      </c>
      <c r="U1300" s="133" t="str">
        <f t="shared" si="411"/>
        <v xml:space="preserve"> </v>
      </c>
      <c r="V1300" s="134" t="str">
        <f>IFERROR(IF(O1300="%10 sınırı aşılmıştır.",L1300-T1300,IFERROR(IF(F1300="",IF(S1300=1,0,IF(L1300-S1300=0,"",L1300-S1300)),IF(Veriler!M1300="",L1300,IF(L1300*Veriler!M1300=0,"",L1300*Veriler!M1300))),L1300)),0)</f>
        <v/>
      </c>
      <c r="W1300" s="146"/>
      <c r="X1300" s="146"/>
      <c r="Y1300" s="146"/>
    </row>
    <row r="1301" spans="1:25" s="99" customFormat="1" ht="54.75" customHeight="1" x14ac:dyDescent="0.25">
      <c r="A1301" s="96">
        <f t="shared" si="412"/>
        <v>957</v>
      </c>
      <c r="B1301" s="175"/>
      <c r="C1301" s="176"/>
      <c r="D1301" s="113"/>
      <c r="E1301" s="115"/>
      <c r="F1301" s="174"/>
      <c r="G1301" s="114" t="str">
        <f t="shared" si="407"/>
        <v/>
      </c>
      <c r="H1301" s="115"/>
      <c r="I1301" s="115"/>
      <c r="J1301" s="115"/>
      <c r="K1301" s="115"/>
      <c r="L1301" s="133" t="str">
        <f t="shared" si="408"/>
        <v/>
      </c>
      <c r="M1301" s="116" t="str">
        <f>IF(L1301="", "", L1301/Veriler!$X$1)</f>
        <v/>
      </c>
      <c r="N1301" s="116" t="str">
        <f>IF(F1301&lt;&gt;"", "İthal Girdi", IF(Veriler!T1301="", "", IF(Veriler!S1301="H", "%0,5 üzerindedir", IF(Veriler!T1301&gt;0.1, "%10 sınırı aşılmıştır.", "Uygun"))))</f>
        <v>%0,5 üzerindedir</v>
      </c>
      <c r="O1301" s="116" t="str">
        <f t="shared" si="409"/>
        <v xml:space="preserve"> </v>
      </c>
      <c r="P1301" s="117"/>
      <c r="Q1301" s="118"/>
      <c r="R1301" s="119" t="str">
        <f t="shared" si="410"/>
        <v/>
      </c>
      <c r="S1301" s="133">
        <f>IFERROR(IF(M1301&lt;=0.005,IF(F1301="",L1301,0),IF(F1301&lt;&gt;"",0,IF(P1301="",0,IF(P1301="H",0,IF(Q1301&lt;Veriler!$G$2,L1301*Veriler!$G$2,L1301*Q1301)))))," ")</f>
        <v>0</v>
      </c>
      <c r="T1301" s="133">
        <f>IF(Veriler!T1301&lt;=0.1, S1301, IF(AND(Veriler!T1301&gt;0.1, F1301="", P1301="E"), IF(Q1301&gt;Veriler!$G$2, Q1301*S1301, IF(Q1301&lt;Veriler!$G$2, Veriler!$G$2*S1301, Q1301*S1301)), 0))</f>
        <v>0</v>
      </c>
      <c r="U1301" s="133" t="str">
        <f t="shared" si="411"/>
        <v xml:space="preserve"> </v>
      </c>
      <c r="V1301" s="134" t="str">
        <f>IFERROR(IF(O1301="%10 sınırı aşılmıştır.",L1301-T1301,IFERROR(IF(F1301="",IF(S1301=1,0,IF(L1301-S1301=0,"",L1301-S1301)),IF(Veriler!M1301="",L1301,IF(L1301*Veriler!M1301=0,"",L1301*Veriler!M1301))),L1301)),0)</f>
        <v/>
      </c>
      <c r="W1301" s="146"/>
      <c r="X1301" s="146"/>
      <c r="Y1301" s="146"/>
    </row>
    <row r="1302" spans="1:25" s="99" customFormat="1" ht="54.75" customHeight="1" x14ac:dyDescent="0.25">
      <c r="A1302" s="96">
        <f t="shared" si="412"/>
        <v>958</v>
      </c>
      <c r="B1302" s="175"/>
      <c r="C1302" s="176"/>
      <c r="D1302" s="113"/>
      <c r="E1302" s="115"/>
      <c r="F1302" s="174"/>
      <c r="G1302" s="114" t="str">
        <f t="shared" si="407"/>
        <v/>
      </c>
      <c r="H1302" s="115"/>
      <c r="I1302" s="115"/>
      <c r="J1302" s="115"/>
      <c r="K1302" s="115"/>
      <c r="L1302" s="133" t="str">
        <f t="shared" si="408"/>
        <v/>
      </c>
      <c r="M1302" s="116" t="str">
        <f>IF(L1302="", "", L1302/Veriler!$X$1)</f>
        <v/>
      </c>
      <c r="N1302" s="116" t="str">
        <f>IF(F1302&lt;&gt;"", "İthal Girdi", IF(Veriler!T1302="", "", IF(Veriler!S1302="H", "%0,5 üzerindedir", IF(Veriler!T1302&gt;0.1, "%10 sınırı aşılmıştır.", "Uygun"))))</f>
        <v>%0,5 üzerindedir</v>
      </c>
      <c r="O1302" s="116" t="str">
        <f t="shared" si="409"/>
        <v xml:space="preserve"> </v>
      </c>
      <c r="P1302" s="117"/>
      <c r="Q1302" s="118"/>
      <c r="R1302" s="119" t="str">
        <f t="shared" si="410"/>
        <v/>
      </c>
      <c r="S1302" s="133">
        <f>IFERROR(IF(M1302&lt;=0.005,IF(F1302="",L1302,0),IF(F1302&lt;&gt;"",0,IF(P1302="",0,IF(P1302="H",0,IF(Q1302&lt;Veriler!$G$2,L1302*Veriler!$G$2,L1302*Q1302)))))," ")</f>
        <v>0</v>
      </c>
      <c r="T1302" s="133">
        <f>IF(Veriler!T1302&lt;=0.1, S1302, IF(AND(Veriler!T1302&gt;0.1, F1302="", P1302="E"), IF(Q1302&gt;Veriler!$G$2, Q1302*S1302, IF(Q1302&lt;Veriler!$G$2, Veriler!$G$2*S1302, Q1302*S1302)), 0))</f>
        <v>0</v>
      </c>
      <c r="U1302" s="133" t="str">
        <f t="shared" si="411"/>
        <v xml:space="preserve"> </v>
      </c>
      <c r="V1302" s="134" t="str">
        <f>IFERROR(IF(O1302="%10 sınırı aşılmıştır.",L1302-T1302,IFERROR(IF(F1302="",IF(S1302=1,0,IF(L1302-S1302=0,"",L1302-S1302)),IF(Veriler!M1302="",L1302,IF(L1302*Veriler!M1302=0,"",L1302*Veriler!M1302))),L1302)),0)</f>
        <v/>
      </c>
      <c r="W1302" s="146"/>
      <c r="X1302" s="146"/>
      <c r="Y1302" s="146"/>
    </row>
    <row r="1303" spans="1:25" s="99" customFormat="1" ht="54.75" customHeight="1" x14ac:dyDescent="0.25">
      <c r="A1303" s="96">
        <f t="shared" si="412"/>
        <v>959</v>
      </c>
      <c r="B1303" s="175"/>
      <c r="C1303" s="176"/>
      <c r="D1303" s="113"/>
      <c r="E1303" s="115"/>
      <c r="F1303" s="174"/>
      <c r="G1303" s="114" t="str">
        <f t="shared" si="407"/>
        <v/>
      </c>
      <c r="H1303" s="115"/>
      <c r="I1303" s="115"/>
      <c r="J1303" s="115"/>
      <c r="K1303" s="115"/>
      <c r="L1303" s="133" t="str">
        <f t="shared" si="408"/>
        <v/>
      </c>
      <c r="M1303" s="116" t="str">
        <f>IF(L1303="", "", L1303/Veriler!$X$1)</f>
        <v/>
      </c>
      <c r="N1303" s="116" t="str">
        <f>IF(F1303&lt;&gt;"", "İthal Girdi", IF(Veriler!T1303="", "", IF(Veriler!S1303="H", "%0,5 üzerindedir", IF(Veriler!T1303&gt;0.1, "%10 sınırı aşılmıştır.", "Uygun"))))</f>
        <v>%0,5 üzerindedir</v>
      </c>
      <c r="O1303" s="116" t="str">
        <f t="shared" si="409"/>
        <v xml:space="preserve"> </v>
      </c>
      <c r="P1303" s="117"/>
      <c r="Q1303" s="118"/>
      <c r="R1303" s="119" t="str">
        <f t="shared" si="410"/>
        <v/>
      </c>
      <c r="S1303" s="133">
        <f>IFERROR(IF(M1303&lt;=0.005,IF(F1303="",L1303,0),IF(F1303&lt;&gt;"",0,IF(P1303="",0,IF(P1303="H",0,IF(Q1303&lt;Veriler!$G$2,L1303*Veriler!$G$2,L1303*Q1303)))))," ")</f>
        <v>0</v>
      </c>
      <c r="T1303" s="133">
        <f>IF(Veriler!T1303&lt;=0.1, S1303, IF(AND(Veriler!T1303&gt;0.1, F1303="", P1303="E"), IF(Q1303&gt;Veriler!$G$2, Q1303*S1303, IF(Q1303&lt;Veriler!$G$2, Veriler!$G$2*S1303, Q1303*S1303)), 0))</f>
        <v>0</v>
      </c>
      <c r="U1303" s="133" t="str">
        <f t="shared" si="411"/>
        <v xml:space="preserve"> </v>
      </c>
      <c r="V1303" s="134" t="str">
        <f>IFERROR(IF(O1303="%10 sınırı aşılmıştır.",L1303-T1303,IFERROR(IF(F1303="",IF(S1303=1,0,IF(L1303-S1303=0,"",L1303-S1303)),IF(Veriler!M1303="",L1303,IF(L1303*Veriler!M1303=0,"",L1303*Veriler!M1303))),L1303)),0)</f>
        <v/>
      </c>
      <c r="W1303" s="146"/>
      <c r="X1303" s="146"/>
      <c r="Y1303" s="146"/>
    </row>
    <row r="1304" spans="1:25" s="99" customFormat="1" ht="54.75" customHeight="1" x14ac:dyDescent="0.25">
      <c r="A1304" s="96">
        <f t="shared" si="412"/>
        <v>960</v>
      </c>
      <c r="B1304" s="175"/>
      <c r="C1304" s="176"/>
      <c r="D1304" s="113"/>
      <c r="E1304" s="115"/>
      <c r="F1304" s="174"/>
      <c r="G1304" s="114" t="str">
        <f t="shared" si="407"/>
        <v/>
      </c>
      <c r="H1304" s="115"/>
      <c r="I1304" s="115"/>
      <c r="J1304" s="115"/>
      <c r="K1304" s="115"/>
      <c r="L1304" s="133" t="str">
        <f t="shared" si="408"/>
        <v/>
      </c>
      <c r="M1304" s="116" t="str">
        <f>IF(L1304="", "", L1304/Veriler!$X$1)</f>
        <v/>
      </c>
      <c r="N1304" s="116" t="str">
        <f>IF(F1304&lt;&gt;"", "İthal Girdi", IF(Veriler!T1304="", "", IF(Veriler!S1304="H", "%0,5 üzerindedir", IF(Veriler!T1304&gt;0.1, "%10 sınırı aşılmıştır.", "Uygun"))))</f>
        <v>%0,5 üzerindedir</v>
      </c>
      <c r="O1304" s="116" t="str">
        <f t="shared" si="409"/>
        <v xml:space="preserve"> </v>
      </c>
      <c r="P1304" s="117"/>
      <c r="Q1304" s="118"/>
      <c r="R1304" s="119" t="str">
        <f t="shared" si="410"/>
        <v/>
      </c>
      <c r="S1304" s="133">
        <f>IFERROR(IF(M1304&lt;=0.005,IF(F1304="",L1304,0),IF(F1304&lt;&gt;"",0,IF(P1304="",0,IF(P1304="H",0,IF(Q1304&lt;Veriler!$G$2,L1304*Veriler!$G$2,L1304*Q1304)))))," ")</f>
        <v>0</v>
      </c>
      <c r="T1304" s="133">
        <f>IF(Veriler!T1304&lt;=0.1, S1304, IF(AND(Veriler!T1304&gt;0.1, F1304="", P1304="E"), IF(Q1304&gt;Veriler!$G$2, Q1304*S1304, IF(Q1304&lt;Veriler!$G$2, Veriler!$G$2*S1304, Q1304*S1304)), 0))</f>
        <v>0</v>
      </c>
      <c r="U1304" s="133" t="str">
        <f t="shared" si="411"/>
        <v xml:space="preserve"> </v>
      </c>
      <c r="V1304" s="134" t="str">
        <f>IFERROR(IF(O1304="%10 sınırı aşılmıştır.",L1304-T1304,IFERROR(IF(F1304="",IF(S1304=1,0,IF(L1304-S1304=0,"",L1304-S1304)),IF(Veriler!M1304="",L1304,IF(L1304*Veriler!M1304=0,"",L1304*Veriler!M1304))),L1304)),0)</f>
        <v/>
      </c>
      <c r="W1304" s="146"/>
      <c r="X1304" s="146"/>
      <c r="Y1304" s="146"/>
    </row>
    <row r="1305" spans="1:25" s="99" customFormat="1" ht="54.75" customHeight="1" x14ac:dyDescent="0.25">
      <c r="A1305" s="96">
        <f t="shared" si="412"/>
        <v>961</v>
      </c>
      <c r="B1305" s="175"/>
      <c r="C1305" s="176"/>
      <c r="D1305" s="113"/>
      <c r="E1305" s="115"/>
      <c r="F1305" s="174"/>
      <c r="G1305" s="114" t="str">
        <f t="shared" si="407"/>
        <v/>
      </c>
      <c r="H1305" s="115"/>
      <c r="I1305" s="115"/>
      <c r="J1305" s="115"/>
      <c r="K1305" s="115"/>
      <c r="L1305" s="133" t="str">
        <f t="shared" si="408"/>
        <v/>
      </c>
      <c r="M1305" s="116" t="str">
        <f>IF(L1305="", "", L1305/Veriler!$X$1)</f>
        <v/>
      </c>
      <c r="N1305" s="116" t="str">
        <f>IF(F1305&lt;&gt;"", "İthal Girdi", IF(Veriler!T1305="", "", IF(Veriler!S1305="H", "%0,5 üzerindedir", IF(Veriler!T1305&gt;0.1, "%10 sınırı aşılmıştır.", "Uygun"))))</f>
        <v>%0,5 üzerindedir</v>
      </c>
      <c r="O1305" s="116" t="str">
        <f t="shared" si="409"/>
        <v xml:space="preserve"> </v>
      </c>
      <c r="P1305" s="117"/>
      <c r="Q1305" s="118"/>
      <c r="R1305" s="119" t="str">
        <f t="shared" si="410"/>
        <v/>
      </c>
      <c r="S1305" s="133">
        <f>IFERROR(IF(M1305&lt;=0.005,IF(F1305="",L1305,0),IF(F1305&lt;&gt;"",0,IF(P1305="",0,IF(P1305="H",0,IF(Q1305&lt;Veriler!$G$2,L1305*Veriler!$G$2,L1305*Q1305)))))," ")</f>
        <v>0</v>
      </c>
      <c r="T1305" s="133">
        <f>IF(Veriler!T1305&lt;=0.1, S1305, IF(AND(Veriler!T1305&gt;0.1, F1305="", P1305="E"), IF(Q1305&gt;Veriler!$G$2, Q1305*S1305, IF(Q1305&lt;Veriler!$G$2, Veriler!$G$2*S1305, Q1305*S1305)), 0))</f>
        <v>0</v>
      </c>
      <c r="U1305" s="133" t="str">
        <f t="shared" si="411"/>
        <v xml:space="preserve"> </v>
      </c>
      <c r="V1305" s="134" t="str">
        <f>IFERROR(IF(O1305="%10 sınırı aşılmıştır.",L1305-T1305,IFERROR(IF(F1305="",IF(S1305=1,0,IF(L1305-S1305=0,"",L1305-S1305)),IF(Veriler!M1305="",L1305,IF(L1305*Veriler!M1305=0,"",L1305*Veriler!M1305))),L1305)),0)</f>
        <v/>
      </c>
      <c r="W1305" s="146"/>
      <c r="X1305" s="146"/>
      <c r="Y1305" s="146"/>
    </row>
    <row r="1306" spans="1:25" s="99" customFormat="1" ht="54.75" customHeight="1" x14ac:dyDescent="0.25">
      <c r="A1306" s="96">
        <f t="shared" si="412"/>
        <v>962</v>
      </c>
      <c r="B1306" s="175"/>
      <c r="C1306" s="176"/>
      <c r="D1306" s="113"/>
      <c r="E1306" s="115"/>
      <c r="F1306" s="174"/>
      <c r="G1306" s="114" t="str">
        <f t="shared" si="407"/>
        <v/>
      </c>
      <c r="H1306" s="115"/>
      <c r="I1306" s="115"/>
      <c r="J1306" s="115"/>
      <c r="K1306" s="115"/>
      <c r="L1306" s="133" t="str">
        <f t="shared" si="408"/>
        <v/>
      </c>
      <c r="M1306" s="116" t="str">
        <f>IF(L1306="", "", L1306/Veriler!$X$1)</f>
        <v/>
      </c>
      <c r="N1306" s="116" t="str">
        <f>IF(F1306&lt;&gt;"", "İthal Girdi", IF(Veriler!T1306="", "", IF(Veriler!S1306="H", "%0,5 üzerindedir", IF(Veriler!T1306&gt;0.1, "%10 sınırı aşılmıştır.", "Uygun"))))</f>
        <v>%0,5 üzerindedir</v>
      </c>
      <c r="O1306" s="116" t="str">
        <f t="shared" si="409"/>
        <v xml:space="preserve"> </v>
      </c>
      <c r="P1306" s="117"/>
      <c r="Q1306" s="118"/>
      <c r="R1306" s="119" t="str">
        <f t="shared" si="410"/>
        <v/>
      </c>
      <c r="S1306" s="133">
        <f>IFERROR(IF(M1306&lt;=0.005,IF(F1306="",L1306,0),IF(F1306&lt;&gt;"",0,IF(P1306="",0,IF(P1306="H",0,IF(Q1306&lt;Veriler!$G$2,L1306*Veriler!$G$2,L1306*Q1306)))))," ")</f>
        <v>0</v>
      </c>
      <c r="T1306" s="133">
        <f>IF(Veriler!T1306&lt;=0.1, S1306, IF(AND(Veriler!T1306&gt;0.1, F1306="", P1306="E"), IF(Q1306&gt;Veriler!$G$2, Q1306*S1306, IF(Q1306&lt;Veriler!$G$2, Veriler!$G$2*S1306, Q1306*S1306)), 0))</f>
        <v>0</v>
      </c>
      <c r="U1306" s="133" t="str">
        <f t="shared" si="411"/>
        <v xml:space="preserve"> </v>
      </c>
      <c r="V1306" s="134" t="str">
        <f>IFERROR(IF(O1306="%10 sınırı aşılmıştır.",L1306-T1306,IFERROR(IF(F1306="",IF(S1306=1,0,IF(L1306-S1306=0,"",L1306-S1306)),IF(Veriler!M1306="",L1306,IF(L1306*Veriler!M1306=0,"",L1306*Veriler!M1306))),L1306)),0)</f>
        <v/>
      </c>
      <c r="W1306" s="146"/>
      <c r="X1306" s="146"/>
      <c r="Y1306" s="146"/>
    </row>
    <row r="1307" spans="1:25" s="99" customFormat="1" ht="54.75" customHeight="1" x14ac:dyDescent="0.25">
      <c r="A1307" s="96">
        <f t="shared" si="412"/>
        <v>963</v>
      </c>
      <c r="B1307" s="175"/>
      <c r="C1307" s="176"/>
      <c r="D1307" s="113"/>
      <c r="E1307" s="115"/>
      <c r="F1307" s="174"/>
      <c r="G1307" s="114" t="str">
        <f t="shared" si="407"/>
        <v/>
      </c>
      <c r="H1307" s="115"/>
      <c r="I1307" s="115"/>
      <c r="J1307" s="115"/>
      <c r="K1307" s="115"/>
      <c r="L1307" s="133" t="str">
        <f t="shared" si="408"/>
        <v/>
      </c>
      <c r="M1307" s="116" t="str">
        <f>IF(L1307="", "", L1307/Veriler!$X$1)</f>
        <v/>
      </c>
      <c r="N1307" s="116" t="str">
        <f>IF(F1307&lt;&gt;"", "İthal Girdi", IF(Veriler!T1307="", "", IF(Veriler!S1307="H", "%0,5 üzerindedir", IF(Veriler!T1307&gt;0.1, "%10 sınırı aşılmıştır.", "Uygun"))))</f>
        <v>%0,5 üzerindedir</v>
      </c>
      <c r="O1307" s="116" t="str">
        <f t="shared" si="409"/>
        <v xml:space="preserve"> </v>
      </c>
      <c r="P1307" s="117"/>
      <c r="Q1307" s="118"/>
      <c r="R1307" s="119" t="str">
        <f t="shared" si="410"/>
        <v/>
      </c>
      <c r="S1307" s="133">
        <f>IFERROR(IF(M1307&lt;=0.005,IF(F1307="",L1307,0),IF(F1307&lt;&gt;"",0,IF(P1307="",0,IF(P1307="H",0,IF(Q1307&lt;Veriler!$G$2,L1307*Veriler!$G$2,L1307*Q1307)))))," ")</f>
        <v>0</v>
      </c>
      <c r="T1307" s="133">
        <f>IF(Veriler!T1307&lt;=0.1, S1307, IF(AND(Veriler!T1307&gt;0.1, F1307="", P1307="E"), IF(Q1307&gt;Veriler!$G$2, Q1307*S1307, IF(Q1307&lt;Veriler!$G$2, Veriler!$G$2*S1307, Q1307*S1307)), 0))</f>
        <v>0</v>
      </c>
      <c r="U1307" s="133" t="str">
        <f t="shared" si="411"/>
        <v xml:space="preserve"> </v>
      </c>
      <c r="V1307" s="134" t="str">
        <f>IFERROR(IF(O1307="%10 sınırı aşılmıştır.",L1307-T1307,IFERROR(IF(F1307="",IF(S1307=1,0,IF(L1307-S1307=0,"",L1307-S1307)),IF(Veriler!M1307="",L1307,IF(L1307*Veriler!M1307=0,"",L1307*Veriler!M1307))),L1307)),0)</f>
        <v/>
      </c>
      <c r="W1307" s="146"/>
      <c r="X1307" s="146"/>
      <c r="Y1307" s="146"/>
    </row>
    <row r="1308" spans="1:25" s="99" customFormat="1" ht="54.75" customHeight="1" x14ac:dyDescent="0.25">
      <c r="A1308" s="96">
        <f t="shared" si="412"/>
        <v>964</v>
      </c>
      <c r="B1308" s="175"/>
      <c r="C1308" s="176"/>
      <c r="D1308" s="113"/>
      <c r="E1308" s="115"/>
      <c r="F1308" s="174"/>
      <c r="G1308" s="114" t="str">
        <f t="shared" si="407"/>
        <v/>
      </c>
      <c r="H1308" s="115"/>
      <c r="I1308" s="115"/>
      <c r="J1308" s="115"/>
      <c r="K1308" s="115"/>
      <c r="L1308" s="133" t="str">
        <f t="shared" si="408"/>
        <v/>
      </c>
      <c r="M1308" s="116" t="str">
        <f>IF(L1308="", "", L1308/Veriler!$X$1)</f>
        <v/>
      </c>
      <c r="N1308" s="116" t="str">
        <f>IF(F1308&lt;&gt;"", "İthal Girdi", IF(Veriler!T1308="", "", IF(Veriler!S1308="H", "%0,5 üzerindedir", IF(Veriler!T1308&gt;0.1, "%10 sınırı aşılmıştır.", "Uygun"))))</f>
        <v>%0,5 üzerindedir</v>
      </c>
      <c r="O1308" s="116" t="str">
        <f t="shared" si="409"/>
        <v xml:space="preserve"> </v>
      </c>
      <c r="P1308" s="117"/>
      <c r="Q1308" s="118"/>
      <c r="R1308" s="119" t="str">
        <f t="shared" si="410"/>
        <v/>
      </c>
      <c r="S1308" s="133">
        <f>IFERROR(IF(M1308&lt;=0.005,IF(F1308="",L1308,0),IF(F1308&lt;&gt;"",0,IF(P1308="",0,IF(P1308="H",0,IF(Q1308&lt;Veriler!$G$2,L1308*Veriler!$G$2,L1308*Q1308)))))," ")</f>
        <v>0</v>
      </c>
      <c r="T1308" s="133">
        <f>IF(Veriler!T1308&lt;=0.1, S1308, IF(AND(Veriler!T1308&gt;0.1, F1308="", P1308="E"), IF(Q1308&gt;Veriler!$G$2, Q1308*S1308, IF(Q1308&lt;Veriler!$G$2, Veriler!$G$2*S1308, Q1308*S1308)), 0))</f>
        <v>0</v>
      </c>
      <c r="U1308" s="133" t="str">
        <f t="shared" si="411"/>
        <v xml:space="preserve"> </v>
      </c>
      <c r="V1308" s="134" t="str">
        <f>IFERROR(IF(O1308="%10 sınırı aşılmıştır.",L1308-T1308,IFERROR(IF(F1308="",IF(S1308=1,0,IF(L1308-S1308=0,"",L1308-S1308)),IF(Veriler!M1308="",L1308,IF(L1308*Veriler!M1308=0,"",L1308*Veriler!M1308))),L1308)),0)</f>
        <v/>
      </c>
      <c r="W1308" s="146"/>
      <c r="X1308" s="146"/>
      <c r="Y1308" s="146"/>
    </row>
    <row r="1309" spans="1:25" s="99" customFormat="1" ht="54.75" customHeight="1" x14ac:dyDescent="0.25">
      <c r="A1309" s="96">
        <f t="shared" si="412"/>
        <v>965</v>
      </c>
      <c r="B1309" s="175"/>
      <c r="C1309" s="176"/>
      <c r="D1309" s="113"/>
      <c r="E1309" s="115"/>
      <c r="F1309" s="174"/>
      <c r="G1309" s="114" t="str">
        <f t="shared" si="407"/>
        <v/>
      </c>
      <c r="H1309" s="115"/>
      <c r="I1309" s="115"/>
      <c r="J1309" s="115"/>
      <c r="K1309" s="115"/>
      <c r="L1309" s="133" t="str">
        <f t="shared" si="408"/>
        <v/>
      </c>
      <c r="M1309" s="116" t="str">
        <f>IF(L1309="", "", L1309/Veriler!$X$1)</f>
        <v/>
      </c>
      <c r="N1309" s="116" t="str">
        <f>IF(F1309&lt;&gt;"", "İthal Girdi", IF(Veriler!T1309="", "", IF(Veriler!S1309="H", "%0,5 üzerindedir", IF(Veriler!T1309&gt;0.1, "%10 sınırı aşılmıştır.", "Uygun"))))</f>
        <v>%0,5 üzerindedir</v>
      </c>
      <c r="O1309" s="116" t="str">
        <f t="shared" si="409"/>
        <v xml:space="preserve"> </v>
      </c>
      <c r="P1309" s="117"/>
      <c r="Q1309" s="118"/>
      <c r="R1309" s="119" t="str">
        <f t="shared" si="410"/>
        <v/>
      </c>
      <c r="S1309" s="133">
        <f>IFERROR(IF(M1309&lt;=0.005,IF(F1309="",L1309,0),IF(F1309&lt;&gt;"",0,IF(P1309="",0,IF(P1309="H",0,IF(Q1309&lt;Veriler!$G$2,L1309*Veriler!$G$2,L1309*Q1309)))))," ")</f>
        <v>0</v>
      </c>
      <c r="T1309" s="133">
        <f>IF(Veriler!T1309&lt;=0.1, S1309, IF(AND(Veriler!T1309&gt;0.1, F1309="", P1309="E"), IF(Q1309&gt;Veriler!$G$2, Q1309*S1309, IF(Q1309&lt;Veriler!$G$2, Veriler!$G$2*S1309, Q1309*S1309)), 0))</f>
        <v>0</v>
      </c>
      <c r="U1309" s="133" t="str">
        <f t="shared" si="411"/>
        <v xml:space="preserve"> </v>
      </c>
      <c r="V1309" s="134" t="str">
        <f>IFERROR(IF(O1309="%10 sınırı aşılmıştır.",L1309-T1309,IFERROR(IF(F1309="",IF(S1309=1,0,IF(L1309-S1309=0,"",L1309-S1309)),IF(Veriler!M1309="",L1309,IF(L1309*Veriler!M1309=0,"",L1309*Veriler!M1309))),L1309)),0)</f>
        <v/>
      </c>
      <c r="W1309" s="146"/>
      <c r="X1309" s="146"/>
      <c r="Y1309" s="146"/>
    </row>
    <row r="1310" spans="1:25" s="99" customFormat="1" ht="54.75" customHeight="1" x14ac:dyDescent="0.25">
      <c r="A1310" s="96">
        <f t="shared" si="412"/>
        <v>966</v>
      </c>
      <c r="B1310" s="175"/>
      <c r="C1310" s="176"/>
      <c r="D1310" s="113"/>
      <c r="E1310" s="115"/>
      <c r="F1310" s="174"/>
      <c r="G1310" s="114" t="str">
        <f t="shared" si="407"/>
        <v/>
      </c>
      <c r="H1310" s="115"/>
      <c r="I1310" s="115"/>
      <c r="J1310" s="115"/>
      <c r="K1310" s="115"/>
      <c r="L1310" s="133" t="str">
        <f t="shared" si="408"/>
        <v/>
      </c>
      <c r="M1310" s="116" t="str">
        <f>IF(L1310="", "", L1310/Veriler!$X$1)</f>
        <v/>
      </c>
      <c r="N1310" s="116" t="str">
        <f>IF(F1310&lt;&gt;"", "İthal Girdi", IF(Veriler!T1310="", "", IF(Veriler!S1310="H", "%0,5 üzerindedir", IF(Veriler!T1310&gt;0.1, "%10 sınırı aşılmıştır.", "Uygun"))))</f>
        <v>%0,5 üzerindedir</v>
      </c>
      <c r="O1310" s="116" t="str">
        <f t="shared" si="409"/>
        <v xml:space="preserve"> </v>
      </c>
      <c r="P1310" s="117"/>
      <c r="Q1310" s="118"/>
      <c r="R1310" s="119" t="str">
        <f t="shared" si="410"/>
        <v/>
      </c>
      <c r="S1310" s="133">
        <f>IFERROR(IF(M1310&lt;=0.005,IF(F1310="",L1310,0),IF(F1310&lt;&gt;"",0,IF(P1310="",0,IF(P1310="H",0,IF(Q1310&lt;Veriler!$G$2,L1310*Veriler!$G$2,L1310*Q1310)))))," ")</f>
        <v>0</v>
      </c>
      <c r="T1310" s="133">
        <f>IF(Veriler!T1310&lt;=0.1, S1310, IF(AND(Veriler!T1310&gt;0.1, F1310="", P1310="E"), IF(Q1310&gt;Veriler!$G$2, Q1310*S1310, IF(Q1310&lt;Veriler!$G$2, Veriler!$G$2*S1310, Q1310*S1310)), 0))</f>
        <v>0</v>
      </c>
      <c r="U1310" s="133" t="str">
        <f t="shared" si="411"/>
        <v xml:space="preserve"> </v>
      </c>
      <c r="V1310" s="134" t="str">
        <f>IFERROR(IF(O1310="%10 sınırı aşılmıştır.",L1310-T1310,IFERROR(IF(F1310="",IF(S1310=1,0,IF(L1310-S1310=0,"",L1310-S1310)),IF(Veriler!M1310="",L1310,IF(L1310*Veriler!M1310=0,"",L1310*Veriler!M1310))),L1310)),0)</f>
        <v/>
      </c>
      <c r="W1310" s="146"/>
      <c r="X1310" s="146"/>
      <c r="Y1310" s="146"/>
    </row>
    <row r="1311" spans="1:25" s="99" customFormat="1" ht="36" hidden="1" customHeight="1" x14ac:dyDescent="0.25">
      <c r="A1311" s="101"/>
      <c r="B1311" s="191" t="s">
        <v>16</v>
      </c>
      <c r="C1311" s="176"/>
      <c r="D1311" s="120"/>
      <c r="E1311" s="171"/>
      <c r="F1311" s="172"/>
      <c r="G1311" s="121"/>
      <c r="H1311" s="115"/>
      <c r="I1311" s="115"/>
      <c r="J1311" s="115"/>
      <c r="K1311" s="115"/>
      <c r="L1311" s="121"/>
      <c r="M1311" s="121"/>
      <c r="N1311" s="121"/>
      <c r="O1311" s="121"/>
      <c r="P1311" s="120"/>
      <c r="Q1311" s="120"/>
      <c r="R1311" s="183"/>
      <c r="S1311" s="184"/>
      <c r="T1311" s="121"/>
      <c r="U1311" s="121"/>
      <c r="V1311" s="121"/>
      <c r="W1311" s="146"/>
      <c r="X1311" s="146"/>
      <c r="Y1311" s="146"/>
    </row>
    <row r="1312" spans="1:25" s="99" customFormat="1" ht="54.75" customHeight="1" x14ac:dyDescent="0.25">
      <c r="A1312" s="96">
        <f>A1310+1</f>
        <v>967</v>
      </c>
      <c r="B1312" s="175"/>
      <c r="C1312" s="176"/>
      <c r="D1312" s="113"/>
      <c r="E1312" s="115"/>
      <c r="F1312" s="174"/>
      <c r="G1312" s="114" t="str">
        <f t="shared" ref="G1312:G1325" si="413">IF(AND(F1312&lt;&gt;"",V1312&lt;&gt;"",L1312&lt;&gt;0),V1312/L1312,"")</f>
        <v/>
      </c>
      <c r="H1312" s="115"/>
      <c r="I1312" s="115"/>
      <c r="J1312" s="115"/>
      <c r="K1312" s="115"/>
      <c r="L1312" s="133" t="str">
        <f t="shared" ref="L1312:L1325" si="414">IF(AND(H1312&lt;&gt;0, J1312&lt;&gt;0, K1312&lt;&gt;0), H1312*J1312*K1312, "")</f>
        <v/>
      </c>
      <c r="M1312" s="116" t="str">
        <f>IF(L1312="", "", L1312/Veriler!$X$1)</f>
        <v/>
      </c>
      <c r="N1312" s="116" t="str">
        <f>IF(F1312&lt;&gt;"", "İthal Girdi", IF(Veriler!T1312="", "", IF(Veriler!S1312="H", "%0,5 üzerindedir", IF(Veriler!T1312&gt;0.1, "%10 sınırı aşılmıştır.", "Uygun"))))</f>
        <v>%0,5 üzerindedir</v>
      </c>
      <c r="O1312" s="116" t="str">
        <f t="shared" ref="O1312:O1325" si="415">IF(M1312=""," ",N1312)</f>
        <v xml:space="preserve"> </v>
      </c>
      <c r="P1312" s="117"/>
      <c r="Q1312" s="118"/>
      <c r="R1312" s="119" t="str">
        <f t="shared" ref="R1312:R1325" si="416">IFERROR(IF(AND(T1312&lt;&gt;"",L1312&lt;&gt;"",L1312&lt;&gt;0,T1312&lt;&gt;0),T1312/L1312,"")," ")</f>
        <v/>
      </c>
      <c r="S1312" s="133">
        <f>IFERROR(IF(M1312&lt;=0.005,IF(F1312="",L1312,0),IF(F1312&lt;&gt;"",0,IF(P1312="",0,IF(P1312="H",0,IF(Q1312&lt;Veriler!$G$2,L1312*Veriler!$G$2,L1312*Q1312)))))," ")</f>
        <v>0</v>
      </c>
      <c r="T1312" s="133">
        <f>IF(Veriler!T1312&lt;=0.1, S1312, IF(AND(Veriler!T1312&gt;0.1, F1312="", P1312="E"), IF(Q1312&gt;Veriler!$G$2, Q1312*S1312, IF(Q1312&lt;Veriler!$G$2, Veriler!$G$2*S1312, Q1312*S1312)), 0))</f>
        <v>0</v>
      </c>
      <c r="U1312" s="133" t="str">
        <f t="shared" ref="U1312:U1325" si="417">IF(T1312=0," ",T1312)</f>
        <v xml:space="preserve"> </v>
      </c>
      <c r="V1312" s="134" t="str">
        <f>IFERROR(IF(O1312="%10 sınırı aşılmıştır.",L1312-T1312,IFERROR(IF(F1312="",IF(S1312=1,0,IF(L1312-S1312=0,"",L1312-S1312)),IF(Veriler!M1312="",L1312,IF(L1312*Veriler!M1312=0,"",L1312*Veriler!M1312))),L1312)),0)</f>
        <v/>
      </c>
      <c r="W1312" s="146"/>
      <c r="X1312" s="146"/>
      <c r="Y1312" s="146"/>
    </row>
    <row r="1313" spans="1:25" s="99" customFormat="1" ht="54.75" customHeight="1" x14ac:dyDescent="0.25">
      <c r="A1313" s="96">
        <f t="shared" ref="A1313:A1325" si="418">A1312+1</f>
        <v>968</v>
      </c>
      <c r="B1313" s="175"/>
      <c r="C1313" s="176"/>
      <c r="D1313" s="113"/>
      <c r="E1313" s="115"/>
      <c r="F1313" s="174"/>
      <c r="G1313" s="114" t="str">
        <f t="shared" si="413"/>
        <v/>
      </c>
      <c r="H1313" s="115"/>
      <c r="I1313" s="115"/>
      <c r="J1313" s="115"/>
      <c r="K1313" s="115"/>
      <c r="L1313" s="133" t="str">
        <f t="shared" si="414"/>
        <v/>
      </c>
      <c r="M1313" s="116" t="str">
        <f>IF(L1313="", "", L1313/Veriler!$X$1)</f>
        <v/>
      </c>
      <c r="N1313" s="116" t="str">
        <f>IF(F1313&lt;&gt;"", "İthal Girdi", IF(Veriler!T1313="", "", IF(Veriler!S1313="H", "%0,5 üzerindedir", IF(Veriler!T1313&gt;0.1, "%10 sınırı aşılmıştır.", "Uygun"))))</f>
        <v>%0,5 üzerindedir</v>
      </c>
      <c r="O1313" s="116" t="str">
        <f t="shared" si="415"/>
        <v xml:space="preserve"> </v>
      </c>
      <c r="P1313" s="117"/>
      <c r="Q1313" s="118"/>
      <c r="R1313" s="119" t="str">
        <f t="shared" si="416"/>
        <v/>
      </c>
      <c r="S1313" s="133">
        <f>IFERROR(IF(M1313&lt;=0.005,IF(F1313="",L1313,0),IF(F1313&lt;&gt;"",0,IF(P1313="",0,IF(P1313="H",0,IF(Q1313&lt;Veriler!$G$2,L1313*Veriler!$G$2,L1313*Q1313)))))," ")</f>
        <v>0</v>
      </c>
      <c r="T1313" s="133">
        <f>IF(Veriler!T1313&lt;=0.1, S1313, IF(AND(Veriler!T1313&gt;0.1, F1313="", P1313="E"), IF(Q1313&gt;Veriler!$G$2, Q1313*S1313, IF(Q1313&lt;Veriler!$G$2, Veriler!$G$2*S1313, Q1313*S1313)), 0))</f>
        <v>0</v>
      </c>
      <c r="U1313" s="133" t="str">
        <f t="shared" si="417"/>
        <v xml:space="preserve"> </v>
      </c>
      <c r="V1313" s="134" t="str">
        <f>IFERROR(IF(O1313="%10 sınırı aşılmıştır.",L1313-T1313,IFERROR(IF(F1313="",IF(S1313=1,0,IF(L1313-S1313=0,"",L1313-S1313)),IF(Veriler!M1313="",L1313,IF(L1313*Veriler!M1313=0,"",L1313*Veriler!M1313))),L1313)),0)</f>
        <v/>
      </c>
      <c r="W1313" s="146"/>
      <c r="X1313" s="146"/>
      <c r="Y1313" s="146"/>
    </row>
    <row r="1314" spans="1:25" s="99" customFormat="1" ht="54.75" customHeight="1" x14ac:dyDescent="0.25">
      <c r="A1314" s="96">
        <f t="shared" si="418"/>
        <v>969</v>
      </c>
      <c r="B1314" s="175"/>
      <c r="C1314" s="176"/>
      <c r="D1314" s="113"/>
      <c r="E1314" s="115"/>
      <c r="F1314" s="174"/>
      <c r="G1314" s="114" t="str">
        <f t="shared" si="413"/>
        <v/>
      </c>
      <c r="H1314" s="115"/>
      <c r="I1314" s="115"/>
      <c r="J1314" s="115"/>
      <c r="K1314" s="115"/>
      <c r="L1314" s="133" t="str">
        <f t="shared" si="414"/>
        <v/>
      </c>
      <c r="M1314" s="116" t="str">
        <f>IF(L1314="", "", L1314/Veriler!$X$1)</f>
        <v/>
      </c>
      <c r="N1314" s="116" t="str">
        <f>IF(F1314&lt;&gt;"", "İthal Girdi", IF(Veriler!T1314="", "", IF(Veriler!S1314="H", "%0,5 üzerindedir", IF(Veriler!T1314&gt;0.1, "%10 sınırı aşılmıştır.", "Uygun"))))</f>
        <v>%0,5 üzerindedir</v>
      </c>
      <c r="O1314" s="116" t="str">
        <f t="shared" si="415"/>
        <v xml:space="preserve"> </v>
      </c>
      <c r="P1314" s="117"/>
      <c r="Q1314" s="118"/>
      <c r="R1314" s="119" t="str">
        <f t="shared" si="416"/>
        <v/>
      </c>
      <c r="S1314" s="133">
        <f>IFERROR(IF(M1314&lt;=0.005,IF(F1314="",L1314,0),IF(F1314&lt;&gt;"",0,IF(P1314="",0,IF(P1314="H",0,IF(Q1314&lt;Veriler!$G$2,L1314*Veriler!$G$2,L1314*Q1314)))))," ")</f>
        <v>0</v>
      </c>
      <c r="T1314" s="133">
        <f>IF(Veriler!T1314&lt;=0.1, S1314, IF(AND(Veriler!T1314&gt;0.1, F1314="", P1314="E"), IF(Q1314&gt;Veriler!$G$2, Q1314*S1314, IF(Q1314&lt;Veriler!$G$2, Veriler!$G$2*S1314, Q1314*S1314)), 0))</f>
        <v>0</v>
      </c>
      <c r="U1314" s="133" t="str">
        <f t="shared" si="417"/>
        <v xml:space="preserve"> </v>
      </c>
      <c r="V1314" s="134" t="str">
        <f>IFERROR(IF(O1314="%10 sınırı aşılmıştır.",L1314-T1314,IFERROR(IF(F1314="",IF(S1314=1,0,IF(L1314-S1314=0,"",L1314-S1314)),IF(Veriler!M1314="",L1314,IF(L1314*Veriler!M1314=0,"",L1314*Veriler!M1314))),L1314)),0)</f>
        <v/>
      </c>
      <c r="W1314" s="146"/>
      <c r="X1314" s="146"/>
      <c r="Y1314" s="146"/>
    </row>
    <row r="1315" spans="1:25" s="99" customFormat="1" ht="54.75" customHeight="1" x14ac:dyDescent="0.25">
      <c r="A1315" s="96">
        <f t="shared" si="418"/>
        <v>970</v>
      </c>
      <c r="B1315" s="175"/>
      <c r="C1315" s="176"/>
      <c r="D1315" s="113"/>
      <c r="E1315" s="115"/>
      <c r="F1315" s="174"/>
      <c r="G1315" s="114" t="str">
        <f t="shared" si="413"/>
        <v/>
      </c>
      <c r="H1315" s="115"/>
      <c r="I1315" s="115"/>
      <c r="J1315" s="115"/>
      <c r="K1315" s="115"/>
      <c r="L1315" s="133" t="str">
        <f t="shared" si="414"/>
        <v/>
      </c>
      <c r="M1315" s="116" t="str">
        <f>IF(L1315="", "", L1315/Veriler!$X$1)</f>
        <v/>
      </c>
      <c r="N1315" s="116" t="str">
        <f>IF(F1315&lt;&gt;"", "İthal Girdi", IF(Veriler!T1315="", "", IF(Veriler!S1315="H", "%0,5 üzerindedir", IF(Veriler!T1315&gt;0.1, "%10 sınırı aşılmıştır.", "Uygun"))))</f>
        <v>%0,5 üzerindedir</v>
      </c>
      <c r="O1315" s="116" t="str">
        <f t="shared" si="415"/>
        <v xml:space="preserve"> </v>
      </c>
      <c r="P1315" s="117"/>
      <c r="Q1315" s="118"/>
      <c r="R1315" s="119" t="str">
        <f t="shared" si="416"/>
        <v/>
      </c>
      <c r="S1315" s="133">
        <f>IFERROR(IF(M1315&lt;=0.005,IF(F1315="",L1315,0),IF(F1315&lt;&gt;"",0,IF(P1315="",0,IF(P1315="H",0,IF(Q1315&lt;Veriler!$G$2,L1315*Veriler!$G$2,L1315*Q1315)))))," ")</f>
        <v>0</v>
      </c>
      <c r="T1315" s="133">
        <f>IF(Veriler!T1315&lt;=0.1, S1315, IF(AND(Veriler!T1315&gt;0.1, F1315="", P1315="E"), IF(Q1315&gt;Veriler!$G$2, Q1315*S1315, IF(Q1315&lt;Veriler!$G$2, Veriler!$G$2*S1315, Q1315*S1315)), 0))</f>
        <v>0</v>
      </c>
      <c r="U1315" s="133" t="str">
        <f t="shared" si="417"/>
        <v xml:space="preserve"> </v>
      </c>
      <c r="V1315" s="134" t="str">
        <f>IFERROR(IF(O1315="%10 sınırı aşılmıştır.",L1315-T1315,IFERROR(IF(F1315="",IF(S1315=1,0,IF(L1315-S1315=0,"",L1315-S1315)),IF(Veriler!M1315="",L1315,IF(L1315*Veriler!M1315=0,"",L1315*Veriler!M1315))),L1315)),0)</f>
        <v/>
      </c>
      <c r="W1315" s="146"/>
      <c r="X1315" s="146"/>
      <c r="Y1315" s="146"/>
    </row>
    <row r="1316" spans="1:25" s="99" customFormat="1" ht="54.75" customHeight="1" x14ac:dyDescent="0.25">
      <c r="A1316" s="96">
        <f t="shared" si="418"/>
        <v>971</v>
      </c>
      <c r="B1316" s="175"/>
      <c r="C1316" s="176"/>
      <c r="D1316" s="113"/>
      <c r="E1316" s="115"/>
      <c r="F1316" s="174"/>
      <c r="G1316" s="114" t="str">
        <f t="shared" si="413"/>
        <v/>
      </c>
      <c r="H1316" s="115"/>
      <c r="I1316" s="115"/>
      <c r="J1316" s="115"/>
      <c r="K1316" s="115"/>
      <c r="L1316" s="133" t="str">
        <f t="shared" si="414"/>
        <v/>
      </c>
      <c r="M1316" s="116" t="str">
        <f>IF(L1316="", "", L1316/Veriler!$X$1)</f>
        <v/>
      </c>
      <c r="N1316" s="116" t="str">
        <f>IF(F1316&lt;&gt;"", "İthal Girdi", IF(Veriler!T1316="", "", IF(Veriler!S1316="H", "%0,5 üzerindedir", IF(Veriler!T1316&gt;0.1, "%10 sınırı aşılmıştır.", "Uygun"))))</f>
        <v>%0,5 üzerindedir</v>
      </c>
      <c r="O1316" s="116" t="str">
        <f t="shared" si="415"/>
        <v xml:space="preserve"> </v>
      </c>
      <c r="P1316" s="117"/>
      <c r="Q1316" s="118"/>
      <c r="R1316" s="119" t="str">
        <f t="shared" si="416"/>
        <v/>
      </c>
      <c r="S1316" s="133">
        <f>IFERROR(IF(M1316&lt;=0.005,IF(F1316="",L1316,0),IF(F1316&lt;&gt;"",0,IF(P1316="",0,IF(P1316="H",0,IF(Q1316&lt;Veriler!$G$2,L1316*Veriler!$G$2,L1316*Q1316)))))," ")</f>
        <v>0</v>
      </c>
      <c r="T1316" s="133">
        <f>IF(Veriler!T1316&lt;=0.1, S1316, IF(AND(Veriler!T1316&gt;0.1, F1316="", P1316="E"), IF(Q1316&gt;Veriler!$G$2, Q1316*S1316, IF(Q1316&lt;Veriler!$G$2, Veriler!$G$2*S1316, Q1316*S1316)), 0))</f>
        <v>0</v>
      </c>
      <c r="U1316" s="133" t="str">
        <f t="shared" si="417"/>
        <v xml:space="preserve"> </v>
      </c>
      <c r="V1316" s="134" t="str">
        <f>IFERROR(IF(O1316="%10 sınırı aşılmıştır.",L1316-T1316,IFERROR(IF(F1316="",IF(S1316=1,0,IF(L1316-S1316=0,"",L1316-S1316)),IF(Veriler!M1316="",L1316,IF(L1316*Veriler!M1316=0,"",L1316*Veriler!M1316))),L1316)),0)</f>
        <v/>
      </c>
      <c r="W1316" s="146"/>
      <c r="X1316" s="146"/>
      <c r="Y1316" s="146"/>
    </row>
    <row r="1317" spans="1:25" s="99" customFormat="1" ht="54.75" customHeight="1" x14ac:dyDescent="0.25">
      <c r="A1317" s="96">
        <f t="shared" si="418"/>
        <v>972</v>
      </c>
      <c r="B1317" s="175"/>
      <c r="C1317" s="176"/>
      <c r="D1317" s="113"/>
      <c r="E1317" s="115"/>
      <c r="F1317" s="174"/>
      <c r="G1317" s="114" t="str">
        <f t="shared" si="413"/>
        <v/>
      </c>
      <c r="H1317" s="115"/>
      <c r="I1317" s="115"/>
      <c r="J1317" s="115"/>
      <c r="K1317" s="115"/>
      <c r="L1317" s="133" t="str">
        <f t="shared" si="414"/>
        <v/>
      </c>
      <c r="M1317" s="116" t="str">
        <f>IF(L1317="", "", L1317/Veriler!$X$1)</f>
        <v/>
      </c>
      <c r="N1317" s="116" t="str">
        <f>IF(F1317&lt;&gt;"", "İthal Girdi", IF(Veriler!T1317="", "", IF(Veriler!S1317="H", "%0,5 üzerindedir", IF(Veriler!T1317&gt;0.1, "%10 sınırı aşılmıştır.", "Uygun"))))</f>
        <v>%0,5 üzerindedir</v>
      </c>
      <c r="O1317" s="116" t="str">
        <f t="shared" si="415"/>
        <v xml:space="preserve"> </v>
      </c>
      <c r="P1317" s="117"/>
      <c r="Q1317" s="118"/>
      <c r="R1317" s="119" t="str">
        <f t="shared" si="416"/>
        <v/>
      </c>
      <c r="S1317" s="133">
        <f>IFERROR(IF(M1317&lt;=0.005,IF(F1317="",L1317,0),IF(F1317&lt;&gt;"",0,IF(P1317="",0,IF(P1317="H",0,IF(Q1317&lt;Veriler!$G$2,L1317*Veriler!$G$2,L1317*Q1317)))))," ")</f>
        <v>0</v>
      </c>
      <c r="T1317" s="133">
        <f>IF(Veriler!T1317&lt;=0.1, S1317, IF(AND(Veriler!T1317&gt;0.1, F1317="", P1317="E"), IF(Q1317&gt;Veriler!$G$2, Q1317*S1317, IF(Q1317&lt;Veriler!$G$2, Veriler!$G$2*S1317, Q1317*S1317)), 0))</f>
        <v>0</v>
      </c>
      <c r="U1317" s="133" t="str">
        <f t="shared" si="417"/>
        <v xml:space="preserve"> </v>
      </c>
      <c r="V1317" s="134" t="str">
        <f>IFERROR(IF(O1317="%10 sınırı aşılmıştır.",L1317-T1317,IFERROR(IF(F1317="",IF(S1317=1,0,IF(L1317-S1317=0,"",L1317-S1317)),IF(Veriler!M1317="",L1317,IF(L1317*Veriler!M1317=0,"",L1317*Veriler!M1317))),L1317)),0)</f>
        <v/>
      </c>
      <c r="W1317" s="146"/>
      <c r="X1317" s="146"/>
      <c r="Y1317" s="146"/>
    </row>
    <row r="1318" spans="1:25" s="99" customFormat="1" ht="54.75" customHeight="1" x14ac:dyDescent="0.25">
      <c r="A1318" s="96">
        <f t="shared" si="418"/>
        <v>973</v>
      </c>
      <c r="B1318" s="175"/>
      <c r="C1318" s="176"/>
      <c r="D1318" s="113"/>
      <c r="E1318" s="115"/>
      <c r="F1318" s="174"/>
      <c r="G1318" s="114" t="str">
        <f t="shared" si="413"/>
        <v/>
      </c>
      <c r="H1318" s="115"/>
      <c r="I1318" s="115"/>
      <c r="J1318" s="115"/>
      <c r="K1318" s="115"/>
      <c r="L1318" s="133" t="str">
        <f t="shared" si="414"/>
        <v/>
      </c>
      <c r="M1318" s="116" t="str">
        <f>IF(L1318="", "", L1318/Veriler!$X$1)</f>
        <v/>
      </c>
      <c r="N1318" s="116" t="str">
        <f>IF(F1318&lt;&gt;"", "İthal Girdi", IF(Veriler!T1318="", "", IF(Veriler!S1318="H", "%0,5 üzerindedir", IF(Veriler!T1318&gt;0.1, "%10 sınırı aşılmıştır.", "Uygun"))))</f>
        <v>%0,5 üzerindedir</v>
      </c>
      <c r="O1318" s="116" t="str">
        <f t="shared" si="415"/>
        <v xml:space="preserve"> </v>
      </c>
      <c r="P1318" s="117"/>
      <c r="Q1318" s="118"/>
      <c r="R1318" s="119" t="str">
        <f t="shared" si="416"/>
        <v/>
      </c>
      <c r="S1318" s="133">
        <f>IFERROR(IF(M1318&lt;=0.005,IF(F1318="",L1318,0),IF(F1318&lt;&gt;"",0,IF(P1318="",0,IF(P1318="H",0,IF(Q1318&lt;Veriler!$G$2,L1318*Veriler!$G$2,L1318*Q1318)))))," ")</f>
        <v>0</v>
      </c>
      <c r="T1318" s="133">
        <f>IF(Veriler!T1318&lt;=0.1, S1318, IF(AND(Veriler!T1318&gt;0.1, F1318="", P1318="E"), IF(Q1318&gt;Veriler!$G$2, Q1318*S1318, IF(Q1318&lt;Veriler!$G$2, Veriler!$G$2*S1318, Q1318*S1318)), 0))</f>
        <v>0</v>
      </c>
      <c r="U1318" s="133" t="str">
        <f t="shared" si="417"/>
        <v xml:space="preserve"> </v>
      </c>
      <c r="V1318" s="134" t="str">
        <f>IFERROR(IF(O1318="%10 sınırı aşılmıştır.",L1318-T1318,IFERROR(IF(F1318="",IF(S1318=1,0,IF(L1318-S1318=0,"",L1318-S1318)),IF(Veriler!M1318="",L1318,IF(L1318*Veriler!M1318=0,"",L1318*Veriler!M1318))),L1318)),0)</f>
        <v/>
      </c>
      <c r="W1318" s="146"/>
      <c r="X1318" s="146"/>
      <c r="Y1318" s="146"/>
    </row>
    <row r="1319" spans="1:25" s="99" customFormat="1" ht="54.75" customHeight="1" x14ac:dyDescent="0.25">
      <c r="A1319" s="96">
        <f t="shared" si="418"/>
        <v>974</v>
      </c>
      <c r="B1319" s="175"/>
      <c r="C1319" s="176"/>
      <c r="D1319" s="113"/>
      <c r="E1319" s="115"/>
      <c r="F1319" s="174"/>
      <c r="G1319" s="114" t="str">
        <f t="shared" si="413"/>
        <v/>
      </c>
      <c r="H1319" s="115"/>
      <c r="I1319" s="115"/>
      <c r="J1319" s="115"/>
      <c r="K1319" s="115"/>
      <c r="L1319" s="133" t="str">
        <f t="shared" si="414"/>
        <v/>
      </c>
      <c r="M1319" s="116" t="str">
        <f>IF(L1319="", "", L1319/Veriler!$X$1)</f>
        <v/>
      </c>
      <c r="N1319" s="116" t="str">
        <f>IF(F1319&lt;&gt;"", "İthal Girdi", IF(Veriler!T1319="", "", IF(Veriler!S1319="H", "%0,5 üzerindedir", IF(Veriler!T1319&gt;0.1, "%10 sınırı aşılmıştır.", "Uygun"))))</f>
        <v>%0,5 üzerindedir</v>
      </c>
      <c r="O1319" s="116" t="str">
        <f t="shared" si="415"/>
        <v xml:space="preserve"> </v>
      </c>
      <c r="P1319" s="117"/>
      <c r="Q1319" s="118"/>
      <c r="R1319" s="119" t="str">
        <f t="shared" si="416"/>
        <v/>
      </c>
      <c r="S1319" s="133">
        <f>IFERROR(IF(M1319&lt;=0.005,IF(F1319="",L1319,0),IF(F1319&lt;&gt;"",0,IF(P1319="",0,IF(P1319="H",0,IF(Q1319&lt;Veriler!$G$2,L1319*Veriler!$G$2,L1319*Q1319)))))," ")</f>
        <v>0</v>
      </c>
      <c r="T1319" s="133">
        <f>IF(Veriler!T1319&lt;=0.1, S1319, IF(AND(Veriler!T1319&gt;0.1, F1319="", P1319="E"), IF(Q1319&gt;Veriler!$G$2, Q1319*S1319, IF(Q1319&lt;Veriler!$G$2, Veriler!$G$2*S1319, Q1319*S1319)), 0))</f>
        <v>0</v>
      </c>
      <c r="U1319" s="133" t="str">
        <f t="shared" si="417"/>
        <v xml:space="preserve"> </v>
      </c>
      <c r="V1319" s="134" t="str">
        <f>IFERROR(IF(O1319="%10 sınırı aşılmıştır.",L1319-T1319,IFERROR(IF(F1319="",IF(S1319=1,0,IF(L1319-S1319=0,"",L1319-S1319)),IF(Veriler!M1319="",L1319,IF(L1319*Veriler!M1319=0,"",L1319*Veriler!M1319))),L1319)),0)</f>
        <v/>
      </c>
      <c r="W1319" s="146"/>
      <c r="X1319" s="146"/>
      <c r="Y1319" s="146"/>
    </row>
    <row r="1320" spans="1:25" s="99" customFormat="1" ht="54.75" customHeight="1" x14ac:dyDescent="0.25">
      <c r="A1320" s="96">
        <f t="shared" si="418"/>
        <v>975</v>
      </c>
      <c r="B1320" s="175"/>
      <c r="C1320" s="176"/>
      <c r="D1320" s="113"/>
      <c r="E1320" s="115"/>
      <c r="F1320" s="174"/>
      <c r="G1320" s="114" t="str">
        <f t="shared" si="413"/>
        <v/>
      </c>
      <c r="H1320" s="115"/>
      <c r="I1320" s="115"/>
      <c r="J1320" s="115"/>
      <c r="K1320" s="115"/>
      <c r="L1320" s="133" t="str">
        <f t="shared" si="414"/>
        <v/>
      </c>
      <c r="M1320" s="116" t="str">
        <f>IF(L1320="", "", L1320/Veriler!$X$1)</f>
        <v/>
      </c>
      <c r="N1320" s="116" t="str">
        <f>IF(F1320&lt;&gt;"", "İthal Girdi", IF(Veriler!T1320="", "", IF(Veriler!S1320="H", "%0,5 üzerindedir", IF(Veriler!T1320&gt;0.1, "%10 sınırı aşılmıştır.", "Uygun"))))</f>
        <v>%0,5 üzerindedir</v>
      </c>
      <c r="O1320" s="116" t="str">
        <f t="shared" si="415"/>
        <v xml:space="preserve"> </v>
      </c>
      <c r="P1320" s="117"/>
      <c r="Q1320" s="118"/>
      <c r="R1320" s="119" t="str">
        <f t="shared" si="416"/>
        <v/>
      </c>
      <c r="S1320" s="133">
        <f>IFERROR(IF(M1320&lt;=0.005,IF(F1320="",L1320,0),IF(F1320&lt;&gt;"",0,IF(P1320="",0,IF(P1320="H",0,IF(Q1320&lt;Veriler!$G$2,L1320*Veriler!$G$2,L1320*Q1320)))))," ")</f>
        <v>0</v>
      </c>
      <c r="T1320" s="133">
        <f>IF(Veriler!T1320&lt;=0.1, S1320, IF(AND(Veriler!T1320&gt;0.1, F1320="", P1320="E"), IF(Q1320&gt;Veriler!$G$2, Q1320*S1320, IF(Q1320&lt;Veriler!$G$2, Veriler!$G$2*S1320, Q1320*S1320)), 0))</f>
        <v>0</v>
      </c>
      <c r="U1320" s="133" t="str">
        <f t="shared" si="417"/>
        <v xml:space="preserve"> </v>
      </c>
      <c r="V1320" s="134" t="str">
        <f>IFERROR(IF(O1320="%10 sınırı aşılmıştır.",L1320-T1320,IFERROR(IF(F1320="",IF(S1320=1,0,IF(L1320-S1320=0,"",L1320-S1320)),IF(Veriler!M1320="",L1320,IF(L1320*Veriler!M1320=0,"",L1320*Veriler!M1320))),L1320)),0)</f>
        <v/>
      </c>
      <c r="W1320" s="146"/>
      <c r="X1320" s="146"/>
      <c r="Y1320" s="146"/>
    </row>
    <row r="1321" spans="1:25" s="99" customFormat="1" ht="54.75" customHeight="1" x14ac:dyDescent="0.25">
      <c r="A1321" s="96">
        <f t="shared" si="418"/>
        <v>976</v>
      </c>
      <c r="B1321" s="175"/>
      <c r="C1321" s="176"/>
      <c r="D1321" s="113"/>
      <c r="E1321" s="115"/>
      <c r="F1321" s="174"/>
      <c r="G1321" s="114" t="str">
        <f t="shared" si="413"/>
        <v/>
      </c>
      <c r="H1321" s="115"/>
      <c r="I1321" s="115"/>
      <c r="J1321" s="115"/>
      <c r="K1321" s="115"/>
      <c r="L1321" s="133" t="str">
        <f t="shared" si="414"/>
        <v/>
      </c>
      <c r="M1321" s="116" t="str">
        <f>IF(L1321="", "", L1321/Veriler!$X$1)</f>
        <v/>
      </c>
      <c r="N1321" s="116" t="str">
        <f>IF(F1321&lt;&gt;"", "İthal Girdi", IF(Veriler!T1321="", "", IF(Veriler!S1321="H", "%0,5 üzerindedir", IF(Veriler!T1321&gt;0.1, "%10 sınırı aşılmıştır.", "Uygun"))))</f>
        <v>%0,5 üzerindedir</v>
      </c>
      <c r="O1321" s="116" t="str">
        <f t="shared" si="415"/>
        <v xml:space="preserve"> </v>
      </c>
      <c r="P1321" s="117"/>
      <c r="Q1321" s="118"/>
      <c r="R1321" s="119" t="str">
        <f t="shared" si="416"/>
        <v/>
      </c>
      <c r="S1321" s="133">
        <f>IFERROR(IF(M1321&lt;=0.005,IF(F1321="",L1321,0),IF(F1321&lt;&gt;"",0,IF(P1321="",0,IF(P1321="H",0,IF(Q1321&lt;Veriler!$G$2,L1321*Veriler!$G$2,L1321*Q1321)))))," ")</f>
        <v>0</v>
      </c>
      <c r="T1321" s="133">
        <f>IF(Veriler!T1321&lt;=0.1, S1321, IF(AND(Veriler!T1321&gt;0.1, F1321="", P1321="E"), IF(Q1321&gt;Veriler!$G$2, Q1321*S1321, IF(Q1321&lt;Veriler!$G$2, Veriler!$G$2*S1321, Q1321*S1321)), 0))</f>
        <v>0</v>
      </c>
      <c r="U1321" s="133" t="str">
        <f t="shared" si="417"/>
        <v xml:space="preserve"> </v>
      </c>
      <c r="V1321" s="134" t="str">
        <f>IFERROR(IF(O1321="%10 sınırı aşılmıştır.",L1321-T1321,IFERROR(IF(F1321="",IF(S1321=1,0,IF(L1321-S1321=0,"",L1321-S1321)),IF(Veriler!M1321="",L1321,IF(L1321*Veriler!M1321=0,"",L1321*Veriler!M1321))),L1321)),0)</f>
        <v/>
      </c>
      <c r="W1321" s="146"/>
      <c r="X1321" s="146"/>
      <c r="Y1321" s="146"/>
    </row>
    <row r="1322" spans="1:25" s="99" customFormat="1" ht="54.75" customHeight="1" x14ac:dyDescent="0.25">
      <c r="A1322" s="96">
        <f t="shared" si="418"/>
        <v>977</v>
      </c>
      <c r="B1322" s="175"/>
      <c r="C1322" s="176"/>
      <c r="D1322" s="113"/>
      <c r="E1322" s="115"/>
      <c r="F1322" s="174"/>
      <c r="G1322" s="114" t="str">
        <f t="shared" si="413"/>
        <v/>
      </c>
      <c r="H1322" s="115"/>
      <c r="I1322" s="115"/>
      <c r="J1322" s="115"/>
      <c r="K1322" s="115"/>
      <c r="L1322" s="133" t="str">
        <f t="shared" si="414"/>
        <v/>
      </c>
      <c r="M1322" s="116" t="str">
        <f>IF(L1322="", "", L1322/Veriler!$X$1)</f>
        <v/>
      </c>
      <c r="N1322" s="116" t="str">
        <f>IF(F1322&lt;&gt;"", "İthal Girdi", IF(Veriler!T1322="", "", IF(Veriler!S1322="H", "%0,5 üzerindedir", IF(Veriler!T1322&gt;0.1, "%10 sınırı aşılmıştır.", "Uygun"))))</f>
        <v>%0,5 üzerindedir</v>
      </c>
      <c r="O1322" s="116" t="str">
        <f t="shared" si="415"/>
        <v xml:space="preserve"> </v>
      </c>
      <c r="P1322" s="117"/>
      <c r="Q1322" s="118"/>
      <c r="R1322" s="119" t="str">
        <f t="shared" si="416"/>
        <v/>
      </c>
      <c r="S1322" s="133">
        <f>IFERROR(IF(M1322&lt;=0.005,IF(F1322="",L1322,0),IF(F1322&lt;&gt;"",0,IF(P1322="",0,IF(P1322="H",0,IF(Q1322&lt;Veriler!$G$2,L1322*Veriler!$G$2,L1322*Q1322)))))," ")</f>
        <v>0</v>
      </c>
      <c r="T1322" s="133">
        <f>IF(Veriler!T1322&lt;=0.1, S1322, IF(AND(Veriler!T1322&gt;0.1, F1322="", P1322="E"), IF(Q1322&gt;Veriler!$G$2, Q1322*S1322, IF(Q1322&lt;Veriler!$G$2, Veriler!$G$2*S1322, Q1322*S1322)), 0))</f>
        <v>0</v>
      </c>
      <c r="U1322" s="133" t="str">
        <f t="shared" si="417"/>
        <v xml:space="preserve"> </v>
      </c>
      <c r="V1322" s="134" t="str">
        <f>IFERROR(IF(O1322="%10 sınırı aşılmıştır.",L1322-T1322,IFERROR(IF(F1322="",IF(S1322=1,0,IF(L1322-S1322=0,"",L1322-S1322)),IF(Veriler!M1322="",L1322,IF(L1322*Veriler!M1322=0,"",L1322*Veriler!M1322))),L1322)),0)</f>
        <v/>
      </c>
      <c r="W1322" s="146"/>
      <c r="X1322" s="146"/>
      <c r="Y1322" s="146"/>
    </row>
    <row r="1323" spans="1:25" s="99" customFormat="1" ht="54.75" customHeight="1" x14ac:dyDescent="0.25">
      <c r="A1323" s="96">
        <f t="shared" si="418"/>
        <v>978</v>
      </c>
      <c r="B1323" s="175"/>
      <c r="C1323" s="176"/>
      <c r="D1323" s="113"/>
      <c r="E1323" s="115"/>
      <c r="F1323" s="174"/>
      <c r="G1323" s="114" t="str">
        <f t="shared" si="413"/>
        <v/>
      </c>
      <c r="H1323" s="115"/>
      <c r="I1323" s="115"/>
      <c r="J1323" s="115"/>
      <c r="K1323" s="115"/>
      <c r="L1323" s="133" t="str">
        <f t="shared" si="414"/>
        <v/>
      </c>
      <c r="M1323" s="116" t="str">
        <f>IF(L1323="", "", L1323/Veriler!$X$1)</f>
        <v/>
      </c>
      <c r="N1323" s="116" t="str">
        <f>IF(F1323&lt;&gt;"", "İthal Girdi", IF(Veriler!T1323="", "", IF(Veriler!S1323="H", "%0,5 üzerindedir", IF(Veriler!T1323&gt;0.1, "%10 sınırı aşılmıştır.", "Uygun"))))</f>
        <v>%0,5 üzerindedir</v>
      </c>
      <c r="O1323" s="116" t="str">
        <f t="shared" si="415"/>
        <v xml:space="preserve"> </v>
      </c>
      <c r="P1323" s="117"/>
      <c r="Q1323" s="118"/>
      <c r="R1323" s="119" t="str">
        <f t="shared" si="416"/>
        <v/>
      </c>
      <c r="S1323" s="133">
        <f>IFERROR(IF(M1323&lt;=0.005,IF(F1323="",L1323,0),IF(F1323&lt;&gt;"",0,IF(P1323="",0,IF(P1323="H",0,IF(Q1323&lt;Veriler!$G$2,L1323*Veriler!$G$2,L1323*Q1323)))))," ")</f>
        <v>0</v>
      </c>
      <c r="T1323" s="133">
        <f>IF(Veriler!T1323&lt;=0.1, S1323, IF(AND(Veriler!T1323&gt;0.1, F1323="", P1323="E"), IF(Q1323&gt;Veriler!$G$2, Q1323*S1323, IF(Q1323&lt;Veriler!$G$2, Veriler!$G$2*S1323, Q1323*S1323)), 0))</f>
        <v>0</v>
      </c>
      <c r="U1323" s="133" t="str">
        <f t="shared" si="417"/>
        <v xml:space="preserve"> </v>
      </c>
      <c r="V1323" s="134" t="str">
        <f>IFERROR(IF(O1323="%10 sınırı aşılmıştır.",L1323-T1323,IFERROR(IF(F1323="",IF(S1323=1,0,IF(L1323-S1323=0,"",L1323-S1323)),IF(Veriler!M1323="",L1323,IF(L1323*Veriler!M1323=0,"",L1323*Veriler!M1323))),L1323)),0)</f>
        <v/>
      </c>
      <c r="W1323" s="146"/>
      <c r="X1323" s="146"/>
      <c r="Y1323" s="146"/>
    </row>
    <row r="1324" spans="1:25" s="99" customFormat="1" ht="54.75" customHeight="1" x14ac:dyDescent="0.25">
      <c r="A1324" s="96">
        <f t="shared" si="418"/>
        <v>979</v>
      </c>
      <c r="B1324" s="175"/>
      <c r="C1324" s="176"/>
      <c r="D1324" s="113"/>
      <c r="E1324" s="115"/>
      <c r="F1324" s="174"/>
      <c r="G1324" s="114" t="str">
        <f t="shared" si="413"/>
        <v/>
      </c>
      <c r="H1324" s="115"/>
      <c r="I1324" s="115"/>
      <c r="J1324" s="115"/>
      <c r="K1324" s="115"/>
      <c r="L1324" s="133" t="str">
        <f t="shared" si="414"/>
        <v/>
      </c>
      <c r="M1324" s="116" t="str">
        <f>IF(L1324="", "", L1324/Veriler!$X$1)</f>
        <v/>
      </c>
      <c r="N1324" s="116" t="str">
        <f>IF(F1324&lt;&gt;"", "İthal Girdi", IF(Veriler!T1324="", "", IF(Veriler!S1324="H", "%0,5 üzerindedir", IF(Veriler!T1324&gt;0.1, "%10 sınırı aşılmıştır.", "Uygun"))))</f>
        <v>%0,5 üzerindedir</v>
      </c>
      <c r="O1324" s="116" t="str">
        <f t="shared" si="415"/>
        <v xml:space="preserve"> </v>
      </c>
      <c r="P1324" s="117"/>
      <c r="Q1324" s="118"/>
      <c r="R1324" s="119" t="str">
        <f t="shared" si="416"/>
        <v/>
      </c>
      <c r="S1324" s="133">
        <f>IFERROR(IF(M1324&lt;=0.005,IF(F1324="",L1324,0),IF(F1324&lt;&gt;"",0,IF(P1324="",0,IF(P1324="H",0,IF(Q1324&lt;Veriler!$G$2,L1324*Veriler!$G$2,L1324*Q1324)))))," ")</f>
        <v>0</v>
      </c>
      <c r="T1324" s="133">
        <f>IF(Veriler!T1324&lt;=0.1, S1324, IF(AND(Veriler!T1324&gt;0.1, F1324="", P1324="E"), IF(Q1324&gt;Veriler!$G$2, Q1324*S1324, IF(Q1324&lt;Veriler!$G$2, Veriler!$G$2*S1324, Q1324*S1324)), 0))</f>
        <v>0</v>
      </c>
      <c r="U1324" s="133" t="str">
        <f t="shared" si="417"/>
        <v xml:space="preserve"> </v>
      </c>
      <c r="V1324" s="134" t="str">
        <f>IFERROR(IF(O1324="%10 sınırı aşılmıştır.",L1324-T1324,IFERROR(IF(F1324="",IF(S1324=1,0,IF(L1324-S1324=0,"",L1324-S1324)),IF(Veriler!M1324="",L1324,IF(L1324*Veriler!M1324=0,"",L1324*Veriler!M1324))),L1324)),0)</f>
        <v/>
      </c>
      <c r="W1324" s="146"/>
      <c r="X1324" s="146"/>
      <c r="Y1324" s="146"/>
    </row>
    <row r="1325" spans="1:25" s="99" customFormat="1" ht="54.75" customHeight="1" x14ac:dyDescent="0.25">
      <c r="A1325" s="96">
        <f t="shared" si="418"/>
        <v>980</v>
      </c>
      <c r="B1325" s="175"/>
      <c r="C1325" s="176"/>
      <c r="D1325" s="113"/>
      <c r="E1325" s="115"/>
      <c r="F1325" s="174"/>
      <c r="G1325" s="114" t="str">
        <f t="shared" si="413"/>
        <v/>
      </c>
      <c r="H1325" s="115"/>
      <c r="I1325" s="115"/>
      <c r="J1325" s="115"/>
      <c r="K1325" s="115"/>
      <c r="L1325" s="133" t="str">
        <f t="shared" si="414"/>
        <v/>
      </c>
      <c r="M1325" s="116" t="str">
        <f>IF(L1325="", "", L1325/Veriler!$X$1)</f>
        <v/>
      </c>
      <c r="N1325" s="116" t="str">
        <f>IF(F1325&lt;&gt;"", "İthal Girdi", IF(Veriler!T1325="", "", IF(Veriler!S1325="H", "%0,5 üzerindedir", IF(Veriler!T1325&gt;0.1, "%10 sınırı aşılmıştır.", "Uygun"))))</f>
        <v>%0,5 üzerindedir</v>
      </c>
      <c r="O1325" s="116" t="str">
        <f t="shared" si="415"/>
        <v xml:space="preserve"> </v>
      </c>
      <c r="P1325" s="117"/>
      <c r="Q1325" s="118"/>
      <c r="R1325" s="119" t="str">
        <f t="shared" si="416"/>
        <v/>
      </c>
      <c r="S1325" s="133">
        <f>IFERROR(IF(M1325&lt;=0.005,IF(F1325="",L1325,0),IF(F1325&lt;&gt;"",0,IF(P1325="",0,IF(P1325="H",0,IF(Q1325&lt;Veriler!$G$2,L1325*Veriler!$G$2,L1325*Q1325)))))," ")</f>
        <v>0</v>
      </c>
      <c r="T1325" s="133">
        <f>IF(Veriler!T1325&lt;=0.1, S1325, IF(AND(Veriler!T1325&gt;0.1, F1325="", P1325="E"), IF(Q1325&gt;Veriler!$G$2, Q1325*S1325, IF(Q1325&lt;Veriler!$G$2, Veriler!$G$2*S1325, Q1325*S1325)), 0))</f>
        <v>0</v>
      </c>
      <c r="U1325" s="133" t="str">
        <f t="shared" si="417"/>
        <v xml:space="preserve"> </v>
      </c>
      <c r="V1325" s="134" t="str">
        <f>IFERROR(IF(O1325="%10 sınırı aşılmıştır.",L1325-T1325,IFERROR(IF(F1325="",IF(S1325=1,0,IF(L1325-S1325=0,"",L1325-S1325)),IF(Veriler!M1325="",L1325,IF(L1325*Veriler!M1325=0,"",L1325*Veriler!M1325))),L1325)),0)</f>
        <v/>
      </c>
      <c r="W1325" s="146"/>
      <c r="X1325" s="146"/>
      <c r="Y1325" s="146"/>
    </row>
    <row r="1326" spans="1:25" s="99" customFormat="1" ht="24" customHeight="1" x14ac:dyDescent="0.25">
      <c r="A1326" s="103"/>
      <c r="B1326" s="104"/>
      <c r="C1326" s="104"/>
      <c r="D1326" s="104"/>
      <c r="E1326" s="103"/>
      <c r="F1326" s="135"/>
      <c r="G1326" s="157"/>
      <c r="H1326" s="103"/>
      <c r="I1326" s="103"/>
      <c r="J1326" s="103"/>
      <c r="K1326" s="103"/>
      <c r="L1326" s="136">
        <f>SUM(L1297:L1310,L1312:L1325)</f>
        <v>0</v>
      </c>
      <c r="M1326" s="158"/>
      <c r="N1326" s="158"/>
      <c r="O1326" s="158"/>
      <c r="P1326" s="105"/>
      <c r="Q1326" s="106"/>
      <c r="R1326" s="159"/>
      <c r="S1326" s="160"/>
      <c r="T1326" s="160"/>
      <c r="U1326" s="160"/>
      <c r="V1326" s="160"/>
      <c r="W1326" s="146"/>
      <c r="X1326" s="146"/>
      <c r="Y1326" s="146"/>
    </row>
    <row r="1327" spans="1:25" s="99" customFormat="1" ht="31.5" customHeight="1" x14ac:dyDescent="0.25">
      <c r="A1327" s="103"/>
      <c r="B1327" s="104"/>
      <c r="C1327" s="104"/>
      <c r="D1327" s="104"/>
      <c r="E1327" s="103"/>
      <c r="F1327" s="135"/>
      <c r="G1327" s="157"/>
      <c r="H1327" s="103"/>
      <c r="I1327" s="103"/>
      <c r="J1327" s="103"/>
      <c r="K1327" s="103"/>
      <c r="L1327" s="161"/>
      <c r="M1327" s="158"/>
      <c r="N1327" s="158"/>
      <c r="O1327" s="158"/>
      <c r="P1327" s="105"/>
      <c r="Q1327" s="106"/>
      <c r="R1327" s="159"/>
      <c r="S1327" s="162" t="s">
        <v>57</v>
      </c>
      <c r="T1327" s="162" t="s">
        <v>57</v>
      </c>
      <c r="U1327" s="162" t="s">
        <v>57</v>
      </c>
      <c r="V1327" s="163" t="s">
        <v>58</v>
      </c>
      <c r="W1327" s="146"/>
      <c r="X1327" s="146"/>
      <c r="Y1327" s="146"/>
    </row>
    <row r="1328" spans="1:25" s="99" customFormat="1" ht="58.5" customHeight="1" x14ac:dyDescent="0.25">
      <c r="A1328" s="185" t="s">
        <v>59</v>
      </c>
      <c r="B1328" s="180"/>
      <c r="C1328" s="180"/>
      <c r="D1328" s="180"/>
      <c r="E1328" s="180"/>
      <c r="F1328" s="180"/>
      <c r="G1328" s="180"/>
      <c r="H1328" s="180"/>
      <c r="I1328" s="180"/>
      <c r="J1328" s="180"/>
      <c r="K1328" s="180"/>
      <c r="L1328" s="180"/>
      <c r="M1328" s="180"/>
      <c r="N1328" s="180"/>
      <c r="O1328" s="180"/>
      <c r="P1328" s="180"/>
      <c r="Q1328" s="180"/>
      <c r="R1328" s="176"/>
      <c r="S1328" s="137">
        <f>SUM(S1290,S1297:S1310,S1312:S1325)</f>
        <v>0</v>
      </c>
      <c r="T1328" s="137" t="str">
        <f>IF(SUM(T1297:T1310,T1312:T1325)=0," ",SUM(T1297:T1310,T1312:T1325))</f>
        <v xml:space="preserve"> </v>
      </c>
      <c r="U1328" s="137" t="str">
        <f>IF(SUM(U1297:U1310,U1312:U1325)=0," ",SUM(U1297:U1310,U1312:U1325))</f>
        <v xml:space="preserve"> </v>
      </c>
      <c r="V1328" s="137" t="str">
        <f>IF(SUM(V1297:V1310,V1312:V1325)=0," ",SUM(V1297:V1310,V1312:V1325))</f>
        <v xml:space="preserve"> </v>
      </c>
      <c r="W1328" s="146"/>
      <c r="X1328" s="164">
        <f>SUM(U1297:U1310,U1312:U1325)</f>
        <v>0</v>
      </c>
      <c r="Y1328" s="164">
        <f>SUM(V1297:V1310,V1312:V1325)</f>
        <v>0</v>
      </c>
    </row>
    <row r="1329" spans="1:25" x14ac:dyDescent="0.3">
      <c r="A1329" s="34"/>
      <c r="G1329" s="146"/>
      <c r="L1329" s="146"/>
      <c r="M1329" s="146"/>
      <c r="N1329" s="146"/>
      <c r="O1329" s="146"/>
      <c r="R1329" s="146"/>
      <c r="S1329" s="146"/>
      <c r="T1329" s="146"/>
      <c r="U1329" s="146"/>
      <c r="V1329" s="146"/>
      <c r="W1329" s="146"/>
      <c r="X1329" s="146"/>
      <c r="Y1329" s="146"/>
    </row>
    <row r="1330" spans="1:25" x14ac:dyDescent="0.3">
      <c r="A1330" s="186" t="s">
        <v>60</v>
      </c>
      <c r="B1330" s="187"/>
      <c r="C1330" s="187"/>
      <c r="D1330" s="187"/>
      <c r="E1330" s="187"/>
      <c r="F1330" s="187"/>
      <c r="G1330" s="187"/>
      <c r="H1330" s="187"/>
      <c r="I1330" s="187"/>
      <c r="J1330" s="187"/>
      <c r="K1330" s="187"/>
      <c r="L1330" s="187"/>
      <c r="M1330" s="187"/>
      <c r="N1330" s="187"/>
      <c r="O1330" s="187"/>
      <c r="P1330" s="187"/>
      <c r="Q1330" s="187"/>
      <c r="R1330" s="187"/>
      <c r="S1330" s="187"/>
      <c r="T1330" s="187"/>
      <c r="U1330" s="187"/>
      <c r="V1330" s="187"/>
      <c r="W1330" s="146"/>
      <c r="X1330" s="146"/>
      <c r="Y1330" s="146"/>
    </row>
    <row r="1331" spans="1:25" s="99" customFormat="1" ht="41.25" customHeight="1" x14ac:dyDescent="0.25">
      <c r="A1331" s="189" t="s">
        <v>38</v>
      </c>
      <c r="B1331" s="180"/>
      <c r="C1331" s="180"/>
      <c r="D1331" s="180"/>
      <c r="E1331" s="180"/>
      <c r="F1331" s="180"/>
      <c r="G1331" s="180"/>
      <c r="H1331" s="180"/>
      <c r="I1331" s="180"/>
      <c r="J1331" s="180"/>
      <c r="K1331" s="180"/>
      <c r="L1331" s="180"/>
      <c r="M1331" s="180"/>
      <c r="N1331" s="180"/>
      <c r="O1331" s="180"/>
      <c r="P1331" s="180"/>
      <c r="Q1331" s="180"/>
      <c r="R1331" s="180"/>
      <c r="S1331" s="180"/>
      <c r="T1331" s="180"/>
      <c r="U1331" s="180"/>
      <c r="V1331" s="176"/>
      <c r="W1331" s="146"/>
      <c r="X1331" s="146"/>
      <c r="Y1331" s="146"/>
    </row>
    <row r="1332" spans="1:25" s="100" customFormat="1" ht="35.25" customHeight="1" x14ac:dyDescent="0.25">
      <c r="A1332" s="179" t="s">
        <v>39</v>
      </c>
      <c r="B1332" s="180"/>
      <c r="C1332" s="180"/>
      <c r="D1332" s="180"/>
      <c r="E1332" s="180"/>
      <c r="F1332" s="180"/>
      <c r="G1332" s="180"/>
      <c r="H1332" s="180"/>
      <c r="I1332" s="180"/>
      <c r="J1332" s="180"/>
      <c r="K1332" s="180"/>
      <c r="L1332" s="180"/>
      <c r="M1332" s="180"/>
      <c r="N1332" s="180"/>
      <c r="O1332" s="180"/>
      <c r="P1332" s="180"/>
      <c r="Q1332" s="180"/>
      <c r="R1332" s="176"/>
      <c r="S1332" s="147"/>
      <c r="T1332" s="148"/>
      <c r="U1332" s="149" t="s">
        <v>40</v>
      </c>
      <c r="V1332" s="150">
        <f>V1294+1</f>
        <v>36</v>
      </c>
      <c r="W1332" s="146"/>
      <c r="X1332" s="146"/>
      <c r="Y1332" s="146"/>
    </row>
    <row r="1333" spans="1:25" s="99" customFormat="1" ht="81" customHeight="1" x14ac:dyDescent="0.25">
      <c r="A1333" s="110" t="s">
        <v>3</v>
      </c>
      <c r="B1333" s="188" t="s">
        <v>41</v>
      </c>
      <c r="C1333" s="176"/>
      <c r="D1333" s="111" t="s">
        <v>42</v>
      </c>
      <c r="E1333" s="110" t="s">
        <v>324</v>
      </c>
      <c r="F1333" s="111" t="s">
        <v>325</v>
      </c>
      <c r="G1333" s="151" t="s">
        <v>43</v>
      </c>
      <c r="H1333" s="110" t="s">
        <v>44</v>
      </c>
      <c r="I1333" s="110" t="s">
        <v>8</v>
      </c>
      <c r="J1333" s="110" t="s">
        <v>45</v>
      </c>
      <c r="K1333" s="110" t="s">
        <v>46</v>
      </c>
      <c r="L1333" s="152" t="s">
        <v>47</v>
      </c>
      <c r="M1333" s="153" t="s">
        <v>48</v>
      </c>
      <c r="N1333" s="154" t="s">
        <v>49</v>
      </c>
      <c r="O1333" s="154" t="s">
        <v>49</v>
      </c>
      <c r="P1333" s="112" t="s">
        <v>50</v>
      </c>
      <c r="Q1333" s="110" t="s">
        <v>51</v>
      </c>
      <c r="R1333" s="155" t="s">
        <v>52</v>
      </c>
      <c r="S1333" s="156" t="s">
        <v>53</v>
      </c>
      <c r="T1333" s="156" t="s">
        <v>54</v>
      </c>
      <c r="U1333" s="152" t="s">
        <v>54</v>
      </c>
      <c r="V1333" s="152" t="s">
        <v>55</v>
      </c>
      <c r="W1333" s="146"/>
      <c r="X1333" s="146"/>
      <c r="Y1333" s="146"/>
    </row>
    <row r="1334" spans="1:25" s="99" customFormat="1" ht="45" customHeight="1" x14ac:dyDescent="0.25">
      <c r="A1334" s="101"/>
      <c r="B1334" s="177" t="s">
        <v>56</v>
      </c>
      <c r="C1334" s="178"/>
      <c r="D1334" s="102"/>
      <c r="E1334" s="170"/>
      <c r="F1334" s="102"/>
      <c r="G1334" s="95"/>
      <c r="H1334" s="102"/>
      <c r="I1334" s="102"/>
      <c r="J1334" s="102"/>
      <c r="K1334" s="102"/>
      <c r="L1334" s="95"/>
      <c r="M1334" s="95"/>
      <c r="N1334" s="95"/>
      <c r="O1334" s="95"/>
      <c r="P1334" s="102"/>
      <c r="Q1334" s="102"/>
      <c r="R1334" s="190"/>
      <c r="S1334" s="184"/>
      <c r="T1334" s="95"/>
      <c r="U1334" s="95"/>
      <c r="V1334" s="95"/>
      <c r="W1334" s="146"/>
      <c r="X1334" s="146"/>
      <c r="Y1334" s="146"/>
    </row>
    <row r="1335" spans="1:25" s="99" customFormat="1" ht="54.75" customHeight="1" x14ac:dyDescent="0.25">
      <c r="A1335" s="96">
        <f>A1325+1</f>
        <v>981</v>
      </c>
      <c r="B1335" s="181"/>
      <c r="C1335" s="182"/>
      <c r="D1335" s="113"/>
      <c r="E1335" s="115"/>
      <c r="F1335" s="174"/>
      <c r="G1335" s="114" t="str">
        <f t="shared" ref="G1335:G1348" si="419">IF(AND(F1335&lt;&gt;"",V1335&lt;&gt;"",L1335&lt;&gt;0),V1335/L1335,"")</f>
        <v/>
      </c>
      <c r="H1335" s="115"/>
      <c r="I1335" s="115"/>
      <c r="J1335" s="115"/>
      <c r="K1335" s="115"/>
      <c r="L1335" s="133" t="str">
        <f t="shared" ref="L1335:L1348" si="420">IF(AND(H1335&lt;&gt;0, J1335&lt;&gt;0, K1335&lt;&gt;0), H1335*J1335*K1335, "")</f>
        <v/>
      </c>
      <c r="M1335" s="116" t="str">
        <f>IF(L1335="", "", L1335/Veriler!$X$1)</f>
        <v/>
      </c>
      <c r="N1335" s="116" t="str">
        <f>IF(F1335&lt;&gt;"", "İthal Girdi", IF(Veriler!T1335="", "", IF(Veriler!S1335="H", "%0,5 üzerindedir", IF(Veriler!T1335&gt;0.1, "%10 sınırı aşılmıştır.", "Uygun"))))</f>
        <v>%0,5 üzerindedir</v>
      </c>
      <c r="O1335" s="116" t="str">
        <f t="shared" ref="O1335:O1348" si="421">IF(M1335=""," ",N1335)</f>
        <v xml:space="preserve"> </v>
      </c>
      <c r="P1335" s="117"/>
      <c r="Q1335" s="118"/>
      <c r="R1335" s="119" t="str">
        <f t="shared" ref="R1335:R1348" si="422">IFERROR(IF(AND(T1335&lt;&gt;"",L1335&lt;&gt;"",L1335&lt;&gt;0,T1335&lt;&gt;0),T1335/L1335,"")," ")</f>
        <v/>
      </c>
      <c r="S1335" s="133">
        <f>IFERROR(IF(M1335&lt;=0.005,IF(F1335="",L1335,0),IF(F1335&lt;&gt;"",0,IF(P1335="",0,IF(P1335="H",0,IF(Q1335&lt;Veriler!$G$2,L1335*Veriler!$G$2,L1335*Q1335)))))," ")</f>
        <v>0</v>
      </c>
      <c r="T1335" s="133">
        <f>IF(Veriler!T1335&lt;=0.1, S1335, IF(AND(Veriler!T1335&gt;0.1, F1335="", P1335="E"), IF(Q1335&gt;Veriler!$G$2, Q1335*S1335, IF(Q1335&lt;Veriler!$G$2, Veriler!$G$2*S1335, Q1335*S1335)), 0))</f>
        <v>0</v>
      </c>
      <c r="U1335" s="133" t="str">
        <f t="shared" ref="U1335:U1348" si="423">IF(T1335=0," ",T1335)</f>
        <v xml:space="preserve"> </v>
      </c>
      <c r="V1335" s="134" t="str">
        <f>IFERROR(IF(O1335="%10 sınırı aşılmıştır.",L1335-T1335,IFERROR(IF(F1335="",IF(S1335=1,0,IF(L1335-S1335=0,"",L1335-S1335)),IF(Veriler!M1335="",L1335,IF(L1335*Veriler!M1335=0,"",L1335*Veriler!M1335))),L1335)),0)</f>
        <v/>
      </c>
      <c r="W1335" s="146"/>
      <c r="X1335" s="146"/>
      <c r="Y1335" s="146"/>
    </row>
    <row r="1336" spans="1:25" s="99" customFormat="1" ht="54.75" customHeight="1" x14ac:dyDescent="0.25">
      <c r="A1336" s="96">
        <f t="shared" ref="A1336:A1348" si="424">A1335+1</f>
        <v>982</v>
      </c>
      <c r="B1336" s="175"/>
      <c r="C1336" s="176"/>
      <c r="D1336" s="113"/>
      <c r="E1336" s="115"/>
      <c r="F1336" s="174"/>
      <c r="G1336" s="114" t="str">
        <f t="shared" si="419"/>
        <v/>
      </c>
      <c r="H1336" s="115"/>
      <c r="I1336" s="115"/>
      <c r="J1336" s="115"/>
      <c r="K1336" s="115"/>
      <c r="L1336" s="133" t="str">
        <f t="shared" si="420"/>
        <v/>
      </c>
      <c r="M1336" s="116" t="str">
        <f>IF(L1336="", "", L1336/Veriler!$X$1)</f>
        <v/>
      </c>
      <c r="N1336" s="116" t="str">
        <f>IF(F1336&lt;&gt;"", "İthal Girdi", IF(Veriler!T1336="", "", IF(Veriler!S1336="H", "%0,5 üzerindedir", IF(Veriler!T1336&gt;0.1, "%10 sınırı aşılmıştır.", "Uygun"))))</f>
        <v>%0,5 üzerindedir</v>
      </c>
      <c r="O1336" s="116" t="str">
        <f t="shared" si="421"/>
        <v xml:space="preserve"> </v>
      </c>
      <c r="P1336" s="117"/>
      <c r="Q1336" s="118"/>
      <c r="R1336" s="119" t="str">
        <f t="shared" si="422"/>
        <v/>
      </c>
      <c r="S1336" s="133">
        <f>IFERROR(IF(M1336&lt;=0.005,IF(F1336="",L1336,0),IF(F1336&lt;&gt;"",0,IF(P1336="",0,IF(P1336="H",0,IF(Q1336&lt;Veriler!$G$2,L1336*Veriler!$G$2,L1336*Q1336)))))," ")</f>
        <v>0</v>
      </c>
      <c r="T1336" s="133">
        <f>IF(Veriler!T1336&lt;=0.1, S1336, IF(AND(Veriler!T1336&gt;0.1, F1336="", P1336="E"), IF(Q1336&gt;Veriler!$G$2, Q1336*S1336, IF(Q1336&lt;Veriler!$G$2, Veriler!$G$2*S1336, Q1336*S1336)), 0))</f>
        <v>0</v>
      </c>
      <c r="U1336" s="133" t="str">
        <f t="shared" si="423"/>
        <v xml:space="preserve"> </v>
      </c>
      <c r="V1336" s="134" t="str">
        <f>IFERROR(IF(O1336="%10 sınırı aşılmıştır.",L1336-T1336,IFERROR(IF(F1336="",IF(S1336=1,0,IF(L1336-S1336=0,"",L1336-S1336)),IF(Veriler!M1336="",L1336,IF(L1336*Veriler!M1336=0,"",L1336*Veriler!M1336))),L1336)),0)</f>
        <v/>
      </c>
      <c r="W1336" s="146"/>
      <c r="X1336" s="146"/>
      <c r="Y1336" s="146"/>
    </row>
    <row r="1337" spans="1:25" s="99" customFormat="1" ht="54.75" customHeight="1" x14ac:dyDescent="0.25">
      <c r="A1337" s="96">
        <f t="shared" si="424"/>
        <v>983</v>
      </c>
      <c r="B1337" s="175"/>
      <c r="C1337" s="176"/>
      <c r="D1337" s="113"/>
      <c r="E1337" s="115"/>
      <c r="F1337" s="174"/>
      <c r="G1337" s="114" t="str">
        <f t="shared" si="419"/>
        <v/>
      </c>
      <c r="H1337" s="115"/>
      <c r="I1337" s="115"/>
      <c r="J1337" s="115"/>
      <c r="K1337" s="115"/>
      <c r="L1337" s="133" t="str">
        <f t="shared" si="420"/>
        <v/>
      </c>
      <c r="M1337" s="116" t="str">
        <f>IF(L1337="", "", L1337/Veriler!$X$1)</f>
        <v/>
      </c>
      <c r="N1337" s="116" t="str">
        <f>IF(F1337&lt;&gt;"", "İthal Girdi", IF(Veriler!T1337="", "", IF(Veriler!S1337="H", "%0,5 üzerindedir", IF(Veriler!T1337&gt;0.1, "%10 sınırı aşılmıştır.", "Uygun"))))</f>
        <v>%0,5 üzerindedir</v>
      </c>
      <c r="O1337" s="116" t="str">
        <f t="shared" si="421"/>
        <v xml:space="preserve"> </v>
      </c>
      <c r="P1337" s="117"/>
      <c r="Q1337" s="118"/>
      <c r="R1337" s="119" t="str">
        <f t="shared" si="422"/>
        <v/>
      </c>
      <c r="S1337" s="133">
        <f>IFERROR(IF(M1337&lt;=0.005,IF(F1337="",L1337,0),IF(F1337&lt;&gt;"",0,IF(P1337="",0,IF(P1337="H",0,IF(Q1337&lt;Veriler!$G$2,L1337*Veriler!$G$2,L1337*Q1337)))))," ")</f>
        <v>0</v>
      </c>
      <c r="T1337" s="133">
        <f>IF(Veriler!T1337&lt;=0.1, S1337, IF(AND(Veriler!T1337&gt;0.1, F1337="", P1337="E"), IF(Q1337&gt;Veriler!$G$2, Q1337*S1337, IF(Q1337&lt;Veriler!$G$2, Veriler!$G$2*S1337, Q1337*S1337)), 0))</f>
        <v>0</v>
      </c>
      <c r="U1337" s="133" t="str">
        <f t="shared" si="423"/>
        <v xml:space="preserve"> </v>
      </c>
      <c r="V1337" s="134" t="str">
        <f>IFERROR(IF(O1337="%10 sınırı aşılmıştır.",L1337-T1337,IFERROR(IF(F1337="",IF(S1337=1,0,IF(L1337-S1337=0,"",L1337-S1337)),IF(Veriler!M1337="",L1337,IF(L1337*Veriler!M1337=0,"",L1337*Veriler!M1337))),L1337)),0)</f>
        <v/>
      </c>
      <c r="W1337" s="146"/>
      <c r="X1337" s="146"/>
      <c r="Y1337" s="146"/>
    </row>
    <row r="1338" spans="1:25" s="99" customFormat="1" ht="54.75" customHeight="1" x14ac:dyDescent="0.25">
      <c r="A1338" s="96">
        <f t="shared" si="424"/>
        <v>984</v>
      </c>
      <c r="B1338" s="175"/>
      <c r="C1338" s="176"/>
      <c r="D1338" s="113"/>
      <c r="E1338" s="115"/>
      <c r="F1338" s="174"/>
      <c r="G1338" s="114" t="str">
        <f t="shared" si="419"/>
        <v/>
      </c>
      <c r="H1338" s="115"/>
      <c r="I1338" s="115"/>
      <c r="J1338" s="115"/>
      <c r="K1338" s="115"/>
      <c r="L1338" s="133" t="str">
        <f t="shared" si="420"/>
        <v/>
      </c>
      <c r="M1338" s="116" t="str">
        <f>IF(L1338="", "", L1338/Veriler!$X$1)</f>
        <v/>
      </c>
      <c r="N1338" s="116" t="str">
        <f>IF(F1338&lt;&gt;"", "İthal Girdi", IF(Veriler!T1338="", "", IF(Veriler!S1338="H", "%0,5 üzerindedir", IF(Veriler!T1338&gt;0.1, "%10 sınırı aşılmıştır.", "Uygun"))))</f>
        <v>%0,5 üzerindedir</v>
      </c>
      <c r="O1338" s="116" t="str">
        <f t="shared" si="421"/>
        <v xml:space="preserve"> </v>
      </c>
      <c r="P1338" s="117"/>
      <c r="Q1338" s="118"/>
      <c r="R1338" s="119" t="str">
        <f t="shared" si="422"/>
        <v/>
      </c>
      <c r="S1338" s="133">
        <f>IFERROR(IF(M1338&lt;=0.005,IF(F1338="",L1338,0),IF(F1338&lt;&gt;"",0,IF(P1338="",0,IF(P1338="H",0,IF(Q1338&lt;Veriler!$G$2,L1338*Veriler!$G$2,L1338*Q1338)))))," ")</f>
        <v>0</v>
      </c>
      <c r="T1338" s="133">
        <f>IF(Veriler!T1338&lt;=0.1, S1338, IF(AND(Veriler!T1338&gt;0.1, F1338="", P1338="E"), IF(Q1338&gt;Veriler!$G$2, Q1338*S1338, IF(Q1338&lt;Veriler!$G$2, Veriler!$G$2*S1338, Q1338*S1338)), 0))</f>
        <v>0</v>
      </c>
      <c r="U1338" s="133" t="str">
        <f t="shared" si="423"/>
        <v xml:space="preserve"> </v>
      </c>
      <c r="V1338" s="134" t="str">
        <f>IFERROR(IF(O1338="%10 sınırı aşılmıştır.",L1338-T1338,IFERROR(IF(F1338="",IF(S1338=1,0,IF(L1338-S1338=0,"",L1338-S1338)),IF(Veriler!M1338="",L1338,IF(L1338*Veriler!M1338=0,"",L1338*Veriler!M1338))),L1338)),0)</f>
        <v/>
      </c>
      <c r="W1338" s="146"/>
      <c r="X1338" s="146"/>
      <c r="Y1338" s="146"/>
    </row>
    <row r="1339" spans="1:25" s="99" customFormat="1" ht="54.75" customHeight="1" x14ac:dyDescent="0.25">
      <c r="A1339" s="96">
        <f t="shared" si="424"/>
        <v>985</v>
      </c>
      <c r="B1339" s="175"/>
      <c r="C1339" s="176"/>
      <c r="D1339" s="113"/>
      <c r="E1339" s="115"/>
      <c r="F1339" s="174"/>
      <c r="G1339" s="114" t="str">
        <f t="shared" si="419"/>
        <v/>
      </c>
      <c r="H1339" s="115"/>
      <c r="I1339" s="115"/>
      <c r="J1339" s="115"/>
      <c r="K1339" s="115"/>
      <c r="L1339" s="133" t="str">
        <f t="shared" si="420"/>
        <v/>
      </c>
      <c r="M1339" s="116" t="str">
        <f>IF(L1339="", "", L1339/Veriler!$X$1)</f>
        <v/>
      </c>
      <c r="N1339" s="116" t="str">
        <f>IF(F1339&lt;&gt;"", "İthal Girdi", IF(Veriler!T1339="", "", IF(Veriler!S1339="H", "%0,5 üzerindedir", IF(Veriler!T1339&gt;0.1, "%10 sınırı aşılmıştır.", "Uygun"))))</f>
        <v>%0,5 üzerindedir</v>
      </c>
      <c r="O1339" s="116" t="str">
        <f t="shared" si="421"/>
        <v xml:space="preserve"> </v>
      </c>
      <c r="P1339" s="117"/>
      <c r="Q1339" s="118"/>
      <c r="R1339" s="119" t="str">
        <f t="shared" si="422"/>
        <v/>
      </c>
      <c r="S1339" s="133">
        <f>IFERROR(IF(M1339&lt;=0.005,IF(F1339="",L1339,0),IF(F1339&lt;&gt;"",0,IF(P1339="",0,IF(P1339="H",0,IF(Q1339&lt;Veriler!$G$2,L1339*Veriler!$G$2,L1339*Q1339)))))," ")</f>
        <v>0</v>
      </c>
      <c r="T1339" s="133">
        <f>IF(Veriler!T1339&lt;=0.1, S1339, IF(AND(Veriler!T1339&gt;0.1, F1339="", P1339="E"), IF(Q1339&gt;Veriler!$G$2, Q1339*S1339, IF(Q1339&lt;Veriler!$G$2, Veriler!$G$2*S1339, Q1339*S1339)), 0))</f>
        <v>0</v>
      </c>
      <c r="U1339" s="133" t="str">
        <f t="shared" si="423"/>
        <v xml:space="preserve"> </v>
      </c>
      <c r="V1339" s="134" t="str">
        <f>IFERROR(IF(O1339="%10 sınırı aşılmıştır.",L1339-T1339,IFERROR(IF(F1339="",IF(S1339=1,0,IF(L1339-S1339=0,"",L1339-S1339)),IF(Veriler!M1339="",L1339,IF(L1339*Veriler!M1339=0,"",L1339*Veriler!M1339))),L1339)),0)</f>
        <v/>
      </c>
      <c r="W1339" s="146"/>
      <c r="X1339" s="146"/>
      <c r="Y1339" s="146"/>
    </row>
    <row r="1340" spans="1:25" s="99" customFormat="1" ht="54.75" customHeight="1" x14ac:dyDescent="0.25">
      <c r="A1340" s="96">
        <f t="shared" si="424"/>
        <v>986</v>
      </c>
      <c r="B1340" s="175"/>
      <c r="C1340" s="176"/>
      <c r="D1340" s="113"/>
      <c r="E1340" s="115"/>
      <c r="F1340" s="174"/>
      <c r="G1340" s="114" t="str">
        <f t="shared" si="419"/>
        <v/>
      </c>
      <c r="H1340" s="115"/>
      <c r="I1340" s="115"/>
      <c r="J1340" s="115"/>
      <c r="K1340" s="115"/>
      <c r="L1340" s="133" t="str">
        <f t="shared" si="420"/>
        <v/>
      </c>
      <c r="M1340" s="116" t="str">
        <f>IF(L1340="", "", L1340/Veriler!$X$1)</f>
        <v/>
      </c>
      <c r="N1340" s="116" t="str">
        <f>IF(F1340&lt;&gt;"", "İthal Girdi", IF(Veriler!T1340="", "", IF(Veriler!S1340="H", "%0,5 üzerindedir", IF(Veriler!T1340&gt;0.1, "%10 sınırı aşılmıştır.", "Uygun"))))</f>
        <v>%0,5 üzerindedir</v>
      </c>
      <c r="O1340" s="116" t="str">
        <f t="shared" si="421"/>
        <v xml:space="preserve"> </v>
      </c>
      <c r="P1340" s="117"/>
      <c r="Q1340" s="118"/>
      <c r="R1340" s="119" t="str">
        <f t="shared" si="422"/>
        <v/>
      </c>
      <c r="S1340" s="133">
        <f>IFERROR(IF(M1340&lt;=0.005,IF(F1340="",L1340,0),IF(F1340&lt;&gt;"",0,IF(P1340="",0,IF(P1340="H",0,IF(Q1340&lt;Veriler!$G$2,L1340*Veriler!$G$2,L1340*Q1340)))))," ")</f>
        <v>0</v>
      </c>
      <c r="T1340" s="133">
        <f>IF(Veriler!T1340&lt;=0.1, S1340, IF(AND(Veriler!T1340&gt;0.1, F1340="", P1340="E"), IF(Q1340&gt;Veriler!$G$2, Q1340*S1340, IF(Q1340&lt;Veriler!$G$2, Veriler!$G$2*S1340, Q1340*S1340)), 0))</f>
        <v>0</v>
      </c>
      <c r="U1340" s="133" t="str">
        <f t="shared" si="423"/>
        <v xml:space="preserve"> </v>
      </c>
      <c r="V1340" s="134" t="str">
        <f>IFERROR(IF(O1340="%10 sınırı aşılmıştır.",L1340-T1340,IFERROR(IF(F1340="",IF(S1340=1,0,IF(L1340-S1340=0,"",L1340-S1340)),IF(Veriler!M1340="",L1340,IF(L1340*Veriler!M1340=0,"",L1340*Veriler!M1340))),L1340)),0)</f>
        <v/>
      </c>
      <c r="W1340" s="146"/>
      <c r="X1340" s="146"/>
      <c r="Y1340" s="146"/>
    </row>
    <row r="1341" spans="1:25" s="99" customFormat="1" ht="54.75" customHeight="1" x14ac:dyDescent="0.25">
      <c r="A1341" s="96">
        <f t="shared" si="424"/>
        <v>987</v>
      </c>
      <c r="B1341" s="175"/>
      <c r="C1341" s="176"/>
      <c r="D1341" s="113"/>
      <c r="E1341" s="115"/>
      <c r="F1341" s="174"/>
      <c r="G1341" s="114" t="str">
        <f t="shared" si="419"/>
        <v/>
      </c>
      <c r="H1341" s="115"/>
      <c r="I1341" s="115"/>
      <c r="J1341" s="115"/>
      <c r="K1341" s="115"/>
      <c r="L1341" s="133" t="str">
        <f t="shared" si="420"/>
        <v/>
      </c>
      <c r="M1341" s="116" t="str">
        <f>IF(L1341="", "", L1341/Veriler!$X$1)</f>
        <v/>
      </c>
      <c r="N1341" s="116" t="str">
        <f>IF(F1341&lt;&gt;"", "İthal Girdi", IF(Veriler!T1341="", "", IF(Veriler!S1341="H", "%0,5 üzerindedir", IF(Veriler!T1341&gt;0.1, "%10 sınırı aşılmıştır.", "Uygun"))))</f>
        <v>%0,5 üzerindedir</v>
      </c>
      <c r="O1341" s="116" t="str">
        <f t="shared" si="421"/>
        <v xml:space="preserve"> </v>
      </c>
      <c r="P1341" s="117"/>
      <c r="Q1341" s="118"/>
      <c r="R1341" s="119" t="str">
        <f t="shared" si="422"/>
        <v/>
      </c>
      <c r="S1341" s="133">
        <f>IFERROR(IF(M1341&lt;=0.005,IF(F1341="",L1341,0),IF(F1341&lt;&gt;"",0,IF(P1341="",0,IF(P1341="H",0,IF(Q1341&lt;Veriler!$G$2,L1341*Veriler!$G$2,L1341*Q1341)))))," ")</f>
        <v>0</v>
      </c>
      <c r="T1341" s="133">
        <f>IF(Veriler!T1341&lt;=0.1, S1341, IF(AND(Veriler!T1341&gt;0.1, F1341="", P1341="E"), IF(Q1341&gt;Veriler!$G$2, Q1341*S1341, IF(Q1341&lt;Veriler!$G$2, Veriler!$G$2*S1341, Q1341*S1341)), 0))</f>
        <v>0</v>
      </c>
      <c r="U1341" s="133" t="str">
        <f t="shared" si="423"/>
        <v xml:space="preserve"> </v>
      </c>
      <c r="V1341" s="134" t="str">
        <f>IFERROR(IF(O1341="%10 sınırı aşılmıştır.",L1341-T1341,IFERROR(IF(F1341="",IF(S1341=1,0,IF(L1341-S1341=0,"",L1341-S1341)),IF(Veriler!M1341="",L1341,IF(L1341*Veriler!M1341=0,"",L1341*Veriler!M1341))),L1341)),0)</f>
        <v/>
      </c>
      <c r="W1341" s="146"/>
      <c r="X1341" s="146"/>
      <c r="Y1341" s="146"/>
    </row>
    <row r="1342" spans="1:25" s="99" customFormat="1" ht="54.75" customHeight="1" x14ac:dyDescent="0.25">
      <c r="A1342" s="96">
        <f t="shared" si="424"/>
        <v>988</v>
      </c>
      <c r="B1342" s="175"/>
      <c r="C1342" s="176"/>
      <c r="D1342" s="113"/>
      <c r="E1342" s="115"/>
      <c r="F1342" s="174"/>
      <c r="G1342" s="114" t="str">
        <f t="shared" si="419"/>
        <v/>
      </c>
      <c r="H1342" s="115"/>
      <c r="I1342" s="115"/>
      <c r="J1342" s="115"/>
      <c r="K1342" s="115"/>
      <c r="L1342" s="133" t="str">
        <f t="shared" si="420"/>
        <v/>
      </c>
      <c r="M1342" s="116" t="str">
        <f>IF(L1342="", "", L1342/Veriler!$X$1)</f>
        <v/>
      </c>
      <c r="N1342" s="116" t="str">
        <f>IF(F1342&lt;&gt;"", "İthal Girdi", IF(Veriler!T1342="", "", IF(Veriler!S1342="H", "%0,5 üzerindedir", IF(Veriler!T1342&gt;0.1, "%10 sınırı aşılmıştır.", "Uygun"))))</f>
        <v>%0,5 üzerindedir</v>
      </c>
      <c r="O1342" s="116" t="str">
        <f t="shared" si="421"/>
        <v xml:space="preserve"> </v>
      </c>
      <c r="P1342" s="117"/>
      <c r="Q1342" s="118"/>
      <c r="R1342" s="119" t="str">
        <f t="shared" si="422"/>
        <v/>
      </c>
      <c r="S1342" s="133">
        <f>IFERROR(IF(M1342&lt;=0.005,IF(F1342="",L1342,0),IF(F1342&lt;&gt;"",0,IF(P1342="",0,IF(P1342="H",0,IF(Q1342&lt;Veriler!$G$2,L1342*Veriler!$G$2,L1342*Q1342)))))," ")</f>
        <v>0</v>
      </c>
      <c r="T1342" s="133">
        <f>IF(Veriler!T1342&lt;=0.1, S1342, IF(AND(Veriler!T1342&gt;0.1, F1342="", P1342="E"), IF(Q1342&gt;Veriler!$G$2, Q1342*S1342, IF(Q1342&lt;Veriler!$G$2, Veriler!$G$2*S1342, Q1342*S1342)), 0))</f>
        <v>0</v>
      </c>
      <c r="U1342" s="133" t="str">
        <f t="shared" si="423"/>
        <v xml:space="preserve"> </v>
      </c>
      <c r="V1342" s="134" t="str">
        <f>IFERROR(IF(O1342="%10 sınırı aşılmıştır.",L1342-T1342,IFERROR(IF(F1342="",IF(S1342=1,0,IF(L1342-S1342=0,"",L1342-S1342)),IF(Veriler!M1342="",L1342,IF(L1342*Veriler!M1342=0,"",L1342*Veriler!M1342))),L1342)),0)</f>
        <v/>
      </c>
      <c r="W1342" s="146"/>
      <c r="X1342" s="146"/>
      <c r="Y1342" s="146"/>
    </row>
    <row r="1343" spans="1:25" s="99" customFormat="1" ht="54.75" customHeight="1" x14ac:dyDescent="0.25">
      <c r="A1343" s="96">
        <f t="shared" si="424"/>
        <v>989</v>
      </c>
      <c r="B1343" s="175"/>
      <c r="C1343" s="176"/>
      <c r="D1343" s="113"/>
      <c r="E1343" s="115"/>
      <c r="F1343" s="174"/>
      <c r="G1343" s="114" t="str">
        <f t="shared" si="419"/>
        <v/>
      </c>
      <c r="H1343" s="115"/>
      <c r="I1343" s="115"/>
      <c r="J1343" s="115"/>
      <c r="K1343" s="115"/>
      <c r="L1343" s="133" t="str">
        <f t="shared" si="420"/>
        <v/>
      </c>
      <c r="M1343" s="116" t="str">
        <f>IF(L1343="", "", L1343/Veriler!$X$1)</f>
        <v/>
      </c>
      <c r="N1343" s="116" t="str">
        <f>IF(F1343&lt;&gt;"", "İthal Girdi", IF(Veriler!T1343="", "", IF(Veriler!S1343="H", "%0,5 üzerindedir", IF(Veriler!T1343&gt;0.1, "%10 sınırı aşılmıştır.", "Uygun"))))</f>
        <v>%0,5 üzerindedir</v>
      </c>
      <c r="O1343" s="116" t="str">
        <f t="shared" si="421"/>
        <v xml:space="preserve"> </v>
      </c>
      <c r="P1343" s="117"/>
      <c r="Q1343" s="118"/>
      <c r="R1343" s="119" t="str">
        <f t="shared" si="422"/>
        <v/>
      </c>
      <c r="S1343" s="133">
        <f>IFERROR(IF(M1343&lt;=0.005,IF(F1343="",L1343,0),IF(F1343&lt;&gt;"",0,IF(P1343="",0,IF(P1343="H",0,IF(Q1343&lt;Veriler!$G$2,L1343*Veriler!$G$2,L1343*Q1343)))))," ")</f>
        <v>0</v>
      </c>
      <c r="T1343" s="133">
        <f>IF(Veriler!T1343&lt;=0.1, S1343, IF(AND(Veriler!T1343&gt;0.1, F1343="", P1343="E"), IF(Q1343&gt;Veriler!$G$2, Q1343*S1343, IF(Q1343&lt;Veriler!$G$2, Veriler!$G$2*S1343, Q1343*S1343)), 0))</f>
        <v>0</v>
      </c>
      <c r="U1343" s="133" t="str">
        <f t="shared" si="423"/>
        <v xml:space="preserve"> </v>
      </c>
      <c r="V1343" s="134" t="str">
        <f>IFERROR(IF(O1343="%10 sınırı aşılmıştır.",L1343-T1343,IFERROR(IF(F1343="",IF(S1343=1,0,IF(L1343-S1343=0,"",L1343-S1343)),IF(Veriler!M1343="",L1343,IF(L1343*Veriler!M1343=0,"",L1343*Veriler!M1343))),L1343)),0)</f>
        <v/>
      </c>
      <c r="W1343" s="146"/>
      <c r="X1343" s="146"/>
      <c r="Y1343" s="146"/>
    </row>
    <row r="1344" spans="1:25" s="99" customFormat="1" ht="54.75" customHeight="1" x14ac:dyDescent="0.25">
      <c r="A1344" s="96">
        <f t="shared" si="424"/>
        <v>990</v>
      </c>
      <c r="B1344" s="175"/>
      <c r="C1344" s="176"/>
      <c r="D1344" s="113"/>
      <c r="E1344" s="115"/>
      <c r="F1344" s="174"/>
      <c r="G1344" s="114" t="str">
        <f t="shared" si="419"/>
        <v/>
      </c>
      <c r="H1344" s="115"/>
      <c r="I1344" s="115"/>
      <c r="J1344" s="115"/>
      <c r="K1344" s="115"/>
      <c r="L1344" s="133" t="str">
        <f t="shared" si="420"/>
        <v/>
      </c>
      <c r="M1344" s="116" t="str">
        <f>IF(L1344="", "", L1344/Veriler!$X$1)</f>
        <v/>
      </c>
      <c r="N1344" s="116" t="str">
        <f>IF(F1344&lt;&gt;"", "İthal Girdi", IF(Veriler!T1344="", "", IF(Veriler!S1344="H", "%0,5 üzerindedir", IF(Veriler!T1344&gt;0.1, "%10 sınırı aşılmıştır.", "Uygun"))))</f>
        <v>%0,5 üzerindedir</v>
      </c>
      <c r="O1344" s="116" t="str">
        <f t="shared" si="421"/>
        <v xml:space="preserve"> </v>
      </c>
      <c r="P1344" s="117"/>
      <c r="Q1344" s="118"/>
      <c r="R1344" s="119" t="str">
        <f t="shared" si="422"/>
        <v/>
      </c>
      <c r="S1344" s="133">
        <f>IFERROR(IF(M1344&lt;=0.005,IF(F1344="",L1344,0),IF(F1344&lt;&gt;"",0,IF(P1344="",0,IF(P1344="H",0,IF(Q1344&lt;Veriler!$G$2,L1344*Veriler!$G$2,L1344*Q1344)))))," ")</f>
        <v>0</v>
      </c>
      <c r="T1344" s="133">
        <f>IF(Veriler!T1344&lt;=0.1, S1344, IF(AND(Veriler!T1344&gt;0.1, F1344="", P1344="E"), IF(Q1344&gt;Veriler!$G$2, Q1344*S1344, IF(Q1344&lt;Veriler!$G$2, Veriler!$G$2*S1344, Q1344*S1344)), 0))</f>
        <v>0</v>
      </c>
      <c r="U1344" s="133" t="str">
        <f t="shared" si="423"/>
        <v xml:space="preserve"> </v>
      </c>
      <c r="V1344" s="134" t="str">
        <f>IFERROR(IF(O1344="%10 sınırı aşılmıştır.",L1344-T1344,IFERROR(IF(F1344="",IF(S1344=1,0,IF(L1344-S1344=0,"",L1344-S1344)),IF(Veriler!M1344="",L1344,IF(L1344*Veriler!M1344=0,"",L1344*Veriler!M1344))),L1344)),0)</f>
        <v/>
      </c>
      <c r="W1344" s="146"/>
      <c r="X1344" s="146"/>
      <c r="Y1344" s="146"/>
    </row>
    <row r="1345" spans="1:25" s="99" customFormat="1" ht="54.75" customHeight="1" x14ac:dyDescent="0.25">
      <c r="A1345" s="96">
        <f t="shared" si="424"/>
        <v>991</v>
      </c>
      <c r="B1345" s="175"/>
      <c r="C1345" s="176"/>
      <c r="D1345" s="113"/>
      <c r="E1345" s="115"/>
      <c r="F1345" s="174"/>
      <c r="G1345" s="114" t="str">
        <f t="shared" si="419"/>
        <v/>
      </c>
      <c r="H1345" s="115"/>
      <c r="I1345" s="115"/>
      <c r="J1345" s="115"/>
      <c r="K1345" s="115"/>
      <c r="L1345" s="133" t="str">
        <f t="shared" si="420"/>
        <v/>
      </c>
      <c r="M1345" s="116" t="str">
        <f>IF(L1345="", "", L1345/Veriler!$X$1)</f>
        <v/>
      </c>
      <c r="N1345" s="116" t="str">
        <f>IF(F1345&lt;&gt;"", "İthal Girdi", IF(Veriler!T1345="", "", IF(Veriler!S1345="H", "%0,5 üzerindedir", IF(Veriler!T1345&gt;0.1, "%10 sınırı aşılmıştır.", "Uygun"))))</f>
        <v>%0,5 üzerindedir</v>
      </c>
      <c r="O1345" s="116" t="str">
        <f t="shared" si="421"/>
        <v xml:space="preserve"> </v>
      </c>
      <c r="P1345" s="117"/>
      <c r="Q1345" s="118"/>
      <c r="R1345" s="119" t="str">
        <f t="shared" si="422"/>
        <v/>
      </c>
      <c r="S1345" s="133">
        <f>IFERROR(IF(M1345&lt;=0.005,IF(F1345="",L1345,0),IF(F1345&lt;&gt;"",0,IF(P1345="",0,IF(P1345="H",0,IF(Q1345&lt;Veriler!$G$2,L1345*Veriler!$G$2,L1345*Q1345)))))," ")</f>
        <v>0</v>
      </c>
      <c r="T1345" s="133">
        <f>IF(Veriler!T1345&lt;=0.1, S1345, IF(AND(Veriler!T1345&gt;0.1, F1345="", P1345="E"), IF(Q1345&gt;Veriler!$G$2, Q1345*S1345, IF(Q1345&lt;Veriler!$G$2, Veriler!$G$2*S1345, Q1345*S1345)), 0))</f>
        <v>0</v>
      </c>
      <c r="U1345" s="133" t="str">
        <f t="shared" si="423"/>
        <v xml:space="preserve"> </v>
      </c>
      <c r="V1345" s="134" t="str">
        <f>IFERROR(IF(O1345="%10 sınırı aşılmıştır.",L1345-T1345,IFERROR(IF(F1345="",IF(S1345=1,0,IF(L1345-S1345=0,"",L1345-S1345)),IF(Veriler!M1345="",L1345,IF(L1345*Veriler!M1345=0,"",L1345*Veriler!M1345))),L1345)),0)</f>
        <v/>
      </c>
      <c r="W1345" s="146"/>
      <c r="X1345" s="146"/>
      <c r="Y1345" s="146"/>
    </row>
    <row r="1346" spans="1:25" s="99" customFormat="1" ht="54.75" customHeight="1" x14ac:dyDescent="0.25">
      <c r="A1346" s="96">
        <f t="shared" si="424"/>
        <v>992</v>
      </c>
      <c r="B1346" s="175"/>
      <c r="C1346" s="176"/>
      <c r="D1346" s="113"/>
      <c r="E1346" s="115"/>
      <c r="F1346" s="174"/>
      <c r="G1346" s="114" t="str">
        <f t="shared" si="419"/>
        <v/>
      </c>
      <c r="H1346" s="115"/>
      <c r="I1346" s="115"/>
      <c r="J1346" s="115"/>
      <c r="K1346" s="115"/>
      <c r="L1346" s="133" t="str">
        <f t="shared" si="420"/>
        <v/>
      </c>
      <c r="M1346" s="116" t="str">
        <f>IF(L1346="", "", L1346/Veriler!$X$1)</f>
        <v/>
      </c>
      <c r="N1346" s="116" t="str">
        <f>IF(F1346&lt;&gt;"", "İthal Girdi", IF(Veriler!T1346="", "", IF(Veriler!S1346="H", "%0,5 üzerindedir", IF(Veriler!T1346&gt;0.1, "%10 sınırı aşılmıştır.", "Uygun"))))</f>
        <v>%0,5 üzerindedir</v>
      </c>
      <c r="O1346" s="116" t="str">
        <f t="shared" si="421"/>
        <v xml:space="preserve"> </v>
      </c>
      <c r="P1346" s="117"/>
      <c r="Q1346" s="118"/>
      <c r="R1346" s="119" t="str">
        <f t="shared" si="422"/>
        <v/>
      </c>
      <c r="S1346" s="133">
        <f>IFERROR(IF(M1346&lt;=0.005,IF(F1346="",L1346,0),IF(F1346&lt;&gt;"",0,IF(P1346="",0,IF(P1346="H",0,IF(Q1346&lt;Veriler!$G$2,L1346*Veriler!$G$2,L1346*Q1346)))))," ")</f>
        <v>0</v>
      </c>
      <c r="T1346" s="133">
        <f>IF(Veriler!T1346&lt;=0.1, S1346, IF(AND(Veriler!T1346&gt;0.1, F1346="", P1346="E"), IF(Q1346&gt;Veriler!$G$2, Q1346*S1346, IF(Q1346&lt;Veriler!$G$2, Veriler!$G$2*S1346, Q1346*S1346)), 0))</f>
        <v>0</v>
      </c>
      <c r="U1346" s="133" t="str">
        <f t="shared" si="423"/>
        <v xml:space="preserve"> </v>
      </c>
      <c r="V1346" s="134" t="str">
        <f>IFERROR(IF(O1346="%10 sınırı aşılmıştır.",L1346-T1346,IFERROR(IF(F1346="",IF(S1346=1,0,IF(L1346-S1346=0,"",L1346-S1346)),IF(Veriler!M1346="",L1346,IF(L1346*Veriler!M1346=0,"",L1346*Veriler!M1346))),L1346)),0)</f>
        <v/>
      </c>
      <c r="W1346" s="146"/>
      <c r="X1346" s="146"/>
      <c r="Y1346" s="146"/>
    </row>
    <row r="1347" spans="1:25" s="99" customFormat="1" ht="54.75" customHeight="1" x14ac:dyDescent="0.25">
      <c r="A1347" s="96">
        <f t="shared" si="424"/>
        <v>993</v>
      </c>
      <c r="B1347" s="175"/>
      <c r="C1347" s="176"/>
      <c r="D1347" s="113"/>
      <c r="E1347" s="115"/>
      <c r="F1347" s="174"/>
      <c r="G1347" s="114" t="str">
        <f t="shared" si="419"/>
        <v/>
      </c>
      <c r="H1347" s="115"/>
      <c r="I1347" s="115"/>
      <c r="J1347" s="115"/>
      <c r="K1347" s="115"/>
      <c r="L1347" s="133" t="str">
        <f t="shared" si="420"/>
        <v/>
      </c>
      <c r="M1347" s="116" t="str">
        <f>IF(L1347="", "", L1347/Veriler!$X$1)</f>
        <v/>
      </c>
      <c r="N1347" s="116" t="str">
        <f>IF(F1347&lt;&gt;"", "İthal Girdi", IF(Veriler!T1347="", "", IF(Veriler!S1347="H", "%0,5 üzerindedir", IF(Veriler!T1347&gt;0.1, "%10 sınırı aşılmıştır.", "Uygun"))))</f>
        <v>%0,5 üzerindedir</v>
      </c>
      <c r="O1347" s="116" t="str">
        <f t="shared" si="421"/>
        <v xml:space="preserve"> </v>
      </c>
      <c r="P1347" s="117"/>
      <c r="Q1347" s="118"/>
      <c r="R1347" s="119" t="str">
        <f t="shared" si="422"/>
        <v/>
      </c>
      <c r="S1347" s="133">
        <f>IFERROR(IF(M1347&lt;=0.005,IF(F1347="",L1347,0),IF(F1347&lt;&gt;"",0,IF(P1347="",0,IF(P1347="H",0,IF(Q1347&lt;Veriler!$G$2,L1347*Veriler!$G$2,L1347*Q1347)))))," ")</f>
        <v>0</v>
      </c>
      <c r="T1347" s="133">
        <f>IF(Veriler!T1347&lt;=0.1, S1347, IF(AND(Veriler!T1347&gt;0.1, F1347="", P1347="E"), IF(Q1347&gt;Veriler!$G$2, Q1347*S1347, IF(Q1347&lt;Veriler!$G$2, Veriler!$G$2*S1347, Q1347*S1347)), 0))</f>
        <v>0</v>
      </c>
      <c r="U1347" s="133" t="str">
        <f t="shared" si="423"/>
        <v xml:space="preserve"> </v>
      </c>
      <c r="V1347" s="134" t="str">
        <f>IFERROR(IF(O1347="%10 sınırı aşılmıştır.",L1347-T1347,IFERROR(IF(F1347="",IF(S1347=1,0,IF(L1347-S1347=0,"",L1347-S1347)),IF(Veriler!M1347="",L1347,IF(L1347*Veriler!M1347=0,"",L1347*Veriler!M1347))),L1347)),0)</f>
        <v/>
      </c>
      <c r="W1347" s="146"/>
      <c r="X1347" s="146"/>
      <c r="Y1347" s="146"/>
    </row>
    <row r="1348" spans="1:25" s="99" customFormat="1" ht="54.75" customHeight="1" x14ac:dyDescent="0.25">
      <c r="A1348" s="96">
        <f t="shared" si="424"/>
        <v>994</v>
      </c>
      <c r="B1348" s="175"/>
      <c r="C1348" s="176"/>
      <c r="D1348" s="113"/>
      <c r="E1348" s="115"/>
      <c r="F1348" s="174"/>
      <c r="G1348" s="114" t="str">
        <f t="shared" si="419"/>
        <v/>
      </c>
      <c r="H1348" s="115"/>
      <c r="I1348" s="115"/>
      <c r="J1348" s="115"/>
      <c r="K1348" s="115"/>
      <c r="L1348" s="133" t="str">
        <f t="shared" si="420"/>
        <v/>
      </c>
      <c r="M1348" s="116" t="str">
        <f>IF(L1348="", "", L1348/Veriler!$X$1)</f>
        <v/>
      </c>
      <c r="N1348" s="116" t="str">
        <f>IF(F1348&lt;&gt;"", "İthal Girdi", IF(Veriler!T1348="", "", IF(Veriler!S1348="H", "%0,5 üzerindedir", IF(Veriler!T1348&gt;0.1, "%10 sınırı aşılmıştır.", "Uygun"))))</f>
        <v>%0,5 üzerindedir</v>
      </c>
      <c r="O1348" s="116" t="str">
        <f t="shared" si="421"/>
        <v xml:space="preserve"> </v>
      </c>
      <c r="P1348" s="117"/>
      <c r="Q1348" s="118"/>
      <c r="R1348" s="119" t="str">
        <f t="shared" si="422"/>
        <v/>
      </c>
      <c r="S1348" s="133">
        <f>IFERROR(IF(M1348&lt;=0.005,IF(F1348="",L1348,0),IF(F1348&lt;&gt;"",0,IF(P1348="",0,IF(P1348="H",0,IF(Q1348&lt;Veriler!$G$2,L1348*Veriler!$G$2,L1348*Q1348)))))," ")</f>
        <v>0</v>
      </c>
      <c r="T1348" s="133">
        <f>IF(Veriler!T1348&lt;=0.1, S1348, IF(AND(Veriler!T1348&gt;0.1, F1348="", P1348="E"), IF(Q1348&gt;Veriler!$G$2, Q1348*S1348, IF(Q1348&lt;Veriler!$G$2, Veriler!$G$2*S1348, Q1348*S1348)), 0))</f>
        <v>0</v>
      </c>
      <c r="U1348" s="133" t="str">
        <f t="shared" si="423"/>
        <v xml:space="preserve"> </v>
      </c>
      <c r="V1348" s="134" t="str">
        <f>IFERROR(IF(O1348="%10 sınırı aşılmıştır.",L1348-T1348,IFERROR(IF(F1348="",IF(S1348=1,0,IF(L1348-S1348=0,"",L1348-S1348)),IF(Veriler!M1348="",L1348,IF(L1348*Veriler!M1348=0,"",L1348*Veriler!M1348))),L1348)),0)</f>
        <v/>
      </c>
      <c r="W1348" s="146"/>
      <c r="X1348" s="146"/>
      <c r="Y1348" s="146"/>
    </row>
    <row r="1349" spans="1:25" s="99" customFormat="1" ht="36" hidden="1" customHeight="1" x14ac:dyDescent="0.25">
      <c r="A1349" s="101"/>
      <c r="B1349" s="191" t="s">
        <v>16</v>
      </c>
      <c r="C1349" s="176"/>
      <c r="D1349" s="120"/>
      <c r="E1349" s="171"/>
      <c r="F1349" s="172"/>
      <c r="G1349" s="121"/>
      <c r="H1349" s="115"/>
      <c r="I1349" s="115"/>
      <c r="J1349" s="115"/>
      <c r="K1349" s="115"/>
      <c r="L1349" s="121"/>
      <c r="M1349" s="121"/>
      <c r="N1349" s="121"/>
      <c r="O1349" s="121"/>
      <c r="P1349" s="120"/>
      <c r="Q1349" s="120"/>
      <c r="R1349" s="183"/>
      <c r="S1349" s="184"/>
      <c r="T1349" s="121"/>
      <c r="U1349" s="121"/>
      <c r="V1349" s="121"/>
      <c r="W1349" s="146"/>
      <c r="X1349" s="146"/>
      <c r="Y1349" s="146"/>
    </row>
    <row r="1350" spans="1:25" s="99" customFormat="1" ht="54.75" customHeight="1" x14ac:dyDescent="0.25">
      <c r="A1350" s="96">
        <f>A1348+1</f>
        <v>995</v>
      </c>
      <c r="B1350" s="175"/>
      <c r="C1350" s="176"/>
      <c r="D1350" s="113"/>
      <c r="E1350" s="115"/>
      <c r="F1350" s="174"/>
      <c r="G1350" s="114" t="str">
        <f t="shared" ref="G1350:G1363" si="425">IF(AND(F1350&lt;&gt;"",V1350&lt;&gt;"",L1350&lt;&gt;0),V1350/L1350,"")</f>
        <v/>
      </c>
      <c r="H1350" s="115"/>
      <c r="I1350" s="115"/>
      <c r="J1350" s="115"/>
      <c r="K1350" s="115"/>
      <c r="L1350" s="133" t="str">
        <f t="shared" ref="L1350:L1363" si="426">IF(AND(H1350&lt;&gt;0, J1350&lt;&gt;0, K1350&lt;&gt;0), H1350*J1350*K1350, "")</f>
        <v/>
      </c>
      <c r="M1350" s="116" t="str">
        <f>IF(L1350="", "", L1350/Veriler!$X$1)</f>
        <v/>
      </c>
      <c r="N1350" s="116" t="str">
        <f>IF(F1350&lt;&gt;"", "İthal Girdi", IF(Veriler!T1350="", "", IF(Veriler!S1350="H", "%0,5 üzerindedir", IF(Veriler!T1350&gt;0.1, "%10 sınırı aşılmıştır.", "Uygun"))))</f>
        <v>%0,5 üzerindedir</v>
      </c>
      <c r="O1350" s="116" t="str">
        <f t="shared" ref="O1350:O1363" si="427">IF(M1350=""," ",N1350)</f>
        <v xml:space="preserve"> </v>
      </c>
      <c r="P1350" s="117"/>
      <c r="Q1350" s="118"/>
      <c r="R1350" s="119" t="str">
        <f t="shared" ref="R1350:R1363" si="428">IFERROR(IF(AND(T1350&lt;&gt;"",L1350&lt;&gt;"",L1350&lt;&gt;0,T1350&lt;&gt;0),T1350/L1350,"")," ")</f>
        <v/>
      </c>
      <c r="S1350" s="133">
        <f>IFERROR(IF(M1350&lt;=0.005,IF(F1350="",L1350,0),IF(F1350&lt;&gt;"",0,IF(P1350="",0,IF(P1350="H",0,IF(Q1350&lt;Veriler!$G$2,L1350*Veriler!$G$2,L1350*Q1350)))))," ")</f>
        <v>0</v>
      </c>
      <c r="T1350" s="133">
        <f>IF(Veriler!T1350&lt;=0.1, S1350, IF(AND(Veriler!T1350&gt;0.1, F1350="", P1350="E"), IF(Q1350&gt;Veriler!$G$2, Q1350*S1350, IF(Q1350&lt;Veriler!$G$2, Veriler!$G$2*S1350, Q1350*S1350)), 0))</f>
        <v>0</v>
      </c>
      <c r="U1350" s="133" t="str">
        <f t="shared" ref="U1350:U1363" si="429">IF(T1350=0," ",T1350)</f>
        <v xml:space="preserve"> </v>
      </c>
      <c r="V1350" s="134" t="str">
        <f>IFERROR(IF(O1350="%10 sınırı aşılmıştır.",L1350-T1350,IFERROR(IF(F1350="",IF(S1350=1,0,IF(L1350-S1350=0,"",L1350-S1350)),IF(Veriler!M1350="",L1350,IF(L1350*Veriler!M1350=0,"",L1350*Veriler!M1350))),L1350)),0)</f>
        <v/>
      </c>
      <c r="W1350" s="146"/>
      <c r="X1350" s="146"/>
      <c r="Y1350" s="146"/>
    </row>
    <row r="1351" spans="1:25" s="99" customFormat="1" ht="54.75" customHeight="1" x14ac:dyDescent="0.25">
      <c r="A1351" s="96">
        <f t="shared" ref="A1351:A1363" si="430">A1350+1</f>
        <v>996</v>
      </c>
      <c r="B1351" s="175"/>
      <c r="C1351" s="176"/>
      <c r="D1351" s="113"/>
      <c r="E1351" s="115"/>
      <c r="F1351" s="174"/>
      <c r="G1351" s="114" t="str">
        <f t="shared" si="425"/>
        <v/>
      </c>
      <c r="H1351" s="115"/>
      <c r="I1351" s="115"/>
      <c r="J1351" s="115"/>
      <c r="K1351" s="115"/>
      <c r="L1351" s="133" t="str">
        <f t="shared" si="426"/>
        <v/>
      </c>
      <c r="M1351" s="116" t="str">
        <f>IF(L1351="", "", L1351/Veriler!$X$1)</f>
        <v/>
      </c>
      <c r="N1351" s="116" t="str">
        <f>IF(F1351&lt;&gt;"", "İthal Girdi", IF(Veriler!T1351="", "", IF(Veriler!S1351="H", "%0,5 üzerindedir", IF(Veriler!T1351&gt;0.1, "%10 sınırı aşılmıştır.", "Uygun"))))</f>
        <v>%0,5 üzerindedir</v>
      </c>
      <c r="O1351" s="116" t="str">
        <f t="shared" si="427"/>
        <v xml:space="preserve"> </v>
      </c>
      <c r="P1351" s="117"/>
      <c r="Q1351" s="118"/>
      <c r="R1351" s="119" t="str">
        <f t="shared" si="428"/>
        <v/>
      </c>
      <c r="S1351" s="133">
        <f>IFERROR(IF(M1351&lt;=0.005,IF(F1351="",L1351,0),IF(F1351&lt;&gt;"",0,IF(P1351="",0,IF(P1351="H",0,IF(Q1351&lt;Veriler!$G$2,L1351*Veriler!$G$2,L1351*Q1351)))))," ")</f>
        <v>0</v>
      </c>
      <c r="T1351" s="133">
        <f>IF(Veriler!T1351&lt;=0.1, S1351, IF(AND(Veriler!T1351&gt;0.1, F1351="", P1351="E"), IF(Q1351&gt;Veriler!$G$2, Q1351*S1351, IF(Q1351&lt;Veriler!$G$2, Veriler!$G$2*S1351, Q1351*S1351)), 0))</f>
        <v>0</v>
      </c>
      <c r="U1351" s="133" t="str">
        <f t="shared" si="429"/>
        <v xml:space="preserve"> </v>
      </c>
      <c r="V1351" s="134" t="str">
        <f>IFERROR(IF(O1351="%10 sınırı aşılmıştır.",L1351-T1351,IFERROR(IF(F1351="",IF(S1351=1,0,IF(L1351-S1351=0,"",L1351-S1351)),IF(Veriler!M1351="",L1351,IF(L1351*Veriler!M1351=0,"",L1351*Veriler!M1351))),L1351)),0)</f>
        <v/>
      </c>
      <c r="W1351" s="146"/>
      <c r="X1351" s="146"/>
      <c r="Y1351" s="146"/>
    </row>
    <row r="1352" spans="1:25" s="99" customFormat="1" ht="54.75" customHeight="1" x14ac:dyDescent="0.25">
      <c r="A1352" s="96">
        <f t="shared" si="430"/>
        <v>997</v>
      </c>
      <c r="B1352" s="175"/>
      <c r="C1352" s="176"/>
      <c r="D1352" s="113"/>
      <c r="E1352" s="115"/>
      <c r="F1352" s="174"/>
      <c r="G1352" s="114" t="str">
        <f t="shared" si="425"/>
        <v/>
      </c>
      <c r="H1352" s="115"/>
      <c r="I1352" s="115"/>
      <c r="J1352" s="115"/>
      <c r="K1352" s="115"/>
      <c r="L1352" s="133" t="str">
        <f t="shared" si="426"/>
        <v/>
      </c>
      <c r="M1352" s="116" t="str">
        <f>IF(L1352="", "", L1352/Veriler!$X$1)</f>
        <v/>
      </c>
      <c r="N1352" s="116" t="str">
        <f>IF(F1352&lt;&gt;"", "İthal Girdi", IF(Veriler!T1352="", "", IF(Veriler!S1352="H", "%0,5 üzerindedir", IF(Veriler!T1352&gt;0.1, "%10 sınırı aşılmıştır.", "Uygun"))))</f>
        <v>%0,5 üzerindedir</v>
      </c>
      <c r="O1352" s="116" t="str">
        <f t="shared" si="427"/>
        <v xml:space="preserve"> </v>
      </c>
      <c r="P1352" s="117"/>
      <c r="Q1352" s="118"/>
      <c r="R1352" s="119" t="str">
        <f t="shared" si="428"/>
        <v/>
      </c>
      <c r="S1352" s="133">
        <f>IFERROR(IF(M1352&lt;=0.005,IF(F1352="",L1352,0),IF(F1352&lt;&gt;"",0,IF(P1352="",0,IF(P1352="H",0,IF(Q1352&lt;Veriler!$G$2,L1352*Veriler!$G$2,L1352*Q1352)))))," ")</f>
        <v>0</v>
      </c>
      <c r="T1352" s="133">
        <f>IF(Veriler!T1352&lt;=0.1, S1352, IF(AND(Veriler!T1352&gt;0.1, F1352="", P1352="E"), IF(Q1352&gt;Veriler!$G$2, Q1352*S1352, IF(Q1352&lt;Veriler!$G$2, Veriler!$G$2*S1352, Q1352*S1352)), 0))</f>
        <v>0</v>
      </c>
      <c r="U1352" s="133" t="str">
        <f t="shared" si="429"/>
        <v xml:space="preserve"> </v>
      </c>
      <c r="V1352" s="134" t="str">
        <f>IFERROR(IF(O1352="%10 sınırı aşılmıştır.",L1352-T1352,IFERROR(IF(F1352="",IF(S1352=1,0,IF(L1352-S1352=0,"",L1352-S1352)),IF(Veriler!M1352="",L1352,IF(L1352*Veriler!M1352=0,"",L1352*Veriler!M1352))),L1352)),0)</f>
        <v/>
      </c>
      <c r="W1352" s="146"/>
      <c r="X1352" s="146"/>
      <c r="Y1352" s="146"/>
    </row>
    <row r="1353" spans="1:25" s="99" customFormat="1" ht="54.75" customHeight="1" x14ac:dyDescent="0.25">
      <c r="A1353" s="96">
        <f t="shared" si="430"/>
        <v>998</v>
      </c>
      <c r="B1353" s="175"/>
      <c r="C1353" s="176"/>
      <c r="D1353" s="113"/>
      <c r="E1353" s="115"/>
      <c r="F1353" s="174"/>
      <c r="G1353" s="114" t="str">
        <f t="shared" si="425"/>
        <v/>
      </c>
      <c r="H1353" s="115"/>
      <c r="I1353" s="115"/>
      <c r="J1353" s="115"/>
      <c r="K1353" s="115"/>
      <c r="L1353" s="133" t="str">
        <f t="shared" si="426"/>
        <v/>
      </c>
      <c r="M1353" s="116" t="str">
        <f>IF(L1353="", "", L1353/Veriler!$X$1)</f>
        <v/>
      </c>
      <c r="N1353" s="116" t="str">
        <f>IF(F1353&lt;&gt;"", "İthal Girdi", IF(Veriler!T1353="", "", IF(Veriler!S1353="H", "%0,5 üzerindedir", IF(Veriler!T1353&gt;0.1, "%10 sınırı aşılmıştır.", "Uygun"))))</f>
        <v>%0,5 üzerindedir</v>
      </c>
      <c r="O1353" s="116" t="str">
        <f t="shared" si="427"/>
        <v xml:space="preserve"> </v>
      </c>
      <c r="P1353" s="117"/>
      <c r="Q1353" s="118"/>
      <c r="R1353" s="119" t="str">
        <f t="shared" si="428"/>
        <v/>
      </c>
      <c r="S1353" s="133">
        <f>IFERROR(IF(M1353&lt;=0.005,IF(F1353="",L1353,0),IF(F1353&lt;&gt;"",0,IF(P1353="",0,IF(P1353="H",0,IF(Q1353&lt;Veriler!$G$2,L1353*Veriler!$G$2,L1353*Q1353)))))," ")</f>
        <v>0</v>
      </c>
      <c r="T1353" s="133">
        <f>IF(Veriler!T1353&lt;=0.1, S1353, IF(AND(Veriler!T1353&gt;0.1, F1353="", P1353="E"), IF(Q1353&gt;Veriler!$G$2, Q1353*S1353, IF(Q1353&lt;Veriler!$G$2, Veriler!$G$2*S1353, Q1353*S1353)), 0))</f>
        <v>0</v>
      </c>
      <c r="U1353" s="133" t="str">
        <f t="shared" si="429"/>
        <v xml:space="preserve"> </v>
      </c>
      <c r="V1353" s="134" t="str">
        <f>IFERROR(IF(O1353="%10 sınırı aşılmıştır.",L1353-T1353,IFERROR(IF(F1353="",IF(S1353=1,0,IF(L1353-S1353=0,"",L1353-S1353)),IF(Veriler!M1353="",L1353,IF(L1353*Veriler!M1353=0,"",L1353*Veriler!M1353))),L1353)),0)</f>
        <v/>
      </c>
      <c r="W1353" s="146"/>
      <c r="X1353" s="146"/>
      <c r="Y1353" s="146"/>
    </row>
    <row r="1354" spans="1:25" s="99" customFormat="1" ht="54.75" customHeight="1" x14ac:dyDescent="0.25">
      <c r="A1354" s="96">
        <f t="shared" si="430"/>
        <v>999</v>
      </c>
      <c r="B1354" s="175"/>
      <c r="C1354" s="176"/>
      <c r="D1354" s="113"/>
      <c r="E1354" s="115"/>
      <c r="F1354" s="174"/>
      <c r="G1354" s="114" t="str">
        <f t="shared" si="425"/>
        <v/>
      </c>
      <c r="H1354" s="115"/>
      <c r="I1354" s="115"/>
      <c r="J1354" s="115"/>
      <c r="K1354" s="115"/>
      <c r="L1354" s="133" t="str">
        <f t="shared" si="426"/>
        <v/>
      </c>
      <c r="M1354" s="116" t="str">
        <f>IF(L1354="", "", L1354/Veriler!$X$1)</f>
        <v/>
      </c>
      <c r="N1354" s="116" t="str">
        <f>IF(F1354&lt;&gt;"", "İthal Girdi", IF(Veriler!T1354="", "", IF(Veriler!S1354="H", "%0,5 üzerindedir", IF(Veriler!T1354&gt;0.1, "%10 sınırı aşılmıştır.", "Uygun"))))</f>
        <v>%0,5 üzerindedir</v>
      </c>
      <c r="O1354" s="116" t="str">
        <f t="shared" si="427"/>
        <v xml:space="preserve"> </v>
      </c>
      <c r="P1354" s="117"/>
      <c r="Q1354" s="118"/>
      <c r="R1354" s="119" t="str">
        <f t="shared" si="428"/>
        <v/>
      </c>
      <c r="S1354" s="133">
        <f>IFERROR(IF(M1354&lt;=0.005,IF(F1354="",L1354,0),IF(F1354&lt;&gt;"",0,IF(P1354="",0,IF(P1354="H",0,IF(Q1354&lt;Veriler!$G$2,L1354*Veriler!$G$2,L1354*Q1354)))))," ")</f>
        <v>0</v>
      </c>
      <c r="T1354" s="133">
        <f>IF(Veriler!T1354&lt;=0.1, S1354, IF(AND(Veriler!T1354&gt;0.1, F1354="", P1354="E"), IF(Q1354&gt;Veriler!$G$2, Q1354*S1354, IF(Q1354&lt;Veriler!$G$2, Veriler!$G$2*S1354, Q1354*S1354)), 0))</f>
        <v>0</v>
      </c>
      <c r="U1354" s="133" t="str">
        <f t="shared" si="429"/>
        <v xml:space="preserve"> </v>
      </c>
      <c r="V1354" s="134" t="str">
        <f>IFERROR(IF(O1354="%10 sınırı aşılmıştır.",L1354-T1354,IFERROR(IF(F1354="",IF(S1354=1,0,IF(L1354-S1354=0,"",L1354-S1354)),IF(Veriler!M1354="",L1354,IF(L1354*Veriler!M1354=0,"",L1354*Veriler!M1354))),L1354)),0)</f>
        <v/>
      </c>
      <c r="W1354" s="146"/>
      <c r="X1354" s="146"/>
      <c r="Y1354" s="146"/>
    </row>
    <row r="1355" spans="1:25" s="99" customFormat="1" ht="54.75" customHeight="1" x14ac:dyDescent="0.25">
      <c r="A1355" s="96">
        <f t="shared" si="430"/>
        <v>1000</v>
      </c>
      <c r="B1355" s="175"/>
      <c r="C1355" s="176"/>
      <c r="D1355" s="113"/>
      <c r="E1355" s="115"/>
      <c r="F1355" s="174"/>
      <c r="G1355" s="114" t="str">
        <f t="shared" si="425"/>
        <v/>
      </c>
      <c r="H1355" s="115"/>
      <c r="I1355" s="115"/>
      <c r="J1355" s="115"/>
      <c r="K1355" s="115"/>
      <c r="L1355" s="133" t="str">
        <f t="shared" si="426"/>
        <v/>
      </c>
      <c r="M1355" s="116" t="str">
        <f>IF(L1355="", "", L1355/Veriler!$X$1)</f>
        <v/>
      </c>
      <c r="N1355" s="116" t="str">
        <f>IF(F1355&lt;&gt;"", "İthal Girdi", IF(Veriler!T1355="", "", IF(Veriler!S1355="H", "%0,5 üzerindedir", IF(Veriler!T1355&gt;0.1, "%10 sınırı aşılmıştır.", "Uygun"))))</f>
        <v>%0,5 üzerindedir</v>
      </c>
      <c r="O1355" s="116" t="str">
        <f t="shared" si="427"/>
        <v xml:space="preserve"> </v>
      </c>
      <c r="P1355" s="117"/>
      <c r="Q1355" s="118"/>
      <c r="R1355" s="119" t="str">
        <f t="shared" si="428"/>
        <v/>
      </c>
      <c r="S1355" s="133">
        <f>IFERROR(IF(M1355&lt;=0.005,IF(F1355="",L1355,0),IF(F1355&lt;&gt;"",0,IF(P1355="",0,IF(P1355="H",0,IF(Q1355&lt;Veriler!$G$2,L1355*Veriler!$G$2,L1355*Q1355)))))," ")</f>
        <v>0</v>
      </c>
      <c r="T1355" s="133">
        <f>IF(Veriler!T1355&lt;=0.1, S1355, IF(AND(Veriler!T1355&gt;0.1, F1355="", P1355="E"), IF(Q1355&gt;Veriler!$G$2, Q1355*S1355, IF(Q1355&lt;Veriler!$G$2, Veriler!$G$2*S1355, Q1355*S1355)), 0))</f>
        <v>0</v>
      </c>
      <c r="U1355" s="133" t="str">
        <f t="shared" si="429"/>
        <v xml:space="preserve"> </v>
      </c>
      <c r="V1355" s="134" t="str">
        <f>IFERROR(IF(O1355="%10 sınırı aşılmıştır.",L1355-T1355,IFERROR(IF(F1355="",IF(S1355=1,0,IF(L1355-S1355=0,"",L1355-S1355)),IF(Veriler!M1355="",L1355,IF(L1355*Veriler!M1355=0,"",L1355*Veriler!M1355))),L1355)),0)</f>
        <v/>
      </c>
      <c r="W1355" s="146"/>
      <c r="X1355" s="146"/>
      <c r="Y1355" s="146"/>
    </row>
    <row r="1356" spans="1:25" s="99" customFormat="1" ht="54.75" customHeight="1" x14ac:dyDescent="0.25">
      <c r="A1356" s="96">
        <f t="shared" si="430"/>
        <v>1001</v>
      </c>
      <c r="B1356" s="175"/>
      <c r="C1356" s="176"/>
      <c r="D1356" s="113"/>
      <c r="E1356" s="115"/>
      <c r="F1356" s="174"/>
      <c r="G1356" s="114" t="str">
        <f t="shared" si="425"/>
        <v/>
      </c>
      <c r="H1356" s="115"/>
      <c r="I1356" s="115"/>
      <c r="J1356" s="115"/>
      <c r="K1356" s="115"/>
      <c r="L1356" s="133" t="str">
        <f t="shared" si="426"/>
        <v/>
      </c>
      <c r="M1356" s="116" t="str">
        <f>IF(L1356="", "", L1356/Veriler!$X$1)</f>
        <v/>
      </c>
      <c r="N1356" s="116" t="str">
        <f>IF(F1356&lt;&gt;"", "İthal Girdi", IF(Veriler!T1356="", "", IF(Veriler!S1356="H", "%0,5 üzerindedir", IF(Veriler!T1356&gt;0.1, "%10 sınırı aşılmıştır.", "Uygun"))))</f>
        <v>%0,5 üzerindedir</v>
      </c>
      <c r="O1356" s="116" t="str">
        <f t="shared" si="427"/>
        <v xml:space="preserve"> </v>
      </c>
      <c r="P1356" s="117"/>
      <c r="Q1356" s="118"/>
      <c r="R1356" s="119" t="str">
        <f t="shared" si="428"/>
        <v/>
      </c>
      <c r="S1356" s="133">
        <f>IFERROR(IF(M1356&lt;=0.005,IF(F1356="",L1356,0),IF(F1356&lt;&gt;"",0,IF(P1356="",0,IF(P1356="H",0,IF(Q1356&lt;Veriler!$G$2,L1356*Veriler!$G$2,L1356*Q1356)))))," ")</f>
        <v>0</v>
      </c>
      <c r="T1356" s="133">
        <f>IF(Veriler!T1356&lt;=0.1, S1356, IF(AND(Veriler!T1356&gt;0.1, F1356="", P1356="E"), IF(Q1356&gt;Veriler!$G$2, Q1356*S1356, IF(Q1356&lt;Veriler!$G$2, Veriler!$G$2*S1356, Q1356*S1356)), 0))</f>
        <v>0</v>
      </c>
      <c r="U1356" s="133" t="str">
        <f t="shared" si="429"/>
        <v xml:space="preserve"> </v>
      </c>
      <c r="V1356" s="134" t="str">
        <f>IFERROR(IF(O1356="%10 sınırı aşılmıştır.",L1356-T1356,IFERROR(IF(F1356="",IF(S1356=1,0,IF(L1356-S1356=0,"",L1356-S1356)),IF(Veriler!M1356="",L1356,IF(L1356*Veriler!M1356=0,"",L1356*Veriler!M1356))),L1356)),0)</f>
        <v/>
      </c>
      <c r="W1356" s="146"/>
      <c r="X1356" s="146"/>
      <c r="Y1356" s="146"/>
    </row>
    <row r="1357" spans="1:25" s="99" customFormat="1" ht="54.75" customHeight="1" x14ac:dyDescent="0.25">
      <c r="A1357" s="96">
        <f t="shared" si="430"/>
        <v>1002</v>
      </c>
      <c r="B1357" s="175"/>
      <c r="C1357" s="176"/>
      <c r="D1357" s="113"/>
      <c r="E1357" s="115"/>
      <c r="F1357" s="174"/>
      <c r="G1357" s="114" t="str">
        <f t="shared" si="425"/>
        <v/>
      </c>
      <c r="H1357" s="115"/>
      <c r="I1357" s="115"/>
      <c r="J1357" s="115"/>
      <c r="K1357" s="115"/>
      <c r="L1357" s="133" t="str">
        <f t="shared" si="426"/>
        <v/>
      </c>
      <c r="M1357" s="116" t="str">
        <f>IF(L1357="", "", L1357/Veriler!$X$1)</f>
        <v/>
      </c>
      <c r="N1357" s="116" t="str">
        <f>IF(F1357&lt;&gt;"", "İthal Girdi", IF(Veriler!T1357="", "", IF(Veriler!S1357="H", "%0,5 üzerindedir", IF(Veriler!T1357&gt;0.1, "%10 sınırı aşılmıştır.", "Uygun"))))</f>
        <v>%0,5 üzerindedir</v>
      </c>
      <c r="O1357" s="116" t="str">
        <f t="shared" si="427"/>
        <v xml:space="preserve"> </v>
      </c>
      <c r="P1357" s="117"/>
      <c r="Q1357" s="118"/>
      <c r="R1357" s="119" t="str">
        <f t="shared" si="428"/>
        <v/>
      </c>
      <c r="S1357" s="133">
        <f>IFERROR(IF(M1357&lt;=0.005,IF(F1357="",L1357,0),IF(F1357&lt;&gt;"",0,IF(P1357="",0,IF(P1357="H",0,IF(Q1357&lt;Veriler!$G$2,L1357*Veriler!$G$2,L1357*Q1357)))))," ")</f>
        <v>0</v>
      </c>
      <c r="T1357" s="133">
        <f>IF(Veriler!T1357&lt;=0.1, S1357, IF(AND(Veriler!T1357&gt;0.1, F1357="", P1357="E"), IF(Q1357&gt;Veriler!$G$2, Q1357*S1357, IF(Q1357&lt;Veriler!$G$2, Veriler!$G$2*S1357, Q1357*S1357)), 0))</f>
        <v>0</v>
      </c>
      <c r="U1357" s="133" t="str">
        <f t="shared" si="429"/>
        <v xml:space="preserve"> </v>
      </c>
      <c r="V1357" s="134" t="str">
        <f>IFERROR(IF(O1357="%10 sınırı aşılmıştır.",L1357-T1357,IFERROR(IF(F1357="",IF(S1357=1,0,IF(L1357-S1357=0,"",L1357-S1357)),IF(Veriler!M1357="",L1357,IF(L1357*Veriler!M1357=0,"",L1357*Veriler!M1357))),L1357)),0)</f>
        <v/>
      </c>
      <c r="W1357" s="146"/>
      <c r="X1357" s="146"/>
      <c r="Y1357" s="146"/>
    </row>
    <row r="1358" spans="1:25" s="99" customFormat="1" ht="54.75" customHeight="1" x14ac:dyDescent="0.25">
      <c r="A1358" s="96">
        <f t="shared" si="430"/>
        <v>1003</v>
      </c>
      <c r="B1358" s="175"/>
      <c r="C1358" s="176"/>
      <c r="D1358" s="113"/>
      <c r="E1358" s="115"/>
      <c r="F1358" s="174"/>
      <c r="G1358" s="114" t="str">
        <f t="shared" si="425"/>
        <v/>
      </c>
      <c r="H1358" s="115"/>
      <c r="I1358" s="115"/>
      <c r="J1358" s="115"/>
      <c r="K1358" s="115"/>
      <c r="L1358" s="133" t="str">
        <f t="shared" si="426"/>
        <v/>
      </c>
      <c r="M1358" s="116" t="str">
        <f>IF(L1358="", "", L1358/Veriler!$X$1)</f>
        <v/>
      </c>
      <c r="N1358" s="116" t="str">
        <f>IF(F1358&lt;&gt;"", "İthal Girdi", IF(Veriler!T1358="", "", IF(Veriler!S1358="H", "%0,5 üzerindedir", IF(Veriler!T1358&gt;0.1, "%10 sınırı aşılmıştır.", "Uygun"))))</f>
        <v>%0,5 üzerindedir</v>
      </c>
      <c r="O1358" s="116" t="str">
        <f t="shared" si="427"/>
        <v xml:space="preserve"> </v>
      </c>
      <c r="P1358" s="117"/>
      <c r="Q1358" s="118"/>
      <c r="R1358" s="119" t="str">
        <f t="shared" si="428"/>
        <v/>
      </c>
      <c r="S1358" s="133">
        <f>IFERROR(IF(M1358&lt;=0.005,IF(F1358="",L1358,0),IF(F1358&lt;&gt;"",0,IF(P1358="",0,IF(P1358="H",0,IF(Q1358&lt;Veriler!$G$2,L1358*Veriler!$G$2,L1358*Q1358)))))," ")</f>
        <v>0</v>
      </c>
      <c r="T1358" s="133">
        <f>IF(Veriler!T1358&lt;=0.1, S1358, IF(AND(Veriler!T1358&gt;0.1, F1358="", P1358="E"), IF(Q1358&gt;Veriler!$G$2, Q1358*S1358, IF(Q1358&lt;Veriler!$G$2, Veriler!$G$2*S1358, Q1358*S1358)), 0))</f>
        <v>0</v>
      </c>
      <c r="U1358" s="133" t="str">
        <f t="shared" si="429"/>
        <v xml:space="preserve"> </v>
      </c>
      <c r="V1358" s="134" t="str">
        <f>IFERROR(IF(O1358="%10 sınırı aşılmıştır.",L1358-T1358,IFERROR(IF(F1358="",IF(S1358=1,0,IF(L1358-S1358=0,"",L1358-S1358)),IF(Veriler!M1358="",L1358,IF(L1358*Veriler!M1358=0,"",L1358*Veriler!M1358))),L1358)),0)</f>
        <v/>
      </c>
      <c r="W1358" s="146"/>
      <c r="X1358" s="146"/>
      <c r="Y1358" s="146"/>
    </row>
    <row r="1359" spans="1:25" s="99" customFormat="1" ht="54.75" customHeight="1" x14ac:dyDescent="0.25">
      <c r="A1359" s="96">
        <f t="shared" si="430"/>
        <v>1004</v>
      </c>
      <c r="B1359" s="175"/>
      <c r="C1359" s="176"/>
      <c r="D1359" s="113"/>
      <c r="E1359" s="115"/>
      <c r="F1359" s="174"/>
      <c r="G1359" s="114" t="str">
        <f t="shared" si="425"/>
        <v/>
      </c>
      <c r="H1359" s="115"/>
      <c r="I1359" s="115"/>
      <c r="J1359" s="115"/>
      <c r="K1359" s="115"/>
      <c r="L1359" s="133" t="str">
        <f t="shared" si="426"/>
        <v/>
      </c>
      <c r="M1359" s="116" t="str">
        <f>IF(L1359="", "", L1359/Veriler!$X$1)</f>
        <v/>
      </c>
      <c r="N1359" s="116" t="str">
        <f>IF(F1359&lt;&gt;"", "İthal Girdi", IF(Veriler!T1359="", "", IF(Veriler!S1359="H", "%0,5 üzerindedir", IF(Veriler!T1359&gt;0.1, "%10 sınırı aşılmıştır.", "Uygun"))))</f>
        <v>%0,5 üzerindedir</v>
      </c>
      <c r="O1359" s="116" t="str">
        <f t="shared" si="427"/>
        <v xml:space="preserve"> </v>
      </c>
      <c r="P1359" s="117"/>
      <c r="Q1359" s="118"/>
      <c r="R1359" s="119" t="str">
        <f t="shared" si="428"/>
        <v/>
      </c>
      <c r="S1359" s="133">
        <f>IFERROR(IF(M1359&lt;=0.005,IF(F1359="",L1359,0),IF(F1359&lt;&gt;"",0,IF(P1359="",0,IF(P1359="H",0,IF(Q1359&lt;Veriler!$G$2,L1359*Veriler!$G$2,L1359*Q1359)))))," ")</f>
        <v>0</v>
      </c>
      <c r="T1359" s="133">
        <f>IF(Veriler!T1359&lt;=0.1, S1359, IF(AND(Veriler!T1359&gt;0.1, F1359="", P1359="E"), IF(Q1359&gt;Veriler!$G$2, Q1359*S1359, IF(Q1359&lt;Veriler!$G$2, Veriler!$G$2*S1359, Q1359*S1359)), 0))</f>
        <v>0</v>
      </c>
      <c r="U1359" s="133" t="str">
        <f t="shared" si="429"/>
        <v xml:space="preserve"> </v>
      </c>
      <c r="V1359" s="134" t="str">
        <f>IFERROR(IF(O1359="%10 sınırı aşılmıştır.",L1359-T1359,IFERROR(IF(F1359="",IF(S1359=1,0,IF(L1359-S1359=0,"",L1359-S1359)),IF(Veriler!M1359="",L1359,IF(L1359*Veriler!M1359=0,"",L1359*Veriler!M1359))),L1359)),0)</f>
        <v/>
      </c>
      <c r="W1359" s="146"/>
      <c r="X1359" s="146"/>
      <c r="Y1359" s="146"/>
    </row>
    <row r="1360" spans="1:25" s="99" customFormat="1" ht="54.75" customHeight="1" x14ac:dyDescent="0.25">
      <c r="A1360" s="96">
        <f t="shared" si="430"/>
        <v>1005</v>
      </c>
      <c r="B1360" s="175"/>
      <c r="C1360" s="176"/>
      <c r="D1360" s="113"/>
      <c r="E1360" s="115"/>
      <c r="F1360" s="174"/>
      <c r="G1360" s="114" t="str">
        <f t="shared" si="425"/>
        <v/>
      </c>
      <c r="H1360" s="115"/>
      <c r="I1360" s="115"/>
      <c r="J1360" s="115"/>
      <c r="K1360" s="115"/>
      <c r="L1360" s="133" t="str">
        <f t="shared" si="426"/>
        <v/>
      </c>
      <c r="M1360" s="116" t="str">
        <f>IF(L1360="", "", L1360/Veriler!$X$1)</f>
        <v/>
      </c>
      <c r="N1360" s="116" t="str">
        <f>IF(F1360&lt;&gt;"", "İthal Girdi", IF(Veriler!T1360="", "", IF(Veriler!S1360="H", "%0,5 üzerindedir", IF(Veriler!T1360&gt;0.1, "%10 sınırı aşılmıştır.", "Uygun"))))</f>
        <v>%0,5 üzerindedir</v>
      </c>
      <c r="O1360" s="116" t="str">
        <f t="shared" si="427"/>
        <v xml:space="preserve"> </v>
      </c>
      <c r="P1360" s="117"/>
      <c r="Q1360" s="118"/>
      <c r="R1360" s="119" t="str">
        <f t="shared" si="428"/>
        <v/>
      </c>
      <c r="S1360" s="133">
        <f>IFERROR(IF(M1360&lt;=0.005,IF(F1360="",L1360,0),IF(F1360&lt;&gt;"",0,IF(P1360="",0,IF(P1360="H",0,IF(Q1360&lt;Veriler!$G$2,L1360*Veriler!$G$2,L1360*Q1360)))))," ")</f>
        <v>0</v>
      </c>
      <c r="T1360" s="133">
        <f>IF(Veriler!T1360&lt;=0.1, S1360, IF(AND(Veriler!T1360&gt;0.1, F1360="", P1360="E"), IF(Q1360&gt;Veriler!$G$2, Q1360*S1360, IF(Q1360&lt;Veriler!$G$2, Veriler!$G$2*S1360, Q1360*S1360)), 0))</f>
        <v>0</v>
      </c>
      <c r="U1360" s="133" t="str">
        <f t="shared" si="429"/>
        <v xml:space="preserve"> </v>
      </c>
      <c r="V1360" s="134" t="str">
        <f>IFERROR(IF(O1360="%10 sınırı aşılmıştır.",L1360-T1360,IFERROR(IF(F1360="",IF(S1360=1,0,IF(L1360-S1360=0,"",L1360-S1360)),IF(Veriler!M1360="",L1360,IF(L1360*Veriler!M1360=0,"",L1360*Veriler!M1360))),L1360)),0)</f>
        <v/>
      </c>
      <c r="W1360" s="146"/>
      <c r="X1360" s="146"/>
      <c r="Y1360" s="146"/>
    </row>
    <row r="1361" spans="1:25" s="99" customFormat="1" ht="54.75" customHeight="1" x14ac:dyDescent="0.25">
      <c r="A1361" s="96">
        <f t="shared" si="430"/>
        <v>1006</v>
      </c>
      <c r="B1361" s="175"/>
      <c r="C1361" s="176"/>
      <c r="D1361" s="113"/>
      <c r="E1361" s="115"/>
      <c r="F1361" s="174"/>
      <c r="G1361" s="114" t="str">
        <f t="shared" si="425"/>
        <v/>
      </c>
      <c r="H1361" s="115"/>
      <c r="I1361" s="115"/>
      <c r="J1361" s="115"/>
      <c r="K1361" s="115"/>
      <c r="L1361" s="133" t="str">
        <f t="shared" si="426"/>
        <v/>
      </c>
      <c r="M1361" s="116" t="str">
        <f>IF(L1361="", "", L1361/Veriler!$X$1)</f>
        <v/>
      </c>
      <c r="N1361" s="116" t="str">
        <f>IF(F1361&lt;&gt;"", "İthal Girdi", IF(Veriler!T1361="", "", IF(Veriler!S1361="H", "%0,5 üzerindedir", IF(Veriler!T1361&gt;0.1, "%10 sınırı aşılmıştır.", "Uygun"))))</f>
        <v>%0,5 üzerindedir</v>
      </c>
      <c r="O1361" s="116" t="str">
        <f t="shared" si="427"/>
        <v xml:space="preserve"> </v>
      </c>
      <c r="P1361" s="117"/>
      <c r="Q1361" s="118"/>
      <c r="R1361" s="119" t="str">
        <f t="shared" si="428"/>
        <v/>
      </c>
      <c r="S1361" s="133">
        <f>IFERROR(IF(M1361&lt;=0.005,IF(F1361="",L1361,0),IF(F1361&lt;&gt;"",0,IF(P1361="",0,IF(P1361="H",0,IF(Q1361&lt;Veriler!$G$2,L1361*Veriler!$G$2,L1361*Q1361)))))," ")</f>
        <v>0</v>
      </c>
      <c r="T1361" s="133">
        <f>IF(Veriler!T1361&lt;=0.1, S1361, IF(AND(Veriler!T1361&gt;0.1, F1361="", P1361="E"), IF(Q1361&gt;Veriler!$G$2, Q1361*S1361, IF(Q1361&lt;Veriler!$G$2, Veriler!$G$2*S1361, Q1361*S1361)), 0))</f>
        <v>0</v>
      </c>
      <c r="U1361" s="133" t="str">
        <f t="shared" si="429"/>
        <v xml:space="preserve"> </v>
      </c>
      <c r="V1361" s="134" t="str">
        <f>IFERROR(IF(O1361="%10 sınırı aşılmıştır.",L1361-T1361,IFERROR(IF(F1361="",IF(S1361=1,0,IF(L1361-S1361=0,"",L1361-S1361)),IF(Veriler!M1361="",L1361,IF(L1361*Veriler!M1361=0,"",L1361*Veriler!M1361))),L1361)),0)</f>
        <v/>
      </c>
      <c r="W1361" s="146"/>
      <c r="X1361" s="146"/>
      <c r="Y1361" s="146"/>
    </row>
    <row r="1362" spans="1:25" s="99" customFormat="1" ht="54.75" customHeight="1" x14ac:dyDescent="0.25">
      <c r="A1362" s="96">
        <f t="shared" si="430"/>
        <v>1007</v>
      </c>
      <c r="B1362" s="175"/>
      <c r="C1362" s="176"/>
      <c r="D1362" s="113"/>
      <c r="E1362" s="115"/>
      <c r="F1362" s="174"/>
      <c r="G1362" s="114" t="str">
        <f t="shared" si="425"/>
        <v/>
      </c>
      <c r="H1362" s="115"/>
      <c r="I1362" s="115"/>
      <c r="J1362" s="115"/>
      <c r="K1362" s="115"/>
      <c r="L1362" s="133" t="str">
        <f t="shared" si="426"/>
        <v/>
      </c>
      <c r="M1362" s="116" t="str">
        <f>IF(L1362="", "", L1362/Veriler!$X$1)</f>
        <v/>
      </c>
      <c r="N1362" s="116" t="str">
        <f>IF(F1362&lt;&gt;"", "İthal Girdi", IF(Veriler!T1362="", "", IF(Veriler!S1362="H", "%0,5 üzerindedir", IF(Veriler!T1362&gt;0.1, "%10 sınırı aşılmıştır.", "Uygun"))))</f>
        <v>%0,5 üzerindedir</v>
      </c>
      <c r="O1362" s="116" t="str">
        <f t="shared" si="427"/>
        <v xml:space="preserve"> </v>
      </c>
      <c r="P1362" s="117"/>
      <c r="Q1362" s="118"/>
      <c r="R1362" s="119" t="str">
        <f t="shared" si="428"/>
        <v/>
      </c>
      <c r="S1362" s="133">
        <f>IFERROR(IF(M1362&lt;=0.005,IF(F1362="",L1362,0),IF(F1362&lt;&gt;"",0,IF(P1362="",0,IF(P1362="H",0,IF(Q1362&lt;Veriler!$G$2,L1362*Veriler!$G$2,L1362*Q1362)))))," ")</f>
        <v>0</v>
      </c>
      <c r="T1362" s="133">
        <f>IF(Veriler!T1362&lt;=0.1, S1362, IF(AND(Veriler!T1362&gt;0.1, F1362="", P1362="E"), IF(Q1362&gt;Veriler!$G$2, Q1362*S1362, IF(Q1362&lt;Veriler!$G$2, Veriler!$G$2*S1362, Q1362*S1362)), 0))</f>
        <v>0</v>
      </c>
      <c r="U1362" s="133" t="str">
        <f t="shared" si="429"/>
        <v xml:space="preserve"> </v>
      </c>
      <c r="V1362" s="134" t="str">
        <f>IFERROR(IF(O1362="%10 sınırı aşılmıştır.",L1362-T1362,IFERROR(IF(F1362="",IF(S1362=1,0,IF(L1362-S1362=0,"",L1362-S1362)),IF(Veriler!M1362="",L1362,IF(L1362*Veriler!M1362=0,"",L1362*Veriler!M1362))),L1362)),0)</f>
        <v/>
      </c>
      <c r="W1362" s="146"/>
      <c r="X1362" s="146"/>
      <c r="Y1362" s="146"/>
    </row>
    <row r="1363" spans="1:25" s="99" customFormat="1" ht="54.75" customHeight="1" x14ac:dyDescent="0.25">
      <c r="A1363" s="96">
        <f t="shared" si="430"/>
        <v>1008</v>
      </c>
      <c r="B1363" s="175"/>
      <c r="C1363" s="176"/>
      <c r="D1363" s="113"/>
      <c r="E1363" s="115"/>
      <c r="F1363" s="174"/>
      <c r="G1363" s="114" t="str">
        <f t="shared" si="425"/>
        <v/>
      </c>
      <c r="H1363" s="115"/>
      <c r="I1363" s="115"/>
      <c r="J1363" s="115"/>
      <c r="K1363" s="115"/>
      <c r="L1363" s="133" t="str">
        <f t="shared" si="426"/>
        <v/>
      </c>
      <c r="M1363" s="116" t="str">
        <f>IF(L1363="", "", L1363/Veriler!$X$1)</f>
        <v/>
      </c>
      <c r="N1363" s="116" t="str">
        <f>IF(F1363&lt;&gt;"", "İthal Girdi", IF(Veriler!T1363="", "", IF(Veriler!S1363="H", "%0,5 üzerindedir", IF(Veriler!T1363&gt;0.1, "%10 sınırı aşılmıştır.", "Uygun"))))</f>
        <v>%0,5 üzerindedir</v>
      </c>
      <c r="O1363" s="116" t="str">
        <f t="shared" si="427"/>
        <v xml:space="preserve"> </v>
      </c>
      <c r="P1363" s="117"/>
      <c r="Q1363" s="118"/>
      <c r="R1363" s="119" t="str">
        <f t="shared" si="428"/>
        <v/>
      </c>
      <c r="S1363" s="133">
        <f>IFERROR(IF(M1363&lt;=0.005,IF(F1363="",L1363,0),IF(F1363&lt;&gt;"",0,IF(P1363="",0,IF(P1363="H",0,IF(Q1363&lt;Veriler!$G$2,L1363*Veriler!$G$2,L1363*Q1363)))))," ")</f>
        <v>0</v>
      </c>
      <c r="T1363" s="133">
        <f>IF(Veriler!T1363&lt;=0.1, S1363, IF(AND(Veriler!T1363&gt;0.1, F1363="", P1363="E"), IF(Q1363&gt;Veriler!$G$2, Q1363*S1363, IF(Q1363&lt;Veriler!$G$2, Veriler!$G$2*S1363, Q1363*S1363)), 0))</f>
        <v>0</v>
      </c>
      <c r="U1363" s="133" t="str">
        <f t="shared" si="429"/>
        <v xml:space="preserve"> </v>
      </c>
      <c r="V1363" s="134" t="str">
        <f>IFERROR(IF(O1363="%10 sınırı aşılmıştır.",L1363-T1363,IFERROR(IF(F1363="",IF(S1363=1,0,IF(L1363-S1363=0,"",L1363-S1363)),IF(Veriler!M1363="",L1363,IF(L1363*Veriler!M1363=0,"",L1363*Veriler!M1363))),L1363)),0)</f>
        <v/>
      </c>
      <c r="W1363" s="146"/>
      <c r="X1363" s="146"/>
      <c r="Y1363" s="146"/>
    </row>
    <row r="1364" spans="1:25" s="99" customFormat="1" ht="24" customHeight="1" x14ac:dyDescent="0.25">
      <c r="A1364" s="103"/>
      <c r="B1364" s="104"/>
      <c r="C1364" s="104"/>
      <c r="D1364" s="104"/>
      <c r="E1364" s="103"/>
      <c r="F1364" s="135"/>
      <c r="G1364" s="157"/>
      <c r="H1364" s="103"/>
      <c r="I1364" s="103"/>
      <c r="J1364" s="103"/>
      <c r="K1364" s="103"/>
      <c r="L1364" s="136">
        <f>SUM(L1335:L1348,L1350:L1363)</f>
        <v>0</v>
      </c>
      <c r="M1364" s="158"/>
      <c r="N1364" s="158"/>
      <c r="O1364" s="158"/>
      <c r="P1364" s="105"/>
      <c r="Q1364" s="106"/>
      <c r="R1364" s="159"/>
      <c r="S1364" s="160"/>
      <c r="T1364" s="160"/>
      <c r="U1364" s="160"/>
      <c r="V1364" s="160"/>
      <c r="W1364" s="146"/>
      <c r="X1364" s="146"/>
      <c r="Y1364" s="146"/>
    </row>
    <row r="1365" spans="1:25" s="99" customFormat="1" ht="31.5" customHeight="1" x14ac:dyDescent="0.25">
      <c r="A1365" s="103"/>
      <c r="B1365" s="104"/>
      <c r="C1365" s="104"/>
      <c r="D1365" s="104"/>
      <c r="E1365" s="103"/>
      <c r="F1365" s="135"/>
      <c r="G1365" s="157"/>
      <c r="H1365" s="103"/>
      <c r="I1365" s="103"/>
      <c r="J1365" s="103"/>
      <c r="K1365" s="103"/>
      <c r="L1365" s="161"/>
      <c r="M1365" s="158"/>
      <c r="N1365" s="158"/>
      <c r="O1365" s="158"/>
      <c r="P1365" s="105"/>
      <c r="Q1365" s="106"/>
      <c r="R1365" s="159"/>
      <c r="S1365" s="162" t="s">
        <v>57</v>
      </c>
      <c r="T1365" s="162" t="s">
        <v>57</v>
      </c>
      <c r="U1365" s="162" t="s">
        <v>57</v>
      </c>
      <c r="V1365" s="163" t="s">
        <v>58</v>
      </c>
      <c r="W1365" s="146"/>
      <c r="X1365" s="146"/>
      <c r="Y1365" s="146"/>
    </row>
    <row r="1366" spans="1:25" s="99" customFormat="1" ht="58.5" customHeight="1" x14ac:dyDescent="0.25">
      <c r="A1366" s="185" t="s">
        <v>59</v>
      </c>
      <c r="B1366" s="180"/>
      <c r="C1366" s="180"/>
      <c r="D1366" s="180"/>
      <c r="E1366" s="180"/>
      <c r="F1366" s="180"/>
      <c r="G1366" s="180"/>
      <c r="H1366" s="180"/>
      <c r="I1366" s="180"/>
      <c r="J1366" s="180"/>
      <c r="K1366" s="180"/>
      <c r="L1366" s="180"/>
      <c r="M1366" s="180"/>
      <c r="N1366" s="180"/>
      <c r="O1366" s="180"/>
      <c r="P1366" s="180"/>
      <c r="Q1366" s="180"/>
      <c r="R1366" s="176"/>
      <c r="S1366" s="137">
        <f>SUM(S1328,S1335:S1348,S1350:S1363)</f>
        <v>0</v>
      </c>
      <c r="T1366" s="137" t="str">
        <f>IF(SUM(T1335:T1348,T1350:T1363)=0," ",SUM(T1335:T1348,T1350:T1363))</f>
        <v xml:space="preserve"> </v>
      </c>
      <c r="U1366" s="137" t="str">
        <f>IF(SUM(U1335:U1348,U1350:U1363)=0," ",SUM(U1335:U1348,U1350:U1363))</f>
        <v xml:space="preserve"> </v>
      </c>
      <c r="V1366" s="137" t="str">
        <f>IF(SUM(V1335:V1348,V1350:V1363)=0," ",SUM(V1335:V1348,V1350:V1363))</f>
        <v xml:space="preserve"> </v>
      </c>
      <c r="W1366" s="146"/>
      <c r="X1366" s="164">
        <f>SUM(U1335:U1348,U1350:U1363)</f>
        <v>0</v>
      </c>
      <c r="Y1366" s="164">
        <f>SUM(V1335:V1348,V1350:V1363)</f>
        <v>0</v>
      </c>
    </row>
    <row r="1367" spans="1:25" x14ac:dyDescent="0.3">
      <c r="A1367" s="34"/>
      <c r="G1367" s="146"/>
      <c r="L1367" s="146"/>
      <c r="M1367" s="146"/>
      <c r="N1367" s="146"/>
      <c r="O1367" s="146"/>
      <c r="R1367" s="146"/>
      <c r="S1367" s="146"/>
      <c r="T1367" s="146"/>
      <c r="U1367" s="146"/>
      <c r="V1367" s="146"/>
      <c r="W1367" s="146"/>
      <c r="X1367" s="146"/>
      <c r="Y1367" s="146"/>
    </row>
    <row r="1368" spans="1:25" x14ac:dyDescent="0.3">
      <c r="A1368" s="186" t="s">
        <v>60</v>
      </c>
      <c r="B1368" s="187"/>
      <c r="C1368" s="187"/>
      <c r="D1368" s="187"/>
      <c r="E1368" s="187"/>
      <c r="F1368" s="187"/>
      <c r="G1368" s="187"/>
      <c r="H1368" s="187"/>
      <c r="I1368" s="187"/>
      <c r="J1368" s="187"/>
      <c r="K1368" s="187"/>
      <c r="L1368" s="187"/>
      <c r="M1368" s="187"/>
      <c r="N1368" s="187"/>
      <c r="O1368" s="187"/>
      <c r="P1368" s="187"/>
      <c r="Q1368" s="187"/>
      <c r="R1368" s="187"/>
      <c r="S1368" s="187"/>
      <c r="T1368" s="187"/>
      <c r="U1368" s="187"/>
      <c r="V1368" s="187"/>
      <c r="W1368" s="146"/>
      <c r="X1368" s="146"/>
      <c r="Y1368" s="146"/>
    </row>
    <row r="1369" spans="1:25" s="99" customFormat="1" ht="41.25" customHeight="1" x14ac:dyDescent="0.25">
      <c r="A1369" s="189" t="s">
        <v>38</v>
      </c>
      <c r="B1369" s="180"/>
      <c r="C1369" s="180"/>
      <c r="D1369" s="180"/>
      <c r="E1369" s="180"/>
      <c r="F1369" s="180"/>
      <c r="G1369" s="180"/>
      <c r="H1369" s="180"/>
      <c r="I1369" s="180"/>
      <c r="J1369" s="180"/>
      <c r="K1369" s="180"/>
      <c r="L1369" s="180"/>
      <c r="M1369" s="180"/>
      <c r="N1369" s="180"/>
      <c r="O1369" s="180"/>
      <c r="P1369" s="180"/>
      <c r="Q1369" s="180"/>
      <c r="R1369" s="180"/>
      <c r="S1369" s="180"/>
      <c r="T1369" s="180"/>
      <c r="U1369" s="180"/>
      <c r="V1369" s="176"/>
      <c r="W1369" s="146"/>
      <c r="X1369" s="146"/>
      <c r="Y1369" s="146"/>
    </row>
    <row r="1370" spans="1:25" s="100" customFormat="1" ht="35.25" customHeight="1" x14ac:dyDescent="0.25">
      <c r="A1370" s="179" t="s">
        <v>39</v>
      </c>
      <c r="B1370" s="180"/>
      <c r="C1370" s="180"/>
      <c r="D1370" s="180"/>
      <c r="E1370" s="180"/>
      <c r="F1370" s="180"/>
      <c r="G1370" s="180"/>
      <c r="H1370" s="180"/>
      <c r="I1370" s="180"/>
      <c r="J1370" s="180"/>
      <c r="K1370" s="180"/>
      <c r="L1370" s="180"/>
      <c r="M1370" s="180"/>
      <c r="N1370" s="180"/>
      <c r="O1370" s="180"/>
      <c r="P1370" s="180"/>
      <c r="Q1370" s="180"/>
      <c r="R1370" s="176"/>
      <c r="S1370" s="147"/>
      <c r="T1370" s="148"/>
      <c r="U1370" s="149" t="s">
        <v>40</v>
      </c>
      <c r="V1370" s="150">
        <f>V1332+1</f>
        <v>37</v>
      </c>
      <c r="W1370" s="146"/>
      <c r="X1370" s="146"/>
      <c r="Y1370" s="146"/>
    </row>
    <row r="1371" spans="1:25" s="99" customFormat="1" ht="81" customHeight="1" x14ac:dyDescent="0.25">
      <c r="A1371" s="110" t="s">
        <v>3</v>
      </c>
      <c r="B1371" s="188" t="s">
        <v>41</v>
      </c>
      <c r="C1371" s="176"/>
      <c r="D1371" s="111" t="s">
        <v>42</v>
      </c>
      <c r="E1371" s="110" t="s">
        <v>324</v>
      </c>
      <c r="F1371" s="111" t="s">
        <v>325</v>
      </c>
      <c r="G1371" s="151" t="s">
        <v>43</v>
      </c>
      <c r="H1371" s="110" t="s">
        <v>44</v>
      </c>
      <c r="I1371" s="110" t="s">
        <v>8</v>
      </c>
      <c r="J1371" s="110" t="s">
        <v>45</v>
      </c>
      <c r="K1371" s="110" t="s">
        <v>46</v>
      </c>
      <c r="L1371" s="152" t="s">
        <v>47</v>
      </c>
      <c r="M1371" s="153" t="s">
        <v>48</v>
      </c>
      <c r="N1371" s="154" t="s">
        <v>49</v>
      </c>
      <c r="O1371" s="154" t="s">
        <v>49</v>
      </c>
      <c r="P1371" s="112" t="s">
        <v>50</v>
      </c>
      <c r="Q1371" s="110" t="s">
        <v>51</v>
      </c>
      <c r="R1371" s="155" t="s">
        <v>52</v>
      </c>
      <c r="S1371" s="156" t="s">
        <v>53</v>
      </c>
      <c r="T1371" s="156" t="s">
        <v>54</v>
      </c>
      <c r="U1371" s="152" t="s">
        <v>54</v>
      </c>
      <c r="V1371" s="152" t="s">
        <v>55</v>
      </c>
      <c r="W1371" s="146"/>
      <c r="X1371" s="146"/>
      <c r="Y1371" s="146"/>
    </row>
    <row r="1372" spans="1:25" s="99" customFormat="1" ht="45" customHeight="1" x14ac:dyDescent="0.25">
      <c r="A1372" s="101"/>
      <c r="B1372" s="177" t="s">
        <v>56</v>
      </c>
      <c r="C1372" s="178"/>
      <c r="D1372" s="102"/>
      <c r="E1372" s="170"/>
      <c r="F1372" s="102"/>
      <c r="G1372" s="95"/>
      <c r="H1372" s="102"/>
      <c r="I1372" s="102"/>
      <c r="J1372" s="102"/>
      <c r="K1372" s="102"/>
      <c r="L1372" s="95"/>
      <c r="M1372" s="95"/>
      <c r="N1372" s="95"/>
      <c r="O1372" s="95"/>
      <c r="P1372" s="102"/>
      <c r="Q1372" s="102"/>
      <c r="R1372" s="190"/>
      <c r="S1372" s="184"/>
      <c r="T1372" s="95"/>
      <c r="U1372" s="95"/>
      <c r="V1372" s="95"/>
      <c r="W1372" s="146"/>
      <c r="X1372" s="146"/>
      <c r="Y1372" s="146"/>
    </row>
    <row r="1373" spans="1:25" s="99" customFormat="1" ht="54.75" customHeight="1" x14ac:dyDescent="0.25">
      <c r="A1373" s="96">
        <f>A1363+1</f>
        <v>1009</v>
      </c>
      <c r="B1373" s="181"/>
      <c r="C1373" s="182"/>
      <c r="D1373" s="113"/>
      <c r="E1373" s="115"/>
      <c r="F1373" s="174"/>
      <c r="G1373" s="114" t="str">
        <f t="shared" ref="G1373:G1386" si="431">IF(AND(F1373&lt;&gt;"",V1373&lt;&gt;"",L1373&lt;&gt;0),V1373/L1373,"")</f>
        <v/>
      </c>
      <c r="H1373" s="115"/>
      <c r="I1373" s="115"/>
      <c r="J1373" s="115"/>
      <c r="K1373" s="115"/>
      <c r="L1373" s="133" t="str">
        <f t="shared" ref="L1373:L1386" si="432">IF(AND(H1373&lt;&gt;0, J1373&lt;&gt;0, K1373&lt;&gt;0), H1373*J1373*K1373, "")</f>
        <v/>
      </c>
      <c r="M1373" s="116" t="str">
        <f>IF(L1373="", "", L1373/Veriler!$X$1)</f>
        <v/>
      </c>
      <c r="N1373" s="116" t="str">
        <f>IF(F1373&lt;&gt;"", "İthal Girdi", IF(Veriler!T1373="", "", IF(Veriler!S1373="H", "%0,5 üzerindedir", IF(Veriler!T1373&gt;0.1, "%10 sınırı aşılmıştır.", "Uygun"))))</f>
        <v>%0,5 üzerindedir</v>
      </c>
      <c r="O1373" s="116" t="str">
        <f t="shared" ref="O1373:O1386" si="433">IF(M1373=""," ",N1373)</f>
        <v xml:space="preserve"> </v>
      </c>
      <c r="P1373" s="117"/>
      <c r="Q1373" s="118"/>
      <c r="R1373" s="119" t="str">
        <f t="shared" ref="R1373:R1386" si="434">IFERROR(IF(AND(T1373&lt;&gt;"",L1373&lt;&gt;"",L1373&lt;&gt;0,T1373&lt;&gt;0),T1373/L1373,"")," ")</f>
        <v/>
      </c>
      <c r="S1373" s="133">
        <f>IFERROR(IF(M1373&lt;=0.005,IF(F1373="",L1373,0),IF(F1373&lt;&gt;"",0,IF(P1373="",0,IF(P1373="H",0,IF(Q1373&lt;Veriler!$G$2,L1373*Veriler!$G$2,L1373*Q1373)))))," ")</f>
        <v>0</v>
      </c>
      <c r="T1373" s="133">
        <f>IF(Veriler!T1373&lt;=0.1, S1373, IF(AND(Veriler!T1373&gt;0.1, F1373="", P1373="E"), IF(Q1373&gt;Veriler!$G$2, Q1373*S1373, IF(Q1373&lt;Veriler!$G$2, Veriler!$G$2*S1373, Q1373*S1373)), 0))</f>
        <v>0</v>
      </c>
      <c r="U1373" s="133" t="str">
        <f t="shared" ref="U1373:U1386" si="435">IF(T1373=0," ",T1373)</f>
        <v xml:space="preserve"> </v>
      </c>
      <c r="V1373" s="134" t="str">
        <f>IFERROR(IF(O1373="%10 sınırı aşılmıştır.",L1373-T1373,IFERROR(IF(F1373="",IF(S1373=1,0,IF(L1373-S1373=0,"",L1373-S1373)),IF(Veriler!M1373="",L1373,IF(L1373*Veriler!M1373=0,"",L1373*Veriler!M1373))),L1373)),0)</f>
        <v/>
      </c>
      <c r="W1373" s="146"/>
      <c r="X1373" s="146"/>
      <c r="Y1373" s="146"/>
    </row>
    <row r="1374" spans="1:25" s="99" customFormat="1" ht="54.75" customHeight="1" x14ac:dyDescent="0.25">
      <c r="A1374" s="96">
        <f t="shared" ref="A1374:A1386" si="436">A1373+1</f>
        <v>1010</v>
      </c>
      <c r="B1374" s="175"/>
      <c r="C1374" s="176"/>
      <c r="D1374" s="113"/>
      <c r="E1374" s="115"/>
      <c r="F1374" s="174"/>
      <c r="G1374" s="114" t="str">
        <f t="shared" si="431"/>
        <v/>
      </c>
      <c r="H1374" s="115"/>
      <c r="I1374" s="115"/>
      <c r="J1374" s="115"/>
      <c r="K1374" s="115"/>
      <c r="L1374" s="133" t="str">
        <f t="shared" si="432"/>
        <v/>
      </c>
      <c r="M1374" s="116" t="str">
        <f>IF(L1374="", "", L1374/Veriler!$X$1)</f>
        <v/>
      </c>
      <c r="N1374" s="116" t="str">
        <f>IF(F1374&lt;&gt;"", "İthal Girdi", IF(Veriler!T1374="", "", IF(Veriler!S1374="H", "%0,5 üzerindedir", IF(Veriler!T1374&gt;0.1, "%10 sınırı aşılmıştır.", "Uygun"))))</f>
        <v>%0,5 üzerindedir</v>
      </c>
      <c r="O1374" s="116" t="str">
        <f t="shared" si="433"/>
        <v xml:space="preserve"> </v>
      </c>
      <c r="P1374" s="117"/>
      <c r="Q1374" s="118"/>
      <c r="R1374" s="119" t="str">
        <f t="shared" si="434"/>
        <v/>
      </c>
      <c r="S1374" s="133">
        <f>IFERROR(IF(M1374&lt;=0.005,IF(F1374="",L1374,0),IF(F1374&lt;&gt;"",0,IF(P1374="",0,IF(P1374="H",0,IF(Q1374&lt;Veriler!$G$2,L1374*Veriler!$G$2,L1374*Q1374)))))," ")</f>
        <v>0</v>
      </c>
      <c r="T1374" s="133">
        <f>IF(Veriler!T1374&lt;=0.1, S1374, IF(AND(Veriler!T1374&gt;0.1, F1374="", P1374="E"), IF(Q1374&gt;Veriler!$G$2, Q1374*S1374, IF(Q1374&lt;Veriler!$G$2, Veriler!$G$2*S1374, Q1374*S1374)), 0))</f>
        <v>0</v>
      </c>
      <c r="U1374" s="133" t="str">
        <f t="shared" si="435"/>
        <v xml:space="preserve"> </v>
      </c>
      <c r="V1374" s="134" t="str">
        <f>IFERROR(IF(O1374="%10 sınırı aşılmıştır.",L1374-T1374,IFERROR(IF(F1374="",IF(S1374=1,0,IF(L1374-S1374=0,"",L1374-S1374)),IF(Veriler!M1374="",L1374,IF(L1374*Veriler!M1374=0,"",L1374*Veriler!M1374))),L1374)),0)</f>
        <v/>
      </c>
      <c r="W1374" s="146"/>
      <c r="X1374" s="146"/>
      <c r="Y1374" s="146"/>
    </row>
    <row r="1375" spans="1:25" s="99" customFormat="1" ht="54.75" customHeight="1" x14ac:dyDescent="0.25">
      <c r="A1375" s="96">
        <f t="shared" si="436"/>
        <v>1011</v>
      </c>
      <c r="B1375" s="175"/>
      <c r="C1375" s="176"/>
      <c r="D1375" s="113"/>
      <c r="E1375" s="115"/>
      <c r="F1375" s="174"/>
      <c r="G1375" s="114" t="str">
        <f t="shared" si="431"/>
        <v/>
      </c>
      <c r="H1375" s="115"/>
      <c r="I1375" s="115"/>
      <c r="J1375" s="115"/>
      <c r="K1375" s="115"/>
      <c r="L1375" s="133" t="str">
        <f t="shared" si="432"/>
        <v/>
      </c>
      <c r="M1375" s="116" t="str">
        <f>IF(L1375="", "", L1375/Veriler!$X$1)</f>
        <v/>
      </c>
      <c r="N1375" s="116" t="str">
        <f>IF(F1375&lt;&gt;"", "İthal Girdi", IF(Veriler!T1375="", "", IF(Veriler!S1375="H", "%0,5 üzerindedir", IF(Veriler!T1375&gt;0.1, "%10 sınırı aşılmıştır.", "Uygun"))))</f>
        <v>%0,5 üzerindedir</v>
      </c>
      <c r="O1375" s="116" t="str">
        <f t="shared" si="433"/>
        <v xml:space="preserve"> </v>
      </c>
      <c r="P1375" s="117"/>
      <c r="Q1375" s="118"/>
      <c r="R1375" s="119" t="str">
        <f t="shared" si="434"/>
        <v/>
      </c>
      <c r="S1375" s="133">
        <f>IFERROR(IF(M1375&lt;=0.005,IF(F1375="",L1375,0),IF(F1375&lt;&gt;"",0,IF(P1375="",0,IF(P1375="H",0,IF(Q1375&lt;Veriler!$G$2,L1375*Veriler!$G$2,L1375*Q1375)))))," ")</f>
        <v>0</v>
      </c>
      <c r="T1375" s="133">
        <f>IF(Veriler!T1375&lt;=0.1, S1375, IF(AND(Veriler!T1375&gt;0.1, F1375="", P1375="E"), IF(Q1375&gt;Veriler!$G$2, Q1375*S1375, IF(Q1375&lt;Veriler!$G$2, Veriler!$G$2*S1375, Q1375*S1375)), 0))</f>
        <v>0</v>
      </c>
      <c r="U1375" s="133" t="str">
        <f t="shared" si="435"/>
        <v xml:space="preserve"> </v>
      </c>
      <c r="V1375" s="134" t="str">
        <f>IFERROR(IF(O1375="%10 sınırı aşılmıştır.",L1375-T1375,IFERROR(IF(F1375="",IF(S1375=1,0,IF(L1375-S1375=0,"",L1375-S1375)),IF(Veriler!M1375="",L1375,IF(L1375*Veriler!M1375=0,"",L1375*Veriler!M1375))),L1375)),0)</f>
        <v/>
      </c>
      <c r="W1375" s="146"/>
      <c r="X1375" s="146"/>
      <c r="Y1375" s="146"/>
    </row>
    <row r="1376" spans="1:25" s="99" customFormat="1" ht="54.75" customHeight="1" x14ac:dyDescent="0.25">
      <c r="A1376" s="96">
        <f t="shared" si="436"/>
        <v>1012</v>
      </c>
      <c r="B1376" s="175"/>
      <c r="C1376" s="176"/>
      <c r="D1376" s="113"/>
      <c r="E1376" s="115"/>
      <c r="F1376" s="174"/>
      <c r="G1376" s="114" t="str">
        <f t="shared" si="431"/>
        <v/>
      </c>
      <c r="H1376" s="115"/>
      <c r="I1376" s="115"/>
      <c r="J1376" s="115"/>
      <c r="K1376" s="115"/>
      <c r="L1376" s="133" t="str">
        <f t="shared" si="432"/>
        <v/>
      </c>
      <c r="M1376" s="116" t="str">
        <f>IF(L1376="", "", L1376/Veriler!$X$1)</f>
        <v/>
      </c>
      <c r="N1376" s="116" t="str">
        <f>IF(F1376&lt;&gt;"", "İthal Girdi", IF(Veriler!T1376="", "", IF(Veriler!S1376="H", "%0,5 üzerindedir", IF(Veriler!T1376&gt;0.1, "%10 sınırı aşılmıştır.", "Uygun"))))</f>
        <v>%0,5 üzerindedir</v>
      </c>
      <c r="O1376" s="116" t="str">
        <f t="shared" si="433"/>
        <v xml:space="preserve"> </v>
      </c>
      <c r="P1376" s="117"/>
      <c r="Q1376" s="118"/>
      <c r="R1376" s="119" t="str">
        <f t="shared" si="434"/>
        <v/>
      </c>
      <c r="S1376" s="133">
        <f>IFERROR(IF(M1376&lt;=0.005,IF(F1376="",L1376,0),IF(F1376&lt;&gt;"",0,IF(P1376="",0,IF(P1376="H",0,IF(Q1376&lt;Veriler!$G$2,L1376*Veriler!$G$2,L1376*Q1376)))))," ")</f>
        <v>0</v>
      </c>
      <c r="T1376" s="133">
        <f>IF(Veriler!T1376&lt;=0.1, S1376, IF(AND(Veriler!T1376&gt;0.1, F1376="", P1376="E"), IF(Q1376&gt;Veriler!$G$2, Q1376*S1376, IF(Q1376&lt;Veriler!$G$2, Veriler!$G$2*S1376, Q1376*S1376)), 0))</f>
        <v>0</v>
      </c>
      <c r="U1376" s="133" t="str">
        <f t="shared" si="435"/>
        <v xml:space="preserve"> </v>
      </c>
      <c r="V1376" s="134" t="str">
        <f>IFERROR(IF(O1376="%10 sınırı aşılmıştır.",L1376-T1376,IFERROR(IF(F1376="",IF(S1376=1,0,IF(L1376-S1376=0,"",L1376-S1376)),IF(Veriler!M1376="",L1376,IF(L1376*Veriler!M1376=0,"",L1376*Veriler!M1376))),L1376)),0)</f>
        <v/>
      </c>
      <c r="W1376" s="146"/>
      <c r="X1376" s="146"/>
      <c r="Y1376" s="146"/>
    </row>
    <row r="1377" spans="1:25" s="99" customFormat="1" ht="54.75" customHeight="1" x14ac:dyDescent="0.25">
      <c r="A1377" s="96">
        <f t="shared" si="436"/>
        <v>1013</v>
      </c>
      <c r="B1377" s="175"/>
      <c r="C1377" s="176"/>
      <c r="D1377" s="113"/>
      <c r="E1377" s="115"/>
      <c r="F1377" s="174"/>
      <c r="G1377" s="114" t="str">
        <f t="shared" si="431"/>
        <v/>
      </c>
      <c r="H1377" s="115"/>
      <c r="I1377" s="115"/>
      <c r="J1377" s="115"/>
      <c r="K1377" s="115"/>
      <c r="L1377" s="133" t="str">
        <f t="shared" si="432"/>
        <v/>
      </c>
      <c r="M1377" s="116" t="str">
        <f>IF(L1377="", "", L1377/Veriler!$X$1)</f>
        <v/>
      </c>
      <c r="N1377" s="116" t="str">
        <f>IF(F1377&lt;&gt;"", "İthal Girdi", IF(Veriler!T1377="", "", IF(Veriler!S1377="H", "%0,5 üzerindedir", IF(Veriler!T1377&gt;0.1, "%10 sınırı aşılmıştır.", "Uygun"))))</f>
        <v>%0,5 üzerindedir</v>
      </c>
      <c r="O1377" s="116" t="str">
        <f t="shared" si="433"/>
        <v xml:space="preserve"> </v>
      </c>
      <c r="P1377" s="117"/>
      <c r="Q1377" s="118"/>
      <c r="R1377" s="119" t="str">
        <f t="shared" si="434"/>
        <v/>
      </c>
      <c r="S1377" s="133">
        <f>IFERROR(IF(M1377&lt;=0.005,IF(F1377="",L1377,0),IF(F1377&lt;&gt;"",0,IF(P1377="",0,IF(P1377="H",0,IF(Q1377&lt;Veriler!$G$2,L1377*Veriler!$G$2,L1377*Q1377)))))," ")</f>
        <v>0</v>
      </c>
      <c r="T1377" s="133">
        <f>IF(Veriler!T1377&lt;=0.1, S1377, IF(AND(Veriler!T1377&gt;0.1, F1377="", P1377="E"), IF(Q1377&gt;Veriler!$G$2, Q1377*S1377, IF(Q1377&lt;Veriler!$G$2, Veriler!$G$2*S1377, Q1377*S1377)), 0))</f>
        <v>0</v>
      </c>
      <c r="U1377" s="133" t="str">
        <f t="shared" si="435"/>
        <v xml:space="preserve"> </v>
      </c>
      <c r="V1377" s="134" t="str">
        <f>IFERROR(IF(O1377="%10 sınırı aşılmıştır.",L1377-T1377,IFERROR(IF(F1377="",IF(S1377=1,0,IF(L1377-S1377=0,"",L1377-S1377)),IF(Veriler!M1377="",L1377,IF(L1377*Veriler!M1377=0,"",L1377*Veriler!M1377))),L1377)),0)</f>
        <v/>
      </c>
      <c r="W1377" s="146"/>
      <c r="X1377" s="146"/>
      <c r="Y1377" s="146"/>
    </row>
    <row r="1378" spans="1:25" s="99" customFormat="1" ht="54.75" customHeight="1" x14ac:dyDescent="0.25">
      <c r="A1378" s="96">
        <f t="shared" si="436"/>
        <v>1014</v>
      </c>
      <c r="B1378" s="175"/>
      <c r="C1378" s="176"/>
      <c r="D1378" s="113"/>
      <c r="E1378" s="115"/>
      <c r="F1378" s="174"/>
      <c r="G1378" s="114" t="str">
        <f t="shared" si="431"/>
        <v/>
      </c>
      <c r="H1378" s="115"/>
      <c r="I1378" s="115"/>
      <c r="J1378" s="115"/>
      <c r="K1378" s="115"/>
      <c r="L1378" s="133" t="str">
        <f t="shared" si="432"/>
        <v/>
      </c>
      <c r="M1378" s="116" t="str">
        <f>IF(L1378="", "", L1378/Veriler!$X$1)</f>
        <v/>
      </c>
      <c r="N1378" s="116" t="str">
        <f>IF(F1378&lt;&gt;"", "İthal Girdi", IF(Veriler!T1378="", "", IF(Veriler!S1378="H", "%0,5 üzerindedir", IF(Veriler!T1378&gt;0.1, "%10 sınırı aşılmıştır.", "Uygun"))))</f>
        <v>%0,5 üzerindedir</v>
      </c>
      <c r="O1378" s="116" t="str">
        <f t="shared" si="433"/>
        <v xml:space="preserve"> </v>
      </c>
      <c r="P1378" s="117"/>
      <c r="Q1378" s="118"/>
      <c r="R1378" s="119" t="str">
        <f t="shared" si="434"/>
        <v/>
      </c>
      <c r="S1378" s="133">
        <f>IFERROR(IF(M1378&lt;=0.005,IF(F1378="",L1378,0),IF(F1378&lt;&gt;"",0,IF(P1378="",0,IF(P1378="H",0,IF(Q1378&lt;Veriler!$G$2,L1378*Veriler!$G$2,L1378*Q1378)))))," ")</f>
        <v>0</v>
      </c>
      <c r="T1378" s="133">
        <f>IF(Veriler!T1378&lt;=0.1, S1378, IF(AND(Veriler!T1378&gt;0.1, F1378="", P1378="E"), IF(Q1378&gt;Veriler!$G$2, Q1378*S1378, IF(Q1378&lt;Veriler!$G$2, Veriler!$G$2*S1378, Q1378*S1378)), 0))</f>
        <v>0</v>
      </c>
      <c r="U1378" s="133" t="str">
        <f t="shared" si="435"/>
        <v xml:space="preserve"> </v>
      </c>
      <c r="V1378" s="134" t="str">
        <f>IFERROR(IF(O1378="%10 sınırı aşılmıştır.",L1378-T1378,IFERROR(IF(F1378="",IF(S1378=1,0,IF(L1378-S1378=0,"",L1378-S1378)),IF(Veriler!M1378="",L1378,IF(L1378*Veriler!M1378=0,"",L1378*Veriler!M1378))),L1378)),0)</f>
        <v/>
      </c>
      <c r="W1378" s="146"/>
      <c r="X1378" s="146"/>
      <c r="Y1378" s="146"/>
    </row>
    <row r="1379" spans="1:25" s="99" customFormat="1" ht="54.75" customHeight="1" x14ac:dyDescent="0.25">
      <c r="A1379" s="96">
        <f t="shared" si="436"/>
        <v>1015</v>
      </c>
      <c r="B1379" s="175"/>
      <c r="C1379" s="176"/>
      <c r="D1379" s="113"/>
      <c r="E1379" s="115"/>
      <c r="F1379" s="174"/>
      <c r="G1379" s="114" t="str">
        <f t="shared" si="431"/>
        <v/>
      </c>
      <c r="H1379" s="115"/>
      <c r="I1379" s="115"/>
      <c r="J1379" s="115"/>
      <c r="K1379" s="115"/>
      <c r="L1379" s="133" t="str">
        <f t="shared" si="432"/>
        <v/>
      </c>
      <c r="M1379" s="116" t="str">
        <f>IF(L1379="", "", L1379/Veriler!$X$1)</f>
        <v/>
      </c>
      <c r="N1379" s="116" t="str">
        <f>IF(F1379&lt;&gt;"", "İthal Girdi", IF(Veriler!T1379="", "", IF(Veriler!S1379="H", "%0,5 üzerindedir", IF(Veriler!T1379&gt;0.1, "%10 sınırı aşılmıştır.", "Uygun"))))</f>
        <v>%0,5 üzerindedir</v>
      </c>
      <c r="O1379" s="116" t="str">
        <f t="shared" si="433"/>
        <v xml:space="preserve"> </v>
      </c>
      <c r="P1379" s="117"/>
      <c r="Q1379" s="118"/>
      <c r="R1379" s="119" t="str">
        <f t="shared" si="434"/>
        <v/>
      </c>
      <c r="S1379" s="133">
        <f>IFERROR(IF(M1379&lt;=0.005,IF(F1379="",L1379,0),IF(F1379&lt;&gt;"",0,IF(P1379="",0,IF(P1379="H",0,IF(Q1379&lt;Veriler!$G$2,L1379*Veriler!$G$2,L1379*Q1379)))))," ")</f>
        <v>0</v>
      </c>
      <c r="T1379" s="133">
        <f>IF(Veriler!T1379&lt;=0.1, S1379, IF(AND(Veriler!T1379&gt;0.1, F1379="", P1379="E"), IF(Q1379&gt;Veriler!$G$2, Q1379*S1379, IF(Q1379&lt;Veriler!$G$2, Veriler!$G$2*S1379, Q1379*S1379)), 0))</f>
        <v>0</v>
      </c>
      <c r="U1379" s="133" t="str">
        <f t="shared" si="435"/>
        <v xml:space="preserve"> </v>
      </c>
      <c r="V1379" s="134" t="str">
        <f>IFERROR(IF(O1379="%10 sınırı aşılmıştır.",L1379-T1379,IFERROR(IF(F1379="",IF(S1379=1,0,IF(L1379-S1379=0,"",L1379-S1379)),IF(Veriler!M1379="",L1379,IF(L1379*Veriler!M1379=0,"",L1379*Veriler!M1379))),L1379)),0)</f>
        <v/>
      </c>
      <c r="W1379" s="146"/>
      <c r="X1379" s="146"/>
      <c r="Y1379" s="146"/>
    </row>
    <row r="1380" spans="1:25" s="99" customFormat="1" ht="54.75" customHeight="1" x14ac:dyDescent="0.25">
      <c r="A1380" s="96">
        <f t="shared" si="436"/>
        <v>1016</v>
      </c>
      <c r="B1380" s="175"/>
      <c r="C1380" s="176"/>
      <c r="D1380" s="113"/>
      <c r="E1380" s="115"/>
      <c r="F1380" s="174"/>
      <c r="G1380" s="114" t="str">
        <f t="shared" si="431"/>
        <v/>
      </c>
      <c r="H1380" s="115"/>
      <c r="I1380" s="115"/>
      <c r="J1380" s="115"/>
      <c r="K1380" s="115"/>
      <c r="L1380" s="133" t="str">
        <f t="shared" si="432"/>
        <v/>
      </c>
      <c r="M1380" s="116" t="str">
        <f>IF(L1380="", "", L1380/Veriler!$X$1)</f>
        <v/>
      </c>
      <c r="N1380" s="116" t="str">
        <f>IF(F1380&lt;&gt;"", "İthal Girdi", IF(Veriler!T1380="", "", IF(Veriler!S1380="H", "%0,5 üzerindedir", IF(Veriler!T1380&gt;0.1, "%10 sınırı aşılmıştır.", "Uygun"))))</f>
        <v>%0,5 üzerindedir</v>
      </c>
      <c r="O1380" s="116" t="str">
        <f t="shared" si="433"/>
        <v xml:space="preserve"> </v>
      </c>
      <c r="P1380" s="117"/>
      <c r="Q1380" s="118"/>
      <c r="R1380" s="119" t="str">
        <f t="shared" si="434"/>
        <v/>
      </c>
      <c r="S1380" s="133">
        <f>IFERROR(IF(M1380&lt;=0.005,IF(F1380="",L1380,0),IF(F1380&lt;&gt;"",0,IF(P1380="",0,IF(P1380="H",0,IF(Q1380&lt;Veriler!$G$2,L1380*Veriler!$G$2,L1380*Q1380)))))," ")</f>
        <v>0</v>
      </c>
      <c r="T1380" s="133">
        <f>IF(Veriler!T1380&lt;=0.1, S1380, IF(AND(Veriler!T1380&gt;0.1, F1380="", P1380="E"), IF(Q1380&gt;Veriler!$G$2, Q1380*S1380, IF(Q1380&lt;Veriler!$G$2, Veriler!$G$2*S1380, Q1380*S1380)), 0))</f>
        <v>0</v>
      </c>
      <c r="U1380" s="133" t="str">
        <f t="shared" si="435"/>
        <v xml:space="preserve"> </v>
      </c>
      <c r="V1380" s="134" t="str">
        <f>IFERROR(IF(O1380="%10 sınırı aşılmıştır.",L1380-T1380,IFERROR(IF(F1380="",IF(S1380=1,0,IF(L1380-S1380=0,"",L1380-S1380)),IF(Veriler!M1380="",L1380,IF(L1380*Veriler!M1380=0,"",L1380*Veriler!M1380))),L1380)),0)</f>
        <v/>
      </c>
      <c r="W1380" s="146"/>
      <c r="X1380" s="146"/>
      <c r="Y1380" s="146"/>
    </row>
    <row r="1381" spans="1:25" s="99" customFormat="1" ht="54.75" customHeight="1" x14ac:dyDescent="0.25">
      <c r="A1381" s="96">
        <f t="shared" si="436"/>
        <v>1017</v>
      </c>
      <c r="B1381" s="175"/>
      <c r="C1381" s="176"/>
      <c r="D1381" s="113"/>
      <c r="E1381" s="115"/>
      <c r="F1381" s="174"/>
      <c r="G1381" s="114" t="str">
        <f t="shared" si="431"/>
        <v/>
      </c>
      <c r="H1381" s="115"/>
      <c r="I1381" s="115"/>
      <c r="J1381" s="115"/>
      <c r="K1381" s="115"/>
      <c r="L1381" s="133" t="str">
        <f t="shared" si="432"/>
        <v/>
      </c>
      <c r="M1381" s="116" t="str">
        <f>IF(L1381="", "", L1381/Veriler!$X$1)</f>
        <v/>
      </c>
      <c r="N1381" s="116" t="str">
        <f>IF(F1381&lt;&gt;"", "İthal Girdi", IF(Veriler!T1381="", "", IF(Veriler!S1381="H", "%0,5 üzerindedir", IF(Veriler!T1381&gt;0.1, "%10 sınırı aşılmıştır.", "Uygun"))))</f>
        <v>%0,5 üzerindedir</v>
      </c>
      <c r="O1381" s="116" t="str">
        <f t="shared" si="433"/>
        <v xml:space="preserve"> </v>
      </c>
      <c r="P1381" s="117"/>
      <c r="Q1381" s="118"/>
      <c r="R1381" s="119" t="str">
        <f t="shared" si="434"/>
        <v/>
      </c>
      <c r="S1381" s="133">
        <f>IFERROR(IF(M1381&lt;=0.005,IF(F1381="",L1381,0),IF(F1381&lt;&gt;"",0,IF(P1381="",0,IF(P1381="H",0,IF(Q1381&lt;Veriler!$G$2,L1381*Veriler!$G$2,L1381*Q1381)))))," ")</f>
        <v>0</v>
      </c>
      <c r="T1381" s="133">
        <f>IF(Veriler!T1381&lt;=0.1, S1381, IF(AND(Veriler!T1381&gt;0.1, F1381="", P1381="E"), IF(Q1381&gt;Veriler!$G$2, Q1381*S1381, IF(Q1381&lt;Veriler!$G$2, Veriler!$G$2*S1381, Q1381*S1381)), 0))</f>
        <v>0</v>
      </c>
      <c r="U1381" s="133" t="str">
        <f t="shared" si="435"/>
        <v xml:space="preserve"> </v>
      </c>
      <c r="V1381" s="134" t="str">
        <f>IFERROR(IF(O1381="%10 sınırı aşılmıştır.",L1381-T1381,IFERROR(IF(F1381="",IF(S1381=1,0,IF(L1381-S1381=0,"",L1381-S1381)),IF(Veriler!M1381="",L1381,IF(L1381*Veriler!M1381=0,"",L1381*Veriler!M1381))),L1381)),0)</f>
        <v/>
      </c>
      <c r="W1381" s="146"/>
      <c r="X1381" s="146"/>
      <c r="Y1381" s="146"/>
    </row>
    <row r="1382" spans="1:25" s="99" customFormat="1" ht="54.75" customHeight="1" x14ac:dyDescent="0.25">
      <c r="A1382" s="96">
        <f t="shared" si="436"/>
        <v>1018</v>
      </c>
      <c r="B1382" s="175"/>
      <c r="C1382" s="176"/>
      <c r="D1382" s="113"/>
      <c r="E1382" s="115"/>
      <c r="F1382" s="174"/>
      <c r="G1382" s="114" t="str">
        <f t="shared" si="431"/>
        <v/>
      </c>
      <c r="H1382" s="115"/>
      <c r="I1382" s="115"/>
      <c r="J1382" s="115"/>
      <c r="K1382" s="115"/>
      <c r="L1382" s="133" t="str">
        <f t="shared" si="432"/>
        <v/>
      </c>
      <c r="M1382" s="116" t="str">
        <f>IF(L1382="", "", L1382/Veriler!$X$1)</f>
        <v/>
      </c>
      <c r="N1382" s="116" t="str">
        <f>IF(F1382&lt;&gt;"", "İthal Girdi", IF(Veriler!T1382="", "", IF(Veriler!S1382="H", "%0,5 üzerindedir", IF(Veriler!T1382&gt;0.1, "%10 sınırı aşılmıştır.", "Uygun"))))</f>
        <v>%0,5 üzerindedir</v>
      </c>
      <c r="O1382" s="116" t="str">
        <f t="shared" si="433"/>
        <v xml:space="preserve"> </v>
      </c>
      <c r="P1382" s="117"/>
      <c r="Q1382" s="118"/>
      <c r="R1382" s="119" t="str">
        <f t="shared" si="434"/>
        <v/>
      </c>
      <c r="S1382" s="133">
        <f>IFERROR(IF(M1382&lt;=0.005,IF(F1382="",L1382,0),IF(F1382&lt;&gt;"",0,IF(P1382="",0,IF(P1382="H",0,IF(Q1382&lt;Veriler!$G$2,L1382*Veriler!$G$2,L1382*Q1382)))))," ")</f>
        <v>0</v>
      </c>
      <c r="T1382" s="133">
        <f>IF(Veriler!T1382&lt;=0.1, S1382, IF(AND(Veriler!T1382&gt;0.1, F1382="", P1382="E"), IF(Q1382&gt;Veriler!$G$2, Q1382*S1382, IF(Q1382&lt;Veriler!$G$2, Veriler!$G$2*S1382, Q1382*S1382)), 0))</f>
        <v>0</v>
      </c>
      <c r="U1382" s="133" t="str">
        <f t="shared" si="435"/>
        <v xml:space="preserve"> </v>
      </c>
      <c r="V1382" s="134" t="str">
        <f>IFERROR(IF(O1382="%10 sınırı aşılmıştır.",L1382-T1382,IFERROR(IF(F1382="",IF(S1382=1,0,IF(L1382-S1382=0,"",L1382-S1382)),IF(Veriler!M1382="",L1382,IF(L1382*Veriler!M1382=0,"",L1382*Veriler!M1382))),L1382)),0)</f>
        <v/>
      </c>
      <c r="W1382" s="146"/>
      <c r="X1382" s="146"/>
      <c r="Y1382" s="146"/>
    </row>
    <row r="1383" spans="1:25" s="99" customFormat="1" ht="54.75" customHeight="1" x14ac:dyDescent="0.25">
      <c r="A1383" s="96">
        <f t="shared" si="436"/>
        <v>1019</v>
      </c>
      <c r="B1383" s="175"/>
      <c r="C1383" s="176"/>
      <c r="D1383" s="113"/>
      <c r="E1383" s="115"/>
      <c r="F1383" s="174"/>
      <c r="G1383" s="114" t="str">
        <f t="shared" si="431"/>
        <v/>
      </c>
      <c r="H1383" s="115"/>
      <c r="I1383" s="115"/>
      <c r="J1383" s="115"/>
      <c r="K1383" s="115"/>
      <c r="L1383" s="133" t="str">
        <f t="shared" si="432"/>
        <v/>
      </c>
      <c r="M1383" s="116" t="str">
        <f>IF(L1383="", "", L1383/Veriler!$X$1)</f>
        <v/>
      </c>
      <c r="N1383" s="116" t="str">
        <f>IF(F1383&lt;&gt;"", "İthal Girdi", IF(Veriler!T1383="", "", IF(Veriler!S1383="H", "%0,5 üzerindedir", IF(Veriler!T1383&gt;0.1, "%10 sınırı aşılmıştır.", "Uygun"))))</f>
        <v>%0,5 üzerindedir</v>
      </c>
      <c r="O1383" s="116" t="str">
        <f t="shared" si="433"/>
        <v xml:space="preserve"> </v>
      </c>
      <c r="P1383" s="117"/>
      <c r="Q1383" s="118"/>
      <c r="R1383" s="119" t="str">
        <f t="shared" si="434"/>
        <v/>
      </c>
      <c r="S1383" s="133">
        <f>IFERROR(IF(M1383&lt;=0.005,IF(F1383="",L1383,0),IF(F1383&lt;&gt;"",0,IF(P1383="",0,IF(P1383="H",0,IF(Q1383&lt;Veriler!$G$2,L1383*Veriler!$G$2,L1383*Q1383)))))," ")</f>
        <v>0</v>
      </c>
      <c r="T1383" s="133">
        <f>IF(Veriler!T1383&lt;=0.1, S1383, IF(AND(Veriler!T1383&gt;0.1, F1383="", P1383="E"), IF(Q1383&gt;Veriler!$G$2, Q1383*S1383, IF(Q1383&lt;Veriler!$G$2, Veriler!$G$2*S1383, Q1383*S1383)), 0))</f>
        <v>0</v>
      </c>
      <c r="U1383" s="133" t="str">
        <f t="shared" si="435"/>
        <v xml:space="preserve"> </v>
      </c>
      <c r="V1383" s="134" t="str">
        <f>IFERROR(IF(O1383="%10 sınırı aşılmıştır.",L1383-T1383,IFERROR(IF(F1383="",IF(S1383=1,0,IF(L1383-S1383=0,"",L1383-S1383)),IF(Veriler!M1383="",L1383,IF(L1383*Veriler!M1383=0,"",L1383*Veriler!M1383))),L1383)),0)</f>
        <v/>
      </c>
      <c r="W1383" s="146"/>
      <c r="X1383" s="146"/>
      <c r="Y1383" s="146"/>
    </row>
    <row r="1384" spans="1:25" s="99" customFormat="1" ht="54.75" customHeight="1" x14ac:dyDescent="0.25">
      <c r="A1384" s="96">
        <f t="shared" si="436"/>
        <v>1020</v>
      </c>
      <c r="B1384" s="175"/>
      <c r="C1384" s="176"/>
      <c r="D1384" s="113"/>
      <c r="E1384" s="115"/>
      <c r="F1384" s="174"/>
      <c r="G1384" s="114" t="str">
        <f t="shared" si="431"/>
        <v/>
      </c>
      <c r="H1384" s="115"/>
      <c r="I1384" s="115"/>
      <c r="J1384" s="115"/>
      <c r="K1384" s="115"/>
      <c r="L1384" s="133" t="str">
        <f t="shared" si="432"/>
        <v/>
      </c>
      <c r="M1384" s="116" t="str">
        <f>IF(L1384="", "", L1384/Veriler!$X$1)</f>
        <v/>
      </c>
      <c r="N1384" s="116" t="str">
        <f>IF(F1384&lt;&gt;"", "İthal Girdi", IF(Veriler!T1384="", "", IF(Veriler!S1384="H", "%0,5 üzerindedir", IF(Veriler!T1384&gt;0.1, "%10 sınırı aşılmıştır.", "Uygun"))))</f>
        <v>%0,5 üzerindedir</v>
      </c>
      <c r="O1384" s="116" t="str">
        <f t="shared" si="433"/>
        <v xml:space="preserve"> </v>
      </c>
      <c r="P1384" s="117"/>
      <c r="Q1384" s="118"/>
      <c r="R1384" s="119" t="str">
        <f t="shared" si="434"/>
        <v/>
      </c>
      <c r="S1384" s="133">
        <f>IFERROR(IF(M1384&lt;=0.005,IF(F1384="",L1384,0),IF(F1384&lt;&gt;"",0,IF(P1384="",0,IF(P1384="H",0,IF(Q1384&lt;Veriler!$G$2,L1384*Veriler!$G$2,L1384*Q1384)))))," ")</f>
        <v>0</v>
      </c>
      <c r="T1384" s="133">
        <f>IF(Veriler!T1384&lt;=0.1, S1384, IF(AND(Veriler!T1384&gt;0.1, F1384="", P1384="E"), IF(Q1384&gt;Veriler!$G$2, Q1384*S1384, IF(Q1384&lt;Veriler!$G$2, Veriler!$G$2*S1384, Q1384*S1384)), 0))</f>
        <v>0</v>
      </c>
      <c r="U1384" s="133" t="str">
        <f t="shared" si="435"/>
        <v xml:space="preserve"> </v>
      </c>
      <c r="V1384" s="134" t="str">
        <f>IFERROR(IF(O1384="%10 sınırı aşılmıştır.",L1384-T1384,IFERROR(IF(F1384="",IF(S1384=1,0,IF(L1384-S1384=0,"",L1384-S1384)),IF(Veriler!M1384="",L1384,IF(L1384*Veriler!M1384=0,"",L1384*Veriler!M1384))),L1384)),0)</f>
        <v/>
      </c>
      <c r="W1384" s="146"/>
      <c r="X1384" s="146"/>
      <c r="Y1384" s="146"/>
    </row>
    <row r="1385" spans="1:25" s="99" customFormat="1" ht="54.75" customHeight="1" x14ac:dyDescent="0.25">
      <c r="A1385" s="96">
        <f t="shared" si="436"/>
        <v>1021</v>
      </c>
      <c r="B1385" s="175"/>
      <c r="C1385" s="176"/>
      <c r="D1385" s="113"/>
      <c r="E1385" s="115"/>
      <c r="F1385" s="174"/>
      <c r="G1385" s="114" t="str">
        <f t="shared" si="431"/>
        <v/>
      </c>
      <c r="H1385" s="115"/>
      <c r="I1385" s="115"/>
      <c r="J1385" s="115"/>
      <c r="K1385" s="115"/>
      <c r="L1385" s="133" t="str">
        <f t="shared" si="432"/>
        <v/>
      </c>
      <c r="M1385" s="116" t="str">
        <f>IF(L1385="", "", L1385/Veriler!$X$1)</f>
        <v/>
      </c>
      <c r="N1385" s="116" t="str">
        <f>IF(F1385&lt;&gt;"", "İthal Girdi", IF(Veriler!T1385="", "", IF(Veriler!S1385="H", "%0,5 üzerindedir", IF(Veriler!T1385&gt;0.1, "%10 sınırı aşılmıştır.", "Uygun"))))</f>
        <v>%0,5 üzerindedir</v>
      </c>
      <c r="O1385" s="116" t="str">
        <f t="shared" si="433"/>
        <v xml:space="preserve"> </v>
      </c>
      <c r="P1385" s="117"/>
      <c r="Q1385" s="118"/>
      <c r="R1385" s="119" t="str">
        <f t="shared" si="434"/>
        <v/>
      </c>
      <c r="S1385" s="133">
        <f>IFERROR(IF(M1385&lt;=0.005,IF(F1385="",L1385,0),IF(F1385&lt;&gt;"",0,IF(P1385="",0,IF(P1385="H",0,IF(Q1385&lt;Veriler!$G$2,L1385*Veriler!$G$2,L1385*Q1385)))))," ")</f>
        <v>0</v>
      </c>
      <c r="T1385" s="133">
        <f>IF(Veriler!T1385&lt;=0.1, S1385, IF(AND(Veriler!T1385&gt;0.1, F1385="", P1385="E"), IF(Q1385&gt;Veriler!$G$2, Q1385*S1385, IF(Q1385&lt;Veriler!$G$2, Veriler!$G$2*S1385, Q1385*S1385)), 0))</f>
        <v>0</v>
      </c>
      <c r="U1385" s="133" t="str">
        <f t="shared" si="435"/>
        <v xml:space="preserve"> </v>
      </c>
      <c r="V1385" s="134" t="str">
        <f>IFERROR(IF(O1385="%10 sınırı aşılmıştır.",L1385-T1385,IFERROR(IF(F1385="",IF(S1385=1,0,IF(L1385-S1385=0,"",L1385-S1385)),IF(Veriler!M1385="",L1385,IF(L1385*Veriler!M1385=0,"",L1385*Veriler!M1385))),L1385)),0)</f>
        <v/>
      </c>
      <c r="W1385" s="146"/>
      <c r="X1385" s="146"/>
      <c r="Y1385" s="146"/>
    </row>
    <row r="1386" spans="1:25" s="99" customFormat="1" ht="54.75" customHeight="1" x14ac:dyDescent="0.25">
      <c r="A1386" s="96">
        <f t="shared" si="436"/>
        <v>1022</v>
      </c>
      <c r="B1386" s="175"/>
      <c r="C1386" s="176"/>
      <c r="D1386" s="113"/>
      <c r="E1386" s="115"/>
      <c r="F1386" s="174"/>
      <c r="G1386" s="114" t="str">
        <f t="shared" si="431"/>
        <v/>
      </c>
      <c r="H1386" s="115"/>
      <c r="I1386" s="115"/>
      <c r="J1386" s="115"/>
      <c r="K1386" s="115"/>
      <c r="L1386" s="133" t="str">
        <f t="shared" si="432"/>
        <v/>
      </c>
      <c r="M1386" s="116" t="str">
        <f>IF(L1386="", "", L1386/Veriler!$X$1)</f>
        <v/>
      </c>
      <c r="N1386" s="116" t="str">
        <f>IF(F1386&lt;&gt;"", "İthal Girdi", IF(Veriler!T1386="", "", IF(Veriler!S1386="H", "%0,5 üzerindedir", IF(Veriler!T1386&gt;0.1, "%10 sınırı aşılmıştır.", "Uygun"))))</f>
        <v>%0,5 üzerindedir</v>
      </c>
      <c r="O1386" s="116" t="str">
        <f t="shared" si="433"/>
        <v xml:space="preserve"> </v>
      </c>
      <c r="P1386" s="117"/>
      <c r="Q1386" s="118"/>
      <c r="R1386" s="119" t="str">
        <f t="shared" si="434"/>
        <v/>
      </c>
      <c r="S1386" s="133">
        <f>IFERROR(IF(M1386&lt;=0.005,IF(F1386="",L1386,0),IF(F1386&lt;&gt;"",0,IF(P1386="",0,IF(P1386="H",0,IF(Q1386&lt;Veriler!$G$2,L1386*Veriler!$G$2,L1386*Q1386)))))," ")</f>
        <v>0</v>
      </c>
      <c r="T1386" s="133">
        <f>IF(Veriler!T1386&lt;=0.1, S1386, IF(AND(Veriler!T1386&gt;0.1, F1386="", P1386="E"), IF(Q1386&gt;Veriler!$G$2, Q1386*S1386, IF(Q1386&lt;Veriler!$G$2, Veriler!$G$2*S1386, Q1386*S1386)), 0))</f>
        <v>0</v>
      </c>
      <c r="U1386" s="133" t="str">
        <f t="shared" si="435"/>
        <v xml:space="preserve"> </v>
      </c>
      <c r="V1386" s="134" t="str">
        <f>IFERROR(IF(O1386="%10 sınırı aşılmıştır.",L1386-T1386,IFERROR(IF(F1386="",IF(S1386=1,0,IF(L1386-S1386=0,"",L1386-S1386)),IF(Veriler!M1386="",L1386,IF(L1386*Veriler!M1386=0,"",L1386*Veriler!M1386))),L1386)),0)</f>
        <v/>
      </c>
      <c r="W1386" s="146"/>
      <c r="X1386" s="146"/>
      <c r="Y1386" s="146"/>
    </row>
    <row r="1387" spans="1:25" s="99" customFormat="1" ht="36" hidden="1" customHeight="1" x14ac:dyDescent="0.25">
      <c r="A1387" s="101"/>
      <c r="B1387" s="191" t="s">
        <v>16</v>
      </c>
      <c r="C1387" s="176"/>
      <c r="D1387" s="120"/>
      <c r="E1387" s="171"/>
      <c r="F1387" s="172"/>
      <c r="G1387" s="121"/>
      <c r="H1387" s="115"/>
      <c r="I1387" s="115"/>
      <c r="J1387" s="115"/>
      <c r="K1387" s="115"/>
      <c r="L1387" s="121"/>
      <c r="M1387" s="121"/>
      <c r="N1387" s="121"/>
      <c r="O1387" s="121"/>
      <c r="P1387" s="120"/>
      <c r="Q1387" s="120"/>
      <c r="R1387" s="183"/>
      <c r="S1387" s="184"/>
      <c r="T1387" s="121"/>
      <c r="U1387" s="121"/>
      <c r="V1387" s="121"/>
      <c r="W1387" s="146"/>
      <c r="X1387" s="146"/>
      <c r="Y1387" s="146"/>
    </row>
    <row r="1388" spans="1:25" s="99" customFormat="1" ht="54.75" customHeight="1" x14ac:dyDescent="0.25">
      <c r="A1388" s="96">
        <f>A1386+1</f>
        <v>1023</v>
      </c>
      <c r="B1388" s="175"/>
      <c r="C1388" s="176"/>
      <c r="D1388" s="113"/>
      <c r="E1388" s="115"/>
      <c r="F1388" s="174"/>
      <c r="G1388" s="114" t="str">
        <f t="shared" ref="G1388:G1401" si="437">IF(AND(F1388&lt;&gt;"",V1388&lt;&gt;"",L1388&lt;&gt;0),V1388/L1388,"")</f>
        <v/>
      </c>
      <c r="H1388" s="115"/>
      <c r="I1388" s="115"/>
      <c r="J1388" s="115"/>
      <c r="K1388" s="115"/>
      <c r="L1388" s="133" t="str">
        <f t="shared" ref="L1388:L1401" si="438">IF(AND(H1388&lt;&gt;0, J1388&lt;&gt;0, K1388&lt;&gt;0), H1388*J1388*K1388, "")</f>
        <v/>
      </c>
      <c r="M1388" s="116" t="str">
        <f>IF(L1388="", "", L1388/Veriler!$X$1)</f>
        <v/>
      </c>
      <c r="N1388" s="116" t="str">
        <f>IF(F1388&lt;&gt;"", "İthal Girdi", IF(Veriler!T1388="", "", IF(Veriler!S1388="H", "%0,5 üzerindedir", IF(Veriler!T1388&gt;0.1, "%10 sınırı aşılmıştır.", "Uygun"))))</f>
        <v>%0,5 üzerindedir</v>
      </c>
      <c r="O1388" s="116" t="str">
        <f t="shared" ref="O1388:O1401" si="439">IF(M1388=""," ",N1388)</f>
        <v xml:space="preserve"> </v>
      </c>
      <c r="P1388" s="117"/>
      <c r="Q1388" s="118"/>
      <c r="R1388" s="119" t="str">
        <f t="shared" ref="R1388:R1401" si="440">IFERROR(IF(AND(T1388&lt;&gt;"",L1388&lt;&gt;"",L1388&lt;&gt;0,T1388&lt;&gt;0),T1388/L1388,"")," ")</f>
        <v/>
      </c>
      <c r="S1388" s="133">
        <f>IFERROR(IF(M1388&lt;=0.005,IF(F1388="",L1388,0),IF(F1388&lt;&gt;"",0,IF(P1388="",0,IF(P1388="H",0,IF(Q1388&lt;Veriler!$G$2,L1388*Veriler!$G$2,L1388*Q1388)))))," ")</f>
        <v>0</v>
      </c>
      <c r="T1388" s="133">
        <f>IF(Veriler!T1388&lt;=0.1, S1388, IF(AND(Veriler!T1388&gt;0.1, F1388="", P1388="E"), IF(Q1388&gt;Veriler!$G$2, Q1388*S1388, IF(Q1388&lt;Veriler!$G$2, Veriler!$G$2*S1388, Q1388*S1388)), 0))</f>
        <v>0</v>
      </c>
      <c r="U1388" s="133" t="str">
        <f t="shared" ref="U1388:U1401" si="441">IF(T1388=0," ",T1388)</f>
        <v xml:space="preserve"> </v>
      </c>
      <c r="V1388" s="134" t="str">
        <f>IFERROR(IF(O1388="%10 sınırı aşılmıştır.",L1388-T1388,IFERROR(IF(F1388="",IF(S1388=1,0,IF(L1388-S1388=0,"",L1388-S1388)),IF(Veriler!M1388="",L1388,IF(L1388*Veriler!M1388=0,"",L1388*Veriler!M1388))),L1388)),0)</f>
        <v/>
      </c>
      <c r="W1388" s="146"/>
      <c r="X1388" s="146"/>
      <c r="Y1388" s="146"/>
    </row>
    <row r="1389" spans="1:25" s="99" customFormat="1" ht="54.75" customHeight="1" x14ac:dyDescent="0.25">
      <c r="A1389" s="96">
        <f t="shared" ref="A1389:A1401" si="442">A1388+1</f>
        <v>1024</v>
      </c>
      <c r="B1389" s="175"/>
      <c r="C1389" s="176"/>
      <c r="D1389" s="113"/>
      <c r="E1389" s="115"/>
      <c r="F1389" s="174"/>
      <c r="G1389" s="114" t="str">
        <f t="shared" si="437"/>
        <v/>
      </c>
      <c r="H1389" s="115"/>
      <c r="I1389" s="115"/>
      <c r="J1389" s="115"/>
      <c r="K1389" s="115"/>
      <c r="L1389" s="133" t="str">
        <f t="shared" si="438"/>
        <v/>
      </c>
      <c r="M1389" s="116" t="str">
        <f>IF(L1389="", "", L1389/Veriler!$X$1)</f>
        <v/>
      </c>
      <c r="N1389" s="116" t="str">
        <f>IF(F1389&lt;&gt;"", "İthal Girdi", IF(Veriler!T1389="", "", IF(Veriler!S1389="H", "%0,5 üzerindedir", IF(Veriler!T1389&gt;0.1, "%10 sınırı aşılmıştır.", "Uygun"))))</f>
        <v>%0,5 üzerindedir</v>
      </c>
      <c r="O1389" s="116" t="str">
        <f t="shared" si="439"/>
        <v xml:space="preserve"> </v>
      </c>
      <c r="P1389" s="117"/>
      <c r="Q1389" s="118"/>
      <c r="R1389" s="119" t="str">
        <f t="shared" si="440"/>
        <v/>
      </c>
      <c r="S1389" s="133">
        <f>IFERROR(IF(M1389&lt;=0.005,IF(F1389="",L1389,0),IF(F1389&lt;&gt;"",0,IF(P1389="",0,IF(P1389="H",0,IF(Q1389&lt;Veriler!$G$2,L1389*Veriler!$G$2,L1389*Q1389)))))," ")</f>
        <v>0</v>
      </c>
      <c r="T1389" s="133">
        <f>IF(Veriler!T1389&lt;=0.1, S1389, IF(AND(Veriler!T1389&gt;0.1, F1389="", P1389="E"), IF(Q1389&gt;Veriler!$G$2, Q1389*S1389, IF(Q1389&lt;Veriler!$G$2, Veriler!$G$2*S1389, Q1389*S1389)), 0))</f>
        <v>0</v>
      </c>
      <c r="U1389" s="133" t="str">
        <f t="shared" si="441"/>
        <v xml:space="preserve"> </v>
      </c>
      <c r="V1389" s="134" t="str">
        <f>IFERROR(IF(O1389="%10 sınırı aşılmıştır.",L1389-T1389,IFERROR(IF(F1389="",IF(S1389=1,0,IF(L1389-S1389=0,"",L1389-S1389)),IF(Veriler!M1389="",L1389,IF(L1389*Veriler!M1389=0,"",L1389*Veriler!M1389))),L1389)),0)</f>
        <v/>
      </c>
      <c r="W1389" s="146"/>
      <c r="X1389" s="146"/>
      <c r="Y1389" s="146"/>
    </row>
    <row r="1390" spans="1:25" s="99" customFormat="1" ht="54.75" customHeight="1" x14ac:dyDescent="0.25">
      <c r="A1390" s="96">
        <f t="shared" si="442"/>
        <v>1025</v>
      </c>
      <c r="B1390" s="175"/>
      <c r="C1390" s="176"/>
      <c r="D1390" s="113"/>
      <c r="E1390" s="115"/>
      <c r="F1390" s="174"/>
      <c r="G1390" s="114" t="str">
        <f t="shared" si="437"/>
        <v/>
      </c>
      <c r="H1390" s="115"/>
      <c r="I1390" s="115"/>
      <c r="J1390" s="115"/>
      <c r="K1390" s="115"/>
      <c r="L1390" s="133" t="str">
        <f t="shared" si="438"/>
        <v/>
      </c>
      <c r="M1390" s="116" t="str">
        <f>IF(L1390="", "", L1390/Veriler!$X$1)</f>
        <v/>
      </c>
      <c r="N1390" s="116" t="str">
        <f>IF(F1390&lt;&gt;"", "İthal Girdi", IF(Veriler!T1390="", "", IF(Veriler!S1390="H", "%0,5 üzerindedir", IF(Veriler!T1390&gt;0.1, "%10 sınırı aşılmıştır.", "Uygun"))))</f>
        <v>%0,5 üzerindedir</v>
      </c>
      <c r="O1390" s="116" t="str">
        <f t="shared" si="439"/>
        <v xml:space="preserve"> </v>
      </c>
      <c r="P1390" s="117"/>
      <c r="Q1390" s="118"/>
      <c r="R1390" s="119" t="str">
        <f t="shared" si="440"/>
        <v/>
      </c>
      <c r="S1390" s="133">
        <f>IFERROR(IF(M1390&lt;=0.005,IF(F1390="",L1390,0),IF(F1390&lt;&gt;"",0,IF(P1390="",0,IF(P1390="H",0,IF(Q1390&lt;Veriler!$G$2,L1390*Veriler!$G$2,L1390*Q1390)))))," ")</f>
        <v>0</v>
      </c>
      <c r="T1390" s="133">
        <f>IF(Veriler!T1390&lt;=0.1, S1390, IF(AND(Veriler!T1390&gt;0.1, F1390="", P1390="E"), IF(Q1390&gt;Veriler!$G$2, Q1390*S1390, IF(Q1390&lt;Veriler!$G$2, Veriler!$G$2*S1390, Q1390*S1390)), 0))</f>
        <v>0</v>
      </c>
      <c r="U1390" s="133" t="str">
        <f t="shared" si="441"/>
        <v xml:space="preserve"> </v>
      </c>
      <c r="V1390" s="134" t="str">
        <f>IFERROR(IF(O1390="%10 sınırı aşılmıştır.",L1390-T1390,IFERROR(IF(F1390="",IF(S1390=1,0,IF(L1390-S1390=0,"",L1390-S1390)),IF(Veriler!M1390="",L1390,IF(L1390*Veriler!M1390=0,"",L1390*Veriler!M1390))),L1390)),0)</f>
        <v/>
      </c>
      <c r="W1390" s="146"/>
      <c r="X1390" s="146"/>
      <c r="Y1390" s="146"/>
    </row>
    <row r="1391" spans="1:25" s="99" customFormat="1" ht="54.75" customHeight="1" x14ac:dyDescent="0.25">
      <c r="A1391" s="96">
        <f t="shared" si="442"/>
        <v>1026</v>
      </c>
      <c r="B1391" s="175"/>
      <c r="C1391" s="176"/>
      <c r="D1391" s="113"/>
      <c r="E1391" s="115"/>
      <c r="F1391" s="174"/>
      <c r="G1391" s="114" t="str">
        <f t="shared" si="437"/>
        <v/>
      </c>
      <c r="H1391" s="115"/>
      <c r="I1391" s="115"/>
      <c r="J1391" s="115"/>
      <c r="K1391" s="115"/>
      <c r="L1391" s="133" t="str">
        <f t="shared" si="438"/>
        <v/>
      </c>
      <c r="M1391" s="116" t="str">
        <f>IF(L1391="", "", L1391/Veriler!$X$1)</f>
        <v/>
      </c>
      <c r="N1391" s="116" t="str">
        <f>IF(F1391&lt;&gt;"", "İthal Girdi", IF(Veriler!T1391="", "", IF(Veriler!S1391="H", "%0,5 üzerindedir", IF(Veriler!T1391&gt;0.1, "%10 sınırı aşılmıştır.", "Uygun"))))</f>
        <v>%0,5 üzerindedir</v>
      </c>
      <c r="O1391" s="116" t="str">
        <f t="shared" si="439"/>
        <v xml:space="preserve"> </v>
      </c>
      <c r="P1391" s="117"/>
      <c r="Q1391" s="118"/>
      <c r="R1391" s="119" t="str">
        <f t="shared" si="440"/>
        <v/>
      </c>
      <c r="S1391" s="133">
        <f>IFERROR(IF(M1391&lt;=0.005,IF(F1391="",L1391,0),IF(F1391&lt;&gt;"",0,IF(P1391="",0,IF(P1391="H",0,IF(Q1391&lt;Veriler!$G$2,L1391*Veriler!$G$2,L1391*Q1391)))))," ")</f>
        <v>0</v>
      </c>
      <c r="T1391" s="133">
        <f>IF(Veriler!T1391&lt;=0.1, S1391, IF(AND(Veriler!T1391&gt;0.1, F1391="", P1391="E"), IF(Q1391&gt;Veriler!$G$2, Q1391*S1391, IF(Q1391&lt;Veriler!$G$2, Veriler!$G$2*S1391, Q1391*S1391)), 0))</f>
        <v>0</v>
      </c>
      <c r="U1391" s="133" t="str">
        <f t="shared" si="441"/>
        <v xml:space="preserve"> </v>
      </c>
      <c r="V1391" s="134" t="str">
        <f>IFERROR(IF(O1391="%10 sınırı aşılmıştır.",L1391-T1391,IFERROR(IF(F1391="",IF(S1391=1,0,IF(L1391-S1391=0,"",L1391-S1391)),IF(Veriler!M1391="",L1391,IF(L1391*Veriler!M1391=0,"",L1391*Veriler!M1391))),L1391)),0)</f>
        <v/>
      </c>
      <c r="W1391" s="146"/>
      <c r="X1391" s="146"/>
      <c r="Y1391" s="146"/>
    </row>
    <row r="1392" spans="1:25" s="99" customFormat="1" ht="54.75" customHeight="1" x14ac:dyDescent="0.25">
      <c r="A1392" s="96">
        <f t="shared" si="442"/>
        <v>1027</v>
      </c>
      <c r="B1392" s="175"/>
      <c r="C1392" s="176"/>
      <c r="D1392" s="113"/>
      <c r="E1392" s="115"/>
      <c r="F1392" s="174"/>
      <c r="G1392" s="114" t="str">
        <f t="shared" si="437"/>
        <v/>
      </c>
      <c r="H1392" s="115"/>
      <c r="I1392" s="115"/>
      <c r="J1392" s="115"/>
      <c r="K1392" s="115"/>
      <c r="L1392" s="133" t="str">
        <f t="shared" si="438"/>
        <v/>
      </c>
      <c r="M1392" s="116" t="str">
        <f>IF(L1392="", "", L1392/Veriler!$X$1)</f>
        <v/>
      </c>
      <c r="N1392" s="116" t="str">
        <f>IF(F1392&lt;&gt;"", "İthal Girdi", IF(Veriler!T1392="", "", IF(Veriler!S1392="H", "%0,5 üzerindedir", IF(Veriler!T1392&gt;0.1, "%10 sınırı aşılmıştır.", "Uygun"))))</f>
        <v>%0,5 üzerindedir</v>
      </c>
      <c r="O1392" s="116" t="str">
        <f t="shared" si="439"/>
        <v xml:space="preserve"> </v>
      </c>
      <c r="P1392" s="117"/>
      <c r="Q1392" s="118"/>
      <c r="R1392" s="119" t="str">
        <f t="shared" si="440"/>
        <v/>
      </c>
      <c r="S1392" s="133">
        <f>IFERROR(IF(M1392&lt;=0.005,IF(F1392="",L1392,0),IF(F1392&lt;&gt;"",0,IF(P1392="",0,IF(P1392="H",0,IF(Q1392&lt;Veriler!$G$2,L1392*Veriler!$G$2,L1392*Q1392)))))," ")</f>
        <v>0</v>
      </c>
      <c r="T1392" s="133">
        <f>IF(Veriler!T1392&lt;=0.1, S1392, IF(AND(Veriler!T1392&gt;0.1, F1392="", P1392="E"), IF(Q1392&gt;Veriler!$G$2, Q1392*S1392, IF(Q1392&lt;Veriler!$G$2, Veriler!$G$2*S1392, Q1392*S1392)), 0))</f>
        <v>0</v>
      </c>
      <c r="U1392" s="133" t="str">
        <f t="shared" si="441"/>
        <v xml:space="preserve"> </v>
      </c>
      <c r="V1392" s="134" t="str">
        <f>IFERROR(IF(O1392="%10 sınırı aşılmıştır.",L1392-T1392,IFERROR(IF(F1392="",IF(S1392=1,0,IF(L1392-S1392=0,"",L1392-S1392)),IF(Veriler!M1392="",L1392,IF(L1392*Veriler!M1392=0,"",L1392*Veriler!M1392))),L1392)),0)</f>
        <v/>
      </c>
      <c r="W1392" s="146"/>
      <c r="X1392" s="146"/>
      <c r="Y1392" s="146"/>
    </row>
    <row r="1393" spans="1:25" s="99" customFormat="1" ht="54.75" customHeight="1" x14ac:dyDescent="0.25">
      <c r="A1393" s="96">
        <f t="shared" si="442"/>
        <v>1028</v>
      </c>
      <c r="B1393" s="175"/>
      <c r="C1393" s="176"/>
      <c r="D1393" s="113"/>
      <c r="E1393" s="115"/>
      <c r="F1393" s="174"/>
      <c r="G1393" s="114" t="str">
        <f t="shared" si="437"/>
        <v/>
      </c>
      <c r="H1393" s="115"/>
      <c r="I1393" s="115"/>
      <c r="J1393" s="115"/>
      <c r="K1393" s="115"/>
      <c r="L1393" s="133" t="str">
        <f t="shared" si="438"/>
        <v/>
      </c>
      <c r="M1393" s="116" t="str">
        <f>IF(L1393="", "", L1393/Veriler!$X$1)</f>
        <v/>
      </c>
      <c r="N1393" s="116" t="str">
        <f>IF(F1393&lt;&gt;"", "İthal Girdi", IF(Veriler!T1393="", "", IF(Veriler!S1393="H", "%0,5 üzerindedir", IF(Veriler!T1393&gt;0.1, "%10 sınırı aşılmıştır.", "Uygun"))))</f>
        <v>%0,5 üzerindedir</v>
      </c>
      <c r="O1393" s="116" t="str">
        <f t="shared" si="439"/>
        <v xml:space="preserve"> </v>
      </c>
      <c r="P1393" s="117"/>
      <c r="Q1393" s="118"/>
      <c r="R1393" s="119" t="str">
        <f t="shared" si="440"/>
        <v/>
      </c>
      <c r="S1393" s="133">
        <f>IFERROR(IF(M1393&lt;=0.005,IF(F1393="",L1393,0),IF(F1393&lt;&gt;"",0,IF(P1393="",0,IF(P1393="H",0,IF(Q1393&lt;Veriler!$G$2,L1393*Veriler!$G$2,L1393*Q1393)))))," ")</f>
        <v>0</v>
      </c>
      <c r="T1393" s="133">
        <f>IF(Veriler!T1393&lt;=0.1, S1393, IF(AND(Veriler!T1393&gt;0.1, F1393="", P1393="E"), IF(Q1393&gt;Veriler!$G$2, Q1393*S1393, IF(Q1393&lt;Veriler!$G$2, Veriler!$G$2*S1393, Q1393*S1393)), 0))</f>
        <v>0</v>
      </c>
      <c r="U1393" s="133" t="str">
        <f t="shared" si="441"/>
        <v xml:space="preserve"> </v>
      </c>
      <c r="V1393" s="134" t="str">
        <f>IFERROR(IF(O1393="%10 sınırı aşılmıştır.",L1393-T1393,IFERROR(IF(F1393="",IF(S1393=1,0,IF(L1393-S1393=0,"",L1393-S1393)),IF(Veriler!M1393="",L1393,IF(L1393*Veriler!M1393=0,"",L1393*Veriler!M1393))),L1393)),0)</f>
        <v/>
      </c>
      <c r="W1393" s="146"/>
      <c r="X1393" s="146"/>
      <c r="Y1393" s="146"/>
    </row>
    <row r="1394" spans="1:25" s="99" customFormat="1" ht="54.75" customHeight="1" x14ac:dyDescent="0.25">
      <c r="A1394" s="96">
        <f t="shared" si="442"/>
        <v>1029</v>
      </c>
      <c r="B1394" s="175"/>
      <c r="C1394" s="176"/>
      <c r="D1394" s="113"/>
      <c r="E1394" s="115"/>
      <c r="F1394" s="174"/>
      <c r="G1394" s="114" t="str">
        <f t="shared" si="437"/>
        <v/>
      </c>
      <c r="H1394" s="115"/>
      <c r="I1394" s="115"/>
      <c r="J1394" s="115"/>
      <c r="K1394" s="115"/>
      <c r="L1394" s="133" t="str">
        <f t="shared" si="438"/>
        <v/>
      </c>
      <c r="M1394" s="116" t="str">
        <f>IF(L1394="", "", L1394/Veriler!$X$1)</f>
        <v/>
      </c>
      <c r="N1394" s="116" t="str">
        <f>IF(F1394&lt;&gt;"", "İthal Girdi", IF(Veriler!T1394="", "", IF(Veriler!S1394="H", "%0,5 üzerindedir", IF(Veriler!T1394&gt;0.1, "%10 sınırı aşılmıştır.", "Uygun"))))</f>
        <v>%0,5 üzerindedir</v>
      </c>
      <c r="O1394" s="116" t="str">
        <f t="shared" si="439"/>
        <v xml:space="preserve"> </v>
      </c>
      <c r="P1394" s="117"/>
      <c r="Q1394" s="118"/>
      <c r="R1394" s="119" t="str">
        <f t="shared" si="440"/>
        <v/>
      </c>
      <c r="S1394" s="133">
        <f>IFERROR(IF(M1394&lt;=0.005,IF(F1394="",L1394,0),IF(F1394&lt;&gt;"",0,IF(P1394="",0,IF(P1394="H",0,IF(Q1394&lt;Veriler!$G$2,L1394*Veriler!$G$2,L1394*Q1394)))))," ")</f>
        <v>0</v>
      </c>
      <c r="T1394" s="133">
        <f>IF(Veriler!T1394&lt;=0.1, S1394, IF(AND(Veriler!T1394&gt;0.1, F1394="", P1394="E"), IF(Q1394&gt;Veriler!$G$2, Q1394*S1394, IF(Q1394&lt;Veriler!$G$2, Veriler!$G$2*S1394, Q1394*S1394)), 0))</f>
        <v>0</v>
      </c>
      <c r="U1394" s="133" t="str">
        <f t="shared" si="441"/>
        <v xml:space="preserve"> </v>
      </c>
      <c r="V1394" s="134" t="str">
        <f>IFERROR(IF(O1394="%10 sınırı aşılmıştır.",L1394-T1394,IFERROR(IF(F1394="",IF(S1394=1,0,IF(L1394-S1394=0,"",L1394-S1394)),IF(Veriler!M1394="",L1394,IF(L1394*Veriler!M1394=0,"",L1394*Veriler!M1394))),L1394)),0)</f>
        <v/>
      </c>
      <c r="W1394" s="146"/>
      <c r="X1394" s="146"/>
      <c r="Y1394" s="146"/>
    </row>
    <row r="1395" spans="1:25" s="99" customFormat="1" ht="54.75" customHeight="1" x14ac:dyDescent="0.25">
      <c r="A1395" s="96">
        <f t="shared" si="442"/>
        <v>1030</v>
      </c>
      <c r="B1395" s="175"/>
      <c r="C1395" s="176"/>
      <c r="D1395" s="113"/>
      <c r="E1395" s="115"/>
      <c r="F1395" s="174"/>
      <c r="G1395" s="114" t="str">
        <f t="shared" si="437"/>
        <v/>
      </c>
      <c r="H1395" s="115"/>
      <c r="I1395" s="115"/>
      <c r="J1395" s="115"/>
      <c r="K1395" s="115"/>
      <c r="L1395" s="133" t="str">
        <f t="shared" si="438"/>
        <v/>
      </c>
      <c r="M1395" s="116" t="str">
        <f>IF(L1395="", "", L1395/Veriler!$X$1)</f>
        <v/>
      </c>
      <c r="N1395" s="116" t="str">
        <f>IF(F1395&lt;&gt;"", "İthal Girdi", IF(Veriler!T1395="", "", IF(Veriler!S1395="H", "%0,5 üzerindedir", IF(Veriler!T1395&gt;0.1, "%10 sınırı aşılmıştır.", "Uygun"))))</f>
        <v>%0,5 üzerindedir</v>
      </c>
      <c r="O1395" s="116" t="str">
        <f t="shared" si="439"/>
        <v xml:space="preserve"> </v>
      </c>
      <c r="P1395" s="117"/>
      <c r="Q1395" s="118"/>
      <c r="R1395" s="119" t="str">
        <f t="shared" si="440"/>
        <v/>
      </c>
      <c r="S1395" s="133">
        <f>IFERROR(IF(M1395&lt;=0.005,IF(F1395="",L1395,0),IF(F1395&lt;&gt;"",0,IF(P1395="",0,IF(P1395="H",0,IF(Q1395&lt;Veriler!$G$2,L1395*Veriler!$G$2,L1395*Q1395)))))," ")</f>
        <v>0</v>
      </c>
      <c r="T1395" s="133">
        <f>IF(Veriler!T1395&lt;=0.1, S1395, IF(AND(Veriler!T1395&gt;0.1, F1395="", P1395="E"), IF(Q1395&gt;Veriler!$G$2, Q1395*S1395, IF(Q1395&lt;Veriler!$G$2, Veriler!$G$2*S1395, Q1395*S1395)), 0))</f>
        <v>0</v>
      </c>
      <c r="U1395" s="133" t="str">
        <f t="shared" si="441"/>
        <v xml:space="preserve"> </v>
      </c>
      <c r="V1395" s="134" t="str">
        <f>IFERROR(IF(O1395="%10 sınırı aşılmıştır.",L1395-T1395,IFERROR(IF(F1395="",IF(S1395=1,0,IF(L1395-S1395=0,"",L1395-S1395)),IF(Veriler!M1395="",L1395,IF(L1395*Veriler!M1395=0,"",L1395*Veriler!M1395))),L1395)),0)</f>
        <v/>
      </c>
      <c r="W1395" s="146"/>
      <c r="X1395" s="146"/>
      <c r="Y1395" s="146"/>
    </row>
    <row r="1396" spans="1:25" s="99" customFormat="1" ht="54.75" customHeight="1" x14ac:dyDescent="0.25">
      <c r="A1396" s="96">
        <f t="shared" si="442"/>
        <v>1031</v>
      </c>
      <c r="B1396" s="175"/>
      <c r="C1396" s="176"/>
      <c r="D1396" s="113"/>
      <c r="E1396" s="115"/>
      <c r="F1396" s="174"/>
      <c r="G1396" s="114" t="str">
        <f t="shared" si="437"/>
        <v/>
      </c>
      <c r="H1396" s="115"/>
      <c r="I1396" s="115"/>
      <c r="J1396" s="115"/>
      <c r="K1396" s="115"/>
      <c r="L1396" s="133" t="str">
        <f t="shared" si="438"/>
        <v/>
      </c>
      <c r="M1396" s="116" t="str">
        <f>IF(L1396="", "", L1396/Veriler!$X$1)</f>
        <v/>
      </c>
      <c r="N1396" s="116" t="str">
        <f>IF(F1396&lt;&gt;"", "İthal Girdi", IF(Veriler!T1396="", "", IF(Veriler!S1396="H", "%0,5 üzerindedir", IF(Veriler!T1396&gt;0.1, "%10 sınırı aşılmıştır.", "Uygun"))))</f>
        <v>%0,5 üzerindedir</v>
      </c>
      <c r="O1396" s="116" t="str">
        <f t="shared" si="439"/>
        <v xml:space="preserve"> </v>
      </c>
      <c r="P1396" s="117"/>
      <c r="Q1396" s="118"/>
      <c r="R1396" s="119" t="str">
        <f t="shared" si="440"/>
        <v/>
      </c>
      <c r="S1396" s="133">
        <f>IFERROR(IF(M1396&lt;=0.005,IF(F1396="",L1396,0),IF(F1396&lt;&gt;"",0,IF(P1396="",0,IF(P1396="H",0,IF(Q1396&lt;Veriler!$G$2,L1396*Veriler!$G$2,L1396*Q1396)))))," ")</f>
        <v>0</v>
      </c>
      <c r="T1396" s="133">
        <f>IF(Veriler!T1396&lt;=0.1, S1396, IF(AND(Veriler!T1396&gt;0.1, F1396="", P1396="E"), IF(Q1396&gt;Veriler!$G$2, Q1396*S1396, IF(Q1396&lt;Veriler!$G$2, Veriler!$G$2*S1396, Q1396*S1396)), 0))</f>
        <v>0</v>
      </c>
      <c r="U1396" s="133" t="str">
        <f t="shared" si="441"/>
        <v xml:space="preserve"> </v>
      </c>
      <c r="V1396" s="134" t="str">
        <f>IFERROR(IF(O1396="%10 sınırı aşılmıştır.",L1396-T1396,IFERROR(IF(F1396="",IF(S1396=1,0,IF(L1396-S1396=0,"",L1396-S1396)),IF(Veriler!M1396="",L1396,IF(L1396*Veriler!M1396=0,"",L1396*Veriler!M1396))),L1396)),0)</f>
        <v/>
      </c>
      <c r="W1396" s="146"/>
      <c r="X1396" s="146"/>
      <c r="Y1396" s="146"/>
    </row>
    <row r="1397" spans="1:25" s="99" customFormat="1" ht="54.75" customHeight="1" x14ac:dyDescent="0.25">
      <c r="A1397" s="96">
        <f t="shared" si="442"/>
        <v>1032</v>
      </c>
      <c r="B1397" s="175"/>
      <c r="C1397" s="176"/>
      <c r="D1397" s="113"/>
      <c r="E1397" s="115"/>
      <c r="F1397" s="174"/>
      <c r="G1397" s="114" t="str">
        <f t="shared" si="437"/>
        <v/>
      </c>
      <c r="H1397" s="115"/>
      <c r="I1397" s="115"/>
      <c r="J1397" s="115"/>
      <c r="K1397" s="115"/>
      <c r="L1397" s="133" t="str">
        <f t="shared" si="438"/>
        <v/>
      </c>
      <c r="M1397" s="116" t="str">
        <f>IF(L1397="", "", L1397/Veriler!$X$1)</f>
        <v/>
      </c>
      <c r="N1397" s="116" t="str">
        <f>IF(F1397&lt;&gt;"", "İthal Girdi", IF(Veriler!T1397="", "", IF(Veriler!S1397="H", "%0,5 üzerindedir", IF(Veriler!T1397&gt;0.1, "%10 sınırı aşılmıştır.", "Uygun"))))</f>
        <v>%0,5 üzerindedir</v>
      </c>
      <c r="O1397" s="116" t="str">
        <f t="shared" si="439"/>
        <v xml:space="preserve"> </v>
      </c>
      <c r="P1397" s="117"/>
      <c r="Q1397" s="118"/>
      <c r="R1397" s="119" t="str">
        <f t="shared" si="440"/>
        <v/>
      </c>
      <c r="S1397" s="133">
        <f>IFERROR(IF(M1397&lt;=0.005,IF(F1397="",L1397,0),IF(F1397&lt;&gt;"",0,IF(P1397="",0,IF(P1397="H",0,IF(Q1397&lt;Veriler!$G$2,L1397*Veriler!$G$2,L1397*Q1397)))))," ")</f>
        <v>0</v>
      </c>
      <c r="T1397" s="133">
        <f>IF(Veriler!T1397&lt;=0.1, S1397, IF(AND(Veriler!T1397&gt;0.1, F1397="", P1397="E"), IF(Q1397&gt;Veriler!$G$2, Q1397*S1397, IF(Q1397&lt;Veriler!$G$2, Veriler!$G$2*S1397, Q1397*S1397)), 0))</f>
        <v>0</v>
      </c>
      <c r="U1397" s="133" t="str">
        <f t="shared" si="441"/>
        <v xml:space="preserve"> </v>
      </c>
      <c r="V1397" s="134" t="str">
        <f>IFERROR(IF(O1397="%10 sınırı aşılmıştır.",L1397-T1397,IFERROR(IF(F1397="",IF(S1397=1,0,IF(L1397-S1397=0,"",L1397-S1397)),IF(Veriler!M1397="",L1397,IF(L1397*Veriler!M1397=0,"",L1397*Veriler!M1397))),L1397)),0)</f>
        <v/>
      </c>
      <c r="W1397" s="146"/>
      <c r="X1397" s="146"/>
      <c r="Y1397" s="146"/>
    </row>
    <row r="1398" spans="1:25" s="99" customFormat="1" ht="54.75" customHeight="1" x14ac:dyDescent="0.25">
      <c r="A1398" s="96">
        <f t="shared" si="442"/>
        <v>1033</v>
      </c>
      <c r="B1398" s="175"/>
      <c r="C1398" s="176"/>
      <c r="D1398" s="113"/>
      <c r="E1398" s="115"/>
      <c r="F1398" s="174"/>
      <c r="G1398" s="114" t="str">
        <f t="shared" si="437"/>
        <v/>
      </c>
      <c r="H1398" s="115"/>
      <c r="I1398" s="115"/>
      <c r="J1398" s="115"/>
      <c r="K1398" s="115"/>
      <c r="L1398" s="133" t="str">
        <f t="shared" si="438"/>
        <v/>
      </c>
      <c r="M1398" s="116" t="str">
        <f>IF(L1398="", "", L1398/Veriler!$X$1)</f>
        <v/>
      </c>
      <c r="N1398" s="116" t="str">
        <f>IF(F1398&lt;&gt;"", "İthal Girdi", IF(Veriler!T1398="", "", IF(Veriler!S1398="H", "%0,5 üzerindedir", IF(Veriler!T1398&gt;0.1, "%10 sınırı aşılmıştır.", "Uygun"))))</f>
        <v>%0,5 üzerindedir</v>
      </c>
      <c r="O1398" s="116" t="str">
        <f t="shared" si="439"/>
        <v xml:space="preserve"> </v>
      </c>
      <c r="P1398" s="117"/>
      <c r="Q1398" s="118"/>
      <c r="R1398" s="119" t="str">
        <f t="shared" si="440"/>
        <v/>
      </c>
      <c r="S1398" s="133">
        <f>IFERROR(IF(M1398&lt;=0.005,IF(F1398="",L1398,0),IF(F1398&lt;&gt;"",0,IF(P1398="",0,IF(P1398="H",0,IF(Q1398&lt;Veriler!$G$2,L1398*Veriler!$G$2,L1398*Q1398)))))," ")</f>
        <v>0</v>
      </c>
      <c r="T1398" s="133">
        <f>IF(Veriler!T1398&lt;=0.1, S1398, IF(AND(Veriler!T1398&gt;0.1, F1398="", P1398="E"), IF(Q1398&gt;Veriler!$G$2, Q1398*S1398, IF(Q1398&lt;Veriler!$G$2, Veriler!$G$2*S1398, Q1398*S1398)), 0))</f>
        <v>0</v>
      </c>
      <c r="U1398" s="133" t="str">
        <f t="shared" si="441"/>
        <v xml:space="preserve"> </v>
      </c>
      <c r="V1398" s="134" t="str">
        <f>IFERROR(IF(O1398="%10 sınırı aşılmıştır.",L1398-T1398,IFERROR(IF(F1398="",IF(S1398=1,0,IF(L1398-S1398=0,"",L1398-S1398)),IF(Veriler!M1398="",L1398,IF(L1398*Veriler!M1398=0,"",L1398*Veriler!M1398))),L1398)),0)</f>
        <v/>
      </c>
      <c r="W1398" s="146"/>
      <c r="X1398" s="146"/>
      <c r="Y1398" s="146"/>
    </row>
    <row r="1399" spans="1:25" s="99" customFormat="1" ht="54.75" customHeight="1" x14ac:dyDescent="0.25">
      <c r="A1399" s="96">
        <f t="shared" si="442"/>
        <v>1034</v>
      </c>
      <c r="B1399" s="175"/>
      <c r="C1399" s="176"/>
      <c r="D1399" s="113"/>
      <c r="E1399" s="115"/>
      <c r="F1399" s="174"/>
      <c r="G1399" s="114" t="str">
        <f t="shared" si="437"/>
        <v/>
      </c>
      <c r="H1399" s="115"/>
      <c r="I1399" s="115"/>
      <c r="J1399" s="115"/>
      <c r="K1399" s="115"/>
      <c r="L1399" s="133" t="str">
        <f t="shared" si="438"/>
        <v/>
      </c>
      <c r="M1399" s="116" t="str">
        <f>IF(L1399="", "", L1399/Veriler!$X$1)</f>
        <v/>
      </c>
      <c r="N1399" s="116" t="str">
        <f>IF(F1399&lt;&gt;"", "İthal Girdi", IF(Veriler!T1399="", "", IF(Veriler!S1399="H", "%0,5 üzerindedir", IF(Veriler!T1399&gt;0.1, "%10 sınırı aşılmıştır.", "Uygun"))))</f>
        <v>%0,5 üzerindedir</v>
      </c>
      <c r="O1399" s="116" t="str">
        <f t="shared" si="439"/>
        <v xml:space="preserve"> </v>
      </c>
      <c r="P1399" s="117"/>
      <c r="Q1399" s="118"/>
      <c r="R1399" s="119" t="str">
        <f t="shared" si="440"/>
        <v/>
      </c>
      <c r="S1399" s="133">
        <f>IFERROR(IF(M1399&lt;=0.005,IF(F1399="",L1399,0),IF(F1399&lt;&gt;"",0,IF(P1399="",0,IF(P1399="H",0,IF(Q1399&lt;Veriler!$G$2,L1399*Veriler!$G$2,L1399*Q1399)))))," ")</f>
        <v>0</v>
      </c>
      <c r="T1399" s="133">
        <f>IF(Veriler!T1399&lt;=0.1, S1399, IF(AND(Veriler!T1399&gt;0.1, F1399="", P1399="E"), IF(Q1399&gt;Veriler!$G$2, Q1399*S1399, IF(Q1399&lt;Veriler!$G$2, Veriler!$G$2*S1399, Q1399*S1399)), 0))</f>
        <v>0</v>
      </c>
      <c r="U1399" s="133" t="str">
        <f t="shared" si="441"/>
        <v xml:space="preserve"> </v>
      </c>
      <c r="V1399" s="134" t="str">
        <f>IFERROR(IF(O1399="%10 sınırı aşılmıştır.",L1399-T1399,IFERROR(IF(F1399="",IF(S1399=1,0,IF(L1399-S1399=0,"",L1399-S1399)),IF(Veriler!M1399="",L1399,IF(L1399*Veriler!M1399=0,"",L1399*Veriler!M1399))),L1399)),0)</f>
        <v/>
      </c>
      <c r="W1399" s="146"/>
      <c r="X1399" s="146"/>
      <c r="Y1399" s="146"/>
    </row>
    <row r="1400" spans="1:25" s="99" customFormat="1" ht="54.75" customHeight="1" x14ac:dyDescent="0.25">
      <c r="A1400" s="96">
        <f t="shared" si="442"/>
        <v>1035</v>
      </c>
      <c r="B1400" s="175"/>
      <c r="C1400" s="176"/>
      <c r="D1400" s="113"/>
      <c r="E1400" s="115"/>
      <c r="F1400" s="174"/>
      <c r="G1400" s="114" t="str">
        <f t="shared" si="437"/>
        <v/>
      </c>
      <c r="H1400" s="115"/>
      <c r="I1400" s="115"/>
      <c r="J1400" s="115"/>
      <c r="K1400" s="115"/>
      <c r="L1400" s="133" t="str">
        <f t="shared" si="438"/>
        <v/>
      </c>
      <c r="M1400" s="116" t="str">
        <f>IF(L1400="", "", L1400/Veriler!$X$1)</f>
        <v/>
      </c>
      <c r="N1400" s="116" t="str">
        <f>IF(F1400&lt;&gt;"", "İthal Girdi", IF(Veriler!T1400="", "", IF(Veriler!S1400="H", "%0,5 üzerindedir", IF(Veriler!T1400&gt;0.1, "%10 sınırı aşılmıştır.", "Uygun"))))</f>
        <v>%0,5 üzerindedir</v>
      </c>
      <c r="O1400" s="116" t="str">
        <f t="shared" si="439"/>
        <v xml:space="preserve"> </v>
      </c>
      <c r="P1400" s="117"/>
      <c r="Q1400" s="118"/>
      <c r="R1400" s="119" t="str">
        <f t="shared" si="440"/>
        <v/>
      </c>
      <c r="S1400" s="133">
        <f>IFERROR(IF(M1400&lt;=0.005,IF(F1400="",L1400,0),IF(F1400&lt;&gt;"",0,IF(P1400="",0,IF(P1400="H",0,IF(Q1400&lt;Veriler!$G$2,L1400*Veriler!$G$2,L1400*Q1400)))))," ")</f>
        <v>0</v>
      </c>
      <c r="T1400" s="133">
        <f>IF(Veriler!T1400&lt;=0.1, S1400, IF(AND(Veriler!T1400&gt;0.1, F1400="", P1400="E"), IF(Q1400&gt;Veriler!$G$2, Q1400*S1400, IF(Q1400&lt;Veriler!$G$2, Veriler!$G$2*S1400, Q1400*S1400)), 0))</f>
        <v>0</v>
      </c>
      <c r="U1400" s="133" t="str">
        <f t="shared" si="441"/>
        <v xml:space="preserve"> </v>
      </c>
      <c r="V1400" s="134" t="str">
        <f>IFERROR(IF(O1400="%10 sınırı aşılmıştır.",L1400-T1400,IFERROR(IF(F1400="",IF(S1400=1,0,IF(L1400-S1400=0,"",L1400-S1400)),IF(Veriler!M1400="",L1400,IF(L1400*Veriler!M1400=0,"",L1400*Veriler!M1400))),L1400)),0)</f>
        <v/>
      </c>
      <c r="W1400" s="146"/>
      <c r="X1400" s="146"/>
      <c r="Y1400" s="146"/>
    </row>
    <row r="1401" spans="1:25" s="99" customFormat="1" ht="54.75" customHeight="1" x14ac:dyDescent="0.25">
      <c r="A1401" s="96">
        <f t="shared" si="442"/>
        <v>1036</v>
      </c>
      <c r="B1401" s="175"/>
      <c r="C1401" s="176"/>
      <c r="D1401" s="113"/>
      <c r="E1401" s="115"/>
      <c r="F1401" s="174"/>
      <c r="G1401" s="114" t="str">
        <f t="shared" si="437"/>
        <v/>
      </c>
      <c r="H1401" s="115"/>
      <c r="I1401" s="115"/>
      <c r="J1401" s="115"/>
      <c r="K1401" s="115"/>
      <c r="L1401" s="133" t="str">
        <f t="shared" si="438"/>
        <v/>
      </c>
      <c r="M1401" s="116" t="str">
        <f>IF(L1401="", "", L1401/Veriler!$X$1)</f>
        <v/>
      </c>
      <c r="N1401" s="116" t="str">
        <f>IF(F1401&lt;&gt;"", "İthal Girdi", IF(Veriler!T1401="", "", IF(Veriler!S1401="H", "%0,5 üzerindedir", IF(Veriler!T1401&gt;0.1, "%10 sınırı aşılmıştır.", "Uygun"))))</f>
        <v>%0,5 üzerindedir</v>
      </c>
      <c r="O1401" s="116" t="str">
        <f t="shared" si="439"/>
        <v xml:space="preserve"> </v>
      </c>
      <c r="P1401" s="117"/>
      <c r="Q1401" s="118"/>
      <c r="R1401" s="119" t="str">
        <f t="shared" si="440"/>
        <v/>
      </c>
      <c r="S1401" s="133">
        <f>IFERROR(IF(M1401&lt;=0.005,IF(F1401="",L1401,0),IF(F1401&lt;&gt;"",0,IF(P1401="",0,IF(P1401="H",0,IF(Q1401&lt;Veriler!$G$2,L1401*Veriler!$G$2,L1401*Q1401)))))," ")</f>
        <v>0</v>
      </c>
      <c r="T1401" s="133">
        <f>IF(Veriler!T1401&lt;=0.1, S1401, IF(AND(Veriler!T1401&gt;0.1, F1401="", P1401="E"), IF(Q1401&gt;Veriler!$G$2, Q1401*S1401, IF(Q1401&lt;Veriler!$G$2, Veriler!$G$2*S1401, Q1401*S1401)), 0))</f>
        <v>0</v>
      </c>
      <c r="U1401" s="133" t="str">
        <f t="shared" si="441"/>
        <v xml:space="preserve"> </v>
      </c>
      <c r="V1401" s="134" t="str">
        <f>IFERROR(IF(O1401="%10 sınırı aşılmıştır.",L1401-T1401,IFERROR(IF(F1401="",IF(S1401=1,0,IF(L1401-S1401=0,"",L1401-S1401)),IF(Veriler!M1401="",L1401,IF(L1401*Veriler!M1401=0,"",L1401*Veriler!M1401))),L1401)),0)</f>
        <v/>
      </c>
      <c r="W1401" s="146"/>
      <c r="X1401" s="146"/>
      <c r="Y1401" s="146"/>
    </row>
    <row r="1402" spans="1:25" s="99" customFormat="1" ht="24" customHeight="1" x14ac:dyDescent="0.25">
      <c r="A1402" s="103"/>
      <c r="B1402" s="104"/>
      <c r="C1402" s="104"/>
      <c r="D1402" s="104"/>
      <c r="E1402" s="103"/>
      <c r="F1402" s="135"/>
      <c r="G1402" s="157"/>
      <c r="H1402" s="103"/>
      <c r="I1402" s="103"/>
      <c r="J1402" s="103"/>
      <c r="K1402" s="103"/>
      <c r="L1402" s="136">
        <f>SUM(L1373:L1386,L1388:L1401)</f>
        <v>0</v>
      </c>
      <c r="M1402" s="158"/>
      <c r="N1402" s="158"/>
      <c r="O1402" s="158"/>
      <c r="P1402" s="105"/>
      <c r="Q1402" s="106"/>
      <c r="R1402" s="159"/>
      <c r="S1402" s="160"/>
      <c r="T1402" s="160"/>
      <c r="U1402" s="160"/>
      <c r="V1402" s="160"/>
      <c r="W1402" s="146"/>
      <c r="X1402" s="146"/>
      <c r="Y1402" s="146"/>
    </row>
    <row r="1403" spans="1:25" s="99" customFormat="1" ht="31.5" customHeight="1" x14ac:dyDescent="0.25">
      <c r="A1403" s="103"/>
      <c r="B1403" s="104"/>
      <c r="C1403" s="104"/>
      <c r="D1403" s="104"/>
      <c r="E1403" s="103"/>
      <c r="F1403" s="135"/>
      <c r="G1403" s="157"/>
      <c r="H1403" s="103"/>
      <c r="I1403" s="103"/>
      <c r="J1403" s="103"/>
      <c r="K1403" s="103"/>
      <c r="L1403" s="161"/>
      <c r="M1403" s="158"/>
      <c r="N1403" s="158"/>
      <c r="O1403" s="158"/>
      <c r="P1403" s="105"/>
      <c r="Q1403" s="106"/>
      <c r="R1403" s="159"/>
      <c r="S1403" s="162" t="s">
        <v>57</v>
      </c>
      <c r="T1403" s="162" t="s">
        <v>57</v>
      </c>
      <c r="U1403" s="162" t="s">
        <v>57</v>
      </c>
      <c r="V1403" s="163" t="s">
        <v>58</v>
      </c>
      <c r="W1403" s="146"/>
      <c r="X1403" s="146"/>
      <c r="Y1403" s="146"/>
    </row>
    <row r="1404" spans="1:25" s="99" customFormat="1" ht="58.5" customHeight="1" x14ac:dyDescent="0.25">
      <c r="A1404" s="185" t="s">
        <v>59</v>
      </c>
      <c r="B1404" s="180"/>
      <c r="C1404" s="180"/>
      <c r="D1404" s="180"/>
      <c r="E1404" s="180"/>
      <c r="F1404" s="180"/>
      <c r="G1404" s="180"/>
      <c r="H1404" s="180"/>
      <c r="I1404" s="180"/>
      <c r="J1404" s="180"/>
      <c r="K1404" s="180"/>
      <c r="L1404" s="180"/>
      <c r="M1404" s="180"/>
      <c r="N1404" s="180"/>
      <c r="O1404" s="180"/>
      <c r="P1404" s="180"/>
      <c r="Q1404" s="180"/>
      <c r="R1404" s="176"/>
      <c r="S1404" s="137">
        <f>SUM(S1366,S1373:S1386,S1388:S1401)</f>
        <v>0</v>
      </c>
      <c r="T1404" s="137" t="str">
        <f>IF(SUM(T1373:T1386,T1388:T1401)=0," ",SUM(T1373:T1386,T1388:T1401))</f>
        <v xml:space="preserve"> </v>
      </c>
      <c r="U1404" s="137" t="str">
        <f>IF(SUM(U1373:U1386,U1388:U1401)=0," ",SUM(U1373:U1386,U1388:U1401))</f>
        <v xml:space="preserve"> </v>
      </c>
      <c r="V1404" s="137" t="str">
        <f>IF(SUM(V1373:V1386,V1388:V1401)=0," ",SUM(V1373:V1386,V1388:V1401))</f>
        <v xml:space="preserve"> </v>
      </c>
      <c r="W1404" s="146"/>
      <c r="X1404" s="164">
        <f>SUM(U1373:U1386,U1388:U1401)</f>
        <v>0</v>
      </c>
      <c r="Y1404" s="164">
        <f>SUM(V1373:V1386,V1388:V1401)</f>
        <v>0</v>
      </c>
    </row>
    <row r="1405" spans="1:25" x14ac:dyDescent="0.3">
      <c r="A1405" s="34"/>
      <c r="G1405" s="146"/>
      <c r="L1405" s="146"/>
      <c r="M1405" s="146"/>
      <c r="N1405" s="146"/>
      <c r="O1405" s="146"/>
      <c r="R1405" s="146"/>
      <c r="S1405" s="146"/>
      <c r="T1405" s="146"/>
      <c r="U1405" s="146"/>
      <c r="V1405" s="146"/>
      <c r="W1405" s="146"/>
      <c r="X1405" s="146"/>
      <c r="Y1405" s="146"/>
    </row>
    <row r="1406" spans="1:25" x14ac:dyDescent="0.3">
      <c r="A1406" s="186" t="s">
        <v>60</v>
      </c>
      <c r="B1406" s="187"/>
      <c r="C1406" s="187"/>
      <c r="D1406" s="187"/>
      <c r="E1406" s="187"/>
      <c r="F1406" s="187"/>
      <c r="G1406" s="187"/>
      <c r="H1406" s="187"/>
      <c r="I1406" s="187"/>
      <c r="J1406" s="187"/>
      <c r="K1406" s="187"/>
      <c r="L1406" s="187"/>
      <c r="M1406" s="187"/>
      <c r="N1406" s="187"/>
      <c r="O1406" s="187"/>
      <c r="P1406" s="187"/>
      <c r="Q1406" s="187"/>
      <c r="R1406" s="187"/>
      <c r="S1406" s="187"/>
      <c r="T1406" s="187"/>
      <c r="U1406" s="187"/>
      <c r="V1406" s="187"/>
      <c r="W1406" s="146"/>
      <c r="X1406" s="146"/>
      <c r="Y1406" s="146"/>
    </row>
    <row r="1407" spans="1:25" s="99" customFormat="1" ht="41.25" customHeight="1" x14ac:dyDescent="0.25">
      <c r="A1407" s="189" t="s">
        <v>38</v>
      </c>
      <c r="B1407" s="180"/>
      <c r="C1407" s="180"/>
      <c r="D1407" s="180"/>
      <c r="E1407" s="180"/>
      <c r="F1407" s="180"/>
      <c r="G1407" s="180"/>
      <c r="H1407" s="180"/>
      <c r="I1407" s="180"/>
      <c r="J1407" s="180"/>
      <c r="K1407" s="180"/>
      <c r="L1407" s="180"/>
      <c r="M1407" s="180"/>
      <c r="N1407" s="180"/>
      <c r="O1407" s="180"/>
      <c r="P1407" s="180"/>
      <c r="Q1407" s="180"/>
      <c r="R1407" s="180"/>
      <c r="S1407" s="180"/>
      <c r="T1407" s="180"/>
      <c r="U1407" s="180"/>
      <c r="V1407" s="176"/>
      <c r="W1407" s="146"/>
      <c r="X1407" s="146"/>
      <c r="Y1407" s="146"/>
    </row>
    <row r="1408" spans="1:25" s="100" customFormat="1" ht="35.25" customHeight="1" x14ac:dyDescent="0.25">
      <c r="A1408" s="179" t="s">
        <v>39</v>
      </c>
      <c r="B1408" s="180"/>
      <c r="C1408" s="180"/>
      <c r="D1408" s="180"/>
      <c r="E1408" s="180"/>
      <c r="F1408" s="180"/>
      <c r="G1408" s="180"/>
      <c r="H1408" s="180"/>
      <c r="I1408" s="180"/>
      <c r="J1408" s="180"/>
      <c r="K1408" s="180"/>
      <c r="L1408" s="180"/>
      <c r="M1408" s="180"/>
      <c r="N1408" s="180"/>
      <c r="O1408" s="180"/>
      <c r="P1408" s="180"/>
      <c r="Q1408" s="180"/>
      <c r="R1408" s="176"/>
      <c r="S1408" s="147"/>
      <c r="T1408" s="148"/>
      <c r="U1408" s="149" t="s">
        <v>40</v>
      </c>
      <c r="V1408" s="150">
        <f>V1370+1</f>
        <v>38</v>
      </c>
      <c r="W1408" s="146"/>
      <c r="X1408" s="146"/>
      <c r="Y1408" s="146"/>
    </row>
    <row r="1409" spans="1:25" s="99" customFormat="1" ht="81" customHeight="1" x14ac:dyDescent="0.25">
      <c r="A1409" s="110" t="s">
        <v>3</v>
      </c>
      <c r="B1409" s="188" t="s">
        <v>41</v>
      </c>
      <c r="C1409" s="176"/>
      <c r="D1409" s="111" t="s">
        <v>42</v>
      </c>
      <c r="E1409" s="110" t="s">
        <v>324</v>
      </c>
      <c r="F1409" s="111" t="s">
        <v>325</v>
      </c>
      <c r="G1409" s="151" t="s">
        <v>43</v>
      </c>
      <c r="H1409" s="110" t="s">
        <v>44</v>
      </c>
      <c r="I1409" s="110" t="s">
        <v>8</v>
      </c>
      <c r="J1409" s="110" t="s">
        <v>45</v>
      </c>
      <c r="K1409" s="110" t="s">
        <v>46</v>
      </c>
      <c r="L1409" s="152" t="s">
        <v>47</v>
      </c>
      <c r="M1409" s="153" t="s">
        <v>48</v>
      </c>
      <c r="N1409" s="154" t="s">
        <v>49</v>
      </c>
      <c r="O1409" s="154" t="s">
        <v>49</v>
      </c>
      <c r="P1409" s="112" t="s">
        <v>50</v>
      </c>
      <c r="Q1409" s="110" t="s">
        <v>51</v>
      </c>
      <c r="R1409" s="155" t="s">
        <v>52</v>
      </c>
      <c r="S1409" s="156" t="s">
        <v>53</v>
      </c>
      <c r="T1409" s="156" t="s">
        <v>54</v>
      </c>
      <c r="U1409" s="152" t="s">
        <v>54</v>
      </c>
      <c r="V1409" s="152" t="s">
        <v>55</v>
      </c>
      <c r="W1409" s="146"/>
      <c r="X1409" s="146"/>
      <c r="Y1409" s="146"/>
    </row>
    <row r="1410" spans="1:25" s="99" customFormat="1" ht="45" customHeight="1" x14ac:dyDescent="0.25">
      <c r="A1410" s="101"/>
      <c r="B1410" s="177" t="s">
        <v>56</v>
      </c>
      <c r="C1410" s="178"/>
      <c r="D1410" s="102"/>
      <c r="E1410" s="170"/>
      <c r="F1410" s="102"/>
      <c r="G1410" s="95"/>
      <c r="H1410" s="102"/>
      <c r="I1410" s="102"/>
      <c r="J1410" s="102"/>
      <c r="K1410" s="102"/>
      <c r="L1410" s="95"/>
      <c r="M1410" s="95"/>
      <c r="N1410" s="95"/>
      <c r="O1410" s="95"/>
      <c r="P1410" s="102"/>
      <c r="Q1410" s="102"/>
      <c r="R1410" s="190"/>
      <c r="S1410" s="184"/>
      <c r="T1410" s="95"/>
      <c r="U1410" s="95"/>
      <c r="V1410" s="95"/>
      <c r="W1410" s="146"/>
      <c r="X1410" s="146"/>
      <c r="Y1410" s="146"/>
    </row>
    <row r="1411" spans="1:25" s="99" customFormat="1" ht="54.75" customHeight="1" x14ac:dyDescent="0.25">
      <c r="A1411" s="96">
        <f>A1401+1</f>
        <v>1037</v>
      </c>
      <c r="B1411" s="181"/>
      <c r="C1411" s="182"/>
      <c r="D1411" s="113"/>
      <c r="E1411" s="115"/>
      <c r="F1411" s="174"/>
      <c r="G1411" s="114" t="str">
        <f t="shared" ref="G1411:G1424" si="443">IF(AND(F1411&lt;&gt;"",V1411&lt;&gt;"",L1411&lt;&gt;0),V1411/L1411,"")</f>
        <v/>
      </c>
      <c r="H1411" s="115"/>
      <c r="I1411" s="115"/>
      <c r="J1411" s="115"/>
      <c r="K1411" s="115"/>
      <c r="L1411" s="133" t="str">
        <f t="shared" ref="L1411:L1424" si="444">IF(AND(H1411&lt;&gt;0, J1411&lt;&gt;0, K1411&lt;&gt;0), H1411*J1411*K1411, "")</f>
        <v/>
      </c>
      <c r="M1411" s="116" t="str">
        <f>IF(L1411="", "", L1411/Veriler!$X$1)</f>
        <v/>
      </c>
      <c r="N1411" s="116" t="str">
        <f>IF(F1411&lt;&gt;"", "İthal Girdi", IF(Veriler!T1411="", "", IF(Veriler!S1411="H", "%0,5 üzerindedir", IF(Veriler!T1411&gt;0.1, "%10 sınırı aşılmıştır.", "Uygun"))))</f>
        <v>%0,5 üzerindedir</v>
      </c>
      <c r="O1411" s="116" t="str">
        <f t="shared" ref="O1411:O1424" si="445">IF(M1411=""," ",N1411)</f>
        <v xml:space="preserve"> </v>
      </c>
      <c r="P1411" s="117"/>
      <c r="Q1411" s="118"/>
      <c r="R1411" s="119" t="str">
        <f t="shared" ref="R1411:R1424" si="446">IFERROR(IF(AND(T1411&lt;&gt;"",L1411&lt;&gt;"",L1411&lt;&gt;0,T1411&lt;&gt;0),T1411/L1411,"")," ")</f>
        <v/>
      </c>
      <c r="S1411" s="133">
        <f>IFERROR(IF(M1411&lt;=0.005,IF(F1411="",L1411,0),IF(F1411&lt;&gt;"",0,IF(P1411="",0,IF(P1411="H",0,IF(Q1411&lt;Veriler!$G$2,L1411*Veriler!$G$2,L1411*Q1411)))))," ")</f>
        <v>0</v>
      </c>
      <c r="T1411" s="133">
        <f>IF(Veriler!T1411&lt;=0.1, S1411, IF(AND(Veriler!T1411&gt;0.1, F1411="", P1411="E"), IF(Q1411&gt;Veriler!$G$2, Q1411*S1411, IF(Q1411&lt;Veriler!$G$2, Veriler!$G$2*S1411, Q1411*S1411)), 0))</f>
        <v>0</v>
      </c>
      <c r="U1411" s="133" t="str">
        <f t="shared" ref="U1411:U1424" si="447">IF(T1411=0," ",T1411)</f>
        <v xml:space="preserve"> </v>
      </c>
      <c r="V1411" s="134" t="str">
        <f>IFERROR(IF(O1411="%10 sınırı aşılmıştır.",L1411-T1411,IFERROR(IF(F1411="",IF(S1411=1,0,IF(L1411-S1411=0,"",L1411-S1411)),IF(Veriler!M1411="",L1411,IF(L1411*Veriler!M1411=0,"",L1411*Veriler!M1411))),L1411)),0)</f>
        <v/>
      </c>
      <c r="W1411" s="146"/>
      <c r="X1411" s="146"/>
      <c r="Y1411" s="146"/>
    </row>
    <row r="1412" spans="1:25" s="99" customFormat="1" ht="54.75" customHeight="1" x14ac:dyDescent="0.25">
      <c r="A1412" s="96">
        <f t="shared" ref="A1412:A1424" si="448">A1411+1</f>
        <v>1038</v>
      </c>
      <c r="B1412" s="175"/>
      <c r="C1412" s="176"/>
      <c r="D1412" s="113"/>
      <c r="E1412" s="115"/>
      <c r="F1412" s="174"/>
      <c r="G1412" s="114" t="str">
        <f t="shared" si="443"/>
        <v/>
      </c>
      <c r="H1412" s="115"/>
      <c r="I1412" s="115"/>
      <c r="J1412" s="115"/>
      <c r="K1412" s="115"/>
      <c r="L1412" s="133" t="str">
        <f t="shared" si="444"/>
        <v/>
      </c>
      <c r="M1412" s="116" t="str">
        <f>IF(L1412="", "", L1412/Veriler!$X$1)</f>
        <v/>
      </c>
      <c r="N1412" s="116" t="str">
        <f>IF(F1412&lt;&gt;"", "İthal Girdi", IF(Veriler!T1412="", "", IF(Veriler!S1412="H", "%0,5 üzerindedir", IF(Veriler!T1412&gt;0.1, "%10 sınırı aşılmıştır.", "Uygun"))))</f>
        <v>%0,5 üzerindedir</v>
      </c>
      <c r="O1412" s="116" t="str">
        <f t="shared" si="445"/>
        <v xml:space="preserve"> </v>
      </c>
      <c r="P1412" s="117"/>
      <c r="Q1412" s="118"/>
      <c r="R1412" s="119" t="str">
        <f t="shared" si="446"/>
        <v/>
      </c>
      <c r="S1412" s="133">
        <f>IFERROR(IF(M1412&lt;=0.005,IF(F1412="",L1412,0),IF(F1412&lt;&gt;"",0,IF(P1412="",0,IF(P1412="H",0,IF(Q1412&lt;Veriler!$G$2,L1412*Veriler!$G$2,L1412*Q1412)))))," ")</f>
        <v>0</v>
      </c>
      <c r="T1412" s="133">
        <f>IF(Veriler!T1412&lt;=0.1, S1412, IF(AND(Veriler!T1412&gt;0.1, F1412="", P1412="E"), IF(Q1412&gt;Veriler!$G$2, Q1412*S1412, IF(Q1412&lt;Veriler!$G$2, Veriler!$G$2*S1412, Q1412*S1412)), 0))</f>
        <v>0</v>
      </c>
      <c r="U1412" s="133" t="str">
        <f t="shared" si="447"/>
        <v xml:space="preserve"> </v>
      </c>
      <c r="V1412" s="134" t="str">
        <f>IFERROR(IF(O1412="%10 sınırı aşılmıştır.",L1412-T1412,IFERROR(IF(F1412="",IF(S1412=1,0,IF(L1412-S1412=0,"",L1412-S1412)),IF(Veriler!M1412="",L1412,IF(L1412*Veriler!M1412=0,"",L1412*Veriler!M1412))),L1412)),0)</f>
        <v/>
      </c>
      <c r="W1412" s="146"/>
      <c r="X1412" s="146"/>
      <c r="Y1412" s="146"/>
    </row>
    <row r="1413" spans="1:25" s="99" customFormat="1" ht="54.75" customHeight="1" x14ac:dyDescent="0.25">
      <c r="A1413" s="96">
        <f t="shared" si="448"/>
        <v>1039</v>
      </c>
      <c r="B1413" s="175"/>
      <c r="C1413" s="176"/>
      <c r="D1413" s="113"/>
      <c r="E1413" s="115"/>
      <c r="F1413" s="174"/>
      <c r="G1413" s="114" t="str">
        <f t="shared" si="443"/>
        <v/>
      </c>
      <c r="H1413" s="115"/>
      <c r="I1413" s="115"/>
      <c r="J1413" s="115"/>
      <c r="K1413" s="115"/>
      <c r="L1413" s="133" t="str">
        <f t="shared" si="444"/>
        <v/>
      </c>
      <c r="M1413" s="116" t="str">
        <f>IF(L1413="", "", L1413/Veriler!$X$1)</f>
        <v/>
      </c>
      <c r="N1413" s="116" t="str">
        <f>IF(F1413&lt;&gt;"", "İthal Girdi", IF(Veriler!T1413="", "", IF(Veriler!S1413="H", "%0,5 üzerindedir", IF(Veriler!T1413&gt;0.1, "%10 sınırı aşılmıştır.", "Uygun"))))</f>
        <v>%0,5 üzerindedir</v>
      </c>
      <c r="O1413" s="116" t="str">
        <f t="shared" si="445"/>
        <v xml:space="preserve"> </v>
      </c>
      <c r="P1413" s="117"/>
      <c r="Q1413" s="118"/>
      <c r="R1413" s="119" t="str">
        <f t="shared" si="446"/>
        <v/>
      </c>
      <c r="S1413" s="133">
        <f>IFERROR(IF(M1413&lt;=0.005,IF(F1413="",L1413,0),IF(F1413&lt;&gt;"",0,IF(P1413="",0,IF(P1413="H",0,IF(Q1413&lt;Veriler!$G$2,L1413*Veriler!$G$2,L1413*Q1413)))))," ")</f>
        <v>0</v>
      </c>
      <c r="T1413" s="133">
        <f>IF(Veriler!T1413&lt;=0.1, S1413, IF(AND(Veriler!T1413&gt;0.1, F1413="", P1413="E"), IF(Q1413&gt;Veriler!$G$2, Q1413*S1413, IF(Q1413&lt;Veriler!$G$2, Veriler!$G$2*S1413, Q1413*S1413)), 0))</f>
        <v>0</v>
      </c>
      <c r="U1413" s="133" t="str">
        <f t="shared" si="447"/>
        <v xml:space="preserve"> </v>
      </c>
      <c r="V1413" s="134" t="str">
        <f>IFERROR(IF(O1413="%10 sınırı aşılmıştır.",L1413-T1413,IFERROR(IF(F1413="",IF(S1413=1,0,IF(L1413-S1413=0,"",L1413-S1413)),IF(Veriler!M1413="",L1413,IF(L1413*Veriler!M1413=0,"",L1413*Veriler!M1413))),L1413)),0)</f>
        <v/>
      </c>
      <c r="W1413" s="146"/>
      <c r="X1413" s="146"/>
      <c r="Y1413" s="146"/>
    </row>
    <row r="1414" spans="1:25" s="99" customFormat="1" ht="54.75" customHeight="1" x14ac:dyDescent="0.25">
      <c r="A1414" s="96">
        <f t="shared" si="448"/>
        <v>1040</v>
      </c>
      <c r="B1414" s="175"/>
      <c r="C1414" s="176"/>
      <c r="D1414" s="113"/>
      <c r="E1414" s="115"/>
      <c r="F1414" s="174"/>
      <c r="G1414" s="114" t="str">
        <f t="shared" si="443"/>
        <v/>
      </c>
      <c r="H1414" s="115"/>
      <c r="I1414" s="115"/>
      <c r="J1414" s="115"/>
      <c r="K1414" s="115"/>
      <c r="L1414" s="133" t="str">
        <f t="shared" si="444"/>
        <v/>
      </c>
      <c r="M1414" s="116" t="str">
        <f>IF(L1414="", "", L1414/Veriler!$X$1)</f>
        <v/>
      </c>
      <c r="N1414" s="116" t="str">
        <f>IF(F1414&lt;&gt;"", "İthal Girdi", IF(Veriler!T1414="", "", IF(Veriler!S1414="H", "%0,5 üzerindedir", IF(Veriler!T1414&gt;0.1, "%10 sınırı aşılmıştır.", "Uygun"))))</f>
        <v>%0,5 üzerindedir</v>
      </c>
      <c r="O1414" s="116" t="str">
        <f t="shared" si="445"/>
        <v xml:space="preserve"> </v>
      </c>
      <c r="P1414" s="117"/>
      <c r="Q1414" s="118"/>
      <c r="R1414" s="119" t="str">
        <f t="shared" si="446"/>
        <v/>
      </c>
      <c r="S1414" s="133">
        <f>IFERROR(IF(M1414&lt;=0.005,IF(F1414="",L1414,0),IF(F1414&lt;&gt;"",0,IF(P1414="",0,IF(P1414="H",0,IF(Q1414&lt;Veriler!$G$2,L1414*Veriler!$G$2,L1414*Q1414)))))," ")</f>
        <v>0</v>
      </c>
      <c r="T1414" s="133">
        <f>IF(Veriler!T1414&lt;=0.1, S1414, IF(AND(Veriler!T1414&gt;0.1, F1414="", P1414="E"), IF(Q1414&gt;Veriler!$G$2, Q1414*S1414, IF(Q1414&lt;Veriler!$G$2, Veriler!$G$2*S1414, Q1414*S1414)), 0))</f>
        <v>0</v>
      </c>
      <c r="U1414" s="133" t="str">
        <f t="shared" si="447"/>
        <v xml:space="preserve"> </v>
      </c>
      <c r="V1414" s="134" t="str">
        <f>IFERROR(IF(O1414="%10 sınırı aşılmıştır.",L1414-T1414,IFERROR(IF(F1414="",IF(S1414=1,0,IF(L1414-S1414=0,"",L1414-S1414)),IF(Veriler!M1414="",L1414,IF(L1414*Veriler!M1414=0,"",L1414*Veriler!M1414))),L1414)),0)</f>
        <v/>
      </c>
      <c r="W1414" s="146"/>
      <c r="X1414" s="146"/>
      <c r="Y1414" s="146"/>
    </row>
    <row r="1415" spans="1:25" s="99" customFormat="1" ht="54.75" customHeight="1" x14ac:dyDescent="0.25">
      <c r="A1415" s="96">
        <f t="shared" si="448"/>
        <v>1041</v>
      </c>
      <c r="B1415" s="175"/>
      <c r="C1415" s="176"/>
      <c r="D1415" s="113"/>
      <c r="E1415" s="115"/>
      <c r="F1415" s="174"/>
      <c r="G1415" s="114" t="str">
        <f t="shared" si="443"/>
        <v/>
      </c>
      <c r="H1415" s="115"/>
      <c r="I1415" s="115"/>
      <c r="J1415" s="115"/>
      <c r="K1415" s="115"/>
      <c r="L1415" s="133" t="str">
        <f t="shared" si="444"/>
        <v/>
      </c>
      <c r="M1415" s="116" t="str">
        <f>IF(L1415="", "", L1415/Veriler!$X$1)</f>
        <v/>
      </c>
      <c r="N1415" s="116" t="str">
        <f>IF(F1415&lt;&gt;"", "İthal Girdi", IF(Veriler!T1415="", "", IF(Veriler!S1415="H", "%0,5 üzerindedir", IF(Veriler!T1415&gt;0.1, "%10 sınırı aşılmıştır.", "Uygun"))))</f>
        <v>%0,5 üzerindedir</v>
      </c>
      <c r="O1415" s="116" t="str">
        <f t="shared" si="445"/>
        <v xml:space="preserve"> </v>
      </c>
      <c r="P1415" s="117"/>
      <c r="Q1415" s="118"/>
      <c r="R1415" s="119" t="str">
        <f t="shared" si="446"/>
        <v/>
      </c>
      <c r="S1415" s="133">
        <f>IFERROR(IF(M1415&lt;=0.005,IF(F1415="",L1415,0),IF(F1415&lt;&gt;"",0,IF(P1415="",0,IF(P1415="H",0,IF(Q1415&lt;Veriler!$G$2,L1415*Veriler!$G$2,L1415*Q1415)))))," ")</f>
        <v>0</v>
      </c>
      <c r="T1415" s="133">
        <f>IF(Veriler!T1415&lt;=0.1, S1415, IF(AND(Veriler!T1415&gt;0.1, F1415="", P1415="E"), IF(Q1415&gt;Veriler!$G$2, Q1415*S1415, IF(Q1415&lt;Veriler!$G$2, Veriler!$G$2*S1415, Q1415*S1415)), 0))</f>
        <v>0</v>
      </c>
      <c r="U1415" s="133" t="str">
        <f t="shared" si="447"/>
        <v xml:space="preserve"> </v>
      </c>
      <c r="V1415" s="134" t="str">
        <f>IFERROR(IF(O1415="%10 sınırı aşılmıştır.",L1415-T1415,IFERROR(IF(F1415="",IF(S1415=1,0,IF(L1415-S1415=0,"",L1415-S1415)),IF(Veriler!M1415="",L1415,IF(L1415*Veriler!M1415=0,"",L1415*Veriler!M1415))),L1415)),0)</f>
        <v/>
      </c>
      <c r="W1415" s="146"/>
      <c r="X1415" s="146"/>
      <c r="Y1415" s="146"/>
    </row>
    <row r="1416" spans="1:25" s="99" customFormat="1" ht="54.75" customHeight="1" x14ac:dyDescent="0.25">
      <c r="A1416" s="96">
        <f t="shared" si="448"/>
        <v>1042</v>
      </c>
      <c r="B1416" s="175"/>
      <c r="C1416" s="176"/>
      <c r="D1416" s="113"/>
      <c r="E1416" s="115"/>
      <c r="F1416" s="174"/>
      <c r="G1416" s="114" t="str">
        <f t="shared" si="443"/>
        <v/>
      </c>
      <c r="H1416" s="115"/>
      <c r="I1416" s="115"/>
      <c r="J1416" s="115"/>
      <c r="K1416" s="115"/>
      <c r="L1416" s="133" t="str">
        <f t="shared" si="444"/>
        <v/>
      </c>
      <c r="M1416" s="116" t="str">
        <f>IF(L1416="", "", L1416/Veriler!$X$1)</f>
        <v/>
      </c>
      <c r="N1416" s="116" t="str">
        <f>IF(F1416&lt;&gt;"", "İthal Girdi", IF(Veriler!T1416="", "", IF(Veriler!S1416="H", "%0,5 üzerindedir", IF(Veriler!T1416&gt;0.1, "%10 sınırı aşılmıştır.", "Uygun"))))</f>
        <v>%0,5 üzerindedir</v>
      </c>
      <c r="O1416" s="116" t="str">
        <f t="shared" si="445"/>
        <v xml:space="preserve"> </v>
      </c>
      <c r="P1416" s="117"/>
      <c r="Q1416" s="118"/>
      <c r="R1416" s="119" t="str">
        <f t="shared" si="446"/>
        <v/>
      </c>
      <c r="S1416" s="133">
        <f>IFERROR(IF(M1416&lt;=0.005,IF(F1416="",L1416,0),IF(F1416&lt;&gt;"",0,IF(P1416="",0,IF(P1416="H",0,IF(Q1416&lt;Veriler!$G$2,L1416*Veriler!$G$2,L1416*Q1416)))))," ")</f>
        <v>0</v>
      </c>
      <c r="T1416" s="133">
        <f>IF(Veriler!T1416&lt;=0.1, S1416, IF(AND(Veriler!T1416&gt;0.1, F1416="", P1416="E"), IF(Q1416&gt;Veriler!$G$2, Q1416*S1416, IF(Q1416&lt;Veriler!$G$2, Veriler!$G$2*S1416, Q1416*S1416)), 0))</f>
        <v>0</v>
      </c>
      <c r="U1416" s="133" t="str">
        <f t="shared" si="447"/>
        <v xml:space="preserve"> </v>
      </c>
      <c r="V1416" s="134" t="str">
        <f>IFERROR(IF(O1416="%10 sınırı aşılmıştır.",L1416-T1416,IFERROR(IF(F1416="",IF(S1416=1,0,IF(L1416-S1416=0,"",L1416-S1416)),IF(Veriler!M1416="",L1416,IF(L1416*Veriler!M1416=0,"",L1416*Veriler!M1416))),L1416)),0)</f>
        <v/>
      </c>
      <c r="W1416" s="146"/>
      <c r="X1416" s="146"/>
      <c r="Y1416" s="146"/>
    </row>
    <row r="1417" spans="1:25" s="99" customFormat="1" ht="54.75" customHeight="1" x14ac:dyDescent="0.25">
      <c r="A1417" s="96">
        <f t="shared" si="448"/>
        <v>1043</v>
      </c>
      <c r="B1417" s="175"/>
      <c r="C1417" s="176"/>
      <c r="D1417" s="113"/>
      <c r="E1417" s="115"/>
      <c r="F1417" s="174"/>
      <c r="G1417" s="114" t="str">
        <f t="shared" si="443"/>
        <v/>
      </c>
      <c r="H1417" s="115"/>
      <c r="I1417" s="115"/>
      <c r="J1417" s="115"/>
      <c r="K1417" s="115"/>
      <c r="L1417" s="133" t="str">
        <f t="shared" si="444"/>
        <v/>
      </c>
      <c r="M1417" s="116" t="str">
        <f>IF(L1417="", "", L1417/Veriler!$X$1)</f>
        <v/>
      </c>
      <c r="N1417" s="116" t="str">
        <f>IF(F1417&lt;&gt;"", "İthal Girdi", IF(Veriler!T1417="", "", IF(Veriler!S1417="H", "%0,5 üzerindedir", IF(Veriler!T1417&gt;0.1, "%10 sınırı aşılmıştır.", "Uygun"))))</f>
        <v>%0,5 üzerindedir</v>
      </c>
      <c r="O1417" s="116" t="str">
        <f t="shared" si="445"/>
        <v xml:space="preserve"> </v>
      </c>
      <c r="P1417" s="117"/>
      <c r="Q1417" s="118"/>
      <c r="R1417" s="119" t="str">
        <f t="shared" si="446"/>
        <v/>
      </c>
      <c r="S1417" s="133">
        <f>IFERROR(IF(M1417&lt;=0.005,IF(F1417="",L1417,0),IF(F1417&lt;&gt;"",0,IF(P1417="",0,IF(P1417="H",0,IF(Q1417&lt;Veriler!$G$2,L1417*Veriler!$G$2,L1417*Q1417)))))," ")</f>
        <v>0</v>
      </c>
      <c r="T1417" s="133">
        <f>IF(Veriler!T1417&lt;=0.1, S1417, IF(AND(Veriler!T1417&gt;0.1, F1417="", P1417="E"), IF(Q1417&gt;Veriler!$G$2, Q1417*S1417, IF(Q1417&lt;Veriler!$G$2, Veriler!$G$2*S1417, Q1417*S1417)), 0))</f>
        <v>0</v>
      </c>
      <c r="U1417" s="133" t="str">
        <f t="shared" si="447"/>
        <v xml:space="preserve"> </v>
      </c>
      <c r="V1417" s="134" t="str">
        <f>IFERROR(IF(O1417="%10 sınırı aşılmıştır.",L1417-T1417,IFERROR(IF(F1417="",IF(S1417=1,0,IF(L1417-S1417=0,"",L1417-S1417)),IF(Veriler!M1417="",L1417,IF(L1417*Veriler!M1417=0,"",L1417*Veriler!M1417))),L1417)),0)</f>
        <v/>
      </c>
      <c r="W1417" s="146"/>
      <c r="X1417" s="146"/>
      <c r="Y1417" s="146"/>
    </row>
    <row r="1418" spans="1:25" s="99" customFormat="1" ht="54.75" customHeight="1" x14ac:dyDescent="0.25">
      <c r="A1418" s="96">
        <f t="shared" si="448"/>
        <v>1044</v>
      </c>
      <c r="B1418" s="175"/>
      <c r="C1418" s="176"/>
      <c r="D1418" s="113"/>
      <c r="E1418" s="115"/>
      <c r="F1418" s="174"/>
      <c r="G1418" s="114" t="str">
        <f t="shared" si="443"/>
        <v/>
      </c>
      <c r="H1418" s="115"/>
      <c r="I1418" s="115"/>
      <c r="J1418" s="115"/>
      <c r="K1418" s="115"/>
      <c r="L1418" s="133" t="str">
        <f t="shared" si="444"/>
        <v/>
      </c>
      <c r="M1418" s="116" t="str">
        <f>IF(L1418="", "", L1418/Veriler!$X$1)</f>
        <v/>
      </c>
      <c r="N1418" s="116" t="str">
        <f>IF(F1418&lt;&gt;"", "İthal Girdi", IF(Veriler!T1418="", "", IF(Veriler!S1418="H", "%0,5 üzerindedir", IF(Veriler!T1418&gt;0.1, "%10 sınırı aşılmıştır.", "Uygun"))))</f>
        <v>%0,5 üzerindedir</v>
      </c>
      <c r="O1418" s="116" t="str">
        <f t="shared" si="445"/>
        <v xml:space="preserve"> </v>
      </c>
      <c r="P1418" s="117"/>
      <c r="Q1418" s="118"/>
      <c r="R1418" s="119" t="str">
        <f t="shared" si="446"/>
        <v/>
      </c>
      <c r="S1418" s="133">
        <f>IFERROR(IF(M1418&lt;=0.005,IF(F1418="",L1418,0),IF(F1418&lt;&gt;"",0,IF(P1418="",0,IF(P1418="H",0,IF(Q1418&lt;Veriler!$G$2,L1418*Veriler!$G$2,L1418*Q1418)))))," ")</f>
        <v>0</v>
      </c>
      <c r="T1418" s="133">
        <f>IF(Veriler!T1418&lt;=0.1, S1418, IF(AND(Veriler!T1418&gt;0.1, F1418="", P1418="E"), IF(Q1418&gt;Veriler!$G$2, Q1418*S1418, IF(Q1418&lt;Veriler!$G$2, Veriler!$G$2*S1418, Q1418*S1418)), 0))</f>
        <v>0</v>
      </c>
      <c r="U1418" s="133" t="str">
        <f t="shared" si="447"/>
        <v xml:space="preserve"> </v>
      </c>
      <c r="V1418" s="134" t="str">
        <f>IFERROR(IF(O1418="%10 sınırı aşılmıştır.",L1418-T1418,IFERROR(IF(F1418="",IF(S1418=1,0,IF(L1418-S1418=0,"",L1418-S1418)),IF(Veriler!M1418="",L1418,IF(L1418*Veriler!M1418=0,"",L1418*Veriler!M1418))),L1418)),0)</f>
        <v/>
      </c>
      <c r="W1418" s="146"/>
      <c r="X1418" s="146"/>
      <c r="Y1418" s="146"/>
    </row>
    <row r="1419" spans="1:25" s="99" customFormat="1" ht="54.75" customHeight="1" x14ac:dyDescent="0.25">
      <c r="A1419" s="96">
        <f t="shared" si="448"/>
        <v>1045</v>
      </c>
      <c r="B1419" s="175"/>
      <c r="C1419" s="176"/>
      <c r="D1419" s="113"/>
      <c r="E1419" s="115"/>
      <c r="F1419" s="174"/>
      <c r="G1419" s="114" t="str">
        <f t="shared" si="443"/>
        <v/>
      </c>
      <c r="H1419" s="115"/>
      <c r="I1419" s="115"/>
      <c r="J1419" s="115"/>
      <c r="K1419" s="115"/>
      <c r="L1419" s="133" t="str">
        <f t="shared" si="444"/>
        <v/>
      </c>
      <c r="M1419" s="116" t="str">
        <f>IF(L1419="", "", L1419/Veriler!$X$1)</f>
        <v/>
      </c>
      <c r="N1419" s="116" t="str">
        <f>IF(F1419&lt;&gt;"", "İthal Girdi", IF(Veriler!T1419="", "", IF(Veriler!S1419="H", "%0,5 üzerindedir", IF(Veriler!T1419&gt;0.1, "%10 sınırı aşılmıştır.", "Uygun"))))</f>
        <v>%0,5 üzerindedir</v>
      </c>
      <c r="O1419" s="116" t="str">
        <f t="shared" si="445"/>
        <v xml:space="preserve"> </v>
      </c>
      <c r="P1419" s="117"/>
      <c r="Q1419" s="118"/>
      <c r="R1419" s="119" t="str">
        <f t="shared" si="446"/>
        <v/>
      </c>
      <c r="S1419" s="133">
        <f>IFERROR(IF(M1419&lt;=0.005,IF(F1419="",L1419,0),IF(F1419&lt;&gt;"",0,IF(P1419="",0,IF(P1419="H",0,IF(Q1419&lt;Veriler!$G$2,L1419*Veriler!$G$2,L1419*Q1419)))))," ")</f>
        <v>0</v>
      </c>
      <c r="T1419" s="133">
        <f>IF(Veriler!T1419&lt;=0.1, S1419, IF(AND(Veriler!T1419&gt;0.1, F1419="", P1419="E"), IF(Q1419&gt;Veriler!$G$2, Q1419*S1419, IF(Q1419&lt;Veriler!$G$2, Veriler!$G$2*S1419, Q1419*S1419)), 0))</f>
        <v>0</v>
      </c>
      <c r="U1419" s="133" t="str">
        <f t="shared" si="447"/>
        <v xml:space="preserve"> </v>
      </c>
      <c r="V1419" s="134" t="str">
        <f>IFERROR(IF(O1419="%10 sınırı aşılmıştır.",L1419-T1419,IFERROR(IF(F1419="",IF(S1419=1,0,IF(L1419-S1419=0,"",L1419-S1419)),IF(Veriler!M1419="",L1419,IF(L1419*Veriler!M1419=0,"",L1419*Veriler!M1419))),L1419)),0)</f>
        <v/>
      </c>
      <c r="W1419" s="146"/>
      <c r="X1419" s="146"/>
      <c r="Y1419" s="146"/>
    </row>
    <row r="1420" spans="1:25" s="99" customFormat="1" ht="54.75" customHeight="1" x14ac:dyDescent="0.25">
      <c r="A1420" s="96">
        <f t="shared" si="448"/>
        <v>1046</v>
      </c>
      <c r="B1420" s="175"/>
      <c r="C1420" s="176"/>
      <c r="D1420" s="113"/>
      <c r="E1420" s="115"/>
      <c r="F1420" s="174"/>
      <c r="G1420" s="114" t="str">
        <f t="shared" si="443"/>
        <v/>
      </c>
      <c r="H1420" s="115"/>
      <c r="I1420" s="115"/>
      <c r="J1420" s="115"/>
      <c r="K1420" s="115"/>
      <c r="L1420" s="133" t="str">
        <f t="shared" si="444"/>
        <v/>
      </c>
      <c r="M1420" s="116" t="str">
        <f>IF(L1420="", "", L1420/Veriler!$X$1)</f>
        <v/>
      </c>
      <c r="N1420" s="116" t="str">
        <f>IF(F1420&lt;&gt;"", "İthal Girdi", IF(Veriler!T1420="", "", IF(Veriler!S1420="H", "%0,5 üzerindedir", IF(Veriler!T1420&gt;0.1, "%10 sınırı aşılmıştır.", "Uygun"))))</f>
        <v>%0,5 üzerindedir</v>
      </c>
      <c r="O1420" s="116" t="str">
        <f t="shared" si="445"/>
        <v xml:space="preserve"> </v>
      </c>
      <c r="P1420" s="117"/>
      <c r="Q1420" s="118"/>
      <c r="R1420" s="119" t="str">
        <f t="shared" si="446"/>
        <v/>
      </c>
      <c r="S1420" s="133">
        <f>IFERROR(IF(M1420&lt;=0.005,IF(F1420="",L1420,0),IF(F1420&lt;&gt;"",0,IF(P1420="",0,IF(P1420="H",0,IF(Q1420&lt;Veriler!$G$2,L1420*Veriler!$G$2,L1420*Q1420)))))," ")</f>
        <v>0</v>
      </c>
      <c r="T1420" s="133">
        <f>IF(Veriler!T1420&lt;=0.1, S1420, IF(AND(Veriler!T1420&gt;0.1, F1420="", P1420="E"), IF(Q1420&gt;Veriler!$G$2, Q1420*S1420, IF(Q1420&lt;Veriler!$G$2, Veriler!$G$2*S1420, Q1420*S1420)), 0))</f>
        <v>0</v>
      </c>
      <c r="U1420" s="133" t="str">
        <f t="shared" si="447"/>
        <v xml:space="preserve"> </v>
      </c>
      <c r="V1420" s="134" t="str">
        <f>IFERROR(IF(O1420="%10 sınırı aşılmıştır.",L1420-T1420,IFERROR(IF(F1420="",IF(S1420=1,0,IF(L1420-S1420=0,"",L1420-S1420)),IF(Veriler!M1420="",L1420,IF(L1420*Veriler!M1420=0,"",L1420*Veriler!M1420))),L1420)),0)</f>
        <v/>
      </c>
      <c r="W1420" s="146"/>
      <c r="X1420" s="146"/>
      <c r="Y1420" s="146"/>
    </row>
    <row r="1421" spans="1:25" s="99" customFormat="1" ht="54.75" customHeight="1" x14ac:dyDescent="0.25">
      <c r="A1421" s="96">
        <f t="shared" si="448"/>
        <v>1047</v>
      </c>
      <c r="B1421" s="175"/>
      <c r="C1421" s="176"/>
      <c r="D1421" s="113"/>
      <c r="E1421" s="115"/>
      <c r="F1421" s="174"/>
      <c r="G1421" s="114" t="str">
        <f t="shared" si="443"/>
        <v/>
      </c>
      <c r="H1421" s="115"/>
      <c r="I1421" s="115"/>
      <c r="J1421" s="115"/>
      <c r="K1421" s="115"/>
      <c r="L1421" s="133" t="str">
        <f t="shared" si="444"/>
        <v/>
      </c>
      <c r="M1421" s="116" t="str">
        <f>IF(L1421="", "", L1421/Veriler!$X$1)</f>
        <v/>
      </c>
      <c r="N1421" s="116" t="str">
        <f>IF(F1421&lt;&gt;"", "İthal Girdi", IF(Veriler!T1421="", "", IF(Veriler!S1421="H", "%0,5 üzerindedir", IF(Veriler!T1421&gt;0.1, "%10 sınırı aşılmıştır.", "Uygun"))))</f>
        <v>%0,5 üzerindedir</v>
      </c>
      <c r="O1421" s="116" t="str">
        <f t="shared" si="445"/>
        <v xml:space="preserve"> </v>
      </c>
      <c r="P1421" s="117"/>
      <c r="Q1421" s="118"/>
      <c r="R1421" s="119" t="str">
        <f t="shared" si="446"/>
        <v/>
      </c>
      <c r="S1421" s="133">
        <f>IFERROR(IF(M1421&lt;=0.005,IF(F1421="",L1421,0),IF(F1421&lt;&gt;"",0,IF(P1421="",0,IF(P1421="H",0,IF(Q1421&lt;Veriler!$G$2,L1421*Veriler!$G$2,L1421*Q1421)))))," ")</f>
        <v>0</v>
      </c>
      <c r="T1421" s="133">
        <f>IF(Veriler!T1421&lt;=0.1, S1421, IF(AND(Veriler!T1421&gt;0.1, F1421="", P1421="E"), IF(Q1421&gt;Veriler!$G$2, Q1421*S1421, IF(Q1421&lt;Veriler!$G$2, Veriler!$G$2*S1421, Q1421*S1421)), 0))</f>
        <v>0</v>
      </c>
      <c r="U1421" s="133" t="str">
        <f t="shared" si="447"/>
        <v xml:space="preserve"> </v>
      </c>
      <c r="V1421" s="134" t="str">
        <f>IFERROR(IF(O1421="%10 sınırı aşılmıştır.",L1421-T1421,IFERROR(IF(F1421="",IF(S1421=1,0,IF(L1421-S1421=0,"",L1421-S1421)),IF(Veriler!M1421="",L1421,IF(L1421*Veriler!M1421=0,"",L1421*Veriler!M1421))),L1421)),0)</f>
        <v/>
      </c>
      <c r="W1421" s="146"/>
      <c r="X1421" s="146"/>
      <c r="Y1421" s="146"/>
    </row>
    <row r="1422" spans="1:25" s="99" customFormat="1" ht="54.75" customHeight="1" x14ac:dyDescent="0.25">
      <c r="A1422" s="96">
        <f t="shared" si="448"/>
        <v>1048</v>
      </c>
      <c r="B1422" s="175"/>
      <c r="C1422" s="176"/>
      <c r="D1422" s="113"/>
      <c r="E1422" s="115"/>
      <c r="F1422" s="174"/>
      <c r="G1422" s="114" t="str">
        <f t="shared" si="443"/>
        <v/>
      </c>
      <c r="H1422" s="115"/>
      <c r="I1422" s="115"/>
      <c r="J1422" s="115"/>
      <c r="K1422" s="115"/>
      <c r="L1422" s="133" t="str">
        <f t="shared" si="444"/>
        <v/>
      </c>
      <c r="M1422" s="116" t="str">
        <f>IF(L1422="", "", L1422/Veriler!$X$1)</f>
        <v/>
      </c>
      <c r="N1422" s="116" t="str">
        <f>IF(F1422&lt;&gt;"", "İthal Girdi", IF(Veriler!T1422="", "", IF(Veriler!S1422="H", "%0,5 üzerindedir", IF(Veriler!T1422&gt;0.1, "%10 sınırı aşılmıştır.", "Uygun"))))</f>
        <v>%0,5 üzerindedir</v>
      </c>
      <c r="O1422" s="116" t="str">
        <f t="shared" si="445"/>
        <v xml:space="preserve"> </v>
      </c>
      <c r="P1422" s="117"/>
      <c r="Q1422" s="118"/>
      <c r="R1422" s="119" t="str">
        <f t="shared" si="446"/>
        <v/>
      </c>
      <c r="S1422" s="133">
        <f>IFERROR(IF(M1422&lt;=0.005,IF(F1422="",L1422,0),IF(F1422&lt;&gt;"",0,IF(P1422="",0,IF(P1422="H",0,IF(Q1422&lt;Veriler!$G$2,L1422*Veriler!$G$2,L1422*Q1422)))))," ")</f>
        <v>0</v>
      </c>
      <c r="T1422" s="133">
        <f>IF(Veriler!T1422&lt;=0.1, S1422, IF(AND(Veriler!T1422&gt;0.1, F1422="", P1422="E"), IF(Q1422&gt;Veriler!$G$2, Q1422*S1422, IF(Q1422&lt;Veriler!$G$2, Veriler!$G$2*S1422, Q1422*S1422)), 0))</f>
        <v>0</v>
      </c>
      <c r="U1422" s="133" t="str">
        <f t="shared" si="447"/>
        <v xml:space="preserve"> </v>
      </c>
      <c r="V1422" s="134" t="str">
        <f>IFERROR(IF(O1422="%10 sınırı aşılmıştır.",L1422-T1422,IFERROR(IF(F1422="",IF(S1422=1,0,IF(L1422-S1422=0,"",L1422-S1422)),IF(Veriler!M1422="",L1422,IF(L1422*Veriler!M1422=0,"",L1422*Veriler!M1422))),L1422)),0)</f>
        <v/>
      </c>
      <c r="W1422" s="146"/>
      <c r="X1422" s="146"/>
      <c r="Y1422" s="146"/>
    </row>
    <row r="1423" spans="1:25" s="99" customFormat="1" ht="54.75" customHeight="1" x14ac:dyDescent="0.25">
      <c r="A1423" s="96">
        <f t="shared" si="448"/>
        <v>1049</v>
      </c>
      <c r="B1423" s="175"/>
      <c r="C1423" s="176"/>
      <c r="D1423" s="113"/>
      <c r="E1423" s="115"/>
      <c r="F1423" s="174"/>
      <c r="G1423" s="114" t="str">
        <f t="shared" si="443"/>
        <v/>
      </c>
      <c r="H1423" s="115"/>
      <c r="I1423" s="115"/>
      <c r="J1423" s="115"/>
      <c r="K1423" s="115"/>
      <c r="L1423" s="133" t="str">
        <f t="shared" si="444"/>
        <v/>
      </c>
      <c r="M1423" s="116" t="str">
        <f>IF(L1423="", "", L1423/Veriler!$X$1)</f>
        <v/>
      </c>
      <c r="N1423" s="116" t="str">
        <f>IF(F1423&lt;&gt;"", "İthal Girdi", IF(Veriler!T1423="", "", IF(Veriler!S1423="H", "%0,5 üzerindedir", IF(Veriler!T1423&gt;0.1, "%10 sınırı aşılmıştır.", "Uygun"))))</f>
        <v>%0,5 üzerindedir</v>
      </c>
      <c r="O1423" s="116" t="str">
        <f t="shared" si="445"/>
        <v xml:space="preserve"> </v>
      </c>
      <c r="P1423" s="117"/>
      <c r="Q1423" s="118"/>
      <c r="R1423" s="119" t="str">
        <f t="shared" si="446"/>
        <v/>
      </c>
      <c r="S1423" s="133">
        <f>IFERROR(IF(M1423&lt;=0.005,IF(F1423="",L1423,0),IF(F1423&lt;&gt;"",0,IF(P1423="",0,IF(P1423="H",0,IF(Q1423&lt;Veriler!$G$2,L1423*Veriler!$G$2,L1423*Q1423)))))," ")</f>
        <v>0</v>
      </c>
      <c r="T1423" s="133">
        <f>IF(Veriler!T1423&lt;=0.1, S1423, IF(AND(Veriler!T1423&gt;0.1, F1423="", P1423="E"), IF(Q1423&gt;Veriler!$G$2, Q1423*S1423, IF(Q1423&lt;Veriler!$G$2, Veriler!$G$2*S1423, Q1423*S1423)), 0))</f>
        <v>0</v>
      </c>
      <c r="U1423" s="133" t="str">
        <f t="shared" si="447"/>
        <v xml:space="preserve"> </v>
      </c>
      <c r="V1423" s="134" t="str">
        <f>IFERROR(IF(O1423="%10 sınırı aşılmıştır.",L1423-T1423,IFERROR(IF(F1423="",IF(S1423=1,0,IF(L1423-S1423=0,"",L1423-S1423)),IF(Veriler!M1423="",L1423,IF(L1423*Veriler!M1423=0,"",L1423*Veriler!M1423))),L1423)),0)</f>
        <v/>
      </c>
      <c r="W1423" s="146"/>
      <c r="X1423" s="146"/>
      <c r="Y1423" s="146"/>
    </row>
    <row r="1424" spans="1:25" s="99" customFormat="1" ht="54.75" customHeight="1" x14ac:dyDescent="0.25">
      <c r="A1424" s="96">
        <f t="shared" si="448"/>
        <v>1050</v>
      </c>
      <c r="B1424" s="175"/>
      <c r="C1424" s="176"/>
      <c r="D1424" s="113"/>
      <c r="E1424" s="115"/>
      <c r="F1424" s="174"/>
      <c r="G1424" s="114" t="str">
        <f t="shared" si="443"/>
        <v/>
      </c>
      <c r="H1424" s="115"/>
      <c r="I1424" s="115"/>
      <c r="J1424" s="115"/>
      <c r="K1424" s="115"/>
      <c r="L1424" s="133" t="str">
        <f t="shared" si="444"/>
        <v/>
      </c>
      <c r="M1424" s="116" t="str">
        <f>IF(L1424="", "", L1424/Veriler!$X$1)</f>
        <v/>
      </c>
      <c r="N1424" s="116" t="str">
        <f>IF(F1424&lt;&gt;"", "İthal Girdi", IF(Veriler!T1424="", "", IF(Veriler!S1424="H", "%0,5 üzerindedir", IF(Veriler!T1424&gt;0.1, "%10 sınırı aşılmıştır.", "Uygun"))))</f>
        <v>%0,5 üzerindedir</v>
      </c>
      <c r="O1424" s="116" t="str">
        <f t="shared" si="445"/>
        <v xml:space="preserve"> </v>
      </c>
      <c r="P1424" s="117"/>
      <c r="Q1424" s="118"/>
      <c r="R1424" s="119" t="str">
        <f t="shared" si="446"/>
        <v/>
      </c>
      <c r="S1424" s="133">
        <f>IFERROR(IF(M1424&lt;=0.005,IF(F1424="",L1424,0),IF(F1424&lt;&gt;"",0,IF(P1424="",0,IF(P1424="H",0,IF(Q1424&lt;Veriler!$G$2,L1424*Veriler!$G$2,L1424*Q1424)))))," ")</f>
        <v>0</v>
      </c>
      <c r="T1424" s="133">
        <f>IF(Veriler!T1424&lt;=0.1, S1424, IF(AND(Veriler!T1424&gt;0.1, F1424="", P1424="E"), IF(Q1424&gt;Veriler!$G$2, Q1424*S1424, IF(Q1424&lt;Veriler!$G$2, Veriler!$G$2*S1424, Q1424*S1424)), 0))</f>
        <v>0</v>
      </c>
      <c r="U1424" s="133" t="str">
        <f t="shared" si="447"/>
        <v xml:space="preserve"> </v>
      </c>
      <c r="V1424" s="134" t="str">
        <f>IFERROR(IF(O1424="%10 sınırı aşılmıştır.",L1424-T1424,IFERROR(IF(F1424="",IF(S1424=1,0,IF(L1424-S1424=0,"",L1424-S1424)),IF(Veriler!M1424="",L1424,IF(L1424*Veriler!M1424=0,"",L1424*Veriler!M1424))),L1424)),0)</f>
        <v/>
      </c>
      <c r="W1424" s="146"/>
      <c r="X1424" s="146"/>
      <c r="Y1424" s="146"/>
    </row>
    <row r="1425" spans="1:25" s="99" customFormat="1" ht="36" hidden="1" customHeight="1" x14ac:dyDescent="0.25">
      <c r="A1425" s="101"/>
      <c r="B1425" s="191" t="s">
        <v>16</v>
      </c>
      <c r="C1425" s="176"/>
      <c r="D1425" s="120"/>
      <c r="E1425" s="171"/>
      <c r="F1425" s="172"/>
      <c r="G1425" s="121"/>
      <c r="H1425" s="115"/>
      <c r="I1425" s="115"/>
      <c r="J1425" s="115"/>
      <c r="K1425" s="115"/>
      <c r="L1425" s="121"/>
      <c r="M1425" s="121"/>
      <c r="N1425" s="121"/>
      <c r="O1425" s="121"/>
      <c r="P1425" s="120"/>
      <c r="Q1425" s="120"/>
      <c r="R1425" s="183"/>
      <c r="S1425" s="184"/>
      <c r="T1425" s="121"/>
      <c r="U1425" s="121"/>
      <c r="V1425" s="121"/>
      <c r="W1425" s="146"/>
      <c r="X1425" s="146"/>
      <c r="Y1425" s="146"/>
    </row>
    <row r="1426" spans="1:25" s="99" customFormat="1" ht="54.75" customHeight="1" x14ac:dyDescent="0.25">
      <c r="A1426" s="96">
        <f>A1424+1</f>
        <v>1051</v>
      </c>
      <c r="B1426" s="175"/>
      <c r="C1426" s="176"/>
      <c r="D1426" s="113"/>
      <c r="E1426" s="115"/>
      <c r="F1426" s="174"/>
      <c r="G1426" s="114" t="str">
        <f t="shared" ref="G1426:G1439" si="449">IF(AND(F1426&lt;&gt;"",V1426&lt;&gt;"",L1426&lt;&gt;0),V1426/L1426,"")</f>
        <v/>
      </c>
      <c r="H1426" s="115"/>
      <c r="I1426" s="115"/>
      <c r="J1426" s="115"/>
      <c r="K1426" s="115"/>
      <c r="L1426" s="133" t="str">
        <f t="shared" ref="L1426:L1439" si="450">IF(AND(H1426&lt;&gt;0, J1426&lt;&gt;0, K1426&lt;&gt;0), H1426*J1426*K1426, "")</f>
        <v/>
      </c>
      <c r="M1426" s="116" t="str">
        <f>IF(L1426="", "", L1426/Veriler!$X$1)</f>
        <v/>
      </c>
      <c r="N1426" s="116" t="str">
        <f>IF(F1426&lt;&gt;"", "İthal Girdi", IF(Veriler!T1426="", "", IF(Veriler!S1426="H", "%0,5 üzerindedir", IF(Veriler!T1426&gt;0.1, "%10 sınırı aşılmıştır.", "Uygun"))))</f>
        <v>%0,5 üzerindedir</v>
      </c>
      <c r="O1426" s="116" t="str">
        <f t="shared" ref="O1426:O1439" si="451">IF(M1426=""," ",N1426)</f>
        <v xml:space="preserve"> </v>
      </c>
      <c r="P1426" s="117"/>
      <c r="Q1426" s="118"/>
      <c r="R1426" s="119" t="str">
        <f t="shared" ref="R1426:R1439" si="452">IFERROR(IF(AND(T1426&lt;&gt;"",L1426&lt;&gt;"",L1426&lt;&gt;0,T1426&lt;&gt;0),T1426/L1426,"")," ")</f>
        <v/>
      </c>
      <c r="S1426" s="133">
        <f>IFERROR(IF(M1426&lt;=0.005,IF(F1426="",L1426,0),IF(F1426&lt;&gt;"",0,IF(P1426="",0,IF(P1426="H",0,IF(Q1426&lt;Veriler!$G$2,L1426*Veriler!$G$2,L1426*Q1426)))))," ")</f>
        <v>0</v>
      </c>
      <c r="T1426" s="133">
        <f>IF(Veriler!T1426&lt;=0.1, S1426, IF(AND(Veriler!T1426&gt;0.1, F1426="", P1426="E"), IF(Q1426&gt;Veriler!$G$2, Q1426*S1426, IF(Q1426&lt;Veriler!$G$2, Veriler!$G$2*S1426, Q1426*S1426)), 0))</f>
        <v>0</v>
      </c>
      <c r="U1426" s="133" t="str">
        <f t="shared" ref="U1426:U1439" si="453">IF(T1426=0," ",T1426)</f>
        <v xml:space="preserve"> </v>
      </c>
      <c r="V1426" s="134" t="str">
        <f>IFERROR(IF(O1426="%10 sınırı aşılmıştır.",L1426-T1426,IFERROR(IF(F1426="",IF(S1426=1,0,IF(L1426-S1426=0,"",L1426-S1426)),IF(Veriler!M1426="",L1426,IF(L1426*Veriler!M1426=0,"",L1426*Veriler!M1426))),L1426)),0)</f>
        <v/>
      </c>
      <c r="W1426" s="146"/>
      <c r="X1426" s="146"/>
      <c r="Y1426" s="146"/>
    </row>
    <row r="1427" spans="1:25" s="99" customFormat="1" ht="54.75" customHeight="1" x14ac:dyDescent="0.25">
      <c r="A1427" s="96">
        <f t="shared" ref="A1427:A1439" si="454">A1426+1</f>
        <v>1052</v>
      </c>
      <c r="B1427" s="175"/>
      <c r="C1427" s="176"/>
      <c r="D1427" s="113"/>
      <c r="E1427" s="115"/>
      <c r="F1427" s="174"/>
      <c r="G1427" s="114" t="str">
        <f t="shared" si="449"/>
        <v/>
      </c>
      <c r="H1427" s="115"/>
      <c r="I1427" s="115"/>
      <c r="J1427" s="115"/>
      <c r="K1427" s="115"/>
      <c r="L1427" s="133" t="str">
        <f t="shared" si="450"/>
        <v/>
      </c>
      <c r="M1427" s="116" t="str">
        <f>IF(L1427="", "", L1427/Veriler!$X$1)</f>
        <v/>
      </c>
      <c r="N1427" s="116" t="str">
        <f>IF(F1427&lt;&gt;"", "İthal Girdi", IF(Veriler!T1427="", "", IF(Veriler!S1427="H", "%0,5 üzerindedir", IF(Veriler!T1427&gt;0.1, "%10 sınırı aşılmıştır.", "Uygun"))))</f>
        <v>%0,5 üzerindedir</v>
      </c>
      <c r="O1427" s="116" t="str">
        <f t="shared" si="451"/>
        <v xml:space="preserve"> </v>
      </c>
      <c r="P1427" s="117"/>
      <c r="Q1427" s="118"/>
      <c r="R1427" s="119" t="str">
        <f t="shared" si="452"/>
        <v/>
      </c>
      <c r="S1427" s="133">
        <f>IFERROR(IF(M1427&lt;=0.005,IF(F1427="",L1427,0),IF(F1427&lt;&gt;"",0,IF(P1427="",0,IF(P1427="H",0,IF(Q1427&lt;Veriler!$G$2,L1427*Veriler!$G$2,L1427*Q1427)))))," ")</f>
        <v>0</v>
      </c>
      <c r="T1427" s="133">
        <f>IF(Veriler!T1427&lt;=0.1, S1427, IF(AND(Veriler!T1427&gt;0.1, F1427="", P1427="E"), IF(Q1427&gt;Veriler!$G$2, Q1427*S1427, IF(Q1427&lt;Veriler!$G$2, Veriler!$G$2*S1427, Q1427*S1427)), 0))</f>
        <v>0</v>
      </c>
      <c r="U1427" s="133" t="str">
        <f t="shared" si="453"/>
        <v xml:space="preserve"> </v>
      </c>
      <c r="V1427" s="134" t="str">
        <f>IFERROR(IF(O1427="%10 sınırı aşılmıştır.",L1427-T1427,IFERROR(IF(F1427="",IF(S1427=1,0,IF(L1427-S1427=0,"",L1427-S1427)),IF(Veriler!M1427="",L1427,IF(L1427*Veriler!M1427=0,"",L1427*Veriler!M1427))),L1427)),0)</f>
        <v/>
      </c>
      <c r="W1427" s="146"/>
      <c r="X1427" s="146"/>
      <c r="Y1427" s="146"/>
    </row>
    <row r="1428" spans="1:25" s="99" customFormat="1" ht="54.75" customHeight="1" x14ac:dyDescent="0.25">
      <c r="A1428" s="96">
        <f t="shared" si="454"/>
        <v>1053</v>
      </c>
      <c r="B1428" s="175"/>
      <c r="C1428" s="176"/>
      <c r="D1428" s="113"/>
      <c r="E1428" s="115"/>
      <c r="F1428" s="174"/>
      <c r="G1428" s="114" t="str">
        <f t="shared" si="449"/>
        <v/>
      </c>
      <c r="H1428" s="115"/>
      <c r="I1428" s="115"/>
      <c r="J1428" s="115"/>
      <c r="K1428" s="115"/>
      <c r="L1428" s="133" t="str">
        <f t="shared" si="450"/>
        <v/>
      </c>
      <c r="M1428" s="116" t="str">
        <f>IF(L1428="", "", L1428/Veriler!$X$1)</f>
        <v/>
      </c>
      <c r="N1428" s="116" t="str">
        <f>IF(F1428&lt;&gt;"", "İthal Girdi", IF(Veriler!T1428="", "", IF(Veriler!S1428="H", "%0,5 üzerindedir", IF(Veriler!T1428&gt;0.1, "%10 sınırı aşılmıştır.", "Uygun"))))</f>
        <v>%0,5 üzerindedir</v>
      </c>
      <c r="O1428" s="116" t="str">
        <f t="shared" si="451"/>
        <v xml:space="preserve"> </v>
      </c>
      <c r="P1428" s="117"/>
      <c r="Q1428" s="118"/>
      <c r="R1428" s="119" t="str">
        <f t="shared" si="452"/>
        <v/>
      </c>
      <c r="S1428" s="133">
        <f>IFERROR(IF(M1428&lt;=0.005,IF(F1428="",L1428,0),IF(F1428&lt;&gt;"",0,IF(P1428="",0,IF(P1428="H",0,IF(Q1428&lt;Veriler!$G$2,L1428*Veriler!$G$2,L1428*Q1428)))))," ")</f>
        <v>0</v>
      </c>
      <c r="T1428" s="133">
        <f>IF(Veriler!T1428&lt;=0.1, S1428, IF(AND(Veriler!T1428&gt;0.1, F1428="", P1428="E"), IF(Q1428&gt;Veriler!$G$2, Q1428*S1428, IF(Q1428&lt;Veriler!$G$2, Veriler!$G$2*S1428, Q1428*S1428)), 0))</f>
        <v>0</v>
      </c>
      <c r="U1428" s="133" t="str">
        <f t="shared" si="453"/>
        <v xml:space="preserve"> </v>
      </c>
      <c r="V1428" s="134" t="str">
        <f>IFERROR(IF(O1428="%10 sınırı aşılmıştır.",L1428-T1428,IFERROR(IF(F1428="",IF(S1428=1,0,IF(L1428-S1428=0,"",L1428-S1428)),IF(Veriler!M1428="",L1428,IF(L1428*Veriler!M1428=0,"",L1428*Veriler!M1428))),L1428)),0)</f>
        <v/>
      </c>
      <c r="W1428" s="146"/>
      <c r="X1428" s="146"/>
      <c r="Y1428" s="146"/>
    </row>
    <row r="1429" spans="1:25" s="99" customFormat="1" ht="54.75" customHeight="1" x14ac:dyDescent="0.25">
      <c r="A1429" s="96">
        <f t="shared" si="454"/>
        <v>1054</v>
      </c>
      <c r="B1429" s="175"/>
      <c r="C1429" s="176"/>
      <c r="D1429" s="113"/>
      <c r="E1429" s="115"/>
      <c r="F1429" s="174"/>
      <c r="G1429" s="114" t="str">
        <f t="shared" si="449"/>
        <v/>
      </c>
      <c r="H1429" s="115"/>
      <c r="I1429" s="115"/>
      <c r="J1429" s="115"/>
      <c r="K1429" s="115"/>
      <c r="L1429" s="133" t="str">
        <f t="shared" si="450"/>
        <v/>
      </c>
      <c r="M1429" s="116" t="str">
        <f>IF(L1429="", "", L1429/Veriler!$X$1)</f>
        <v/>
      </c>
      <c r="N1429" s="116" t="str">
        <f>IF(F1429&lt;&gt;"", "İthal Girdi", IF(Veriler!T1429="", "", IF(Veriler!S1429="H", "%0,5 üzerindedir", IF(Veriler!T1429&gt;0.1, "%10 sınırı aşılmıştır.", "Uygun"))))</f>
        <v>%0,5 üzerindedir</v>
      </c>
      <c r="O1429" s="116" t="str">
        <f t="shared" si="451"/>
        <v xml:space="preserve"> </v>
      </c>
      <c r="P1429" s="117"/>
      <c r="Q1429" s="118"/>
      <c r="R1429" s="119" t="str">
        <f t="shared" si="452"/>
        <v/>
      </c>
      <c r="S1429" s="133">
        <f>IFERROR(IF(M1429&lt;=0.005,IF(F1429="",L1429,0),IF(F1429&lt;&gt;"",0,IF(P1429="",0,IF(P1429="H",0,IF(Q1429&lt;Veriler!$G$2,L1429*Veriler!$G$2,L1429*Q1429)))))," ")</f>
        <v>0</v>
      </c>
      <c r="T1429" s="133">
        <f>IF(Veriler!T1429&lt;=0.1, S1429, IF(AND(Veriler!T1429&gt;0.1, F1429="", P1429="E"), IF(Q1429&gt;Veriler!$G$2, Q1429*S1429, IF(Q1429&lt;Veriler!$G$2, Veriler!$G$2*S1429, Q1429*S1429)), 0))</f>
        <v>0</v>
      </c>
      <c r="U1429" s="133" t="str">
        <f t="shared" si="453"/>
        <v xml:space="preserve"> </v>
      </c>
      <c r="V1429" s="134" t="str">
        <f>IFERROR(IF(O1429="%10 sınırı aşılmıştır.",L1429-T1429,IFERROR(IF(F1429="",IF(S1429=1,0,IF(L1429-S1429=0,"",L1429-S1429)),IF(Veriler!M1429="",L1429,IF(L1429*Veriler!M1429=0,"",L1429*Veriler!M1429))),L1429)),0)</f>
        <v/>
      </c>
      <c r="W1429" s="146"/>
      <c r="X1429" s="146"/>
      <c r="Y1429" s="146"/>
    </row>
    <row r="1430" spans="1:25" s="99" customFormat="1" ht="54.75" customHeight="1" x14ac:dyDescent="0.25">
      <c r="A1430" s="96">
        <f t="shared" si="454"/>
        <v>1055</v>
      </c>
      <c r="B1430" s="175"/>
      <c r="C1430" s="176"/>
      <c r="D1430" s="113"/>
      <c r="E1430" s="115"/>
      <c r="F1430" s="174"/>
      <c r="G1430" s="114" t="str">
        <f t="shared" si="449"/>
        <v/>
      </c>
      <c r="H1430" s="115"/>
      <c r="I1430" s="115"/>
      <c r="J1430" s="115"/>
      <c r="K1430" s="115"/>
      <c r="L1430" s="133" t="str">
        <f t="shared" si="450"/>
        <v/>
      </c>
      <c r="M1430" s="116" t="str">
        <f>IF(L1430="", "", L1430/Veriler!$X$1)</f>
        <v/>
      </c>
      <c r="N1430" s="116" t="str">
        <f>IF(F1430&lt;&gt;"", "İthal Girdi", IF(Veriler!T1430="", "", IF(Veriler!S1430="H", "%0,5 üzerindedir", IF(Veriler!T1430&gt;0.1, "%10 sınırı aşılmıştır.", "Uygun"))))</f>
        <v>%0,5 üzerindedir</v>
      </c>
      <c r="O1430" s="116" t="str">
        <f t="shared" si="451"/>
        <v xml:space="preserve"> </v>
      </c>
      <c r="P1430" s="117"/>
      <c r="Q1430" s="118"/>
      <c r="R1430" s="119" t="str">
        <f t="shared" si="452"/>
        <v/>
      </c>
      <c r="S1430" s="133">
        <f>IFERROR(IF(M1430&lt;=0.005,IF(F1430="",L1430,0),IF(F1430&lt;&gt;"",0,IF(P1430="",0,IF(P1430="H",0,IF(Q1430&lt;Veriler!$G$2,L1430*Veriler!$G$2,L1430*Q1430)))))," ")</f>
        <v>0</v>
      </c>
      <c r="T1430" s="133">
        <f>IF(Veriler!T1430&lt;=0.1, S1430, IF(AND(Veriler!T1430&gt;0.1, F1430="", P1430="E"), IF(Q1430&gt;Veriler!$G$2, Q1430*S1430, IF(Q1430&lt;Veriler!$G$2, Veriler!$G$2*S1430, Q1430*S1430)), 0))</f>
        <v>0</v>
      </c>
      <c r="U1430" s="133" t="str">
        <f t="shared" si="453"/>
        <v xml:space="preserve"> </v>
      </c>
      <c r="V1430" s="134" t="str">
        <f>IFERROR(IF(O1430="%10 sınırı aşılmıştır.",L1430-T1430,IFERROR(IF(F1430="",IF(S1430=1,0,IF(L1430-S1430=0,"",L1430-S1430)),IF(Veriler!M1430="",L1430,IF(L1430*Veriler!M1430=0,"",L1430*Veriler!M1430))),L1430)),0)</f>
        <v/>
      </c>
      <c r="W1430" s="146"/>
      <c r="X1430" s="146"/>
      <c r="Y1430" s="146"/>
    </row>
    <row r="1431" spans="1:25" s="99" customFormat="1" ht="54.75" customHeight="1" x14ac:dyDescent="0.25">
      <c r="A1431" s="96">
        <f t="shared" si="454"/>
        <v>1056</v>
      </c>
      <c r="B1431" s="175"/>
      <c r="C1431" s="176"/>
      <c r="D1431" s="113"/>
      <c r="E1431" s="115"/>
      <c r="F1431" s="174"/>
      <c r="G1431" s="114" t="str">
        <f t="shared" si="449"/>
        <v/>
      </c>
      <c r="H1431" s="115"/>
      <c r="I1431" s="115"/>
      <c r="J1431" s="115"/>
      <c r="K1431" s="115"/>
      <c r="L1431" s="133" t="str">
        <f t="shared" si="450"/>
        <v/>
      </c>
      <c r="M1431" s="116" t="str">
        <f>IF(L1431="", "", L1431/Veriler!$X$1)</f>
        <v/>
      </c>
      <c r="N1431" s="116" t="str">
        <f>IF(F1431&lt;&gt;"", "İthal Girdi", IF(Veriler!T1431="", "", IF(Veriler!S1431="H", "%0,5 üzerindedir", IF(Veriler!T1431&gt;0.1, "%10 sınırı aşılmıştır.", "Uygun"))))</f>
        <v>%0,5 üzerindedir</v>
      </c>
      <c r="O1431" s="116" t="str">
        <f t="shared" si="451"/>
        <v xml:space="preserve"> </v>
      </c>
      <c r="P1431" s="117"/>
      <c r="Q1431" s="118"/>
      <c r="R1431" s="119" t="str">
        <f t="shared" si="452"/>
        <v/>
      </c>
      <c r="S1431" s="133">
        <f>IFERROR(IF(M1431&lt;=0.005,IF(F1431="",L1431,0),IF(F1431&lt;&gt;"",0,IF(P1431="",0,IF(P1431="H",0,IF(Q1431&lt;Veriler!$G$2,L1431*Veriler!$G$2,L1431*Q1431)))))," ")</f>
        <v>0</v>
      </c>
      <c r="T1431" s="133">
        <f>IF(Veriler!T1431&lt;=0.1, S1431, IF(AND(Veriler!T1431&gt;0.1, F1431="", P1431="E"), IF(Q1431&gt;Veriler!$G$2, Q1431*S1431, IF(Q1431&lt;Veriler!$G$2, Veriler!$G$2*S1431, Q1431*S1431)), 0))</f>
        <v>0</v>
      </c>
      <c r="U1431" s="133" t="str">
        <f t="shared" si="453"/>
        <v xml:space="preserve"> </v>
      </c>
      <c r="V1431" s="134" t="str">
        <f>IFERROR(IF(O1431="%10 sınırı aşılmıştır.",L1431-T1431,IFERROR(IF(F1431="",IF(S1431=1,0,IF(L1431-S1431=0,"",L1431-S1431)),IF(Veriler!M1431="",L1431,IF(L1431*Veriler!M1431=0,"",L1431*Veriler!M1431))),L1431)),0)</f>
        <v/>
      </c>
      <c r="W1431" s="146"/>
      <c r="X1431" s="146"/>
      <c r="Y1431" s="146"/>
    </row>
    <row r="1432" spans="1:25" s="99" customFormat="1" ht="54.75" customHeight="1" x14ac:dyDescent="0.25">
      <c r="A1432" s="96">
        <f t="shared" si="454"/>
        <v>1057</v>
      </c>
      <c r="B1432" s="175"/>
      <c r="C1432" s="176"/>
      <c r="D1432" s="113"/>
      <c r="E1432" s="115"/>
      <c r="F1432" s="174"/>
      <c r="G1432" s="114" t="str">
        <f t="shared" si="449"/>
        <v/>
      </c>
      <c r="H1432" s="115"/>
      <c r="I1432" s="115"/>
      <c r="J1432" s="115"/>
      <c r="K1432" s="115"/>
      <c r="L1432" s="133" t="str">
        <f t="shared" si="450"/>
        <v/>
      </c>
      <c r="M1432" s="116" t="str">
        <f>IF(L1432="", "", L1432/Veriler!$X$1)</f>
        <v/>
      </c>
      <c r="N1432" s="116" t="str">
        <f>IF(F1432&lt;&gt;"", "İthal Girdi", IF(Veriler!T1432="", "", IF(Veriler!S1432="H", "%0,5 üzerindedir", IF(Veriler!T1432&gt;0.1, "%10 sınırı aşılmıştır.", "Uygun"))))</f>
        <v>%0,5 üzerindedir</v>
      </c>
      <c r="O1432" s="116" t="str">
        <f t="shared" si="451"/>
        <v xml:space="preserve"> </v>
      </c>
      <c r="P1432" s="117"/>
      <c r="Q1432" s="118"/>
      <c r="R1432" s="119" t="str">
        <f t="shared" si="452"/>
        <v/>
      </c>
      <c r="S1432" s="133">
        <f>IFERROR(IF(M1432&lt;=0.005,IF(F1432="",L1432,0),IF(F1432&lt;&gt;"",0,IF(P1432="",0,IF(P1432="H",0,IF(Q1432&lt;Veriler!$G$2,L1432*Veriler!$G$2,L1432*Q1432)))))," ")</f>
        <v>0</v>
      </c>
      <c r="T1432" s="133">
        <f>IF(Veriler!T1432&lt;=0.1, S1432, IF(AND(Veriler!T1432&gt;0.1, F1432="", P1432="E"), IF(Q1432&gt;Veriler!$G$2, Q1432*S1432, IF(Q1432&lt;Veriler!$G$2, Veriler!$G$2*S1432, Q1432*S1432)), 0))</f>
        <v>0</v>
      </c>
      <c r="U1432" s="133" t="str">
        <f t="shared" si="453"/>
        <v xml:space="preserve"> </v>
      </c>
      <c r="V1432" s="134" t="str">
        <f>IFERROR(IF(O1432="%10 sınırı aşılmıştır.",L1432-T1432,IFERROR(IF(F1432="",IF(S1432=1,0,IF(L1432-S1432=0,"",L1432-S1432)),IF(Veriler!M1432="",L1432,IF(L1432*Veriler!M1432=0,"",L1432*Veriler!M1432))),L1432)),0)</f>
        <v/>
      </c>
      <c r="W1432" s="146"/>
      <c r="X1432" s="146"/>
      <c r="Y1432" s="146"/>
    </row>
    <row r="1433" spans="1:25" s="99" customFormat="1" ht="54.75" customHeight="1" x14ac:dyDescent="0.25">
      <c r="A1433" s="96">
        <f t="shared" si="454"/>
        <v>1058</v>
      </c>
      <c r="B1433" s="175"/>
      <c r="C1433" s="176"/>
      <c r="D1433" s="113"/>
      <c r="E1433" s="115"/>
      <c r="F1433" s="174"/>
      <c r="G1433" s="114" t="str">
        <f t="shared" si="449"/>
        <v/>
      </c>
      <c r="H1433" s="115"/>
      <c r="I1433" s="115"/>
      <c r="J1433" s="115"/>
      <c r="K1433" s="115"/>
      <c r="L1433" s="133" t="str">
        <f t="shared" si="450"/>
        <v/>
      </c>
      <c r="M1433" s="116" t="str">
        <f>IF(L1433="", "", L1433/Veriler!$X$1)</f>
        <v/>
      </c>
      <c r="N1433" s="116" t="str">
        <f>IF(F1433&lt;&gt;"", "İthal Girdi", IF(Veriler!T1433="", "", IF(Veriler!S1433="H", "%0,5 üzerindedir", IF(Veriler!T1433&gt;0.1, "%10 sınırı aşılmıştır.", "Uygun"))))</f>
        <v>%0,5 üzerindedir</v>
      </c>
      <c r="O1433" s="116" t="str">
        <f t="shared" si="451"/>
        <v xml:space="preserve"> </v>
      </c>
      <c r="P1433" s="117"/>
      <c r="Q1433" s="118"/>
      <c r="R1433" s="119" t="str">
        <f t="shared" si="452"/>
        <v/>
      </c>
      <c r="S1433" s="133">
        <f>IFERROR(IF(M1433&lt;=0.005,IF(F1433="",L1433,0),IF(F1433&lt;&gt;"",0,IF(P1433="",0,IF(P1433="H",0,IF(Q1433&lt;Veriler!$G$2,L1433*Veriler!$G$2,L1433*Q1433)))))," ")</f>
        <v>0</v>
      </c>
      <c r="T1433" s="133">
        <f>IF(Veriler!T1433&lt;=0.1, S1433, IF(AND(Veriler!T1433&gt;0.1, F1433="", P1433="E"), IF(Q1433&gt;Veriler!$G$2, Q1433*S1433, IF(Q1433&lt;Veriler!$G$2, Veriler!$G$2*S1433, Q1433*S1433)), 0))</f>
        <v>0</v>
      </c>
      <c r="U1433" s="133" t="str">
        <f t="shared" si="453"/>
        <v xml:space="preserve"> </v>
      </c>
      <c r="V1433" s="134" t="str">
        <f>IFERROR(IF(O1433="%10 sınırı aşılmıştır.",L1433-T1433,IFERROR(IF(F1433="",IF(S1433=1,0,IF(L1433-S1433=0,"",L1433-S1433)),IF(Veriler!M1433="",L1433,IF(L1433*Veriler!M1433=0,"",L1433*Veriler!M1433))),L1433)),0)</f>
        <v/>
      </c>
      <c r="W1433" s="146"/>
      <c r="X1433" s="146"/>
      <c r="Y1433" s="146"/>
    </row>
    <row r="1434" spans="1:25" s="99" customFormat="1" ht="54.75" customHeight="1" x14ac:dyDescent="0.25">
      <c r="A1434" s="96">
        <f t="shared" si="454"/>
        <v>1059</v>
      </c>
      <c r="B1434" s="175"/>
      <c r="C1434" s="176"/>
      <c r="D1434" s="113"/>
      <c r="E1434" s="115"/>
      <c r="F1434" s="174"/>
      <c r="G1434" s="114" t="str">
        <f t="shared" si="449"/>
        <v/>
      </c>
      <c r="H1434" s="115"/>
      <c r="I1434" s="115"/>
      <c r="J1434" s="115"/>
      <c r="K1434" s="115"/>
      <c r="L1434" s="133" t="str">
        <f t="shared" si="450"/>
        <v/>
      </c>
      <c r="M1434" s="116" t="str">
        <f>IF(L1434="", "", L1434/Veriler!$X$1)</f>
        <v/>
      </c>
      <c r="N1434" s="116" t="str">
        <f>IF(F1434&lt;&gt;"", "İthal Girdi", IF(Veriler!T1434="", "", IF(Veriler!S1434="H", "%0,5 üzerindedir", IF(Veriler!T1434&gt;0.1, "%10 sınırı aşılmıştır.", "Uygun"))))</f>
        <v>%0,5 üzerindedir</v>
      </c>
      <c r="O1434" s="116" t="str">
        <f t="shared" si="451"/>
        <v xml:space="preserve"> </v>
      </c>
      <c r="P1434" s="117"/>
      <c r="Q1434" s="118"/>
      <c r="R1434" s="119" t="str">
        <f t="shared" si="452"/>
        <v/>
      </c>
      <c r="S1434" s="133">
        <f>IFERROR(IF(M1434&lt;=0.005,IF(F1434="",L1434,0),IF(F1434&lt;&gt;"",0,IF(P1434="",0,IF(P1434="H",0,IF(Q1434&lt;Veriler!$G$2,L1434*Veriler!$G$2,L1434*Q1434)))))," ")</f>
        <v>0</v>
      </c>
      <c r="T1434" s="133">
        <f>IF(Veriler!T1434&lt;=0.1, S1434, IF(AND(Veriler!T1434&gt;0.1, F1434="", P1434="E"), IF(Q1434&gt;Veriler!$G$2, Q1434*S1434, IF(Q1434&lt;Veriler!$G$2, Veriler!$G$2*S1434, Q1434*S1434)), 0))</f>
        <v>0</v>
      </c>
      <c r="U1434" s="133" t="str">
        <f t="shared" si="453"/>
        <v xml:space="preserve"> </v>
      </c>
      <c r="V1434" s="134" t="str">
        <f>IFERROR(IF(O1434="%10 sınırı aşılmıştır.",L1434-T1434,IFERROR(IF(F1434="",IF(S1434=1,0,IF(L1434-S1434=0,"",L1434-S1434)),IF(Veriler!M1434="",L1434,IF(L1434*Veriler!M1434=0,"",L1434*Veriler!M1434))),L1434)),0)</f>
        <v/>
      </c>
      <c r="W1434" s="146"/>
      <c r="X1434" s="146"/>
      <c r="Y1434" s="146"/>
    </row>
    <row r="1435" spans="1:25" s="99" customFormat="1" ht="54.75" customHeight="1" x14ac:dyDescent="0.25">
      <c r="A1435" s="96">
        <f t="shared" si="454"/>
        <v>1060</v>
      </c>
      <c r="B1435" s="175"/>
      <c r="C1435" s="176"/>
      <c r="D1435" s="113"/>
      <c r="E1435" s="115"/>
      <c r="F1435" s="174"/>
      <c r="G1435" s="114" t="str">
        <f t="shared" si="449"/>
        <v/>
      </c>
      <c r="H1435" s="115"/>
      <c r="I1435" s="115"/>
      <c r="J1435" s="115"/>
      <c r="K1435" s="115"/>
      <c r="L1435" s="133" t="str">
        <f t="shared" si="450"/>
        <v/>
      </c>
      <c r="M1435" s="116" t="str">
        <f>IF(L1435="", "", L1435/Veriler!$X$1)</f>
        <v/>
      </c>
      <c r="N1435" s="116" t="str">
        <f>IF(F1435&lt;&gt;"", "İthal Girdi", IF(Veriler!T1435="", "", IF(Veriler!S1435="H", "%0,5 üzerindedir", IF(Veriler!T1435&gt;0.1, "%10 sınırı aşılmıştır.", "Uygun"))))</f>
        <v>%0,5 üzerindedir</v>
      </c>
      <c r="O1435" s="116" t="str">
        <f t="shared" si="451"/>
        <v xml:space="preserve"> </v>
      </c>
      <c r="P1435" s="117"/>
      <c r="Q1435" s="118"/>
      <c r="R1435" s="119" t="str">
        <f t="shared" si="452"/>
        <v/>
      </c>
      <c r="S1435" s="133">
        <f>IFERROR(IF(M1435&lt;=0.005,IF(F1435="",L1435,0),IF(F1435&lt;&gt;"",0,IF(P1435="",0,IF(P1435="H",0,IF(Q1435&lt;Veriler!$G$2,L1435*Veriler!$G$2,L1435*Q1435)))))," ")</f>
        <v>0</v>
      </c>
      <c r="T1435" s="133">
        <f>IF(Veriler!T1435&lt;=0.1, S1435, IF(AND(Veriler!T1435&gt;0.1, F1435="", P1435="E"), IF(Q1435&gt;Veriler!$G$2, Q1435*S1435, IF(Q1435&lt;Veriler!$G$2, Veriler!$G$2*S1435, Q1435*S1435)), 0))</f>
        <v>0</v>
      </c>
      <c r="U1435" s="133" t="str">
        <f t="shared" si="453"/>
        <v xml:space="preserve"> </v>
      </c>
      <c r="V1435" s="134" t="str">
        <f>IFERROR(IF(O1435="%10 sınırı aşılmıştır.",L1435-T1435,IFERROR(IF(F1435="",IF(S1435=1,0,IF(L1435-S1435=0,"",L1435-S1435)),IF(Veriler!M1435="",L1435,IF(L1435*Veriler!M1435=0,"",L1435*Veriler!M1435))),L1435)),0)</f>
        <v/>
      </c>
      <c r="W1435" s="146"/>
      <c r="X1435" s="146"/>
      <c r="Y1435" s="146"/>
    </row>
    <row r="1436" spans="1:25" s="99" customFormat="1" ht="54.75" customHeight="1" x14ac:dyDescent="0.25">
      <c r="A1436" s="96">
        <f t="shared" si="454"/>
        <v>1061</v>
      </c>
      <c r="B1436" s="175"/>
      <c r="C1436" s="176"/>
      <c r="D1436" s="113"/>
      <c r="E1436" s="115"/>
      <c r="F1436" s="174"/>
      <c r="G1436" s="114" t="str">
        <f t="shared" si="449"/>
        <v/>
      </c>
      <c r="H1436" s="115"/>
      <c r="I1436" s="115"/>
      <c r="J1436" s="115"/>
      <c r="K1436" s="115"/>
      <c r="L1436" s="133" t="str">
        <f t="shared" si="450"/>
        <v/>
      </c>
      <c r="M1436" s="116" t="str">
        <f>IF(L1436="", "", L1436/Veriler!$X$1)</f>
        <v/>
      </c>
      <c r="N1436" s="116" t="str">
        <f>IF(F1436&lt;&gt;"", "İthal Girdi", IF(Veriler!T1436="", "", IF(Veriler!S1436="H", "%0,5 üzerindedir", IF(Veriler!T1436&gt;0.1, "%10 sınırı aşılmıştır.", "Uygun"))))</f>
        <v>%0,5 üzerindedir</v>
      </c>
      <c r="O1436" s="116" t="str">
        <f t="shared" si="451"/>
        <v xml:space="preserve"> </v>
      </c>
      <c r="P1436" s="117"/>
      <c r="Q1436" s="118"/>
      <c r="R1436" s="119" t="str">
        <f t="shared" si="452"/>
        <v/>
      </c>
      <c r="S1436" s="133">
        <f>IFERROR(IF(M1436&lt;=0.005,IF(F1436="",L1436,0),IF(F1436&lt;&gt;"",0,IF(P1436="",0,IF(P1436="H",0,IF(Q1436&lt;Veriler!$G$2,L1436*Veriler!$G$2,L1436*Q1436)))))," ")</f>
        <v>0</v>
      </c>
      <c r="T1436" s="133">
        <f>IF(Veriler!T1436&lt;=0.1, S1436, IF(AND(Veriler!T1436&gt;0.1, F1436="", P1436="E"), IF(Q1436&gt;Veriler!$G$2, Q1436*S1436, IF(Q1436&lt;Veriler!$G$2, Veriler!$G$2*S1436, Q1436*S1436)), 0))</f>
        <v>0</v>
      </c>
      <c r="U1436" s="133" t="str">
        <f t="shared" si="453"/>
        <v xml:space="preserve"> </v>
      </c>
      <c r="V1436" s="134" t="str">
        <f>IFERROR(IF(O1436="%10 sınırı aşılmıştır.",L1436-T1436,IFERROR(IF(F1436="",IF(S1436=1,0,IF(L1436-S1436=0,"",L1436-S1436)),IF(Veriler!M1436="",L1436,IF(L1436*Veriler!M1436=0,"",L1436*Veriler!M1436))),L1436)),0)</f>
        <v/>
      </c>
      <c r="W1436" s="146"/>
      <c r="X1436" s="146"/>
      <c r="Y1436" s="146"/>
    </row>
    <row r="1437" spans="1:25" s="99" customFormat="1" ht="54.75" customHeight="1" x14ac:dyDescent="0.25">
      <c r="A1437" s="96">
        <f t="shared" si="454"/>
        <v>1062</v>
      </c>
      <c r="B1437" s="175"/>
      <c r="C1437" s="176"/>
      <c r="D1437" s="113"/>
      <c r="E1437" s="115"/>
      <c r="F1437" s="174"/>
      <c r="G1437" s="114" t="str">
        <f t="shared" si="449"/>
        <v/>
      </c>
      <c r="H1437" s="115"/>
      <c r="I1437" s="115"/>
      <c r="J1437" s="115"/>
      <c r="K1437" s="115"/>
      <c r="L1437" s="133" t="str">
        <f t="shared" si="450"/>
        <v/>
      </c>
      <c r="M1437" s="116" t="str">
        <f>IF(L1437="", "", L1437/Veriler!$X$1)</f>
        <v/>
      </c>
      <c r="N1437" s="116" t="str">
        <f>IF(F1437&lt;&gt;"", "İthal Girdi", IF(Veriler!T1437="", "", IF(Veriler!S1437="H", "%0,5 üzerindedir", IF(Veriler!T1437&gt;0.1, "%10 sınırı aşılmıştır.", "Uygun"))))</f>
        <v>%0,5 üzerindedir</v>
      </c>
      <c r="O1437" s="116" t="str">
        <f t="shared" si="451"/>
        <v xml:space="preserve"> </v>
      </c>
      <c r="P1437" s="117"/>
      <c r="Q1437" s="118"/>
      <c r="R1437" s="119" t="str">
        <f t="shared" si="452"/>
        <v/>
      </c>
      <c r="S1437" s="133">
        <f>IFERROR(IF(M1437&lt;=0.005,IF(F1437="",L1437,0),IF(F1437&lt;&gt;"",0,IF(P1437="",0,IF(P1437="H",0,IF(Q1437&lt;Veriler!$G$2,L1437*Veriler!$G$2,L1437*Q1437)))))," ")</f>
        <v>0</v>
      </c>
      <c r="T1437" s="133">
        <f>IF(Veriler!T1437&lt;=0.1, S1437, IF(AND(Veriler!T1437&gt;0.1, F1437="", P1437="E"), IF(Q1437&gt;Veriler!$G$2, Q1437*S1437, IF(Q1437&lt;Veriler!$G$2, Veriler!$G$2*S1437, Q1437*S1437)), 0))</f>
        <v>0</v>
      </c>
      <c r="U1437" s="133" t="str">
        <f t="shared" si="453"/>
        <v xml:space="preserve"> </v>
      </c>
      <c r="V1437" s="134" t="str">
        <f>IFERROR(IF(O1437="%10 sınırı aşılmıştır.",L1437-T1437,IFERROR(IF(F1437="",IF(S1437=1,0,IF(L1437-S1437=0,"",L1437-S1437)),IF(Veriler!M1437="",L1437,IF(L1437*Veriler!M1437=0,"",L1437*Veriler!M1437))),L1437)),0)</f>
        <v/>
      </c>
      <c r="W1437" s="146"/>
      <c r="X1437" s="146"/>
      <c r="Y1437" s="146"/>
    </row>
    <row r="1438" spans="1:25" s="99" customFormat="1" ht="54.75" customHeight="1" x14ac:dyDescent="0.25">
      <c r="A1438" s="96">
        <f t="shared" si="454"/>
        <v>1063</v>
      </c>
      <c r="B1438" s="175"/>
      <c r="C1438" s="176"/>
      <c r="D1438" s="113"/>
      <c r="E1438" s="115"/>
      <c r="F1438" s="174"/>
      <c r="G1438" s="114" t="str">
        <f t="shared" si="449"/>
        <v/>
      </c>
      <c r="H1438" s="115"/>
      <c r="I1438" s="115"/>
      <c r="J1438" s="115"/>
      <c r="K1438" s="115"/>
      <c r="L1438" s="133" t="str">
        <f t="shared" si="450"/>
        <v/>
      </c>
      <c r="M1438" s="116" t="str">
        <f>IF(L1438="", "", L1438/Veriler!$X$1)</f>
        <v/>
      </c>
      <c r="N1438" s="116" t="str">
        <f>IF(F1438&lt;&gt;"", "İthal Girdi", IF(Veriler!T1438="", "", IF(Veriler!S1438="H", "%0,5 üzerindedir", IF(Veriler!T1438&gt;0.1, "%10 sınırı aşılmıştır.", "Uygun"))))</f>
        <v>%0,5 üzerindedir</v>
      </c>
      <c r="O1438" s="116" t="str">
        <f t="shared" si="451"/>
        <v xml:space="preserve"> </v>
      </c>
      <c r="P1438" s="117"/>
      <c r="Q1438" s="118"/>
      <c r="R1438" s="119" t="str">
        <f t="shared" si="452"/>
        <v/>
      </c>
      <c r="S1438" s="133">
        <f>IFERROR(IF(M1438&lt;=0.005,IF(F1438="",L1438,0),IF(F1438&lt;&gt;"",0,IF(P1438="",0,IF(P1438="H",0,IF(Q1438&lt;Veriler!$G$2,L1438*Veriler!$G$2,L1438*Q1438)))))," ")</f>
        <v>0</v>
      </c>
      <c r="T1438" s="133">
        <f>IF(Veriler!T1438&lt;=0.1, S1438, IF(AND(Veriler!T1438&gt;0.1, F1438="", P1438="E"), IF(Q1438&gt;Veriler!$G$2, Q1438*S1438, IF(Q1438&lt;Veriler!$G$2, Veriler!$G$2*S1438, Q1438*S1438)), 0))</f>
        <v>0</v>
      </c>
      <c r="U1438" s="133" t="str">
        <f t="shared" si="453"/>
        <v xml:space="preserve"> </v>
      </c>
      <c r="V1438" s="134" t="str">
        <f>IFERROR(IF(O1438="%10 sınırı aşılmıştır.",L1438-T1438,IFERROR(IF(F1438="",IF(S1438=1,0,IF(L1438-S1438=0,"",L1438-S1438)),IF(Veriler!M1438="",L1438,IF(L1438*Veriler!M1438=0,"",L1438*Veriler!M1438))),L1438)),0)</f>
        <v/>
      </c>
      <c r="W1438" s="146"/>
      <c r="X1438" s="146"/>
      <c r="Y1438" s="146"/>
    </row>
    <row r="1439" spans="1:25" s="99" customFormat="1" ht="54.75" customHeight="1" x14ac:dyDescent="0.25">
      <c r="A1439" s="96">
        <f t="shared" si="454"/>
        <v>1064</v>
      </c>
      <c r="B1439" s="175"/>
      <c r="C1439" s="176"/>
      <c r="D1439" s="113"/>
      <c r="E1439" s="115"/>
      <c r="F1439" s="174"/>
      <c r="G1439" s="114" t="str">
        <f t="shared" si="449"/>
        <v/>
      </c>
      <c r="H1439" s="115"/>
      <c r="I1439" s="115"/>
      <c r="J1439" s="115"/>
      <c r="K1439" s="115"/>
      <c r="L1439" s="133" t="str">
        <f t="shared" si="450"/>
        <v/>
      </c>
      <c r="M1439" s="116" t="str">
        <f>IF(L1439="", "", L1439/Veriler!$X$1)</f>
        <v/>
      </c>
      <c r="N1439" s="116" t="str">
        <f>IF(F1439&lt;&gt;"", "İthal Girdi", IF(Veriler!T1439="", "", IF(Veriler!S1439="H", "%0,5 üzerindedir", IF(Veriler!T1439&gt;0.1, "%10 sınırı aşılmıştır.", "Uygun"))))</f>
        <v>%0,5 üzerindedir</v>
      </c>
      <c r="O1439" s="116" t="str">
        <f t="shared" si="451"/>
        <v xml:space="preserve"> </v>
      </c>
      <c r="P1439" s="117"/>
      <c r="Q1439" s="118"/>
      <c r="R1439" s="119" t="str">
        <f t="shared" si="452"/>
        <v/>
      </c>
      <c r="S1439" s="133">
        <f>IFERROR(IF(M1439&lt;=0.005,IF(F1439="",L1439,0),IF(F1439&lt;&gt;"",0,IF(P1439="",0,IF(P1439="H",0,IF(Q1439&lt;Veriler!$G$2,L1439*Veriler!$G$2,L1439*Q1439)))))," ")</f>
        <v>0</v>
      </c>
      <c r="T1439" s="133">
        <f>IF(Veriler!T1439&lt;=0.1, S1439, IF(AND(Veriler!T1439&gt;0.1, F1439="", P1439="E"), IF(Q1439&gt;Veriler!$G$2, Q1439*S1439, IF(Q1439&lt;Veriler!$G$2, Veriler!$G$2*S1439, Q1439*S1439)), 0))</f>
        <v>0</v>
      </c>
      <c r="U1439" s="133" t="str">
        <f t="shared" si="453"/>
        <v xml:space="preserve"> </v>
      </c>
      <c r="V1439" s="134" t="str">
        <f>IFERROR(IF(O1439="%10 sınırı aşılmıştır.",L1439-T1439,IFERROR(IF(F1439="",IF(S1439=1,0,IF(L1439-S1439=0,"",L1439-S1439)),IF(Veriler!M1439="",L1439,IF(L1439*Veriler!M1439=0,"",L1439*Veriler!M1439))),L1439)),0)</f>
        <v/>
      </c>
      <c r="W1439" s="146"/>
      <c r="X1439" s="146"/>
      <c r="Y1439" s="146"/>
    </row>
    <row r="1440" spans="1:25" s="99" customFormat="1" ht="24" customHeight="1" x14ac:dyDescent="0.25">
      <c r="A1440" s="103"/>
      <c r="B1440" s="104"/>
      <c r="C1440" s="104"/>
      <c r="D1440" s="104"/>
      <c r="E1440" s="103"/>
      <c r="F1440" s="135"/>
      <c r="G1440" s="157"/>
      <c r="H1440" s="103"/>
      <c r="I1440" s="103"/>
      <c r="J1440" s="103"/>
      <c r="K1440" s="103"/>
      <c r="L1440" s="136">
        <f>SUM(L1411:L1424,L1426:L1439)</f>
        <v>0</v>
      </c>
      <c r="M1440" s="158"/>
      <c r="N1440" s="158"/>
      <c r="O1440" s="158"/>
      <c r="P1440" s="105"/>
      <c r="Q1440" s="106"/>
      <c r="R1440" s="159"/>
      <c r="S1440" s="160"/>
      <c r="T1440" s="160"/>
      <c r="U1440" s="160"/>
      <c r="V1440" s="160"/>
      <c r="W1440" s="146"/>
      <c r="X1440" s="146"/>
      <c r="Y1440" s="146"/>
    </row>
    <row r="1441" spans="1:25" s="99" customFormat="1" ht="31.5" customHeight="1" x14ac:dyDescent="0.25">
      <c r="A1441" s="103"/>
      <c r="B1441" s="104"/>
      <c r="C1441" s="104"/>
      <c r="D1441" s="104"/>
      <c r="E1441" s="103"/>
      <c r="F1441" s="135"/>
      <c r="G1441" s="157"/>
      <c r="H1441" s="103"/>
      <c r="I1441" s="103"/>
      <c r="J1441" s="103"/>
      <c r="K1441" s="103"/>
      <c r="L1441" s="161"/>
      <c r="M1441" s="158"/>
      <c r="N1441" s="158"/>
      <c r="O1441" s="158"/>
      <c r="P1441" s="105"/>
      <c r="Q1441" s="106"/>
      <c r="R1441" s="159"/>
      <c r="S1441" s="162" t="s">
        <v>57</v>
      </c>
      <c r="T1441" s="162" t="s">
        <v>57</v>
      </c>
      <c r="U1441" s="162" t="s">
        <v>57</v>
      </c>
      <c r="V1441" s="163" t="s">
        <v>58</v>
      </c>
      <c r="W1441" s="146"/>
      <c r="X1441" s="146"/>
      <c r="Y1441" s="146"/>
    </row>
    <row r="1442" spans="1:25" s="99" customFormat="1" ht="58.5" customHeight="1" x14ac:dyDescent="0.25">
      <c r="A1442" s="185" t="s">
        <v>59</v>
      </c>
      <c r="B1442" s="180"/>
      <c r="C1442" s="180"/>
      <c r="D1442" s="180"/>
      <c r="E1442" s="180"/>
      <c r="F1442" s="180"/>
      <c r="G1442" s="180"/>
      <c r="H1442" s="180"/>
      <c r="I1442" s="180"/>
      <c r="J1442" s="180"/>
      <c r="K1442" s="180"/>
      <c r="L1442" s="180"/>
      <c r="M1442" s="180"/>
      <c r="N1442" s="180"/>
      <c r="O1442" s="180"/>
      <c r="P1442" s="180"/>
      <c r="Q1442" s="180"/>
      <c r="R1442" s="176"/>
      <c r="S1442" s="137">
        <f>SUM(S1404,S1411:S1424,S1426:S1439)</f>
        <v>0</v>
      </c>
      <c r="T1442" s="137" t="str">
        <f>IF(SUM(T1411:T1424,T1426:T1439)=0," ",SUM(T1411:T1424,T1426:T1439))</f>
        <v xml:space="preserve"> </v>
      </c>
      <c r="U1442" s="137" t="str">
        <f>IF(SUM(U1411:U1424,U1426:U1439)=0," ",SUM(U1411:U1424,U1426:U1439))</f>
        <v xml:space="preserve"> </v>
      </c>
      <c r="V1442" s="137" t="str">
        <f>IF(SUM(V1411:V1424,V1426:V1439)=0," ",SUM(V1411:V1424,V1426:V1439))</f>
        <v xml:space="preserve"> </v>
      </c>
      <c r="W1442" s="146"/>
      <c r="X1442" s="164">
        <f>SUM(U1411:U1424,U1426:U1439)</f>
        <v>0</v>
      </c>
      <c r="Y1442" s="164">
        <f>SUM(V1411:V1424,V1426:V1439)</f>
        <v>0</v>
      </c>
    </row>
    <row r="1443" spans="1:25" x14ac:dyDescent="0.3">
      <c r="A1443" s="34"/>
      <c r="G1443" s="146"/>
      <c r="L1443" s="146"/>
      <c r="M1443" s="146"/>
      <c r="N1443" s="146"/>
      <c r="O1443" s="146"/>
      <c r="R1443" s="146"/>
      <c r="S1443" s="146"/>
      <c r="T1443" s="146"/>
      <c r="U1443" s="146"/>
      <c r="V1443" s="146"/>
      <c r="W1443" s="146"/>
      <c r="X1443" s="146"/>
      <c r="Y1443" s="146"/>
    </row>
    <row r="1444" spans="1:25" x14ac:dyDescent="0.3">
      <c r="A1444" s="186" t="s">
        <v>60</v>
      </c>
      <c r="B1444" s="187"/>
      <c r="C1444" s="187"/>
      <c r="D1444" s="187"/>
      <c r="E1444" s="187"/>
      <c r="F1444" s="187"/>
      <c r="G1444" s="187"/>
      <c r="H1444" s="187"/>
      <c r="I1444" s="187"/>
      <c r="J1444" s="187"/>
      <c r="K1444" s="187"/>
      <c r="L1444" s="187"/>
      <c r="M1444" s="187"/>
      <c r="N1444" s="187"/>
      <c r="O1444" s="187"/>
      <c r="P1444" s="187"/>
      <c r="Q1444" s="187"/>
      <c r="R1444" s="187"/>
      <c r="S1444" s="187"/>
      <c r="T1444" s="187"/>
      <c r="U1444" s="187"/>
      <c r="V1444" s="187"/>
      <c r="W1444" s="146"/>
      <c r="X1444" s="146"/>
      <c r="Y1444" s="146"/>
    </row>
    <row r="1445" spans="1:25" s="99" customFormat="1" ht="41.25" customHeight="1" x14ac:dyDescent="0.25">
      <c r="A1445" s="189" t="s">
        <v>38</v>
      </c>
      <c r="B1445" s="180"/>
      <c r="C1445" s="180"/>
      <c r="D1445" s="180"/>
      <c r="E1445" s="180"/>
      <c r="F1445" s="180"/>
      <c r="G1445" s="180"/>
      <c r="H1445" s="180"/>
      <c r="I1445" s="180"/>
      <c r="J1445" s="180"/>
      <c r="K1445" s="180"/>
      <c r="L1445" s="180"/>
      <c r="M1445" s="180"/>
      <c r="N1445" s="180"/>
      <c r="O1445" s="180"/>
      <c r="P1445" s="180"/>
      <c r="Q1445" s="180"/>
      <c r="R1445" s="180"/>
      <c r="S1445" s="180"/>
      <c r="T1445" s="180"/>
      <c r="U1445" s="180"/>
      <c r="V1445" s="176"/>
      <c r="W1445" s="146"/>
      <c r="X1445" s="146"/>
      <c r="Y1445" s="146"/>
    </row>
    <row r="1446" spans="1:25" s="100" customFormat="1" ht="35.25" customHeight="1" x14ac:dyDescent="0.25">
      <c r="A1446" s="179" t="s">
        <v>39</v>
      </c>
      <c r="B1446" s="180"/>
      <c r="C1446" s="180"/>
      <c r="D1446" s="180"/>
      <c r="E1446" s="180"/>
      <c r="F1446" s="180"/>
      <c r="G1446" s="180"/>
      <c r="H1446" s="180"/>
      <c r="I1446" s="180"/>
      <c r="J1446" s="180"/>
      <c r="K1446" s="180"/>
      <c r="L1446" s="180"/>
      <c r="M1446" s="180"/>
      <c r="N1446" s="180"/>
      <c r="O1446" s="180"/>
      <c r="P1446" s="180"/>
      <c r="Q1446" s="180"/>
      <c r="R1446" s="176"/>
      <c r="S1446" s="147"/>
      <c r="T1446" s="148"/>
      <c r="U1446" s="149" t="s">
        <v>40</v>
      </c>
      <c r="V1446" s="150">
        <f>V1408+1</f>
        <v>39</v>
      </c>
      <c r="W1446" s="146"/>
      <c r="X1446" s="146"/>
      <c r="Y1446" s="146"/>
    </row>
    <row r="1447" spans="1:25" s="99" customFormat="1" ht="81" customHeight="1" x14ac:dyDescent="0.25">
      <c r="A1447" s="110" t="s">
        <v>3</v>
      </c>
      <c r="B1447" s="188" t="s">
        <v>41</v>
      </c>
      <c r="C1447" s="176"/>
      <c r="D1447" s="111" t="s">
        <v>42</v>
      </c>
      <c r="E1447" s="110" t="s">
        <v>324</v>
      </c>
      <c r="F1447" s="111" t="s">
        <v>325</v>
      </c>
      <c r="G1447" s="151" t="s">
        <v>43</v>
      </c>
      <c r="H1447" s="110" t="s">
        <v>44</v>
      </c>
      <c r="I1447" s="110" t="s">
        <v>8</v>
      </c>
      <c r="J1447" s="110" t="s">
        <v>45</v>
      </c>
      <c r="K1447" s="110" t="s">
        <v>46</v>
      </c>
      <c r="L1447" s="152" t="s">
        <v>47</v>
      </c>
      <c r="M1447" s="153" t="s">
        <v>48</v>
      </c>
      <c r="N1447" s="154" t="s">
        <v>49</v>
      </c>
      <c r="O1447" s="154" t="s">
        <v>49</v>
      </c>
      <c r="P1447" s="112" t="s">
        <v>50</v>
      </c>
      <c r="Q1447" s="110" t="s">
        <v>51</v>
      </c>
      <c r="R1447" s="155" t="s">
        <v>52</v>
      </c>
      <c r="S1447" s="156" t="s">
        <v>53</v>
      </c>
      <c r="T1447" s="156" t="s">
        <v>54</v>
      </c>
      <c r="U1447" s="152" t="s">
        <v>54</v>
      </c>
      <c r="V1447" s="152" t="s">
        <v>55</v>
      </c>
      <c r="W1447" s="146"/>
      <c r="X1447" s="146"/>
      <c r="Y1447" s="146"/>
    </row>
    <row r="1448" spans="1:25" s="99" customFormat="1" ht="45" customHeight="1" x14ac:dyDescent="0.25">
      <c r="A1448" s="101"/>
      <c r="B1448" s="177" t="s">
        <v>56</v>
      </c>
      <c r="C1448" s="178"/>
      <c r="D1448" s="102"/>
      <c r="E1448" s="170"/>
      <c r="F1448" s="102"/>
      <c r="G1448" s="95"/>
      <c r="H1448" s="102"/>
      <c r="I1448" s="102"/>
      <c r="J1448" s="102"/>
      <c r="K1448" s="102"/>
      <c r="L1448" s="95"/>
      <c r="M1448" s="95"/>
      <c r="N1448" s="95"/>
      <c r="O1448" s="95"/>
      <c r="P1448" s="102"/>
      <c r="Q1448" s="102"/>
      <c r="R1448" s="190"/>
      <c r="S1448" s="184"/>
      <c r="T1448" s="95"/>
      <c r="U1448" s="95"/>
      <c r="V1448" s="95"/>
      <c r="W1448" s="146"/>
      <c r="X1448" s="146"/>
      <c r="Y1448" s="146"/>
    </row>
    <row r="1449" spans="1:25" s="99" customFormat="1" ht="54.75" customHeight="1" x14ac:dyDescent="0.25">
      <c r="A1449" s="96">
        <f>A1439+1</f>
        <v>1065</v>
      </c>
      <c r="B1449" s="181"/>
      <c r="C1449" s="182"/>
      <c r="D1449" s="113"/>
      <c r="E1449" s="115"/>
      <c r="F1449" s="174"/>
      <c r="G1449" s="114" t="str">
        <f t="shared" ref="G1449:G1462" si="455">IF(AND(F1449&lt;&gt;"",V1449&lt;&gt;"",L1449&lt;&gt;0),V1449/L1449,"")</f>
        <v/>
      </c>
      <c r="H1449" s="115"/>
      <c r="I1449" s="115"/>
      <c r="J1449" s="115"/>
      <c r="K1449" s="115"/>
      <c r="L1449" s="133" t="str">
        <f t="shared" ref="L1449:L1462" si="456">IF(AND(H1449&lt;&gt;0, J1449&lt;&gt;0, K1449&lt;&gt;0), H1449*J1449*K1449, "")</f>
        <v/>
      </c>
      <c r="M1449" s="116" t="str">
        <f>IF(L1449="", "", L1449/Veriler!$X$1)</f>
        <v/>
      </c>
      <c r="N1449" s="116" t="str">
        <f>IF(F1449&lt;&gt;"", "İthal Girdi", IF(Veriler!T1449="", "", IF(Veriler!S1449="H", "%0,5 üzerindedir", IF(Veriler!T1449&gt;0.1, "%10 sınırı aşılmıştır.", "Uygun"))))</f>
        <v>%0,5 üzerindedir</v>
      </c>
      <c r="O1449" s="116" t="str">
        <f t="shared" ref="O1449:O1462" si="457">IF(M1449=""," ",N1449)</f>
        <v xml:space="preserve"> </v>
      </c>
      <c r="P1449" s="117"/>
      <c r="Q1449" s="118"/>
      <c r="R1449" s="119" t="str">
        <f t="shared" ref="R1449:R1462" si="458">IFERROR(IF(AND(T1449&lt;&gt;"",L1449&lt;&gt;"",L1449&lt;&gt;0,T1449&lt;&gt;0),T1449/L1449,"")," ")</f>
        <v/>
      </c>
      <c r="S1449" s="133">
        <f>IFERROR(IF(M1449&lt;=0.005,IF(F1449="",L1449,0),IF(F1449&lt;&gt;"",0,IF(P1449="",0,IF(P1449="H",0,IF(Q1449&lt;Veriler!$G$2,L1449*Veriler!$G$2,L1449*Q1449)))))," ")</f>
        <v>0</v>
      </c>
      <c r="T1449" s="133">
        <f>IF(Veriler!T1449&lt;=0.1, S1449, IF(AND(Veriler!T1449&gt;0.1, F1449="", P1449="E"), IF(Q1449&gt;Veriler!$G$2, Q1449*S1449, IF(Q1449&lt;Veriler!$G$2, Veriler!$G$2*S1449, Q1449*S1449)), 0))</f>
        <v>0</v>
      </c>
      <c r="U1449" s="133" t="str">
        <f t="shared" ref="U1449:U1462" si="459">IF(T1449=0," ",T1449)</f>
        <v xml:space="preserve"> </v>
      </c>
      <c r="V1449" s="134" t="str">
        <f>IFERROR(IF(O1449="%10 sınırı aşılmıştır.",L1449-T1449,IFERROR(IF(F1449="",IF(S1449=1,0,IF(L1449-S1449=0,"",L1449-S1449)),IF(Veriler!M1449="",L1449,IF(L1449*Veriler!M1449=0,"",L1449*Veriler!M1449))),L1449)),0)</f>
        <v/>
      </c>
      <c r="W1449" s="146"/>
      <c r="X1449" s="146"/>
      <c r="Y1449" s="146"/>
    </row>
    <row r="1450" spans="1:25" s="99" customFormat="1" ht="54.75" customHeight="1" x14ac:dyDescent="0.25">
      <c r="A1450" s="96">
        <f t="shared" ref="A1450:A1462" si="460">A1449+1</f>
        <v>1066</v>
      </c>
      <c r="B1450" s="175"/>
      <c r="C1450" s="176"/>
      <c r="D1450" s="113"/>
      <c r="E1450" s="115"/>
      <c r="F1450" s="174"/>
      <c r="G1450" s="114" t="str">
        <f t="shared" si="455"/>
        <v/>
      </c>
      <c r="H1450" s="115"/>
      <c r="I1450" s="115"/>
      <c r="J1450" s="115"/>
      <c r="K1450" s="115"/>
      <c r="L1450" s="133" t="str">
        <f t="shared" si="456"/>
        <v/>
      </c>
      <c r="M1450" s="116" t="str">
        <f>IF(L1450="", "", L1450/Veriler!$X$1)</f>
        <v/>
      </c>
      <c r="N1450" s="116" t="str">
        <f>IF(F1450&lt;&gt;"", "İthal Girdi", IF(Veriler!T1450="", "", IF(Veriler!S1450="H", "%0,5 üzerindedir", IF(Veriler!T1450&gt;0.1, "%10 sınırı aşılmıştır.", "Uygun"))))</f>
        <v>%0,5 üzerindedir</v>
      </c>
      <c r="O1450" s="116" t="str">
        <f t="shared" si="457"/>
        <v xml:space="preserve"> </v>
      </c>
      <c r="P1450" s="117"/>
      <c r="Q1450" s="118"/>
      <c r="R1450" s="119" t="str">
        <f t="shared" si="458"/>
        <v/>
      </c>
      <c r="S1450" s="133">
        <f>IFERROR(IF(M1450&lt;=0.005,IF(F1450="",L1450,0),IF(F1450&lt;&gt;"",0,IF(P1450="",0,IF(P1450="H",0,IF(Q1450&lt;Veriler!$G$2,L1450*Veriler!$G$2,L1450*Q1450)))))," ")</f>
        <v>0</v>
      </c>
      <c r="T1450" s="133">
        <f>IF(Veriler!T1450&lt;=0.1, S1450, IF(AND(Veriler!T1450&gt;0.1, F1450="", P1450="E"), IF(Q1450&gt;Veriler!$G$2, Q1450*S1450, IF(Q1450&lt;Veriler!$G$2, Veriler!$G$2*S1450, Q1450*S1450)), 0))</f>
        <v>0</v>
      </c>
      <c r="U1450" s="133" t="str">
        <f t="shared" si="459"/>
        <v xml:space="preserve"> </v>
      </c>
      <c r="V1450" s="134" t="str">
        <f>IFERROR(IF(O1450="%10 sınırı aşılmıştır.",L1450-T1450,IFERROR(IF(F1450="",IF(S1450=1,0,IF(L1450-S1450=0,"",L1450-S1450)),IF(Veriler!M1450="",L1450,IF(L1450*Veriler!M1450=0,"",L1450*Veriler!M1450))),L1450)),0)</f>
        <v/>
      </c>
      <c r="W1450" s="146"/>
      <c r="X1450" s="146"/>
      <c r="Y1450" s="146"/>
    </row>
    <row r="1451" spans="1:25" s="99" customFormat="1" ht="54.75" customHeight="1" x14ac:dyDescent="0.25">
      <c r="A1451" s="96">
        <f t="shared" si="460"/>
        <v>1067</v>
      </c>
      <c r="B1451" s="175"/>
      <c r="C1451" s="176"/>
      <c r="D1451" s="113"/>
      <c r="E1451" s="115"/>
      <c r="F1451" s="174"/>
      <c r="G1451" s="114" t="str">
        <f t="shared" si="455"/>
        <v/>
      </c>
      <c r="H1451" s="115"/>
      <c r="I1451" s="115"/>
      <c r="J1451" s="115"/>
      <c r="K1451" s="115"/>
      <c r="L1451" s="133" t="str">
        <f t="shared" si="456"/>
        <v/>
      </c>
      <c r="M1451" s="116" t="str">
        <f>IF(L1451="", "", L1451/Veriler!$X$1)</f>
        <v/>
      </c>
      <c r="N1451" s="116" t="str">
        <f>IF(F1451&lt;&gt;"", "İthal Girdi", IF(Veriler!T1451="", "", IF(Veriler!S1451="H", "%0,5 üzerindedir", IF(Veriler!T1451&gt;0.1, "%10 sınırı aşılmıştır.", "Uygun"))))</f>
        <v>%0,5 üzerindedir</v>
      </c>
      <c r="O1451" s="116" t="str">
        <f t="shared" si="457"/>
        <v xml:space="preserve"> </v>
      </c>
      <c r="P1451" s="117"/>
      <c r="Q1451" s="118"/>
      <c r="R1451" s="119" t="str">
        <f t="shared" si="458"/>
        <v/>
      </c>
      <c r="S1451" s="133">
        <f>IFERROR(IF(M1451&lt;=0.005,IF(F1451="",L1451,0),IF(F1451&lt;&gt;"",0,IF(P1451="",0,IF(P1451="H",0,IF(Q1451&lt;Veriler!$G$2,L1451*Veriler!$G$2,L1451*Q1451)))))," ")</f>
        <v>0</v>
      </c>
      <c r="T1451" s="133">
        <f>IF(Veriler!T1451&lt;=0.1, S1451, IF(AND(Veriler!T1451&gt;0.1, F1451="", P1451="E"), IF(Q1451&gt;Veriler!$G$2, Q1451*S1451, IF(Q1451&lt;Veriler!$G$2, Veriler!$G$2*S1451, Q1451*S1451)), 0))</f>
        <v>0</v>
      </c>
      <c r="U1451" s="133" t="str">
        <f t="shared" si="459"/>
        <v xml:space="preserve"> </v>
      </c>
      <c r="V1451" s="134" t="str">
        <f>IFERROR(IF(O1451="%10 sınırı aşılmıştır.",L1451-T1451,IFERROR(IF(F1451="",IF(S1451=1,0,IF(L1451-S1451=0,"",L1451-S1451)),IF(Veriler!M1451="",L1451,IF(L1451*Veriler!M1451=0,"",L1451*Veriler!M1451))),L1451)),0)</f>
        <v/>
      </c>
      <c r="W1451" s="146"/>
      <c r="X1451" s="146"/>
      <c r="Y1451" s="146"/>
    </row>
    <row r="1452" spans="1:25" s="99" customFormat="1" ht="54.75" customHeight="1" x14ac:dyDescent="0.25">
      <c r="A1452" s="96">
        <f t="shared" si="460"/>
        <v>1068</v>
      </c>
      <c r="B1452" s="175"/>
      <c r="C1452" s="176"/>
      <c r="D1452" s="113"/>
      <c r="E1452" s="115"/>
      <c r="F1452" s="174"/>
      <c r="G1452" s="114" t="str">
        <f t="shared" si="455"/>
        <v/>
      </c>
      <c r="H1452" s="115"/>
      <c r="I1452" s="115"/>
      <c r="J1452" s="115"/>
      <c r="K1452" s="115"/>
      <c r="L1452" s="133" t="str">
        <f t="shared" si="456"/>
        <v/>
      </c>
      <c r="M1452" s="116" t="str">
        <f>IF(L1452="", "", L1452/Veriler!$X$1)</f>
        <v/>
      </c>
      <c r="N1452" s="116" t="str">
        <f>IF(F1452&lt;&gt;"", "İthal Girdi", IF(Veriler!T1452="", "", IF(Veriler!S1452="H", "%0,5 üzerindedir", IF(Veriler!T1452&gt;0.1, "%10 sınırı aşılmıştır.", "Uygun"))))</f>
        <v>%0,5 üzerindedir</v>
      </c>
      <c r="O1452" s="116" t="str">
        <f t="shared" si="457"/>
        <v xml:space="preserve"> </v>
      </c>
      <c r="P1452" s="117"/>
      <c r="Q1452" s="118"/>
      <c r="R1452" s="119" t="str">
        <f t="shared" si="458"/>
        <v/>
      </c>
      <c r="S1452" s="133">
        <f>IFERROR(IF(M1452&lt;=0.005,IF(F1452="",L1452,0),IF(F1452&lt;&gt;"",0,IF(P1452="",0,IF(P1452="H",0,IF(Q1452&lt;Veriler!$G$2,L1452*Veriler!$G$2,L1452*Q1452)))))," ")</f>
        <v>0</v>
      </c>
      <c r="T1452" s="133">
        <f>IF(Veriler!T1452&lt;=0.1, S1452, IF(AND(Veriler!T1452&gt;0.1, F1452="", P1452="E"), IF(Q1452&gt;Veriler!$G$2, Q1452*S1452, IF(Q1452&lt;Veriler!$G$2, Veriler!$G$2*S1452, Q1452*S1452)), 0))</f>
        <v>0</v>
      </c>
      <c r="U1452" s="133" t="str">
        <f t="shared" si="459"/>
        <v xml:space="preserve"> </v>
      </c>
      <c r="V1452" s="134" t="str">
        <f>IFERROR(IF(O1452="%10 sınırı aşılmıştır.",L1452-T1452,IFERROR(IF(F1452="",IF(S1452=1,0,IF(L1452-S1452=0,"",L1452-S1452)),IF(Veriler!M1452="",L1452,IF(L1452*Veriler!M1452=0,"",L1452*Veriler!M1452))),L1452)),0)</f>
        <v/>
      </c>
      <c r="W1452" s="146"/>
      <c r="X1452" s="146"/>
      <c r="Y1452" s="146"/>
    </row>
    <row r="1453" spans="1:25" s="99" customFormat="1" ht="54.75" customHeight="1" x14ac:dyDescent="0.25">
      <c r="A1453" s="96">
        <f t="shared" si="460"/>
        <v>1069</v>
      </c>
      <c r="B1453" s="175"/>
      <c r="C1453" s="176"/>
      <c r="D1453" s="113"/>
      <c r="E1453" s="115"/>
      <c r="F1453" s="174"/>
      <c r="G1453" s="114" t="str">
        <f t="shared" si="455"/>
        <v/>
      </c>
      <c r="H1453" s="115"/>
      <c r="I1453" s="115"/>
      <c r="J1453" s="115"/>
      <c r="K1453" s="115"/>
      <c r="L1453" s="133" t="str">
        <f t="shared" si="456"/>
        <v/>
      </c>
      <c r="M1453" s="116" t="str">
        <f>IF(L1453="", "", L1453/Veriler!$X$1)</f>
        <v/>
      </c>
      <c r="N1453" s="116" t="str">
        <f>IF(F1453&lt;&gt;"", "İthal Girdi", IF(Veriler!T1453="", "", IF(Veriler!S1453="H", "%0,5 üzerindedir", IF(Veriler!T1453&gt;0.1, "%10 sınırı aşılmıştır.", "Uygun"))))</f>
        <v>%0,5 üzerindedir</v>
      </c>
      <c r="O1453" s="116" t="str">
        <f t="shared" si="457"/>
        <v xml:space="preserve"> </v>
      </c>
      <c r="P1453" s="117"/>
      <c r="Q1453" s="118"/>
      <c r="R1453" s="119" t="str">
        <f t="shared" si="458"/>
        <v/>
      </c>
      <c r="S1453" s="133">
        <f>IFERROR(IF(M1453&lt;=0.005,IF(F1453="",L1453,0),IF(F1453&lt;&gt;"",0,IF(P1453="",0,IF(P1453="H",0,IF(Q1453&lt;Veriler!$G$2,L1453*Veriler!$G$2,L1453*Q1453)))))," ")</f>
        <v>0</v>
      </c>
      <c r="T1453" s="133">
        <f>IF(Veriler!T1453&lt;=0.1, S1453, IF(AND(Veriler!T1453&gt;0.1, F1453="", P1453="E"), IF(Q1453&gt;Veriler!$G$2, Q1453*S1453, IF(Q1453&lt;Veriler!$G$2, Veriler!$G$2*S1453, Q1453*S1453)), 0))</f>
        <v>0</v>
      </c>
      <c r="U1453" s="133" t="str">
        <f t="shared" si="459"/>
        <v xml:space="preserve"> </v>
      </c>
      <c r="V1453" s="134" t="str">
        <f>IFERROR(IF(O1453="%10 sınırı aşılmıştır.",L1453-T1453,IFERROR(IF(F1453="",IF(S1453=1,0,IF(L1453-S1453=0,"",L1453-S1453)),IF(Veriler!M1453="",L1453,IF(L1453*Veriler!M1453=0,"",L1453*Veriler!M1453))),L1453)),0)</f>
        <v/>
      </c>
      <c r="W1453" s="146"/>
      <c r="X1453" s="146"/>
      <c r="Y1453" s="146"/>
    </row>
    <row r="1454" spans="1:25" s="99" customFormat="1" ht="54.75" customHeight="1" x14ac:dyDescent="0.25">
      <c r="A1454" s="96">
        <f t="shared" si="460"/>
        <v>1070</v>
      </c>
      <c r="B1454" s="175"/>
      <c r="C1454" s="176"/>
      <c r="D1454" s="113"/>
      <c r="E1454" s="115"/>
      <c r="F1454" s="174"/>
      <c r="G1454" s="114" t="str">
        <f t="shared" si="455"/>
        <v/>
      </c>
      <c r="H1454" s="115"/>
      <c r="I1454" s="115"/>
      <c r="J1454" s="115"/>
      <c r="K1454" s="115"/>
      <c r="L1454" s="133" t="str">
        <f t="shared" si="456"/>
        <v/>
      </c>
      <c r="M1454" s="116" t="str">
        <f>IF(L1454="", "", L1454/Veriler!$X$1)</f>
        <v/>
      </c>
      <c r="N1454" s="116" t="str">
        <f>IF(F1454&lt;&gt;"", "İthal Girdi", IF(Veriler!T1454="", "", IF(Veriler!S1454="H", "%0,5 üzerindedir", IF(Veriler!T1454&gt;0.1, "%10 sınırı aşılmıştır.", "Uygun"))))</f>
        <v>%0,5 üzerindedir</v>
      </c>
      <c r="O1454" s="116" t="str">
        <f t="shared" si="457"/>
        <v xml:space="preserve"> </v>
      </c>
      <c r="P1454" s="117"/>
      <c r="Q1454" s="118"/>
      <c r="R1454" s="119" t="str">
        <f t="shared" si="458"/>
        <v/>
      </c>
      <c r="S1454" s="133">
        <f>IFERROR(IF(M1454&lt;=0.005,IF(F1454="",L1454,0),IF(F1454&lt;&gt;"",0,IF(P1454="",0,IF(P1454="H",0,IF(Q1454&lt;Veriler!$G$2,L1454*Veriler!$G$2,L1454*Q1454)))))," ")</f>
        <v>0</v>
      </c>
      <c r="T1454" s="133">
        <f>IF(Veriler!T1454&lt;=0.1, S1454, IF(AND(Veriler!T1454&gt;0.1, F1454="", P1454="E"), IF(Q1454&gt;Veriler!$G$2, Q1454*S1454, IF(Q1454&lt;Veriler!$G$2, Veriler!$G$2*S1454, Q1454*S1454)), 0))</f>
        <v>0</v>
      </c>
      <c r="U1454" s="133" t="str">
        <f t="shared" si="459"/>
        <v xml:space="preserve"> </v>
      </c>
      <c r="V1454" s="134" t="str">
        <f>IFERROR(IF(O1454="%10 sınırı aşılmıştır.",L1454-T1454,IFERROR(IF(F1454="",IF(S1454=1,0,IF(L1454-S1454=0,"",L1454-S1454)),IF(Veriler!M1454="",L1454,IF(L1454*Veriler!M1454=0,"",L1454*Veriler!M1454))),L1454)),0)</f>
        <v/>
      </c>
      <c r="W1454" s="146"/>
      <c r="X1454" s="146"/>
      <c r="Y1454" s="146"/>
    </row>
    <row r="1455" spans="1:25" s="99" customFormat="1" ht="54.75" customHeight="1" x14ac:dyDescent="0.25">
      <c r="A1455" s="96">
        <f t="shared" si="460"/>
        <v>1071</v>
      </c>
      <c r="B1455" s="175"/>
      <c r="C1455" s="176"/>
      <c r="D1455" s="113"/>
      <c r="E1455" s="115"/>
      <c r="F1455" s="174"/>
      <c r="G1455" s="114" t="str">
        <f t="shared" si="455"/>
        <v/>
      </c>
      <c r="H1455" s="115"/>
      <c r="I1455" s="115"/>
      <c r="J1455" s="115"/>
      <c r="K1455" s="115"/>
      <c r="L1455" s="133" t="str">
        <f t="shared" si="456"/>
        <v/>
      </c>
      <c r="M1455" s="116" t="str">
        <f>IF(L1455="", "", L1455/Veriler!$X$1)</f>
        <v/>
      </c>
      <c r="N1455" s="116" t="str">
        <f>IF(F1455&lt;&gt;"", "İthal Girdi", IF(Veriler!T1455="", "", IF(Veriler!S1455="H", "%0,5 üzerindedir", IF(Veriler!T1455&gt;0.1, "%10 sınırı aşılmıştır.", "Uygun"))))</f>
        <v>%0,5 üzerindedir</v>
      </c>
      <c r="O1455" s="116" t="str">
        <f t="shared" si="457"/>
        <v xml:space="preserve"> </v>
      </c>
      <c r="P1455" s="117"/>
      <c r="Q1455" s="118"/>
      <c r="R1455" s="119" t="str">
        <f t="shared" si="458"/>
        <v/>
      </c>
      <c r="S1455" s="133">
        <f>IFERROR(IF(M1455&lt;=0.005,IF(F1455="",L1455,0),IF(F1455&lt;&gt;"",0,IF(P1455="",0,IF(P1455="H",0,IF(Q1455&lt;Veriler!$G$2,L1455*Veriler!$G$2,L1455*Q1455)))))," ")</f>
        <v>0</v>
      </c>
      <c r="T1455" s="133">
        <f>IF(Veriler!T1455&lt;=0.1, S1455, IF(AND(Veriler!T1455&gt;0.1, F1455="", P1455="E"), IF(Q1455&gt;Veriler!$G$2, Q1455*S1455, IF(Q1455&lt;Veriler!$G$2, Veriler!$G$2*S1455, Q1455*S1455)), 0))</f>
        <v>0</v>
      </c>
      <c r="U1455" s="133" t="str">
        <f t="shared" si="459"/>
        <v xml:space="preserve"> </v>
      </c>
      <c r="V1455" s="134" t="str">
        <f>IFERROR(IF(O1455="%10 sınırı aşılmıştır.",L1455-T1455,IFERROR(IF(F1455="",IF(S1455=1,0,IF(L1455-S1455=0,"",L1455-S1455)),IF(Veriler!M1455="",L1455,IF(L1455*Veriler!M1455=0,"",L1455*Veriler!M1455))),L1455)),0)</f>
        <v/>
      </c>
      <c r="W1455" s="146"/>
      <c r="X1455" s="146"/>
      <c r="Y1455" s="146"/>
    </row>
    <row r="1456" spans="1:25" s="99" customFormat="1" ht="54.75" customHeight="1" x14ac:dyDescent="0.25">
      <c r="A1456" s="96">
        <f t="shared" si="460"/>
        <v>1072</v>
      </c>
      <c r="B1456" s="175"/>
      <c r="C1456" s="176"/>
      <c r="D1456" s="113"/>
      <c r="E1456" s="115"/>
      <c r="F1456" s="174"/>
      <c r="G1456" s="114" t="str">
        <f t="shared" si="455"/>
        <v/>
      </c>
      <c r="H1456" s="115"/>
      <c r="I1456" s="115"/>
      <c r="J1456" s="115"/>
      <c r="K1456" s="115"/>
      <c r="L1456" s="133" t="str">
        <f t="shared" si="456"/>
        <v/>
      </c>
      <c r="M1456" s="116" t="str">
        <f>IF(L1456="", "", L1456/Veriler!$X$1)</f>
        <v/>
      </c>
      <c r="N1456" s="116" t="str">
        <f>IF(F1456&lt;&gt;"", "İthal Girdi", IF(Veriler!T1456="", "", IF(Veriler!S1456="H", "%0,5 üzerindedir", IF(Veriler!T1456&gt;0.1, "%10 sınırı aşılmıştır.", "Uygun"))))</f>
        <v>%0,5 üzerindedir</v>
      </c>
      <c r="O1456" s="116" t="str">
        <f t="shared" si="457"/>
        <v xml:space="preserve"> </v>
      </c>
      <c r="P1456" s="117"/>
      <c r="Q1456" s="118"/>
      <c r="R1456" s="119" t="str">
        <f t="shared" si="458"/>
        <v/>
      </c>
      <c r="S1456" s="133">
        <f>IFERROR(IF(M1456&lt;=0.005,IF(F1456="",L1456,0),IF(F1456&lt;&gt;"",0,IF(P1456="",0,IF(P1456="H",0,IF(Q1456&lt;Veriler!$G$2,L1456*Veriler!$G$2,L1456*Q1456)))))," ")</f>
        <v>0</v>
      </c>
      <c r="T1456" s="133">
        <f>IF(Veriler!T1456&lt;=0.1, S1456, IF(AND(Veriler!T1456&gt;0.1, F1456="", P1456="E"), IF(Q1456&gt;Veriler!$G$2, Q1456*S1456, IF(Q1456&lt;Veriler!$G$2, Veriler!$G$2*S1456, Q1456*S1456)), 0))</f>
        <v>0</v>
      </c>
      <c r="U1456" s="133" t="str">
        <f t="shared" si="459"/>
        <v xml:space="preserve"> </v>
      </c>
      <c r="V1456" s="134" t="str">
        <f>IFERROR(IF(O1456="%10 sınırı aşılmıştır.",L1456-T1456,IFERROR(IF(F1456="",IF(S1456=1,0,IF(L1456-S1456=0,"",L1456-S1456)),IF(Veriler!M1456="",L1456,IF(L1456*Veriler!M1456=0,"",L1456*Veriler!M1456))),L1456)),0)</f>
        <v/>
      </c>
      <c r="W1456" s="146"/>
      <c r="X1456" s="146"/>
      <c r="Y1456" s="146"/>
    </row>
    <row r="1457" spans="1:25" s="99" customFormat="1" ht="54.75" customHeight="1" x14ac:dyDescent="0.25">
      <c r="A1457" s="96">
        <f t="shared" si="460"/>
        <v>1073</v>
      </c>
      <c r="B1457" s="175"/>
      <c r="C1457" s="176"/>
      <c r="D1457" s="113"/>
      <c r="E1457" s="115"/>
      <c r="F1457" s="174"/>
      <c r="G1457" s="114" t="str">
        <f t="shared" si="455"/>
        <v/>
      </c>
      <c r="H1457" s="115"/>
      <c r="I1457" s="115"/>
      <c r="J1457" s="115"/>
      <c r="K1457" s="115"/>
      <c r="L1457" s="133" t="str">
        <f t="shared" si="456"/>
        <v/>
      </c>
      <c r="M1457" s="116" t="str">
        <f>IF(L1457="", "", L1457/Veriler!$X$1)</f>
        <v/>
      </c>
      <c r="N1457" s="116" t="str">
        <f>IF(F1457&lt;&gt;"", "İthal Girdi", IF(Veriler!T1457="", "", IF(Veriler!S1457="H", "%0,5 üzerindedir", IF(Veriler!T1457&gt;0.1, "%10 sınırı aşılmıştır.", "Uygun"))))</f>
        <v>%0,5 üzerindedir</v>
      </c>
      <c r="O1457" s="116" t="str">
        <f t="shared" si="457"/>
        <v xml:space="preserve"> </v>
      </c>
      <c r="P1457" s="117"/>
      <c r="Q1457" s="118"/>
      <c r="R1457" s="119" t="str">
        <f t="shared" si="458"/>
        <v/>
      </c>
      <c r="S1457" s="133">
        <f>IFERROR(IF(M1457&lt;=0.005,IF(F1457="",L1457,0),IF(F1457&lt;&gt;"",0,IF(P1457="",0,IF(P1457="H",0,IF(Q1457&lt;Veriler!$G$2,L1457*Veriler!$G$2,L1457*Q1457)))))," ")</f>
        <v>0</v>
      </c>
      <c r="T1457" s="133">
        <f>IF(Veriler!T1457&lt;=0.1, S1457, IF(AND(Veriler!T1457&gt;0.1, F1457="", P1457="E"), IF(Q1457&gt;Veriler!$G$2, Q1457*S1457, IF(Q1457&lt;Veriler!$G$2, Veriler!$G$2*S1457, Q1457*S1457)), 0))</f>
        <v>0</v>
      </c>
      <c r="U1457" s="133" t="str">
        <f t="shared" si="459"/>
        <v xml:space="preserve"> </v>
      </c>
      <c r="V1457" s="134" t="str">
        <f>IFERROR(IF(O1457="%10 sınırı aşılmıştır.",L1457-T1457,IFERROR(IF(F1457="",IF(S1457=1,0,IF(L1457-S1457=0,"",L1457-S1457)),IF(Veriler!M1457="",L1457,IF(L1457*Veriler!M1457=0,"",L1457*Veriler!M1457))),L1457)),0)</f>
        <v/>
      </c>
      <c r="W1457" s="146"/>
      <c r="X1457" s="146"/>
      <c r="Y1457" s="146"/>
    </row>
    <row r="1458" spans="1:25" s="99" customFormat="1" ht="54.75" customHeight="1" x14ac:dyDescent="0.25">
      <c r="A1458" s="96">
        <f t="shared" si="460"/>
        <v>1074</v>
      </c>
      <c r="B1458" s="175"/>
      <c r="C1458" s="176"/>
      <c r="D1458" s="113"/>
      <c r="E1458" s="115"/>
      <c r="F1458" s="174"/>
      <c r="G1458" s="114" t="str">
        <f t="shared" si="455"/>
        <v/>
      </c>
      <c r="H1458" s="115"/>
      <c r="I1458" s="115"/>
      <c r="J1458" s="115"/>
      <c r="K1458" s="115"/>
      <c r="L1458" s="133" t="str">
        <f t="shared" si="456"/>
        <v/>
      </c>
      <c r="M1458" s="116" t="str">
        <f>IF(L1458="", "", L1458/Veriler!$X$1)</f>
        <v/>
      </c>
      <c r="N1458" s="116" t="str">
        <f>IF(F1458&lt;&gt;"", "İthal Girdi", IF(Veriler!T1458="", "", IF(Veriler!S1458="H", "%0,5 üzerindedir", IF(Veriler!T1458&gt;0.1, "%10 sınırı aşılmıştır.", "Uygun"))))</f>
        <v>%0,5 üzerindedir</v>
      </c>
      <c r="O1458" s="116" t="str">
        <f t="shared" si="457"/>
        <v xml:space="preserve"> </v>
      </c>
      <c r="P1458" s="117"/>
      <c r="Q1458" s="118"/>
      <c r="R1458" s="119" t="str">
        <f t="shared" si="458"/>
        <v/>
      </c>
      <c r="S1458" s="133">
        <f>IFERROR(IF(M1458&lt;=0.005,IF(F1458="",L1458,0),IF(F1458&lt;&gt;"",0,IF(P1458="",0,IF(P1458="H",0,IF(Q1458&lt;Veriler!$G$2,L1458*Veriler!$G$2,L1458*Q1458)))))," ")</f>
        <v>0</v>
      </c>
      <c r="T1458" s="133">
        <f>IF(Veriler!T1458&lt;=0.1, S1458, IF(AND(Veriler!T1458&gt;0.1, F1458="", P1458="E"), IF(Q1458&gt;Veriler!$G$2, Q1458*S1458, IF(Q1458&lt;Veriler!$G$2, Veriler!$G$2*S1458, Q1458*S1458)), 0))</f>
        <v>0</v>
      </c>
      <c r="U1458" s="133" t="str">
        <f t="shared" si="459"/>
        <v xml:space="preserve"> </v>
      </c>
      <c r="V1458" s="134" t="str">
        <f>IFERROR(IF(O1458="%10 sınırı aşılmıştır.",L1458-T1458,IFERROR(IF(F1458="",IF(S1458=1,0,IF(L1458-S1458=0,"",L1458-S1458)),IF(Veriler!M1458="",L1458,IF(L1458*Veriler!M1458=0,"",L1458*Veriler!M1458))),L1458)),0)</f>
        <v/>
      </c>
      <c r="W1458" s="146"/>
      <c r="X1458" s="146"/>
      <c r="Y1458" s="146"/>
    </row>
    <row r="1459" spans="1:25" s="99" customFormat="1" ht="54.75" customHeight="1" x14ac:dyDescent="0.25">
      <c r="A1459" s="96">
        <f t="shared" si="460"/>
        <v>1075</v>
      </c>
      <c r="B1459" s="175"/>
      <c r="C1459" s="176"/>
      <c r="D1459" s="113"/>
      <c r="E1459" s="115"/>
      <c r="F1459" s="174"/>
      <c r="G1459" s="114" t="str">
        <f t="shared" si="455"/>
        <v/>
      </c>
      <c r="H1459" s="115"/>
      <c r="I1459" s="115"/>
      <c r="J1459" s="115"/>
      <c r="K1459" s="115"/>
      <c r="L1459" s="133" t="str">
        <f t="shared" si="456"/>
        <v/>
      </c>
      <c r="M1459" s="116" t="str">
        <f>IF(L1459="", "", L1459/Veriler!$X$1)</f>
        <v/>
      </c>
      <c r="N1459" s="116" t="str">
        <f>IF(F1459&lt;&gt;"", "İthal Girdi", IF(Veriler!T1459="", "", IF(Veriler!S1459="H", "%0,5 üzerindedir", IF(Veriler!T1459&gt;0.1, "%10 sınırı aşılmıştır.", "Uygun"))))</f>
        <v>%0,5 üzerindedir</v>
      </c>
      <c r="O1459" s="116" t="str">
        <f t="shared" si="457"/>
        <v xml:space="preserve"> </v>
      </c>
      <c r="P1459" s="117"/>
      <c r="Q1459" s="118"/>
      <c r="R1459" s="119" t="str">
        <f t="shared" si="458"/>
        <v/>
      </c>
      <c r="S1459" s="133">
        <f>IFERROR(IF(M1459&lt;=0.005,IF(F1459="",L1459,0),IF(F1459&lt;&gt;"",0,IF(P1459="",0,IF(P1459="H",0,IF(Q1459&lt;Veriler!$G$2,L1459*Veriler!$G$2,L1459*Q1459)))))," ")</f>
        <v>0</v>
      </c>
      <c r="T1459" s="133">
        <f>IF(Veriler!T1459&lt;=0.1, S1459, IF(AND(Veriler!T1459&gt;0.1, F1459="", P1459="E"), IF(Q1459&gt;Veriler!$G$2, Q1459*S1459, IF(Q1459&lt;Veriler!$G$2, Veriler!$G$2*S1459, Q1459*S1459)), 0))</f>
        <v>0</v>
      </c>
      <c r="U1459" s="133" t="str">
        <f t="shared" si="459"/>
        <v xml:space="preserve"> </v>
      </c>
      <c r="V1459" s="134" t="str">
        <f>IFERROR(IF(O1459="%10 sınırı aşılmıştır.",L1459-T1459,IFERROR(IF(F1459="",IF(S1459=1,0,IF(L1459-S1459=0,"",L1459-S1459)),IF(Veriler!M1459="",L1459,IF(L1459*Veriler!M1459=0,"",L1459*Veriler!M1459))),L1459)),0)</f>
        <v/>
      </c>
      <c r="W1459" s="146"/>
      <c r="X1459" s="146"/>
      <c r="Y1459" s="146"/>
    </row>
    <row r="1460" spans="1:25" s="99" customFormat="1" ht="54.75" customHeight="1" x14ac:dyDescent="0.25">
      <c r="A1460" s="96">
        <f t="shared" si="460"/>
        <v>1076</v>
      </c>
      <c r="B1460" s="175"/>
      <c r="C1460" s="176"/>
      <c r="D1460" s="113"/>
      <c r="E1460" s="115"/>
      <c r="F1460" s="174"/>
      <c r="G1460" s="114" t="str">
        <f t="shared" si="455"/>
        <v/>
      </c>
      <c r="H1460" s="115"/>
      <c r="I1460" s="115"/>
      <c r="J1460" s="115"/>
      <c r="K1460" s="115"/>
      <c r="L1460" s="133" t="str">
        <f t="shared" si="456"/>
        <v/>
      </c>
      <c r="M1460" s="116" t="str">
        <f>IF(L1460="", "", L1460/Veriler!$X$1)</f>
        <v/>
      </c>
      <c r="N1460" s="116" t="str">
        <f>IF(F1460&lt;&gt;"", "İthal Girdi", IF(Veriler!T1460="", "", IF(Veriler!S1460="H", "%0,5 üzerindedir", IF(Veriler!T1460&gt;0.1, "%10 sınırı aşılmıştır.", "Uygun"))))</f>
        <v>%0,5 üzerindedir</v>
      </c>
      <c r="O1460" s="116" t="str">
        <f t="shared" si="457"/>
        <v xml:space="preserve"> </v>
      </c>
      <c r="P1460" s="117"/>
      <c r="Q1460" s="118"/>
      <c r="R1460" s="119" t="str">
        <f t="shared" si="458"/>
        <v/>
      </c>
      <c r="S1460" s="133">
        <f>IFERROR(IF(M1460&lt;=0.005,IF(F1460="",L1460,0),IF(F1460&lt;&gt;"",0,IF(P1460="",0,IF(P1460="H",0,IF(Q1460&lt;Veriler!$G$2,L1460*Veriler!$G$2,L1460*Q1460)))))," ")</f>
        <v>0</v>
      </c>
      <c r="T1460" s="133">
        <f>IF(Veriler!T1460&lt;=0.1, S1460, IF(AND(Veriler!T1460&gt;0.1, F1460="", P1460="E"), IF(Q1460&gt;Veriler!$G$2, Q1460*S1460, IF(Q1460&lt;Veriler!$G$2, Veriler!$G$2*S1460, Q1460*S1460)), 0))</f>
        <v>0</v>
      </c>
      <c r="U1460" s="133" t="str">
        <f t="shared" si="459"/>
        <v xml:space="preserve"> </v>
      </c>
      <c r="V1460" s="134" t="str">
        <f>IFERROR(IF(O1460="%10 sınırı aşılmıştır.",L1460-T1460,IFERROR(IF(F1460="",IF(S1460=1,0,IF(L1460-S1460=0,"",L1460-S1460)),IF(Veriler!M1460="",L1460,IF(L1460*Veriler!M1460=0,"",L1460*Veriler!M1460))),L1460)),0)</f>
        <v/>
      </c>
      <c r="W1460" s="146"/>
      <c r="X1460" s="146"/>
      <c r="Y1460" s="146"/>
    </row>
    <row r="1461" spans="1:25" s="99" customFormat="1" ht="54.75" customHeight="1" x14ac:dyDescent="0.25">
      <c r="A1461" s="96">
        <f t="shared" si="460"/>
        <v>1077</v>
      </c>
      <c r="B1461" s="175"/>
      <c r="C1461" s="176"/>
      <c r="D1461" s="113"/>
      <c r="E1461" s="115"/>
      <c r="F1461" s="174"/>
      <c r="G1461" s="114" t="str">
        <f t="shared" si="455"/>
        <v/>
      </c>
      <c r="H1461" s="115"/>
      <c r="I1461" s="115"/>
      <c r="J1461" s="115"/>
      <c r="K1461" s="115"/>
      <c r="L1461" s="133" t="str">
        <f t="shared" si="456"/>
        <v/>
      </c>
      <c r="M1461" s="116" t="str">
        <f>IF(L1461="", "", L1461/Veriler!$X$1)</f>
        <v/>
      </c>
      <c r="N1461" s="116" t="str">
        <f>IF(F1461&lt;&gt;"", "İthal Girdi", IF(Veriler!T1461="", "", IF(Veriler!S1461="H", "%0,5 üzerindedir", IF(Veriler!T1461&gt;0.1, "%10 sınırı aşılmıştır.", "Uygun"))))</f>
        <v>%0,5 üzerindedir</v>
      </c>
      <c r="O1461" s="116" t="str">
        <f t="shared" si="457"/>
        <v xml:space="preserve"> </v>
      </c>
      <c r="P1461" s="117"/>
      <c r="Q1461" s="118"/>
      <c r="R1461" s="119" t="str">
        <f t="shared" si="458"/>
        <v/>
      </c>
      <c r="S1461" s="133">
        <f>IFERROR(IF(M1461&lt;=0.005,IF(F1461="",L1461,0),IF(F1461&lt;&gt;"",0,IF(P1461="",0,IF(P1461="H",0,IF(Q1461&lt;Veriler!$G$2,L1461*Veriler!$G$2,L1461*Q1461)))))," ")</f>
        <v>0</v>
      </c>
      <c r="T1461" s="133">
        <f>IF(Veriler!T1461&lt;=0.1, S1461, IF(AND(Veriler!T1461&gt;0.1, F1461="", P1461="E"), IF(Q1461&gt;Veriler!$G$2, Q1461*S1461, IF(Q1461&lt;Veriler!$G$2, Veriler!$G$2*S1461, Q1461*S1461)), 0))</f>
        <v>0</v>
      </c>
      <c r="U1461" s="133" t="str">
        <f t="shared" si="459"/>
        <v xml:space="preserve"> </v>
      </c>
      <c r="V1461" s="134" t="str">
        <f>IFERROR(IF(O1461="%10 sınırı aşılmıştır.",L1461-T1461,IFERROR(IF(F1461="",IF(S1461=1,0,IF(L1461-S1461=0,"",L1461-S1461)),IF(Veriler!M1461="",L1461,IF(L1461*Veriler!M1461=0,"",L1461*Veriler!M1461))),L1461)),0)</f>
        <v/>
      </c>
      <c r="W1461" s="146"/>
      <c r="X1461" s="146"/>
      <c r="Y1461" s="146"/>
    </row>
    <row r="1462" spans="1:25" s="99" customFormat="1" ht="54.75" customHeight="1" x14ac:dyDescent="0.25">
      <c r="A1462" s="96">
        <f t="shared" si="460"/>
        <v>1078</v>
      </c>
      <c r="B1462" s="175"/>
      <c r="C1462" s="176"/>
      <c r="D1462" s="113"/>
      <c r="E1462" s="115"/>
      <c r="F1462" s="174"/>
      <c r="G1462" s="114" t="str">
        <f t="shared" si="455"/>
        <v/>
      </c>
      <c r="H1462" s="115"/>
      <c r="I1462" s="115"/>
      <c r="J1462" s="115"/>
      <c r="K1462" s="115"/>
      <c r="L1462" s="133" t="str">
        <f t="shared" si="456"/>
        <v/>
      </c>
      <c r="M1462" s="116" t="str">
        <f>IF(L1462="", "", L1462/Veriler!$X$1)</f>
        <v/>
      </c>
      <c r="N1462" s="116" t="str">
        <f>IF(F1462&lt;&gt;"", "İthal Girdi", IF(Veriler!T1462="", "", IF(Veriler!S1462="H", "%0,5 üzerindedir", IF(Veriler!T1462&gt;0.1, "%10 sınırı aşılmıştır.", "Uygun"))))</f>
        <v>%0,5 üzerindedir</v>
      </c>
      <c r="O1462" s="116" t="str">
        <f t="shared" si="457"/>
        <v xml:space="preserve"> </v>
      </c>
      <c r="P1462" s="117"/>
      <c r="Q1462" s="118"/>
      <c r="R1462" s="119" t="str">
        <f t="shared" si="458"/>
        <v/>
      </c>
      <c r="S1462" s="133">
        <f>IFERROR(IF(M1462&lt;=0.005,IF(F1462="",L1462,0),IF(F1462&lt;&gt;"",0,IF(P1462="",0,IF(P1462="H",0,IF(Q1462&lt;Veriler!$G$2,L1462*Veriler!$G$2,L1462*Q1462)))))," ")</f>
        <v>0</v>
      </c>
      <c r="T1462" s="133">
        <f>IF(Veriler!T1462&lt;=0.1, S1462, IF(AND(Veriler!T1462&gt;0.1, F1462="", P1462="E"), IF(Q1462&gt;Veriler!$G$2, Q1462*S1462, IF(Q1462&lt;Veriler!$G$2, Veriler!$G$2*S1462, Q1462*S1462)), 0))</f>
        <v>0</v>
      </c>
      <c r="U1462" s="133" t="str">
        <f t="shared" si="459"/>
        <v xml:space="preserve"> </v>
      </c>
      <c r="V1462" s="134" t="str">
        <f>IFERROR(IF(O1462="%10 sınırı aşılmıştır.",L1462-T1462,IFERROR(IF(F1462="",IF(S1462=1,0,IF(L1462-S1462=0,"",L1462-S1462)),IF(Veriler!M1462="",L1462,IF(L1462*Veriler!M1462=0,"",L1462*Veriler!M1462))),L1462)),0)</f>
        <v/>
      </c>
      <c r="W1462" s="146"/>
      <c r="X1462" s="146"/>
      <c r="Y1462" s="146"/>
    </row>
    <row r="1463" spans="1:25" s="99" customFormat="1" ht="36" hidden="1" customHeight="1" x14ac:dyDescent="0.25">
      <c r="A1463" s="101"/>
      <c r="B1463" s="191" t="s">
        <v>16</v>
      </c>
      <c r="C1463" s="176"/>
      <c r="D1463" s="120"/>
      <c r="E1463" s="171"/>
      <c r="F1463" s="172"/>
      <c r="G1463" s="121"/>
      <c r="H1463" s="115"/>
      <c r="I1463" s="115"/>
      <c r="J1463" s="115"/>
      <c r="K1463" s="115"/>
      <c r="L1463" s="121"/>
      <c r="M1463" s="121"/>
      <c r="N1463" s="121"/>
      <c r="O1463" s="121"/>
      <c r="P1463" s="120"/>
      <c r="Q1463" s="120"/>
      <c r="R1463" s="183"/>
      <c r="S1463" s="184"/>
      <c r="T1463" s="121"/>
      <c r="U1463" s="121"/>
      <c r="V1463" s="121"/>
      <c r="W1463" s="146"/>
      <c r="X1463" s="146"/>
      <c r="Y1463" s="146"/>
    </row>
    <row r="1464" spans="1:25" s="99" customFormat="1" ht="54.75" customHeight="1" x14ac:dyDescent="0.25">
      <c r="A1464" s="96">
        <f>A1462+1</f>
        <v>1079</v>
      </c>
      <c r="B1464" s="175"/>
      <c r="C1464" s="176"/>
      <c r="D1464" s="113"/>
      <c r="E1464" s="115"/>
      <c r="F1464" s="174"/>
      <c r="G1464" s="114" t="str">
        <f t="shared" ref="G1464:G1477" si="461">IF(AND(F1464&lt;&gt;"",V1464&lt;&gt;"",L1464&lt;&gt;0),V1464/L1464,"")</f>
        <v/>
      </c>
      <c r="H1464" s="115"/>
      <c r="I1464" s="115"/>
      <c r="J1464" s="115"/>
      <c r="K1464" s="115"/>
      <c r="L1464" s="133" t="str">
        <f t="shared" ref="L1464:L1477" si="462">IF(AND(H1464&lt;&gt;0, J1464&lt;&gt;0, K1464&lt;&gt;0), H1464*J1464*K1464, "")</f>
        <v/>
      </c>
      <c r="M1464" s="116" t="str">
        <f>IF(L1464="", "", L1464/Veriler!$X$1)</f>
        <v/>
      </c>
      <c r="N1464" s="116" t="str">
        <f>IF(F1464&lt;&gt;"", "İthal Girdi", IF(Veriler!T1464="", "", IF(Veriler!S1464="H", "%0,5 üzerindedir", IF(Veriler!T1464&gt;0.1, "%10 sınırı aşılmıştır.", "Uygun"))))</f>
        <v>%0,5 üzerindedir</v>
      </c>
      <c r="O1464" s="116" t="str">
        <f t="shared" ref="O1464:O1477" si="463">IF(M1464=""," ",N1464)</f>
        <v xml:space="preserve"> </v>
      </c>
      <c r="P1464" s="117"/>
      <c r="Q1464" s="118"/>
      <c r="R1464" s="119" t="str">
        <f t="shared" ref="R1464:R1477" si="464">IFERROR(IF(AND(T1464&lt;&gt;"",L1464&lt;&gt;"",L1464&lt;&gt;0,T1464&lt;&gt;0),T1464/L1464,"")," ")</f>
        <v/>
      </c>
      <c r="S1464" s="133">
        <f>IFERROR(IF(M1464&lt;=0.005,IF(F1464="",L1464,0),IF(F1464&lt;&gt;"",0,IF(P1464="",0,IF(P1464="H",0,IF(Q1464&lt;Veriler!$G$2,L1464*Veriler!$G$2,L1464*Q1464)))))," ")</f>
        <v>0</v>
      </c>
      <c r="T1464" s="133">
        <f>IF(Veriler!T1464&lt;=0.1, S1464, IF(AND(Veriler!T1464&gt;0.1, F1464="", P1464="E"), IF(Q1464&gt;Veriler!$G$2, Q1464*S1464, IF(Q1464&lt;Veriler!$G$2, Veriler!$G$2*S1464, Q1464*S1464)), 0))</f>
        <v>0</v>
      </c>
      <c r="U1464" s="133" t="str">
        <f t="shared" ref="U1464:U1477" si="465">IF(T1464=0," ",T1464)</f>
        <v xml:space="preserve"> </v>
      </c>
      <c r="V1464" s="134" t="str">
        <f>IFERROR(IF(O1464="%10 sınırı aşılmıştır.",L1464-T1464,IFERROR(IF(F1464="",IF(S1464=1,0,IF(L1464-S1464=0,"",L1464-S1464)),IF(Veriler!M1464="",L1464,IF(L1464*Veriler!M1464=0,"",L1464*Veriler!M1464))),L1464)),0)</f>
        <v/>
      </c>
      <c r="W1464" s="146"/>
      <c r="X1464" s="146"/>
      <c r="Y1464" s="146"/>
    </row>
    <row r="1465" spans="1:25" s="99" customFormat="1" ht="54.75" customHeight="1" x14ac:dyDescent="0.25">
      <c r="A1465" s="96">
        <f t="shared" ref="A1465:A1477" si="466">A1464+1</f>
        <v>1080</v>
      </c>
      <c r="B1465" s="175"/>
      <c r="C1465" s="176"/>
      <c r="D1465" s="113"/>
      <c r="E1465" s="115"/>
      <c r="F1465" s="174"/>
      <c r="G1465" s="114" t="str">
        <f t="shared" si="461"/>
        <v/>
      </c>
      <c r="H1465" s="115"/>
      <c r="I1465" s="115"/>
      <c r="J1465" s="115"/>
      <c r="K1465" s="115"/>
      <c r="L1465" s="133" t="str">
        <f t="shared" si="462"/>
        <v/>
      </c>
      <c r="M1465" s="116" t="str">
        <f>IF(L1465="", "", L1465/Veriler!$X$1)</f>
        <v/>
      </c>
      <c r="N1465" s="116" t="str">
        <f>IF(F1465&lt;&gt;"", "İthal Girdi", IF(Veriler!T1465="", "", IF(Veriler!S1465="H", "%0,5 üzerindedir", IF(Veriler!T1465&gt;0.1, "%10 sınırı aşılmıştır.", "Uygun"))))</f>
        <v>%0,5 üzerindedir</v>
      </c>
      <c r="O1465" s="116" t="str">
        <f t="shared" si="463"/>
        <v xml:space="preserve"> </v>
      </c>
      <c r="P1465" s="117"/>
      <c r="Q1465" s="118"/>
      <c r="R1465" s="119" t="str">
        <f t="shared" si="464"/>
        <v/>
      </c>
      <c r="S1465" s="133">
        <f>IFERROR(IF(M1465&lt;=0.005,IF(F1465="",L1465,0),IF(F1465&lt;&gt;"",0,IF(P1465="",0,IF(P1465="H",0,IF(Q1465&lt;Veriler!$G$2,L1465*Veriler!$G$2,L1465*Q1465)))))," ")</f>
        <v>0</v>
      </c>
      <c r="T1465" s="133">
        <f>IF(Veriler!T1465&lt;=0.1, S1465, IF(AND(Veriler!T1465&gt;0.1, F1465="", P1465="E"), IF(Q1465&gt;Veriler!$G$2, Q1465*S1465, IF(Q1465&lt;Veriler!$G$2, Veriler!$G$2*S1465, Q1465*S1465)), 0))</f>
        <v>0</v>
      </c>
      <c r="U1465" s="133" t="str">
        <f t="shared" si="465"/>
        <v xml:space="preserve"> </v>
      </c>
      <c r="V1465" s="134" t="str">
        <f>IFERROR(IF(O1465="%10 sınırı aşılmıştır.",L1465-T1465,IFERROR(IF(F1465="",IF(S1465=1,0,IF(L1465-S1465=0,"",L1465-S1465)),IF(Veriler!M1465="",L1465,IF(L1465*Veriler!M1465=0,"",L1465*Veriler!M1465))),L1465)),0)</f>
        <v/>
      </c>
      <c r="W1465" s="146"/>
      <c r="X1465" s="146"/>
      <c r="Y1465" s="146"/>
    </row>
    <row r="1466" spans="1:25" s="99" customFormat="1" ht="54.75" customHeight="1" x14ac:dyDescent="0.25">
      <c r="A1466" s="96">
        <f t="shared" si="466"/>
        <v>1081</v>
      </c>
      <c r="B1466" s="175"/>
      <c r="C1466" s="176"/>
      <c r="D1466" s="113"/>
      <c r="E1466" s="115"/>
      <c r="F1466" s="174"/>
      <c r="G1466" s="114" t="str">
        <f t="shared" si="461"/>
        <v/>
      </c>
      <c r="H1466" s="115"/>
      <c r="I1466" s="115"/>
      <c r="J1466" s="115"/>
      <c r="K1466" s="115"/>
      <c r="L1466" s="133" t="str">
        <f t="shared" si="462"/>
        <v/>
      </c>
      <c r="M1466" s="116" t="str">
        <f>IF(L1466="", "", L1466/Veriler!$X$1)</f>
        <v/>
      </c>
      <c r="N1466" s="116" t="str">
        <f>IF(F1466&lt;&gt;"", "İthal Girdi", IF(Veriler!T1466="", "", IF(Veriler!S1466="H", "%0,5 üzerindedir", IF(Veriler!T1466&gt;0.1, "%10 sınırı aşılmıştır.", "Uygun"))))</f>
        <v>%0,5 üzerindedir</v>
      </c>
      <c r="O1466" s="116" t="str">
        <f t="shared" si="463"/>
        <v xml:space="preserve"> </v>
      </c>
      <c r="P1466" s="117"/>
      <c r="Q1466" s="118"/>
      <c r="R1466" s="119" t="str">
        <f t="shared" si="464"/>
        <v/>
      </c>
      <c r="S1466" s="133">
        <f>IFERROR(IF(M1466&lt;=0.005,IF(F1466="",L1466,0),IF(F1466&lt;&gt;"",0,IF(P1466="",0,IF(P1466="H",0,IF(Q1466&lt;Veriler!$G$2,L1466*Veriler!$G$2,L1466*Q1466)))))," ")</f>
        <v>0</v>
      </c>
      <c r="T1466" s="133">
        <f>IF(Veriler!T1466&lt;=0.1, S1466, IF(AND(Veriler!T1466&gt;0.1, F1466="", P1466="E"), IF(Q1466&gt;Veriler!$G$2, Q1466*S1466, IF(Q1466&lt;Veriler!$G$2, Veriler!$G$2*S1466, Q1466*S1466)), 0))</f>
        <v>0</v>
      </c>
      <c r="U1466" s="133" t="str">
        <f t="shared" si="465"/>
        <v xml:space="preserve"> </v>
      </c>
      <c r="V1466" s="134" t="str">
        <f>IFERROR(IF(O1466="%10 sınırı aşılmıştır.",L1466-T1466,IFERROR(IF(F1466="",IF(S1466=1,0,IF(L1466-S1466=0,"",L1466-S1466)),IF(Veriler!M1466="",L1466,IF(L1466*Veriler!M1466=0,"",L1466*Veriler!M1466))),L1466)),0)</f>
        <v/>
      </c>
      <c r="W1466" s="146"/>
      <c r="X1466" s="146"/>
      <c r="Y1466" s="146"/>
    </row>
    <row r="1467" spans="1:25" s="99" customFormat="1" ht="54.75" customHeight="1" x14ac:dyDescent="0.25">
      <c r="A1467" s="96">
        <f t="shared" si="466"/>
        <v>1082</v>
      </c>
      <c r="B1467" s="175"/>
      <c r="C1467" s="176"/>
      <c r="D1467" s="113"/>
      <c r="E1467" s="115"/>
      <c r="F1467" s="174"/>
      <c r="G1467" s="114" t="str">
        <f t="shared" si="461"/>
        <v/>
      </c>
      <c r="H1467" s="115"/>
      <c r="I1467" s="115"/>
      <c r="J1467" s="115"/>
      <c r="K1467" s="115"/>
      <c r="L1467" s="133" t="str">
        <f t="shared" si="462"/>
        <v/>
      </c>
      <c r="M1467" s="116" t="str">
        <f>IF(L1467="", "", L1467/Veriler!$X$1)</f>
        <v/>
      </c>
      <c r="N1467" s="116" t="str">
        <f>IF(F1467&lt;&gt;"", "İthal Girdi", IF(Veriler!T1467="", "", IF(Veriler!S1467="H", "%0,5 üzerindedir", IF(Veriler!T1467&gt;0.1, "%10 sınırı aşılmıştır.", "Uygun"))))</f>
        <v>%0,5 üzerindedir</v>
      </c>
      <c r="O1467" s="116" t="str">
        <f t="shared" si="463"/>
        <v xml:space="preserve"> </v>
      </c>
      <c r="P1467" s="117"/>
      <c r="Q1467" s="118"/>
      <c r="R1467" s="119" t="str">
        <f t="shared" si="464"/>
        <v/>
      </c>
      <c r="S1467" s="133">
        <f>IFERROR(IF(M1467&lt;=0.005,IF(F1467="",L1467,0),IF(F1467&lt;&gt;"",0,IF(P1467="",0,IF(P1467="H",0,IF(Q1467&lt;Veriler!$G$2,L1467*Veriler!$G$2,L1467*Q1467)))))," ")</f>
        <v>0</v>
      </c>
      <c r="T1467" s="133">
        <f>IF(Veriler!T1467&lt;=0.1, S1467, IF(AND(Veriler!T1467&gt;0.1, F1467="", P1467="E"), IF(Q1467&gt;Veriler!$G$2, Q1467*S1467, IF(Q1467&lt;Veriler!$G$2, Veriler!$G$2*S1467, Q1467*S1467)), 0))</f>
        <v>0</v>
      </c>
      <c r="U1467" s="133" t="str">
        <f t="shared" si="465"/>
        <v xml:space="preserve"> </v>
      </c>
      <c r="V1467" s="134" t="str">
        <f>IFERROR(IF(O1467="%10 sınırı aşılmıştır.",L1467-T1467,IFERROR(IF(F1467="",IF(S1467=1,0,IF(L1467-S1467=0,"",L1467-S1467)),IF(Veriler!M1467="",L1467,IF(L1467*Veriler!M1467=0,"",L1467*Veriler!M1467))),L1467)),0)</f>
        <v/>
      </c>
      <c r="W1467" s="146"/>
      <c r="X1467" s="146"/>
      <c r="Y1467" s="146"/>
    </row>
    <row r="1468" spans="1:25" s="99" customFormat="1" ht="54.75" customHeight="1" x14ac:dyDescent="0.25">
      <c r="A1468" s="96">
        <f t="shared" si="466"/>
        <v>1083</v>
      </c>
      <c r="B1468" s="175"/>
      <c r="C1468" s="176"/>
      <c r="D1468" s="113"/>
      <c r="E1468" s="115"/>
      <c r="F1468" s="174"/>
      <c r="G1468" s="114" t="str">
        <f t="shared" si="461"/>
        <v/>
      </c>
      <c r="H1468" s="115"/>
      <c r="I1468" s="115"/>
      <c r="J1468" s="115"/>
      <c r="K1468" s="115"/>
      <c r="L1468" s="133" t="str">
        <f t="shared" si="462"/>
        <v/>
      </c>
      <c r="M1468" s="116" t="str">
        <f>IF(L1468="", "", L1468/Veriler!$X$1)</f>
        <v/>
      </c>
      <c r="N1468" s="116" t="str">
        <f>IF(F1468&lt;&gt;"", "İthal Girdi", IF(Veriler!T1468="", "", IF(Veriler!S1468="H", "%0,5 üzerindedir", IF(Veriler!T1468&gt;0.1, "%10 sınırı aşılmıştır.", "Uygun"))))</f>
        <v>%0,5 üzerindedir</v>
      </c>
      <c r="O1468" s="116" t="str">
        <f t="shared" si="463"/>
        <v xml:space="preserve"> </v>
      </c>
      <c r="P1468" s="117"/>
      <c r="Q1468" s="118"/>
      <c r="R1468" s="119" t="str">
        <f t="shared" si="464"/>
        <v/>
      </c>
      <c r="S1468" s="133">
        <f>IFERROR(IF(M1468&lt;=0.005,IF(F1468="",L1468,0),IF(F1468&lt;&gt;"",0,IF(P1468="",0,IF(P1468="H",0,IF(Q1468&lt;Veriler!$G$2,L1468*Veriler!$G$2,L1468*Q1468)))))," ")</f>
        <v>0</v>
      </c>
      <c r="T1468" s="133">
        <f>IF(Veriler!T1468&lt;=0.1, S1468, IF(AND(Veriler!T1468&gt;0.1, F1468="", P1468="E"), IF(Q1468&gt;Veriler!$G$2, Q1468*S1468, IF(Q1468&lt;Veriler!$G$2, Veriler!$G$2*S1468, Q1468*S1468)), 0))</f>
        <v>0</v>
      </c>
      <c r="U1468" s="133" t="str">
        <f t="shared" si="465"/>
        <v xml:space="preserve"> </v>
      </c>
      <c r="V1468" s="134" t="str">
        <f>IFERROR(IF(O1468="%10 sınırı aşılmıştır.",L1468-T1468,IFERROR(IF(F1468="",IF(S1468=1,0,IF(L1468-S1468=0,"",L1468-S1468)),IF(Veriler!M1468="",L1468,IF(L1468*Veriler!M1468=0,"",L1468*Veriler!M1468))),L1468)),0)</f>
        <v/>
      </c>
      <c r="W1468" s="146"/>
      <c r="X1468" s="146"/>
      <c r="Y1468" s="146"/>
    </row>
    <row r="1469" spans="1:25" s="99" customFormat="1" ht="54.75" customHeight="1" x14ac:dyDescent="0.25">
      <c r="A1469" s="96">
        <f t="shared" si="466"/>
        <v>1084</v>
      </c>
      <c r="B1469" s="175"/>
      <c r="C1469" s="176"/>
      <c r="D1469" s="113"/>
      <c r="E1469" s="115"/>
      <c r="F1469" s="174"/>
      <c r="G1469" s="114" t="str">
        <f t="shared" si="461"/>
        <v/>
      </c>
      <c r="H1469" s="115"/>
      <c r="I1469" s="115"/>
      <c r="J1469" s="115"/>
      <c r="K1469" s="115"/>
      <c r="L1469" s="133" t="str">
        <f t="shared" si="462"/>
        <v/>
      </c>
      <c r="M1469" s="116" t="str">
        <f>IF(L1469="", "", L1469/Veriler!$X$1)</f>
        <v/>
      </c>
      <c r="N1469" s="116" t="str">
        <f>IF(F1469&lt;&gt;"", "İthal Girdi", IF(Veriler!T1469="", "", IF(Veriler!S1469="H", "%0,5 üzerindedir", IF(Veriler!T1469&gt;0.1, "%10 sınırı aşılmıştır.", "Uygun"))))</f>
        <v>%0,5 üzerindedir</v>
      </c>
      <c r="O1469" s="116" t="str">
        <f t="shared" si="463"/>
        <v xml:space="preserve"> </v>
      </c>
      <c r="P1469" s="117"/>
      <c r="Q1469" s="118"/>
      <c r="R1469" s="119" t="str">
        <f t="shared" si="464"/>
        <v/>
      </c>
      <c r="S1469" s="133">
        <f>IFERROR(IF(M1469&lt;=0.005,IF(F1469="",L1469,0),IF(F1469&lt;&gt;"",0,IF(P1469="",0,IF(P1469="H",0,IF(Q1469&lt;Veriler!$G$2,L1469*Veriler!$G$2,L1469*Q1469)))))," ")</f>
        <v>0</v>
      </c>
      <c r="T1469" s="133">
        <f>IF(Veriler!T1469&lt;=0.1, S1469, IF(AND(Veriler!T1469&gt;0.1, F1469="", P1469="E"), IF(Q1469&gt;Veriler!$G$2, Q1469*S1469, IF(Q1469&lt;Veriler!$G$2, Veriler!$G$2*S1469, Q1469*S1469)), 0))</f>
        <v>0</v>
      </c>
      <c r="U1469" s="133" t="str">
        <f t="shared" si="465"/>
        <v xml:space="preserve"> </v>
      </c>
      <c r="V1469" s="134" t="str">
        <f>IFERROR(IF(O1469="%10 sınırı aşılmıştır.",L1469-T1469,IFERROR(IF(F1469="",IF(S1469=1,0,IF(L1469-S1469=0,"",L1469-S1469)),IF(Veriler!M1469="",L1469,IF(L1469*Veriler!M1469=0,"",L1469*Veriler!M1469))),L1469)),0)</f>
        <v/>
      </c>
      <c r="W1469" s="146"/>
      <c r="X1469" s="146"/>
      <c r="Y1469" s="146"/>
    </row>
    <row r="1470" spans="1:25" s="99" customFormat="1" ht="54.75" customHeight="1" x14ac:dyDescent="0.25">
      <c r="A1470" s="96">
        <f t="shared" si="466"/>
        <v>1085</v>
      </c>
      <c r="B1470" s="175"/>
      <c r="C1470" s="176"/>
      <c r="D1470" s="113"/>
      <c r="E1470" s="115"/>
      <c r="F1470" s="174"/>
      <c r="G1470" s="114" t="str">
        <f t="shared" si="461"/>
        <v/>
      </c>
      <c r="H1470" s="115"/>
      <c r="I1470" s="115"/>
      <c r="J1470" s="115"/>
      <c r="K1470" s="115"/>
      <c r="L1470" s="133" t="str">
        <f t="shared" si="462"/>
        <v/>
      </c>
      <c r="M1470" s="116" t="str">
        <f>IF(L1470="", "", L1470/Veriler!$X$1)</f>
        <v/>
      </c>
      <c r="N1470" s="116" t="str">
        <f>IF(F1470&lt;&gt;"", "İthal Girdi", IF(Veriler!T1470="", "", IF(Veriler!S1470="H", "%0,5 üzerindedir", IF(Veriler!T1470&gt;0.1, "%10 sınırı aşılmıştır.", "Uygun"))))</f>
        <v>%0,5 üzerindedir</v>
      </c>
      <c r="O1470" s="116" t="str">
        <f t="shared" si="463"/>
        <v xml:space="preserve"> </v>
      </c>
      <c r="P1470" s="117"/>
      <c r="Q1470" s="118"/>
      <c r="R1470" s="119" t="str">
        <f t="shared" si="464"/>
        <v/>
      </c>
      <c r="S1470" s="133">
        <f>IFERROR(IF(M1470&lt;=0.005,IF(F1470="",L1470,0),IF(F1470&lt;&gt;"",0,IF(P1470="",0,IF(P1470="H",0,IF(Q1470&lt;Veriler!$G$2,L1470*Veriler!$G$2,L1470*Q1470)))))," ")</f>
        <v>0</v>
      </c>
      <c r="T1470" s="133">
        <f>IF(Veriler!T1470&lt;=0.1, S1470, IF(AND(Veriler!T1470&gt;0.1, F1470="", P1470="E"), IF(Q1470&gt;Veriler!$G$2, Q1470*S1470, IF(Q1470&lt;Veriler!$G$2, Veriler!$G$2*S1470, Q1470*S1470)), 0))</f>
        <v>0</v>
      </c>
      <c r="U1470" s="133" t="str">
        <f t="shared" si="465"/>
        <v xml:space="preserve"> </v>
      </c>
      <c r="V1470" s="134" t="str">
        <f>IFERROR(IF(O1470="%10 sınırı aşılmıştır.",L1470-T1470,IFERROR(IF(F1470="",IF(S1470=1,0,IF(L1470-S1470=0,"",L1470-S1470)),IF(Veriler!M1470="",L1470,IF(L1470*Veriler!M1470=0,"",L1470*Veriler!M1470))),L1470)),0)</f>
        <v/>
      </c>
      <c r="W1470" s="146"/>
      <c r="X1470" s="146"/>
      <c r="Y1470" s="146"/>
    </row>
    <row r="1471" spans="1:25" s="99" customFormat="1" ht="54.75" customHeight="1" x14ac:dyDescent="0.25">
      <c r="A1471" s="96">
        <f t="shared" si="466"/>
        <v>1086</v>
      </c>
      <c r="B1471" s="175"/>
      <c r="C1471" s="176"/>
      <c r="D1471" s="113"/>
      <c r="E1471" s="115"/>
      <c r="F1471" s="174"/>
      <c r="G1471" s="114" t="str">
        <f t="shared" si="461"/>
        <v/>
      </c>
      <c r="H1471" s="115"/>
      <c r="I1471" s="115"/>
      <c r="J1471" s="115"/>
      <c r="K1471" s="115"/>
      <c r="L1471" s="133" t="str">
        <f t="shared" si="462"/>
        <v/>
      </c>
      <c r="M1471" s="116" t="str">
        <f>IF(L1471="", "", L1471/Veriler!$X$1)</f>
        <v/>
      </c>
      <c r="N1471" s="116" t="str">
        <f>IF(F1471&lt;&gt;"", "İthal Girdi", IF(Veriler!T1471="", "", IF(Veriler!S1471="H", "%0,5 üzerindedir", IF(Veriler!T1471&gt;0.1, "%10 sınırı aşılmıştır.", "Uygun"))))</f>
        <v>%0,5 üzerindedir</v>
      </c>
      <c r="O1471" s="116" t="str">
        <f t="shared" si="463"/>
        <v xml:space="preserve"> </v>
      </c>
      <c r="P1471" s="117"/>
      <c r="Q1471" s="118"/>
      <c r="R1471" s="119" t="str">
        <f t="shared" si="464"/>
        <v/>
      </c>
      <c r="S1471" s="133">
        <f>IFERROR(IF(M1471&lt;=0.005,IF(F1471="",L1471,0),IF(F1471&lt;&gt;"",0,IF(P1471="",0,IF(P1471="H",0,IF(Q1471&lt;Veriler!$G$2,L1471*Veriler!$G$2,L1471*Q1471)))))," ")</f>
        <v>0</v>
      </c>
      <c r="T1471" s="133">
        <f>IF(Veriler!T1471&lt;=0.1, S1471, IF(AND(Veriler!T1471&gt;0.1, F1471="", P1471="E"), IF(Q1471&gt;Veriler!$G$2, Q1471*S1471, IF(Q1471&lt;Veriler!$G$2, Veriler!$G$2*S1471, Q1471*S1471)), 0))</f>
        <v>0</v>
      </c>
      <c r="U1471" s="133" t="str">
        <f t="shared" si="465"/>
        <v xml:space="preserve"> </v>
      </c>
      <c r="V1471" s="134" t="str">
        <f>IFERROR(IF(O1471="%10 sınırı aşılmıştır.",L1471-T1471,IFERROR(IF(F1471="",IF(S1471=1,0,IF(L1471-S1471=0,"",L1471-S1471)),IF(Veriler!M1471="",L1471,IF(L1471*Veriler!M1471=0,"",L1471*Veriler!M1471))),L1471)),0)</f>
        <v/>
      </c>
      <c r="W1471" s="146"/>
      <c r="X1471" s="146"/>
      <c r="Y1471" s="146"/>
    </row>
    <row r="1472" spans="1:25" s="99" customFormat="1" ht="54.75" customHeight="1" x14ac:dyDescent="0.25">
      <c r="A1472" s="96">
        <f t="shared" si="466"/>
        <v>1087</v>
      </c>
      <c r="B1472" s="175"/>
      <c r="C1472" s="176"/>
      <c r="D1472" s="113"/>
      <c r="E1472" s="115"/>
      <c r="F1472" s="174"/>
      <c r="G1472" s="114" t="str">
        <f t="shared" si="461"/>
        <v/>
      </c>
      <c r="H1472" s="115"/>
      <c r="I1472" s="115"/>
      <c r="J1472" s="115"/>
      <c r="K1472" s="115"/>
      <c r="L1472" s="133" t="str">
        <f t="shared" si="462"/>
        <v/>
      </c>
      <c r="M1472" s="116" t="str">
        <f>IF(L1472="", "", L1472/Veriler!$X$1)</f>
        <v/>
      </c>
      <c r="N1472" s="116" t="str">
        <f>IF(F1472&lt;&gt;"", "İthal Girdi", IF(Veriler!T1472="", "", IF(Veriler!S1472="H", "%0,5 üzerindedir", IF(Veriler!T1472&gt;0.1, "%10 sınırı aşılmıştır.", "Uygun"))))</f>
        <v>%0,5 üzerindedir</v>
      </c>
      <c r="O1472" s="116" t="str">
        <f t="shared" si="463"/>
        <v xml:space="preserve"> </v>
      </c>
      <c r="P1472" s="117"/>
      <c r="Q1472" s="118"/>
      <c r="R1472" s="119" t="str">
        <f t="shared" si="464"/>
        <v/>
      </c>
      <c r="S1472" s="133">
        <f>IFERROR(IF(M1472&lt;=0.005,IF(F1472="",L1472,0),IF(F1472&lt;&gt;"",0,IF(P1472="",0,IF(P1472="H",0,IF(Q1472&lt;Veriler!$G$2,L1472*Veriler!$G$2,L1472*Q1472)))))," ")</f>
        <v>0</v>
      </c>
      <c r="T1472" s="133">
        <f>IF(Veriler!T1472&lt;=0.1, S1472, IF(AND(Veriler!T1472&gt;0.1, F1472="", P1472="E"), IF(Q1472&gt;Veriler!$G$2, Q1472*S1472, IF(Q1472&lt;Veriler!$G$2, Veriler!$G$2*S1472, Q1472*S1472)), 0))</f>
        <v>0</v>
      </c>
      <c r="U1472" s="133" t="str">
        <f t="shared" si="465"/>
        <v xml:space="preserve"> </v>
      </c>
      <c r="V1472" s="134" t="str">
        <f>IFERROR(IF(O1472="%10 sınırı aşılmıştır.",L1472-T1472,IFERROR(IF(F1472="",IF(S1472=1,0,IF(L1472-S1472=0,"",L1472-S1472)),IF(Veriler!M1472="",L1472,IF(L1472*Veriler!M1472=0,"",L1472*Veriler!M1472))),L1472)),0)</f>
        <v/>
      </c>
      <c r="W1472" s="146"/>
      <c r="X1472" s="146"/>
      <c r="Y1472" s="146"/>
    </row>
    <row r="1473" spans="1:25" s="99" customFormat="1" ht="54.75" customHeight="1" x14ac:dyDescent="0.25">
      <c r="A1473" s="96">
        <f t="shared" si="466"/>
        <v>1088</v>
      </c>
      <c r="B1473" s="175"/>
      <c r="C1473" s="176"/>
      <c r="D1473" s="113"/>
      <c r="E1473" s="115"/>
      <c r="F1473" s="174"/>
      <c r="G1473" s="114" t="str">
        <f t="shared" si="461"/>
        <v/>
      </c>
      <c r="H1473" s="115"/>
      <c r="I1473" s="115"/>
      <c r="J1473" s="115"/>
      <c r="K1473" s="115"/>
      <c r="L1473" s="133" t="str">
        <f t="shared" si="462"/>
        <v/>
      </c>
      <c r="M1473" s="116" t="str">
        <f>IF(L1473="", "", L1473/Veriler!$X$1)</f>
        <v/>
      </c>
      <c r="N1473" s="116" t="str">
        <f>IF(F1473&lt;&gt;"", "İthal Girdi", IF(Veriler!T1473="", "", IF(Veriler!S1473="H", "%0,5 üzerindedir", IF(Veriler!T1473&gt;0.1, "%10 sınırı aşılmıştır.", "Uygun"))))</f>
        <v>%0,5 üzerindedir</v>
      </c>
      <c r="O1473" s="116" t="str">
        <f t="shared" si="463"/>
        <v xml:space="preserve"> </v>
      </c>
      <c r="P1473" s="117"/>
      <c r="Q1473" s="118"/>
      <c r="R1473" s="119" t="str">
        <f t="shared" si="464"/>
        <v/>
      </c>
      <c r="S1473" s="133">
        <f>IFERROR(IF(M1473&lt;=0.005,IF(F1473="",L1473,0),IF(F1473&lt;&gt;"",0,IF(P1473="",0,IF(P1473="H",0,IF(Q1473&lt;Veriler!$G$2,L1473*Veriler!$G$2,L1473*Q1473)))))," ")</f>
        <v>0</v>
      </c>
      <c r="T1473" s="133">
        <f>IF(Veriler!T1473&lt;=0.1, S1473, IF(AND(Veriler!T1473&gt;0.1, F1473="", P1473="E"), IF(Q1473&gt;Veriler!$G$2, Q1473*S1473, IF(Q1473&lt;Veriler!$G$2, Veriler!$G$2*S1473, Q1473*S1473)), 0))</f>
        <v>0</v>
      </c>
      <c r="U1473" s="133" t="str">
        <f t="shared" si="465"/>
        <v xml:space="preserve"> </v>
      </c>
      <c r="V1473" s="134" t="str">
        <f>IFERROR(IF(O1473="%10 sınırı aşılmıştır.",L1473-T1473,IFERROR(IF(F1473="",IF(S1473=1,0,IF(L1473-S1473=0,"",L1473-S1473)),IF(Veriler!M1473="",L1473,IF(L1473*Veriler!M1473=0,"",L1473*Veriler!M1473))),L1473)),0)</f>
        <v/>
      </c>
      <c r="W1473" s="146"/>
      <c r="X1473" s="146"/>
      <c r="Y1473" s="146"/>
    </row>
    <row r="1474" spans="1:25" s="99" customFormat="1" ht="54.75" customHeight="1" x14ac:dyDescent="0.25">
      <c r="A1474" s="96">
        <f t="shared" si="466"/>
        <v>1089</v>
      </c>
      <c r="B1474" s="175"/>
      <c r="C1474" s="176"/>
      <c r="D1474" s="113"/>
      <c r="E1474" s="115"/>
      <c r="F1474" s="174"/>
      <c r="G1474" s="114" t="str">
        <f t="shared" si="461"/>
        <v/>
      </c>
      <c r="H1474" s="115"/>
      <c r="I1474" s="115"/>
      <c r="J1474" s="115"/>
      <c r="K1474" s="115"/>
      <c r="L1474" s="133" t="str">
        <f t="shared" si="462"/>
        <v/>
      </c>
      <c r="M1474" s="116" t="str">
        <f>IF(L1474="", "", L1474/Veriler!$X$1)</f>
        <v/>
      </c>
      <c r="N1474" s="116" t="str">
        <f>IF(F1474&lt;&gt;"", "İthal Girdi", IF(Veriler!T1474="", "", IF(Veriler!S1474="H", "%0,5 üzerindedir", IF(Veriler!T1474&gt;0.1, "%10 sınırı aşılmıştır.", "Uygun"))))</f>
        <v>%0,5 üzerindedir</v>
      </c>
      <c r="O1474" s="116" t="str">
        <f t="shared" si="463"/>
        <v xml:space="preserve"> </v>
      </c>
      <c r="P1474" s="117"/>
      <c r="Q1474" s="118"/>
      <c r="R1474" s="119" t="str">
        <f t="shared" si="464"/>
        <v/>
      </c>
      <c r="S1474" s="133">
        <f>IFERROR(IF(M1474&lt;=0.005,IF(F1474="",L1474,0),IF(F1474&lt;&gt;"",0,IF(P1474="",0,IF(P1474="H",0,IF(Q1474&lt;Veriler!$G$2,L1474*Veriler!$G$2,L1474*Q1474)))))," ")</f>
        <v>0</v>
      </c>
      <c r="T1474" s="133">
        <f>IF(Veriler!T1474&lt;=0.1, S1474, IF(AND(Veriler!T1474&gt;0.1, F1474="", P1474="E"), IF(Q1474&gt;Veriler!$G$2, Q1474*S1474, IF(Q1474&lt;Veriler!$G$2, Veriler!$G$2*S1474, Q1474*S1474)), 0))</f>
        <v>0</v>
      </c>
      <c r="U1474" s="133" t="str">
        <f t="shared" si="465"/>
        <v xml:space="preserve"> </v>
      </c>
      <c r="V1474" s="134" t="str">
        <f>IFERROR(IF(O1474="%10 sınırı aşılmıştır.",L1474-T1474,IFERROR(IF(F1474="",IF(S1474=1,0,IF(L1474-S1474=0,"",L1474-S1474)),IF(Veriler!M1474="",L1474,IF(L1474*Veriler!M1474=0,"",L1474*Veriler!M1474))),L1474)),0)</f>
        <v/>
      </c>
      <c r="W1474" s="146"/>
      <c r="X1474" s="146"/>
      <c r="Y1474" s="146"/>
    </row>
    <row r="1475" spans="1:25" s="99" customFormat="1" ht="54.75" customHeight="1" x14ac:dyDescent="0.25">
      <c r="A1475" s="96">
        <f t="shared" si="466"/>
        <v>1090</v>
      </c>
      <c r="B1475" s="175"/>
      <c r="C1475" s="176"/>
      <c r="D1475" s="113"/>
      <c r="E1475" s="115"/>
      <c r="F1475" s="174"/>
      <c r="G1475" s="114" t="str">
        <f t="shared" si="461"/>
        <v/>
      </c>
      <c r="H1475" s="115"/>
      <c r="I1475" s="115"/>
      <c r="J1475" s="115"/>
      <c r="K1475" s="115"/>
      <c r="L1475" s="133" t="str">
        <f t="shared" si="462"/>
        <v/>
      </c>
      <c r="M1475" s="116" t="str">
        <f>IF(L1475="", "", L1475/Veriler!$X$1)</f>
        <v/>
      </c>
      <c r="N1475" s="116" t="str">
        <f>IF(F1475&lt;&gt;"", "İthal Girdi", IF(Veriler!T1475="", "", IF(Veriler!S1475="H", "%0,5 üzerindedir", IF(Veriler!T1475&gt;0.1, "%10 sınırı aşılmıştır.", "Uygun"))))</f>
        <v>%0,5 üzerindedir</v>
      </c>
      <c r="O1475" s="116" t="str">
        <f t="shared" si="463"/>
        <v xml:space="preserve"> </v>
      </c>
      <c r="P1475" s="117"/>
      <c r="Q1475" s="118"/>
      <c r="R1475" s="119" t="str">
        <f t="shared" si="464"/>
        <v/>
      </c>
      <c r="S1475" s="133">
        <f>IFERROR(IF(M1475&lt;=0.005,IF(F1475="",L1475,0),IF(F1475&lt;&gt;"",0,IF(P1475="",0,IF(P1475="H",0,IF(Q1475&lt;Veriler!$G$2,L1475*Veriler!$G$2,L1475*Q1475)))))," ")</f>
        <v>0</v>
      </c>
      <c r="T1475" s="133">
        <f>IF(Veriler!T1475&lt;=0.1, S1475, IF(AND(Veriler!T1475&gt;0.1, F1475="", P1475="E"), IF(Q1475&gt;Veriler!$G$2, Q1475*S1475, IF(Q1475&lt;Veriler!$G$2, Veriler!$G$2*S1475, Q1475*S1475)), 0))</f>
        <v>0</v>
      </c>
      <c r="U1475" s="133" t="str">
        <f t="shared" si="465"/>
        <v xml:space="preserve"> </v>
      </c>
      <c r="V1475" s="134" t="str">
        <f>IFERROR(IF(O1475="%10 sınırı aşılmıştır.",L1475-T1475,IFERROR(IF(F1475="",IF(S1475=1,0,IF(L1475-S1475=0,"",L1475-S1475)),IF(Veriler!M1475="",L1475,IF(L1475*Veriler!M1475=0,"",L1475*Veriler!M1475))),L1475)),0)</f>
        <v/>
      </c>
      <c r="W1475" s="146"/>
      <c r="X1475" s="146"/>
      <c r="Y1475" s="146"/>
    </row>
    <row r="1476" spans="1:25" s="99" customFormat="1" ht="54.75" customHeight="1" x14ac:dyDescent="0.25">
      <c r="A1476" s="96">
        <f t="shared" si="466"/>
        <v>1091</v>
      </c>
      <c r="B1476" s="175"/>
      <c r="C1476" s="176"/>
      <c r="D1476" s="113"/>
      <c r="E1476" s="115"/>
      <c r="F1476" s="174"/>
      <c r="G1476" s="114" t="str">
        <f t="shared" si="461"/>
        <v/>
      </c>
      <c r="H1476" s="115"/>
      <c r="I1476" s="115"/>
      <c r="J1476" s="115"/>
      <c r="K1476" s="115"/>
      <c r="L1476" s="133" t="str">
        <f t="shared" si="462"/>
        <v/>
      </c>
      <c r="M1476" s="116" t="str">
        <f>IF(L1476="", "", L1476/Veriler!$X$1)</f>
        <v/>
      </c>
      <c r="N1476" s="116" t="str">
        <f>IF(F1476&lt;&gt;"", "İthal Girdi", IF(Veriler!T1476="", "", IF(Veriler!S1476="H", "%0,5 üzerindedir", IF(Veriler!T1476&gt;0.1, "%10 sınırı aşılmıştır.", "Uygun"))))</f>
        <v>%0,5 üzerindedir</v>
      </c>
      <c r="O1476" s="116" t="str">
        <f t="shared" si="463"/>
        <v xml:space="preserve"> </v>
      </c>
      <c r="P1476" s="117"/>
      <c r="Q1476" s="118"/>
      <c r="R1476" s="119" t="str">
        <f t="shared" si="464"/>
        <v/>
      </c>
      <c r="S1476" s="133">
        <f>IFERROR(IF(M1476&lt;=0.005,IF(F1476="",L1476,0),IF(F1476&lt;&gt;"",0,IF(P1476="",0,IF(P1476="H",0,IF(Q1476&lt;Veriler!$G$2,L1476*Veriler!$G$2,L1476*Q1476)))))," ")</f>
        <v>0</v>
      </c>
      <c r="T1476" s="133">
        <f>IF(Veriler!T1476&lt;=0.1, S1476, IF(AND(Veriler!T1476&gt;0.1, F1476="", P1476="E"), IF(Q1476&gt;Veriler!$G$2, Q1476*S1476, IF(Q1476&lt;Veriler!$G$2, Veriler!$G$2*S1476, Q1476*S1476)), 0))</f>
        <v>0</v>
      </c>
      <c r="U1476" s="133" t="str">
        <f t="shared" si="465"/>
        <v xml:space="preserve"> </v>
      </c>
      <c r="V1476" s="134" t="str">
        <f>IFERROR(IF(O1476="%10 sınırı aşılmıştır.",L1476-T1476,IFERROR(IF(F1476="",IF(S1476=1,0,IF(L1476-S1476=0,"",L1476-S1476)),IF(Veriler!M1476="",L1476,IF(L1476*Veriler!M1476=0,"",L1476*Veriler!M1476))),L1476)),0)</f>
        <v/>
      </c>
      <c r="W1476" s="146"/>
      <c r="X1476" s="146"/>
      <c r="Y1476" s="146"/>
    </row>
    <row r="1477" spans="1:25" s="99" customFormat="1" ht="54.75" customHeight="1" x14ac:dyDescent="0.25">
      <c r="A1477" s="96">
        <f t="shared" si="466"/>
        <v>1092</v>
      </c>
      <c r="B1477" s="175"/>
      <c r="C1477" s="176"/>
      <c r="D1477" s="113"/>
      <c r="E1477" s="115"/>
      <c r="F1477" s="174"/>
      <c r="G1477" s="114" t="str">
        <f t="shared" si="461"/>
        <v/>
      </c>
      <c r="H1477" s="115"/>
      <c r="I1477" s="115"/>
      <c r="J1477" s="115"/>
      <c r="K1477" s="115"/>
      <c r="L1477" s="133" t="str">
        <f t="shared" si="462"/>
        <v/>
      </c>
      <c r="M1477" s="116" t="str">
        <f>IF(L1477="", "", L1477/Veriler!$X$1)</f>
        <v/>
      </c>
      <c r="N1477" s="116" t="str">
        <f>IF(F1477&lt;&gt;"", "İthal Girdi", IF(Veriler!T1477="", "", IF(Veriler!S1477="H", "%0,5 üzerindedir", IF(Veriler!T1477&gt;0.1, "%10 sınırı aşılmıştır.", "Uygun"))))</f>
        <v>%0,5 üzerindedir</v>
      </c>
      <c r="O1477" s="116" t="str">
        <f t="shared" si="463"/>
        <v xml:space="preserve"> </v>
      </c>
      <c r="P1477" s="117"/>
      <c r="Q1477" s="118"/>
      <c r="R1477" s="119" t="str">
        <f t="shared" si="464"/>
        <v/>
      </c>
      <c r="S1477" s="133">
        <f>IFERROR(IF(M1477&lt;=0.005,IF(F1477="",L1477,0),IF(F1477&lt;&gt;"",0,IF(P1477="",0,IF(P1477="H",0,IF(Q1477&lt;Veriler!$G$2,L1477*Veriler!$G$2,L1477*Q1477)))))," ")</f>
        <v>0</v>
      </c>
      <c r="T1477" s="133">
        <f>IF(Veriler!T1477&lt;=0.1, S1477, IF(AND(Veriler!T1477&gt;0.1, F1477="", P1477="E"), IF(Q1477&gt;Veriler!$G$2, Q1477*S1477, IF(Q1477&lt;Veriler!$G$2, Veriler!$G$2*S1477, Q1477*S1477)), 0))</f>
        <v>0</v>
      </c>
      <c r="U1477" s="133" t="str">
        <f t="shared" si="465"/>
        <v xml:space="preserve"> </v>
      </c>
      <c r="V1477" s="134" t="str">
        <f>IFERROR(IF(O1477="%10 sınırı aşılmıştır.",L1477-T1477,IFERROR(IF(F1477="",IF(S1477=1,0,IF(L1477-S1477=0,"",L1477-S1477)),IF(Veriler!M1477="",L1477,IF(L1477*Veriler!M1477=0,"",L1477*Veriler!M1477))),L1477)),0)</f>
        <v/>
      </c>
      <c r="W1477" s="146"/>
      <c r="X1477" s="146"/>
      <c r="Y1477" s="146"/>
    </row>
    <row r="1478" spans="1:25" s="99" customFormat="1" ht="24" customHeight="1" x14ac:dyDescent="0.25">
      <c r="A1478" s="103"/>
      <c r="B1478" s="104"/>
      <c r="C1478" s="104"/>
      <c r="D1478" s="104"/>
      <c r="E1478" s="103"/>
      <c r="F1478" s="135"/>
      <c r="G1478" s="157"/>
      <c r="H1478" s="103"/>
      <c r="I1478" s="103"/>
      <c r="J1478" s="103"/>
      <c r="K1478" s="103"/>
      <c r="L1478" s="136">
        <f>SUM(L1449:L1462,L1464:L1477)</f>
        <v>0</v>
      </c>
      <c r="M1478" s="158"/>
      <c r="N1478" s="158"/>
      <c r="O1478" s="158"/>
      <c r="P1478" s="105"/>
      <c r="Q1478" s="106"/>
      <c r="R1478" s="159"/>
      <c r="S1478" s="160"/>
      <c r="T1478" s="160"/>
      <c r="U1478" s="160"/>
      <c r="V1478" s="160"/>
      <c r="W1478" s="146"/>
      <c r="X1478" s="146"/>
      <c r="Y1478" s="146"/>
    </row>
    <row r="1479" spans="1:25" s="99" customFormat="1" ht="31.5" customHeight="1" x14ac:dyDescent="0.25">
      <c r="A1479" s="103"/>
      <c r="B1479" s="104"/>
      <c r="C1479" s="104"/>
      <c r="D1479" s="104"/>
      <c r="E1479" s="103"/>
      <c r="F1479" s="135"/>
      <c r="G1479" s="157"/>
      <c r="H1479" s="103"/>
      <c r="I1479" s="103"/>
      <c r="J1479" s="103"/>
      <c r="K1479" s="103"/>
      <c r="L1479" s="161"/>
      <c r="M1479" s="158"/>
      <c r="N1479" s="158"/>
      <c r="O1479" s="158"/>
      <c r="P1479" s="105"/>
      <c r="Q1479" s="106"/>
      <c r="R1479" s="159"/>
      <c r="S1479" s="162" t="s">
        <v>57</v>
      </c>
      <c r="T1479" s="162" t="s">
        <v>57</v>
      </c>
      <c r="U1479" s="162" t="s">
        <v>57</v>
      </c>
      <c r="V1479" s="163" t="s">
        <v>58</v>
      </c>
      <c r="W1479" s="146"/>
      <c r="X1479" s="146"/>
      <c r="Y1479" s="146"/>
    </row>
    <row r="1480" spans="1:25" s="99" customFormat="1" ht="58.5" customHeight="1" x14ac:dyDescent="0.25">
      <c r="A1480" s="185" t="s">
        <v>59</v>
      </c>
      <c r="B1480" s="180"/>
      <c r="C1480" s="180"/>
      <c r="D1480" s="180"/>
      <c r="E1480" s="180"/>
      <c r="F1480" s="180"/>
      <c r="G1480" s="180"/>
      <c r="H1480" s="180"/>
      <c r="I1480" s="180"/>
      <c r="J1480" s="180"/>
      <c r="K1480" s="180"/>
      <c r="L1480" s="180"/>
      <c r="M1480" s="180"/>
      <c r="N1480" s="180"/>
      <c r="O1480" s="180"/>
      <c r="P1480" s="180"/>
      <c r="Q1480" s="180"/>
      <c r="R1480" s="176"/>
      <c r="S1480" s="137">
        <f>SUM(S1442,S1449:S1462,S1464:S1477)</f>
        <v>0</v>
      </c>
      <c r="T1480" s="137" t="str">
        <f>IF(SUM(T1449:T1462,T1464:T1477)=0," ",SUM(T1449:T1462,T1464:T1477))</f>
        <v xml:space="preserve"> </v>
      </c>
      <c r="U1480" s="137" t="str">
        <f>IF(SUM(U1449:U1462,U1464:U1477)=0," ",SUM(U1449:U1462,U1464:U1477))</f>
        <v xml:space="preserve"> </v>
      </c>
      <c r="V1480" s="137" t="str">
        <f>IF(SUM(V1449:V1462,V1464:V1477)=0," ",SUM(V1449:V1462,V1464:V1477))</f>
        <v xml:space="preserve"> </v>
      </c>
      <c r="W1480" s="146"/>
      <c r="X1480" s="164">
        <f>SUM(U1449:U1462,U1464:U1477)</f>
        <v>0</v>
      </c>
      <c r="Y1480" s="164">
        <f>SUM(V1449:V1462,V1464:V1477)</f>
        <v>0</v>
      </c>
    </row>
    <row r="1481" spans="1:25" x14ac:dyDescent="0.3">
      <c r="A1481" s="34"/>
      <c r="G1481" s="146"/>
      <c r="L1481" s="146"/>
      <c r="M1481" s="146"/>
      <c r="N1481" s="146"/>
      <c r="O1481" s="146"/>
      <c r="R1481" s="146"/>
      <c r="S1481" s="146"/>
      <c r="T1481" s="146"/>
      <c r="U1481" s="146"/>
      <c r="V1481" s="146"/>
      <c r="W1481" s="146"/>
      <c r="X1481" s="146"/>
      <c r="Y1481" s="146"/>
    </row>
    <row r="1482" spans="1:25" x14ac:dyDescent="0.3">
      <c r="A1482" s="186" t="s">
        <v>60</v>
      </c>
      <c r="B1482" s="187"/>
      <c r="C1482" s="187"/>
      <c r="D1482" s="187"/>
      <c r="E1482" s="187"/>
      <c r="F1482" s="187"/>
      <c r="G1482" s="187"/>
      <c r="H1482" s="187"/>
      <c r="I1482" s="187"/>
      <c r="J1482" s="187"/>
      <c r="K1482" s="187"/>
      <c r="L1482" s="187"/>
      <c r="M1482" s="187"/>
      <c r="N1482" s="187"/>
      <c r="O1482" s="187"/>
      <c r="P1482" s="187"/>
      <c r="Q1482" s="187"/>
      <c r="R1482" s="187"/>
      <c r="S1482" s="187"/>
      <c r="T1482" s="187"/>
      <c r="U1482" s="187"/>
      <c r="V1482" s="187"/>
      <c r="W1482" s="146"/>
      <c r="X1482" s="146"/>
      <c r="Y1482" s="146"/>
    </row>
    <row r="1483" spans="1:25" s="99" customFormat="1" ht="41.25" customHeight="1" x14ac:dyDescent="0.25">
      <c r="A1483" s="189" t="s">
        <v>38</v>
      </c>
      <c r="B1483" s="180"/>
      <c r="C1483" s="180"/>
      <c r="D1483" s="180"/>
      <c r="E1483" s="180"/>
      <c r="F1483" s="180"/>
      <c r="G1483" s="180"/>
      <c r="H1483" s="180"/>
      <c r="I1483" s="180"/>
      <c r="J1483" s="180"/>
      <c r="K1483" s="180"/>
      <c r="L1483" s="180"/>
      <c r="M1483" s="180"/>
      <c r="N1483" s="180"/>
      <c r="O1483" s="180"/>
      <c r="P1483" s="180"/>
      <c r="Q1483" s="180"/>
      <c r="R1483" s="180"/>
      <c r="S1483" s="180"/>
      <c r="T1483" s="180"/>
      <c r="U1483" s="180"/>
      <c r="V1483" s="176"/>
      <c r="W1483" s="146"/>
      <c r="X1483" s="146"/>
      <c r="Y1483" s="146"/>
    </row>
    <row r="1484" spans="1:25" s="100" customFormat="1" ht="35.25" customHeight="1" x14ac:dyDescent="0.25">
      <c r="A1484" s="179" t="s">
        <v>39</v>
      </c>
      <c r="B1484" s="180"/>
      <c r="C1484" s="180"/>
      <c r="D1484" s="180"/>
      <c r="E1484" s="180"/>
      <c r="F1484" s="180"/>
      <c r="G1484" s="180"/>
      <c r="H1484" s="180"/>
      <c r="I1484" s="180"/>
      <c r="J1484" s="180"/>
      <c r="K1484" s="180"/>
      <c r="L1484" s="180"/>
      <c r="M1484" s="180"/>
      <c r="N1484" s="180"/>
      <c r="O1484" s="180"/>
      <c r="P1484" s="180"/>
      <c r="Q1484" s="180"/>
      <c r="R1484" s="176"/>
      <c r="S1484" s="147"/>
      <c r="T1484" s="148"/>
      <c r="U1484" s="149" t="s">
        <v>40</v>
      </c>
      <c r="V1484" s="150">
        <f>V1446+1</f>
        <v>40</v>
      </c>
      <c r="W1484" s="146"/>
      <c r="X1484" s="146"/>
      <c r="Y1484" s="146"/>
    </row>
    <row r="1485" spans="1:25" s="99" customFormat="1" ht="81" customHeight="1" x14ac:dyDescent="0.25">
      <c r="A1485" s="110" t="s">
        <v>3</v>
      </c>
      <c r="B1485" s="188" t="s">
        <v>41</v>
      </c>
      <c r="C1485" s="176"/>
      <c r="D1485" s="111" t="s">
        <v>42</v>
      </c>
      <c r="E1485" s="110" t="s">
        <v>324</v>
      </c>
      <c r="F1485" s="111" t="s">
        <v>325</v>
      </c>
      <c r="G1485" s="151" t="s">
        <v>43</v>
      </c>
      <c r="H1485" s="110" t="s">
        <v>44</v>
      </c>
      <c r="I1485" s="110" t="s">
        <v>8</v>
      </c>
      <c r="J1485" s="110" t="s">
        <v>45</v>
      </c>
      <c r="K1485" s="110" t="s">
        <v>46</v>
      </c>
      <c r="L1485" s="152" t="s">
        <v>47</v>
      </c>
      <c r="M1485" s="153" t="s">
        <v>48</v>
      </c>
      <c r="N1485" s="154" t="s">
        <v>49</v>
      </c>
      <c r="O1485" s="154" t="s">
        <v>49</v>
      </c>
      <c r="P1485" s="112" t="s">
        <v>50</v>
      </c>
      <c r="Q1485" s="110" t="s">
        <v>51</v>
      </c>
      <c r="R1485" s="155" t="s">
        <v>52</v>
      </c>
      <c r="S1485" s="156" t="s">
        <v>53</v>
      </c>
      <c r="T1485" s="156" t="s">
        <v>54</v>
      </c>
      <c r="U1485" s="152" t="s">
        <v>54</v>
      </c>
      <c r="V1485" s="152" t="s">
        <v>55</v>
      </c>
      <c r="W1485" s="146"/>
      <c r="X1485" s="146"/>
      <c r="Y1485" s="146"/>
    </row>
    <row r="1486" spans="1:25" s="99" customFormat="1" ht="45" customHeight="1" x14ac:dyDescent="0.25">
      <c r="A1486" s="101"/>
      <c r="B1486" s="177" t="s">
        <v>56</v>
      </c>
      <c r="C1486" s="178"/>
      <c r="D1486" s="102"/>
      <c r="E1486" s="170"/>
      <c r="F1486" s="102"/>
      <c r="G1486" s="95"/>
      <c r="H1486" s="102"/>
      <c r="I1486" s="102"/>
      <c r="J1486" s="102"/>
      <c r="K1486" s="102"/>
      <c r="L1486" s="95"/>
      <c r="M1486" s="95"/>
      <c r="N1486" s="95"/>
      <c r="O1486" s="95"/>
      <c r="P1486" s="102"/>
      <c r="Q1486" s="102"/>
      <c r="R1486" s="190"/>
      <c r="S1486" s="184"/>
      <c r="T1486" s="95"/>
      <c r="U1486" s="95"/>
      <c r="V1486" s="95"/>
      <c r="W1486" s="146"/>
      <c r="X1486" s="146"/>
      <c r="Y1486" s="146"/>
    </row>
    <row r="1487" spans="1:25" s="99" customFormat="1" ht="54.75" customHeight="1" x14ac:dyDescent="0.25">
      <c r="A1487" s="96">
        <f>A1477+1</f>
        <v>1093</v>
      </c>
      <c r="B1487" s="181"/>
      <c r="C1487" s="182"/>
      <c r="D1487" s="113"/>
      <c r="E1487" s="115"/>
      <c r="F1487" s="174"/>
      <c r="G1487" s="114" t="str">
        <f t="shared" ref="G1487:G1500" si="467">IF(AND(F1487&lt;&gt;"",V1487&lt;&gt;"",L1487&lt;&gt;0),V1487/L1487,"")</f>
        <v/>
      </c>
      <c r="H1487" s="115"/>
      <c r="I1487" s="115"/>
      <c r="J1487" s="115"/>
      <c r="K1487" s="115"/>
      <c r="L1487" s="133" t="str">
        <f t="shared" ref="L1487:L1500" si="468">IF(AND(H1487&lt;&gt;0, J1487&lt;&gt;0, K1487&lt;&gt;0), H1487*J1487*K1487, "")</f>
        <v/>
      </c>
      <c r="M1487" s="116" t="str">
        <f>IF(L1487="", "", L1487/Veriler!$X$1)</f>
        <v/>
      </c>
      <c r="N1487" s="116" t="str">
        <f>IF(F1487&lt;&gt;"", "İthal Girdi", IF(Veriler!T1487="", "", IF(Veriler!S1487="H", "%0,5 üzerindedir", IF(Veriler!T1487&gt;0.1, "%10 sınırı aşılmıştır.", "Uygun"))))</f>
        <v>%0,5 üzerindedir</v>
      </c>
      <c r="O1487" s="116" t="str">
        <f t="shared" ref="O1487:O1500" si="469">IF(M1487=""," ",N1487)</f>
        <v xml:space="preserve"> </v>
      </c>
      <c r="P1487" s="117"/>
      <c r="Q1487" s="118"/>
      <c r="R1487" s="119" t="str">
        <f t="shared" ref="R1487:R1500" si="470">IFERROR(IF(AND(T1487&lt;&gt;"",L1487&lt;&gt;"",L1487&lt;&gt;0,T1487&lt;&gt;0),T1487/L1487,"")," ")</f>
        <v/>
      </c>
      <c r="S1487" s="133">
        <f>IFERROR(IF(M1487&lt;=0.005,IF(F1487="",L1487,0),IF(F1487&lt;&gt;"",0,IF(P1487="",0,IF(P1487="H",0,IF(Q1487&lt;Veriler!$G$2,L1487*Veriler!$G$2,L1487*Q1487)))))," ")</f>
        <v>0</v>
      </c>
      <c r="T1487" s="133">
        <f>IF(Veriler!T1487&lt;=0.1, S1487, IF(AND(Veriler!T1487&gt;0.1, F1487="", P1487="E"), IF(Q1487&gt;Veriler!$G$2, Q1487*S1487, IF(Q1487&lt;Veriler!$G$2, Veriler!$G$2*S1487, Q1487*S1487)), 0))</f>
        <v>0</v>
      </c>
      <c r="U1487" s="133" t="str">
        <f t="shared" ref="U1487:U1500" si="471">IF(T1487=0," ",T1487)</f>
        <v xml:space="preserve"> </v>
      </c>
      <c r="V1487" s="134" t="str">
        <f>IFERROR(IF(O1487="%10 sınırı aşılmıştır.",L1487-T1487,IFERROR(IF(F1487="",IF(S1487=1,0,IF(L1487-S1487=0,"",L1487-S1487)),IF(Veriler!M1487="",L1487,IF(L1487*Veriler!M1487=0,"",L1487*Veriler!M1487))),L1487)),0)</f>
        <v/>
      </c>
      <c r="W1487" s="146"/>
      <c r="X1487" s="146"/>
      <c r="Y1487" s="146"/>
    </row>
    <row r="1488" spans="1:25" s="99" customFormat="1" ht="54.75" customHeight="1" x14ac:dyDescent="0.25">
      <c r="A1488" s="96">
        <f t="shared" ref="A1488:A1500" si="472">A1487+1</f>
        <v>1094</v>
      </c>
      <c r="B1488" s="175"/>
      <c r="C1488" s="176"/>
      <c r="D1488" s="113"/>
      <c r="E1488" s="115"/>
      <c r="F1488" s="174"/>
      <c r="G1488" s="114" t="str">
        <f t="shared" si="467"/>
        <v/>
      </c>
      <c r="H1488" s="115"/>
      <c r="I1488" s="115"/>
      <c r="J1488" s="115"/>
      <c r="K1488" s="115"/>
      <c r="L1488" s="133" t="str">
        <f t="shared" si="468"/>
        <v/>
      </c>
      <c r="M1488" s="116" t="str">
        <f>IF(L1488="", "", L1488/Veriler!$X$1)</f>
        <v/>
      </c>
      <c r="N1488" s="116" t="str">
        <f>IF(F1488&lt;&gt;"", "İthal Girdi", IF(Veriler!T1488="", "", IF(Veriler!S1488="H", "%0,5 üzerindedir", IF(Veriler!T1488&gt;0.1, "%10 sınırı aşılmıştır.", "Uygun"))))</f>
        <v>%0,5 üzerindedir</v>
      </c>
      <c r="O1488" s="116" t="str">
        <f t="shared" si="469"/>
        <v xml:space="preserve"> </v>
      </c>
      <c r="P1488" s="117"/>
      <c r="Q1488" s="118"/>
      <c r="R1488" s="119" t="str">
        <f t="shared" si="470"/>
        <v/>
      </c>
      <c r="S1488" s="133">
        <f>IFERROR(IF(M1488&lt;=0.005,IF(F1488="",L1488,0),IF(F1488&lt;&gt;"",0,IF(P1488="",0,IF(P1488="H",0,IF(Q1488&lt;Veriler!$G$2,L1488*Veriler!$G$2,L1488*Q1488)))))," ")</f>
        <v>0</v>
      </c>
      <c r="T1488" s="133">
        <f>IF(Veriler!T1488&lt;=0.1, S1488, IF(AND(Veriler!T1488&gt;0.1, F1488="", P1488="E"), IF(Q1488&gt;Veriler!$G$2, Q1488*S1488, IF(Q1488&lt;Veriler!$G$2, Veriler!$G$2*S1488, Q1488*S1488)), 0))</f>
        <v>0</v>
      </c>
      <c r="U1488" s="133" t="str">
        <f t="shared" si="471"/>
        <v xml:space="preserve"> </v>
      </c>
      <c r="V1488" s="134" t="str">
        <f>IFERROR(IF(O1488="%10 sınırı aşılmıştır.",L1488-T1488,IFERROR(IF(F1488="",IF(S1488=1,0,IF(L1488-S1488=0,"",L1488-S1488)),IF(Veriler!M1488="",L1488,IF(L1488*Veriler!M1488=0,"",L1488*Veriler!M1488))),L1488)),0)</f>
        <v/>
      </c>
      <c r="W1488" s="146"/>
      <c r="X1488" s="146"/>
      <c r="Y1488" s="146"/>
    </row>
    <row r="1489" spans="1:25" s="99" customFormat="1" ht="54.75" customHeight="1" x14ac:dyDescent="0.25">
      <c r="A1489" s="96">
        <f t="shared" si="472"/>
        <v>1095</v>
      </c>
      <c r="B1489" s="175"/>
      <c r="C1489" s="176"/>
      <c r="D1489" s="113"/>
      <c r="E1489" s="115"/>
      <c r="F1489" s="174"/>
      <c r="G1489" s="114" t="str">
        <f t="shared" si="467"/>
        <v/>
      </c>
      <c r="H1489" s="115"/>
      <c r="I1489" s="115"/>
      <c r="J1489" s="115"/>
      <c r="K1489" s="115"/>
      <c r="L1489" s="133" t="str">
        <f t="shared" si="468"/>
        <v/>
      </c>
      <c r="M1489" s="116" t="str">
        <f>IF(L1489="", "", L1489/Veriler!$X$1)</f>
        <v/>
      </c>
      <c r="N1489" s="116" t="str">
        <f>IF(F1489&lt;&gt;"", "İthal Girdi", IF(Veriler!T1489="", "", IF(Veriler!S1489="H", "%0,5 üzerindedir", IF(Veriler!T1489&gt;0.1, "%10 sınırı aşılmıştır.", "Uygun"))))</f>
        <v>%0,5 üzerindedir</v>
      </c>
      <c r="O1489" s="116" t="str">
        <f t="shared" si="469"/>
        <v xml:space="preserve"> </v>
      </c>
      <c r="P1489" s="117"/>
      <c r="Q1489" s="118"/>
      <c r="R1489" s="119" t="str">
        <f t="shared" si="470"/>
        <v/>
      </c>
      <c r="S1489" s="133">
        <f>IFERROR(IF(M1489&lt;=0.005,IF(F1489="",L1489,0),IF(F1489&lt;&gt;"",0,IF(P1489="",0,IF(P1489="H",0,IF(Q1489&lt;Veriler!$G$2,L1489*Veriler!$G$2,L1489*Q1489)))))," ")</f>
        <v>0</v>
      </c>
      <c r="T1489" s="133">
        <f>IF(Veriler!T1489&lt;=0.1, S1489, IF(AND(Veriler!T1489&gt;0.1, F1489="", P1489="E"), IF(Q1489&gt;Veriler!$G$2, Q1489*S1489, IF(Q1489&lt;Veriler!$G$2, Veriler!$G$2*S1489, Q1489*S1489)), 0))</f>
        <v>0</v>
      </c>
      <c r="U1489" s="133" t="str">
        <f t="shared" si="471"/>
        <v xml:space="preserve"> </v>
      </c>
      <c r="V1489" s="134" t="str">
        <f>IFERROR(IF(O1489="%10 sınırı aşılmıştır.",L1489-T1489,IFERROR(IF(F1489="",IF(S1489=1,0,IF(L1489-S1489=0,"",L1489-S1489)),IF(Veriler!M1489="",L1489,IF(L1489*Veriler!M1489=0,"",L1489*Veriler!M1489))),L1489)),0)</f>
        <v/>
      </c>
      <c r="W1489" s="146"/>
      <c r="X1489" s="146"/>
      <c r="Y1489" s="146"/>
    </row>
    <row r="1490" spans="1:25" s="99" customFormat="1" ht="54.75" customHeight="1" x14ac:dyDescent="0.25">
      <c r="A1490" s="96">
        <f t="shared" si="472"/>
        <v>1096</v>
      </c>
      <c r="B1490" s="175"/>
      <c r="C1490" s="176"/>
      <c r="D1490" s="113"/>
      <c r="E1490" s="115"/>
      <c r="F1490" s="174"/>
      <c r="G1490" s="114" t="str">
        <f t="shared" si="467"/>
        <v/>
      </c>
      <c r="H1490" s="115"/>
      <c r="I1490" s="115"/>
      <c r="J1490" s="115"/>
      <c r="K1490" s="115"/>
      <c r="L1490" s="133" t="str">
        <f t="shared" si="468"/>
        <v/>
      </c>
      <c r="M1490" s="116" t="str">
        <f>IF(L1490="", "", L1490/Veriler!$X$1)</f>
        <v/>
      </c>
      <c r="N1490" s="116" t="str">
        <f>IF(F1490&lt;&gt;"", "İthal Girdi", IF(Veriler!T1490="", "", IF(Veriler!S1490="H", "%0,5 üzerindedir", IF(Veriler!T1490&gt;0.1, "%10 sınırı aşılmıştır.", "Uygun"))))</f>
        <v>%0,5 üzerindedir</v>
      </c>
      <c r="O1490" s="116" t="str">
        <f t="shared" si="469"/>
        <v xml:space="preserve"> </v>
      </c>
      <c r="P1490" s="117"/>
      <c r="Q1490" s="118"/>
      <c r="R1490" s="119" t="str">
        <f t="shared" si="470"/>
        <v/>
      </c>
      <c r="S1490" s="133">
        <f>IFERROR(IF(M1490&lt;=0.005,IF(F1490="",L1490,0),IF(F1490&lt;&gt;"",0,IF(P1490="",0,IF(P1490="H",0,IF(Q1490&lt;Veriler!$G$2,L1490*Veriler!$G$2,L1490*Q1490)))))," ")</f>
        <v>0</v>
      </c>
      <c r="T1490" s="133">
        <f>IF(Veriler!T1490&lt;=0.1, S1490, IF(AND(Veriler!T1490&gt;0.1, F1490="", P1490="E"), IF(Q1490&gt;Veriler!$G$2, Q1490*S1490, IF(Q1490&lt;Veriler!$G$2, Veriler!$G$2*S1490, Q1490*S1490)), 0))</f>
        <v>0</v>
      </c>
      <c r="U1490" s="133" t="str">
        <f t="shared" si="471"/>
        <v xml:space="preserve"> </v>
      </c>
      <c r="V1490" s="134" t="str">
        <f>IFERROR(IF(O1490="%10 sınırı aşılmıştır.",L1490-T1490,IFERROR(IF(F1490="",IF(S1490=1,0,IF(L1490-S1490=0,"",L1490-S1490)),IF(Veriler!M1490="",L1490,IF(L1490*Veriler!M1490=0,"",L1490*Veriler!M1490))),L1490)),0)</f>
        <v/>
      </c>
      <c r="W1490" s="146"/>
      <c r="X1490" s="146"/>
      <c r="Y1490" s="146"/>
    </row>
    <row r="1491" spans="1:25" s="99" customFormat="1" ht="54.75" customHeight="1" x14ac:dyDescent="0.25">
      <c r="A1491" s="96">
        <f t="shared" si="472"/>
        <v>1097</v>
      </c>
      <c r="B1491" s="175"/>
      <c r="C1491" s="176"/>
      <c r="D1491" s="113"/>
      <c r="E1491" s="115"/>
      <c r="F1491" s="174"/>
      <c r="G1491" s="114" t="str">
        <f t="shared" si="467"/>
        <v/>
      </c>
      <c r="H1491" s="115"/>
      <c r="I1491" s="115"/>
      <c r="J1491" s="115"/>
      <c r="K1491" s="115"/>
      <c r="L1491" s="133" t="str">
        <f t="shared" si="468"/>
        <v/>
      </c>
      <c r="M1491" s="116" t="str">
        <f>IF(L1491="", "", L1491/Veriler!$X$1)</f>
        <v/>
      </c>
      <c r="N1491" s="116" t="str">
        <f>IF(F1491&lt;&gt;"", "İthal Girdi", IF(Veriler!T1491="", "", IF(Veriler!S1491="H", "%0,5 üzerindedir", IF(Veriler!T1491&gt;0.1, "%10 sınırı aşılmıştır.", "Uygun"))))</f>
        <v>%0,5 üzerindedir</v>
      </c>
      <c r="O1491" s="116" t="str">
        <f t="shared" si="469"/>
        <v xml:space="preserve"> </v>
      </c>
      <c r="P1491" s="117"/>
      <c r="Q1491" s="118"/>
      <c r="R1491" s="119" t="str">
        <f t="shared" si="470"/>
        <v/>
      </c>
      <c r="S1491" s="133">
        <f>IFERROR(IF(M1491&lt;=0.005,IF(F1491="",L1491,0),IF(F1491&lt;&gt;"",0,IF(P1491="",0,IF(P1491="H",0,IF(Q1491&lt;Veriler!$G$2,L1491*Veriler!$G$2,L1491*Q1491)))))," ")</f>
        <v>0</v>
      </c>
      <c r="T1491" s="133">
        <f>IF(Veriler!T1491&lt;=0.1, S1491, IF(AND(Veriler!T1491&gt;0.1, F1491="", P1491="E"), IF(Q1491&gt;Veriler!$G$2, Q1491*S1491, IF(Q1491&lt;Veriler!$G$2, Veriler!$G$2*S1491, Q1491*S1491)), 0))</f>
        <v>0</v>
      </c>
      <c r="U1491" s="133" t="str">
        <f t="shared" si="471"/>
        <v xml:space="preserve"> </v>
      </c>
      <c r="V1491" s="134" t="str">
        <f>IFERROR(IF(O1491="%10 sınırı aşılmıştır.",L1491-T1491,IFERROR(IF(F1491="",IF(S1491=1,0,IF(L1491-S1491=0,"",L1491-S1491)),IF(Veriler!M1491="",L1491,IF(L1491*Veriler!M1491=0,"",L1491*Veriler!M1491))),L1491)),0)</f>
        <v/>
      </c>
      <c r="W1491" s="146"/>
      <c r="X1491" s="146"/>
      <c r="Y1491" s="146"/>
    </row>
    <row r="1492" spans="1:25" s="99" customFormat="1" ht="54.75" customHeight="1" x14ac:dyDescent="0.25">
      <c r="A1492" s="96">
        <f t="shared" si="472"/>
        <v>1098</v>
      </c>
      <c r="B1492" s="175"/>
      <c r="C1492" s="176"/>
      <c r="D1492" s="113"/>
      <c r="E1492" s="115"/>
      <c r="F1492" s="174"/>
      <c r="G1492" s="114" t="str">
        <f t="shared" si="467"/>
        <v/>
      </c>
      <c r="H1492" s="115"/>
      <c r="I1492" s="115"/>
      <c r="J1492" s="115"/>
      <c r="K1492" s="115"/>
      <c r="L1492" s="133" t="str">
        <f t="shared" si="468"/>
        <v/>
      </c>
      <c r="M1492" s="116" t="str">
        <f>IF(L1492="", "", L1492/Veriler!$X$1)</f>
        <v/>
      </c>
      <c r="N1492" s="116" t="str">
        <f>IF(F1492&lt;&gt;"", "İthal Girdi", IF(Veriler!T1492="", "", IF(Veriler!S1492="H", "%0,5 üzerindedir", IF(Veriler!T1492&gt;0.1, "%10 sınırı aşılmıştır.", "Uygun"))))</f>
        <v>%0,5 üzerindedir</v>
      </c>
      <c r="O1492" s="116" t="str">
        <f t="shared" si="469"/>
        <v xml:space="preserve"> </v>
      </c>
      <c r="P1492" s="117"/>
      <c r="Q1492" s="118"/>
      <c r="R1492" s="119" t="str">
        <f t="shared" si="470"/>
        <v/>
      </c>
      <c r="S1492" s="133">
        <f>IFERROR(IF(M1492&lt;=0.005,IF(F1492="",L1492,0),IF(F1492&lt;&gt;"",0,IF(P1492="",0,IF(P1492="H",0,IF(Q1492&lt;Veriler!$G$2,L1492*Veriler!$G$2,L1492*Q1492)))))," ")</f>
        <v>0</v>
      </c>
      <c r="T1492" s="133">
        <f>IF(Veriler!T1492&lt;=0.1, S1492, IF(AND(Veriler!T1492&gt;0.1, F1492="", P1492="E"), IF(Q1492&gt;Veriler!$G$2, Q1492*S1492, IF(Q1492&lt;Veriler!$G$2, Veriler!$G$2*S1492, Q1492*S1492)), 0))</f>
        <v>0</v>
      </c>
      <c r="U1492" s="133" t="str">
        <f t="shared" si="471"/>
        <v xml:space="preserve"> </v>
      </c>
      <c r="V1492" s="134" t="str">
        <f>IFERROR(IF(O1492="%10 sınırı aşılmıştır.",L1492-T1492,IFERROR(IF(F1492="",IF(S1492=1,0,IF(L1492-S1492=0,"",L1492-S1492)),IF(Veriler!M1492="",L1492,IF(L1492*Veriler!M1492=0,"",L1492*Veriler!M1492))),L1492)),0)</f>
        <v/>
      </c>
      <c r="W1492" s="146"/>
      <c r="X1492" s="146"/>
      <c r="Y1492" s="146"/>
    </row>
    <row r="1493" spans="1:25" s="99" customFormat="1" ht="54.75" customHeight="1" x14ac:dyDescent="0.25">
      <c r="A1493" s="96">
        <f t="shared" si="472"/>
        <v>1099</v>
      </c>
      <c r="B1493" s="175"/>
      <c r="C1493" s="176"/>
      <c r="D1493" s="113"/>
      <c r="E1493" s="115"/>
      <c r="F1493" s="174"/>
      <c r="G1493" s="114" t="str">
        <f t="shared" si="467"/>
        <v/>
      </c>
      <c r="H1493" s="115"/>
      <c r="I1493" s="115"/>
      <c r="J1493" s="115"/>
      <c r="K1493" s="115"/>
      <c r="L1493" s="133" t="str">
        <f t="shared" si="468"/>
        <v/>
      </c>
      <c r="M1493" s="116" t="str">
        <f>IF(L1493="", "", L1493/Veriler!$X$1)</f>
        <v/>
      </c>
      <c r="N1493" s="116" t="str">
        <f>IF(F1493&lt;&gt;"", "İthal Girdi", IF(Veriler!T1493="", "", IF(Veriler!S1493="H", "%0,5 üzerindedir", IF(Veriler!T1493&gt;0.1, "%10 sınırı aşılmıştır.", "Uygun"))))</f>
        <v>%0,5 üzerindedir</v>
      </c>
      <c r="O1493" s="116" t="str">
        <f t="shared" si="469"/>
        <v xml:space="preserve"> </v>
      </c>
      <c r="P1493" s="117"/>
      <c r="Q1493" s="118"/>
      <c r="R1493" s="119" t="str">
        <f t="shared" si="470"/>
        <v/>
      </c>
      <c r="S1493" s="133">
        <f>IFERROR(IF(M1493&lt;=0.005,IF(F1493="",L1493,0),IF(F1493&lt;&gt;"",0,IF(P1493="",0,IF(P1493="H",0,IF(Q1493&lt;Veriler!$G$2,L1493*Veriler!$G$2,L1493*Q1493)))))," ")</f>
        <v>0</v>
      </c>
      <c r="T1493" s="133">
        <f>IF(Veriler!T1493&lt;=0.1, S1493, IF(AND(Veriler!T1493&gt;0.1, F1493="", P1493="E"), IF(Q1493&gt;Veriler!$G$2, Q1493*S1493, IF(Q1493&lt;Veriler!$G$2, Veriler!$G$2*S1493, Q1493*S1493)), 0))</f>
        <v>0</v>
      </c>
      <c r="U1493" s="133" t="str">
        <f t="shared" si="471"/>
        <v xml:space="preserve"> </v>
      </c>
      <c r="V1493" s="134" t="str">
        <f>IFERROR(IF(O1493="%10 sınırı aşılmıştır.",L1493-T1493,IFERROR(IF(F1493="",IF(S1493=1,0,IF(L1493-S1493=0,"",L1493-S1493)),IF(Veriler!M1493="",L1493,IF(L1493*Veriler!M1493=0,"",L1493*Veriler!M1493))),L1493)),0)</f>
        <v/>
      </c>
      <c r="W1493" s="146"/>
      <c r="X1493" s="146"/>
      <c r="Y1493" s="146"/>
    </row>
    <row r="1494" spans="1:25" s="99" customFormat="1" ht="54.75" customHeight="1" x14ac:dyDescent="0.25">
      <c r="A1494" s="96">
        <f t="shared" si="472"/>
        <v>1100</v>
      </c>
      <c r="B1494" s="175"/>
      <c r="C1494" s="176"/>
      <c r="D1494" s="113"/>
      <c r="E1494" s="115"/>
      <c r="F1494" s="174"/>
      <c r="G1494" s="114" t="str">
        <f t="shared" si="467"/>
        <v/>
      </c>
      <c r="H1494" s="115"/>
      <c r="I1494" s="115"/>
      <c r="J1494" s="115"/>
      <c r="K1494" s="115"/>
      <c r="L1494" s="133" t="str">
        <f t="shared" si="468"/>
        <v/>
      </c>
      <c r="M1494" s="116" t="str">
        <f>IF(L1494="", "", L1494/Veriler!$X$1)</f>
        <v/>
      </c>
      <c r="N1494" s="116" t="str">
        <f>IF(F1494&lt;&gt;"", "İthal Girdi", IF(Veriler!T1494="", "", IF(Veriler!S1494="H", "%0,5 üzerindedir", IF(Veriler!T1494&gt;0.1, "%10 sınırı aşılmıştır.", "Uygun"))))</f>
        <v>%0,5 üzerindedir</v>
      </c>
      <c r="O1494" s="116" t="str">
        <f t="shared" si="469"/>
        <v xml:space="preserve"> </v>
      </c>
      <c r="P1494" s="117"/>
      <c r="Q1494" s="118"/>
      <c r="R1494" s="119" t="str">
        <f t="shared" si="470"/>
        <v/>
      </c>
      <c r="S1494" s="133">
        <f>IFERROR(IF(M1494&lt;=0.005,IF(F1494="",L1494,0),IF(F1494&lt;&gt;"",0,IF(P1494="",0,IF(P1494="H",0,IF(Q1494&lt;Veriler!$G$2,L1494*Veriler!$G$2,L1494*Q1494)))))," ")</f>
        <v>0</v>
      </c>
      <c r="T1494" s="133">
        <f>IF(Veriler!T1494&lt;=0.1, S1494, IF(AND(Veriler!T1494&gt;0.1, F1494="", P1494="E"), IF(Q1494&gt;Veriler!$G$2, Q1494*S1494, IF(Q1494&lt;Veriler!$G$2, Veriler!$G$2*S1494, Q1494*S1494)), 0))</f>
        <v>0</v>
      </c>
      <c r="U1494" s="133" t="str">
        <f t="shared" si="471"/>
        <v xml:space="preserve"> </v>
      </c>
      <c r="V1494" s="134" t="str">
        <f>IFERROR(IF(O1494="%10 sınırı aşılmıştır.",L1494-T1494,IFERROR(IF(F1494="",IF(S1494=1,0,IF(L1494-S1494=0,"",L1494-S1494)),IF(Veriler!M1494="",L1494,IF(L1494*Veriler!M1494=0,"",L1494*Veriler!M1494))),L1494)),0)</f>
        <v/>
      </c>
      <c r="W1494" s="146"/>
      <c r="X1494" s="146"/>
      <c r="Y1494" s="146"/>
    </row>
    <row r="1495" spans="1:25" s="99" customFormat="1" ht="54.75" customHeight="1" x14ac:dyDescent="0.25">
      <c r="A1495" s="96">
        <f t="shared" si="472"/>
        <v>1101</v>
      </c>
      <c r="B1495" s="175"/>
      <c r="C1495" s="176"/>
      <c r="D1495" s="113"/>
      <c r="E1495" s="115"/>
      <c r="F1495" s="174"/>
      <c r="G1495" s="114" t="str">
        <f t="shared" si="467"/>
        <v/>
      </c>
      <c r="H1495" s="115"/>
      <c r="I1495" s="115"/>
      <c r="J1495" s="115"/>
      <c r="K1495" s="115"/>
      <c r="L1495" s="133" t="str">
        <f t="shared" si="468"/>
        <v/>
      </c>
      <c r="M1495" s="116" t="str">
        <f>IF(L1495="", "", L1495/Veriler!$X$1)</f>
        <v/>
      </c>
      <c r="N1495" s="116" t="str">
        <f>IF(F1495&lt;&gt;"", "İthal Girdi", IF(Veriler!T1495="", "", IF(Veriler!S1495="H", "%0,5 üzerindedir", IF(Veriler!T1495&gt;0.1, "%10 sınırı aşılmıştır.", "Uygun"))))</f>
        <v>%0,5 üzerindedir</v>
      </c>
      <c r="O1495" s="116" t="str">
        <f t="shared" si="469"/>
        <v xml:space="preserve"> </v>
      </c>
      <c r="P1495" s="117"/>
      <c r="Q1495" s="118"/>
      <c r="R1495" s="119" t="str">
        <f t="shared" si="470"/>
        <v/>
      </c>
      <c r="S1495" s="133">
        <f>IFERROR(IF(M1495&lt;=0.005,IF(F1495="",L1495,0),IF(F1495&lt;&gt;"",0,IF(P1495="",0,IF(P1495="H",0,IF(Q1495&lt;Veriler!$G$2,L1495*Veriler!$G$2,L1495*Q1495)))))," ")</f>
        <v>0</v>
      </c>
      <c r="T1495" s="133">
        <f>IF(Veriler!T1495&lt;=0.1, S1495, IF(AND(Veriler!T1495&gt;0.1, F1495="", P1495="E"), IF(Q1495&gt;Veriler!$G$2, Q1495*S1495, IF(Q1495&lt;Veriler!$G$2, Veriler!$G$2*S1495, Q1495*S1495)), 0))</f>
        <v>0</v>
      </c>
      <c r="U1495" s="133" t="str">
        <f t="shared" si="471"/>
        <v xml:space="preserve"> </v>
      </c>
      <c r="V1495" s="134" t="str">
        <f>IFERROR(IF(O1495="%10 sınırı aşılmıştır.",L1495-T1495,IFERROR(IF(F1495="",IF(S1495=1,0,IF(L1495-S1495=0,"",L1495-S1495)),IF(Veriler!M1495="",L1495,IF(L1495*Veriler!M1495=0,"",L1495*Veriler!M1495))),L1495)),0)</f>
        <v/>
      </c>
      <c r="W1495" s="146"/>
      <c r="X1495" s="146"/>
      <c r="Y1495" s="146"/>
    </row>
    <row r="1496" spans="1:25" s="99" customFormat="1" ht="54.75" customHeight="1" x14ac:dyDescent="0.25">
      <c r="A1496" s="96">
        <f t="shared" si="472"/>
        <v>1102</v>
      </c>
      <c r="B1496" s="175"/>
      <c r="C1496" s="176"/>
      <c r="D1496" s="113"/>
      <c r="E1496" s="115"/>
      <c r="F1496" s="174"/>
      <c r="G1496" s="114" t="str">
        <f t="shared" si="467"/>
        <v/>
      </c>
      <c r="H1496" s="115"/>
      <c r="I1496" s="115"/>
      <c r="J1496" s="115"/>
      <c r="K1496" s="115"/>
      <c r="L1496" s="133" t="str">
        <f t="shared" si="468"/>
        <v/>
      </c>
      <c r="M1496" s="116" t="str">
        <f>IF(L1496="", "", L1496/Veriler!$X$1)</f>
        <v/>
      </c>
      <c r="N1496" s="116" t="str">
        <f>IF(F1496&lt;&gt;"", "İthal Girdi", IF(Veriler!T1496="", "", IF(Veriler!S1496="H", "%0,5 üzerindedir", IF(Veriler!T1496&gt;0.1, "%10 sınırı aşılmıştır.", "Uygun"))))</f>
        <v>%0,5 üzerindedir</v>
      </c>
      <c r="O1496" s="116" t="str">
        <f t="shared" si="469"/>
        <v xml:space="preserve"> </v>
      </c>
      <c r="P1496" s="117"/>
      <c r="Q1496" s="118"/>
      <c r="R1496" s="119" t="str">
        <f t="shared" si="470"/>
        <v/>
      </c>
      <c r="S1496" s="133">
        <f>IFERROR(IF(M1496&lt;=0.005,IF(F1496="",L1496,0),IF(F1496&lt;&gt;"",0,IF(P1496="",0,IF(P1496="H",0,IF(Q1496&lt;Veriler!$G$2,L1496*Veriler!$G$2,L1496*Q1496)))))," ")</f>
        <v>0</v>
      </c>
      <c r="T1496" s="133">
        <f>IF(Veriler!T1496&lt;=0.1, S1496, IF(AND(Veriler!T1496&gt;0.1, F1496="", P1496="E"), IF(Q1496&gt;Veriler!$G$2, Q1496*S1496, IF(Q1496&lt;Veriler!$G$2, Veriler!$G$2*S1496, Q1496*S1496)), 0))</f>
        <v>0</v>
      </c>
      <c r="U1496" s="133" t="str">
        <f t="shared" si="471"/>
        <v xml:space="preserve"> </v>
      </c>
      <c r="V1496" s="134" t="str">
        <f>IFERROR(IF(O1496="%10 sınırı aşılmıştır.",L1496-T1496,IFERROR(IF(F1496="",IF(S1496=1,0,IF(L1496-S1496=0,"",L1496-S1496)),IF(Veriler!M1496="",L1496,IF(L1496*Veriler!M1496=0,"",L1496*Veriler!M1496))),L1496)),0)</f>
        <v/>
      </c>
      <c r="W1496" s="146"/>
      <c r="X1496" s="146"/>
      <c r="Y1496" s="146"/>
    </row>
    <row r="1497" spans="1:25" s="99" customFormat="1" ht="54.75" customHeight="1" x14ac:dyDescent="0.25">
      <c r="A1497" s="96">
        <f t="shared" si="472"/>
        <v>1103</v>
      </c>
      <c r="B1497" s="175"/>
      <c r="C1497" s="176"/>
      <c r="D1497" s="113"/>
      <c r="E1497" s="115"/>
      <c r="F1497" s="174"/>
      <c r="G1497" s="114" t="str">
        <f t="shared" si="467"/>
        <v/>
      </c>
      <c r="H1497" s="115"/>
      <c r="I1497" s="115"/>
      <c r="J1497" s="115"/>
      <c r="K1497" s="115"/>
      <c r="L1497" s="133" t="str">
        <f t="shared" si="468"/>
        <v/>
      </c>
      <c r="M1497" s="116" t="str">
        <f>IF(L1497="", "", L1497/Veriler!$X$1)</f>
        <v/>
      </c>
      <c r="N1497" s="116" t="str">
        <f>IF(F1497&lt;&gt;"", "İthal Girdi", IF(Veriler!T1497="", "", IF(Veriler!S1497="H", "%0,5 üzerindedir", IF(Veriler!T1497&gt;0.1, "%10 sınırı aşılmıştır.", "Uygun"))))</f>
        <v>%0,5 üzerindedir</v>
      </c>
      <c r="O1497" s="116" t="str">
        <f t="shared" si="469"/>
        <v xml:space="preserve"> </v>
      </c>
      <c r="P1497" s="117"/>
      <c r="Q1497" s="118"/>
      <c r="R1497" s="119" t="str">
        <f t="shared" si="470"/>
        <v/>
      </c>
      <c r="S1497" s="133">
        <f>IFERROR(IF(M1497&lt;=0.005,IF(F1497="",L1497,0),IF(F1497&lt;&gt;"",0,IF(P1497="",0,IF(P1497="H",0,IF(Q1497&lt;Veriler!$G$2,L1497*Veriler!$G$2,L1497*Q1497)))))," ")</f>
        <v>0</v>
      </c>
      <c r="T1497" s="133">
        <f>IF(Veriler!T1497&lt;=0.1, S1497, IF(AND(Veriler!T1497&gt;0.1, F1497="", P1497="E"), IF(Q1497&gt;Veriler!$G$2, Q1497*S1497, IF(Q1497&lt;Veriler!$G$2, Veriler!$G$2*S1497, Q1497*S1497)), 0))</f>
        <v>0</v>
      </c>
      <c r="U1497" s="133" t="str">
        <f t="shared" si="471"/>
        <v xml:space="preserve"> </v>
      </c>
      <c r="V1497" s="134" t="str">
        <f>IFERROR(IF(O1497="%10 sınırı aşılmıştır.",L1497-T1497,IFERROR(IF(F1497="",IF(S1497=1,0,IF(L1497-S1497=0,"",L1497-S1497)),IF(Veriler!M1497="",L1497,IF(L1497*Veriler!M1497=0,"",L1497*Veriler!M1497))),L1497)),0)</f>
        <v/>
      </c>
      <c r="W1497" s="146"/>
      <c r="X1497" s="146"/>
      <c r="Y1497" s="146"/>
    </row>
    <row r="1498" spans="1:25" s="99" customFormat="1" ht="54.75" customHeight="1" x14ac:dyDescent="0.25">
      <c r="A1498" s="96">
        <f t="shared" si="472"/>
        <v>1104</v>
      </c>
      <c r="B1498" s="175"/>
      <c r="C1498" s="176"/>
      <c r="D1498" s="113"/>
      <c r="E1498" s="115"/>
      <c r="F1498" s="174"/>
      <c r="G1498" s="114" t="str">
        <f t="shared" si="467"/>
        <v/>
      </c>
      <c r="H1498" s="115"/>
      <c r="I1498" s="115"/>
      <c r="J1498" s="115"/>
      <c r="K1498" s="115"/>
      <c r="L1498" s="133" t="str">
        <f t="shared" si="468"/>
        <v/>
      </c>
      <c r="M1498" s="116" t="str">
        <f>IF(L1498="", "", L1498/Veriler!$X$1)</f>
        <v/>
      </c>
      <c r="N1498" s="116" t="str">
        <f>IF(F1498&lt;&gt;"", "İthal Girdi", IF(Veriler!T1498="", "", IF(Veriler!S1498="H", "%0,5 üzerindedir", IF(Veriler!T1498&gt;0.1, "%10 sınırı aşılmıştır.", "Uygun"))))</f>
        <v>%0,5 üzerindedir</v>
      </c>
      <c r="O1498" s="116" t="str">
        <f t="shared" si="469"/>
        <v xml:space="preserve"> </v>
      </c>
      <c r="P1498" s="117"/>
      <c r="Q1498" s="118"/>
      <c r="R1498" s="119" t="str">
        <f t="shared" si="470"/>
        <v/>
      </c>
      <c r="S1498" s="133">
        <f>IFERROR(IF(M1498&lt;=0.005,IF(F1498="",L1498,0),IF(F1498&lt;&gt;"",0,IF(P1498="",0,IF(P1498="H",0,IF(Q1498&lt;Veriler!$G$2,L1498*Veriler!$G$2,L1498*Q1498)))))," ")</f>
        <v>0</v>
      </c>
      <c r="T1498" s="133">
        <f>IF(Veriler!T1498&lt;=0.1, S1498, IF(AND(Veriler!T1498&gt;0.1, F1498="", P1498="E"), IF(Q1498&gt;Veriler!$G$2, Q1498*S1498, IF(Q1498&lt;Veriler!$G$2, Veriler!$G$2*S1498, Q1498*S1498)), 0))</f>
        <v>0</v>
      </c>
      <c r="U1498" s="133" t="str">
        <f t="shared" si="471"/>
        <v xml:space="preserve"> </v>
      </c>
      <c r="V1498" s="134" t="str">
        <f>IFERROR(IF(O1498="%10 sınırı aşılmıştır.",L1498-T1498,IFERROR(IF(F1498="",IF(S1498=1,0,IF(L1498-S1498=0,"",L1498-S1498)),IF(Veriler!M1498="",L1498,IF(L1498*Veriler!M1498=0,"",L1498*Veriler!M1498))),L1498)),0)</f>
        <v/>
      </c>
      <c r="W1498" s="146"/>
      <c r="X1498" s="146"/>
      <c r="Y1498" s="146"/>
    </row>
    <row r="1499" spans="1:25" s="99" customFormat="1" ht="54.75" customHeight="1" x14ac:dyDescent="0.25">
      <c r="A1499" s="96">
        <f t="shared" si="472"/>
        <v>1105</v>
      </c>
      <c r="B1499" s="175"/>
      <c r="C1499" s="176"/>
      <c r="D1499" s="113"/>
      <c r="E1499" s="115"/>
      <c r="F1499" s="174"/>
      <c r="G1499" s="114" t="str">
        <f t="shared" si="467"/>
        <v/>
      </c>
      <c r="H1499" s="115"/>
      <c r="I1499" s="115"/>
      <c r="J1499" s="115"/>
      <c r="K1499" s="115"/>
      <c r="L1499" s="133" t="str">
        <f t="shared" si="468"/>
        <v/>
      </c>
      <c r="M1499" s="116" t="str">
        <f>IF(L1499="", "", L1499/Veriler!$X$1)</f>
        <v/>
      </c>
      <c r="N1499" s="116" t="str">
        <f>IF(F1499&lt;&gt;"", "İthal Girdi", IF(Veriler!T1499="", "", IF(Veriler!S1499="H", "%0,5 üzerindedir", IF(Veriler!T1499&gt;0.1, "%10 sınırı aşılmıştır.", "Uygun"))))</f>
        <v>%0,5 üzerindedir</v>
      </c>
      <c r="O1499" s="116" t="str">
        <f t="shared" si="469"/>
        <v xml:space="preserve"> </v>
      </c>
      <c r="P1499" s="117"/>
      <c r="Q1499" s="118"/>
      <c r="R1499" s="119" t="str">
        <f t="shared" si="470"/>
        <v/>
      </c>
      <c r="S1499" s="133">
        <f>IFERROR(IF(M1499&lt;=0.005,IF(F1499="",L1499,0),IF(F1499&lt;&gt;"",0,IF(P1499="",0,IF(P1499="H",0,IF(Q1499&lt;Veriler!$G$2,L1499*Veriler!$G$2,L1499*Q1499)))))," ")</f>
        <v>0</v>
      </c>
      <c r="T1499" s="133">
        <f>IF(Veriler!T1499&lt;=0.1, S1499, IF(AND(Veriler!T1499&gt;0.1, F1499="", P1499="E"), IF(Q1499&gt;Veriler!$G$2, Q1499*S1499, IF(Q1499&lt;Veriler!$G$2, Veriler!$G$2*S1499, Q1499*S1499)), 0))</f>
        <v>0</v>
      </c>
      <c r="U1499" s="133" t="str">
        <f t="shared" si="471"/>
        <v xml:space="preserve"> </v>
      </c>
      <c r="V1499" s="134" t="str">
        <f>IFERROR(IF(O1499="%10 sınırı aşılmıştır.",L1499-T1499,IFERROR(IF(F1499="",IF(S1499=1,0,IF(L1499-S1499=0,"",L1499-S1499)),IF(Veriler!M1499="",L1499,IF(L1499*Veriler!M1499=0,"",L1499*Veriler!M1499))),L1499)),0)</f>
        <v/>
      </c>
      <c r="W1499" s="146"/>
      <c r="X1499" s="146"/>
      <c r="Y1499" s="146"/>
    </row>
    <row r="1500" spans="1:25" s="99" customFormat="1" ht="54.75" customHeight="1" x14ac:dyDescent="0.25">
      <c r="A1500" s="96">
        <f t="shared" si="472"/>
        <v>1106</v>
      </c>
      <c r="B1500" s="175"/>
      <c r="C1500" s="176"/>
      <c r="D1500" s="113"/>
      <c r="E1500" s="115"/>
      <c r="F1500" s="174"/>
      <c r="G1500" s="114" t="str">
        <f t="shared" si="467"/>
        <v/>
      </c>
      <c r="H1500" s="115"/>
      <c r="I1500" s="115"/>
      <c r="J1500" s="115"/>
      <c r="K1500" s="115"/>
      <c r="L1500" s="133" t="str">
        <f t="shared" si="468"/>
        <v/>
      </c>
      <c r="M1500" s="116" t="str">
        <f>IF(L1500="", "", L1500/Veriler!$X$1)</f>
        <v/>
      </c>
      <c r="N1500" s="116" t="str">
        <f>IF(F1500&lt;&gt;"", "İthal Girdi", IF(Veriler!T1500="", "", IF(Veriler!S1500="H", "%0,5 üzerindedir", IF(Veriler!T1500&gt;0.1, "%10 sınırı aşılmıştır.", "Uygun"))))</f>
        <v>%0,5 üzerindedir</v>
      </c>
      <c r="O1500" s="116" t="str">
        <f t="shared" si="469"/>
        <v xml:space="preserve"> </v>
      </c>
      <c r="P1500" s="117"/>
      <c r="Q1500" s="118"/>
      <c r="R1500" s="119" t="str">
        <f t="shared" si="470"/>
        <v/>
      </c>
      <c r="S1500" s="133">
        <f>IFERROR(IF(M1500&lt;=0.005,IF(F1500="",L1500,0),IF(F1500&lt;&gt;"",0,IF(P1500="",0,IF(P1500="H",0,IF(Q1500&lt;Veriler!$G$2,L1500*Veriler!$G$2,L1500*Q1500)))))," ")</f>
        <v>0</v>
      </c>
      <c r="T1500" s="133">
        <f>IF(Veriler!T1500&lt;=0.1, S1500, IF(AND(Veriler!T1500&gt;0.1, F1500="", P1500="E"), IF(Q1500&gt;Veriler!$G$2, Q1500*S1500, IF(Q1500&lt;Veriler!$G$2, Veriler!$G$2*S1500, Q1500*S1500)), 0))</f>
        <v>0</v>
      </c>
      <c r="U1500" s="133" t="str">
        <f t="shared" si="471"/>
        <v xml:space="preserve"> </v>
      </c>
      <c r="V1500" s="134" t="str">
        <f>IFERROR(IF(O1500="%10 sınırı aşılmıştır.",L1500-T1500,IFERROR(IF(F1500="",IF(S1500=1,0,IF(L1500-S1500=0,"",L1500-S1500)),IF(Veriler!M1500="",L1500,IF(L1500*Veriler!M1500=0,"",L1500*Veriler!M1500))),L1500)),0)</f>
        <v/>
      </c>
      <c r="W1500" s="146"/>
      <c r="X1500" s="146"/>
      <c r="Y1500" s="146"/>
    </row>
    <row r="1501" spans="1:25" s="99" customFormat="1" ht="36" hidden="1" customHeight="1" x14ac:dyDescent="0.25">
      <c r="A1501" s="101"/>
      <c r="B1501" s="191" t="s">
        <v>16</v>
      </c>
      <c r="C1501" s="176"/>
      <c r="D1501" s="120"/>
      <c r="E1501" s="171"/>
      <c r="F1501" s="172"/>
      <c r="G1501" s="121"/>
      <c r="H1501" s="115"/>
      <c r="I1501" s="115"/>
      <c r="J1501" s="115"/>
      <c r="K1501" s="115"/>
      <c r="L1501" s="121"/>
      <c r="M1501" s="121"/>
      <c r="N1501" s="121"/>
      <c r="O1501" s="121"/>
      <c r="P1501" s="120"/>
      <c r="Q1501" s="120"/>
      <c r="R1501" s="183"/>
      <c r="S1501" s="184"/>
      <c r="T1501" s="121"/>
      <c r="U1501" s="121"/>
      <c r="V1501" s="121"/>
      <c r="W1501" s="146"/>
      <c r="X1501" s="146"/>
      <c r="Y1501" s="146"/>
    </row>
    <row r="1502" spans="1:25" s="99" customFormat="1" ht="54.75" customHeight="1" x14ac:dyDescent="0.25">
      <c r="A1502" s="96">
        <f>A1500+1</f>
        <v>1107</v>
      </c>
      <c r="B1502" s="175"/>
      <c r="C1502" s="176"/>
      <c r="D1502" s="113"/>
      <c r="E1502" s="115"/>
      <c r="F1502" s="174"/>
      <c r="G1502" s="114" t="str">
        <f t="shared" ref="G1502:G1515" si="473">IF(AND(F1502&lt;&gt;"",V1502&lt;&gt;"",L1502&lt;&gt;0),V1502/L1502,"")</f>
        <v/>
      </c>
      <c r="H1502" s="115"/>
      <c r="I1502" s="115"/>
      <c r="J1502" s="115"/>
      <c r="K1502" s="115"/>
      <c r="L1502" s="133" t="str">
        <f t="shared" ref="L1502:L1515" si="474">IF(AND(H1502&lt;&gt;0, J1502&lt;&gt;0, K1502&lt;&gt;0), H1502*J1502*K1502, "")</f>
        <v/>
      </c>
      <c r="M1502" s="116" t="str">
        <f>IF(L1502="", "", L1502/Veriler!$X$1)</f>
        <v/>
      </c>
      <c r="N1502" s="116" t="str">
        <f>IF(F1502&lt;&gt;"", "İthal Girdi", IF(Veriler!T1502="", "", IF(Veriler!S1502="H", "%0,5 üzerindedir", IF(Veriler!T1502&gt;0.1, "%10 sınırı aşılmıştır.", "Uygun"))))</f>
        <v>%0,5 üzerindedir</v>
      </c>
      <c r="O1502" s="116" t="str">
        <f t="shared" ref="O1502:O1515" si="475">IF(M1502=""," ",N1502)</f>
        <v xml:space="preserve"> </v>
      </c>
      <c r="P1502" s="117"/>
      <c r="Q1502" s="118"/>
      <c r="R1502" s="119" t="str">
        <f t="shared" ref="R1502:R1515" si="476">IFERROR(IF(AND(T1502&lt;&gt;"",L1502&lt;&gt;"",L1502&lt;&gt;0,T1502&lt;&gt;0),T1502/L1502,"")," ")</f>
        <v/>
      </c>
      <c r="S1502" s="133">
        <f>IFERROR(IF(M1502&lt;=0.005,IF(F1502="",L1502,0),IF(F1502&lt;&gt;"",0,IF(P1502="",0,IF(P1502="H",0,IF(Q1502&lt;Veriler!$G$2,L1502*Veriler!$G$2,L1502*Q1502)))))," ")</f>
        <v>0</v>
      </c>
      <c r="T1502" s="133">
        <f>IF(Veriler!T1502&lt;=0.1, S1502, IF(AND(Veriler!T1502&gt;0.1, F1502="", P1502="E"), IF(Q1502&gt;Veriler!$G$2, Q1502*S1502, IF(Q1502&lt;Veriler!$G$2, Veriler!$G$2*S1502, Q1502*S1502)), 0))</f>
        <v>0</v>
      </c>
      <c r="U1502" s="133" t="str">
        <f t="shared" ref="U1502:U1515" si="477">IF(T1502=0," ",T1502)</f>
        <v xml:space="preserve"> </v>
      </c>
      <c r="V1502" s="134" t="str">
        <f>IFERROR(IF(O1502="%10 sınırı aşılmıştır.",L1502-T1502,IFERROR(IF(F1502="",IF(S1502=1,0,IF(L1502-S1502=0,"",L1502-S1502)),IF(Veriler!M1502="",L1502,IF(L1502*Veriler!M1502=0,"",L1502*Veriler!M1502))),L1502)),0)</f>
        <v/>
      </c>
      <c r="W1502" s="146"/>
      <c r="X1502" s="146"/>
      <c r="Y1502" s="146"/>
    </row>
    <row r="1503" spans="1:25" s="99" customFormat="1" ht="54.75" customHeight="1" x14ac:dyDescent="0.25">
      <c r="A1503" s="96">
        <f t="shared" ref="A1503:A1515" si="478">A1502+1</f>
        <v>1108</v>
      </c>
      <c r="B1503" s="175"/>
      <c r="C1503" s="176"/>
      <c r="D1503" s="113"/>
      <c r="E1503" s="115"/>
      <c r="F1503" s="174"/>
      <c r="G1503" s="114" t="str">
        <f t="shared" si="473"/>
        <v/>
      </c>
      <c r="H1503" s="115"/>
      <c r="I1503" s="115"/>
      <c r="J1503" s="115"/>
      <c r="K1503" s="115"/>
      <c r="L1503" s="133" t="str">
        <f t="shared" si="474"/>
        <v/>
      </c>
      <c r="M1503" s="116" t="str">
        <f>IF(L1503="", "", L1503/Veriler!$X$1)</f>
        <v/>
      </c>
      <c r="N1503" s="116" t="str">
        <f>IF(F1503&lt;&gt;"", "İthal Girdi", IF(Veriler!T1503="", "", IF(Veriler!S1503="H", "%0,5 üzerindedir", IF(Veriler!T1503&gt;0.1, "%10 sınırı aşılmıştır.", "Uygun"))))</f>
        <v>%0,5 üzerindedir</v>
      </c>
      <c r="O1503" s="116" t="str">
        <f t="shared" si="475"/>
        <v xml:space="preserve"> </v>
      </c>
      <c r="P1503" s="117"/>
      <c r="Q1503" s="118"/>
      <c r="R1503" s="119" t="str">
        <f t="shared" si="476"/>
        <v/>
      </c>
      <c r="S1503" s="133">
        <f>IFERROR(IF(M1503&lt;=0.005,IF(F1503="",L1503,0),IF(F1503&lt;&gt;"",0,IF(P1503="",0,IF(P1503="H",0,IF(Q1503&lt;Veriler!$G$2,L1503*Veriler!$G$2,L1503*Q1503)))))," ")</f>
        <v>0</v>
      </c>
      <c r="T1503" s="133">
        <f>IF(Veriler!T1503&lt;=0.1, S1503, IF(AND(Veriler!T1503&gt;0.1, F1503="", P1503="E"), IF(Q1503&gt;Veriler!$G$2, Q1503*S1503, IF(Q1503&lt;Veriler!$G$2, Veriler!$G$2*S1503, Q1503*S1503)), 0))</f>
        <v>0</v>
      </c>
      <c r="U1503" s="133" t="str">
        <f t="shared" si="477"/>
        <v xml:space="preserve"> </v>
      </c>
      <c r="V1503" s="134" t="str">
        <f>IFERROR(IF(O1503="%10 sınırı aşılmıştır.",L1503-T1503,IFERROR(IF(F1503="",IF(S1503=1,0,IF(L1503-S1503=0,"",L1503-S1503)),IF(Veriler!M1503="",L1503,IF(L1503*Veriler!M1503=0,"",L1503*Veriler!M1503))),L1503)),0)</f>
        <v/>
      </c>
      <c r="W1503" s="146"/>
      <c r="X1503" s="146"/>
      <c r="Y1503" s="146"/>
    </row>
    <row r="1504" spans="1:25" s="99" customFormat="1" ht="54.75" customHeight="1" x14ac:dyDescent="0.25">
      <c r="A1504" s="96">
        <f t="shared" si="478"/>
        <v>1109</v>
      </c>
      <c r="B1504" s="175"/>
      <c r="C1504" s="176"/>
      <c r="D1504" s="113"/>
      <c r="E1504" s="115"/>
      <c r="F1504" s="174"/>
      <c r="G1504" s="114" t="str">
        <f t="shared" si="473"/>
        <v/>
      </c>
      <c r="H1504" s="115"/>
      <c r="I1504" s="115"/>
      <c r="J1504" s="115"/>
      <c r="K1504" s="115"/>
      <c r="L1504" s="133" t="str">
        <f t="shared" si="474"/>
        <v/>
      </c>
      <c r="M1504" s="116" t="str">
        <f>IF(L1504="", "", L1504/Veriler!$X$1)</f>
        <v/>
      </c>
      <c r="N1504" s="116" t="str">
        <f>IF(F1504&lt;&gt;"", "İthal Girdi", IF(Veriler!T1504="", "", IF(Veriler!S1504="H", "%0,5 üzerindedir", IF(Veriler!T1504&gt;0.1, "%10 sınırı aşılmıştır.", "Uygun"))))</f>
        <v>%0,5 üzerindedir</v>
      </c>
      <c r="O1504" s="116" t="str">
        <f t="shared" si="475"/>
        <v xml:space="preserve"> </v>
      </c>
      <c r="P1504" s="117"/>
      <c r="Q1504" s="118"/>
      <c r="R1504" s="119" t="str">
        <f t="shared" si="476"/>
        <v/>
      </c>
      <c r="S1504" s="133">
        <f>IFERROR(IF(M1504&lt;=0.005,IF(F1504="",L1504,0),IF(F1504&lt;&gt;"",0,IF(P1504="",0,IF(P1504="H",0,IF(Q1504&lt;Veriler!$G$2,L1504*Veriler!$G$2,L1504*Q1504)))))," ")</f>
        <v>0</v>
      </c>
      <c r="T1504" s="133">
        <f>IF(Veriler!T1504&lt;=0.1, S1504, IF(AND(Veriler!T1504&gt;0.1, F1504="", P1504="E"), IF(Q1504&gt;Veriler!$G$2, Q1504*S1504, IF(Q1504&lt;Veriler!$G$2, Veriler!$G$2*S1504, Q1504*S1504)), 0))</f>
        <v>0</v>
      </c>
      <c r="U1504" s="133" t="str">
        <f t="shared" si="477"/>
        <v xml:space="preserve"> </v>
      </c>
      <c r="V1504" s="134" t="str">
        <f>IFERROR(IF(O1504="%10 sınırı aşılmıştır.",L1504-T1504,IFERROR(IF(F1504="",IF(S1504=1,0,IF(L1504-S1504=0,"",L1504-S1504)),IF(Veriler!M1504="",L1504,IF(L1504*Veriler!M1504=0,"",L1504*Veriler!M1504))),L1504)),0)</f>
        <v/>
      </c>
      <c r="W1504" s="146"/>
      <c r="X1504" s="146"/>
      <c r="Y1504" s="146"/>
    </row>
    <row r="1505" spans="1:25" s="99" customFormat="1" ht="54.75" customHeight="1" x14ac:dyDescent="0.25">
      <c r="A1505" s="96">
        <f t="shared" si="478"/>
        <v>1110</v>
      </c>
      <c r="B1505" s="175"/>
      <c r="C1505" s="176"/>
      <c r="D1505" s="113"/>
      <c r="E1505" s="115"/>
      <c r="F1505" s="174"/>
      <c r="G1505" s="114" t="str">
        <f t="shared" si="473"/>
        <v/>
      </c>
      <c r="H1505" s="115"/>
      <c r="I1505" s="115"/>
      <c r="J1505" s="115"/>
      <c r="K1505" s="115"/>
      <c r="L1505" s="133" t="str">
        <f t="shared" si="474"/>
        <v/>
      </c>
      <c r="M1505" s="116" t="str">
        <f>IF(L1505="", "", L1505/Veriler!$X$1)</f>
        <v/>
      </c>
      <c r="N1505" s="116" t="str">
        <f>IF(F1505&lt;&gt;"", "İthal Girdi", IF(Veriler!T1505="", "", IF(Veriler!S1505="H", "%0,5 üzerindedir", IF(Veriler!T1505&gt;0.1, "%10 sınırı aşılmıştır.", "Uygun"))))</f>
        <v>%0,5 üzerindedir</v>
      </c>
      <c r="O1505" s="116" t="str">
        <f t="shared" si="475"/>
        <v xml:space="preserve"> </v>
      </c>
      <c r="P1505" s="117"/>
      <c r="Q1505" s="118"/>
      <c r="R1505" s="119" t="str">
        <f t="shared" si="476"/>
        <v/>
      </c>
      <c r="S1505" s="133">
        <f>IFERROR(IF(M1505&lt;=0.005,IF(F1505="",L1505,0),IF(F1505&lt;&gt;"",0,IF(P1505="",0,IF(P1505="H",0,IF(Q1505&lt;Veriler!$G$2,L1505*Veriler!$G$2,L1505*Q1505)))))," ")</f>
        <v>0</v>
      </c>
      <c r="T1505" s="133">
        <f>IF(Veriler!T1505&lt;=0.1, S1505, IF(AND(Veriler!T1505&gt;0.1, F1505="", P1505="E"), IF(Q1505&gt;Veriler!$G$2, Q1505*S1505, IF(Q1505&lt;Veriler!$G$2, Veriler!$G$2*S1505, Q1505*S1505)), 0))</f>
        <v>0</v>
      </c>
      <c r="U1505" s="133" t="str">
        <f t="shared" si="477"/>
        <v xml:space="preserve"> </v>
      </c>
      <c r="V1505" s="134" t="str">
        <f>IFERROR(IF(O1505="%10 sınırı aşılmıştır.",L1505-T1505,IFERROR(IF(F1505="",IF(S1505=1,0,IF(L1505-S1505=0,"",L1505-S1505)),IF(Veriler!M1505="",L1505,IF(L1505*Veriler!M1505=0,"",L1505*Veriler!M1505))),L1505)),0)</f>
        <v/>
      </c>
      <c r="W1505" s="146"/>
      <c r="X1505" s="146"/>
      <c r="Y1505" s="146"/>
    </row>
    <row r="1506" spans="1:25" s="99" customFormat="1" ht="54.75" customHeight="1" x14ac:dyDescent="0.25">
      <c r="A1506" s="96">
        <f t="shared" si="478"/>
        <v>1111</v>
      </c>
      <c r="B1506" s="175"/>
      <c r="C1506" s="176"/>
      <c r="D1506" s="113"/>
      <c r="E1506" s="115"/>
      <c r="F1506" s="174"/>
      <c r="G1506" s="114" t="str">
        <f t="shared" si="473"/>
        <v/>
      </c>
      <c r="H1506" s="115"/>
      <c r="I1506" s="115"/>
      <c r="J1506" s="115"/>
      <c r="K1506" s="115"/>
      <c r="L1506" s="133" t="str">
        <f t="shared" si="474"/>
        <v/>
      </c>
      <c r="M1506" s="116" t="str">
        <f>IF(L1506="", "", L1506/Veriler!$X$1)</f>
        <v/>
      </c>
      <c r="N1506" s="116" t="str">
        <f>IF(F1506&lt;&gt;"", "İthal Girdi", IF(Veriler!T1506="", "", IF(Veriler!S1506="H", "%0,5 üzerindedir", IF(Veriler!T1506&gt;0.1, "%10 sınırı aşılmıştır.", "Uygun"))))</f>
        <v>%0,5 üzerindedir</v>
      </c>
      <c r="O1506" s="116" t="str">
        <f t="shared" si="475"/>
        <v xml:space="preserve"> </v>
      </c>
      <c r="P1506" s="117"/>
      <c r="Q1506" s="118"/>
      <c r="R1506" s="119" t="str">
        <f t="shared" si="476"/>
        <v/>
      </c>
      <c r="S1506" s="133">
        <f>IFERROR(IF(M1506&lt;=0.005,IF(F1506="",L1506,0),IF(F1506&lt;&gt;"",0,IF(P1506="",0,IF(P1506="H",0,IF(Q1506&lt;Veriler!$G$2,L1506*Veriler!$G$2,L1506*Q1506)))))," ")</f>
        <v>0</v>
      </c>
      <c r="T1506" s="133">
        <f>IF(Veriler!T1506&lt;=0.1, S1506, IF(AND(Veriler!T1506&gt;0.1, F1506="", P1506="E"), IF(Q1506&gt;Veriler!$G$2, Q1506*S1506, IF(Q1506&lt;Veriler!$G$2, Veriler!$G$2*S1506, Q1506*S1506)), 0))</f>
        <v>0</v>
      </c>
      <c r="U1506" s="133" t="str">
        <f t="shared" si="477"/>
        <v xml:space="preserve"> </v>
      </c>
      <c r="V1506" s="134" t="str">
        <f>IFERROR(IF(O1506="%10 sınırı aşılmıştır.",L1506-T1506,IFERROR(IF(F1506="",IF(S1506=1,0,IF(L1506-S1506=0,"",L1506-S1506)),IF(Veriler!M1506="",L1506,IF(L1506*Veriler!M1506=0,"",L1506*Veriler!M1506))),L1506)),0)</f>
        <v/>
      </c>
      <c r="W1506" s="146"/>
      <c r="X1506" s="146"/>
      <c r="Y1506" s="146"/>
    </row>
    <row r="1507" spans="1:25" s="99" customFormat="1" ht="54.75" customHeight="1" x14ac:dyDescent="0.25">
      <c r="A1507" s="96">
        <f t="shared" si="478"/>
        <v>1112</v>
      </c>
      <c r="B1507" s="175"/>
      <c r="C1507" s="176"/>
      <c r="D1507" s="113"/>
      <c r="E1507" s="115"/>
      <c r="F1507" s="174"/>
      <c r="G1507" s="114" t="str">
        <f t="shared" si="473"/>
        <v/>
      </c>
      <c r="H1507" s="115"/>
      <c r="I1507" s="115"/>
      <c r="J1507" s="115"/>
      <c r="K1507" s="115"/>
      <c r="L1507" s="133" t="str">
        <f t="shared" si="474"/>
        <v/>
      </c>
      <c r="M1507" s="116" t="str">
        <f>IF(L1507="", "", L1507/Veriler!$X$1)</f>
        <v/>
      </c>
      <c r="N1507" s="116" t="str">
        <f>IF(F1507&lt;&gt;"", "İthal Girdi", IF(Veriler!T1507="", "", IF(Veriler!S1507="H", "%0,5 üzerindedir", IF(Veriler!T1507&gt;0.1, "%10 sınırı aşılmıştır.", "Uygun"))))</f>
        <v>%0,5 üzerindedir</v>
      </c>
      <c r="O1507" s="116" t="str">
        <f t="shared" si="475"/>
        <v xml:space="preserve"> </v>
      </c>
      <c r="P1507" s="117"/>
      <c r="Q1507" s="118"/>
      <c r="R1507" s="119" t="str">
        <f t="shared" si="476"/>
        <v/>
      </c>
      <c r="S1507" s="133">
        <f>IFERROR(IF(M1507&lt;=0.005,IF(F1507="",L1507,0),IF(F1507&lt;&gt;"",0,IF(P1507="",0,IF(P1507="H",0,IF(Q1507&lt;Veriler!$G$2,L1507*Veriler!$G$2,L1507*Q1507)))))," ")</f>
        <v>0</v>
      </c>
      <c r="T1507" s="133">
        <f>IF(Veriler!T1507&lt;=0.1, S1507, IF(AND(Veriler!T1507&gt;0.1, F1507="", P1507="E"), IF(Q1507&gt;Veriler!$G$2, Q1507*S1507, IF(Q1507&lt;Veriler!$G$2, Veriler!$G$2*S1507, Q1507*S1507)), 0))</f>
        <v>0</v>
      </c>
      <c r="U1507" s="133" t="str">
        <f t="shared" si="477"/>
        <v xml:space="preserve"> </v>
      </c>
      <c r="V1507" s="134" t="str">
        <f>IFERROR(IF(O1507="%10 sınırı aşılmıştır.",L1507-T1507,IFERROR(IF(F1507="",IF(S1507=1,0,IF(L1507-S1507=0,"",L1507-S1507)),IF(Veriler!M1507="",L1507,IF(L1507*Veriler!M1507=0,"",L1507*Veriler!M1507))),L1507)),0)</f>
        <v/>
      </c>
      <c r="W1507" s="146"/>
      <c r="X1507" s="146"/>
      <c r="Y1507" s="146"/>
    </row>
    <row r="1508" spans="1:25" s="99" customFormat="1" ht="54.75" customHeight="1" x14ac:dyDescent="0.25">
      <c r="A1508" s="96">
        <f t="shared" si="478"/>
        <v>1113</v>
      </c>
      <c r="B1508" s="175"/>
      <c r="C1508" s="176"/>
      <c r="D1508" s="113"/>
      <c r="E1508" s="115"/>
      <c r="F1508" s="174"/>
      <c r="G1508" s="114" t="str">
        <f t="shared" si="473"/>
        <v/>
      </c>
      <c r="H1508" s="115"/>
      <c r="I1508" s="115"/>
      <c r="J1508" s="115"/>
      <c r="K1508" s="115"/>
      <c r="L1508" s="133" t="str">
        <f t="shared" si="474"/>
        <v/>
      </c>
      <c r="M1508" s="116" t="str">
        <f>IF(L1508="", "", L1508/Veriler!$X$1)</f>
        <v/>
      </c>
      <c r="N1508" s="116" t="str">
        <f>IF(F1508&lt;&gt;"", "İthal Girdi", IF(Veriler!T1508="", "", IF(Veriler!S1508="H", "%0,5 üzerindedir", IF(Veriler!T1508&gt;0.1, "%10 sınırı aşılmıştır.", "Uygun"))))</f>
        <v>%0,5 üzerindedir</v>
      </c>
      <c r="O1508" s="116" t="str">
        <f t="shared" si="475"/>
        <v xml:space="preserve"> </v>
      </c>
      <c r="P1508" s="117"/>
      <c r="Q1508" s="118"/>
      <c r="R1508" s="119" t="str">
        <f t="shared" si="476"/>
        <v/>
      </c>
      <c r="S1508" s="133">
        <f>IFERROR(IF(M1508&lt;=0.005,IF(F1508="",L1508,0),IF(F1508&lt;&gt;"",0,IF(P1508="",0,IF(P1508="H",0,IF(Q1508&lt;Veriler!$G$2,L1508*Veriler!$G$2,L1508*Q1508)))))," ")</f>
        <v>0</v>
      </c>
      <c r="T1508" s="133">
        <f>IF(Veriler!T1508&lt;=0.1, S1508, IF(AND(Veriler!T1508&gt;0.1, F1508="", P1508="E"), IF(Q1508&gt;Veriler!$G$2, Q1508*S1508, IF(Q1508&lt;Veriler!$G$2, Veriler!$G$2*S1508, Q1508*S1508)), 0))</f>
        <v>0</v>
      </c>
      <c r="U1508" s="133" t="str">
        <f t="shared" si="477"/>
        <v xml:space="preserve"> </v>
      </c>
      <c r="V1508" s="134" t="str">
        <f>IFERROR(IF(O1508="%10 sınırı aşılmıştır.",L1508-T1508,IFERROR(IF(F1508="",IF(S1508=1,0,IF(L1508-S1508=0,"",L1508-S1508)),IF(Veriler!M1508="",L1508,IF(L1508*Veriler!M1508=0,"",L1508*Veriler!M1508))),L1508)),0)</f>
        <v/>
      </c>
      <c r="W1508" s="146"/>
      <c r="X1508" s="146"/>
      <c r="Y1508" s="146"/>
    </row>
    <row r="1509" spans="1:25" s="99" customFormat="1" ht="54.75" customHeight="1" x14ac:dyDescent="0.25">
      <c r="A1509" s="96">
        <f t="shared" si="478"/>
        <v>1114</v>
      </c>
      <c r="B1509" s="175"/>
      <c r="C1509" s="176"/>
      <c r="D1509" s="113"/>
      <c r="E1509" s="115"/>
      <c r="F1509" s="174"/>
      <c r="G1509" s="114" t="str">
        <f t="shared" si="473"/>
        <v/>
      </c>
      <c r="H1509" s="115"/>
      <c r="I1509" s="115"/>
      <c r="J1509" s="115"/>
      <c r="K1509" s="115"/>
      <c r="L1509" s="133" t="str">
        <f t="shared" si="474"/>
        <v/>
      </c>
      <c r="M1509" s="116" t="str">
        <f>IF(L1509="", "", L1509/Veriler!$X$1)</f>
        <v/>
      </c>
      <c r="N1509" s="116" t="str">
        <f>IF(F1509&lt;&gt;"", "İthal Girdi", IF(Veriler!T1509="", "", IF(Veriler!S1509="H", "%0,5 üzerindedir", IF(Veriler!T1509&gt;0.1, "%10 sınırı aşılmıştır.", "Uygun"))))</f>
        <v>%0,5 üzerindedir</v>
      </c>
      <c r="O1509" s="116" t="str">
        <f t="shared" si="475"/>
        <v xml:space="preserve"> </v>
      </c>
      <c r="P1509" s="117"/>
      <c r="Q1509" s="118"/>
      <c r="R1509" s="119" t="str">
        <f t="shared" si="476"/>
        <v/>
      </c>
      <c r="S1509" s="133">
        <f>IFERROR(IF(M1509&lt;=0.005,IF(F1509="",L1509,0),IF(F1509&lt;&gt;"",0,IF(P1509="",0,IF(P1509="H",0,IF(Q1509&lt;Veriler!$G$2,L1509*Veriler!$G$2,L1509*Q1509)))))," ")</f>
        <v>0</v>
      </c>
      <c r="T1509" s="133">
        <f>IF(Veriler!T1509&lt;=0.1, S1509, IF(AND(Veriler!T1509&gt;0.1, F1509="", P1509="E"), IF(Q1509&gt;Veriler!$G$2, Q1509*S1509, IF(Q1509&lt;Veriler!$G$2, Veriler!$G$2*S1509, Q1509*S1509)), 0))</f>
        <v>0</v>
      </c>
      <c r="U1509" s="133" t="str">
        <f t="shared" si="477"/>
        <v xml:space="preserve"> </v>
      </c>
      <c r="V1509" s="134" t="str">
        <f>IFERROR(IF(O1509="%10 sınırı aşılmıştır.",L1509-T1509,IFERROR(IF(F1509="",IF(S1509=1,0,IF(L1509-S1509=0,"",L1509-S1509)),IF(Veriler!M1509="",L1509,IF(L1509*Veriler!M1509=0,"",L1509*Veriler!M1509))),L1509)),0)</f>
        <v/>
      </c>
      <c r="W1509" s="146"/>
      <c r="X1509" s="146"/>
      <c r="Y1509" s="146"/>
    </row>
    <row r="1510" spans="1:25" s="99" customFormat="1" ht="54.75" customHeight="1" x14ac:dyDescent="0.25">
      <c r="A1510" s="96">
        <f t="shared" si="478"/>
        <v>1115</v>
      </c>
      <c r="B1510" s="175"/>
      <c r="C1510" s="176"/>
      <c r="D1510" s="113"/>
      <c r="E1510" s="115"/>
      <c r="F1510" s="174"/>
      <c r="G1510" s="114" t="str">
        <f t="shared" si="473"/>
        <v/>
      </c>
      <c r="H1510" s="115"/>
      <c r="I1510" s="115"/>
      <c r="J1510" s="115"/>
      <c r="K1510" s="115"/>
      <c r="L1510" s="133" t="str">
        <f t="shared" si="474"/>
        <v/>
      </c>
      <c r="M1510" s="116" t="str">
        <f>IF(L1510="", "", L1510/Veriler!$X$1)</f>
        <v/>
      </c>
      <c r="N1510" s="116" t="str">
        <f>IF(F1510&lt;&gt;"", "İthal Girdi", IF(Veriler!T1510="", "", IF(Veriler!S1510="H", "%0,5 üzerindedir", IF(Veriler!T1510&gt;0.1, "%10 sınırı aşılmıştır.", "Uygun"))))</f>
        <v>%0,5 üzerindedir</v>
      </c>
      <c r="O1510" s="116" t="str">
        <f t="shared" si="475"/>
        <v xml:space="preserve"> </v>
      </c>
      <c r="P1510" s="117"/>
      <c r="Q1510" s="118"/>
      <c r="R1510" s="119" t="str">
        <f t="shared" si="476"/>
        <v/>
      </c>
      <c r="S1510" s="133">
        <f>IFERROR(IF(M1510&lt;=0.005,IF(F1510="",L1510,0),IF(F1510&lt;&gt;"",0,IF(P1510="",0,IF(P1510="H",0,IF(Q1510&lt;Veriler!$G$2,L1510*Veriler!$G$2,L1510*Q1510)))))," ")</f>
        <v>0</v>
      </c>
      <c r="T1510" s="133">
        <f>IF(Veriler!T1510&lt;=0.1, S1510, IF(AND(Veriler!T1510&gt;0.1, F1510="", P1510="E"), IF(Q1510&gt;Veriler!$G$2, Q1510*S1510, IF(Q1510&lt;Veriler!$G$2, Veriler!$G$2*S1510, Q1510*S1510)), 0))</f>
        <v>0</v>
      </c>
      <c r="U1510" s="133" t="str">
        <f t="shared" si="477"/>
        <v xml:space="preserve"> </v>
      </c>
      <c r="V1510" s="134" t="str">
        <f>IFERROR(IF(O1510="%10 sınırı aşılmıştır.",L1510-T1510,IFERROR(IF(F1510="",IF(S1510=1,0,IF(L1510-S1510=0,"",L1510-S1510)),IF(Veriler!M1510="",L1510,IF(L1510*Veriler!M1510=0,"",L1510*Veriler!M1510))),L1510)),0)</f>
        <v/>
      </c>
      <c r="W1510" s="146"/>
      <c r="X1510" s="146"/>
      <c r="Y1510" s="146"/>
    </row>
    <row r="1511" spans="1:25" s="99" customFormat="1" ht="54.75" customHeight="1" x14ac:dyDescent="0.25">
      <c r="A1511" s="96">
        <f t="shared" si="478"/>
        <v>1116</v>
      </c>
      <c r="B1511" s="175"/>
      <c r="C1511" s="176"/>
      <c r="D1511" s="113"/>
      <c r="E1511" s="115"/>
      <c r="F1511" s="174"/>
      <c r="G1511" s="114" t="str">
        <f t="shared" si="473"/>
        <v/>
      </c>
      <c r="H1511" s="115"/>
      <c r="I1511" s="115"/>
      <c r="J1511" s="115"/>
      <c r="K1511" s="115"/>
      <c r="L1511" s="133" t="str">
        <f t="shared" si="474"/>
        <v/>
      </c>
      <c r="M1511" s="116" t="str">
        <f>IF(L1511="", "", L1511/Veriler!$X$1)</f>
        <v/>
      </c>
      <c r="N1511" s="116" t="str">
        <f>IF(F1511&lt;&gt;"", "İthal Girdi", IF(Veriler!T1511="", "", IF(Veriler!S1511="H", "%0,5 üzerindedir", IF(Veriler!T1511&gt;0.1, "%10 sınırı aşılmıştır.", "Uygun"))))</f>
        <v>%0,5 üzerindedir</v>
      </c>
      <c r="O1511" s="116" t="str">
        <f t="shared" si="475"/>
        <v xml:space="preserve"> </v>
      </c>
      <c r="P1511" s="117"/>
      <c r="Q1511" s="118"/>
      <c r="R1511" s="119" t="str">
        <f t="shared" si="476"/>
        <v/>
      </c>
      <c r="S1511" s="133">
        <f>IFERROR(IF(M1511&lt;=0.005,IF(F1511="",L1511,0),IF(F1511&lt;&gt;"",0,IF(P1511="",0,IF(P1511="H",0,IF(Q1511&lt;Veriler!$G$2,L1511*Veriler!$G$2,L1511*Q1511)))))," ")</f>
        <v>0</v>
      </c>
      <c r="T1511" s="133">
        <f>IF(Veriler!T1511&lt;=0.1, S1511, IF(AND(Veriler!T1511&gt;0.1, F1511="", P1511="E"), IF(Q1511&gt;Veriler!$G$2, Q1511*S1511, IF(Q1511&lt;Veriler!$G$2, Veriler!$G$2*S1511, Q1511*S1511)), 0))</f>
        <v>0</v>
      </c>
      <c r="U1511" s="133" t="str">
        <f t="shared" si="477"/>
        <v xml:space="preserve"> </v>
      </c>
      <c r="V1511" s="134" t="str">
        <f>IFERROR(IF(O1511="%10 sınırı aşılmıştır.",L1511-T1511,IFERROR(IF(F1511="",IF(S1511=1,0,IF(L1511-S1511=0,"",L1511-S1511)),IF(Veriler!M1511="",L1511,IF(L1511*Veriler!M1511=0,"",L1511*Veriler!M1511))),L1511)),0)</f>
        <v/>
      </c>
      <c r="W1511" s="146"/>
      <c r="X1511" s="146"/>
      <c r="Y1511" s="146"/>
    </row>
    <row r="1512" spans="1:25" s="99" customFormat="1" ht="54.75" customHeight="1" x14ac:dyDescent="0.25">
      <c r="A1512" s="96">
        <f t="shared" si="478"/>
        <v>1117</v>
      </c>
      <c r="B1512" s="175"/>
      <c r="C1512" s="176"/>
      <c r="D1512" s="113"/>
      <c r="E1512" s="115"/>
      <c r="F1512" s="174"/>
      <c r="G1512" s="114" t="str">
        <f t="shared" si="473"/>
        <v/>
      </c>
      <c r="H1512" s="115"/>
      <c r="I1512" s="115"/>
      <c r="J1512" s="115"/>
      <c r="K1512" s="115"/>
      <c r="L1512" s="133" t="str">
        <f t="shared" si="474"/>
        <v/>
      </c>
      <c r="M1512" s="116" t="str">
        <f>IF(L1512="", "", L1512/Veriler!$X$1)</f>
        <v/>
      </c>
      <c r="N1512" s="116" t="str">
        <f>IF(F1512&lt;&gt;"", "İthal Girdi", IF(Veriler!T1512="", "", IF(Veriler!S1512="H", "%0,5 üzerindedir", IF(Veriler!T1512&gt;0.1, "%10 sınırı aşılmıştır.", "Uygun"))))</f>
        <v>%0,5 üzerindedir</v>
      </c>
      <c r="O1512" s="116" t="str">
        <f t="shared" si="475"/>
        <v xml:space="preserve"> </v>
      </c>
      <c r="P1512" s="117"/>
      <c r="Q1512" s="118"/>
      <c r="R1512" s="119" t="str">
        <f t="shared" si="476"/>
        <v/>
      </c>
      <c r="S1512" s="133">
        <f>IFERROR(IF(M1512&lt;=0.005,IF(F1512="",L1512,0),IF(F1512&lt;&gt;"",0,IF(P1512="",0,IF(P1512="H",0,IF(Q1512&lt;Veriler!$G$2,L1512*Veriler!$G$2,L1512*Q1512)))))," ")</f>
        <v>0</v>
      </c>
      <c r="T1512" s="133">
        <f>IF(Veriler!T1512&lt;=0.1, S1512, IF(AND(Veriler!T1512&gt;0.1, F1512="", P1512="E"), IF(Q1512&gt;Veriler!$G$2, Q1512*S1512, IF(Q1512&lt;Veriler!$G$2, Veriler!$G$2*S1512, Q1512*S1512)), 0))</f>
        <v>0</v>
      </c>
      <c r="U1512" s="133" t="str">
        <f t="shared" si="477"/>
        <v xml:space="preserve"> </v>
      </c>
      <c r="V1512" s="134" t="str">
        <f>IFERROR(IF(O1512="%10 sınırı aşılmıştır.",L1512-T1512,IFERROR(IF(F1512="",IF(S1512=1,0,IF(L1512-S1512=0,"",L1512-S1512)),IF(Veriler!M1512="",L1512,IF(L1512*Veriler!M1512=0,"",L1512*Veriler!M1512))),L1512)),0)</f>
        <v/>
      </c>
      <c r="W1512" s="146"/>
      <c r="X1512" s="146"/>
      <c r="Y1512" s="146"/>
    </row>
    <row r="1513" spans="1:25" s="99" customFormat="1" ht="54.75" customHeight="1" x14ac:dyDescent="0.25">
      <c r="A1513" s="96">
        <f t="shared" si="478"/>
        <v>1118</v>
      </c>
      <c r="B1513" s="175"/>
      <c r="C1513" s="176"/>
      <c r="D1513" s="113"/>
      <c r="E1513" s="115"/>
      <c r="F1513" s="174"/>
      <c r="G1513" s="114" t="str">
        <f t="shared" si="473"/>
        <v/>
      </c>
      <c r="H1513" s="115"/>
      <c r="I1513" s="115"/>
      <c r="J1513" s="115"/>
      <c r="K1513" s="115"/>
      <c r="L1513" s="133" t="str">
        <f t="shared" si="474"/>
        <v/>
      </c>
      <c r="M1513" s="116" t="str">
        <f>IF(L1513="", "", L1513/Veriler!$X$1)</f>
        <v/>
      </c>
      <c r="N1513" s="116" t="str">
        <f>IF(F1513&lt;&gt;"", "İthal Girdi", IF(Veriler!T1513="", "", IF(Veriler!S1513="H", "%0,5 üzerindedir", IF(Veriler!T1513&gt;0.1, "%10 sınırı aşılmıştır.", "Uygun"))))</f>
        <v>%0,5 üzerindedir</v>
      </c>
      <c r="O1513" s="116" t="str">
        <f t="shared" si="475"/>
        <v xml:space="preserve"> </v>
      </c>
      <c r="P1513" s="117"/>
      <c r="Q1513" s="118"/>
      <c r="R1513" s="119" t="str">
        <f t="shared" si="476"/>
        <v/>
      </c>
      <c r="S1513" s="133">
        <f>IFERROR(IF(M1513&lt;=0.005,IF(F1513="",L1513,0),IF(F1513&lt;&gt;"",0,IF(P1513="",0,IF(P1513="H",0,IF(Q1513&lt;Veriler!$G$2,L1513*Veriler!$G$2,L1513*Q1513)))))," ")</f>
        <v>0</v>
      </c>
      <c r="T1513" s="133">
        <f>IF(Veriler!T1513&lt;=0.1, S1513, IF(AND(Veriler!T1513&gt;0.1, F1513="", P1513="E"), IF(Q1513&gt;Veriler!$G$2, Q1513*S1513, IF(Q1513&lt;Veriler!$G$2, Veriler!$G$2*S1513, Q1513*S1513)), 0))</f>
        <v>0</v>
      </c>
      <c r="U1513" s="133" t="str">
        <f t="shared" si="477"/>
        <v xml:space="preserve"> </v>
      </c>
      <c r="V1513" s="134" t="str">
        <f>IFERROR(IF(O1513="%10 sınırı aşılmıştır.",L1513-T1513,IFERROR(IF(F1513="",IF(S1513=1,0,IF(L1513-S1513=0,"",L1513-S1513)),IF(Veriler!M1513="",L1513,IF(L1513*Veriler!M1513=0,"",L1513*Veriler!M1513))),L1513)),0)</f>
        <v/>
      </c>
      <c r="W1513" s="146"/>
      <c r="X1513" s="146"/>
      <c r="Y1513" s="146"/>
    </row>
    <row r="1514" spans="1:25" s="99" customFormat="1" ht="54.75" customHeight="1" x14ac:dyDescent="0.25">
      <c r="A1514" s="96">
        <f t="shared" si="478"/>
        <v>1119</v>
      </c>
      <c r="B1514" s="175"/>
      <c r="C1514" s="176"/>
      <c r="D1514" s="113"/>
      <c r="E1514" s="115"/>
      <c r="F1514" s="174"/>
      <c r="G1514" s="114" t="str">
        <f t="shared" si="473"/>
        <v/>
      </c>
      <c r="H1514" s="115"/>
      <c r="I1514" s="115"/>
      <c r="J1514" s="115"/>
      <c r="K1514" s="115"/>
      <c r="L1514" s="133" t="str">
        <f t="shared" si="474"/>
        <v/>
      </c>
      <c r="M1514" s="116" t="str">
        <f>IF(L1514="", "", L1514/Veriler!$X$1)</f>
        <v/>
      </c>
      <c r="N1514" s="116" t="str">
        <f>IF(F1514&lt;&gt;"", "İthal Girdi", IF(Veriler!T1514="", "", IF(Veriler!S1514="H", "%0,5 üzerindedir", IF(Veriler!T1514&gt;0.1, "%10 sınırı aşılmıştır.", "Uygun"))))</f>
        <v>%0,5 üzerindedir</v>
      </c>
      <c r="O1514" s="116" t="str">
        <f t="shared" si="475"/>
        <v xml:space="preserve"> </v>
      </c>
      <c r="P1514" s="117"/>
      <c r="Q1514" s="118"/>
      <c r="R1514" s="119" t="str">
        <f t="shared" si="476"/>
        <v/>
      </c>
      <c r="S1514" s="133">
        <f>IFERROR(IF(M1514&lt;=0.005,IF(F1514="",L1514,0),IF(F1514&lt;&gt;"",0,IF(P1514="",0,IF(P1514="H",0,IF(Q1514&lt;Veriler!$G$2,L1514*Veriler!$G$2,L1514*Q1514)))))," ")</f>
        <v>0</v>
      </c>
      <c r="T1514" s="133">
        <f>IF(Veriler!T1514&lt;=0.1, S1514, IF(AND(Veriler!T1514&gt;0.1, F1514="", P1514="E"), IF(Q1514&gt;Veriler!$G$2, Q1514*S1514, IF(Q1514&lt;Veriler!$G$2, Veriler!$G$2*S1514, Q1514*S1514)), 0))</f>
        <v>0</v>
      </c>
      <c r="U1514" s="133" t="str">
        <f t="shared" si="477"/>
        <v xml:space="preserve"> </v>
      </c>
      <c r="V1514" s="134" t="str">
        <f>IFERROR(IF(O1514="%10 sınırı aşılmıştır.",L1514-T1514,IFERROR(IF(F1514="",IF(S1514=1,0,IF(L1514-S1514=0,"",L1514-S1514)),IF(Veriler!M1514="",L1514,IF(L1514*Veriler!M1514=0,"",L1514*Veriler!M1514))),L1514)),0)</f>
        <v/>
      </c>
      <c r="W1514" s="146"/>
      <c r="X1514" s="146"/>
      <c r="Y1514" s="146"/>
    </row>
    <row r="1515" spans="1:25" s="99" customFormat="1" ht="54.75" customHeight="1" x14ac:dyDescent="0.25">
      <c r="A1515" s="96">
        <f t="shared" si="478"/>
        <v>1120</v>
      </c>
      <c r="B1515" s="175"/>
      <c r="C1515" s="176"/>
      <c r="D1515" s="113"/>
      <c r="E1515" s="115"/>
      <c r="F1515" s="174"/>
      <c r="G1515" s="114" t="str">
        <f t="shared" si="473"/>
        <v/>
      </c>
      <c r="H1515" s="115"/>
      <c r="I1515" s="115"/>
      <c r="J1515" s="115"/>
      <c r="K1515" s="115"/>
      <c r="L1515" s="133" t="str">
        <f t="shared" si="474"/>
        <v/>
      </c>
      <c r="M1515" s="116" t="str">
        <f>IF(L1515="", "", L1515/Veriler!$X$1)</f>
        <v/>
      </c>
      <c r="N1515" s="116" t="str">
        <f>IF(F1515&lt;&gt;"", "İthal Girdi", IF(Veriler!T1515="", "", IF(Veriler!S1515="H", "%0,5 üzerindedir", IF(Veriler!T1515&gt;0.1, "%10 sınırı aşılmıştır.", "Uygun"))))</f>
        <v>%0,5 üzerindedir</v>
      </c>
      <c r="O1515" s="116" t="str">
        <f t="shared" si="475"/>
        <v xml:space="preserve"> </v>
      </c>
      <c r="P1515" s="117"/>
      <c r="Q1515" s="118"/>
      <c r="R1515" s="119" t="str">
        <f t="shared" si="476"/>
        <v/>
      </c>
      <c r="S1515" s="133">
        <f>IFERROR(IF(M1515&lt;=0.005,IF(F1515="",L1515,0),IF(F1515&lt;&gt;"",0,IF(P1515="",0,IF(P1515="H",0,IF(Q1515&lt;Veriler!$G$2,L1515*Veriler!$G$2,L1515*Q1515)))))," ")</f>
        <v>0</v>
      </c>
      <c r="T1515" s="133">
        <f>IF(Veriler!T1515&lt;=0.1, S1515, IF(AND(Veriler!T1515&gt;0.1, F1515="", P1515="E"), IF(Q1515&gt;Veriler!$G$2, Q1515*S1515, IF(Q1515&lt;Veriler!$G$2, Veriler!$G$2*S1515, Q1515*S1515)), 0))</f>
        <v>0</v>
      </c>
      <c r="U1515" s="133" t="str">
        <f t="shared" si="477"/>
        <v xml:space="preserve"> </v>
      </c>
      <c r="V1515" s="134" t="str">
        <f>IFERROR(IF(O1515="%10 sınırı aşılmıştır.",L1515-T1515,IFERROR(IF(F1515="",IF(S1515=1,0,IF(L1515-S1515=0,"",L1515-S1515)),IF(Veriler!M1515="",L1515,IF(L1515*Veriler!M1515=0,"",L1515*Veriler!M1515))),L1515)),0)</f>
        <v/>
      </c>
      <c r="W1515" s="146"/>
      <c r="X1515" s="146"/>
      <c r="Y1515" s="146"/>
    </row>
    <row r="1516" spans="1:25" s="99" customFormat="1" ht="24" customHeight="1" x14ac:dyDescent="0.25">
      <c r="A1516" s="103"/>
      <c r="B1516" s="104"/>
      <c r="C1516" s="104"/>
      <c r="D1516" s="104"/>
      <c r="E1516" s="103"/>
      <c r="F1516" s="135"/>
      <c r="G1516" s="157"/>
      <c r="H1516" s="103"/>
      <c r="I1516" s="103"/>
      <c r="J1516" s="103"/>
      <c r="K1516" s="103"/>
      <c r="L1516" s="136">
        <f>SUM(L1487:L1500,L1502:L1515)</f>
        <v>0</v>
      </c>
      <c r="M1516" s="158"/>
      <c r="N1516" s="158"/>
      <c r="O1516" s="158"/>
      <c r="P1516" s="105"/>
      <c r="Q1516" s="106"/>
      <c r="R1516" s="159"/>
      <c r="S1516" s="160"/>
      <c r="T1516" s="160"/>
      <c r="U1516" s="160"/>
      <c r="V1516" s="160"/>
      <c r="W1516" s="146"/>
      <c r="X1516" s="146"/>
      <c r="Y1516" s="146"/>
    </row>
    <row r="1517" spans="1:25" s="99" customFormat="1" ht="31.5" customHeight="1" x14ac:dyDescent="0.25">
      <c r="A1517" s="103"/>
      <c r="B1517" s="104"/>
      <c r="C1517" s="104"/>
      <c r="D1517" s="104"/>
      <c r="E1517" s="103"/>
      <c r="F1517" s="135"/>
      <c r="G1517" s="157"/>
      <c r="H1517" s="103"/>
      <c r="I1517" s="103"/>
      <c r="J1517" s="103"/>
      <c r="K1517" s="103"/>
      <c r="L1517" s="161"/>
      <c r="M1517" s="158"/>
      <c r="N1517" s="158"/>
      <c r="O1517" s="158"/>
      <c r="P1517" s="105"/>
      <c r="Q1517" s="106"/>
      <c r="R1517" s="159"/>
      <c r="S1517" s="162" t="s">
        <v>57</v>
      </c>
      <c r="T1517" s="162" t="s">
        <v>57</v>
      </c>
      <c r="U1517" s="162" t="s">
        <v>57</v>
      </c>
      <c r="V1517" s="163" t="s">
        <v>58</v>
      </c>
      <c r="W1517" s="146"/>
      <c r="X1517" s="146"/>
      <c r="Y1517" s="146"/>
    </row>
    <row r="1518" spans="1:25" s="99" customFormat="1" ht="58.5" customHeight="1" x14ac:dyDescent="0.25">
      <c r="A1518" s="185" t="s">
        <v>59</v>
      </c>
      <c r="B1518" s="180"/>
      <c r="C1518" s="180"/>
      <c r="D1518" s="180"/>
      <c r="E1518" s="180"/>
      <c r="F1518" s="180"/>
      <c r="G1518" s="180"/>
      <c r="H1518" s="180"/>
      <c r="I1518" s="180"/>
      <c r="J1518" s="180"/>
      <c r="K1518" s="180"/>
      <c r="L1518" s="180"/>
      <c r="M1518" s="180"/>
      <c r="N1518" s="180"/>
      <c r="O1518" s="180"/>
      <c r="P1518" s="180"/>
      <c r="Q1518" s="180"/>
      <c r="R1518" s="176"/>
      <c r="S1518" s="137">
        <f>SUM(S1480,S1487:S1500,S1502:S1515)</f>
        <v>0</v>
      </c>
      <c r="T1518" s="137" t="str">
        <f>IF(SUM(T1487:T1500,T1502:T1515)=0," ",SUM(T1487:T1500,T1502:T1515))</f>
        <v xml:space="preserve"> </v>
      </c>
      <c r="U1518" s="137" t="str">
        <f>IF(SUM(U1487:U1500,U1502:U1515)=0," ",SUM(U1487:U1500,U1502:U1515))</f>
        <v xml:space="preserve"> </v>
      </c>
      <c r="V1518" s="137" t="str">
        <f>IF(SUM(V1487:V1500,V1502:V1515)=0," ",SUM(V1487:V1500,V1502:V1515))</f>
        <v xml:space="preserve"> </v>
      </c>
      <c r="W1518" s="146"/>
      <c r="X1518" s="164">
        <f>SUM(U1487:U1500,U1502:U1515)</f>
        <v>0</v>
      </c>
      <c r="Y1518" s="164">
        <f>SUM(V1487:V1500,V1502:V1515)</f>
        <v>0</v>
      </c>
    </row>
    <row r="1519" spans="1:25" x14ac:dyDescent="0.3">
      <c r="A1519" s="34"/>
      <c r="G1519" s="146"/>
      <c r="L1519" s="146"/>
      <c r="M1519" s="146"/>
      <c r="N1519" s="146"/>
      <c r="O1519" s="146"/>
      <c r="R1519" s="146"/>
      <c r="S1519" s="146"/>
      <c r="T1519" s="146"/>
      <c r="U1519" s="146"/>
      <c r="V1519" s="146"/>
      <c r="W1519" s="146"/>
      <c r="X1519" s="146"/>
      <c r="Y1519" s="146"/>
    </row>
    <row r="1520" spans="1:25" x14ac:dyDescent="0.3">
      <c r="A1520" s="186" t="s">
        <v>60</v>
      </c>
      <c r="B1520" s="187"/>
      <c r="C1520" s="187"/>
      <c r="D1520" s="187"/>
      <c r="E1520" s="187"/>
      <c r="F1520" s="187"/>
      <c r="G1520" s="187"/>
      <c r="H1520" s="187"/>
      <c r="I1520" s="187"/>
      <c r="J1520" s="187"/>
      <c r="K1520" s="187"/>
      <c r="L1520" s="187"/>
      <c r="M1520" s="187"/>
      <c r="N1520" s="187"/>
      <c r="O1520" s="187"/>
      <c r="P1520" s="187"/>
      <c r="Q1520" s="187"/>
      <c r="R1520" s="187"/>
      <c r="S1520" s="187"/>
      <c r="T1520" s="187"/>
      <c r="U1520" s="187"/>
      <c r="V1520" s="187"/>
      <c r="W1520" s="146"/>
      <c r="X1520" s="146"/>
      <c r="Y1520" s="146"/>
    </row>
    <row r="1521" spans="1:25" s="99" customFormat="1" ht="41.25" customHeight="1" x14ac:dyDescent="0.25">
      <c r="A1521" s="189" t="s">
        <v>38</v>
      </c>
      <c r="B1521" s="180"/>
      <c r="C1521" s="180"/>
      <c r="D1521" s="180"/>
      <c r="E1521" s="180"/>
      <c r="F1521" s="180"/>
      <c r="G1521" s="180"/>
      <c r="H1521" s="180"/>
      <c r="I1521" s="180"/>
      <c r="J1521" s="180"/>
      <c r="K1521" s="180"/>
      <c r="L1521" s="180"/>
      <c r="M1521" s="180"/>
      <c r="N1521" s="180"/>
      <c r="O1521" s="180"/>
      <c r="P1521" s="180"/>
      <c r="Q1521" s="180"/>
      <c r="R1521" s="180"/>
      <c r="S1521" s="180"/>
      <c r="T1521" s="180"/>
      <c r="U1521" s="180"/>
      <c r="V1521" s="176"/>
      <c r="W1521" s="146"/>
      <c r="X1521" s="146"/>
      <c r="Y1521" s="146"/>
    </row>
    <row r="1522" spans="1:25" s="100" customFormat="1" ht="35.25" customHeight="1" x14ac:dyDescent="0.25">
      <c r="A1522" s="179" t="s">
        <v>39</v>
      </c>
      <c r="B1522" s="180"/>
      <c r="C1522" s="180"/>
      <c r="D1522" s="180"/>
      <c r="E1522" s="180"/>
      <c r="F1522" s="180"/>
      <c r="G1522" s="180"/>
      <c r="H1522" s="180"/>
      <c r="I1522" s="180"/>
      <c r="J1522" s="180"/>
      <c r="K1522" s="180"/>
      <c r="L1522" s="180"/>
      <c r="M1522" s="180"/>
      <c r="N1522" s="180"/>
      <c r="O1522" s="180"/>
      <c r="P1522" s="180"/>
      <c r="Q1522" s="180"/>
      <c r="R1522" s="176"/>
      <c r="S1522" s="147"/>
      <c r="T1522" s="148"/>
      <c r="U1522" s="149" t="s">
        <v>40</v>
      </c>
      <c r="V1522" s="150">
        <f>V1484+1</f>
        <v>41</v>
      </c>
      <c r="W1522" s="146"/>
      <c r="X1522" s="146"/>
      <c r="Y1522" s="146"/>
    </row>
    <row r="1523" spans="1:25" s="99" customFormat="1" ht="81" customHeight="1" x14ac:dyDescent="0.25">
      <c r="A1523" s="110" t="s">
        <v>3</v>
      </c>
      <c r="B1523" s="188" t="s">
        <v>41</v>
      </c>
      <c r="C1523" s="176"/>
      <c r="D1523" s="111" t="s">
        <v>42</v>
      </c>
      <c r="E1523" s="110" t="s">
        <v>324</v>
      </c>
      <c r="F1523" s="111" t="s">
        <v>325</v>
      </c>
      <c r="G1523" s="151" t="s">
        <v>43</v>
      </c>
      <c r="H1523" s="110" t="s">
        <v>44</v>
      </c>
      <c r="I1523" s="110" t="s">
        <v>8</v>
      </c>
      <c r="J1523" s="110" t="s">
        <v>45</v>
      </c>
      <c r="K1523" s="110" t="s">
        <v>46</v>
      </c>
      <c r="L1523" s="152" t="s">
        <v>47</v>
      </c>
      <c r="M1523" s="153" t="s">
        <v>48</v>
      </c>
      <c r="N1523" s="154" t="s">
        <v>49</v>
      </c>
      <c r="O1523" s="154" t="s">
        <v>49</v>
      </c>
      <c r="P1523" s="112" t="s">
        <v>50</v>
      </c>
      <c r="Q1523" s="110" t="s">
        <v>51</v>
      </c>
      <c r="R1523" s="155" t="s">
        <v>52</v>
      </c>
      <c r="S1523" s="156" t="s">
        <v>53</v>
      </c>
      <c r="T1523" s="156" t="s">
        <v>54</v>
      </c>
      <c r="U1523" s="152" t="s">
        <v>54</v>
      </c>
      <c r="V1523" s="152" t="s">
        <v>55</v>
      </c>
      <c r="W1523" s="146"/>
      <c r="X1523" s="146"/>
      <c r="Y1523" s="146"/>
    </row>
    <row r="1524" spans="1:25" s="99" customFormat="1" ht="45" customHeight="1" x14ac:dyDescent="0.25">
      <c r="A1524" s="101"/>
      <c r="B1524" s="177" t="s">
        <v>56</v>
      </c>
      <c r="C1524" s="178"/>
      <c r="D1524" s="102"/>
      <c r="E1524" s="170"/>
      <c r="F1524" s="102"/>
      <c r="G1524" s="95"/>
      <c r="H1524" s="102"/>
      <c r="I1524" s="102"/>
      <c r="J1524" s="102"/>
      <c r="K1524" s="102"/>
      <c r="L1524" s="95"/>
      <c r="M1524" s="95"/>
      <c r="N1524" s="95"/>
      <c r="O1524" s="95"/>
      <c r="P1524" s="102"/>
      <c r="Q1524" s="102"/>
      <c r="R1524" s="190"/>
      <c r="S1524" s="184"/>
      <c r="T1524" s="95"/>
      <c r="U1524" s="95"/>
      <c r="V1524" s="95"/>
      <c r="W1524" s="146"/>
      <c r="X1524" s="146"/>
      <c r="Y1524" s="146"/>
    </row>
    <row r="1525" spans="1:25" s="99" customFormat="1" ht="54.75" customHeight="1" x14ac:dyDescent="0.25">
      <c r="A1525" s="96">
        <f>A1515+1</f>
        <v>1121</v>
      </c>
      <c r="B1525" s="181"/>
      <c r="C1525" s="182"/>
      <c r="D1525" s="113"/>
      <c r="E1525" s="115"/>
      <c r="F1525" s="174"/>
      <c r="G1525" s="114" t="str">
        <f t="shared" ref="G1525:G1538" si="479">IF(AND(F1525&lt;&gt;"",V1525&lt;&gt;"",L1525&lt;&gt;0),V1525/L1525,"")</f>
        <v/>
      </c>
      <c r="H1525" s="115"/>
      <c r="I1525" s="115"/>
      <c r="J1525" s="115"/>
      <c r="K1525" s="115"/>
      <c r="L1525" s="133" t="str">
        <f t="shared" ref="L1525:L1538" si="480">IF(AND(H1525&lt;&gt;0, J1525&lt;&gt;0, K1525&lt;&gt;0), H1525*J1525*K1525, "")</f>
        <v/>
      </c>
      <c r="M1525" s="116" t="str">
        <f>IF(L1525="", "", L1525/Veriler!$X$1)</f>
        <v/>
      </c>
      <c r="N1525" s="116" t="str">
        <f>IF(F1525&lt;&gt;"", "İthal Girdi", IF(Veriler!T1525="", "", IF(Veriler!S1525="H", "%0,5 üzerindedir", IF(Veriler!T1525&gt;0.1, "%10 sınırı aşılmıştır.", "Uygun"))))</f>
        <v>%0,5 üzerindedir</v>
      </c>
      <c r="O1525" s="116" t="str">
        <f t="shared" ref="O1525:O1538" si="481">IF(M1525=""," ",N1525)</f>
        <v xml:space="preserve"> </v>
      </c>
      <c r="P1525" s="117"/>
      <c r="Q1525" s="118"/>
      <c r="R1525" s="119" t="str">
        <f t="shared" ref="R1525:R1538" si="482">IFERROR(IF(AND(T1525&lt;&gt;"",L1525&lt;&gt;"",L1525&lt;&gt;0,T1525&lt;&gt;0),T1525/L1525,"")," ")</f>
        <v/>
      </c>
      <c r="S1525" s="133">
        <f>IFERROR(IF(M1525&lt;=0.005,IF(F1525="",L1525,0),IF(F1525&lt;&gt;"",0,IF(P1525="",0,IF(P1525="H",0,IF(Q1525&lt;Veriler!$G$2,L1525*Veriler!$G$2,L1525*Q1525)))))," ")</f>
        <v>0</v>
      </c>
      <c r="T1525" s="133">
        <f>IF(Veriler!T1525&lt;=0.1, S1525, IF(AND(Veriler!T1525&gt;0.1, F1525="", P1525="E"), IF(Q1525&gt;Veriler!$G$2, Q1525*S1525, IF(Q1525&lt;Veriler!$G$2, Veriler!$G$2*S1525, Q1525*S1525)), 0))</f>
        <v>0</v>
      </c>
      <c r="U1525" s="133" t="str">
        <f t="shared" ref="U1525:U1538" si="483">IF(T1525=0," ",T1525)</f>
        <v xml:space="preserve"> </v>
      </c>
      <c r="V1525" s="134" t="str">
        <f>IFERROR(IF(O1525="%10 sınırı aşılmıştır.",L1525-T1525,IFERROR(IF(F1525="",IF(S1525=1,0,IF(L1525-S1525=0,"",L1525-S1525)),IF(Veriler!M1525="",L1525,IF(L1525*Veriler!M1525=0,"",L1525*Veriler!M1525))),L1525)),0)</f>
        <v/>
      </c>
      <c r="W1525" s="146"/>
      <c r="X1525" s="146"/>
      <c r="Y1525" s="146"/>
    </row>
    <row r="1526" spans="1:25" s="99" customFormat="1" ht="54.75" customHeight="1" x14ac:dyDescent="0.25">
      <c r="A1526" s="96">
        <f t="shared" ref="A1526:A1538" si="484">A1525+1</f>
        <v>1122</v>
      </c>
      <c r="B1526" s="175"/>
      <c r="C1526" s="176"/>
      <c r="D1526" s="113"/>
      <c r="E1526" s="115"/>
      <c r="F1526" s="174"/>
      <c r="G1526" s="114" t="str">
        <f t="shared" si="479"/>
        <v/>
      </c>
      <c r="H1526" s="115"/>
      <c r="I1526" s="115"/>
      <c r="J1526" s="115"/>
      <c r="K1526" s="115"/>
      <c r="L1526" s="133" t="str">
        <f t="shared" si="480"/>
        <v/>
      </c>
      <c r="M1526" s="116" t="str">
        <f>IF(L1526="", "", L1526/Veriler!$X$1)</f>
        <v/>
      </c>
      <c r="N1526" s="116" t="str">
        <f>IF(F1526&lt;&gt;"", "İthal Girdi", IF(Veriler!T1526="", "", IF(Veriler!S1526="H", "%0,5 üzerindedir", IF(Veriler!T1526&gt;0.1, "%10 sınırı aşılmıştır.", "Uygun"))))</f>
        <v>%0,5 üzerindedir</v>
      </c>
      <c r="O1526" s="116" t="str">
        <f t="shared" si="481"/>
        <v xml:space="preserve"> </v>
      </c>
      <c r="P1526" s="117"/>
      <c r="Q1526" s="118"/>
      <c r="R1526" s="119" t="str">
        <f t="shared" si="482"/>
        <v/>
      </c>
      <c r="S1526" s="133">
        <f>IFERROR(IF(M1526&lt;=0.005,IF(F1526="",L1526,0),IF(F1526&lt;&gt;"",0,IF(P1526="",0,IF(P1526="H",0,IF(Q1526&lt;Veriler!$G$2,L1526*Veriler!$G$2,L1526*Q1526)))))," ")</f>
        <v>0</v>
      </c>
      <c r="T1526" s="133">
        <f>IF(Veriler!T1526&lt;=0.1, S1526, IF(AND(Veriler!T1526&gt;0.1, F1526="", P1526="E"), IF(Q1526&gt;Veriler!$G$2, Q1526*S1526, IF(Q1526&lt;Veriler!$G$2, Veriler!$G$2*S1526, Q1526*S1526)), 0))</f>
        <v>0</v>
      </c>
      <c r="U1526" s="133" t="str">
        <f t="shared" si="483"/>
        <v xml:space="preserve"> </v>
      </c>
      <c r="V1526" s="134" t="str">
        <f>IFERROR(IF(O1526="%10 sınırı aşılmıştır.",L1526-T1526,IFERROR(IF(F1526="",IF(S1526=1,0,IF(L1526-S1526=0,"",L1526-S1526)),IF(Veriler!M1526="",L1526,IF(L1526*Veriler!M1526=0,"",L1526*Veriler!M1526))),L1526)),0)</f>
        <v/>
      </c>
      <c r="W1526" s="146"/>
      <c r="X1526" s="146"/>
      <c r="Y1526" s="146"/>
    </row>
    <row r="1527" spans="1:25" s="99" customFormat="1" ht="54.75" customHeight="1" x14ac:dyDescent="0.25">
      <c r="A1527" s="96">
        <f t="shared" si="484"/>
        <v>1123</v>
      </c>
      <c r="B1527" s="175"/>
      <c r="C1527" s="176"/>
      <c r="D1527" s="113"/>
      <c r="E1527" s="115"/>
      <c r="F1527" s="174"/>
      <c r="G1527" s="114" t="str">
        <f t="shared" si="479"/>
        <v/>
      </c>
      <c r="H1527" s="115"/>
      <c r="I1527" s="115"/>
      <c r="J1527" s="115"/>
      <c r="K1527" s="115"/>
      <c r="L1527" s="133" t="str">
        <f t="shared" si="480"/>
        <v/>
      </c>
      <c r="M1527" s="116" t="str">
        <f>IF(L1527="", "", L1527/Veriler!$X$1)</f>
        <v/>
      </c>
      <c r="N1527" s="116" t="str">
        <f>IF(F1527&lt;&gt;"", "İthal Girdi", IF(Veriler!T1527="", "", IF(Veriler!S1527="H", "%0,5 üzerindedir", IF(Veriler!T1527&gt;0.1, "%10 sınırı aşılmıştır.", "Uygun"))))</f>
        <v>%0,5 üzerindedir</v>
      </c>
      <c r="O1527" s="116" t="str">
        <f t="shared" si="481"/>
        <v xml:space="preserve"> </v>
      </c>
      <c r="P1527" s="117"/>
      <c r="Q1527" s="118"/>
      <c r="R1527" s="119" t="str">
        <f t="shared" si="482"/>
        <v/>
      </c>
      <c r="S1527" s="133">
        <f>IFERROR(IF(M1527&lt;=0.005,IF(F1527="",L1527,0),IF(F1527&lt;&gt;"",0,IF(P1527="",0,IF(P1527="H",0,IF(Q1527&lt;Veriler!$G$2,L1527*Veriler!$G$2,L1527*Q1527)))))," ")</f>
        <v>0</v>
      </c>
      <c r="T1527" s="133">
        <f>IF(Veriler!T1527&lt;=0.1, S1527, IF(AND(Veriler!T1527&gt;0.1, F1527="", P1527="E"), IF(Q1527&gt;Veriler!$G$2, Q1527*S1527, IF(Q1527&lt;Veriler!$G$2, Veriler!$G$2*S1527, Q1527*S1527)), 0))</f>
        <v>0</v>
      </c>
      <c r="U1527" s="133" t="str">
        <f t="shared" si="483"/>
        <v xml:space="preserve"> </v>
      </c>
      <c r="V1527" s="134" t="str">
        <f>IFERROR(IF(O1527="%10 sınırı aşılmıştır.",L1527-T1527,IFERROR(IF(F1527="",IF(S1527=1,0,IF(L1527-S1527=0,"",L1527-S1527)),IF(Veriler!M1527="",L1527,IF(L1527*Veriler!M1527=0,"",L1527*Veriler!M1527))),L1527)),0)</f>
        <v/>
      </c>
      <c r="W1527" s="146"/>
      <c r="X1527" s="146"/>
      <c r="Y1527" s="146"/>
    </row>
    <row r="1528" spans="1:25" s="99" customFormat="1" ht="54.75" customHeight="1" x14ac:dyDescent="0.25">
      <c r="A1528" s="96">
        <f t="shared" si="484"/>
        <v>1124</v>
      </c>
      <c r="B1528" s="175"/>
      <c r="C1528" s="176"/>
      <c r="D1528" s="113"/>
      <c r="E1528" s="115"/>
      <c r="F1528" s="174"/>
      <c r="G1528" s="114" t="str">
        <f t="shared" si="479"/>
        <v/>
      </c>
      <c r="H1528" s="115"/>
      <c r="I1528" s="115"/>
      <c r="J1528" s="115"/>
      <c r="K1528" s="115"/>
      <c r="L1528" s="133" t="str">
        <f t="shared" si="480"/>
        <v/>
      </c>
      <c r="M1528" s="116" t="str">
        <f>IF(L1528="", "", L1528/Veriler!$X$1)</f>
        <v/>
      </c>
      <c r="N1528" s="116" t="str">
        <f>IF(F1528&lt;&gt;"", "İthal Girdi", IF(Veriler!T1528="", "", IF(Veriler!S1528="H", "%0,5 üzerindedir", IF(Veriler!T1528&gt;0.1, "%10 sınırı aşılmıştır.", "Uygun"))))</f>
        <v>%0,5 üzerindedir</v>
      </c>
      <c r="O1528" s="116" t="str">
        <f t="shared" si="481"/>
        <v xml:space="preserve"> </v>
      </c>
      <c r="P1528" s="117"/>
      <c r="Q1528" s="118"/>
      <c r="R1528" s="119" t="str">
        <f t="shared" si="482"/>
        <v/>
      </c>
      <c r="S1528" s="133">
        <f>IFERROR(IF(M1528&lt;=0.005,IF(F1528="",L1528,0),IF(F1528&lt;&gt;"",0,IF(P1528="",0,IF(P1528="H",0,IF(Q1528&lt;Veriler!$G$2,L1528*Veriler!$G$2,L1528*Q1528)))))," ")</f>
        <v>0</v>
      </c>
      <c r="T1528" s="133">
        <f>IF(Veriler!T1528&lt;=0.1, S1528, IF(AND(Veriler!T1528&gt;0.1, F1528="", P1528="E"), IF(Q1528&gt;Veriler!$G$2, Q1528*S1528, IF(Q1528&lt;Veriler!$G$2, Veriler!$G$2*S1528, Q1528*S1528)), 0))</f>
        <v>0</v>
      </c>
      <c r="U1528" s="133" t="str">
        <f t="shared" si="483"/>
        <v xml:space="preserve"> </v>
      </c>
      <c r="V1528" s="134" t="str">
        <f>IFERROR(IF(O1528="%10 sınırı aşılmıştır.",L1528-T1528,IFERROR(IF(F1528="",IF(S1528=1,0,IF(L1528-S1528=0,"",L1528-S1528)),IF(Veriler!M1528="",L1528,IF(L1528*Veriler!M1528=0,"",L1528*Veriler!M1528))),L1528)),0)</f>
        <v/>
      </c>
      <c r="W1528" s="146"/>
      <c r="X1528" s="146"/>
      <c r="Y1528" s="146"/>
    </row>
    <row r="1529" spans="1:25" s="99" customFormat="1" ht="54.75" customHeight="1" x14ac:dyDescent="0.25">
      <c r="A1529" s="96">
        <f t="shared" si="484"/>
        <v>1125</v>
      </c>
      <c r="B1529" s="175"/>
      <c r="C1529" s="176"/>
      <c r="D1529" s="113"/>
      <c r="E1529" s="115"/>
      <c r="F1529" s="174"/>
      <c r="G1529" s="114" t="str">
        <f t="shared" si="479"/>
        <v/>
      </c>
      <c r="H1529" s="115"/>
      <c r="I1529" s="115"/>
      <c r="J1529" s="115"/>
      <c r="K1529" s="115"/>
      <c r="L1529" s="133" t="str">
        <f t="shared" si="480"/>
        <v/>
      </c>
      <c r="M1529" s="116" t="str">
        <f>IF(L1529="", "", L1529/Veriler!$X$1)</f>
        <v/>
      </c>
      <c r="N1529" s="116" t="str">
        <f>IF(F1529&lt;&gt;"", "İthal Girdi", IF(Veriler!T1529="", "", IF(Veriler!S1529="H", "%0,5 üzerindedir", IF(Veriler!T1529&gt;0.1, "%10 sınırı aşılmıştır.", "Uygun"))))</f>
        <v>%0,5 üzerindedir</v>
      </c>
      <c r="O1529" s="116" t="str">
        <f t="shared" si="481"/>
        <v xml:space="preserve"> </v>
      </c>
      <c r="P1529" s="117"/>
      <c r="Q1529" s="118"/>
      <c r="R1529" s="119" t="str">
        <f t="shared" si="482"/>
        <v/>
      </c>
      <c r="S1529" s="133">
        <f>IFERROR(IF(M1529&lt;=0.005,IF(F1529="",L1529,0),IF(F1529&lt;&gt;"",0,IF(P1529="",0,IF(P1529="H",0,IF(Q1529&lt;Veriler!$G$2,L1529*Veriler!$G$2,L1529*Q1529)))))," ")</f>
        <v>0</v>
      </c>
      <c r="T1529" s="133">
        <f>IF(Veriler!T1529&lt;=0.1, S1529, IF(AND(Veriler!T1529&gt;0.1, F1529="", P1529="E"), IF(Q1529&gt;Veriler!$G$2, Q1529*S1529, IF(Q1529&lt;Veriler!$G$2, Veriler!$G$2*S1529, Q1529*S1529)), 0))</f>
        <v>0</v>
      </c>
      <c r="U1529" s="133" t="str">
        <f t="shared" si="483"/>
        <v xml:space="preserve"> </v>
      </c>
      <c r="V1529" s="134" t="str">
        <f>IFERROR(IF(O1529="%10 sınırı aşılmıştır.",L1529-T1529,IFERROR(IF(F1529="",IF(S1529=1,0,IF(L1529-S1529=0,"",L1529-S1529)),IF(Veriler!M1529="",L1529,IF(L1529*Veriler!M1529=0,"",L1529*Veriler!M1529))),L1529)),0)</f>
        <v/>
      </c>
      <c r="W1529" s="146"/>
      <c r="X1529" s="146"/>
      <c r="Y1529" s="146"/>
    </row>
    <row r="1530" spans="1:25" s="99" customFormat="1" ht="54.75" customHeight="1" x14ac:dyDescent="0.25">
      <c r="A1530" s="96">
        <f t="shared" si="484"/>
        <v>1126</v>
      </c>
      <c r="B1530" s="175"/>
      <c r="C1530" s="176"/>
      <c r="D1530" s="113"/>
      <c r="E1530" s="115"/>
      <c r="F1530" s="174"/>
      <c r="G1530" s="114" t="str">
        <f t="shared" si="479"/>
        <v/>
      </c>
      <c r="H1530" s="115"/>
      <c r="I1530" s="115"/>
      <c r="J1530" s="115"/>
      <c r="K1530" s="115"/>
      <c r="L1530" s="133" t="str">
        <f t="shared" si="480"/>
        <v/>
      </c>
      <c r="M1530" s="116" t="str">
        <f>IF(L1530="", "", L1530/Veriler!$X$1)</f>
        <v/>
      </c>
      <c r="N1530" s="116" t="str">
        <f>IF(F1530&lt;&gt;"", "İthal Girdi", IF(Veriler!T1530="", "", IF(Veriler!S1530="H", "%0,5 üzerindedir", IF(Veriler!T1530&gt;0.1, "%10 sınırı aşılmıştır.", "Uygun"))))</f>
        <v>%0,5 üzerindedir</v>
      </c>
      <c r="O1530" s="116" t="str">
        <f t="shared" si="481"/>
        <v xml:space="preserve"> </v>
      </c>
      <c r="P1530" s="117"/>
      <c r="Q1530" s="118"/>
      <c r="R1530" s="119" t="str">
        <f t="shared" si="482"/>
        <v/>
      </c>
      <c r="S1530" s="133">
        <f>IFERROR(IF(M1530&lt;=0.005,IF(F1530="",L1530,0),IF(F1530&lt;&gt;"",0,IF(P1530="",0,IF(P1530="H",0,IF(Q1530&lt;Veriler!$G$2,L1530*Veriler!$G$2,L1530*Q1530)))))," ")</f>
        <v>0</v>
      </c>
      <c r="T1530" s="133">
        <f>IF(Veriler!T1530&lt;=0.1, S1530, IF(AND(Veriler!T1530&gt;0.1, F1530="", P1530="E"), IF(Q1530&gt;Veriler!$G$2, Q1530*S1530, IF(Q1530&lt;Veriler!$G$2, Veriler!$G$2*S1530, Q1530*S1530)), 0))</f>
        <v>0</v>
      </c>
      <c r="U1530" s="133" t="str">
        <f t="shared" si="483"/>
        <v xml:space="preserve"> </v>
      </c>
      <c r="V1530" s="134" t="str">
        <f>IFERROR(IF(O1530="%10 sınırı aşılmıştır.",L1530-T1530,IFERROR(IF(F1530="",IF(S1530=1,0,IF(L1530-S1530=0,"",L1530-S1530)),IF(Veriler!M1530="",L1530,IF(L1530*Veriler!M1530=0,"",L1530*Veriler!M1530))),L1530)),0)</f>
        <v/>
      </c>
      <c r="W1530" s="146"/>
      <c r="X1530" s="146"/>
      <c r="Y1530" s="146"/>
    </row>
    <row r="1531" spans="1:25" s="99" customFormat="1" ht="54.75" customHeight="1" x14ac:dyDescent="0.25">
      <c r="A1531" s="96">
        <f t="shared" si="484"/>
        <v>1127</v>
      </c>
      <c r="B1531" s="175"/>
      <c r="C1531" s="176"/>
      <c r="D1531" s="113"/>
      <c r="E1531" s="115"/>
      <c r="F1531" s="174"/>
      <c r="G1531" s="114" t="str">
        <f t="shared" si="479"/>
        <v/>
      </c>
      <c r="H1531" s="115"/>
      <c r="I1531" s="115"/>
      <c r="J1531" s="115"/>
      <c r="K1531" s="115"/>
      <c r="L1531" s="133" t="str">
        <f t="shared" si="480"/>
        <v/>
      </c>
      <c r="M1531" s="116" t="str">
        <f>IF(L1531="", "", L1531/Veriler!$X$1)</f>
        <v/>
      </c>
      <c r="N1531" s="116" t="str">
        <f>IF(F1531&lt;&gt;"", "İthal Girdi", IF(Veriler!T1531="", "", IF(Veriler!S1531="H", "%0,5 üzerindedir", IF(Veriler!T1531&gt;0.1, "%10 sınırı aşılmıştır.", "Uygun"))))</f>
        <v>%0,5 üzerindedir</v>
      </c>
      <c r="O1531" s="116" t="str">
        <f t="shared" si="481"/>
        <v xml:space="preserve"> </v>
      </c>
      <c r="P1531" s="117"/>
      <c r="Q1531" s="118"/>
      <c r="R1531" s="119" t="str">
        <f t="shared" si="482"/>
        <v/>
      </c>
      <c r="S1531" s="133">
        <f>IFERROR(IF(M1531&lt;=0.005,IF(F1531="",L1531,0),IF(F1531&lt;&gt;"",0,IF(P1531="",0,IF(P1531="H",0,IF(Q1531&lt;Veriler!$G$2,L1531*Veriler!$G$2,L1531*Q1531)))))," ")</f>
        <v>0</v>
      </c>
      <c r="T1531" s="133">
        <f>IF(Veriler!T1531&lt;=0.1, S1531, IF(AND(Veriler!T1531&gt;0.1, F1531="", P1531="E"), IF(Q1531&gt;Veriler!$G$2, Q1531*S1531, IF(Q1531&lt;Veriler!$G$2, Veriler!$G$2*S1531, Q1531*S1531)), 0))</f>
        <v>0</v>
      </c>
      <c r="U1531" s="133" t="str">
        <f t="shared" si="483"/>
        <v xml:space="preserve"> </v>
      </c>
      <c r="V1531" s="134" t="str">
        <f>IFERROR(IF(O1531="%10 sınırı aşılmıştır.",L1531-T1531,IFERROR(IF(F1531="",IF(S1531=1,0,IF(L1531-S1531=0,"",L1531-S1531)),IF(Veriler!M1531="",L1531,IF(L1531*Veriler!M1531=0,"",L1531*Veriler!M1531))),L1531)),0)</f>
        <v/>
      </c>
      <c r="W1531" s="146"/>
      <c r="X1531" s="146"/>
      <c r="Y1531" s="146"/>
    </row>
    <row r="1532" spans="1:25" s="99" customFormat="1" ht="54.75" customHeight="1" x14ac:dyDescent="0.25">
      <c r="A1532" s="96">
        <f t="shared" si="484"/>
        <v>1128</v>
      </c>
      <c r="B1532" s="175"/>
      <c r="C1532" s="176"/>
      <c r="D1532" s="113"/>
      <c r="E1532" s="115"/>
      <c r="F1532" s="174"/>
      <c r="G1532" s="114" t="str">
        <f t="shared" si="479"/>
        <v/>
      </c>
      <c r="H1532" s="115"/>
      <c r="I1532" s="115"/>
      <c r="J1532" s="115"/>
      <c r="K1532" s="115"/>
      <c r="L1532" s="133" t="str">
        <f t="shared" si="480"/>
        <v/>
      </c>
      <c r="M1532" s="116" t="str">
        <f>IF(L1532="", "", L1532/Veriler!$X$1)</f>
        <v/>
      </c>
      <c r="N1532" s="116" t="str">
        <f>IF(F1532&lt;&gt;"", "İthal Girdi", IF(Veriler!T1532="", "", IF(Veriler!S1532="H", "%0,5 üzerindedir", IF(Veriler!T1532&gt;0.1, "%10 sınırı aşılmıştır.", "Uygun"))))</f>
        <v>%0,5 üzerindedir</v>
      </c>
      <c r="O1532" s="116" t="str">
        <f t="shared" si="481"/>
        <v xml:space="preserve"> </v>
      </c>
      <c r="P1532" s="117"/>
      <c r="Q1532" s="118"/>
      <c r="R1532" s="119" t="str">
        <f t="shared" si="482"/>
        <v/>
      </c>
      <c r="S1532" s="133">
        <f>IFERROR(IF(M1532&lt;=0.005,IF(F1532="",L1532,0),IF(F1532&lt;&gt;"",0,IF(P1532="",0,IF(P1532="H",0,IF(Q1532&lt;Veriler!$G$2,L1532*Veriler!$G$2,L1532*Q1532)))))," ")</f>
        <v>0</v>
      </c>
      <c r="T1532" s="133">
        <f>IF(Veriler!T1532&lt;=0.1, S1532, IF(AND(Veriler!T1532&gt;0.1, F1532="", P1532="E"), IF(Q1532&gt;Veriler!$G$2, Q1532*S1532, IF(Q1532&lt;Veriler!$G$2, Veriler!$G$2*S1532, Q1532*S1532)), 0))</f>
        <v>0</v>
      </c>
      <c r="U1532" s="133" t="str">
        <f t="shared" si="483"/>
        <v xml:space="preserve"> </v>
      </c>
      <c r="V1532" s="134" t="str">
        <f>IFERROR(IF(O1532="%10 sınırı aşılmıştır.",L1532-T1532,IFERROR(IF(F1532="",IF(S1532=1,0,IF(L1532-S1532=0,"",L1532-S1532)),IF(Veriler!M1532="",L1532,IF(L1532*Veriler!M1532=0,"",L1532*Veriler!M1532))),L1532)),0)</f>
        <v/>
      </c>
      <c r="W1532" s="146"/>
      <c r="X1532" s="146"/>
      <c r="Y1532" s="146"/>
    </row>
    <row r="1533" spans="1:25" s="99" customFormat="1" ht="54.75" customHeight="1" x14ac:dyDescent="0.25">
      <c r="A1533" s="96">
        <f t="shared" si="484"/>
        <v>1129</v>
      </c>
      <c r="B1533" s="175"/>
      <c r="C1533" s="176"/>
      <c r="D1533" s="113"/>
      <c r="E1533" s="115"/>
      <c r="F1533" s="174"/>
      <c r="G1533" s="114" t="str">
        <f t="shared" si="479"/>
        <v/>
      </c>
      <c r="H1533" s="115"/>
      <c r="I1533" s="115"/>
      <c r="J1533" s="115"/>
      <c r="K1533" s="115"/>
      <c r="L1533" s="133" t="str">
        <f t="shared" si="480"/>
        <v/>
      </c>
      <c r="M1533" s="116" t="str">
        <f>IF(L1533="", "", L1533/Veriler!$X$1)</f>
        <v/>
      </c>
      <c r="N1533" s="116" t="str">
        <f>IF(F1533&lt;&gt;"", "İthal Girdi", IF(Veriler!T1533="", "", IF(Veriler!S1533="H", "%0,5 üzerindedir", IF(Veriler!T1533&gt;0.1, "%10 sınırı aşılmıştır.", "Uygun"))))</f>
        <v>%0,5 üzerindedir</v>
      </c>
      <c r="O1533" s="116" t="str">
        <f t="shared" si="481"/>
        <v xml:space="preserve"> </v>
      </c>
      <c r="P1533" s="117"/>
      <c r="Q1533" s="118"/>
      <c r="R1533" s="119" t="str">
        <f t="shared" si="482"/>
        <v/>
      </c>
      <c r="S1533" s="133">
        <f>IFERROR(IF(M1533&lt;=0.005,IF(F1533="",L1533,0),IF(F1533&lt;&gt;"",0,IF(P1533="",0,IF(P1533="H",0,IF(Q1533&lt;Veriler!$G$2,L1533*Veriler!$G$2,L1533*Q1533)))))," ")</f>
        <v>0</v>
      </c>
      <c r="T1533" s="133">
        <f>IF(Veriler!T1533&lt;=0.1, S1533, IF(AND(Veriler!T1533&gt;0.1, F1533="", P1533="E"), IF(Q1533&gt;Veriler!$G$2, Q1533*S1533, IF(Q1533&lt;Veriler!$G$2, Veriler!$G$2*S1533, Q1533*S1533)), 0))</f>
        <v>0</v>
      </c>
      <c r="U1533" s="133" t="str">
        <f t="shared" si="483"/>
        <v xml:space="preserve"> </v>
      </c>
      <c r="V1533" s="134" t="str">
        <f>IFERROR(IF(O1533="%10 sınırı aşılmıştır.",L1533-T1533,IFERROR(IF(F1533="",IF(S1533=1,0,IF(L1533-S1533=0,"",L1533-S1533)),IF(Veriler!M1533="",L1533,IF(L1533*Veriler!M1533=0,"",L1533*Veriler!M1533))),L1533)),0)</f>
        <v/>
      </c>
      <c r="W1533" s="146"/>
      <c r="X1533" s="146"/>
      <c r="Y1533" s="146"/>
    </row>
    <row r="1534" spans="1:25" s="99" customFormat="1" ht="54.75" customHeight="1" x14ac:dyDescent="0.25">
      <c r="A1534" s="96">
        <f t="shared" si="484"/>
        <v>1130</v>
      </c>
      <c r="B1534" s="175"/>
      <c r="C1534" s="176"/>
      <c r="D1534" s="113"/>
      <c r="E1534" s="115"/>
      <c r="F1534" s="174"/>
      <c r="G1534" s="114" t="str">
        <f t="shared" si="479"/>
        <v/>
      </c>
      <c r="H1534" s="115"/>
      <c r="I1534" s="115"/>
      <c r="J1534" s="115"/>
      <c r="K1534" s="115"/>
      <c r="L1534" s="133" t="str">
        <f t="shared" si="480"/>
        <v/>
      </c>
      <c r="M1534" s="116" t="str">
        <f>IF(L1534="", "", L1534/Veriler!$X$1)</f>
        <v/>
      </c>
      <c r="N1534" s="116" t="str">
        <f>IF(F1534&lt;&gt;"", "İthal Girdi", IF(Veriler!T1534="", "", IF(Veriler!S1534="H", "%0,5 üzerindedir", IF(Veriler!T1534&gt;0.1, "%10 sınırı aşılmıştır.", "Uygun"))))</f>
        <v>%0,5 üzerindedir</v>
      </c>
      <c r="O1534" s="116" t="str">
        <f t="shared" si="481"/>
        <v xml:space="preserve"> </v>
      </c>
      <c r="P1534" s="117"/>
      <c r="Q1534" s="118"/>
      <c r="R1534" s="119" t="str">
        <f t="shared" si="482"/>
        <v/>
      </c>
      <c r="S1534" s="133">
        <f>IFERROR(IF(M1534&lt;=0.005,IF(F1534="",L1534,0),IF(F1534&lt;&gt;"",0,IF(P1534="",0,IF(P1534="H",0,IF(Q1534&lt;Veriler!$G$2,L1534*Veriler!$G$2,L1534*Q1534)))))," ")</f>
        <v>0</v>
      </c>
      <c r="T1534" s="133">
        <f>IF(Veriler!T1534&lt;=0.1, S1534, IF(AND(Veriler!T1534&gt;0.1, F1534="", P1534="E"), IF(Q1534&gt;Veriler!$G$2, Q1534*S1534, IF(Q1534&lt;Veriler!$G$2, Veriler!$G$2*S1534, Q1534*S1534)), 0))</f>
        <v>0</v>
      </c>
      <c r="U1534" s="133" t="str">
        <f t="shared" si="483"/>
        <v xml:space="preserve"> </v>
      </c>
      <c r="V1534" s="134" t="str">
        <f>IFERROR(IF(O1534="%10 sınırı aşılmıştır.",L1534-T1534,IFERROR(IF(F1534="",IF(S1534=1,0,IF(L1534-S1534=0,"",L1534-S1534)),IF(Veriler!M1534="",L1534,IF(L1534*Veriler!M1534=0,"",L1534*Veriler!M1534))),L1534)),0)</f>
        <v/>
      </c>
      <c r="W1534" s="146"/>
      <c r="X1534" s="146"/>
      <c r="Y1534" s="146"/>
    </row>
    <row r="1535" spans="1:25" s="99" customFormat="1" ht="54.75" customHeight="1" x14ac:dyDescent="0.25">
      <c r="A1535" s="96">
        <f t="shared" si="484"/>
        <v>1131</v>
      </c>
      <c r="B1535" s="175"/>
      <c r="C1535" s="176"/>
      <c r="D1535" s="113"/>
      <c r="E1535" s="115"/>
      <c r="F1535" s="174"/>
      <c r="G1535" s="114" t="str">
        <f t="shared" si="479"/>
        <v/>
      </c>
      <c r="H1535" s="115"/>
      <c r="I1535" s="115"/>
      <c r="J1535" s="115"/>
      <c r="K1535" s="115"/>
      <c r="L1535" s="133" t="str">
        <f t="shared" si="480"/>
        <v/>
      </c>
      <c r="M1535" s="116" t="str">
        <f>IF(L1535="", "", L1535/Veriler!$X$1)</f>
        <v/>
      </c>
      <c r="N1535" s="116" t="str">
        <f>IF(F1535&lt;&gt;"", "İthal Girdi", IF(Veriler!T1535="", "", IF(Veriler!S1535="H", "%0,5 üzerindedir", IF(Veriler!T1535&gt;0.1, "%10 sınırı aşılmıştır.", "Uygun"))))</f>
        <v>%0,5 üzerindedir</v>
      </c>
      <c r="O1535" s="116" t="str">
        <f t="shared" si="481"/>
        <v xml:space="preserve"> </v>
      </c>
      <c r="P1535" s="117"/>
      <c r="Q1535" s="118"/>
      <c r="R1535" s="119" t="str">
        <f t="shared" si="482"/>
        <v/>
      </c>
      <c r="S1535" s="133">
        <f>IFERROR(IF(M1535&lt;=0.005,IF(F1535="",L1535,0),IF(F1535&lt;&gt;"",0,IF(P1535="",0,IF(P1535="H",0,IF(Q1535&lt;Veriler!$G$2,L1535*Veriler!$G$2,L1535*Q1535)))))," ")</f>
        <v>0</v>
      </c>
      <c r="T1535" s="133">
        <f>IF(Veriler!T1535&lt;=0.1, S1535, IF(AND(Veriler!T1535&gt;0.1, F1535="", P1535="E"), IF(Q1535&gt;Veriler!$G$2, Q1535*S1535, IF(Q1535&lt;Veriler!$G$2, Veriler!$G$2*S1535, Q1535*S1535)), 0))</f>
        <v>0</v>
      </c>
      <c r="U1535" s="133" t="str">
        <f t="shared" si="483"/>
        <v xml:space="preserve"> </v>
      </c>
      <c r="V1535" s="134" t="str">
        <f>IFERROR(IF(O1535="%10 sınırı aşılmıştır.",L1535-T1535,IFERROR(IF(F1535="",IF(S1535=1,0,IF(L1535-S1535=0,"",L1535-S1535)),IF(Veriler!M1535="",L1535,IF(L1535*Veriler!M1535=0,"",L1535*Veriler!M1535))),L1535)),0)</f>
        <v/>
      </c>
      <c r="W1535" s="146"/>
      <c r="X1535" s="146"/>
      <c r="Y1535" s="146"/>
    </row>
    <row r="1536" spans="1:25" s="99" customFormat="1" ht="54.75" customHeight="1" x14ac:dyDescent="0.25">
      <c r="A1536" s="96">
        <f t="shared" si="484"/>
        <v>1132</v>
      </c>
      <c r="B1536" s="175"/>
      <c r="C1536" s="176"/>
      <c r="D1536" s="113"/>
      <c r="E1536" s="115"/>
      <c r="F1536" s="174"/>
      <c r="G1536" s="114" t="str">
        <f t="shared" si="479"/>
        <v/>
      </c>
      <c r="H1536" s="115"/>
      <c r="I1536" s="115"/>
      <c r="J1536" s="115"/>
      <c r="K1536" s="115"/>
      <c r="L1536" s="133" t="str">
        <f t="shared" si="480"/>
        <v/>
      </c>
      <c r="M1536" s="116" t="str">
        <f>IF(L1536="", "", L1536/Veriler!$X$1)</f>
        <v/>
      </c>
      <c r="N1536" s="116" t="str">
        <f>IF(F1536&lt;&gt;"", "İthal Girdi", IF(Veriler!T1536="", "", IF(Veriler!S1536="H", "%0,5 üzerindedir", IF(Veriler!T1536&gt;0.1, "%10 sınırı aşılmıştır.", "Uygun"))))</f>
        <v>%0,5 üzerindedir</v>
      </c>
      <c r="O1536" s="116" t="str">
        <f t="shared" si="481"/>
        <v xml:space="preserve"> </v>
      </c>
      <c r="P1536" s="117"/>
      <c r="Q1536" s="118"/>
      <c r="R1536" s="119" t="str">
        <f t="shared" si="482"/>
        <v/>
      </c>
      <c r="S1536" s="133">
        <f>IFERROR(IF(M1536&lt;=0.005,IF(F1536="",L1536,0),IF(F1536&lt;&gt;"",0,IF(P1536="",0,IF(P1536="H",0,IF(Q1536&lt;Veriler!$G$2,L1536*Veriler!$G$2,L1536*Q1536)))))," ")</f>
        <v>0</v>
      </c>
      <c r="T1536" s="133">
        <f>IF(Veriler!T1536&lt;=0.1, S1536, IF(AND(Veriler!T1536&gt;0.1, F1536="", P1536="E"), IF(Q1536&gt;Veriler!$G$2, Q1536*S1536, IF(Q1536&lt;Veriler!$G$2, Veriler!$G$2*S1536, Q1536*S1536)), 0))</f>
        <v>0</v>
      </c>
      <c r="U1536" s="133" t="str">
        <f t="shared" si="483"/>
        <v xml:space="preserve"> </v>
      </c>
      <c r="V1536" s="134" t="str">
        <f>IFERROR(IF(O1536="%10 sınırı aşılmıştır.",L1536-T1536,IFERROR(IF(F1536="",IF(S1536=1,0,IF(L1536-S1536=0,"",L1536-S1536)),IF(Veriler!M1536="",L1536,IF(L1536*Veriler!M1536=0,"",L1536*Veriler!M1536))),L1536)),0)</f>
        <v/>
      </c>
      <c r="W1536" s="146"/>
      <c r="X1536" s="146"/>
      <c r="Y1536" s="146"/>
    </row>
    <row r="1537" spans="1:25" s="99" customFormat="1" ht="54.75" customHeight="1" x14ac:dyDescent="0.25">
      <c r="A1537" s="96">
        <f t="shared" si="484"/>
        <v>1133</v>
      </c>
      <c r="B1537" s="175"/>
      <c r="C1537" s="176"/>
      <c r="D1537" s="113"/>
      <c r="E1537" s="115"/>
      <c r="F1537" s="174"/>
      <c r="G1537" s="114" t="str">
        <f t="shared" si="479"/>
        <v/>
      </c>
      <c r="H1537" s="115"/>
      <c r="I1537" s="115"/>
      <c r="J1537" s="115"/>
      <c r="K1537" s="115"/>
      <c r="L1537" s="133" t="str">
        <f t="shared" si="480"/>
        <v/>
      </c>
      <c r="M1537" s="116" t="str">
        <f>IF(L1537="", "", L1537/Veriler!$X$1)</f>
        <v/>
      </c>
      <c r="N1537" s="116" t="str">
        <f>IF(F1537&lt;&gt;"", "İthal Girdi", IF(Veriler!T1537="", "", IF(Veriler!S1537="H", "%0,5 üzerindedir", IF(Veriler!T1537&gt;0.1, "%10 sınırı aşılmıştır.", "Uygun"))))</f>
        <v>%0,5 üzerindedir</v>
      </c>
      <c r="O1537" s="116" t="str">
        <f t="shared" si="481"/>
        <v xml:space="preserve"> </v>
      </c>
      <c r="P1537" s="117"/>
      <c r="Q1537" s="118"/>
      <c r="R1537" s="119" t="str">
        <f t="shared" si="482"/>
        <v/>
      </c>
      <c r="S1537" s="133">
        <f>IFERROR(IF(M1537&lt;=0.005,IF(F1537="",L1537,0),IF(F1537&lt;&gt;"",0,IF(P1537="",0,IF(P1537="H",0,IF(Q1537&lt;Veriler!$G$2,L1537*Veriler!$G$2,L1537*Q1537)))))," ")</f>
        <v>0</v>
      </c>
      <c r="T1537" s="133">
        <f>IF(Veriler!T1537&lt;=0.1, S1537, IF(AND(Veriler!T1537&gt;0.1, F1537="", P1537="E"), IF(Q1537&gt;Veriler!$G$2, Q1537*S1537, IF(Q1537&lt;Veriler!$G$2, Veriler!$G$2*S1537, Q1537*S1537)), 0))</f>
        <v>0</v>
      </c>
      <c r="U1537" s="133" t="str">
        <f t="shared" si="483"/>
        <v xml:space="preserve"> </v>
      </c>
      <c r="V1537" s="134" t="str">
        <f>IFERROR(IF(O1537="%10 sınırı aşılmıştır.",L1537-T1537,IFERROR(IF(F1537="",IF(S1537=1,0,IF(L1537-S1537=0,"",L1537-S1537)),IF(Veriler!M1537="",L1537,IF(L1537*Veriler!M1537=0,"",L1537*Veriler!M1537))),L1537)),0)</f>
        <v/>
      </c>
      <c r="W1537" s="146"/>
      <c r="X1537" s="146"/>
      <c r="Y1537" s="146"/>
    </row>
    <row r="1538" spans="1:25" s="99" customFormat="1" ht="54.75" customHeight="1" x14ac:dyDescent="0.25">
      <c r="A1538" s="96">
        <f t="shared" si="484"/>
        <v>1134</v>
      </c>
      <c r="B1538" s="175"/>
      <c r="C1538" s="176"/>
      <c r="D1538" s="113"/>
      <c r="E1538" s="115"/>
      <c r="F1538" s="174"/>
      <c r="G1538" s="114" t="str">
        <f t="shared" si="479"/>
        <v/>
      </c>
      <c r="H1538" s="115"/>
      <c r="I1538" s="115"/>
      <c r="J1538" s="115"/>
      <c r="K1538" s="115"/>
      <c r="L1538" s="133" t="str">
        <f t="shared" si="480"/>
        <v/>
      </c>
      <c r="M1538" s="116" t="str">
        <f>IF(L1538="", "", L1538/Veriler!$X$1)</f>
        <v/>
      </c>
      <c r="N1538" s="116" t="str">
        <f>IF(F1538&lt;&gt;"", "İthal Girdi", IF(Veriler!T1538="", "", IF(Veriler!S1538="H", "%0,5 üzerindedir", IF(Veriler!T1538&gt;0.1, "%10 sınırı aşılmıştır.", "Uygun"))))</f>
        <v>%0,5 üzerindedir</v>
      </c>
      <c r="O1538" s="116" t="str">
        <f t="shared" si="481"/>
        <v xml:space="preserve"> </v>
      </c>
      <c r="P1538" s="117"/>
      <c r="Q1538" s="118"/>
      <c r="R1538" s="119" t="str">
        <f t="shared" si="482"/>
        <v/>
      </c>
      <c r="S1538" s="133">
        <f>IFERROR(IF(M1538&lt;=0.005,IF(F1538="",L1538,0),IF(F1538&lt;&gt;"",0,IF(P1538="",0,IF(P1538="H",0,IF(Q1538&lt;Veriler!$G$2,L1538*Veriler!$G$2,L1538*Q1538)))))," ")</f>
        <v>0</v>
      </c>
      <c r="T1538" s="133">
        <f>IF(Veriler!T1538&lt;=0.1, S1538, IF(AND(Veriler!T1538&gt;0.1, F1538="", P1538="E"), IF(Q1538&gt;Veriler!$G$2, Q1538*S1538, IF(Q1538&lt;Veriler!$G$2, Veriler!$G$2*S1538, Q1538*S1538)), 0))</f>
        <v>0</v>
      </c>
      <c r="U1538" s="133" t="str">
        <f t="shared" si="483"/>
        <v xml:space="preserve"> </v>
      </c>
      <c r="V1538" s="134" t="str">
        <f>IFERROR(IF(O1538="%10 sınırı aşılmıştır.",L1538-T1538,IFERROR(IF(F1538="",IF(S1538=1,0,IF(L1538-S1538=0,"",L1538-S1538)),IF(Veriler!M1538="",L1538,IF(L1538*Veriler!M1538=0,"",L1538*Veriler!M1538))),L1538)),0)</f>
        <v/>
      </c>
      <c r="W1538" s="146"/>
      <c r="X1538" s="146"/>
      <c r="Y1538" s="146"/>
    </row>
    <row r="1539" spans="1:25" s="99" customFormat="1" ht="36" hidden="1" customHeight="1" x14ac:dyDescent="0.25">
      <c r="A1539" s="101"/>
      <c r="B1539" s="191" t="s">
        <v>16</v>
      </c>
      <c r="C1539" s="176"/>
      <c r="D1539" s="120"/>
      <c r="E1539" s="171"/>
      <c r="F1539" s="172"/>
      <c r="G1539" s="121"/>
      <c r="H1539" s="115"/>
      <c r="I1539" s="115"/>
      <c r="J1539" s="115"/>
      <c r="K1539" s="115"/>
      <c r="L1539" s="121"/>
      <c r="M1539" s="121"/>
      <c r="N1539" s="121"/>
      <c r="O1539" s="121"/>
      <c r="P1539" s="120"/>
      <c r="Q1539" s="120"/>
      <c r="R1539" s="183"/>
      <c r="S1539" s="184"/>
      <c r="T1539" s="121"/>
      <c r="U1539" s="121"/>
      <c r="V1539" s="121"/>
      <c r="W1539" s="146"/>
      <c r="X1539" s="146"/>
      <c r="Y1539" s="146"/>
    </row>
    <row r="1540" spans="1:25" s="99" customFormat="1" ht="54.75" customHeight="1" x14ac:dyDescent="0.25">
      <c r="A1540" s="96">
        <f>A1538+1</f>
        <v>1135</v>
      </c>
      <c r="B1540" s="175"/>
      <c r="C1540" s="176"/>
      <c r="D1540" s="113"/>
      <c r="E1540" s="115"/>
      <c r="F1540" s="174"/>
      <c r="G1540" s="114" t="str">
        <f t="shared" ref="G1540:G1553" si="485">IF(AND(F1540&lt;&gt;"",V1540&lt;&gt;"",L1540&lt;&gt;0),V1540/L1540,"")</f>
        <v/>
      </c>
      <c r="H1540" s="115"/>
      <c r="I1540" s="115"/>
      <c r="J1540" s="115"/>
      <c r="K1540" s="115"/>
      <c r="L1540" s="133" t="str">
        <f t="shared" ref="L1540:L1553" si="486">IF(AND(H1540&lt;&gt;0, J1540&lt;&gt;0, K1540&lt;&gt;0), H1540*J1540*K1540, "")</f>
        <v/>
      </c>
      <c r="M1540" s="116" t="str">
        <f>IF(L1540="", "", L1540/Veriler!$X$1)</f>
        <v/>
      </c>
      <c r="N1540" s="116" t="str">
        <f>IF(F1540&lt;&gt;"", "İthal Girdi", IF(Veriler!T1540="", "", IF(Veriler!S1540="H", "%0,5 üzerindedir", IF(Veriler!T1540&gt;0.1, "%10 sınırı aşılmıştır.", "Uygun"))))</f>
        <v>%0,5 üzerindedir</v>
      </c>
      <c r="O1540" s="116" t="str">
        <f t="shared" ref="O1540:O1553" si="487">IF(M1540=""," ",N1540)</f>
        <v xml:space="preserve"> </v>
      </c>
      <c r="P1540" s="117"/>
      <c r="Q1540" s="118"/>
      <c r="R1540" s="119" t="str">
        <f t="shared" ref="R1540:R1553" si="488">IFERROR(IF(AND(T1540&lt;&gt;"",L1540&lt;&gt;"",L1540&lt;&gt;0,T1540&lt;&gt;0),T1540/L1540,"")," ")</f>
        <v/>
      </c>
      <c r="S1540" s="133">
        <f>IFERROR(IF(M1540&lt;=0.005,IF(F1540="",L1540,0),IF(F1540&lt;&gt;"",0,IF(P1540="",0,IF(P1540="H",0,IF(Q1540&lt;Veriler!$G$2,L1540*Veriler!$G$2,L1540*Q1540)))))," ")</f>
        <v>0</v>
      </c>
      <c r="T1540" s="133">
        <f>IF(Veriler!T1540&lt;=0.1, S1540, IF(AND(Veriler!T1540&gt;0.1, F1540="", P1540="E"), IF(Q1540&gt;Veriler!$G$2, Q1540*S1540, IF(Q1540&lt;Veriler!$G$2, Veriler!$G$2*S1540, Q1540*S1540)), 0))</f>
        <v>0</v>
      </c>
      <c r="U1540" s="133" t="str">
        <f t="shared" ref="U1540:U1553" si="489">IF(T1540=0," ",T1540)</f>
        <v xml:space="preserve"> </v>
      </c>
      <c r="V1540" s="134" t="str">
        <f>IFERROR(IF(O1540="%10 sınırı aşılmıştır.",L1540-T1540,IFERROR(IF(F1540="",IF(S1540=1,0,IF(L1540-S1540=0,"",L1540-S1540)),IF(Veriler!M1540="",L1540,IF(L1540*Veriler!M1540=0,"",L1540*Veriler!M1540))),L1540)),0)</f>
        <v/>
      </c>
      <c r="W1540" s="146"/>
      <c r="X1540" s="146"/>
      <c r="Y1540" s="146"/>
    </row>
    <row r="1541" spans="1:25" s="99" customFormat="1" ht="54.75" customHeight="1" x14ac:dyDescent="0.25">
      <c r="A1541" s="96">
        <f t="shared" ref="A1541:A1553" si="490">A1540+1</f>
        <v>1136</v>
      </c>
      <c r="B1541" s="175"/>
      <c r="C1541" s="176"/>
      <c r="D1541" s="113"/>
      <c r="E1541" s="115"/>
      <c r="F1541" s="174"/>
      <c r="G1541" s="114" t="str">
        <f t="shared" si="485"/>
        <v/>
      </c>
      <c r="H1541" s="115"/>
      <c r="I1541" s="115"/>
      <c r="J1541" s="115"/>
      <c r="K1541" s="115"/>
      <c r="L1541" s="133" t="str">
        <f t="shared" si="486"/>
        <v/>
      </c>
      <c r="M1541" s="116" t="str">
        <f>IF(L1541="", "", L1541/Veriler!$X$1)</f>
        <v/>
      </c>
      <c r="N1541" s="116" t="str">
        <f>IF(F1541&lt;&gt;"", "İthal Girdi", IF(Veriler!T1541="", "", IF(Veriler!S1541="H", "%0,5 üzerindedir", IF(Veriler!T1541&gt;0.1, "%10 sınırı aşılmıştır.", "Uygun"))))</f>
        <v>%0,5 üzerindedir</v>
      </c>
      <c r="O1541" s="116" t="str">
        <f t="shared" si="487"/>
        <v xml:space="preserve"> </v>
      </c>
      <c r="P1541" s="117"/>
      <c r="Q1541" s="118"/>
      <c r="R1541" s="119" t="str">
        <f t="shared" si="488"/>
        <v/>
      </c>
      <c r="S1541" s="133">
        <f>IFERROR(IF(M1541&lt;=0.005,IF(F1541="",L1541,0),IF(F1541&lt;&gt;"",0,IF(P1541="",0,IF(P1541="H",0,IF(Q1541&lt;Veriler!$G$2,L1541*Veriler!$G$2,L1541*Q1541)))))," ")</f>
        <v>0</v>
      </c>
      <c r="T1541" s="133">
        <f>IF(Veriler!T1541&lt;=0.1, S1541, IF(AND(Veriler!T1541&gt;0.1, F1541="", P1541="E"), IF(Q1541&gt;Veriler!$G$2, Q1541*S1541, IF(Q1541&lt;Veriler!$G$2, Veriler!$G$2*S1541, Q1541*S1541)), 0))</f>
        <v>0</v>
      </c>
      <c r="U1541" s="133" t="str">
        <f t="shared" si="489"/>
        <v xml:space="preserve"> </v>
      </c>
      <c r="V1541" s="134" t="str">
        <f>IFERROR(IF(O1541="%10 sınırı aşılmıştır.",L1541-T1541,IFERROR(IF(F1541="",IF(S1541=1,0,IF(L1541-S1541=0,"",L1541-S1541)),IF(Veriler!M1541="",L1541,IF(L1541*Veriler!M1541=0,"",L1541*Veriler!M1541))),L1541)),0)</f>
        <v/>
      </c>
      <c r="W1541" s="146"/>
      <c r="X1541" s="146"/>
      <c r="Y1541" s="146"/>
    </row>
    <row r="1542" spans="1:25" s="99" customFormat="1" ht="54.75" customHeight="1" x14ac:dyDescent="0.25">
      <c r="A1542" s="96">
        <f t="shared" si="490"/>
        <v>1137</v>
      </c>
      <c r="B1542" s="175"/>
      <c r="C1542" s="176"/>
      <c r="D1542" s="113"/>
      <c r="E1542" s="115"/>
      <c r="F1542" s="174"/>
      <c r="G1542" s="114" t="str">
        <f t="shared" si="485"/>
        <v/>
      </c>
      <c r="H1542" s="115"/>
      <c r="I1542" s="115"/>
      <c r="J1542" s="115"/>
      <c r="K1542" s="115"/>
      <c r="L1542" s="133" t="str">
        <f t="shared" si="486"/>
        <v/>
      </c>
      <c r="M1542" s="116" t="str">
        <f>IF(L1542="", "", L1542/Veriler!$X$1)</f>
        <v/>
      </c>
      <c r="N1542" s="116" t="str">
        <f>IF(F1542&lt;&gt;"", "İthal Girdi", IF(Veriler!T1542="", "", IF(Veriler!S1542="H", "%0,5 üzerindedir", IF(Veriler!T1542&gt;0.1, "%10 sınırı aşılmıştır.", "Uygun"))))</f>
        <v>%0,5 üzerindedir</v>
      </c>
      <c r="O1542" s="116" t="str">
        <f t="shared" si="487"/>
        <v xml:space="preserve"> </v>
      </c>
      <c r="P1542" s="117"/>
      <c r="Q1542" s="118"/>
      <c r="R1542" s="119" t="str">
        <f t="shared" si="488"/>
        <v/>
      </c>
      <c r="S1542" s="133">
        <f>IFERROR(IF(M1542&lt;=0.005,IF(F1542="",L1542,0),IF(F1542&lt;&gt;"",0,IF(P1542="",0,IF(P1542="H",0,IF(Q1542&lt;Veriler!$G$2,L1542*Veriler!$G$2,L1542*Q1542)))))," ")</f>
        <v>0</v>
      </c>
      <c r="T1542" s="133">
        <f>IF(Veriler!T1542&lt;=0.1, S1542, IF(AND(Veriler!T1542&gt;0.1, F1542="", P1542="E"), IF(Q1542&gt;Veriler!$G$2, Q1542*S1542, IF(Q1542&lt;Veriler!$G$2, Veriler!$G$2*S1542, Q1542*S1542)), 0))</f>
        <v>0</v>
      </c>
      <c r="U1542" s="133" t="str">
        <f t="shared" si="489"/>
        <v xml:space="preserve"> </v>
      </c>
      <c r="V1542" s="134" t="str">
        <f>IFERROR(IF(O1542="%10 sınırı aşılmıştır.",L1542-T1542,IFERROR(IF(F1542="",IF(S1542=1,0,IF(L1542-S1542=0,"",L1542-S1542)),IF(Veriler!M1542="",L1542,IF(L1542*Veriler!M1542=0,"",L1542*Veriler!M1542))),L1542)),0)</f>
        <v/>
      </c>
      <c r="W1542" s="146"/>
      <c r="X1542" s="146"/>
      <c r="Y1542" s="146"/>
    </row>
    <row r="1543" spans="1:25" s="99" customFormat="1" ht="54.75" customHeight="1" x14ac:dyDescent="0.25">
      <c r="A1543" s="96">
        <f t="shared" si="490"/>
        <v>1138</v>
      </c>
      <c r="B1543" s="175"/>
      <c r="C1543" s="176"/>
      <c r="D1543" s="113"/>
      <c r="E1543" s="115"/>
      <c r="F1543" s="174"/>
      <c r="G1543" s="114" t="str">
        <f t="shared" si="485"/>
        <v/>
      </c>
      <c r="H1543" s="115"/>
      <c r="I1543" s="115"/>
      <c r="J1543" s="115"/>
      <c r="K1543" s="115"/>
      <c r="L1543" s="133" t="str">
        <f t="shared" si="486"/>
        <v/>
      </c>
      <c r="M1543" s="116" t="str">
        <f>IF(L1543="", "", L1543/Veriler!$X$1)</f>
        <v/>
      </c>
      <c r="N1543" s="116" t="str">
        <f>IF(F1543&lt;&gt;"", "İthal Girdi", IF(Veriler!T1543="", "", IF(Veriler!S1543="H", "%0,5 üzerindedir", IF(Veriler!T1543&gt;0.1, "%10 sınırı aşılmıştır.", "Uygun"))))</f>
        <v>%0,5 üzerindedir</v>
      </c>
      <c r="O1543" s="116" t="str">
        <f t="shared" si="487"/>
        <v xml:space="preserve"> </v>
      </c>
      <c r="P1543" s="117"/>
      <c r="Q1543" s="118"/>
      <c r="R1543" s="119" t="str">
        <f t="shared" si="488"/>
        <v/>
      </c>
      <c r="S1543" s="133">
        <f>IFERROR(IF(M1543&lt;=0.005,IF(F1543="",L1543,0),IF(F1543&lt;&gt;"",0,IF(P1543="",0,IF(P1543="H",0,IF(Q1543&lt;Veriler!$G$2,L1543*Veriler!$G$2,L1543*Q1543)))))," ")</f>
        <v>0</v>
      </c>
      <c r="T1543" s="133">
        <f>IF(Veriler!T1543&lt;=0.1, S1543, IF(AND(Veriler!T1543&gt;0.1, F1543="", P1543="E"), IF(Q1543&gt;Veriler!$G$2, Q1543*S1543, IF(Q1543&lt;Veriler!$G$2, Veriler!$G$2*S1543, Q1543*S1543)), 0))</f>
        <v>0</v>
      </c>
      <c r="U1543" s="133" t="str">
        <f t="shared" si="489"/>
        <v xml:space="preserve"> </v>
      </c>
      <c r="V1543" s="134" t="str">
        <f>IFERROR(IF(O1543="%10 sınırı aşılmıştır.",L1543-T1543,IFERROR(IF(F1543="",IF(S1543=1,0,IF(L1543-S1543=0,"",L1543-S1543)),IF(Veriler!M1543="",L1543,IF(L1543*Veriler!M1543=0,"",L1543*Veriler!M1543))),L1543)),0)</f>
        <v/>
      </c>
      <c r="W1543" s="146"/>
      <c r="X1543" s="146"/>
      <c r="Y1543" s="146"/>
    </row>
    <row r="1544" spans="1:25" s="99" customFormat="1" ht="54.75" customHeight="1" x14ac:dyDescent="0.25">
      <c r="A1544" s="96">
        <f t="shared" si="490"/>
        <v>1139</v>
      </c>
      <c r="B1544" s="175"/>
      <c r="C1544" s="176"/>
      <c r="D1544" s="113"/>
      <c r="E1544" s="115"/>
      <c r="F1544" s="174"/>
      <c r="G1544" s="114" t="str">
        <f t="shared" si="485"/>
        <v/>
      </c>
      <c r="H1544" s="115"/>
      <c r="I1544" s="115"/>
      <c r="J1544" s="115"/>
      <c r="K1544" s="115"/>
      <c r="L1544" s="133" t="str">
        <f t="shared" si="486"/>
        <v/>
      </c>
      <c r="M1544" s="116" t="str">
        <f>IF(L1544="", "", L1544/Veriler!$X$1)</f>
        <v/>
      </c>
      <c r="N1544" s="116" t="str">
        <f>IF(F1544&lt;&gt;"", "İthal Girdi", IF(Veriler!T1544="", "", IF(Veriler!S1544="H", "%0,5 üzerindedir", IF(Veriler!T1544&gt;0.1, "%10 sınırı aşılmıştır.", "Uygun"))))</f>
        <v>%0,5 üzerindedir</v>
      </c>
      <c r="O1544" s="116" t="str">
        <f t="shared" si="487"/>
        <v xml:space="preserve"> </v>
      </c>
      <c r="P1544" s="117"/>
      <c r="Q1544" s="118"/>
      <c r="R1544" s="119" t="str">
        <f t="shared" si="488"/>
        <v/>
      </c>
      <c r="S1544" s="133">
        <f>IFERROR(IF(M1544&lt;=0.005,IF(F1544="",L1544,0),IF(F1544&lt;&gt;"",0,IF(P1544="",0,IF(P1544="H",0,IF(Q1544&lt;Veriler!$G$2,L1544*Veriler!$G$2,L1544*Q1544)))))," ")</f>
        <v>0</v>
      </c>
      <c r="T1544" s="133">
        <f>IF(Veriler!T1544&lt;=0.1, S1544, IF(AND(Veriler!T1544&gt;0.1, F1544="", P1544="E"), IF(Q1544&gt;Veriler!$G$2, Q1544*S1544, IF(Q1544&lt;Veriler!$G$2, Veriler!$G$2*S1544, Q1544*S1544)), 0))</f>
        <v>0</v>
      </c>
      <c r="U1544" s="133" t="str">
        <f t="shared" si="489"/>
        <v xml:space="preserve"> </v>
      </c>
      <c r="V1544" s="134" t="str">
        <f>IFERROR(IF(O1544="%10 sınırı aşılmıştır.",L1544-T1544,IFERROR(IF(F1544="",IF(S1544=1,0,IF(L1544-S1544=0,"",L1544-S1544)),IF(Veriler!M1544="",L1544,IF(L1544*Veriler!M1544=0,"",L1544*Veriler!M1544))),L1544)),0)</f>
        <v/>
      </c>
      <c r="W1544" s="146"/>
      <c r="X1544" s="146"/>
      <c r="Y1544" s="146"/>
    </row>
    <row r="1545" spans="1:25" s="99" customFormat="1" ht="54.75" customHeight="1" x14ac:dyDescent="0.25">
      <c r="A1545" s="96">
        <f t="shared" si="490"/>
        <v>1140</v>
      </c>
      <c r="B1545" s="175"/>
      <c r="C1545" s="176"/>
      <c r="D1545" s="113"/>
      <c r="E1545" s="115"/>
      <c r="F1545" s="174"/>
      <c r="G1545" s="114" t="str">
        <f t="shared" si="485"/>
        <v/>
      </c>
      <c r="H1545" s="115"/>
      <c r="I1545" s="115"/>
      <c r="J1545" s="115"/>
      <c r="K1545" s="115"/>
      <c r="L1545" s="133" t="str">
        <f t="shared" si="486"/>
        <v/>
      </c>
      <c r="M1545" s="116" t="str">
        <f>IF(L1545="", "", L1545/Veriler!$X$1)</f>
        <v/>
      </c>
      <c r="N1545" s="116" t="str">
        <f>IF(F1545&lt;&gt;"", "İthal Girdi", IF(Veriler!T1545="", "", IF(Veriler!S1545="H", "%0,5 üzerindedir", IF(Veriler!T1545&gt;0.1, "%10 sınırı aşılmıştır.", "Uygun"))))</f>
        <v>%0,5 üzerindedir</v>
      </c>
      <c r="O1545" s="116" t="str">
        <f t="shared" si="487"/>
        <v xml:space="preserve"> </v>
      </c>
      <c r="P1545" s="117"/>
      <c r="Q1545" s="118"/>
      <c r="R1545" s="119" t="str">
        <f t="shared" si="488"/>
        <v/>
      </c>
      <c r="S1545" s="133">
        <f>IFERROR(IF(M1545&lt;=0.005,IF(F1545="",L1545,0),IF(F1545&lt;&gt;"",0,IF(P1545="",0,IF(P1545="H",0,IF(Q1545&lt;Veriler!$G$2,L1545*Veriler!$G$2,L1545*Q1545)))))," ")</f>
        <v>0</v>
      </c>
      <c r="T1545" s="133">
        <f>IF(Veriler!T1545&lt;=0.1, S1545, IF(AND(Veriler!T1545&gt;0.1, F1545="", P1545="E"), IF(Q1545&gt;Veriler!$G$2, Q1545*S1545, IF(Q1545&lt;Veriler!$G$2, Veriler!$G$2*S1545, Q1545*S1545)), 0))</f>
        <v>0</v>
      </c>
      <c r="U1545" s="133" t="str">
        <f t="shared" si="489"/>
        <v xml:space="preserve"> </v>
      </c>
      <c r="V1545" s="134" t="str">
        <f>IFERROR(IF(O1545="%10 sınırı aşılmıştır.",L1545-T1545,IFERROR(IF(F1545="",IF(S1545=1,0,IF(L1545-S1545=0,"",L1545-S1545)),IF(Veriler!M1545="",L1545,IF(L1545*Veriler!M1545=0,"",L1545*Veriler!M1545))),L1545)),0)</f>
        <v/>
      </c>
      <c r="W1545" s="146"/>
      <c r="X1545" s="146"/>
      <c r="Y1545" s="146"/>
    </row>
    <row r="1546" spans="1:25" s="99" customFormat="1" ht="54.75" customHeight="1" x14ac:dyDescent="0.25">
      <c r="A1546" s="96">
        <f t="shared" si="490"/>
        <v>1141</v>
      </c>
      <c r="B1546" s="175"/>
      <c r="C1546" s="176"/>
      <c r="D1546" s="113"/>
      <c r="E1546" s="115"/>
      <c r="F1546" s="174"/>
      <c r="G1546" s="114" t="str">
        <f t="shared" si="485"/>
        <v/>
      </c>
      <c r="H1546" s="115"/>
      <c r="I1546" s="115"/>
      <c r="J1546" s="115"/>
      <c r="K1546" s="115"/>
      <c r="L1546" s="133" t="str">
        <f t="shared" si="486"/>
        <v/>
      </c>
      <c r="M1546" s="116" t="str">
        <f>IF(L1546="", "", L1546/Veriler!$X$1)</f>
        <v/>
      </c>
      <c r="N1546" s="116" t="str">
        <f>IF(F1546&lt;&gt;"", "İthal Girdi", IF(Veriler!T1546="", "", IF(Veriler!S1546="H", "%0,5 üzerindedir", IF(Veriler!T1546&gt;0.1, "%10 sınırı aşılmıştır.", "Uygun"))))</f>
        <v>%0,5 üzerindedir</v>
      </c>
      <c r="O1546" s="116" t="str">
        <f t="shared" si="487"/>
        <v xml:space="preserve"> </v>
      </c>
      <c r="P1546" s="117"/>
      <c r="Q1546" s="118"/>
      <c r="R1546" s="119" t="str">
        <f t="shared" si="488"/>
        <v/>
      </c>
      <c r="S1546" s="133">
        <f>IFERROR(IF(M1546&lt;=0.005,IF(F1546="",L1546,0),IF(F1546&lt;&gt;"",0,IF(P1546="",0,IF(P1546="H",0,IF(Q1546&lt;Veriler!$G$2,L1546*Veriler!$G$2,L1546*Q1546)))))," ")</f>
        <v>0</v>
      </c>
      <c r="T1546" s="133">
        <f>IF(Veriler!T1546&lt;=0.1, S1546, IF(AND(Veriler!T1546&gt;0.1, F1546="", P1546="E"), IF(Q1546&gt;Veriler!$G$2, Q1546*S1546, IF(Q1546&lt;Veriler!$G$2, Veriler!$G$2*S1546, Q1546*S1546)), 0))</f>
        <v>0</v>
      </c>
      <c r="U1546" s="133" t="str">
        <f t="shared" si="489"/>
        <v xml:space="preserve"> </v>
      </c>
      <c r="V1546" s="134" t="str">
        <f>IFERROR(IF(O1546="%10 sınırı aşılmıştır.",L1546-T1546,IFERROR(IF(F1546="",IF(S1546=1,0,IF(L1546-S1546=0,"",L1546-S1546)),IF(Veriler!M1546="",L1546,IF(L1546*Veriler!M1546=0,"",L1546*Veriler!M1546))),L1546)),0)</f>
        <v/>
      </c>
      <c r="W1546" s="146"/>
      <c r="X1546" s="146"/>
      <c r="Y1546" s="146"/>
    </row>
    <row r="1547" spans="1:25" s="99" customFormat="1" ht="54.75" customHeight="1" x14ac:dyDescent="0.25">
      <c r="A1547" s="96">
        <f t="shared" si="490"/>
        <v>1142</v>
      </c>
      <c r="B1547" s="175"/>
      <c r="C1547" s="176"/>
      <c r="D1547" s="113"/>
      <c r="E1547" s="115"/>
      <c r="F1547" s="174"/>
      <c r="G1547" s="114" t="str">
        <f t="shared" si="485"/>
        <v/>
      </c>
      <c r="H1547" s="115"/>
      <c r="I1547" s="115"/>
      <c r="J1547" s="115"/>
      <c r="K1547" s="115"/>
      <c r="L1547" s="133" t="str">
        <f t="shared" si="486"/>
        <v/>
      </c>
      <c r="M1547" s="116" t="str">
        <f>IF(L1547="", "", L1547/Veriler!$X$1)</f>
        <v/>
      </c>
      <c r="N1547" s="116" t="str">
        <f>IF(F1547&lt;&gt;"", "İthal Girdi", IF(Veriler!T1547="", "", IF(Veriler!S1547="H", "%0,5 üzerindedir", IF(Veriler!T1547&gt;0.1, "%10 sınırı aşılmıştır.", "Uygun"))))</f>
        <v>%0,5 üzerindedir</v>
      </c>
      <c r="O1547" s="116" t="str">
        <f t="shared" si="487"/>
        <v xml:space="preserve"> </v>
      </c>
      <c r="P1547" s="117"/>
      <c r="Q1547" s="118"/>
      <c r="R1547" s="119" t="str">
        <f t="shared" si="488"/>
        <v/>
      </c>
      <c r="S1547" s="133">
        <f>IFERROR(IF(M1547&lt;=0.005,IF(F1547="",L1547,0),IF(F1547&lt;&gt;"",0,IF(P1547="",0,IF(P1547="H",0,IF(Q1547&lt;Veriler!$G$2,L1547*Veriler!$G$2,L1547*Q1547)))))," ")</f>
        <v>0</v>
      </c>
      <c r="T1547" s="133">
        <f>IF(Veriler!T1547&lt;=0.1, S1547, IF(AND(Veriler!T1547&gt;0.1, F1547="", P1547="E"), IF(Q1547&gt;Veriler!$G$2, Q1547*S1547, IF(Q1547&lt;Veriler!$G$2, Veriler!$G$2*S1547, Q1547*S1547)), 0))</f>
        <v>0</v>
      </c>
      <c r="U1547" s="133" t="str">
        <f t="shared" si="489"/>
        <v xml:space="preserve"> </v>
      </c>
      <c r="V1547" s="134" t="str">
        <f>IFERROR(IF(O1547="%10 sınırı aşılmıştır.",L1547-T1547,IFERROR(IF(F1547="",IF(S1547=1,0,IF(L1547-S1547=0,"",L1547-S1547)),IF(Veriler!M1547="",L1547,IF(L1547*Veriler!M1547=0,"",L1547*Veriler!M1547))),L1547)),0)</f>
        <v/>
      </c>
      <c r="W1547" s="146"/>
      <c r="X1547" s="146"/>
      <c r="Y1547" s="146"/>
    </row>
    <row r="1548" spans="1:25" s="99" customFormat="1" ht="54.75" customHeight="1" x14ac:dyDescent="0.25">
      <c r="A1548" s="96">
        <f t="shared" si="490"/>
        <v>1143</v>
      </c>
      <c r="B1548" s="175"/>
      <c r="C1548" s="176"/>
      <c r="D1548" s="113"/>
      <c r="E1548" s="115"/>
      <c r="F1548" s="174"/>
      <c r="G1548" s="114" t="str">
        <f t="shared" si="485"/>
        <v/>
      </c>
      <c r="H1548" s="115"/>
      <c r="I1548" s="115"/>
      <c r="J1548" s="115"/>
      <c r="K1548" s="115"/>
      <c r="L1548" s="133" t="str">
        <f t="shared" si="486"/>
        <v/>
      </c>
      <c r="M1548" s="116" t="str">
        <f>IF(L1548="", "", L1548/Veriler!$X$1)</f>
        <v/>
      </c>
      <c r="N1548" s="116" t="str">
        <f>IF(F1548&lt;&gt;"", "İthal Girdi", IF(Veriler!T1548="", "", IF(Veriler!S1548="H", "%0,5 üzerindedir", IF(Veriler!T1548&gt;0.1, "%10 sınırı aşılmıştır.", "Uygun"))))</f>
        <v>%0,5 üzerindedir</v>
      </c>
      <c r="O1548" s="116" t="str">
        <f t="shared" si="487"/>
        <v xml:space="preserve"> </v>
      </c>
      <c r="P1548" s="117"/>
      <c r="Q1548" s="118"/>
      <c r="R1548" s="119" t="str">
        <f t="shared" si="488"/>
        <v/>
      </c>
      <c r="S1548" s="133">
        <f>IFERROR(IF(M1548&lt;=0.005,IF(F1548="",L1548,0),IF(F1548&lt;&gt;"",0,IF(P1548="",0,IF(P1548="H",0,IF(Q1548&lt;Veriler!$G$2,L1548*Veriler!$G$2,L1548*Q1548)))))," ")</f>
        <v>0</v>
      </c>
      <c r="T1548" s="133">
        <f>IF(Veriler!T1548&lt;=0.1, S1548, IF(AND(Veriler!T1548&gt;0.1, F1548="", P1548="E"), IF(Q1548&gt;Veriler!$G$2, Q1548*S1548, IF(Q1548&lt;Veriler!$G$2, Veriler!$G$2*S1548, Q1548*S1548)), 0))</f>
        <v>0</v>
      </c>
      <c r="U1548" s="133" t="str">
        <f t="shared" si="489"/>
        <v xml:space="preserve"> </v>
      </c>
      <c r="V1548" s="134" t="str">
        <f>IFERROR(IF(O1548="%10 sınırı aşılmıştır.",L1548-T1548,IFERROR(IF(F1548="",IF(S1548=1,0,IF(L1548-S1548=0,"",L1548-S1548)),IF(Veriler!M1548="",L1548,IF(L1548*Veriler!M1548=0,"",L1548*Veriler!M1548))),L1548)),0)</f>
        <v/>
      </c>
      <c r="W1548" s="146"/>
      <c r="X1548" s="146"/>
      <c r="Y1548" s="146"/>
    </row>
    <row r="1549" spans="1:25" s="99" customFormat="1" ht="54.75" customHeight="1" x14ac:dyDescent="0.25">
      <c r="A1549" s="96">
        <f t="shared" si="490"/>
        <v>1144</v>
      </c>
      <c r="B1549" s="175"/>
      <c r="C1549" s="176"/>
      <c r="D1549" s="113"/>
      <c r="E1549" s="115"/>
      <c r="F1549" s="174"/>
      <c r="G1549" s="114" t="str">
        <f t="shared" si="485"/>
        <v/>
      </c>
      <c r="H1549" s="115"/>
      <c r="I1549" s="115"/>
      <c r="J1549" s="115"/>
      <c r="K1549" s="115"/>
      <c r="L1549" s="133" t="str">
        <f t="shared" si="486"/>
        <v/>
      </c>
      <c r="M1549" s="116" t="str">
        <f>IF(L1549="", "", L1549/Veriler!$X$1)</f>
        <v/>
      </c>
      <c r="N1549" s="116" t="str">
        <f>IF(F1549&lt;&gt;"", "İthal Girdi", IF(Veriler!T1549="", "", IF(Veriler!S1549="H", "%0,5 üzerindedir", IF(Veriler!T1549&gt;0.1, "%10 sınırı aşılmıştır.", "Uygun"))))</f>
        <v>%0,5 üzerindedir</v>
      </c>
      <c r="O1549" s="116" t="str">
        <f t="shared" si="487"/>
        <v xml:space="preserve"> </v>
      </c>
      <c r="P1549" s="117"/>
      <c r="Q1549" s="118"/>
      <c r="R1549" s="119" t="str">
        <f t="shared" si="488"/>
        <v/>
      </c>
      <c r="S1549" s="133">
        <f>IFERROR(IF(M1549&lt;=0.005,IF(F1549="",L1549,0),IF(F1549&lt;&gt;"",0,IF(P1549="",0,IF(P1549="H",0,IF(Q1549&lt;Veriler!$G$2,L1549*Veriler!$G$2,L1549*Q1549)))))," ")</f>
        <v>0</v>
      </c>
      <c r="T1549" s="133">
        <f>IF(Veriler!T1549&lt;=0.1, S1549, IF(AND(Veriler!T1549&gt;0.1, F1549="", P1549="E"), IF(Q1549&gt;Veriler!$G$2, Q1549*S1549, IF(Q1549&lt;Veriler!$G$2, Veriler!$G$2*S1549, Q1549*S1549)), 0))</f>
        <v>0</v>
      </c>
      <c r="U1549" s="133" t="str">
        <f t="shared" si="489"/>
        <v xml:space="preserve"> </v>
      </c>
      <c r="V1549" s="134" t="str">
        <f>IFERROR(IF(O1549="%10 sınırı aşılmıştır.",L1549-T1549,IFERROR(IF(F1549="",IF(S1549=1,0,IF(L1549-S1549=0,"",L1549-S1549)),IF(Veriler!M1549="",L1549,IF(L1549*Veriler!M1549=0,"",L1549*Veriler!M1549))),L1549)),0)</f>
        <v/>
      </c>
      <c r="W1549" s="146"/>
      <c r="X1549" s="146"/>
      <c r="Y1549" s="146"/>
    </row>
    <row r="1550" spans="1:25" s="99" customFormat="1" ht="54.75" customHeight="1" x14ac:dyDescent="0.25">
      <c r="A1550" s="96">
        <f t="shared" si="490"/>
        <v>1145</v>
      </c>
      <c r="B1550" s="175"/>
      <c r="C1550" s="176"/>
      <c r="D1550" s="113"/>
      <c r="E1550" s="115"/>
      <c r="F1550" s="174"/>
      <c r="G1550" s="114" t="str">
        <f t="shared" si="485"/>
        <v/>
      </c>
      <c r="H1550" s="115"/>
      <c r="I1550" s="115"/>
      <c r="J1550" s="115"/>
      <c r="K1550" s="115"/>
      <c r="L1550" s="133" t="str">
        <f t="shared" si="486"/>
        <v/>
      </c>
      <c r="M1550" s="116" t="str">
        <f>IF(L1550="", "", L1550/Veriler!$X$1)</f>
        <v/>
      </c>
      <c r="N1550" s="116" t="str">
        <f>IF(F1550&lt;&gt;"", "İthal Girdi", IF(Veriler!T1550="", "", IF(Veriler!S1550="H", "%0,5 üzerindedir", IF(Veriler!T1550&gt;0.1, "%10 sınırı aşılmıştır.", "Uygun"))))</f>
        <v>%0,5 üzerindedir</v>
      </c>
      <c r="O1550" s="116" t="str">
        <f t="shared" si="487"/>
        <v xml:space="preserve"> </v>
      </c>
      <c r="P1550" s="117"/>
      <c r="Q1550" s="118"/>
      <c r="R1550" s="119" t="str">
        <f t="shared" si="488"/>
        <v/>
      </c>
      <c r="S1550" s="133">
        <f>IFERROR(IF(M1550&lt;=0.005,IF(F1550="",L1550,0),IF(F1550&lt;&gt;"",0,IF(P1550="",0,IF(P1550="H",0,IF(Q1550&lt;Veriler!$G$2,L1550*Veriler!$G$2,L1550*Q1550)))))," ")</f>
        <v>0</v>
      </c>
      <c r="T1550" s="133">
        <f>IF(Veriler!T1550&lt;=0.1, S1550, IF(AND(Veriler!T1550&gt;0.1, F1550="", P1550="E"), IF(Q1550&gt;Veriler!$G$2, Q1550*S1550, IF(Q1550&lt;Veriler!$G$2, Veriler!$G$2*S1550, Q1550*S1550)), 0))</f>
        <v>0</v>
      </c>
      <c r="U1550" s="133" t="str">
        <f t="shared" si="489"/>
        <v xml:space="preserve"> </v>
      </c>
      <c r="V1550" s="134" t="str">
        <f>IFERROR(IF(O1550="%10 sınırı aşılmıştır.",L1550-T1550,IFERROR(IF(F1550="",IF(S1550=1,0,IF(L1550-S1550=0,"",L1550-S1550)),IF(Veriler!M1550="",L1550,IF(L1550*Veriler!M1550=0,"",L1550*Veriler!M1550))),L1550)),0)</f>
        <v/>
      </c>
      <c r="W1550" s="146"/>
      <c r="X1550" s="146"/>
      <c r="Y1550" s="146"/>
    </row>
    <row r="1551" spans="1:25" s="99" customFormat="1" ht="54.75" customHeight="1" x14ac:dyDescent="0.25">
      <c r="A1551" s="96">
        <f t="shared" si="490"/>
        <v>1146</v>
      </c>
      <c r="B1551" s="175"/>
      <c r="C1551" s="176"/>
      <c r="D1551" s="113"/>
      <c r="E1551" s="115"/>
      <c r="F1551" s="174"/>
      <c r="G1551" s="114" t="str">
        <f t="shared" si="485"/>
        <v/>
      </c>
      <c r="H1551" s="115"/>
      <c r="I1551" s="115"/>
      <c r="J1551" s="115"/>
      <c r="K1551" s="115"/>
      <c r="L1551" s="133" t="str">
        <f t="shared" si="486"/>
        <v/>
      </c>
      <c r="M1551" s="116" t="str">
        <f>IF(L1551="", "", L1551/Veriler!$X$1)</f>
        <v/>
      </c>
      <c r="N1551" s="116" t="str">
        <f>IF(F1551&lt;&gt;"", "İthal Girdi", IF(Veriler!T1551="", "", IF(Veriler!S1551="H", "%0,5 üzerindedir", IF(Veriler!T1551&gt;0.1, "%10 sınırı aşılmıştır.", "Uygun"))))</f>
        <v>%0,5 üzerindedir</v>
      </c>
      <c r="O1551" s="116" t="str">
        <f t="shared" si="487"/>
        <v xml:space="preserve"> </v>
      </c>
      <c r="P1551" s="117"/>
      <c r="Q1551" s="118"/>
      <c r="R1551" s="119" t="str">
        <f t="shared" si="488"/>
        <v/>
      </c>
      <c r="S1551" s="133">
        <f>IFERROR(IF(M1551&lt;=0.005,IF(F1551="",L1551,0),IF(F1551&lt;&gt;"",0,IF(P1551="",0,IF(P1551="H",0,IF(Q1551&lt;Veriler!$G$2,L1551*Veriler!$G$2,L1551*Q1551)))))," ")</f>
        <v>0</v>
      </c>
      <c r="T1551" s="133">
        <f>IF(Veriler!T1551&lt;=0.1, S1551, IF(AND(Veriler!T1551&gt;0.1, F1551="", P1551="E"), IF(Q1551&gt;Veriler!$G$2, Q1551*S1551, IF(Q1551&lt;Veriler!$G$2, Veriler!$G$2*S1551, Q1551*S1551)), 0))</f>
        <v>0</v>
      </c>
      <c r="U1551" s="133" t="str">
        <f t="shared" si="489"/>
        <v xml:space="preserve"> </v>
      </c>
      <c r="V1551" s="134" t="str">
        <f>IFERROR(IF(O1551="%10 sınırı aşılmıştır.",L1551-T1551,IFERROR(IF(F1551="",IF(S1551=1,0,IF(L1551-S1551=0,"",L1551-S1551)),IF(Veriler!M1551="",L1551,IF(L1551*Veriler!M1551=0,"",L1551*Veriler!M1551))),L1551)),0)</f>
        <v/>
      </c>
      <c r="W1551" s="146"/>
      <c r="X1551" s="146"/>
      <c r="Y1551" s="146"/>
    </row>
    <row r="1552" spans="1:25" s="99" customFormat="1" ht="54.75" customHeight="1" x14ac:dyDescent="0.25">
      <c r="A1552" s="96">
        <f t="shared" si="490"/>
        <v>1147</v>
      </c>
      <c r="B1552" s="175"/>
      <c r="C1552" s="176"/>
      <c r="D1552" s="113"/>
      <c r="E1552" s="115"/>
      <c r="F1552" s="174"/>
      <c r="G1552" s="114" t="str">
        <f t="shared" si="485"/>
        <v/>
      </c>
      <c r="H1552" s="115"/>
      <c r="I1552" s="115"/>
      <c r="J1552" s="115"/>
      <c r="K1552" s="115"/>
      <c r="L1552" s="133" t="str">
        <f t="shared" si="486"/>
        <v/>
      </c>
      <c r="M1552" s="116" t="str">
        <f>IF(L1552="", "", L1552/Veriler!$X$1)</f>
        <v/>
      </c>
      <c r="N1552" s="116" t="str">
        <f>IF(F1552&lt;&gt;"", "İthal Girdi", IF(Veriler!T1552="", "", IF(Veriler!S1552="H", "%0,5 üzerindedir", IF(Veriler!T1552&gt;0.1, "%10 sınırı aşılmıştır.", "Uygun"))))</f>
        <v>%0,5 üzerindedir</v>
      </c>
      <c r="O1552" s="116" t="str">
        <f t="shared" si="487"/>
        <v xml:space="preserve"> </v>
      </c>
      <c r="P1552" s="117"/>
      <c r="Q1552" s="118"/>
      <c r="R1552" s="119" t="str">
        <f t="shared" si="488"/>
        <v/>
      </c>
      <c r="S1552" s="133">
        <f>IFERROR(IF(M1552&lt;=0.005,IF(F1552="",L1552,0),IF(F1552&lt;&gt;"",0,IF(P1552="",0,IF(P1552="H",0,IF(Q1552&lt;Veriler!$G$2,L1552*Veriler!$G$2,L1552*Q1552)))))," ")</f>
        <v>0</v>
      </c>
      <c r="T1552" s="133">
        <f>IF(Veriler!T1552&lt;=0.1, S1552, IF(AND(Veriler!T1552&gt;0.1, F1552="", P1552="E"), IF(Q1552&gt;Veriler!$G$2, Q1552*S1552, IF(Q1552&lt;Veriler!$G$2, Veriler!$G$2*S1552, Q1552*S1552)), 0))</f>
        <v>0</v>
      </c>
      <c r="U1552" s="133" t="str">
        <f t="shared" si="489"/>
        <v xml:space="preserve"> </v>
      </c>
      <c r="V1552" s="134" t="str">
        <f>IFERROR(IF(O1552="%10 sınırı aşılmıştır.",L1552-T1552,IFERROR(IF(F1552="",IF(S1552=1,0,IF(L1552-S1552=0,"",L1552-S1552)),IF(Veriler!M1552="",L1552,IF(L1552*Veriler!M1552=0,"",L1552*Veriler!M1552))),L1552)),0)</f>
        <v/>
      </c>
      <c r="W1552" s="146"/>
      <c r="X1552" s="146"/>
      <c r="Y1552" s="146"/>
    </row>
    <row r="1553" spans="1:25" s="99" customFormat="1" ht="54.75" customHeight="1" x14ac:dyDescent="0.25">
      <c r="A1553" s="96">
        <f t="shared" si="490"/>
        <v>1148</v>
      </c>
      <c r="B1553" s="175"/>
      <c r="C1553" s="176"/>
      <c r="D1553" s="113"/>
      <c r="E1553" s="115"/>
      <c r="F1553" s="174"/>
      <c r="G1553" s="114" t="str">
        <f t="shared" si="485"/>
        <v/>
      </c>
      <c r="H1553" s="115"/>
      <c r="I1553" s="115"/>
      <c r="J1553" s="115"/>
      <c r="K1553" s="115"/>
      <c r="L1553" s="133" t="str">
        <f t="shared" si="486"/>
        <v/>
      </c>
      <c r="M1553" s="116" t="str">
        <f>IF(L1553="", "", L1553/Veriler!$X$1)</f>
        <v/>
      </c>
      <c r="N1553" s="116" t="str">
        <f>IF(F1553&lt;&gt;"", "İthal Girdi", IF(Veriler!T1553="", "", IF(Veriler!S1553="H", "%0,5 üzerindedir", IF(Veriler!T1553&gt;0.1, "%10 sınırı aşılmıştır.", "Uygun"))))</f>
        <v>%0,5 üzerindedir</v>
      </c>
      <c r="O1553" s="116" t="str">
        <f t="shared" si="487"/>
        <v xml:space="preserve"> </v>
      </c>
      <c r="P1553" s="117"/>
      <c r="Q1553" s="118"/>
      <c r="R1553" s="119" t="str">
        <f t="shared" si="488"/>
        <v/>
      </c>
      <c r="S1553" s="133">
        <f>IFERROR(IF(M1553&lt;=0.005,IF(F1553="",L1553,0),IF(F1553&lt;&gt;"",0,IF(P1553="",0,IF(P1553="H",0,IF(Q1553&lt;Veriler!$G$2,L1553*Veriler!$G$2,L1553*Q1553)))))," ")</f>
        <v>0</v>
      </c>
      <c r="T1553" s="133">
        <f>IF(Veriler!T1553&lt;=0.1, S1553, IF(AND(Veriler!T1553&gt;0.1, F1553="", P1553="E"), IF(Q1553&gt;Veriler!$G$2, Q1553*S1553, IF(Q1553&lt;Veriler!$G$2, Veriler!$G$2*S1553, Q1553*S1553)), 0))</f>
        <v>0</v>
      </c>
      <c r="U1553" s="133" t="str">
        <f t="shared" si="489"/>
        <v xml:space="preserve"> </v>
      </c>
      <c r="V1553" s="134" t="str">
        <f>IFERROR(IF(O1553="%10 sınırı aşılmıştır.",L1553-T1553,IFERROR(IF(F1553="",IF(S1553=1,0,IF(L1553-S1553=0,"",L1553-S1553)),IF(Veriler!M1553="",L1553,IF(L1553*Veriler!M1553=0,"",L1553*Veriler!M1553))),L1553)),0)</f>
        <v/>
      </c>
      <c r="W1553" s="146"/>
      <c r="X1553" s="146"/>
      <c r="Y1553" s="146"/>
    </row>
    <row r="1554" spans="1:25" s="99" customFormat="1" ht="24" customHeight="1" x14ac:dyDescent="0.25">
      <c r="A1554" s="103"/>
      <c r="B1554" s="104"/>
      <c r="C1554" s="104"/>
      <c r="D1554" s="104"/>
      <c r="E1554" s="103"/>
      <c r="F1554" s="135"/>
      <c r="G1554" s="157"/>
      <c r="H1554" s="103"/>
      <c r="I1554" s="103"/>
      <c r="J1554" s="103"/>
      <c r="K1554" s="103"/>
      <c r="L1554" s="136">
        <f>SUM(L1525:L1538,L1540:L1553)</f>
        <v>0</v>
      </c>
      <c r="M1554" s="158"/>
      <c r="N1554" s="158"/>
      <c r="O1554" s="158"/>
      <c r="P1554" s="105"/>
      <c r="Q1554" s="106"/>
      <c r="R1554" s="159"/>
      <c r="S1554" s="160"/>
      <c r="T1554" s="160"/>
      <c r="U1554" s="160"/>
      <c r="V1554" s="160"/>
      <c r="W1554" s="146"/>
      <c r="X1554" s="146"/>
      <c r="Y1554" s="146"/>
    </row>
    <row r="1555" spans="1:25" s="99" customFormat="1" ht="31.5" customHeight="1" x14ac:dyDescent="0.25">
      <c r="A1555" s="103"/>
      <c r="B1555" s="104"/>
      <c r="C1555" s="104"/>
      <c r="D1555" s="104"/>
      <c r="E1555" s="103"/>
      <c r="F1555" s="135"/>
      <c r="G1555" s="157"/>
      <c r="H1555" s="103"/>
      <c r="I1555" s="103"/>
      <c r="J1555" s="103"/>
      <c r="K1555" s="103"/>
      <c r="L1555" s="161"/>
      <c r="M1555" s="158"/>
      <c r="N1555" s="158"/>
      <c r="O1555" s="158"/>
      <c r="P1555" s="105"/>
      <c r="Q1555" s="106"/>
      <c r="R1555" s="159"/>
      <c r="S1555" s="162" t="s">
        <v>57</v>
      </c>
      <c r="T1555" s="162" t="s">
        <v>57</v>
      </c>
      <c r="U1555" s="162" t="s">
        <v>57</v>
      </c>
      <c r="V1555" s="163" t="s">
        <v>58</v>
      </c>
      <c r="W1555" s="146"/>
      <c r="X1555" s="146"/>
      <c r="Y1555" s="146"/>
    </row>
    <row r="1556" spans="1:25" s="99" customFormat="1" ht="58.5" customHeight="1" x14ac:dyDescent="0.25">
      <c r="A1556" s="185" t="s">
        <v>59</v>
      </c>
      <c r="B1556" s="180"/>
      <c r="C1556" s="180"/>
      <c r="D1556" s="180"/>
      <c r="E1556" s="180"/>
      <c r="F1556" s="180"/>
      <c r="G1556" s="180"/>
      <c r="H1556" s="180"/>
      <c r="I1556" s="180"/>
      <c r="J1556" s="180"/>
      <c r="K1556" s="180"/>
      <c r="L1556" s="180"/>
      <c r="M1556" s="180"/>
      <c r="N1556" s="180"/>
      <c r="O1556" s="180"/>
      <c r="P1556" s="180"/>
      <c r="Q1556" s="180"/>
      <c r="R1556" s="176"/>
      <c r="S1556" s="137">
        <f>SUM(S1518,S1525:S1538,S1540:S1553)</f>
        <v>0</v>
      </c>
      <c r="T1556" s="137" t="str">
        <f>IF(SUM(T1525:T1538,T1540:T1553)=0," ",SUM(T1525:T1538,T1540:T1553))</f>
        <v xml:space="preserve"> </v>
      </c>
      <c r="U1556" s="137" t="str">
        <f>IF(SUM(U1525:U1538,U1540:U1553)=0," ",SUM(U1525:U1538,U1540:U1553))</f>
        <v xml:space="preserve"> </v>
      </c>
      <c r="V1556" s="137" t="str">
        <f>IF(SUM(V1525:V1538,V1540:V1553)=0," ",SUM(V1525:V1538,V1540:V1553))</f>
        <v xml:space="preserve"> </v>
      </c>
      <c r="W1556" s="146"/>
      <c r="X1556" s="164">
        <f>SUM(U1525:U1538,U1540:U1553)</f>
        <v>0</v>
      </c>
      <c r="Y1556" s="164">
        <f>SUM(V1525:V1538,V1540:V1553)</f>
        <v>0</v>
      </c>
    </row>
    <row r="1557" spans="1:25" x14ac:dyDescent="0.3">
      <c r="A1557" s="34"/>
      <c r="G1557" s="146"/>
      <c r="L1557" s="146"/>
      <c r="M1557" s="146"/>
      <c r="N1557" s="146"/>
      <c r="O1557" s="146"/>
      <c r="R1557" s="146"/>
      <c r="S1557" s="146"/>
      <c r="T1557" s="146"/>
      <c r="U1557" s="146"/>
      <c r="V1557" s="146"/>
      <c r="W1557" s="146"/>
      <c r="X1557" s="146"/>
      <c r="Y1557" s="146"/>
    </row>
    <row r="1558" spans="1:25" x14ac:dyDescent="0.3">
      <c r="A1558" s="186" t="s">
        <v>60</v>
      </c>
      <c r="B1558" s="187"/>
      <c r="C1558" s="187"/>
      <c r="D1558" s="187"/>
      <c r="E1558" s="187"/>
      <c r="F1558" s="187"/>
      <c r="G1558" s="187"/>
      <c r="H1558" s="187"/>
      <c r="I1558" s="187"/>
      <c r="J1558" s="187"/>
      <c r="K1558" s="187"/>
      <c r="L1558" s="187"/>
      <c r="M1558" s="187"/>
      <c r="N1558" s="187"/>
      <c r="O1558" s="187"/>
      <c r="P1558" s="187"/>
      <c r="Q1558" s="187"/>
      <c r="R1558" s="187"/>
      <c r="S1558" s="187"/>
      <c r="T1558" s="187"/>
      <c r="U1558" s="187"/>
      <c r="V1558" s="187"/>
      <c r="W1558" s="146"/>
      <c r="X1558" s="146"/>
      <c r="Y1558" s="146"/>
    </row>
    <row r="1559" spans="1:25" s="99" customFormat="1" ht="41.25" customHeight="1" x14ac:dyDescent="0.25">
      <c r="A1559" s="189" t="s">
        <v>38</v>
      </c>
      <c r="B1559" s="180"/>
      <c r="C1559" s="180"/>
      <c r="D1559" s="180"/>
      <c r="E1559" s="180"/>
      <c r="F1559" s="180"/>
      <c r="G1559" s="180"/>
      <c r="H1559" s="180"/>
      <c r="I1559" s="180"/>
      <c r="J1559" s="180"/>
      <c r="K1559" s="180"/>
      <c r="L1559" s="180"/>
      <c r="M1559" s="180"/>
      <c r="N1559" s="180"/>
      <c r="O1559" s="180"/>
      <c r="P1559" s="180"/>
      <c r="Q1559" s="180"/>
      <c r="R1559" s="180"/>
      <c r="S1559" s="180"/>
      <c r="T1559" s="180"/>
      <c r="U1559" s="180"/>
      <c r="V1559" s="176"/>
      <c r="W1559" s="146"/>
      <c r="X1559" s="146"/>
      <c r="Y1559" s="146"/>
    </row>
    <row r="1560" spans="1:25" s="100" customFormat="1" ht="35.25" customHeight="1" x14ac:dyDescent="0.25">
      <c r="A1560" s="179" t="s">
        <v>39</v>
      </c>
      <c r="B1560" s="180"/>
      <c r="C1560" s="180"/>
      <c r="D1560" s="180"/>
      <c r="E1560" s="180"/>
      <c r="F1560" s="180"/>
      <c r="G1560" s="180"/>
      <c r="H1560" s="180"/>
      <c r="I1560" s="180"/>
      <c r="J1560" s="180"/>
      <c r="K1560" s="180"/>
      <c r="L1560" s="180"/>
      <c r="M1560" s="180"/>
      <c r="N1560" s="180"/>
      <c r="O1560" s="180"/>
      <c r="P1560" s="180"/>
      <c r="Q1560" s="180"/>
      <c r="R1560" s="176"/>
      <c r="S1560" s="147"/>
      <c r="T1560" s="148"/>
      <c r="U1560" s="149" t="s">
        <v>40</v>
      </c>
      <c r="V1560" s="150">
        <f>V1522+1</f>
        <v>42</v>
      </c>
      <c r="W1560" s="146"/>
      <c r="X1560" s="146"/>
      <c r="Y1560" s="146"/>
    </row>
    <row r="1561" spans="1:25" s="99" customFormat="1" ht="81" customHeight="1" x14ac:dyDescent="0.25">
      <c r="A1561" s="110" t="s">
        <v>3</v>
      </c>
      <c r="B1561" s="188" t="s">
        <v>41</v>
      </c>
      <c r="C1561" s="176"/>
      <c r="D1561" s="111" t="s">
        <v>42</v>
      </c>
      <c r="E1561" s="110" t="s">
        <v>324</v>
      </c>
      <c r="F1561" s="111" t="s">
        <v>325</v>
      </c>
      <c r="G1561" s="151" t="s">
        <v>43</v>
      </c>
      <c r="H1561" s="110" t="s">
        <v>44</v>
      </c>
      <c r="I1561" s="110" t="s">
        <v>8</v>
      </c>
      <c r="J1561" s="110" t="s">
        <v>45</v>
      </c>
      <c r="K1561" s="110" t="s">
        <v>46</v>
      </c>
      <c r="L1561" s="152" t="s">
        <v>47</v>
      </c>
      <c r="M1561" s="153" t="s">
        <v>48</v>
      </c>
      <c r="N1561" s="154" t="s">
        <v>49</v>
      </c>
      <c r="O1561" s="154" t="s">
        <v>49</v>
      </c>
      <c r="P1561" s="112" t="s">
        <v>50</v>
      </c>
      <c r="Q1561" s="110" t="s">
        <v>51</v>
      </c>
      <c r="R1561" s="155" t="s">
        <v>52</v>
      </c>
      <c r="S1561" s="156" t="s">
        <v>53</v>
      </c>
      <c r="T1561" s="156" t="s">
        <v>54</v>
      </c>
      <c r="U1561" s="152" t="s">
        <v>54</v>
      </c>
      <c r="V1561" s="152" t="s">
        <v>55</v>
      </c>
      <c r="W1561" s="146"/>
      <c r="X1561" s="146"/>
      <c r="Y1561" s="146"/>
    </row>
    <row r="1562" spans="1:25" s="99" customFormat="1" ht="45" customHeight="1" x14ac:dyDescent="0.25">
      <c r="A1562" s="101"/>
      <c r="B1562" s="177" t="s">
        <v>56</v>
      </c>
      <c r="C1562" s="178"/>
      <c r="D1562" s="102"/>
      <c r="E1562" s="170"/>
      <c r="F1562" s="102"/>
      <c r="G1562" s="95"/>
      <c r="H1562" s="102"/>
      <c r="I1562" s="102"/>
      <c r="J1562" s="102"/>
      <c r="K1562" s="102"/>
      <c r="L1562" s="95"/>
      <c r="M1562" s="95"/>
      <c r="N1562" s="95"/>
      <c r="O1562" s="95"/>
      <c r="P1562" s="102"/>
      <c r="Q1562" s="102"/>
      <c r="R1562" s="190"/>
      <c r="S1562" s="184"/>
      <c r="T1562" s="95"/>
      <c r="U1562" s="95"/>
      <c r="V1562" s="95"/>
      <c r="W1562" s="146"/>
      <c r="X1562" s="146"/>
      <c r="Y1562" s="146"/>
    </row>
    <row r="1563" spans="1:25" s="99" customFormat="1" ht="54.75" customHeight="1" x14ac:dyDescent="0.25">
      <c r="A1563" s="96">
        <f>A1553+1</f>
        <v>1149</v>
      </c>
      <c r="B1563" s="181"/>
      <c r="C1563" s="182"/>
      <c r="D1563" s="113"/>
      <c r="E1563" s="115"/>
      <c r="F1563" s="174"/>
      <c r="G1563" s="114" t="str">
        <f t="shared" ref="G1563:G1576" si="491">IF(AND(F1563&lt;&gt;"",V1563&lt;&gt;"",L1563&lt;&gt;0),V1563/L1563,"")</f>
        <v/>
      </c>
      <c r="H1563" s="115"/>
      <c r="I1563" s="115"/>
      <c r="J1563" s="115"/>
      <c r="K1563" s="115"/>
      <c r="L1563" s="133" t="str">
        <f t="shared" ref="L1563:L1576" si="492">IF(AND(H1563&lt;&gt;0, J1563&lt;&gt;0, K1563&lt;&gt;0), H1563*J1563*K1563, "")</f>
        <v/>
      </c>
      <c r="M1563" s="116" t="str">
        <f>IF(L1563="", "", L1563/Veriler!$X$1)</f>
        <v/>
      </c>
      <c r="N1563" s="116" t="str">
        <f>IF(F1563&lt;&gt;"", "İthal Girdi", IF(Veriler!T1563="", "", IF(Veriler!S1563="H", "%0,5 üzerindedir", IF(Veriler!T1563&gt;0.1, "%10 sınırı aşılmıştır.", "Uygun"))))</f>
        <v>%0,5 üzerindedir</v>
      </c>
      <c r="O1563" s="116" t="str">
        <f t="shared" ref="O1563:O1576" si="493">IF(M1563=""," ",N1563)</f>
        <v xml:space="preserve"> </v>
      </c>
      <c r="P1563" s="117"/>
      <c r="Q1563" s="118"/>
      <c r="R1563" s="119" t="str">
        <f t="shared" ref="R1563:R1576" si="494">IFERROR(IF(AND(T1563&lt;&gt;"",L1563&lt;&gt;"",L1563&lt;&gt;0,T1563&lt;&gt;0),T1563/L1563,"")," ")</f>
        <v/>
      </c>
      <c r="S1563" s="133">
        <f>IFERROR(IF(M1563&lt;=0.005,IF(F1563="",L1563,0),IF(F1563&lt;&gt;"",0,IF(P1563="",0,IF(P1563="H",0,IF(Q1563&lt;Veriler!$G$2,L1563*Veriler!$G$2,L1563*Q1563)))))," ")</f>
        <v>0</v>
      </c>
      <c r="T1563" s="133">
        <f>IF(Veriler!T1563&lt;=0.1, S1563, IF(AND(Veriler!T1563&gt;0.1, F1563="", P1563="E"), IF(Q1563&gt;Veriler!$G$2, Q1563*S1563, IF(Q1563&lt;Veriler!$G$2, Veriler!$G$2*S1563, Q1563*S1563)), 0))</f>
        <v>0</v>
      </c>
      <c r="U1563" s="133" t="str">
        <f t="shared" ref="U1563:U1576" si="495">IF(T1563=0," ",T1563)</f>
        <v xml:space="preserve"> </v>
      </c>
      <c r="V1563" s="134" t="str">
        <f>IFERROR(IF(O1563="%10 sınırı aşılmıştır.",L1563-T1563,IFERROR(IF(F1563="",IF(S1563=1,0,IF(L1563-S1563=0,"",L1563-S1563)),IF(Veriler!M1563="",L1563,IF(L1563*Veriler!M1563=0,"",L1563*Veriler!M1563))),L1563)),0)</f>
        <v/>
      </c>
      <c r="W1563" s="146"/>
      <c r="X1563" s="146"/>
      <c r="Y1563" s="146"/>
    </row>
    <row r="1564" spans="1:25" s="99" customFormat="1" ht="54.75" customHeight="1" x14ac:dyDescent="0.25">
      <c r="A1564" s="96">
        <f t="shared" ref="A1564:A1576" si="496">A1563+1</f>
        <v>1150</v>
      </c>
      <c r="B1564" s="175"/>
      <c r="C1564" s="176"/>
      <c r="D1564" s="113"/>
      <c r="E1564" s="115"/>
      <c r="F1564" s="174"/>
      <c r="G1564" s="114" t="str">
        <f t="shared" si="491"/>
        <v/>
      </c>
      <c r="H1564" s="115"/>
      <c r="I1564" s="115"/>
      <c r="J1564" s="115"/>
      <c r="K1564" s="115"/>
      <c r="L1564" s="133" t="str">
        <f t="shared" si="492"/>
        <v/>
      </c>
      <c r="M1564" s="116" t="str">
        <f>IF(L1564="", "", L1564/Veriler!$X$1)</f>
        <v/>
      </c>
      <c r="N1564" s="116" t="str">
        <f>IF(F1564&lt;&gt;"", "İthal Girdi", IF(Veriler!T1564="", "", IF(Veriler!S1564="H", "%0,5 üzerindedir", IF(Veriler!T1564&gt;0.1, "%10 sınırı aşılmıştır.", "Uygun"))))</f>
        <v>%0,5 üzerindedir</v>
      </c>
      <c r="O1564" s="116" t="str">
        <f t="shared" si="493"/>
        <v xml:space="preserve"> </v>
      </c>
      <c r="P1564" s="117"/>
      <c r="Q1564" s="118"/>
      <c r="R1564" s="119" t="str">
        <f t="shared" si="494"/>
        <v/>
      </c>
      <c r="S1564" s="133">
        <f>IFERROR(IF(M1564&lt;=0.005,IF(F1564="",L1564,0),IF(F1564&lt;&gt;"",0,IF(P1564="",0,IF(P1564="H",0,IF(Q1564&lt;Veriler!$G$2,L1564*Veriler!$G$2,L1564*Q1564)))))," ")</f>
        <v>0</v>
      </c>
      <c r="T1564" s="133">
        <f>IF(Veriler!T1564&lt;=0.1, S1564, IF(AND(Veriler!T1564&gt;0.1, F1564="", P1564="E"), IF(Q1564&gt;Veriler!$G$2, Q1564*S1564, IF(Q1564&lt;Veriler!$G$2, Veriler!$G$2*S1564, Q1564*S1564)), 0))</f>
        <v>0</v>
      </c>
      <c r="U1564" s="133" t="str">
        <f t="shared" si="495"/>
        <v xml:space="preserve"> </v>
      </c>
      <c r="V1564" s="134" t="str">
        <f>IFERROR(IF(O1564="%10 sınırı aşılmıştır.",L1564-T1564,IFERROR(IF(F1564="",IF(S1564=1,0,IF(L1564-S1564=0,"",L1564-S1564)),IF(Veriler!M1564="",L1564,IF(L1564*Veriler!M1564=0,"",L1564*Veriler!M1564))),L1564)),0)</f>
        <v/>
      </c>
      <c r="W1564" s="146"/>
      <c r="X1564" s="146"/>
      <c r="Y1564" s="146"/>
    </row>
    <row r="1565" spans="1:25" s="99" customFormat="1" ht="54.75" customHeight="1" x14ac:dyDescent="0.25">
      <c r="A1565" s="96">
        <f t="shared" si="496"/>
        <v>1151</v>
      </c>
      <c r="B1565" s="175"/>
      <c r="C1565" s="176"/>
      <c r="D1565" s="113"/>
      <c r="E1565" s="115"/>
      <c r="F1565" s="174"/>
      <c r="G1565" s="114" t="str">
        <f t="shared" si="491"/>
        <v/>
      </c>
      <c r="H1565" s="115"/>
      <c r="I1565" s="115"/>
      <c r="J1565" s="115"/>
      <c r="K1565" s="115"/>
      <c r="L1565" s="133" t="str">
        <f t="shared" si="492"/>
        <v/>
      </c>
      <c r="M1565" s="116" t="str">
        <f>IF(L1565="", "", L1565/Veriler!$X$1)</f>
        <v/>
      </c>
      <c r="N1565" s="116" t="str">
        <f>IF(F1565&lt;&gt;"", "İthal Girdi", IF(Veriler!T1565="", "", IF(Veriler!S1565="H", "%0,5 üzerindedir", IF(Veriler!T1565&gt;0.1, "%10 sınırı aşılmıştır.", "Uygun"))))</f>
        <v>%0,5 üzerindedir</v>
      </c>
      <c r="O1565" s="116" t="str">
        <f t="shared" si="493"/>
        <v xml:space="preserve"> </v>
      </c>
      <c r="P1565" s="117"/>
      <c r="Q1565" s="118"/>
      <c r="R1565" s="119" t="str">
        <f t="shared" si="494"/>
        <v/>
      </c>
      <c r="S1565" s="133">
        <f>IFERROR(IF(M1565&lt;=0.005,IF(F1565="",L1565,0),IF(F1565&lt;&gt;"",0,IF(P1565="",0,IF(P1565="H",0,IF(Q1565&lt;Veriler!$G$2,L1565*Veriler!$G$2,L1565*Q1565)))))," ")</f>
        <v>0</v>
      </c>
      <c r="T1565" s="133">
        <f>IF(Veriler!T1565&lt;=0.1, S1565, IF(AND(Veriler!T1565&gt;0.1, F1565="", P1565="E"), IF(Q1565&gt;Veriler!$G$2, Q1565*S1565, IF(Q1565&lt;Veriler!$G$2, Veriler!$G$2*S1565, Q1565*S1565)), 0))</f>
        <v>0</v>
      </c>
      <c r="U1565" s="133" t="str">
        <f t="shared" si="495"/>
        <v xml:space="preserve"> </v>
      </c>
      <c r="V1565" s="134" t="str">
        <f>IFERROR(IF(O1565="%10 sınırı aşılmıştır.",L1565-T1565,IFERROR(IF(F1565="",IF(S1565=1,0,IF(L1565-S1565=0,"",L1565-S1565)),IF(Veriler!M1565="",L1565,IF(L1565*Veriler!M1565=0,"",L1565*Veriler!M1565))),L1565)),0)</f>
        <v/>
      </c>
      <c r="W1565" s="146"/>
      <c r="X1565" s="146"/>
      <c r="Y1565" s="146"/>
    </row>
    <row r="1566" spans="1:25" s="99" customFormat="1" ht="54.75" customHeight="1" x14ac:dyDescent="0.25">
      <c r="A1566" s="96">
        <f t="shared" si="496"/>
        <v>1152</v>
      </c>
      <c r="B1566" s="175"/>
      <c r="C1566" s="176"/>
      <c r="D1566" s="113"/>
      <c r="E1566" s="115"/>
      <c r="F1566" s="174"/>
      <c r="G1566" s="114" t="str">
        <f t="shared" si="491"/>
        <v/>
      </c>
      <c r="H1566" s="115"/>
      <c r="I1566" s="115"/>
      <c r="J1566" s="115"/>
      <c r="K1566" s="115"/>
      <c r="L1566" s="133" t="str">
        <f t="shared" si="492"/>
        <v/>
      </c>
      <c r="M1566" s="116" t="str">
        <f>IF(L1566="", "", L1566/Veriler!$X$1)</f>
        <v/>
      </c>
      <c r="N1566" s="116" t="str">
        <f>IF(F1566&lt;&gt;"", "İthal Girdi", IF(Veriler!T1566="", "", IF(Veriler!S1566="H", "%0,5 üzerindedir", IF(Veriler!T1566&gt;0.1, "%10 sınırı aşılmıştır.", "Uygun"))))</f>
        <v>%0,5 üzerindedir</v>
      </c>
      <c r="O1566" s="116" t="str">
        <f t="shared" si="493"/>
        <v xml:space="preserve"> </v>
      </c>
      <c r="P1566" s="117"/>
      <c r="Q1566" s="118"/>
      <c r="R1566" s="119" t="str">
        <f t="shared" si="494"/>
        <v/>
      </c>
      <c r="S1566" s="133">
        <f>IFERROR(IF(M1566&lt;=0.005,IF(F1566="",L1566,0),IF(F1566&lt;&gt;"",0,IF(P1566="",0,IF(P1566="H",0,IF(Q1566&lt;Veriler!$G$2,L1566*Veriler!$G$2,L1566*Q1566)))))," ")</f>
        <v>0</v>
      </c>
      <c r="T1566" s="133">
        <f>IF(Veriler!T1566&lt;=0.1, S1566, IF(AND(Veriler!T1566&gt;0.1, F1566="", P1566="E"), IF(Q1566&gt;Veriler!$G$2, Q1566*S1566, IF(Q1566&lt;Veriler!$G$2, Veriler!$G$2*S1566, Q1566*S1566)), 0))</f>
        <v>0</v>
      </c>
      <c r="U1566" s="133" t="str">
        <f t="shared" si="495"/>
        <v xml:space="preserve"> </v>
      </c>
      <c r="V1566" s="134" t="str">
        <f>IFERROR(IF(O1566="%10 sınırı aşılmıştır.",L1566-T1566,IFERROR(IF(F1566="",IF(S1566=1,0,IF(L1566-S1566=0,"",L1566-S1566)),IF(Veriler!M1566="",L1566,IF(L1566*Veriler!M1566=0,"",L1566*Veriler!M1566))),L1566)),0)</f>
        <v/>
      </c>
      <c r="W1566" s="146"/>
      <c r="X1566" s="146"/>
      <c r="Y1566" s="146"/>
    </row>
    <row r="1567" spans="1:25" s="99" customFormat="1" ht="54.75" customHeight="1" x14ac:dyDescent="0.25">
      <c r="A1567" s="96">
        <f t="shared" si="496"/>
        <v>1153</v>
      </c>
      <c r="B1567" s="175"/>
      <c r="C1567" s="176"/>
      <c r="D1567" s="113"/>
      <c r="E1567" s="115"/>
      <c r="F1567" s="174"/>
      <c r="G1567" s="114" t="str">
        <f t="shared" si="491"/>
        <v/>
      </c>
      <c r="H1567" s="115"/>
      <c r="I1567" s="115"/>
      <c r="J1567" s="115"/>
      <c r="K1567" s="115"/>
      <c r="L1567" s="133" t="str">
        <f t="shared" si="492"/>
        <v/>
      </c>
      <c r="M1567" s="116" t="str">
        <f>IF(L1567="", "", L1567/Veriler!$X$1)</f>
        <v/>
      </c>
      <c r="N1567" s="116" t="str">
        <f>IF(F1567&lt;&gt;"", "İthal Girdi", IF(Veriler!T1567="", "", IF(Veriler!S1567="H", "%0,5 üzerindedir", IF(Veriler!T1567&gt;0.1, "%10 sınırı aşılmıştır.", "Uygun"))))</f>
        <v>%0,5 üzerindedir</v>
      </c>
      <c r="O1567" s="116" t="str">
        <f t="shared" si="493"/>
        <v xml:space="preserve"> </v>
      </c>
      <c r="P1567" s="117"/>
      <c r="Q1567" s="118"/>
      <c r="R1567" s="119" t="str">
        <f t="shared" si="494"/>
        <v/>
      </c>
      <c r="S1567" s="133">
        <f>IFERROR(IF(M1567&lt;=0.005,IF(F1567="",L1567,0),IF(F1567&lt;&gt;"",0,IF(P1567="",0,IF(P1567="H",0,IF(Q1567&lt;Veriler!$G$2,L1567*Veriler!$G$2,L1567*Q1567)))))," ")</f>
        <v>0</v>
      </c>
      <c r="T1567" s="133">
        <f>IF(Veriler!T1567&lt;=0.1, S1567, IF(AND(Veriler!T1567&gt;0.1, F1567="", P1567="E"), IF(Q1567&gt;Veriler!$G$2, Q1567*S1567, IF(Q1567&lt;Veriler!$G$2, Veriler!$G$2*S1567, Q1567*S1567)), 0))</f>
        <v>0</v>
      </c>
      <c r="U1567" s="133" t="str">
        <f t="shared" si="495"/>
        <v xml:space="preserve"> </v>
      </c>
      <c r="V1567" s="134" t="str">
        <f>IFERROR(IF(O1567="%10 sınırı aşılmıştır.",L1567-T1567,IFERROR(IF(F1567="",IF(S1567=1,0,IF(L1567-S1567=0,"",L1567-S1567)),IF(Veriler!M1567="",L1567,IF(L1567*Veriler!M1567=0,"",L1567*Veriler!M1567))),L1567)),0)</f>
        <v/>
      </c>
      <c r="W1567" s="146"/>
      <c r="X1567" s="146"/>
      <c r="Y1567" s="146"/>
    </row>
    <row r="1568" spans="1:25" s="99" customFormat="1" ht="54.75" customHeight="1" x14ac:dyDescent="0.25">
      <c r="A1568" s="96">
        <f t="shared" si="496"/>
        <v>1154</v>
      </c>
      <c r="B1568" s="175"/>
      <c r="C1568" s="176"/>
      <c r="D1568" s="113"/>
      <c r="E1568" s="115"/>
      <c r="F1568" s="174"/>
      <c r="G1568" s="114" t="str">
        <f t="shared" si="491"/>
        <v/>
      </c>
      <c r="H1568" s="115"/>
      <c r="I1568" s="115"/>
      <c r="J1568" s="115"/>
      <c r="K1568" s="115"/>
      <c r="L1568" s="133" t="str">
        <f t="shared" si="492"/>
        <v/>
      </c>
      <c r="M1568" s="116" t="str">
        <f>IF(L1568="", "", L1568/Veriler!$X$1)</f>
        <v/>
      </c>
      <c r="N1568" s="116" t="str">
        <f>IF(F1568&lt;&gt;"", "İthal Girdi", IF(Veriler!T1568="", "", IF(Veriler!S1568="H", "%0,5 üzerindedir", IF(Veriler!T1568&gt;0.1, "%10 sınırı aşılmıştır.", "Uygun"))))</f>
        <v>%0,5 üzerindedir</v>
      </c>
      <c r="O1568" s="116" t="str">
        <f t="shared" si="493"/>
        <v xml:space="preserve"> </v>
      </c>
      <c r="P1568" s="117"/>
      <c r="Q1568" s="118"/>
      <c r="R1568" s="119" t="str">
        <f t="shared" si="494"/>
        <v/>
      </c>
      <c r="S1568" s="133">
        <f>IFERROR(IF(M1568&lt;=0.005,IF(F1568="",L1568,0),IF(F1568&lt;&gt;"",0,IF(P1568="",0,IF(P1568="H",0,IF(Q1568&lt;Veriler!$G$2,L1568*Veriler!$G$2,L1568*Q1568)))))," ")</f>
        <v>0</v>
      </c>
      <c r="T1568" s="133">
        <f>IF(Veriler!T1568&lt;=0.1, S1568, IF(AND(Veriler!T1568&gt;0.1, F1568="", P1568="E"), IF(Q1568&gt;Veriler!$G$2, Q1568*S1568, IF(Q1568&lt;Veriler!$G$2, Veriler!$G$2*S1568, Q1568*S1568)), 0))</f>
        <v>0</v>
      </c>
      <c r="U1568" s="133" t="str">
        <f t="shared" si="495"/>
        <v xml:space="preserve"> </v>
      </c>
      <c r="V1568" s="134" t="str">
        <f>IFERROR(IF(O1568="%10 sınırı aşılmıştır.",L1568-T1568,IFERROR(IF(F1568="",IF(S1568=1,0,IF(L1568-S1568=0,"",L1568-S1568)),IF(Veriler!M1568="",L1568,IF(L1568*Veriler!M1568=0,"",L1568*Veriler!M1568))),L1568)),0)</f>
        <v/>
      </c>
      <c r="W1568" s="146"/>
      <c r="X1568" s="146"/>
      <c r="Y1568" s="146"/>
    </row>
    <row r="1569" spans="1:25" s="99" customFormat="1" ht="54.75" customHeight="1" x14ac:dyDescent="0.25">
      <c r="A1569" s="96">
        <f t="shared" si="496"/>
        <v>1155</v>
      </c>
      <c r="B1569" s="175"/>
      <c r="C1569" s="176"/>
      <c r="D1569" s="113"/>
      <c r="E1569" s="115"/>
      <c r="F1569" s="174"/>
      <c r="G1569" s="114" t="str">
        <f t="shared" si="491"/>
        <v/>
      </c>
      <c r="H1569" s="115"/>
      <c r="I1569" s="115"/>
      <c r="J1569" s="115"/>
      <c r="K1569" s="115"/>
      <c r="L1569" s="133" t="str">
        <f t="shared" si="492"/>
        <v/>
      </c>
      <c r="M1569" s="116" t="str">
        <f>IF(L1569="", "", L1569/Veriler!$X$1)</f>
        <v/>
      </c>
      <c r="N1569" s="116" t="str">
        <f>IF(F1569&lt;&gt;"", "İthal Girdi", IF(Veriler!T1569="", "", IF(Veriler!S1569="H", "%0,5 üzerindedir", IF(Veriler!T1569&gt;0.1, "%10 sınırı aşılmıştır.", "Uygun"))))</f>
        <v>%0,5 üzerindedir</v>
      </c>
      <c r="O1569" s="116" t="str">
        <f t="shared" si="493"/>
        <v xml:space="preserve"> </v>
      </c>
      <c r="P1569" s="117"/>
      <c r="Q1569" s="118"/>
      <c r="R1569" s="119" t="str">
        <f t="shared" si="494"/>
        <v/>
      </c>
      <c r="S1569" s="133">
        <f>IFERROR(IF(M1569&lt;=0.005,IF(F1569="",L1569,0),IF(F1569&lt;&gt;"",0,IF(P1569="",0,IF(P1569="H",0,IF(Q1569&lt;Veriler!$G$2,L1569*Veriler!$G$2,L1569*Q1569)))))," ")</f>
        <v>0</v>
      </c>
      <c r="T1569" s="133">
        <f>IF(Veriler!T1569&lt;=0.1, S1569, IF(AND(Veriler!T1569&gt;0.1, F1569="", P1569="E"), IF(Q1569&gt;Veriler!$G$2, Q1569*S1569, IF(Q1569&lt;Veriler!$G$2, Veriler!$G$2*S1569, Q1569*S1569)), 0))</f>
        <v>0</v>
      </c>
      <c r="U1569" s="133" t="str">
        <f t="shared" si="495"/>
        <v xml:space="preserve"> </v>
      </c>
      <c r="V1569" s="134" t="str">
        <f>IFERROR(IF(O1569="%10 sınırı aşılmıştır.",L1569-T1569,IFERROR(IF(F1569="",IF(S1569=1,0,IF(L1569-S1569=0,"",L1569-S1569)),IF(Veriler!M1569="",L1569,IF(L1569*Veriler!M1569=0,"",L1569*Veriler!M1569))),L1569)),0)</f>
        <v/>
      </c>
      <c r="W1569" s="146"/>
      <c r="X1569" s="146"/>
      <c r="Y1569" s="146"/>
    </row>
    <row r="1570" spans="1:25" s="99" customFormat="1" ht="54.75" customHeight="1" x14ac:dyDescent="0.25">
      <c r="A1570" s="96">
        <f t="shared" si="496"/>
        <v>1156</v>
      </c>
      <c r="B1570" s="175"/>
      <c r="C1570" s="176"/>
      <c r="D1570" s="113"/>
      <c r="E1570" s="115"/>
      <c r="F1570" s="174"/>
      <c r="G1570" s="114" t="str">
        <f t="shared" si="491"/>
        <v/>
      </c>
      <c r="H1570" s="115"/>
      <c r="I1570" s="115"/>
      <c r="J1570" s="115"/>
      <c r="K1570" s="115"/>
      <c r="L1570" s="133" t="str">
        <f t="shared" si="492"/>
        <v/>
      </c>
      <c r="M1570" s="116" t="str">
        <f>IF(L1570="", "", L1570/Veriler!$X$1)</f>
        <v/>
      </c>
      <c r="N1570" s="116" t="str">
        <f>IF(F1570&lt;&gt;"", "İthal Girdi", IF(Veriler!T1570="", "", IF(Veriler!S1570="H", "%0,5 üzerindedir", IF(Veriler!T1570&gt;0.1, "%10 sınırı aşılmıştır.", "Uygun"))))</f>
        <v>%0,5 üzerindedir</v>
      </c>
      <c r="O1570" s="116" t="str">
        <f t="shared" si="493"/>
        <v xml:space="preserve"> </v>
      </c>
      <c r="P1570" s="117"/>
      <c r="Q1570" s="118"/>
      <c r="R1570" s="119" t="str">
        <f t="shared" si="494"/>
        <v/>
      </c>
      <c r="S1570" s="133">
        <f>IFERROR(IF(M1570&lt;=0.005,IF(F1570="",L1570,0),IF(F1570&lt;&gt;"",0,IF(P1570="",0,IF(P1570="H",0,IF(Q1570&lt;Veriler!$G$2,L1570*Veriler!$G$2,L1570*Q1570)))))," ")</f>
        <v>0</v>
      </c>
      <c r="T1570" s="133">
        <f>IF(Veriler!T1570&lt;=0.1, S1570, IF(AND(Veriler!T1570&gt;0.1, F1570="", P1570="E"), IF(Q1570&gt;Veriler!$G$2, Q1570*S1570, IF(Q1570&lt;Veriler!$G$2, Veriler!$G$2*S1570, Q1570*S1570)), 0))</f>
        <v>0</v>
      </c>
      <c r="U1570" s="133" t="str">
        <f t="shared" si="495"/>
        <v xml:space="preserve"> </v>
      </c>
      <c r="V1570" s="134" t="str">
        <f>IFERROR(IF(O1570="%10 sınırı aşılmıştır.",L1570-T1570,IFERROR(IF(F1570="",IF(S1570=1,0,IF(L1570-S1570=0,"",L1570-S1570)),IF(Veriler!M1570="",L1570,IF(L1570*Veriler!M1570=0,"",L1570*Veriler!M1570))),L1570)),0)</f>
        <v/>
      </c>
      <c r="W1570" s="146"/>
      <c r="X1570" s="146"/>
      <c r="Y1570" s="146"/>
    </row>
    <row r="1571" spans="1:25" s="99" customFormat="1" ht="54.75" customHeight="1" x14ac:dyDescent="0.25">
      <c r="A1571" s="96">
        <f t="shared" si="496"/>
        <v>1157</v>
      </c>
      <c r="B1571" s="175"/>
      <c r="C1571" s="176"/>
      <c r="D1571" s="113"/>
      <c r="E1571" s="115"/>
      <c r="F1571" s="174"/>
      <c r="G1571" s="114" t="str">
        <f t="shared" si="491"/>
        <v/>
      </c>
      <c r="H1571" s="115"/>
      <c r="I1571" s="115"/>
      <c r="J1571" s="115"/>
      <c r="K1571" s="115"/>
      <c r="L1571" s="133" t="str">
        <f t="shared" si="492"/>
        <v/>
      </c>
      <c r="M1571" s="116" t="str">
        <f>IF(L1571="", "", L1571/Veriler!$X$1)</f>
        <v/>
      </c>
      <c r="N1571" s="116" t="str">
        <f>IF(F1571&lt;&gt;"", "İthal Girdi", IF(Veriler!T1571="", "", IF(Veriler!S1571="H", "%0,5 üzerindedir", IF(Veriler!T1571&gt;0.1, "%10 sınırı aşılmıştır.", "Uygun"))))</f>
        <v>%0,5 üzerindedir</v>
      </c>
      <c r="O1571" s="116" t="str">
        <f t="shared" si="493"/>
        <v xml:space="preserve"> </v>
      </c>
      <c r="P1571" s="117"/>
      <c r="Q1571" s="118"/>
      <c r="R1571" s="119" t="str">
        <f t="shared" si="494"/>
        <v/>
      </c>
      <c r="S1571" s="133">
        <f>IFERROR(IF(M1571&lt;=0.005,IF(F1571="",L1571,0),IF(F1571&lt;&gt;"",0,IF(P1571="",0,IF(P1571="H",0,IF(Q1571&lt;Veriler!$G$2,L1571*Veriler!$G$2,L1571*Q1571)))))," ")</f>
        <v>0</v>
      </c>
      <c r="T1571" s="133">
        <f>IF(Veriler!T1571&lt;=0.1, S1571, IF(AND(Veriler!T1571&gt;0.1, F1571="", P1571="E"), IF(Q1571&gt;Veriler!$G$2, Q1571*S1571, IF(Q1571&lt;Veriler!$G$2, Veriler!$G$2*S1571, Q1571*S1571)), 0))</f>
        <v>0</v>
      </c>
      <c r="U1571" s="133" t="str">
        <f t="shared" si="495"/>
        <v xml:space="preserve"> </v>
      </c>
      <c r="V1571" s="134" t="str">
        <f>IFERROR(IF(O1571="%10 sınırı aşılmıştır.",L1571-T1571,IFERROR(IF(F1571="",IF(S1571=1,0,IF(L1571-S1571=0,"",L1571-S1571)),IF(Veriler!M1571="",L1571,IF(L1571*Veriler!M1571=0,"",L1571*Veriler!M1571))),L1571)),0)</f>
        <v/>
      </c>
      <c r="W1571" s="146"/>
      <c r="X1571" s="146"/>
      <c r="Y1571" s="146"/>
    </row>
    <row r="1572" spans="1:25" s="99" customFormat="1" ht="54.75" customHeight="1" x14ac:dyDescent="0.25">
      <c r="A1572" s="96">
        <f t="shared" si="496"/>
        <v>1158</v>
      </c>
      <c r="B1572" s="175"/>
      <c r="C1572" s="176"/>
      <c r="D1572" s="113"/>
      <c r="E1572" s="115"/>
      <c r="F1572" s="174"/>
      <c r="G1572" s="114" t="str">
        <f t="shared" si="491"/>
        <v/>
      </c>
      <c r="H1572" s="115"/>
      <c r="I1572" s="115"/>
      <c r="J1572" s="115"/>
      <c r="K1572" s="115"/>
      <c r="L1572" s="133" t="str">
        <f t="shared" si="492"/>
        <v/>
      </c>
      <c r="M1572" s="116" t="str">
        <f>IF(L1572="", "", L1572/Veriler!$X$1)</f>
        <v/>
      </c>
      <c r="N1572" s="116" t="str">
        <f>IF(F1572&lt;&gt;"", "İthal Girdi", IF(Veriler!T1572="", "", IF(Veriler!S1572="H", "%0,5 üzerindedir", IF(Veriler!T1572&gt;0.1, "%10 sınırı aşılmıştır.", "Uygun"))))</f>
        <v>%0,5 üzerindedir</v>
      </c>
      <c r="O1572" s="116" t="str">
        <f t="shared" si="493"/>
        <v xml:space="preserve"> </v>
      </c>
      <c r="P1572" s="117"/>
      <c r="Q1572" s="118"/>
      <c r="R1572" s="119" t="str">
        <f t="shared" si="494"/>
        <v/>
      </c>
      <c r="S1572" s="133">
        <f>IFERROR(IF(M1572&lt;=0.005,IF(F1572="",L1572,0),IF(F1572&lt;&gt;"",0,IF(P1572="",0,IF(P1572="H",0,IF(Q1572&lt;Veriler!$G$2,L1572*Veriler!$G$2,L1572*Q1572)))))," ")</f>
        <v>0</v>
      </c>
      <c r="T1572" s="133">
        <f>IF(Veriler!T1572&lt;=0.1, S1572, IF(AND(Veriler!T1572&gt;0.1, F1572="", P1572="E"), IF(Q1572&gt;Veriler!$G$2, Q1572*S1572, IF(Q1572&lt;Veriler!$G$2, Veriler!$G$2*S1572, Q1572*S1572)), 0))</f>
        <v>0</v>
      </c>
      <c r="U1572" s="133" t="str">
        <f t="shared" si="495"/>
        <v xml:space="preserve"> </v>
      </c>
      <c r="V1572" s="134" t="str">
        <f>IFERROR(IF(O1572="%10 sınırı aşılmıştır.",L1572-T1572,IFERROR(IF(F1572="",IF(S1572=1,0,IF(L1572-S1572=0,"",L1572-S1572)),IF(Veriler!M1572="",L1572,IF(L1572*Veriler!M1572=0,"",L1572*Veriler!M1572))),L1572)),0)</f>
        <v/>
      </c>
      <c r="W1572" s="146"/>
      <c r="X1572" s="146"/>
      <c r="Y1572" s="146"/>
    </row>
    <row r="1573" spans="1:25" s="99" customFormat="1" ht="54.75" customHeight="1" x14ac:dyDescent="0.25">
      <c r="A1573" s="96">
        <f t="shared" si="496"/>
        <v>1159</v>
      </c>
      <c r="B1573" s="175"/>
      <c r="C1573" s="176"/>
      <c r="D1573" s="113"/>
      <c r="E1573" s="115"/>
      <c r="F1573" s="174"/>
      <c r="G1573" s="114" t="str">
        <f t="shared" si="491"/>
        <v/>
      </c>
      <c r="H1573" s="115"/>
      <c r="I1573" s="115"/>
      <c r="J1573" s="115"/>
      <c r="K1573" s="115"/>
      <c r="L1573" s="133" t="str">
        <f t="shared" si="492"/>
        <v/>
      </c>
      <c r="M1573" s="116" t="str">
        <f>IF(L1573="", "", L1573/Veriler!$X$1)</f>
        <v/>
      </c>
      <c r="N1573" s="116" t="str">
        <f>IF(F1573&lt;&gt;"", "İthal Girdi", IF(Veriler!T1573="", "", IF(Veriler!S1573="H", "%0,5 üzerindedir", IF(Veriler!T1573&gt;0.1, "%10 sınırı aşılmıştır.", "Uygun"))))</f>
        <v>%0,5 üzerindedir</v>
      </c>
      <c r="O1573" s="116" t="str">
        <f t="shared" si="493"/>
        <v xml:space="preserve"> </v>
      </c>
      <c r="P1573" s="117"/>
      <c r="Q1573" s="118"/>
      <c r="R1573" s="119" t="str">
        <f t="shared" si="494"/>
        <v/>
      </c>
      <c r="S1573" s="133">
        <f>IFERROR(IF(M1573&lt;=0.005,IF(F1573="",L1573,0),IF(F1573&lt;&gt;"",0,IF(P1573="",0,IF(P1573="H",0,IF(Q1573&lt;Veriler!$G$2,L1573*Veriler!$G$2,L1573*Q1573)))))," ")</f>
        <v>0</v>
      </c>
      <c r="T1573" s="133">
        <f>IF(Veriler!T1573&lt;=0.1, S1573, IF(AND(Veriler!T1573&gt;0.1, F1573="", P1573="E"), IF(Q1573&gt;Veriler!$G$2, Q1573*S1573, IF(Q1573&lt;Veriler!$G$2, Veriler!$G$2*S1573, Q1573*S1573)), 0))</f>
        <v>0</v>
      </c>
      <c r="U1573" s="133" t="str">
        <f t="shared" si="495"/>
        <v xml:space="preserve"> </v>
      </c>
      <c r="V1573" s="134" t="str">
        <f>IFERROR(IF(O1573="%10 sınırı aşılmıştır.",L1573-T1573,IFERROR(IF(F1573="",IF(S1573=1,0,IF(L1573-S1573=0,"",L1573-S1573)),IF(Veriler!M1573="",L1573,IF(L1573*Veriler!M1573=0,"",L1573*Veriler!M1573))),L1573)),0)</f>
        <v/>
      </c>
      <c r="W1573" s="146"/>
      <c r="X1573" s="146"/>
      <c r="Y1573" s="146"/>
    </row>
    <row r="1574" spans="1:25" s="99" customFormat="1" ht="54.75" customHeight="1" x14ac:dyDescent="0.25">
      <c r="A1574" s="96">
        <f t="shared" si="496"/>
        <v>1160</v>
      </c>
      <c r="B1574" s="175"/>
      <c r="C1574" s="176"/>
      <c r="D1574" s="113"/>
      <c r="E1574" s="115"/>
      <c r="F1574" s="174"/>
      <c r="G1574" s="114" t="str">
        <f t="shared" si="491"/>
        <v/>
      </c>
      <c r="H1574" s="115"/>
      <c r="I1574" s="115"/>
      <c r="J1574" s="115"/>
      <c r="K1574" s="115"/>
      <c r="L1574" s="133" t="str">
        <f t="shared" si="492"/>
        <v/>
      </c>
      <c r="M1574" s="116" t="str">
        <f>IF(L1574="", "", L1574/Veriler!$X$1)</f>
        <v/>
      </c>
      <c r="N1574" s="116" t="str">
        <f>IF(F1574&lt;&gt;"", "İthal Girdi", IF(Veriler!T1574="", "", IF(Veriler!S1574="H", "%0,5 üzerindedir", IF(Veriler!T1574&gt;0.1, "%10 sınırı aşılmıştır.", "Uygun"))))</f>
        <v>%0,5 üzerindedir</v>
      </c>
      <c r="O1574" s="116" t="str">
        <f t="shared" si="493"/>
        <v xml:space="preserve"> </v>
      </c>
      <c r="P1574" s="117"/>
      <c r="Q1574" s="118"/>
      <c r="R1574" s="119" t="str">
        <f t="shared" si="494"/>
        <v/>
      </c>
      <c r="S1574" s="133">
        <f>IFERROR(IF(M1574&lt;=0.005,IF(F1574="",L1574,0),IF(F1574&lt;&gt;"",0,IF(P1574="",0,IF(P1574="H",0,IF(Q1574&lt;Veriler!$G$2,L1574*Veriler!$G$2,L1574*Q1574)))))," ")</f>
        <v>0</v>
      </c>
      <c r="T1574" s="133">
        <f>IF(Veriler!T1574&lt;=0.1, S1574, IF(AND(Veriler!T1574&gt;0.1, F1574="", P1574="E"), IF(Q1574&gt;Veriler!$G$2, Q1574*S1574, IF(Q1574&lt;Veriler!$G$2, Veriler!$G$2*S1574, Q1574*S1574)), 0))</f>
        <v>0</v>
      </c>
      <c r="U1574" s="133" t="str">
        <f t="shared" si="495"/>
        <v xml:space="preserve"> </v>
      </c>
      <c r="V1574" s="134" t="str">
        <f>IFERROR(IF(O1574="%10 sınırı aşılmıştır.",L1574-T1574,IFERROR(IF(F1574="",IF(S1574=1,0,IF(L1574-S1574=0,"",L1574-S1574)),IF(Veriler!M1574="",L1574,IF(L1574*Veriler!M1574=0,"",L1574*Veriler!M1574))),L1574)),0)</f>
        <v/>
      </c>
      <c r="W1574" s="146"/>
      <c r="X1574" s="146"/>
      <c r="Y1574" s="146"/>
    </row>
    <row r="1575" spans="1:25" s="99" customFormat="1" ht="54.75" customHeight="1" x14ac:dyDescent="0.25">
      <c r="A1575" s="96">
        <f t="shared" si="496"/>
        <v>1161</v>
      </c>
      <c r="B1575" s="175"/>
      <c r="C1575" s="176"/>
      <c r="D1575" s="113"/>
      <c r="E1575" s="115"/>
      <c r="F1575" s="174"/>
      <c r="G1575" s="114" t="str">
        <f t="shared" si="491"/>
        <v/>
      </c>
      <c r="H1575" s="115"/>
      <c r="I1575" s="115"/>
      <c r="J1575" s="115"/>
      <c r="K1575" s="115"/>
      <c r="L1575" s="133" t="str">
        <f t="shared" si="492"/>
        <v/>
      </c>
      <c r="M1575" s="116" t="str">
        <f>IF(L1575="", "", L1575/Veriler!$X$1)</f>
        <v/>
      </c>
      <c r="N1575" s="116" t="str">
        <f>IF(F1575&lt;&gt;"", "İthal Girdi", IF(Veriler!T1575="", "", IF(Veriler!S1575="H", "%0,5 üzerindedir", IF(Veriler!T1575&gt;0.1, "%10 sınırı aşılmıştır.", "Uygun"))))</f>
        <v>%0,5 üzerindedir</v>
      </c>
      <c r="O1575" s="116" t="str">
        <f t="shared" si="493"/>
        <v xml:space="preserve"> </v>
      </c>
      <c r="P1575" s="117"/>
      <c r="Q1575" s="118"/>
      <c r="R1575" s="119" t="str">
        <f t="shared" si="494"/>
        <v/>
      </c>
      <c r="S1575" s="133">
        <f>IFERROR(IF(M1575&lt;=0.005,IF(F1575="",L1575,0),IF(F1575&lt;&gt;"",0,IF(P1575="",0,IF(P1575="H",0,IF(Q1575&lt;Veriler!$G$2,L1575*Veriler!$G$2,L1575*Q1575)))))," ")</f>
        <v>0</v>
      </c>
      <c r="T1575" s="133">
        <f>IF(Veriler!T1575&lt;=0.1, S1575, IF(AND(Veriler!T1575&gt;0.1, F1575="", P1575="E"), IF(Q1575&gt;Veriler!$G$2, Q1575*S1575, IF(Q1575&lt;Veriler!$G$2, Veriler!$G$2*S1575, Q1575*S1575)), 0))</f>
        <v>0</v>
      </c>
      <c r="U1575" s="133" t="str">
        <f t="shared" si="495"/>
        <v xml:space="preserve"> </v>
      </c>
      <c r="V1575" s="134" t="str">
        <f>IFERROR(IF(O1575="%10 sınırı aşılmıştır.",L1575-T1575,IFERROR(IF(F1575="",IF(S1575=1,0,IF(L1575-S1575=0,"",L1575-S1575)),IF(Veriler!M1575="",L1575,IF(L1575*Veriler!M1575=0,"",L1575*Veriler!M1575))),L1575)),0)</f>
        <v/>
      </c>
      <c r="W1575" s="146"/>
      <c r="X1575" s="146"/>
      <c r="Y1575" s="146"/>
    </row>
    <row r="1576" spans="1:25" s="99" customFormat="1" ht="54.75" customHeight="1" x14ac:dyDescent="0.25">
      <c r="A1576" s="96">
        <f t="shared" si="496"/>
        <v>1162</v>
      </c>
      <c r="B1576" s="175"/>
      <c r="C1576" s="176"/>
      <c r="D1576" s="113"/>
      <c r="E1576" s="115"/>
      <c r="F1576" s="174"/>
      <c r="G1576" s="114" t="str">
        <f t="shared" si="491"/>
        <v/>
      </c>
      <c r="H1576" s="115"/>
      <c r="I1576" s="115"/>
      <c r="J1576" s="115"/>
      <c r="K1576" s="115"/>
      <c r="L1576" s="133" t="str">
        <f t="shared" si="492"/>
        <v/>
      </c>
      <c r="M1576" s="116" t="str">
        <f>IF(L1576="", "", L1576/Veriler!$X$1)</f>
        <v/>
      </c>
      <c r="N1576" s="116" t="str">
        <f>IF(F1576&lt;&gt;"", "İthal Girdi", IF(Veriler!T1576="", "", IF(Veriler!S1576="H", "%0,5 üzerindedir", IF(Veriler!T1576&gt;0.1, "%10 sınırı aşılmıştır.", "Uygun"))))</f>
        <v>%0,5 üzerindedir</v>
      </c>
      <c r="O1576" s="116" t="str">
        <f t="shared" si="493"/>
        <v xml:space="preserve"> </v>
      </c>
      <c r="P1576" s="117"/>
      <c r="Q1576" s="118"/>
      <c r="R1576" s="119" t="str">
        <f t="shared" si="494"/>
        <v/>
      </c>
      <c r="S1576" s="133">
        <f>IFERROR(IF(M1576&lt;=0.005,IF(F1576="",L1576,0),IF(F1576&lt;&gt;"",0,IF(P1576="",0,IF(P1576="H",0,IF(Q1576&lt;Veriler!$G$2,L1576*Veriler!$G$2,L1576*Q1576)))))," ")</f>
        <v>0</v>
      </c>
      <c r="T1576" s="133">
        <f>IF(Veriler!T1576&lt;=0.1, S1576, IF(AND(Veriler!T1576&gt;0.1, F1576="", P1576="E"), IF(Q1576&gt;Veriler!$G$2, Q1576*S1576, IF(Q1576&lt;Veriler!$G$2, Veriler!$G$2*S1576, Q1576*S1576)), 0))</f>
        <v>0</v>
      </c>
      <c r="U1576" s="133" t="str">
        <f t="shared" si="495"/>
        <v xml:space="preserve"> </v>
      </c>
      <c r="V1576" s="134" t="str">
        <f>IFERROR(IF(O1576="%10 sınırı aşılmıştır.",L1576-T1576,IFERROR(IF(F1576="",IF(S1576=1,0,IF(L1576-S1576=0,"",L1576-S1576)),IF(Veriler!M1576="",L1576,IF(L1576*Veriler!M1576=0,"",L1576*Veriler!M1576))),L1576)),0)</f>
        <v/>
      </c>
      <c r="W1576" s="146"/>
      <c r="X1576" s="146"/>
      <c r="Y1576" s="146"/>
    </row>
    <row r="1577" spans="1:25" s="99" customFormat="1" ht="36" hidden="1" customHeight="1" x14ac:dyDescent="0.25">
      <c r="A1577" s="101"/>
      <c r="B1577" s="191" t="s">
        <v>16</v>
      </c>
      <c r="C1577" s="176"/>
      <c r="D1577" s="120"/>
      <c r="E1577" s="171"/>
      <c r="F1577" s="172"/>
      <c r="G1577" s="121"/>
      <c r="H1577" s="115"/>
      <c r="I1577" s="115"/>
      <c r="J1577" s="115"/>
      <c r="K1577" s="115"/>
      <c r="L1577" s="121"/>
      <c r="M1577" s="121"/>
      <c r="N1577" s="121"/>
      <c r="O1577" s="121"/>
      <c r="P1577" s="120"/>
      <c r="Q1577" s="120"/>
      <c r="R1577" s="183"/>
      <c r="S1577" s="184"/>
      <c r="T1577" s="121"/>
      <c r="U1577" s="121"/>
      <c r="V1577" s="121"/>
      <c r="W1577" s="146"/>
      <c r="X1577" s="146"/>
      <c r="Y1577" s="146"/>
    </row>
    <row r="1578" spans="1:25" s="99" customFormat="1" ht="54.75" customHeight="1" x14ac:dyDescent="0.25">
      <c r="A1578" s="96">
        <f>A1576+1</f>
        <v>1163</v>
      </c>
      <c r="B1578" s="175"/>
      <c r="C1578" s="176"/>
      <c r="D1578" s="113"/>
      <c r="E1578" s="115"/>
      <c r="F1578" s="174"/>
      <c r="G1578" s="114" t="str">
        <f t="shared" ref="G1578:G1591" si="497">IF(AND(F1578&lt;&gt;"",V1578&lt;&gt;"",L1578&lt;&gt;0),V1578/L1578,"")</f>
        <v/>
      </c>
      <c r="H1578" s="115"/>
      <c r="I1578" s="115"/>
      <c r="J1578" s="115"/>
      <c r="K1578" s="115"/>
      <c r="L1578" s="133" t="str">
        <f t="shared" ref="L1578:L1591" si="498">IF(AND(H1578&lt;&gt;0, J1578&lt;&gt;0, K1578&lt;&gt;0), H1578*J1578*K1578, "")</f>
        <v/>
      </c>
      <c r="M1578" s="116" t="str">
        <f>IF(L1578="", "", L1578/Veriler!$X$1)</f>
        <v/>
      </c>
      <c r="N1578" s="116" t="str">
        <f>IF(F1578&lt;&gt;"", "İthal Girdi", IF(Veriler!T1578="", "", IF(Veriler!S1578="H", "%0,5 üzerindedir", IF(Veriler!T1578&gt;0.1, "%10 sınırı aşılmıştır.", "Uygun"))))</f>
        <v>%0,5 üzerindedir</v>
      </c>
      <c r="O1578" s="116" t="str">
        <f t="shared" ref="O1578:O1591" si="499">IF(M1578=""," ",N1578)</f>
        <v xml:space="preserve"> </v>
      </c>
      <c r="P1578" s="117"/>
      <c r="Q1578" s="118"/>
      <c r="R1578" s="119" t="str">
        <f t="shared" ref="R1578:R1591" si="500">IFERROR(IF(AND(T1578&lt;&gt;"",L1578&lt;&gt;"",L1578&lt;&gt;0,T1578&lt;&gt;0),T1578/L1578,"")," ")</f>
        <v/>
      </c>
      <c r="S1578" s="133">
        <f>IFERROR(IF(M1578&lt;=0.005,IF(F1578="",L1578,0),IF(F1578&lt;&gt;"",0,IF(P1578="",0,IF(P1578="H",0,IF(Q1578&lt;Veriler!$G$2,L1578*Veriler!$G$2,L1578*Q1578)))))," ")</f>
        <v>0</v>
      </c>
      <c r="T1578" s="133">
        <f>IF(Veriler!T1578&lt;=0.1, S1578, IF(AND(Veriler!T1578&gt;0.1, F1578="", P1578="E"), IF(Q1578&gt;Veriler!$G$2, Q1578*S1578, IF(Q1578&lt;Veriler!$G$2, Veriler!$G$2*S1578, Q1578*S1578)), 0))</f>
        <v>0</v>
      </c>
      <c r="U1578" s="133" t="str">
        <f t="shared" ref="U1578:U1591" si="501">IF(T1578=0," ",T1578)</f>
        <v xml:space="preserve"> </v>
      </c>
      <c r="V1578" s="134" t="str">
        <f>IFERROR(IF(O1578="%10 sınırı aşılmıştır.",L1578-T1578,IFERROR(IF(F1578="",IF(S1578=1,0,IF(L1578-S1578=0,"",L1578-S1578)),IF(Veriler!M1578="",L1578,IF(L1578*Veriler!M1578=0,"",L1578*Veriler!M1578))),L1578)),0)</f>
        <v/>
      </c>
      <c r="W1578" s="146"/>
      <c r="X1578" s="146"/>
      <c r="Y1578" s="146"/>
    </row>
    <row r="1579" spans="1:25" s="99" customFormat="1" ht="54.75" customHeight="1" x14ac:dyDescent="0.25">
      <c r="A1579" s="96">
        <f t="shared" ref="A1579:A1591" si="502">A1578+1</f>
        <v>1164</v>
      </c>
      <c r="B1579" s="175"/>
      <c r="C1579" s="176"/>
      <c r="D1579" s="113"/>
      <c r="E1579" s="115"/>
      <c r="F1579" s="174"/>
      <c r="G1579" s="114" t="str">
        <f t="shared" si="497"/>
        <v/>
      </c>
      <c r="H1579" s="115"/>
      <c r="I1579" s="115"/>
      <c r="J1579" s="115"/>
      <c r="K1579" s="115"/>
      <c r="L1579" s="133" t="str">
        <f t="shared" si="498"/>
        <v/>
      </c>
      <c r="M1579" s="116" t="str">
        <f>IF(L1579="", "", L1579/Veriler!$X$1)</f>
        <v/>
      </c>
      <c r="N1579" s="116" t="str">
        <f>IF(F1579&lt;&gt;"", "İthal Girdi", IF(Veriler!T1579="", "", IF(Veriler!S1579="H", "%0,5 üzerindedir", IF(Veriler!T1579&gt;0.1, "%10 sınırı aşılmıştır.", "Uygun"))))</f>
        <v>%0,5 üzerindedir</v>
      </c>
      <c r="O1579" s="116" t="str">
        <f t="shared" si="499"/>
        <v xml:space="preserve"> </v>
      </c>
      <c r="P1579" s="117"/>
      <c r="Q1579" s="118"/>
      <c r="R1579" s="119" t="str">
        <f t="shared" si="500"/>
        <v/>
      </c>
      <c r="S1579" s="133">
        <f>IFERROR(IF(M1579&lt;=0.005,IF(F1579="",L1579,0),IF(F1579&lt;&gt;"",0,IF(P1579="",0,IF(P1579="H",0,IF(Q1579&lt;Veriler!$G$2,L1579*Veriler!$G$2,L1579*Q1579)))))," ")</f>
        <v>0</v>
      </c>
      <c r="T1579" s="133">
        <f>IF(Veriler!T1579&lt;=0.1, S1579, IF(AND(Veriler!T1579&gt;0.1, F1579="", P1579="E"), IF(Q1579&gt;Veriler!$G$2, Q1579*S1579, IF(Q1579&lt;Veriler!$G$2, Veriler!$G$2*S1579, Q1579*S1579)), 0))</f>
        <v>0</v>
      </c>
      <c r="U1579" s="133" t="str">
        <f t="shared" si="501"/>
        <v xml:space="preserve"> </v>
      </c>
      <c r="V1579" s="134" t="str">
        <f>IFERROR(IF(O1579="%10 sınırı aşılmıştır.",L1579-T1579,IFERROR(IF(F1579="",IF(S1579=1,0,IF(L1579-S1579=0,"",L1579-S1579)),IF(Veriler!M1579="",L1579,IF(L1579*Veriler!M1579=0,"",L1579*Veriler!M1579))),L1579)),0)</f>
        <v/>
      </c>
      <c r="W1579" s="146"/>
      <c r="X1579" s="146"/>
      <c r="Y1579" s="146"/>
    </row>
    <row r="1580" spans="1:25" s="99" customFormat="1" ht="54.75" customHeight="1" x14ac:dyDescent="0.25">
      <c r="A1580" s="96">
        <f t="shared" si="502"/>
        <v>1165</v>
      </c>
      <c r="B1580" s="175"/>
      <c r="C1580" s="176"/>
      <c r="D1580" s="113"/>
      <c r="E1580" s="115"/>
      <c r="F1580" s="174"/>
      <c r="G1580" s="114" t="str">
        <f t="shared" si="497"/>
        <v/>
      </c>
      <c r="H1580" s="115"/>
      <c r="I1580" s="115"/>
      <c r="J1580" s="115"/>
      <c r="K1580" s="115"/>
      <c r="L1580" s="133" t="str">
        <f t="shared" si="498"/>
        <v/>
      </c>
      <c r="M1580" s="116" t="str">
        <f>IF(L1580="", "", L1580/Veriler!$X$1)</f>
        <v/>
      </c>
      <c r="N1580" s="116" t="str">
        <f>IF(F1580&lt;&gt;"", "İthal Girdi", IF(Veriler!T1580="", "", IF(Veriler!S1580="H", "%0,5 üzerindedir", IF(Veriler!T1580&gt;0.1, "%10 sınırı aşılmıştır.", "Uygun"))))</f>
        <v>%0,5 üzerindedir</v>
      </c>
      <c r="O1580" s="116" t="str">
        <f t="shared" si="499"/>
        <v xml:space="preserve"> </v>
      </c>
      <c r="P1580" s="117"/>
      <c r="Q1580" s="118"/>
      <c r="R1580" s="119" t="str">
        <f t="shared" si="500"/>
        <v/>
      </c>
      <c r="S1580" s="133">
        <f>IFERROR(IF(M1580&lt;=0.005,IF(F1580="",L1580,0),IF(F1580&lt;&gt;"",0,IF(P1580="",0,IF(P1580="H",0,IF(Q1580&lt;Veriler!$G$2,L1580*Veriler!$G$2,L1580*Q1580)))))," ")</f>
        <v>0</v>
      </c>
      <c r="T1580" s="133">
        <f>IF(Veriler!T1580&lt;=0.1, S1580, IF(AND(Veriler!T1580&gt;0.1, F1580="", P1580="E"), IF(Q1580&gt;Veriler!$G$2, Q1580*S1580, IF(Q1580&lt;Veriler!$G$2, Veriler!$G$2*S1580, Q1580*S1580)), 0))</f>
        <v>0</v>
      </c>
      <c r="U1580" s="133" t="str">
        <f t="shared" si="501"/>
        <v xml:space="preserve"> </v>
      </c>
      <c r="V1580" s="134" t="str">
        <f>IFERROR(IF(O1580="%10 sınırı aşılmıştır.",L1580-T1580,IFERROR(IF(F1580="",IF(S1580=1,0,IF(L1580-S1580=0,"",L1580-S1580)),IF(Veriler!M1580="",L1580,IF(L1580*Veriler!M1580=0,"",L1580*Veriler!M1580))),L1580)),0)</f>
        <v/>
      </c>
      <c r="W1580" s="146"/>
      <c r="X1580" s="146"/>
      <c r="Y1580" s="146"/>
    </row>
    <row r="1581" spans="1:25" s="99" customFormat="1" ht="54.75" customHeight="1" x14ac:dyDescent="0.25">
      <c r="A1581" s="96">
        <f t="shared" si="502"/>
        <v>1166</v>
      </c>
      <c r="B1581" s="175"/>
      <c r="C1581" s="176"/>
      <c r="D1581" s="113"/>
      <c r="E1581" s="115"/>
      <c r="F1581" s="174"/>
      <c r="G1581" s="114" t="str">
        <f t="shared" si="497"/>
        <v/>
      </c>
      <c r="H1581" s="115"/>
      <c r="I1581" s="115"/>
      <c r="J1581" s="115"/>
      <c r="K1581" s="115"/>
      <c r="L1581" s="133" t="str">
        <f t="shared" si="498"/>
        <v/>
      </c>
      <c r="M1581" s="116" t="str">
        <f>IF(L1581="", "", L1581/Veriler!$X$1)</f>
        <v/>
      </c>
      <c r="N1581" s="116" t="str">
        <f>IF(F1581&lt;&gt;"", "İthal Girdi", IF(Veriler!T1581="", "", IF(Veriler!S1581="H", "%0,5 üzerindedir", IF(Veriler!T1581&gt;0.1, "%10 sınırı aşılmıştır.", "Uygun"))))</f>
        <v>%0,5 üzerindedir</v>
      </c>
      <c r="O1581" s="116" t="str">
        <f t="shared" si="499"/>
        <v xml:space="preserve"> </v>
      </c>
      <c r="P1581" s="117"/>
      <c r="Q1581" s="118"/>
      <c r="R1581" s="119" t="str">
        <f t="shared" si="500"/>
        <v/>
      </c>
      <c r="S1581" s="133">
        <f>IFERROR(IF(M1581&lt;=0.005,IF(F1581="",L1581,0),IF(F1581&lt;&gt;"",0,IF(P1581="",0,IF(P1581="H",0,IF(Q1581&lt;Veriler!$G$2,L1581*Veriler!$G$2,L1581*Q1581)))))," ")</f>
        <v>0</v>
      </c>
      <c r="T1581" s="133">
        <f>IF(Veriler!T1581&lt;=0.1, S1581, IF(AND(Veriler!T1581&gt;0.1, F1581="", P1581="E"), IF(Q1581&gt;Veriler!$G$2, Q1581*S1581, IF(Q1581&lt;Veriler!$G$2, Veriler!$G$2*S1581, Q1581*S1581)), 0))</f>
        <v>0</v>
      </c>
      <c r="U1581" s="133" t="str">
        <f t="shared" si="501"/>
        <v xml:space="preserve"> </v>
      </c>
      <c r="V1581" s="134" t="str">
        <f>IFERROR(IF(O1581="%10 sınırı aşılmıştır.",L1581-T1581,IFERROR(IF(F1581="",IF(S1581=1,0,IF(L1581-S1581=0,"",L1581-S1581)),IF(Veriler!M1581="",L1581,IF(L1581*Veriler!M1581=0,"",L1581*Veriler!M1581))),L1581)),0)</f>
        <v/>
      </c>
      <c r="W1581" s="146"/>
      <c r="X1581" s="146"/>
      <c r="Y1581" s="146"/>
    </row>
    <row r="1582" spans="1:25" s="99" customFormat="1" ht="54.75" customHeight="1" x14ac:dyDescent="0.25">
      <c r="A1582" s="96">
        <f t="shared" si="502"/>
        <v>1167</v>
      </c>
      <c r="B1582" s="175"/>
      <c r="C1582" s="176"/>
      <c r="D1582" s="113"/>
      <c r="E1582" s="115"/>
      <c r="F1582" s="174"/>
      <c r="G1582" s="114" t="str">
        <f t="shared" si="497"/>
        <v/>
      </c>
      <c r="H1582" s="115"/>
      <c r="I1582" s="115"/>
      <c r="J1582" s="115"/>
      <c r="K1582" s="115"/>
      <c r="L1582" s="133" t="str">
        <f t="shared" si="498"/>
        <v/>
      </c>
      <c r="M1582" s="116" t="str">
        <f>IF(L1582="", "", L1582/Veriler!$X$1)</f>
        <v/>
      </c>
      <c r="N1582" s="116" t="str">
        <f>IF(F1582&lt;&gt;"", "İthal Girdi", IF(Veriler!T1582="", "", IF(Veriler!S1582="H", "%0,5 üzerindedir", IF(Veriler!T1582&gt;0.1, "%10 sınırı aşılmıştır.", "Uygun"))))</f>
        <v>%0,5 üzerindedir</v>
      </c>
      <c r="O1582" s="116" t="str">
        <f t="shared" si="499"/>
        <v xml:space="preserve"> </v>
      </c>
      <c r="P1582" s="117"/>
      <c r="Q1582" s="118"/>
      <c r="R1582" s="119" t="str">
        <f t="shared" si="500"/>
        <v/>
      </c>
      <c r="S1582" s="133">
        <f>IFERROR(IF(M1582&lt;=0.005,IF(F1582="",L1582,0),IF(F1582&lt;&gt;"",0,IF(P1582="",0,IF(P1582="H",0,IF(Q1582&lt;Veriler!$G$2,L1582*Veriler!$G$2,L1582*Q1582)))))," ")</f>
        <v>0</v>
      </c>
      <c r="T1582" s="133">
        <f>IF(Veriler!T1582&lt;=0.1, S1582, IF(AND(Veriler!T1582&gt;0.1, F1582="", P1582="E"), IF(Q1582&gt;Veriler!$G$2, Q1582*S1582, IF(Q1582&lt;Veriler!$G$2, Veriler!$G$2*S1582, Q1582*S1582)), 0))</f>
        <v>0</v>
      </c>
      <c r="U1582" s="133" t="str">
        <f t="shared" si="501"/>
        <v xml:space="preserve"> </v>
      </c>
      <c r="V1582" s="134" t="str">
        <f>IFERROR(IF(O1582="%10 sınırı aşılmıştır.",L1582-T1582,IFERROR(IF(F1582="",IF(S1582=1,0,IF(L1582-S1582=0,"",L1582-S1582)),IF(Veriler!M1582="",L1582,IF(L1582*Veriler!M1582=0,"",L1582*Veriler!M1582))),L1582)),0)</f>
        <v/>
      </c>
      <c r="W1582" s="146"/>
      <c r="X1582" s="146"/>
      <c r="Y1582" s="146"/>
    </row>
    <row r="1583" spans="1:25" s="99" customFormat="1" ht="54.75" customHeight="1" x14ac:dyDescent="0.25">
      <c r="A1583" s="96">
        <f t="shared" si="502"/>
        <v>1168</v>
      </c>
      <c r="B1583" s="175"/>
      <c r="C1583" s="176"/>
      <c r="D1583" s="113"/>
      <c r="E1583" s="115"/>
      <c r="F1583" s="174"/>
      <c r="G1583" s="114" t="str">
        <f t="shared" si="497"/>
        <v/>
      </c>
      <c r="H1583" s="115"/>
      <c r="I1583" s="115"/>
      <c r="J1583" s="115"/>
      <c r="K1583" s="115"/>
      <c r="L1583" s="133" t="str">
        <f t="shared" si="498"/>
        <v/>
      </c>
      <c r="M1583" s="116" t="str">
        <f>IF(L1583="", "", L1583/Veriler!$X$1)</f>
        <v/>
      </c>
      <c r="N1583" s="116" t="str">
        <f>IF(F1583&lt;&gt;"", "İthal Girdi", IF(Veriler!T1583="", "", IF(Veriler!S1583="H", "%0,5 üzerindedir", IF(Veriler!T1583&gt;0.1, "%10 sınırı aşılmıştır.", "Uygun"))))</f>
        <v>%0,5 üzerindedir</v>
      </c>
      <c r="O1583" s="116" t="str">
        <f t="shared" si="499"/>
        <v xml:space="preserve"> </v>
      </c>
      <c r="P1583" s="117"/>
      <c r="Q1583" s="118"/>
      <c r="R1583" s="119" t="str">
        <f t="shared" si="500"/>
        <v/>
      </c>
      <c r="S1583" s="133">
        <f>IFERROR(IF(M1583&lt;=0.005,IF(F1583="",L1583,0),IF(F1583&lt;&gt;"",0,IF(P1583="",0,IF(P1583="H",0,IF(Q1583&lt;Veriler!$G$2,L1583*Veriler!$G$2,L1583*Q1583)))))," ")</f>
        <v>0</v>
      </c>
      <c r="T1583" s="133">
        <f>IF(Veriler!T1583&lt;=0.1, S1583, IF(AND(Veriler!T1583&gt;0.1, F1583="", P1583="E"), IF(Q1583&gt;Veriler!$G$2, Q1583*S1583, IF(Q1583&lt;Veriler!$G$2, Veriler!$G$2*S1583, Q1583*S1583)), 0))</f>
        <v>0</v>
      </c>
      <c r="U1583" s="133" t="str">
        <f t="shared" si="501"/>
        <v xml:space="preserve"> </v>
      </c>
      <c r="V1583" s="134" t="str">
        <f>IFERROR(IF(O1583="%10 sınırı aşılmıştır.",L1583-T1583,IFERROR(IF(F1583="",IF(S1583=1,0,IF(L1583-S1583=0,"",L1583-S1583)),IF(Veriler!M1583="",L1583,IF(L1583*Veriler!M1583=0,"",L1583*Veriler!M1583))),L1583)),0)</f>
        <v/>
      </c>
      <c r="W1583" s="146"/>
      <c r="X1583" s="146"/>
      <c r="Y1583" s="146"/>
    </row>
    <row r="1584" spans="1:25" s="99" customFormat="1" ht="54.75" customHeight="1" x14ac:dyDescent="0.25">
      <c r="A1584" s="96">
        <f t="shared" si="502"/>
        <v>1169</v>
      </c>
      <c r="B1584" s="175"/>
      <c r="C1584" s="176"/>
      <c r="D1584" s="113"/>
      <c r="E1584" s="115"/>
      <c r="F1584" s="174"/>
      <c r="G1584" s="114" t="str">
        <f t="shared" si="497"/>
        <v/>
      </c>
      <c r="H1584" s="115"/>
      <c r="I1584" s="115"/>
      <c r="J1584" s="115"/>
      <c r="K1584" s="115"/>
      <c r="L1584" s="133" t="str">
        <f t="shared" si="498"/>
        <v/>
      </c>
      <c r="M1584" s="116" t="str">
        <f>IF(L1584="", "", L1584/Veriler!$X$1)</f>
        <v/>
      </c>
      <c r="N1584" s="116" t="str">
        <f>IF(F1584&lt;&gt;"", "İthal Girdi", IF(Veriler!T1584="", "", IF(Veriler!S1584="H", "%0,5 üzerindedir", IF(Veriler!T1584&gt;0.1, "%10 sınırı aşılmıştır.", "Uygun"))))</f>
        <v>%0,5 üzerindedir</v>
      </c>
      <c r="O1584" s="116" t="str">
        <f t="shared" si="499"/>
        <v xml:space="preserve"> </v>
      </c>
      <c r="P1584" s="117"/>
      <c r="Q1584" s="118"/>
      <c r="R1584" s="119" t="str">
        <f t="shared" si="500"/>
        <v/>
      </c>
      <c r="S1584" s="133">
        <f>IFERROR(IF(M1584&lt;=0.005,IF(F1584="",L1584,0),IF(F1584&lt;&gt;"",0,IF(P1584="",0,IF(P1584="H",0,IF(Q1584&lt;Veriler!$G$2,L1584*Veriler!$G$2,L1584*Q1584)))))," ")</f>
        <v>0</v>
      </c>
      <c r="T1584" s="133">
        <f>IF(Veriler!T1584&lt;=0.1, S1584, IF(AND(Veriler!T1584&gt;0.1, F1584="", P1584="E"), IF(Q1584&gt;Veriler!$G$2, Q1584*S1584, IF(Q1584&lt;Veriler!$G$2, Veriler!$G$2*S1584, Q1584*S1584)), 0))</f>
        <v>0</v>
      </c>
      <c r="U1584" s="133" t="str">
        <f t="shared" si="501"/>
        <v xml:space="preserve"> </v>
      </c>
      <c r="V1584" s="134" t="str">
        <f>IFERROR(IF(O1584="%10 sınırı aşılmıştır.",L1584-T1584,IFERROR(IF(F1584="",IF(S1584=1,0,IF(L1584-S1584=0,"",L1584-S1584)),IF(Veriler!M1584="",L1584,IF(L1584*Veriler!M1584=0,"",L1584*Veriler!M1584))),L1584)),0)</f>
        <v/>
      </c>
      <c r="W1584" s="146"/>
      <c r="X1584" s="146"/>
      <c r="Y1584" s="146"/>
    </row>
    <row r="1585" spans="1:25" s="99" customFormat="1" ht="54.75" customHeight="1" x14ac:dyDescent="0.25">
      <c r="A1585" s="96">
        <f t="shared" si="502"/>
        <v>1170</v>
      </c>
      <c r="B1585" s="175"/>
      <c r="C1585" s="176"/>
      <c r="D1585" s="113"/>
      <c r="E1585" s="115"/>
      <c r="F1585" s="174"/>
      <c r="G1585" s="114" t="str">
        <f t="shared" si="497"/>
        <v/>
      </c>
      <c r="H1585" s="115"/>
      <c r="I1585" s="115"/>
      <c r="J1585" s="115"/>
      <c r="K1585" s="115"/>
      <c r="L1585" s="133" t="str">
        <f t="shared" si="498"/>
        <v/>
      </c>
      <c r="M1585" s="116" t="str">
        <f>IF(L1585="", "", L1585/Veriler!$X$1)</f>
        <v/>
      </c>
      <c r="N1585" s="116" t="str">
        <f>IF(F1585&lt;&gt;"", "İthal Girdi", IF(Veriler!T1585="", "", IF(Veriler!S1585="H", "%0,5 üzerindedir", IF(Veriler!T1585&gt;0.1, "%10 sınırı aşılmıştır.", "Uygun"))))</f>
        <v>%0,5 üzerindedir</v>
      </c>
      <c r="O1585" s="116" t="str">
        <f t="shared" si="499"/>
        <v xml:space="preserve"> </v>
      </c>
      <c r="P1585" s="117"/>
      <c r="Q1585" s="118"/>
      <c r="R1585" s="119" t="str">
        <f t="shared" si="500"/>
        <v/>
      </c>
      <c r="S1585" s="133">
        <f>IFERROR(IF(M1585&lt;=0.005,IF(F1585="",L1585,0),IF(F1585&lt;&gt;"",0,IF(P1585="",0,IF(P1585="H",0,IF(Q1585&lt;Veriler!$G$2,L1585*Veriler!$G$2,L1585*Q1585)))))," ")</f>
        <v>0</v>
      </c>
      <c r="T1585" s="133">
        <f>IF(Veriler!T1585&lt;=0.1, S1585, IF(AND(Veriler!T1585&gt;0.1, F1585="", P1585="E"), IF(Q1585&gt;Veriler!$G$2, Q1585*S1585, IF(Q1585&lt;Veriler!$G$2, Veriler!$G$2*S1585, Q1585*S1585)), 0))</f>
        <v>0</v>
      </c>
      <c r="U1585" s="133" t="str">
        <f t="shared" si="501"/>
        <v xml:space="preserve"> </v>
      </c>
      <c r="V1585" s="134" t="str">
        <f>IFERROR(IF(O1585="%10 sınırı aşılmıştır.",L1585-T1585,IFERROR(IF(F1585="",IF(S1585=1,0,IF(L1585-S1585=0,"",L1585-S1585)),IF(Veriler!M1585="",L1585,IF(L1585*Veriler!M1585=0,"",L1585*Veriler!M1585))),L1585)),0)</f>
        <v/>
      </c>
      <c r="W1585" s="146"/>
      <c r="X1585" s="146"/>
      <c r="Y1585" s="146"/>
    </row>
    <row r="1586" spans="1:25" s="99" customFormat="1" ht="54.75" customHeight="1" x14ac:dyDescent="0.25">
      <c r="A1586" s="96">
        <f t="shared" si="502"/>
        <v>1171</v>
      </c>
      <c r="B1586" s="175"/>
      <c r="C1586" s="176"/>
      <c r="D1586" s="113"/>
      <c r="E1586" s="115"/>
      <c r="F1586" s="174"/>
      <c r="G1586" s="114" t="str">
        <f t="shared" si="497"/>
        <v/>
      </c>
      <c r="H1586" s="115"/>
      <c r="I1586" s="115"/>
      <c r="J1586" s="115"/>
      <c r="K1586" s="115"/>
      <c r="L1586" s="133" t="str">
        <f t="shared" si="498"/>
        <v/>
      </c>
      <c r="M1586" s="116" t="str">
        <f>IF(L1586="", "", L1586/Veriler!$X$1)</f>
        <v/>
      </c>
      <c r="N1586" s="116" t="str">
        <f>IF(F1586&lt;&gt;"", "İthal Girdi", IF(Veriler!T1586="", "", IF(Veriler!S1586="H", "%0,5 üzerindedir", IF(Veriler!T1586&gt;0.1, "%10 sınırı aşılmıştır.", "Uygun"))))</f>
        <v>%0,5 üzerindedir</v>
      </c>
      <c r="O1586" s="116" t="str">
        <f t="shared" si="499"/>
        <v xml:space="preserve"> </v>
      </c>
      <c r="P1586" s="117"/>
      <c r="Q1586" s="118"/>
      <c r="R1586" s="119" t="str">
        <f t="shared" si="500"/>
        <v/>
      </c>
      <c r="S1586" s="133">
        <f>IFERROR(IF(M1586&lt;=0.005,IF(F1586="",L1586,0),IF(F1586&lt;&gt;"",0,IF(P1586="",0,IF(P1586="H",0,IF(Q1586&lt;Veriler!$G$2,L1586*Veriler!$G$2,L1586*Q1586)))))," ")</f>
        <v>0</v>
      </c>
      <c r="T1586" s="133">
        <f>IF(Veriler!T1586&lt;=0.1, S1586, IF(AND(Veriler!T1586&gt;0.1, F1586="", P1586="E"), IF(Q1586&gt;Veriler!$G$2, Q1586*S1586, IF(Q1586&lt;Veriler!$G$2, Veriler!$G$2*S1586, Q1586*S1586)), 0))</f>
        <v>0</v>
      </c>
      <c r="U1586" s="133" t="str">
        <f t="shared" si="501"/>
        <v xml:space="preserve"> </v>
      </c>
      <c r="V1586" s="134" t="str">
        <f>IFERROR(IF(O1586="%10 sınırı aşılmıştır.",L1586-T1586,IFERROR(IF(F1586="",IF(S1586=1,0,IF(L1586-S1586=0,"",L1586-S1586)),IF(Veriler!M1586="",L1586,IF(L1586*Veriler!M1586=0,"",L1586*Veriler!M1586))),L1586)),0)</f>
        <v/>
      </c>
      <c r="W1586" s="146"/>
      <c r="X1586" s="146"/>
      <c r="Y1586" s="146"/>
    </row>
    <row r="1587" spans="1:25" s="99" customFormat="1" ht="54.75" customHeight="1" x14ac:dyDescent="0.25">
      <c r="A1587" s="96">
        <f t="shared" si="502"/>
        <v>1172</v>
      </c>
      <c r="B1587" s="175"/>
      <c r="C1587" s="176"/>
      <c r="D1587" s="113"/>
      <c r="E1587" s="115"/>
      <c r="F1587" s="174"/>
      <c r="G1587" s="114" t="str">
        <f t="shared" si="497"/>
        <v/>
      </c>
      <c r="H1587" s="115"/>
      <c r="I1587" s="115"/>
      <c r="J1587" s="115"/>
      <c r="K1587" s="115"/>
      <c r="L1587" s="133" t="str">
        <f t="shared" si="498"/>
        <v/>
      </c>
      <c r="M1587" s="116" t="str">
        <f>IF(L1587="", "", L1587/Veriler!$X$1)</f>
        <v/>
      </c>
      <c r="N1587" s="116" t="str">
        <f>IF(F1587&lt;&gt;"", "İthal Girdi", IF(Veriler!T1587="", "", IF(Veriler!S1587="H", "%0,5 üzerindedir", IF(Veriler!T1587&gt;0.1, "%10 sınırı aşılmıştır.", "Uygun"))))</f>
        <v>%0,5 üzerindedir</v>
      </c>
      <c r="O1587" s="116" t="str">
        <f t="shared" si="499"/>
        <v xml:space="preserve"> </v>
      </c>
      <c r="P1587" s="117"/>
      <c r="Q1587" s="118"/>
      <c r="R1587" s="119" t="str">
        <f t="shared" si="500"/>
        <v/>
      </c>
      <c r="S1587" s="133">
        <f>IFERROR(IF(M1587&lt;=0.005,IF(F1587="",L1587,0),IF(F1587&lt;&gt;"",0,IF(P1587="",0,IF(P1587="H",0,IF(Q1587&lt;Veriler!$G$2,L1587*Veriler!$G$2,L1587*Q1587)))))," ")</f>
        <v>0</v>
      </c>
      <c r="T1587" s="133">
        <f>IF(Veriler!T1587&lt;=0.1, S1587, IF(AND(Veriler!T1587&gt;0.1, F1587="", P1587="E"), IF(Q1587&gt;Veriler!$G$2, Q1587*S1587, IF(Q1587&lt;Veriler!$G$2, Veriler!$G$2*S1587, Q1587*S1587)), 0))</f>
        <v>0</v>
      </c>
      <c r="U1587" s="133" t="str">
        <f t="shared" si="501"/>
        <v xml:space="preserve"> </v>
      </c>
      <c r="V1587" s="134" t="str">
        <f>IFERROR(IF(O1587="%10 sınırı aşılmıştır.",L1587-T1587,IFERROR(IF(F1587="",IF(S1587=1,0,IF(L1587-S1587=0,"",L1587-S1587)),IF(Veriler!M1587="",L1587,IF(L1587*Veriler!M1587=0,"",L1587*Veriler!M1587))),L1587)),0)</f>
        <v/>
      </c>
      <c r="W1587" s="146"/>
      <c r="X1587" s="146"/>
      <c r="Y1587" s="146"/>
    </row>
    <row r="1588" spans="1:25" s="99" customFormat="1" ht="54.75" customHeight="1" x14ac:dyDescent="0.25">
      <c r="A1588" s="96">
        <f t="shared" si="502"/>
        <v>1173</v>
      </c>
      <c r="B1588" s="175"/>
      <c r="C1588" s="176"/>
      <c r="D1588" s="113"/>
      <c r="E1588" s="115"/>
      <c r="F1588" s="174"/>
      <c r="G1588" s="114" t="str">
        <f t="shared" si="497"/>
        <v/>
      </c>
      <c r="H1588" s="115"/>
      <c r="I1588" s="115"/>
      <c r="J1588" s="115"/>
      <c r="K1588" s="115"/>
      <c r="L1588" s="133" t="str">
        <f t="shared" si="498"/>
        <v/>
      </c>
      <c r="M1588" s="116" t="str">
        <f>IF(L1588="", "", L1588/Veriler!$X$1)</f>
        <v/>
      </c>
      <c r="N1588" s="116" t="str">
        <f>IF(F1588&lt;&gt;"", "İthal Girdi", IF(Veriler!T1588="", "", IF(Veriler!S1588="H", "%0,5 üzerindedir", IF(Veriler!T1588&gt;0.1, "%10 sınırı aşılmıştır.", "Uygun"))))</f>
        <v>%0,5 üzerindedir</v>
      </c>
      <c r="O1588" s="116" t="str">
        <f t="shared" si="499"/>
        <v xml:space="preserve"> </v>
      </c>
      <c r="P1588" s="117"/>
      <c r="Q1588" s="118"/>
      <c r="R1588" s="119" t="str">
        <f t="shared" si="500"/>
        <v/>
      </c>
      <c r="S1588" s="133">
        <f>IFERROR(IF(M1588&lt;=0.005,IF(F1588="",L1588,0),IF(F1588&lt;&gt;"",0,IF(P1588="",0,IF(P1588="H",0,IF(Q1588&lt;Veriler!$G$2,L1588*Veriler!$G$2,L1588*Q1588)))))," ")</f>
        <v>0</v>
      </c>
      <c r="T1588" s="133">
        <f>IF(Veriler!T1588&lt;=0.1, S1588, IF(AND(Veriler!T1588&gt;0.1, F1588="", P1588="E"), IF(Q1588&gt;Veriler!$G$2, Q1588*S1588, IF(Q1588&lt;Veriler!$G$2, Veriler!$G$2*S1588, Q1588*S1588)), 0))</f>
        <v>0</v>
      </c>
      <c r="U1588" s="133" t="str">
        <f t="shared" si="501"/>
        <v xml:space="preserve"> </v>
      </c>
      <c r="V1588" s="134" t="str">
        <f>IFERROR(IF(O1588="%10 sınırı aşılmıştır.",L1588-T1588,IFERROR(IF(F1588="",IF(S1588=1,0,IF(L1588-S1588=0,"",L1588-S1588)),IF(Veriler!M1588="",L1588,IF(L1588*Veriler!M1588=0,"",L1588*Veriler!M1588))),L1588)),0)</f>
        <v/>
      </c>
      <c r="W1588" s="146"/>
      <c r="X1588" s="146"/>
      <c r="Y1588" s="146"/>
    </row>
    <row r="1589" spans="1:25" s="99" customFormat="1" ht="54.75" customHeight="1" x14ac:dyDescent="0.25">
      <c r="A1589" s="96">
        <f t="shared" si="502"/>
        <v>1174</v>
      </c>
      <c r="B1589" s="175"/>
      <c r="C1589" s="176"/>
      <c r="D1589" s="113"/>
      <c r="E1589" s="115"/>
      <c r="F1589" s="174"/>
      <c r="G1589" s="114" t="str">
        <f t="shared" si="497"/>
        <v/>
      </c>
      <c r="H1589" s="115"/>
      <c r="I1589" s="115"/>
      <c r="J1589" s="115"/>
      <c r="K1589" s="115"/>
      <c r="L1589" s="133" t="str">
        <f t="shared" si="498"/>
        <v/>
      </c>
      <c r="M1589" s="116" t="str">
        <f>IF(L1589="", "", L1589/Veriler!$X$1)</f>
        <v/>
      </c>
      <c r="N1589" s="116" t="str">
        <f>IF(F1589&lt;&gt;"", "İthal Girdi", IF(Veriler!T1589="", "", IF(Veriler!S1589="H", "%0,5 üzerindedir", IF(Veriler!T1589&gt;0.1, "%10 sınırı aşılmıştır.", "Uygun"))))</f>
        <v>%0,5 üzerindedir</v>
      </c>
      <c r="O1589" s="116" t="str">
        <f t="shared" si="499"/>
        <v xml:space="preserve"> </v>
      </c>
      <c r="P1589" s="117"/>
      <c r="Q1589" s="118"/>
      <c r="R1589" s="119" t="str">
        <f t="shared" si="500"/>
        <v/>
      </c>
      <c r="S1589" s="133">
        <f>IFERROR(IF(M1589&lt;=0.005,IF(F1589="",L1589,0),IF(F1589&lt;&gt;"",0,IF(P1589="",0,IF(P1589="H",0,IF(Q1589&lt;Veriler!$G$2,L1589*Veriler!$G$2,L1589*Q1589)))))," ")</f>
        <v>0</v>
      </c>
      <c r="T1589" s="133">
        <f>IF(Veriler!T1589&lt;=0.1, S1589, IF(AND(Veriler!T1589&gt;0.1, F1589="", P1589="E"), IF(Q1589&gt;Veriler!$G$2, Q1589*S1589, IF(Q1589&lt;Veriler!$G$2, Veriler!$G$2*S1589, Q1589*S1589)), 0))</f>
        <v>0</v>
      </c>
      <c r="U1589" s="133" t="str">
        <f t="shared" si="501"/>
        <v xml:space="preserve"> </v>
      </c>
      <c r="V1589" s="134" t="str">
        <f>IFERROR(IF(O1589="%10 sınırı aşılmıştır.",L1589-T1589,IFERROR(IF(F1589="",IF(S1589=1,0,IF(L1589-S1589=0,"",L1589-S1589)),IF(Veriler!M1589="",L1589,IF(L1589*Veriler!M1589=0,"",L1589*Veriler!M1589))),L1589)),0)</f>
        <v/>
      </c>
      <c r="W1589" s="146"/>
      <c r="X1589" s="146"/>
      <c r="Y1589" s="146"/>
    </row>
    <row r="1590" spans="1:25" s="99" customFormat="1" ht="54.75" customHeight="1" x14ac:dyDescent="0.25">
      <c r="A1590" s="96">
        <f t="shared" si="502"/>
        <v>1175</v>
      </c>
      <c r="B1590" s="175"/>
      <c r="C1590" s="176"/>
      <c r="D1590" s="113"/>
      <c r="E1590" s="115"/>
      <c r="F1590" s="174"/>
      <c r="G1590" s="114" t="str">
        <f t="shared" si="497"/>
        <v/>
      </c>
      <c r="H1590" s="115"/>
      <c r="I1590" s="115"/>
      <c r="J1590" s="115"/>
      <c r="K1590" s="115"/>
      <c r="L1590" s="133" t="str">
        <f t="shared" si="498"/>
        <v/>
      </c>
      <c r="M1590" s="116" t="str">
        <f>IF(L1590="", "", L1590/Veriler!$X$1)</f>
        <v/>
      </c>
      <c r="N1590" s="116" t="str">
        <f>IF(F1590&lt;&gt;"", "İthal Girdi", IF(Veriler!T1590="", "", IF(Veriler!S1590="H", "%0,5 üzerindedir", IF(Veriler!T1590&gt;0.1, "%10 sınırı aşılmıştır.", "Uygun"))))</f>
        <v>%0,5 üzerindedir</v>
      </c>
      <c r="O1590" s="116" t="str">
        <f t="shared" si="499"/>
        <v xml:space="preserve"> </v>
      </c>
      <c r="P1590" s="117"/>
      <c r="Q1590" s="118"/>
      <c r="R1590" s="119" t="str">
        <f t="shared" si="500"/>
        <v/>
      </c>
      <c r="S1590" s="133">
        <f>IFERROR(IF(M1590&lt;=0.005,IF(F1590="",L1590,0),IF(F1590&lt;&gt;"",0,IF(P1590="",0,IF(P1590="H",0,IF(Q1590&lt;Veriler!$G$2,L1590*Veriler!$G$2,L1590*Q1590)))))," ")</f>
        <v>0</v>
      </c>
      <c r="T1590" s="133">
        <f>IF(Veriler!T1590&lt;=0.1, S1590, IF(AND(Veriler!T1590&gt;0.1, F1590="", P1590="E"), IF(Q1590&gt;Veriler!$G$2, Q1590*S1590, IF(Q1590&lt;Veriler!$G$2, Veriler!$G$2*S1590, Q1590*S1590)), 0))</f>
        <v>0</v>
      </c>
      <c r="U1590" s="133" t="str">
        <f t="shared" si="501"/>
        <v xml:space="preserve"> </v>
      </c>
      <c r="V1590" s="134" t="str">
        <f>IFERROR(IF(O1590="%10 sınırı aşılmıştır.",L1590-T1590,IFERROR(IF(F1590="",IF(S1590=1,0,IF(L1590-S1590=0,"",L1590-S1590)),IF(Veriler!M1590="",L1590,IF(L1590*Veriler!M1590=0,"",L1590*Veriler!M1590))),L1590)),0)</f>
        <v/>
      </c>
      <c r="W1590" s="146"/>
      <c r="X1590" s="146"/>
      <c r="Y1590" s="146"/>
    </row>
    <row r="1591" spans="1:25" s="99" customFormat="1" ht="54.75" customHeight="1" x14ac:dyDescent="0.25">
      <c r="A1591" s="96">
        <f t="shared" si="502"/>
        <v>1176</v>
      </c>
      <c r="B1591" s="175"/>
      <c r="C1591" s="176"/>
      <c r="D1591" s="113"/>
      <c r="E1591" s="115"/>
      <c r="F1591" s="174"/>
      <c r="G1591" s="114" t="str">
        <f t="shared" si="497"/>
        <v/>
      </c>
      <c r="H1591" s="115"/>
      <c r="I1591" s="115"/>
      <c r="J1591" s="115"/>
      <c r="K1591" s="115"/>
      <c r="L1591" s="133" t="str">
        <f t="shared" si="498"/>
        <v/>
      </c>
      <c r="M1591" s="116" t="str">
        <f>IF(L1591="", "", L1591/Veriler!$X$1)</f>
        <v/>
      </c>
      <c r="N1591" s="116" t="str">
        <f>IF(F1591&lt;&gt;"", "İthal Girdi", IF(Veriler!T1591="", "", IF(Veriler!S1591="H", "%0,5 üzerindedir", IF(Veriler!T1591&gt;0.1, "%10 sınırı aşılmıştır.", "Uygun"))))</f>
        <v>%0,5 üzerindedir</v>
      </c>
      <c r="O1591" s="116" t="str">
        <f t="shared" si="499"/>
        <v xml:space="preserve"> </v>
      </c>
      <c r="P1591" s="117"/>
      <c r="Q1591" s="118"/>
      <c r="R1591" s="119" t="str">
        <f t="shared" si="500"/>
        <v/>
      </c>
      <c r="S1591" s="133">
        <f>IFERROR(IF(M1591&lt;=0.005,IF(F1591="",L1591,0),IF(F1591&lt;&gt;"",0,IF(P1591="",0,IF(P1591="H",0,IF(Q1591&lt;Veriler!$G$2,L1591*Veriler!$G$2,L1591*Q1591)))))," ")</f>
        <v>0</v>
      </c>
      <c r="T1591" s="133">
        <f>IF(Veriler!T1591&lt;=0.1, S1591, IF(AND(Veriler!T1591&gt;0.1, F1591="", P1591="E"), IF(Q1591&gt;Veriler!$G$2, Q1591*S1591, IF(Q1591&lt;Veriler!$G$2, Veriler!$G$2*S1591, Q1591*S1591)), 0))</f>
        <v>0</v>
      </c>
      <c r="U1591" s="133" t="str">
        <f t="shared" si="501"/>
        <v xml:space="preserve"> </v>
      </c>
      <c r="V1591" s="134" t="str">
        <f>IFERROR(IF(O1591="%10 sınırı aşılmıştır.",L1591-T1591,IFERROR(IF(F1591="",IF(S1591=1,0,IF(L1591-S1591=0,"",L1591-S1591)),IF(Veriler!M1591="",L1591,IF(L1591*Veriler!M1591=0,"",L1591*Veriler!M1591))),L1591)),0)</f>
        <v/>
      </c>
      <c r="W1591" s="146"/>
      <c r="X1591" s="146"/>
      <c r="Y1591" s="146"/>
    </row>
    <row r="1592" spans="1:25" s="99" customFormat="1" ht="24" customHeight="1" x14ac:dyDescent="0.25">
      <c r="A1592" s="103"/>
      <c r="B1592" s="104"/>
      <c r="C1592" s="104"/>
      <c r="D1592" s="104"/>
      <c r="E1592" s="103"/>
      <c r="F1592" s="135"/>
      <c r="G1592" s="157"/>
      <c r="H1592" s="103"/>
      <c r="I1592" s="103"/>
      <c r="J1592" s="103"/>
      <c r="K1592" s="103"/>
      <c r="L1592" s="136">
        <f>SUM(L1563:L1576,L1578:L1591)</f>
        <v>0</v>
      </c>
      <c r="M1592" s="158"/>
      <c r="N1592" s="158"/>
      <c r="O1592" s="158"/>
      <c r="P1592" s="105"/>
      <c r="Q1592" s="106"/>
      <c r="R1592" s="159"/>
      <c r="S1592" s="160"/>
      <c r="T1592" s="160"/>
      <c r="U1592" s="160"/>
      <c r="V1592" s="160"/>
      <c r="W1592" s="146"/>
      <c r="X1592" s="146"/>
      <c r="Y1592" s="146"/>
    </row>
    <row r="1593" spans="1:25" s="99" customFormat="1" ht="31.5" customHeight="1" x14ac:dyDescent="0.25">
      <c r="A1593" s="103"/>
      <c r="B1593" s="104"/>
      <c r="C1593" s="104"/>
      <c r="D1593" s="104"/>
      <c r="E1593" s="103"/>
      <c r="F1593" s="135"/>
      <c r="G1593" s="157"/>
      <c r="H1593" s="103"/>
      <c r="I1593" s="103"/>
      <c r="J1593" s="103"/>
      <c r="K1593" s="103"/>
      <c r="L1593" s="161"/>
      <c r="M1593" s="158"/>
      <c r="N1593" s="158"/>
      <c r="O1593" s="158"/>
      <c r="P1593" s="105"/>
      <c r="Q1593" s="106"/>
      <c r="R1593" s="159"/>
      <c r="S1593" s="162" t="s">
        <v>57</v>
      </c>
      <c r="T1593" s="162" t="s">
        <v>57</v>
      </c>
      <c r="U1593" s="162" t="s">
        <v>57</v>
      </c>
      <c r="V1593" s="163" t="s">
        <v>58</v>
      </c>
      <c r="W1593" s="146"/>
      <c r="X1593" s="146"/>
      <c r="Y1593" s="146"/>
    </row>
    <row r="1594" spans="1:25" s="99" customFormat="1" ht="58.5" customHeight="1" x14ac:dyDescent="0.25">
      <c r="A1594" s="185" t="s">
        <v>59</v>
      </c>
      <c r="B1594" s="180"/>
      <c r="C1594" s="180"/>
      <c r="D1594" s="180"/>
      <c r="E1594" s="180"/>
      <c r="F1594" s="180"/>
      <c r="G1594" s="180"/>
      <c r="H1594" s="180"/>
      <c r="I1594" s="180"/>
      <c r="J1594" s="180"/>
      <c r="K1594" s="180"/>
      <c r="L1594" s="180"/>
      <c r="M1594" s="180"/>
      <c r="N1594" s="180"/>
      <c r="O1594" s="180"/>
      <c r="P1594" s="180"/>
      <c r="Q1594" s="180"/>
      <c r="R1594" s="176"/>
      <c r="S1594" s="137">
        <f>SUM(S1556,S1563:S1576,S1578:S1591)</f>
        <v>0</v>
      </c>
      <c r="T1594" s="137" t="str">
        <f>IF(SUM(T1563:T1576,T1578:T1591)=0," ",SUM(T1563:T1576,T1578:T1591))</f>
        <v xml:space="preserve"> </v>
      </c>
      <c r="U1594" s="137" t="str">
        <f>IF(SUM(U1563:U1576,U1578:U1591)=0," ",SUM(U1563:U1576,U1578:U1591))</f>
        <v xml:space="preserve"> </v>
      </c>
      <c r="V1594" s="137" t="str">
        <f>IF(SUM(V1563:V1576,V1578:V1591)=0," ",SUM(V1563:V1576,V1578:V1591))</f>
        <v xml:space="preserve"> </v>
      </c>
      <c r="W1594" s="146"/>
      <c r="X1594" s="164">
        <f>SUM(U1563:U1576,U1578:U1591)</f>
        <v>0</v>
      </c>
      <c r="Y1594" s="164">
        <f>SUM(V1563:V1576,V1578:V1591)</f>
        <v>0</v>
      </c>
    </row>
    <row r="1595" spans="1:25" x14ac:dyDescent="0.3">
      <c r="A1595" s="34"/>
      <c r="G1595" s="146"/>
      <c r="L1595" s="146"/>
      <c r="M1595" s="146"/>
      <c r="N1595" s="146"/>
      <c r="O1595" s="146"/>
      <c r="R1595" s="146"/>
      <c r="S1595" s="146"/>
      <c r="T1595" s="146"/>
      <c r="U1595" s="146"/>
      <c r="V1595" s="146"/>
      <c r="W1595" s="146"/>
      <c r="X1595" s="146"/>
      <c r="Y1595" s="146"/>
    </row>
    <row r="1596" spans="1:25" x14ac:dyDescent="0.3">
      <c r="A1596" s="186" t="s">
        <v>60</v>
      </c>
      <c r="B1596" s="187"/>
      <c r="C1596" s="187"/>
      <c r="D1596" s="187"/>
      <c r="E1596" s="187"/>
      <c r="F1596" s="187"/>
      <c r="G1596" s="187"/>
      <c r="H1596" s="187"/>
      <c r="I1596" s="187"/>
      <c r="J1596" s="187"/>
      <c r="K1596" s="187"/>
      <c r="L1596" s="187"/>
      <c r="M1596" s="187"/>
      <c r="N1596" s="187"/>
      <c r="O1596" s="187"/>
      <c r="P1596" s="187"/>
      <c r="Q1596" s="187"/>
      <c r="R1596" s="187"/>
      <c r="S1596" s="187"/>
      <c r="T1596" s="187"/>
      <c r="U1596" s="187"/>
      <c r="V1596" s="187"/>
      <c r="W1596" s="146"/>
      <c r="X1596" s="146"/>
      <c r="Y1596" s="146"/>
    </row>
    <row r="1597" spans="1:25" s="99" customFormat="1" ht="41.25" customHeight="1" x14ac:dyDescent="0.25">
      <c r="A1597" s="189" t="s">
        <v>38</v>
      </c>
      <c r="B1597" s="180"/>
      <c r="C1597" s="180"/>
      <c r="D1597" s="180"/>
      <c r="E1597" s="180"/>
      <c r="F1597" s="180"/>
      <c r="G1597" s="180"/>
      <c r="H1597" s="180"/>
      <c r="I1597" s="180"/>
      <c r="J1597" s="180"/>
      <c r="K1597" s="180"/>
      <c r="L1597" s="180"/>
      <c r="M1597" s="180"/>
      <c r="N1597" s="180"/>
      <c r="O1597" s="180"/>
      <c r="P1597" s="180"/>
      <c r="Q1597" s="180"/>
      <c r="R1597" s="180"/>
      <c r="S1597" s="180"/>
      <c r="T1597" s="180"/>
      <c r="U1597" s="180"/>
      <c r="V1597" s="176"/>
      <c r="W1597" s="146"/>
      <c r="X1597" s="146"/>
      <c r="Y1597" s="146"/>
    </row>
    <row r="1598" spans="1:25" s="100" customFormat="1" ht="35.25" customHeight="1" x14ac:dyDescent="0.25">
      <c r="A1598" s="179" t="s">
        <v>39</v>
      </c>
      <c r="B1598" s="180"/>
      <c r="C1598" s="180"/>
      <c r="D1598" s="180"/>
      <c r="E1598" s="180"/>
      <c r="F1598" s="180"/>
      <c r="G1598" s="180"/>
      <c r="H1598" s="180"/>
      <c r="I1598" s="180"/>
      <c r="J1598" s="180"/>
      <c r="K1598" s="180"/>
      <c r="L1598" s="180"/>
      <c r="M1598" s="180"/>
      <c r="N1598" s="180"/>
      <c r="O1598" s="180"/>
      <c r="P1598" s="180"/>
      <c r="Q1598" s="180"/>
      <c r="R1598" s="176"/>
      <c r="S1598" s="147"/>
      <c r="T1598" s="148"/>
      <c r="U1598" s="149" t="s">
        <v>40</v>
      </c>
      <c r="V1598" s="150">
        <f>V1560+1</f>
        <v>43</v>
      </c>
      <c r="W1598" s="146"/>
      <c r="X1598" s="146"/>
      <c r="Y1598" s="146"/>
    </row>
    <row r="1599" spans="1:25" s="99" customFormat="1" ht="81" customHeight="1" x14ac:dyDescent="0.25">
      <c r="A1599" s="110" t="s">
        <v>3</v>
      </c>
      <c r="B1599" s="188" t="s">
        <v>41</v>
      </c>
      <c r="C1599" s="176"/>
      <c r="D1599" s="111" t="s">
        <v>42</v>
      </c>
      <c r="E1599" s="110" t="s">
        <v>324</v>
      </c>
      <c r="F1599" s="111" t="s">
        <v>325</v>
      </c>
      <c r="G1599" s="151" t="s">
        <v>43</v>
      </c>
      <c r="H1599" s="110" t="s">
        <v>44</v>
      </c>
      <c r="I1599" s="110" t="s">
        <v>8</v>
      </c>
      <c r="J1599" s="110" t="s">
        <v>45</v>
      </c>
      <c r="K1599" s="110" t="s">
        <v>46</v>
      </c>
      <c r="L1599" s="152" t="s">
        <v>47</v>
      </c>
      <c r="M1599" s="153" t="s">
        <v>48</v>
      </c>
      <c r="N1599" s="154" t="s">
        <v>49</v>
      </c>
      <c r="O1599" s="154" t="s">
        <v>49</v>
      </c>
      <c r="P1599" s="112" t="s">
        <v>50</v>
      </c>
      <c r="Q1599" s="110" t="s">
        <v>51</v>
      </c>
      <c r="R1599" s="155" t="s">
        <v>52</v>
      </c>
      <c r="S1599" s="156" t="s">
        <v>53</v>
      </c>
      <c r="T1599" s="156" t="s">
        <v>54</v>
      </c>
      <c r="U1599" s="152" t="s">
        <v>54</v>
      </c>
      <c r="V1599" s="152" t="s">
        <v>55</v>
      </c>
      <c r="W1599" s="146"/>
      <c r="X1599" s="146"/>
      <c r="Y1599" s="146"/>
    </row>
    <row r="1600" spans="1:25" s="99" customFormat="1" ht="45" customHeight="1" x14ac:dyDescent="0.25">
      <c r="A1600" s="101"/>
      <c r="B1600" s="177" t="s">
        <v>56</v>
      </c>
      <c r="C1600" s="178"/>
      <c r="D1600" s="102"/>
      <c r="E1600" s="170"/>
      <c r="F1600" s="102"/>
      <c r="G1600" s="95"/>
      <c r="H1600" s="102"/>
      <c r="I1600" s="102"/>
      <c r="J1600" s="102"/>
      <c r="K1600" s="102"/>
      <c r="L1600" s="95"/>
      <c r="M1600" s="95"/>
      <c r="N1600" s="95"/>
      <c r="O1600" s="95"/>
      <c r="P1600" s="102"/>
      <c r="Q1600" s="102"/>
      <c r="R1600" s="190"/>
      <c r="S1600" s="184"/>
      <c r="T1600" s="95"/>
      <c r="U1600" s="95"/>
      <c r="V1600" s="95"/>
      <c r="W1600" s="146"/>
      <c r="X1600" s="146"/>
      <c r="Y1600" s="146"/>
    </row>
    <row r="1601" spans="1:25" s="99" customFormat="1" ht="54.75" customHeight="1" x14ac:dyDescent="0.25">
      <c r="A1601" s="96">
        <f>A1591+1</f>
        <v>1177</v>
      </c>
      <c r="B1601" s="181"/>
      <c r="C1601" s="182"/>
      <c r="D1601" s="113"/>
      <c r="E1601" s="115"/>
      <c r="F1601" s="174"/>
      <c r="G1601" s="114" t="str">
        <f t="shared" ref="G1601:G1614" si="503">IF(AND(F1601&lt;&gt;"",V1601&lt;&gt;"",L1601&lt;&gt;0),V1601/L1601,"")</f>
        <v/>
      </c>
      <c r="H1601" s="115"/>
      <c r="I1601" s="115"/>
      <c r="J1601" s="115"/>
      <c r="K1601" s="115"/>
      <c r="L1601" s="133" t="str">
        <f t="shared" ref="L1601:L1614" si="504">IF(AND(H1601&lt;&gt;0, J1601&lt;&gt;0, K1601&lt;&gt;0), H1601*J1601*K1601, "")</f>
        <v/>
      </c>
      <c r="M1601" s="116" t="str">
        <f>IF(L1601="", "", L1601/Veriler!$X$1)</f>
        <v/>
      </c>
      <c r="N1601" s="116" t="str">
        <f>IF(F1601&lt;&gt;"", "İthal Girdi", IF(Veriler!T1601="", "", IF(Veriler!S1601="H", "%0,5 üzerindedir", IF(Veriler!T1601&gt;0.1, "%10 sınırı aşılmıştır.", "Uygun"))))</f>
        <v>%0,5 üzerindedir</v>
      </c>
      <c r="O1601" s="116" t="str">
        <f t="shared" ref="O1601:O1614" si="505">IF(M1601=""," ",N1601)</f>
        <v xml:space="preserve"> </v>
      </c>
      <c r="P1601" s="117"/>
      <c r="Q1601" s="118"/>
      <c r="R1601" s="119" t="str">
        <f t="shared" ref="R1601:R1614" si="506">IFERROR(IF(AND(T1601&lt;&gt;"",L1601&lt;&gt;"",L1601&lt;&gt;0,T1601&lt;&gt;0),T1601/L1601,"")," ")</f>
        <v/>
      </c>
      <c r="S1601" s="133">
        <f>IFERROR(IF(M1601&lt;=0.005,IF(F1601="",L1601,0),IF(F1601&lt;&gt;"",0,IF(P1601="",0,IF(P1601="H",0,IF(Q1601&lt;Veriler!$G$2,L1601*Veriler!$G$2,L1601*Q1601)))))," ")</f>
        <v>0</v>
      </c>
      <c r="T1601" s="133">
        <f>IF(Veriler!T1601&lt;=0.1, S1601, IF(AND(Veriler!T1601&gt;0.1, F1601="", P1601="E"), IF(Q1601&gt;Veriler!$G$2, Q1601*S1601, IF(Q1601&lt;Veriler!$G$2, Veriler!$G$2*S1601, Q1601*S1601)), 0))</f>
        <v>0</v>
      </c>
      <c r="U1601" s="133" t="str">
        <f t="shared" ref="U1601:U1614" si="507">IF(T1601=0," ",T1601)</f>
        <v xml:space="preserve"> </v>
      </c>
      <c r="V1601" s="134" t="str">
        <f>IFERROR(IF(O1601="%10 sınırı aşılmıştır.",L1601-T1601,IFERROR(IF(F1601="",IF(S1601=1,0,IF(L1601-S1601=0,"",L1601-S1601)),IF(Veriler!M1601="",L1601,IF(L1601*Veriler!M1601=0,"",L1601*Veriler!M1601))),L1601)),0)</f>
        <v/>
      </c>
      <c r="W1601" s="146"/>
      <c r="X1601" s="146"/>
      <c r="Y1601" s="146"/>
    </row>
    <row r="1602" spans="1:25" s="99" customFormat="1" ht="54.75" customHeight="1" x14ac:dyDescent="0.25">
      <c r="A1602" s="96">
        <f t="shared" ref="A1602:A1614" si="508">A1601+1</f>
        <v>1178</v>
      </c>
      <c r="B1602" s="175"/>
      <c r="C1602" s="176"/>
      <c r="D1602" s="113"/>
      <c r="E1602" s="115"/>
      <c r="F1602" s="174"/>
      <c r="G1602" s="114" t="str">
        <f t="shared" si="503"/>
        <v/>
      </c>
      <c r="H1602" s="115"/>
      <c r="I1602" s="115"/>
      <c r="J1602" s="115"/>
      <c r="K1602" s="115"/>
      <c r="L1602" s="133" t="str">
        <f t="shared" si="504"/>
        <v/>
      </c>
      <c r="M1602" s="116" t="str">
        <f>IF(L1602="", "", L1602/Veriler!$X$1)</f>
        <v/>
      </c>
      <c r="N1602" s="116" t="str">
        <f>IF(F1602&lt;&gt;"", "İthal Girdi", IF(Veriler!T1602="", "", IF(Veriler!S1602="H", "%0,5 üzerindedir", IF(Veriler!T1602&gt;0.1, "%10 sınırı aşılmıştır.", "Uygun"))))</f>
        <v>%0,5 üzerindedir</v>
      </c>
      <c r="O1602" s="116" t="str">
        <f t="shared" si="505"/>
        <v xml:space="preserve"> </v>
      </c>
      <c r="P1602" s="117"/>
      <c r="Q1602" s="118"/>
      <c r="R1602" s="119" t="str">
        <f t="shared" si="506"/>
        <v/>
      </c>
      <c r="S1602" s="133">
        <f>IFERROR(IF(M1602&lt;=0.005,IF(F1602="",L1602,0),IF(F1602&lt;&gt;"",0,IF(P1602="",0,IF(P1602="H",0,IF(Q1602&lt;Veriler!$G$2,L1602*Veriler!$G$2,L1602*Q1602)))))," ")</f>
        <v>0</v>
      </c>
      <c r="T1602" s="133">
        <f>IF(Veriler!T1602&lt;=0.1, S1602, IF(AND(Veriler!T1602&gt;0.1, F1602="", P1602="E"), IF(Q1602&gt;Veriler!$G$2, Q1602*S1602, IF(Q1602&lt;Veriler!$G$2, Veriler!$G$2*S1602, Q1602*S1602)), 0))</f>
        <v>0</v>
      </c>
      <c r="U1602" s="133" t="str">
        <f t="shared" si="507"/>
        <v xml:space="preserve"> </v>
      </c>
      <c r="V1602" s="134" t="str">
        <f>IFERROR(IF(O1602="%10 sınırı aşılmıştır.",L1602-T1602,IFERROR(IF(F1602="",IF(S1602=1,0,IF(L1602-S1602=0,"",L1602-S1602)),IF(Veriler!M1602="",L1602,IF(L1602*Veriler!M1602=0,"",L1602*Veriler!M1602))),L1602)),0)</f>
        <v/>
      </c>
      <c r="W1602" s="146"/>
      <c r="X1602" s="146"/>
      <c r="Y1602" s="146"/>
    </row>
    <row r="1603" spans="1:25" s="99" customFormat="1" ht="54.75" customHeight="1" x14ac:dyDescent="0.25">
      <c r="A1603" s="96">
        <f t="shared" si="508"/>
        <v>1179</v>
      </c>
      <c r="B1603" s="175"/>
      <c r="C1603" s="176"/>
      <c r="D1603" s="113"/>
      <c r="E1603" s="115"/>
      <c r="F1603" s="174"/>
      <c r="G1603" s="114" t="str">
        <f t="shared" si="503"/>
        <v/>
      </c>
      <c r="H1603" s="115"/>
      <c r="I1603" s="115"/>
      <c r="J1603" s="115"/>
      <c r="K1603" s="115"/>
      <c r="L1603" s="133" t="str">
        <f t="shared" si="504"/>
        <v/>
      </c>
      <c r="M1603" s="116" t="str">
        <f>IF(L1603="", "", L1603/Veriler!$X$1)</f>
        <v/>
      </c>
      <c r="N1603" s="116" t="str">
        <f>IF(F1603&lt;&gt;"", "İthal Girdi", IF(Veriler!T1603="", "", IF(Veriler!S1603="H", "%0,5 üzerindedir", IF(Veriler!T1603&gt;0.1, "%10 sınırı aşılmıştır.", "Uygun"))))</f>
        <v>%0,5 üzerindedir</v>
      </c>
      <c r="O1603" s="116" t="str">
        <f t="shared" si="505"/>
        <v xml:space="preserve"> </v>
      </c>
      <c r="P1603" s="117"/>
      <c r="Q1603" s="118"/>
      <c r="R1603" s="119" t="str">
        <f t="shared" si="506"/>
        <v/>
      </c>
      <c r="S1603" s="133">
        <f>IFERROR(IF(M1603&lt;=0.005,IF(F1603="",L1603,0),IF(F1603&lt;&gt;"",0,IF(P1603="",0,IF(P1603="H",0,IF(Q1603&lt;Veriler!$G$2,L1603*Veriler!$G$2,L1603*Q1603)))))," ")</f>
        <v>0</v>
      </c>
      <c r="T1603" s="133">
        <f>IF(Veriler!T1603&lt;=0.1, S1603, IF(AND(Veriler!T1603&gt;0.1, F1603="", P1603="E"), IF(Q1603&gt;Veriler!$G$2, Q1603*S1603, IF(Q1603&lt;Veriler!$G$2, Veriler!$G$2*S1603, Q1603*S1603)), 0))</f>
        <v>0</v>
      </c>
      <c r="U1603" s="133" t="str">
        <f t="shared" si="507"/>
        <v xml:space="preserve"> </v>
      </c>
      <c r="V1603" s="134" t="str">
        <f>IFERROR(IF(O1603="%10 sınırı aşılmıştır.",L1603-T1603,IFERROR(IF(F1603="",IF(S1603=1,0,IF(L1603-S1603=0,"",L1603-S1603)),IF(Veriler!M1603="",L1603,IF(L1603*Veriler!M1603=0,"",L1603*Veriler!M1603))),L1603)),0)</f>
        <v/>
      </c>
      <c r="W1603" s="146"/>
      <c r="X1603" s="146"/>
      <c r="Y1603" s="146"/>
    </row>
    <row r="1604" spans="1:25" s="99" customFormat="1" ht="54.75" customHeight="1" x14ac:dyDescent="0.25">
      <c r="A1604" s="96">
        <f t="shared" si="508"/>
        <v>1180</v>
      </c>
      <c r="B1604" s="175"/>
      <c r="C1604" s="176"/>
      <c r="D1604" s="113"/>
      <c r="E1604" s="115"/>
      <c r="F1604" s="174"/>
      <c r="G1604" s="114" t="str">
        <f t="shared" si="503"/>
        <v/>
      </c>
      <c r="H1604" s="115"/>
      <c r="I1604" s="115"/>
      <c r="J1604" s="115"/>
      <c r="K1604" s="115"/>
      <c r="L1604" s="133" t="str">
        <f t="shared" si="504"/>
        <v/>
      </c>
      <c r="M1604" s="116" t="str">
        <f>IF(L1604="", "", L1604/Veriler!$X$1)</f>
        <v/>
      </c>
      <c r="N1604" s="116" t="str">
        <f>IF(F1604&lt;&gt;"", "İthal Girdi", IF(Veriler!T1604="", "", IF(Veriler!S1604="H", "%0,5 üzerindedir", IF(Veriler!T1604&gt;0.1, "%10 sınırı aşılmıştır.", "Uygun"))))</f>
        <v>%0,5 üzerindedir</v>
      </c>
      <c r="O1604" s="116" t="str">
        <f t="shared" si="505"/>
        <v xml:space="preserve"> </v>
      </c>
      <c r="P1604" s="117"/>
      <c r="Q1604" s="118"/>
      <c r="R1604" s="119" t="str">
        <f t="shared" si="506"/>
        <v/>
      </c>
      <c r="S1604" s="133">
        <f>IFERROR(IF(M1604&lt;=0.005,IF(F1604="",L1604,0),IF(F1604&lt;&gt;"",0,IF(P1604="",0,IF(P1604="H",0,IF(Q1604&lt;Veriler!$G$2,L1604*Veriler!$G$2,L1604*Q1604)))))," ")</f>
        <v>0</v>
      </c>
      <c r="T1604" s="133">
        <f>IF(Veriler!T1604&lt;=0.1, S1604, IF(AND(Veriler!T1604&gt;0.1, F1604="", P1604="E"), IF(Q1604&gt;Veriler!$G$2, Q1604*S1604, IF(Q1604&lt;Veriler!$G$2, Veriler!$G$2*S1604, Q1604*S1604)), 0))</f>
        <v>0</v>
      </c>
      <c r="U1604" s="133" t="str">
        <f t="shared" si="507"/>
        <v xml:space="preserve"> </v>
      </c>
      <c r="V1604" s="134" t="str">
        <f>IFERROR(IF(O1604="%10 sınırı aşılmıştır.",L1604-T1604,IFERROR(IF(F1604="",IF(S1604=1,0,IF(L1604-S1604=0,"",L1604-S1604)),IF(Veriler!M1604="",L1604,IF(L1604*Veriler!M1604=0,"",L1604*Veriler!M1604))),L1604)),0)</f>
        <v/>
      </c>
      <c r="W1604" s="146"/>
      <c r="X1604" s="146"/>
      <c r="Y1604" s="146"/>
    </row>
    <row r="1605" spans="1:25" s="99" customFormat="1" ht="54.75" customHeight="1" x14ac:dyDescent="0.25">
      <c r="A1605" s="96">
        <f t="shared" si="508"/>
        <v>1181</v>
      </c>
      <c r="B1605" s="175"/>
      <c r="C1605" s="176"/>
      <c r="D1605" s="113"/>
      <c r="E1605" s="115"/>
      <c r="F1605" s="174"/>
      <c r="G1605" s="114" t="str">
        <f t="shared" si="503"/>
        <v/>
      </c>
      <c r="H1605" s="115"/>
      <c r="I1605" s="115"/>
      <c r="J1605" s="115"/>
      <c r="K1605" s="115"/>
      <c r="L1605" s="133" t="str">
        <f t="shared" si="504"/>
        <v/>
      </c>
      <c r="M1605" s="116" t="str">
        <f>IF(L1605="", "", L1605/Veriler!$X$1)</f>
        <v/>
      </c>
      <c r="N1605" s="116" t="str">
        <f>IF(F1605&lt;&gt;"", "İthal Girdi", IF(Veriler!T1605="", "", IF(Veriler!S1605="H", "%0,5 üzerindedir", IF(Veriler!T1605&gt;0.1, "%10 sınırı aşılmıştır.", "Uygun"))))</f>
        <v>%0,5 üzerindedir</v>
      </c>
      <c r="O1605" s="116" t="str">
        <f t="shared" si="505"/>
        <v xml:space="preserve"> </v>
      </c>
      <c r="P1605" s="117"/>
      <c r="Q1605" s="118"/>
      <c r="R1605" s="119" t="str">
        <f t="shared" si="506"/>
        <v/>
      </c>
      <c r="S1605" s="133">
        <f>IFERROR(IF(M1605&lt;=0.005,IF(F1605="",L1605,0),IF(F1605&lt;&gt;"",0,IF(P1605="",0,IF(P1605="H",0,IF(Q1605&lt;Veriler!$G$2,L1605*Veriler!$G$2,L1605*Q1605)))))," ")</f>
        <v>0</v>
      </c>
      <c r="T1605" s="133">
        <f>IF(Veriler!T1605&lt;=0.1, S1605, IF(AND(Veriler!T1605&gt;0.1, F1605="", P1605="E"), IF(Q1605&gt;Veriler!$G$2, Q1605*S1605, IF(Q1605&lt;Veriler!$G$2, Veriler!$G$2*S1605, Q1605*S1605)), 0))</f>
        <v>0</v>
      </c>
      <c r="U1605" s="133" t="str">
        <f t="shared" si="507"/>
        <v xml:space="preserve"> </v>
      </c>
      <c r="V1605" s="134" t="str">
        <f>IFERROR(IF(O1605="%10 sınırı aşılmıştır.",L1605-T1605,IFERROR(IF(F1605="",IF(S1605=1,0,IF(L1605-S1605=0,"",L1605-S1605)),IF(Veriler!M1605="",L1605,IF(L1605*Veriler!M1605=0,"",L1605*Veriler!M1605))),L1605)),0)</f>
        <v/>
      </c>
      <c r="W1605" s="146"/>
      <c r="X1605" s="146"/>
      <c r="Y1605" s="146"/>
    </row>
    <row r="1606" spans="1:25" s="99" customFormat="1" ht="54.75" customHeight="1" x14ac:dyDescent="0.25">
      <c r="A1606" s="96">
        <f t="shared" si="508"/>
        <v>1182</v>
      </c>
      <c r="B1606" s="175"/>
      <c r="C1606" s="176"/>
      <c r="D1606" s="113"/>
      <c r="E1606" s="115"/>
      <c r="F1606" s="174"/>
      <c r="G1606" s="114" t="str">
        <f t="shared" si="503"/>
        <v/>
      </c>
      <c r="H1606" s="115"/>
      <c r="I1606" s="115"/>
      <c r="J1606" s="115"/>
      <c r="K1606" s="115"/>
      <c r="L1606" s="133" t="str">
        <f t="shared" si="504"/>
        <v/>
      </c>
      <c r="M1606" s="116" t="str">
        <f>IF(L1606="", "", L1606/Veriler!$X$1)</f>
        <v/>
      </c>
      <c r="N1606" s="116" t="str">
        <f>IF(F1606&lt;&gt;"", "İthal Girdi", IF(Veriler!T1606="", "", IF(Veriler!S1606="H", "%0,5 üzerindedir", IF(Veriler!T1606&gt;0.1, "%10 sınırı aşılmıştır.", "Uygun"))))</f>
        <v>%0,5 üzerindedir</v>
      </c>
      <c r="O1606" s="116" t="str">
        <f t="shared" si="505"/>
        <v xml:space="preserve"> </v>
      </c>
      <c r="P1606" s="117"/>
      <c r="Q1606" s="118"/>
      <c r="R1606" s="119" t="str">
        <f t="shared" si="506"/>
        <v/>
      </c>
      <c r="S1606" s="133">
        <f>IFERROR(IF(M1606&lt;=0.005,IF(F1606="",L1606,0),IF(F1606&lt;&gt;"",0,IF(P1606="",0,IF(P1606="H",0,IF(Q1606&lt;Veriler!$G$2,L1606*Veriler!$G$2,L1606*Q1606)))))," ")</f>
        <v>0</v>
      </c>
      <c r="T1606" s="133">
        <f>IF(Veriler!T1606&lt;=0.1, S1606, IF(AND(Veriler!T1606&gt;0.1, F1606="", P1606="E"), IF(Q1606&gt;Veriler!$G$2, Q1606*S1606, IF(Q1606&lt;Veriler!$G$2, Veriler!$G$2*S1606, Q1606*S1606)), 0))</f>
        <v>0</v>
      </c>
      <c r="U1606" s="133" t="str">
        <f t="shared" si="507"/>
        <v xml:space="preserve"> </v>
      </c>
      <c r="V1606" s="134" t="str">
        <f>IFERROR(IF(O1606="%10 sınırı aşılmıştır.",L1606-T1606,IFERROR(IF(F1606="",IF(S1606=1,0,IF(L1606-S1606=0,"",L1606-S1606)),IF(Veriler!M1606="",L1606,IF(L1606*Veriler!M1606=0,"",L1606*Veriler!M1606))),L1606)),0)</f>
        <v/>
      </c>
      <c r="W1606" s="146"/>
      <c r="X1606" s="146"/>
      <c r="Y1606" s="146"/>
    </row>
    <row r="1607" spans="1:25" s="99" customFormat="1" ht="54.75" customHeight="1" x14ac:dyDescent="0.25">
      <c r="A1607" s="96">
        <f t="shared" si="508"/>
        <v>1183</v>
      </c>
      <c r="B1607" s="175"/>
      <c r="C1607" s="176"/>
      <c r="D1607" s="113"/>
      <c r="E1607" s="115"/>
      <c r="F1607" s="174"/>
      <c r="G1607" s="114" t="str">
        <f t="shared" si="503"/>
        <v/>
      </c>
      <c r="H1607" s="115"/>
      <c r="I1607" s="115"/>
      <c r="J1607" s="115"/>
      <c r="K1607" s="115"/>
      <c r="L1607" s="133" t="str">
        <f t="shared" si="504"/>
        <v/>
      </c>
      <c r="M1607" s="116" t="str">
        <f>IF(L1607="", "", L1607/Veriler!$X$1)</f>
        <v/>
      </c>
      <c r="N1607" s="116" t="str">
        <f>IF(F1607&lt;&gt;"", "İthal Girdi", IF(Veriler!T1607="", "", IF(Veriler!S1607="H", "%0,5 üzerindedir", IF(Veriler!T1607&gt;0.1, "%10 sınırı aşılmıştır.", "Uygun"))))</f>
        <v>%0,5 üzerindedir</v>
      </c>
      <c r="O1607" s="116" t="str">
        <f t="shared" si="505"/>
        <v xml:space="preserve"> </v>
      </c>
      <c r="P1607" s="117"/>
      <c r="Q1607" s="118"/>
      <c r="R1607" s="119" t="str">
        <f t="shared" si="506"/>
        <v/>
      </c>
      <c r="S1607" s="133">
        <f>IFERROR(IF(M1607&lt;=0.005,IF(F1607="",L1607,0),IF(F1607&lt;&gt;"",0,IF(P1607="",0,IF(P1607="H",0,IF(Q1607&lt;Veriler!$G$2,L1607*Veriler!$G$2,L1607*Q1607)))))," ")</f>
        <v>0</v>
      </c>
      <c r="T1607" s="133">
        <f>IF(Veriler!T1607&lt;=0.1, S1607, IF(AND(Veriler!T1607&gt;0.1, F1607="", P1607="E"), IF(Q1607&gt;Veriler!$G$2, Q1607*S1607, IF(Q1607&lt;Veriler!$G$2, Veriler!$G$2*S1607, Q1607*S1607)), 0))</f>
        <v>0</v>
      </c>
      <c r="U1607" s="133" t="str">
        <f t="shared" si="507"/>
        <v xml:space="preserve"> </v>
      </c>
      <c r="V1607" s="134" t="str">
        <f>IFERROR(IF(O1607="%10 sınırı aşılmıştır.",L1607-T1607,IFERROR(IF(F1607="",IF(S1607=1,0,IF(L1607-S1607=0,"",L1607-S1607)),IF(Veriler!M1607="",L1607,IF(L1607*Veriler!M1607=0,"",L1607*Veriler!M1607))),L1607)),0)</f>
        <v/>
      </c>
      <c r="W1607" s="146"/>
      <c r="X1607" s="146"/>
      <c r="Y1607" s="146"/>
    </row>
    <row r="1608" spans="1:25" s="99" customFormat="1" ht="54.75" customHeight="1" x14ac:dyDescent="0.25">
      <c r="A1608" s="96">
        <f t="shared" si="508"/>
        <v>1184</v>
      </c>
      <c r="B1608" s="175"/>
      <c r="C1608" s="176"/>
      <c r="D1608" s="113"/>
      <c r="E1608" s="115"/>
      <c r="F1608" s="174"/>
      <c r="G1608" s="114" t="str">
        <f t="shared" si="503"/>
        <v/>
      </c>
      <c r="H1608" s="115"/>
      <c r="I1608" s="115"/>
      <c r="J1608" s="115"/>
      <c r="K1608" s="115"/>
      <c r="L1608" s="133" t="str">
        <f t="shared" si="504"/>
        <v/>
      </c>
      <c r="M1608" s="116" t="str">
        <f>IF(L1608="", "", L1608/Veriler!$X$1)</f>
        <v/>
      </c>
      <c r="N1608" s="116" t="str">
        <f>IF(F1608&lt;&gt;"", "İthal Girdi", IF(Veriler!T1608="", "", IF(Veriler!S1608="H", "%0,5 üzerindedir", IF(Veriler!T1608&gt;0.1, "%10 sınırı aşılmıştır.", "Uygun"))))</f>
        <v>%0,5 üzerindedir</v>
      </c>
      <c r="O1608" s="116" t="str">
        <f t="shared" si="505"/>
        <v xml:space="preserve"> </v>
      </c>
      <c r="P1608" s="117"/>
      <c r="Q1608" s="118"/>
      <c r="R1608" s="119" t="str">
        <f t="shared" si="506"/>
        <v/>
      </c>
      <c r="S1608" s="133">
        <f>IFERROR(IF(M1608&lt;=0.005,IF(F1608="",L1608,0),IF(F1608&lt;&gt;"",0,IF(P1608="",0,IF(P1608="H",0,IF(Q1608&lt;Veriler!$G$2,L1608*Veriler!$G$2,L1608*Q1608)))))," ")</f>
        <v>0</v>
      </c>
      <c r="T1608" s="133">
        <f>IF(Veriler!T1608&lt;=0.1, S1608, IF(AND(Veriler!T1608&gt;0.1, F1608="", P1608="E"), IF(Q1608&gt;Veriler!$G$2, Q1608*S1608, IF(Q1608&lt;Veriler!$G$2, Veriler!$G$2*S1608, Q1608*S1608)), 0))</f>
        <v>0</v>
      </c>
      <c r="U1608" s="133" t="str">
        <f t="shared" si="507"/>
        <v xml:space="preserve"> </v>
      </c>
      <c r="V1608" s="134" t="str">
        <f>IFERROR(IF(O1608="%10 sınırı aşılmıştır.",L1608-T1608,IFERROR(IF(F1608="",IF(S1608=1,0,IF(L1608-S1608=0,"",L1608-S1608)),IF(Veriler!M1608="",L1608,IF(L1608*Veriler!M1608=0,"",L1608*Veriler!M1608))),L1608)),0)</f>
        <v/>
      </c>
      <c r="W1608" s="146"/>
      <c r="X1608" s="146"/>
      <c r="Y1608" s="146"/>
    </row>
    <row r="1609" spans="1:25" s="99" customFormat="1" ht="54.75" customHeight="1" x14ac:dyDescent="0.25">
      <c r="A1609" s="96">
        <f t="shared" si="508"/>
        <v>1185</v>
      </c>
      <c r="B1609" s="175"/>
      <c r="C1609" s="176"/>
      <c r="D1609" s="113"/>
      <c r="E1609" s="115"/>
      <c r="F1609" s="174"/>
      <c r="G1609" s="114" t="str">
        <f t="shared" si="503"/>
        <v/>
      </c>
      <c r="H1609" s="115"/>
      <c r="I1609" s="115"/>
      <c r="J1609" s="115"/>
      <c r="K1609" s="115"/>
      <c r="L1609" s="133" t="str">
        <f t="shared" si="504"/>
        <v/>
      </c>
      <c r="M1609" s="116" t="str">
        <f>IF(L1609="", "", L1609/Veriler!$X$1)</f>
        <v/>
      </c>
      <c r="N1609" s="116" t="str">
        <f>IF(F1609&lt;&gt;"", "İthal Girdi", IF(Veriler!T1609="", "", IF(Veriler!S1609="H", "%0,5 üzerindedir", IF(Veriler!T1609&gt;0.1, "%10 sınırı aşılmıştır.", "Uygun"))))</f>
        <v>%0,5 üzerindedir</v>
      </c>
      <c r="O1609" s="116" t="str">
        <f t="shared" si="505"/>
        <v xml:space="preserve"> </v>
      </c>
      <c r="P1609" s="117"/>
      <c r="Q1609" s="118"/>
      <c r="R1609" s="119" t="str">
        <f t="shared" si="506"/>
        <v/>
      </c>
      <c r="S1609" s="133">
        <f>IFERROR(IF(M1609&lt;=0.005,IF(F1609="",L1609,0),IF(F1609&lt;&gt;"",0,IF(P1609="",0,IF(P1609="H",0,IF(Q1609&lt;Veriler!$G$2,L1609*Veriler!$G$2,L1609*Q1609)))))," ")</f>
        <v>0</v>
      </c>
      <c r="T1609" s="133">
        <f>IF(Veriler!T1609&lt;=0.1, S1609, IF(AND(Veriler!T1609&gt;0.1, F1609="", P1609="E"), IF(Q1609&gt;Veriler!$G$2, Q1609*S1609, IF(Q1609&lt;Veriler!$G$2, Veriler!$G$2*S1609, Q1609*S1609)), 0))</f>
        <v>0</v>
      </c>
      <c r="U1609" s="133" t="str">
        <f t="shared" si="507"/>
        <v xml:space="preserve"> </v>
      </c>
      <c r="V1609" s="134" t="str">
        <f>IFERROR(IF(O1609="%10 sınırı aşılmıştır.",L1609-T1609,IFERROR(IF(F1609="",IF(S1609=1,0,IF(L1609-S1609=0,"",L1609-S1609)),IF(Veriler!M1609="",L1609,IF(L1609*Veriler!M1609=0,"",L1609*Veriler!M1609))),L1609)),0)</f>
        <v/>
      </c>
      <c r="W1609" s="146"/>
      <c r="X1609" s="146"/>
      <c r="Y1609" s="146"/>
    </row>
    <row r="1610" spans="1:25" s="99" customFormat="1" ht="54.75" customHeight="1" x14ac:dyDescent="0.25">
      <c r="A1610" s="96">
        <f t="shared" si="508"/>
        <v>1186</v>
      </c>
      <c r="B1610" s="175"/>
      <c r="C1610" s="176"/>
      <c r="D1610" s="113"/>
      <c r="E1610" s="115"/>
      <c r="F1610" s="174"/>
      <c r="G1610" s="114" t="str">
        <f t="shared" si="503"/>
        <v/>
      </c>
      <c r="H1610" s="115"/>
      <c r="I1610" s="115"/>
      <c r="J1610" s="115"/>
      <c r="K1610" s="115"/>
      <c r="L1610" s="133" t="str">
        <f t="shared" si="504"/>
        <v/>
      </c>
      <c r="M1610" s="116" t="str">
        <f>IF(L1610="", "", L1610/Veriler!$X$1)</f>
        <v/>
      </c>
      <c r="N1610" s="116" t="str">
        <f>IF(F1610&lt;&gt;"", "İthal Girdi", IF(Veriler!T1610="", "", IF(Veriler!S1610="H", "%0,5 üzerindedir", IF(Veriler!T1610&gt;0.1, "%10 sınırı aşılmıştır.", "Uygun"))))</f>
        <v>%0,5 üzerindedir</v>
      </c>
      <c r="O1610" s="116" t="str">
        <f t="shared" si="505"/>
        <v xml:space="preserve"> </v>
      </c>
      <c r="P1610" s="117"/>
      <c r="Q1610" s="118"/>
      <c r="R1610" s="119" t="str">
        <f t="shared" si="506"/>
        <v/>
      </c>
      <c r="S1610" s="133">
        <f>IFERROR(IF(M1610&lt;=0.005,IF(F1610="",L1610,0),IF(F1610&lt;&gt;"",0,IF(P1610="",0,IF(P1610="H",0,IF(Q1610&lt;Veriler!$G$2,L1610*Veriler!$G$2,L1610*Q1610)))))," ")</f>
        <v>0</v>
      </c>
      <c r="T1610" s="133">
        <f>IF(Veriler!T1610&lt;=0.1, S1610, IF(AND(Veriler!T1610&gt;0.1, F1610="", P1610="E"), IF(Q1610&gt;Veriler!$G$2, Q1610*S1610, IF(Q1610&lt;Veriler!$G$2, Veriler!$G$2*S1610, Q1610*S1610)), 0))</f>
        <v>0</v>
      </c>
      <c r="U1610" s="133" t="str">
        <f t="shared" si="507"/>
        <v xml:space="preserve"> </v>
      </c>
      <c r="V1610" s="134" t="str">
        <f>IFERROR(IF(O1610="%10 sınırı aşılmıştır.",L1610-T1610,IFERROR(IF(F1610="",IF(S1610=1,0,IF(L1610-S1610=0,"",L1610-S1610)),IF(Veriler!M1610="",L1610,IF(L1610*Veriler!M1610=0,"",L1610*Veriler!M1610))),L1610)),0)</f>
        <v/>
      </c>
      <c r="W1610" s="146"/>
      <c r="X1610" s="146"/>
      <c r="Y1610" s="146"/>
    </row>
    <row r="1611" spans="1:25" s="99" customFormat="1" ht="54.75" customHeight="1" x14ac:dyDescent="0.25">
      <c r="A1611" s="96">
        <f t="shared" si="508"/>
        <v>1187</v>
      </c>
      <c r="B1611" s="175"/>
      <c r="C1611" s="176"/>
      <c r="D1611" s="113"/>
      <c r="E1611" s="115"/>
      <c r="F1611" s="174"/>
      <c r="G1611" s="114" t="str">
        <f t="shared" si="503"/>
        <v/>
      </c>
      <c r="H1611" s="115"/>
      <c r="I1611" s="115"/>
      <c r="J1611" s="115"/>
      <c r="K1611" s="115"/>
      <c r="L1611" s="133" t="str">
        <f t="shared" si="504"/>
        <v/>
      </c>
      <c r="M1611" s="116" t="str">
        <f>IF(L1611="", "", L1611/Veriler!$X$1)</f>
        <v/>
      </c>
      <c r="N1611" s="116" t="str">
        <f>IF(F1611&lt;&gt;"", "İthal Girdi", IF(Veriler!T1611="", "", IF(Veriler!S1611="H", "%0,5 üzerindedir", IF(Veriler!T1611&gt;0.1, "%10 sınırı aşılmıştır.", "Uygun"))))</f>
        <v>%0,5 üzerindedir</v>
      </c>
      <c r="O1611" s="116" t="str">
        <f t="shared" si="505"/>
        <v xml:space="preserve"> </v>
      </c>
      <c r="P1611" s="117"/>
      <c r="Q1611" s="118"/>
      <c r="R1611" s="119" t="str">
        <f t="shared" si="506"/>
        <v/>
      </c>
      <c r="S1611" s="133">
        <f>IFERROR(IF(M1611&lt;=0.005,IF(F1611="",L1611,0),IF(F1611&lt;&gt;"",0,IF(P1611="",0,IF(P1611="H",0,IF(Q1611&lt;Veriler!$G$2,L1611*Veriler!$G$2,L1611*Q1611)))))," ")</f>
        <v>0</v>
      </c>
      <c r="T1611" s="133">
        <f>IF(Veriler!T1611&lt;=0.1, S1611, IF(AND(Veriler!T1611&gt;0.1, F1611="", P1611="E"), IF(Q1611&gt;Veriler!$G$2, Q1611*S1611, IF(Q1611&lt;Veriler!$G$2, Veriler!$G$2*S1611, Q1611*S1611)), 0))</f>
        <v>0</v>
      </c>
      <c r="U1611" s="133" t="str">
        <f t="shared" si="507"/>
        <v xml:space="preserve"> </v>
      </c>
      <c r="V1611" s="134" t="str">
        <f>IFERROR(IF(O1611="%10 sınırı aşılmıştır.",L1611-T1611,IFERROR(IF(F1611="",IF(S1611=1,0,IF(L1611-S1611=0,"",L1611-S1611)),IF(Veriler!M1611="",L1611,IF(L1611*Veriler!M1611=0,"",L1611*Veriler!M1611))),L1611)),0)</f>
        <v/>
      </c>
      <c r="W1611" s="146"/>
      <c r="X1611" s="146"/>
      <c r="Y1611" s="146"/>
    </row>
    <row r="1612" spans="1:25" s="99" customFormat="1" ht="54.75" customHeight="1" x14ac:dyDescent="0.25">
      <c r="A1612" s="96">
        <f t="shared" si="508"/>
        <v>1188</v>
      </c>
      <c r="B1612" s="175"/>
      <c r="C1612" s="176"/>
      <c r="D1612" s="113"/>
      <c r="E1612" s="115"/>
      <c r="F1612" s="174"/>
      <c r="G1612" s="114" t="str">
        <f t="shared" si="503"/>
        <v/>
      </c>
      <c r="H1612" s="115"/>
      <c r="I1612" s="115"/>
      <c r="J1612" s="115"/>
      <c r="K1612" s="115"/>
      <c r="L1612" s="133" t="str">
        <f t="shared" si="504"/>
        <v/>
      </c>
      <c r="M1612" s="116" t="str">
        <f>IF(L1612="", "", L1612/Veriler!$X$1)</f>
        <v/>
      </c>
      <c r="N1612" s="116" t="str">
        <f>IF(F1612&lt;&gt;"", "İthal Girdi", IF(Veriler!T1612="", "", IF(Veriler!S1612="H", "%0,5 üzerindedir", IF(Veriler!T1612&gt;0.1, "%10 sınırı aşılmıştır.", "Uygun"))))</f>
        <v>%0,5 üzerindedir</v>
      </c>
      <c r="O1612" s="116" t="str">
        <f t="shared" si="505"/>
        <v xml:space="preserve"> </v>
      </c>
      <c r="P1612" s="117"/>
      <c r="Q1612" s="118"/>
      <c r="R1612" s="119" t="str">
        <f t="shared" si="506"/>
        <v/>
      </c>
      <c r="S1612" s="133">
        <f>IFERROR(IF(M1612&lt;=0.005,IF(F1612="",L1612,0),IF(F1612&lt;&gt;"",0,IF(P1612="",0,IF(P1612="H",0,IF(Q1612&lt;Veriler!$G$2,L1612*Veriler!$G$2,L1612*Q1612)))))," ")</f>
        <v>0</v>
      </c>
      <c r="T1612" s="133">
        <f>IF(Veriler!T1612&lt;=0.1, S1612, IF(AND(Veriler!T1612&gt;0.1, F1612="", P1612="E"), IF(Q1612&gt;Veriler!$G$2, Q1612*S1612, IF(Q1612&lt;Veriler!$G$2, Veriler!$G$2*S1612, Q1612*S1612)), 0))</f>
        <v>0</v>
      </c>
      <c r="U1612" s="133" t="str">
        <f t="shared" si="507"/>
        <v xml:space="preserve"> </v>
      </c>
      <c r="V1612" s="134" t="str">
        <f>IFERROR(IF(O1612="%10 sınırı aşılmıştır.",L1612-T1612,IFERROR(IF(F1612="",IF(S1612=1,0,IF(L1612-S1612=0,"",L1612-S1612)),IF(Veriler!M1612="",L1612,IF(L1612*Veriler!M1612=0,"",L1612*Veriler!M1612))),L1612)),0)</f>
        <v/>
      </c>
      <c r="W1612" s="146"/>
      <c r="X1612" s="146"/>
      <c r="Y1612" s="146"/>
    </row>
    <row r="1613" spans="1:25" s="99" customFormat="1" ht="54.75" customHeight="1" x14ac:dyDescent="0.25">
      <c r="A1613" s="96">
        <f t="shared" si="508"/>
        <v>1189</v>
      </c>
      <c r="B1613" s="175"/>
      <c r="C1613" s="176"/>
      <c r="D1613" s="113"/>
      <c r="E1613" s="115"/>
      <c r="F1613" s="174"/>
      <c r="G1613" s="114" t="str">
        <f t="shared" si="503"/>
        <v/>
      </c>
      <c r="H1613" s="115"/>
      <c r="I1613" s="115"/>
      <c r="J1613" s="115"/>
      <c r="K1613" s="115"/>
      <c r="L1613" s="133" t="str">
        <f t="shared" si="504"/>
        <v/>
      </c>
      <c r="M1613" s="116" t="str">
        <f>IF(L1613="", "", L1613/Veriler!$X$1)</f>
        <v/>
      </c>
      <c r="N1613" s="116" t="str">
        <f>IF(F1613&lt;&gt;"", "İthal Girdi", IF(Veriler!T1613="", "", IF(Veriler!S1613="H", "%0,5 üzerindedir", IF(Veriler!T1613&gt;0.1, "%10 sınırı aşılmıştır.", "Uygun"))))</f>
        <v>%0,5 üzerindedir</v>
      </c>
      <c r="O1613" s="116" t="str">
        <f t="shared" si="505"/>
        <v xml:space="preserve"> </v>
      </c>
      <c r="P1613" s="117"/>
      <c r="Q1613" s="118"/>
      <c r="R1613" s="119" t="str">
        <f t="shared" si="506"/>
        <v/>
      </c>
      <c r="S1613" s="133">
        <f>IFERROR(IF(M1613&lt;=0.005,IF(F1613="",L1613,0),IF(F1613&lt;&gt;"",0,IF(P1613="",0,IF(P1613="H",0,IF(Q1613&lt;Veriler!$G$2,L1613*Veriler!$G$2,L1613*Q1613)))))," ")</f>
        <v>0</v>
      </c>
      <c r="T1613" s="133">
        <f>IF(Veriler!T1613&lt;=0.1, S1613, IF(AND(Veriler!T1613&gt;0.1, F1613="", P1613="E"), IF(Q1613&gt;Veriler!$G$2, Q1613*S1613, IF(Q1613&lt;Veriler!$G$2, Veriler!$G$2*S1613, Q1613*S1613)), 0))</f>
        <v>0</v>
      </c>
      <c r="U1613" s="133" t="str">
        <f t="shared" si="507"/>
        <v xml:space="preserve"> </v>
      </c>
      <c r="V1613" s="134" t="str">
        <f>IFERROR(IF(O1613="%10 sınırı aşılmıştır.",L1613-T1613,IFERROR(IF(F1613="",IF(S1613=1,0,IF(L1613-S1613=0,"",L1613-S1613)),IF(Veriler!M1613="",L1613,IF(L1613*Veriler!M1613=0,"",L1613*Veriler!M1613))),L1613)),0)</f>
        <v/>
      </c>
      <c r="W1613" s="146"/>
      <c r="X1613" s="146"/>
      <c r="Y1613" s="146"/>
    </row>
    <row r="1614" spans="1:25" s="99" customFormat="1" ht="54.75" customHeight="1" x14ac:dyDescent="0.25">
      <c r="A1614" s="96">
        <f t="shared" si="508"/>
        <v>1190</v>
      </c>
      <c r="B1614" s="175"/>
      <c r="C1614" s="176"/>
      <c r="D1614" s="113"/>
      <c r="E1614" s="115"/>
      <c r="F1614" s="174"/>
      <c r="G1614" s="114" t="str">
        <f t="shared" si="503"/>
        <v/>
      </c>
      <c r="H1614" s="115"/>
      <c r="I1614" s="115"/>
      <c r="J1614" s="115"/>
      <c r="K1614" s="115"/>
      <c r="L1614" s="133" t="str">
        <f t="shared" si="504"/>
        <v/>
      </c>
      <c r="M1614" s="116" t="str">
        <f>IF(L1614="", "", L1614/Veriler!$X$1)</f>
        <v/>
      </c>
      <c r="N1614" s="116" t="str">
        <f>IF(F1614&lt;&gt;"", "İthal Girdi", IF(Veriler!T1614="", "", IF(Veriler!S1614="H", "%0,5 üzerindedir", IF(Veriler!T1614&gt;0.1, "%10 sınırı aşılmıştır.", "Uygun"))))</f>
        <v>%0,5 üzerindedir</v>
      </c>
      <c r="O1614" s="116" t="str">
        <f t="shared" si="505"/>
        <v xml:space="preserve"> </v>
      </c>
      <c r="P1614" s="117"/>
      <c r="Q1614" s="118"/>
      <c r="R1614" s="119" t="str">
        <f t="shared" si="506"/>
        <v/>
      </c>
      <c r="S1614" s="133">
        <f>IFERROR(IF(M1614&lt;=0.005,IF(F1614="",L1614,0),IF(F1614&lt;&gt;"",0,IF(P1614="",0,IF(P1614="H",0,IF(Q1614&lt;Veriler!$G$2,L1614*Veriler!$G$2,L1614*Q1614)))))," ")</f>
        <v>0</v>
      </c>
      <c r="T1614" s="133">
        <f>IF(Veriler!T1614&lt;=0.1, S1614, IF(AND(Veriler!T1614&gt;0.1, F1614="", P1614="E"), IF(Q1614&gt;Veriler!$G$2, Q1614*S1614, IF(Q1614&lt;Veriler!$G$2, Veriler!$G$2*S1614, Q1614*S1614)), 0))</f>
        <v>0</v>
      </c>
      <c r="U1614" s="133" t="str">
        <f t="shared" si="507"/>
        <v xml:space="preserve"> </v>
      </c>
      <c r="V1614" s="134" t="str">
        <f>IFERROR(IF(O1614="%10 sınırı aşılmıştır.",L1614-T1614,IFERROR(IF(F1614="",IF(S1614=1,0,IF(L1614-S1614=0,"",L1614-S1614)),IF(Veriler!M1614="",L1614,IF(L1614*Veriler!M1614=0,"",L1614*Veriler!M1614))),L1614)),0)</f>
        <v/>
      </c>
      <c r="W1614" s="146"/>
      <c r="X1614" s="146"/>
      <c r="Y1614" s="146"/>
    </row>
    <row r="1615" spans="1:25" s="99" customFormat="1" ht="36" hidden="1" customHeight="1" x14ac:dyDescent="0.25">
      <c r="A1615" s="101"/>
      <c r="B1615" s="191" t="s">
        <v>16</v>
      </c>
      <c r="C1615" s="176"/>
      <c r="D1615" s="120"/>
      <c r="E1615" s="171"/>
      <c r="F1615" s="172"/>
      <c r="G1615" s="121"/>
      <c r="H1615" s="115"/>
      <c r="I1615" s="115"/>
      <c r="J1615" s="115"/>
      <c r="K1615" s="115"/>
      <c r="L1615" s="121"/>
      <c r="M1615" s="121"/>
      <c r="N1615" s="121"/>
      <c r="O1615" s="121"/>
      <c r="P1615" s="120"/>
      <c r="Q1615" s="120"/>
      <c r="R1615" s="183"/>
      <c r="S1615" s="184"/>
      <c r="T1615" s="121"/>
      <c r="U1615" s="121"/>
      <c r="V1615" s="121"/>
      <c r="W1615" s="146"/>
      <c r="X1615" s="146"/>
      <c r="Y1615" s="146"/>
    </row>
    <row r="1616" spans="1:25" s="99" customFormat="1" ht="54.75" customHeight="1" x14ac:dyDescent="0.25">
      <c r="A1616" s="96">
        <f>A1614+1</f>
        <v>1191</v>
      </c>
      <c r="B1616" s="175"/>
      <c r="C1616" s="176"/>
      <c r="D1616" s="113"/>
      <c r="E1616" s="115"/>
      <c r="F1616" s="174"/>
      <c r="G1616" s="114" t="str">
        <f t="shared" ref="G1616:G1629" si="509">IF(AND(F1616&lt;&gt;"",V1616&lt;&gt;"",L1616&lt;&gt;0),V1616/L1616,"")</f>
        <v/>
      </c>
      <c r="H1616" s="115"/>
      <c r="I1616" s="115"/>
      <c r="J1616" s="115"/>
      <c r="K1616" s="115"/>
      <c r="L1616" s="133" t="str">
        <f t="shared" ref="L1616:L1629" si="510">IF(AND(H1616&lt;&gt;0, J1616&lt;&gt;0, K1616&lt;&gt;0), H1616*J1616*K1616, "")</f>
        <v/>
      </c>
      <c r="M1616" s="116" t="str">
        <f>IF(L1616="", "", L1616/Veriler!$X$1)</f>
        <v/>
      </c>
      <c r="N1616" s="116" t="str">
        <f>IF(F1616&lt;&gt;"", "İthal Girdi", IF(Veriler!T1616="", "", IF(Veriler!S1616="H", "%0,5 üzerindedir", IF(Veriler!T1616&gt;0.1, "%10 sınırı aşılmıştır.", "Uygun"))))</f>
        <v>%0,5 üzerindedir</v>
      </c>
      <c r="O1616" s="116" t="str">
        <f t="shared" ref="O1616:O1629" si="511">IF(M1616=""," ",N1616)</f>
        <v xml:space="preserve"> </v>
      </c>
      <c r="P1616" s="117"/>
      <c r="Q1616" s="118"/>
      <c r="R1616" s="119" t="str">
        <f t="shared" ref="R1616:R1629" si="512">IFERROR(IF(AND(T1616&lt;&gt;"",L1616&lt;&gt;"",L1616&lt;&gt;0,T1616&lt;&gt;0),T1616/L1616,"")," ")</f>
        <v/>
      </c>
      <c r="S1616" s="133">
        <f>IFERROR(IF(M1616&lt;=0.005,IF(F1616="",L1616,0),IF(F1616&lt;&gt;"",0,IF(P1616="",0,IF(P1616="H",0,IF(Q1616&lt;Veriler!$G$2,L1616*Veriler!$G$2,L1616*Q1616)))))," ")</f>
        <v>0</v>
      </c>
      <c r="T1616" s="133">
        <f>IF(Veriler!T1616&lt;=0.1, S1616, IF(AND(Veriler!T1616&gt;0.1, F1616="", P1616="E"), IF(Q1616&gt;Veriler!$G$2, Q1616*S1616, IF(Q1616&lt;Veriler!$G$2, Veriler!$G$2*S1616, Q1616*S1616)), 0))</f>
        <v>0</v>
      </c>
      <c r="U1616" s="133" t="str">
        <f t="shared" ref="U1616:U1629" si="513">IF(T1616=0," ",T1616)</f>
        <v xml:space="preserve"> </v>
      </c>
      <c r="V1616" s="134" t="str">
        <f>IFERROR(IF(O1616="%10 sınırı aşılmıştır.",L1616-T1616,IFERROR(IF(F1616="",IF(S1616=1,0,IF(L1616-S1616=0,"",L1616-S1616)),IF(Veriler!M1616="",L1616,IF(L1616*Veriler!M1616=0,"",L1616*Veriler!M1616))),L1616)),0)</f>
        <v/>
      </c>
      <c r="W1616" s="146"/>
      <c r="X1616" s="146"/>
      <c r="Y1616" s="146"/>
    </row>
    <row r="1617" spans="1:25" s="99" customFormat="1" ht="54.75" customHeight="1" x14ac:dyDescent="0.25">
      <c r="A1617" s="96">
        <f t="shared" ref="A1617:A1629" si="514">A1616+1</f>
        <v>1192</v>
      </c>
      <c r="B1617" s="175"/>
      <c r="C1617" s="176"/>
      <c r="D1617" s="113"/>
      <c r="E1617" s="115"/>
      <c r="F1617" s="174"/>
      <c r="G1617" s="114" t="str">
        <f t="shared" si="509"/>
        <v/>
      </c>
      <c r="H1617" s="115"/>
      <c r="I1617" s="115"/>
      <c r="J1617" s="115"/>
      <c r="K1617" s="115"/>
      <c r="L1617" s="133" t="str">
        <f t="shared" si="510"/>
        <v/>
      </c>
      <c r="M1617" s="116" t="str">
        <f>IF(L1617="", "", L1617/Veriler!$X$1)</f>
        <v/>
      </c>
      <c r="N1617" s="116" t="str">
        <f>IF(F1617&lt;&gt;"", "İthal Girdi", IF(Veriler!T1617="", "", IF(Veriler!S1617="H", "%0,5 üzerindedir", IF(Veriler!T1617&gt;0.1, "%10 sınırı aşılmıştır.", "Uygun"))))</f>
        <v>%0,5 üzerindedir</v>
      </c>
      <c r="O1617" s="116" t="str">
        <f t="shared" si="511"/>
        <v xml:space="preserve"> </v>
      </c>
      <c r="P1617" s="117"/>
      <c r="Q1617" s="118"/>
      <c r="R1617" s="119" t="str">
        <f t="shared" si="512"/>
        <v/>
      </c>
      <c r="S1617" s="133">
        <f>IFERROR(IF(M1617&lt;=0.005,IF(F1617="",L1617,0),IF(F1617&lt;&gt;"",0,IF(P1617="",0,IF(P1617="H",0,IF(Q1617&lt;Veriler!$G$2,L1617*Veriler!$G$2,L1617*Q1617)))))," ")</f>
        <v>0</v>
      </c>
      <c r="T1617" s="133">
        <f>IF(Veriler!T1617&lt;=0.1, S1617, IF(AND(Veriler!T1617&gt;0.1, F1617="", P1617="E"), IF(Q1617&gt;Veriler!$G$2, Q1617*S1617, IF(Q1617&lt;Veriler!$G$2, Veriler!$G$2*S1617, Q1617*S1617)), 0))</f>
        <v>0</v>
      </c>
      <c r="U1617" s="133" t="str">
        <f t="shared" si="513"/>
        <v xml:space="preserve"> </v>
      </c>
      <c r="V1617" s="134" t="str">
        <f>IFERROR(IF(O1617="%10 sınırı aşılmıştır.",L1617-T1617,IFERROR(IF(F1617="",IF(S1617=1,0,IF(L1617-S1617=0,"",L1617-S1617)),IF(Veriler!M1617="",L1617,IF(L1617*Veriler!M1617=0,"",L1617*Veriler!M1617))),L1617)),0)</f>
        <v/>
      </c>
      <c r="W1617" s="146"/>
      <c r="X1617" s="146"/>
      <c r="Y1617" s="146"/>
    </row>
    <row r="1618" spans="1:25" s="99" customFormat="1" ht="54.75" customHeight="1" x14ac:dyDescent="0.25">
      <c r="A1618" s="96">
        <f t="shared" si="514"/>
        <v>1193</v>
      </c>
      <c r="B1618" s="175"/>
      <c r="C1618" s="176"/>
      <c r="D1618" s="113"/>
      <c r="E1618" s="115"/>
      <c r="F1618" s="174"/>
      <c r="G1618" s="114" t="str">
        <f t="shared" si="509"/>
        <v/>
      </c>
      <c r="H1618" s="115"/>
      <c r="I1618" s="115"/>
      <c r="J1618" s="115"/>
      <c r="K1618" s="115"/>
      <c r="L1618" s="133" t="str">
        <f t="shared" si="510"/>
        <v/>
      </c>
      <c r="M1618" s="116" t="str">
        <f>IF(L1618="", "", L1618/Veriler!$X$1)</f>
        <v/>
      </c>
      <c r="N1618" s="116" t="str">
        <f>IF(F1618&lt;&gt;"", "İthal Girdi", IF(Veriler!T1618="", "", IF(Veriler!S1618="H", "%0,5 üzerindedir", IF(Veriler!T1618&gt;0.1, "%10 sınırı aşılmıştır.", "Uygun"))))</f>
        <v>%0,5 üzerindedir</v>
      </c>
      <c r="O1618" s="116" t="str">
        <f t="shared" si="511"/>
        <v xml:space="preserve"> </v>
      </c>
      <c r="P1618" s="117"/>
      <c r="Q1618" s="118"/>
      <c r="R1618" s="119" t="str">
        <f t="shared" si="512"/>
        <v/>
      </c>
      <c r="S1618" s="133">
        <f>IFERROR(IF(M1618&lt;=0.005,IF(F1618="",L1618,0),IF(F1618&lt;&gt;"",0,IF(P1618="",0,IF(P1618="H",0,IF(Q1618&lt;Veriler!$G$2,L1618*Veriler!$G$2,L1618*Q1618)))))," ")</f>
        <v>0</v>
      </c>
      <c r="T1618" s="133">
        <f>IF(Veriler!T1618&lt;=0.1, S1618, IF(AND(Veriler!T1618&gt;0.1, F1618="", P1618="E"), IF(Q1618&gt;Veriler!$G$2, Q1618*S1618, IF(Q1618&lt;Veriler!$G$2, Veriler!$G$2*S1618, Q1618*S1618)), 0))</f>
        <v>0</v>
      </c>
      <c r="U1618" s="133" t="str">
        <f t="shared" si="513"/>
        <v xml:space="preserve"> </v>
      </c>
      <c r="V1618" s="134" t="str">
        <f>IFERROR(IF(O1618="%10 sınırı aşılmıştır.",L1618-T1618,IFERROR(IF(F1618="",IF(S1618=1,0,IF(L1618-S1618=0,"",L1618-S1618)),IF(Veriler!M1618="",L1618,IF(L1618*Veriler!M1618=0,"",L1618*Veriler!M1618))),L1618)),0)</f>
        <v/>
      </c>
      <c r="W1618" s="146"/>
      <c r="X1618" s="146"/>
      <c r="Y1618" s="146"/>
    </row>
    <row r="1619" spans="1:25" s="99" customFormat="1" ht="54.75" customHeight="1" x14ac:dyDescent="0.25">
      <c r="A1619" s="96">
        <f t="shared" si="514"/>
        <v>1194</v>
      </c>
      <c r="B1619" s="175"/>
      <c r="C1619" s="176"/>
      <c r="D1619" s="113"/>
      <c r="E1619" s="115"/>
      <c r="F1619" s="174"/>
      <c r="G1619" s="114" t="str">
        <f t="shared" si="509"/>
        <v/>
      </c>
      <c r="H1619" s="115"/>
      <c r="I1619" s="115"/>
      <c r="J1619" s="115"/>
      <c r="K1619" s="115"/>
      <c r="L1619" s="133" t="str">
        <f t="shared" si="510"/>
        <v/>
      </c>
      <c r="M1619" s="116" t="str">
        <f>IF(L1619="", "", L1619/Veriler!$X$1)</f>
        <v/>
      </c>
      <c r="N1619" s="116" t="str">
        <f>IF(F1619&lt;&gt;"", "İthal Girdi", IF(Veriler!T1619="", "", IF(Veriler!S1619="H", "%0,5 üzerindedir", IF(Veriler!T1619&gt;0.1, "%10 sınırı aşılmıştır.", "Uygun"))))</f>
        <v>%0,5 üzerindedir</v>
      </c>
      <c r="O1619" s="116" t="str">
        <f t="shared" si="511"/>
        <v xml:space="preserve"> </v>
      </c>
      <c r="P1619" s="117"/>
      <c r="Q1619" s="118"/>
      <c r="R1619" s="119" t="str">
        <f t="shared" si="512"/>
        <v/>
      </c>
      <c r="S1619" s="133">
        <f>IFERROR(IF(M1619&lt;=0.005,IF(F1619="",L1619,0),IF(F1619&lt;&gt;"",0,IF(P1619="",0,IF(P1619="H",0,IF(Q1619&lt;Veriler!$G$2,L1619*Veriler!$G$2,L1619*Q1619)))))," ")</f>
        <v>0</v>
      </c>
      <c r="T1619" s="133">
        <f>IF(Veriler!T1619&lt;=0.1, S1619, IF(AND(Veriler!T1619&gt;0.1, F1619="", P1619="E"), IF(Q1619&gt;Veriler!$G$2, Q1619*S1619, IF(Q1619&lt;Veriler!$G$2, Veriler!$G$2*S1619, Q1619*S1619)), 0))</f>
        <v>0</v>
      </c>
      <c r="U1619" s="133" t="str">
        <f t="shared" si="513"/>
        <v xml:space="preserve"> </v>
      </c>
      <c r="V1619" s="134" t="str">
        <f>IFERROR(IF(O1619="%10 sınırı aşılmıştır.",L1619-T1619,IFERROR(IF(F1619="",IF(S1619=1,0,IF(L1619-S1619=0,"",L1619-S1619)),IF(Veriler!M1619="",L1619,IF(L1619*Veriler!M1619=0,"",L1619*Veriler!M1619))),L1619)),0)</f>
        <v/>
      </c>
      <c r="W1619" s="146"/>
      <c r="X1619" s="146"/>
      <c r="Y1619" s="146"/>
    </row>
    <row r="1620" spans="1:25" s="99" customFormat="1" ht="54.75" customHeight="1" x14ac:dyDescent="0.25">
      <c r="A1620" s="96">
        <f t="shared" si="514"/>
        <v>1195</v>
      </c>
      <c r="B1620" s="175"/>
      <c r="C1620" s="176"/>
      <c r="D1620" s="113"/>
      <c r="E1620" s="115"/>
      <c r="F1620" s="174"/>
      <c r="G1620" s="114" t="str">
        <f t="shared" si="509"/>
        <v/>
      </c>
      <c r="H1620" s="115"/>
      <c r="I1620" s="115"/>
      <c r="J1620" s="115"/>
      <c r="K1620" s="115"/>
      <c r="L1620" s="133" t="str">
        <f t="shared" si="510"/>
        <v/>
      </c>
      <c r="M1620" s="116" t="str">
        <f>IF(L1620="", "", L1620/Veriler!$X$1)</f>
        <v/>
      </c>
      <c r="N1620" s="116" t="str">
        <f>IF(F1620&lt;&gt;"", "İthal Girdi", IF(Veriler!T1620="", "", IF(Veriler!S1620="H", "%0,5 üzerindedir", IF(Veriler!T1620&gt;0.1, "%10 sınırı aşılmıştır.", "Uygun"))))</f>
        <v>%0,5 üzerindedir</v>
      </c>
      <c r="O1620" s="116" t="str">
        <f t="shared" si="511"/>
        <v xml:space="preserve"> </v>
      </c>
      <c r="P1620" s="117"/>
      <c r="Q1620" s="118"/>
      <c r="R1620" s="119" t="str">
        <f t="shared" si="512"/>
        <v/>
      </c>
      <c r="S1620" s="133">
        <f>IFERROR(IF(M1620&lt;=0.005,IF(F1620="",L1620,0),IF(F1620&lt;&gt;"",0,IF(P1620="",0,IF(P1620="H",0,IF(Q1620&lt;Veriler!$G$2,L1620*Veriler!$G$2,L1620*Q1620)))))," ")</f>
        <v>0</v>
      </c>
      <c r="T1620" s="133">
        <f>IF(Veriler!T1620&lt;=0.1, S1620, IF(AND(Veriler!T1620&gt;0.1, F1620="", P1620="E"), IF(Q1620&gt;Veriler!$G$2, Q1620*S1620, IF(Q1620&lt;Veriler!$G$2, Veriler!$G$2*S1620, Q1620*S1620)), 0))</f>
        <v>0</v>
      </c>
      <c r="U1620" s="133" t="str">
        <f t="shared" si="513"/>
        <v xml:space="preserve"> </v>
      </c>
      <c r="V1620" s="134" t="str">
        <f>IFERROR(IF(O1620="%10 sınırı aşılmıştır.",L1620-T1620,IFERROR(IF(F1620="",IF(S1620=1,0,IF(L1620-S1620=0,"",L1620-S1620)),IF(Veriler!M1620="",L1620,IF(L1620*Veriler!M1620=0,"",L1620*Veriler!M1620))),L1620)),0)</f>
        <v/>
      </c>
      <c r="W1620" s="146"/>
      <c r="X1620" s="146"/>
      <c r="Y1620" s="146"/>
    </row>
    <row r="1621" spans="1:25" s="99" customFormat="1" ht="54.75" customHeight="1" x14ac:dyDescent="0.25">
      <c r="A1621" s="96">
        <f t="shared" si="514"/>
        <v>1196</v>
      </c>
      <c r="B1621" s="175"/>
      <c r="C1621" s="176"/>
      <c r="D1621" s="113"/>
      <c r="E1621" s="115"/>
      <c r="F1621" s="174"/>
      <c r="G1621" s="114" t="str">
        <f t="shared" si="509"/>
        <v/>
      </c>
      <c r="H1621" s="115"/>
      <c r="I1621" s="115"/>
      <c r="J1621" s="115"/>
      <c r="K1621" s="115"/>
      <c r="L1621" s="133" t="str">
        <f t="shared" si="510"/>
        <v/>
      </c>
      <c r="M1621" s="116" t="str">
        <f>IF(L1621="", "", L1621/Veriler!$X$1)</f>
        <v/>
      </c>
      <c r="N1621" s="116" t="str">
        <f>IF(F1621&lt;&gt;"", "İthal Girdi", IF(Veriler!T1621="", "", IF(Veriler!S1621="H", "%0,5 üzerindedir", IF(Veriler!T1621&gt;0.1, "%10 sınırı aşılmıştır.", "Uygun"))))</f>
        <v>%0,5 üzerindedir</v>
      </c>
      <c r="O1621" s="116" t="str">
        <f t="shared" si="511"/>
        <v xml:space="preserve"> </v>
      </c>
      <c r="P1621" s="117"/>
      <c r="Q1621" s="118"/>
      <c r="R1621" s="119" t="str">
        <f t="shared" si="512"/>
        <v/>
      </c>
      <c r="S1621" s="133">
        <f>IFERROR(IF(M1621&lt;=0.005,IF(F1621="",L1621,0),IF(F1621&lt;&gt;"",0,IF(P1621="",0,IF(P1621="H",0,IF(Q1621&lt;Veriler!$G$2,L1621*Veriler!$G$2,L1621*Q1621)))))," ")</f>
        <v>0</v>
      </c>
      <c r="T1621" s="133">
        <f>IF(Veriler!T1621&lt;=0.1, S1621, IF(AND(Veriler!T1621&gt;0.1, F1621="", P1621="E"), IF(Q1621&gt;Veriler!$G$2, Q1621*S1621, IF(Q1621&lt;Veriler!$G$2, Veriler!$G$2*S1621, Q1621*S1621)), 0))</f>
        <v>0</v>
      </c>
      <c r="U1621" s="133" t="str">
        <f t="shared" si="513"/>
        <v xml:space="preserve"> </v>
      </c>
      <c r="V1621" s="134" t="str">
        <f>IFERROR(IF(O1621="%10 sınırı aşılmıştır.",L1621-T1621,IFERROR(IF(F1621="",IF(S1621=1,0,IF(L1621-S1621=0,"",L1621-S1621)),IF(Veriler!M1621="",L1621,IF(L1621*Veriler!M1621=0,"",L1621*Veriler!M1621))),L1621)),0)</f>
        <v/>
      </c>
      <c r="W1621" s="146"/>
      <c r="X1621" s="146"/>
      <c r="Y1621" s="146"/>
    </row>
    <row r="1622" spans="1:25" s="99" customFormat="1" ht="54.75" customHeight="1" x14ac:dyDescent="0.25">
      <c r="A1622" s="96">
        <f t="shared" si="514"/>
        <v>1197</v>
      </c>
      <c r="B1622" s="175"/>
      <c r="C1622" s="176"/>
      <c r="D1622" s="113"/>
      <c r="E1622" s="115"/>
      <c r="F1622" s="174"/>
      <c r="G1622" s="114" t="str">
        <f t="shared" si="509"/>
        <v/>
      </c>
      <c r="H1622" s="115"/>
      <c r="I1622" s="115"/>
      <c r="J1622" s="115"/>
      <c r="K1622" s="115"/>
      <c r="L1622" s="133" t="str">
        <f t="shared" si="510"/>
        <v/>
      </c>
      <c r="M1622" s="116" t="str">
        <f>IF(L1622="", "", L1622/Veriler!$X$1)</f>
        <v/>
      </c>
      <c r="N1622" s="116" t="str">
        <f>IF(F1622&lt;&gt;"", "İthal Girdi", IF(Veriler!T1622="", "", IF(Veriler!S1622="H", "%0,5 üzerindedir", IF(Veriler!T1622&gt;0.1, "%10 sınırı aşılmıştır.", "Uygun"))))</f>
        <v>%0,5 üzerindedir</v>
      </c>
      <c r="O1622" s="116" t="str">
        <f t="shared" si="511"/>
        <v xml:space="preserve"> </v>
      </c>
      <c r="P1622" s="117"/>
      <c r="Q1622" s="118"/>
      <c r="R1622" s="119" t="str">
        <f t="shared" si="512"/>
        <v/>
      </c>
      <c r="S1622" s="133">
        <f>IFERROR(IF(M1622&lt;=0.005,IF(F1622="",L1622,0),IF(F1622&lt;&gt;"",0,IF(P1622="",0,IF(P1622="H",0,IF(Q1622&lt;Veriler!$G$2,L1622*Veriler!$G$2,L1622*Q1622)))))," ")</f>
        <v>0</v>
      </c>
      <c r="T1622" s="133">
        <f>IF(Veriler!T1622&lt;=0.1, S1622, IF(AND(Veriler!T1622&gt;0.1, F1622="", P1622="E"), IF(Q1622&gt;Veriler!$G$2, Q1622*S1622, IF(Q1622&lt;Veriler!$G$2, Veriler!$G$2*S1622, Q1622*S1622)), 0))</f>
        <v>0</v>
      </c>
      <c r="U1622" s="133" t="str">
        <f t="shared" si="513"/>
        <v xml:space="preserve"> </v>
      </c>
      <c r="V1622" s="134" t="str">
        <f>IFERROR(IF(O1622="%10 sınırı aşılmıştır.",L1622-T1622,IFERROR(IF(F1622="",IF(S1622=1,0,IF(L1622-S1622=0,"",L1622-S1622)),IF(Veriler!M1622="",L1622,IF(L1622*Veriler!M1622=0,"",L1622*Veriler!M1622))),L1622)),0)</f>
        <v/>
      </c>
      <c r="W1622" s="146"/>
      <c r="X1622" s="146"/>
      <c r="Y1622" s="146"/>
    </row>
    <row r="1623" spans="1:25" s="99" customFormat="1" ht="54.75" customHeight="1" x14ac:dyDescent="0.25">
      <c r="A1623" s="96">
        <f t="shared" si="514"/>
        <v>1198</v>
      </c>
      <c r="B1623" s="175"/>
      <c r="C1623" s="176"/>
      <c r="D1623" s="113"/>
      <c r="E1623" s="115"/>
      <c r="F1623" s="174"/>
      <c r="G1623" s="114" t="str">
        <f t="shared" si="509"/>
        <v/>
      </c>
      <c r="H1623" s="115"/>
      <c r="I1623" s="115"/>
      <c r="J1623" s="115"/>
      <c r="K1623" s="115"/>
      <c r="L1623" s="133" t="str">
        <f t="shared" si="510"/>
        <v/>
      </c>
      <c r="M1623" s="116" t="str">
        <f>IF(L1623="", "", L1623/Veriler!$X$1)</f>
        <v/>
      </c>
      <c r="N1623" s="116" t="str">
        <f>IF(F1623&lt;&gt;"", "İthal Girdi", IF(Veriler!T1623="", "", IF(Veriler!S1623="H", "%0,5 üzerindedir", IF(Veriler!T1623&gt;0.1, "%10 sınırı aşılmıştır.", "Uygun"))))</f>
        <v>%0,5 üzerindedir</v>
      </c>
      <c r="O1623" s="116" t="str">
        <f t="shared" si="511"/>
        <v xml:space="preserve"> </v>
      </c>
      <c r="P1623" s="117"/>
      <c r="Q1623" s="118"/>
      <c r="R1623" s="119" t="str">
        <f t="shared" si="512"/>
        <v/>
      </c>
      <c r="S1623" s="133">
        <f>IFERROR(IF(M1623&lt;=0.005,IF(F1623="",L1623,0),IF(F1623&lt;&gt;"",0,IF(P1623="",0,IF(P1623="H",0,IF(Q1623&lt;Veriler!$G$2,L1623*Veriler!$G$2,L1623*Q1623)))))," ")</f>
        <v>0</v>
      </c>
      <c r="T1623" s="133">
        <f>IF(Veriler!T1623&lt;=0.1, S1623, IF(AND(Veriler!T1623&gt;0.1, F1623="", P1623="E"), IF(Q1623&gt;Veriler!$G$2, Q1623*S1623, IF(Q1623&lt;Veriler!$G$2, Veriler!$G$2*S1623, Q1623*S1623)), 0))</f>
        <v>0</v>
      </c>
      <c r="U1623" s="133" t="str">
        <f t="shared" si="513"/>
        <v xml:space="preserve"> </v>
      </c>
      <c r="V1623" s="134" t="str">
        <f>IFERROR(IF(O1623="%10 sınırı aşılmıştır.",L1623-T1623,IFERROR(IF(F1623="",IF(S1623=1,0,IF(L1623-S1623=0,"",L1623-S1623)),IF(Veriler!M1623="",L1623,IF(L1623*Veriler!M1623=0,"",L1623*Veriler!M1623))),L1623)),0)</f>
        <v/>
      </c>
      <c r="W1623" s="146"/>
      <c r="X1623" s="146"/>
      <c r="Y1623" s="146"/>
    </row>
    <row r="1624" spans="1:25" s="99" customFormat="1" ht="54.75" customHeight="1" x14ac:dyDescent="0.25">
      <c r="A1624" s="96">
        <f t="shared" si="514"/>
        <v>1199</v>
      </c>
      <c r="B1624" s="175"/>
      <c r="C1624" s="176"/>
      <c r="D1624" s="113"/>
      <c r="E1624" s="115"/>
      <c r="F1624" s="174"/>
      <c r="G1624" s="114" t="str">
        <f t="shared" si="509"/>
        <v/>
      </c>
      <c r="H1624" s="115"/>
      <c r="I1624" s="115"/>
      <c r="J1624" s="115"/>
      <c r="K1624" s="115"/>
      <c r="L1624" s="133" t="str">
        <f t="shared" si="510"/>
        <v/>
      </c>
      <c r="M1624" s="116" t="str">
        <f>IF(L1624="", "", L1624/Veriler!$X$1)</f>
        <v/>
      </c>
      <c r="N1624" s="116" t="str">
        <f>IF(F1624&lt;&gt;"", "İthal Girdi", IF(Veriler!T1624="", "", IF(Veriler!S1624="H", "%0,5 üzerindedir", IF(Veriler!T1624&gt;0.1, "%10 sınırı aşılmıştır.", "Uygun"))))</f>
        <v>%0,5 üzerindedir</v>
      </c>
      <c r="O1624" s="116" t="str">
        <f t="shared" si="511"/>
        <v xml:space="preserve"> </v>
      </c>
      <c r="P1624" s="117"/>
      <c r="Q1624" s="118"/>
      <c r="R1624" s="119" t="str">
        <f t="shared" si="512"/>
        <v/>
      </c>
      <c r="S1624" s="133">
        <f>IFERROR(IF(M1624&lt;=0.005,IF(F1624="",L1624,0),IF(F1624&lt;&gt;"",0,IF(P1624="",0,IF(P1624="H",0,IF(Q1624&lt;Veriler!$G$2,L1624*Veriler!$G$2,L1624*Q1624)))))," ")</f>
        <v>0</v>
      </c>
      <c r="T1624" s="133">
        <f>IF(Veriler!T1624&lt;=0.1, S1624, IF(AND(Veriler!T1624&gt;0.1, F1624="", P1624="E"), IF(Q1624&gt;Veriler!$G$2, Q1624*S1624, IF(Q1624&lt;Veriler!$G$2, Veriler!$G$2*S1624, Q1624*S1624)), 0))</f>
        <v>0</v>
      </c>
      <c r="U1624" s="133" t="str">
        <f t="shared" si="513"/>
        <v xml:space="preserve"> </v>
      </c>
      <c r="V1624" s="134" t="str">
        <f>IFERROR(IF(O1624="%10 sınırı aşılmıştır.",L1624-T1624,IFERROR(IF(F1624="",IF(S1624=1,0,IF(L1624-S1624=0,"",L1624-S1624)),IF(Veriler!M1624="",L1624,IF(L1624*Veriler!M1624=0,"",L1624*Veriler!M1624))),L1624)),0)</f>
        <v/>
      </c>
      <c r="W1624" s="146"/>
      <c r="X1624" s="146"/>
      <c r="Y1624" s="146"/>
    </row>
    <row r="1625" spans="1:25" s="99" customFormat="1" ht="54.75" customHeight="1" x14ac:dyDescent="0.25">
      <c r="A1625" s="96">
        <f t="shared" si="514"/>
        <v>1200</v>
      </c>
      <c r="B1625" s="175"/>
      <c r="C1625" s="176"/>
      <c r="D1625" s="113"/>
      <c r="E1625" s="115"/>
      <c r="F1625" s="174"/>
      <c r="G1625" s="114" t="str">
        <f t="shared" si="509"/>
        <v/>
      </c>
      <c r="H1625" s="115"/>
      <c r="I1625" s="115"/>
      <c r="J1625" s="115"/>
      <c r="K1625" s="115"/>
      <c r="L1625" s="133" t="str">
        <f t="shared" si="510"/>
        <v/>
      </c>
      <c r="M1625" s="116" t="str">
        <f>IF(L1625="", "", L1625/Veriler!$X$1)</f>
        <v/>
      </c>
      <c r="N1625" s="116" t="str">
        <f>IF(F1625&lt;&gt;"", "İthal Girdi", IF(Veriler!T1625="", "", IF(Veriler!S1625="H", "%0,5 üzerindedir", IF(Veriler!T1625&gt;0.1, "%10 sınırı aşılmıştır.", "Uygun"))))</f>
        <v>%0,5 üzerindedir</v>
      </c>
      <c r="O1625" s="116" t="str">
        <f t="shared" si="511"/>
        <v xml:space="preserve"> </v>
      </c>
      <c r="P1625" s="117"/>
      <c r="Q1625" s="118"/>
      <c r="R1625" s="119" t="str">
        <f t="shared" si="512"/>
        <v/>
      </c>
      <c r="S1625" s="133">
        <f>IFERROR(IF(M1625&lt;=0.005,IF(F1625="",L1625,0),IF(F1625&lt;&gt;"",0,IF(P1625="",0,IF(P1625="H",0,IF(Q1625&lt;Veriler!$G$2,L1625*Veriler!$G$2,L1625*Q1625)))))," ")</f>
        <v>0</v>
      </c>
      <c r="T1625" s="133">
        <f>IF(Veriler!T1625&lt;=0.1, S1625, IF(AND(Veriler!T1625&gt;0.1, F1625="", P1625="E"), IF(Q1625&gt;Veriler!$G$2, Q1625*S1625, IF(Q1625&lt;Veriler!$G$2, Veriler!$G$2*S1625, Q1625*S1625)), 0))</f>
        <v>0</v>
      </c>
      <c r="U1625" s="133" t="str">
        <f t="shared" si="513"/>
        <v xml:space="preserve"> </v>
      </c>
      <c r="V1625" s="134" t="str">
        <f>IFERROR(IF(O1625="%10 sınırı aşılmıştır.",L1625-T1625,IFERROR(IF(F1625="",IF(S1625=1,0,IF(L1625-S1625=0,"",L1625-S1625)),IF(Veriler!M1625="",L1625,IF(L1625*Veriler!M1625=0,"",L1625*Veriler!M1625))),L1625)),0)</f>
        <v/>
      </c>
      <c r="W1625" s="146"/>
      <c r="X1625" s="146"/>
      <c r="Y1625" s="146"/>
    </row>
    <row r="1626" spans="1:25" s="99" customFormat="1" ht="54.75" customHeight="1" x14ac:dyDescent="0.25">
      <c r="A1626" s="96">
        <f t="shared" si="514"/>
        <v>1201</v>
      </c>
      <c r="B1626" s="175"/>
      <c r="C1626" s="176"/>
      <c r="D1626" s="113"/>
      <c r="E1626" s="115"/>
      <c r="F1626" s="174"/>
      <c r="G1626" s="114" t="str">
        <f t="shared" si="509"/>
        <v/>
      </c>
      <c r="H1626" s="115"/>
      <c r="I1626" s="115"/>
      <c r="J1626" s="115"/>
      <c r="K1626" s="115"/>
      <c r="L1626" s="133" t="str">
        <f t="shared" si="510"/>
        <v/>
      </c>
      <c r="M1626" s="116" t="str">
        <f>IF(L1626="", "", L1626/Veriler!$X$1)</f>
        <v/>
      </c>
      <c r="N1626" s="116" t="str">
        <f>IF(F1626&lt;&gt;"", "İthal Girdi", IF(Veriler!T1626="", "", IF(Veriler!S1626="H", "%0,5 üzerindedir", IF(Veriler!T1626&gt;0.1, "%10 sınırı aşılmıştır.", "Uygun"))))</f>
        <v>%0,5 üzerindedir</v>
      </c>
      <c r="O1626" s="116" t="str">
        <f t="shared" si="511"/>
        <v xml:space="preserve"> </v>
      </c>
      <c r="P1626" s="117"/>
      <c r="Q1626" s="118"/>
      <c r="R1626" s="119" t="str">
        <f t="shared" si="512"/>
        <v/>
      </c>
      <c r="S1626" s="133">
        <f>IFERROR(IF(M1626&lt;=0.005,IF(F1626="",L1626,0),IF(F1626&lt;&gt;"",0,IF(P1626="",0,IF(P1626="H",0,IF(Q1626&lt;Veriler!$G$2,L1626*Veriler!$G$2,L1626*Q1626)))))," ")</f>
        <v>0</v>
      </c>
      <c r="T1626" s="133">
        <f>IF(Veriler!T1626&lt;=0.1, S1626, IF(AND(Veriler!T1626&gt;0.1, F1626="", P1626="E"), IF(Q1626&gt;Veriler!$G$2, Q1626*S1626, IF(Q1626&lt;Veriler!$G$2, Veriler!$G$2*S1626, Q1626*S1626)), 0))</f>
        <v>0</v>
      </c>
      <c r="U1626" s="133" t="str">
        <f t="shared" si="513"/>
        <v xml:space="preserve"> </v>
      </c>
      <c r="V1626" s="134" t="str">
        <f>IFERROR(IF(O1626="%10 sınırı aşılmıştır.",L1626-T1626,IFERROR(IF(F1626="",IF(S1626=1,0,IF(L1626-S1626=0,"",L1626-S1626)),IF(Veriler!M1626="",L1626,IF(L1626*Veriler!M1626=0,"",L1626*Veriler!M1626))),L1626)),0)</f>
        <v/>
      </c>
      <c r="W1626" s="146"/>
      <c r="X1626" s="146"/>
      <c r="Y1626" s="146"/>
    </row>
    <row r="1627" spans="1:25" s="99" customFormat="1" ht="54.75" customHeight="1" x14ac:dyDescent="0.25">
      <c r="A1627" s="96">
        <f t="shared" si="514"/>
        <v>1202</v>
      </c>
      <c r="B1627" s="175"/>
      <c r="C1627" s="176"/>
      <c r="D1627" s="113"/>
      <c r="E1627" s="115"/>
      <c r="F1627" s="174"/>
      <c r="G1627" s="114" t="str">
        <f t="shared" si="509"/>
        <v/>
      </c>
      <c r="H1627" s="115"/>
      <c r="I1627" s="115"/>
      <c r="J1627" s="115"/>
      <c r="K1627" s="115"/>
      <c r="L1627" s="133" t="str">
        <f t="shared" si="510"/>
        <v/>
      </c>
      <c r="M1627" s="116" t="str">
        <f>IF(L1627="", "", L1627/Veriler!$X$1)</f>
        <v/>
      </c>
      <c r="N1627" s="116" t="str">
        <f>IF(F1627&lt;&gt;"", "İthal Girdi", IF(Veriler!T1627="", "", IF(Veriler!S1627="H", "%0,5 üzerindedir", IF(Veriler!T1627&gt;0.1, "%10 sınırı aşılmıştır.", "Uygun"))))</f>
        <v>%0,5 üzerindedir</v>
      </c>
      <c r="O1627" s="116" t="str">
        <f t="shared" si="511"/>
        <v xml:space="preserve"> </v>
      </c>
      <c r="P1627" s="117"/>
      <c r="Q1627" s="118"/>
      <c r="R1627" s="119" t="str">
        <f t="shared" si="512"/>
        <v/>
      </c>
      <c r="S1627" s="133">
        <f>IFERROR(IF(M1627&lt;=0.005,IF(F1627="",L1627,0),IF(F1627&lt;&gt;"",0,IF(P1627="",0,IF(P1627="H",0,IF(Q1627&lt;Veriler!$G$2,L1627*Veriler!$G$2,L1627*Q1627)))))," ")</f>
        <v>0</v>
      </c>
      <c r="T1627" s="133">
        <f>IF(Veriler!T1627&lt;=0.1, S1627, IF(AND(Veriler!T1627&gt;0.1, F1627="", P1627="E"), IF(Q1627&gt;Veriler!$G$2, Q1627*S1627, IF(Q1627&lt;Veriler!$G$2, Veriler!$G$2*S1627, Q1627*S1627)), 0))</f>
        <v>0</v>
      </c>
      <c r="U1627" s="133" t="str">
        <f t="shared" si="513"/>
        <v xml:space="preserve"> </v>
      </c>
      <c r="V1627" s="134" t="str">
        <f>IFERROR(IF(O1627="%10 sınırı aşılmıştır.",L1627-T1627,IFERROR(IF(F1627="",IF(S1627=1,0,IF(L1627-S1627=0,"",L1627-S1627)),IF(Veriler!M1627="",L1627,IF(L1627*Veriler!M1627=0,"",L1627*Veriler!M1627))),L1627)),0)</f>
        <v/>
      </c>
      <c r="W1627" s="146"/>
      <c r="X1627" s="146"/>
      <c r="Y1627" s="146"/>
    </row>
    <row r="1628" spans="1:25" s="99" customFormat="1" ht="54.75" customHeight="1" x14ac:dyDescent="0.25">
      <c r="A1628" s="96">
        <f t="shared" si="514"/>
        <v>1203</v>
      </c>
      <c r="B1628" s="175"/>
      <c r="C1628" s="176"/>
      <c r="D1628" s="113"/>
      <c r="E1628" s="115"/>
      <c r="F1628" s="174"/>
      <c r="G1628" s="114" t="str">
        <f t="shared" si="509"/>
        <v/>
      </c>
      <c r="H1628" s="115"/>
      <c r="I1628" s="115"/>
      <c r="J1628" s="115"/>
      <c r="K1628" s="115"/>
      <c r="L1628" s="133" t="str">
        <f t="shared" si="510"/>
        <v/>
      </c>
      <c r="M1628" s="116" t="str">
        <f>IF(L1628="", "", L1628/Veriler!$X$1)</f>
        <v/>
      </c>
      <c r="N1628" s="116" t="str">
        <f>IF(F1628&lt;&gt;"", "İthal Girdi", IF(Veriler!T1628="", "", IF(Veriler!S1628="H", "%0,5 üzerindedir", IF(Veriler!T1628&gt;0.1, "%10 sınırı aşılmıştır.", "Uygun"))))</f>
        <v>%0,5 üzerindedir</v>
      </c>
      <c r="O1628" s="116" t="str">
        <f t="shared" si="511"/>
        <v xml:space="preserve"> </v>
      </c>
      <c r="P1628" s="117"/>
      <c r="Q1628" s="118"/>
      <c r="R1628" s="119" t="str">
        <f t="shared" si="512"/>
        <v/>
      </c>
      <c r="S1628" s="133">
        <f>IFERROR(IF(M1628&lt;=0.005,IF(F1628="",L1628,0),IF(F1628&lt;&gt;"",0,IF(P1628="",0,IF(P1628="H",0,IF(Q1628&lt;Veriler!$G$2,L1628*Veriler!$G$2,L1628*Q1628)))))," ")</f>
        <v>0</v>
      </c>
      <c r="T1628" s="133">
        <f>IF(Veriler!T1628&lt;=0.1, S1628, IF(AND(Veriler!T1628&gt;0.1, F1628="", P1628="E"), IF(Q1628&gt;Veriler!$G$2, Q1628*S1628, IF(Q1628&lt;Veriler!$G$2, Veriler!$G$2*S1628, Q1628*S1628)), 0))</f>
        <v>0</v>
      </c>
      <c r="U1628" s="133" t="str">
        <f t="shared" si="513"/>
        <v xml:space="preserve"> </v>
      </c>
      <c r="V1628" s="134" t="str">
        <f>IFERROR(IF(O1628="%10 sınırı aşılmıştır.",L1628-T1628,IFERROR(IF(F1628="",IF(S1628=1,0,IF(L1628-S1628=0,"",L1628-S1628)),IF(Veriler!M1628="",L1628,IF(L1628*Veriler!M1628=0,"",L1628*Veriler!M1628))),L1628)),0)</f>
        <v/>
      </c>
      <c r="W1628" s="146"/>
      <c r="X1628" s="146"/>
      <c r="Y1628" s="146"/>
    </row>
    <row r="1629" spans="1:25" s="99" customFormat="1" ht="54.75" customHeight="1" x14ac:dyDescent="0.25">
      <c r="A1629" s="96">
        <f t="shared" si="514"/>
        <v>1204</v>
      </c>
      <c r="B1629" s="175"/>
      <c r="C1629" s="176"/>
      <c r="D1629" s="113"/>
      <c r="E1629" s="115"/>
      <c r="F1629" s="174"/>
      <c r="G1629" s="114" t="str">
        <f t="shared" si="509"/>
        <v/>
      </c>
      <c r="H1629" s="115"/>
      <c r="I1629" s="115"/>
      <c r="J1629" s="115"/>
      <c r="K1629" s="115"/>
      <c r="L1629" s="133" t="str">
        <f t="shared" si="510"/>
        <v/>
      </c>
      <c r="M1629" s="116" t="str">
        <f>IF(L1629="", "", L1629/Veriler!$X$1)</f>
        <v/>
      </c>
      <c r="N1629" s="116" t="str">
        <f>IF(F1629&lt;&gt;"", "İthal Girdi", IF(Veriler!T1629="", "", IF(Veriler!S1629="H", "%0,5 üzerindedir", IF(Veriler!T1629&gt;0.1, "%10 sınırı aşılmıştır.", "Uygun"))))</f>
        <v>%0,5 üzerindedir</v>
      </c>
      <c r="O1629" s="116" t="str">
        <f t="shared" si="511"/>
        <v xml:space="preserve"> </v>
      </c>
      <c r="P1629" s="117"/>
      <c r="Q1629" s="118"/>
      <c r="R1629" s="119" t="str">
        <f t="shared" si="512"/>
        <v/>
      </c>
      <c r="S1629" s="133">
        <f>IFERROR(IF(M1629&lt;=0.005,IF(F1629="",L1629,0),IF(F1629&lt;&gt;"",0,IF(P1629="",0,IF(P1629="H",0,IF(Q1629&lt;Veriler!$G$2,L1629*Veriler!$G$2,L1629*Q1629)))))," ")</f>
        <v>0</v>
      </c>
      <c r="T1629" s="133">
        <f>IF(Veriler!T1629&lt;=0.1, S1629, IF(AND(Veriler!T1629&gt;0.1, F1629="", P1629="E"), IF(Q1629&gt;Veriler!$G$2, Q1629*S1629, IF(Q1629&lt;Veriler!$G$2, Veriler!$G$2*S1629, Q1629*S1629)), 0))</f>
        <v>0</v>
      </c>
      <c r="U1629" s="133" t="str">
        <f t="shared" si="513"/>
        <v xml:space="preserve"> </v>
      </c>
      <c r="V1629" s="134" t="str">
        <f>IFERROR(IF(O1629="%10 sınırı aşılmıştır.",L1629-T1629,IFERROR(IF(F1629="",IF(S1629=1,0,IF(L1629-S1629=0,"",L1629-S1629)),IF(Veriler!M1629="",L1629,IF(L1629*Veriler!M1629=0,"",L1629*Veriler!M1629))),L1629)),0)</f>
        <v/>
      </c>
      <c r="W1629" s="146"/>
      <c r="X1629" s="146"/>
      <c r="Y1629" s="146"/>
    </row>
    <row r="1630" spans="1:25" s="99" customFormat="1" ht="24" customHeight="1" x14ac:dyDescent="0.25">
      <c r="A1630" s="103"/>
      <c r="B1630" s="104"/>
      <c r="C1630" s="104"/>
      <c r="D1630" s="104"/>
      <c r="E1630" s="103"/>
      <c r="F1630" s="135"/>
      <c r="G1630" s="157"/>
      <c r="H1630" s="103"/>
      <c r="I1630" s="103"/>
      <c r="J1630" s="103"/>
      <c r="K1630" s="103"/>
      <c r="L1630" s="136">
        <f>SUM(L1601:L1614,L1616:L1629)</f>
        <v>0</v>
      </c>
      <c r="M1630" s="158"/>
      <c r="N1630" s="158"/>
      <c r="O1630" s="158"/>
      <c r="P1630" s="105"/>
      <c r="Q1630" s="106"/>
      <c r="R1630" s="159"/>
      <c r="S1630" s="160"/>
      <c r="T1630" s="160"/>
      <c r="U1630" s="160"/>
      <c r="V1630" s="160"/>
      <c r="W1630" s="146"/>
      <c r="X1630" s="146"/>
      <c r="Y1630" s="146"/>
    </row>
    <row r="1631" spans="1:25" s="99" customFormat="1" ht="31.5" customHeight="1" x14ac:dyDescent="0.25">
      <c r="A1631" s="103"/>
      <c r="B1631" s="104"/>
      <c r="C1631" s="104"/>
      <c r="D1631" s="104"/>
      <c r="E1631" s="103"/>
      <c r="F1631" s="135"/>
      <c r="G1631" s="157"/>
      <c r="H1631" s="103"/>
      <c r="I1631" s="103"/>
      <c r="J1631" s="103"/>
      <c r="K1631" s="103"/>
      <c r="L1631" s="161"/>
      <c r="M1631" s="158"/>
      <c r="N1631" s="158"/>
      <c r="O1631" s="158"/>
      <c r="P1631" s="105"/>
      <c r="Q1631" s="106"/>
      <c r="R1631" s="159"/>
      <c r="S1631" s="162" t="s">
        <v>57</v>
      </c>
      <c r="T1631" s="162" t="s">
        <v>57</v>
      </c>
      <c r="U1631" s="162" t="s">
        <v>57</v>
      </c>
      <c r="V1631" s="163" t="s">
        <v>58</v>
      </c>
      <c r="W1631" s="146"/>
      <c r="X1631" s="146"/>
      <c r="Y1631" s="146"/>
    </row>
    <row r="1632" spans="1:25" s="99" customFormat="1" ht="58.5" customHeight="1" x14ac:dyDescent="0.25">
      <c r="A1632" s="185" t="s">
        <v>59</v>
      </c>
      <c r="B1632" s="180"/>
      <c r="C1632" s="180"/>
      <c r="D1632" s="180"/>
      <c r="E1632" s="180"/>
      <c r="F1632" s="180"/>
      <c r="G1632" s="180"/>
      <c r="H1632" s="180"/>
      <c r="I1632" s="180"/>
      <c r="J1632" s="180"/>
      <c r="K1632" s="180"/>
      <c r="L1632" s="180"/>
      <c r="M1632" s="180"/>
      <c r="N1632" s="180"/>
      <c r="O1632" s="180"/>
      <c r="P1632" s="180"/>
      <c r="Q1632" s="180"/>
      <c r="R1632" s="176"/>
      <c r="S1632" s="137">
        <f>SUM(S1594,S1601:S1614,S1616:S1629)</f>
        <v>0</v>
      </c>
      <c r="T1632" s="137" t="str">
        <f>IF(SUM(T1601:T1614,T1616:T1629)=0," ",SUM(T1601:T1614,T1616:T1629))</f>
        <v xml:space="preserve"> </v>
      </c>
      <c r="U1632" s="137" t="str">
        <f>IF(SUM(U1601:U1614,U1616:U1629)=0," ",SUM(U1601:U1614,U1616:U1629))</f>
        <v xml:space="preserve"> </v>
      </c>
      <c r="V1632" s="137" t="str">
        <f>IF(SUM(V1601:V1614,V1616:V1629)=0," ",SUM(V1601:V1614,V1616:V1629))</f>
        <v xml:space="preserve"> </v>
      </c>
      <c r="W1632" s="146"/>
      <c r="X1632" s="164">
        <f>SUM(U1601:U1614,U1616:U1629)</f>
        <v>0</v>
      </c>
      <c r="Y1632" s="164">
        <f>SUM(V1601:V1614,V1616:V1629)</f>
        <v>0</v>
      </c>
    </row>
    <row r="1633" spans="1:25" x14ac:dyDescent="0.3">
      <c r="A1633" s="34"/>
      <c r="G1633" s="146"/>
      <c r="L1633" s="146"/>
      <c r="M1633" s="146"/>
      <c r="N1633" s="146"/>
      <c r="O1633" s="146"/>
      <c r="R1633" s="146"/>
      <c r="S1633" s="146"/>
      <c r="T1633" s="146"/>
      <c r="U1633" s="146"/>
      <c r="V1633" s="146"/>
      <c r="W1633" s="146"/>
      <c r="X1633" s="146"/>
      <c r="Y1633" s="146"/>
    </row>
    <row r="1634" spans="1:25" x14ac:dyDescent="0.3">
      <c r="A1634" s="186" t="s">
        <v>60</v>
      </c>
      <c r="B1634" s="187"/>
      <c r="C1634" s="187"/>
      <c r="D1634" s="187"/>
      <c r="E1634" s="187"/>
      <c r="F1634" s="187"/>
      <c r="G1634" s="187"/>
      <c r="H1634" s="187"/>
      <c r="I1634" s="187"/>
      <c r="J1634" s="187"/>
      <c r="K1634" s="187"/>
      <c r="L1634" s="187"/>
      <c r="M1634" s="187"/>
      <c r="N1634" s="187"/>
      <c r="O1634" s="187"/>
      <c r="P1634" s="187"/>
      <c r="Q1634" s="187"/>
      <c r="R1634" s="187"/>
      <c r="S1634" s="187"/>
      <c r="T1634" s="187"/>
      <c r="U1634" s="187"/>
      <c r="V1634" s="187"/>
      <c r="W1634" s="146"/>
      <c r="X1634" s="146"/>
      <c r="Y1634" s="146"/>
    </row>
    <row r="1635" spans="1:25" s="99" customFormat="1" ht="41.25" customHeight="1" x14ac:dyDescent="0.25">
      <c r="A1635" s="189" t="s">
        <v>38</v>
      </c>
      <c r="B1635" s="180"/>
      <c r="C1635" s="180"/>
      <c r="D1635" s="180"/>
      <c r="E1635" s="180"/>
      <c r="F1635" s="180"/>
      <c r="G1635" s="180"/>
      <c r="H1635" s="180"/>
      <c r="I1635" s="180"/>
      <c r="J1635" s="180"/>
      <c r="K1635" s="180"/>
      <c r="L1635" s="180"/>
      <c r="M1635" s="180"/>
      <c r="N1635" s="180"/>
      <c r="O1635" s="180"/>
      <c r="P1635" s="180"/>
      <c r="Q1635" s="180"/>
      <c r="R1635" s="180"/>
      <c r="S1635" s="180"/>
      <c r="T1635" s="180"/>
      <c r="U1635" s="180"/>
      <c r="V1635" s="176"/>
      <c r="W1635" s="146"/>
      <c r="X1635" s="146"/>
      <c r="Y1635" s="146"/>
    </row>
    <row r="1636" spans="1:25" s="100" customFormat="1" ht="35.25" customHeight="1" x14ac:dyDescent="0.25">
      <c r="A1636" s="179" t="s">
        <v>39</v>
      </c>
      <c r="B1636" s="180"/>
      <c r="C1636" s="180"/>
      <c r="D1636" s="180"/>
      <c r="E1636" s="180"/>
      <c r="F1636" s="180"/>
      <c r="G1636" s="180"/>
      <c r="H1636" s="180"/>
      <c r="I1636" s="180"/>
      <c r="J1636" s="180"/>
      <c r="K1636" s="180"/>
      <c r="L1636" s="180"/>
      <c r="M1636" s="180"/>
      <c r="N1636" s="180"/>
      <c r="O1636" s="180"/>
      <c r="P1636" s="180"/>
      <c r="Q1636" s="180"/>
      <c r="R1636" s="176"/>
      <c r="S1636" s="147"/>
      <c r="T1636" s="148"/>
      <c r="U1636" s="149" t="s">
        <v>40</v>
      </c>
      <c r="V1636" s="150">
        <f>V1598+1</f>
        <v>44</v>
      </c>
      <c r="W1636" s="146"/>
      <c r="X1636" s="146"/>
      <c r="Y1636" s="146"/>
    </row>
    <row r="1637" spans="1:25" s="99" customFormat="1" ht="81" customHeight="1" x14ac:dyDescent="0.25">
      <c r="A1637" s="110" t="s">
        <v>3</v>
      </c>
      <c r="B1637" s="188" t="s">
        <v>41</v>
      </c>
      <c r="C1637" s="176"/>
      <c r="D1637" s="111" t="s">
        <v>42</v>
      </c>
      <c r="E1637" s="110" t="s">
        <v>324</v>
      </c>
      <c r="F1637" s="111" t="s">
        <v>325</v>
      </c>
      <c r="G1637" s="151" t="s">
        <v>43</v>
      </c>
      <c r="H1637" s="110" t="s">
        <v>44</v>
      </c>
      <c r="I1637" s="110" t="s">
        <v>8</v>
      </c>
      <c r="J1637" s="110" t="s">
        <v>45</v>
      </c>
      <c r="K1637" s="110" t="s">
        <v>46</v>
      </c>
      <c r="L1637" s="152" t="s">
        <v>47</v>
      </c>
      <c r="M1637" s="153" t="s">
        <v>48</v>
      </c>
      <c r="N1637" s="154" t="s">
        <v>49</v>
      </c>
      <c r="O1637" s="154" t="s">
        <v>49</v>
      </c>
      <c r="P1637" s="112" t="s">
        <v>50</v>
      </c>
      <c r="Q1637" s="110" t="s">
        <v>51</v>
      </c>
      <c r="R1637" s="155" t="s">
        <v>52</v>
      </c>
      <c r="S1637" s="156" t="s">
        <v>53</v>
      </c>
      <c r="T1637" s="156" t="s">
        <v>54</v>
      </c>
      <c r="U1637" s="152" t="s">
        <v>54</v>
      </c>
      <c r="V1637" s="152" t="s">
        <v>55</v>
      </c>
      <c r="W1637" s="146"/>
      <c r="X1637" s="146"/>
      <c r="Y1637" s="146"/>
    </row>
    <row r="1638" spans="1:25" s="99" customFormat="1" ht="45" customHeight="1" x14ac:dyDescent="0.25">
      <c r="A1638" s="101"/>
      <c r="B1638" s="177" t="s">
        <v>56</v>
      </c>
      <c r="C1638" s="178"/>
      <c r="D1638" s="102"/>
      <c r="E1638" s="170"/>
      <c r="F1638" s="102"/>
      <c r="G1638" s="95"/>
      <c r="H1638" s="102"/>
      <c r="I1638" s="102"/>
      <c r="J1638" s="102"/>
      <c r="K1638" s="102"/>
      <c r="L1638" s="95"/>
      <c r="M1638" s="95"/>
      <c r="N1638" s="95"/>
      <c r="O1638" s="95"/>
      <c r="P1638" s="102"/>
      <c r="Q1638" s="102"/>
      <c r="R1638" s="190"/>
      <c r="S1638" s="184"/>
      <c r="T1638" s="95"/>
      <c r="U1638" s="95"/>
      <c r="V1638" s="95"/>
      <c r="W1638" s="146"/>
      <c r="X1638" s="146"/>
      <c r="Y1638" s="146"/>
    </row>
    <row r="1639" spans="1:25" s="99" customFormat="1" ht="54.75" customHeight="1" x14ac:dyDescent="0.25">
      <c r="A1639" s="96">
        <f>A1629+1</f>
        <v>1205</v>
      </c>
      <c r="B1639" s="181"/>
      <c r="C1639" s="182"/>
      <c r="D1639" s="113"/>
      <c r="E1639" s="115"/>
      <c r="F1639" s="174"/>
      <c r="G1639" s="114" t="str">
        <f t="shared" ref="G1639:G1652" si="515">IF(AND(F1639&lt;&gt;"",V1639&lt;&gt;"",L1639&lt;&gt;0),V1639/L1639,"")</f>
        <v/>
      </c>
      <c r="H1639" s="115"/>
      <c r="I1639" s="115"/>
      <c r="J1639" s="115"/>
      <c r="K1639" s="115"/>
      <c r="L1639" s="133" t="str">
        <f t="shared" ref="L1639:L1652" si="516">IF(AND(H1639&lt;&gt;0, J1639&lt;&gt;0, K1639&lt;&gt;0), H1639*J1639*K1639, "")</f>
        <v/>
      </c>
      <c r="M1639" s="116" t="str">
        <f>IF(L1639="", "", L1639/Veriler!$X$1)</f>
        <v/>
      </c>
      <c r="N1639" s="116" t="str">
        <f>IF(F1639&lt;&gt;"", "İthal Girdi", IF(Veriler!T1639="", "", IF(Veriler!S1639="H", "%0,5 üzerindedir", IF(Veriler!T1639&gt;0.1, "%10 sınırı aşılmıştır.", "Uygun"))))</f>
        <v>%0,5 üzerindedir</v>
      </c>
      <c r="O1639" s="116" t="str">
        <f t="shared" ref="O1639:O1652" si="517">IF(M1639=""," ",N1639)</f>
        <v xml:space="preserve"> </v>
      </c>
      <c r="P1639" s="117"/>
      <c r="Q1639" s="118"/>
      <c r="R1639" s="119" t="str">
        <f t="shared" ref="R1639:R1652" si="518">IFERROR(IF(AND(T1639&lt;&gt;"",L1639&lt;&gt;"",L1639&lt;&gt;0,T1639&lt;&gt;0),T1639/L1639,"")," ")</f>
        <v/>
      </c>
      <c r="S1639" s="133">
        <f>IFERROR(IF(M1639&lt;=0.005,IF(F1639="",L1639,0),IF(F1639&lt;&gt;"",0,IF(P1639="",0,IF(P1639="H",0,IF(Q1639&lt;Veriler!$G$2,L1639*Veriler!$G$2,L1639*Q1639)))))," ")</f>
        <v>0</v>
      </c>
      <c r="T1639" s="133">
        <f>IF(Veriler!T1639&lt;=0.1, S1639, IF(AND(Veriler!T1639&gt;0.1, F1639="", P1639="E"), IF(Q1639&gt;Veriler!$G$2, Q1639*S1639, IF(Q1639&lt;Veriler!$G$2, Veriler!$G$2*S1639, Q1639*S1639)), 0))</f>
        <v>0</v>
      </c>
      <c r="U1639" s="133" t="str">
        <f t="shared" ref="U1639:U1652" si="519">IF(T1639=0," ",T1639)</f>
        <v xml:space="preserve"> </v>
      </c>
      <c r="V1639" s="134" t="str">
        <f>IFERROR(IF(O1639="%10 sınırı aşılmıştır.",L1639-T1639,IFERROR(IF(F1639="",IF(S1639=1,0,IF(L1639-S1639=0,"",L1639-S1639)),IF(Veriler!M1639="",L1639,IF(L1639*Veriler!M1639=0,"",L1639*Veriler!M1639))),L1639)),0)</f>
        <v/>
      </c>
      <c r="W1639" s="146"/>
      <c r="X1639" s="146"/>
      <c r="Y1639" s="146"/>
    </row>
    <row r="1640" spans="1:25" s="99" customFormat="1" ht="54.75" customHeight="1" x14ac:dyDescent="0.25">
      <c r="A1640" s="96">
        <f t="shared" ref="A1640:A1652" si="520">A1639+1</f>
        <v>1206</v>
      </c>
      <c r="B1640" s="175"/>
      <c r="C1640" s="176"/>
      <c r="D1640" s="113"/>
      <c r="E1640" s="115"/>
      <c r="F1640" s="174"/>
      <c r="G1640" s="114" t="str">
        <f t="shared" si="515"/>
        <v/>
      </c>
      <c r="H1640" s="115"/>
      <c r="I1640" s="115"/>
      <c r="J1640" s="115"/>
      <c r="K1640" s="115"/>
      <c r="L1640" s="133" t="str">
        <f t="shared" si="516"/>
        <v/>
      </c>
      <c r="M1640" s="116" t="str">
        <f>IF(L1640="", "", L1640/Veriler!$X$1)</f>
        <v/>
      </c>
      <c r="N1640" s="116" t="str">
        <f>IF(F1640&lt;&gt;"", "İthal Girdi", IF(Veriler!T1640="", "", IF(Veriler!S1640="H", "%0,5 üzerindedir", IF(Veriler!T1640&gt;0.1, "%10 sınırı aşılmıştır.", "Uygun"))))</f>
        <v>%0,5 üzerindedir</v>
      </c>
      <c r="O1640" s="116" t="str">
        <f t="shared" si="517"/>
        <v xml:space="preserve"> </v>
      </c>
      <c r="P1640" s="117"/>
      <c r="Q1640" s="118"/>
      <c r="R1640" s="119" t="str">
        <f t="shared" si="518"/>
        <v/>
      </c>
      <c r="S1640" s="133">
        <f>IFERROR(IF(M1640&lt;=0.005,IF(F1640="",L1640,0),IF(F1640&lt;&gt;"",0,IF(P1640="",0,IF(P1640="H",0,IF(Q1640&lt;Veriler!$G$2,L1640*Veriler!$G$2,L1640*Q1640)))))," ")</f>
        <v>0</v>
      </c>
      <c r="T1640" s="133">
        <f>IF(Veriler!T1640&lt;=0.1, S1640, IF(AND(Veriler!T1640&gt;0.1, F1640="", P1640="E"), IF(Q1640&gt;Veriler!$G$2, Q1640*S1640, IF(Q1640&lt;Veriler!$G$2, Veriler!$G$2*S1640, Q1640*S1640)), 0))</f>
        <v>0</v>
      </c>
      <c r="U1640" s="133" t="str">
        <f t="shared" si="519"/>
        <v xml:space="preserve"> </v>
      </c>
      <c r="V1640" s="134" t="str">
        <f>IFERROR(IF(O1640="%10 sınırı aşılmıştır.",L1640-T1640,IFERROR(IF(F1640="",IF(S1640=1,0,IF(L1640-S1640=0,"",L1640-S1640)),IF(Veriler!M1640="",L1640,IF(L1640*Veriler!M1640=0,"",L1640*Veriler!M1640))),L1640)),0)</f>
        <v/>
      </c>
      <c r="W1640" s="146"/>
      <c r="X1640" s="146"/>
      <c r="Y1640" s="146"/>
    </row>
    <row r="1641" spans="1:25" s="99" customFormat="1" ht="54.75" customHeight="1" x14ac:dyDescent="0.25">
      <c r="A1641" s="96">
        <f t="shared" si="520"/>
        <v>1207</v>
      </c>
      <c r="B1641" s="175"/>
      <c r="C1641" s="176"/>
      <c r="D1641" s="113"/>
      <c r="E1641" s="115"/>
      <c r="F1641" s="174"/>
      <c r="G1641" s="114" t="str">
        <f t="shared" si="515"/>
        <v/>
      </c>
      <c r="H1641" s="115"/>
      <c r="I1641" s="115"/>
      <c r="J1641" s="115"/>
      <c r="K1641" s="115"/>
      <c r="L1641" s="133" t="str">
        <f t="shared" si="516"/>
        <v/>
      </c>
      <c r="M1641" s="116" t="str">
        <f>IF(L1641="", "", L1641/Veriler!$X$1)</f>
        <v/>
      </c>
      <c r="N1641" s="116" t="str">
        <f>IF(F1641&lt;&gt;"", "İthal Girdi", IF(Veriler!T1641="", "", IF(Veriler!S1641="H", "%0,5 üzerindedir", IF(Veriler!T1641&gt;0.1, "%10 sınırı aşılmıştır.", "Uygun"))))</f>
        <v>%0,5 üzerindedir</v>
      </c>
      <c r="O1641" s="116" t="str">
        <f t="shared" si="517"/>
        <v xml:space="preserve"> </v>
      </c>
      <c r="P1641" s="117"/>
      <c r="Q1641" s="118"/>
      <c r="R1641" s="119" t="str">
        <f t="shared" si="518"/>
        <v/>
      </c>
      <c r="S1641" s="133">
        <f>IFERROR(IF(M1641&lt;=0.005,IF(F1641="",L1641,0),IF(F1641&lt;&gt;"",0,IF(P1641="",0,IF(P1641="H",0,IF(Q1641&lt;Veriler!$G$2,L1641*Veriler!$G$2,L1641*Q1641)))))," ")</f>
        <v>0</v>
      </c>
      <c r="T1641" s="133">
        <f>IF(Veriler!T1641&lt;=0.1, S1641, IF(AND(Veriler!T1641&gt;0.1, F1641="", P1641="E"), IF(Q1641&gt;Veriler!$G$2, Q1641*S1641, IF(Q1641&lt;Veriler!$G$2, Veriler!$G$2*S1641, Q1641*S1641)), 0))</f>
        <v>0</v>
      </c>
      <c r="U1641" s="133" t="str">
        <f t="shared" si="519"/>
        <v xml:space="preserve"> </v>
      </c>
      <c r="V1641" s="134" t="str">
        <f>IFERROR(IF(O1641="%10 sınırı aşılmıştır.",L1641-T1641,IFERROR(IF(F1641="",IF(S1641=1,0,IF(L1641-S1641=0,"",L1641-S1641)),IF(Veriler!M1641="",L1641,IF(L1641*Veriler!M1641=0,"",L1641*Veriler!M1641))),L1641)),0)</f>
        <v/>
      </c>
      <c r="W1641" s="146"/>
      <c r="X1641" s="146"/>
      <c r="Y1641" s="146"/>
    </row>
    <row r="1642" spans="1:25" s="99" customFormat="1" ht="54.75" customHeight="1" x14ac:dyDescent="0.25">
      <c r="A1642" s="96">
        <f t="shared" si="520"/>
        <v>1208</v>
      </c>
      <c r="B1642" s="175"/>
      <c r="C1642" s="176"/>
      <c r="D1642" s="113"/>
      <c r="E1642" s="115"/>
      <c r="F1642" s="174"/>
      <c r="G1642" s="114" t="str">
        <f t="shared" si="515"/>
        <v/>
      </c>
      <c r="H1642" s="115"/>
      <c r="I1642" s="115"/>
      <c r="J1642" s="115"/>
      <c r="K1642" s="115"/>
      <c r="L1642" s="133" t="str">
        <f t="shared" si="516"/>
        <v/>
      </c>
      <c r="M1642" s="116" t="str">
        <f>IF(L1642="", "", L1642/Veriler!$X$1)</f>
        <v/>
      </c>
      <c r="N1642" s="116" t="str">
        <f>IF(F1642&lt;&gt;"", "İthal Girdi", IF(Veriler!T1642="", "", IF(Veriler!S1642="H", "%0,5 üzerindedir", IF(Veriler!T1642&gt;0.1, "%10 sınırı aşılmıştır.", "Uygun"))))</f>
        <v>%0,5 üzerindedir</v>
      </c>
      <c r="O1642" s="116" t="str">
        <f t="shared" si="517"/>
        <v xml:space="preserve"> </v>
      </c>
      <c r="P1642" s="117"/>
      <c r="Q1642" s="118"/>
      <c r="R1642" s="119" t="str">
        <f t="shared" si="518"/>
        <v/>
      </c>
      <c r="S1642" s="133">
        <f>IFERROR(IF(M1642&lt;=0.005,IF(F1642="",L1642,0),IF(F1642&lt;&gt;"",0,IF(P1642="",0,IF(P1642="H",0,IF(Q1642&lt;Veriler!$G$2,L1642*Veriler!$G$2,L1642*Q1642)))))," ")</f>
        <v>0</v>
      </c>
      <c r="T1642" s="133">
        <f>IF(Veriler!T1642&lt;=0.1, S1642, IF(AND(Veriler!T1642&gt;0.1, F1642="", P1642="E"), IF(Q1642&gt;Veriler!$G$2, Q1642*S1642, IF(Q1642&lt;Veriler!$G$2, Veriler!$G$2*S1642, Q1642*S1642)), 0))</f>
        <v>0</v>
      </c>
      <c r="U1642" s="133" t="str">
        <f t="shared" si="519"/>
        <v xml:space="preserve"> </v>
      </c>
      <c r="V1642" s="134" t="str">
        <f>IFERROR(IF(O1642="%10 sınırı aşılmıştır.",L1642-T1642,IFERROR(IF(F1642="",IF(S1642=1,0,IF(L1642-S1642=0,"",L1642-S1642)),IF(Veriler!M1642="",L1642,IF(L1642*Veriler!M1642=0,"",L1642*Veriler!M1642))),L1642)),0)</f>
        <v/>
      </c>
      <c r="W1642" s="146"/>
      <c r="X1642" s="146"/>
      <c r="Y1642" s="146"/>
    </row>
    <row r="1643" spans="1:25" s="99" customFormat="1" ht="54.75" customHeight="1" x14ac:dyDescent="0.25">
      <c r="A1643" s="96">
        <f t="shared" si="520"/>
        <v>1209</v>
      </c>
      <c r="B1643" s="175"/>
      <c r="C1643" s="176"/>
      <c r="D1643" s="113"/>
      <c r="E1643" s="115"/>
      <c r="F1643" s="174"/>
      <c r="G1643" s="114" t="str">
        <f t="shared" si="515"/>
        <v/>
      </c>
      <c r="H1643" s="115"/>
      <c r="I1643" s="115"/>
      <c r="J1643" s="115"/>
      <c r="K1643" s="115"/>
      <c r="L1643" s="133" t="str">
        <f t="shared" si="516"/>
        <v/>
      </c>
      <c r="M1643" s="116" t="str">
        <f>IF(L1643="", "", L1643/Veriler!$X$1)</f>
        <v/>
      </c>
      <c r="N1643" s="116" t="str">
        <f>IF(F1643&lt;&gt;"", "İthal Girdi", IF(Veriler!T1643="", "", IF(Veriler!S1643="H", "%0,5 üzerindedir", IF(Veriler!T1643&gt;0.1, "%10 sınırı aşılmıştır.", "Uygun"))))</f>
        <v>%0,5 üzerindedir</v>
      </c>
      <c r="O1643" s="116" t="str">
        <f t="shared" si="517"/>
        <v xml:space="preserve"> </v>
      </c>
      <c r="P1643" s="117"/>
      <c r="Q1643" s="118"/>
      <c r="R1643" s="119" t="str">
        <f t="shared" si="518"/>
        <v/>
      </c>
      <c r="S1643" s="133">
        <f>IFERROR(IF(M1643&lt;=0.005,IF(F1643="",L1643,0),IF(F1643&lt;&gt;"",0,IF(P1643="",0,IF(P1643="H",0,IF(Q1643&lt;Veriler!$G$2,L1643*Veriler!$G$2,L1643*Q1643)))))," ")</f>
        <v>0</v>
      </c>
      <c r="T1643" s="133">
        <f>IF(Veriler!T1643&lt;=0.1, S1643, IF(AND(Veriler!T1643&gt;0.1, F1643="", P1643="E"), IF(Q1643&gt;Veriler!$G$2, Q1643*S1643, IF(Q1643&lt;Veriler!$G$2, Veriler!$G$2*S1643, Q1643*S1643)), 0))</f>
        <v>0</v>
      </c>
      <c r="U1643" s="133" t="str">
        <f t="shared" si="519"/>
        <v xml:space="preserve"> </v>
      </c>
      <c r="V1643" s="134" t="str">
        <f>IFERROR(IF(O1643="%10 sınırı aşılmıştır.",L1643-T1643,IFERROR(IF(F1643="",IF(S1643=1,0,IF(L1643-S1643=0,"",L1643-S1643)),IF(Veriler!M1643="",L1643,IF(L1643*Veriler!M1643=0,"",L1643*Veriler!M1643))),L1643)),0)</f>
        <v/>
      </c>
      <c r="W1643" s="146"/>
      <c r="X1643" s="146"/>
      <c r="Y1643" s="146"/>
    </row>
    <row r="1644" spans="1:25" s="99" customFormat="1" ht="54.75" customHeight="1" x14ac:dyDescent="0.25">
      <c r="A1644" s="96">
        <f t="shared" si="520"/>
        <v>1210</v>
      </c>
      <c r="B1644" s="175"/>
      <c r="C1644" s="176"/>
      <c r="D1644" s="113"/>
      <c r="E1644" s="115"/>
      <c r="F1644" s="174"/>
      <c r="G1644" s="114" t="str">
        <f t="shared" si="515"/>
        <v/>
      </c>
      <c r="H1644" s="115"/>
      <c r="I1644" s="115"/>
      <c r="J1644" s="115"/>
      <c r="K1644" s="115"/>
      <c r="L1644" s="133" t="str">
        <f t="shared" si="516"/>
        <v/>
      </c>
      <c r="M1644" s="116" t="str">
        <f>IF(L1644="", "", L1644/Veriler!$X$1)</f>
        <v/>
      </c>
      <c r="N1644" s="116" t="str">
        <f>IF(F1644&lt;&gt;"", "İthal Girdi", IF(Veriler!T1644="", "", IF(Veriler!S1644="H", "%0,5 üzerindedir", IF(Veriler!T1644&gt;0.1, "%10 sınırı aşılmıştır.", "Uygun"))))</f>
        <v>%0,5 üzerindedir</v>
      </c>
      <c r="O1644" s="116" t="str">
        <f t="shared" si="517"/>
        <v xml:space="preserve"> </v>
      </c>
      <c r="P1644" s="117"/>
      <c r="Q1644" s="118"/>
      <c r="R1644" s="119" t="str">
        <f t="shared" si="518"/>
        <v/>
      </c>
      <c r="S1644" s="133">
        <f>IFERROR(IF(M1644&lt;=0.005,IF(F1644="",L1644,0),IF(F1644&lt;&gt;"",0,IF(P1644="",0,IF(P1644="H",0,IF(Q1644&lt;Veriler!$G$2,L1644*Veriler!$G$2,L1644*Q1644)))))," ")</f>
        <v>0</v>
      </c>
      <c r="T1644" s="133">
        <f>IF(Veriler!T1644&lt;=0.1, S1644, IF(AND(Veriler!T1644&gt;0.1, F1644="", P1644="E"), IF(Q1644&gt;Veriler!$G$2, Q1644*S1644, IF(Q1644&lt;Veriler!$G$2, Veriler!$G$2*S1644, Q1644*S1644)), 0))</f>
        <v>0</v>
      </c>
      <c r="U1644" s="133" t="str">
        <f t="shared" si="519"/>
        <v xml:space="preserve"> </v>
      </c>
      <c r="V1644" s="134" t="str">
        <f>IFERROR(IF(O1644="%10 sınırı aşılmıştır.",L1644-T1644,IFERROR(IF(F1644="",IF(S1644=1,0,IF(L1644-S1644=0,"",L1644-S1644)),IF(Veriler!M1644="",L1644,IF(L1644*Veriler!M1644=0,"",L1644*Veriler!M1644))),L1644)),0)</f>
        <v/>
      </c>
      <c r="W1644" s="146"/>
      <c r="X1644" s="146"/>
      <c r="Y1644" s="146"/>
    </row>
    <row r="1645" spans="1:25" s="99" customFormat="1" ht="54.75" customHeight="1" x14ac:dyDescent="0.25">
      <c r="A1645" s="96">
        <f t="shared" si="520"/>
        <v>1211</v>
      </c>
      <c r="B1645" s="175"/>
      <c r="C1645" s="176"/>
      <c r="D1645" s="113"/>
      <c r="E1645" s="115"/>
      <c r="F1645" s="174"/>
      <c r="G1645" s="114" t="str">
        <f t="shared" si="515"/>
        <v/>
      </c>
      <c r="H1645" s="115"/>
      <c r="I1645" s="115"/>
      <c r="J1645" s="115"/>
      <c r="K1645" s="115"/>
      <c r="L1645" s="133" t="str">
        <f t="shared" si="516"/>
        <v/>
      </c>
      <c r="M1645" s="116" t="str">
        <f>IF(L1645="", "", L1645/Veriler!$X$1)</f>
        <v/>
      </c>
      <c r="N1645" s="116" t="str">
        <f>IF(F1645&lt;&gt;"", "İthal Girdi", IF(Veriler!T1645="", "", IF(Veriler!S1645="H", "%0,5 üzerindedir", IF(Veriler!T1645&gt;0.1, "%10 sınırı aşılmıştır.", "Uygun"))))</f>
        <v>%0,5 üzerindedir</v>
      </c>
      <c r="O1645" s="116" t="str">
        <f t="shared" si="517"/>
        <v xml:space="preserve"> </v>
      </c>
      <c r="P1645" s="117"/>
      <c r="Q1645" s="118"/>
      <c r="R1645" s="119" t="str">
        <f t="shared" si="518"/>
        <v/>
      </c>
      <c r="S1645" s="133">
        <f>IFERROR(IF(M1645&lt;=0.005,IF(F1645="",L1645,0),IF(F1645&lt;&gt;"",0,IF(P1645="",0,IF(P1645="H",0,IF(Q1645&lt;Veriler!$G$2,L1645*Veriler!$G$2,L1645*Q1645)))))," ")</f>
        <v>0</v>
      </c>
      <c r="T1645" s="133">
        <f>IF(Veriler!T1645&lt;=0.1, S1645, IF(AND(Veriler!T1645&gt;0.1, F1645="", P1645="E"), IF(Q1645&gt;Veriler!$G$2, Q1645*S1645, IF(Q1645&lt;Veriler!$G$2, Veriler!$G$2*S1645, Q1645*S1645)), 0))</f>
        <v>0</v>
      </c>
      <c r="U1645" s="133" t="str">
        <f t="shared" si="519"/>
        <v xml:space="preserve"> </v>
      </c>
      <c r="V1645" s="134" t="str">
        <f>IFERROR(IF(O1645="%10 sınırı aşılmıştır.",L1645-T1645,IFERROR(IF(F1645="",IF(S1645=1,0,IF(L1645-S1645=0,"",L1645-S1645)),IF(Veriler!M1645="",L1645,IF(L1645*Veriler!M1645=0,"",L1645*Veriler!M1645))),L1645)),0)</f>
        <v/>
      </c>
      <c r="W1645" s="146"/>
      <c r="X1645" s="146"/>
      <c r="Y1645" s="146"/>
    </row>
    <row r="1646" spans="1:25" s="99" customFormat="1" ht="54.75" customHeight="1" x14ac:dyDescent="0.25">
      <c r="A1646" s="96">
        <f t="shared" si="520"/>
        <v>1212</v>
      </c>
      <c r="B1646" s="175"/>
      <c r="C1646" s="176"/>
      <c r="D1646" s="113"/>
      <c r="E1646" s="115"/>
      <c r="F1646" s="174"/>
      <c r="G1646" s="114" t="str">
        <f t="shared" si="515"/>
        <v/>
      </c>
      <c r="H1646" s="115"/>
      <c r="I1646" s="115"/>
      <c r="J1646" s="115"/>
      <c r="K1646" s="115"/>
      <c r="L1646" s="133" t="str">
        <f t="shared" si="516"/>
        <v/>
      </c>
      <c r="M1646" s="116" t="str">
        <f>IF(L1646="", "", L1646/Veriler!$X$1)</f>
        <v/>
      </c>
      <c r="N1646" s="116" t="str">
        <f>IF(F1646&lt;&gt;"", "İthal Girdi", IF(Veriler!T1646="", "", IF(Veriler!S1646="H", "%0,5 üzerindedir", IF(Veriler!T1646&gt;0.1, "%10 sınırı aşılmıştır.", "Uygun"))))</f>
        <v>%0,5 üzerindedir</v>
      </c>
      <c r="O1646" s="116" t="str">
        <f t="shared" si="517"/>
        <v xml:space="preserve"> </v>
      </c>
      <c r="P1646" s="117"/>
      <c r="Q1646" s="118"/>
      <c r="R1646" s="119" t="str">
        <f t="shared" si="518"/>
        <v/>
      </c>
      <c r="S1646" s="133">
        <f>IFERROR(IF(M1646&lt;=0.005,IF(F1646="",L1646,0),IF(F1646&lt;&gt;"",0,IF(P1646="",0,IF(P1646="H",0,IF(Q1646&lt;Veriler!$G$2,L1646*Veriler!$G$2,L1646*Q1646)))))," ")</f>
        <v>0</v>
      </c>
      <c r="T1646" s="133">
        <f>IF(Veriler!T1646&lt;=0.1, S1646, IF(AND(Veriler!T1646&gt;0.1, F1646="", P1646="E"), IF(Q1646&gt;Veriler!$G$2, Q1646*S1646, IF(Q1646&lt;Veriler!$G$2, Veriler!$G$2*S1646, Q1646*S1646)), 0))</f>
        <v>0</v>
      </c>
      <c r="U1646" s="133" t="str">
        <f t="shared" si="519"/>
        <v xml:space="preserve"> </v>
      </c>
      <c r="V1646" s="134" t="str">
        <f>IFERROR(IF(O1646="%10 sınırı aşılmıştır.",L1646-T1646,IFERROR(IF(F1646="",IF(S1646=1,0,IF(L1646-S1646=0,"",L1646-S1646)),IF(Veriler!M1646="",L1646,IF(L1646*Veriler!M1646=0,"",L1646*Veriler!M1646))),L1646)),0)</f>
        <v/>
      </c>
      <c r="W1646" s="146"/>
      <c r="X1646" s="146"/>
      <c r="Y1646" s="146"/>
    </row>
    <row r="1647" spans="1:25" s="99" customFormat="1" ht="54.75" customHeight="1" x14ac:dyDescent="0.25">
      <c r="A1647" s="96">
        <f t="shared" si="520"/>
        <v>1213</v>
      </c>
      <c r="B1647" s="175"/>
      <c r="C1647" s="176"/>
      <c r="D1647" s="113"/>
      <c r="E1647" s="115"/>
      <c r="F1647" s="174"/>
      <c r="G1647" s="114" t="str">
        <f t="shared" si="515"/>
        <v/>
      </c>
      <c r="H1647" s="115"/>
      <c r="I1647" s="115"/>
      <c r="J1647" s="115"/>
      <c r="K1647" s="115"/>
      <c r="L1647" s="133" t="str">
        <f t="shared" si="516"/>
        <v/>
      </c>
      <c r="M1647" s="116" t="str">
        <f>IF(L1647="", "", L1647/Veriler!$X$1)</f>
        <v/>
      </c>
      <c r="N1647" s="116" t="str">
        <f>IF(F1647&lt;&gt;"", "İthal Girdi", IF(Veriler!T1647="", "", IF(Veriler!S1647="H", "%0,5 üzerindedir", IF(Veriler!T1647&gt;0.1, "%10 sınırı aşılmıştır.", "Uygun"))))</f>
        <v>%0,5 üzerindedir</v>
      </c>
      <c r="O1647" s="116" t="str">
        <f t="shared" si="517"/>
        <v xml:space="preserve"> </v>
      </c>
      <c r="P1647" s="117"/>
      <c r="Q1647" s="118"/>
      <c r="R1647" s="119" t="str">
        <f t="shared" si="518"/>
        <v/>
      </c>
      <c r="S1647" s="133">
        <f>IFERROR(IF(M1647&lt;=0.005,IF(F1647="",L1647,0),IF(F1647&lt;&gt;"",0,IF(P1647="",0,IF(P1647="H",0,IF(Q1647&lt;Veriler!$G$2,L1647*Veriler!$G$2,L1647*Q1647)))))," ")</f>
        <v>0</v>
      </c>
      <c r="T1647" s="133">
        <f>IF(Veriler!T1647&lt;=0.1, S1647, IF(AND(Veriler!T1647&gt;0.1, F1647="", P1647="E"), IF(Q1647&gt;Veriler!$G$2, Q1647*S1647, IF(Q1647&lt;Veriler!$G$2, Veriler!$G$2*S1647, Q1647*S1647)), 0))</f>
        <v>0</v>
      </c>
      <c r="U1647" s="133" t="str">
        <f t="shared" si="519"/>
        <v xml:space="preserve"> </v>
      </c>
      <c r="V1647" s="134" t="str">
        <f>IFERROR(IF(O1647="%10 sınırı aşılmıştır.",L1647-T1647,IFERROR(IF(F1647="",IF(S1647=1,0,IF(L1647-S1647=0,"",L1647-S1647)),IF(Veriler!M1647="",L1647,IF(L1647*Veriler!M1647=0,"",L1647*Veriler!M1647))),L1647)),0)</f>
        <v/>
      </c>
      <c r="W1647" s="146"/>
      <c r="X1647" s="146"/>
      <c r="Y1647" s="146"/>
    </row>
    <row r="1648" spans="1:25" s="99" customFormat="1" ht="54.75" customHeight="1" x14ac:dyDescent="0.25">
      <c r="A1648" s="96">
        <f t="shared" si="520"/>
        <v>1214</v>
      </c>
      <c r="B1648" s="175"/>
      <c r="C1648" s="176"/>
      <c r="D1648" s="113"/>
      <c r="E1648" s="115"/>
      <c r="F1648" s="174"/>
      <c r="G1648" s="114" t="str">
        <f t="shared" si="515"/>
        <v/>
      </c>
      <c r="H1648" s="115"/>
      <c r="I1648" s="115"/>
      <c r="J1648" s="115"/>
      <c r="K1648" s="115"/>
      <c r="L1648" s="133" t="str">
        <f t="shared" si="516"/>
        <v/>
      </c>
      <c r="M1648" s="116" t="str">
        <f>IF(L1648="", "", L1648/Veriler!$X$1)</f>
        <v/>
      </c>
      <c r="N1648" s="116" t="str">
        <f>IF(F1648&lt;&gt;"", "İthal Girdi", IF(Veriler!T1648="", "", IF(Veriler!S1648="H", "%0,5 üzerindedir", IF(Veriler!T1648&gt;0.1, "%10 sınırı aşılmıştır.", "Uygun"))))</f>
        <v>%0,5 üzerindedir</v>
      </c>
      <c r="O1648" s="116" t="str">
        <f t="shared" si="517"/>
        <v xml:space="preserve"> </v>
      </c>
      <c r="P1648" s="117"/>
      <c r="Q1648" s="118"/>
      <c r="R1648" s="119" t="str">
        <f t="shared" si="518"/>
        <v/>
      </c>
      <c r="S1648" s="133">
        <f>IFERROR(IF(M1648&lt;=0.005,IF(F1648="",L1648,0),IF(F1648&lt;&gt;"",0,IF(P1648="",0,IF(P1648="H",0,IF(Q1648&lt;Veriler!$G$2,L1648*Veriler!$G$2,L1648*Q1648)))))," ")</f>
        <v>0</v>
      </c>
      <c r="T1648" s="133">
        <f>IF(Veriler!T1648&lt;=0.1, S1648, IF(AND(Veriler!T1648&gt;0.1, F1648="", P1648="E"), IF(Q1648&gt;Veriler!$G$2, Q1648*S1648, IF(Q1648&lt;Veriler!$G$2, Veriler!$G$2*S1648, Q1648*S1648)), 0))</f>
        <v>0</v>
      </c>
      <c r="U1648" s="133" t="str">
        <f t="shared" si="519"/>
        <v xml:space="preserve"> </v>
      </c>
      <c r="V1648" s="134" t="str">
        <f>IFERROR(IF(O1648="%10 sınırı aşılmıştır.",L1648-T1648,IFERROR(IF(F1648="",IF(S1648=1,0,IF(L1648-S1648=0,"",L1648-S1648)),IF(Veriler!M1648="",L1648,IF(L1648*Veriler!M1648=0,"",L1648*Veriler!M1648))),L1648)),0)</f>
        <v/>
      </c>
      <c r="W1648" s="146"/>
      <c r="X1648" s="146"/>
      <c r="Y1648" s="146"/>
    </row>
    <row r="1649" spans="1:25" s="99" customFormat="1" ht="54.75" customHeight="1" x14ac:dyDescent="0.25">
      <c r="A1649" s="96">
        <f t="shared" si="520"/>
        <v>1215</v>
      </c>
      <c r="B1649" s="175"/>
      <c r="C1649" s="176"/>
      <c r="D1649" s="113"/>
      <c r="E1649" s="115"/>
      <c r="F1649" s="174"/>
      <c r="G1649" s="114" t="str">
        <f t="shared" si="515"/>
        <v/>
      </c>
      <c r="H1649" s="115"/>
      <c r="I1649" s="115"/>
      <c r="J1649" s="115"/>
      <c r="K1649" s="115"/>
      <c r="L1649" s="133" t="str">
        <f t="shared" si="516"/>
        <v/>
      </c>
      <c r="M1649" s="116" t="str">
        <f>IF(L1649="", "", L1649/Veriler!$X$1)</f>
        <v/>
      </c>
      <c r="N1649" s="116" t="str">
        <f>IF(F1649&lt;&gt;"", "İthal Girdi", IF(Veriler!T1649="", "", IF(Veriler!S1649="H", "%0,5 üzerindedir", IF(Veriler!T1649&gt;0.1, "%10 sınırı aşılmıştır.", "Uygun"))))</f>
        <v>%0,5 üzerindedir</v>
      </c>
      <c r="O1649" s="116" t="str">
        <f t="shared" si="517"/>
        <v xml:space="preserve"> </v>
      </c>
      <c r="P1649" s="117"/>
      <c r="Q1649" s="118"/>
      <c r="R1649" s="119" t="str">
        <f t="shared" si="518"/>
        <v/>
      </c>
      <c r="S1649" s="133">
        <f>IFERROR(IF(M1649&lt;=0.005,IF(F1649="",L1649,0),IF(F1649&lt;&gt;"",0,IF(P1649="",0,IF(P1649="H",0,IF(Q1649&lt;Veriler!$G$2,L1649*Veriler!$G$2,L1649*Q1649)))))," ")</f>
        <v>0</v>
      </c>
      <c r="T1649" s="133">
        <f>IF(Veriler!T1649&lt;=0.1, S1649, IF(AND(Veriler!T1649&gt;0.1, F1649="", P1649="E"), IF(Q1649&gt;Veriler!$G$2, Q1649*S1649, IF(Q1649&lt;Veriler!$G$2, Veriler!$G$2*S1649, Q1649*S1649)), 0))</f>
        <v>0</v>
      </c>
      <c r="U1649" s="133" t="str">
        <f t="shared" si="519"/>
        <v xml:space="preserve"> </v>
      </c>
      <c r="V1649" s="134" t="str">
        <f>IFERROR(IF(O1649="%10 sınırı aşılmıştır.",L1649-T1649,IFERROR(IF(F1649="",IF(S1649=1,0,IF(L1649-S1649=0,"",L1649-S1649)),IF(Veriler!M1649="",L1649,IF(L1649*Veriler!M1649=0,"",L1649*Veriler!M1649))),L1649)),0)</f>
        <v/>
      </c>
      <c r="W1649" s="146"/>
      <c r="X1649" s="146"/>
      <c r="Y1649" s="146"/>
    </row>
    <row r="1650" spans="1:25" s="99" customFormat="1" ht="54.75" customHeight="1" x14ac:dyDescent="0.25">
      <c r="A1650" s="96">
        <f t="shared" si="520"/>
        <v>1216</v>
      </c>
      <c r="B1650" s="175"/>
      <c r="C1650" s="176"/>
      <c r="D1650" s="113"/>
      <c r="E1650" s="115"/>
      <c r="F1650" s="174"/>
      <c r="G1650" s="114" t="str">
        <f t="shared" si="515"/>
        <v/>
      </c>
      <c r="H1650" s="115"/>
      <c r="I1650" s="115"/>
      <c r="J1650" s="115"/>
      <c r="K1650" s="115"/>
      <c r="L1650" s="133" t="str">
        <f t="shared" si="516"/>
        <v/>
      </c>
      <c r="M1650" s="116" t="str">
        <f>IF(L1650="", "", L1650/Veriler!$X$1)</f>
        <v/>
      </c>
      <c r="N1650" s="116" t="str">
        <f>IF(F1650&lt;&gt;"", "İthal Girdi", IF(Veriler!T1650="", "", IF(Veriler!S1650="H", "%0,5 üzerindedir", IF(Veriler!T1650&gt;0.1, "%10 sınırı aşılmıştır.", "Uygun"))))</f>
        <v>%0,5 üzerindedir</v>
      </c>
      <c r="O1650" s="116" t="str">
        <f t="shared" si="517"/>
        <v xml:space="preserve"> </v>
      </c>
      <c r="P1650" s="117"/>
      <c r="Q1650" s="118"/>
      <c r="R1650" s="119" t="str">
        <f t="shared" si="518"/>
        <v/>
      </c>
      <c r="S1650" s="133">
        <f>IFERROR(IF(M1650&lt;=0.005,IF(F1650="",L1650,0),IF(F1650&lt;&gt;"",0,IF(P1650="",0,IF(P1650="H",0,IF(Q1650&lt;Veriler!$G$2,L1650*Veriler!$G$2,L1650*Q1650)))))," ")</f>
        <v>0</v>
      </c>
      <c r="T1650" s="133">
        <f>IF(Veriler!T1650&lt;=0.1, S1650, IF(AND(Veriler!T1650&gt;0.1, F1650="", P1650="E"), IF(Q1650&gt;Veriler!$G$2, Q1650*S1650, IF(Q1650&lt;Veriler!$G$2, Veriler!$G$2*S1650, Q1650*S1650)), 0))</f>
        <v>0</v>
      </c>
      <c r="U1650" s="133" t="str">
        <f t="shared" si="519"/>
        <v xml:space="preserve"> </v>
      </c>
      <c r="V1650" s="134" t="str">
        <f>IFERROR(IF(O1650="%10 sınırı aşılmıştır.",L1650-T1650,IFERROR(IF(F1650="",IF(S1650=1,0,IF(L1650-S1650=0,"",L1650-S1650)),IF(Veriler!M1650="",L1650,IF(L1650*Veriler!M1650=0,"",L1650*Veriler!M1650))),L1650)),0)</f>
        <v/>
      </c>
      <c r="W1650" s="146"/>
      <c r="X1650" s="146"/>
      <c r="Y1650" s="146"/>
    </row>
    <row r="1651" spans="1:25" s="99" customFormat="1" ht="54.75" customHeight="1" x14ac:dyDescent="0.25">
      <c r="A1651" s="96">
        <f t="shared" si="520"/>
        <v>1217</v>
      </c>
      <c r="B1651" s="175"/>
      <c r="C1651" s="176"/>
      <c r="D1651" s="113"/>
      <c r="E1651" s="115"/>
      <c r="F1651" s="174"/>
      <c r="G1651" s="114" t="str">
        <f t="shared" si="515"/>
        <v/>
      </c>
      <c r="H1651" s="115"/>
      <c r="I1651" s="115"/>
      <c r="J1651" s="115"/>
      <c r="K1651" s="115"/>
      <c r="L1651" s="133" t="str">
        <f t="shared" si="516"/>
        <v/>
      </c>
      <c r="M1651" s="116" t="str">
        <f>IF(L1651="", "", L1651/Veriler!$X$1)</f>
        <v/>
      </c>
      <c r="N1651" s="116" t="str">
        <f>IF(F1651&lt;&gt;"", "İthal Girdi", IF(Veriler!T1651="", "", IF(Veriler!S1651="H", "%0,5 üzerindedir", IF(Veriler!T1651&gt;0.1, "%10 sınırı aşılmıştır.", "Uygun"))))</f>
        <v>%0,5 üzerindedir</v>
      </c>
      <c r="O1651" s="116" t="str">
        <f t="shared" si="517"/>
        <v xml:space="preserve"> </v>
      </c>
      <c r="P1651" s="117"/>
      <c r="Q1651" s="118"/>
      <c r="R1651" s="119" t="str">
        <f t="shared" si="518"/>
        <v/>
      </c>
      <c r="S1651" s="133">
        <f>IFERROR(IF(M1651&lt;=0.005,IF(F1651="",L1651,0),IF(F1651&lt;&gt;"",0,IF(P1651="",0,IF(P1651="H",0,IF(Q1651&lt;Veriler!$G$2,L1651*Veriler!$G$2,L1651*Q1651)))))," ")</f>
        <v>0</v>
      </c>
      <c r="T1651" s="133">
        <f>IF(Veriler!T1651&lt;=0.1, S1651, IF(AND(Veriler!T1651&gt;0.1, F1651="", P1651="E"), IF(Q1651&gt;Veriler!$G$2, Q1651*S1651, IF(Q1651&lt;Veriler!$G$2, Veriler!$G$2*S1651, Q1651*S1651)), 0))</f>
        <v>0</v>
      </c>
      <c r="U1651" s="133" t="str">
        <f t="shared" si="519"/>
        <v xml:space="preserve"> </v>
      </c>
      <c r="V1651" s="134" t="str">
        <f>IFERROR(IF(O1651="%10 sınırı aşılmıştır.",L1651-T1651,IFERROR(IF(F1651="",IF(S1651=1,0,IF(L1651-S1651=0,"",L1651-S1651)),IF(Veriler!M1651="",L1651,IF(L1651*Veriler!M1651=0,"",L1651*Veriler!M1651))),L1651)),0)</f>
        <v/>
      </c>
      <c r="W1651" s="146"/>
      <c r="X1651" s="146"/>
      <c r="Y1651" s="146"/>
    </row>
    <row r="1652" spans="1:25" s="99" customFormat="1" ht="54.75" customHeight="1" x14ac:dyDescent="0.25">
      <c r="A1652" s="96">
        <f t="shared" si="520"/>
        <v>1218</v>
      </c>
      <c r="B1652" s="175"/>
      <c r="C1652" s="176"/>
      <c r="D1652" s="113"/>
      <c r="E1652" s="115"/>
      <c r="F1652" s="174"/>
      <c r="G1652" s="114" t="str">
        <f t="shared" si="515"/>
        <v/>
      </c>
      <c r="H1652" s="115"/>
      <c r="I1652" s="115"/>
      <c r="J1652" s="115"/>
      <c r="K1652" s="115"/>
      <c r="L1652" s="133" t="str">
        <f t="shared" si="516"/>
        <v/>
      </c>
      <c r="M1652" s="116" t="str">
        <f>IF(L1652="", "", L1652/Veriler!$X$1)</f>
        <v/>
      </c>
      <c r="N1652" s="116" t="str">
        <f>IF(F1652&lt;&gt;"", "İthal Girdi", IF(Veriler!T1652="", "", IF(Veriler!S1652="H", "%0,5 üzerindedir", IF(Veriler!T1652&gt;0.1, "%10 sınırı aşılmıştır.", "Uygun"))))</f>
        <v>%0,5 üzerindedir</v>
      </c>
      <c r="O1652" s="116" t="str">
        <f t="shared" si="517"/>
        <v xml:space="preserve"> </v>
      </c>
      <c r="P1652" s="117"/>
      <c r="Q1652" s="118"/>
      <c r="R1652" s="119" t="str">
        <f t="shared" si="518"/>
        <v/>
      </c>
      <c r="S1652" s="133">
        <f>IFERROR(IF(M1652&lt;=0.005,IF(F1652="",L1652,0),IF(F1652&lt;&gt;"",0,IF(P1652="",0,IF(P1652="H",0,IF(Q1652&lt;Veriler!$G$2,L1652*Veriler!$G$2,L1652*Q1652)))))," ")</f>
        <v>0</v>
      </c>
      <c r="T1652" s="133">
        <f>IF(Veriler!T1652&lt;=0.1, S1652, IF(AND(Veriler!T1652&gt;0.1, F1652="", P1652="E"), IF(Q1652&gt;Veriler!$G$2, Q1652*S1652, IF(Q1652&lt;Veriler!$G$2, Veriler!$G$2*S1652, Q1652*S1652)), 0))</f>
        <v>0</v>
      </c>
      <c r="U1652" s="133" t="str">
        <f t="shared" si="519"/>
        <v xml:space="preserve"> </v>
      </c>
      <c r="V1652" s="134" t="str">
        <f>IFERROR(IF(O1652="%10 sınırı aşılmıştır.",L1652-T1652,IFERROR(IF(F1652="",IF(S1652=1,0,IF(L1652-S1652=0,"",L1652-S1652)),IF(Veriler!M1652="",L1652,IF(L1652*Veriler!M1652=0,"",L1652*Veriler!M1652))),L1652)),0)</f>
        <v/>
      </c>
      <c r="W1652" s="146"/>
      <c r="X1652" s="146"/>
      <c r="Y1652" s="146"/>
    </row>
    <row r="1653" spans="1:25" s="99" customFormat="1" ht="36" hidden="1" customHeight="1" x14ac:dyDescent="0.25">
      <c r="A1653" s="101"/>
      <c r="B1653" s="191" t="s">
        <v>16</v>
      </c>
      <c r="C1653" s="176"/>
      <c r="D1653" s="120"/>
      <c r="E1653" s="171"/>
      <c r="F1653" s="172"/>
      <c r="G1653" s="121"/>
      <c r="H1653" s="115"/>
      <c r="I1653" s="115"/>
      <c r="J1653" s="115"/>
      <c r="K1653" s="115"/>
      <c r="L1653" s="121"/>
      <c r="M1653" s="121"/>
      <c r="N1653" s="121"/>
      <c r="O1653" s="121"/>
      <c r="P1653" s="120"/>
      <c r="Q1653" s="120"/>
      <c r="R1653" s="183"/>
      <c r="S1653" s="184"/>
      <c r="T1653" s="121"/>
      <c r="U1653" s="121"/>
      <c r="V1653" s="121"/>
      <c r="W1653" s="146"/>
      <c r="X1653" s="146"/>
      <c r="Y1653" s="146"/>
    </row>
    <row r="1654" spans="1:25" s="99" customFormat="1" ht="54.75" customHeight="1" x14ac:dyDescent="0.25">
      <c r="A1654" s="96">
        <f>A1652+1</f>
        <v>1219</v>
      </c>
      <c r="B1654" s="175"/>
      <c r="C1654" s="176"/>
      <c r="D1654" s="113"/>
      <c r="E1654" s="115"/>
      <c r="F1654" s="174"/>
      <c r="G1654" s="114" t="str">
        <f t="shared" ref="G1654:G1667" si="521">IF(AND(F1654&lt;&gt;"",V1654&lt;&gt;"",L1654&lt;&gt;0),V1654/L1654,"")</f>
        <v/>
      </c>
      <c r="H1654" s="115"/>
      <c r="I1654" s="115"/>
      <c r="J1654" s="115"/>
      <c r="K1654" s="115"/>
      <c r="L1654" s="133" t="str">
        <f t="shared" ref="L1654:L1667" si="522">IF(AND(H1654&lt;&gt;0, J1654&lt;&gt;0, K1654&lt;&gt;0), H1654*J1654*K1654, "")</f>
        <v/>
      </c>
      <c r="M1654" s="116" t="str">
        <f>IF(L1654="", "", L1654/Veriler!$X$1)</f>
        <v/>
      </c>
      <c r="N1654" s="116" t="str">
        <f>IF(F1654&lt;&gt;"", "İthal Girdi", IF(Veriler!T1654="", "", IF(Veriler!S1654="H", "%0,5 üzerindedir", IF(Veriler!T1654&gt;0.1, "%10 sınırı aşılmıştır.", "Uygun"))))</f>
        <v>%0,5 üzerindedir</v>
      </c>
      <c r="O1654" s="116" t="str">
        <f t="shared" ref="O1654:O1667" si="523">IF(M1654=""," ",N1654)</f>
        <v xml:space="preserve"> </v>
      </c>
      <c r="P1654" s="117"/>
      <c r="Q1654" s="118"/>
      <c r="R1654" s="119" t="str">
        <f t="shared" ref="R1654:R1667" si="524">IFERROR(IF(AND(T1654&lt;&gt;"",L1654&lt;&gt;"",L1654&lt;&gt;0,T1654&lt;&gt;0),T1654/L1654,"")," ")</f>
        <v/>
      </c>
      <c r="S1654" s="133">
        <f>IFERROR(IF(M1654&lt;=0.005,IF(F1654="",L1654,0),IF(F1654&lt;&gt;"",0,IF(P1654="",0,IF(P1654="H",0,IF(Q1654&lt;Veriler!$G$2,L1654*Veriler!$G$2,L1654*Q1654)))))," ")</f>
        <v>0</v>
      </c>
      <c r="T1654" s="133">
        <f>IF(Veriler!T1654&lt;=0.1, S1654, IF(AND(Veriler!T1654&gt;0.1, F1654="", P1654="E"), IF(Q1654&gt;Veriler!$G$2, Q1654*S1654, IF(Q1654&lt;Veriler!$G$2, Veriler!$G$2*S1654, Q1654*S1654)), 0))</f>
        <v>0</v>
      </c>
      <c r="U1654" s="133" t="str">
        <f t="shared" ref="U1654:U1667" si="525">IF(T1654=0," ",T1654)</f>
        <v xml:space="preserve"> </v>
      </c>
      <c r="V1654" s="134" t="str">
        <f>IFERROR(IF(O1654="%10 sınırı aşılmıştır.",L1654-T1654,IFERROR(IF(F1654="",IF(S1654=1,0,IF(L1654-S1654=0,"",L1654-S1654)),IF(Veriler!M1654="",L1654,IF(L1654*Veriler!M1654=0,"",L1654*Veriler!M1654))),L1654)),0)</f>
        <v/>
      </c>
      <c r="W1654" s="146"/>
      <c r="X1654" s="146"/>
      <c r="Y1654" s="146"/>
    </row>
    <row r="1655" spans="1:25" s="99" customFormat="1" ht="54.75" customHeight="1" x14ac:dyDescent="0.25">
      <c r="A1655" s="96">
        <f t="shared" ref="A1655:A1667" si="526">A1654+1</f>
        <v>1220</v>
      </c>
      <c r="B1655" s="175"/>
      <c r="C1655" s="176"/>
      <c r="D1655" s="113"/>
      <c r="E1655" s="115"/>
      <c r="F1655" s="174"/>
      <c r="G1655" s="114" t="str">
        <f t="shared" si="521"/>
        <v/>
      </c>
      <c r="H1655" s="115"/>
      <c r="I1655" s="115"/>
      <c r="J1655" s="115"/>
      <c r="K1655" s="115"/>
      <c r="L1655" s="133" t="str">
        <f t="shared" si="522"/>
        <v/>
      </c>
      <c r="M1655" s="116" t="str">
        <f>IF(L1655="", "", L1655/Veriler!$X$1)</f>
        <v/>
      </c>
      <c r="N1655" s="116" t="str">
        <f>IF(F1655&lt;&gt;"", "İthal Girdi", IF(Veriler!T1655="", "", IF(Veriler!S1655="H", "%0,5 üzerindedir", IF(Veriler!T1655&gt;0.1, "%10 sınırı aşılmıştır.", "Uygun"))))</f>
        <v>%0,5 üzerindedir</v>
      </c>
      <c r="O1655" s="116" t="str">
        <f t="shared" si="523"/>
        <v xml:space="preserve"> </v>
      </c>
      <c r="P1655" s="117"/>
      <c r="Q1655" s="118"/>
      <c r="R1655" s="119" t="str">
        <f t="shared" si="524"/>
        <v/>
      </c>
      <c r="S1655" s="133">
        <f>IFERROR(IF(M1655&lt;=0.005,IF(F1655="",L1655,0),IF(F1655&lt;&gt;"",0,IF(P1655="",0,IF(P1655="H",0,IF(Q1655&lt;Veriler!$G$2,L1655*Veriler!$G$2,L1655*Q1655)))))," ")</f>
        <v>0</v>
      </c>
      <c r="T1655" s="133">
        <f>IF(Veriler!T1655&lt;=0.1, S1655, IF(AND(Veriler!T1655&gt;0.1, F1655="", P1655="E"), IF(Q1655&gt;Veriler!$G$2, Q1655*S1655, IF(Q1655&lt;Veriler!$G$2, Veriler!$G$2*S1655, Q1655*S1655)), 0))</f>
        <v>0</v>
      </c>
      <c r="U1655" s="133" t="str">
        <f t="shared" si="525"/>
        <v xml:space="preserve"> </v>
      </c>
      <c r="V1655" s="134" t="str">
        <f>IFERROR(IF(O1655="%10 sınırı aşılmıştır.",L1655-T1655,IFERROR(IF(F1655="",IF(S1655=1,0,IF(L1655-S1655=0,"",L1655-S1655)),IF(Veriler!M1655="",L1655,IF(L1655*Veriler!M1655=0,"",L1655*Veriler!M1655))),L1655)),0)</f>
        <v/>
      </c>
      <c r="W1655" s="146"/>
      <c r="X1655" s="146"/>
      <c r="Y1655" s="146"/>
    </row>
    <row r="1656" spans="1:25" s="99" customFormat="1" ht="54.75" customHeight="1" x14ac:dyDescent="0.25">
      <c r="A1656" s="96">
        <f t="shared" si="526"/>
        <v>1221</v>
      </c>
      <c r="B1656" s="175"/>
      <c r="C1656" s="176"/>
      <c r="D1656" s="113"/>
      <c r="E1656" s="115"/>
      <c r="F1656" s="174"/>
      <c r="G1656" s="114" t="str">
        <f t="shared" si="521"/>
        <v/>
      </c>
      <c r="H1656" s="115"/>
      <c r="I1656" s="115"/>
      <c r="J1656" s="115"/>
      <c r="K1656" s="115"/>
      <c r="L1656" s="133" t="str">
        <f t="shared" si="522"/>
        <v/>
      </c>
      <c r="M1656" s="116" t="str">
        <f>IF(L1656="", "", L1656/Veriler!$X$1)</f>
        <v/>
      </c>
      <c r="N1656" s="116" t="str">
        <f>IF(F1656&lt;&gt;"", "İthal Girdi", IF(Veriler!T1656="", "", IF(Veriler!S1656="H", "%0,5 üzerindedir", IF(Veriler!T1656&gt;0.1, "%10 sınırı aşılmıştır.", "Uygun"))))</f>
        <v>%0,5 üzerindedir</v>
      </c>
      <c r="O1656" s="116" t="str">
        <f t="shared" si="523"/>
        <v xml:space="preserve"> </v>
      </c>
      <c r="P1656" s="117"/>
      <c r="Q1656" s="118"/>
      <c r="R1656" s="119" t="str">
        <f t="shared" si="524"/>
        <v/>
      </c>
      <c r="S1656" s="133">
        <f>IFERROR(IF(M1656&lt;=0.005,IF(F1656="",L1656,0),IF(F1656&lt;&gt;"",0,IF(P1656="",0,IF(P1656="H",0,IF(Q1656&lt;Veriler!$G$2,L1656*Veriler!$G$2,L1656*Q1656)))))," ")</f>
        <v>0</v>
      </c>
      <c r="T1656" s="133">
        <f>IF(Veriler!T1656&lt;=0.1, S1656, IF(AND(Veriler!T1656&gt;0.1, F1656="", P1656="E"), IF(Q1656&gt;Veriler!$G$2, Q1656*S1656, IF(Q1656&lt;Veriler!$G$2, Veriler!$G$2*S1656, Q1656*S1656)), 0))</f>
        <v>0</v>
      </c>
      <c r="U1656" s="133" t="str">
        <f t="shared" si="525"/>
        <v xml:space="preserve"> </v>
      </c>
      <c r="V1656" s="134" t="str">
        <f>IFERROR(IF(O1656="%10 sınırı aşılmıştır.",L1656-T1656,IFERROR(IF(F1656="",IF(S1656=1,0,IF(L1656-S1656=0,"",L1656-S1656)),IF(Veriler!M1656="",L1656,IF(L1656*Veriler!M1656=0,"",L1656*Veriler!M1656))),L1656)),0)</f>
        <v/>
      </c>
      <c r="W1656" s="146"/>
      <c r="X1656" s="146"/>
      <c r="Y1656" s="146"/>
    </row>
    <row r="1657" spans="1:25" s="99" customFormat="1" ht="54.75" customHeight="1" x14ac:dyDescent="0.25">
      <c r="A1657" s="96">
        <f t="shared" si="526"/>
        <v>1222</v>
      </c>
      <c r="B1657" s="175"/>
      <c r="C1657" s="176"/>
      <c r="D1657" s="113"/>
      <c r="E1657" s="115"/>
      <c r="F1657" s="174"/>
      <c r="G1657" s="114" t="str">
        <f t="shared" si="521"/>
        <v/>
      </c>
      <c r="H1657" s="115"/>
      <c r="I1657" s="115"/>
      <c r="J1657" s="115"/>
      <c r="K1657" s="115"/>
      <c r="L1657" s="133" t="str">
        <f t="shared" si="522"/>
        <v/>
      </c>
      <c r="M1657" s="116" t="str">
        <f>IF(L1657="", "", L1657/Veriler!$X$1)</f>
        <v/>
      </c>
      <c r="N1657" s="116" t="str">
        <f>IF(F1657&lt;&gt;"", "İthal Girdi", IF(Veriler!T1657="", "", IF(Veriler!S1657="H", "%0,5 üzerindedir", IF(Veriler!T1657&gt;0.1, "%10 sınırı aşılmıştır.", "Uygun"))))</f>
        <v>%0,5 üzerindedir</v>
      </c>
      <c r="O1657" s="116" t="str">
        <f t="shared" si="523"/>
        <v xml:space="preserve"> </v>
      </c>
      <c r="P1657" s="117"/>
      <c r="Q1657" s="118"/>
      <c r="R1657" s="119" t="str">
        <f t="shared" si="524"/>
        <v/>
      </c>
      <c r="S1657" s="133">
        <f>IFERROR(IF(M1657&lt;=0.005,IF(F1657="",L1657,0),IF(F1657&lt;&gt;"",0,IF(P1657="",0,IF(P1657="H",0,IF(Q1657&lt;Veriler!$G$2,L1657*Veriler!$G$2,L1657*Q1657)))))," ")</f>
        <v>0</v>
      </c>
      <c r="T1657" s="133">
        <f>IF(Veriler!T1657&lt;=0.1, S1657, IF(AND(Veriler!T1657&gt;0.1, F1657="", P1657="E"), IF(Q1657&gt;Veriler!$G$2, Q1657*S1657, IF(Q1657&lt;Veriler!$G$2, Veriler!$G$2*S1657, Q1657*S1657)), 0))</f>
        <v>0</v>
      </c>
      <c r="U1657" s="133" t="str">
        <f t="shared" si="525"/>
        <v xml:space="preserve"> </v>
      </c>
      <c r="V1657" s="134" t="str">
        <f>IFERROR(IF(O1657="%10 sınırı aşılmıştır.",L1657-T1657,IFERROR(IF(F1657="",IF(S1657=1,0,IF(L1657-S1657=0,"",L1657-S1657)),IF(Veriler!M1657="",L1657,IF(L1657*Veriler!M1657=0,"",L1657*Veriler!M1657))),L1657)),0)</f>
        <v/>
      </c>
      <c r="W1657" s="146"/>
      <c r="X1657" s="146"/>
      <c r="Y1657" s="146"/>
    </row>
    <row r="1658" spans="1:25" s="99" customFormat="1" ht="54.75" customHeight="1" x14ac:dyDescent="0.25">
      <c r="A1658" s="96">
        <f t="shared" si="526"/>
        <v>1223</v>
      </c>
      <c r="B1658" s="175"/>
      <c r="C1658" s="176"/>
      <c r="D1658" s="113"/>
      <c r="E1658" s="115"/>
      <c r="F1658" s="174"/>
      <c r="G1658" s="114" t="str">
        <f t="shared" si="521"/>
        <v/>
      </c>
      <c r="H1658" s="115"/>
      <c r="I1658" s="115"/>
      <c r="J1658" s="115"/>
      <c r="K1658" s="115"/>
      <c r="L1658" s="133" t="str">
        <f t="shared" si="522"/>
        <v/>
      </c>
      <c r="M1658" s="116" t="str">
        <f>IF(L1658="", "", L1658/Veriler!$X$1)</f>
        <v/>
      </c>
      <c r="N1658" s="116" t="str">
        <f>IF(F1658&lt;&gt;"", "İthal Girdi", IF(Veriler!T1658="", "", IF(Veriler!S1658="H", "%0,5 üzerindedir", IF(Veriler!T1658&gt;0.1, "%10 sınırı aşılmıştır.", "Uygun"))))</f>
        <v>%0,5 üzerindedir</v>
      </c>
      <c r="O1658" s="116" t="str">
        <f t="shared" si="523"/>
        <v xml:space="preserve"> </v>
      </c>
      <c r="P1658" s="117"/>
      <c r="Q1658" s="118"/>
      <c r="R1658" s="119" t="str">
        <f t="shared" si="524"/>
        <v/>
      </c>
      <c r="S1658" s="133">
        <f>IFERROR(IF(M1658&lt;=0.005,IF(F1658="",L1658,0),IF(F1658&lt;&gt;"",0,IF(P1658="",0,IF(P1658="H",0,IF(Q1658&lt;Veriler!$G$2,L1658*Veriler!$G$2,L1658*Q1658)))))," ")</f>
        <v>0</v>
      </c>
      <c r="T1658" s="133">
        <f>IF(Veriler!T1658&lt;=0.1, S1658, IF(AND(Veriler!T1658&gt;0.1, F1658="", P1658="E"), IF(Q1658&gt;Veriler!$G$2, Q1658*S1658, IF(Q1658&lt;Veriler!$G$2, Veriler!$G$2*S1658, Q1658*S1658)), 0))</f>
        <v>0</v>
      </c>
      <c r="U1658" s="133" t="str">
        <f t="shared" si="525"/>
        <v xml:space="preserve"> </v>
      </c>
      <c r="V1658" s="134" t="str">
        <f>IFERROR(IF(O1658="%10 sınırı aşılmıştır.",L1658-T1658,IFERROR(IF(F1658="",IF(S1658=1,0,IF(L1658-S1658=0,"",L1658-S1658)),IF(Veriler!M1658="",L1658,IF(L1658*Veriler!M1658=0,"",L1658*Veriler!M1658))),L1658)),0)</f>
        <v/>
      </c>
      <c r="W1658" s="146"/>
      <c r="X1658" s="146"/>
      <c r="Y1658" s="146"/>
    </row>
    <row r="1659" spans="1:25" s="99" customFormat="1" ht="54.75" customHeight="1" x14ac:dyDescent="0.25">
      <c r="A1659" s="96">
        <f t="shared" si="526"/>
        <v>1224</v>
      </c>
      <c r="B1659" s="175"/>
      <c r="C1659" s="176"/>
      <c r="D1659" s="113"/>
      <c r="E1659" s="115"/>
      <c r="F1659" s="174"/>
      <c r="G1659" s="114" t="str">
        <f t="shared" si="521"/>
        <v/>
      </c>
      <c r="H1659" s="115"/>
      <c r="I1659" s="115"/>
      <c r="J1659" s="115"/>
      <c r="K1659" s="115"/>
      <c r="L1659" s="133" t="str">
        <f t="shared" si="522"/>
        <v/>
      </c>
      <c r="M1659" s="116" t="str">
        <f>IF(L1659="", "", L1659/Veriler!$X$1)</f>
        <v/>
      </c>
      <c r="N1659" s="116" t="str">
        <f>IF(F1659&lt;&gt;"", "İthal Girdi", IF(Veriler!T1659="", "", IF(Veriler!S1659="H", "%0,5 üzerindedir", IF(Veriler!T1659&gt;0.1, "%10 sınırı aşılmıştır.", "Uygun"))))</f>
        <v>%0,5 üzerindedir</v>
      </c>
      <c r="O1659" s="116" t="str">
        <f t="shared" si="523"/>
        <v xml:space="preserve"> </v>
      </c>
      <c r="P1659" s="117"/>
      <c r="Q1659" s="118"/>
      <c r="R1659" s="119" t="str">
        <f t="shared" si="524"/>
        <v/>
      </c>
      <c r="S1659" s="133">
        <f>IFERROR(IF(M1659&lt;=0.005,IF(F1659="",L1659,0),IF(F1659&lt;&gt;"",0,IF(P1659="",0,IF(P1659="H",0,IF(Q1659&lt;Veriler!$G$2,L1659*Veriler!$G$2,L1659*Q1659)))))," ")</f>
        <v>0</v>
      </c>
      <c r="T1659" s="133">
        <f>IF(Veriler!T1659&lt;=0.1, S1659, IF(AND(Veriler!T1659&gt;0.1, F1659="", P1659="E"), IF(Q1659&gt;Veriler!$G$2, Q1659*S1659, IF(Q1659&lt;Veriler!$G$2, Veriler!$G$2*S1659, Q1659*S1659)), 0))</f>
        <v>0</v>
      </c>
      <c r="U1659" s="133" t="str">
        <f t="shared" si="525"/>
        <v xml:space="preserve"> </v>
      </c>
      <c r="V1659" s="134" t="str">
        <f>IFERROR(IF(O1659="%10 sınırı aşılmıştır.",L1659-T1659,IFERROR(IF(F1659="",IF(S1659=1,0,IF(L1659-S1659=0,"",L1659-S1659)),IF(Veriler!M1659="",L1659,IF(L1659*Veriler!M1659=0,"",L1659*Veriler!M1659))),L1659)),0)</f>
        <v/>
      </c>
      <c r="W1659" s="146"/>
      <c r="X1659" s="146"/>
      <c r="Y1659" s="146"/>
    </row>
    <row r="1660" spans="1:25" s="99" customFormat="1" ht="54.75" customHeight="1" x14ac:dyDescent="0.25">
      <c r="A1660" s="96">
        <f t="shared" si="526"/>
        <v>1225</v>
      </c>
      <c r="B1660" s="175"/>
      <c r="C1660" s="176"/>
      <c r="D1660" s="113"/>
      <c r="E1660" s="115"/>
      <c r="F1660" s="174"/>
      <c r="G1660" s="114" t="str">
        <f t="shared" si="521"/>
        <v/>
      </c>
      <c r="H1660" s="115"/>
      <c r="I1660" s="115"/>
      <c r="J1660" s="115"/>
      <c r="K1660" s="115"/>
      <c r="L1660" s="133" t="str">
        <f t="shared" si="522"/>
        <v/>
      </c>
      <c r="M1660" s="116" t="str">
        <f>IF(L1660="", "", L1660/Veriler!$X$1)</f>
        <v/>
      </c>
      <c r="N1660" s="116" t="str">
        <f>IF(F1660&lt;&gt;"", "İthal Girdi", IF(Veriler!T1660="", "", IF(Veriler!S1660="H", "%0,5 üzerindedir", IF(Veriler!T1660&gt;0.1, "%10 sınırı aşılmıştır.", "Uygun"))))</f>
        <v>%0,5 üzerindedir</v>
      </c>
      <c r="O1660" s="116" t="str">
        <f t="shared" si="523"/>
        <v xml:space="preserve"> </v>
      </c>
      <c r="P1660" s="117"/>
      <c r="Q1660" s="118"/>
      <c r="R1660" s="119" t="str">
        <f t="shared" si="524"/>
        <v/>
      </c>
      <c r="S1660" s="133">
        <f>IFERROR(IF(M1660&lt;=0.005,IF(F1660="",L1660,0),IF(F1660&lt;&gt;"",0,IF(P1660="",0,IF(P1660="H",0,IF(Q1660&lt;Veriler!$G$2,L1660*Veriler!$G$2,L1660*Q1660)))))," ")</f>
        <v>0</v>
      </c>
      <c r="T1660" s="133">
        <f>IF(Veriler!T1660&lt;=0.1, S1660, IF(AND(Veriler!T1660&gt;0.1, F1660="", P1660="E"), IF(Q1660&gt;Veriler!$G$2, Q1660*S1660, IF(Q1660&lt;Veriler!$G$2, Veriler!$G$2*S1660, Q1660*S1660)), 0))</f>
        <v>0</v>
      </c>
      <c r="U1660" s="133" t="str">
        <f t="shared" si="525"/>
        <v xml:space="preserve"> </v>
      </c>
      <c r="V1660" s="134" t="str">
        <f>IFERROR(IF(O1660="%10 sınırı aşılmıştır.",L1660-T1660,IFERROR(IF(F1660="",IF(S1660=1,0,IF(L1660-S1660=0,"",L1660-S1660)),IF(Veriler!M1660="",L1660,IF(L1660*Veriler!M1660=0,"",L1660*Veriler!M1660))),L1660)),0)</f>
        <v/>
      </c>
      <c r="W1660" s="146"/>
      <c r="X1660" s="146"/>
      <c r="Y1660" s="146"/>
    </row>
    <row r="1661" spans="1:25" s="99" customFormat="1" ht="54.75" customHeight="1" x14ac:dyDescent="0.25">
      <c r="A1661" s="96">
        <f t="shared" si="526"/>
        <v>1226</v>
      </c>
      <c r="B1661" s="175"/>
      <c r="C1661" s="176"/>
      <c r="D1661" s="113"/>
      <c r="E1661" s="115"/>
      <c r="F1661" s="174"/>
      <c r="G1661" s="114" t="str">
        <f t="shared" si="521"/>
        <v/>
      </c>
      <c r="H1661" s="115"/>
      <c r="I1661" s="115"/>
      <c r="J1661" s="115"/>
      <c r="K1661" s="115"/>
      <c r="L1661" s="133" t="str">
        <f t="shared" si="522"/>
        <v/>
      </c>
      <c r="M1661" s="116" t="str">
        <f>IF(L1661="", "", L1661/Veriler!$X$1)</f>
        <v/>
      </c>
      <c r="N1661" s="116" t="str">
        <f>IF(F1661&lt;&gt;"", "İthal Girdi", IF(Veriler!T1661="", "", IF(Veriler!S1661="H", "%0,5 üzerindedir", IF(Veriler!T1661&gt;0.1, "%10 sınırı aşılmıştır.", "Uygun"))))</f>
        <v>%0,5 üzerindedir</v>
      </c>
      <c r="O1661" s="116" t="str">
        <f t="shared" si="523"/>
        <v xml:space="preserve"> </v>
      </c>
      <c r="P1661" s="117"/>
      <c r="Q1661" s="118"/>
      <c r="R1661" s="119" t="str">
        <f t="shared" si="524"/>
        <v/>
      </c>
      <c r="S1661" s="133">
        <f>IFERROR(IF(M1661&lt;=0.005,IF(F1661="",L1661,0),IF(F1661&lt;&gt;"",0,IF(P1661="",0,IF(P1661="H",0,IF(Q1661&lt;Veriler!$G$2,L1661*Veriler!$G$2,L1661*Q1661)))))," ")</f>
        <v>0</v>
      </c>
      <c r="T1661" s="133">
        <f>IF(Veriler!T1661&lt;=0.1, S1661, IF(AND(Veriler!T1661&gt;0.1, F1661="", P1661="E"), IF(Q1661&gt;Veriler!$G$2, Q1661*S1661, IF(Q1661&lt;Veriler!$G$2, Veriler!$G$2*S1661, Q1661*S1661)), 0))</f>
        <v>0</v>
      </c>
      <c r="U1661" s="133" t="str">
        <f t="shared" si="525"/>
        <v xml:space="preserve"> </v>
      </c>
      <c r="V1661" s="134" t="str">
        <f>IFERROR(IF(O1661="%10 sınırı aşılmıştır.",L1661-T1661,IFERROR(IF(F1661="",IF(S1661=1,0,IF(L1661-S1661=0,"",L1661-S1661)),IF(Veriler!M1661="",L1661,IF(L1661*Veriler!M1661=0,"",L1661*Veriler!M1661))),L1661)),0)</f>
        <v/>
      </c>
      <c r="W1661" s="146"/>
      <c r="X1661" s="146"/>
      <c r="Y1661" s="146"/>
    </row>
    <row r="1662" spans="1:25" s="99" customFormat="1" ht="54.75" customHeight="1" x14ac:dyDescent="0.25">
      <c r="A1662" s="96">
        <f t="shared" si="526"/>
        <v>1227</v>
      </c>
      <c r="B1662" s="175"/>
      <c r="C1662" s="176"/>
      <c r="D1662" s="113"/>
      <c r="E1662" s="115"/>
      <c r="F1662" s="174"/>
      <c r="G1662" s="114" t="str">
        <f t="shared" si="521"/>
        <v/>
      </c>
      <c r="H1662" s="115"/>
      <c r="I1662" s="115"/>
      <c r="J1662" s="115"/>
      <c r="K1662" s="115"/>
      <c r="L1662" s="133" t="str">
        <f t="shared" si="522"/>
        <v/>
      </c>
      <c r="M1662" s="116" t="str">
        <f>IF(L1662="", "", L1662/Veriler!$X$1)</f>
        <v/>
      </c>
      <c r="N1662" s="116" t="str">
        <f>IF(F1662&lt;&gt;"", "İthal Girdi", IF(Veriler!T1662="", "", IF(Veriler!S1662="H", "%0,5 üzerindedir", IF(Veriler!T1662&gt;0.1, "%10 sınırı aşılmıştır.", "Uygun"))))</f>
        <v>%0,5 üzerindedir</v>
      </c>
      <c r="O1662" s="116" t="str">
        <f t="shared" si="523"/>
        <v xml:space="preserve"> </v>
      </c>
      <c r="P1662" s="117"/>
      <c r="Q1662" s="118"/>
      <c r="R1662" s="119" t="str">
        <f t="shared" si="524"/>
        <v/>
      </c>
      <c r="S1662" s="133">
        <f>IFERROR(IF(M1662&lt;=0.005,IF(F1662="",L1662,0),IF(F1662&lt;&gt;"",0,IF(P1662="",0,IF(P1662="H",0,IF(Q1662&lt;Veriler!$G$2,L1662*Veriler!$G$2,L1662*Q1662)))))," ")</f>
        <v>0</v>
      </c>
      <c r="T1662" s="133">
        <f>IF(Veriler!T1662&lt;=0.1, S1662, IF(AND(Veriler!T1662&gt;0.1, F1662="", P1662="E"), IF(Q1662&gt;Veriler!$G$2, Q1662*S1662, IF(Q1662&lt;Veriler!$G$2, Veriler!$G$2*S1662, Q1662*S1662)), 0))</f>
        <v>0</v>
      </c>
      <c r="U1662" s="133" t="str">
        <f t="shared" si="525"/>
        <v xml:space="preserve"> </v>
      </c>
      <c r="V1662" s="134" t="str">
        <f>IFERROR(IF(O1662="%10 sınırı aşılmıştır.",L1662-T1662,IFERROR(IF(F1662="",IF(S1662=1,0,IF(L1662-S1662=0,"",L1662-S1662)),IF(Veriler!M1662="",L1662,IF(L1662*Veriler!M1662=0,"",L1662*Veriler!M1662))),L1662)),0)</f>
        <v/>
      </c>
      <c r="W1662" s="146"/>
      <c r="X1662" s="146"/>
      <c r="Y1662" s="146"/>
    </row>
    <row r="1663" spans="1:25" s="99" customFormat="1" ht="54.75" customHeight="1" x14ac:dyDescent="0.25">
      <c r="A1663" s="96">
        <f t="shared" si="526"/>
        <v>1228</v>
      </c>
      <c r="B1663" s="175"/>
      <c r="C1663" s="176"/>
      <c r="D1663" s="113"/>
      <c r="E1663" s="115"/>
      <c r="F1663" s="174"/>
      <c r="G1663" s="114" t="str">
        <f t="shared" si="521"/>
        <v/>
      </c>
      <c r="H1663" s="115"/>
      <c r="I1663" s="115"/>
      <c r="J1663" s="115"/>
      <c r="K1663" s="115"/>
      <c r="L1663" s="133" t="str">
        <f t="shared" si="522"/>
        <v/>
      </c>
      <c r="M1663" s="116" t="str">
        <f>IF(L1663="", "", L1663/Veriler!$X$1)</f>
        <v/>
      </c>
      <c r="N1663" s="116" t="str">
        <f>IF(F1663&lt;&gt;"", "İthal Girdi", IF(Veriler!T1663="", "", IF(Veriler!S1663="H", "%0,5 üzerindedir", IF(Veriler!T1663&gt;0.1, "%10 sınırı aşılmıştır.", "Uygun"))))</f>
        <v>%0,5 üzerindedir</v>
      </c>
      <c r="O1663" s="116" t="str">
        <f t="shared" si="523"/>
        <v xml:space="preserve"> </v>
      </c>
      <c r="P1663" s="117"/>
      <c r="Q1663" s="118"/>
      <c r="R1663" s="119" t="str">
        <f t="shared" si="524"/>
        <v/>
      </c>
      <c r="S1663" s="133">
        <f>IFERROR(IF(M1663&lt;=0.005,IF(F1663="",L1663,0),IF(F1663&lt;&gt;"",0,IF(P1663="",0,IF(P1663="H",0,IF(Q1663&lt;Veriler!$G$2,L1663*Veriler!$G$2,L1663*Q1663)))))," ")</f>
        <v>0</v>
      </c>
      <c r="T1663" s="133">
        <f>IF(Veriler!T1663&lt;=0.1, S1663, IF(AND(Veriler!T1663&gt;0.1, F1663="", P1663="E"), IF(Q1663&gt;Veriler!$G$2, Q1663*S1663, IF(Q1663&lt;Veriler!$G$2, Veriler!$G$2*S1663, Q1663*S1663)), 0))</f>
        <v>0</v>
      </c>
      <c r="U1663" s="133" t="str">
        <f t="shared" si="525"/>
        <v xml:space="preserve"> </v>
      </c>
      <c r="V1663" s="134" t="str">
        <f>IFERROR(IF(O1663="%10 sınırı aşılmıştır.",L1663-T1663,IFERROR(IF(F1663="",IF(S1663=1,0,IF(L1663-S1663=0,"",L1663-S1663)),IF(Veriler!M1663="",L1663,IF(L1663*Veriler!M1663=0,"",L1663*Veriler!M1663))),L1663)),0)</f>
        <v/>
      </c>
      <c r="W1663" s="146"/>
      <c r="X1663" s="146"/>
      <c r="Y1663" s="146"/>
    </row>
    <row r="1664" spans="1:25" s="99" customFormat="1" ht="54.75" customHeight="1" x14ac:dyDescent="0.25">
      <c r="A1664" s="96">
        <f t="shared" si="526"/>
        <v>1229</v>
      </c>
      <c r="B1664" s="175"/>
      <c r="C1664" s="176"/>
      <c r="D1664" s="113"/>
      <c r="E1664" s="115"/>
      <c r="F1664" s="174"/>
      <c r="G1664" s="114" t="str">
        <f t="shared" si="521"/>
        <v/>
      </c>
      <c r="H1664" s="115"/>
      <c r="I1664" s="115"/>
      <c r="J1664" s="115"/>
      <c r="K1664" s="115"/>
      <c r="L1664" s="133" t="str">
        <f t="shared" si="522"/>
        <v/>
      </c>
      <c r="M1664" s="116" t="str">
        <f>IF(L1664="", "", L1664/Veriler!$X$1)</f>
        <v/>
      </c>
      <c r="N1664" s="116" t="str">
        <f>IF(F1664&lt;&gt;"", "İthal Girdi", IF(Veriler!T1664="", "", IF(Veriler!S1664="H", "%0,5 üzerindedir", IF(Veriler!T1664&gt;0.1, "%10 sınırı aşılmıştır.", "Uygun"))))</f>
        <v>%0,5 üzerindedir</v>
      </c>
      <c r="O1664" s="116" t="str">
        <f t="shared" si="523"/>
        <v xml:space="preserve"> </v>
      </c>
      <c r="P1664" s="117"/>
      <c r="Q1664" s="118"/>
      <c r="R1664" s="119" t="str">
        <f t="shared" si="524"/>
        <v/>
      </c>
      <c r="S1664" s="133">
        <f>IFERROR(IF(M1664&lt;=0.005,IF(F1664="",L1664,0),IF(F1664&lt;&gt;"",0,IF(P1664="",0,IF(P1664="H",0,IF(Q1664&lt;Veriler!$G$2,L1664*Veriler!$G$2,L1664*Q1664)))))," ")</f>
        <v>0</v>
      </c>
      <c r="T1664" s="133">
        <f>IF(Veriler!T1664&lt;=0.1, S1664, IF(AND(Veriler!T1664&gt;0.1, F1664="", P1664="E"), IF(Q1664&gt;Veriler!$G$2, Q1664*S1664, IF(Q1664&lt;Veriler!$G$2, Veriler!$G$2*S1664, Q1664*S1664)), 0))</f>
        <v>0</v>
      </c>
      <c r="U1664" s="133" t="str">
        <f t="shared" si="525"/>
        <v xml:space="preserve"> </v>
      </c>
      <c r="V1664" s="134" t="str">
        <f>IFERROR(IF(O1664="%10 sınırı aşılmıştır.",L1664-T1664,IFERROR(IF(F1664="",IF(S1664=1,0,IF(L1664-S1664=0,"",L1664-S1664)),IF(Veriler!M1664="",L1664,IF(L1664*Veriler!M1664=0,"",L1664*Veriler!M1664))),L1664)),0)</f>
        <v/>
      </c>
      <c r="W1664" s="146"/>
      <c r="X1664" s="146"/>
      <c r="Y1664" s="146"/>
    </row>
    <row r="1665" spans="1:25" s="99" customFormat="1" ht="54.75" customHeight="1" x14ac:dyDescent="0.25">
      <c r="A1665" s="96">
        <f t="shared" si="526"/>
        <v>1230</v>
      </c>
      <c r="B1665" s="175"/>
      <c r="C1665" s="176"/>
      <c r="D1665" s="113"/>
      <c r="E1665" s="115"/>
      <c r="F1665" s="174"/>
      <c r="G1665" s="114" t="str">
        <f t="shared" si="521"/>
        <v/>
      </c>
      <c r="H1665" s="115"/>
      <c r="I1665" s="115"/>
      <c r="J1665" s="115"/>
      <c r="K1665" s="115"/>
      <c r="L1665" s="133" t="str">
        <f t="shared" si="522"/>
        <v/>
      </c>
      <c r="M1665" s="116" t="str">
        <f>IF(L1665="", "", L1665/Veriler!$X$1)</f>
        <v/>
      </c>
      <c r="N1665" s="116" t="str">
        <f>IF(F1665&lt;&gt;"", "İthal Girdi", IF(Veriler!T1665="", "", IF(Veriler!S1665="H", "%0,5 üzerindedir", IF(Veriler!T1665&gt;0.1, "%10 sınırı aşılmıştır.", "Uygun"))))</f>
        <v>%0,5 üzerindedir</v>
      </c>
      <c r="O1665" s="116" t="str">
        <f t="shared" si="523"/>
        <v xml:space="preserve"> </v>
      </c>
      <c r="P1665" s="117"/>
      <c r="Q1665" s="118"/>
      <c r="R1665" s="119" t="str">
        <f t="shared" si="524"/>
        <v/>
      </c>
      <c r="S1665" s="133">
        <f>IFERROR(IF(M1665&lt;=0.005,IF(F1665="",L1665,0),IF(F1665&lt;&gt;"",0,IF(P1665="",0,IF(P1665="H",0,IF(Q1665&lt;Veriler!$G$2,L1665*Veriler!$G$2,L1665*Q1665)))))," ")</f>
        <v>0</v>
      </c>
      <c r="T1665" s="133">
        <f>IF(Veriler!T1665&lt;=0.1, S1665, IF(AND(Veriler!T1665&gt;0.1, F1665="", P1665="E"), IF(Q1665&gt;Veriler!$G$2, Q1665*S1665, IF(Q1665&lt;Veriler!$G$2, Veriler!$G$2*S1665, Q1665*S1665)), 0))</f>
        <v>0</v>
      </c>
      <c r="U1665" s="133" t="str">
        <f t="shared" si="525"/>
        <v xml:space="preserve"> </v>
      </c>
      <c r="V1665" s="134" t="str">
        <f>IFERROR(IF(O1665="%10 sınırı aşılmıştır.",L1665-T1665,IFERROR(IF(F1665="",IF(S1665=1,0,IF(L1665-S1665=0,"",L1665-S1665)),IF(Veriler!M1665="",L1665,IF(L1665*Veriler!M1665=0,"",L1665*Veriler!M1665))),L1665)),0)</f>
        <v/>
      </c>
      <c r="W1665" s="146"/>
      <c r="X1665" s="146"/>
      <c r="Y1665" s="146"/>
    </row>
    <row r="1666" spans="1:25" s="99" customFormat="1" ht="54.75" customHeight="1" x14ac:dyDescent="0.25">
      <c r="A1666" s="96">
        <f t="shared" si="526"/>
        <v>1231</v>
      </c>
      <c r="B1666" s="175"/>
      <c r="C1666" s="176"/>
      <c r="D1666" s="113"/>
      <c r="E1666" s="115"/>
      <c r="F1666" s="174"/>
      <c r="G1666" s="114" t="str">
        <f t="shared" si="521"/>
        <v/>
      </c>
      <c r="H1666" s="115"/>
      <c r="I1666" s="115"/>
      <c r="J1666" s="115"/>
      <c r="K1666" s="115"/>
      <c r="L1666" s="133" t="str">
        <f t="shared" si="522"/>
        <v/>
      </c>
      <c r="M1666" s="116" t="str">
        <f>IF(L1666="", "", L1666/Veriler!$X$1)</f>
        <v/>
      </c>
      <c r="N1666" s="116" t="str">
        <f>IF(F1666&lt;&gt;"", "İthal Girdi", IF(Veriler!T1666="", "", IF(Veriler!S1666="H", "%0,5 üzerindedir", IF(Veriler!T1666&gt;0.1, "%10 sınırı aşılmıştır.", "Uygun"))))</f>
        <v>%0,5 üzerindedir</v>
      </c>
      <c r="O1666" s="116" t="str">
        <f t="shared" si="523"/>
        <v xml:space="preserve"> </v>
      </c>
      <c r="P1666" s="117"/>
      <c r="Q1666" s="118"/>
      <c r="R1666" s="119" t="str">
        <f t="shared" si="524"/>
        <v/>
      </c>
      <c r="S1666" s="133">
        <f>IFERROR(IF(M1666&lt;=0.005,IF(F1666="",L1666,0),IF(F1666&lt;&gt;"",0,IF(P1666="",0,IF(P1666="H",0,IF(Q1666&lt;Veriler!$G$2,L1666*Veriler!$G$2,L1666*Q1666)))))," ")</f>
        <v>0</v>
      </c>
      <c r="T1666" s="133">
        <f>IF(Veriler!T1666&lt;=0.1, S1666, IF(AND(Veriler!T1666&gt;0.1, F1666="", P1666="E"), IF(Q1666&gt;Veriler!$G$2, Q1666*S1666, IF(Q1666&lt;Veriler!$G$2, Veriler!$G$2*S1666, Q1666*S1666)), 0))</f>
        <v>0</v>
      </c>
      <c r="U1666" s="133" t="str">
        <f t="shared" si="525"/>
        <v xml:space="preserve"> </v>
      </c>
      <c r="V1666" s="134" t="str">
        <f>IFERROR(IF(O1666="%10 sınırı aşılmıştır.",L1666-T1666,IFERROR(IF(F1666="",IF(S1666=1,0,IF(L1666-S1666=0,"",L1666-S1666)),IF(Veriler!M1666="",L1666,IF(L1666*Veriler!M1666=0,"",L1666*Veriler!M1666))),L1666)),0)</f>
        <v/>
      </c>
      <c r="W1666" s="146"/>
      <c r="X1666" s="146"/>
      <c r="Y1666" s="146"/>
    </row>
    <row r="1667" spans="1:25" s="99" customFormat="1" ht="54.75" customHeight="1" x14ac:dyDescent="0.25">
      <c r="A1667" s="96">
        <f t="shared" si="526"/>
        <v>1232</v>
      </c>
      <c r="B1667" s="175"/>
      <c r="C1667" s="176"/>
      <c r="D1667" s="113"/>
      <c r="E1667" s="115"/>
      <c r="F1667" s="174"/>
      <c r="G1667" s="114" t="str">
        <f t="shared" si="521"/>
        <v/>
      </c>
      <c r="H1667" s="115"/>
      <c r="I1667" s="115"/>
      <c r="J1667" s="115"/>
      <c r="K1667" s="115"/>
      <c r="L1667" s="133" t="str">
        <f t="shared" si="522"/>
        <v/>
      </c>
      <c r="M1667" s="116" t="str">
        <f>IF(L1667="", "", L1667/Veriler!$X$1)</f>
        <v/>
      </c>
      <c r="N1667" s="116" t="str">
        <f>IF(F1667&lt;&gt;"", "İthal Girdi", IF(Veriler!T1667="", "", IF(Veriler!S1667="H", "%0,5 üzerindedir", IF(Veriler!T1667&gt;0.1, "%10 sınırı aşılmıştır.", "Uygun"))))</f>
        <v>%0,5 üzerindedir</v>
      </c>
      <c r="O1667" s="116" t="str">
        <f t="shared" si="523"/>
        <v xml:space="preserve"> </v>
      </c>
      <c r="P1667" s="117"/>
      <c r="Q1667" s="118"/>
      <c r="R1667" s="119" t="str">
        <f t="shared" si="524"/>
        <v/>
      </c>
      <c r="S1667" s="133">
        <f>IFERROR(IF(M1667&lt;=0.005,IF(F1667="",L1667,0),IF(F1667&lt;&gt;"",0,IF(P1667="",0,IF(P1667="H",0,IF(Q1667&lt;Veriler!$G$2,L1667*Veriler!$G$2,L1667*Q1667)))))," ")</f>
        <v>0</v>
      </c>
      <c r="T1667" s="133">
        <f>IF(Veriler!T1667&lt;=0.1, S1667, IF(AND(Veriler!T1667&gt;0.1, F1667="", P1667="E"), IF(Q1667&gt;Veriler!$G$2, Q1667*S1667, IF(Q1667&lt;Veriler!$G$2, Veriler!$G$2*S1667, Q1667*S1667)), 0))</f>
        <v>0</v>
      </c>
      <c r="U1667" s="133" t="str">
        <f t="shared" si="525"/>
        <v xml:space="preserve"> </v>
      </c>
      <c r="V1667" s="134" t="str">
        <f>IFERROR(IF(O1667="%10 sınırı aşılmıştır.",L1667-T1667,IFERROR(IF(F1667="",IF(S1667=1,0,IF(L1667-S1667=0,"",L1667-S1667)),IF(Veriler!M1667="",L1667,IF(L1667*Veriler!M1667=0,"",L1667*Veriler!M1667))),L1667)),0)</f>
        <v/>
      </c>
      <c r="W1667" s="146"/>
      <c r="X1667" s="146"/>
      <c r="Y1667" s="146"/>
    </row>
    <row r="1668" spans="1:25" s="99" customFormat="1" ht="24" customHeight="1" x14ac:dyDescent="0.25">
      <c r="A1668" s="103"/>
      <c r="B1668" s="104"/>
      <c r="C1668" s="104"/>
      <c r="D1668" s="104"/>
      <c r="E1668" s="103"/>
      <c r="F1668" s="135"/>
      <c r="G1668" s="157"/>
      <c r="H1668" s="103"/>
      <c r="I1668" s="103"/>
      <c r="J1668" s="103"/>
      <c r="K1668" s="103"/>
      <c r="L1668" s="136">
        <f>SUM(L1639:L1652,L1654:L1667)</f>
        <v>0</v>
      </c>
      <c r="M1668" s="158"/>
      <c r="N1668" s="158"/>
      <c r="O1668" s="158"/>
      <c r="P1668" s="105"/>
      <c r="Q1668" s="106"/>
      <c r="R1668" s="159"/>
      <c r="S1668" s="160"/>
      <c r="T1668" s="160"/>
      <c r="U1668" s="160"/>
      <c r="V1668" s="160"/>
      <c r="W1668" s="146"/>
      <c r="X1668" s="146"/>
      <c r="Y1668" s="146"/>
    </row>
    <row r="1669" spans="1:25" s="99" customFormat="1" ht="31.5" customHeight="1" x14ac:dyDescent="0.25">
      <c r="A1669" s="103"/>
      <c r="B1669" s="104"/>
      <c r="C1669" s="104"/>
      <c r="D1669" s="104"/>
      <c r="E1669" s="103"/>
      <c r="F1669" s="135"/>
      <c r="G1669" s="157"/>
      <c r="H1669" s="103"/>
      <c r="I1669" s="103"/>
      <c r="J1669" s="103"/>
      <c r="K1669" s="103"/>
      <c r="L1669" s="161"/>
      <c r="M1669" s="158"/>
      <c r="N1669" s="158"/>
      <c r="O1669" s="158"/>
      <c r="P1669" s="105"/>
      <c r="Q1669" s="106"/>
      <c r="R1669" s="159"/>
      <c r="S1669" s="162" t="s">
        <v>57</v>
      </c>
      <c r="T1669" s="162" t="s">
        <v>57</v>
      </c>
      <c r="U1669" s="162" t="s">
        <v>57</v>
      </c>
      <c r="V1669" s="163" t="s">
        <v>58</v>
      </c>
      <c r="W1669" s="146"/>
      <c r="X1669" s="146"/>
      <c r="Y1669" s="146"/>
    </row>
    <row r="1670" spans="1:25" s="99" customFormat="1" ht="58.5" customHeight="1" x14ac:dyDescent="0.25">
      <c r="A1670" s="185" t="s">
        <v>59</v>
      </c>
      <c r="B1670" s="180"/>
      <c r="C1670" s="180"/>
      <c r="D1670" s="180"/>
      <c r="E1670" s="180"/>
      <c r="F1670" s="180"/>
      <c r="G1670" s="180"/>
      <c r="H1670" s="180"/>
      <c r="I1670" s="180"/>
      <c r="J1670" s="180"/>
      <c r="K1670" s="180"/>
      <c r="L1670" s="180"/>
      <c r="M1670" s="180"/>
      <c r="N1670" s="180"/>
      <c r="O1670" s="180"/>
      <c r="P1670" s="180"/>
      <c r="Q1670" s="180"/>
      <c r="R1670" s="176"/>
      <c r="S1670" s="137">
        <f>SUM(S1632,S1639:S1652,S1654:S1667)</f>
        <v>0</v>
      </c>
      <c r="T1670" s="137" t="str">
        <f>IF(SUM(T1639:T1652,T1654:T1667)=0," ",SUM(T1639:T1652,T1654:T1667))</f>
        <v xml:space="preserve"> </v>
      </c>
      <c r="U1670" s="137" t="str">
        <f>IF(SUM(U1639:U1652,U1654:U1667)=0," ",SUM(U1639:U1652,U1654:U1667))</f>
        <v xml:space="preserve"> </v>
      </c>
      <c r="V1670" s="137" t="str">
        <f>IF(SUM(V1639:V1652,V1654:V1667)=0," ",SUM(V1639:V1652,V1654:V1667))</f>
        <v xml:space="preserve"> </v>
      </c>
      <c r="W1670" s="146"/>
      <c r="X1670" s="164">
        <f>SUM(U1639:U1652,U1654:U1667)</f>
        <v>0</v>
      </c>
      <c r="Y1670" s="164">
        <f>SUM(V1639:V1652,V1654:V1667)</f>
        <v>0</v>
      </c>
    </row>
    <row r="1671" spans="1:25" x14ac:dyDescent="0.3">
      <c r="A1671" s="34"/>
      <c r="G1671" s="146"/>
      <c r="L1671" s="146"/>
      <c r="M1671" s="146"/>
      <c r="N1671" s="146"/>
      <c r="O1671" s="146"/>
      <c r="R1671" s="146"/>
      <c r="S1671" s="146"/>
      <c r="T1671" s="146"/>
      <c r="U1671" s="146"/>
      <c r="V1671" s="146"/>
      <c r="W1671" s="146"/>
      <c r="X1671" s="146"/>
      <c r="Y1671" s="146"/>
    </row>
    <row r="1672" spans="1:25" x14ac:dyDescent="0.3">
      <c r="A1672" s="186" t="s">
        <v>60</v>
      </c>
      <c r="B1672" s="187"/>
      <c r="C1672" s="187"/>
      <c r="D1672" s="187"/>
      <c r="E1672" s="187"/>
      <c r="F1672" s="187"/>
      <c r="G1672" s="187"/>
      <c r="H1672" s="187"/>
      <c r="I1672" s="187"/>
      <c r="J1672" s="187"/>
      <c r="K1672" s="187"/>
      <c r="L1672" s="187"/>
      <c r="M1672" s="187"/>
      <c r="N1672" s="187"/>
      <c r="O1672" s="187"/>
      <c r="P1672" s="187"/>
      <c r="Q1672" s="187"/>
      <c r="R1672" s="187"/>
      <c r="S1672" s="187"/>
      <c r="T1672" s="187"/>
      <c r="U1672" s="187"/>
      <c r="V1672" s="187"/>
      <c r="W1672" s="146"/>
      <c r="X1672" s="146"/>
      <c r="Y1672" s="146"/>
    </row>
    <row r="1673" spans="1:25" s="99" customFormat="1" ht="41.25" customHeight="1" x14ac:dyDescent="0.25">
      <c r="A1673" s="189" t="s">
        <v>38</v>
      </c>
      <c r="B1673" s="180"/>
      <c r="C1673" s="180"/>
      <c r="D1673" s="180"/>
      <c r="E1673" s="180"/>
      <c r="F1673" s="180"/>
      <c r="G1673" s="180"/>
      <c r="H1673" s="180"/>
      <c r="I1673" s="180"/>
      <c r="J1673" s="180"/>
      <c r="K1673" s="180"/>
      <c r="L1673" s="180"/>
      <c r="M1673" s="180"/>
      <c r="N1673" s="180"/>
      <c r="O1673" s="180"/>
      <c r="P1673" s="180"/>
      <c r="Q1673" s="180"/>
      <c r="R1673" s="180"/>
      <c r="S1673" s="180"/>
      <c r="T1673" s="180"/>
      <c r="U1673" s="180"/>
      <c r="V1673" s="176"/>
      <c r="W1673" s="146"/>
      <c r="X1673" s="146"/>
      <c r="Y1673" s="146"/>
    </row>
    <row r="1674" spans="1:25" s="100" customFormat="1" ht="35.25" customHeight="1" x14ac:dyDescent="0.25">
      <c r="A1674" s="179" t="s">
        <v>39</v>
      </c>
      <c r="B1674" s="180"/>
      <c r="C1674" s="180"/>
      <c r="D1674" s="180"/>
      <c r="E1674" s="180"/>
      <c r="F1674" s="180"/>
      <c r="G1674" s="180"/>
      <c r="H1674" s="180"/>
      <c r="I1674" s="180"/>
      <c r="J1674" s="180"/>
      <c r="K1674" s="180"/>
      <c r="L1674" s="180"/>
      <c r="M1674" s="180"/>
      <c r="N1674" s="180"/>
      <c r="O1674" s="180"/>
      <c r="P1674" s="180"/>
      <c r="Q1674" s="180"/>
      <c r="R1674" s="176"/>
      <c r="S1674" s="147"/>
      <c r="T1674" s="148"/>
      <c r="U1674" s="149" t="s">
        <v>40</v>
      </c>
      <c r="V1674" s="150">
        <f>V1636+1</f>
        <v>45</v>
      </c>
      <c r="W1674" s="146"/>
      <c r="X1674" s="146"/>
      <c r="Y1674" s="146"/>
    </row>
    <row r="1675" spans="1:25" s="99" customFormat="1" ht="81" customHeight="1" x14ac:dyDescent="0.25">
      <c r="A1675" s="110" t="s">
        <v>3</v>
      </c>
      <c r="B1675" s="188" t="s">
        <v>41</v>
      </c>
      <c r="C1675" s="176"/>
      <c r="D1675" s="111" t="s">
        <v>42</v>
      </c>
      <c r="E1675" s="110" t="s">
        <v>324</v>
      </c>
      <c r="F1675" s="111" t="s">
        <v>325</v>
      </c>
      <c r="G1675" s="151" t="s">
        <v>43</v>
      </c>
      <c r="H1675" s="110" t="s">
        <v>44</v>
      </c>
      <c r="I1675" s="110" t="s">
        <v>8</v>
      </c>
      <c r="J1675" s="110" t="s">
        <v>45</v>
      </c>
      <c r="K1675" s="110" t="s">
        <v>46</v>
      </c>
      <c r="L1675" s="152" t="s">
        <v>47</v>
      </c>
      <c r="M1675" s="153" t="s">
        <v>48</v>
      </c>
      <c r="N1675" s="154" t="s">
        <v>49</v>
      </c>
      <c r="O1675" s="154" t="s">
        <v>49</v>
      </c>
      <c r="P1675" s="112" t="s">
        <v>50</v>
      </c>
      <c r="Q1675" s="110" t="s">
        <v>51</v>
      </c>
      <c r="R1675" s="155" t="s">
        <v>52</v>
      </c>
      <c r="S1675" s="156" t="s">
        <v>53</v>
      </c>
      <c r="T1675" s="156" t="s">
        <v>54</v>
      </c>
      <c r="U1675" s="152" t="s">
        <v>54</v>
      </c>
      <c r="V1675" s="152" t="s">
        <v>55</v>
      </c>
      <c r="W1675" s="146"/>
      <c r="X1675" s="146"/>
      <c r="Y1675" s="146"/>
    </row>
    <row r="1676" spans="1:25" s="99" customFormat="1" ht="45" customHeight="1" x14ac:dyDescent="0.25">
      <c r="A1676" s="101"/>
      <c r="B1676" s="177" t="s">
        <v>56</v>
      </c>
      <c r="C1676" s="178"/>
      <c r="D1676" s="102"/>
      <c r="E1676" s="170"/>
      <c r="F1676" s="102"/>
      <c r="G1676" s="95"/>
      <c r="H1676" s="102"/>
      <c r="I1676" s="102"/>
      <c r="J1676" s="102"/>
      <c r="K1676" s="102"/>
      <c r="L1676" s="95"/>
      <c r="M1676" s="95"/>
      <c r="N1676" s="95"/>
      <c r="O1676" s="95"/>
      <c r="P1676" s="102"/>
      <c r="Q1676" s="102"/>
      <c r="R1676" s="190"/>
      <c r="S1676" s="184"/>
      <c r="T1676" s="95"/>
      <c r="U1676" s="95"/>
      <c r="V1676" s="95"/>
      <c r="W1676" s="146"/>
      <c r="X1676" s="146"/>
      <c r="Y1676" s="146"/>
    </row>
    <row r="1677" spans="1:25" s="99" customFormat="1" ht="54.75" customHeight="1" x14ac:dyDescent="0.25">
      <c r="A1677" s="96">
        <f>A1667+1</f>
        <v>1233</v>
      </c>
      <c r="B1677" s="181"/>
      <c r="C1677" s="182"/>
      <c r="D1677" s="113"/>
      <c r="E1677" s="115"/>
      <c r="F1677" s="174"/>
      <c r="G1677" s="114" t="str">
        <f t="shared" ref="G1677:G1690" si="527">IF(AND(F1677&lt;&gt;"",V1677&lt;&gt;"",L1677&lt;&gt;0),V1677/L1677,"")</f>
        <v/>
      </c>
      <c r="H1677" s="115"/>
      <c r="I1677" s="115"/>
      <c r="J1677" s="115"/>
      <c r="K1677" s="115"/>
      <c r="L1677" s="133" t="str">
        <f t="shared" ref="L1677:L1690" si="528">IF(AND(H1677&lt;&gt;0, J1677&lt;&gt;0, K1677&lt;&gt;0), H1677*J1677*K1677, "")</f>
        <v/>
      </c>
      <c r="M1677" s="116" t="str">
        <f>IF(L1677="", "", L1677/Veriler!$X$1)</f>
        <v/>
      </c>
      <c r="N1677" s="116" t="str">
        <f>IF(F1677&lt;&gt;"", "İthal Girdi", IF(Veriler!T1677="", "", IF(Veriler!S1677="H", "%0,5 üzerindedir", IF(Veriler!T1677&gt;0.1, "%10 sınırı aşılmıştır.", "Uygun"))))</f>
        <v>%0,5 üzerindedir</v>
      </c>
      <c r="O1677" s="116" t="str">
        <f t="shared" ref="O1677:O1690" si="529">IF(M1677=""," ",N1677)</f>
        <v xml:space="preserve"> </v>
      </c>
      <c r="P1677" s="117"/>
      <c r="Q1677" s="118"/>
      <c r="R1677" s="119" t="str">
        <f t="shared" ref="R1677:R1690" si="530">IFERROR(IF(AND(T1677&lt;&gt;"",L1677&lt;&gt;"",L1677&lt;&gt;0,T1677&lt;&gt;0),T1677/L1677,"")," ")</f>
        <v/>
      </c>
      <c r="S1677" s="133">
        <f>IFERROR(IF(M1677&lt;=0.005,IF(F1677="",L1677,0),IF(F1677&lt;&gt;"",0,IF(P1677="",0,IF(P1677="H",0,IF(Q1677&lt;Veriler!$G$2,L1677*Veriler!$G$2,L1677*Q1677)))))," ")</f>
        <v>0</v>
      </c>
      <c r="T1677" s="133">
        <f>IF(Veriler!T1677&lt;=0.1, S1677, IF(AND(Veriler!T1677&gt;0.1, F1677="", P1677="E"), IF(Q1677&gt;Veriler!$G$2, Q1677*S1677, IF(Q1677&lt;Veriler!$G$2, Veriler!$G$2*S1677, Q1677*S1677)), 0))</f>
        <v>0</v>
      </c>
      <c r="U1677" s="133" t="str">
        <f t="shared" ref="U1677:U1690" si="531">IF(T1677=0," ",T1677)</f>
        <v xml:space="preserve"> </v>
      </c>
      <c r="V1677" s="134" t="str">
        <f>IFERROR(IF(O1677="%10 sınırı aşılmıştır.",L1677-T1677,IFERROR(IF(F1677="",IF(S1677=1,0,IF(L1677-S1677=0,"",L1677-S1677)),IF(Veriler!M1677="",L1677,IF(L1677*Veriler!M1677=0,"",L1677*Veriler!M1677))),L1677)),0)</f>
        <v/>
      </c>
      <c r="W1677" s="146"/>
      <c r="X1677" s="146"/>
      <c r="Y1677" s="146"/>
    </row>
    <row r="1678" spans="1:25" s="99" customFormat="1" ht="54.75" customHeight="1" x14ac:dyDescent="0.25">
      <c r="A1678" s="96">
        <f t="shared" ref="A1678:A1690" si="532">A1677+1</f>
        <v>1234</v>
      </c>
      <c r="B1678" s="175"/>
      <c r="C1678" s="176"/>
      <c r="D1678" s="113"/>
      <c r="E1678" s="115"/>
      <c r="F1678" s="174"/>
      <c r="G1678" s="114" t="str">
        <f t="shared" si="527"/>
        <v/>
      </c>
      <c r="H1678" s="115"/>
      <c r="I1678" s="115"/>
      <c r="J1678" s="115"/>
      <c r="K1678" s="115"/>
      <c r="L1678" s="133" t="str">
        <f t="shared" si="528"/>
        <v/>
      </c>
      <c r="M1678" s="116" t="str">
        <f>IF(L1678="", "", L1678/Veriler!$X$1)</f>
        <v/>
      </c>
      <c r="N1678" s="116" t="str">
        <f>IF(F1678&lt;&gt;"", "İthal Girdi", IF(Veriler!T1678="", "", IF(Veriler!S1678="H", "%0,5 üzerindedir", IF(Veriler!T1678&gt;0.1, "%10 sınırı aşılmıştır.", "Uygun"))))</f>
        <v>%0,5 üzerindedir</v>
      </c>
      <c r="O1678" s="116" t="str">
        <f t="shared" si="529"/>
        <v xml:space="preserve"> </v>
      </c>
      <c r="P1678" s="117"/>
      <c r="Q1678" s="118"/>
      <c r="R1678" s="119" t="str">
        <f t="shared" si="530"/>
        <v/>
      </c>
      <c r="S1678" s="133">
        <f>IFERROR(IF(M1678&lt;=0.005,IF(F1678="",L1678,0),IF(F1678&lt;&gt;"",0,IF(P1678="",0,IF(P1678="H",0,IF(Q1678&lt;Veriler!$G$2,L1678*Veriler!$G$2,L1678*Q1678)))))," ")</f>
        <v>0</v>
      </c>
      <c r="T1678" s="133">
        <f>IF(Veriler!T1678&lt;=0.1, S1678, IF(AND(Veriler!T1678&gt;0.1, F1678="", P1678="E"), IF(Q1678&gt;Veriler!$G$2, Q1678*S1678, IF(Q1678&lt;Veriler!$G$2, Veriler!$G$2*S1678, Q1678*S1678)), 0))</f>
        <v>0</v>
      </c>
      <c r="U1678" s="133" t="str">
        <f t="shared" si="531"/>
        <v xml:space="preserve"> </v>
      </c>
      <c r="V1678" s="134" t="str">
        <f>IFERROR(IF(O1678="%10 sınırı aşılmıştır.",L1678-T1678,IFERROR(IF(F1678="",IF(S1678=1,0,IF(L1678-S1678=0,"",L1678-S1678)),IF(Veriler!M1678="",L1678,IF(L1678*Veriler!M1678=0,"",L1678*Veriler!M1678))),L1678)),0)</f>
        <v/>
      </c>
      <c r="W1678" s="146"/>
      <c r="X1678" s="146"/>
      <c r="Y1678" s="146"/>
    </row>
    <row r="1679" spans="1:25" s="99" customFormat="1" ht="54.75" customHeight="1" x14ac:dyDescent="0.25">
      <c r="A1679" s="96">
        <f t="shared" si="532"/>
        <v>1235</v>
      </c>
      <c r="B1679" s="175"/>
      <c r="C1679" s="176"/>
      <c r="D1679" s="113"/>
      <c r="E1679" s="115"/>
      <c r="F1679" s="174"/>
      <c r="G1679" s="114" t="str">
        <f t="shared" si="527"/>
        <v/>
      </c>
      <c r="H1679" s="115"/>
      <c r="I1679" s="115"/>
      <c r="J1679" s="115"/>
      <c r="K1679" s="115"/>
      <c r="L1679" s="133" t="str">
        <f t="shared" si="528"/>
        <v/>
      </c>
      <c r="M1679" s="116" t="str">
        <f>IF(L1679="", "", L1679/Veriler!$X$1)</f>
        <v/>
      </c>
      <c r="N1679" s="116" t="str">
        <f>IF(F1679&lt;&gt;"", "İthal Girdi", IF(Veriler!T1679="", "", IF(Veriler!S1679="H", "%0,5 üzerindedir", IF(Veriler!T1679&gt;0.1, "%10 sınırı aşılmıştır.", "Uygun"))))</f>
        <v>%0,5 üzerindedir</v>
      </c>
      <c r="O1679" s="116" t="str">
        <f t="shared" si="529"/>
        <v xml:space="preserve"> </v>
      </c>
      <c r="P1679" s="117"/>
      <c r="Q1679" s="118"/>
      <c r="R1679" s="119" t="str">
        <f t="shared" si="530"/>
        <v/>
      </c>
      <c r="S1679" s="133">
        <f>IFERROR(IF(M1679&lt;=0.005,IF(F1679="",L1679,0),IF(F1679&lt;&gt;"",0,IF(P1679="",0,IF(P1679="H",0,IF(Q1679&lt;Veriler!$G$2,L1679*Veriler!$G$2,L1679*Q1679)))))," ")</f>
        <v>0</v>
      </c>
      <c r="T1679" s="133">
        <f>IF(Veriler!T1679&lt;=0.1, S1679, IF(AND(Veriler!T1679&gt;0.1, F1679="", P1679="E"), IF(Q1679&gt;Veriler!$G$2, Q1679*S1679, IF(Q1679&lt;Veriler!$G$2, Veriler!$G$2*S1679, Q1679*S1679)), 0))</f>
        <v>0</v>
      </c>
      <c r="U1679" s="133" t="str">
        <f t="shared" si="531"/>
        <v xml:space="preserve"> </v>
      </c>
      <c r="V1679" s="134" t="str">
        <f>IFERROR(IF(O1679="%10 sınırı aşılmıştır.",L1679-T1679,IFERROR(IF(F1679="",IF(S1679=1,0,IF(L1679-S1679=0,"",L1679-S1679)),IF(Veriler!M1679="",L1679,IF(L1679*Veriler!M1679=0,"",L1679*Veriler!M1679))),L1679)),0)</f>
        <v/>
      </c>
      <c r="W1679" s="146"/>
      <c r="X1679" s="146"/>
      <c r="Y1679" s="146"/>
    </row>
    <row r="1680" spans="1:25" s="99" customFormat="1" ht="54.75" customHeight="1" x14ac:dyDescent="0.25">
      <c r="A1680" s="96">
        <f t="shared" si="532"/>
        <v>1236</v>
      </c>
      <c r="B1680" s="175"/>
      <c r="C1680" s="176"/>
      <c r="D1680" s="113"/>
      <c r="E1680" s="115"/>
      <c r="F1680" s="174"/>
      <c r="G1680" s="114" t="str">
        <f t="shared" si="527"/>
        <v/>
      </c>
      <c r="H1680" s="115"/>
      <c r="I1680" s="115"/>
      <c r="J1680" s="115"/>
      <c r="K1680" s="115"/>
      <c r="L1680" s="133" t="str">
        <f t="shared" si="528"/>
        <v/>
      </c>
      <c r="M1680" s="116" t="str">
        <f>IF(L1680="", "", L1680/Veriler!$X$1)</f>
        <v/>
      </c>
      <c r="N1680" s="116" t="str">
        <f>IF(F1680&lt;&gt;"", "İthal Girdi", IF(Veriler!T1680="", "", IF(Veriler!S1680="H", "%0,5 üzerindedir", IF(Veriler!T1680&gt;0.1, "%10 sınırı aşılmıştır.", "Uygun"))))</f>
        <v>%0,5 üzerindedir</v>
      </c>
      <c r="O1680" s="116" t="str">
        <f t="shared" si="529"/>
        <v xml:space="preserve"> </v>
      </c>
      <c r="P1680" s="117"/>
      <c r="Q1680" s="118"/>
      <c r="R1680" s="119" t="str">
        <f t="shared" si="530"/>
        <v/>
      </c>
      <c r="S1680" s="133">
        <f>IFERROR(IF(M1680&lt;=0.005,IF(F1680="",L1680,0),IF(F1680&lt;&gt;"",0,IF(P1680="",0,IF(P1680="H",0,IF(Q1680&lt;Veriler!$G$2,L1680*Veriler!$G$2,L1680*Q1680)))))," ")</f>
        <v>0</v>
      </c>
      <c r="T1680" s="133">
        <f>IF(Veriler!T1680&lt;=0.1, S1680, IF(AND(Veriler!T1680&gt;0.1, F1680="", P1680="E"), IF(Q1680&gt;Veriler!$G$2, Q1680*S1680, IF(Q1680&lt;Veriler!$G$2, Veriler!$G$2*S1680, Q1680*S1680)), 0))</f>
        <v>0</v>
      </c>
      <c r="U1680" s="133" t="str">
        <f t="shared" si="531"/>
        <v xml:space="preserve"> </v>
      </c>
      <c r="V1680" s="134" t="str">
        <f>IFERROR(IF(O1680="%10 sınırı aşılmıştır.",L1680-T1680,IFERROR(IF(F1680="",IF(S1680=1,0,IF(L1680-S1680=0,"",L1680-S1680)),IF(Veriler!M1680="",L1680,IF(L1680*Veriler!M1680=0,"",L1680*Veriler!M1680))),L1680)),0)</f>
        <v/>
      </c>
      <c r="W1680" s="146"/>
      <c r="X1680" s="146"/>
      <c r="Y1680" s="146"/>
    </row>
    <row r="1681" spans="1:25" s="99" customFormat="1" ht="54.75" customHeight="1" x14ac:dyDescent="0.25">
      <c r="A1681" s="96">
        <f t="shared" si="532"/>
        <v>1237</v>
      </c>
      <c r="B1681" s="175"/>
      <c r="C1681" s="176"/>
      <c r="D1681" s="113"/>
      <c r="E1681" s="115"/>
      <c r="F1681" s="174"/>
      <c r="G1681" s="114" t="str">
        <f t="shared" si="527"/>
        <v/>
      </c>
      <c r="H1681" s="115"/>
      <c r="I1681" s="115"/>
      <c r="J1681" s="115"/>
      <c r="K1681" s="115"/>
      <c r="L1681" s="133" t="str">
        <f t="shared" si="528"/>
        <v/>
      </c>
      <c r="M1681" s="116" t="str">
        <f>IF(L1681="", "", L1681/Veriler!$X$1)</f>
        <v/>
      </c>
      <c r="N1681" s="116" t="str">
        <f>IF(F1681&lt;&gt;"", "İthal Girdi", IF(Veriler!T1681="", "", IF(Veriler!S1681="H", "%0,5 üzerindedir", IF(Veriler!T1681&gt;0.1, "%10 sınırı aşılmıştır.", "Uygun"))))</f>
        <v>%0,5 üzerindedir</v>
      </c>
      <c r="O1681" s="116" t="str">
        <f t="shared" si="529"/>
        <v xml:space="preserve"> </v>
      </c>
      <c r="P1681" s="117"/>
      <c r="Q1681" s="118"/>
      <c r="R1681" s="119" t="str">
        <f t="shared" si="530"/>
        <v/>
      </c>
      <c r="S1681" s="133">
        <f>IFERROR(IF(M1681&lt;=0.005,IF(F1681="",L1681,0),IF(F1681&lt;&gt;"",0,IF(P1681="",0,IF(P1681="H",0,IF(Q1681&lt;Veriler!$G$2,L1681*Veriler!$G$2,L1681*Q1681)))))," ")</f>
        <v>0</v>
      </c>
      <c r="T1681" s="133">
        <f>IF(Veriler!T1681&lt;=0.1, S1681, IF(AND(Veriler!T1681&gt;0.1, F1681="", P1681="E"), IF(Q1681&gt;Veriler!$G$2, Q1681*S1681, IF(Q1681&lt;Veriler!$G$2, Veriler!$G$2*S1681, Q1681*S1681)), 0))</f>
        <v>0</v>
      </c>
      <c r="U1681" s="133" t="str">
        <f t="shared" si="531"/>
        <v xml:space="preserve"> </v>
      </c>
      <c r="V1681" s="134" t="str">
        <f>IFERROR(IF(O1681="%10 sınırı aşılmıştır.",L1681-T1681,IFERROR(IF(F1681="",IF(S1681=1,0,IF(L1681-S1681=0,"",L1681-S1681)),IF(Veriler!M1681="",L1681,IF(L1681*Veriler!M1681=0,"",L1681*Veriler!M1681))),L1681)),0)</f>
        <v/>
      </c>
      <c r="W1681" s="146"/>
      <c r="X1681" s="146"/>
      <c r="Y1681" s="146"/>
    </row>
    <row r="1682" spans="1:25" s="99" customFormat="1" ht="54.75" customHeight="1" x14ac:dyDescent="0.25">
      <c r="A1682" s="96">
        <f t="shared" si="532"/>
        <v>1238</v>
      </c>
      <c r="B1682" s="175"/>
      <c r="C1682" s="176"/>
      <c r="D1682" s="113"/>
      <c r="E1682" s="115"/>
      <c r="F1682" s="174"/>
      <c r="G1682" s="114" t="str">
        <f t="shared" si="527"/>
        <v/>
      </c>
      <c r="H1682" s="115"/>
      <c r="I1682" s="115"/>
      <c r="J1682" s="115"/>
      <c r="K1682" s="115"/>
      <c r="L1682" s="133" t="str">
        <f t="shared" si="528"/>
        <v/>
      </c>
      <c r="M1682" s="116" t="str">
        <f>IF(L1682="", "", L1682/Veriler!$X$1)</f>
        <v/>
      </c>
      <c r="N1682" s="116" t="str">
        <f>IF(F1682&lt;&gt;"", "İthal Girdi", IF(Veriler!T1682="", "", IF(Veriler!S1682="H", "%0,5 üzerindedir", IF(Veriler!T1682&gt;0.1, "%10 sınırı aşılmıştır.", "Uygun"))))</f>
        <v>%0,5 üzerindedir</v>
      </c>
      <c r="O1682" s="116" t="str">
        <f t="shared" si="529"/>
        <v xml:space="preserve"> </v>
      </c>
      <c r="P1682" s="117"/>
      <c r="Q1682" s="118"/>
      <c r="R1682" s="119" t="str">
        <f t="shared" si="530"/>
        <v/>
      </c>
      <c r="S1682" s="133">
        <f>IFERROR(IF(M1682&lt;=0.005,IF(F1682="",L1682,0),IF(F1682&lt;&gt;"",0,IF(P1682="",0,IF(P1682="H",0,IF(Q1682&lt;Veriler!$G$2,L1682*Veriler!$G$2,L1682*Q1682)))))," ")</f>
        <v>0</v>
      </c>
      <c r="T1682" s="133">
        <f>IF(Veriler!T1682&lt;=0.1, S1682, IF(AND(Veriler!T1682&gt;0.1, F1682="", P1682="E"), IF(Q1682&gt;Veriler!$G$2, Q1682*S1682, IF(Q1682&lt;Veriler!$G$2, Veriler!$G$2*S1682, Q1682*S1682)), 0))</f>
        <v>0</v>
      </c>
      <c r="U1682" s="133" t="str">
        <f t="shared" si="531"/>
        <v xml:space="preserve"> </v>
      </c>
      <c r="V1682" s="134" t="str">
        <f>IFERROR(IF(O1682="%10 sınırı aşılmıştır.",L1682-T1682,IFERROR(IF(F1682="",IF(S1682=1,0,IF(L1682-S1682=0,"",L1682-S1682)),IF(Veriler!M1682="",L1682,IF(L1682*Veriler!M1682=0,"",L1682*Veriler!M1682))),L1682)),0)</f>
        <v/>
      </c>
      <c r="W1682" s="146"/>
      <c r="X1682" s="146"/>
      <c r="Y1682" s="146"/>
    </row>
    <row r="1683" spans="1:25" s="99" customFormat="1" ht="54.75" customHeight="1" x14ac:dyDescent="0.25">
      <c r="A1683" s="96">
        <f t="shared" si="532"/>
        <v>1239</v>
      </c>
      <c r="B1683" s="175"/>
      <c r="C1683" s="176"/>
      <c r="D1683" s="113"/>
      <c r="E1683" s="115"/>
      <c r="F1683" s="174"/>
      <c r="G1683" s="114" t="str">
        <f t="shared" si="527"/>
        <v/>
      </c>
      <c r="H1683" s="115"/>
      <c r="I1683" s="115"/>
      <c r="J1683" s="115"/>
      <c r="K1683" s="115"/>
      <c r="L1683" s="133" t="str">
        <f t="shared" si="528"/>
        <v/>
      </c>
      <c r="M1683" s="116" t="str">
        <f>IF(L1683="", "", L1683/Veriler!$X$1)</f>
        <v/>
      </c>
      <c r="N1683" s="116" t="str">
        <f>IF(F1683&lt;&gt;"", "İthal Girdi", IF(Veriler!T1683="", "", IF(Veriler!S1683="H", "%0,5 üzerindedir", IF(Veriler!T1683&gt;0.1, "%10 sınırı aşılmıştır.", "Uygun"))))</f>
        <v>%0,5 üzerindedir</v>
      </c>
      <c r="O1683" s="116" t="str">
        <f t="shared" si="529"/>
        <v xml:space="preserve"> </v>
      </c>
      <c r="P1683" s="117"/>
      <c r="Q1683" s="118"/>
      <c r="R1683" s="119" t="str">
        <f t="shared" si="530"/>
        <v/>
      </c>
      <c r="S1683" s="133">
        <f>IFERROR(IF(M1683&lt;=0.005,IF(F1683="",L1683,0),IF(F1683&lt;&gt;"",0,IF(P1683="",0,IF(P1683="H",0,IF(Q1683&lt;Veriler!$G$2,L1683*Veriler!$G$2,L1683*Q1683)))))," ")</f>
        <v>0</v>
      </c>
      <c r="T1683" s="133">
        <f>IF(Veriler!T1683&lt;=0.1, S1683, IF(AND(Veriler!T1683&gt;0.1, F1683="", P1683="E"), IF(Q1683&gt;Veriler!$G$2, Q1683*S1683, IF(Q1683&lt;Veriler!$G$2, Veriler!$G$2*S1683, Q1683*S1683)), 0))</f>
        <v>0</v>
      </c>
      <c r="U1683" s="133" t="str">
        <f t="shared" si="531"/>
        <v xml:space="preserve"> </v>
      </c>
      <c r="V1683" s="134" t="str">
        <f>IFERROR(IF(O1683="%10 sınırı aşılmıştır.",L1683-T1683,IFERROR(IF(F1683="",IF(S1683=1,0,IF(L1683-S1683=0,"",L1683-S1683)),IF(Veriler!M1683="",L1683,IF(L1683*Veriler!M1683=0,"",L1683*Veriler!M1683))),L1683)),0)</f>
        <v/>
      </c>
      <c r="W1683" s="146"/>
      <c r="X1683" s="146"/>
      <c r="Y1683" s="146"/>
    </row>
    <row r="1684" spans="1:25" s="99" customFormat="1" ht="54.75" customHeight="1" x14ac:dyDescent="0.25">
      <c r="A1684" s="96">
        <f t="shared" si="532"/>
        <v>1240</v>
      </c>
      <c r="B1684" s="175"/>
      <c r="C1684" s="176"/>
      <c r="D1684" s="113"/>
      <c r="E1684" s="115"/>
      <c r="F1684" s="174"/>
      <c r="G1684" s="114" t="str">
        <f t="shared" si="527"/>
        <v/>
      </c>
      <c r="H1684" s="115"/>
      <c r="I1684" s="115"/>
      <c r="J1684" s="115"/>
      <c r="K1684" s="115"/>
      <c r="L1684" s="133" t="str">
        <f t="shared" si="528"/>
        <v/>
      </c>
      <c r="M1684" s="116" t="str">
        <f>IF(L1684="", "", L1684/Veriler!$X$1)</f>
        <v/>
      </c>
      <c r="N1684" s="116" t="str">
        <f>IF(F1684&lt;&gt;"", "İthal Girdi", IF(Veriler!T1684="", "", IF(Veriler!S1684="H", "%0,5 üzerindedir", IF(Veriler!T1684&gt;0.1, "%10 sınırı aşılmıştır.", "Uygun"))))</f>
        <v>%0,5 üzerindedir</v>
      </c>
      <c r="O1684" s="116" t="str">
        <f t="shared" si="529"/>
        <v xml:space="preserve"> </v>
      </c>
      <c r="P1684" s="117"/>
      <c r="Q1684" s="118"/>
      <c r="R1684" s="119" t="str">
        <f t="shared" si="530"/>
        <v/>
      </c>
      <c r="S1684" s="133">
        <f>IFERROR(IF(M1684&lt;=0.005,IF(F1684="",L1684,0),IF(F1684&lt;&gt;"",0,IF(P1684="",0,IF(P1684="H",0,IF(Q1684&lt;Veriler!$G$2,L1684*Veriler!$G$2,L1684*Q1684)))))," ")</f>
        <v>0</v>
      </c>
      <c r="T1684" s="133">
        <f>IF(Veriler!T1684&lt;=0.1, S1684, IF(AND(Veriler!T1684&gt;0.1, F1684="", P1684="E"), IF(Q1684&gt;Veriler!$G$2, Q1684*S1684, IF(Q1684&lt;Veriler!$G$2, Veriler!$G$2*S1684, Q1684*S1684)), 0))</f>
        <v>0</v>
      </c>
      <c r="U1684" s="133" t="str">
        <f t="shared" si="531"/>
        <v xml:space="preserve"> </v>
      </c>
      <c r="V1684" s="134" t="str">
        <f>IFERROR(IF(O1684="%10 sınırı aşılmıştır.",L1684-T1684,IFERROR(IF(F1684="",IF(S1684=1,0,IF(L1684-S1684=0,"",L1684-S1684)),IF(Veriler!M1684="",L1684,IF(L1684*Veriler!M1684=0,"",L1684*Veriler!M1684))),L1684)),0)</f>
        <v/>
      </c>
      <c r="W1684" s="146"/>
      <c r="X1684" s="146"/>
      <c r="Y1684" s="146"/>
    </row>
    <row r="1685" spans="1:25" s="99" customFormat="1" ht="54.75" customHeight="1" x14ac:dyDescent="0.25">
      <c r="A1685" s="96">
        <f t="shared" si="532"/>
        <v>1241</v>
      </c>
      <c r="B1685" s="175"/>
      <c r="C1685" s="176"/>
      <c r="D1685" s="113"/>
      <c r="E1685" s="115"/>
      <c r="F1685" s="174"/>
      <c r="G1685" s="114" t="str">
        <f t="shared" si="527"/>
        <v/>
      </c>
      <c r="H1685" s="115"/>
      <c r="I1685" s="115"/>
      <c r="J1685" s="115"/>
      <c r="K1685" s="115"/>
      <c r="L1685" s="133" t="str">
        <f t="shared" si="528"/>
        <v/>
      </c>
      <c r="M1685" s="116" t="str">
        <f>IF(L1685="", "", L1685/Veriler!$X$1)</f>
        <v/>
      </c>
      <c r="N1685" s="116" t="str">
        <f>IF(F1685&lt;&gt;"", "İthal Girdi", IF(Veriler!T1685="", "", IF(Veriler!S1685="H", "%0,5 üzerindedir", IF(Veriler!T1685&gt;0.1, "%10 sınırı aşılmıştır.", "Uygun"))))</f>
        <v>%0,5 üzerindedir</v>
      </c>
      <c r="O1685" s="116" t="str">
        <f t="shared" si="529"/>
        <v xml:space="preserve"> </v>
      </c>
      <c r="P1685" s="117"/>
      <c r="Q1685" s="118"/>
      <c r="R1685" s="119" t="str">
        <f t="shared" si="530"/>
        <v/>
      </c>
      <c r="S1685" s="133">
        <f>IFERROR(IF(M1685&lt;=0.005,IF(F1685="",L1685,0),IF(F1685&lt;&gt;"",0,IF(P1685="",0,IF(P1685="H",0,IF(Q1685&lt;Veriler!$G$2,L1685*Veriler!$G$2,L1685*Q1685)))))," ")</f>
        <v>0</v>
      </c>
      <c r="T1685" s="133">
        <f>IF(Veriler!T1685&lt;=0.1, S1685, IF(AND(Veriler!T1685&gt;0.1, F1685="", P1685="E"), IF(Q1685&gt;Veriler!$G$2, Q1685*S1685, IF(Q1685&lt;Veriler!$G$2, Veriler!$G$2*S1685, Q1685*S1685)), 0))</f>
        <v>0</v>
      </c>
      <c r="U1685" s="133" t="str">
        <f t="shared" si="531"/>
        <v xml:space="preserve"> </v>
      </c>
      <c r="V1685" s="134" t="str">
        <f>IFERROR(IF(O1685="%10 sınırı aşılmıştır.",L1685-T1685,IFERROR(IF(F1685="",IF(S1685=1,0,IF(L1685-S1685=0,"",L1685-S1685)),IF(Veriler!M1685="",L1685,IF(L1685*Veriler!M1685=0,"",L1685*Veriler!M1685))),L1685)),0)</f>
        <v/>
      </c>
      <c r="W1685" s="146"/>
      <c r="X1685" s="146"/>
      <c r="Y1685" s="146"/>
    </row>
    <row r="1686" spans="1:25" s="99" customFormat="1" ht="54.75" customHeight="1" x14ac:dyDescent="0.25">
      <c r="A1686" s="96">
        <f t="shared" si="532"/>
        <v>1242</v>
      </c>
      <c r="B1686" s="175"/>
      <c r="C1686" s="176"/>
      <c r="D1686" s="113"/>
      <c r="E1686" s="115"/>
      <c r="F1686" s="174"/>
      <c r="G1686" s="114" t="str">
        <f t="shared" si="527"/>
        <v/>
      </c>
      <c r="H1686" s="115"/>
      <c r="I1686" s="115"/>
      <c r="J1686" s="115"/>
      <c r="K1686" s="115"/>
      <c r="L1686" s="133" t="str">
        <f t="shared" si="528"/>
        <v/>
      </c>
      <c r="M1686" s="116" t="str">
        <f>IF(L1686="", "", L1686/Veriler!$X$1)</f>
        <v/>
      </c>
      <c r="N1686" s="116" t="str">
        <f>IF(F1686&lt;&gt;"", "İthal Girdi", IF(Veriler!T1686="", "", IF(Veriler!S1686="H", "%0,5 üzerindedir", IF(Veriler!T1686&gt;0.1, "%10 sınırı aşılmıştır.", "Uygun"))))</f>
        <v>%0,5 üzerindedir</v>
      </c>
      <c r="O1686" s="116" t="str">
        <f t="shared" si="529"/>
        <v xml:space="preserve"> </v>
      </c>
      <c r="P1686" s="117"/>
      <c r="Q1686" s="118"/>
      <c r="R1686" s="119" t="str">
        <f t="shared" si="530"/>
        <v/>
      </c>
      <c r="S1686" s="133">
        <f>IFERROR(IF(M1686&lt;=0.005,IF(F1686="",L1686,0),IF(F1686&lt;&gt;"",0,IF(P1686="",0,IF(P1686="H",0,IF(Q1686&lt;Veriler!$G$2,L1686*Veriler!$G$2,L1686*Q1686)))))," ")</f>
        <v>0</v>
      </c>
      <c r="T1686" s="133">
        <f>IF(Veriler!T1686&lt;=0.1, S1686, IF(AND(Veriler!T1686&gt;0.1, F1686="", P1686="E"), IF(Q1686&gt;Veriler!$G$2, Q1686*S1686, IF(Q1686&lt;Veriler!$G$2, Veriler!$G$2*S1686, Q1686*S1686)), 0))</f>
        <v>0</v>
      </c>
      <c r="U1686" s="133" t="str">
        <f t="shared" si="531"/>
        <v xml:space="preserve"> </v>
      </c>
      <c r="V1686" s="134" t="str">
        <f>IFERROR(IF(O1686="%10 sınırı aşılmıştır.",L1686-T1686,IFERROR(IF(F1686="",IF(S1686=1,0,IF(L1686-S1686=0,"",L1686-S1686)),IF(Veriler!M1686="",L1686,IF(L1686*Veriler!M1686=0,"",L1686*Veriler!M1686))),L1686)),0)</f>
        <v/>
      </c>
      <c r="W1686" s="146"/>
      <c r="X1686" s="146"/>
      <c r="Y1686" s="146"/>
    </row>
    <row r="1687" spans="1:25" s="99" customFormat="1" ht="54.75" customHeight="1" x14ac:dyDescent="0.25">
      <c r="A1687" s="96">
        <f t="shared" si="532"/>
        <v>1243</v>
      </c>
      <c r="B1687" s="175"/>
      <c r="C1687" s="176"/>
      <c r="D1687" s="113"/>
      <c r="E1687" s="115"/>
      <c r="F1687" s="174"/>
      <c r="G1687" s="114" t="str">
        <f t="shared" si="527"/>
        <v/>
      </c>
      <c r="H1687" s="115"/>
      <c r="I1687" s="115"/>
      <c r="J1687" s="115"/>
      <c r="K1687" s="115"/>
      <c r="L1687" s="133" t="str">
        <f t="shared" si="528"/>
        <v/>
      </c>
      <c r="M1687" s="116" t="str">
        <f>IF(L1687="", "", L1687/Veriler!$X$1)</f>
        <v/>
      </c>
      <c r="N1687" s="116" t="str">
        <f>IF(F1687&lt;&gt;"", "İthal Girdi", IF(Veriler!T1687="", "", IF(Veriler!S1687="H", "%0,5 üzerindedir", IF(Veriler!T1687&gt;0.1, "%10 sınırı aşılmıştır.", "Uygun"))))</f>
        <v>%0,5 üzerindedir</v>
      </c>
      <c r="O1687" s="116" t="str">
        <f t="shared" si="529"/>
        <v xml:space="preserve"> </v>
      </c>
      <c r="P1687" s="117"/>
      <c r="Q1687" s="118"/>
      <c r="R1687" s="119" t="str">
        <f t="shared" si="530"/>
        <v/>
      </c>
      <c r="S1687" s="133">
        <f>IFERROR(IF(M1687&lt;=0.005,IF(F1687="",L1687,0),IF(F1687&lt;&gt;"",0,IF(P1687="",0,IF(P1687="H",0,IF(Q1687&lt;Veriler!$G$2,L1687*Veriler!$G$2,L1687*Q1687)))))," ")</f>
        <v>0</v>
      </c>
      <c r="T1687" s="133">
        <f>IF(Veriler!T1687&lt;=0.1, S1687, IF(AND(Veriler!T1687&gt;0.1, F1687="", P1687="E"), IF(Q1687&gt;Veriler!$G$2, Q1687*S1687, IF(Q1687&lt;Veriler!$G$2, Veriler!$G$2*S1687, Q1687*S1687)), 0))</f>
        <v>0</v>
      </c>
      <c r="U1687" s="133" t="str">
        <f t="shared" si="531"/>
        <v xml:space="preserve"> </v>
      </c>
      <c r="V1687" s="134" t="str">
        <f>IFERROR(IF(O1687="%10 sınırı aşılmıştır.",L1687-T1687,IFERROR(IF(F1687="",IF(S1687=1,0,IF(L1687-S1687=0,"",L1687-S1687)),IF(Veriler!M1687="",L1687,IF(L1687*Veriler!M1687=0,"",L1687*Veriler!M1687))),L1687)),0)</f>
        <v/>
      </c>
      <c r="W1687" s="146"/>
      <c r="X1687" s="146"/>
      <c r="Y1687" s="146"/>
    </row>
    <row r="1688" spans="1:25" s="99" customFormat="1" ht="54.75" customHeight="1" x14ac:dyDescent="0.25">
      <c r="A1688" s="96">
        <f t="shared" si="532"/>
        <v>1244</v>
      </c>
      <c r="B1688" s="175"/>
      <c r="C1688" s="176"/>
      <c r="D1688" s="113"/>
      <c r="E1688" s="115"/>
      <c r="F1688" s="174"/>
      <c r="G1688" s="114" t="str">
        <f t="shared" si="527"/>
        <v/>
      </c>
      <c r="H1688" s="115"/>
      <c r="I1688" s="115"/>
      <c r="J1688" s="115"/>
      <c r="K1688" s="115"/>
      <c r="L1688" s="133" t="str">
        <f t="shared" si="528"/>
        <v/>
      </c>
      <c r="M1688" s="116" t="str">
        <f>IF(L1688="", "", L1688/Veriler!$X$1)</f>
        <v/>
      </c>
      <c r="N1688" s="116" t="str">
        <f>IF(F1688&lt;&gt;"", "İthal Girdi", IF(Veriler!T1688="", "", IF(Veriler!S1688="H", "%0,5 üzerindedir", IF(Veriler!T1688&gt;0.1, "%10 sınırı aşılmıştır.", "Uygun"))))</f>
        <v>%0,5 üzerindedir</v>
      </c>
      <c r="O1688" s="116" t="str">
        <f t="shared" si="529"/>
        <v xml:space="preserve"> </v>
      </c>
      <c r="P1688" s="117"/>
      <c r="Q1688" s="118"/>
      <c r="R1688" s="119" t="str">
        <f t="shared" si="530"/>
        <v/>
      </c>
      <c r="S1688" s="133">
        <f>IFERROR(IF(M1688&lt;=0.005,IF(F1688="",L1688,0),IF(F1688&lt;&gt;"",0,IF(P1688="",0,IF(P1688="H",0,IF(Q1688&lt;Veriler!$G$2,L1688*Veriler!$G$2,L1688*Q1688)))))," ")</f>
        <v>0</v>
      </c>
      <c r="T1688" s="133">
        <f>IF(Veriler!T1688&lt;=0.1, S1688, IF(AND(Veriler!T1688&gt;0.1, F1688="", P1688="E"), IF(Q1688&gt;Veriler!$G$2, Q1688*S1688, IF(Q1688&lt;Veriler!$G$2, Veriler!$G$2*S1688, Q1688*S1688)), 0))</f>
        <v>0</v>
      </c>
      <c r="U1688" s="133" t="str">
        <f t="shared" si="531"/>
        <v xml:space="preserve"> </v>
      </c>
      <c r="V1688" s="134" t="str">
        <f>IFERROR(IF(O1688="%10 sınırı aşılmıştır.",L1688-T1688,IFERROR(IF(F1688="",IF(S1688=1,0,IF(L1688-S1688=0,"",L1688-S1688)),IF(Veriler!M1688="",L1688,IF(L1688*Veriler!M1688=0,"",L1688*Veriler!M1688))),L1688)),0)</f>
        <v/>
      </c>
      <c r="W1688" s="146"/>
      <c r="X1688" s="146"/>
      <c r="Y1688" s="146"/>
    </row>
    <row r="1689" spans="1:25" s="99" customFormat="1" ht="54.75" customHeight="1" x14ac:dyDescent="0.25">
      <c r="A1689" s="96">
        <f t="shared" si="532"/>
        <v>1245</v>
      </c>
      <c r="B1689" s="175"/>
      <c r="C1689" s="176"/>
      <c r="D1689" s="113"/>
      <c r="E1689" s="115"/>
      <c r="F1689" s="174"/>
      <c r="G1689" s="114" t="str">
        <f t="shared" si="527"/>
        <v/>
      </c>
      <c r="H1689" s="115"/>
      <c r="I1689" s="115"/>
      <c r="J1689" s="115"/>
      <c r="K1689" s="115"/>
      <c r="L1689" s="133" t="str">
        <f t="shared" si="528"/>
        <v/>
      </c>
      <c r="M1689" s="116" t="str">
        <f>IF(L1689="", "", L1689/Veriler!$X$1)</f>
        <v/>
      </c>
      <c r="N1689" s="116" t="str">
        <f>IF(F1689&lt;&gt;"", "İthal Girdi", IF(Veriler!T1689="", "", IF(Veriler!S1689="H", "%0,5 üzerindedir", IF(Veriler!T1689&gt;0.1, "%10 sınırı aşılmıştır.", "Uygun"))))</f>
        <v>%0,5 üzerindedir</v>
      </c>
      <c r="O1689" s="116" t="str">
        <f t="shared" si="529"/>
        <v xml:space="preserve"> </v>
      </c>
      <c r="P1689" s="117"/>
      <c r="Q1689" s="118"/>
      <c r="R1689" s="119" t="str">
        <f t="shared" si="530"/>
        <v/>
      </c>
      <c r="S1689" s="133">
        <f>IFERROR(IF(M1689&lt;=0.005,IF(F1689="",L1689,0),IF(F1689&lt;&gt;"",0,IF(P1689="",0,IF(P1689="H",0,IF(Q1689&lt;Veriler!$G$2,L1689*Veriler!$G$2,L1689*Q1689)))))," ")</f>
        <v>0</v>
      </c>
      <c r="T1689" s="133">
        <f>IF(Veriler!T1689&lt;=0.1, S1689, IF(AND(Veriler!T1689&gt;0.1, F1689="", P1689="E"), IF(Q1689&gt;Veriler!$G$2, Q1689*S1689, IF(Q1689&lt;Veriler!$G$2, Veriler!$G$2*S1689, Q1689*S1689)), 0))</f>
        <v>0</v>
      </c>
      <c r="U1689" s="133" t="str">
        <f t="shared" si="531"/>
        <v xml:space="preserve"> </v>
      </c>
      <c r="V1689" s="134" t="str">
        <f>IFERROR(IF(O1689="%10 sınırı aşılmıştır.",L1689-T1689,IFERROR(IF(F1689="",IF(S1689=1,0,IF(L1689-S1689=0,"",L1689-S1689)),IF(Veriler!M1689="",L1689,IF(L1689*Veriler!M1689=0,"",L1689*Veriler!M1689))),L1689)),0)</f>
        <v/>
      </c>
      <c r="W1689" s="146"/>
      <c r="X1689" s="146"/>
      <c r="Y1689" s="146"/>
    </row>
    <row r="1690" spans="1:25" s="99" customFormat="1" ht="54.75" customHeight="1" x14ac:dyDescent="0.25">
      <c r="A1690" s="96">
        <f t="shared" si="532"/>
        <v>1246</v>
      </c>
      <c r="B1690" s="175"/>
      <c r="C1690" s="176"/>
      <c r="D1690" s="113"/>
      <c r="E1690" s="115"/>
      <c r="F1690" s="174"/>
      <c r="G1690" s="114" t="str">
        <f t="shared" si="527"/>
        <v/>
      </c>
      <c r="H1690" s="115"/>
      <c r="I1690" s="115"/>
      <c r="J1690" s="115"/>
      <c r="K1690" s="115"/>
      <c r="L1690" s="133" t="str">
        <f t="shared" si="528"/>
        <v/>
      </c>
      <c r="M1690" s="116" t="str">
        <f>IF(L1690="", "", L1690/Veriler!$X$1)</f>
        <v/>
      </c>
      <c r="N1690" s="116" t="str">
        <f>IF(F1690&lt;&gt;"", "İthal Girdi", IF(Veriler!T1690="", "", IF(Veriler!S1690="H", "%0,5 üzerindedir", IF(Veriler!T1690&gt;0.1, "%10 sınırı aşılmıştır.", "Uygun"))))</f>
        <v>%0,5 üzerindedir</v>
      </c>
      <c r="O1690" s="116" t="str">
        <f t="shared" si="529"/>
        <v xml:space="preserve"> </v>
      </c>
      <c r="P1690" s="117"/>
      <c r="Q1690" s="118"/>
      <c r="R1690" s="119" t="str">
        <f t="shared" si="530"/>
        <v/>
      </c>
      <c r="S1690" s="133">
        <f>IFERROR(IF(M1690&lt;=0.005,IF(F1690="",L1690,0),IF(F1690&lt;&gt;"",0,IF(P1690="",0,IF(P1690="H",0,IF(Q1690&lt;Veriler!$G$2,L1690*Veriler!$G$2,L1690*Q1690)))))," ")</f>
        <v>0</v>
      </c>
      <c r="T1690" s="133">
        <f>IF(Veriler!T1690&lt;=0.1, S1690, IF(AND(Veriler!T1690&gt;0.1, F1690="", P1690="E"), IF(Q1690&gt;Veriler!$G$2, Q1690*S1690, IF(Q1690&lt;Veriler!$G$2, Veriler!$G$2*S1690, Q1690*S1690)), 0))</f>
        <v>0</v>
      </c>
      <c r="U1690" s="133" t="str">
        <f t="shared" si="531"/>
        <v xml:space="preserve"> </v>
      </c>
      <c r="V1690" s="134" t="str">
        <f>IFERROR(IF(O1690="%10 sınırı aşılmıştır.",L1690-T1690,IFERROR(IF(F1690="",IF(S1690=1,0,IF(L1690-S1690=0,"",L1690-S1690)),IF(Veriler!M1690="",L1690,IF(L1690*Veriler!M1690=0,"",L1690*Veriler!M1690))),L1690)),0)</f>
        <v/>
      </c>
      <c r="W1690" s="146"/>
      <c r="X1690" s="146"/>
      <c r="Y1690" s="146"/>
    </row>
    <row r="1691" spans="1:25" s="99" customFormat="1" ht="36" hidden="1" customHeight="1" x14ac:dyDescent="0.25">
      <c r="A1691" s="101"/>
      <c r="B1691" s="191" t="s">
        <v>16</v>
      </c>
      <c r="C1691" s="176"/>
      <c r="D1691" s="120"/>
      <c r="E1691" s="171"/>
      <c r="F1691" s="172"/>
      <c r="G1691" s="121"/>
      <c r="H1691" s="115"/>
      <c r="I1691" s="115"/>
      <c r="J1691" s="115"/>
      <c r="K1691" s="115"/>
      <c r="L1691" s="121"/>
      <c r="M1691" s="121"/>
      <c r="N1691" s="121"/>
      <c r="O1691" s="121"/>
      <c r="P1691" s="120"/>
      <c r="Q1691" s="120"/>
      <c r="R1691" s="183"/>
      <c r="S1691" s="184"/>
      <c r="T1691" s="121"/>
      <c r="U1691" s="121"/>
      <c r="V1691" s="121"/>
      <c r="W1691" s="146"/>
      <c r="X1691" s="146"/>
      <c r="Y1691" s="146"/>
    </row>
    <row r="1692" spans="1:25" s="99" customFormat="1" ht="54.75" customHeight="1" x14ac:dyDescent="0.25">
      <c r="A1692" s="96">
        <f>A1690+1</f>
        <v>1247</v>
      </c>
      <c r="B1692" s="175"/>
      <c r="C1692" s="176"/>
      <c r="D1692" s="113"/>
      <c r="E1692" s="115"/>
      <c r="F1692" s="174"/>
      <c r="G1692" s="114" t="str">
        <f t="shared" ref="G1692:G1705" si="533">IF(AND(F1692&lt;&gt;"",V1692&lt;&gt;"",L1692&lt;&gt;0),V1692/L1692,"")</f>
        <v/>
      </c>
      <c r="H1692" s="115"/>
      <c r="I1692" s="115"/>
      <c r="J1692" s="115"/>
      <c r="K1692" s="115"/>
      <c r="L1692" s="133" t="str">
        <f t="shared" ref="L1692:L1705" si="534">IF(AND(H1692&lt;&gt;0, J1692&lt;&gt;0, K1692&lt;&gt;0), H1692*J1692*K1692, "")</f>
        <v/>
      </c>
      <c r="M1692" s="116" t="str">
        <f>IF(L1692="", "", L1692/Veriler!$X$1)</f>
        <v/>
      </c>
      <c r="N1692" s="116" t="str">
        <f>IF(F1692&lt;&gt;"", "İthal Girdi", IF(Veriler!T1692="", "", IF(Veriler!S1692="H", "%0,5 üzerindedir", IF(Veriler!T1692&gt;0.1, "%10 sınırı aşılmıştır.", "Uygun"))))</f>
        <v>%0,5 üzerindedir</v>
      </c>
      <c r="O1692" s="116" t="str">
        <f t="shared" ref="O1692:O1705" si="535">IF(M1692=""," ",N1692)</f>
        <v xml:space="preserve"> </v>
      </c>
      <c r="P1692" s="117"/>
      <c r="Q1692" s="118"/>
      <c r="R1692" s="119" t="str">
        <f t="shared" ref="R1692:R1705" si="536">IFERROR(IF(AND(T1692&lt;&gt;"",L1692&lt;&gt;"",L1692&lt;&gt;0,T1692&lt;&gt;0),T1692/L1692,"")," ")</f>
        <v/>
      </c>
      <c r="S1692" s="133">
        <f>IFERROR(IF(M1692&lt;=0.005,IF(F1692="",L1692,0),IF(F1692&lt;&gt;"",0,IF(P1692="",0,IF(P1692="H",0,IF(Q1692&lt;Veriler!$G$2,L1692*Veriler!$G$2,L1692*Q1692)))))," ")</f>
        <v>0</v>
      </c>
      <c r="T1692" s="133">
        <f>IF(Veriler!T1692&lt;=0.1, S1692, IF(AND(Veriler!T1692&gt;0.1, F1692="", P1692="E"), IF(Q1692&gt;Veriler!$G$2, Q1692*S1692, IF(Q1692&lt;Veriler!$G$2, Veriler!$G$2*S1692, Q1692*S1692)), 0))</f>
        <v>0</v>
      </c>
      <c r="U1692" s="133" t="str">
        <f t="shared" ref="U1692:U1705" si="537">IF(T1692=0," ",T1692)</f>
        <v xml:space="preserve"> </v>
      </c>
      <c r="V1692" s="134" t="str">
        <f>IFERROR(IF(O1692="%10 sınırı aşılmıştır.",L1692-T1692,IFERROR(IF(F1692="",IF(S1692=1,0,IF(L1692-S1692=0,"",L1692-S1692)),IF(Veriler!M1692="",L1692,IF(L1692*Veriler!M1692=0,"",L1692*Veriler!M1692))),L1692)),0)</f>
        <v/>
      </c>
      <c r="W1692" s="146"/>
      <c r="X1692" s="146"/>
      <c r="Y1692" s="146"/>
    </row>
    <row r="1693" spans="1:25" s="99" customFormat="1" ht="54.75" customHeight="1" x14ac:dyDescent="0.25">
      <c r="A1693" s="96">
        <f t="shared" ref="A1693:A1705" si="538">A1692+1</f>
        <v>1248</v>
      </c>
      <c r="B1693" s="175"/>
      <c r="C1693" s="176"/>
      <c r="D1693" s="113"/>
      <c r="E1693" s="115"/>
      <c r="F1693" s="174"/>
      <c r="G1693" s="114" t="str">
        <f t="shared" si="533"/>
        <v/>
      </c>
      <c r="H1693" s="115"/>
      <c r="I1693" s="115"/>
      <c r="J1693" s="115"/>
      <c r="K1693" s="115"/>
      <c r="L1693" s="133" t="str">
        <f t="shared" si="534"/>
        <v/>
      </c>
      <c r="M1693" s="116" t="str">
        <f>IF(L1693="", "", L1693/Veriler!$X$1)</f>
        <v/>
      </c>
      <c r="N1693" s="116" t="str">
        <f>IF(F1693&lt;&gt;"", "İthal Girdi", IF(Veriler!T1693="", "", IF(Veriler!S1693="H", "%0,5 üzerindedir", IF(Veriler!T1693&gt;0.1, "%10 sınırı aşılmıştır.", "Uygun"))))</f>
        <v>%0,5 üzerindedir</v>
      </c>
      <c r="O1693" s="116" t="str">
        <f t="shared" si="535"/>
        <v xml:space="preserve"> </v>
      </c>
      <c r="P1693" s="117"/>
      <c r="Q1693" s="118"/>
      <c r="R1693" s="119" t="str">
        <f t="shared" si="536"/>
        <v/>
      </c>
      <c r="S1693" s="133">
        <f>IFERROR(IF(M1693&lt;=0.005,IF(F1693="",L1693,0),IF(F1693&lt;&gt;"",0,IF(P1693="",0,IF(P1693="H",0,IF(Q1693&lt;Veriler!$G$2,L1693*Veriler!$G$2,L1693*Q1693)))))," ")</f>
        <v>0</v>
      </c>
      <c r="T1693" s="133">
        <f>IF(Veriler!T1693&lt;=0.1, S1693, IF(AND(Veriler!T1693&gt;0.1, F1693="", P1693="E"), IF(Q1693&gt;Veriler!$G$2, Q1693*S1693, IF(Q1693&lt;Veriler!$G$2, Veriler!$G$2*S1693, Q1693*S1693)), 0))</f>
        <v>0</v>
      </c>
      <c r="U1693" s="133" t="str">
        <f t="shared" si="537"/>
        <v xml:space="preserve"> </v>
      </c>
      <c r="V1693" s="134" t="str">
        <f>IFERROR(IF(O1693="%10 sınırı aşılmıştır.",L1693-T1693,IFERROR(IF(F1693="",IF(S1693=1,0,IF(L1693-S1693=0,"",L1693-S1693)),IF(Veriler!M1693="",L1693,IF(L1693*Veriler!M1693=0,"",L1693*Veriler!M1693))),L1693)),0)</f>
        <v/>
      </c>
      <c r="W1693" s="146"/>
      <c r="X1693" s="146"/>
      <c r="Y1693" s="146"/>
    </row>
    <row r="1694" spans="1:25" s="99" customFormat="1" ht="54.75" customHeight="1" x14ac:dyDescent="0.25">
      <c r="A1694" s="96">
        <f t="shared" si="538"/>
        <v>1249</v>
      </c>
      <c r="B1694" s="175"/>
      <c r="C1694" s="176"/>
      <c r="D1694" s="113"/>
      <c r="E1694" s="115"/>
      <c r="F1694" s="174"/>
      <c r="G1694" s="114" t="str">
        <f t="shared" si="533"/>
        <v/>
      </c>
      <c r="H1694" s="115"/>
      <c r="I1694" s="115"/>
      <c r="J1694" s="115"/>
      <c r="K1694" s="115"/>
      <c r="L1694" s="133" t="str">
        <f t="shared" si="534"/>
        <v/>
      </c>
      <c r="M1694" s="116" t="str">
        <f>IF(L1694="", "", L1694/Veriler!$X$1)</f>
        <v/>
      </c>
      <c r="N1694" s="116" t="str">
        <f>IF(F1694&lt;&gt;"", "İthal Girdi", IF(Veriler!T1694="", "", IF(Veriler!S1694="H", "%0,5 üzerindedir", IF(Veriler!T1694&gt;0.1, "%10 sınırı aşılmıştır.", "Uygun"))))</f>
        <v>%0,5 üzerindedir</v>
      </c>
      <c r="O1694" s="116" t="str">
        <f t="shared" si="535"/>
        <v xml:space="preserve"> </v>
      </c>
      <c r="P1694" s="117"/>
      <c r="Q1694" s="118"/>
      <c r="R1694" s="119" t="str">
        <f t="shared" si="536"/>
        <v/>
      </c>
      <c r="S1694" s="133">
        <f>IFERROR(IF(M1694&lt;=0.005,IF(F1694="",L1694,0),IF(F1694&lt;&gt;"",0,IF(P1694="",0,IF(P1694="H",0,IF(Q1694&lt;Veriler!$G$2,L1694*Veriler!$G$2,L1694*Q1694)))))," ")</f>
        <v>0</v>
      </c>
      <c r="T1694" s="133">
        <f>IF(Veriler!T1694&lt;=0.1, S1694, IF(AND(Veriler!T1694&gt;0.1, F1694="", P1694="E"), IF(Q1694&gt;Veriler!$G$2, Q1694*S1694, IF(Q1694&lt;Veriler!$G$2, Veriler!$G$2*S1694, Q1694*S1694)), 0))</f>
        <v>0</v>
      </c>
      <c r="U1694" s="133" t="str">
        <f t="shared" si="537"/>
        <v xml:space="preserve"> </v>
      </c>
      <c r="V1694" s="134" t="str">
        <f>IFERROR(IF(O1694="%10 sınırı aşılmıştır.",L1694-T1694,IFERROR(IF(F1694="",IF(S1694=1,0,IF(L1694-S1694=0,"",L1694-S1694)),IF(Veriler!M1694="",L1694,IF(L1694*Veriler!M1694=0,"",L1694*Veriler!M1694))),L1694)),0)</f>
        <v/>
      </c>
      <c r="W1694" s="146"/>
      <c r="X1694" s="146"/>
      <c r="Y1694" s="146"/>
    </row>
    <row r="1695" spans="1:25" s="99" customFormat="1" ht="54.75" customHeight="1" x14ac:dyDescent="0.25">
      <c r="A1695" s="96">
        <f t="shared" si="538"/>
        <v>1250</v>
      </c>
      <c r="B1695" s="175"/>
      <c r="C1695" s="176"/>
      <c r="D1695" s="113"/>
      <c r="E1695" s="115"/>
      <c r="F1695" s="174"/>
      <c r="G1695" s="114" t="str">
        <f t="shared" si="533"/>
        <v/>
      </c>
      <c r="H1695" s="115"/>
      <c r="I1695" s="115"/>
      <c r="J1695" s="115"/>
      <c r="K1695" s="115"/>
      <c r="L1695" s="133" t="str">
        <f t="shared" si="534"/>
        <v/>
      </c>
      <c r="M1695" s="116" t="str">
        <f>IF(L1695="", "", L1695/Veriler!$X$1)</f>
        <v/>
      </c>
      <c r="N1695" s="116" t="str">
        <f>IF(F1695&lt;&gt;"", "İthal Girdi", IF(Veriler!T1695="", "", IF(Veriler!S1695="H", "%0,5 üzerindedir", IF(Veriler!T1695&gt;0.1, "%10 sınırı aşılmıştır.", "Uygun"))))</f>
        <v>%0,5 üzerindedir</v>
      </c>
      <c r="O1695" s="116" t="str">
        <f t="shared" si="535"/>
        <v xml:space="preserve"> </v>
      </c>
      <c r="P1695" s="117"/>
      <c r="Q1695" s="118"/>
      <c r="R1695" s="119" t="str">
        <f t="shared" si="536"/>
        <v/>
      </c>
      <c r="S1695" s="133">
        <f>IFERROR(IF(M1695&lt;=0.005,IF(F1695="",L1695,0),IF(F1695&lt;&gt;"",0,IF(P1695="",0,IF(P1695="H",0,IF(Q1695&lt;Veriler!$G$2,L1695*Veriler!$G$2,L1695*Q1695)))))," ")</f>
        <v>0</v>
      </c>
      <c r="T1695" s="133">
        <f>IF(Veriler!T1695&lt;=0.1, S1695, IF(AND(Veriler!T1695&gt;0.1, F1695="", P1695="E"), IF(Q1695&gt;Veriler!$G$2, Q1695*S1695, IF(Q1695&lt;Veriler!$G$2, Veriler!$G$2*S1695, Q1695*S1695)), 0))</f>
        <v>0</v>
      </c>
      <c r="U1695" s="133" t="str">
        <f t="shared" si="537"/>
        <v xml:space="preserve"> </v>
      </c>
      <c r="V1695" s="134" t="str">
        <f>IFERROR(IF(O1695="%10 sınırı aşılmıştır.",L1695-T1695,IFERROR(IF(F1695="",IF(S1695=1,0,IF(L1695-S1695=0,"",L1695-S1695)),IF(Veriler!M1695="",L1695,IF(L1695*Veriler!M1695=0,"",L1695*Veriler!M1695))),L1695)),0)</f>
        <v/>
      </c>
      <c r="W1695" s="146"/>
      <c r="X1695" s="146"/>
      <c r="Y1695" s="146"/>
    </row>
    <row r="1696" spans="1:25" s="99" customFormat="1" ht="54.75" customHeight="1" x14ac:dyDescent="0.25">
      <c r="A1696" s="96">
        <f t="shared" si="538"/>
        <v>1251</v>
      </c>
      <c r="B1696" s="175"/>
      <c r="C1696" s="176"/>
      <c r="D1696" s="113"/>
      <c r="E1696" s="115"/>
      <c r="F1696" s="174"/>
      <c r="G1696" s="114" t="str">
        <f t="shared" si="533"/>
        <v/>
      </c>
      <c r="H1696" s="115"/>
      <c r="I1696" s="115"/>
      <c r="J1696" s="115"/>
      <c r="K1696" s="115"/>
      <c r="L1696" s="133" t="str">
        <f t="shared" si="534"/>
        <v/>
      </c>
      <c r="M1696" s="116" t="str">
        <f>IF(L1696="", "", L1696/Veriler!$X$1)</f>
        <v/>
      </c>
      <c r="N1696" s="116" t="str">
        <f>IF(F1696&lt;&gt;"", "İthal Girdi", IF(Veriler!T1696="", "", IF(Veriler!S1696="H", "%0,5 üzerindedir", IF(Veriler!T1696&gt;0.1, "%10 sınırı aşılmıştır.", "Uygun"))))</f>
        <v>%0,5 üzerindedir</v>
      </c>
      <c r="O1696" s="116" t="str">
        <f t="shared" si="535"/>
        <v xml:space="preserve"> </v>
      </c>
      <c r="P1696" s="117"/>
      <c r="Q1696" s="118"/>
      <c r="R1696" s="119" t="str">
        <f t="shared" si="536"/>
        <v/>
      </c>
      <c r="S1696" s="133">
        <f>IFERROR(IF(M1696&lt;=0.005,IF(F1696="",L1696,0),IF(F1696&lt;&gt;"",0,IF(P1696="",0,IF(P1696="H",0,IF(Q1696&lt;Veriler!$G$2,L1696*Veriler!$G$2,L1696*Q1696)))))," ")</f>
        <v>0</v>
      </c>
      <c r="T1696" s="133">
        <f>IF(Veriler!T1696&lt;=0.1, S1696, IF(AND(Veriler!T1696&gt;0.1, F1696="", P1696="E"), IF(Q1696&gt;Veriler!$G$2, Q1696*S1696, IF(Q1696&lt;Veriler!$G$2, Veriler!$G$2*S1696, Q1696*S1696)), 0))</f>
        <v>0</v>
      </c>
      <c r="U1696" s="133" t="str">
        <f t="shared" si="537"/>
        <v xml:space="preserve"> </v>
      </c>
      <c r="V1696" s="134" t="str">
        <f>IFERROR(IF(O1696="%10 sınırı aşılmıştır.",L1696-T1696,IFERROR(IF(F1696="",IF(S1696=1,0,IF(L1696-S1696=0,"",L1696-S1696)),IF(Veriler!M1696="",L1696,IF(L1696*Veriler!M1696=0,"",L1696*Veriler!M1696))),L1696)),0)</f>
        <v/>
      </c>
      <c r="W1696" s="146"/>
      <c r="X1696" s="146"/>
      <c r="Y1696" s="146"/>
    </row>
    <row r="1697" spans="1:25" s="99" customFormat="1" ht="54.75" customHeight="1" x14ac:dyDescent="0.25">
      <c r="A1697" s="96">
        <f t="shared" si="538"/>
        <v>1252</v>
      </c>
      <c r="B1697" s="175"/>
      <c r="C1697" s="176"/>
      <c r="D1697" s="113"/>
      <c r="E1697" s="115"/>
      <c r="F1697" s="174"/>
      <c r="G1697" s="114" t="str">
        <f t="shared" si="533"/>
        <v/>
      </c>
      <c r="H1697" s="115"/>
      <c r="I1697" s="115"/>
      <c r="J1697" s="115"/>
      <c r="K1697" s="115"/>
      <c r="L1697" s="133" t="str">
        <f t="shared" si="534"/>
        <v/>
      </c>
      <c r="M1697" s="116" t="str">
        <f>IF(L1697="", "", L1697/Veriler!$X$1)</f>
        <v/>
      </c>
      <c r="N1697" s="116" t="str">
        <f>IF(F1697&lt;&gt;"", "İthal Girdi", IF(Veriler!T1697="", "", IF(Veriler!S1697="H", "%0,5 üzerindedir", IF(Veriler!T1697&gt;0.1, "%10 sınırı aşılmıştır.", "Uygun"))))</f>
        <v>%0,5 üzerindedir</v>
      </c>
      <c r="O1697" s="116" t="str">
        <f t="shared" si="535"/>
        <v xml:space="preserve"> </v>
      </c>
      <c r="P1697" s="117"/>
      <c r="Q1697" s="118"/>
      <c r="R1697" s="119" t="str">
        <f t="shared" si="536"/>
        <v/>
      </c>
      <c r="S1697" s="133">
        <f>IFERROR(IF(M1697&lt;=0.005,IF(F1697="",L1697,0),IF(F1697&lt;&gt;"",0,IF(P1697="",0,IF(P1697="H",0,IF(Q1697&lt;Veriler!$G$2,L1697*Veriler!$G$2,L1697*Q1697)))))," ")</f>
        <v>0</v>
      </c>
      <c r="T1697" s="133">
        <f>IF(Veriler!T1697&lt;=0.1, S1697, IF(AND(Veriler!T1697&gt;0.1, F1697="", P1697="E"), IF(Q1697&gt;Veriler!$G$2, Q1697*S1697, IF(Q1697&lt;Veriler!$G$2, Veriler!$G$2*S1697, Q1697*S1697)), 0))</f>
        <v>0</v>
      </c>
      <c r="U1697" s="133" t="str">
        <f t="shared" si="537"/>
        <v xml:space="preserve"> </v>
      </c>
      <c r="V1697" s="134" t="str">
        <f>IFERROR(IF(O1697="%10 sınırı aşılmıştır.",L1697-T1697,IFERROR(IF(F1697="",IF(S1697=1,0,IF(L1697-S1697=0,"",L1697-S1697)),IF(Veriler!M1697="",L1697,IF(L1697*Veriler!M1697=0,"",L1697*Veriler!M1697))),L1697)),0)</f>
        <v/>
      </c>
      <c r="W1697" s="146"/>
      <c r="X1697" s="146"/>
      <c r="Y1697" s="146"/>
    </row>
    <row r="1698" spans="1:25" s="99" customFormat="1" ht="54.75" customHeight="1" x14ac:dyDescent="0.25">
      <c r="A1698" s="96">
        <f t="shared" si="538"/>
        <v>1253</v>
      </c>
      <c r="B1698" s="175"/>
      <c r="C1698" s="176"/>
      <c r="D1698" s="113"/>
      <c r="E1698" s="115"/>
      <c r="F1698" s="174"/>
      <c r="G1698" s="114" t="str">
        <f t="shared" si="533"/>
        <v/>
      </c>
      <c r="H1698" s="115"/>
      <c r="I1698" s="115"/>
      <c r="J1698" s="115"/>
      <c r="K1698" s="115"/>
      <c r="L1698" s="133" t="str">
        <f t="shared" si="534"/>
        <v/>
      </c>
      <c r="M1698" s="116" t="str">
        <f>IF(L1698="", "", L1698/Veriler!$X$1)</f>
        <v/>
      </c>
      <c r="N1698" s="116" t="str">
        <f>IF(F1698&lt;&gt;"", "İthal Girdi", IF(Veriler!T1698="", "", IF(Veriler!S1698="H", "%0,5 üzerindedir", IF(Veriler!T1698&gt;0.1, "%10 sınırı aşılmıştır.", "Uygun"))))</f>
        <v>%0,5 üzerindedir</v>
      </c>
      <c r="O1698" s="116" t="str">
        <f t="shared" si="535"/>
        <v xml:space="preserve"> </v>
      </c>
      <c r="P1698" s="117"/>
      <c r="Q1698" s="118"/>
      <c r="R1698" s="119" t="str">
        <f t="shared" si="536"/>
        <v/>
      </c>
      <c r="S1698" s="133">
        <f>IFERROR(IF(M1698&lt;=0.005,IF(F1698="",L1698,0),IF(F1698&lt;&gt;"",0,IF(P1698="",0,IF(P1698="H",0,IF(Q1698&lt;Veriler!$G$2,L1698*Veriler!$G$2,L1698*Q1698)))))," ")</f>
        <v>0</v>
      </c>
      <c r="T1698" s="133">
        <f>IF(Veriler!T1698&lt;=0.1, S1698, IF(AND(Veriler!T1698&gt;0.1, F1698="", P1698="E"), IF(Q1698&gt;Veriler!$G$2, Q1698*S1698, IF(Q1698&lt;Veriler!$G$2, Veriler!$G$2*S1698, Q1698*S1698)), 0))</f>
        <v>0</v>
      </c>
      <c r="U1698" s="133" t="str">
        <f t="shared" si="537"/>
        <v xml:space="preserve"> </v>
      </c>
      <c r="V1698" s="134" t="str">
        <f>IFERROR(IF(O1698="%10 sınırı aşılmıştır.",L1698-T1698,IFERROR(IF(F1698="",IF(S1698=1,0,IF(L1698-S1698=0,"",L1698-S1698)),IF(Veriler!M1698="",L1698,IF(L1698*Veriler!M1698=0,"",L1698*Veriler!M1698))),L1698)),0)</f>
        <v/>
      </c>
      <c r="W1698" s="146"/>
      <c r="X1698" s="146"/>
      <c r="Y1698" s="146"/>
    </row>
    <row r="1699" spans="1:25" s="99" customFormat="1" ht="54.75" customHeight="1" x14ac:dyDescent="0.25">
      <c r="A1699" s="96">
        <f t="shared" si="538"/>
        <v>1254</v>
      </c>
      <c r="B1699" s="175"/>
      <c r="C1699" s="176"/>
      <c r="D1699" s="113"/>
      <c r="E1699" s="115"/>
      <c r="F1699" s="174"/>
      <c r="G1699" s="114" t="str">
        <f t="shared" si="533"/>
        <v/>
      </c>
      <c r="H1699" s="115"/>
      <c r="I1699" s="115"/>
      <c r="J1699" s="115"/>
      <c r="K1699" s="115"/>
      <c r="L1699" s="133" t="str">
        <f t="shared" si="534"/>
        <v/>
      </c>
      <c r="M1699" s="116" t="str">
        <f>IF(L1699="", "", L1699/Veriler!$X$1)</f>
        <v/>
      </c>
      <c r="N1699" s="116" t="str">
        <f>IF(F1699&lt;&gt;"", "İthal Girdi", IF(Veriler!T1699="", "", IF(Veriler!S1699="H", "%0,5 üzerindedir", IF(Veriler!T1699&gt;0.1, "%10 sınırı aşılmıştır.", "Uygun"))))</f>
        <v>%0,5 üzerindedir</v>
      </c>
      <c r="O1699" s="116" t="str">
        <f t="shared" si="535"/>
        <v xml:space="preserve"> </v>
      </c>
      <c r="P1699" s="117"/>
      <c r="Q1699" s="118"/>
      <c r="R1699" s="119" t="str">
        <f t="shared" si="536"/>
        <v/>
      </c>
      <c r="S1699" s="133">
        <f>IFERROR(IF(M1699&lt;=0.005,IF(F1699="",L1699,0),IF(F1699&lt;&gt;"",0,IF(P1699="",0,IF(P1699="H",0,IF(Q1699&lt;Veriler!$G$2,L1699*Veriler!$G$2,L1699*Q1699)))))," ")</f>
        <v>0</v>
      </c>
      <c r="T1699" s="133">
        <f>IF(Veriler!T1699&lt;=0.1, S1699, IF(AND(Veriler!T1699&gt;0.1, F1699="", P1699="E"), IF(Q1699&gt;Veriler!$G$2, Q1699*S1699, IF(Q1699&lt;Veriler!$G$2, Veriler!$G$2*S1699, Q1699*S1699)), 0))</f>
        <v>0</v>
      </c>
      <c r="U1699" s="133" t="str">
        <f t="shared" si="537"/>
        <v xml:space="preserve"> </v>
      </c>
      <c r="V1699" s="134" t="str">
        <f>IFERROR(IF(O1699="%10 sınırı aşılmıştır.",L1699-T1699,IFERROR(IF(F1699="",IF(S1699=1,0,IF(L1699-S1699=0,"",L1699-S1699)),IF(Veriler!M1699="",L1699,IF(L1699*Veriler!M1699=0,"",L1699*Veriler!M1699))),L1699)),0)</f>
        <v/>
      </c>
      <c r="W1699" s="146"/>
      <c r="X1699" s="146"/>
      <c r="Y1699" s="146"/>
    </row>
    <row r="1700" spans="1:25" s="99" customFormat="1" ht="54.75" customHeight="1" x14ac:dyDescent="0.25">
      <c r="A1700" s="96">
        <f t="shared" si="538"/>
        <v>1255</v>
      </c>
      <c r="B1700" s="175"/>
      <c r="C1700" s="176"/>
      <c r="D1700" s="113"/>
      <c r="E1700" s="115"/>
      <c r="F1700" s="174"/>
      <c r="G1700" s="114" t="str">
        <f t="shared" si="533"/>
        <v/>
      </c>
      <c r="H1700" s="115"/>
      <c r="I1700" s="115"/>
      <c r="J1700" s="115"/>
      <c r="K1700" s="115"/>
      <c r="L1700" s="133" t="str">
        <f t="shared" si="534"/>
        <v/>
      </c>
      <c r="M1700" s="116" t="str">
        <f>IF(L1700="", "", L1700/Veriler!$X$1)</f>
        <v/>
      </c>
      <c r="N1700" s="116" t="str">
        <f>IF(F1700&lt;&gt;"", "İthal Girdi", IF(Veriler!T1700="", "", IF(Veriler!S1700="H", "%0,5 üzerindedir", IF(Veriler!T1700&gt;0.1, "%10 sınırı aşılmıştır.", "Uygun"))))</f>
        <v>%0,5 üzerindedir</v>
      </c>
      <c r="O1700" s="116" t="str">
        <f t="shared" si="535"/>
        <v xml:space="preserve"> </v>
      </c>
      <c r="P1700" s="117"/>
      <c r="Q1700" s="118"/>
      <c r="R1700" s="119" t="str">
        <f t="shared" si="536"/>
        <v/>
      </c>
      <c r="S1700" s="133">
        <f>IFERROR(IF(M1700&lt;=0.005,IF(F1700="",L1700,0),IF(F1700&lt;&gt;"",0,IF(P1700="",0,IF(P1700="H",0,IF(Q1700&lt;Veriler!$G$2,L1700*Veriler!$G$2,L1700*Q1700)))))," ")</f>
        <v>0</v>
      </c>
      <c r="T1700" s="133">
        <f>IF(Veriler!T1700&lt;=0.1, S1700, IF(AND(Veriler!T1700&gt;0.1, F1700="", P1700="E"), IF(Q1700&gt;Veriler!$G$2, Q1700*S1700, IF(Q1700&lt;Veriler!$G$2, Veriler!$G$2*S1700, Q1700*S1700)), 0))</f>
        <v>0</v>
      </c>
      <c r="U1700" s="133" t="str">
        <f t="shared" si="537"/>
        <v xml:space="preserve"> </v>
      </c>
      <c r="V1700" s="134" t="str">
        <f>IFERROR(IF(O1700="%10 sınırı aşılmıştır.",L1700-T1700,IFERROR(IF(F1700="",IF(S1700=1,0,IF(L1700-S1700=0,"",L1700-S1700)),IF(Veriler!M1700="",L1700,IF(L1700*Veriler!M1700=0,"",L1700*Veriler!M1700))),L1700)),0)</f>
        <v/>
      </c>
      <c r="W1700" s="146"/>
      <c r="X1700" s="146"/>
      <c r="Y1700" s="146"/>
    </row>
    <row r="1701" spans="1:25" s="99" customFormat="1" ht="54.75" customHeight="1" x14ac:dyDescent="0.25">
      <c r="A1701" s="96">
        <f t="shared" si="538"/>
        <v>1256</v>
      </c>
      <c r="B1701" s="175"/>
      <c r="C1701" s="176"/>
      <c r="D1701" s="113"/>
      <c r="E1701" s="115"/>
      <c r="F1701" s="174"/>
      <c r="G1701" s="114" t="str">
        <f t="shared" si="533"/>
        <v/>
      </c>
      <c r="H1701" s="115"/>
      <c r="I1701" s="115"/>
      <c r="J1701" s="115"/>
      <c r="K1701" s="115"/>
      <c r="L1701" s="133" t="str">
        <f t="shared" si="534"/>
        <v/>
      </c>
      <c r="M1701" s="116" t="str">
        <f>IF(L1701="", "", L1701/Veriler!$X$1)</f>
        <v/>
      </c>
      <c r="N1701" s="116" t="str">
        <f>IF(F1701&lt;&gt;"", "İthal Girdi", IF(Veriler!T1701="", "", IF(Veriler!S1701="H", "%0,5 üzerindedir", IF(Veriler!T1701&gt;0.1, "%10 sınırı aşılmıştır.", "Uygun"))))</f>
        <v>%0,5 üzerindedir</v>
      </c>
      <c r="O1701" s="116" t="str">
        <f t="shared" si="535"/>
        <v xml:space="preserve"> </v>
      </c>
      <c r="P1701" s="117"/>
      <c r="Q1701" s="118"/>
      <c r="R1701" s="119" t="str">
        <f t="shared" si="536"/>
        <v/>
      </c>
      <c r="S1701" s="133">
        <f>IFERROR(IF(M1701&lt;=0.005,IF(F1701="",L1701,0),IF(F1701&lt;&gt;"",0,IF(P1701="",0,IF(P1701="H",0,IF(Q1701&lt;Veriler!$G$2,L1701*Veriler!$G$2,L1701*Q1701)))))," ")</f>
        <v>0</v>
      </c>
      <c r="T1701" s="133">
        <f>IF(Veriler!T1701&lt;=0.1, S1701, IF(AND(Veriler!T1701&gt;0.1, F1701="", P1701="E"), IF(Q1701&gt;Veriler!$G$2, Q1701*S1701, IF(Q1701&lt;Veriler!$G$2, Veriler!$G$2*S1701, Q1701*S1701)), 0))</f>
        <v>0</v>
      </c>
      <c r="U1701" s="133" t="str">
        <f t="shared" si="537"/>
        <v xml:space="preserve"> </v>
      </c>
      <c r="V1701" s="134" t="str">
        <f>IFERROR(IF(O1701="%10 sınırı aşılmıştır.",L1701-T1701,IFERROR(IF(F1701="",IF(S1701=1,0,IF(L1701-S1701=0,"",L1701-S1701)),IF(Veriler!M1701="",L1701,IF(L1701*Veriler!M1701=0,"",L1701*Veriler!M1701))),L1701)),0)</f>
        <v/>
      </c>
      <c r="W1701" s="146"/>
      <c r="X1701" s="146"/>
      <c r="Y1701" s="146"/>
    </row>
    <row r="1702" spans="1:25" s="99" customFormat="1" ht="54.75" customHeight="1" x14ac:dyDescent="0.25">
      <c r="A1702" s="96">
        <f t="shared" si="538"/>
        <v>1257</v>
      </c>
      <c r="B1702" s="175"/>
      <c r="C1702" s="176"/>
      <c r="D1702" s="113"/>
      <c r="E1702" s="115"/>
      <c r="F1702" s="174"/>
      <c r="G1702" s="114" t="str">
        <f t="shared" si="533"/>
        <v/>
      </c>
      <c r="H1702" s="115"/>
      <c r="I1702" s="115"/>
      <c r="J1702" s="115"/>
      <c r="K1702" s="115"/>
      <c r="L1702" s="133" t="str">
        <f t="shared" si="534"/>
        <v/>
      </c>
      <c r="M1702" s="116" t="str">
        <f>IF(L1702="", "", L1702/Veriler!$X$1)</f>
        <v/>
      </c>
      <c r="N1702" s="116" t="str">
        <f>IF(F1702&lt;&gt;"", "İthal Girdi", IF(Veriler!T1702="", "", IF(Veriler!S1702="H", "%0,5 üzerindedir", IF(Veriler!T1702&gt;0.1, "%10 sınırı aşılmıştır.", "Uygun"))))</f>
        <v>%0,5 üzerindedir</v>
      </c>
      <c r="O1702" s="116" t="str">
        <f t="shared" si="535"/>
        <v xml:space="preserve"> </v>
      </c>
      <c r="P1702" s="117"/>
      <c r="Q1702" s="118"/>
      <c r="R1702" s="119" t="str">
        <f t="shared" si="536"/>
        <v/>
      </c>
      <c r="S1702" s="133">
        <f>IFERROR(IF(M1702&lt;=0.005,IF(F1702="",L1702,0),IF(F1702&lt;&gt;"",0,IF(P1702="",0,IF(P1702="H",0,IF(Q1702&lt;Veriler!$G$2,L1702*Veriler!$G$2,L1702*Q1702)))))," ")</f>
        <v>0</v>
      </c>
      <c r="T1702" s="133">
        <f>IF(Veriler!T1702&lt;=0.1, S1702, IF(AND(Veriler!T1702&gt;0.1, F1702="", P1702="E"), IF(Q1702&gt;Veriler!$G$2, Q1702*S1702, IF(Q1702&lt;Veriler!$G$2, Veriler!$G$2*S1702, Q1702*S1702)), 0))</f>
        <v>0</v>
      </c>
      <c r="U1702" s="133" t="str">
        <f t="shared" si="537"/>
        <v xml:space="preserve"> </v>
      </c>
      <c r="V1702" s="134" t="str">
        <f>IFERROR(IF(O1702="%10 sınırı aşılmıştır.",L1702-T1702,IFERROR(IF(F1702="",IF(S1702=1,0,IF(L1702-S1702=0,"",L1702-S1702)),IF(Veriler!M1702="",L1702,IF(L1702*Veriler!M1702=0,"",L1702*Veriler!M1702))),L1702)),0)</f>
        <v/>
      </c>
      <c r="W1702" s="146"/>
      <c r="X1702" s="146"/>
      <c r="Y1702" s="146"/>
    </row>
    <row r="1703" spans="1:25" s="99" customFormat="1" ht="54.75" customHeight="1" x14ac:dyDescent="0.25">
      <c r="A1703" s="96">
        <f t="shared" si="538"/>
        <v>1258</v>
      </c>
      <c r="B1703" s="175"/>
      <c r="C1703" s="176"/>
      <c r="D1703" s="113"/>
      <c r="E1703" s="115"/>
      <c r="F1703" s="174"/>
      <c r="G1703" s="114" t="str">
        <f t="shared" si="533"/>
        <v/>
      </c>
      <c r="H1703" s="115"/>
      <c r="I1703" s="115"/>
      <c r="J1703" s="115"/>
      <c r="K1703" s="115"/>
      <c r="L1703" s="133" t="str">
        <f t="shared" si="534"/>
        <v/>
      </c>
      <c r="M1703" s="116" t="str">
        <f>IF(L1703="", "", L1703/Veriler!$X$1)</f>
        <v/>
      </c>
      <c r="N1703" s="116" t="str">
        <f>IF(F1703&lt;&gt;"", "İthal Girdi", IF(Veriler!T1703="", "", IF(Veriler!S1703="H", "%0,5 üzerindedir", IF(Veriler!T1703&gt;0.1, "%10 sınırı aşılmıştır.", "Uygun"))))</f>
        <v>%0,5 üzerindedir</v>
      </c>
      <c r="O1703" s="116" t="str">
        <f t="shared" si="535"/>
        <v xml:space="preserve"> </v>
      </c>
      <c r="P1703" s="117"/>
      <c r="Q1703" s="118"/>
      <c r="R1703" s="119" t="str">
        <f t="shared" si="536"/>
        <v/>
      </c>
      <c r="S1703" s="133">
        <f>IFERROR(IF(M1703&lt;=0.005,IF(F1703="",L1703,0),IF(F1703&lt;&gt;"",0,IF(P1703="",0,IF(P1703="H",0,IF(Q1703&lt;Veriler!$G$2,L1703*Veriler!$G$2,L1703*Q1703)))))," ")</f>
        <v>0</v>
      </c>
      <c r="T1703" s="133">
        <f>IF(Veriler!T1703&lt;=0.1, S1703, IF(AND(Veriler!T1703&gt;0.1, F1703="", P1703="E"), IF(Q1703&gt;Veriler!$G$2, Q1703*S1703, IF(Q1703&lt;Veriler!$G$2, Veriler!$G$2*S1703, Q1703*S1703)), 0))</f>
        <v>0</v>
      </c>
      <c r="U1703" s="133" t="str">
        <f t="shared" si="537"/>
        <v xml:space="preserve"> </v>
      </c>
      <c r="V1703" s="134" t="str">
        <f>IFERROR(IF(O1703="%10 sınırı aşılmıştır.",L1703-T1703,IFERROR(IF(F1703="",IF(S1703=1,0,IF(L1703-S1703=0,"",L1703-S1703)),IF(Veriler!M1703="",L1703,IF(L1703*Veriler!M1703=0,"",L1703*Veriler!M1703))),L1703)),0)</f>
        <v/>
      </c>
      <c r="W1703" s="146"/>
      <c r="X1703" s="146"/>
      <c r="Y1703" s="146"/>
    </row>
    <row r="1704" spans="1:25" s="99" customFormat="1" ht="54.75" customHeight="1" x14ac:dyDescent="0.25">
      <c r="A1704" s="96">
        <f t="shared" si="538"/>
        <v>1259</v>
      </c>
      <c r="B1704" s="175"/>
      <c r="C1704" s="176"/>
      <c r="D1704" s="113"/>
      <c r="E1704" s="115"/>
      <c r="F1704" s="174"/>
      <c r="G1704" s="114" t="str">
        <f t="shared" si="533"/>
        <v/>
      </c>
      <c r="H1704" s="115"/>
      <c r="I1704" s="115"/>
      <c r="J1704" s="115"/>
      <c r="K1704" s="115"/>
      <c r="L1704" s="133" t="str">
        <f t="shared" si="534"/>
        <v/>
      </c>
      <c r="M1704" s="116" t="str">
        <f>IF(L1704="", "", L1704/Veriler!$X$1)</f>
        <v/>
      </c>
      <c r="N1704" s="116" t="str">
        <f>IF(F1704&lt;&gt;"", "İthal Girdi", IF(Veriler!T1704="", "", IF(Veriler!S1704="H", "%0,5 üzerindedir", IF(Veriler!T1704&gt;0.1, "%10 sınırı aşılmıştır.", "Uygun"))))</f>
        <v>%0,5 üzerindedir</v>
      </c>
      <c r="O1704" s="116" t="str">
        <f t="shared" si="535"/>
        <v xml:space="preserve"> </v>
      </c>
      <c r="P1704" s="117"/>
      <c r="Q1704" s="118"/>
      <c r="R1704" s="119" t="str">
        <f t="shared" si="536"/>
        <v/>
      </c>
      <c r="S1704" s="133">
        <f>IFERROR(IF(M1704&lt;=0.005,IF(F1704="",L1704,0),IF(F1704&lt;&gt;"",0,IF(P1704="",0,IF(P1704="H",0,IF(Q1704&lt;Veriler!$G$2,L1704*Veriler!$G$2,L1704*Q1704)))))," ")</f>
        <v>0</v>
      </c>
      <c r="T1704" s="133">
        <f>IF(Veriler!T1704&lt;=0.1, S1704, IF(AND(Veriler!T1704&gt;0.1, F1704="", P1704="E"), IF(Q1704&gt;Veriler!$G$2, Q1704*S1704, IF(Q1704&lt;Veriler!$G$2, Veriler!$G$2*S1704, Q1704*S1704)), 0))</f>
        <v>0</v>
      </c>
      <c r="U1704" s="133" t="str">
        <f t="shared" si="537"/>
        <v xml:space="preserve"> </v>
      </c>
      <c r="V1704" s="134" t="str">
        <f>IFERROR(IF(O1704="%10 sınırı aşılmıştır.",L1704-T1704,IFERROR(IF(F1704="",IF(S1704=1,0,IF(L1704-S1704=0,"",L1704-S1704)),IF(Veriler!M1704="",L1704,IF(L1704*Veriler!M1704=0,"",L1704*Veriler!M1704))),L1704)),0)</f>
        <v/>
      </c>
      <c r="W1704" s="146"/>
      <c r="X1704" s="146"/>
      <c r="Y1704" s="146"/>
    </row>
    <row r="1705" spans="1:25" s="99" customFormat="1" ht="54.75" customHeight="1" x14ac:dyDescent="0.25">
      <c r="A1705" s="96">
        <f t="shared" si="538"/>
        <v>1260</v>
      </c>
      <c r="B1705" s="175"/>
      <c r="C1705" s="176"/>
      <c r="D1705" s="113"/>
      <c r="E1705" s="115"/>
      <c r="F1705" s="174"/>
      <c r="G1705" s="114" t="str">
        <f t="shared" si="533"/>
        <v/>
      </c>
      <c r="H1705" s="115"/>
      <c r="I1705" s="115"/>
      <c r="J1705" s="115"/>
      <c r="K1705" s="115"/>
      <c r="L1705" s="133" t="str">
        <f t="shared" si="534"/>
        <v/>
      </c>
      <c r="M1705" s="116" t="str">
        <f>IF(L1705="", "", L1705/Veriler!$X$1)</f>
        <v/>
      </c>
      <c r="N1705" s="116" t="str">
        <f>IF(F1705&lt;&gt;"", "İthal Girdi", IF(Veriler!T1705="", "", IF(Veriler!S1705="H", "%0,5 üzerindedir", IF(Veriler!T1705&gt;0.1, "%10 sınırı aşılmıştır.", "Uygun"))))</f>
        <v>%0,5 üzerindedir</v>
      </c>
      <c r="O1705" s="116" t="str">
        <f t="shared" si="535"/>
        <v xml:space="preserve"> </v>
      </c>
      <c r="P1705" s="117"/>
      <c r="Q1705" s="118"/>
      <c r="R1705" s="119" t="str">
        <f t="shared" si="536"/>
        <v/>
      </c>
      <c r="S1705" s="133">
        <f>IFERROR(IF(M1705&lt;=0.005,IF(F1705="",L1705,0),IF(F1705&lt;&gt;"",0,IF(P1705="",0,IF(P1705="H",0,IF(Q1705&lt;Veriler!$G$2,L1705*Veriler!$G$2,L1705*Q1705)))))," ")</f>
        <v>0</v>
      </c>
      <c r="T1705" s="133">
        <f>IF(Veriler!T1705&lt;=0.1, S1705, IF(AND(Veriler!T1705&gt;0.1, F1705="", P1705="E"), IF(Q1705&gt;Veriler!$G$2, Q1705*S1705, IF(Q1705&lt;Veriler!$G$2, Veriler!$G$2*S1705, Q1705*S1705)), 0))</f>
        <v>0</v>
      </c>
      <c r="U1705" s="133" t="str">
        <f t="shared" si="537"/>
        <v xml:space="preserve"> </v>
      </c>
      <c r="V1705" s="134" t="str">
        <f>IFERROR(IF(O1705="%10 sınırı aşılmıştır.",L1705-T1705,IFERROR(IF(F1705="",IF(S1705=1,0,IF(L1705-S1705=0,"",L1705-S1705)),IF(Veriler!M1705="",L1705,IF(L1705*Veriler!M1705=0,"",L1705*Veriler!M1705))),L1705)),0)</f>
        <v/>
      </c>
      <c r="W1705" s="146"/>
      <c r="X1705" s="146"/>
      <c r="Y1705" s="146"/>
    </row>
    <row r="1706" spans="1:25" s="99" customFormat="1" ht="24" customHeight="1" x14ac:dyDescent="0.25">
      <c r="A1706" s="103"/>
      <c r="B1706" s="104"/>
      <c r="C1706" s="104"/>
      <c r="D1706" s="104"/>
      <c r="E1706" s="103"/>
      <c r="F1706" s="135"/>
      <c r="G1706" s="157"/>
      <c r="H1706" s="103"/>
      <c r="I1706" s="103"/>
      <c r="J1706" s="103"/>
      <c r="K1706" s="103"/>
      <c r="L1706" s="136">
        <f>SUM(L1677:L1690,L1692:L1705)</f>
        <v>0</v>
      </c>
      <c r="M1706" s="158"/>
      <c r="N1706" s="158"/>
      <c r="O1706" s="158"/>
      <c r="P1706" s="105"/>
      <c r="Q1706" s="106"/>
      <c r="R1706" s="159"/>
      <c r="S1706" s="160"/>
      <c r="T1706" s="160"/>
      <c r="U1706" s="160"/>
      <c r="V1706" s="160"/>
      <c r="W1706" s="146"/>
      <c r="X1706" s="146"/>
      <c r="Y1706" s="146"/>
    </row>
    <row r="1707" spans="1:25" s="99" customFormat="1" ht="31.5" customHeight="1" x14ac:dyDescent="0.25">
      <c r="A1707" s="103"/>
      <c r="B1707" s="104"/>
      <c r="C1707" s="104"/>
      <c r="D1707" s="104"/>
      <c r="E1707" s="103"/>
      <c r="F1707" s="135"/>
      <c r="G1707" s="157"/>
      <c r="H1707" s="103"/>
      <c r="I1707" s="103"/>
      <c r="J1707" s="103"/>
      <c r="K1707" s="103"/>
      <c r="L1707" s="161"/>
      <c r="M1707" s="158"/>
      <c r="N1707" s="158"/>
      <c r="O1707" s="158"/>
      <c r="P1707" s="105"/>
      <c r="Q1707" s="106"/>
      <c r="R1707" s="159"/>
      <c r="S1707" s="162" t="s">
        <v>57</v>
      </c>
      <c r="T1707" s="162" t="s">
        <v>57</v>
      </c>
      <c r="U1707" s="162" t="s">
        <v>57</v>
      </c>
      <c r="V1707" s="163" t="s">
        <v>58</v>
      </c>
      <c r="W1707" s="146"/>
      <c r="X1707" s="146"/>
      <c r="Y1707" s="146"/>
    </row>
    <row r="1708" spans="1:25" s="99" customFormat="1" ht="58.5" customHeight="1" x14ac:dyDescent="0.25">
      <c r="A1708" s="185" t="s">
        <v>59</v>
      </c>
      <c r="B1708" s="180"/>
      <c r="C1708" s="180"/>
      <c r="D1708" s="180"/>
      <c r="E1708" s="180"/>
      <c r="F1708" s="180"/>
      <c r="G1708" s="180"/>
      <c r="H1708" s="180"/>
      <c r="I1708" s="180"/>
      <c r="J1708" s="180"/>
      <c r="K1708" s="180"/>
      <c r="L1708" s="180"/>
      <c r="M1708" s="180"/>
      <c r="N1708" s="180"/>
      <c r="O1708" s="180"/>
      <c r="P1708" s="180"/>
      <c r="Q1708" s="180"/>
      <c r="R1708" s="176"/>
      <c r="S1708" s="137">
        <f>SUM(S1670,S1677:S1690,S1692:S1705)</f>
        <v>0</v>
      </c>
      <c r="T1708" s="137" t="str">
        <f>IF(SUM(T1677:T1690,T1692:T1705)=0," ",SUM(T1677:T1690,T1692:T1705))</f>
        <v xml:space="preserve"> </v>
      </c>
      <c r="U1708" s="137" t="str">
        <f>IF(SUM(U1677:U1690,U1692:U1705)=0," ",SUM(U1677:U1690,U1692:U1705))</f>
        <v xml:space="preserve"> </v>
      </c>
      <c r="V1708" s="137" t="str">
        <f>IF(SUM(V1677:V1690,V1692:V1705)=0," ",SUM(V1677:V1690,V1692:V1705))</f>
        <v xml:space="preserve"> </v>
      </c>
      <c r="W1708" s="146"/>
      <c r="X1708" s="164">
        <f>SUM(U1677:U1690,U1692:U1705)</f>
        <v>0</v>
      </c>
      <c r="Y1708" s="164">
        <f>SUM(V1677:V1690,V1692:V1705)</f>
        <v>0</v>
      </c>
    </row>
    <row r="1709" spans="1:25" x14ac:dyDescent="0.3">
      <c r="A1709" s="34"/>
      <c r="G1709" s="146"/>
      <c r="L1709" s="146"/>
      <c r="M1709" s="146"/>
      <c r="N1709" s="146"/>
      <c r="O1709" s="146"/>
      <c r="R1709" s="146"/>
      <c r="S1709" s="146"/>
      <c r="T1709" s="146"/>
      <c r="U1709" s="146"/>
      <c r="V1709" s="146"/>
      <c r="W1709" s="146"/>
      <c r="X1709" s="146"/>
      <c r="Y1709" s="146"/>
    </row>
    <row r="1710" spans="1:25" x14ac:dyDescent="0.3">
      <c r="A1710" s="186" t="s">
        <v>60</v>
      </c>
      <c r="B1710" s="187"/>
      <c r="C1710" s="187"/>
      <c r="D1710" s="187"/>
      <c r="E1710" s="187"/>
      <c r="F1710" s="187"/>
      <c r="G1710" s="187"/>
      <c r="H1710" s="187"/>
      <c r="I1710" s="187"/>
      <c r="J1710" s="187"/>
      <c r="K1710" s="187"/>
      <c r="L1710" s="187"/>
      <c r="M1710" s="187"/>
      <c r="N1710" s="187"/>
      <c r="O1710" s="187"/>
      <c r="P1710" s="187"/>
      <c r="Q1710" s="187"/>
      <c r="R1710" s="187"/>
      <c r="S1710" s="187"/>
      <c r="T1710" s="187"/>
      <c r="U1710" s="187"/>
      <c r="V1710" s="187"/>
      <c r="W1710" s="146"/>
      <c r="X1710" s="146"/>
      <c r="Y1710" s="146"/>
    </row>
    <row r="1711" spans="1:25" s="99" customFormat="1" ht="41.25" customHeight="1" x14ac:dyDescent="0.25">
      <c r="A1711" s="189" t="s">
        <v>38</v>
      </c>
      <c r="B1711" s="180"/>
      <c r="C1711" s="180"/>
      <c r="D1711" s="180"/>
      <c r="E1711" s="180"/>
      <c r="F1711" s="180"/>
      <c r="G1711" s="180"/>
      <c r="H1711" s="180"/>
      <c r="I1711" s="180"/>
      <c r="J1711" s="180"/>
      <c r="K1711" s="180"/>
      <c r="L1711" s="180"/>
      <c r="M1711" s="180"/>
      <c r="N1711" s="180"/>
      <c r="O1711" s="180"/>
      <c r="P1711" s="180"/>
      <c r="Q1711" s="180"/>
      <c r="R1711" s="180"/>
      <c r="S1711" s="180"/>
      <c r="T1711" s="180"/>
      <c r="U1711" s="180"/>
      <c r="V1711" s="176"/>
      <c r="W1711" s="146"/>
      <c r="X1711" s="146"/>
      <c r="Y1711" s="146"/>
    </row>
    <row r="1712" spans="1:25" s="100" customFormat="1" ht="35.25" customHeight="1" x14ac:dyDescent="0.25">
      <c r="A1712" s="179" t="s">
        <v>39</v>
      </c>
      <c r="B1712" s="180"/>
      <c r="C1712" s="180"/>
      <c r="D1712" s="180"/>
      <c r="E1712" s="180"/>
      <c r="F1712" s="180"/>
      <c r="G1712" s="180"/>
      <c r="H1712" s="180"/>
      <c r="I1712" s="180"/>
      <c r="J1712" s="180"/>
      <c r="K1712" s="180"/>
      <c r="L1712" s="180"/>
      <c r="M1712" s="180"/>
      <c r="N1712" s="180"/>
      <c r="O1712" s="180"/>
      <c r="P1712" s="180"/>
      <c r="Q1712" s="180"/>
      <c r="R1712" s="176"/>
      <c r="S1712" s="147"/>
      <c r="T1712" s="148"/>
      <c r="U1712" s="149" t="s">
        <v>40</v>
      </c>
      <c r="V1712" s="150">
        <f>V1674+1</f>
        <v>46</v>
      </c>
      <c r="W1712" s="146"/>
      <c r="X1712" s="146"/>
      <c r="Y1712" s="146"/>
    </row>
    <row r="1713" spans="1:25" s="99" customFormat="1" ht="81" customHeight="1" x14ac:dyDescent="0.25">
      <c r="A1713" s="110" t="s">
        <v>3</v>
      </c>
      <c r="B1713" s="188" t="s">
        <v>41</v>
      </c>
      <c r="C1713" s="176"/>
      <c r="D1713" s="111" t="s">
        <v>42</v>
      </c>
      <c r="E1713" s="110" t="s">
        <v>324</v>
      </c>
      <c r="F1713" s="111" t="s">
        <v>325</v>
      </c>
      <c r="G1713" s="151" t="s">
        <v>43</v>
      </c>
      <c r="H1713" s="110" t="s">
        <v>44</v>
      </c>
      <c r="I1713" s="110" t="s">
        <v>8</v>
      </c>
      <c r="J1713" s="110" t="s">
        <v>45</v>
      </c>
      <c r="K1713" s="110" t="s">
        <v>46</v>
      </c>
      <c r="L1713" s="152" t="s">
        <v>47</v>
      </c>
      <c r="M1713" s="153" t="s">
        <v>48</v>
      </c>
      <c r="N1713" s="154" t="s">
        <v>49</v>
      </c>
      <c r="O1713" s="154" t="s">
        <v>49</v>
      </c>
      <c r="P1713" s="112" t="s">
        <v>50</v>
      </c>
      <c r="Q1713" s="110" t="s">
        <v>51</v>
      </c>
      <c r="R1713" s="155" t="s">
        <v>52</v>
      </c>
      <c r="S1713" s="156" t="s">
        <v>53</v>
      </c>
      <c r="T1713" s="156" t="s">
        <v>54</v>
      </c>
      <c r="U1713" s="152" t="s">
        <v>54</v>
      </c>
      <c r="V1713" s="152" t="s">
        <v>55</v>
      </c>
      <c r="W1713" s="146"/>
      <c r="X1713" s="146"/>
      <c r="Y1713" s="146"/>
    </row>
    <row r="1714" spans="1:25" s="99" customFormat="1" ht="45" customHeight="1" x14ac:dyDescent="0.25">
      <c r="A1714" s="101"/>
      <c r="B1714" s="177" t="s">
        <v>56</v>
      </c>
      <c r="C1714" s="178"/>
      <c r="D1714" s="102"/>
      <c r="E1714" s="170"/>
      <c r="F1714" s="102"/>
      <c r="G1714" s="95"/>
      <c r="H1714" s="102"/>
      <c r="I1714" s="102"/>
      <c r="J1714" s="102"/>
      <c r="K1714" s="102"/>
      <c r="L1714" s="95"/>
      <c r="M1714" s="95"/>
      <c r="N1714" s="95"/>
      <c r="O1714" s="95"/>
      <c r="P1714" s="102"/>
      <c r="Q1714" s="102"/>
      <c r="R1714" s="190"/>
      <c r="S1714" s="184"/>
      <c r="T1714" s="95"/>
      <c r="U1714" s="95"/>
      <c r="V1714" s="95"/>
      <c r="W1714" s="146"/>
      <c r="X1714" s="146"/>
      <c r="Y1714" s="146"/>
    </row>
    <row r="1715" spans="1:25" s="99" customFormat="1" ht="54.75" customHeight="1" x14ac:dyDescent="0.25">
      <c r="A1715" s="96">
        <f>A1705+1</f>
        <v>1261</v>
      </c>
      <c r="B1715" s="181"/>
      <c r="C1715" s="182"/>
      <c r="D1715" s="113"/>
      <c r="E1715" s="115"/>
      <c r="F1715" s="174"/>
      <c r="G1715" s="114" t="str">
        <f t="shared" ref="G1715:G1728" si="539">IF(AND(F1715&lt;&gt;"",V1715&lt;&gt;"",L1715&lt;&gt;0),V1715/L1715,"")</f>
        <v/>
      </c>
      <c r="H1715" s="115"/>
      <c r="I1715" s="115"/>
      <c r="J1715" s="115"/>
      <c r="K1715" s="115"/>
      <c r="L1715" s="133" t="str">
        <f t="shared" ref="L1715:L1728" si="540">IF(AND(H1715&lt;&gt;0, J1715&lt;&gt;0, K1715&lt;&gt;0), H1715*J1715*K1715, "")</f>
        <v/>
      </c>
      <c r="M1715" s="116" t="str">
        <f>IF(L1715="", "", L1715/Veriler!$X$1)</f>
        <v/>
      </c>
      <c r="N1715" s="116" t="str">
        <f>IF(F1715&lt;&gt;"", "İthal Girdi", IF(Veriler!T1715="", "", IF(Veriler!S1715="H", "%0,5 üzerindedir", IF(Veriler!T1715&gt;0.1, "%10 sınırı aşılmıştır.", "Uygun"))))</f>
        <v>%0,5 üzerindedir</v>
      </c>
      <c r="O1715" s="116" t="str">
        <f t="shared" ref="O1715:O1728" si="541">IF(M1715=""," ",N1715)</f>
        <v xml:space="preserve"> </v>
      </c>
      <c r="P1715" s="117"/>
      <c r="Q1715" s="118"/>
      <c r="R1715" s="119" t="str">
        <f t="shared" ref="R1715:R1728" si="542">IFERROR(IF(AND(T1715&lt;&gt;"",L1715&lt;&gt;"",L1715&lt;&gt;0,T1715&lt;&gt;0),T1715/L1715,"")," ")</f>
        <v/>
      </c>
      <c r="S1715" s="133">
        <f>IFERROR(IF(M1715&lt;=0.005,IF(F1715="",L1715,0),IF(F1715&lt;&gt;"",0,IF(P1715="",0,IF(P1715="H",0,IF(Q1715&lt;Veriler!$G$2,L1715*Veriler!$G$2,L1715*Q1715)))))," ")</f>
        <v>0</v>
      </c>
      <c r="T1715" s="133">
        <f>IF(Veriler!T1715&lt;=0.1, S1715, IF(AND(Veriler!T1715&gt;0.1, F1715="", P1715="E"), IF(Q1715&gt;Veriler!$G$2, Q1715*S1715, IF(Q1715&lt;Veriler!$G$2, Veriler!$G$2*S1715, Q1715*S1715)), 0))</f>
        <v>0</v>
      </c>
      <c r="U1715" s="133" t="str">
        <f t="shared" ref="U1715:U1728" si="543">IF(T1715=0," ",T1715)</f>
        <v xml:space="preserve"> </v>
      </c>
      <c r="V1715" s="134" t="str">
        <f>IFERROR(IF(O1715="%10 sınırı aşılmıştır.",L1715-T1715,IFERROR(IF(F1715="",IF(S1715=1,0,IF(L1715-S1715=0,"",L1715-S1715)),IF(Veriler!M1715="",L1715,IF(L1715*Veriler!M1715=0,"",L1715*Veriler!M1715))),L1715)),0)</f>
        <v/>
      </c>
      <c r="W1715" s="146"/>
      <c r="X1715" s="146"/>
      <c r="Y1715" s="146"/>
    </row>
    <row r="1716" spans="1:25" s="99" customFormat="1" ht="54.75" customHeight="1" x14ac:dyDescent="0.25">
      <c r="A1716" s="96">
        <f t="shared" ref="A1716:A1728" si="544">A1715+1</f>
        <v>1262</v>
      </c>
      <c r="B1716" s="175"/>
      <c r="C1716" s="176"/>
      <c r="D1716" s="113"/>
      <c r="E1716" s="115"/>
      <c r="F1716" s="174"/>
      <c r="G1716" s="114" t="str">
        <f t="shared" si="539"/>
        <v/>
      </c>
      <c r="H1716" s="115"/>
      <c r="I1716" s="115"/>
      <c r="J1716" s="115"/>
      <c r="K1716" s="115"/>
      <c r="L1716" s="133" t="str">
        <f t="shared" si="540"/>
        <v/>
      </c>
      <c r="M1716" s="116" t="str">
        <f>IF(L1716="", "", L1716/Veriler!$X$1)</f>
        <v/>
      </c>
      <c r="N1716" s="116" t="str">
        <f>IF(F1716&lt;&gt;"", "İthal Girdi", IF(Veriler!T1716="", "", IF(Veriler!S1716="H", "%0,5 üzerindedir", IF(Veriler!T1716&gt;0.1, "%10 sınırı aşılmıştır.", "Uygun"))))</f>
        <v>%0,5 üzerindedir</v>
      </c>
      <c r="O1716" s="116" t="str">
        <f t="shared" si="541"/>
        <v xml:space="preserve"> </v>
      </c>
      <c r="P1716" s="117"/>
      <c r="Q1716" s="118"/>
      <c r="R1716" s="119" t="str">
        <f t="shared" si="542"/>
        <v/>
      </c>
      <c r="S1716" s="133">
        <f>IFERROR(IF(M1716&lt;=0.005,IF(F1716="",L1716,0),IF(F1716&lt;&gt;"",0,IF(P1716="",0,IF(P1716="H",0,IF(Q1716&lt;Veriler!$G$2,L1716*Veriler!$G$2,L1716*Q1716)))))," ")</f>
        <v>0</v>
      </c>
      <c r="T1716" s="133">
        <f>IF(Veriler!T1716&lt;=0.1, S1716, IF(AND(Veriler!T1716&gt;0.1, F1716="", P1716="E"), IF(Q1716&gt;Veriler!$G$2, Q1716*S1716, IF(Q1716&lt;Veriler!$G$2, Veriler!$G$2*S1716, Q1716*S1716)), 0))</f>
        <v>0</v>
      </c>
      <c r="U1716" s="133" t="str">
        <f t="shared" si="543"/>
        <v xml:space="preserve"> </v>
      </c>
      <c r="V1716" s="134" t="str">
        <f>IFERROR(IF(O1716="%10 sınırı aşılmıştır.",L1716-T1716,IFERROR(IF(F1716="",IF(S1716=1,0,IF(L1716-S1716=0,"",L1716-S1716)),IF(Veriler!M1716="",L1716,IF(L1716*Veriler!M1716=0,"",L1716*Veriler!M1716))),L1716)),0)</f>
        <v/>
      </c>
      <c r="W1716" s="146"/>
      <c r="X1716" s="146"/>
      <c r="Y1716" s="146"/>
    </row>
    <row r="1717" spans="1:25" s="99" customFormat="1" ht="54.75" customHeight="1" x14ac:dyDescent="0.25">
      <c r="A1717" s="96">
        <f t="shared" si="544"/>
        <v>1263</v>
      </c>
      <c r="B1717" s="175"/>
      <c r="C1717" s="176"/>
      <c r="D1717" s="113"/>
      <c r="E1717" s="115"/>
      <c r="F1717" s="174"/>
      <c r="G1717" s="114" t="str">
        <f t="shared" si="539"/>
        <v/>
      </c>
      <c r="H1717" s="115"/>
      <c r="I1717" s="115"/>
      <c r="J1717" s="115"/>
      <c r="K1717" s="115"/>
      <c r="L1717" s="133" t="str">
        <f t="shared" si="540"/>
        <v/>
      </c>
      <c r="M1717" s="116" t="str">
        <f>IF(L1717="", "", L1717/Veriler!$X$1)</f>
        <v/>
      </c>
      <c r="N1717" s="116" t="str">
        <f>IF(F1717&lt;&gt;"", "İthal Girdi", IF(Veriler!T1717="", "", IF(Veriler!S1717="H", "%0,5 üzerindedir", IF(Veriler!T1717&gt;0.1, "%10 sınırı aşılmıştır.", "Uygun"))))</f>
        <v>%0,5 üzerindedir</v>
      </c>
      <c r="O1717" s="116" t="str">
        <f t="shared" si="541"/>
        <v xml:space="preserve"> </v>
      </c>
      <c r="P1717" s="117"/>
      <c r="Q1717" s="118"/>
      <c r="R1717" s="119" t="str">
        <f t="shared" si="542"/>
        <v/>
      </c>
      <c r="S1717" s="133">
        <f>IFERROR(IF(M1717&lt;=0.005,IF(F1717="",L1717,0),IF(F1717&lt;&gt;"",0,IF(P1717="",0,IF(P1717="H",0,IF(Q1717&lt;Veriler!$G$2,L1717*Veriler!$G$2,L1717*Q1717)))))," ")</f>
        <v>0</v>
      </c>
      <c r="T1717" s="133">
        <f>IF(Veriler!T1717&lt;=0.1, S1717, IF(AND(Veriler!T1717&gt;0.1, F1717="", P1717="E"), IF(Q1717&gt;Veriler!$G$2, Q1717*S1717, IF(Q1717&lt;Veriler!$G$2, Veriler!$G$2*S1717, Q1717*S1717)), 0))</f>
        <v>0</v>
      </c>
      <c r="U1717" s="133" t="str">
        <f t="shared" si="543"/>
        <v xml:space="preserve"> </v>
      </c>
      <c r="V1717" s="134" t="str">
        <f>IFERROR(IF(O1717="%10 sınırı aşılmıştır.",L1717-T1717,IFERROR(IF(F1717="",IF(S1717=1,0,IF(L1717-S1717=0,"",L1717-S1717)),IF(Veriler!M1717="",L1717,IF(L1717*Veriler!M1717=0,"",L1717*Veriler!M1717))),L1717)),0)</f>
        <v/>
      </c>
      <c r="W1717" s="146"/>
      <c r="X1717" s="146"/>
      <c r="Y1717" s="146"/>
    </row>
    <row r="1718" spans="1:25" s="99" customFormat="1" ht="54.75" customHeight="1" x14ac:dyDescent="0.25">
      <c r="A1718" s="96">
        <f t="shared" si="544"/>
        <v>1264</v>
      </c>
      <c r="B1718" s="175"/>
      <c r="C1718" s="176"/>
      <c r="D1718" s="113"/>
      <c r="E1718" s="115"/>
      <c r="F1718" s="174"/>
      <c r="G1718" s="114" t="str">
        <f t="shared" si="539"/>
        <v/>
      </c>
      <c r="H1718" s="115"/>
      <c r="I1718" s="115"/>
      <c r="J1718" s="115"/>
      <c r="K1718" s="115"/>
      <c r="L1718" s="133" t="str">
        <f t="shared" si="540"/>
        <v/>
      </c>
      <c r="M1718" s="116" t="str">
        <f>IF(L1718="", "", L1718/Veriler!$X$1)</f>
        <v/>
      </c>
      <c r="N1718" s="116" t="str">
        <f>IF(F1718&lt;&gt;"", "İthal Girdi", IF(Veriler!T1718="", "", IF(Veriler!S1718="H", "%0,5 üzerindedir", IF(Veriler!T1718&gt;0.1, "%10 sınırı aşılmıştır.", "Uygun"))))</f>
        <v>%0,5 üzerindedir</v>
      </c>
      <c r="O1718" s="116" t="str">
        <f t="shared" si="541"/>
        <v xml:space="preserve"> </v>
      </c>
      <c r="P1718" s="117"/>
      <c r="Q1718" s="118"/>
      <c r="R1718" s="119" t="str">
        <f t="shared" si="542"/>
        <v/>
      </c>
      <c r="S1718" s="133">
        <f>IFERROR(IF(M1718&lt;=0.005,IF(F1718="",L1718,0),IF(F1718&lt;&gt;"",0,IF(P1718="",0,IF(P1718="H",0,IF(Q1718&lt;Veriler!$G$2,L1718*Veriler!$G$2,L1718*Q1718)))))," ")</f>
        <v>0</v>
      </c>
      <c r="T1718" s="133">
        <f>IF(Veriler!T1718&lt;=0.1, S1718, IF(AND(Veriler!T1718&gt;0.1, F1718="", P1718="E"), IF(Q1718&gt;Veriler!$G$2, Q1718*S1718, IF(Q1718&lt;Veriler!$G$2, Veriler!$G$2*S1718, Q1718*S1718)), 0))</f>
        <v>0</v>
      </c>
      <c r="U1718" s="133" t="str">
        <f t="shared" si="543"/>
        <v xml:space="preserve"> </v>
      </c>
      <c r="V1718" s="134" t="str">
        <f>IFERROR(IF(O1718="%10 sınırı aşılmıştır.",L1718-T1718,IFERROR(IF(F1718="",IF(S1718=1,0,IF(L1718-S1718=0,"",L1718-S1718)),IF(Veriler!M1718="",L1718,IF(L1718*Veriler!M1718=0,"",L1718*Veriler!M1718))),L1718)),0)</f>
        <v/>
      </c>
      <c r="W1718" s="146"/>
      <c r="X1718" s="146"/>
      <c r="Y1718" s="146"/>
    </row>
    <row r="1719" spans="1:25" s="99" customFormat="1" ht="54.75" customHeight="1" x14ac:dyDescent="0.25">
      <c r="A1719" s="96">
        <f t="shared" si="544"/>
        <v>1265</v>
      </c>
      <c r="B1719" s="175"/>
      <c r="C1719" s="176"/>
      <c r="D1719" s="113"/>
      <c r="E1719" s="115"/>
      <c r="F1719" s="174"/>
      <c r="G1719" s="114" t="str">
        <f t="shared" si="539"/>
        <v/>
      </c>
      <c r="H1719" s="115"/>
      <c r="I1719" s="115"/>
      <c r="J1719" s="115"/>
      <c r="K1719" s="115"/>
      <c r="L1719" s="133" t="str">
        <f t="shared" si="540"/>
        <v/>
      </c>
      <c r="M1719" s="116" t="str">
        <f>IF(L1719="", "", L1719/Veriler!$X$1)</f>
        <v/>
      </c>
      <c r="N1719" s="116" t="str">
        <f>IF(F1719&lt;&gt;"", "İthal Girdi", IF(Veriler!T1719="", "", IF(Veriler!S1719="H", "%0,5 üzerindedir", IF(Veriler!T1719&gt;0.1, "%10 sınırı aşılmıştır.", "Uygun"))))</f>
        <v>%0,5 üzerindedir</v>
      </c>
      <c r="O1719" s="116" t="str">
        <f t="shared" si="541"/>
        <v xml:space="preserve"> </v>
      </c>
      <c r="P1719" s="117"/>
      <c r="Q1719" s="118"/>
      <c r="R1719" s="119" t="str">
        <f t="shared" si="542"/>
        <v/>
      </c>
      <c r="S1719" s="133">
        <f>IFERROR(IF(M1719&lt;=0.005,IF(F1719="",L1719,0),IF(F1719&lt;&gt;"",0,IF(P1719="",0,IF(P1719="H",0,IF(Q1719&lt;Veriler!$G$2,L1719*Veriler!$G$2,L1719*Q1719)))))," ")</f>
        <v>0</v>
      </c>
      <c r="T1719" s="133">
        <f>IF(Veriler!T1719&lt;=0.1, S1719, IF(AND(Veriler!T1719&gt;0.1, F1719="", P1719="E"), IF(Q1719&gt;Veriler!$G$2, Q1719*S1719, IF(Q1719&lt;Veriler!$G$2, Veriler!$G$2*S1719, Q1719*S1719)), 0))</f>
        <v>0</v>
      </c>
      <c r="U1719" s="133" t="str">
        <f t="shared" si="543"/>
        <v xml:space="preserve"> </v>
      </c>
      <c r="V1719" s="134" t="str">
        <f>IFERROR(IF(O1719="%10 sınırı aşılmıştır.",L1719-T1719,IFERROR(IF(F1719="",IF(S1719=1,0,IF(L1719-S1719=0,"",L1719-S1719)),IF(Veriler!M1719="",L1719,IF(L1719*Veriler!M1719=0,"",L1719*Veriler!M1719))),L1719)),0)</f>
        <v/>
      </c>
      <c r="W1719" s="146"/>
      <c r="X1719" s="146"/>
      <c r="Y1719" s="146"/>
    </row>
    <row r="1720" spans="1:25" s="99" customFormat="1" ht="54.75" customHeight="1" x14ac:dyDescent="0.25">
      <c r="A1720" s="96">
        <f t="shared" si="544"/>
        <v>1266</v>
      </c>
      <c r="B1720" s="175"/>
      <c r="C1720" s="176"/>
      <c r="D1720" s="113"/>
      <c r="E1720" s="115"/>
      <c r="F1720" s="174"/>
      <c r="G1720" s="114" t="str">
        <f t="shared" si="539"/>
        <v/>
      </c>
      <c r="H1720" s="115"/>
      <c r="I1720" s="115"/>
      <c r="J1720" s="115"/>
      <c r="K1720" s="115"/>
      <c r="L1720" s="133" t="str">
        <f t="shared" si="540"/>
        <v/>
      </c>
      <c r="M1720" s="116" t="str">
        <f>IF(L1720="", "", L1720/Veriler!$X$1)</f>
        <v/>
      </c>
      <c r="N1720" s="116" t="str">
        <f>IF(F1720&lt;&gt;"", "İthal Girdi", IF(Veriler!T1720="", "", IF(Veriler!S1720="H", "%0,5 üzerindedir", IF(Veriler!T1720&gt;0.1, "%10 sınırı aşılmıştır.", "Uygun"))))</f>
        <v>%0,5 üzerindedir</v>
      </c>
      <c r="O1720" s="116" t="str">
        <f t="shared" si="541"/>
        <v xml:space="preserve"> </v>
      </c>
      <c r="P1720" s="117"/>
      <c r="Q1720" s="118"/>
      <c r="R1720" s="119" t="str">
        <f t="shared" si="542"/>
        <v/>
      </c>
      <c r="S1720" s="133">
        <f>IFERROR(IF(M1720&lt;=0.005,IF(F1720="",L1720,0),IF(F1720&lt;&gt;"",0,IF(P1720="",0,IF(P1720="H",0,IF(Q1720&lt;Veriler!$G$2,L1720*Veriler!$G$2,L1720*Q1720)))))," ")</f>
        <v>0</v>
      </c>
      <c r="T1720" s="133">
        <f>IF(Veriler!T1720&lt;=0.1, S1720, IF(AND(Veriler!T1720&gt;0.1, F1720="", P1720="E"), IF(Q1720&gt;Veriler!$G$2, Q1720*S1720, IF(Q1720&lt;Veriler!$G$2, Veriler!$G$2*S1720, Q1720*S1720)), 0))</f>
        <v>0</v>
      </c>
      <c r="U1720" s="133" t="str">
        <f t="shared" si="543"/>
        <v xml:space="preserve"> </v>
      </c>
      <c r="V1720" s="134" t="str">
        <f>IFERROR(IF(O1720="%10 sınırı aşılmıştır.",L1720-T1720,IFERROR(IF(F1720="",IF(S1720=1,0,IF(L1720-S1720=0,"",L1720-S1720)),IF(Veriler!M1720="",L1720,IF(L1720*Veriler!M1720=0,"",L1720*Veriler!M1720))),L1720)),0)</f>
        <v/>
      </c>
      <c r="W1720" s="146"/>
      <c r="X1720" s="146"/>
      <c r="Y1720" s="146"/>
    </row>
    <row r="1721" spans="1:25" s="99" customFormat="1" ht="54.75" customHeight="1" x14ac:dyDescent="0.25">
      <c r="A1721" s="96">
        <f t="shared" si="544"/>
        <v>1267</v>
      </c>
      <c r="B1721" s="175"/>
      <c r="C1721" s="176"/>
      <c r="D1721" s="113"/>
      <c r="E1721" s="115"/>
      <c r="F1721" s="174"/>
      <c r="G1721" s="114" t="str">
        <f t="shared" si="539"/>
        <v/>
      </c>
      <c r="H1721" s="115"/>
      <c r="I1721" s="115"/>
      <c r="J1721" s="115"/>
      <c r="K1721" s="115"/>
      <c r="L1721" s="133" t="str">
        <f t="shared" si="540"/>
        <v/>
      </c>
      <c r="M1721" s="116" t="str">
        <f>IF(L1721="", "", L1721/Veriler!$X$1)</f>
        <v/>
      </c>
      <c r="N1721" s="116" t="str">
        <f>IF(F1721&lt;&gt;"", "İthal Girdi", IF(Veriler!T1721="", "", IF(Veriler!S1721="H", "%0,5 üzerindedir", IF(Veriler!T1721&gt;0.1, "%10 sınırı aşılmıştır.", "Uygun"))))</f>
        <v>%0,5 üzerindedir</v>
      </c>
      <c r="O1721" s="116" t="str">
        <f t="shared" si="541"/>
        <v xml:space="preserve"> </v>
      </c>
      <c r="P1721" s="117"/>
      <c r="Q1721" s="118"/>
      <c r="R1721" s="119" t="str">
        <f t="shared" si="542"/>
        <v/>
      </c>
      <c r="S1721" s="133">
        <f>IFERROR(IF(M1721&lt;=0.005,IF(F1721="",L1721,0),IF(F1721&lt;&gt;"",0,IF(P1721="",0,IF(P1721="H",0,IF(Q1721&lt;Veriler!$G$2,L1721*Veriler!$G$2,L1721*Q1721)))))," ")</f>
        <v>0</v>
      </c>
      <c r="T1721" s="133">
        <f>IF(Veriler!T1721&lt;=0.1, S1721, IF(AND(Veriler!T1721&gt;0.1, F1721="", P1721="E"), IF(Q1721&gt;Veriler!$G$2, Q1721*S1721, IF(Q1721&lt;Veriler!$G$2, Veriler!$G$2*S1721, Q1721*S1721)), 0))</f>
        <v>0</v>
      </c>
      <c r="U1721" s="133" t="str">
        <f t="shared" si="543"/>
        <v xml:space="preserve"> </v>
      </c>
      <c r="V1721" s="134" t="str">
        <f>IFERROR(IF(O1721="%10 sınırı aşılmıştır.",L1721-T1721,IFERROR(IF(F1721="",IF(S1721=1,0,IF(L1721-S1721=0,"",L1721-S1721)),IF(Veriler!M1721="",L1721,IF(L1721*Veriler!M1721=0,"",L1721*Veriler!M1721))),L1721)),0)</f>
        <v/>
      </c>
      <c r="W1721" s="146"/>
      <c r="X1721" s="146"/>
      <c r="Y1721" s="146"/>
    </row>
    <row r="1722" spans="1:25" s="99" customFormat="1" ht="54.75" customHeight="1" x14ac:dyDescent="0.25">
      <c r="A1722" s="96">
        <f t="shared" si="544"/>
        <v>1268</v>
      </c>
      <c r="B1722" s="175"/>
      <c r="C1722" s="176"/>
      <c r="D1722" s="113"/>
      <c r="E1722" s="115"/>
      <c r="F1722" s="174"/>
      <c r="G1722" s="114" t="str">
        <f t="shared" si="539"/>
        <v/>
      </c>
      <c r="H1722" s="115"/>
      <c r="I1722" s="115"/>
      <c r="J1722" s="115"/>
      <c r="K1722" s="115"/>
      <c r="L1722" s="133" t="str">
        <f t="shared" si="540"/>
        <v/>
      </c>
      <c r="M1722" s="116" t="str">
        <f>IF(L1722="", "", L1722/Veriler!$X$1)</f>
        <v/>
      </c>
      <c r="N1722" s="116" t="str">
        <f>IF(F1722&lt;&gt;"", "İthal Girdi", IF(Veriler!T1722="", "", IF(Veriler!S1722="H", "%0,5 üzerindedir", IF(Veriler!T1722&gt;0.1, "%10 sınırı aşılmıştır.", "Uygun"))))</f>
        <v>%0,5 üzerindedir</v>
      </c>
      <c r="O1722" s="116" t="str">
        <f t="shared" si="541"/>
        <v xml:space="preserve"> </v>
      </c>
      <c r="P1722" s="117"/>
      <c r="Q1722" s="118"/>
      <c r="R1722" s="119" t="str">
        <f t="shared" si="542"/>
        <v/>
      </c>
      <c r="S1722" s="133">
        <f>IFERROR(IF(M1722&lt;=0.005,IF(F1722="",L1722,0),IF(F1722&lt;&gt;"",0,IF(P1722="",0,IF(P1722="H",0,IF(Q1722&lt;Veriler!$G$2,L1722*Veriler!$G$2,L1722*Q1722)))))," ")</f>
        <v>0</v>
      </c>
      <c r="T1722" s="133">
        <f>IF(Veriler!T1722&lt;=0.1, S1722, IF(AND(Veriler!T1722&gt;0.1, F1722="", P1722="E"), IF(Q1722&gt;Veriler!$G$2, Q1722*S1722, IF(Q1722&lt;Veriler!$G$2, Veriler!$G$2*S1722, Q1722*S1722)), 0))</f>
        <v>0</v>
      </c>
      <c r="U1722" s="133" t="str">
        <f t="shared" si="543"/>
        <v xml:space="preserve"> </v>
      </c>
      <c r="V1722" s="134" t="str">
        <f>IFERROR(IF(O1722="%10 sınırı aşılmıştır.",L1722-T1722,IFERROR(IF(F1722="",IF(S1722=1,0,IF(L1722-S1722=0,"",L1722-S1722)),IF(Veriler!M1722="",L1722,IF(L1722*Veriler!M1722=0,"",L1722*Veriler!M1722))),L1722)),0)</f>
        <v/>
      </c>
      <c r="W1722" s="146"/>
      <c r="X1722" s="146"/>
      <c r="Y1722" s="146"/>
    </row>
    <row r="1723" spans="1:25" s="99" customFormat="1" ht="54.75" customHeight="1" x14ac:dyDescent="0.25">
      <c r="A1723" s="96">
        <f t="shared" si="544"/>
        <v>1269</v>
      </c>
      <c r="B1723" s="175"/>
      <c r="C1723" s="176"/>
      <c r="D1723" s="113"/>
      <c r="E1723" s="115"/>
      <c r="F1723" s="174"/>
      <c r="G1723" s="114" t="str">
        <f t="shared" si="539"/>
        <v/>
      </c>
      <c r="H1723" s="115"/>
      <c r="I1723" s="115"/>
      <c r="J1723" s="115"/>
      <c r="K1723" s="115"/>
      <c r="L1723" s="133" t="str">
        <f t="shared" si="540"/>
        <v/>
      </c>
      <c r="M1723" s="116" t="str">
        <f>IF(L1723="", "", L1723/Veriler!$X$1)</f>
        <v/>
      </c>
      <c r="N1723" s="116" t="str">
        <f>IF(F1723&lt;&gt;"", "İthal Girdi", IF(Veriler!T1723="", "", IF(Veriler!S1723="H", "%0,5 üzerindedir", IF(Veriler!T1723&gt;0.1, "%10 sınırı aşılmıştır.", "Uygun"))))</f>
        <v>%0,5 üzerindedir</v>
      </c>
      <c r="O1723" s="116" t="str">
        <f t="shared" si="541"/>
        <v xml:space="preserve"> </v>
      </c>
      <c r="P1723" s="117"/>
      <c r="Q1723" s="118"/>
      <c r="R1723" s="119" t="str">
        <f t="shared" si="542"/>
        <v/>
      </c>
      <c r="S1723" s="133">
        <f>IFERROR(IF(M1723&lt;=0.005,IF(F1723="",L1723,0),IF(F1723&lt;&gt;"",0,IF(P1723="",0,IF(P1723="H",0,IF(Q1723&lt;Veriler!$G$2,L1723*Veriler!$G$2,L1723*Q1723)))))," ")</f>
        <v>0</v>
      </c>
      <c r="T1723" s="133">
        <f>IF(Veriler!T1723&lt;=0.1, S1723, IF(AND(Veriler!T1723&gt;0.1, F1723="", P1723="E"), IF(Q1723&gt;Veriler!$G$2, Q1723*S1723, IF(Q1723&lt;Veriler!$G$2, Veriler!$G$2*S1723, Q1723*S1723)), 0))</f>
        <v>0</v>
      </c>
      <c r="U1723" s="133" t="str">
        <f t="shared" si="543"/>
        <v xml:space="preserve"> </v>
      </c>
      <c r="V1723" s="134" t="str">
        <f>IFERROR(IF(O1723="%10 sınırı aşılmıştır.",L1723-T1723,IFERROR(IF(F1723="",IF(S1723=1,0,IF(L1723-S1723=0,"",L1723-S1723)),IF(Veriler!M1723="",L1723,IF(L1723*Veriler!M1723=0,"",L1723*Veriler!M1723))),L1723)),0)</f>
        <v/>
      </c>
      <c r="W1723" s="146"/>
      <c r="X1723" s="146"/>
      <c r="Y1723" s="146"/>
    </row>
    <row r="1724" spans="1:25" s="99" customFormat="1" ht="54.75" customHeight="1" x14ac:dyDescent="0.25">
      <c r="A1724" s="96">
        <f t="shared" si="544"/>
        <v>1270</v>
      </c>
      <c r="B1724" s="175"/>
      <c r="C1724" s="176"/>
      <c r="D1724" s="113"/>
      <c r="E1724" s="115"/>
      <c r="F1724" s="174"/>
      <c r="G1724" s="114" t="str">
        <f t="shared" si="539"/>
        <v/>
      </c>
      <c r="H1724" s="115"/>
      <c r="I1724" s="115"/>
      <c r="J1724" s="115"/>
      <c r="K1724" s="115"/>
      <c r="L1724" s="133" t="str">
        <f t="shared" si="540"/>
        <v/>
      </c>
      <c r="M1724" s="116" t="str">
        <f>IF(L1724="", "", L1724/Veriler!$X$1)</f>
        <v/>
      </c>
      <c r="N1724" s="116" t="str">
        <f>IF(F1724&lt;&gt;"", "İthal Girdi", IF(Veriler!T1724="", "", IF(Veriler!S1724="H", "%0,5 üzerindedir", IF(Veriler!T1724&gt;0.1, "%10 sınırı aşılmıştır.", "Uygun"))))</f>
        <v>%0,5 üzerindedir</v>
      </c>
      <c r="O1724" s="116" t="str">
        <f t="shared" si="541"/>
        <v xml:space="preserve"> </v>
      </c>
      <c r="P1724" s="117"/>
      <c r="Q1724" s="118"/>
      <c r="R1724" s="119" t="str">
        <f t="shared" si="542"/>
        <v/>
      </c>
      <c r="S1724" s="133">
        <f>IFERROR(IF(M1724&lt;=0.005,IF(F1724="",L1724,0),IF(F1724&lt;&gt;"",0,IF(P1724="",0,IF(P1724="H",0,IF(Q1724&lt;Veriler!$G$2,L1724*Veriler!$G$2,L1724*Q1724)))))," ")</f>
        <v>0</v>
      </c>
      <c r="T1724" s="133">
        <f>IF(Veriler!T1724&lt;=0.1, S1724, IF(AND(Veriler!T1724&gt;0.1, F1724="", P1724="E"), IF(Q1724&gt;Veriler!$G$2, Q1724*S1724, IF(Q1724&lt;Veriler!$G$2, Veriler!$G$2*S1724, Q1724*S1724)), 0))</f>
        <v>0</v>
      </c>
      <c r="U1724" s="133" t="str">
        <f t="shared" si="543"/>
        <v xml:space="preserve"> </v>
      </c>
      <c r="V1724" s="134" t="str">
        <f>IFERROR(IF(O1724="%10 sınırı aşılmıştır.",L1724-T1724,IFERROR(IF(F1724="",IF(S1724=1,0,IF(L1724-S1724=0,"",L1724-S1724)),IF(Veriler!M1724="",L1724,IF(L1724*Veriler!M1724=0,"",L1724*Veriler!M1724))),L1724)),0)</f>
        <v/>
      </c>
      <c r="W1724" s="146"/>
      <c r="X1724" s="146"/>
      <c r="Y1724" s="146"/>
    </row>
    <row r="1725" spans="1:25" s="99" customFormat="1" ht="54.75" customHeight="1" x14ac:dyDescent="0.25">
      <c r="A1725" s="96">
        <f t="shared" si="544"/>
        <v>1271</v>
      </c>
      <c r="B1725" s="175"/>
      <c r="C1725" s="176"/>
      <c r="D1725" s="113"/>
      <c r="E1725" s="115"/>
      <c r="F1725" s="174"/>
      <c r="G1725" s="114" t="str">
        <f t="shared" si="539"/>
        <v/>
      </c>
      <c r="H1725" s="115"/>
      <c r="I1725" s="115"/>
      <c r="J1725" s="115"/>
      <c r="K1725" s="115"/>
      <c r="L1725" s="133" t="str">
        <f t="shared" si="540"/>
        <v/>
      </c>
      <c r="M1725" s="116" t="str">
        <f>IF(L1725="", "", L1725/Veriler!$X$1)</f>
        <v/>
      </c>
      <c r="N1725" s="116" t="str">
        <f>IF(F1725&lt;&gt;"", "İthal Girdi", IF(Veriler!T1725="", "", IF(Veriler!S1725="H", "%0,5 üzerindedir", IF(Veriler!T1725&gt;0.1, "%10 sınırı aşılmıştır.", "Uygun"))))</f>
        <v>%0,5 üzerindedir</v>
      </c>
      <c r="O1725" s="116" t="str">
        <f t="shared" si="541"/>
        <v xml:space="preserve"> </v>
      </c>
      <c r="P1725" s="117"/>
      <c r="Q1725" s="118"/>
      <c r="R1725" s="119" t="str">
        <f t="shared" si="542"/>
        <v/>
      </c>
      <c r="S1725" s="133">
        <f>IFERROR(IF(M1725&lt;=0.005,IF(F1725="",L1725,0),IF(F1725&lt;&gt;"",0,IF(P1725="",0,IF(P1725="H",0,IF(Q1725&lt;Veriler!$G$2,L1725*Veriler!$G$2,L1725*Q1725)))))," ")</f>
        <v>0</v>
      </c>
      <c r="T1725" s="133">
        <f>IF(Veriler!T1725&lt;=0.1, S1725, IF(AND(Veriler!T1725&gt;0.1, F1725="", P1725="E"), IF(Q1725&gt;Veriler!$G$2, Q1725*S1725, IF(Q1725&lt;Veriler!$G$2, Veriler!$G$2*S1725, Q1725*S1725)), 0))</f>
        <v>0</v>
      </c>
      <c r="U1725" s="133" t="str">
        <f t="shared" si="543"/>
        <v xml:space="preserve"> </v>
      </c>
      <c r="V1725" s="134" t="str">
        <f>IFERROR(IF(O1725="%10 sınırı aşılmıştır.",L1725-T1725,IFERROR(IF(F1725="",IF(S1725=1,0,IF(L1725-S1725=0,"",L1725-S1725)),IF(Veriler!M1725="",L1725,IF(L1725*Veriler!M1725=0,"",L1725*Veriler!M1725))),L1725)),0)</f>
        <v/>
      </c>
      <c r="W1725" s="146"/>
      <c r="X1725" s="146"/>
      <c r="Y1725" s="146"/>
    </row>
    <row r="1726" spans="1:25" s="99" customFormat="1" ht="54.75" customHeight="1" x14ac:dyDescent="0.25">
      <c r="A1726" s="96">
        <f t="shared" si="544"/>
        <v>1272</v>
      </c>
      <c r="B1726" s="175"/>
      <c r="C1726" s="176"/>
      <c r="D1726" s="113"/>
      <c r="E1726" s="115"/>
      <c r="F1726" s="174"/>
      <c r="G1726" s="114" t="str">
        <f t="shared" si="539"/>
        <v/>
      </c>
      <c r="H1726" s="115"/>
      <c r="I1726" s="115"/>
      <c r="J1726" s="115"/>
      <c r="K1726" s="115"/>
      <c r="L1726" s="133" t="str">
        <f t="shared" si="540"/>
        <v/>
      </c>
      <c r="M1726" s="116" t="str">
        <f>IF(L1726="", "", L1726/Veriler!$X$1)</f>
        <v/>
      </c>
      <c r="N1726" s="116" t="str">
        <f>IF(F1726&lt;&gt;"", "İthal Girdi", IF(Veriler!T1726="", "", IF(Veriler!S1726="H", "%0,5 üzerindedir", IF(Veriler!T1726&gt;0.1, "%10 sınırı aşılmıştır.", "Uygun"))))</f>
        <v>%0,5 üzerindedir</v>
      </c>
      <c r="O1726" s="116" t="str">
        <f t="shared" si="541"/>
        <v xml:space="preserve"> </v>
      </c>
      <c r="P1726" s="117"/>
      <c r="Q1726" s="118"/>
      <c r="R1726" s="119" t="str">
        <f t="shared" si="542"/>
        <v/>
      </c>
      <c r="S1726" s="133">
        <f>IFERROR(IF(M1726&lt;=0.005,IF(F1726="",L1726,0),IF(F1726&lt;&gt;"",0,IF(P1726="",0,IF(P1726="H",0,IF(Q1726&lt;Veriler!$G$2,L1726*Veriler!$G$2,L1726*Q1726)))))," ")</f>
        <v>0</v>
      </c>
      <c r="T1726" s="133">
        <f>IF(Veriler!T1726&lt;=0.1, S1726, IF(AND(Veriler!T1726&gt;0.1, F1726="", P1726="E"), IF(Q1726&gt;Veriler!$G$2, Q1726*S1726, IF(Q1726&lt;Veriler!$G$2, Veriler!$G$2*S1726, Q1726*S1726)), 0))</f>
        <v>0</v>
      </c>
      <c r="U1726" s="133" t="str">
        <f t="shared" si="543"/>
        <v xml:space="preserve"> </v>
      </c>
      <c r="V1726" s="134" t="str">
        <f>IFERROR(IF(O1726="%10 sınırı aşılmıştır.",L1726-T1726,IFERROR(IF(F1726="",IF(S1726=1,0,IF(L1726-S1726=0,"",L1726-S1726)),IF(Veriler!M1726="",L1726,IF(L1726*Veriler!M1726=0,"",L1726*Veriler!M1726))),L1726)),0)</f>
        <v/>
      </c>
      <c r="W1726" s="146"/>
      <c r="X1726" s="146"/>
      <c r="Y1726" s="146"/>
    </row>
    <row r="1727" spans="1:25" s="99" customFormat="1" ht="54.75" customHeight="1" x14ac:dyDescent="0.25">
      <c r="A1727" s="96">
        <f t="shared" si="544"/>
        <v>1273</v>
      </c>
      <c r="B1727" s="175"/>
      <c r="C1727" s="176"/>
      <c r="D1727" s="113"/>
      <c r="E1727" s="115"/>
      <c r="F1727" s="174"/>
      <c r="G1727" s="114" t="str">
        <f t="shared" si="539"/>
        <v/>
      </c>
      <c r="H1727" s="115"/>
      <c r="I1727" s="115"/>
      <c r="J1727" s="115"/>
      <c r="K1727" s="115"/>
      <c r="L1727" s="133" t="str">
        <f t="shared" si="540"/>
        <v/>
      </c>
      <c r="M1727" s="116" t="str">
        <f>IF(L1727="", "", L1727/Veriler!$X$1)</f>
        <v/>
      </c>
      <c r="N1727" s="116" t="str">
        <f>IF(F1727&lt;&gt;"", "İthal Girdi", IF(Veriler!T1727="", "", IF(Veriler!S1727="H", "%0,5 üzerindedir", IF(Veriler!T1727&gt;0.1, "%10 sınırı aşılmıştır.", "Uygun"))))</f>
        <v>%0,5 üzerindedir</v>
      </c>
      <c r="O1727" s="116" t="str">
        <f t="shared" si="541"/>
        <v xml:space="preserve"> </v>
      </c>
      <c r="P1727" s="117"/>
      <c r="Q1727" s="118"/>
      <c r="R1727" s="119" t="str">
        <f t="shared" si="542"/>
        <v/>
      </c>
      <c r="S1727" s="133">
        <f>IFERROR(IF(M1727&lt;=0.005,IF(F1727="",L1727,0),IF(F1727&lt;&gt;"",0,IF(P1727="",0,IF(P1727="H",0,IF(Q1727&lt;Veriler!$G$2,L1727*Veriler!$G$2,L1727*Q1727)))))," ")</f>
        <v>0</v>
      </c>
      <c r="T1727" s="133">
        <f>IF(Veriler!T1727&lt;=0.1, S1727, IF(AND(Veriler!T1727&gt;0.1, F1727="", P1727="E"), IF(Q1727&gt;Veriler!$G$2, Q1727*S1727, IF(Q1727&lt;Veriler!$G$2, Veriler!$G$2*S1727, Q1727*S1727)), 0))</f>
        <v>0</v>
      </c>
      <c r="U1727" s="133" t="str">
        <f t="shared" si="543"/>
        <v xml:space="preserve"> </v>
      </c>
      <c r="V1727" s="134" t="str">
        <f>IFERROR(IF(O1727="%10 sınırı aşılmıştır.",L1727-T1727,IFERROR(IF(F1727="",IF(S1727=1,0,IF(L1727-S1727=0,"",L1727-S1727)),IF(Veriler!M1727="",L1727,IF(L1727*Veriler!M1727=0,"",L1727*Veriler!M1727))),L1727)),0)</f>
        <v/>
      </c>
      <c r="W1727" s="146"/>
      <c r="X1727" s="146"/>
      <c r="Y1727" s="146"/>
    </row>
    <row r="1728" spans="1:25" s="99" customFormat="1" ht="54.75" customHeight="1" x14ac:dyDescent="0.25">
      <c r="A1728" s="96">
        <f t="shared" si="544"/>
        <v>1274</v>
      </c>
      <c r="B1728" s="175"/>
      <c r="C1728" s="176"/>
      <c r="D1728" s="113"/>
      <c r="E1728" s="115"/>
      <c r="F1728" s="174"/>
      <c r="G1728" s="114" t="str">
        <f t="shared" si="539"/>
        <v/>
      </c>
      <c r="H1728" s="115"/>
      <c r="I1728" s="115"/>
      <c r="J1728" s="115"/>
      <c r="K1728" s="115"/>
      <c r="L1728" s="133" t="str">
        <f t="shared" si="540"/>
        <v/>
      </c>
      <c r="M1728" s="116" t="str">
        <f>IF(L1728="", "", L1728/Veriler!$X$1)</f>
        <v/>
      </c>
      <c r="N1728" s="116" t="str">
        <f>IF(F1728&lt;&gt;"", "İthal Girdi", IF(Veriler!T1728="", "", IF(Veriler!S1728="H", "%0,5 üzerindedir", IF(Veriler!T1728&gt;0.1, "%10 sınırı aşılmıştır.", "Uygun"))))</f>
        <v>%0,5 üzerindedir</v>
      </c>
      <c r="O1728" s="116" t="str">
        <f t="shared" si="541"/>
        <v xml:space="preserve"> </v>
      </c>
      <c r="P1728" s="117"/>
      <c r="Q1728" s="118"/>
      <c r="R1728" s="119" t="str">
        <f t="shared" si="542"/>
        <v/>
      </c>
      <c r="S1728" s="133">
        <f>IFERROR(IF(M1728&lt;=0.005,IF(F1728="",L1728,0),IF(F1728&lt;&gt;"",0,IF(P1728="",0,IF(P1728="H",0,IF(Q1728&lt;Veriler!$G$2,L1728*Veriler!$G$2,L1728*Q1728)))))," ")</f>
        <v>0</v>
      </c>
      <c r="T1728" s="133">
        <f>IF(Veriler!T1728&lt;=0.1, S1728, IF(AND(Veriler!T1728&gt;0.1, F1728="", P1728="E"), IF(Q1728&gt;Veriler!$G$2, Q1728*S1728, IF(Q1728&lt;Veriler!$G$2, Veriler!$G$2*S1728, Q1728*S1728)), 0))</f>
        <v>0</v>
      </c>
      <c r="U1728" s="133" t="str">
        <f t="shared" si="543"/>
        <v xml:space="preserve"> </v>
      </c>
      <c r="V1728" s="134" t="str">
        <f>IFERROR(IF(O1728="%10 sınırı aşılmıştır.",L1728-T1728,IFERROR(IF(F1728="",IF(S1728=1,0,IF(L1728-S1728=0,"",L1728-S1728)),IF(Veriler!M1728="",L1728,IF(L1728*Veriler!M1728=0,"",L1728*Veriler!M1728))),L1728)),0)</f>
        <v/>
      </c>
      <c r="W1728" s="146"/>
      <c r="X1728" s="146"/>
      <c r="Y1728" s="146"/>
    </row>
    <row r="1729" spans="1:25" s="99" customFormat="1" ht="36" hidden="1" customHeight="1" x14ac:dyDescent="0.25">
      <c r="A1729" s="101"/>
      <c r="B1729" s="191" t="s">
        <v>16</v>
      </c>
      <c r="C1729" s="176"/>
      <c r="D1729" s="120"/>
      <c r="E1729" s="171"/>
      <c r="F1729" s="172"/>
      <c r="G1729" s="121"/>
      <c r="H1729" s="115"/>
      <c r="I1729" s="115"/>
      <c r="J1729" s="115"/>
      <c r="K1729" s="115"/>
      <c r="L1729" s="121"/>
      <c r="M1729" s="121"/>
      <c r="N1729" s="121"/>
      <c r="O1729" s="121"/>
      <c r="P1729" s="120"/>
      <c r="Q1729" s="120"/>
      <c r="R1729" s="183"/>
      <c r="S1729" s="184"/>
      <c r="T1729" s="121"/>
      <c r="U1729" s="121"/>
      <c r="V1729" s="121"/>
      <c r="W1729" s="146"/>
      <c r="X1729" s="146"/>
      <c r="Y1729" s="146"/>
    </row>
    <row r="1730" spans="1:25" s="99" customFormat="1" ht="54.75" customHeight="1" x14ac:dyDescent="0.25">
      <c r="A1730" s="96">
        <f>A1728+1</f>
        <v>1275</v>
      </c>
      <c r="B1730" s="175"/>
      <c r="C1730" s="176"/>
      <c r="D1730" s="113"/>
      <c r="E1730" s="115"/>
      <c r="F1730" s="174"/>
      <c r="G1730" s="114" t="str">
        <f t="shared" ref="G1730:G1743" si="545">IF(AND(F1730&lt;&gt;"",V1730&lt;&gt;"",L1730&lt;&gt;0),V1730/L1730,"")</f>
        <v/>
      </c>
      <c r="H1730" s="115"/>
      <c r="I1730" s="115"/>
      <c r="J1730" s="115"/>
      <c r="K1730" s="115"/>
      <c r="L1730" s="133" t="str">
        <f t="shared" ref="L1730:L1743" si="546">IF(AND(H1730&lt;&gt;0, J1730&lt;&gt;0, K1730&lt;&gt;0), H1730*J1730*K1730, "")</f>
        <v/>
      </c>
      <c r="M1730" s="116" t="str">
        <f>IF(L1730="", "", L1730/Veriler!$X$1)</f>
        <v/>
      </c>
      <c r="N1730" s="116" t="str">
        <f>IF(F1730&lt;&gt;"", "İthal Girdi", IF(Veriler!T1730="", "", IF(Veriler!S1730="H", "%0,5 üzerindedir", IF(Veriler!T1730&gt;0.1, "%10 sınırı aşılmıştır.", "Uygun"))))</f>
        <v>%0,5 üzerindedir</v>
      </c>
      <c r="O1730" s="116" t="str">
        <f t="shared" ref="O1730:O1743" si="547">IF(M1730=""," ",N1730)</f>
        <v xml:space="preserve"> </v>
      </c>
      <c r="P1730" s="117"/>
      <c r="Q1730" s="118"/>
      <c r="R1730" s="119" t="str">
        <f t="shared" ref="R1730:R1743" si="548">IFERROR(IF(AND(T1730&lt;&gt;"",L1730&lt;&gt;"",L1730&lt;&gt;0,T1730&lt;&gt;0),T1730/L1730,"")," ")</f>
        <v/>
      </c>
      <c r="S1730" s="133">
        <f>IFERROR(IF(M1730&lt;=0.005,IF(F1730="",L1730,0),IF(F1730&lt;&gt;"",0,IF(P1730="",0,IF(P1730="H",0,IF(Q1730&lt;Veriler!$G$2,L1730*Veriler!$G$2,L1730*Q1730)))))," ")</f>
        <v>0</v>
      </c>
      <c r="T1730" s="133">
        <f>IF(Veriler!T1730&lt;=0.1, S1730, IF(AND(Veriler!T1730&gt;0.1, F1730="", P1730="E"), IF(Q1730&gt;Veriler!$G$2, Q1730*S1730, IF(Q1730&lt;Veriler!$G$2, Veriler!$G$2*S1730, Q1730*S1730)), 0))</f>
        <v>0</v>
      </c>
      <c r="U1730" s="133" t="str">
        <f t="shared" ref="U1730:U1743" si="549">IF(T1730=0," ",T1730)</f>
        <v xml:space="preserve"> </v>
      </c>
      <c r="V1730" s="134" t="str">
        <f>IFERROR(IF(O1730="%10 sınırı aşılmıştır.",L1730-T1730,IFERROR(IF(F1730="",IF(S1730=1,0,IF(L1730-S1730=0,"",L1730-S1730)),IF(Veriler!M1730="",L1730,IF(L1730*Veriler!M1730=0,"",L1730*Veriler!M1730))),L1730)),0)</f>
        <v/>
      </c>
      <c r="W1730" s="146"/>
      <c r="X1730" s="146"/>
      <c r="Y1730" s="146"/>
    </row>
    <row r="1731" spans="1:25" s="99" customFormat="1" ht="54.75" customHeight="1" x14ac:dyDescent="0.25">
      <c r="A1731" s="96">
        <f t="shared" ref="A1731:A1743" si="550">A1730+1</f>
        <v>1276</v>
      </c>
      <c r="B1731" s="175"/>
      <c r="C1731" s="176"/>
      <c r="D1731" s="113"/>
      <c r="E1731" s="115"/>
      <c r="F1731" s="174"/>
      <c r="G1731" s="114" t="str">
        <f t="shared" si="545"/>
        <v/>
      </c>
      <c r="H1731" s="115"/>
      <c r="I1731" s="115"/>
      <c r="J1731" s="115"/>
      <c r="K1731" s="115"/>
      <c r="L1731" s="133" t="str">
        <f t="shared" si="546"/>
        <v/>
      </c>
      <c r="M1731" s="116" t="str">
        <f>IF(L1731="", "", L1731/Veriler!$X$1)</f>
        <v/>
      </c>
      <c r="N1731" s="116" t="str">
        <f>IF(F1731&lt;&gt;"", "İthal Girdi", IF(Veriler!T1731="", "", IF(Veriler!S1731="H", "%0,5 üzerindedir", IF(Veriler!T1731&gt;0.1, "%10 sınırı aşılmıştır.", "Uygun"))))</f>
        <v>%0,5 üzerindedir</v>
      </c>
      <c r="O1731" s="116" t="str">
        <f t="shared" si="547"/>
        <v xml:space="preserve"> </v>
      </c>
      <c r="P1731" s="117"/>
      <c r="Q1731" s="118"/>
      <c r="R1731" s="119" t="str">
        <f t="shared" si="548"/>
        <v/>
      </c>
      <c r="S1731" s="133">
        <f>IFERROR(IF(M1731&lt;=0.005,IF(F1731="",L1731,0),IF(F1731&lt;&gt;"",0,IF(P1731="",0,IF(P1731="H",0,IF(Q1731&lt;Veriler!$G$2,L1731*Veriler!$G$2,L1731*Q1731)))))," ")</f>
        <v>0</v>
      </c>
      <c r="T1731" s="133">
        <f>IF(Veriler!T1731&lt;=0.1, S1731, IF(AND(Veriler!T1731&gt;0.1, F1731="", P1731="E"), IF(Q1731&gt;Veriler!$G$2, Q1731*S1731, IF(Q1731&lt;Veriler!$G$2, Veriler!$G$2*S1731, Q1731*S1731)), 0))</f>
        <v>0</v>
      </c>
      <c r="U1731" s="133" t="str">
        <f t="shared" si="549"/>
        <v xml:space="preserve"> </v>
      </c>
      <c r="V1731" s="134" t="str">
        <f>IFERROR(IF(O1731="%10 sınırı aşılmıştır.",L1731-T1731,IFERROR(IF(F1731="",IF(S1731=1,0,IF(L1731-S1731=0,"",L1731-S1731)),IF(Veriler!M1731="",L1731,IF(L1731*Veriler!M1731=0,"",L1731*Veriler!M1731))),L1731)),0)</f>
        <v/>
      </c>
      <c r="W1731" s="146"/>
      <c r="X1731" s="146"/>
      <c r="Y1731" s="146"/>
    </row>
    <row r="1732" spans="1:25" s="99" customFormat="1" ht="54.75" customHeight="1" x14ac:dyDescent="0.25">
      <c r="A1732" s="96">
        <f t="shared" si="550"/>
        <v>1277</v>
      </c>
      <c r="B1732" s="175"/>
      <c r="C1732" s="176"/>
      <c r="D1732" s="113"/>
      <c r="E1732" s="115"/>
      <c r="F1732" s="174"/>
      <c r="G1732" s="114" t="str">
        <f t="shared" si="545"/>
        <v/>
      </c>
      <c r="H1732" s="115"/>
      <c r="I1732" s="115"/>
      <c r="J1732" s="115"/>
      <c r="K1732" s="115"/>
      <c r="L1732" s="133" t="str">
        <f t="shared" si="546"/>
        <v/>
      </c>
      <c r="M1732" s="116" t="str">
        <f>IF(L1732="", "", L1732/Veriler!$X$1)</f>
        <v/>
      </c>
      <c r="N1732" s="116" t="str">
        <f>IF(F1732&lt;&gt;"", "İthal Girdi", IF(Veriler!T1732="", "", IF(Veriler!S1732="H", "%0,5 üzerindedir", IF(Veriler!T1732&gt;0.1, "%10 sınırı aşılmıştır.", "Uygun"))))</f>
        <v>%0,5 üzerindedir</v>
      </c>
      <c r="O1732" s="116" t="str">
        <f t="shared" si="547"/>
        <v xml:space="preserve"> </v>
      </c>
      <c r="P1732" s="117"/>
      <c r="Q1732" s="118"/>
      <c r="R1732" s="119" t="str">
        <f t="shared" si="548"/>
        <v/>
      </c>
      <c r="S1732" s="133">
        <f>IFERROR(IF(M1732&lt;=0.005,IF(F1732="",L1732,0),IF(F1732&lt;&gt;"",0,IF(P1732="",0,IF(P1732="H",0,IF(Q1732&lt;Veriler!$G$2,L1732*Veriler!$G$2,L1732*Q1732)))))," ")</f>
        <v>0</v>
      </c>
      <c r="T1732" s="133">
        <f>IF(Veriler!T1732&lt;=0.1, S1732, IF(AND(Veriler!T1732&gt;0.1, F1732="", P1732="E"), IF(Q1732&gt;Veriler!$G$2, Q1732*S1732, IF(Q1732&lt;Veriler!$G$2, Veriler!$G$2*S1732, Q1732*S1732)), 0))</f>
        <v>0</v>
      </c>
      <c r="U1732" s="133" t="str">
        <f t="shared" si="549"/>
        <v xml:space="preserve"> </v>
      </c>
      <c r="V1732" s="134" t="str">
        <f>IFERROR(IF(O1732="%10 sınırı aşılmıştır.",L1732-T1732,IFERROR(IF(F1732="",IF(S1732=1,0,IF(L1732-S1732=0,"",L1732-S1732)),IF(Veriler!M1732="",L1732,IF(L1732*Veriler!M1732=0,"",L1732*Veriler!M1732))),L1732)),0)</f>
        <v/>
      </c>
      <c r="W1732" s="146"/>
      <c r="X1732" s="146"/>
      <c r="Y1732" s="146"/>
    </row>
    <row r="1733" spans="1:25" s="99" customFormat="1" ht="54.75" customHeight="1" x14ac:dyDescent="0.25">
      <c r="A1733" s="96">
        <f t="shared" si="550"/>
        <v>1278</v>
      </c>
      <c r="B1733" s="175"/>
      <c r="C1733" s="176"/>
      <c r="D1733" s="113"/>
      <c r="E1733" s="115"/>
      <c r="F1733" s="174"/>
      <c r="G1733" s="114" t="str">
        <f t="shared" si="545"/>
        <v/>
      </c>
      <c r="H1733" s="115"/>
      <c r="I1733" s="115"/>
      <c r="J1733" s="115"/>
      <c r="K1733" s="115"/>
      <c r="L1733" s="133" t="str">
        <f t="shared" si="546"/>
        <v/>
      </c>
      <c r="M1733" s="116" t="str">
        <f>IF(L1733="", "", L1733/Veriler!$X$1)</f>
        <v/>
      </c>
      <c r="N1733" s="116" t="str">
        <f>IF(F1733&lt;&gt;"", "İthal Girdi", IF(Veriler!T1733="", "", IF(Veriler!S1733="H", "%0,5 üzerindedir", IF(Veriler!T1733&gt;0.1, "%10 sınırı aşılmıştır.", "Uygun"))))</f>
        <v>%0,5 üzerindedir</v>
      </c>
      <c r="O1733" s="116" t="str">
        <f t="shared" si="547"/>
        <v xml:space="preserve"> </v>
      </c>
      <c r="P1733" s="117"/>
      <c r="Q1733" s="118"/>
      <c r="R1733" s="119" t="str">
        <f t="shared" si="548"/>
        <v/>
      </c>
      <c r="S1733" s="133">
        <f>IFERROR(IF(M1733&lt;=0.005,IF(F1733="",L1733,0),IF(F1733&lt;&gt;"",0,IF(P1733="",0,IF(P1733="H",0,IF(Q1733&lt;Veriler!$G$2,L1733*Veriler!$G$2,L1733*Q1733)))))," ")</f>
        <v>0</v>
      </c>
      <c r="T1733" s="133">
        <f>IF(Veriler!T1733&lt;=0.1, S1733, IF(AND(Veriler!T1733&gt;0.1, F1733="", P1733="E"), IF(Q1733&gt;Veriler!$G$2, Q1733*S1733, IF(Q1733&lt;Veriler!$G$2, Veriler!$G$2*S1733, Q1733*S1733)), 0))</f>
        <v>0</v>
      </c>
      <c r="U1733" s="133" t="str">
        <f t="shared" si="549"/>
        <v xml:space="preserve"> </v>
      </c>
      <c r="V1733" s="134" t="str">
        <f>IFERROR(IF(O1733="%10 sınırı aşılmıştır.",L1733-T1733,IFERROR(IF(F1733="",IF(S1733=1,0,IF(L1733-S1733=0,"",L1733-S1733)),IF(Veriler!M1733="",L1733,IF(L1733*Veriler!M1733=0,"",L1733*Veriler!M1733))),L1733)),0)</f>
        <v/>
      </c>
      <c r="W1733" s="146"/>
      <c r="X1733" s="146"/>
      <c r="Y1733" s="146"/>
    </row>
    <row r="1734" spans="1:25" s="99" customFormat="1" ht="54.75" customHeight="1" x14ac:dyDescent="0.25">
      <c r="A1734" s="96">
        <f t="shared" si="550"/>
        <v>1279</v>
      </c>
      <c r="B1734" s="175"/>
      <c r="C1734" s="176"/>
      <c r="D1734" s="113"/>
      <c r="E1734" s="115"/>
      <c r="F1734" s="174"/>
      <c r="G1734" s="114" t="str">
        <f t="shared" si="545"/>
        <v/>
      </c>
      <c r="H1734" s="115"/>
      <c r="I1734" s="115"/>
      <c r="J1734" s="115"/>
      <c r="K1734" s="115"/>
      <c r="L1734" s="133" t="str">
        <f t="shared" si="546"/>
        <v/>
      </c>
      <c r="M1734" s="116" t="str">
        <f>IF(L1734="", "", L1734/Veriler!$X$1)</f>
        <v/>
      </c>
      <c r="N1734" s="116" t="str">
        <f>IF(F1734&lt;&gt;"", "İthal Girdi", IF(Veriler!T1734="", "", IF(Veriler!S1734="H", "%0,5 üzerindedir", IF(Veriler!T1734&gt;0.1, "%10 sınırı aşılmıştır.", "Uygun"))))</f>
        <v>%0,5 üzerindedir</v>
      </c>
      <c r="O1734" s="116" t="str">
        <f t="shared" si="547"/>
        <v xml:space="preserve"> </v>
      </c>
      <c r="P1734" s="117"/>
      <c r="Q1734" s="118"/>
      <c r="R1734" s="119" t="str">
        <f t="shared" si="548"/>
        <v/>
      </c>
      <c r="S1734" s="133">
        <f>IFERROR(IF(M1734&lt;=0.005,IF(F1734="",L1734,0),IF(F1734&lt;&gt;"",0,IF(P1734="",0,IF(P1734="H",0,IF(Q1734&lt;Veriler!$G$2,L1734*Veriler!$G$2,L1734*Q1734)))))," ")</f>
        <v>0</v>
      </c>
      <c r="T1734" s="133">
        <f>IF(Veriler!T1734&lt;=0.1, S1734, IF(AND(Veriler!T1734&gt;0.1, F1734="", P1734="E"), IF(Q1734&gt;Veriler!$G$2, Q1734*S1734, IF(Q1734&lt;Veriler!$G$2, Veriler!$G$2*S1734, Q1734*S1734)), 0))</f>
        <v>0</v>
      </c>
      <c r="U1734" s="133" t="str">
        <f t="shared" si="549"/>
        <v xml:space="preserve"> </v>
      </c>
      <c r="V1734" s="134" t="str">
        <f>IFERROR(IF(O1734="%10 sınırı aşılmıştır.",L1734-T1734,IFERROR(IF(F1734="",IF(S1734=1,0,IF(L1734-S1734=0,"",L1734-S1734)),IF(Veriler!M1734="",L1734,IF(L1734*Veriler!M1734=0,"",L1734*Veriler!M1734))),L1734)),0)</f>
        <v/>
      </c>
      <c r="W1734" s="146"/>
      <c r="X1734" s="146"/>
      <c r="Y1734" s="146"/>
    </row>
    <row r="1735" spans="1:25" s="99" customFormat="1" ht="54.75" customHeight="1" x14ac:dyDescent="0.25">
      <c r="A1735" s="96">
        <f t="shared" si="550"/>
        <v>1280</v>
      </c>
      <c r="B1735" s="175"/>
      <c r="C1735" s="176"/>
      <c r="D1735" s="113"/>
      <c r="E1735" s="115"/>
      <c r="F1735" s="174"/>
      <c r="G1735" s="114" t="str">
        <f t="shared" si="545"/>
        <v/>
      </c>
      <c r="H1735" s="115"/>
      <c r="I1735" s="115"/>
      <c r="J1735" s="115"/>
      <c r="K1735" s="115"/>
      <c r="L1735" s="133" t="str">
        <f t="shared" si="546"/>
        <v/>
      </c>
      <c r="M1735" s="116" t="str">
        <f>IF(L1735="", "", L1735/Veriler!$X$1)</f>
        <v/>
      </c>
      <c r="N1735" s="116" t="str">
        <f>IF(F1735&lt;&gt;"", "İthal Girdi", IF(Veriler!T1735="", "", IF(Veriler!S1735="H", "%0,5 üzerindedir", IF(Veriler!T1735&gt;0.1, "%10 sınırı aşılmıştır.", "Uygun"))))</f>
        <v>%0,5 üzerindedir</v>
      </c>
      <c r="O1735" s="116" t="str">
        <f t="shared" si="547"/>
        <v xml:space="preserve"> </v>
      </c>
      <c r="P1735" s="117"/>
      <c r="Q1735" s="118"/>
      <c r="R1735" s="119" t="str">
        <f t="shared" si="548"/>
        <v/>
      </c>
      <c r="S1735" s="133">
        <f>IFERROR(IF(M1735&lt;=0.005,IF(F1735="",L1735,0),IF(F1735&lt;&gt;"",0,IF(P1735="",0,IF(P1735="H",0,IF(Q1735&lt;Veriler!$G$2,L1735*Veriler!$G$2,L1735*Q1735)))))," ")</f>
        <v>0</v>
      </c>
      <c r="T1735" s="133">
        <f>IF(Veriler!T1735&lt;=0.1, S1735, IF(AND(Veriler!T1735&gt;0.1, F1735="", P1735="E"), IF(Q1735&gt;Veriler!$G$2, Q1735*S1735, IF(Q1735&lt;Veriler!$G$2, Veriler!$G$2*S1735, Q1735*S1735)), 0))</f>
        <v>0</v>
      </c>
      <c r="U1735" s="133" t="str">
        <f t="shared" si="549"/>
        <v xml:space="preserve"> </v>
      </c>
      <c r="V1735" s="134" t="str">
        <f>IFERROR(IF(O1735="%10 sınırı aşılmıştır.",L1735-T1735,IFERROR(IF(F1735="",IF(S1735=1,0,IF(L1735-S1735=0,"",L1735-S1735)),IF(Veriler!M1735="",L1735,IF(L1735*Veriler!M1735=0,"",L1735*Veriler!M1735))),L1735)),0)</f>
        <v/>
      </c>
      <c r="W1735" s="146"/>
      <c r="X1735" s="146"/>
      <c r="Y1735" s="146"/>
    </row>
    <row r="1736" spans="1:25" s="99" customFormat="1" ht="54.75" customHeight="1" x14ac:dyDescent="0.25">
      <c r="A1736" s="96">
        <f t="shared" si="550"/>
        <v>1281</v>
      </c>
      <c r="B1736" s="175"/>
      <c r="C1736" s="176"/>
      <c r="D1736" s="113"/>
      <c r="E1736" s="115"/>
      <c r="F1736" s="174"/>
      <c r="G1736" s="114" t="str">
        <f t="shared" si="545"/>
        <v/>
      </c>
      <c r="H1736" s="115"/>
      <c r="I1736" s="115"/>
      <c r="J1736" s="115"/>
      <c r="K1736" s="115"/>
      <c r="L1736" s="133" t="str">
        <f t="shared" si="546"/>
        <v/>
      </c>
      <c r="M1736" s="116" t="str">
        <f>IF(L1736="", "", L1736/Veriler!$X$1)</f>
        <v/>
      </c>
      <c r="N1736" s="116" t="str">
        <f>IF(F1736&lt;&gt;"", "İthal Girdi", IF(Veriler!T1736="", "", IF(Veriler!S1736="H", "%0,5 üzerindedir", IF(Veriler!T1736&gt;0.1, "%10 sınırı aşılmıştır.", "Uygun"))))</f>
        <v>%0,5 üzerindedir</v>
      </c>
      <c r="O1736" s="116" t="str">
        <f t="shared" si="547"/>
        <v xml:space="preserve"> </v>
      </c>
      <c r="P1736" s="117"/>
      <c r="Q1736" s="118"/>
      <c r="R1736" s="119" t="str">
        <f t="shared" si="548"/>
        <v/>
      </c>
      <c r="S1736" s="133">
        <f>IFERROR(IF(M1736&lt;=0.005,IF(F1736="",L1736,0),IF(F1736&lt;&gt;"",0,IF(P1736="",0,IF(P1736="H",0,IF(Q1736&lt;Veriler!$G$2,L1736*Veriler!$G$2,L1736*Q1736)))))," ")</f>
        <v>0</v>
      </c>
      <c r="T1736" s="133">
        <f>IF(Veriler!T1736&lt;=0.1, S1736, IF(AND(Veriler!T1736&gt;0.1, F1736="", P1736="E"), IF(Q1736&gt;Veriler!$G$2, Q1736*S1736, IF(Q1736&lt;Veriler!$G$2, Veriler!$G$2*S1736, Q1736*S1736)), 0))</f>
        <v>0</v>
      </c>
      <c r="U1736" s="133" t="str">
        <f t="shared" si="549"/>
        <v xml:space="preserve"> </v>
      </c>
      <c r="V1736" s="134" t="str">
        <f>IFERROR(IF(O1736="%10 sınırı aşılmıştır.",L1736-T1736,IFERROR(IF(F1736="",IF(S1736=1,0,IF(L1736-S1736=0,"",L1736-S1736)),IF(Veriler!M1736="",L1736,IF(L1736*Veriler!M1736=0,"",L1736*Veriler!M1736))),L1736)),0)</f>
        <v/>
      </c>
      <c r="W1736" s="146"/>
      <c r="X1736" s="146"/>
      <c r="Y1736" s="146"/>
    </row>
    <row r="1737" spans="1:25" s="99" customFormat="1" ht="54.75" customHeight="1" x14ac:dyDescent="0.25">
      <c r="A1737" s="96">
        <f t="shared" si="550"/>
        <v>1282</v>
      </c>
      <c r="B1737" s="175"/>
      <c r="C1737" s="176"/>
      <c r="D1737" s="113"/>
      <c r="E1737" s="115"/>
      <c r="F1737" s="174"/>
      <c r="G1737" s="114" t="str">
        <f t="shared" si="545"/>
        <v/>
      </c>
      <c r="H1737" s="115"/>
      <c r="I1737" s="115"/>
      <c r="J1737" s="115"/>
      <c r="K1737" s="115"/>
      <c r="L1737" s="133" t="str">
        <f t="shared" si="546"/>
        <v/>
      </c>
      <c r="M1737" s="116" t="str">
        <f>IF(L1737="", "", L1737/Veriler!$X$1)</f>
        <v/>
      </c>
      <c r="N1737" s="116" t="str">
        <f>IF(F1737&lt;&gt;"", "İthal Girdi", IF(Veriler!T1737="", "", IF(Veriler!S1737="H", "%0,5 üzerindedir", IF(Veriler!T1737&gt;0.1, "%10 sınırı aşılmıştır.", "Uygun"))))</f>
        <v>%0,5 üzerindedir</v>
      </c>
      <c r="O1737" s="116" t="str">
        <f t="shared" si="547"/>
        <v xml:space="preserve"> </v>
      </c>
      <c r="P1737" s="117"/>
      <c r="Q1737" s="118"/>
      <c r="R1737" s="119" t="str">
        <f t="shared" si="548"/>
        <v/>
      </c>
      <c r="S1737" s="133">
        <f>IFERROR(IF(M1737&lt;=0.005,IF(F1737="",L1737,0),IF(F1737&lt;&gt;"",0,IF(P1737="",0,IF(P1737="H",0,IF(Q1737&lt;Veriler!$G$2,L1737*Veriler!$G$2,L1737*Q1737)))))," ")</f>
        <v>0</v>
      </c>
      <c r="T1737" s="133">
        <f>IF(Veriler!T1737&lt;=0.1, S1737, IF(AND(Veriler!T1737&gt;0.1, F1737="", P1737="E"), IF(Q1737&gt;Veriler!$G$2, Q1737*S1737, IF(Q1737&lt;Veriler!$G$2, Veriler!$G$2*S1737, Q1737*S1737)), 0))</f>
        <v>0</v>
      </c>
      <c r="U1737" s="133" t="str">
        <f t="shared" si="549"/>
        <v xml:space="preserve"> </v>
      </c>
      <c r="V1737" s="134" t="str">
        <f>IFERROR(IF(O1737="%10 sınırı aşılmıştır.",L1737-T1737,IFERROR(IF(F1737="",IF(S1737=1,0,IF(L1737-S1737=0,"",L1737-S1737)),IF(Veriler!M1737="",L1737,IF(L1737*Veriler!M1737=0,"",L1737*Veriler!M1737))),L1737)),0)</f>
        <v/>
      </c>
      <c r="W1737" s="146"/>
      <c r="X1737" s="146"/>
      <c r="Y1737" s="146"/>
    </row>
    <row r="1738" spans="1:25" s="99" customFormat="1" ht="54.75" customHeight="1" x14ac:dyDescent="0.25">
      <c r="A1738" s="96">
        <f t="shared" si="550"/>
        <v>1283</v>
      </c>
      <c r="B1738" s="175"/>
      <c r="C1738" s="176"/>
      <c r="D1738" s="113"/>
      <c r="E1738" s="115"/>
      <c r="F1738" s="174"/>
      <c r="G1738" s="114" t="str">
        <f t="shared" si="545"/>
        <v/>
      </c>
      <c r="H1738" s="115"/>
      <c r="I1738" s="115"/>
      <c r="J1738" s="115"/>
      <c r="K1738" s="115"/>
      <c r="L1738" s="133" t="str">
        <f t="shared" si="546"/>
        <v/>
      </c>
      <c r="M1738" s="116" t="str">
        <f>IF(L1738="", "", L1738/Veriler!$X$1)</f>
        <v/>
      </c>
      <c r="N1738" s="116" t="str">
        <f>IF(F1738&lt;&gt;"", "İthal Girdi", IF(Veriler!T1738="", "", IF(Veriler!S1738="H", "%0,5 üzerindedir", IF(Veriler!T1738&gt;0.1, "%10 sınırı aşılmıştır.", "Uygun"))))</f>
        <v>%0,5 üzerindedir</v>
      </c>
      <c r="O1738" s="116" t="str">
        <f t="shared" si="547"/>
        <v xml:space="preserve"> </v>
      </c>
      <c r="P1738" s="117"/>
      <c r="Q1738" s="118"/>
      <c r="R1738" s="119" t="str">
        <f t="shared" si="548"/>
        <v/>
      </c>
      <c r="S1738" s="133">
        <f>IFERROR(IF(M1738&lt;=0.005,IF(F1738="",L1738,0),IF(F1738&lt;&gt;"",0,IF(P1738="",0,IF(P1738="H",0,IF(Q1738&lt;Veriler!$G$2,L1738*Veriler!$G$2,L1738*Q1738)))))," ")</f>
        <v>0</v>
      </c>
      <c r="T1738" s="133">
        <f>IF(Veriler!T1738&lt;=0.1, S1738, IF(AND(Veriler!T1738&gt;0.1, F1738="", P1738="E"), IF(Q1738&gt;Veriler!$G$2, Q1738*S1738, IF(Q1738&lt;Veriler!$G$2, Veriler!$G$2*S1738, Q1738*S1738)), 0))</f>
        <v>0</v>
      </c>
      <c r="U1738" s="133" t="str">
        <f t="shared" si="549"/>
        <v xml:space="preserve"> </v>
      </c>
      <c r="V1738" s="134" t="str">
        <f>IFERROR(IF(O1738="%10 sınırı aşılmıştır.",L1738-T1738,IFERROR(IF(F1738="",IF(S1738=1,0,IF(L1738-S1738=0,"",L1738-S1738)),IF(Veriler!M1738="",L1738,IF(L1738*Veriler!M1738=0,"",L1738*Veriler!M1738))),L1738)),0)</f>
        <v/>
      </c>
      <c r="W1738" s="146"/>
      <c r="X1738" s="146"/>
      <c r="Y1738" s="146"/>
    </row>
    <row r="1739" spans="1:25" s="99" customFormat="1" ht="54.75" customHeight="1" x14ac:dyDescent="0.25">
      <c r="A1739" s="96">
        <f t="shared" si="550"/>
        <v>1284</v>
      </c>
      <c r="B1739" s="175"/>
      <c r="C1739" s="176"/>
      <c r="D1739" s="113"/>
      <c r="E1739" s="115"/>
      <c r="F1739" s="174"/>
      <c r="G1739" s="114" t="str">
        <f t="shared" si="545"/>
        <v/>
      </c>
      <c r="H1739" s="115"/>
      <c r="I1739" s="115"/>
      <c r="J1739" s="115"/>
      <c r="K1739" s="115"/>
      <c r="L1739" s="133" t="str">
        <f t="shared" si="546"/>
        <v/>
      </c>
      <c r="M1739" s="116" t="str">
        <f>IF(L1739="", "", L1739/Veriler!$X$1)</f>
        <v/>
      </c>
      <c r="N1739" s="116" t="str">
        <f>IF(F1739&lt;&gt;"", "İthal Girdi", IF(Veriler!T1739="", "", IF(Veriler!S1739="H", "%0,5 üzerindedir", IF(Veriler!T1739&gt;0.1, "%10 sınırı aşılmıştır.", "Uygun"))))</f>
        <v>%0,5 üzerindedir</v>
      </c>
      <c r="O1739" s="116" t="str">
        <f t="shared" si="547"/>
        <v xml:space="preserve"> </v>
      </c>
      <c r="P1739" s="117"/>
      <c r="Q1739" s="118"/>
      <c r="R1739" s="119" t="str">
        <f t="shared" si="548"/>
        <v/>
      </c>
      <c r="S1739" s="133">
        <f>IFERROR(IF(M1739&lt;=0.005,IF(F1739="",L1739,0),IF(F1739&lt;&gt;"",0,IF(P1739="",0,IF(P1739="H",0,IF(Q1739&lt;Veriler!$G$2,L1739*Veriler!$G$2,L1739*Q1739)))))," ")</f>
        <v>0</v>
      </c>
      <c r="T1739" s="133">
        <f>IF(Veriler!T1739&lt;=0.1, S1739, IF(AND(Veriler!T1739&gt;0.1, F1739="", P1739="E"), IF(Q1739&gt;Veriler!$G$2, Q1739*S1739, IF(Q1739&lt;Veriler!$G$2, Veriler!$G$2*S1739, Q1739*S1739)), 0))</f>
        <v>0</v>
      </c>
      <c r="U1739" s="133" t="str">
        <f t="shared" si="549"/>
        <v xml:space="preserve"> </v>
      </c>
      <c r="V1739" s="134" t="str">
        <f>IFERROR(IF(O1739="%10 sınırı aşılmıştır.",L1739-T1739,IFERROR(IF(F1739="",IF(S1739=1,0,IF(L1739-S1739=0,"",L1739-S1739)),IF(Veriler!M1739="",L1739,IF(L1739*Veriler!M1739=0,"",L1739*Veriler!M1739))),L1739)),0)</f>
        <v/>
      </c>
      <c r="W1739" s="146"/>
      <c r="X1739" s="146"/>
      <c r="Y1739" s="146"/>
    </row>
    <row r="1740" spans="1:25" s="99" customFormat="1" ht="54.75" customHeight="1" x14ac:dyDescent="0.25">
      <c r="A1740" s="96">
        <f t="shared" si="550"/>
        <v>1285</v>
      </c>
      <c r="B1740" s="175"/>
      <c r="C1740" s="176"/>
      <c r="D1740" s="113"/>
      <c r="E1740" s="115"/>
      <c r="F1740" s="174"/>
      <c r="G1740" s="114" t="str">
        <f t="shared" si="545"/>
        <v/>
      </c>
      <c r="H1740" s="115"/>
      <c r="I1740" s="115"/>
      <c r="J1740" s="115"/>
      <c r="K1740" s="115"/>
      <c r="L1740" s="133" t="str">
        <f t="shared" si="546"/>
        <v/>
      </c>
      <c r="M1740" s="116" t="str">
        <f>IF(L1740="", "", L1740/Veriler!$X$1)</f>
        <v/>
      </c>
      <c r="N1740" s="116" t="str">
        <f>IF(F1740&lt;&gt;"", "İthal Girdi", IF(Veriler!T1740="", "", IF(Veriler!S1740="H", "%0,5 üzerindedir", IF(Veriler!T1740&gt;0.1, "%10 sınırı aşılmıştır.", "Uygun"))))</f>
        <v>%0,5 üzerindedir</v>
      </c>
      <c r="O1740" s="116" t="str">
        <f t="shared" si="547"/>
        <v xml:space="preserve"> </v>
      </c>
      <c r="P1740" s="117"/>
      <c r="Q1740" s="118"/>
      <c r="R1740" s="119" t="str">
        <f t="shared" si="548"/>
        <v/>
      </c>
      <c r="S1740" s="133">
        <f>IFERROR(IF(M1740&lt;=0.005,IF(F1740="",L1740,0),IF(F1740&lt;&gt;"",0,IF(P1740="",0,IF(P1740="H",0,IF(Q1740&lt;Veriler!$G$2,L1740*Veriler!$G$2,L1740*Q1740)))))," ")</f>
        <v>0</v>
      </c>
      <c r="T1740" s="133">
        <f>IF(Veriler!T1740&lt;=0.1, S1740, IF(AND(Veriler!T1740&gt;0.1, F1740="", P1740="E"), IF(Q1740&gt;Veriler!$G$2, Q1740*S1740, IF(Q1740&lt;Veriler!$G$2, Veriler!$G$2*S1740, Q1740*S1740)), 0))</f>
        <v>0</v>
      </c>
      <c r="U1740" s="133" t="str">
        <f t="shared" si="549"/>
        <v xml:space="preserve"> </v>
      </c>
      <c r="V1740" s="134" t="str">
        <f>IFERROR(IF(O1740="%10 sınırı aşılmıştır.",L1740-T1740,IFERROR(IF(F1740="",IF(S1740=1,0,IF(L1740-S1740=0,"",L1740-S1740)),IF(Veriler!M1740="",L1740,IF(L1740*Veriler!M1740=0,"",L1740*Veriler!M1740))),L1740)),0)</f>
        <v/>
      </c>
      <c r="W1740" s="146"/>
      <c r="X1740" s="146"/>
      <c r="Y1740" s="146"/>
    </row>
    <row r="1741" spans="1:25" s="99" customFormat="1" ht="54.75" customHeight="1" x14ac:dyDescent="0.25">
      <c r="A1741" s="96">
        <f t="shared" si="550"/>
        <v>1286</v>
      </c>
      <c r="B1741" s="175"/>
      <c r="C1741" s="176"/>
      <c r="D1741" s="113"/>
      <c r="E1741" s="115"/>
      <c r="F1741" s="174"/>
      <c r="G1741" s="114" t="str">
        <f t="shared" si="545"/>
        <v/>
      </c>
      <c r="H1741" s="115"/>
      <c r="I1741" s="115"/>
      <c r="J1741" s="115"/>
      <c r="K1741" s="115"/>
      <c r="L1741" s="133" t="str">
        <f t="shared" si="546"/>
        <v/>
      </c>
      <c r="M1741" s="116" t="str">
        <f>IF(L1741="", "", L1741/Veriler!$X$1)</f>
        <v/>
      </c>
      <c r="N1741" s="116" t="str">
        <f>IF(F1741&lt;&gt;"", "İthal Girdi", IF(Veriler!T1741="", "", IF(Veriler!S1741="H", "%0,5 üzerindedir", IF(Veriler!T1741&gt;0.1, "%10 sınırı aşılmıştır.", "Uygun"))))</f>
        <v>%0,5 üzerindedir</v>
      </c>
      <c r="O1741" s="116" t="str">
        <f t="shared" si="547"/>
        <v xml:space="preserve"> </v>
      </c>
      <c r="P1741" s="117"/>
      <c r="Q1741" s="118"/>
      <c r="R1741" s="119" t="str">
        <f t="shared" si="548"/>
        <v/>
      </c>
      <c r="S1741" s="133">
        <f>IFERROR(IF(M1741&lt;=0.005,IF(F1741="",L1741,0),IF(F1741&lt;&gt;"",0,IF(P1741="",0,IF(P1741="H",0,IF(Q1741&lt;Veriler!$G$2,L1741*Veriler!$G$2,L1741*Q1741)))))," ")</f>
        <v>0</v>
      </c>
      <c r="T1741" s="133">
        <f>IF(Veriler!T1741&lt;=0.1, S1741, IF(AND(Veriler!T1741&gt;0.1, F1741="", P1741="E"), IF(Q1741&gt;Veriler!$G$2, Q1741*S1741, IF(Q1741&lt;Veriler!$G$2, Veriler!$G$2*S1741, Q1741*S1741)), 0))</f>
        <v>0</v>
      </c>
      <c r="U1741" s="133" t="str">
        <f t="shared" si="549"/>
        <v xml:space="preserve"> </v>
      </c>
      <c r="V1741" s="134" t="str">
        <f>IFERROR(IF(O1741="%10 sınırı aşılmıştır.",L1741-T1741,IFERROR(IF(F1741="",IF(S1741=1,0,IF(L1741-S1741=0,"",L1741-S1741)),IF(Veriler!M1741="",L1741,IF(L1741*Veriler!M1741=0,"",L1741*Veriler!M1741))),L1741)),0)</f>
        <v/>
      </c>
      <c r="W1741" s="146"/>
      <c r="X1741" s="146"/>
      <c r="Y1741" s="146"/>
    </row>
    <row r="1742" spans="1:25" s="99" customFormat="1" ht="54.75" customHeight="1" x14ac:dyDescent="0.25">
      <c r="A1742" s="96">
        <f t="shared" si="550"/>
        <v>1287</v>
      </c>
      <c r="B1742" s="175"/>
      <c r="C1742" s="176"/>
      <c r="D1742" s="113"/>
      <c r="E1742" s="115"/>
      <c r="F1742" s="174"/>
      <c r="G1742" s="114" t="str">
        <f t="shared" si="545"/>
        <v/>
      </c>
      <c r="H1742" s="115"/>
      <c r="I1742" s="115"/>
      <c r="J1742" s="115"/>
      <c r="K1742" s="115"/>
      <c r="L1742" s="133" t="str">
        <f t="shared" si="546"/>
        <v/>
      </c>
      <c r="M1742" s="116" t="str">
        <f>IF(L1742="", "", L1742/Veriler!$X$1)</f>
        <v/>
      </c>
      <c r="N1742" s="116" t="str">
        <f>IF(F1742&lt;&gt;"", "İthal Girdi", IF(Veriler!T1742="", "", IF(Veriler!S1742="H", "%0,5 üzerindedir", IF(Veriler!T1742&gt;0.1, "%10 sınırı aşılmıştır.", "Uygun"))))</f>
        <v>%0,5 üzerindedir</v>
      </c>
      <c r="O1742" s="116" t="str">
        <f t="shared" si="547"/>
        <v xml:space="preserve"> </v>
      </c>
      <c r="P1742" s="117"/>
      <c r="Q1742" s="118"/>
      <c r="R1742" s="119" t="str">
        <f t="shared" si="548"/>
        <v/>
      </c>
      <c r="S1742" s="133">
        <f>IFERROR(IF(M1742&lt;=0.005,IF(F1742="",L1742,0),IF(F1742&lt;&gt;"",0,IF(P1742="",0,IF(P1742="H",0,IF(Q1742&lt;Veriler!$G$2,L1742*Veriler!$G$2,L1742*Q1742)))))," ")</f>
        <v>0</v>
      </c>
      <c r="T1742" s="133">
        <f>IF(Veriler!T1742&lt;=0.1, S1742, IF(AND(Veriler!T1742&gt;0.1, F1742="", P1742="E"), IF(Q1742&gt;Veriler!$G$2, Q1742*S1742, IF(Q1742&lt;Veriler!$G$2, Veriler!$G$2*S1742, Q1742*S1742)), 0))</f>
        <v>0</v>
      </c>
      <c r="U1742" s="133" t="str">
        <f t="shared" si="549"/>
        <v xml:space="preserve"> </v>
      </c>
      <c r="V1742" s="134" t="str">
        <f>IFERROR(IF(O1742="%10 sınırı aşılmıştır.",L1742-T1742,IFERROR(IF(F1742="",IF(S1742=1,0,IF(L1742-S1742=0,"",L1742-S1742)),IF(Veriler!M1742="",L1742,IF(L1742*Veriler!M1742=0,"",L1742*Veriler!M1742))),L1742)),0)</f>
        <v/>
      </c>
      <c r="W1742" s="146"/>
      <c r="X1742" s="146"/>
      <c r="Y1742" s="146"/>
    </row>
    <row r="1743" spans="1:25" s="99" customFormat="1" ht="54.75" customHeight="1" x14ac:dyDescent="0.25">
      <c r="A1743" s="96">
        <f t="shared" si="550"/>
        <v>1288</v>
      </c>
      <c r="B1743" s="175"/>
      <c r="C1743" s="176"/>
      <c r="D1743" s="113"/>
      <c r="E1743" s="115"/>
      <c r="F1743" s="174"/>
      <c r="G1743" s="114" t="str">
        <f t="shared" si="545"/>
        <v/>
      </c>
      <c r="H1743" s="115"/>
      <c r="I1743" s="115"/>
      <c r="J1743" s="115"/>
      <c r="K1743" s="115"/>
      <c r="L1743" s="133" t="str">
        <f t="shared" si="546"/>
        <v/>
      </c>
      <c r="M1743" s="116" t="str">
        <f>IF(L1743="", "", L1743/Veriler!$X$1)</f>
        <v/>
      </c>
      <c r="N1743" s="116" t="str">
        <f>IF(F1743&lt;&gt;"", "İthal Girdi", IF(Veriler!T1743="", "", IF(Veriler!S1743="H", "%0,5 üzerindedir", IF(Veriler!T1743&gt;0.1, "%10 sınırı aşılmıştır.", "Uygun"))))</f>
        <v>%0,5 üzerindedir</v>
      </c>
      <c r="O1743" s="116" t="str">
        <f t="shared" si="547"/>
        <v xml:space="preserve"> </v>
      </c>
      <c r="P1743" s="117"/>
      <c r="Q1743" s="118"/>
      <c r="R1743" s="119" t="str">
        <f t="shared" si="548"/>
        <v/>
      </c>
      <c r="S1743" s="133">
        <f>IFERROR(IF(M1743&lt;=0.005,IF(F1743="",L1743,0),IF(F1743&lt;&gt;"",0,IF(P1743="",0,IF(P1743="H",0,IF(Q1743&lt;Veriler!$G$2,L1743*Veriler!$G$2,L1743*Q1743)))))," ")</f>
        <v>0</v>
      </c>
      <c r="T1743" s="133">
        <f>IF(Veriler!T1743&lt;=0.1, S1743, IF(AND(Veriler!T1743&gt;0.1, F1743="", P1743="E"), IF(Q1743&gt;Veriler!$G$2, Q1743*S1743, IF(Q1743&lt;Veriler!$G$2, Veriler!$G$2*S1743, Q1743*S1743)), 0))</f>
        <v>0</v>
      </c>
      <c r="U1743" s="133" t="str">
        <f t="shared" si="549"/>
        <v xml:space="preserve"> </v>
      </c>
      <c r="V1743" s="134" t="str">
        <f>IFERROR(IF(O1743="%10 sınırı aşılmıştır.",L1743-T1743,IFERROR(IF(F1743="",IF(S1743=1,0,IF(L1743-S1743=0,"",L1743-S1743)),IF(Veriler!M1743="",L1743,IF(L1743*Veriler!M1743=0,"",L1743*Veriler!M1743))),L1743)),0)</f>
        <v/>
      </c>
      <c r="W1743" s="146"/>
      <c r="X1743" s="146"/>
      <c r="Y1743" s="146"/>
    </row>
    <row r="1744" spans="1:25" s="99" customFormat="1" ht="24" customHeight="1" x14ac:dyDescent="0.25">
      <c r="A1744" s="103"/>
      <c r="B1744" s="104"/>
      <c r="C1744" s="104"/>
      <c r="D1744" s="104"/>
      <c r="E1744" s="103"/>
      <c r="F1744" s="135"/>
      <c r="G1744" s="157"/>
      <c r="H1744" s="103"/>
      <c r="I1744" s="103"/>
      <c r="J1744" s="103"/>
      <c r="K1744" s="103"/>
      <c r="L1744" s="136">
        <f>SUM(L1715:L1728,L1730:L1743)</f>
        <v>0</v>
      </c>
      <c r="M1744" s="158"/>
      <c r="N1744" s="158"/>
      <c r="O1744" s="158"/>
      <c r="P1744" s="105"/>
      <c r="Q1744" s="106"/>
      <c r="R1744" s="159"/>
      <c r="S1744" s="160"/>
      <c r="T1744" s="160"/>
      <c r="U1744" s="160"/>
      <c r="V1744" s="160"/>
      <c r="W1744" s="146"/>
      <c r="X1744" s="146"/>
      <c r="Y1744" s="146"/>
    </row>
    <row r="1745" spans="1:25" s="99" customFormat="1" ht="31.5" customHeight="1" x14ac:dyDescent="0.25">
      <c r="A1745" s="103"/>
      <c r="B1745" s="104"/>
      <c r="C1745" s="104"/>
      <c r="D1745" s="104"/>
      <c r="E1745" s="103"/>
      <c r="F1745" s="135"/>
      <c r="G1745" s="157"/>
      <c r="H1745" s="103"/>
      <c r="I1745" s="103"/>
      <c r="J1745" s="103"/>
      <c r="K1745" s="103"/>
      <c r="L1745" s="161"/>
      <c r="M1745" s="158"/>
      <c r="N1745" s="158"/>
      <c r="O1745" s="158"/>
      <c r="P1745" s="105"/>
      <c r="Q1745" s="106"/>
      <c r="R1745" s="159"/>
      <c r="S1745" s="162" t="s">
        <v>57</v>
      </c>
      <c r="T1745" s="162" t="s">
        <v>57</v>
      </c>
      <c r="U1745" s="162" t="s">
        <v>57</v>
      </c>
      <c r="V1745" s="163" t="s">
        <v>58</v>
      </c>
      <c r="W1745" s="146"/>
      <c r="X1745" s="146"/>
      <c r="Y1745" s="146"/>
    </row>
    <row r="1746" spans="1:25" s="99" customFormat="1" ht="58.5" customHeight="1" x14ac:dyDescent="0.25">
      <c r="A1746" s="185" t="s">
        <v>59</v>
      </c>
      <c r="B1746" s="180"/>
      <c r="C1746" s="180"/>
      <c r="D1746" s="180"/>
      <c r="E1746" s="180"/>
      <c r="F1746" s="180"/>
      <c r="G1746" s="180"/>
      <c r="H1746" s="180"/>
      <c r="I1746" s="180"/>
      <c r="J1746" s="180"/>
      <c r="K1746" s="180"/>
      <c r="L1746" s="180"/>
      <c r="M1746" s="180"/>
      <c r="N1746" s="180"/>
      <c r="O1746" s="180"/>
      <c r="P1746" s="180"/>
      <c r="Q1746" s="180"/>
      <c r="R1746" s="176"/>
      <c r="S1746" s="137">
        <f>SUM(S1708,S1715:S1728,S1730:S1743)</f>
        <v>0</v>
      </c>
      <c r="T1746" s="137" t="str">
        <f>IF(SUM(T1715:T1728,T1730:T1743)=0," ",SUM(T1715:T1728,T1730:T1743))</f>
        <v xml:space="preserve"> </v>
      </c>
      <c r="U1746" s="137" t="str">
        <f>IF(SUM(U1715:U1728,U1730:U1743)=0," ",SUM(U1715:U1728,U1730:U1743))</f>
        <v xml:space="preserve"> </v>
      </c>
      <c r="V1746" s="137" t="str">
        <f>IF(SUM(V1715:V1728,V1730:V1743)=0," ",SUM(V1715:V1728,V1730:V1743))</f>
        <v xml:space="preserve"> </v>
      </c>
      <c r="W1746" s="146"/>
      <c r="X1746" s="164">
        <f>SUM(U1715:U1728,U1730:U1743)</f>
        <v>0</v>
      </c>
      <c r="Y1746" s="164">
        <f>SUM(V1715:V1728,V1730:V1743)</f>
        <v>0</v>
      </c>
    </row>
    <row r="1747" spans="1:25" x14ac:dyDescent="0.3">
      <c r="A1747" s="34"/>
      <c r="G1747" s="146"/>
      <c r="L1747" s="146"/>
      <c r="M1747" s="146"/>
      <c r="N1747" s="146"/>
      <c r="O1747" s="146"/>
      <c r="R1747" s="146"/>
      <c r="S1747" s="146"/>
      <c r="T1747" s="146"/>
      <c r="U1747" s="146"/>
      <c r="V1747" s="146"/>
      <c r="W1747" s="146"/>
      <c r="X1747" s="146"/>
      <c r="Y1747" s="146"/>
    </row>
    <row r="1748" spans="1:25" x14ac:dyDescent="0.3">
      <c r="A1748" s="186" t="s">
        <v>60</v>
      </c>
      <c r="B1748" s="187"/>
      <c r="C1748" s="187"/>
      <c r="D1748" s="187"/>
      <c r="E1748" s="187"/>
      <c r="F1748" s="187"/>
      <c r="G1748" s="187"/>
      <c r="H1748" s="187"/>
      <c r="I1748" s="187"/>
      <c r="J1748" s="187"/>
      <c r="K1748" s="187"/>
      <c r="L1748" s="187"/>
      <c r="M1748" s="187"/>
      <c r="N1748" s="187"/>
      <c r="O1748" s="187"/>
      <c r="P1748" s="187"/>
      <c r="Q1748" s="187"/>
      <c r="R1748" s="187"/>
      <c r="S1748" s="187"/>
      <c r="T1748" s="187"/>
      <c r="U1748" s="187"/>
      <c r="V1748" s="187"/>
      <c r="W1748" s="146"/>
      <c r="X1748" s="146"/>
      <c r="Y1748" s="146"/>
    </row>
    <row r="1749" spans="1:25" s="99" customFormat="1" ht="41.25" customHeight="1" x14ac:dyDescent="0.25">
      <c r="A1749" s="189" t="s">
        <v>38</v>
      </c>
      <c r="B1749" s="180"/>
      <c r="C1749" s="180"/>
      <c r="D1749" s="180"/>
      <c r="E1749" s="180"/>
      <c r="F1749" s="180"/>
      <c r="G1749" s="180"/>
      <c r="H1749" s="180"/>
      <c r="I1749" s="180"/>
      <c r="J1749" s="180"/>
      <c r="K1749" s="180"/>
      <c r="L1749" s="180"/>
      <c r="M1749" s="180"/>
      <c r="N1749" s="180"/>
      <c r="O1749" s="180"/>
      <c r="P1749" s="180"/>
      <c r="Q1749" s="180"/>
      <c r="R1749" s="180"/>
      <c r="S1749" s="180"/>
      <c r="T1749" s="180"/>
      <c r="U1749" s="180"/>
      <c r="V1749" s="176"/>
      <c r="W1749" s="146"/>
      <c r="X1749" s="146"/>
      <c r="Y1749" s="146"/>
    </row>
    <row r="1750" spans="1:25" s="100" customFormat="1" ht="35.25" customHeight="1" x14ac:dyDescent="0.25">
      <c r="A1750" s="179" t="s">
        <v>39</v>
      </c>
      <c r="B1750" s="180"/>
      <c r="C1750" s="180"/>
      <c r="D1750" s="180"/>
      <c r="E1750" s="180"/>
      <c r="F1750" s="180"/>
      <c r="G1750" s="180"/>
      <c r="H1750" s="180"/>
      <c r="I1750" s="180"/>
      <c r="J1750" s="180"/>
      <c r="K1750" s="180"/>
      <c r="L1750" s="180"/>
      <c r="M1750" s="180"/>
      <c r="N1750" s="180"/>
      <c r="O1750" s="180"/>
      <c r="P1750" s="180"/>
      <c r="Q1750" s="180"/>
      <c r="R1750" s="176"/>
      <c r="S1750" s="147"/>
      <c r="T1750" s="148"/>
      <c r="U1750" s="149" t="s">
        <v>40</v>
      </c>
      <c r="V1750" s="150">
        <f>V1712+1</f>
        <v>47</v>
      </c>
      <c r="W1750" s="146"/>
      <c r="X1750" s="146"/>
      <c r="Y1750" s="146"/>
    </row>
    <row r="1751" spans="1:25" s="99" customFormat="1" ht="81" customHeight="1" x14ac:dyDescent="0.25">
      <c r="A1751" s="110" t="s">
        <v>3</v>
      </c>
      <c r="B1751" s="188" t="s">
        <v>41</v>
      </c>
      <c r="C1751" s="176"/>
      <c r="D1751" s="111" t="s">
        <v>42</v>
      </c>
      <c r="E1751" s="110" t="s">
        <v>324</v>
      </c>
      <c r="F1751" s="111" t="s">
        <v>325</v>
      </c>
      <c r="G1751" s="151" t="s">
        <v>43</v>
      </c>
      <c r="H1751" s="110" t="s">
        <v>44</v>
      </c>
      <c r="I1751" s="110" t="s">
        <v>8</v>
      </c>
      <c r="J1751" s="110" t="s">
        <v>45</v>
      </c>
      <c r="K1751" s="110" t="s">
        <v>46</v>
      </c>
      <c r="L1751" s="152" t="s">
        <v>47</v>
      </c>
      <c r="M1751" s="153" t="s">
        <v>48</v>
      </c>
      <c r="N1751" s="154" t="s">
        <v>49</v>
      </c>
      <c r="O1751" s="154" t="s">
        <v>49</v>
      </c>
      <c r="P1751" s="112" t="s">
        <v>50</v>
      </c>
      <c r="Q1751" s="110" t="s">
        <v>51</v>
      </c>
      <c r="R1751" s="155" t="s">
        <v>52</v>
      </c>
      <c r="S1751" s="156" t="s">
        <v>53</v>
      </c>
      <c r="T1751" s="156" t="s">
        <v>54</v>
      </c>
      <c r="U1751" s="152" t="s">
        <v>54</v>
      </c>
      <c r="V1751" s="152" t="s">
        <v>55</v>
      </c>
      <c r="W1751" s="146"/>
      <c r="X1751" s="146"/>
      <c r="Y1751" s="146"/>
    </row>
    <row r="1752" spans="1:25" s="99" customFormat="1" ht="45" customHeight="1" x14ac:dyDescent="0.25">
      <c r="A1752" s="101"/>
      <c r="B1752" s="177" t="s">
        <v>56</v>
      </c>
      <c r="C1752" s="178"/>
      <c r="D1752" s="102"/>
      <c r="E1752" s="170"/>
      <c r="F1752" s="102"/>
      <c r="G1752" s="95"/>
      <c r="H1752" s="102"/>
      <c r="I1752" s="102"/>
      <c r="J1752" s="102"/>
      <c r="K1752" s="102"/>
      <c r="L1752" s="95"/>
      <c r="M1752" s="95"/>
      <c r="N1752" s="95"/>
      <c r="O1752" s="95"/>
      <c r="P1752" s="102"/>
      <c r="Q1752" s="102"/>
      <c r="R1752" s="190"/>
      <c r="S1752" s="184"/>
      <c r="T1752" s="95"/>
      <c r="U1752" s="95"/>
      <c r="V1752" s="95"/>
      <c r="W1752" s="146"/>
      <c r="X1752" s="146"/>
      <c r="Y1752" s="146"/>
    </row>
    <row r="1753" spans="1:25" s="99" customFormat="1" ht="54.75" customHeight="1" x14ac:dyDescent="0.25">
      <c r="A1753" s="96">
        <f>A1743+1</f>
        <v>1289</v>
      </c>
      <c r="B1753" s="181"/>
      <c r="C1753" s="182"/>
      <c r="D1753" s="113"/>
      <c r="E1753" s="115"/>
      <c r="F1753" s="174"/>
      <c r="G1753" s="114" t="str">
        <f t="shared" ref="G1753:G1766" si="551">IF(AND(F1753&lt;&gt;"",V1753&lt;&gt;"",L1753&lt;&gt;0),V1753/L1753,"")</f>
        <v/>
      </c>
      <c r="H1753" s="115"/>
      <c r="I1753" s="115"/>
      <c r="J1753" s="115"/>
      <c r="K1753" s="115"/>
      <c r="L1753" s="133" t="str">
        <f t="shared" ref="L1753:L1766" si="552">IF(AND(H1753&lt;&gt;0, J1753&lt;&gt;0, K1753&lt;&gt;0), H1753*J1753*K1753, "")</f>
        <v/>
      </c>
      <c r="M1753" s="116" t="str">
        <f>IF(L1753="", "", L1753/Veriler!$X$1)</f>
        <v/>
      </c>
      <c r="N1753" s="116" t="str">
        <f>IF(F1753&lt;&gt;"", "İthal Girdi", IF(Veriler!T1753="", "", IF(Veriler!S1753="H", "%0,5 üzerindedir", IF(Veriler!T1753&gt;0.1, "%10 sınırı aşılmıştır.", "Uygun"))))</f>
        <v>%0,5 üzerindedir</v>
      </c>
      <c r="O1753" s="116" t="str">
        <f t="shared" ref="O1753:O1766" si="553">IF(M1753=""," ",N1753)</f>
        <v xml:space="preserve"> </v>
      </c>
      <c r="P1753" s="117"/>
      <c r="Q1753" s="118"/>
      <c r="R1753" s="119" t="str">
        <f t="shared" ref="R1753:R1766" si="554">IFERROR(IF(AND(T1753&lt;&gt;"",L1753&lt;&gt;"",L1753&lt;&gt;0,T1753&lt;&gt;0),T1753/L1753,"")," ")</f>
        <v/>
      </c>
      <c r="S1753" s="133">
        <f>IFERROR(IF(M1753&lt;=0.005,IF(F1753="",L1753,0),IF(F1753&lt;&gt;"",0,IF(P1753="",0,IF(P1753="H",0,IF(Q1753&lt;Veriler!$G$2,L1753*Veriler!$G$2,L1753*Q1753)))))," ")</f>
        <v>0</v>
      </c>
      <c r="T1753" s="133">
        <f>IF(Veriler!T1753&lt;=0.1, S1753, IF(AND(Veriler!T1753&gt;0.1, F1753="", P1753="E"), IF(Q1753&gt;Veriler!$G$2, Q1753*S1753, IF(Q1753&lt;Veriler!$G$2, Veriler!$G$2*S1753, Q1753*S1753)), 0))</f>
        <v>0</v>
      </c>
      <c r="U1753" s="133" t="str">
        <f t="shared" ref="U1753:U1766" si="555">IF(T1753=0," ",T1753)</f>
        <v xml:space="preserve"> </v>
      </c>
      <c r="V1753" s="134" t="str">
        <f>IFERROR(IF(O1753="%10 sınırı aşılmıştır.",L1753-T1753,IFERROR(IF(F1753="",IF(S1753=1,0,IF(L1753-S1753=0,"",L1753-S1753)),IF(Veriler!M1753="",L1753,IF(L1753*Veriler!M1753=0,"",L1753*Veriler!M1753))),L1753)),0)</f>
        <v/>
      </c>
      <c r="W1753" s="146"/>
      <c r="X1753" s="146"/>
      <c r="Y1753" s="146"/>
    </row>
    <row r="1754" spans="1:25" s="99" customFormat="1" ht="54.75" customHeight="1" x14ac:dyDescent="0.25">
      <c r="A1754" s="96">
        <f t="shared" ref="A1754:A1766" si="556">A1753+1</f>
        <v>1290</v>
      </c>
      <c r="B1754" s="175"/>
      <c r="C1754" s="176"/>
      <c r="D1754" s="113"/>
      <c r="E1754" s="115"/>
      <c r="F1754" s="174"/>
      <c r="G1754" s="114" t="str">
        <f t="shared" si="551"/>
        <v/>
      </c>
      <c r="H1754" s="115"/>
      <c r="I1754" s="115"/>
      <c r="J1754" s="115"/>
      <c r="K1754" s="115"/>
      <c r="L1754" s="133" t="str">
        <f t="shared" si="552"/>
        <v/>
      </c>
      <c r="M1754" s="116" t="str">
        <f>IF(L1754="", "", L1754/Veriler!$X$1)</f>
        <v/>
      </c>
      <c r="N1754" s="116" t="str">
        <f>IF(F1754&lt;&gt;"", "İthal Girdi", IF(Veriler!T1754="", "", IF(Veriler!S1754="H", "%0,5 üzerindedir", IF(Veriler!T1754&gt;0.1, "%10 sınırı aşılmıştır.", "Uygun"))))</f>
        <v>%0,5 üzerindedir</v>
      </c>
      <c r="O1754" s="116" t="str">
        <f t="shared" si="553"/>
        <v xml:space="preserve"> </v>
      </c>
      <c r="P1754" s="117"/>
      <c r="Q1754" s="118"/>
      <c r="R1754" s="119" t="str">
        <f t="shared" si="554"/>
        <v/>
      </c>
      <c r="S1754" s="133">
        <f>IFERROR(IF(M1754&lt;=0.005,IF(F1754="",L1754,0),IF(F1754&lt;&gt;"",0,IF(P1754="",0,IF(P1754="H",0,IF(Q1754&lt;Veriler!$G$2,L1754*Veriler!$G$2,L1754*Q1754)))))," ")</f>
        <v>0</v>
      </c>
      <c r="T1754" s="133">
        <f>IF(Veriler!T1754&lt;=0.1, S1754, IF(AND(Veriler!T1754&gt;0.1, F1754="", P1754="E"), IF(Q1754&gt;Veriler!$G$2, Q1754*S1754, IF(Q1754&lt;Veriler!$G$2, Veriler!$G$2*S1754, Q1754*S1754)), 0))</f>
        <v>0</v>
      </c>
      <c r="U1754" s="133" t="str">
        <f t="shared" si="555"/>
        <v xml:space="preserve"> </v>
      </c>
      <c r="V1754" s="134" t="str">
        <f>IFERROR(IF(O1754="%10 sınırı aşılmıştır.",L1754-T1754,IFERROR(IF(F1754="",IF(S1754=1,0,IF(L1754-S1754=0,"",L1754-S1754)),IF(Veriler!M1754="",L1754,IF(L1754*Veriler!M1754=0,"",L1754*Veriler!M1754))),L1754)),0)</f>
        <v/>
      </c>
      <c r="W1754" s="146"/>
      <c r="X1754" s="146"/>
      <c r="Y1754" s="146"/>
    </row>
    <row r="1755" spans="1:25" s="99" customFormat="1" ht="54.75" customHeight="1" x14ac:dyDescent="0.25">
      <c r="A1755" s="96">
        <f t="shared" si="556"/>
        <v>1291</v>
      </c>
      <c r="B1755" s="175"/>
      <c r="C1755" s="176"/>
      <c r="D1755" s="113"/>
      <c r="E1755" s="115"/>
      <c r="F1755" s="174"/>
      <c r="G1755" s="114" t="str">
        <f t="shared" si="551"/>
        <v/>
      </c>
      <c r="H1755" s="115"/>
      <c r="I1755" s="115"/>
      <c r="J1755" s="115"/>
      <c r="K1755" s="115"/>
      <c r="L1755" s="133" t="str">
        <f t="shared" si="552"/>
        <v/>
      </c>
      <c r="M1755" s="116" t="str">
        <f>IF(L1755="", "", L1755/Veriler!$X$1)</f>
        <v/>
      </c>
      <c r="N1755" s="116" t="str">
        <f>IF(F1755&lt;&gt;"", "İthal Girdi", IF(Veriler!T1755="", "", IF(Veriler!S1755="H", "%0,5 üzerindedir", IF(Veriler!T1755&gt;0.1, "%10 sınırı aşılmıştır.", "Uygun"))))</f>
        <v>%0,5 üzerindedir</v>
      </c>
      <c r="O1755" s="116" t="str">
        <f t="shared" si="553"/>
        <v xml:space="preserve"> </v>
      </c>
      <c r="P1755" s="117"/>
      <c r="Q1755" s="118"/>
      <c r="R1755" s="119" t="str">
        <f t="shared" si="554"/>
        <v/>
      </c>
      <c r="S1755" s="133">
        <f>IFERROR(IF(M1755&lt;=0.005,IF(F1755="",L1755,0),IF(F1755&lt;&gt;"",0,IF(P1755="",0,IF(P1755="H",0,IF(Q1755&lt;Veriler!$G$2,L1755*Veriler!$G$2,L1755*Q1755)))))," ")</f>
        <v>0</v>
      </c>
      <c r="T1755" s="133">
        <f>IF(Veriler!T1755&lt;=0.1, S1755, IF(AND(Veriler!T1755&gt;0.1, F1755="", P1755="E"), IF(Q1755&gt;Veriler!$G$2, Q1755*S1755, IF(Q1755&lt;Veriler!$G$2, Veriler!$G$2*S1755, Q1755*S1755)), 0))</f>
        <v>0</v>
      </c>
      <c r="U1755" s="133" t="str">
        <f t="shared" si="555"/>
        <v xml:space="preserve"> </v>
      </c>
      <c r="V1755" s="134" t="str">
        <f>IFERROR(IF(O1755="%10 sınırı aşılmıştır.",L1755-T1755,IFERROR(IF(F1755="",IF(S1755=1,0,IF(L1755-S1755=0,"",L1755-S1755)),IF(Veriler!M1755="",L1755,IF(L1755*Veriler!M1755=0,"",L1755*Veriler!M1755))),L1755)),0)</f>
        <v/>
      </c>
      <c r="W1755" s="146"/>
      <c r="X1755" s="146"/>
      <c r="Y1755" s="146"/>
    </row>
    <row r="1756" spans="1:25" s="99" customFormat="1" ht="54.75" customHeight="1" x14ac:dyDescent="0.25">
      <c r="A1756" s="96">
        <f t="shared" si="556"/>
        <v>1292</v>
      </c>
      <c r="B1756" s="175"/>
      <c r="C1756" s="176"/>
      <c r="D1756" s="113"/>
      <c r="E1756" s="115"/>
      <c r="F1756" s="174"/>
      <c r="G1756" s="114" t="str">
        <f t="shared" si="551"/>
        <v/>
      </c>
      <c r="H1756" s="115"/>
      <c r="I1756" s="115"/>
      <c r="J1756" s="115"/>
      <c r="K1756" s="115"/>
      <c r="L1756" s="133" t="str">
        <f t="shared" si="552"/>
        <v/>
      </c>
      <c r="M1756" s="116" t="str">
        <f>IF(L1756="", "", L1756/Veriler!$X$1)</f>
        <v/>
      </c>
      <c r="N1756" s="116" t="str">
        <f>IF(F1756&lt;&gt;"", "İthal Girdi", IF(Veriler!T1756="", "", IF(Veriler!S1756="H", "%0,5 üzerindedir", IF(Veriler!T1756&gt;0.1, "%10 sınırı aşılmıştır.", "Uygun"))))</f>
        <v>%0,5 üzerindedir</v>
      </c>
      <c r="O1756" s="116" t="str">
        <f t="shared" si="553"/>
        <v xml:space="preserve"> </v>
      </c>
      <c r="P1756" s="117"/>
      <c r="Q1756" s="118"/>
      <c r="R1756" s="119" t="str">
        <f t="shared" si="554"/>
        <v/>
      </c>
      <c r="S1756" s="133">
        <f>IFERROR(IF(M1756&lt;=0.005,IF(F1756="",L1756,0),IF(F1756&lt;&gt;"",0,IF(P1756="",0,IF(P1756="H",0,IF(Q1756&lt;Veriler!$G$2,L1756*Veriler!$G$2,L1756*Q1756)))))," ")</f>
        <v>0</v>
      </c>
      <c r="T1756" s="133">
        <f>IF(Veriler!T1756&lt;=0.1, S1756, IF(AND(Veriler!T1756&gt;0.1, F1756="", P1756="E"), IF(Q1756&gt;Veriler!$G$2, Q1756*S1756, IF(Q1756&lt;Veriler!$G$2, Veriler!$G$2*S1756, Q1756*S1756)), 0))</f>
        <v>0</v>
      </c>
      <c r="U1756" s="133" t="str">
        <f t="shared" si="555"/>
        <v xml:space="preserve"> </v>
      </c>
      <c r="V1756" s="134" t="str">
        <f>IFERROR(IF(O1756="%10 sınırı aşılmıştır.",L1756-T1756,IFERROR(IF(F1756="",IF(S1756=1,0,IF(L1756-S1756=0,"",L1756-S1756)),IF(Veriler!M1756="",L1756,IF(L1756*Veriler!M1756=0,"",L1756*Veriler!M1756))),L1756)),0)</f>
        <v/>
      </c>
      <c r="W1756" s="146"/>
      <c r="X1756" s="146"/>
      <c r="Y1756" s="146"/>
    </row>
    <row r="1757" spans="1:25" s="99" customFormat="1" ht="54.75" customHeight="1" x14ac:dyDescent="0.25">
      <c r="A1757" s="96">
        <f t="shared" si="556"/>
        <v>1293</v>
      </c>
      <c r="B1757" s="175"/>
      <c r="C1757" s="176"/>
      <c r="D1757" s="113"/>
      <c r="E1757" s="115"/>
      <c r="F1757" s="174"/>
      <c r="G1757" s="114" t="str">
        <f t="shared" si="551"/>
        <v/>
      </c>
      <c r="H1757" s="115"/>
      <c r="I1757" s="115"/>
      <c r="J1757" s="115"/>
      <c r="K1757" s="115"/>
      <c r="L1757" s="133" t="str">
        <f t="shared" si="552"/>
        <v/>
      </c>
      <c r="M1757" s="116" t="str">
        <f>IF(L1757="", "", L1757/Veriler!$X$1)</f>
        <v/>
      </c>
      <c r="N1757" s="116" t="str">
        <f>IF(F1757&lt;&gt;"", "İthal Girdi", IF(Veriler!T1757="", "", IF(Veriler!S1757="H", "%0,5 üzerindedir", IF(Veriler!T1757&gt;0.1, "%10 sınırı aşılmıştır.", "Uygun"))))</f>
        <v>%0,5 üzerindedir</v>
      </c>
      <c r="O1757" s="116" t="str">
        <f t="shared" si="553"/>
        <v xml:space="preserve"> </v>
      </c>
      <c r="P1757" s="117"/>
      <c r="Q1757" s="118"/>
      <c r="R1757" s="119" t="str">
        <f t="shared" si="554"/>
        <v/>
      </c>
      <c r="S1757" s="133">
        <f>IFERROR(IF(M1757&lt;=0.005,IF(F1757="",L1757,0),IF(F1757&lt;&gt;"",0,IF(P1757="",0,IF(P1757="H",0,IF(Q1757&lt;Veriler!$G$2,L1757*Veriler!$G$2,L1757*Q1757)))))," ")</f>
        <v>0</v>
      </c>
      <c r="T1757" s="133">
        <f>IF(Veriler!T1757&lt;=0.1, S1757, IF(AND(Veriler!T1757&gt;0.1, F1757="", P1757="E"), IF(Q1757&gt;Veriler!$G$2, Q1757*S1757, IF(Q1757&lt;Veriler!$G$2, Veriler!$G$2*S1757, Q1757*S1757)), 0))</f>
        <v>0</v>
      </c>
      <c r="U1757" s="133" t="str">
        <f t="shared" si="555"/>
        <v xml:space="preserve"> </v>
      </c>
      <c r="V1757" s="134" t="str">
        <f>IFERROR(IF(O1757="%10 sınırı aşılmıştır.",L1757-T1757,IFERROR(IF(F1757="",IF(S1757=1,0,IF(L1757-S1757=0,"",L1757-S1757)),IF(Veriler!M1757="",L1757,IF(L1757*Veriler!M1757=0,"",L1757*Veriler!M1757))),L1757)),0)</f>
        <v/>
      </c>
      <c r="W1757" s="146"/>
      <c r="X1757" s="146"/>
      <c r="Y1757" s="146"/>
    </row>
    <row r="1758" spans="1:25" s="99" customFormat="1" ht="54.75" customHeight="1" x14ac:dyDescent="0.25">
      <c r="A1758" s="96">
        <f t="shared" si="556"/>
        <v>1294</v>
      </c>
      <c r="B1758" s="175"/>
      <c r="C1758" s="176"/>
      <c r="D1758" s="113"/>
      <c r="E1758" s="115"/>
      <c r="F1758" s="174"/>
      <c r="G1758" s="114" t="str">
        <f t="shared" si="551"/>
        <v/>
      </c>
      <c r="H1758" s="115"/>
      <c r="I1758" s="115"/>
      <c r="J1758" s="115"/>
      <c r="K1758" s="115"/>
      <c r="L1758" s="133" t="str">
        <f t="shared" si="552"/>
        <v/>
      </c>
      <c r="M1758" s="116" t="str">
        <f>IF(L1758="", "", L1758/Veriler!$X$1)</f>
        <v/>
      </c>
      <c r="N1758" s="116" t="str">
        <f>IF(F1758&lt;&gt;"", "İthal Girdi", IF(Veriler!T1758="", "", IF(Veriler!S1758="H", "%0,5 üzerindedir", IF(Veriler!T1758&gt;0.1, "%10 sınırı aşılmıştır.", "Uygun"))))</f>
        <v>%0,5 üzerindedir</v>
      </c>
      <c r="O1758" s="116" t="str">
        <f t="shared" si="553"/>
        <v xml:space="preserve"> </v>
      </c>
      <c r="P1758" s="117"/>
      <c r="Q1758" s="118"/>
      <c r="R1758" s="119" t="str">
        <f t="shared" si="554"/>
        <v/>
      </c>
      <c r="S1758" s="133">
        <f>IFERROR(IF(M1758&lt;=0.005,IF(F1758="",L1758,0),IF(F1758&lt;&gt;"",0,IF(P1758="",0,IF(P1758="H",0,IF(Q1758&lt;Veriler!$G$2,L1758*Veriler!$G$2,L1758*Q1758)))))," ")</f>
        <v>0</v>
      </c>
      <c r="T1758" s="133">
        <f>IF(Veriler!T1758&lt;=0.1, S1758, IF(AND(Veriler!T1758&gt;0.1, F1758="", P1758="E"), IF(Q1758&gt;Veriler!$G$2, Q1758*S1758, IF(Q1758&lt;Veriler!$G$2, Veriler!$G$2*S1758, Q1758*S1758)), 0))</f>
        <v>0</v>
      </c>
      <c r="U1758" s="133" t="str">
        <f t="shared" si="555"/>
        <v xml:space="preserve"> </v>
      </c>
      <c r="V1758" s="134" t="str">
        <f>IFERROR(IF(O1758="%10 sınırı aşılmıştır.",L1758-T1758,IFERROR(IF(F1758="",IF(S1758=1,0,IF(L1758-S1758=0,"",L1758-S1758)),IF(Veriler!M1758="",L1758,IF(L1758*Veriler!M1758=0,"",L1758*Veriler!M1758))),L1758)),0)</f>
        <v/>
      </c>
      <c r="W1758" s="146"/>
      <c r="X1758" s="146"/>
      <c r="Y1758" s="146"/>
    </row>
    <row r="1759" spans="1:25" s="99" customFormat="1" ht="54.75" customHeight="1" x14ac:dyDescent="0.25">
      <c r="A1759" s="96">
        <f t="shared" si="556"/>
        <v>1295</v>
      </c>
      <c r="B1759" s="175"/>
      <c r="C1759" s="176"/>
      <c r="D1759" s="113"/>
      <c r="E1759" s="115"/>
      <c r="F1759" s="174"/>
      <c r="G1759" s="114" t="str">
        <f t="shared" si="551"/>
        <v/>
      </c>
      <c r="H1759" s="115"/>
      <c r="I1759" s="115"/>
      <c r="J1759" s="115"/>
      <c r="K1759" s="115"/>
      <c r="L1759" s="133" t="str">
        <f t="shared" si="552"/>
        <v/>
      </c>
      <c r="M1759" s="116" t="str">
        <f>IF(L1759="", "", L1759/Veriler!$X$1)</f>
        <v/>
      </c>
      <c r="N1759" s="116" t="str">
        <f>IF(F1759&lt;&gt;"", "İthal Girdi", IF(Veriler!T1759="", "", IF(Veriler!S1759="H", "%0,5 üzerindedir", IF(Veriler!T1759&gt;0.1, "%10 sınırı aşılmıştır.", "Uygun"))))</f>
        <v>%0,5 üzerindedir</v>
      </c>
      <c r="O1759" s="116" t="str">
        <f t="shared" si="553"/>
        <v xml:space="preserve"> </v>
      </c>
      <c r="P1759" s="117"/>
      <c r="Q1759" s="118"/>
      <c r="R1759" s="119" t="str">
        <f t="shared" si="554"/>
        <v/>
      </c>
      <c r="S1759" s="133">
        <f>IFERROR(IF(M1759&lt;=0.005,IF(F1759="",L1759,0),IF(F1759&lt;&gt;"",0,IF(P1759="",0,IF(P1759="H",0,IF(Q1759&lt;Veriler!$G$2,L1759*Veriler!$G$2,L1759*Q1759)))))," ")</f>
        <v>0</v>
      </c>
      <c r="T1759" s="133">
        <f>IF(Veriler!T1759&lt;=0.1, S1759, IF(AND(Veriler!T1759&gt;0.1, F1759="", P1759="E"), IF(Q1759&gt;Veriler!$G$2, Q1759*S1759, IF(Q1759&lt;Veriler!$G$2, Veriler!$G$2*S1759, Q1759*S1759)), 0))</f>
        <v>0</v>
      </c>
      <c r="U1759" s="133" t="str">
        <f t="shared" si="555"/>
        <v xml:space="preserve"> </v>
      </c>
      <c r="V1759" s="134" t="str">
        <f>IFERROR(IF(O1759="%10 sınırı aşılmıştır.",L1759-T1759,IFERROR(IF(F1759="",IF(S1759=1,0,IF(L1759-S1759=0,"",L1759-S1759)),IF(Veriler!M1759="",L1759,IF(L1759*Veriler!M1759=0,"",L1759*Veriler!M1759))),L1759)),0)</f>
        <v/>
      </c>
      <c r="W1759" s="146"/>
      <c r="X1759" s="146"/>
      <c r="Y1759" s="146"/>
    </row>
    <row r="1760" spans="1:25" s="99" customFormat="1" ht="54.75" customHeight="1" x14ac:dyDescent="0.25">
      <c r="A1760" s="96">
        <f t="shared" si="556"/>
        <v>1296</v>
      </c>
      <c r="B1760" s="175"/>
      <c r="C1760" s="176"/>
      <c r="D1760" s="113"/>
      <c r="E1760" s="115"/>
      <c r="F1760" s="174"/>
      <c r="G1760" s="114" t="str">
        <f t="shared" si="551"/>
        <v/>
      </c>
      <c r="H1760" s="115"/>
      <c r="I1760" s="115"/>
      <c r="J1760" s="115"/>
      <c r="K1760" s="115"/>
      <c r="L1760" s="133" t="str">
        <f t="shared" si="552"/>
        <v/>
      </c>
      <c r="M1760" s="116" t="str">
        <f>IF(L1760="", "", L1760/Veriler!$X$1)</f>
        <v/>
      </c>
      <c r="N1760" s="116" t="str">
        <f>IF(F1760&lt;&gt;"", "İthal Girdi", IF(Veriler!T1760="", "", IF(Veriler!S1760="H", "%0,5 üzerindedir", IF(Veriler!T1760&gt;0.1, "%10 sınırı aşılmıştır.", "Uygun"))))</f>
        <v>%0,5 üzerindedir</v>
      </c>
      <c r="O1760" s="116" t="str">
        <f t="shared" si="553"/>
        <v xml:space="preserve"> </v>
      </c>
      <c r="P1760" s="117"/>
      <c r="Q1760" s="118"/>
      <c r="R1760" s="119" t="str">
        <f t="shared" si="554"/>
        <v/>
      </c>
      <c r="S1760" s="133">
        <f>IFERROR(IF(M1760&lt;=0.005,IF(F1760="",L1760,0),IF(F1760&lt;&gt;"",0,IF(P1760="",0,IF(P1760="H",0,IF(Q1760&lt;Veriler!$G$2,L1760*Veriler!$G$2,L1760*Q1760)))))," ")</f>
        <v>0</v>
      </c>
      <c r="T1760" s="133">
        <f>IF(Veriler!T1760&lt;=0.1, S1760, IF(AND(Veriler!T1760&gt;0.1, F1760="", P1760="E"), IF(Q1760&gt;Veriler!$G$2, Q1760*S1760, IF(Q1760&lt;Veriler!$G$2, Veriler!$G$2*S1760, Q1760*S1760)), 0))</f>
        <v>0</v>
      </c>
      <c r="U1760" s="133" t="str">
        <f t="shared" si="555"/>
        <v xml:space="preserve"> </v>
      </c>
      <c r="V1760" s="134" t="str">
        <f>IFERROR(IF(O1760="%10 sınırı aşılmıştır.",L1760-T1760,IFERROR(IF(F1760="",IF(S1760=1,0,IF(L1760-S1760=0,"",L1760-S1760)),IF(Veriler!M1760="",L1760,IF(L1760*Veriler!M1760=0,"",L1760*Veriler!M1760))),L1760)),0)</f>
        <v/>
      </c>
      <c r="W1760" s="146"/>
      <c r="X1760" s="146"/>
      <c r="Y1760" s="146"/>
    </row>
    <row r="1761" spans="1:25" s="99" customFormat="1" ht="54.75" customHeight="1" x14ac:dyDescent="0.25">
      <c r="A1761" s="96">
        <f t="shared" si="556"/>
        <v>1297</v>
      </c>
      <c r="B1761" s="175"/>
      <c r="C1761" s="176"/>
      <c r="D1761" s="113"/>
      <c r="E1761" s="115"/>
      <c r="F1761" s="174"/>
      <c r="G1761" s="114" t="str">
        <f t="shared" si="551"/>
        <v/>
      </c>
      <c r="H1761" s="115"/>
      <c r="I1761" s="115"/>
      <c r="J1761" s="115"/>
      <c r="K1761" s="115"/>
      <c r="L1761" s="133" t="str">
        <f t="shared" si="552"/>
        <v/>
      </c>
      <c r="M1761" s="116" t="str">
        <f>IF(L1761="", "", L1761/Veriler!$X$1)</f>
        <v/>
      </c>
      <c r="N1761" s="116" t="str">
        <f>IF(F1761&lt;&gt;"", "İthal Girdi", IF(Veriler!T1761="", "", IF(Veriler!S1761="H", "%0,5 üzerindedir", IF(Veriler!T1761&gt;0.1, "%10 sınırı aşılmıştır.", "Uygun"))))</f>
        <v>%0,5 üzerindedir</v>
      </c>
      <c r="O1761" s="116" t="str">
        <f t="shared" si="553"/>
        <v xml:space="preserve"> </v>
      </c>
      <c r="P1761" s="117"/>
      <c r="Q1761" s="118"/>
      <c r="R1761" s="119" t="str">
        <f t="shared" si="554"/>
        <v/>
      </c>
      <c r="S1761" s="133">
        <f>IFERROR(IF(M1761&lt;=0.005,IF(F1761="",L1761,0),IF(F1761&lt;&gt;"",0,IF(P1761="",0,IF(P1761="H",0,IF(Q1761&lt;Veriler!$G$2,L1761*Veriler!$G$2,L1761*Q1761)))))," ")</f>
        <v>0</v>
      </c>
      <c r="T1761" s="133">
        <f>IF(Veriler!T1761&lt;=0.1, S1761, IF(AND(Veriler!T1761&gt;0.1, F1761="", P1761="E"), IF(Q1761&gt;Veriler!$G$2, Q1761*S1761, IF(Q1761&lt;Veriler!$G$2, Veriler!$G$2*S1761, Q1761*S1761)), 0))</f>
        <v>0</v>
      </c>
      <c r="U1761" s="133" t="str">
        <f t="shared" si="555"/>
        <v xml:space="preserve"> </v>
      </c>
      <c r="V1761" s="134" t="str">
        <f>IFERROR(IF(O1761="%10 sınırı aşılmıştır.",L1761-T1761,IFERROR(IF(F1761="",IF(S1761=1,0,IF(L1761-S1761=0,"",L1761-S1761)),IF(Veriler!M1761="",L1761,IF(L1761*Veriler!M1761=0,"",L1761*Veriler!M1761))),L1761)),0)</f>
        <v/>
      </c>
      <c r="W1761" s="146"/>
      <c r="X1761" s="146"/>
      <c r="Y1761" s="146"/>
    </row>
    <row r="1762" spans="1:25" s="99" customFormat="1" ht="54.75" customHeight="1" x14ac:dyDescent="0.25">
      <c r="A1762" s="96">
        <f t="shared" si="556"/>
        <v>1298</v>
      </c>
      <c r="B1762" s="175"/>
      <c r="C1762" s="176"/>
      <c r="D1762" s="113"/>
      <c r="E1762" s="115"/>
      <c r="F1762" s="174"/>
      <c r="G1762" s="114" t="str">
        <f t="shared" si="551"/>
        <v/>
      </c>
      <c r="H1762" s="115"/>
      <c r="I1762" s="115"/>
      <c r="J1762" s="115"/>
      <c r="K1762" s="115"/>
      <c r="L1762" s="133" t="str">
        <f t="shared" si="552"/>
        <v/>
      </c>
      <c r="M1762" s="116" t="str">
        <f>IF(L1762="", "", L1762/Veriler!$X$1)</f>
        <v/>
      </c>
      <c r="N1762" s="116" t="str">
        <f>IF(F1762&lt;&gt;"", "İthal Girdi", IF(Veriler!T1762="", "", IF(Veriler!S1762="H", "%0,5 üzerindedir", IF(Veriler!T1762&gt;0.1, "%10 sınırı aşılmıştır.", "Uygun"))))</f>
        <v>%0,5 üzerindedir</v>
      </c>
      <c r="O1762" s="116" t="str">
        <f t="shared" si="553"/>
        <v xml:space="preserve"> </v>
      </c>
      <c r="P1762" s="117"/>
      <c r="Q1762" s="118"/>
      <c r="R1762" s="119" t="str">
        <f t="shared" si="554"/>
        <v/>
      </c>
      <c r="S1762" s="133">
        <f>IFERROR(IF(M1762&lt;=0.005,IF(F1762="",L1762,0),IF(F1762&lt;&gt;"",0,IF(P1762="",0,IF(P1762="H",0,IF(Q1762&lt;Veriler!$G$2,L1762*Veriler!$G$2,L1762*Q1762)))))," ")</f>
        <v>0</v>
      </c>
      <c r="T1762" s="133">
        <f>IF(Veriler!T1762&lt;=0.1, S1762, IF(AND(Veriler!T1762&gt;0.1, F1762="", P1762="E"), IF(Q1762&gt;Veriler!$G$2, Q1762*S1762, IF(Q1762&lt;Veriler!$G$2, Veriler!$G$2*S1762, Q1762*S1762)), 0))</f>
        <v>0</v>
      </c>
      <c r="U1762" s="133" t="str">
        <f t="shared" si="555"/>
        <v xml:space="preserve"> </v>
      </c>
      <c r="V1762" s="134" t="str">
        <f>IFERROR(IF(O1762="%10 sınırı aşılmıştır.",L1762-T1762,IFERROR(IF(F1762="",IF(S1762=1,0,IF(L1762-S1762=0,"",L1762-S1762)),IF(Veriler!M1762="",L1762,IF(L1762*Veriler!M1762=0,"",L1762*Veriler!M1762))),L1762)),0)</f>
        <v/>
      </c>
      <c r="W1762" s="146"/>
      <c r="X1762" s="146"/>
      <c r="Y1762" s="146"/>
    </row>
    <row r="1763" spans="1:25" s="99" customFormat="1" ht="54.75" customHeight="1" x14ac:dyDescent="0.25">
      <c r="A1763" s="96">
        <f t="shared" si="556"/>
        <v>1299</v>
      </c>
      <c r="B1763" s="175"/>
      <c r="C1763" s="176"/>
      <c r="D1763" s="113"/>
      <c r="E1763" s="115"/>
      <c r="F1763" s="174"/>
      <c r="G1763" s="114" t="str">
        <f t="shared" si="551"/>
        <v/>
      </c>
      <c r="H1763" s="115"/>
      <c r="I1763" s="115"/>
      <c r="J1763" s="115"/>
      <c r="K1763" s="115"/>
      <c r="L1763" s="133" t="str">
        <f t="shared" si="552"/>
        <v/>
      </c>
      <c r="M1763" s="116" t="str">
        <f>IF(L1763="", "", L1763/Veriler!$X$1)</f>
        <v/>
      </c>
      <c r="N1763" s="116" t="str">
        <f>IF(F1763&lt;&gt;"", "İthal Girdi", IF(Veriler!T1763="", "", IF(Veriler!S1763="H", "%0,5 üzerindedir", IF(Veriler!T1763&gt;0.1, "%10 sınırı aşılmıştır.", "Uygun"))))</f>
        <v>%0,5 üzerindedir</v>
      </c>
      <c r="O1763" s="116" t="str">
        <f t="shared" si="553"/>
        <v xml:space="preserve"> </v>
      </c>
      <c r="P1763" s="117"/>
      <c r="Q1763" s="118"/>
      <c r="R1763" s="119" t="str">
        <f t="shared" si="554"/>
        <v/>
      </c>
      <c r="S1763" s="133">
        <f>IFERROR(IF(M1763&lt;=0.005,IF(F1763="",L1763,0),IF(F1763&lt;&gt;"",0,IF(P1763="",0,IF(P1763="H",0,IF(Q1763&lt;Veriler!$G$2,L1763*Veriler!$G$2,L1763*Q1763)))))," ")</f>
        <v>0</v>
      </c>
      <c r="T1763" s="133">
        <f>IF(Veriler!T1763&lt;=0.1, S1763, IF(AND(Veriler!T1763&gt;0.1, F1763="", P1763="E"), IF(Q1763&gt;Veriler!$G$2, Q1763*S1763, IF(Q1763&lt;Veriler!$G$2, Veriler!$G$2*S1763, Q1763*S1763)), 0))</f>
        <v>0</v>
      </c>
      <c r="U1763" s="133" t="str">
        <f t="shared" si="555"/>
        <v xml:space="preserve"> </v>
      </c>
      <c r="V1763" s="134" t="str">
        <f>IFERROR(IF(O1763="%10 sınırı aşılmıştır.",L1763-T1763,IFERROR(IF(F1763="",IF(S1763=1,0,IF(L1763-S1763=0,"",L1763-S1763)),IF(Veriler!M1763="",L1763,IF(L1763*Veriler!M1763=0,"",L1763*Veriler!M1763))),L1763)),0)</f>
        <v/>
      </c>
      <c r="W1763" s="146"/>
      <c r="X1763" s="146"/>
      <c r="Y1763" s="146"/>
    </row>
    <row r="1764" spans="1:25" s="99" customFormat="1" ht="54.75" customHeight="1" x14ac:dyDescent="0.25">
      <c r="A1764" s="96">
        <f t="shared" si="556"/>
        <v>1300</v>
      </c>
      <c r="B1764" s="175"/>
      <c r="C1764" s="176"/>
      <c r="D1764" s="113"/>
      <c r="E1764" s="115"/>
      <c r="F1764" s="174"/>
      <c r="G1764" s="114" t="str">
        <f t="shared" si="551"/>
        <v/>
      </c>
      <c r="H1764" s="115"/>
      <c r="I1764" s="115"/>
      <c r="J1764" s="115"/>
      <c r="K1764" s="115"/>
      <c r="L1764" s="133" t="str">
        <f t="shared" si="552"/>
        <v/>
      </c>
      <c r="M1764" s="116" t="str">
        <f>IF(L1764="", "", L1764/Veriler!$X$1)</f>
        <v/>
      </c>
      <c r="N1764" s="116" t="str">
        <f>IF(F1764&lt;&gt;"", "İthal Girdi", IF(Veriler!T1764="", "", IF(Veriler!S1764="H", "%0,5 üzerindedir", IF(Veriler!T1764&gt;0.1, "%10 sınırı aşılmıştır.", "Uygun"))))</f>
        <v>%0,5 üzerindedir</v>
      </c>
      <c r="O1764" s="116" t="str">
        <f t="shared" si="553"/>
        <v xml:space="preserve"> </v>
      </c>
      <c r="P1764" s="117"/>
      <c r="Q1764" s="118"/>
      <c r="R1764" s="119" t="str">
        <f t="shared" si="554"/>
        <v/>
      </c>
      <c r="S1764" s="133">
        <f>IFERROR(IF(M1764&lt;=0.005,IF(F1764="",L1764,0),IF(F1764&lt;&gt;"",0,IF(P1764="",0,IF(P1764="H",0,IF(Q1764&lt;Veriler!$G$2,L1764*Veriler!$G$2,L1764*Q1764)))))," ")</f>
        <v>0</v>
      </c>
      <c r="T1764" s="133">
        <f>IF(Veriler!T1764&lt;=0.1, S1764, IF(AND(Veriler!T1764&gt;0.1, F1764="", P1764="E"), IF(Q1764&gt;Veriler!$G$2, Q1764*S1764, IF(Q1764&lt;Veriler!$G$2, Veriler!$G$2*S1764, Q1764*S1764)), 0))</f>
        <v>0</v>
      </c>
      <c r="U1764" s="133" t="str">
        <f t="shared" si="555"/>
        <v xml:space="preserve"> </v>
      </c>
      <c r="V1764" s="134" t="str">
        <f>IFERROR(IF(O1764="%10 sınırı aşılmıştır.",L1764-T1764,IFERROR(IF(F1764="",IF(S1764=1,0,IF(L1764-S1764=0,"",L1764-S1764)),IF(Veriler!M1764="",L1764,IF(L1764*Veriler!M1764=0,"",L1764*Veriler!M1764))),L1764)),0)</f>
        <v/>
      </c>
      <c r="W1764" s="146"/>
      <c r="X1764" s="146"/>
      <c r="Y1764" s="146"/>
    </row>
    <row r="1765" spans="1:25" s="99" customFormat="1" ht="54.75" customHeight="1" x14ac:dyDescent="0.25">
      <c r="A1765" s="96">
        <f t="shared" si="556"/>
        <v>1301</v>
      </c>
      <c r="B1765" s="175"/>
      <c r="C1765" s="176"/>
      <c r="D1765" s="113"/>
      <c r="E1765" s="115"/>
      <c r="F1765" s="174"/>
      <c r="G1765" s="114" t="str">
        <f t="shared" si="551"/>
        <v/>
      </c>
      <c r="H1765" s="115"/>
      <c r="I1765" s="115"/>
      <c r="J1765" s="115"/>
      <c r="K1765" s="115"/>
      <c r="L1765" s="133" t="str">
        <f t="shared" si="552"/>
        <v/>
      </c>
      <c r="M1765" s="116" t="str">
        <f>IF(L1765="", "", L1765/Veriler!$X$1)</f>
        <v/>
      </c>
      <c r="N1765" s="116" t="str">
        <f>IF(F1765&lt;&gt;"", "İthal Girdi", IF(Veriler!T1765="", "", IF(Veriler!S1765="H", "%0,5 üzerindedir", IF(Veriler!T1765&gt;0.1, "%10 sınırı aşılmıştır.", "Uygun"))))</f>
        <v>%0,5 üzerindedir</v>
      </c>
      <c r="O1765" s="116" t="str">
        <f t="shared" si="553"/>
        <v xml:space="preserve"> </v>
      </c>
      <c r="P1765" s="117"/>
      <c r="Q1765" s="118"/>
      <c r="R1765" s="119" t="str">
        <f t="shared" si="554"/>
        <v/>
      </c>
      <c r="S1765" s="133">
        <f>IFERROR(IF(M1765&lt;=0.005,IF(F1765="",L1765,0),IF(F1765&lt;&gt;"",0,IF(P1765="",0,IF(P1765="H",0,IF(Q1765&lt;Veriler!$G$2,L1765*Veriler!$G$2,L1765*Q1765)))))," ")</f>
        <v>0</v>
      </c>
      <c r="T1765" s="133">
        <f>IF(Veriler!T1765&lt;=0.1, S1765, IF(AND(Veriler!T1765&gt;0.1, F1765="", P1765="E"), IF(Q1765&gt;Veriler!$G$2, Q1765*S1765, IF(Q1765&lt;Veriler!$G$2, Veriler!$G$2*S1765, Q1765*S1765)), 0))</f>
        <v>0</v>
      </c>
      <c r="U1765" s="133" t="str">
        <f t="shared" si="555"/>
        <v xml:space="preserve"> </v>
      </c>
      <c r="V1765" s="134" t="str">
        <f>IFERROR(IF(O1765="%10 sınırı aşılmıştır.",L1765-T1765,IFERROR(IF(F1765="",IF(S1765=1,0,IF(L1765-S1765=0,"",L1765-S1765)),IF(Veriler!M1765="",L1765,IF(L1765*Veriler!M1765=0,"",L1765*Veriler!M1765))),L1765)),0)</f>
        <v/>
      </c>
      <c r="W1765" s="146"/>
      <c r="X1765" s="146"/>
      <c r="Y1765" s="146"/>
    </row>
    <row r="1766" spans="1:25" s="99" customFormat="1" ht="54.75" customHeight="1" x14ac:dyDescent="0.25">
      <c r="A1766" s="96">
        <f t="shared" si="556"/>
        <v>1302</v>
      </c>
      <c r="B1766" s="175"/>
      <c r="C1766" s="176"/>
      <c r="D1766" s="113"/>
      <c r="E1766" s="115"/>
      <c r="F1766" s="174"/>
      <c r="G1766" s="114" t="str">
        <f t="shared" si="551"/>
        <v/>
      </c>
      <c r="H1766" s="115"/>
      <c r="I1766" s="115"/>
      <c r="J1766" s="115"/>
      <c r="K1766" s="115"/>
      <c r="L1766" s="133" t="str">
        <f t="shared" si="552"/>
        <v/>
      </c>
      <c r="M1766" s="116" t="str">
        <f>IF(L1766="", "", L1766/Veriler!$X$1)</f>
        <v/>
      </c>
      <c r="N1766" s="116" t="str">
        <f>IF(F1766&lt;&gt;"", "İthal Girdi", IF(Veriler!T1766="", "", IF(Veriler!S1766="H", "%0,5 üzerindedir", IF(Veriler!T1766&gt;0.1, "%10 sınırı aşılmıştır.", "Uygun"))))</f>
        <v>%0,5 üzerindedir</v>
      </c>
      <c r="O1766" s="116" t="str">
        <f t="shared" si="553"/>
        <v xml:space="preserve"> </v>
      </c>
      <c r="P1766" s="117"/>
      <c r="Q1766" s="118"/>
      <c r="R1766" s="119" t="str">
        <f t="shared" si="554"/>
        <v/>
      </c>
      <c r="S1766" s="133">
        <f>IFERROR(IF(M1766&lt;=0.005,IF(F1766="",L1766,0),IF(F1766&lt;&gt;"",0,IF(P1766="",0,IF(P1766="H",0,IF(Q1766&lt;Veriler!$G$2,L1766*Veriler!$G$2,L1766*Q1766)))))," ")</f>
        <v>0</v>
      </c>
      <c r="T1766" s="133">
        <f>IF(Veriler!T1766&lt;=0.1, S1766, IF(AND(Veriler!T1766&gt;0.1, F1766="", P1766="E"), IF(Q1766&gt;Veriler!$G$2, Q1766*S1766, IF(Q1766&lt;Veriler!$G$2, Veriler!$G$2*S1766, Q1766*S1766)), 0))</f>
        <v>0</v>
      </c>
      <c r="U1766" s="133" t="str">
        <f t="shared" si="555"/>
        <v xml:space="preserve"> </v>
      </c>
      <c r="V1766" s="134" t="str">
        <f>IFERROR(IF(O1766="%10 sınırı aşılmıştır.",L1766-T1766,IFERROR(IF(F1766="",IF(S1766=1,0,IF(L1766-S1766=0,"",L1766-S1766)),IF(Veriler!M1766="",L1766,IF(L1766*Veriler!M1766=0,"",L1766*Veriler!M1766))),L1766)),0)</f>
        <v/>
      </c>
      <c r="W1766" s="146"/>
      <c r="X1766" s="146"/>
      <c r="Y1766" s="146"/>
    </row>
    <row r="1767" spans="1:25" s="99" customFormat="1" ht="36" hidden="1" customHeight="1" x14ac:dyDescent="0.25">
      <c r="A1767" s="101"/>
      <c r="B1767" s="191" t="s">
        <v>16</v>
      </c>
      <c r="C1767" s="176"/>
      <c r="D1767" s="120"/>
      <c r="E1767" s="171"/>
      <c r="F1767" s="172"/>
      <c r="G1767" s="121"/>
      <c r="H1767" s="115"/>
      <c r="I1767" s="115"/>
      <c r="J1767" s="115"/>
      <c r="K1767" s="115"/>
      <c r="L1767" s="121"/>
      <c r="M1767" s="121"/>
      <c r="N1767" s="121"/>
      <c r="O1767" s="121"/>
      <c r="P1767" s="120"/>
      <c r="Q1767" s="120"/>
      <c r="R1767" s="183"/>
      <c r="S1767" s="184"/>
      <c r="T1767" s="121"/>
      <c r="U1767" s="121"/>
      <c r="V1767" s="121"/>
      <c r="W1767" s="146"/>
      <c r="X1767" s="146"/>
      <c r="Y1767" s="146"/>
    </row>
    <row r="1768" spans="1:25" s="99" customFormat="1" ht="54.75" customHeight="1" x14ac:dyDescent="0.25">
      <c r="A1768" s="96">
        <f>A1766+1</f>
        <v>1303</v>
      </c>
      <c r="B1768" s="175"/>
      <c r="C1768" s="176"/>
      <c r="D1768" s="113"/>
      <c r="E1768" s="115"/>
      <c r="F1768" s="174"/>
      <c r="G1768" s="114" t="str">
        <f t="shared" ref="G1768:G1781" si="557">IF(AND(F1768&lt;&gt;"",V1768&lt;&gt;"",L1768&lt;&gt;0),V1768/L1768,"")</f>
        <v/>
      </c>
      <c r="H1768" s="115"/>
      <c r="I1768" s="115"/>
      <c r="J1768" s="115"/>
      <c r="K1768" s="115"/>
      <c r="L1768" s="133" t="str">
        <f t="shared" ref="L1768:L1781" si="558">IF(AND(H1768&lt;&gt;0, J1768&lt;&gt;0, K1768&lt;&gt;0), H1768*J1768*K1768, "")</f>
        <v/>
      </c>
      <c r="M1768" s="116" t="str">
        <f>IF(L1768="", "", L1768/Veriler!$X$1)</f>
        <v/>
      </c>
      <c r="N1768" s="116" t="str">
        <f>IF(F1768&lt;&gt;"", "İthal Girdi", IF(Veriler!T1768="", "", IF(Veriler!S1768="H", "%0,5 üzerindedir", IF(Veriler!T1768&gt;0.1, "%10 sınırı aşılmıştır.", "Uygun"))))</f>
        <v>%0,5 üzerindedir</v>
      </c>
      <c r="O1768" s="116" t="str">
        <f t="shared" ref="O1768:O1781" si="559">IF(M1768=""," ",N1768)</f>
        <v xml:space="preserve"> </v>
      </c>
      <c r="P1768" s="117"/>
      <c r="Q1768" s="118"/>
      <c r="R1768" s="119" t="str">
        <f t="shared" ref="R1768:R1781" si="560">IFERROR(IF(AND(T1768&lt;&gt;"",L1768&lt;&gt;"",L1768&lt;&gt;0,T1768&lt;&gt;0),T1768/L1768,"")," ")</f>
        <v/>
      </c>
      <c r="S1768" s="133">
        <f>IFERROR(IF(M1768&lt;=0.005,IF(F1768="",L1768,0),IF(F1768&lt;&gt;"",0,IF(P1768="",0,IF(P1768="H",0,IF(Q1768&lt;Veriler!$G$2,L1768*Veriler!$G$2,L1768*Q1768)))))," ")</f>
        <v>0</v>
      </c>
      <c r="T1768" s="133">
        <f>IF(Veriler!T1768&lt;=0.1, S1768, IF(AND(Veriler!T1768&gt;0.1, F1768="", P1768="E"), IF(Q1768&gt;Veriler!$G$2, Q1768*S1768, IF(Q1768&lt;Veriler!$G$2, Veriler!$G$2*S1768, Q1768*S1768)), 0))</f>
        <v>0</v>
      </c>
      <c r="U1768" s="133" t="str">
        <f t="shared" ref="U1768:U1781" si="561">IF(T1768=0," ",T1768)</f>
        <v xml:space="preserve"> </v>
      </c>
      <c r="V1768" s="134" t="str">
        <f>IFERROR(IF(O1768="%10 sınırı aşılmıştır.",L1768-T1768,IFERROR(IF(F1768="",IF(S1768=1,0,IF(L1768-S1768=0,"",L1768-S1768)),IF(Veriler!M1768="",L1768,IF(L1768*Veriler!M1768=0,"",L1768*Veriler!M1768))),L1768)),0)</f>
        <v/>
      </c>
      <c r="W1768" s="146"/>
      <c r="X1768" s="146"/>
      <c r="Y1768" s="146"/>
    </row>
    <row r="1769" spans="1:25" s="99" customFormat="1" ht="54.75" customHeight="1" x14ac:dyDescent="0.25">
      <c r="A1769" s="96">
        <f t="shared" ref="A1769:A1781" si="562">A1768+1</f>
        <v>1304</v>
      </c>
      <c r="B1769" s="175"/>
      <c r="C1769" s="176"/>
      <c r="D1769" s="113"/>
      <c r="E1769" s="115"/>
      <c r="F1769" s="174"/>
      <c r="G1769" s="114" t="str">
        <f t="shared" si="557"/>
        <v/>
      </c>
      <c r="H1769" s="115"/>
      <c r="I1769" s="115"/>
      <c r="J1769" s="115"/>
      <c r="K1769" s="115"/>
      <c r="L1769" s="133" t="str">
        <f t="shared" si="558"/>
        <v/>
      </c>
      <c r="M1769" s="116" t="str">
        <f>IF(L1769="", "", L1769/Veriler!$X$1)</f>
        <v/>
      </c>
      <c r="N1769" s="116" t="str">
        <f>IF(F1769&lt;&gt;"", "İthal Girdi", IF(Veriler!T1769="", "", IF(Veriler!S1769="H", "%0,5 üzerindedir", IF(Veriler!T1769&gt;0.1, "%10 sınırı aşılmıştır.", "Uygun"))))</f>
        <v>%0,5 üzerindedir</v>
      </c>
      <c r="O1769" s="116" t="str">
        <f t="shared" si="559"/>
        <v xml:space="preserve"> </v>
      </c>
      <c r="P1769" s="117"/>
      <c r="Q1769" s="118"/>
      <c r="R1769" s="119" t="str">
        <f t="shared" si="560"/>
        <v/>
      </c>
      <c r="S1769" s="133">
        <f>IFERROR(IF(M1769&lt;=0.005,IF(F1769="",L1769,0),IF(F1769&lt;&gt;"",0,IF(P1769="",0,IF(P1769="H",0,IF(Q1769&lt;Veriler!$G$2,L1769*Veriler!$G$2,L1769*Q1769)))))," ")</f>
        <v>0</v>
      </c>
      <c r="T1769" s="133">
        <f>IF(Veriler!T1769&lt;=0.1, S1769, IF(AND(Veriler!T1769&gt;0.1, F1769="", P1769="E"), IF(Q1769&gt;Veriler!$G$2, Q1769*S1769, IF(Q1769&lt;Veriler!$G$2, Veriler!$G$2*S1769, Q1769*S1769)), 0))</f>
        <v>0</v>
      </c>
      <c r="U1769" s="133" t="str">
        <f t="shared" si="561"/>
        <v xml:space="preserve"> </v>
      </c>
      <c r="V1769" s="134" t="str">
        <f>IFERROR(IF(O1769="%10 sınırı aşılmıştır.",L1769-T1769,IFERROR(IF(F1769="",IF(S1769=1,0,IF(L1769-S1769=0,"",L1769-S1769)),IF(Veriler!M1769="",L1769,IF(L1769*Veriler!M1769=0,"",L1769*Veriler!M1769))),L1769)),0)</f>
        <v/>
      </c>
      <c r="W1769" s="146"/>
      <c r="X1769" s="146"/>
      <c r="Y1769" s="146"/>
    </row>
    <row r="1770" spans="1:25" s="99" customFormat="1" ht="54.75" customHeight="1" x14ac:dyDescent="0.25">
      <c r="A1770" s="96">
        <f t="shared" si="562"/>
        <v>1305</v>
      </c>
      <c r="B1770" s="175"/>
      <c r="C1770" s="176"/>
      <c r="D1770" s="113"/>
      <c r="E1770" s="115"/>
      <c r="F1770" s="174"/>
      <c r="G1770" s="114" t="str">
        <f t="shared" si="557"/>
        <v/>
      </c>
      <c r="H1770" s="115"/>
      <c r="I1770" s="115"/>
      <c r="J1770" s="115"/>
      <c r="K1770" s="115"/>
      <c r="L1770" s="133" t="str">
        <f t="shared" si="558"/>
        <v/>
      </c>
      <c r="M1770" s="116" t="str">
        <f>IF(L1770="", "", L1770/Veriler!$X$1)</f>
        <v/>
      </c>
      <c r="N1770" s="116" t="str">
        <f>IF(F1770&lt;&gt;"", "İthal Girdi", IF(Veriler!T1770="", "", IF(Veriler!S1770="H", "%0,5 üzerindedir", IF(Veriler!T1770&gt;0.1, "%10 sınırı aşılmıştır.", "Uygun"))))</f>
        <v>%0,5 üzerindedir</v>
      </c>
      <c r="O1770" s="116" t="str">
        <f t="shared" si="559"/>
        <v xml:space="preserve"> </v>
      </c>
      <c r="P1770" s="117"/>
      <c r="Q1770" s="118"/>
      <c r="R1770" s="119" t="str">
        <f t="shared" si="560"/>
        <v/>
      </c>
      <c r="S1770" s="133">
        <f>IFERROR(IF(M1770&lt;=0.005,IF(F1770="",L1770,0),IF(F1770&lt;&gt;"",0,IF(P1770="",0,IF(P1770="H",0,IF(Q1770&lt;Veriler!$G$2,L1770*Veriler!$G$2,L1770*Q1770)))))," ")</f>
        <v>0</v>
      </c>
      <c r="T1770" s="133">
        <f>IF(Veriler!T1770&lt;=0.1, S1770, IF(AND(Veriler!T1770&gt;0.1, F1770="", P1770="E"), IF(Q1770&gt;Veriler!$G$2, Q1770*S1770, IF(Q1770&lt;Veriler!$G$2, Veriler!$G$2*S1770, Q1770*S1770)), 0))</f>
        <v>0</v>
      </c>
      <c r="U1770" s="133" t="str">
        <f t="shared" si="561"/>
        <v xml:space="preserve"> </v>
      </c>
      <c r="V1770" s="134" t="str">
        <f>IFERROR(IF(O1770="%10 sınırı aşılmıştır.",L1770-T1770,IFERROR(IF(F1770="",IF(S1770=1,0,IF(L1770-S1770=0,"",L1770-S1770)),IF(Veriler!M1770="",L1770,IF(L1770*Veriler!M1770=0,"",L1770*Veriler!M1770))),L1770)),0)</f>
        <v/>
      </c>
      <c r="W1770" s="146"/>
      <c r="X1770" s="146"/>
      <c r="Y1770" s="146"/>
    </row>
    <row r="1771" spans="1:25" s="99" customFormat="1" ht="54.75" customHeight="1" x14ac:dyDescent="0.25">
      <c r="A1771" s="96">
        <f t="shared" si="562"/>
        <v>1306</v>
      </c>
      <c r="B1771" s="175"/>
      <c r="C1771" s="176"/>
      <c r="D1771" s="113"/>
      <c r="E1771" s="115"/>
      <c r="F1771" s="174"/>
      <c r="G1771" s="114" t="str">
        <f t="shared" si="557"/>
        <v/>
      </c>
      <c r="H1771" s="115"/>
      <c r="I1771" s="115"/>
      <c r="J1771" s="115"/>
      <c r="K1771" s="115"/>
      <c r="L1771" s="133" t="str">
        <f t="shared" si="558"/>
        <v/>
      </c>
      <c r="M1771" s="116" t="str">
        <f>IF(L1771="", "", L1771/Veriler!$X$1)</f>
        <v/>
      </c>
      <c r="N1771" s="116" t="str">
        <f>IF(F1771&lt;&gt;"", "İthal Girdi", IF(Veriler!T1771="", "", IF(Veriler!S1771="H", "%0,5 üzerindedir", IF(Veriler!T1771&gt;0.1, "%10 sınırı aşılmıştır.", "Uygun"))))</f>
        <v>%0,5 üzerindedir</v>
      </c>
      <c r="O1771" s="116" t="str">
        <f t="shared" si="559"/>
        <v xml:space="preserve"> </v>
      </c>
      <c r="P1771" s="117"/>
      <c r="Q1771" s="118"/>
      <c r="R1771" s="119" t="str">
        <f t="shared" si="560"/>
        <v/>
      </c>
      <c r="S1771" s="133">
        <f>IFERROR(IF(M1771&lt;=0.005,IF(F1771="",L1771,0),IF(F1771&lt;&gt;"",0,IF(P1771="",0,IF(P1771="H",0,IF(Q1771&lt;Veriler!$G$2,L1771*Veriler!$G$2,L1771*Q1771)))))," ")</f>
        <v>0</v>
      </c>
      <c r="T1771" s="133">
        <f>IF(Veriler!T1771&lt;=0.1, S1771, IF(AND(Veriler!T1771&gt;0.1, F1771="", P1771="E"), IF(Q1771&gt;Veriler!$G$2, Q1771*S1771, IF(Q1771&lt;Veriler!$G$2, Veriler!$G$2*S1771, Q1771*S1771)), 0))</f>
        <v>0</v>
      </c>
      <c r="U1771" s="133" t="str">
        <f t="shared" si="561"/>
        <v xml:space="preserve"> </v>
      </c>
      <c r="V1771" s="134" t="str">
        <f>IFERROR(IF(O1771="%10 sınırı aşılmıştır.",L1771-T1771,IFERROR(IF(F1771="",IF(S1771=1,0,IF(L1771-S1771=0,"",L1771-S1771)),IF(Veriler!M1771="",L1771,IF(L1771*Veriler!M1771=0,"",L1771*Veriler!M1771))),L1771)),0)</f>
        <v/>
      </c>
      <c r="W1771" s="146"/>
      <c r="X1771" s="146"/>
      <c r="Y1771" s="146"/>
    </row>
    <row r="1772" spans="1:25" s="99" customFormat="1" ht="54.75" customHeight="1" x14ac:dyDescent="0.25">
      <c r="A1772" s="96">
        <f t="shared" si="562"/>
        <v>1307</v>
      </c>
      <c r="B1772" s="175"/>
      <c r="C1772" s="176"/>
      <c r="D1772" s="113"/>
      <c r="E1772" s="115"/>
      <c r="F1772" s="174"/>
      <c r="G1772" s="114" t="str">
        <f t="shared" si="557"/>
        <v/>
      </c>
      <c r="H1772" s="115"/>
      <c r="I1772" s="115"/>
      <c r="J1772" s="115"/>
      <c r="K1772" s="115"/>
      <c r="L1772" s="133" t="str">
        <f t="shared" si="558"/>
        <v/>
      </c>
      <c r="M1772" s="116" t="str">
        <f>IF(L1772="", "", L1772/Veriler!$X$1)</f>
        <v/>
      </c>
      <c r="N1772" s="116" t="str">
        <f>IF(F1772&lt;&gt;"", "İthal Girdi", IF(Veriler!T1772="", "", IF(Veriler!S1772="H", "%0,5 üzerindedir", IF(Veriler!T1772&gt;0.1, "%10 sınırı aşılmıştır.", "Uygun"))))</f>
        <v>%0,5 üzerindedir</v>
      </c>
      <c r="O1772" s="116" t="str">
        <f t="shared" si="559"/>
        <v xml:space="preserve"> </v>
      </c>
      <c r="P1772" s="117"/>
      <c r="Q1772" s="118"/>
      <c r="R1772" s="119" t="str">
        <f t="shared" si="560"/>
        <v/>
      </c>
      <c r="S1772" s="133">
        <f>IFERROR(IF(M1772&lt;=0.005,IF(F1772="",L1772,0),IF(F1772&lt;&gt;"",0,IF(P1772="",0,IF(P1772="H",0,IF(Q1772&lt;Veriler!$G$2,L1772*Veriler!$G$2,L1772*Q1772)))))," ")</f>
        <v>0</v>
      </c>
      <c r="T1772" s="133">
        <f>IF(Veriler!T1772&lt;=0.1, S1772, IF(AND(Veriler!T1772&gt;0.1, F1772="", P1772="E"), IF(Q1772&gt;Veriler!$G$2, Q1772*S1772, IF(Q1772&lt;Veriler!$G$2, Veriler!$G$2*S1772, Q1772*S1772)), 0))</f>
        <v>0</v>
      </c>
      <c r="U1772" s="133" t="str">
        <f t="shared" si="561"/>
        <v xml:space="preserve"> </v>
      </c>
      <c r="V1772" s="134" t="str">
        <f>IFERROR(IF(O1772="%10 sınırı aşılmıştır.",L1772-T1772,IFERROR(IF(F1772="",IF(S1772=1,0,IF(L1772-S1772=0,"",L1772-S1772)),IF(Veriler!M1772="",L1772,IF(L1772*Veriler!M1772=0,"",L1772*Veriler!M1772))),L1772)),0)</f>
        <v/>
      </c>
      <c r="W1772" s="146"/>
      <c r="X1772" s="146"/>
      <c r="Y1772" s="146"/>
    </row>
    <row r="1773" spans="1:25" s="99" customFormat="1" ht="54.75" customHeight="1" x14ac:dyDescent="0.25">
      <c r="A1773" s="96">
        <f t="shared" si="562"/>
        <v>1308</v>
      </c>
      <c r="B1773" s="175"/>
      <c r="C1773" s="176"/>
      <c r="D1773" s="113"/>
      <c r="E1773" s="115"/>
      <c r="F1773" s="174"/>
      <c r="G1773" s="114" t="str">
        <f t="shared" si="557"/>
        <v/>
      </c>
      <c r="H1773" s="115"/>
      <c r="I1773" s="115"/>
      <c r="J1773" s="115"/>
      <c r="K1773" s="115"/>
      <c r="L1773" s="133" t="str">
        <f t="shared" si="558"/>
        <v/>
      </c>
      <c r="M1773" s="116" t="str">
        <f>IF(L1773="", "", L1773/Veriler!$X$1)</f>
        <v/>
      </c>
      <c r="N1773" s="116" t="str">
        <f>IF(F1773&lt;&gt;"", "İthal Girdi", IF(Veriler!T1773="", "", IF(Veriler!S1773="H", "%0,5 üzerindedir", IF(Veriler!T1773&gt;0.1, "%10 sınırı aşılmıştır.", "Uygun"))))</f>
        <v>%0,5 üzerindedir</v>
      </c>
      <c r="O1773" s="116" t="str">
        <f t="shared" si="559"/>
        <v xml:space="preserve"> </v>
      </c>
      <c r="P1773" s="117"/>
      <c r="Q1773" s="118"/>
      <c r="R1773" s="119" t="str">
        <f t="shared" si="560"/>
        <v/>
      </c>
      <c r="S1773" s="133">
        <f>IFERROR(IF(M1773&lt;=0.005,IF(F1773="",L1773,0),IF(F1773&lt;&gt;"",0,IF(P1773="",0,IF(P1773="H",0,IF(Q1773&lt;Veriler!$G$2,L1773*Veriler!$G$2,L1773*Q1773)))))," ")</f>
        <v>0</v>
      </c>
      <c r="T1773" s="133">
        <f>IF(Veriler!T1773&lt;=0.1, S1773, IF(AND(Veriler!T1773&gt;0.1, F1773="", P1773="E"), IF(Q1773&gt;Veriler!$G$2, Q1773*S1773, IF(Q1773&lt;Veriler!$G$2, Veriler!$G$2*S1773, Q1773*S1773)), 0))</f>
        <v>0</v>
      </c>
      <c r="U1773" s="133" t="str">
        <f t="shared" si="561"/>
        <v xml:space="preserve"> </v>
      </c>
      <c r="V1773" s="134" t="str">
        <f>IFERROR(IF(O1773="%10 sınırı aşılmıştır.",L1773-T1773,IFERROR(IF(F1773="",IF(S1773=1,0,IF(L1773-S1773=0,"",L1773-S1773)),IF(Veriler!M1773="",L1773,IF(L1773*Veriler!M1773=0,"",L1773*Veriler!M1773))),L1773)),0)</f>
        <v/>
      </c>
      <c r="W1773" s="146"/>
      <c r="X1773" s="146"/>
      <c r="Y1773" s="146"/>
    </row>
    <row r="1774" spans="1:25" s="99" customFormat="1" ht="54.75" customHeight="1" x14ac:dyDescent="0.25">
      <c r="A1774" s="96">
        <f t="shared" si="562"/>
        <v>1309</v>
      </c>
      <c r="B1774" s="175"/>
      <c r="C1774" s="176"/>
      <c r="D1774" s="113"/>
      <c r="E1774" s="115"/>
      <c r="F1774" s="174"/>
      <c r="G1774" s="114" t="str">
        <f t="shared" si="557"/>
        <v/>
      </c>
      <c r="H1774" s="115"/>
      <c r="I1774" s="115"/>
      <c r="J1774" s="115"/>
      <c r="K1774" s="115"/>
      <c r="L1774" s="133" t="str">
        <f t="shared" si="558"/>
        <v/>
      </c>
      <c r="M1774" s="116" t="str">
        <f>IF(L1774="", "", L1774/Veriler!$X$1)</f>
        <v/>
      </c>
      <c r="N1774" s="116" t="str">
        <f>IF(F1774&lt;&gt;"", "İthal Girdi", IF(Veriler!T1774="", "", IF(Veriler!S1774="H", "%0,5 üzerindedir", IF(Veriler!T1774&gt;0.1, "%10 sınırı aşılmıştır.", "Uygun"))))</f>
        <v>%0,5 üzerindedir</v>
      </c>
      <c r="O1774" s="116" t="str">
        <f t="shared" si="559"/>
        <v xml:space="preserve"> </v>
      </c>
      <c r="P1774" s="117"/>
      <c r="Q1774" s="118"/>
      <c r="R1774" s="119" t="str">
        <f t="shared" si="560"/>
        <v/>
      </c>
      <c r="S1774" s="133">
        <f>IFERROR(IF(M1774&lt;=0.005,IF(F1774="",L1774,0),IF(F1774&lt;&gt;"",0,IF(P1774="",0,IF(P1774="H",0,IF(Q1774&lt;Veriler!$G$2,L1774*Veriler!$G$2,L1774*Q1774)))))," ")</f>
        <v>0</v>
      </c>
      <c r="T1774" s="133">
        <f>IF(Veriler!T1774&lt;=0.1, S1774, IF(AND(Veriler!T1774&gt;0.1, F1774="", P1774="E"), IF(Q1774&gt;Veriler!$G$2, Q1774*S1774, IF(Q1774&lt;Veriler!$G$2, Veriler!$G$2*S1774, Q1774*S1774)), 0))</f>
        <v>0</v>
      </c>
      <c r="U1774" s="133" t="str">
        <f t="shared" si="561"/>
        <v xml:space="preserve"> </v>
      </c>
      <c r="V1774" s="134" t="str">
        <f>IFERROR(IF(O1774="%10 sınırı aşılmıştır.",L1774-T1774,IFERROR(IF(F1774="",IF(S1774=1,0,IF(L1774-S1774=0,"",L1774-S1774)),IF(Veriler!M1774="",L1774,IF(L1774*Veriler!M1774=0,"",L1774*Veriler!M1774))),L1774)),0)</f>
        <v/>
      </c>
      <c r="W1774" s="146"/>
      <c r="X1774" s="146"/>
      <c r="Y1774" s="146"/>
    </row>
    <row r="1775" spans="1:25" s="99" customFormat="1" ht="54.75" customHeight="1" x14ac:dyDescent="0.25">
      <c r="A1775" s="96">
        <f t="shared" si="562"/>
        <v>1310</v>
      </c>
      <c r="B1775" s="175"/>
      <c r="C1775" s="176"/>
      <c r="D1775" s="113"/>
      <c r="E1775" s="115"/>
      <c r="F1775" s="174"/>
      <c r="G1775" s="114" t="str">
        <f t="shared" si="557"/>
        <v/>
      </c>
      <c r="H1775" s="115"/>
      <c r="I1775" s="115"/>
      <c r="J1775" s="115"/>
      <c r="K1775" s="115"/>
      <c r="L1775" s="133" t="str">
        <f t="shared" si="558"/>
        <v/>
      </c>
      <c r="M1775" s="116" t="str">
        <f>IF(L1775="", "", L1775/Veriler!$X$1)</f>
        <v/>
      </c>
      <c r="N1775" s="116" t="str">
        <f>IF(F1775&lt;&gt;"", "İthal Girdi", IF(Veriler!T1775="", "", IF(Veriler!S1775="H", "%0,5 üzerindedir", IF(Veriler!T1775&gt;0.1, "%10 sınırı aşılmıştır.", "Uygun"))))</f>
        <v>%0,5 üzerindedir</v>
      </c>
      <c r="O1775" s="116" t="str">
        <f t="shared" si="559"/>
        <v xml:space="preserve"> </v>
      </c>
      <c r="P1775" s="117"/>
      <c r="Q1775" s="118"/>
      <c r="R1775" s="119" t="str">
        <f t="shared" si="560"/>
        <v/>
      </c>
      <c r="S1775" s="133">
        <f>IFERROR(IF(M1775&lt;=0.005,IF(F1775="",L1775,0),IF(F1775&lt;&gt;"",0,IF(P1775="",0,IF(P1775="H",0,IF(Q1775&lt;Veriler!$G$2,L1775*Veriler!$G$2,L1775*Q1775)))))," ")</f>
        <v>0</v>
      </c>
      <c r="T1775" s="133">
        <f>IF(Veriler!T1775&lt;=0.1, S1775, IF(AND(Veriler!T1775&gt;0.1, F1775="", P1775="E"), IF(Q1775&gt;Veriler!$G$2, Q1775*S1775, IF(Q1775&lt;Veriler!$G$2, Veriler!$G$2*S1775, Q1775*S1775)), 0))</f>
        <v>0</v>
      </c>
      <c r="U1775" s="133" t="str">
        <f t="shared" si="561"/>
        <v xml:space="preserve"> </v>
      </c>
      <c r="V1775" s="134" t="str">
        <f>IFERROR(IF(O1775="%10 sınırı aşılmıştır.",L1775-T1775,IFERROR(IF(F1775="",IF(S1775=1,0,IF(L1775-S1775=0,"",L1775-S1775)),IF(Veriler!M1775="",L1775,IF(L1775*Veriler!M1775=0,"",L1775*Veriler!M1775))),L1775)),0)</f>
        <v/>
      </c>
      <c r="W1775" s="146"/>
      <c r="X1775" s="146"/>
      <c r="Y1775" s="146"/>
    </row>
    <row r="1776" spans="1:25" s="99" customFormat="1" ht="54.75" customHeight="1" x14ac:dyDescent="0.25">
      <c r="A1776" s="96">
        <f t="shared" si="562"/>
        <v>1311</v>
      </c>
      <c r="B1776" s="175"/>
      <c r="C1776" s="176"/>
      <c r="D1776" s="113"/>
      <c r="E1776" s="115"/>
      <c r="F1776" s="174"/>
      <c r="G1776" s="114" t="str">
        <f t="shared" si="557"/>
        <v/>
      </c>
      <c r="H1776" s="115"/>
      <c r="I1776" s="115"/>
      <c r="J1776" s="115"/>
      <c r="K1776" s="115"/>
      <c r="L1776" s="133" t="str">
        <f t="shared" si="558"/>
        <v/>
      </c>
      <c r="M1776" s="116" t="str">
        <f>IF(L1776="", "", L1776/Veriler!$X$1)</f>
        <v/>
      </c>
      <c r="N1776" s="116" t="str">
        <f>IF(F1776&lt;&gt;"", "İthal Girdi", IF(Veriler!T1776="", "", IF(Veriler!S1776="H", "%0,5 üzerindedir", IF(Veriler!T1776&gt;0.1, "%10 sınırı aşılmıştır.", "Uygun"))))</f>
        <v>%0,5 üzerindedir</v>
      </c>
      <c r="O1776" s="116" t="str">
        <f t="shared" si="559"/>
        <v xml:space="preserve"> </v>
      </c>
      <c r="P1776" s="117"/>
      <c r="Q1776" s="118"/>
      <c r="R1776" s="119" t="str">
        <f t="shared" si="560"/>
        <v/>
      </c>
      <c r="S1776" s="133">
        <f>IFERROR(IF(M1776&lt;=0.005,IF(F1776="",L1776,0),IF(F1776&lt;&gt;"",0,IF(P1776="",0,IF(P1776="H",0,IF(Q1776&lt;Veriler!$G$2,L1776*Veriler!$G$2,L1776*Q1776)))))," ")</f>
        <v>0</v>
      </c>
      <c r="T1776" s="133">
        <f>IF(Veriler!T1776&lt;=0.1, S1776, IF(AND(Veriler!T1776&gt;0.1, F1776="", P1776="E"), IF(Q1776&gt;Veriler!$G$2, Q1776*S1776, IF(Q1776&lt;Veriler!$G$2, Veriler!$G$2*S1776, Q1776*S1776)), 0))</f>
        <v>0</v>
      </c>
      <c r="U1776" s="133" t="str">
        <f t="shared" si="561"/>
        <v xml:space="preserve"> </v>
      </c>
      <c r="V1776" s="134" t="str">
        <f>IFERROR(IF(O1776="%10 sınırı aşılmıştır.",L1776-T1776,IFERROR(IF(F1776="",IF(S1776=1,0,IF(L1776-S1776=0,"",L1776-S1776)),IF(Veriler!M1776="",L1776,IF(L1776*Veriler!M1776=0,"",L1776*Veriler!M1776))),L1776)),0)</f>
        <v/>
      </c>
      <c r="W1776" s="146"/>
      <c r="X1776" s="146"/>
      <c r="Y1776" s="146"/>
    </row>
    <row r="1777" spans="1:25" s="99" customFormat="1" ht="54.75" customHeight="1" x14ac:dyDescent="0.25">
      <c r="A1777" s="96">
        <f t="shared" si="562"/>
        <v>1312</v>
      </c>
      <c r="B1777" s="175"/>
      <c r="C1777" s="176"/>
      <c r="D1777" s="113"/>
      <c r="E1777" s="115"/>
      <c r="F1777" s="174"/>
      <c r="G1777" s="114" t="str">
        <f t="shared" si="557"/>
        <v/>
      </c>
      <c r="H1777" s="115"/>
      <c r="I1777" s="115"/>
      <c r="J1777" s="115"/>
      <c r="K1777" s="115"/>
      <c r="L1777" s="133" t="str">
        <f t="shared" si="558"/>
        <v/>
      </c>
      <c r="M1777" s="116" t="str">
        <f>IF(L1777="", "", L1777/Veriler!$X$1)</f>
        <v/>
      </c>
      <c r="N1777" s="116" t="str">
        <f>IF(F1777&lt;&gt;"", "İthal Girdi", IF(Veriler!T1777="", "", IF(Veriler!S1777="H", "%0,5 üzerindedir", IF(Veriler!T1777&gt;0.1, "%10 sınırı aşılmıştır.", "Uygun"))))</f>
        <v>%0,5 üzerindedir</v>
      </c>
      <c r="O1777" s="116" t="str">
        <f t="shared" si="559"/>
        <v xml:space="preserve"> </v>
      </c>
      <c r="P1777" s="117"/>
      <c r="Q1777" s="118"/>
      <c r="R1777" s="119" t="str">
        <f t="shared" si="560"/>
        <v/>
      </c>
      <c r="S1777" s="133">
        <f>IFERROR(IF(M1777&lt;=0.005,IF(F1777="",L1777,0),IF(F1777&lt;&gt;"",0,IF(P1777="",0,IF(P1777="H",0,IF(Q1777&lt;Veriler!$G$2,L1777*Veriler!$G$2,L1777*Q1777)))))," ")</f>
        <v>0</v>
      </c>
      <c r="T1777" s="133">
        <f>IF(Veriler!T1777&lt;=0.1, S1777, IF(AND(Veriler!T1777&gt;0.1, F1777="", P1777="E"), IF(Q1777&gt;Veriler!$G$2, Q1777*S1777, IF(Q1777&lt;Veriler!$G$2, Veriler!$G$2*S1777, Q1777*S1777)), 0))</f>
        <v>0</v>
      </c>
      <c r="U1777" s="133" t="str">
        <f t="shared" si="561"/>
        <v xml:space="preserve"> </v>
      </c>
      <c r="V1777" s="134" t="str">
        <f>IFERROR(IF(O1777="%10 sınırı aşılmıştır.",L1777-T1777,IFERROR(IF(F1777="",IF(S1777=1,0,IF(L1777-S1777=0,"",L1777-S1777)),IF(Veriler!M1777="",L1777,IF(L1777*Veriler!M1777=0,"",L1777*Veriler!M1777))),L1777)),0)</f>
        <v/>
      </c>
      <c r="W1777" s="146"/>
      <c r="X1777" s="146"/>
      <c r="Y1777" s="146"/>
    </row>
    <row r="1778" spans="1:25" s="99" customFormat="1" ht="54.75" customHeight="1" x14ac:dyDescent="0.25">
      <c r="A1778" s="96">
        <f t="shared" si="562"/>
        <v>1313</v>
      </c>
      <c r="B1778" s="175"/>
      <c r="C1778" s="176"/>
      <c r="D1778" s="113"/>
      <c r="E1778" s="115"/>
      <c r="F1778" s="174"/>
      <c r="G1778" s="114" t="str">
        <f t="shared" si="557"/>
        <v/>
      </c>
      <c r="H1778" s="115"/>
      <c r="I1778" s="115"/>
      <c r="J1778" s="115"/>
      <c r="K1778" s="115"/>
      <c r="L1778" s="133" t="str">
        <f t="shared" si="558"/>
        <v/>
      </c>
      <c r="M1778" s="116" t="str">
        <f>IF(L1778="", "", L1778/Veriler!$X$1)</f>
        <v/>
      </c>
      <c r="N1778" s="116" t="str">
        <f>IF(F1778&lt;&gt;"", "İthal Girdi", IF(Veriler!T1778="", "", IF(Veriler!S1778="H", "%0,5 üzerindedir", IF(Veriler!T1778&gt;0.1, "%10 sınırı aşılmıştır.", "Uygun"))))</f>
        <v>%0,5 üzerindedir</v>
      </c>
      <c r="O1778" s="116" t="str">
        <f t="shared" si="559"/>
        <v xml:space="preserve"> </v>
      </c>
      <c r="P1778" s="117"/>
      <c r="Q1778" s="118"/>
      <c r="R1778" s="119" t="str">
        <f t="shared" si="560"/>
        <v/>
      </c>
      <c r="S1778" s="133">
        <f>IFERROR(IF(M1778&lt;=0.005,IF(F1778="",L1778,0),IF(F1778&lt;&gt;"",0,IF(P1778="",0,IF(P1778="H",0,IF(Q1778&lt;Veriler!$G$2,L1778*Veriler!$G$2,L1778*Q1778)))))," ")</f>
        <v>0</v>
      </c>
      <c r="T1778" s="133">
        <f>IF(Veriler!T1778&lt;=0.1, S1778, IF(AND(Veriler!T1778&gt;0.1, F1778="", P1778="E"), IF(Q1778&gt;Veriler!$G$2, Q1778*S1778, IF(Q1778&lt;Veriler!$G$2, Veriler!$G$2*S1778, Q1778*S1778)), 0))</f>
        <v>0</v>
      </c>
      <c r="U1778" s="133" t="str">
        <f t="shared" si="561"/>
        <v xml:space="preserve"> </v>
      </c>
      <c r="V1778" s="134" t="str">
        <f>IFERROR(IF(O1778="%10 sınırı aşılmıştır.",L1778-T1778,IFERROR(IF(F1778="",IF(S1778=1,0,IF(L1778-S1778=0,"",L1778-S1778)),IF(Veriler!M1778="",L1778,IF(L1778*Veriler!M1778=0,"",L1778*Veriler!M1778))),L1778)),0)</f>
        <v/>
      </c>
      <c r="W1778" s="146"/>
      <c r="X1778" s="146"/>
      <c r="Y1778" s="146"/>
    </row>
    <row r="1779" spans="1:25" s="99" customFormat="1" ht="54.75" customHeight="1" x14ac:dyDescent="0.25">
      <c r="A1779" s="96">
        <f t="shared" si="562"/>
        <v>1314</v>
      </c>
      <c r="B1779" s="175"/>
      <c r="C1779" s="176"/>
      <c r="D1779" s="113"/>
      <c r="E1779" s="115"/>
      <c r="F1779" s="174"/>
      <c r="G1779" s="114" t="str">
        <f t="shared" si="557"/>
        <v/>
      </c>
      <c r="H1779" s="115"/>
      <c r="I1779" s="115"/>
      <c r="J1779" s="115"/>
      <c r="K1779" s="115"/>
      <c r="L1779" s="133" t="str">
        <f t="shared" si="558"/>
        <v/>
      </c>
      <c r="M1779" s="116" t="str">
        <f>IF(L1779="", "", L1779/Veriler!$X$1)</f>
        <v/>
      </c>
      <c r="N1779" s="116" t="str">
        <f>IF(F1779&lt;&gt;"", "İthal Girdi", IF(Veriler!T1779="", "", IF(Veriler!S1779="H", "%0,5 üzerindedir", IF(Veriler!T1779&gt;0.1, "%10 sınırı aşılmıştır.", "Uygun"))))</f>
        <v>%0,5 üzerindedir</v>
      </c>
      <c r="O1779" s="116" t="str">
        <f t="shared" si="559"/>
        <v xml:space="preserve"> </v>
      </c>
      <c r="P1779" s="117"/>
      <c r="Q1779" s="118"/>
      <c r="R1779" s="119" t="str">
        <f t="shared" si="560"/>
        <v/>
      </c>
      <c r="S1779" s="133">
        <f>IFERROR(IF(M1779&lt;=0.005,IF(F1779="",L1779,0),IF(F1779&lt;&gt;"",0,IF(P1779="",0,IF(P1779="H",0,IF(Q1779&lt;Veriler!$G$2,L1779*Veriler!$G$2,L1779*Q1779)))))," ")</f>
        <v>0</v>
      </c>
      <c r="T1779" s="133">
        <f>IF(Veriler!T1779&lt;=0.1, S1779, IF(AND(Veriler!T1779&gt;0.1, F1779="", P1779="E"), IF(Q1779&gt;Veriler!$G$2, Q1779*S1779, IF(Q1779&lt;Veriler!$G$2, Veriler!$G$2*S1779, Q1779*S1779)), 0))</f>
        <v>0</v>
      </c>
      <c r="U1779" s="133" t="str">
        <f t="shared" si="561"/>
        <v xml:space="preserve"> </v>
      </c>
      <c r="V1779" s="134" t="str">
        <f>IFERROR(IF(O1779="%10 sınırı aşılmıştır.",L1779-T1779,IFERROR(IF(F1779="",IF(S1779=1,0,IF(L1779-S1779=0,"",L1779-S1779)),IF(Veriler!M1779="",L1779,IF(L1779*Veriler!M1779=0,"",L1779*Veriler!M1779))),L1779)),0)</f>
        <v/>
      </c>
      <c r="W1779" s="146"/>
      <c r="X1779" s="146"/>
      <c r="Y1779" s="146"/>
    </row>
    <row r="1780" spans="1:25" s="99" customFormat="1" ht="54.75" customHeight="1" x14ac:dyDescent="0.25">
      <c r="A1780" s="96">
        <f t="shared" si="562"/>
        <v>1315</v>
      </c>
      <c r="B1780" s="175"/>
      <c r="C1780" s="176"/>
      <c r="D1780" s="113"/>
      <c r="E1780" s="115"/>
      <c r="F1780" s="174"/>
      <c r="G1780" s="114" t="str">
        <f t="shared" si="557"/>
        <v/>
      </c>
      <c r="H1780" s="115"/>
      <c r="I1780" s="115"/>
      <c r="J1780" s="115"/>
      <c r="K1780" s="115"/>
      <c r="L1780" s="133" t="str">
        <f t="shared" si="558"/>
        <v/>
      </c>
      <c r="M1780" s="116" t="str">
        <f>IF(L1780="", "", L1780/Veriler!$X$1)</f>
        <v/>
      </c>
      <c r="N1780" s="116" t="str">
        <f>IF(F1780&lt;&gt;"", "İthal Girdi", IF(Veriler!T1780="", "", IF(Veriler!S1780="H", "%0,5 üzerindedir", IF(Veriler!T1780&gt;0.1, "%10 sınırı aşılmıştır.", "Uygun"))))</f>
        <v>%0,5 üzerindedir</v>
      </c>
      <c r="O1780" s="116" t="str">
        <f t="shared" si="559"/>
        <v xml:space="preserve"> </v>
      </c>
      <c r="P1780" s="117"/>
      <c r="Q1780" s="118"/>
      <c r="R1780" s="119" t="str">
        <f t="shared" si="560"/>
        <v/>
      </c>
      <c r="S1780" s="133">
        <f>IFERROR(IF(M1780&lt;=0.005,IF(F1780="",L1780,0),IF(F1780&lt;&gt;"",0,IF(P1780="",0,IF(P1780="H",0,IF(Q1780&lt;Veriler!$G$2,L1780*Veriler!$G$2,L1780*Q1780)))))," ")</f>
        <v>0</v>
      </c>
      <c r="T1780" s="133">
        <f>IF(Veriler!T1780&lt;=0.1, S1780, IF(AND(Veriler!T1780&gt;0.1, F1780="", P1780="E"), IF(Q1780&gt;Veriler!$G$2, Q1780*S1780, IF(Q1780&lt;Veriler!$G$2, Veriler!$G$2*S1780, Q1780*S1780)), 0))</f>
        <v>0</v>
      </c>
      <c r="U1780" s="133" t="str">
        <f t="shared" si="561"/>
        <v xml:space="preserve"> </v>
      </c>
      <c r="V1780" s="134" t="str">
        <f>IFERROR(IF(O1780="%10 sınırı aşılmıştır.",L1780-T1780,IFERROR(IF(F1780="",IF(S1780=1,0,IF(L1780-S1780=0,"",L1780-S1780)),IF(Veriler!M1780="",L1780,IF(L1780*Veriler!M1780=0,"",L1780*Veriler!M1780))),L1780)),0)</f>
        <v/>
      </c>
      <c r="W1780" s="146"/>
      <c r="X1780" s="146"/>
      <c r="Y1780" s="146"/>
    </row>
    <row r="1781" spans="1:25" s="99" customFormat="1" ht="54.75" customHeight="1" x14ac:dyDescent="0.25">
      <c r="A1781" s="96">
        <f t="shared" si="562"/>
        <v>1316</v>
      </c>
      <c r="B1781" s="175"/>
      <c r="C1781" s="176"/>
      <c r="D1781" s="113"/>
      <c r="E1781" s="115"/>
      <c r="F1781" s="174"/>
      <c r="G1781" s="114" t="str">
        <f t="shared" si="557"/>
        <v/>
      </c>
      <c r="H1781" s="115"/>
      <c r="I1781" s="115"/>
      <c r="J1781" s="115"/>
      <c r="K1781" s="115"/>
      <c r="L1781" s="133" t="str">
        <f t="shared" si="558"/>
        <v/>
      </c>
      <c r="M1781" s="116" t="str">
        <f>IF(L1781="", "", L1781/Veriler!$X$1)</f>
        <v/>
      </c>
      <c r="N1781" s="116" t="str">
        <f>IF(F1781&lt;&gt;"", "İthal Girdi", IF(Veriler!T1781="", "", IF(Veriler!S1781="H", "%0,5 üzerindedir", IF(Veriler!T1781&gt;0.1, "%10 sınırı aşılmıştır.", "Uygun"))))</f>
        <v>%0,5 üzerindedir</v>
      </c>
      <c r="O1781" s="116" t="str">
        <f t="shared" si="559"/>
        <v xml:space="preserve"> </v>
      </c>
      <c r="P1781" s="117"/>
      <c r="Q1781" s="118"/>
      <c r="R1781" s="119" t="str">
        <f t="shared" si="560"/>
        <v/>
      </c>
      <c r="S1781" s="133">
        <f>IFERROR(IF(M1781&lt;=0.005,IF(F1781="",L1781,0),IF(F1781&lt;&gt;"",0,IF(P1781="",0,IF(P1781="H",0,IF(Q1781&lt;Veriler!$G$2,L1781*Veriler!$G$2,L1781*Q1781)))))," ")</f>
        <v>0</v>
      </c>
      <c r="T1781" s="133">
        <f>IF(Veriler!T1781&lt;=0.1, S1781, IF(AND(Veriler!T1781&gt;0.1, F1781="", P1781="E"), IF(Q1781&gt;Veriler!$G$2, Q1781*S1781, IF(Q1781&lt;Veriler!$G$2, Veriler!$G$2*S1781, Q1781*S1781)), 0))</f>
        <v>0</v>
      </c>
      <c r="U1781" s="133" t="str">
        <f t="shared" si="561"/>
        <v xml:space="preserve"> </v>
      </c>
      <c r="V1781" s="134" t="str">
        <f>IFERROR(IF(O1781="%10 sınırı aşılmıştır.",L1781-T1781,IFERROR(IF(F1781="",IF(S1781=1,0,IF(L1781-S1781=0,"",L1781-S1781)),IF(Veriler!M1781="",L1781,IF(L1781*Veriler!M1781=0,"",L1781*Veriler!M1781))),L1781)),0)</f>
        <v/>
      </c>
      <c r="W1781" s="146"/>
      <c r="X1781" s="146"/>
      <c r="Y1781" s="146"/>
    </row>
    <row r="1782" spans="1:25" s="99" customFormat="1" ht="24" customHeight="1" x14ac:dyDescent="0.25">
      <c r="A1782" s="103"/>
      <c r="B1782" s="104"/>
      <c r="C1782" s="104"/>
      <c r="D1782" s="104"/>
      <c r="E1782" s="103"/>
      <c r="F1782" s="135"/>
      <c r="G1782" s="157"/>
      <c r="H1782" s="103"/>
      <c r="I1782" s="103"/>
      <c r="J1782" s="103"/>
      <c r="K1782" s="103"/>
      <c r="L1782" s="136">
        <f>SUM(L1753:L1766,L1768:L1781)</f>
        <v>0</v>
      </c>
      <c r="M1782" s="158"/>
      <c r="N1782" s="158"/>
      <c r="O1782" s="158"/>
      <c r="P1782" s="105"/>
      <c r="Q1782" s="106"/>
      <c r="R1782" s="159"/>
      <c r="S1782" s="160"/>
      <c r="T1782" s="160"/>
      <c r="U1782" s="160"/>
      <c r="V1782" s="160"/>
      <c r="W1782" s="146"/>
      <c r="X1782" s="146"/>
      <c r="Y1782" s="146"/>
    </row>
    <row r="1783" spans="1:25" s="99" customFormat="1" ht="31.5" customHeight="1" x14ac:dyDescent="0.25">
      <c r="A1783" s="103"/>
      <c r="B1783" s="104"/>
      <c r="C1783" s="104"/>
      <c r="D1783" s="104"/>
      <c r="E1783" s="103"/>
      <c r="F1783" s="135"/>
      <c r="G1783" s="157"/>
      <c r="H1783" s="103"/>
      <c r="I1783" s="103"/>
      <c r="J1783" s="103"/>
      <c r="K1783" s="103"/>
      <c r="L1783" s="161"/>
      <c r="M1783" s="158"/>
      <c r="N1783" s="158"/>
      <c r="O1783" s="158"/>
      <c r="P1783" s="105"/>
      <c r="Q1783" s="106"/>
      <c r="R1783" s="159"/>
      <c r="S1783" s="162" t="s">
        <v>57</v>
      </c>
      <c r="T1783" s="162" t="s">
        <v>57</v>
      </c>
      <c r="U1783" s="162" t="s">
        <v>57</v>
      </c>
      <c r="V1783" s="163" t="s">
        <v>58</v>
      </c>
      <c r="W1783" s="146"/>
      <c r="X1783" s="146"/>
      <c r="Y1783" s="146"/>
    </row>
    <row r="1784" spans="1:25" s="99" customFormat="1" ht="58.5" customHeight="1" x14ac:dyDescent="0.25">
      <c r="A1784" s="185" t="s">
        <v>59</v>
      </c>
      <c r="B1784" s="180"/>
      <c r="C1784" s="180"/>
      <c r="D1784" s="180"/>
      <c r="E1784" s="180"/>
      <c r="F1784" s="180"/>
      <c r="G1784" s="180"/>
      <c r="H1784" s="180"/>
      <c r="I1784" s="180"/>
      <c r="J1784" s="180"/>
      <c r="K1784" s="180"/>
      <c r="L1784" s="180"/>
      <c r="M1784" s="180"/>
      <c r="N1784" s="180"/>
      <c r="O1784" s="180"/>
      <c r="P1784" s="180"/>
      <c r="Q1784" s="180"/>
      <c r="R1784" s="176"/>
      <c r="S1784" s="137">
        <f>SUM(S1746,S1753:S1766,S1768:S1781)</f>
        <v>0</v>
      </c>
      <c r="T1784" s="137" t="str">
        <f>IF(SUM(T1753:T1766,T1768:T1781)=0," ",SUM(T1753:T1766,T1768:T1781))</f>
        <v xml:space="preserve"> </v>
      </c>
      <c r="U1784" s="137" t="str">
        <f>IF(SUM(U1753:U1766,U1768:U1781)=0," ",SUM(U1753:U1766,U1768:U1781))</f>
        <v xml:space="preserve"> </v>
      </c>
      <c r="V1784" s="137" t="str">
        <f>IF(SUM(V1753:V1766,V1768:V1781)=0," ",SUM(V1753:V1766,V1768:V1781))</f>
        <v xml:space="preserve"> </v>
      </c>
      <c r="W1784" s="146"/>
      <c r="X1784" s="164">
        <f>SUM(U1753:U1766,U1768:U1781)</f>
        <v>0</v>
      </c>
      <c r="Y1784" s="164">
        <f>SUM(V1753:V1766,V1768:V1781)</f>
        <v>0</v>
      </c>
    </row>
    <row r="1785" spans="1:25" x14ac:dyDescent="0.3">
      <c r="A1785" s="34"/>
      <c r="G1785" s="146"/>
      <c r="L1785" s="146"/>
      <c r="M1785" s="146"/>
      <c r="N1785" s="146"/>
      <c r="O1785" s="146"/>
      <c r="R1785" s="146"/>
      <c r="S1785" s="146"/>
      <c r="T1785" s="146"/>
      <c r="U1785" s="146"/>
      <c r="V1785" s="146"/>
      <c r="W1785" s="146"/>
      <c r="X1785" s="146"/>
      <c r="Y1785" s="146"/>
    </row>
    <row r="1786" spans="1:25" x14ac:dyDescent="0.3">
      <c r="A1786" s="186" t="s">
        <v>60</v>
      </c>
      <c r="B1786" s="187"/>
      <c r="C1786" s="187"/>
      <c r="D1786" s="187"/>
      <c r="E1786" s="187"/>
      <c r="F1786" s="187"/>
      <c r="G1786" s="187"/>
      <c r="H1786" s="187"/>
      <c r="I1786" s="187"/>
      <c r="J1786" s="187"/>
      <c r="K1786" s="187"/>
      <c r="L1786" s="187"/>
      <c r="M1786" s="187"/>
      <c r="N1786" s="187"/>
      <c r="O1786" s="187"/>
      <c r="P1786" s="187"/>
      <c r="Q1786" s="187"/>
      <c r="R1786" s="187"/>
      <c r="S1786" s="187"/>
      <c r="T1786" s="187"/>
      <c r="U1786" s="187"/>
      <c r="V1786" s="187"/>
      <c r="W1786" s="146"/>
      <c r="X1786" s="146"/>
      <c r="Y1786" s="146"/>
    </row>
    <row r="1787" spans="1:25" s="99" customFormat="1" ht="41.25" customHeight="1" x14ac:dyDescent="0.25">
      <c r="A1787" s="189" t="s">
        <v>38</v>
      </c>
      <c r="B1787" s="180"/>
      <c r="C1787" s="180"/>
      <c r="D1787" s="180"/>
      <c r="E1787" s="180"/>
      <c r="F1787" s="180"/>
      <c r="G1787" s="180"/>
      <c r="H1787" s="180"/>
      <c r="I1787" s="180"/>
      <c r="J1787" s="180"/>
      <c r="K1787" s="180"/>
      <c r="L1787" s="180"/>
      <c r="M1787" s="180"/>
      <c r="N1787" s="180"/>
      <c r="O1787" s="180"/>
      <c r="P1787" s="180"/>
      <c r="Q1787" s="180"/>
      <c r="R1787" s="180"/>
      <c r="S1787" s="180"/>
      <c r="T1787" s="180"/>
      <c r="U1787" s="180"/>
      <c r="V1787" s="176"/>
      <c r="W1787" s="146"/>
      <c r="X1787" s="146"/>
      <c r="Y1787" s="146"/>
    </row>
    <row r="1788" spans="1:25" s="100" customFormat="1" ht="35.25" customHeight="1" x14ac:dyDescent="0.25">
      <c r="A1788" s="179" t="s">
        <v>39</v>
      </c>
      <c r="B1788" s="180"/>
      <c r="C1788" s="180"/>
      <c r="D1788" s="180"/>
      <c r="E1788" s="180"/>
      <c r="F1788" s="180"/>
      <c r="G1788" s="180"/>
      <c r="H1788" s="180"/>
      <c r="I1788" s="180"/>
      <c r="J1788" s="180"/>
      <c r="K1788" s="180"/>
      <c r="L1788" s="180"/>
      <c r="M1788" s="180"/>
      <c r="N1788" s="180"/>
      <c r="O1788" s="180"/>
      <c r="P1788" s="180"/>
      <c r="Q1788" s="180"/>
      <c r="R1788" s="176"/>
      <c r="S1788" s="147"/>
      <c r="T1788" s="148"/>
      <c r="U1788" s="149" t="s">
        <v>40</v>
      </c>
      <c r="V1788" s="150">
        <f>V1750+1</f>
        <v>48</v>
      </c>
      <c r="W1788" s="146"/>
      <c r="X1788" s="146"/>
      <c r="Y1788" s="146"/>
    </row>
    <row r="1789" spans="1:25" s="99" customFormat="1" ht="81" customHeight="1" x14ac:dyDescent="0.25">
      <c r="A1789" s="110" t="s">
        <v>3</v>
      </c>
      <c r="B1789" s="188" t="s">
        <v>41</v>
      </c>
      <c r="C1789" s="176"/>
      <c r="D1789" s="111" t="s">
        <v>42</v>
      </c>
      <c r="E1789" s="110" t="s">
        <v>324</v>
      </c>
      <c r="F1789" s="111" t="s">
        <v>325</v>
      </c>
      <c r="G1789" s="151" t="s">
        <v>43</v>
      </c>
      <c r="H1789" s="110" t="s">
        <v>44</v>
      </c>
      <c r="I1789" s="110" t="s">
        <v>8</v>
      </c>
      <c r="J1789" s="110" t="s">
        <v>45</v>
      </c>
      <c r="K1789" s="110" t="s">
        <v>46</v>
      </c>
      <c r="L1789" s="152" t="s">
        <v>47</v>
      </c>
      <c r="M1789" s="153" t="s">
        <v>48</v>
      </c>
      <c r="N1789" s="154" t="s">
        <v>49</v>
      </c>
      <c r="O1789" s="154" t="s">
        <v>49</v>
      </c>
      <c r="P1789" s="112" t="s">
        <v>50</v>
      </c>
      <c r="Q1789" s="110" t="s">
        <v>51</v>
      </c>
      <c r="R1789" s="155" t="s">
        <v>52</v>
      </c>
      <c r="S1789" s="156" t="s">
        <v>53</v>
      </c>
      <c r="T1789" s="156" t="s">
        <v>54</v>
      </c>
      <c r="U1789" s="152" t="s">
        <v>54</v>
      </c>
      <c r="V1789" s="152" t="s">
        <v>55</v>
      </c>
      <c r="W1789" s="146"/>
      <c r="X1789" s="146"/>
      <c r="Y1789" s="146"/>
    </row>
    <row r="1790" spans="1:25" s="99" customFormat="1" ht="45" customHeight="1" x14ac:dyDescent="0.25">
      <c r="A1790" s="101"/>
      <c r="B1790" s="177" t="s">
        <v>56</v>
      </c>
      <c r="C1790" s="178"/>
      <c r="D1790" s="102"/>
      <c r="E1790" s="170"/>
      <c r="F1790" s="102"/>
      <c r="G1790" s="95"/>
      <c r="H1790" s="102"/>
      <c r="I1790" s="102"/>
      <c r="J1790" s="102"/>
      <c r="K1790" s="102"/>
      <c r="L1790" s="95"/>
      <c r="M1790" s="95"/>
      <c r="N1790" s="95"/>
      <c r="O1790" s="95"/>
      <c r="P1790" s="102"/>
      <c r="Q1790" s="102"/>
      <c r="R1790" s="190"/>
      <c r="S1790" s="184"/>
      <c r="T1790" s="95"/>
      <c r="U1790" s="95"/>
      <c r="V1790" s="95"/>
      <c r="W1790" s="146"/>
      <c r="X1790" s="146"/>
      <c r="Y1790" s="146"/>
    </row>
    <row r="1791" spans="1:25" s="99" customFormat="1" ht="54.75" customHeight="1" x14ac:dyDescent="0.25">
      <c r="A1791" s="96">
        <f>A1781+1</f>
        <v>1317</v>
      </c>
      <c r="B1791" s="181"/>
      <c r="C1791" s="182"/>
      <c r="D1791" s="113"/>
      <c r="E1791" s="115"/>
      <c r="F1791" s="174"/>
      <c r="G1791" s="114" t="str">
        <f t="shared" ref="G1791:G1804" si="563">IF(AND(F1791&lt;&gt;"",V1791&lt;&gt;"",L1791&lt;&gt;0),V1791/L1791,"")</f>
        <v/>
      </c>
      <c r="H1791" s="115"/>
      <c r="I1791" s="115"/>
      <c r="J1791" s="115"/>
      <c r="K1791" s="115"/>
      <c r="L1791" s="133" t="str">
        <f t="shared" ref="L1791:L1804" si="564">IF(AND(H1791&lt;&gt;0, J1791&lt;&gt;0, K1791&lt;&gt;0), H1791*J1791*K1791, "")</f>
        <v/>
      </c>
      <c r="M1791" s="116" t="str">
        <f>IF(L1791="", "", L1791/Veriler!$X$1)</f>
        <v/>
      </c>
      <c r="N1791" s="116" t="str">
        <f>IF(F1791&lt;&gt;"", "İthal Girdi", IF(Veriler!T1791="", "", IF(Veriler!S1791="H", "%0,5 üzerindedir", IF(Veriler!T1791&gt;0.1, "%10 sınırı aşılmıştır.", "Uygun"))))</f>
        <v>%0,5 üzerindedir</v>
      </c>
      <c r="O1791" s="116" t="str">
        <f t="shared" ref="O1791:O1804" si="565">IF(M1791=""," ",N1791)</f>
        <v xml:space="preserve"> </v>
      </c>
      <c r="P1791" s="117"/>
      <c r="Q1791" s="118"/>
      <c r="R1791" s="119" t="str">
        <f t="shared" ref="R1791:R1804" si="566">IFERROR(IF(AND(T1791&lt;&gt;"",L1791&lt;&gt;"",L1791&lt;&gt;0,T1791&lt;&gt;0),T1791/L1791,"")," ")</f>
        <v/>
      </c>
      <c r="S1791" s="133">
        <f>IFERROR(IF(M1791&lt;=0.005,IF(F1791="",L1791,0),IF(F1791&lt;&gt;"",0,IF(P1791="",0,IF(P1791="H",0,IF(Q1791&lt;Veriler!$G$2,L1791*Veriler!$G$2,L1791*Q1791)))))," ")</f>
        <v>0</v>
      </c>
      <c r="T1791" s="133">
        <f>IF(Veriler!T1791&lt;=0.1, S1791, IF(AND(Veriler!T1791&gt;0.1, F1791="", P1791="E"), IF(Q1791&gt;Veriler!$G$2, Q1791*S1791, IF(Q1791&lt;Veriler!$G$2, Veriler!$G$2*S1791, Q1791*S1791)), 0))</f>
        <v>0</v>
      </c>
      <c r="U1791" s="133" t="str">
        <f t="shared" ref="U1791:U1804" si="567">IF(T1791=0," ",T1791)</f>
        <v xml:space="preserve"> </v>
      </c>
      <c r="V1791" s="134" t="str">
        <f>IFERROR(IF(O1791="%10 sınırı aşılmıştır.",L1791-T1791,IFERROR(IF(F1791="",IF(S1791=1,0,IF(L1791-S1791=0,"",L1791-S1791)),IF(Veriler!M1791="",L1791,IF(L1791*Veriler!M1791=0,"",L1791*Veriler!M1791))),L1791)),0)</f>
        <v/>
      </c>
      <c r="W1791" s="146"/>
      <c r="X1791" s="146"/>
      <c r="Y1791" s="146"/>
    </row>
    <row r="1792" spans="1:25" s="99" customFormat="1" ht="54.75" customHeight="1" x14ac:dyDescent="0.25">
      <c r="A1792" s="96">
        <f t="shared" ref="A1792:A1804" si="568">A1791+1</f>
        <v>1318</v>
      </c>
      <c r="B1792" s="175"/>
      <c r="C1792" s="176"/>
      <c r="D1792" s="113"/>
      <c r="E1792" s="115"/>
      <c r="F1792" s="174"/>
      <c r="G1792" s="114" t="str">
        <f t="shared" si="563"/>
        <v/>
      </c>
      <c r="H1792" s="115"/>
      <c r="I1792" s="115"/>
      <c r="J1792" s="115"/>
      <c r="K1792" s="115"/>
      <c r="L1792" s="133" t="str">
        <f t="shared" si="564"/>
        <v/>
      </c>
      <c r="M1792" s="116" t="str">
        <f>IF(L1792="", "", L1792/Veriler!$X$1)</f>
        <v/>
      </c>
      <c r="N1792" s="116" t="str">
        <f>IF(F1792&lt;&gt;"", "İthal Girdi", IF(Veriler!T1792="", "", IF(Veriler!S1792="H", "%0,5 üzerindedir", IF(Veriler!T1792&gt;0.1, "%10 sınırı aşılmıştır.", "Uygun"))))</f>
        <v>%0,5 üzerindedir</v>
      </c>
      <c r="O1792" s="116" t="str">
        <f t="shared" si="565"/>
        <v xml:space="preserve"> </v>
      </c>
      <c r="P1792" s="117"/>
      <c r="Q1792" s="118"/>
      <c r="R1792" s="119" t="str">
        <f t="shared" si="566"/>
        <v/>
      </c>
      <c r="S1792" s="133">
        <f>IFERROR(IF(M1792&lt;=0.005,IF(F1792="",L1792,0),IF(F1792&lt;&gt;"",0,IF(P1792="",0,IF(P1792="H",0,IF(Q1792&lt;Veriler!$G$2,L1792*Veriler!$G$2,L1792*Q1792)))))," ")</f>
        <v>0</v>
      </c>
      <c r="T1792" s="133">
        <f>IF(Veriler!T1792&lt;=0.1, S1792, IF(AND(Veriler!T1792&gt;0.1, F1792="", P1792="E"), IF(Q1792&gt;Veriler!$G$2, Q1792*S1792, IF(Q1792&lt;Veriler!$G$2, Veriler!$G$2*S1792, Q1792*S1792)), 0))</f>
        <v>0</v>
      </c>
      <c r="U1792" s="133" t="str">
        <f t="shared" si="567"/>
        <v xml:space="preserve"> </v>
      </c>
      <c r="V1792" s="134" t="str">
        <f>IFERROR(IF(O1792="%10 sınırı aşılmıştır.",L1792-T1792,IFERROR(IF(F1792="",IF(S1792=1,0,IF(L1792-S1792=0,"",L1792-S1792)),IF(Veriler!M1792="",L1792,IF(L1792*Veriler!M1792=0,"",L1792*Veriler!M1792))),L1792)),0)</f>
        <v/>
      </c>
      <c r="W1792" s="146"/>
      <c r="X1792" s="146"/>
      <c r="Y1792" s="146"/>
    </row>
    <row r="1793" spans="1:25" s="99" customFormat="1" ht="54.75" customHeight="1" x14ac:dyDescent="0.25">
      <c r="A1793" s="96">
        <f t="shared" si="568"/>
        <v>1319</v>
      </c>
      <c r="B1793" s="175"/>
      <c r="C1793" s="176"/>
      <c r="D1793" s="113"/>
      <c r="E1793" s="115"/>
      <c r="F1793" s="174"/>
      <c r="G1793" s="114" t="str">
        <f t="shared" si="563"/>
        <v/>
      </c>
      <c r="H1793" s="115"/>
      <c r="I1793" s="115"/>
      <c r="J1793" s="115"/>
      <c r="K1793" s="115"/>
      <c r="L1793" s="133" t="str">
        <f t="shared" si="564"/>
        <v/>
      </c>
      <c r="M1793" s="116" t="str">
        <f>IF(L1793="", "", L1793/Veriler!$X$1)</f>
        <v/>
      </c>
      <c r="N1793" s="116" t="str">
        <f>IF(F1793&lt;&gt;"", "İthal Girdi", IF(Veriler!T1793="", "", IF(Veriler!S1793="H", "%0,5 üzerindedir", IF(Veriler!T1793&gt;0.1, "%10 sınırı aşılmıştır.", "Uygun"))))</f>
        <v>%0,5 üzerindedir</v>
      </c>
      <c r="O1793" s="116" t="str">
        <f t="shared" si="565"/>
        <v xml:space="preserve"> </v>
      </c>
      <c r="P1793" s="117"/>
      <c r="Q1793" s="118"/>
      <c r="R1793" s="119" t="str">
        <f t="shared" si="566"/>
        <v/>
      </c>
      <c r="S1793" s="133">
        <f>IFERROR(IF(M1793&lt;=0.005,IF(F1793="",L1793,0),IF(F1793&lt;&gt;"",0,IF(P1793="",0,IF(P1793="H",0,IF(Q1793&lt;Veriler!$G$2,L1793*Veriler!$G$2,L1793*Q1793)))))," ")</f>
        <v>0</v>
      </c>
      <c r="T1793" s="133">
        <f>IF(Veriler!T1793&lt;=0.1, S1793, IF(AND(Veriler!T1793&gt;0.1, F1793="", P1793="E"), IF(Q1793&gt;Veriler!$G$2, Q1793*S1793, IF(Q1793&lt;Veriler!$G$2, Veriler!$G$2*S1793, Q1793*S1793)), 0))</f>
        <v>0</v>
      </c>
      <c r="U1793" s="133" t="str">
        <f t="shared" si="567"/>
        <v xml:space="preserve"> </v>
      </c>
      <c r="V1793" s="134" t="str">
        <f>IFERROR(IF(O1793="%10 sınırı aşılmıştır.",L1793-T1793,IFERROR(IF(F1793="",IF(S1793=1,0,IF(L1793-S1793=0,"",L1793-S1793)),IF(Veriler!M1793="",L1793,IF(L1793*Veriler!M1793=0,"",L1793*Veriler!M1793))),L1793)),0)</f>
        <v/>
      </c>
      <c r="W1793" s="146"/>
      <c r="X1793" s="146"/>
      <c r="Y1793" s="146"/>
    </row>
    <row r="1794" spans="1:25" s="99" customFormat="1" ht="54.75" customHeight="1" x14ac:dyDescent="0.25">
      <c r="A1794" s="96">
        <f t="shared" si="568"/>
        <v>1320</v>
      </c>
      <c r="B1794" s="175"/>
      <c r="C1794" s="176"/>
      <c r="D1794" s="113"/>
      <c r="E1794" s="115"/>
      <c r="F1794" s="174"/>
      <c r="G1794" s="114" t="str">
        <f t="shared" si="563"/>
        <v/>
      </c>
      <c r="H1794" s="115"/>
      <c r="I1794" s="115"/>
      <c r="J1794" s="115"/>
      <c r="K1794" s="115"/>
      <c r="L1794" s="133" t="str">
        <f t="shared" si="564"/>
        <v/>
      </c>
      <c r="M1794" s="116" t="str">
        <f>IF(L1794="", "", L1794/Veriler!$X$1)</f>
        <v/>
      </c>
      <c r="N1794" s="116" t="str">
        <f>IF(F1794&lt;&gt;"", "İthal Girdi", IF(Veriler!T1794="", "", IF(Veriler!S1794="H", "%0,5 üzerindedir", IF(Veriler!T1794&gt;0.1, "%10 sınırı aşılmıştır.", "Uygun"))))</f>
        <v>%0,5 üzerindedir</v>
      </c>
      <c r="O1794" s="116" t="str">
        <f t="shared" si="565"/>
        <v xml:space="preserve"> </v>
      </c>
      <c r="P1794" s="117"/>
      <c r="Q1794" s="118"/>
      <c r="R1794" s="119" t="str">
        <f t="shared" si="566"/>
        <v/>
      </c>
      <c r="S1794" s="133">
        <f>IFERROR(IF(M1794&lt;=0.005,IF(F1794="",L1794,0),IF(F1794&lt;&gt;"",0,IF(P1794="",0,IF(P1794="H",0,IF(Q1794&lt;Veriler!$G$2,L1794*Veriler!$G$2,L1794*Q1794)))))," ")</f>
        <v>0</v>
      </c>
      <c r="T1794" s="133">
        <f>IF(Veriler!T1794&lt;=0.1, S1794, IF(AND(Veriler!T1794&gt;0.1, F1794="", P1794="E"), IF(Q1794&gt;Veriler!$G$2, Q1794*S1794, IF(Q1794&lt;Veriler!$G$2, Veriler!$G$2*S1794, Q1794*S1794)), 0))</f>
        <v>0</v>
      </c>
      <c r="U1794" s="133" t="str">
        <f t="shared" si="567"/>
        <v xml:space="preserve"> </v>
      </c>
      <c r="V1794" s="134" t="str">
        <f>IFERROR(IF(O1794="%10 sınırı aşılmıştır.",L1794-T1794,IFERROR(IF(F1794="",IF(S1794=1,0,IF(L1794-S1794=0,"",L1794-S1794)),IF(Veriler!M1794="",L1794,IF(L1794*Veriler!M1794=0,"",L1794*Veriler!M1794))),L1794)),0)</f>
        <v/>
      </c>
      <c r="W1794" s="146"/>
      <c r="X1794" s="146"/>
      <c r="Y1794" s="146"/>
    </row>
    <row r="1795" spans="1:25" s="99" customFormat="1" ht="54.75" customHeight="1" x14ac:dyDescent="0.25">
      <c r="A1795" s="96">
        <f t="shared" si="568"/>
        <v>1321</v>
      </c>
      <c r="B1795" s="175"/>
      <c r="C1795" s="176"/>
      <c r="D1795" s="113"/>
      <c r="E1795" s="115"/>
      <c r="F1795" s="174"/>
      <c r="G1795" s="114" t="str">
        <f t="shared" si="563"/>
        <v/>
      </c>
      <c r="H1795" s="115"/>
      <c r="I1795" s="115"/>
      <c r="J1795" s="115"/>
      <c r="K1795" s="115"/>
      <c r="L1795" s="133" t="str">
        <f t="shared" si="564"/>
        <v/>
      </c>
      <c r="M1795" s="116" t="str">
        <f>IF(L1795="", "", L1795/Veriler!$X$1)</f>
        <v/>
      </c>
      <c r="N1795" s="116" t="str">
        <f>IF(F1795&lt;&gt;"", "İthal Girdi", IF(Veriler!T1795="", "", IF(Veriler!S1795="H", "%0,5 üzerindedir", IF(Veriler!T1795&gt;0.1, "%10 sınırı aşılmıştır.", "Uygun"))))</f>
        <v>%0,5 üzerindedir</v>
      </c>
      <c r="O1795" s="116" t="str">
        <f t="shared" si="565"/>
        <v xml:space="preserve"> </v>
      </c>
      <c r="P1795" s="117"/>
      <c r="Q1795" s="118"/>
      <c r="R1795" s="119" t="str">
        <f t="shared" si="566"/>
        <v/>
      </c>
      <c r="S1795" s="133">
        <f>IFERROR(IF(M1795&lt;=0.005,IF(F1795="",L1795,0),IF(F1795&lt;&gt;"",0,IF(P1795="",0,IF(P1795="H",0,IF(Q1795&lt;Veriler!$G$2,L1795*Veriler!$G$2,L1795*Q1795)))))," ")</f>
        <v>0</v>
      </c>
      <c r="T1795" s="133">
        <f>IF(Veriler!T1795&lt;=0.1, S1795, IF(AND(Veriler!T1795&gt;0.1, F1795="", P1795="E"), IF(Q1795&gt;Veriler!$G$2, Q1795*S1795, IF(Q1795&lt;Veriler!$G$2, Veriler!$G$2*S1795, Q1795*S1795)), 0))</f>
        <v>0</v>
      </c>
      <c r="U1795" s="133" t="str">
        <f t="shared" si="567"/>
        <v xml:space="preserve"> </v>
      </c>
      <c r="V1795" s="134" t="str">
        <f>IFERROR(IF(O1795="%10 sınırı aşılmıştır.",L1795-T1795,IFERROR(IF(F1795="",IF(S1795=1,0,IF(L1795-S1795=0,"",L1795-S1795)),IF(Veriler!M1795="",L1795,IF(L1795*Veriler!M1795=0,"",L1795*Veriler!M1795))),L1795)),0)</f>
        <v/>
      </c>
      <c r="W1795" s="146"/>
      <c r="X1795" s="146"/>
      <c r="Y1795" s="146"/>
    </row>
    <row r="1796" spans="1:25" s="99" customFormat="1" ht="54.75" customHeight="1" x14ac:dyDescent="0.25">
      <c r="A1796" s="96">
        <f t="shared" si="568"/>
        <v>1322</v>
      </c>
      <c r="B1796" s="175"/>
      <c r="C1796" s="176"/>
      <c r="D1796" s="113"/>
      <c r="E1796" s="115"/>
      <c r="F1796" s="174"/>
      <c r="G1796" s="114" t="str">
        <f t="shared" si="563"/>
        <v/>
      </c>
      <c r="H1796" s="115"/>
      <c r="I1796" s="115"/>
      <c r="J1796" s="115"/>
      <c r="K1796" s="115"/>
      <c r="L1796" s="133" t="str">
        <f t="shared" si="564"/>
        <v/>
      </c>
      <c r="M1796" s="116" t="str">
        <f>IF(L1796="", "", L1796/Veriler!$X$1)</f>
        <v/>
      </c>
      <c r="N1796" s="116" t="str">
        <f>IF(F1796&lt;&gt;"", "İthal Girdi", IF(Veriler!T1796="", "", IF(Veriler!S1796="H", "%0,5 üzerindedir", IF(Veriler!T1796&gt;0.1, "%10 sınırı aşılmıştır.", "Uygun"))))</f>
        <v>%0,5 üzerindedir</v>
      </c>
      <c r="O1796" s="116" t="str">
        <f t="shared" si="565"/>
        <v xml:space="preserve"> </v>
      </c>
      <c r="P1796" s="117"/>
      <c r="Q1796" s="118"/>
      <c r="R1796" s="119" t="str">
        <f t="shared" si="566"/>
        <v/>
      </c>
      <c r="S1796" s="133">
        <f>IFERROR(IF(M1796&lt;=0.005,IF(F1796="",L1796,0),IF(F1796&lt;&gt;"",0,IF(P1796="",0,IF(P1796="H",0,IF(Q1796&lt;Veriler!$G$2,L1796*Veriler!$G$2,L1796*Q1796)))))," ")</f>
        <v>0</v>
      </c>
      <c r="T1796" s="133">
        <f>IF(Veriler!T1796&lt;=0.1, S1796, IF(AND(Veriler!T1796&gt;0.1, F1796="", P1796="E"), IF(Q1796&gt;Veriler!$G$2, Q1796*S1796, IF(Q1796&lt;Veriler!$G$2, Veriler!$G$2*S1796, Q1796*S1796)), 0))</f>
        <v>0</v>
      </c>
      <c r="U1796" s="133" t="str">
        <f t="shared" si="567"/>
        <v xml:space="preserve"> </v>
      </c>
      <c r="V1796" s="134" t="str">
        <f>IFERROR(IF(O1796="%10 sınırı aşılmıştır.",L1796-T1796,IFERROR(IF(F1796="",IF(S1796=1,0,IF(L1796-S1796=0,"",L1796-S1796)),IF(Veriler!M1796="",L1796,IF(L1796*Veriler!M1796=0,"",L1796*Veriler!M1796))),L1796)),0)</f>
        <v/>
      </c>
      <c r="W1796" s="146"/>
      <c r="X1796" s="146"/>
      <c r="Y1796" s="146"/>
    </row>
    <row r="1797" spans="1:25" s="99" customFormat="1" ht="54.75" customHeight="1" x14ac:dyDescent="0.25">
      <c r="A1797" s="96">
        <f t="shared" si="568"/>
        <v>1323</v>
      </c>
      <c r="B1797" s="175"/>
      <c r="C1797" s="176"/>
      <c r="D1797" s="113"/>
      <c r="E1797" s="115"/>
      <c r="F1797" s="174"/>
      <c r="G1797" s="114" t="str">
        <f t="shared" si="563"/>
        <v/>
      </c>
      <c r="H1797" s="115"/>
      <c r="I1797" s="115"/>
      <c r="J1797" s="115"/>
      <c r="K1797" s="115"/>
      <c r="L1797" s="133" t="str">
        <f t="shared" si="564"/>
        <v/>
      </c>
      <c r="M1797" s="116" t="str">
        <f>IF(L1797="", "", L1797/Veriler!$X$1)</f>
        <v/>
      </c>
      <c r="N1797" s="116" t="str">
        <f>IF(F1797&lt;&gt;"", "İthal Girdi", IF(Veriler!T1797="", "", IF(Veriler!S1797="H", "%0,5 üzerindedir", IF(Veriler!T1797&gt;0.1, "%10 sınırı aşılmıştır.", "Uygun"))))</f>
        <v>%0,5 üzerindedir</v>
      </c>
      <c r="O1797" s="116" t="str">
        <f t="shared" si="565"/>
        <v xml:space="preserve"> </v>
      </c>
      <c r="P1797" s="117"/>
      <c r="Q1797" s="118"/>
      <c r="R1797" s="119" t="str">
        <f t="shared" si="566"/>
        <v/>
      </c>
      <c r="S1797" s="133">
        <f>IFERROR(IF(M1797&lt;=0.005,IF(F1797="",L1797,0),IF(F1797&lt;&gt;"",0,IF(P1797="",0,IF(P1797="H",0,IF(Q1797&lt;Veriler!$G$2,L1797*Veriler!$G$2,L1797*Q1797)))))," ")</f>
        <v>0</v>
      </c>
      <c r="T1797" s="133">
        <f>IF(Veriler!T1797&lt;=0.1, S1797, IF(AND(Veriler!T1797&gt;0.1, F1797="", P1797="E"), IF(Q1797&gt;Veriler!$G$2, Q1797*S1797, IF(Q1797&lt;Veriler!$G$2, Veriler!$G$2*S1797, Q1797*S1797)), 0))</f>
        <v>0</v>
      </c>
      <c r="U1797" s="133" t="str">
        <f t="shared" si="567"/>
        <v xml:space="preserve"> </v>
      </c>
      <c r="V1797" s="134" t="str">
        <f>IFERROR(IF(O1797="%10 sınırı aşılmıştır.",L1797-T1797,IFERROR(IF(F1797="",IF(S1797=1,0,IF(L1797-S1797=0,"",L1797-S1797)),IF(Veriler!M1797="",L1797,IF(L1797*Veriler!M1797=0,"",L1797*Veriler!M1797))),L1797)),0)</f>
        <v/>
      </c>
      <c r="W1797" s="146"/>
      <c r="X1797" s="146"/>
      <c r="Y1797" s="146"/>
    </row>
    <row r="1798" spans="1:25" s="99" customFormat="1" ht="54.75" customHeight="1" x14ac:dyDescent="0.25">
      <c r="A1798" s="96">
        <f t="shared" si="568"/>
        <v>1324</v>
      </c>
      <c r="B1798" s="175"/>
      <c r="C1798" s="176"/>
      <c r="D1798" s="113"/>
      <c r="E1798" s="115"/>
      <c r="F1798" s="174"/>
      <c r="G1798" s="114" t="str">
        <f t="shared" si="563"/>
        <v/>
      </c>
      <c r="H1798" s="115"/>
      <c r="I1798" s="115"/>
      <c r="J1798" s="115"/>
      <c r="K1798" s="115"/>
      <c r="L1798" s="133" t="str">
        <f t="shared" si="564"/>
        <v/>
      </c>
      <c r="M1798" s="116" t="str">
        <f>IF(L1798="", "", L1798/Veriler!$X$1)</f>
        <v/>
      </c>
      <c r="N1798" s="116" t="str">
        <f>IF(F1798&lt;&gt;"", "İthal Girdi", IF(Veriler!T1798="", "", IF(Veriler!S1798="H", "%0,5 üzerindedir", IF(Veriler!T1798&gt;0.1, "%10 sınırı aşılmıştır.", "Uygun"))))</f>
        <v>%0,5 üzerindedir</v>
      </c>
      <c r="O1798" s="116" t="str">
        <f t="shared" si="565"/>
        <v xml:space="preserve"> </v>
      </c>
      <c r="P1798" s="117"/>
      <c r="Q1798" s="118"/>
      <c r="R1798" s="119" t="str">
        <f t="shared" si="566"/>
        <v/>
      </c>
      <c r="S1798" s="133">
        <f>IFERROR(IF(M1798&lt;=0.005,IF(F1798="",L1798,0),IF(F1798&lt;&gt;"",0,IF(P1798="",0,IF(P1798="H",0,IF(Q1798&lt;Veriler!$G$2,L1798*Veriler!$G$2,L1798*Q1798)))))," ")</f>
        <v>0</v>
      </c>
      <c r="T1798" s="133">
        <f>IF(Veriler!T1798&lt;=0.1, S1798, IF(AND(Veriler!T1798&gt;0.1, F1798="", P1798="E"), IF(Q1798&gt;Veriler!$G$2, Q1798*S1798, IF(Q1798&lt;Veriler!$G$2, Veriler!$G$2*S1798, Q1798*S1798)), 0))</f>
        <v>0</v>
      </c>
      <c r="U1798" s="133" t="str">
        <f t="shared" si="567"/>
        <v xml:space="preserve"> </v>
      </c>
      <c r="V1798" s="134" t="str">
        <f>IFERROR(IF(O1798="%10 sınırı aşılmıştır.",L1798-T1798,IFERROR(IF(F1798="",IF(S1798=1,0,IF(L1798-S1798=0,"",L1798-S1798)),IF(Veriler!M1798="",L1798,IF(L1798*Veriler!M1798=0,"",L1798*Veriler!M1798))),L1798)),0)</f>
        <v/>
      </c>
      <c r="W1798" s="146"/>
      <c r="X1798" s="146"/>
      <c r="Y1798" s="146"/>
    </row>
    <row r="1799" spans="1:25" s="99" customFormat="1" ht="54.75" customHeight="1" x14ac:dyDescent="0.25">
      <c r="A1799" s="96">
        <f t="shared" si="568"/>
        <v>1325</v>
      </c>
      <c r="B1799" s="175"/>
      <c r="C1799" s="176"/>
      <c r="D1799" s="113"/>
      <c r="E1799" s="115"/>
      <c r="F1799" s="174"/>
      <c r="G1799" s="114" t="str">
        <f t="shared" si="563"/>
        <v/>
      </c>
      <c r="H1799" s="115"/>
      <c r="I1799" s="115"/>
      <c r="J1799" s="115"/>
      <c r="K1799" s="115"/>
      <c r="L1799" s="133" t="str">
        <f t="shared" si="564"/>
        <v/>
      </c>
      <c r="M1799" s="116" t="str">
        <f>IF(L1799="", "", L1799/Veriler!$X$1)</f>
        <v/>
      </c>
      <c r="N1799" s="116" t="str">
        <f>IF(F1799&lt;&gt;"", "İthal Girdi", IF(Veriler!T1799="", "", IF(Veriler!S1799="H", "%0,5 üzerindedir", IF(Veriler!T1799&gt;0.1, "%10 sınırı aşılmıştır.", "Uygun"))))</f>
        <v>%0,5 üzerindedir</v>
      </c>
      <c r="O1799" s="116" t="str">
        <f t="shared" si="565"/>
        <v xml:space="preserve"> </v>
      </c>
      <c r="P1799" s="117"/>
      <c r="Q1799" s="118"/>
      <c r="R1799" s="119" t="str">
        <f t="shared" si="566"/>
        <v/>
      </c>
      <c r="S1799" s="133">
        <f>IFERROR(IF(M1799&lt;=0.005,IF(F1799="",L1799,0),IF(F1799&lt;&gt;"",0,IF(P1799="",0,IF(P1799="H",0,IF(Q1799&lt;Veriler!$G$2,L1799*Veriler!$G$2,L1799*Q1799)))))," ")</f>
        <v>0</v>
      </c>
      <c r="T1799" s="133">
        <f>IF(Veriler!T1799&lt;=0.1, S1799, IF(AND(Veriler!T1799&gt;0.1, F1799="", P1799="E"), IF(Q1799&gt;Veriler!$G$2, Q1799*S1799, IF(Q1799&lt;Veriler!$G$2, Veriler!$G$2*S1799, Q1799*S1799)), 0))</f>
        <v>0</v>
      </c>
      <c r="U1799" s="133" t="str">
        <f t="shared" si="567"/>
        <v xml:space="preserve"> </v>
      </c>
      <c r="V1799" s="134" t="str">
        <f>IFERROR(IF(O1799="%10 sınırı aşılmıştır.",L1799-T1799,IFERROR(IF(F1799="",IF(S1799=1,0,IF(L1799-S1799=0,"",L1799-S1799)),IF(Veriler!M1799="",L1799,IF(L1799*Veriler!M1799=0,"",L1799*Veriler!M1799))),L1799)),0)</f>
        <v/>
      </c>
      <c r="W1799" s="146"/>
      <c r="X1799" s="146"/>
      <c r="Y1799" s="146"/>
    </row>
    <row r="1800" spans="1:25" s="99" customFormat="1" ht="54.75" customHeight="1" x14ac:dyDescent="0.25">
      <c r="A1800" s="96">
        <f t="shared" si="568"/>
        <v>1326</v>
      </c>
      <c r="B1800" s="175"/>
      <c r="C1800" s="176"/>
      <c r="D1800" s="113"/>
      <c r="E1800" s="115"/>
      <c r="F1800" s="174"/>
      <c r="G1800" s="114" t="str">
        <f t="shared" si="563"/>
        <v/>
      </c>
      <c r="H1800" s="115"/>
      <c r="I1800" s="115"/>
      <c r="J1800" s="115"/>
      <c r="K1800" s="115"/>
      <c r="L1800" s="133" t="str">
        <f t="shared" si="564"/>
        <v/>
      </c>
      <c r="M1800" s="116" t="str">
        <f>IF(L1800="", "", L1800/Veriler!$X$1)</f>
        <v/>
      </c>
      <c r="N1800" s="116" t="str">
        <f>IF(F1800&lt;&gt;"", "İthal Girdi", IF(Veriler!T1800="", "", IF(Veriler!S1800="H", "%0,5 üzerindedir", IF(Veriler!T1800&gt;0.1, "%10 sınırı aşılmıştır.", "Uygun"))))</f>
        <v>%0,5 üzerindedir</v>
      </c>
      <c r="O1800" s="116" t="str">
        <f t="shared" si="565"/>
        <v xml:space="preserve"> </v>
      </c>
      <c r="P1800" s="117"/>
      <c r="Q1800" s="118"/>
      <c r="R1800" s="119" t="str">
        <f t="shared" si="566"/>
        <v/>
      </c>
      <c r="S1800" s="133">
        <f>IFERROR(IF(M1800&lt;=0.005,IF(F1800="",L1800,0),IF(F1800&lt;&gt;"",0,IF(P1800="",0,IF(P1800="H",0,IF(Q1800&lt;Veriler!$G$2,L1800*Veriler!$G$2,L1800*Q1800)))))," ")</f>
        <v>0</v>
      </c>
      <c r="T1800" s="133">
        <f>IF(Veriler!T1800&lt;=0.1, S1800, IF(AND(Veriler!T1800&gt;0.1, F1800="", P1800="E"), IF(Q1800&gt;Veriler!$G$2, Q1800*S1800, IF(Q1800&lt;Veriler!$G$2, Veriler!$G$2*S1800, Q1800*S1800)), 0))</f>
        <v>0</v>
      </c>
      <c r="U1800" s="133" t="str">
        <f t="shared" si="567"/>
        <v xml:space="preserve"> </v>
      </c>
      <c r="V1800" s="134" t="str">
        <f>IFERROR(IF(O1800="%10 sınırı aşılmıştır.",L1800-T1800,IFERROR(IF(F1800="",IF(S1800=1,0,IF(L1800-S1800=0,"",L1800-S1800)),IF(Veriler!M1800="",L1800,IF(L1800*Veriler!M1800=0,"",L1800*Veriler!M1800))),L1800)),0)</f>
        <v/>
      </c>
      <c r="W1800" s="146"/>
      <c r="X1800" s="146"/>
      <c r="Y1800" s="146"/>
    </row>
    <row r="1801" spans="1:25" s="99" customFormat="1" ht="54.75" customHeight="1" x14ac:dyDescent="0.25">
      <c r="A1801" s="96">
        <f t="shared" si="568"/>
        <v>1327</v>
      </c>
      <c r="B1801" s="175"/>
      <c r="C1801" s="176"/>
      <c r="D1801" s="113"/>
      <c r="E1801" s="115"/>
      <c r="F1801" s="174"/>
      <c r="G1801" s="114" t="str">
        <f t="shared" si="563"/>
        <v/>
      </c>
      <c r="H1801" s="115"/>
      <c r="I1801" s="115"/>
      <c r="J1801" s="115"/>
      <c r="K1801" s="115"/>
      <c r="L1801" s="133" t="str">
        <f t="shared" si="564"/>
        <v/>
      </c>
      <c r="M1801" s="116" t="str">
        <f>IF(L1801="", "", L1801/Veriler!$X$1)</f>
        <v/>
      </c>
      <c r="N1801" s="116" t="str">
        <f>IF(F1801&lt;&gt;"", "İthal Girdi", IF(Veriler!T1801="", "", IF(Veriler!S1801="H", "%0,5 üzerindedir", IF(Veriler!T1801&gt;0.1, "%10 sınırı aşılmıştır.", "Uygun"))))</f>
        <v>%0,5 üzerindedir</v>
      </c>
      <c r="O1801" s="116" t="str">
        <f t="shared" si="565"/>
        <v xml:space="preserve"> </v>
      </c>
      <c r="P1801" s="117"/>
      <c r="Q1801" s="118"/>
      <c r="R1801" s="119" t="str">
        <f t="shared" si="566"/>
        <v/>
      </c>
      <c r="S1801" s="133">
        <f>IFERROR(IF(M1801&lt;=0.005,IF(F1801="",L1801,0),IF(F1801&lt;&gt;"",0,IF(P1801="",0,IF(P1801="H",0,IF(Q1801&lt;Veriler!$G$2,L1801*Veriler!$G$2,L1801*Q1801)))))," ")</f>
        <v>0</v>
      </c>
      <c r="T1801" s="133">
        <f>IF(Veriler!T1801&lt;=0.1, S1801, IF(AND(Veriler!T1801&gt;0.1, F1801="", P1801="E"), IF(Q1801&gt;Veriler!$G$2, Q1801*S1801, IF(Q1801&lt;Veriler!$G$2, Veriler!$G$2*S1801, Q1801*S1801)), 0))</f>
        <v>0</v>
      </c>
      <c r="U1801" s="133" t="str">
        <f t="shared" si="567"/>
        <v xml:space="preserve"> </v>
      </c>
      <c r="V1801" s="134" t="str">
        <f>IFERROR(IF(O1801="%10 sınırı aşılmıştır.",L1801-T1801,IFERROR(IF(F1801="",IF(S1801=1,0,IF(L1801-S1801=0,"",L1801-S1801)),IF(Veriler!M1801="",L1801,IF(L1801*Veriler!M1801=0,"",L1801*Veriler!M1801))),L1801)),0)</f>
        <v/>
      </c>
      <c r="W1801" s="146"/>
      <c r="X1801" s="146"/>
      <c r="Y1801" s="146"/>
    </row>
    <row r="1802" spans="1:25" s="99" customFormat="1" ht="54.75" customHeight="1" x14ac:dyDescent="0.25">
      <c r="A1802" s="96">
        <f t="shared" si="568"/>
        <v>1328</v>
      </c>
      <c r="B1802" s="175"/>
      <c r="C1802" s="176"/>
      <c r="D1802" s="113"/>
      <c r="E1802" s="115"/>
      <c r="F1802" s="174"/>
      <c r="G1802" s="114" t="str">
        <f t="shared" si="563"/>
        <v/>
      </c>
      <c r="H1802" s="115"/>
      <c r="I1802" s="115"/>
      <c r="J1802" s="115"/>
      <c r="K1802" s="115"/>
      <c r="L1802" s="133" t="str">
        <f t="shared" si="564"/>
        <v/>
      </c>
      <c r="M1802" s="116" t="str">
        <f>IF(L1802="", "", L1802/Veriler!$X$1)</f>
        <v/>
      </c>
      <c r="N1802" s="116" t="str">
        <f>IF(F1802&lt;&gt;"", "İthal Girdi", IF(Veriler!T1802="", "", IF(Veriler!S1802="H", "%0,5 üzerindedir", IF(Veriler!T1802&gt;0.1, "%10 sınırı aşılmıştır.", "Uygun"))))</f>
        <v>%0,5 üzerindedir</v>
      </c>
      <c r="O1802" s="116" t="str">
        <f t="shared" si="565"/>
        <v xml:space="preserve"> </v>
      </c>
      <c r="P1802" s="117"/>
      <c r="Q1802" s="118"/>
      <c r="R1802" s="119" t="str">
        <f t="shared" si="566"/>
        <v/>
      </c>
      <c r="S1802" s="133">
        <f>IFERROR(IF(M1802&lt;=0.005,IF(F1802="",L1802,0),IF(F1802&lt;&gt;"",0,IF(P1802="",0,IF(P1802="H",0,IF(Q1802&lt;Veriler!$G$2,L1802*Veriler!$G$2,L1802*Q1802)))))," ")</f>
        <v>0</v>
      </c>
      <c r="T1802" s="133">
        <f>IF(Veriler!T1802&lt;=0.1, S1802, IF(AND(Veriler!T1802&gt;0.1, F1802="", P1802="E"), IF(Q1802&gt;Veriler!$G$2, Q1802*S1802, IF(Q1802&lt;Veriler!$G$2, Veriler!$G$2*S1802, Q1802*S1802)), 0))</f>
        <v>0</v>
      </c>
      <c r="U1802" s="133" t="str">
        <f t="shared" si="567"/>
        <v xml:space="preserve"> </v>
      </c>
      <c r="V1802" s="134" t="str">
        <f>IFERROR(IF(O1802="%10 sınırı aşılmıştır.",L1802-T1802,IFERROR(IF(F1802="",IF(S1802=1,0,IF(L1802-S1802=0,"",L1802-S1802)),IF(Veriler!M1802="",L1802,IF(L1802*Veriler!M1802=0,"",L1802*Veriler!M1802))),L1802)),0)</f>
        <v/>
      </c>
      <c r="W1802" s="146"/>
      <c r="X1802" s="146"/>
      <c r="Y1802" s="146"/>
    </row>
    <row r="1803" spans="1:25" s="99" customFormat="1" ht="54.75" customHeight="1" x14ac:dyDescent="0.25">
      <c r="A1803" s="96">
        <f t="shared" si="568"/>
        <v>1329</v>
      </c>
      <c r="B1803" s="175"/>
      <c r="C1803" s="176"/>
      <c r="D1803" s="113"/>
      <c r="E1803" s="115"/>
      <c r="F1803" s="174"/>
      <c r="G1803" s="114" t="str">
        <f t="shared" si="563"/>
        <v/>
      </c>
      <c r="H1803" s="115"/>
      <c r="I1803" s="115"/>
      <c r="J1803" s="115"/>
      <c r="K1803" s="115"/>
      <c r="L1803" s="133" t="str">
        <f t="shared" si="564"/>
        <v/>
      </c>
      <c r="M1803" s="116" t="str">
        <f>IF(L1803="", "", L1803/Veriler!$X$1)</f>
        <v/>
      </c>
      <c r="N1803" s="116" t="str">
        <f>IF(F1803&lt;&gt;"", "İthal Girdi", IF(Veriler!T1803="", "", IF(Veriler!S1803="H", "%0,5 üzerindedir", IF(Veriler!T1803&gt;0.1, "%10 sınırı aşılmıştır.", "Uygun"))))</f>
        <v>%0,5 üzerindedir</v>
      </c>
      <c r="O1803" s="116" t="str">
        <f t="shared" si="565"/>
        <v xml:space="preserve"> </v>
      </c>
      <c r="P1803" s="117"/>
      <c r="Q1803" s="118"/>
      <c r="R1803" s="119" t="str">
        <f t="shared" si="566"/>
        <v/>
      </c>
      <c r="S1803" s="133">
        <f>IFERROR(IF(M1803&lt;=0.005,IF(F1803="",L1803,0),IF(F1803&lt;&gt;"",0,IF(P1803="",0,IF(P1803="H",0,IF(Q1803&lt;Veriler!$G$2,L1803*Veriler!$G$2,L1803*Q1803)))))," ")</f>
        <v>0</v>
      </c>
      <c r="T1803" s="133">
        <f>IF(Veriler!T1803&lt;=0.1, S1803, IF(AND(Veriler!T1803&gt;0.1, F1803="", P1803="E"), IF(Q1803&gt;Veriler!$G$2, Q1803*S1803, IF(Q1803&lt;Veriler!$G$2, Veriler!$G$2*S1803, Q1803*S1803)), 0))</f>
        <v>0</v>
      </c>
      <c r="U1803" s="133" t="str">
        <f t="shared" si="567"/>
        <v xml:space="preserve"> </v>
      </c>
      <c r="V1803" s="134" t="str">
        <f>IFERROR(IF(O1803="%10 sınırı aşılmıştır.",L1803-T1803,IFERROR(IF(F1803="",IF(S1803=1,0,IF(L1803-S1803=0,"",L1803-S1803)),IF(Veriler!M1803="",L1803,IF(L1803*Veriler!M1803=0,"",L1803*Veriler!M1803))),L1803)),0)</f>
        <v/>
      </c>
      <c r="W1803" s="146"/>
      <c r="X1803" s="146"/>
      <c r="Y1803" s="146"/>
    </row>
    <row r="1804" spans="1:25" s="99" customFormat="1" ht="54.75" customHeight="1" x14ac:dyDescent="0.25">
      <c r="A1804" s="96">
        <f t="shared" si="568"/>
        <v>1330</v>
      </c>
      <c r="B1804" s="175"/>
      <c r="C1804" s="176"/>
      <c r="D1804" s="113"/>
      <c r="E1804" s="115"/>
      <c r="F1804" s="174"/>
      <c r="G1804" s="114" t="str">
        <f t="shared" si="563"/>
        <v/>
      </c>
      <c r="H1804" s="115"/>
      <c r="I1804" s="115"/>
      <c r="J1804" s="115"/>
      <c r="K1804" s="115"/>
      <c r="L1804" s="133" t="str">
        <f t="shared" si="564"/>
        <v/>
      </c>
      <c r="M1804" s="116" t="str">
        <f>IF(L1804="", "", L1804/Veriler!$X$1)</f>
        <v/>
      </c>
      <c r="N1804" s="116" t="str">
        <f>IF(F1804&lt;&gt;"", "İthal Girdi", IF(Veriler!T1804="", "", IF(Veriler!S1804="H", "%0,5 üzerindedir", IF(Veriler!T1804&gt;0.1, "%10 sınırı aşılmıştır.", "Uygun"))))</f>
        <v>%0,5 üzerindedir</v>
      </c>
      <c r="O1804" s="116" t="str">
        <f t="shared" si="565"/>
        <v xml:space="preserve"> </v>
      </c>
      <c r="P1804" s="117"/>
      <c r="Q1804" s="118"/>
      <c r="R1804" s="119" t="str">
        <f t="shared" si="566"/>
        <v/>
      </c>
      <c r="S1804" s="133">
        <f>IFERROR(IF(M1804&lt;=0.005,IF(F1804="",L1804,0),IF(F1804&lt;&gt;"",0,IF(P1804="",0,IF(P1804="H",0,IF(Q1804&lt;Veriler!$G$2,L1804*Veriler!$G$2,L1804*Q1804)))))," ")</f>
        <v>0</v>
      </c>
      <c r="T1804" s="133">
        <f>IF(Veriler!T1804&lt;=0.1, S1804, IF(AND(Veriler!T1804&gt;0.1, F1804="", P1804="E"), IF(Q1804&gt;Veriler!$G$2, Q1804*S1804, IF(Q1804&lt;Veriler!$G$2, Veriler!$G$2*S1804, Q1804*S1804)), 0))</f>
        <v>0</v>
      </c>
      <c r="U1804" s="133" t="str">
        <f t="shared" si="567"/>
        <v xml:space="preserve"> </v>
      </c>
      <c r="V1804" s="134" t="str">
        <f>IFERROR(IF(O1804="%10 sınırı aşılmıştır.",L1804-T1804,IFERROR(IF(F1804="",IF(S1804=1,0,IF(L1804-S1804=0,"",L1804-S1804)),IF(Veriler!M1804="",L1804,IF(L1804*Veriler!M1804=0,"",L1804*Veriler!M1804))),L1804)),0)</f>
        <v/>
      </c>
      <c r="W1804" s="146"/>
      <c r="X1804" s="146"/>
      <c r="Y1804" s="146"/>
    </row>
    <row r="1805" spans="1:25" s="99" customFormat="1" ht="36" hidden="1" customHeight="1" x14ac:dyDescent="0.25">
      <c r="A1805" s="101"/>
      <c r="B1805" s="191" t="s">
        <v>16</v>
      </c>
      <c r="C1805" s="176"/>
      <c r="D1805" s="120"/>
      <c r="E1805" s="171"/>
      <c r="F1805" s="172"/>
      <c r="G1805" s="121"/>
      <c r="H1805" s="115"/>
      <c r="I1805" s="115"/>
      <c r="J1805" s="115"/>
      <c r="K1805" s="115"/>
      <c r="L1805" s="121"/>
      <c r="M1805" s="121"/>
      <c r="N1805" s="121"/>
      <c r="O1805" s="121"/>
      <c r="P1805" s="120"/>
      <c r="Q1805" s="120"/>
      <c r="R1805" s="183"/>
      <c r="S1805" s="184"/>
      <c r="T1805" s="121"/>
      <c r="U1805" s="121"/>
      <c r="V1805" s="121"/>
      <c r="W1805" s="146"/>
      <c r="X1805" s="146"/>
      <c r="Y1805" s="146"/>
    </row>
    <row r="1806" spans="1:25" s="99" customFormat="1" ht="54.75" customHeight="1" x14ac:dyDescent="0.25">
      <c r="A1806" s="96">
        <f>A1804+1</f>
        <v>1331</v>
      </c>
      <c r="B1806" s="175"/>
      <c r="C1806" s="176"/>
      <c r="D1806" s="113"/>
      <c r="E1806" s="115"/>
      <c r="F1806" s="174"/>
      <c r="G1806" s="114" t="str">
        <f t="shared" ref="G1806:G1819" si="569">IF(AND(F1806&lt;&gt;"",V1806&lt;&gt;"",L1806&lt;&gt;0),V1806/L1806,"")</f>
        <v/>
      </c>
      <c r="H1806" s="115"/>
      <c r="I1806" s="115"/>
      <c r="J1806" s="115"/>
      <c r="K1806" s="115"/>
      <c r="L1806" s="133" t="str">
        <f t="shared" ref="L1806:L1819" si="570">IF(AND(H1806&lt;&gt;0, J1806&lt;&gt;0, K1806&lt;&gt;0), H1806*J1806*K1806, "")</f>
        <v/>
      </c>
      <c r="M1806" s="116" t="str">
        <f>IF(L1806="", "", L1806/Veriler!$X$1)</f>
        <v/>
      </c>
      <c r="N1806" s="116" t="str">
        <f>IF(F1806&lt;&gt;"", "İthal Girdi", IF(Veriler!T1806="", "", IF(Veriler!S1806="H", "%0,5 üzerindedir", IF(Veriler!T1806&gt;0.1, "%10 sınırı aşılmıştır.", "Uygun"))))</f>
        <v>%0,5 üzerindedir</v>
      </c>
      <c r="O1806" s="116" t="str">
        <f t="shared" ref="O1806:O1819" si="571">IF(M1806=""," ",N1806)</f>
        <v xml:space="preserve"> </v>
      </c>
      <c r="P1806" s="117"/>
      <c r="Q1806" s="118"/>
      <c r="R1806" s="119" t="str">
        <f t="shared" ref="R1806:R1819" si="572">IFERROR(IF(AND(T1806&lt;&gt;"",L1806&lt;&gt;"",L1806&lt;&gt;0,T1806&lt;&gt;0),T1806/L1806,"")," ")</f>
        <v/>
      </c>
      <c r="S1806" s="133">
        <f>IFERROR(IF(M1806&lt;=0.005,IF(F1806="",L1806,0),IF(F1806&lt;&gt;"",0,IF(P1806="",0,IF(P1806="H",0,IF(Q1806&lt;Veriler!$G$2,L1806*Veriler!$G$2,L1806*Q1806)))))," ")</f>
        <v>0</v>
      </c>
      <c r="T1806" s="133">
        <f>IF(Veriler!T1806&lt;=0.1, S1806, IF(AND(Veriler!T1806&gt;0.1, F1806="", P1806="E"), IF(Q1806&gt;Veriler!$G$2, Q1806*S1806, IF(Q1806&lt;Veriler!$G$2, Veriler!$G$2*S1806, Q1806*S1806)), 0))</f>
        <v>0</v>
      </c>
      <c r="U1806" s="133" t="str">
        <f t="shared" ref="U1806:U1819" si="573">IF(T1806=0," ",T1806)</f>
        <v xml:space="preserve"> </v>
      </c>
      <c r="V1806" s="134" t="str">
        <f>IFERROR(IF(O1806="%10 sınırı aşılmıştır.",L1806-T1806,IFERROR(IF(F1806="",IF(S1806=1,0,IF(L1806-S1806=0,"",L1806-S1806)),IF(Veriler!M1806="",L1806,IF(L1806*Veriler!M1806=0,"",L1806*Veriler!M1806))),L1806)),0)</f>
        <v/>
      </c>
      <c r="W1806" s="146"/>
      <c r="X1806" s="146"/>
      <c r="Y1806" s="146"/>
    </row>
    <row r="1807" spans="1:25" s="99" customFormat="1" ht="54.75" customHeight="1" x14ac:dyDescent="0.25">
      <c r="A1807" s="96">
        <f t="shared" ref="A1807:A1819" si="574">A1806+1</f>
        <v>1332</v>
      </c>
      <c r="B1807" s="175"/>
      <c r="C1807" s="176"/>
      <c r="D1807" s="113"/>
      <c r="E1807" s="115"/>
      <c r="F1807" s="174"/>
      <c r="G1807" s="114" t="str">
        <f t="shared" si="569"/>
        <v/>
      </c>
      <c r="H1807" s="115"/>
      <c r="I1807" s="115"/>
      <c r="J1807" s="115"/>
      <c r="K1807" s="115"/>
      <c r="L1807" s="133" t="str">
        <f t="shared" si="570"/>
        <v/>
      </c>
      <c r="M1807" s="116" t="str">
        <f>IF(L1807="", "", L1807/Veriler!$X$1)</f>
        <v/>
      </c>
      <c r="N1807" s="116" t="str">
        <f>IF(F1807&lt;&gt;"", "İthal Girdi", IF(Veriler!T1807="", "", IF(Veriler!S1807="H", "%0,5 üzerindedir", IF(Veriler!T1807&gt;0.1, "%10 sınırı aşılmıştır.", "Uygun"))))</f>
        <v>%0,5 üzerindedir</v>
      </c>
      <c r="O1807" s="116" t="str">
        <f t="shared" si="571"/>
        <v xml:space="preserve"> </v>
      </c>
      <c r="P1807" s="117"/>
      <c r="Q1807" s="118"/>
      <c r="R1807" s="119" t="str">
        <f t="shared" si="572"/>
        <v/>
      </c>
      <c r="S1807" s="133">
        <f>IFERROR(IF(M1807&lt;=0.005,IF(F1807="",L1807,0),IF(F1807&lt;&gt;"",0,IF(P1807="",0,IF(P1807="H",0,IF(Q1807&lt;Veriler!$G$2,L1807*Veriler!$G$2,L1807*Q1807)))))," ")</f>
        <v>0</v>
      </c>
      <c r="T1807" s="133">
        <f>IF(Veriler!T1807&lt;=0.1, S1807, IF(AND(Veriler!T1807&gt;0.1, F1807="", P1807="E"), IF(Q1807&gt;Veriler!$G$2, Q1807*S1807, IF(Q1807&lt;Veriler!$G$2, Veriler!$G$2*S1807, Q1807*S1807)), 0))</f>
        <v>0</v>
      </c>
      <c r="U1807" s="133" t="str">
        <f t="shared" si="573"/>
        <v xml:space="preserve"> </v>
      </c>
      <c r="V1807" s="134" t="str">
        <f>IFERROR(IF(O1807="%10 sınırı aşılmıştır.",L1807-T1807,IFERROR(IF(F1807="",IF(S1807=1,0,IF(L1807-S1807=0,"",L1807-S1807)),IF(Veriler!M1807="",L1807,IF(L1807*Veriler!M1807=0,"",L1807*Veriler!M1807))),L1807)),0)</f>
        <v/>
      </c>
      <c r="W1807" s="146"/>
      <c r="X1807" s="146"/>
      <c r="Y1807" s="146"/>
    </row>
    <row r="1808" spans="1:25" s="99" customFormat="1" ht="54.75" customHeight="1" x14ac:dyDescent="0.25">
      <c r="A1808" s="96">
        <f t="shared" si="574"/>
        <v>1333</v>
      </c>
      <c r="B1808" s="175"/>
      <c r="C1808" s="176"/>
      <c r="D1808" s="113"/>
      <c r="E1808" s="115"/>
      <c r="F1808" s="174"/>
      <c r="G1808" s="114" t="str">
        <f t="shared" si="569"/>
        <v/>
      </c>
      <c r="H1808" s="115"/>
      <c r="I1808" s="115"/>
      <c r="J1808" s="115"/>
      <c r="K1808" s="115"/>
      <c r="L1808" s="133" t="str">
        <f t="shared" si="570"/>
        <v/>
      </c>
      <c r="M1808" s="116" t="str">
        <f>IF(L1808="", "", L1808/Veriler!$X$1)</f>
        <v/>
      </c>
      <c r="N1808" s="116" t="str">
        <f>IF(F1808&lt;&gt;"", "İthal Girdi", IF(Veriler!T1808="", "", IF(Veriler!S1808="H", "%0,5 üzerindedir", IF(Veriler!T1808&gt;0.1, "%10 sınırı aşılmıştır.", "Uygun"))))</f>
        <v>%0,5 üzerindedir</v>
      </c>
      <c r="O1808" s="116" t="str">
        <f t="shared" si="571"/>
        <v xml:space="preserve"> </v>
      </c>
      <c r="P1808" s="117"/>
      <c r="Q1808" s="118"/>
      <c r="R1808" s="119" t="str">
        <f t="shared" si="572"/>
        <v/>
      </c>
      <c r="S1808" s="133">
        <f>IFERROR(IF(M1808&lt;=0.005,IF(F1808="",L1808,0),IF(F1808&lt;&gt;"",0,IF(P1808="",0,IF(P1808="H",0,IF(Q1808&lt;Veriler!$G$2,L1808*Veriler!$G$2,L1808*Q1808)))))," ")</f>
        <v>0</v>
      </c>
      <c r="T1808" s="133">
        <f>IF(Veriler!T1808&lt;=0.1, S1808, IF(AND(Veriler!T1808&gt;0.1, F1808="", P1808="E"), IF(Q1808&gt;Veriler!$G$2, Q1808*S1808, IF(Q1808&lt;Veriler!$G$2, Veriler!$G$2*S1808, Q1808*S1808)), 0))</f>
        <v>0</v>
      </c>
      <c r="U1808" s="133" t="str">
        <f t="shared" si="573"/>
        <v xml:space="preserve"> </v>
      </c>
      <c r="V1808" s="134" t="str">
        <f>IFERROR(IF(O1808="%10 sınırı aşılmıştır.",L1808-T1808,IFERROR(IF(F1808="",IF(S1808=1,0,IF(L1808-S1808=0,"",L1808-S1808)),IF(Veriler!M1808="",L1808,IF(L1808*Veriler!M1808=0,"",L1808*Veriler!M1808))),L1808)),0)</f>
        <v/>
      </c>
      <c r="W1808" s="146"/>
      <c r="X1808" s="146"/>
      <c r="Y1808" s="146"/>
    </row>
    <row r="1809" spans="1:25" s="99" customFormat="1" ht="54.75" customHeight="1" x14ac:dyDescent="0.25">
      <c r="A1809" s="96">
        <f t="shared" si="574"/>
        <v>1334</v>
      </c>
      <c r="B1809" s="175"/>
      <c r="C1809" s="176"/>
      <c r="D1809" s="113"/>
      <c r="E1809" s="115"/>
      <c r="F1809" s="174"/>
      <c r="G1809" s="114" t="str">
        <f t="shared" si="569"/>
        <v/>
      </c>
      <c r="H1809" s="115"/>
      <c r="I1809" s="115"/>
      <c r="J1809" s="115"/>
      <c r="K1809" s="115"/>
      <c r="L1809" s="133" t="str">
        <f t="shared" si="570"/>
        <v/>
      </c>
      <c r="M1809" s="116" t="str">
        <f>IF(L1809="", "", L1809/Veriler!$X$1)</f>
        <v/>
      </c>
      <c r="N1809" s="116" t="str">
        <f>IF(F1809&lt;&gt;"", "İthal Girdi", IF(Veriler!T1809="", "", IF(Veriler!S1809="H", "%0,5 üzerindedir", IF(Veriler!T1809&gt;0.1, "%10 sınırı aşılmıştır.", "Uygun"))))</f>
        <v>%0,5 üzerindedir</v>
      </c>
      <c r="O1809" s="116" t="str">
        <f t="shared" si="571"/>
        <v xml:space="preserve"> </v>
      </c>
      <c r="P1809" s="117"/>
      <c r="Q1809" s="118"/>
      <c r="R1809" s="119" t="str">
        <f t="shared" si="572"/>
        <v/>
      </c>
      <c r="S1809" s="133">
        <f>IFERROR(IF(M1809&lt;=0.005,IF(F1809="",L1809,0),IF(F1809&lt;&gt;"",0,IF(P1809="",0,IF(P1809="H",0,IF(Q1809&lt;Veriler!$G$2,L1809*Veriler!$G$2,L1809*Q1809)))))," ")</f>
        <v>0</v>
      </c>
      <c r="T1809" s="133">
        <f>IF(Veriler!T1809&lt;=0.1, S1809, IF(AND(Veriler!T1809&gt;0.1, F1809="", P1809="E"), IF(Q1809&gt;Veriler!$G$2, Q1809*S1809, IF(Q1809&lt;Veriler!$G$2, Veriler!$G$2*S1809, Q1809*S1809)), 0))</f>
        <v>0</v>
      </c>
      <c r="U1809" s="133" t="str">
        <f t="shared" si="573"/>
        <v xml:space="preserve"> </v>
      </c>
      <c r="V1809" s="134" t="str">
        <f>IFERROR(IF(O1809="%10 sınırı aşılmıştır.",L1809-T1809,IFERROR(IF(F1809="",IF(S1809=1,0,IF(L1809-S1809=0,"",L1809-S1809)),IF(Veriler!M1809="",L1809,IF(L1809*Veriler!M1809=0,"",L1809*Veriler!M1809))),L1809)),0)</f>
        <v/>
      </c>
      <c r="W1809" s="146"/>
      <c r="X1809" s="146"/>
      <c r="Y1809" s="146"/>
    </row>
    <row r="1810" spans="1:25" s="99" customFormat="1" ht="54.75" customHeight="1" x14ac:dyDescent="0.25">
      <c r="A1810" s="96">
        <f t="shared" si="574"/>
        <v>1335</v>
      </c>
      <c r="B1810" s="175"/>
      <c r="C1810" s="176"/>
      <c r="D1810" s="113"/>
      <c r="E1810" s="115"/>
      <c r="F1810" s="174"/>
      <c r="G1810" s="114" t="str">
        <f t="shared" si="569"/>
        <v/>
      </c>
      <c r="H1810" s="115"/>
      <c r="I1810" s="115"/>
      <c r="J1810" s="115"/>
      <c r="K1810" s="115"/>
      <c r="L1810" s="133" t="str">
        <f t="shared" si="570"/>
        <v/>
      </c>
      <c r="M1810" s="116" t="str">
        <f>IF(L1810="", "", L1810/Veriler!$X$1)</f>
        <v/>
      </c>
      <c r="N1810" s="116" t="str">
        <f>IF(F1810&lt;&gt;"", "İthal Girdi", IF(Veriler!T1810="", "", IF(Veriler!S1810="H", "%0,5 üzerindedir", IF(Veriler!T1810&gt;0.1, "%10 sınırı aşılmıştır.", "Uygun"))))</f>
        <v>%0,5 üzerindedir</v>
      </c>
      <c r="O1810" s="116" t="str">
        <f t="shared" si="571"/>
        <v xml:space="preserve"> </v>
      </c>
      <c r="P1810" s="117"/>
      <c r="Q1810" s="118"/>
      <c r="R1810" s="119" t="str">
        <f t="shared" si="572"/>
        <v/>
      </c>
      <c r="S1810" s="133">
        <f>IFERROR(IF(M1810&lt;=0.005,IF(F1810="",L1810,0),IF(F1810&lt;&gt;"",0,IF(P1810="",0,IF(P1810="H",0,IF(Q1810&lt;Veriler!$G$2,L1810*Veriler!$G$2,L1810*Q1810)))))," ")</f>
        <v>0</v>
      </c>
      <c r="T1810" s="133">
        <f>IF(Veriler!T1810&lt;=0.1, S1810, IF(AND(Veriler!T1810&gt;0.1, F1810="", P1810="E"), IF(Q1810&gt;Veriler!$G$2, Q1810*S1810, IF(Q1810&lt;Veriler!$G$2, Veriler!$G$2*S1810, Q1810*S1810)), 0))</f>
        <v>0</v>
      </c>
      <c r="U1810" s="133" t="str">
        <f t="shared" si="573"/>
        <v xml:space="preserve"> </v>
      </c>
      <c r="V1810" s="134" t="str">
        <f>IFERROR(IF(O1810="%10 sınırı aşılmıştır.",L1810-T1810,IFERROR(IF(F1810="",IF(S1810=1,0,IF(L1810-S1810=0,"",L1810-S1810)),IF(Veriler!M1810="",L1810,IF(L1810*Veriler!M1810=0,"",L1810*Veriler!M1810))),L1810)),0)</f>
        <v/>
      </c>
      <c r="W1810" s="146"/>
      <c r="X1810" s="146"/>
      <c r="Y1810" s="146"/>
    </row>
    <row r="1811" spans="1:25" s="99" customFormat="1" ht="54.75" customHeight="1" x14ac:dyDescent="0.25">
      <c r="A1811" s="96">
        <f t="shared" si="574"/>
        <v>1336</v>
      </c>
      <c r="B1811" s="175"/>
      <c r="C1811" s="176"/>
      <c r="D1811" s="113"/>
      <c r="E1811" s="115"/>
      <c r="F1811" s="174"/>
      <c r="G1811" s="114" t="str">
        <f t="shared" si="569"/>
        <v/>
      </c>
      <c r="H1811" s="115"/>
      <c r="I1811" s="115"/>
      <c r="J1811" s="115"/>
      <c r="K1811" s="115"/>
      <c r="L1811" s="133" t="str">
        <f t="shared" si="570"/>
        <v/>
      </c>
      <c r="M1811" s="116" t="str">
        <f>IF(L1811="", "", L1811/Veriler!$X$1)</f>
        <v/>
      </c>
      <c r="N1811" s="116" t="str">
        <f>IF(F1811&lt;&gt;"", "İthal Girdi", IF(Veriler!T1811="", "", IF(Veriler!S1811="H", "%0,5 üzerindedir", IF(Veriler!T1811&gt;0.1, "%10 sınırı aşılmıştır.", "Uygun"))))</f>
        <v>%0,5 üzerindedir</v>
      </c>
      <c r="O1811" s="116" t="str">
        <f t="shared" si="571"/>
        <v xml:space="preserve"> </v>
      </c>
      <c r="P1811" s="117"/>
      <c r="Q1811" s="118"/>
      <c r="R1811" s="119" t="str">
        <f t="shared" si="572"/>
        <v/>
      </c>
      <c r="S1811" s="133">
        <f>IFERROR(IF(M1811&lt;=0.005,IF(F1811="",L1811,0),IF(F1811&lt;&gt;"",0,IF(P1811="",0,IF(P1811="H",0,IF(Q1811&lt;Veriler!$G$2,L1811*Veriler!$G$2,L1811*Q1811)))))," ")</f>
        <v>0</v>
      </c>
      <c r="T1811" s="133">
        <f>IF(Veriler!T1811&lt;=0.1, S1811, IF(AND(Veriler!T1811&gt;0.1, F1811="", P1811="E"), IF(Q1811&gt;Veriler!$G$2, Q1811*S1811, IF(Q1811&lt;Veriler!$G$2, Veriler!$G$2*S1811, Q1811*S1811)), 0))</f>
        <v>0</v>
      </c>
      <c r="U1811" s="133" t="str">
        <f t="shared" si="573"/>
        <v xml:space="preserve"> </v>
      </c>
      <c r="V1811" s="134" t="str">
        <f>IFERROR(IF(O1811="%10 sınırı aşılmıştır.",L1811-T1811,IFERROR(IF(F1811="",IF(S1811=1,0,IF(L1811-S1811=0,"",L1811-S1811)),IF(Veriler!M1811="",L1811,IF(L1811*Veriler!M1811=0,"",L1811*Veriler!M1811))),L1811)),0)</f>
        <v/>
      </c>
      <c r="W1811" s="146"/>
      <c r="X1811" s="146"/>
      <c r="Y1811" s="146"/>
    </row>
    <row r="1812" spans="1:25" s="99" customFormat="1" ht="54.75" customHeight="1" x14ac:dyDescent="0.25">
      <c r="A1812" s="96">
        <f t="shared" si="574"/>
        <v>1337</v>
      </c>
      <c r="B1812" s="175"/>
      <c r="C1812" s="176"/>
      <c r="D1812" s="113"/>
      <c r="E1812" s="115"/>
      <c r="F1812" s="174"/>
      <c r="G1812" s="114" t="str">
        <f t="shared" si="569"/>
        <v/>
      </c>
      <c r="H1812" s="115"/>
      <c r="I1812" s="115"/>
      <c r="J1812" s="115"/>
      <c r="K1812" s="115"/>
      <c r="L1812" s="133" t="str">
        <f t="shared" si="570"/>
        <v/>
      </c>
      <c r="M1812" s="116" t="str">
        <f>IF(L1812="", "", L1812/Veriler!$X$1)</f>
        <v/>
      </c>
      <c r="N1812" s="116" t="str">
        <f>IF(F1812&lt;&gt;"", "İthal Girdi", IF(Veriler!T1812="", "", IF(Veriler!S1812="H", "%0,5 üzerindedir", IF(Veriler!T1812&gt;0.1, "%10 sınırı aşılmıştır.", "Uygun"))))</f>
        <v>%0,5 üzerindedir</v>
      </c>
      <c r="O1812" s="116" t="str">
        <f t="shared" si="571"/>
        <v xml:space="preserve"> </v>
      </c>
      <c r="P1812" s="117"/>
      <c r="Q1812" s="118"/>
      <c r="R1812" s="119" t="str">
        <f t="shared" si="572"/>
        <v/>
      </c>
      <c r="S1812" s="133">
        <f>IFERROR(IF(M1812&lt;=0.005,IF(F1812="",L1812,0),IF(F1812&lt;&gt;"",0,IF(P1812="",0,IF(P1812="H",0,IF(Q1812&lt;Veriler!$G$2,L1812*Veriler!$G$2,L1812*Q1812)))))," ")</f>
        <v>0</v>
      </c>
      <c r="T1812" s="133">
        <f>IF(Veriler!T1812&lt;=0.1, S1812, IF(AND(Veriler!T1812&gt;0.1, F1812="", P1812="E"), IF(Q1812&gt;Veriler!$G$2, Q1812*S1812, IF(Q1812&lt;Veriler!$G$2, Veriler!$G$2*S1812, Q1812*S1812)), 0))</f>
        <v>0</v>
      </c>
      <c r="U1812" s="133" t="str">
        <f t="shared" si="573"/>
        <v xml:space="preserve"> </v>
      </c>
      <c r="V1812" s="134" t="str">
        <f>IFERROR(IF(O1812="%10 sınırı aşılmıştır.",L1812-T1812,IFERROR(IF(F1812="",IF(S1812=1,0,IF(L1812-S1812=0,"",L1812-S1812)),IF(Veriler!M1812="",L1812,IF(L1812*Veriler!M1812=0,"",L1812*Veriler!M1812))),L1812)),0)</f>
        <v/>
      </c>
      <c r="W1812" s="146"/>
      <c r="X1812" s="146"/>
      <c r="Y1812" s="146"/>
    </row>
    <row r="1813" spans="1:25" s="99" customFormat="1" ht="54.75" customHeight="1" x14ac:dyDescent="0.25">
      <c r="A1813" s="96">
        <f t="shared" si="574"/>
        <v>1338</v>
      </c>
      <c r="B1813" s="175"/>
      <c r="C1813" s="176"/>
      <c r="D1813" s="113"/>
      <c r="E1813" s="115"/>
      <c r="F1813" s="174"/>
      <c r="G1813" s="114" t="str">
        <f t="shared" si="569"/>
        <v/>
      </c>
      <c r="H1813" s="115"/>
      <c r="I1813" s="115"/>
      <c r="J1813" s="115"/>
      <c r="K1813" s="115"/>
      <c r="L1813" s="133" t="str">
        <f t="shared" si="570"/>
        <v/>
      </c>
      <c r="M1813" s="116" t="str">
        <f>IF(L1813="", "", L1813/Veriler!$X$1)</f>
        <v/>
      </c>
      <c r="N1813" s="116" t="str">
        <f>IF(F1813&lt;&gt;"", "İthal Girdi", IF(Veriler!T1813="", "", IF(Veriler!S1813="H", "%0,5 üzerindedir", IF(Veriler!T1813&gt;0.1, "%10 sınırı aşılmıştır.", "Uygun"))))</f>
        <v>%0,5 üzerindedir</v>
      </c>
      <c r="O1813" s="116" t="str">
        <f t="shared" si="571"/>
        <v xml:space="preserve"> </v>
      </c>
      <c r="P1813" s="117"/>
      <c r="Q1813" s="118"/>
      <c r="R1813" s="119" t="str">
        <f t="shared" si="572"/>
        <v/>
      </c>
      <c r="S1813" s="133">
        <f>IFERROR(IF(M1813&lt;=0.005,IF(F1813="",L1813,0),IF(F1813&lt;&gt;"",0,IF(P1813="",0,IF(P1813="H",0,IF(Q1813&lt;Veriler!$G$2,L1813*Veriler!$G$2,L1813*Q1813)))))," ")</f>
        <v>0</v>
      </c>
      <c r="T1813" s="133">
        <f>IF(Veriler!T1813&lt;=0.1, S1813, IF(AND(Veriler!T1813&gt;0.1, F1813="", P1813="E"), IF(Q1813&gt;Veriler!$G$2, Q1813*S1813, IF(Q1813&lt;Veriler!$G$2, Veriler!$G$2*S1813, Q1813*S1813)), 0))</f>
        <v>0</v>
      </c>
      <c r="U1813" s="133" t="str">
        <f t="shared" si="573"/>
        <v xml:space="preserve"> </v>
      </c>
      <c r="V1813" s="134" t="str">
        <f>IFERROR(IF(O1813="%10 sınırı aşılmıştır.",L1813-T1813,IFERROR(IF(F1813="",IF(S1813=1,0,IF(L1813-S1813=0,"",L1813-S1813)),IF(Veriler!M1813="",L1813,IF(L1813*Veriler!M1813=0,"",L1813*Veriler!M1813))),L1813)),0)</f>
        <v/>
      </c>
      <c r="W1813" s="146"/>
      <c r="X1813" s="146"/>
      <c r="Y1813" s="146"/>
    </row>
    <row r="1814" spans="1:25" s="99" customFormat="1" ht="54.75" customHeight="1" x14ac:dyDescent="0.25">
      <c r="A1814" s="96">
        <f t="shared" si="574"/>
        <v>1339</v>
      </c>
      <c r="B1814" s="175"/>
      <c r="C1814" s="176"/>
      <c r="D1814" s="113"/>
      <c r="E1814" s="115"/>
      <c r="F1814" s="174"/>
      <c r="G1814" s="114" t="str">
        <f t="shared" si="569"/>
        <v/>
      </c>
      <c r="H1814" s="115"/>
      <c r="I1814" s="115"/>
      <c r="J1814" s="115"/>
      <c r="K1814" s="115"/>
      <c r="L1814" s="133" t="str">
        <f t="shared" si="570"/>
        <v/>
      </c>
      <c r="M1814" s="116" t="str">
        <f>IF(L1814="", "", L1814/Veriler!$X$1)</f>
        <v/>
      </c>
      <c r="N1814" s="116" t="str">
        <f>IF(F1814&lt;&gt;"", "İthal Girdi", IF(Veriler!T1814="", "", IF(Veriler!S1814="H", "%0,5 üzerindedir", IF(Veriler!T1814&gt;0.1, "%10 sınırı aşılmıştır.", "Uygun"))))</f>
        <v>%0,5 üzerindedir</v>
      </c>
      <c r="O1814" s="116" t="str">
        <f t="shared" si="571"/>
        <v xml:space="preserve"> </v>
      </c>
      <c r="P1814" s="117"/>
      <c r="Q1814" s="118"/>
      <c r="R1814" s="119" t="str">
        <f t="shared" si="572"/>
        <v/>
      </c>
      <c r="S1814" s="133">
        <f>IFERROR(IF(M1814&lt;=0.005,IF(F1814="",L1814,0),IF(F1814&lt;&gt;"",0,IF(P1814="",0,IF(P1814="H",0,IF(Q1814&lt;Veriler!$G$2,L1814*Veriler!$G$2,L1814*Q1814)))))," ")</f>
        <v>0</v>
      </c>
      <c r="T1814" s="133">
        <f>IF(Veriler!T1814&lt;=0.1, S1814, IF(AND(Veriler!T1814&gt;0.1, F1814="", P1814="E"), IF(Q1814&gt;Veriler!$G$2, Q1814*S1814, IF(Q1814&lt;Veriler!$G$2, Veriler!$G$2*S1814, Q1814*S1814)), 0))</f>
        <v>0</v>
      </c>
      <c r="U1814" s="133" t="str">
        <f t="shared" si="573"/>
        <v xml:space="preserve"> </v>
      </c>
      <c r="V1814" s="134" t="str">
        <f>IFERROR(IF(O1814="%10 sınırı aşılmıştır.",L1814-T1814,IFERROR(IF(F1814="",IF(S1814=1,0,IF(L1814-S1814=0,"",L1814-S1814)),IF(Veriler!M1814="",L1814,IF(L1814*Veriler!M1814=0,"",L1814*Veriler!M1814))),L1814)),0)</f>
        <v/>
      </c>
      <c r="W1814" s="146"/>
      <c r="X1814" s="146"/>
      <c r="Y1814" s="146"/>
    </row>
    <row r="1815" spans="1:25" s="99" customFormat="1" ht="54.75" customHeight="1" x14ac:dyDescent="0.25">
      <c r="A1815" s="96">
        <f t="shared" si="574"/>
        <v>1340</v>
      </c>
      <c r="B1815" s="175"/>
      <c r="C1815" s="176"/>
      <c r="D1815" s="113"/>
      <c r="E1815" s="115"/>
      <c r="F1815" s="174"/>
      <c r="G1815" s="114" t="str">
        <f t="shared" si="569"/>
        <v/>
      </c>
      <c r="H1815" s="115"/>
      <c r="I1815" s="115"/>
      <c r="J1815" s="115"/>
      <c r="K1815" s="115"/>
      <c r="L1815" s="133" t="str">
        <f t="shared" si="570"/>
        <v/>
      </c>
      <c r="M1815" s="116" t="str">
        <f>IF(L1815="", "", L1815/Veriler!$X$1)</f>
        <v/>
      </c>
      <c r="N1815" s="116" t="str">
        <f>IF(F1815&lt;&gt;"", "İthal Girdi", IF(Veriler!T1815="", "", IF(Veriler!S1815="H", "%0,5 üzerindedir", IF(Veriler!T1815&gt;0.1, "%10 sınırı aşılmıştır.", "Uygun"))))</f>
        <v>%0,5 üzerindedir</v>
      </c>
      <c r="O1815" s="116" t="str">
        <f t="shared" si="571"/>
        <v xml:space="preserve"> </v>
      </c>
      <c r="P1815" s="117"/>
      <c r="Q1815" s="118"/>
      <c r="R1815" s="119" t="str">
        <f t="shared" si="572"/>
        <v/>
      </c>
      <c r="S1815" s="133">
        <f>IFERROR(IF(M1815&lt;=0.005,IF(F1815="",L1815,0),IF(F1815&lt;&gt;"",0,IF(P1815="",0,IF(P1815="H",0,IF(Q1815&lt;Veriler!$G$2,L1815*Veriler!$G$2,L1815*Q1815)))))," ")</f>
        <v>0</v>
      </c>
      <c r="T1815" s="133">
        <f>IF(Veriler!T1815&lt;=0.1, S1815, IF(AND(Veriler!T1815&gt;0.1, F1815="", P1815="E"), IF(Q1815&gt;Veriler!$G$2, Q1815*S1815, IF(Q1815&lt;Veriler!$G$2, Veriler!$G$2*S1815, Q1815*S1815)), 0))</f>
        <v>0</v>
      </c>
      <c r="U1815" s="133" t="str">
        <f t="shared" si="573"/>
        <v xml:space="preserve"> </v>
      </c>
      <c r="V1815" s="134" t="str">
        <f>IFERROR(IF(O1815="%10 sınırı aşılmıştır.",L1815-T1815,IFERROR(IF(F1815="",IF(S1815=1,0,IF(L1815-S1815=0,"",L1815-S1815)),IF(Veriler!M1815="",L1815,IF(L1815*Veriler!M1815=0,"",L1815*Veriler!M1815))),L1815)),0)</f>
        <v/>
      </c>
      <c r="W1815" s="146"/>
      <c r="X1815" s="146"/>
      <c r="Y1815" s="146"/>
    </row>
    <row r="1816" spans="1:25" s="99" customFormat="1" ht="54.75" customHeight="1" x14ac:dyDescent="0.25">
      <c r="A1816" s="96">
        <f t="shared" si="574"/>
        <v>1341</v>
      </c>
      <c r="B1816" s="175"/>
      <c r="C1816" s="176"/>
      <c r="D1816" s="113"/>
      <c r="E1816" s="115"/>
      <c r="F1816" s="174"/>
      <c r="G1816" s="114" t="str">
        <f t="shared" si="569"/>
        <v/>
      </c>
      <c r="H1816" s="115"/>
      <c r="I1816" s="115"/>
      <c r="J1816" s="115"/>
      <c r="K1816" s="115"/>
      <c r="L1816" s="133" t="str">
        <f t="shared" si="570"/>
        <v/>
      </c>
      <c r="M1816" s="116" t="str">
        <f>IF(L1816="", "", L1816/Veriler!$X$1)</f>
        <v/>
      </c>
      <c r="N1816" s="116" t="str">
        <f>IF(F1816&lt;&gt;"", "İthal Girdi", IF(Veriler!T1816="", "", IF(Veriler!S1816="H", "%0,5 üzerindedir", IF(Veriler!T1816&gt;0.1, "%10 sınırı aşılmıştır.", "Uygun"))))</f>
        <v>%0,5 üzerindedir</v>
      </c>
      <c r="O1816" s="116" t="str">
        <f t="shared" si="571"/>
        <v xml:space="preserve"> </v>
      </c>
      <c r="P1816" s="117"/>
      <c r="Q1816" s="118"/>
      <c r="R1816" s="119" t="str">
        <f t="shared" si="572"/>
        <v/>
      </c>
      <c r="S1816" s="133">
        <f>IFERROR(IF(M1816&lt;=0.005,IF(F1816="",L1816,0),IF(F1816&lt;&gt;"",0,IF(P1816="",0,IF(P1816="H",0,IF(Q1816&lt;Veriler!$G$2,L1816*Veriler!$G$2,L1816*Q1816)))))," ")</f>
        <v>0</v>
      </c>
      <c r="T1816" s="133">
        <f>IF(Veriler!T1816&lt;=0.1, S1816, IF(AND(Veriler!T1816&gt;0.1, F1816="", P1816="E"), IF(Q1816&gt;Veriler!$G$2, Q1816*S1816, IF(Q1816&lt;Veriler!$G$2, Veriler!$G$2*S1816, Q1816*S1816)), 0))</f>
        <v>0</v>
      </c>
      <c r="U1816" s="133" t="str">
        <f t="shared" si="573"/>
        <v xml:space="preserve"> </v>
      </c>
      <c r="V1816" s="134" t="str">
        <f>IFERROR(IF(O1816="%10 sınırı aşılmıştır.",L1816-T1816,IFERROR(IF(F1816="",IF(S1816=1,0,IF(L1816-S1816=0,"",L1816-S1816)),IF(Veriler!M1816="",L1816,IF(L1816*Veriler!M1816=0,"",L1816*Veriler!M1816))),L1816)),0)</f>
        <v/>
      </c>
      <c r="W1816" s="146"/>
      <c r="X1816" s="146"/>
      <c r="Y1816" s="146"/>
    </row>
    <row r="1817" spans="1:25" s="99" customFormat="1" ht="54.75" customHeight="1" x14ac:dyDescent="0.25">
      <c r="A1817" s="96">
        <f t="shared" si="574"/>
        <v>1342</v>
      </c>
      <c r="B1817" s="175"/>
      <c r="C1817" s="176"/>
      <c r="D1817" s="113"/>
      <c r="E1817" s="115"/>
      <c r="F1817" s="174"/>
      <c r="G1817" s="114" t="str">
        <f t="shared" si="569"/>
        <v/>
      </c>
      <c r="H1817" s="115"/>
      <c r="I1817" s="115"/>
      <c r="J1817" s="115"/>
      <c r="K1817" s="115"/>
      <c r="L1817" s="133" t="str">
        <f t="shared" si="570"/>
        <v/>
      </c>
      <c r="M1817" s="116" t="str">
        <f>IF(L1817="", "", L1817/Veriler!$X$1)</f>
        <v/>
      </c>
      <c r="N1817" s="116" t="str">
        <f>IF(F1817&lt;&gt;"", "İthal Girdi", IF(Veriler!T1817="", "", IF(Veriler!S1817="H", "%0,5 üzerindedir", IF(Veriler!T1817&gt;0.1, "%10 sınırı aşılmıştır.", "Uygun"))))</f>
        <v>%0,5 üzerindedir</v>
      </c>
      <c r="O1817" s="116" t="str">
        <f t="shared" si="571"/>
        <v xml:space="preserve"> </v>
      </c>
      <c r="P1817" s="117"/>
      <c r="Q1817" s="118"/>
      <c r="R1817" s="119" t="str">
        <f t="shared" si="572"/>
        <v/>
      </c>
      <c r="S1817" s="133">
        <f>IFERROR(IF(M1817&lt;=0.005,IF(F1817="",L1817,0),IF(F1817&lt;&gt;"",0,IF(P1817="",0,IF(P1817="H",0,IF(Q1817&lt;Veriler!$G$2,L1817*Veriler!$G$2,L1817*Q1817)))))," ")</f>
        <v>0</v>
      </c>
      <c r="T1817" s="133">
        <f>IF(Veriler!T1817&lt;=0.1, S1817, IF(AND(Veriler!T1817&gt;0.1, F1817="", P1817="E"), IF(Q1817&gt;Veriler!$G$2, Q1817*S1817, IF(Q1817&lt;Veriler!$G$2, Veriler!$G$2*S1817, Q1817*S1817)), 0))</f>
        <v>0</v>
      </c>
      <c r="U1817" s="133" t="str">
        <f t="shared" si="573"/>
        <v xml:space="preserve"> </v>
      </c>
      <c r="V1817" s="134" t="str">
        <f>IFERROR(IF(O1817="%10 sınırı aşılmıştır.",L1817-T1817,IFERROR(IF(F1817="",IF(S1817=1,0,IF(L1817-S1817=0,"",L1817-S1817)),IF(Veriler!M1817="",L1817,IF(L1817*Veriler!M1817=0,"",L1817*Veriler!M1817))),L1817)),0)</f>
        <v/>
      </c>
      <c r="W1817" s="146"/>
      <c r="X1817" s="146"/>
      <c r="Y1817" s="146"/>
    </row>
    <row r="1818" spans="1:25" s="99" customFormat="1" ht="54.75" customHeight="1" x14ac:dyDescent="0.25">
      <c r="A1818" s="96">
        <f t="shared" si="574"/>
        <v>1343</v>
      </c>
      <c r="B1818" s="175"/>
      <c r="C1818" s="176"/>
      <c r="D1818" s="113"/>
      <c r="E1818" s="115"/>
      <c r="F1818" s="174"/>
      <c r="G1818" s="114" t="str">
        <f t="shared" si="569"/>
        <v/>
      </c>
      <c r="H1818" s="115"/>
      <c r="I1818" s="115"/>
      <c r="J1818" s="115"/>
      <c r="K1818" s="115"/>
      <c r="L1818" s="133" t="str">
        <f t="shared" si="570"/>
        <v/>
      </c>
      <c r="M1818" s="116" t="str">
        <f>IF(L1818="", "", L1818/Veriler!$X$1)</f>
        <v/>
      </c>
      <c r="N1818" s="116" t="str">
        <f>IF(F1818&lt;&gt;"", "İthal Girdi", IF(Veriler!T1818="", "", IF(Veriler!S1818="H", "%0,5 üzerindedir", IF(Veriler!T1818&gt;0.1, "%10 sınırı aşılmıştır.", "Uygun"))))</f>
        <v>%0,5 üzerindedir</v>
      </c>
      <c r="O1818" s="116" t="str">
        <f t="shared" si="571"/>
        <v xml:space="preserve"> </v>
      </c>
      <c r="P1818" s="117"/>
      <c r="Q1818" s="118"/>
      <c r="R1818" s="119" t="str">
        <f t="shared" si="572"/>
        <v/>
      </c>
      <c r="S1818" s="133">
        <f>IFERROR(IF(M1818&lt;=0.005,IF(F1818="",L1818,0),IF(F1818&lt;&gt;"",0,IF(P1818="",0,IF(P1818="H",0,IF(Q1818&lt;Veriler!$G$2,L1818*Veriler!$G$2,L1818*Q1818)))))," ")</f>
        <v>0</v>
      </c>
      <c r="T1818" s="133">
        <f>IF(Veriler!T1818&lt;=0.1, S1818, IF(AND(Veriler!T1818&gt;0.1, F1818="", P1818="E"), IF(Q1818&gt;Veriler!$G$2, Q1818*S1818, IF(Q1818&lt;Veriler!$G$2, Veriler!$G$2*S1818, Q1818*S1818)), 0))</f>
        <v>0</v>
      </c>
      <c r="U1818" s="133" t="str">
        <f t="shared" si="573"/>
        <v xml:space="preserve"> </v>
      </c>
      <c r="V1818" s="134" t="str">
        <f>IFERROR(IF(O1818="%10 sınırı aşılmıştır.",L1818-T1818,IFERROR(IF(F1818="",IF(S1818=1,0,IF(L1818-S1818=0,"",L1818-S1818)),IF(Veriler!M1818="",L1818,IF(L1818*Veriler!M1818=0,"",L1818*Veriler!M1818))),L1818)),0)</f>
        <v/>
      </c>
      <c r="W1818" s="146"/>
      <c r="X1818" s="146"/>
      <c r="Y1818" s="146"/>
    </row>
    <row r="1819" spans="1:25" s="99" customFormat="1" ht="54.75" customHeight="1" x14ac:dyDescent="0.25">
      <c r="A1819" s="96">
        <f t="shared" si="574"/>
        <v>1344</v>
      </c>
      <c r="B1819" s="175"/>
      <c r="C1819" s="176"/>
      <c r="D1819" s="113"/>
      <c r="E1819" s="115"/>
      <c r="F1819" s="174"/>
      <c r="G1819" s="114" t="str">
        <f t="shared" si="569"/>
        <v/>
      </c>
      <c r="H1819" s="115"/>
      <c r="I1819" s="115"/>
      <c r="J1819" s="115"/>
      <c r="K1819" s="115"/>
      <c r="L1819" s="133" t="str">
        <f t="shared" si="570"/>
        <v/>
      </c>
      <c r="M1819" s="116" t="str">
        <f>IF(L1819="", "", L1819/Veriler!$X$1)</f>
        <v/>
      </c>
      <c r="N1819" s="116" t="str">
        <f>IF(F1819&lt;&gt;"", "İthal Girdi", IF(Veriler!T1819="", "", IF(Veriler!S1819="H", "%0,5 üzerindedir", IF(Veriler!T1819&gt;0.1, "%10 sınırı aşılmıştır.", "Uygun"))))</f>
        <v>%0,5 üzerindedir</v>
      </c>
      <c r="O1819" s="116" t="str">
        <f t="shared" si="571"/>
        <v xml:space="preserve"> </v>
      </c>
      <c r="P1819" s="117"/>
      <c r="Q1819" s="118"/>
      <c r="R1819" s="119" t="str">
        <f t="shared" si="572"/>
        <v/>
      </c>
      <c r="S1819" s="133">
        <f>IFERROR(IF(M1819&lt;=0.005,IF(F1819="",L1819,0),IF(F1819&lt;&gt;"",0,IF(P1819="",0,IF(P1819="H",0,IF(Q1819&lt;Veriler!$G$2,L1819*Veriler!$G$2,L1819*Q1819)))))," ")</f>
        <v>0</v>
      </c>
      <c r="T1819" s="133">
        <f>IF(Veriler!T1819&lt;=0.1, S1819, IF(AND(Veriler!T1819&gt;0.1, F1819="", P1819="E"), IF(Q1819&gt;Veriler!$G$2, Q1819*S1819, IF(Q1819&lt;Veriler!$G$2, Veriler!$G$2*S1819, Q1819*S1819)), 0))</f>
        <v>0</v>
      </c>
      <c r="U1819" s="133" t="str">
        <f t="shared" si="573"/>
        <v xml:space="preserve"> </v>
      </c>
      <c r="V1819" s="134" t="str">
        <f>IFERROR(IF(O1819="%10 sınırı aşılmıştır.",L1819-T1819,IFERROR(IF(F1819="",IF(S1819=1,0,IF(L1819-S1819=0,"",L1819-S1819)),IF(Veriler!M1819="",L1819,IF(L1819*Veriler!M1819=0,"",L1819*Veriler!M1819))),L1819)),0)</f>
        <v/>
      </c>
      <c r="W1819" s="146"/>
      <c r="X1819" s="146"/>
      <c r="Y1819" s="146"/>
    </row>
    <row r="1820" spans="1:25" s="99" customFormat="1" ht="24" customHeight="1" x14ac:dyDescent="0.25">
      <c r="A1820" s="103"/>
      <c r="B1820" s="104"/>
      <c r="C1820" s="104"/>
      <c r="D1820" s="104"/>
      <c r="E1820" s="103"/>
      <c r="F1820" s="135"/>
      <c r="G1820" s="157"/>
      <c r="H1820" s="103"/>
      <c r="I1820" s="103"/>
      <c r="J1820" s="103"/>
      <c r="K1820" s="103"/>
      <c r="L1820" s="136">
        <f>SUM(L1791:L1804,L1806:L1819)</f>
        <v>0</v>
      </c>
      <c r="M1820" s="158"/>
      <c r="N1820" s="158"/>
      <c r="O1820" s="158"/>
      <c r="P1820" s="105"/>
      <c r="Q1820" s="106"/>
      <c r="R1820" s="159"/>
      <c r="S1820" s="160"/>
      <c r="T1820" s="160"/>
      <c r="U1820" s="160"/>
      <c r="V1820" s="160"/>
      <c r="W1820" s="146"/>
      <c r="X1820" s="146"/>
      <c r="Y1820" s="146"/>
    </row>
    <row r="1821" spans="1:25" s="99" customFormat="1" ht="31.5" customHeight="1" x14ac:dyDescent="0.25">
      <c r="A1821" s="103"/>
      <c r="B1821" s="104"/>
      <c r="C1821" s="104"/>
      <c r="D1821" s="104"/>
      <c r="E1821" s="103"/>
      <c r="F1821" s="135"/>
      <c r="G1821" s="157"/>
      <c r="H1821" s="103"/>
      <c r="I1821" s="103"/>
      <c r="J1821" s="103"/>
      <c r="K1821" s="103"/>
      <c r="L1821" s="161"/>
      <c r="M1821" s="158"/>
      <c r="N1821" s="158"/>
      <c r="O1821" s="158"/>
      <c r="P1821" s="105"/>
      <c r="Q1821" s="106"/>
      <c r="R1821" s="159"/>
      <c r="S1821" s="162" t="s">
        <v>57</v>
      </c>
      <c r="T1821" s="162" t="s">
        <v>57</v>
      </c>
      <c r="U1821" s="162" t="s">
        <v>57</v>
      </c>
      <c r="V1821" s="163" t="s">
        <v>58</v>
      </c>
      <c r="W1821" s="146"/>
      <c r="X1821" s="146"/>
      <c r="Y1821" s="146"/>
    </row>
    <row r="1822" spans="1:25" s="99" customFormat="1" ht="58.5" customHeight="1" x14ac:dyDescent="0.25">
      <c r="A1822" s="185" t="s">
        <v>59</v>
      </c>
      <c r="B1822" s="180"/>
      <c r="C1822" s="180"/>
      <c r="D1822" s="180"/>
      <c r="E1822" s="180"/>
      <c r="F1822" s="180"/>
      <c r="G1822" s="180"/>
      <c r="H1822" s="180"/>
      <c r="I1822" s="180"/>
      <c r="J1822" s="180"/>
      <c r="K1822" s="180"/>
      <c r="L1822" s="180"/>
      <c r="M1822" s="180"/>
      <c r="N1822" s="180"/>
      <c r="O1822" s="180"/>
      <c r="P1822" s="180"/>
      <c r="Q1822" s="180"/>
      <c r="R1822" s="176"/>
      <c r="S1822" s="137">
        <f>SUM(S1784,S1791:S1804,S1806:S1819)</f>
        <v>0</v>
      </c>
      <c r="T1822" s="137" t="str">
        <f>IF(SUM(T1791:T1804,T1806:T1819)=0," ",SUM(T1791:T1804,T1806:T1819))</f>
        <v xml:space="preserve"> </v>
      </c>
      <c r="U1822" s="137" t="str">
        <f>IF(SUM(U1791:U1804,U1806:U1819)=0," ",SUM(U1791:U1804,U1806:U1819))</f>
        <v xml:space="preserve"> </v>
      </c>
      <c r="V1822" s="137" t="str">
        <f>IF(SUM(V1791:V1804,V1806:V1819)=0," ",SUM(V1791:V1804,V1806:V1819))</f>
        <v xml:space="preserve"> </v>
      </c>
      <c r="W1822" s="146"/>
      <c r="X1822" s="164">
        <f>SUM(U1791:U1804,U1806:U1819)</f>
        <v>0</v>
      </c>
      <c r="Y1822" s="164">
        <f>SUM(V1791:V1804,V1806:V1819)</f>
        <v>0</v>
      </c>
    </row>
    <row r="1823" spans="1:25" x14ac:dyDescent="0.3">
      <c r="A1823" s="34"/>
      <c r="G1823" s="146"/>
      <c r="L1823" s="146"/>
      <c r="M1823" s="146"/>
      <c r="N1823" s="146"/>
      <c r="O1823" s="146"/>
      <c r="R1823" s="146"/>
      <c r="S1823" s="146"/>
      <c r="T1823" s="146"/>
      <c r="U1823" s="146"/>
      <c r="V1823" s="146"/>
      <c r="W1823" s="146"/>
      <c r="X1823" s="146"/>
      <c r="Y1823" s="146"/>
    </row>
    <row r="1824" spans="1:25" x14ac:dyDescent="0.3">
      <c r="A1824" s="186" t="s">
        <v>60</v>
      </c>
      <c r="B1824" s="187"/>
      <c r="C1824" s="187"/>
      <c r="D1824" s="187"/>
      <c r="E1824" s="187"/>
      <c r="F1824" s="187"/>
      <c r="G1824" s="187"/>
      <c r="H1824" s="187"/>
      <c r="I1824" s="187"/>
      <c r="J1824" s="187"/>
      <c r="K1824" s="187"/>
      <c r="L1824" s="187"/>
      <c r="M1824" s="187"/>
      <c r="N1824" s="187"/>
      <c r="O1824" s="187"/>
      <c r="P1824" s="187"/>
      <c r="Q1824" s="187"/>
      <c r="R1824" s="187"/>
      <c r="S1824" s="187"/>
      <c r="T1824" s="187"/>
      <c r="U1824" s="187"/>
      <c r="V1824" s="187"/>
      <c r="W1824" s="146"/>
      <c r="X1824" s="146"/>
      <c r="Y1824" s="146"/>
    </row>
    <row r="1825" spans="1:25" s="99" customFormat="1" ht="41.25" customHeight="1" x14ac:dyDescent="0.25">
      <c r="A1825" s="189" t="s">
        <v>38</v>
      </c>
      <c r="B1825" s="180"/>
      <c r="C1825" s="180"/>
      <c r="D1825" s="180"/>
      <c r="E1825" s="180"/>
      <c r="F1825" s="180"/>
      <c r="G1825" s="180"/>
      <c r="H1825" s="180"/>
      <c r="I1825" s="180"/>
      <c r="J1825" s="180"/>
      <c r="K1825" s="180"/>
      <c r="L1825" s="180"/>
      <c r="M1825" s="180"/>
      <c r="N1825" s="180"/>
      <c r="O1825" s="180"/>
      <c r="P1825" s="180"/>
      <c r="Q1825" s="180"/>
      <c r="R1825" s="180"/>
      <c r="S1825" s="180"/>
      <c r="T1825" s="180"/>
      <c r="U1825" s="180"/>
      <c r="V1825" s="176"/>
      <c r="W1825" s="146"/>
      <c r="X1825" s="146"/>
      <c r="Y1825" s="146"/>
    </row>
    <row r="1826" spans="1:25" s="100" customFormat="1" ht="35.25" customHeight="1" x14ac:dyDescent="0.25">
      <c r="A1826" s="179" t="s">
        <v>39</v>
      </c>
      <c r="B1826" s="180"/>
      <c r="C1826" s="180"/>
      <c r="D1826" s="180"/>
      <c r="E1826" s="180"/>
      <c r="F1826" s="180"/>
      <c r="G1826" s="180"/>
      <c r="H1826" s="180"/>
      <c r="I1826" s="180"/>
      <c r="J1826" s="180"/>
      <c r="K1826" s="180"/>
      <c r="L1826" s="180"/>
      <c r="M1826" s="180"/>
      <c r="N1826" s="180"/>
      <c r="O1826" s="180"/>
      <c r="P1826" s="180"/>
      <c r="Q1826" s="180"/>
      <c r="R1826" s="176"/>
      <c r="S1826" s="147"/>
      <c r="T1826" s="148"/>
      <c r="U1826" s="149" t="s">
        <v>40</v>
      </c>
      <c r="V1826" s="150">
        <f>V1788+1</f>
        <v>49</v>
      </c>
      <c r="W1826" s="146"/>
      <c r="X1826" s="146"/>
      <c r="Y1826" s="146"/>
    </row>
    <row r="1827" spans="1:25" s="99" customFormat="1" ht="81" customHeight="1" x14ac:dyDescent="0.25">
      <c r="A1827" s="110" t="s">
        <v>3</v>
      </c>
      <c r="B1827" s="188" t="s">
        <v>41</v>
      </c>
      <c r="C1827" s="176"/>
      <c r="D1827" s="111" t="s">
        <v>42</v>
      </c>
      <c r="E1827" s="110" t="s">
        <v>324</v>
      </c>
      <c r="F1827" s="111" t="s">
        <v>325</v>
      </c>
      <c r="G1827" s="151" t="s">
        <v>43</v>
      </c>
      <c r="H1827" s="110" t="s">
        <v>44</v>
      </c>
      <c r="I1827" s="110" t="s">
        <v>8</v>
      </c>
      <c r="J1827" s="110" t="s">
        <v>45</v>
      </c>
      <c r="K1827" s="110" t="s">
        <v>46</v>
      </c>
      <c r="L1827" s="152" t="s">
        <v>47</v>
      </c>
      <c r="M1827" s="153" t="s">
        <v>48</v>
      </c>
      <c r="N1827" s="154" t="s">
        <v>49</v>
      </c>
      <c r="O1827" s="154" t="s">
        <v>49</v>
      </c>
      <c r="P1827" s="112" t="s">
        <v>50</v>
      </c>
      <c r="Q1827" s="110" t="s">
        <v>51</v>
      </c>
      <c r="R1827" s="155" t="s">
        <v>52</v>
      </c>
      <c r="S1827" s="156" t="s">
        <v>53</v>
      </c>
      <c r="T1827" s="156" t="s">
        <v>54</v>
      </c>
      <c r="U1827" s="152" t="s">
        <v>54</v>
      </c>
      <c r="V1827" s="152" t="s">
        <v>55</v>
      </c>
      <c r="W1827" s="146"/>
      <c r="X1827" s="146"/>
      <c r="Y1827" s="146"/>
    </row>
    <row r="1828" spans="1:25" s="99" customFormat="1" ht="45" customHeight="1" x14ac:dyDescent="0.25">
      <c r="A1828" s="101"/>
      <c r="B1828" s="177" t="s">
        <v>56</v>
      </c>
      <c r="C1828" s="178"/>
      <c r="D1828" s="102"/>
      <c r="E1828" s="170"/>
      <c r="F1828" s="102"/>
      <c r="G1828" s="95"/>
      <c r="H1828" s="102"/>
      <c r="I1828" s="102"/>
      <c r="J1828" s="102"/>
      <c r="K1828" s="102"/>
      <c r="L1828" s="95"/>
      <c r="M1828" s="95"/>
      <c r="N1828" s="95"/>
      <c r="O1828" s="95"/>
      <c r="P1828" s="102"/>
      <c r="Q1828" s="102"/>
      <c r="R1828" s="190"/>
      <c r="S1828" s="184"/>
      <c r="T1828" s="95"/>
      <c r="U1828" s="95"/>
      <c r="V1828" s="95"/>
      <c r="W1828" s="146"/>
      <c r="X1828" s="146"/>
      <c r="Y1828" s="146"/>
    </row>
    <row r="1829" spans="1:25" s="99" customFormat="1" ht="54.75" customHeight="1" x14ac:dyDescent="0.25">
      <c r="A1829" s="96">
        <f>A1819+1</f>
        <v>1345</v>
      </c>
      <c r="B1829" s="181"/>
      <c r="C1829" s="182"/>
      <c r="D1829" s="113"/>
      <c r="E1829" s="115"/>
      <c r="F1829" s="174"/>
      <c r="G1829" s="114" t="str">
        <f t="shared" ref="G1829:G1842" si="575">IF(AND(F1829&lt;&gt;"",V1829&lt;&gt;"",L1829&lt;&gt;0),V1829/L1829,"")</f>
        <v/>
      </c>
      <c r="H1829" s="115"/>
      <c r="I1829" s="115"/>
      <c r="J1829" s="115"/>
      <c r="K1829" s="115"/>
      <c r="L1829" s="133" t="str">
        <f t="shared" ref="L1829:L1842" si="576">IF(AND(H1829&lt;&gt;0, J1829&lt;&gt;0, K1829&lt;&gt;0), H1829*J1829*K1829, "")</f>
        <v/>
      </c>
      <c r="M1829" s="116" t="str">
        <f>IF(L1829="", "", L1829/Veriler!$X$1)</f>
        <v/>
      </c>
      <c r="N1829" s="116" t="str">
        <f>IF(F1829&lt;&gt;"", "İthal Girdi", IF(Veriler!T1829="", "", IF(Veriler!S1829="H", "%0,5 üzerindedir", IF(Veriler!T1829&gt;0.1, "%10 sınırı aşılmıştır.", "Uygun"))))</f>
        <v>%0,5 üzerindedir</v>
      </c>
      <c r="O1829" s="116" t="str">
        <f t="shared" ref="O1829:O1842" si="577">IF(M1829=""," ",N1829)</f>
        <v xml:space="preserve"> </v>
      </c>
      <c r="P1829" s="117"/>
      <c r="Q1829" s="118"/>
      <c r="R1829" s="119" t="str">
        <f t="shared" ref="R1829:R1842" si="578">IFERROR(IF(AND(T1829&lt;&gt;"",L1829&lt;&gt;"",L1829&lt;&gt;0,T1829&lt;&gt;0),T1829/L1829,"")," ")</f>
        <v/>
      </c>
      <c r="S1829" s="133">
        <f>IFERROR(IF(M1829&lt;=0.005,IF(F1829="",L1829,0),IF(F1829&lt;&gt;"",0,IF(P1829="",0,IF(P1829="H",0,IF(Q1829&lt;Veriler!$G$2,L1829*Veriler!$G$2,L1829*Q1829)))))," ")</f>
        <v>0</v>
      </c>
      <c r="T1829" s="133">
        <f>IF(Veriler!T1829&lt;=0.1, S1829, IF(AND(Veriler!T1829&gt;0.1, F1829="", P1829="E"), IF(Q1829&gt;Veriler!$G$2, Q1829*S1829, IF(Q1829&lt;Veriler!$G$2, Veriler!$G$2*S1829, Q1829*S1829)), 0))</f>
        <v>0</v>
      </c>
      <c r="U1829" s="133" t="str">
        <f t="shared" ref="U1829:U1842" si="579">IF(T1829=0," ",T1829)</f>
        <v xml:space="preserve"> </v>
      </c>
      <c r="V1829" s="134" t="str">
        <f>IFERROR(IF(O1829="%10 sınırı aşılmıştır.",L1829-T1829,IFERROR(IF(F1829="",IF(S1829=1,0,IF(L1829-S1829=0,"",L1829-S1829)),IF(Veriler!M1829="",L1829,IF(L1829*Veriler!M1829=0,"",L1829*Veriler!M1829))),L1829)),0)</f>
        <v/>
      </c>
      <c r="W1829" s="146"/>
      <c r="X1829" s="146"/>
      <c r="Y1829" s="146"/>
    </row>
    <row r="1830" spans="1:25" s="99" customFormat="1" ht="54.75" customHeight="1" x14ac:dyDescent="0.25">
      <c r="A1830" s="96">
        <f t="shared" ref="A1830:A1842" si="580">A1829+1</f>
        <v>1346</v>
      </c>
      <c r="B1830" s="175"/>
      <c r="C1830" s="176"/>
      <c r="D1830" s="113"/>
      <c r="E1830" s="115"/>
      <c r="F1830" s="174"/>
      <c r="G1830" s="114" t="str">
        <f t="shared" si="575"/>
        <v/>
      </c>
      <c r="H1830" s="115"/>
      <c r="I1830" s="115"/>
      <c r="J1830" s="115"/>
      <c r="K1830" s="115"/>
      <c r="L1830" s="133" t="str">
        <f t="shared" si="576"/>
        <v/>
      </c>
      <c r="M1830" s="116" t="str">
        <f>IF(L1830="", "", L1830/Veriler!$X$1)</f>
        <v/>
      </c>
      <c r="N1830" s="116" t="str">
        <f>IF(F1830&lt;&gt;"", "İthal Girdi", IF(Veriler!T1830="", "", IF(Veriler!S1830="H", "%0,5 üzerindedir", IF(Veriler!T1830&gt;0.1, "%10 sınırı aşılmıştır.", "Uygun"))))</f>
        <v>%0,5 üzerindedir</v>
      </c>
      <c r="O1830" s="116" t="str">
        <f t="shared" si="577"/>
        <v xml:space="preserve"> </v>
      </c>
      <c r="P1830" s="117"/>
      <c r="Q1830" s="118"/>
      <c r="R1830" s="119" t="str">
        <f t="shared" si="578"/>
        <v/>
      </c>
      <c r="S1830" s="133">
        <f>IFERROR(IF(M1830&lt;=0.005,IF(F1830="",L1830,0),IF(F1830&lt;&gt;"",0,IF(P1830="",0,IF(P1830="H",0,IF(Q1830&lt;Veriler!$G$2,L1830*Veriler!$G$2,L1830*Q1830)))))," ")</f>
        <v>0</v>
      </c>
      <c r="T1830" s="133">
        <f>IF(Veriler!T1830&lt;=0.1, S1830, IF(AND(Veriler!T1830&gt;0.1, F1830="", P1830="E"), IF(Q1830&gt;Veriler!$G$2, Q1830*S1830, IF(Q1830&lt;Veriler!$G$2, Veriler!$G$2*S1830, Q1830*S1830)), 0))</f>
        <v>0</v>
      </c>
      <c r="U1830" s="133" t="str">
        <f t="shared" si="579"/>
        <v xml:space="preserve"> </v>
      </c>
      <c r="V1830" s="134" t="str">
        <f>IFERROR(IF(O1830="%10 sınırı aşılmıştır.",L1830-T1830,IFERROR(IF(F1830="",IF(S1830=1,0,IF(L1830-S1830=0,"",L1830-S1830)),IF(Veriler!M1830="",L1830,IF(L1830*Veriler!M1830=0,"",L1830*Veriler!M1830))),L1830)),0)</f>
        <v/>
      </c>
      <c r="W1830" s="146"/>
      <c r="X1830" s="146"/>
      <c r="Y1830" s="146"/>
    </row>
    <row r="1831" spans="1:25" s="99" customFormat="1" ht="54.75" customHeight="1" x14ac:dyDescent="0.25">
      <c r="A1831" s="96">
        <f t="shared" si="580"/>
        <v>1347</v>
      </c>
      <c r="B1831" s="175"/>
      <c r="C1831" s="176"/>
      <c r="D1831" s="113"/>
      <c r="E1831" s="115"/>
      <c r="F1831" s="174"/>
      <c r="G1831" s="114" t="str">
        <f t="shared" si="575"/>
        <v/>
      </c>
      <c r="H1831" s="115"/>
      <c r="I1831" s="115"/>
      <c r="J1831" s="115"/>
      <c r="K1831" s="115"/>
      <c r="L1831" s="133" t="str">
        <f t="shared" si="576"/>
        <v/>
      </c>
      <c r="M1831" s="116" t="str">
        <f>IF(L1831="", "", L1831/Veriler!$X$1)</f>
        <v/>
      </c>
      <c r="N1831" s="116" t="str">
        <f>IF(F1831&lt;&gt;"", "İthal Girdi", IF(Veriler!T1831="", "", IF(Veriler!S1831="H", "%0,5 üzerindedir", IF(Veriler!T1831&gt;0.1, "%10 sınırı aşılmıştır.", "Uygun"))))</f>
        <v>%0,5 üzerindedir</v>
      </c>
      <c r="O1831" s="116" t="str">
        <f t="shared" si="577"/>
        <v xml:space="preserve"> </v>
      </c>
      <c r="P1831" s="117"/>
      <c r="Q1831" s="118"/>
      <c r="R1831" s="119" t="str">
        <f t="shared" si="578"/>
        <v/>
      </c>
      <c r="S1831" s="133">
        <f>IFERROR(IF(M1831&lt;=0.005,IF(F1831="",L1831,0),IF(F1831&lt;&gt;"",0,IF(P1831="",0,IF(P1831="H",0,IF(Q1831&lt;Veriler!$G$2,L1831*Veriler!$G$2,L1831*Q1831)))))," ")</f>
        <v>0</v>
      </c>
      <c r="T1831" s="133">
        <f>IF(Veriler!T1831&lt;=0.1, S1831, IF(AND(Veriler!T1831&gt;0.1, F1831="", P1831="E"), IF(Q1831&gt;Veriler!$G$2, Q1831*S1831, IF(Q1831&lt;Veriler!$G$2, Veriler!$G$2*S1831, Q1831*S1831)), 0))</f>
        <v>0</v>
      </c>
      <c r="U1831" s="133" t="str">
        <f t="shared" si="579"/>
        <v xml:space="preserve"> </v>
      </c>
      <c r="V1831" s="134" t="str">
        <f>IFERROR(IF(O1831="%10 sınırı aşılmıştır.",L1831-T1831,IFERROR(IF(F1831="",IF(S1831=1,0,IF(L1831-S1831=0,"",L1831-S1831)),IF(Veriler!M1831="",L1831,IF(L1831*Veriler!M1831=0,"",L1831*Veriler!M1831))),L1831)),0)</f>
        <v/>
      </c>
      <c r="W1831" s="146"/>
      <c r="X1831" s="146"/>
      <c r="Y1831" s="146"/>
    </row>
    <row r="1832" spans="1:25" s="99" customFormat="1" ht="54.75" customHeight="1" x14ac:dyDescent="0.25">
      <c r="A1832" s="96">
        <f t="shared" si="580"/>
        <v>1348</v>
      </c>
      <c r="B1832" s="175"/>
      <c r="C1832" s="176"/>
      <c r="D1832" s="113"/>
      <c r="E1832" s="115"/>
      <c r="F1832" s="174"/>
      <c r="G1832" s="114" t="str">
        <f t="shared" si="575"/>
        <v/>
      </c>
      <c r="H1832" s="115"/>
      <c r="I1832" s="115"/>
      <c r="J1832" s="115"/>
      <c r="K1832" s="115"/>
      <c r="L1832" s="133" t="str">
        <f t="shared" si="576"/>
        <v/>
      </c>
      <c r="M1832" s="116" t="str">
        <f>IF(L1832="", "", L1832/Veriler!$X$1)</f>
        <v/>
      </c>
      <c r="N1832" s="116" t="str">
        <f>IF(F1832&lt;&gt;"", "İthal Girdi", IF(Veriler!T1832="", "", IF(Veriler!S1832="H", "%0,5 üzerindedir", IF(Veriler!T1832&gt;0.1, "%10 sınırı aşılmıştır.", "Uygun"))))</f>
        <v>%0,5 üzerindedir</v>
      </c>
      <c r="O1832" s="116" t="str">
        <f t="shared" si="577"/>
        <v xml:space="preserve"> </v>
      </c>
      <c r="P1832" s="117"/>
      <c r="Q1832" s="118"/>
      <c r="R1832" s="119" t="str">
        <f t="shared" si="578"/>
        <v/>
      </c>
      <c r="S1832" s="133">
        <f>IFERROR(IF(M1832&lt;=0.005,IF(F1832="",L1832,0),IF(F1832&lt;&gt;"",0,IF(P1832="",0,IF(P1832="H",0,IF(Q1832&lt;Veriler!$G$2,L1832*Veriler!$G$2,L1832*Q1832)))))," ")</f>
        <v>0</v>
      </c>
      <c r="T1832" s="133">
        <f>IF(Veriler!T1832&lt;=0.1, S1832, IF(AND(Veriler!T1832&gt;0.1, F1832="", P1832="E"), IF(Q1832&gt;Veriler!$G$2, Q1832*S1832, IF(Q1832&lt;Veriler!$G$2, Veriler!$G$2*S1832, Q1832*S1832)), 0))</f>
        <v>0</v>
      </c>
      <c r="U1832" s="133" t="str">
        <f t="shared" si="579"/>
        <v xml:space="preserve"> </v>
      </c>
      <c r="V1832" s="134" t="str">
        <f>IFERROR(IF(O1832="%10 sınırı aşılmıştır.",L1832-T1832,IFERROR(IF(F1832="",IF(S1832=1,0,IF(L1832-S1832=0,"",L1832-S1832)),IF(Veriler!M1832="",L1832,IF(L1832*Veriler!M1832=0,"",L1832*Veriler!M1832))),L1832)),0)</f>
        <v/>
      </c>
      <c r="W1832" s="146"/>
      <c r="X1832" s="146"/>
      <c r="Y1832" s="146"/>
    </row>
    <row r="1833" spans="1:25" s="99" customFormat="1" ht="54.75" customHeight="1" x14ac:dyDescent="0.25">
      <c r="A1833" s="96">
        <f t="shared" si="580"/>
        <v>1349</v>
      </c>
      <c r="B1833" s="175"/>
      <c r="C1833" s="176"/>
      <c r="D1833" s="113"/>
      <c r="E1833" s="115"/>
      <c r="F1833" s="174"/>
      <c r="G1833" s="114" t="str">
        <f t="shared" si="575"/>
        <v/>
      </c>
      <c r="H1833" s="115"/>
      <c r="I1833" s="115"/>
      <c r="J1833" s="115"/>
      <c r="K1833" s="115"/>
      <c r="L1833" s="133" t="str">
        <f t="shared" si="576"/>
        <v/>
      </c>
      <c r="M1833" s="116" t="str">
        <f>IF(L1833="", "", L1833/Veriler!$X$1)</f>
        <v/>
      </c>
      <c r="N1833" s="116" t="str">
        <f>IF(F1833&lt;&gt;"", "İthal Girdi", IF(Veriler!T1833="", "", IF(Veriler!S1833="H", "%0,5 üzerindedir", IF(Veriler!T1833&gt;0.1, "%10 sınırı aşılmıştır.", "Uygun"))))</f>
        <v>%0,5 üzerindedir</v>
      </c>
      <c r="O1833" s="116" t="str">
        <f t="shared" si="577"/>
        <v xml:space="preserve"> </v>
      </c>
      <c r="P1833" s="117"/>
      <c r="Q1833" s="118"/>
      <c r="R1833" s="119" t="str">
        <f t="shared" si="578"/>
        <v/>
      </c>
      <c r="S1833" s="133">
        <f>IFERROR(IF(M1833&lt;=0.005,IF(F1833="",L1833,0),IF(F1833&lt;&gt;"",0,IF(P1833="",0,IF(P1833="H",0,IF(Q1833&lt;Veriler!$G$2,L1833*Veriler!$G$2,L1833*Q1833)))))," ")</f>
        <v>0</v>
      </c>
      <c r="T1833" s="133">
        <f>IF(Veriler!T1833&lt;=0.1, S1833, IF(AND(Veriler!T1833&gt;0.1, F1833="", P1833="E"), IF(Q1833&gt;Veriler!$G$2, Q1833*S1833, IF(Q1833&lt;Veriler!$G$2, Veriler!$G$2*S1833, Q1833*S1833)), 0))</f>
        <v>0</v>
      </c>
      <c r="U1833" s="133" t="str">
        <f t="shared" si="579"/>
        <v xml:space="preserve"> </v>
      </c>
      <c r="V1833" s="134" t="str">
        <f>IFERROR(IF(O1833="%10 sınırı aşılmıştır.",L1833-T1833,IFERROR(IF(F1833="",IF(S1833=1,0,IF(L1833-S1833=0,"",L1833-S1833)),IF(Veriler!M1833="",L1833,IF(L1833*Veriler!M1833=0,"",L1833*Veriler!M1833))),L1833)),0)</f>
        <v/>
      </c>
      <c r="W1833" s="146"/>
      <c r="X1833" s="146"/>
      <c r="Y1833" s="146"/>
    </row>
    <row r="1834" spans="1:25" s="99" customFormat="1" ht="54.75" customHeight="1" x14ac:dyDescent="0.25">
      <c r="A1834" s="96">
        <f t="shared" si="580"/>
        <v>1350</v>
      </c>
      <c r="B1834" s="175"/>
      <c r="C1834" s="176"/>
      <c r="D1834" s="113"/>
      <c r="E1834" s="115"/>
      <c r="F1834" s="174"/>
      <c r="G1834" s="114" t="str">
        <f t="shared" si="575"/>
        <v/>
      </c>
      <c r="H1834" s="115"/>
      <c r="I1834" s="115"/>
      <c r="J1834" s="115"/>
      <c r="K1834" s="115"/>
      <c r="L1834" s="133" t="str">
        <f t="shared" si="576"/>
        <v/>
      </c>
      <c r="M1834" s="116" t="str">
        <f>IF(L1834="", "", L1834/Veriler!$X$1)</f>
        <v/>
      </c>
      <c r="N1834" s="116" t="str">
        <f>IF(F1834&lt;&gt;"", "İthal Girdi", IF(Veriler!T1834="", "", IF(Veriler!S1834="H", "%0,5 üzerindedir", IF(Veriler!T1834&gt;0.1, "%10 sınırı aşılmıştır.", "Uygun"))))</f>
        <v>%0,5 üzerindedir</v>
      </c>
      <c r="O1834" s="116" t="str">
        <f t="shared" si="577"/>
        <v xml:space="preserve"> </v>
      </c>
      <c r="P1834" s="117"/>
      <c r="Q1834" s="118"/>
      <c r="R1834" s="119" t="str">
        <f t="shared" si="578"/>
        <v/>
      </c>
      <c r="S1834" s="133">
        <f>IFERROR(IF(M1834&lt;=0.005,IF(F1834="",L1834,0),IF(F1834&lt;&gt;"",0,IF(P1834="",0,IF(P1834="H",0,IF(Q1834&lt;Veriler!$G$2,L1834*Veriler!$G$2,L1834*Q1834)))))," ")</f>
        <v>0</v>
      </c>
      <c r="T1834" s="133">
        <f>IF(Veriler!T1834&lt;=0.1, S1834, IF(AND(Veriler!T1834&gt;0.1, F1834="", P1834="E"), IF(Q1834&gt;Veriler!$G$2, Q1834*S1834, IF(Q1834&lt;Veriler!$G$2, Veriler!$G$2*S1834, Q1834*S1834)), 0))</f>
        <v>0</v>
      </c>
      <c r="U1834" s="133" t="str">
        <f t="shared" si="579"/>
        <v xml:space="preserve"> </v>
      </c>
      <c r="V1834" s="134" t="str">
        <f>IFERROR(IF(O1834="%10 sınırı aşılmıştır.",L1834-T1834,IFERROR(IF(F1834="",IF(S1834=1,0,IF(L1834-S1834=0,"",L1834-S1834)),IF(Veriler!M1834="",L1834,IF(L1834*Veriler!M1834=0,"",L1834*Veriler!M1834))),L1834)),0)</f>
        <v/>
      </c>
      <c r="W1834" s="146"/>
      <c r="X1834" s="146"/>
      <c r="Y1834" s="146"/>
    </row>
    <row r="1835" spans="1:25" s="99" customFormat="1" ht="54.75" customHeight="1" x14ac:dyDescent="0.25">
      <c r="A1835" s="96">
        <f t="shared" si="580"/>
        <v>1351</v>
      </c>
      <c r="B1835" s="175"/>
      <c r="C1835" s="176"/>
      <c r="D1835" s="113"/>
      <c r="E1835" s="115"/>
      <c r="F1835" s="174"/>
      <c r="G1835" s="114" t="str">
        <f t="shared" si="575"/>
        <v/>
      </c>
      <c r="H1835" s="115"/>
      <c r="I1835" s="115"/>
      <c r="J1835" s="115"/>
      <c r="K1835" s="115"/>
      <c r="L1835" s="133" t="str">
        <f t="shared" si="576"/>
        <v/>
      </c>
      <c r="M1835" s="116" t="str">
        <f>IF(L1835="", "", L1835/Veriler!$X$1)</f>
        <v/>
      </c>
      <c r="N1835" s="116" t="str">
        <f>IF(F1835&lt;&gt;"", "İthal Girdi", IF(Veriler!T1835="", "", IF(Veriler!S1835="H", "%0,5 üzerindedir", IF(Veriler!T1835&gt;0.1, "%10 sınırı aşılmıştır.", "Uygun"))))</f>
        <v>%0,5 üzerindedir</v>
      </c>
      <c r="O1835" s="116" t="str">
        <f t="shared" si="577"/>
        <v xml:space="preserve"> </v>
      </c>
      <c r="P1835" s="117"/>
      <c r="Q1835" s="118"/>
      <c r="R1835" s="119" t="str">
        <f t="shared" si="578"/>
        <v/>
      </c>
      <c r="S1835" s="133">
        <f>IFERROR(IF(M1835&lt;=0.005,IF(F1835="",L1835,0),IF(F1835&lt;&gt;"",0,IF(P1835="",0,IF(P1835="H",0,IF(Q1835&lt;Veriler!$G$2,L1835*Veriler!$G$2,L1835*Q1835)))))," ")</f>
        <v>0</v>
      </c>
      <c r="T1835" s="133">
        <f>IF(Veriler!T1835&lt;=0.1, S1835, IF(AND(Veriler!T1835&gt;0.1, F1835="", P1835="E"), IF(Q1835&gt;Veriler!$G$2, Q1835*S1835, IF(Q1835&lt;Veriler!$G$2, Veriler!$G$2*S1835, Q1835*S1835)), 0))</f>
        <v>0</v>
      </c>
      <c r="U1835" s="133" t="str">
        <f t="shared" si="579"/>
        <v xml:space="preserve"> </v>
      </c>
      <c r="V1835" s="134" t="str">
        <f>IFERROR(IF(O1835="%10 sınırı aşılmıştır.",L1835-T1835,IFERROR(IF(F1835="",IF(S1835=1,0,IF(L1835-S1835=0,"",L1835-S1835)),IF(Veriler!M1835="",L1835,IF(L1835*Veriler!M1835=0,"",L1835*Veriler!M1835))),L1835)),0)</f>
        <v/>
      </c>
      <c r="W1835" s="146"/>
      <c r="X1835" s="146"/>
      <c r="Y1835" s="146"/>
    </row>
    <row r="1836" spans="1:25" s="99" customFormat="1" ht="54.75" customHeight="1" x14ac:dyDescent="0.25">
      <c r="A1836" s="96">
        <f t="shared" si="580"/>
        <v>1352</v>
      </c>
      <c r="B1836" s="175"/>
      <c r="C1836" s="176"/>
      <c r="D1836" s="113"/>
      <c r="E1836" s="115"/>
      <c r="F1836" s="174"/>
      <c r="G1836" s="114" t="str">
        <f t="shared" si="575"/>
        <v/>
      </c>
      <c r="H1836" s="115"/>
      <c r="I1836" s="115"/>
      <c r="J1836" s="115"/>
      <c r="K1836" s="115"/>
      <c r="L1836" s="133" t="str">
        <f t="shared" si="576"/>
        <v/>
      </c>
      <c r="M1836" s="116" t="str">
        <f>IF(L1836="", "", L1836/Veriler!$X$1)</f>
        <v/>
      </c>
      <c r="N1836" s="116" t="str">
        <f>IF(F1836&lt;&gt;"", "İthal Girdi", IF(Veriler!T1836="", "", IF(Veriler!S1836="H", "%0,5 üzerindedir", IF(Veriler!T1836&gt;0.1, "%10 sınırı aşılmıştır.", "Uygun"))))</f>
        <v>%0,5 üzerindedir</v>
      </c>
      <c r="O1836" s="116" t="str">
        <f t="shared" si="577"/>
        <v xml:space="preserve"> </v>
      </c>
      <c r="P1836" s="117"/>
      <c r="Q1836" s="118"/>
      <c r="R1836" s="119" t="str">
        <f t="shared" si="578"/>
        <v/>
      </c>
      <c r="S1836" s="133">
        <f>IFERROR(IF(M1836&lt;=0.005,IF(F1836="",L1836,0),IF(F1836&lt;&gt;"",0,IF(P1836="",0,IF(P1836="H",0,IF(Q1836&lt;Veriler!$G$2,L1836*Veriler!$G$2,L1836*Q1836)))))," ")</f>
        <v>0</v>
      </c>
      <c r="T1836" s="133">
        <f>IF(Veriler!T1836&lt;=0.1, S1836, IF(AND(Veriler!T1836&gt;0.1, F1836="", P1836="E"), IF(Q1836&gt;Veriler!$G$2, Q1836*S1836, IF(Q1836&lt;Veriler!$G$2, Veriler!$G$2*S1836, Q1836*S1836)), 0))</f>
        <v>0</v>
      </c>
      <c r="U1836" s="133" t="str">
        <f t="shared" si="579"/>
        <v xml:space="preserve"> </v>
      </c>
      <c r="V1836" s="134" t="str">
        <f>IFERROR(IF(O1836="%10 sınırı aşılmıştır.",L1836-T1836,IFERROR(IF(F1836="",IF(S1836=1,0,IF(L1836-S1836=0,"",L1836-S1836)),IF(Veriler!M1836="",L1836,IF(L1836*Veriler!M1836=0,"",L1836*Veriler!M1836))),L1836)),0)</f>
        <v/>
      </c>
      <c r="W1836" s="146"/>
      <c r="X1836" s="146"/>
      <c r="Y1836" s="146"/>
    </row>
    <row r="1837" spans="1:25" s="99" customFormat="1" ht="54.75" customHeight="1" x14ac:dyDescent="0.25">
      <c r="A1837" s="96">
        <f t="shared" si="580"/>
        <v>1353</v>
      </c>
      <c r="B1837" s="175"/>
      <c r="C1837" s="176"/>
      <c r="D1837" s="113"/>
      <c r="E1837" s="115"/>
      <c r="F1837" s="174"/>
      <c r="G1837" s="114" t="str">
        <f t="shared" si="575"/>
        <v/>
      </c>
      <c r="H1837" s="115"/>
      <c r="I1837" s="115"/>
      <c r="J1837" s="115"/>
      <c r="K1837" s="115"/>
      <c r="L1837" s="133" t="str">
        <f t="shared" si="576"/>
        <v/>
      </c>
      <c r="M1837" s="116" t="str">
        <f>IF(L1837="", "", L1837/Veriler!$X$1)</f>
        <v/>
      </c>
      <c r="N1837" s="116" t="str">
        <f>IF(F1837&lt;&gt;"", "İthal Girdi", IF(Veriler!T1837="", "", IF(Veriler!S1837="H", "%0,5 üzerindedir", IF(Veriler!T1837&gt;0.1, "%10 sınırı aşılmıştır.", "Uygun"))))</f>
        <v>%0,5 üzerindedir</v>
      </c>
      <c r="O1837" s="116" t="str">
        <f t="shared" si="577"/>
        <v xml:space="preserve"> </v>
      </c>
      <c r="P1837" s="117"/>
      <c r="Q1837" s="118"/>
      <c r="R1837" s="119" t="str">
        <f t="shared" si="578"/>
        <v/>
      </c>
      <c r="S1837" s="133">
        <f>IFERROR(IF(M1837&lt;=0.005,IF(F1837="",L1837,0),IF(F1837&lt;&gt;"",0,IF(P1837="",0,IF(P1837="H",0,IF(Q1837&lt;Veriler!$G$2,L1837*Veriler!$G$2,L1837*Q1837)))))," ")</f>
        <v>0</v>
      </c>
      <c r="T1837" s="133">
        <f>IF(Veriler!T1837&lt;=0.1, S1837, IF(AND(Veriler!T1837&gt;0.1, F1837="", P1837="E"), IF(Q1837&gt;Veriler!$G$2, Q1837*S1837, IF(Q1837&lt;Veriler!$G$2, Veriler!$G$2*S1837, Q1837*S1837)), 0))</f>
        <v>0</v>
      </c>
      <c r="U1837" s="133" t="str">
        <f t="shared" si="579"/>
        <v xml:space="preserve"> </v>
      </c>
      <c r="V1837" s="134" t="str">
        <f>IFERROR(IF(O1837="%10 sınırı aşılmıştır.",L1837-T1837,IFERROR(IF(F1837="",IF(S1837=1,0,IF(L1837-S1837=0,"",L1837-S1837)),IF(Veriler!M1837="",L1837,IF(L1837*Veriler!M1837=0,"",L1837*Veriler!M1837))),L1837)),0)</f>
        <v/>
      </c>
      <c r="W1837" s="146"/>
      <c r="X1837" s="146"/>
      <c r="Y1837" s="146"/>
    </row>
    <row r="1838" spans="1:25" s="99" customFormat="1" ht="54.75" customHeight="1" x14ac:dyDescent="0.25">
      <c r="A1838" s="96">
        <f t="shared" si="580"/>
        <v>1354</v>
      </c>
      <c r="B1838" s="175"/>
      <c r="C1838" s="176"/>
      <c r="D1838" s="113"/>
      <c r="E1838" s="115"/>
      <c r="F1838" s="174"/>
      <c r="G1838" s="114" t="str">
        <f t="shared" si="575"/>
        <v/>
      </c>
      <c r="H1838" s="115"/>
      <c r="I1838" s="115"/>
      <c r="J1838" s="115"/>
      <c r="K1838" s="115"/>
      <c r="L1838" s="133" t="str">
        <f t="shared" si="576"/>
        <v/>
      </c>
      <c r="M1838" s="116" t="str">
        <f>IF(L1838="", "", L1838/Veriler!$X$1)</f>
        <v/>
      </c>
      <c r="N1838" s="116" t="str">
        <f>IF(F1838&lt;&gt;"", "İthal Girdi", IF(Veriler!T1838="", "", IF(Veriler!S1838="H", "%0,5 üzerindedir", IF(Veriler!T1838&gt;0.1, "%10 sınırı aşılmıştır.", "Uygun"))))</f>
        <v>%0,5 üzerindedir</v>
      </c>
      <c r="O1838" s="116" t="str">
        <f t="shared" si="577"/>
        <v xml:space="preserve"> </v>
      </c>
      <c r="P1838" s="117"/>
      <c r="Q1838" s="118"/>
      <c r="R1838" s="119" t="str">
        <f t="shared" si="578"/>
        <v/>
      </c>
      <c r="S1838" s="133">
        <f>IFERROR(IF(M1838&lt;=0.005,IF(F1838="",L1838,0),IF(F1838&lt;&gt;"",0,IF(P1838="",0,IF(P1838="H",0,IF(Q1838&lt;Veriler!$G$2,L1838*Veriler!$G$2,L1838*Q1838)))))," ")</f>
        <v>0</v>
      </c>
      <c r="T1838" s="133">
        <f>IF(Veriler!T1838&lt;=0.1, S1838, IF(AND(Veriler!T1838&gt;0.1, F1838="", P1838="E"), IF(Q1838&gt;Veriler!$G$2, Q1838*S1838, IF(Q1838&lt;Veriler!$G$2, Veriler!$G$2*S1838, Q1838*S1838)), 0))</f>
        <v>0</v>
      </c>
      <c r="U1838" s="133" t="str">
        <f t="shared" si="579"/>
        <v xml:space="preserve"> </v>
      </c>
      <c r="V1838" s="134" t="str">
        <f>IFERROR(IF(O1838="%10 sınırı aşılmıştır.",L1838-T1838,IFERROR(IF(F1838="",IF(S1838=1,0,IF(L1838-S1838=0,"",L1838-S1838)),IF(Veriler!M1838="",L1838,IF(L1838*Veriler!M1838=0,"",L1838*Veriler!M1838))),L1838)),0)</f>
        <v/>
      </c>
      <c r="W1838" s="146"/>
      <c r="X1838" s="146"/>
      <c r="Y1838" s="146"/>
    </row>
    <row r="1839" spans="1:25" s="99" customFormat="1" ht="54.75" customHeight="1" x14ac:dyDescent="0.25">
      <c r="A1839" s="96">
        <f t="shared" si="580"/>
        <v>1355</v>
      </c>
      <c r="B1839" s="175"/>
      <c r="C1839" s="176"/>
      <c r="D1839" s="113"/>
      <c r="E1839" s="115"/>
      <c r="F1839" s="174"/>
      <c r="G1839" s="114" t="str">
        <f t="shared" si="575"/>
        <v/>
      </c>
      <c r="H1839" s="115"/>
      <c r="I1839" s="115"/>
      <c r="J1839" s="115"/>
      <c r="K1839" s="115"/>
      <c r="L1839" s="133" t="str">
        <f t="shared" si="576"/>
        <v/>
      </c>
      <c r="M1839" s="116" t="str">
        <f>IF(L1839="", "", L1839/Veriler!$X$1)</f>
        <v/>
      </c>
      <c r="N1839" s="116" t="str">
        <f>IF(F1839&lt;&gt;"", "İthal Girdi", IF(Veriler!T1839="", "", IF(Veriler!S1839="H", "%0,5 üzerindedir", IF(Veriler!T1839&gt;0.1, "%10 sınırı aşılmıştır.", "Uygun"))))</f>
        <v>%0,5 üzerindedir</v>
      </c>
      <c r="O1839" s="116" t="str">
        <f t="shared" si="577"/>
        <v xml:space="preserve"> </v>
      </c>
      <c r="P1839" s="117"/>
      <c r="Q1839" s="118"/>
      <c r="R1839" s="119" t="str">
        <f t="shared" si="578"/>
        <v/>
      </c>
      <c r="S1839" s="133">
        <f>IFERROR(IF(M1839&lt;=0.005,IF(F1839="",L1839,0),IF(F1839&lt;&gt;"",0,IF(P1839="",0,IF(P1839="H",0,IF(Q1839&lt;Veriler!$G$2,L1839*Veriler!$G$2,L1839*Q1839)))))," ")</f>
        <v>0</v>
      </c>
      <c r="T1839" s="133">
        <f>IF(Veriler!T1839&lt;=0.1, S1839, IF(AND(Veriler!T1839&gt;0.1, F1839="", P1839="E"), IF(Q1839&gt;Veriler!$G$2, Q1839*S1839, IF(Q1839&lt;Veriler!$G$2, Veriler!$G$2*S1839, Q1839*S1839)), 0))</f>
        <v>0</v>
      </c>
      <c r="U1839" s="133" t="str">
        <f t="shared" si="579"/>
        <v xml:space="preserve"> </v>
      </c>
      <c r="V1839" s="134" t="str">
        <f>IFERROR(IF(O1839="%10 sınırı aşılmıştır.",L1839-T1839,IFERROR(IF(F1839="",IF(S1839=1,0,IF(L1839-S1839=0,"",L1839-S1839)),IF(Veriler!M1839="",L1839,IF(L1839*Veriler!M1839=0,"",L1839*Veriler!M1839))),L1839)),0)</f>
        <v/>
      </c>
      <c r="W1839" s="146"/>
      <c r="X1839" s="146"/>
      <c r="Y1839" s="146"/>
    </row>
    <row r="1840" spans="1:25" s="99" customFormat="1" ht="54.75" customHeight="1" x14ac:dyDescent="0.25">
      <c r="A1840" s="96">
        <f t="shared" si="580"/>
        <v>1356</v>
      </c>
      <c r="B1840" s="175"/>
      <c r="C1840" s="176"/>
      <c r="D1840" s="113"/>
      <c r="E1840" s="115"/>
      <c r="F1840" s="174"/>
      <c r="G1840" s="114" t="str">
        <f t="shared" si="575"/>
        <v/>
      </c>
      <c r="H1840" s="115"/>
      <c r="I1840" s="115"/>
      <c r="J1840" s="115"/>
      <c r="K1840" s="115"/>
      <c r="L1840" s="133" t="str">
        <f t="shared" si="576"/>
        <v/>
      </c>
      <c r="M1840" s="116" t="str">
        <f>IF(L1840="", "", L1840/Veriler!$X$1)</f>
        <v/>
      </c>
      <c r="N1840" s="116" t="str">
        <f>IF(F1840&lt;&gt;"", "İthal Girdi", IF(Veriler!T1840="", "", IF(Veriler!S1840="H", "%0,5 üzerindedir", IF(Veriler!T1840&gt;0.1, "%10 sınırı aşılmıştır.", "Uygun"))))</f>
        <v>%0,5 üzerindedir</v>
      </c>
      <c r="O1840" s="116" t="str">
        <f t="shared" si="577"/>
        <v xml:space="preserve"> </v>
      </c>
      <c r="P1840" s="117"/>
      <c r="Q1840" s="118"/>
      <c r="R1840" s="119" t="str">
        <f t="shared" si="578"/>
        <v/>
      </c>
      <c r="S1840" s="133">
        <f>IFERROR(IF(M1840&lt;=0.005,IF(F1840="",L1840,0),IF(F1840&lt;&gt;"",0,IF(P1840="",0,IF(P1840="H",0,IF(Q1840&lt;Veriler!$G$2,L1840*Veriler!$G$2,L1840*Q1840)))))," ")</f>
        <v>0</v>
      </c>
      <c r="T1840" s="133">
        <f>IF(Veriler!T1840&lt;=0.1, S1840, IF(AND(Veriler!T1840&gt;0.1, F1840="", P1840="E"), IF(Q1840&gt;Veriler!$G$2, Q1840*S1840, IF(Q1840&lt;Veriler!$G$2, Veriler!$G$2*S1840, Q1840*S1840)), 0))</f>
        <v>0</v>
      </c>
      <c r="U1840" s="133" t="str">
        <f t="shared" si="579"/>
        <v xml:space="preserve"> </v>
      </c>
      <c r="V1840" s="134" t="str">
        <f>IFERROR(IF(O1840="%10 sınırı aşılmıştır.",L1840-T1840,IFERROR(IF(F1840="",IF(S1840=1,0,IF(L1840-S1840=0,"",L1840-S1840)),IF(Veriler!M1840="",L1840,IF(L1840*Veriler!M1840=0,"",L1840*Veriler!M1840))),L1840)),0)</f>
        <v/>
      </c>
      <c r="W1840" s="146"/>
      <c r="X1840" s="146"/>
      <c r="Y1840" s="146"/>
    </row>
    <row r="1841" spans="1:25" s="99" customFormat="1" ht="54.75" customHeight="1" x14ac:dyDescent="0.25">
      <c r="A1841" s="96">
        <f t="shared" si="580"/>
        <v>1357</v>
      </c>
      <c r="B1841" s="175"/>
      <c r="C1841" s="176"/>
      <c r="D1841" s="113"/>
      <c r="E1841" s="115"/>
      <c r="F1841" s="174"/>
      <c r="G1841" s="114" t="str">
        <f t="shared" si="575"/>
        <v/>
      </c>
      <c r="H1841" s="115"/>
      <c r="I1841" s="115"/>
      <c r="J1841" s="115"/>
      <c r="K1841" s="115"/>
      <c r="L1841" s="133" t="str">
        <f t="shared" si="576"/>
        <v/>
      </c>
      <c r="M1841" s="116" t="str">
        <f>IF(L1841="", "", L1841/Veriler!$X$1)</f>
        <v/>
      </c>
      <c r="N1841" s="116" t="str">
        <f>IF(F1841&lt;&gt;"", "İthal Girdi", IF(Veriler!T1841="", "", IF(Veriler!S1841="H", "%0,5 üzerindedir", IF(Veriler!T1841&gt;0.1, "%10 sınırı aşılmıştır.", "Uygun"))))</f>
        <v>%0,5 üzerindedir</v>
      </c>
      <c r="O1841" s="116" t="str">
        <f t="shared" si="577"/>
        <v xml:space="preserve"> </v>
      </c>
      <c r="P1841" s="117"/>
      <c r="Q1841" s="118"/>
      <c r="R1841" s="119" t="str">
        <f t="shared" si="578"/>
        <v/>
      </c>
      <c r="S1841" s="133">
        <f>IFERROR(IF(M1841&lt;=0.005,IF(F1841="",L1841,0),IF(F1841&lt;&gt;"",0,IF(P1841="",0,IF(P1841="H",0,IF(Q1841&lt;Veriler!$G$2,L1841*Veriler!$G$2,L1841*Q1841)))))," ")</f>
        <v>0</v>
      </c>
      <c r="T1841" s="133">
        <f>IF(Veriler!T1841&lt;=0.1, S1841, IF(AND(Veriler!T1841&gt;0.1, F1841="", P1841="E"), IF(Q1841&gt;Veriler!$G$2, Q1841*S1841, IF(Q1841&lt;Veriler!$G$2, Veriler!$G$2*S1841, Q1841*S1841)), 0))</f>
        <v>0</v>
      </c>
      <c r="U1841" s="133" t="str">
        <f t="shared" si="579"/>
        <v xml:space="preserve"> </v>
      </c>
      <c r="V1841" s="134" t="str">
        <f>IFERROR(IF(O1841="%10 sınırı aşılmıştır.",L1841-T1841,IFERROR(IF(F1841="",IF(S1841=1,0,IF(L1841-S1841=0,"",L1841-S1841)),IF(Veriler!M1841="",L1841,IF(L1841*Veriler!M1841=0,"",L1841*Veriler!M1841))),L1841)),0)</f>
        <v/>
      </c>
      <c r="W1841" s="146"/>
      <c r="X1841" s="146"/>
      <c r="Y1841" s="146"/>
    </row>
    <row r="1842" spans="1:25" s="99" customFormat="1" ht="54.75" customHeight="1" x14ac:dyDescent="0.25">
      <c r="A1842" s="96">
        <f t="shared" si="580"/>
        <v>1358</v>
      </c>
      <c r="B1842" s="175"/>
      <c r="C1842" s="176"/>
      <c r="D1842" s="113"/>
      <c r="E1842" s="115"/>
      <c r="F1842" s="174"/>
      <c r="G1842" s="114" t="str">
        <f t="shared" si="575"/>
        <v/>
      </c>
      <c r="H1842" s="115"/>
      <c r="I1842" s="115"/>
      <c r="J1842" s="115"/>
      <c r="K1842" s="115"/>
      <c r="L1842" s="133" t="str">
        <f t="shared" si="576"/>
        <v/>
      </c>
      <c r="M1842" s="116" t="str">
        <f>IF(L1842="", "", L1842/Veriler!$X$1)</f>
        <v/>
      </c>
      <c r="N1842" s="116" t="str">
        <f>IF(F1842&lt;&gt;"", "İthal Girdi", IF(Veriler!T1842="", "", IF(Veriler!S1842="H", "%0,5 üzerindedir", IF(Veriler!T1842&gt;0.1, "%10 sınırı aşılmıştır.", "Uygun"))))</f>
        <v>%0,5 üzerindedir</v>
      </c>
      <c r="O1842" s="116" t="str">
        <f t="shared" si="577"/>
        <v xml:space="preserve"> </v>
      </c>
      <c r="P1842" s="117"/>
      <c r="Q1842" s="118"/>
      <c r="R1842" s="119" t="str">
        <f t="shared" si="578"/>
        <v/>
      </c>
      <c r="S1842" s="133">
        <f>IFERROR(IF(M1842&lt;=0.005,IF(F1842="",L1842,0),IF(F1842&lt;&gt;"",0,IF(P1842="",0,IF(P1842="H",0,IF(Q1842&lt;Veriler!$G$2,L1842*Veriler!$G$2,L1842*Q1842)))))," ")</f>
        <v>0</v>
      </c>
      <c r="T1842" s="133">
        <f>IF(Veriler!T1842&lt;=0.1, S1842, IF(AND(Veriler!T1842&gt;0.1, F1842="", P1842="E"), IF(Q1842&gt;Veriler!$G$2, Q1842*S1842, IF(Q1842&lt;Veriler!$G$2, Veriler!$G$2*S1842, Q1842*S1842)), 0))</f>
        <v>0</v>
      </c>
      <c r="U1842" s="133" t="str">
        <f t="shared" si="579"/>
        <v xml:space="preserve"> </v>
      </c>
      <c r="V1842" s="134" t="str">
        <f>IFERROR(IF(O1842="%10 sınırı aşılmıştır.",L1842-T1842,IFERROR(IF(F1842="",IF(S1842=1,0,IF(L1842-S1842=0,"",L1842-S1842)),IF(Veriler!M1842="",L1842,IF(L1842*Veriler!M1842=0,"",L1842*Veriler!M1842))),L1842)),0)</f>
        <v/>
      </c>
      <c r="W1842" s="146"/>
      <c r="X1842" s="146"/>
      <c r="Y1842" s="146"/>
    </row>
    <row r="1843" spans="1:25" s="99" customFormat="1" ht="36" hidden="1" customHeight="1" x14ac:dyDescent="0.25">
      <c r="A1843" s="101"/>
      <c r="B1843" s="191" t="s">
        <v>16</v>
      </c>
      <c r="C1843" s="176"/>
      <c r="D1843" s="120"/>
      <c r="E1843" s="171"/>
      <c r="F1843" s="172"/>
      <c r="G1843" s="121"/>
      <c r="H1843" s="115"/>
      <c r="I1843" s="115"/>
      <c r="J1843" s="115"/>
      <c r="K1843" s="115"/>
      <c r="L1843" s="121"/>
      <c r="M1843" s="121"/>
      <c r="N1843" s="121"/>
      <c r="O1843" s="121"/>
      <c r="P1843" s="120"/>
      <c r="Q1843" s="120"/>
      <c r="R1843" s="183"/>
      <c r="S1843" s="184"/>
      <c r="T1843" s="121"/>
      <c r="U1843" s="121"/>
      <c r="V1843" s="121"/>
      <c r="W1843" s="146"/>
      <c r="X1843" s="146"/>
      <c r="Y1843" s="146"/>
    </row>
    <row r="1844" spans="1:25" s="99" customFormat="1" ht="54.75" customHeight="1" x14ac:dyDescent="0.25">
      <c r="A1844" s="96">
        <f>A1842+1</f>
        <v>1359</v>
      </c>
      <c r="B1844" s="175"/>
      <c r="C1844" s="176"/>
      <c r="D1844" s="113"/>
      <c r="E1844" s="115"/>
      <c r="F1844" s="174"/>
      <c r="G1844" s="114" t="str">
        <f t="shared" ref="G1844:G1857" si="581">IF(AND(F1844&lt;&gt;"",V1844&lt;&gt;"",L1844&lt;&gt;0),V1844/L1844,"")</f>
        <v/>
      </c>
      <c r="H1844" s="115"/>
      <c r="I1844" s="115"/>
      <c r="J1844" s="115"/>
      <c r="K1844" s="115"/>
      <c r="L1844" s="133" t="str">
        <f t="shared" ref="L1844:L1857" si="582">IF(AND(H1844&lt;&gt;0, J1844&lt;&gt;0, K1844&lt;&gt;0), H1844*J1844*K1844, "")</f>
        <v/>
      </c>
      <c r="M1844" s="116" t="str">
        <f>IF(L1844="", "", L1844/Veriler!$X$1)</f>
        <v/>
      </c>
      <c r="N1844" s="116" t="str">
        <f>IF(F1844&lt;&gt;"", "İthal Girdi", IF(Veriler!T1844="", "", IF(Veriler!S1844="H", "%0,5 üzerindedir", IF(Veriler!T1844&gt;0.1, "%10 sınırı aşılmıştır.", "Uygun"))))</f>
        <v>%0,5 üzerindedir</v>
      </c>
      <c r="O1844" s="116" t="str">
        <f t="shared" ref="O1844:O1857" si="583">IF(M1844=""," ",N1844)</f>
        <v xml:space="preserve"> </v>
      </c>
      <c r="P1844" s="117"/>
      <c r="Q1844" s="118"/>
      <c r="R1844" s="119" t="str">
        <f t="shared" ref="R1844:R1857" si="584">IFERROR(IF(AND(T1844&lt;&gt;"",L1844&lt;&gt;"",L1844&lt;&gt;0,T1844&lt;&gt;0),T1844/L1844,"")," ")</f>
        <v/>
      </c>
      <c r="S1844" s="133">
        <f>IFERROR(IF(M1844&lt;=0.005,IF(F1844="",L1844,0),IF(F1844&lt;&gt;"",0,IF(P1844="",0,IF(P1844="H",0,IF(Q1844&lt;Veriler!$G$2,L1844*Veriler!$G$2,L1844*Q1844)))))," ")</f>
        <v>0</v>
      </c>
      <c r="T1844" s="133">
        <f>IF(Veriler!T1844&lt;=0.1, S1844, IF(AND(Veriler!T1844&gt;0.1, F1844="", P1844="E"), IF(Q1844&gt;Veriler!$G$2, Q1844*S1844, IF(Q1844&lt;Veriler!$G$2, Veriler!$G$2*S1844, Q1844*S1844)), 0))</f>
        <v>0</v>
      </c>
      <c r="U1844" s="133" t="str">
        <f t="shared" ref="U1844:U1857" si="585">IF(T1844=0," ",T1844)</f>
        <v xml:space="preserve"> </v>
      </c>
      <c r="V1844" s="134" t="str">
        <f>IFERROR(IF(O1844="%10 sınırı aşılmıştır.",L1844-T1844,IFERROR(IF(F1844="",IF(S1844=1,0,IF(L1844-S1844=0,"",L1844-S1844)),IF(Veriler!M1844="",L1844,IF(L1844*Veriler!M1844=0,"",L1844*Veriler!M1844))),L1844)),0)</f>
        <v/>
      </c>
      <c r="W1844" s="146"/>
      <c r="X1844" s="146"/>
      <c r="Y1844" s="146"/>
    </row>
    <row r="1845" spans="1:25" s="99" customFormat="1" ht="54.75" customHeight="1" x14ac:dyDescent="0.25">
      <c r="A1845" s="96">
        <f t="shared" ref="A1845:A1857" si="586">A1844+1</f>
        <v>1360</v>
      </c>
      <c r="B1845" s="175"/>
      <c r="C1845" s="176"/>
      <c r="D1845" s="113"/>
      <c r="E1845" s="115"/>
      <c r="F1845" s="174"/>
      <c r="G1845" s="114" t="str">
        <f t="shared" si="581"/>
        <v/>
      </c>
      <c r="H1845" s="115"/>
      <c r="I1845" s="115"/>
      <c r="J1845" s="115"/>
      <c r="K1845" s="115"/>
      <c r="L1845" s="133" t="str">
        <f t="shared" si="582"/>
        <v/>
      </c>
      <c r="M1845" s="116" t="str">
        <f>IF(L1845="", "", L1845/Veriler!$X$1)</f>
        <v/>
      </c>
      <c r="N1845" s="116" t="str">
        <f>IF(F1845&lt;&gt;"", "İthal Girdi", IF(Veriler!T1845="", "", IF(Veriler!S1845="H", "%0,5 üzerindedir", IF(Veriler!T1845&gt;0.1, "%10 sınırı aşılmıştır.", "Uygun"))))</f>
        <v>%0,5 üzerindedir</v>
      </c>
      <c r="O1845" s="116" t="str">
        <f t="shared" si="583"/>
        <v xml:space="preserve"> </v>
      </c>
      <c r="P1845" s="117"/>
      <c r="Q1845" s="118"/>
      <c r="R1845" s="119" t="str">
        <f t="shared" si="584"/>
        <v/>
      </c>
      <c r="S1845" s="133">
        <f>IFERROR(IF(M1845&lt;=0.005,IF(F1845="",L1845,0),IF(F1845&lt;&gt;"",0,IF(P1845="",0,IF(P1845="H",0,IF(Q1845&lt;Veriler!$G$2,L1845*Veriler!$G$2,L1845*Q1845)))))," ")</f>
        <v>0</v>
      </c>
      <c r="T1845" s="133">
        <f>IF(Veriler!T1845&lt;=0.1, S1845, IF(AND(Veriler!T1845&gt;0.1, F1845="", P1845="E"), IF(Q1845&gt;Veriler!$G$2, Q1845*S1845, IF(Q1845&lt;Veriler!$G$2, Veriler!$G$2*S1845, Q1845*S1845)), 0))</f>
        <v>0</v>
      </c>
      <c r="U1845" s="133" t="str">
        <f t="shared" si="585"/>
        <v xml:space="preserve"> </v>
      </c>
      <c r="V1845" s="134" t="str">
        <f>IFERROR(IF(O1845="%10 sınırı aşılmıştır.",L1845-T1845,IFERROR(IF(F1845="",IF(S1845=1,0,IF(L1845-S1845=0,"",L1845-S1845)),IF(Veriler!M1845="",L1845,IF(L1845*Veriler!M1845=0,"",L1845*Veriler!M1845))),L1845)),0)</f>
        <v/>
      </c>
      <c r="W1845" s="146"/>
      <c r="X1845" s="146"/>
      <c r="Y1845" s="146"/>
    </row>
    <row r="1846" spans="1:25" s="99" customFormat="1" ht="54.75" customHeight="1" x14ac:dyDescent="0.25">
      <c r="A1846" s="96">
        <f t="shared" si="586"/>
        <v>1361</v>
      </c>
      <c r="B1846" s="175"/>
      <c r="C1846" s="176"/>
      <c r="D1846" s="113"/>
      <c r="E1846" s="115"/>
      <c r="F1846" s="174"/>
      <c r="G1846" s="114" t="str">
        <f t="shared" si="581"/>
        <v/>
      </c>
      <c r="H1846" s="115"/>
      <c r="I1846" s="115"/>
      <c r="J1846" s="115"/>
      <c r="K1846" s="115"/>
      <c r="L1846" s="133" t="str">
        <f t="shared" si="582"/>
        <v/>
      </c>
      <c r="M1846" s="116" t="str">
        <f>IF(L1846="", "", L1846/Veriler!$X$1)</f>
        <v/>
      </c>
      <c r="N1846" s="116" t="str">
        <f>IF(F1846&lt;&gt;"", "İthal Girdi", IF(Veriler!T1846="", "", IF(Veriler!S1846="H", "%0,5 üzerindedir", IF(Veriler!T1846&gt;0.1, "%10 sınırı aşılmıştır.", "Uygun"))))</f>
        <v>%0,5 üzerindedir</v>
      </c>
      <c r="O1846" s="116" t="str">
        <f t="shared" si="583"/>
        <v xml:space="preserve"> </v>
      </c>
      <c r="P1846" s="117"/>
      <c r="Q1846" s="118"/>
      <c r="R1846" s="119" t="str">
        <f t="shared" si="584"/>
        <v/>
      </c>
      <c r="S1846" s="133">
        <f>IFERROR(IF(M1846&lt;=0.005,IF(F1846="",L1846,0),IF(F1846&lt;&gt;"",0,IF(P1846="",0,IF(P1846="H",0,IF(Q1846&lt;Veriler!$G$2,L1846*Veriler!$G$2,L1846*Q1846)))))," ")</f>
        <v>0</v>
      </c>
      <c r="T1846" s="133">
        <f>IF(Veriler!T1846&lt;=0.1, S1846, IF(AND(Veriler!T1846&gt;0.1, F1846="", P1846="E"), IF(Q1846&gt;Veriler!$G$2, Q1846*S1846, IF(Q1846&lt;Veriler!$G$2, Veriler!$G$2*S1846, Q1846*S1846)), 0))</f>
        <v>0</v>
      </c>
      <c r="U1846" s="133" t="str">
        <f t="shared" si="585"/>
        <v xml:space="preserve"> </v>
      </c>
      <c r="V1846" s="134" t="str">
        <f>IFERROR(IF(O1846="%10 sınırı aşılmıştır.",L1846-T1846,IFERROR(IF(F1846="",IF(S1846=1,0,IF(L1846-S1846=0,"",L1846-S1846)),IF(Veriler!M1846="",L1846,IF(L1846*Veriler!M1846=0,"",L1846*Veriler!M1846))),L1846)),0)</f>
        <v/>
      </c>
      <c r="W1846" s="146"/>
      <c r="X1846" s="146"/>
      <c r="Y1846" s="146"/>
    </row>
    <row r="1847" spans="1:25" s="99" customFormat="1" ht="54.75" customHeight="1" x14ac:dyDescent="0.25">
      <c r="A1847" s="96">
        <f t="shared" si="586"/>
        <v>1362</v>
      </c>
      <c r="B1847" s="175"/>
      <c r="C1847" s="176"/>
      <c r="D1847" s="113"/>
      <c r="E1847" s="115"/>
      <c r="F1847" s="174"/>
      <c r="G1847" s="114" t="str">
        <f t="shared" si="581"/>
        <v/>
      </c>
      <c r="H1847" s="115"/>
      <c r="I1847" s="115"/>
      <c r="J1847" s="115"/>
      <c r="K1847" s="115"/>
      <c r="L1847" s="133" t="str">
        <f t="shared" si="582"/>
        <v/>
      </c>
      <c r="M1847" s="116" t="str">
        <f>IF(L1847="", "", L1847/Veriler!$X$1)</f>
        <v/>
      </c>
      <c r="N1847" s="116" t="str">
        <f>IF(F1847&lt;&gt;"", "İthal Girdi", IF(Veriler!T1847="", "", IF(Veriler!S1847="H", "%0,5 üzerindedir", IF(Veriler!T1847&gt;0.1, "%10 sınırı aşılmıştır.", "Uygun"))))</f>
        <v>%0,5 üzerindedir</v>
      </c>
      <c r="O1847" s="116" t="str">
        <f t="shared" si="583"/>
        <v xml:space="preserve"> </v>
      </c>
      <c r="P1847" s="117"/>
      <c r="Q1847" s="118"/>
      <c r="R1847" s="119" t="str">
        <f t="shared" si="584"/>
        <v/>
      </c>
      <c r="S1847" s="133">
        <f>IFERROR(IF(M1847&lt;=0.005,IF(F1847="",L1847,0),IF(F1847&lt;&gt;"",0,IF(P1847="",0,IF(P1847="H",0,IF(Q1847&lt;Veriler!$G$2,L1847*Veriler!$G$2,L1847*Q1847)))))," ")</f>
        <v>0</v>
      </c>
      <c r="T1847" s="133">
        <f>IF(Veriler!T1847&lt;=0.1, S1847, IF(AND(Veriler!T1847&gt;0.1, F1847="", P1847="E"), IF(Q1847&gt;Veriler!$G$2, Q1847*S1847, IF(Q1847&lt;Veriler!$G$2, Veriler!$G$2*S1847, Q1847*S1847)), 0))</f>
        <v>0</v>
      </c>
      <c r="U1847" s="133" t="str">
        <f t="shared" si="585"/>
        <v xml:space="preserve"> </v>
      </c>
      <c r="V1847" s="134" t="str">
        <f>IFERROR(IF(O1847="%10 sınırı aşılmıştır.",L1847-T1847,IFERROR(IF(F1847="",IF(S1847=1,0,IF(L1847-S1847=0,"",L1847-S1847)),IF(Veriler!M1847="",L1847,IF(L1847*Veriler!M1847=0,"",L1847*Veriler!M1847))),L1847)),0)</f>
        <v/>
      </c>
      <c r="W1847" s="146"/>
      <c r="X1847" s="146"/>
      <c r="Y1847" s="146"/>
    </row>
    <row r="1848" spans="1:25" s="99" customFormat="1" ht="54.75" customHeight="1" x14ac:dyDescent="0.25">
      <c r="A1848" s="96">
        <f t="shared" si="586"/>
        <v>1363</v>
      </c>
      <c r="B1848" s="175"/>
      <c r="C1848" s="176"/>
      <c r="D1848" s="113"/>
      <c r="E1848" s="115"/>
      <c r="F1848" s="174"/>
      <c r="G1848" s="114" t="str">
        <f t="shared" si="581"/>
        <v/>
      </c>
      <c r="H1848" s="115"/>
      <c r="I1848" s="115"/>
      <c r="J1848" s="115"/>
      <c r="K1848" s="115"/>
      <c r="L1848" s="133" t="str">
        <f t="shared" si="582"/>
        <v/>
      </c>
      <c r="M1848" s="116" t="str">
        <f>IF(L1848="", "", L1848/Veriler!$X$1)</f>
        <v/>
      </c>
      <c r="N1848" s="116" t="str">
        <f>IF(F1848&lt;&gt;"", "İthal Girdi", IF(Veriler!T1848="", "", IF(Veriler!S1848="H", "%0,5 üzerindedir", IF(Veriler!T1848&gt;0.1, "%10 sınırı aşılmıştır.", "Uygun"))))</f>
        <v>%0,5 üzerindedir</v>
      </c>
      <c r="O1848" s="116" t="str">
        <f t="shared" si="583"/>
        <v xml:space="preserve"> </v>
      </c>
      <c r="P1848" s="117"/>
      <c r="Q1848" s="118"/>
      <c r="R1848" s="119" t="str">
        <f t="shared" si="584"/>
        <v/>
      </c>
      <c r="S1848" s="133">
        <f>IFERROR(IF(M1848&lt;=0.005,IF(F1848="",L1848,0),IF(F1848&lt;&gt;"",0,IF(P1848="",0,IF(P1848="H",0,IF(Q1848&lt;Veriler!$G$2,L1848*Veriler!$G$2,L1848*Q1848)))))," ")</f>
        <v>0</v>
      </c>
      <c r="T1848" s="133">
        <f>IF(Veriler!T1848&lt;=0.1, S1848, IF(AND(Veriler!T1848&gt;0.1, F1848="", P1848="E"), IF(Q1848&gt;Veriler!$G$2, Q1848*S1848, IF(Q1848&lt;Veriler!$G$2, Veriler!$G$2*S1848, Q1848*S1848)), 0))</f>
        <v>0</v>
      </c>
      <c r="U1848" s="133" t="str">
        <f t="shared" si="585"/>
        <v xml:space="preserve"> </v>
      </c>
      <c r="V1848" s="134" t="str">
        <f>IFERROR(IF(O1848="%10 sınırı aşılmıştır.",L1848-T1848,IFERROR(IF(F1848="",IF(S1848=1,0,IF(L1848-S1848=0,"",L1848-S1848)),IF(Veriler!M1848="",L1848,IF(L1848*Veriler!M1848=0,"",L1848*Veriler!M1848))),L1848)),0)</f>
        <v/>
      </c>
      <c r="W1848" s="146"/>
      <c r="X1848" s="146"/>
      <c r="Y1848" s="146"/>
    </row>
    <row r="1849" spans="1:25" s="99" customFormat="1" ht="54.75" customHeight="1" x14ac:dyDescent="0.25">
      <c r="A1849" s="96">
        <f t="shared" si="586"/>
        <v>1364</v>
      </c>
      <c r="B1849" s="175"/>
      <c r="C1849" s="176"/>
      <c r="D1849" s="113"/>
      <c r="E1849" s="115"/>
      <c r="F1849" s="174"/>
      <c r="G1849" s="114" t="str">
        <f t="shared" si="581"/>
        <v/>
      </c>
      <c r="H1849" s="115"/>
      <c r="I1849" s="115"/>
      <c r="J1849" s="115"/>
      <c r="K1849" s="115"/>
      <c r="L1849" s="133" t="str">
        <f t="shared" si="582"/>
        <v/>
      </c>
      <c r="M1849" s="116" t="str">
        <f>IF(L1849="", "", L1849/Veriler!$X$1)</f>
        <v/>
      </c>
      <c r="N1849" s="116" t="str">
        <f>IF(F1849&lt;&gt;"", "İthal Girdi", IF(Veriler!T1849="", "", IF(Veriler!S1849="H", "%0,5 üzerindedir", IF(Veriler!T1849&gt;0.1, "%10 sınırı aşılmıştır.", "Uygun"))))</f>
        <v>%0,5 üzerindedir</v>
      </c>
      <c r="O1849" s="116" t="str">
        <f t="shared" si="583"/>
        <v xml:space="preserve"> </v>
      </c>
      <c r="P1849" s="117"/>
      <c r="Q1849" s="118"/>
      <c r="R1849" s="119" t="str">
        <f t="shared" si="584"/>
        <v/>
      </c>
      <c r="S1849" s="133">
        <f>IFERROR(IF(M1849&lt;=0.005,IF(F1849="",L1849,0),IF(F1849&lt;&gt;"",0,IF(P1849="",0,IF(P1849="H",0,IF(Q1849&lt;Veriler!$G$2,L1849*Veriler!$G$2,L1849*Q1849)))))," ")</f>
        <v>0</v>
      </c>
      <c r="T1849" s="133">
        <f>IF(Veriler!T1849&lt;=0.1, S1849, IF(AND(Veriler!T1849&gt;0.1, F1849="", P1849="E"), IF(Q1849&gt;Veriler!$G$2, Q1849*S1849, IF(Q1849&lt;Veriler!$G$2, Veriler!$G$2*S1849, Q1849*S1849)), 0))</f>
        <v>0</v>
      </c>
      <c r="U1849" s="133" t="str">
        <f t="shared" si="585"/>
        <v xml:space="preserve"> </v>
      </c>
      <c r="V1849" s="134" t="str">
        <f>IFERROR(IF(O1849="%10 sınırı aşılmıştır.",L1849-T1849,IFERROR(IF(F1849="",IF(S1849=1,0,IF(L1849-S1849=0,"",L1849-S1849)),IF(Veriler!M1849="",L1849,IF(L1849*Veriler!M1849=0,"",L1849*Veriler!M1849))),L1849)),0)</f>
        <v/>
      </c>
      <c r="W1849" s="146"/>
      <c r="X1849" s="146"/>
      <c r="Y1849" s="146"/>
    </row>
    <row r="1850" spans="1:25" s="99" customFormat="1" ht="54.75" customHeight="1" x14ac:dyDescent="0.25">
      <c r="A1850" s="96">
        <f t="shared" si="586"/>
        <v>1365</v>
      </c>
      <c r="B1850" s="175"/>
      <c r="C1850" s="176"/>
      <c r="D1850" s="113"/>
      <c r="E1850" s="115"/>
      <c r="F1850" s="174"/>
      <c r="G1850" s="114" t="str">
        <f t="shared" si="581"/>
        <v/>
      </c>
      <c r="H1850" s="115"/>
      <c r="I1850" s="115"/>
      <c r="J1850" s="115"/>
      <c r="K1850" s="115"/>
      <c r="L1850" s="133" t="str">
        <f t="shared" si="582"/>
        <v/>
      </c>
      <c r="M1850" s="116" t="str">
        <f>IF(L1850="", "", L1850/Veriler!$X$1)</f>
        <v/>
      </c>
      <c r="N1850" s="116" t="str">
        <f>IF(F1850&lt;&gt;"", "İthal Girdi", IF(Veriler!T1850="", "", IF(Veriler!S1850="H", "%0,5 üzerindedir", IF(Veriler!T1850&gt;0.1, "%10 sınırı aşılmıştır.", "Uygun"))))</f>
        <v>%0,5 üzerindedir</v>
      </c>
      <c r="O1850" s="116" t="str">
        <f t="shared" si="583"/>
        <v xml:space="preserve"> </v>
      </c>
      <c r="P1850" s="117"/>
      <c r="Q1850" s="118"/>
      <c r="R1850" s="119" t="str">
        <f t="shared" si="584"/>
        <v/>
      </c>
      <c r="S1850" s="133">
        <f>IFERROR(IF(M1850&lt;=0.005,IF(F1850="",L1850,0),IF(F1850&lt;&gt;"",0,IF(P1850="",0,IF(P1850="H",0,IF(Q1850&lt;Veriler!$G$2,L1850*Veriler!$G$2,L1850*Q1850)))))," ")</f>
        <v>0</v>
      </c>
      <c r="T1850" s="133">
        <f>IF(Veriler!T1850&lt;=0.1, S1850, IF(AND(Veriler!T1850&gt;0.1, F1850="", P1850="E"), IF(Q1850&gt;Veriler!$G$2, Q1850*S1850, IF(Q1850&lt;Veriler!$G$2, Veriler!$G$2*S1850, Q1850*S1850)), 0))</f>
        <v>0</v>
      </c>
      <c r="U1850" s="133" t="str">
        <f t="shared" si="585"/>
        <v xml:space="preserve"> </v>
      </c>
      <c r="V1850" s="134" t="str">
        <f>IFERROR(IF(O1850="%10 sınırı aşılmıştır.",L1850-T1850,IFERROR(IF(F1850="",IF(S1850=1,0,IF(L1850-S1850=0,"",L1850-S1850)),IF(Veriler!M1850="",L1850,IF(L1850*Veriler!M1850=0,"",L1850*Veriler!M1850))),L1850)),0)</f>
        <v/>
      </c>
      <c r="W1850" s="146"/>
      <c r="X1850" s="146"/>
      <c r="Y1850" s="146"/>
    </row>
    <row r="1851" spans="1:25" s="99" customFormat="1" ht="54.75" customHeight="1" x14ac:dyDescent="0.25">
      <c r="A1851" s="96">
        <f t="shared" si="586"/>
        <v>1366</v>
      </c>
      <c r="B1851" s="175"/>
      <c r="C1851" s="176"/>
      <c r="D1851" s="113"/>
      <c r="E1851" s="115"/>
      <c r="F1851" s="174"/>
      <c r="G1851" s="114" t="str">
        <f t="shared" si="581"/>
        <v/>
      </c>
      <c r="H1851" s="115"/>
      <c r="I1851" s="115"/>
      <c r="J1851" s="115"/>
      <c r="K1851" s="115"/>
      <c r="L1851" s="133" t="str">
        <f t="shared" si="582"/>
        <v/>
      </c>
      <c r="M1851" s="116" t="str">
        <f>IF(L1851="", "", L1851/Veriler!$X$1)</f>
        <v/>
      </c>
      <c r="N1851" s="116" t="str">
        <f>IF(F1851&lt;&gt;"", "İthal Girdi", IF(Veriler!T1851="", "", IF(Veriler!S1851="H", "%0,5 üzerindedir", IF(Veriler!T1851&gt;0.1, "%10 sınırı aşılmıştır.", "Uygun"))))</f>
        <v>%0,5 üzerindedir</v>
      </c>
      <c r="O1851" s="116" t="str">
        <f t="shared" si="583"/>
        <v xml:space="preserve"> </v>
      </c>
      <c r="P1851" s="117"/>
      <c r="Q1851" s="118"/>
      <c r="R1851" s="119" t="str">
        <f t="shared" si="584"/>
        <v/>
      </c>
      <c r="S1851" s="133">
        <f>IFERROR(IF(M1851&lt;=0.005,IF(F1851="",L1851,0),IF(F1851&lt;&gt;"",0,IF(P1851="",0,IF(P1851="H",0,IF(Q1851&lt;Veriler!$G$2,L1851*Veriler!$G$2,L1851*Q1851)))))," ")</f>
        <v>0</v>
      </c>
      <c r="T1851" s="133">
        <f>IF(Veriler!T1851&lt;=0.1, S1851, IF(AND(Veriler!T1851&gt;0.1, F1851="", P1851="E"), IF(Q1851&gt;Veriler!$G$2, Q1851*S1851, IF(Q1851&lt;Veriler!$G$2, Veriler!$G$2*S1851, Q1851*S1851)), 0))</f>
        <v>0</v>
      </c>
      <c r="U1851" s="133" t="str">
        <f t="shared" si="585"/>
        <v xml:space="preserve"> </v>
      </c>
      <c r="V1851" s="134" t="str">
        <f>IFERROR(IF(O1851="%10 sınırı aşılmıştır.",L1851-T1851,IFERROR(IF(F1851="",IF(S1851=1,0,IF(L1851-S1851=0,"",L1851-S1851)),IF(Veriler!M1851="",L1851,IF(L1851*Veriler!M1851=0,"",L1851*Veriler!M1851))),L1851)),0)</f>
        <v/>
      </c>
      <c r="W1851" s="146"/>
      <c r="X1851" s="146"/>
      <c r="Y1851" s="146"/>
    </row>
    <row r="1852" spans="1:25" s="99" customFormat="1" ht="54.75" customHeight="1" x14ac:dyDescent="0.25">
      <c r="A1852" s="96">
        <f t="shared" si="586"/>
        <v>1367</v>
      </c>
      <c r="B1852" s="175"/>
      <c r="C1852" s="176"/>
      <c r="D1852" s="113"/>
      <c r="E1852" s="115"/>
      <c r="F1852" s="174"/>
      <c r="G1852" s="114" t="str">
        <f t="shared" si="581"/>
        <v/>
      </c>
      <c r="H1852" s="115"/>
      <c r="I1852" s="115"/>
      <c r="J1852" s="115"/>
      <c r="K1852" s="115"/>
      <c r="L1852" s="133" t="str">
        <f t="shared" si="582"/>
        <v/>
      </c>
      <c r="M1852" s="116" t="str">
        <f>IF(L1852="", "", L1852/Veriler!$X$1)</f>
        <v/>
      </c>
      <c r="N1852" s="116" t="str">
        <f>IF(F1852&lt;&gt;"", "İthal Girdi", IF(Veriler!T1852="", "", IF(Veriler!S1852="H", "%0,5 üzerindedir", IF(Veriler!T1852&gt;0.1, "%10 sınırı aşılmıştır.", "Uygun"))))</f>
        <v>%0,5 üzerindedir</v>
      </c>
      <c r="O1852" s="116" t="str">
        <f t="shared" si="583"/>
        <v xml:space="preserve"> </v>
      </c>
      <c r="P1852" s="117"/>
      <c r="Q1852" s="118"/>
      <c r="R1852" s="119" t="str">
        <f t="shared" si="584"/>
        <v/>
      </c>
      <c r="S1852" s="133">
        <f>IFERROR(IF(M1852&lt;=0.005,IF(F1852="",L1852,0),IF(F1852&lt;&gt;"",0,IF(P1852="",0,IF(P1852="H",0,IF(Q1852&lt;Veriler!$G$2,L1852*Veriler!$G$2,L1852*Q1852)))))," ")</f>
        <v>0</v>
      </c>
      <c r="T1852" s="133">
        <f>IF(Veriler!T1852&lt;=0.1, S1852, IF(AND(Veriler!T1852&gt;0.1, F1852="", P1852="E"), IF(Q1852&gt;Veriler!$G$2, Q1852*S1852, IF(Q1852&lt;Veriler!$G$2, Veriler!$G$2*S1852, Q1852*S1852)), 0))</f>
        <v>0</v>
      </c>
      <c r="U1852" s="133" t="str">
        <f t="shared" si="585"/>
        <v xml:space="preserve"> </v>
      </c>
      <c r="V1852" s="134" t="str">
        <f>IFERROR(IF(O1852="%10 sınırı aşılmıştır.",L1852-T1852,IFERROR(IF(F1852="",IF(S1852=1,0,IF(L1852-S1852=0,"",L1852-S1852)),IF(Veriler!M1852="",L1852,IF(L1852*Veriler!M1852=0,"",L1852*Veriler!M1852))),L1852)),0)</f>
        <v/>
      </c>
      <c r="W1852" s="146"/>
      <c r="X1852" s="146"/>
      <c r="Y1852" s="146"/>
    </row>
    <row r="1853" spans="1:25" s="99" customFormat="1" ht="54.75" customHeight="1" x14ac:dyDescent="0.25">
      <c r="A1853" s="96">
        <f t="shared" si="586"/>
        <v>1368</v>
      </c>
      <c r="B1853" s="175"/>
      <c r="C1853" s="176"/>
      <c r="D1853" s="113"/>
      <c r="E1853" s="115"/>
      <c r="F1853" s="174"/>
      <c r="G1853" s="114" t="str">
        <f t="shared" si="581"/>
        <v/>
      </c>
      <c r="H1853" s="115"/>
      <c r="I1853" s="115"/>
      <c r="J1853" s="115"/>
      <c r="K1853" s="115"/>
      <c r="L1853" s="133" t="str">
        <f t="shared" si="582"/>
        <v/>
      </c>
      <c r="M1853" s="116" t="str">
        <f>IF(L1853="", "", L1853/Veriler!$X$1)</f>
        <v/>
      </c>
      <c r="N1853" s="116" t="str">
        <f>IF(F1853&lt;&gt;"", "İthal Girdi", IF(Veriler!T1853="", "", IF(Veriler!S1853="H", "%0,5 üzerindedir", IF(Veriler!T1853&gt;0.1, "%10 sınırı aşılmıştır.", "Uygun"))))</f>
        <v>%0,5 üzerindedir</v>
      </c>
      <c r="O1853" s="116" t="str">
        <f t="shared" si="583"/>
        <v xml:space="preserve"> </v>
      </c>
      <c r="P1853" s="117"/>
      <c r="Q1853" s="118"/>
      <c r="R1853" s="119" t="str">
        <f t="shared" si="584"/>
        <v/>
      </c>
      <c r="S1853" s="133">
        <f>IFERROR(IF(M1853&lt;=0.005,IF(F1853="",L1853,0),IF(F1853&lt;&gt;"",0,IF(P1853="",0,IF(P1853="H",0,IF(Q1853&lt;Veriler!$G$2,L1853*Veriler!$G$2,L1853*Q1853)))))," ")</f>
        <v>0</v>
      </c>
      <c r="T1853" s="133">
        <f>IF(Veriler!T1853&lt;=0.1, S1853, IF(AND(Veriler!T1853&gt;0.1, F1853="", P1853="E"), IF(Q1853&gt;Veriler!$G$2, Q1853*S1853, IF(Q1853&lt;Veriler!$G$2, Veriler!$G$2*S1853, Q1853*S1853)), 0))</f>
        <v>0</v>
      </c>
      <c r="U1853" s="133" t="str">
        <f t="shared" si="585"/>
        <v xml:space="preserve"> </v>
      </c>
      <c r="V1853" s="134" t="str">
        <f>IFERROR(IF(O1853="%10 sınırı aşılmıştır.",L1853-T1853,IFERROR(IF(F1853="",IF(S1853=1,0,IF(L1853-S1853=0,"",L1853-S1853)),IF(Veriler!M1853="",L1853,IF(L1853*Veriler!M1853=0,"",L1853*Veriler!M1853))),L1853)),0)</f>
        <v/>
      </c>
      <c r="W1853" s="146"/>
      <c r="X1853" s="146"/>
      <c r="Y1853" s="146"/>
    </row>
    <row r="1854" spans="1:25" s="99" customFormat="1" ht="54.75" customHeight="1" x14ac:dyDescent="0.25">
      <c r="A1854" s="96">
        <f t="shared" si="586"/>
        <v>1369</v>
      </c>
      <c r="B1854" s="175"/>
      <c r="C1854" s="176"/>
      <c r="D1854" s="113"/>
      <c r="E1854" s="115"/>
      <c r="F1854" s="174"/>
      <c r="G1854" s="114" t="str">
        <f t="shared" si="581"/>
        <v/>
      </c>
      <c r="H1854" s="115"/>
      <c r="I1854" s="115"/>
      <c r="J1854" s="115"/>
      <c r="K1854" s="115"/>
      <c r="L1854" s="133" t="str">
        <f t="shared" si="582"/>
        <v/>
      </c>
      <c r="M1854" s="116" t="str">
        <f>IF(L1854="", "", L1854/Veriler!$X$1)</f>
        <v/>
      </c>
      <c r="N1854" s="116" t="str">
        <f>IF(F1854&lt;&gt;"", "İthal Girdi", IF(Veriler!T1854="", "", IF(Veriler!S1854="H", "%0,5 üzerindedir", IF(Veriler!T1854&gt;0.1, "%10 sınırı aşılmıştır.", "Uygun"))))</f>
        <v>%0,5 üzerindedir</v>
      </c>
      <c r="O1854" s="116" t="str">
        <f t="shared" si="583"/>
        <v xml:space="preserve"> </v>
      </c>
      <c r="P1854" s="117"/>
      <c r="Q1854" s="118"/>
      <c r="R1854" s="119" t="str">
        <f t="shared" si="584"/>
        <v/>
      </c>
      <c r="S1854" s="133">
        <f>IFERROR(IF(M1854&lt;=0.005,IF(F1854="",L1854,0),IF(F1854&lt;&gt;"",0,IF(P1854="",0,IF(P1854="H",0,IF(Q1854&lt;Veriler!$G$2,L1854*Veriler!$G$2,L1854*Q1854)))))," ")</f>
        <v>0</v>
      </c>
      <c r="T1854" s="133">
        <f>IF(Veriler!T1854&lt;=0.1, S1854, IF(AND(Veriler!T1854&gt;0.1, F1854="", P1854="E"), IF(Q1854&gt;Veriler!$G$2, Q1854*S1854, IF(Q1854&lt;Veriler!$G$2, Veriler!$G$2*S1854, Q1854*S1854)), 0))</f>
        <v>0</v>
      </c>
      <c r="U1854" s="133" t="str">
        <f t="shared" si="585"/>
        <v xml:space="preserve"> </v>
      </c>
      <c r="V1854" s="134" t="str">
        <f>IFERROR(IF(O1854="%10 sınırı aşılmıştır.",L1854-T1854,IFERROR(IF(F1854="",IF(S1854=1,0,IF(L1854-S1854=0,"",L1854-S1854)),IF(Veriler!M1854="",L1854,IF(L1854*Veriler!M1854=0,"",L1854*Veriler!M1854))),L1854)),0)</f>
        <v/>
      </c>
      <c r="W1854" s="146"/>
      <c r="X1854" s="146"/>
      <c r="Y1854" s="146"/>
    </row>
    <row r="1855" spans="1:25" s="99" customFormat="1" ht="54.75" customHeight="1" x14ac:dyDescent="0.25">
      <c r="A1855" s="96">
        <f t="shared" si="586"/>
        <v>1370</v>
      </c>
      <c r="B1855" s="175"/>
      <c r="C1855" s="176"/>
      <c r="D1855" s="113"/>
      <c r="E1855" s="115"/>
      <c r="F1855" s="174"/>
      <c r="G1855" s="114" t="str">
        <f t="shared" si="581"/>
        <v/>
      </c>
      <c r="H1855" s="115"/>
      <c r="I1855" s="115"/>
      <c r="J1855" s="115"/>
      <c r="K1855" s="115"/>
      <c r="L1855" s="133" t="str">
        <f t="shared" si="582"/>
        <v/>
      </c>
      <c r="M1855" s="116" t="str">
        <f>IF(L1855="", "", L1855/Veriler!$X$1)</f>
        <v/>
      </c>
      <c r="N1855" s="116" t="str">
        <f>IF(F1855&lt;&gt;"", "İthal Girdi", IF(Veriler!T1855="", "", IF(Veriler!S1855="H", "%0,5 üzerindedir", IF(Veriler!T1855&gt;0.1, "%10 sınırı aşılmıştır.", "Uygun"))))</f>
        <v>%0,5 üzerindedir</v>
      </c>
      <c r="O1855" s="116" t="str">
        <f t="shared" si="583"/>
        <v xml:space="preserve"> </v>
      </c>
      <c r="P1855" s="117"/>
      <c r="Q1855" s="118"/>
      <c r="R1855" s="119" t="str">
        <f t="shared" si="584"/>
        <v/>
      </c>
      <c r="S1855" s="133">
        <f>IFERROR(IF(M1855&lt;=0.005,IF(F1855="",L1855,0),IF(F1855&lt;&gt;"",0,IF(P1855="",0,IF(P1855="H",0,IF(Q1855&lt;Veriler!$G$2,L1855*Veriler!$G$2,L1855*Q1855)))))," ")</f>
        <v>0</v>
      </c>
      <c r="T1855" s="133">
        <f>IF(Veriler!T1855&lt;=0.1, S1855, IF(AND(Veriler!T1855&gt;0.1, F1855="", P1855="E"), IF(Q1855&gt;Veriler!$G$2, Q1855*S1855, IF(Q1855&lt;Veriler!$G$2, Veriler!$G$2*S1855, Q1855*S1855)), 0))</f>
        <v>0</v>
      </c>
      <c r="U1855" s="133" t="str">
        <f t="shared" si="585"/>
        <v xml:space="preserve"> </v>
      </c>
      <c r="V1855" s="134" t="str">
        <f>IFERROR(IF(O1855="%10 sınırı aşılmıştır.",L1855-T1855,IFERROR(IF(F1855="",IF(S1855=1,0,IF(L1855-S1855=0,"",L1855-S1855)),IF(Veriler!M1855="",L1855,IF(L1855*Veriler!M1855=0,"",L1855*Veriler!M1855))),L1855)),0)</f>
        <v/>
      </c>
      <c r="W1855" s="146"/>
      <c r="X1855" s="146"/>
      <c r="Y1855" s="146"/>
    </row>
    <row r="1856" spans="1:25" s="99" customFormat="1" ht="54.75" customHeight="1" x14ac:dyDescent="0.25">
      <c r="A1856" s="96">
        <f t="shared" si="586"/>
        <v>1371</v>
      </c>
      <c r="B1856" s="175"/>
      <c r="C1856" s="176"/>
      <c r="D1856" s="113"/>
      <c r="E1856" s="115"/>
      <c r="F1856" s="174"/>
      <c r="G1856" s="114" t="str">
        <f t="shared" si="581"/>
        <v/>
      </c>
      <c r="H1856" s="115"/>
      <c r="I1856" s="115"/>
      <c r="J1856" s="115"/>
      <c r="K1856" s="115"/>
      <c r="L1856" s="133" t="str">
        <f t="shared" si="582"/>
        <v/>
      </c>
      <c r="M1856" s="116" t="str">
        <f>IF(L1856="", "", L1856/Veriler!$X$1)</f>
        <v/>
      </c>
      <c r="N1856" s="116" t="str">
        <f>IF(F1856&lt;&gt;"", "İthal Girdi", IF(Veriler!T1856="", "", IF(Veriler!S1856="H", "%0,5 üzerindedir", IF(Veriler!T1856&gt;0.1, "%10 sınırı aşılmıştır.", "Uygun"))))</f>
        <v>%0,5 üzerindedir</v>
      </c>
      <c r="O1856" s="116" t="str">
        <f t="shared" si="583"/>
        <v xml:space="preserve"> </v>
      </c>
      <c r="P1856" s="117"/>
      <c r="Q1856" s="118"/>
      <c r="R1856" s="119" t="str">
        <f t="shared" si="584"/>
        <v/>
      </c>
      <c r="S1856" s="133">
        <f>IFERROR(IF(M1856&lt;=0.005,IF(F1856="",L1856,0),IF(F1856&lt;&gt;"",0,IF(P1856="",0,IF(P1856="H",0,IF(Q1856&lt;Veriler!$G$2,L1856*Veriler!$G$2,L1856*Q1856)))))," ")</f>
        <v>0</v>
      </c>
      <c r="T1856" s="133">
        <f>IF(Veriler!T1856&lt;=0.1, S1856, IF(AND(Veriler!T1856&gt;0.1, F1856="", P1856="E"), IF(Q1856&gt;Veriler!$G$2, Q1856*S1856, IF(Q1856&lt;Veriler!$G$2, Veriler!$G$2*S1856, Q1856*S1856)), 0))</f>
        <v>0</v>
      </c>
      <c r="U1856" s="133" t="str">
        <f t="shared" si="585"/>
        <v xml:space="preserve"> </v>
      </c>
      <c r="V1856" s="134" t="str">
        <f>IFERROR(IF(O1856="%10 sınırı aşılmıştır.",L1856-T1856,IFERROR(IF(F1856="",IF(S1856=1,0,IF(L1856-S1856=0,"",L1856-S1856)),IF(Veriler!M1856="",L1856,IF(L1856*Veriler!M1856=0,"",L1856*Veriler!M1856))),L1856)),0)</f>
        <v/>
      </c>
      <c r="W1856" s="146"/>
      <c r="X1856" s="146"/>
      <c r="Y1856" s="146"/>
    </row>
    <row r="1857" spans="1:25" s="99" customFormat="1" ht="54.75" customHeight="1" x14ac:dyDescent="0.25">
      <c r="A1857" s="96">
        <f t="shared" si="586"/>
        <v>1372</v>
      </c>
      <c r="B1857" s="175"/>
      <c r="C1857" s="176"/>
      <c r="D1857" s="113"/>
      <c r="E1857" s="115"/>
      <c r="F1857" s="174"/>
      <c r="G1857" s="114" t="str">
        <f t="shared" si="581"/>
        <v/>
      </c>
      <c r="H1857" s="115"/>
      <c r="I1857" s="115"/>
      <c r="J1857" s="115"/>
      <c r="K1857" s="115"/>
      <c r="L1857" s="133" t="str">
        <f t="shared" si="582"/>
        <v/>
      </c>
      <c r="M1857" s="116" t="str">
        <f>IF(L1857="", "", L1857/Veriler!$X$1)</f>
        <v/>
      </c>
      <c r="N1857" s="116" t="str">
        <f>IF(F1857&lt;&gt;"", "İthal Girdi", IF(Veriler!T1857="", "", IF(Veriler!S1857="H", "%0,5 üzerindedir", IF(Veriler!T1857&gt;0.1, "%10 sınırı aşılmıştır.", "Uygun"))))</f>
        <v>%0,5 üzerindedir</v>
      </c>
      <c r="O1857" s="116" t="str">
        <f t="shared" si="583"/>
        <v xml:space="preserve"> </v>
      </c>
      <c r="P1857" s="117"/>
      <c r="Q1857" s="118"/>
      <c r="R1857" s="119" t="str">
        <f t="shared" si="584"/>
        <v/>
      </c>
      <c r="S1857" s="133">
        <f>IFERROR(IF(M1857&lt;=0.005,IF(F1857="",L1857,0),IF(F1857&lt;&gt;"",0,IF(P1857="",0,IF(P1857="H",0,IF(Q1857&lt;Veriler!$G$2,L1857*Veriler!$G$2,L1857*Q1857)))))," ")</f>
        <v>0</v>
      </c>
      <c r="T1857" s="133">
        <f>IF(Veriler!T1857&lt;=0.1, S1857, IF(AND(Veriler!T1857&gt;0.1, F1857="", P1857="E"), IF(Q1857&gt;Veriler!$G$2, Q1857*S1857, IF(Q1857&lt;Veriler!$G$2, Veriler!$G$2*S1857, Q1857*S1857)), 0))</f>
        <v>0</v>
      </c>
      <c r="U1857" s="133" t="str">
        <f t="shared" si="585"/>
        <v xml:space="preserve"> </v>
      </c>
      <c r="V1857" s="134" t="str">
        <f>IFERROR(IF(O1857="%10 sınırı aşılmıştır.",L1857-T1857,IFERROR(IF(F1857="",IF(S1857=1,0,IF(L1857-S1857=0,"",L1857-S1857)),IF(Veriler!M1857="",L1857,IF(L1857*Veriler!M1857=0,"",L1857*Veriler!M1857))),L1857)),0)</f>
        <v/>
      </c>
      <c r="W1857" s="146"/>
      <c r="X1857" s="146"/>
      <c r="Y1857" s="146"/>
    </row>
    <row r="1858" spans="1:25" s="99" customFormat="1" ht="24" customHeight="1" x14ac:dyDescent="0.25">
      <c r="A1858" s="103"/>
      <c r="B1858" s="104"/>
      <c r="C1858" s="104"/>
      <c r="D1858" s="104"/>
      <c r="E1858" s="103"/>
      <c r="F1858" s="135"/>
      <c r="G1858" s="157"/>
      <c r="H1858" s="103"/>
      <c r="I1858" s="103"/>
      <c r="J1858" s="103"/>
      <c r="K1858" s="103"/>
      <c r="L1858" s="136">
        <f>SUM(L1829:L1842,L1844:L1857)</f>
        <v>0</v>
      </c>
      <c r="M1858" s="158"/>
      <c r="N1858" s="158"/>
      <c r="O1858" s="158"/>
      <c r="P1858" s="105"/>
      <c r="Q1858" s="106"/>
      <c r="R1858" s="159"/>
      <c r="S1858" s="160"/>
      <c r="T1858" s="160"/>
      <c r="U1858" s="160"/>
      <c r="V1858" s="160"/>
      <c r="W1858" s="146"/>
      <c r="X1858" s="146"/>
      <c r="Y1858" s="146"/>
    </row>
    <row r="1859" spans="1:25" s="99" customFormat="1" ht="31.5" customHeight="1" x14ac:dyDescent="0.25">
      <c r="A1859" s="103"/>
      <c r="B1859" s="104"/>
      <c r="C1859" s="104"/>
      <c r="D1859" s="104"/>
      <c r="E1859" s="103"/>
      <c r="F1859" s="135"/>
      <c r="G1859" s="157"/>
      <c r="H1859" s="103"/>
      <c r="I1859" s="103"/>
      <c r="J1859" s="103"/>
      <c r="K1859" s="103"/>
      <c r="L1859" s="161"/>
      <c r="M1859" s="158"/>
      <c r="N1859" s="158"/>
      <c r="O1859" s="158"/>
      <c r="P1859" s="105"/>
      <c r="Q1859" s="106"/>
      <c r="R1859" s="159"/>
      <c r="S1859" s="162" t="s">
        <v>57</v>
      </c>
      <c r="T1859" s="162" t="s">
        <v>57</v>
      </c>
      <c r="U1859" s="162" t="s">
        <v>57</v>
      </c>
      <c r="V1859" s="163" t="s">
        <v>58</v>
      </c>
      <c r="W1859" s="146"/>
      <c r="X1859" s="146"/>
      <c r="Y1859" s="146"/>
    </row>
    <row r="1860" spans="1:25" s="99" customFormat="1" ht="58.5" customHeight="1" x14ac:dyDescent="0.25">
      <c r="A1860" s="185" t="s">
        <v>59</v>
      </c>
      <c r="B1860" s="180"/>
      <c r="C1860" s="180"/>
      <c r="D1860" s="180"/>
      <c r="E1860" s="180"/>
      <c r="F1860" s="180"/>
      <c r="G1860" s="180"/>
      <c r="H1860" s="180"/>
      <c r="I1860" s="180"/>
      <c r="J1860" s="180"/>
      <c r="K1860" s="180"/>
      <c r="L1860" s="180"/>
      <c r="M1860" s="180"/>
      <c r="N1860" s="180"/>
      <c r="O1860" s="180"/>
      <c r="P1860" s="180"/>
      <c r="Q1860" s="180"/>
      <c r="R1860" s="176"/>
      <c r="S1860" s="137">
        <f>SUM(S1822,S1829:S1842,S1844:S1857)</f>
        <v>0</v>
      </c>
      <c r="T1860" s="137" t="str">
        <f>IF(SUM(T1829:T1842,T1844:T1857)=0," ",SUM(T1829:T1842,T1844:T1857))</f>
        <v xml:space="preserve"> </v>
      </c>
      <c r="U1860" s="137" t="str">
        <f>IF(SUM(U1829:U1842,U1844:U1857)=0," ",SUM(U1829:U1842,U1844:U1857))</f>
        <v xml:space="preserve"> </v>
      </c>
      <c r="V1860" s="137" t="str">
        <f>IF(SUM(V1829:V1842,V1844:V1857)=0," ",SUM(V1829:V1842,V1844:V1857))</f>
        <v xml:space="preserve"> </v>
      </c>
      <c r="W1860" s="146"/>
      <c r="X1860" s="164">
        <f>SUM(U1829:U1842,U1844:U1857)</f>
        <v>0</v>
      </c>
      <c r="Y1860" s="164">
        <f>SUM(V1829:V1842,V1844:V1857)</f>
        <v>0</v>
      </c>
    </row>
    <row r="1861" spans="1:25" x14ac:dyDescent="0.3">
      <c r="A1861" s="34"/>
      <c r="G1861" s="146"/>
      <c r="L1861" s="146"/>
      <c r="M1861" s="146"/>
      <c r="N1861" s="146"/>
      <c r="O1861" s="146"/>
      <c r="R1861" s="146"/>
      <c r="S1861" s="146"/>
      <c r="T1861" s="146"/>
      <c r="U1861" s="146"/>
      <c r="V1861" s="146"/>
      <c r="W1861" s="146"/>
      <c r="X1861" s="146"/>
      <c r="Y1861" s="146"/>
    </row>
    <row r="1862" spans="1:25" x14ac:dyDescent="0.3">
      <c r="A1862" s="186" t="s">
        <v>60</v>
      </c>
      <c r="B1862" s="187"/>
      <c r="C1862" s="187"/>
      <c r="D1862" s="187"/>
      <c r="E1862" s="187"/>
      <c r="F1862" s="187"/>
      <c r="G1862" s="187"/>
      <c r="H1862" s="187"/>
      <c r="I1862" s="187"/>
      <c r="J1862" s="187"/>
      <c r="K1862" s="187"/>
      <c r="L1862" s="187"/>
      <c r="M1862" s="187"/>
      <c r="N1862" s="187"/>
      <c r="O1862" s="187"/>
      <c r="P1862" s="187"/>
      <c r="Q1862" s="187"/>
      <c r="R1862" s="187"/>
      <c r="S1862" s="187"/>
      <c r="T1862" s="187"/>
      <c r="U1862" s="187"/>
      <c r="V1862" s="187"/>
      <c r="W1862" s="146"/>
      <c r="X1862" s="146"/>
      <c r="Y1862" s="146"/>
    </row>
    <row r="1863" spans="1:25" s="99" customFormat="1" ht="41.25" customHeight="1" x14ac:dyDescent="0.25">
      <c r="A1863" s="189" t="s">
        <v>38</v>
      </c>
      <c r="B1863" s="180"/>
      <c r="C1863" s="180"/>
      <c r="D1863" s="180"/>
      <c r="E1863" s="180"/>
      <c r="F1863" s="180"/>
      <c r="G1863" s="180"/>
      <c r="H1863" s="180"/>
      <c r="I1863" s="180"/>
      <c r="J1863" s="180"/>
      <c r="K1863" s="180"/>
      <c r="L1863" s="180"/>
      <c r="M1863" s="180"/>
      <c r="N1863" s="180"/>
      <c r="O1863" s="180"/>
      <c r="P1863" s="180"/>
      <c r="Q1863" s="180"/>
      <c r="R1863" s="180"/>
      <c r="S1863" s="180"/>
      <c r="T1863" s="180"/>
      <c r="U1863" s="180"/>
      <c r="V1863" s="176"/>
      <c r="W1863" s="146"/>
      <c r="X1863" s="146"/>
      <c r="Y1863" s="146"/>
    </row>
    <row r="1864" spans="1:25" s="100" customFormat="1" ht="35.25" customHeight="1" x14ac:dyDescent="0.25">
      <c r="A1864" s="179" t="s">
        <v>39</v>
      </c>
      <c r="B1864" s="180"/>
      <c r="C1864" s="180"/>
      <c r="D1864" s="180"/>
      <c r="E1864" s="180"/>
      <c r="F1864" s="180"/>
      <c r="G1864" s="180"/>
      <c r="H1864" s="180"/>
      <c r="I1864" s="180"/>
      <c r="J1864" s="180"/>
      <c r="K1864" s="180"/>
      <c r="L1864" s="180"/>
      <c r="M1864" s="180"/>
      <c r="N1864" s="180"/>
      <c r="O1864" s="180"/>
      <c r="P1864" s="180"/>
      <c r="Q1864" s="180"/>
      <c r="R1864" s="176"/>
      <c r="S1864" s="147"/>
      <c r="T1864" s="148"/>
      <c r="U1864" s="149" t="s">
        <v>40</v>
      </c>
      <c r="V1864" s="150">
        <f>V1826+1</f>
        <v>50</v>
      </c>
      <c r="W1864" s="146"/>
      <c r="X1864" s="146"/>
      <c r="Y1864" s="146"/>
    </row>
    <row r="1865" spans="1:25" s="99" customFormat="1" ht="81" customHeight="1" x14ac:dyDescent="0.25">
      <c r="A1865" s="110" t="s">
        <v>3</v>
      </c>
      <c r="B1865" s="188" t="s">
        <v>41</v>
      </c>
      <c r="C1865" s="176"/>
      <c r="D1865" s="111" t="s">
        <v>42</v>
      </c>
      <c r="E1865" s="110" t="s">
        <v>324</v>
      </c>
      <c r="F1865" s="111" t="s">
        <v>325</v>
      </c>
      <c r="G1865" s="151" t="s">
        <v>43</v>
      </c>
      <c r="H1865" s="110" t="s">
        <v>44</v>
      </c>
      <c r="I1865" s="110" t="s">
        <v>8</v>
      </c>
      <c r="J1865" s="110" t="s">
        <v>45</v>
      </c>
      <c r="K1865" s="110" t="s">
        <v>46</v>
      </c>
      <c r="L1865" s="152" t="s">
        <v>47</v>
      </c>
      <c r="M1865" s="153" t="s">
        <v>48</v>
      </c>
      <c r="N1865" s="154" t="s">
        <v>49</v>
      </c>
      <c r="O1865" s="154" t="s">
        <v>49</v>
      </c>
      <c r="P1865" s="112" t="s">
        <v>50</v>
      </c>
      <c r="Q1865" s="110" t="s">
        <v>51</v>
      </c>
      <c r="R1865" s="155" t="s">
        <v>52</v>
      </c>
      <c r="S1865" s="156" t="s">
        <v>53</v>
      </c>
      <c r="T1865" s="156" t="s">
        <v>54</v>
      </c>
      <c r="U1865" s="152" t="s">
        <v>54</v>
      </c>
      <c r="V1865" s="152" t="s">
        <v>55</v>
      </c>
      <c r="W1865" s="146"/>
      <c r="X1865" s="146"/>
      <c r="Y1865" s="146"/>
    </row>
    <row r="1866" spans="1:25" s="99" customFormat="1" ht="45" customHeight="1" x14ac:dyDescent="0.25">
      <c r="A1866" s="101"/>
      <c r="B1866" s="177" t="s">
        <v>56</v>
      </c>
      <c r="C1866" s="178"/>
      <c r="D1866" s="102"/>
      <c r="E1866" s="170"/>
      <c r="F1866" s="102"/>
      <c r="G1866" s="95"/>
      <c r="H1866" s="102"/>
      <c r="I1866" s="102"/>
      <c r="J1866" s="102"/>
      <c r="K1866" s="102"/>
      <c r="L1866" s="95"/>
      <c r="M1866" s="95"/>
      <c r="N1866" s="95"/>
      <c r="O1866" s="95"/>
      <c r="P1866" s="102"/>
      <c r="Q1866" s="102"/>
      <c r="R1866" s="190"/>
      <c r="S1866" s="184"/>
      <c r="T1866" s="95"/>
      <c r="U1866" s="95"/>
      <c r="V1866" s="95"/>
      <c r="W1866" s="146"/>
      <c r="X1866" s="146"/>
      <c r="Y1866" s="146"/>
    </row>
    <row r="1867" spans="1:25" s="99" customFormat="1" ht="54.75" customHeight="1" x14ac:dyDescent="0.25">
      <c r="A1867" s="96">
        <f>A1857+1</f>
        <v>1373</v>
      </c>
      <c r="B1867" s="181"/>
      <c r="C1867" s="182"/>
      <c r="D1867" s="113"/>
      <c r="E1867" s="115"/>
      <c r="F1867" s="174"/>
      <c r="G1867" s="114" t="str">
        <f t="shared" ref="G1867:G1880" si="587">IF(AND(F1867&lt;&gt;"",V1867&lt;&gt;"",L1867&lt;&gt;0),V1867/L1867,"")</f>
        <v/>
      </c>
      <c r="H1867" s="115"/>
      <c r="I1867" s="115"/>
      <c r="J1867" s="115"/>
      <c r="K1867" s="115"/>
      <c r="L1867" s="133" t="str">
        <f t="shared" ref="L1867:L1880" si="588">IF(AND(H1867&lt;&gt;0, J1867&lt;&gt;0, K1867&lt;&gt;0), H1867*J1867*K1867, "")</f>
        <v/>
      </c>
      <c r="M1867" s="116" t="str">
        <f>IF(L1867="", "", L1867/Veriler!$X$1)</f>
        <v/>
      </c>
      <c r="N1867" s="116" t="str">
        <f>IF(F1867&lt;&gt;"", "İthal Girdi", IF(Veriler!T1867="", "", IF(Veriler!S1867="H", "%0,5 üzerindedir", IF(Veriler!T1867&gt;0.1, "%10 sınırı aşılmıştır.", "Uygun"))))</f>
        <v>%0,5 üzerindedir</v>
      </c>
      <c r="O1867" s="116" t="str">
        <f t="shared" ref="O1867:O1880" si="589">IF(M1867=""," ",N1867)</f>
        <v xml:space="preserve"> </v>
      </c>
      <c r="P1867" s="117"/>
      <c r="Q1867" s="118"/>
      <c r="R1867" s="119" t="str">
        <f t="shared" ref="R1867:R1880" si="590">IFERROR(IF(AND(T1867&lt;&gt;"",L1867&lt;&gt;"",L1867&lt;&gt;0,T1867&lt;&gt;0),T1867/L1867,"")," ")</f>
        <v/>
      </c>
      <c r="S1867" s="133">
        <f>IFERROR(IF(M1867&lt;=0.005,IF(F1867="",L1867,0),IF(F1867&lt;&gt;"",0,IF(P1867="",0,IF(P1867="H",0,IF(Q1867&lt;Veriler!$G$2,L1867*Veriler!$G$2,L1867*Q1867)))))," ")</f>
        <v>0</v>
      </c>
      <c r="T1867" s="133">
        <f>IF(Veriler!T1867&lt;=0.1, S1867, IF(AND(Veriler!T1867&gt;0.1, F1867="", P1867="E"), IF(Q1867&gt;Veriler!$G$2, Q1867*S1867, IF(Q1867&lt;Veriler!$G$2, Veriler!$G$2*S1867, Q1867*S1867)), 0))</f>
        <v>0</v>
      </c>
      <c r="U1867" s="133" t="str">
        <f t="shared" ref="U1867:U1880" si="591">IF(T1867=0," ",T1867)</f>
        <v xml:space="preserve"> </v>
      </c>
      <c r="V1867" s="134" t="str">
        <f>IFERROR(IF(O1867="%10 sınırı aşılmıştır.",L1867-T1867,IFERROR(IF(F1867="",IF(S1867=1,0,IF(L1867-S1867=0,"",L1867-S1867)),IF(Veriler!M1867="",L1867,IF(L1867*Veriler!M1867=0,"",L1867*Veriler!M1867))),L1867)),0)</f>
        <v/>
      </c>
      <c r="W1867" s="146"/>
      <c r="X1867" s="146"/>
      <c r="Y1867" s="146"/>
    </row>
    <row r="1868" spans="1:25" s="99" customFormat="1" ht="54.75" customHeight="1" x14ac:dyDescent="0.25">
      <c r="A1868" s="96">
        <f t="shared" ref="A1868:A1880" si="592">A1867+1</f>
        <v>1374</v>
      </c>
      <c r="B1868" s="175"/>
      <c r="C1868" s="176"/>
      <c r="D1868" s="113"/>
      <c r="E1868" s="115"/>
      <c r="F1868" s="174"/>
      <c r="G1868" s="114" t="str">
        <f t="shared" si="587"/>
        <v/>
      </c>
      <c r="H1868" s="115"/>
      <c r="I1868" s="115"/>
      <c r="J1868" s="115"/>
      <c r="K1868" s="115"/>
      <c r="L1868" s="133" t="str">
        <f t="shared" si="588"/>
        <v/>
      </c>
      <c r="M1868" s="116" t="str">
        <f>IF(L1868="", "", L1868/Veriler!$X$1)</f>
        <v/>
      </c>
      <c r="N1868" s="116" t="str">
        <f>IF(F1868&lt;&gt;"", "İthal Girdi", IF(Veriler!T1868="", "", IF(Veriler!S1868="H", "%0,5 üzerindedir", IF(Veriler!T1868&gt;0.1, "%10 sınırı aşılmıştır.", "Uygun"))))</f>
        <v>%0,5 üzerindedir</v>
      </c>
      <c r="O1868" s="116" t="str">
        <f t="shared" si="589"/>
        <v xml:space="preserve"> </v>
      </c>
      <c r="P1868" s="117"/>
      <c r="Q1868" s="118"/>
      <c r="R1868" s="119" t="str">
        <f t="shared" si="590"/>
        <v/>
      </c>
      <c r="S1868" s="133">
        <f>IFERROR(IF(M1868&lt;=0.005,IF(F1868="",L1868,0),IF(F1868&lt;&gt;"",0,IF(P1868="",0,IF(P1868="H",0,IF(Q1868&lt;Veriler!$G$2,L1868*Veriler!$G$2,L1868*Q1868)))))," ")</f>
        <v>0</v>
      </c>
      <c r="T1868" s="133">
        <f>IF(Veriler!T1868&lt;=0.1, S1868, IF(AND(Veriler!T1868&gt;0.1, F1868="", P1868="E"), IF(Q1868&gt;Veriler!$G$2, Q1868*S1868, IF(Q1868&lt;Veriler!$G$2, Veriler!$G$2*S1868, Q1868*S1868)), 0))</f>
        <v>0</v>
      </c>
      <c r="U1868" s="133" t="str">
        <f t="shared" si="591"/>
        <v xml:space="preserve"> </v>
      </c>
      <c r="V1868" s="134" t="str">
        <f>IFERROR(IF(O1868="%10 sınırı aşılmıştır.",L1868-T1868,IFERROR(IF(F1868="",IF(S1868=1,0,IF(L1868-S1868=0,"",L1868-S1868)),IF(Veriler!M1868="",L1868,IF(L1868*Veriler!M1868=0,"",L1868*Veriler!M1868))),L1868)),0)</f>
        <v/>
      </c>
      <c r="W1868" s="146"/>
      <c r="X1868" s="146"/>
      <c r="Y1868" s="146"/>
    </row>
    <row r="1869" spans="1:25" s="99" customFormat="1" ht="54.75" customHeight="1" x14ac:dyDescent="0.25">
      <c r="A1869" s="96">
        <f t="shared" si="592"/>
        <v>1375</v>
      </c>
      <c r="B1869" s="175"/>
      <c r="C1869" s="176"/>
      <c r="D1869" s="113"/>
      <c r="E1869" s="115"/>
      <c r="F1869" s="174"/>
      <c r="G1869" s="114" t="str">
        <f t="shared" si="587"/>
        <v/>
      </c>
      <c r="H1869" s="115"/>
      <c r="I1869" s="115"/>
      <c r="J1869" s="115"/>
      <c r="K1869" s="115"/>
      <c r="L1869" s="133" t="str">
        <f t="shared" si="588"/>
        <v/>
      </c>
      <c r="M1869" s="116" t="str">
        <f>IF(L1869="", "", L1869/Veriler!$X$1)</f>
        <v/>
      </c>
      <c r="N1869" s="116" t="str">
        <f>IF(F1869&lt;&gt;"", "İthal Girdi", IF(Veriler!T1869="", "", IF(Veriler!S1869="H", "%0,5 üzerindedir", IF(Veriler!T1869&gt;0.1, "%10 sınırı aşılmıştır.", "Uygun"))))</f>
        <v>%0,5 üzerindedir</v>
      </c>
      <c r="O1869" s="116" t="str">
        <f t="shared" si="589"/>
        <v xml:space="preserve"> </v>
      </c>
      <c r="P1869" s="117"/>
      <c r="Q1869" s="118"/>
      <c r="R1869" s="119" t="str">
        <f t="shared" si="590"/>
        <v/>
      </c>
      <c r="S1869" s="133">
        <f>IFERROR(IF(M1869&lt;=0.005,IF(F1869="",L1869,0),IF(F1869&lt;&gt;"",0,IF(P1869="",0,IF(P1869="H",0,IF(Q1869&lt;Veriler!$G$2,L1869*Veriler!$G$2,L1869*Q1869)))))," ")</f>
        <v>0</v>
      </c>
      <c r="T1869" s="133">
        <f>IF(Veriler!T1869&lt;=0.1, S1869, IF(AND(Veriler!T1869&gt;0.1, F1869="", P1869="E"), IF(Q1869&gt;Veriler!$G$2, Q1869*S1869, IF(Q1869&lt;Veriler!$G$2, Veriler!$G$2*S1869, Q1869*S1869)), 0))</f>
        <v>0</v>
      </c>
      <c r="U1869" s="133" t="str">
        <f t="shared" si="591"/>
        <v xml:space="preserve"> </v>
      </c>
      <c r="V1869" s="134" t="str">
        <f>IFERROR(IF(O1869="%10 sınırı aşılmıştır.",L1869-T1869,IFERROR(IF(F1869="",IF(S1869=1,0,IF(L1869-S1869=0,"",L1869-S1869)),IF(Veriler!M1869="",L1869,IF(L1869*Veriler!M1869=0,"",L1869*Veriler!M1869))),L1869)),0)</f>
        <v/>
      </c>
      <c r="W1869" s="146"/>
      <c r="X1869" s="146"/>
      <c r="Y1869" s="146"/>
    </row>
    <row r="1870" spans="1:25" s="99" customFormat="1" ht="54.75" customHeight="1" x14ac:dyDescent="0.25">
      <c r="A1870" s="96">
        <f t="shared" si="592"/>
        <v>1376</v>
      </c>
      <c r="B1870" s="175"/>
      <c r="C1870" s="176"/>
      <c r="D1870" s="113"/>
      <c r="E1870" s="115"/>
      <c r="F1870" s="174"/>
      <c r="G1870" s="114" t="str">
        <f t="shared" si="587"/>
        <v/>
      </c>
      <c r="H1870" s="115"/>
      <c r="I1870" s="115"/>
      <c r="J1870" s="115"/>
      <c r="K1870" s="115"/>
      <c r="L1870" s="133" t="str">
        <f t="shared" si="588"/>
        <v/>
      </c>
      <c r="M1870" s="116" t="str">
        <f>IF(L1870="", "", L1870/Veriler!$X$1)</f>
        <v/>
      </c>
      <c r="N1870" s="116" t="str">
        <f>IF(F1870&lt;&gt;"", "İthal Girdi", IF(Veriler!T1870="", "", IF(Veriler!S1870="H", "%0,5 üzerindedir", IF(Veriler!T1870&gt;0.1, "%10 sınırı aşılmıştır.", "Uygun"))))</f>
        <v>%0,5 üzerindedir</v>
      </c>
      <c r="O1870" s="116" t="str">
        <f t="shared" si="589"/>
        <v xml:space="preserve"> </v>
      </c>
      <c r="P1870" s="117"/>
      <c r="Q1870" s="118"/>
      <c r="R1870" s="119" t="str">
        <f t="shared" si="590"/>
        <v/>
      </c>
      <c r="S1870" s="133">
        <f>IFERROR(IF(M1870&lt;=0.005,IF(F1870="",L1870,0),IF(F1870&lt;&gt;"",0,IF(P1870="",0,IF(P1870="H",0,IF(Q1870&lt;Veriler!$G$2,L1870*Veriler!$G$2,L1870*Q1870)))))," ")</f>
        <v>0</v>
      </c>
      <c r="T1870" s="133">
        <f>IF(Veriler!T1870&lt;=0.1, S1870, IF(AND(Veriler!T1870&gt;0.1, F1870="", P1870="E"), IF(Q1870&gt;Veriler!$G$2, Q1870*S1870, IF(Q1870&lt;Veriler!$G$2, Veriler!$G$2*S1870, Q1870*S1870)), 0))</f>
        <v>0</v>
      </c>
      <c r="U1870" s="133" t="str">
        <f t="shared" si="591"/>
        <v xml:space="preserve"> </v>
      </c>
      <c r="V1870" s="134" t="str">
        <f>IFERROR(IF(O1870="%10 sınırı aşılmıştır.",L1870-T1870,IFERROR(IF(F1870="",IF(S1870=1,0,IF(L1870-S1870=0,"",L1870-S1870)),IF(Veriler!M1870="",L1870,IF(L1870*Veriler!M1870=0,"",L1870*Veriler!M1870))),L1870)),0)</f>
        <v/>
      </c>
      <c r="W1870" s="146"/>
      <c r="X1870" s="146"/>
      <c r="Y1870" s="146"/>
    </row>
    <row r="1871" spans="1:25" s="99" customFormat="1" ht="54.75" customHeight="1" x14ac:dyDescent="0.25">
      <c r="A1871" s="96">
        <f t="shared" si="592"/>
        <v>1377</v>
      </c>
      <c r="B1871" s="175"/>
      <c r="C1871" s="176"/>
      <c r="D1871" s="113"/>
      <c r="E1871" s="115"/>
      <c r="F1871" s="174"/>
      <c r="G1871" s="114" t="str">
        <f t="shared" si="587"/>
        <v/>
      </c>
      <c r="H1871" s="115"/>
      <c r="I1871" s="115"/>
      <c r="J1871" s="115"/>
      <c r="K1871" s="115"/>
      <c r="L1871" s="133" t="str">
        <f t="shared" si="588"/>
        <v/>
      </c>
      <c r="M1871" s="116" t="str">
        <f>IF(L1871="", "", L1871/Veriler!$X$1)</f>
        <v/>
      </c>
      <c r="N1871" s="116" t="str">
        <f>IF(F1871&lt;&gt;"", "İthal Girdi", IF(Veriler!T1871="", "", IF(Veriler!S1871="H", "%0,5 üzerindedir", IF(Veriler!T1871&gt;0.1, "%10 sınırı aşılmıştır.", "Uygun"))))</f>
        <v>%0,5 üzerindedir</v>
      </c>
      <c r="O1871" s="116" t="str">
        <f t="shared" si="589"/>
        <v xml:space="preserve"> </v>
      </c>
      <c r="P1871" s="117"/>
      <c r="Q1871" s="118"/>
      <c r="R1871" s="119" t="str">
        <f t="shared" si="590"/>
        <v/>
      </c>
      <c r="S1871" s="133">
        <f>IFERROR(IF(M1871&lt;=0.005,IF(F1871="",L1871,0),IF(F1871&lt;&gt;"",0,IF(P1871="",0,IF(P1871="H",0,IF(Q1871&lt;Veriler!$G$2,L1871*Veriler!$G$2,L1871*Q1871)))))," ")</f>
        <v>0</v>
      </c>
      <c r="T1871" s="133">
        <f>IF(Veriler!T1871&lt;=0.1, S1871, IF(AND(Veriler!T1871&gt;0.1, F1871="", P1871="E"), IF(Q1871&gt;Veriler!$G$2, Q1871*S1871, IF(Q1871&lt;Veriler!$G$2, Veriler!$G$2*S1871, Q1871*S1871)), 0))</f>
        <v>0</v>
      </c>
      <c r="U1871" s="133" t="str">
        <f t="shared" si="591"/>
        <v xml:space="preserve"> </v>
      </c>
      <c r="V1871" s="134" t="str">
        <f>IFERROR(IF(O1871="%10 sınırı aşılmıştır.",L1871-T1871,IFERROR(IF(F1871="",IF(S1871=1,0,IF(L1871-S1871=0,"",L1871-S1871)),IF(Veriler!M1871="",L1871,IF(L1871*Veriler!M1871=0,"",L1871*Veriler!M1871))),L1871)),0)</f>
        <v/>
      </c>
      <c r="W1871" s="146"/>
      <c r="X1871" s="146"/>
      <c r="Y1871" s="146"/>
    </row>
    <row r="1872" spans="1:25" s="99" customFormat="1" ht="54.75" customHeight="1" x14ac:dyDescent="0.25">
      <c r="A1872" s="96">
        <f t="shared" si="592"/>
        <v>1378</v>
      </c>
      <c r="B1872" s="175"/>
      <c r="C1872" s="176"/>
      <c r="D1872" s="113"/>
      <c r="E1872" s="115"/>
      <c r="F1872" s="174"/>
      <c r="G1872" s="114" t="str">
        <f t="shared" si="587"/>
        <v/>
      </c>
      <c r="H1872" s="115"/>
      <c r="I1872" s="115"/>
      <c r="J1872" s="115"/>
      <c r="K1872" s="115"/>
      <c r="L1872" s="133" t="str">
        <f t="shared" si="588"/>
        <v/>
      </c>
      <c r="M1872" s="116" t="str">
        <f>IF(L1872="", "", L1872/Veriler!$X$1)</f>
        <v/>
      </c>
      <c r="N1872" s="116" t="str">
        <f>IF(F1872&lt;&gt;"", "İthal Girdi", IF(Veriler!T1872="", "", IF(Veriler!S1872="H", "%0,5 üzerindedir", IF(Veriler!T1872&gt;0.1, "%10 sınırı aşılmıştır.", "Uygun"))))</f>
        <v>%0,5 üzerindedir</v>
      </c>
      <c r="O1872" s="116" t="str">
        <f t="shared" si="589"/>
        <v xml:space="preserve"> </v>
      </c>
      <c r="P1872" s="117"/>
      <c r="Q1872" s="118"/>
      <c r="R1872" s="119" t="str">
        <f t="shared" si="590"/>
        <v/>
      </c>
      <c r="S1872" s="133">
        <f>IFERROR(IF(M1872&lt;=0.005,IF(F1872="",L1872,0),IF(F1872&lt;&gt;"",0,IF(P1872="",0,IF(P1872="H",0,IF(Q1872&lt;Veriler!$G$2,L1872*Veriler!$G$2,L1872*Q1872)))))," ")</f>
        <v>0</v>
      </c>
      <c r="T1872" s="133">
        <f>IF(Veriler!T1872&lt;=0.1, S1872, IF(AND(Veriler!T1872&gt;0.1, F1872="", P1872="E"), IF(Q1872&gt;Veriler!$G$2, Q1872*S1872, IF(Q1872&lt;Veriler!$G$2, Veriler!$G$2*S1872, Q1872*S1872)), 0))</f>
        <v>0</v>
      </c>
      <c r="U1872" s="133" t="str">
        <f t="shared" si="591"/>
        <v xml:space="preserve"> </v>
      </c>
      <c r="V1872" s="134" t="str">
        <f>IFERROR(IF(O1872="%10 sınırı aşılmıştır.",L1872-T1872,IFERROR(IF(F1872="",IF(S1872=1,0,IF(L1872-S1872=0,"",L1872-S1872)),IF(Veriler!M1872="",L1872,IF(L1872*Veriler!M1872=0,"",L1872*Veriler!M1872))),L1872)),0)</f>
        <v/>
      </c>
      <c r="W1872" s="146"/>
      <c r="X1872" s="146"/>
      <c r="Y1872" s="146"/>
    </row>
    <row r="1873" spans="1:25" s="99" customFormat="1" ht="54.75" customHeight="1" x14ac:dyDescent="0.25">
      <c r="A1873" s="96">
        <f t="shared" si="592"/>
        <v>1379</v>
      </c>
      <c r="B1873" s="175"/>
      <c r="C1873" s="176"/>
      <c r="D1873" s="113"/>
      <c r="E1873" s="115"/>
      <c r="F1873" s="174"/>
      <c r="G1873" s="114" t="str">
        <f t="shared" si="587"/>
        <v/>
      </c>
      <c r="H1873" s="115"/>
      <c r="I1873" s="115"/>
      <c r="J1873" s="115"/>
      <c r="K1873" s="115"/>
      <c r="L1873" s="133" t="str">
        <f t="shared" si="588"/>
        <v/>
      </c>
      <c r="M1873" s="116" t="str">
        <f>IF(L1873="", "", L1873/Veriler!$X$1)</f>
        <v/>
      </c>
      <c r="N1873" s="116" t="str">
        <f>IF(F1873&lt;&gt;"", "İthal Girdi", IF(Veriler!T1873="", "", IF(Veriler!S1873="H", "%0,5 üzerindedir", IF(Veriler!T1873&gt;0.1, "%10 sınırı aşılmıştır.", "Uygun"))))</f>
        <v>%0,5 üzerindedir</v>
      </c>
      <c r="O1873" s="116" t="str">
        <f t="shared" si="589"/>
        <v xml:space="preserve"> </v>
      </c>
      <c r="P1873" s="117"/>
      <c r="Q1873" s="118"/>
      <c r="R1873" s="119" t="str">
        <f t="shared" si="590"/>
        <v/>
      </c>
      <c r="S1873" s="133">
        <f>IFERROR(IF(M1873&lt;=0.005,IF(F1873="",L1873,0),IF(F1873&lt;&gt;"",0,IF(P1873="",0,IF(P1873="H",0,IF(Q1873&lt;Veriler!$G$2,L1873*Veriler!$G$2,L1873*Q1873)))))," ")</f>
        <v>0</v>
      </c>
      <c r="T1873" s="133">
        <f>IF(Veriler!T1873&lt;=0.1, S1873, IF(AND(Veriler!T1873&gt;0.1, F1873="", P1873="E"), IF(Q1873&gt;Veriler!$G$2, Q1873*S1873, IF(Q1873&lt;Veriler!$G$2, Veriler!$G$2*S1873, Q1873*S1873)), 0))</f>
        <v>0</v>
      </c>
      <c r="U1873" s="133" t="str">
        <f t="shared" si="591"/>
        <v xml:space="preserve"> </v>
      </c>
      <c r="V1873" s="134" t="str">
        <f>IFERROR(IF(O1873="%10 sınırı aşılmıştır.",L1873-T1873,IFERROR(IF(F1873="",IF(S1873=1,0,IF(L1873-S1873=0,"",L1873-S1873)),IF(Veriler!M1873="",L1873,IF(L1873*Veriler!M1873=0,"",L1873*Veriler!M1873))),L1873)),0)</f>
        <v/>
      </c>
      <c r="W1873" s="146"/>
      <c r="X1873" s="146"/>
      <c r="Y1873" s="146"/>
    </row>
    <row r="1874" spans="1:25" s="99" customFormat="1" ht="54.75" customHeight="1" x14ac:dyDescent="0.25">
      <c r="A1874" s="96">
        <f t="shared" si="592"/>
        <v>1380</v>
      </c>
      <c r="B1874" s="175"/>
      <c r="C1874" s="176"/>
      <c r="D1874" s="113"/>
      <c r="E1874" s="115"/>
      <c r="F1874" s="174"/>
      <c r="G1874" s="114" t="str">
        <f t="shared" si="587"/>
        <v/>
      </c>
      <c r="H1874" s="115"/>
      <c r="I1874" s="115"/>
      <c r="J1874" s="115"/>
      <c r="K1874" s="115"/>
      <c r="L1874" s="133" t="str">
        <f t="shared" si="588"/>
        <v/>
      </c>
      <c r="M1874" s="116" t="str">
        <f>IF(L1874="", "", L1874/Veriler!$X$1)</f>
        <v/>
      </c>
      <c r="N1874" s="116" t="str">
        <f>IF(F1874&lt;&gt;"", "İthal Girdi", IF(Veriler!T1874="", "", IF(Veriler!S1874="H", "%0,5 üzerindedir", IF(Veriler!T1874&gt;0.1, "%10 sınırı aşılmıştır.", "Uygun"))))</f>
        <v>%0,5 üzerindedir</v>
      </c>
      <c r="O1874" s="116" t="str">
        <f t="shared" si="589"/>
        <v xml:space="preserve"> </v>
      </c>
      <c r="P1874" s="117"/>
      <c r="Q1874" s="118"/>
      <c r="R1874" s="119" t="str">
        <f t="shared" si="590"/>
        <v/>
      </c>
      <c r="S1874" s="133">
        <f>IFERROR(IF(M1874&lt;=0.005,IF(F1874="",L1874,0),IF(F1874&lt;&gt;"",0,IF(P1874="",0,IF(P1874="H",0,IF(Q1874&lt;Veriler!$G$2,L1874*Veriler!$G$2,L1874*Q1874)))))," ")</f>
        <v>0</v>
      </c>
      <c r="T1874" s="133">
        <f>IF(Veriler!T1874&lt;=0.1, S1874, IF(AND(Veriler!T1874&gt;0.1, F1874="", P1874="E"), IF(Q1874&gt;Veriler!$G$2, Q1874*S1874, IF(Q1874&lt;Veriler!$G$2, Veriler!$G$2*S1874, Q1874*S1874)), 0))</f>
        <v>0</v>
      </c>
      <c r="U1874" s="133" t="str">
        <f t="shared" si="591"/>
        <v xml:space="preserve"> </v>
      </c>
      <c r="V1874" s="134" t="str">
        <f>IFERROR(IF(O1874="%10 sınırı aşılmıştır.",L1874-T1874,IFERROR(IF(F1874="",IF(S1874=1,0,IF(L1874-S1874=0,"",L1874-S1874)),IF(Veriler!M1874="",L1874,IF(L1874*Veriler!M1874=0,"",L1874*Veriler!M1874))),L1874)),0)</f>
        <v/>
      </c>
      <c r="W1874" s="146"/>
      <c r="X1874" s="146"/>
      <c r="Y1874" s="146"/>
    </row>
    <row r="1875" spans="1:25" s="99" customFormat="1" ht="54.75" customHeight="1" x14ac:dyDescent="0.25">
      <c r="A1875" s="96">
        <f t="shared" si="592"/>
        <v>1381</v>
      </c>
      <c r="B1875" s="175"/>
      <c r="C1875" s="176"/>
      <c r="D1875" s="113"/>
      <c r="E1875" s="115"/>
      <c r="F1875" s="174"/>
      <c r="G1875" s="114" t="str">
        <f t="shared" si="587"/>
        <v/>
      </c>
      <c r="H1875" s="115"/>
      <c r="I1875" s="115"/>
      <c r="J1875" s="115"/>
      <c r="K1875" s="115"/>
      <c r="L1875" s="133" t="str">
        <f t="shared" si="588"/>
        <v/>
      </c>
      <c r="M1875" s="116" t="str">
        <f>IF(L1875="", "", L1875/Veriler!$X$1)</f>
        <v/>
      </c>
      <c r="N1875" s="116" t="str">
        <f>IF(F1875&lt;&gt;"", "İthal Girdi", IF(Veriler!T1875="", "", IF(Veriler!S1875="H", "%0,5 üzerindedir", IF(Veriler!T1875&gt;0.1, "%10 sınırı aşılmıştır.", "Uygun"))))</f>
        <v>%0,5 üzerindedir</v>
      </c>
      <c r="O1875" s="116" t="str">
        <f t="shared" si="589"/>
        <v xml:space="preserve"> </v>
      </c>
      <c r="P1875" s="117"/>
      <c r="Q1875" s="118"/>
      <c r="R1875" s="119" t="str">
        <f t="shared" si="590"/>
        <v/>
      </c>
      <c r="S1875" s="133">
        <f>IFERROR(IF(M1875&lt;=0.005,IF(F1875="",L1875,0),IF(F1875&lt;&gt;"",0,IF(P1875="",0,IF(P1875="H",0,IF(Q1875&lt;Veriler!$G$2,L1875*Veriler!$G$2,L1875*Q1875)))))," ")</f>
        <v>0</v>
      </c>
      <c r="T1875" s="133">
        <f>IF(Veriler!T1875&lt;=0.1, S1875, IF(AND(Veriler!T1875&gt;0.1, F1875="", P1875="E"), IF(Q1875&gt;Veriler!$G$2, Q1875*S1875, IF(Q1875&lt;Veriler!$G$2, Veriler!$G$2*S1875, Q1875*S1875)), 0))</f>
        <v>0</v>
      </c>
      <c r="U1875" s="133" t="str">
        <f t="shared" si="591"/>
        <v xml:space="preserve"> </v>
      </c>
      <c r="V1875" s="134" t="str">
        <f>IFERROR(IF(O1875="%10 sınırı aşılmıştır.",L1875-T1875,IFERROR(IF(F1875="",IF(S1875=1,0,IF(L1875-S1875=0,"",L1875-S1875)),IF(Veriler!M1875="",L1875,IF(L1875*Veriler!M1875=0,"",L1875*Veriler!M1875))),L1875)),0)</f>
        <v/>
      </c>
      <c r="W1875" s="146"/>
      <c r="X1875" s="146"/>
      <c r="Y1875" s="146"/>
    </row>
    <row r="1876" spans="1:25" s="99" customFormat="1" ht="54.75" customHeight="1" x14ac:dyDescent="0.25">
      <c r="A1876" s="96">
        <f t="shared" si="592"/>
        <v>1382</v>
      </c>
      <c r="B1876" s="175"/>
      <c r="C1876" s="176"/>
      <c r="D1876" s="113"/>
      <c r="E1876" s="115"/>
      <c r="F1876" s="174"/>
      <c r="G1876" s="114" t="str">
        <f t="shared" si="587"/>
        <v/>
      </c>
      <c r="H1876" s="115"/>
      <c r="I1876" s="115"/>
      <c r="J1876" s="115"/>
      <c r="K1876" s="115"/>
      <c r="L1876" s="133" t="str">
        <f t="shared" si="588"/>
        <v/>
      </c>
      <c r="M1876" s="116" t="str">
        <f>IF(L1876="", "", L1876/Veriler!$X$1)</f>
        <v/>
      </c>
      <c r="N1876" s="116" t="str">
        <f>IF(F1876&lt;&gt;"", "İthal Girdi", IF(Veriler!T1876="", "", IF(Veriler!S1876="H", "%0,5 üzerindedir", IF(Veriler!T1876&gt;0.1, "%10 sınırı aşılmıştır.", "Uygun"))))</f>
        <v>%0,5 üzerindedir</v>
      </c>
      <c r="O1876" s="116" t="str">
        <f t="shared" si="589"/>
        <v xml:space="preserve"> </v>
      </c>
      <c r="P1876" s="117"/>
      <c r="Q1876" s="118"/>
      <c r="R1876" s="119" t="str">
        <f t="shared" si="590"/>
        <v/>
      </c>
      <c r="S1876" s="133">
        <f>IFERROR(IF(M1876&lt;=0.005,IF(F1876="",L1876,0),IF(F1876&lt;&gt;"",0,IF(P1876="",0,IF(P1876="H",0,IF(Q1876&lt;Veriler!$G$2,L1876*Veriler!$G$2,L1876*Q1876)))))," ")</f>
        <v>0</v>
      </c>
      <c r="T1876" s="133">
        <f>IF(Veriler!T1876&lt;=0.1, S1876, IF(AND(Veriler!T1876&gt;0.1, F1876="", P1876="E"), IF(Q1876&gt;Veriler!$G$2, Q1876*S1876, IF(Q1876&lt;Veriler!$G$2, Veriler!$G$2*S1876, Q1876*S1876)), 0))</f>
        <v>0</v>
      </c>
      <c r="U1876" s="133" t="str">
        <f t="shared" si="591"/>
        <v xml:space="preserve"> </v>
      </c>
      <c r="V1876" s="134" t="str">
        <f>IFERROR(IF(O1876="%10 sınırı aşılmıştır.",L1876-T1876,IFERROR(IF(F1876="",IF(S1876=1,0,IF(L1876-S1876=0,"",L1876-S1876)),IF(Veriler!M1876="",L1876,IF(L1876*Veriler!M1876=0,"",L1876*Veriler!M1876))),L1876)),0)</f>
        <v/>
      </c>
      <c r="W1876" s="146"/>
      <c r="X1876" s="146"/>
      <c r="Y1876" s="146"/>
    </row>
    <row r="1877" spans="1:25" s="99" customFormat="1" ht="54.75" customHeight="1" x14ac:dyDescent="0.25">
      <c r="A1877" s="96">
        <f t="shared" si="592"/>
        <v>1383</v>
      </c>
      <c r="B1877" s="175"/>
      <c r="C1877" s="176"/>
      <c r="D1877" s="113"/>
      <c r="E1877" s="115"/>
      <c r="F1877" s="174"/>
      <c r="G1877" s="114" t="str">
        <f t="shared" si="587"/>
        <v/>
      </c>
      <c r="H1877" s="115"/>
      <c r="I1877" s="115"/>
      <c r="J1877" s="115"/>
      <c r="K1877" s="115"/>
      <c r="L1877" s="133" t="str">
        <f t="shared" si="588"/>
        <v/>
      </c>
      <c r="M1877" s="116" t="str">
        <f>IF(L1877="", "", L1877/Veriler!$X$1)</f>
        <v/>
      </c>
      <c r="N1877" s="116" t="str">
        <f>IF(F1877&lt;&gt;"", "İthal Girdi", IF(Veriler!T1877="", "", IF(Veriler!S1877="H", "%0,5 üzerindedir", IF(Veriler!T1877&gt;0.1, "%10 sınırı aşılmıştır.", "Uygun"))))</f>
        <v>%0,5 üzerindedir</v>
      </c>
      <c r="O1877" s="116" t="str">
        <f t="shared" si="589"/>
        <v xml:space="preserve"> </v>
      </c>
      <c r="P1877" s="117"/>
      <c r="Q1877" s="118"/>
      <c r="R1877" s="119" t="str">
        <f t="shared" si="590"/>
        <v/>
      </c>
      <c r="S1877" s="133">
        <f>IFERROR(IF(M1877&lt;=0.005,IF(F1877="",L1877,0),IF(F1877&lt;&gt;"",0,IF(P1877="",0,IF(P1877="H",0,IF(Q1877&lt;Veriler!$G$2,L1877*Veriler!$G$2,L1877*Q1877)))))," ")</f>
        <v>0</v>
      </c>
      <c r="T1877" s="133">
        <f>IF(Veriler!T1877&lt;=0.1, S1877, IF(AND(Veriler!T1877&gt;0.1, F1877="", P1877="E"), IF(Q1877&gt;Veriler!$G$2, Q1877*S1877, IF(Q1877&lt;Veriler!$G$2, Veriler!$G$2*S1877, Q1877*S1877)), 0))</f>
        <v>0</v>
      </c>
      <c r="U1877" s="133" t="str">
        <f t="shared" si="591"/>
        <v xml:space="preserve"> </v>
      </c>
      <c r="V1877" s="134" t="str">
        <f>IFERROR(IF(O1877="%10 sınırı aşılmıştır.",L1877-T1877,IFERROR(IF(F1877="",IF(S1877=1,0,IF(L1877-S1877=0,"",L1877-S1877)),IF(Veriler!M1877="",L1877,IF(L1877*Veriler!M1877=0,"",L1877*Veriler!M1877))),L1877)),0)</f>
        <v/>
      </c>
      <c r="W1877" s="146"/>
      <c r="X1877" s="146"/>
      <c r="Y1877" s="146"/>
    </row>
    <row r="1878" spans="1:25" s="99" customFormat="1" ht="54.75" customHeight="1" x14ac:dyDescent="0.25">
      <c r="A1878" s="96">
        <f t="shared" si="592"/>
        <v>1384</v>
      </c>
      <c r="B1878" s="175"/>
      <c r="C1878" s="176"/>
      <c r="D1878" s="113"/>
      <c r="E1878" s="115"/>
      <c r="F1878" s="174"/>
      <c r="G1878" s="114" t="str">
        <f t="shared" si="587"/>
        <v/>
      </c>
      <c r="H1878" s="115"/>
      <c r="I1878" s="115"/>
      <c r="J1878" s="115"/>
      <c r="K1878" s="115"/>
      <c r="L1878" s="133" t="str">
        <f t="shared" si="588"/>
        <v/>
      </c>
      <c r="M1878" s="116" t="str">
        <f>IF(L1878="", "", L1878/Veriler!$X$1)</f>
        <v/>
      </c>
      <c r="N1878" s="116" t="str">
        <f>IF(F1878&lt;&gt;"", "İthal Girdi", IF(Veriler!T1878="", "", IF(Veriler!S1878="H", "%0,5 üzerindedir", IF(Veriler!T1878&gt;0.1, "%10 sınırı aşılmıştır.", "Uygun"))))</f>
        <v>%0,5 üzerindedir</v>
      </c>
      <c r="O1878" s="116" t="str">
        <f t="shared" si="589"/>
        <v xml:space="preserve"> </v>
      </c>
      <c r="P1878" s="117"/>
      <c r="Q1878" s="118"/>
      <c r="R1878" s="119" t="str">
        <f t="shared" si="590"/>
        <v/>
      </c>
      <c r="S1878" s="133">
        <f>IFERROR(IF(M1878&lt;=0.005,IF(F1878="",L1878,0),IF(F1878&lt;&gt;"",0,IF(P1878="",0,IF(P1878="H",0,IF(Q1878&lt;Veriler!$G$2,L1878*Veriler!$G$2,L1878*Q1878)))))," ")</f>
        <v>0</v>
      </c>
      <c r="T1878" s="133">
        <f>IF(Veriler!T1878&lt;=0.1, S1878, IF(AND(Veriler!T1878&gt;0.1, F1878="", P1878="E"), IF(Q1878&gt;Veriler!$G$2, Q1878*S1878, IF(Q1878&lt;Veriler!$G$2, Veriler!$G$2*S1878, Q1878*S1878)), 0))</f>
        <v>0</v>
      </c>
      <c r="U1878" s="133" t="str">
        <f t="shared" si="591"/>
        <v xml:space="preserve"> </v>
      </c>
      <c r="V1878" s="134" t="str">
        <f>IFERROR(IF(O1878="%10 sınırı aşılmıştır.",L1878-T1878,IFERROR(IF(F1878="",IF(S1878=1,0,IF(L1878-S1878=0,"",L1878-S1878)),IF(Veriler!M1878="",L1878,IF(L1878*Veriler!M1878=0,"",L1878*Veriler!M1878))),L1878)),0)</f>
        <v/>
      </c>
      <c r="W1878" s="146"/>
      <c r="X1878" s="146"/>
      <c r="Y1878" s="146"/>
    </row>
    <row r="1879" spans="1:25" s="99" customFormat="1" ht="54.75" customHeight="1" x14ac:dyDescent="0.25">
      <c r="A1879" s="96">
        <f t="shared" si="592"/>
        <v>1385</v>
      </c>
      <c r="B1879" s="175"/>
      <c r="C1879" s="176"/>
      <c r="D1879" s="113"/>
      <c r="E1879" s="115"/>
      <c r="F1879" s="174"/>
      <c r="G1879" s="114" t="str">
        <f t="shared" si="587"/>
        <v/>
      </c>
      <c r="H1879" s="115"/>
      <c r="I1879" s="115"/>
      <c r="J1879" s="115"/>
      <c r="K1879" s="115"/>
      <c r="L1879" s="133" t="str">
        <f t="shared" si="588"/>
        <v/>
      </c>
      <c r="M1879" s="116" t="str">
        <f>IF(L1879="", "", L1879/Veriler!$X$1)</f>
        <v/>
      </c>
      <c r="N1879" s="116" t="str">
        <f>IF(F1879&lt;&gt;"", "İthal Girdi", IF(Veriler!T1879="", "", IF(Veriler!S1879="H", "%0,5 üzerindedir", IF(Veriler!T1879&gt;0.1, "%10 sınırı aşılmıştır.", "Uygun"))))</f>
        <v>%0,5 üzerindedir</v>
      </c>
      <c r="O1879" s="116" t="str">
        <f t="shared" si="589"/>
        <v xml:space="preserve"> </v>
      </c>
      <c r="P1879" s="117"/>
      <c r="Q1879" s="118"/>
      <c r="R1879" s="119" t="str">
        <f t="shared" si="590"/>
        <v/>
      </c>
      <c r="S1879" s="133">
        <f>IFERROR(IF(M1879&lt;=0.005,IF(F1879="",L1879,0),IF(F1879&lt;&gt;"",0,IF(P1879="",0,IF(P1879="H",0,IF(Q1879&lt;Veriler!$G$2,L1879*Veriler!$G$2,L1879*Q1879)))))," ")</f>
        <v>0</v>
      </c>
      <c r="T1879" s="133">
        <f>IF(Veriler!T1879&lt;=0.1, S1879, IF(AND(Veriler!T1879&gt;0.1, F1879="", P1879="E"), IF(Q1879&gt;Veriler!$G$2, Q1879*S1879, IF(Q1879&lt;Veriler!$G$2, Veriler!$G$2*S1879, Q1879*S1879)), 0))</f>
        <v>0</v>
      </c>
      <c r="U1879" s="133" t="str">
        <f t="shared" si="591"/>
        <v xml:space="preserve"> </v>
      </c>
      <c r="V1879" s="134" t="str">
        <f>IFERROR(IF(O1879="%10 sınırı aşılmıştır.",L1879-T1879,IFERROR(IF(F1879="",IF(S1879=1,0,IF(L1879-S1879=0,"",L1879-S1879)),IF(Veriler!M1879="",L1879,IF(L1879*Veriler!M1879=0,"",L1879*Veriler!M1879))),L1879)),0)</f>
        <v/>
      </c>
      <c r="W1879" s="146"/>
      <c r="X1879" s="146"/>
      <c r="Y1879" s="146"/>
    </row>
    <row r="1880" spans="1:25" s="99" customFormat="1" ht="54.75" customHeight="1" x14ac:dyDescent="0.25">
      <c r="A1880" s="96">
        <f t="shared" si="592"/>
        <v>1386</v>
      </c>
      <c r="B1880" s="175"/>
      <c r="C1880" s="176"/>
      <c r="D1880" s="113"/>
      <c r="E1880" s="115"/>
      <c r="F1880" s="174"/>
      <c r="G1880" s="114" t="str">
        <f t="shared" si="587"/>
        <v/>
      </c>
      <c r="H1880" s="115"/>
      <c r="I1880" s="115"/>
      <c r="J1880" s="115"/>
      <c r="K1880" s="115"/>
      <c r="L1880" s="133" t="str">
        <f t="shared" si="588"/>
        <v/>
      </c>
      <c r="M1880" s="116" t="str">
        <f>IF(L1880="", "", L1880/Veriler!$X$1)</f>
        <v/>
      </c>
      <c r="N1880" s="116" t="str">
        <f>IF(F1880&lt;&gt;"", "İthal Girdi", IF(Veriler!T1880="", "", IF(Veriler!S1880="H", "%0,5 üzerindedir", IF(Veriler!T1880&gt;0.1, "%10 sınırı aşılmıştır.", "Uygun"))))</f>
        <v>%0,5 üzerindedir</v>
      </c>
      <c r="O1880" s="116" t="str">
        <f t="shared" si="589"/>
        <v xml:space="preserve"> </v>
      </c>
      <c r="P1880" s="117"/>
      <c r="Q1880" s="118"/>
      <c r="R1880" s="119" t="str">
        <f t="shared" si="590"/>
        <v/>
      </c>
      <c r="S1880" s="133">
        <f>IFERROR(IF(M1880&lt;=0.005,IF(F1880="",L1880,0),IF(F1880&lt;&gt;"",0,IF(P1880="",0,IF(P1880="H",0,IF(Q1880&lt;Veriler!$G$2,L1880*Veriler!$G$2,L1880*Q1880)))))," ")</f>
        <v>0</v>
      </c>
      <c r="T1880" s="133">
        <f>IF(Veriler!T1880&lt;=0.1, S1880, IF(AND(Veriler!T1880&gt;0.1, F1880="", P1880="E"), IF(Q1880&gt;Veriler!$G$2, Q1880*S1880, IF(Q1880&lt;Veriler!$G$2, Veriler!$G$2*S1880, Q1880*S1880)), 0))</f>
        <v>0</v>
      </c>
      <c r="U1880" s="133" t="str">
        <f t="shared" si="591"/>
        <v xml:space="preserve"> </v>
      </c>
      <c r="V1880" s="134" t="str">
        <f>IFERROR(IF(O1880="%10 sınırı aşılmıştır.",L1880-T1880,IFERROR(IF(F1880="",IF(S1880=1,0,IF(L1880-S1880=0,"",L1880-S1880)),IF(Veriler!M1880="",L1880,IF(L1880*Veriler!M1880=0,"",L1880*Veriler!M1880))),L1880)),0)</f>
        <v/>
      </c>
      <c r="W1880" s="146"/>
      <c r="X1880" s="146"/>
      <c r="Y1880" s="146"/>
    </row>
    <row r="1881" spans="1:25" s="99" customFormat="1" ht="36" hidden="1" customHeight="1" x14ac:dyDescent="0.25">
      <c r="A1881" s="101"/>
      <c r="B1881" s="191" t="s">
        <v>16</v>
      </c>
      <c r="C1881" s="176"/>
      <c r="D1881" s="120"/>
      <c r="E1881" s="171"/>
      <c r="F1881" s="172"/>
      <c r="G1881" s="121"/>
      <c r="H1881" s="115"/>
      <c r="I1881" s="115"/>
      <c r="J1881" s="115"/>
      <c r="K1881" s="115"/>
      <c r="L1881" s="121"/>
      <c r="M1881" s="121"/>
      <c r="N1881" s="121"/>
      <c r="O1881" s="121"/>
      <c r="P1881" s="120"/>
      <c r="Q1881" s="120"/>
      <c r="R1881" s="183"/>
      <c r="S1881" s="184"/>
      <c r="T1881" s="121"/>
      <c r="U1881" s="121"/>
      <c r="V1881" s="121"/>
      <c r="W1881" s="146"/>
      <c r="X1881" s="146"/>
      <c r="Y1881" s="146"/>
    </row>
    <row r="1882" spans="1:25" s="99" customFormat="1" ht="54.75" customHeight="1" x14ac:dyDescent="0.25">
      <c r="A1882" s="96">
        <f>A1880+1</f>
        <v>1387</v>
      </c>
      <c r="B1882" s="175"/>
      <c r="C1882" s="176"/>
      <c r="D1882" s="113"/>
      <c r="E1882" s="115"/>
      <c r="F1882" s="174"/>
      <c r="G1882" s="114" t="str">
        <f t="shared" ref="G1882:G1895" si="593">IF(AND(F1882&lt;&gt;"",V1882&lt;&gt;"",L1882&lt;&gt;0),V1882/L1882,"")</f>
        <v/>
      </c>
      <c r="H1882" s="115"/>
      <c r="I1882" s="115"/>
      <c r="J1882" s="115"/>
      <c r="K1882" s="115"/>
      <c r="L1882" s="133" t="str">
        <f t="shared" ref="L1882:L1895" si="594">IF(AND(H1882&lt;&gt;0, J1882&lt;&gt;0, K1882&lt;&gt;0), H1882*J1882*K1882, "")</f>
        <v/>
      </c>
      <c r="M1882" s="116" t="str">
        <f>IF(L1882="", "", L1882/Veriler!$X$1)</f>
        <v/>
      </c>
      <c r="N1882" s="116" t="str">
        <f>IF(F1882&lt;&gt;"", "İthal Girdi", IF(Veriler!T1882="", "", IF(Veriler!S1882="H", "%0,5 üzerindedir", IF(Veriler!T1882&gt;0.1, "%10 sınırı aşılmıştır.", "Uygun"))))</f>
        <v>%0,5 üzerindedir</v>
      </c>
      <c r="O1882" s="116" t="str">
        <f t="shared" ref="O1882:O1895" si="595">IF(M1882=""," ",N1882)</f>
        <v xml:space="preserve"> </v>
      </c>
      <c r="P1882" s="117"/>
      <c r="Q1882" s="118"/>
      <c r="R1882" s="119" t="str">
        <f t="shared" ref="R1882:R1895" si="596">IFERROR(IF(AND(T1882&lt;&gt;"",L1882&lt;&gt;"",L1882&lt;&gt;0,T1882&lt;&gt;0),T1882/L1882,"")," ")</f>
        <v/>
      </c>
      <c r="S1882" s="133">
        <f>IFERROR(IF(M1882&lt;=0.005,IF(F1882="",L1882,0),IF(F1882&lt;&gt;"",0,IF(P1882="",0,IF(P1882="H",0,IF(Q1882&lt;Veriler!$G$2,L1882*Veriler!$G$2,L1882*Q1882)))))," ")</f>
        <v>0</v>
      </c>
      <c r="T1882" s="133">
        <f>IF(Veriler!T1882&lt;=0.1, S1882, IF(AND(Veriler!T1882&gt;0.1, F1882="", P1882="E"), IF(Q1882&gt;Veriler!$G$2, Q1882*S1882, IF(Q1882&lt;Veriler!$G$2, Veriler!$G$2*S1882, Q1882*S1882)), 0))</f>
        <v>0</v>
      </c>
      <c r="U1882" s="133" t="str">
        <f t="shared" ref="U1882:U1895" si="597">IF(T1882=0," ",T1882)</f>
        <v xml:space="preserve"> </v>
      </c>
      <c r="V1882" s="134" t="str">
        <f>IFERROR(IF(O1882="%10 sınırı aşılmıştır.",L1882-T1882,IFERROR(IF(F1882="",IF(S1882=1,0,IF(L1882-S1882=0,"",L1882-S1882)),IF(Veriler!M1882="",L1882,IF(L1882*Veriler!M1882=0,"",L1882*Veriler!M1882))),L1882)),0)</f>
        <v/>
      </c>
      <c r="W1882" s="146"/>
      <c r="X1882" s="146"/>
      <c r="Y1882" s="146"/>
    </row>
    <row r="1883" spans="1:25" s="99" customFormat="1" ht="54.75" customHeight="1" x14ac:dyDescent="0.25">
      <c r="A1883" s="96">
        <f t="shared" ref="A1883:A1895" si="598">A1882+1</f>
        <v>1388</v>
      </c>
      <c r="B1883" s="175"/>
      <c r="C1883" s="176"/>
      <c r="D1883" s="113"/>
      <c r="E1883" s="115"/>
      <c r="F1883" s="174"/>
      <c r="G1883" s="114" t="str">
        <f t="shared" si="593"/>
        <v/>
      </c>
      <c r="H1883" s="115"/>
      <c r="I1883" s="115"/>
      <c r="J1883" s="115"/>
      <c r="K1883" s="115"/>
      <c r="L1883" s="133" t="str">
        <f t="shared" si="594"/>
        <v/>
      </c>
      <c r="M1883" s="116" t="str">
        <f>IF(L1883="", "", L1883/Veriler!$X$1)</f>
        <v/>
      </c>
      <c r="N1883" s="116" t="str">
        <f>IF(F1883&lt;&gt;"", "İthal Girdi", IF(Veriler!T1883="", "", IF(Veriler!S1883="H", "%0,5 üzerindedir", IF(Veriler!T1883&gt;0.1, "%10 sınırı aşılmıştır.", "Uygun"))))</f>
        <v>%0,5 üzerindedir</v>
      </c>
      <c r="O1883" s="116" t="str">
        <f t="shared" si="595"/>
        <v xml:space="preserve"> </v>
      </c>
      <c r="P1883" s="117"/>
      <c r="Q1883" s="118"/>
      <c r="R1883" s="119" t="str">
        <f t="shared" si="596"/>
        <v/>
      </c>
      <c r="S1883" s="133">
        <f>IFERROR(IF(M1883&lt;=0.005,IF(F1883="",L1883,0),IF(F1883&lt;&gt;"",0,IF(P1883="",0,IF(P1883="H",0,IF(Q1883&lt;Veriler!$G$2,L1883*Veriler!$G$2,L1883*Q1883)))))," ")</f>
        <v>0</v>
      </c>
      <c r="T1883" s="133">
        <f>IF(Veriler!T1883&lt;=0.1, S1883, IF(AND(Veriler!T1883&gt;0.1, F1883="", P1883="E"), IF(Q1883&gt;Veriler!$G$2, Q1883*S1883, IF(Q1883&lt;Veriler!$G$2, Veriler!$G$2*S1883, Q1883*S1883)), 0))</f>
        <v>0</v>
      </c>
      <c r="U1883" s="133" t="str">
        <f t="shared" si="597"/>
        <v xml:space="preserve"> </v>
      </c>
      <c r="V1883" s="134" t="str">
        <f>IFERROR(IF(O1883="%10 sınırı aşılmıştır.",L1883-T1883,IFERROR(IF(F1883="",IF(S1883=1,0,IF(L1883-S1883=0,"",L1883-S1883)),IF(Veriler!M1883="",L1883,IF(L1883*Veriler!M1883=0,"",L1883*Veriler!M1883))),L1883)),0)</f>
        <v/>
      </c>
      <c r="W1883" s="146"/>
      <c r="X1883" s="146"/>
      <c r="Y1883" s="146"/>
    </row>
    <row r="1884" spans="1:25" s="99" customFormat="1" ht="54.75" customHeight="1" x14ac:dyDescent="0.25">
      <c r="A1884" s="96">
        <f t="shared" si="598"/>
        <v>1389</v>
      </c>
      <c r="B1884" s="175"/>
      <c r="C1884" s="176"/>
      <c r="D1884" s="113"/>
      <c r="E1884" s="115"/>
      <c r="F1884" s="174"/>
      <c r="G1884" s="114" t="str">
        <f t="shared" si="593"/>
        <v/>
      </c>
      <c r="H1884" s="115"/>
      <c r="I1884" s="115"/>
      <c r="J1884" s="115"/>
      <c r="K1884" s="115"/>
      <c r="L1884" s="133" t="str">
        <f t="shared" si="594"/>
        <v/>
      </c>
      <c r="M1884" s="116" t="str">
        <f>IF(L1884="", "", L1884/Veriler!$X$1)</f>
        <v/>
      </c>
      <c r="N1884" s="116" t="str">
        <f>IF(F1884&lt;&gt;"", "İthal Girdi", IF(Veriler!T1884="", "", IF(Veriler!S1884="H", "%0,5 üzerindedir", IF(Veriler!T1884&gt;0.1, "%10 sınırı aşılmıştır.", "Uygun"))))</f>
        <v>%0,5 üzerindedir</v>
      </c>
      <c r="O1884" s="116" t="str">
        <f t="shared" si="595"/>
        <v xml:space="preserve"> </v>
      </c>
      <c r="P1884" s="117"/>
      <c r="Q1884" s="118"/>
      <c r="R1884" s="119" t="str">
        <f t="shared" si="596"/>
        <v/>
      </c>
      <c r="S1884" s="133">
        <f>IFERROR(IF(M1884&lt;=0.005,IF(F1884="",L1884,0),IF(F1884&lt;&gt;"",0,IF(P1884="",0,IF(P1884="H",0,IF(Q1884&lt;Veriler!$G$2,L1884*Veriler!$G$2,L1884*Q1884)))))," ")</f>
        <v>0</v>
      </c>
      <c r="T1884" s="133">
        <f>IF(Veriler!T1884&lt;=0.1, S1884, IF(AND(Veriler!T1884&gt;0.1, F1884="", P1884="E"), IF(Q1884&gt;Veriler!$G$2, Q1884*S1884, IF(Q1884&lt;Veriler!$G$2, Veriler!$G$2*S1884, Q1884*S1884)), 0))</f>
        <v>0</v>
      </c>
      <c r="U1884" s="133" t="str">
        <f t="shared" si="597"/>
        <v xml:space="preserve"> </v>
      </c>
      <c r="V1884" s="134" t="str">
        <f>IFERROR(IF(O1884="%10 sınırı aşılmıştır.",L1884-T1884,IFERROR(IF(F1884="",IF(S1884=1,0,IF(L1884-S1884=0,"",L1884-S1884)),IF(Veriler!M1884="",L1884,IF(L1884*Veriler!M1884=0,"",L1884*Veriler!M1884))),L1884)),0)</f>
        <v/>
      </c>
      <c r="W1884" s="146"/>
      <c r="X1884" s="146"/>
      <c r="Y1884" s="146"/>
    </row>
    <row r="1885" spans="1:25" s="99" customFormat="1" ht="54.75" customHeight="1" x14ac:dyDescent="0.25">
      <c r="A1885" s="96">
        <f t="shared" si="598"/>
        <v>1390</v>
      </c>
      <c r="B1885" s="175"/>
      <c r="C1885" s="176"/>
      <c r="D1885" s="113"/>
      <c r="E1885" s="115"/>
      <c r="F1885" s="174"/>
      <c r="G1885" s="114" t="str">
        <f t="shared" si="593"/>
        <v/>
      </c>
      <c r="H1885" s="115"/>
      <c r="I1885" s="115"/>
      <c r="J1885" s="115"/>
      <c r="K1885" s="115"/>
      <c r="L1885" s="133" t="str">
        <f t="shared" si="594"/>
        <v/>
      </c>
      <c r="M1885" s="116" t="str">
        <f>IF(L1885="", "", L1885/Veriler!$X$1)</f>
        <v/>
      </c>
      <c r="N1885" s="116" t="str">
        <f>IF(F1885&lt;&gt;"", "İthal Girdi", IF(Veriler!T1885="", "", IF(Veriler!S1885="H", "%0,5 üzerindedir", IF(Veriler!T1885&gt;0.1, "%10 sınırı aşılmıştır.", "Uygun"))))</f>
        <v>%0,5 üzerindedir</v>
      </c>
      <c r="O1885" s="116" t="str">
        <f t="shared" si="595"/>
        <v xml:space="preserve"> </v>
      </c>
      <c r="P1885" s="117"/>
      <c r="Q1885" s="118"/>
      <c r="R1885" s="119" t="str">
        <f t="shared" si="596"/>
        <v/>
      </c>
      <c r="S1885" s="133">
        <f>IFERROR(IF(M1885&lt;=0.005,IF(F1885="",L1885,0),IF(F1885&lt;&gt;"",0,IF(P1885="",0,IF(P1885="H",0,IF(Q1885&lt;Veriler!$G$2,L1885*Veriler!$G$2,L1885*Q1885)))))," ")</f>
        <v>0</v>
      </c>
      <c r="T1885" s="133">
        <f>IF(Veriler!T1885&lt;=0.1, S1885, IF(AND(Veriler!T1885&gt;0.1, F1885="", P1885="E"), IF(Q1885&gt;Veriler!$G$2, Q1885*S1885, IF(Q1885&lt;Veriler!$G$2, Veriler!$G$2*S1885, Q1885*S1885)), 0))</f>
        <v>0</v>
      </c>
      <c r="U1885" s="133" t="str">
        <f t="shared" si="597"/>
        <v xml:space="preserve"> </v>
      </c>
      <c r="V1885" s="134" t="str">
        <f>IFERROR(IF(O1885="%10 sınırı aşılmıştır.",L1885-T1885,IFERROR(IF(F1885="",IF(S1885=1,0,IF(L1885-S1885=0,"",L1885-S1885)),IF(Veriler!M1885="",L1885,IF(L1885*Veriler!M1885=0,"",L1885*Veriler!M1885))),L1885)),0)</f>
        <v/>
      </c>
      <c r="W1885" s="146"/>
      <c r="X1885" s="146"/>
      <c r="Y1885" s="146"/>
    </row>
    <row r="1886" spans="1:25" s="99" customFormat="1" ht="54.75" customHeight="1" x14ac:dyDescent="0.25">
      <c r="A1886" s="96">
        <f t="shared" si="598"/>
        <v>1391</v>
      </c>
      <c r="B1886" s="175"/>
      <c r="C1886" s="176"/>
      <c r="D1886" s="113"/>
      <c r="E1886" s="115"/>
      <c r="F1886" s="174"/>
      <c r="G1886" s="114" t="str">
        <f t="shared" si="593"/>
        <v/>
      </c>
      <c r="H1886" s="115"/>
      <c r="I1886" s="115"/>
      <c r="J1886" s="115"/>
      <c r="K1886" s="115"/>
      <c r="L1886" s="133" t="str">
        <f t="shared" si="594"/>
        <v/>
      </c>
      <c r="M1886" s="116" t="str">
        <f>IF(L1886="", "", L1886/Veriler!$X$1)</f>
        <v/>
      </c>
      <c r="N1886" s="116" t="str">
        <f>IF(F1886&lt;&gt;"", "İthal Girdi", IF(Veriler!T1886="", "", IF(Veriler!S1886="H", "%0,5 üzerindedir", IF(Veriler!T1886&gt;0.1, "%10 sınırı aşılmıştır.", "Uygun"))))</f>
        <v>%0,5 üzerindedir</v>
      </c>
      <c r="O1886" s="116" t="str">
        <f t="shared" si="595"/>
        <v xml:space="preserve"> </v>
      </c>
      <c r="P1886" s="117"/>
      <c r="Q1886" s="118"/>
      <c r="R1886" s="119" t="str">
        <f t="shared" si="596"/>
        <v/>
      </c>
      <c r="S1886" s="133">
        <f>IFERROR(IF(M1886&lt;=0.005,IF(F1886="",L1886,0),IF(F1886&lt;&gt;"",0,IF(P1886="",0,IF(P1886="H",0,IF(Q1886&lt;Veriler!$G$2,L1886*Veriler!$G$2,L1886*Q1886)))))," ")</f>
        <v>0</v>
      </c>
      <c r="T1886" s="133">
        <f>IF(Veriler!T1886&lt;=0.1, S1886, IF(AND(Veriler!T1886&gt;0.1, F1886="", P1886="E"), IF(Q1886&gt;Veriler!$G$2, Q1886*S1886, IF(Q1886&lt;Veriler!$G$2, Veriler!$G$2*S1886, Q1886*S1886)), 0))</f>
        <v>0</v>
      </c>
      <c r="U1886" s="133" t="str">
        <f t="shared" si="597"/>
        <v xml:space="preserve"> </v>
      </c>
      <c r="V1886" s="134" t="str">
        <f>IFERROR(IF(O1886="%10 sınırı aşılmıştır.",L1886-T1886,IFERROR(IF(F1886="",IF(S1886=1,0,IF(L1886-S1886=0,"",L1886-S1886)),IF(Veriler!M1886="",L1886,IF(L1886*Veriler!M1886=0,"",L1886*Veriler!M1886))),L1886)),0)</f>
        <v/>
      </c>
      <c r="W1886" s="146"/>
      <c r="X1886" s="146"/>
      <c r="Y1886" s="146"/>
    </row>
    <row r="1887" spans="1:25" s="99" customFormat="1" ht="54.75" customHeight="1" x14ac:dyDescent="0.25">
      <c r="A1887" s="96">
        <f t="shared" si="598"/>
        <v>1392</v>
      </c>
      <c r="B1887" s="175"/>
      <c r="C1887" s="176"/>
      <c r="D1887" s="113"/>
      <c r="E1887" s="115"/>
      <c r="F1887" s="174"/>
      <c r="G1887" s="114" t="str">
        <f t="shared" si="593"/>
        <v/>
      </c>
      <c r="H1887" s="115"/>
      <c r="I1887" s="115"/>
      <c r="J1887" s="115"/>
      <c r="K1887" s="115"/>
      <c r="L1887" s="133" t="str">
        <f t="shared" si="594"/>
        <v/>
      </c>
      <c r="M1887" s="116" t="str">
        <f>IF(L1887="", "", L1887/Veriler!$X$1)</f>
        <v/>
      </c>
      <c r="N1887" s="116" t="str">
        <f>IF(F1887&lt;&gt;"", "İthal Girdi", IF(Veriler!T1887="", "", IF(Veriler!S1887="H", "%0,5 üzerindedir", IF(Veriler!T1887&gt;0.1, "%10 sınırı aşılmıştır.", "Uygun"))))</f>
        <v>%0,5 üzerindedir</v>
      </c>
      <c r="O1887" s="116" t="str">
        <f t="shared" si="595"/>
        <v xml:space="preserve"> </v>
      </c>
      <c r="P1887" s="117"/>
      <c r="Q1887" s="118"/>
      <c r="R1887" s="119" t="str">
        <f t="shared" si="596"/>
        <v/>
      </c>
      <c r="S1887" s="133">
        <f>IFERROR(IF(M1887&lt;=0.005,IF(F1887="",L1887,0),IF(F1887&lt;&gt;"",0,IF(P1887="",0,IF(P1887="H",0,IF(Q1887&lt;Veriler!$G$2,L1887*Veriler!$G$2,L1887*Q1887)))))," ")</f>
        <v>0</v>
      </c>
      <c r="T1887" s="133">
        <f>IF(Veriler!T1887&lt;=0.1, S1887, IF(AND(Veriler!T1887&gt;0.1, F1887="", P1887="E"), IF(Q1887&gt;Veriler!$G$2, Q1887*S1887, IF(Q1887&lt;Veriler!$G$2, Veriler!$G$2*S1887, Q1887*S1887)), 0))</f>
        <v>0</v>
      </c>
      <c r="U1887" s="133" t="str">
        <f t="shared" si="597"/>
        <v xml:space="preserve"> </v>
      </c>
      <c r="V1887" s="134" t="str">
        <f>IFERROR(IF(O1887="%10 sınırı aşılmıştır.",L1887-T1887,IFERROR(IF(F1887="",IF(S1887=1,0,IF(L1887-S1887=0,"",L1887-S1887)),IF(Veriler!M1887="",L1887,IF(L1887*Veriler!M1887=0,"",L1887*Veriler!M1887))),L1887)),0)</f>
        <v/>
      </c>
      <c r="W1887" s="146"/>
      <c r="X1887" s="146"/>
      <c r="Y1887" s="146"/>
    </row>
    <row r="1888" spans="1:25" s="99" customFormat="1" ht="54.75" customHeight="1" x14ac:dyDescent="0.25">
      <c r="A1888" s="96">
        <f t="shared" si="598"/>
        <v>1393</v>
      </c>
      <c r="B1888" s="175"/>
      <c r="C1888" s="176"/>
      <c r="D1888" s="113"/>
      <c r="E1888" s="115"/>
      <c r="F1888" s="174"/>
      <c r="G1888" s="114" t="str">
        <f t="shared" si="593"/>
        <v/>
      </c>
      <c r="H1888" s="115"/>
      <c r="I1888" s="115"/>
      <c r="J1888" s="115"/>
      <c r="K1888" s="115"/>
      <c r="L1888" s="133" t="str">
        <f t="shared" si="594"/>
        <v/>
      </c>
      <c r="M1888" s="116" t="str">
        <f>IF(L1888="", "", L1888/Veriler!$X$1)</f>
        <v/>
      </c>
      <c r="N1888" s="116" t="str">
        <f>IF(F1888&lt;&gt;"", "İthal Girdi", IF(Veriler!T1888="", "", IF(Veriler!S1888="H", "%0,5 üzerindedir", IF(Veriler!T1888&gt;0.1, "%10 sınırı aşılmıştır.", "Uygun"))))</f>
        <v>%0,5 üzerindedir</v>
      </c>
      <c r="O1888" s="116" t="str">
        <f t="shared" si="595"/>
        <v xml:space="preserve"> </v>
      </c>
      <c r="P1888" s="117"/>
      <c r="Q1888" s="118"/>
      <c r="R1888" s="119" t="str">
        <f t="shared" si="596"/>
        <v/>
      </c>
      <c r="S1888" s="133">
        <f>IFERROR(IF(M1888&lt;=0.005,IF(F1888="",L1888,0),IF(F1888&lt;&gt;"",0,IF(P1888="",0,IF(P1888="H",0,IF(Q1888&lt;Veriler!$G$2,L1888*Veriler!$G$2,L1888*Q1888)))))," ")</f>
        <v>0</v>
      </c>
      <c r="T1888" s="133">
        <f>IF(Veriler!T1888&lt;=0.1, S1888, IF(AND(Veriler!T1888&gt;0.1, F1888="", P1888="E"), IF(Q1888&gt;Veriler!$G$2, Q1888*S1888, IF(Q1888&lt;Veriler!$G$2, Veriler!$G$2*S1888, Q1888*S1888)), 0))</f>
        <v>0</v>
      </c>
      <c r="U1888" s="133" t="str">
        <f t="shared" si="597"/>
        <v xml:space="preserve"> </v>
      </c>
      <c r="V1888" s="134" t="str">
        <f>IFERROR(IF(O1888="%10 sınırı aşılmıştır.",L1888-T1888,IFERROR(IF(F1888="",IF(S1888=1,0,IF(L1888-S1888=0,"",L1888-S1888)),IF(Veriler!M1888="",L1888,IF(L1888*Veriler!M1888=0,"",L1888*Veriler!M1888))),L1888)),0)</f>
        <v/>
      </c>
      <c r="W1888" s="146"/>
      <c r="X1888" s="146"/>
      <c r="Y1888" s="146"/>
    </row>
    <row r="1889" spans="1:25" s="99" customFormat="1" ht="54.75" customHeight="1" x14ac:dyDescent="0.25">
      <c r="A1889" s="96">
        <f t="shared" si="598"/>
        <v>1394</v>
      </c>
      <c r="B1889" s="175"/>
      <c r="C1889" s="176"/>
      <c r="D1889" s="113"/>
      <c r="E1889" s="115"/>
      <c r="F1889" s="174"/>
      <c r="G1889" s="114" t="str">
        <f t="shared" si="593"/>
        <v/>
      </c>
      <c r="H1889" s="115"/>
      <c r="I1889" s="115"/>
      <c r="J1889" s="115"/>
      <c r="K1889" s="115"/>
      <c r="L1889" s="133" t="str">
        <f t="shared" si="594"/>
        <v/>
      </c>
      <c r="M1889" s="116" t="str">
        <f>IF(L1889="", "", L1889/Veriler!$X$1)</f>
        <v/>
      </c>
      <c r="N1889" s="116" t="str">
        <f>IF(F1889&lt;&gt;"", "İthal Girdi", IF(Veriler!T1889="", "", IF(Veriler!S1889="H", "%0,5 üzerindedir", IF(Veriler!T1889&gt;0.1, "%10 sınırı aşılmıştır.", "Uygun"))))</f>
        <v>%0,5 üzerindedir</v>
      </c>
      <c r="O1889" s="116" t="str">
        <f t="shared" si="595"/>
        <v xml:space="preserve"> </v>
      </c>
      <c r="P1889" s="117"/>
      <c r="Q1889" s="118"/>
      <c r="R1889" s="119" t="str">
        <f t="shared" si="596"/>
        <v/>
      </c>
      <c r="S1889" s="133">
        <f>IFERROR(IF(M1889&lt;=0.005,IF(F1889="",L1889,0),IF(F1889&lt;&gt;"",0,IF(P1889="",0,IF(P1889="H",0,IF(Q1889&lt;Veriler!$G$2,L1889*Veriler!$G$2,L1889*Q1889)))))," ")</f>
        <v>0</v>
      </c>
      <c r="T1889" s="133">
        <f>IF(Veriler!T1889&lt;=0.1, S1889, IF(AND(Veriler!T1889&gt;0.1, F1889="", P1889="E"), IF(Q1889&gt;Veriler!$G$2, Q1889*S1889, IF(Q1889&lt;Veriler!$G$2, Veriler!$G$2*S1889, Q1889*S1889)), 0))</f>
        <v>0</v>
      </c>
      <c r="U1889" s="133" t="str">
        <f t="shared" si="597"/>
        <v xml:space="preserve"> </v>
      </c>
      <c r="V1889" s="134" t="str">
        <f>IFERROR(IF(O1889="%10 sınırı aşılmıştır.",L1889-T1889,IFERROR(IF(F1889="",IF(S1889=1,0,IF(L1889-S1889=0,"",L1889-S1889)),IF(Veriler!M1889="",L1889,IF(L1889*Veriler!M1889=0,"",L1889*Veriler!M1889))),L1889)),0)</f>
        <v/>
      </c>
      <c r="W1889" s="146"/>
      <c r="X1889" s="146"/>
      <c r="Y1889" s="146"/>
    </row>
    <row r="1890" spans="1:25" s="99" customFormat="1" ht="54.75" customHeight="1" x14ac:dyDescent="0.25">
      <c r="A1890" s="96">
        <f t="shared" si="598"/>
        <v>1395</v>
      </c>
      <c r="B1890" s="175"/>
      <c r="C1890" s="176"/>
      <c r="D1890" s="113"/>
      <c r="E1890" s="115"/>
      <c r="F1890" s="174"/>
      <c r="G1890" s="114" t="str">
        <f t="shared" si="593"/>
        <v/>
      </c>
      <c r="H1890" s="115"/>
      <c r="I1890" s="115"/>
      <c r="J1890" s="115"/>
      <c r="K1890" s="115"/>
      <c r="L1890" s="133" t="str">
        <f t="shared" si="594"/>
        <v/>
      </c>
      <c r="M1890" s="116" t="str">
        <f>IF(L1890="", "", L1890/Veriler!$X$1)</f>
        <v/>
      </c>
      <c r="N1890" s="116" t="str">
        <f>IF(F1890&lt;&gt;"", "İthal Girdi", IF(Veriler!T1890="", "", IF(Veriler!S1890="H", "%0,5 üzerindedir", IF(Veriler!T1890&gt;0.1, "%10 sınırı aşılmıştır.", "Uygun"))))</f>
        <v>%0,5 üzerindedir</v>
      </c>
      <c r="O1890" s="116" t="str">
        <f t="shared" si="595"/>
        <v xml:space="preserve"> </v>
      </c>
      <c r="P1890" s="117"/>
      <c r="Q1890" s="118"/>
      <c r="R1890" s="119" t="str">
        <f t="shared" si="596"/>
        <v/>
      </c>
      <c r="S1890" s="133">
        <f>IFERROR(IF(M1890&lt;=0.005,IF(F1890="",L1890,0),IF(F1890&lt;&gt;"",0,IF(P1890="",0,IF(P1890="H",0,IF(Q1890&lt;Veriler!$G$2,L1890*Veriler!$G$2,L1890*Q1890)))))," ")</f>
        <v>0</v>
      </c>
      <c r="T1890" s="133">
        <f>IF(Veriler!T1890&lt;=0.1, S1890, IF(AND(Veriler!T1890&gt;0.1, F1890="", P1890="E"), IF(Q1890&gt;Veriler!$G$2, Q1890*S1890, IF(Q1890&lt;Veriler!$G$2, Veriler!$G$2*S1890, Q1890*S1890)), 0))</f>
        <v>0</v>
      </c>
      <c r="U1890" s="133" t="str">
        <f t="shared" si="597"/>
        <v xml:space="preserve"> </v>
      </c>
      <c r="V1890" s="134" t="str">
        <f>IFERROR(IF(O1890="%10 sınırı aşılmıştır.",L1890-T1890,IFERROR(IF(F1890="",IF(S1890=1,0,IF(L1890-S1890=0,"",L1890-S1890)),IF(Veriler!M1890="",L1890,IF(L1890*Veriler!M1890=0,"",L1890*Veriler!M1890))),L1890)),0)</f>
        <v/>
      </c>
      <c r="W1890" s="146"/>
      <c r="X1890" s="146"/>
      <c r="Y1890" s="146"/>
    </row>
    <row r="1891" spans="1:25" s="99" customFormat="1" ht="54.75" customHeight="1" x14ac:dyDescent="0.25">
      <c r="A1891" s="96">
        <f t="shared" si="598"/>
        <v>1396</v>
      </c>
      <c r="B1891" s="175"/>
      <c r="C1891" s="176"/>
      <c r="D1891" s="113"/>
      <c r="E1891" s="115"/>
      <c r="F1891" s="174"/>
      <c r="G1891" s="114" t="str">
        <f t="shared" si="593"/>
        <v/>
      </c>
      <c r="H1891" s="115"/>
      <c r="I1891" s="115"/>
      <c r="J1891" s="115"/>
      <c r="K1891" s="115"/>
      <c r="L1891" s="133" t="str">
        <f t="shared" si="594"/>
        <v/>
      </c>
      <c r="M1891" s="116" t="str">
        <f>IF(L1891="", "", L1891/Veriler!$X$1)</f>
        <v/>
      </c>
      <c r="N1891" s="116" t="str">
        <f>IF(F1891&lt;&gt;"", "İthal Girdi", IF(Veriler!T1891="", "", IF(Veriler!S1891="H", "%0,5 üzerindedir", IF(Veriler!T1891&gt;0.1, "%10 sınırı aşılmıştır.", "Uygun"))))</f>
        <v>%0,5 üzerindedir</v>
      </c>
      <c r="O1891" s="116" t="str">
        <f t="shared" si="595"/>
        <v xml:space="preserve"> </v>
      </c>
      <c r="P1891" s="117"/>
      <c r="Q1891" s="118"/>
      <c r="R1891" s="119" t="str">
        <f t="shared" si="596"/>
        <v/>
      </c>
      <c r="S1891" s="133">
        <f>IFERROR(IF(M1891&lt;=0.005,IF(F1891="",L1891,0),IF(F1891&lt;&gt;"",0,IF(P1891="",0,IF(P1891="H",0,IF(Q1891&lt;Veriler!$G$2,L1891*Veriler!$G$2,L1891*Q1891)))))," ")</f>
        <v>0</v>
      </c>
      <c r="T1891" s="133">
        <f>IF(Veriler!T1891&lt;=0.1, S1891, IF(AND(Veriler!T1891&gt;0.1, F1891="", P1891="E"), IF(Q1891&gt;Veriler!$G$2, Q1891*S1891, IF(Q1891&lt;Veriler!$G$2, Veriler!$G$2*S1891, Q1891*S1891)), 0))</f>
        <v>0</v>
      </c>
      <c r="U1891" s="133" t="str">
        <f t="shared" si="597"/>
        <v xml:space="preserve"> </v>
      </c>
      <c r="V1891" s="134" t="str">
        <f>IFERROR(IF(O1891="%10 sınırı aşılmıştır.",L1891-T1891,IFERROR(IF(F1891="",IF(S1891=1,0,IF(L1891-S1891=0,"",L1891-S1891)),IF(Veriler!M1891="",L1891,IF(L1891*Veriler!M1891=0,"",L1891*Veriler!M1891))),L1891)),0)</f>
        <v/>
      </c>
      <c r="W1891" s="146"/>
      <c r="X1891" s="146"/>
      <c r="Y1891" s="146"/>
    </row>
    <row r="1892" spans="1:25" s="99" customFormat="1" ht="54.75" customHeight="1" x14ac:dyDescent="0.25">
      <c r="A1892" s="96">
        <f t="shared" si="598"/>
        <v>1397</v>
      </c>
      <c r="B1892" s="175"/>
      <c r="C1892" s="176"/>
      <c r="D1892" s="113"/>
      <c r="E1892" s="115"/>
      <c r="F1892" s="174"/>
      <c r="G1892" s="114" t="str">
        <f t="shared" si="593"/>
        <v/>
      </c>
      <c r="H1892" s="115"/>
      <c r="I1892" s="115"/>
      <c r="J1892" s="115"/>
      <c r="K1892" s="115"/>
      <c r="L1892" s="133" t="str">
        <f t="shared" si="594"/>
        <v/>
      </c>
      <c r="M1892" s="116" t="str">
        <f>IF(L1892="", "", L1892/Veriler!$X$1)</f>
        <v/>
      </c>
      <c r="N1892" s="116" t="str">
        <f>IF(F1892&lt;&gt;"", "İthal Girdi", IF(Veriler!T1892="", "", IF(Veriler!S1892="H", "%0,5 üzerindedir", IF(Veriler!T1892&gt;0.1, "%10 sınırı aşılmıştır.", "Uygun"))))</f>
        <v>%0,5 üzerindedir</v>
      </c>
      <c r="O1892" s="116" t="str">
        <f t="shared" si="595"/>
        <v xml:space="preserve"> </v>
      </c>
      <c r="P1892" s="117"/>
      <c r="Q1892" s="118"/>
      <c r="R1892" s="119" t="str">
        <f t="shared" si="596"/>
        <v/>
      </c>
      <c r="S1892" s="133">
        <f>IFERROR(IF(M1892&lt;=0.005,IF(F1892="",L1892,0),IF(F1892&lt;&gt;"",0,IF(P1892="",0,IF(P1892="H",0,IF(Q1892&lt;Veriler!$G$2,L1892*Veriler!$G$2,L1892*Q1892)))))," ")</f>
        <v>0</v>
      </c>
      <c r="T1892" s="133">
        <f>IF(Veriler!T1892&lt;=0.1, S1892, IF(AND(Veriler!T1892&gt;0.1, F1892="", P1892="E"), IF(Q1892&gt;Veriler!$G$2, Q1892*S1892, IF(Q1892&lt;Veriler!$G$2, Veriler!$G$2*S1892, Q1892*S1892)), 0))</f>
        <v>0</v>
      </c>
      <c r="U1892" s="133" t="str">
        <f t="shared" si="597"/>
        <v xml:space="preserve"> </v>
      </c>
      <c r="V1892" s="134" t="str">
        <f>IFERROR(IF(O1892="%10 sınırı aşılmıştır.",L1892-T1892,IFERROR(IF(F1892="",IF(S1892=1,0,IF(L1892-S1892=0,"",L1892-S1892)),IF(Veriler!M1892="",L1892,IF(L1892*Veriler!M1892=0,"",L1892*Veriler!M1892))),L1892)),0)</f>
        <v/>
      </c>
      <c r="W1892" s="146"/>
      <c r="X1892" s="146"/>
      <c r="Y1892" s="146"/>
    </row>
    <row r="1893" spans="1:25" s="99" customFormat="1" ht="54.75" customHeight="1" x14ac:dyDescent="0.25">
      <c r="A1893" s="96">
        <f t="shared" si="598"/>
        <v>1398</v>
      </c>
      <c r="B1893" s="175"/>
      <c r="C1893" s="176"/>
      <c r="D1893" s="113"/>
      <c r="E1893" s="115"/>
      <c r="F1893" s="174"/>
      <c r="G1893" s="114" t="str">
        <f t="shared" si="593"/>
        <v/>
      </c>
      <c r="H1893" s="115"/>
      <c r="I1893" s="115"/>
      <c r="J1893" s="115"/>
      <c r="K1893" s="115"/>
      <c r="L1893" s="133" t="str">
        <f t="shared" si="594"/>
        <v/>
      </c>
      <c r="M1893" s="116" t="str">
        <f>IF(L1893="", "", L1893/Veriler!$X$1)</f>
        <v/>
      </c>
      <c r="N1893" s="116" t="str">
        <f>IF(F1893&lt;&gt;"", "İthal Girdi", IF(Veriler!T1893="", "", IF(Veriler!S1893="H", "%0,5 üzerindedir", IF(Veriler!T1893&gt;0.1, "%10 sınırı aşılmıştır.", "Uygun"))))</f>
        <v>%0,5 üzerindedir</v>
      </c>
      <c r="O1893" s="116" t="str">
        <f t="shared" si="595"/>
        <v xml:space="preserve"> </v>
      </c>
      <c r="P1893" s="117"/>
      <c r="Q1893" s="118"/>
      <c r="R1893" s="119" t="str">
        <f t="shared" si="596"/>
        <v/>
      </c>
      <c r="S1893" s="133">
        <f>IFERROR(IF(M1893&lt;=0.005,IF(F1893="",L1893,0),IF(F1893&lt;&gt;"",0,IF(P1893="",0,IF(P1893="H",0,IF(Q1893&lt;Veriler!$G$2,L1893*Veriler!$G$2,L1893*Q1893)))))," ")</f>
        <v>0</v>
      </c>
      <c r="T1893" s="133">
        <f>IF(Veriler!T1893&lt;=0.1, S1893, IF(AND(Veriler!T1893&gt;0.1, F1893="", P1893="E"), IF(Q1893&gt;Veriler!$G$2, Q1893*S1893, IF(Q1893&lt;Veriler!$G$2, Veriler!$G$2*S1893, Q1893*S1893)), 0))</f>
        <v>0</v>
      </c>
      <c r="U1893" s="133" t="str">
        <f t="shared" si="597"/>
        <v xml:space="preserve"> </v>
      </c>
      <c r="V1893" s="134" t="str">
        <f>IFERROR(IF(O1893="%10 sınırı aşılmıştır.",L1893-T1893,IFERROR(IF(F1893="",IF(S1893=1,0,IF(L1893-S1893=0,"",L1893-S1893)),IF(Veriler!M1893="",L1893,IF(L1893*Veriler!M1893=0,"",L1893*Veriler!M1893))),L1893)),0)</f>
        <v/>
      </c>
      <c r="W1893" s="146"/>
      <c r="X1893" s="146"/>
      <c r="Y1893" s="146"/>
    </row>
    <row r="1894" spans="1:25" s="99" customFormat="1" ht="54.75" customHeight="1" x14ac:dyDescent="0.25">
      <c r="A1894" s="96">
        <f t="shared" si="598"/>
        <v>1399</v>
      </c>
      <c r="B1894" s="175"/>
      <c r="C1894" s="176"/>
      <c r="D1894" s="113"/>
      <c r="E1894" s="115"/>
      <c r="F1894" s="174"/>
      <c r="G1894" s="114" t="str">
        <f t="shared" si="593"/>
        <v/>
      </c>
      <c r="H1894" s="115"/>
      <c r="I1894" s="115"/>
      <c r="J1894" s="115"/>
      <c r="K1894" s="115"/>
      <c r="L1894" s="133" t="str">
        <f t="shared" si="594"/>
        <v/>
      </c>
      <c r="M1894" s="116" t="str">
        <f>IF(L1894="", "", L1894/Veriler!$X$1)</f>
        <v/>
      </c>
      <c r="N1894" s="116" t="str">
        <f>IF(F1894&lt;&gt;"", "İthal Girdi", IF(Veriler!T1894="", "", IF(Veriler!S1894="H", "%0,5 üzerindedir", IF(Veriler!T1894&gt;0.1, "%10 sınırı aşılmıştır.", "Uygun"))))</f>
        <v>%0,5 üzerindedir</v>
      </c>
      <c r="O1894" s="116" t="str">
        <f t="shared" si="595"/>
        <v xml:space="preserve"> </v>
      </c>
      <c r="P1894" s="117"/>
      <c r="Q1894" s="118"/>
      <c r="R1894" s="119" t="str">
        <f t="shared" si="596"/>
        <v/>
      </c>
      <c r="S1894" s="133">
        <f>IFERROR(IF(M1894&lt;=0.005,IF(F1894="",L1894,0),IF(F1894&lt;&gt;"",0,IF(P1894="",0,IF(P1894="H",0,IF(Q1894&lt;Veriler!$G$2,L1894*Veriler!$G$2,L1894*Q1894)))))," ")</f>
        <v>0</v>
      </c>
      <c r="T1894" s="133">
        <f>IF(Veriler!T1894&lt;=0.1, S1894, IF(AND(Veriler!T1894&gt;0.1, F1894="", P1894="E"), IF(Q1894&gt;Veriler!$G$2, Q1894*S1894, IF(Q1894&lt;Veriler!$G$2, Veriler!$G$2*S1894, Q1894*S1894)), 0))</f>
        <v>0</v>
      </c>
      <c r="U1894" s="133" t="str">
        <f t="shared" si="597"/>
        <v xml:space="preserve"> </v>
      </c>
      <c r="V1894" s="134" t="str">
        <f>IFERROR(IF(O1894="%10 sınırı aşılmıştır.",L1894-T1894,IFERROR(IF(F1894="",IF(S1894=1,0,IF(L1894-S1894=0,"",L1894-S1894)),IF(Veriler!M1894="",L1894,IF(L1894*Veriler!M1894=0,"",L1894*Veriler!M1894))),L1894)),0)</f>
        <v/>
      </c>
      <c r="W1894" s="146"/>
      <c r="X1894" s="146"/>
      <c r="Y1894" s="146"/>
    </row>
    <row r="1895" spans="1:25" s="99" customFormat="1" ht="54.75" customHeight="1" x14ac:dyDescent="0.25">
      <c r="A1895" s="96">
        <f t="shared" si="598"/>
        <v>1400</v>
      </c>
      <c r="B1895" s="175"/>
      <c r="C1895" s="176"/>
      <c r="D1895" s="113"/>
      <c r="E1895" s="115"/>
      <c r="F1895" s="174"/>
      <c r="G1895" s="114" t="str">
        <f t="shared" si="593"/>
        <v/>
      </c>
      <c r="H1895" s="115"/>
      <c r="I1895" s="115"/>
      <c r="J1895" s="115"/>
      <c r="K1895" s="115"/>
      <c r="L1895" s="133" t="str">
        <f t="shared" si="594"/>
        <v/>
      </c>
      <c r="M1895" s="116" t="str">
        <f>IF(L1895="", "", L1895/Veriler!$X$1)</f>
        <v/>
      </c>
      <c r="N1895" s="116" t="str">
        <f>IF(F1895&lt;&gt;"", "İthal Girdi", IF(Veriler!T1895="", "", IF(Veriler!S1895="H", "%0,5 üzerindedir", IF(Veriler!T1895&gt;0.1, "%10 sınırı aşılmıştır.", "Uygun"))))</f>
        <v>%0,5 üzerindedir</v>
      </c>
      <c r="O1895" s="116" t="str">
        <f t="shared" si="595"/>
        <v xml:space="preserve"> </v>
      </c>
      <c r="P1895" s="117"/>
      <c r="Q1895" s="118"/>
      <c r="R1895" s="119" t="str">
        <f t="shared" si="596"/>
        <v/>
      </c>
      <c r="S1895" s="133">
        <f>IFERROR(IF(M1895&lt;=0.005,IF(F1895="",L1895,0),IF(F1895&lt;&gt;"",0,IF(P1895="",0,IF(P1895="H",0,IF(Q1895&lt;Veriler!$G$2,L1895*Veriler!$G$2,L1895*Q1895)))))," ")</f>
        <v>0</v>
      </c>
      <c r="T1895" s="133">
        <f>IF(Veriler!T1895&lt;=0.1, S1895, IF(AND(Veriler!T1895&gt;0.1, F1895="", P1895="E"), IF(Q1895&gt;Veriler!$G$2, Q1895*S1895, IF(Q1895&lt;Veriler!$G$2, Veriler!$G$2*S1895, Q1895*S1895)), 0))</f>
        <v>0</v>
      </c>
      <c r="U1895" s="133" t="str">
        <f t="shared" si="597"/>
        <v xml:space="preserve"> </v>
      </c>
      <c r="V1895" s="134" t="str">
        <f>IFERROR(IF(O1895="%10 sınırı aşılmıştır.",L1895-T1895,IFERROR(IF(F1895="",IF(S1895=1,0,IF(L1895-S1895=0,"",L1895-S1895)),IF(Veriler!M1895="",L1895,IF(L1895*Veriler!M1895=0,"",L1895*Veriler!M1895))),L1895)),0)</f>
        <v/>
      </c>
      <c r="W1895" s="146"/>
      <c r="X1895" s="146"/>
      <c r="Y1895" s="146"/>
    </row>
    <row r="1896" spans="1:25" s="99" customFormat="1" ht="24" customHeight="1" x14ac:dyDescent="0.25">
      <c r="A1896" s="103"/>
      <c r="B1896" s="104"/>
      <c r="C1896" s="104"/>
      <c r="D1896" s="104"/>
      <c r="E1896" s="103"/>
      <c r="F1896" s="135"/>
      <c r="G1896" s="157"/>
      <c r="H1896" s="103"/>
      <c r="I1896" s="103"/>
      <c r="J1896" s="103"/>
      <c r="K1896" s="103"/>
      <c r="L1896" s="136">
        <f>SUM(L1867:L1880,L1882:L1895)</f>
        <v>0</v>
      </c>
      <c r="M1896" s="158"/>
      <c r="N1896" s="158"/>
      <c r="O1896" s="158"/>
      <c r="P1896" s="105"/>
      <c r="Q1896" s="106"/>
      <c r="R1896" s="159"/>
      <c r="S1896" s="160"/>
      <c r="T1896" s="160"/>
      <c r="U1896" s="160"/>
      <c r="V1896" s="160"/>
      <c r="W1896" s="146"/>
      <c r="X1896" s="146"/>
      <c r="Y1896" s="146"/>
    </row>
    <row r="1897" spans="1:25" s="99" customFormat="1" ht="31.5" customHeight="1" x14ac:dyDescent="0.25">
      <c r="A1897" s="103"/>
      <c r="B1897" s="104"/>
      <c r="C1897" s="104"/>
      <c r="D1897" s="104"/>
      <c r="E1897" s="103"/>
      <c r="F1897" s="135"/>
      <c r="G1897" s="157"/>
      <c r="H1897" s="103"/>
      <c r="I1897" s="103"/>
      <c r="J1897" s="103"/>
      <c r="K1897" s="103"/>
      <c r="L1897" s="161"/>
      <c r="M1897" s="158"/>
      <c r="N1897" s="158"/>
      <c r="O1897" s="158"/>
      <c r="P1897" s="105"/>
      <c r="Q1897" s="106"/>
      <c r="R1897" s="159"/>
      <c r="S1897" s="162" t="s">
        <v>57</v>
      </c>
      <c r="T1897" s="162" t="s">
        <v>57</v>
      </c>
      <c r="U1897" s="162" t="s">
        <v>57</v>
      </c>
      <c r="V1897" s="163" t="s">
        <v>58</v>
      </c>
      <c r="W1897" s="146"/>
      <c r="X1897" s="146"/>
      <c r="Y1897" s="146"/>
    </row>
    <row r="1898" spans="1:25" s="99" customFormat="1" ht="58.5" customHeight="1" x14ac:dyDescent="0.25">
      <c r="A1898" s="185" t="s">
        <v>59</v>
      </c>
      <c r="B1898" s="180"/>
      <c r="C1898" s="180"/>
      <c r="D1898" s="180"/>
      <c r="E1898" s="180"/>
      <c r="F1898" s="180"/>
      <c r="G1898" s="180"/>
      <c r="H1898" s="180"/>
      <c r="I1898" s="180"/>
      <c r="J1898" s="180"/>
      <c r="K1898" s="180"/>
      <c r="L1898" s="180"/>
      <c r="M1898" s="180"/>
      <c r="N1898" s="180"/>
      <c r="O1898" s="180"/>
      <c r="P1898" s="180"/>
      <c r="Q1898" s="180"/>
      <c r="R1898" s="176"/>
      <c r="S1898" s="137">
        <f>SUM(S1860,S1867:S1880,S1882:S1895)</f>
        <v>0</v>
      </c>
      <c r="T1898" s="137" t="str">
        <f>IF(SUM(T1867:T1880,T1882:T1895)=0," ",SUM(T1867:T1880,T1882:T1895))</f>
        <v xml:space="preserve"> </v>
      </c>
      <c r="U1898" s="137" t="str">
        <f>IF(SUM(U1867:U1880,U1882:U1895)=0," ",SUM(U1867:U1880,U1882:U1895))</f>
        <v xml:space="preserve"> </v>
      </c>
      <c r="V1898" s="137" t="str">
        <f>IF(SUM(V1867:V1880,V1882:V1895)=0," ",SUM(V1867:V1880,V1882:V1895))</f>
        <v xml:space="preserve"> </v>
      </c>
      <c r="W1898" s="146"/>
      <c r="X1898" s="164">
        <f>SUM(U1867:U1880,U1882:U1895)</f>
        <v>0</v>
      </c>
      <c r="Y1898" s="164">
        <f>SUM(V1867:V1880,V1882:V1895)</f>
        <v>0</v>
      </c>
    </row>
    <row r="1899" spans="1:25" x14ac:dyDescent="0.3">
      <c r="A1899" s="34"/>
      <c r="G1899" s="146"/>
      <c r="L1899" s="146"/>
      <c r="M1899" s="146"/>
      <c r="N1899" s="146"/>
      <c r="O1899" s="146"/>
      <c r="R1899" s="146"/>
      <c r="S1899" s="146"/>
      <c r="T1899" s="146"/>
      <c r="U1899" s="146"/>
      <c r="V1899" s="146"/>
      <c r="W1899" s="146"/>
      <c r="X1899" s="146"/>
      <c r="Y1899" s="146"/>
    </row>
    <row r="1900" spans="1:25" x14ac:dyDescent="0.3">
      <c r="A1900" s="186" t="s">
        <v>60</v>
      </c>
      <c r="B1900" s="187"/>
      <c r="C1900" s="187"/>
      <c r="D1900" s="187"/>
      <c r="E1900" s="187"/>
      <c r="F1900" s="187"/>
      <c r="G1900" s="187"/>
      <c r="H1900" s="187"/>
      <c r="I1900" s="187"/>
      <c r="J1900" s="187"/>
      <c r="K1900" s="187"/>
      <c r="L1900" s="187"/>
      <c r="M1900" s="187"/>
      <c r="N1900" s="187"/>
      <c r="O1900" s="187"/>
      <c r="P1900" s="187"/>
      <c r="Q1900" s="187"/>
      <c r="R1900" s="187"/>
      <c r="S1900" s="187"/>
      <c r="T1900" s="187"/>
      <c r="U1900" s="187"/>
      <c r="V1900" s="187"/>
      <c r="W1900" s="146"/>
      <c r="X1900" s="146"/>
      <c r="Y1900" s="146"/>
    </row>
    <row r="1901" spans="1:25" s="99" customFormat="1" ht="41.25" customHeight="1" x14ac:dyDescent="0.25">
      <c r="A1901" s="189" t="s">
        <v>38</v>
      </c>
      <c r="B1901" s="180"/>
      <c r="C1901" s="180"/>
      <c r="D1901" s="180"/>
      <c r="E1901" s="180"/>
      <c r="F1901" s="180"/>
      <c r="G1901" s="180"/>
      <c r="H1901" s="180"/>
      <c r="I1901" s="180"/>
      <c r="J1901" s="180"/>
      <c r="K1901" s="180"/>
      <c r="L1901" s="180"/>
      <c r="M1901" s="180"/>
      <c r="N1901" s="180"/>
      <c r="O1901" s="180"/>
      <c r="P1901" s="180"/>
      <c r="Q1901" s="180"/>
      <c r="R1901" s="180"/>
      <c r="S1901" s="180"/>
      <c r="T1901" s="180"/>
      <c r="U1901" s="180"/>
      <c r="V1901" s="176"/>
      <c r="W1901" s="146"/>
      <c r="X1901" s="146"/>
      <c r="Y1901" s="146"/>
    </row>
    <row r="1902" spans="1:25" s="100" customFormat="1" ht="35.25" customHeight="1" x14ac:dyDescent="0.25">
      <c r="A1902" s="179" t="s">
        <v>39</v>
      </c>
      <c r="B1902" s="180"/>
      <c r="C1902" s="180"/>
      <c r="D1902" s="180"/>
      <c r="E1902" s="180"/>
      <c r="F1902" s="180"/>
      <c r="G1902" s="180"/>
      <c r="H1902" s="180"/>
      <c r="I1902" s="180"/>
      <c r="J1902" s="180"/>
      <c r="K1902" s="180"/>
      <c r="L1902" s="180"/>
      <c r="M1902" s="180"/>
      <c r="N1902" s="180"/>
      <c r="O1902" s="180"/>
      <c r="P1902" s="180"/>
      <c r="Q1902" s="180"/>
      <c r="R1902" s="176"/>
      <c r="S1902" s="147"/>
      <c r="T1902" s="148"/>
      <c r="U1902" s="149" t="s">
        <v>40</v>
      </c>
      <c r="V1902" s="150">
        <f>V1864+1</f>
        <v>51</v>
      </c>
      <c r="W1902" s="146"/>
      <c r="X1902" s="146"/>
      <c r="Y1902" s="146"/>
    </row>
    <row r="1903" spans="1:25" s="99" customFormat="1" ht="81" customHeight="1" x14ac:dyDescent="0.25">
      <c r="A1903" s="110" t="s">
        <v>3</v>
      </c>
      <c r="B1903" s="188" t="s">
        <v>41</v>
      </c>
      <c r="C1903" s="176"/>
      <c r="D1903" s="111" t="s">
        <v>42</v>
      </c>
      <c r="E1903" s="110" t="s">
        <v>324</v>
      </c>
      <c r="F1903" s="111" t="s">
        <v>325</v>
      </c>
      <c r="G1903" s="151" t="s">
        <v>43</v>
      </c>
      <c r="H1903" s="110" t="s">
        <v>44</v>
      </c>
      <c r="I1903" s="110" t="s">
        <v>8</v>
      </c>
      <c r="J1903" s="110" t="s">
        <v>45</v>
      </c>
      <c r="K1903" s="110" t="s">
        <v>46</v>
      </c>
      <c r="L1903" s="152" t="s">
        <v>47</v>
      </c>
      <c r="M1903" s="153" t="s">
        <v>48</v>
      </c>
      <c r="N1903" s="154" t="s">
        <v>49</v>
      </c>
      <c r="O1903" s="154" t="s">
        <v>49</v>
      </c>
      <c r="P1903" s="112" t="s">
        <v>50</v>
      </c>
      <c r="Q1903" s="110" t="s">
        <v>51</v>
      </c>
      <c r="R1903" s="155" t="s">
        <v>52</v>
      </c>
      <c r="S1903" s="156" t="s">
        <v>53</v>
      </c>
      <c r="T1903" s="156" t="s">
        <v>54</v>
      </c>
      <c r="U1903" s="152" t="s">
        <v>54</v>
      </c>
      <c r="V1903" s="152" t="s">
        <v>55</v>
      </c>
      <c r="W1903" s="146"/>
      <c r="X1903" s="146"/>
      <c r="Y1903" s="146"/>
    </row>
    <row r="1904" spans="1:25" s="99" customFormat="1" ht="45" customHeight="1" x14ac:dyDescent="0.25">
      <c r="A1904" s="101"/>
      <c r="B1904" s="177" t="s">
        <v>56</v>
      </c>
      <c r="C1904" s="178"/>
      <c r="D1904" s="102"/>
      <c r="E1904" s="170"/>
      <c r="F1904" s="102"/>
      <c r="G1904" s="95"/>
      <c r="H1904" s="102"/>
      <c r="I1904" s="102"/>
      <c r="J1904" s="102"/>
      <c r="K1904" s="102"/>
      <c r="L1904" s="95"/>
      <c r="M1904" s="95"/>
      <c r="N1904" s="95"/>
      <c r="O1904" s="95"/>
      <c r="P1904" s="102"/>
      <c r="Q1904" s="102"/>
      <c r="R1904" s="190"/>
      <c r="S1904" s="184"/>
      <c r="T1904" s="95"/>
      <c r="U1904" s="95"/>
      <c r="V1904" s="95"/>
      <c r="W1904" s="146"/>
      <c r="X1904" s="146"/>
      <c r="Y1904" s="146"/>
    </row>
    <row r="1905" spans="1:25" s="99" customFormat="1" ht="54.75" customHeight="1" x14ac:dyDescent="0.25">
      <c r="A1905" s="96">
        <f>A1895+1</f>
        <v>1401</v>
      </c>
      <c r="B1905" s="181"/>
      <c r="C1905" s="182"/>
      <c r="D1905" s="113"/>
      <c r="E1905" s="115"/>
      <c r="F1905" s="174"/>
      <c r="G1905" s="114" t="str">
        <f t="shared" ref="G1905:G1918" si="599">IF(AND(F1905&lt;&gt;"",V1905&lt;&gt;"",L1905&lt;&gt;0),V1905/L1905,"")</f>
        <v/>
      </c>
      <c r="H1905" s="115"/>
      <c r="I1905" s="115"/>
      <c r="J1905" s="115"/>
      <c r="K1905" s="115"/>
      <c r="L1905" s="133" t="str">
        <f t="shared" ref="L1905:L1918" si="600">IF(AND(H1905&lt;&gt;0, J1905&lt;&gt;0, K1905&lt;&gt;0), H1905*J1905*K1905, "")</f>
        <v/>
      </c>
      <c r="M1905" s="116" t="str">
        <f>IF(L1905="", "", L1905/Veriler!$X$1)</f>
        <v/>
      </c>
      <c r="N1905" s="116" t="str">
        <f>IF(F1905&lt;&gt;"", "İthal Girdi", IF(Veriler!T1905="", "", IF(Veriler!S1905="H", "%0,5 üzerindedir", IF(Veriler!T1905&gt;0.1, "%10 sınırı aşılmıştır.", "Uygun"))))</f>
        <v>%0,5 üzerindedir</v>
      </c>
      <c r="O1905" s="116" t="str">
        <f t="shared" ref="O1905:O1918" si="601">IF(M1905=""," ",N1905)</f>
        <v xml:space="preserve"> </v>
      </c>
      <c r="P1905" s="117"/>
      <c r="Q1905" s="118"/>
      <c r="R1905" s="119" t="str">
        <f t="shared" ref="R1905:R1918" si="602">IFERROR(IF(AND(T1905&lt;&gt;"",L1905&lt;&gt;"",L1905&lt;&gt;0,T1905&lt;&gt;0),T1905/L1905,"")," ")</f>
        <v/>
      </c>
      <c r="S1905" s="133">
        <f>IFERROR(IF(M1905&lt;=0.005,IF(F1905="",L1905,0),IF(F1905&lt;&gt;"",0,IF(P1905="",0,IF(P1905="H",0,IF(Q1905&lt;Veriler!$G$2,L1905*Veriler!$G$2,L1905*Q1905)))))," ")</f>
        <v>0</v>
      </c>
      <c r="T1905" s="133">
        <f>IF(Veriler!T1905&lt;=0.1, S1905, IF(AND(Veriler!T1905&gt;0.1, F1905="", P1905="E"), IF(Q1905&gt;Veriler!$G$2, Q1905*S1905, IF(Q1905&lt;Veriler!$G$2, Veriler!$G$2*S1905, Q1905*S1905)), 0))</f>
        <v>0</v>
      </c>
      <c r="U1905" s="133" t="str">
        <f t="shared" ref="U1905:U1918" si="603">IF(T1905=0," ",T1905)</f>
        <v xml:space="preserve"> </v>
      </c>
      <c r="V1905" s="134" t="str">
        <f>IFERROR(IF(O1905="%10 sınırı aşılmıştır.",L1905-T1905,IFERROR(IF(F1905="",IF(S1905=1,0,IF(L1905-S1905=0,"",L1905-S1905)),IF(Veriler!M1905="",L1905,IF(L1905*Veriler!M1905=0,"",L1905*Veriler!M1905))),L1905)),0)</f>
        <v/>
      </c>
      <c r="W1905" s="146"/>
      <c r="X1905" s="146"/>
      <c r="Y1905" s="146"/>
    </row>
    <row r="1906" spans="1:25" s="99" customFormat="1" ht="54.75" customHeight="1" x14ac:dyDescent="0.25">
      <c r="A1906" s="96">
        <f t="shared" ref="A1906:A1918" si="604">A1905+1</f>
        <v>1402</v>
      </c>
      <c r="B1906" s="175"/>
      <c r="C1906" s="176"/>
      <c r="D1906" s="113"/>
      <c r="E1906" s="115"/>
      <c r="F1906" s="174"/>
      <c r="G1906" s="114" t="str">
        <f t="shared" si="599"/>
        <v/>
      </c>
      <c r="H1906" s="115"/>
      <c r="I1906" s="115"/>
      <c r="J1906" s="115"/>
      <c r="K1906" s="115"/>
      <c r="L1906" s="133" t="str">
        <f t="shared" si="600"/>
        <v/>
      </c>
      <c r="M1906" s="116" t="str">
        <f>IF(L1906="", "", L1906/Veriler!$X$1)</f>
        <v/>
      </c>
      <c r="N1906" s="116" t="str">
        <f>IF(F1906&lt;&gt;"", "İthal Girdi", IF(Veriler!T1906="", "", IF(Veriler!S1906="H", "%0,5 üzerindedir", IF(Veriler!T1906&gt;0.1, "%10 sınırı aşılmıştır.", "Uygun"))))</f>
        <v>%0,5 üzerindedir</v>
      </c>
      <c r="O1906" s="116" t="str">
        <f t="shared" si="601"/>
        <v xml:space="preserve"> </v>
      </c>
      <c r="P1906" s="117"/>
      <c r="Q1906" s="118"/>
      <c r="R1906" s="119" t="str">
        <f t="shared" si="602"/>
        <v/>
      </c>
      <c r="S1906" s="133">
        <f>IFERROR(IF(M1906&lt;=0.005,IF(F1906="",L1906,0),IF(F1906&lt;&gt;"",0,IF(P1906="",0,IF(P1906="H",0,IF(Q1906&lt;Veriler!$G$2,L1906*Veriler!$G$2,L1906*Q1906)))))," ")</f>
        <v>0</v>
      </c>
      <c r="T1906" s="133">
        <f>IF(Veriler!T1906&lt;=0.1, S1906, IF(AND(Veriler!T1906&gt;0.1, F1906="", P1906="E"), IF(Q1906&gt;Veriler!$G$2, Q1906*S1906, IF(Q1906&lt;Veriler!$G$2, Veriler!$G$2*S1906, Q1906*S1906)), 0))</f>
        <v>0</v>
      </c>
      <c r="U1906" s="133" t="str">
        <f t="shared" si="603"/>
        <v xml:space="preserve"> </v>
      </c>
      <c r="V1906" s="134" t="str">
        <f>IFERROR(IF(O1906="%10 sınırı aşılmıştır.",L1906-T1906,IFERROR(IF(F1906="",IF(S1906=1,0,IF(L1906-S1906=0,"",L1906-S1906)),IF(Veriler!M1906="",L1906,IF(L1906*Veriler!M1906=0,"",L1906*Veriler!M1906))),L1906)),0)</f>
        <v/>
      </c>
      <c r="W1906" s="146"/>
      <c r="X1906" s="146"/>
      <c r="Y1906" s="146"/>
    </row>
    <row r="1907" spans="1:25" s="99" customFormat="1" ht="54.75" customHeight="1" x14ac:dyDescent="0.25">
      <c r="A1907" s="96">
        <f t="shared" si="604"/>
        <v>1403</v>
      </c>
      <c r="B1907" s="175"/>
      <c r="C1907" s="176"/>
      <c r="D1907" s="113"/>
      <c r="E1907" s="115"/>
      <c r="F1907" s="174"/>
      <c r="G1907" s="114" t="str">
        <f t="shared" si="599"/>
        <v/>
      </c>
      <c r="H1907" s="115"/>
      <c r="I1907" s="115"/>
      <c r="J1907" s="115"/>
      <c r="K1907" s="115"/>
      <c r="L1907" s="133" t="str">
        <f t="shared" si="600"/>
        <v/>
      </c>
      <c r="M1907" s="116" t="str">
        <f>IF(L1907="", "", L1907/Veriler!$X$1)</f>
        <v/>
      </c>
      <c r="N1907" s="116" t="str">
        <f>IF(F1907&lt;&gt;"", "İthal Girdi", IF(Veriler!T1907="", "", IF(Veriler!S1907="H", "%0,5 üzerindedir", IF(Veriler!T1907&gt;0.1, "%10 sınırı aşılmıştır.", "Uygun"))))</f>
        <v>%0,5 üzerindedir</v>
      </c>
      <c r="O1907" s="116" t="str">
        <f t="shared" si="601"/>
        <v xml:space="preserve"> </v>
      </c>
      <c r="P1907" s="117"/>
      <c r="Q1907" s="118"/>
      <c r="R1907" s="119" t="str">
        <f t="shared" si="602"/>
        <v/>
      </c>
      <c r="S1907" s="133">
        <f>IFERROR(IF(M1907&lt;=0.005,IF(F1907="",L1907,0),IF(F1907&lt;&gt;"",0,IF(P1907="",0,IF(P1907="H",0,IF(Q1907&lt;Veriler!$G$2,L1907*Veriler!$G$2,L1907*Q1907)))))," ")</f>
        <v>0</v>
      </c>
      <c r="T1907" s="133">
        <f>IF(Veriler!T1907&lt;=0.1, S1907, IF(AND(Veriler!T1907&gt;0.1, F1907="", P1907="E"), IF(Q1907&gt;Veriler!$G$2, Q1907*S1907, IF(Q1907&lt;Veriler!$G$2, Veriler!$G$2*S1907, Q1907*S1907)), 0))</f>
        <v>0</v>
      </c>
      <c r="U1907" s="133" t="str">
        <f t="shared" si="603"/>
        <v xml:space="preserve"> </v>
      </c>
      <c r="V1907" s="134" t="str">
        <f>IFERROR(IF(O1907="%10 sınırı aşılmıştır.",L1907-T1907,IFERROR(IF(F1907="",IF(S1907=1,0,IF(L1907-S1907=0,"",L1907-S1907)),IF(Veriler!M1907="",L1907,IF(L1907*Veriler!M1907=0,"",L1907*Veriler!M1907))),L1907)),0)</f>
        <v/>
      </c>
      <c r="W1907" s="146"/>
      <c r="X1907" s="146"/>
      <c r="Y1907" s="146"/>
    </row>
    <row r="1908" spans="1:25" s="99" customFormat="1" ht="54.75" customHeight="1" x14ac:dyDescent="0.25">
      <c r="A1908" s="96">
        <f t="shared" si="604"/>
        <v>1404</v>
      </c>
      <c r="B1908" s="175"/>
      <c r="C1908" s="176"/>
      <c r="D1908" s="113"/>
      <c r="E1908" s="115"/>
      <c r="F1908" s="174"/>
      <c r="G1908" s="114" t="str">
        <f t="shared" si="599"/>
        <v/>
      </c>
      <c r="H1908" s="115"/>
      <c r="I1908" s="115"/>
      <c r="J1908" s="115"/>
      <c r="K1908" s="115"/>
      <c r="L1908" s="133" t="str">
        <f t="shared" si="600"/>
        <v/>
      </c>
      <c r="M1908" s="116" t="str">
        <f>IF(L1908="", "", L1908/Veriler!$X$1)</f>
        <v/>
      </c>
      <c r="N1908" s="116" t="str">
        <f>IF(F1908&lt;&gt;"", "İthal Girdi", IF(Veriler!T1908="", "", IF(Veriler!S1908="H", "%0,5 üzerindedir", IF(Veriler!T1908&gt;0.1, "%10 sınırı aşılmıştır.", "Uygun"))))</f>
        <v>%0,5 üzerindedir</v>
      </c>
      <c r="O1908" s="116" t="str">
        <f t="shared" si="601"/>
        <v xml:space="preserve"> </v>
      </c>
      <c r="P1908" s="117"/>
      <c r="Q1908" s="118"/>
      <c r="R1908" s="119" t="str">
        <f t="shared" si="602"/>
        <v/>
      </c>
      <c r="S1908" s="133">
        <f>IFERROR(IF(M1908&lt;=0.005,IF(F1908="",L1908,0),IF(F1908&lt;&gt;"",0,IF(P1908="",0,IF(P1908="H",0,IF(Q1908&lt;Veriler!$G$2,L1908*Veriler!$G$2,L1908*Q1908)))))," ")</f>
        <v>0</v>
      </c>
      <c r="T1908" s="133">
        <f>IF(Veriler!T1908&lt;=0.1, S1908, IF(AND(Veriler!T1908&gt;0.1, F1908="", P1908="E"), IF(Q1908&gt;Veriler!$G$2, Q1908*S1908, IF(Q1908&lt;Veriler!$G$2, Veriler!$G$2*S1908, Q1908*S1908)), 0))</f>
        <v>0</v>
      </c>
      <c r="U1908" s="133" t="str">
        <f t="shared" si="603"/>
        <v xml:space="preserve"> </v>
      </c>
      <c r="V1908" s="134" t="str">
        <f>IFERROR(IF(O1908="%10 sınırı aşılmıştır.",L1908-T1908,IFERROR(IF(F1908="",IF(S1908=1,0,IF(L1908-S1908=0,"",L1908-S1908)),IF(Veriler!M1908="",L1908,IF(L1908*Veriler!M1908=0,"",L1908*Veriler!M1908))),L1908)),0)</f>
        <v/>
      </c>
      <c r="W1908" s="146"/>
      <c r="X1908" s="146"/>
      <c r="Y1908" s="146"/>
    </row>
    <row r="1909" spans="1:25" s="99" customFormat="1" ht="54.75" customHeight="1" x14ac:dyDescent="0.25">
      <c r="A1909" s="96">
        <f t="shared" si="604"/>
        <v>1405</v>
      </c>
      <c r="B1909" s="175"/>
      <c r="C1909" s="176"/>
      <c r="D1909" s="113"/>
      <c r="E1909" s="115"/>
      <c r="F1909" s="174"/>
      <c r="G1909" s="114" t="str">
        <f t="shared" si="599"/>
        <v/>
      </c>
      <c r="H1909" s="115"/>
      <c r="I1909" s="115"/>
      <c r="J1909" s="115"/>
      <c r="K1909" s="115"/>
      <c r="L1909" s="133" t="str">
        <f t="shared" si="600"/>
        <v/>
      </c>
      <c r="M1909" s="116" t="str">
        <f>IF(L1909="", "", L1909/Veriler!$X$1)</f>
        <v/>
      </c>
      <c r="N1909" s="116" t="str">
        <f>IF(F1909&lt;&gt;"", "İthal Girdi", IF(Veriler!T1909="", "", IF(Veriler!S1909="H", "%0,5 üzerindedir", IF(Veriler!T1909&gt;0.1, "%10 sınırı aşılmıştır.", "Uygun"))))</f>
        <v>%0,5 üzerindedir</v>
      </c>
      <c r="O1909" s="116" t="str">
        <f t="shared" si="601"/>
        <v xml:space="preserve"> </v>
      </c>
      <c r="P1909" s="117"/>
      <c r="Q1909" s="118"/>
      <c r="R1909" s="119" t="str">
        <f t="shared" si="602"/>
        <v/>
      </c>
      <c r="S1909" s="133">
        <f>IFERROR(IF(M1909&lt;=0.005,IF(F1909="",L1909,0),IF(F1909&lt;&gt;"",0,IF(P1909="",0,IF(P1909="H",0,IF(Q1909&lt;Veriler!$G$2,L1909*Veriler!$G$2,L1909*Q1909)))))," ")</f>
        <v>0</v>
      </c>
      <c r="T1909" s="133">
        <f>IF(Veriler!T1909&lt;=0.1, S1909, IF(AND(Veriler!T1909&gt;0.1, F1909="", P1909="E"), IF(Q1909&gt;Veriler!$G$2, Q1909*S1909, IF(Q1909&lt;Veriler!$G$2, Veriler!$G$2*S1909, Q1909*S1909)), 0))</f>
        <v>0</v>
      </c>
      <c r="U1909" s="133" t="str">
        <f t="shared" si="603"/>
        <v xml:space="preserve"> </v>
      </c>
      <c r="V1909" s="134" t="str">
        <f>IFERROR(IF(O1909="%10 sınırı aşılmıştır.",L1909-T1909,IFERROR(IF(F1909="",IF(S1909=1,0,IF(L1909-S1909=0,"",L1909-S1909)),IF(Veriler!M1909="",L1909,IF(L1909*Veriler!M1909=0,"",L1909*Veriler!M1909))),L1909)),0)</f>
        <v/>
      </c>
      <c r="W1909" s="146"/>
      <c r="X1909" s="146"/>
      <c r="Y1909" s="146"/>
    </row>
    <row r="1910" spans="1:25" s="99" customFormat="1" ht="54.75" customHeight="1" x14ac:dyDescent="0.25">
      <c r="A1910" s="96">
        <f t="shared" si="604"/>
        <v>1406</v>
      </c>
      <c r="B1910" s="175"/>
      <c r="C1910" s="176"/>
      <c r="D1910" s="113"/>
      <c r="E1910" s="115"/>
      <c r="F1910" s="174"/>
      <c r="G1910" s="114" t="str">
        <f t="shared" si="599"/>
        <v/>
      </c>
      <c r="H1910" s="115"/>
      <c r="I1910" s="115"/>
      <c r="J1910" s="115"/>
      <c r="K1910" s="115"/>
      <c r="L1910" s="133" t="str">
        <f t="shared" si="600"/>
        <v/>
      </c>
      <c r="M1910" s="116" t="str">
        <f>IF(L1910="", "", L1910/Veriler!$X$1)</f>
        <v/>
      </c>
      <c r="N1910" s="116" t="str">
        <f>IF(F1910&lt;&gt;"", "İthal Girdi", IF(Veriler!T1910="", "", IF(Veriler!S1910="H", "%0,5 üzerindedir", IF(Veriler!T1910&gt;0.1, "%10 sınırı aşılmıştır.", "Uygun"))))</f>
        <v>%0,5 üzerindedir</v>
      </c>
      <c r="O1910" s="116" t="str">
        <f t="shared" si="601"/>
        <v xml:space="preserve"> </v>
      </c>
      <c r="P1910" s="117"/>
      <c r="Q1910" s="118"/>
      <c r="R1910" s="119" t="str">
        <f t="shared" si="602"/>
        <v/>
      </c>
      <c r="S1910" s="133">
        <f>IFERROR(IF(M1910&lt;=0.005,IF(F1910="",L1910,0),IF(F1910&lt;&gt;"",0,IF(P1910="",0,IF(P1910="H",0,IF(Q1910&lt;Veriler!$G$2,L1910*Veriler!$G$2,L1910*Q1910)))))," ")</f>
        <v>0</v>
      </c>
      <c r="T1910" s="133">
        <f>IF(Veriler!T1910&lt;=0.1, S1910, IF(AND(Veriler!T1910&gt;0.1, F1910="", P1910="E"), IF(Q1910&gt;Veriler!$G$2, Q1910*S1910, IF(Q1910&lt;Veriler!$G$2, Veriler!$G$2*S1910, Q1910*S1910)), 0))</f>
        <v>0</v>
      </c>
      <c r="U1910" s="133" t="str">
        <f t="shared" si="603"/>
        <v xml:space="preserve"> </v>
      </c>
      <c r="V1910" s="134" t="str">
        <f>IFERROR(IF(O1910="%10 sınırı aşılmıştır.",L1910-T1910,IFERROR(IF(F1910="",IF(S1910=1,0,IF(L1910-S1910=0,"",L1910-S1910)),IF(Veriler!M1910="",L1910,IF(L1910*Veriler!M1910=0,"",L1910*Veriler!M1910))),L1910)),0)</f>
        <v/>
      </c>
      <c r="W1910" s="146"/>
      <c r="X1910" s="146"/>
      <c r="Y1910" s="146"/>
    </row>
    <row r="1911" spans="1:25" s="99" customFormat="1" ht="54.75" customHeight="1" x14ac:dyDescent="0.25">
      <c r="A1911" s="96">
        <f t="shared" si="604"/>
        <v>1407</v>
      </c>
      <c r="B1911" s="175"/>
      <c r="C1911" s="176"/>
      <c r="D1911" s="113"/>
      <c r="E1911" s="115"/>
      <c r="F1911" s="174"/>
      <c r="G1911" s="114" t="str">
        <f t="shared" si="599"/>
        <v/>
      </c>
      <c r="H1911" s="115"/>
      <c r="I1911" s="115"/>
      <c r="J1911" s="115"/>
      <c r="K1911" s="115"/>
      <c r="L1911" s="133" t="str">
        <f t="shared" si="600"/>
        <v/>
      </c>
      <c r="M1911" s="116" t="str">
        <f>IF(L1911="", "", L1911/Veriler!$X$1)</f>
        <v/>
      </c>
      <c r="N1911" s="116" t="str">
        <f>IF(F1911&lt;&gt;"", "İthal Girdi", IF(Veriler!T1911="", "", IF(Veriler!S1911="H", "%0,5 üzerindedir", IF(Veriler!T1911&gt;0.1, "%10 sınırı aşılmıştır.", "Uygun"))))</f>
        <v>%0,5 üzerindedir</v>
      </c>
      <c r="O1911" s="116" t="str">
        <f t="shared" si="601"/>
        <v xml:space="preserve"> </v>
      </c>
      <c r="P1911" s="117"/>
      <c r="Q1911" s="118"/>
      <c r="R1911" s="119" t="str">
        <f t="shared" si="602"/>
        <v/>
      </c>
      <c r="S1911" s="133">
        <f>IFERROR(IF(M1911&lt;=0.005,IF(F1911="",L1911,0),IF(F1911&lt;&gt;"",0,IF(P1911="",0,IF(P1911="H",0,IF(Q1911&lt;Veriler!$G$2,L1911*Veriler!$G$2,L1911*Q1911)))))," ")</f>
        <v>0</v>
      </c>
      <c r="T1911" s="133">
        <f>IF(Veriler!T1911&lt;=0.1, S1911, IF(AND(Veriler!T1911&gt;0.1, F1911="", P1911="E"), IF(Q1911&gt;Veriler!$G$2, Q1911*S1911, IF(Q1911&lt;Veriler!$G$2, Veriler!$G$2*S1911, Q1911*S1911)), 0))</f>
        <v>0</v>
      </c>
      <c r="U1911" s="133" t="str">
        <f t="shared" si="603"/>
        <v xml:space="preserve"> </v>
      </c>
      <c r="V1911" s="134" t="str">
        <f>IFERROR(IF(O1911="%10 sınırı aşılmıştır.",L1911-T1911,IFERROR(IF(F1911="",IF(S1911=1,0,IF(L1911-S1911=0,"",L1911-S1911)),IF(Veriler!M1911="",L1911,IF(L1911*Veriler!M1911=0,"",L1911*Veriler!M1911))),L1911)),0)</f>
        <v/>
      </c>
      <c r="W1911" s="146"/>
      <c r="X1911" s="146"/>
      <c r="Y1911" s="146"/>
    </row>
    <row r="1912" spans="1:25" s="99" customFormat="1" ht="54.75" customHeight="1" x14ac:dyDescent="0.25">
      <c r="A1912" s="96">
        <f t="shared" si="604"/>
        <v>1408</v>
      </c>
      <c r="B1912" s="175"/>
      <c r="C1912" s="176"/>
      <c r="D1912" s="113"/>
      <c r="E1912" s="115"/>
      <c r="F1912" s="174"/>
      <c r="G1912" s="114" t="str">
        <f t="shared" si="599"/>
        <v/>
      </c>
      <c r="H1912" s="115"/>
      <c r="I1912" s="115"/>
      <c r="J1912" s="115"/>
      <c r="K1912" s="115"/>
      <c r="L1912" s="133" t="str">
        <f t="shared" si="600"/>
        <v/>
      </c>
      <c r="M1912" s="116" t="str">
        <f>IF(L1912="", "", L1912/Veriler!$X$1)</f>
        <v/>
      </c>
      <c r="N1912" s="116" t="str">
        <f>IF(F1912&lt;&gt;"", "İthal Girdi", IF(Veriler!T1912="", "", IF(Veriler!S1912="H", "%0,5 üzerindedir", IF(Veriler!T1912&gt;0.1, "%10 sınırı aşılmıştır.", "Uygun"))))</f>
        <v>%0,5 üzerindedir</v>
      </c>
      <c r="O1912" s="116" t="str">
        <f t="shared" si="601"/>
        <v xml:space="preserve"> </v>
      </c>
      <c r="P1912" s="117"/>
      <c r="Q1912" s="118"/>
      <c r="R1912" s="119" t="str">
        <f t="shared" si="602"/>
        <v/>
      </c>
      <c r="S1912" s="133">
        <f>IFERROR(IF(M1912&lt;=0.005,IF(F1912="",L1912,0),IF(F1912&lt;&gt;"",0,IF(P1912="",0,IF(P1912="H",0,IF(Q1912&lt;Veriler!$G$2,L1912*Veriler!$G$2,L1912*Q1912)))))," ")</f>
        <v>0</v>
      </c>
      <c r="T1912" s="133">
        <f>IF(Veriler!T1912&lt;=0.1, S1912, IF(AND(Veriler!T1912&gt;0.1, F1912="", P1912="E"), IF(Q1912&gt;Veriler!$G$2, Q1912*S1912, IF(Q1912&lt;Veriler!$G$2, Veriler!$G$2*S1912, Q1912*S1912)), 0))</f>
        <v>0</v>
      </c>
      <c r="U1912" s="133" t="str">
        <f t="shared" si="603"/>
        <v xml:space="preserve"> </v>
      </c>
      <c r="V1912" s="134" t="str">
        <f>IFERROR(IF(O1912="%10 sınırı aşılmıştır.",L1912-T1912,IFERROR(IF(F1912="",IF(S1912=1,0,IF(L1912-S1912=0,"",L1912-S1912)),IF(Veriler!M1912="",L1912,IF(L1912*Veriler!M1912=0,"",L1912*Veriler!M1912))),L1912)),0)</f>
        <v/>
      </c>
      <c r="W1912" s="146"/>
      <c r="X1912" s="146"/>
      <c r="Y1912" s="146"/>
    </row>
    <row r="1913" spans="1:25" s="99" customFormat="1" ht="54.75" customHeight="1" x14ac:dyDescent="0.25">
      <c r="A1913" s="96">
        <f t="shared" si="604"/>
        <v>1409</v>
      </c>
      <c r="B1913" s="175"/>
      <c r="C1913" s="176"/>
      <c r="D1913" s="113"/>
      <c r="E1913" s="115"/>
      <c r="F1913" s="174"/>
      <c r="G1913" s="114" t="str">
        <f t="shared" si="599"/>
        <v/>
      </c>
      <c r="H1913" s="115"/>
      <c r="I1913" s="115"/>
      <c r="J1913" s="115"/>
      <c r="K1913" s="115"/>
      <c r="L1913" s="133" t="str">
        <f t="shared" si="600"/>
        <v/>
      </c>
      <c r="M1913" s="116" t="str">
        <f>IF(L1913="", "", L1913/Veriler!$X$1)</f>
        <v/>
      </c>
      <c r="N1913" s="116" t="str">
        <f>IF(F1913&lt;&gt;"", "İthal Girdi", IF(Veriler!T1913="", "", IF(Veriler!S1913="H", "%0,5 üzerindedir", IF(Veriler!T1913&gt;0.1, "%10 sınırı aşılmıştır.", "Uygun"))))</f>
        <v>%0,5 üzerindedir</v>
      </c>
      <c r="O1913" s="116" t="str">
        <f t="shared" si="601"/>
        <v xml:space="preserve"> </v>
      </c>
      <c r="P1913" s="117"/>
      <c r="Q1913" s="118"/>
      <c r="R1913" s="119" t="str">
        <f t="shared" si="602"/>
        <v/>
      </c>
      <c r="S1913" s="133">
        <f>IFERROR(IF(M1913&lt;=0.005,IF(F1913="",L1913,0),IF(F1913&lt;&gt;"",0,IF(P1913="",0,IF(P1913="H",0,IF(Q1913&lt;Veriler!$G$2,L1913*Veriler!$G$2,L1913*Q1913)))))," ")</f>
        <v>0</v>
      </c>
      <c r="T1913" s="133">
        <f>IF(Veriler!T1913&lt;=0.1, S1913, IF(AND(Veriler!T1913&gt;0.1, F1913="", P1913="E"), IF(Q1913&gt;Veriler!$G$2, Q1913*S1913, IF(Q1913&lt;Veriler!$G$2, Veriler!$G$2*S1913, Q1913*S1913)), 0))</f>
        <v>0</v>
      </c>
      <c r="U1913" s="133" t="str">
        <f t="shared" si="603"/>
        <v xml:space="preserve"> </v>
      </c>
      <c r="V1913" s="134" t="str">
        <f>IFERROR(IF(O1913="%10 sınırı aşılmıştır.",L1913-T1913,IFERROR(IF(F1913="",IF(S1913=1,0,IF(L1913-S1913=0,"",L1913-S1913)),IF(Veriler!M1913="",L1913,IF(L1913*Veriler!M1913=0,"",L1913*Veriler!M1913))),L1913)),0)</f>
        <v/>
      </c>
      <c r="W1913" s="146"/>
      <c r="X1913" s="146"/>
      <c r="Y1913" s="146"/>
    </row>
    <row r="1914" spans="1:25" s="99" customFormat="1" ht="54.75" customHeight="1" x14ac:dyDescent="0.25">
      <c r="A1914" s="96">
        <f t="shared" si="604"/>
        <v>1410</v>
      </c>
      <c r="B1914" s="175"/>
      <c r="C1914" s="176"/>
      <c r="D1914" s="113"/>
      <c r="E1914" s="115"/>
      <c r="F1914" s="174"/>
      <c r="G1914" s="114" t="str">
        <f t="shared" si="599"/>
        <v/>
      </c>
      <c r="H1914" s="115"/>
      <c r="I1914" s="115"/>
      <c r="J1914" s="115"/>
      <c r="K1914" s="115"/>
      <c r="L1914" s="133" t="str">
        <f t="shared" si="600"/>
        <v/>
      </c>
      <c r="M1914" s="116" t="str">
        <f>IF(L1914="", "", L1914/Veriler!$X$1)</f>
        <v/>
      </c>
      <c r="N1914" s="116" t="str">
        <f>IF(F1914&lt;&gt;"", "İthal Girdi", IF(Veriler!T1914="", "", IF(Veriler!S1914="H", "%0,5 üzerindedir", IF(Veriler!T1914&gt;0.1, "%10 sınırı aşılmıştır.", "Uygun"))))</f>
        <v>%0,5 üzerindedir</v>
      </c>
      <c r="O1914" s="116" t="str">
        <f t="shared" si="601"/>
        <v xml:space="preserve"> </v>
      </c>
      <c r="P1914" s="117"/>
      <c r="Q1914" s="118"/>
      <c r="R1914" s="119" t="str">
        <f t="shared" si="602"/>
        <v/>
      </c>
      <c r="S1914" s="133">
        <f>IFERROR(IF(M1914&lt;=0.005,IF(F1914="",L1914,0),IF(F1914&lt;&gt;"",0,IF(P1914="",0,IF(P1914="H",0,IF(Q1914&lt;Veriler!$G$2,L1914*Veriler!$G$2,L1914*Q1914)))))," ")</f>
        <v>0</v>
      </c>
      <c r="T1914" s="133">
        <f>IF(Veriler!T1914&lt;=0.1, S1914, IF(AND(Veriler!T1914&gt;0.1, F1914="", P1914="E"), IF(Q1914&gt;Veriler!$G$2, Q1914*S1914, IF(Q1914&lt;Veriler!$G$2, Veriler!$G$2*S1914, Q1914*S1914)), 0))</f>
        <v>0</v>
      </c>
      <c r="U1914" s="133" t="str">
        <f t="shared" si="603"/>
        <v xml:space="preserve"> </v>
      </c>
      <c r="V1914" s="134" t="str">
        <f>IFERROR(IF(O1914="%10 sınırı aşılmıştır.",L1914-T1914,IFERROR(IF(F1914="",IF(S1914=1,0,IF(L1914-S1914=0,"",L1914-S1914)),IF(Veriler!M1914="",L1914,IF(L1914*Veriler!M1914=0,"",L1914*Veriler!M1914))),L1914)),0)</f>
        <v/>
      </c>
      <c r="W1914" s="146"/>
      <c r="X1914" s="146"/>
      <c r="Y1914" s="146"/>
    </row>
    <row r="1915" spans="1:25" s="99" customFormat="1" ht="54.75" customHeight="1" x14ac:dyDescent="0.25">
      <c r="A1915" s="96">
        <f t="shared" si="604"/>
        <v>1411</v>
      </c>
      <c r="B1915" s="175"/>
      <c r="C1915" s="176"/>
      <c r="D1915" s="113"/>
      <c r="E1915" s="115"/>
      <c r="F1915" s="174"/>
      <c r="G1915" s="114" t="str">
        <f t="shared" si="599"/>
        <v/>
      </c>
      <c r="H1915" s="115"/>
      <c r="I1915" s="115"/>
      <c r="J1915" s="115"/>
      <c r="K1915" s="115"/>
      <c r="L1915" s="133" t="str">
        <f t="shared" si="600"/>
        <v/>
      </c>
      <c r="M1915" s="116" t="str">
        <f>IF(L1915="", "", L1915/Veriler!$X$1)</f>
        <v/>
      </c>
      <c r="N1915" s="116" t="str">
        <f>IF(F1915&lt;&gt;"", "İthal Girdi", IF(Veriler!T1915="", "", IF(Veriler!S1915="H", "%0,5 üzerindedir", IF(Veriler!T1915&gt;0.1, "%10 sınırı aşılmıştır.", "Uygun"))))</f>
        <v>%0,5 üzerindedir</v>
      </c>
      <c r="O1915" s="116" t="str">
        <f t="shared" si="601"/>
        <v xml:space="preserve"> </v>
      </c>
      <c r="P1915" s="117"/>
      <c r="Q1915" s="118"/>
      <c r="R1915" s="119" t="str">
        <f t="shared" si="602"/>
        <v/>
      </c>
      <c r="S1915" s="133">
        <f>IFERROR(IF(M1915&lt;=0.005,IF(F1915="",L1915,0),IF(F1915&lt;&gt;"",0,IF(P1915="",0,IF(P1915="H",0,IF(Q1915&lt;Veriler!$G$2,L1915*Veriler!$G$2,L1915*Q1915)))))," ")</f>
        <v>0</v>
      </c>
      <c r="T1915" s="133">
        <f>IF(Veriler!T1915&lt;=0.1, S1915, IF(AND(Veriler!T1915&gt;0.1, F1915="", P1915="E"), IF(Q1915&gt;Veriler!$G$2, Q1915*S1915, IF(Q1915&lt;Veriler!$G$2, Veriler!$G$2*S1915, Q1915*S1915)), 0))</f>
        <v>0</v>
      </c>
      <c r="U1915" s="133" t="str">
        <f t="shared" si="603"/>
        <v xml:space="preserve"> </v>
      </c>
      <c r="V1915" s="134" t="str">
        <f>IFERROR(IF(O1915="%10 sınırı aşılmıştır.",L1915-T1915,IFERROR(IF(F1915="",IF(S1915=1,0,IF(L1915-S1915=0,"",L1915-S1915)),IF(Veriler!M1915="",L1915,IF(L1915*Veriler!M1915=0,"",L1915*Veriler!M1915))),L1915)),0)</f>
        <v/>
      </c>
      <c r="W1915" s="146"/>
      <c r="X1915" s="146"/>
      <c r="Y1915" s="146"/>
    </row>
    <row r="1916" spans="1:25" s="99" customFormat="1" ht="54.75" customHeight="1" x14ac:dyDescent="0.25">
      <c r="A1916" s="96">
        <f t="shared" si="604"/>
        <v>1412</v>
      </c>
      <c r="B1916" s="175"/>
      <c r="C1916" s="176"/>
      <c r="D1916" s="113"/>
      <c r="E1916" s="115"/>
      <c r="F1916" s="174"/>
      <c r="G1916" s="114" t="str">
        <f t="shared" si="599"/>
        <v/>
      </c>
      <c r="H1916" s="115"/>
      <c r="I1916" s="115"/>
      <c r="J1916" s="115"/>
      <c r="K1916" s="115"/>
      <c r="L1916" s="133" t="str">
        <f t="shared" si="600"/>
        <v/>
      </c>
      <c r="M1916" s="116" t="str">
        <f>IF(L1916="", "", L1916/Veriler!$X$1)</f>
        <v/>
      </c>
      <c r="N1916" s="116" t="str">
        <f>IF(F1916&lt;&gt;"", "İthal Girdi", IF(Veriler!T1916="", "", IF(Veriler!S1916="H", "%0,5 üzerindedir", IF(Veriler!T1916&gt;0.1, "%10 sınırı aşılmıştır.", "Uygun"))))</f>
        <v>%0,5 üzerindedir</v>
      </c>
      <c r="O1916" s="116" t="str">
        <f t="shared" si="601"/>
        <v xml:space="preserve"> </v>
      </c>
      <c r="P1916" s="117"/>
      <c r="Q1916" s="118"/>
      <c r="R1916" s="119" t="str">
        <f t="shared" si="602"/>
        <v/>
      </c>
      <c r="S1916" s="133">
        <f>IFERROR(IF(M1916&lt;=0.005,IF(F1916="",L1916,0),IF(F1916&lt;&gt;"",0,IF(P1916="",0,IF(P1916="H",0,IF(Q1916&lt;Veriler!$G$2,L1916*Veriler!$G$2,L1916*Q1916)))))," ")</f>
        <v>0</v>
      </c>
      <c r="T1916" s="133">
        <f>IF(Veriler!T1916&lt;=0.1, S1916, IF(AND(Veriler!T1916&gt;0.1, F1916="", P1916="E"), IF(Q1916&gt;Veriler!$G$2, Q1916*S1916, IF(Q1916&lt;Veriler!$G$2, Veriler!$G$2*S1916, Q1916*S1916)), 0))</f>
        <v>0</v>
      </c>
      <c r="U1916" s="133" t="str">
        <f t="shared" si="603"/>
        <v xml:space="preserve"> </v>
      </c>
      <c r="V1916" s="134" t="str">
        <f>IFERROR(IF(O1916="%10 sınırı aşılmıştır.",L1916-T1916,IFERROR(IF(F1916="",IF(S1916=1,0,IF(L1916-S1916=0,"",L1916-S1916)),IF(Veriler!M1916="",L1916,IF(L1916*Veriler!M1916=0,"",L1916*Veriler!M1916))),L1916)),0)</f>
        <v/>
      </c>
      <c r="W1916" s="146"/>
      <c r="X1916" s="146"/>
      <c r="Y1916" s="146"/>
    </row>
    <row r="1917" spans="1:25" s="99" customFormat="1" ht="54.75" customHeight="1" x14ac:dyDescent="0.25">
      <c r="A1917" s="96">
        <f t="shared" si="604"/>
        <v>1413</v>
      </c>
      <c r="B1917" s="175"/>
      <c r="C1917" s="176"/>
      <c r="D1917" s="113"/>
      <c r="E1917" s="115"/>
      <c r="F1917" s="174"/>
      <c r="G1917" s="114" t="str">
        <f t="shared" si="599"/>
        <v/>
      </c>
      <c r="H1917" s="115"/>
      <c r="I1917" s="115"/>
      <c r="J1917" s="115"/>
      <c r="K1917" s="115"/>
      <c r="L1917" s="133" t="str">
        <f t="shared" si="600"/>
        <v/>
      </c>
      <c r="M1917" s="116" t="str">
        <f>IF(L1917="", "", L1917/Veriler!$X$1)</f>
        <v/>
      </c>
      <c r="N1917" s="116" t="str">
        <f>IF(F1917&lt;&gt;"", "İthal Girdi", IF(Veriler!T1917="", "", IF(Veriler!S1917="H", "%0,5 üzerindedir", IF(Veriler!T1917&gt;0.1, "%10 sınırı aşılmıştır.", "Uygun"))))</f>
        <v>%0,5 üzerindedir</v>
      </c>
      <c r="O1917" s="116" t="str">
        <f t="shared" si="601"/>
        <v xml:space="preserve"> </v>
      </c>
      <c r="P1917" s="117"/>
      <c r="Q1917" s="118"/>
      <c r="R1917" s="119" t="str">
        <f t="shared" si="602"/>
        <v/>
      </c>
      <c r="S1917" s="133">
        <f>IFERROR(IF(M1917&lt;=0.005,IF(F1917="",L1917,0),IF(F1917&lt;&gt;"",0,IF(P1917="",0,IF(P1917="H",0,IF(Q1917&lt;Veriler!$G$2,L1917*Veriler!$G$2,L1917*Q1917)))))," ")</f>
        <v>0</v>
      </c>
      <c r="T1917" s="133">
        <f>IF(Veriler!T1917&lt;=0.1, S1917, IF(AND(Veriler!T1917&gt;0.1, F1917="", P1917="E"), IF(Q1917&gt;Veriler!$G$2, Q1917*S1917, IF(Q1917&lt;Veriler!$G$2, Veriler!$G$2*S1917, Q1917*S1917)), 0))</f>
        <v>0</v>
      </c>
      <c r="U1917" s="133" t="str">
        <f t="shared" si="603"/>
        <v xml:space="preserve"> </v>
      </c>
      <c r="V1917" s="134" t="str">
        <f>IFERROR(IF(O1917="%10 sınırı aşılmıştır.",L1917-T1917,IFERROR(IF(F1917="",IF(S1917=1,0,IF(L1917-S1917=0,"",L1917-S1917)),IF(Veriler!M1917="",L1917,IF(L1917*Veriler!M1917=0,"",L1917*Veriler!M1917))),L1917)),0)</f>
        <v/>
      </c>
      <c r="W1917" s="146"/>
      <c r="X1917" s="146"/>
      <c r="Y1917" s="146"/>
    </row>
    <row r="1918" spans="1:25" s="99" customFormat="1" ht="54.75" customHeight="1" x14ac:dyDescent="0.25">
      <c r="A1918" s="96">
        <f t="shared" si="604"/>
        <v>1414</v>
      </c>
      <c r="B1918" s="175"/>
      <c r="C1918" s="176"/>
      <c r="D1918" s="113"/>
      <c r="E1918" s="115"/>
      <c r="F1918" s="174"/>
      <c r="G1918" s="114" t="str">
        <f t="shared" si="599"/>
        <v/>
      </c>
      <c r="H1918" s="115"/>
      <c r="I1918" s="115"/>
      <c r="J1918" s="115"/>
      <c r="K1918" s="115"/>
      <c r="L1918" s="133" t="str">
        <f t="shared" si="600"/>
        <v/>
      </c>
      <c r="M1918" s="116" t="str">
        <f>IF(L1918="", "", L1918/Veriler!$X$1)</f>
        <v/>
      </c>
      <c r="N1918" s="116" t="str">
        <f>IF(F1918&lt;&gt;"", "İthal Girdi", IF(Veriler!T1918="", "", IF(Veriler!S1918="H", "%0,5 üzerindedir", IF(Veriler!T1918&gt;0.1, "%10 sınırı aşılmıştır.", "Uygun"))))</f>
        <v>%0,5 üzerindedir</v>
      </c>
      <c r="O1918" s="116" t="str">
        <f t="shared" si="601"/>
        <v xml:space="preserve"> </v>
      </c>
      <c r="P1918" s="117"/>
      <c r="Q1918" s="118"/>
      <c r="R1918" s="119" t="str">
        <f t="shared" si="602"/>
        <v/>
      </c>
      <c r="S1918" s="133">
        <f>IFERROR(IF(M1918&lt;=0.005,IF(F1918="",L1918,0),IF(F1918&lt;&gt;"",0,IF(P1918="",0,IF(P1918="H",0,IF(Q1918&lt;Veriler!$G$2,L1918*Veriler!$G$2,L1918*Q1918)))))," ")</f>
        <v>0</v>
      </c>
      <c r="T1918" s="133">
        <f>IF(Veriler!T1918&lt;=0.1, S1918, IF(AND(Veriler!T1918&gt;0.1, F1918="", P1918="E"), IF(Q1918&gt;Veriler!$G$2, Q1918*S1918, IF(Q1918&lt;Veriler!$G$2, Veriler!$G$2*S1918, Q1918*S1918)), 0))</f>
        <v>0</v>
      </c>
      <c r="U1918" s="133" t="str">
        <f t="shared" si="603"/>
        <v xml:space="preserve"> </v>
      </c>
      <c r="V1918" s="134" t="str">
        <f>IFERROR(IF(O1918="%10 sınırı aşılmıştır.",L1918-T1918,IFERROR(IF(F1918="",IF(S1918=1,0,IF(L1918-S1918=0,"",L1918-S1918)),IF(Veriler!M1918="",L1918,IF(L1918*Veriler!M1918=0,"",L1918*Veriler!M1918))),L1918)),0)</f>
        <v/>
      </c>
      <c r="W1918" s="146"/>
      <c r="X1918" s="146"/>
      <c r="Y1918" s="146"/>
    </row>
    <row r="1919" spans="1:25" s="99" customFormat="1" ht="36" hidden="1" customHeight="1" x14ac:dyDescent="0.25">
      <c r="A1919" s="101"/>
      <c r="B1919" s="191" t="s">
        <v>16</v>
      </c>
      <c r="C1919" s="176"/>
      <c r="D1919" s="120"/>
      <c r="E1919" s="171"/>
      <c r="F1919" s="172"/>
      <c r="G1919" s="121"/>
      <c r="H1919" s="115"/>
      <c r="I1919" s="115"/>
      <c r="J1919" s="115"/>
      <c r="K1919" s="115"/>
      <c r="L1919" s="121"/>
      <c r="M1919" s="121"/>
      <c r="N1919" s="121"/>
      <c r="O1919" s="121"/>
      <c r="P1919" s="120"/>
      <c r="Q1919" s="120"/>
      <c r="R1919" s="183"/>
      <c r="S1919" s="184"/>
      <c r="T1919" s="121"/>
      <c r="U1919" s="121"/>
      <c r="V1919" s="121"/>
      <c r="W1919" s="146"/>
      <c r="X1919" s="146"/>
      <c r="Y1919" s="146"/>
    </row>
    <row r="1920" spans="1:25" s="99" customFormat="1" ht="54.75" customHeight="1" x14ac:dyDescent="0.25">
      <c r="A1920" s="96">
        <f>A1918+1</f>
        <v>1415</v>
      </c>
      <c r="B1920" s="175"/>
      <c r="C1920" s="176"/>
      <c r="D1920" s="113"/>
      <c r="E1920" s="115"/>
      <c r="F1920" s="174"/>
      <c r="G1920" s="114" t="str">
        <f t="shared" ref="G1920:G1933" si="605">IF(AND(F1920&lt;&gt;"",V1920&lt;&gt;"",L1920&lt;&gt;0),V1920/L1920,"")</f>
        <v/>
      </c>
      <c r="H1920" s="115"/>
      <c r="I1920" s="115"/>
      <c r="J1920" s="115"/>
      <c r="K1920" s="115"/>
      <c r="L1920" s="133" t="str">
        <f t="shared" ref="L1920:L1933" si="606">IF(AND(H1920&lt;&gt;0, J1920&lt;&gt;0, K1920&lt;&gt;0), H1920*J1920*K1920, "")</f>
        <v/>
      </c>
      <c r="M1920" s="116" t="str">
        <f>IF(L1920="", "", L1920/Veriler!$X$1)</f>
        <v/>
      </c>
      <c r="N1920" s="116" t="str">
        <f>IF(F1920&lt;&gt;"", "İthal Girdi", IF(Veriler!T1920="", "", IF(Veriler!S1920="H", "%0,5 üzerindedir", IF(Veriler!T1920&gt;0.1, "%10 sınırı aşılmıştır.", "Uygun"))))</f>
        <v>%0,5 üzerindedir</v>
      </c>
      <c r="O1920" s="116" t="str">
        <f t="shared" ref="O1920:O1933" si="607">IF(M1920=""," ",N1920)</f>
        <v xml:space="preserve"> </v>
      </c>
      <c r="P1920" s="117"/>
      <c r="Q1920" s="118"/>
      <c r="R1920" s="119" t="str">
        <f t="shared" ref="R1920:R1933" si="608">IFERROR(IF(AND(T1920&lt;&gt;"",L1920&lt;&gt;"",L1920&lt;&gt;0,T1920&lt;&gt;0),T1920/L1920,"")," ")</f>
        <v/>
      </c>
      <c r="S1920" s="133">
        <f>IFERROR(IF(M1920&lt;=0.005,IF(F1920="",L1920,0),IF(F1920&lt;&gt;"",0,IF(P1920="",0,IF(P1920="H",0,IF(Q1920&lt;Veriler!$G$2,L1920*Veriler!$G$2,L1920*Q1920)))))," ")</f>
        <v>0</v>
      </c>
      <c r="T1920" s="133">
        <f>IF(Veriler!T1920&lt;=0.1, S1920, IF(AND(Veriler!T1920&gt;0.1, F1920="", P1920="E"), IF(Q1920&gt;Veriler!$G$2, Q1920*S1920, IF(Q1920&lt;Veriler!$G$2, Veriler!$G$2*S1920, Q1920*S1920)), 0))</f>
        <v>0</v>
      </c>
      <c r="U1920" s="133" t="str">
        <f t="shared" ref="U1920:U1933" si="609">IF(T1920=0," ",T1920)</f>
        <v xml:space="preserve"> </v>
      </c>
      <c r="V1920" s="134" t="str">
        <f>IFERROR(IF(O1920="%10 sınırı aşılmıştır.",L1920-T1920,IFERROR(IF(F1920="",IF(S1920=1,0,IF(L1920-S1920=0,"",L1920-S1920)),IF(Veriler!M1920="",L1920,IF(L1920*Veriler!M1920=0,"",L1920*Veriler!M1920))),L1920)),0)</f>
        <v/>
      </c>
      <c r="W1920" s="146"/>
      <c r="X1920" s="146"/>
      <c r="Y1920" s="146"/>
    </row>
    <row r="1921" spans="1:25" s="99" customFormat="1" ht="54.75" customHeight="1" x14ac:dyDescent="0.25">
      <c r="A1921" s="96">
        <f t="shared" ref="A1921:A1933" si="610">A1920+1</f>
        <v>1416</v>
      </c>
      <c r="B1921" s="175"/>
      <c r="C1921" s="176"/>
      <c r="D1921" s="113"/>
      <c r="E1921" s="115"/>
      <c r="F1921" s="174"/>
      <c r="G1921" s="114" t="str">
        <f t="shared" si="605"/>
        <v/>
      </c>
      <c r="H1921" s="115"/>
      <c r="I1921" s="115"/>
      <c r="J1921" s="115"/>
      <c r="K1921" s="115"/>
      <c r="L1921" s="133" t="str">
        <f t="shared" si="606"/>
        <v/>
      </c>
      <c r="M1921" s="116" t="str">
        <f>IF(L1921="", "", L1921/Veriler!$X$1)</f>
        <v/>
      </c>
      <c r="N1921" s="116" t="str">
        <f>IF(F1921&lt;&gt;"", "İthal Girdi", IF(Veriler!T1921="", "", IF(Veriler!S1921="H", "%0,5 üzerindedir", IF(Veriler!T1921&gt;0.1, "%10 sınırı aşılmıştır.", "Uygun"))))</f>
        <v>%0,5 üzerindedir</v>
      </c>
      <c r="O1921" s="116" t="str">
        <f t="shared" si="607"/>
        <v xml:space="preserve"> </v>
      </c>
      <c r="P1921" s="117"/>
      <c r="Q1921" s="118"/>
      <c r="R1921" s="119" t="str">
        <f t="shared" si="608"/>
        <v/>
      </c>
      <c r="S1921" s="133">
        <f>IFERROR(IF(M1921&lt;=0.005,IF(F1921="",L1921,0),IF(F1921&lt;&gt;"",0,IF(P1921="",0,IF(P1921="H",0,IF(Q1921&lt;Veriler!$G$2,L1921*Veriler!$G$2,L1921*Q1921)))))," ")</f>
        <v>0</v>
      </c>
      <c r="T1921" s="133">
        <f>IF(Veriler!T1921&lt;=0.1, S1921, IF(AND(Veriler!T1921&gt;0.1, F1921="", P1921="E"), IF(Q1921&gt;Veriler!$G$2, Q1921*S1921, IF(Q1921&lt;Veriler!$G$2, Veriler!$G$2*S1921, Q1921*S1921)), 0))</f>
        <v>0</v>
      </c>
      <c r="U1921" s="133" t="str">
        <f t="shared" si="609"/>
        <v xml:space="preserve"> </v>
      </c>
      <c r="V1921" s="134" t="str">
        <f>IFERROR(IF(O1921="%10 sınırı aşılmıştır.",L1921-T1921,IFERROR(IF(F1921="",IF(S1921=1,0,IF(L1921-S1921=0,"",L1921-S1921)),IF(Veriler!M1921="",L1921,IF(L1921*Veriler!M1921=0,"",L1921*Veriler!M1921))),L1921)),0)</f>
        <v/>
      </c>
      <c r="W1921" s="146"/>
      <c r="X1921" s="146"/>
      <c r="Y1921" s="146"/>
    </row>
    <row r="1922" spans="1:25" s="99" customFormat="1" ht="54.75" customHeight="1" x14ac:dyDescent="0.25">
      <c r="A1922" s="96">
        <f t="shared" si="610"/>
        <v>1417</v>
      </c>
      <c r="B1922" s="175"/>
      <c r="C1922" s="176"/>
      <c r="D1922" s="113"/>
      <c r="E1922" s="115"/>
      <c r="F1922" s="174"/>
      <c r="G1922" s="114" t="str">
        <f t="shared" si="605"/>
        <v/>
      </c>
      <c r="H1922" s="115"/>
      <c r="I1922" s="115"/>
      <c r="J1922" s="115"/>
      <c r="K1922" s="115"/>
      <c r="L1922" s="133" t="str">
        <f t="shared" si="606"/>
        <v/>
      </c>
      <c r="M1922" s="116" t="str">
        <f>IF(L1922="", "", L1922/Veriler!$X$1)</f>
        <v/>
      </c>
      <c r="N1922" s="116" t="str">
        <f>IF(F1922&lt;&gt;"", "İthal Girdi", IF(Veriler!T1922="", "", IF(Veriler!S1922="H", "%0,5 üzerindedir", IF(Veriler!T1922&gt;0.1, "%10 sınırı aşılmıştır.", "Uygun"))))</f>
        <v>%0,5 üzerindedir</v>
      </c>
      <c r="O1922" s="116" t="str">
        <f t="shared" si="607"/>
        <v xml:space="preserve"> </v>
      </c>
      <c r="P1922" s="117"/>
      <c r="Q1922" s="118"/>
      <c r="R1922" s="119" t="str">
        <f t="shared" si="608"/>
        <v/>
      </c>
      <c r="S1922" s="133">
        <f>IFERROR(IF(M1922&lt;=0.005,IF(F1922="",L1922,0),IF(F1922&lt;&gt;"",0,IF(P1922="",0,IF(P1922="H",0,IF(Q1922&lt;Veriler!$G$2,L1922*Veriler!$G$2,L1922*Q1922)))))," ")</f>
        <v>0</v>
      </c>
      <c r="T1922" s="133">
        <f>IF(Veriler!T1922&lt;=0.1, S1922, IF(AND(Veriler!T1922&gt;0.1, F1922="", P1922="E"), IF(Q1922&gt;Veriler!$G$2, Q1922*S1922, IF(Q1922&lt;Veriler!$G$2, Veriler!$G$2*S1922, Q1922*S1922)), 0))</f>
        <v>0</v>
      </c>
      <c r="U1922" s="133" t="str">
        <f t="shared" si="609"/>
        <v xml:space="preserve"> </v>
      </c>
      <c r="V1922" s="134" t="str">
        <f>IFERROR(IF(O1922="%10 sınırı aşılmıştır.",L1922-T1922,IFERROR(IF(F1922="",IF(S1922=1,0,IF(L1922-S1922=0,"",L1922-S1922)),IF(Veriler!M1922="",L1922,IF(L1922*Veriler!M1922=0,"",L1922*Veriler!M1922))),L1922)),0)</f>
        <v/>
      </c>
      <c r="W1922" s="146"/>
      <c r="X1922" s="146"/>
      <c r="Y1922" s="146"/>
    </row>
    <row r="1923" spans="1:25" s="99" customFormat="1" ht="54.75" customHeight="1" x14ac:dyDescent="0.25">
      <c r="A1923" s="96">
        <f t="shared" si="610"/>
        <v>1418</v>
      </c>
      <c r="B1923" s="175"/>
      <c r="C1923" s="176"/>
      <c r="D1923" s="113"/>
      <c r="E1923" s="115"/>
      <c r="F1923" s="174"/>
      <c r="G1923" s="114" t="str">
        <f t="shared" si="605"/>
        <v/>
      </c>
      <c r="H1923" s="115"/>
      <c r="I1923" s="115"/>
      <c r="J1923" s="115"/>
      <c r="K1923" s="115"/>
      <c r="L1923" s="133" t="str">
        <f t="shared" si="606"/>
        <v/>
      </c>
      <c r="M1923" s="116" t="str">
        <f>IF(L1923="", "", L1923/Veriler!$X$1)</f>
        <v/>
      </c>
      <c r="N1923" s="116" t="str">
        <f>IF(F1923&lt;&gt;"", "İthal Girdi", IF(Veriler!T1923="", "", IF(Veriler!S1923="H", "%0,5 üzerindedir", IF(Veriler!T1923&gt;0.1, "%10 sınırı aşılmıştır.", "Uygun"))))</f>
        <v>%0,5 üzerindedir</v>
      </c>
      <c r="O1923" s="116" t="str">
        <f t="shared" si="607"/>
        <v xml:space="preserve"> </v>
      </c>
      <c r="P1923" s="117"/>
      <c r="Q1923" s="118"/>
      <c r="R1923" s="119" t="str">
        <f t="shared" si="608"/>
        <v/>
      </c>
      <c r="S1923" s="133">
        <f>IFERROR(IF(M1923&lt;=0.005,IF(F1923="",L1923,0),IF(F1923&lt;&gt;"",0,IF(P1923="",0,IF(P1923="H",0,IF(Q1923&lt;Veriler!$G$2,L1923*Veriler!$G$2,L1923*Q1923)))))," ")</f>
        <v>0</v>
      </c>
      <c r="T1923" s="133">
        <f>IF(Veriler!T1923&lt;=0.1, S1923, IF(AND(Veriler!T1923&gt;0.1, F1923="", P1923="E"), IF(Q1923&gt;Veriler!$G$2, Q1923*S1923, IF(Q1923&lt;Veriler!$G$2, Veriler!$G$2*S1923, Q1923*S1923)), 0))</f>
        <v>0</v>
      </c>
      <c r="U1923" s="133" t="str">
        <f t="shared" si="609"/>
        <v xml:space="preserve"> </v>
      </c>
      <c r="V1923" s="134" t="str">
        <f>IFERROR(IF(O1923="%10 sınırı aşılmıştır.",L1923-T1923,IFERROR(IF(F1923="",IF(S1923=1,0,IF(L1923-S1923=0,"",L1923-S1923)),IF(Veriler!M1923="",L1923,IF(L1923*Veriler!M1923=0,"",L1923*Veriler!M1923))),L1923)),0)</f>
        <v/>
      </c>
      <c r="W1923" s="146"/>
      <c r="X1923" s="146"/>
      <c r="Y1923" s="146"/>
    </row>
    <row r="1924" spans="1:25" s="99" customFormat="1" ht="54.75" customHeight="1" x14ac:dyDescent="0.25">
      <c r="A1924" s="96">
        <f t="shared" si="610"/>
        <v>1419</v>
      </c>
      <c r="B1924" s="175"/>
      <c r="C1924" s="176"/>
      <c r="D1924" s="113"/>
      <c r="E1924" s="115"/>
      <c r="F1924" s="174"/>
      <c r="G1924" s="114" t="str">
        <f t="shared" si="605"/>
        <v/>
      </c>
      <c r="H1924" s="115"/>
      <c r="I1924" s="115"/>
      <c r="J1924" s="115"/>
      <c r="K1924" s="115"/>
      <c r="L1924" s="133" t="str">
        <f t="shared" si="606"/>
        <v/>
      </c>
      <c r="M1924" s="116" t="str">
        <f>IF(L1924="", "", L1924/Veriler!$X$1)</f>
        <v/>
      </c>
      <c r="N1924" s="116" t="str">
        <f>IF(F1924&lt;&gt;"", "İthal Girdi", IF(Veriler!T1924="", "", IF(Veriler!S1924="H", "%0,5 üzerindedir", IF(Veriler!T1924&gt;0.1, "%10 sınırı aşılmıştır.", "Uygun"))))</f>
        <v>%0,5 üzerindedir</v>
      </c>
      <c r="O1924" s="116" t="str">
        <f t="shared" si="607"/>
        <v xml:space="preserve"> </v>
      </c>
      <c r="P1924" s="117"/>
      <c r="Q1924" s="118"/>
      <c r="R1924" s="119" t="str">
        <f t="shared" si="608"/>
        <v/>
      </c>
      <c r="S1924" s="133">
        <f>IFERROR(IF(M1924&lt;=0.005,IF(F1924="",L1924,0),IF(F1924&lt;&gt;"",0,IF(P1924="",0,IF(P1924="H",0,IF(Q1924&lt;Veriler!$G$2,L1924*Veriler!$G$2,L1924*Q1924)))))," ")</f>
        <v>0</v>
      </c>
      <c r="T1924" s="133">
        <f>IF(Veriler!T1924&lt;=0.1, S1924, IF(AND(Veriler!T1924&gt;0.1, F1924="", P1924="E"), IF(Q1924&gt;Veriler!$G$2, Q1924*S1924, IF(Q1924&lt;Veriler!$G$2, Veriler!$G$2*S1924, Q1924*S1924)), 0))</f>
        <v>0</v>
      </c>
      <c r="U1924" s="133" t="str">
        <f t="shared" si="609"/>
        <v xml:space="preserve"> </v>
      </c>
      <c r="V1924" s="134" t="str">
        <f>IFERROR(IF(O1924="%10 sınırı aşılmıştır.",L1924-T1924,IFERROR(IF(F1924="",IF(S1924=1,0,IF(L1924-S1924=0,"",L1924-S1924)),IF(Veriler!M1924="",L1924,IF(L1924*Veriler!M1924=0,"",L1924*Veriler!M1924))),L1924)),0)</f>
        <v/>
      </c>
      <c r="W1924" s="146"/>
      <c r="X1924" s="146"/>
      <c r="Y1924" s="146"/>
    </row>
    <row r="1925" spans="1:25" s="99" customFormat="1" ht="54.75" customHeight="1" x14ac:dyDescent="0.25">
      <c r="A1925" s="96">
        <f t="shared" si="610"/>
        <v>1420</v>
      </c>
      <c r="B1925" s="175"/>
      <c r="C1925" s="176"/>
      <c r="D1925" s="113"/>
      <c r="E1925" s="115"/>
      <c r="F1925" s="174"/>
      <c r="G1925" s="114" t="str">
        <f t="shared" si="605"/>
        <v/>
      </c>
      <c r="H1925" s="115"/>
      <c r="I1925" s="115"/>
      <c r="J1925" s="115"/>
      <c r="K1925" s="115"/>
      <c r="L1925" s="133" t="str">
        <f t="shared" si="606"/>
        <v/>
      </c>
      <c r="M1925" s="116" t="str">
        <f>IF(L1925="", "", L1925/Veriler!$X$1)</f>
        <v/>
      </c>
      <c r="N1925" s="116" t="str">
        <f>IF(F1925&lt;&gt;"", "İthal Girdi", IF(Veriler!T1925="", "", IF(Veriler!S1925="H", "%0,5 üzerindedir", IF(Veriler!T1925&gt;0.1, "%10 sınırı aşılmıştır.", "Uygun"))))</f>
        <v>%0,5 üzerindedir</v>
      </c>
      <c r="O1925" s="116" t="str">
        <f t="shared" si="607"/>
        <v xml:space="preserve"> </v>
      </c>
      <c r="P1925" s="117"/>
      <c r="Q1925" s="118"/>
      <c r="R1925" s="119" t="str">
        <f t="shared" si="608"/>
        <v/>
      </c>
      <c r="S1925" s="133">
        <f>IFERROR(IF(M1925&lt;=0.005,IF(F1925="",L1925,0),IF(F1925&lt;&gt;"",0,IF(P1925="",0,IF(P1925="H",0,IF(Q1925&lt;Veriler!$G$2,L1925*Veriler!$G$2,L1925*Q1925)))))," ")</f>
        <v>0</v>
      </c>
      <c r="T1925" s="133">
        <f>IF(Veriler!T1925&lt;=0.1, S1925, IF(AND(Veriler!T1925&gt;0.1, F1925="", P1925="E"), IF(Q1925&gt;Veriler!$G$2, Q1925*S1925, IF(Q1925&lt;Veriler!$G$2, Veriler!$G$2*S1925, Q1925*S1925)), 0))</f>
        <v>0</v>
      </c>
      <c r="U1925" s="133" t="str">
        <f t="shared" si="609"/>
        <v xml:space="preserve"> </v>
      </c>
      <c r="V1925" s="134" t="str">
        <f>IFERROR(IF(O1925="%10 sınırı aşılmıştır.",L1925-T1925,IFERROR(IF(F1925="",IF(S1925=1,0,IF(L1925-S1925=0,"",L1925-S1925)),IF(Veriler!M1925="",L1925,IF(L1925*Veriler!M1925=0,"",L1925*Veriler!M1925))),L1925)),0)</f>
        <v/>
      </c>
      <c r="W1925" s="146"/>
      <c r="X1925" s="146"/>
      <c r="Y1925" s="146"/>
    </row>
    <row r="1926" spans="1:25" s="99" customFormat="1" ht="54.75" customHeight="1" x14ac:dyDescent="0.25">
      <c r="A1926" s="96">
        <f t="shared" si="610"/>
        <v>1421</v>
      </c>
      <c r="B1926" s="175"/>
      <c r="C1926" s="176"/>
      <c r="D1926" s="113"/>
      <c r="E1926" s="115"/>
      <c r="F1926" s="174"/>
      <c r="G1926" s="114" t="str">
        <f t="shared" si="605"/>
        <v/>
      </c>
      <c r="H1926" s="115"/>
      <c r="I1926" s="115"/>
      <c r="J1926" s="115"/>
      <c r="K1926" s="115"/>
      <c r="L1926" s="133" t="str">
        <f t="shared" si="606"/>
        <v/>
      </c>
      <c r="M1926" s="116" t="str">
        <f>IF(L1926="", "", L1926/Veriler!$X$1)</f>
        <v/>
      </c>
      <c r="N1926" s="116" t="str">
        <f>IF(F1926&lt;&gt;"", "İthal Girdi", IF(Veriler!T1926="", "", IF(Veriler!S1926="H", "%0,5 üzerindedir", IF(Veriler!T1926&gt;0.1, "%10 sınırı aşılmıştır.", "Uygun"))))</f>
        <v>%0,5 üzerindedir</v>
      </c>
      <c r="O1926" s="116" t="str">
        <f t="shared" si="607"/>
        <v xml:space="preserve"> </v>
      </c>
      <c r="P1926" s="117"/>
      <c r="Q1926" s="118"/>
      <c r="R1926" s="119" t="str">
        <f t="shared" si="608"/>
        <v/>
      </c>
      <c r="S1926" s="133">
        <f>IFERROR(IF(M1926&lt;=0.005,IF(F1926="",L1926,0),IF(F1926&lt;&gt;"",0,IF(P1926="",0,IF(P1926="H",0,IF(Q1926&lt;Veriler!$G$2,L1926*Veriler!$G$2,L1926*Q1926)))))," ")</f>
        <v>0</v>
      </c>
      <c r="T1926" s="133">
        <f>IF(Veriler!T1926&lt;=0.1, S1926, IF(AND(Veriler!T1926&gt;0.1, F1926="", P1926="E"), IF(Q1926&gt;Veriler!$G$2, Q1926*S1926, IF(Q1926&lt;Veriler!$G$2, Veriler!$G$2*S1926, Q1926*S1926)), 0))</f>
        <v>0</v>
      </c>
      <c r="U1926" s="133" t="str">
        <f t="shared" si="609"/>
        <v xml:space="preserve"> </v>
      </c>
      <c r="V1926" s="134" t="str">
        <f>IFERROR(IF(O1926="%10 sınırı aşılmıştır.",L1926-T1926,IFERROR(IF(F1926="",IF(S1926=1,0,IF(L1926-S1926=0,"",L1926-S1926)),IF(Veriler!M1926="",L1926,IF(L1926*Veriler!M1926=0,"",L1926*Veriler!M1926))),L1926)),0)</f>
        <v/>
      </c>
      <c r="W1926" s="146"/>
      <c r="X1926" s="146"/>
      <c r="Y1926" s="146"/>
    </row>
    <row r="1927" spans="1:25" s="99" customFormat="1" ht="54.75" customHeight="1" x14ac:dyDescent="0.25">
      <c r="A1927" s="96">
        <f t="shared" si="610"/>
        <v>1422</v>
      </c>
      <c r="B1927" s="175"/>
      <c r="C1927" s="176"/>
      <c r="D1927" s="113"/>
      <c r="E1927" s="115"/>
      <c r="F1927" s="174"/>
      <c r="G1927" s="114" t="str">
        <f t="shared" si="605"/>
        <v/>
      </c>
      <c r="H1927" s="115"/>
      <c r="I1927" s="115"/>
      <c r="J1927" s="115"/>
      <c r="K1927" s="115"/>
      <c r="L1927" s="133" t="str">
        <f t="shared" si="606"/>
        <v/>
      </c>
      <c r="M1927" s="116" t="str">
        <f>IF(L1927="", "", L1927/Veriler!$X$1)</f>
        <v/>
      </c>
      <c r="N1927" s="116" t="str">
        <f>IF(F1927&lt;&gt;"", "İthal Girdi", IF(Veriler!T1927="", "", IF(Veriler!S1927="H", "%0,5 üzerindedir", IF(Veriler!T1927&gt;0.1, "%10 sınırı aşılmıştır.", "Uygun"))))</f>
        <v>%0,5 üzerindedir</v>
      </c>
      <c r="O1927" s="116" t="str">
        <f t="shared" si="607"/>
        <v xml:space="preserve"> </v>
      </c>
      <c r="P1927" s="117"/>
      <c r="Q1927" s="118"/>
      <c r="R1927" s="119" t="str">
        <f t="shared" si="608"/>
        <v/>
      </c>
      <c r="S1927" s="133">
        <f>IFERROR(IF(M1927&lt;=0.005,IF(F1927="",L1927,0),IF(F1927&lt;&gt;"",0,IF(P1927="",0,IF(P1927="H",0,IF(Q1927&lt;Veriler!$G$2,L1927*Veriler!$G$2,L1927*Q1927)))))," ")</f>
        <v>0</v>
      </c>
      <c r="T1927" s="133">
        <f>IF(Veriler!T1927&lt;=0.1, S1927, IF(AND(Veriler!T1927&gt;0.1, F1927="", P1927="E"), IF(Q1927&gt;Veriler!$G$2, Q1927*S1927, IF(Q1927&lt;Veriler!$G$2, Veriler!$G$2*S1927, Q1927*S1927)), 0))</f>
        <v>0</v>
      </c>
      <c r="U1927" s="133" t="str">
        <f t="shared" si="609"/>
        <v xml:space="preserve"> </v>
      </c>
      <c r="V1927" s="134" t="str">
        <f>IFERROR(IF(O1927="%10 sınırı aşılmıştır.",L1927-T1927,IFERROR(IF(F1927="",IF(S1927=1,0,IF(L1927-S1927=0,"",L1927-S1927)),IF(Veriler!M1927="",L1927,IF(L1927*Veriler!M1927=0,"",L1927*Veriler!M1927))),L1927)),0)</f>
        <v/>
      </c>
      <c r="W1927" s="146"/>
      <c r="X1927" s="146"/>
      <c r="Y1927" s="146"/>
    </row>
    <row r="1928" spans="1:25" s="99" customFormat="1" ht="54.75" customHeight="1" x14ac:dyDescent="0.25">
      <c r="A1928" s="96">
        <f t="shared" si="610"/>
        <v>1423</v>
      </c>
      <c r="B1928" s="175"/>
      <c r="C1928" s="176"/>
      <c r="D1928" s="113"/>
      <c r="E1928" s="115"/>
      <c r="F1928" s="174"/>
      <c r="G1928" s="114" t="str">
        <f t="shared" si="605"/>
        <v/>
      </c>
      <c r="H1928" s="115"/>
      <c r="I1928" s="115"/>
      <c r="J1928" s="115"/>
      <c r="K1928" s="115"/>
      <c r="L1928" s="133" t="str">
        <f t="shared" si="606"/>
        <v/>
      </c>
      <c r="M1928" s="116" t="str">
        <f>IF(L1928="", "", L1928/Veriler!$X$1)</f>
        <v/>
      </c>
      <c r="N1928" s="116" t="str">
        <f>IF(F1928&lt;&gt;"", "İthal Girdi", IF(Veriler!T1928="", "", IF(Veriler!S1928="H", "%0,5 üzerindedir", IF(Veriler!T1928&gt;0.1, "%10 sınırı aşılmıştır.", "Uygun"))))</f>
        <v>%0,5 üzerindedir</v>
      </c>
      <c r="O1928" s="116" t="str">
        <f t="shared" si="607"/>
        <v xml:space="preserve"> </v>
      </c>
      <c r="P1928" s="117"/>
      <c r="Q1928" s="118"/>
      <c r="R1928" s="119" t="str">
        <f t="shared" si="608"/>
        <v/>
      </c>
      <c r="S1928" s="133">
        <f>IFERROR(IF(M1928&lt;=0.005,IF(F1928="",L1928,0),IF(F1928&lt;&gt;"",0,IF(P1928="",0,IF(P1928="H",0,IF(Q1928&lt;Veriler!$G$2,L1928*Veriler!$G$2,L1928*Q1928)))))," ")</f>
        <v>0</v>
      </c>
      <c r="T1928" s="133">
        <f>IF(Veriler!T1928&lt;=0.1, S1928, IF(AND(Veriler!T1928&gt;0.1, F1928="", P1928="E"), IF(Q1928&gt;Veriler!$G$2, Q1928*S1928, IF(Q1928&lt;Veriler!$G$2, Veriler!$G$2*S1928, Q1928*S1928)), 0))</f>
        <v>0</v>
      </c>
      <c r="U1928" s="133" t="str">
        <f t="shared" si="609"/>
        <v xml:space="preserve"> </v>
      </c>
      <c r="V1928" s="134" t="str">
        <f>IFERROR(IF(O1928="%10 sınırı aşılmıştır.",L1928-T1928,IFERROR(IF(F1928="",IF(S1928=1,0,IF(L1928-S1928=0,"",L1928-S1928)),IF(Veriler!M1928="",L1928,IF(L1928*Veriler!M1928=0,"",L1928*Veriler!M1928))),L1928)),0)</f>
        <v/>
      </c>
      <c r="W1928" s="146"/>
      <c r="X1928" s="146"/>
      <c r="Y1928" s="146"/>
    </row>
    <row r="1929" spans="1:25" s="99" customFormat="1" ht="54.75" customHeight="1" x14ac:dyDescent="0.25">
      <c r="A1929" s="96">
        <f t="shared" si="610"/>
        <v>1424</v>
      </c>
      <c r="B1929" s="175"/>
      <c r="C1929" s="176"/>
      <c r="D1929" s="113"/>
      <c r="E1929" s="115"/>
      <c r="F1929" s="174"/>
      <c r="G1929" s="114" t="str">
        <f t="shared" si="605"/>
        <v/>
      </c>
      <c r="H1929" s="115"/>
      <c r="I1929" s="115"/>
      <c r="J1929" s="115"/>
      <c r="K1929" s="115"/>
      <c r="L1929" s="133" t="str">
        <f t="shared" si="606"/>
        <v/>
      </c>
      <c r="M1929" s="116" t="str">
        <f>IF(L1929="", "", L1929/Veriler!$X$1)</f>
        <v/>
      </c>
      <c r="N1929" s="116" t="str">
        <f>IF(F1929&lt;&gt;"", "İthal Girdi", IF(Veriler!T1929="", "", IF(Veriler!S1929="H", "%0,5 üzerindedir", IF(Veriler!T1929&gt;0.1, "%10 sınırı aşılmıştır.", "Uygun"))))</f>
        <v>%0,5 üzerindedir</v>
      </c>
      <c r="O1929" s="116" t="str">
        <f t="shared" si="607"/>
        <v xml:space="preserve"> </v>
      </c>
      <c r="P1929" s="117"/>
      <c r="Q1929" s="118"/>
      <c r="R1929" s="119" t="str">
        <f t="shared" si="608"/>
        <v/>
      </c>
      <c r="S1929" s="133">
        <f>IFERROR(IF(M1929&lt;=0.005,IF(F1929="",L1929,0),IF(F1929&lt;&gt;"",0,IF(P1929="",0,IF(P1929="H",0,IF(Q1929&lt;Veriler!$G$2,L1929*Veriler!$G$2,L1929*Q1929)))))," ")</f>
        <v>0</v>
      </c>
      <c r="T1929" s="133">
        <f>IF(Veriler!T1929&lt;=0.1, S1929, IF(AND(Veriler!T1929&gt;0.1, F1929="", P1929="E"), IF(Q1929&gt;Veriler!$G$2, Q1929*S1929, IF(Q1929&lt;Veriler!$G$2, Veriler!$G$2*S1929, Q1929*S1929)), 0))</f>
        <v>0</v>
      </c>
      <c r="U1929" s="133" t="str">
        <f t="shared" si="609"/>
        <v xml:space="preserve"> </v>
      </c>
      <c r="V1929" s="134" t="str">
        <f>IFERROR(IF(O1929="%10 sınırı aşılmıştır.",L1929-T1929,IFERROR(IF(F1929="",IF(S1929=1,0,IF(L1929-S1929=0,"",L1929-S1929)),IF(Veriler!M1929="",L1929,IF(L1929*Veriler!M1929=0,"",L1929*Veriler!M1929))),L1929)),0)</f>
        <v/>
      </c>
      <c r="W1929" s="146"/>
      <c r="X1929" s="146"/>
      <c r="Y1929" s="146"/>
    </row>
    <row r="1930" spans="1:25" s="99" customFormat="1" ht="54.75" customHeight="1" x14ac:dyDescent="0.25">
      <c r="A1930" s="96">
        <f t="shared" si="610"/>
        <v>1425</v>
      </c>
      <c r="B1930" s="175"/>
      <c r="C1930" s="176"/>
      <c r="D1930" s="113"/>
      <c r="E1930" s="115"/>
      <c r="F1930" s="174"/>
      <c r="G1930" s="114" t="str">
        <f t="shared" si="605"/>
        <v/>
      </c>
      <c r="H1930" s="115"/>
      <c r="I1930" s="115"/>
      <c r="J1930" s="115"/>
      <c r="K1930" s="115"/>
      <c r="L1930" s="133" t="str">
        <f t="shared" si="606"/>
        <v/>
      </c>
      <c r="M1930" s="116" t="str">
        <f>IF(L1930="", "", L1930/Veriler!$X$1)</f>
        <v/>
      </c>
      <c r="N1930" s="116" t="str">
        <f>IF(F1930&lt;&gt;"", "İthal Girdi", IF(Veriler!T1930="", "", IF(Veriler!S1930="H", "%0,5 üzerindedir", IF(Veriler!T1930&gt;0.1, "%10 sınırı aşılmıştır.", "Uygun"))))</f>
        <v>%0,5 üzerindedir</v>
      </c>
      <c r="O1930" s="116" t="str">
        <f t="shared" si="607"/>
        <v xml:space="preserve"> </v>
      </c>
      <c r="P1930" s="117"/>
      <c r="Q1930" s="118"/>
      <c r="R1930" s="119" t="str">
        <f t="shared" si="608"/>
        <v/>
      </c>
      <c r="S1930" s="133">
        <f>IFERROR(IF(M1930&lt;=0.005,IF(F1930="",L1930,0),IF(F1930&lt;&gt;"",0,IF(P1930="",0,IF(P1930="H",0,IF(Q1930&lt;Veriler!$G$2,L1930*Veriler!$G$2,L1930*Q1930)))))," ")</f>
        <v>0</v>
      </c>
      <c r="T1930" s="133">
        <f>IF(Veriler!T1930&lt;=0.1, S1930, IF(AND(Veriler!T1930&gt;0.1, F1930="", P1930="E"), IF(Q1930&gt;Veriler!$G$2, Q1930*S1930, IF(Q1930&lt;Veriler!$G$2, Veriler!$G$2*S1930, Q1930*S1930)), 0))</f>
        <v>0</v>
      </c>
      <c r="U1930" s="133" t="str">
        <f t="shared" si="609"/>
        <v xml:space="preserve"> </v>
      </c>
      <c r="V1930" s="134" t="str">
        <f>IFERROR(IF(O1930="%10 sınırı aşılmıştır.",L1930-T1930,IFERROR(IF(F1930="",IF(S1930=1,0,IF(L1930-S1930=0,"",L1930-S1930)),IF(Veriler!M1930="",L1930,IF(L1930*Veriler!M1930=0,"",L1930*Veriler!M1930))),L1930)),0)</f>
        <v/>
      </c>
      <c r="W1930" s="146"/>
      <c r="X1930" s="146"/>
      <c r="Y1930" s="146"/>
    </row>
    <row r="1931" spans="1:25" s="99" customFormat="1" ht="54.75" customHeight="1" x14ac:dyDescent="0.25">
      <c r="A1931" s="96">
        <f t="shared" si="610"/>
        <v>1426</v>
      </c>
      <c r="B1931" s="175"/>
      <c r="C1931" s="176"/>
      <c r="D1931" s="113"/>
      <c r="E1931" s="115"/>
      <c r="F1931" s="174"/>
      <c r="G1931" s="114" t="str">
        <f t="shared" si="605"/>
        <v/>
      </c>
      <c r="H1931" s="115"/>
      <c r="I1931" s="115"/>
      <c r="J1931" s="115"/>
      <c r="K1931" s="115"/>
      <c r="L1931" s="133" t="str">
        <f t="shared" si="606"/>
        <v/>
      </c>
      <c r="M1931" s="116" t="str">
        <f>IF(L1931="", "", L1931/Veriler!$X$1)</f>
        <v/>
      </c>
      <c r="N1931" s="116" t="str">
        <f>IF(F1931&lt;&gt;"", "İthal Girdi", IF(Veriler!T1931="", "", IF(Veriler!S1931="H", "%0,5 üzerindedir", IF(Veriler!T1931&gt;0.1, "%10 sınırı aşılmıştır.", "Uygun"))))</f>
        <v>%0,5 üzerindedir</v>
      </c>
      <c r="O1931" s="116" t="str">
        <f t="shared" si="607"/>
        <v xml:space="preserve"> </v>
      </c>
      <c r="P1931" s="117"/>
      <c r="Q1931" s="118"/>
      <c r="R1931" s="119" t="str">
        <f t="shared" si="608"/>
        <v/>
      </c>
      <c r="S1931" s="133">
        <f>IFERROR(IF(M1931&lt;=0.005,IF(F1931="",L1931,0),IF(F1931&lt;&gt;"",0,IF(P1931="",0,IF(P1931="H",0,IF(Q1931&lt;Veriler!$G$2,L1931*Veriler!$G$2,L1931*Q1931)))))," ")</f>
        <v>0</v>
      </c>
      <c r="T1931" s="133">
        <f>IF(Veriler!T1931&lt;=0.1, S1931, IF(AND(Veriler!T1931&gt;0.1, F1931="", P1931="E"), IF(Q1931&gt;Veriler!$G$2, Q1931*S1931, IF(Q1931&lt;Veriler!$G$2, Veriler!$G$2*S1931, Q1931*S1931)), 0))</f>
        <v>0</v>
      </c>
      <c r="U1931" s="133" t="str">
        <f t="shared" si="609"/>
        <v xml:space="preserve"> </v>
      </c>
      <c r="V1931" s="134" t="str">
        <f>IFERROR(IF(O1931="%10 sınırı aşılmıştır.",L1931-T1931,IFERROR(IF(F1931="",IF(S1931=1,0,IF(L1931-S1931=0,"",L1931-S1931)),IF(Veriler!M1931="",L1931,IF(L1931*Veriler!M1931=0,"",L1931*Veriler!M1931))),L1931)),0)</f>
        <v/>
      </c>
      <c r="W1931" s="146"/>
      <c r="X1931" s="146"/>
      <c r="Y1931" s="146"/>
    </row>
    <row r="1932" spans="1:25" s="99" customFormat="1" ht="54.75" customHeight="1" x14ac:dyDescent="0.25">
      <c r="A1932" s="96">
        <f t="shared" si="610"/>
        <v>1427</v>
      </c>
      <c r="B1932" s="175"/>
      <c r="C1932" s="176"/>
      <c r="D1932" s="113"/>
      <c r="E1932" s="115"/>
      <c r="F1932" s="174"/>
      <c r="G1932" s="114" t="str">
        <f t="shared" si="605"/>
        <v/>
      </c>
      <c r="H1932" s="115"/>
      <c r="I1932" s="115"/>
      <c r="J1932" s="115"/>
      <c r="K1932" s="115"/>
      <c r="L1932" s="133" t="str">
        <f t="shared" si="606"/>
        <v/>
      </c>
      <c r="M1932" s="116" t="str">
        <f>IF(L1932="", "", L1932/Veriler!$X$1)</f>
        <v/>
      </c>
      <c r="N1932" s="116" t="str">
        <f>IF(F1932&lt;&gt;"", "İthal Girdi", IF(Veriler!T1932="", "", IF(Veriler!S1932="H", "%0,5 üzerindedir", IF(Veriler!T1932&gt;0.1, "%10 sınırı aşılmıştır.", "Uygun"))))</f>
        <v>%0,5 üzerindedir</v>
      </c>
      <c r="O1932" s="116" t="str">
        <f t="shared" si="607"/>
        <v xml:space="preserve"> </v>
      </c>
      <c r="P1932" s="117"/>
      <c r="Q1932" s="118"/>
      <c r="R1932" s="119" t="str">
        <f t="shared" si="608"/>
        <v/>
      </c>
      <c r="S1932" s="133">
        <f>IFERROR(IF(M1932&lt;=0.005,IF(F1932="",L1932,0),IF(F1932&lt;&gt;"",0,IF(P1932="",0,IF(P1932="H",0,IF(Q1932&lt;Veriler!$G$2,L1932*Veriler!$G$2,L1932*Q1932)))))," ")</f>
        <v>0</v>
      </c>
      <c r="T1932" s="133">
        <f>IF(Veriler!T1932&lt;=0.1, S1932, IF(AND(Veriler!T1932&gt;0.1, F1932="", P1932="E"), IF(Q1932&gt;Veriler!$G$2, Q1932*S1932, IF(Q1932&lt;Veriler!$G$2, Veriler!$G$2*S1932, Q1932*S1932)), 0))</f>
        <v>0</v>
      </c>
      <c r="U1932" s="133" t="str">
        <f t="shared" si="609"/>
        <v xml:space="preserve"> </v>
      </c>
      <c r="V1932" s="134" t="str">
        <f>IFERROR(IF(O1932="%10 sınırı aşılmıştır.",L1932-T1932,IFERROR(IF(F1932="",IF(S1932=1,0,IF(L1932-S1932=0,"",L1932-S1932)),IF(Veriler!M1932="",L1932,IF(L1932*Veriler!M1932=0,"",L1932*Veriler!M1932))),L1932)),0)</f>
        <v/>
      </c>
      <c r="W1932" s="146"/>
      <c r="X1932" s="146"/>
      <c r="Y1932" s="146"/>
    </row>
    <row r="1933" spans="1:25" s="99" customFormat="1" ht="54.75" customHeight="1" x14ac:dyDescent="0.25">
      <c r="A1933" s="96">
        <f t="shared" si="610"/>
        <v>1428</v>
      </c>
      <c r="B1933" s="175"/>
      <c r="C1933" s="176"/>
      <c r="D1933" s="113"/>
      <c r="E1933" s="115"/>
      <c r="F1933" s="174"/>
      <c r="G1933" s="114" t="str">
        <f t="shared" si="605"/>
        <v/>
      </c>
      <c r="H1933" s="115"/>
      <c r="I1933" s="115"/>
      <c r="J1933" s="115"/>
      <c r="K1933" s="115"/>
      <c r="L1933" s="133" t="str">
        <f t="shared" si="606"/>
        <v/>
      </c>
      <c r="M1933" s="116" t="str">
        <f>IF(L1933="", "", L1933/Veriler!$X$1)</f>
        <v/>
      </c>
      <c r="N1933" s="116" t="str">
        <f>IF(F1933&lt;&gt;"", "İthal Girdi", IF(Veriler!T1933="", "", IF(Veriler!S1933="H", "%0,5 üzerindedir", IF(Veriler!T1933&gt;0.1, "%10 sınırı aşılmıştır.", "Uygun"))))</f>
        <v>%0,5 üzerindedir</v>
      </c>
      <c r="O1933" s="116" t="str">
        <f t="shared" si="607"/>
        <v xml:space="preserve"> </v>
      </c>
      <c r="P1933" s="117"/>
      <c r="Q1933" s="118"/>
      <c r="R1933" s="119" t="str">
        <f t="shared" si="608"/>
        <v/>
      </c>
      <c r="S1933" s="133">
        <f>IFERROR(IF(M1933&lt;=0.005,IF(F1933="",L1933,0),IF(F1933&lt;&gt;"",0,IF(P1933="",0,IF(P1933="H",0,IF(Q1933&lt;Veriler!$G$2,L1933*Veriler!$G$2,L1933*Q1933)))))," ")</f>
        <v>0</v>
      </c>
      <c r="T1933" s="133">
        <f>IF(Veriler!T1933&lt;=0.1, S1933, IF(AND(Veriler!T1933&gt;0.1, F1933="", P1933="E"), IF(Q1933&gt;Veriler!$G$2, Q1933*S1933, IF(Q1933&lt;Veriler!$G$2, Veriler!$G$2*S1933, Q1933*S1933)), 0))</f>
        <v>0</v>
      </c>
      <c r="U1933" s="133" t="str">
        <f t="shared" si="609"/>
        <v xml:space="preserve"> </v>
      </c>
      <c r="V1933" s="134" t="str">
        <f>IFERROR(IF(O1933="%10 sınırı aşılmıştır.",L1933-T1933,IFERROR(IF(F1933="",IF(S1933=1,0,IF(L1933-S1933=0,"",L1933-S1933)),IF(Veriler!M1933="",L1933,IF(L1933*Veriler!M1933=0,"",L1933*Veriler!M1933))),L1933)),0)</f>
        <v/>
      </c>
      <c r="W1933" s="146"/>
      <c r="X1933" s="146"/>
      <c r="Y1933" s="146"/>
    </row>
    <row r="1934" spans="1:25" s="99" customFormat="1" ht="24" customHeight="1" x14ac:dyDescent="0.25">
      <c r="A1934" s="103"/>
      <c r="B1934" s="104"/>
      <c r="C1934" s="104"/>
      <c r="D1934" s="104"/>
      <c r="E1934" s="103"/>
      <c r="F1934" s="135"/>
      <c r="G1934" s="157"/>
      <c r="H1934" s="103"/>
      <c r="I1934" s="103"/>
      <c r="J1934" s="103"/>
      <c r="K1934" s="103"/>
      <c r="L1934" s="136">
        <f>SUM(L1905:L1918,L1920:L1933)</f>
        <v>0</v>
      </c>
      <c r="M1934" s="158"/>
      <c r="N1934" s="158"/>
      <c r="O1934" s="158"/>
      <c r="P1934" s="105"/>
      <c r="Q1934" s="106"/>
      <c r="R1934" s="159"/>
      <c r="S1934" s="160"/>
      <c r="T1934" s="160"/>
      <c r="U1934" s="160"/>
      <c r="V1934" s="160"/>
      <c r="W1934" s="146"/>
      <c r="X1934" s="146"/>
      <c r="Y1934" s="146"/>
    </row>
    <row r="1935" spans="1:25" s="99" customFormat="1" ht="31.5" customHeight="1" x14ac:dyDescent="0.25">
      <c r="A1935" s="103"/>
      <c r="B1935" s="104"/>
      <c r="C1935" s="104"/>
      <c r="D1935" s="104"/>
      <c r="E1935" s="103"/>
      <c r="F1935" s="135"/>
      <c r="G1935" s="157"/>
      <c r="H1935" s="103"/>
      <c r="I1935" s="103"/>
      <c r="J1935" s="103"/>
      <c r="K1935" s="103"/>
      <c r="L1935" s="161"/>
      <c r="M1935" s="158"/>
      <c r="N1935" s="158"/>
      <c r="O1935" s="158"/>
      <c r="P1935" s="105"/>
      <c r="Q1935" s="106"/>
      <c r="R1935" s="159"/>
      <c r="S1935" s="162" t="s">
        <v>57</v>
      </c>
      <c r="T1935" s="162" t="s">
        <v>57</v>
      </c>
      <c r="U1935" s="162" t="s">
        <v>57</v>
      </c>
      <c r="V1935" s="163" t="s">
        <v>58</v>
      </c>
      <c r="W1935" s="146"/>
      <c r="X1935" s="146"/>
      <c r="Y1935" s="146"/>
    </row>
    <row r="1936" spans="1:25" s="99" customFormat="1" ht="58.5" customHeight="1" x14ac:dyDescent="0.25">
      <c r="A1936" s="185" t="s">
        <v>59</v>
      </c>
      <c r="B1936" s="180"/>
      <c r="C1936" s="180"/>
      <c r="D1936" s="180"/>
      <c r="E1936" s="180"/>
      <c r="F1936" s="180"/>
      <c r="G1936" s="180"/>
      <c r="H1936" s="180"/>
      <c r="I1936" s="180"/>
      <c r="J1936" s="180"/>
      <c r="K1936" s="180"/>
      <c r="L1936" s="180"/>
      <c r="M1936" s="180"/>
      <c r="N1936" s="180"/>
      <c r="O1936" s="180"/>
      <c r="P1936" s="180"/>
      <c r="Q1936" s="180"/>
      <c r="R1936" s="176"/>
      <c r="S1936" s="137">
        <f>SUM(S1898,S1905:S1918,S1920:S1933)</f>
        <v>0</v>
      </c>
      <c r="T1936" s="137" t="str">
        <f>IF(SUM(T1905:T1918,T1920:T1933)=0," ",SUM(T1905:T1918,T1920:T1933))</f>
        <v xml:space="preserve"> </v>
      </c>
      <c r="U1936" s="137" t="str">
        <f>IF(SUM(U1905:U1918,U1920:U1933)=0," ",SUM(U1905:U1918,U1920:U1933))</f>
        <v xml:space="preserve"> </v>
      </c>
      <c r="V1936" s="137" t="str">
        <f>IF(SUM(V1905:V1918,V1920:V1933)=0," ",SUM(V1905:V1918,V1920:V1933))</f>
        <v xml:space="preserve"> </v>
      </c>
      <c r="W1936" s="146"/>
      <c r="X1936" s="164">
        <f>SUM(U1905:U1918,U1920:U1933)</f>
        <v>0</v>
      </c>
      <c r="Y1936" s="164">
        <f>SUM(V1905:V1918,V1920:V1933)</f>
        <v>0</v>
      </c>
    </row>
    <row r="1937" spans="1:25" x14ac:dyDescent="0.3">
      <c r="A1937" s="34"/>
      <c r="G1937" s="146"/>
      <c r="L1937" s="146"/>
      <c r="M1937" s="146"/>
      <c r="N1937" s="146"/>
      <c r="O1937" s="146"/>
      <c r="R1937" s="146"/>
      <c r="S1937" s="146"/>
      <c r="T1937" s="146"/>
      <c r="U1937" s="146"/>
      <c r="V1937" s="146"/>
      <c r="W1937" s="146"/>
      <c r="X1937" s="146"/>
      <c r="Y1937" s="146"/>
    </row>
    <row r="1938" spans="1:25" x14ac:dyDescent="0.3">
      <c r="A1938" s="186" t="s">
        <v>60</v>
      </c>
      <c r="B1938" s="187"/>
      <c r="C1938" s="187"/>
      <c r="D1938" s="187"/>
      <c r="E1938" s="187"/>
      <c r="F1938" s="187"/>
      <c r="G1938" s="187"/>
      <c r="H1938" s="187"/>
      <c r="I1938" s="187"/>
      <c r="J1938" s="187"/>
      <c r="K1938" s="187"/>
      <c r="L1938" s="187"/>
      <c r="M1938" s="187"/>
      <c r="N1938" s="187"/>
      <c r="O1938" s="187"/>
      <c r="P1938" s="187"/>
      <c r="Q1938" s="187"/>
      <c r="R1938" s="187"/>
      <c r="S1938" s="187"/>
      <c r="T1938" s="187"/>
      <c r="U1938" s="187"/>
      <c r="V1938" s="187"/>
      <c r="W1938" s="146"/>
      <c r="X1938" s="146"/>
      <c r="Y1938" s="146"/>
    </row>
    <row r="1939" spans="1:25" s="99" customFormat="1" ht="41.25" customHeight="1" x14ac:dyDescent="0.25">
      <c r="A1939" s="189" t="s">
        <v>38</v>
      </c>
      <c r="B1939" s="180"/>
      <c r="C1939" s="180"/>
      <c r="D1939" s="180"/>
      <c r="E1939" s="180"/>
      <c r="F1939" s="180"/>
      <c r="G1939" s="180"/>
      <c r="H1939" s="180"/>
      <c r="I1939" s="180"/>
      <c r="J1939" s="180"/>
      <c r="K1939" s="180"/>
      <c r="L1939" s="180"/>
      <c r="M1939" s="180"/>
      <c r="N1939" s="180"/>
      <c r="O1939" s="180"/>
      <c r="P1939" s="180"/>
      <c r="Q1939" s="180"/>
      <c r="R1939" s="180"/>
      <c r="S1939" s="180"/>
      <c r="T1939" s="180"/>
      <c r="U1939" s="180"/>
      <c r="V1939" s="176"/>
      <c r="W1939" s="146"/>
      <c r="X1939" s="146"/>
      <c r="Y1939" s="146"/>
    </row>
    <row r="1940" spans="1:25" s="100" customFormat="1" ht="35.25" customHeight="1" x14ac:dyDescent="0.25">
      <c r="A1940" s="179" t="s">
        <v>39</v>
      </c>
      <c r="B1940" s="180"/>
      <c r="C1940" s="180"/>
      <c r="D1940" s="180"/>
      <c r="E1940" s="180"/>
      <c r="F1940" s="180"/>
      <c r="G1940" s="180"/>
      <c r="H1940" s="180"/>
      <c r="I1940" s="180"/>
      <c r="J1940" s="180"/>
      <c r="K1940" s="180"/>
      <c r="L1940" s="180"/>
      <c r="M1940" s="180"/>
      <c r="N1940" s="180"/>
      <c r="O1940" s="180"/>
      <c r="P1940" s="180"/>
      <c r="Q1940" s="180"/>
      <c r="R1940" s="176"/>
      <c r="S1940" s="147"/>
      <c r="T1940" s="148"/>
      <c r="U1940" s="149" t="s">
        <v>40</v>
      </c>
      <c r="V1940" s="150">
        <f>V1902+1</f>
        <v>52</v>
      </c>
      <c r="W1940" s="146"/>
      <c r="X1940" s="146"/>
      <c r="Y1940" s="146"/>
    </row>
    <row r="1941" spans="1:25" s="99" customFormat="1" ht="81" customHeight="1" x14ac:dyDescent="0.25">
      <c r="A1941" s="110" t="s">
        <v>3</v>
      </c>
      <c r="B1941" s="188" t="s">
        <v>41</v>
      </c>
      <c r="C1941" s="176"/>
      <c r="D1941" s="111" t="s">
        <v>42</v>
      </c>
      <c r="E1941" s="110" t="s">
        <v>324</v>
      </c>
      <c r="F1941" s="111" t="s">
        <v>325</v>
      </c>
      <c r="G1941" s="151" t="s">
        <v>43</v>
      </c>
      <c r="H1941" s="110" t="s">
        <v>44</v>
      </c>
      <c r="I1941" s="110" t="s">
        <v>8</v>
      </c>
      <c r="J1941" s="110" t="s">
        <v>45</v>
      </c>
      <c r="K1941" s="110" t="s">
        <v>46</v>
      </c>
      <c r="L1941" s="152" t="s">
        <v>47</v>
      </c>
      <c r="M1941" s="153" t="s">
        <v>48</v>
      </c>
      <c r="N1941" s="154" t="s">
        <v>49</v>
      </c>
      <c r="O1941" s="154" t="s">
        <v>49</v>
      </c>
      <c r="P1941" s="112" t="s">
        <v>50</v>
      </c>
      <c r="Q1941" s="110" t="s">
        <v>51</v>
      </c>
      <c r="R1941" s="155" t="s">
        <v>52</v>
      </c>
      <c r="S1941" s="156" t="s">
        <v>53</v>
      </c>
      <c r="T1941" s="156" t="s">
        <v>54</v>
      </c>
      <c r="U1941" s="152" t="s">
        <v>54</v>
      </c>
      <c r="V1941" s="152" t="s">
        <v>55</v>
      </c>
      <c r="W1941" s="146"/>
      <c r="X1941" s="146"/>
      <c r="Y1941" s="146"/>
    </row>
    <row r="1942" spans="1:25" s="99" customFormat="1" ht="45" customHeight="1" x14ac:dyDescent="0.25">
      <c r="A1942" s="101"/>
      <c r="B1942" s="177" t="s">
        <v>56</v>
      </c>
      <c r="C1942" s="178"/>
      <c r="D1942" s="102"/>
      <c r="E1942" s="170"/>
      <c r="F1942" s="102"/>
      <c r="G1942" s="95"/>
      <c r="H1942" s="102"/>
      <c r="I1942" s="102"/>
      <c r="J1942" s="102"/>
      <c r="K1942" s="102"/>
      <c r="L1942" s="95"/>
      <c r="M1942" s="95"/>
      <c r="N1942" s="95"/>
      <c r="O1942" s="95"/>
      <c r="P1942" s="102"/>
      <c r="Q1942" s="102"/>
      <c r="R1942" s="190"/>
      <c r="S1942" s="184"/>
      <c r="T1942" s="95"/>
      <c r="U1942" s="95"/>
      <c r="V1942" s="95"/>
      <c r="W1942" s="146"/>
      <c r="X1942" s="146"/>
      <c r="Y1942" s="146"/>
    </row>
    <row r="1943" spans="1:25" s="99" customFormat="1" ht="54.75" customHeight="1" x14ac:dyDescent="0.25">
      <c r="A1943" s="96">
        <f>A1933+1</f>
        <v>1429</v>
      </c>
      <c r="B1943" s="181"/>
      <c r="C1943" s="182"/>
      <c r="D1943" s="113"/>
      <c r="E1943" s="115"/>
      <c r="F1943" s="174"/>
      <c r="G1943" s="114" t="str">
        <f t="shared" ref="G1943:G1956" si="611">IF(AND(F1943&lt;&gt;"",V1943&lt;&gt;"",L1943&lt;&gt;0),V1943/L1943,"")</f>
        <v/>
      </c>
      <c r="H1943" s="115"/>
      <c r="I1943" s="115"/>
      <c r="J1943" s="115"/>
      <c r="K1943" s="115"/>
      <c r="L1943" s="133" t="str">
        <f t="shared" ref="L1943:L1956" si="612">IF(AND(H1943&lt;&gt;0, J1943&lt;&gt;0, K1943&lt;&gt;0), H1943*J1943*K1943, "")</f>
        <v/>
      </c>
      <c r="M1943" s="116" t="str">
        <f>IF(L1943="", "", L1943/Veriler!$X$1)</f>
        <v/>
      </c>
      <c r="N1943" s="116" t="str">
        <f>IF(F1943&lt;&gt;"", "İthal Girdi", IF(Veriler!T1943="", "", IF(Veriler!S1943="H", "%0,5 üzerindedir", IF(Veriler!T1943&gt;0.1, "%10 sınırı aşılmıştır.", "Uygun"))))</f>
        <v>%0,5 üzerindedir</v>
      </c>
      <c r="O1943" s="116" t="str">
        <f t="shared" ref="O1943:O1956" si="613">IF(M1943=""," ",N1943)</f>
        <v xml:space="preserve"> </v>
      </c>
      <c r="P1943" s="117"/>
      <c r="Q1943" s="118"/>
      <c r="R1943" s="119" t="str">
        <f t="shared" ref="R1943:R1956" si="614">IFERROR(IF(AND(T1943&lt;&gt;"",L1943&lt;&gt;"",L1943&lt;&gt;0,T1943&lt;&gt;0),T1943/L1943,"")," ")</f>
        <v/>
      </c>
      <c r="S1943" s="133">
        <f>IFERROR(IF(M1943&lt;=0.005,IF(F1943="",L1943,0),IF(F1943&lt;&gt;"",0,IF(P1943="",0,IF(P1943="H",0,IF(Q1943&lt;Veriler!$G$2,L1943*Veriler!$G$2,L1943*Q1943)))))," ")</f>
        <v>0</v>
      </c>
      <c r="T1943" s="133">
        <f>IF(Veriler!T1943&lt;=0.1, S1943, IF(AND(Veriler!T1943&gt;0.1, F1943="", P1943="E"), IF(Q1943&gt;Veriler!$G$2, Q1943*S1943, IF(Q1943&lt;Veriler!$G$2, Veriler!$G$2*S1943, Q1943*S1943)), 0))</f>
        <v>0</v>
      </c>
      <c r="U1943" s="133" t="str">
        <f t="shared" ref="U1943:U1956" si="615">IF(T1943=0," ",T1943)</f>
        <v xml:space="preserve"> </v>
      </c>
      <c r="V1943" s="134" t="str">
        <f>IFERROR(IF(O1943="%10 sınırı aşılmıştır.",L1943-T1943,IFERROR(IF(F1943="",IF(S1943=1,0,IF(L1943-S1943=0,"",L1943-S1943)),IF(Veriler!M1943="",L1943,IF(L1943*Veriler!M1943=0,"",L1943*Veriler!M1943))),L1943)),0)</f>
        <v/>
      </c>
      <c r="W1943" s="146"/>
      <c r="X1943" s="146"/>
      <c r="Y1943" s="146"/>
    </row>
    <row r="1944" spans="1:25" s="99" customFormat="1" ht="54.75" customHeight="1" x14ac:dyDescent="0.25">
      <c r="A1944" s="96">
        <f t="shared" ref="A1944:A1956" si="616">A1943+1</f>
        <v>1430</v>
      </c>
      <c r="B1944" s="175"/>
      <c r="C1944" s="176"/>
      <c r="D1944" s="113"/>
      <c r="E1944" s="115"/>
      <c r="F1944" s="174"/>
      <c r="G1944" s="114" t="str">
        <f t="shared" si="611"/>
        <v/>
      </c>
      <c r="H1944" s="115"/>
      <c r="I1944" s="115"/>
      <c r="J1944" s="115"/>
      <c r="K1944" s="115"/>
      <c r="L1944" s="133" t="str">
        <f t="shared" si="612"/>
        <v/>
      </c>
      <c r="M1944" s="116" t="str">
        <f>IF(L1944="", "", L1944/Veriler!$X$1)</f>
        <v/>
      </c>
      <c r="N1944" s="116" t="str">
        <f>IF(F1944&lt;&gt;"", "İthal Girdi", IF(Veriler!T1944="", "", IF(Veriler!S1944="H", "%0,5 üzerindedir", IF(Veriler!T1944&gt;0.1, "%10 sınırı aşılmıştır.", "Uygun"))))</f>
        <v>%0,5 üzerindedir</v>
      </c>
      <c r="O1944" s="116" t="str">
        <f t="shared" si="613"/>
        <v xml:space="preserve"> </v>
      </c>
      <c r="P1944" s="117"/>
      <c r="Q1944" s="118"/>
      <c r="R1944" s="119" t="str">
        <f t="shared" si="614"/>
        <v/>
      </c>
      <c r="S1944" s="133">
        <f>IFERROR(IF(M1944&lt;=0.005,IF(F1944="",L1944,0),IF(F1944&lt;&gt;"",0,IF(P1944="",0,IF(P1944="H",0,IF(Q1944&lt;Veriler!$G$2,L1944*Veriler!$G$2,L1944*Q1944)))))," ")</f>
        <v>0</v>
      </c>
      <c r="T1944" s="133">
        <f>IF(Veriler!T1944&lt;=0.1, S1944, IF(AND(Veriler!T1944&gt;0.1, F1944="", P1944="E"), IF(Q1944&gt;Veriler!$G$2, Q1944*S1944, IF(Q1944&lt;Veriler!$G$2, Veriler!$G$2*S1944, Q1944*S1944)), 0))</f>
        <v>0</v>
      </c>
      <c r="U1944" s="133" t="str">
        <f t="shared" si="615"/>
        <v xml:space="preserve"> </v>
      </c>
      <c r="V1944" s="134" t="str">
        <f>IFERROR(IF(O1944="%10 sınırı aşılmıştır.",L1944-T1944,IFERROR(IF(F1944="",IF(S1944=1,0,IF(L1944-S1944=0,"",L1944-S1944)),IF(Veriler!M1944="",L1944,IF(L1944*Veriler!M1944=0,"",L1944*Veriler!M1944))),L1944)),0)</f>
        <v/>
      </c>
      <c r="W1944" s="146"/>
      <c r="X1944" s="146"/>
      <c r="Y1944" s="146"/>
    </row>
    <row r="1945" spans="1:25" s="99" customFormat="1" ht="54.75" customHeight="1" x14ac:dyDescent="0.25">
      <c r="A1945" s="96">
        <f t="shared" si="616"/>
        <v>1431</v>
      </c>
      <c r="B1945" s="175"/>
      <c r="C1945" s="176"/>
      <c r="D1945" s="113"/>
      <c r="E1945" s="115"/>
      <c r="F1945" s="174"/>
      <c r="G1945" s="114" t="str">
        <f t="shared" si="611"/>
        <v/>
      </c>
      <c r="H1945" s="115"/>
      <c r="I1945" s="115"/>
      <c r="J1945" s="115"/>
      <c r="K1945" s="115"/>
      <c r="L1945" s="133" t="str">
        <f t="shared" si="612"/>
        <v/>
      </c>
      <c r="M1945" s="116" t="str">
        <f>IF(L1945="", "", L1945/Veriler!$X$1)</f>
        <v/>
      </c>
      <c r="N1945" s="116" t="str">
        <f>IF(F1945&lt;&gt;"", "İthal Girdi", IF(Veriler!T1945="", "", IF(Veriler!S1945="H", "%0,5 üzerindedir", IF(Veriler!T1945&gt;0.1, "%10 sınırı aşılmıştır.", "Uygun"))))</f>
        <v>%0,5 üzerindedir</v>
      </c>
      <c r="O1945" s="116" t="str">
        <f t="shared" si="613"/>
        <v xml:space="preserve"> </v>
      </c>
      <c r="P1945" s="117"/>
      <c r="Q1945" s="118"/>
      <c r="R1945" s="119" t="str">
        <f t="shared" si="614"/>
        <v/>
      </c>
      <c r="S1945" s="133">
        <f>IFERROR(IF(M1945&lt;=0.005,IF(F1945="",L1945,0),IF(F1945&lt;&gt;"",0,IF(P1945="",0,IF(P1945="H",0,IF(Q1945&lt;Veriler!$G$2,L1945*Veriler!$G$2,L1945*Q1945)))))," ")</f>
        <v>0</v>
      </c>
      <c r="T1945" s="133">
        <f>IF(Veriler!T1945&lt;=0.1, S1945, IF(AND(Veriler!T1945&gt;0.1, F1945="", P1945="E"), IF(Q1945&gt;Veriler!$G$2, Q1945*S1945, IF(Q1945&lt;Veriler!$G$2, Veriler!$G$2*S1945, Q1945*S1945)), 0))</f>
        <v>0</v>
      </c>
      <c r="U1945" s="133" t="str">
        <f t="shared" si="615"/>
        <v xml:space="preserve"> </v>
      </c>
      <c r="V1945" s="134" t="str">
        <f>IFERROR(IF(O1945="%10 sınırı aşılmıştır.",L1945-T1945,IFERROR(IF(F1945="",IF(S1945=1,0,IF(L1945-S1945=0,"",L1945-S1945)),IF(Veriler!M1945="",L1945,IF(L1945*Veriler!M1945=0,"",L1945*Veriler!M1945))),L1945)),0)</f>
        <v/>
      </c>
      <c r="W1945" s="146"/>
      <c r="X1945" s="146"/>
      <c r="Y1945" s="146"/>
    </row>
    <row r="1946" spans="1:25" s="99" customFormat="1" ht="54.75" customHeight="1" x14ac:dyDescent="0.25">
      <c r="A1946" s="96">
        <f t="shared" si="616"/>
        <v>1432</v>
      </c>
      <c r="B1946" s="175"/>
      <c r="C1946" s="176"/>
      <c r="D1946" s="113"/>
      <c r="E1946" s="115"/>
      <c r="F1946" s="174"/>
      <c r="G1946" s="114" t="str">
        <f t="shared" si="611"/>
        <v/>
      </c>
      <c r="H1946" s="115"/>
      <c r="I1946" s="115"/>
      <c r="J1946" s="115"/>
      <c r="K1946" s="115"/>
      <c r="L1946" s="133" t="str">
        <f t="shared" si="612"/>
        <v/>
      </c>
      <c r="M1946" s="116" t="str">
        <f>IF(L1946="", "", L1946/Veriler!$X$1)</f>
        <v/>
      </c>
      <c r="N1946" s="116" t="str">
        <f>IF(F1946&lt;&gt;"", "İthal Girdi", IF(Veriler!T1946="", "", IF(Veriler!S1946="H", "%0,5 üzerindedir", IF(Veriler!T1946&gt;0.1, "%10 sınırı aşılmıştır.", "Uygun"))))</f>
        <v>%0,5 üzerindedir</v>
      </c>
      <c r="O1946" s="116" t="str">
        <f t="shared" si="613"/>
        <v xml:space="preserve"> </v>
      </c>
      <c r="P1946" s="117"/>
      <c r="Q1946" s="118"/>
      <c r="R1946" s="119" t="str">
        <f t="shared" si="614"/>
        <v/>
      </c>
      <c r="S1946" s="133">
        <f>IFERROR(IF(M1946&lt;=0.005,IF(F1946="",L1946,0),IF(F1946&lt;&gt;"",0,IF(P1946="",0,IF(P1946="H",0,IF(Q1946&lt;Veriler!$G$2,L1946*Veriler!$G$2,L1946*Q1946)))))," ")</f>
        <v>0</v>
      </c>
      <c r="T1946" s="133">
        <f>IF(Veriler!T1946&lt;=0.1, S1946, IF(AND(Veriler!T1946&gt;0.1, F1946="", P1946="E"), IF(Q1946&gt;Veriler!$G$2, Q1946*S1946, IF(Q1946&lt;Veriler!$G$2, Veriler!$G$2*S1946, Q1946*S1946)), 0))</f>
        <v>0</v>
      </c>
      <c r="U1946" s="133" t="str">
        <f t="shared" si="615"/>
        <v xml:space="preserve"> </v>
      </c>
      <c r="V1946" s="134" t="str">
        <f>IFERROR(IF(O1946="%10 sınırı aşılmıştır.",L1946-T1946,IFERROR(IF(F1946="",IF(S1946=1,0,IF(L1946-S1946=0,"",L1946-S1946)),IF(Veriler!M1946="",L1946,IF(L1946*Veriler!M1946=0,"",L1946*Veriler!M1946))),L1946)),0)</f>
        <v/>
      </c>
      <c r="W1946" s="146"/>
      <c r="X1946" s="146"/>
      <c r="Y1946" s="146"/>
    </row>
    <row r="1947" spans="1:25" s="99" customFormat="1" ht="54.75" customHeight="1" x14ac:dyDescent="0.25">
      <c r="A1947" s="96">
        <f t="shared" si="616"/>
        <v>1433</v>
      </c>
      <c r="B1947" s="175"/>
      <c r="C1947" s="176"/>
      <c r="D1947" s="113"/>
      <c r="E1947" s="115"/>
      <c r="F1947" s="174"/>
      <c r="G1947" s="114" t="str">
        <f t="shared" si="611"/>
        <v/>
      </c>
      <c r="H1947" s="115"/>
      <c r="I1947" s="115"/>
      <c r="J1947" s="115"/>
      <c r="K1947" s="115"/>
      <c r="L1947" s="133" t="str">
        <f t="shared" si="612"/>
        <v/>
      </c>
      <c r="M1947" s="116" t="str">
        <f>IF(L1947="", "", L1947/Veriler!$X$1)</f>
        <v/>
      </c>
      <c r="N1947" s="116" t="str">
        <f>IF(F1947&lt;&gt;"", "İthal Girdi", IF(Veriler!T1947="", "", IF(Veriler!S1947="H", "%0,5 üzerindedir", IF(Veriler!T1947&gt;0.1, "%10 sınırı aşılmıştır.", "Uygun"))))</f>
        <v>%0,5 üzerindedir</v>
      </c>
      <c r="O1947" s="116" t="str">
        <f t="shared" si="613"/>
        <v xml:space="preserve"> </v>
      </c>
      <c r="P1947" s="117"/>
      <c r="Q1947" s="118"/>
      <c r="R1947" s="119" t="str">
        <f t="shared" si="614"/>
        <v/>
      </c>
      <c r="S1947" s="133">
        <f>IFERROR(IF(M1947&lt;=0.005,IF(F1947="",L1947,0),IF(F1947&lt;&gt;"",0,IF(P1947="",0,IF(P1947="H",0,IF(Q1947&lt;Veriler!$G$2,L1947*Veriler!$G$2,L1947*Q1947)))))," ")</f>
        <v>0</v>
      </c>
      <c r="T1947" s="133">
        <f>IF(Veriler!T1947&lt;=0.1, S1947, IF(AND(Veriler!T1947&gt;0.1, F1947="", P1947="E"), IF(Q1947&gt;Veriler!$G$2, Q1947*S1947, IF(Q1947&lt;Veriler!$G$2, Veriler!$G$2*S1947, Q1947*S1947)), 0))</f>
        <v>0</v>
      </c>
      <c r="U1947" s="133" t="str">
        <f t="shared" si="615"/>
        <v xml:space="preserve"> </v>
      </c>
      <c r="V1947" s="134" t="str">
        <f>IFERROR(IF(O1947="%10 sınırı aşılmıştır.",L1947-T1947,IFERROR(IF(F1947="",IF(S1947=1,0,IF(L1947-S1947=0,"",L1947-S1947)),IF(Veriler!M1947="",L1947,IF(L1947*Veriler!M1947=0,"",L1947*Veriler!M1947))),L1947)),0)</f>
        <v/>
      </c>
      <c r="W1947" s="146"/>
      <c r="X1947" s="146"/>
      <c r="Y1947" s="146"/>
    </row>
    <row r="1948" spans="1:25" s="99" customFormat="1" ht="54.75" customHeight="1" x14ac:dyDescent="0.25">
      <c r="A1948" s="96">
        <f t="shared" si="616"/>
        <v>1434</v>
      </c>
      <c r="B1948" s="175"/>
      <c r="C1948" s="176"/>
      <c r="D1948" s="113"/>
      <c r="E1948" s="115"/>
      <c r="F1948" s="174"/>
      <c r="G1948" s="114" t="str">
        <f t="shared" si="611"/>
        <v/>
      </c>
      <c r="H1948" s="115"/>
      <c r="I1948" s="115"/>
      <c r="J1948" s="115"/>
      <c r="K1948" s="115"/>
      <c r="L1948" s="133" t="str">
        <f t="shared" si="612"/>
        <v/>
      </c>
      <c r="M1948" s="116" t="str">
        <f>IF(L1948="", "", L1948/Veriler!$X$1)</f>
        <v/>
      </c>
      <c r="N1948" s="116" t="str">
        <f>IF(F1948&lt;&gt;"", "İthal Girdi", IF(Veriler!T1948="", "", IF(Veriler!S1948="H", "%0,5 üzerindedir", IF(Veriler!T1948&gt;0.1, "%10 sınırı aşılmıştır.", "Uygun"))))</f>
        <v>%0,5 üzerindedir</v>
      </c>
      <c r="O1948" s="116" t="str">
        <f t="shared" si="613"/>
        <v xml:space="preserve"> </v>
      </c>
      <c r="P1948" s="117"/>
      <c r="Q1948" s="118"/>
      <c r="R1948" s="119" t="str">
        <f t="shared" si="614"/>
        <v/>
      </c>
      <c r="S1948" s="133">
        <f>IFERROR(IF(M1948&lt;=0.005,IF(F1948="",L1948,0),IF(F1948&lt;&gt;"",0,IF(P1948="",0,IF(P1948="H",0,IF(Q1948&lt;Veriler!$G$2,L1948*Veriler!$G$2,L1948*Q1948)))))," ")</f>
        <v>0</v>
      </c>
      <c r="T1948" s="133">
        <f>IF(Veriler!T1948&lt;=0.1, S1948, IF(AND(Veriler!T1948&gt;0.1, F1948="", P1948="E"), IF(Q1948&gt;Veriler!$G$2, Q1948*S1948, IF(Q1948&lt;Veriler!$G$2, Veriler!$G$2*S1948, Q1948*S1948)), 0))</f>
        <v>0</v>
      </c>
      <c r="U1948" s="133" t="str">
        <f t="shared" si="615"/>
        <v xml:space="preserve"> </v>
      </c>
      <c r="V1948" s="134" t="str">
        <f>IFERROR(IF(O1948="%10 sınırı aşılmıştır.",L1948-T1948,IFERROR(IF(F1948="",IF(S1948=1,0,IF(L1948-S1948=0,"",L1948-S1948)),IF(Veriler!M1948="",L1948,IF(L1948*Veriler!M1948=0,"",L1948*Veriler!M1948))),L1948)),0)</f>
        <v/>
      </c>
      <c r="W1948" s="146"/>
      <c r="X1948" s="146"/>
      <c r="Y1948" s="146"/>
    </row>
    <row r="1949" spans="1:25" s="99" customFormat="1" ht="54.75" customHeight="1" x14ac:dyDescent="0.25">
      <c r="A1949" s="96">
        <f t="shared" si="616"/>
        <v>1435</v>
      </c>
      <c r="B1949" s="175"/>
      <c r="C1949" s="176"/>
      <c r="D1949" s="113"/>
      <c r="E1949" s="115"/>
      <c r="F1949" s="174"/>
      <c r="G1949" s="114" t="str">
        <f t="shared" si="611"/>
        <v/>
      </c>
      <c r="H1949" s="115"/>
      <c r="I1949" s="115"/>
      <c r="J1949" s="115"/>
      <c r="K1949" s="115"/>
      <c r="L1949" s="133" t="str">
        <f t="shared" si="612"/>
        <v/>
      </c>
      <c r="M1949" s="116" t="str">
        <f>IF(L1949="", "", L1949/Veriler!$X$1)</f>
        <v/>
      </c>
      <c r="N1949" s="116" t="str">
        <f>IF(F1949&lt;&gt;"", "İthal Girdi", IF(Veriler!T1949="", "", IF(Veriler!S1949="H", "%0,5 üzerindedir", IF(Veriler!T1949&gt;0.1, "%10 sınırı aşılmıştır.", "Uygun"))))</f>
        <v>%0,5 üzerindedir</v>
      </c>
      <c r="O1949" s="116" t="str">
        <f t="shared" si="613"/>
        <v xml:space="preserve"> </v>
      </c>
      <c r="P1949" s="117"/>
      <c r="Q1949" s="118"/>
      <c r="R1949" s="119" t="str">
        <f t="shared" si="614"/>
        <v/>
      </c>
      <c r="S1949" s="133">
        <f>IFERROR(IF(M1949&lt;=0.005,IF(F1949="",L1949,0),IF(F1949&lt;&gt;"",0,IF(P1949="",0,IF(P1949="H",0,IF(Q1949&lt;Veriler!$G$2,L1949*Veriler!$G$2,L1949*Q1949)))))," ")</f>
        <v>0</v>
      </c>
      <c r="T1949" s="133">
        <f>IF(Veriler!T1949&lt;=0.1, S1949, IF(AND(Veriler!T1949&gt;0.1, F1949="", P1949="E"), IF(Q1949&gt;Veriler!$G$2, Q1949*S1949, IF(Q1949&lt;Veriler!$G$2, Veriler!$G$2*S1949, Q1949*S1949)), 0))</f>
        <v>0</v>
      </c>
      <c r="U1949" s="133" t="str">
        <f t="shared" si="615"/>
        <v xml:space="preserve"> </v>
      </c>
      <c r="V1949" s="134" t="str">
        <f>IFERROR(IF(O1949="%10 sınırı aşılmıştır.",L1949-T1949,IFERROR(IF(F1949="",IF(S1949=1,0,IF(L1949-S1949=0,"",L1949-S1949)),IF(Veriler!M1949="",L1949,IF(L1949*Veriler!M1949=0,"",L1949*Veriler!M1949))),L1949)),0)</f>
        <v/>
      </c>
      <c r="W1949" s="146"/>
      <c r="X1949" s="146"/>
      <c r="Y1949" s="146"/>
    </row>
    <row r="1950" spans="1:25" s="99" customFormat="1" ht="54.75" customHeight="1" x14ac:dyDescent="0.25">
      <c r="A1950" s="96">
        <f t="shared" si="616"/>
        <v>1436</v>
      </c>
      <c r="B1950" s="175"/>
      <c r="C1950" s="176"/>
      <c r="D1950" s="113"/>
      <c r="E1950" s="115"/>
      <c r="F1950" s="174"/>
      <c r="G1950" s="114" t="str">
        <f t="shared" si="611"/>
        <v/>
      </c>
      <c r="H1950" s="115"/>
      <c r="I1950" s="115"/>
      <c r="J1950" s="115"/>
      <c r="K1950" s="115"/>
      <c r="L1950" s="133" t="str">
        <f t="shared" si="612"/>
        <v/>
      </c>
      <c r="M1950" s="116" t="str">
        <f>IF(L1950="", "", L1950/Veriler!$X$1)</f>
        <v/>
      </c>
      <c r="N1950" s="116" t="str">
        <f>IF(F1950&lt;&gt;"", "İthal Girdi", IF(Veriler!T1950="", "", IF(Veriler!S1950="H", "%0,5 üzerindedir", IF(Veriler!T1950&gt;0.1, "%10 sınırı aşılmıştır.", "Uygun"))))</f>
        <v>%0,5 üzerindedir</v>
      </c>
      <c r="O1950" s="116" t="str">
        <f t="shared" si="613"/>
        <v xml:space="preserve"> </v>
      </c>
      <c r="P1950" s="117"/>
      <c r="Q1950" s="118"/>
      <c r="R1950" s="119" t="str">
        <f t="shared" si="614"/>
        <v/>
      </c>
      <c r="S1950" s="133">
        <f>IFERROR(IF(M1950&lt;=0.005,IF(F1950="",L1950,0),IF(F1950&lt;&gt;"",0,IF(P1950="",0,IF(P1950="H",0,IF(Q1950&lt;Veriler!$G$2,L1950*Veriler!$G$2,L1950*Q1950)))))," ")</f>
        <v>0</v>
      </c>
      <c r="T1950" s="133">
        <f>IF(Veriler!T1950&lt;=0.1, S1950, IF(AND(Veriler!T1950&gt;0.1, F1950="", P1950="E"), IF(Q1950&gt;Veriler!$G$2, Q1950*S1950, IF(Q1950&lt;Veriler!$G$2, Veriler!$G$2*S1950, Q1950*S1950)), 0))</f>
        <v>0</v>
      </c>
      <c r="U1950" s="133" t="str">
        <f t="shared" si="615"/>
        <v xml:space="preserve"> </v>
      </c>
      <c r="V1950" s="134" t="str">
        <f>IFERROR(IF(O1950="%10 sınırı aşılmıştır.",L1950-T1950,IFERROR(IF(F1950="",IF(S1950=1,0,IF(L1950-S1950=0,"",L1950-S1950)),IF(Veriler!M1950="",L1950,IF(L1950*Veriler!M1950=0,"",L1950*Veriler!M1950))),L1950)),0)</f>
        <v/>
      </c>
      <c r="W1950" s="146"/>
      <c r="X1950" s="146"/>
      <c r="Y1950" s="146"/>
    </row>
    <row r="1951" spans="1:25" s="99" customFormat="1" ht="54.75" customHeight="1" x14ac:dyDescent="0.25">
      <c r="A1951" s="96">
        <f t="shared" si="616"/>
        <v>1437</v>
      </c>
      <c r="B1951" s="175"/>
      <c r="C1951" s="176"/>
      <c r="D1951" s="113"/>
      <c r="E1951" s="115"/>
      <c r="F1951" s="174"/>
      <c r="G1951" s="114" t="str">
        <f t="shared" si="611"/>
        <v/>
      </c>
      <c r="H1951" s="115"/>
      <c r="I1951" s="115"/>
      <c r="J1951" s="115"/>
      <c r="K1951" s="115"/>
      <c r="L1951" s="133" t="str">
        <f t="shared" si="612"/>
        <v/>
      </c>
      <c r="M1951" s="116" t="str">
        <f>IF(L1951="", "", L1951/Veriler!$X$1)</f>
        <v/>
      </c>
      <c r="N1951" s="116" t="str">
        <f>IF(F1951&lt;&gt;"", "İthal Girdi", IF(Veriler!T1951="", "", IF(Veriler!S1951="H", "%0,5 üzerindedir", IF(Veriler!T1951&gt;0.1, "%10 sınırı aşılmıştır.", "Uygun"))))</f>
        <v>%0,5 üzerindedir</v>
      </c>
      <c r="O1951" s="116" t="str">
        <f t="shared" si="613"/>
        <v xml:space="preserve"> </v>
      </c>
      <c r="P1951" s="117"/>
      <c r="Q1951" s="118"/>
      <c r="R1951" s="119" t="str">
        <f t="shared" si="614"/>
        <v/>
      </c>
      <c r="S1951" s="133">
        <f>IFERROR(IF(M1951&lt;=0.005,IF(F1951="",L1951,0),IF(F1951&lt;&gt;"",0,IF(P1951="",0,IF(P1951="H",0,IF(Q1951&lt;Veriler!$G$2,L1951*Veriler!$G$2,L1951*Q1951)))))," ")</f>
        <v>0</v>
      </c>
      <c r="T1951" s="133">
        <f>IF(Veriler!T1951&lt;=0.1, S1951, IF(AND(Veriler!T1951&gt;0.1, F1951="", P1951="E"), IF(Q1951&gt;Veriler!$G$2, Q1951*S1951, IF(Q1951&lt;Veriler!$G$2, Veriler!$G$2*S1951, Q1951*S1951)), 0))</f>
        <v>0</v>
      </c>
      <c r="U1951" s="133" t="str">
        <f t="shared" si="615"/>
        <v xml:space="preserve"> </v>
      </c>
      <c r="V1951" s="134" t="str">
        <f>IFERROR(IF(O1951="%10 sınırı aşılmıştır.",L1951-T1951,IFERROR(IF(F1951="",IF(S1951=1,0,IF(L1951-S1951=0,"",L1951-S1951)),IF(Veriler!M1951="",L1951,IF(L1951*Veriler!M1951=0,"",L1951*Veriler!M1951))),L1951)),0)</f>
        <v/>
      </c>
      <c r="W1951" s="146"/>
      <c r="X1951" s="146"/>
      <c r="Y1951" s="146"/>
    </row>
    <row r="1952" spans="1:25" s="99" customFormat="1" ht="54.75" customHeight="1" x14ac:dyDescent="0.25">
      <c r="A1952" s="96">
        <f t="shared" si="616"/>
        <v>1438</v>
      </c>
      <c r="B1952" s="175"/>
      <c r="C1952" s="176"/>
      <c r="D1952" s="113"/>
      <c r="E1952" s="115"/>
      <c r="F1952" s="174"/>
      <c r="G1952" s="114" t="str">
        <f t="shared" si="611"/>
        <v/>
      </c>
      <c r="H1952" s="115"/>
      <c r="I1952" s="115"/>
      <c r="J1952" s="115"/>
      <c r="K1952" s="115"/>
      <c r="L1952" s="133" t="str">
        <f t="shared" si="612"/>
        <v/>
      </c>
      <c r="M1952" s="116" t="str">
        <f>IF(L1952="", "", L1952/Veriler!$X$1)</f>
        <v/>
      </c>
      <c r="N1952" s="116" t="str">
        <f>IF(F1952&lt;&gt;"", "İthal Girdi", IF(Veriler!T1952="", "", IF(Veriler!S1952="H", "%0,5 üzerindedir", IF(Veriler!T1952&gt;0.1, "%10 sınırı aşılmıştır.", "Uygun"))))</f>
        <v>%0,5 üzerindedir</v>
      </c>
      <c r="O1952" s="116" t="str">
        <f t="shared" si="613"/>
        <v xml:space="preserve"> </v>
      </c>
      <c r="P1952" s="117"/>
      <c r="Q1952" s="118"/>
      <c r="R1952" s="119" t="str">
        <f t="shared" si="614"/>
        <v/>
      </c>
      <c r="S1952" s="133">
        <f>IFERROR(IF(M1952&lt;=0.005,IF(F1952="",L1952,0),IF(F1952&lt;&gt;"",0,IF(P1952="",0,IF(P1952="H",0,IF(Q1952&lt;Veriler!$G$2,L1952*Veriler!$G$2,L1952*Q1952)))))," ")</f>
        <v>0</v>
      </c>
      <c r="T1952" s="133">
        <f>IF(Veriler!T1952&lt;=0.1, S1952, IF(AND(Veriler!T1952&gt;0.1, F1952="", P1952="E"), IF(Q1952&gt;Veriler!$G$2, Q1952*S1952, IF(Q1952&lt;Veriler!$G$2, Veriler!$G$2*S1952, Q1952*S1952)), 0))</f>
        <v>0</v>
      </c>
      <c r="U1952" s="133" t="str">
        <f t="shared" si="615"/>
        <v xml:space="preserve"> </v>
      </c>
      <c r="V1952" s="134" t="str">
        <f>IFERROR(IF(O1952="%10 sınırı aşılmıştır.",L1952-T1952,IFERROR(IF(F1952="",IF(S1952=1,0,IF(L1952-S1952=0,"",L1952-S1952)),IF(Veriler!M1952="",L1952,IF(L1952*Veriler!M1952=0,"",L1952*Veriler!M1952))),L1952)),0)</f>
        <v/>
      </c>
      <c r="W1952" s="146"/>
      <c r="X1952" s="146"/>
      <c r="Y1952" s="146"/>
    </row>
    <row r="1953" spans="1:25" s="99" customFormat="1" ht="54.75" customHeight="1" x14ac:dyDescent="0.25">
      <c r="A1953" s="96">
        <f t="shared" si="616"/>
        <v>1439</v>
      </c>
      <c r="B1953" s="175"/>
      <c r="C1953" s="176"/>
      <c r="D1953" s="113"/>
      <c r="E1953" s="115"/>
      <c r="F1953" s="174"/>
      <c r="G1953" s="114" t="str">
        <f t="shared" si="611"/>
        <v/>
      </c>
      <c r="H1953" s="115"/>
      <c r="I1953" s="115"/>
      <c r="J1953" s="115"/>
      <c r="K1953" s="115"/>
      <c r="L1953" s="133" t="str">
        <f t="shared" si="612"/>
        <v/>
      </c>
      <c r="M1953" s="116" t="str">
        <f>IF(L1953="", "", L1953/Veriler!$X$1)</f>
        <v/>
      </c>
      <c r="N1953" s="116" t="str">
        <f>IF(F1953&lt;&gt;"", "İthal Girdi", IF(Veriler!T1953="", "", IF(Veriler!S1953="H", "%0,5 üzerindedir", IF(Veriler!T1953&gt;0.1, "%10 sınırı aşılmıştır.", "Uygun"))))</f>
        <v>%0,5 üzerindedir</v>
      </c>
      <c r="O1953" s="116" t="str">
        <f t="shared" si="613"/>
        <v xml:space="preserve"> </v>
      </c>
      <c r="P1953" s="117"/>
      <c r="Q1953" s="118"/>
      <c r="R1953" s="119" t="str">
        <f t="shared" si="614"/>
        <v/>
      </c>
      <c r="S1953" s="133">
        <f>IFERROR(IF(M1953&lt;=0.005,IF(F1953="",L1953,0),IF(F1953&lt;&gt;"",0,IF(P1953="",0,IF(P1953="H",0,IF(Q1953&lt;Veriler!$G$2,L1953*Veriler!$G$2,L1953*Q1953)))))," ")</f>
        <v>0</v>
      </c>
      <c r="T1953" s="133">
        <f>IF(Veriler!T1953&lt;=0.1, S1953, IF(AND(Veriler!T1953&gt;0.1, F1953="", P1953="E"), IF(Q1953&gt;Veriler!$G$2, Q1953*S1953, IF(Q1953&lt;Veriler!$G$2, Veriler!$G$2*S1953, Q1953*S1953)), 0))</f>
        <v>0</v>
      </c>
      <c r="U1953" s="133" t="str">
        <f t="shared" si="615"/>
        <v xml:space="preserve"> </v>
      </c>
      <c r="V1953" s="134" t="str">
        <f>IFERROR(IF(O1953="%10 sınırı aşılmıştır.",L1953-T1953,IFERROR(IF(F1953="",IF(S1953=1,0,IF(L1953-S1953=0,"",L1953-S1953)),IF(Veriler!M1953="",L1953,IF(L1953*Veriler!M1953=0,"",L1953*Veriler!M1953))),L1953)),0)</f>
        <v/>
      </c>
      <c r="W1953" s="146"/>
      <c r="X1953" s="146"/>
      <c r="Y1953" s="146"/>
    </row>
    <row r="1954" spans="1:25" s="99" customFormat="1" ht="54.75" customHeight="1" x14ac:dyDescent="0.25">
      <c r="A1954" s="96">
        <f t="shared" si="616"/>
        <v>1440</v>
      </c>
      <c r="B1954" s="175"/>
      <c r="C1954" s="176"/>
      <c r="D1954" s="113"/>
      <c r="E1954" s="115"/>
      <c r="F1954" s="174"/>
      <c r="G1954" s="114" t="str">
        <f t="shared" si="611"/>
        <v/>
      </c>
      <c r="H1954" s="115"/>
      <c r="I1954" s="115"/>
      <c r="J1954" s="115"/>
      <c r="K1954" s="115"/>
      <c r="L1954" s="133" t="str">
        <f t="shared" si="612"/>
        <v/>
      </c>
      <c r="M1954" s="116" t="str">
        <f>IF(L1954="", "", L1954/Veriler!$X$1)</f>
        <v/>
      </c>
      <c r="N1954" s="116" t="str">
        <f>IF(F1954&lt;&gt;"", "İthal Girdi", IF(Veriler!T1954="", "", IF(Veriler!S1954="H", "%0,5 üzerindedir", IF(Veriler!T1954&gt;0.1, "%10 sınırı aşılmıştır.", "Uygun"))))</f>
        <v>%0,5 üzerindedir</v>
      </c>
      <c r="O1954" s="116" t="str">
        <f t="shared" si="613"/>
        <v xml:space="preserve"> </v>
      </c>
      <c r="P1954" s="117"/>
      <c r="Q1954" s="118"/>
      <c r="R1954" s="119" t="str">
        <f t="shared" si="614"/>
        <v/>
      </c>
      <c r="S1954" s="133">
        <f>IFERROR(IF(M1954&lt;=0.005,IF(F1954="",L1954,0),IF(F1954&lt;&gt;"",0,IF(P1954="",0,IF(P1954="H",0,IF(Q1954&lt;Veriler!$G$2,L1954*Veriler!$G$2,L1954*Q1954)))))," ")</f>
        <v>0</v>
      </c>
      <c r="T1954" s="133">
        <f>IF(Veriler!T1954&lt;=0.1, S1954, IF(AND(Veriler!T1954&gt;0.1, F1954="", P1954="E"), IF(Q1954&gt;Veriler!$G$2, Q1954*S1954, IF(Q1954&lt;Veriler!$G$2, Veriler!$G$2*S1954, Q1954*S1954)), 0))</f>
        <v>0</v>
      </c>
      <c r="U1954" s="133" t="str">
        <f t="shared" si="615"/>
        <v xml:space="preserve"> </v>
      </c>
      <c r="V1954" s="134" t="str">
        <f>IFERROR(IF(O1954="%10 sınırı aşılmıştır.",L1954-T1954,IFERROR(IF(F1954="",IF(S1954=1,0,IF(L1954-S1954=0,"",L1954-S1954)),IF(Veriler!M1954="",L1954,IF(L1954*Veriler!M1954=0,"",L1954*Veriler!M1954))),L1954)),0)</f>
        <v/>
      </c>
      <c r="W1954" s="146"/>
      <c r="X1954" s="146"/>
      <c r="Y1954" s="146"/>
    </row>
    <row r="1955" spans="1:25" s="99" customFormat="1" ht="54.75" customHeight="1" x14ac:dyDescent="0.25">
      <c r="A1955" s="96">
        <f t="shared" si="616"/>
        <v>1441</v>
      </c>
      <c r="B1955" s="175"/>
      <c r="C1955" s="176"/>
      <c r="D1955" s="113"/>
      <c r="E1955" s="115"/>
      <c r="F1955" s="174"/>
      <c r="G1955" s="114" t="str">
        <f t="shared" si="611"/>
        <v/>
      </c>
      <c r="H1955" s="115"/>
      <c r="I1955" s="115"/>
      <c r="J1955" s="115"/>
      <c r="K1955" s="115"/>
      <c r="L1955" s="133" t="str">
        <f t="shared" si="612"/>
        <v/>
      </c>
      <c r="M1955" s="116" t="str">
        <f>IF(L1955="", "", L1955/Veriler!$X$1)</f>
        <v/>
      </c>
      <c r="N1955" s="116" t="str">
        <f>IF(F1955&lt;&gt;"", "İthal Girdi", IF(Veriler!T1955="", "", IF(Veriler!S1955="H", "%0,5 üzerindedir", IF(Veriler!T1955&gt;0.1, "%10 sınırı aşılmıştır.", "Uygun"))))</f>
        <v>%0,5 üzerindedir</v>
      </c>
      <c r="O1955" s="116" t="str">
        <f t="shared" si="613"/>
        <v xml:space="preserve"> </v>
      </c>
      <c r="P1955" s="117"/>
      <c r="Q1955" s="118"/>
      <c r="R1955" s="119" t="str">
        <f t="shared" si="614"/>
        <v/>
      </c>
      <c r="S1955" s="133">
        <f>IFERROR(IF(M1955&lt;=0.005,IF(F1955="",L1955,0),IF(F1955&lt;&gt;"",0,IF(P1955="",0,IF(P1955="H",0,IF(Q1955&lt;Veriler!$G$2,L1955*Veriler!$G$2,L1955*Q1955)))))," ")</f>
        <v>0</v>
      </c>
      <c r="T1955" s="133">
        <f>IF(Veriler!T1955&lt;=0.1, S1955, IF(AND(Veriler!T1955&gt;0.1, F1955="", P1955="E"), IF(Q1955&gt;Veriler!$G$2, Q1955*S1955, IF(Q1955&lt;Veriler!$G$2, Veriler!$G$2*S1955, Q1955*S1955)), 0))</f>
        <v>0</v>
      </c>
      <c r="U1955" s="133" t="str">
        <f t="shared" si="615"/>
        <v xml:space="preserve"> </v>
      </c>
      <c r="V1955" s="134" t="str">
        <f>IFERROR(IF(O1955="%10 sınırı aşılmıştır.",L1955-T1955,IFERROR(IF(F1955="",IF(S1955=1,0,IF(L1955-S1955=0,"",L1955-S1955)),IF(Veriler!M1955="",L1955,IF(L1955*Veriler!M1955=0,"",L1955*Veriler!M1955))),L1955)),0)</f>
        <v/>
      </c>
      <c r="W1955" s="146"/>
      <c r="X1955" s="146"/>
      <c r="Y1955" s="146"/>
    </row>
    <row r="1956" spans="1:25" s="99" customFormat="1" ht="54.75" customHeight="1" x14ac:dyDescent="0.25">
      <c r="A1956" s="96">
        <f t="shared" si="616"/>
        <v>1442</v>
      </c>
      <c r="B1956" s="175"/>
      <c r="C1956" s="176"/>
      <c r="D1956" s="113"/>
      <c r="E1956" s="115"/>
      <c r="F1956" s="174"/>
      <c r="G1956" s="114" t="str">
        <f t="shared" si="611"/>
        <v/>
      </c>
      <c r="H1956" s="115"/>
      <c r="I1956" s="115"/>
      <c r="J1956" s="115"/>
      <c r="K1956" s="115"/>
      <c r="L1956" s="133" t="str">
        <f t="shared" si="612"/>
        <v/>
      </c>
      <c r="M1956" s="116" t="str">
        <f>IF(L1956="", "", L1956/Veriler!$X$1)</f>
        <v/>
      </c>
      <c r="N1956" s="116" t="str">
        <f>IF(F1956&lt;&gt;"", "İthal Girdi", IF(Veriler!T1956="", "", IF(Veriler!S1956="H", "%0,5 üzerindedir", IF(Veriler!T1956&gt;0.1, "%10 sınırı aşılmıştır.", "Uygun"))))</f>
        <v>%0,5 üzerindedir</v>
      </c>
      <c r="O1956" s="116" t="str">
        <f t="shared" si="613"/>
        <v xml:space="preserve"> </v>
      </c>
      <c r="P1956" s="117"/>
      <c r="Q1956" s="118"/>
      <c r="R1956" s="119" t="str">
        <f t="shared" si="614"/>
        <v/>
      </c>
      <c r="S1956" s="133">
        <f>IFERROR(IF(M1956&lt;=0.005,IF(F1956="",L1956,0),IF(F1956&lt;&gt;"",0,IF(P1956="",0,IF(P1956="H",0,IF(Q1956&lt;Veriler!$G$2,L1956*Veriler!$G$2,L1956*Q1956)))))," ")</f>
        <v>0</v>
      </c>
      <c r="T1956" s="133">
        <f>IF(Veriler!T1956&lt;=0.1, S1956, IF(AND(Veriler!T1956&gt;0.1, F1956="", P1956="E"), IF(Q1956&gt;Veriler!$G$2, Q1956*S1956, IF(Q1956&lt;Veriler!$G$2, Veriler!$G$2*S1956, Q1956*S1956)), 0))</f>
        <v>0</v>
      </c>
      <c r="U1956" s="133" t="str">
        <f t="shared" si="615"/>
        <v xml:space="preserve"> </v>
      </c>
      <c r="V1956" s="134" t="str">
        <f>IFERROR(IF(O1956="%10 sınırı aşılmıştır.",L1956-T1956,IFERROR(IF(F1956="",IF(S1956=1,0,IF(L1956-S1956=0,"",L1956-S1956)),IF(Veriler!M1956="",L1956,IF(L1956*Veriler!M1956=0,"",L1956*Veriler!M1956))),L1956)),0)</f>
        <v/>
      </c>
      <c r="W1956" s="146"/>
      <c r="X1956" s="146"/>
      <c r="Y1956" s="146"/>
    </row>
    <row r="1957" spans="1:25" s="99" customFormat="1" ht="36" hidden="1" customHeight="1" x14ac:dyDescent="0.25">
      <c r="A1957" s="101"/>
      <c r="B1957" s="191" t="s">
        <v>16</v>
      </c>
      <c r="C1957" s="176"/>
      <c r="D1957" s="120"/>
      <c r="E1957" s="171"/>
      <c r="F1957" s="172"/>
      <c r="G1957" s="121"/>
      <c r="H1957" s="115"/>
      <c r="I1957" s="115"/>
      <c r="J1957" s="115"/>
      <c r="K1957" s="115"/>
      <c r="L1957" s="121"/>
      <c r="M1957" s="121"/>
      <c r="N1957" s="121"/>
      <c r="O1957" s="121"/>
      <c r="P1957" s="120"/>
      <c r="Q1957" s="120"/>
      <c r="R1957" s="183"/>
      <c r="S1957" s="184"/>
      <c r="T1957" s="121"/>
      <c r="U1957" s="121"/>
      <c r="V1957" s="121"/>
      <c r="W1957" s="146"/>
      <c r="X1957" s="146"/>
      <c r="Y1957" s="146"/>
    </row>
    <row r="1958" spans="1:25" s="99" customFormat="1" ht="54.75" customHeight="1" x14ac:dyDescent="0.25">
      <c r="A1958" s="96">
        <f>A1956+1</f>
        <v>1443</v>
      </c>
      <c r="B1958" s="175"/>
      <c r="C1958" s="176"/>
      <c r="D1958" s="113"/>
      <c r="E1958" s="115"/>
      <c r="F1958" s="174"/>
      <c r="G1958" s="114" t="str">
        <f t="shared" ref="G1958:G1971" si="617">IF(AND(F1958&lt;&gt;"",V1958&lt;&gt;"",L1958&lt;&gt;0),V1958/L1958,"")</f>
        <v/>
      </c>
      <c r="H1958" s="115"/>
      <c r="I1958" s="115"/>
      <c r="J1958" s="115"/>
      <c r="K1958" s="115"/>
      <c r="L1958" s="133" t="str">
        <f t="shared" ref="L1958:L1971" si="618">IF(AND(H1958&lt;&gt;0, J1958&lt;&gt;0, K1958&lt;&gt;0), H1958*J1958*K1958, "")</f>
        <v/>
      </c>
      <c r="M1958" s="116" t="str">
        <f>IF(L1958="", "", L1958/Veriler!$X$1)</f>
        <v/>
      </c>
      <c r="N1958" s="116" t="str">
        <f>IF(F1958&lt;&gt;"", "İthal Girdi", IF(Veriler!T1958="", "", IF(Veriler!S1958="H", "%0,5 üzerindedir", IF(Veriler!T1958&gt;0.1, "%10 sınırı aşılmıştır.", "Uygun"))))</f>
        <v>%0,5 üzerindedir</v>
      </c>
      <c r="O1958" s="116" t="str">
        <f t="shared" ref="O1958:O1971" si="619">IF(M1958=""," ",N1958)</f>
        <v xml:space="preserve"> </v>
      </c>
      <c r="P1958" s="117"/>
      <c r="Q1958" s="118"/>
      <c r="R1958" s="119" t="str">
        <f t="shared" ref="R1958:R1971" si="620">IFERROR(IF(AND(T1958&lt;&gt;"",L1958&lt;&gt;"",L1958&lt;&gt;0,T1958&lt;&gt;0),T1958/L1958,"")," ")</f>
        <v/>
      </c>
      <c r="S1958" s="133">
        <f>IFERROR(IF(M1958&lt;=0.005,IF(F1958="",L1958,0),IF(F1958&lt;&gt;"",0,IF(P1958="",0,IF(P1958="H",0,IF(Q1958&lt;Veriler!$G$2,L1958*Veriler!$G$2,L1958*Q1958)))))," ")</f>
        <v>0</v>
      </c>
      <c r="T1958" s="133">
        <f>IF(Veriler!T1958&lt;=0.1, S1958, IF(AND(Veriler!T1958&gt;0.1, F1958="", P1958="E"), IF(Q1958&gt;Veriler!$G$2, Q1958*S1958, IF(Q1958&lt;Veriler!$G$2, Veriler!$G$2*S1958, Q1958*S1958)), 0))</f>
        <v>0</v>
      </c>
      <c r="U1958" s="133" t="str">
        <f t="shared" ref="U1958:U1971" si="621">IF(T1958=0," ",T1958)</f>
        <v xml:space="preserve"> </v>
      </c>
      <c r="V1958" s="134" t="str">
        <f>IFERROR(IF(O1958="%10 sınırı aşılmıştır.",L1958-T1958,IFERROR(IF(F1958="",IF(S1958=1,0,IF(L1958-S1958=0,"",L1958-S1958)),IF(Veriler!M1958="",L1958,IF(L1958*Veriler!M1958=0,"",L1958*Veriler!M1958))),L1958)),0)</f>
        <v/>
      </c>
      <c r="W1958" s="146"/>
      <c r="X1958" s="146"/>
      <c r="Y1958" s="146"/>
    </row>
    <row r="1959" spans="1:25" s="99" customFormat="1" ht="54.75" customHeight="1" x14ac:dyDescent="0.25">
      <c r="A1959" s="96">
        <f t="shared" ref="A1959:A1971" si="622">A1958+1</f>
        <v>1444</v>
      </c>
      <c r="B1959" s="175"/>
      <c r="C1959" s="176"/>
      <c r="D1959" s="113"/>
      <c r="E1959" s="115"/>
      <c r="F1959" s="174"/>
      <c r="G1959" s="114" t="str">
        <f t="shared" si="617"/>
        <v/>
      </c>
      <c r="H1959" s="115"/>
      <c r="I1959" s="115"/>
      <c r="J1959" s="115"/>
      <c r="K1959" s="115"/>
      <c r="L1959" s="133" t="str">
        <f t="shared" si="618"/>
        <v/>
      </c>
      <c r="M1959" s="116" t="str">
        <f>IF(L1959="", "", L1959/Veriler!$X$1)</f>
        <v/>
      </c>
      <c r="N1959" s="116" t="str">
        <f>IF(F1959&lt;&gt;"", "İthal Girdi", IF(Veriler!T1959="", "", IF(Veriler!S1959="H", "%0,5 üzerindedir", IF(Veriler!T1959&gt;0.1, "%10 sınırı aşılmıştır.", "Uygun"))))</f>
        <v>%0,5 üzerindedir</v>
      </c>
      <c r="O1959" s="116" t="str">
        <f t="shared" si="619"/>
        <v xml:space="preserve"> </v>
      </c>
      <c r="P1959" s="117"/>
      <c r="Q1959" s="118"/>
      <c r="R1959" s="119" t="str">
        <f t="shared" si="620"/>
        <v/>
      </c>
      <c r="S1959" s="133">
        <f>IFERROR(IF(M1959&lt;=0.005,IF(F1959="",L1959,0),IF(F1959&lt;&gt;"",0,IF(P1959="",0,IF(P1959="H",0,IF(Q1959&lt;Veriler!$G$2,L1959*Veriler!$G$2,L1959*Q1959)))))," ")</f>
        <v>0</v>
      </c>
      <c r="T1959" s="133">
        <f>IF(Veriler!T1959&lt;=0.1, S1959, IF(AND(Veriler!T1959&gt;0.1, F1959="", P1959="E"), IF(Q1959&gt;Veriler!$G$2, Q1959*S1959, IF(Q1959&lt;Veriler!$G$2, Veriler!$G$2*S1959, Q1959*S1959)), 0))</f>
        <v>0</v>
      </c>
      <c r="U1959" s="133" t="str">
        <f t="shared" si="621"/>
        <v xml:space="preserve"> </v>
      </c>
      <c r="V1959" s="134" t="str">
        <f>IFERROR(IF(O1959="%10 sınırı aşılmıştır.",L1959-T1959,IFERROR(IF(F1959="",IF(S1959=1,0,IF(L1959-S1959=0,"",L1959-S1959)),IF(Veriler!M1959="",L1959,IF(L1959*Veriler!M1959=0,"",L1959*Veriler!M1959))),L1959)),0)</f>
        <v/>
      </c>
      <c r="W1959" s="146"/>
      <c r="X1959" s="146"/>
      <c r="Y1959" s="146"/>
    </row>
    <row r="1960" spans="1:25" s="99" customFormat="1" ht="54.75" customHeight="1" x14ac:dyDescent="0.25">
      <c r="A1960" s="96">
        <f t="shared" si="622"/>
        <v>1445</v>
      </c>
      <c r="B1960" s="175"/>
      <c r="C1960" s="176"/>
      <c r="D1960" s="113"/>
      <c r="E1960" s="115"/>
      <c r="F1960" s="174"/>
      <c r="G1960" s="114" t="str">
        <f t="shared" si="617"/>
        <v/>
      </c>
      <c r="H1960" s="115"/>
      <c r="I1960" s="115"/>
      <c r="J1960" s="115"/>
      <c r="K1960" s="115"/>
      <c r="L1960" s="133" t="str">
        <f t="shared" si="618"/>
        <v/>
      </c>
      <c r="M1960" s="116" t="str">
        <f>IF(L1960="", "", L1960/Veriler!$X$1)</f>
        <v/>
      </c>
      <c r="N1960" s="116" t="str">
        <f>IF(F1960&lt;&gt;"", "İthal Girdi", IF(Veriler!T1960="", "", IF(Veriler!S1960="H", "%0,5 üzerindedir", IF(Veriler!T1960&gt;0.1, "%10 sınırı aşılmıştır.", "Uygun"))))</f>
        <v>%0,5 üzerindedir</v>
      </c>
      <c r="O1960" s="116" t="str">
        <f t="shared" si="619"/>
        <v xml:space="preserve"> </v>
      </c>
      <c r="P1960" s="117"/>
      <c r="Q1960" s="118"/>
      <c r="R1960" s="119" t="str">
        <f t="shared" si="620"/>
        <v/>
      </c>
      <c r="S1960" s="133">
        <f>IFERROR(IF(M1960&lt;=0.005,IF(F1960="",L1960,0),IF(F1960&lt;&gt;"",0,IF(P1960="",0,IF(P1960="H",0,IF(Q1960&lt;Veriler!$G$2,L1960*Veriler!$G$2,L1960*Q1960)))))," ")</f>
        <v>0</v>
      </c>
      <c r="T1960" s="133">
        <f>IF(Veriler!T1960&lt;=0.1, S1960, IF(AND(Veriler!T1960&gt;0.1, F1960="", P1960="E"), IF(Q1960&gt;Veriler!$G$2, Q1960*S1960, IF(Q1960&lt;Veriler!$G$2, Veriler!$G$2*S1960, Q1960*S1960)), 0))</f>
        <v>0</v>
      </c>
      <c r="U1960" s="133" t="str">
        <f t="shared" si="621"/>
        <v xml:space="preserve"> </v>
      </c>
      <c r="V1960" s="134" t="str">
        <f>IFERROR(IF(O1960="%10 sınırı aşılmıştır.",L1960-T1960,IFERROR(IF(F1960="",IF(S1960=1,0,IF(L1960-S1960=0,"",L1960-S1960)),IF(Veriler!M1960="",L1960,IF(L1960*Veriler!M1960=0,"",L1960*Veriler!M1960))),L1960)),0)</f>
        <v/>
      </c>
      <c r="W1960" s="146"/>
      <c r="X1960" s="146"/>
      <c r="Y1960" s="146"/>
    </row>
    <row r="1961" spans="1:25" s="99" customFormat="1" ht="54.75" customHeight="1" x14ac:dyDescent="0.25">
      <c r="A1961" s="96">
        <f t="shared" si="622"/>
        <v>1446</v>
      </c>
      <c r="B1961" s="175"/>
      <c r="C1961" s="176"/>
      <c r="D1961" s="113"/>
      <c r="E1961" s="115"/>
      <c r="F1961" s="174"/>
      <c r="G1961" s="114" t="str">
        <f t="shared" si="617"/>
        <v/>
      </c>
      <c r="H1961" s="115"/>
      <c r="I1961" s="115"/>
      <c r="J1961" s="115"/>
      <c r="K1961" s="115"/>
      <c r="L1961" s="133" t="str">
        <f t="shared" si="618"/>
        <v/>
      </c>
      <c r="M1961" s="116" t="str">
        <f>IF(L1961="", "", L1961/Veriler!$X$1)</f>
        <v/>
      </c>
      <c r="N1961" s="116" t="str">
        <f>IF(F1961&lt;&gt;"", "İthal Girdi", IF(Veriler!T1961="", "", IF(Veriler!S1961="H", "%0,5 üzerindedir", IF(Veriler!T1961&gt;0.1, "%10 sınırı aşılmıştır.", "Uygun"))))</f>
        <v>%0,5 üzerindedir</v>
      </c>
      <c r="O1961" s="116" t="str">
        <f t="shared" si="619"/>
        <v xml:space="preserve"> </v>
      </c>
      <c r="P1961" s="117"/>
      <c r="Q1961" s="118"/>
      <c r="R1961" s="119" t="str">
        <f t="shared" si="620"/>
        <v/>
      </c>
      <c r="S1961" s="133">
        <f>IFERROR(IF(M1961&lt;=0.005,IF(F1961="",L1961,0),IF(F1961&lt;&gt;"",0,IF(P1961="",0,IF(P1961="H",0,IF(Q1961&lt;Veriler!$G$2,L1961*Veriler!$G$2,L1961*Q1961)))))," ")</f>
        <v>0</v>
      </c>
      <c r="T1961" s="133">
        <f>IF(Veriler!T1961&lt;=0.1, S1961, IF(AND(Veriler!T1961&gt;0.1, F1961="", P1961="E"), IF(Q1961&gt;Veriler!$G$2, Q1961*S1961, IF(Q1961&lt;Veriler!$G$2, Veriler!$G$2*S1961, Q1961*S1961)), 0))</f>
        <v>0</v>
      </c>
      <c r="U1961" s="133" t="str">
        <f t="shared" si="621"/>
        <v xml:space="preserve"> </v>
      </c>
      <c r="V1961" s="134" t="str">
        <f>IFERROR(IF(O1961="%10 sınırı aşılmıştır.",L1961-T1961,IFERROR(IF(F1961="",IF(S1961=1,0,IF(L1961-S1961=0,"",L1961-S1961)),IF(Veriler!M1961="",L1961,IF(L1961*Veriler!M1961=0,"",L1961*Veriler!M1961))),L1961)),0)</f>
        <v/>
      </c>
      <c r="W1961" s="146"/>
      <c r="X1961" s="146"/>
      <c r="Y1961" s="146"/>
    </row>
    <row r="1962" spans="1:25" s="99" customFormat="1" ht="54.75" customHeight="1" x14ac:dyDescent="0.25">
      <c r="A1962" s="96">
        <f t="shared" si="622"/>
        <v>1447</v>
      </c>
      <c r="B1962" s="175"/>
      <c r="C1962" s="176"/>
      <c r="D1962" s="113"/>
      <c r="E1962" s="115"/>
      <c r="F1962" s="174"/>
      <c r="G1962" s="114" t="str">
        <f t="shared" si="617"/>
        <v/>
      </c>
      <c r="H1962" s="115"/>
      <c r="I1962" s="115"/>
      <c r="J1962" s="115"/>
      <c r="K1962" s="115"/>
      <c r="L1962" s="133" t="str">
        <f t="shared" si="618"/>
        <v/>
      </c>
      <c r="M1962" s="116" t="str">
        <f>IF(L1962="", "", L1962/Veriler!$X$1)</f>
        <v/>
      </c>
      <c r="N1962" s="116" t="str">
        <f>IF(F1962&lt;&gt;"", "İthal Girdi", IF(Veriler!T1962="", "", IF(Veriler!S1962="H", "%0,5 üzerindedir", IF(Veriler!T1962&gt;0.1, "%10 sınırı aşılmıştır.", "Uygun"))))</f>
        <v>%0,5 üzerindedir</v>
      </c>
      <c r="O1962" s="116" t="str">
        <f t="shared" si="619"/>
        <v xml:space="preserve"> </v>
      </c>
      <c r="P1962" s="117"/>
      <c r="Q1962" s="118"/>
      <c r="R1962" s="119" t="str">
        <f t="shared" si="620"/>
        <v/>
      </c>
      <c r="S1962" s="133">
        <f>IFERROR(IF(M1962&lt;=0.005,IF(F1962="",L1962,0),IF(F1962&lt;&gt;"",0,IF(P1962="",0,IF(P1962="H",0,IF(Q1962&lt;Veriler!$G$2,L1962*Veriler!$G$2,L1962*Q1962)))))," ")</f>
        <v>0</v>
      </c>
      <c r="T1962" s="133">
        <f>IF(Veriler!T1962&lt;=0.1, S1962, IF(AND(Veriler!T1962&gt;0.1, F1962="", P1962="E"), IF(Q1962&gt;Veriler!$G$2, Q1962*S1962, IF(Q1962&lt;Veriler!$G$2, Veriler!$G$2*S1962, Q1962*S1962)), 0))</f>
        <v>0</v>
      </c>
      <c r="U1962" s="133" t="str">
        <f t="shared" si="621"/>
        <v xml:space="preserve"> </v>
      </c>
      <c r="V1962" s="134" t="str">
        <f>IFERROR(IF(O1962="%10 sınırı aşılmıştır.",L1962-T1962,IFERROR(IF(F1962="",IF(S1962=1,0,IF(L1962-S1962=0,"",L1962-S1962)),IF(Veriler!M1962="",L1962,IF(L1962*Veriler!M1962=0,"",L1962*Veriler!M1962))),L1962)),0)</f>
        <v/>
      </c>
      <c r="W1962" s="146"/>
      <c r="X1962" s="146"/>
      <c r="Y1962" s="146"/>
    </row>
    <row r="1963" spans="1:25" s="99" customFormat="1" ht="54.75" customHeight="1" x14ac:dyDescent="0.25">
      <c r="A1963" s="96">
        <f t="shared" si="622"/>
        <v>1448</v>
      </c>
      <c r="B1963" s="175"/>
      <c r="C1963" s="176"/>
      <c r="D1963" s="113"/>
      <c r="E1963" s="115"/>
      <c r="F1963" s="174"/>
      <c r="G1963" s="114" t="str">
        <f t="shared" si="617"/>
        <v/>
      </c>
      <c r="H1963" s="115"/>
      <c r="I1963" s="115"/>
      <c r="J1963" s="115"/>
      <c r="K1963" s="115"/>
      <c r="L1963" s="133" t="str">
        <f t="shared" si="618"/>
        <v/>
      </c>
      <c r="M1963" s="116" t="str">
        <f>IF(L1963="", "", L1963/Veriler!$X$1)</f>
        <v/>
      </c>
      <c r="N1963" s="116" t="str">
        <f>IF(F1963&lt;&gt;"", "İthal Girdi", IF(Veriler!T1963="", "", IF(Veriler!S1963="H", "%0,5 üzerindedir", IF(Veriler!T1963&gt;0.1, "%10 sınırı aşılmıştır.", "Uygun"))))</f>
        <v>%0,5 üzerindedir</v>
      </c>
      <c r="O1963" s="116" t="str">
        <f t="shared" si="619"/>
        <v xml:space="preserve"> </v>
      </c>
      <c r="P1963" s="117"/>
      <c r="Q1963" s="118"/>
      <c r="R1963" s="119" t="str">
        <f t="shared" si="620"/>
        <v/>
      </c>
      <c r="S1963" s="133">
        <f>IFERROR(IF(M1963&lt;=0.005,IF(F1963="",L1963,0),IF(F1963&lt;&gt;"",0,IF(P1963="",0,IF(P1963="H",0,IF(Q1963&lt;Veriler!$G$2,L1963*Veriler!$G$2,L1963*Q1963)))))," ")</f>
        <v>0</v>
      </c>
      <c r="T1963" s="133">
        <f>IF(Veriler!T1963&lt;=0.1, S1963, IF(AND(Veriler!T1963&gt;0.1, F1963="", P1963="E"), IF(Q1963&gt;Veriler!$G$2, Q1963*S1963, IF(Q1963&lt;Veriler!$G$2, Veriler!$G$2*S1963, Q1963*S1963)), 0))</f>
        <v>0</v>
      </c>
      <c r="U1963" s="133" t="str">
        <f t="shared" si="621"/>
        <v xml:space="preserve"> </v>
      </c>
      <c r="V1963" s="134" t="str">
        <f>IFERROR(IF(O1963="%10 sınırı aşılmıştır.",L1963-T1963,IFERROR(IF(F1963="",IF(S1963=1,0,IF(L1963-S1963=0,"",L1963-S1963)),IF(Veriler!M1963="",L1963,IF(L1963*Veriler!M1963=0,"",L1963*Veriler!M1963))),L1963)),0)</f>
        <v/>
      </c>
      <c r="W1963" s="146"/>
      <c r="X1963" s="146"/>
      <c r="Y1963" s="146"/>
    </row>
    <row r="1964" spans="1:25" s="99" customFormat="1" ht="54.75" customHeight="1" x14ac:dyDescent="0.25">
      <c r="A1964" s="96">
        <f t="shared" si="622"/>
        <v>1449</v>
      </c>
      <c r="B1964" s="175"/>
      <c r="C1964" s="176"/>
      <c r="D1964" s="113"/>
      <c r="E1964" s="115"/>
      <c r="F1964" s="174"/>
      <c r="G1964" s="114" t="str">
        <f t="shared" si="617"/>
        <v/>
      </c>
      <c r="H1964" s="115"/>
      <c r="I1964" s="115"/>
      <c r="J1964" s="115"/>
      <c r="K1964" s="115"/>
      <c r="L1964" s="133" t="str">
        <f t="shared" si="618"/>
        <v/>
      </c>
      <c r="M1964" s="116" t="str">
        <f>IF(L1964="", "", L1964/Veriler!$X$1)</f>
        <v/>
      </c>
      <c r="N1964" s="116" t="str">
        <f>IF(F1964&lt;&gt;"", "İthal Girdi", IF(Veriler!T1964="", "", IF(Veriler!S1964="H", "%0,5 üzerindedir", IF(Veriler!T1964&gt;0.1, "%10 sınırı aşılmıştır.", "Uygun"))))</f>
        <v>%0,5 üzerindedir</v>
      </c>
      <c r="O1964" s="116" t="str">
        <f t="shared" si="619"/>
        <v xml:space="preserve"> </v>
      </c>
      <c r="P1964" s="117"/>
      <c r="Q1964" s="118"/>
      <c r="R1964" s="119" t="str">
        <f t="shared" si="620"/>
        <v/>
      </c>
      <c r="S1964" s="133">
        <f>IFERROR(IF(M1964&lt;=0.005,IF(F1964="",L1964,0),IF(F1964&lt;&gt;"",0,IF(P1964="",0,IF(P1964="H",0,IF(Q1964&lt;Veriler!$G$2,L1964*Veriler!$G$2,L1964*Q1964)))))," ")</f>
        <v>0</v>
      </c>
      <c r="T1964" s="133">
        <f>IF(Veriler!T1964&lt;=0.1, S1964, IF(AND(Veriler!T1964&gt;0.1, F1964="", P1964="E"), IF(Q1964&gt;Veriler!$G$2, Q1964*S1964, IF(Q1964&lt;Veriler!$G$2, Veriler!$G$2*S1964, Q1964*S1964)), 0))</f>
        <v>0</v>
      </c>
      <c r="U1964" s="133" t="str">
        <f t="shared" si="621"/>
        <v xml:space="preserve"> </v>
      </c>
      <c r="V1964" s="134" t="str">
        <f>IFERROR(IF(O1964="%10 sınırı aşılmıştır.",L1964-T1964,IFERROR(IF(F1964="",IF(S1964=1,0,IF(L1964-S1964=0,"",L1964-S1964)),IF(Veriler!M1964="",L1964,IF(L1964*Veriler!M1964=0,"",L1964*Veriler!M1964))),L1964)),0)</f>
        <v/>
      </c>
      <c r="W1964" s="146"/>
      <c r="X1964" s="146"/>
      <c r="Y1964" s="146"/>
    </row>
    <row r="1965" spans="1:25" s="99" customFormat="1" ht="54.75" customHeight="1" x14ac:dyDescent="0.25">
      <c r="A1965" s="96">
        <f t="shared" si="622"/>
        <v>1450</v>
      </c>
      <c r="B1965" s="175"/>
      <c r="C1965" s="176"/>
      <c r="D1965" s="113"/>
      <c r="E1965" s="115"/>
      <c r="F1965" s="174"/>
      <c r="G1965" s="114" t="str">
        <f t="shared" si="617"/>
        <v/>
      </c>
      <c r="H1965" s="115"/>
      <c r="I1965" s="115"/>
      <c r="J1965" s="115"/>
      <c r="K1965" s="115"/>
      <c r="L1965" s="133" t="str">
        <f t="shared" si="618"/>
        <v/>
      </c>
      <c r="M1965" s="116" t="str">
        <f>IF(L1965="", "", L1965/Veriler!$X$1)</f>
        <v/>
      </c>
      <c r="N1965" s="116" t="str">
        <f>IF(F1965&lt;&gt;"", "İthal Girdi", IF(Veriler!T1965="", "", IF(Veriler!S1965="H", "%0,5 üzerindedir", IF(Veriler!T1965&gt;0.1, "%10 sınırı aşılmıştır.", "Uygun"))))</f>
        <v>%0,5 üzerindedir</v>
      </c>
      <c r="O1965" s="116" t="str">
        <f t="shared" si="619"/>
        <v xml:space="preserve"> </v>
      </c>
      <c r="P1965" s="117"/>
      <c r="Q1965" s="118"/>
      <c r="R1965" s="119" t="str">
        <f t="shared" si="620"/>
        <v/>
      </c>
      <c r="S1965" s="133">
        <f>IFERROR(IF(M1965&lt;=0.005,IF(F1965="",L1965,0),IF(F1965&lt;&gt;"",0,IF(P1965="",0,IF(P1965="H",0,IF(Q1965&lt;Veriler!$G$2,L1965*Veriler!$G$2,L1965*Q1965)))))," ")</f>
        <v>0</v>
      </c>
      <c r="T1965" s="133">
        <f>IF(Veriler!T1965&lt;=0.1, S1965, IF(AND(Veriler!T1965&gt;0.1, F1965="", P1965="E"), IF(Q1965&gt;Veriler!$G$2, Q1965*S1965, IF(Q1965&lt;Veriler!$G$2, Veriler!$G$2*S1965, Q1965*S1965)), 0))</f>
        <v>0</v>
      </c>
      <c r="U1965" s="133" t="str">
        <f t="shared" si="621"/>
        <v xml:space="preserve"> </v>
      </c>
      <c r="V1965" s="134" t="str">
        <f>IFERROR(IF(O1965="%10 sınırı aşılmıştır.",L1965-T1965,IFERROR(IF(F1965="",IF(S1965=1,0,IF(L1965-S1965=0,"",L1965-S1965)),IF(Veriler!M1965="",L1965,IF(L1965*Veriler!M1965=0,"",L1965*Veriler!M1965))),L1965)),0)</f>
        <v/>
      </c>
      <c r="W1965" s="146"/>
      <c r="X1965" s="146"/>
      <c r="Y1965" s="146"/>
    </row>
    <row r="1966" spans="1:25" s="99" customFormat="1" ht="54.75" customHeight="1" x14ac:dyDescent="0.25">
      <c r="A1966" s="96">
        <f t="shared" si="622"/>
        <v>1451</v>
      </c>
      <c r="B1966" s="175"/>
      <c r="C1966" s="176"/>
      <c r="D1966" s="113"/>
      <c r="E1966" s="115"/>
      <c r="F1966" s="174"/>
      <c r="G1966" s="114" t="str">
        <f t="shared" si="617"/>
        <v/>
      </c>
      <c r="H1966" s="115"/>
      <c r="I1966" s="115"/>
      <c r="J1966" s="115"/>
      <c r="K1966" s="115"/>
      <c r="L1966" s="133" t="str">
        <f t="shared" si="618"/>
        <v/>
      </c>
      <c r="M1966" s="116" t="str">
        <f>IF(L1966="", "", L1966/Veriler!$X$1)</f>
        <v/>
      </c>
      <c r="N1966" s="116" t="str">
        <f>IF(F1966&lt;&gt;"", "İthal Girdi", IF(Veriler!T1966="", "", IF(Veriler!S1966="H", "%0,5 üzerindedir", IF(Veriler!T1966&gt;0.1, "%10 sınırı aşılmıştır.", "Uygun"))))</f>
        <v>%0,5 üzerindedir</v>
      </c>
      <c r="O1966" s="116" t="str">
        <f t="shared" si="619"/>
        <v xml:space="preserve"> </v>
      </c>
      <c r="P1966" s="117"/>
      <c r="Q1966" s="118"/>
      <c r="R1966" s="119" t="str">
        <f t="shared" si="620"/>
        <v/>
      </c>
      <c r="S1966" s="133">
        <f>IFERROR(IF(M1966&lt;=0.005,IF(F1966="",L1966,0),IF(F1966&lt;&gt;"",0,IF(P1966="",0,IF(P1966="H",0,IF(Q1966&lt;Veriler!$G$2,L1966*Veriler!$G$2,L1966*Q1966)))))," ")</f>
        <v>0</v>
      </c>
      <c r="T1966" s="133">
        <f>IF(Veriler!T1966&lt;=0.1, S1966, IF(AND(Veriler!T1966&gt;0.1, F1966="", P1966="E"), IF(Q1966&gt;Veriler!$G$2, Q1966*S1966, IF(Q1966&lt;Veriler!$G$2, Veriler!$G$2*S1966, Q1966*S1966)), 0))</f>
        <v>0</v>
      </c>
      <c r="U1966" s="133" t="str">
        <f t="shared" si="621"/>
        <v xml:space="preserve"> </v>
      </c>
      <c r="V1966" s="134" t="str">
        <f>IFERROR(IF(O1966="%10 sınırı aşılmıştır.",L1966-T1966,IFERROR(IF(F1966="",IF(S1966=1,0,IF(L1966-S1966=0,"",L1966-S1966)),IF(Veriler!M1966="",L1966,IF(L1966*Veriler!M1966=0,"",L1966*Veriler!M1966))),L1966)),0)</f>
        <v/>
      </c>
      <c r="W1966" s="146"/>
      <c r="X1966" s="146"/>
      <c r="Y1966" s="146"/>
    </row>
    <row r="1967" spans="1:25" s="99" customFormat="1" ht="54.75" customHeight="1" x14ac:dyDescent="0.25">
      <c r="A1967" s="96">
        <f t="shared" si="622"/>
        <v>1452</v>
      </c>
      <c r="B1967" s="175"/>
      <c r="C1967" s="176"/>
      <c r="D1967" s="113"/>
      <c r="E1967" s="115"/>
      <c r="F1967" s="174"/>
      <c r="G1967" s="114" t="str">
        <f t="shared" si="617"/>
        <v/>
      </c>
      <c r="H1967" s="115"/>
      <c r="I1967" s="115"/>
      <c r="J1967" s="115"/>
      <c r="K1967" s="115"/>
      <c r="L1967" s="133" t="str">
        <f t="shared" si="618"/>
        <v/>
      </c>
      <c r="M1967" s="116" t="str">
        <f>IF(L1967="", "", L1967/Veriler!$X$1)</f>
        <v/>
      </c>
      <c r="N1967" s="116" t="str">
        <f>IF(F1967&lt;&gt;"", "İthal Girdi", IF(Veriler!T1967="", "", IF(Veriler!S1967="H", "%0,5 üzerindedir", IF(Veriler!T1967&gt;0.1, "%10 sınırı aşılmıştır.", "Uygun"))))</f>
        <v>%0,5 üzerindedir</v>
      </c>
      <c r="O1967" s="116" t="str">
        <f t="shared" si="619"/>
        <v xml:space="preserve"> </v>
      </c>
      <c r="P1967" s="117"/>
      <c r="Q1967" s="118"/>
      <c r="R1967" s="119" t="str">
        <f t="shared" si="620"/>
        <v/>
      </c>
      <c r="S1967" s="133">
        <f>IFERROR(IF(M1967&lt;=0.005,IF(F1967="",L1967,0),IF(F1967&lt;&gt;"",0,IF(P1967="",0,IF(P1967="H",0,IF(Q1967&lt;Veriler!$G$2,L1967*Veriler!$G$2,L1967*Q1967)))))," ")</f>
        <v>0</v>
      </c>
      <c r="T1967" s="133">
        <f>IF(Veriler!T1967&lt;=0.1, S1967, IF(AND(Veriler!T1967&gt;0.1, F1967="", P1967="E"), IF(Q1967&gt;Veriler!$G$2, Q1967*S1967, IF(Q1967&lt;Veriler!$G$2, Veriler!$G$2*S1967, Q1967*S1967)), 0))</f>
        <v>0</v>
      </c>
      <c r="U1967" s="133" t="str">
        <f t="shared" si="621"/>
        <v xml:space="preserve"> </v>
      </c>
      <c r="V1967" s="134" t="str">
        <f>IFERROR(IF(O1967="%10 sınırı aşılmıştır.",L1967-T1967,IFERROR(IF(F1967="",IF(S1967=1,0,IF(L1967-S1967=0,"",L1967-S1967)),IF(Veriler!M1967="",L1967,IF(L1967*Veriler!M1967=0,"",L1967*Veriler!M1967))),L1967)),0)</f>
        <v/>
      </c>
      <c r="W1967" s="146"/>
      <c r="X1967" s="146"/>
      <c r="Y1967" s="146"/>
    </row>
    <row r="1968" spans="1:25" s="99" customFormat="1" ht="54.75" customHeight="1" x14ac:dyDescent="0.25">
      <c r="A1968" s="96">
        <f t="shared" si="622"/>
        <v>1453</v>
      </c>
      <c r="B1968" s="175"/>
      <c r="C1968" s="176"/>
      <c r="D1968" s="113"/>
      <c r="E1968" s="115"/>
      <c r="F1968" s="174"/>
      <c r="G1968" s="114" t="str">
        <f t="shared" si="617"/>
        <v/>
      </c>
      <c r="H1968" s="115"/>
      <c r="I1968" s="115"/>
      <c r="J1968" s="115"/>
      <c r="K1968" s="115"/>
      <c r="L1968" s="133" t="str">
        <f t="shared" si="618"/>
        <v/>
      </c>
      <c r="M1968" s="116" t="str">
        <f>IF(L1968="", "", L1968/Veriler!$X$1)</f>
        <v/>
      </c>
      <c r="N1968" s="116" t="str">
        <f>IF(F1968&lt;&gt;"", "İthal Girdi", IF(Veriler!T1968="", "", IF(Veriler!S1968="H", "%0,5 üzerindedir", IF(Veriler!T1968&gt;0.1, "%10 sınırı aşılmıştır.", "Uygun"))))</f>
        <v>%0,5 üzerindedir</v>
      </c>
      <c r="O1968" s="116" t="str">
        <f t="shared" si="619"/>
        <v xml:space="preserve"> </v>
      </c>
      <c r="P1968" s="117"/>
      <c r="Q1968" s="118"/>
      <c r="R1968" s="119" t="str">
        <f t="shared" si="620"/>
        <v/>
      </c>
      <c r="S1968" s="133">
        <f>IFERROR(IF(M1968&lt;=0.005,IF(F1968="",L1968,0),IF(F1968&lt;&gt;"",0,IF(P1968="",0,IF(P1968="H",0,IF(Q1968&lt;Veriler!$G$2,L1968*Veriler!$G$2,L1968*Q1968)))))," ")</f>
        <v>0</v>
      </c>
      <c r="T1968" s="133">
        <f>IF(Veriler!T1968&lt;=0.1, S1968, IF(AND(Veriler!T1968&gt;0.1, F1968="", P1968="E"), IF(Q1968&gt;Veriler!$G$2, Q1968*S1968, IF(Q1968&lt;Veriler!$G$2, Veriler!$G$2*S1968, Q1968*S1968)), 0))</f>
        <v>0</v>
      </c>
      <c r="U1968" s="133" t="str">
        <f t="shared" si="621"/>
        <v xml:space="preserve"> </v>
      </c>
      <c r="V1968" s="134" t="str">
        <f>IFERROR(IF(O1968="%10 sınırı aşılmıştır.",L1968-T1968,IFERROR(IF(F1968="",IF(S1968=1,0,IF(L1968-S1968=0,"",L1968-S1968)),IF(Veriler!M1968="",L1968,IF(L1968*Veriler!M1968=0,"",L1968*Veriler!M1968))),L1968)),0)</f>
        <v/>
      </c>
      <c r="W1968" s="146"/>
      <c r="X1968" s="146"/>
      <c r="Y1968" s="146"/>
    </row>
    <row r="1969" spans="1:25" s="99" customFormat="1" ht="54.75" customHeight="1" x14ac:dyDescent="0.25">
      <c r="A1969" s="96">
        <f t="shared" si="622"/>
        <v>1454</v>
      </c>
      <c r="B1969" s="175"/>
      <c r="C1969" s="176"/>
      <c r="D1969" s="113"/>
      <c r="E1969" s="115"/>
      <c r="F1969" s="174"/>
      <c r="G1969" s="114" t="str">
        <f t="shared" si="617"/>
        <v/>
      </c>
      <c r="H1969" s="115"/>
      <c r="I1969" s="115"/>
      <c r="J1969" s="115"/>
      <c r="K1969" s="115"/>
      <c r="L1969" s="133" t="str">
        <f t="shared" si="618"/>
        <v/>
      </c>
      <c r="M1969" s="116" t="str">
        <f>IF(L1969="", "", L1969/Veriler!$X$1)</f>
        <v/>
      </c>
      <c r="N1969" s="116" t="str">
        <f>IF(F1969&lt;&gt;"", "İthal Girdi", IF(Veriler!T1969="", "", IF(Veriler!S1969="H", "%0,5 üzerindedir", IF(Veriler!T1969&gt;0.1, "%10 sınırı aşılmıştır.", "Uygun"))))</f>
        <v>%0,5 üzerindedir</v>
      </c>
      <c r="O1969" s="116" t="str">
        <f t="shared" si="619"/>
        <v xml:space="preserve"> </v>
      </c>
      <c r="P1969" s="117"/>
      <c r="Q1969" s="118"/>
      <c r="R1969" s="119" t="str">
        <f t="shared" si="620"/>
        <v/>
      </c>
      <c r="S1969" s="133">
        <f>IFERROR(IF(M1969&lt;=0.005,IF(F1969="",L1969,0),IF(F1969&lt;&gt;"",0,IF(P1969="",0,IF(P1969="H",0,IF(Q1969&lt;Veriler!$G$2,L1969*Veriler!$G$2,L1969*Q1969)))))," ")</f>
        <v>0</v>
      </c>
      <c r="T1969" s="133">
        <f>IF(Veriler!T1969&lt;=0.1, S1969, IF(AND(Veriler!T1969&gt;0.1, F1969="", P1969="E"), IF(Q1969&gt;Veriler!$G$2, Q1969*S1969, IF(Q1969&lt;Veriler!$G$2, Veriler!$G$2*S1969, Q1969*S1969)), 0))</f>
        <v>0</v>
      </c>
      <c r="U1969" s="133" t="str">
        <f t="shared" si="621"/>
        <v xml:space="preserve"> </v>
      </c>
      <c r="V1969" s="134" t="str">
        <f>IFERROR(IF(O1969="%10 sınırı aşılmıştır.",L1969-T1969,IFERROR(IF(F1969="",IF(S1969=1,0,IF(L1969-S1969=0,"",L1969-S1969)),IF(Veriler!M1969="",L1969,IF(L1969*Veriler!M1969=0,"",L1969*Veriler!M1969))),L1969)),0)</f>
        <v/>
      </c>
      <c r="W1969" s="146"/>
      <c r="X1969" s="146"/>
      <c r="Y1969" s="146"/>
    </row>
    <row r="1970" spans="1:25" s="99" customFormat="1" ht="54.75" customHeight="1" x14ac:dyDescent="0.25">
      <c r="A1970" s="96">
        <f t="shared" si="622"/>
        <v>1455</v>
      </c>
      <c r="B1970" s="175"/>
      <c r="C1970" s="176"/>
      <c r="D1970" s="113"/>
      <c r="E1970" s="115"/>
      <c r="F1970" s="174"/>
      <c r="G1970" s="114" t="str">
        <f t="shared" si="617"/>
        <v/>
      </c>
      <c r="H1970" s="115"/>
      <c r="I1970" s="115"/>
      <c r="J1970" s="115"/>
      <c r="K1970" s="115"/>
      <c r="L1970" s="133" t="str">
        <f t="shared" si="618"/>
        <v/>
      </c>
      <c r="M1970" s="116" t="str">
        <f>IF(L1970="", "", L1970/Veriler!$X$1)</f>
        <v/>
      </c>
      <c r="N1970" s="116" t="str">
        <f>IF(F1970&lt;&gt;"", "İthal Girdi", IF(Veriler!T1970="", "", IF(Veriler!S1970="H", "%0,5 üzerindedir", IF(Veriler!T1970&gt;0.1, "%10 sınırı aşılmıştır.", "Uygun"))))</f>
        <v>%0,5 üzerindedir</v>
      </c>
      <c r="O1970" s="116" t="str">
        <f t="shared" si="619"/>
        <v xml:space="preserve"> </v>
      </c>
      <c r="P1970" s="117"/>
      <c r="Q1970" s="118"/>
      <c r="R1970" s="119" t="str">
        <f t="shared" si="620"/>
        <v/>
      </c>
      <c r="S1970" s="133">
        <f>IFERROR(IF(M1970&lt;=0.005,IF(F1970="",L1970,0),IF(F1970&lt;&gt;"",0,IF(P1970="",0,IF(P1970="H",0,IF(Q1970&lt;Veriler!$G$2,L1970*Veriler!$G$2,L1970*Q1970)))))," ")</f>
        <v>0</v>
      </c>
      <c r="T1970" s="133">
        <f>IF(Veriler!T1970&lt;=0.1, S1970, IF(AND(Veriler!T1970&gt;0.1, F1970="", P1970="E"), IF(Q1970&gt;Veriler!$G$2, Q1970*S1970, IF(Q1970&lt;Veriler!$G$2, Veriler!$G$2*S1970, Q1970*S1970)), 0))</f>
        <v>0</v>
      </c>
      <c r="U1970" s="133" t="str">
        <f t="shared" si="621"/>
        <v xml:space="preserve"> </v>
      </c>
      <c r="V1970" s="134" t="str">
        <f>IFERROR(IF(O1970="%10 sınırı aşılmıştır.",L1970-T1970,IFERROR(IF(F1970="",IF(S1970=1,0,IF(L1970-S1970=0,"",L1970-S1970)),IF(Veriler!M1970="",L1970,IF(L1970*Veriler!M1970=0,"",L1970*Veriler!M1970))),L1970)),0)</f>
        <v/>
      </c>
      <c r="W1970" s="146"/>
      <c r="X1970" s="146"/>
      <c r="Y1970" s="146"/>
    </row>
    <row r="1971" spans="1:25" s="99" customFormat="1" ht="54.75" customHeight="1" x14ac:dyDescent="0.25">
      <c r="A1971" s="96">
        <f t="shared" si="622"/>
        <v>1456</v>
      </c>
      <c r="B1971" s="175"/>
      <c r="C1971" s="176"/>
      <c r="D1971" s="113"/>
      <c r="E1971" s="115"/>
      <c r="F1971" s="174"/>
      <c r="G1971" s="114" t="str">
        <f t="shared" si="617"/>
        <v/>
      </c>
      <c r="H1971" s="115"/>
      <c r="I1971" s="115"/>
      <c r="J1971" s="115"/>
      <c r="K1971" s="115"/>
      <c r="L1971" s="133" t="str">
        <f t="shared" si="618"/>
        <v/>
      </c>
      <c r="M1971" s="116" t="str">
        <f>IF(L1971="", "", L1971/Veriler!$X$1)</f>
        <v/>
      </c>
      <c r="N1971" s="116" t="str">
        <f>IF(F1971&lt;&gt;"", "İthal Girdi", IF(Veriler!T1971="", "", IF(Veriler!S1971="H", "%0,5 üzerindedir", IF(Veriler!T1971&gt;0.1, "%10 sınırı aşılmıştır.", "Uygun"))))</f>
        <v>%0,5 üzerindedir</v>
      </c>
      <c r="O1971" s="116" t="str">
        <f t="shared" si="619"/>
        <v xml:space="preserve"> </v>
      </c>
      <c r="P1971" s="117"/>
      <c r="Q1971" s="118"/>
      <c r="R1971" s="119" t="str">
        <f t="shared" si="620"/>
        <v/>
      </c>
      <c r="S1971" s="133">
        <f>IFERROR(IF(M1971&lt;=0.005,IF(F1971="",L1971,0),IF(F1971&lt;&gt;"",0,IF(P1971="",0,IF(P1971="H",0,IF(Q1971&lt;Veriler!$G$2,L1971*Veriler!$G$2,L1971*Q1971)))))," ")</f>
        <v>0</v>
      </c>
      <c r="T1971" s="133">
        <f>IF(Veriler!T1971&lt;=0.1, S1971, IF(AND(Veriler!T1971&gt;0.1, F1971="", P1971="E"), IF(Q1971&gt;Veriler!$G$2, Q1971*S1971, IF(Q1971&lt;Veriler!$G$2, Veriler!$G$2*S1971, Q1971*S1971)), 0))</f>
        <v>0</v>
      </c>
      <c r="U1971" s="133" t="str">
        <f t="shared" si="621"/>
        <v xml:space="preserve"> </v>
      </c>
      <c r="V1971" s="134" t="str">
        <f>IFERROR(IF(O1971="%10 sınırı aşılmıştır.",L1971-T1971,IFERROR(IF(F1971="",IF(S1971=1,0,IF(L1971-S1971=0,"",L1971-S1971)),IF(Veriler!M1971="",L1971,IF(L1971*Veriler!M1971=0,"",L1971*Veriler!M1971))),L1971)),0)</f>
        <v/>
      </c>
      <c r="W1971" s="146"/>
      <c r="X1971" s="146"/>
      <c r="Y1971" s="146"/>
    </row>
    <row r="1972" spans="1:25" s="99" customFormat="1" ht="24" customHeight="1" x14ac:dyDescent="0.25">
      <c r="A1972" s="103"/>
      <c r="B1972" s="104"/>
      <c r="C1972" s="104"/>
      <c r="D1972" s="104"/>
      <c r="E1972" s="103"/>
      <c r="F1972" s="135"/>
      <c r="G1972" s="157"/>
      <c r="H1972" s="103"/>
      <c r="I1972" s="103"/>
      <c r="J1972" s="103"/>
      <c r="K1972" s="103"/>
      <c r="L1972" s="136">
        <f>SUM(L1943:L1956,L1958:L1971)</f>
        <v>0</v>
      </c>
      <c r="M1972" s="158"/>
      <c r="N1972" s="158"/>
      <c r="O1972" s="158"/>
      <c r="P1972" s="105"/>
      <c r="Q1972" s="106"/>
      <c r="R1972" s="159"/>
      <c r="S1972" s="160"/>
      <c r="T1972" s="160"/>
      <c r="U1972" s="160"/>
      <c r="V1972" s="160"/>
      <c r="W1972" s="146"/>
      <c r="X1972" s="146"/>
      <c r="Y1972" s="146"/>
    </row>
    <row r="1973" spans="1:25" s="99" customFormat="1" ht="31.5" customHeight="1" x14ac:dyDescent="0.25">
      <c r="A1973" s="103"/>
      <c r="B1973" s="104"/>
      <c r="C1973" s="104"/>
      <c r="D1973" s="104"/>
      <c r="E1973" s="103"/>
      <c r="F1973" s="135"/>
      <c r="G1973" s="157"/>
      <c r="H1973" s="103"/>
      <c r="I1973" s="103"/>
      <c r="J1973" s="103"/>
      <c r="K1973" s="103"/>
      <c r="L1973" s="161"/>
      <c r="M1973" s="158"/>
      <c r="N1973" s="158"/>
      <c r="O1973" s="158"/>
      <c r="P1973" s="105"/>
      <c r="Q1973" s="106"/>
      <c r="R1973" s="159"/>
      <c r="S1973" s="162" t="s">
        <v>57</v>
      </c>
      <c r="T1973" s="162" t="s">
        <v>57</v>
      </c>
      <c r="U1973" s="162" t="s">
        <v>57</v>
      </c>
      <c r="V1973" s="163" t="s">
        <v>58</v>
      </c>
      <c r="W1973" s="146"/>
      <c r="X1973" s="146"/>
      <c r="Y1973" s="146"/>
    </row>
    <row r="1974" spans="1:25" s="99" customFormat="1" ht="58.5" customHeight="1" x14ac:dyDescent="0.25">
      <c r="A1974" s="185" t="s">
        <v>59</v>
      </c>
      <c r="B1974" s="180"/>
      <c r="C1974" s="180"/>
      <c r="D1974" s="180"/>
      <c r="E1974" s="180"/>
      <c r="F1974" s="180"/>
      <c r="G1974" s="180"/>
      <c r="H1974" s="180"/>
      <c r="I1974" s="180"/>
      <c r="J1974" s="180"/>
      <c r="K1974" s="180"/>
      <c r="L1974" s="180"/>
      <c r="M1974" s="180"/>
      <c r="N1974" s="180"/>
      <c r="O1974" s="180"/>
      <c r="P1974" s="180"/>
      <c r="Q1974" s="180"/>
      <c r="R1974" s="176"/>
      <c r="S1974" s="137">
        <f>SUM(S1936,S1943:S1956,S1958:S1971)</f>
        <v>0</v>
      </c>
      <c r="T1974" s="137" t="str">
        <f>IF(SUM(T1943:T1956,T1958:T1971)=0," ",SUM(T1943:T1956,T1958:T1971))</f>
        <v xml:space="preserve"> </v>
      </c>
      <c r="U1974" s="137" t="str">
        <f>IF(SUM(U1943:U1956,U1958:U1971)=0," ",SUM(U1943:U1956,U1958:U1971))</f>
        <v xml:space="preserve"> </v>
      </c>
      <c r="V1974" s="137" t="str">
        <f>IF(SUM(V1943:V1956,V1958:V1971)=0," ",SUM(V1943:V1956,V1958:V1971))</f>
        <v xml:space="preserve"> </v>
      </c>
      <c r="W1974" s="146"/>
      <c r="X1974" s="164">
        <f>SUM(U1943:U1956,U1958:U1971)</f>
        <v>0</v>
      </c>
      <c r="Y1974" s="164">
        <f>SUM(V1943:V1956,V1958:V1971)</f>
        <v>0</v>
      </c>
    </row>
    <row r="1975" spans="1:25" x14ac:dyDescent="0.3">
      <c r="A1975" s="34"/>
      <c r="G1975" s="146"/>
      <c r="L1975" s="146"/>
      <c r="M1975" s="146"/>
      <c r="N1975" s="146"/>
      <c r="O1975" s="146"/>
      <c r="R1975" s="146"/>
      <c r="S1975" s="146"/>
      <c r="T1975" s="146"/>
      <c r="U1975" s="146"/>
      <c r="V1975" s="146"/>
      <c r="W1975" s="146"/>
      <c r="X1975" s="146"/>
      <c r="Y1975" s="146"/>
    </row>
    <row r="1976" spans="1:25" x14ac:dyDescent="0.3">
      <c r="A1976" s="186" t="s">
        <v>60</v>
      </c>
      <c r="B1976" s="187"/>
      <c r="C1976" s="187"/>
      <c r="D1976" s="187"/>
      <c r="E1976" s="187"/>
      <c r="F1976" s="187"/>
      <c r="G1976" s="187"/>
      <c r="H1976" s="187"/>
      <c r="I1976" s="187"/>
      <c r="J1976" s="187"/>
      <c r="K1976" s="187"/>
      <c r="L1976" s="187"/>
      <c r="M1976" s="187"/>
      <c r="N1976" s="187"/>
      <c r="O1976" s="187"/>
      <c r="P1976" s="187"/>
      <c r="Q1976" s="187"/>
      <c r="R1976" s="187"/>
      <c r="S1976" s="187"/>
      <c r="T1976" s="187"/>
      <c r="U1976" s="187"/>
      <c r="V1976" s="187"/>
      <c r="W1976" s="146"/>
      <c r="X1976" s="146"/>
      <c r="Y1976" s="146"/>
    </row>
    <row r="1977" spans="1:25" s="99" customFormat="1" ht="41.25" customHeight="1" x14ac:dyDescent="0.25">
      <c r="A1977" s="189" t="s">
        <v>38</v>
      </c>
      <c r="B1977" s="180"/>
      <c r="C1977" s="180"/>
      <c r="D1977" s="180"/>
      <c r="E1977" s="180"/>
      <c r="F1977" s="180"/>
      <c r="G1977" s="180"/>
      <c r="H1977" s="180"/>
      <c r="I1977" s="180"/>
      <c r="J1977" s="180"/>
      <c r="K1977" s="180"/>
      <c r="L1977" s="180"/>
      <c r="M1977" s="180"/>
      <c r="N1977" s="180"/>
      <c r="O1977" s="180"/>
      <c r="P1977" s="180"/>
      <c r="Q1977" s="180"/>
      <c r="R1977" s="180"/>
      <c r="S1977" s="180"/>
      <c r="T1977" s="180"/>
      <c r="U1977" s="180"/>
      <c r="V1977" s="176"/>
      <c r="W1977" s="146"/>
      <c r="X1977" s="146"/>
      <c r="Y1977" s="146"/>
    </row>
    <row r="1978" spans="1:25" s="100" customFormat="1" ht="35.25" customHeight="1" x14ac:dyDescent="0.25">
      <c r="A1978" s="179" t="s">
        <v>39</v>
      </c>
      <c r="B1978" s="180"/>
      <c r="C1978" s="180"/>
      <c r="D1978" s="180"/>
      <c r="E1978" s="180"/>
      <c r="F1978" s="180"/>
      <c r="G1978" s="180"/>
      <c r="H1978" s="180"/>
      <c r="I1978" s="180"/>
      <c r="J1978" s="180"/>
      <c r="K1978" s="180"/>
      <c r="L1978" s="180"/>
      <c r="M1978" s="180"/>
      <c r="N1978" s="180"/>
      <c r="O1978" s="180"/>
      <c r="P1978" s="180"/>
      <c r="Q1978" s="180"/>
      <c r="R1978" s="176"/>
      <c r="S1978" s="147"/>
      <c r="T1978" s="148"/>
      <c r="U1978" s="149" t="s">
        <v>40</v>
      </c>
      <c r="V1978" s="150">
        <f>V1940+1</f>
        <v>53</v>
      </c>
      <c r="W1978" s="146"/>
      <c r="X1978" s="146"/>
      <c r="Y1978" s="146"/>
    </row>
    <row r="1979" spans="1:25" s="99" customFormat="1" ht="81" customHeight="1" x14ac:dyDescent="0.25">
      <c r="A1979" s="110" t="s">
        <v>3</v>
      </c>
      <c r="B1979" s="188" t="s">
        <v>41</v>
      </c>
      <c r="C1979" s="176"/>
      <c r="D1979" s="111" t="s">
        <v>42</v>
      </c>
      <c r="E1979" s="110" t="s">
        <v>324</v>
      </c>
      <c r="F1979" s="111" t="s">
        <v>325</v>
      </c>
      <c r="G1979" s="151" t="s">
        <v>43</v>
      </c>
      <c r="H1979" s="110" t="s">
        <v>44</v>
      </c>
      <c r="I1979" s="110" t="s">
        <v>8</v>
      </c>
      <c r="J1979" s="110" t="s">
        <v>45</v>
      </c>
      <c r="K1979" s="110" t="s">
        <v>46</v>
      </c>
      <c r="L1979" s="152" t="s">
        <v>47</v>
      </c>
      <c r="M1979" s="153" t="s">
        <v>48</v>
      </c>
      <c r="N1979" s="154" t="s">
        <v>49</v>
      </c>
      <c r="O1979" s="154" t="s">
        <v>49</v>
      </c>
      <c r="P1979" s="112" t="s">
        <v>50</v>
      </c>
      <c r="Q1979" s="110" t="s">
        <v>51</v>
      </c>
      <c r="R1979" s="155" t="s">
        <v>52</v>
      </c>
      <c r="S1979" s="156" t="s">
        <v>53</v>
      </c>
      <c r="T1979" s="156" t="s">
        <v>54</v>
      </c>
      <c r="U1979" s="152" t="s">
        <v>54</v>
      </c>
      <c r="V1979" s="152" t="s">
        <v>55</v>
      </c>
      <c r="W1979" s="146"/>
      <c r="X1979" s="146"/>
      <c r="Y1979" s="146"/>
    </row>
    <row r="1980" spans="1:25" s="99" customFormat="1" ht="45" customHeight="1" x14ac:dyDescent="0.25">
      <c r="A1980" s="101"/>
      <c r="B1980" s="177" t="s">
        <v>56</v>
      </c>
      <c r="C1980" s="178"/>
      <c r="D1980" s="102"/>
      <c r="E1980" s="170"/>
      <c r="F1980" s="102"/>
      <c r="G1980" s="95"/>
      <c r="H1980" s="102"/>
      <c r="I1980" s="102"/>
      <c r="J1980" s="102"/>
      <c r="K1980" s="102"/>
      <c r="L1980" s="95"/>
      <c r="M1980" s="95"/>
      <c r="N1980" s="95"/>
      <c r="O1980" s="95"/>
      <c r="P1980" s="102"/>
      <c r="Q1980" s="102"/>
      <c r="R1980" s="190"/>
      <c r="S1980" s="184"/>
      <c r="T1980" s="95"/>
      <c r="U1980" s="95"/>
      <c r="V1980" s="95"/>
      <c r="W1980" s="146"/>
      <c r="X1980" s="146"/>
      <c r="Y1980" s="146"/>
    </row>
    <row r="1981" spans="1:25" s="99" customFormat="1" ht="54.75" customHeight="1" x14ac:dyDescent="0.25">
      <c r="A1981" s="96">
        <f>A1971+1</f>
        <v>1457</v>
      </c>
      <c r="B1981" s="181"/>
      <c r="C1981" s="182"/>
      <c r="D1981" s="113"/>
      <c r="E1981" s="115"/>
      <c r="F1981" s="174"/>
      <c r="G1981" s="114" t="str">
        <f t="shared" ref="G1981:G1994" si="623">IF(AND(F1981&lt;&gt;"",V1981&lt;&gt;"",L1981&lt;&gt;0),V1981/L1981,"")</f>
        <v/>
      </c>
      <c r="H1981" s="115"/>
      <c r="I1981" s="115"/>
      <c r="J1981" s="115"/>
      <c r="K1981" s="115"/>
      <c r="L1981" s="133" t="str">
        <f t="shared" ref="L1981:L1994" si="624">IF(AND(H1981&lt;&gt;0, J1981&lt;&gt;0, K1981&lt;&gt;0), H1981*J1981*K1981, "")</f>
        <v/>
      </c>
      <c r="M1981" s="116" t="str">
        <f>IF(L1981="", "", L1981/Veriler!$X$1)</f>
        <v/>
      </c>
      <c r="N1981" s="116" t="str">
        <f>IF(F1981&lt;&gt;"", "İthal Girdi", IF(Veriler!T1981="", "", IF(Veriler!S1981="H", "%0,5 üzerindedir", IF(Veriler!T1981&gt;0.1, "%10 sınırı aşılmıştır.", "Uygun"))))</f>
        <v>%0,5 üzerindedir</v>
      </c>
      <c r="O1981" s="116" t="str">
        <f t="shared" ref="O1981:O1994" si="625">IF(M1981=""," ",N1981)</f>
        <v xml:space="preserve"> </v>
      </c>
      <c r="P1981" s="117"/>
      <c r="Q1981" s="118"/>
      <c r="R1981" s="119" t="str">
        <f t="shared" ref="R1981:R1994" si="626">IFERROR(IF(AND(T1981&lt;&gt;"",L1981&lt;&gt;"",L1981&lt;&gt;0,T1981&lt;&gt;0),T1981/L1981,"")," ")</f>
        <v/>
      </c>
      <c r="S1981" s="133">
        <f>IFERROR(IF(M1981&lt;=0.005,IF(F1981="",L1981,0),IF(F1981&lt;&gt;"",0,IF(P1981="",0,IF(P1981="H",0,IF(Q1981&lt;Veriler!$G$2,L1981*Veriler!$G$2,L1981*Q1981)))))," ")</f>
        <v>0</v>
      </c>
      <c r="T1981" s="133">
        <f>IF(Veriler!T1981&lt;=0.1, S1981, IF(AND(Veriler!T1981&gt;0.1, F1981="", P1981="E"), IF(Q1981&gt;Veriler!$G$2, Q1981*S1981, IF(Q1981&lt;Veriler!$G$2, Veriler!$G$2*S1981, Q1981*S1981)), 0))</f>
        <v>0</v>
      </c>
      <c r="U1981" s="133" t="str">
        <f t="shared" ref="U1981:U1994" si="627">IF(T1981=0," ",T1981)</f>
        <v xml:space="preserve"> </v>
      </c>
      <c r="V1981" s="134" t="str">
        <f>IFERROR(IF(O1981="%10 sınırı aşılmıştır.",L1981-T1981,IFERROR(IF(F1981="",IF(S1981=1,0,IF(L1981-S1981=0,"",L1981-S1981)),IF(Veriler!M1981="",L1981,IF(L1981*Veriler!M1981=0,"",L1981*Veriler!M1981))),L1981)),0)</f>
        <v/>
      </c>
      <c r="W1981" s="146"/>
      <c r="X1981" s="146"/>
      <c r="Y1981" s="146"/>
    </row>
    <row r="1982" spans="1:25" s="99" customFormat="1" ht="54.75" customHeight="1" x14ac:dyDescent="0.25">
      <c r="A1982" s="96">
        <f t="shared" ref="A1982:A1994" si="628">A1981+1</f>
        <v>1458</v>
      </c>
      <c r="B1982" s="175"/>
      <c r="C1982" s="176"/>
      <c r="D1982" s="113"/>
      <c r="E1982" s="115"/>
      <c r="F1982" s="174"/>
      <c r="G1982" s="114" t="str">
        <f t="shared" si="623"/>
        <v/>
      </c>
      <c r="H1982" s="115"/>
      <c r="I1982" s="115"/>
      <c r="J1982" s="115"/>
      <c r="K1982" s="115"/>
      <c r="L1982" s="133" t="str">
        <f t="shared" si="624"/>
        <v/>
      </c>
      <c r="M1982" s="116" t="str">
        <f>IF(L1982="", "", L1982/Veriler!$X$1)</f>
        <v/>
      </c>
      <c r="N1982" s="116" t="str">
        <f>IF(F1982&lt;&gt;"", "İthal Girdi", IF(Veriler!T1982="", "", IF(Veriler!S1982="H", "%0,5 üzerindedir", IF(Veriler!T1982&gt;0.1, "%10 sınırı aşılmıştır.", "Uygun"))))</f>
        <v>%0,5 üzerindedir</v>
      </c>
      <c r="O1982" s="116" t="str">
        <f t="shared" si="625"/>
        <v xml:space="preserve"> </v>
      </c>
      <c r="P1982" s="117"/>
      <c r="Q1982" s="118"/>
      <c r="R1982" s="119" t="str">
        <f t="shared" si="626"/>
        <v/>
      </c>
      <c r="S1982" s="133">
        <f>IFERROR(IF(M1982&lt;=0.005,IF(F1982="",L1982,0),IF(F1982&lt;&gt;"",0,IF(P1982="",0,IF(P1982="H",0,IF(Q1982&lt;Veriler!$G$2,L1982*Veriler!$G$2,L1982*Q1982)))))," ")</f>
        <v>0</v>
      </c>
      <c r="T1982" s="133">
        <f>IF(Veriler!T1982&lt;=0.1, S1982, IF(AND(Veriler!T1982&gt;0.1, F1982="", P1982="E"), IF(Q1982&gt;Veriler!$G$2, Q1982*S1982, IF(Q1982&lt;Veriler!$G$2, Veriler!$G$2*S1982, Q1982*S1982)), 0))</f>
        <v>0</v>
      </c>
      <c r="U1982" s="133" t="str">
        <f t="shared" si="627"/>
        <v xml:space="preserve"> </v>
      </c>
      <c r="V1982" s="134" t="str">
        <f>IFERROR(IF(O1982="%10 sınırı aşılmıştır.",L1982-T1982,IFERROR(IF(F1982="",IF(S1982=1,0,IF(L1982-S1982=0,"",L1982-S1982)),IF(Veriler!M1982="",L1982,IF(L1982*Veriler!M1982=0,"",L1982*Veriler!M1982))),L1982)),0)</f>
        <v/>
      </c>
      <c r="W1982" s="146"/>
      <c r="X1982" s="146"/>
      <c r="Y1982" s="146"/>
    </row>
    <row r="1983" spans="1:25" s="99" customFormat="1" ht="54.75" customHeight="1" x14ac:dyDescent="0.25">
      <c r="A1983" s="96">
        <f t="shared" si="628"/>
        <v>1459</v>
      </c>
      <c r="B1983" s="175"/>
      <c r="C1983" s="176"/>
      <c r="D1983" s="113"/>
      <c r="E1983" s="115"/>
      <c r="F1983" s="174"/>
      <c r="G1983" s="114" t="str">
        <f t="shared" si="623"/>
        <v/>
      </c>
      <c r="H1983" s="115"/>
      <c r="I1983" s="115"/>
      <c r="J1983" s="115"/>
      <c r="K1983" s="115"/>
      <c r="L1983" s="133" t="str">
        <f t="shared" si="624"/>
        <v/>
      </c>
      <c r="M1983" s="116" t="str">
        <f>IF(L1983="", "", L1983/Veriler!$X$1)</f>
        <v/>
      </c>
      <c r="N1983" s="116" t="str">
        <f>IF(F1983&lt;&gt;"", "İthal Girdi", IF(Veriler!T1983="", "", IF(Veriler!S1983="H", "%0,5 üzerindedir", IF(Veriler!T1983&gt;0.1, "%10 sınırı aşılmıştır.", "Uygun"))))</f>
        <v>%0,5 üzerindedir</v>
      </c>
      <c r="O1983" s="116" t="str">
        <f t="shared" si="625"/>
        <v xml:space="preserve"> </v>
      </c>
      <c r="P1983" s="117"/>
      <c r="Q1983" s="118"/>
      <c r="R1983" s="119" t="str">
        <f t="shared" si="626"/>
        <v/>
      </c>
      <c r="S1983" s="133">
        <f>IFERROR(IF(M1983&lt;=0.005,IF(F1983="",L1983,0),IF(F1983&lt;&gt;"",0,IF(P1983="",0,IF(P1983="H",0,IF(Q1983&lt;Veriler!$G$2,L1983*Veriler!$G$2,L1983*Q1983)))))," ")</f>
        <v>0</v>
      </c>
      <c r="T1983" s="133">
        <f>IF(Veriler!T1983&lt;=0.1, S1983, IF(AND(Veriler!T1983&gt;0.1, F1983="", P1983="E"), IF(Q1983&gt;Veriler!$G$2, Q1983*S1983, IF(Q1983&lt;Veriler!$G$2, Veriler!$G$2*S1983, Q1983*S1983)), 0))</f>
        <v>0</v>
      </c>
      <c r="U1983" s="133" t="str">
        <f t="shared" si="627"/>
        <v xml:space="preserve"> </v>
      </c>
      <c r="V1983" s="134" t="str">
        <f>IFERROR(IF(O1983="%10 sınırı aşılmıştır.",L1983-T1983,IFERROR(IF(F1983="",IF(S1983=1,0,IF(L1983-S1983=0,"",L1983-S1983)),IF(Veriler!M1983="",L1983,IF(L1983*Veriler!M1983=0,"",L1983*Veriler!M1983))),L1983)),0)</f>
        <v/>
      </c>
      <c r="W1983" s="146"/>
      <c r="X1983" s="146"/>
      <c r="Y1983" s="146"/>
    </row>
    <row r="1984" spans="1:25" s="99" customFormat="1" ht="54.75" customHeight="1" x14ac:dyDescent="0.25">
      <c r="A1984" s="96">
        <f t="shared" si="628"/>
        <v>1460</v>
      </c>
      <c r="B1984" s="175"/>
      <c r="C1984" s="176"/>
      <c r="D1984" s="113"/>
      <c r="E1984" s="115"/>
      <c r="F1984" s="174"/>
      <c r="G1984" s="114" t="str">
        <f t="shared" si="623"/>
        <v/>
      </c>
      <c r="H1984" s="115"/>
      <c r="I1984" s="115"/>
      <c r="J1984" s="115"/>
      <c r="K1984" s="115"/>
      <c r="L1984" s="133" t="str">
        <f t="shared" si="624"/>
        <v/>
      </c>
      <c r="M1984" s="116" t="str">
        <f>IF(L1984="", "", L1984/Veriler!$X$1)</f>
        <v/>
      </c>
      <c r="N1984" s="116" t="str">
        <f>IF(F1984&lt;&gt;"", "İthal Girdi", IF(Veriler!T1984="", "", IF(Veriler!S1984="H", "%0,5 üzerindedir", IF(Veriler!T1984&gt;0.1, "%10 sınırı aşılmıştır.", "Uygun"))))</f>
        <v>%0,5 üzerindedir</v>
      </c>
      <c r="O1984" s="116" t="str">
        <f t="shared" si="625"/>
        <v xml:space="preserve"> </v>
      </c>
      <c r="P1984" s="117"/>
      <c r="Q1984" s="118"/>
      <c r="R1984" s="119" t="str">
        <f t="shared" si="626"/>
        <v/>
      </c>
      <c r="S1984" s="133">
        <f>IFERROR(IF(M1984&lt;=0.005,IF(F1984="",L1984,0),IF(F1984&lt;&gt;"",0,IF(P1984="",0,IF(P1984="H",0,IF(Q1984&lt;Veriler!$G$2,L1984*Veriler!$G$2,L1984*Q1984)))))," ")</f>
        <v>0</v>
      </c>
      <c r="T1984" s="133">
        <f>IF(Veriler!T1984&lt;=0.1, S1984, IF(AND(Veriler!T1984&gt;0.1, F1984="", P1984="E"), IF(Q1984&gt;Veriler!$G$2, Q1984*S1984, IF(Q1984&lt;Veriler!$G$2, Veriler!$G$2*S1984, Q1984*S1984)), 0))</f>
        <v>0</v>
      </c>
      <c r="U1984" s="133" t="str">
        <f t="shared" si="627"/>
        <v xml:space="preserve"> </v>
      </c>
      <c r="V1984" s="134" t="str">
        <f>IFERROR(IF(O1984="%10 sınırı aşılmıştır.",L1984-T1984,IFERROR(IF(F1984="",IF(S1984=1,0,IF(L1984-S1984=0,"",L1984-S1984)),IF(Veriler!M1984="",L1984,IF(L1984*Veriler!M1984=0,"",L1984*Veriler!M1984))),L1984)),0)</f>
        <v/>
      </c>
      <c r="W1984" s="146"/>
      <c r="X1984" s="146"/>
      <c r="Y1984" s="146"/>
    </row>
    <row r="1985" spans="1:25" s="99" customFormat="1" ht="54.75" customHeight="1" x14ac:dyDescent="0.25">
      <c r="A1985" s="96">
        <f t="shared" si="628"/>
        <v>1461</v>
      </c>
      <c r="B1985" s="175"/>
      <c r="C1985" s="176"/>
      <c r="D1985" s="113"/>
      <c r="E1985" s="115"/>
      <c r="F1985" s="174"/>
      <c r="G1985" s="114" t="str">
        <f t="shared" si="623"/>
        <v/>
      </c>
      <c r="H1985" s="115"/>
      <c r="I1985" s="115"/>
      <c r="J1985" s="115"/>
      <c r="K1985" s="115"/>
      <c r="L1985" s="133" t="str">
        <f t="shared" si="624"/>
        <v/>
      </c>
      <c r="M1985" s="116" t="str">
        <f>IF(L1985="", "", L1985/Veriler!$X$1)</f>
        <v/>
      </c>
      <c r="N1985" s="116" t="str">
        <f>IF(F1985&lt;&gt;"", "İthal Girdi", IF(Veriler!T1985="", "", IF(Veriler!S1985="H", "%0,5 üzerindedir", IF(Veriler!T1985&gt;0.1, "%10 sınırı aşılmıştır.", "Uygun"))))</f>
        <v>%0,5 üzerindedir</v>
      </c>
      <c r="O1985" s="116" t="str">
        <f t="shared" si="625"/>
        <v xml:space="preserve"> </v>
      </c>
      <c r="P1985" s="117"/>
      <c r="Q1985" s="118"/>
      <c r="R1985" s="119" t="str">
        <f t="shared" si="626"/>
        <v/>
      </c>
      <c r="S1985" s="133">
        <f>IFERROR(IF(M1985&lt;=0.005,IF(F1985="",L1985,0),IF(F1985&lt;&gt;"",0,IF(P1985="",0,IF(P1985="H",0,IF(Q1985&lt;Veriler!$G$2,L1985*Veriler!$G$2,L1985*Q1985)))))," ")</f>
        <v>0</v>
      </c>
      <c r="T1985" s="133">
        <f>IF(Veriler!T1985&lt;=0.1, S1985, IF(AND(Veriler!T1985&gt;0.1, F1985="", P1985="E"), IF(Q1985&gt;Veriler!$G$2, Q1985*S1985, IF(Q1985&lt;Veriler!$G$2, Veriler!$G$2*S1985, Q1985*S1985)), 0))</f>
        <v>0</v>
      </c>
      <c r="U1985" s="133" t="str">
        <f t="shared" si="627"/>
        <v xml:space="preserve"> </v>
      </c>
      <c r="V1985" s="134" t="str">
        <f>IFERROR(IF(O1985="%10 sınırı aşılmıştır.",L1985-T1985,IFERROR(IF(F1985="",IF(S1985=1,0,IF(L1985-S1985=0,"",L1985-S1985)),IF(Veriler!M1985="",L1985,IF(L1985*Veriler!M1985=0,"",L1985*Veriler!M1985))),L1985)),0)</f>
        <v/>
      </c>
      <c r="W1985" s="146"/>
      <c r="X1985" s="146"/>
      <c r="Y1985" s="146"/>
    </row>
    <row r="1986" spans="1:25" s="99" customFormat="1" ht="54.75" customHeight="1" x14ac:dyDescent="0.25">
      <c r="A1986" s="96">
        <f t="shared" si="628"/>
        <v>1462</v>
      </c>
      <c r="B1986" s="175"/>
      <c r="C1986" s="176"/>
      <c r="D1986" s="113"/>
      <c r="E1986" s="115"/>
      <c r="F1986" s="174"/>
      <c r="G1986" s="114" t="str">
        <f t="shared" si="623"/>
        <v/>
      </c>
      <c r="H1986" s="115"/>
      <c r="I1986" s="115"/>
      <c r="J1986" s="115"/>
      <c r="K1986" s="115"/>
      <c r="L1986" s="133" t="str">
        <f t="shared" si="624"/>
        <v/>
      </c>
      <c r="M1986" s="116" t="str">
        <f>IF(L1986="", "", L1986/Veriler!$X$1)</f>
        <v/>
      </c>
      <c r="N1986" s="116" t="str">
        <f>IF(F1986&lt;&gt;"", "İthal Girdi", IF(Veriler!T1986="", "", IF(Veriler!S1986="H", "%0,5 üzerindedir", IF(Veriler!T1986&gt;0.1, "%10 sınırı aşılmıştır.", "Uygun"))))</f>
        <v>%0,5 üzerindedir</v>
      </c>
      <c r="O1986" s="116" t="str">
        <f t="shared" si="625"/>
        <v xml:space="preserve"> </v>
      </c>
      <c r="P1986" s="117"/>
      <c r="Q1986" s="118"/>
      <c r="R1986" s="119" t="str">
        <f t="shared" si="626"/>
        <v/>
      </c>
      <c r="S1986" s="133">
        <f>IFERROR(IF(M1986&lt;=0.005,IF(F1986="",L1986,0),IF(F1986&lt;&gt;"",0,IF(P1986="",0,IF(P1986="H",0,IF(Q1986&lt;Veriler!$G$2,L1986*Veriler!$G$2,L1986*Q1986)))))," ")</f>
        <v>0</v>
      </c>
      <c r="T1986" s="133">
        <f>IF(Veriler!T1986&lt;=0.1, S1986, IF(AND(Veriler!T1986&gt;0.1, F1986="", P1986="E"), IF(Q1986&gt;Veriler!$G$2, Q1986*S1986, IF(Q1986&lt;Veriler!$G$2, Veriler!$G$2*S1986, Q1986*S1986)), 0))</f>
        <v>0</v>
      </c>
      <c r="U1986" s="133" t="str">
        <f t="shared" si="627"/>
        <v xml:space="preserve"> </v>
      </c>
      <c r="V1986" s="134" t="str">
        <f>IFERROR(IF(O1986="%10 sınırı aşılmıştır.",L1986-T1986,IFERROR(IF(F1986="",IF(S1986=1,0,IF(L1986-S1986=0,"",L1986-S1986)),IF(Veriler!M1986="",L1986,IF(L1986*Veriler!M1986=0,"",L1986*Veriler!M1986))),L1986)),0)</f>
        <v/>
      </c>
      <c r="W1986" s="146"/>
      <c r="X1986" s="146"/>
      <c r="Y1986" s="146"/>
    </row>
    <row r="1987" spans="1:25" s="99" customFormat="1" ht="54.75" customHeight="1" x14ac:dyDescent="0.25">
      <c r="A1987" s="96">
        <f t="shared" si="628"/>
        <v>1463</v>
      </c>
      <c r="B1987" s="175"/>
      <c r="C1987" s="176"/>
      <c r="D1987" s="113"/>
      <c r="E1987" s="115"/>
      <c r="F1987" s="174"/>
      <c r="G1987" s="114" t="str">
        <f t="shared" si="623"/>
        <v/>
      </c>
      <c r="H1987" s="115"/>
      <c r="I1987" s="115"/>
      <c r="J1987" s="115"/>
      <c r="K1987" s="115"/>
      <c r="L1987" s="133" t="str">
        <f t="shared" si="624"/>
        <v/>
      </c>
      <c r="M1987" s="116" t="str">
        <f>IF(L1987="", "", L1987/Veriler!$X$1)</f>
        <v/>
      </c>
      <c r="N1987" s="116" t="str">
        <f>IF(F1987&lt;&gt;"", "İthal Girdi", IF(Veriler!T1987="", "", IF(Veriler!S1987="H", "%0,5 üzerindedir", IF(Veriler!T1987&gt;0.1, "%10 sınırı aşılmıştır.", "Uygun"))))</f>
        <v>%0,5 üzerindedir</v>
      </c>
      <c r="O1987" s="116" t="str">
        <f t="shared" si="625"/>
        <v xml:space="preserve"> </v>
      </c>
      <c r="P1987" s="117"/>
      <c r="Q1987" s="118"/>
      <c r="R1987" s="119" t="str">
        <f t="shared" si="626"/>
        <v/>
      </c>
      <c r="S1987" s="133">
        <f>IFERROR(IF(M1987&lt;=0.005,IF(F1987="",L1987,0),IF(F1987&lt;&gt;"",0,IF(P1987="",0,IF(P1987="H",0,IF(Q1987&lt;Veriler!$G$2,L1987*Veriler!$G$2,L1987*Q1987)))))," ")</f>
        <v>0</v>
      </c>
      <c r="T1987" s="133">
        <f>IF(Veriler!T1987&lt;=0.1, S1987, IF(AND(Veriler!T1987&gt;0.1, F1987="", P1987="E"), IF(Q1987&gt;Veriler!$G$2, Q1987*S1987, IF(Q1987&lt;Veriler!$G$2, Veriler!$G$2*S1987, Q1987*S1987)), 0))</f>
        <v>0</v>
      </c>
      <c r="U1987" s="133" t="str">
        <f t="shared" si="627"/>
        <v xml:space="preserve"> </v>
      </c>
      <c r="V1987" s="134" t="str">
        <f>IFERROR(IF(O1987="%10 sınırı aşılmıştır.",L1987-T1987,IFERROR(IF(F1987="",IF(S1987=1,0,IF(L1987-S1987=0,"",L1987-S1987)),IF(Veriler!M1987="",L1987,IF(L1987*Veriler!M1987=0,"",L1987*Veriler!M1987))),L1987)),0)</f>
        <v/>
      </c>
      <c r="W1987" s="146"/>
      <c r="X1987" s="146"/>
      <c r="Y1987" s="146"/>
    </row>
    <row r="1988" spans="1:25" s="99" customFormat="1" ht="54.75" customHeight="1" x14ac:dyDescent="0.25">
      <c r="A1988" s="96">
        <f t="shared" si="628"/>
        <v>1464</v>
      </c>
      <c r="B1988" s="175"/>
      <c r="C1988" s="176"/>
      <c r="D1988" s="113"/>
      <c r="E1988" s="115"/>
      <c r="F1988" s="174"/>
      <c r="G1988" s="114" t="str">
        <f t="shared" si="623"/>
        <v/>
      </c>
      <c r="H1988" s="115"/>
      <c r="I1988" s="115"/>
      <c r="J1988" s="115"/>
      <c r="K1988" s="115"/>
      <c r="L1988" s="133" t="str">
        <f t="shared" si="624"/>
        <v/>
      </c>
      <c r="M1988" s="116" t="str">
        <f>IF(L1988="", "", L1988/Veriler!$X$1)</f>
        <v/>
      </c>
      <c r="N1988" s="116" t="str">
        <f>IF(F1988&lt;&gt;"", "İthal Girdi", IF(Veriler!T1988="", "", IF(Veriler!S1988="H", "%0,5 üzerindedir", IF(Veriler!T1988&gt;0.1, "%10 sınırı aşılmıştır.", "Uygun"))))</f>
        <v>%0,5 üzerindedir</v>
      </c>
      <c r="O1988" s="116" t="str">
        <f t="shared" si="625"/>
        <v xml:space="preserve"> </v>
      </c>
      <c r="P1988" s="117"/>
      <c r="Q1988" s="118"/>
      <c r="R1988" s="119" t="str">
        <f t="shared" si="626"/>
        <v/>
      </c>
      <c r="S1988" s="133">
        <f>IFERROR(IF(M1988&lt;=0.005,IF(F1988="",L1988,0),IF(F1988&lt;&gt;"",0,IF(P1988="",0,IF(P1988="H",0,IF(Q1988&lt;Veriler!$G$2,L1988*Veriler!$G$2,L1988*Q1988)))))," ")</f>
        <v>0</v>
      </c>
      <c r="T1988" s="133">
        <f>IF(Veriler!T1988&lt;=0.1, S1988, IF(AND(Veriler!T1988&gt;0.1, F1988="", P1988="E"), IF(Q1988&gt;Veriler!$G$2, Q1988*S1988, IF(Q1988&lt;Veriler!$G$2, Veriler!$G$2*S1988, Q1988*S1988)), 0))</f>
        <v>0</v>
      </c>
      <c r="U1988" s="133" t="str">
        <f t="shared" si="627"/>
        <v xml:space="preserve"> </v>
      </c>
      <c r="V1988" s="134" t="str">
        <f>IFERROR(IF(O1988="%10 sınırı aşılmıştır.",L1988-T1988,IFERROR(IF(F1988="",IF(S1988=1,0,IF(L1988-S1988=0,"",L1988-S1988)),IF(Veriler!M1988="",L1988,IF(L1988*Veriler!M1988=0,"",L1988*Veriler!M1988))),L1988)),0)</f>
        <v/>
      </c>
      <c r="W1988" s="146"/>
      <c r="X1988" s="146"/>
      <c r="Y1988" s="146"/>
    </row>
    <row r="1989" spans="1:25" s="99" customFormat="1" ht="54.75" customHeight="1" x14ac:dyDescent="0.25">
      <c r="A1989" s="96">
        <f t="shared" si="628"/>
        <v>1465</v>
      </c>
      <c r="B1989" s="175"/>
      <c r="C1989" s="176"/>
      <c r="D1989" s="113"/>
      <c r="E1989" s="115"/>
      <c r="F1989" s="174"/>
      <c r="G1989" s="114" t="str">
        <f t="shared" si="623"/>
        <v/>
      </c>
      <c r="H1989" s="115"/>
      <c r="I1989" s="115"/>
      <c r="J1989" s="115"/>
      <c r="K1989" s="115"/>
      <c r="L1989" s="133" t="str">
        <f t="shared" si="624"/>
        <v/>
      </c>
      <c r="M1989" s="116" t="str">
        <f>IF(L1989="", "", L1989/Veriler!$X$1)</f>
        <v/>
      </c>
      <c r="N1989" s="116" t="str">
        <f>IF(F1989&lt;&gt;"", "İthal Girdi", IF(Veriler!T1989="", "", IF(Veriler!S1989="H", "%0,5 üzerindedir", IF(Veriler!T1989&gt;0.1, "%10 sınırı aşılmıştır.", "Uygun"))))</f>
        <v>%0,5 üzerindedir</v>
      </c>
      <c r="O1989" s="116" t="str">
        <f t="shared" si="625"/>
        <v xml:space="preserve"> </v>
      </c>
      <c r="P1989" s="117"/>
      <c r="Q1989" s="118"/>
      <c r="R1989" s="119" t="str">
        <f t="shared" si="626"/>
        <v/>
      </c>
      <c r="S1989" s="133">
        <f>IFERROR(IF(M1989&lt;=0.005,IF(F1989="",L1989,0),IF(F1989&lt;&gt;"",0,IF(P1989="",0,IF(P1989="H",0,IF(Q1989&lt;Veriler!$G$2,L1989*Veriler!$G$2,L1989*Q1989)))))," ")</f>
        <v>0</v>
      </c>
      <c r="T1989" s="133">
        <f>IF(Veriler!T1989&lt;=0.1, S1989, IF(AND(Veriler!T1989&gt;0.1, F1989="", P1989="E"), IF(Q1989&gt;Veriler!$G$2, Q1989*S1989, IF(Q1989&lt;Veriler!$G$2, Veriler!$G$2*S1989, Q1989*S1989)), 0))</f>
        <v>0</v>
      </c>
      <c r="U1989" s="133" t="str">
        <f t="shared" si="627"/>
        <v xml:space="preserve"> </v>
      </c>
      <c r="V1989" s="134" t="str">
        <f>IFERROR(IF(O1989="%10 sınırı aşılmıştır.",L1989-T1989,IFERROR(IF(F1989="",IF(S1989=1,0,IF(L1989-S1989=0,"",L1989-S1989)),IF(Veriler!M1989="",L1989,IF(L1989*Veriler!M1989=0,"",L1989*Veriler!M1989))),L1989)),0)</f>
        <v/>
      </c>
      <c r="W1989" s="146"/>
      <c r="X1989" s="146"/>
      <c r="Y1989" s="146"/>
    </row>
    <row r="1990" spans="1:25" s="99" customFormat="1" ht="54.75" customHeight="1" x14ac:dyDescent="0.25">
      <c r="A1990" s="96">
        <f t="shared" si="628"/>
        <v>1466</v>
      </c>
      <c r="B1990" s="175"/>
      <c r="C1990" s="176"/>
      <c r="D1990" s="113"/>
      <c r="E1990" s="115"/>
      <c r="F1990" s="174"/>
      <c r="G1990" s="114" t="str">
        <f t="shared" si="623"/>
        <v/>
      </c>
      <c r="H1990" s="115"/>
      <c r="I1990" s="115"/>
      <c r="J1990" s="115"/>
      <c r="K1990" s="115"/>
      <c r="L1990" s="133" t="str">
        <f t="shared" si="624"/>
        <v/>
      </c>
      <c r="M1990" s="116" t="str">
        <f>IF(L1990="", "", L1990/Veriler!$X$1)</f>
        <v/>
      </c>
      <c r="N1990" s="116" t="str">
        <f>IF(F1990&lt;&gt;"", "İthal Girdi", IF(Veriler!T1990="", "", IF(Veriler!S1990="H", "%0,5 üzerindedir", IF(Veriler!T1990&gt;0.1, "%10 sınırı aşılmıştır.", "Uygun"))))</f>
        <v>%0,5 üzerindedir</v>
      </c>
      <c r="O1990" s="116" t="str">
        <f t="shared" si="625"/>
        <v xml:space="preserve"> </v>
      </c>
      <c r="P1990" s="117"/>
      <c r="Q1990" s="118"/>
      <c r="R1990" s="119" t="str">
        <f t="shared" si="626"/>
        <v/>
      </c>
      <c r="S1990" s="133">
        <f>IFERROR(IF(M1990&lt;=0.005,IF(F1990="",L1990,0),IF(F1990&lt;&gt;"",0,IF(P1990="",0,IF(P1990="H",0,IF(Q1990&lt;Veriler!$G$2,L1990*Veriler!$G$2,L1990*Q1990)))))," ")</f>
        <v>0</v>
      </c>
      <c r="T1990" s="133">
        <f>IF(Veriler!T1990&lt;=0.1, S1990, IF(AND(Veriler!T1990&gt;0.1, F1990="", P1990="E"), IF(Q1990&gt;Veriler!$G$2, Q1990*S1990, IF(Q1990&lt;Veriler!$G$2, Veriler!$G$2*S1990, Q1990*S1990)), 0))</f>
        <v>0</v>
      </c>
      <c r="U1990" s="133" t="str">
        <f t="shared" si="627"/>
        <v xml:space="preserve"> </v>
      </c>
      <c r="V1990" s="134" t="str">
        <f>IFERROR(IF(O1990="%10 sınırı aşılmıştır.",L1990-T1990,IFERROR(IF(F1990="",IF(S1990=1,0,IF(L1990-S1990=0,"",L1990-S1990)),IF(Veriler!M1990="",L1990,IF(L1990*Veriler!M1990=0,"",L1990*Veriler!M1990))),L1990)),0)</f>
        <v/>
      </c>
      <c r="W1990" s="146"/>
      <c r="X1990" s="146"/>
      <c r="Y1990" s="146"/>
    </row>
    <row r="1991" spans="1:25" s="99" customFormat="1" ht="54.75" customHeight="1" x14ac:dyDescent="0.25">
      <c r="A1991" s="96">
        <f t="shared" si="628"/>
        <v>1467</v>
      </c>
      <c r="B1991" s="175"/>
      <c r="C1991" s="176"/>
      <c r="D1991" s="113"/>
      <c r="E1991" s="115"/>
      <c r="F1991" s="174"/>
      <c r="G1991" s="114" t="str">
        <f t="shared" si="623"/>
        <v/>
      </c>
      <c r="H1991" s="115"/>
      <c r="I1991" s="115"/>
      <c r="J1991" s="115"/>
      <c r="K1991" s="115"/>
      <c r="L1991" s="133" t="str">
        <f t="shared" si="624"/>
        <v/>
      </c>
      <c r="M1991" s="116" t="str">
        <f>IF(L1991="", "", L1991/Veriler!$X$1)</f>
        <v/>
      </c>
      <c r="N1991" s="116" t="str">
        <f>IF(F1991&lt;&gt;"", "İthal Girdi", IF(Veriler!T1991="", "", IF(Veriler!S1991="H", "%0,5 üzerindedir", IF(Veriler!T1991&gt;0.1, "%10 sınırı aşılmıştır.", "Uygun"))))</f>
        <v>%0,5 üzerindedir</v>
      </c>
      <c r="O1991" s="116" t="str">
        <f t="shared" si="625"/>
        <v xml:space="preserve"> </v>
      </c>
      <c r="P1991" s="117"/>
      <c r="Q1991" s="118"/>
      <c r="R1991" s="119" t="str">
        <f t="shared" si="626"/>
        <v/>
      </c>
      <c r="S1991" s="133">
        <f>IFERROR(IF(M1991&lt;=0.005,IF(F1991="",L1991,0),IF(F1991&lt;&gt;"",0,IF(P1991="",0,IF(P1991="H",0,IF(Q1991&lt;Veriler!$G$2,L1991*Veriler!$G$2,L1991*Q1991)))))," ")</f>
        <v>0</v>
      </c>
      <c r="T1991" s="133">
        <f>IF(Veriler!T1991&lt;=0.1, S1991, IF(AND(Veriler!T1991&gt;0.1, F1991="", P1991="E"), IF(Q1991&gt;Veriler!$G$2, Q1991*S1991, IF(Q1991&lt;Veriler!$G$2, Veriler!$G$2*S1991, Q1991*S1991)), 0))</f>
        <v>0</v>
      </c>
      <c r="U1991" s="133" t="str">
        <f t="shared" si="627"/>
        <v xml:space="preserve"> </v>
      </c>
      <c r="V1991" s="134" t="str">
        <f>IFERROR(IF(O1991="%10 sınırı aşılmıştır.",L1991-T1991,IFERROR(IF(F1991="",IF(S1991=1,0,IF(L1991-S1991=0,"",L1991-S1991)),IF(Veriler!M1991="",L1991,IF(L1991*Veriler!M1991=0,"",L1991*Veriler!M1991))),L1991)),0)</f>
        <v/>
      </c>
      <c r="W1991" s="146"/>
      <c r="X1991" s="146"/>
      <c r="Y1991" s="146"/>
    </row>
    <row r="1992" spans="1:25" s="99" customFormat="1" ht="54.75" customHeight="1" x14ac:dyDescent="0.25">
      <c r="A1992" s="96">
        <f t="shared" si="628"/>
        <v>1468</v>
      </c>
      <c r="B1992" s="175"/>
      <c r="C1992" s="176"/>
      <c r="D1992" s="113"/>
      <c r="E1992" s="115"/>
      <c r="F1992" s="174"/>
      <c r="G1992" s="114" t="str">
        <f t="shared" si="623"/>
        <v/>
      </c>
      <c r="H1992" s="115"/>
      <c r="I1992" s="115"/>
      <c r="J1992" s="115"/>
      <c r="K1992" s="115"/>
      <c r="L1992" s="133" t="str">
        <f t="shared" si="624"/>
        <v/>
      </c>
      <c r="M1992" s="116" t="str">
        <f>IF(L1992="", "", L1992/Veriler!$X$1)</f>
        <v/>
      </c>
      <c r="N1992" s="116" t="str">
        <f>IF(F1992&lt;&gt;"", "İthal Girdi", IF(Veriler!T1992="", "", IF(Veriler!S1992="H", "%0,5 üzerindedir", IF(Veriler!T1992&gt;0.1, "%10 sınırı aşılmıştır.", "Uygun"))))</f>
        <v>%0,5 üzerindedir</v>
      </c>
      <c r="O1992" s="116" t="str">
        <f t="shared" si="625"/>
        <v xml:space="preserve"> </v>
      </c>
      <c r="P1992" s="117"/>
      <c r="Q1992" s="118"/>
      <c r="R1992" s="119" t="str">
        <f t="shared" si="626"/>
        <v/>
      </c>
      <c r="S1992" s="133">
        <f>IFERROR(IF(M1992&lt;=0.005,IF(F1992="",L1992,0),IF(F1992&lt;&gt;"",0,IF(P1992="",0,IF(P1992="H",0,IF(Q1992&lt;Veriler!$G$2,L1992*Veriler!$G$2,L1992*Q1992)))))," ")</f>
        <v>0</v>
      </c>
      <c r="T1992" s="133">
        <f>IF(Veriler!T1992&lt;=0.1, S1992, IF(AND(Veriler!T1992&gt;0.1, F1992="", P1992="E"), IF(Q1992&gt;Veriler!$G$2, Q1992*S1992, IF(Q1992&lt;Veriler!$G$2, Veriler!$G$2*S1992, Q1992*S1992)), 0))</f>
        <v>0</v>
      </c>
      <c r="U1992" s="133" t="str">
        <f t="shared" si="627"/>
        <v xml:space="preserve"> </v>
      </c>
      <c r="V1992" s="134" t="str">
        <f>IFERROR(IF(O1992="%10 sınırı aşılmıştır.",L1992-T1992,IFERROR(IF(F1992="",IF(S1992=1,0,IF(L1992-S1992=0,"",L1992-S1992)),IF(Veriler!M1992="",L1992,IF(L1992*Veriler!M1992=0,"",L1992*Veriler!M1992))),L1992)),0)</f>
        <v/>
      </c>
      <c r="W1992" s="146"/>
      <c r="X1992" s="146"/>
      <c r="Y1992" s="146"/>
    </row>
    <row r="1993" spans="1:25" s="99" customFormat="1" ht="54.75" customHeight="1" x14ac:dyDescent="0.25">
      <c r="A1993" s="96">
        <f t="shared" si="628"/>
        <v>1469</v>
      </c>
      <c r="B1993" s="175"/>
      <c r="C1993" s="176"/>
      <c r="D1993" s="113"/>
      <c r="E1993" s="115"/>
      <c r="F1993" s="174"/>
      <c r="G1993" s="114" t="str">
        <f t="shared" si="623"/>
        <v/>
      </c>
      <c r="H1993" s="115"/>
      <c r="I1993" s="115"/>
      <c r="J1993" s="115"/>
      <c r="K1993" s="115"/>
      <c r="L1993" s="133" t="str">
        <f t="shared" si="624"/>
        <v/>
      </c>
      <c r="M1993" s="116" t="str">
        <f>IF(L1993="", "", L1993/Veriler!$X$1)</f>
        <v/>
      </c>
      <c r="N1993" s="116" t="str">
        <f>IF(F1993&lt;&gt;"", "İthal Girdi", IF(Veriler!T1993="", "", IF(Veriler!S1993="H", "%0,5 üzerindedir", IF(Veriler!T1993&gt;0.1, "%10 sınırı aşılmıştır.", "Uygun"))))</f>
        <v>%0,5 üzerindedir</v>
      </c>
      <c r="O1993" s="116" t="str">
        <f t="shared" si="625"/>
        <v xml:space="preserve"> </v>
      </c>
      <c r="P1993" s="117"/>
      <c r="Q1993" s="118"/>
      <c r="R1993" s="119" t="str">
        <f t="shared" si="626"/>
        <v/>
      </c>
      <c r="S1993" s="133">
        <f>IFERROR(IF(M1993&lt;=0.005,IF(F1993="",L1993,0),IF(F1993&lt;&gt;"",0,IF(P1993="",0,IF(P1993="H",0,IF(Q1993&lt;Veriler!$G$2,L1993*Veriler!$G$2,L1993*Q1993)))))," ")</f>
        <v>0</v>
      </c>
      <c r="T1993" s="133">
        <f>IF(Veriler!T1993&lt;=0.1, S1993, IF(AND(Veriler!T1993&gt;0.1, F1993="", P1993="E"), IF(Q1993&gt;Veriler!$G$2, Q1993*S1993, IF(Q1993&lt;Veriler!$G$2, Veriler!$G$2*S1993, Q1993*S1993)), 0))</f>
        <v>0</v>
      </c>
      <c r="U1993" s="133" t="str">
        <f t="shared" si="627"/>
        <v xml:space="preserve"> </v>
      </c>
      <c r="V1993" s="134" t="str">
        <f>IFERROR(IF(O1993="%10 sınırı aşılmıştır.",L1993-T1993,IFERROR(IF(F1993="",IF(S1993=1,0,IF(L1993-S1993=0,"",L1993-S1993)),IF(Veriler!M1993="",L1993,IF(L1993*Veriler!M1993=0,"",L1993*Veriler!M1993))),L1993)),0)</f>
        <v/>
      </c>
      <c r="W1993" s="146"/>
      <c r="X1993" s="146"/>
      <c r="Y1993" s="146"/>
    </row>
    <row r="1994" spans="1:25" s="99" customFormat="1" ht="54.75" customHeight="1" x14ac:dyDescent="0.25">
      <c r="A1994" s="96">
        <f t="shared" si="628"/>
        <v>1470</v>
      </c>
      <c r="B1994" s="175"/>
      <c r="C1994" s="176"/>
      <c r="D1994" s="113"/>
      <c r="E1994" s="115"/>
      <c r="F1994" s="174"/>
      <c r="G1994" s="114" t="str">
        <f t="shared" si="623"/>
        <v/>
      </c>
      <c r="H1994" s="115"/>
      <c r="I1994" s="115"/>
      <c r="J1994" s="115"/>
      <c r="K1994" s="115"/>
      <c r="L1994" s="133" t="str">
        <f t="shared" si="624"/>
        <v/>
      </c>
      <c r="M1994" s="116" t="str">
        <f>IF(L1994="", "", L1994/Veriler!$X$1)</f>
        <v/>
      </c>
      <c r="N1994" s="116" t="str">
        <f>IF(F1994&lt;&gt;"", "İthal Girdi", IF(Veriler!T1994="", "", IF(Veriler!S1994="H", "%0,5 üzerindedir", IF(Veriler!T1994&gt;0.1, "%10 sınırı aşılmıştır.", "Uygun"))))</f>
        <v>%0,5 üzerindedir</v>
      </c>
      <c r="O1994" s="116" t="str">
        <f t="shared" si="625"/>
        <v xml:space="preserve"> </v>
      </c>
      <c r="P1994" s="117"/>
      <c r="Q1994" s="118"/>
      <c r="R1994" s="119" t="str">
        <f t="shared" si="626"/>
        <v/>
      </c>
      <c r="S1994" s="133">
        <f>IFERROR(IF(M1994&lt;=0.005,IF(F1994="",L1994,0),IF(F1994&lt;&gt;"",0,IF(P1994="",0,IF(P1994="H",0,IF(Q1994&lt;Veriler!$G$2,L1994*Veriler!$G$2,L1994*Q1994)))))," ")</f>
        <v>0</v>
      </c>
      <c r="T1994" s="133">
        <f>IF(Veriler!T1994&lt;=0.1, S1994, IF(AND(Veriler!T1994&gt;0.1, F1994="", P1994="E"), IF(Q1994&gt;Veriler!$G$2, Q1994*S1994, IF(Q1994&lt;Veriler!$G$2, Veriler!$G$2*S1994, Q1994*S1994)), 0))</f>
        <v>0</v>
      </c>
      <c r="U1994" s="133" t="str">
        <f t="shared" si="627"/>
        <v xml:space="preserve"> </v>
      </c>
      <c r="V1994" s="134" t="str">
        <f>IFERROR(IF(O1994="%10 sınırı aşılmıştır.",L1994-T1994,IFERROR(IF(F1994="",IF(S1994=1,0,IF(L1994-S1994=0,"",L1994-S1994)),IF(Veriler!M1994="",L1994,IF(L1994*Veriler!M1994=0,"",L1994*Veriler!M1994))),L1994)),0)</f>
        <v/>
      </c>
      <c r="W1994" s="146"/>
      <c r="X1994" s="146"/>
      <c r="Y1994" s="146"/>
    </row>
    <row r="1995" spans="1:25" s="99" customFormat="1" ht="36" hidden="1" customHeight="1" x14ac:dyDescent="0.25">
      <c r="A1995" s="101"/>
      <c r="B1995" s="191" t="s">
        <v>16</v>
      </c>
      <c r="C1995" s="176"/>
      <c r="D1995" s="120"/>
      <c r="E1995" s="171"/>
      <c r="F1995" s="172"/>
      <c r="G1995" s="121"/>
      <c r="H1995" s="115"/>
      <c r="I1995" s="115"/>
      <c r="J1995" s="115"/>
      <c r="K1995" s="115"/>
      <c r="L1995" s="121"/>
      <c r="M1995" s="121"/>
      <c r="N1995" s="121"/>
      <c r="O1995" s="121"/>
      <c r="P1995" s="120"/>
      <c r="Q1995" s="120"/>
      <c r="R1995" s="183"/>
      <c r="S1995" s="184"/>
      <c r="T1995" s="121"/>
      <c r="U1995" s="121"/>
      <c r="V1995" s="121"/>
      <c r="W1995" s="146"/>
      <c r="X1995" s="146"/>
      <c r="Y1995" s="146"/>
    </row>
    <row r="1996" spans="1:25" s="99" customFormat="1" ht="54.75" customHeight="1" x14ac:dyDescent="0.25">
      <c r="A1996" s="96">
        <f>A1994+1</f>
        <v>1471</v>
      </c>
      <c r="B1996" s="175"/>
      <c r="C1996" s="176"/>
      <c r="D1996" s="113"/>
      <c r="E1996" s="115"/>
      <c r="F1996" s="174"/>
      <c r="G1996" s="114" t="str">
        <f t="shared" ref="G1996:G2009" si="629">IF(AND(F1996&lt;&gt;"",V1996&lt;&gt;"",L1996&lt;&gt;0),V1996/L1996,"")</f>
        <v/>
      </c>
      <c r="H1996" s="115"/>
      <c r="I1996" s="115"/>
      <c r="J1996" s="115"/>
      <c r="K1996" s="115"/>
      <c r="L1996" s="133" t="str">
        <f t="shared" ref="L1996:L2009" si="630">IF(AND(H1996&lt;&gt;0, J1996&lt;&gt;0, K1996&lt;&gt;0), H1996*J1996*K1996, "")</f>
        <v/>
      </c>
      <c r="M1996" s="116" t="str">
        <f>IF(L1996="", "", L1996/Veriler!$X$1)</f>
        <v/>
      </c>
      <c r="N1996" s="116" t="str">
        <f>IF(F1996&lt;&gt;"", "İthal Girdi", IF(Veriler!T1996="", "", IF(Veriler!S1996="H", "%0,5 üzerindedir", IF(Veriler!T1996&gt;0.1, "%10 sınırı aşılmıştır.", "Uygun"))))</f>
        <v>%0,5 üzerindedir</v>
      </c>
      <c r="O1996" s="116" t="str">
        <f t="shared" ref="O1996:O2009" si="631">IF(M1996=""," ",N1996)</f>
        <v xml:space="preserve"> </v>
      </c>
      <c r="P1996" s="117"/>
      <c r="Q1996" s="118"/>
      <c r="R1996" s="119" t="str">
        <f t="shared" ref="R1996:R2009" si="632">IFERROR(IF(AND(T1996&lt;&gt;"",L1996&lt;&gt;"",L1996&lt;&gt;0,T1996&lt;&gt;0),T1996/L1996,"")," ")</f>
        <v/>
      </c>
      <c r="S1996" s="133">
        <f>IFERROR(IF(M1996&lt;=0.005,IF(F1996="",L1996,0),IF(F1996&lt;&gt;"",0,IF(P1996="",0,IF(P1996="H",0,IF(Q1996&lt;Veriler!$G$2,L1996*Veriler!$G$2,L1996*Q1996)))))," ")</f>
        <v>0</v>
      </c>
      <c r="T1996" s="133">
        <f>IF(Veriler!T1996&lt;=0.1, S1996, IF(AND(Veriler!T1996&gt;0.1, F1996="", P1996="E"), IF(Q1996&gt;Veriler!$G$2, Q1996*S1996, IF(Q1996&lt;Veriler!$G$2, Veriler!$G$2*S1996, Q1996*S1996)), 0))</f>
        <v>0</v>
      </c>
      <c r="U1996" s="133" t="str">
        <f t="shared" ref="U1996:U2009" si="633">IF(T1996=0," ",T1996)</f>
        <v xml:space="preserve"> </v>
      </c>
      <c r="V1996" s="134" t="str">
        <f>IFERROR(IF(O1996="%10 sınırı aşılmıştır.",L1996-T1996,IFERROR(IF(F1996="",IF(S1996=1,0,IF(L1996-S1996=0,"",L1996-S1996)),IF(Veriler!M1996="",L1996,IF(L1996*Veriler!M1996=0,"",L1996*Veriler!M1996))),L1996)),0)</f>
        <v/>
      </c>
      <c r="W1996" s="146"/>
      <c r="X1996" s="146"/>
      <c r="Y1996" s="146"/>
    </row>
    <row r="1997" spans="1:25" s="99" customFormat="1" ht="54.75" customHeight="1" x14ac:dyDescent="0.25">
      <c r="A1997" s="96">
        <f t="shared" ref="A1997:A2009" si="634">A1996+1</f>
        <v>1472</v>
      </c>
      <c r="B1997" s="175"/>
      <c r="C1997" s="176"/>
      <c r="D1997" s="113"/>
      <c r="E1997" s="115"/>
      <c r="F1997" s="174"/>
      <c r="G1997" s="114" t="str">
        <f t="shared" si="629"/>
        <v/>
      </c>
      <c r="H1997" s="115"/>
      <c r="I1997" s="115"/>
      <c r="J1997" s="115"/>
      <c r="K1997" s="115"/>
      <c r="L1997" s="133" t="str">
        <f t="shared" si="630"/>
        <v/>
      </c>
      <c r="M1997" s="116" t="str">
        <f>IF(L1997="", "", L1997/Veriler!$X$1)</f>
        <v/>
      </c>
      <c r="N1997" s="116" t="str">
        <f>IF(F1997&lt;&gt;"", "İthal Girdi", IF(Veriler!T1997="", "", IF(Veriler!S1997="H", "%0,5 üzerindedir", IF(Veriler!T1997&gt;0.1, "%10 sınırı aşılmıştır.", "Uygun"))))</f>
        <v>%0,5 üzerindedir</v>
      </c>
      <c r="O1997" s="116" t="str">
        <f t="shared" si="631"/>
        <v xml:space="preserve"> </v>
      </c>
      <c r="P1997" s="117"/>
      <c r="Q1997" s="118"/>
      <c r="R1997" s="119" t="str">
        <f t="shared" si="632"/>
        <v/>
      </c>
      <c r="S1997" s="133">
        <f>IFERROR(IF(M1997&lt;=0.005,IF(F1997="",L1997,0),IF(F1997&lt;&gt;"",0,IF(P1997="",0,IF(P1997="H",0,IF(Q1997&lt;Veriler!$G$2,L1997*Veriler!$G$2,L1997*Q1997)))))," ")</f>
        <v>0</v>
      </c>
      <c r="T1997" s="133">
        <f>IF(Veriler!T1997&lt;=0.1, S1997, IF(AND(Veriler!T1997&gt;0.1, F1997="", P1997="E"), IF(Q1997&gt;Veriler!$G$2, Q1997*S1997, IF(Q1997&lt;Veriler!$G$2, Veriler!$G$2*S1997, Q1997*S1997)), 0))</f>
        <v>0</v>
      </c>
      <c r="U1997" s="133" t="str">
        <f t="shared" si="633"/>
        <v xml:space="preserve"> </v>
      </c>
      <c r="V1997" s="134" t="str">
        <f>IFERROR(IF(O1997="%10 sınırı aşılmıştır.",L1997-T1997,IFERROR(IF(F1997="",IF(S1997=1,0,IF(L1997-S1997=0,"",L1997-S1997)),IF(Veriler!M1997="",L1997,IF(L1997*Veriler!M1997=0,"",L1997*Veriler!M1997))),L1997)),0)</f>
        <v/>
      </c>
      <c r="W1997" s="146"/>
      <c r="X1997" s="146"/>
      <c r="Y1997" s="146"/>
    </row>
    <row r="1998" spans="1:25" s="99" customFormat="1" ht="54.75" customHeight="1" x14ac:dyDescent="0.25">
      <c r="A1998" s="96">
        <f t="shared" si="634"/>
        <v>1473</v>
      </c>
      <c r="B1998" s="175"/>
      <c r="C1998" s="176"/>
      <c r="D1998" s="113"/>
      <c r="E1998" s="115"/>
      <c r="F1998" s="174"/>
      <c r="G1998" s="114" t="str">
        <f t="shared" si="629"/>
        <v/>
      </c>
      <c r="H1998" s="115"/>
      <c r="I1998" s="115"/>
      <c r="J1998" s="115"/>
      <c r="K1998" s="115"/>
      <c r="L1998" s="133" t="str">
        <f t="shared" si="630"/>
        <v/>
      </c>
      <c r="M1998" s="116" t="str">
        <f>IF(L1998="", "", L1998/Veriler!$X$1)</f>
        <v/>
      </c>
      <c r="N1998" s="116" t="str">
        <f>IF(F1998&lt;&gt;"", "İthal Girdi", IF(Veriler!T1998="", "", IF(Veriler!S1998="H", "%0,5 üzerindedir", IF(Veriler!T1998&gt;0.1, "%10 sınırı aşılmıştır.", "Uygun"))))</f>
        <v>%0,5 üzerindedir</v>
      </c>
      <c r="O1998" s="116" t="str">
        <f t="shared" si="631"/>
        <v xml:space="preserve"> </v>
      </c>
      <c r="P1998" s="117"/>
      <c r="Q1998" s="118"/>
      <c r="R1998" s="119" t="str">
        <f t="shared" si="632"/>
        <v/>
      </c>
      <c r="S1998" s="133">
        <f>IFERROR(IF(M1998&lt;=0.005,IF(F1998="",L1998,0),IF(F1998&lt;&gt;"",0,IF(P1998="",0,IF(P1998="H",0,IF(Q1998&lt;Veriler!$G$2,L1998*Veriler!$G$2,L1998*Q1998)))))," ")</f>
        <v>0</v>
      </c>
      <c r="T1998" s="133">
        <f>IF(Veriler!T1998&lt;=0.1, S1998, IF(AND(Veriler!T1998&gt;0.1, F1998="", P1998="E"), IF(Q1998&gt;Veriler!$G$2, Q1998*S1998, IF(Q1998&lt;Veriler!$G$2, Veriler!$G$2*S1998, Q1998*S1998)), 0))</f>
        <v>0</v>
      </c>
      <c r="U1998" s="133" t="str">
        <f t="shared" si="633"/>
        <v xml:space="preserve"> </v>
      </c>
      <c r="V1998" s="134" t="str">
        <f>IFERROR(IF(O1998="%10 sınırı aşılmıştır.",L1998-T1998,IFERROR(IF(F1998="",IF(S1998=1,0,IF(L1998-S1998=0,"",L1998-S1998)),IF(Veriler!M1998="",L1998,IF(L1998*Veriler!M1998=0,"",L1998*Veriler!M1998))),L1998)),0)</f>
        <v/>
      </c>
      <c r="W1998" s="146"/>
      <c r="X1998" s="146"/>
      <c r="Y1998" s="146"/>
    </row>
    <row r="1999" spans="1:25" s="99" customFormat="1" ht="54.75" customHeight="1" x14ac:dyDescent="0.25">
      <c r="A1999" s="96">
        <f t="shared" si="634"/>
        <v>1474</v>
      </c>
      <c r="B1999" s="175"/>
      <c r="C1999" s="176"/>
      <c r="D1999" s="113"/>
      <c r="E1999" s="115"/>
      <c r="F1999" s="174"/>
      <c r="G1999" s="114" t="str">
        <f t="shared" si="629"/>
        <v/>
      </c>
      <c r="H1999" s="115"/>
      <c r="I1999" s="115"/>
      <c r="J1999" s="115"/>
      <c r="K1999" s="115"/>
      <c r="L1999" s="133" t="str">
        <f t="shared" si="630"/>
        <v/>
      </c>
      <c r="M1999" s="116" t="str">
        <f>IF(L1999="", "", L1999/Veriler!$X$1)</f>
        <v/>
      </c>
      <c r="N1999" s="116" t="str">
        <f>IF(F1999&lt;&gt;"", "İthal Girdi", IF(Veriler!T1999="", "", IF(Veriler!S1999="H", "%0,5 üzerindedir", IF(Veriler!T1999&gt;0.1, "%10 sınırı aşılmıştır.", "Uygun"))))</f>
        <v>%0,5 üzerindedir</v>
      </c>
      <c r="O1999" s="116" t="str">
        <f t="shared" si="631"/>
        <v xml:space="preserve"> </v>
      </c>
      <c r="P1999" s="117"/>
      <c r="Q1999" s="118"/>
      <c r="R1999" s="119" t="str">
        <f t="shared" si="632"/>
        <v/>
      </c>
      <c r="S1999" s="133">
        <f>IFERROR(IF(M1999&lt;=0.005,IF(F1999="",L1999,0),IF(F1999&lt;&gt;"",0,IF(P1999="",0,IF(P1999="H",0,IF(Q1999&lt;Veriler!$G$2,L1999*Veriler!$G$2,L1999*Q1999)))))," ")</f>
        <v>0</v>
      </c>
      <c r="T1999" s="133">
        <f>IF(Veriler!T1999&lt;=0.1, S1999, IF(AND(Veriler!T1999&gt;0.1, F1999="", P1999="E"), IF(Q1999&gt;Veriler!$G$2, Q1999*S1999, IF(Q1999&lt;Veriler!$G$2, Veriler!$G$2*S1999, Q1999*S1999)), 0))</f>
        <v>0</v>
      </c>
      <c r="U1999" s="133" t="str">
        <f t="shared" si="633"/>
        <v xml:space="preserve"> </v>
      </c>
      <c r="V1999" s="134" t="str">
        <f>IFERROR(IF(O1999="%10 sınırı aşılmıştır.",L1999-T1999,IFERROR(IF(F1999="",IF(S1999=1,0,IF(L1999-S1999=0,"",L1999-S1999)),IF(Veriler!M1999="",L1999,IF(L1999*Veriler!M1999=0,"",L1999*Veriler!M1999))),L1999)),0)</f>
        <v/>
      </c>
      <c r="W1999" s="146"/>
      <c r="X1999" s="146"/>
      <c r="Y1999" s="146"/>
    </row>
    <row r="2000" spans="1:25" s="99" customFormat="1" ht="54.75" customHeight="1" x14ac:dyDescent="0.25">
      <c r="A2000" s="96">
        <f t="shared" si="634"/>
        <v>1475</v>
      </c>
      <c r="B2000" s="175"/>
      <c r="C2000" s="176"/>
      <c r="D2000" s="113"/>
      <c r="E2000" s="115"/>
      <c r="F2000" s="174"/>
      <c r="G2000" s="114" t="str">
        <f t="shared" si="629"/>
        <v/>
      </c>
      <c r="H2000" s="115"/>
      <c r="I2000" s="115"/>
      <c r="J2000" s="115"/>
      <c r="K2000" s="115"/>
      <c r="L2000" s="133" t="str">
        <f t="shared" si="630"/>
        <v/>
      </c>
      <c r="M2000" s="116" t="str">
        <f>IF(L2000="", "", L2000/Veriler!$X$1)</f>
        <v/>
      </c>
      <c r="N2000" s="116" t="str">
        <f>IF(F2000&lt;&gt;"", "İthal Girdi", IF(Veriler!T2000="", "", IF(Veriler!S2000="H", "%0,5 üzerindedir", IF(Veriler!T2000&gt;0.1, "%10 sınırı aşılmıştır.", "Uygun"))))</f>
        <v>%0,5 üzerindedir</v>
      </c>
      <c r="O2000" s="116" t="str">
        <f t="shared" si="631"/>
        <v xml:space="preserve"> </v>
      </c>
      <c r="P2000" s="117"/>
      <c r="Q2000" s="118"/>
      <c r="R2000" s="119" t="str">
        <f t="shared" si="632"/>
        <v/>
      </c>
      <c r="S2000" s="133">
        <f>IFERROR(IF(M2000&lt;=0.005,IF(F2000="",L2000,0),IF(F2000&lt;&gt;"",0,IF(P2000="",0,IF(P2000="H",0,IF(Q2000&lt;Veriler!$G$2,L2000*Veriler!$G$2,L2000*Q2000)))))," ")</f>
        <v>0</v>
      </c>
      <c r="T2000" s="133">
        <f>IF(Veriler!T2000&lt;=0.1, S2000, IF(AND(Veriler!T2000&gt;0.1, F2000="", P2000="E"), IF(Q2000&gt;Veriler!$G$2, Q2000*S2000, IF(Q2000&lt;Veriler!$G$2, Veriler!$G$2*S2000, Q2000*S2000)), 0))</f>
        <v>0</v>
      </c>
      <c r="U2000" s="133" t="str">
        <f t="shared" si="633"/>
        <v xml:space="preserve"> </v>
      </c>
      <c r="V2000" s="134" t="str">
        <f>IFERROR(IF(O2000="%10 sınırı aşılmıştır.",L2000-T2000,IFERROR(IF(F2000="",IF(S2000=1,0,IF(L2000-S2000=0,"",L2000-S2000)),IF(Veriler!M2000="",L2000,IF(L2000*Veriler!M2000=0,"",L2000*Veriler!M2000))),L2000)),0)</f>
        <v/>
      </c>
      <c r="W2000" s="146"/>
      <c r="X2000" s="146"/>
      <c r="Y2000" s="146"/>
    </row>
    <row r="2001" spans="1:25" s="99" customFormat="1" ht="54.75" customHeight="1" x14ac:dyDescent="0.25">
      <c r="A2001" s="96">
        <f t="shared" si="634"/>
        <v>1476</v>
      </c>
      <c r="B2001" s="175"/>
      <c r="C2001" s="176"/>
      <c r="D2001" s="113"/>
      <c r="E2001" s="115"/>
      <c r="F2001" s="174"/>
      <c r="G2001" s="114" t="str">
        <f t="shared" si="629"/>
        <v/>
      </c>
      <c r="H2001" s="115"/>
      <c r="I2001" s="115"/>
      <c r="J2001" s="115"/>
      <c r="K2001" s="115"/>
      <c r="L2001" s="133" t="str">
        <f t="shared" si="630"/>
        <v/>
      </c>
      <c r="M2001" s="116" t="str">
        <f>IF(L2001="", "", L2001/Veriler!$X$1)</f>
        <v/>
      </c>
      <c r="N2001" s="116" t="str">
        <f>IF(F2001&lt;&gt;"", "İthal Girdi", IF(Veriler!T2001="", "", IF(Veriler!S2001="H", "%0,5 üzerindedir", IF(Veriler!T2001&gt;0.1, "%10 sınırı aşılmıştır.", "Uygun"))))</f>
        <v>%0,5 üzerindedir</v>
      </c>
      <c r="O2001" s="116" t="str">
        <f t="shared" si="631"/>
        <v xml:space="preserve"> </v>
      </c>
      <c r="P2001" s="117"/>
      <c r="Q2001" s="118"/>
      <c r="R2001" s="119" t="str">
        <f t="shared" si="632"/>
        <v/>
      </c>
      <c r="S2001" s="133">
        <f>IFERROR(IF(M2001&lt;=0.005,IF(F2001="",L2001,0),IF(F2001&lt;&gt;"",0,IF(P2001="",0,IF(P2001="H",0,IF(Q2001&lt;Veriler!$G$2,L2001*Veriler!$G$2,L2001*Q2001)))))," ")</f>
        <v>0</v>
      </c>
      <c r="T2001" s="133">
        <f>IF(Veriler!T2001&lt;=0.1, S2001, IF(AND(Veriler!T2001&gt;0.1, F2001="", P2001="E"), IF(Q2001&gt;Veriler!$G$2, Q2001*S2001, IF(Q2001&lt;Veriler!$G$2, Veriler!$G$2*S2001, Q2001*S2001)), 0))</f>
        <v>0</v>
      </c>
      <c r="U2001" s="133" t="str">
        <f t="shared" si="633"/>
        <v xml:space="preserve"> </v>
      </c>
      <c r="V2001" s="134" t="str">
        <f>IFERROR(IF(O2001="%10 sınırı aşılmıştır.",L2001-T2001,IFERROR(IF(F2001="",IF(S2001=1,0,IF(L2001-S2001=0,"",L2001-S2001)),IF(Veriler!M2001="",L2001,IF(L2001*Veriler!M2001=0,"",L2001*Veriler!M2001))),L2001)),0)</f>
        <v/>
      </c>
      <c r="W2001" s="146"/>
      <c r="X2001" s="146"/>
      <c r="Y2001" s="146"/>
    </row>
    <row r="2002" spans="1:25" s="99" customFormat="1" ht="54.75" customHeight="1" x14ac:dyDescent="0.25">
      <c r="A2002" s="96">
        <f t="shared" si="634"/>
        <v>1477</v>
      </c>
      <c r="B2002" s="175"/>
      <c r="C2002" s="176"/>
      <c r="D2002" s="113"/>
      <c r="E2002" s="115"/>
      <c r="F2002" s="174"/>
      <c r="G2002" s="114" t="str">
        <f t="shared" si="629"/>
        <v/>
      </c>
      <c r="H2002" s="115"/>
      <c r="I2002" s="115"/>
      <c r="J2002" s="115"/>
      <c r="K2002" s="115"/>
      <c r="L2002" s="133" t="str">
        <f t="shared" si="630"/>
        <v/>
      </c>
      <c r="M2002" s="116" t="str">
        <f>IF(L2002="", "", L2002/Veriler!$X$1)</f>
        <v/>
      </c>
      <c r="N2002" s="116" t="str">
        <f>IF(F2002&lt;&gt;"", "İthal Girdi", IF(Veriler!T2002="", "", IF(Veriler!S2002="H", "%0,5 üzerindedir", IF(Veriler!T2002&gt;0.1, "%10 sınırı aşılmıştır.", "Uygun"))))</f>
        <v>%0,5 üzerindedir</v>
      </c>
      <c r="O2002" s="116" t="str">
        <f t="shared" si="631"/>
        <v xml:space="preserve"> </v>
      </c>
      <c r="P2002" s="117"/>
      <c r="Q2002" s="118"/>
      <c r="R2002" s="119" t="str">
        <f t="shared" si="632"/>
        <v/>
      </c>
      <c r="S2002" s="133">
        <f>IFERROR(IF(M2002&lt;=0.005,IF(F2002="",L2002,0),IF(F2002&lt;&gt;"",0,IF(P2002="",0,IF(P2002="H",0,IF(Q2002&lt;Veriler!$G$2,L2002*Veriler!$G$2,L2002*Q2002)))))," ")</f>
        <v>0</v>
      </c>
      <c r="T2002" s="133">
        <f>IF(Veriler!T2002&lt;=0.1, S2002, IF(AND(Veriler!T2002&gt;0.1, F2002="", P2002="E"), IF(Q2002&gt;Veriler!$G$2, Q2002*S2002, IF(Q2002&lt;Veriler!$G$2, Veriler!$G$2*S2002, Q2002*S2002)), 0))</f>
        <v>0</v>
      </c>
      <c r="U2002" s="133" t="str">
        <f t="shared" si="633"/>
        <v xml:space="preserve"> </v>
      </c>
      <c r="V2002" s="134" t="str">
        <f>IFERROR(IF(O2002="%10 sınırı aşılmıştır.",L2002-T2002,IFERROR(IF(F2002="",IF(S2002=1,0,IF(L2002-S2002=0,"",L2002-S2002)),IF(Veriler!M2002="",L2002,IF(L2002*Veriler!M2002=0,"",L2002*Veriler!M2002))),L2002)),0)</f>
        <v/>
      </c>
      <c r="W2002" s="146"/>
      <c r="X2002" s="146"/>
      <c r="Y2002" s="146"/>
    </row>
    <row r="2003" spans="1:25" s="99" customFormat="1" ht="54.75" customHeight="1" x14ac:dyDescent="0.25">
      <c r="A2003" s="96">
        <f t="shared" si="634"/>
        <v>1478</v>
      </c>
      <c r="B2003" s="175"/>
      <c r="C2003" s="176"/>
      <c r="D2003" s="113"/>
      <c r="E2003" s="115"/>
      <c r="F2003" s="174"/>
      <c r="G2003" s="114" t="str">
        <f t="shared" si="629"/>
        <v/>
      </c>
      <c r="H2003" s="115"/>
      <c r="I2003" s="115"/>
      <c r="J2003" s="115"/>
      <c r="K2003" s="115"/>
      <c r="L2003" s="133" t="str">
        <f t="shared" si="630"/>
        <v/>
      </c>
      <c r="M2003" s="116" t="str">
        <f>IF(L2003="", "", L2003/Veriler!$X$1)</f>
        <v/>
      </c>
      <c r="N2003" s="116" t="str">
        <f>IF(F2003&lt;&gt;"", "İthal Girdi", IF(Veriler!T2003="", "", IF(Veriler!S2003="H", "%0,5 üzerindedir", IF(Veriler!T2003&gt;0.1, "%10 sınırı aşılmıştır.", "Uygun"))))</f>
        <v>%0,5 üzerindedir</v>
      </c>
      <c r="O2003" s="116" t="str">
        <f t="shared" si="631"/>
        <v xml:space="preserve"> </v>
      </c>
      <c r="P2003" s="117"/>
      <c r="Q2003" s="118"/>
      <c r="R2003" s="119" t="str">
        <f t="shared" si="632"/>
        <v/>
      </c>
      <c r="S2003" s="133">
        <f>IFERROR(IF(M2003&lt;=0.005,IF(F2003="",L2003,0),IF(F2003&lt;&gt;"",0,IF(P2003="",0,IF(P2003="H",0,IF(Q2003&lt;Veriler!$G$2,L2003*Veriler!$G$2,L2003*Q2003)))))," ")</f>
        <v>0</v>
      </c>
      <c r="T2003" s="133">
        <f>IF(Veriler!T2003&lt;=0.1, S2003, IF(AND(Veriler!T2003&gt;0.1, F2003="", P2003="E"), IF(Q2003&gt;Veriler!$G$2, Q2003*S2003, IF(Q2003&lt;Veriler!$G$2, Veriler!$G$2*S2003, Q2003*S2003)), 0))</f>
        <v>0</v>
      </c>
      <c r="U2003" s="133" t="str">
        <f t="shared" si="633"/>
        <v xml:space="preserve"> </v>
      </c>
      <c r="V2003" s="134" t="str">
        <f>IFERROR(IF(O2003="%10 sınırı aşılmıştır.",L2003-T2003,IFERROR(IF(F2003="",IF(S2003=1,0,IF(L2003-S2003=0,"",L2003-S2003)),IF(Veriler!M2003="",L2003,IF(L2003*Veriler!M2003=0,"",L2003*Veriler!M2003))),L2003)),0)</f>
        <v/>
      </c>
      <c r="W2003" s="146"/>
      <c r="X2003" s="146"/>
      <c r="Y2003" s="146"/>
    </row>
    <row r="2004" spans="1:25" s="99" customFormat="1" ht="54.75" customHeight="1" x14ac:dyDescent="0.25">
      <c r="A2004" s="96">
        <f t="shared" si="634"/>
        <v>1479</v>
      </c>
      <c r="B2004" s="175"/>
      <c r="C2004" s="176"/>
      <c r="D2004" s="113"/>
      <c r="E2004" s="115"/>
      <c r="F2004" s="174"/>
      <c r="G2004" s="114" t="str">
        <f t="shared" si="629"/>
        <v/>
      </c>
      <c r="H2004" s="115"/>
      <c r="I2004" s="115"/>
      <c r="J2004" s="115"/>
      <c r="K2004" s="115"/>
      <c r="L2004" s="133" t="str">
        <f t="shared" si="630"/>
        <v/>
      </c>
      <c r="M2004" s="116" t="str">
        <f>IF(L2004="", "", L2004/Veriler!$X$1)</f>
        <v/>
      </c>
      <c r="N2004" s="116" t="str">
        <f>IF(F2004&lt;&gt;"", "İthal Girdi", IF(Veriler!T2004="", "", IF(Veriler!S2004="H", "%0,5 üzerindedir", IF(Veriler!T2004&gt;0.1, "%10 sınırı aşılmıştır.", "Uygun"))))</f>
        <v>%0,5 üzerindedir</v>
      </c>
      <c r="O2004" s="116" t="str">
        <f t="shared" si="631"/>
        <v xml:space="preserve"> </v>
      </c>
      <c r="P2004" s="117"/>
      <c r="Q2004" s="118"/>
      <c r="R2004" s="119" t="str">
        <f t="shared" si="632"/>
        <v/>
      </c>
      <c r="S2004" s="133">
        <f>IFERROR(IF(M2004&lt;=0.005,IF(F2004="",L2004,0),IF(F2004&lt;&gt;"",0,IF(P2004="",0,IF(P2004="H",0,IF(Q2004&lt;Veriler!$G$2,L2004*Veriler!$G$2,L2004*Q2004)))))," ")</f>
        <v>0</v>
      </c>
      <c r="T2004" s="133">
        <f>IF(Veriler!T2004&lt;=0.1, S2004, IF(AND(Veriler!T2004&gt;0.1, F2004="", P2004="E"), IF(Q2004&gt;Veriler!$G$2, Q2004*S2004, IF(Q2004&lt;Veriler!$G$2, Veriler!$G$2*S2004, Q2004*S2004)), 0))</f>
        <v>0</v>
      </c>
      <c r="U2004" s="133" t="str">
        <f t="shared" si="633"/>
        <v xml:space="preserve"> </v>
      </c>
      <c r="V2004" s="134" t="str">
        <f>IFERROR(IF(O2004="%10 sınırı aşılmıştır.",L2004-T2004,IFERROR(IF(F2004="",IF(S2004=1,0,IF(L2004-S2004=0,"",L2004-S2004)),IF(Veriler!M2004="",L2004,IF(L2004*Veriler!M2004=0,"",L2004*Veriler!M2004))),L2004)),0)</f>
        <v/>
      </c>
      <c r="W2004" s="146"/>
      <c r="X2004" s="146"/>
      <c r="Y2004" s="146"/>
    </row>
    <row r="2005" spans="1:25" s="99" customFormat="1" ht="54.75" customHeight="1" x14ac:dyDescent="0.25">
      <c r="A2005" s="96">
        <f t="shared" si="634"/>
        <v>1480</v>
      </c>
      <c r="B2005" s="175"/>
      <c r="C2005" s="176"/>
      <c r="D2005" s="113"/>
      <c r="E2005" s="115"/>
      <c r="F2005" s="174"/>
      <c r="G2005" s="114" t="str">
        <f t="shared" si="629"/>
        <v/>
      </c>
      <c r="H2005" s="115"/>
      <c r="I2005" s="115"/>
      <c r="J2005" s="115"/>
      <c r="K2005" s="115"/>
      <c r="L2005" s="133" t="str">
        <f t="shared" si="630"/>
        <v/>
      </c>
      <c r="M2005" s="116" t="str">
        <f>IF(L2005="", "", L2005/Veriler!$X$1)</f>
        <v/>
      </c>
      <c r="N2005" s="116" t="str">
        <f>IF(F2005&lt;&gt;"", "İthal Girdi", IF(Veriler!T2005="", "", IF(Veriler!S2005="H", "%0,5 üzerindedir", IF(Veriler!T2005&gt;0.1, "%10 sınırı aşılmıştır.", "Uygun"))))</f>
        <v>%0,5 üzerindedir</v>
      </c>
      <c r="O2005" s="116" t="str">
        <f t="shared" si="631"/>
        <v xml:space="preserve"> </v>
      </c>
      <c r="P2005" s="117"/>
      <c r="Q2005" s="118"/>
      <c r="R2005" s="119" t="str">
        <f t="shared" si="632"/>
        <v/>
      </c>
      <c r="S2005" s="133">
        <f>IFERROR(IF(M2005&lt;=0.005,IF(F2005="",L2005,0),IF(F2005&lt;&gt;"",0,IF(P2005="",0,IF(P2005="H",0,IF(Q2005&lt;Veriler!$G$2,L2005*Veriler!$G$2,L2005*Q2005)))))," ")</f>
        <v>0</v>
      </c>
      <c r="T2005" s="133">
        <f>IF(Veriler!T2005&lt;=0.1, S2005, IF(AND(Veriler!T2005&gt;0.1, F2005="", P2005="E"), IF(Q2005&gt;Veriler!$G$2, Q2005*S2005, IF(Q2005&lt;Veriler!$G$2, Veriler!$G$2*S2005, Q2005*S2005)), 0))</f>
        <v>0</v>
      </c>
      <c r="U2005" s="133" t="str">
        <f t="shared" si="633"/>
        <v xml:space="preserve"> </v>
      </c>
      <c r="V2005" s="134" t="str">
        <f>IFERROR(IF(O2005="%10 sınırı aşılmıştır.",L2005-T2005,IFERROR(IF(F2005="",IF(S2005=1,0,IF(L2005-S2005=0,"",L2005-S2005)),IF(Veriler!M2005="",L2005,IF(L2005*Veriler!M2005=0,"",L2005*Veriler!M2005))),L2005)),0)</f>
        <v/>
      </c>
      <c r="W2005" s="146"/>
      <c r="X2005" s="146"/>
      <c r="Y2005" s="146"/>
    </row>
    <row r="2006" spans="1:25" s="99" customFormat="1" ht="54.75" customHeight="1" x14ac:dyDescent="0.25">
      <c r="A2006" s="96">
        <f t="shared" si="634"/>
        <v>1481</v>
      </c>
      <c r="B2006" s="175"/>
      <c r="C2006" s="176"/>
      <c r="D2006" s="113"/>
      <c r="E2006" s="115"/>
      <c r="F2006" s="174"/>
      <c r="G2006" s="114" t="str">
        <f t="shared" si="629"/>
        <v/>
      </c>
      <c r="H2006" s="115"/>
      <c r="I2006" s="115"/>
      <c r="J2006" s="115"/>
      <c r="K2006" s="115"/>
      <c r="L2006" s="133" t="str">
        <f t="shared" si="630"/>
        <v/>
      </c>
      <c r="M2006" s="116" t="str">
        <f>IF(L2006="", "", L2006/Veriler!$X$1)</f>
        <v/>
      </c>
      <c r="N2006" s="116" t="str">
        <f>IF(F2006&lt;&gt;"", "İthal Girdi", IF(Veriler!T2006="", "", IF(Veriler!S2006="H", "%0,5 üzerindedir", IF(Veriler!T2006&gt;0.1, "%10 sınırı aşılmıştır.", "Uygun"))))</f>
        <v>%0,5 üzerindedir</v>
      </c>
      <c r="O2006" s="116" t="str">
        <f t="shared" si="631"/>
        <v xml:space="preserve"> </v>
      </c>
      <c r="P2006" s="117"/>
      <c r="Q2006" s="118"/>
      <c r="R2006" s="119" t="str">
        <f t="shared" si="632"/>
        <v/>
      </c>
      <c r="S2006" s="133">
        <f>IFERROR(IF(M2006&lt;=0.005,IF(F2006="",L2006,0),IF(F2006&lt;&gt;"",0,IF(P2006="",0,IF(P2006="H",0,IF(Q2006&lt;Veriler!$G$2,L2006*Veriler!$G$2,L2006*Q2006)))))," ")</f>
        <v>0</v>
      </c>
      <c r="T2006" s="133">
        <f>IF(Veriler!T2006&lt;=0.1, S2006, IF(AND(Veriler!T2006&gt;0.1, F2006="", P2006="E"), IF(Q2006&gt;Veriler!$G$2, Q2006*S2006, IF(Q2006&lt;Veriler!$G$2, Veriler!$G$2*S2006, Q2006*S2006)), 0))</f>
        <v>0</v>
      </c>
      <c r="U2006" s="133" t="str">
        <f t="shared" si="633"/>
        <v xml:space="preserve"> </v>
      </c>
      <c r="V2006" s="134" t="str">
        <f>IFERROR(IF(O2006="%10 sınırı aşılmıştır.",L2006-T2006,IFERROR(IF(F2006="",IF(S2006=1,0,IF(L2006-S2006=0,"",L2006-S2006)),IF(Veriler!M2006="",L2006,IF(L2006*Veriler!M2006=0,"",L2006*Veriler!M2006))),L2006)),0)</f>
        <v/>
      </c>
      <c r="W2006" s="146"/>
      <c r="X2006" s="146"/>
      <c r="Y2006" s="146"/>
    </row>
    <row r="2007" spans="1:25" s="99" customFormat="1" ht="54.75" customHeight="1" x14ac:dyDescent="0.25">
      <c r="A2007" s="96">
        <f t="shared" si="634"/>
        <v>1482</v>
      </c>
      <c r="B2007" s="175"/>
      <c r="C2007" s="176"/>
      <c r="D2007" s="113"/>
      <c r="E2007" s="115"/>
      <c r="F2007" s="174"/>
      <c r="G2007" s="114" t="str">
        <f t="shared" si="629"/>
        <v/>
      </c>
      <c r="H2007" s="115"/>
      <c r="I2007" s="115"/>
      <c r="J2007" s="115"/>
      <c r="K2007" s="115"/>
      <c r="L2007" s="133" t="str">
        <f t="shared" si="630"/>
        <v/>
      </c>
      <c r="M2007" s="116" t="str">
        <f>IF(L2007="", "", L2007/Veriler!$X$1)</f>
        <v/>
      </c>
      <c r="N2007" s="116" t="str">
        <f>IF(F2007&lt;&gt;"", "İthal Girdi", IF(Veriler!T2007="", "", IF(Veriler!S2007="H", "%0,5 üzerindedir", IF(Veriler!T2007&gt;0.1, "%10 sınırı aşılmıştır.", "Uygun"))))</f>
        <v>%0,5 üzerindedir</v>
      </c>
      <c r="O2007" s="116" t="str">
        <f t="shared" si="631"/>
        <v xml:space="preserve"> </v>
      </c>
      <c r="P2007" s="117"/>
      <c r="Q2007" s="118"/>
      <c r="R2007" s="119" t="str">
        <f t="shared" si="632"/>
        <v/>
      </c>
      <c r="S2007" s="133">
        <f>IFERROR(IF(M2007&lt;=0.005,IF(F2007="",L2007,0),IF(F2007&lt;&gt;"",0,IF(P2007="",0,IF(P2007="H",0,IF(Q2007&lt;Veriler!$G$2,L2007*Veriler!$G$2,L2007*Q2007)))))," ")</f>
        <v>0</v>
      </c>
      <c r="T2007" s="133">
        <f>IF(Veriler!T2007&lt;=0.1, S2007, IF(AND(Veriler!T2007&gt;0.1, F2007="", P2007="E"), IF(Q2007&gt;Veriler!$G$2, Q2007*S2007, IF(Q2007&lt;Veriler!$G$2, Veriler!$G$2*S2007, Q2007*S2007)), 0))</f>
        <v>0</v>
      </c>
      <c r="U2007" s="133" t="str">
        <f t="shared" si="633"/>
        <v xml:space="preserve"> </v>
      </c>
      <c r="V2007" s="134" t="str">
        <f>IFERROR(IF(O2007="%10 sınırı aşılmıştır.",L2007-T2007,IFERROR(IF(F2007="",IF(S2007=1,0,IF(L2007-S2007=0,"",L2007-S2007)),IF(Veriler!M2007="",L2007,IF(L2007*Veriler!M2007=0,"",L2007*Veriler!M2007))),L2007)),0)</f>
        <v/>
      </c>
      <c r="W2007" s="146"/>
      <c r="X2007" s="146"/>
      <c r="Y2007" s="146"/>
    </row>
    <row r="2008" spans="1:25" s="99" customFormat="1" ht="54.75" customHeight="1" x14ac:dyDescent="0.25">
      <c r="A2008" s="96">
        <f t="shared" si="634"/>
        <v>1483</v>
      </c>
      <c r="B2008" s="175"/>
      <c r="C2008" s="176"/>
      <c r="D2008" s="113"/>
      <c r="E2008" s="115"/>
      <c r="F2008" s="174"/>
      <c r="G2008" s="114" t="str">
        <f t="shared" si="629"/>
        <v/>
      </c>
      <c r="H2008" s="115"/>
      <c r="I2008" s="115"/>
      <c r="J2008" s="115"/>
      <c r="K2008" s="115"/>
      <c r="L2008" s="133" t="str">
        <f t="shared" si="630"/>
        <v/>
      </c>
      <c r="M2008" s="116" t="str">
        <f>IF(L2008="", "", L2008/Veriler!$X$1)</f>
        <v/>
      </c>
      <c r="N2008" s="116" t="str">
        <f>IF(F2008&lt;&gt;"", "İthal Girdi", IF(Veriler!T2008="", "", IF(Veriler!S2008="H", "%0,5 üzerindedir", IF(Veriler!T2008&gt;0.1, "%10 sınırı aşılmıştır.", "Uygun"))))</f>
        <v>%0,5 üzerindedir</v>
      </c>
      <c r="O2008" s="116" t="str">
        <f t="shared" si="631"/>
        <v xml:space="preserve"> </v>
      </c>
      <c r="P2008" s="117"/>
      <c r="Q2008" s="118"/>
      <c r="R2008" s="119" t="str">
        <f t="shared" si="632"/>
        <v/>
      </c>
      <c r="S2008" s="133">
        <f>IFERROR(IF(M2008&lt;=0.005,IF(F2008="",L2008,0),IF(F2008&lt;&gt;"",0,IF(P2008="",0,IF(P2008="H",0,IF(Q2008&lt;Veriler!$G$2,L2008*Veriler!$G$2,L2008*Q2008)))))," ")</f>
        <v>0</v>
      </c>
      <c r="T2008" s="133">
        <f>IF(Veriler!T2008&lt;=0.1, S2008, IF(AND(Veriler!T2008&gt;0.1, F2008="", P2008="E"), IF(Q2008&gt;Veriler!$G$2, Q2008*S2008, IF(Q2008&lt;Veriler!$G$2, Veriler!$G$2*S2008, Q2008*S2008)), 0))</f>
        <v>0</v>
      </c>
      <c r="U2008" s="133" t="str">
        <f t="shared" si="633"/>
        <v xml:space="preserve"> </v>
      </c>
      <c r="V2008" s="134" t="str">
        <f>IFERROR(IF(O2008="%10 sınırı aşılmıştır.",L2008-T2008,IFERROR(IF(F2008="",IF(S2008=1,0,IF(L2008-S2008=0,"",L2008-S2008)),IF(Veriler!M2008="",L2008,IF(L2008*Veriler!M2008=0,"",L2008*Veriler!M2008))),L2008)),0)</f>
        <v/>
      </c>
      <c r="W2008" s="146"/>
      <c r="X2008" s="146"/>
      <c r="Y2008" s="146"/>
    </row>
    <row r="2009" spans="1:25" s="99" customFormat="1" ht="54.75" customHeight="1" x14ac:dyDescent="0.25">
      <c r="A2009" s="96">
        <f t="shared" si="634"/>
        <v>1484</v>
      </c>
      <c r="B2009" s="175"/>
      <c r="C2009" s="176"/>
      <c r="D2009" s="113"/>
      <c r="E2009" s="115"/>
      <c r="F2009" s="174"/>
      <c r="G2009" s="114" t="str">
        <f t="shared" si="629"/>
        <v/>
      </c>
      <c r="H2009" s="115"/>
      <c r="I2009" s="115"/>
      <c r="J2009" s="115"/>
      <c r="K2009" s="115"/>
      <c r="L2009" s="133" t="str">
        <f t="shared" si="630"/>
        <v/>
      </c>
      <c r="M2009" s="116" t="str">
        <f>IF(L2009="", "", L2009/Veriler!$X$1)</f>
        <v/>
      </c>
      <c r="N2009" s="116" t="str">
        <f>IF(F2009&lt;&gt;"", "İthal Girdi", IF(Veriler!T2009="", "", IF(Veriler!S2009="H", "%0,5 üzerindedir", IF(Veriler!T2009&gt;0.1, "%10 sınırı aşılmıştır.", "Uygun"))))</f>
        <v>%0,5 üzerindedir</v>
      </c>
      <c r="O2009" s="116" t="str">
        <f t="shared" si="631"/>
        <v xml:space="preserve"> </v>
      </c>
      <c r="P2009" s="117"/>
      <c r="Q2009" s="118"/>
      <c r="R2009" s="119" t="str">
        <f t="shared" si="632"/>
        <v/>
      </c>
      <c r="S2009" s="133">
        <f>IFERROR(IF(M2009&lt;=0.005,IF(F2009="",L2009,0),IF(F2009&lt;&gt;"",0,IF(P2009="",0,IF(P2009="H",0,IF(Q2009&lt;Veriler!$G$2,L2009*Veriler!$G$2,L2009*Q2009)))))," ")</f>
        <v>0</v>
      </c>
      <c r="T2009" s="133">
        <f>IF(Veriler!T2009&lt;=0.1, S2009, IF(AND(Veriler!T2009&gt;0.1, F2009="", P2009="E"), IF(Q2009&gt;Veriler!$G$2, Q2009*S2009, IF(Q2009&lt;Veriler!$G$2, Veriler!$G$2*S2009, Q2009*S2009)), 0))</f>
        <v>0</v>
      </c>
      <c r="U2009" s="133" t="str">
        <f t="shared" si="633"/>
        <v xml:space="preserve"> </v>
      </c>
      <c r="V2009" s="134" t="str">
        <f>IFERROR(IF(O2009="%10 sınırı aşılmıştır.",L2009-T2009,IFERROR(IF(F2009="",IF(S2009=1,0,IF(L2009-S2009=0,"",L2009-S2009)),IF(Veriler!M2009="",L2009,IF(L2009*Veriler!M2009=0,"",L2009*Veriler!M2009))),L2009)),0)</f>
        <v/>
      </c>
      <c r="W2009" s="146"/>
      <c r="X2009" s="146"/>
      <c r="Y2009" s="146"/>
    </row>
    <row r="2010" spans="1:25" s="99" customFormat="1" ht="24" customHeight="1" x14ac:dyDescent="0.25">
      <c r="A2010" s="103"/>
      <c r="B2010" s="104"/>
      <c r="C2010" s="104"/>
      <c r="D2010" s="104"/>
      <c r="E2010" s="103"/>
      <c r="F2010" s="135"/>
      <c r="G2010" s="157"/>
      <c r="H2010" s="103"/>
      <c r="I2010" s="103"/>
      <c r="J2010" s="103"/>
      <c r="K2010" s="103"/>
      <c r="L2010" s="136">
        <f>SUM(L1981:L1994,L1996:L2009)</f>
        <v>0</v>
      </c>
      <c r="M2010" s="158"/>
      <c r="N2010" s="158"/>
      <c r="O2010" s="158"/>
      <c r="P2010" s="105"/>
      <c r="Q2010" s="106"/>
      <c r="R2010" s="159"/>
      <c r="S2010" s="160"/>
      <c r="T2010" s="160"/>
      <c r="U2010" s="160"/>
      <c r="V2010" s="160"/>
      <c r="W2010" s="146"/>
      <c r="X2010" s="146"/>
      <c r="Y2010" s="146"/>
    </row>
    <row r="2011" spans="1:25" s="99" customFormat="1" ht="31.5" customHeight="1" x14ac:dyDescent="0.25">
      <c r="A2011" s="103"/>
      <c r="B2011" s="104"/>
      <c r="C2011" s="104"/>
      <c r="D2011" s="104"/>
      <c r="E2011" s="103"/>
      <c r="F2011" s="135"/>
      <c r="G2011" s="157"/>
      <c r="H2011" s="103"/>
      <c r="I2011" s="103"/>
      <c r="J2011" s="103"/>
      <c r="K2011" s="103"/>
      <c r="L2011" s="161"/>
      <c r="M2011" s="158"/>
      <c r="N2011" s="158"/>
      <c r="O2011" s="158"/>
      <c r="P2011" s="105"/>
      <c r="Q2011" s="106"/>
      <c r="R2011" s="159"/>
      <c r="S2011" s="162" t="s">
        <v>57</v>
      </c>
      <c r="T2011" s="162" t="s">
        <v>57</v>
      </c>
      <c r="U2011" s="162" t="s">
        <v>57</v>
      </c>
      <c r="V2011" s="163" t="s">
        <v>58</v>
      </c>
      <c r="W2011" s="146"/>
      <c r="X2011" s="146"/>
      <c r="Y2011" s="146"/>
    </row>
    <row r="2012" spans="1:25" s="99" customFormat="1" ht="58.5" customHeight="1" x14ac:dyDescent="0.25">
      <c r="A2012" s="185" t="s">
        <v>59</v>
      </c>
      <c r="B2012" s="180"/>
      <c r="C2012" s="180"/>
      <c r="D2012" s="180"/>
      <c r="E2012" s="180"/>
      <c r="F2012" s="180"/>
      <c r="G2012" s="180"/>
      <c r="H2012" s="180"/>
      <c r="I2012" s="180"/>
      <c r="J2012" s="180"/>
      <c r="K2012" s="180"/>
      <c r="L2012" s="180"/>
      <c r="M2012" s="180"/>
      <c r="N2012" s="180"/>
      <c r="O2012" s="180"/>
      <c r="P2012" s="180"/>
      <c r="Q2012" s="180"/>
      <c r="R2012" s="176"/>
      <c r="S2012" s="137">
        <f>SUM(S1974,S1981:S1994,S1996:S2009)</f>
        <v>0</v>
      </c>
      <c r="T2012" s="137" t="str">
        <f>IF(SUM(T1981:T1994,T1996:T2009)=0," ",SUM(T1981:T1994,T1996:T2009))</f>
        <v xml:space="preserve"> </v>
      </c>
      <c r="U2012" s="137" t="str">
        <f>IF(SUM(U1981:U1994,U1996:U2009)=0," ",SUM(U1981:U1994,U1996:U2009))</f>
        <v xml:space="preserve"> </v>
      </c>
      <c r="V2012" s="137" t="str">
        <f>IF(SUM(V1981:V1994,V1996:V2009)=0," ",SUM(V1981:V1994,V1996:V2009))</f>
        <v xml:space="preserve"> </v>
      </c>
      <c r="W2012" s="146"/>
      <c r="X2012" s="164">
        <f>SUM(U1981:U1994,U1996:U2009)</f>
        <v>0</v>
      </c>
      <c r="Y2012" s="164">
        <f>SUM(V1981:V1994,V1996:V2009)</f>
        <v>0</v>
      </c>
    </row>
    <row r="2013" spans="1:25" x14ac:dyDescent="0.3">
      <c r="A2013" s="34"/>
      <c r="G2013" s="146"/>
      <c r="L2013" s="146"/>
      <c r="M2013" s="146"/>
      <c r="N2013" s="146"/>
      <c r="O2013" s="146"/>
      <c r="R2013" s="146"/>
      <c r="S2013" s="146"/>
      <c r="T2013" s="146"/>
      <c r="U2013" s="146"/>
      <c r="V2013" s="146"/>
      <c r="W2013" s="146"/>
      <c r="X2013" s="146"/>
      <c r="Y2013" s="146"/>
    </row>
    <row r="2014" spans="1:25" x14ac:dyDescent="0.3">
      <c r="A2014" s="186" t="s">
        <v>60</v>
      </c>
      <c r="B2014" s="187"/>
      <c r="C2014" s="187"/>
      <c r="D2014" s="187"/>
      <c r="E2014" s="187"/>
      <c r="F2014" s="187"/>
      <c r="G2014" s="187"/>
      <c r="H2014" s="187"/>
      <c r="I2014" s="187"/>
      <c r="J2014" s="187"/>
      <c r="K2014" s="187"/>
      <c r="L2014" s="187"/>
      <c r="M2014" s="187"/>
      <c r="N2014" s="187"/>
      <c r="O2014" s="187"/>
      <c r="P2014" s="187"/>
      <c r="Q2014" s="187"/>
      <c r="R2014" s="187"/>
      <c r="S2014" s="187"/>
      <c r="T2014" s="187"/>
      <c r="U2014" s="187"/>
      <c r="V2014" s="187"/>
      <c r="W2014" s="146"/>
      <c r="X2014" s="146"/>
      <c r="Y2014" s="146"/>
    </row>
    <row r="2015" spans="1:25" s="99" customFormat="1" ht="41.25" customHeight="1" x14ac:dyDescent="0.25">
      <c r="A2015" s="189" t="s">
        <v>38</v>
      </c>
      <c r="B2015" s="180"/>
      <c r="C2015" s="180"/>
      <c r="D2015" s="180"/>
      <c r="E2015" s="180"/>
      <c r="F2015" s="180"/>
      <c r="G2015" s="180"/>
      <c r="H2015" s="180"/>
      <c r="I2015" s="180"/>
      <c r="J2015" s="180"/>
      <c r="K2015" s="180"/>
      <c r="L2015" s="180"/>
      <c r="M2015" s="180"/>
      <c r="N2015" s="180"/>
      <c r="O2015" s="180"/>
      <c r="P2015" s="180"/>
      <c r="Q2015" s="180"/>
      <c r="R2015" s="180"/>
      <c r="S2015" s="180"/>
      <c r="T2015" s="180"/>
      <c r="U2015" s="180"/>
      <c r="V2015" s="176"/>
      <c r="W2015" s="146"/>
      <c r="X2015" s="146"/>
      <c r="Y2015" s="146"/>
    </row>
    <row r="2016" spans="1:25" s="100" customFormat="1" ht="35.25" customHeight="1" x14ac:dyDescent="0.25">
      <c r="A2016" s="179" t="s">
        <v>39</v>
      </c>
      <c r="B2016" s="180"/>
      <c r="C2016" s="180"/>
      <c r="D2016" s="180"/>
      <c r="E2016" s="180"/>
      <c r="F2016" s="180"/>
      <c r="G2016" s="180"/>
      <c r="H2016" s="180"/>
      <c r="I2016" s="180"/>
      <c r="J2016" s="180"/>
      <c r="K2016" s="180"/>
      <c r="L2016" s="180"/>
      <c r="M2016" s="180"/>
      <c r="N2016" s="180"/>
      <c r="O2016" s="180"/>
      <c r="P2016" s="180"/>
      <c r="Q2016" s="180"/>
      <c r="R2016" s="176"/>
      <c r="S2016" s="147"/>
      <c r="T2016" s="148"/>
      <c r="U2016" s="149" t="s">
        <v>40</v>
      </c>
      <c r="V2016" s="150">
        <f>V1978+1</f>
        <v>54</v>
      </c>
      <c r="W2016" s="146"/>
      <c r="X2016" s="146"/>
      <c r="Y2016" s="146"/>
    </row>
    <row r="2017" spans="1:25" s="99" customFormat="1" ht="81" customHeight="1" x14ac:dyDescent="0.25">
      <c r="A2017" s="110" t="s">
        <v>3</v>
      </c>
      <c r="B2017" s="188" t="s">
        <v>41</v>
      </c>
      <c r="C2017" s="176"/>
      <c r="D2017" s="111" t="s">
        <v>42</v>
      </c>
      <c r="E2017" s="110" t="s">
        <v>324</v>
      </c>
      <c r="F2017" s="111" t="s">
        <v>325</v>
      </c>
      <c r="G2017" s="151" t="s">
        <v>43</v>
      </c>
      <c r="H2017" s="110" t="s">
        <v>44</v>
      </c>
      <c r="I2017" s="110" t="s">
        <v>8</v>
      </c>
      <c r="J2017" s="110" t="s">
        <v>45</v>
      </c>
      <c r="K2017" s="110" t="s">
        <v>46</v>
      </c>
      <c r="L2017" s="152" t="s">
        <v>47</v>
      </c>
      <c r="M2017" s="153" t="s">
        <v>48</v>
      </c>
      <c r="N2017" s="154" t="s">
        <v>49</v>
      </c>
      <c r="O2017" s="154" t="s">
        <v>49</v>
      </c>
      <c r="P2017" s="112" t="s">
        <v>50</v>
      </c>
      <c r="Q2017" s="110" t="s">
        <v>51</v>
      </c>
      <c r="R2017" s="155" t="s">
        <v>52</v>
      </c>
      <c r="S2017" s="156" t="s">
        <v>53</v>
      </c>
      <c r="T2017" s="156" t="s">
        <v>54</v>
      </c>
      <c r="U2017" s="152" t="s">
        <v>54</v>
      </c>
      <c r="V2017" s="152" t="s">
        <v>55</v>
      </c>
      <c r="W2017" s="146"/>
      <c r="X2017" s="146"/>
      <c r="Y2017" s="146"/>
    </row>
    <row r="2018" spans="1:25" s="99" customFormat="1" ht="45" customHeight="1" x14ac:dyDescent="0.25">
      <c r="A2018" s="101"/>
      <c r="B2018" s="177" t="s">
        <v>56</v>
      </c>
      <c r="C2018" s="178"/>
      <c r="D2018" s="102"/>
      <c r="E2018" s="170"/>
      <c r="F2018" s="102"/>
      <c r="G2018" s="95"/>
      <c r="H2018" s="102"/>
      <c r="I2018" s="102"/>
      <c r="J2018" s="102"/>
      <c r="K2018" s="102"/>
      <c r="L2018" s="95"/>
      <c r="M2018" s="95"/>
      <c r="N2018" s="95"/>
      <c r="O2018" s="95"/>
      <c r="P2018" s="102"/>
      <c r="Q2018" s="102"/>
      <c r="R2018" s="190"/>
      <c r="S2018" s="184"/>
      <c r="T2018" s="95"/>
      <c r="U2018" s="95"/>
      <c r="V2018" s="95"/>
      <c r="W2018" s="146"/>
      <c r="X2018" s="146"/>
      <c r="Y2018" s="146"/>
    </row>
    <row r="2019" spans="1:25" s="99" customFormat="1" ht="54.75" customHeight="1" x14ac:dyDescent="0.25">
      <c r="A2019" s="96">
        <f>A2009+1</f>
        <v>1485</v>
      </c>
      <c r="B2019" s="181"/>
      <c r="C2019" s="182"/>
      <c r="D2019" s="113"/>
      <c r="E2019" s="115"/>
      <c r="F2019" s="174"/>
      <c r="G2019" s="114" t="str">
        <f t="shared" ref="G2019:G2032" si="635">IF(AND(F2019&lt;&gt;"",V2019&lt;&gt;"",L2019&lt;&gt;0),V2019/L2019,"")</f>
        <v/>
      </c>
      <c r="H2019" s="115"/>
      <c r="I2019" s="115"/>
      <c r="J2019" s="115"/>
      <c r="K2019" s="115"/>
      <c r="L2019" s="133" t="str">
        <f t="shared" ref="L2019:L2032" si="636">IF(AND(H2019&lt;&gt;0, J2019&lt;&gt;0, K2019&lt;&gt;0), H2019*J2019*K2019, "")</f>
        <v/>
      </c>
      <c r="M2019" s="116" t="str">
        <f>IF(L2019="", "", L2019/Veriler!$X$1)</f>
        <v/>
      </c>
      <c r="N2019" s="116" t="str">
        <f>IF(F2019&lt;&gt;"", "İthal Girdi", IF(Veriler!T2019="", "", IF(Veriler!S2019="H", "%0,5 üzerindedir", IF(Veriler!T2019&gt;0.1, "%10 sınırı aşılmıştır.", "Uygun"))))</f>
        <v>%0,5 üzerindedir</v>
      </c>
      <c r="O2019" s="116" t="str">
        <f t="shared" ref="O2019:O2032" si="637">IF(M2019=""," ",N2019)</f>
        <v xml:space="preserve"> </v>
      </c>
      <c r="P2019" s="117"/>
      <c r="Q2019" s="118"/>
      <c r="R2019" s="119" t="str">
        <f t="shared" ref="R2019:R2032" si="638">IFERROR(IF(AND(T2019&lt;&gt;"",L2019&lt;&gt;"",L2019&lt;&gt;0,T2019&lt;&gt;0),T2019/L2019,"")," ")</f>
        <v/>
      </c>
      <c r="S2019" s="133">
        <f>IFERROR(IF(M2019&lt;=0.005,IF(F2019="",L2019,0),IF(F2019&lt;&gt;"",0,IF(P2019="",0,IF(P2019="H",0,IF(Q2019&lt;Veriler!$G$2,L2019*Veriler!$G$2,L2019*Q2019)))))," ")</f>
        <v>0</v>
      </c>
      <c r="T2019" s="133">
        <f>IF(Veriler!T2019&lt;=0.1, S2019, IF(AND(Veriler!T2019&gt;0.1, F2019="", P2019="E"), IF(Q2019&gt;Veriler!$G$2, Q2019*S2019, IF(Q2019&lt;Veriler!$G$2, Veriler!$G$2*S2019, Q2019*S2019)), 0))</f>
        <v>0</v>
      </c>
      <c r="U2019" s="133" t="str">
        <f t="shared" ref="U2019:U2032" si="639">IF(T2019=0," ",T2019)</f>
        <v xml:space="preserve"> </v>
      </c>
      <c r="V2019" s="134" t="str">
        <f>IFERROR(IF(O2019="%10 sınırı aşılmıştır.",L2019-T2019,IFERROR(IF(F2019="",IF(S2019=1,0,IF(L2019-S2019=0,"",L2019-S2019)),IF(Veriler!M2019="",L2019,IF(L2019*Veriler!M2019=0,"",L2019*Veriler!M2019))),L2019)),0)</f>
        <v/>
      </c>
      <c r="W2019" s="146"/>
      <c r="X2019" s="146"/>
      <c r="Y2019" s="146"/>
    </row>
    <row r="2020" spans="1:25" s="99" customFormat="1" ht="54.75" customHeight="1" x14ac:dyDescent="0.25">
      <c r="A2020" s="96">
        <f t="shared" ref="A2020:A2032" si="640">A2019+1</f>
        <v>1486</v>
      </c>
      <c r="B2020" s="175"/>
      <c r="C2020" s="176"/>
      <c r="D2020" s="113"/>
      <c r="E2020" s="115"/>
      <c r="F2020" s="174"/>
      <c r="G2020" s="114" t="str">
        <f t="shared" si="635"/>
        <v/>
      </c>
      <c r="H2020" s="115"/>
      <c r="I2020" s="115"/>
      <c r="J2020" s="115"/>
      <c r="K2020" s="115"/>
      <c r="L2020" s="133" t="str">
        <f t="shared" si="636"/>
        <v/>
      </c>
      <c r="M2020" s="116" t="str">
        <f>IF(L2020="", "", L2020/Veriler!$X$1)</f>
        <v/>
      </c>
      <c r="N2020" s="116" t="str">
        <f>IF(F2020&lt;&gt;"", "İthal Girdi", IF(Veriler!T2020="", "", IF(Veriler!S2020="H", "%0,5 üzerindedir", IF(Veriler!T2020&gt;0.1, "%10 sınırı aşılmıştır.", "Uygun"))))</f>
        <v>%0,5 üzerindedir</v>
      </c>
      <c r="O2020" s="116" t="str">
        <f t="shared" si="637"/>
        <v xml:space="preserve"> </v>
      </c>
      <c r="P2020" s="117"/>
      <c r="Q2020" s="118"/>
      <c r="R2020" s="119" t="str">
        <f t="shared" si="638"/>
        <v/>
      </c>
      <c r="S2020" s="133">
        <f>IFERROR(IF(M2020&lt;=0.005,IF(F2020="",L2020,0),IF(F2020&lt;&gt;"",0,IF(P2020="",0,IF(P2020="H",0,IF(Q2020&lt;Veriler!$G$2,L2020*Veriler!$G$2,L2020*Q2020)))))," ")</f>
        <v>0</v>
      </c>
      <c r="T2020" s="133">
        <f>IF(Veriler!T2020&lt;=0.1, S2020, IF(AND(Veriler!T2020&gt;0.1, F2020="", P2020="E"), IF(Q2020&gt;Veriler!$G$2, Q2020*S2020, IF(Q2020&lt;Veriler!$G$2, Veriler!$G$2*S2020, Q2020*S2020)), 0))</f>
        <v>0</v>
      </c>
      <c r="U2020" s="133" t="str">
        <f t="shared" si="639"/>
        <v xml:space="preserve"> </v>
      </c>
      <c r="V2020" s="134" t="str">
        <f>IFERROR(IF(O2020="%10 sınırı aşılmıştır.",L2020-T2020,IFERROR(IF(F2020="",IF(S2020=1,0,IF(L2020-S2020=0,"",L2020-S2020)),IF(Veriler!M2020="",L2020,IF(L2020*Veriler!M2020=0,"",L2020*Veriler!M2020))),L2020)),0)</f>
        <v/>
      </c>
      <c r="W2020" s="146"/>
      <c r="X2020" s="146"/>
      <c r="Y2020" s="146"/>
    </row>
    <row r="2021" spans="1:25" s="99" customFormat="1" ht="54.75" customHeight="1" x14ac:dyDescent="0.25">
      <c r="A2021" s="96">
        <f t="shared" si="640"/>
        <v>1487</v>
      </c>
      <c r="B2021" s="175"/>
      <c r="C2021" s="176"/>
      <c r="D2021" s="113"/>
      <c r="E2021" s="115"/>
      <c r="F2021" s="174"/>
      <c r="G2021" s="114" t="str">
        <f t="shared" si="635"/>
        <v/>
      </c>
      <c r="H2021" s="115"/>
      <c r="I2021" s="115"/>
      <c r="J2021" s="115"/>
      <c r="K2021" s="115"/>
      <c r="L2021" s="133" t="str">
        <f t="shared" si="636"/>
        <v/>
      </c>
      <c r="M2021" s="116" t="str">
        <f>IF(L2021="", "", L2021/Veriler!$X$1)</f>
        <v/>
      </c>
      <c r="N2021" s="116" t="str">
        <f>IF(F2021&lt;&gt;"", "İthal Girdi", IF(Veriler!T2021="", "", IF(Veriler!S2021="H", "%0,5 üzerindedir", IF(Veriler!T2021&gt;0.1, "%10 sınırı aşılmıştır.", "Uygun"))))</f>
        <v>%0,5 üzerindedir</v>
      </c>
      <c r="O2021" s="116" t="str">
        <f t="shared" si="637"/>
        <v xml:space="preserve"> </v>
      </c>
      <c r="P2021" s="117"/>
      <c r="Q2021" s="118"/>
      <c r="R2021" s="119" t="str">
        <f t="shared" si="638"/>
        <v/>
      </c>
      <c r="S2021" s="133">
        <f>IFERROR(IF(M2021&lt;=0.005,IF(F2021="",L2021,0),IF(F2021&lt;&gt;"",0,IF(P2021="",0,IF(P2021="H",0,IF(Q2021&lt;Veriler!$G$2,L2021*Veriler!$G$2,L2021*Q2021)))))," ")</f>
        <v>0</v>
      </c>
      <c r="T2021" s="133">
        <f>IF(Veriler!T2021&lt;=0.1, S2021, IF(AND(Veriler!T2021&gt;0.1, F2021="", P2021="E"), IF(Q2021&gt;Veriler!$G$2, Q2021*S2021, IF(Q2021&lt;Veriler!$G$2, Veriler!$G$2*S2021, Q2021*S2021)), 0))</f>
        <v>0</v>
      </c>
      <c r="U2021" s="133" t="str">
        <f t="shared" si="639"/>
        <v xml:space="preserve"> </v>
      </c>
      <c r="V2021" s="134" t="str">
        <f>IFERROR(IF(O2021="%10 sınırı aşılmıştır.",L2021-T2021,IFERROR(IF(F2021="",IF(S2021=1,0,IF(L2021-S2021=0,"",L2021-S2021)),IF(Veriler!M2021="",L2021,IF(L2021*Veriler!M2021=0,"",L2021*Veriler!M2021))),L2021)),0)</f>
        <v/>
      </c>
      <c r="W2021" s="146"/>
      <c r="X2021" s="146"/>
      <c r="Y2021" s="146"/>
    </row>
    <row r="2022" spans="1:25" s="99" customFormat="1" ht="54.75" customHeight="1" x14ac:dyDescent="0.25">
      <c r="A2022" s="96">
        <f t="shared" si="640"/>
        <v>1488</v>
      </c>
      <c r="B2022" s="175"/>
      <c r="C2022" s="176"/>
      <c r="D2022" s="113"/>
      <c r="E2022" s="115"/>
      <c r="F2022" s="174"/>
      <c r="G2022" s="114" t="str">
        <f t="shared" si="635"/>
        <v/>
      </c>
      <c r="H2022" s="115"/>
      <c r="I2022" s="115"/>
      <c r="J2022" s="115"/>
      <c r="K2022" s="115"/>
      <c r="L2022" s="133" t="str">
        <f t="shared" si="636"/>
        <v/>
      </c>
      <c r="M2022" s="116" t="str">
        <f>IF(L2022="", "", L2022/Veriler!$X$1)</f>
        <v/>
      </c>
      <c r="N2022" s="116" t="str">
        <f>IF(F2022&lt;&gt;"", "İthal Girdi", IF(Veriler!T2022="", "", IF(Veriler!S2022="H", "%0,5 üzerindedir", IF(Veriler!T2022&gt;0.1, "%10 sınırı aşılmıştır.", "Uygun"))))</f>
        <v>%0,5 üzerindedir</v>
      </c>
      <c r="O2022" s="116" t="str">
        <f t="shared" si="637"/>
        <v xml:space="preserve"> </v>
      </c>
      <c r="P2022" s="117"/>
      <c r="Q2022" s="118"/>
      <c r="R2022" s="119" t="str">
        <f t="shared" si="638"/>
        <v/>
      </c>
      <c r="S2022" s="133">
        <f>IFERROR(IF(M2022&lt;=0.005,IF(F2022="",L2022,0),IF(F2022&lt;&gt;"",0,IF(P2022="",0,IF(P2022="H",0,IF(Q2022&lt;Veriler!$G$2,L2022*Veriler!$G$2,L2022*Q2022)))))," ")</f>
        <v>0</v>
      </c>
      <c r="T2022" s="133">
        <f>IF(Veriler!T2022&lt;=0.1, S2022, IF(AND(Veriler!T2022&gt;0.1, F2022="", P2022="E"), IF(Q2022&gt;Veriler!$G$2, Q2022*S2022, IF(Q2022&lt;Veriler!$G$2, Veriler!$G$2*S2022, Q2022*S2022)), 0))</f>
        <v>0</v>
      </c>
      <c r="U2022" s="133" t="str">
        <f t="shared" si="639"/>
        <v xml:space="preserve"> </v>
      </c>
      <c r="V2022" s="134" t="str">
        <f>IFERROR(IF(O2022="%10 sınırı aşılmıştır.",L2022-T2022,IFERROR(IF(F2022="",IF(S2022=1,0,IF(L2022-S2022=0,"",L2022-S2022)),IF(Veriler!M2022="",L2022,IF(L2022*Veriler!M2022=0,"",L2022*Veriler!M2022))),L2022)),0)</f>
        <v/>
      </c>
      <c r="W2022" s="146"/>
      <c r="X2022" s="146"/>
      <c r="Y2022" s="146"/>
    </row>
    <row r="2023" spans="1:25" s="99" customFormat="1" ht="54.75" customHeight="1" x14ac:dyDescent="0.25">
      <c r="A2023" s="96">
        <f t="shared" si="640"/>
        <v>1489</v>
      </c>
      <c r="B2023" s="175"/>
      <c r="C2023" s="176"/>
      <c r="D2023" s="113"/>
      <c r="E2023" s="115"/>
      <c r="F2023" s="174"/>
      <c r="G2023" s="114" t="str">
        <f t="shared" si="635"/>
        <v/>
      </c>
      <c r="H2023" s="115"/>
      <c r="I2023" s="115"/>
      <c r="J2023" s="115"/>
      <c r="K2023" s="115"/>
      <c r="L2023" s="133" t="str">
        <f t="shared" si="636"/>
        <v/>
      </c>
      <c r="M2023" s="116" t="str">
        <f>IF(L2023="", "", L2023/Veriler!$X$1)</f>
        <v/>
      </c>
      <c r="N2023" s="116" t="str">
        <f>IF(F2023&lt;&gt;"", "İthal Girdi", IF(Veriler!T2023="", "", IF(Veriler!S2023="H", "%0,5 üzerindedir", IF(Veriler!T2023&gt;0.1, "%10 sınırı aşılmıştır.", "Uygun"))))</f>
        <v>%0,5 üzerindedir</v>
      </c>
      <c r="O2023" s="116" t="str">
        <f t="shared" si="637"/>
        <v xml:space="preserve"> </v>
      </c>
      <c r="P2023" s="117"/>
      <c r="Q2023" s="118"/>
      <c r="R2023" s="119" t="str">
        <f t="shared" si="638"/>
        <v/>
      </c>
      <c r="S2023" s="133">
        <f>IFERROR(IF(M2023&lt;=0.005,IF(F2023="",L2023,0),IF(F2023&lt;&gt;"",0,IF(P2023="",0,IF(P2023="H",0,IF(Q2023&lt;Veriler!$G$2,L2023*Veriler!$G$2,L2023*Q2023)))))," ")</f>
        <v>0</v>
      </c>
      <c r="T2023" s="133">
        <f>IF(Veriler!T2023&lt;=0.1, S2023, IF(AND(Veriler!T2023&gt;0.1, F2023="", P2023="E"), IF(Q2023&gt;Veriler!$G$2, Q2023*S2023, IF(Q2023&lt;Veriler!$G$2, Veriler!$G$2*S2023, Q2023*S2023)), 0))</f>
        <v>0</v>
      </c>
      <c r="U2023" s="133" t="str">
        <f t="shared" si="639"/>
        <v xml:space="preserve"> </v>
      </c>
      <c r="V2023" s="134" t="str">
        <f>IFERROR(IF(O2023="%10 sınırı aşılmıştır.",L2023-T2023,IFERROR(IF(F2023="",IF(S2023=1,0,IF(L2023-S2023=0,"",L2023-S2023)),IF(Veriler!M2023="",L2023,IF(L2023*Veriler!M2023=0,"",L2023*Veriler!M2023))),L2023)),0)</f>
        <v/>
      </c>
      <c r="W2023" s="146"/>
      <c r="X2023" s="146"/>
      <c r="Y2023" s="146"/>
    </row>
    <row r="2024" spans="1:25" s="99" customFormat="1" ht="54.75" customHeight="1" x14ac:dyDescent="0.25">
      <c r="A2024" s="96">
        <f t="shared" si="640"/>
        <v>1490</v>
      </c>
      <c r="B2024" s="175"/>
      <c r="C2024" s="176"/>
      <c r="D2024" s="113"/>
      <c r="E2024" s="115"/>
      <c r="F2024" s="174"/>
      <c r="G2024" s="114" t="str">
        <f t="shared" si="635"/>
        <v/>
      </c>
      <c r="H2024" s="115"/>
      <c r="I2024" s="115"/>
      <c r="J2024" s="115"/>
      <c r="K2024" s="115"/>
      <c r="L2024" s="133" t="str">
        <f t="shared" si="636"/>
        <v/>
      </c>
      <c r="M2024" s="116" t="str">
        <f>IF(L2024="", "", L2024/Veriler!$X$1)</f>
        <v/>
      </c>
      <c r="N2024" s="116" t="str">
        <f>IF(F2024&lt;&gt;"", "İthal Girdi", IF(Veriler!T2024="", "", IF(Veriler!S2024="H", "%0,5 üzerindedir", IF(Veriler!T2024&gt;0.1, "%10 sınırı aşılmıştır.", "Uygun"))))</f>
        <v>%0,5 üzerindedir</v>
      </c>
      <c r="O2024" s="116" t="str">
        <f t="shared" si="637"/>
        <v xml:space="preserve"> </v>
      </c>
      <c r="P2024" s="117"/>
      <c r="Q2024" s="118"/>
      <c r="R2024" s="119" t="str">
        <f t="shared" si="638"/>
        <v/>
      </c>
      <c r="S2024" s="133">
        <f>IFERROR(IF(M2024&lt;=0.005,IF(F2024="",L2024,0),IF(F2024&lt;&gt;"",0,IF(P2024="",0,IF(P2024="H",0,IF(Q2024&lt;Veriler!$G$2,L2024*Veriler!$G$2,L2024*Q2024)))))," ")</f>
        <v>0</v>
      </c>
      <c r="T2024" s="133">
        <f>IF(Veriler!T2024&lt;=0.1, S2024, IF(AND(Veriler!T2024&gt;0.1, F2024="", P2024="E"), IF(Q2024&gt;Veriler!$G$2, Q2024*S2024, IF(Q2024&lt;Veriler!$G$2, Veriler!$G$2*S2024, Q2024*S2024)), 0))</f>
        <v>0</v>
      </c>
      <c r="U2024" s="133" t="str">
        <f t="shared" si="639"/>
        <v xml:space="preserve"> </v>
      </c>
      <c r="V2024" s="134" t="str">
        <f>IFERROR(IF(O2024="%10 sınırı aşılmıştır.",L2024-T2024,IFERROR(IF(F2024="",IF(S2024=1,0,IF(L2024-S2024=0,"",L2024-S2024)),IF(Veriler!M2024="",L2024,IF(L2024*Veriler!M2024=0,"",L2024*Veriler!M2024))),L2024)),0)</f>
        <v/>
      </c>
      <c r="W2024" s="146"/>
      <c r="X2024" s="146"/>
      <c r="Y2024" s="146"/>
    </row>
    <row r="2025" spans="1:25" s="99" customFormat="1" ht="54.75" customHeight="1" x14ac:dyDescent="0.25">
      <c r="A2025" s="96">
        <f t="shared" si="640"/>
        <v>1491</v>
      </c>
      <c r="B2025" s="175"/>
      <c r="C2025" s="176"/>
      <c r="D2025" s="113"/>
      <c r="E2025" s="115"/>
      <c r="F2025" s="174"/>
      <c r="G2025" s="114" t="str">
        <f t="shared" si="635"/>
        <v/>
      </c>
      <c r="H2025" s="115"/>
      <c r="I2025" s="115"/>
      <c r="J2025" s="115"/>
      <c r="K2025" s="115"/>
      <c r="L2025" s="133" t="str">
        <f t="shared" si="636"/>
        <v/>
      </c>
      <c r="M2025" s="116" t="str">
        <f>IF(L2025="", "", L2025/Veriler!$X$1)</f>
        <v/>
      </c>
      <c r="N2025" s="116" t="str">
        <f>IF(F2025&lt;&gt;"", "İthal Girdi", IF(Veriler!T2025="", "", IF(Veriler!S2025="H", "%0,5 üzerindedir", IF(Veriler!T2025&gt;0.1, "%10 sınırı aşılmıştır.", "Uygun"))))</f>
        <v>%0,5 üzerindedir</v>
      </c>
      <c r="O2025" s="116" t="str">
        <f t="shared" si="637"/>
        <v xml:space="preserve"> </v>
      </c>
      <c r="P2025" s="117"/>
      <c r="Q2025" s="118"/>
      <c r="R2025" s="119" t="str">
        <f t="shared" si="638"/>
        <v/>
      </c>
      <c r="S2025" s="133">
        <f>IFERROR(IF(M2025&lt;=0.005,IF(F2025="",L2025,0),IF(F2025&lt;&gt;"",0,IF(P2025="",0,IF(P2025="H",0,IF(Q2025&lt;Veriler!$G$2,L2025*Veriler!$G$2,L2025*Q2025)))))," ")</f>
        <v>0</v>
      </c>
      <c r="T2025" s="133">
        <f>IF(Veriler!T2025&lt;=0.1, S2025, IF(AND(Veriler!T2025&gt;0.1, F2025="", P2025="E"), IF(Q2025&gt;Veriler!$G$2, Q2025*S2025, IF(Q2025&lt;Veriler!$G$2, Veriler!$G$2*S2025, Q2025*S2025)), 0))</f>
        <v>0</v>
      </c>
      <c r="U2025" s="133" t="str">
        <f t="shared" si="639"/>
        <v xml:space="preserve"> </v>
      </c>
      <c r="V2025" s="134" t="str">
        <f>IFERROR(IF(O2025="%10 sınırı aşılmıştır.",L2025-T2025,IFERROR(IF(F2025="",IF(S2025=1,0,IF(L2025-S2025=0,"",L2025-S2025)),IF(Veriler!M2025="",L2025,IF(L2025*Veriler!M2025=0,"",L2025*Veriler!M2025))),L2025)),0)</f>
        <v/>
      </c>
      <c r="W2025" s="146"/>
      <c r="X2025" s="146"/>
      <c r="Y2025" s="146"/>
    </row>
    <row r="2026" spans="1:25" s="99" customFormat="1" ht="54.75" customHeight="1" x14ac:dyDescent="0.25">
      <c r="A2026" s="96">
        <f t="shared" si="640"/>
        <v>1492</v>
      </c>
      <c r="B2026" s="175"/>
      <c r="C2026" s="176"/>
      <c r="D2026" s="113"/>
      <c r="E2026" s="115"/>
      <c r="F2026" s="174"/>
      <c r="G2026" s="114" t="str">
        <f t="shared" si="635"/>
        <v/>
      </c>
      <c r="H2026" s="115"/>
      <c r="I2026" s="115"/>
      <c r="J2026" s="115"/>
      <c r="K2026" s="115"/>
      <c r="L2026" s="133" t="str">
        <f t="shared" si="636"/>
        <v/>
      </c>
      <c r="M2026" s="116" t="str">
        <f>IF(L2026="", "", L2026/Veriler!$X$1)</f>
        <v/>
      </c>
      <c r="N2026" s="116" t="str">
        <f>IF(F2026&lt;&gt;"", "İthal Girdi", IF(Veriler!T2026="", "", IF(Veriler!S2026="H", "%0,5 üzerindedir", IF(Veriler!T2026&gt;0.1, "%10 sınırı aşılmıştır.", "Uygun"))))</f>
        <v>%0,5 üzerindedir</v>
      </c>
      <c r="O2026" s="116" t="str">
        <f t="shared" si="637"/>
        <v xml:space="preserve"> </v>
      </c>
      <c r="P2026" s="117"/>
      <c r="Q2026" s="118"/>
      <c r="R2026" s="119" t="str">
        <f t="shared" si="638"/>
        <v/>
      </c>
      <c r="S2026" s="133">
        <f>IFERROR(IF(M2026&lt;=0.005,IF(F2026="",L2026,0),IF(F2026&lt;&gt;"",0,IF(P2026="",0,IF(P2026="H",0,IF(Q2026&lt;Veriler!$G$2,L2026*Veriler!$G$2,L2026*Q2026)))))," ")</f>
        <v>0</v>
      </c>
      <c r="T2026" s="133">
        <f>IF(Veriler!T2026&lt;=0.1, S2026, IF(AND(Veriler!T2026&gt;0.1, F2026="", P2026="E"), IF(Q2026&gt;Veriler!$G$2, Q2026*S2026, IF(Q2026&lt;Veriler!$G$2, Veriler!$G$2*S2026, Q2026*S2026)), 0))</f>
        <v>0</v>
      </c>
      <c r="U2026" s="133" t="str">
        <f t="shared" si="639"/>
        <v xml:space="preserve"> </v>
      </c>
      <c r="V2026" s="134" t="str">
        <f>IFERROR(IF(O2026="%10 sınırı aşılmıştır.",L2026-T2026,IFERROR(IF(F2026="",IF(S2026=1,0,IF(L2026-S2026=0,"",L2026-S2026)),IF(Veriler!M2026="",L2026,IF(L2026*Veriler!M2026=0,"",L2026*Veriler!M2026))),L2026)),0)</f>
        <v/>
      </c>
      <c r="W2026" s="146"/>
      <c r="X2026" s="146"/>
      <c r="Y2026" s="146"/>
    </row>
    <row r="2027" spans="1:25" s="99" customFormat="1" ht="54.75" customHeight="1" x14ac:dyDescent="0.25">
      <c r="A2027" s="96">
        <f t="shared" si="640"/>
        <v>1493</v>
      </c>
      <c r="B2027" s="175"/>
      <c r="C2027" s="176"/>
      <c r="D2027" s="113"/>
      <c r="E2027" s="115"/>
      <c r="F2027" s="174"/>
      <c r="G2027" s="114" t="str">
        <f t="shared" si="635"/>
        <v/>
      </c>
      <c r="H2027" s="115"/>
      <c r="I2027" s="115"/>
      <c r="J2027" s="115"/>
      <c r="K2027" s="115"/>
      <c r="L2027" s="133" t="str">
        <f t="shared" si="636"/>
        <v/>
      </c>
      <c r="M2027" s="116" t="str">
        <f>IF(L2027="", "", L2027/Veriler!$X$1)</f>
        <v/>
      </c>
      <c r="N2027" s="116" t="str">
        <f>IF(F2027&lt;&gt;"", "İthal Girdi", IF(Veriler!T2027="", "", IF(Veriler!S2027="H", "%0,5 üzerindedir", IF(Veriler!T2027&gt;0.1, "%10 sınırı aşılmıştır.", "Uygun"))))</f>
        <v>%0,5 üzerindedir</v>
      </c>
      <c r="O2027" s="116" t="str">
        <f t="shared" si="637"/>
        <v xml:space="preserve"> </v>
      </c>
      <c r="P2027" s="117"/>
      <c r="Q2027" s="118"/>
      <c r="R2027" s="119" t="str">
        <f t="shared" si="638"/>
        <v/>
      </c>
      <c r="S2027" s="133">
        <f>IFERROR(IF(M2027&lt;=0.005,IF(F2027="",L2027,0),IF(F2027&lt;&gt;"",0,IF(P2027="",0,IF(P2027="H",0,IF(Q2027&lt;Veriler!$G$2,L2027*Veriler!$G$2,L2027*Q2027)))))," ")</f>
        <v>0</v>
      </c>
      <c r="T2027" s="133">
        <f>IF(Veriler!T2027&lt;=0.1, S2027, IF(AND(Veriler!T2027&gt;0.1, F2027="", P2027="E"), IF(Q2027&gt;Veriler!$G$2, Q2027*S2027, IF(Q2027&lt;Veriler!$G$2, Veriler!$G$2*S2027, Q2027*S2027)), 0))</f>
        <v>0</v>
      </c>
      <c r="U2027" s="133" t="str">
        <f t="shared" si="639"/>
        <v xml:space="preserve"> </v>
      </c>
      <c r="V2027" s="134" t="str">
        <f>IFERROR(IF(O2027="%10 sınırı aşılmıştır.",L2027-T2027,IFERROR(IF(F2027="",IF(S2027=1,0,IF(L2027-S2027=0,"",L2027-S2027)),IF(Veriler!M2027="",L2027,IF(L2027*Veriler!M2027=0,"",L2027*Veriler!M2027))),L2027)),0)</f>
        <v/>
      </c>
      <c r="W2027" s="146"/>
      <c r="X2027" s="146"/>
      <c r="Y2027" s="146"/>
    </row>
    <row r="2028" spans="1:25" s="99" customFormat="1" ht="54.75" customHeight="1" x14ac:dyDescent="0.25">
      <c r="A2028" s="96">
        <f t="shared" si="640"/>
        <v>1494</v>
      </c>
      <c r="B2028" s="175"/>
      <c r="C2028" s="176"/>
      <c r="D2028" s="113"/>
      <c r="E2028" s="115"/>
      <c r="F2028" s="174"/>
      <c r="G2028" s="114" t="str">
        <f t="shared" si="635"/>
        <v/>
      </c>
      <c r="H2028" s="115"/>
      <c r="I2028" s="115"/>
      <c r="J2028" s="115"/>
      <c r="K2028" s="115"/>
      <c r="L2028" s="133" t="str">
        <f t="shared" si="636"/>
        <v/>
      </c>
      <c r="M2028" s="116" t="str">
        <f>IF(L2028="", "", L2028/Veriler!$X$1)</f>
        <v/>
      </c>
      <c r="N2028" s="116" t="str">
        <f>IF(F2028&lt;&gt;"", "İthal Girdi", IF(Veriler!T2028="", "", IF(Veriler!S2028="H", "%0,5 üzerindedir", IF(Veriler!T2028&gt;0.1, "%10 sınırı aşılmıştır.", "Uygun"))))</f>
        <v>%0,5 üzerindedir</v>
      </c>
      <c r="O2028" s="116" t="str">
        <f t="shared" si="637"/>
        <v xml:space="preserve"> </v>
      </c>
      <c r="P2028" s="117"/>
      <c r="Q2028" s="118"/>
      <c r="R2028" s="119" t="str">
        <f t="shared" si="638"/>
        <v/>
      </c>
      <c r="S2028" s="133">
        <f>IFERROR(IF(M2028&lt;=0.005,IF(F2028="",L2028,0),IF(F2028&lt;&gt;"",0,IF(P2028="",0,IF(P2028="H",0,IF(Q2028&lt;Veriler!$G$2,L2028*Veriler!$G$2,L2028*Q2028)))))," ")</f>
        <v>0</v>
      </c>
      <c r="T2028" s="133">
        <f>IF(Veriler!T2028&lt;=0.1, S2028, IF(AND(Veriler!T2028&gt;0.1, F2028="", P2028="E"), IF(Q2028&gt;Veriler!$G$2, Q2028*S2028, IF(Q2028&lt;Veriler!$G$2, Veriler!$G$2*S2028, Q2028*S2028)), 0))</f>
        <v>0</v>
      </c>
      <c r="U2028" s="133" t="str">
        <f t="shared" si="639"/>
        <v xml:space="preserve"> </v>
      </c>
      <c r="V2028" s="134" t="str">
        <f>IFERROR(IF(O2028="%10 sınırı aşılmıştır.",L2028-T2028,IFERROR(IF(F2028="",IF(S2028=1,0,IF(L2028-S2028=0,"",L2028-S2028)),IF(Veriler!M2028="",L2028,IF(L2028*Veriler!M2028=0,"",L2028*Veriler!M2028))),L2028)),0)</f>
        <v/>
      </c>
      <c r="W2028" s="146"/>
      <c r="X2028" s="146"/>
      <c r="Y2028" s="146"/>
    </row>
    <row r="2029" spans="1:25" s="99" customFormat="1" ht="54.75" customHeight="1" x14ac:dyDescent="0.25">
      <c r="A2029" s="96">
        <f t="shared" si="640"/>
        <v>1495</v>
      </c>
      <c r="B2029" s="175"/>
      <c r="C2029" s="176"/>
      <c r="D2029" s="113"/>
      <c r="E2029" s="115"/>
      <c r="F2029" s="174"/>
      <c r="G2029" s="114" t="str">
        <f t="shared" si="635"/>
        <v/>
      </c>
      <c r="H2029" s="115"/>
      <c r="I2029" s="115"/>
      <c r="J2029" s="115"/>
      <c r="K2029" s="115"/>
      <c r="L2029" s="133" t="str">
        <f t="shared" si="636"/>
        <v/>
      </c>
      <c r="M2029" s="116" t="str">
        <f>IF(L2029="", "", L2029/Veriler!$X$1)</f>
        <v/>
      </c>
      <c r="N2029" s="116" t="str">
        <f>IF(F2029&lt;&gt;"", "İthal Girdi", IF(Veriler!T2029="", "", IF(Veriler!S2029="H", "%0,5 üzerindedir", IF(Veriler!T2029&gt;0.1, "%10 sınırı aşılmıştır.", "Uygun"))))</f>
        <v>%0,5 üzerindedir</v>
      </c>
      <c r="O2029" s="116" t="str">
        <f t="shared" si="637"/>
        <v xml:space="preserve"> </v>
      </c>
      <c r="P2029" s="117"/>
      <c r="Q2029" s="118"/>
      <c r="R2029" s="119" t="str">
        <f t="shared" si="638"/>
        <v/>
      </c>
      <c r="S2029" s="133">
        <f>IFERROR(IF(M2029&lt;=0.005,IF(F2029="",L2029,0),IF(F2029&lt;&gt;"",0,IF(P2029="",0,IF(P2029="H",0,IF(Q2029&lt;Veriler!$G$2,L2029*Veriler!$G$2,L2029*Q2029)))))," ")</f>
        <v>0</v>
      </c>
      <c r="T2029" s="133">
        <f>IF(Veriler!T2029&lt;=0.1, S2029, IF(AND(Veriler!T2029&gt;0.1, F2029="", P2029="E"), IF(Q2029&gt;Veriler!$G$2, Q2029*S2029, IF(Q2029&lt;Veriler!$G$2, Veriler!$G$2*S2029, Q2029*S2029)), 0))</f>
        <v>0</v>
      </c>
      <c r="U2029" s="133" t="str">
        <f t="shared" si="639"/>
        <v xml:space="preserve"> </v>
      </c>
      <c r="V2029" s="134" t="str">
        <f>IFERROR(IF(O2029="%10 sınırı aşılmıştır.",L2029-T2029,IFERROR(IF(F2029="",IF(S2029=1,0,IF(L2029-S2029=0,"",L2029-S2029)),IF(Veriler!M2029="",L2029,IF(L2029*Veriler!M2029=0,"",L2029*Veriler!M2029))),L2029)),0)</f>
        <v/>
      </c>
      <c r="W2029" s="146"/>
      <c r="X2029" s="146"/>
      <c r="Y2029" s="146"/>
    </row>
    <row r="2030" spans="1:25" s="99" customFormat="1" ht="54.75" customHeight="1" x14ac:dyDescent="0.25">
      <c r="A2030" s="96">
        <f t="shared" si="640"/>
        <v>1496</v>
      </c>
      <c r="B2030" s="175"/>
      <c r="C2030" s="176"/>
      <c r="D2030" s="113"/>
      <c r="E2030" s="115"/>
      <c r="F2030" s="174"/>
      <c r="G2030" s="114" t="str">
        <f t="shared" si="635"/>
        <v/>
      </c>
      <c r="H2030" s="115"/>
      <c r="I2030" s="115"/>
      <c r="J2030" s="115"/>
      <c r="K2030" s="115"/>
      <c r="L2030" s="133" t="str">
        <f t="shared" si="636"/>
        <v/>
      </c>
      <c r="M2030" s="116" t="str">
        <f>IF(L2030="", "", L2030/Veriler!$X$1)</f>
        <v/>
      </c>
      <c r="N2030" s="116" t="str">
        <f>IF(F2030&lt;&gt;"", "İthal Girdi", IF(Veriler!T2030="", "", IF(Veriler!S2030="H", "%0,5 üzerindedir", IF(Veriler!T2030&gt;0.1, "%10 sınırı aşılmıştır.", "Uygun"))))</f>
        <v>%0,5 üzerindedir</v>
      </c>
      <c r="O2030" s="116" t="str">
        <f t="shared" si="637"/>
        <v xml:space="preserve"> </v>
      </c>
      <c r="P2030" s="117"/>
      <c r="Q2030" s="118"/>
      <c r="R2030" s="119" t="str">
        <f t="shared" si="638"/>
        <v/>
      </c>
      <c r="S2030" s="133">
        <f>IFERROR(IF(M2030&lt;=0.005,IF(F2030="",L2030,0),IF(F2030&lt;&gt;"",0,IF(P2030="",0,IF(P2030="H",0,IF(Q2030&lt;Veriler!$G$2,L2030*Veriler!$G$2,L2030*Q2030)))))," ")</f>
        <v>0</v>
      </c>
      <c r="T2030" s="133">
        <f>IF(Veriler!T2030&lt;=0.1, S2030, IF(AND(Veriler!T2030&gt;0.1, F2030="", P2030="E"), IF(Q2030&gt;Veriler!$G$2, Q2030*S2030, IF(Q2030&lt;Veriler!$G$2, Veriler!$G$2*S2030, Q2030*S2030)), 0))</f>
        <v>0</v>
      </c>
      <c r="U2030" s="133" t="str">
        <f t="shared" si="639"/>
        <v xml:space="preserve"> </v>
      </c>
      <c r="V2030" s="134" t="str">
        <f>IFERROR(IF(O2030="%10 sınırı aşılmıştır.",L2030-T2030,IFERROR(IF(F2030="",IF(S2030=1,0,IF(L2030-S2030=0,"",L2030-S2030)),IF(Veriler!M2030="",L2030,IF(L2030*Veriler!M2030=0,"",L2030*Veriler!M2030))),L2030)),0)</f>
        <v/>
      </c>
      <c r="W2030" s="146"/>
      <c r="X2030" s="146"/>
      <c r="Y2030" s="146"/>
    </row>
    <row r="2031" spans="1:25" s="99" customFormat="1" ht="54.75" customHeight="1" x14ac:dyDescent="0.25">
      <c r="A2031" s="96">
        <f t="shared" si="640"/>
        <v>1497</v>
      </c>
      <c r="B2031" s="175"/>
      <c r="C2031" s="176"/>
      <c r="D2031" s="113"/>
      <c r="E2031" s="115"/>
      <c r="F2031" s="174"/>
      <c r="G2031" s="114" t="str">
        <f t="shared" si="635"/>
        <v/>
      </c>
      <c r="H2031" s="115"/>
      <c r="I2031" s="115"/>
      <c r="J2031" s="115"/>
      <c r="K2031" s="115"/>
      <c r="L2031" s="133" t="str">
        <f t="shared" si="636"/>
        <v/>
      </c>
      <c r="M2031" s="116" t="str">
        <f>IF(L2031="", "", L2031/Veriler!$X$1)</f>
        <v/>
      </c>
      <c r="N2031" s="116" t="str">
        <f>IF(F2031&lt;&gt;"", "İthal Girdi", IF(Veriler!T2031="", "", IF(Veriler!S2031="H", "%0,5 üzerindedir", IF(Veriler!T2031&gt;0.1, "%10 sınırı aşılmıştır.", "Uygun"))))</f>
        <v>%0,5 üzerindedir</v>
      </c>
      <c r="O2031" s="116" t="str">
        <f t="shared" si="637"/>
        <v xml:space="preserve"> </v>
      </c>
      <c r="P2031" s="117"/>
      <c r="Q2031" s="118"/>
      <c r="R2031" s="119" t="str">
        <f t="shared" si="638"/>
        <v/>
      </c>
      <c r="S2031" s="133">
        <f>IFERROR(IF(M2031&lt;=0.005,IF(F2031="",L2031,0),IF(F2031&lt;&gt;"",0,IF(P2031="",0,IF(P2031="H",0,IF(Q2031&lt;Veriler!$G$2,L2031*Veriler!$G$2,L2031*Q2031)))))," ")</f>
        <v>0</v>
      </c>
      <c r="T2031" s="133">
        <f>IF(Veriler!T2031&lt;=0.1, S2031, IF(AND(Veriler!T2031&gt;0.1, F2031="", P2031="E"), IF(Q2031&gt;Veriler!$G$2, Q2031*S2031, IF(Q2031&lt;Veriler!$G$2, Veriler!$G$2*S2031, Q2031*S2031)), 0))</f>
        <v>0</v>
      </c>
      <c r="U2031" s="133" t="str">
        <f t="shared" si="639"/>
        <v xml:space="preserve"> </v>
      </c>
      <c r="V2031" s="134" t="str">
        <f>IFERROR(IF(O2031="%10 sınırı aşılmıştır.",L2031-T2031,IFERROR(IF(F2031="",IF(S2031=1,0,IF(L2031-S2031=0,"",L2031-S2031)),IF(Veriler!M2031="",L2031,IF(L2031*Veriler!M2031=0,"",L2031*Veriler!M2031))),L2031)),0)</f>
        <v/>
      </c>
      <c r="W2031" s="146"/>
      <c r="X2031" s="146"/>
      <c r="Y2031" s="146"/>
    </row>
    <row r="2032" spans="1:25" s="99" customFormat="1" ht="54.75" customHeight="1" x14ac:dyDescent="0.25">
      <c r="A2032" s="96">
        <f t="shared" si="640"/>
        <v>1498</v>
      </c>
      <c r="B2032" s="175"/>
      <c r="C2032" s="176"/>
      <c r="D2032" s="113"/>
      <c r="E2032" s="115"/>
      <c r="F2032" s="174"/>
      <c r="G2032" s="114" t="str">
        <f t="shared" si="635"/>
        <v/>
      </c>
      <c r="H2032" s="115"/>
      <c r="I2032" s="115"/>
      <c r="J2032" s="115"/>
      <c r="K2032" s="115"/>
      <c r="L2032" s="133" t="str">
        <f t="shared" si="636"/>
        <v/>
      </c>
      <c r="M2032" s="116" t="str">
        <f>IF(L2032="", "", L2032/Veriler!$X$1)</f>
        <v/>
      </c>
      <c r="N2032" s="116" t="str">
        <f>IF(F2032&lt;&gt;"", "İthal Girdi", IF(Veriler!T2032="", "", IF(Veriler!S2032="H", "%0,5 üzerindedir", IF(Veriler!T2032&gt;0.1, "%10 sınırı aşılmıştır.", "Uygun"))))</f>
        <v>%0,5 üzerindedir</v>
      </c>
      <c r="O2032" s="116" t="str">
        <f t="shared" si="637"/>
        <v xml:space="preserve"> </v>
      </c>
      <c r="P2032" s="117"/>
      <c r="Q2032" s="118"/>
      <c r="R2032" s="119" t="str">
        <f t="shared" si="638"/>
        <v/>
      </c>
      <c r="S2032" s="133">
        <f>IFERROR(IF(M2032&lt;=0.005,IF(F2032="",L2032,0),IF(F2032&lt;&gt;"",0,IF(P2032="",0,IF(P2032="H",0,IF(Q2032&lt;Veriler!$G$2,L2032*Veriler!$G$2,L2032*Q2032)))))," ")</f>
        <v>0</v>
      </c>
      <c r="T2032" s="133">
        <f>IF(Veriler!T2032&lt;=0.1, S2032, IF(AND(Veriler!T2032&gt;0.1, F2032="", P2032="E"), IF(Q2032&gt;Veriler!$G$2, Q2032*S2032, IF(Q2032&lt;Veriler!$G$2, Veriler!$G$2*S2032, Q2032*S2032)), 0))</f>
        <v>0</v>
      </c>
      <c r="U2032" s="133" t="str">
        <f t="shared" si="639"/>
        <v xml:space="preserve"> </v>
      </c>
      <c r="V2032" s="134" t="str">
        <f>IFERROR(IF(O2032="%10 sınırı aşılmıştır.",L2032-T2032,IFERROR(IF(F2032="",IF(S2032=1,0,IF(L2032-S2032=0,"",L2032-S2032)),IF(Veriler!M2032="",L2032,IF(L2032*Veriler!M2032=0,"",L2032*Veriler!M2032))),L2032)),0)</f>
        <v/>
      </c>
      <c r="W2032" s="146"/>
      <c r="X2032" s="146"/>
      <c r="Y2032" s="146"/>
    </row>
    <row r="2033" spans="1:25" s="99" customFormat="1" ht="36" hidden="1" customHeight="1" x14ac:dyDescent="0.25">
      <c r="A2033" s="101"/>
      <c r="B2033" s="191" t="s">
        <v>16</v>
      </c>
      <c r="C2033" s="176"/>
      <c r="D2033" s="120"/>
      <c r="E2033" s="171"/>
      <c r="F2033" s="172"/>
      <c r="G2033" s="121"/>
      <c r="H2033" s="115"/>
      <c r="I2033" s="115"/>
      <c r="J2033" s="115"/>
      <c r="K2033" s="115"/>
      <c r="L2033" s="121"/>
      <c r="M2033" s="121"/>
      <c r="N2033" s="121"/>
      <c r="O2033" s="121"/>
      <c r="P2033" s="120"/>
      <c r="Q2033" s="120"/>
      <c r="R2033" s="183"/>
      <c r="S2033" s="184"/>
      <c r="T2033" s="121"/>
      <c r="U2033" s="121"/>
      <c r="V2033" s="121"/>
      <c r="W2033" s="146"/>
      <c r="X2033" s="146"/>
      <c r="Y2033" s="146"/>
    </row>
    <row r="2034" spans="1:25" s="99" customFormat="1" ht="54.75" customHeight="1" x14ac:dyDescent="0.25">
      <c r="A2034" s="96">
        <f>A2032+1</f>
        <v>1499</v>
      </c>
      <c r="B2034" s="175"/>
      <c r="C2034" s="176"/>
      <c r="D2034" s="113"/>
      <c r="E2034" s="115"/>
      <c r="F2034" s="174"/>
      <c r="G2034" s="114" t="str">
        <f t="shared" ref="G2034:G2047" si="641">IF(AND(F2034&lt;&gt;"",V2034&lt;&gt;"",L2034&lt;&gt;0),V2034/L2034,"")</f>
        <v/>
      </c>
      <c r="H2034" s="115"/>
      <c r="I2034" s="115"/>
      <c r="J2034" s="115"/>
      <c r="K2034" s="115"/>
      <c r="L2034" s="133" t="str">
        <f t="shared" ref="L2034:L2047" si="642">IF(AND(H2034&lt;&gt;0, J2034&lt;&gt;0, K2034&lt;&gt;0), H2034*J2034*K2034, "")</f>
        <v/>
      </c>
      <c r="M2034" s="116" t="str">
        <f>IF(L2034="", "", L2034/Veriler!$X$1)</f>
        <v/>
      </c>
      <c r="N2034" s="116" t="str">
        <f>IF(F2034&lt;&gt;"", "İthal Girdi", IF(Veriler!T2034="", "", IF(Veriler!S2034="H", "%0,5 üzerindedir", IF(Veriler!T2034&gt;0.1, "%10 sınırı aşılmıştır.", "Uygun"))))</f>
        <v>%0,5 üzerindedir</v>
      </c>
      <c r="O2034" s="116" t="str">
        <f t="shared" ref="O2034:O2047" si="643">IF(M2034=""," ",N2034)</f>
        <v xml:space="preserve"> </v>
      </c>
      <c r="P2034" s="117"/>
      <c r="Q2034" s="118"/>
      <c r="R2034" s="119" t="str">
        <f t="shared" ref="R2034:R2047" si="644">IFERROR(IF(AND(T2034&lt;&gt;"",L2034&lt;&gt;"",L2034&lt;&gt;0,T2034&lt;&gt;0),T2034/L2034,"")," ")</f>
        <v/>
      </c>
      <c r="S2034" s="133">
        <f>IFERROR(IF(M2034&lt;=0.005,IF(F2034="",L2034,0),IF(F2034&lt;&gt;"",0,IF(P2034="",0,IF(P2034="H",0,IF(Q2034&lt;Veriler!$G$2,L2034*Veriler!$G$2,L2034*Q2034)))))," ")</f>
        <v>0</v>
      </c>
      <c r="T2034" s="133">
        <f>IF(Veriler!T2034&lt;=0.1, S2034, IF(AND(Veriler!T2034&gt;0.1, F2034="", P2034="E"), IF(Q2034&gt;Veriler!$G$2, Q2034*S2034, IF(Q2034&lt;Veriler!$G$2, Veriler!$G$2*S2034, Q2034*S2034)), 0))</f>
        <v>0</v>
      </c>
      <c r="U2034" s="133" t="str">
        <f t="shared" ref="U2034:U2047" si="645">IF(T2034=0," ",T2034)</f>
        <v xml:space="preserve"> </v>
      </c>
      <c r="V2034" s="134" t="str">
        <f>IFERROR(IF(O2034="%10 sınırı aşılmıştır.",L2034-T2034,IFERROR(IF(F2034="",IF(S2034=1,0,IF(L2034-S2034=0,"",L2034-S2034)),IF(Veriler!M2034="",L2034,IF(L2034*Veriler!M2034=0,"",L2034*Veriler!M2034))),L2034)),0)</f>
        <v/>
      </c>
      <c r="W2034" s="146"/>
      <c r="X2034" s="146"/>
      <c r="Y2034" s="146"/>
    </row>
    <row r="2035" spans="1:25" s="99" customFormat="1" ht="54.75" customHeight="1" x14ac:dyDescent="0.25">
      <c r="A2035" s="96">
        <f t="shared" ref="A2035:A2047" si="646">A2034+1</f>
        <v>1500</v>
      </c>
      <c r="B2035" s="175"/>
      <c r="C2035" s="176"/>
      <c r="D2035" s="113"/>
      <c r="E2035" s="115"/>
      <c r="F2035" s="174"/>
      <c r="G2035" s="114" t="str">
        <f t="shared" si="641"/>
        <v/>
      </c>
      <c r="H2035" s="115"/>
      <c r="I2035" s="115"/>
      <c r="J2035" s="115"/>
      <c r="K2035" s="115"/>
      <c r="L2035" s="133" t="str">
        <f t="shared" si="642"/>
        <v/>
      </c>
      <c r="M2035" s="116" t="str">
        <f>IF(L2035="", "", L2035/Veriler!$X$1)</f>
        <v/>
      </c>
      <c r="N2035" s="116" t="str">
        <f>IF(F2035&lt;&gt;"", "İthal Girdi", IF(Veriler!T2035="", "", IF(Veriler!S2035="H", "%0,5 üzerindedir", IF(Veriler!T2035&gt;0.1, "%10 sınırı aşılmıştır.", "Uygun"))))</f>
        <v>%0,5 üzerindedir</v>
      </c>
      <c r="O2035" s="116" t="str">
        <f t="shared" si="643"/>
        <v xml:space="preserve"> </v>
      </c>
      <c r="P2035" s="117"/>
      <c r="Q2035" s="118"/>
      <c r="R2035" s="119" t="str">
        <f t="shared" si="644"/>
        <v/>
      </c>
      <c r="S2035" s="133">
        <f>IFERROR(IF(M2035&lt;=0.005,IF(F2035="",L2035,0),IF(F2035&lt;&gt;"",0,IF(P2035="",0,IF(P2035="H",0,IF(Q2035&lt;Veriler!$G$2,L2035*Veriler!$G$2,L2035*Q2035)))))," ")</f>
        <v>0</v>
      </c>
      <c r="T2035" s="133">
        <f>IF(Veriler!T2035&lt;=0.1, S2035, IF(AND(Veriler!T2035&gt;0.1, F2035="", P2035="E"), IF(Q2035&gt;Veriler!$G$2, Q2035*S2035, IF(Q2035&lt;Veriler!$G$2, Veriler!$G$2*S2035, Q2035*S2035)), 0))</f>
        <v>0</v>
      </c>
      <c r="U2035" s="133" t="str">
        <f t="shared" si="645"/>
        <v xml:space="preserve"> </v>
      </c>
      <c r="V2035" s="134" t="str">
        <f>IFERROR(IF(O2035="%10 sınırı aşılmıştır.",L2035-T2035,IFERROR(IF(F2035="",IF(S2035=1,0,IF(L2035-S2035=0,"",L2035-S2035)),IF(Veriler!M2035="",L2035,IF(L2035*Veriler!M2035=0,"",L2035*Veriler!M2035))),L2035)),0)</f>
        <v/>
      </c>
      <c r="W2035" s="146"/>
      <c r="X2035" s="146"/>
      <c r="Y2035" s="146"/>
    </row>
    <row r="2036" spans="1:25" s="99" customFormat="1" ht="54.75" customHeight="1" x14ac:dyDescent="0.25">
      <c r="A2036" s="96">
        <f t="shared" si="646"/>
        <v>1501</v>
      </c>
      <c r="B2036" s="175"/>
      <c r="C2036" s="176"/>
      <c r="D2036" s="113"/>
      <c r="E2036" s="115"/>
      <c r="F2036" s="174"/>
      <c r="G2036" s="114" t="str">
        <f t="shared" si="641"/>
        <v/>
      </c>
      <c r="H2036" s="115"/>
      <c r="I2036" s="115"/>
      <c r="J2036" s="115"/>
      <c r="K2036" s="115"/>
      <c r="L2036" s="133" t="str">
        <f t="shared" si="642"/>
        <v/>
      </c>
      <c r="M2036" s="116" t="str">
        <f>IF(L2036="", "", L2036/Veriler!$X$1)</f>
        <v/>
      </c>
      <c r="N2036" s="116" t="str">
        <f>IF(F2036&lt;&gt;"", "İthal Girdi", IF(Veriler!T2036="", "", IF(Veriler!S2036="H", "%0,5 üzerindedir", IF(Veriler!T2036&gt;0.1, "%10 sınırı aşılmıştır.", "Uygun"))))</f>
        <v>%0,5 üzerindedir</v>
      </c>
      <c r="O2036" s="116" t="str">
        <f t="shared" si="643"/>
        <v xml:space="preserve"> </v>
      </c>
      <c r="P2036" s="117"/>
      <c r="Q2036" s="118"/>
      <c r="R2036" s="119" t="str">
        <f t="shared" si="644"/>
        <v/>
      </c>
      <c r="S2036" s="133">
        <f>IFERROR(IF(M2036&lt;=0.005,IF(F2036="",L2036,0),IF(F2036&lt;&gt;"",0,IF(P2036="",0,IF(P2036="H",0,IF(Q2036&lt;Veriler!$G$2,L2036*Veriler!$G$2,L2036*Q2036)))))," ")</f>
        <v>0</v>
      </c>
      <c r="T2036" s="133">
        <f>IF(Veriler!T2036&lt;=0.1, S2036, IF(AND(Veriler!T2036&gt;0.1, F2036="", P2036="E"), IF(Q2036&gt;Veriler!$G$2, Q2036*S2036, IF(Q2036&lt;Veriler!$G$2, Veriler!$G$2*S2036, Q2036*S2036)), 0))</f>
        <v>0</v>
      </c>
      <c r="U2036" s="133" t="str">
        <f t="shared" si="645"/>
        <v xml:space="preserve"> </v>
      </c>
      <c r="V2036" s="134" t="str">
        <f>IFERROR(IF(O2036="%10 sınırı aşılmıştır.",L2036-T2036,IFERROR(IF(F2036="",IF(S2036=1,0,IF(L2036-S2036=0,"",L2036-S2036)),IF(Veriler!M2036="",L2036,IF(L2036*Veriler!M2036=0,"",L2036*Veriler!M2036))),L2036)),0)</f>
        <v/>
      </c>
      <c r="W2036" s="146"/>
      <c r="X2036" s="146"/>
      <c r="Y2036" s="146"/>
    </row>
    <row r="2037" spans="1:25" s="99" customFormat="1" ht="54.75" customHeight="1" x14ac:dyDescent="0.25">
      <c r="A2037" s="96">
        <f t="shared" si="646"/>
        <v>1502</v>
      </c>
      <c r="B2037" s="175"/>
      <c r="C2037" s="176"/>
      <c r="D2037" s="113"/>
      <c r="E2037" s="115"/>
      <c r="F2037" s="174"/>
      <c r="G2037" s="114" t="str">
        <f t="shared" si="641"/>
        <v/>
      </c>
      <c r="H2037" s="115"/>
      <c r="I2037" s="115"/>
      <c r="J2037" s="115"/>
      <c r="K2037" s="115"/>
      <c r="L2037" s="133" t="str">
        <f t="shared" si="642"/>
        <v/>
      </c>
      <c r="M2037" s="116" t="str">
        <f>IF(L2037="", "", L2037/Veriler!$X$1)</f>
        <v/>
      </c>
      <c r="N2037" s="116" t="str">
        <f>IF(F2037&lt;&gt;"", "İthal Girdi", IF(Veriler!T2037="", "", IF(Veriler!S2037="H", "%0,5 üzerindedir", IF(Veriler!T2037&gt;0.1, "%10 sınırı aşılmıştır.", "Uygun"))))</f>
        <v>%0,5 üzerindedir</v>
      </c>
      <c r="O2037" s="116" t="str">
        <f t="shared" si="643"/>
        <v xml:space="preserve"> </v>
      </c>
      <c r="P2037" s="117"/>
      <c r="Q2037" s="118"/>
      <c r="R2037" s="119" t="str">
        <f t="shared" si="644"/>
        <v/>
      </c>
      <c r="S2037" s="133">
        <f>IFERROR(IF(M2037&lt;=0.005,IF(F2037="",L2037,0),IF(F2037&lt;&gt;"",0,IF(P2037="",0,IF(P2037="H",0,IF(Q2037&lt;Veriler!$G$2,L2037*Veriler!$G$2,L2037*Q2037)))))," ")</f>
        <v>0</v>
      </c>
      <c r="T2037" s="133">
        <f>IF(Veriler!T2037&lt;=0.1, S2037, IF(AND(Veriler!T2037&gt;0.1, F2037="", P2037="E"), IF(Q2037&gt;Veriler!$G$2, Q2037*S2037, IF(Q2037&lt;Veriler!$G$2, Veriler!$G$2*S2037, Q2037*S2037)), 0))</f>
        <v>0</v>
      </c>
      <c r="U2037" s="133" t="str">
        <f t="shared" si="645"/>
        <v xml:space="preserve"> </v>
      </c>
      <c r="V2037" s="134" t="str">
        <f>IFERROR(IF(O2037="%10 sınırı aşılmıştır.",L2037-T2037,IFERROR(IF(F2037="",IF(S2037=1,0,IF(L2037-S2037=0,"",L2037-S2037)),IF(Veriler!M2037="",L2037,IF(L2037*Veriler!M2037=0,"",L2037*Veriler!M2037))),L2037)),0)</f>
        <v/>
      </c>
      <c r="W2037" s="146"/>
      <c r="X2037" s="146"/>
      <c r="Y2037" s="146"/>
    </row>
    <row r="2038" spans="1:25" s="99" customFormat="1" ht="54.75" customHeight="1" x14ac:dyDescent="0.25">
      <c r="A2038" s="96">
        <f t="shared" si="646"/>
        <v>1503</v>
      </c>
      <c r="B2038" s="175"/>
      <c r="C2038" s="176"/>
      <c r="D2038" s="113"/>
      <c r="E2038" s="115"/>
      <c r="F2038" s="174"/>
      <c r="G2038" s="114" t="str">
        <f t="shared" si="641"/>
        <v/>
      </c>
      <c r="H2038" s="115"/>
      <c r="I2038" s="115"/>
      <c r="J2038" s="115"/>
      <c r="K2038" s="115"/>
      <c r="L2038" s="133" t="str">
        <f t="shared" si="642"/>
        <v/>
      </c>
      <c r="M2038" s="116" t="str">
        <f>IF(L2038="", "", L2038/Veriler!$X$1)</f>
        <v/>
      </c>
      <c r="N2038" s="116" t="str">
        <f>IF(F2038&lt;&gt;"", "İthal Girdi", IF(Veriler!T2038="", "", IF(Veriler!S2038="H", "%0,5 üzerindedir", IF(Veriler!T2038&gt;0.1, "%10 sınırı aşılmıştır.", "Uygun"))))</f>
        <v>%0,5 üzerindedir</v>
      </c>
      <c r="O2038" s="116" t="str">
        <f t="shared" si="643"/>
        <v xml:space="preserve"> </v>
      </c>
      <c r="P2038" s="117"/>
      <c r="Q2038" s="118"/>
      <c r="R2038" s="119" t="str">
        <f t="shared" si="644"/>
        <v/>
      </c>
      <c r="S2038" s="133">
        <f>IFERROR(IF(M2038&lt;=0.005,IF(F2038="",L2038,0),IF(F2038&lt;&gt;"",0,IF(P2038="",0,IF(P2038="H",0,IF(Q2038&lt;Veriler!$G$2,L2038*Veriler!$G$2,L2038*Q2038)))))," ")</f>
        <v>0</v>
      </c>
      <c r="T2038" s="133">
        <f>IF(Veriler!T2038&lt;=0.1, S2038, IF(AND(Veriler!T2038&gt;0.1, F2038="", P2038="E"), IF(Q2038&gt;Veriler!$G$2, Q2038*S2038, IF(Q2038&lt;Veriler!$G$2, Veriler!$G$2*S2038, Q2038*S2038)), 0))</f>
        <v>0</v>
      </c>
      <c r="U2038" s="133" t="str">
        <f t="shared" si="645"/>
        <v xml:space="preserve"> </v>
      </c>
      <c r="V2038" s="134" t="str">
        <f>IFERROR(IF(O2038="%10 sınırı aşılmıştır.",L2038-T2038,IFERROR(IF(F2038="",IF(S2038=1,0,IF(L2038-S2038=0,"",L2038-S2038)),IF(Veriler!M2038="",L2038,IF(L2038*Veriler!M2038=0,"",L2038*Veriler!M2038))),L2038)),0)</f>
        <v/>
      </c>
      <c r="W2038" s="146"/>
      <c r="X2038" s="146"/>
      <c r="Y2038" s="146"/>
    </row>
    <row r="2039" spans="1:25" s="99" customFormat="1" ht="54.75" customHeight="1" x14ac:dyDescent="0.25">
      <c r="A2039" s="96">
        <f t="shared" si="646"/>
        <v>1504</v>
      </c>
      <c r="B2039" s="175"/>
      <c r="C2039" s="176"/>
      <c r="D2039" s="113"/>
      <c r="E2039" s="115"/>
      <c r="F2039" s="174"/>
      <c r="G2039" s="114" t="str">
        <f t="shared" si="641"/>
        <v/>
      </c>
      <c r="H2039" s="115"/>
      <c r="I2039" s="115"/>
      <c r="J2039" s="115"/>
      <c r="K2039" s="115"/>
      <c r="L2039" s="133" t="str">
        <f t="shared" si="642"/>
        <v/>
      </c>
      <c r="M2039" s="116" t="str">
        <f>IF(L2039="", "", L2039/Veriler!$X$1)</f>
        <v/>
      </c>
      <c r="N2039" s="116" t="str">
        <f>IF(F2039&lt;&gt;"", "İthal Girdi", IF(Veriler!T2039="", "", IF(Veriler!S2039="H", "%0,5 üzerindedir", IF(Veriler!T2039&gt;0.1, "%10 sınırı aşılmıştır.", "Uygun"))))</f>
        <v>%0,5 üzerindedir</v>
      </c>
      <c r="O2039" s="116" t="str">
        <f t="shared" si="643"/>
        <v xml:space="preserve"> </v>
      </c>
      <c r="P2039" s="117"/>
      <c r="Q2039" s="118"/>
      <c r="R2039" s="119" t="str">
        <f t="shared" si="644"/>
        <v/>
      </c>
      <c r="S2039" s="133">
        <f>IFERROR(IF(M2039&lt;=0.005,IF(F2039="",L2039,0),IF(F2039&lt;&gt;"",0,IF(P2039="",0,IF(P2039="H",0,IF(Q2039&lt;Veriler!$G$2,L2039*Veriler!$G$2,L2039*Q2039)))))," ")</f>
        <v>0</v>
      </c>
      <c r="T2039" s="133">
        <f>IF(Veriler!T2039&lt;=0.1, S2039, IF(AND(Veriler!T2039&gt;0.1, F2039="", P2039="E"), IF(Q2039&gt;Veriler!$G$2, Q2039*S2039, IF(Q2039&lt;Veriler!$G$2, Veriler!$G$2*S2039, Q2039*S2039)), 0))</f>
        <v>0</v>
      </c>
      <c r="U2039" s="133" t="str">
        <f t="shared" si="645"/>
        <v xml:space="preserve"> </v>
      </c>
      <c r="V2039" s="134" t="str">
        <f>IFERROR(IF(O2039="%10 sınırı aşılmıştır.",L2039-T2039,IFERROR(IF(F2039="",IF(S2039=1,0,IF(L2039-S2039=0,"",L2039-S2039)),IF(Veriler!M2039="",L2039,IF(L2039*Veriler!M2039=0,"",L2039*Veriler!M2039))),L2039)),0)</f>
        <v/>
      </c>
      <c r="W2039" s="146"/>
      <c r="X2039" s="146"/>
      <c r="Y2039" s="146"/>
    </row>
    <row r="2040" spans="1:25" s="99" customFormat="1" ht="54.75" customHeight="1" x14ac:dyDescent="0.25">
      <c r="A2040" s="96">
        <f t="shared" si="646"/>
        <v>1505</v>
      </c>
      <c r="B2040" s="175"/>
      <c r="C2040" s="176"/>
      <c r="D2040" s="113"/>
      <c r="E2040" s="115"/>
      <c r="F2040" s="174"/>
      <c r="G2040" s="114" t="str">
        <f t="shared" si="641"/>
        <v/>
      </c>
      <c r="H2040" s="115"/>
      <c r="I2040" s="115"/>
      <c r="J2040" s="115"/>
      <c r="K2040" s="115"/>
      <c r="L2040" s="133" t="str">
        <f t="shared" si="642"/>
        <v/>
      </c>
      <c r="M2040" s="116" t="str">
        <f>IF(L2040="", "", L2040/Veriler!$X$1)</f>
        <v/>
      </c>
      <c r="N2040" s="116" t="str">
        <f>IF(F2040&lt;&gt;"", "İthal Girdi", IF(Veriler!T2040="", "", IF(Veriler!S2040="H", "%0,5 üzerindedir", IF(Veriler!T2040&gt;0.1, "%10 sınırı aşılmıştır.", "Uygun"))))</f>
        <v>%0,5 üzerindedir</v>
      </c>
      <c r="O2040" s="116" t="str">
        <f t="shared" si="643"/>
        <v xml:space="preserve"> </v>
      </c>
      <c r="P2040" s="117"/>
      <c r="Q2040" s="118"/>
      <c r="R2040" s="119" t="str">
        <f t="shared" si="644"/>
        <v/>
      </c>
      <c r="S2040" s="133">
        <f>IFERROR(IF(M2040&lt;=0.005,IF(F2040="",L2040,0),IF(F2040&lt;&gt;"",0,IF(P2040="",0,IF(P2040="H",0,IF(Q2040&lt;Veriler!$G$2,L2040*Veriler!$G$2,L2040*Q2040)))))," ")</f>
        <v>0</v>
      </c>
      <c r="T2040" s="133">
        <f>IF(Veriler!T2040&lt;=0.1, S2040, IF(AND(Veriler!T2040&gt;0.1, F2040="", P2040="E"), IF(Q2040&gt;Veriler!$G$2, Q2040*S2040, IF(Q2040&lt;Veriler!$G$2, Veriler!$G$2*S2040, Q2040*S2040)), 0))</f>
        <v>0</v>
      </c>
      <c r="U2040" s="133" t="str">
        <f t="shared" si="645"/>
        <v xml:space="preserve"> </v>
      </c>
      <c r="V2040" s="134" t="str">
        <f>IFERROR(IF(O2040="%10 sınırı aşılmıştır.",L2040-T2040,IFERROR(IF(F2040="",IF(S2040=1,0,IF(L2040-S2040=0,"",L2040-S2040)),IF(Veriler!M2040="",L2040,IF(L2040*Veriler!M2040=0,"",L2040*Veriler!M2040))),L2040)),0)</f>
        <v/>
      </c>
      <c r="W2040" s="146"/>
      <c r="X2040" s="146"/>
      <c r="Y2040" s="146"/>
    </row>
    <row r="2041" spans="1:25" s="99" customFormat="1" ht="54.75" customHeight="1" x14ac:dyDescent="0.25">
      <c r="A2041" s="96">
        <f t="shared" si="646"/>
        <v>1506</v>
      </c>
      <c r="B2041" s="175"/>
      <c r="C2041" s="176"/>
      <c r="D2041" s="113"/>
      <c r="E2041" s="115"/>
      <c r="F2041" s="174"/>
      <c r="G2041" s="114" t="str">
        <f t="shared" si="641"/>
        <v/>
      </c>
      <c r="H2041" s="115"/>
      <c r="I2041" s="115"/>
      <c r="J2041" s="115"/>
      <c r="K2041" s="115"/>
      <c r="L2041" s="133" t="str">
        <f t="shared" si="642"/>
        <v/>
      </c>
      <c r="M2041" s="116" t="str">
        <f>IF(L2041="", "", L2041/Veriler!$X$1)</f>
        <v/>
      </c>
      <c r="N2041" s="116" t="str">
        <f>IF(F2041&lt;&gt;"", "İthal Girdi", IF(Veriler!T2041="", "", IF(Veriler!S2041="H", "%0,5 üzerindedir", IF(Veriler!T2041&gt;0.1, "%10 sınırı aşılmıştır.", "Uygun"))))</f>
        <v>%0,5 üzerindedir</v>
      </c>
      <c r="O2041" s="116" t="str">
        <f t="shared" si="643"/>
        <v xml:space="preserve"> </v>
      </c>
      <c r="P2041" s="117"/>
      <c r="Q2041" s="118"/>
      <c r="R2041" s="119" t="str">
        <f t="shared" si="644"/>
        <v/>
      </c>
      <c r="S2041" s="133">
        <f>IFERROR(IF(M2041&lt;=0.005,IF(F2041="",L2041,0),IF(F2041&lt;&gt;"",0,IF(P2041="",0,IF(P2041="H",0,IF(Q2041&lt;Veriler!$G$2,L2041*Veriler!$G$2,L2041*Q2041)))))," ")</f>
        <v>0</v>
      </c>
      <c r="T2041" s="133">
        <f>IF(Veriler!T2041&lt;=0.1, S2041, IF(AND(Veriler!T2041&gt;0.1, F2041="", P2041="E"), IF(Q2041&gt;Veriler!$G$2, Q2041*S2041, IF(Q2041&lt;Veriler!$G$2, Veriler!$G$2*S2041, Q2041*S2041)), 0))</f>
        <v>0</v>
      </c>
      <c r="U2041" s="133" t="str">
        <f t="shared" si="645"/>
        <v xml:space="preserve"> </v>
      </c>
      <c r="V2041" s="134" t="str">
        <f>IFERROR(IF(O2041="%10 sınırı aşılmıştır.",L2041-T2041,IFERROR(IF(F2041="",IF(S2041=1,0,IF(L2041-S2041=0,"",L2041-S2041)),IF(Veriler!M2041="",L2041,IF(L2041*Veriler!M2041=0,"",L2041*Veriler!M2041))),L2041)),0)</f>
        <v/>
      </c>
      <c r="W2041" s="146"/>
      <c r="X2041" s="146"/>
      <c r="Y2041" s="146"/>
    </row>
    <row r="2042" spans="1:25" s="99" customFormat="1" ht="54.75" customHeight="1" x14ac:dyDescent="0.25">
      <c r="A2042" s="96">
        <f t="shared" si="646"/>
        <v>1507</v>
      </c>
      <c r="B2042" s="175"/>
      <c r="C2042" s="176"/>
      <c r="D2042" s="113"/>
      <c r="E2042" s="115"/>
      <c r="F2042" s="174"/>
      <c r="G2042" s="114" t="str">
        <f t="shared" si="641"/>
        <v/>
      </c>
      <c r="H2042" s="115"/>
      <c r="I2042" s="115"/>
      <c r="J2042" s="115"/>
      <c r="K2042" s="115"/>
      <c r="L2042" s="133" t="str">
        <f t="shared" si="642"/>
        <v/>
      </c>
      <c r="M2042" s="116" t="str">
        <f>IF(L2042="", "", L2042/Veriler!$X$1)</f>
        <v/>
      </c>
      <c r="N2042" s="116" t="str">
        <f>IF(F2042&lt;&gt;"", "İthal Girdi", IF(Veriler!T2042="", "", IF(Veriler!S2042="H", "%0,5 üzerindedir", IF(Veriler!T2042&gt;0.1, "%10 sınırı aşılmıştır.", "Uygun"))))</f>
        <v>%0,5 üzerindedir</v>
      </c>
      <c r="O2042" s="116" t="str">
        <f t="shared" si="643"/>
        <v xml:space="preserve"> </v>
      </c>
      <c r="P2042" s="117"/>
      <c r="Q2042" s="118"/>
      <c r="R2042" s="119" t="str">
        <f t="shared" si="644"/>
        <v/>
      </c>
      <c r="S2042" s="133">
        <f>IFERROR(IF(M2042&lt;=0.005,IF(F2042="",L2042,0),IF(F2042&lt;&gt;"",0,IF(P2042="",0,IF(P2042="H",0,IF(Q2042&lt;Veriler!$G$2,L2042*Veriler!$G$2,L2042*Q2042)))))," ")</f>
        <v>0</v>
      </c>
      <c r="T2042" s="133">
        <f>IF(Veriler!T2042&lt;=0.1, S2042, IF(AND(Veriler!T2042&gt;0.1, F2042="", P2042="E"), IF(Q2042&gt;Veriler!$G$2, Q2042*S2042, IF(Q2042&lt;Veriler!$G$2, Veriler!$G$2*S2042, Q2042*S2042)), 0))</f>
        <v>0</v>
      </c>
      <c r="U2042" s="133" t="str">
        <f t="shared" si="645"/>
        <v xml:space="preserve"> </v>
      </c>
      <c r="V2042" s="134" t="str">
        <f>IFERROR(IF(O2042="%10 sınırı aşılmıştır.",L2042-T2042,IFERROR(IF(F2042="",IF(S2042=1,0,IF(L2042-S2042=0,"",L2042-S2042)),IF(Veriler!M2042="",L2042,IF(L2042*Veriler!M2042=0,"",L2042*Veriler!M2042))),L2042)),0)</f>
        <v/>
      </c>
      <c r="W2042" s="146"/>
      <c r="X2042" s="146"/>
      <c r="Y2042" s="146"/>
    </row>
    <row r="2043" spans="1:25" s="99" customFormat="1" ht="54.75" customHeight="1" x14ac:dyDescent="0.25">
      <c r="A2043" s="96">
        <f t="shared" si="646"/>
        <v>1508</v>
      </c>
      <c r="B2043" s="175"/>
      <c r="C2043" s="176"/>
      <c r="D2043" s="113"/>
      <c r="E2043" s="115"/>
      <c r="F2043" s="174"/>
      <c r="G2043" s="114" t="str">
        <f t="shared" si="641"/>
        <v/>
      </c>
      <c r="H2043" s="115"/>
      <c r="I2043" s="115"/>
      <c r="J2043" s="115"/>
      <c r="K2043" s="115"/>
      <c r="L2043" s="133" t="str">
        <f t="shared" si="642"/>
        <v/>
      </c>
      <c r="M2043" s="116" t="str">
        <f>IF(L2043="", "", L2043/Veriler!$X$1)</f>
        <v/>
      </c>
      <c r="N2043" s="116" t="str">
        <f>IF(F2043&lt;&gt;"", "İthal Girdi", IF(Veriler!T2043="", "", IF(Veriler!S2043="H", "%0,5 üzerindedir", IF(Veriler!T2043&gt;0.1, "%10 sınırı aşılmıştır.", "Uygun"))))</f>
        <v>%0,5 üzerindedir</v>
      </c>
      <c r="O2043" s="116" t="str">
        <f t="shared" si="643"/>
        <v xml:space="preserve"> </v>
      </c>
      <c r="P2043" s="117"/>
      <c r="Q2043" s="118"/>
      <c r="R2043" s="119" t="str">
        <f t="shared" si="644"/>
        <v/>
      </c>
      <c r="S2043" s="133">
        <f>IFERROR(IF(M2043&lt;=0.005,IF(F2043="",L2043,0),IF(F2043&lt;&gt;"",0,IF(P2043="",0,IF(P2043="H",0,IF(Q2043&lt;Veriler!$G$2,L2043*Veriler!$G$2,L2043*Q2043)))))," ")</f>
        <v>0</v>
      </c>
      <c r="T2043" s="133">
        <f>IF(Veriler!T2043&lt;=0.1, S2043, IF(AND(Veriler!T2043&gt;0.1, F2043="", P2043="E"), IF(Q2043&gt;Veriler!$G$2, Q2043*S2043, IF(Q2043&lt;Veriler!$G$2, Veriler!$G$2*S2043, Q2043*S2043)), 0))</f>
        <v>0</v>
      </c>
      <c r="U2043" s="133" t="str">
        <f t="shared" si="645"/>
        <v xml:space="preserve"> </v>
      </c>
      <c r="V2043" s="134" t="str">
        <f>IFERROR(IF(O2043="%10 sınırı aşılmıştır.",L2043-T2043,IFERROR(IF(F2043="",IF(S2043=1,0,IF(L2043-S2043=0,"",L2043-S2043)),IF(Veriler!M2043="",L2043,IF(L2043*Veriler!M2043=0,"",L2043*Veriler!M2043))),L2043)),0)</f>
        <v/>
      </c>
      <c r="W2043" s="146"/>
      <c r="X2043" s="146"/>
      <c r="Y2043" s="146"/>
    </row>
    <row r="2044" spans="1:25" s="99" customFormat="1" ht="54.75" customHeight="1" x14ac:dyDescent="0.25">
      <c r="A2044" s="96">
        <f t="shared" si="646"/>
        <v>1509</v>
      </c>
      <c r="B2044" s="175"/>
      <c r="C2044" s="176"/>
      <c r="D2044" s="113"/>
      <c r="E2044" s="115"/>
      <c r="F2044" s="174"/>
      <c r="G2044" s="114" t="str">
        <f t="shared" si="641"/>
        <v/>
      </c>
      <c r="H2044" s="115"/>
      <c r="I2044" s="115"/>
      <c r="J2044" s="115"/>
      <c r="K2044" s="115"/>
      <c r="L2044" s="133" t="str">
        <f t="shared" si="642"/>
        <v/>
      </c>
      <c r="M2044" s="116" t="str">
        <f>IF(L2044="", "", L2044/Veriler!$X$1)</f>
        <v/>
      </c>
      <c r="N2044" s="116" t="str">
        <f>IF(F2044&lt;&gt;"", "İthal Girdi", IF(Veriler!T2044="", "", IF(Veriler!S2044="H", "%0,5 üzerindedir", IF(Veriler!T2044&gt;0.1, "%10 sınırı aşılmıştır.", "Uygun"))))</f>
        <v>%0,5 üzerindedir</v>
      </c>
      <c r="O2044" s="116" t="str">
        <f t="shared" si="643"/>
        <v xml:space="preserve"> </v>
      </c>
      <c r="P2044" s="117"/>
      <c r="Q2044" s="118"/>
      <c r="R2044" s="119" t="str">
        <f t="shared" si="644"/>
        <v/>
      </c>
      <c r="S2044" s="133">
        <f>IFERROR(IF(M2044&lt;=0.005,IF(F2044="",L2044,0),IF(F2044&lt;&gt;"",0,IF(P2044="",0,IF(P2044="H",0,IF(Q2044&lt;Veriler!$G$2,L2044*Veriler!$G$2,L2044*Q2044)))))," ")</f>
        <v>0</v>
      </c>
      <c r="T2044" s="133">
        <f>IF(Veriler!T2044&lt;=0.1, S2044, IF(AND(Veriler!T2044&gt;0.1, F2044="", P2044="E"), IF(Q2044&gt;Veriler!$G$2, Q2044*S2044, IF(Q2044&lt;Veriler!$G$2, Veriler!$G$2*S2044, Q2044*S2044)), 0))</f>
        <v>0</v>
      </c>
      <c r="U2044" s="133" t="str">
        <f t="shared" si="645"/>
        <v xml:space="preserve"> </v>
      </c>
      <c r="V2044" s="134" t="str">
        <f>IFERROR(IF(O2044="%10 sınırı aşılmıştır.",L2044-T2044,IFERROR(IF(F2044="",IF(S2044=1,0,IF(L2044-S2044=0,"",L2044-S2044)),IF(Veriler!M2044="",L2044,IF(L2044*Veriler!M2044=0,"",L2044*Veriler!M2044))),L2044)),0)</f>
        <v/>
      </c>
      <c r="W2044" s="146"/>
      <c r="X2044" s="146"/>
      <c r="Y2044" s="146"/>
    </row>
    <row r="2045" spans="1:25" s="99" customFormat="1" ht="54.75" customHeight="1" x14ac:dyDescent="0.25">
      <c r="A2045" s="96">
        <f t="shared" si="646"/>
        <v>1510</v>
      </c>
      <c r="B2045" s="175"/>
      <c r="C2045" s="176"/>
      <c r="D2045" s="113"/>
      <c r="E2045" s="115"/>
      <c r="F2045" s="174"/>
      <c r="G2045" s="114" t="str">
        <f t="shared" si="641"/>
        <v/>
      </c>
      <c r="H2045" s="115"/>
      <c r="I2045" s="115"/>
      <c r="J2045" s="115"/>
      <c r="K2045" s="115"/>
      <c r="L2045" s="133" t="str">
        <f t="shared" si="642"/>
        <v/>
      </c>
      <c r="M2045" s="116" t="str">
        <f>IF(L2045="", "", L2045/Veriler!$X$1)</f>
        <v/>
      </c>
      <c r="N2045" s="116" t="str">
        <f>IF(F2045&lt;&gt;"", "İthal Girdi", IF(Veriler!T2045="", "", IF(Veriler!S2045="H", "%0,5 üzerindedir", IF(Veriler!T2045&gt;0.1, "%10 sınırı aşılmıştır.", "Uygun"))))</f>
        <v>%0,5 üzerindedir</v>
      </c>
      <c r="O2045" s="116" t="str">
        <f t="shared" si="643"/>
        <v xml:space="preserve"> </v>
      </c>
      <c r="P2045" s="117"/>
      <c r="Q2045" s="118"/>
      <c r="R2045" s="119" t="str">
        <f t="shared" si="644"/>
        <v/>
      </c>
      <c r="S2045" s="133">
        <f>IFERROR(IF(M2045&lt;=0.005,IF(F2045="",L2045,0),IF(F2045&lt;&gt;"",0,IF(P2045="",0,IF(P2045="H",0,IF(Q2045&lt;Veriler!$G$2,L2045*Veriler!$G$2,L2045*Q2045)))))," ")</f>
        <v>0</v>
      </c>
      <c r="T2045" s="133">
        <f>IF(Veriler!T2045&lt;=0.1, S2045, IF(AND(Veriler!T2045&gt;0.1, F2045="", P2045="E"), IF(Q2045&gt;Veriler!$G$2, Q2045*S2045, IF(Q2045&lt;Veriler!$G$2, Veriler!$G$2*S2045, Q2045*S2045)), 0))</f>
        <v>0</v>
      </c>
      <c r="U2045" s="133" t="str">
        <f t="shared" si="645"/>
        <v xml:space="preserve"> </v>
      </c>
      <c r="V2045" s="134" t="str">
        <f>IFERROR(IF(O2045="%10 sınırı aşılmıştır.",L2045-T2045,IFERROR(IF(F2045="",IF(S2045=1,0,IF(L2045-S2045=0,"",L2045-S2045)),IF(Veriler!M2045="",L2045,IF(L2045*Veriler!M2045=0,"",L2045*Veriler!M2045))),L2045)),0)</f>
        <v/>
      </c>
      <c r="W2045" s="146"/>
      <c r="X2045" s="146"/>
      <c r="Y2045" s="146"/>
    </row>
    <row r="2046" spans="1:25" s="99" customFormat="1" ht="54.75" customHeight="1" x14ac:dyDescent="0.25">
      <c r="A2046" s="96">
        <f t="shared" si="646"/>
        <v>1511</v>
      </c>
      <c r="B2046" s="175"/>
      <c r="C2046" s="176"/>
      <c r="D2046" s="113"/>
      <c r="E2046" s="115"/>
      <c r="F2046" s="174"/>
      <c r="G2046" s="114" t="str">
        <f t="shared" si="641"/>
        <v/>
      </c>
      <c r="H2046" s="115"/>
      <c r="I2046" s="115"/>
      <c r="J2046" s="115"/>
      <c r="K2046" s="115"/>
      <c r="L2046" s="133" t="str">
        <f t="shared" si="642"/>
        <v/>
      </c>
      <c r="M2046" s="116" t="str">
        <f>IF(L2046="", "", L2046/Veriler!$X$1)</f>
        <v/>
      </c>
      <c r="N2046" s="116" t="str">
        <f>IF(F2046&lt;&gt;"", "İthal Girdi", IF(Veriler!T2046="", "", IF(Veriler!S2046="H", "%0,5 üzerindedir", IF(Veriler!T2046&gt;0.1, "%10 sınırı aşılmıştır.", "Uygun"))))</f>
        <v>%0,5 üzerindedir</v>
      </c>
      <c r="O2046" s="116" t="str">
        <f t="shared" si="643"/>
        <v xml:space="preserve"> </v>
      </c>
      <c r="P2046" s="117"/>
      <c r="Q2046" s="118"/>
      <c r="R2046" s="119" t="str">
        <f t="shared" si="644"/>
        <v/>
      </c>
      <c r="S2046" s="133">
        <f>IFERROR(IF(M2046&lt;=0.005,IF(F2046="",L2046,0),IF(F2046&lt;&gt;"",0,IF(P2046="",0,IF(P2046="H",0,IF(Q2046&lt;Veriler!$G$2,L2046*Veriler!$G$2,L2046*Q2046)))))," ")</f>
        <v>0</v>
      </c>
      <c r="T2046" s="133">
        <f>IF(Veriler!T2046&lt;=0.1, S2046, IF(AND(Veriler!T2046&gt;0.1, F2046="", P2046="E"), IF(Q2046&gt;Veriler!$G$2, Q2046*S2046, IF(Q2046&lt;Veriler!$G$2, Veriler!$G$2*S2046, Q2046*S2046)), 0))</f>
        <v>0</v>
      </c>
      <c r="U2046" s="133" t="str">
        <f t="shared" si="645"/>
        <v xml:space="preserve"> </v>
      </c>
      <c r="V2046" s="134" t="str">
        <f>IFERROR(IF(O2046="%10 sınırı aşılmıştır.",L2046-T2046,IFERROR(IF(F2046="",IF(S2046=1,0,IF(L2046-S2046=0,"",L2046-S2046)),IF(Veriler!M2046="",L2046,IF(L2046*Veriler!M2046=0,"",L2046*Veriler!M2046))),L2046)),0)</f>
        <v/>
      </c>
      <c r="W2046" s="146"/>
      <c r="X2046" s="146"/>
      <c r="Y2046" s="146"/>
    </row>
    <row r="2047" spans="1:25" s="99" customFormat="1" ht="54.75" customHeight="1" x14ac:dyDescent="0.25">
      <c r="A2047" s="96">
        <f t="shared" si="646"/>
        <v>1512</v>
      </c>
      <c r="B2047" s="175"/>
      <c r="C2047" s="176"/>
      <c r="D2047" s="113"/>
      <c r="E2047" s="115"/>
      <c r="F2047" s="174"/>
      <c r="G2047" s="114" t="str">
        <f t="shared" si="641"/>
        <v/>
      </c>
      <c r="H2047" s="115"/>
      <c r="I2047" s="115"/>
      <c r="J2047" s="115"/>
      <c r="K2047" s="115"/>
      <c r="L2047" s="133" t="str">
        <f t="shared" si="642"/>
        <v/>
      </c>
      <c r="M2047" s="116" t="str">
        <f>IF(L2047="", "", L2047/Veriler!$X$1)</f>
        <v/>
      </c>
      <c r="N2047" s="116" t="str">
        <f>IF(F2047&lt;&gt;"", "İthal Girdi", IF(Veriler!T2047="", "", IF(Veriler!S2047="H", "%0,5 üzerindedir", IF(Veriler!T2047&gt;0.1, "%10 sınırı aşılmıştır.", "Uygun"))))</f>
        <v>%0,5 üzerindedir</v>
      </c>
      <c r="O2047" s="116" t="str">
        <f t="shared" si="643"/>
        <v xml:space="preserve"> </v>
      </c>
      <c r="P2047" s="117"/>
      <c r="Q2047" s="118"/>
      <c r="R2047" s="119" t="str">
        <f t="shared" si="644"/>
        <v/>
      </c>
      <c r="S2047" s="133">
        <f>IFERROR(IF(M2047&lt;=0.005,IF(F2047="",L2047,0),IF(F2047&lt;&gt;"",0,IF(P2047="",0,IF(P2047="H",0,IF(Q2047&lt;Veriler!$G$2,L2047*Veriler!$G$2,L2047*Q2047)))))," ")</f>
        <v>0</v>
      </c>
      <c r="T2047" s="133">
        <f>IF(Veriler!T2047&lt;=0.1, S2047, IF(AND(Veriler!T2047&gt;0.1, F2047="", P2047="E"), IF(Q2047&gt;Veriler!$G$2, Q2047*S2047, IF(Q2047&lt;Veriler!$G$2, Veriler!$G$2*S2047, Q2047*S2047)), 0))</f>
        <v>0</v>
      </c>
      <c r="U2047" s="133" t="str">
        <f t="shared" si="645"/>
        <v xml:space="preserve"> </v>
      </c>
      <c r="V2047" s="134" t="str">
        <f>IFERROR(IF(O2047="%10 sınırı aşılmıştır.",L2047-T2047,IFERROR(IF(F2047="",IF(S2047=1,0,IF(L2047-S2047=0,"",L2047-S2047)),IF(Veriler!M2047="",L2047,IF(L2047*Veriler!M2047=0,"",L2047*Veriler!M2047))),L2047)),0)</f>
        <v/>
      </c>
      <c r="W2047" s="146"/>
      <c r="X2047" s="146"/>
      <c r="Y2047" s="146"/>
    </row>
    <row r="2048" spans="1:25" s="99" customFormat="1" ht="24" customHeight="1" x14ac:dyDescent="0.25">
      <c r="A2048" s="103"/>
      <c r="B2048" s="104"/>
      <c r="C2048" s="104"/>
      <c r="D2048" s="104"/>
      <c r="E2048" s="103"/>
      <c r="F2048" s="135"/>
      <c r="G2048" s="157"/>
      <c r="H2048" s="103"/>
      <c r="I2048" s="103"/>
      <c r="J2048" s="103"/>
      <c r="K2048" s="103"/>
      <c r="L2048" s="136">
        <f>SUM(L2019:L2032,L2034:L2047)</f>
        <v>0</v>
      </c>
      <c r="M2048" s="158"/>
      <c r="N2048" s="158"/>
      <c r="O2048" s="158"/>
      <c r="P2048" s="105"/>
      <c r="Q2048" s="106"/>
      <c r="R2048" s="159"/>
      <c r="S2048" s="160"/>
      <c r="T2048" s="160"/>
      <c r="U2048" s="160"/>
      <c r="V2048" s="160"/>
      <c r="W2048" s="146"/>
      <c r="X2048" s="146"/>
      <c r="Y2048" s="146"/>
    </row>
    <row r="2049" spans="1:25" s="99" customFormat="1" ht="31.5" customHeight="1" x14ac:dyDescent="0.25">
      <c r="A2049" s="103"/>
      <c r="B2049" s="104"/>
      <c r="C2049" s="104"/>
      <c r="D2049" s="104"/>
      <c r="E2049" s="103"/>
      <c r="F2049" s="135"/>
      <c r="G2049" s="157"/>
      <c r="H2049" s="103"/>
      <c r="I2049" s="103"/>
      <c r="J2049" s="103"/>
      <c r="K2049" s="103"/>
      <c r="L2049" s="161"/>
      <c r="M2049" s="158"/>
      <c r="N2049" s="158"/>
      <c r="O2049" s="158"/>
      <c r="P2049" s="105"/>
      <c r="Q2049" s="106"/>
      <c r="R2049" s="159"/>
      <c r="S2049" s="162" t="s">
        <v>57</v>
      </c>
      <c r="T2049" s="162" t="s">
        <v>57</v>
      </c>
      <c r="U2049" s="162" t="s">
        <v>57</v>
      </c>
      <c r="V2049" s="163" t="s">
        <v>58</v>
      </c>
      <c r="W2049" s="146"/>
      <c r="X2049" s="146"/>
      <c r="Y2049" s="146"/>
    </row>
    <row r="2050" spans="1:25" s="99" customFormat="1" ht="58.5" customHeight="1" x14ac:dyDescent="0.25">
      <c r="A2050" s="185" t="s">
        <v>59</v>
      </c>
      <c r="B2050" s="180"/>
      <c r="C2050" s="180"/>
      <c r="D2050" s="180"/>
      <c r="E2050" s="180"/>
      <c r="F2050" s="180"/>
      <c r="G2050" s="180"/>
      <c r="H2050" s="180"/>
      <c r="I2050" s="180"/>
      <c r="J2050" s="180"/>
      <c r="K2050" s="180"/>
      <c r="L2050" s="180"/>
      <c r="M2050" s="180"/>
      <c r="N2050" s="180"/>
      <c r="O2050" s="180"/>
      <c r="P2050" s="180"/>
      <c r="Q2050" s="180"/>
      <c r="R2050" s="176"/>
      <c r="S2050" s="137">
        <f>SUM(S2012,S2019:S2032,S2034:S2047)</f>
        <v>0</v>
      </c>
      <c r="T2050" s="137" t="str">
        <f>IF(SUM(T2019:T2032,T2034:T2047)=0," ",SUM(T2019:T2032,T2034:T2047))</f>
        <v xml:space="preserve"> </v>
      </c>
      <c r="U2050" s="137" t="str">
        <f>IF(SUM(U2019:U2032,U2034:U2047)=0," ",SUM(U2019:U2032,U2034:U2047))</f>
        <v xml:space="preserve"> </v>
      </c>
      <c r="V2050" s="137" t="str">
        <f>IF(SUM(V2019:V2032,V2034:V2047)=0," ",SUM(V2019:V2032,V2034:V2047))</f>
        <v xml:space="preserve"> </v>
      </c>
      <c r="W2050" s="146"/>
      <c r="X2050" s="164">
        <f>SUM(U2019:U2032,U2034:U2047)</f>
        <v>0</v>
      </c>
      <c r="Y2050" s="164">
        <f>SUM(V2019:V2032,V2034:V2047)</f>
        <v>0</v>
      </c>
    </row>
    <row r="2051" spans="1:25" x14ac:dyDescent="0.3">
      <c r="A2051" s="34"/>
      <c r="G2051" s="146"/>
      <c r="L2051" s="146"/>
      <c r="M2051" s="146"/>
      <c r="N2051" s="146"/>
      <c r="O2051" s="146"/>
      <c r="R2051" s="146"/>
      <c r="S2051" s="146"/>
      <c r="T2051" s="146"/>
      <c r="U2051" s="146"/>
      <c r="V2051" s="146"/>
      <c r="W2051" s="146"/>
      <c r="X2051" s="146"/>
      <c r="Y2051" s="146"/>
    </row>
    <row r="2052" spans="1:25" x14ac:dyDescent="0.3">
      <c r="A2052" s="186" t="s">
        <v>60</v>
      </c>
      <c r="B2052" s="187"/>
      <c r="C2052" s="187"/>
      <c r="D2052" s="187"/>
      <c r="E2052" s="187"/>
      <c r="F2052" s="187"/>
      <c r="G2052" s="187"/>
      <c r="H2052" s="187"/>
      <c r="I2052" s="187"/>
      <c r="J2052" s="187"/>
      <c r="K2052" s="187"/>
      <c r="L2052" s="187"/>
      <c r="M2052" s="187"/>
      <c r="N2052" s="187"/>
      <c r="O2052" s="187"/>
      <c r="P2052" s="187"/>
      <c r="Q2052" s="187"/>
      <c r="R2052" s="187"/>
      <c r="S2052" s="187"/>
      <c r="T2052" s="187"/>
      <c r="U2052" s="187"/>
      <c r="V2052" s="187"/>
      <c r="W2052" s="146"/>
      <c r="X2052" s="146"/>
      <c r="Y2052" s="146"/>
    </row>
    <row r="2053" spans="1:25" s="99" customFormat="1" ht="41.25" customHeight="1" x14ac:dyDescent="0.25">
      <c r="A2053" s="189" t="s">
        <v>38</v>
      </c>
      <c r="B2053" s="180"/>
      <c r="C2053" s="180"/>
      <c r="D2053" s="180"/>
      <c r="E2053" s="180"/>
      <c r="F2053" s="180"/>
      <c r="G2053" s="180"/>
      <c r="H2053" s="180"/>
      <c r="I2053" s="180"/>
      <c r="J2053" s="180"/>
      <c r="K2053" s="180"/>
      <c r="L2053" s="180"/>
      <c r="M2053" s="180"/>
      <c r="N2053" s="180"/>
      <c r="O2053" s="180"/>
      <c r="P2053" s="180"/>
      <c r="Q2053" s="180"/>
      <c r="R2053" s="180"/>
      <c r="S2053" s="180"/>
      <c r="T2053" s="180"/>
      <c r="U2053" s="180"/>
      <c r="V2053" s="176"/>
      <c r="W2053" s="146"/>
      <c r="X2053" s="146"/>
      <c r="Y2053" s="146"/>
    </row>
    <row r="2054" spans="1:25" s="100" customFormat="1" ht="35.25" customHeight="1" x14ac:dyDescent="0.25">
      <c r="A2054" s="179" t="s">
        <v>39</v>
      </c>
      <c r="B2054" s="180"/>
      <c r="C2054" s="180"/>
      <c r="D2054" s="180"/>
      <c r="E2054" s="180"/>
      <c r="F2054" s="180"/>
      <c r="G2054" s="180"/>
      <c r="H2054" s="180"/>
      <c r="I2054" s="180"/>
      <c r="J2054" s="180"/>
      <c r="K2054" s="180"/>
      <c r="L2054" s="180"/>
      <c r="M2054" s="180"/>
      <c r="N2054" s="180"/>
      <c r="O2054" s="180"/>
      <c r="P2054" s="180"/>
      <c r="Q2054" s="180"/>
      <c r="R2054" s="176"/>
      <c r="S2054" s="147"/>
      <c r="T2054" s="148"/>
      <c r="U2054" s="149" t="s">
        <v>40</v>
      </c>
      <c r="V2054" s="150">
        <f>V2016+1</f>
        <v>55</v>
      </c>
      <c r="W2054" s="146"/>
      <c r="X2054" s="146"/>
      <c r="Y2054" s="146"/>
    </row>
    <row r="2055" spans="1:25" s="99" customFormat="1" ht="81" customHeight="1" x14ac:dyDescent="0.25">
      <c r="A2055" s="110" t="s">
        <v>3</v>
      </c>
      <c r="B2055" s="188" t="s">
        <v>41</v>
      </c>
      <c r="C2055" s="176"/>
      <c r="D2055" s="111" t="s">
        <v>42</v>
      </c>
      <c r="E2055" s="110" t="s">
        <v>324</v>
      </c>
      <c r="F2055" s="111" t="s">
        <v>325</v>
      </c>
      <c r="G2055" s="151" t="s">
        <v>43</v>
      </c>
      <c r="H2055" s="110" t="s">
        <v>44</v>
      </c>
      <c r="I2055" s="110" t="s">
        <v>8</v>
      </c>
      <c r="J2055" s="110" t="s">
        <v>45</v>
      </c>
      <c r="K2055" s="110" t="s">
        <v>46</v>
      </c>
      <c r="L2055" s="152" t="s">
        <v>47</v>
      </c>
      <c r="M2055" s="153" t="s">
        <v>48</v>
      </c>
      <c r="N2055" s="154" t="s">
        <v>49</v>
      </c>
      <c r="O2055" s="154" t="s">
        <v>49</v>
      </c>
      <c r="P2055" s="112" t="s">
        <v>50</v>
      </c>
      <c r="Q2055" s="110" t="s">
        <v>51</v>
      </c>
      <c r="R2055" s="155" t="s">
        <v>52</v>
      </c>
      <c r="S2055" s="156" t="s">
        <v>53</v>
      </c>
      <c r="T2055" s="156" t="s">
        <v>54</v>
      </c>
      <c r="U2055" s="152" t="s">
        <v>54</v>
      </c>
      <c r="V2055" s="152" t="s">
        <v>55</v>
      </c>
      <c r="W2055" s="146"/>
      <c r="X2055" s="146"/>
      <c r="Y2055" s="146"/>
    </row>
    <row r="2056" spans="1:25" s="99" customFormat="1" ht="45" customHeight="1" x14ac:dyDescent="0.25">
      <c r="A2056" s="101"/>
      <c r="B2056" s="177" t="s">
        <v>56</v>
      </c>
      <c r="C2056" s="178"/>
      <c r="D2056" s="102"/>
      <c r="E2056" s="170"/>
      <c r="F2056" s="102"/>
      <c r="G2056" s="95"/>
      <c r="H2056" s="102"/>
      <c r="I2056" s="102"/>
      <c r="J2056" s="102"/>
      <c r="K2056" s="102"/>
      <c r="L2056" s="95"/>
      <c r="M2056" s="95"/>
      <c r="N2056" s="95"/>
      <c r="O2056" s="95"/>
      <c r="P2056" s="102"/>
      <c r="Q2056" s="102"/>
      <c r="R2056" s="190"/>
      <c r="S2056" s="184"/>
      <c r="T2056" s="95"/>
      <c r="U2056" s="95"/>
      <c r="V2056" s="95"/>
      <c r="W2056" s="146"/>
      <c r="X2056" s="146"/>
      <c r="Y2056" s="146"/>
    </row>
    <row r="2057" spans="1:25" s="99" customFormat="1" ht="54.75" customHeight="1" x14ac:dyDescent="0.25">
      <c r="A2057" s="96">
        <f>A2047+1</f>
        <v>1513</v>
      </c>
      <c r="B2057" s="181"/>
      <c r="C2057" s="182"/>
      <c r="D2057" s="113"/>
      <c r="E2057" s="115"/>
      <c r="F2057" s="174"/>
      <c r="G2057" s="114" t="str">
        <f t="shared" ref="G2057:G2070" si="647">IF(AND(F2057&lt;&gt;"",V2057&lt;&gt;"",L2057&lt;&gt;0),V2057/L2057,"")</f>
        <v/>
      </c>
      <c r="H2057" s="115"/>
      <c r="I2057" s="115"/>
      <c r="J2057" s="115"/>
      <c r="K2057" s="115"/>
      <c r="L2057" s="133" t="str">
        <f t="shared" ref="L2057:L2070" si="648">IF(AND(H2057&lt;&gt;0, J2057&lt;&gt;0, K2057&lt;&gt;0), H2057*J2057*K2057, "")</f>
        <v/>
      </c>
      <c r="M2057" s="116" t="str">
        <f>IF(L2057="", "", L2057/Veriler!$X$1)</f>
        <v/>
      </c>
      <c r="N2057" s="116" t="str">
        <f>IF(F2057&lt;&gt;"", "İthal Girdi", IF(Veriler!T2057="", "", IF(Veriler!S2057="H", "%0,5 üzerindedir", IF(Veriler!T2057&gt;0.1, "%10 sınırı aşılmıştır.", "Uygun"))))</f>
        <v>%0,5 üzerindedir</v>
      </c>
      <c r="O2057" s="116" t="str">
        <f t="shared" ref="O2057:O2070" si="649">IF(M2057=""," ",N2057)</f>
        <v xml:space="preserve"> </v>
      </c>
      <c r="P2057" s="117"/>
      <c r="Q2057" s="118"/>
      <c r="R2057" s="119" t="str">
        <f t="shared" ref="R2057:R2070" si="650">IFERROR(IF(AND(T2057&lt;&gt;"",L2057&lt;&gt;"",L2057&lt;&gt;0,T2057&lt;&gt;0),T2057/L2057,"")," ")</f>
        <v/>
      </c>
      <c r="S2057" s="133">
        <f>IFERROR(IF(M2057&lt;=0.005,IF(F2057="",L2057,0),IF(F2057&lt;&gt;"",0,IF(P2057="",0,IF(P2057="H",0,IF(Q2057&lt;Veriler!$G$2,L2057*Veriler!$G$2,L2057*Q2057)))))," ")</f>
        <v>0</v>
      </c>
      <c r="T2057" s="133">
        <f>IF(Veriler!T2057&lt;=0.1, S2057, IF(AND(Veriler!T2057&gt;0.1, F2057="", P2057="E"), IF(Q2057&gt;Veriler!$G$2, Q2057*S2057, IF(Q2057&lt;Veriler!$G$2, Veriler!$G$2*S2057, Q2057*S2057)), 0))</f>
        <v>0</v>
      </c>
      <c r="U2057" s="133" t="str">
        <f t="shared" ref="U2057:U2070" si="651">IF(T2057=0," ",T2057)</f>
        <v xml:space="preserve"> </v>
      </c>
      <c r="V2057" s="134" t="str">
        <f>IFERROR(IF(O2057="%10 sınırı aşılmıştır.",L2057-T2057,IFERROR(IF(F2057="",IF(S2057=1,0,IF(L2057-S2057=0,"",L2057-S2057)),IF(Veriler!M2057="",L2057,IF(L2057*Veriler!M2057=0,"",L2057*Veriler!M2057))),L2057)),0)</f>
        <v/>
      </c>
      <c r="W2057" s="146"/>
      <c r="X2057" s="146"/>
      <c r="Y2057" s="146"/>
    </row>
    <row r="2058" spans="1:25" s="99" customFormat="1" ht="54.75" customHeight="1" x14ac:dyDescent="0.25">
      <c r="A2058" s="96">
        <f t="shared" ref="A2058:A2070" si="652">A2057+1</f>
        <v>1514</v>
      </c>
      <c r="B2058" s="175"/>
      <c r="C2058" s="176"/>
      <c r="D2058" s="113"/>
      <c r="E2058" s="115"/>
      <c r="F2058" s="174"/>
      <c r="G2058" s="114" t="str">
        <f t="shared" si="647"/>
        <v/>
      </c>
      <c r="H2058" s="115"/>
      <c r="I2058" s="115"/>
      <c r="J2058" s="115"/>
      <c r="K2058" s="115"/>
      <c r="L2058" s="133" t="str">
        <f t="shared" si="648"/>
        <v/>
      </c>
      <c r="M2058" s="116" t="str">
        <f>IF(L2058="", "", L2058/Veriler!$X$1)</f>
        <v/>
      </c>
      <c r="N2058" s="116" t="str">
        <f>IF(F2058&lt;&gt;"", "İthal Girdi", IF(Veriler!T2058="", "", IF(Veriler!S2058="H", "%0,5 üzerindedir", IF(Veriler!T2058&gt;0.1, "%10 sınırı aşılmıştır.", "Uygun"))))</f>
        <v>%0,5 üzerindedir</v>
      </c>
      <c r="O2058" s="116" t="str">
        <f t="shared" si="649"/>
        <v xml:space="preserve"> </v>
      </c>
      <c r="P2058" s="117"/>
      <c r="Q2058" s="118"/>
      <c r="R2058" s="119" t="str">
        <f t="shared" si="650"/>
        <v/>
      </c>
      <c r="S2058" s="133">
        <f>IFERROR(IF(M2058&lt;=0.005,IF(F2058="",L2058,0),IF(F2058&lt;&gt;"",0,IF(P2058="",0,IF(P2058="H",0,IF(Q2058&lt;Veriler!$G$2,L2058*Veriler!$G$2,L2058*Q2058)))))," ")</f>
        <v>0</v>
      </c>
      <c r="T2058" s="133">
        <f>IF(Veriler!T2058&lt;=0.1, S2058, IF(AND(Veriler!T2058&gt;0.1, F2058="", P2058="E"), IF(Q2058&gt;Veriler!$G$2, Q2058*S2058, IF(Q2058&lt;Veriler!$G$2, Veriler!$G$2*S2058, Q2058*S2058)), 0))</f>
        <v>0</v>
      </c>
      <c r="U2058" s="133" t="str">
        <f t="shared" si="651"/>
        <v xml:space="preserve"> </v>
      </c>
      <c r="V2058" s="134" t="str">
        <f>IFERROR(IF(O2058="%10 sınırı aşılmıştır.",L2058-T2058,IFERROR(IF(F2058="",IF(S2058=1,0,IF(L2058-S2058=0,"",L2058-S2058)),IF(Veriler!M2058="",L2058,IF(L2058*Veriler!M2058=0,"",L2058*Veriler!M2058))),L2058)),0)</f>
        <v/>
      </c>
      <c r="W2058" s="146"/>
      <c r="X2058" s="146"/>
      <c r="Y2058" s="146"/>
    </row>
    <row r="2059" spans="1:25" s="99" customFormat="1" ht="54.75" customHeight="1" x14ac:dyDescent="0.25">
      <c r="A2059" s="96">
        <f t="shared" si="652"/>
        <v>1515</v>
      </c>
      <c r="B2059" s="175"/>
      <c r="C2059" s="176"/>
      <c r="D2059" s="113"/>
      <c r="E2059" s="115"/>
      <c r="F2059" s="174"/>
      <c r="G2059" s="114" t="str">
        <f t="shared" si="647"/>
        <v/>
      </c>
      <c r="H2059" s="115"/>
      <c r="I2059" s="115"/>
      <c r="J2059" s="115"/>
      <c r="K2059" s="115"/>
      <c r="L2059" s="133" t="str">
        <f t="shared" si="648"/>
        <v/>
      </c>
      <c r="M2059" s="116" t="str">
        <f>IF(L2059="", "", L2059/Veriler!$X$1)</f>
        <v/>
      </c>
      <c r="N2059" s="116" t="str">
        <f>IF(F2059&lt;&gt;"", "İthal Girdi", IF(Veriler!T2059="", "", IF(Veriler!S2059="H", "%0,5 üzerindedir", IF(Veriler!T2059&gt;0.1, "%10 sınırı aşılmıştır.", "Uygun"))))</f>
        <v>%0,5 üzerindedir</v>
      </c>
      <c r="O2059" s="116" t="str">
        <f t="shared" si="649"/>
        <v xml:space="preserve"> </v>
      </c>
      <c r="P2059" s="117"/>
      <c r="Q2059" s="118"/>
      <c r="R2059" s="119" t="str">
        <f t="shared" si="650"/>
        <v/>
      </c>
      <c r="S2059" s="133">
        <f>IFERROR(IF(M2059&lt;=0.005,IF(F2059="",L2059,0),IF(F2059&lt;&gt;"",0,IF(P2059="",0,IF(P2059="H",0,IF(Q2059&lt;Veriler!$G$2,L2059*Veriler!$G$2,L2059*Q2059)))))," ")</f>
        <v>0</v>
      </c>
      <c r="T2059" s="133">
        <f>IF(Veriler!T2059&lt;=0.1, S2059, IF(AND(Veriler!T2059&gt;0.1, F2059="", P2059="E"), IF(Q2059&gt;Veriler!$G$2, Q2059*S2059, IF(Q2059&lt;Veriler!$G$2, Veriler!$G$2*S2059, Q2059*S2059)), 0))</f>
        <v>0</v>
      </c>
      <c r="U2059" s="133" t="str">
        <f t="shared" si="651"/>
        <v xml:space="preserve"> </v>
      </c>
      <c r="V2059" s="134" t="str">
        <f>IFERROR(IF(O2059="%10 sınırı aşılmıştır.",L2059-T2059,IFERROR(IF(F2059="",IF(S2059=1,0,IF(L2059-S2059=0,"",L2059-S2059)),IF(Veriler!M2059="",L2059,IF(L2059*Veriler!M2059=0,"",L2059*Veriler!M2059))),L2059)),0)</f>
        <v/>
      </c>
      <c r="W2059" s="146"/>
      <c r="X2059" s="146"/>
      <c r="Y2059" s="146"/>
    </row>
    <row r="2060" spans="1:25" s="99" customFormat="1" ht="54.75" customHeight="1" x14ac:dyDescent="0.25">
      <c r="A2060" s="96">
        <f t="shared" si="652"/>
        <v>1516</v>
      </c>
      <c r="B2060" s="175"/>
      <c r="C2060" s="176"/>
      <c r="D2060" s="113"/>
      <c r="E2060" s="115"/>
      <c r="F2060" s="174"/>
      <c r="G2060" s="114" t="str">
        <f t="shared" si="647"/>
        <v/>
      </c>
      <c r="H2060" s="115"/>
      <c r="I2060" s="115"/>
      <c r="J2060" s="115"/>
      <c r="K2060" s="115"/>
      <c r="L2060" s="133" t="str">
        <f t="shared" si="648"/>
        <v/>
      </c>
      <c r="M2060" s="116" t="str">
        <f>IF(L2060="", "", L2060/Veriler!$X$1)</f>
        <v/>
      </c>
      <c r="N2060" s="116" t="str">
        <f>IF(F2060&lt;&gt;"", "İthal Girdi", IF(Veriler!T2060="", "", IF(Veriler!S2060="H", "%0,5 üzerindedir", IF(Veriler!T2060&gt;0.1, "%10 sınırı aşılmıştır.", "Uygun"))))</f>
        <v>%0,5 üzerindedir</v>
      </c>
      <c r="O2060" s="116" t="str">
        <f t="shared" si="649"/>
        <v xml:space="preserve"> </v>
      </c>
      <c r="P2060" s="117"/>
      <c r="Q2060" s="118"/>
      <c r="R2060" s="119" t="str">
        <f t="shared" si="650"/>
        <v/>
      </c>
      <c r="S2060" s="133">
        <f>IFERROR(IF(M2060&lt;=0.005,IF(F2060="",L2060,0),IF(F2060&lt;&gt;"",0,IF(P2060="",0,IF(P2060="H",0,IF(Q2060&lt;Veriler!$G$2,L2060*Veriler!$G$2,L2060*Q2060)))))," ")</f>
        <v>0</v>
      </c>
      <c r="T2060" s="133">
        <f>IF(Veriler!T2060&lt;=0.1, S2060, IF(AND(Veriler!T2060&gt;0.1, F2060="", P2060="E"), IF(Q2060&gt;Veriler!$G$2, Q2060*S2060, IF(Q2060&lt;Veriler!$G$2, Veriler!$G$2*S2060, Q2060*S2060)), 0))</f>
        <v>0</v>
      </c>
      <c r="U2060" s="133" t="str">
        <f t="shared" si="651"/>
        <v xml:space="preserve"> </v>
      </c>
      <c r="V2060" s="134" t="str">
        <f>IFERROR(IF(O2060="%10 sınırı aşılmıştır.",L2060-T2060,IFERROR(IF(F2060="",IF(S2060=1,0,IF(L2060-S2060=0,"",L2060-S2060)),IF(Veriler!M2060="",L2060,IF(L2060*Veriler!M2060=0,"",L2060*Veriler!M2060))),L2060)),0)</f>
        <v/>
      </c>
      <c r="W2060" s="146"/>
      <c r="X2060" s="146"/>
      <c r="Y2060" s="146"/>
    </row>
    <row r="2061" spans="1:25" s="99" customFormat="1" ht="54.75" customHeight="1" x14ac:dyDescent="0.25">
      <c r="A2061" s="96">
        <f t="shared" si="652"/>
        <v>1517</v>
      </c>
      <c r="B2061" s="175"/>
      <c r="C2061" s="176"/>
      <c r="D2061" s="113"/>
      <c r="E2061" s="115"/>
      <c r="F2061" s="174"/>
      <c r="G2061" s="114" t="str">
        <f t="shared" si="647"/>
        <v/>
      </c>
      <c r="H2061" s="115"/>
      <c r="I2061" s="115"/>
      <c r="J2061" s="115"/>
      <c r="K2061" s="115"/>
      <c r="L2061" s="133" t="str">
        <f t="shared" si="648"/>
        <v/>
      </c>
      <c r="M2061" s="116" t="str">
        <f>IF(L2061="", "", L2061/Veriler!$X$1)</f>
        <v/>
      </c>
      <c r="N2061" s="116" t="str">
        <f>IF(F2061&lt;&gt;"", "İthal Girdi", IF(Veriler!T2061="", "", IF(Veriler!S2061="H", "%0,5 üzerindedir", IF(Veriler!T2061&gt;0.1, "%10 sınırı aşılmıştır.", "Uygun"))))</f>
        <v>%0,5 üzerindedir</v>
      </c>
      <c r="O2061" s="116" t="str">
        <f t="shared" si="649"/>
        <v xml:space="preserve"> </v>
      </c>
      <c r="P2061" s="117"/>
      <c r="Q2061" s="118"/>
      <c r="R2061" s="119" t="str">
        <f t="shared" si="650"/>
        <v/>
      </c>
      <c r="S2061" s="133">
        <f>IFERROR(IF(M2061&lt;=0.005,IF(F2061="",L2061,0),IF(F2061&lt;&gt;"",0,IF(P2061="",0,IF(P2061="H",0,IF(Q2061&lt;Veriler!$G$2,L2061*Veriler!$G$2,L2061*Q2061)))))," ")</f>
        <v>0</v>
      </c>
      <c r="T2061" s="133">
        <f>IF(Veriler!T2061&lt;=0.1, S2061, IF(AND(Veriler!T2061&gt;0.1, F2061="", P2061="E"), IF(Q2061&gt;Veriler!$G$2, Q2061*S2061, IF(Q2061&lt;Veriler!$G$2, Veriler!$G$2*S2061, Q2061*S2061)), 0))</f>
        <v>0</v>
      </c>
      <c r="U2061" s="133" t="str">
        <f t="shared" si="651"/>
        <v xml:space="preserve"> </v>
      </c>
      <c r="V2061" s="134" t="str">
        <f>IFERROR(IF(O2061="%10 sınırı aşılmıştır.",L2061-T2061,IFERROR(IF(F2061="",IF(S2061=1,0,IF(L2061-S2061=0,"",L2061-S2061)),IF(Veriler!M2061="",L2061,IF(L2061*Veriler!M2061=0,"",L2061*Veriler!M2061))),L2061)),0)</f>
        <v/>
      </c>
      <c r="W2061" s="146"/>
      <c r="X2061" s="146"/>
      <c r="Y2061" s="146"/>
    </row>
    <row r="2062" spans="1:25" s="99" customFormat="1" ht="54.75" customHeight="1" x14ac:dyDescent="0.25">
      <c r="A2062" s="96">
        <f t="shared" si="652"/>
        <v>1518</v>
      </c>
      <c r="B2062" s="175"/>
      <c r="C2062" s="176"/>
      <c r="D2062" s="113"/>
      <c r="E2062" s="115"/>
      <c r="F2062" s="174"/>
      <c r="G2062" s="114" t="str">
        <f t="shared" si="647"/>
        <v/>
      </c>
      <c r="H2062" s="115"/>
      <c r="I2062" s="115"/>
      <c r="J2062" s="115"/>
      <c r="K2062" s="115"/>
      <c r="L2062" s="133" t="str">
        <f t="shared" si="648"/>
        <v/>
      </c>
      <c r="M2062" s="116" t="str">
        <f>IF(L2062="", "", L2062/Veriler!$X$1)</f>
        <v/>
      </c>
      <c r="N2062" s="116" t="str">
        <f>IF(F2062&lt;&gt;"", "İthal Girdi", IF(Veriler!T2062="", "", IF(Veriler!S2062="H", "%0,5 üzerindedir", IF(Veriler!T2062&gt;0.1, "%10 sınırı aşılmıştır.", "Uygun"))))</f>
        <v>%0,5 üzerindedir</v>
      </c>
      <c r="O2062" s="116" t="str">
        <f t="shared" si="649"/>
        <v xml:space="preserve"> </v>
      </c>
      <c r="P2062" s="117"/>
      <c r="Q2062" s="118"/>
      <c r="R2062" s="119" t="str">
        <f t="shared" si="650"/>
        <v/>
      </c>
      <c r="S2062" s="133">
        <f>IFERROR(IF(M2062&lt;=0.005,IF(F2062="",L2062,0),IF(F2062&lt;&gt;"",0,IF(P2062="",0,IF(P2062="H",0,IF(Q2062&lt;Veriler!$G$2,L2062*Veriler!$G$2,L2062*Q2062)))))," ")</f>
        <v>0</v>
      </c>
      <c r="T2062" s="133">
        <f>IF(Veriler!T2062&lt;=0.1, S2062, IF(AND(Veriler!T2062&gt;0.1, F2062="", P2062="E"), IF(Q2062&gt;Veriler!$G$2, Q2062*S2062, IF(Q2062&lt;Veriler!$G$2, Veriler!$G$2*S2062, Q2062*S2062)), 0))</f>
        <v>0</v>
      </c>
      <c r="U2062" s="133" t="str">
        <f t="shared" si="651"/>
        <v xml:space="preserve"> </v>
      </c>
      <c r="V2062" s="134" t="str">
        <f>IFERROR(IF(O2062="%10 sınırı aşılmıştır.",L2062-T2062,IFERROR(IF(F2062="",IF(S2062=1,0,IF(L2062-S2062=0,"",L2062-S2062)),IF(Veriler!M2062="",L2062,IF(L2062*Veriler!M2062=0,"",L2062*Veriler!M2062))),L2062)),0)</f>
        <v/>
      </c>
      <c r="W2062" s="146"/>
      <c r="X2062" s="146"/>
      <c r="Y2062" s="146"/>
    </row>
    <row r="2063" spans="1:25" s="99" customFormat="1" ht="54.75" customHeight="1" x14ac:dyDescent="0.25">
      <c r="A2063" s="96">
        <f t="shared" si="652"/>
        <v>1519</v>
      </c>
      <c r="B2063" s="175"/>
      <c r="C2063" s="176"/>
      <c r="D2063" s="113"/>
      <c r="E2063" s="115"/>
      <c r="F2063" s="174"/>
      <c r="G2063" s="114" t="str">
        <f t="shared" si="647"/>
        <v/>
      </c>
      <c r="H2063" s="115"/>
      <c r="I2063" s="115"/>
      <c r="J2063" s="115"/>
      <c r="K2063" s="115"/>
      <c r="L2063" s="133" t="str">
        <f t="shared" si="648"/>
        <v/>
      </c>
      <c r="M2063" s="116" t="str">
        <f>IF(L2063="", "", L2063/Veriler!$X$1)</f>
        <v/>
      </c>
      <c r="N2063" s="116" t="str">
        <f>IF(F2063&lt;&gt;"", "İthal Girdi", IF(Veriler!T2063="", "", IF(Veriler!S2063="H", "%0,5 üzerindedir", IF(Veriler!T2063&gt;0.1, "%10 sınırı aşılmıştır.", "Uygun"))))</f>
        <v>%0,5 üzerindedir</v>
      </c>
      <c r="O2063" s="116" t="str">
        <f t="shared" si="649"/>
        <v xml:space="preserve"> </v>
      </c>
      <c r="P2063" s="117"/>
      <c r="Q2063" s="118"/>
      <c r="R2063" s="119" t="str">
        <f t="shared" si="650"/>
        <v/>
      </c>
      <c r="S2063" s="133">
        <f>IFERROR(IF(M2063&lt;=0.005,IF(F2063="",L2063,0),IF(F2063&lt;&gt;"",0,IF(P2063="",0,IF(P2063="H",0,IF(Q2063&lt;Veriler!$G$2,L2063*Veriler!$G$2,L2063*Q2063)))))," ")</f>
        <v>0</v>
      </c>
      <c r="T2063" s="133">
        <f>IF(Veriler!T2063&lt;=0.1, S2063, IF(AND(Veriler!T2063&gt;0.1, F2063="", P2063="E"), IF(Q2063&gt;Veriler!$G$2, Q2063*S2063, IF(Q2063&lt;Veriler!$G$2, Veriler!$G$2*S2063, Q2063*S2063)), 0))</f>
        <v>0</v>
      </c>
      <c r="U2063" s="133" t="str">
        <f t="shared" si="651"/>
        <v xml:space="preserve"> </v>
      </c>
      <c r="V2063" s="134" t="str">
        <f>IFERROR(IF(O2063="%10 sınırı aşılmıştır.",L2063-T2063,IFERROR(IF(F2063="",IF(S2063=1,0,IF(L2063-S2063=0,"",L2063-S2063)),IF(Veriler!M2063="",L2063,IF(L2063*Veriler!M2063=0,"",L2063*Veriler!M2063))),L2063)),0)</f>
        <v/>
      </c>
      <c r="W2063" s="146"/>
      <c r="X2063" s="146"/>
      <c r="Y2063" s="146"/>
    </row>
    <row r="2064" spans="1:25" s="99" customFormat="1" ht="54.75" customHeight="1" x14ac:dyDescent="0.25">
      <c r="A2064" s="96">
        <f t="shared" si="652"/>
        <v>1520</v>
      </c>
      <c r="B2064" s="175"/>
      <c r="C2064" s="176"/>
      <c r="D2064" s="113"/>
      <c r="E2064" s="115"/>
      <c r="F2064" s="174"/>
      <c r="G2064" s="114" t="str">
        <f t="shared" si="647"/>
        <v/>
      </c>
      <c r="H2064" s="115"/>
      <c r="I2064" s="115"/>
      <c r="J2064" s="115"/>
      <c r="K2064" s="115"/>
      <c r="L2064" s="133" t="str">
        <f t="shared" si="648"/>
        <v/>
      </c>
      <c r="M2064" s="116" t="str">
        <f>IF(L2064="", "", L2064/Veriler!$X$1)</f>
        <v/>
      </c>
      <c r="N2064" s="116" t="str">
        <f>IF(F2064&lt;&gt;"", "İthal Girdi", IF(Veriler!T2064="", "", IF(Veriler!S2064="H", "%0,5 üzerindedir", IF(Veriler!T2064&gt;0.1, "%10 sınırı aşılmıştır.", "Uygun"))))</f>
        <v>%0,5 üzerindedir</v>
      </c>
      <c r="O2064" s="116" t="str">
        <f t="shared" si="649"/>
        <v xml:space="preserve"> </v>
      </c>
      <c r="P2064" s="117"/>
      <c r="Q2064" s="118"/>
      <c r="R2064" s="119" t="str">
        <f t="shared" si="650"/>
        <v/>
      </c>
      <c r="S2064" s="133">
        <f>IFERROR(IF(M2064&lt;=0.005,IF(F2064="",L2064,0),IF(F2064&lt;&gt;"",0,IF(P2064="",0,IF(P2064="H",0,IF(Q2064&lt;Veriler!$G$2,L2064*Veriler!$G$2,L2064*Q2064)))))," ")</f>
        <v>0</v>
      </c>
      <c r="T2064" s="133">
        <f>IF(Veriler!T2064&lt;=0.1, S2064, IF(AND(Veriler!T2064&gt;0.1, F2064="", P2064="E"), IF(Q2064&gt;Veriler!$G$2, Q2064*S2064, IF(Q2064&lt;Veriler!$G$2, Veriler!$G$2*S2064, Q2064*S2064)), 0))</f>
        <v>0</v>
      </c>
      <c r="U2064" s="133" t="str">
        <f t="shared" si="651"/>
        <v xml:space="preserve"> </v>
      </c>
      <c r="V2064" s="134" t="str">
        <f>IFERROR(IF(O2064="%10 sınırı aşılmıştır.",L2064-T2064,IFERROR(IF(F2064="",IF(S2064=1,0,IF(L2064-S2064=0,"",L2064-S2064)),IF(Veriler!M2064="",L2064,IF(L2064*Veriler!M2064=0,"",L2064*Veriler!M2064))),L2064)),0)</f>
        <v/>
      </c>
      <c r="W2064" s="146"/>
      <c r="X2064" s="146"/>
      <c r="Y2064" s="146"/>
    </row>
    <row r="2065" spans="1:25" s="99" customFormat="1" ht="54.75" customHeight="1" x14ac:dyDescent="0.25">
      <c r="A2065" s="96">
        <f t="shared" si="652"/>
        <v>1521</v>
      </c>
      <c r="B2065" s="175"/>
      <c r="C2065" s="176"/>
      <c r="D2065" s="113"/>
      <c r="E2065" s="115"/>
      <c r="F2065" s="174"/>
      <c r="G2065" s="114" t="str">
        <f t="shared" si="647"/>
        <v/>
      </c>
      <c r="H2065" s="115"/>
      <c r="I2065" s="115"/>
      <c r="J2065" s="115"/>
      <c r="K2065" s="115"/>
      <c r="L2065" s="133" t="str">
        <f t="shared" si="648"/>
        <v/>
      </c>
      <c r="M2065" s="116" t="str">
        <f>IF(L2065="", "", L2065/Veriler!$X$1)</f>
        <v/>
      </c>
      <c r="N2065" s="116" t="str">
        <f>IF(F2065&lt;&gt;"", "İthal Girdi", IF(Veriler!T2065="", "", IF(Veriler!S2065="H", "%0,5 üzerindedir", IF(Veriler!T2065&gt;0.1, "%10 sınırı aşılmıştır.", "Uygun"))))</f>
        <v>%0,5 üzerindedir</v>
      </c>
      <c r="O2065" s="116" t="str">
        <f t="shared" si="649"/>
        <v xml:space="preserve"> </v>
      </c>
      <c r="P2065" s="117"/>
      <c r="Q2065" s="118"/>
      <c r="R2065" s="119" t="str">
        <f t="shared" si="650"/>
        <v/>
      </c>
      <c r="S2065" s="133">
        <f>IFERROR(IF(M2065&lt;=0.005,IF(F2065="",L2065,0),IF(F2065&lt;&gt;"",0,IF(P2065="",0,IF(P2065="H",0,IF(Q2065&lt;Veriler!$G$2,L2065*Veriler!$G$2,L2065*Q2065)))))," ")</f>
        <v>0</v>
      </c>
      <c r="T2065" s="133">
        <f>IF(Veriler!T2065&lt;=0.1, S2065, IF(AND(Veriler!T2065&gt;0.1, F2065="", P2065="E"), IF(Q2065&gt;Veriler!$G$2, Q2065*S2065, IF(Q2065&lt;Veriler!$G$2, Veriler!$G$2*S2065, Q2065*S2065)), 0))</f>
        <v>0</v>
      </c>
      <c r="U2065" s="133" t="str">
        <f t="shared" si="651"/>
        <v xml:space="preserve"> </v>
      </c>
      <c r="V2065" s="134" t="str">
        <f>IFERROR(IF(O2065="%10 sınırı aşılmıştır.",L2065-T2065,IFERROR(IF(F2065="",IF(S2065=1,0,IF(L2065-S2065=0,"",L2065-S2065)),IF(Veriler!M2065="",L2065,IF(L2065*Veriler!M2065=0,"",L2065*Veriler!M2065))),L2065)),0)</f>
        <v/>
      </c>
      <c r="W2065" s="146"/>
      <c r="X2065" s="146"/>
      <c r="Y2065" s="146"/>
    </row>
    <row r="2066" spans="1:25" s="99" customFormat="1" ht="54.75" customHeight="1" x14ac:dyDescent="0.25">
      <c r="A2066" s="96">
        <f t="shared" si="652"/>
        <v>1522</v>
      </c>
      <c r="B2066" s="175"/>
      <c r="C2066" s="176"/>
      <c r="D2066" s="113"/>
      <c r="E2066" s="115"/>
      <c r="F2066" s="174"/>
      <c r="G2066" s="114" t="str">
        <f t="shared" si="647"/>
        <v/>
      </c>
      <c r="H2066" s="115"/>
      <c r="I2066" s="115"/>
      <c r="J2066" s="115"/>
      <c r="K2066" s="115"/>
      <c r="L2066" s="133" t="str">
        <f t="shared" si="648"/>
        <v/>
      </c>
      <c r="M2066" s="116" t="str">
        <f>IF(L2066="", "", L2066/Veriler!$X$1)</f>
        <v/>
      </c>
      <c r="N2066" s="116" t="str">
        <f>IF(F2066&lt;&gt;"", "İthal Girdi", IF(Veriler!T2066="", "", IF(Veriler!S2066="H", "%0,5 üzerindedir", IF(Veriler!T2066&gt;0.1, "%10 sınırı aşılmıştır.", "Uygun"))))</f>
        <v>%0,5 üzerindedir</v>
      </c>
      <c r="O2066" s="116" t="str">
        <f t="shared" si="649"/>
        <v xml:space="preserve"> </v>
      </c>
      <c r="P2066" s="117"/>
      <c r="Q2066" s="118"/>
      <c r="R2066" s="119" t="str">
        <f t="shared" si="650"/>
        <v/>
      </c>
      <c r="S2066" s="133">
        <f>IFERROR(IF(M2066&lt;=0.005,IF(F2066="",L2066,0),IF(F2066&lt;&gt;"",0,IF(P2066="",0,IF(P2066="H",0,IF(Q2066&lt;Veriler!$G$2,L2066*Veriler!$G$2,L2066*Q2066)))))," ")</f>
        <v>0</v>
      </c>
      <c r="T2066" s="133">
        <f>IF(Veriler!T2066&lt;=0.1, S2066, IF(AND(Veriler!T2066&gt;0.1, F2066="", P2066="E"), IF(Q2066&gt;Veriler!$G$2, Q2066*S2066, IF(Q2066&lt;Veriler!$G$2, Veriler!$G$2*S2066, Q2066*S2066)), 0))</f>
        <v>0</v>
      </c>
      <c r="U2066" s="133" t="str">
        <f t="shared" si="651"/>
        <v xml:space="preserve"> </v>
      </c>
      <c r="V2066" s="134" t="str">
        <f>IFERROR(IF(O2066="%10 sınırı aşılmıştır.",L2066-T2066,IFERROR(IF(F2066="",IF(S2066=1,0,IF(L2066-S2066=0,"",L2066-S2066)),IF(Veriler!M2066="",L2066,IF(L2066*Veriler!M2066=0,"",L2066*Veriler!M2066))),L2066)),0)</f>
        <v/>
      </c>
      <c r="W2066" s="146"/>
      <c r="X2066" s="146"/>
      <c r="Y2066" s="146"/>
    </row>
    <row r="2067" spans="1:25" s="99" customFormat="1" ht="54.75" customHeight="1" x14ac:dyDescent="0.25">
      <c r="A2067" s="96">
        <f t="shared" si="652"/>
        <v>1523</v>
      </c>
      <c r="B2067" s="175"/>
      <c r="C2067" s="176"/>
      <c r="D2067" s="113"/>
      <c r="E2067" s="115"/>
      <c r="F2067" s="174"/>
      <c r="G2067" s="114" t="str">
        <f t="shared" si="647"/>
        <v/>
      </c>
      <c r="H2067" s="115"/>
      <c r="I2067" s="115"/>
      <c r="J2067" s="115"/>
      <c r="K2067" s="115"/>
      <c r="L2067" s="133" t="str">
        <f t="shared" si="648"/>
        <v/>
      </c>
      <c r="M2067" s="116" t="str">
        <f>IF(L2067="", "", L2067/Veriler!$X$1)</f>
        <v/>
      </c>
      <c r="N2067" s="116" t="str">
        <f>IF(F2067&lt;&gt;"", "İthal Girdi", IF(Veriler!T2067="", "", IF(Veriler!S2067="H", "%0,5 üzerindedir", IF(Veriler!T2067&gt;0.1, "%10 sınırı aşılmıştır.", "Uygun"))))</f>
        <v>%0,5 üzerindedir</v>
      </c>
      <c r="O2067" s="116" t="str">
        <f t="shared" si="649"/>
        <v xml:space="preserve"> </v>
      </c>
      <c r="P2067" s="117"/>
      <c r="Q2067" s="118"/>
      <c r="R2067" s="119" t="str">
        <f t="shared" si="650"/>
        <v/>
      </c>
      <c r="S2067" s="133">
        <f>IFERROR(IF(M2067&lt;=0.005,IF(F2067="",L2067,0),IF(F2067&lt;&gt;"",0,IF(P2067="",0,IF(P2067="H",0,IF(Q2067&lt;Veriler!$G$2,L2067*Veriler!$G$2,L2067*Q2067)))))," ")</f>
        <v>0</v>
      </c>
      <c r="T2067" s="133">
        <f>IF(Veriler!T2067&lt;=0.1, S2067, IF(AND(Veriler!T2067&gt;0.1, F2067="", P2067="E"), IF(Q2067&gt;Veriler!$G$2, Q2067*S2067, IF(Q2067&lt;Veriler!$G$2, Veriler!$G$2*S2067, Q2067*S2067)), 0))</f>
        <v>0</v>
      </c>
      <c r="U2067" s="133" t="str">
        <f t="shared" si="651"/>
        <v xml:space="preserve"> </v>
      </c>
      <c r="V2067" s="134" t="str">
        <f>IFERROR(IF(O2067="%10 sınırı aşılmıştır.",L2067-T2067,IFERROR(IF(F2067="",IF(S2067=1,0,IF(L2067-S2067=0,"",L2067-S2067)),IF(Veriler!M2067="",L2067,IF(L2067*Veriler!M2067=0,"",L2067*Veriler!M2067))),L2067)),0)</f>
        <v/>
      </c>
      <c r="W2067" s="146"/>
      <c r="X2067" s="146"/>
      <c r="Y2067" s="146"/>
    </row>
    <row r="2068" spans="1:25" s="99" customFormat="1" ht="54.75" customHeight="1" x14ac:dyDescent="0.25">
      <c r="A2068" s="96">
        <f t="shared" si="652"/>
        <v>1524</v>
      </c>
      <c r="B2068" s="175"/>
      <c r="C2068" s="176"/>
      <c r="D2068" s="113"/>
      <c r="E2068" s="115"/>
      <c r="F2068" s="174"/>
      <c r="G2068" s="114" t="str">
        <f t="shared" si="647"/>
        <v/>
      </c>
      <c r="H2068" s="115"/>
      <c r="I2068" s="115"/>
      <c r="J2068" s="115"/>
      <c r="K2068" s="115"/>
      <c r="L2068" s="133" t="str">
        <f t="shared" si="648"/>
        <v/>
      </c>
      <c r="M2068" s="116" t="str">
        <f>IF(L2068="", "", L2068/Veriler!$X$1)</f>
        <v/>
      </c>
      <c r="N2068" s="116" t="str">
        <f>IF(F2068&lt;&gt;"", "İthal Girdi", IF(Veriler!T2068="", "", IF(Veriler!S2068="H", "%0,5 üzerindedir", IF(Veriler!T2068&gt;0.1, "%10 sınırı aşılmıştır.", "Uygun"))))</f>
        <v>%0,5 üzerindedir</v>
      </c>
      <c r="O2068" s="116" t="str">
        <f t="shared" si="649"/>
        <v xml:space="preserve"> </v>
      </c>
      <c r="P2068" s="117"/>
      <c r="Q2068" s="118"/>
      <c r="R2068" s="119" t="str">
        <f t="shared" si="650"/>
        <v/>
      </c>
      <c r="S2068" s="133">
        <f>IFERROR(IF(M2068&lt;=0.005,IF(F2068="",L2068,0),IF(F2068&lt;&gt;"",0,IF(P2068="",0,IF(P2068="H",0,IF(Q2068&lt;Veriler!$G$2,L2068*Veriler!$G$2,L2068*Q2068)))))," ")</f>
        <v>0</v>
      </c>
      <c r="T2068" s="133">
        <f>IF(Veriler!T2068&lt;=0.1, S2068, IF(AND(Veriler!T2068&gt;0.1, F2068="", P2068="E"), IF(Q2068&gt;Veriler!$G$2, Q2068*S2068, IF(Q2068&lt;Veriler!$G$2, Veriler!$G$2*S2068, Q2068*S2068)), 0))</f>
        <v>0</v>
      </c>
      <c r="U2068" s="133" t="str">
        <f t="shared" si="651"/>
        <v xml:space="preserve"> </v>
      </c>
      <c r="V2068" s="134" t="str">
        <f>IFERROR(IF(O2068="%10 sınırı aşılmıştır.",L2068-T2068,IFERROR(IF(F2068="",IF(S2068=1,0,IF(L2068-S2068=0,"",L2068-S2068)),IF(Veriler!M2068="",L2068,IF(L2068*Veriler!M2068=0,"",L2068*Veriler!M2068))),L2068)),0)</f>
        <v/>
      </c>
      <c r="W2068" s="146"/>
      <c r="X2068" s="146"/>
      <c r="Y2068" s="146"/>
    </row>
    <row r="2069" spans="1:25" s="99" customFormat="1" ht="54.75" customHeight="1" x14ac:dyDescent="0.25">
      <c r="A2069" s="96">
        <f t="shared" si="652"/>
        <v>1525</v>
      </c>
      <c r="B2069" s="175"/>
      <c r="C2069" s="176"/>
      <c r="D2069" s="113"/>
      <c r="E2069" s="115"/>
      <c r="F2069" s="174"/>
      <c r="G2069" s="114" t="str">
        <f t="shared" si="647"/>
        <v/>
      </c>
      <c r="H2069" s="115"/>
      <c r="I2069" s="115"/>
      <c r="J2069" s="115"/>
      <c r="K2069" s="115"/>
      <c r="L2069" s="133" t="str">
        <f t="shared" si="648"/>
        <v/>
      </c>
      <c r="M2069" s="116" t="str">
        <f>IF(L2069="", "", L2069/Veriler!$X$1)</f>
        <v/>
      </c>
      <c r="N2069" s="116" t="str">
        <f>IF(F2069&lt;&gt;"", "İthal Girdi", IF(Veriler!T2069="", "", IF(Veriler!S2069="H", "%0,5 üzerindedir", IF(Veriler!T2069&gt;0.1, "%10 sınırı aşılmıştır.", "Uygun"))))</f>
        <v>%0,5 üzerindedir</v>
      </c>
      <c r="O2069" s="116" t="str">
        <f t="shared" si="649"/>
        <v xml:space="preserve"> </v>
      </c>
      <c r="P2069" s="117"/>
      <c r="Q2069" s="118"/>
      <c r="R2069" s="119" t="str">
        <f t="shared" si="650"/>
        <v/>
      </c>
      <c r="S2069" s="133">
        <f>IFERROR(IF(M2069&lt;=0.005,IF(F2069="",L2069,0),IF(F2069&lt;&gt;"",0,IF(P2069="",0,IF(P2069="H",0,IF(Q2069&lt;Veriler!$G$2,L2069*Veriler!$G$2,L2069*Q2069)))))," ")</f>
        <v>0</v>
      </c>
      <c r="T2069" s="133">
        <f>IF(Veriler!T2069&lt;=0.1, S2069, IF(AND(Veriler!T2069&gt;0.1, F2069="", P2069="E"), IF(Q2069&gt;Veriler!$G$2, Q2069*S2069, IF(Q2069&lt;Veriler!$G$2, Veriler!$G$2*S2069, Q2069*S2069)), 0))</f>
        <v>0</v>
      </c>
      <c r="U2069" s="133" t="str">
        <f t="shared" si="651"/>
        <v xml:space="preserve"> </v>
      </c>
      <c r="V2069" s="134" t="str">
        <f>IFERROR(IF(O2069="%10 sınırı aşılmıştır.",L2069-T2069,IFERROR(IF(F2069="",IF(S2069=1,0,IF(L2069-S2069=0,"",L2069-S2069)),IF(Veriler!M2069="",L2069,IF(L2069*Veriler!M2069=0,"",L2069*Veriler!M2069))),L2069)),0)</f>
        <v/>
      </c>
      <c r="W2069" s="146"/>
      <c r="X2069" s="146"/>
      <c r="Y2069" s="146"/>
    </row>
    <row r="2070" spans="1:25" s="99" customFormat="1" ht="54.75" customHeight="1" x14ac:dyDescent="0.25">
      <c r="A2070" s="96">
        <f t="shared" si="652"/>
        <v>1526</v>
      </c>
      <c r="B2070" s="175"/>
      <c r="C2070" s="176"/>
      <c r="D2070" s="113"/>
      <c r="E2070" s="115"/>
      <c r="F2070" s="174"/>
      <c r="G2070" s="114" t="str">
        <f t="shared" si="647"/>
        <v/>
      </c>
      <c r="H2070" s="115"/>
      <c r="I2070" s="115"/>
      <c r="J2070" s="115"/>
      <c r="K2070" s="115"/>
      <c r="L2070" s="133" t="str">
        <f t="shared" si="648"/>
        <v/>
      </c>
      <c r="M2070" s="116" t="str">
        <f>IF(L2070="", "", L2070/Veriler!$X$1)</f>
        <v/>
      </c>
      <c r="N2070" s="116" t="str">
        <f>IF(F2070&lt;&gt;"", "İthal Girdi", IF(Veriler!T2070="", "", IF(Veriler!S2070="H", "%0,5 üzerindedir", IF(Veriler!T2070&gt;0.1, "%10 sınırı aşılmıştır.", "Uygun"))))</f>
        <v>%0,5 üzerindedir</v>
      </c>
      <c r="O2070" s="116" t="str">
        <f t="shared" si="649"/>
        <v xml:space="preserve"> </v>
      </c>
      <c r="P2070" s="117"/>
      <c r="Q2070" s="118"/>
      <c r="R2070" s="119" t="str">
        <f t="shared" si="650"/>
        <v/>
      </c>
      <c r="S2070" s="133">
        <f>IFERROR(IF(M2070&lt;=0.005,IF(F2070="",L2070,0),IF(F2070&lt;&gt;"",0,IF(P2070="",0,IF(P2070="H",0,IF(Q2070&lt;Veriler!$G$2,L2070*Veriler!$G$2,L2070*Q2070)))))," ")</f>
        <v>0</v>
      </c>
      <c r="T2070" s="133">
        <f>IF(Veriler!T2070&lt;=0.1, S2070, IF(AND(Veriler!T2070&gt;0.1, F2070="", P2070="E"), IF(Q2070&gt;Veriler!$G$2, Q2070*S2070, IF(Q2070&lt;Veriler!$G$2, Veriler!$G$2*S2070, Q2070*S2070)), 0))</f>
        <v>0</v>
      </c>
      <c r="U2070" s="133" t="str">
        <f t="shared" si="651"/>
        <v xml:space="preserve"> </v>
      </c>
      <c r="V2070" s="134" t="str">
        <f>IFERROR(IF(O2070="%10 sınırı aşılmıştır.",L2070-T2070,IFERROR(IF(F2070="",IF(S2070=1,0,IF(L2070-S2070=0,"",L2070-S2070)),IF(Veriler!M2070="",L2070,IF(L2070*Veriler!M2070=0,"",L2070*Veriler!M2070))),L2070)),0)</f>
        <v/>
      </c>
      <c r="W2070" s="146"/>
      <c r="X2070" s="146"/>
      <c r="Y2070" s="146"/>
    </row>
    <row r="2071" spans="1:25" s="99" customFormat="1" ht="36" hidden="1" customHeight="1" x14ac:dyDescent="0.25">
      <c r="A2071" s="101"/>
      <c r="B2071" s="191" t="s">
        <v>16</v>
      </c>
      <c r="C2071" s="176"/>
      <c r="D2071" s="120"/>
      <c r="E2071" s="171"/>
      <c r="F2071" s="172"/>
      <c r="G2071" s="121"/>
      <c r="H2071" s="115"/>
      <c r="I2071" s="115"/>
      <c r="J2071" s="115"/>
      <c r="K2071" s="115"/>
      <c r="L2071" s="121"/>
      <c r="M2071" s="121"/>
      <c r="N2071" s="121"/>
      <c r="O2071" s="121"/>
      <c r="P2071" s="120"/>
      <c r="Q2071" s="120"/>
      <c r="R2071" s="183"/>
      <c r="S2071" s="184"/>
      <c r="T2071" s="121"/>
      <c r="U2071" s="121"/>
      <c r="V2071" s="121"/>
      <c r="W2071" s="146"/>
      <c r="X2071" s="146"/>
      <c r="Y2071" s="146"/>
    </row>
    <row r="2072" spans="1:25" s="99" customFormat="1" ht="54.75" customHeight="1" x14ac:dyDescent="0.25">
      <c r="A2072" s="96">
        <f>A2070+1</f>
        <v>1527</v>
      </c>
      <c r="B2072" s="175"/>
      <c r="C2072" s="176"/>
      <c r="D2072" s="113"/>
      <c r="E2072" s="115"/>
      <c r="F2072" s="174"/>
      <c r="G2072" s="114" t="str">
        <f t="shared" ref="G2072:G2085" si="653">IF(AND(F2072&lt;&gt;"",V2072&lt;&gt;"",L2072&lt;&gt;0),V2072/L2072,"")</f>
        <v/>
      </c>
      <c r="H2072" s="115"/>
      <c r="I2072" s="115"/>
      <c r="J2072" s="115"/>
      <c r="K2072" s="115"/>
      <c r="L2072" s="133" t="str">
        <f t="shared" ref="L2072:L2085" si="654">IF(AND(H2072&lt;&gt;0, J2072&lt;&gt;0, K2072&lt;&gt;0), H2072*J2072*K2072, "")</f>
        <v/>
      </c>
      <c r="M2072" s="116" t="str">
        <f>IF(L2072="", "", L2072/Veriler!$X$1)</f>
        <v/>
      </c>
      <c r="N2072" s="116" t="str">
        <f>IF(F2072&lt;&gt;"", "İthal Girdi", IF(Veriler!T2072="", "", IF(Veriler!S2072="H", "%0,5 üzerindedir", IF(Veriler!T2072&gt;0.1, "%10 sınırı aşılmıştır.", "Uygun"))))</f>
        <v>%0,5 üzerindedir</v>
      </c>
      <c r="O2072" s="116" t="str">
        <f t="shared" ref="O2072:O2085" si="655">IF(M2072=""," ",N2072)</f>
        <v xml:space="preserve"> </v>
      </c>
      <c r="P2072" s="117"/>
      <c r="Q2072" s="118"/>
      <c r="R2072" s="119" t="str">
        <f t="shared" ref="R2072:R2085" si="656">IFERROR(IF(AND(T2072&lt;&gt;"",L2072&lt;&gt;"",L2072&lt;&gt;0,T2072&lt;&gt;0),T2072/L2072,"")," ")</f>
        <v/>
      </c>
      <c r="S2072" s="133">
        <f>IFERROR(IF(M2072&lt;=0.005,IF(F2072="",L2072,0),IF(F2072&lt;&gt;"",0,IF(P2072="",0,IF(P2072="H",0,IF(Q2072&lt;Veriler!$G$2,L2072*Veriler!$G$2,L2072*Q2072)))))," ")</f>
        <v>0</v>
      </c>
      <c r="T2072" s="133">
        <f>IF(Veriler!T2072&lt;=0.1, S2072, IF(AND(Veriler!T2072&gt;0.1, F2072="", P2072="E"), IF(Q2072&gt;Veriler!$G$2, Q2072*S2072, IF(Q2072&lt;Veriler!$G$2, Veriler!$G$2*S2072, Q2072*S2072)), 0))</f>
        <v>0</v>
      </c>
      <c r="U2072" s="133" t="str">
        <f t="shared" ref="U2072:U2085" si="657">IF(T2072=0," ",T2072)</f>
        <v xml:space="preserve"> </v>
      </c>
      <c r="V2072" s="134" t="str">
        <f>IFERROR(IF(O2072="%10 sınırı aşılmıştır.",L2072-T2072,IFERROR(IF(F2072="",IF(S2072=1,0,IF(L2072-S2072=0,"",L2072-S2072)),IF(Veriler!M2072="",L2072,IF(L2072*Veriler!M2072=0,"",L2072*Veriler!M2072))),L2072)),0)</f>
        <v/>
      </c>
      <c r="W2072" s="146"/>
      <c r="X2072" s="146"/>
      <c r="Y2072" s="146"/>
    </row>
    <row r="2073" spans="1:25" s="99" customFormat="1" ht="54.75" customHeight="1" x14ac:dyDescent="0.25">
      <c r="A2073" s="96">
        <f t="shared" ref="A2073:A2085" si="658">A2072+1</f>
        <v>1528</v>
      </c>
      <c r="B2073" s="175"/>
      <c r="C2073" s="176"/>
      <c r="D2073" s="113"/>
      <c r="E2073" s="115"/>
      <c r="F2073" s="174"/>
      <c r="G2073" s="114" t="str">
        <f t="shared" si="653"/>
        <v/>
      </c>
      <c r="H2073" s="115"/>
      <c r="I2073" s="115"/>
      <c r="J2073" s="115"/>
      <c r="K2073" s="115"/>
      <c r="L2073" s="133" t="str">
        <f t="shared" si="654"/>
        <v/>
      </c>
      <c r="M2073" s="116" t="str">
        <f>IF(L2073="", "", L2073/Veriler!$X$1)</f>
        <v/>
      </c>
      <c r="N2073" s="116" t="str">
        <f>IF(F2073&lt;&gt;"", "İthal Girdi", IF(Veriler!T2073="", "", IF(Veriler!S2073="H", "%0,5 üzerindedir", IF(Veriler!T2073&gt;0.1, "%10 sınırı aşılmıştır.", "Uygun"))))</f>
        <v>%0,5 üzerindedir</v>
      </c>
      <c r="O2073" s="116" t="str">
        <f t="shared" si="655"/>
        <v xml:space="preserve"> </v>
      </c>
      <c r="P2073" s="117"/>
      <c r="Q2073" s="118"/>
      <c r="R2073" s="119" t="str">
        <f t="shared" si="656"/>
        <v/>
      </c>
      <c r="S2073" s="133">
        <f>IFERROR(IF(M2073&lt;=0.005,IF(F2073="",L2073,0),IF(F2073&lt;&gt;"",0,IF(P2073="",0,IF(P2073="H",0,IF(Q2073&lt;Veriler!$G$2,L2073*Veriler!$G$2,L2073*Q2073)))))," ")</f>
        <v>0</v>
      </c>
      <c r="T2073" s="133">
        <f>IF(Veriler!T2073&lt;=0.1, S2073, IF(AND(Veriler!T2073&gt;0.1, F2073="", P2073="E"), IF(Q2073&gt;Veriler!$G$2, Q2073*S2073, IF(Q2073&lt;Veriler!$G$2, Veriler!$G$2*S2073, Q2073*S2073)), 0))</f>
        <v>0</v>
      </c>
      <c r="U2073" s="133" t="str">
        <f t="shared" si="657"/>
        <v xml:space="preserve"> </v>
      </c>
      <c r="V2073" s="134" t="str">
        <f>IFERROR(IF(O2073="%10 sınırı aşılmıştır.",L2073-T2073,IFERROR(IF(F2073="",IF(S2073=1,0,IF(L2073-S2073=0,"",L2073-S2073)),IF(Veriler!M2073="",L2073,IF(L2073*Veriler!M2073=0,"",L2073*Veriler!M2073))),L2073)),0)</f>
        <v/>
      </c>
      <c r="W2073" s="146"/>
      <c r="X2073" s="146"/>
      <c r="Y2073" s="146"/>
    </row>
    <row r="2074" spans="1:25" s="99" customFormat="1" ht="54.75" customHeight="1" x14ac:dyDescent="0.25">
      <c r="A2074" s="96">
        <f t="shared" si="658"/>
        <v>1529</v>
      </c>
      <c r="B2074" s="175"/>
      <c r="C2074" s="176"/>
      <c r="D2074" s="113"/>
      <c r="E2074" s="115"/>
      <c r="F2074" s="174"/>
      <c r="G2074" s="114" t="str">
        <f t="shared" si="653"/>
        <v/>
      </c>
      <c r="H2074" s="115"/>
      <c r="I2074" s="115"/>
      <c r="J2074" s="115"/>
      <c r="K2074" s="115"/>
      <c r="L2074" s="133" t="str">
        <f t="shared" si="654"/>
        <v/>
      </c>
      <c r="M2074" s="116" t="str">
        <f>IF(L2074="", "", L2074/Veriler!$X$1)</f>
        <v/>
      </c>
      <c r="N2074" s="116" t="str">
        <f>IF(F2074&lt;&gt;"", "İthal Girdi", IF(Veriler!T2074="", "", IF(Veriler!S2074="H", "%0,5 üzerindedir", IF(Veriler!T2074&gt;0.1, "%10 sınırı aşılmıştır.", "Uygun"))))</f>
        <v>%0,5 üzerindedir</v>
      </c>
      <c r="O2074" s="116" t="str">
        <f t="shared" si="655"/>
        <v xml:space="preserve"> </v>
      </c>
      <c r="P2074" s="117"/>
      <c r="Q2074" s="118"/>
      <c r="R2074" s="119" t="str">
        <f t="shared" si="656"/>
        <v/>
      </c>
      <c r="S2074" s="133">
        <f>IFERROR(IF(M2074&lt;=0.005,IF(F2074="",L2074,0),IF(F2074&lt;&gt;"",0,IF(P2074="",0,IF(P2074="H",0,IF(Q2074&lt;Veriler!$G$2,L2074*Veriler!$G$2,L2074*Q2074)))))," ")</f>
        <v>0</v>
      </c>
      <c r="T2074" s="133">
        <f>IF(Veriler!T2074&lt;=0.1, S2074, IF(AND(Veriler!T2074&gt;0.1, F2074="", P2074="E"), IF(Q2074&gt;Veriler!$G$2, Q2074*S2074, IF(Q2074&lt;Veriler!$G$2, Veriler!$G$2*S2074, Q2074*S2074)), 0))</f>
        <v>0</v>
      </c>
      <c r="U2074" s="133" t="str">
        <f t="shared" si="657"/>
        <v xml:space="preserve"> </v>
      </c>
      <c r="V2074" s="134" t="str">
        <f>IFERROR(IF(O2074="%10 sınırı aşılmıştır.",L2074-T2074,IFERROR(IF(F2074="",IF(S2074=1,0,IF(L2074-S2074=0,"",L2074-S2074)),IF(Veriler!M2074="",L2074,IF(L2074*Veriler!M2074=0,"",L2074*Veriler!M2074))),L2074)),0)</f>
        <v/>
      </c>
      <c r="W2074" s="146"/>
      <c r="X2074" s="146"/>
      <c r="Y2074" s="146"/>
    </row>
    <row r="2075" spans="1:25" s="99" customFormat="1" ht="54.75" customHeight="1" x14ac:dyDescent="0.25">
      <c r="A2075" s="96">
        <f t="shared" si="658"/>
        <v>1530</v>
      </c>
      <c r="B2075" s="175"/>
      <c r="C2075" s="176"/>
      <c r="D2075" s="113"/>
      <c r="E2075" s="115"/>
      <c r="F2075" s="174"/>
      <c r="G2075" s="114" t="str">
        <f t="shared" si="653"/>
        <v/>
      </c>
      <c r="H2075" s="115"/>
      <c r="I2075" s="115"/>
      <c r="J2075" s="115"/>
      <c r="K2075" s="115"/>
      <c r="L2075" s="133" t="str">
        <f t="shared" si="654"/>
        <v/>
      </c>
      <c r="M2075" s="116" t="str">
        <f>IF(L2075="", "", L2075/Veriler!$X$1)</f>
        <v/>
      </c>
      <c r="N2075" s="116" t="str">
        <f>IF(F2075&lt;&gt;"", "İthal Girdi", IF(Veriler!T2075="", "", IF(Veriler!S2075="H", "%0,5 üzerindedir", IF(Veriler!T2075&gt;0.1, "%10 sınırı aşılmıştır.", "Uygun"))))</f>
        <v>%0,5 üzerindedir</v>
      </c>
      <c r="O2075" s="116" t="str">
        <f t="shared" si="655"/>
        <v xml:space="preserve"> </v>
      </c>
      <c r="P2075" s="117"/>
      <c r="Q2075" s="118"/>
      <c r="R2075" s="119" t="str">
        <f t="shared" si="656"/>
        <v/>
      </c>
      <c r="S2075" s="133">
        <f>IFERROR(IF(M2075&lt;=0.005,IF(F2075="",L2075,0),IF(F2075&lt;&gt;"",0,IF(P2075="",0,IF(P2075="H",0,IF(Q2075&lt;Veriler!$G$2,L2075*Veriler!$G$2,L2075*Q2075)))))," ")</f>
        <v>0</v>
      </c>
      <c r="T2075" s="133">
        <f>IF(Veriler!T2075&lt;=0.1, S2075, IF(AND(Veriler!T2075&gt;0.1, F2075="", P2075="E"), IF(Q2075&gt;Veriler!$G$2, Q2075*S2075, IF(Q2075&lt;Veriler!$G$2, Veriler!$G$2*S2075, Q2075*S2075)), 0))</f>
        <v>0</v>
      </c>
      <c r="U2075" s="133" t="str">
        <f t="shared" si="657"/>
        <v xml:space="preserve"> </v>
      </c>
      <c r="V2075" s="134" t="str">
        <f>IFERROR(IF(O2075="%10 sınırı aşılmıştır.",L2075-T2075,IFERROR(IF(F2075="",IF(S2075=1,0,IF(L2075-S2075=0,"",L2075-S2075)),IF(Veriler!M2075="",L2075,IF(L2075*Veriler!M2075=0,"",L2075*Veriler!M2075))),L2075)),0)</f>
        <v/>
      </c>
      <c r="W2075" s="146"/>
      <c r="X2075" s="146"/>
      <c r="Y2075" s="146"/>
    </row>
    <row r="2076" spans="1:25" s="99" customFormat="1" ht="54.75" customHeight="1" x14ac:dyDescent="0.25">
      <c r="A2076" s="96">
        <f t="shared" si="658"/>
        <v>1531</v>
      </c>
      <c r="B2076" s="175"/>
      <c r="C2076" s="176"/>
      <c r="D2076" s="113"/>
      <c r="E2076" s="115"/>
      <c r="F2076" s="174"/>
      <c r="G2076" s="114" t="str">
        <f t="shared" si="653"/>
        <v/>
      </c>
      <c r="H2076" s="115"/>
      <c r="I2076" s="115"/>
      <c r="J2076" s="115"/>
      <c r="K2076" s="115"/>
      <c r="L2076" s="133" t="str">
        <f t="shared" si="654"/>
        <v/>
      </c>
      <c r="M2076" s="116" t="str">
        <f>IF(L2076="", "", L2076/Veriler!$X$1)</f>
        <v/>
      </c>
      <c r="N2076" s="116" t="str">
        <f>IF(F2076&lt;&gt;"", "İthal Girdi", IF(Veriler!T2076="", "", IF(Veriler!S2076="H", "%0,5 üzerindedir", IF(Veriler!T2076&gt;0.1, "%10 sınırı aşılmıştır.", "Uygun"))))</f>
        <v>%0,5 üzerindedir</v>
      </c>
      <c r="O2076" s="116" t="str">
        <f t="shared" si="655"/>
        <v xml:space="preserve"> </v>
      </c>
      <c r="P2076" s="117"/>
      <c r="Q2076" s="118"/>
      <c r="R2076" s="119" t="str">
        <f t="shared" si="656"/>
        <v/>
      </c>
      <c r="S2076" s="133">
        <f>IFERROR(IF(M2076&lt;=0.005,IF(F2076="",L2076,0),IF(F2076&lt;&gt;"",0,IF(P2076="",0,IF(P2076="H",0,IF(Q2076&lt;Veriler!$G$2,L2076*Veriler!$G$2,L2076*Q2076)))))," ")</f>
        <v>0</v>
      </c>
      <c r="T2076" s="133">
        <f>IF(Veriler!T2076&lt;=0.1, S2076, IF(AND(Veriler!T2076&gt;0.1, F2076="", P2076="E"), IF(Q2076&gt;Veriler!$G$2, Q2076*S2076, IF(Q2076&lt;Veriler!$G$2, Veriler!$G$2*S2076, Q2076*S2076)), 0))</f>
        <v>0</v>
      </c>
      <c r="U2076" s="133" t="str">
        <f t="shared" si="657"/>
        <v xml:space="preserve"> </v>
      </c>
      <c r="V2076" s="134" t="str">
        <f>IFERROR(IF(O2076="%10 sınırı aşılmıştır.",L2076-T2076,IFERROR(IF(F2076="",IF(S2076=1,0,IF(L2076-S2076=0,"",L2076-S2076)),IF(Veriler!M2076="",L2076,IF(L2076*Veriler!M2076=0,"",L2076*Veriler!M2076))),L2076)),0)</f>
        <v/>
      </c>
      <c r="W2076" s="146"/>
      <c r="X2076" s="146"/>
      <c r="Y2076" s="146"/>
    </row>
    <row r="2077" spans="1:25" s="99" customFormat="1" ht="54.75" customHeight="1" x14ac:dyDescent="0.25">
      <c r="A2077" s="96">
        <f t="shared" si="658"/>
        <v>1532</v>
      </c>
      <c r="B2077" s="175"/>
      <c r="C2077" s="176"/>
      <c r="D2077" s="113"/>
      <c r="E2077" s="115"/>
      <c r="F2077" s="174"/>
      <c r="G2077" s="114" t="str">
        <f t="shared" si="653"/>
        <v/>
      </c>
      <c r="H2077" s="115"/>
      <c r="I2077" s="115"/>
      <c r="J2077" s="115"/>
      <c r="K2077" s="115"/>
      <c r="L2077" s="133" t="str">
        <f t="shared" si="654"/>
        <v/>
      </c>
      <c r="M2077" s="116" t="str">
        <f>IF(L2077="", "", L2077/Veriler!$X$1)</f>
        <v/>
      </c>
      <c r="N2077" s="116" t="str">
        <f>IF(F2077&lt;&gt;"", "İthal Girdi", IF(Veriler!T2077="", "", IF(Veriler!S2077="H", "%0,5 üzerindedir", IF(Veriler!T2077&gt;0.1, "%10 sınırı aşılmıştır.", "Uygun"))))</f>
        <v>%0,5 üzerindedir</v>
      </c>
      <c r="O2077" s="116" t="str">
        <f t="shared" si="655"/>
        <v xml:space="preserve"> </v>
      </c>
      <c r="P2077" s="117"/>
      <c r="Q2077" s="118"/>
      <c r="R2077" s="119" t="str">
        <f t="shared" si="656"/>
        <v/>
      </c>
      <c r="S2077" s="133">
        <f>IFERROR(IF(M2077&lt;=0.005,IF(F2077="",L2077,0),IF(F2077&lt;&gt;"",0,IF(P2077="",0,IF(P2077="H",0,IF(Q2077&lt;Veriler!$G$2,L2077*Veriler!$G$2,L2077*Q2077)))))," ")</f>
        <v>0</v>
      </c>
      <c r="T2077" s="133">
        <f>IF(Veriler!T2077&lt;=0.1, S2077, IF(AND(Veriler!T2077&gt;0.1, F2077="", P2077="E"), IF(Q2077&gt;Veriler!$G$2, Q2077*S2077, IF(Q2077&lt;Veriler!$G$2, Veriler!$G$2*S2077, Q2077*S2077)), 0))</f>
        <v>0</v>
      </c>
      <c r="U2077" s="133" t="str">
        <f t="shared" si="657"/>
        <v xml:space="preserve"> </v>
      </c>
      <c r="V2077" s="134" t="str">
        <f>IFERROR(IF(O2077="%10 sınırı aşılmıştır.",L2077-T2077,IFERROR(IF(F2077="",IF(S2077=1,0,IF(L2077-S2077=0,"",L2077-S2077)),IF(Veriler!M2077="",L2077,IF(L2077*Veriler!M2077=0,"",L2077*Veriler!M2077))),L2077)),0)</f>
        <v/>
      </c>
      <c r="W2077" s="146"/>
      <c r="X2077" s="146"/>
      <c r="Y2077" s="146"/>
    </row>
    <row r="2078" spans="1:25" s="99" customFormat="1" ht="54.75" customHeight="1" x14ac:dyDescent="0.25">
      <c r="A2078" s="96">
        <f t="shared" si="658"/>
        <v>1533</v>
      </c>
      <c r="B2078" s="175"/>
      <c r="C2078" s="176"/>
      <c r="D2078" s="113"/>
      <c r="E2078" s="115"/>
      <c r="F2078" s="174"/>
      <c r="G2078" s="114" t="str">
        <f t="shared" si="653"/>
        <v/>
      </c>
      <c r="H2078" s="115"/>
      <c r="I2078" s="115"/>
      <c r="J2078" s="115"/>
      <c r="K2078" s="115"/>
      <c r="L2078" s="133" t="str">
        <f t="shared" si="654"/>
        <v/>
      </c>
      <c r="M2078" s="116" t="str">
        <f>IF(L2078="", "", L2078/Veriler!$X$1)</f>
        <v/>
      </c>
      <c r="N2078" s="116" t="str">
        <f>IF(F2078&lt;&gt;"", "İthal Girdi", IF(Veriler!T2078="", "", IF(Veriler!S2078="H", "%0,5 üzerindedir", IF(Veriler!T2078&gt;0.1, "%10 sınırı aşılmıştır.", "Uygun"))))</f>
        <v>%0,5 üzerindedir</v>
      </c>
      <c r="O2078" s="116" t="str">
        <f t="shared" si="655"/>
        <v xml:space="preserve"> </v>
      </c>
      <c r="P2078" s="117"/>
      <c r="Q2078" s="118"/>
      <c r="R2078" s="119" t="str">
        <f t="shared" si="656"/>
        <v/>
      </c>
      <c r="S2078" s="133">
        <f>IFERROR(IF(M2078&lt;=0.005,IF(F2078="",L2078,0),IF(F2078&lt;&gt;"",0,IF(P2078="",0,IF(P2078="H",0,IF(Q2078&lt;Veriler!$G$2,L2078*Veriler!$G$2,L2078*Q2078)))))," ")</f>
        <v>0</v>
      </c>
      <c r="T2078" s="133">
        <f>IF(Veriler!T2078&lt;=0.1, S2078, IF(AND(Veriler!T2078&gt;0.1, F2078="", P2078="E"), IF(Q2078&gt;Veriler!$G$2, Q2078*S2078, IF(Q2078&lt;Veriler!$G$2, Veriler!$G$2*S2078, Q2078*S2078)), 0))</f>
        <v>0</v>
      </c>
      <c r="U2078" s="133" t="str">
        <f t="shared" si="657"/>
        <v xml:space="preserve"> </v>
      </c>
      <c r="V2078" s="134" t="str">
        <f>IFERROR(IF(O2078="%10 sınırı aşılmıştır.",L2078-T2078,IFERROR(IF(F2078="",IF(S2078=1,0,IF(L2078-S2078=0,"",L2078-S2078)),IF(Veriler!M2078="",L2078,IF(L2078*Veriler!M2078=0,"",L2078*Veriler!M2078))),L2078)),0)</f>
        <v/>
      </c>
      <c r="W2078" s="146"/>
      <c r="X2078" s="146"/>
      <c r="Y2078" s="146"/>
    </row>
    <row r="2079" spans="1:25" s="99" customFormat="1" ht="54.75" customHeight="1" x14ac:dyDescent="0.25">
      <c r="A2079" s="96">
        <f t="shared" si="658"/>
        <v>1534</v>
      </c>
      <c r="B2079" s="175"/>
      <c r="C2079" s="176"/>
      <c r="D2079" s="113"/>
      <c r="E2079" s="115"/>
      <c r="F2079" s="174"/>
      <c r="G2079" s="114" t="str">
        <f t="shared" si="653"/>
        <v/>
      </c>
      <c r="H2079" s="115"/>
      <c r="I2079" s="115"/>
      <c r="J2079" s="115"/>
      <c r="K2079" s="115"/>
      <c r="L2079" s="133" t="str">
        <f t="shared" si="654"/>
        <v/>
      </c>
      <c r="M2079" s="116" t="str">
        <f>IF(L2079="", "", L2079/Veriler!$X$1)</f>
        <v/>
      </c>
      <c r="N2079" s="116" t="str">
        <f>IF(F2079&lt;&gt;"", "İthal Girdi", IF(Veriler!T2079="", "", IF(Veriler!S2079="H", "%0,5 üzerindedir", IF(Veriler!T2079&gt;0.1, "%10 sınırı aşılmıştır.", "Uygun"))))</f>
        <v>%0,5 üzerindedir</v>
      </c>
      <c r="O2079" s="116" t="str">
        <f t="shared" si="655"/>
        <v xml:space="preserve"> </v>
      </c>
      <c r="P2079" s="117"/>
      <c r="Q2079" s="118"/>
      <c r="R2079" s="119" t="str">
        <f t="shared" si="656"/>
        <v/>
      </c>
      <c r="S2079" s="133">
        <f>IFERROR(IF(M2079&lt;=0.005,IF(F2079="",L2079,0),IF(F2079&lt;&gt;"",0,IF(P2079="",0,IF(P2079="H",0,IF(Q2079&lt;Veriler!$G$2,L2079*Veriler!$G$2,L2079*Q2079)))))," ")</f>
        <v>0</v>
      </c>
      <c r="T2079" s="133">
        <f>IF(Veriler!T2079&lt;=0.1, S2079, IF(AND(Veriler!T2079&gt;0.1, F2079="", P2079="E"), IF(Q2079&gt;Veriler!$G$2, Q2079*S2079, IF(Q2079&lt;Veriler!$G$2, Veriler!$G$2*S2079, Q2079*S2079)), 0))</f>
        <v>0</v>
      </c>
      <c r="U2079" s="133" t="str">
        <f t="shared" si="657"/>
        <v xml:space="preserve"> </v>
      </c>
      <c r="V2079" s="134" t="str">
        <f>IFERROR(IF(O2079="%10 sınırı aşılmıştır.",L2079-T2079,IFERROR(IF(F2079="",IF(S2079=1,0,IF(L2079-S2079=0,"",L2079-S2079)),IF(Veriler!M2079="",L2079,IF(L2079*Veriler!M2079=0,"",L2079*Veriler!M2079))),L2079)),0)</f>
        <v/>
      </c>
      <c r="W2079" s="146"/>
      <c r="X2079" s="146"/>
      <c r="Y2079" s="146"/>
    </row>
    <row r="2080" spans="1:25" s="99" customFormat="1" ht="54.75" customHeight="1" x14ac:dyDescent="0.25">
      <c r="A2080" s="96">
        <f t="shared" si="658"/>
        <v>1535</v>
      </c>
      <c r="B2080" s="175"/>
      <c r="C2080" s="176"/>
      <c r="D2080" s="113"/>
      <c r="E2080" s="115"/>
      <c r="F2080" s="174"/>
      <c r="G2080" s="114" t="str">
        <f t="shared" si="653"/>
        <v/>
      </c>
      <c r="H2080" s="115"/>
      <c r="I2080" s="115"/>
      <c r="J2080" s="115"/>
      <c r="K2080" s="115"/>
      <c r="L2080" s="133" t="str">
        <f t="shared" si="654"/>
        <v/>
      </c>
      <c r="M2080" s="116" t="str">
        <f>IF(L2080="", "", L2080/Veriler!$X$1)</f>
        <v/>
      </c>
      <c r="N2080" s="116" t="str">
        <f>IF(F2080&lt;&gt;"", "İthal Girdi", IF(Veriler!T2080="", "", IF(Veriler!S2080="H", "%0,5 üzerindedir", IF(Veriler!T2080&gt;0.1, "%10 sınırı aşılmıştır.", "Uygun"))))</f>
        <v>%0,5 üzerindedir</v>
      </c>
      <c r="O2080" s="116" t="str">
        <f t="shared" si="655"/>
        <v xml:space="preserve"> </v>
      </c>
      <c r="P2080" s="117"/>
      <c r="Q2080" s="118"/>
      <c r="R2080" s="119" t="str">
        <f t="shared" si="656"/>
        <v/>
      </c>
      <c r="S2080" s="133">
        <f>IFERROR(IF(M2080&lt;=0.005,IF(F2080="",L2080,0),IF(F2080&lt;&gt;"",0,IF(P2080="",0,IF(P2080="H",0,IF(Q2080&lt;Veriler!$G$2,L2080*Veriler!$G$2,L2080*Q2080)))))," ")</f>
        <v>0</v>
      </c>
      <c r="T2080" s="133">
        <f>IF(Veriler!T2080&lt;=0.1, S2080, IF(AND(Veriler!T2080&gt;0.1, F2080="", P2080="E"), IF(Q2080&gt;Veriler!$G$2, Q2080*S2080, IF(Q2080&lt;Veriler!$G$2, Veriler!$G$2*S2080, Q2080*S2080)), 0))</f>
        <v>0</v>
      </c>
      <c r="U2080" s="133" t="str">
        <f t="shared" si="657"/>
        <v xml:space="preserve"> </v>
      </c>
      <c r="V2080" s="134" t="str">
        <f>IFERROR(IF(O2080="%10 sınırı aşılmıştır.",L2080-T2080,IFERROR(IF(F2080="",IF(S2080=1,0,IF(L2080-S2080=0,"",L2080-S2080)),IF(Veriler!M2080="",L2080,IF(L2080*Veriler!M2080=0,"",L2080*Veriler!M2080))),L2080)),0)</f>
        <v/>
      </c>
      <c r="W2080" s="146"/>
      <c r="X2080" s="146"/>
      <c r="Y2080" s="146"/>
    </row>
    <row r="2081" spans="1:25" s="99" customFormat="1" ht="54.75" customHeight="1" x14ac:dyDescent="0.25">
      <c r="A2081" s="96">
        <f t="shared" si="658"/>
        <v>1536</v>
      </c>
      <c r="B2081" s="175"/>
      <c r="C2081" s="176"/>
      <c r="D2081" s="113"/>
      <c r="E2081" s="115"/>
      <c r="F2081" s="174"/>
      <c r="G2081" s="114" t="str">
        <f t="shared" si="653"/>
        <v/>
      </c>
      <c r="H2081" s="115"/>
      <c r="I2081" s="115"/>
      <c r="J2081" s="115"/>
      <c r="K2081" s="115"/>
      <c r="L2081" s="133" t="str">
        <f t="shared" si="654"/>
        <v/>
      </c>
      <c r="M2081" s="116" t="str">
        <f>IF(L2081="", "", L2081/Veriler!$X$1)</f>
        <v/>
      </c>
      <c r="N2081" s="116" t="str">
        <f>IF(F2081&lt;&gt;"", "İthal Girdi", IF(Veriler!T2081="", "", IF(Veriler!S2081="H", "%0,5 üzerindedir", IF(Veriler!T2081&gt;0.1, "%10 sınırı aşılmıştır.", "Uygun"))))</f>
        <v>%0,5 üzerindedir</v>
      </c>
      <c r="O2081" s="116" t="str">
        <f t="shared" si="655"/>
        <v xml:space="preserve"> </v>
      </c>
      <c r="P2081" s="117"/>
      <c r="Q2081" s="118"/>
      <c r="R2081" s="119" t="str">
        <f t="shared" si="656"/>
        <v/>
      </c>
      <c r="S2081" s="133">
        <f>IFERROR(IF(M2081&lt;=0.005,IF(F2081="",L2081,0),IF(F2081&lt;&gt;"",0,IF(P2081="",0,IF(P2081="H",0,IF(Q2081&lt;Veriler!$G$2,L2081*Veriler!$G$2,L2081*Q2081)))))," ")</f>
        <v>0</v>
      </c>
      <c r="T2081" s="133">
        <f>IF(Veriler!T2081&lt;=0.1, S2081, IF(AND(Veriler!T2081&gt;0.1, F2081="", P2081="E"), IF(Q2081&gt;Veriler!$G$2, Q2081*S2081, IF(Q2081&lt;Veriler!$G$2, Veriler!$G$2*S2081, Q2081*S2081)), 0))</f>
        <v>0</v>
      </c>
      <c r="U2081" s="133" t="str">
        <f t="shared" si="657"/>
        <v xml:space="preserve"> </v>
      </c>
      <c r="V2081" s="134" t="str">
        <f>IFERROR(IF(O2081="%10 sınırı aşılmıştır.",L2081-T2081,IFERROR(IF(F2081="",IF(S2081=1,0,IF(L2081-S2081=0,"",L2081-S2081)),IF(Veriler!M2081="",L2081,IF(L2081*Veriler!M2081=0,"",L2081*Veriler!M2081))),L2081)),0)</f>
        <v/>
      </c>
      <c r="W2081" s="146"/>
      <c r="X2081" s="146"/>
      <c r="Y2081" s="146"/>
    </row>
    <row r="2082" spans="1:25" s="99" customFormat="1" ht="54.75" customHeight="1" x14ac:dyDescent="0.25">
      <c r="A2082" s="96">
        <f t="shared" si="658"/>
        <v>1537</v>
      </c>
      <c r="B2082" s="175"/>
      <c r="C2082" s="176"/>
      <c r="D2082" s="113"/>
      <c r="E2082" s="115"/>
      <c r="F2082" s="174"/>
      <c r="G2082" s="114" t="str">
        <f t="shared" si="653"/>
        <v/>
      </c>
      <c r="H2082" s="115"/>
      <c r="I2082" s="115"/>
      <c r="J2082" s="115"/>
      <c r="K2082" s="115"/>
      <c r="L2082" s="133" t="str">
        <f t="shared" si="654"/>
        <v/>
      </c>
      <c r="M2082" s="116" t="str">
        <f>IF(L2082="", "", L2082/Veriler!$X$1)</f>
        <v/>
      </c>
      <c r="N2082" s="116" t="str">
        <f>IF(F2082&lt;&gt;"", "İthal Girdi", IF(Veriler!T2082="", "", IF(Veriler!S2082="H", "%0,5 üzerindedir", IF(Veriler!T2082&gt;0.1, "%10 sınırı aşılmıştır.", "Uygun"))))</f>
        <v>%0,5 üzerindedir</v>
      </c>
      <c r="O2082" s="116" t="str">
        <f t="shared" si="655"/>
        <v xml:space="preserve"> </v>
      </c>
      <c r="P2082" s="117"/>
      <c r="Q2082" s="118"/>
      <c r="R2082" s="119" t="str">
        <f t="shared" si="656"/>
        <v/>
      </c>
      <c r="S2082" s="133">
        <f>IFERROR(IF(M2082&lt;=0.005,IF(F2082="",L2082,0),IF(F2082&lt;&gt;"",0,IF(P2082="",0,IF(P2082="H",0,IF(Q2082&lt;Veriler!$G$2,L2082*Veriler!$G$2,L2082*Q2082)))))," ")</f>
        <v>0</v>
      </c>
      <c r="T2082" s="133">
        <f>IF(Veriler!T2082&lt;=0.1, S2082, IF(AND(Veriler!T2082&gt;0.1, F2082="", P2082="E"), IF(Q2082&gt;Veriler!$G$2, Q2082*S2082, IF(Q2082&lt;Veriler!$G$2, Veriler!$G$2*S2082, Q2082*S2082)), 0))</f>
        <v>0</v>
      </c>
      <c r="U2082" s="133" t="str">
        <f t="shared" si="657"/>
        <v xml:space="preserve"> </v>
      </c>
      <c r="V2082" s="134" t="str">
        <f>IFERROR(IF(O2082="%10 sınırı aşılmıştır.",L2082-T2082,IFERROR(IF(F2082="",IF(S2082=1,0,IF(L2082-S2082=0,"",L2082-S2082)),IF(Veriler!M2082="",L2082,IF(L2082*Veriler!M2082=0,"",L2082*Veriler!M2082))),L2082)),0)</f>
        <v/>
      </c>
      <c r="W2082" s="146"/>
      <c r="X2082" s="146"/>
      <c r="Y2082" s="146"/>
    </row>
    <row r="2083" spans="1:25" s="99" customFormat="1" ht="54.75" customHeight="1" x14ac:dyDescent="0.25">
      <c r="A2083" s="96">
        <f t="shared" si="658"/>
        <v>1538</v>
      </c>
      <c r="B2083" s="175"/>
      <c r="C2083" s="176"/>
      <c r="D2083" s="113"/>
      <c r="E2083" s="115"/>
      <c r="F2083" s="174"/>
      <c r="G2083" s="114" t="str">
        <f t="shared" si="653"/>
        <v/>
      </c>
      <c r="H2083" s="115"/>
      <c r="I2083" s="115"/>
      <c r="J2083" s="115"/>
      <c r="K2083" s="115"/>
      <c r="L2083" s="133" t="str">
        <f t="shared" si="654"/>
        <v/>
      </c>
      <c r="M2083" s="116" t="str">
        <f>IF(L2083="", "", L2083/Veriler!$X$1)</f>
        <v/>
      </c>
      <c r="N2083" s="116" t="str">
        <f>IF(F2083&lt;&gt;"", "İthal Girdi", IF(Veriler!T2083="", "", IF(Veriler!S2083="H", "%0,5 üzerindedir", IF(Veriler!T2083&gt;0.1, "%10 sınırı aşılmıştır.", "Uygun"))))</f>
        <v>%0,5 üzerindedir</v>
      </c>
      <c r="O2083" s="116" t="str">
        <f t="shared" si="655"/>
        <v xml:space="preserve"> </v>
      </c>
      <c r="P2083" s="117"/>
      <c r="Q2083" s="118"/>
      <c r="R2083" s="119" t="str">
        <f t="shared" si="656"/>
        <v/>
      </c>
      <c r="S2083" s="133">
        <f>IFERROR(IF(M2083&lt;=0.005,IF(F2083="",L2083,0),IF(F2083&lt;&gt;"",0,IF(P2083="",0,IF(P2083="H",0,IF(Q2083&lt;Veriler!$G$2,L2083*Veriler!$G$2,L2083*Q2083)))))," ")</f>
        <v>0</v>
      </c>
      <c r="T2083" s="133">
        <f>IF(Veriler!T2083&lt;=0.1, S2083, IF(AND(Veriler!T2083&gt;0.1, F2083="", P2083="E"), IF(Q2083&gt;Veriler!$G$2, Q2083*S2083, IF(Q2083&lt;Veriler!$G$2, Veriler!$G$2*S2083, Q2083*S2083)), 0))</f>
        <v>0</v>
      </c>
      <c r="U2083" s="133" t="str">
        <f t="shared" si="657"/>
        <v xml:space="preserve"> </v>
      </c>
      <c r="V2083" s="134" t="str">
        <f>IFERROR(IF(O2083="%10 sınırı aşılmıştır.",L2083-T2083,IFERROR(IF(F2083="",IF(S2083=1,0,IF(L2083-S2083=0,"",L2083-S2083)),IF(Veriler!M2083="",L2083,IF(L2083*Veriler!M2083=0,"",L2083*Veriler!M2083))),L2083)),0)</f>
        <v/>
      </c>
      <c r="W2083" s="146"/>
      <c r="X2083" s="146"/>
      <c r="Y2083" s="146"/>
    </row>
    <row r="2084" spans="1:25" s="99" customFormat="1" ht="54.75" customHeight="1" x14ac:dyDescent="0.25">
      <c r="A2084" s="96">
        <f t="shared" si="658"/>
        <v>1539</v>
      </c>
      <c r="B2084" s="175"/>
      <c r="C2084" s="176"/>
      <c r="D2084" s="113"/>
      <c r="E2084" s="115"/>
      <c r="F2084" s="174"/>
      <c r="G2084" s="114" t="str">
        <f t="shared" si="653"/>
        <v/>
      </c>
      <c r="H2084" s="115"/>
      <c r="I2084" s="115"/>
      <c r="J2084" s="115"/>
      <c r="K2084" s="115"/>
      <c r="L2084" s="133" t="str">
        <f t="shared" si="654"/>
        <v/>
      </c>
      <c r="M2084" s="116" t="str">
        <f>IF(L2084="", "", L2084/Veriler!$X$1)</f>
        <v/>
      </c>
      <c r="N2084" s="116" t="str">
        <f>IF(F2084&lt;&gt;"", "İthal Girdi", IF(Veriler!T2084="", "", IF(Veriler!S2084="H", "%0,5 üzerindedir", IF(Veriler!T2084&gt;0.1, "%10 sınırı aşılmıştır.", "Uygun"))))</f>
        <v>%0,5 üzerindedir</v>
      </c>
      <c r="O2084" s="116" t="str">
        <f t="shared" si="655"/>
        <v xml:space="preserve"> </v>
      </c>
      <c r="P2084" s="117"/>
      <c r="Q2084" s="118"/>
      <c r="R2084" s="119" t="str">
        <f t="shared" si="656"/>
        <v/>
      </c>
      <c r="S2084" s="133">
        <f>IFERROR(IF(M2084&lt;=0.005,IF(F2084="",L2084,0),IF(F2084&lt;&gt;"",0,IF(P2084="",0,IF(P2084="H",0,IF(Q2084&lt;Veriler!$G$2,L2084*Veriler!$G$2,L2084*Q2084)))))," ")</f>
        <v>0</v>
      </c>
      <c r="T2084" s="133">
        <f>IF(Veriler!T2084&lt;=0.1, S2084, IF(AND(Veriler!T2084&gt;0.1, F2084="", P2084="E"), IF(Q2084&gt;Veriler!$G$2, Q2084*S2084, IF(Q2084&lt;Veriler!$G$2, Veriler!$G$2*S2084, Q2084*S2084)), 0))</f>
        <v>0</v>
      </c>
      <c r="U2084" s="133" t="str">
        <f t="shared" si="657"/>
        <v xml:space="preserve"> </v>
      </c>
      <c r="V2084" s="134" t="str">
        <f>IFERROR(IF(O2084="%10 sınırı aşılmıştır.",L2084-T2084,IFERROR(IF(F2084="",IF(S2084=1,0,IF(L2084-S2084=0,"",L2084-S2084)),IF(Veriler!M2084="",L2084,IF(L2084*Veriler!M2084=0,"",L2084*Veriler!M2084))),L2084)),0)</f>
        <v/>
      </c>
      <c r="W2084" s="146"/>
      <c r="X2084" s="146"/>
      <c r="Y2084" s="146"/>
    </row>
    <row r="2085" spans="1:25" s="99" customFormat="1" ht="54.75" customHeight="1" x14ac:dyDescent="0.25">
      <c r="A2085" s="96">
        <f t="shared" si="658"/>
        <v>1540</v>
      </c>
      <c r="B2085" s="175"/>
      <c r="C2085" s="176"/>
      <c r="D2085" s="113"/>
      <c r="E2085" s="115"/>
      <c r="F2085" s="174"/>
      <c r="G2085" s="114" t="str">
        <f t="shared" si="653"/>
        <v/>
      </c>
      <c r="H2085" s="115"/>
      <c r="I2085" s="115"/>
      <c r="J2085" s="115"/>
      <c r="K2085" s="115"/>
      <c r="L2085" s="133" t="str">
        <f t="shared" si="654"/>
        <v/>
      </c>
      <c r="M2085" s="116" t="str">
        <f>IF(L2085="", "", L2085/Veriler!$X$1)</f>
        <v/>
      </c>
      <c r="N2085" s="116" t="str">
        <f>IF(F2085&lt;&gt;"", "İthal Girdi", IF(Veriler!T2085="", "", IF(Veriler!S2085="H", "%0,5 üzerindedir", IF(Veriler!T2085&gt;0.1, "%10 sınırı aşılmıştır.", "Uygun"))))</f>
        <v>%0,5 üzerindedir</v>
      </c>
      <c r="O2085" s="116" t="str">
        <f t="shared" si="655"/>
        <v xml:space="preserve"> </v>
      </c>
      <c r="P2085" s="117"/>
      <c r="Q2085" s="118"/>
      <c r="R2085" s="119" t="str">
        <f t="shared" si="656"/>
        <v/>
      </c>
      <c r="S2085" s="133">
        <f>IFERROR(IF(M2085&lt;=0.005,IF(F2085="",L2085,0),IF(F2085&lt;&gt;"",0,IF(P2085="",0,IF(P2085="H",0,IF(Q2085&lt;Veriler!$G$2,L2085*Veriler!$G$2,L2085*Q2085)))))," ")</f>
        <v>0</v>
      </c>
      <c r="T2085" s="133">
        <f>IF(Veriler!T2085&lt;=0.1, S2085, IF(AND(Veriler!T2085&gt;0.1, F2085="", P2085="E"), IF(Q2085&gt;Veriler!$G$2, Q2085*S2085, IF(Q2085&lt;Veriler!$G$2, Veriler!$G$2*S2085, Q2085*S2085)), 0))</f>
        <v>0</v>
      </c>
      <c r="U2085" s="133" t="str">
        <f t="shared" si="657"/>
        <v xml:space="preserve"> </v>
      </c>
      <c r="V2085" s="134" t="str">
        <f>IFERROR(IF(O2085="%10 sınırı aşılmıştır.",L2085-T2085,IFERROR(IF(F2085="",IF(S2085=1,0,IF(L2085-S2085=0,"",L2085-S2085)),IF(Veriler!M2085="",L2085,IF(L2085*Veriler!M2085=0,"",L2085*Veriler!M2085))),L2085)),0)</f>
        <v/>
      </c>
      <c r="W2085" s="146"/>
      <c r="X2085" s="146"/>
      <c r="Y2085" s="146"/>
    </row>
    <row r="2086" spans="1:25" s="99" customFormat="1" ht="24" customHeight="1" x14ac:dyDescent="0.25">
      <c r="A2086" s="103"/>
      <c r="B2086" s="104"/>
      <c r="C2086" s="104"/>
      <c r="D2086" s="104"/>
      <c r="E2086" s="103"/>
      <c r="F2086" s="135"/>
      <c r="G2086" s="157"/>
      <c r="H2086" s="103"/>
      <c r="I2086" s="103"/>
      <c r="J2086" s="103"/>
      <c r="K2086" s="103"/>
      <c r="L2086" s="136">
        <f>SUM(L2057:L2070,L2072:L2085)</f>
        <v>0</v>
      </c>
      <c r="M2086" s="158"/>
      <c r="N2086" s="158"/>
      <c r="O2086" s="158"/>
      <c r="P2086" s="105"/>
      <c r="Q2086" s="106"/>
      <c r="R2086" s="159"/>
      <c r="S2086" s="160"/>
      <c r="T2086" s="160"/>
      <c r="U2086" s="160"/>
      <c r="V2086" s="160"/>
      <c r="W2086" s="146"/>
      <c r="X2086" s="146"/>
      <c r="Y2086" s="146"/>
    </row>
    <row r="2087" spans="1:25" s="99" customFormat="1" ht="31.5" customHeight="1" x14ac:dyDescent="0.25">
      <c r="A2087" s="103"/>
      <c r="B2087" s="104"/>
      <c r="C2087" s="104"/>
      <c r="D2087" s="104"/>
      <c r="E2087" s="103"/>
      <c r="F2087" s="135"/>
      <c r="G2087" s="157"/>
      <c r="H2087" s="103"/>
      <c r="I2087" s="103"/>
      <c r="J2087" s="103"/>
      <c r="K2087" s="103"/>
      <c r="L2087" s="161"/>
      <c r="M2087" s="158"/>
      <c r="N2087" s="158"/>
      <c r="O2087" s="158"/>
      <c r="P2087" s="105"/>
      <c r="Q2087" s="106"/>
      <c r="R2087" s="159"/>
      <c r="S2087" s="162" t="s">
        <v>57</v>
      </c>
      <c r="T2087" s="162" t="s">
        <v>57</v>
      </c>
      <c r="U2087" s="162" t="s">
        <v>57</v>
      </c>
      <c r="V2087" s="163" t="s">
        <v>58</v>
      </c>
      <c r="W2087" s="146"/>
      <c r="X2087" s="146"/>
      <c r="Y2087" s="146"/>
    </row>
    <row r="2088" spans="1:25" s="99" customFormat="1" ht="58.5" customHeight="1" x14ac:dyDescent="0.25">
      <c r="A2088" s="185" t="s">
        <v>59</v>
      </c>
      <c r="B2088" s="180"/>
      <c r="C2088" s="180"/>
      <c r="D2088" s="180"/>
      <c r="E2088" s="180"/>
      <c r="F2088" s="180"/>
      <c r="G2088" s="180"/>
      <c r="H2088" s="180"/>
      <c r="I2088" s="180"/>
      <c r="J2088" s="180"/>
      <c r="K2088" s="180"/>
      <c r="L2088" s="180"/>
      <c r="M2088" s="180"/>
      <c r="N2088" s="180"/>
      <c r="O2088" s="180"/>
      <c r="P2088" s="180"/>
      <c r="Q2088" s="180"/>
      <c r="R2088" s="176"/>
      <c r="S2088" s="137">
        <f>SUM(S2050,S2057:S2070,S2072:S2085)</f>
        <v>0</v>
      </c>
      <c r="T2088" s="137" t="str">
        <f>IF(SUM(T2057:T2070,T2072:T2085)=0," ",SUM(T2057:T2070,T2072:T2085))</f>
        <v xml:space="preserve"> </v>
      </c>
      <c r="U2088" s="137" t="str">
        <f>IF(SUM(U2057:U2070,U2072:U2085)=0," ",SUM(U2057:U2070,U2072:U2085))</f>
        <v xml:space="preserve"> </v>
      </c>
      <c r="V2088" s="137" t="str">
        <f>IF(SUM(V2057:V2070,V2072:V2085)=0," ",SUM(V2057:V2070,V2072:V2085))</f>
        <v xml:space="preserve"> </v>
      </c>
      <c r="W2088" s="146"/>
      <c r="X2088" s="164">
        <f>SUM(U2057:U2070,U2072:U2085)</f>
        <v>0</v>
      </c>
      <c r="Y2088" s="164">
        <f>SUM(V2057:V2070,V2072:V2085)</f>
        <v>0</v>
      </c>
    </row>
    <row r="2089" spans="1:25" x14ac:dyDescent="0.3">
      <c r="A2089" s="34"/>
      <c r="G2089" s="146"/>
      <c r="L2089" s="146"/>
      <c r="M2089" s="146"/>
      <c r="N2089" s="146"/>
      <c r="O2089" s="146"/>
      <c r="R2089" s="146"/>
      <c r="S2089" s="146"/>
      <c r="T2089" s="146"/>
      <c r="U2089" s="146"/>
      <c r="V2089" s="146"/>
      <c r="W2089" s="146"/>
      <c r="X2089" s="146"/>
      <c r="Y2089" s="146"/>
    </row>
    <row r="2090" spans="1:25" x14ac:dyDescent="0.3">
      <c r="A2090" s="186" t="s">
        <v>60</v>
      </c>
      <c r="B2090" s="187"/>
      <c r="C2090" s="187"/>
      <c r="D2090" s="187"/>
      <c r="E2090" s="187"/>
      <c r="F2090" s="187"/>
      <c r="G2090" s="187"/>
      <c r="H2090" s="187"/>
      <c r="I2090" s="187"/>
      <c r="J2090" s="187"/>
      <c r="K2090" s="187"/>
      <c r="L2090" s="187"/>
      <c r="M2090" s="187"/>
      <c r="N2090" s="187"/>
      <c r="O2090" s="187"/>
      <c r="P2090" s="187"/>
      <c r="Q2090" s="187"/>
      <c r="R2090" s="187"/>
      <c r="S2090" s="187"/>
      <c r="T2090" s="187"/>
      <c r="U2090" s="187"/>
      <c r="V2090" s="187"/>
      <c r="W2090" s="146"/>
      <c r="X2090" s="146"/>
      <c r="Y2090" s="146"/>
    </row>
    <row r="2091" spans="1:25" s="99" customFormat="1" ht="41.25" customHeight="1" x14ac:dyDescent="0.25">
      <c r="A2091" s="189" t="s">
        <v>38</v>
      </c>
      <c r="B2091" s="180"/>
      <c r="C2091" s="180"/>
      <c r="D2091" s="180"/>
      <c r="E2091" s="180"/>
      <c r="F2091" s="180"/>
      <c r="G2091" s="180"/>
      <c r="H2091" s="180"/>
      <c r="I2091" s="180"/>
      <c r="J2091" s="180"/>
      <c r="K2091" s="180"/>
      <c r="L2091" s="180"/>
      <c r="M2091" s="180"/>
      <c r="N2091" s="180"/>
      <c r="O2091" s="180"/>
      <c r="P2091" s="180"/>
      <c r="Q2091" s="180"/>
      <c r="R2091" s="180"/>
      <c r="S2091" s="180"/>
      <c r="T2091" s="180"/>
      <c r="U2091" s="180"/>
      <c r="V2091" s="176"/>
      <c r="W2091" s="146"/>
      <c r="X2091" s="146"/>
      <c r="Y2091" s="146"/>
    </row>
    <row r="2092" spans="1:25" s="100" customFormat="1" ht="35.25" customHeight="1" x14ac:dyDescent="0.25">
      <c r="A2092" s="179" t="s">
        <v>39</v>
      </c>
      <c r="B2092" s="180"/>
      <c r="C2092" s="180"/>
      <c r="D2092" s="180"/>
      <c r="E2092" s="180"/>
      <c r="F2092" s="180"/>
      <c r="G2092" s="180"/>
      <c r="H2092" s="180"/>
      <c r="I2092" s="180"/>
      <c r="J2092" s="180"/>
      <c r="K2092" s="180"/>
      <c r="L2092" s="180"/>
      <c r="M2092" s="180"/>
      <c r="N2092" s="180"/>
      <c r="O2092" s="180"/>
      <c r="P2092" s="180"/>
      <c r="Q2092" s="180"/>
      <c r="R2092" s="176"/>
      <c r="S2092" s="147"/>
      <c r="T2092" s="148"/>
      <c r="U2092" s="149" t="s">
        <v>40</v>
      </c>
      <c r="V2092" s="150">
        <f>V2054+1</f>
        <v>56</v>
      </c>
      <c r="W2092" s="146"/>
      <c r="X2092" s="146"/>
      <c r="Y2092" s="146"/>
    </row>
    <row r="2093" spans="1:25" s="99" customFormat="1" ht="81" customHeight="1" x14ac:dyDescent="0.25">
      <c r="A2093" s="110" t="s">
        <v>3</v>
      </c>
      <c r="B2093" s="188" t="s">
        <v>41</v>
      </c>
      <c r="C2093" s="176"/>
      <c r="D2093" s="111" t="s">
        <v>42</v>
      </c>
      <c r="E2093" s="110" t="s">
        <v>324</v>
      </c>
      <c r="F2093" s="111" t="s">
        <v>325</v>
      </c>
      <c r="G2093" s="151" t="s">
        <v>43</v>
      </c>
      <c r="H2093" s="110" t="s">
        <v>44</v>
      </c>
      <c r="I2093" s="110" t="s">
        <v>8</v>
      </c>
      <c r="J2093" s="110" t="s">
        <v>45</v>
      </c>
      <c r="K2093" s="110" t="s">
        <v>46</v>
      </c>
      <c r="L2093" s="152" t="s">
        <v>47</v>
      </c>
      <c r="M2093" s="153" t="s">
        <v>48</v>
      </c>
      <c r="N2093" s="154" t="s">
        <v>49</v>
      </c>
      <c r="O2093" s="154" t="s">
        <v>49</v>
      </c>
      <c r="P2093" s="112" t="s">
        <v>50</v>
      </c>
      <c r="Q2093" s="110" t="s">
        <v>51</v>
      </c>
      <c r="R2093" s="155" t="s">
        <v>52</v>
      </c>
      <c r="S2093" s="156" t="s">
        <v>53</v>
      </c>
      <c r="T2093" s="156" t="s">
        <v>54</v>
      </c>
      <c r="U2093" s="152" t="s">
        <v>54</v>
      </c>
      <c r="V2093" s="152" t="s">
        <v>55</v>
      </c>
      <c r="W2093" s="146"/>
      <c r="X2093" s="146"/>
      <c r="Y2093" s="146"/>
    </row>
    <row r="2094" spans="1:25" s="99" customFormat="1" ht="45" customHeight="1" x14ac:dyDescent="0.25">
      <c r="A2094" s="101"/>
      <c r="B2094" s="177" t="s">
        <v>56</v>
      </c>
      <c r="C2094" s="178"/>
      <c r="D2094" s="102"/>
      <c r="E2094" s="170"/>
      <c r="F2094" s="102"/>
      <c r="G2094" s="95"/>
      <c r="H2094" s="102"/>
      <c r="I2094" s="102"/>
      <c r="J2094" s="102"/>
      <c r="K2094" s="102"/>
      <c r="L2094" s="95"/>
      <c r="M2094" s="95"/>
      <c r="N2094" s="95"/>
      <c r="O2094" s="95"/>
      <c r="P2094" s="102"/>
      <c r="Q2094" s="102"/>
      <c r="R2094" s="190"/>
      <c r="S2094" s="184"/>
      <c r="T2094" s="95"/>
      <c r="U2094" s="95"/>
      <c r="V2094" s="95"/>
      <c r="W2094" s="146"/>
      <c r="X2094" s="146"/>
      <c r="Y2094" s="146"/>
    </row>
    <row r="2095" spans="1:25" s="99" customFormat="1" ht="54.75" customHeight="1" x14ac:dyDescent="0.25">
      <c r="A2095" s="96">
        <f>A2085+1</f>
        <v>1541</v>
      </c>
      <c r="B2095" s="181"/>
      <c r="C2095" s="182"/>
      <c r="D2095" s="113"/>
      <c r="E2095" s="115"/>
      <c r="F2095" s="174"/>
      <c r="G2095" s="114" t="str">
        <f t="shared" ref="G2095:G2108" si="659">IF(AND(F2095&lt;&gt;"",V2095&lt;&gt;"",L2095&lt;&gt;0),V2095/L2095,"")</f>
        <v/>
      </c>
      <c r="H2095" s="115"/>
      <c r="I2095" s="115"/>
      <c r="J2095" s="115"/>
      <c r="K2095" s="115"/>
      <c r="L2095" s="133" t="str">
        <f t="shared" ref="L2095:L2108" si="660">IF(AND(H2095&lt;&gt;0, J2095&lt;&gt;0, K2095&lt;&gt;0), H2095*J2095*K2095, "")</f>
        <v/>
      </c>
      <c r="M2095" s="116" t="str">
        <f>IF(L2095="", "", L2095/Veriler!$X$1)</f>
        <v/>
      </c>
      <c r="N2095" s="116" t="str">
        <f>IF(F2095&lt;&gt;"", "İthal Girdi", IF(Veriler!T2095="", "", IF(Veriler!S2095="H", "%0,5 üzerindedir", IF(Veriler!T2095&gt;0.1, "%10 sınırı aşılmıştır.", "Uygun"))))</f>
        <v>%0,5 üzerindedir</v>
      </c>
      <c r="O2095" s="116" t="str">
        <f t="shared" ref="O2095:O2108" si="661">IF(M2095=""," ",N2095)</f>
        <v xml:space="preserve"> </v>
      </c>
      <c r="P2095" s="117"/>
      <c r="Q2095" s="118"/>
      <c r="R2095" s="119" t="str">
        <f t="shared" ref="R2095:R2108" si="662">IFERROR(IF(AND(T2095&lt;&gt;"",L2095&lt;&gt;"",L2095&lt;&gt;0,T2095&lt;&gt;0),T2095/L2095,"")," ")</f>
        <v/>
      </c>
      <c r="S2095" s="133">
        <f>IFERROR(IF(M2095&lt;=0.005,IF(F2095="",L2095,0),IF(F2095&lt;&gt;"",0,IF(P2095="",0,IF(P2095="H",0,IF(Q2095&lt;Veriler!$G$2,L2095*Veriler!$G$2,L2095*Q2095)))))," ")</f>
        <v>0</v>
      </c>
      <c r="T2095" s="133">
        <f>IF(Veriler!T2095&lt;=0.1, S2095, IF(AND(Veriler!T2095&gt;0.1, F2095="", P2095="E"), IF(Q2095&gt;Veriler!$G$2, Q2095*S2095, IF(Q2095&lt;Veriler!$G$2, Veriler!$G$2*S2095, Q2095*S2095)), 0))</f>
        <v>0</v>
      </c>
      <c r="U2095" s="133" t="str">
        <f t="shared" ref="U2095:U2108" si="663">IF(T2095=0," ",T2095)</f>
        <v xml:space="preserve"> </v>
      </c>
      <c r="V2095" s="134" t="str">
        <f>IFERROR(IF(O2095="%10 sınırı aşılmıştır.",L2095-T2095,IFERROR(IF(F2095="",IF(S2095=1,0,IF(L2095-S2095=0,"",L2095-S2095)),IF(Veriler!M2095="",L2095,IF(L2095*Veriler!M2095=0,"",L2095*Veriler!M2095))),L2095)),0)</f>
        <v/>
      </c>
      <c r="W2095" s="146"/>
      <c r="X2095" s="146"/>
      <c r="Y2095" s="146"/>
    </row>
    <row r="2096" spans="1:25" s="99" customFormat="1" ht="54.75" customHeight="1" x14ac:dyDescent="0.25">
      <c r="A2096" s="96">
        <f t="shared" ref="A2096:A2108" si="664">A2095+1</f>
        <v>1542</v>
      </c>
      <c r="B2096" s="175"/>
      <c r="C2096" s="176"/>
      <c r="D2096" s="113"/>
      <c r="E2096" s="115"/>
      <c r="F2096" s="174"/>
      <c r="G2096" s="114" t="str">
        <f t="shared" si="659"/>
        <v/>
      </c>
      <c r="H2096" s="115"/>
      <c r="I2096" s="115"/>
      <c r="J2096" s="115"/>
      <c r="K2096" s="115"/>
      <c r="L2096" s="133" t="str">
        <f t="shared" si="660"/>
        <v/>
      </c>
      <c r="M2096" s="116" t="str">
        <f>IF(L2096="", "", L2096/Veriler!$X$1)</f>
        <v/>
      </c>
      <c r="N2096" s="116" t="str">
        <f>IF(F2096&lt;&gt;"", "İthal Girdi", IF(Veriler!T2096="", "", IF(Veriler!S2096="H", "%0,5 üzerindedir", IF(Veriler!T2096&gt;0.1, "%10 sınırı aşılmıştır.", "Uygun"))))</f>
        <v>%0,5 üzerindedir</v>
      </c>
      <c r="O2096" s="116" t="str">
        <f t="shared" si="661"/>
        <v xml:space="preserve"> </v>
      </c>
      <c r="P2096" s="117"/>
      <c r="Q2096" s="118"/>
      <c r="R2096" s="119" t="str">
        <f t="shared" si="662"/>
        <v/>
      </c>
      <c r="S2096" s="133">
        <f>IFERROR(IF(M2096&lt;=0.005,IF(F2096="",L2096,0),IF(F2096&lt;&gt;"",0,IF(P2096="",0,IF(P2096="H",0,IF(Q2096&lt;Veriler!$G$2,L2096*Veriler!$G$2,L2096*Q2096)))))," ")</f>
        <v>0</v>
      </c>
      <c r="T2096" s="133">
        <f>IF(Veriler!T2096&lt;=0.1, S2096, IF(AND(Veriler!T2096&gt;0.1, F2096="", P2096="E"), IF(Q2096&gt;Veriler!$G$2, Q2096*S2096, IF(Q2096&lt;Veriler!$G$2, Veriler!$G$2*S2096, Q2096*S2096)), 0))</f>
        <v>0</v>
      </c>
      <c r="U2096" s="133" t="str">
        <f t="shared" si="663"/>
        <v xml:space="preserve"> </v>
      </c>
      <c r="V2096" s="134" t="str">
        <f>IFERROR(IF(O2096="%10 sınırı aşılmıştır.",L2096-T2096,IFERROR(IF(F2096="",IF(S2096=1,0,IF(L2096-S2096=0,"",L2096-S2096)),IF(Veriler!M2096="",L2096,IF(L2096*Veriler!M2096=0,"",L2096*Veriler!M2096))),L2096)),0)</f>
        <v/>
      </c>
      <c r="W2096" s="146"/>
      <c r="X2096" s="146"/>
      <c r="Y2096" s="146"/>
    </row>
    <row r="2097" spans="1:25" s="99" customFormat="1" ht="54.75" customHeight="1" x14ac:dyDescent="0.25">
      <c r="A2097" s="96">
        <f t="shared" si="664"/>
        <v>1543</v>
      </c>
      <c r="B2097" s="175"/>
      <c r="C2097" s="176"/>
      <c r="D2097" s="113"/>
      <c r="E2097" s="115"/>
      <c r="F2097" s="174"/>
      <c r="G2097" s="114" t="str">
        <f t="shared" si="659"/>
        <v/>
      </c>
      <c r="H2097" s="115"/>
      <c r="I2097" s="115"/>
      <c r="J2097" s="115"/>
      <c r="K2097" s="115"/>
      <c r="L2097" s="133" t="str">
        <f t="shared" si="660"/>
        <v/>
      </c>
      <c r="M2097" s="116" t="str">
        <f>IF(L2097="", "", L2097/Veriler!$X$1)</f>
        <v/>
      </c>
      <c r="N2097" s="116" t="str">
        <f>IF(F2097&lt;&gt;"", "İthal Girdi", IF(Veriler!T2097="", "", IF(Veriler!S2097="H", "%0,5 üzerindedir", IF(Veriler!T2097&gt;0.1, "%10 sınırı aşılmıştır.", "Uygun"))))</f>
        <v>%0,5 üzerindedir</v>
      </c>
      <c r="O2097" s="116" t="str">
        <f t="shared" si="661"/>
        <v xml:space="preserve"> </v>
      </c>
      <c r="P2097" s="117"/>
      <c r="Q2097" s="118"/>
      <c r="R2097" s="119" t="str">
        <f t="shared" si="662"/>
        <v/>
      </c>
      <c r="S2097" s="133">
        <f>IFERROR(IF(M2097&lt;=0.005,IF(F2097="",L2097,0),IF(F2097&lt;&gt;"",0,IF(P2097="",0,IF(P2097="H",0,IF(Q2097&lt;Veriler!$G$2,L2097*Veriler!$G$2,L2097*Q2097)))))," ")</f>
        <v>0</v>
      </c>
      <c r="T2097" s="133">
        <f>IF(Veriler!T2097&lt;=0.1, S2097, IF(AND(Veriler!T2097&gt;0.1, F2097="", P2097="E"), IF(Q2097&gt;Veriler!$G$2, Q2097*S2097, IF(Q2097&lt;Veriler!$G$2, Veriler!$G$2*S2097, Q2097*S2097)), 0))</f>
        <v>0</v>
      </c>
      <c r="U2097" s="133" t="str">
        <f t="shared" si="663"/>
        <v xml:space="preserve"> </v>
      </c>
      <c r="V2097" s="134" t="str">
        <f>IFERROR(IF(O2097="%10 sınırı aşılmıştır.",L2097-T2097,IFERROR(IF(F2097="",IF(S2097=1,0,IF(L2097-S2097=0,"",L2097-S2097)),IF(Veriler!M2097="",L2097,IF(L2097*Veriler!M2097=0,"",L2097*Veriler!M2097))),L2097)),0)</f>
        <v/>
      </c>
      <c r="W2097" s="146"/>
      <c r="X2097" s="146"/>
      <c r="Y2097" s="146"/>
    </row>
    <row r="2098" spans="1:25" s="99" customFormat="1" ht="54.75" customHeight="1" x14ac:dyDescent="0.25">
      <c r="A2098" s="96">
        <f t="shared" si="664"/>
        <v>1544</v>
      </c>
      <c r="B2098" s="175"/>
      <c r="C2098" s="176"/>
      <c r="D2098" s="113"/>
      <c r="E2098" s="115"/>
      <c r="F2098" s="174"/>
      <c r="G2098" s="114" t="str">
        <f t="shared" si="659"/>
        <v/>
      </c>
      <c r="H2098" s="115"/>
      <c r="I2098" s="115"/>
      <c r="J2098" s="115"/>
      <c r="K2098" s="115"/>
      <c r="L2098" s="133" t="str">
        <f t="shared" si="660"/>
        <v/>
      </c>
      <c r="M2098" s="116" t="str">
        <f>IF(L2098="", "", L2098/Veriler!$X$1)</f>
        <v/>
      </c>
      <c r="N2098" s="116" t="str">
        <f>IF(F2098&lt;&gt;"", "İthal Girdi", IF(Veriler!T2098="", "", IF(Veriler!S2098="H", "%0,5 üzerindedir", IF(Veriler!T2098&gt;0.1, "%10 sınırı aşılmıştır.", "Uygun"))))</f>
        <v>%0,5 üzerindedir</v>
      </c>
      <c r="O2098" s="116" t="str">
        <f t="shared" si="661"/>
        <v xml:space="preserve"> </v>
      </c>
      <c r="P2098" s="117"/>
      <c r="Q2098" s="118"/>
      <c r="R2098" s="119" t="str">
        <f t="shared" si="662"/>
        <v/>
      </c>
      <c r="S2098" s="133">
        <f>IFERROR(IF(M2098&lt;=0.005,IF(F2098="",L2098,0),IF(F2098&lt;&gt;"",0,IF(P2098="",0,IF(P2098="H",0,IF(Q2098&lt;Veriler!$G$2,L2098*Veriler!$G$2,L2098*Q2098)))))," ")</f>
        <v>0</v>
      </c>
      <c r="T2098" s="133">
        <f>IF(Veriler!T2098&lt;=0.1, S2098, IF(AND(Veriler!T2098&gt;0.1, F2098="", P2098="E"), IF(Q2098&gt;Veriler!$G$2, Q2098*S2098, IF(Q2098&lt;Veriler!$G$2, Veriler!$G$2*S2098, Q2098*S2098)), 0))</f>
        <v>0</v>
      </c>
      <c r="U2098" s="133" t="str">
        <f t="shared" si="663"/>
        <v xml:space="preserve"> </v>
      </c>
      <c r="V2098" s="134" t="str">
        <f>IFERROR(IF(O2098="%10 sınırı aşılmıştır.",L2098-T2098,IFERROR(IF(F2098="",IF(S2098=1,0,IF(L2098-S2098=0,"",L2098-S2098)),IF(Veriler!M2098="",L2098,IF(L2098*Veriler!M2098=0,"",L2098*Veriler!M2098))),L2098)),0)</f>
        <v/>
      </c>
      <c r="W2098" s="146"/>
      <c r="X2098" s="146"/>
      <c r="Y2098" s="146"/>
    </row>
    <row r="2099" spans="1:25" s="99" customFormat="1" ht="54.75" customHeight="1" x14ac:dyDescent="0.25">
      <c r="A2099" s="96">
        <f t="shared" si="664"/>
        <v>1545</v>
      </c>
      <c r="B2099" s="175"/>
      <c r="C2099" s="176"/>
      <c r="D2099" s="113"/>
      <c r="E2099" s="115"/>
      <c r="F2099" s="174"/>
      <c r="G2099" s="114" t="str">
        <f t="shared" si="659"/>
        <v/>
      </c>
      <c r="H2099" s="115"/>
      <c r="I2099" s="115"/>
      <c r="J2099" s="115"/>
      <c r="K2099" s="115"/>
      <c r="L2099" s="133" t="str">
        <f t="shared" si="660"/>
        <v/>
      </c>
      <c r="M2099" s="116" t="str">
        <f>IF(L2099="", "", L2099/Veriler!$X$1)</f>
        <v/>
      </c>
      <c r="N2099" s="116" t="str">
        <f>IF(F2099&lt;&gt;"", "İthal Girdi", IF(Veriler!T2099="", "", IF(Veriler!S2099="H", "%0,5 üzerindedir", IF(Veriler!T2099&gt;0.1, "%10 sınırı aşılmıştır.", "Uygun"))))</f>
        <v>%0,5 üzerindedir</v>
      </c>
      <c r="O2099" s="116" t="str">
        <f t="shared" si="661"/>
        <v xml:space="preserve"> </v>
      </c>
      <c r="P2099" s="117"/>
      <c r="Q2099" s="118"/>
      <c r="R2099" s="119" t="str">
        <f t="shared" si="662"/>
        <v/>
      </c>
      <c r="S2099" s="133">
        <f>IFERROR(IF(M2099&lt;=0.005,IF(F2099="",L2099,0),IF(F2099&lt;&gt;"",0,IF(P2099="",0,IF(P2099="H",0,IF(Q2099&lt;Veriler!$G$2,L2099*Veriler!$G$2,L2099*Q2099)))))," ")</f>
        <v>0</v>
      </c>
      <c r="T2099" s="133">
        <f>IF(Veriler!T2099&lt;=0.1, S2099, IF(AND(Veriler!T2099&gt;0.1, F2099="", P2099="E"), IF(Q2099&gt;Veriler!$G$2, Q2099*S2099, IF(Q2099&lt;Veriler!$G$2, Veriler!$G$2*S2099, Q2099*S2099)), 0))</f>
        <v>0</v>
      </c>
      <c r="U2099" s="133" t="str">
        <f t="shared" si="663"/>
        <v xml:space="preserve"> </v>
      </c>
      <c r="V2099" s="134" t="str">
        <f>IFERROR(IF(O2099="%10 sınırı aşılmıştır.",L2099-T2099,IFERROR(IF(F2099="",IF(S2099=1,0,IF(L2099-S2099=0,"",L2099-S2099)),IF(Veriler!M2099="",L2099,IF(L2099*Veriler!M2099=0,"",L2099*Veriler!M2099))),L2099)),0)</f>
        <v/>
      </c>
      <c r="W2099" s="146"/>
      <c r="X2099" s="146"/>
      <c r="Y2099" s="146"/>
    </row>
    <row r="2100" spans="1:25" s="99" customFormat="1" ht="54.75" customHeight="1" x14ac:dyDescent="0.25">
      <c r="A2100" s="96">
        <f t="shared" si="664"/>
        <v>1546</v>
      </c>
      <c r="B2100" s="175"/>
      <c r="C2100" s="176"/>
      <c r="D2100" s="113"/>
      <c r="E2100" s="115"/>
      <c r="F2100" s="174"/>
      <c r="G2100" s="114" t="str">
        <f t="shared" si="659"/>
        <v/>
      </c>
      <c r="H2100" s="115"/>
      <c r="I2100" s="115"/>
      <c r="J2100" s="115"/>
      <c r="K2100" s="115"/>
      <c r="L2100" s="133" t="str">
        <f t="shared" si="660"/>
        <v/>
      </c>
      <c r="M2100" s="116" t="str">
        <f>IF(L2100="", "", L2100/Veriler!$X$1)</f>
        <v/>
      </c>
      <c r="N2100" s="116" t="str">
        <f>IF(F2100&lt;&gt;"", "İthal Girdi", IF(Veriler!T2100="", "", IF(Veriler!S2100="H", "%0,5 üzerindedir", IF(Veriler!T2100&gt;0.1, "%10 sınırı aşılmıştır.", "Uygun"))))</f>
        <v>%0,5 üzerindedir</v>
      </c>
      <c r="O2100" s="116" t="str">
        <f t="shared" si="661"/>
        <v xml:space="preserve"> </v>
      </c>
      <c r="P2100" s="117"/>
      <c r="Q2100" s="118"/>
      <c r="R2100" s="119" t="str">
        <f t="shared" si="662"/>
        <v/>
      </c>
      <c r="S2100" s="133">
        <f>IFERROR(IF(M2100&lt;=0.005,IF(F2100="",L2100,0),IF(F2100&lt;&gt;"",0,IF(P2100="",0,IF(P2100="H",0,IF(Q2100&lt;Veriler!$G$2,L2100*Veriler!$G$2,L2100*Q2100)))))," ")</f>
        <v>0</v>
      </c>
      <c r="T2100" s="133">
        <f>IF(Veriler!T2100&lt;=0.1, S2100, IF(AND(Veriler!T2100&gt;0.1, F2100="", P2100="E"), IF(Q2100&gt;Veriler!$G$2, Q2100*S2100, IF(Q2100&lt;Veriler!$G$2, Veriler!$G$2*S2100, Q2100*S2100)), 0))</f>
        <v>0</v>
      </c>
      <c r="U2100" s="133" t="str">
        <f t="shared" si="663"/>
        <v xml:space="preserve"> </v>
      </c>
      <c r="V2100" s="134" t="str">
        <f>IFERROR(IF(O2100="%10 sınırı aşılmıştır.",L2100-T2100,IFERROR(IF(F2100="",IF(S2100=1,0,IF(L2100-S2100=0,"",L2100-S2100)),IF(Veriler!M2100="",L2100,IF(L2100*Veriler!M2100=0,"",L2100*Veriler!M2100))),L2100)),0)</f>
        <v/>
      </c>
      <c r="W2100" s="146"/>
      <c r="X2100" s="146"/>
      <c r="Y2100" s="146"/>
    </row>
    <row r="2101" spans="1:25" s="99" customFormat="1" ht="54.75" customHeight="1" x14ac:dyDescent="0.25">
      <c r="A2101" s="96">
        <f t="shared" si="664"/>
        <v>1547</v>
      </c>
      <c r="B2101" s="175"/>
      <c r="C2101" s="176"/>
      <c r="D2101" s="113"/>
      <c r="E2101" s="115"/>
      <c r="F2101" s="174"/>
      <c r="G2101" s="114" t="str">
        <f t="shared" si="659"/>
        <v/>
      </c>
      <c r="H2101" s="115"/>
      <c r="I2101" s="115"/>
      <c r="J2101" s="115"/>
      <c r="K2101" s="115"/>
      <c r="L2101" s="133" t="str">
        <f t="shared" si="660"/>
        <v/>
      </c>
      <c r="M2101" s="116" t="str">
        <f>IF(L2101="", "", L2101/Veriler!$X$1)</f>
        <v/>
      </c>
      <c r="N2101" s="116" t="str">
        <f>IF(F2101&lt;&gt;"", "İthal Girdi", IF(Veriler!T2101="", "", IF(Veriler!S2101="H", "%0,5 üzerindedir", IF(Veriler!T2101&gt;0.1, "%10 sınırı aşılmıştır.", "Uygun"))))</f>
        <v>%0,5 üzerindedir</v>
      </c>
      <c r="O2101" s="116" t="str">
        <f t="shared" si="661"/>
        <v xml:space="preserve"> </v>
      </c>
      <c r="P2101" s="117"/>
      <c r="Q2101" s="118"/>
      <c r="R2101" s="119" t="str">
        <f t="shared" si="662"/>
        <v/>
      </c>
      <c r="S2101" s="133">
        <f>IFERROR(IF(M2101&lt;=0.005,IF(F2101="",L2101,0),IF(F2101&lt;&gt;"",0,IF(P2101="",0,IF(P2101="H",0,IF(Q2101&lt;Veriler!$G$2,L2101*Veriler!$G$2,L2101*Q2101)))))," ")</f>
        <v>0</v>
      </c>
      <c r="T2101" s="133">
        <f>IF(Veriler!T2101&lt;=0.1, S2101, IF(AND(Veriler!T2101&gt;0.1, F2101="", P2101="E"), IF(Q2101&gt;Veriler!$G$2, Q2101*S2101, IF(Q2101&lt;Veriler!$G$2, Veriler!$G$2*S2101, Q2101*S2101)), 0))</f>
        <v>0</v>
      </c>
      <c r="U2101" s="133" t="str">
        <f t="shared" si="663"/>
        <v xml:space="preserve"> </v>
      </c>
      <c r="V2101" s="134" t="str">
        <f>IFERROR(IF(O2101="%10 sınırı aşılmıştır.",L2101-T2101,IFERROR(IF(F2101="",IF(S2101=1,0,IF(L2101-S2101=0,"",L2101-S2101)),IF(Veriler!M2101="",L2101,IF(L2101*Veriler!M2101=0,"",L2101*Veriler!M2101))),L2101)),0)</f>
        <v/>
      </c>
      <c r="W2101" s="146"/>
      <c r="X2101" s="146"/>
      <c r="Y2101" s="146"/>
    </row>
    <row r="2102" spans="1:25" s="99" customFormat="1" ht="54.75" customHeight="1" x14ac:dyDescent="0.25">
      <c r="A2102" s="96">
        <f t="shared" si="664"/>
        <v>1548</v>
      </c>
      <c r="B2102" s="175"/>
      <c r="C2102" s="176"/>
      <c r="D2102" s="113"/>
      <c r="E2102" s="115"/>
      <c r="F2102" s="174"/>
      <c r="G2102" s="114" t="str">
        <f t="shared" si="659"/>
        <v/>
      </c>
      <c r="H2102" s="115"/>
      <c r="I2102" s="115"/>
      <c r="J2102" s="115"/>
      <c r="K2102" s="115"/>
      <c r="L2102" s="133" t="str">
        <f t="shared" si="660"/>
        <v/>
      </c>
      <c r="M2102" s="116" t="str">
        <f>IF(L2102="", "", L2102/Veriler!$X$1)</f>
        <v/>
      </c>
      <c r="N2102" s="116" t="str">
        <f>IF(F2102&lt;&gt;"", "İthal Girdi", IF(Veriler!T2102="", "", IF(Veriler!S2102="H", "%0,5 üzerindedir", IF(Veriler!T2102&gt;0.1, "%10 sınırı aşılmıştır.", "Uygun"))))</f>
        <v>%0,5 üzerindedir</v>
      </c>
      <c r="O2102" s="116" t="str">
        <f t="shared" si="661"/>
        <v xml:space="preserve"> </v>
      </c>
      <c r="P2102" s="117"/>
      <c r="Q2102" s="118"/>
      <c r="R2102" s="119" t="str">
        <f t="shared" si="662"/>
        <v/>
      </c>
      <c r="S2102" s="133">
        <f>IFERROR(IF(M2102&lt;=0.005,IF(F2102="",L2102,0),IF(F2102&lt;&gt;"",0,IF(P2102="",0,IF(P2102="H",0,IF(Q2102&lt;Veriler!$G$2,L2102*Veriler!$G$2,L2102*Q2102)))))," ")</f>
        <v>0</v>
      </c>
      <c r="T2102" s="133">
        <f>IF(Veriler!T2102&lt;=0.1, S2102, IF(AND(Veriler!T2102&gt;0.1, F2102="", P2102="E"), IF(Q2102&gt;Veriler!$G$2, Q2102*S2102, IF(Q2102&lt;Veriler!$G$2, Veriler!$G$2*S2102, Q2102*S2102)), 0))</f>
        <v>0</v>
      </c>
      <c r="U2102" s="133" t="str">
        <f t="shared" si="663"/>
        <v xml:space="preserve"> </v>
      </c>
      <c r="V2102" s="134" t="str">
        <f>IFERROR(IF(O2102="%10 sınırı aşılmıştır.",L2102-T2102,IFERROR(IF(F2102="",IF(S2102=1,0,IF(L2102-S2102=0,"",L2102-S2102)),IF(Veriler!M2102="",L2102,IF(L2102*Veriler!M2102=0,"",L2102*Veriler!M2102))),L2102)),0)</f>
        <v/>
      </c>
      <c r="W2102" s="146"/>
      <c r="X2102" s="146"/>
      <c r="Y2102" s="146"/>
    </row>
    <row r="2103" spans="1:25" s="99" customFormat="1" ht="54.75" customHeight="1" x14ac:dyDescent="0.25">
      <c r="A2103" s="96">
        <f t="shared" si="664"/>
        <v>1549</v>
      </c>
      <c r="B2103" s="175"/>
      <c r="C2103" s="176"/>
      <c r="D2103" s="113"/>
      <c r="E2103" s="115"/>
      <c r="F2103" s="174"/>
      <c r="G2103" s="114" t="str">
        <f t="shared" si="659"/>
        <v/>
      </c>
      <c r="H2103" s="115"/>
      <c r="I2103" s="115"/>
      <c r="J2103" s="115"/>
      <c r="K2103" s="115"/>
      <c r="L2103" s="133" t="str">
        <f t="shared" si="660"/>
        <v/>
      </c>
      <c r="M2103" s="116" t="str">
        <f>IF(L2103="", "", L2103/Veriler!$X$1)</f>
        <v/>
      </c>
      <c r="N2103" s="116" t="str">
        <f>IF(F2103&lt;&gt;"", "İthal Girdi", IF(Veriler!T2103="", "", IF(Veriler!S2103="H", "%0,5 üzerindedir", IF(Veriler!T2103&gt;0.1, "%10 sınırı aşılmıştır.", "Uygun"))))</f>
        <v>%0,5 üzerindedir</v>
      </c>
      <c r="O2103" s="116" t="str">
        <f t="shared" si="661"/>
        <v xml:space="preserve"> </v>
      </c>
      <c r="P2103" s="117"/>
      <c r="Q2103" s="118"/>
      <c r="R2103" s="119" t="str">
        <f t="shared" si="662"/>
        <v/>
      </c>
      <c r="S2103" s="133">
        <f>IFERROR(IF(M2103&lt;=0.005,IF(F2103="",L2103,0),IF(F2103&lt;&gt;"",0,IF(P2103="",0,IF(P2103="H",0,IF(Q2103&lt;Veriler!$G$2,L2103*Veriler!$G$2,L2103*Q2103)))))," ")</f>
        <v>0</v>
      </c>
      <c r="T2103" s="133">
        <f>IF(Veriler!T2103&lt;=0.1, S2103, IF(AND(Veriler!T2103&gt;0.1, F2103="", P2103="E"), IF(Q2103&gt;Veriler!$G$2, Q2103*S2103, IF(Q2103&lt;Veriler!$G$2, Veriler!$G$2*S2103, Q2103*S2103)), 0))</f>
        <v>0</v>
      </c>
      <c r="U2103" s="133" t="str">
        <f t="shared" si="663"/>
        <v xml:space="preserve"> </v>
      </c>
      <c r="V2103" s="134" t="str">
        <f>IFERROR(IF(O2103="%10 sınırı aşılmıştır.",L2103-T2103,IFERROR(IF(F2103="",IF(S2103=1,0,IF(L2103-S2103=0,"",L2103-S2103)),IF(Veriler!M2103="",L2103,IF(L2103*Veriler!M2103=0,"",L2103*Veriler!M2103))),L2103)),0)</f>
        <v/>
      </c>
      <c r="W2103" s="146"/>
      <c r="X2103" s="146"/>
      <c r="Y2103" s="146"/>
    </row>
    <row r="2104" spans="1:25" s="99" customFormat="1" ht="54.75" customHeight="1" x14ac:dyDescent="0.25">
      <c r="A2104" s="96">
        <f t="shared" si="664"/>
        <v>1550</v>
      </c>
      <c r="B2104" s="175"/>
      <c r="C2104" s="176"/>
      <c r="D2104" s="113"/>
      <c r="E2104" s="115"/>
      <c r="F2104" s="174"/>
      <c r="G2104" s="114" t="str">
        <f t="shared" si="659"/>
        <v/>
      </c>
      <c r="H2104" s="115"/>
      <c r="I2104" s="115"/>
      <c r="J2104" s="115"/>
      <c r="K2104" s="115"/>
      <c r="L2104" s="133" t="str">
        <f t="shared" si="660"/>
        <v/>
      </c>
      <c r="M2104" s="116" t="str">
        <f>IF(L2104="", "", L2104/Veriler!$X$1)</f>
        <v/>
      </c>
      <c r="N2104" s="116" t="str">
        <f>IF(F2104&lt;&gt;"", "İthal Girdi", IF(Veriler!T2104="", "", IF(Veriler!S2104="H", "%0,5 üzerindedir", IF(Veriler!T2104&gt;0.1, "%10 sınırı aşılmıştır.", "Uygun"))))</f>
        <v>%0,5 üzerindedir</v>
      </c>
      <c r="O2104" s="116" t="str">
        <f t="shared" si="661"/>
        <v xml:space="preserve"> </v>
      </c>
      <c r="P2104" s="117"/>
      <c r="Q2104" s="118"/>
      <c r="R2104" s="119" t="str">
        <f t="shared" si="662"/>
        <v/>
      </c>
      <c r="S2104" s="133">
        <f>IFERROR(IF(M2104&lt;=0.005,IF(F2104="",L2104,0),IF(F2104&lt;&gt;"",0,IF(P2104="",0,IF(P2104="H",0,IF(Q2104&lt;Veriler!$G$2,L2104*Veriler!$G$2,L2104*Q2104)))))," ")</f>
        <v>0</v>
      </c>
      <c r="T2104" s="133">
        <f>IF(Veriler!T2104&lt;=0.1, S2104, IF(AND(Veriler!T2104&gt;0.1, F2104="", P2104="E"), IF(Q2104&gt;Veriler!$G$2, Q2104*S2104, IF(Q2104&lt;Veriler!$G$2, Veriler!$G$2*S2104, Q2104*S2104)), 0))</f>
        <v>0</v>
      </c>
      <c r="U2104" s="133" t="str">
        <f t="shared" si="663"/>
        <v xml:space="preserve"> </v>
      </c>
      <c r="V2104" s="134" t="str">
        <f>IFERROR(IF(O2104="%10 sınırı aşılmıştır.",L2104-T2104,IFERROR(IF(F2104="",IF(S2104=1,0,IF(L2104-S2104=0,"",L2104-S2104)),IF(Veriler!M2104="",L2104,IF(L2104*Veriler!M2104=0,"",L2104*Veriler!M2104))),L2104)),0)</f>
        <v/>
      </c>
      <c r="W2104" s="146"/>
      <c r="X2104" s="146"/>
      <c r="Y2104" s="146"/>
    </row>
    <row r="2105" spans="1:25" s="99" customFormat="1" ht="54.75" customHeight="1" x14ac:dyDescent="0.25">
      <c r="A2105" s="96">
        <f t="shared" si="664"/>
        <v>1551</v>
      </c>
      <c r="B2105" s="175"/>
      <c r="C2105" s="176"/>
      <c r="D2105" s="113"/>
      <c r="E2105" s="115"/>
      <c r="F2105" s="174"/>
      <c r="G2105" s="114" t="str">
        <f t="shared" si="659"/>
        <v/>
      </c>
      <c r="H2105" s="115"/>
      <c r="I2105" s="115"/>
      <c r="J2105" s="115"/>
      <c r="K2105" s="115"/>
      <c r="L2105" s="133" t="str">
        <f t="shared" si="660"/>
        <v/>
      </c>
      <c r="M2105" s="116" t="str">
        <f>IF(L2105="", "", L2105/Veriler!$X$1)</f>
        <v/>
      </c>
      <c r="N2105" s="116" t="str">
        <f>IF(F2105&lt;&gt;"", "İthal Girdi", IF(Veriler!T2105="", "", IF(Veriler!S2105="H", "%0,5 üzerindedir", IF(Veriler!T2105&gt;0.1, "%10 sınırı aşılmıştır.", "Uygun"))))</f>
        <v>%0,5 üzerindedir</v>
      </c>
      <c r="O2105" s="116" t="str">
        <f t="shared" si="661"/>
        <v xml:space="preserve"> </v>
      </c>
      <c r="P2105" s="117"/>
      <c r="Q2105" s="118"/>
      <c r="R2105" s="119" t="str">
        <f t="shared" si="662"/>
        <v/>
      </c>
      <c r="S2105" s="133">
        <f>IFERROR(IF(M2105&lt;=0.005,IF(F2105="",L2105,0),IF(F2105&lt;&gt;"",0,IF(P2105="",0,IF(P2105="H",0,IF(Q2105&lt;Veriler!$G$2,L2105*Veriler!$G$2,L2105*Q2105)))))," ")</f>
        <v>0</v>
      </c>
      <c r="T2105" s="133">
        <f>IF(Veriler!T2105&lt;=0.1, S2105, IF(AND(Veriler!T2105&gt;0.1, F2105="", P2105="E"), IF(Q2105&gt;Veriler!$G$2, Q2105*S2105, IF(Q2105&lt;Veriler!$G$2, Veriler!$G$2*S2105, Q2105*S2105)), 0))</f>
        <v>0</v>
      </c>
      <c r="U2105" s="133" t="str">
        <f t="shared" si="663"/>
        <v xml:space="preserve"> </v>
      </c>
      <c r="V2105" s="134" t="str">
        <f>IFERROR(IF(O2105="%10 sınırı aşılmıştır.",L2105-T2105,IFERROR(IF(F2105="",IF(S2105=1,0,IF(L2105-S2105=0,"",L2105-S2105)),IF(Veriler!M2105="",L2105,IF(L2105*Veriler!M2105=0,"",L2105*Veriler!M2105))),L2105)),0)</f>
        <v/>
      </c>
      <c r="W2105" s="146"/>
      <c r="X2105" s="146"/>
      <c r="Y2105" s="146"/>
    </row>
    <row r="2106" spans="1:25" s="99" customFormat="1" ht="54.75" customHeight="1" x14ac:dyDescent="0.25">
      <c r="A2106" s="96">
        <f t="shared" si="664"/>
        <v>1552</v>
      </c>
      <c r="B2106" s="175"/>
      <c r="C2106" s="176"/>
      <c r="D2106" s="113"/>
      <c r="E2106" s="115"/>
      <c r="F2106" s="174"/>
      <c r="G2106" s="114" t="str">
        <f t="shared" si="659"/>
        <v/>
      </c>
      <c r="H2106" s="115"/>
      <c r="I2106" s="115"/>
      <c r="J2106" s="115"/>
      <c r="K2106" s="115"/>
      <c r="L2106" s="133" t="str">
        <f t="shared" si="660"/>
        <v/>
      </c>
      <c r="M2106" s="116" t="str">
        <f>IF(L2106="", "", L2106/Veriler!$X$1)</f>
        <v/>
      </c>
      <c r="N2106" s="116" t="str">
        <f>IF(F2106&lt;&gt;"", "İthal Girdi", IF(Veriler!T2106="", "", IF(Veriler!S2106="H", "%0,5 üzerindedir", IF(Veriler!T2106&gt;0.1, "%10 sınırı aşılmıştır.", "Uygun"))))</f>
        <v>%0,5 üzerindedir</v>
      </c>
      <c r="O2106" s="116" t="str">
        <f t="shared" si="661"/>
        <v xml:space="preserve"> </v>
      </c>
      <c r="P2106" s="117"/>
      <c r="Q2106" s="118"/>
      <c r="R2106" s="119" t="str">
        <f t="shared" si="662"/>
        <v/>
      </c>
      <c r="S2106" s="133">
        <f>IFERROR(IF(M2106&lt;=0.005,IF(F2106="",L2106,0),IF(F2106&lt;&gt;"",0,IF(P2106="",0,IF(P2106="H",0,IF(Q2106&lt;Veriler!$G$2,L2106*Veriler!$G$2,L2106*Q2106)))))," ")</f>
        <v>0</v>
      </c>
      <c r="T2106" s="133">
        <f>IF(Veriler!T2106&lt;=0.1, S2106, IF(AND(Veriler!T2106&gt;0.1, F2106="", P2106="E"), IF(Q2106&gt;Veriler!$G$2, Q2106*S2106, IF(Q2106&lt;Veriler!$G$2, Veriler!$G$2*S2106, Q2106*S2106)), 0))</f>
        <v>0</v>
      </c>
      <c r="U2106" s="133" t="str">
        <f t="shared" si="663"/>
        <v xml:space="preserve"> </v>
      </c>
      <c r="V2106" s="134" t="str">
        <f>IFERROR(IF(O2106="%10 sınırı aşılmıştır.",L2106-T2106,IFERROR(IF(F2106="",IF(S2106=1,0,IF(L2106-S2106=0,"",L2106-S2106)),IF(Veriler!M2106="",L2106,IF(L2106*Veriler!M2106=0,"",L2106*Veriler!M2106))),L2106)),0)</f>
        <v/>
      </c>
      <c r="W2106" s="146"/>
      <c r="X2106" s="146"/>
      <c r="Y2106" s="146"/>
    </row>
    <row r="2107" spans="1:25" s="99" customFormat="1" ht="54.75" customHeight="1" x14ac:dyDescent="0.25">
      <c r="A2107" s="96">
        <f t="shared" si="664"/>
        <v>1553</v>
      </c>
      <c r="B2107" s="175"/>
      <c r="C2107" s="176"/>
      <c r="D2107" s="113"/>
      <c r="E2107" s="115"/>
      <c r="F2107" s="174"/>
      <c r="G2107" s="114" t="str">
        <f t="shared" si="659"/>
        <v/>
      </c>
      <c r="H2107" s="115"/>
      <c r="I2107" s="115"/>
      <c r="J2107" s="115"/>
      <c r="K2107" s="115"/>
      <c r="L2107" s="133" t="str">
        <f t="shared" si="660"/>
        <v/>
      </c>
      <c r="M2107" s="116" t="str">
        <f>IF(L2107="", "", L2107/Veriler!$X$1)</f>
        <v/>
      </c>
      <c r="N2107" s="116" t="str">
        <f>IF(F2107&lt;&gt;"", "İthal Girdi", IF(Veriler!T2107="", "", IF(Veriler!S2107="H", "%0,5 üzerindedir", IF(Veriler!T2107&gt;0.1, "%10 sınırı aşılmıştır.", "Uygun"))))</f>
        <v>%0,5 üzerindedir</v>
      </c>
      <c r="O2107" s="116" t="str">
        <f t="shared" si="661"/>
        <v xml:space="preserve"> </v>
      </c>
      <c r="P2107" s="117"/>
      <c r="Q2107" s="118"/>
      <c r="R2107" s="119" t="str">
        <f t="shared" si="662"/>
        <v/>
      </c>
      <c r="S2107" s="133">
        <f>IFERROR(IF(M2107&lt;=0.005,IF(F2107="",L2107,0),IF(F2107&lt;&gt;"",0,IF(P2107="",0,IF(P2107="H",0,IF(Q2107&lt;Veriler!$G$2,L2107*Veriler!$G$2,L2107*Q2107)))))," ")</f>
        <v>0</v>
      </c>
      <c r="T2107" s="133">
        <f>IF(Veriler!T2107&lt;=0.1, S2107, IF(AND(Veriler!T2107&gt;0.1, F2107="", P2107="E"), IF(Q2107&gt;Veriler!$G$2, Q2107*S2107, IF(Q2107&lt;Veriler!$G$2, Veriler!$G$2*S2107, Q2107*S2107)), 0))</f>
        <v>0</v>
      </c>
      <c r="U2107" s="133" t="str">
        <f t="shared" si="663"/>
        <v xml:space="preserve"> </v>
      </c>
      <c r="V2107" s="134" t="str">
        <f>IFERROR(IF(O2107="%10 sınırı aşılmıştır.",L2107-T2107,IFERROR(IF(F2107="",IF(S2107=1,0,IF(L2107-S2107=0,"",L2107-S2107)),IF(Veriler!M2107="",L2107,IF(L2107*Veriler!M2107=0,"",L2107*Veriler!M2107))),L2107)),0)</f>
        <v/>
      </c>
      <c r="W2107" s="146"/>
      <c r="X2107" s="146"/>
      <c r="Y2107" s="146"/>
    </row>
    <row r="2108" spans="1:25" s="99" customFormat="1" ht="54.75" customHeight="1" x14ac:dyDescent="0.25">
      <c r="A2108" s="96">
        <f t="shared" si="664"/>
        <v>1554</v>
      </c>
      <c r="B2108" s="175"/>
      <c r="C2108" s="176"/>
      <c r="D2108" s="113"/>
      <c r="E2108" s="115"/>
      <c r="F2108" s="174"/>
      <c r="G2108" s="114" t="str">
        <f t="shared" si="659"/>
        <v/>
      </c>
      <c r="H2108" s="115"/>
      <c r="I2108" s="115"/>
      <c r="J2108" s="115"/>
      <c r="K2108" s="115"/>
      <c r="L2108" s="133" t="str">
        <f t="shared" si="660"/>
        <v/>
      </c>
      <c r="M2108" s="116" t="str">
        <f>IF(L2108="", "", L2108/Veriler!$X$1)</f>
        <v/>
      </c>
      <c r="N2108" s="116" t="str">
        <f>IF(F2108&lt;&gt;"", "İthal Girdi", IF(Veriler!T2108="", "", IF(Veriler!S2108="H", "%0,5 üzerindedir", IF(Veriler!T2108&gt;0.1, "%10 sınırı aşılmıştır.", "Uygun"))))</f>
        <v>%0,5 üzerindedir</v>
      </c>
      <c r="O2108" s="116" t="str">
        <f t="shared" si="661"/>
        <v xml:space="preserve"> </v>
      </c>
      <c r="P2108" s="117"/>
      <c r="Q2108" s="118"/>
      <c r="R2108" s="119" t="str">
        <f t="shared" si="662"/>
        <v/>
      </c>
      <c r="S2108" s="133">
        <f>IFERROR(IF(M2108&lt;=0.005,IF(F2108="",L2108,0),IF(F2108&lt;&gt;"",0,IF(P2108="",0,IF(P2108="H",0,IF(Q2108&lt;Veriler!$G$2,L2108*Veriler!$G$2,L2108*Q2108)))))," ")</f>
        <v>0</v>
      </c>
      <c r="T2108" s="133">
        <f>IF(Veriler!T2108&lt;=0.1, S2108, IF(AND(Veriler!T2108&gt;0.1, F2108="", P2108="E"), IF(Q2108&gt;Veriler!$G$2, Q2108*S2108, IF(Q2108&lt;Veriler!$G$2, Veriler!$G$2*S2108, Q2108*S2108)), 0))</f>
        <v>0</v>
      </c>
      <c r="U2108" s="133" t="str">
        <f t="shared" si="663"/>
        <v xml:space="preserve"> </v>
      </c>
      <c r="V2108" s="134" t="str">
        <f>IFERROR(IF(O2108="%10 sınırı aşılmıştır.",L2108-T2108,IFERROR(IF(F2108="",IF(S2108=1,0,IF(L2108-S2108=0,"",L2108-S2108)),IF(Veriler!M2108="",L2108,IF(L2108*Veriler!M2108=0,"",L2108*Veriler!M2108))),L2108)),0)</f>
        <v/>
      </c>
      <c r="W2108" s="146"/>
      <c r="X2108" s="146"/>
      <c r="Y2108" s="146"/>
    </row>
    <row r="2109" spans="1:25" s="99" customFormat="1" ht="36" hidden="1" customHeight="1" x14ac:dyDescent="0.25">
      <c r="A2109" s="101"/>
      <c r="B2109" s="191" t="s">
        <v>16</v>
      </c>
      <c r="C2109" s="176"/>
      <c r="D2109" s="120"/>
      <c r="E2109" s="171"/>
      <c r="F2109" s="172"/>
      <c r="G2109" s="121"/>
      <c r="H2109" s="115"/>
      <c r="I2109" s="115"/>
      <c r="J2109" s="115"/>
      <c r="K2109" s="115"/>
      <c r="L2109" s="121"/>
      <c r="M2109" s="121"/>
      <c r="N2109" s="121"/>
      <c r="O2109" s="121"/>
      <c r="P2109" s="120"/>
      <c r="Q2109" s="120"/>
      <c r="R2109" s="183"/>
      <c r="S2109" s="184"/>
      <c r="T2109" s="121"/>
      <c r="U2109" s="121"/>
      <c r="V2109" s="121"/>
      <c r="W2109" s="146"/>
      <c r="X2109" s="146"/>
      <c r="Y2109" s="146"/>
    </row>
    <row r="2110" spans="1:25" s="99" customFormat="1" ht="54.75" customHeight="1" x14ac:dyDescent="0.25">
      <c r="A2110" s="96">
        <f>A2108+1</f>
        <v>1555</v>
      </c>
      <c r="B2110" s="175"/>
      <c r="C2110" s="176"/>
      <c r="D2110" s="113"/>
      <c r="E2110" s="115"/>
      <c r="F2110" s="174"/>
      <c r="G2110" s="114" t="str">
        <f t="shared" ref="G2110:G2123" si="665">IF(AND(F2110&lt;&gt;"",V2110&lt;&gt;"",L2110&lt;&gt;0),V2110/L2110,"")</f>
        <v/>
      </c>
      <c r="H2110" s="115"/>
      <c r="I2110" s="115"/>
      <c r="J2110" s="115"/>
      <c r="K2110" s="115"/>
      <c r="L2110" s="133" t="str">
        <f t="shared" ref="L2110:L2123" si="666">IF(AND(H2110&lt;&gt;0, J2110&lt;&gt;0, K2110&lt;&gt;0), H2110*J2110*K2110, "")</f>
        <v/>
      </c>
      <c r="M2110" s="116" t="str">
        <f>IF(L2110="", "", L2110/Veriler!$X$1)</f>
        <v/>
      </c>
      <c r="N2110" s="116" t="str">
        <f>IF(F2110&lt;&gt;"", "İthal Girdi", IF(Veriler!T2110="", "", IF(Veriler!S2110="H", "%0,5 üzerindedir", IF(Veriler!T2110&gt;0.1, "%10 sınırı aşılmıştır.", "Uygun"))))</f>
        <v>%0,5 üzerindedir</v>
      </c>
      <c r="O2110" s="116" t="str">
        <f t="shared" ref="O2110:O2123" si="667">IF(M2110=""," ",N2110)</f>
        <v xml:space="preserve"> </v>
      </c>
      <c r="P2110" s="117"/>
      <c r="Q2110" s="118"/>
      <c r="R2110" s="119" t="str">
        <f t="shared" ref="R2110:R2123" si="668">IFERROR(IF(AND(T2110&lt;&gt;"",L2110&lt;&gt;"",L2110&lt;&gt;0,T2110&lt;&gt;0),T2110/L2110,"")," ")</f>
        <v/>
      </c>
      <c r="S2110" s="133">
        <f>IFERROR(IF(M2110&lt;=0.005,IF(F2110="",L2110,0),IF(F2110&lt;&gt;"",0,IF(P2110="",0,IF(P2110="H",0,IF(Q2110&lt;Veriler!$G$2,L2110*Veriler!$G$2,L2110*Q2110)))))," ")</f>
        <v>0</v>
      </c>
      <c r="T2110" s="133">
        <f>IF(Veriler!T2110&lt;=0.1, S2110, IF(AND(Veriler!T2110&gt;0.1, F2110="", P2110="E"), IF(Q2110&gt;Veriler!$G$2, Q2110*S2110, IF(Q2110&lt;Veriler!$G$2, Veriler!$G$2*S2110, Q2110*S2110)), 0))</f>
        <v>0</v>
      </c>
      <c r="U2110" s="133" t="str">
        <f t="shared" ref="U2110:U2123" si="669">IF(T2110=0," ",T2110)</f>
        <v xml:space="preserve"> </v>
      </c>
      <c r="V2110" s="134" t="str">
        <f>IFERROR(IF(O2110="%10 sınırı aşılmıştır.",L2110-T2110,IFERROR(IF(F2110="",IF(S2110=1,0,IF(L2110-S2110=0,"",L2110-S2110)),IF(Veriler!M2110="",L2110,IF(L2110*Veriler!M2110=0,"",L2110*Veriler!M2110))),L2110)),0)</f>
        <v/>
      </c>
      <c r="W2110" s="146"/>
      <c r="X2110" s="146"/>
      <c r="Y2110" s="146"/>
    </row>
    <row r="2111" spans="1:25" s="99" customFormat="1" ht="54.75" customHeight="1" x14ac:dyDescent="0.25">
      <c r="A2111" s="96">
        <f t="shared" ref="A2111:A2123" si="670">A2110+1</f>
        <v>1556</v>
      </c>
      <c r="B2111" s="175"/>
      <c r="C2111" s="176"/>
      <c r="D2111" s="113"/>
      <c r="E2111" s="115"/>
      <c r="F2111" s="174"/>
      <c r="G2111" s="114" t="str">
        <f t="shared" si="665"/>
        <v/>
      </c>
      <c r="H2111" s="115"/>
      <c r="I2111" s="115"/>
      <c r="J2111" s="115"/>
      <c r="K2111" s="115"/>
      <c r="L2111" s="133" t="str">
        <f t="shared" si="666"/>
        <v/>
      </c>
      <c r="M2111" s="116" t="str">
        <f>IF(L2111="", "", L2111/Veriler!$X$1)</f>
        <v/>
      </c>
      <c r="N2111" s="116" t="str">
        <f>IF(F2111&lt;&gt;"", "İthal Girdi", IF(Veriler!T2111="", "", IF(Veriler!S2111="H", "%0,5 üzerindedir", IF(Veriler!T2111&gt;0.1, "%10 sınırı aşılmıştır.", "Uygun"))))</f>
        <v>%0,5 üzerindedir</v>
      </c>
      <c r="O2111" s="116" t="str">
        <f t="shared" si="667"/>
        <v xml:space="preserve"> </v>
      </c>
      <c r="P2111" s="117"/>
      <c r="Q2111" s="118"/>
      <c r="R2111" s="119" t="str">
        <f t="shared" si="668"/>
        <v/>
      </c>
      <c r="S2111" s="133">
        <f>IFERROR(IF(M2111&lt;=0.005,IF(F2111="",L2111,0),IF(F2111&lt;&gt;"",0,IF(P2111="",0,IF(P2111="H",0,IF(Q2111&lt;Veriler!$G$2,L2111*Veriler!$G$2,L2111*Q2111)))))," ")</f>
        <v>0</v>
      </c>
      <c r="T2111" s="133">
        <f>IF(Veriler!T2111&lt;=0.1, S2111, IF(AND(Veriler!T2111&gt;0.1, F2111="", P2111="E"), IF(Q2111&gt;Veriler!$G$2, Q2111*S2111, IF(Q2111&lt;Veriler!$G$2, Veriler!$G$2*S2111, Q2111*S2111)), 0))</f>
        <v>0</v>
      </c>
      <c r="U2111" s="133" t="str">
        <f t="shared" si="669"/>
        <v xml:space="preserve"> </v>
      </c>
      <c r="V2111" s="134" t="str">
        <f>IFERROR(IF(O2111="%10 sınırı aşılmıştır.",L2111-T2111,IFERROR(IF(F2111="",IF(S2111=1,0,IF(L2111-S2111=0,"",L2111-S2111)),IF(Veriler!M2111="",L2111,IF(L2111*Veriler!M2111=0,"",L2111*Veriler!M2111))),L2111)),0)</f>
        <v/>
      </c>
      <c r="W2111" s="146"/>
      <c r="X2111" s="146"/>
      <c r="Y2111" s="146"/>
    </row>
    <row r="2112" spans="1:25" s="99" customFormat="1" ht="54.75" customHeight="1" x14ac:dyDescent="0.25">
      <c r="A2112" s="96">
        <f t="shared" si="670"/>
        <v>1557</v>
      </c>
      <c r="B2112" s="175"/>
      <c r="C2112" s="176"/>
      <c r="D2112" s="113"/>
      <c r="E2112" s="115"/>
      <c r="F2112" s="174"/>
      <c r="G2112" s="114" t="str">
        <f t="shared" si="665"/>
        <v/>
      </c>
      <c r="H2112" s="115"/>
      <c r="I2112" s="115"/>
      <c r="J2112" s="115"/>
      <c r="K2112" s="115"/>
      <c r="L2112" s="133" t="str">
        <f t="shared" si="666"/>
        <v/>
      </c>
      <c r="M2112" s="116" t="str">
        <f>IF(L2112="", "", L2112/Veriler!$X$1)</f>
        <v/>
      </c>
      <c r="N2112" s="116" t="str">
        <f>IF(F2112&lt;&gt;"", "İthal Girdi", IF(Veriler!T2112="", "", IF(Veriler!S2112="H", "%0,5 üzerindedir", IF(Veriler!T2112&gt;0.1, "%10 sınırı aşılmıştır.", "Uygun"))))</f>
        <v>%0,5 üzerindedir</v>
      </c>
      <c r="O2112" s="116" t="str">
        <f t="shared" si="667"/>
        <v xml:space="preserve"> </v>
      </c>
      <c r="P2112" s="117"/>
      <c r="Q2112" s="118"/>
      <c r="R2112" s="119" t="str">
        <f t="shared" si="668"/>
        <v/>
      </c>
      <c r="S2112" s="133">
        <f>IFERROR(IF(M2112&lt;=0.005,IF(F2112="",L2112,0),IF(F2112&lt;&gt;"",0,IF(P2112="",0,IF(P2112="H",0,IF(Q2112&lt;Veriler!$G$2,L2112*Veriler!$G$2,L2112*Q2112)))))," ")</f>
        <v>0</v>
      </c>
      <c r="T2112" s="133">
        <f>IF(Veriler!T2112&lt;=0.1, S2112, IF(AND(Veriler!T2112&gt;0.1, F2112="", P2112="E"), IF(Q2112&gt;Veriler!$G$2, Q2112*S2112, IF(Q2112&lt;Veriler!$G$2, Veriler!$G$2*S2112, Q2112*S2112)), 0))</f>
        <v>0</v>
      </c>
      <c r="U2112" s="133" t="str">
        <f t="shared" si="669"/>
        <v xml:space="preserve"> </v>
      </c>
      <c r="V2112" s="134" t="str">
        <f>IFERROR(IF(O2112="%10 sınırı aşılmıştır.",L2112-T2112,IFERROR(IF(F2112="",IF(S2112=1,0,IF(L2112-S2112=0,"",L2112-S2112)),IF(Veriler!M2112="",L2112,IF(L2112*Veriler!M2112=0,"",L2112*Veriler!M2112))),L2112)),0)</f>
        <v/>
      </c>
      <c r="W2112" s="146"/>
      <c r="X2112" s="146"/>
      <c r="Y2112" s="146"/>
    </row>
    <row r="2113" spans="1:25" s="99" customFormat="1" ht="54.75" customHeight="1" x14ac:dyDescent="0.25">
      <c r="A2113" s="96">
        <f t="shared" si="670"/>
        <v>1558</v>
      </c>
      <c r="B2113" s="175"/>
      <c r="C2113" s="176"/>
      <c r="D2113" s="113"/>
      <c r="E2113" s="115"/>
      <c r="F2113" s="174"/>
      <c r="G2113" s="114" t="str">
        <f t="shared" si="665"/>
        <v/>
      </c>
      <c r="H2113" s="115"/>
      <c r="I2113" s="115"/>
      <c r="J2113" s="115"/>
      <c r="K2113" s="115"/>
      <c r="L2113" s="133" t="str">
        <f t="shared" si="666"/>
        <v/>
      </c>
      <c r="M2113" s="116" t="str">
        <f>IF(L2113="", "", L2113/Veriler!$X$1)</f>
        <v/>
      </c>
      <c r="N2113" s="116" t="str">
        <f>IF(F2113&lt;&gt;"", "İthal Girdi", IF(Veriler!T2113="", "", IF(Veriler!S2113="H", "%0,5 üzerindedir", IF(Veriler!T2113&gt;0.1, "%10 sınırı aşılmıştır.", "Uygun"))))</f>
        <v>%0,5 üzerindedir</v>
      </c>
      <c r="O2113" s="116" t="str">
        <f t="shared" si="667"/>
        <v xml:space="preserve"> </v>
      </c>
      <c r="P2113" s="117"/>
      <c r="Q2113" s="118"/>
      <c r="R2113" s="119" t="str">
        <f t="shared" si="668"/>
        <v/>
      </c>
      <c r="S2113" s="133">
        <f>IFERROR(IF(M2113&lt;=0.005,IF(F2113="",L2113,0),IF(F2113&lt;&gt;"",0,IF(P2113="",0,IF(P2113="H",0,IF(Q2113&lt;Veriler!$G$2,L2113*Veriler!$G$2,L2113*Q2113)))))," ")</f>
        <v>0</v>
      </c>
      <c r="T2113" s="133">
        <f>IF(Veriler!T2113&lt;=0.1, S2113, IF(AND(Veriler!T2113&gt;0.1, F2113="", P2113="E"), IF(Q2113&gt;Veriler!$G$2, Q2113*S2113, IF(Q2113&lt;Veriler!$G$2, Veriler!$G$2*S2113, Q2113*S2113)), 0))</f>
        <v>0</v>
      </c>
      <c r="U2113" s="133" t="str">
        <f t="shared" si="669"/>
        <v xml:space="preserve"> </v>
      </c>
      <c r="V2113" s="134" t="str">
        <f>IFERROR(IF(O2113="%10 sınırı aşılmıştır.",L2113-T2113,IFERROR(IF(F2113="",IF(S2113=1,0,IF(L2113-S2113=0,"",L2113-S2113)),IF(Veriler!M2113="",L2113,IF(L2113*Veriler!M2113=0,"",L2113*Veriler!M2113))),L2113)),0)</f>
        <v/>
      </c>
      <c r="W2113" s="146"/>
      <c r="X2113" s="146"/>
      <c r="Y2113" s="146"/>
    </row>
    <row r="2114" spans="1:25" s="99" customFormat="1" ht="54.75" customHeight="1" x14ac:dyDescent="0.25">
      <c r="A2114" s="96">
        <f t="shared" si="670"/>
        <v>1559</v>
      </c>
      <c r="B2114" s="175"/>
      <c r="C2114" s="176"/>
      <c r="D2114" s="113"/>
      <c r="E2114" s="115"/>
      <c r="F2114" s="174"/>
      <c r="G2114" s="114" t="str">
        <f t="shared" si="665"/>
        <v/>
      </c>
      <c r="H2114" s="115"/>
      <c r="I2114" s="115"/>
      <c r="J2114" s="115"/>
      <c r="K2114" s="115"/>
      <c r="L2114" s="133" t="str">
        <f t="shared" si="666"/>
        <v/>
      </c>
      <c r="M2114" s="116" t="str">
        <f>IF(L2114="", "", L2114/Veriler!$X$1)</f>
        <v/>
      </c>
      <c r="N2114" s="116" t="str">
        <f>IF(F2114&lt;&gt;"", "İthal Girdi", IF(Veriler!T2114="", "", IF(Veriler!S2114="H", "%0,5 üzerindedir", IF(Veriler!T2114&gt;0.1, "%10 sınırı aşılmıştır.", "Uygun"))))</f>
        <v>%0,5 üzerindedir</v>
      </c>
      <c r="O2114" s="116" t="str">
        <f t="shared" si="667"/>
        <v xml:space="preserve"> </v>
      </c>
      <c r="P2114" s="117"/>
      <c r="Q2114" s="118"/>
      <c r="R2114" s="119" t="str">
        <f t="shared" si="668"/>
        <v/>
      </c>
      <c r="S2114" s="133">
        <f>IFERROR(IF(M2114&lt;=0.005,IF(F2114="",L2114,0),IF(F2114&lt;&gt;"",0,IF(P2114="",0,IF(P2114="H",0,IF(Q2114&lt;Veriler!$G$2,L2114*Veriler!$G$2,L2114*Q2114)))))," ")</f>
        <v>0</v>
      </c>
      <c r="T2114" s="133">
        <f>IF(Veriler!T2114&lt;=0.1, S2114, IF(AND(Veriler!T2114&gt;0.1, F2114="", P2114="E"), IF(Q2114&gt;Veriler!$G$2, Q2114*S2114, IF(Q2114&lt;Veriler!$G$2, Veriler!$G$2*S2114, Q2114*S2114)), 0))</f>
        <v>0</v>
      </c>
      <c r="U2114" s="133" t="str">
        <f t="shared" si="669"/>
        <v xml:space="preserve"> </v>
      </c>
      <c r="V2114" s="134" t="str">
        <f>IFERROR(IF(O2114="%10 sınırı aşılmıştır.",L2114-T2114,IFERROR(IF(F2114="",IF(S2114=1,0,IF(L2114-S2114=0,"",L2114-S2114)),IF(Veriler!M2114="",L2114,IF(L2114*Veriler!M2114=0,"",L2114*Veriler!M2114))),L2114)),0)</f>
        <v/>
      </c>
      <c r="W2114" s="146"/>
      <c r="X2114" s="146"/>
      <c r="Y2114" s="146"/>
    </row>
    <row r="2115" spans="1:25" s="99" customFormat="1" ht="54.75" customHeight="1" x14ac:dyDescent="0.25">
      <c r="A2115" s="96">
        <f t="shared" si="670"/>
        <v>1560</v>
      </c>
      <c r="B2115" s="175"/>
      <c r="C2115" s="176"/>
      <c r="D2115" s="113"/>
      <c r="E2115" s="115"/>
      <c r="F2115" s="174"/>
      <c r="G2115" s="114" t="str">
        <f t="shared" si="665"/>
        <v/>
      </c>
      <c r="H2115" s="115"/>
      <c r="I2115" s="115"/>
      <c r="J2115" s="115"/>
      <c r="K2115" s="115"/>
      <c r="L2115" s="133" t="str">
        <f t="shared" si="666"/>
        <v/>
      </c>
      <c r="M2115" s="116" t="str">
        <f>IF(L2115="", "", L2115/Veriler!$X$1)</f>
        <v/>
      </c>
      <c r="N2115" s="116" t="str">
        <f>IF(F2115&lt;&gt;"", "İthal Girdi", IF(Veriler!T2115="", "", IF(Veriler!S2115="H", "%0,5 üzerindedir", IF(Veriler!T2115&gt;0.1, "%10 sınırı aşılmıştır.", "Uygun"))))</f>
        <v>%0,5 üzerindedir</v>
      </c>
      <c r="O2115" s="116" t="str">
        <f t="shared" si="667"/>
        <v xml:space="preserve"> </v>
      </c>
      <c r="P2115" s="117"/>
      <c r="Q2115" s="118"/>
      <c r="R2115" s="119" t="str">
        <f t="shared" si="668"/>
        <v/>
      </c>
      <c r="S2115" s="133">
        <f>IFERROR(IF(M2115&lt;=0.005,IF(F2115="",L2115,0),IF(F2115&lt;&gt;"",0,IF(P2115="",0,IF(P2115="H",0,IF(Q2115&lt;Veriler!$G$2,L2115*Veriler!$G$2,L2115*Q2115)))))," ")</f>
        <v>0</v>
      </c>
      <c r="T2115" s="133">
        <f>IF(Veriler!T2115&lt;=0.1, S2115, IF(AND(Veriler!T2115&gt;0.1, F2115="", P2115="E"), IF(Q2115&gt;Veriler!$G$2, Q2115*S2115, IF(Q2115&lt;Veriler!$G$2, Veriler!$G$2*S2115, Q2115*S2115)), 0))</f>
        <v>0</v>
      </c>
      <c r="U2115" s="133" t="str">
        <f t="shared" si="669"/>
        <v xml:space="preserve"> </v>
      </c>
      <c r="V2115" s="134" t="str">
        <f>IFERROR(IF(O2115="%10 sınırı aşılmıştır.",L2115-T2115,IFERROR(IF(F2115="",IF(S2115=1,0,IF(L2115-S2115=0,"",L2115-S2115)),IF(Veriler!M2115="",L2115,IF(L2115*Veriler!M2115=0,"",L2115*Veriler!M2115))),L2115)),0)</f>
        <v/>
      </c>
      <c r="W2115" s="146"/>
      <c r="X2115" s="146"/>
      <c r="Y2115" s="146"/>
    </row>
    <row r="2116" spans="1:25" s="99" customFormat="1" ht="54.75" customHeight="1" x14ac:dyDescent="0.25">
      <c r="A2116" s="96">
        <f t="shared" si="670"/>
        <v>1561</v>
      </c>
      <c r="B2116" s="175"/>
      <c r="C2116" s="176"/>
      <c r="D2116" s="113"/>
      <c r="E2116" s="115"/>
      <c r="F2116" s="174"/>
      <c r="G2116" s="114" t="str">
        <f t="shared" si="665"/>
        <v/>
      </c>
      <c r="H2116" s="115"/>
      <c r="I2116" s="115"/>
      <c r="J2116" s="115"/>
      <c r="K2116" s="115"/>
      <c r="L2116" s="133" t="str">
        <f t="shared" si="666"/>
        <v/>
      </c>
      <c r="M2116" s="116" t="str">
        <f>IF(L2116="", "", L2116/Veriler!$X$1)</f>
        <v/>
      </c>
      <c r="N2116" s="116" t="str">
        <f>IF(F2116&lt;&gt;"", "İthal Girdi", IF(Veriler!T2116="", "", IF(Veriler!S2116="H", "%0,5 üzerindedir", IF(Veriler!T2116&gt;0.1, "%10 sınırı aşılmıştır.", "Uygun"))))</f>
        <v>%0,5 üzerindedir</v>
      </c>
      <c r="O2116" s="116" t="str">
        <f t="shared" si="667"/>
        <v xml:space="preserve"> </v>
      </c>
      <c r="P2116" s="117"/>
      <c r="Q2116" s="118"/>
      <c r="R2116" s="119" t="str">
        <f t="shared" si="668"/>
        <v/>
      </c>
      <c r="S2116" s="133">
        <f>IFERROR(IF(M2116&lt;=0.005,IF(F2116="",L2116,0),IF(F2116&lt;&gt;"",0,IF(P2116="",0,IF(P2116="H",0,IF(Q2116&lt;Veriler!$G$2,L2116*Veriler!$G$2,L2116*Q2116)))))," ")</f>
        <v>0</v>
      </c>
      <c r="T2116" s="133">
        <f>IF(Veriler!T2116&lt;=0.1, S2116, IF(AND(Veriler!T2116&gt;0.1, F2116="", P2116="E"), IF(Q2116&gt;Veriler!$G$2, Q2116*S2116, IF(Q2116&lt;Veriler!$G$2, Veriler!$G$2*S2116, Q2116*S2116)), 0))</f>
        <v>0</v>
      </c>
      <c r="U2116" s="133" t="str">
        <f t="shared" si="669"/>
        <v xml:space="preserve"> </v>
      </c>
      <c r="V2116" s="134" t="str">
        <f>IFERROR(IF(O2116="%10 sınırı aşılmıştır.",L2116-T2116,IFERROR(IF(F2116="",IF(S2116=1,0,IF(L2116-S2116=0,"",L2116-S2116)),IF(Veriler!M2116="",L2116,IF(L2116*Veriler!M2116=0,"",L2116*Veriler!M2116))),L2116)),0)</f>
        <v/>
      </c>
      <c r="W2116" s="146"/>
      <c r="X2116" s="146"/>
      <c r="Y2116" s="146"/>
    </row>
    <row r="2117" spans="1:25" s="99" customFormat="1" ht="54.75" customHeight="1" x14ac:dyDescent="0.25">
      <c r="A2117" s="96">
        <f t="shared" si="670"/>
        <v>1562</v>
      </c>
      <c r="B2117" s="175"/>
      <c r="C2117" s="176"/>
      <c r="D2117" s="113"/>
      <c r="E2117" s="115"/>
      <c r="F2117" s="174"/>
      <c r="G2117" s="114" t="str">
        <f t="shared" si="665"/>
        <v/>
      </c>
      <c r="H2117" s="115"/>
      <c r="I2117" s="115"/>
      <c r="J2117" s="115"/>
      <c r="K2117" s="115"/>
      <c r="L2117" s="133" t="str">
        <f t="shared" si="666"/>
        <v/>
      </c>
      <c r="M2117" s="116" t="str">
        <f>IF(L2117="", "", L2117/Veriler!$X$1)</f>
        <v/>
      </c>
      <c r="N2117" s="116" t="str">
        <f>IF(F2117&lt;&gt;"", "İthal Girdi", IF(Veriler!T2117="", "", IF(Veriler!S2117="H", "%0,5 üzerindedir", IF(Veriler!T2117&gt;0.1, "%10 sınırı aşılmıştır.", "Uygun"))))</f>
        <v>%0,5 üzerindedir</v>
      </c>
      <c r="O2117" s="116" t="str">
        <f t="shared" si="667"/>
        <v xml:space="preserve"> </v>
      </c>
      <c r="P2117" s="117"/>
      <c r="Q2117" s="118"/>
      <c r="R2117" s="119" t="str">
        <f t="shared" si="668"/>
        <v/>
      </c>
      <c r="S2117" s="133">
        <f>IFERROR(IF(M2117&lt;=0.005,IF(F2117="",L2117,0),IF(F2117&lt;&gt;"",0,IF(P2117="",0,IF(P2117="H",0,IF(Q2117&lt;Veriler!$G$2,L2117*Veriler!$G$2,L2117*Q2117)))))," ")</f>
        <v>0</v>
      </c>
      <c r="T2117" s="133">
        <f>IF(Veriler!T2117&lt;=0.1, S2117, IF(AND(Veriler!T2117&gt;0.1, F2117="", P2117="E"), IF(Q2117&gt;Veriler!$G$2, Q2117*S2117, IF(Q2117&lt;Veriler!$G$2, Veriler!$G$2*S2117, Q2117*S2117)), 0))</f>
        <v>0</v>
      </c>
      <c r="U2117" s="133" t="str">
        <f t="shared" si="669"/>
        <v xml:space="preserve"> </v>
      </c>
      <c r="V2117" s="134" t="str">
        <f>IFERROR(IF(O2117="%10 sınırı aşılmıştır.",L2117-T2117,IFERROR(IF(F2117="",IF(S2117=1,0,IF(L2117-S2117=0,"",L2117-S2117)),IF(Veriler!M2117="",L2117,IF(L2117*Veriler!M2117=0,"",L2117*Veriler!M2117))),L2117)),0)</f>
        <v/>
      </c>
      <c r="W2117" s="146"/>
      <c r="X2117" s="146"/>
      <c r="Y2117" s="146"/>
    </row>
    <row r="2118" spans="1:25" s="99" customFormat="1" ht="54.75" customHeight="1" x14ac:dyDescent="0.25">
      <c r="A2118" s="96">
        <f t="shared" si="670"/>
        <v>1563</v>
      </c>
      <c r="B2118" s="175"/>
      <c r="C2118" s="176"/>
      <c r="D2118" s="113"/>
      <c r="E2118" s="115"/>
      <c r="F2118" s="174"/>
      <c r="G2118" s="114" t="str">
        <f t="shared" si="665"/>
        <v/>
      </c>
      <c r="H2118" s="115"/>
      <c r="I2118" s="115"/>
      <c r="J2118" s="115"/>
      <c r="K2118" s="115"/>
      <c r="L2118" s="133" t="str">
        <f t="shared" si="666"/>
        <v/>
      </c>
      <c r="M2118" s="116" t="str">
        <f>IF(L2118="", "", L2118/Veriler!$X$1)</f>
        <v/>
      </c>
      <c r="N2118" s="116" t="str">
        <f>IF(F2118&lt;&gt;"", "İthal Girdi", IF(Veriler!T2118="", "", IF(Veriler!S2118="H", "%0,5 üzerindedir", IF(Veriler!T2118&gt;0.1, "%10 sınırı aşılmıştır.", "Uygun"))))</f>
        <v>%0,5 üzerindedir</v>
      </c>
      <c r="O2118" s="116" t="str">
        <f t="shared" si="667"/>
        <v xml:space="preserve"> </v>
      </c>
      <c r="P2118" s="117"/>
      <c r="Q2118" s="118"/>
      <c r="R2118" s="119" t="str">
        <f t="shared" si="668"/>
        <v/>
      </c>
      <c r="S2118" s="133">
        <f>IFERROR(IF(M2118&lt;=0.005,IF(F2118="",L2118,0),IF(F2118&lt;&gt;"",0,IF(P2118="",0,IF(P2118="H",0,IF(Q2118&lt;Veriler!$G$2,L2118*Veriler!$G$2,L2118*Q2118)))))," ")</f>
        <v>0</v>
      </c>
      <c r="T2118" s="133">
        <f>IF(Veriler!T2118&lt;=0.1, S2118, IF(AND(Veriler!T2118&gt;0.1, F2118="", P2118="E"), IF(Q2118&gt;Veriler!$G$2, Q2118*S2118, IF(Q2118&lt;Veriler!$G$2, Veriler!$G$2*S2118, Q2118*S2118)), 0))</f>
        <v>0</v>
      </c>
      <c r="U2118" s="133" t="str">
        <f t="shared" si="669"/>
        <v xml:space="preserve"> </v>
      </c>
      <c r="V2118" s="134" t="str">
        <f>IFERROR(IF(O2118="%10 sınırı aşılmıştır.",L2118-T2118,IFERROR(IF(F2118="",IF(S2118=1,0,IF(L2118-S2118=0,"",L2118-S2118)),IF(Veriler!M2118="",L2118,IF(L2118*Veriler!M2118=0,"",L2118*Veriler!M2118))),L2118)),0)</f>
        <v/>
      </c>
      <c r="W2118" s="146"/>
      <c r="X2118" s="146"/>
      <c r="Y2118" s="146"/>
    </row>
    <row r="2119" spans="1:25" s="99" customFormat="1" ht="54.75" customHeight="1" x14ac:dyDescent="0.25">
      <c r="A2119" s="96">
        <f t="shared" si="670"/>
        <v>1564</v>
      </c>
      <c r="B2119" s="175"/>
      <c r="C2119" s="176"/>
      <c r="D2119" s="113"/>
      <c r="E2119" s="115"/>
      <c r="F2119" s="174"/>
      <c r="G2119" s="114" t="str">
        <f t="shared" si="665"/>
        <v/>
      </c>
      <c r="H2119" s="115"/>
      <c r="I2119" s="115"/>
      <c r="J2119" s="115"/>
      <c r="K2119" s="115"/>
      <c r="L2119" s="133" t="str">
        <f t="shared" si="666"/>
        <v/>
      </c>
      <c r="M2119" s="116" t="str">
        <f>IF(L2119="", "", L2119/Veriler!$X$1)</f>
        <v/>
      </c>
      <c r="N2119" s="116" t="str">
        <f>IF(F2119&lt;&gt;"", "İthal Girdi", IF(Veriler!T2119="", "", IF(Veriler!S2119="H", "%0,5 üzerindedir", IF(Veriler!T2119&gt;0.1, "%10 sınırı aşılmıştır.", "Uygun"))))</f>
        <v>%0,5 üzerindedir</v>
      </c>
      <c r="O2119" s="116" t="str">
        <f t="shared" si="667"/>
        <v xml:space="preserve"> </v>
      </c>
      <c r="P2119" s="117"/>
      <c r="Q2119" s="118"/>
      <c r="R2119" s="119" t="str">
        <f t="shared" si="668"/>
        <v/>
      </c>
      <c r="S2119" s="133">
        <f>IFERROR(IF(M2119&lt;=0.005,IF(F2119="",L2119,0),IF(F2119&lt;&gt;"",0,IF(P2119="",0,IF(P2119="H",0,IF(Q2119&lt;Veriler!$G$2,L2119*Veriler!$G$2,L2119*Q2119)))))," ")</f>
        <v>0</v>
      </c>
      <c r="T2119" s="133">
        <f>IF(Veriler!T2119&lt;=0.1, S2119, IF(AND(Veriler!T2119&gt;0.1, F2119="", P2119="E"), IF(Q2119&gt;Veriler!$G$2, Q2119*S2119, IF(Q2119&lt;Veriler!$G$2, Veriler!$G$2*S2119, Q2119*S2119)), 0))</f>
        <v>0</v>
      </c>
      <c r="U2119" s="133" t="str">
        <f t="shared" si="669"/>
        <v xml:space="preserve"> </v>
      </c>
      <c r="V2119" s="134" t="str">
        <f>IFERROR(IF(O2119="%10 sınırı aşılmıştır.",L2119-T2119,IFERROR(IF(F2119="",IF(S2119=1,0,IF(L2119-S2119=0,"",L2119-S2119)),IF(Veriler!M2119="",L2119,IF(L2119*Veriler!M2119=0,"",L2119*Veriler!M2119))),L2119)),0)</f>
        <v/>
      </c>
      <c r="W2119" s="146"/>
      <c r="X2119" s="146"/>
      <c r="Y2119" s="146"/>
    </row>
    <row r="2120" spans="1:25" s="99" customFormat="1" ht="54.75" customHeight="1" x14ac:dyDescent="0.25">
      <c r="A2120" s="96">
        <f t="shared" si="670"/>
        <v>1565</v>
      </c>
      <c r="B2120" s="175"/>
      <c r="C2120" s="176"/>
      <c r="D2120" s="113"/>
      <c r="E2120" s="115"/>
      <c r="F2120" s="174"/>
      <c r="G2120" s="114" t="str">
        <f t="shared" si="665"/>
        <v/>
      </c>
      <c r="H2120" s="115"/>
      <c r="I2120" s="115"/>
      <c r="J2120" s="115"/>
      <c r="K2120" s="115"/>
      <c r="L2120" s="133" t="str">
        <f t="shared" si="666"/>
        <v/>
      </c>
      <c r="M2120" s="116" t="str">
        <f>IF(L2120="", "", L2120/Veriler!$X$1)</f>
        <v/>
      </c>
      <c r="N2120" s="116" t="str">
        <f>IF(F2120&lt;&gt;"", "İthal Girdi", IF(Veriler!T2120="", "", IF(Veriler!S2120="H", "%0,5 üzerindedir", IF(Veriler!T2120&gt;0.1, "%10 sınırı aşılmıştır.", "Uygun"))))</f>
        <v>%0,5 üzerindedir</v>
      </c>
      <c r="O2120" s="116" t="str">
        <f t="shared" si="667"/>
        <v xml:space="preserve"> </v>
      </c>
      <c r="P2120" s="117"/>
      <c r="Q2120" s="118"/>
      <c r="R2120" s="119" t="str">
        <f t="shared" si="668"/>
        <v/>
      </c>
      <c r="S2120" s="133">
        <f>IFERROR(IF(M2120&lt;=0.005,IF(F2120="",L2120,0),IF(F2120&lt;&gt;"",0,IF(P2120="",0,IF(P2120="H",0,IF(Q2120&lt;Veriler!$G$2,L2120*Veriler!$G$2,L2120*Q2120)))))," ")</f>
        <v>0</v>
      </c>
      <c r="T2120" s="133">
        <f>IF(Veriler!T2120&lt;=0.1, S2120, IF(AND(Veriler!T2120&gt;0.1, F2120="", P2120="E"), IF(Q2120&gt;Veriler!$G$2, Q2120*S2120, IF(Q2120&lt;Veriler!$G$2, Veriler!$G$2*S2120, Q2120*S2120)), 0))</f>
        <v>0</v>
      </c>
      <c r="U2120" s="133" t="str">
        <f t="shared" si="669"/>
        <v xml:space="preserve"> </v>
      </c>
      <c r="V2120" s="134" t="str">
        <f>IFERROR(IF(O2120="%10 sınırı aşılmıştır.",L2120-T2120,IFERROR(IF(F2120="",IF(S2120=1,0,IF(L2120-S2120=0,"",L2120-S2120)),IF(Veriler!M2120="",L2120,IF(L2120*Veriler!M2120=0,"",L2120*Veriler!M2120))),L2120)),0)</f>
        <v/>
      </c>
      <c r="W2120" s="146"/>
      <c r="X2120" s="146"/>
      <c r="Y2120" s="146"/>
    </row>
    <row r="2121" spans="1:25" s="99" customFormat="1" ht="54.75" customHeight="1" x14ac:dyDescent="0.25">
      <c r="A2121" s="96">
        <f t="shared" si="670"/>
        <v>1566</v>
      </c>
      <c r="B2121" s="175"/>
      <c r="C2121" s="176"/>
      <c r="D2121" s="113"/>
      <c r="E2121" s="115"/>
      <c r="F2121" s="174"/>
      <c r="G2121" s="114" t="str">
        <f t="shared" si="665"/>
        <v/>
      </c>
      <c r="H2121" s="115"/>
      <c r="I2121" s="115"/>
      <c r="J2121" s="115"/>
      <c r="K2121" s="115"/>
      <c r="L2121" s="133" t="str">
        <f t="shared" si="666"/>
        <v/>
      </c>
      <c r="M2121" s="116" t="str">
        <f>IF(L2121="", "", L2121/Veriler!$X$1)</f>
        <v/>
      </c>
      <c r="N2121" s="116" t="str">
        <f>IF(F2121&lt;&gt;"", "İthal Girdi", IF(Veriler!T2121="", "", IF(Veriler!S2121="H", "%0,5 üzerindedir", IF(Veriler!T2121&gt;0.1, "%10 sınırı aşılmıştır.", "Uygun"))))</f>
        <v>%0,5 üzerindedir</v>
      </c>
      <c r="O2121" s="116" t="str">
        <f t="shared" si="667"/>
        <v xml:space="preserve"> </v>
      </c>
      <c r="P2121" s="117"/>
      <c r="Q2121" s="118"/>
      <c r="R2121" s="119" t="str">
        <f t="shared" si="668"/>
        <v/>
      </c>
      <c r="S2121" s="133">
        <f>IFERROR(IF(M2121&lt;=0.005,IF(F2121="",L2121,0),IF(F2121&lt;&gt;"",0,IF(P2121="",0,IF(P2121="H",0,IF(Q2121&lt;Veriler!$G$2,L2121*Veriler!$G$2,L2121*Q2121)))))," ")</f>
        <v>0</v>
      </c>
      <c r="T2121" s="133">
        <f>IF(Veriler!T2121&lt;=0.1, S2121, IF(AND(Veriler!T2121&gt;0.1, F2121="", P2121="E"), IF(Q2121&gt;Veriler!$G$2, Q2121*S2121, IF(Q2121&lt;Veriler!$G$2, Veriler!$G$2*S2121, Q2121*S2121)), 0))</f>
        <v>0</v>
      </c>
      <c r="U2121" s="133" t="str">
        <f t="shared" si="669"/>
        <v xml:space="preserve"> </v>
      </c>
      <c r="V2121" s="134" t="str">
        <f>IFERROR(IF(O2121="%10 sınırı aşılmıştır.",L2121-T2121,IFERROR(IF(F2121="",IF(S2121=1,0,IF(L2121-S2121=0,"",L2121-S2121)),IF(Veriler!M2121="",L2121,IF(L2121*Veriler!M2121=0,"",L2121*Veriler!M2121))),L2121)),0)</f>
        <v/>
      </c>
      <c r="W2121" s="146"/>
      <c r="X2121" s="146"/>
      <c r="Y2121" s="146"/>
    </row>
    <row r="2122" spans="1:25" s="99" customFormat="1" ht="54.75" customHeight="1" x14ac:dyDescent="0.25">
      <c r="A2122" s="96">
        <f t="shared" si="670"/>
        <v>1567</v>
      </c>
      <c r="B2122" s="175"/>
      <c r="C2122" s="176"/>
      <c r="D2122" s="113"/>
      <c r="E2122" s="115"/>
      <c r="F2122" s="174"/>
      <c r="G2122" s="114" t="str">
        <f t="shared" si="665"/>
        <v/>
      </c>
      <c r="H2122" s="115"/>
      <c r="I2122" s="115"/>
      <c r="J2122" s="115"/>
      <c r="K2122" s="115"/>
      <c r="L2122" s="133" t="str">
        <f t="shared" si="666"/>
        <v/>
      </c>
      <c r="M2122" s="116" t="str">
        <f>IF(L2122="", "", L2122/Veriler!$X$1)</f>
        <v/>
      </c>
      <c r="N2122" s="116" t="str">
        <f>IF(F2122&lt;&gt;"", "İthal Girdi", IF(Veriler!T2122="", "", IF(Veriler!S2122="H", "%0,5 üzerindedir", IF(Veriler!T2122&gt;0.1, "%10 sınırı aşılmıştır.", "Uygun"))))</f>
        <v>%0,5 üzerindedir</v>
      </c>
      <c r="O2122" s="116" t="str">
        <f t="shared" si="667"/>
        <v xml:space="preserve"> </v>
      </c>
      <c r="P2122" s="117"/>
      <c r="Q2122" s="118"/>
      <c r="R2122" s="119" t="str">
        <f t="shared" si="668"/>
        <v/>
      </c>
      <c r="S2122" s="133">
        <f>IFERROR(IF(M2122&lt;=0.005,IF(F2122="",L2122,0),IF(F2122&lt;&gt;"",0,IF(P2122="",0,IF(P2122="H",0,IF(Q2122&lt;Veriler!$G$2,L2122*Veriler!$G$2,L2122*Q2122)))))," ")</f>
        <v>0</v>
      </c>
      <c r="T2122" s="133">
        <f>IF(Veriler!T2122&lt;=0.1, S2122, IF(AND(Veriler!T2122&gt;0.1, F2122="", P2122="E"), IF(Q2122&gt;Veriler!$G$2, Q2122*S2122, IF(Q2122&lt;Veriler!$G$2, Veriler!$G$2*S2122, Q2122*S2122)), 0))</f>
        <v>0</v>
      </c>
      <c r="U2122" s="133" t="str">
        <f t="shared" si="669"/>
        <v xml:space="preserve"> </v>
      </c>
      <c r="V2122" s="134" t="str">
        <f>IFERROR(IF(O2122="%10 sınırı aşılmıştır.",L2122-T2122,IFERROR(IF(F2122="",IF(S2122=1,0,IF(L2122-S2122=0,"",L2122-S2122)),IF(Veriler!M2122="",L2122,IF(L2122*Veriler!M2122=0,"",L2122*Veriler!M2122))),L2122)),0)</f>
        <v/>
      </c>
      <c r="W2122" s="146"/>
      <c r="X2122" s="146"/>
      <c r="Y2122" s="146"/>
    </row>
    <row r="2123" spans="1:25" s="99" customFormat="1" ht="54.75" customHeight="1" x14ac:dyDescent="0.25">
      <c r="A2123" s="96">
        <f t="shared" si="670"/>
        <v>1568</v>
      </c>
      <c r="B2123" s="175"/>
      <c r="C2123" s="176"/>
      <c r="D2123" s="113"/>
      <c r="E2123" s="115"/>
      <c r="F2123" s="174"/>
      <c r="G2123" s="114" t="str">
        <f t="shared" si="665"/>
        <v/>
      </c>
      <c r="H2123" s="115"/>
      <c r="I2123" s="115"/>
      <c r="J2123" s="115"/>
      <c r="K2123" s="115"/>
      <c r="L2123" s="133" t="str">
        <f t="shared" si="666"/>
        <v/>
      </c>
      <c r="M2123" s="116" t="str">
        <f>IF(L2123="", "", L2123/Veriler!$X$1)</f>
        <v/>
      </c>
      <c r="N2123" s="116" t="str">
        <f>IF(F2123&lt;&gt;"", "İthal Girdi", IF(Veriler!T2123="", "", IF(Veriler!S2123="H", "%0,5 üzerindedir", IF(Veriler!T2123&gt;0.1, "%10 sınırı aşılmıştır.", "Uygun"))))</f>
        <v>%0,5 üzerindedir</v>
      </c>
      <c r="O2123" s="116" t="str">
        <f t="shared" si="667"/>
        <v xml:space="preserve"> </v>
      </c>
      <c r="P2123" s="117"/>
      <c r="Q2123" s="118"/>
      <c r="R2123" s="119" t="str">
        <f t="shared" si="668"/>
        <v/>
      </c>
      <c r="S2123" s="133">
        <f>IFERROR(IF(M2123&lt;=0.005,IF(F2123="",L2123,0),IF(F2123&lt;&gt;"",0,IF(P2123="",0,IF(P2123="H",0,IF(Q2123&lt;Veriler!$G$2,L2123*Veriler!$G$2,L2123*Q2123)))))," ")</f>
        <v>0</v>
      </c>
      <c r="T2123" s="133">
        <f>IF(Veriler!T2123&lt;=0.1, S2123, IF(AND(Veriler!T2123&gt;0.1, F2123="", P2123="E"), IF(Q2123&gt;Veriler!$G$2, Q2123*S2123, IF(Q2123&lt;Veriler!$G$2, Veriler!$G$2*S2123, Q2123*S2123)), 0))</f>
        <v>0</v>
      </c>
      <c r="U2123" s="133" t="str">
        <f t="shared" si="669"/>
        <v xml:space="preserve"> </v>
      </c>
      <c r="V2123" s="134" t="str">
        <f>IFERROR(IF(O2123="%10 sınırı aşılmıştır.",L2123-T2123,IFERROR(IF(F2123="",IF(S2123=1,0,IF(L2123-S2123=0,"",L2123-S2123)),IF(Veriler!M2123="",L2123,IF(L2123*Veriler!M2123=0,"",L2123*Veriler!M2123))),L2123)),0)</f>
        <v/>
      </c>
      <c r="W2123" s="146"/>
      <c r="X2123" s="146"/>
      <c r="Y2123" s="146"/>
    </row>
    <row r="2124" spans="1:25" s="99" customFormat="1" ht="24" customHeight="1" x14ac:dyDescent="0.25">
      <c r="A2124" s="103"/>
      <c r="B2124" s="104"/>
      <c r="C2124" s="104"/>
      <c r="D2124" s="104"/>
      <c r="E2124" s="103"/>
      <c r="F2124" s="135"/>
      <c r="G2124" s="157"/>
      <c r="H2124" s="103"/>
      <c r="I2124" s="103"/>
      <c r="J2124" s="103"/>
      <c r="K2124" s="103"/>
      <c r="L2124" s="136">
        <f>SUM(L2095:L2108,L2110:L2123)</f>
        <v>0</v>
      </c>
      <c r="M2124" s="158"/>
      <c r="N2124" s="158"/>
      <c r="O2124" s="158"/>
      <c r="P2124" s="105"/>
      <c r="Q2124" s="106"/>
      <c r="R2124" s="159"/>
      <c r="S2124" s="160"/>
      <c r="T2124" s="160"/>
      <c r="U2124" s="160"/>
      <c r="V2124" s="160"/>
      <c r="W2124" s="146"/>
      <c r="X2124" s="146"/>
      <c r="Y2124" s="146"/>
    </row>
    <row r="2125" spans="1:25" s="99" customFormat="1" ht="31.5" customHeight="1" x14ac:dyDescent="0.25">
      <c r="A2125" s="103"/>
      <c r="B2125" s="104"/>
      <c r="C2125" s="104"/>
      <c r="D2125" s="104"/>
      <c r="E2125" s="103"/>
      <c r="F2125" s="135"/>
      <c r="G2125" s="157"/>
      <c r="H2125" s="103"/>
      <c r="I2125" s="103"/>
      <c r="J2125" s="103"/>
      <c r="K2125" s="103"/>
      <c r="L2125" s="161"/>
      <c r="M2125" s="158"/>
      <c r="N2125" s="158"/>
      <c r="O2125" s="158"/>
      <c r="P2125" s="105"/>
      <c r="Q2125" s="106"/>
      <c r="R2125" s="159"/>
      <c r="S2125" s="162" t="s">
        <v>57</v>
      </c>
      <c r="T2125" s="162" t="s">
        <v>57</v>
      </c>
      <c r="U2125" s="162" t="s">
        <v>57</v>
      </c>
      <c r="V2125" s="163" t="s">
        <v>58</v>
      </c>
      <c r="W2125" s="146"/>
      <c r="X2125" s="146"/>
      <c r="Y2125" s="146"/>
    </row>
    <row r="2126" spans="1:25" s="99" customFormat="1" ht="58.5" customHeight="1" x14ac:dyDescent="0.25">
      <c r="A2126" s="185" t="s">
        <v>59</v>
      </c>
      <c r="B2126" s="180"/>
      <c r="C2126" s="180"/>
      <c r="D2126" s="180"/>
      <c r="E2126" s="180"/>
      <c r="F2126" s="180"/>
      <c r="G2126" s="180"/>
      <c r="H2126" s="180"/>
      <c r="I2126" s="180"/>
      <c r="J2126" s="180"/>
      <c r="K2126" s="180"/>
      <c r="L2126" s="180"/>
      <c r="M2126" s="180"/>
      <c r="N2126" s="180"/>
      <c r="O2126" s="180"/>
      <c r="P2126" s="180"/>
      <c r="Q2126" s="180"/>
      <c r="R2126" s="176"/>
      <c r="S2126" s="137">
        <f>SUM(S2088,S2095:S2108,S2110:S2123)</f>
        <v>0</v>
      </c>
      <c r="T2126" s="137" t="str">
        <f>IF(SUM(T2095:T2108,T2110:T2123)=0," ",SUM(T2095:T2108,T2110:T2123))</f>
        <v xml:space="preserve"> </v>
      </c>
      <c r="U2126" s="137" t="str">
        <f>IF(SUM(U2095:U2108,U2110:U2123)=0," ",SUM(U2095:U2108,U2110:U2123))</f>
        <v xml:space="preserve"> </v>
      </c>
      <c r="V2126" s="137" t="str">
        <f>IF(SUM(V2095:V2108,V2110:V2123)=0," ",SUM(V2095:V2108,V2110:V2123))</f>
        <v xml:space="preserve"> </v>
      </c>
      <c r="W2126" s="146"/>
      <c r="X2126" s="164">
        <f>SUM(U2095:U2108,U2110:U2123)</f>
        <v>0</v>
      </c>
      <c r="Y2126" s="164">
        <f>SUM(V2095:V2108,V2110:V2123)</f>
        <v>0</v>
      </c>
    </row>
    <row r="2127" spans="1:25" x14ac:dyDescent="0.3">
      <c r="A2127" s="34"/>
      <c r="G2127" s="146"/>
      <c r="L2127" s="146"/>
      <c r="M2127" s="146"/>
      <c r="N2127" s="146"/>
      <c r="O2127" s="146"/>
      <c r="R2127" s="146"/>
      <c r="S2127" s="146"/>
      <c r="T2127" s="146"/>
      <c r="U2127" s="146"/>
      <c r="V2127" s="146"/>
      <c r="W2127" s="146"/>
      <c r="X2127" s="146"/>
      <c r="Y2127" s="146"/>
    </row>
    <row r="2128" spans="1:25" x14ac:dyDescent="0.3">
      <c r="A2128" s="186" t="s">
        <v>60</v>
      </c>
      <c r="B2128" s="187"/>
      <c r="C2128" s="187"/>
      <c r="D2128" s="187"/>
      <c r="E2128" s="187"/>
      <c r="F2128" s="187"/>
      <c r="G2128" s="187"/>
      <c r="H2128" s="187"/>
      <c r="I2128" s="187"/>
      <c r="J2128" s="187"/>
      <c r="K2128" s="187"/>
      <c r="L2128" s="187"/>
      <c r="M2128" s="187"/>
      <c r="N2128" s="187"/>
      <c r="O2128" s="187"/>
      <c r="P2128" s="187"/>
      <c r="Q2128" s="187"/>
      <c r="R2128" s="187"/>
      <c r="S2128" s="187"/>
      <c r="T2128" s="187"/>
      <c r="U2128" s="187"/>
      <c r="V2128" s="187"/>
      <c r="W2128" s="146"/>
      <c r="X2128" s="146"/>
      <c r="Y2128" s="146"/>
    </row>
    <row r="2129" spans="1:25" s="99" customFormat="1" ht="41.25" customHeight="1" x14ac:dyDescent="0.25">
      <c r="A2129" s="189" t="s">
        <v>38</v>
      </c>
      <c r="B2129" s="180"/>
      <c r="C2129" s="180"/>
      <c r="D2129" s="180"/>
      <c r="E2129" s="180"/>
      <c r="F2129" s="180"/>
      <c r="G2129" s="180"/>
      <c r="H2129" s="180"/>
      <c r="I2129" s="180"/>
      <c r="J2129" s="180"/>
      <c r="K2129" s="180"/>
      <c r="L2129" s="180"/>
      <c r="M2129" s="180"/>
      <c r="N2129" s="180"/>
      <c r="O2129" s="180"/>
      <c r="P2129" s="180"/>
      <c r="Q2129" s="180"/>
      <c r="R2129" s="180"/>
      <c r="S2129" s="180"/>
      <c r="T2129" s="180"/>
      <c r="U2129" s="180"/>
      <c r="V2129" s="176"/>
      <c r="W2129" s="146"/>
      <c r="X2129" s="146"/>
      <c r="Y2129" s="146"/>
    </row>
    <row r="2130" spans="1:25" s="100" customFormat="1" ht="35.25" customHeight="1" x14ac:dyDescent="0.25">
      <c r="A2130" s="179" t="s">
        <v>39</v>
      </c>
      <c r="B2130" s="180"/>
      <c r="C2130" s="180"/>
      <c r="D2130" s="180"/>
      <c r="E2130" s="180"/>
      <c r="F2130" s="180"/>
      <c r="G2130" s="180"/>
      <c r="H2130" s="180"/>
      <c r="I2130" s="180"/>
      <c r="J2130" s="180"/>
      <c r="K2130" s="180"/>
      <c r="L2130" s="180"/>
      <c r="M2130" s="180"/>
      <c r="N2130" s="180"/>
      <c r="O2130" s="180"/>
      <c r="P2130" s="180"/>
      <c r="Q2130" s="180"/>
      <c r="R2130" s="176"/>
      <c r="S2130" s="147"/>
      <c r="T2130" s="148"/>
      <c r="U2130" s="149" t="s">
        <v>40</v>
      </c>
      <c r="V2130" s="150">
        <f>V2092+1</f>
        <v>57</v>
      </c>
      <c r="W2130" s="146"/>
      <c r="X2130" s="146"/>
      <c r="Y2130" s="146"/>
    </row>
    <row r="2131" spans="1:25" s="99" customFormat="1" ht="81" customHeight="1" x14ac:dyDescent="0.25">
      <c r="A2131" s="110" t="s">
        <v>3</v>
      </c>
      <c r="B2131" s="188" t="s">
        <v>41</v>
      </c>
      <c r="C2131" s="176"/>
      <c r="D2131" s="111" t="s">
        <v>42</v>
      </c>
      <c r="E2131" s="110" t="s">
        <v>324</v>
      </c>
      <c r="F2131" s="111" t="s">
        <v>325</v>
      </c>
      <c r="G2131" s="151" t="s">
        <v>43</v>
      </c>
      <c r="H2131" s="110" t="s">
        <v>44</v>
      </c>
      <c r="I2131" s="110" t="s">
        <v>8</v>
      </c>
      <c r="J2131" s="110" t="s">
        <v>45</v>
      </c>
      <c r="K2131" s="110" t="s">
        <v>46</v>
      </c>
      <c r="L2131" s="152" t="s">
        <v>47</v>
      </c>
      <c r="M2131" s="153" t="s">
        <v>48</v>
      </c>
      <c r="N2131" s="154" t="s">
        <v>49</v>
      </c>
      <c r="O2131" s="154" t="s">
        <v>49</v>
      </c>
      <c r="P2131" s="112" t="s">
        <v>50</v>
      </c>
      <c r="Q2131" s="110" t="s">
        <v>51</v>
      </c>
      <c r="R2131" s="155" t="s">
        <v>52</v>
      </c>
      <c r="S2131" s="156" t="s">
        <v>53</v>
      </c>
      <c r="T2131" s="156" t="s">
        <v>54</v>
      </c>
      <c r="U2131" s="152" t="s">
        <v>54</v>
      </c>
      <c r="V2131" s="152" t="s">
        <v>55</v>
      </c>
      <c r="W2131" s="146"/>
      <c r="X2131" s="146"/>
      <c r="Y2131" s="146"/>
    </row>
    <row r="2132" spans="1:25" s="99" customFormat="1" ht="45" customHeight="1" x14ac:dyDescent="0.25">
      <c r="A2132" s="101"/>
      <c r="B2132" s="177" t="s">
        <v>56</v>
      </c>
      <c r="C2132" s="178"/>
      <c r="D2132" s="102"/>
      <c r="E2132" s="170"/>
      <c r="F2132" s="102"/>
      <c r="G2132" s="95"/>
      <c r="H2132" s="102"/>
      <c r="I2132" s="102"/>
      <c r="J2132" s="102"/>
      <c r="K2132" s="102"/>
      <c r="L2132" s="95"/>
      <c r="M2132" s="95"/>
      <c r="N2132" s="95"/>
      <c r="O2132" s="95"/>
      <c r="P2132" s="102"/>
      <c r="Q2132" s="102"/>
      <c r="R2132" s="190"/>
      <c r="S2132" s="184"/>
      <c r="T2132" s="95"/>
      <c r="U2132" s="95"/>
      <c r="V2132" s="95"/>
      <c r="W2132" s="146"/>
      <c r="X2132" s="146"/>
      <c r="Y2132" s="146"/>
    </row>
    <row r="2133" spans="1:25" s="99" customFormat="1" ht="54.75" customHeight="1" x14ac:dyDescent="0.25">
      <c r="A2133" s="96">
        <f>A2123+1</f>
        <v>1569</v>
      </c>
      <c r="B2133" s="181"/>
      <c r="C2133" s="182"/>
      <c r="D2133" s="113"/>
      <c r="E2133" s="115"/>
      <c r="F2133" s="174"/>
      <c r="G2133" s="114" t="str">
        <f t="shared" ref="G2133:G2146" si="671">IF(AND(F2133&lt;&gt;"",V2133&lt;&gt;"",L2133&lt;&gt;0),V2133/L2133,"")</f>
        <v/>
      </c>
      <c r="H2133" s="115"/>
      <c r="I2133" s="115"/>
      <c r="J2133" s="115"/>
      <c r="K2133" s="115"/>
      <c r="L2133" s="133" t="str">
        <f t="shared" ref="L2133:L2146" si="672">IF(AND(H2133&lt;&gt;0, J2133&lt;&gt;0, K2133&lt;&gt;0), H2133*J2133*K2133, "")</f>
        <v/>
      </c>
      <c r="M2133" s="116" t="str">
        <f>IF(L2133="", "", L2133/Veriler!$X$1)</f>
        <v/>
      </c>
      <c r="N2133" s="116" t="str">
        <f>IF(F2133&lt;&gt;"", "İthal Girdi", IF(Veriler!T2133="", "", IF(Veriler!S2133="H", "%0,5 üzerindedir", IF(Veriler!T2133&gt;0.1, "%10 sınırı aşılmıştır.", "Uygun"))))</f>
        <v>%0,5 üzerindedir</v>
      </c>
      <c r="O2133" s="116" t="str">
        <f t="shared" ref="O2133:O2146" si="673">IF(M2133=""," ",N2133)</f>
        <v xml:space="preserve"> </v>
      </c>
      <c r="P2133" s="117"/>
      <c r="Q2133" s="118"/>
      <c r="R2133" s="119" t="str">
        <f t="shared" ref="R2133:R2146" si="674">IFERROR(IF(AND(T2133&lt;&gt;"",L2133&lt;&gt;"",L2133&lt;&gt;0,T2133&lt;&gt;0),T2133/L2133,"")," ")</f>
        <v/>
      </c>
      <c r="S2133" s="133">
        <f>IFERROR(IF(M2133&lt;=0.005,IF(F2133="",L2133,0),IF(F2133&lt;&gt;"",0,IF(P2133="",0,IF(P2133="H",0,IF(Q2133&lt;Veriler!$G$2,L2133*Veriler!$G$2,L2133*Q2133)))))," ")</f>
        <v>0</v>
      </c>
      <c r="T2133" s="133">
        <f>IF(Veriler!T2133&lt;=0.1, S2133, IF(AND(Veriler!T2133&gt;0.1, F2133="", P2133="E"), IF(Q2133&gt;Veriler!$G$2, Q2133*S2133, IF(Q2133&lt;Veriler!$G$2, Veriler!$G$2*S2133, Q2133*S2133)), 0))</f>
        <v>0</v>
      </c>
      <c r="U2133" s="133" t="str">
        <f t="shared" ref="U2133:U2146" si="675">IF(T2133=0," ",T2133)</f>
        <v xml:space="preserve"> </v>
      </c>
      <c r="V2133" s="134" t="str">
        <f>IFERROR(IF(O2133="%10 sınırı aşılmıştır.",L2133-T2133,IFERROR(IF(F2133="",IF(S2133=1,0,IF(L2133-S2133=0,"",L2133-S2133)),IF(Veriler!M2133="",L2133,IF(L2133*Veriler!M2133=0,"",L2133*Veriler!M2133))),L2133)),0)</f>
        <v/>
      </c>
      <c r="W2133" s="146"/>
      <c r="X2133" s="146"/>
      <c r="Y2133" s="146"/>
    </row>
    <row r="2134" spans="1:25" s="99" customFormat="1" ht="54.75" customHeight="1" x14ac:dyDescent="0.25">
      <c r="A2134" s="96">
        <f t="shared" ref="A2134:A2146" si="676">A2133+1</f>
        <v>1570</v>
      </c>
      <c r="B2134" s="175"/>
      <c r="C2134" s="176"/>
      <c r="D2134" s="113"/>
      <c r="E2134" s="115"/>
      <c r="F2134" s="174"/>
      <c r="G2134" s="114" t="str">
        <f t="shared" si="671"/>
        <v/>
      </c>
      <c r="H2134" s="115"/>
      <c r="I2134" s="115"/>
      <c r="J2134" s="115"/>
      <c r="K2134" s="115"/>
      <c r="L2134" s="133" t="str">
        <f t="shared" si="672"/>
        <v/>
      </c>
      <c r="M2134" s="116" t="str">
        <f>IF(L2134="", "", L2134/Veriler!$X$1)</f>
        <v/>
      </c>
      <c r="N2134" s="116" t="str">
        <f>IF(F2134&lt;&gt;"", "İthal Girdi", IF(Veriler!T2134="", "", IF(Veriler!S2134="H", "%0,5 üzerindedir", IF(Veriler!T2134&gt;0.1, "%10 sınırı aşılmıştır.", "Uygun"))))</f>
        <v>%0,5 üzerindedir</v>
      </c>
      <c r="O2134" s="116" t="str">
        <f t="shared" si="673"/>
        <v xml:space="preserve"> </v>
      </c>
      <c r="P2134" s="117"/>
      <c r="Q2134" s="118"/>
      <c r="R2134" s="119" t="str">
        <f t="shared" si="674"/>
        <v/>
      </c>
      <c r="S2134" s="133">
        <f>IFERROR(IF(M2134&lt;=0.005,IF(F2134="",L2134,0),IF(F2134&lt;&gt;"",0,IF(P2134="",0,IF(P2134="H",0,IF(Q2134&lt;Veriler!$G$2,L2134*Veriler!$G$2,L2134*Q2134)))))," ")</f>
        <v>0</v>
      </c>
      <c r="T2134" s="133">
        <f>IF(Veriler!T2134&lt;=0.1, S2134, IF(AND(Veriler!T2134&gt;0.1, F2134="", P2134="E"), IF(Q2134&gt;Veriler!$G$2, Q2134*S2134, IF(Q2134&lt;Veriler!$G$2, Veriler!$G$2*S2134, Q2134*S2134)), 0))</f>
        <v>0</v>
      </c>
      <c r="U2134" s="133" t="str">
        <f t="shared" si="675"/>
        <v xml:space="preserve"> </v>
      </c>
      <c r="V2134" s="134" t="str">
        <f>IFERROR(IF(O2134="%10 sınırı aşılmıştır.",L2134-T2134,IFERROR(IF(F2134="",IF(S2134=1,0,IF(L2134-S2134=0,"",L2134-S2134)),IF(Veriler!M2134="",L2134,IF(L2134*Veriler!M2134=0,"",L2134*Veriler!M2134))),L2134)),0)</f>
        <v/>
      </c>
      <c r="W2134" s="146"/>
      <c r="X2134" s="146"/>
      <c r="Y2134" s="146"/>
    </row>
    <row r="2135" spans="1:25" s="99" customFormat="1" ht="54.75" customHeight="1" x14ac:dyDescent="0.25">
      <c r="A2135" s="96">
        <f t="shared" si="676"/>
        <v>1571</v>
      </c>
      <c r="B2135" s="175"/>
      <c r="C2135" s="176"/>
      <c r="D2135" s="113"/>
      <c r="E2135" s="115"/>
      <c r="F2135" s="174"/>
      <c r="G2135" s="114" t="str">
        <f t="shared" si="671"/>
        <v/>
      </c>
      <c r="H2135" s="115"/>
      <c r="I2135" s="115"/>
      <c r="J2135" s="115"/>
      <c r="K2135" s="115"/>
      <c r="L2135" s="133" t="str">
        <f t="shared" si="672"/>
        <v/>
      </c>
      <c r="M2135" s="116" t="str">
        <f>IF(L2135="", "", L2135/Veriler!$X$1)</f>
        <v/>
      </c>
      <c r="N2135" s="116" t="str">
        <f>IF(F2135&lt;&gt;"", "İthal Girdi", IF(Veriler!T2135="", "", IF(Veriler!S2135="H", "%0,5 üzerindedir", IF(Veriler!T2135&gt;0.1, "%10 sınırı aşılmıştır.", "Uygun"))))</f>
        <v>%0,5 üzerindedir</v>
      </c>
      <c r="O2135" s="116" t="str">
        <f t="shared" si="673"/>
        <v xml:space="preserve"> </v>
      </c>
      <c r="P2135" s="117"/>
      <c r="Q2135" s="118"/>
      <c r="R2135" s="119" t="str">
        <f t="shared" si="674"/>
        <v/>
      </c>
      <c r="S2135" s="133">
        <f>IFERROR(IF(M2135&lt;=0.005,IF(F2135="",L2135,0),IF(F2135&lt;&gt;"",0,IF(P2135="",0,IF(P2135="H",0,IF(Q2135&lt;Veriler!$G$2,L2135*Veriler!$G$2,L2135*Q2135)))))," ")</f>
        <v>0</v>
      </c>
      <c r="T2135" s="133">
        <f>IF(Veriler!T2135&lt;=0.1, S2135, IF(AND(Veriler!T2135&gt;0.1, F2135="", P2135="E"), IF(Q2135&gt;Veriler!$G$2, Q2135*S2135, IF(Q2135&lt;Veriler!$G$2, Veriler!$G$2*S2135, Q2135*S2135)), 0))</f>
        <v>0</v>
      </c>
      <c r="U2135" s="133" t="str">
        <f t="shared" si="675"/>
        <v xml:space="preserve"> </v>
      </c>
      <c r="V2135" s="134" t="str">
        <f>IFERROR(IF(O2135="%10 sınırı aşılmıştır.",L2135-T2135,IFERROR(IF(F2135="",IF(S2135=1,0,IF(L2135-S2135=0,"",L2135-S2135)),IF(Veriler!M2135="",L2135,IF(L2135*Veriler!M2135=0,"",L2135*Veriler!M2135))),L2135)),0)</f>
        <v/>
      </c>
      <c r="W2135" s="146"/>
      <c r="X2135" s="146"/>
      <c r="Y2135" s="146"/>
    </row>
    <row r="2136" spans="1:25" s="99" customFormat="1" ht="54.75" customHeight="1" x14ac:dyDescent="0.25">
      <c r="A2136" s="96">
        <f t="shared" si="676"/>
        <v>1572</v>
      </c>
      <c r="B2136" s="175"/>
      <c r="C2136" s="176"/>
      <c r="D2136" s="113"/>
      <c r="E2136" s="115"/>
      <c r="F2136" s="174"/>
      <c r="G2136" s="114" t="str">
        <f t="shared" si="671"/>
        <v/>
      </c>
      <c r="H2136" s="115"/>
      <c r="I2136" s="115"/>
      <c r="J2136" s="115"/>
      <c r="K2136" s="115"/>
      <c r="L2136" s="133" t="str">
        <f t="shared" si="672"/>
        <v/>
      </c>
      <c r="M2136" s="116" t="str">
        <f>IF(L2136="", "", L2136/Veriler!$X$1)</f>
        <v/>
      </c>
      <c r="N2136" s="116" t="str">
        <f>IF(F2136&lt;&gt;"", "İthal Girdi", IF(Veriler!T2136="", "", IF(Veriler!S2136="H", "%0,5 üzerindedir", IF(Veriler!T2136&gt;0.1, "%10 sınırı aşılmıştır.", "Uygun"))))</f>
        <v>%0,5 üzerindedir</v>
      </c>
      <c r="O2136" s="116" t="str">
        <f t="shared" si="673"/>
        <v xml:space="preserve"> </v>
      </c>
      <c r="P2136" s="117"/>
      <c r="Q2136" s="118"/>
      <c r="R2136" s="119" t="str">
        <f t="shared" si="674"/>
        <v/>
      </c>
      <c r="S2136" s="133">
        <f>IFERROR(IF(M2136&lt;=0.005,IF(F2136="",L2136,0),IF(F2136&lt;&gt;"",0,IF(P2136="",0,IF(P2136="H",0,IF(Q2136&lt;Veriler!$G$2,L2136*Veriler!$G$2,L2136*Q2136)))))," ")</f>
        <v>0</v>
      </c>
      <c r="T2136" s="133">
        <f>IF(Veriler!T2136&lt;=0.1, S2136, IF(AND(Veriler!T2136&gt;0.1, F2136="", P2136="E"), IF(Q2136&gt;Veriler!$G$2, Q2136*S2136, IF(Q2136&lt;Veriler!$G$2, Veriler!$G$2*S2136, Q2136*S2136)), 0))</f>
        <v>0</v>
      </c>
      <c r="U2136" s="133" t="str">
        <f t="shared" si="675"/>
        <v xml:space="preserve"> </v>
      </c>
      <c r="V2136" s="134" t="str">
        <f>IFERROR(IF(O2136="%10 sınırı aşılmıştır.",L2136-T2136,IFERROR(IF(F2136="",IF(S2136=1,0,IF(L2136-S2136=0,"",L2136-S2136)),IF(Veriler!M2136="",L2136,IF(L2136*Veriler!M2136=0,"",L2136*Veriler!M2136))),L2136)),0)</f>
        <v/>
      </c>
      <c r="W2136" s="146"/>
      <c r="X2136" s="146"/>
      <c r="Y2136" s="146"/>
    </row>
    <row r="2137" spans="1:25" s="99" customFormat="1" ht="54.75" customHeight="1" x14ac:dyDescent="0.25">
      <c r="A2137" s="96">
        <f t="shared" si="676"/>
        <v>1573</v>
      </c>
      <c r="B2137" s="175"/>
      <c r="C2137" s="176"/>
      <c r="D2137" s="113"/>
      <c r="E2137" s="115"/>
      <c r="F2137" s="174"/>
      <c r="G2137" s="114" t="str">
        <f t="shared" si="671"/>
        <v/>
      </c>
      <c r="H2137" s="115"/>
      <c r="I2137" s="115"/>
      <c r="J2137" s="115"/>
      <c r="K2137" s="115"/>
      <c r="L2137" s="133" t="str">
        <f t="shared" si="672"/>
        <v/>
      </c>
      <c r="M2137" s="116" t="str">
        <f>IF(L2137="", "", L2137/Veriler!$X$1)</f>
        <v/>
      </c>
      <c r="N2137" s="116" t="str">
        <f>IF(F2137&lt;&gt;"", "İthal Girdi", IF(Veriler!T2137="", "", IF(Veriler!S2137="H", "%0,5 üzerindedir", IF(Veriler!T2137&gt;0.1, "%10 sınırı aşılmıştır.", "Uygun"))))</f>
        <v>%0,5 üzerindedir</v>
      </c>
      <c r="O2137" s="116" t="str">
        <f t="shared" si="673"/>
        <v xml:space="preserve"> </v>
      </c>
      <c r="P2137" s="117"/>
      <c r="Q2137" s="118"/>
      <c r="R2137" s="119" t="str">
        <f t="shared" si="674"/>
        <v/>
      </c>
      <c r="S2137" s="133">
        <f>IFERROR(IF(M2137&lt;=0.005,IF(F2137="",L2137,0),IF(F2137&lt;&gt;"",0,IF(P2137="",0,IF(P2137="H",0,IF(Q2137&lt;Veriler!$G$2,L2137*Veriler!$G$2,L2137*Q2137)))))," ")</f>
        <v>0</v>
      </c>
      <c r="T2137" s="133">
        <f>IF(Veriler!T2137&lt;=0.1, S2137, IF(AND(Veriler!T2137&gt;0.1, F2137="", P2137="E"), IF(Q2137&gt;Veriler!$G$2, Q2137*S2137, IF(Q2137&lt;Veriler!$G$2, Veriler!$G$2*S2137, Q2137*S2137)), 0))</f>
        <v>0</v>
      </c>
      <c r="U2137" s="133" t="str">
        <f t="shared" si="675"/>
        <v xml:space="preserve"> </v>
      </c>
      <c r="V2137" s="134" t="str">
        <f>IFERROR(IF(O2137="%10 sınırı aşılmıştır.",L2137-T2137,IFERROR(IF(F2137="",IF(S2137=1,0,IF(L2137-S2137=0,"",L2137-S2137)),IF(Veriler!M2137="",L2137,IF(L2137*Veriler!M2137=0,"",L2137*Veriler!M2137))),L2137)),0)</f>
        <v/>
      </c>
      <c r="W2137" s="146"/>
      <c r="X2137" s="146"/>
      <c r="Y2137" s="146"/>
    </row>
    <row r="2138" spans="1:25" s="99" customFormat="1" ht="54.75" customHeight="1" x14ac:dyDescent="0.25">
      <c r="A2138" s="96">
        <f t="shared" si="676"/>
        <v>1574</v>
      </c>
      <c r="B2138" s="175"/>
      <c r="C2138" s="176"/>
      <c r="D2138" s="113"/>
      <c r="E2138" s="115"/>
      <c r="F2138" s="174"/>
      <c r="G2138" s="114" t="str">
        <f t="shared" si="671"/>
        <v/>
      </c>
      <c r="H2138" s="115"/>
      <c r="I2138" s="115"/>
      <c r="J2138" s="115"/>
      <c r="K2138" s="115"/>
      <c r="L2138" s="133" t="str">
        <f t="shared" si="672"/>
        <v/>
      </c>
      <c r="M2138" s="116" t="str">
        <f>IF(L2138="", "", L2138/Veriler!$X$1)</f>
        <v/>
      </c>
      <c r="N2138" s="116" t="str">
        <f>IF(F2138&lt;&gt;"", "İthal Girdi", IF(Veriler!T2138="", "", IF(Veriler!S2138="H", "%0,5 üzerindedir", IF(Veriler!T2138&gt;0.1, "%10 sınırı aşılmıştır.", "Uygun"))))</f>
        <v>%0,5 üzerindedir</v>
      </c>
      <c r="O2138" s="116" t="str">
        <f t="shared" si="673"/>
        <v xml:space="preserve"> </v>
      </c>
      <c r="P2138" s="117"/>
      <c r="Q2138" s="118"/>
      <c r="R2138" s="119" t="str">
        <f t="shared" si="674"/>
        <v/>
      </c>
      <c r="S2138" s="133">
        <f>IFERROR(IF(M2138&lt;=0.005,IF(F2138="",L2138,0),IF(F2138&lt;&gt;"",0,IF(P2138="",0,IF(P2138="H",0,IF(Q2138&lt;Veriler!$G$2,L2138*Veriler!$G$2,L2138*Q2138)))))," ")</f>
        <v>0</v>
      </c>
      <c r="T2138" s="133">
        <f>IF(Veriler!T2138&lt;=0.1, S2138, IF(AND(Veriler!T2138&gt;0.1, F2138="", P2138="E"), IF(Q2138&gt;Veriler!$G$2, Q2138*S2138, IF(Q2138&lt;Veriler!$G$2, Veriler!$G$2*S2138, Q2138*S2138)), 0))</f>
        <v>0</v>
      </c>
      <c r="U2138" s="133" t="str">
        <f t="shared" si="675"/>
        <v xml:space="preserve"> </v>
      </c>
      <c r="V2138" s="134" t="str">
        <f>IFERROR(IF(O2138="%10 sınırı aşılmıştır.",L2138-T2138,IFERROR(IF(F2138="",IF(S2138=1,0,IF(L2138-S2138=0,"",L2138-S2138)),IF(Veriler!M2138="",L2138,IF(L2138*Veriler!M2138=0,"",L2138*Veriler!M2138))),L2138)),0)</f>
        <v/>
      </c>
      <c r="W2138" s="146"/>
      <c r="X2138" s="146"/>
      <c r="Y2138" s="146"/>
    </row>
    <row r="2139" spans="1:25" s="99" customFormat="1" ht="54.75" customHeight="1" x14ac:dyDescent="0.25">
      <c r="A2139" s="96">
        <f t="shared" si="676"/>
        <v>1575</v>
      </c>
      <c r="B2139" s="175"/>
      <c r="C2139" s="176"/>
      <c r="D2139" s="113"/>
      <c r="E2139" s="115"/>
      <c r="F2139" s="174"/>
      <c r="G2139" s="114" t="str">
        <f t="shared" si="671"/>
        <v/>
      </c>
      <c r="H2139" s="115"/>
      <c r="I2139" s="115"/>
      <c r="J2139" s="115"/>
      <c r="K2139" s="115"/>
      <c r="L2139" s="133" t="str">
        <f t="shared" si="672"/>
        <v/>
      </c>
      <c r="M2139" s="116" t="str">
        <f>IF(L2139="", "", L2139/Veriler!$X$1)</f>
        <v/>
      </c>
      <c r="N2139" s="116" t="str">
        <f>IF(F2139&lt;&gt;"", "İthal Girdi", IF(Veriler!T2139="", "", IF(Veriler!S2139="H", "%0,5 üzerindedir", IF(Veriler!T2139&gt;0.1, "%10 sınırı aşılmıştır.", "Uygun"))))</f>
        <v>%0,5 üzerindedir</v>
      </c>
      <c r="O2139" s="116" t="str">
        <f t="shared" si="673"/>
        <v xml:space="preserve"> </v>
      </c>
      <c r="P2139" s="117"/>
      <c r="Q2139" s="118"/>
      <c r="R2139" s="119" t="str">
        <f t="shared" si="674"/>
        <v/>
      </c>
      <c r="S2139" s="133">
        <f>IFERROR(IF(M2139&lt;=0.005,IF(F2139="",L2139,0),IF(F2139&lt;&gt;"",0,IF(P2139="",0,IF(P2139="H",0,IF(Q2139&lt;Veriler!$G$2,L2139*Veriler!$G$2,L2139*Q2139)))))," ")</f>
        <v>0</v>
      </c>
      <c r="T2139" s="133">
        <f>IF(Veriler!T2139&lt;=0.1, S2139, IF(AND(Veriler!T2139&gt;0.1, F2139="", P2139="E"), IF(Q2139&gt;Veriler!$G$2, Q2139*S2139, IF(Q2139&lt;Veriler!$G$2, Veriler!$G$2*S2139, Q2139*S2139)), 0))</f>
        <v>0</v>
      </c>
      <c r="U2139" s="133" t="str">
        <f t="shared" si="675"/>
        <v xml:space="preserve"> </v>
      </c>
      <c r="V2139" s="134" t="str">
        <f>IFERROR(IF(O2139="%10 sınırı aşılmıştır.",L2139-T2139,IFERROR(IF(F2139="",IF(S2139=1,0,IF(L2139-S2139=0,"",L2139-S2139)),IF(Veriler!M2139="",L2139,IF(L2139*Veriler!M2139=0,"",L2139*Veriler!M2139))),L2139)),0)</f>
        <v/>
      </c>
      <c r="W2139" s="146"/>
      <c r="X2139" s="146"/>
      <c r="Y2139" s="146"/>
    </row>
    <row r="2140" spans="1:25" s="99" customFormat="1" ht="54.75" customHeight="1" x14ac:dyDescent="0.25">
      <c r="A2140" s="96">
        <f t="shared" si="676"/>
        <v>1576</v>
      </c>
      <c r="B2140" s="175"/>
      <c r="C2140" s="176"/>
      <c r="D2140" s="113"/>
      <c r="E2140" s="115"/>
      <c r="F2140" s="174"/>
      <c r="G2140" s="114" t="str">
        <f t="shared" si="671"/>
        <v/>
      </c>
      <c r="H2140" s="115"/>
      <c r="I2140" s="115"/>
      <c r="J2140" s="115"/>
      <c r="K2140" s="115"/>
      <c r="L2140" s="133" t="str">
        <f t="shared" si="672"/>
        <v/>
      </c>
      <c r="M2140" s="116" t="str">
        <f>IF(L2140="", "", L2140/Veriler!$X$1)</f>
        <v/>
      </c>
      <c r="N2140" s="116" t="str">
        <f>IF(F2140&lt;&gt;"", "İthal Girdi", IF(Veriler!T2140="", "", IF(Veriler!S2140="H", "%0,5 üzerindedir", IF(Veriler!T2140&gt;0.1, "%10 sınırı aşılmıştır.", "Uygun"))))</f>
        <v>%0,5 üzerindedir</v>
      </c>
      <c r="O2140" s="116" t="str">
        <f t="shared" si="673"/>
        <v xml:space="preserve"> </v>
      </c>
      <c r="P2140" s="117"/>
      <c r="Q2140" s="118"/>
      <c r="R2140" s="119" t="str">
        <f t="shared" si="674"/>
        <v/>
      </c>
      <c r="S2140" s="133">
        <f>IFERROR(IF(M2140&lt;=0.005,IF(F2140="",L2140,0),IF(F2140&lt;&gt;"",0,IF(P2140="",0,IF(P2140="H",0,IF(Q2140&lt;Veriler!$G$2,L2140*Veriler!$G$2,L2140*Q2140)))))," ")</f>
        <v>0</v>
      </c>
      <c r="T2140" s="133">
        <f>IF(Veriler!T2140&lt;=0.1, S2140, IF(AND(Veriler!T2140&gt;0.1, F2140="", P2140="E"), IF(Q2140&gt;Veriler!$G$2, Q2140*S2140, IF(Q2140&lt;Veriler!$G$2, Veriler!$G$2*S2140, Q2140*S2140)), 0))</f>
        <v>0</v>
      </c>
      <c r="U2140" s="133" t="str">
        <f t="shared" si="675"/>
        <v xml:space="preserve"> </v>
      </c>
      <c r="V2140" s="134" t="str">
        <f>IFERROR(IF(O2140="%10 sınırı aşılmıştır.",L2140-T2140,IFERROR(IF(F2140="",IF(S2140=1,0,IF(L2140-S2140=0,"",L2140-S2140)),IF(Veriler!M2140="",L2140,IF(L2140*Veriler!M2140=0,"",L2140*Veriler!M2140))),L2140)),0)</f>
        <v/>
      </c>
      <c r="W2140" s="146"/>
      <c r="X2140" s="146"/>
      <c r="Y2140" s="146"/>
    </row>
    <row r="2141" spans="1:25" s="99" customFormat="1" ht="54.75" customHeight="1" x14ac:dyDescent="0.25">
      <c r="A2141" s="96">
        <f t="shared" si="676"/>
        <v>1577</v>
      </c>
      <c r="B2141" s="175"/>
      <c r="C2141" s="176"/>
      <c r="D2141" s="113"/>
      <c r="E2141" s="115"/>
      <c r="F2141" s="174"/>
      <c r="G2141" s="114" t="str">
        <f t="shared" si="671"/>
        <v/>
      </c>
      <c r="H2141" s="115"/>
      <c r="I2141" s="115"/>
      <c r="J2141" s="115"/>
      <c r="K2141" s="115"/>
      <c r="L2141" s="133" t="str">
        <f t="shared" si="672"/>
        <v/>
      </c>
      <c r="M2141" s="116" t="str">
        <f>IF(L2141="", "", L2141/Veriler!$X$1)</f>
        <v/>
      </c>
      <c r="N2141" s="116" t="str">
        <f>IF(F2141&lt;&gt;"", "İthal Girdi", IF(Veriler!T2141="", "", IF(Veriler!S2141="H", "%0,5 üzerindedir", IF(Veriler!T2141&gt;0.1, "%10 sınırı aşılmıştır.", "Uygun"))))</f>
        <v>%0,5 üzerindedir</v>
      </c>
      <c r="O2141" s="116" t="str">
        <f t="shared" si="673"/>
        <v xml:space="preserve"> </v>
      </c>
      <c r="P2141" s="117"/>
      <c r="Q2141" s="118"/>
      <c r="R2141" s="119" t="str">
        <f t="shared" si="674"/>
        <v/>
      </c>
      <c r="S2141" s="133">
        <f>IFERROR(IF(M2141&lt;=0.005,IF(F2141="",L2141,0),IF(F2141&lt;&gt;"",0,IF(P2141="",0,IF(P2141="H",0,IF(Q2141&lt;Veriler!$G$2,L2141*Veriler!$G$2,L2141*Q2141)))))," ")</f>
        <v>0</v>
      </c>
      <c r="T2141" s="133">
        <f>IF(Veriler!T2141&lt;=0.1, S2141, IF(AND(Veriler!T2141&gt;0.1, F2141="", P2141="E"), IF(Q2141&gt;Veriler!$G$2, Q2141*S2141, IF(Q2141&lt;Veriler!$G$2, Veriler!$G$2*S2141, Q2141*S2141)), 0))</f>
        <v>0</v>
      </c>
      <c r="U2141" s="133" t="str">
        <f t="shared" si="675"/>
        <v xml:space="preserve"> </v>
      </c>
      <c r="V2141" s="134" t="str">
        <f>IFERROR(IF(O2141="%10 sınırı aşılmıştır.",L2141-T2141,IFERROR(IF(F2141="",IF(S2141=1,0,IF(L2141-S2141=0,"",L2141-S2141)),IF(Veriler!M2141="",L2141,IF(L2141*Veriler!M2141=0,"",L2141*Veriler!M2141))),L2141)),0)</f>
        <v/>
      </c>
      <c r="W2141" s="146"/>
      <c r="X2141" s="146"/>
      <c r="Y2141" s="146"/>
    </row>
    <row r="2142" spans="1:25" s="99" customFormat="1" ht="54.75" customHeight="1" x14ac:dyDescent="0.25">
      <c r="A2142" s="96">
        <f t="shared" si="676"/>
        <v>1578</v>
      </c>
      <c r="B2142" s="175"/>
      <c r="C2142" s="176"/>
      <c r="D2142" s="113"/>
      <c r="E2142" s="115"/>
      <c r="F2142" s="174"/>
      <c r="G2142" s="114" t="str">
        <f t="shared" si="671"/>
        <v/>
      </c>
      <c r="H2142" s="115"/>
      <c r="I2142" s="115"/>
      <c r="J2142" s="115"/>
      <c r="K2142" s="115"/>
      <c r="L2142" s="133" t="str">
        <f t="shared" si="672"/>
        <v/>
      </c>
      <c r="M2142" s="116" t="str">
        <f>IF(L2142="", "", L2142/Veriler!$X$1)</f>
        <v/>
      </c>
      <c r="N2142" s="116" t="str">
        <f>IF(F2142&lt;&gt;"", "İthal Girdi", IF(Veriler!T2142="", "", IF(Veriler!S2142="H", "%0,5 üzerindedir", IF(Veriler!T2142&gt;0.1, "%10 sınırı aşılmıştır.", "Uygun"))))</f>
        <v>%0,5 üzerindedir</v>
      </c>
      <c r="O2142" s="116" t="str">
        <f t="shared" si="673"/>
        <v xml:space="preserve"> </v>
      </c>
      <c r="P2142" s="117"/>
      <c r="Q2142" s="118"/>
      <c r="R2142" s="119" t="str">
        <f t="shared" si="674"/>
        <v/>
      </c>
      <c r="S2142" s="133">
        <f>IFERROR(IF(M2142&lt;=0.005,IF(F2142="",L2142,0),IF(F2142&lt;&gt;"",0,IF(P2142="",0,IF(P2142="H",0,IF(Q2142&lt;Veriler!$G$2,L2142*Veriler!$G$2,L2142*Q2142)))))," ")</f>
        <v>0</v>
      </c>
      <c r="T2142" s="133">
        <f>IF(Veriler!T2142&lt;=0.1, S2142, IF(AND(Veriler!T2142&gt;0.1, F2142="", P2142="E"), IF(Q2142&gt;Veriler!$G$2, Q2142*S2142, IF(Q2142&lt;Veriler!$G$2, Veriler!$G$2*S2142, Q2142*S2142)), 0))</f>
        <v>0</v>
      </c>
      <c r="U2142" s="133" t="str">
        <f t="shared" si="675"/>
        <v xml:space="preserve"> </v>
      </c>
      <c r="V2142" s="134" t="str">
        <f>IFERROR(IF(O2142="%10 sınırı aşılmıştır.",L2142-T2142,IFERROR(IF(F2142="",IF(S2142=1,0,IF(L2142-S2142=0,"",L2142-S2142)),IF(Veriler!M2142="",L2142,IF(L2142*Veriler!M2142=0,"",L2142*Veriler!M2142))),L2142)),0)</f>
        <v/>
      </c>
      <c r="W2142" s="146"/>
      <c r="X2142" s="146"/>
      <c r="Y2142" s="146"/>
    </row>
    <row r="2143" spans="1:25" s="99" customFormat="1" ht="54.75" customHeight="1" x14ac:dyDescent="0.25">
      <c r="A2143" s="96">
        <f t="shared" si="676"/>
        <v>1579</v>
      </c>
      <c r="B2143" s="175"/>
      <c r="C2143" s="176"/>
      <c r="D2143" s="113"/>
      <c r="E2143" s="115"/>
      <c r="F2143" s="174"/>
      <c r="G2143" s="114" t="str">
        <f t="shared" si="671"/>
        <v/>
      </c>
      <c r="H2143" s="115"/>
      <c r="I2143" s="115"/>
      <c r="J2143" s="115"/>
      <c r="K2143" s="115"/>
      <c r="L2143" s="133" t="str">
        <f t="shared" si="672"/>
        <v/>
      </c>
      <c r="M2143" s="116" t="str">
        <f>IF(L2143="", "", L2143/Veriler!$X$1)</f>
        <v/>
      </c>
      <c r="N2143" s="116" t="str">
        <f>IF(F2143&lt;&gt;"", "İthal Girdi", IF(Veriler!T2143="", "", IF(Veriler!S2143="H", "%0,5 üzerindedir", IF(Veriler!T2143&gt;0.1, "%10 sınırı aşılmıştır.", "Uygun"))))</f>
        <v>%0,5 üzerindedir</v>
      </c>
      <c r="O2143" s="116" t="str">
        <f t="shared" si="673"/>
        <v xml:space="preserve"> </v>
      </c>
      <c r="P2143" s="117"/>
      <c r="Q2143" s="118"/>
      <c r="R2143" s="119" t="str">
        <f t="shared" si="674"/>
        <v/>
      </c>
      <c r="S2143" s="133">
        <f>IFERROR(IF(M2143&lt;=0.005,IF(F2143="",L2143,0),IF(F2143&lt;&gt;"",0,IF(P2143="",0,IF(P2143="H",0,IF(Q2143&lt;Veriler!$G$2,L2143*Veriler!$G$2,L2143*Q2143)))))," ")</f>
        <v>0</v>
      </c>
      <c r="T2143" s="133">
        <f>IF(Veriler!T2143&lt;=0.1, S2143, IF(AND(Veriler!T2143&gt;0.1, F2143="", P2143="E"), IF(Q2143&gt;Veriler!$G$2, Q2143*S2143, IF(Q2143&lt;Veriler!$G$2, Veriler!$G$2*S2143, Q2143*S2143)), 0))</f>
        <v>0</v>
      </c>
      <c r="U2143" s="133" t="str">
        <f t="shared" si="675"/>
        <v xml:space="preserve"> </v>
      </c>
      <c r="V2143" s="134" t="str">
        <f>IFERROR(IF(O2143="%10 sınırı aşılmıştır.",L2143-T2143,IFERROR(IF(F2143="",IF(S2143=1,0,IF(L2143-S2143=0,"",L2143-S2143)),IF(Veriler!M2143="",L2143,IF(L2143*Veriler!M2143=0,"",L2143*Veriler!M2143))),L2143)),0)</f>
        <v/>
      </c>
      <c r="W2143" s="146"/>
      <c r="X2143" s="146"/>
      <c r="Y2143" s="146"/>
    </row>
    <row r="2144" spans="1:25" s="99" customFormat="1" ht="54.75" customHeight="1" x14ac:dyDescent="0.25">
      <c r="A2144" s="96">
        <f t="shared" si="676"/>
        <v>1580</v>
      </c>
      <c r="B2144" s="175"/>
      <c r="C2144" s="176"/>
      <c r="D2144" s="113"/>
      <c r="E2144" s="115"/>
      <c r="F2144" s="174"/>
      <c r="G2144" s="114" t="str">
        <f t="shared" si="671"/>
        <v/>
      </c>
      <c r="H2144" s="115"/>
      <c r="I2144" s="115"/>
      <c r="J2144" s="115"/>
      <c r="K2144" s="115"/>
      <c r="L2144" s="133" t="str">
        <f t="shared" si="672"/>
        <v/>
      </c>
      <c r="M2144" s="116" t="str">
        <f>IF(L2144="", "", L2144/Veriler!$X$1)</f>
        <v/>
      </c>
      <c r="N2144" s="116" t="str">
        <f>IF(F2144&lt;&gt;"", "İthal Girdi", IF(Veriler!T2144="", "", IF(Veriler!S2144="H", "%0,5 üzerindedir", IF(Veriler!T2144&gt;0.1, "%10 sınırı aşılmıştır.", "Uygun"))))</f>
        <v>%0,5 üzerindedir</v>
      </c>
      <c r="O2144" s="116" t="str">
        <f t="shared" si="673"/>
        <v xml:space="preserve"> </v>
      </c>
      <c r="P2144" s="117"/>
      <c r="Q2144" s="118"/>
      <c r="R2144" s="119" t="str">
        <f t="shared" si="674"/>
        <v/>
      </c>
      <c r="S2144" s="133">
        <f>IFERROR(IF(M2144&lt;=0.005,IF(F2144="",L2144,0),IF(F2144&lt;&gt;"",0,IF(P2144="",0,IF(P2144="H",0,IF(Q2144&lt;Veriler!$G$2,L2144*Veriler!$G$2,L2144*Q2144)))))," ")</f>
        <v>0</v>
      </c>
      <c r="T2144" s="133">
        <f>IF(Veriler!T2144&lt;=0.1, S2144, IF(AND(Veriler!T2144&gt;0.1, F2144="", P2144="E"), IF(Q2144&gt;Veriler!$G$2, Q2144*S2144, IF(Q2144&lt;Veriler!$G$2, Veriler!$G$2*S2144, Q2144*S2144)), 0))</f>
        <v>0</v>
      </c>
      <c r="U2144" s="133" t="str">
        <f t="shared" si="675"/>
        <v xml:space="preserve"> </v>
      </c>
      <c r="V2144" s="134" t="str">
        <f>IFERROR(IF(O2144="%10 sınırı aşılmıştır.",L2144-T2144,IFERROR(IF(F2144="",IF(S2144=1,0,IF(L2144-S2144=0,"",L2144-S2144)),IF(Veriler!M2144="",L2144,IF(L2144*Veriler!M2144=0,"",L2144*Veriler!M2144))),L2144)),0)</f>
        <v/>
      </c>
      <c r="W2144" s="146"/>
      <c r="X2144" s="146"/>
      <c r="Y2144" s="146"/>
    </row>
    <row r="2145" spans="1:25" s="99" customFormat="1" ht="54.75" customHeight="1" x14ac:dyDescent="0.25">
      <c r="A2145" s="96">
        <f t="shared" si="676"/>
        <v>1581</v>
      </c>
      <c r="B2145" s="175"/>
      <c r="C2145" s="176"/>
      <c r="D2145" s="113"/>
      <c r="E2145" s="115"/>
      <c r="F2145" s="174"/>
      <c r="G2145" s="114" t="str">
        <f t="shared" si="671"/>
        <v/>
      </c>
      <c r="H2145" s="115"/>
      <c r="I2145" s="115"/>
      <c r="J2145" s="115"/>
      <c r="K2145" s="115"/>
      <c r="L2145" s="133" t="str">
        <f t="shared" si="672"/>
        <v/>
      </c>
      <c r="M2145" s="116" t="str">
        <f>IF(L2145="", "", L2145/Veriler!$X$1)</f>
        <v/>
      </c>
      <c r="N2145" s="116" t="str">
        <f>IF(F2145&lt;&gt;"", "İthal Girdi", IF(Veriler!T2145="", "", IF(Veriler!S2145="H", "%0,5 üzerindedir", IF(Veriler!T2145&gt;0.1, "%10 sınırı aşılmıştır.", "Uygun"))))</f>
        <v>%0,5 üzerindedir</v>
      </c>
      <c r="O2145" s="116" t="str">
        <f t="shared" si="673"/>
        <v xml:space="preserve"> </v>
      </c>
      <c r="P2145" s="117"/>
      <c r="Q2145" s="118"/>
      <c r="R2145" s="119" t="str">
        <f t="shared" si="674"/>
        <v/>
      </c>
      <c r="S2145" s="133">
        <f>IFERROR(IF(M2145&lt;=0.005,IF(F2145="",L2145,0),IF(F2145&lt;&gt;"",0,IF(P2145="",0,IF(P2145="H",0,IF(Q2145&lt;Veriler!$G$2,L2145*Veriler!$G$2,L2145*Q2145)))))," ")</f>
        <v>0</v>
      </c>
      <c r="T2145" s="133">
        <f>IF(Veriler!T2145&lt;=0.1, S2145, IF(AND(Veriler!T2145&gt;0.1, F2145="", P2145="E"), IF(Q2145&gt;Veriler!$G$2, Q2145*S2145, IF(Q2145&lt;Veriler!$G$2, Veriler!$G$2*S2145, Q2145*S2145)), 0))</f>
        <v>0</v>
      </c>
      <c r="U2145" s="133" t="str">
        <f t="shared" si="675"/>
        <v xml:space="preserve"> </v>
      </c>
      <c r="V2145" s="134" t="str">
        <f>IFERROR(IF(O2145="%10 sınırı aşılmıştır.",L2145-T2145,IFERROR(IF(F2145="",IF(S2145=1,0,IF(L2145-S2145=0,"",L2145-S2145)),IF(Veriler!M2145="",L2145,IF(L2145*Veriler!M2145=0,"",L2145*Veriler!M2145))),L2145)),0)</f>
        <v/>
      </c>
      <c r="W2145" s="146"/>
      <c r="X2145" s="146"/>
      <c r="Y2145" s="146"/>
    </row>
    <row r="2146" spans="1:25" s="99" customFormat="1" ht="54.75" customHeight="1" x14ac:dyDescent="0.25">
      <c r="A2146" s="96">
        <f t="shared" si="676"/>
        <v>1582</v>
      </c>
      <c r="B2146" s="175"/>
      <c r="C2146" s="176"/>
      <c r="D2146" s="113"/>
      <c r="E2146" s="115"/>
      <c r="F2146" s="174"/>
      <c r="G2146" s="114" t="str">
        <f t="shared" si="671"/>
        <v/>
      </c>
      <c r="H2146" s="115"/>
      <c r="I2146" s="115"/>
      <c r="J2146" s="115"/>
      <c r="K2146" s="115"/>
      <c r="L2146" s="133" t="str">
        <f t="shared" si="672"/>
        <v/>
      </c>
      <c r="M2146" s="116" t="str">
        <f>IF(L2146="", "", L2146/Veriler!$X$1)</f>
        <v/>
      </c>
      <c r="N2146" s="116" t="str">
        <f>IF(F2146&lt;&gt;"", "İthal Girdi", IF(Veriler!T2146="", "", IF(Veriler!S2146="H", "%0,5 üzerindedir", IF(Veriler!T2146&gt;0.1, "%10 sınırı aşılmıştır.", "Uygun"))))</f>
        <v>%0,5 üzerindedir</v>
      </c>
      <c r="O2146" s="116" t="str">
        <f t="shared" si="673"/>
        <v xml:space="preserve"> </v>
      </c>
      <c r="P2146" s="117"/>
      <c r="Q2146" s="118"/>
      <c r="R2146" s="119" t="str">
        <f t="shared" si="674"/>
        <v/>
      </c>
      <c r="S2146" s="133">
        <f>IFERROR(IF(M2146&lt;=0.005,IF(F2146="",L2146,0),IF(F2146&lt;&gt;"",0,IF(P2146="",0,IF(P2146="H",0,IF(Q2146&lt;Veriler!$G$2,L2146*Veriler!$G$2,L2146*Q2146)))))," ")</f>
        <v>0</v>
      </c>
      <c r="T2146" s="133">
        <f>IF(Veriler!T2146&lt;=0.1, S2146, IF(AND(Veriler!T2146&gt;0.1, F2146="", P2146="E"), IF(Q2146&gt;Veriler!$G$2, Q2146*S2146, IF(Q2146&lt;Veriler!$G$2, Veriler!$G$2*S2146, Q2146*S2146)), 0))</f>
        <v>0</v>
      </c>
      <c r="U2146" s="133" t="str">
        <f t="shared" si="675"/>
        <v xml:space="preserve"> </v>
      </c>
      <c r="V2146" s="134" t="str">
        <f>IFERROR(IF(O2146="%10 sınırı aşılmıştır.",L2146-T2146,IFERROR(IF(F2146="",IF(S2146=1,0,IF(L2146-S2146=0,"",L2146-S2146)),IF(Veriler!M2146="",L2146,IF(L2146*Veriler!M2146=0,"",L2146*Veriler!M2146))),L2146)),0)</f>
        <v/>
      </c>
      <c r="W2146" s="146"/>
      <c r="X2146" s="146"/>
      <c r="Y2146" s="146"/>
    </row>
    <row r="2147" spans="1:25" s="99" customFormat="1" ht="36" hidden="1" customHeight="1" x14ac:dyDescent="0.25">
      <c r="A2147" s="101"/>
      <c r="B2147" s="191" t="s">
        <v>16</v>
      </c>
      <c r="C2147" s="176"/>
      <c r="D2147" s="120"/>
      <c r="E2147" s="171"/>
      <c r="F2147" s="172"/>
      <c r="G2147" s="121"/>
      <c r="H2147" s="115"/>
      <c r="I2147" s="115"/>
      <c r="J2147" s="115"/>
      <c r="K2147" s="115"/>
      <c r="L2147" s="121"/>
      <c r="M2147" s="121"/>
      <c r="N2147" s="121"/>
      <c r="O2147" s="121"/>
      <c r="P2147" s="120"/>
      <c r="Q2147" s="120"/>
      <c r="R2147" s="183"/>
      <c r="S2147" s="184"/>
      <c r="T2147" s="121"/>
      <c r="U2147" s="121"/>
      <c r="V2147" s="121"/>
      <c r="W2147" s="146"/>
      <c r="X2147" s="146"/>
      <c r="Y2147" s="146"/>
    </row>
    <row r="2148" spans="1:25" s="99" customFormat="1" ht="54.75" customHeight="1" x14ac:dyDescent="0.25">
      <c r="A2148" s="96">
        <f>A2146+1</f>
        <v>1583</v>
      </c>
      <c r="B2148" s="175"/>
      <c r="C2148" s="176"/>
      <c r="D2148" s="113"/>
      <c r="E2148" s="115"/>
      <c r="F2148" s="174"/>
      <c r="G2148" s="114" t="str">
        <f t="shared" ref="G2148:G2161" si="677">IF(AND(F2148&lt;&gt;"",V2148&lt;&gt;"",L2148&lt;&gt;0),V2148/L2148,"")</f>
        <v/>
      </c>
      <c r="H2148" s="115"/>
      <c r="I2148" s="115"/>
      <c r="J2148" s="115"/>
      <c r="K2148" s="115"/>
      <c r="L2148" s="133" t="str">
        <f t="shared" ref="L2148:L2161" si="678">IF(AND(H2148&lt;&gt;0, J2148&lt;&gt;0, K2148&lt;&gt;0), H2148*J2148*K2148, "")</f>
        <v/>
      </c>
      <c r="M2148" s="116" t="str">
        <f>IF(L2148="", "", L2148/Veriler!$X$1)</f>
        <v/>
      </c>
      <c r="N2148" s="116" t="str">
        <f>IF(F2148&lt;&gt;"", "İthal Girdi", IF(Veriler!T2148="", "", IF(Veriler!S2148="H", "%0,5 üzerindedir", IF(Veriler!T2148&gt;0.1, "%10 sınırı aşılmıştır.", "Uygun"))))</f>
        <v>%0,5 üzerindedir</v>
      </c>
      <c r="O2148" s="116" t="str">
        <f t="shared" ref="O2148:O2161" si="679">IF(M2148=""," ",N2148)</f>
        <v xml:space="preserve"> </v>
      </c>
      <c r="P2148" s="117"/>
      <c r="Q2148" s="118"/>
      <c r="R2148" s="119" t="str">
        <f t="shared" ref="R2148:R2161" si="680">IFERROR(IF(AND(T2148&lt;&gt;"",L2148&lt;&gt;"",L2148&lt;&gt;0,T2148&lt;&gt;0),T2148/L2148,"")," ")</f>
        <v/>
      </c>
      <c r="S2148" s="133">
        <f>IFERROR(IF(M2148&lt;=0.005,IF(F2148="",L2148,0),IF(F2148&lt;&gt;"",0,IF(P2148="",0,IF(P2148="H",0,IF(Q2148&lt;Veriler!$G$2,L2148*Veriler!$G$2,L2148*Q2148)))))," ")</f>
        <v>0</v>
      </c>
      <c r="T2148" s="133">
        <f>IF(Veriler!T2148&lt;=0.1, S2148, IF(AND(Veriler!T2148&gt;0.1, F2148="", P2148="E"), IF(Q2148&gt;Veriler!$G$2, Q2148*S2148, IF(Q2148&lt;Veriler!$G$2, Veriler!$G$2*S2148, Q2148*S2148)), 0))</f>
        <v>0</v>
      </c>
      <c r="U2148" s="133" t="str">
        <f t="shared" ref="U2148:U2161" si="681">IF(T2148=0," ",T2148)</f>
        <v xml:space="preserve"> </v>
      </c>
      <c r="V2148" s="134" t="str">
        <f>IFERROR(IF(O2148="%10 sınırı aşılmıştır.",L2148-T2148,IFERROR(IF(F2148="",IF(S2148=1,0,IF(L2148-S2148=0,"",L2148-S2148)),IF(Veriler!M2148="",L2148,IF(L2148*Veriler!M2148=0,"",L2148*Veriler!M2148))),L2148)),0)</f>
        <v/>
      </c>
      <c r="W2148" s="146"/>
      <c r="X2148" s="146"/>
      <c r="Y2148" s="146"/>
    </row>
    <row r="2149" spans="1:25" s="99" customFormat="1" ht="54.75" customHeight="1" x14ac:dyDescent="0.25">
      <c r="A2149" s="96">
        <f t="shared" ref="A2149:A2161" si="682">A2148+1</f>
        <v>1584</v>
      </c>
      <c r="B2149" s="175"/>
      <c r="C2149" s="176"/>
      <c r="D2149" s="113"/>
      <c r="E2149" s="115"/>
      <c r="F2149" s="174"/>
      <c r="G2149" s="114" t="str">
        <f t="shared" si="677"/>
        <v/>
      </c>
      <c r="H2149" s="115"/>
      <c r="I2149" s="115"/>
      <c r="J2149" s="115"/>
      <c r="K2149" s="115"/>
      <c r="L2149" s="133" t="str">
        <f t="shared" si="678"/>
        <v/>
      </c>
      <c r="M2149" s="116" t="str">
        <f>IF(L2149="", "", L2149/Veriler!$X$1)</f>
        <v/>
      </c>
      <c r="N2149" s="116" t="str">
        <f>IF(F2149&lt;&gt;"", "İthal Girdi", IF(Veriler!T2149="", "", IF(Veriler!S2149="H", "%0,5 üzerindedir", IF(Veriler!T2149&gt;0.1, "%10 sınırı aşılmıştır.", "Uygun"))))</f>
        <v>%0,5 üzerindedir</v>
      </c>
      <c r="O2149" s="116" t="str">
        <f t="shared" si="679"/>
        <v xml:space="preserve"> </v>
      </c>
      <c r="P2149" s="117"/>
      <c r="Q2149" s="118"/>
      <c r="R2149" s="119" t="str">
        <f t="shared" si="680"/>
        <v/>
      </c>
      <c r="S2149" s="133">
        <f>IFERROR(IF(M2149&lt;=0.005,IF(F2149="",L2149,0),IF(F2149&lt;&gt;"",0,IF(P2149="",0,IF(P2149="H",0,IF(Q2149&lt;Veriler!$G$2,L2149*Veriler!$G$2,L2149*Q2149)))))," ")</f>
        <v>0</v>
      </c>
      <c r="T2149" s="133">
        <f>IF(Veriler!T2149&lt;=0.1, S2149, IF(AND(Veriler!T2149&gt;0.1, F2149="", P2149="E"), IF(Q2149&gt;Veriler!$G$2, Q2149*S2149, IF(Q2149&lt;Veriler!$G$2, Veriler!$G$2*S2149, Q2149*S2149)), 0))</f>
        <v>0</v>
      </c>
      <c r="U2149" s="133" t="str">
        <f t="shared" si="681"/>
        <v xml:space="preserve"> </v>
      </c>
      <c r="V2149" s="134" t="str">
        <f>IFERROR(IF(O2149="%10 sınırı aşılmıştır.",L2149-T2149,IFERROR(IF(F2149="",IF(S2149=1,0,IF(L2149-S2149=0,"",L2149-S2149)),IF(Veriler!M2149="",L2149,IF(L2149*Veriler!M2149=0,"",L2149*Veriler!M2149))),L2149)),0)</f>
        <v/>
      </c>
      <c r="W2149" s="146"/>
      <c r="X2149" s="146"/>
      <c r="Y2149" s="146"/>
    </row>
    <row r="2150" spans="1:25" s="99" customFormat="1" ht="54.75" customHeight="1" x14ac:dyDescent="0.25">
      <c r="A2150" s="96">
        <f t="shared" si="682"/>
        <v>1585</v>
      </c>
      <c r="B2150" s="175"/>
      <c r="C2150" s="176"/>
      <c r="D2150" s="113"/>
      <c r="E2150" s="115"/>
      <c r="F2150" s="174"/>
      <c r="G2150" s="114" t="str">
        <f t="shared" si="677"/>
        <v/>
      </c>
      <c r="H2150" s="115"/>
      <c r="I2150" s="115"/>
      <c r="J2150" s="115"/>
      <c r="K2150" s="115"/>
      <c r="L2150" s="133" t="str">
        <f t="shared" si="678"/>
        <v/>
      </c>
      <c r="M2150" s="116" t="str">
        <f>IF(L2150="", "", L2150/Veriler!$X$1)</f>
        <v/>
      </c>
      <c r="N2150" s="116" t="str">
        <f>IF(F2150&lt;&gt;"", "İthal Girdi", IF(Veriler!T2150="", "", IF(Veriler!S2150="H", "%0,5 üzerindedir", IF(Veriler!T2150&gt;0.1, "%10 sınırı aşılmıştır.", "Uygun"))))</f>
        <v>%0,5 üzerindedir</v>
      </c>
      <c r="O2150" s="116" t="str">
        <f t="shared" si="679"/>
        <v xml:space="preserve"> </v>
      </c>
      <c r="P2150" s="117"/>
      <c r="Q2150" s="118"/>
      <c r="R2150" s="119" t="str">
        <f t="shared" si="680"/>
        <v/>
      </c>
      <c r="S2150" s="133">
        <f>IFERROR(IF(M2150&lt;=0.005,IF(F2150="",L2150,0),IF(F2150&lt;&gt;"",0,IF(P2150="",0,IF(P2150="H",0,IF(Q2150&lt;Veriler!$G$2,L2150*Veriler!$G$2,L2150*Q2150)))))," ")</f>
        <v>0</v>
      </c>
      <c r="T2150" s="133">
        <f>IF(Veriler!T2150&lt;=0.1, S2150, IF(AND(Veriler!T2150&gt;0.1, F2150="", P2150="E"), IF(Q2150&gt;Veriler!$G$2, Q2150*S2150, IF(Q2150&lt;Veriler!$G$2, Veriler!$G$2*S2150, Q2150*S2150)), 0))</f>
        <v>0</v>
      </c>
      <c r="U2150" s="133" t="str">
        <f t="shared" si="681"/>
        <v xml:space="preserve"> </v>
      </c>
      <c r="V2150" s="134" t="str">
        <f>IFERROR(IF(O2150="%10 sınırı aşılmıştır.",L2150-T2150,IFERROR(IF(F2150="",IF(S2150=1,0,IF(L2150-S2150=0,"",L2150-S2150)),IF(Veriler!M2150="",L2150,IF(L2150*Veriler!M2150=0,"",L2150*Veriler!M2150))),L2150)),0)</f>
        <v/>
      </c>
      <c r="W2150" s="146"/>
      <c r="X2150" s="146"/>
      <c r="Y2150" s="146"/>
    </row>
    <row r="2151" spans="1:25" s="99" customFormat="1" ht="54.75" customHeight="1" x14ac:dyDescent="0.25">
      <c r="A2151" s="96">
        <f t="shared" si="682"/>
        <v>1586</v>
      </c>
      <c r="B2151" s="175"/>
      <c r="C2151" s="176"/>
      <c r="D2151" s="113"/>
      <c r="E2151" s="115"/>
      <c r="F2151" s="174"/>
      <c r="G2151" s="114" t="str">
        <f t="shared" si="677"/>
        <v/>
      </c>
      <c r="H2151" s="115"/>
      <c r="I2151" s="115"/>
      <c r="J2151" s="115"/>
      <c r="K2151" s="115"/>
      <c r="L2151" s="133" t="str">
        <f t="shared" si="678"/>
        <v/>
      </c>
      <c r="M2151" s="116" t="str">
        <f>IF(L2151="", "", L2151/Veriler!$X$1)</f>
        <v/>
      </c>
      <c r="N2151" s="116" t="str">
        <f>IF(F2151&lt;&gt;"", "İthal Girdi", IF(Veriler!T2151="", "", IF(Veriler!S2151="H", "%0,5 üzerindedir", IF(Veriler!T2151&gt;0.1, "%10 sınırı aşılmıştır.", "Uygun"))))</f>
        <v>%0,5 üzerindedir</v>
      </c>
      <c r="O2151" s="116" t="str">
        <f t="shared" si="679"/>
        <v xml:space="preserve"> </v>
      </c>
      <c r="P2151" s="117"/>
      <c r="Q2151" s="118"/>
      <c r="R2151" s="119" t="str">
        <f t="shared" si="680"/>
        <v/>
      </c>
      <c r="S2151" s="133">
        <f>IFERROR(IF(M2151&lt;=0.005,IF(F2151="",L2151,0),IF(F2151&lt;&gt;"",0,IF(P2151="",0,IF(P2151="H",0,IF(Q2151&lt;Veriler!$G$2,L2151*Veriler!$G$2,L2151*Q2151)))))," ")</f>
        <v>0</v>
      </c>
      <c r="T2151" s="133">
        <f>IF(Veriler!T2151&lt;=0.1, S2151, IF(AND(Veriler!T2151&gt;0.1, F2151="", P2151="E"), IF(Q2151&gt;Veriler!$G$2, Q2151*S2151, IF(Q2151&lt;Veriler!$G$2, Veriler!$G$2*S2151, Q2151*S2151)), 0))</f>
        <v>0</v>
      </c>
      <c r="U2151" s="133" t="str">
        <f t="shared" si="681"/>
        <v xml:space="preserve"> </v>
      </c>
      <c r="V2151" s="134" t="str">
        <f>IFERROR(IF(O2151="%10 sınırı aşılmıştır.",L2151-T2151,IFERROR(IF(F2151="",IF(S2151=1,0,IF(L2151-S2151=0,"",L2151-S2151)),IF(Veriler!M2151="",L2151,IF(L2151*Veriler!M2151=0,"",L2151*Veriler!M2151))),L2151)),0)</f>
        <v/>
      </c>
      <c r="W2151" s="146"/>
      <c r="X2151" s="146"/>
      <c r="Y2151" s="146"/>
    </row>
    <row r="2152" spans="1:25" s="99" customFormat="1" ht="54.75" customHeight="1" x14ac:dyDescent="0.25">
      <c r="A2152" s="96">
        <f t="shared" si="682"/>
        <v>1587</v>
      </c>
      <c r="B2152" s="175"/>
      <c r="C2152" s="176"/>
      <c r="D2152" s="113"/>
      <c r="E2152" s="115"/>
      <c r="F2152" s="174"/>
      <c r="G2152" s="114" t="str">
        <f t="shared" si="677"/>
        <v/>
      </c>
      <c r="H2152" s="115"/>
      <c r="I2152" s="115"/>
      <c r="J2152" s="115"/>
      <c r="K2152" s="115"/>
      <c r="L2152" s="133" t="str">
        <f t="shared" si="678"/>
        <v/>
      </c>
      <c r="M2152" s="116" t="str">
        <f>IF(L2152="", "", L2152/Veriler!$X$1)</f>
        <v/>
      </c>
      <c r="N2152" s="116" t="str">
        <f>IF(F2152&lt;&gt;"", "İthal Girdi", IF(Veriler!T2152="", "", IF(Veriler!S2152="H", "%0,5 üzerindedir", IF(Veriler!T2152&gt;0.1, "%10 sınırı aşılmıştır.", "Uygun"))))</f>
        <v>%0,5 üzerindedir</v>
      </c>
      <c r="O2152" s="116" t="str">
        <f t="shared" si="679"/>
        <v xml:space="preserve"> </v>
      </c>
      <c r="P2152" s="117"/>
      <c r="Q2152" s="118"/>
      <c r="R2152" s="119" t="str">
        <f t="shared" si="680"/>
        <v/>
      </c>
      <c r="S2152" s="133">
        <f>IFERROR(IF(M2152&lt;=0.005,IF(F2152="",L2152,0),IF(F2152&lt;&gt;"",0,IF(P2152="",0,IF(P2152="H",0,IF(Q2152&lt;Veriler!$G$2,L2152*Veriler!$G$2,L2152*Q2152)))))," ")</f>
        <v>0</v>
      </c>
      <c r="T2152" s="133">
        <f>IF(Veriler!T2152&lt;=0.1, S2152, IF(AND(Veriler!T2152&gt;0.1, F2152="", P2152="E"), IF(Q2152&gt;Veriler!$G$2, Q2152*S2152, IF(Q2152&lt;Veriler!$G$2, Veriler!$G$2*S2152, Q2152*S2152)), 0))</f>
        <v>0</v>
      </c>
      <c r="U2152" s="133" t="str">
        <f t="shared" si="681"/>
        <v xml:space="preserve"> </v>
      </c>
      <c r="V2152" s="134" t="str">
        <f>IFERROR(IF(O2152="%10 sınırı aşılmıştır.",L2152-T2152,IFERROR(IF(F2152="",IF(S2152=1,0,IF(L2152-S2152=0,"",L2152-S2152)),IF(Veriler!M2152="",L2152,IF(L2152*Veriler!M2152=0,"",L2152*Veriler!M2152))),L2152)),0)</f>
        <v/>
      </c>
      <c r="W2152" s="146"/>
      <c r="X2152" s="146"/>
      <c r="Y2152" s="146"/>
    </row>
    <row r="2153" spans="1:25" s="99" customFormat="1" ht="54.75" customHeight="1" x14ac:dyDescent="0.25">
      <c r="A2153" s="96">
        <f t="shared" si="682"/>
        <v>1588</v>
      </c>
      <c r="B2153" s="175"/>
      <c r="C2153" s="176"/>
      <c r="D2153" s="113"/>
      <c r="E2153" s="115"/>
      <c r="F2153" s="174"/>
      <c r="G2153" s="114" t="str">
        <f t="shared" si="677"/>
        <v/>
      </c>
      <c r="H2153" s="115"/>
      <c r="I2153" s="115"/>
      <c r="J2153" s="115"/>
      <c r="K2153" s="115"/>
      <c r="L2153" s="133" t="str">
        <f t="shared" si="678"/>
        <v/>
      </c>
      <c r="M2153" s="116" t="str">
        <f>IF(L2153="", "", L2153/Veriler!$X$1)</f>
        <v/>
      </c>
      <c r="N2153" s="116" t="str">
        <f>IF(F2153&lt;&gt;"", "İthal Girdi", IF(Veriler!T2153="", "", IF(Veriler!S2153="H", "%0,5 üzerindedir", IF(Veriler!T2153&gt;0.1, "%10 sınırı aşılmıştır.", "Uygun"))))</f>
        <v>%0,5 üzerindedir</v>
      </c>
      <c r="O2153" s="116" t="str">
        <f t="shared" si="679"/>
        <v xml:space="preserve"> </v>
      </c>
      <c r="P2153" s="117"/>
      <c r="Q2153" s="118"/>
      <c r="R2153" s="119" t="str">
        <f t="shared" si="680"/>
        <v/>
      </c>
      <c r="S2153" s="133">
        <f>IFERROR(IF(M2153&lt;=0.005,IF(F2153="",L2153,0),IF(F2153&lt;&gt;"",0,IF(P2153="",0,IF(P2153="H",0,IF(Q2153&lt;Veriler!$G$2,L2153*Veriler!$G$2,L2153*Q2153)))))," ")</f>
        <v>0</v>
      </c>
      <c r="T2153" s="133">
        <f>IF(Veriler!T2153&lt;=0.1, S2153, IF(AND(Veriler!T2153&gt;0.1, F2153="", P2153="E"), IF(Q2153&gt;Veriler!$G$2, Q2153*S2153, IF(Q2153&lt;Veriler!$G$2, Veriler!$G$2*S2153, Q2153*S2153)), 0))</f>
        <v>0</v>
      </c>
      <c r="U2153" s="133" t="str">
        <f t="shared" si="681"/>
        <v xml:space="preserve"> </v>
      </c>
      <c r="V2153" s="134" t="str">
        <f>IFERROR(IF(O2153="%10 sınırı aşılmıştır.",L2153-T2153,IFERROR(IF(F2153="",IF(S2153=1,0,IF(L2153-S2153=0,"",L2153-S2153)),IF(Veriler!M2153="",L2153,IF(L2153*Veriler!M2153=0,"",L2153*Veriler!M2153))),L2153)),0)</f>
        <v/>
      </c>
      <c r="W2153" s="146"/>
      <c r="X2153" s="146"/>
      <c r="Y2153" s="146"/>
    </row>
    <row r="2154" spans="1:25" s="99" customFormat="1" ht="54.75" customHeight="1" x14ac:dyDescent="0.25">
      <c r="A2154" s="96">
        <f t="shared" si="682"/>
        <v>1589</v>
      </c>
      <c r="B2154" s="175"/>
      <c r="C2154" s="176"/>
      <c r="D2154" s="113"/>
      <c r="E2154" s="115"/>
      <c r="F2154" s="174"/>
      <c r="G2154" s="114" t="str">
        <f t="shared" si="677"/>
        <v/>
      </c>
      <c r="H2154" s="115"/>
      <c r="I2154" s="115"/>
      <c r="J2154" s="115"/>
      <c r="K2154" s="115"/>
      <c r="L2154" s="133" t="str">
        <f t="shared" si="678"/>
        <v/>
      </c>
      <c r="M2154" s="116" t="str">
        <f>IF(L2154="", "", L2154/Veriler!$X$1)</f>
        <v/>
      </c>
      <c r="N2154" s="116" t="str">
        <f>IF(F2154&lt;&gt;"", "İthal Girdi", IF(Veriler!T2154="", "", IF(Veriler!S2154="H", "%0,5 üzerindedir", IF(Veriler!T2154&gt;0.1, "%10 sınırı aşılmıştır.", "Uygun"))))</f>
        <v>%0,5 üzerindedir</v>
      </c>
      <c r="O2154" s="116" t="str">
        <f t="shared" si="679"/>
        <v xml:space="preserve"> </v>
      </c>
      <c r="P2154" s="117"/>
      <c r="Q2154" s="118"/>
      <c r="R2154" s="119" t="str">
        <f t="shared" si="680"/>
        <v/>
      </c>
      <c r="S2154" s="133">
        <f>IFERROR(IF(M2154&lt;=0.005,IF(F2154="",L2154,0),IF(F2154&lt;&gt;"",0,IF(P2154="",0,IF(P2154="H",0,IF(Q2154&lt;Veriler!$G$2,L2154*Veriler!$G$2,L2154*Q2154)))))," ")</f>
        <v>0</v>
      </c>
      <c r="T2154" s="133">
        <f>IF(Veriler!T2154&lt;=0.1, S2154, IF(AND(Veriler!T2154&gt;0.1, F2154="", P2154="E"), IF(Q2154&gt;Veriler!$G$2, Q2154*S2154, IF(Q2154&lt;Veriler!$G$2, Veriler!$G$2*S2154, Q2154*S2154)), 0))</f>
        <v>0</v>
      </c>
      <c r="U2154" s="133" t="str">
        <f t="shared" si="681"/>
        <v xml:space="preserve"> </v>
      </c>
      <c r="V2154" s="134" t="str">
        <f>IFERROR(IF(O2154="%10 sınırı aşılmıştır.",L2154-T2154,IFERROR(IF(F2154="",IF(S2154=1,0,IF(L2154-S2154=0,"",L2154-S2154)),IF(Veriler!M2154="",L2154,IF(L2154*Veriler!M2154=0,"",L2154*Veriler!M2154))),L2154)),0)</f>
        <v/>
      </c>
      <c r="W2154" s="146"/>
      <c r="X2154" s="146"/>
      <c r="Y2154" s="146"/>
    </row>
    <row r="2155" spans="1:25" s="99" customFormat="1" ht="54.75" customHeight="1" x14ac:dyDescent="0.25">
      <c r="A2155" s="96">
        <f t="shared" si="682"/>
        <v>1590</v>
      </c>
      <c r="B2155" s="175"/>
      <c r="C2155" s="176"/>
      <c r="D2155" s="113"/>
      <c r="E2155" s="115"/>
      <c r="F2155" s="174"/>
      <c r="G2155" s="114" t="str">
        <f t="shared" si="677"/>
        <v/>
      </c>
      <c r="H2155" s="115"/>
      <c r="I2155" s="115"/>
      <c r="J2155" s="115"/>
      <c r="K2155" s="115"/>
      <c r="L2155" s="133" t="str">
        <f t="shared" si="678"/>
        <v/>
      </c>
      <c r="M2155" s="116" t="str">
        <f>IF(L2155="", "", L2155/Veriler!$X$1)</f>
        <v/>
      </c>
      <c r="N2155" s="116" t="str">
        <f>IF(F2155&lt;&gt;"", "İthal Girdi", IF(Veriler!T2155="", "", IF(Veriler!S2155="H", "%0,5 üzerindedir", IF(Veriler!T2155&gt;0.1, "%10 sınırı aşılmıştır.", "Uygun"))))</f>
        <v>%0,5 üzerindedir</v>
      </c>
      <c r="O2155" s="116" t="str">
        <f t="shared" si="679"/>
        <v xml:space="preserve"> </v>
      </c>
      <c r="P2155" s="117"/>
      <c r="Q2155" s="118"/>
      <c r="R2155" s="119" t="str">
        <f t="shared" si="680"/>
        <v/>
      </c>
      <c r="S2155" s="133">
        <f>IFERROR(IF(M2155&lt;=0.005,IF(F2155="",L2155,0),IF(F2155&lt;&gt;"",0,IF(P2155="",0,IF(P2155="H",0,IF(Q2155&lt;Veriler!$G$2,L2155*Veriler!$G$2,L2155*Q2155)))))," ")</f>
        <v>0</v>
      </c>
      <c r="T2155" s="133">
        <f>IF(Veriler!T2155&lt;=0.1, S2155, IF(AND(Veriler!T2155&gt;0.1, F2155="", P2155="E"), IF(Q2155&gt;Veriler!$G$2, Q2155*S2155, IF(Q2155&lt;Veriler!$G$2, Veriler!$G$2*S2155, Q2155*S2155)), 0))</f>
        <v>0</v>
      </c>
      <c r="U2155" s="133" t="str">
        <f t="shared" si="681"/>
        <v xml:space="preserve"> </v>
      </c>
      <c r="V2155" s="134" t="str">
        <f>IFERROR(IF(O2155="%10 sınırı aşılmıştır.",L2155-T2155,IFERROR(IF(F2155="",IF(S2155=1,0,IF(L2155-S2155=0,"",L2155-S2155)),IF(Veriler!M2155="",L2155,IF(L2155*Veriler!M2155=0,"",L2155*Veriler!M2155))),L2155)),0)</f>
        <v/>
      </c>
      <c r="W2155" s="146"/>
      <c r="X2155" s="146"/>
      <c r="Y2155" s="146"/>
    </row>
    <row r="2156" spans="1:25" s="99" customFormat="1" ht="54.75" customHeight="1" x14ac:dyDescent="0.25">
      <c r="A2156" s="96">
        <f t="shared" si="682"/>
        <v>1591</v>
      </c>
      <c r="B2156" s="175"/>
      <c r="C2156" s="176"/>
      <c r="D2156" s="113"/>
      <c r="E2156" s="115"/>
      <c r="F2156" s="174"/>
      <c r="G2156" s="114" t="str">
        <f t="shared" si="677"/>
        <v/>
      </c>
      <c r="H2156" s="115"/>
      <c r="I2156" s="115"/>
      <c r="J2156" s="115"/>
      <c r="K2156" s="115"/>
      <c r="L2156" s="133" t="str">
        <f t="shared" si="678"/>
        <v/>
      </c>
      <c r="M2156" s="116" t="str">
        <f>IF(L2156="", "", L2156/Veriler!$X$1)</f>
        <v/>
      </c>
      <c r="N2156" s="116" t="str">
        <f>IF(F2156&lt;&gt;"", "İthal Girdi", IF(Veriler!T2156="", "", IF(Veriler!S2156="H", "%0,5 üzerindedir", IF(Veriler!T2156&gt;0.1, "%10 sınırı aşılmıştır.", "Uygun"))))</f>
        <v>%0,5 üzerindedir</v>
      </c>
      <c r="O2156" s="116" t="str">
        <f t="shared" si="679"/>
        <v xml:space="preserve"> </v>
      </c>
      <c r="P2156" s="117"/>
      <c r="Q2156" s="118"/>
      <c r="R2156" s="119" t="str">
        <f t="shared" si="680"/>
        <v/>
      </c>
      <c r="S2156" s="133">
        <f>IFERROR(IF(M2156&lt;=0.005,IF(F2156="",L2156,0),IF(F2156&lt;&gt;"",0,IF(P2156="",0,IF(P2156="H",0,IF(Q2156&lt;Veriler!$G$2,L2156*Veriler!$G$2,L2156*Q2156)))))," ")</f>
        <v>0</v>
      </c>
      <c r="T2156" s="133">
        <f>IF(Veriler!T2156&lt;=0.1, S2156, IF(AND(Veriler!T2156&gt;0.1, F2156="", P2156="E"), IF(Q2156&gt;Veriler!$G$2, Q2156*S2156, IF(Q2156&lt;Veriler!$G$2, Veriler!$G$2*S2156, Q2156*S2156)), 0))</f>
        <v>0</v>
      </c>
      <c r="U2156" s="133" t="str">
        <f t="shared" si="681"/>
        <v xml:space="preserve"> </v>
      </c>
      <c r="V2156" s="134" t="str">
        <f>IFERROR(IF(O2156="%10 sınırı aşılmıştır.",L2156-T2156,IFERROR(IF(F2156="",IF(S2156=1,0,IF(L2156-S2156=0,"",L2156-S2156)),IF(Veriler!M2156="",L2156,IF(L2156*Veriler!M2156=0,"",L2156*Veriler!M2156))),L2156)),0)</f>
        <v/>
      </c>
      <c r="W2156" s="146"/>
      <c r="X2156" s="146"/>
      <c r="Y2156" s="146"/>
    </row>
    <row r="2157" spans="1:25" s="99" customFormat="1" ht="54.75" customHeight="1" x14ac:dyDescent="0.25">
      <c r="A2157" s="96">
        <f t="shared" si="682"/>
        <v>1592</v>
      </c>
      <c r="B2157" s="175"/>
      <c r="C2157" s="176"/>
      <c r="D2157" s="113"/>
      <c r="E2157" s="115"/>
      <c r="F2157" s="174"/>
      <c r="G2157" s="114" t="str">
        <f t="shared" si="677"/>
        <v/>
      </c>
      <c r="H2157" s="115"/>
      <c r="I2157" s="115"/>
      <c r="J2157" s="115"/>
      <c r="K2157" s="115"/>
      <c r="L2157" s="133" t="str">
        <f t="shared" si="678"/>
        <v/>
      </c>
      <c r="M2157" s="116" t="str">
        <f>IF(L2157="", "", L2157/Veriler!$X$1)</f>
        <v/>
      </c>
      <c r="N2157" s="116" t="str">
        <f>IF(F2157&lt;&gt;"", "İthal Girdi", IF(Veriler!T2157="", "", IF(Veriler!S2157="H", "%0,5 üzerindedir", IF(Veriler!T2157&gt;0.1, "%10 sınırı aşılmıştır.", "Uygun"))))</f>
        <v>%0,5 üzerindedir</v>
      </c>
      <c r="O2157" s="116" t="str">
        <f t="shared" si="679"/>
        <v xml:space="preserve"> </v>
      </c>
      <c r="P2157" s="117"/>
      <c r="Q2157" s="118"/>
      <c r="R2157" s="119" t="str">
        <f t="shared" si="680"/>
        <v/>
      </c>
      <c r="S2157" s="133">
        <f>IFERROR(IF(M2157&lt;=0.005,IF(F2157="",L2157,0),IF(F2157&lt;&gt;"",0,IF(P2157="",0,IF(P2157="H",0,IF(Q2157&lt;Veriler!$G$2,L2157*Veriler!$G$2,L2157*Q2157)))))," ")</f>
        <v>0</v>
      </c>
      <c r="T2157" s="133">
        <f>IF(Veriler!T2157&lt;=0.1, S2157, IF(AND(Veriler!T2157&gt;0.1, F2157="", P2157="E"), IF(Q2157&gt;Veriler!$G$2, Q2157*S2157, IF(Q2157&lt;Veriler!$G$2, Veriler!$G$2*S2157, Q2157*S2157)), 0))</f>
        <v>0</v>
      </c>
      <c r="U2157" s="133" t="str">
        <f t="shared" si="681"/>
        <v xml:space="preserve"> </v>
      </c>
      <c r="V2157" s="134" t="str">
        <f>IFERROR(IF(O2157="%10 sınırı aşılmıştır.",L2157-T2157,IFERROR(IF(F2157="",IF(S2157=1,0,IF(L2157-S2157=0,"",L2157-S2157)),IF(Veriler!M2157="",L2157,IF(L2157*Veriler!M2157=0,"",L2157*Veriler!M2157))),L2157)),0)</f>
        <v/>
      </c>
      <c r="W2157" s="146"/>
      <c r="X2157" s="146"/>
      <c r="Y2157" s="146"/>
    </row>
    <row r="2158" spans="1:25" s="99" customFormat="1" ht="54.75" customHeight="1" x14ac:dyDescent="0.25">
      <c r="A2158" s="96">
        <f t="shared" si="682"/>
        <v>1593</v>
      </c>
      <c r="B2158" s="175"/>
      <c r="C2158" s="176"/>
      <c r="D2158" s="113"/>
      <c r="E2158" s="115"/>
      <c r="F2158" s="174"/>
      <c r="G2158" s="114" t="str">
        <f t="shared" si="677"/>
        <v/>
      </c>
      <c r="H2158" s="115"/>
      <c r="I2158" s="115"/>
      <c r="J2158" s="115"/>
      <c r="K2158" s="115"/>
      <c r="L2158" s="133" t="str">
        <f t="shared" si="678"/>
        <v/>
      </c>
      <c r="M2158" s="116" t="str">
        <f>IF(L2158="", "", L2158/Veriler!$X$1)</f>
        <v/>
      </c>
      <c r="N2158" s="116" t="str">
        <f>IF(F2158&lt;&gt;"", "İthal Girdi", IF(Veriler!T2158="", "", IF(Veriler!S2158="H", "%0,5 üzerindedir", IF(Veriler!T2158&gt;0.1, "%10 sınırı aşılmıştır.", "Uygun"))))</f>
        <v>%0,5 üzerindedir</v>
      </c>
      <c r="O2158" s="116" t="str">
        <f t="shared" si="679"/>
        <v xml:space="preserve"> </v>
      </c>
      <c r="P2158" s="117"/>
      <c r="Q2158" s="118"/>
      <c r="R2158" s="119" t="str">
        <f t="shared" si="680"/>
        <v/>
      </c>
      <c r="S2158" s="133">
        <f>IFERROR(IF(M2158&lt;=0.005,IF(F2158="",L2158,0),IF(F2158&lt;&gt;"",0,IF(P2158="",0,IF(P2158="H",0,IF(Q2158&lt;Veriler!$G$2,L2158*Veriler!$G$2,L2158*Q2158)))))," ")</f>
        <v>0</v>
      </c>
      <c r="T2158" s="133">
        <f>IF(Veriler!T2158&lt;=0.1, S2158, IF(AND(Veriler!T2158&gt;0.1, F2158="", P2158="E"), IF(Q2158&gt;Veriler!$G$2, Q2158*S2158, IF(Q2158&lt;Veriler!$G$2, Veriler!$G$2*S2158, Q2158*S2158)), 0))</f>
        <v>0</v>
      </c>
      <c r="U2158" s="133" t="str">
        <f t="shared" si="681"/>
        <v xml:space="preserve"> </v>
      </c>
      <c r="V2158" s="134" t="str">
        <f>IFERROR(IF(O2158="%10 sınırı aşılmıştır.",L2158-T2158,IFERROR(IF(F2158="",IF(S2158=1,0,IF(L2158-S2158=0,"",L2158-S2158)),IF(Veriler!M2158="",L2158,IF(L2158*Veriler!M2158=0,"",L2158*Veriler!M2158))),L2158)),0)</f>
        <v/>
      </c>
      <c r="W2158" s="146"/>
      <c r="X2158" s="146"/>
      <c r="Y2158" s="146"/>
    </row>
    <row r="2159" spans="1:25" s="99" customFormat="1" ht="54.75" customHeight="1" x14ac:dyDescent="0.25">
      <c r="A2159" s="96">
        <f t="shared" si="682"/>
        <v>1594</v>
      </c>
      <c r="B2159" s="175"/>
      <c r="C2159" s="176"/>
      <c r="D2159" s="113"/>
      <c r="E2159" s="115"/>
      <c r="F2159" s="174"/>
      <c r="G2159" s="114" t="str">
        <f t="shared" si="677"/>
        <v/>
      </c>
      <c r="H2159" s="115"/>
      <c r="I2159" s="115"/>
      <c r="J2159" s="115"/>
      <c r="K2159" s="115"/>
      <c r="L2159" s="133" t="str">
        <f t="shared" si="678"/>
        <v/>
      </c>
      <c r="M2159" s="116" t="str">
        <f>IF(L2159="", "", L2159/Veriler!$X$1)</f>
        <v/>
      </c>
      <c r="N2159" s="116" t="str">
        <f>IF(F2159&lt;&gt;"", "İthal Girdi", IF(Veriler!T2159="", "", IF(Veriler!S2159="H", "%0,5 üzerindedir", IF(Veriler!T2159&gt;0.1, "%10 sınırı aşılmıştır.", "Uygun"))))</f>
        <v>%0,5 üzerindedir</v>
      </c>
      <c r="O2159" s="116" t="str">
        <f t="shared" si="679"/>
        <v xml:space="preserve"> </v>
      </c>
      <c r="P2159" s="117"/>
      <c r="Q2159" s="118"/>
      <c r="R2159" s="119" t="str">
        <f t="shared" si="680"/>
        <v/>
      </c>
      <c r="S2159" s="133">
        <f>IFERROR(IF(M2159&lt;=0.005,IF(F2159="",L2159,0),IF(F2159&lt;&gt;"",0,IF(P2159="",0,IF(P2159="H",0,IF(Q2159&lt;Veriler!$G$2,L2159*Veriler!$G$2,L2159*Q2159)))))," ")</f>
        <v>0</v>
      </c>
      <c r="T2159" s="133">
        <f>IF(Veriler!T2159&lt;=0.1, S2159, IF(AND(Veriler!T2159&gt;0.1, F2159="", P2159="E"), IF(Q2159&gt;Veriler!$G$2, Q2159*S2159, IF(Q2159&lt;Veriler!$G$2, Veriler!$G$2*S2159, Q2159*S2159)), 0))</f>
        <v>0</v>
      </c>
      <c r="U2159" s="133" t="str">
        <f t="shared" si="681"/>
        <v xml:space="preserve"> </v>
      </c>
      <c r="V2159" s="134" t="str">
        <f>IFERROR(IF(O2159="%10 sınırı aşılmıştır.",L2159-T2159,IFERROR(IF(F2159="",IF(S2159=1,0,IF(L2159-S2159=0,"",L2159-S2159)),IF(Veriler!M2159="",L2159,IF(L2159*Veriler!M2159=0,"",L2159*Veriler!M2159))),L2159)),0)</f>
        <v/>
      </c>
      <c r="W2159" s="146"/>
      <c r="X2159" s="146"/>
      <c r="Y2159" s="146"/>
    </row>
    <row r="2160" spans="1:25" s="99" customFormat="1" ht="54.75" customHeight="1" x14ac:dyDescent="0.25">
      <c r="A2160" s="96">
        <f t="shared" si="682"/>
        <v>1595</v>
      </c>
      <c r="B2160" s="175"/>
      <c r="C2160" s="176"/>
      <c r="D2160" s="113"/>
      <c r="E2160" s="115"/>
      <c r="F2160" s="174"/>
      <c r="G2160" s="114" t="str">
        <f t="shared" si="677"/>
        <v/>
      </c>
      <c r="H2160" s="115"/>
      <c r="I2160" s="115"/>
      <c r="J2160" s="115"/>
      <c r="K2160" s="115"/>
      <c r="L2160" s="133" t="str">
        <f t="shared" si="678"/>
        <v/>
      </c>
      <c r="M2160" s="116" t="str">
        <f>IF(L2160="", "", L2160/Veriler!$X$1)</f>
        <v/>
      </c>
      <c r="N2160" s="116" t="str">
        <f>IF(F2160&lt;&gt;"", "İthal Girdi", IF(Veriler!T2160="", "", IF(Veriler!S2160="H", "%0,5 üzerindedir", IF(Veriler!T2160&gt;0.1, "%10 sınırı aşılmıştır.", "Uygun"))))</f>
        <v>%0,5 üzerindedir</v>
      </c>
      <c r="O2160" s="116" t="str">
        <f t="shared" si="679"/>
        <v xml:space="preserve"> </v>
      </c>
      <c r="P2160" s="117"/>
      <c r="Q2160" s="118"/>
      <c r="R2160" s="119" t="str">
        <f t="shared" si="680"/>
        <v/>
      </c>
      <c r="S2160" s="133">
        <f>IFERROR(IF(M2160&lt;=0.005,IF(F2160="",L2160,0),IF(F2160&lt;&gt;"",0,IF(P2160="",0,IF(P2160="H",0,IF(Q2160&lt;Veriler!$G$2,L2160*Veriler!$G$2,L2160*Q2160)))))," ")</f>
        <v>0</v>
      </c>
      <c r="T2160" s="133">
        <f>IF(Veriler!T2160&lt;=0.1, S2160, IF(AND(Veriler!T2160&gt;0.1, F2160="", P2160="E"), IF(Q2160&gt;Veriler!$G$2, Q2160*S2160, IF(Q2160&lt;Veriler!$G$2, Veriler!$G$2*S2160, Q2160*S2160)), 0))</f>
        <v>0</v>
      </c>
      <c r="U2160" s="133" t="str">
        <f t="shared" si="681"/>
        <v xml:space="preserve"> </v>
      </c>
      <c r="V2160" s="134" t="str">
        <f>IFERROR(IF(O2160="%10 sınırı aşılmıştır.",L2160-T2160,IFERROR(IF(F2160="",IF(S2160=1,0,IF(L2160-S2160=0,"",L2160-S2160)),IF(Veriler!M2160="",L2160,IF(L2160*Veriler!M2160=0,"",L2160*Veriler!M2160))),L2160)),0)</f>
        <v/>
      </c>
      <c r="W2160" s="146"/>
      <c r="X2160" s="146"/>
      <c r="Y2160" s="146"/>
    </row>
    <row r="2161" spans="1:25" s="99" customFormat="1" ht="54.75" customHeight="1" x14ac:dyDescent="0.25">
      <c r="A2161" s="96">
        <f t="shared" si="682"/>
        <v>1596</v>
      </c>
      <c r="B2161" s="175"/>
      <c r="C2161" s="176"/>
      <c r="D2161" s="113"/>
      <c r="E2161" s="115"/>
      <c r="F2161" s="174"/>
      <c r="G2161" s="114" t="str">
        <f t="shared" si="677"/>
        <v/>
      </c>
      <c r="H2161" s="115"/>
      <c r="I2161" s="115"/>
      <c r="J2161" s="115"/>
      <c r="K2161" s="115"/>
      <c r="L2161" s="133" t="str">
        <f t="shared" si="678"/>
        <v/>
      </c>
      <c r="M2161" s="116" t="str">
        <f>IF(L2161="", "", L2161/Veriler!$X$1)</f>
        <v/>
      </c>
      <c r="N2161" s="116" t="str">
        <f>IF(F2161&lt;&gt;"", "İthal Girdi", IF(Veriler!T2161="", "", IF(Veriler!S2161="H", "%0,5 üzerindedir", IF(Veriler!T2161&gt;0.1, "%10 sınırı aşılmıştır.", "Uygun"))))</f>
        <v>%0,5 üzerindedir</v>
      </c>
      <c r="O2161" s="116" t="str">
        <f t="shared" si="679"/>
        <v xml:space="preserve"> </v>
      </c>
      <c r="P2161" s="117"/>
      <c r="Q2161" s="118"/>
      <c r="R2161" s="119" t="str">
        <f t="shared" si="680"/>
        <v/>
      </c>
      <c r="S2161" s="133">
        <f>IFERROR(IF(M2161&lt;=0.005,IF(F2161="",L2161,0),IF(F2161&lt;&gt;"",0,IF(P2161="",0,IF(P2161="H",0,IF(Q2161&lt;Veriler!$G$2,L2161*Veriler!$G$2,L2161*Q2161)))))," ")</f>
        <v>0</v>
      </c>
      <c r="T2161" s="133">
        <f>IF(Veriler!T2161&lt;=0.1, S2161, IF(AND(Veriler!T2161&gt;0.1, F2161="", P2161="E"), IF(Q2161&gt;Veriler!$G$2, Q2161*S2161, IF(Q2161&lt;Veriler!$G$2, Veriler!$G$2*S2161, Q2161*S2161)), 0))</f>
        <v>0</v>
      </c>
      <c r="U2161" s="133" t="str">
        <f t="shared" si="681"/>
        <v xml:space="preserve"> </v>
      </c>
      <c r="V2161" s="134" t="str">
        <f>IFERROR(IF(O2161="%10 sınırı aşılmıştır.",L2161-T2161,IFERROR(IF(F2161="",IF(S2161=1,0,IF(L2161-S2161=0,"",L2161-S2161)),IF(Veriler!M2161="",L2161,IF(L2161*Veriler!M2161=0,"",L2161*Veriler!M2161))),L2161)),0)</f>
        <v/>
      </c>
      <c r="W2161" s="146"/>
      <c r="X2161" s="146"/>
      <c r="Y2161" s="146"/>
    </row>
    <row r="2162" spans="1:25" s="99" customFormat="1" ht="24" customHeight="1" x14ac:dyDescent="0.25">
      <c r="A2162" s="103"/>
      <c r="B2162" s="104"/>
      <c r="C2162" s="104"/>
      <c r="D2162" s="104"/>
      <c r="E2162" s="103"/>
      <c r="F2162" s="135"/>
      <c r="G2162" s="157"/>
      <c r="H2162" s="103"/>
      <c r="I2162" s="103"/>
      <c r="J2162" s="103"/>
      <c r="K2162" s="103"/>
      <c r="L2162" s="136">
        <f>SUM(L2133:L2146,L2148:L2161)</f>
        <v>0</v>
      </c>
      <c r="M2162" s="158"/>
      <c r="N2162" s="158"/>
      <c r="O2162" s="158"/>
      <c r="P2162" s="105"/>
      <c r="Q2162" s="106"/>
      <c r="R2162" s="159"/>
      <c r="S2162" s="160"/>
      <c r="T2162" s="160"/>
      <c r="U2162" s="160"/>
      <c r="V2162" s="160"/>
      <c r="W2162" s="146"/>
      <c r="X2162" s="146"/>
      <c r="Y2162" s="146"/>
    </row>
    <row r="2163" spans="1:25" s="99" customFormat="1" ht="31.5" customHeight="1" x14ac:dyDescent="0.25">
      <c r="A2163" s="103"/>
      <c r="B2163" s="104"/>
      <c r="C2163" s="104"/>
      <c r="D2163" s="104"/>
      <c r="E2163" s="103"/>
      <c r="F2163" s="135"/>
      <c r="G2163" s="157"/>
      <c r="H2163" s="103"/>
      <c r="I2163" s="103"/>
      <c r="J2163" s="103"/>
      <c r="K2163" s="103"/>
      <c r="L2163" s="161"/>
      <c r="M2163" s="158"/>
      <c r="N2163" s="158"/>
      <c r="O2163" s="158"/>
      <c r="P2163" s="105"/>
      <c r="Q2163" s="106"/>
      <c r="R2163" s="159"/>
      <c r="S2163" s="162" t="s">
        <v>57</v>
      </c>
      <c r="T2163" s="162" t="s">
        <v>57</v>
      </c>
      <c r="U2163" s="162" t="s">
        <v>57</v>
      </c>
      <c r="V2163" s="163" t="s">
        <v>58</v>
      </c>
      <c r="W2163" s="146"/>
      <c r="X2163" s="146"/>
      <c r="Y2163" s="146"/>
    </row>
    <row r="2164" spans="1:25" s="99" customFormat="1" ht="58.5" customHeight="1" x14ac:dyDescent="0.25">
      <c r="A2164" s="185" t="s">
        <v>59</v>
      </c>
      <c r="B2164" s="180"/>
      <c r="C2164" s="180"/>
      <c r="D2164" s="180"/>
      <c r="E2164" s="180"/>
      <c r="F2164" s="180"/>
      <c r="G2164" s="180"/>
      <c r="H2164" s="180"/>
      <c r="I2164" s="180"/>
      <c r="J2164" s="180"/>
      <c r="K2164" s="180"/>
      <c r="L2164" s="180"/>
      <c r="M2164" s="180"/>
      <c r="N2164" s="180"/>
      <c r="O2164" s="180"/>
      <c r="P2164" s="180"/>
      <c r="Q2164" s="180"/>
      <c r="R2164" s="176"/>
      <c r="S2164" s="137">
        <f>SUM(S2126,S2133:S2146,S2148:S2161)</f>
        <v>0</v>
      </c>
      <c r="T2164" s="137" t="str">
        <f>IF(SUM(T2133:T2146,T2148:T2161)=0," ",SUM(T2133:T2146,T2148:T2161))</f>
        <v xml:space="preserve"> </v>
      </c>
      <c r="U2164" s="137" t="str">
        <f>IF(SUM(U2133:U2146,U2148:U2161)=0," ",SUM(U2133:U2146,U2148:U2161))</f>
        <v xml:space="preserve"> </v>
      </c>
      <c r="V2164" s="137" t="str">
        <f>IF(SUM(V2133:V2146,V2148:V2161)=0," ",SUM(V2133:V2146,V2148:V2161))</f>
        <v xml:space="preserve"> </v>
      </c>
      <c r="W2164" s="146"/>
      <c r="X2164" s="164">
        <f>SUM(U2133:U2146,U2148:U2161)</f>
        <v>0</v>
      </c>
      <c r="Y2164" s="164">
        <f>SUM(V2133:V2146,V2148:V2161)</f>
        <v>0</v>
      </c>
    </row>
    <row r="2165" spans="1:25" x14ac:dyDescent="0.3">
      <c r="A2165" s="34"/>
      <c r="G2165" s="146"/>
      <c r="L2165" s="146"/>
      <c r="M2165" s="146"/>
      <c r="N2165" s="146"/>
      <c r="O2165" s="146"/>
      <c r="R2165" s="146"/>
      <c r="S2165" s="146"/>
      <c r="T2165" s="146"/>
      <c r="U2165" s="146"/>
      <c r="V2165" s="146"/>
      <c r="W2165" s="146"/>
      <c r="X2165" s="146"/>
      <c r="Y2165" s="146"/>
    </row>
    <row r="2166" spans="1:25" x14ac:dyDescent="0.3">
      <c r="A2166" s="186" t="s">
        <v>60</v>
      </c>
      <c r="B2166" s="187"/>
      <c r="C2166" s="187"/>
      <c r="D2166" s="187"/>
      <c r="E2166" s="187"/>
      <c r="F2166" s="187"/>
      <c r="G2166" s="187"/>
      <c r="H2166" s="187"/>
      <c r="I2166" s="187"/>
      <c r="J2166" s="187"/>
      <c r="K2166" s="187"/>
      <c r="L2166" s="187"/>
      <c r="M2166" s="187"/>
      <c r="N2166" s="187"/>
      <c r="O2166" s="187"/>
      <c r="P2166" s="187"/>
      <c r="Q2166" s="187"/>
      <c r="R2166" s="187"/>
      <c r="S2166" s="187"/>
      <c r="T2166" s="187"/>
      <c r="U2166" s="187"/>
      <c r="V2166" s="187"/>
      <c r="W2166" s="146"/>
      <c r="X2166" s="146"/>
      <c r="Y2166" s="146"/>
    </row>
    <row r="2167" spans="1:25" s="99" customFormat="1" ht="41.25" customHeight="1" x14ac:dyDescent="0.25">
      <c r="A2167" s="189" t="s">
        <v>38</v>
      </c>
      <c r="B2167" s="180"/>
      <c r="C2167" s="180"/>
      <c r="D2167" s="180"/>
      <c r="E2167" s="180"/>
      <c r="F2167" s="180"/>
      <c r="G2167" s="180"/>
      <c r="H2167" s="180"/>
      <c r="I2167" s="180"/>
      <c r="J2167" s="180"/>
      <c r="K2167" s="180"/>
      <c r="L2167" s="180"/>
      <c r="M2167" s="180"/>
      <c r="N2167" s="180"/>
      <c r="O2167" s="180"/>
      <c r="P2167" s="180"/>
      <c r="Q2167" s="180"/>
      <c r="R2167" s="180"/>
      <c r="S2167" s="180"/>
      <c r="T2167" s="180"/>
      <c r="U2167" s="180"/>
      <c r="V2167" s="176"/>
      <c r="W2167" s="146"/>
      <c r="X2167" s="146"/>
      <c r="Y2167" s="146"/>
    </row>
    <row r="2168" spans="1:25" s="100" customFormat="1" ht="35.25" customHeight="1" x14ac:dyDescent="0.25">
      <c r="A2168" s="179" t="s">
        <v>39</v>
      </c>
      <c r="B2168" s="180"/>
      <c r="C2168" s="180"/>
      <c r="D2168" s="180"/>
      <c r="E2168" s="180"/>
      <c r="F2168" s="180"/>
      <c r="G2168" s="180"/>
      <c r="H2168" s="180"/>
      <c r="I2168" s="180"/>
      <c r="J2168" s="180"/>
      <c r="K2168" s="180"/>
      <c r="L2168" s="180"/>
      <c r="M2168" s="180"/>
      <c r="N2168" s="180"/>
      <c r="O2168" s="180"/>
      <c r="P2168" s="180"/>
      <c r="Q2168" s="180"/>
      <c r="R2168" s="176"/>
      <c r="S2168" s="147"/>
      <c r="T2168" s="148"/>
      <c r="U2168" s="149" t="s">
        <v>40</v>
      </c>
      <c r="V2168" s="150">
        <f>V2130+1</f>
        <v>58</v>
      </c>
      <c r="W2168" s="146"/>
      <c r="X2168" s="146"/>
      <c r="Y2168" s="146"/>
    </row>
    <row r="2169" spans="1:25" s="99" customFormat="1" ht="81" customHeight="1" x14ac:dyDescent="0.25">
      <c r="A2169" s="110" t="s">
        <v>3</v>
      </c>
      <c r="B2169" s="188" t="s">
        <v>41</v>
      </c>
      <c r="C2169" s="176"/>
      <c r="D2169" s="111" t="s">
        <v>42</v>
      </c>
      <c r="E2169" s="110" t="s">
        <v>324</v>
      </c>
      <c r="F2169" s="111" t="s">
        <v>325</v>
      </c>
      <c r="G2169" s="151" t="s">
        <v>43</v>
      </c>
      <c r="H2169" s="110" t="s">
        <v>44</v>
      </c>
      <c r="I2169" s="110" t="s">
        <v>8</v>
      </c>
      <c r="J2169" s="110" t="s">
        <v>45</v>
      </c>
      <c r="K2169" s="110" t="s">
        <v>46</v>
      </c>
      <c r="L2169" s="152" t="s">
        <v>47</v>
      </c>
      <c r="M2169" s="153" t="s">
        <v>48</v>
      </c>
      <c r="N2169" s="154" t="s">
        <v>49</v>
      </c>
      <c r="O2169" s="154" t="s">
        <v>49</v>
      </c>
      <c r="P2169" s="112" t="s">
        <v>50</v>
      </c>
      <c r="Q2169" s="110" t="s">
        <v>51</v>
      </c>
      <c r="R2169" s="155" t="s">
        <v>52</v>
      </c>
      <c r="S2169" s="156" t="s">
        <v>53</v>
      </c>
      <c r="T2169" s="156" t="s">
        <v>54</v>
      </c>
      <c r="U2169" s="152" t="s">
        <v>54</v>
      </c>
      <c r="V2169" s="152" t="s">
        <v>55</v>
      </c>
      <c r="W2169" s="146"/>
      <c r="X2169" s="146"/>
      <c r="Y2169" s="146"/>
    </row>
    <row r="2170" spans="1:25" s="99" customFormat="1" ht="45" customHeight="1" x14ac:dyDescent="0.25">
      <c r="A2170" s="101"/>
      <c r="B2170" s="177" t="s">
        <v>56</v>
      </c>
      <c r="C2170" s="178"/>
      <c r="D2170" s="102"/>
      <c r="E2170" s="170"/>
      <c r="F2170" s="102"/>
      <c r="G2170" s="95"/>
      <c r="H2170" s="102"/>
      <c r="I2170" s="102"/>
      <c r="J2170" s="102"/>
      <c r="K2170" s="102"/>
      <c r="L2170" s="95"/>
      <c r="M2170" s="95"/>
      <c r="N2170" s="95"/>
      <c r="O2170" s="95"/>
      <c r="P2170" s="102"/>
      <c r="Q2170" s="102"/>
      <c r="R2170" s="190"/>
      <c r="S2170" s="184"/>
      <c r="T2170" s="95"/>
      <c r="U2170" s="95"/>
      <c r="V2170" s="95"/>
      <c r="W2170" s="146"/>
      <c r="X2170" s="146"/>
      <c r="Y2170" s="146"/>
    </row>
    <row r="2171" spans="1:25" s="99" customFormat="1" ht="54.75" customHeight="1" x14ac:dyDescent="0.25">
      <c r="A2171" s="96">
        <f>A2161+1</f>
        <v>1597</v>
      </c>
      <c r="B2171" s="181"/>
      <c r="C2171" s="182"/>
      <c r="D2171" s="113"/>
      <c r="E2171" s="115"/>
      <c r="F2171" s="174"/>
      <c r="G2171" s="114" t="str">
        <f t="shared" ref="G2171:G2184" si="683">IF(AND(F2171&lt;&gt;"",V2171&lt;&gt;"",L2171&lt;&gt;0),V2171/L2171,"")</f>
        <v/>
      </c>
      <c r="H2171" s="115"/>
      <c r="I2171" s="115"/>
      <c r="J2171" s="115"/>
      <c r="K2171" s="115"/>
      <c r="L2171" s="133" t="str">
        <f t="shared" ref="L2171:L2184" si="684">IF(AND(H2171&lt;&gt;0, J2171&lt;&gt;0, K2171&lt;&gt;0), H2171*J2171*K2171, "")</f>
        <v/>
      </c>
      <c r="M2171" s="116" t="str">
        <f>IF(L2171="", "", L2171/Veriler!$X$1)</f>
        <v/>
      </c>
      <c r="N2171" s="116" t="str">
        <f>IF(F2171&lt;&gt;"", "İthal Girdi", IF(Veriler!T2171="", "", IF(Veriler!S2171="H", "%0,5 üzerindedir", IF(Veriler!T2171&gt;0.1, "%10 sınırı aşılmıştır.", "Uygun"))))</f>
        <v>%0,5 üzerindedir</v>
      </c>
      <c r="O2171" s="116" t="str">
        <f t="shared" ref="O2171:O2184" si="685">IF(M2171=""," ",N2171)</f>
        <v xml:space="preserve"> </v>
      </c>
      <c r="P2171" s="117"/>
      <c r="Q2171" s="118"/>
      <c r="R2171" s="119" t="str">
        <f t="shared" ref="R2171:R2184" si="686">IFERROR(IF(AND(T2171&lt;&gt;"",L2171&lt;&gt;"",L2171&lt;&gt;0,T2171&lt;&gt;0),T2171/L2171,"")," ")</f>
        <v/>
      </c>
      <c r="S2171" s="133">
        <f>IFERROR(IF(M2171&lt;=0.005,IF(F2171="",L2171,0),IF(F2171&lt;&gt;"",0,IF(P2171="",0,IF(P2171="H",0,IF(Q2171&lt;Veriler!$G$2,L2171*Veriler!$G$2,L2171*Q2171)))))," ")</f>
        <v>0</v>
      </c>
      <c r="T2171" s="133">
        <f>IF(Veriler!T2171&lt;=0.1, S2171, IF(AND(Veriler!T2171&gt;0.1, F2171="", P2171="E"), IF(Q2171&gt;Veriler!$G$2, Q2171*S2171, IF(Q2171&lt;Veriler!$G$2, Veriler!$G$2*S2171, Q2171*S2171)), 0))</f>
        <v>0</v>
      </c>
      <c r="U2171" s="133" t="str">
        <f t="shared" ref="U2171:U2184" si="687">IF(T2171=0," ",T2171)</f>
        <v xml:space="preserve"> </v>
      </c>
      <c r="V2171" s="134" t="str">
        <f>IFERROR(IF(O2171="%10 sınırı aşılmıştır.",L2171-T2171,IFERROR(IF(F2171="",IF(S2171=1,0,IF(L2171-S2171=0,"",L2171-S2171)),IF(Veriler!M2171="",L2171,IF(L2171*Veriler!M2171=0,"",L2171*Veriler!M2171))),L2171)),0)</f>
        <v/>
      </c>
      <c r="W2171" s="146"/>
      <c r="X2171" s="146"/>
      <c r="Y2171" s="146"/>
    </row>
    <row r="2172" spans="1:25" s="99" customFormat="1" ht="54.75" customHeight="1" x14ac:dyDescent="0.25">
      <c r="A2172" s="96">
        <f t="shared" ref="A2172:A2184" si="688">A2171+1</f>
        <v>1598</v>
      </c>
      <c r="B2172" s="175"/>
      <c r="C2172" s="176"/>
      <c r="D2172" s="113"/>
      <c r="E2172" s="115"/>
      <c r="F2172" s="174"/>
      <c r="G2172" s="114" t="str">
        <f t="shared" si="683"/>
        <v/>
      </c>
      <c r="H2172" s="115"/>
      <c r="I2172" s="115"/>
      <c r="J2172" s="115"/>
      <c r="K2172" s="115"/>
      <c r="L2172" s="133" t="str">
        <f t="shared" si="684"/>
        <v/>
      </c>
      <c r="M2172" s="116" t="str">
        <f>IF(L2172="", "", L2172/Veriler!$X$1)</f>
        <v/>
      </c>
      <c r="N2172" s="116" t="str">
        <f>IF(F2172&lt;&gt;"", "İthal Girdi", IF(Veriler!T2172="", "", IF(Veriler!S2172="H", "%0,5 üzerindedir", IF(Veriler!T2172&gt;0.1, "%10 sınırı aşılmıştır.", "Uygun"))))</f>
        <v>%0,5 üzerindedir</v>
      </c>
      <c r="O2172" s="116" t="str">
        <f t="shared" si="685"/>
        <v xml:space="preserve"> </v>
      </c>
      <c r="P2172" s="117"/>
      <c r="Q2172" s="118"/>
      <c r="R2172" s="119" t="str">
        <f t="shared" si="686"/>
        <v/>
      </c>
      <c r="S2172" s="133">
        <f>IFERROR(IF(M2172&lt;=0.005,IF(F2172="",L2172,0),IF(F2172&lt;&gt;"",0,IF(P2172="",0,IF(P2172="H",0,IF(Q2172&lt;Veriler!$G$2,L2172*Veriler!$G$2,L2172*Q2172)))))," ")</f>
        <v>0</v>
      </c>
      <c r="T2172" s="133">
        <f>IF(Veriler!T2172&lt;=0.1, S2172, IF(AND(Veriler!T2172&gt;0.1, F2172="", P2172="E"), IF(Q2172&gt;Veriler!$G$2, Q2172*S2172, IF(Q2172&lt;Veriler!$G$2, Veriler!$G$2*S2172, Q2172*S2172)), 0))</f>
        <v>0</v>
      </c>
      <c r="U2172" s="133" t="str">
        <f t="shared" si="687"/>
        <v xml:space="preserve"> </v>
      </c>
      <c r="V2172" s="134" t="str">
        <f>IFERROR(IF(O2172="%10 sınırı aşılmıştır.",L2172-T2172,IFERROR(IF(F2172="",IF(S2172=1,0,IF(L2172-S2172=0,"",L2172-S2172)),IF(Veriler!M2172="",L2172,IF(L2172*Veriler!M2172=0,"",L2172*Veriler!M2172))),L2172)),0)</f>
        <v/>
      </c>
      <c r="W2172" s="146"/>
      <c r="X2172" s="146"/>
      <c r="Y2172" s="146"/>
    </row>
    <row r="2173" spans="1:25" s="99" customFormat="1" ht="54.75" customHeight="1" x14ac:dyDescent="0.25">
      <c r="A2173" s="96">
        <f t="shared" si="688"/>
        <v>1599</v>
      </c>
      <c r="B2173" s="175"/>
      <c r="C2173" s="176"/>
      <c r="D2173" s="113"/>
      <c r="E2173" s="115"/>
      <c r="F2173" s="174"/>
      <c r="G2173" s="114" t="str">
        <f t="shared" si="683"/>
        <v/>
      </c>
      <c r="H2173" s="115"/>
      <c r="I2173" s="115"/>
      <c r="J2173" s="115"/>
      <c r="K2173" s="115"/>
      <c r="L2173" s="133" t="str">
        <f t="shared" si="684"/>
        <v/>
      </c>
      <c r="M2173" s="116" t="str">
        <f>IF(L2173="", "", L2173/Veriler!$X$1)</f>
        <v/>
      </c>
      <c r="N2173" s="116" t="str">
        <f>IF(F2173&lt;&gt;"", "İthal Girdi", IF(Veriler!T2173="", "", IF(Veriler!S2173="H", "%0,5 üzerindedir", IF(Veriler!T2173&gt;0.1, "%10 sınırı aşılmıştır.", "Uygun"))))</f>
        <v>%0,5 üzerindedir</v>
      </c>
      <c r="O2173" s="116" t="str">
        <f t="shared" si="685"/>
        <v xml:space="preserve"> </v>
      </c>
      <c r="P2173" s="117"/>
      <c r="Q2173" s="118"/>
      <c r="R2173" s="119" t="str">
        <f t="shared" si="686"/>
        <v/>
      </c>
      <c r="S2173" s="133">
        <f>IFERROR(IF(M2173&lt;=0.005,IF(F2173="",L2173,0),IF(F2173&lt;&gt;"",0,IF(P2173="",0,IF(P2173="H",0,IF(Q2173&lt;Veriler!$G$2,L2173*Veriler!$G$2,L2173*Q2173)))))," ")</f>
        <v>0</v>
      </c>
      <c r="T2173" s="133">
        <f>IF(Veriler!T2173&lt;=0.1, S2173, IF(AND(Veriler!T2173&gt;0.1, F2173="", P2173="E"), IF(Q2173&gt;Veriler!$G$2, Q2173*S2173, IF(Q2173&lt;Veriler!$G$2, Veriler!$G$2*S2173, Q2173*S2173)), 0))</f>
        <v>0</v>
      </c>
      <c r="U2173" s="133" t="str">
        <f t="shared" si="687"/>
        <v xml:space="preserve"> </v>
      </c>
      <c r="V2173" s="134" t="str">
        <f>IFERROR(IF(O2173="%10 sınırı aşılmıştır.",L2173-T2173,IFERROR(IF(F2173="",IF(S2173=1,0,IF(L2173-S2173=0,"",L2173-S2173)),IF(Veriler!M2173="",L2173,IF(L2173*Veriler!M2173=0,"",L2173*Veriler!M2173))),L2173)),0)</f>
        <v/>
      </c>
      <c r="W2173" s="146"/>
      <c r="X2173" s="146"/>
      <c r="Y2173" s="146"/>
    </row>
    <row r="2174" spans="1:25" s="99" customFormat="1" ht="54.75" customHeight="1" x14ac:dyDescent="0.25">
      <c r="A2174" s="96">
        <f t="shared" si="688"/>
        <v>1600</v>
      </c>
      <c r="B2174" s="175"/>
      <c r="C2174" s="176"/>
      <c r="D2174" s="113"/>
      <c r="E2174" s="115"/>
      <c r="F2174" s="174"/>
      <c r="G2174" s="114" t="str">
        <f t="shared" si="683"/>
        <v/>
      </c>
      <c r="H2174" s="115"/>
      <c r="I2174" s="115"/>
      <c r="J2174" s="115"/>
      <c r="K2174" s="115"/>
      <c r="L2174" s="133" t="str">
        <f t="shared" si="684"/>
        <v/>
      </c>
      <c r="M2174" s="116" t="str">
        <f>IF(L2174="", "", L2174/Veriler!$X$1)</f>
        <v/>
      </c>
      <c r="N2174" s="116" t="str">
        <f>IF(F2174&lt;&gt;"", "İthal Girdi", IF(Veriler!T2174="", "", IF(Veriler!S2174="H", "%0,5 üzerindedir", IF(Veriler!T2174&gt;0.1, "%10 sınırı aşılmıştır.", "Uygun"))))</f>
        <v>%0,5 üzerindedir</v>
      </c>
      <c r="O2174" s="116" t="str">
        <f t="shared" si="685"/>
        <v xml:space="preserve"> </v>
      </c>
      <c r="P2174" s="117"/>
      <c r="Q2174" s="118"/>
      <c r="R2174" s="119" t="str">
        <f t="shared" si="686"/>
        <v/>
      </c>
      <c r="S2174" s="133">
        <f>IFERROR(IF(M2174&lt;=0.005,IF(F2174="",L2174,0),IF(F2174&lt;&gt;"",0,IF(P2174="",0,IF(P2174="H",0,IF(Q2174&lt;Veriler!$G$2,L2174*Veriler!$G$2,L2174*Q2174)))))," ")</f>
        <v>0</v>
      </c>
      <c r="T2174" s="133">
        <f>IF(Veriler!T2174&lt;=0.1, S2174, IF(AND(Veriler!T2174&gt;0.1, F2174="", P2174="E"), IF(Q2174&gt;Veriler!$G$2, Q2174*S2174, IF(Q2174&lt;Veriler!$G$2, Veriler!$G$2*S2174, Q2174*S2174)), 0))</f>
        <v>0</v>
      </c>
      <c r="U2174" s="133" t="str">
        <f t="shared" si="687"/>
        <v xml:space="preserve"> </v>
      </c>
      <c r="V2174" s="134" t="str">
        <f>IFERROR(IF(O2174="%10 sınırı aşılmıştır.",L2174-T2174,IFERROR(IF(F2174="",IF(S2174=1,0,IF(L2174-S2174=0,"",L2174-S2174)),IF(Veriler!M2174="",L2174,IF(L2174*Veriler!M2174=0,"",L2174*Veriler!M2174))),L2174)),0)</f>
        <v/>
      </c>
      <c r="W2174" s="146"/>
      <c r="X2174" s="146"/>
      <c r="Y2174" s="146"/>
    </row>
    <row r="2175" spans="1:25" s="99" customFormat="1" ht="54.75" customHeight="1" x14ac:dyDescent="0.25">
      <c r="A2175" s="96">
        <f t="shared" si="688"/>
        <v>1601</v>
      </c>
      <c r="B2175" s="175"/>
      <c r="C2175" s="176"/>
      <c r="D2175" s="113"/>
      <c r="E2175" s="115"/>
      <c r="F2175" s="174"/>
      <c r="G2175" s="114" t="str">
        <f t="shared" si="683"/>
        <v/>
      </c>
      <c r="H2175" s="115"/>
      <c r="I2175" s="115"/>
      <c r="J2175" s="115"/>
      <c r="K2175" s="115"/>
      <c r="L2175" s="133" t="str">
        <f t="shared" si="684"/>
        <v/>
      </c>
      <c r="M2175" s="116" t="str">
        <f>IF(L2175="", "", L2175/Veriler!$X$1)</f>
        <v/>
      </c>
      <c r="N2175" s="116" t="str">
        <f>IF(F2175&lt;&gt;"", "İthal Girdi", IF(Veriler!T2175="", "", IF(Veriler!S2175="H", "%0,5 üzerindedir", IF(Veriler!T2175&gt;0.1, "%10 sınırı aşılmıştır.", "Uygun"))))</f>
        <v>%0,5 üzerindedir</v>
      </c>
      <c r="O2175" s="116" t="str">
        <f t="shared" si="685"/>
        <v xml:space="preserve"> </v>
      </c>
      <c r="P2175" s="117"/>
      <c r="Q2175" s="118"/>
      <c r="R2175" s="119" t="str">
        <f t="shared" si="686"/>
        <v/>
      </c>
      <c r="S2175" s="133">
        <f>IFERROR(IF(M2175&lt;=0.005,IF(F2175="",L2175,0),IF(F2175&lt;&gt;"",0,IF(P2175="",0,IF(P2175="H",0,IF(Q2175&lt;Veriler!$G$2,L2175*Veriler!$G$2,L2175*Q2175)))))," ")</f>
        <v>0</v>
      </c>
      <c r="T2175" s="133">
        <f>IF(Veriler!T2175&lt;=0.1, S2175, IF(AND(Veriler!T2175&gt;0.1, F2175="", P2175="E"), IF(Q2175&gt;Veriler!$G$2, Q2175*S2175, IF(Q2175&lt;Veriler!$G$2, Veriler!$G$2*S2175, Q2175*S2175)), 0))</f>
        <v>0</v>
      </c>
      <c r="U2175" s="133" t="str">
        <f t="shared" si="687"/>
        <v xml:space="preserve"> </v>
      </c>
      <c r="V2175" s="134" t="str">
        <f>IFERROR(IF(O2175="%10 sınırı aşılmıştır.",L2175-T2175,IFERROR(IF(F2175="",IF(S2175=1,0,IF(L2175-S2175=0,"",L2175-S2175)),IF(Veriler!M2175="",L2175,IF(L2175*Veriler!M2175=0,"",L2175*Veriler!M2175))),L2175)),0)</f>
        <v/>
      </c>
      <c r="W2175" s="146"/>
      <c r="X2175" s="146"/>
      <c r="Y2175" s="146"/>
    </row>
    <row r="2176" spans="1:25" s="99" customFormat="1" ht="54.75" customHeight="1" x14ac:dyDescent="0.25">
      <c r="A2176" s="96">
        <f t="shared" si="688"/>
        <v>1602</v>
      </c>
      <c r="B2176" s="175"/>
      <c r="C2176" s="176"/>
      <c r="D2176" s="113"/>
      <c r="E2176" s="115"/>
      <c r="F2176" s="174"/>
      <c r="G2176" s="114" t="str">
        <f t="shared" si="683"/>
        <v/>
      </c>
      <c r="H2176" s="115"/>
      <c r="I2176" s="115"/>
      <c r="J2176" s="115"/>
      <c r="K2176" s="115"/>
      <c r="L2176" s="133" t="str">
        <f t="shared" si="684"/>
        <v/>
      </c>
      <c r="M2176" s="116" t="str">
        <f>IF(L2176="", "", L2176/Veriler!$X$1)</f>
        <v/>
      </c>
      <c r="N2176" s="116" t="str">
        <f>IF(F2176&lt;&gt;"", "İthal Girdi", IF(Veriler!T2176="", "", IF(Veriler!S2176="H", "%0,5 üzerindedir", IF(Veriler!T2176&gt;0.1, "%10 sınırı aşılmıştır.", "Uygun"))))</f>
        <v>%0,5 üzerindedir</v>
      </c>
      <c r="O2176" s="116" t="str">
        <f t="shared" si="685"/>
        <v xml:space="preserve"> </v>
      </c>
      <c r="P2176" s="117"/>
      <c r="Q2176" s="118"/>
      <c r="R2176" s="119" t="str">
        <f t="shared" si="686"/>
        <v/>
      </c>
      <c r="S2176" s="133">
        <f>IFERROR(IF(M2176&lt;=0.005,IF(F2176="",L2176,0),IF(F2176&lt;&gt;"",0,IF(P2176="",0,IF(P2176="H",0,IF(Q2176&lt;Veriler!$G$2,L2176*Veriler!$G$2,L2176*Q2176)))))," ")</f>
        <v>0</v>
      </c>
      <c r="T2176" s="133">
        <f>IF(Veriler!T2176&lt;=0.1, S2176, IF(AND(Veriler!T2176&gt;0.1, F2176="", P2176="E"), IF(Q2176&gt;Veriler!$G$2, Q2176*S2176, IF(Q2176&lt;Veriler!$G$2, Veriler!$G$2*S2176, Q2176*S2176)), 0))</f>
        <v>0</v>
      </c>
      <c r="U2176" s="133" t="str">
        <f t="shared" si="687"/>
        <v xml:space="preserve"> </v>
      </c>
      <c r="V2176" s="134" t="str">
        <f>IFERROR(IF(O2176="%10 sınırı aşılmıştır.",L2176-T2176,IFERROR(IF(F2176="",IF(S2176=1,0,IF(L2176-S2176=0,"",L2176-S2176)),IF(Veriler!M2176="",L2176,IF(L2176*Veriler!M2176=0,"",L2176*Veriler!M2176))),L2176)),0)</f>
        <v/>
      </c>
      <c r="W2176" s="146"/>
      <c r="X2176" s="146"/>
      <c r="Y2176" s="146"/>
    </row>
    <row r="2177" spans="1:25" s="99" customFormat="1" ht="54.75" customHeight="1" x14ac:dyDescent="0.25">
      <c r="A2177" s="96">
        <f t="shared" si="688"/>
        <v>1603</v>
      </c>
      <c r="B2177" s="175"/>
      <c r="C2177" s="176"/>
      <c r="D2177" s="113"/>
      <c r="E2177" s="115"/>
      <c r="F2177" s="174"/>
      <c r="G2177" s="114" t="str">
        <f t="shared" si="683"/>
        <v/>
      </c>
      <c r="H2177" s="115"/>
      <c r="I2177" s="115"/>
      <c r="J2177" s="115"/>
      <c r="K2177" s="115"/>
      <c r="L2177" s="133" t="str">
        <f t="shared" si="684"/>
        <v/>
      </c>
      <c r="M2177" s="116" t="str">
        <f>IF(L2177="", "", L2177/Veriler!$X$1)</f>
        <v/>
      </c>
      <c r="N2177" s="116" t="str">
        <f>IF(F2177&lt;&gt;"", "İthal Girdi", IF(Veriler!T2177="", "", IF(Veriler!S2177="H", "%0,5 üzerindedir", IF(Veriler!T2177&gt;0.1, "%10 sınırı aşılmıştır.", "Uygun"))))</f>
        <v>%0,5 üzerindedir</v>
      </c>
      <c r="O2177" s="116" t="str">
        <f t="shared" si="685"/>
        <v xml:space="preserve"> </v>
      </c>
      <c r="P2177" s="117"/>
      <c r="Q2177" s="118"/>
      <c r="R2177" s="119" t="str">
        <f t="shared" si="686"/>
        <v/>
      </c>
      <c r="S2177" s="133">
        <f>IFERROR(IF(M2177&lt;=0.005,IF(F2177="",L2177,0),IF(F2177&lt;&gt;"",0,IF(P2177="",0,IF(P2177="H",0,IF(Q2177&lt;Veriler!$G$2,L2177*Veriler!$G$2,L2177*Q2177)))))," ")</f>
        <v>0</v>
      </c>
      <c r="T2177" s="133">
        <f>IF(Veriler!T2177&lt;=0.1, S2177, IF(AND(Veriler!T2177&gt;0.1, F2177="", P2177="E"), IF(Q2177&gt;Veriler!$G$2, Q2177*S2177, IF(Q2177&lt;Veriler!$G$2, Veriler!$G$2*S2177, Q2177*S2177)), 0))</f>
        <v>0</v>
      </c>
      <c r="U2177" s="133" t="str">
        <f t="shared" si="687"/>
        <v xml:space="preserve"> </v>
      </c>
      <c r="V2177" s="134" t="str">
        <f>IFERROR(IF(O2177="%10 sınırı aşılmıştır.",L2177-T2177,IFERROR(IF(F2177="",IF(S2177=1,0,IF(L2177-S2177=0,"",L2177-S2177)),IF(Veriler!M2177="",L2177,IF(L2177*Veriler!M2177=0,"",L2177*Veriler!M2177))),L2177)),0)</f>
        <v/>
      </c>
      <c r="W2177" s="146"/>
      <c r="X2177" s="146"/>
      <c r="Y2177" s="146"/>
    </row>
    <row r="2178" spans="1:25" s="99" customFormat="1" ht="54.75" customHeight="1" x14ac:dyDescent="0.25">
      <c r="A2178" s="96">
        <f t="shared" si="688"/>
        <v>1604</v>
      </c>
      <c r="B2178" s="175"/>
      <c r="C2178" s="176"/>
      <c r="D2178" s="113"/>
      <c r="E2178" s="115"/>
      <c r="F2178" s="174"/>
      <c r="G2178" s="114" t="str">
        <f t="shared" si="683"/>
        <v/>
      </c>
      <c r="H2178" s="115"/>
      <c r="I2178" s="115"/>
      <c r="J2178" s="115"/>
      <c r="K2178" s="115"/>
      <c r="L2178" s="133" t="str">
        <f t="shared" si="684"/>
        <v/>
      </c>
      <c r="M2178" s="116" t="str">
        <f>IF(L2178="", "", L2178/Veriler!$X$1)</f>
        <v/>
      </c>
      <c r="N2178" s="116" t="str">
        <f>IF(F2178&lt;&gt;"", "İthal Girdi", IF(Veriler!T2178="", "", IF(Veriler!S2178="H", "%0,5 üzerindedir", IF(Veriler!T2178&gt;0.1, "%10 sınırı aşılmıştır.", "Uygun"))))</f>
        <v>%0,5 üzerindedir</v>
      </c>
      <c r="O2178" s="116" t="str">
        <f t="shared" si="685"/>
        <v xml:space="preserve"> </v>
      </c>
      <c r="P2178" s="117"/>
      <c r="Q2178" s="118"/>
      <c r="R2178" s="119" t="str">
        <f t="shared" si="686"/>
        <v/>
      </c>
      <c r="S2178" s="133">
        <f>IFERROR(IF(M2178&lt;=0.005,IF(F2178="",L2178,0),IF(F2178&lt;&gt;"",0,IF(P2178="",0,IF(P2178="H",0,IF(Q2178&lt;Veriler!$G$2,L2178*Veriler!$G$2,L2178*Q2178)))))," ")</f>
        <v>0</v>
      </c>
      <c r="T2178" s="133">
        <f>IF(Veriler!T2178&lt;=0.1, S2178, IF(AND(Veriler!T2178&gt;0.1, F2178="", P2178="E"), IF(Q2178&gt;Veriler!$G$2, Q2178*S2178, IF(Q2178&lt;Veriler!$G$2, Veriler!$G$2*S2178, Q2178*S2178)), 0))</f>
        <v>0</v>
      </c>
      <c r="U2178" s="133" t="str">
        <f t="shared" si="687"/>
        <v xml:space="preserve"> </v>
      </c>
      <c r="V2178" s="134" t="str">
        <f>IFERROR(IF(O2178="%10 sınırı aşılmıştır.",L2178-T2178,IFERROR(IF(F2178="",IF(S2178=1,0,IF(L2178-S2178=0,"",L2178-S2178)),IF(Veriler!M2178="",L2178,IF(L2178*Veriler!M2178=0,"",L2178*Veriler!M2178))),L2178)),0)</f>
        <v/>
      </c>
      <c r="W2178" s="146"/>
      <c r="X2178" s="146"/>
      <c r="Y2178" s="146"/>
    </row>
    <row r="2179" spans="1:25" s="99" customFormat="1" ht="54.75" customHeight="1" x14ac:dyDescent="0.25">
      <c r="A2179" s="96">
        <f t="shared" si="688"/>
        <v>1605</v>
      </c>
      <c r="B2179" s="175"/>
      <c r="C2179" s="176"/>
      <c r="D2179" s="113"/>
      <c r="E2179" s="115"/>
      <c r="F2179" s="174"/>
      <c r="G2179" s="114" t="str">
        <f t="shared" si="683"/>
        <v/>
      </c>
      <c r="H2179" s="115"/>
      <c r="I2179" s="115"/>
      <c r="J2179" s="115"/>
      <c r="K2179" s="115"/>
      <c r="L2179" s="133" t="str">
        <f t="shared" si="684"/>
        <v/>
      </c>
      <c r="M2179" s="116" t="str">
        <f>IF(L2179="", "", L2179/Veriler!$X$1)</f>
        <v/>
      </c>
      <c r="N2179" s="116" t="str">
        <f>IF(F2179&lt;&gt;"", "İthal Girdi", IF(Veriler!T2179="", "", IF(Veriler!S2179="H", "%0,5 üzerindedir", IF(Veriler!T2179&gt;0.1, "%10 sınırı aşılmıştır.", "Uygun"))))</f>
        <v>%0,5 üzerindedir</v>
      </c>
      <c r="O2179" s="116" t="str">
        <f t="shared" si="685"/>
        <v xml:space="preserve"> </v>
      </c>
      <c r="P2179" s="117"/>
      <c r="Q2179" s="118"/>
      <c r="R2179" s="119" t="str">
        <f t="shared" si="686"/>
        <v/>
      </c>
      <c r="S2179" s="133">
        <f>IFERROR(IF(M2179&lt;=0.005,IF(F2179="",L2179,0),IF(F2179&lt;&gt;"",0,IF(P2179="",0,IF(P2179="H",0,IF(Q2179&lt;Veriler!$G$2,L2179*Veriler!$G$2,L2179*Q2179)))))," ")</f>
        <v>0</v>
      </c>
      <c r="T2179" s="133">
        <f>IF(Veriler!T2179&lt;=0.1, S2179, IF(AND(Veriler!T2179&gt;0.1, F2179="", P2179="E"), IF(Q2179&gt;Veriler!$G$2, Q2179*S2179, IF(Q2179&lt;Veriler!$G$2, Veriler!$G$2*S2179, Q2179*S2179)), 0))</f>
        <v>0</v>
      </c>
      <c r="U2179" s="133" t="str">
        <f t="shared" si="687"/>
        <v xml:space="preserve"> </v>
      </c>
      <c r="V2179" s="134" t="str">
        <f>IFERROR(IF(O2179="%10 sınırı aşılmıştır.",L2179-T2179,IFERROR(IF(F2179="",IF(S2179=1,0,IF(L2179-S2179=0,"",L2179-S2179)),IF(Veriler!M2179="",L2179,IF(L2179*Veriler!M2179=0,"",L2179*Veriler!M2179))),L2179)),0)</f>
        <v/>
      </c>
      <c r="W2179" s="146"/>
      <c r="X2179" s="146"/>
      <c r="Y2179" s="146"/>
    </row>
    <row r="2180" spans="1:25" s="99" customFormat="1" ht="54.75" customHeight="1" x14ac:dyDescent="0.25">
      <c r="A2180" s="96">
        <f t="shared" si="688"/>
        <v>1606</v>
      </c>
      <c r="B2180" s="175"/>
      <c r="C2180" s="176"/>
      <c r="D2180" s="113"/>
      <c r="E2180" s="115"/>
      <c r="F2180" s="174"/>
      <c r="G2180" s="114" t="str">
        <f t="shared" si="683"/>
        <v/>
      </c>
      <c r="H2180" s="115"/>
      <c r="I2180" s="115"/>
      <c r="J2180" s="115"/>
      <c r="K2180" s="115"/>
      <c r="L2180" s="133" t="str">
        <f t="shared" si="684"/>
        <v/>
      </c>
      <c r="M2180" s="116" t="str">
        <f>IF(L2180="", "", L2180/Veriler!$X$1)</f>
        <v/>
      </c>
      <c r="N2180" s="116" t="str">
        <f>IF(F2180&lt;&gt;"", "İthal Girdi", IF(Veriler!T2180="", "", IF(Veriler!S2180="H", "%0,5 üzerindedir", IF(Veriler!T2180&gt;0.1, "%10 sınırı aşılmıştır.", "Uygun"))))</f>
        <v>%0,5 üzerindedir</v>
      </c>
      <c r="O2180" s="116" t="str">
        <f t="shared" si="685"/>
        <v xml:space="preserve"> </v>
      </c>
      <c r="P2180" s="117"/>
      <c r="Q2180" s="118"/>
      <c r="R2180" s="119" t="str">
        <f t="shared" si="686"/>
        <v/>
      </c>
      <c r="S2180" s="133">
        <f>IFERROR(IF(M2180&lt;=0.005,IF(F2180="",L2180,0),IF(F2180&lt;&gt;"",0,IF(P2180="",0,IF(P2180="H",0,IF(Q2180&lt;Veriler!$G$2,L2180*Veriler!$G$2,L2180*Q2180)))))," ")</f>
        <v>0</v>
      </c>
      <c r="T2180" s="133">
        <f>IF(Veriler!T2180&lt;=0.1, S2180, IF(AND(Veriler!T2180&gt;0.1, F2180="", P2180="E"), IF(Q2180&gt;Veriler!$G$2, Q2180*S2180, IF(Q2180&lt;Veriler!$G$2, Veriler!$G$2*S2180, Q2180*S2180)), 0))</f>
        <v>0</v>
      </c>
      <c r="U2180" s="133" t="str">
        <f t="shared" si="687"/>
        <v xml:space="preserve"> </v>
      </c>
      <c r="V2180" s="134" t="str">
        <f>IFERROR(IF(O2180="%10 sınırı aşılmıştır.",L2180-T2180,IFERROR(IF(F2180="",IF(S2180=1,0,IF(L2180-S2180=0,"",L2180-S2180)),IF(Veriler!M2180="",L2180,IF(L2180*Veriler!M2180=0,"",L2180*Veriler!M2180))),L2180)),0)</f>
        <v/>
      </c>
      <c r="W2180" s="146"/>
      <c r="X2180" s="146"/>
      <c r="Y2180" s="146"/>
    </row>
    <row r="2181" spans="1:25" s="99" customFormat="1" ht="54.75" customHeight="1" x14ac:dyDescent="0.25">
      <c r="A2181" s="96">
        <f t="shared" si="688"/>
        <v>1607</v>
      </c>
      <c r="B2181" s="175"/>
      <c r="C2181" s="176"/>
      <c r="D2181" s="113"/>
      <c r="E2181" s="115"/>
      <c r="F2181" s="174"/>
      <c r="G2181" s="114" t="str">
        <f t="shared" si="683"/>
        <v/>
      </c>
      <c r="H2181" s="115"/>
      <c r="I2181" s="115"/>
      <c r="J2181" s="115"/>
      <c r="K2181" s="115"/>
      <c r="L2181" s="133" t="str">
        <f t="shared" si="684"/>
        <v/>
      </c>
      <c r="M2181" s="116" t="str">
        <f>IF(L2181="", "", L2181/Veriler!$X$1)</f>
        <v/>
      </c>
      <c r="N2181" s="116" t="str">
        <f>IF(F2181&lt;&gt;"", "İthal Girdi", IF(Veriler!T2181="", "", IF(Veriler!S2181="H", "%0,5 üzerindedir", IF(Veriler!T2181&gt;0.1, "%10 sınırı aşılmıştır.", "Uygun"))))</f>
        <v>%0,5 üzerindedir</v>
      </c>
      <c r="O2181" s="116" t="str">
        <f t="shared" si="685"/>
        <v xml:space="preserve"> </v>
      </c>
      <c r="P2181" s="117"/>
      <c r="Q2181" s="118"/>
      <c r="R2181" s="119" t="str">
        <f t="shared" si="686"/>
        <v/>
      </c>
      <c r="S2181" s="133">
        <f>IFERROR(IF(M2181&lt;=0.005,IF(F2181="",L2181,0),IF(F2181&lt;&gt;"",0,IF(P2181="",0,IF(P2181="H",0,IF(Q2181&lt;Veriler!$G$2,L2181*Veriler!$G$2,L2181*Q2181)))))," ")</f>
        <v>0</v>
      </c>
      <c r="T2181" s="133">
        <f>IF(Veriler!T2181&lt;=0.1, S2181, IF(AND(Veriler!T2181&gt;0.1, F2181="", P2181="E"), IF(Q2181&gt;Veriler!$G$2, Q2181*S2181, IF(Q2181&lt;Veriler!$G$2, Veriler!$G$2*S2181, Q2181*S2181)), 0))</f>
        <v>0</v>
      </c>
      <c r="U2181" s="133" t="str">
        <f t="shared" si="687"/>
        <v xml:space="preserve"> </v>
      </c>
      <c r="V2181" s="134" t="str">
        <f>IFERROR(IF(O2181="%10 sınırı aşılmıştır.",L2181-T2181,IFERROR(IF(F2181="",IF(S2181=1,0,IF(L2181-S2181=0,"",L2181-S2181)),IF(Veriler!M2181="",L2181,IF(L2181*Veriler!M2181=0,"",L2181*Veriler!M2181))),L2181)),0)</f>
        <v/>
      </c>
      <c r="W2181" s="146"/>
      <c r="X2181" s="146"/>
      <c r="Y2181" s="146"/>
    </row>
    <row r="2182" spans="1:25" s="99" customFormat="1" ht="54.75" customHeight="1" x14ac:dyDescent="0.25">
      <c r="A2182" s="96">
        <f t="shared" si="688"/>
        <v>1608</v>
      </c>
      <c r="B2182" s="175"/>
      <c r="C2182" s="176"/>
      <c r="D2182" s="113"/>
      <c r="E2182" s="115"/>
      <c r="F2182" s="174"/>
      <c r="G2182" s="114" t="str">
        <f t="shared" si="683"/>
        <v/>
      </c>
      <c r="H2182" s="115"/>
      <c r="I2182" s="115"/>
      <c r="J2182" s="115"/>
      <c r="K2182" s="115"/>
      <c r="L2182" s="133" t="str">
        <f t="shared" si="684"/>
        <v/>
      </c>
      <c r="M2182" s="116" t="str">
        <f>IF(L2182="", "", L2182/Veriler!$X$1)</f>
        <v/>
      </c>
      <c r="N2182" s="116" t="str">
        <f>IF(F2182&lt;&gt;"", "İthal Girdi", IF(Veriler!T2182="", "", IF(Veriler!S2182="H", "%0,5 üzerindedir", IF(Veriler!T2182&gt;0.1, "%10 sınırı aşılmıştır.", "Uygun"))))</f>
        <v>%0,5 üzerindedir</v>
      </c>
      <c r="O2182" s="116" t="str">
        <f t="shared" si="685"/>
        <v xml:space="preserve"> </v>
      </c>
      <c r="P2182" s="117"/>
      <c r="Q2182" s="118"/>
      <c r="R2182" s="119" t="str">
        <f t="shared" si="686"/>
        <v/>
      </c>
      <c r="S2182" s="133">
        <f>IFERROR(IF(M2182&lt;=0.005,IF(F2182="",L2182,0),IF(F2182&lt;&gt;"",0,IF(P2182="",0,IF(P2182="H",0,IF(Q2182&lt;Veriler!$G$2,L2182*Veriler!$G$2,L2182*Q2182)))))," ")</f>
        <v>0</v>
      </c>
      <c r="T2182" s="133">
        <f>IF(Veriler!T2182&lt;=0.1, S2182, IF(AND(Veriler!T2182&gt;0.1, F2182="", P2182="E"), IF(Q2182&gt;Veriler!$G$2, Q2182*S2182, IF(Q2182&lt;Veriler!$G$2, Veriler!$G$2*S2182, Q2182*S2182)), 0))</f>
        <v>0</v>
      </c>
      <c r="U2182" s="133" t="str">
        <f t="shared" si="687"/>
        <v xml:space="preserve"> </v>
      </c>
      <c r="V2182" s="134" t="str">
        <f>IFERROR(IF(O2182="%10 sınırı aşılmıştır.",L2182-T2182,IFERROR(IF(F2182="",IF(S2182=1,0,IF(L2182-S2182=0,"",L2182-S2182)),IF(Veriler!M2182="",L2182,IF(L2182*Veriler!M2182=0,"",L2182*Veriler!M2182))),L2182)),0)</f>
        <v/>
      </c>
      <c r="W2182" s="146"/>
      <c r="X2182" s="146"/>
      <c r="Y2182" s="146"/>
    </row>
    <row r="2183" spans="1:25" s="99" customFormat="1" ht="54.75" customHeight="1" x14ac:dyDescent="0.25">
      <c r="A2183" s="96">
        <f t="shared" si="688"/>
        <v>1609</v>
      </c>
      <c r="B2183" s="175"/>
      <c r="C2183" s="176"/>
      <c r="D2183" s="113"/>
      <c r="E2183" s="115"/>
      <c r="F2183" s="174"/>
      <c r="G2183" s="114" t="str">
        <f t="shared" si="683"/>
        <v/>
      </c>
      <c r="H2183" s="115"/>
      <c r="I2183" s="115"/>
      <c r="J2183" s="115"/>
      <c r="K2183" s="115"/>
      <c r="L2183" s="133" t="str">
        <f t="shared" si="684"/>
        <v/>
      </c>
      <c r="M2183" s="116" t="str">
        <f>IF(L2183="", "", L2183/Veriler!$X$1)</f>
        <v/>
      </c>
      <c r="N2183" s="116" t="str">
        <f>IF(F2183&lt;&gt;"", "İthal Girdi", IF(Veriler!T2183="", "", IF(Veriler!S2183="H", "%0,5 üzerindedir", IF(Veriler!T2183&gt;0.1, "%10 sınırı aşılmıştır.", "Uygun"))))</f>
        <v>%0,5 üzerindedir</v>
      </c>
      <c r="O2183" s="116" t="str">
        <f t="shared" si="685"/>
        <v xml:space="preserve"> </v>
      </c>
      <c r="P2183" s="117"/>
      <c r="Q2183" s="118"/>
      <c r="R2183" s="119" t="str">
        <f t="shared" si="686"/>
        <v/>
      </c>
      <c r="S2183" s="133">
        <f>IFERROR(IF(M2183&lt;=0.005,IF(F2183="",L2183,0),IF(F2183&lt;&gt;"",0,IF(P2183="",0,IF(P2183="H",0,IF(Q2183&lt;Veriler!$G$2,L2183*Veriler!$G$2,L2183*Q2183)))))," ")</f>
        <v>0</v>
      </c>
      <c r="T2183" s="133">
        <f>IF(Veriler!T2183&lt;=0.1, S2183, IF(AND(Veriler!T2183&gt;0.1, F2183="", P2183="E"), IF(Q2183&gt;Veriler!$G$2, Q2183*S2183, IF(Q2183&lt;Veriler!$G$2, Veriler!$G$2*S2183, Q2183*S2183)), 0))</f>
        <v>0</v>
      </c>
      <c r="U2183" s="133" t="str">
        <f t="shared" si="687"/>
        <v xml:space="preserve"> </v>
      </c>
      <c r="V2183" s="134" t="str">
        <f>IFERROR(IF(O2183="%10 sınırı aşılmıştır.",L2183-T2183,IFERROR(IF(F2183="",IF(S2183=1,0,IF(L2183-S2183=0,"",L2183-S2183)),IF(Veriler!M2183="",L2183,IF(L2183*Veriler!M2183=0,"",L2183*Veriler!M2183))),L2183)),0)</f>
        <v/>
      </c>
      <c r="W2183" s="146"/>
      <c r="X2183" s="146"/>
      <c r="Y2183" s="146"/>
    </row>
    <row r="2184" spans="1:25" s="99" customFormat="1" ht="54.75" customHeight="1" x14ac:dyDescent="0.25">
      <c r="A2184" s="96">
        <f t="shared" si="688"/>
        <v>1610</v>
      </c>
      <c r="B2184" s="175"/>
      <c r="C2184" s="176"/>
      <c r="D2184" s="113"/>
      <c r="E2184" s="115"/>
      <c r="F2184" s="174"/>
      <c r="G2184" s="114" t="str">
        <f t="shared" si="683"/>
        <v/>
      </c>
      <c r="H2184" s="115"/>
      <c r="I2184" s="115"/>
      <c r="J2184" s="115"/>
      <c r="K2184" s="115"/>
      <c r="L2184" s="133" t="str">
        <f t="shared" si="684"/>
        <v/>
      </c>
      <c r="M2184" s="116" t="str">
        <f>IF(L2184="", "", L2184/Veriler!$X$1)</f>
        <v/>
      </c>
      <c r="N2184" s="116" t="str">
        <f>IF(F2184&lt;&gt;"", "İthal Girdi", IF(Veriler!T2184="", "", IF(Veriler!S2184="H", "%0,5 üzerindedir", IF(Veriler!T2184&gt;0.1, "%10 sınırı aşılmıştır.", "Uygun"))))</f>
        <v>%0,5 üzerindedir</v>
      </c>
      <c r="O2184" s="116" t="str">
        <f t="shared" si="685"/>
        <v xml:space="preserve"> </v>
      </c>
      <c r="P2184" s="117"/>
      <c r="Q2184" s="118"/>
      <c r="R2184" s="119" t="str">
        <f t="shared" si="686"/>
        <v/>
      </c>
      <c r="S2184" s="133">
        <f>IFERROR(IF(M2184&lt;=0.005,IF(F2184="",L2184,0),IF(F2184&lt;&gt;"",0,IF(P2184="",0,IF(P2184="H",0,IF(Q2184&lt;Veriler!$G$2,L2184*Veriler!$G$2,L2184*Q2184)))))," ")</f>
        <v>0</v>
      </c>
      <c r="T2184" s="133">
        <f>IF(Veriler!T2184&lt;=0.1, S2184, IF(AND(Veriler!T2184&gt;0.1, F2184="", P2184="E"), IF(Q2184&gt;Veriler!$G$2, Q2184*S2184, IF(Q2184&lt;Veriler!$G$2, Veriler!$G$2*S2184, Q2184*S2184)), 0))</f>
        <v>0</v>
      </c>
      <c r="U2184" s="133" t="str">
        <f t="shared" si="687"/>
        <v xml:space="preserve"> </v>
      </c>
      <c r="V2184" s="134" t="str">
        <f>IFERROR(IF(O2184="%10 sınırı aşılmıştır.",L2184-T2184,IFERROR(IF(F2184="",IF(S2184=1,0,IF(L2184-S2184=0,"",L2184-S2184)),IF(Veriler!M2184="",L2184,IF(L2184*Veriler!M2184=0,"",L2184*Veriler!M2184))),L2184)),0)</f>
        <v/>
      </c>
      <c r="W2184" s="146"/>
      <c r="X2184" s="146"/>
      <c r="Y2184" s="146"/>
    </row>
    <row r="2185" spans="1:25" s="99" customFormat="1" ht="36" hidden="1" customHeight="1" x14ac:dyDescent="0.25">
      <c r="A2185" s="101"/>
      <c r="B2185" s="191" t="s">
        <v>16</v>
      </c>
      <c r="C2185" s="176"/>
      <c r="D2185" s="120"/>
      <c r="E2185" s="171"/>
      <c r="F2185" s="172"/>
      <c r="G2185" s="121"/>
      <c r="H2185" s="115"/>
      <c r="I2185" s="115"/>
      <c r="J2185" s="115"/>
      <c r="K2185" s="115"/>
      <c r="L2185" s="121"/>
      <c r="M2185" s="121"/>
      <c r="N2185" s="121"/>
      <c r="O2185" s="121"/>
      <c r="P2185" s="120"/>
      <c r="Q2185" s="120"/>
      <c r="R2185" s="183"/>
      <c r="S2185" s="184"/>
      <c r="T2185" s="121"/>
      <c r="U2185" s="121"/>
      <c r="V2185" s="121"/>
      <c r="W2185" s="146"/>
      <c r="X2185" s="146"/>
      <c r="Y2185" s="146"/>
    </row>
    <row r="2186" spans="1:25" s="99" customFormat="1" ht="54.75" customHeight="1" x14ac:dyDescent="0.25">
      <c r="A2186" s="96">
        <f>A2184+1</f>
        <v>1611</v>
      </c>
      <c r="B2186" s="175"/>
      <c r="C2186" s="176"/>
      <c r="D2186" s="113"/>
      <c r="E2186" s="115"/>
      <c r="F2186" s="174"/>
      <c r="G2186" s="114" t="str">
        <f t="shared" ref="G2186:G2199" si="689">IF(AND(F2186&lt;&gt;"",V2186&lt;&gt;"",L2186&lt;&gt;0),V2186/L2186,"")</f>
        <v/>
      </c>
      <c r="H2186" s="115"/>
      <c r="I2186" s="115"/>
      <c r="J2186" s="115"/>
      <c r="K2186" s="115"/>
      <c r="L2186" s="133" t="str">
        <f t="shared" ref="L2186:L2199" si="690">IF(AND(H2186&lt;&gt;0, J2186&lt;&gt;0, K2186&lt;&gt;0), H2186*J2186*K2186, "")</f>
        <v/>
      </c>
      <c r="M2186" s="116" t="str">
        <f>IF(L2186="", "", L2186/Veriler!$X$1)</f>
        <v/>
      </c>
      <c r="N2186" s="116" t="str">
        <f>IF(F2186&lt;&gt;"", "İthal Girdi", IF(Veriler!T2186="", "", IF(Veriler!S2186="H", "%0,5 üzerindedir", IF(Veriler!T2186&gt;0.1, "%10 sınırı aşılmıştır.", "Uygun"))))</f>
        <v>%0,5 üzerindedir</v>
      </c>
      <c r="O2186" s="116" t="str">
        <f t="shared" ref="O2186:O2199" si="691">IF(M2186=""," ",N2186)</f>
        <v xml:space="preserve"> </v>
      </c>
      <c r="P2186" s="117"/>
      <c r="Q2186" s="118"/>
      <c r="R2186" s="119" t="str">
        <f t="shared" ref="R2186:R2199" si="692">IFERROR(IF(AND(T2186&lt;&gt;"",L2186&lt;&gt;"",L2186&lt;&gt;0,T2186&lt;&gt;0),T2186/L2186,"")," ")</f>
        <v/>
      </c>
      <c r="S2186" s="133">
        <f>IFERROR(IF(M2186&lt;=0.005,IF(F2186="",L2186,0),IF(F2186&lt;&gt;"",0,IF(P2186="",0,IF(P2186="H",0,IF(Q2186&lt;Veriler!$G$2,L2186*Veriler!$G$2,L2186*Q2186)))))," ")</f>
        <v>0</v>
      </c>
      <c r="T2186" s="133">
        <f>IF(Veriler!T2186&lt;=0.1, S2186, IF(AND(Veriler!T2186&gt;0.1, F2186="", P2186="E"), IF(Q2186&gt;Veriler!$G$2, Q2186*S2186, IF(Q2186&lt;Veriler!$G$2, Veriler!$G$2*S2186, Q2186*S2186)), 0))</f>
        <v>0</v>
      </c>
      <c r="U2186" s="133" t="str">
        <f t="shared" ref="U2186:U2199" si="693">IF(T2186=0," ",T2186)</f>
        <v xml:space="preserve"> </v>
      </c>
      <c r="V2186" s="134" t="str">
        <f>IFERROR(IF(O2186="%10 sınırı aşılmıştır.",L2186-T2186,IFERROR(IF(F2186="",IF(S2186=1,0,IF(L2186-S2186=0,"",L2186-S2186)),IF(Veriler!M2186="",L2186,IF(L2186*Veriler!M2186=0,"",L2186*Veriler!M2186))),L2186)),0)</f>
        <v/>
      </c>
      <c r="W2186" s="146"/>
      <c r="X2186" s="146"/>
      <c r="Y2186" s="146"/>
    </row>
    <row r="2187" spans="1:25" s="99" customFormat="1" ht="54.75" customHeight="1" x14ac:dyDescent="0.25">
      <c r="A2187" s="96">
        <f t="shared" ref="A2187:A2199" si="694">A2186+1</f>
        <v>1612</v>
      </c>
      <c r="B2187" s="175"/>
      <c r="C2187" s="176"/>
      <c r="D2187" s="113"/>
      <c r="E2187" s="115"/>
      <c r="F2187" s="174"/>
      <c r="G2187" s="114" t="str">
        <f t="shared" si="689"/>
        <v/>
      </c>
      <c r="H2187" s="115"/>
      <c r="I2187" s="115"/>
      <c r="J2187" s="115"/>
      <c r="K2187" s="115"/>
      <c r="L2187" s="133" t="str">
        <f t="shared" si="690"/>
        <v/>
      </c>
      <c r="M2187" s="116" t="str">
        <f>IF(L2187="", "", L2187/Veriler!$X$1)</f>
        <v/>
      </c>
      <c r="N2187" s="116" t="str">
        <f>IF(F2187&lt;&gt;"", "İthal Girdi", IF(Veriler!T2187="", "", IF(Veriler!S2187="H", "%0,5 üzerindedir", IF(Veriler!T2187&gt;0.1, "%10 sınırı aşılmıştır.", "Uygun"))))</f>
        <v>%0,5 üzerindedir</v>
      </c>
      <c r="O2187" s="116" t="str">
        <f t="shared" si="691"/>
        <v xml:space="preserve"> </v>
      </c>
      <c r="P2187" s="117"/>
      <c r="Q2187" s="118"/>
      <c r="R2187" s="119" t="str">
        <f t="shared" si="692"/>
        <v/>
      </c>
      <c r="S2187" s="133">
        <f>IFERROR(IF(M2187&lt;=0.005,IF(F2187="",L2187,0),IF(F2187&lt;&gt;"",0,IF(P2187="",0,IF(P2187="H",0,IF(Q2187&lt;Veriler!$G$2,L2187*Veriler!$G$2,L2187*Q2187)))))," ")</f>
        <v>0</v>
      </c>
      <c r="T2187" s="133">
        <f>IF(Veriler!T2187&lt;=0.1, S2187, IF(AND(Veriler!T2187&gt;0.1, F2187="", P2187="E"), IF(Q2187&gt;Veriler!$G$2, Q2187*S2187, IF(Q2187&lt;Veriler!$G$2, Veriler!$G$2*S2187, Q2187*S2187)), 0))</f>
        <v>0</v>
      </c>
      <c r="U2187" s="133" t="str">
        <f t="shared" si="693"/>
        <v xml:space="preserve"> </v>
      </c>
      <c r="V2187" s="134" t="str">
        <f>IFERROR(IF(O2187="%10 sınırı aşılmıştır.",L2187-T2187,IFERROR(IF(F2187="",IF(S2187=1,0,IF(L2187-S2187=0,"",L2187-S2187)),IF(Veriler!M2187="",L2187,IF(L2187*Veriler!M2187=0,"",L2187*Veriler!M2187))),L2187)),0)</f>
        <v/>
      </c>
      <c r="W2187" s="146"/>
      <c r="X2187" s="146"/>
      <c r="Y2187" s="146"/>
    </row>
    <row r="2188" spans="1:25" s="99" customFormat="1" ht="54.75" customHeight="1" x14ac:dyDescent="0.25">
      <c r="A2188" s="96">
        <f t="shared" si="694"/>
        <v>1613</v>
      </c>
      <c r="B2188" s="175"/>
      <c r="C2188" s="176"/>
      <c r="D2188" s="113"/>
      <c r="E2188" s="115"/>
      <c r="F2188" s="174"/>
      <c r="G2188" s="114" t="str">
        <f t="shared" si="689"/>
        <v/>
      </c>
      <c r="H2188" s="115"/>
      <c r="I2188" s="115"/>
      <c r="J2188" s="115"/>
      <c r="K2188" s="115"/>
      <c r="L2188" s="133" t="str">
        <f t="shared" si="690"/>
        <v/>
      </c>
      <c r="M2188" s="116" t="str">
        <f>IF(L2188="", "", L2188/Veriler!$X$1)</f>
        <v/>
      </c>
      <c r="N2188" s="116" t="str">
        <f>IF(F2188&lt;&gt;"", "İthal Girdi", IF(Veriler!T2188="", "", IF(Veriler!S2188="H", "%0,5 üzerindedir", IF(Veriler!T2188&gt;0.1, "%10 sınırı aşılmıştır.", "Uygun"))))</f>
        <v>%0,5 üzerindedir</v>
      </c>
      <c r="O2188" s="116" t="str">
        <f t="shared" si="691"/>
        <v xml:space="preserve"> </v>
      </c>
      <c r="P2188" s="117"/>
      <c r="Q2188" s="118"/>
      <c r="R2188" s="119" t="str">
        <f t="shared" si="692"/>
        <v/>
      </c>
      <c r="S2188" s="133">
        <f>IFERROR(IF(M2188&lt;=0.005,IF(F2188="",L2188,0),IF(F2188&lt;&gt;"",0,IF(P2188="",0,IF(P2188="H",0,IF(Q2188&lt;Veriler!$G$2,L2188*Veriler!$G$2,L2188*Q2188)))))," ")</f>
        <v>0</v>
      </c>
      <c r="T2188" s="133">
        <f>IF(Veriler!T2188&lt;=0.1, S2188, IF(AND(Veriler!T2188&gt;0.1, F2188="", P2188="E"), IF(Q2188&gt;Veriler!$G$2, Q2188*S2188, IF(Q2188&lt;Veriler!$G$2, Veriler!$G$2*S2188, Q2188*S2188)), 0))</f>
        <v>0</v>
      </c>
      <c r="U2188" s="133" t="str">
        <f t="shared" si="693"/>
        <v xml:space="preserve"> </v>
      </c>
      <c r="V2188" s="134" t="str">
        <f>IFERROR(IF(O2188="%10 sınırı aşılmıştır.",L2188-T2188,IFERROR(IF(F2188="",IF(S2188=1,0,IF(L2188-S2188=0,"",L2188-S2188)),IF(Veriler!M2188="",L2188,IF(L2188*Veriler!M2188=0,"",L2188*Veriler!M2188))),L2188)),0)</f>
        <v/>
      </c>
      <c r="W2188" s="146"/>
      <c r="X2188" s="146"/>
      <c r="Y2188" s="146"/>
    </row>
    <row r="2189" spans="1:25" s="99" customFormat="1" ht="54.75" customHeight="1" x14ac:dyDescent="0.25">
      <c r="A2189" s="96">
        <f t="shared" si="694"/>
        <v>1614</v>
      </c>
      <c r="B2189" s="175"/>
      <c r="C2189" s="176"/>
      <c r="D2189" s="113"/>
      <c r="E2189" s="115"/>
      <c r="F2189" s="174"/>
      <c r="G2189" s="114" t="str">
        <f t="shared" si="689"/>
        <v/>
      </c>
      <c r="H2189" s="115"/>
      <c r="I2189" s="115"/>
      <c r="J2189" s="115"/>
      <c r="K2189" s="115"/>
      <c r="L2189" s="133" t="str">
        <f t="shared" si="690"/>
        <v/>
      </c>
      <c r="M2189" s="116" t="str">
        <f>IF(L2189="", "", L2189/Veriler!$X$1)</f>
        <v/>
      </c>
      <c r="N2189" s="116" t="str">
        <f>IF(F2189&lt;&gt;"", "İthal Girdi", IF(Veriler!T2189="", "", IF(Veriler!S2189="H", "%0,5 üzerindedir", IF(Veriler!T2189&gt;0.1, "%10 sınırı aşılmıştır.", "Uygun"))))</f>
        <v>%0,5 üzerindedir</v>
      </c>
      <c r="O2189" s="116" t="str">
        <f t="shared" si="691"/>
        <v xml:space="preserve"> </v>
      </c>
      <c r="P2189" s="117"/>
      <c r="Q2189" s="118"/>
      <c r="R2189" s="119" t="str">
        <f t="shared" si="692"/>
        <v/>
      </c>
      <c r="S2189" s="133">
        <f>IFERROR(IF(M2189&lt;=0.005,IF(F2189="",L2189,0),IF(F2189&lt;&gt;"",0,IF(P2189="",0,IF(P2189="H",0,IF(Q2189&lt;Veriler!$G$2,L2189*Veriler!$G$2,L2189*Q2189)))))," ")</f>
        <v>0</v>
      </c>
      <c r="T2189" s="133">
        <f>IF(Veriler!T2189&lt;=0.1, S2189, IF(AND(Veriler!T2189&gt;0.1, F2189="", P2189="E"), IF(Q2189&gt;Veriler!$G$2, Q2189*S2189, IF(Q2189&lt;Veriler!$G$2, Veriler!$G$2*S2189, Q2189*S2189)), 0))</f>
        <v>0</v>
      </c>
      <c r="U2189" s="133" t="str">
        <f t="shared" si="693"/>
        <v xml:space="preserve"> </v>
      </c>
      <c r="V2189" s="134" t="str">
        <f>IFERROR(IF(O2189="%10 sınırı aşılmıştır.",L2189-T2189,IFERROR(IF(F2189="",IF(S2189=1,0,IF(L2189-S2189=0,"",L2189-S2189)),IF(Veriler!M2189="",L2189,IF(L2189*Veriler!M2189=0,"",L2189*Veriler!M2189))),L2189)),0)</f>
        <v/>
      </c>
      <c r="W2189" s="146"/>
      <c r="X2189" s="146"/>
      <c r="Y2189" s="146"/>
    </row>
    <row r="2190" spans="1:25" s="99" customFormat="1" ht="54.75" customHeight="1" x14ac:dyDescent="0.25">
      <c r="A2190" s="96">
        <f t="shared" si="694"/>
        <v>1615</v>
      </c>
      <c r="B2190" s="175"/>
      <c r="C2190" s="176"/>
      <c r="D2190" s="113"/>
      <c r="E2190" s="115"/>
      <c r="F2190" s="174"/>
      <c r="G2190" s="114" t="str">
        <f t="shared" si="689"/>
        <v/>
      </c>
      <c r="H2190" s="115"/>
      <c r="I2190" s="115"/>
      <c r="J2190" s="115"/>
      <c r="K2190" s="115"/>
      <c r="L2190" s="133" t="str">
        <f t="shared" si="690"/>
        <v/>
      </c>
      <c r="M2190" s="116" t="str">
        <f>IF(L2190="", "", L2190/Veriler!$X$1)</f>
        <v/>
      </c>
      <c r="N2190" s="116" t="str">
        <f>IF(F2190&lt;&gt;"", "İthal Girdi", IF(Veriler!T2190="", "", IF(Veriler!S2190="H", "%0,5 üzerindedir", IF(Veriler!T2190&gt;0.1, "%10 sınırı aşılmıştır.", "Uygun"))))</f>
        <v>%0,5 üzerindedir</v>
      </c>
      <c r="O2190" s="116" t="str">
        <f t="shared" si="691"/>
        <v xml:space="preserve"> </v>
      </c>
      <c r="P2190" s="117"/>
      <c r="Q2190" s="118"/>
      <c r="R2190" s="119" t="str">
        <f t="shared" si="692"/>
        <v/>
      </c>
      <c r="S2190" s="133">
        <f>IFERROR(IF(M2190&lt;=0.005,IF(F2190="",L2190,0),IF(F2190&lt;&gt;"",0,IF(P2190="",0,IF(P2190="H",0,IF(Q2190&lt;Veriler!$G$2,L2190*Veriler!$G$2,L2190*Q2190)))))," ")</f>
        <v>0</v>
      </c>
      <c r="T2190" s="133">
        <f>IF(Veriler!T2190&lt;=0.1, S2190, IF(AND(Veriler!T2190&gt;0.1, F2190="", P2190="E"), IF(Q2190&gt;Veriler!$G$2, Q2190*S2190, IF(Q2190&lt;Veriler!$G$2, Veriler!$G$2*S2190, Q2190*S2190)), 0))</f>
        <v>0</v>
      </c>
      <c r="U2190" s="133" t="str">
        <f t="shared" si="693"/>
        <v xml:space="preserve"> </v>
      </c>
      <c r="V2190" s="134" t="str">
        <f>IFERROR(IF(O2190="%10 sınırı aşılmıştır.",L2190-T2190,IFERROR(IF(F2190="",IF(S2190=1,0,IF(L2190-S2190=0,"",L2190-S2190)),IF(Veriler!M2190="",L2190,IF(L2190*Veriler!M2190=0,"",L2190*Veriler!M2190))),L2190)),0)</f>
        <v/>
      </c>
      <c r="W2190" s="146"/>
      <c r="X2190" s="146"/>
      <c r="Y2190" s="146"/>
    </row>
    <row r="2191" spans="1:25" s="99" customFormat="1" ht="54.75" customHeight="1" x14ac:dyDescent="0.25">
      <c r="A2191" s="96">
        <f t="shared" si="694"/>
        <v>1616</v>
      </c>
      <c r="B2191" s="175"/>
      <c r="C2191" s="176"/>
      <c r="D2191" s="113"/>
      <c r="E2191" s="115"/>
      <c r="F2191" s="174"/>
      <c r="G2191" s="114" t="str">
        <f t="shared" si="689"/>
        <v/>
      </c>
      <c r="H2191" s="115"/>
      <c r="I2191" s="115"/>
      <c r="J2191" s="115"/>
      <c r="K2191" s="115"/>
      <c r="L2191" s="133" t="str">
        <f t="shared" si="690"/>
        <v/>
      </c>
      <c r="M2191" s="116" t="str">
        <f>IF(L2191="", "", L2191/Veriler!$X$1)</f>
        <v/>
      </c>
      <c r="N2191" s="116" t="str">
        <f>IF(F2191&lt;&gt;"", "İthal Girdi", IF(Veriler!T2191="", "", IF(Veriler!S2191="H", "%0,5 üzerindedir", IF(Veriler!T2191&gt;0.1, "%10 sınırı aşılmıştır.", "Uygun"))))</f>
        <v>%0,5 üzerindedir</v>
      </c>
      <c r="O2191" s="116" t="str">
        <f t="shared" si="691"/>
        <v xml:space="preserve"> </v>
      </c>
      <c r="P2191" s="117"/>
      <c r="Q2191" s="118"/>
      <c r="R2191" s="119" t="str">
        <f t="shared" si="692"/>
        <v/>
      </c>
      <c r="S2191" s="133">
        <f>IFERROR(IF(M2191&lt;=0.005,IF(F2191="",L2191,0),IF(F2191&lt;&gt;"",0,IF(P2191="",0,IF(P2191="H",0,IF(Q2191&lt;Veriler!$G$2,L2191*Veriler!$G$2,L2191*Q2191)))))," ")</f>
        <v>0</v>
      </c>
      <c r="T2191" s="133">
        <f>IF(Veriler!T2191&lt;=0.1, S2191, IF(AND(Veriler!T2191&gt;0.1, F2191="", P2191="E"), IF(Q2191&gt;Veriler!$G$2, Q2191*S2191, IF(Q2191&lt;Veriler!$G$2, Veriler!$G$2*S2191, Q2191*S2191)), 0))</f>
        <v>0</v>
      </c>
      <c r="U2191" s="133" t="str">
        <f t="shared" si="693"/>
        <v xml:space="preserve"> </v>
      </c>
      <c r="V2191" s="134" t="str">
        <f>IFERROR(IF(O2191="%10 sınırı aşılmıştır.",L2191-T2191,IFERROR(IF(F2191="",IF(S2191=1,0,IF(L2191-S2191=0,"",L2191-S2191)),IF(Veriler!M2191="",L2191,IF(L2191*Veriler!M2191=0,"",L2191*Veriler!M2191))),L2191)),0)</f>
        <v/>
      </c>
      <c r="W2191" s="146"/>
      <c r="X2191" s="146"/>
      <c r="Y2191" s="146"/>
    </row>
    <row r="2192" spans="1:25" s="99" customFormat="1" ht="54.75" customHeight="1" x14ac:dyDescent="0.25">
      <c r="A2192" s="96">
        <f t="shared" si="694"/>
        <v>1617</v>
      </c>
      <c r="B2192" s="175"/>
      <c r="C2192" s="176"/>
      <c r="D2192" s="113"/>
      <c r="E2192" s="115"/>
      <c r="F2192" s="174"/>
      <c r="G2192" s="114" t="str">
        <f t="shared" si="689"/>
        <v/>
      </c>
      <c r="H2192" s="115"/>
      <c r="I2192" s="115"/>
      <c r="J2192" s="115"/>
      <c r="K2192" s="115"/>
      <c r="L2192" s="133" t="str">
        <f t="shared" si="690"/>
        <v/>
      </c>
      <c r="M2192" s="116" t="str">
        <f>IF(L2192="", "", L2192/Veriler!$X$1)</f>
        <v/>
      </c>
      <c r="N2192" s="116" t="str">
        <f>IF(F2192&lt;&gt;"", "İthal Girdi", IF(Veriler!T2192="", "", IF(Veriler!S2192="H", "%0,5 üzerindedir", IF(Veriler!T2192&gt;0.1, "%10 sınırı aşılmıştır.", "Uygun"))))</f>
        <v>%0,5 üzerindedir</v>
      </c>
      <c r="O2192" s="116" t="str">
        <f t="shared" si="691"/>
        <v xml:space="preserve"> </v>
      </c>
      <c r="P2192" s="117"/>
      <c r="Q2192" s="118"/>
      <c r="R2192" s="119" t="str">
        <f t="shared" si="692"/>
        <v/>
      </c>
      <c r="S2192" s="133">
        <f>IFERROR(IF(M2192&lt;=0.005,IF(F2192="",L2192,0),IF(F2192&lt;&gt;"",0,IF(P2192="",0,IF(P2192="H",0,IF(Q2192&lt;Veriler!$G$2,L2192*Veriler!$G$2,L2192*Q2192)))))," ")</f>
        <v>0</v>
      </c>
      <c r="T2192" s="133">
        <f>IF(Veriler!T2192&lt;=0.1, S2192, IF(AND(Veriler!T2192&gt;0.1, F2192="", P2192="E"), IF(Q2192&gt;Veriler!$G$2, Q2192*S2192, IF(Q2192&lt;Veriler!$G$2, Veriler!$G$2*S2192, Q2192*S2192)), 0))</f>
        <v>0</v>
      </c>
      <c r="U2192" s="133" t="str">
        <f t="shared" si="693"/>
        <v xml:space="preserve"> </v>
      </c>
      <c r="V2192" s="134" t="str">
        <f>IFERROR(IF(O2192="%10 sınırı aşılmıştır.",L2192-T2192,IFERROR(IF(F2192="",IF(S2192=1,0,IF(L2192-S2192=0,"",L2192-S2192)),IF(Veriler!M2192="",L2192,IF(L2192*Veriler!M2192=0,"",L2192*Veriler!M2192))),L2192)),0)</f>
        <v/>
      </c>
      <c r="W2192" s="146"/>
      <c r="X2192" s="146"/>
      <c r="Y2192" s="146"/>
    </row>
    <row r="2193" spans="1:25" s="99" customFormat="1" ht="54.75" customHeight="1" x14ac:dyDescent="0.25">
      <c r="A2193" s="96">
        <f t="shared" si="694"/>
        <v>1618</v>
      </c>
      <c r="B2193" s="175"/>
      <c r="C2193" s="176"/>
      <c r="D2193" s="113"/>
      <c r="E2193" s="115"/>
      <c r="F2193" s="174"/>
      <c r="G2193" s="114" t="str">
        <f t="shared" si="689"/>
        <v/>
      </c>
      <c r="H2193" s="115"/>
      <c r="I2193" s="115"/>
      <c r="J2193" s="115"/>
      <c r="K2193" s="115"/>
      <c r="L2193" s="133" t="str">
        <f t="shared" si="690"/>
        <v/>
      </c>
      <c r="M2193" s="116" t="str">
        <f>IF(L2193="", "", L2193/Veriler!$X$1)</f>
        <v/>
      </c>
      <c r="N2193" s="116" t="str">
        <f>IF(F2193&lt;&gt;"", "İthal Girdi", IF(Veriler!T2193="", "", IF(Veriler!S2193="H", "%0,5 üzerindedir", IF(Veriler!T2193&gt;0.1, "%10 sınırı aşılmıştır.", "Uygun"))))</f>
        <v>%0,5 üzerindedir</v>
      </c>
      <c r="O2193" s="116" t="str">
        <f t="shared" si="691"/>
        <v xml:space="preserve"> </v>
      </c>
      <c r="P2193" s="117"/>
      <c r="Q2193" s="118"/>
      <c r="R2193" s="119" t="str">
        <f t="shared" si="692"/>
        <v/>
      </c>
      <c r="S2193" s="133">
        <f>IFERROR(IF(M2193&lt;=0.005,IF(F2193="",L2193,0),IF(F2193&lt;&gt;"",0,IF(P2193="",0,IF(P2193="H",0,IF(Q2193&lt;Veriler!$G$2,L2193*Veriler!$G$2,L2193*Q2193)))))," ")</f>
        <v>0</v>
      </c>
      <c r="T2193" s="133">
        <f>IF(Veriler!T2193&lt;=0.1, S2193, IF(AND(Veriler!T2193&gt;0.1, F2193="", P2193="E"), IF(Q2193&gt;Veriler!$G$2, Q2193*S2193, IF(Q2193&lt;Veriler!$G$2, Veriler!$G$2*S2193, Q2193*S2193)), 0))</f>
        <v>0</v>
      </c>
      <c r="U2193" s="133" t="str">
        <f t="shared" si="693"/>
        <v xml:space="preserve"> </v>
      </c>
      <c r="V2193" s="134" t="str">
        <f>IFERROR(IF(O2193="%10 sınırı aşılmıştır.",L2193-T2193,IFERROR(IF(F2193="",IF(S2193=1,0,IF(L2193-S2193=0,"",L2193-S2193)),IF(Veriler!M2193="",L2193,IF(L2193*Veriler!M2193=0,"",L2193*Veriler!M2193))),L2193)),0)</f>
        <v/>
      </c>
      <c r="W2193" s="146"/>
      <c r="X2193" s="146"/>
      <c r="Y2193" s="146"/>
    </row>
    <row r="2194" spans="1:25" s="99" customFormat="1" ht="54.75" customHeight="1" x14ac:dyDescent="0.25">
      <c r="A2194" s="96">
        <f t="shared" si="694"/>
        <v>1619</v>
      </c>
      <c r="B2194" s="175"/>
      <c r="C2194" s="176"/>
      <c r="D2194" s="113"/>
      <c r="E2194" s="115"/>
      <c r="F2194" s="174"/>
      <c r="G2194" s="114" t="str">
        <f t="shared" si="689"/>
        <v/>
      </c>
      <c r="H2194" s="115"/>
      <c r="I2194" s="115"/>
      <c r="J2194" s="115"/>
      <c r="K2194" s="115"/>
      <c r="L2194" s="133" t="str">
        <f t="shared" si="690"/>
        <v/>
      </c>
      <c r="M2194" s="116" t="str">
        <f>IF(L2194="", "", L2194/Veriler!$X$1)</f>
        <v/>
      </c>
      <c r="N2194" s="116" t="str">
        <f>IF(F2194&lt;&gt;"", "İthal Girdi", IF(Veriler!T2194="", "", IF(Veriler!S2194="H", "%0,5 üzerindedir", IF(Veriler!T2194&gt;0.1, "%10 sınırı aşılmıştır.", "Uygun"))))</f>
        <v>%0,5 üzerindedir</v>
      </c>
      <c r="O2194" s="116" t="str">
        <f t="shared" si="691"/>
        <v xml:space="preserve"> </v>
      </c>
      <c r="P2194" s="117"/>
      <c r="Q2194" s="118"/>
      <c r="R2194" s="119" t="str">
        <f t="shared" si="692"/>
        <v/>
      </c>
      <c r="S2194" s="133">
        <f>IFERROR(IF(M2194&lt;=0.005,IF(F2194="",L2194,0),IF(F2194&lt;&gt;"",0,IF(P2194="",0,IF(P2194="H",0,IF(Q2194&lt;Veriler!$G$2,L2194*Veriler!$G$2,L2194*Q2194)))))," ")</f>
        <v>0</v>
      </c>
      <c r="T2194" s="133">
        <f>IF(Veriler!T2194&lt;=0.1, S2194, IF(AND(Veriler!T2194&gt;0.1, F2194="", P2194="E"), IF(Q2194&gt;Veriler!$G$2, Q2194*S2194, IF(Q2194&lt;Veriler!$G$2, Veriler!$G$2*S2194, Q2194*S2194)), 0))</f>
        <v>0</v>
      </c>
      <c r="U2194" s="133" t="str">
        <f t="shared" si="693"/>
        <v xml:space="preserve"> </v>
      </c>
      <c r="V2194" s="134" t="str">
        <f>IFERROR(IF(O2194="%10 sınırı aşılmıştır.",L2194-T2194,IFERROR(IF(F2194="",IF(S2194=1,0,IF(L2194-S2194=0,"",L2194-S2194)),IF(Veriler!M2194="",L2194,IF(L2194*Veriler!M2194=0,"",L2194*Veriler!M2194))),L2194)),0)</f>
        <v/>
      </c>
      <c r="W2194" s="146"/>
      <c r="X2194" s="146"/>
      <c r="Y2194" s="146"/>
    </row>
    <row r="2195" spans="1:25" s="99" customFormat="1" ht="54.75" customHeight="1" x14ac:dyDescent="0.25">
      <c r="A2195" s="96">
        <f t="shared" si="694"/>
        <v>1620</v>
      </c>
      <c r="B2195" s="175"/>
      <c r="C2195" s="176"/>
      <c r="D2195" s="113"/>
      <c r="E2195" s="115"/>
      <c r="F2195" s="174"/>
      <c r="G2195" s="114" t="str">
        <f t="shared" si="689"/>
        <v/>
      </c>
      <c r="H2195" s="115"/>
      <c r="I2195" s="115"/>
      <c r="J2195" s="115"/>
      <c r="K2195" s="115"/>
      <c r="L2195" s="133" t="str">
        <f t="shared" si="690"/>
        <v/>
      </c>
      <c r="M2195" s="116" t="str">
        <f>IF(L2195="", "", L2195/Veriler!$X$1)</f>
        <v/>
      </c>
      <c r="N2195" s="116" t="str">
        <f>IF(F2195&lt;&gt;"", "İthal Girdi", IF(Veriler!T2195="", "", IF(Veriler!S2195="H", "%0,5 üzerindedir", IF(Veriler!T2195&gt;0.1, "%10 sınırı aşılmıştır.", "Uygun"))))</f>
        <v>%0,5 üzerindedir</v>
      </c>
      <c r="O2195" s="116" t="str">
        <f t="shared" si="691"/>
        <v xml:space="preserve"> </v>
      </c>
      <c r="P2195" s="117"/>
      <c r="Q2195" s="118"/>
      <c r="R2195" s="119" t="str">
        <f t="shared" si="692"/>
        <v/>
      </c>
      <c r="S2195" s="133">
        <f>IFERROR(IF(M2195&lt;=0.005,IF(F2195="",L2195,0),IF(F2195&lt;&gt;"",0,IF(P2195="",0,IF(P2195="H",0,IF(Q2195&lt;Veriler!$G$2,L2195*Veriler!$G$2,L2195*Q2195)))))," ")</f>
        <v>0</v>
      </c>
      <c r="T2195" s="133">
        <f>IF(Veriler!T2195&lt;=0.1, S2195, IF(AND(Veriler!T2195&gt;0.1, F2195="", P2195="E"), IF(Q2195&gt;Veriler!$G$2, Q2195*S2195, IF(Q2195&lt;Veriler!$G$2, Veriler!$G$2*S2195, Q2195*S2195)), 0))</f>
        <v>0</v>
      </c>
      <c r="U2195" s="133" t="str">
        <f t="shared" si="693"/>
        <v xml:space="preserve"> </v>
      </c>
      <c r="V2195" s="134" t="str">
        <f>IFERROR(IF(O2195="%10 sınırı aşılmıştır.",L2195-T2195,IFERROR(IF(F2195="",IF(S2195=1,0,IF(L2195-S2195=0,"",L2195-S2195)),IF(Veriler!M2195="",L2195,IF(L2195*Veriler!M2195=0,"",L2195*Veriler!M2195))),L2195)),0)</f>
        <v/>
      </c>
      <c r="W2195" s="146"/>
      <c r="X2195" s="146"/>
      <c r="Y2195" s="146"/>
    </row>
    <row r="2196" spans="1:25" s="99" customFormat="1" ht="54.75" customHeight="1" x14ac:dyDescent="0.25">
      <c r="A2196" s="96">
        <f t="shared" si="694"/>
        <v>1621</v>
      </c>
      <c r="B2196" s="175"/>
      <c r="C2196" s="176"/>
      <c r="D2196" s="113"/>
      <c r="E2196" s="115"/>
      <c r="F2196" s="174"/>
      <c r="G2196" s="114" t="str">
        <f t="shared" si="689"/>
        <v/>
      </c>
      <c r="H2196" s="115"/>
      <c r="I2196" s="115"/>
      <c r="J2196" s="115"/>
      <c r="K2196" s="115"/>
      <c r="L2196" s="133" t="str">
        <f t="shared" si="690"/>
        <v/>
      </c>
      <c r="M2196" s="116" t="str">
        <f>IF(L2196="", "", L2196/Veriler!$X$1)</f>
        <v/>
      </c>
      <c r="N2196" s="116" t="str">
        <f>IF(F2196&lt;&gt;"", "İthal Girdi", IF(Veriler!T2196="", "", IF(Veriler!S2196="H", "%0,5 üzerindedir", IF(Veriler!T2196&gt;0.1, "%10 sınırı aşılmıştır.", "Uygun"))))</f>
        <v>%0,5 üzerindedir</v>
      </c>
      <c r="O2196" s="116" t="str">
        <f t="shared" si="691"/>
        <v xml:space="preserve"> </v>
      </c>
      <c r="P2196" s="117"/>
      <c r="Q2196" s="118"/>
      <c r="R2196" s="119" t="str">
        <f t="shared" si="692"/>
        <v/>
      </c>
      <c r="S2196" s="133">
        <f>IFERROR(IF(M2196&lt;=0.005,IF(F2196="",L2196,0),IF(F2196&lt;&gt;"",0,IF(P2196="",0,IF(P2196="H",0,IF(Q2196&lt;Veriler!$G$2,L2196*Veriler!$G$2,L2196*Q2196)))))," ")</f>
        <v>0</v>
      </c>
      <c r="T2196" s="133">
        <f>IF(Veriler!T2196&lt;=0.1, S2196, IF(AND(Veriler!T2196&gt;0.1, F2196="", P2196="E"), IF(Q2196&gt;Veriler!$G$2, Q2196*S2196, IF(Q2196&lt;Veriler!$G$2, Veriler!$G$2*S2196, Q2196*S2196)), 0))</f>
        <v>0</v>
      </c>
      <c r="U2196" s="133" t="str">
        <f t="shared" si="693"/>
        <v xml:space="preserve"> </v>
      </c>
      <c r="V2196" s="134" t="str">
        <f>IFERROR(IF(O2196="%10 sınırı aşılmıştır.",L2196-T2196,IFERROR(IF(F2196="",IF(S2196=1,0,IF(L2196-S2196=0,"",L2196-S2196)),IF(Veriler!M2196="",L2196,IF(L2196*Veriler!M2196=0,"",L2196*Veriler!M2196))),L2196)),0)</f>
        <v/>
      </c>
      <c r="W2196" s="146"/>
      <c r="X2196" s="146"/>
      <c r="Y2196" s="146"/>
    </row>
    <row r="2197" spans="1:25" s="99" customFormat="1" ht="54.75" customHeight="1" x14ac:dyDescent="0.25">
      <c r="A2197" s="96">
        <f t="shared" si="694"/>
        <v>1622</v>
      </c>
      <c r="B2197" s="175"/>
      <c r="C2197" s="176"/>
      <c r="D2197" s="113"/>
      <c r="E2197" s="115"/>
      <c r="F2197" s="174"/>
      <c r="G2197" s="114" t="str">
        <f t="shared" si="689"/>
        <v/>
      </c>
      <c r="H2197" s="115"/>
      <c r="I2197" s="115"/>
      <c r="J2197" s="115"/>
      <c r="K2197" s="115"/>
      <c r="L2197" s="133" t="str">
        <f t="shared" si="690"/>
        <v/>
      </c>
      <c r="M2197" s="116" t="str">
        <f>IF(L2197="", "", L2197/Veriler!$X$1)</f>
        <v/>
      </c>
      <c r="N2197" s="116" t="str">
        <f>IF(F2197&lt;&gt;"", "İthal Girdi", IF(Veriler!T2197="", "", IF(Veriler!S2197="H", "%0,5 üzerindedir", IF(Veriler!T2197&gt;0.1, "%10 sınırı aşılmıştır.", "Uygun"))))</f>
        <v>%0,5 üzerindedir</v>
      </c>
      <c r="O2197" s="116" t="str">
        <f t="shared" si="691"/>
        <v xml:space="preserve"> </v>
      </c>
      <c r="P2197" s="117"/>
      <c r="Q2197" s="118"/>
      <c r="R2197" s="119" t="str">
        <f t="shared" si="692"/>
        <v/>
      </c>
      <c r="S2197" s="133">
        <f>IFERROR(IF(M2197&lt;=0.005,IF(F2197="",L2197,0),IF(F2197&lt;&gt;"",0,IF(P2197="",0,IF(P2197="H",0,IF(Q2197&lt;Veriler!$G$2,L2197*Veriler!$G$2,L2197*Q2197)))))," ")</f>
        <v>0</v>
      </c>
      <c r="T2197" s="133">
        <f>IF(Veriler!T2197&lt;=0.1, S2197, IF(AND(Veriler!T2197&gt;0.1, F2197="", P2197="E"), IF(Q2197&gt;Veriler!$G$2, Q2197*S2197, IF(Q2197&lt;Veriler!$G$2, Veriler!$G$2*S2197, Q2197*S2197)), 0))</f>
        <v>0</v>
      </c>
      <c r="U2197" s="133" t="str">
        <f t="shared" si="693"/>
        <v xml:space="preserve"> </v>
      </c>
      <c r="V2197" s="134" t="str">
        <f>IFERROR(IF(O2197="%10 sınırı aşılmıştır.",L2197-T2197,IFERROR(IF(F2197="",IF(S2197=1,0,IF(L2197-S2197=0,"",L2197-S2197)),IF(Veriler!M2197="",L2197,IF(L2197*Veriler!M2197=0,"",L2197*Veriler!M2197))),L2197)),0)</f>
        <v/>
      </c>
      <c r="W2197" s="146"/>
      <c r="X2197" s="146"/>
      <c r="Y2197" s="146"/>
    </row>
    <row r="2198" spans="1:25" s="99" customFormat="1" ht="54.75" customHeight="1" x14ac:dyDescent="0.25">
      <c r="A2198" s="96">
        <f t="shared" si="694"/>
        <v>1623</v>
      </c>
      <c r="B2198" s="175"/>
      <c r="C2198" s="176"/>
      <c r="D2198" s="113"/>
      <c r="E2198" s="115"/>
      <c r="F2198" s="174"/>
      <c r="G2198" s="114" t="str">
        <f t="shared" si="689"/>
        <v/>
      </c>
      <c r="H2198" s="115"/>
      <c r="I2198" s="115"/>
      <c r="J2198" s="115"/>
      <c r="K2198" s="115"/>
      <c r="L2198" s="133" t="str">
        <f t="shared" si="690"/>
        <v/>
      </c>
      <c r="M2198" s="116" t="str">
        <f>IF(L2198="", "", L2198/Veriler!$X$1)</f>
        <v/>
      </c>
      <c r="N2198" s="116" t="str">
        <f>IF(F2198&lt;&gt;"", "İthal Girdi", IF(Veriler!T2198="", "", IF(Veriler!S2198="H", "%0,5 üzerindedir", IF(Veriler!T2198&gt;0.1, "%10 sınırı aşılmıştır.", "Uygun"))))</f>
        <v>%0,5 üzerindedir</v>
      </c>
      <c r="O2198" s="116" t="str">
        <f t="shared" si="691"/>
        <v xml:space="preserve"> </v>
      </c>
      <c r="P2198" s="117"/>
      <c r="Q2198" s="118"/>
      <c r="R2198" s="119" t="str">
        <f t="shared" si="692"/>
        <v/>
      </c>
      <c r="S2198" s="133">
        <f>IFERROR(IF(M2198&lt;=0.005,IF(F2198="",L2198,0),IF(F2198&lt;&gt;"",0,IF(P2198="",0,IF(P2198="H",0,IF(Q2198&lt;Veriler!$G$2,L2198*Veriler!$G$2,L2198*Q2198)))))," ")</f>
        <v>0</v>
      </c>
      <c r="T2198" s="133">
        <f>IF(Veriler!T2198&lt;=0.1, S2198, IF(AND(Veriler!T2198&gt;0.1, F2198="", P2198="E"), IF(Q2198&gt;Veriler!$G$2, Q2198*S2198, IF(Q2198&lt;Veriler!$G$2, Veriler!$G$2*S2198, Q2198*S2198)), 0))</f>
        <v>0</v>
      </c>
      <c r="U2198" s="133" t="str">
        <f t="shared" si="693"/>
        <v xml:space="preserve"> </v>
      </c>
      <c r="V2198" s="134" t="str">
        <f>IFERROR(IF(O2198="%10 sınırı aşılmıştır.",L2198-T2198,IFERROR(IF(F2198="",IF(S2198=1,0,IF(L2198-S2198=0,"",L2198-S2198)),IF(Veriler!M2198="",L2198,IF(L2198*Veriler!M2198=0,"",L2198*Veriler!M2198))),L2198)),0)</f>
        <v/>
      </c>
      <c r="W2198" s="146"/>
      <c r="X2198" s="146"/>
      <c r="Y2198" s="146"/>
    </row>
    <row r="2199" spans="1:25" s="99" customFormat="1" ht="54.75" customHeight="1" x14ac:dyDescent="0.25">
      <c r="A2199" s="96">
        <f t="shared" si="694"/>
        <v>1624</v>
      </c>
      <c r="B2199" s="175"/>
      <c r="C2199" s="176"/>
      <c r="D2199" s="113"/>
      <c r="E2199" s="115"/>
      <c r="F2199" s="174"/>
      <c r="G2199" s="114" t="str">
        <f t="shared" si="689"/>
        <v/>
      </c>
      <c r="H2199" s="115"/>
      <c r="I2199" s="115"/>
      <c r="J2199" s="115"/>
      <c r="K2199" s="115"/>
      <c r="L2199" s="133" t="str">
        <f t="shared" si="690"/>
        <v/>
      </c>
      <c r="M2199" s="116" t="str">
        <f>IF(L2199="", "", L2199/Veriler!$X$1)</f>
        <v/>
      </c>
      <c r="N2199" s="116" t="str">
        <f>IF(F2199&lt;&gt;"", "İthal Girdi", IF(Veriler!T2199="", "", IF(Veriler!S2199="H", "%0,5 üzerindedir", IF(Veriler!T2199&gt;0.1, "%10 sınırı aşılmıştır.", "Uygun"))))</f>
        <v>%0,5 üzerindedir</v>
      </c>
      <c r="O2199" s="116" t="str">
        <f t="shared" si="691"/>
        <v xml:space="preserve"> </v>
      </c>
      <c r="P2199" s="117"/>
      <c r="Q2199" s="118"/>
      <c r="R2199" s="119" t="str">
        <f t="shared" si="692"/>
        <v/>
      </c>
      <c r="S2199" s="133">
        <f>IFERROR(IF(M2199&lt;=0.005,IF(F2199="",L2199,0),IF(F2199&lt;&gt;"",0,IF(P2199="",0,IF(P2199="H",0,IF(Q2199&lt;Veriler!$G$2,L2199*Veriler!$G$2,L2199*Q2199)))))," ")</f>
        <v>0</v>
      </c>
      <c r="T2199" s="133">
        <f>IF(Veriler!T2199&lt;=0.1, S2199, IF(AND(Veriler!T2199&gt;0.1, F2199="", P2199="E"), IF(Q2199&gt;Veriler!$G$2, Q2199*S2199, IF(Q2199&lt;Veriler!$G$2, Veriler!$G$2*S2199, Q2199*S2199)), 0))</f>
        <v>0</v>
      </c>
      <c r="U2199" s="133" t="str">
        <f t="shared" si="693"/>
        <v xml:space="preserve"> </v>
      </c>
      <c r="V2199" s="134" t="str">
        <f>IFERROR(IF(O2199="%10 sınırı aşılmıştır.",L2199-T2199,IFERROR(IF(F2199="",IF(S2199=1,0,IF(L2199-S2199=0,"",L2199-S2199)),IF(Veriler!M2199="",L2199,IF(L2199*Veriler!M2199=0,"",L2199*Veriler!M2199))),L2199)),0)</f>
        <v/>
      </c>
      <c r="W2199" s="146"/>
      <c r="X2199" s="146"/>
      <c r="Y2199" s="146"/>
    </row>
    <row r="2200" spans="1:25" s="99" customFormat="1" ht="24" customHeight="1" x14ac:dyDescent="0.25">
      <c r="A2200" s="103"/>
      <c r="B2200" s="104"/>
      <c r="C2200" s="104"/>
      <c r="D2200" s="104"/>
      <c r="E2200" s="103"/>
      <c r="F2200" s="135"/>
      <c r="G2200" s="157"/>
      <c r="H2200" s="103"/>
      <c r="I2200" s="103"/>
      <c r="J2200" s="103"/>
      <c r="K2200" s="103"/>
      <c r="L2200" s="136">
        <f>SUM(L2171:L2184,L2186:L2199)</f>
        <v>0</v>
      </c>
      <c r="M2200" s="158"/>
      <c r="N2200" s="158"/>
      <c r="O2200" s="158"/>
      <c r="P2200" s="105"/>
      <c r="Q2200" s="106"/>
      <c r="R2200" s="159"/>
      <c r="S2200" s="160"/>
      <c r="T2200" s="160"/>
      <c r="U2200" s="160"/>
      <c r="V2200" s="160"/>
      <c r="W2200" s="146"/>
      <c r="X2200" s="146"/>
      <c r="Y2200" s="146"/>
    </row>
    <row r="2201" spans="1:25" s="99" customFormat="1" ht="31.5" customHeight="1" x14ac:dyDescent="0.25">
      <c r="A2201" s="103"/>
      <c r="B2201" s="104"/>
      <c r="C2201" s="104"/>
      <c r="D2201" s="104"/>
      <c r="E2201" s="103"/>
      <c r="F2201" s="135"/>
      <c r="G2201" s="157"/>
      <c r="H2201" s="103"/>
      <c r="I2201" s="103"/>
      <c r="J2201" s="103"/>
      <c r="K2201" s="103"/>
      <c r="L2201" s="161"/>
      <c r="M2201" s="158"/>
      <c r="N2201" s="158"/>
      <c r="O2201" s="158"/>
      <c r="P2201" s="105"/>
      <c r="Q2201" s="106"/>
      <c r="R2201" s="159"/>
      <c r="S2201" s="162" t="s">
        <v>57</v>
      </c>
      <c r="T2201" s="162" t="s">
        <v>57</v>
      </c>
      <c r="U2201" s="162" t="s">
        <v>57</v>
      </c>
      <c r="V2201" s="163" t="s">
        <v>58</v>
      </c>
      <c r="W2201" s="146"/>
      <c r="X2201" s="146"/>
      <c r="Y2201" s="146"/>
    </row>
    <row r="2202" spans="1:25" s="99" customFormat="1" ht="58.5" customHeight="1" x14ac:dyDescent="0.25">
      <c r="A2202" s="185" t="s">
        <v>59</v>
      </c>
      <c r="B2202" s="180"/>
      <c r="C2202" s="180"/>
      <c r="D2202" s="180"/>
      <c r="E2202" s="180"/>
      <c r="F2202" s="180"/>
      <c r="G2202" s="180"/>
      <c r="H2202" s="180"/>
      <c r="I2202" s="180"/>
      <c r="J2202" s="180"/>
      <c r="K2202" s="180"/>
      <c r="L2202" s="180"/>
      <c r="M2202" s="180"/>
      <c r="N2202" s="180"/>
      <c r="O2202" s="180"/>
      <c r="P2202" s="180"/>
      <c r="Q2202" s="180"/>
      <c r="R2202" s="176"/>
      <c r="S2202" s="137">
        <f>SUM(S2164,S2171:S2184,S2186:S2199)</f>
        <v>0</v>
      </c>
      <c r="T2202" s="137" t="str">
        <f>IF(SUM(T2171:T2184,T2186:T2199)=0," ",SUM(T2171:T2184,T2186:T2199))</f>
        <v xml:space="preserve"> </v>
      </c>
      <c r="U2202" s="137" t="str">
        <f>IF(SUM(U2171:U2184,U2186:U2199)=0," ",SUM(U2171:U2184,U2186:U2199))</f>
        <v xml:space="preserve"> </v>
      </c>
      <c r="V2202" s="137" t="str">
        <f>IF(SUM(V2171:V2184,V2186:V2199)=0," ",SUM(V2171:V2184,V2186:V2199))</f>
        <v xml:space="preserve"> </v>
      </c>
      <c r="W2202" s="146"/>
      <c r="X2202" s="164">
        <f>SUM(U2171:U2184,U2186:U2199)</f>
        <v>0</v>
      </c>
      <c r="Y2202" s="164">
        <f>SUM(V2171:V2184,V2186:V2199)</f>
        <v>0</v>
      </c>
    </row>
    <row r="2203" spans="1:25" x14ac:dyDescent="0.3">
      <c r="A2203" s="34"/>
      <c r="G2203" s="146"/>
      <c r="L2203" s="146"/>
      <c r="M2203" s="146"/>
      <c r="N2203" s="146"/>
      <c r="O2203" s="146"/>
      <c r="R2203" s="146"/>
      <c r="S2203" s="146"/>
      <c r="T2203" s="146"/>
      <c r="U2203" s="146"/>
      <c r="V2203" s="146"/>
      <c r="W2203" s="146"/>
      <c r="X2203" s="146"/>
      <c r="Y2203" s="146"/>
    </row>
    <row r="2204" spans="1:25" x14ac:dyDescent="0.3">
      <c r="A2204" s="186" t="s">
        <v>60</v>
      </c>
      <c r="B2204" s="187"/>
      <c r="C2204" s="187"/>
      <c r="D2204" s="187"/>
      <c r="E2204" s="187"/>
      <c r="F2204" s="187"/>
      <c r="G2204" s="187"/>
      <c r="H2204" s="187"/>
      <c r="I2204" s="187"/>
      <c r="J2204" s="187"/>
      <c r="K2204" s="187"/>
      <c r="L2204" s="187"/>
      <c r="M2204" s="187"/>
      <c r="N2204" s="187"/>
      <c r="O2204" s="187"/>
      <c r="P2204" s="187"/>
      <c r="Q2204" s="187"/>
      <c r="R2204" s="187"/>
      <c r="S2204" s="187"/>
      <c r="T2204" s="187"/>
      <c r="U2204" s="187"/>
      <c r="V2204" s="187"/>
      <c r="W2204" s="146"/>
      <c r="X2204" s="146"/>
      <c r="Y2204" s="146"/>
    </row>
    <row r="2205" spans="1:25" s="99" customFormat="1" ht="41.25" customHeight="1" x14ac:dyDescent="0.25">
      <c r="A2205" s="189" t="s">
        <v>38</v>
      </c>
      <c r="B2205" s="180"/>
      <c r="C2205" s="180"/>
      <c r="D2205" s="180"/>
      <c r="E2205" s="180"/>
      <c r="F2205" s="180"/>
      <c r="G2205" s="180"/>
      <c r="H2205" s="180"/>
      <c r="I2205" s="180"/>
      <c r="J2205" s="180"/>
      <c r="K2205" s="180"/>
      <c r="L2205" s="180"/>
      <c r="M2205" s="180"/>
      <c r="N2205" s="180"/>
      <c r="O2205" s="180"/>
      <c r="P2205" s="180"/>
      <c r="Q2205" s="180"/>
      <c r="R2205" s="180"/>
      <c r="S2205" s="180"/>
      <c r="T2205" s="180"/>
      <c r="U2205" s="180"/>
      <c r="V2205" s="176"/>
      <c r="W2205" s="146"/>
      <c r="X2205" s="146"/>
      <c r="Y2205" s="146"/>
    </row>
    <row r="2206" spans="1:25" s="100" customFormat="1" ht="35.25" customHeight="1" x14ac:dyDescent="0.25">
      <c r="A2206" s="179" t="s">
        <v>39</v>
      </c>
      <c r="B2206" s="180"/>
      <c r="C2206" s="180"/>
      <c r="D2206" s="180"/>
      <c r="E2206" s="180"/>
      <c r="F2206" s="180"/>
      <c r="G2206" s="180"/>
      <c r="H2206" s="180"/>
      <c r="I2206" s="180"/>
      <c r="J2206" s="180"/>
      <c r="K2206" s="180"/>
      <c r="L2206" s="180"/>
      <c r="M2206" s="180"/>
      <c r="N2206" s="180"/>
      <c r="O2206" s="180"/>
      <c r="P2206" s="180"/>
      <c r="Q2206" s="180"/>
      <c r="R2206" s="176"/>
      <c r="S2206" s="147"/>
      <c r="T2206" s="148"/>
      <c r="U2206" s="149" t="s">
        <v>40</v>
      </c>
      <c r="V2206" s="150">
        <f>V2168+1</f>
        <v>59</v>
      </c>
      <c r="W2206" s="146"/>
      <c r="X2206" s="146"/>
      <c r="Y2206" s="146"/>
    </row>
    <row r="2207" spans="1:25" s="99" customFormat="1" ht="81" customHeight="1" x14ac:dyDescent="0.25">
      <c r="A2207" s="110" t="s">
        <v>3</v>
      </c>
      <c r="B2207" s="188" t="s">
        <v>41</v>
      </c>
      <c r="C2207" s="176"/>
      <c r="D2207" s="111" t="s">
        <v>42</v>
      </c>
      <c r="E2207" s="110" t="s">
        <v>324</v>
      </c>
      <c r="F2207" s="111" t="s">
        <v>325</v>
      </c>
      <c r="G2207" s="151" t="s">
        <v>43</v>
      </c>
      <c r="H2207" s="110" t="s">
        <v>44</v>
      </c>
      <c r="I2207" s="110" t="s">
        <v>8</v>
      </c>
      <c r="J2207" s="110" t="s">
        <v>45</v>
      </c>
      <c r="K2207" s="110" t="s">
        <v>46</v>
      </c>
      <c r="L2207" s="152" t="s">
        <v>47</v>
      </c>
      <c r="M2207" s="153" t="s">
        <v>48</v>
      </c>
      <c r="N2207" s="154" t="s">
        <v>49</v>
      </c>
      <c r="O2207" s="154" t="s">
        <v>49</v>
      </c>
      <c r="P2207" s="112" t="s">
        <v>50</v>
      </c>
      <c r="Q2207" s="110" t="s">
        <v>51</v>
      </c>
      <c r="R2207" s="155" t="s">
        <v>52</v>
      </c>
      <c r="S2207" s="156" t="s">
        <v>53</v>
      </c>
      <c r="T2207" s="156" t="s">
        <v>54</v>
      </c>
      <c r="U2207" s="152" t="s">
        <v>54</v>
      </c>
      <c r="V2207" s="152" t="s">
        <v>55</v>
      </c>
      <c r="W2207" s="146"/>
      <c r="X2207" s="146"/>
      <c r="Y2207" s="146"/>
    </row>
    <row r="2208" spans="1:25" s="99" customFormat="1" ht="45" customHeight="1" x14ac:dyDescent="0.25">
      <c r="A2208" s="101"/>
      <c r="B2208" s="177" t="s">
        <v>56</v>
      </c>
      <c r="C2208" s="178"/>
      <c r="D2208" s="102"/>
      <c r="E2208" s="170"/>
      <c r="F2208" s="102"/>
      <c r="G2208" s="95"/>
      <c r="H2208" s="102"/>
      <c r="I2208" s="102"/>
      <c r="J2208" s="102"/>
      <c r="K2208" s="102"/>
      <c r="L2208" s="95"/>
      <c r="M2208" s="95"/>
      <c r="N2208" s="95"/>
      <c r="O2208" s="95"/>
      <c r="P2208" s="102"/>
      <c r="Q2208" s="102"/>
      <c r="R2208" s="190"/>
      <c r="S2208" s="184"/>
      <c r="T2208" s="95"/>
      <c r="U2208" s="95"/>
      <c r="V2208" s="95"/>
      <c r="W2208" s="146"/>
      <c r="X2208" s="146"/>
      <c r="Y2208" s="146"/>
    </row>
    <row r="2209" spans="1:25" s="99" customFormat="1" ht="54.75" customHeight="1" x14ac:dyDescent="0.25">
      <c r="A2209" s="96">
        <f>A2199+1</f>
        <v>1625</v>
      </c>
      <c r="B2209" s="181"/>
      <c r="C2209" s="182"/>
      <c r="D2209" s="113"/>
      <c r="E2209" s="115"/>
      <c r="F2209" s="174"/>
      <c r="G2209" s="114" t="str">
        <f t="shared" ref="G2209:G2222" si="695">IF(AND(F2209&lt;&gt;"",V2209&lt;&gt;"",L2209&lt;&gt;0),V2209/L2209,"")</f>
        <v/>
      </c>
      <c r="H2209" s="115"/>
      <c r="I2209" s="115"/>
      <c r="J2209" s="115"/>
      <c r="K2209" s="115"/>
      <c r="L2209" s="133" t="str">
        <f t="shared" ref="L2209:L2222" si="696">IF(AND(H2209&lt;&gt;0, J2209&lt;&gt;0, K2209&lt;&gt;0), H2209*J2209*K2209, "")</f>
        <v/>
      </c>
      <c r="M2209" s="116" t="str">
        <f>IF(L2209="", "", L2209/Veriler!$X$1)</f>
        <v/>
      </c>
      <c r="N2209" s="116" t="str">
        <f>IF(F2209&lt;&gt;"", "İthal Girdi", IF(Veriler!T2209="", "", IF(Veriler!S2209="H", "%0,5 üzerindedir", IF(Veriler!T2209&gt;0.1, "%10 sınırı aşılmıştır.", "Uygun"))))</f>
        <v>%0,5 üzerindedir</v>
      </c>
      <c r="O2209" s="116" t="str">
        <f t="shared" ref="O2209:O2222" si="697">IF(M2209=""," ",N2209)</f>
        <v xml:space="preserve"> </v>
      </c>
      <c r="P2209" s="117"/>
      <c r="Q2209" s="118"/>
      <c r="R2209" s="119" t="str">
        <f t="shared" ref="R2209:R2222" si="698">IFERROR(IF(AND(T2209&lt;&gt;"",L2209&lt;&gt;"",L2209&lt;&gt;0,T2209&lt;&gt;0),T2209/L2209,"")," ")</f>
        <v/>
      </c>
      <c r="S2209" s="133">
        <f>IFERROR(IF(M2209&lt;=0.005,IF(F2209="",L2209,0),IF(F2209&lt;&gt;"",0,IF(P2209="",0,IF(P2209="H",0,IF(Q2209&lt;Veriler!$G$2,L2209*Veriler!$G$2,L2209*Q2209)))))," ")</f>
        <v>0</v>
      </c>
      <c r="T2209" s="133">
        <f>IF(Veriler!T2209&lt;=0.1, S2209, IF(AND(Veriler!T2209&gt;0.1, F2209="", P2209="E"), IF(Q2209&gt;Veriler!$G$2, Q2209*S2209, IF(Q2209&lt;Veriler!$G$2, Veriler!$G$2*S2209, Q2209*S2209)), 0))</f>
        <v>0</v>
      </c>
      <c r="U2209" s="133" t="str">
        <f t="shared" ref="U2209:U2222" si="699">IF(T2209=0," ",T2209)</f>
        <v xml:space="preserve"> </v>
      </c>
      <c r="V2209" s="134" t="str">
        <f>IFERROR(IF(O2209="%10 sınırı aşılmıştır.",L2209-T2209,IFERROR(IF(F2209="",IF(S2209=1,0,IF(L2209-S2209=0,"",L2209-S2209)),IF(Veriler!M2209="",L2209,IF(L2209*Veriler!M2209=0,"",L2209*Veriler!M2209))),L2209)),0)</f>
        <v/>
      </c>
      <c r="W2209" s="146"/>
      <c r="X2209" s="146"/>
      <c r="Y2209" s="146"/>
    </row>
    <row r="2210" spans="1:25" s="99" customFormat="1" ht="54.75" customHeight="1" x14ac:dyDescent="0.25">
      <c r="A2210" s="96">
        <f t="shared" ref="A2210:A2222" si="700">A2209+1</f>
        <v>1626</v>
      </c>
      <c r="B2210" s="175"/>
      <c r="C2210" s="176"/>
      <c r="D2210" s="113"/>
      <c r="E2210" s="115"/>
      <c r="F2210" s="174"/>
      <c r="G2210" s="114" t="str">
        <f t="shared" si="695"/>
        <v/>
      </c>
      <c r="H2210" s="115"/>
      <c r="I2210" s="115"/>
      <c r="J2210" s="115"/>
      <c r="K2210" s="115"/>
      <c r="L2210" s="133" t="str">
        <f t="shared" si="696"/>
        <v/>
      </c>
      <c r="M2210" s="116" t="str">
        <f>IF(L2210="", "", L2210/Veriler!$X$1)</f>
        <v/>
      </c>
      <c r="N2210" s="116" t="str">
        <f>IF(F2210&lt;&gt;"", "İthal Girdi", IF(Veriler!T2210="", "", IF(Veriler!S2210="H", "%0,5 üzerindedir", IF(Veriler!T2210&gt;0.1, "%10 sınırı aşılmıştır.", "Uygun"))))</f>
        <v>%0,5 üzerindedir</v>
      </c>
      <c r="O2210" s="116" t="str">
        <f t="shared" si="697"/>
        <v xml:space="preserve"> </v>
      </c>
      <c r="P2210" s="117"/>
      <c r="Q2210" s="118"/>
      <c r="R2210" s="119" t="str">
        <f t="shared" si="698"/>
        <v/>
      </c>
      <c r="S2210" s="133">
        <f>IFERROR(IF(M2210&lt;=0.005,IF(F2210="",L2210,0),IF(F2210&lt;&gt;"",0,IF(P2210="",0,IF(P2210="H",0,IF(Q2210&lt;Veriler!$G$2,L2210*Veriler!$G$2,L2210*Q2210)))))," ")</f>
        <v>0</v>
      </c>
      <c r="T2210" s="133">
        <f>IF(Veriler!T2210&lt;=0.1, S2210, IF(AND(Veriler!T2210&gt;0.1, F2210="", P2210="E"), IF(Q2210&gt;Veriler!$G$2, Q2210*S2210, IF(Q2210&lt;Veriler!$G$2, Veriler!$G$2*S2210, Q2210*S2210)), 0))</f>
        <v>0</v>
      </c>
      <c r="U2210" s="133" t="str">
        <f t="shared" si="699"/>
        <v xml:space="preserve"> </v>
      </c>
      <c r="V2210" s="134" t="str">
        <f>IFERROR(IF(O2210="%10 sınırı aşılmıştır.",L2210-T2210,IFERROR(IF(F2210="",IF(S2210=1,0,IF(L2210-S2210=0,"",L2210-S2210)),IF(Veriler!M2210="",L2210,IF(L2210*Veriler!M2210=0,"",L2210*Veriler!M2210))),L2210)),0)</f>
        <v/>
      </c>
      <c r="W2210" s="146"/>
      <c r="X2210" s="146"/>
      <c r="Y2210" s="146"/>
    </row>
    <row r="2211" spans="1:25" s="99" customFormat="1" ht="54.75" customHeight="1" x14ac:dyDescent="0.25">
      <c r="A2211" s="96">
        <f t="shared" si="700"/>
        <v>1627</v>
      </c>
      <c r="B2211" s="175"/>
      <c r="C2211" s="176"/>
      <c r="D2211" s="113"/>
      <c r="E2211" s="115"/>
      <c r="F2211" s="174"/>
      <c r="G2211" s="114" t="str">
        <f t="shared" si="695"/>
        <v/>
      </c>
      <c r="H2211" s="115"/>
      <c r="I2211" s="115"/>
      <c r="J2211" s="115"/>
      <c r="K2211" s="115"/>
      <c r="L2211" s="133" t="str">
        <f t="shared" si="696"/>
        <v/>
      </c>
      <c r="M2211" s="116" t="str">
        <f>IF(L2211="", "", L2211/Veriler!$X$1)</f>
        <v/>
      </c>
      <c r="N2211" s="116" t="str">
        <f>IF(F2211&lt;&gt;"", "İthal Girdi", IF(Veriler!T2211="", "", IF(Veriler!S2211="H", "%0,5 üzerindedir", IF(Veriler!T2211&gt;0.1, "%10 sınırı aşılmıştır.", "Uygun"))))</f>
        <v>%0,5 üzerindedir</v>
      </c>
      <c r="O2211" s="116" t="str">
        <f t="shared" si="697"/>
        <v xml:space="preserve"> </v>
      </c>
      <c r="P2211" s="117"/>
      <c r="Q2211" s="118"/>
      <c r="R2211" s="119" t="str">
        <f t="shared" si="698"/>
        <v/>
      </c>
      <c r="S2211" s="133">
        <f>IFERROR(IF(M2211&lt;=0.005,IF(F2211="",L2211,0),IF(F2211&lt;&gt;"",0,IF(P2211="",0,IF(P2211="H",0,IF(Q2211&lt;Veriler!$G$2,L2211*Veriler!$G$2,L2211*Q2211)))))," ")</f>
        <v>0</v>
      </c>
      <c r="T2211" s="133">
        <f>IF(Veriler!T2211&lt;=0.1, S2211, IF(AND(Veriler!T2211&gt;0.1, F2211="", P2211="E"), IF(Q2211&gt;Veriler!$G$2, Q2211*S2211, IF(Q2211&lt;Veriler!$G$2, Veriler!$G$2*S2211, Q2211*S2211)), 0))</f>
        <v>0</v>
      </c>
      <c r="U2211" s="133" t="str">
        <f t="shared" si="699"/>
        <v xml:space="preserve"> </v>
      </c>
      <c r="V2211" s="134" t="str">
        <f>IFERROR(IF(O2211="%10 sınırı aşılmıştır.",L2211-T2211,IFERROR(IF(F2211="",IF(S2211=1,0,IF(L2211-S2211=0,"",L2211-S2211)),IF(Veriler!M2211="",L2211,IF(L2211*Veriler!M2211=0,"",L2211*Veriler!M2211))),L2211)),0)</f>
        <v/>
      </c>
      <c r="W2211" s="146"/>
      <c r="X2211" s="146"/>
      <c r="Y2211" s="146"/>
    </row>
    <row r="2212" spans="1:25" s="99" customFormat="1" ht="54.75" customHeight="1" x14ac:dyDescent="0.25">
      <c r="A2212" s="96">
        <f t="shared" si="700"/>
        <v>1628</v>
      </c>
      <c r="B2212" s="175"/>
      <c r="C2212" s="176"/>
      <c r="D2212" s="113"/>
      <c r="E2212" s="115"/>
      <c r="F2212" s="174"/>
      <c r="G2212" s="114" t="str">
        <f t="shared" si="695"/>
        <v/>
      </c>
      <c r="H2212" s="115"/>
      <c r="I2212" s="115"/>
      <c r="J2212" s="115"/>
      <c r="K2212" s="115"/>
      <c r="L2212" s="133" t="str">
        <f t="shared" si="696"/>
        <v/>
      </c>
      <c r="M2212" s="116" t="str">
        <f>IF(L2212="", "", L2212/Veriler!$X$1)</f>
        <v/>
      </c>
      <c r="N2212" s="116" t="str">
        <f>IF(F2212&lt;&gt;"", "İthal Girdi", IF(Veriler!T2212="", "", IF(Veriler!S2212="H", "%0,5 üzerindedir", IF(Veriler!T2212&gt;0.1, "%10 sınırı aşılmıştır.", "Uygun"))))</f>
        <v>%0,5 üzerindedir</v>
      </c>
      <c r="O2212" s="116" t="str">
        <f t="shared" si="697"/>
        <v xml:space="preserve"> </v>
      </c>
      <c r="P2212" s="117"/>
      <c r="Q2212" s="118"/>
      <c r="R2212" s="119" t="str">
        <f t="shared" si="698"/>
        <v/>
      </c>
      <c r="S2212" s="133">
        <f>IFERROR(IF(M2212&lt;=0.005,IF(F2212="",L2212,0),IF(F2212&lt;&gt;"",0,IF(P2212="",0,IF(P2212="H",0,IF(Q2212&lt;Veriler!$G$2,L2212*Veriler!$G$2,L2212*Q2212)))))," ")</f>
        <v>0</v>
      </c>
      <c r="T2212" s="133">
        <f>IF(Veriler!T2212&lt;=0.1, S2212, IF(AND(Veriler!T2212&gt;0.1, F2212="", P2212="E"), IF(Q2212&gt;Veriler!$G$2, Q2212*S2212, IF(Q2212&lt;Veriler!$G$2, Veriler!$G$2*S2212, Q2212*S2212)), 0))</f>
        <v>0</v>
      </c>
      <c r="U2212" s="133" t="str">
        <f t="shared" si="699"/>
        <v xml:space="preserve"> </v>
      </c>
      <c r="V2212" s="134" t="str">
        <f>IFERROR(IF(O2212="%10 sınırı aşılmıştır.",L2212-T2212,IFERROR(IF(F2212="",IF(S2212=1,0,IF(L2212-S2212=0,"",L2212-S2212)),IF(Veriler!M2212="",L2212,IF(L2212*Veriler!M2212=0,"",L2212*Veriler!M2212))),L2212)),0)</f>
        <v/>
      </c>
      <c r="W2212" s="146"/>
      <c r="X2212" s="146"/>
      <c r="Y2212" s="146"/>
    </row>
    <row r="2213" spans="1:25" s="99" customFormat="1" ht="54.75" customHeight="1" x14ac:dyDescent="0.25">
      <c r="A2213" s="96">
        <f t="shared" si="700"/>
        <v>1629</v>
      </c>
      <c r="B2213" s="175"/>
      <c r="C2213" s="176"/>
      <c r="D2213" s="113"/>
      <c r="E2213" s="115"/>
      <c r="F2213" s="174"/>
      <c r="G2213" s="114" t="str">
        <f t="shared" si="695"/>
        <v/>
      </c>
      <c r="H2213" s="115"/>
      <c r="I2213" s="115"/>
      <c r="J2213" s="115"/>
      <c r="K2213" s="115"/>
      <c r="L2213" s="133" t="str">
        <f t="shared" si="696"/>
        <v/>
      </c>
      <c r="M2213" s="116" t="str">
        <f>IF(L2213="", "", L2213/Veriler!$X$1)</f>
        <v/>
      </c>
      <c r="N2213" s="116" t="str">
        <f>IF(F2213&lt;&gt;"", "İthal Girdi", IF(Veriler!T2213="", "", IF(Veriler!S2213="H", "%0,5 üzerindedir", IF(Veriler!T2213&gt;0.1, "%10 sınırı aşılmıştır.", "Uygun"))))</f>
        <v>%0,5 üzerindedir</v>
      </c>
      <c r="O2213" s="116" t="str">
        <f t="shared" si="697"/>
        <v xml:space="preserve"> </v>
      </c>
      <c r="P2213" s="117"/>
      <c r="Q2213" s="118"/>
      <c r="R2213" s="119" t="str">
        <f t="shared" si="698"/>
        <v/>
      </c>
      <c r="S2213" s="133">
        <f>IFERROR(IF(M2213&lt;=0.005,IF(F2213="",L2213,0),IF(F2213&lt;&gt;"",0,IF(P2213="",0,IF(P2213="H",0,IF(Q2213&lt;Veriler!$G$2,L2213*Veriler!$G$2,L2213*Q2213)))))," ")</f>
        <v>0</v>
      </c>
      <c r="T2213" s="133">
        <f>IF(Veriler!T2213&lt;=0.1, S2213, IF(AND(Veriler!T2213&gt;0.1, F2213="", P2213="E"), IF(Q2213&gt;Veriler!$G$2, Q2213*S2213, IF(Q2213&lt;Veriler!$G$2, Veriler!$G$2*S2213, Q2213*S2213)), 0))</f>
        <v>0</v>
      </c>
      <c r="U2213" s="133" t="str">
        <f t="shared" si="699"/>
        <v xml:space="preserve"> </v>
      </c>
      <c r="V2213" s="134" t="str">
        <f>IFERROR(IF(O2213="%10 sınırı aşılmıştır.",L2213-T2213,IFERROR(IF(F2213="",IF(S2213=1,0,IF(L2213-S2213=0,"",L2213-S2213)),IF(Veriler!M2213="",L2213,IF(L2213*Veriler!M2213=0,"",L2213*Veriler!M2213))),L2213)),0)</f>
        <v/>
      </c>
      <c r="W2213" s="146"/>
      <c r="X2213" s="146"/>
      <c r="Y2213" s="146"/>
    </row>
    <row r="2214" spans="1:25" s="99" customFormat="1" ht="54.75" customHeight="1" x14ac:dyDescent="0.25">
      <c r="A2214" s="96">
        <f t="shared" si="700"/>
        <v>1630</v>
      </c>
      <c r="B2214" s="175"/>
      <c r="C2214" s="176"/>
      <c r="D2214" s="113"/>
      <c r="E2214" s="115"/>
      <c r="F2214" s="174"/>
      <c r="G2214" s="114" t="str">
        <f t="shared" si="695"/>
        <v/>
      </c>
      <c r="H2214" s="115"/>
      <c r="I2214" s="115"/>
      <c r="J2214" s="115"/>
      <c r="K2214" s="115"/>
      <c r="L2214" s="133" t="str">
        <f t="shared" si="696"/>
        <v/>
      </c>
      <c r="M2214" s="116" t="str">
        <f>IF(L2214="", "", L2214/Veriler!$X$1)</f>
        <v/>
      </c>
      <c r="N2214" s="116" t="str">
        <f>IF(F2214&lt;&gt;"", "İthal Girdi", IF(Veriler!T2214="", "", IF(Veriler!S2214="H", "%0,5 üzerindedir", IF(Veriler!T2214&gt;0.1, "%10 sınırı aşılmıştır.", "Uygun"))))</f>
        <v>%0,5 üzerindedir</v>
      </c>
      <c r="O2214" s="116" t="str">
        <f t="shared" si="697"/>
        <v xml:space="preserve"> </v>
      </c>
      <c r="P2214" s="117"/>
      <c r="Q2214" s="118"/>
      <c r="R2214" s="119" t="str">
        <f t="shared" si="698"/>
        <v/>
      </c>
      <c r="S2214" s="133">
        <f>IFERROR(IF(M2214&lt;=0.005,IF(F2214="",L2214,0),IF(F2214&lt;&gt;"",0,IF(P2214="",0,IF(P2214="H",0,IF(Q2214&lt;Veriler!$G$2,L2214*Veriler!$G$2,L2214*Q2214)))))," ")</f>
        <v>0</v>
      </c>
      <c r="T2214" s="133">
        <f>IF(Veriler!T2214&lt;=0.1, S2214, IF(AND(Veriler!T2214&gt;0.1, F2214="", P2214="E"), IF(Q2214&gt;Veriler!$G$2, Q2214*S2214, IF(Q2214&lt;Veriler!$G$2, Veriler!$G$2*S2214, Q2214*S2214)), 0))</f>
        <v>0</v>
      </c>
      <c r="U2214" s="133" t="str">
        <f t="shared" si="699"/>
        <v xml:space="preserve"> </v>
      </c>
      <c r="V2214" s="134" t="str">
        <f>IFERROR(IF(O2214="%10 sınırı aşılmıştır.",L2214-T2214,IFERROR(IF(F2214="",IF(S2214=1,0,IF(L2214-S2214=0,"",L2214-S2214)),IF(Veriler!M2214="",L2214,IF(L2214*Veriler!M2214=0,"",L2214*Veriler!M2214))),L2214)),0)</f>
        <v/>
      </c>
      <c r="W2214" s="146"/>
      <c r="X2214" s="146"/>
      <c r="Y2214" s="146"/>
    </row>
    <row r="2215" spans="1:25" s="99" customFormat="1" ht="54.75" customHeight="1" x14ac:dyDescent="0.25">
      <c r="A2215" s="96">
        <f t="shared" si="700"/>
        <v>1631</v>
      </c>
      <c r="B2215" s="175"/>
      <c r="C2215" s="176"/>
      <c r="D2215" s="113"/>
      <c r="E2215" s="115"/>
      <c r="F2215" s="174"/>
      <c r="G2215" s="114" t="str">
        <f t="shared" si="695"/>
        <v/>
      </c>
      <c r="H2215" s="115"/>
      <c r="I2215" s="115"/>
      <c r="J2215" s="115"/>
      <c r="K2215" s="115"/>
      <c r="L2215" s="133" t="str">
        <f t="shared" si="696"/>
        <v/>
      </c>
      <c r="M2215" s="116" t="str">
        <f>IF(L2215="", "", L2215/Veriler!$X$1)</f>
        <v/>
      </c>
      <c r="N2215" s="116" t="str">
        <f>IF(F2215&lt;&gt;"", "İthal Girdi", IF(Veriler!T2215="", "", IF(Veriler!S2215="H", "%0,5 üzerindedir", IF(Veriler!T2215&gt;0.1, "%10 sınırı aşılmıştır.", "Uygun"))))</f>
        <v>%0,5 üzerindedir</v>
      </c>
      <c r="O2215" s="116" t="str">
        <f t="shared" si="697"/>
        <v xml:space="preserve"> </v>
      </c>
      <c r="P2215" s="117"/>
      <c r="Q2215" s="118"/>
      <c r="R2215" s="119" t="str">
        <f t="shared" si="698"/>
        <v/>
      </c>
      <c r="S2215" s="133">
        <f>IFERROR(IF(M2215&lt;=0.005,IF(F2215="",L2215,0),IF(F2215&lt;&gt;"",0,IF(P2215="",0,IF(P2215="H",0,IF(Q2215&lt;Veriler!$G$2,L2215*Veriler!$G$2,L2215*Q2215)))))," ")</f>
        <v>0</v>
      </c>
      <c r="T2215" s="133">
        <f>IF(Veriler!T2215&lt;=0.1, S2215, IF(AND(Veriler!T2215&gt;0.1, F2215="", P2215="E"), IF(Q2215&gt;Veriler!$G$2, Q2215*S2215, IF(Q2215&lt;Veriler!$G$2, Veriler!$G$2*S2215, Q2215*S2215)), 0))</f>
        <v>0</v>
      </c>
      <c r="U2215" s="133" t="str">
        <f t="shared" si="699"/>
        <v xml:space="preserve"> </v>
      </c>
      <c r="V2215" s="134" t="str">
        <f>IFERROR(IF(O2215="%10 sınırı aşılmıştır.",L2215-T2215,IFERROR(IF(F2215="",IF(S2215=1,0,IF(L2215-S2215=0,"",L2215-S2215)),IF(Veriler!M2215="",L2215,IF(L2215*Veriler!M2215=0,"",L2215*Veriler!M2215))),L2215)),0)</f>
        <v/>
      </c>
      <c r="W2215" s="146"/>
      <c r="X2215" s="146"/>
      <c r="Y2215" s="146"/>
    </row>
    <row r="2216" spans="1:25" s="99" customFormat="1" ht="54.75" customHeight="1" x14ac:dyDescent="0.25">
      <c r="A2216" s="96">
        <f t="shared" si="700"/>
        <v>1632</v>
      </c>
      <c r="B2216" s="175"/>
      <c r="C2216" s="176"/>
      <c r="D2216" s="113"/>
      <c r="E2216" s="115"/>
      <c r="F2216" s="174"/>
      <c r="G2216" s="114" t="str">
        <f t="shared" si="695"/>
        <v/>
      </c>
      <c r="H2216" s="115"/>
      <c r="I2216" s="115"/>
      <c r="J2216" s="115"/>
      <c r="K2216" s="115"/>
      <c r="L2216" s="133" t="str">
        <f t="shared" si="696"/>
        <v/>
      </c>
      <c r="M2216" s="116" t="str">
        <f>IF(L2216="", "", L2216/Veriler!$X$1)</f>
        <v/>
      </c>
      <c r="N2216" s="116" t="str">
        <f>IF(F2216&lt;&gt;"", "İthal Girdi", IF(Veriler!T2216="", "", IF(Veriler!S2216="H", "%0,5 üzerindedir", IF(Veriler!T2216&gt;0.1, "%10 sınırı aşılmıştır.", "Uygun"))))</f>
        <v>%0,5 üzerindedir</v>
      </c>
      <c r="O2216" s="116" t="str">
        <f t="shared" si="697"/>
        <v xml:space="preserve"> </v>
      </c>
      <c r="P2216" s="117"/>
      <c r="Q2216" s="118"/>
      <c r="R2216" s="119" t="str">
        <f t="shared" si="698"/>
        <v/>
      </c>
      <c r="S2216" s="133">
        <f>IFERROR(IF(M2216&lt;=0.005,IF(F2216="",L2216,0),IF(F2216&lt;&gt;"",0,IF(P2216="",0,IF(P2216="H",0,IF(Q2216&lt;Veriler!$G$2,L2216*Veriler!$G$2,L2216*Q2216)))))," ")</f>
        <v>0</v>
      </c>
      <c r="T2216" s="133">
        <f>IF(Veriler!T2216&lt;=0.1, S2216, IF(AND(Veriler!T2216&gt;0.1, F2216="", P2216="E"), IF(Q2216&gt;Veriler!$G$2, Q2216*S2216, IF(Q2216&lt;Veriler!$G$2, Veriler!$G$2*S2216, Q2216*S2216)), 0))</f>
        <v>0</v>
      </c>
      <c r="U2216" s="133" t="str">
        <f t="shared" si="699"/>
        <v xml:space="preserve"> </v>
      </c>
      <c r="V2216" s="134" t="str">
        <f>IFERROR(IF(O2216="%10 sınırı aşılmıştır.",L2216-T2216,IFERROR(IF(F2216="",IF(S2216=1,0,IF(L2216-S2216=0,"",L2216-S2216)),IF(Veriler!M2216="",L2216,IF(L2216*Veriler!M2216=0,"",L2216*Veriler!M2216))),L2216)),0)</f>
        <v/>
      </c>
      <c r="W2216" s="146"/>
      <c r="X2216" s="146"/>
      <c r="Y2216" s="146"/>
    </row>
    <row r="2217" spans="1:25" s="99" customFormat="1" ht="54.75" customHeight="1" x14ac:dyDescent="0.25">
      <c r="A2217" s="96">
        <f t="shared" si="700"/>
        <v>1633</v>
      </c>
      <c r="B2217" s="175"/>
      <c r="C2217" s="176"/>
      <c r="D2217" s="113"/>
      <c r="E2217" s="115"/>
      <c r="F2217" s="174"/>
      <c r="G2217" s="114" t="str">
        <f t="shared" si="695"/>
        <v/>
      </c>
      <c r="H2217" s="115"/>
      <c r="I2217" s="115"/>
      <c r="J2217" s="115"/>
      <c r="K2217" s="115"/>
      <c r="L2217" s="133" t="str">
        <f t="shared" si="696"/>
        <v/>
      </c>
      <c r="M2217" s="116" t="str">
        <f>IF(L2217="", "", L2217/Veriler!$X$1)</f>
        <v/>
      </c>
      <c r="N2217" s="116" t="str">
        <f>IF(F2217&lt;&gt;"", "İthal Girdi", IF(Veriler!T2217="", "", IF(Veriler!S2217="H", "%0,5 üzerindedir", IF(Veriler!T2217&gt;0.1, "%10 sınırı aşılmıştır.", "Uygun"))))</f>
        <v>%0,5 üzerindedir</v>
      </c>
      <c r="O2217" s="116" t="str">
        <f t="shared" si="697"/>
        <v xml:space="preserve"> </v>
      </c>
      <c r="P2217" s="117"/>
      <c r="Q2217" s="118"/>
      <c r="R2217" s="119" t="str">
        <f t="shared" si="698"/>
        <v/>
      </c>
      <c r="S2217" s="133">
        <f>IFERROR(IF(M2217&lt;=0.005,IF(F2217="",L2217,0),IF(F2217&lt;&gt;"",0,IF(P2217="",0,IF(P2217="H",0,IF(Q2217&lt;Veriler!$G$2,L2217*Veriler!$G$2,L2217*Q2217)))))," ")</f>
        <v>0</v>
      </c>
      <c r="T2217" s="133">
        <f>IF(Veriler!T2217&lt;=0.1, S2217, IF(AND(Veriler!T2217&gt;0.1, F2217="", P2217="E"), IF(Q2217&gt;Veriler!$G$2, Q2217*S2217, IF(Q2217&lt;Veriler!$G$2, Veriler!$G$2*S2217, Q2217*S2217)), 0))</f>
        <v>0</v>
      </c>
      <c r="U2217" s="133" t="str">
        <f t="shared" si="699"/>
        <v xml:space="preserve"> </v>
      </c>
      <c r="V2217" s="134" t="str">
        <f>IFERROR(IF(O2217="%10 sınırı aşılmıştır.",L2217-T2217,IFERROR(IF(F2217="",IF(S2217=1,0,IF(L2217-S2217=0,"",L2217-S2217)),IF(Veriler!M2217="",L2217,IF(L2217*Veriler!M2217=0,"",L2217*Veriler!M2217))),L2217)),0)</f>
        <v/>
      </c>
      <c r="W2217" s="146"/>
      <c r="X2217" s="146"/>
      <c r="Y2217" s="146"/>
    </row>
    <row r="2218" spans="1:25" s="99" customFormat="1" ht="54.75" customHeight="1" x14ac:dyDescent="0.25">
      <c r="A2218" s="96">
        <f t="shared" si="700"/>
        <v>1634</v>
      </c>
      <c r="B2218" s="175"/>
      <c r="C2218" s="176"/>
      <c r="D2218" s="113"/>
      <c r="E2218" s="115"/>
      <c r="F2218" s="174"/>
      <c r="G2218" s="114" t="str">
        <f t="shared" si="695"/>
        <v/>
      </c>
      <c r="H2218" s="115"/>
      <c r="I2218" s="115"/>
      <c r="J2218" s="115"/>
      <c r="K2218" s="115"/>
      <c r="L2218" s="133" t="str">
        <f t="shared" si="696"/>
        <v/>
      </c>
      <c r="M2218" s="116" t="str">
        <f>IF(L2218="", "", L2218/Veriler!$X$1)</f>
        <v/>
      </c>
      <c r="N2218" s="116" t="str">
        <f>IF(F2218&lt;&gt;"", "İthal Girdi", IF(Veriler!T2218="", "", IF(Veriler!S2218="H", "%0,5 üzerindedir", IF(Veriler!T2218&gt;0.1, "%10 sınırı aşılmıştır.", "Uygun"))))</f>
        <v>%0,5 üzerindedir</v>
      </c>
      <c r="O2218" s="116" t="str">
        <f t="shared" si="697"/>
        <v xml:space="preserve"> </v>
      </c>
      <c r="P2218" s="117"/>
      <c r="Q2218" s="118"/>
      <c r="R2218" s="119" t="str">
        <f t="shared" si="698"/>
        <v/>
      </c>
      <c r="S2218" s="133">
        <f>IFERROR(IF(M2218&lt;=0.005,IF(F2218="",L2218,0),IF(F2218&lt;&gt;"",0,IF(P2218="",0,IF(P2218="H",0,IF(Q2218&lt;Veriler!$G$2,L2218*Veriler!$G$2,L2218*Q2218)))))," ")</f>
        <v>0</v>
      </c>
      <c r="T2218" s="133">
        <f>IF(Veriler!T2218&lt;=0.1, S2218, IF(AND(Veriler!T2218&gt;0.1, F2218="", P2218="E"), IF(Q2218&gt;Veriler!$G$2, Q2218*S2218, IF(Q2218&lt;Veriler!$G$2, Veriler!$G$2*S2218, Q2218*S2218)), 0))</f>
        <v>0</v>
      </c>
      <c r="U2218" s="133" t="str">
        <f t="shared" si="699"/>
        <v xml:space="preserve"> </v>
      </c>
      <c r="V2218" s="134" t="str">
        <f>IFERROR(IF(O2218="%10 sınırı aşılmıştır.",L2218-T2218,IFERROR(IF(F2218="",IF(S2218=1,0,IF(L2218-S2218=0,"",L2218-S2218)),IF(Veriler!M2218="",L2218,IF(L2218*Veriler!M2218=0,"",L2218*Veriler!M2218))),L2218)),0)</f>
        <v/>
      </c>
      <c r="W2218" s="146"/>
      <c r="X2218" s="146"/>
      <c r="Y2218" s="146"/>
    </row>
    <row r="2219" spans="1:25" s="99" customFormat="1" ht="54.75" customHeight="1" x14ac:dyDescent="0.25">
      <c r="A2219" s="96">
        <f t="shared" si="700"/>
        <v>1635</v>
      </c>
      <c r="B2219" s="175"/>
      <c r="C2219" s="176"/>
      <c r="D2219" s="113"/>
      <c r="E2219" s="115"/>
      <c r="F2219" s="174"/>
      <c r="G2219" s="114" t="str">
        <f t="shared" si="695"/>
        <v/>
      </c>
      <c r="H2219" s="115"/>
      <c r="I2219" s="115"/>
      <c r="J2219" s="115"/>
      <c r="K2219" s="115"/>
      <c r="L2219" s="133" t="str">
        <f t="shared" si="696"/>
        <v/>
      </c>
      <c r="M2219" s="116" t="str">
        <f>IF(L2219="", "", L2219/Veriler!$X$1)</f>
        <v/>
      </c>
      <c r="N2219" s="116" t="str">
        <f>IF(F2219&lt;&gt;"", "İthal Girdi", IF(Veriler!T2219="", "", IF(Veriler!S2219="H", "%0,5 üzerindedir", IF(Veriler!T2219&gt;0.1, "%10 sınırı aşılmıştır.", "Uygun"))))</f>
        <v>%0,5 üzerindedir</v>
      </c>
      <c r="O2219" s="116" t="str">
        <f t="shared" si="697"/>
        <v xml:space="preserve"> </v>
      </c>
      <c r="P2219" s="117"/>
      <c r="Q2219" s="118"/>
      <c r="R2219" s="119" t="str">
        <f t="shared" si="698"/>
        <v/>
      </c>
      <c r="S2219" s="133">
        <f>IFERROR(IF(M2219&lt;=0.005,IF(F2219="",L2219,0),IF(F2219&lt;&gt;"",0,IF(P2219="",0,IF(P2219="H",0,IF(Q2219&lt;Veriler!$G$2,L2219*Veriler!$G$2,L2219*Q2219)))))," ")</f>
        <v>0</v>
      </c>
      <c r="T2219" s="133">
        <f>IF(Veriler!T2219&lt;=0.1, S2219, IF(AND(Veriler!T2219&gt;0.1, F2219="", P2219="E"), IF(Q2219&gt;Veriler!$G$2, Q2219*S2219, IF(Q2219&lt;Veriler!$G$2, Veriler!$G$2*S2219, Q2219*S2219)), 0))</f>
        <v>0</v>
      </c>
      <c r="U2219" s="133" t="str">
        <f t="shared" si="699"/>
        <v xml:space="preserve"> </v>
      </c>
      <c r="V2219" s="134" t="str">
        <f>IFERROR(IF(O2219="%10 sınırı aşılmıştır.",L2219-T2219,IFERROR(IF(F2219="",IF(S2219=1,0,IF(L2219-S2219=0,"",L2219-S2219)),IF(Veriler!M2219="",L2219,IF(L2219*Veriler!M2219=0,"",L2219*Veriler!M2219))),L2219)),0)</f>
        <v/>
      </c>
      <c r="W2219" s="146"/>
      <c r="X2219" s="146"/>
      <c r="Y2219" s="146"/>
    </row>
    <row r="2220" spans="1:25" s="99" customFormat="1" ht="54.75" customHeight="1" x14ac:dyDescent="0.25">
      <c r="A2220" s="96">
        <f t="shared" si="700"/>
        <v>1636</v>
      </c>
      <c r="B2220" s="175"/>
      <c r="C2220" s="176"/>
      <c r="D2220" s="113"/>
      <c r="E2220" s="115"/>
      <c r="F2220" s="174"/>
      <c r="G2220" s="114" t="str">
        <f t="shared" si="695"/>
        <v/>
      </c>
      <c r="H2220" s="115"/>
      <c r="I2220" s="115"/>
      <c r="J2220" s="115"/>
      <c r="K2220" s="115"/>
      <c r="L2220" s="133" t="str">
        <f t="shared" si="696"/>
        <v/>
      </c>
      <c r="M2220" s="116" t="str">
        <f>IF(L2220="", "", L2220/Veriler!$X$1)</f>
        <v/>
      </c>
      <c r="N2220" s="116" t="str">
        <f>IF(F2220&lt;&gt;"", "İthal Girdi", IF(Veriler!T2220="", "", IF(Veriler!S2220="H", "%0,5 üzerindedir", IF(Veriler!T2220&gt;0.1, "%10 sınırı aşılmıştır.", "Uygun"))))</f>
        <v>%0,5 üzerindedir</v>
      </c>
      <c r="O2220" s="116" t="str">
        <f t="shared" si="697"/>
        <v xml:space="preserve"> </v>
      </c>
      <c r="P2220" s="117"/>
      <c r="Q2220" s="118"/>
      <c r="R2220" s="119" t="str">
        <f t="shared" si="698"/>
        <v/>
      </c>
      <c r="S2220" s="133">
        <f>IFERROR(IF(M2220&lt;=0.005,IF(F2220="",L2220,0),IF(F2220&lt;&gt;"",0,IF(P2220="",0,IF(P2220="H",0,IF(Q2220&lt;Veriler!$G$2,L2220*Veriler!$G$2,L2220*Q2220)))))," ")</f>
        <v>0</v>
      </c>
      <c r="T2220" s="133">
        <f>IF(Veriler!T2220&lt;=0.1, S2220, IF(AND(Veriler!T2220&gt;0.1, F2220="", P2220="E"), IF(Q2220&gt;Veriler!$G$2, Q2220*S2220, IF(Q2220&lt;Veriler!$G$2, Veriler!$G$2*S2220, Q2220*S2220)), 0))</f>
        <v>0</v>
      </c>
      <c r="U2220" s="133" t="str">
        <f t="shared" si="699"/>
        <v xml:space="preserve"> </v>
      </c>
      <c r="V2220" s="134" t="str">
        <f>IFERROR(IF(O2220="%10 sınırı aşılmıştır.",L2220-T2220,IFERROR(IF(F2220="",IF(S2220=1,0,IF(L2220-S2220=0,"",L2220-S2220)),IF(Veriler!M2220="",L2220,IF(L2220*Veriler!M2220=0,"",L2220*Veriler!M2220))),L2220)),0)</f>
        <v/>
      </c>
      <c r="W2220" s="146"/>
      <c r="X2220" s="146"/>
      <c r="Y2220" s="146"/>
    </row>
    <row r="2221" spans="1:25" s="99" customFormat="1" ht="54.75" customHeight="1" x14ac:dyDescent="0.25">
      <c r="A2221" s="96">
        <f t="shared" si="700"/>
        <v>1637</v>
      </c>
      <c r="B2221" s="175"/>
      <c r="C2221" s="176"/>
      <c r="D2221" s="113"/>
      <c r="E2221" s="115"/>
      <c r="F2221" s="174"/>
      <c r="G2221" s="114" t="str">
        <f t="shared" si="695"/>
        <v/>
      </c>
      <c r="H2221" s="115"/>
      <c r="I2221" s="115"/>
      <c r="J2221" s="115"/>
      <c r="K2221" s="115"/>
      <c r="L2221" s="133" t="str">
        <f t="shared" si="696"/>
        <v/>
      </c>
      <c r="M2221" s="116" t="str">
        <f>IF(L2221="", "", L2221/Veriler!$X$1)</f>
        <v/>
      </c>
      <c r="N2221" s="116" t="str">
        <f>IF(F2221&lt;&gt;"", "İthal Girdi", IF(Veriler!T2221="", "", IF(Veriler!S2221="H", "%0,5 üzerindedir", IF(Veriler!T2221&gt;0.1, "%10 sınırı aşılmıştır.", "Uygun"))))</f>
        <v>%0,5 üzerindedir</v>
      </c>
      <c r="O2221" s="116" t="str">
        <f t="shared" si="697"/>
        <v xml:space="preserve"> </v>
      </c>
      <c r="P2221" s="117"/>
      <c r="Q2221" s="118"/>
      <c r="R2221" s="119" t="str">
        <f t="shared" si="698"/>
        <v/>
      </c>
      <c r="S2221" s="133">
        <f>IFERROR(IF(M2221&lt;=0.005,IF(F2221="",L2221,0),IF(F2221&lt;&gt;"",0,IF(P2221="",0,IF(P2221="H",0,IF(Q2221&lt;Veriler!$G$2,L2221*Veriler!$G$2,L2221*Q2221)))))," ")</f>
        <v>0</v>
      </c>
      <c r="T2221" s="133">
        <f>IF(Veriler!T2221&lt;=0.1, S2221, IF(AND(Veriler!T2221&gt;0.1, F2221="", P2221="E"), IF(Q2221&gt;Veriler!$G$2, Q2221*S2221, IF(Q2221&lt;Veriler!$G$2, Veriler!$G$2*S2221, Q2221*S2221)), 0))</f>
        <v>0</v>
      </c>
      <c r="U2221" s="133" t="str">
        <f t="shared" si="699"/>
        <v xml:space="preserve"> </v>
      </c>
      <c r="V2221" s="134" t="str">
        <f>IFERROR(IF(O2221="%10 sınırı aşılmıştır.",L2221-T2221,IFERROR(IF(F2221="",IF(S2221=1,0,IF(L2221-S2221=0,"",L2221-S2221)),IF(Veriler!M2221="",L2221,IF(L2221*Veriler!M2221=0,"",L2221*Veriler!M2221))),L2221)),0)</f>
        <v/>
      </c>
      <c r="W2221" s="146"/>
      <c r="X2221" s="146"/>
      <c r="Y2221" s="146"/>
    </row>
    <row r="2222" spans="1:25" s="99" customFormat="1" ht="54.75" customHeight="1" x14ac:dyDescent="0.25">
      <c r="A2222" s="96">
        <f t="shared" si="700"/>
        <v>1638</v>
      </c>
      <c r="B2222" s="175"/>
      <c r="C2222" s="176"/>
      <c r="D2222" s="113"/>
      <c r="E2222" s="115"/>
      <c r="F2222" s="174"/>
      <c r="G2222" s="114" t="str">
        <f t="shared" si="695"/>
        <v/>
      </c>
      <c r="H2222" s="115"/>
      <c r="I2222" s="115"/>
      <c r="J2222" s="115"/>
      <c r="K2222" s="115"/>
      <c r="L2222" s="133" t="str">
        <f t="shared" si="696"/>
        <v/>
      </c>
      <c r="M2222" s="116" t="str">
        <f>IF(L2222="", "", L2222/Veriler!$X$1)</f>
        <v/>
      </c>
      <c r="N2222" s="116" t="str">
        <f>IF(F2222&lt;&gt;"", "İthal Girdi", IF(Veriler!T2222="", "", IF(Veriler!S2222="H", "%0,5 üzerindedir", IF(Veriler!T2222&gt;0.1, "%10 sınırı aşılmıştır.", "Uygun"))))</f>
        <v>%0,5 üzerindedir</v>
      </c>
      <c r="O2222" s="116" t="str">
        <f t="shared" si="697"/>
        <v xml:space="preserve"> </v>
      </c>
      <c r="P2222" s="117"/>
      <c r="Q2222" s="118"/>
      <c r="R2222" s="119" t="str">
        <f t="shared" si="698"/>
        <v/>
      </c>
      <c r="S2222" s="133">
        <f>IFERROR(IF(M2222&lt;=0.005,IF(F2222="",L2222,0),IF(F2222&lt;&gt;"",0,IF(P2222="",0,IF(P2222="H",0,IF(Q2222&lt;Veriler!$G$2,L2222*Veriler!$G$2,L2222*Q2222)))))," ")</f>
        <v>0</v>
      </c>
      <c r="T2222" s="133">
        <f>IF(Veriler!T2222&lt;=0.1, S2222, IF(AND(Veriler!T2222&gt;0.1, F2222="", P2222="E"), IF(Q2222&gt;Veriler!$G$2, Q2222*S2222, IF(Q2222&lt;Veriler!$G$2, Veriler!$G$2*S2222, Q2222*S2222)), 0))</f>
        <v>0</v>
      </c>
      <c r="U2222" s="133" t="str">
        <f t="shared" si="699"/>
        <v xml:space="preserve"> </v>
      </c>
      <c r="V2222" s="134" t="str">
        <f>IFERROR(IF(O2222="%10 sınırı aşılmıştır.",L2222-T2222,IFERROR(IF(F2222="",IF(S2222=1,0,IF(L2222-S2222=0,"",L2222-S2222)),IF(Veriler!M2222="",L2222,IF(L2222*Veriler!M2222=0,"",L2222*Veriler!M2222))),L2222)),0)</f>
        <v/>
      </c>
      <c r="W2222" s="146"/>
      <c r="X2222" s="146"/>
      <c r="Y2222" s="146"/>
    </row>
    <row r="2223" spans="1:25" s="99" customFormat="1" ht="36" hidden="1" customHeight="1" x14ac:dyDescent="0.25">
      <c r="A2223" s="101"/>
      <c r="B2223" s="191" t="s">
        <v>16</v>
      </c>
      <c r="C2223" s="176"/>
      <c r="D2223" s="120"/>
      <c r="E2223" s="171"/>
      <c r="F2223" s="172"/>
      <c r="G2223" s="121"/>
      <c r="H2223" s="115"/>
      <c r="I2223" s="115"/>
      <c r="J2223" s="115"/>
      <c r="K2223" s="115"/>
      <c r="L2223" s="121"/>
      <c r="M2223" s="121"/>
      <c r="N2223" s="121"/>
      <c r="O2223" s="121"/>
      <c r="P2223" s="120"/>
      <c r="Q2223" s="120"/>
      <c r="R2223" s="183"/>
      <c r="S2223" s="184"/>
      <c r="T2223" s="121"/>
      <c r="U2223" s="121"/>
      <c r="V2223" s="121"/>
      <c r="W2223" s="146"/>
      <c r="X2223" s="146"/>
      <c r="Y2223" s="146"/>
    </row>
    <row r="2224" spans="1:25" s="99" customFormat="1" ht="54.75" customHeight="1" x14ac:dyDescent="0.25">
      <c r="A2224" s="96">
        <f>A2222+1</f>
        <v>1639</v>
      </c>
      <c r="B2224" s="175"/>
      <c r="C2224" s="176"/>
      <c r="D2224" s="113"/>
      <c r="E2224" s="115"/>
      <c r="F2224" s="174"/>
      <c r="G2224" s="114" t="str">
        <f t="shared" ref="G2224:G2237" si="701">IF(AND(F2224&lt;&gt;"",V2224&lt;&gt;"",L2224&lt;&gt;0),V2224/L2224,"")</f>
        <v/>
      </c>
      <c r="H2224" s="115"/>
      <c r="I2224" s="115"/>
      <c r="J2224" s="115"/>
      <c r="K2224" s="115"/>
      <c r="L2224" s="133" t="str">
        <f t="shared" ref="L2224:L2237" si="702">IF(AND(H2224&lt;&gt;0, J2224&lt;&gt;0, K2224&lt;&gt;0), H2224*J2224*K2224, "")</f>
        <v/>
      </c>
      <c r="M2224" s="116" t="str">
        <f>IF(L2224="", "", L2224/Veriler!$X$1)</f>
        <v/>
      </c>
      <c r="N2224" s="116" t="str">
        <f>IF(F2224&lt;&gt;"", "İthal Girdi", IF(Veriler!T2224="", "", IF(Veriler!S2224="H", "%0,5 üzerindedir", IF(Veriler!T2224&gt;0.1, "%10 sınırı aşılmıştır.", "Uygun"))))</f>
        <v>%0,5 üzerindedir</v>
      </c>
      <c r="O2224" s="116" t="str">
        <f t="shared" ref="O2224:O2237" si="703">IF(M2224=""," ",N2224)</f>
        <v xml:space="preserve"> </v>
      </c>
      <c r="P2224" s="117"/>
      <c r="Q2224" s="118"/>
      <c r="R2224" s="119" t="str">
        <f t="shared" ref="R2224:R2237" si="704">IFERROR(IF(AND(T2224&lt;&gt;"",L2224&lt;&gt;"",L2224&lt;&gt;0,T2224&lt;&gt;0),T2224/L2224,"")," ")</f>
        <v/>
      </c>
      <c r="S2224" s="133">
        <f>IFERROR(IF(M2224&lt;=0.005,IF(F2224="",L2224,0),IF(F2224&lt;&gt;"",0,IF(P2224="",0,IF(P2224="H",0,IF(Q2224&lt;Veriler!$G$2,L2224*Veriler!$G$2,L2224*Q2224)))))," ")</f>
        <v>0</v>
      </c>
      <c r="T2224" s="133">
        <f>IF(Veriler!T2224&lt;=0.1, S2224, IF(AND(Veriler!T2224&gt;0.1, F2224="", P2224="E"), IF(Q2224&gt;Veriler!$G$2, Q2224*S2224, IF(Q2224&lt;Veriler!$G$2, Veriler!$G$2*S2224, Q2224*S2224)), 0))</f>
        <v>0</v>
      </c>
      <c r="U2224" s="133" t="str">
        <f t="shared" ref="U2224:U2237" si="705">IF(T2224=0," ",T2224)</f>
        <v xml:space="preserve"> </v>
      </c>
      <c r="V2224" s="134" t="str">
        <f>IFERROR(IF(O2224="%10 sınırı aşılmıştır.",L2224-T2224,IFERROR(IF(F2224="",IF(S2224=1,0,IF(L2224-S2224=0,"",L2224-S2224)),IF(Veriler!M2224="",L2224,IF(L2224*Veriler!M2224=0,"",L2224*Veriler!M2224))),L2224)),0)</f>
        <v/>
      </c>
      <c r="W2224" s="146"/>
      <c r="X2224" s="146"/>
      <c r="Y2224" s="146"/>
    </row>
    <row r="2225" spans="1:25" s="99" customFormat="1" ht="54.75" customHeight="1" x14ac:dyDescent="0.25">
      <c r="A2225" s="96">
        <f t="shared" ref="A2225:A2237" si="706">A2224+1</f>
        <v>1640</v>
      </c>
      <c r="B2225" s="175"/>
      <c r="C2225" s="176"/>
      <c r="D2225" s="113"/>
      <c r="E2225" s="115"/>
      <c r="F2225" s="174"/>
      <c r="G2225" s="114" t="str">
        <f t="shared" si="701"/>
        <v/>
      </c>
      <c r="H2225" s="115"/>
      <c r="I2225" s="115"/>
      <c r="J2225" s="115"/>
      <c r="K2225" s="115"/>
      <c r="L2225" s="133" t="str">
        <f t="shared" si="702"/>
        <v/>
      </c>
      <c r="M2225" s="116" t="str">
        <f>IF(L2225="", "", L2225/Veriler!$X$1)</f>
        <v/>
      </c>
      <c r="N2225" s="116" t="str">
        <f>IF(F2225&lt;&gt;"", "İthal Girdi", IF(Veriler!T2225="", "", IF(Veriler!S2225="H", "%0,5 üzerindedir", IF(Veriler!T2225&gt;0.1, "%10 sınırı aşılmıştır.", "Uygun"))))</f>
        <v>%0,5 üzerindedir</v>
      </c>
      <c r="O2225" s="116" t="str">
        <f t="shared" si="703"/>
        <v xml:space="preserve"> </v>
      </c>
      <c r="P2225" s="117"/>
      <c r="Q2225" s="118"/>
      <c r="R2225" s="119" t="str">
        <f t="shared" si="704"/>
        <v/>
      </c>
      <c r="S2225" s="133">
        <f>IFERROR(IF(M2225&lt;=0.005,IF(F2225="",L2225,0),IF(F2225&lt;&gt;"",0,IF(P2225="",0,IF(P2225="H",0,IF(Q2225&lt;Veriler!$G$2,L2225*Veriler!$G$2,L2225*Q2225)))))," ")</f>
        <v>0</v>
      </c>
      <c r="T2225" s="133">
        <f>IF(Veriler!T2225&lt;=0.1, S2225, IF(AND(Veriler!T2225&gt;0.1, F2225="", P2225="E"), IF(Q2225&gt;Veriler!$G$2, Q2225*S2225, IF(Q2225&lt;Veriler!$G$2, Veriler!$G$2*S2225, Q2225*S2225)), 0))</f>
        <v>0</v>
      </c>
      <c r="U2225" s="133" t="str">
        <f t="shared" si="705"/>
        <v xml:space="preserve"> </v>
      </c>
      <c r="V2225" s="134" t="str">
        <f>IFERROR(IF(O2225="%10 sınırı aşılmıştır.",L2225-T2225,IFERROR(IF(F2225="",IF(S2225=1,0,IF(L2225-S2225=0,"",L2225-S2225)),IF(Veriler!M2225="",L2225,IF(L2225*Veriler!M2225=0,"",L2225*Veriler!M2225))),L2225)),0)</f>
        <v/>
      </c>
      <c r="W2225" s="146"/>
      <c r="X2225" s="146"/>
      <c r="Y2225" s="146"/>
    </row>
    <row r="2226" spans="1:25" s="99" customFormat="1" ht="54.75" customHeight="1" x14ac:dyDescent="0.25">
      <c r="A2226" s="96">
        <f t="shared" si="706"/>
        <v>1641</v>
      </c>
      <c r="B2226" s="175"/>
      <c r="C2226" s="176"/>
      <c r="D2226" s="113"/>
      <c r="E2226" s="115"/>
      <c r="F2226" s="174"/>
      <c r="G2226" s="114" t="str">
        <f t="shared" si="701"/>
        <v/>
      </c>
      <c r="H2226" s="115"/>
      <c r="I2226" s="115"/>
      <c r="J2226" s="115"/>
      <c r="K2226" s="115"/>
      <c r="L2226" s="133" t="str">
        <f t="shared" si="702"/>
        <v/>
      </c>
      <c r="M2226" s="116" t="str">
        <f>IF(L2226="", "", L2226/Veriler!$X$1)</f>
        <v/>
      </c>
      <c r="N2226" s="116" t="str">
        <f>IF(F2226&lt;&gt;"", "İthal Girdi", IF(Veriler!T2226="", "", IF(Veriler!S2226="H", "%0,5 üzerindedir", IF(Veriler!T2226&gt;0.1, "%10 sınırı aşılmıştır.", "Uygun"))))</f>
        <v>%0,5 üzerindedir</v>
      </c>
      <c r="O2226" s="116" t="str">
        <f t="shared" si="703"/>
        <v xml:space="preserve"> </v>
      </c>
      <c r="P2226" s="117"/>
      <c r="Q2226" s="118"/>
      <c r="R2226" s="119" t="str">
        <f t="shared" si="704"/>
        <v/>
      </c>
      <c r="S2226" s="133">
        <f>IFERROR(IF(M2226&lt;=0.005,IF(F2226="",L2226,0),IF(F2226&lt;&gt;"",0,IF(P2226="",0,IF(P2226="H",0,IF(Q2226&lt;Veriler!$G$2,L2226*Veriler!$G$2,L2226*Q2226)))))," ")</f>
        <v>0</v>
      </c>
      <c r="T2226" s="133">
        <f>IF(Veriler!T2226&lt;=0.1, S2226, IF(AND(Veriler!T2226&gt;0.1, F2226="", P2226="E"), IF(Q2226&gt;Veriler!$G$2, Q2226*S2226, IF(Q2226&lt;Veriler!$G$2, Veriler!$G$2*S2226, Q2226*S2226)), 0))</f>
        <v>0</v>
      </c>
      <c r="U2226" s="133" t="str">
        <f t="shared" si="705"/>
        <v xml:space="preserve"> </v>
      </c>
      <c r="V2226" s="134" t="str">
        <f>IFERROR(IF(O2226="%10 sınırı aşılmıştır.",L2226-T2226,IFERROR(IF(F2226="",IF(S2226=1,0,IF(L2226-S2226=0,"",L2226-S2226)),IF(Veriler!M2226="",L2226,IF(L2226*Veriler!M2226=0,"",L2226*Veriler!M2226))),L2226)),0)</f>
        <v/>
      </c>
      <c r="W2226" s="146"/>
      <c r="X2226" s="146"/>
      <c r="Y2226" s="146"/>
    </row>
    <row r="2227" spans="1:25" s="99" customFormat="1" ht="54.75" customHeight="1" x14ac:dyDescent="0.25">
      <c r="A2227" s="96">
        <f t="shared" si="706"/>
        <v>1642</v>
      </c>
      <c r="B2227" s="175"/>
      <c r="C2227" s="176"/>
      <c r="D2227" s="113"/>
      <c r="E2227" s="115"/>
      <c r="F2227" s="174"/>
      <c r="G2227" s="114" t="str">
        <f t="shared" si="701"/>
        <v/>
      </c>
      <c r="H2227" s="115"/>
      <c r="I2227" s="115"/>
      <c r="J2227" s="115"/>
      <c r="K2227" s="115"/>
      <c r="L2227" s="133" t="str">
        <f t="shared" si="702"/>
        <v/>
      </c>
      <c r="M2227" s="116" t="str">
        <f>IF(L2227="", "", L2227/Veriler!$X$1)</f>
        <v/>
      </c>
      <c r="N2227" s="116" t="str">
        <f>IF(F2227&lt;&gt;"", "İthal Girdi", IF(Veriler!T2227="", "", IF(Veriler!S2227="H", "%0,5 üzerindedir", IF(Veriler!T2227&gt;0.1, "%10 sınırı aşılmıştır.", "Uygun"))))</f>
        <v>%0,5 üzerindedir</v>
      </c>
      <c r="O2227" s="116" t="str">
        <f t="shared" si="703"/>
        <v xml:space="preserve"> </v>
      </c>
      <c r="P2227" s="117"/>
      <c r="Q2227" s="118"/>
      <c r="R2227" s="119" t="str">
        <f t="shared" si="704"/>
        <v/>
      </c>
      <c r="S2227" s="133">
        <f>IFERROR(IF(M2227&lt;=0.005,IF(F2227="",L2227,0),IF(F2227&lt;&gt;"",0,IF(P2227="",0,IF(P2227="H",0,IF(Q2227&lt;Veriler!$G$2,L2227*Veriler!$G$2,L2227*Q2227)))))," ")</f>
        <v>0</v>
      </c>
      <c r="T2227" s="133">
        <f>IF(Veriler!T2227&lt;=0.1, S2227, IF(AND(Veriler!T2227&gt;0.1, F2227="", P2227="E"), IF(Q2227&gt;Veriler!$G$2, Q2227*S2227, IF(Q2227&lt;Veriler!$G$2, Veriler!$G$2*S2227, Q2227*S2227)), 0))</f>
        <v>0</v>
      </c>
      <c r="U2227" s="133" t="str">
        <f t="shared" si="705"/>
        <v xml:space="preserve"> </v>
      </c>
      <c r="V2227" s="134" t="str">
        <f>IFERROR(IF(O2227="%10 sınırı aşılmıştır.",L2227-T2227,IFERROR(IF(F2227="",IF(S2227=1,0,IF(L2227-S2227=0,"",L2227-S2227)),IF(Veriler!M2227="",L2227,IF(L2227*Veriler!M2227=0,"",L2227*Veriler!M2227))),L2227)),0)</f>
        <v/>
      </c>
      <c r="W2227" s="146"/>
      <c r="X2227" s="146"/>
      <c r="Y2227" s="146"/>
    </row>
    <row r="2228" spans="1:25" s="99" customFormat="1" ht="54.75" customHeight="1" x14ac:dyDescent="0.25">
      <c r="A2228" s="96">
        <f t="shared" si="706"/>
        <v>1643</v>
      </c>
      <c r="B2228" s="175"/>
      <c r="C2228" s="176"/>
      <c r="D2228" s="113"/>
      <c r="E2228" s="115"/>
      <c r="F2228" s="174"/>
      <c r="G2228" s="114" t="str">
        <f t="shared" si="701"/>
        <v/>
      </c>
      <c r="H2228" s="115"/>
      <c r="I2228" s="115"/>
      <c r="J2228" s="115"/>
      <c r="K2228" s="115"/>
      <c r="L2228" s="133" t="str">
        <f t="shared" si="702"/>
        <v/>
      </c>
      <c r="M2228" s="116" t="str">
        <f>IF(L2228="", "", L2228/Veriler!$X$1)</f>
        <v/>
      </c>
      <c r="N2228" s="116" t="str">
        <f>IF(F2228&lt;&gt;"", "İthal Girdi", IF(Veriler!T2228="", "", IF(Veriler!S2228="H", "%0,5 üzerindedir", IF(Veriler!T2228&gt;0.1, "%10 sınırı aşılmıştır.", "Uygun"))))</f>
        <v>%0,5 üzerindedir</v>
      </c>
      <c r="O2228" s="116" t="str">
        <f t="shared" si="703"/>
        <v xml:space="preserve"> </v>
      </c>
      <c r="P2228" s="117"/>
      <c r="Q2228" s="118"/>
      <c r="R2228" s="119" t="str">
        <f t="shared" si="704"/>
        <v/>
      </c>
      <c r="S2228" s="133">
        <f>IFERROR(IF(M2228&lt;=0.005,IF(F2228="",L2228,0),IF(F2228&lt;&gt;"",0,IF(P2228="",0,IF(P2228="H",0,IF(Q2228&lt;Veriler!$G$2,L2228*Veriler!$G$2,L2228*Q2228)))))," ")</f>
        <v>0</v>
      </c>
      <c r="T2228" s="133">
        <f>IF(Veriler!T2228&lt;=0.1, S2228, IF(AND(Veriler!T2228&gt;0.1, F2228="", P2228="E"), IF(Q2228&gt;Veriler!$G$2, Q2228*S2228, IF(Q2228&lt;Veriler!$G$2, Veriler!$G$2*S2228, Q2228*S2228)), 0))</f>
        <v>0</v>
      </c>
      <c r="U2228" s="133" t="str">
        <f t="shared" si="705"/>
        <v xml:space="preserve"> </v>
      </c>
      <c r="V2228" s="134" t="str">
        <f>IFERROR(IF(O2228="%10 sınırı aşılmıştır.",L2228-T2228,IFERROR(IF(F2228="",IF(S2228=1,0,IF(L2228-S2228=0,"",L2228-S2228)),IF(Veriler!M2228="",L2228,IF(L2228*Veriler!M2228=0,"",L2228*Veriler!M2228))),L2228)),0)</f>
        <v/>
      </c>
      <c r="W2228" s="146"/>
      <c r="X2228" s="146"/>
      <c r="Y2228" s="146"/>
    </row>
    <row r="2229" spans="1:25" s="99" customFormat="1" ht="54.75" customHeight="1" x14ac:dyDescent="0.25">
      <c r="A2229" s="96">
        <f t="shared" si="706"/>
        <v>1644</v>
      </c>
      <c r="B2229" s="175"/>
      <c r="C2229" s="176"/>
      <c r="D2229" s="113"/>
      <c r="E2229" s="115"/>
      <c r="F2229" s="174"/>
      <c r="G2229" s="114" t="str">
        <f t="shared" si="701"/>
        <v/>
      </c>
      <c r="H2229" s="115"/>
      <c r="I2229" s="115"/>
      <c r="J2229" s="115"/>
      <c r="K2229" s="115"/>
      <c r="L2229" s="133" t="str">
        <f t="shared" si="702"/>
        <v/>
      </c>
      <c r="M2229" s="116" t="str">
        <f>IF(L2229="", "", L2229/Veriler!$X$1)</f>
        <v/>
      </c>
      <c r="N2229" s="116" t="str">
        <f>IF(F2229&lt;&gt;"", "İthal Girdi", IF(Veriler!T2229="", "", IF(Veriler!S2229="H", "%0,5 üzerindedir", IF(Veriler!T2229&gt;0.1, "%10 sınırı aşılmıştır.", "Uygun"))))</f>
        <v>%0,5 üzerindedir</v>
      </c>
      <c r="O2229" s="116" t="str">
        <f t="shared" si="703"/>
        <v xml:space="preserve"> </v>
      </c>
      <c r="P2229" s="117"/>
      <c r="Q2229" s="118"/>
      <c r="R2229" s="119" t="str">
        <f t="shared" si="704"/>
        <v/>
      </c>
      <c r="S2229" s="133">
        <f>IFERROR(IF(M2229&lt;=0.005,IF(F2229="",L2229,0),IF(F2229&lt;&gt;"",0,IF(P2229="",0,IF(P2229="H",0,IF(Q2229&lt;Veriler!$G$2,L2229*Veriler!$G$2,L2229*Q2229)))))," ")</f>
        <v>0</v>
      </c>
      <c r="T2229" s="133">
        <f>IF(Veriler!T2229&lt;=0.1, S2229, IF(AND(Veriler!T2229&gt;0.1, F2229="", P2229="E"), IF(Q2229&gt;Veriler!$G$2, Q2229*S2229, IF(Q2229&lt;Veriler!$G$2, Veriler!$G$2*S2229, Q2229*S2229)), 0))</f>
        <v>0</v>
      </c>
      <c r="U2229" s="133" t="str">
        <f t="shared" si="705"/>
        <v xml:space="preserve"> </v>
      </c>
      <c r="V2229" s="134" t="str">
        <f>IFERROR(IF(O2229="%10 sınırı aşılmıştır.",L2229-T2229,IFERROR(IF(F2229="",IF(S2229=1,0,IF(L2229-S2229=0,"",L2229-S2229)),IF(Veriler!M2229="",L2229,IF(L2229*Veriler!M2229=0,"",L2229*Veriler!M2229))),L2229)),0)</f>
        <v/>
      </c>
      <c r="W2229" s="146"/>
      <c r="X2229" s="146"/>
      <c r="Y2229" s="146"/>
    </row>
    <row r="2230" spans="1:25" s="99" customFormat="1" ht="54.75" customHeight="1" x14ac:dyDescent="0.25">
      <c r="A2230" s="96">
        <f t="shared" si="706"/>
        <v>1645</v>
      </c>
      <c r="B2230" s="175"/>
      <c r="C2230" s="176"/>
      <c r="D2230" s="113"/>
      <c r="E2230" s="115"/>
      <c r="F2230" s="174"/>
      <c r="G2230" s="114" t="str">
        <f t="shared" si="701"/>
        <v/>
      </c>
      <c r="H2230" s="115"/>
      <c r="I2230" s="115"/>
      <c r="J2230" s="115"/>
      <c r="K2230" s="115"/>
      <c r="L2230" s="133" t="str">
        <f t="shared" si="702"/>
        <v/>
      </c>
      <c r="M2230" s="116" t="str">
        <f>IF(L2230="", "", L2230/Veriler!$X$1)</f>
        <v/>
      </c>
      <c r="N2230" s="116" t="str">
        <f>IF(F2230&lt;&gt;"", "İthal Girdi", IF(Veriler!T2230="", "", IF(Veriler!S2230="H", "%0,5 üzerindedir", IF(Veriler!T2230&gt;0.1, "%10 sınırı aşılmıştır.", "Uygun"))))</f>
        <v>%0,5 üzerindedir</v>
      </c>
      <c r="O2230" s="116" t="str">
        <f t="shared" si="703"/>
        <v xml:space="preserve"> </v>
      </c>
      <c r="P2230" s="117"/>
      <c r="Q2230" s="118"/>
      <c r="R2230" s="119" t="str">
        <f t="shared" si="704"/>
        <v/>
      </c>
      <c r="S2230" s="133">
        <f>IFERROR(IF(M2230&lt;=0.005,IF(F2230="",L2230,0),IF(F2230&lt;&gt;"",0,IF(P2230="",0,IF(P2230="H",0,IF(Q2230&lt;Veriler!$G$2,L2230*Veriler!$G$2,L2230*Q2230)))))," ")</f>
        <v>0</v>
      </c>
      <c r="T2230" s="133">
        <f>IF(Veriler!T2230&lt;=0.1, S2230, IF(AND(Veriler!T2230&gt;0.1, F2230="", P2230="E"), IF(Q2230&gt;Veriler!$G$2, Q2230*S2230, IF(Q2230&lt;Veriler!$G$2, Veriler!$G$2*S2230, Q2230*S2230)), 0))</f>
        <v>0</v>
      </c>
      <c r="U2230" s="133" t="str">
        <f t="shared" si="705"/>
        <v xml:space="preserve"> </v>
      </c>
      <c r="V2230" s="134" t="str">
        <f>IFERROR(IF(O2230="%10 sınırı aşılmıştır.",L2230-T2230,IFERROR(IF(F2230="",IF(S2230=1,0,IF(L2230-S2230=0,"",L2230-S2230)),IF(Veriler!M2230="",L2230,IF(L2230*Veriler!M2230=0,"",L2230*Veriler!M2230))),L2230)),0)</f>
        <v/>
      </c>
      <c r="W2230" s="146"/>
      <c r="X2230" s="146"/>
      <c r="Y2230" s="146"/>
    </row>
    <row r="2231" spans="1:25" s="99" customFormat="1" ht="54.75" customHeight="1" x14ac:dyDescent="0.25">
      <c r="A2231" s="96">
        <f t="shared" si="706"/>
        <v>1646</v>
      </c>
      <c r="B2231" s="175"/>
      <c r="C2231" s="176"/>
      <c r="D2231" s="113"/>
      <c r="E2231" s="115"/>
      <c r="F2231" s="174"/>
      <c r="G2231" s="114" t="str">
        <f t="shared" si="701"/>
        <v/>
      </c>
      <c r="H2231" s="115"/>
      <c r="I2231" s="115"/>
      <c r="J2231" s="115"/>
      <c r="K2231" s="115"/>
      <c r="L2231" s="133" t="str">
        <f t="shared" si="702"/>
        <v/>
      </c>
      <c r="M2231" s="116" t="str">
        <f>IF(L2231="", "", L2231/Veriler!$X$1)</f>
        <v/>
      </c>
      <c r="N2231" s="116" t="str">
        <f>IF(F2231&lt;&gt;"", "İthal Girdi", IF(Veriler!T2231="", "", IF(Veriler!S2231="H", "%0,5 üzerindedir", IF(Veriler!T2231&gt;0.1, "%10 sınırı aşılmıştır.", "Uygun"))))</f>
        <v>%0,5 üzerindedir</v>
      </c>
      <c r="O2231" s="116" t="str">
        <f t="shared" si="703"/>
        <v xml:space="preserve"> </v>
      </c>
      <c r="P2231" s="117"/>
      <c r="Q2231" s="118"/>
      <c r="R2231" s="119" t="str">
        <f t="shared" si="704"/>
        <v/>
      </c>
      <c r="S2231" s="133">
        <f>IFERROR(IF(M2231&lt;=0.005,IF(F2231="",L2231,0),IF(F2231&lt;&gt;"",0,IF(P2231="",0,IF(P2231="H",0,IF(Q2231&lt;Veriler!$G$2,L2231*Veriler!$G$2,L2231*Q2231)))))," ")</f>
        <v>0</v>
      </c>
      <c r="T2231" s="133">
        <f>IF(Veriler!T2231&lt;=0.1, S2231, IF(AND(Veriler!T2231&gt;0.1, F2231="", P2231="E"), IF(Q2231&gt;Veriler!$G$2, Q2231*S2231, IF(Q2231&lt;Veriler!$G$2, Veriler!$G$2*S2231, Q2231*S2231)), 0))</f>
        <v>0</v>
      </c>
      <c r="U2231" s="133" t="str">
        <f t="shared" si="705"/>
        <v xml:space="preserve"> </v>
      </c>
      <c r="V2231" s="134" t="str">
        <f>IFERROR(IF(O2231="%10 sınırı aşılmıştır.",L2231-T2231,IFERROR(IF(F2231="",IF(S2231=1,0,IF(L2231-S2231=0,"",L2231-S2231)),IF(Veriler!M2231="",L2231,IF(L2231*Veriler!M2231=0,"",L2231*Veriler!M2231))),L2231)),0)</f>
        <v/>
      </c>
      <c r="W2231" s="146"/>
      <c r="X2231" s="146"/>
      <c r="Y2231" s="146"/>
    </row>
    <row r="2232" spans="1:25" s="99" customFormat="1" ht="54.75" customHeight="1" x14ac:dyDescent="0.25">
      <c r="A2232" s="96">
        <f t="shared" si="706"/>
        <v>1647</v>
      </c>
      <c r="B2232" s="175"/>
      <c r="C2232" s="176"/>
      <c r="D2232" s="113"/>
      <c r="E2232" s="115"/>
      <c r="F2232" s="174"/>
      <c r="G2232" s="114" t="str">
        <f t="shared" si="701"/>
        <v/>
      </c>
      <c r="H2232" s="115"/>
      <c r="I2232" s="115"/>
      <c r="J2232" s="115"/>
      <c r="K2232" s="115"/>
      <c r="L2232" s="133" t="str">
        <f t="shared" si="702"/>
        <v/>
      </c>
      <c r="M2232" s="116" t="str">
        <f>IF(L2232="", "", L2232/Veriler!$X$1)</f>
        <v/>
      </c>
      <c r="N2232" s="116" t="str">
        <f>IF(F2232&lt;&gt;"", "İthal Girdi", IF(Veriler!T2232="", "", IF(Veriler!S2232="H", "%0,5 üzerindedir", IF(Veriler!T2232&gt;0.1, "%10 sınırı aşılmıştır.", "Uygun"))))</f>
        <v>%0,5 üzerindedir</v>
      </c>
      <c r="O2232" s="116" t="str">
        <f t="shared" si="703"/>
        <v xml:space="preserve"> </v>
      </c>
      <c r="P2232" s="117"/>
      <c r="Q2232" s="118"/>
      <c r="R2232" s="119" t="str">
        <f t="shared" si="704"/>
        <v/>
      </c>
      <c r="S2232" s="133">
        <f>IFERROR(IF(M2232&lt;=0.005,IF(F2232="",L2232,0),IF(F2232&lt;&gt;"",0,IF(P2232="",0,IF(P2232="H",0,IF(Q2232&lt;Veriler!$G$2,L2232*Veriler!$G$2,L2232*Q2232)))))," ")</f>
        <v>0</v>
      </c>
      <c r="T2232" s="133">
        <f>IF(Veriler!T2232&lt;=0.1, S2232, IF(AND(Veriler!T2232&gt;0.1, F2232="", P2232="E"), IF(Q2232&gt;Veriler!$G$2, Q2232*S2232, IF(Q2232&lt;Veriler!$G$2, Veriler!$G$2*S2232, Q2232*S2232)), 0))</f>
        <v>0</v>
      </c>
      <c r="U2232" s="133" t="str">
        <f t="shared" si="705"/>
        <v xml:space="preserve"> </v>
      </c>
      <c r="V2232" s="134" t="str">
        <f>IFERROR(IF(O2232="%10 sınırı aşılmıştır.",L2232-T2232,IFERROR(IF(F2232="",IF(S2232=1,0,IF(L2232-S2232=0,"",L2232-S2232)),IF(Veriler!M2232="",L2232,IF(L2232*Veriler!M2232=0,"",L2232*Veriler!M2232))),L2232)),0)</f>
        <v/>
      </c>
      <c r="W2232" s="146"/>
      <c r="X2232" s="146"/>
      <c r="Y2232" s="146"/>
    </row>
    <row r="2233" spans="1:25" s="99" customFormat="1" ht="54.75" customHeight="1" x14ac:dyDescent="0.25">
      <c r="A2233" s="96">
        <f t="shared" si="706"/>
        <v>1648</v>
      </c>
      <c r="B2233" s="175"/>
      <c r="C2233" s="176"/>
      <c r="D2233" s="113"/>
      <c r="E2233" s="115"/>
      <c r="F2233" s="174"/>
      <c r="G2233" s="114" t="str">
        <f t="shared" si="701"/>
        <v/>
      </c>
      <c r="H2233" s="115"/>
      <c r="I2233" s="115"/>
      <c r="J2233" s="115"/>
      <c r="K2233" s="115"/>
      <c r="L2233" s="133" t="str">
        <f t="shared" si="702"/>
        <v/>
      </c>
      <c r="M2233" s="116" t="str">
        <f>IF(L2233="", "", L2233/Veriler!$X$1)</f>
        <v/>
      </c>
      <c r="N2233" s="116" t="str">
        <f>IF(F2233&lt;&gt;"", "İthal Girdi", IF(Veriler!T2233="", "", IF(Veriler!S2233="H", "%0,5 üzerindedir", IF(Veriler!T2233&gt;0.1, "%10 sınırı aşılmıştır.", "Uygun"))))</f>
        <v>%0,5 üzerindedir</v>
      </c>
      <c r="O2233" s="116" t="str">
        <f t="shared" si="703"/>
        <v xml:space="preserve"> </v>
      </c>
      <c r="P2233" s="117"/>
      <c r="Q2233" s="118"/>
      <c r="R2233" s="119" t="str">
        <f t="shared" si="704"/>
        <v/>
      </c>
      <c r="S2233" s="133">
        <f>IFERROR(IF(M2233&lt;=0.005,IF(F2233="",L2233,0),IF(F2233&lt;&gt;"",0,IF(P2233="",0,IF(P2233="H",0,IF(Q2233&lt;Veriler!$G$2,L2233*Veriler!$G$2,L2233*Q2233)))))," ")</f>
        <v>0</v>
      </c>
      <c r="T2233" s="133">
        <f>IF(Veriler!T2233&lt;=0.1, S2233, IF(AND(Veriler!T2233&gt;0.1, F2233="", P2233="E"), IF(Q2233&gt;Veriler!$G$2, Q2233*S2233, IF(Q2233&lt;Veriler!$G$2, Veriler!$G$2*S2233, Q2233*S2233)), 0))</f>
        <v>0</v>
      </c>
      <c r="U2233" s="133" t="str">
        <f t="shared" si="705"/>
        <v xml:space="preserve"> </v>
      </c>
      <c r="V2233" s="134" t="str">
        <f>IFERROR(IF(O2233="%10 sınırı aşılmıştır.",L2233-T2233,IFERROR(IF(F2233="",IF(S2233=1,0,IF(L2233-S2233=0,"",L2233-S2233)),IF(Veriler!M2233="",L2233,IF(L2233*Veriler!M2233=0,"",L2233*Veriler!M2233))),L2233)),0)</f>
        <v/>
      </c>
      <c r="W2233" s="146"/>
      <c r="X2233" s="146"/>
      <c r="Y2233" s="146"/>
    </row>
    <row r="2234" spans="1:25" s="99" customFormat="1" ht="54.75" customHeight="1" x14ac:dyDescent="0.25">
      <c r="A2234" s="96">
        <f t="shared" si="706"/>
        <v>1649</v>
      </c>
      <c r="B2234" s="175"/>
      <c r="C2234" s="176"/>
      <c r="D2234" s="113"/>
      <c r="E2234" s="115"/>
      <c r="F2234" s="174"/>
      <c r="G2234" s="114" t="str">
        <f t="shared" si="701"/>
        <v/>
      </c>
      <c r="H2234" s="115"/>
      <c r="I2234" s="115"/>
      <c r="J2234" s="115"/>
      <c r="K2234" s="115"/>
      <c r="L2234" s="133" t="str">
        <f t="shared" si="702"/>
        <v/>
      </c>
      <c r="M2234" s="116" t="str">
        <f>IF(L2234="", "", L2234/Veriler!$X$1)</f>
        <v/>
      </c>
      <c r="N2234" s="116" t="str">
        <f>IF(F2234&lt;&gt;"", "İthal Girdi", IF(Veriler!T2234="", "", IF(Veriler!S2234="H", "%0,5 üzerindedir", IF(Veriler!T2234&gt;0.1, "%10 sınırı aşılmıştır.", "Uygun"))))</f>
        <v>%0,5 üzerindedir</v>
      </c>
      <c r="O2234" s="116" t="str">
        <f t="shared" si="703"/>
        <v xml:space="preserve"> </v>
      </c>
      <c r="P2234" s="117"/>
      <c r="Q2234" s="118"/>
      <c r="R2234" s="119" t="str">
        <f t="shared" si="704"/>
        <v/>
      </c>
      <c r="S2234" s="133">
        <f>IFERROR(IF(M2234&lt;=0.005,IF(F2234="",L2234,0),IF(F2234&lt;&gt;"",0,IF(P2234="",0,IF(P2234="H",0,IF(Q2234&lt;Veriler!$G$2,L2234*Veriler!$G$2,L2234*Q2234)))))," ")</f>
        <v>0</v>
      </c>
      <c r="T2234" s="133">
        <f>IF(Veriler!T2234&lt;=0.1, S2234, IF(AND(Veriler!T2234&gt;0.1, F2234="", P2234="E"), IF(Q2234&gt;Veriler!$G$2, Q2234*S2234, IF(Q2234&lt;Veriler!$G$2, Veriler!$G$2*S2234, Q2234*S2234)), 0))</f>
        <v>0</v>
      </c>
      <c r="U2234" s="133" t="str">
        <f t="shared" si="705"/>
        <v xml:space="preserve"> </v>
      </c>
      <c r="V2234" s="134" t="str">
        <f>IFERROR(IF(O2234="%10 sınırı aşılmıştır.",L2234-T2234,IFERROR(IF(F2234="",IF(S2234=1,0,IF(L2234-S2234=0,"",L2234-S2234)),IF(Veriler!M2234="",L2234,IF(L2234*Veriler!M2234=0,"",L2234*Veriler!M2234))),L2234)),0)</f>
        <v/>
      </c>
      <c r="W2234" s="146"/>
      <c r="X2234" s="146"/>
      <c r="Y2234" s="146"/>
    </row>
    <row r="2235" spans="1:25" s="99" customFormat="1" ht="54.75" customHeight="1" x14ac:dyDescent="0.25">
      <c r="A2235" s="96">
        <f t="shared" si="706"/>
        <v>1650</v>
      </c>
      <c r="B2235" s="175"/>
      <c r="C2235" s="176"/>
      <c r="D2235" s="113"/>
      <c r="E2235" s="115"/>
      <c r="F2235" s="174"/>
      <c r="G2235" s="114" t="str">
        <f t="shared" si="701"/>
        <v/>
      </c>
      <c r="H2235" s="115"/>
      <c r="I2235" s="115"/>
      <c r="J2235" s="115"/>
      <c r="K2235" s="115"/>
      <c r="L2235" s="133" t="str">
        <f t="shared" si="702"/>
        <v/>
      </c>
      <c r="M2235" s="116" t="str">
        <f>IF(L2235="", "", L2235/Veriler!$X$1)</f>
        <v/>
      </c>
      <c r="N2235" s="116" t="str">
        <f>IF(F2235&lt;&gt;"", "İthal Girdi", IF(Veriler!T2235="", "", IF(Veriler!S2235="H", "%0,5 üzerindedir", IF(Veriler!T2235&gt;0.1, "%10 sınırı aşılmıştır.", "Uygun"))))</f>
        <v>%0,5 üzerindedir</v>
      </c>
      <c r="O2235" s="116" t="str">
        <f t="shared" si="703"/>
        <v xml:space="preserve"> </v>
      </c>
      <c r="P2235" s="117"/>
      <c r="Q2235" s="118"/>
      <c r="R2235" s="119" t="str">
        <f t="shared" si="704"/>
        <v/>
      </c>
      <c r="S2235" s="133">
        <f>IFERROR(IF(M2235&lt;=0.005,IF(F2235="",L2235,0),IF(F2235&lt;&gt;"",0,IF(P2235="",0,IF(P2235="H",0,IF(Q2235&lt;Veriler!$G$2,L2235*Veriler!$G$2,L2235*Q2235)))))," ")</f>
        <v>0</v>
      </c>
      <c r="T2235" s="133">
        <f>IF(Veriler!T2235&lt;=0.1, S2235, IF(AND(Veriler!T2235&gt;0.1, F2235="", P2235="E"), IF(Q2235&gt;Veriler!$G$2, Q2235*S2235, IF(Q2235&lt;Veriler!$G$2, Veriler!$G$2*S2235, Q2235*S2235)), 0))</f>
        <v>0</v>
      </c>
      <c r="U2235" s="133" t="str">
        <f t="shared" si="705"/>
        <v xml:space="preserve"> </v>
      </c>
      <c r="V2235" s="134" t="str">
        <f>IFERROR(IF(O2235="%10 sınırı aşılmıştır.",L2235-T2235,IFERROR(IF(F2235="",IF(S2235=1,0,IF(L2235-S2235=0,"",L2235-S2235)),IF(Veriler!M2235="",L2235,IF(L2235*Veriler!M2235=0,"",L2235*Veriler!M2235))),L2235)),0)</f>
        <v/>
      </c>
      <c r="W2235" s="146"/>
      <c r="X2235" s="146"/>
      <c r="Y2235" s="146"/>
    </row>
    <row r="2236" spans="1:25" s="99" customFormat="1" ht="54.75" customHeight="1" x14ac:dyDescent="0.25">
      <c r="A2236" s="96">
        <f t="shared" si="706"/>
        <v>1651</v>
      </c>
      <c r="B2236" s="175"/>
      <c r="C2236" s="176"/>
      <c r="D2236" s="113"/>
      <c r="E2236" s="115"/>
      <c r="F2236" s="174"/>
      <c r="G2236" s="114" t="str">
        <f t="shared" si="701"/>
        <v/>
      </c>
      <c r="H2236" s="115"/>
      <c r="I2236" s="115"/>
      <c r="J2236" s="115"/>
      <c r="K2236" s="115"/>
      <c r="L2236" s="133" t="str">
        <f t="shared" si="702"/>
        <v/>
      </c>
      <c r="M2236" s="116" t="str">
        <f>IF(L2236="", "", L2236/Veriler!$X$1)</f>
        <v/>
      </c>
      <c r="N2236" s="116" t="str">
        <f>IF(F2236&lt;&gt;"", "İthal Girdi", IF(Veriler!T2236="", "", IF(Veriler!S2236="H", "%0,5 üzerindedir", IF(Veriler!T2236&gt;0.1, "%10 sınırı aşılmıştır.", "Uygun"))))</f>
        <v>%0,5 üzerindedir</v>
      </c>
      <c r="O2236" s="116" t="str">
        <f t="shared" si="703"/>
        <v xml:space="preserve"> </v>
      </c>
      <c r="P2236" s="117"/>
      <c r="Q2236" s="118"/>
      <c r="R2236" s="119" t="str">
        <f t="shared" si="704"/>
        <v/>
      </c>
      <c r="S2236" s="133">
        <f>IFERROR(IF(M2236&lt;=0.005,IF(F2236="",L2236,0),IF(F2236&lt;&gt;"",0,IF(P2236="",0,IF(P2236="H",0,IF(Q2236&lt;Veriler!$G$2,L2236*Veriler!$G$2,L2236*Q2236)))))," ")</f>
        <v>0</v>
      </c>
      <c r="T2236" s="133">
        <f>IF(Veriler!T2236&lt;=0.1, S2236, IF(AND(Veriler!T2236&gt;0.1, F2236="", P2236="E"), IF(Q2236&gt;Veriler!$G$2, Q2236*S2236, IF(Q2236&lt;Veriler!$G$2, Veriler!$G$2*S2236, Q2236*S2236)), 0))</f>
        <v>0</v>
      </c>
      <c r="U2236" s="133" t="str">
        <f t="shared" si="705"/>
        <v xml:space="preserve"> </v>
      </c>
      <c r="V2236" s="134" t="str">
        <f>IFERROR(IF(O2236="%10 sınırı aşılmıştır.",L2236-T2236,IFERROR(IF(F2236="",IF(S2236=1,0,IF(L2236-S2236=0,"",L2236-S2236)),IF(Veriler!M2236="",L2236,IF(L2236*Veriler!M2236=0,"",L2236*Veriler!M2236))),L2236)),0)</f>
        <v/>
      </c>
      <c r="W2236" s="146"/>
      <c r="X2236" s="146"/>
      <c r="Y2236" s="146"/>
    </row>
    <row r="2237" spans="1:25" s="99" customFormat="1" ht="54.75" customHeight="1" x14ac:dyDescent="0.25">
      <c r="A2237" s="96">
        <f t="shared" si="706"/>
        <v>1652</v>
      </c>
      <c r="B2237" s="175"/>
      <c r="C2237" s="176"/>
      <c r="D2237" s="113"/>
      <c r="E2237" s="115"/>
      <c r="F2237" s="174"/>
      <c r="G2237" s="114" t="str">
        <f t="shared" si="701"/>
        <v/>
      </c>
      <c r="H2237" s="115"/>
      <c r="I2237" s="115"/>
      <c r="J2237" s="115"/>
      <c r="K2237" s="115"/>
      <c r="L2237" s="133" t="str">
        <f t="shared" si="702"/>
        <v/>
      </c>
      <c r="M2237" s="116" t="str">
        <f>IF(L2237="", "", L2237/Veriler!$X$1)</f>
        <v/>
      </c>
      <c r="N2237" s="116" t="str">
        <f>IF(F2237&lt;&gt;"", "İthal Girdi", IF(Veriler!T2237="", "", IF(Veriler!S2237="H", "%0,5 üzerindedir", IF(Veriler!T2237&gt;0.1, "%10 sınırı aşılmıştır.", "Uygun"))))</f>
        <v>%0,5 üzerindedir</v>
      </c>
      <c r="O2237" s="116" t="str">
        <f t="shared" si="703"/>
        <v xml:space="preserve"> </v>
      </c>
      <c r="P2237" s="117"/>
      <c r="Q2237" s="118"/>
      <c r="R2237" s="119" t="str">
        <f t="shared" si="704"/>
        <v/>
      </c>
      <c r="S2237" s="133">
        <f>IFERROR(IF(M2237&lt;=0.005,IF(F2237="",L2237,0),IF(F2237&lt;&gt;"",0,IF(P2237="",0,IF(P2237="H",0,IF(Q2237&lt;Veriler!$G$2,L2237*Veriler!$G$2,L2237*Q2237)))))," ")</f>
        <v>0</v>
      </c>
      <c r="T2237" s="133">
        <f>IF(Veriler!T2237&lt;=0.1, S2237, IF(AND(Veriler!T2237&gt;0.1, F2237="", P2237="E"), IF(Q2237&gt;Veriler!$G$2, Q2237*S2237, IF(Q2237&lt;Veriler!$G$2, Veriler!$G$2*S2237, Q2237*S2237)), 0))</f>
        <v>0</v>
      </c>
      <c r="U2237" s="133" t="str">
        <f t="shared" si="705"/>
        <v xml:space="preserve"> </v>
      </c>
      <c r="V2237" s="134" t="str">
        <f>IFERROR(IF(O2237="%10 sınırı aşılmıştır.",L2237-T2237,IFERROR(IF(F2237="",IF(S2237=1,0,IF(L2237-S2237=0,"",L2237-S2237)),IF(Veriler!M2237="",L2237,IF(L2237*Veriler!M2237=0,"",L2237*Veriler!M2237))),L2237)),0)</f>
        <v/>
      </c>
      <c r="W2237" s="146"/>
      <c r="X2237" s="146"/>
      <c r="Y2237" s="146"/>
    </row>
    <row r="2238" spans="1:25" s="99" customFormat="1" ht="24" customHeight="1" x14ac:dyDescent="0.25">
      <c r="A2238" s="103"/>
      <c r="B2238" s="104"/>
      <c r="C2238" s="104"/>
      <c r="D2238" s="104"/>
      <c r="E2238" s="103"/>
      <c r="F2238" s="135"/>
      <c r="G2238" s="157"/>
      <c r="H2238" s="103"/>
      <c r="I2238" s="103"/>
      <c r="J2238" s="103"/>
      <c r="K2238" s="103"/>
      <c r="L2238" s="136">
        <f>SUM(L2209:L2222,L2224:L2237)</f>
        <v>0</v>
      </c>
      <c r="M2238" s="158"/>
      <c r="N2238" s="158"/>
      <c r="O2238" s="158"/>
      <c r="P2238" s="105"/>
      <c r="Q2238" s="106"/>
      <c r="R2238" s="159"/>
      <c r="S2238" s="160"/>
      <c r="T2238" s="160"/>
      <c r="U2238" s="160"/>
      <c r="V2238" s="160"/>
      <c r="W2238" s="146"/>
      <c r="X2238" s="146"/>
      <c r="Y2238" s="146"/>
    </row>
    <row r="2239" spans="1:25" s="99" customFormat="1" ht="31.5" customHeight="1" x14ac:dyDescent="0.25">
      <c r="A2239" s="103"/>
      <c r="B2239" s="104"/>
      <c r="C2239" s="104"/>
      <c r="D2239" s="104"/>
      <c r="E2239" s="103"/>
      <c r="F2239" s="135"/>
      <c r="G2239" s="157"/>
      <c r="H2239" s="103"/>
      <c r="I2239" s="103"/>
      <c r="J2239" s="103"/>
      <c r="K2239" s="103"/>
      <c r="L2239" s="161"/>
      <c r="M2239" s="158"/>
      <c r="N2239" s="158"/>
      <c r="O2239" s="158"/>
      <c r="P2239" s="105"/>
      <c r="Q2239" s="106"/>
      <c r="R2239" s="159"/>
      <c r="S2239" s="162" t="s">
        <v>57</v>
      </c>
      <c r="T2239" s="162" t="s">
        <v>57</v>
      </c>
      <c r="U2239" s="162" t="s">
        <v>57</v>
      </c>
      <c r="V2239" s="163" t="s">
        <v>58</v>
      </c>
      <c r="W2239" s="146"/>
      <c r="X2239" s="146"/>
      <c r="Y2239" s="146"/>
    </row>
    <row r="2240" spans="1:25" s="99" customFormat="1" ht="58.5" customHeight="1" x14ac:dyDescent="0.25">
      <c r="A2240" s="185" t="s">
        <v>59</v>
      </c>
      <c r="B2240" s="180"/>
      <c r="C2240" s="180"/>
      <c r="D2240" s="180"/>
      <c r="E2240" s="180"/>
      <c r="F2240" s="180"/>
      <c r="G2240" s="180"/>
      <c r="H2240" s="180"/>
      <c r="I2240" s="180"/>
      <c r="J2240" s="180"/>
      <c r="K2240" s="180"/>
      <c r="L2240" s="180"/>
      <c r="M2240" s="180"/>
      <c r="N2240" s="180"/>
      <c r="O2240" s="180"/>
      <c r="P2240" s="180"/>
      <c r="Q2240" s="180"/>
      <c r="R2240" s="176"/>
      <c r="S2240" s="137">
        <f>SUM(S2202,S2209:S2222,S2224:S2237)</f>
        <v>0</v>
      </c>
      <c r="T2240" s="137" t="str">
        <f>IF(SUM(T2209:T2222,T2224:T2237)=0," ",SUM(T2209:T2222,T2224:T2237))</f>
        <v xml:space="preserve"> </v>
      </c>
      <c r="U2240" s="137" t="str">
        <f>IF(SUM(U2209:U2222,U2224:U2237)=0," ",SUM(U2209:U2222,U2224:U2237))</f>
        <v xml:space="preserve"> </v>
      </c>
      <c r="V2240" s="137" t="str">
        <f>IF(SUM(V2209:V2222,V2224:V2237)=0," ",SUM(V2209:V2222,V2224:V2237))</f>
        <v xml:space="preserve"> </v>
      </c>
      <c r="W2240" s="146"/>
      <c r="X2240" s="164">
        <f>SUM(U2209:U2222,U2224:U2237)</f>
        <v>0</v>
      </c>
      <c r="Y2240" s="164">
        <f>SUM(V2209:V2222,V2224:V2237)</f>
        <v>0</v>
      </c>
    </row>
    <row r="2241" spans="1:25" x14ac:dyDescent="0.3">
      <c r="A2241" s="34"/>
      <c r="G2241" s="146"/>
      <c r="L2241" s="146"/>
      <c r="M2241" s="146"/>
      <c r="N2241" s="146"/>
      <c r="O2241" s="146"/>
      <c r="R2241" s="146"/>
      <c r="S2241" s="146"/>
      <c r="T2241" s="146"/>
      <c r="U2241" s="146"/>
      <c r="V2241" s="146"/>
      <c r="W2241" s="146"/>
      <c r="X2241" s="146"/>
      <c r="Y2241" s="146"/>
    </row>
    <row r="2242" spans="1:25" x14ac:dyDescent="0.3">
      <c r="A2242" s="186" t="s">
        <v>60</v>
      </c>
      <c r="B2242" s="187"/>
      <c r="C2242" s="187"/>
      <c r="D2242" s="187"/>
      <c r="E2242" s="187"/>
      <c r="F2242" s="187"/>
      <c r="G2242" s="187"/>
      <c r="H2242" s="187"/>
      <c r="I2242" s="187"/>
      <c r="J2242" s="187"/>
      <c r="K2242" s="187"/>
      <c r="L2242" s="187"/>
      <c r="M2242" s="187"/>
      <c r="N2242" s="187"/>
      <c r="O2242" s="187"/>
      <c r="P2242" s="187"/>
      <c r="Q2242" s="187"/>
      <c r="R2242" s="187"/>
      <c r="S2242" s="187"/>
      <c r="T2242" s="187"/>
      <c r="U2242" s="187"/>
      <c r="V2242" s="187"/>
      <c r="W2242" s="146"/>
      <c r="X2242" s="146"/>
      <c r="Y2242" s="146"/>
    </row>
    <row r="2243" spans="1:25" s="99" customFormat="1" ht="41.25" customHeight="1" x14ac:dyDescent="0.25">
      <c r="A2243" s="189" t="s">
        <v>38</v>
      </c>
      <c r="B2243" s="180"/>
      <c r="C2243" s="180"/>
      <c r="D2243" s="180"/>
      <c r="E2243" s="180"/>
      <c r="F2243" s="180"/>
      <c r="G2243" s="180"/>
      <c r="H2243" s="180"/>
      <c r="I2243" s="180"/>
      <c r="J2243" s="180"/>
      <c r="K2243" s="180"/>
      <c r="L2243" s="180"/>
      <c r="M2243" s="180"/>
      <c r="N2243" s="180"/>
      <c r="O2243" s="180"/>
      <c r="P2243" s="180"/>
      <c r="Q2243" s="180"/>
      <c r="R2243" s="180"/>
      <c r="S2243" s="180"/>
      <c r="T2243" s="180"/>
      <c r="U2243" s="180"/>
      <c r="V2243" s="176"/>
      <c r="W2243" s="146"/>
      <c r="X2243" s="146"/>
      <c r="Y2243" s="146"/>
    </row>
    <row r="2244" spans="1:25" s="100" customFormat="1" ht="35.25" customHeight="1" x14ac:dyDescent="0.25">
      <c r="A2244" s="179" t="s">
        <v>39</v>
      </c>
      <c r="B2244" s="180"/>
      <c r="C2244" s="180"/>
      <c r="D2244" s="180"/>
      <c r="E2244" s="180"/>
      <c r="F2244" s="180"/>
      <c r="G2244" s="180"/>
      <c r="H2244" s="180"/>
      <c r="I2244" s="180"/>
      <c r="J2244" s="180"/>
      <c r="K2244" s="180"/>
      <c r="L2244" s="180"/>
      <c r="M2244" s="180"/>
      <c r="N2244" s="180"/>
      <c r="O2244" s="180"/>
      <c r="P2244" s="180"/>
      <c r="Q2244" s="180"/>
      <c r="R2244" s="176"/>
      <c r="S2244" s="147"/>
      <c r="T2244" s="148"/>
      <c r="U2244" s="149" t="s">
        <v>40</v>
      </c>
      <c r="V2244" s="150">
        <f>V2206+1</f>
        <v>60</v>
      </c>
      <c r="W2244" s="146"/>
      <c r="X2244" s="146"/>
      <c r="Y2244" s="146"/>
    </row>
    <row r="2245" spans="1:25" s="99" customFormat="1" ht="81" customHeight="1" x14ac:dyDescent="0.25">
      <c r="A2245" s="110" t="s">
        <v>3</v>
      </c>
      <c r="B2245" s="188" t="s">
        <v>41</v>
      </c>
      <c r="C2245" s="176"/>
      <c r="D2245" s="111" t="s">
        <v>42</v>
      </c>
      <c r="E2245" s="110" t="s">
        <v>324</v>
      </c>
      <c r="F2245" s="111" t="s">
        <v>325</v>
      </c>
      <c r="G2245" s="151" t="s">
        <v>43</v>
      </c>
      <c r="H2245" s="110" t="s">
        <v>44</v>
      </c>
      <c r="I2245" s="110" t="s">
        <v>8</v>
      </c>
      <c r="J2245" s="110" t="s">
        <v>45</v>
      </c>
      <c r="K2245" s="110" t="s">
        <v>46</v>
      </c>
      <c r="L2245" s="152" t="s">
        <v>47</v>
      </c>
      <c r="M2245" s="153" t="s">
        <v>48</v>
      </c>
      <c r="N2245" s="154" t="s">
        <v>49</v>
      </c>
      <c r="O2245" s="154" t="s">
        <v>49</v>
      </c>
      <c r="P2245" s="112" t="s">
        <v>50</v>
      </c>
      <c r="Q2245" s="110" t="s">
        <v>51</v>
      </c>
      <c r="R2245" s="155" t="s">
        <v>52</v>
      </c>
      <c r="S2245" s="156" t="s">
        <v>53</v>
      </c>
      <c r="T2245" s="156" t="s">
        <v>54</v>
      </c>
      <c r="U2245" s="152" t="s">
        <v>54</v>
      </c>
      <c r="V2245" s="152" t="s">
        <v>55</v>
      </c>
      <c r="W2245" s="146"/>
      <c r="X2245" s="146"/>
      <c r="Y2245" s="146"/>
    </row>
    <row r="2246" spans="1:25" s="99" customFormat="1" ht="45" customHeight="1" x14ac:dyDescent="0.25">
      <c r="A2246" s="101"/>
      <c r="B2246" s="177" t="s">
        <v>56</v>
      </c>
      <c r="C2246" s="178"/>
      <c r="D2246" s="102"/>
      <c r="E2246" s="170"/>
      <c r="F2246" s="102"/>
      <c r="G2246" s="95"/>
      <c r="H2246" s="102"/>
      <c r="I2246" s="102"/>
      <c r="J2246" s="102"/>
      <c r="K2246" s="102"/>
      <c r="L2246" s="95"/>
      <c r="M2246" s="95"/>
      <c r="N2246" s="95"/>
      <c r="O2246" s="95"/>
      <c r="P2246" s="102"/>
      <c r="Q2246" s="102"/>
      <c r="R2246" s="190"/>
      <c r="S2246" s="184"/>
      <c r="T2246" s="95"/>
      <c r="U2246" s="95"/>
      <c r="V2246" s="95"/>
      <c r="W2246" s="146"/>
      <c r="X2246" s="146"/>
      <c r="Y2246" s="146"/>
    </row>
    <row r="2247" spans="1:25" s="99" customFormat="1" ht="54.75" customHeight="1" x14ac:dyDescent="0.25">
      <c r="A2247" s="96">
        <f>A2237+1</f>
        <v>1653</v>
      </c>
      <c r="B2247" s="181"/>
      <c r="C2247" s="182"/>
      <c r="D2247" s="113"/>
      <c r="E2247" s="115"/>
      <c r="F2247" s="174"/>
      <c r="G2247" s="114" t="str">
        <f t="shared" ref="G2247:G2260" si="707">IF(AND(F2247&lt;&gt;"",V2247&lt;&gt;"",L2247&lt;&gt;0),V2247/L2247,"")</f>
        <v/>
      </c>
      <c r="H2247" s="115"/>
      <c r="I2247" s="115"/>
      <c r="J2247" s="115"/>
      <c r="K2247" s="115"/>
      <c r="L2247" s="133" t="str">
        <f t="shared" ref="L2247:L2260" si="708">IF(AND(H2247&lt;&gt;0, J2247&lt;&gt;0, K2247&lt;&gt;0), H2247*J2247*K2247, "")</f>
        <v/>
      </c>
      <c r="M2247" s="116" t="str">
        <f>IF(L2247="", "", L2247/Veriler!$X$1)</f>
        <v/>
      </c>
      <c r="N2247" s="116" t="str">
        <f>IF(F2247&lt;&gt;"", "İthal Girdi", IF(Veriler!T2247="", "", IF(Veriler!S2247="H", "%0,5 üzerindedir", IF(Veriler!T2247&gt;0.1, "%10 sınırı aşılmıştır.", "Uygun"))))</f>
        <v>%0,5 üzerindedir</v>
      </c>
      <c r="O2247" s="116" t="str">
        <f t="shared" ref="O2247:O2260" si="709">IF(M2247=""," ",N2247)</f>
        <v xml:space="preserve"> </v>
      </c>
      <c r="P2247" s="117"/>
      <c r="Q2247" s="118"/>
      <c r="R2247" s="119" t="str">
        <f t="shared" ref="R2247:R2260" si="710">IFERROR(IF(AND(T2247&lt;&gt;"",L2247&lt;&gt;"",L2247&lt;&gt;0,T2247&lt;&gt;0),T2247/L2247,"")," ")</f>
        <v/>
      </c>
      <c r="S2247" s="133">
        <f>IFERROR(IF(M2247&lt;=0.005,IF(F2247="",L2247,0),IF(F2247&lt;&gt;"",0,IF(P2247="",0,IF(P2247="H",0,IF(Q2247&lt;Veriler!$G$2,L2247*Veriler!$G$2,L2247*Q2247)))))," ")</f>
        <v>0</v>
      </c>
      <c r="T2247" s="133">
        <f>IF(Veriler!T2247&lt;=0.1, S2247, IF(AND(Veriler!T2247&gt;0.1, F2247="", P2247="E"), IF(Q2247&gt;Veriler!$G$2, Q2247*S2247, IF(Q2247&lt;Veriler!$G$2, Veriler!$G$2*S2247, Q2247*S2247)), 0))</f>
        <v>0</v>
      </c>
      <c r="U2247" s="133" t="str">
        <f t="shared" ref="U2247:U2260" si="711">IF(T2247=0," ",T2247)</f>
        <v xml:space="preserve"> </v>
      </c>
      <c r="V2247" s="134" t="str">
        <f>IFERROR(IF(O2247="%10 sınırı aşılmıştır.",L2247-T2247,IFERROR(IF(F2247="",IF(S2247=1,0,IF(L2247-S2247=0,"",L2247-S2247)),IF(Veriler!M2247="",L2247,IF(L2247*Veriler!M2247=0,"",L2247*Veriler!M2247))),L2247)),0)</f>
        <v/>
      </c>
      <c r="W2247" s="146"/>
      <c r="X2247" s="146"/>
      <c r="Y2247" s="146"/>
    </row>
    <row r="2248" spans="1:25" s="99" customFormat="1" ht="54.75" customHeight="1" x14ac:dyDescent="0.25">
      <c r="A2248" s="96">
        <f t="shared" ref="A2248:A2260" si="712">A2247+1</f>
        <v>1654</v>
      </c>
      <c r="B2248" s="175"/>
      <c r="C2248" s="176"/>
      <c r="D2248" s="113"/>
      <c r="E2248" s="115"/>
      <c r="F2248" s="174"/>
      <c r="G2248" s="114" t="str">
        <f t="shared" si="707"/>
        <v/>
      </c>
      <c r="H2248" s="115"/>
      <c r="I2248" s="115"/>
      <c r="J2248" s="115"/>
      <c r="K2248" s="115"/>
      <c r="L2248" s="133" t="str">
        <f t="shared" si="708"/>
        <v/>
      </c>
      <c r="M2248" s="116" t="str">
        <f>IF(L2248="", "", L2248/Veriler!$X$1)</f>
        <v/>
      </c>
      <c r="N2248" s="116" t="str">
        <f>IF(F2248&lt;&gt;"", "İthal Girdi", IF(Veriler!T2248="", "", IF(Veriler!S2248="H", "%0,5 üzerindedir", IF(Veriler!T2248&gt;0.1, "%10 sınırı aşılmıştır.", "Uygun"))))</f>
        <v>%0,5 üzerindedir</v>
      </c>
      <c r="O2248" s="116" t="str">
        <f t="shared" si="709"/>
        <v xml:space="preserve"> </v>
      </c>
      <c r="P2248" s="117"/>
      <c r="Q2248" s="118"/>
      <c r="R2248" s="119" t="str">
        <f t="shared" si="710"/>
        <v/>
      </c>
      <c r="S2248" s="133">
        <f>IFERROR(IF(M2248&lt;=0.005,IF(F2248="",L2248,0),IF(F2248&lt;&gt;"",0,IF(P2248="",0,IF(P2248="H",0,IF(Q2248&lt;Veriler!$G$2,L2248*Veriler!$G$2,L2248*Q2248)))))," ")</f>
        <v>0</v>
      </c>
      <c r="T2248" s="133">
        <f>IF(Veriler!T2248&lt;=0.1, S2248, IF(AND(Veriler!T2248&gt;0.1, F2248="", P2248="E"), IF(Q2248&gt;Veriler!$G$2, Q2248*S2248, IF(Q2248&lt;Veriler!$G$2, Veriler!$G$2*S2248, Q2248*S2248)), 0))</f>
        <v>0</v>
      </c>
      <c r="U2248" s="133" t="str">
        <f t="shared" si="711"/>
        <v xml:space="preserve"> </v>
      </c>
      <c r="V2248" s="134" t="str">
        <f>IFERROR(IF(O2248="%10 sınırı aşılmıştır.",L2248-T2248,IFERROR(IF(F2248="",IF(S2248=1,0,IF(L2248-S2248=0,"",L2248-S2248)),IF(Veriler!M2248="",L2248,IF(L2248*Veriler!M2248=0,"",L2248*Veriler!M2248))),L2248)),0)</f>
        <v/>
      </c>
      <c r="W2248" s="146"/>
      <c r="X2248" s="146"/>
      <c r="Y2248" s="146"/>
    </row>
    <row r="2249" spans="1:25" s="99" customFormat="1" ht="54.75" customHeight="1" x14ac:dyDescent="0.25">
      <c r="A2249" s="96">
        <f t="shared" si="712"/>
        <v>1655</v>
      </c>
      <c r="B2249" s="175"/>
      <c r="C2249" s="176"/>
      <c r="D2249" s="113"/>
      <c r="E2249" s="115"/>
      <c r="F2249" s="174"/>
      <c r="G2249" s="114" t="str">
        <f t="shared" si="707"/>
        <v/>
      </c>
      <c r="H2249" s="115"/>
      <c r="I2249" s="115"/>
      <c r="J2249" s="115"/>
      <c r="K2249" s="115"/>
      <c r="L2249" s="133" t="str">
        <f t="shared" si="708"/>
        <v/>
      </c>
      <c r="M2249" s="116" t="str">
        <f>IF(L2249="", "", L2249/Veriler!$X$1)</f>
        <v/>
      </c>
      <c r="N2249" s="116" t="str">
        <f>IF(F2249&lt;&gt;"", "İthal Girdi", IF(Veriler!T2249="", "", IF(Veriler!S2249="H", "%0,5 üzerindedir", IF(Veriler!T2249&gt;0.1, "%10 sınırı aşılmıştır.", "Uygun"))))</f>
        <v>%0,5 üzerindedir</v>
      </c>
      <c r="O2249" s="116" t="str">
        <f t="shared" si="709"/>
        <v xml:space="preserve"> </v>
      </c>
      <c r="P2249" s="117"/>
      <c r="Q2249" s="118"/>
      <c r="R2249" s="119" t="str">
        <f t="shared" si="710"/>
        <v/>
      </c>
      <c r="S2249" s="133">
        <f>IFERROR(IF(M2249&lt;=0.005,IF(F2249="",L2249,0),IF(F2249&lt;&gt;"",0,IF(P2249="",0,IF(P2249="H",0,IF(Q2249&lt;Veriler!$G$2,L2249*Veriler!$G$2,L2249*Q2249)))))," ")</f>
        <v>0</v>
      </c>
      <c r="T2249" s="133">
        <f>IF(Veriler!T2249&lt;=0.1, S2249, IF(AND(Veriler!T2249&gt;0.1, F2249="", P2249="E"), IF(Q2249&gt;Veriler!$G$2, Q2249*S2249, IF(Q2249&lt;Veriler!$G$2, Veriler!$G$2*S2249, Q2249*S2249)), 0))</f>
        <v>0</v>
      </c>
      <c r="U2249" s="133" t="str">
        <f t="shared" si="711"/>
        <v xml:space="preserve"> </v>
      </c>
      <c r="V2249" s="134" t="str">
        <f>IFERROR(IF(O2249="%10 sınırı aşılmıştır.",L2249-T2249,IFERROR(IF(F2249="",IF(S2249=1,0,IF(L2249-S2249=0,"",L2249-S2249)),IF(Veriler!M2249="",L2249,IF(L2249*Veriler!M2249=0,"",L2249*Veriler!M2249))),L2249)),0)</f>
        <v/>
      </c>
      <c r="W2249" s="146"/>
      <c r="X2249" s="146"/>
      <c r="Y2249" s="146"/>
    </row>
    <row r="2250" spans="1:25" s="99" customFormat="1" ht="54.75" customHeight="1" x14ac:dyDescent="0.25">
      <c r="A2250" s="96">
        <f t="shared" si="712"/>
        <v>1656</v>
      </c>
      <c r="B2250" s="175"/>
      <c r="C2250" s="176"/>
      <c r="D2250" s="113"/>
      <c r="E2250" s="115"/>
      <c r="F2250" s="174"/>
      <c r="G2250" s="114" t="str">
        <f t="shared" si="707"/>
        <v/>
      </c>
      <c r="H2250" s="115"/>
      <c r="I2250" s="115"/>
      <c r="J2250" s="115"/>
      <c r="K2250" s="115"/>
      <c r="L2250" s="133" t="str">
        <f t="shared" si="708"/>
        <v/>
      </c>
      <c r="M2250" s="116" t="str">
        <f>IF(L2250="", "", L2250/Veriler!$X$1)</f>
        <v/>
      </c>
      <c r="N2250" s="116" t="str">
        <f>IF(F2250&lt;&gt;"", "İthal Girdi", IF(Veriler!T2250="", "", IF(Veriler!S2250="H", "%0,5 üzerindedir", IF(Veriler!T2250&gt;0.1, "%10 sınırı aşılmıştır.", "Uygun"))))</f>
        <v>%0,5 üzerindedir</v>
      </c>
      <c r="O2250" s="116" t="str">
        <f t="shared" si="709"/>
        <v xml:space="preserve"> </v>
      </c>
      <c r="P2250" s="117"/>
      <c r="Q2250" s="118"/>
      <c r="R2250" s="119" t="str">
        <f t="shared" si="710"/>
        <v/>
      </c>
      <c r="S2250" s="133">
        <f>IFERROR(IF(M2250&lt;=0.005,IF(F2250="",L2250,0),IF(F2250&lt;&gt;"",0,IF(P2250="",0,IF(P2250="H",0,IF(Q2250&lt;Veriler!$G$2,L2250*Veriler!$G$2,L2250*Q2250)))))," ")</f>
        <v>0</v>
      </c>
      <c r="T2250" s="133">
        <f>IF(Veriler!T2250&lt;=0.1, S2250, IF(AND(Veriler!T2250&gt;0.1, F2250="", P2250="E"), IF(Q2250&gt;Veriler!$G$2, Q2250*S2250, IF(Q2250&lt;Veriler!$G$2, Veriler!$G$2*S2250, Q2250*S2250)), 0))</f>
        <v>0</v>
      </c>
      <c r="U2250" s="133" t="str">
        <f t="shared" si="711"/>
        <v xml:space="preserve"> </v>
      </c>
      <c r="V2250" s="134" t="str">
        <f>IFERROR(IF(O2250="%10 sınırı aşılmıştır.",L2250-T2250,IFERROR(IF(F2250="",IF(S2250=1,0,IF(L2250-S2250=0,"",L2250-S2250)),IF(Veriler!M2250="",L2250,IF(L2250*Veriler!M2250=0,"",L2250*Veriler!M2250))),L2250)),0)</f>
        <v/>
      </c>
      <c r="W2250" s="146"/>
      <c r="X2250" s="146"/>
      <c r="Y2250" s="146"/>
    </row>
    <row r="2251" spans="1:25" s="99" customFormat="1" ht="54.75" customHeight="1" x14ac:dyDescent="0.25">
      <c r="A2251" s="96">
        <f t="shared" si="712"/>
        <v>1657</v>
      </c>
      <c r="B2251" s="175"/>
      <c r="C2251" s="176"/>
      <c r="D2251" s="113"/>
      <c r="E2251" s="115"/>
      <c r="F2251" s="174"/>
      <c r="G2251" s="114" t="str">
        <f t="shared" si="707"/>
        <v/>
      </c>
      <c r="H2251" s="115"/>
      <c r="I2251" s="115"/>
      <c r="J2251" s="115"/>
      <c r="K2251" s="115"/>
      <c r="L2251" s="133" t="str">
        <f t="shared" si="708"/>
        <v/>
      </c>
      <c r="M2251" s="116" t="str">
        <f>IF(L2251="", "", L2251/Veriler!$X$1)</f>
        <v/>
      </c>
      <c r="N2251" s="116" t="str">
        <f>IF(F2251&lt;&gt;"", "İthal Girdi", IF(Veriler!T2251="", "", IF(Veriler!S2251="H", "%0,5 üzerindedir", IF(Veriler!T2251&gt;0.1, "%10 sınırı aşılmıştır.", "Uygun"))))</f>
        <v>%0,5 üzerindedir</v>
      </c>
      <c r="O2251" s="116" t="str">
        <f t="shared" si="709"/>
        <v xml:space="preserve"> </v>
      </c>
      <c r="P2251" s="117"/>
      <c r="Q2251" s="118"/>
      <c r="R2251" s="119" t="str">
        <f t="shared" si="710"/>
        <v/>
      </c>
      <c r="S2251" s="133">
        <f>IFERROR(IF(M2251&lt;=0.005,IF(F2251="",L2251,0),IF(F2251&lt;&gt;"",0,IF(P2251="",0,IF(P2251="H",0,IF(Q2251&lt;Veriler!$G$2,L2251*Veriler!$G$2,L2251*Q2251)))))," ")</f>
        <v>0</v>
      </c>
      <c r="T2251" s="133">
        <f>IF(Veriler!T2251&lt;=0.1, S2251, IF(AND(Veriler!T2251&gt;0.1, F2251="", P2251="E"), IF(Q2251&gt;Veriler!$G$2, Q2251*S2251, IF(Q2251&lt;Veriler!$G$2, Veriler!$G$2*S2251, Q2251*S2251)), 0))</f>
        <v>0</v>
      </c>
      <c r="U2251" s="133" t="str">
        <f t="shared" si="711"/>
        <v xml:space="preserve"> </v>
      </c>
      <c r="V2251" s="134" t="str">
        <f>IFERROR(IF(O2251="%10 sınırı aşılmıştır.",L2251-T2251,IFERROR(IF(F2251="",IF(S2251=1,0,IF(L2251-S2251=0,"",L2251-S2251)),IF(Veriler!M2251="",L2251,IF(L2251*Veriler!M2251=0,"",L2251*Veriler!M2251))),L2251)),0)</f>
        <v/>
      </c>
      <c r="W2251" s="146"/>
      <c r="X2251" s="146"/>
      <c r="Y2251" s="146"/>
    </row>
    <row r="2252" spans="1:25" s="99" customFormat="1" ht="54.75" customHeight="1" x14ac:dyDescent="0.25">
      <c r="A2252" s="96">
        <f t="shared" si="712"/>
        <v>1658</v>
      </c>
      <c r="B2252" s="175"/>
      <c r="C2252" s="176"/>
      <c r="D2252" s="113"/>
      <c r="E2252" s="115"/>
      <c r="F2252" s="174"/>
      <c r="G2252" s="114" t="str">
        <f t="shared" si="707"/>
        <v/>
      </c>
      <c r="H2252" s="115"/>
      <c r="I2252" s="115"/>
      <c r="J2252" s="115"/>
      <c r="K2252" s="115"/>
      <c r="L2252" s="133" t="str">
        <f t="shared" si="708"/>
        <v/>
      </c>
      <c r="M2252" s="116" t="str">
        <f>IF(L2252="", "", L2252/Veriler!$X$1)</f>
        <v/>
      </c>
      <c r="N2252" s="116" t="str">
        <f>IF(F2252&lt;&gt;"", "İthal Girdi", IF(Veriler!T2252="", "", IF(Veriler!S2252="H", "%0,5 üzerindedir", IF(Veriler!T2252&gt;0.1, "%10 sınırı aşılmıştır.", "Uygun"))))</f>
        <v>%0,5 üzerindedir</v>
      </c>
      <c r="O2252" s="116" t="str">
        <f t="shared" si="709"/>
        <v xml:space="preserve"> </v>
      </c>
      <c r="P2252" s="117"/>
      <c r="Q2252" s="118"/>
      <c r="R2252" s="119" t="str">
        <f t="shared" si="710"/>
        <v/>
      </c>
      <c r="S2252" s="133">
        <f>IFERROR(IF(M2252&lt;=0.005,IF(F2252="",L2252,0),IF(F2252&lt;&gt;"",0,IF(P2252="",0,IF(P2252="H",0,IF(Q2252&lt;Veriler!$G$2,L2252*Veriler!$G$2,L2252*Q2252)))))," ")</f>
        <v>0</v>
      </c>
      <c r="T2252" s="133">
        <f>IF(Veriler!T2252&lt;=0.1, S2252, IF(AND(Veriler!T2252&gt;0.1, F2252="", P2252="E"), IF(Q2252&gt;Veriler!$G$2, Q2252*S2252, IF(Q2252&lt;Veriler!$G$2, Veriler!$G$2*S2252, Q2252*S2252)), 0))</f>
        <v>0</v>
      </c>
      <c r="U2252" s="133" t="str">
        <f t="shared" si="711"/>
        <v xml:space="preserve"> </v>
      </c>
      <c r="V2252" s="134" t="str">
        <f>IFERROR(IF(O2252="%10 sınırı aşılmıştır.",L2252-T2252,IFERROR(IF(F2252="",IF(S2252=1,0,IF(L2252-S2252=0,"",L2252-S2252)),IF(Veriler!M2252="",L2252,IF(L2252*Veriler!M2252=0,"",L2252*Veriler!M2252))),L2252)),0)</f>
        <v/>
      </c>
      <c r="W2252" s="146"/>
      <c r="X2252" s="146"/>
      <c r="Y2252" s="146"/>
    </row>
    <row r="2253" spans="1:25" s="99" customFormat="1" ht="54.75" customHeight="1" x14ac:dyDescent="0.25">
      <c r="A2253" s="96">
        <f t="shared" si="712"/>
        <v>1659</v>
      </c>
      <c r="B2253" s="175"/>
      <c r="C2253" s="176"/>
      <c r="D2253" s="113"/>
      <c r="E2253" s="115"/>
      <c r="F2253" s="174"/>
      <c r="G2253" s="114" t="str">
        <f t="shared" si="707"/>
        <v/>
      </c>
      <c r="H2253" s="115"/>
      <c r="I2253" s="115"/>
      <c r="J2253" s="115"/>
      <c r="K2253" s="115"/>
      <c r="L2253" s="133" t="str">
        <f t="shared" si="708"/>
        <v/>
      </c>
      <c r="M2253" s="116" t="str">
        <f>IF(L2253="", "", L2253/Veriler!$X$1)</f>
        <v/>
      </c>
      <c r="N2253" s="116" t="str">
        <f>IF(F2253&lt;&gt;"", "İthal Girdi", IF(Veriler!T2253="", "", IF(Veriler!S2253="H", "%0,5 üzerindedir", IF(Veriler!T2253&gt;0.1, "%10 sınırı aşılmıştır.", "Uygun"))))</f>
        <v>%0,5 üzerindedir</v>
      </c>
      <c r="O2253" s="116" t="str">
        <f t="shared" si="709"/>
        <v xml:space="preserve"> </v>
      </c>
      <c r="P2253" s="117"/>
      <c r="Q2253" s="118"/>
      <c r="R2253" s="119" t="str">
        <f t="shared" si="710"/>
        <v/>
      </c>
      <c r="S2253" s="133">
        <f>IFERROR(IF(M2253&lt;=0.005,IF(F2253="",L2253,0),IF(F2253&lt;&gt;"",0,IF(P2253="",0,IF(P2253="H",0,IF(Q2253&lt;Veriler!$G$2,L2253*Veriler!$G$2,L2253*Q2253)))))," ")</f>
        <v>0</v>
      </c>
      <c r="T2253" s="133">
        <f>IF(Veriler!T2253&lt;=0.1, S2253, IF(AND(Veriler!T2253&gt;0.1, F2253="", P2253="E"), IF(Q2253&gt;Veriler!$G$2, Q2253*S2253, IF(Q2253&lt;Veriler!$G$2, Veriler!$G$2*S2253, Q2253*S2253)), 0))</f>
        <v>0</v>
      </c>
      <c r="U2253" s="133" t="str">
        <f t="shared" si="711"/>
        <v xml:space="preserve"> </v>
      </c>
      <c r="V2253" s="134" t="str">
        <f>IFERROR(IF(O2253="%10 sınırı aşılmıştır.",L2253-T2253,IFERROR(IF(F2253="",IF(S2253=1,0,IF(L2253-S2253=0,"",L2253-S2253)),IF(Veriler!M2253="",L2253,IF(L2253*Veriler!M2253=0,"",L2253*Veriler!M2253))),L2253)),0)</f>
        <v/>
      </c>
      <c r="W2253" s="146"/>
      <c r="X2253" s="146"/>
      <c r="Y2253" s="146"/>
    </row>
    <row r="2254" spans="1:25" s="99" customFormat="1" ht="54.75" customHeight="1" x14ac:dyDescent="0.25">
      <c r="A2254" s="96">
        <f t="shared" si="712"/>
        <v>1660</v>
      </c>
      <c r="B2254" s="175"/>
      <c r="C2254" s="176"/>
      <c r="D2254" s="113"/>
      <c r="E2254" s="115"/>
      <c r="F2254" s="174"/>
      <c r="G2254" s="114" t="str">
        <f t="shared" si="707"/>
        <v/>
      </c>
      <c r="H2254" s="115"/>
      <c r="I2254" s="115"/>
      <c r="J2254" s="115"/>
      <c r="K2254" s="115"/>
      <c r="L2254" s="133" t="str">
        <f t="shared" si="708"/>
        <v/>
      </c>
      <c r="M2254" s="116" t="str">
        <f>IF(L2254="", "", L2254/Veriler!$X$1)</f>
        <v/>
      </c>
      <c r="N2254" s="116" t="str">
        <f>IF(F2254&lt;&gt;"", "İthal Girdi", IF(Veriler!T2254="", "", IF(Veriler!S2254="H", "%0,5 üzerindedir", IF(Veriler!T2254&gt;0.1, "%10 sınırı aşılmıştır.", "Uygun"))))</f>
        <v>%0,5 üzerindedir</v>
      </c>
      <c r="O2254" s="116" t="str">
        <f t="shared" si="709"/>
        <v xml:space="preserve"> </v>
      </c>
      <c r="P2254" s="117"/>
      <c r="Q2254" s="118"/>
      <c r="R2254" s="119" t="str">
        <f t="shared" si="710"/>
        <v/>
      </c>
      <c r="S2254" s="133">
        <f>IFERROR(IF(M2254&lt;=0.005,IF(F2254="",L2254,0),IF(F2254&lt;&gt;"",0,IF(P2254="",0,IF(P2254="H",0,IF(Q2254&lt;Veriler!$G$2,L2254*Veriler!$G$2,L2254*Q2254)))))," ")</f>
        <v>0</v>
      </c>
      <c r="T2254" s="133">
        <f>IF(Veriler!T2254&lt;=0.1, S2254, IF(AND(Veriler!T2254&gt;0.1, F2254="", P2254="E"), IF(Q2254&gt;Veriler!$G$2, Q2254*S2254, IF(Q2254&lt;Veriler!$G$2, Veriler!$G$2*S2254, Q2254*S2254)), 0))</f>
        <v>0</v>
      </c>
      <c r="U2254" s="133" t="str">
        <f t="shared" si="711"/>
        <v xml:space="preserve"> </v>
      </c>
      <c r="V2254" s="134" t="str">
        <f>IFERROR(IF(O2254="%10 sınırı aşılmıştır.",L2254-T2254,IFERROR(IF(F2254="",IF(S2254=1,0,IF(L2254-S2254=0,"",L2254-S2254)),IF(Veriler!M2254="",L2254,IF(L2254*Veriler!M2254=0,"",L2254*Veriler!M2254))),L2254)),0)</f>
        <v/>
      </c>
      <c r="W2254" s="146"/>
      <c r="X2254" s="146"/>
      <c r="Y2254" s="146"/>
    </row>
    <row r="2255" spans="1:25" s="99" customFormat="1" ht="54.75" customHeight="1" x14ac:dyDescent="0.25">
      <c r="A2255" s="96">
        <f t="shared" si="712"/>
        <v>1661</v>
      </c>
      <c r="B2255" s="175"/>
      <c r="C2255" s="176"/>
      <c r="D2255" s="113"/>
      <c r="E2255" s="115"/>
      <c r="F2255" s="174"/>
      <c r="G2255" s="114" t="str">
        <f t="shared" si="707"/>
        <v/>
      </c>
      <c r="H2255" s="115"/>
      <c r="I2255" s="115"/>
      <c r="J2255" s="115"/>
      <c r="K2255" s="115"/>
      <c r="L2255" s="133" t="str">
        <f t="shared" si="708"/>
        <v/>
      </c>
      <c r="M2255" s="116" t="str">
        <f>IF(L2255="", "", L2255/Veriler!$X$1)</f>
        <v/>
      </c>
      <c r="N2255" s="116" t="str">
        <f>IF(F2255&lt;&gt;"", "İthal Girdi", IF(Veriler!T2255="", "", IF(Veriler!S2255="H", "%0,5 üzerindedir", IF(Veriler!T2255&gt;0.1, "%10 sınırı aşılmıştır.", "Uygun"))))</f>
        <v>%0,5 üzerindedir</v>
      </c>
      <c r="O2255" s="116" t="str">
        <f t="shared" si="709"/>
        <v xml:space="preserve"> </v>
      </c>
      <c r="P2255" s="117"/>
      <c r="Q2255" s="118"/>
      <c r="R2255" s="119" t="str">
        <f t="shared" si="710"/>
        <v/>
      </c>
      <c r="S2255" s="133">
        <f>IFERROR(IF(M2255&lt;=0.005,IF(F2255="",L2255,0),IF(F2255&lt;&gt;"",0,IF(P2255="",0,IF(P2255="H",0,IF(Q2255&lt;Veriler!$G$2,L2255*Veriler!$G$2,L2255*Q2255)))))," ")</f>
        <v>0</v>
      </c>
      <c r="T2255" s="133">
        <f>IF(Veriler!T2255&lt;=0.1, S2255, IF(AND(Veriler!T2255&gt;0.1, F2255="", P2255="E"), IF(Q2255&gt;Veriler!$G$2, Q2255*S2255, IF(Q2255&lt;Veriler!$G$2, Veriler!$G$2*S2255, Q2255*S2255)), 0))</f>
        <v>0</v>
      </c>
      <c r="U2255" s="133" t="str">
        <f t="shared" si="711"/>
        <v xml:space="preserve"> </v>
      </c>
      <c r="V2255" s="134" t="str">
        <f>IFERROR(IF(O2255="%10 sınırı aşılmıştır.",L2255-T2255,IFERROR(IF(F2255="",IF(S2255=1,0,IF(L2255-S2255=0,"",L2255-S2255)),IF(Veriler!M2255="",L2255,IF(L2255*Veriler!M2255=0,"",L2255*Veriler!M2255))),L2255)),0)</f>
        <v/>
      </c>
      <c r="W2255" s="146"/>
      <c r="X2255" s="146"/>
      <c r="Y2255" s="146"/>
    </row>
    <row r="2256" spans="1:25" s="99" customFormat="1" ht="54.75" customHeight="1" x14ac:dyDescent="0.25">
      <c r="A2256" s="96">
        <f t="shared" si="712"/>
        <v>1662</v>
      </c>
      <c r="B2256" s="175"/>
      <c r="C2256" s="176"/>
      <c r="D2256" s="113"/>
      <c r="E2256" s="115"/>
      <c r="F2256" s="174"/>
      <c r="G2256" s="114" t="str">
        <f t="shared" si="707"/>
        <v/>
      </c>
      <c r="H2256" s="115"/>
      <c r="I2256" s="115"/>
      <c r="J2256" s="115"/>
      <c r="K2256" s="115"/>
      <c r="L2256" s="133" t="str">
        <f t="shared" si="708"/>
        <v/>
      </c>
      <c r="M2256" s="116" t="str">
        <f>IF(L2256="", "", L2256/Veriler!$X$1)</f>
        <v/>
      </c>
      <c r="N2256" s="116" t="str">
        <f>IF(F2256&lt;&gt;"", "İthal Girdi", IF(Veriler!T2256="", "", IF(Veriler!S2256="H", "%0,5 üzerindedir", IF(Veriler!T2256&gt;0.1, "%10 sınırı aşılmıştır.", "Uygun"))))</f>
        <v>%0,5 üzerindedir</v>
      </c>
      <c r="O2256" s="116" t="str">
        <f t="shared" si="709"/>
        <v xml:space="preserve"> </v>
      </c>
      <c r="P2256" s="117"/>
      <c r="Q2256" s="118"/>
      <c r="R2256" s="119" t="str">
        <f t="shared" si="710"/>
        <v/>
      </c>
      <c r="S2256" s="133">
        <f>IFERROR(IF(M2256&lt;=0.005,IF(F2256="",L2256,0),IF(F2256&lt;&gt;"",0,IF(P2256="",0,IF(P2256="H",0,IF(Q2256&lt;Veriler!$G$2,L2256*Veriler!$G$2,L2256*Q2256)))))," ")</f>
        <v>0</v>
      </c>
      <c r="T2256" s="133">
        <f>IF(Veriler!T2256&lt;=0.1, S2256, IF(AND(Veriler!T2256&gt;0.1, F2256="", P2256="E"), IF(Q2256&gt;Veriler!$G$2, Q2256*S2256, IF(Q2256&lt;Veriler!$G$2, Veriler!$G$2*S2256, Q2256*S2256)), 0))</f>
        <v>0</v>
      </c>
      <c r="U2256" s="133" t="str">
        <f t="shared" si="711"/>
        <v xml:space="preserve"> </v>
      </c>
      <c r="V2256" s="134" t="str">
        <f>IFERROR(IF(O2256="%10 sınırı aşılmıştır.",L2256-T2256,IFERROR(IF(F2256="",IF(S2256=1,0,IF(L2256-S2256=0,"",L2256-S2256)),IF(Veriler!M2256="",L2256,IF(L2256*Veriler!M2256=0,"",L2256*Veriler!M2256))),L2256)),0)</f>
        <v/>
      </c>
      <c r="W2256" s="146"/>
      <c r="X2256" s="146"/>
      <c r="Y2256" s="146"/>
    </row>
    <row r="2257" spans="1:25" s="99" customFormat="1" ht="54.75" customHeight="1" x14ac:dyDescent="0.25">
      <c r="A2257" s="96">
        <f t="shared" si="712"/>
        <v>1663</v>
      </c>
      <c r="B2257" s="175"/>
      <c r="C2257" s="176"/>
      <c r="D2257" s="113"/>
      <c r="E2257" s="115"/>
      <c r="F2257" s="174"/>
      <c r="G2257" s="114" t="str">
        <f t="shared" si="707"/>
        <v/>
      </c>
      <c r="H2257" s="115"/>
      <c r="I2257" s="115"/>
      <c r="J2257" s="115"/>
      <c r="K2257" s="115"/>
      <c r="L2257" s="133" t="str">
        <f t="shared" si="708"/>
        <v/>
      </c>
      <c r="M2257" s="116" t="str">
        <f>IF(L2257="", "", L2257/Veriler!$X$1)</f>
        <v/>
      </c>
      <c r="N2257" s="116" t="str">
        <f>IF(F2257&lt;&gt;"", "İthal Girdi", IF(Veriler!T2257="", "", IF(Veriler!S2257="H", "%0,5 üzerindedir", IF(Veriler!T2257&gt;0.1, "%10 sınırı aşılmıştır.", "Uygun"))))</f>
        <v>%0,5 üzerindedir</v>
      </c>
      <c r="O2257" s="116" t="str">
        <f t="shared" si="709"/>
        <v xml:space="preserve"> </v>
      </c>
      <c r="P2257" s="117"/>
      <c r="Q2257" s="118"/>
      <c r="R2257" s="119" t="str">
        <f t="shared" si="710"/>
        <v/>
      </c>
      <c r="S2257" s="133">
        <f>IFERROR(IF(M2257&lt;=0.005,IF(F2257="",L2257,0),IF(F2257&lt;&gt;"",0,IF(P2257="",0,IF(P2257="H",0,IF(Q2257&lt;Veriler!$G$2,L2257*Veriler!$G$2,L2257*Q2257)))))," ")</f>
        <v>0</v>
      </c>
      <c r="T2257" s="133">
        <f>IF(Veriler!T2257&lt;=0.1, S2257, IF(AND(Veriler!T2257&gt;0.1, F2257="", P2257="E"), IF(Q2257&gt;Veriler!$G$2, Q2257*S2257, IF(Q2257&lt;Veriler!$G$2, Veriler!$G$2*S2257, Q2257*S2257)), 0))</f>
        <v>0</v>
      </c>
      <c r="U2257" s="133" t="str">
        <f t="shared" si="711"/>
        <v xml:space="preserve"> </v>
      </c>
      <c r="V2257" s="134" t="str">
        <f>IFERROR(IF(O2257="%10 sınırı aşılmıştır.",L2257-T2257,IFERROR(IF(F2257="",IF(S2257=1,0,IF(L2257-S2257=0,"",L2257-S2257)),IF(Veriler!M2257="",L2257,IF(L2257*Veriler!M2257=0,"",L2257*Veriler!M2257))),L2257)),0)</f>
        <v/>
      </c>
      <c r="W2257" s="146"/>
      <c r="X2257" s="146"/>
      <c r="Y2257" s="146"/>
    </row>
    <row r="2258" spans="1:25" s="99" customFormat="1" ht="54.75" customHeight="1" x14ac:dyDescent="0.25">
      <c r="A2258" s="96">
        <f t="shared" si="712"/>
        <v>1664</v>
      </c>
      <c r="B2258" s="175"/>
      <c r="C2258" s="176"/>
      <c r="D2258" s="113"/>
      <c r="E2258" s="115"/>
      <c r="F2258" s="174"/>
      <c r="G2258" s="114" t="str">
        <f t="shared" si="707"/>
        <v/>
      </c>
      <c r="H2258" s="115"/>
      <c r="I2258" s="115"/>
      <c r="J2258" s="115"/>
      <c r="K2258" s="115"/>
      <c r="L2258" s="133" t="str">
        <f t="shared" si="708"/>
        <v/>
      </c>
      <c r="M2258" s="116" t="str">
        <f>IF(L2258="", "", L2258/Veriler!$X$1)</f>
        <v/>
      </c>
      <c r="N2258" s="116" t="str">
        <f>IF(F2258&lt;&gt;"", "İthal Girdi", IF(Veriler!T2258="", "", IF(Veriler!S2258="H", "%0,5 üzerindedir", IF(Veriler!T2258&gt;0.1, "%10 sınırı aşılmıştır.", "Uygun"))))</f>
        <v>%0,5 üzerindedir</v>
      </c>
      <c r="O2258" s="116" t="str">
        <f t="shared" si="709"/>
        <v xml:space="preserve"> </v>
      </c>
      <c r="P2258" s="117"/>
      <c r="Q2258" s="118"/>
      <c r="R2258" s="119" t="str">
        <f t="shared" si="710"/>
        <v/>
      </c>
      <c r="S2258" s="133">
        <f>IFERROR(IF(M2258&lt;=0.005,IF(F2258="",L2258,0),IF(F2258&lt;&gt;"",0,IF(P2258="",0,IF(P2258="H",0,IF(Q2258&lt;Veriler!$G$2,L2258*Veriler!$G$2,L2258*Q2258)))))," ")</f>
        <v>0</v>
      </c>
      <c r="T2258" s="133">
        <f>IF(Veriler!T2258&lt;=0.1, S2258, IF(AND(Veriler!T2258&gt;0.1, F2258="", P2258="E"), IF(Q2258&gt;Veriler!$G$2, Q2258*S2258, IF(Q2258&lt;Veriler!$G$2, Veriler!$G$2*S2258, Q2258*S2258)), 0))</f>
        <v>0</v>
      </c>
      <c r="U2258" s="133" t="str">
        <f t="shared" si="711"/>
        <v xml:space="preserve"> </v>
      </c>
      <c r="V2258" s="134" t="str">
        <f>IFERROR(IF(O2258="%10 sınırı aşılmıştır.",L2258-T2258,IFERROR(IF(F2258="",IF(S2258=1,0,IF(L2258-S2258=0,"",L2258-S2258)),IF(Veriler!M2258="",L2258,IF(L2258*Veriler!M2258=0,"",L2258*Veriler!M2258))),L2258)),0)</f>
        <v/>
      </c>
      <c r="W2258" s="146"/>
      <c r="X2258" s="146"/>
      <c r="Y2258" s="146"/>
    </row>
    <row r="2259" spans="1:25" s="99" customFormat="1" ht="54.75" customHeight="1" x14ac:dyDescent="0.25">
      <c r="A2259" s="96">
        <f t="shared" si="712"/>
        <v>1665</v>
      </c>
      <c r="B2259" s="175"/>
      <c r="C2259" s="176"/>
      <c r="D2259" s="113"/>
      <c r="E2259" s="115"/>
      <c r="F2259" s="174"/>
      <c r="G2259" s="114" t="str">
        <f t="shared" si="707"/>
        <v/>
      </c>
      <c r="H2259" s="115"/>
      <c r="I2259" s="115"/>
      <c r="J2259" s="115"/>
      <c r="K2259" s="115"/>
      <c r="L2259" s="133" t="str">
        <f t="shared" si="708"/>
        <v/>
      </c>
      <c r="M2259" s="116" t="str">
        <f>IF(L2259="", "", L2259/Veriler!$X$1)</f>
        <v/>
      </c>
      <c r="N2259" s="116" t="str">
        <f>IF(F2259&lt;&gt;"", "İthal Girdi", IF(Veriler!T2259="", "", IF(Veriler!S2259="H", "%0,5 üzerindedir", IF(Veriler!T2259&gt;0.1, "%10 sınırı aşılmıştır.", "Uygun"))))</f>
        <v>%0,5 üzerindedir</v>
      </c>
      <c r="O2259" s="116" t="str">
        <f t="shared" si="709"/>
        <v xml:space="preserve"> </v>
      </c>
      <c r="P2259" s="117"/>
      <c r="Q2259" s="118"/>
      <c r="R2259" s="119" t="str">
        <f t="shared" si="710"/>
        <v/>
      </c>
      <c r="S2259" s="133">
        <f>IFERROR(IF(M2259&lt;=0.005,IF(F2259="",L2259,0),IF(F2259&lt;&gt;"",0,IF(P2259="",0,IF(P2259="H",0,IF(Q2259&lt;Veriler!$G$2,L2259*Veriler!$G$2,L2259*Q2259)))))," ")</f>
        <v>0</v>
      </c>
      <c r="T2259" s="133">
        <f>IF(Veriler!T2259&lt;=0.1, S2259, IF(AND(Veriler!T2259&gt;0.1, F2259="", P2259="E"), IF(Q2259&gt;Veriler!$G$2, Q2259*S2259, IF(Q2259&lt;Veriler!$G$2, Veriler!$G$2*S2259, Q2259*S2259)), 0))</f>
        <v>0</v>
      </c>
      <c r="U2259" s="133" t="str">
        <f t="shared" si="711"/>
        <v xml:space="preserve"> </v>
      </c>
      <c r="V2259" s="134" t="str">
        <f>IFERROR(IF(O2259="%10 sınırı aşılmıştır.",L2259-T2259,IFERROR(IF(F2259="",IF(S2259=1,0,IF(L2259-S2259=0,"",L2259-S2259)),IF(Veriler!M2259="",L2259,IF(L2259*Veriler!M2259=0,"",L2259*Veriler!M2259))),L2259)),0)</f>
        <v/>
      </c>
      <c r="W2259" s="146"/>
      <c r="X2259" s="146"/>
      <c r="Y2259" s="146"/>
    </row>
    <row r="2260" spans="1:25" s="99" customFormat="1" ht="54.75" customHeight="1" x14ac:dyDescent="0.25">
      <c r="A2260" s="96">
        <f t="shared" si="712"/>
        <v>1666</v>
      </c>
      <c r="B2260" s="175"/>
      <c r="C2260" s="176"/>
      <c r="D2260" s="113"/>
      <c r="E2260" s="115"/>
      <c r="F2260" s="174"/>
      <c r="G2260" s="114" t="str">
        <f t="shared" si="707"/>
        <v/>
      </c>
      <c r="H2260" s="115"/>
      <c r="I2260" s="115"/>
      <c r="J2260" s="115"/>
      <c r="K2260" s="115"/>
      <c r="L2260" s="133" t="str">
        <f t="shared" si="708"/>
        <v/>
      </c>
      <c r="M2260" s="116" t="str">
        <f>IF(L2260="", "", L2260/Veriler!$X$1)</f>
        <v/>
      </c>
      <c r="N2260" s="116" t="str">
        <f>IF(F2260&lt;&gt;"", "İthal Girdi", IF(Veriler!T2260="", "", IF(Veriler!S2260="H", "%0,5 üzerindedir", IF(Veriler!T2260&gt;0.1, "%10 sınırı aşılmıştır.", "Uygun"))))</f>
        <v>%0,5 üzerindedir</v>
      </c>
      <c r="O2260" s="116" t="str">
        <f t="shared" si="709"/>
        <v xml:space="preserve"> </v>
      </c>
      <c r="P2260" s="117"/>
      <c r="Q2260" s="118"/>
      <c r="R2260" s="119" t="str">
        <f t="shared" si="710"/>
        <v/>
      </c>
      <c r="S2260" s="133">
        <f>IFERROR(IF(M2260&lt;=0.005,IF(F2260="",L2260,0),IF(F2260&lt;&gt;"",0,IF(P2260="",0,IF(P2260="H",0,IF(Q2260&lt;Veriler!$G$2,L2260*Veriler!$G$2,L2260*Q2260)))))," ")</f>
        <v>0</v>
      </c>
      <c r="T2260" s="133">
        <f>IF(Veriler!T2260&lt;=0.1, S2260, IF(AND(Veriler!T2260&gt;0.1, F2260="", P2260="E"), IF(Q2260&gt;Veriler!$G$2, Q2260*S2260, IF(Q2260&lt;Veriler!$G$2, Veriler!$G$2*S2260, Q2260*S2260)), 0))</f>
        <v>0</v>
      </c>
      <c r="U2260" s="133" t="str">
        <f t="shared" si="711"/>
        <v xml:space="preserve"> </v>
      </c>
      <c r="V2260" s="134" t="str">
        <f>IFERROR(IF(O2260="%10 sınırı aşılmıştır.",L2260-T2260,IFERROR(IF(F2260="",IF(S2260=1,0,IF(L2260-S2260=0,"",L2260-S2260)),IF(Veriler!M2260="",L2260,IF(L2260*Veriler!M2260=0,"",L2260*Veriler!M2260))),L2260)),0)</f>
        <v/>
      </c>
      <c r="W2260" s="146"/>
      <c r="X2260" s="146"/>
      <c r="Y2260" s="146"/>
    </row>
    <row r="2261" spans="1:25" s="99" customFormat="1" ht="36" hidden="1" customHeight="1" x14ac:dyDescent="0.25">
      <c r="A2261" s="101"/>
      <c r="B2261" s="191" t="s">
        <v>16</v>
      </c>
      <c r="C2261" s="176"/>
      <c r="D2261" s="120"/>
      <c r="E2261" s="171"/>
      <c r="F2261" s="172"/>
      <c r="G2261" s="121"/>
      <c r="H2261" s="115"/>
      <c r="I2261" s="115"/>
      <c r="J2261" s="115"/>
      <c r="K2261" s="115"/>
      <c r="L2261" s="121"/>
      <c r="M2261" s="121"/>
      <c r="N2261" s="121"/>
      <c r="O2261" s="121"/>
      <c r="P2261" s="120"/>
      <c r="Q2261" s="120"/>
      <c r="R2261" s="183"/>
      <c r="S2261" s="184"/>
      <c r="T2261" s="121"/>
      <c r="U2261" s="121"/>
      <c r="V2261" s="121"/>
      <c r="W2261" s="146"/>
      <c r="X2261" s="146"/>
      <c r="Y2261" s="146"/>
    </row>
    <row r="2262" spans="1:25" s="99" customFormat="1" ht="54.75" customHeight="1" x14ac:dyDescent="0.25">
      <c r="A2262" s="96">
        <f>A2260+1</f>
        <v>1667</v>
      </c>
      <c r="B2262" s="175"/>
      <c r="C2262" s="176"/>
      <c r="D2262" s="113"/>
      <c r="E2262" s="115"/>
      <c r="F2262" s="174"/>
      <c r="G2262" s="114" t="str">
        <f t="shared" ref="G2262:G2275" si="713">IF(AND(F2262&lt;&gt;"",V2262&lt;&gt;"",L2262&lt;&gt;0),V2262/L2262,"")</f>
        <v/>
      </c>
      <c r="H2262" s="115"/>
      <c r="I2262" s="115"/>
      <c r="J2262" s="115"/>
      <c r="K2262" s="115"/>
      <c r="L2262" s="133" t="str">
        <f t="shared" ref="L2262:L2275" si="714">IF(AND(H2262&lt;&gt;0, J2262&lt;&gt;0, K2262&lt;&gt;0), H2262*J2262*K2262, "")</f>
        <v/>
      </c>
      <c r="M2262" s="116" t="str">
        <f>IF(L2262="", "", L2262/Veriler!$X$1)</f>
        <v/>
      </c>
      <c r="N2262" s="116" t="str">
        <f>IF(F2262&lt;&gt;"", "İthal Girdi", IF(Veriler!T2262="", "", IF(Veriler!S2262="H", "%0,5 üzerindedir", IF(Veriler!T2262&gt;0.1, "%10 sınırı aşılmıştır.", "Uygun"))))</f>
        <v>%0,5 üzerindedir</v>
      </c>
      <c r="O2262" s="116" t="str">
        <f t="shared" ref="O2262:O2275" si="715">IF(M2262=""," ",N2262)</f>
        <v xml:space="preserve"> </v>
      </c>
      <c r="P2262" s="117"/>
      <c r="Q2262" s="118"/>
      <c r="R2262" s="119" t="str">
        <f t="shared" ref="R2262:R2275" si="716">IFERROR(IF(AND(T2262&lt;&gt;"",L2262&lt;&gt;"",L2262&lt;&gt;0,T2262&lt;&gt;0),T2262/L2262,"")," ")</f>
        <v/>
      </c>
      <c r="S2262" s="133">
        <f>IFERROR(IF(M2262&lt;=0.005,IF(F2262="",L2262,0),IF(F2262&lt;&gt;"",0,IF(P2262="",0,IF(P2262="H",0,IF(Q2262&lt;Veriler!$G$2,L2262*Veriler!$G$2,L2262*Q2262)))))," ")</f>
        <v>0</v>
      </c>
      <c r="T2262" s="133">
        <f>IF(Veriler!T2262&lt;=0.1, S2262, IF(AND(Veriler!T2262&gt;0.1, F2262="", P2262="E"), IF(Q2262&gt;Veriler!$G$2, Q2262*S2262, IF(Q2262&lt;Veriler!$G$2, Veriler!$G$2*S2262, Q2262*S2262)), 0))</f>
        <v>0</v>
      </c>
      <c r="U2262" s="133" t="str">
        <f t="shared" ref="U2262:U2275" si="717">IF(T2262=0," ",T2262)</f>
        <v xml:space="preserve"> </v>
      </c>
      <c r="V2262" s="134" t="str">
        <f>IFERROR(IF(O2262="%10 sınırı aşılmıştır.",L2262-T2262,IFERROR(IF(F2262="",IF(S2262=1,0,IF(L2262-S2262=0,"",L2262-S2262)),IF(Veriler!M2262="",L2262,IF(L2262*Veriler!M2262=0,"",L2262*Veriler!M2262))),L2262)),0)</f>
        <v/>
      </c>
      <c r="W2262" s="146"/>
      <c r="X2262" s="146"/>
      <c r="Y2262" s="146"/>
    </row>
    <row r="2263" spans="1:25" s="99" customFormat="1" ht="54.75" customHeight="1" x14ac:dyDescent="0.25">
      <c r="A2263" s="96">
        <f t="shared" ref="A2263:A2275" si="718">A2262+1</f>
        <v>1668</v>
      </c>
      <c r="B2263" s="175"/>
      <c r="C2263" s="176"/>
      <c r="D2263" s="113"/>
      <c r="E2263" s="115"/>
      <c r="F2263" s="174"/>
      <c r="G2263" s="114" t="str">
        <f t="shared" si="713"/>
        <v/>
      </c>
      <c r="H2263" s="115"/>
      <c r="I2263" s="115"/>
      <c r="J2263" s="115"/>
      <c r="K2263" s="115"/>
      <c r="L2263" s="133" t="str">
        <f t="shared" si="714"/>
        <v/>
      </c>
      <c r="M2263" s="116" t="str">
        <f>IF(L2263="", "", L2263/Veriler!$X$1)</f>
        <v/>
      </c>
      <c r="N2263" s="116" t="str">
        <f>IF(F2263&lt;&gt;"", "İthal Girdi", IF(Veriler!T2263="", "", IF(Veriler!S2263="H", "%0,5 üzerindedir", IF(Veriler!T2263&gt;0.1, "%10 sınırı aşılmıştır.", "Uygun"))))</f>
        <v>%0,5 üzerindedir</v>
      </c>
      <c r="O2263" s="116" t="str">
        <f t="shared" si="715"/>
        <v xml:space="preserve"> </v>
      </c>
      <c r="P2263" s="117"/>
      <c r="Q2263" s="118"/>
      <c r="R2263" s="119" t="str">
        <f t="shared" si="716"/>
        <v/>
      </c>
      <c r="S2263" s="133">
        <f>IFERROR(IF(M2263&lt;=0.005,IF(F2263="",L2263,0),IF(F2263&lt;&gt;"",0,IF(P2263="",0,IF(P2263="H",0,IF(Q2263&lt;Veriler!$G$2,L2263*Veriler!$G$2,L2263*Q2263)))))," ")</f>
        <v>0</v>
      </c>
      <c r="T2263" s="133">
        <f>IF(Veriler!T2263&lt;=0.1, S2263, IF(AND(Veriler!T2263&gt;0.1, F2263="", P2263="E"), IF(Q2263&gt;Veriler!$G$2, Q2263*S2263, IF(Q2263&lt;Veriler!$G$2, Veriler!$G$2*S2263, Q2263*S2263)), 0))</f>
        <v>0</v>
      </c>
      <c r="U2263" s="133" t="str">
        <f t="shared" si="717"/>
        <v xml:space="preserve"> </v>
      </c>
      <c r="V2263" s="134" t="str">
        <f>IFERROR(IF(O2263="%10 sınırı aşılmıştır.",L2263-T2263,IFERROR(IF(F2263="",IF(S2263=1,0,IF(L2263-S2263=0,"",L2263-S2263)),IF(Veriler!M2263="",L2263,IF(L2263*Veriler!M2263=0,"",L2263*Veriler!M2263))),L2263)),0)</f>
        <v/>
      </c>
      <c r="W2263" s="146"/>
      <c r="X2263" s="146"/>
      <c r="Y2263" s="146"/>
    </row>
    <row r="2264" spans="1:25" s="99" customFormat="1" ht="54.75" customHeight="1" x14ac:dyDescent="0.25">
      <c r="A2264" s="96">
        <f t="shared" si="718"/>
        <v>1669</v>
      </c>
      <c r="B2264" s="175"/>
      <c r="C2264" s="176"/>
      <c r="D2264" s="113"/>
      <c r="E2264" s="115"/>
      <c r="F2264" s="174"/>
      <c r="G2264" s="114" t="str">
        <f t="shared" si="713"/>
        <v/>
      </c>
      <c r="H2264" s="115"/>
      <c r="I2264" s="115"/>
      <c r="J2264" s="115"/>
      <c r="K2264" s="115"/>
      <c r="L2264" s="133" t="str">
        <f t="shared" si="714"/>
        <v/>
      </c>
      <c r="M2264" s="116" t="str">
        <f>IF(L2264="", "", L2264/Veriler!$X$1)</f>
        <v/>
      </c>
      <c r="N2264" s="116" t="str">
        <f>IF(F2264&lt;&gt;"", "İthal Girdi", IF(Veriler!T2264="", "", IF(Veriler!S2264="H", "%0,5 üzerindedir", IF(Veriler!T2264&gt;0.1, "%10 sınırı aşılmıştır.", "Uygun"))))</f>
        <v>%0,5 üzerindedir</v>
      </c>
      <c r="O2264" s="116" t="str">
        <f t="shared" si="715"/>
        <v xml:space="preserve"> </v>
      </c>
      <c r="P2264" s="117"/>
      <c r="Q2264" s="118"/>
      <c r="R2264" s="119" t="str">
        <f t="shared" si="716"/>
        <v/>
      </c>
      <c r="S2264" s="133">
        <f>IFERROR(IF(M2264&lt;=0.005,IF(F2264="",L2264,0),IF(F2264&lt;&gt;"",0,IF(P2264="",0,IF(P2264="H",0,IF(Q2264&lt;Veriler!$G$2,L2264*Veriler!$G$2,L2264*Q2264)))))," ")</f>
        <v>0</v>
      </c>
      <c r="T2264" s="133">
        <f>IF(Veriler!T2264&lt;=0.1, S2264, IF(AND(Veriler!T2264&gt;0.1, F2264="", P2264="E"), IF(Q2264&gt;Veriler!$G$2, Q2264*S2264, IF(Q2264&lt;Veriler!$G$2, Veriler!$G$2*S2264, Q2264*S2264)), 0))</f>
        <v>0</v>
      </c>
      <c r="U2264" s="133" t="str">
        <f t="shared" si="717"/>
        <v xml:space="preserve"> </v>
      </c>
      <c r="V2264" s="134" t="str">
        <f>IFERROR(IF(O2264="%10 sınırı aşılmıştır.",L2264-T2264,IFERROR(IF(F2264="",IF(S2264=1,0,IF(L2264-S2264=0,"",L2264-S2264)),IF(Veriler!M2264="",L2264,IF(L2264*Veriler!M2264=0,"",L2264*Veriler!M2264))),L2264)),0)</f>
        <v/>
      </c>
      <c r="W2264" s="146"/>
      <c r="X2264" s="146"/>
      <c r="Y2264" s="146"/>
    </row>
    <row r="2265" spans="1:25" s="99" customFormat="1" ht="54.75" customHeight="1" x14ac:dyDescent="0.25">
      <c r="A2265" s="96">
        <f t="shared" si="718"/>
        <v>1670</v>
      </c>
      <c r="B2265" s="175"/>
      <c r="C2265" s="176"/>
      <c r="D2265" s="113"/>
      <c r="E2265" s="115"/>
      <c r="F2265" s="174"/>
      <c r="G2265" s="114" t="str">
        <f t="shared" si="713"/>
        <v/>
      </c>
      <c r="H2265" s="115"/>
      <c r="I2265" s="115"/>
      <c r="J2265" s="115"/>
      <c r="K2265" s="115"/>
      <c r="L2265" s="133" t="str">
        <f t="shared" si="714"/>
        <v/>
      </c>
      <c r="M2265" s="116" t="str">
        <f>IF(L2265="", "", L2265/Veriler!$X$1)</f>
        <v/>
      </c>
      <c r="N2265" s="116" t="str">
        <f>IF(F2265&lt;&gt;"", "İthal Girdi", IF(Veriler!T2265="", "", IF(Veriler!S2265="H", "%0,5 üzerindedir", IF(Veriler!T2265&gt;0.1, "%10 sınırı aşılmıştır.", "Uygun"))))</f>
        <v>%0,5 üzerindedir</v>
      </c>
      <c r="O2265" s="116" t="str">
        <f t="shared" si="715"/>
        <v xml:space="preserve"> </v>
      </c>
      <c r="P2265" s="117"/>
      <c r="Q2265" s="118"/>
      <c r="R2265" s="119" t="str">
        <f t="shared" si="716"/>
        <v/>
      </c>
      <c r="S2265" s="133">
        <f>IFERROR(IF(M2265&lt;=0.005,IF(F2265="",L2265,0),IF(F2265&lt;&gt;"",0,IF(P2265="",0,IF(P2265="H",0,IF(Q2265&lt;Veriler!$G$2,L2265*Veriler!$G$2,L2265*Q2265)))))," ")</f>
        <v>0</v>
      </c>
      <c r="T2265" s="133">
        <f>IF(Veriler!T2265&lt;=0.1, S2265, IF(AND(Veriler!T2265&gt;0.1, F2265="", P2265="E"), IF(Q2265&gt;Veriler!$G$2, Q2265*S2265, IF(Q2265&lt;Veriler!$G$2, Veriler!$G$2*S2265, Q2265*S2265)), 0))</f>
        <v>0</v>
      </c>
      <c r="U2265" s="133" t="str">
        <f t="shared" si="717"/>
        <v xml:space="preserve"> </v>
      </c>
      <c r="V2265" s="134" t="str">
        <f>IFERROR(IF(O2265="%10 sınırı aşılmıştır.",L2265-T2265,IFERROR(IF(F2265="",IF(S2265=1,0,IF(L2265-S2265=0,"",L2265-S2265)),IF(Veriler!M2265="",L2265,IF(L2265*Veriler!M2265=0,"",L2265*Veriler!M2265))),L2265)),0)</f>
        <v/>
      </c>
      <c r="W2265" s="146"/>
      <c r="X2265" s="146"/>
      <c r="Y2265" s="146"/>
    </row>
    <row r="2266" spans="1:25" s="99" customFormat="1" ht="54.75" customHeight="1" x14ac:dyDescent="0.25">
      <c r="A2266" s="96">
        <f t="shared" si="718"/>
        <v>1671</v>
      </c>
      <c r="B2266" s="175"/>
      <c r="C2266" s="176"/>
      <c r="D2266" s="113"/>
      <c r="E2266" s="115"/>
      <c r="F2266" s="174"/>
      <c r="G2266" s="114" t="str">
        <f t="shared" si="713"/>
        <v/>
      </c>
      <c r="H2266" s="115"/>
      <c r="I2266" s="115"/>
      <c r="J2266" s="115"/>
      <c r="K2266" s="115"/>
      <c r="L2266" s="133" t="str">
        <f t="shared" si="714"/>
        <v/>
      </c>
      <c r="M2266" s="116" t="str">
        <f>IF(L2266="", "", L2266/Veriler!$X$1)</f>
        <v/>
      </c>
      <c r="N2266" s="116" t="str">
        <f>IF(F2266&lt;&gt;"", "İthal Girdi", IF(Veriler!T2266="", "", IF(Veriler!S2266="H", "%0,5 üzerindedir", IF(Veriler!T2266&gt;0.1, "%10 sınırı aşılmıştır.", "Uygun"))))</f>
        <v>%0,5 üzerindedir</v>
      </c>
      <c r="O2266" s="116" t="str">
        <f t="shared" si="715"/>
        <v xml:space="preserve"> </v>
      </c>
      <c r="P2266" s="117"/>
      <c r="Q2266" s="118"/>
      <c r="R2266" s="119" t="str">
        <f t="shared" si="716"/>
        <v/>
      </c>
      <c r="S2266" s="133">
        <f>IFERROR(IF(M2266&lt;=0.005,IF(F2266="",L2266,0),IF(F2266&lt;&gt;"",0,IF(P2266="",0,IF(P2266="H",0,IF(Q2266&lt;Veriler!$G$2,L2266*Veriler!$G$2,L2266*Q2266)))))," ")</f>
        <v>0</v>
      </c>
      <c r="T2266" s="133">
        <f>IF(Veriler!T2266&lt;=0.1, S2266, IF(AND(Veriler!T2266&gt;0.1, F2266="", P2266="E"), IF(Q2266&gt;Veriler!$G$2, Q2266*S2266, IF(Q2266&lt;Veriler!$G$2, Veriler!$G$2*S2266, Q2266*S2266)), 0))</f>
        <v>0</v>
      </c>
      <c r="U2266" s="133" t="str">
        <f t="shared" si="717"/>
        <v xml:space="preserve"> </v>
      </c>
      <c r="V2266" s="134" t="str">
        <f>IFERROR(IF(O2266="%10 sınırı aşılmıştır.",L2266-T2266,IFERROR(IF(F2266="",IF(S2266=1,0,IF(L2266-S2266=0,"",L2266-S2266)),IF(Veriler!M2266="",L2266,IF(L2266*Veriler!M2266=0,"",L2266*Veriler!M2266))),L2266)),0)</f>
        <v/>
      </c>
      <c r="W2266" s="146"/>
      <c r="X2266" s="146"/>
      <c r="Y2266" s="146"/>
    </row>
    <row r="2267" spans="1:25" s="99" customFormat="1" ht="54.75" customHeight="1" x14ac:dyDescent="0.25">
      <c r="A2267" s="96">
        <f t="shared" si="718"/>
        <v>1672</v>
      </c>
      <c r="B2267" s="175"/>
      <c r="C2267" s="176"/>
      <c r="D2267" s="113"/>
      <c r="E2267" s="115"/>
      <c r="F2267" s="174"/>
      <c r="G2267" s="114" t="str">
        <f t="shared" si="713"/>
        <v/>
      </c>
      <c r="H2267" s="115"/>
      <c r="I2267" s="115"/>
      <c r="J2267" s="115"/>
      <c r="K2267" s="115"/>
      <c r="L2267" s="133" t="str">
        <f t="shared" si="714"/>
        <v/>
      </c>
      <c r="M2267" s="116" t="str">
        <f>IF(L2267="", "", L2267/Veriler!$X$1)</f>
        <v/>
      </c>
      <c r="N2267" s="116" t="str">
        <f>IF(F2267&lt;&gt;"", "İthal Girdi", IF(Veriler!T2267="", "", IF(Veriler!S2267="H", "%0,5 üzerindedir", IF(Veriler!T2267&gt;0.1, "%10 sınırı aşılmıştır.", "Uygun"))))</f>
        <v>%0,5 üzerindedir</v>
      </c>
      <c r="O2267" s="116" t="str">
        <f t="shared" si="715"/>
        <v xml:space="preserve"> </v>
      </c>
      <c r="P2267" s="117"/>
      <c r="Q2267" s="118"/>
      <c r="R2267" s="119" t="str">
        <f t="shared" si="716"/>
        <v/>
      </c>
      <c r="S2267" s="133">
        <f>IFERROR(IF(M2267&lt;=0.005,IF(F2267="",L2267,0),IF(F2267&lt;&gt;"",0,IF(P2267="",0,IF(P2267="H",0,IF(Q2267&lt;Veriler!$G$2,L2267*Veriler!$G$2,L2267*Q2267)))))," ")</f>
        <v>0</v>
      </c>
      <c r="T2267" s="133">
        <f>IF(Veriler!T2267&lt;=0.1, S2267, IF(AND(Veriler!T2267&gt;0.1, F2267="", P2267="E"), IF(Q2267&gt;Veriler!$G$2, Q2267*S2267, IF(Q2267&lt;Veriler!$G$2, Veriler!$G$2*S2267, Q2267*S2267)), 0))</f>
        <v>0</v>
      </c>
      <c r="U2267" s="133" t="str">
        <f t="shared" si="717"/>
        <v xml:space="preserve"> </v>
      </c>
      <c r="V2267" s="134" t="str">
        <f>IFERROR(IF(O2267="%10 sınırı aşılmıştır.",L2267-T2267,IFERROR(IF(F2267="",IF(S2267=1,0,IF(L2267-S2267=0,"",L2267-S2267)),IF(Veriler!M2267="",L2267,IF(L2267*Veriler!M2267=0,"",L2267*Veriler!M2267))),L2267)),0)</f>
        <v/>
      </c>
      <c r="W2267" s="146"/>
      <c r="X2267" s="146"/>
      <c r="Y2267" s="146"/>
    </row>
    <row r="2268" spans="1:25" s="99" customFormat="1" ht="54.75" customHeight="1" x14ac:dyDescent="0.25">
      <c r="A2268" s="96">
        <f t="shared" si="718"/>
        <v>1673</v>
      </c>
      <c r="B2268" s="175"/>
      <c r="C2268" s="176"/>
      <c r="D2268" s="113"/>
      <c r="E2268" s="115"/>
      <c r="F2268" s="174"/>
      <c r="G2268" s="114" t="str">
        <f t="shared" si="713"/>
        <v/>
      </c>
      <c r="H2268" s="115"/>
      <c r="I2268" s="115"/>
      <c r="J2268" s="115"/>
      <c r="K2268" s="115"/>
      <c r="L2268" s="133" t="str">
        <f t="shared" si="714"/>
        <v/>
      </c>
      <c r="M2268" s="116" t="str">
        <f>IF(L2268="", "", L2268/Veriler!$X$1)</f>
        <v/>
      </c>
      <c r="N2268" s="116" t="str">
        <f>IF(F2268&lt;&gt;"", "İthal Girdi", IF(Veriler!T2268="", "", IF(Veriler!S2268="H", "%0,5 üzerindedir", IF(Veriler!T2268&gt;0.1, "%10 sınırı aşılmıştır.", "Uygun"))))</f>
        <v>%0,5 üzerindedir</v>
      </c>
      <c r="O2268" s="116" t="str">
        <f t="shared" si="715"/>
        <v xml:space="preserve"> </v>
      </c>
      <c r="P2268" s="117"/>
      <c r="Q2268" s="118"/>
      <c r="R2268" s="119" t="str">
        <f t="shared" si="716"/>
        <v/>
      </c>
      <c r="S2268" s="133">
        <f>IFERROR(IF(M2268&lt;=0.005,IF(F2268="",L2268,0),IF(F2268&lt;&gt;"",0,IF(P2268="",0,IF(P2268="H",0,IF(Q2268&lt;Veriler!$G$2,L2268*Veriler!$G$2,L2268*Q2268)))))," ")</f>
        <v>0</v>
      </c>
      <c r="T2268" s="133">
        <f>IF(Veriler!T2268&lt;=0.1, S2268, IF(AND(Veriler!T2268&gt;0.1, F2268="", P2268="E"), IF(Q2268&gt;Veriler!$G$2, Q2268*S2268, IF(Q2268&lt;Veriler!$G$2, Veriler!$G$2*S2268, Q2268*S2268)), 0))</f>
        <v>0</v>
      </c>
      <c r="U2268" s="133" t="str">
        <f t="shared" si="717"/>
        <v xml:space="preserve"> </v>
      </c>
      <c r="V2268" s="134" t="str">
        <f>IFERROR(IF(O2268="%10 sınırı aşılmıştır.",L2268-T2268,IFERROR(IF(F2268="",IF(S2268=1,0,IF(L2268-S2268=0,"",L2268-S2268)),IF(Veriler!M2268="",L2268,IF(L2268*Veriler!M2268=0,"",L2268*Veriler!M2268))),L2268)),0)</f>
        <v/>
      </c>
      <c r="W2268" s="146"/>
      <c r="X2268" s="146"/>
      <c r="Y2268" s="146"/>
    </row>
    <row r="2269" spans="1:25" s="99" customFormat="1" ht="54.75" customHeight="1" x14ac:dyDescent="0.25">
      <c r="A2269" s="96">
        <f t="shared" si="718"/>
        <v>1674</v>
      </c>
      <c r="B2269" s="175"/>
      <c r="C2269" s="176"/>
      <c r="D2269" s="113"/>
      <c r="E2269" s="115"/>
      <c r="F2269" s="174"/>
      <c r="G2269" s="114" t="str">
        <f t="shared" si="713"/>
        <v/>
      </c>
      <c r="H2269" s="115"/>
      <c r="I2269" s="115"/>
      <c r="J2269" s="115"/>
      <c r="K2269" s="115"/>
      <c r="L2269" s="133" t="str">
        <f t="shared" si="714"/>
        <v/>
      </c>
      <c r="M2269" s="116" t="str">
        <f>IF(L2269="", "", L2269/Veriler!$X$1)</f>
        <v/>
      </c>
      <c r="N2269" s="116" t="str">
        <f>IF(F2269&lt;&gt;"", "İthal Girdi", IF(Veriler!T2269="", "", IF(Veriler!S2269="H", "%0,5 üzerindedir", IF(Veriler!T2269&gt;0.1, "%10 sınırı aşılmıştır.", "Uygun"))))</f>
        <v>%0,5 üzerindedir</v>
      </c>
      <c r="O2269" s="116" t="str">
        <f t="shared" si="715"/>
        <v xml:space="preserve"> </v>
      </c>
      <c r="P2269" s="117"/>
      <c r="Q2269" s="118"/>
      <c r="R2269" s="119" t="str">
        <f t="shared" si="716"/>
        <v/>
      </c>
      <c r="S2269" s="133">
        <f>IFERROR(IF(M2269&lt;=0.005,IF(F2269="",L2269,0),IF(F2269&lt;&gt;"",0,IF(P2269="",0,IF(P2269="H",0,IF(Q2269&lt;Veriler!$G$2,L2269*Veriler!$G$2,L2269*Q2269)))))," ")</f>
        <v>0</v>
      </c>
      <c r="T2269" s="133">
        <f>IF(Veriler!T2269&lt;=0.1, S2269, IF(AND(Veriler!T2269&gt;0.1, F2269="", P2269="E"), IF(Q2269&gt;Veriler!$G$2, Q2269*S2269, IF(Q2269&lt;Veriler!$G$2, Veriler!$G$2*S2269, Q2269*S2269)), 0))</f>
        <v>0</v>
      </c>
      <c r="U2269" s="133" t="str">
        <f t="shared" si="717"/>
        <v xml:space="preserve"> </v>
      </c>
      <c r="V2269" s="134" t="str">
        <f>IFERROR(IF(O2269="%10 sınırı aşılmıştır.",L2269-T2269,IFERROR(IF(F2269="",IF(S2269=1,0,IF(L2269-S2269=0,"",L2269-S2269)),IF(Veriler!M2269="",L2269,IF(L2269*Veriler!M2269=0,"",L2269*Veriler!M2269))),L2269)),0)</f>
        <v/>
      </c>
      <c r="W2269" s="146"/>
      <c r="X2269" s="146"/>
      <c r="Y2269" s="146"/>
    </row>
    <row r="2270" spans="1:25" s="99" customFormat="1" ht="54.75" customHeight="1" x14ac:dyDescent="0.25">
      <c r="A2270" s="96">
        <f t="shared" si="718"/>
        <v>1675</v>
      </c>
      <c r="B2270" s="175"/>
      <c r="C2270" s="176"/>
      <c r="D2270" s="113"/>
      <c r="E2270" s="115"/>
      <c r="F2270" s="174"/>
      <c r="G2270" s="114" t="str">
        <f t="shared" si="713"/>
        <v/>
      </c>
      <c r="H2270" s="115"/>
      <c r="I2270" s="115"/>
      <c r="J2270" s="115"/>
      <c r="K2270" s="115"/>
      <c r="L2270" s="133" t="str">
        <f t="shared" si="714"/>
        <v/>
      </c>
      <c r="M2270" s="116" t="str">
        <f>IF(L2270="", "", L2270/Veriler!$X$1)</f>
        <v/>
      </c>
      <c r="N2270" s="116" t="str">
        <f>IF(F2270&lt;&gt;"", "İthal Girdi", IF(Veriler!T2270="", "", IF(Veriler!S2270="H", "%0,5 üzerindedir", IF(Veriler!T2270&gt;0.1, "%10 sınırı aşılmıştır.", "Uygun"))))</f>
        <v>%0,5 üzerindedir</v>
      </c>
      <c r="O2270" s="116" t="str">
        <f t="shared" si="715"/>
        <v xml:space="preserve"> </v>
      </c>
      <c r="P2270" s="117"/>
      <c r="Q2270" s="118"/>
      <c r="R2270" s="119" t="str">
        <f t="shared" si="716"/>
        <v/>
      </c>
      <c r="S2270" s="133">
        <f>IFERROR(IF(M2270&lt;=0.005,IF(F2270="",L2270,0),IF(F2270&lt;&gt;"",0,IF(P2270="",0,IF(P2270="H",0,IF(Q2270&lt;Veriler!$G$2,L2270*Veriler!$G$2,L2270*Q2270)))))," ")</f>
        <v>0</v>
      </c>
      <c r="T2270" s="133">
        <f>IF(Veriler!T2270&lt;=0.1, S2270, IF(AND(Veriler!T2270&gt;0.1, F2270="", P2270="E"), IF(Q2270&gt;Veriler!$G$2, Q2270*S2270, IF(Q2270&lt;Veriler!$G$2, Veriler!$G$2*S2270, Q2270*S2270)), 0))</f>
        <v>0</v>
      </c>
      <c r="U2270" s="133" t="str">
        <f t="shared" si="717"/>
        <v xml:space="preserve"> </v>
      </c>
      <c r="V2270" s="134" t="str">
        <f>IFERROR(IF(O2270="%10 sınırı aşılmıştır.",L2270-T2270,IFERROR(IF(F2270="",IF(S2270=1,0,IF(L2270-S2270=0,"",L2270-S2270)),IF(Veriler!M2270="",L2270,IF(L2270*Veriler!M2270=0,"",L2270*Veriler!M2270))),L2270)),0)</f>
        <v/>
      </c>
      <c r="W2270" s="146"/>
      <c r="X2270" s="146"/>
      <c r="Y2270" s="146"/>
    </row>
    <row r="2271" spans="1:25" s="99" customFormat="1" ht="54.75" customHeight="1" x14ac:dyDescent="0.25">
      <c r="A2271" s="96">
        <f t="shared" si="718"/>
        <v>1676</v>
      </c>
      <c r="B2271" s="175"/>
      <c r="C2271" s="176"/>
      <c r="D2271" s="113"/>
      <c r="E2271" s="115"/>
      <c r="F2271" s="174"/>
      <c r="G2271" s="114" t="str">
        <f t="shared" si="713"/>
        <v/>
      </c>
      <c r="H2271" s="115"/>
      <c r="I2271" s="115"/>
      <c r="J2271" s="115"/>
      <c r="K2271" s="115"/>
      <c r="L2271" s="133" t="str">
        <f t="shared" si="714"/>
        <v/>
      </c>
      <c r="M2271" s="116" t="str">
        <f>IF(L2271="", "", L2271/Veriler!$X$1)</f>
        <v/>
      </c>
      <c r="N2271" s="116" t="str">
        <f>IF(F2271&lt;&gt;"", "İthal Girdi", IF(Veriler!T2271="", "", IF(Veriler!S2271="H", "%0,5 üzerindedir", IF(Veriler!T2271&gt;0.1, "%10 sınırı aşılmıştır.", "Uygun"))))</f>
        <v>%0,5 üzerindedir</v>
      </c>
      <c r="O2271" s="116" t="str">
        <f t="shared" si="715"/>
        <v xml:space="preserve"> </v>
      </c>
      <c r="P2271" s="117"/>
      <c r="Q2271" s="118"/>
      <c r="R2271" s="119" t="str">
        <f t="shared" si="716"/>
        <v/>
      </c>
      <c r="S2271" s="133">
        <f>IFERROR(IF(M2271&lt;=0.005,IF(F2271="",L2271,0),IF(F2271&lt;&gt;"",0,IF(P2271="",0,IF(P2271="H",0,IF(Q2271&lt;Veriler!$G$2,L2271*Veriler!$G$2,L2271*Q2271)))))," ")</f>
        <v>0</v>
      </c>
      <c r="T2271" s="133">
        <f>IF(Veriler!T2271&lt;=0.1, S2271, IF(AND(Veriler!T2271&gt;0.1, F2271="", P2271="E"), IF(Q2271&gt;Veriler!$G$2, Q2271*S2271, IF(Q2271&lt;Veriler!$G$2, Veriler!$G$2*S2271, Q2271*S2271)), 0))</f>
        <v>0</v>
      </c>
      <c r="U2271" s="133" t="str">
        <f t="shared" si="717"/>
        <v xml:space="preserve"> </v>
      </c>
      <c r="V2271" s="134" t="str">
        <f>IFERROR(IF(O2271="%10 sınırı aşılmıştır.",L2271-T2271,IFERROR(IF(F2271="",IF(S2271=1,0,IF(L2271-S2271=0,"",L2271-S2271)),IF(Veriler!M2271="",L2271,IF(L2271*Veriler!M2271=0,"",L2271*Veriler!M2271))),L2271)),0)</f>
        <v/>
      </c>
      <c r="W2271" s="146"/>
      <c r="X2271" s="146"/>
      <c r="Y2271" s="146"/>
    </row>
    <row r="2272" spans="1:25" s="99" customFormat="1" ht="54.75" customHeight="1" x14ac:dyDescent="0.25">
      <c r="A2272" s="96">
        <f t="shared" si="718"/>
        <v>1677</v>
      </c>
      <c r="B2272" s="175"/>
      <c r="C2272" s="176"/>
      <c r="D2272" s="113"/>
      <c r="E2272" s="115"/>
      <c r="F2272" s="174"/>
      <c r="G2272" s="114" t="str">
        <f t="shared" si="713"/>
        <v/>
      </c>
      <c r="H2272" s="115"/>
      <c r="I2272" s="115"/>
      <c r="J2272" s="115"/>
      <c r="K2272" s="115"/>
      <c r="L2272" s="133" t="str">
        <f t="shared" si="714"/>
        <v/>
      </c>
      <c r="M2272" s="116" t="str">
        <f>IF(L2272="", "", L2272/Veriler!$X$1)</f>
        <v/>
      </c>
      <c r="N2272" s="116" t="str">
        <f>IF(F2272&lt;&gt;"", "İthal Girdi", IF(Veriler!T2272="", "", IF(Veriler!S2272="H", "%0,5 üzerindedir", IF(Veriler!T2272&gt;0.1, "%10 sınırı aşılmıştır.", "Uygun"))))</f>
        <v>%0,5 üzerindedir</v>
      </c>
      <c r="O2272" s="116" t="str">
        <f t="shared" si="715"/>
        <v xml:space="preserve"> </v>
      </c>
      <c r="P2272" s="117"/>
      <c r="Q2272" s="118"/>
      <c r="R2272" s="119" t="str">
        <f t="shared" si="716"/>
        <v/>
      </c>
      <c r="S2272" s="133">
        <f>IFERROR(IF(M2272&lt;=0.005,IF(F2272="",L2272,0),IF(F2272&lt;&gt;"",0,IF(P2272="",0,IF(P2272="H",0,IF(Q2272&lt;Veriler!$G$2,L2272*Veriler!$G$2,L2272*Q2272)))))," ")</f>
        <v>0</v>
      </c>
      <c r="T2272" s="133">
        <f>IF(Veriler!T2272&lt;=0.1, S2272, IF(AND(Veriler!T2272&gt;0.1, F2272="", P2272="E"), IF(Q2272&gt;Veriler!$G$2, Q2272*S2272, IF(Q2272&lt;Veriler!$G$2, Veriler!$G$2*S2272, Q2272*S2272)), 0))</f>
        <v>0</v>
      </c>
      <c r="U2272" s="133" t="str">
        <f t="shared" si="717"/>
        <v xml:space="preserve"> </v>
      </c>
      <c r="V2272" s="134" t="str">
        <f>IFERROR(IF(O2272="%10 sınırı aşılmıştır.",L2272-T2272,IFERROR(IF(F2272="",IF(S2272=1,0,IF(L2272-S2272=0,"",L2272-S2272)),IF(Veriler!M2272="",L2272,IF(L2272*Veriler!M2272=0,"",L2272*Veriler!M2272))),L2272)),0)</f>
        <v/>
      </c>
      <c r="W2272" s="146"/>
      <c r="X2272" s="146"/>
      <c r="Y2272" s="146"/>
    </row>
    <row r="2273" spans="1:25" s="99" customFormat="1" ht="54.75" customHeight="1" x14ac:dyDescent="0.25">
      <c r="A2273" s="96">
        <f t="shared" si="718"/>
        <v>1678</v>
      </c>
      <c r="B2273" s="175"/>
      <c r="C2273" s="176"/>
      <c r="D2273" s="113"/>
      <c r="E2273" s="115"/>
      <c r="F2273" s="174"/>
      <c r="G2273" s="114" t="str">
        <f t="shared" si="713"/>
        <v/>
      </c>
      <c r="H2273" s="115"/>
      <c r="I2273" s="115"/>
      <c r="J2273" s="115"/>
      <c r="K2273" s="115"/>
      <c r="L2273" s="133" t="str">
        <f t="shared" si="714"/>
        <v/>
      </c>
      <c r="M2273" s="116" t="str">
        <f>IF(L2273="", "", L2273/Veriler!$X$1)</f>
        <v/>
      </c>
      <c r="N2273" s="116" t="str">
        <f>IF(F2273&lt;&gt;"", "İthal Girdi", IF(Veriler!T2273="", "", IF(Veriler!S2273="H", "%0,5 üzerindedir", IF(Veriler!T2273&gt;0.1, "%10 sınırı aşılmıştır.", "Uygun"))))</f>
        <v>%0,5 üzerindedir</v>
      </c>
      <c r="O2273" s="116" t="str">
        <f t="shared" si="715"/>
        <v xml:space="preserve"> </v>
      </c>
      <c r="P2273" s="117"/>
      <c r="Q2273" s="118"/>
      <c r="R2273" s="119" t="str">
        <f t="shared" si="716"/>
        <v/>
      </c>
      <c r="S2273" s="133">
        <f>IFERROR(IF(M2273&lt;=0.005,IF(F2273="",L2273,0),IF(F2273&lt;&gt;"",0,IF(P2273="",0,IF(P2273="H",0,IF(Q2273&lt;Veriler!$G$2,L2273*Veriler!$G$2,L2273*Q2273)))))," ")</f>
        <v>0</v>
      </c>
      <c r="T2273" s="133">
        <f>IF(Veriler!T2273&lt;=0.1, S2273, IF(AND(Veriler!T2273&gt;0.1, F2273="", P2273="E"), IF(Q2273&gt;Veriler!$G$2, Q2273*S2273, IF(Q2273&lt;Veriler!$G$2, Veriler!$G$2*S2273, Q2273*S2273)), 0))</f>
        <v>0</v>
      </c>
      <c r="U2273" s="133" t="str">
        <f t="shared" si="717"/>
        <v xml:space="preserve"> </v>
      </c>
      <c r="V2273" s="134" t="str">
        <f>IFERROR(IF(O2273="%10 sınırı aşılmıştır.",L2273-T2273,IFERROR(IF(F2273="",IF(S2273=1,0,IF(L2273-S2273=0,"",L2273-S2273)),IF(Veriler!M2273="",L2273,IF(L2273*Veriler!M2273=0,"",L2273*Veriler!M2273))),L2273)),0)</f>
        <v/>
      </c>
      <c r="W2273" s="146"/>
      <c r="X2273" s="146"/>
      <c r="Y2273" s="146"/>
    </row>
    <row r="2274" spans="1:25" s="99" customFormat="1" ht="54.75" customHeight="1" x14ac:dyDescent="0.25">
      <c r="A2274" s="96">
        <f t="shared" si="718"/>
        <v>1679</v>
      </c>
      <c r="B2274" s="175"/>
      <c r="C2274" s="176"/>
      <c r="D2274" s="113"/>
      <c r="E2274" s="115"/>
      <c r="F2274" s="174"/>
      <c r="G2274" s="114" t="str">
        <f t="shared" si="713"/>
        <v/>
      </c>
      <c r="H2274" s="115"/>
      <c r="I2274" s="115"/>
      <c r="J2274" s="115"/>
      <c r="K2274" s="115"/>
      <c r="L2274" s="133" t="str">
        <f t="shared" si="714"/>
        <v/>
      </c>
      <c r="M2274" s="116" t="str">
        <f>IF(L2274="", "", L2274/Veriler!$X$1)</f>
        <v/>
      </c>
      <c r="N2274" s="116" t="str">
        <f>IF(F2274&lt;&gt;"", "İthal Girdi", IF(Veriler!T2274="", "", IF(Veriler!S2274="H", "%0,5 üzerindedir", IF(Veriler!T2274&gt;0.1, "%10 sınırı aşılmıştır.", "Uygun"))))</f>
        <v>%0,5 üzerindedir</v>
      </c>
      <c r="O2274" s="116" t="str">
        <f t="shared" si="715"/>
        <v xml:space="preserve"> </v>
      </c>
      <c r="P2274" s="117"/>
      <c r="Q2274" s="118"/>
      <c r="R2274" s="119" t="str">
        <f t="shared" si="716"/>
        <v/>
      </c>
      <c r="S2274" s="133">
        <f>IFERROR(IF(M2274&lt;=0.005,IF(F2274="",L2274,0),IF(F2274&lt;&gt;"",0,IF(P2274="",0,IF(P2274="H",0,IF(Q2274&lt;Veriler!$G$2,L2274*Veriler!$G$2,L2274*Q2274)))))," ")</f>
        <v>0</v>
      </c>
      <c r="T2274" s="133">
        <f>IF(Veriler!T2274&lt;=0.1, S2274, IF(AND(Veriler!T2274&gt;0.1, F2274="", P2274="E"), IF(Q2274&gt;Veriler!$G$2, Q2274*S2274, IF(Q2274&lt;Veriler!$G$2, Veriler!$G$2*S2274, Q2274*S2274)), 0))</f>
        <v>0</v>
      </c>
      <c r="U2274" s="133" t="str">
        <f t="shared" si="717"/>
        <v xml:space="preserve"> </v>
      </c>
      <c r="V2274" s="134" t="str">
        <f>IFERROR(IF(O2274="%10 sınırı aşılmıştır.",L2274-T2274,IFERROR(IF(F2274="",IF(S2274=1,0,IF(L2274-S2274=0,"",L2274-S2274)),IF(Veriler!M2274="",L2274,IF(L2274*Veriler!M2274=0,"",L2274*Veriler!M2274))),L2274)),0)</f>
        <v/>
      </c>
      <c r="W2274" s="146"/>
      <c r="X2274" s="146"/>
      <c r="Y2274" s="146"/>
    </row>
    <row r="2275" spans="1:25" s="99" customFormat="1" ht="54.75" customHeight="1" x14ac:dyDescent="0.25">
      <c r="A2275" s="96">
        <f t="shared" si="718"/>
        <v>1680</v>
      </c>
      <c r="B2275" s="175"/>
      <c r="C2275" s="176"/>
      <c r="D2275" s="113"/>
      <c r="E2275" s="115"/>
      <c r="F2275" s="174"/>
      <c r="G2275" s="114" t="str">
        <f t="shared" si="713"/>
        <v/>
      </c>
      <c r="H2275" s="115"/>
      <c r="I2275" s="115"/>
      <c r="J2275" s="115"/>
      <c r="K2275" s="115"/>
      <c r="L2275" s="133" t="str">
        <f t="shared" si="714"/>
        <v/>
      </c>
      <c r="M2275" s="116" t="str">
        <f>IF(L2275="", "", L2275/Veriler!$X$1)</f>
        <v/>
      </c>
      <c r="N2275" s="116" t="str">
        <f>IF(F2275&lt;&gt;"", "İthal Girdi", IF(Veriler!T2275="", "", IF(Veriler!S2275="H", "%0,5 üzerindedir", IF(Veriler!T2275&gt;0.1, "%10 sınırı aşılmıştır.", "Uygun"))))</f>
        <v>%0,5 üzerindedir</v>
      </c>
      <c r="O2275" s="116" t="str">
        <f t="shared" si="715"/>
        <v xml:space="preserve"> </v>
      </c>
      <c r="P2275" s="117"/>
      <c r="Q2275" s="118"/>
      <c r="R2275" s="119" t="str">
        <f t="shared" si="716"/>
        <v/>
      </c>
      <c r="S2275" s="133">
        <f>IFERROR(IF(M2275&lt;=0.005,IF(F2275="",L2275,0),IF(F2275&lt;&gt;"",0,IF(P2275="",0,IF(P2275="H",0,IF(Q2275&lt;Veriler!$G$2,L2275*Veriler!$G$2,L2275*Q2275)))))," ")</f>
        <v>0</v>
      </c>
      <c r="T2275" s="133">
        <f>IF(Veriler!T2275&lt;=0.1, S2275, IF(AND(Veriler!T2275&gt;0.1, F2275="", P2275="E"), IF(Q2275&gt;Veriler!$G$2, Q2275*S2275, IF(Q2275&lt;Veriler!$G$2, Veriler!$G$2*S2275, Q2275*S2275)), 0))</f>
        <v>0</v>
      </c>
      <c r="U2275" s="133" t="str">
        <f t="shared" si="717"/>
        <v xml:space="preserve"> </v>
      </c>
      <c r="V2275" s="134" t="str">
        <f>IFERROR(IF(O2275="%10 sınırı aşılmıştır.",L2275-T2275,IFERROR(IF(F2275="",IF(S2275=1,0,IF(L2275-S2275=0,"",L2275-S2275)),IF(Veriler!M2275="",L2275,IF(L2275*Veriler!M2275=0,"",L2275*Veriler!M2275))),L2275)),0)</f>
        <v/>
      </c>
      <c r="W2275" s="146"/>
      <c r="X2275" s="146"/>
      <c r="Y2275" s="146"/>
    </row>
    <row r="2276" spans="1:25" s="99" customFormat="1" ht="24" customHeight="1" x14ac:dyDescent="0.25">
      <c r="A2276" s="103"/>
      <c r="B2276" s="104"/>
      <c r="C2276" s="104"/>
      <c r="D2276" s="104"/>
      <c r="E2276" s="103"/>
      <c r="F2276" s="135"/>
      <c r="G2276" s="157"/>
      <c r="H2276" s="103"/>
      <c r="I2276" s="103"/>
      <c r="J2276" s="103"/>
      <c r="K2276" s="103"/>
      <c r="L2276" s="136">
        <f>SUM(L2247:L2260,L2262:L2275)</f>
        <v>0</v>
      </c>
      <c r="M2276" s="158"/>
      <c r="N2276" s="158"/>
      <c r="O2276" s="158"/>
      <c r="P2276" s="105"/>
      <c r="Q2276" s="106"/>
      <c r="R2276" s="159"/>
      <c r="S2276" s="160"/>
      <c r="T2276" s="160"/>
      <c r="U2276" s="160"/>
      <c r="V2276" s="160"/>
      <c r="W2276" s="146"/>
      <c r="X2276" s="146"/>
      <c r="Y2276" s="146"/>
    </row>
    <row r="2277" spans="1:25" s="99" customFormat="1" ht="31.5" customHeight="1" x14ac:dyDescent="0.25">
      <c r="A2277" s="103"/>
      <c r="B2277" s="104"/>
      <c r="C2277" s="104"/>
      <c r="D2277" s="104"/>
      <c r="E2277" s="103"/>
      <c r="F2277" s="135"/>
      <c r="G2277" s="157"/>
      <c r="H2277" s="103"/>
      <c r="I2277" s="103"/>
      <c r="J2277" s="103"/>
      <c r="K2277" s="103"/>
      <c r="L2277" s="161"/>
      <c r="M2277" s="158"/>
      <c r="N2277" s="158"/>
      <c r="O2277" s="158"/>
      <c r="P2277" s="105"/>
      <c r="Q2277" s="106"/>
      <c r="R2277" s="159"/>
      <c r="S2277" s="162" t="s">
        <v>57</v>
      </c>
      <c r="T2277" s="162" t="s">
        <v>57</v>
      </c>
      <c r="U2277" s="162" t="s">
        <v>57</v>
      </c>
      <c r="V2277" s="163" t="s">
        <v>58</v>
      </c>
      <c r="W2277" s="146"/>
      <c r="X2277" s="146"/>
      <c r="Y2277" s="146"/>
    </row>
    <row r="2278" spans="1:25" s="99" customFormat="1" ht="58.5" customHeight="1" x14ac:dyDescent="0.25">
      <c r="A2278" s="185" t="s">
        <v>59</v>
      </c>
      <c r="B2278" s="180"/>
      <c r="C2278" s="180"/>
      <c r="D2278" s="180"/>
      <c r="E2278" s="180"/>
      <c r="F2278" s="180"/>
      <c r="G2278" s="180"/>
      <c r="H2278" s="180"/>
      <c r="I2278" s="180"/>
      <c r="J2278" s="180"/>
      <c r="K2278" s="180"/>
      <c r="L2278" s="180"/>
      <c r="M2278" s="180"/>
      <c r="N2278" s="180"/>
      <c r="O2278" s="180"/>
      <c r="P2278" s="180"/>
      <c r="Q2278" s="180"/>
      <c r="R2278" s="176"/>
      <c r="S2278" s="137">
        <f>SUM(S2240,S2247:S2260,S2262:S2275)</f>
        <v>0</v>
      </c>
      <c r="T2278" s="137" t="str">
        <f>IF(SUM(T2247:T2260,T2262:T2275)=0," ",SUM(T2247:T2260,T2262:T2275))</f>
        <v xml:space="preserve"> </v>
      </c>
      <c r="U2278" s="137" t="str">
        <f>IF(SUM(U2247:U2260,U2262:U2275)=0," ",SUM(U2247:U2260,U2262:U2275))</f>
        <v xml:space="preserve"> </v>
      </c>
      <c r="V2278" s="137" t="str">
        <f>IF(SUM(V2247:V2260,V2262:V2275)=0," ",SUM(V2247:V2260,V2262:V2275))</f>
        <v xml:space="preserve"> </v>
      </c>
      <c r="W2278" s="146"/>
      <c r="X2278" s="164">
        <f>SUM(U2247:U2260,U2262:U2275)</f>
        <v>0</v>
      </c>
      <c r="Y2278" s="164">
        <f>SUM(V2247:V2260,V2262:V2275)</f>
        <v>0</v>
      </c>
    </row>
    <row r="2279" spans="1:25" x14ac:dyDescent="0.3">
      <c r="A2279" s="34"/>
      <c r="G2279" s="146"/>
      <c r="L2279" s="146"/>
      <c r="M2279" s="146"/>
      <c r="N2279" s="146"/>
      <c r="O2279" s="146"/>
      <c r="R2279" s="146"/>
      <c r="S2279" s="146"/>
      <c r="T2279" s="146"/>
      <c r="U2279" s="146"/>
      <c r="V2279" s="146"/>
      <c r="W2279" s="146"/>
      <c r="X2279" s="146"/>
      <c r="Y2279" s="146"/>
    </row>
    <row r="2280" spans="1:25" x14ac:dyDescent="0.3">
      <c r="A2280" s="186" t="s">
        <v>60</v>
      </c>
      <c r="B2280" s="187"/>
      <c r="C2280" s="187"/>
      <c r="D2280" s="187"/>
      <c r="E2280" s="187"/>
      <c r="F2280" s="187"/>
      <c r="G2280" s="187"/>
      <c r="H2280" s="187"/>
      <c r="I2280" s="187"/>
      <c r="J2280" s="187"/>
      <c r="K2280" s="187"/>
      <c r="L2280" s="187"/>
      <c r="M2280" s="187"/>
      <c r="N2280" s="187"/>
      <c r="O2280" s="187"/>
      <c r="P2280" s="187"/>
      <c r="Q2280" s="187"/>
      <c r="R2280" s="187"/>
      <c r="S2280" s="187"/>
      <c r="T2280" s="187"/>
      <c r="U2280" s="187"/>
      <c r="V2280" s="187"/>
      <c r="W2280" s="146"/>
      <c r="X2280" s="146"/>
      <c r="Y2280" s="146"/>
    </row>
    <row r="2281" spans="1:25" s="99" customFormat="1" ht="41.25" customHeight="1" x14ac:dyDescent="0.25">
      <c r="A2281" s="189" t="s">
        <v>38</v>
      </c>
      <c r="B2281" s="180"/>
      <c r="C2281" s="180"/>
      <c r="D2281" s="180"/>
      <c r="E2281" s="180"/>
      <c r="F2281" s="180"/>
      <c r="G2281" s="180"/>
      <c r="H2281" s="180"/>
      <c r="I2281" s="180"/>
      <c r="J2281" s="180"/>
      <c r="K2281" s="180"/>
      <c r="L2281" s="180"/>
      <c r="M2281" s="180"/>
      <c r="N2281" s="180"/>
      <c r="O2281" s="180"/>
      <c r="P2281" s="180"/>
      <c r="Q2281" s="180"/>
      <c r="R2281" s="180"/>
      <c r="S2281" s="180"/>
      <c r="T2281" s="180"/>
      <c r="U2281" s="180"/>
      <c r="V2281" s="176"/>
      <c r="W2281" s="146"/>
      <c r="X2281" s="146"/>
      <c r="Y2281" s="146"/>
    </row>
    <row r="2282" spans="1:25" s="100" customFormat="1" ht="35.25" customHeight="1" x14ac:dyDescent="0.25">
      <c r="A2282" s="179" t="s">
        <v>39</v>
      </c>
      <c r="B2282" s="180"/>
      <c r="C2282" s="180"/>
      <c r="D2282" s="180"/>
      <c r="E2282" s="180"/>
      <c r="F2282" s="180"/>
      <c r="G2282" s="180"/>
      <c r="H2282" s="180"/>
      <c r="I2282" s="180"/>
      <c r="J2282" s="180"/>
      <c r="K2282" s="180"/>
      <c r="L2282" s="180"/>
      <c r="M2282" s="180"/>
      <c r="N2282" s="180"/>
      <c r="O2282" s="180"/>
      <c r="P2282" s="180"/>
      <c r="Q2282" s="180"/>
      <c r="R2282" s="176"/>
      <c r="S2282" s="147"/>
      <c r="T2282" s="148"/>
      <c r="U2282" s="149" t="s">
        <v>40</v>
      </c>
      <c r="V2282" s="150">
        <f>V2244+1</f>
        <v>61</v>
      </c>
      <c r="W2282" s="146"/>
      <c r="X2282" s="146"/>
      <c r="Y2282" s="146"/>
    </row>
    <row r="2283" spans="1:25" s="99" customFormat="1" ht="81" customHeight="1" x14ac:dyDescent="0.25">
      <c r="A2283" s="110" t="s">
        <v>3</v>
      </c>
      <c r="B2283" s="188" t="s">
        <v>41</v>
      </c>
      <c r="C2283" s="176"/>
      <c r="D2283" s="111" t="s">
        <v>42</v>
      </c>
      <c r="E2283" s="110" t="s">
        <v>324</v>
      </c>
      <c r="F2283" s="111" t="s">
        <v>325</v>
      </c>
      <c r="G2283" s="151" t="s">
        <v>43</v>
      </c>
      <c r="H2283" s="110" t="s">
        <v>44</v>
      </c>
      <c r="I2283" s="110" t="s">
        <v>8</v>
      </c>
      <c r="J2283" s="110" t="s">
        <v>45</v>
      </c>
      <c r="K2283" s="110" t="s">
        <v>46</v>
      </c>
      <c r="L2283" s="152" t="s">
        <v>47</v>
      </c>
      <c r="M2283" s="153" t="s">
        <v>48</v>
      </c>
      <c r="N2283" s="154" t="s">
        <v>49</v>
      </c>
      <c r="O2283" s="154" t="s">
        <v>49</v>
      </c>
      <c r="P2283" s="112" t="s">
        <v>50</v>
      </c>
      <c r="Q2283" s="110" t="s">
        <v>51</v>
      </c>
      <c r="R2283" s="155" t="s">
        <v>52</v>
      </c>
      <c r="S2283" s="156" t="s">
        <v>53</v>
      </c>
      <c r="T2283" s="156" t="s">
        <v>54</v>
      </c>
      <c r="U2283" s="152" t="s">
        <v>54</v>
      </c>
      <c r="V2283" s="152" t="s">
        <v>55</v>
      </c>
      <c r="W2283" s="146"/>
      <c r="X2283" s="146"/>
      <c r="Y2283" s="146"/>
    </row>
    <row r="2284" spans="1:25" s="99" customFormat="1" ht="45" customHeight="1" x14ac:dyDescent="0.25">
      <c r="A2284" s="101"/>
      <c r="B2284" s="177" t="s">
        <v>56</v>
      </c>
      <c r="C2284" s="178"/>
      <c r="D2284" s="102"/>
      <c r="E2284" s="170"/>
      <c r="F2284" s="102"/>
      <c r="G2284" s="95"/>
      <c r="H2284" s="102"/>
      <c r="I2284" s="102"/>
      <c r="J2284" s="102"/>
      <c r="K2284" s="102"/>
      <c r="L2284" s="95"/>
      <c r="M2284" s="95"/>
      <c r="N2284" s="95"/>
      <c r="O2284" s="95"/>
      <c r="P2284" s="102"/>
      <c r="Q2284" s="102"/>
      <c r="R2284" s="190"/>
      <c r="S2284" s="184"/>
      <c r="T2284" s="95"/>
      <c r="U2284" s="95"/>
      <c r="V2284" s="95"/>
      <c r="W2284" s="146"/>
      <c r="X2284" s="146"/>
      <c r="Y2284" s="146"/>
    </row>
    <row r="2285" spans="1:25" s="99" customFormat="1" ht="54.75" customHeight="1" x14ac:dyDescent="0.25">
      <c r="A2285" s="96">
        <f>A2275+1</f>
        <v>1681</v>
      </c>
      <c r="B2285" s="181"/>
      <c r="C2285" s="182"/>
      <c r="D2285" s="113"/>
      <c r="E2285" s="115"/>
      <c r="F2285" s="174"/>
      <c r="G2285" s="114" t="str">
        <f t="shared" ref="G2285:G2298" si="719">IF(AND(F2285&lt;&gt;"",V2285&lt;&gt;"",L2285&lt;&gt;0),V2285/L2285,"")</f>
        <v/>
      </c>
      <c r="H2285" s="115"/>
      <c r="I2285" s="115"/>
      <c r="J2285" s="115"/>
      <c r="K2285" s="115"/>
      <c r="L2285" s="133" t="str">
        <f t="shared" ref="L2285:L2298" si="720">IF(AND(H2285&lt;&gt;0, J2285&lt;&gt;0, K2285&lt;&gt;0), H2285*J2285*K2285, "")</f>
        <v/>
      </c>
      <c r="M2285" s="116" t="str">
        <f>IF(L2285="", "", L2285/Veriler!$X$1)</f>
        <v/>
      </c>
      <c r="N2285" s="116" t="str">
        <f>IF(F2285&lt;&gt;"", "İthal Girdi", IF(Veriler!T2285="", "", IF(Veriler!S2285="H", "%0,5 üzerindedir", IF(Veriler!T2285&gt;0.1, "%10 sınırı aşılmıştır.", "Uygun"))))</f>
        <v>%0,5 üzerindedir</v>
      </c>
      <c r="O2285" s="116" t="str">
        <f t="shared" ref="O2285:O2298" si="721">IF(M2285=""," ",N2285)</f>
        <v xml:space="preserve"> </v>
      </c>
      <c r="P2285" s="117"/>
      <c r="Q2285" s="118"/>
      <c r="R2285" s="119" t="str">
        <f t="shared" ref="R2285:R2298" si="722">IFERROR(IF(AND(T2285&lt;&gt;"",L2285&lt;&gt;"",L2285&lt;&gt;0,T2285&lt;&gt;0),T2285/L2285,"")," ")</f>
        <v/>
      </c>
      <c r="S2285" s="133">
        <f>IFERROR(IF(M2285&lt;=0.005,IF(F2285="",L2285,0),IF(F2285&lt;&gt;"",0,IF(P2285="",0,IF(P2285="H",0,IF(Q2285&lt;Veriler!$G$2,L2285*Veriler!$G$2,L2285*Q2285)))))," ")</f>
        <v>0</v>
      </c>
      <c r="T2285" s="133">
        <f>IF(Veriler!T2285&lt;=0.1, S2285, IF(AND(Veriler!T2285&gt;0.1, F2285="", P2285="E"), IF(Q2285&gt;Veriler!$G$2, Q2285*S2285, IF(Q2285&lt;Veriler!$G$2, Veriler!$G$2*S2285, Q2285*S2285)), 0))</f>
        <v>0</v>
      </c>
      <c r="U2285" s="133" t="str">
        <f t="shared" ref="U2285:U2298" si="723">IF(T2285=0," ",T2285)</f>
        <v xml:space="preserve"> </v>
      </c>
      <c r="V2285" s="134" t="str">
        <f>IFERROR(IF(O2285="%10 sınırı aşılmıştır.",L2285-T2285,IFERROR(IF(F2285="",IF(S2285=1,0,IF(L2285-S2285=0,"",L2285-S2285)),IF(Veriler!M2285="",L2285,IF(L2285*Veriler!M2285=0,"",L2285*Veriler!M2285))),L2285)),0)</f>
        <v/>
      </c>
      <c r="W2285" s="146"/>
      <c r="X2285" s="146"/>
      <c r="Y2285" s="146"/>
    </row>
    <row r="2286" spans="1:25" s="99" customFormat="1" ht="54.75" customHeight="1" x14ac:dyDescent="0.25">
      <c r="A2286" s="96">
        <f t="shared" ref="A2286:A2298" si="724">A2285+1</f>
        <v>1682</v>
      </c>
      <c r="B2286" s="175"/>
      <c r="C2286" s="176"/>
      <c r="D2286" s="113"/>
      <c r="E2286" s="115"/>
      <c r="F2286" s="174"/>
      <c r="G2286" s="114" t="str">
        <f t="shared" si="719"/>
        <v/>
      </c>
      <c r="H2286" s="115"/>
      <c r="I2286" s="115"/>
      <c r="J2286" s="115"/>
      <c r="K2286" s="115"/>
      <c r="L2286" s="133" t="str">
        <f t="shared" si="720"/>
        <v/>
      </c>
      <c r="M2286" s="116" t="str">
        <f>IF(L2286="", "", L2286/Veriler!$X$1)</f>
        <v/>
      </c>
      <c r="N2286" s="116" t="str">
        <f>IF(F2286&lt;&gt;"", "İthal Girdi", IF(Veriler!T2286="", "", IF(Veriler!S2286="H", "%0,5 üzerindedir", IF(Veriler!T2286&gt;0.1, "%10 sınırı aşılmıştır.", "Uygun"))))</f>
        <v>%0,5 üzerindedir</v>
      </c>
      <c r="O2286" s="116" t="str">
        <f t="shared" si="721"/>
        <v xml:space="preserve"> </v>
      </c>
      <c r="P2286" s="117"/>
      <c r="Q2286" s="118"/>
      <c r="R2286" s="119" t="str">
        <f t="shared" si="722"/>
        <v/>
      </c>
      <c r="S2286" s="133">
        <f>IFERROR(IF(M2286&lt;=0.005,IF(F2286="",L2286,0),IF(F2286&lt;&gt;"",0,IF(P2286="",0,IF(P2286="H",0,IF(Q2286&lt;Veriler!$G$2,L2286*Veriler!$G$2,L2286*Q2286)))))," ")</f>
        <v>0</v>
      </c>
      <c r="T2286" s="133">
        <f>IF(Veriler!T2286&lt;=0.1, S2286, IF(AND(Veriler!T2286&gt;0.1, F2286="", P2286="E"), IF(Q2286&gt;Veriler!$G$2, Q2286*S2286, IF(Q2286&lt;Veriler!$G$2, Veriler!$G$2*S2286, Q2286*S2286)), 0))</f>
        <v>0</v>
      </c>
      <c r="U2286" s="133" t="str">
        <f t="shared" si="723"/>
        <v xml:space="preserve"> </v>
      </c>
      <c r="V2286" s="134" t="str">
        <f>IFERROR(IF(O2286="%10 sınırı aşılmıştır.",L2286-T2286,IFERROR(IF(F2286="",IF(S2286=1,0,IF(L2286-S2286=0,"",L2286-S2286)),IF(Veriler!M2286="",L2286,IF(L2286*Veriler!M2286=0,"",L2286*Veriler!M2286))),L2286)),0)</f>
        <v/>
      </c>
      <c r="W2286" s="146"/>
      <c r="X2286" s="146"/>
      <c r="Y2286" s="146"/>
    </row>
    <row r="2287" spans="1:25" s="99" customFormat="1" ht="54.75" customHeight="1" x14ac:dyDescent="0.25">
      <c r="A2287" s="96">
        <f t="shared" si="724"/>
        <v>1683</v>
      </c>
      <c r="B2287" s="175"/>
      <c r="C2287" s="176"/>
      <c r="D2287" s="113"/>
      <c r="E2287" s="115"/>
      <c r="F2287" s="174"/>
      <c r="G2287" s="114" t="str">
        <f t="shared" si="719"/>
        <v/>
      </c>
      <c r="H2287" s="115"/>
      <c r="I2287" s="115"/>
      <c r="J2287" s="115"/>
      <c r="K2287" s="115"/>
      <c r="L2287" s="133" t="str">
        <f t="shared" si="720"/>
        <v/>
      </c>
      <c r="M2287" s="116" t="str">
        <f>IF(L2287="", "", L2287/Veriler!$X$1)</f>
        <v/>
      </c>
      <c r="N2287" s="116" t="str">
        <f>IF(F2287&lt;&gt;"", "İthal Girdi", IF(Veriler!T2287="", "", IF(Veriler!S2287="H", "%0,5 üzerindedir", IF(Veriler!T2287&gt;0.1, "%10 sınırı aşılmıştır.", "Uygun"))))</f>
        <v>%0,5 üzerindedir</v>
      </c>
      <c r="O2287" s="116" t="str">
        <f t="shared" si="721"/>
        <v xml:space="preserve"> </v>
      </c>
      <c r="P2287" s="117"/>
      <c r="Q2287" s="118"/>
      <c r="R2287" s="119" t="str">
        <f t="shared" si="722"/>
        <v/>
      </c>
      <c r="S2287" s="133">
        <f>IFERROR(IF(M2287&lt;=0.005,IF(F2287="",L2287,0),IF(F2287&lt;&gt;"",0,IF(P2287="",0,IF(P2287="H",0,IF(Q2287&lt;Veriler!$G$2,L2287*Veriler!$G$2,L2287*Q2287)))))," ")</f>
        <v>0</v>
      </c>
      <c r="T2287" s="133">
        <f>IF(Veriler!T2287&lt;=0.1, S2287, IF(AND(Veriler!T2287&gt;0.1, F2287="", P2287="E"), IF(Q2287&gt;Veriler!$G$2, Q2287*S2287, IF(Q2287&lt;Veriler!$G$2, Veriler!$G$2*S2287, Q2287*S2287)), 0))</f>
        <v>0</v>
      </c>
      <c r="U2287" s="133" t="str">
        <f t="shared" si="723"/>
        <v xml:space="preserve"> </v>
      </c>
      <c r="V2287" s="134" t="str">
        <f>IFERROR(IF(O2287="%10 sınırı aşılmıştır.",L2287-T2287,IFERROR(IF(F2287="",IF(S2287=1,0,IF(L2287-S2287=0,"",L2287-S2287)),IF(Veriler!M2287="",L2287,IF(L2287*Veriler!M2287=0,"",L2287*Veriler!M2287))),L2287)),0)</f>
        <v/>
      </c>
      <c r="W2287" s="146"/>
      <c r="X2287" s="146"/>
      <c r="Y2287" s="146"/>
    </row>
    <row r="2288" spans="1:25" s="99" customFormat="1" ht="54.75" customHeight="1" x14ac:dyDescent="0.25">
      <c r="A2288" s="96">
        <f t="shared" si="724"/>
        <v>1684</v>
      </c>
      <c r="B2288" s="175"/>
      <c r="C2288" s="176"/>
      <c r="D2288" s="113"/>
      <c r="E2288" s="115"/>
      <c r="F2288" s="174"/>
      <c r="G2288" s="114" t="str">
        <f t="shared" si="719"/>
        <v/>
      </c>
      <c r="H2288" s="115"/>
      <c r="I2288" s="115"/>
      <c r="J2288" s="115"/>
      <c r="K2288" s="115"/>
      <c r="L2288" s="133" t="str">
        <f t="shared" si="720"/>
        <v/>
      </c>
      <c r="M2288" s="116" t="str">
        <f>IF(L2288="", "", L2288/Veriler!$X$1)</f>
        <v/>
      </c>
      <c r="N2288" s="116" t="str">
        <f>IF(F2288&lt;&gt;"", "İthal Girdi", IF(Veriler!T2288="", "", IF(Veriler!S2288="H", "%0,5 üzerindedir", IF(Veriler!T2288&gt;0.1, "%10 sınırı aşılmıştır.", "Uygun"))))</f>
        <v>%0,5 üzerindedir</v>
      </c>
      <c r="O2288" s="116" t="str">
        <f t="shared" si="721"/>
        <v xml:space="preserve"> </v>
      </c>
      <c r="P2288" s="117"/>
      <c r="Q2288" s="118"/>
      <c r="R2288" s="119" t="str">
        <f t="shared" si="722"/>
        <v/>
      </c>
      <c r="S2288" s="133">
        <f>IFERROR(IF(M2288&lt;=0.005,IF(F2288="",L2288,0),IF(F2288&lt;&gt;"",0,IF(P2288="",0,IF(P2288="H",0,IF(Q2288&lt;Veriler!$G$2,L2288*Veriler!$G$2,L2288*Q2288)))))," ")</f>
        <v>0</v>
      </c>
      <c r="T2288" s="133">
        <f>IF(Veriler!T2288&lt;=0.1, S2288, IF(AND(Veriler!T2288&gt;0.1, F2288="", P2288="E"), IF(Q2288&gt;Veriler!$G$2, Q2288*S2288, IF(Q2288&lt;Veriler!$G$2, Veriler!$G$2*S2288, Q2288*S2288)), 0))</f>
        <v>0</v>
      </c>
      <c r="U2288" s="133" t="str">
        <f t="shared" si="723"/>
        <v xml:space="preserve"> </v>
      </c>
      <c r="V2288" s="134" t="str">
        <f>IFERROR(IF(O2288="%10 sınırı aşılmıştır.",L2288-T2288,IFERROR(IF(F2288="",IF(S2288=1,0,IF(L2288-S2288=0,"",L2288-S2288)),IF(Veriler!M2288="",L2288,IF(L2288*Veriler!M2288=0,"",L2288*Veriler!M2288))),L2288)),0)</f>
        <v/>
      </c>
      <c r="W2288" s="146"/>
      <c r="X2288" s="146"/>
      <c r="Y2288" s="146"/>
    </row>
    <row r="2289" spans="1:25" s="99" customFormat="1" ht="54.75" customHeight="1" x14ac:dyDescent="0.25">
      <c r="A2289" s="96">
        <f t="shared" si="724"/>
        <v>1685</v>
      </c>
      <c r="B2289" s="175"/>
      <c r="C2289" s="176"/>
      <c r="D2289" s="113"/>
      <c r="E2289" s="115"/>
      <c r="F2289" s="174"/>
      <c r="G2289" s="114" t="str">
        <f t="shared" si="719"/>
        <v/>
      </c>
      <c r="H2289" s="115"/>
      <c r="I2289" s="115"/>
      <c r="J2289" s="115"/>
      <c r="K2289" s="115"/>
      <c r="L2289" s="133" t="str">
        <f t="shared" si="720"/>
        <v/>
      </c>
      <c r="M2289" s="116" t="str">
        <f>IF(L2289="", "", L2289/Veriler!$X$1)</f>
        <v/>
      </c>
      <c r="N2289" s="116" t="str">
        <f>IF(F2289&lt;&gt;"", "İthal Girdi", IF(Veriler!T2289="", "", IF(Veriler!S2289="H", "%0,5 üzerindedir", IF(Veriler!T2289&gt;0.1, "%10 sınırı aşılmıştır.", "Uygun"))))</f>
        <v>%0,5 üzerindedir</v>
      </c>
      <c r="O2289" s="116" t="str">
        <f t="shared" si="721"/>
        <v xml:space="preserve"> </v>
      </c>
      <c r="P2289" s="117"/>
      <c r="Q2289" s="118"/>
      <c r="R2289" s="119" t="str">
        <f t="shared" si="722"/>
        <v/>
      </c>
      <c r="S2289" s="133">
        <f>IFERROR(IF(M2289&lt;=0.005,IF(F2289="",L2289,0),IF(F2289&lt;&gt;"",0,IF(P2289="",0,IF(P2289="H",0,IF(Q2289&lt;Veriler!$G$2,L2289*Veriler!$G$2,L2289*Q2289)))))," ")</f>
        <v>0</v>
      </c>
      <c r="T2289" s="133">
        <f>IF(Veriler!T2289&lt;=0.1, S2289, IF(AND(Veriler!T2289&gt;0.1, F2289="", P2289="E"), IF(Q2289&gt;Veriler!$G$2, Q2289*S2289, IF(Q2289&lt;Veriler!$G$2, Veriler!$G$2*S2289, Q2289*S2289)), 0))</f>
        <v>0</v>
      </c>
      <c r="U2289" s="133" t="str">
        <f t="shared" si="723"/>
        <v xml:space="preserve"> </v>
      </c>
      <c r="V2289" s="134" t="str">
        <f>IFERROR(IF(O2289="%10 sınırı aşılmıştır.",L2289-T2289,IFERROR(IF(F2289="",IF(S2289=1,0,IF(L2289-S2289=0,"",L2289-S2289)),IF(Veriler!M2289="",L2289,IF(L2289*Veriler!M2289=0,"",L2289*Veriler!M2289))),L2289)),0)</f>
        <v/>
      </c>
      <c r="W2289" s="146"/>
      <c r="X2289" s="146"/>
      <c r="Y2289" s="146"/>
    </row>
    <row r="2290" spans="1:25" s="99" customFormat="1" ht="54.75" customHeight="1" x14ac:dyDescent="0.25">
      <c r="A2290" s="96">
        <f t="shared" si="724"/>
        <v>1686</v>
      </c>
      <c r="B2290" s="175"/>
      <c r="C2290" s="176"/>
      <c r="D2290" s="113"/>
      <c r="E2290" s="115"/>
      <c r="F2290" s="174"/>
      <c r="G2290" s="114" t="str">
        <f t="shared" si="719"/>
        <v/>
      </c>
      <c r="H2290" s="115"/>
      <c r="I2290" s="115"/>
      <c r="J2290" s="115"/>
      <c r="K2290" s="115"/>
      <c r="L2290" s="133" t="str">
        <f t="shared" si="720"/>
        <v/>
      </c>
      <c r="M2290" s="116" t="str">
        <f>IF(L2290="", "", L2290/Veriler!$X$1)</f>
        <v/>
      </c>
      <c r="N2290" s="116" t="str">
        <f>IF(F2290&lt;&gt;"", "İthal Girdi", IF(Veriler!T2290="", "", IF(Veriler!S2290="H", "%0,5 üzerindedir", IF(Veriler!T2290&gt;0.1, "%10 sınırı aşılmıştır.", "Uygun"))))</f>
        <v>%0,5 üzerindedir</v>
      </c>
      <c r="O2290" s="116" t="str">
        <f t="shared" si="721"/>
        <v xml:space="preserve"> </v>
      </c>
      <c r="P2290" s="117"/>
      <c r="Q2290" s="118"/>
      <c r="R2290" s="119" t="str">
        <f t="shared" si="722"/>
        <v/>
      </c>
      <c r="S2290" s="133">
        <f>IFERROR(IF(M2290&lt;=0.005,IF(F2290="",L2290,0),IF(F2290&lt;&gt;"",0,IF(P2290="",0,IF(P2290="H",0,IF(Q2290&lt;Veriler!$G$2,L2290*Veriler!$G$2,L2290*Q2290)))))," ")</f>
        <v>0</v>
      </c>
      <c r="T2290" s="133">
        <f>IF(Veriler!T2290&lt;=0.1, S2290, IF(AND(Veriler!T2290&gt;0.1, F2290="", P2290="E"), IF(Q2290&gt;Veriler!$G$2, Q2290*S2290, IF(Q2290&lt;Veriler!$G$2, Veriler!$G$2*S2290, Q2290*S2290)), 0))</f>
        <v>0</v>
      </c>
      <c r="U2290" s="133" t="str">
        <f t="shared" si="723"/>
        <v xml:space="preserve"> </v>
      </c>
      <c r="V2290" s="134" t="str">
        <f>IFERROR(IF(O2290="%10 sınırı aşılmıştır.",L2290-T2290,IFERROR(IF(F2290="",IF(S2290=1,0,IF(L2290-S2290=0,"",L2290-S2290)),IF(Veriler!M2290="",L2290,IF(L2290*Veriler!M2290=0,"",L2290*Veriler!M2290))),L2290)),0)</f>
        <v/>
      </c>
      <c r="W2290" s="146"/>
      <c r="X2290" s="146"/>
      <c r="Y2290" s="146"/>
    </row>
    <row r="2291" spans="1:25" s="99" customFormat="1" ht="54.75" customHeight="1" x14ac:dyDescent="0.25">
      <c r="A2291" s="96">
        <f t="shared" si="724"/>
        <v>1687</v>
      </c>
      <c r="B2291" s="175"/>
      <c r="C2291" s="176"/>
      <c r="D2291" s="113"/>
      <c r="E2291" s="115"/>
      <c r="F2291" s="174"/>
      <c r="G2291" s="114" t="str">
        <f t="shared" si="719"/>
        <v/>
      </c>
      <c r="H2291" s="115"/>
      <c r="I2291" s="115"/>
      <c r="J2291" s="115"/>
      <c r="K2291" s="115"/>
      <c r="L2291" s="133" t="str">
        <f t="shared" si="720"/>
        <v/>
      </c>
      <c r="M2291" s="116" t="str">
        <f>IF(L2291="", "", L2291/Veriler!$X$1)</f>
        <v/>
      </c>
      <c r="N2291" s="116" t="str">
        <f>IF(F2291&lt;&gt;"", "İthal Girdi", IF(Veriler!T2291="", "", IF(Veriler!S2291="H", "%0,5 üzerindedir", IF(Veriler!T2291&gt;0.1, "%10 sınırı aşılmıştır.", "Uygun"))))</f>
        <v>%0,5 üzerindedir</v>
      </c>
      <c r="O2291" s="116" t="str">
        <f t="shared" si="721"/>
        <v xml:space="preserve"> </v>
      </c>
      <c r="P2291" s="117"/>
      <c r="Q2291" s="118"/>
      <c r="R2291" s="119" t="str">
        <f t="shared" si="722"/>
        <v/>
      </c>
      <c r="S2291" s="133">
        <f>IFERROR(IF(M2291&lt;=0.005,IF(F2291="",L2291,0),IF(F2291&lt;&gt;"",0,IF(P2291="",0,IF(P2291="H",0,IF(Q2291&lt;Veriler!$G$2,L2291*Veriler!$G$2,L2291*Q2291)))))," ")</f>
        <v>0</v>
      </c>
      <c r="T2291" s="133">
        <f>IF(Veriler!T2291&lt;=0.1, S2291, IF(AND(Veriler!T2291&gt;0.1, F2291="", P2291="E"), IF(Q2291&gt;Veriler!$G$2, Q2291*S2291, IF(Q2291&lt;Veriler!$G$2, Veriler!$G$2*S2291, Q2291*S2291)), 0))</f>
        <v>0</v>
      </c>
      <c r="U2291" s="133" t="str">
        <f t="shared" si="723"/>
        <v xml:space="preserve"> </v>
      </c>
      <c r="V2291" s="134" t="str">
        <f>IFERROR(IF(O2291="%10 sınırı aşılmıştır.",L2291-T2291,IFERROR(IF(F2291="",IF(S2291=1,0,IF(L2291-S2291=0,"",L2291-S2291)),IF(Veriler!M2291="",L2291,IF(L2291*Veriler!M2291=0,"",L2291*Veriler!M2291))),L2291)),0)</f>
        <v/>
      </c>
      <c r="W2291" s="146"/>
      <c r="X2291" s="146"/>
      <c r="Y2291" s="146"/>
    </row>
    <row r="2292" spans="1:25" s="99" customFormat="1" ht="54.75" customHeight="1" x14ac:dyDescent="0.25">
      <c r="A2292" s="96">
        <f t="shared" si="724"/>
        <v>1688</v>
      </c>
      <c r="B2292" s="175"/>
      <c r="C2292" s="176"/>
      <c r="D2292" s="113"/>
      <c r="E2292" s="115"/>
      <c r="F2292" s="174"/>
      <c r="G2292" s="114" t="str">
        <f t="shared" si="719"/>
        <v/>
      </c>
      <c r="H2292" s="115"/>
      <c r="I2292" s="115"/>
      <c r="J2292" s="115"/>
      <c r="K2292" s="115"/>
      <c r="L2292" s="133" t="str">
        <f t="shared" si="720"/>
        <v/>
      </c>
      <c r="M2292" s="116" t="str">
        <f>IF(L2292="", "", L2292/Veriler!$X$1)</f>
        <v/>
      </c>
      <c r="N2292" s="116" t="str">
        <f>IF(F2292&lt;&gt;"", "İthal Girdi", IF(Veriler!T2292="", "", IF(Veriler!S2292="H", "%0,5 üzerindedir", IF(Veriler!T2292&gt;0.1, "%10 sınırı aşılmıştır.", "Uygun"))))</f>
        <v>%0,5 üzerindedir</v>
      </c>
      <c r="O2292" s="116" t="str">
        <f t="shared" si="721"/>
        <v xml:space="preserve"> </v>
      </c>
      <c r="P2292" s="117"/>
      <c r="Q2292" s="118"/>
      <c r="R2292" s="119" t="str">
        <f t="shared" si="722"/>
        <v/>
      </c>
      <c r="S2292" s="133">
        <f>IFERROR(IF(M2292&lt;=0.005,IF(F2292="",L2292,0),IF(F2292&lt;&gt;"",0,IF(P2292="",0,IF(P2292="H",0,IF(Q2292&lt;Veriler!$G$2,L2292*Veriler!$G$2,L2292*Q2292)))))," ")</f>
        <v>0</v>
      </c>
      <c r="T2292" s="133">
        <f>IF(Veriler!T2292&lt;=0.1, S2292, IF(AND(Veriler!T2292&gt;0.1, F2292="", P2292="E"), IF(Q2292&gt;Veriler!$G$2, Q2292*S2292, IF(Q2292&lt;Veriler!$G$2, Veriler!$G$2*S2292, Q2292*S2292)), 0))</f>
        <v>0</v>
      </c>
      <c r="U2292" s="133" t="str">
        <f t="shared" si="723"/>
        <v xml:space="preserve"> </v>
      </c>
      <c r="V2292" s="134" t="str">
        <f>IFERROR(IF(O2292="%10 sınırı aşılmıştır.",L2292-T2292,IFERROR(IF(F2292="",IF(S2292=1,0,IF(L2292-S2292=0,"",L2292-S2292)),IF(Veriler!M2292="",L2292,IF(L2292*Veriler!M2292=0,"",L2292*Veriler!M2292))),L2292)),0)</f>
        <v/>
      </c>
      <c r="W2292" s="146"/>
      <c r="X2292" s="146"/>
      <c r="Y2292" s="146"/>
    </row>
    <row r="2293" spans="1:25" s="99" customFormat="1" ht="54.75" customHeight="1" x14ac:dyDescent="0.25">
      <c r="A2293" s="96">
        <f t="shared" si="724"/>
        <v>1689</v>
      </c>
      <c r="B2293" s="175"/>
      <c r="C2293" s="176"/>
      <c r="D2293" s="113"/>
      <c r="E2293" s="115"/>
      <c r="F2293" s="174"/>
      <c r="G2293" s="114" t="str">
        <f t="shared" si="719"/>
        <v/>
      </c>
      <c r="H2293" s="115"/>
      <c r="I2293" s="115"/>
      <c r="J2293" s="115"/>
      <c r="K2293" s="115"/>
      <c r="L2293" s="133" t="str">
        <f t="shared" si="720"/>
        <v/>
      </c>
      <c r="M2293" s="116" t="str">
        <f>IF(L2293="", "", L2293/Veriler!$X$1)</f>
        <v/>
      </c>
      <c r="N2293" s="116" t="str">
        <f>IF(F2293&lt;&gt;"", "İthal Girdi", IF(Veriler!T2293="", "", IF(Veriler!S2293="H", "%0,5 üzerindedir", IF(Veriler!T2293&gt;0.1, "%10 sınırı aşılmıştır.", "Uygun"))))</f>
        <v>%0,5 üzerindedir</v>
      </c>
      <c r="O2293" s="116" t="str">
        <f t="shared" si="721"/>
        <v xml:space="preserve"> </v>
      </c>
      <c r="P2293" s="117"/>
      <c r="Q2293" s="118"/>
      <c r="R2293" s="119" t="str">
        <f t="shared" si="722"/>
        <v/>
      </c>
      <c r="S2293" s="133">
        <f>IFERROR(IF(M2293&lt;=0.005,IF(F2293="",L2293,0),IF(F2293&lt;&gt;"",0,IF(P2293="",0,IF(P2293="H",0,IF(Q2293&lt;Veriler!$G$2,L2293*Veriler!$G$2,L2293*Q2293)))))," ")</f>
        <v>0</v>
      </c>
      <c r="T2293" s="133">
        <f>IF(Veriler!T2293&lt;=0.1, S2293, IF(AND(Veriler!T2293&gt;0.1, F2293="", P2293="E"), IF(Q2293&gt;Veriler!$G$2, Q2293*S2293, IF(Q2293&lt;Veriler!$G$2, Veriler!$G$2*S2293, Q2293*S2293)), 0))</f>
        <v>0</v>
      </c>
      <c r="U2293" s="133" t="str">
        <f t="shared" si="723"/>
        <v xml:space="preserve"> </v>
      </c>
      <c r="V2293" s="134" t="str">
        <f>IFERROR(IF(O2293="%10 sınırı aşılmıştır.",L2293-T2293,IFERROR(IF(F2293="",IF(S2293=1,0,IF(L2293-S2293=0,"",L2293-S2293)),IF(Veriler!M2293="",L2293,IF(L2293*Veriler!M2293=0,"",L2293*Veriler!M2293))),L2293)),0)</f>
        <v/>
      </c>
      <c r="W2293" s="146"/>
      <c r="X2293" s="146"/>
      <c r="Y2293" s="146"/>
    </row>
    <row r="2294" spans="1:25" s="99" customFormat="1" ht="54.75" customHeight="1" x14ac:dyDescent="0.25">
      <c r="A2294" s="96">
        <f t="shared" si="724"/>
        <v>1690</v>
      </c>
      <c r="B2294" s="175"/>
      <c r="C2294" s="176"/>
      <c r="D2294" s="113"/>
      <c r="E2294" s="115"/>
      <c r="F2294" s="174"/>
      <c r="G2294" s="114" t="str">
        <f t="shared" si="719"/>
        <v/>
      </c>
      <c r="H2294" s="115"/>
      <c r="I2294" s="115"/>
      <c r="J2294" s="115"/>
      <c r="K2294" s="115"/>
      <c r="L2294" s="133" t="str">
        <f t="shared" si="720"/>
        <v/>
      </c>
      <c r="M2294" s="116" t="str">
        <f>IF(L2294="", "", L2294/Veriler!$X$1)</f>
        <v/>
      </c>
      <c r="N2294" s="116" t="str">
        <f>IF(F2294&lt;&gt;"", "İthal Girdi", IF(Veriler!T2294="", "", IF(Veriler!S2294="H", "%0,5 üzerindedir", IF(Veriler!T2294&gt;0.1, "%10 sınırı aşılmıştır.", "Uygun"))))</f>
        <v>%0,5 üzerindedir</v>
      </c>
      <c r="O2294" s="116" t="str">
        <f t="shared" si="721"/>
        <v xml:space="preserve"> </v>
      </c>
      <c r="P2294" s="117"/>
      <c r="Q2294" s="118"/>
      <c r="R2294" s="119" t="str">
        <f t="shared" si="722"/>
        <v/>
      </c>
      <c r="S2294" s="133">
        <f>IFERROR(IF(M2294&lt;=0.005,IF(F2294="",L2294,0),IF(F2294&lt;&gt;"",0,IF(P2294="",0,IF(P2294="H",0,IF(Q2294&lt;Veriler!$G$2,L2294*Veriler!$G$2,L2294*Q2294)))))," ")</f>
        <v>0</v>
      </c>
      <c r="T2294" s="133">
        <f>IF(Veriler!T2294&lt;=0.1, S2294, IF(AND(Veriler!T2294&gt;0.1, F2294="", P2294="E"), IF(Q2294&gt;Veriler!$G$2, Q2294*S2294, IF(Q2294&lt;Veriler!$G$2, Veriler!$G$2*S2294, Q2294*S2294)), 0))</f>
        <v>0</v>
      </c>
      <c r="U2294" s="133" t="str">
        <f t="shared" si="723"/>
        <v xml:space="preserve"> </v>
      </c>
      <c r="V2294" s="134" t="str">
        <f>IFERROR(IF(O2294="%10 sınırı aşılmıştır.",L2294-T2294,IFERROR(IF(F2294="",IF(S2294=1,0,IF(L2294-S2294=0,"",L2294-S2294)),IF(Veriler!M2294="",L2294,IF(L2294*Veriler!M2294=0,"",L2294*Veriler!M2294))),L2294)),0)</f>
        <v/>
      </c>
      <c r="W2294" s="146"/>
      <c r="X2294" s="146"/>
      <c r="Y2294" s="146"/>
    </row>
    <row r="2295" spans="1:25" s="99" customFormat="1" ht="54.75" customHeight="1" x14ac:dyDescent="0.25">
      <c r="A2295" s="96">
        <f t="shared" si="724"/>
        <v>1691</v>
      </c>
      <c r="B2295" s="175"/>
      <c r="C2295" s="176"/>
      <c r="D2295" s="113"/>
      <c r="E2295" s="115"/>
      <c r="F2295" s="174"/>
      <c r="G2295" s="114" t="str">
        <f t="shared" si="719"/>
        <v/>
      </c>
      <c r="H2295" s="115"/>
      <c r="I2295" s="115"/>
      <c r="J2295" s="115"/>
      <c r="K2295" s="115"/>
      <c r="L2295" s="133" t="str">
        <f t="shared" si="720"/>
        <v/>
      </c>
      <c r="M2295" s="116" t="str">
        <f>IF(L2295="", "", L2295/Veriler!$X$1)</f>
        <v/>
      </c>
      <c r="N2295" s="116" t="str">
        <f>IF(F2295&lt;&gt;"", "İthal Girdi", IF(Veriler!T2295="", "", IF(Veriler!S2295="H", "%0,5 üzerindedir", IF(Veriler!T2295&gt;0.1, "%10 sınırı aşılmıştır.", "Uygun"))))</f>
        <v>%0,5 üzerindedir</v>
      </c>
      <c r="O2295" s="116" t="str">
        <f t="shared" si="721"/>
        <v xml:space="preserve"> </v>
      </c>
      <c r="P2295" s="117"/>
      <c r="Q2295" s="118"/>
      <c r="R2295" s="119" t="str">
        <f t="shared" si="722"/>
        <v/>
      </c>
      <c r="S2295" s="133">
        <f>IFERROR(IF(M2295&lt;=0.005,IF(F2295="",L2295,0),IF(F2295&lt;&gt;"",0,IF(P2295="",0,IF(P2295="H",0,IF(Q2295&lt;Veriler!$G$2,L2295*Veriler!$G$2,L2295*Q2295)))))," ")</f>
        <v>0</v>
      </c>
      <c r="T2295" s="133">
        <f>IF(Veriler!T2295&lt;=0.1, S2295, IF(AND(Veriler!T2295&gt;0.1, F2295="", P2295="E"), IF(Q2295&gt;Veriler!$G$2, Q2295*S2295, IF(Q2295&lt;Veriler!$G$2, Veriler!$G$2*S2295, Q2295*S2295)), 0))</f>
        <v>0</v>
      </c>
      <c r="U2295" s="133" t="str">
        <f t="shared" si="723"/>
        <v xml:space="preserve"> </v>
      </c>
      <c r="V2295" s="134" t="str">
        <f>IFERROR(IF(O2295="%10 sınırı aşılmıştır.",L2295-T2295,IFERROR(IF(F2295="",IF(S2295=1,0,IF(L2295-S2295=0,"",L2295-S2295)),IF(Veriler!M2295="",L2295,IF(L2295*Veriler!M2295=0,"",L2295*Veriler!M2295))),L2295)),0)</f>
        <v/>
      </c>
      <c r="W2295" s="146"/>
      <c r="X2295" s="146"/>
      <c r="Y2295" s="146"/>
    </row>
    <row r="2296" spans="1:25" s="99" customFormat="1" ht="54.75" customHeight="1" x14ac:dyDescent="0.25">
      <c r="A2296" s="96">
        <f t="shared" si="724"/>
        <v>1692</v>
      </c>
      <c r="B2296" s="175"/>
      <c r="C2296" s="176"/>
      <c r="D2296" s="113"/>
      <c r="E2296" s="115"/>
      <c r="F2296" s="174"/>
      <c r="G2296" s="114" t="str">
        <f t="shared" si="719"/>
        <v/>
      </c>
      <c r="H2296" s="115"/>
      <c r="I2296" s="115"/>
      <c r="J2296" s="115"/>
      <c r="K2296" s="115"/>
      <c r="L2296" s="133" t="str">
        <f t="shared" si="720"/>
        <v/>
      </c>
      <c r="M2296" s="116" t="str">
        <f>IF(L2296="", "", L2296/Veriler!$X$1)</f>
        <v/>
      </c>
      <c r="N2296" s="116" t="str">
        <f>IF(F2296&lt;&gt;"", "İthal Girdi", IF(Veriler!T2296="", "", IF(Veriler!S2296="H", "%0,5 üzerindedir", IF(Veriler!T2296&gt;0.1, "%10 sınırı aşılmıştır.", "Uygun"))))</f>
        <v>%0,5 üzerindedir</v>
      </c>
      <c r="O2296" s="116" t="str">
        <f t="shared" si="721"/>
        <v xml:space="preserve"> </v>
      </c>
      <c r="P2296" s="117"/>
      <c r="Q2296" s="118"/>
      <c r="R2296" s="119" t="str">
        <f t="shared" si="722"/>
        <v/>
      </c>
      <c r="S2296" s="133">
        <f>IFERROR(IF(M2296&lt;=0.005,IF(F2296="",L2296,0),IF(F2296&lt;&gt;"",0,IF(P2296="",0,IF(P2296="H",0,IF(Q2296&lt;Veriler!$G$2,L2296*Veriler!$G$2,L2296*Q2296)))))," ")</f>
        <v>0</v>
      </c>
      <c r="T2296" s="133">
        <f>IF(Veriler!T2296&lt;=0.1, S2296, IF(AND(Veriler!T2296&gt;0.1, F2296="", P2296="E"), IF(Q2296&gt;Veriler!$G$2, Q2296*S2296, IF(Q2296&lt;Veriler!$G$2, Veriler!$G$2*S2296, Q2296*S2296)), 0))</f>
        <v>0</v>
      </c>
      <c r="U2296" s="133" t="str">
        <f t="shared" si="723"/>
        <v xml:space="preserve"> </v>
      </c>
      <c r="V2296" s="134" t="str">
        <f>IFERROR(IF(O2296="%10 sınırı aşılmıştır.",L2296-T2296,IFERROR(IF(F2296="",IF(S2296=1,0,IF(L2296-S2296=0,"",L2296-S2296)),IF(Veriler!M2296="",L2296,IF(L2296*Veriler!M2296=0,"",L2296*Veriler!M2296))),L2296)),0)</f>
        <v/>
      </c>
      <c r="W2296" s="146"/>
      <c r="X2296" s="146"/>
      <c r="Y2296" s="146"/>
    </row>
    <row r="2297" spans="1:25" s="99" customFormat="1" ht="54.75" customHeight="1" x14ac:dyDescent="0.25">
      <c r="A2297" s="96">
        <f t="shared" si="724"/>
        <v>1693</v>
      </c>
      <c r="B2297" s="175"/>
      <c r="C2297" s="176"/>
      <c r="D2297" s="113"/>
      <c r="E2297" s="115"/>
      <c r="F2297" s="174"/>
      <c r="G2297" s="114" t="str">
        <f t="shared" si="719"/>
        <v/>
      </c>
      <c r="H2297" s="115"/>
      <c r="I2297" s="115"/>
      <c r="J2297" s="115"/>
      <c r="K2297" s="115"/>
      <c r="L2297" s="133" t="str">
        <f t="shared" si="720"/>
        <v/>
      </c>
      <c r="M2297" s="116" t="str">
        <f>IF(L2297="", "", L2297/Veriler!$X$1)</f>
        <v/>
      </c>
      <c r="N2297" s="116" t="str">
        <f>IF(F2297&lt;&gt;"", "İthal Girdi", IF(Veriler!T2297="", "", IF(Veriler!S2297="H", "%0,5 üzerindedir", IF(Veriler!T2297&gt;0.1, "%10 sınırı aşılmıştır.", "Uygun"))))</f>
        <v>%0,5 üzerindedir</v>
      </c>
      <c r="O2297" s="116" t="str">
        <f t="shared" si="721"/>
        <v xml:space="preserve"> </v>
      </c>
      <c r="P2297" s="117"/>
      <c r="Q2297" s="118"/>
      <c r="R2297" s="119" t="str">
        <f t="shared" si="722"/>
        <v/>
      </c>
      <c r="S2297" s="133">
        <f>IFERROR(IF(M2297&lt;=0.005,IF(F2297="",L2297,0),IF(F2297&lt;&gt;"",0,IF(P2297="",0,IF(P2297="H",0,IF(Q2297&lt;Veriler!$G$2,L2297*Veriler!$G$2,L2297*Q2297)))))," ")</f>
        <v>0</v>
      </c>
      <c r="T2297" s="133">
        <f>IF(Veriler!T2297&lt;=0.1, S2297, IF(AND(Veriler!T2297&gt;0.1, F2297="", P2297="E"), IF(Q2297&gt;Veriler!$G$2, Q2297*S2297, IF(Q2297&lt;Veriler!$G$2, Veriler!$G$2*S2297, Q2297*S2297)), 0))</f>
        <v>0</v>
      </c>
      <c r="U2297" s="133" t="str">
        <f t="shared" si="723"/>
        <v xml:space="preserve"> </v>
      </c>
      <c r="V2297" s="134" t="str">
        <f>IFERROR(IF(O2297="%10 sınırı aşılmıştır.",L2297-T2297,IFERROR(IF(F2297="",IF(S2297=1,0,IF(L2297-S2297=0,"",L2297-S2297)),IF(Veriler!M2297="",L2297,IF(L2297*Veriler!M2297=0,"",L2297*Veriler!M2297))),L2297)),0)</f>
        <v/>
      </c>
      <c r="W2297" s="146"/>
      <c r="X2297" s="146"/>
      <c r="Y2297" s="146"/>
    </row>
    <row r="2298" spans="1:25" s="99" customFormat="1" ht="54.75" customHeight="1" x14ac:dyDescent="0.25">
      <c r="A2298" s="96">
        <f t="shared" si="724"/>
        <v>1694</v>
      </c>
      <c r="B2298" s="175"/>
      <c r="C2298" s="176"/>
      <c r="D2298" s="113"/>
      <c r="E2298" s="115"/>
      <c r="F2298" s="174"/>
      <c r="G2298" s="114" t="str">
        <f t="shared" si="719"/>
        <v/>
      </c>
      <c r="H2298" s="115"/>
      <c r="I2298" s="115"/>
      <c r="J2298" s="115"/>
      <c r="K2298" s="115"/>
      <c r="L2298" s="133" t="str">
        <f t="shared" si="720"/>
        <v/>
      </c>
      <c r="M2298" s="116" t="str">
        <f>IF(L2298="", "", L2298/Veriler!$X$1)</f>
        <v/>
      </c>
      <c r="N2298" s="116" t="str">
        <f>IF(F2298&lt;&gt;"", "İthal Girdi", IF(Veriler!T2298="", "", IF(Veriler!S2298="H", "%0,5 üzerindedir", IF(Veriler!T2298&gt;0.1, "%10 sınırı aşılmıştır.", "Uygun"))))</f>
        <v>%0,5 üzerindedir</v>
      </c>
      <c r="O2298" s="116" t="str">
        <f t="shared" si="721"/>
        <v xml:space="preserve"> </v>
      </c>
      <c r="P2298" s="117"/>
      <c r="Q2298" s="118"/>
      <c r="R2298" s="119" t="str">
        <f t="shared" si="722"/>
        <v/>
      </c>
      <c r="S2298" s="133">
        <f>IFERROR(IF(M2298&lt;=0.005,IF(F2298="",L2298,0),IF(F2298&lt;&gt;"",0,IF(P2298="",0,IF(P2298="H",0,IF(Q2298&lt;Veriler!$G$2,L2298*Veriler!$G$2,L2298*Q2298)))))," ")</f>
        <v>0</v>
      </c>
      <c r="T2298" s="133">
        <f>IF(Veriler!T2298&lt;=0.1, S2298, IF(AND(Veriler!T2298&gt;0.1, F2298="", P2298="E"), IF(Q2298&gt;Veriler!$G$2, Q2298*S2298, IF(Q2298&lt;Veriler!$G$2, Veriler!$G$2*S2298, Q2298*S2298)), 0))</f>
        <v>0</v>
      </c>
      <c r="U2298" s="133" t="str">
        <f t="shared" si="723"/>
        <v xml:space="preserve"> </v>
      </c>
      <c r="V2298" s="134" t="str">
        <f>IFERROR(IF(O2298="%10 sınırı aşılmıştır.",L2298-T2298,IFERROR(IF(F2298="",IF(S2298=1,0,IF(L2298-S2298=0,"",L2298-S2298)),IF(Veriler!M2298="",L2298,IF(L2298*Veriler!M2298=0,"",L2298*Veriler!M2298))),L2298)),0)</f>
        <v/>
      </c>
      <c r="W2298" s="146"/>
      <c r="X2298" s="146"/>
      <c r="Y2298" s="146"/>
    </row>
    <row r="2299" spans="1:25" s="99" customFormat="1" ht="36" hidden="1" customHeight="1" x14ac:dyDescent="0.25">
      <c r="A2299" s="101"/>
      <c r="B2299" s="191" t="s">
        <v>16</v>
      </c>
      <c r="C2299" s="176"/>
      <c r="D2299" s="120"/>
      <c r="E2299" s="171"/>
      <c r="F2299" s="172"/>
      <c r="G2299" s="121"/>
      <c r="H2299" s="115"/>
      <c r="I2299" s="115"/>
      <c r="J2299" s="115"/>
      <c r="K2299" s="115"/>
      <c r="L2299" s="121"/>
      <c r="M2299" s="121"/>
      <c r="N2299" s="121"/>
      <c r="O2299" s="121"/>
      <c r="P2299" s="120"/>
      <c r="Q2299" s="120"/>
      <c r="R2299" s="183"/>
      <c r="S2299" s="184"/>
      <c r="T2299" s="121"/>
      <c r="U2299" s="121"/>
      <c r="V2299" s="121"/>
      <c r="W2299" s="146"/>
      <c r="X2299" s="146"/>
      <c r="Y2299" s="146"/>
    </row>
    <row r="2300" spans="1:25" s="99" customFormat="1" ht="54.75" customHeight="1" x14ac:dyDescent="0.25">
      <c r="A2300" s="96">
        <f>A2298+1</f>
        <v>1695</v>
      </c>
      <c r="B2300" s="175"/>
      <c r="C2300" s="176"/>
      <c r="D2300" s="113"/>
      <c r="E2300" s="115"/>
      <c r="F2300" s="174"/>
      <c r="G2300" s="114" t="str">
        <f t="shared" ref="G2300:G2313" si="725">IF(AND(F2300&lt;&gt;"",V2300&lt;&gt;"",L2300&lt;&gt;0),V2300/L2300,"")</f>
        <v/>
      </c>
      <c r="H2300" s="115"/>
      <c r="I2300" s="115"/>
      <c r="J2300" s="115"/>
      <c r="K2300" s="115"/>
      <c r="L2300" s="133" t="str">
        <f t="shared" ref="L2300:L2313" si="726">IF(AND(H2300&lt;&gt;0, J2300&lt;&gt;0, K2300&lt;&gt;0), H2300*J2300*K2300, "")</f>
        <v/>
      </c>
      <c r="M2300" s="116" t="str">
        <f>IF(L2300="", "", L2300/Veriler!$X$1)</f>
        <v/>
      </c>
      <c r="N2300" s="116" t="str">
        <f>IF(F2300&lt;&gt;"", "İthal Girdi", IF(Veriler!T2300="", "", IF(Veriler!S2300="H", "%0,5 üzerindedir", IF(Veriler!T2300&gt;0.1, "%10 sınırı aşılmıştır.", "Uygun"))))</f>
        <v>%0,5 üzerindedir</v>
      </c>
      <c r="O2300" s="116" t="str">
        <f t="shared" ref="O2300:O2313" si="727">IF(M2300=""," ",N2300)</f>
        <v xml:space="preserve"> </v>
      </c>
      <c r="P2300" s="117"/>
      <c r="Q2300" s="118"/>
      <c r="R2300" s="119" t="str">
        <f t="shared" ref="R2300:R2313" si="728">IFERROR(IF(AND(T2300&lt;&gt;"",L2300&lt;&gt;"",L2300&lt;&gt;0,T2300&lt;&gt;0),T2300/L2300,"")," ")</f>
        <v/>
      </c>
      <c r="S2300" s="133">
        <f>IFERROR(IF(M2300&lt;=0.005,IF(F2300="",L2300,0),IF(F2300&lt;&gt;"",0,IF(P2300="",0,IF(P2300="H",0,IF(Q2300&lt;Veriler!$G$2,L2300*Veriler!$G$2,L2300*Q2300)))))," ")</f>
        <v>0</v>
      </c>
      <c r="T2300" s="133">
        <f>IF(Veriler!T2300&lt;=0.1, S2300, IF(AND(Veriler!T2300&gt;0.1, F2300="", P2300="E"), IF(Q2300&gt;Veriler!$G$2, Q2300*S2300, IF(Q2300&lt;Veriler!$G$2, Veriler!$G$2*S2300, Q2300*S2300)), 0))</f>
        <v>0</v>
      </c>
      <c r="U2300" s="133" t="str">
        <f t="shared" ref="U2300:U2313" si="729">IF(T2300=0," ",T2300)</f>
        <v xml:space="preserve"> </v>
      </c>
      <c r="V2300" s="134" t="str">
        <f>IFERROR(IF(O2300="%10 sınırı aşılmıştır.",L2300-T2300,IFERROR(IF(F2300="",IF(S2300=1,0,IF(L2300-S2300=0,"",L2300-S2300)),IF(Veriler!M2300="",L2300,IF(L2300*Veriler!M2300=0,"",L2300*Veriler!M2300))),L2300)),0)</f>
        <v/>
      </c>
      <c r="W2300" s="146"/>
      <c r="X2300" s="146"/>
      <c r="Y2300" s="146"/>
    </row>
    <row r="2301" spans="1:25" s="99" customFormat="1" ht="54.75" customHeight="1" x14ac:dyDescent="0.25">
      <c r="A2301" s="96">
        <f t="shared" ref="A2301:A2313" si="730">A2300+1</f>
        <v>1696</v>
      </c>
      <c r="B2301" s="175"/>
      <c r="C2301" s="176"/>
      <c r="D2301" s="113"/>
      <c r="E2301" s="115"/>
      <c r="F2301" s="174"/>
      <c r="G2301" s="114" t="str">
        <f t="shared" si="725"/>
        <v/>
      </c>
      <c r="H2301" s="115"/>
      <c r="I2301" s="115"/>
      <c r="J2301" s="115"/>
      <c r="K2301" s="115"/>
      <c r="L2301" s="133" t="str">
        <f t="shared" si="726"/>
        <v/>
      </c>
      <c r="M2301" s="116" t="str">
        <f>IF(L2301="", "", L2301/Veriler!$X$1)</f>
        <v/>
      </c>
      <c r="N2301" s="116" t="str">
        <f>IF(F2301&lt;&gt;"", "İthal Girdi", IF(Veriler!T2301="", "", IF(Veriler!S2301="H", "%0,5 üzerindedir", IF(Veriler!T2301&gt;0.1, "%10 sınırı aşılmıştır.", "Uygun"))))</f>
        <v>%0,5 üzerindedir</v>
      </c>
      <c r="O2301" s="116" t="str">
        <f t="shared" si="727"/>
        <v xml:space="preserve"> </v>
      </c>
      <c r="P2301" s="117"/>
      <c r="Q2301" s="118"/>
      <c r="R2301" s="119" t="str">
        <f t="shared" si="728"/>
        <v/>
      </c>
      <c r="S2301" s="133">
        <f>IFERROR(IF(M2301&lt;=0.005,IF(F2301="",L2301,0),IF(F2301&lt;&gt;"",0,IF(P2301="",0,IF(P2301="H",0,IF(Q2301&lt;Veriler!$G$2,L2301*Veriler!$G$2,L2301*Q2301)))))," ")</f>
        <v>0</v>
      </c>
      <c r="T2301" s="133">
        <f>IF(Veriler!T2301&lt;=0.1, S2301, IF(AND(Veriler!T2301&gt;0.1, F2301="", P2301="E"), IF(Q2301&gt;Veriler!$G$2, Q2301*S2301, IF(Q2301&lt;Veriler!$G$2, Veriler!$G$2*S2301, Q2301*S2301)), 0))</f>
        <v>0</v>
      </c>
      <c r="U2301" s="133" t="str">
        <f t="shared" si="729"/>
        <v xml:space="preserve"> </v>
      </c>
      <c r="V2301" s="134" t="str">
        <f>IFERROR(IF(O2301="%10 sınırı aşılmıştır.",L2301-T2301,IFERROR(IF(F2301="",IF(S2301=1,0,IF(L2301-S2301=0,"",L2301-S2301)),IF(Veriler!M2301="",L2301,IF(L2301*Veriler!M2301=0,"",L2301*Veriler!M2301))),L2301)),0)</f>
        <v/>
      </c>
      <c r="W2301" s="146"/>
      <c r="X2301" s="146"/>
      <c r="Y2301" s="146"/>
    </row>
    <row r="2302" spans="1:25" s="99" customFormat="1" ht="54.75" customHeight="1" x14ac:dyDescent="0.25">
      <c r="A2302" s="96">
        <f t="shared" si="730"/>
        <v>1697</v>
      </c>
      <c r="B2302" s="175"/>
      <c r="C2302" s="176"/>
      <c r="D2302" s="113"/>
      <c r="E2302" s="115"/>
      <c r="F2302" s="174"/>
      <c r="G2302" s="114" t="str">
        <f t="shared" si="725"/>
        <v/>
      </c>
      <c r="H2302" s="115"/>
      <c r="I2302" s="115"/>
      <c r="J2302" s="115"/>
      <c r="K2302" s="115"/>
      <c r="L2302" s="133" t="str">
        <f t="shared" si="726"/>
        <v/>
      </c>
      <c r="M2302" s="116" t="str">
        <f>IF(L2302="", "", L2302/Veriler!$X$1)</f>
        <v/>
      </c>
      <c r="N2302" s="116" t="str">
        <f>IF(F2302&lt;&gt;"", "İthal Girdi", IF(Veriler!T2302="", "", IF(Veriler!S2302="H", "%0,5 üzerindedir", IF(Veriler!T2302&gt;0.1, "%10 sınırı aşılmıştır.", "Uygun"))))</f>
        <v>%0,5 üzerindedir</v>
      </c>
      <c r="O2302" s="116" t="str">
        <f t="shared" si="727"/>
        <v xml:space="preserve"> </v>
      </c>
      <c r="P2302" s="117"/>
      <c r="Q2302" s="118"/>
      <c r="R2302" s="119" t="str">
        <f t="shared" si="728"/>
        <v/>
      </c>
      <c r="S2302" s="133">
        <f>IFERROR(IF(M2302&lt;=0.005,IF(F2302="",L2302,0),IF(F2302&lt;&gt;"",0,IF(P2302="",0,IF(P2302="H",0,IF(Q2302&lt;Veriler!$G$2,L2302*Veriler!$G$2,L2302*Q2302)))))," ")</f>
        <v>0</v>
      </c>
      <c r="T2302" s="133">
        <f>IF(Veriler!T2302&lt;=0.1, S2302, IF(AND(Veriler!T2302&gt;0.1, F2302="", P2302="E"), IF(Q2302&gt;Veriler!$G$2, Q2302*S2302, IF(Q2302&lt;Veriler!$G$2, Veriler!$G$2*S2302, Q2302*S2302)), 0))</f>
        <v>0</v>
      </c>
      <c r="U2302" s="133" t="str">
        <f t="shared" si="729"/>
        <v xml:space="preserve"> </v>
      </c>
      <c r="V2302" s="134" t="str">
        <f>IFERROR(IF(O2302="%10 sınırı aşılmıştır.",L2302-T2302,IFERROR(IF(F2302="",IF(S2302=1,0,IF(L2302-S2302=0,"",L2302-S2302)),IF(Veriler!M2302="",L2302,IF(L2302*Veriler!M2302=0,"",L2302*Veriler!M2302))),L2302)),0)</f>
        <v/>
      </c>
      <c r="W2302" s="146"/>
      <c r="X2302" s="146"/>
      <c r="Y2302" s="146"/>
    </row>
    <row r="2303" spans="1:25" s="99" customFormat="1" ht="54.75" customHeight="1" x14ac:dyDescent="0.25">
      <c r="A2303" s="96">
        <f t="shared" si="730"/>
        <v>1698</v>
      </c>
      <c r="B2303" s="175"/>
      <c r="C2303" s="176"/>
      <c r="D2303" s="113"/>
      <c r="E2303" s="115"/>
      <c r="F2303" s="174"/>
      <c r="G2303" s="114" t="str">
        <f t="shared" si="725"/>
        <v/>
      </c>
      <c r="H2303" s="115"/>
      <c r="I2303" s="115"/>
      <c r="J2303" s="115"/>
      <c r="K2303" s="115"/>
      <c r="L2303" s="133" t="str">
        <f t="shared" si="726"/>
        <v/>
      </c>
      <c r="M2303" s="116" t="str">
        <f>IF(L2303="", "", L2303/Veriler!$X$1)</f>
        <v/>
      </c>
      <c r="N2303" s="116" t="str">
        <f>IF(F2303&lt;&gt;"", "İthal Girdi", IF(Veriler!T2303="", "", IF(Veriler!S2303="H", "%0,5 üzerindedir", IF(Veriler!T2303&gt;0.1, "%10 sınırı aşılmıştır.", "Uygun"))))</f>
        <v>%0,5 üzerindedir</v>
      </c>
      <c r="O2303" s="116" t="str">
        <f t="shared" si="727"/>
        <v xml:space="preserve"> </v>
      </c>
      <c r="P2303" s="117"/>
      <c r="Q2303" s="118"/>
      <c r="R2303" s="119" t="str">
        <f t="shared" si="728"/>
        <v/>
      </c>
      <c r="S2303" s="133">
        <f>IFERROR(IF(M2303&lt;=0.005,IF(F2303="",L2303,0),IF(F2303&lt;&gt;"",0,IF(P2303="",0,IF(P2303="H",0,IF(Q2303&lt;Veriler!$G$2,L2303*Veriler!$G$2,L2303*Q2303)))))," ")</f>
        <v>0</v>
      </c>
      <c r="T2303" s="133">
        <f>IF(Veriler!T2303&lt;=0.1, S2303, IF(AND(Veriler!T2303&gt;0.1, F2303="", P2303="E"), IF(Q2303&gt;Veriler!$G$2, Q2303*S2303, IF(Q2303&lt;Veriler!$G$2, Veriler!$G$2*S2303, Q2303*S2303)), 0))</f>
        <v>0</v>
      </c>
      <c r="U2303" s="133" t="str">
        <f t="shared" si="729"/>
        <v xml:space="preserve"> </v>
      </c>
      <c r="V2303" s="134" t="str">
        <f>IFERROR(IF(O2303="%10 sınırı aşılmıştır.",L2303-T2303,IFERROR(IF(F2303="",IF(S2303=1,0,IF(L2303-S2303=0,"",L2303-S2303)),IF(Veriler!M2303="",L2303,IF(L2303*Veriler!M2303=0,"",L2303*Veriler!M2303))),L2303)),0)</f>
        <v/>
      </c>
      <c r="W2303" s="146"/>
      <c r="X2303" s="146"/>
      <c r="Y2303" s="146"/>
    </row>
    <row r="2304" spans="1:25" s="99" customFormat="1" ht="54.75" customHeight="1" x14ac:dyDescent="0.25">
      <c r="A2304" s="96">
        <f t="shared" si="730"/>
        <v>1699</v>
      </c>
      <c r="B2304" s="175"/>
      <c r="C2304" s="176"/>
      <c r="D2304" s="113"/>
      <c r="E2304" s="115"/>
      <c r="F2304" s="174"/>
      <c r="G2304" s="114" t="str">
        <f t="shared" si="725"/>
        <v/>
      </c>
      <c r="H2304" s="115"/>
      <c r="I2304" s="115"/>
      <c r="J2304" s="115"/>
      <c r="K2304" s="115"/>
      <c r="L2304" s="133" t="str">
        <f t="shared" si="726"/>
        <v/>
      </c>
      <c r="M2304" s="116" t="str">
        <f>IF(L2304="", "", L2304/Veriler!$X$1)</f>
        <v/>
      </c>
      <c r="N2304" s="116" t="str">
        <f>IF(F2304&lt;&gt;"", "İthal Girdi", IF(Veriler!T2304="", "", IF(Veriler!S2304="H", "%0,5 üzerindedir", IF(Veriler!T2304&gt;0.1, "%10 sınırı aşılmıştır.", "Uygun"))))</f>
        <v>%0,5 üzerindedir</v>
      </c>
      <c r="O2304" s="116" t="str">
        <f t="shared" si="727"/>
        <v xml:space="preserve"> </v>
      </c>
      <c r="P2304" s="117"/>
      <c r="Q2304" s="118"/>
      <c r="R2304" s="119" t="str">
        <f t="shared" si="728"/>
        <v/>
      </c>
      <c r="S2304" s="133">
        <f>IFERROR(IF(M2304&lt;=0.005,IF(F2304="",L2304,0),IF(F2304&lt;&gt;"",0,IF(P2304="",0,IF(P2304="H",0,IF(Q2304&lt;Veriler!$G$2,L2304*Veriler!$G$2,L2304*Q2304)))))," ")</f>
        <v>0</v>
      </c>
      <c r="T2304" s="133">
        <f>IF(Veriler!T2304&lt;=0.1, S2304, IF(AND(Veriler!T2304&gt;0.1, F2304="", P2304="E"), IF(Q2304&gt;Veriler!$G$2, Q2304*S2304, IF(Q2304&lt;Veriler!$G$2, Veriler!$G$2*S2304, Q2304*S2304)), 0))</f>
        <v>0</v>
      </c>
      <c r="U2304" s="133" t="str">
        <f t="shared" si="729"/>
        <v xml:space="preserve"> </v>
      </c>
      <c r="V2304" s="134" t="str">
        <f>IFERROR(IF(O2304="%10 sınırı aşılmıştır.",L2304-T2304,IFERROR(IF(F2304="",IF(S2304=1,0,IF(L2304-S2304=0,"",L2304-S2304)),IF(Veriler!M2304="",L2304,IF(L2304*Veriler!M2304=0,"",L2304*Veriler!M2304))),L2304)),0)</f>
        <v/>
      </c>
      <c r="W2304" s="146"/>
      <c r="X2304" s="146"/>
      <c r="Y2304" s="146"/>
    </row>
    <row r="2305" spans="1:25" s="99" customFormat="1" ht="54.75" customHeight="1" x14ac:dyDescent="0.25">
      <c r="A2305" s="96">
        <f t="shared" si="730"/>
        <v>1700</v>
      </c>
      <c r="B2305" s="175"/>
      <c r="C2305" s="176"/>
      <c r="D2305" s="113"/>
      <c r="E2305" s="115"/>
      <c r="F2305" s="174"/>
      <c r="G2305" s="114" t="str">
        <f t="shared" si="725"/>
        <v/>
      </c>
      <c r="H2305" s="115"/>
      <c r="I2305" s="115"/>
      <c r="J2305" s="115"/>
      <c r="K2305" s="115"/>
      <c r="L2305" s="133" t="str">
        <f t="shared" si="726"/>
        <v/>
      </c>
      <c r="M2305" s="116" t="str">
        <f>IF(L2305="", "", L2305/Veriler!$X$1)</f>
        <v/>
      </c>
      <c r="N2305" s="116" t="str">
        <f>IF(F2305&lt;&gt;"", "İthal Girdi", IF(Veriler!T2305="", "", IF(Veriler!S2305="H", "%0,5 üzerindedir", IF(Veriler!T2305&gt;0.1, "%10 sınırı aşılmıştır.", "Uygun"))))</f>
        <v>%0,5 üzerindedir</v>
      </c>
      <c r="O2305" s="116" t="str">
        <f t="shared" si="727"/>
        <v xml:space="preserve"> </v>
      </c>
      <c r="P2305" s="117"/>
      <c r="Q2305" s="118"/>
      <c r="R2305" s="119" t="str">
        <f t="shared" si="728"/>
        <v/>
      </c>
      <c r="S2305" s="133">
        <f>IFERROR(IF(M2305&lt;=0.005,IF(F2305="",L2305,0),IF(F2305&lt;&gt;"",0,IF(P2305="",0,IF(P2305="H",0,IF(Q2305&lt;Veriler!$G$2,L2305*Veriler!$G$2,L2305*Q2305)))))," ")</f>
        <v>0</v>
      </c>
      <c r="T2305" s="133">
        <f>IF(Veriler!T2305&lt;=0.1, S2305, IF(AND(Veriler!T2305&gt;0.1, F2305="", P2305="E"), IF(Q2305&gt;Veriler!$G$2, Q2305*S2305, IF(Q2305&lt;Veriler!$G$2, Veriler!$G$2*S2305, Q2305*S2305)), 0))</f>
        <v>0</v>
      </c>
      <c r="U2305" s="133" t="str">
        <f t="shared" si="729"/>
        <v xml:space="preserve"> </v>
      </c>
      <c r="V2305" s="134" t="str">
        <f>IFERROR(IF(O2305="%10 sınırı aşılmıştır.",L2305-T2305,IFERROR(IF(F2305="",IF(S2305=1,0,IF(L2305-S2305=0,"",L2305-S2305)),IF(Veriler!M2305="",L2305,IF(L2305*Veriler!M2305=0,"",L2305*Veriler!M2305))),L2305)),0)</f>
        <v/>
      </c>
      <c r="W2305" s="146"/>
      <c r="X2305" s="146"/>
      <c r="Y2305" s="146"/>
    </row>
    <row r="2306" spans="1:25" s="99" customFormat="1" ht="54.75" customHeight="1" x14ac:dyDescent="0.25">
      <c r="A2306" s="96">
        <f t="shared" si="730"/>
        <v>1701</v>
      </c>
      <c r="B2306" s="175"/>
      <c r="C2306" s="176"/>
      <c r="D2306" s="113"/>
      <c r="E2306" s="115"/>
      <c r="F2306" s="174"/>
      <c r="G2306" s="114" t="str">
        <f t="shared" si="725"/>
        <v/>
      </c>
      <c r="H2306" s="115"/>
      <c r="I2306" s="115"/>
      <c r="J2306" s="115"/>
      <c r="K2306" s="115"/>
      <c r="L2306" s="133" t="str">
        <f t="shared" si="726"/>
        <v/>
      </c>
      <c r="M2306" s="116" t="str">
        <f>IF(L2306="", "", L2306/Veriler!$X$1)</f>
        <v/>
      </c>
      <c r="N2306" s="116" t="str">
        <f>IF(F2306&lt;&gt;"", "İthal Girdi", IF(Veriler!T2306="", "", IF(Veriler!S2306="H", "%0,5 üzerindedir", IF(Veriler!T2306&gt;0.1, "%10 sınırı aşılmıştır.", "Uygun"))))</f>
        <v>%0,5 üzerindedir</v>
      </c>
      <c r="O2306" s="116" t="str">
        <f t="shared" si="727"/>
        <v xml:space="preserve"> </v>
      </c>
      <c r="P2306" s="117"/>
      <c r="Q2306" s="118"/>
      <c r="R2306" s="119" t="str">
        <f t="shared" si="728"/>
        <v/>
      </c>
      <c r="S2306" s="133">
        <f>IFERROR(IF(M2306&lt;=0.005,IF(F2306="",L2306,0),IF(F2306&lt;&gt;"",0,IF(P2306="",0,IF(P2306="H",0,IF(Q2306&lt;Veriler!$G$2,L2306*Veriler!$G$2,L2306*Q2306)))))," ")</f>
        <v>0</v>
      </c>
      <c r="T2306" s="133">
        <f>IF(Veriler!T2306&lt;=0.1, S2306, IF(AND(Veriler!T2306&gt;0.1, F2306="", P2306="E"), IF(Q2306&gt;Veriler!$G$2, Q2306*S2306, IF(Q2306&lt;Veriler!$G$2, Veriler!$G$2*S2306, Q2306*S2306)), 0))</f>
        <v>0</v>
      </c>
      <c r="U2306" s="133" t="str">
        <f t="shared" si="729"/>
        <v xml:space="preserve"> </v>
      </c>
      <c r="V2306" s="134" t="str">
        <f>IFERROR(IF(O2306="%10 sınırı aşılmıştır.",L2306-T2306,IFERROR(IF(F2306="",IF(S2306=1,0,IF(L2306-S2306=0,"",L2306-S2306)),IF(Veriler!M2306="",L2306,IF(L2306*Veriler!M2306=0,"",L2306*Veriler!M2306))),L2306)),0)</f>
        <v/>
      </c>
      <c r="W2306" s="146"/>
      <c r="X2306" s="146"/>
      <c r="Y2306" s="146"/>
    </row>
    <row r="2307" spans="1:25" s="99" customFormat="1" ht="54.75" customHeight="1" x14ac:dyDescent="0.25">
      <c r="A2307" s="96">
        <f t="shared" si="730"/>
        <v>1702</v>
      </c>
      <c r="B2307" s="175"/>
      <c r="C2307" s="176"/>
      <c r="D2307" s="113"/>
      <c r="E2307" s="115"/>
      <c r="F2307" s="174"/>
      <c r="G2307" s="114" t="str">
        <f t="shared" si="725"/>
        <v/>
      </c>
      <c r="H2307" s="115"/>
      <c r="I2307" s="115"/>
      <c r="J2307" s="115"/>
      <c r="K2307" s="115"/>
      <c r="L2307" s="133" t="str">
        <f t="shared" si="726"/>
        <v/>
      </c>
      <c r="M2307" s="116" t="str">
        <f>IF(L2307="", "", L2307/Veriler!$X$1)</f>
        <v/>
      </c>
      <c r="N2307" s="116" t="str">
        <f>IF(F2307&lt;&gt;"", "İthal Girdi", IF(Veriler!T2307="", "", IF(Veriler!S2307="H", "%0,5 üzerindedir", IF(Veriler!T2307&gt;0.1, "%10 sınırı aşılmıştır.", "Uygun"))))</f>
        <v>%0,5 üzerindedir</v>
      </c>
      <c r="O2307" s="116" t="str">
        <f t="shared" si="727"/>
        <v xml:space="preserve"> </v>
      </c>
      <c r="P2307" s="117"/>
      <c r="Q2307" s="118"/>
      <c r="R2307" s="119" t="str">
        <f t="shared" si="728"/>
        <v/>
      </c>
      <c r="S2307" s="133">
        <f>IFERROR(IF(M2307&lt;=0.005,IF(F2307="",L2307,0),IF(F2307&lt;&gt;"",0,IF(P2307="",0,IF(P2307="H",0,IF(Q2307&lt;Veriler!$G$2,L2307*Veriler!$G$2,L2307*Q2307)))))," ")</f>
        <v>0</v>
      </c>
      <c r="T2307" s="133">
        <f>IF(Veriler!T2307&lt;=0.1, S2307, IF(AND(Veriler!T2307&gt;0.1, F2307="", P2307="E"), IF(Q2307&gt;Veriler!$G$2, Q2307*S2307, IF(Q2307&lt;Veriler!$G$2, Veriler!$G$2*S2307, Q2307*S2307)), 0))</f>
        <v>0</v>
      </c>
      <c r="U2307" s="133" t="str">
        <f t="shared" si="729"/>
        <v xml:space="preserve"> </v>
      </c>
      <c r="V2307" s="134" t="str">
        <f>IFERROR(IF(O2307="%10 sınırı aşılmıştır.",L2307-T2307,IFERROR(IF(F2307="",IF(S2307=1,0,IF(L2307-S2307=0,"",L2307-S2307)),IF(Veriler!M2307="",L2307,IF(L2307*Veriler!M2307=0,"",L2307*Veriler!M2307))),L2307)),0)</f>
        <v/>
      </c>
      <c r="W2307" s="146"/>
      <c r="X2307" s="146"/>
      <c r="Y2307" s="146"/>
    </row>
    <row r="2308" spans="1:25" s="99" customFormat="1" ht="54.75" customHeight="1" x14ac:dyDescent="0.25">
      <c r="A2308" s="96">
        <f t="shared" si="730"/>
        <v>1703</v>
      </c>
      <c r="B2308" s="175"/>
      <c r="C2308" s="176"/>
      <c r="D2308" s="113"/>
      <c r="E2308" s="115"/>
      <c r="F2308" s="174"/>
      <c r="G2308" s="114" t="str">
        <f t="shared" si="725"/>
        <v/>
      </c>
      <c r="H2308" s="115"/>
      <c r="I2308" s="115"/>
      <c r="J2308" s="115"/>
      <c r="K2308" s="115"/>
      <c r="L2308" s="133" t="str">
        <f t="shared" si="726"/>
        <v/>
      </c>
      <c r="M2308" s="116" t="str">
        <f>IF(L2308="", "", L2308/Veriler!$X$1)</f>
        <v/>
      </c>
      <c r="N2308" s="116" t="str">
        <f>IF(F2308&lt;&gt;"", "İthal Girdi", IF(Veriler!T2308="", "", IF(Veriler!S2308="H", "%0,5 üzerindedir", IF(Veriler!T2308&gt;0.1, "%10 sınırı aşılmıştır.", "Uygun"))))</f>
        <v>%0,5 üzerindedir</v>
      </c>
      <c r="O2308" s="116" t="str">
        <f t="shared" si="727"/>
        <v xml:space="preserve"> </v>
      </c>
      <c r="P2308" s="117"/>
      <c r="Q2308" s="118"/>
      <c r="R2308" s="119" t="str">
        <f t="shared" si="728"/>
        <v/>
      </c>
      <c r="S2308" s="133">
        <f>IFERROR(IF(M2308&lt;=0.005,IF(F2308="",L2308,0),IF(F2308&lt;&gt;"",0,IF(P2308="",0,IF(P2308="H",0,IF(Q2308&lt;Veriler!$G$2,L2308*Veriler!$G$2,L2308*Q2308)))))," ")</f>
        <v>0</v>
      </c>
      <c r="T2308" s="133">
        <f>IF(Veriler!T2308&lt;=0.1, S2308, IF(AND(Veriler!T2308&gt;0.1, F2308="", P2308="E"), IF(Q2308&gt;Veriler!$G$2, Q2308*S2308, IF(Q2308&lt;Veriler!$G$2, Veriler!$G$2*S2308, Q2308*S2308)), 0))</f>
        <v>0</v>
      </c>
      <c r="U2308" s="133" t="str">
        <f t="shared" si="729"/>
        <v xml:space="preserve"> </v>
      </c>
      <c r="V2308" s="134" t="str">
        <f>IFERROR(IF(O2308="%10 sınırı aşılmıştır.",L2308-T2308,IFERROR(IF(F2308="",IF(S2308=1,0,IF(L2308-S2308=0,"",L2308-S2308)),IF(Veriler!M2308="",L2308,IF(L2308*Veriler!M2308=0,"",L2308*Veriler!M2308))),L2308)),0)</f>
        <v/>
      </c>
      <c r="W2308" s="146"/>
      <c r="X2308" s="146"/>
      <c r="Y2308" s="146"/>
    </row>
    <row r="2309" spans="1:25" s="99" customFormat="1" ht="54.75" customHeight="1" x14ac:dyDescent="0.25">
      <c r="A2309" s="96">
        <f t="shared" si="730"/>
        <v>1704</v>
      </c>
      <c r="B2309" s="175"/>
      <c r="C2309" s="176"/>
      <c r="D2309" s="113"/>
      <c r="E2309" s="115"/>
      <c r="F2309" s="174"/>
      <c r="G2309" s="114" t="str">
        <f t="shared" si="725"/>
        <v/>
      </c>
      <c r="H2309" s="115"/>
      <c r="I2309" s="115"/>
      <c r="J2309" s="115"/>
      <c r="K2309" s="115"/>
      <c r="L2309" s="133" t="str">
        <f t="shared" si="726"/>
        <v/>
      </c>
      <c r="M2309" s="116" t="str">
        <f>IF(L2309="", "", L2309/Veriler!$X$1)</f>
        <v/>
      </c>
      <c r="N2309" s="116" t="str">
        <f>IF(F2309&lt;&gt;"", "İthal Girdi", IF(Veriler!T2309="", "", IF(Veriler!S2309="H", "%0,5 üzerindedir", IF(Veriler!T2309&gt;0.1, "%10 sınırı aşılmıştır.", "Uygun"))))</f>
        <v>%0,5 üzerindedir</v>
      </c>
      <c r="O2309" s="116" t="str">
        <f t="shared" si="727"/>
        <v xml:space="preserve"> </v>
      </c>
      <c r="P2309" s="117"/>
      <c r="Q2309" s="118"/>
      <c r="R2309" s="119" t="str">
        <f t="shared" si="728"/>
        <v/>
      </c>
      <c r="S2309" s="133">
        <f>IFERROR(IF(M2309&lt;=0.005,IF(F2309="",L2309,0),IF(F2309&lt;&gt;"",0,IF(P2309="",0,IF(P2309="H",0,IF(Q2309&lt;Veriler!$G$2,L2309*Veriler!$G$2,L2309*Q2309)))))," ")</f>
        <v>0</v>
      </c>
      <c r="T2309" s="133">
        <f>IF(Veriler!T2309&lt;=0.1, S2309, IF(AND(Veriler!T2309&gt;0.1, F2309="", P2309="E"), IF(Q2309&gt;Veriler!$G$2, Q2309*S2309, IF(Q2309&lt;Veriler!$G$2, Veriler!$G$2*S2309, Q2309*S2309)), 0))</f>
        <v>0</v>
      </c>
      <c r="U2309" s="133" t="str">
        <f t="shared" si="729"/>
        <v xml:space="preserve"> </v>
      </c>
      <c r="V2309" s="134" t="str">
        <f>IFERROR(IF(O2309="%10 sınırı aşılmıştır.",L2309-T2309,IFERROR(IF(F2309="",IF(S2309=1,0,IF(L2309-S2309=0,"",L2309-S2309)),IF(Veriler!M2309="",L2309,IF(L2309*Veriler!M2309=0,"",L2309*Veriler!M2309))),L2309)),0)</f>
        <v/>
      </c>
      <c r="W2309" s="146"/>
      <c r="X2309" s="146"/>
      <c r="Y2309" s="146"/>
    </row>
    <row r="2310" spans="1:25" s="99" customFormat="1" ht="54.75" customHeight="1" x14ac:dyDescent="0.25">
      <c r="A2310" s="96">
        <f t="shared" si="730"/>
        <v>1705</v>
      </c>
      <c r="B2310" s="175"/>
      <c r="C2310" s="176"/>
      <c r="D2310" s="113"/>
      <c r="E2310" s="115"/>
      <c r="F2310" s="174"/>
      <c r="G2310" s="114" t="str">
        <f t="shared" si="725"/>
        <v/>
      </c>
      <c r="H2310" s="115"/>
      <c r="I2310" s="115"/>
      <c r="J2310" s="115"/>
      <c r="K2310" s="115"/>
      <c r="L2310" s="133" t="str">
        <f t="shared" si="726"/>
        <v/>
      </c>
      <c r="M2310" s="116" t="str">
        <f>IF(L2310="", "", L2310/Veriler!$X$1)</f>
        <v/>
      </c>
      <c r="N2310" s="116" t="str">
        <f>IF(F2310&lt;&gt;"", "İthal Girdi", IF(Veriler!T2310="", "", IF(Veriler!S2310="H", "%0,5 üzerindedir", IF(Veriler!T2310&gt;0.1, "%10 sınırı aşılmıştır.", "Uygun"))))</f>
        <v>%0,5 üzerindedir</v>
      </c>
      <c r="O2310" s="116" t="str">
        <f t="shared" si="727"/>
        <v xml:space="preserve"> </v>
      </c>
      <c r="P2310" s="117"/>
      <c r="Q2310" s="118"/>
      <c r="R2310" s="119" t="str">
        <f t="shared" si="728"/>
        <v/>
      </c>
      <c r="S2310" s="133">
        <f>IFERROR(IF(M2310&lt;=0.005,IF(F2310="",L2310,0),IF(F2310&lt;&gt;"",0,IF(P2310="",0,IF(P2310="H",0,IF(Q2310&lt;Veriler!$G$2,L2310*Veriler!$G$2,L2310*Q2310)))))," ")</f>
        <v>0</v>
      </c>
      <c r="T2310" s="133">
        <f>IF(Veriler!T2310&lt;=0.1, S2310, IF(AND(Veriler!T2310&gt;0.1, F2310="", P2310="E"), IF(Q2310&gt;Veriler!$G$2, Q2310*S2310, IF(Q2310&lt;Veriler!$G$2, Veriler!$G$2*S2310, Q2310*S2310)), 0))</f>
        <v>0</v>
      </c>
      <c r="U2310" s="133" t="str">
        <f t="shared" si="729"/>
        <v xml:space="preserve"> </v>
      </c>
      <c r="V2310" s="134" t="str">
        <f>IFERROR(IF(O2310="%10 sınırı aşılmıştır.",L2310-T2310,IFERROR(IF(F2310="",IF(S2310=1,0,IF(L2310-S2310=0,"",L2310-S2310)),IF(Veriler!M2310="",L2310,IF(L2310*Veriler!M2310=0,"",L2310*Veriler!M2310))),L2310)),0)</f>
        <v/>
      </c>
      <c r="W2310" s="146"/>
      <c r="X2310" s="146"/>
      <c r="Y2310" s="146"/>
    </row>
    <row r="2311" spans="1:25" s="99" customFormat="1" ht="54.75" customHeight="1" x14ac:dyDescent="0.25">
      <c r="A2311" s="96">
        <f t="shared" si="730"/>
        <v>1706</v>
      </c>
      <c r="B2311" s="175"/>
      <c r="C2311" s="176"/>
      <c r="D2311" s="113"/>
      <c r="E2311" s="115"/>
      <c r="F2311" s="174"/>
      <c r="G2311" s="114" t="str">
        <f t="shared" si="725"/>
        <v/>
      </c>
      <c r="H2311" s="115"/>
      <c r="I2311" s="115"/>
      <c r="J2311" s="115"/>
      <c r="K2311" s="115"/>
      <c r="L2311" s="133" t="str">
        <f t="shared" si="726"/>
        <v/>
      </c>
      <c r="M2311" s="116" t="str">
        <f>IF(L2311="", "", L2311/Veriler!$X$1)</f>
        <v/>
      </c>
      <c r="N2311" s="116" t="str">
        <f>IF(F2311&lt;&gt;"", "İthal Girdi", IF(Veriler!T2311="", "", IF(Veriler!S2311="H", "%0,5 üzerindedir", IF(Veriler!T2311&gt;0.1, "%10 sınırı aşılmıştır.", "Uygun"))))</f>
        <v>%0,5 üzerindedir</v>
      </c>
      <c r="O2311" s="116" t="str">
        <f t="shared" si="727"/>
        <v xml:space="preserve"> </v>
      </c>
      <c r="P2311" s="117"/>
      <c r="Q2311" s="118"/>
      <c r="R2311" s="119" t="str">
        <f t="shared" si="728"/>
        <v/>
      </c>
      <c r="S2311" s="133">
        <f>IFERROR(IF(M2311&lt;=0.005,IF(F2311="",L2311,0),IF(F2311&lt;&gt;"",0,IF(P2311="",0,IF(P2311="H",0,IF(Q2311&lt;Veriler!$G$2,L2311*Veriler!$G$2,L2311*Q2311)))))," ")</f>
        <v>0</v>
      </c>
      <c r="T2311" s="133">
        <f>IF(Veriler!T2311&lt;=0.1, S2311, IF(AND(Veriler!T2311&gt;0.1, F2311="", P2311="E"), IF(Q2311&gt;Veriler!$G$2, Q2311*S2311, IF(Q2311&lt;Veriler!$G$2, Veriler!$G$2*S2311, Q2311*S2311)), 0))</f>
        <v>0</v>
      </c>
      <c r="U2311" s="133" t="str">
        <f t="shared" si="729"/>
        <v xml:space="preserve"> </v>
      </c>
      <c r="V2311" s="134" t="str">
        <f>IFERROR(IF(O2311="%10 sınırı aşılmıştır.",L2311-T2311,IFERROR(IF(F2311="",IF(S2311=1,0,IF(L2311-S2311=0,"",L2311-S2311)),IF(Veriler!M2311="",L2311,IF(L2311*Veriler!M2311=0,"",L2311*Veriler!M2311))),L2311)),0)</f>
        <v/>
      </c>
      <c r="W2311" s="146"/>
      <c r="X2311" s="146"/>
      <c r="Y2311" s="146"/>
    </row>
    <row r="2312" spans="1:25" s="99" customFormat="1" ht="54.75" customHeight="1" x14ac:dyDescent="0.25">
      <c r="A2312" s="96">
        <f t="shared" si="730"/>
        <v>1707</v>
      </c>
      <c r="B2312" s="175"/>
      <c r="C2312" s="176"/>
      <c r="D2312" s="113"/>
      <c r="E2312" s="115"/>
      <c r="F2312" s="174"/>
      <c r="G2312" s="114" t="str">
        <f t="shared" si="725"/>
        <v/>
      </c>
      <c r="H2312" s="115"/>
      <c r="I2312" s="115"/>
      <c r="J2312" s="115"/>
      <c r="K2312" s="115"/>
      <c r="L2312" s="133" t="str">
        <f t="shared" si="726"/>
        <v/>
      </c>
      <c r="M2312" s="116" t="str">
        <f>IF(L2312="", "", L2312/Veriler!$X$1)</f>
        <v/>
      </c>
      <c r="N2312" s="116" t="str">
        <f>IF(F2312&lt;&gt;"", "İthal Girdi", IF(Veriler!T2312="", "", IF(Veriler!S2312="H", "%0,5 üzerindedir", IF(Veriler!T2312&gt;0.1, "%10 sınırı aşılmıştır.", "Uygun"))))</f>
        <v>%0,5 üzerindedir</v>
      </c>
      <c r="O2312" s="116" t="str">
        <f t="shared" si="727"/>
        <v xml:space="preserve"> </v>
      </c>
      <c r="P2312" s="117"/>
      <c r="Q2312" s="118"/>
      <c r="R2312" s="119" t="str">
        <f t="shared" si="728"/>
        <v/>
      </c>
      <c r="S2312" s="133">
        <f>IFERROR(IF(M2312&lt;=0.005,IF(F2312="",L2312,0),IF(F2312&lt;&gt;"",0,IF(P2312="",0,IF(P2312="H",0,IF(Q2312&lt;Veriler!$G$2,L2312*Veriler!$G$2,L2312*Q2312)))))," ")</f>
        <v>0</v>
      </c>
      <c r="T2312" s="133">
        <f>IF(Veriler!T2312&lt;=0.1, S2312, IF(AND(Veriler!T2312&gt;0.1, F2312="", P2312="E"), IF(Q2312&gt;Veriler!$G$2, Q2312*S2312, IF(Q2312&lt;Veriler!$G$2, Veriler!$G$2*S2312, Q2312*S2312)), 0))</f>
        <v>0</v>
      </c>
      <c r="U2312" s="133" t="str">
        <f t="shared" si="729"/>
        <v xml:space="preserve"> </v>
      </c>
      <c r="V2312" s="134" t="str">
        <f>IFERROR(IF(O2312="%10 sınırı aşılmıştır.",L2312-T2312,IFERROR(IF(F2312="",IF(S2312=1,0,IF(L2312-S2312=0,"",L2312-S2312)),IF(Veriler!M2312="",L2312,IF(L2312*Veriler!M2312=0,"",L2312*Veriler!M2312))),L2312)),0)</f>
        <v/>
      </c>
      <c r="W2312" s="146"/>
      <c r="X2312" s="146"/>
      <c r="Y2312" s="146"/>
    </row>
    <row r="2313" spans="1:25" s="99" customFormat="1" ht="54.75" customHeight="1" x14ac:dyDescent="0.25">
      <c r="A2313" s="96">
        <f t="shared" si="730"/>
        <v>1708</v>
      </c>
      <c r="B2313" s="175"/>
      <c r="C2313" s="176"/>
      <c r="D2313" s="113"/>
      <c r="E2313" s="115"/>
      <c r="F2313" s="174"/>
      <c r="G2313" s="114" t="str">
        <f t="shared" si="725"/>
        <v/>
      </c>
      <c r="H2313" s="115"/>
      <c r="I2313" s="115"/>
      <c r="J2313" s="115"/>
      <c r="K2313" s="115"/>
      <c r="L2313" s="133" t="str">
        <f t="shared" si="726"/>
        <v/>
      </c>
      <c r="M2313" s="116" t="str">
        <f>IF(L2313="", "", L2313/Veriler!$X$1)</f>
        <v/>
      </c>
      <c r="N2313" s="116" t="str">
        <f>IF(F2313&lt;&gt;"", "İthal Girdi", IF(Veriler!T2313="", "", IF(Veriler!S2313="H", "%0,5 üzerindedir", IF(Veriler!T2313&gt;0.1, "%10 sınırı aşılmıştır.", "Uygun"))))</f>
        <v>%0,5 üzerindedir</v>
      </c>
      <c r="O2313" s="116" t="str">
        <f t="shared" si="727"/>
        <v xml:space="preserve"> </v>
      </c>
      <c r="P2313" s="117"/>
      <c r="Q2313" s="118"/>
      <c r="R2313" s="119" t="str">
        <f t="shared" si="728"/>
        <v/>
      </c>
      <c r="S2313" s="133">
        <f>IFERROR(IF(M2313&lt;=0.005,IF(F2313="",L2313,0),IF(F2313&lt;&gt;"",0,IF(P2313="",0,IF(P2313="H",0,IF(Q2313&lt;Veriler!$G$2,L2313*Veriler!$G$2,L2313*Q2313)))))," ")</f>
        <v>0</v>
      </c>
      <c r="T2313" s="133">
        <f>IF(Veriler!T2313&lt;=0.1, S2313, IF(AND(Veriler!T2313&gt;0.1, F2313="", P2313="E"), IF(Q2313&gt;Veriler!$G$2, Q2313*S2313, IF(Q2313&lt;Veriler!$G$2, Veriler!$G$2*S2313, Q2313*S2313)), 0))</f>
        <v>0</v>
      </c>
      <c r="U2313" s="133" t="str">
        <f t="shared" si="729"/>
        <v xml:space="preserve"> </v>
      </c>
      <c r="V2313" s="134" t="str">
        <f>IFERROR(IF(O2313="%10 sınırı aşılmıştır.",L2313-T2313,IFERROR(IF(F2313="",IF(S2313=1,0,IF(L2313-S2313=0,"",L2313-S2313)),IF(Veriler!M2313="",L2313,IF(L2313*Veriler!M2313=0,"",L2313*Veriler!M2313))),L2313)),0)</f>
        <v/>
      </c>
      <c r="W2313" s="146"/>
      <c r="X2313" s="146"/>
      <c r="Y2313" s="146"/>
    </row>
    <row r="2314" spans="1:25" s="99" customFormat="1" ht="24" customHeight="1" x14ac:dyDescent="0.25">
      <c r="A2314" s="103"/>
      <c r="B2314" s="104"/>
      <c r="C2314" s="104"/>
      <c r="D2314" s="104"/>
      <c r="E2314" s="103"/>
      <c r="F2314" s="135"/>
      <c r="G2314" s="157"/>
      <c r="H2314" s="103"/>
      <c r="I2314" s="103"/>
      <c r="J2314" s="103"/>
      <c r="K2314" s="103"/>
      <c r="L2314" s="136">
        <f>SUM(L2285:L2298,L2300:L2313)</f>
        <v>0</v>
      </c>
      <c r="M2314" s="158"/>
      <c r="N2314" s="158"/>
      <c r="O2314" s="158"/>
      <c r="P2314" s="105"/>
      <c r="Q2314" s="106"/>
      <c r="R2314" s="159"/>
      <c r="S2314" s="160"/>
      <c r="T2314" s="160"/>
      <c r="U2314" s="160"/>
      <c r="V2314" s="160"/>
      <c r="W2314" s="146"/>
      <c r="X2314" s="146"/>
      <c r="Y2314" s="146"/>
    </row>
    <row r="2315" spans="1:25" s="99" customFormat="1" ht="31.5" customHeight="1" x14ac:dyDescent="0.25">
      <c r="A2315" s="103"/>
      <c r="B2315" s="104"/>
      <c r="C2315" s="104"/>
      <c r="D2315" s="104"/>
      <c r="E2315" s="103"/>
      <c r="F2315" s="135"/>
      <c r="G2315" s="157"/>
      <c r="H2315" s="103"/>
      <c r="I2315" s="103"/>
      <c r="J2315" s="103"/>
      <c r="K2315" s="103"/>
      <c r="L2315" s="161"/>
      <c r="M2315" s="158"/>
      <c r="N2315" s="158"/>
      <c r="O2315" s="158"/>
      <c r="P2315" s="105"/>
      <c r="Q2315" s="106"/>
      <c r="R2315" s="159"/>
      <c r="S2315" s="162" t="s">
        <v>57</v>
      </c>
      <c r="T2315" s="162" t="s">
        <v>57</v>
      </c>
      <c r="U2315" s="162" t="s">
        <v>57</v>
      </c>
      <c r="V2315" s="163" t="s">
        <v>58</v>
      </c>
      <c r="W2315" s="146"/>
      <c r="X2315" s="146"/>
      <c r="Y2315" s="146"/>
    </row>
    <row r="2316" spans="1:25" s="99" customFormat="1" ht="58.5" customHeight="1" x14ac:dyDescent="0.25">
      <c r="A2316" s="185" t="s">
        <v>59</v>
      </c>
      <c r="B2316" s="180"/>
      <c r="C2316" s="180"/>
      <c r="D2316" s="180"/>
      <c r="E2316" s="180"/>
      <c r="F2316" s="180"/>
      <c r="G2316" s="180"/>
      <c r="H2316" s="180"/>
      <c r="I2316" s="180"/>
      <c r="J2316" s="180"/>
      <c r="K2316" s="180"/>
      <c r="L2316" s="180"/>
      <c r="M2316" s="180"/>
      <c r="N2316" s="180"/>
      <c r="O2316" s="180"/>
      <c r="P2316" s="180"/>
      <c r="Q2316" s="180"/>
      <c r="R2316" s="176"/>
      <c r="S2316" s="137">
        <f>SUM(S2278,S2285:S2298,S2300:S2313)</f>
        <v>0</v>
      </c>
      <c r="T2316" s="137" t="str">
        <f>IF(SUM(T2285:T2298,T2300:T2313)=0," ",SUM(T2285:T2298,T2300:T2313))</f>
        <v xml:space="preserve"> </v>
      </c>
      <c r="U2316" s="137" t="str">
        <f>IF(SUM(U2285:U2298,U2300:U2313)=0," ",SUM(U2285:U2298,U2300:U2313))</f>
        <v xml:space="preserve"> </v>
      </c>
      <c r="V2316" s="137" t="str">
        <f>IF(SUM(V2285:V2298,V2300:V2313)=0," ",SUM(V2285:V2298,V2300:V2313))</f>
        <v xml:space="preserve"> </v>
      </c>
      <c r="W2316" s="146"/>
      <c r="X2316" s="164">
        <f>SUM(U2285:U2298,U2300:U2313)</f>
        <v>0</v>
      </c>
      <c r="Y2316" s="164">
        <f>SUM(V2285:V2298,V2300:V2313)</f>
        <v>0</v>
      </c>
    </row>
    <row r="2317" spans="1:25" x14ac:dyDescent="0.3">
      <c r="A2317" s="34"/>
      <c r="G2317" s="146"/>
      <c r="L2317" s="146"/>
      <c r="M2317" s="146"/>
      <c r="N2317" s="146"/>
      <c r="O2317" s="146"/>
      <c r="R2317" s="146"/>
      <c r="S2317" s="146"/>
      <c r="T2317" s="146"/>
      <c r="U2317" s="146"/>
      <c r="V2317" s="146"/>
      <c r="W2317" s="146"/>
      <c r="X2317" s="146"/>
      <c r="Y2317" s="146"/>
    </row>
    <row r="2318" spans="1:25" x14ac:dyDescent="0.3">
      <c r="A2318" s="186" t="s">
        <v>60</v>
      </c>
      <c r="B2318" s="187"/>
      <c r="C2318" s="187"/>
      <c r="D2318" s="187"/>
      <c r="E2318" s="187"/>
      <c r="F2318" s="187"/>
      <c r="G2318" s="187"/>
      <c r="H2318" s="187"/>
      <c r="I2318" s="187"/>
      <c r="J2318" s="187"/>
      <c r="K2318" s="187"/>
      <c r="L2318" s="187"/>
      <c r="M2318" s="187"/>
      <c r="N2318" s="187"/>
      <c r="O2318" s="187"/>
      <c r="P2318" s="187"/>
      <c r="Q2318" s="187"/>
      <c r="R2318" s="187"/>
      <c r="S2318" s="187"/>
      <c r="T2318" s="187"/>
      <c r="U2318" s="187"/>
      <c r="V2318" s="187"/>
      <c r="W2318" s="146"/>
      <c r="X2318" s="146"/>
      <c r="Y2318" s="146"/>
    </row>
    <row r="2319" spans="1:25" s="99" customFormat="1" ht="41.25" customHeight="1" x14ac:dyDescent="0.25">
      <c r="A2319" s="189" t="s">
        <v>38</v>
      </c>
      <c r="B2319" s="180"/>
      <c r="C2319" s="180"/>
      <c r="D2319" s="180"/>
      <c r="E2319" s="180"/>
      <c r="F2319" s="180"/>
      <c r="G2319" s="180"/>
      <c r="H2319" s="180"/>
      <c r="I2319" s="180"/>
      <c r="J2319" s="180"/>
      <c r="K2319" s="180"/>
      <c r="L2319" s="180"/>
      <c r="M2319" s="180"/>
      <c r="N2319" s="180"/>
      <c r="O2319" s="180"/>
      <c r="P2319" s="180"/>
      <c r="Q2319" s="180"/>
      <c r="R2319" s="180"/>
      <c r="S2319" s="180"/>
      <c r="T2319" s="180"/>
      <c r="U2319" s="180"/>
      <c r="V2319" s="176"/>
      <c r="W2319" s="146"/>
      <c r="X2319" s="146"/>
      <c r="Y2319" s="146"/>
    </row>
    <row r="2320" spans="1:25" s="100" customFormat="1" ht="35.25" customHeight="1" x14ac:dyDescent="0.25">
      <c r="A2320" s="179" t="s">
        <v>39</v>
      </c>
      <c r="B2320" s="180"/>
      <c r="C2320" s="180"/>
      <c r="D2320" s="180"/>
      <c r="E2320" s="180"/>
      <c r="F2320" s="180"/>
      <c r="G2320" s="180"/>
      <c r="H2320" s="180"/>
      <c r="I2320" s="180"/>
      <c r="J2320" s="180"/>
      <c r="K2320" s="180"/>
      <c r="L2320" s="180"/>
      <c r="M2320" s="180"/>
      <c r="N2320" s="180"/>
      <c r="O2320" s="180"/>
      <c r="P2320" s="180"/>
      <c r="Q2320" s="180"/>
      <c r="R2320" s="176"/>
      <c r="S2320" s="147"/>
      <c r="T2320" s="148"/>
      <c r="U2320" s="149" t="s">
        <v>40</v>
      </c>
      <c r="V2320" s="150">
        <f>V2282+1</f>
        <v>62</v>
      </c>
      <c r="W2320" s="146"/>
      <c r="X2320" s="146"/>
      <c r="Y2320" s="146"/>
    </row>
    <row r="2321" spans="1:25" s="99" customFormat="1" ht="81" customHeight="1" x14ac:dyDescent="0.25">
      <c r="A2321" s="110" t="s">
        <v>3</v>
      </c>
      <c r="B2321" s="188" t="s">
        <v>41</v>
      </c>
      <c r="C2321" s="176"/>
      <c r="D2321" s="111" t="s">
        <v>42</v>
      </c>
      <c r="E2321" s="110" t="s">
        <v>324</v>
      </c>
      <c r="F2321" s="111" t="s">
        <v>325</v>
      </c>
      <c r="G2321" s="151" t="s">
        <v>43</v>
      </c>
      <c r="H2321" s="110" t="s">
        <v>44</v>
      </c>
      <c r="I2321" s="110" t="s">
        <v>8</v>
      </c>
      <c r="J2321" s="110" t="s">
        <v>45</v>
      </c>
      <c r="K2321" s="110" t="s">
        <v>46</v>
      </c>
      <c r="L2321" s="152" t="s">
        <v>47</v>
      </c>
      <c r="M2321" s="153" t="s">
        <v>48</v>
      </c>
      <c r="N2321" s="154" t="s">
        <v>49</v>
      </c>
      <c r="O2321" s="154" t="s">
        <v>49</v>
      </c>
      <c r="P2321" s="112" t="s">
        <v>50</v>
      </c>
      <c r="Q2321" s="110" t="s">
        <v>51</v>
      </c>
      <c r="R2321" s="155" t="s">
        <v>52</v>
      </c>
      <c r="S2321" s="156" t="s">
        <v>53</v>
      </c>
      <c r="T2321" s="156" t="s">
        <v>54</v>
      </c>
      <c r="U2321" s="152" t="s">
        <v>54</v>
      </c>
      <c r="V2321" s="152" t="s">
        <v>55</v>
      </c>
      <c r="W2321" s="146"/>
      <c r="X2321" s="146"/>
      <c r="Y2321" s="146"/>
    </row>
    <row r="2322" spans="1:25" s="99" customFormat="1" ht="45" customHeight="1" x14ac:dyDescent="0.25">
      <c r="A2322" s="101"/>
      <c r="B2322" s="177" t="s">
        <v>56</v>
      </c>
      <c r="C2322" s="178"/>
      <c r="D2322" s="102"/>
      <c r="E2322" s="170"/>
      <c r="F2322" s="102"/>
      <c r="G2322" s="95"/>
      <c r="H2322" s="102"/>
      <c r="I2322" s="102"/>
      <c r="J2322" s="102"/>
      <c r="K2322" s="102"/>
      <c r="L2322" s="95"/>
      <c r="M2322" s="95"/>
      <c r="N2322" s="95"/>
      <c r="O2322" s="95"/>
      <c r="P2322" s="102"/>
      <c r="Q2322" s="102"/>
      <c r="R2322" s="190"/>
      <c r="S2322" s="184"/>
      <c r="T2322" s="95"/>
      <c r="U2322" s="95"/>
      <c r="V2322" s="95"/>
      <c r="W2322" s="146"/>
      <c r="X2322" s="146"/>
      <c r="Y2322" s="146"/>
    </row>
    <row r="2323" spans="1:25" s="99" customFormat="1" ht="54.75" customHeight="1" x14ac:dyDescent="0.25">
      <c r="A2323" s="96">
        <f>A2313+1</f>
        <v>1709</v>
      </c>
      <c r="B2323" s="181"/>
      <c r="C2323" s="182"/>
      <c r="D2323" s="113"/>
      <c r="E2323" s="115"/>
      <c r="F2323" s="174"/>
      <c r="G2323" s="114" t="str">
        <f t="shared" ref="G2323:G2336" si="731">IF(AND(F2323&lt;&gt;"",V2323&lt;&gt;"",L2323&lt;&gt;0),V2323/L2323,"")</f>
        <v/>
      </c>
      <c r="H2323" s="115"/>
      <c r="I2323" s="115"/>
      <c r="J2323" s="115"/>
      <c r="K2323" s="115"/>
      <c r="L2323" s="133" t="str">
        <f t="shared" ref="L2323:L2336" si="732">IF(AND(H2323&lt;&gt;0, J2323&lt;&gt;0, K2323&lt;&gt;0), H2323*J2323*K2323, "")</f>
        <v/>
      </c>
      <c r="M2323" s="116" t="str">
        <f>IF(L2323="", "", L2323/Veriler!$X$1)</f>
        <v/>
      </c>
      <c r="N2323" s="116" t="str">
        <f>IF(F2323&lt;&gt;"", "İthal Girdi", IF(Veriler!T2323="", "", IF(Veriler!S2323="H", "%0,5 üzerindedir", IF(Veriler!T2323&gt;0.1, "%10 sınırı aşılmıştır.", "Uygun"))))</f>
        <v>%0,5 üzerindedir</v>
      </c>
      <c r="O2323" s="116" t="str">
        <f t="shared" ref="O2323:O2336" si="733">IF(M2323=""," ",N2323)</f>
        <v xml:space="preserve"> </v>
      </c>
      <c r="P2323" s="117"/>
      <c r="Q2323" s="118"/>
      <c r="R2323" s="119" t="str">
        <f t="shared" ref="R2323:R2336" si="734">IFERROR(IF(AND(T2323&lt;&gt;"",L2323&lt;&gt;"",L2323&lt;&gt;0,T2323&lt;&gt;0),T2323/L2323,"")," ")</f>
        <v/>
      </c>
      <c r="S2323" s="133">
        <f>IFERROR(IF(M2323&lt;=0.005,IF(F2323="",L2323,0),IF(F2323&lt;&gt;"",0,IF(P2323="",0,IF(P2323="H",0,IF(Q2323&lt;Veriler!$G$2,L2323*Veriler!$G$2,L2323*Q2323)))))," ")</f>
        <v>0</v>
      </c>
      <c r="T2323" s="133">
        <f>IF(Veriler!T2323&lt;=0.1, S2323, IF(AND(Veriler!T2323&gt;0.1, F2323="", P2323="E"), IF(Q2323&gt;Veriler!$G$2, Q2323*S2323, IF(Q2323&lt;Veriler!$G$2, Veriler!$G$2*S2323, Q2323*S2323)), 0))</f>
        <v>0</v>
      </c>
      <c r="U2323" s="133" t="str">
        <f t="shared" ref="U2323:U2336" si="735">IF(T2323=0," ",T2323)</f>
        <v xml:space="preserve"> </v>
      </c>
      <c r="V2323" s="134" t="str">
        <f>IFERROR(IF(O2323="%10 sınırı aşılmıştır.",L2323-T2323,IFERROR(IF(F2323="",IF(S2323=1,0,IF(L2323-S2323=0,"",L2323-S2323)),IF(Veriler!M2323="",L2323,IF(L2323*Veriler!M2323=0,"",L2323*Veriler!M2323))),L2323)),0)</f>
        <v/>
      </c>
      <c r="W2323" s="146"/>
      <c r="X2323" s="146"/>
      <c r="Y2323" s="146"/>
    </row>
    <row r="2324" spans="1:25" s="99" customFormat="1" ht="54.75" customHeight="1" x14ac:dyDescent="0.25">
      <c r="A2324" s="96">
        <f t="shared" ref="A2324:A2336" si="736">A2323+1</f>
        <v>1710</v>
      </c>
      <c r="B2324" s="175"/>
      <c r="C2324" s="176"/>
      <c r="D2324" s="113"/>
      <c r="E2324" s="115"/>
      <c r="F2324" s="174"/>
      <c r="G2324" s="114" t="str">
        <f t="shared" si="731"/>
        <v/>
      </c>
      <c r="H2324" s="115"/>
      <c r="I2324" s="115"/>
      <c r="J2324" s="115"/>
      <c r="K2324" s="115"/>
      <c r="L2324" s="133" t="str">
        <f t="shared" si="732"/>
        <v/>
      </c>
      <c r="M2324" s="116" t="str">
        <f>IF(L2324="", "", L2324/Veriler!$X$1)</f>
        <v/>
      </c>
      <c r="N2324" s="116" t="str">
        <f>IF(F2324&lt;&gt;"", "İthal Girdi", IF(Veriler!T2324="", "", IF(Veriler!S2324="H", "%0,5 üzerindedir", IF(Veriler!T2324&gt;0.1, "%10 sınırı aşılmıştır.", "Uygun"))))</f>
        <v>%0,5 üzerindedir</v>
      </c>
      <c r="O2324" s="116" t="str">
        <f t="shared" si="733"/>
        <v xml:space="preserve"> </v>
      </c>
      <c r="P2324" s="117"/>
      <c r="Q2324" s="118"/>
      <c r="R2324" s="119" t="str">
        <f t="shared" si="734"/>
        <v/>
      </c>
      <c r="S2324" s="133">
        <f>IFERROR(IF(M2324&lt;=0.005,IF(F2324="",L2324,0),IF(F2324&lt;&gt;"",0,IF(P2324="",0,IF(P2324="H",0,IF(Q2324&lt;Veriler!$G$2,L2324*Veriler!$G$2,L2324*Q2324)))))," ")</f>
        <v>0</v>
      </c>
      <c r="T2324" s="133">
        <f>IF(Veriler!T2324&lt;=0.1, S2324, IF(AND(Veriler!T2324&gt;0.1, F2324="", P2324="E"), IF(Q2324&gt;Veriler!$G$2, Q2324*S2324, IF(Q2324&lt;Veriler!$G$2, Veriler!$G$2*S2324, Q2324*S2324)), 0))</f>
        <v>0</v>
      </c>
      <c r="U2324" s="133" t="str">
        <f t="shared" si="735"/>
        <v xml:space="preserve"> </v>
      </c>
      <c r="V2324" s="134" t="str">
        <f>IFERROR(IF(O2324="%10 sınırı aşılmıştır.",L2324-T2324,IFERROR(IF(F2324="",IF(S2324=1,0,IF(L2324-S2324=0,"",L2324-S2324)),IF(Veriler!M2324="",L2324,IF(L2324*Veriler!M2324=0,"",L2324*Veriler!M2324))),L2324)),0)</f>
        <v/>
      </c>
      <c r="W2324" s="146"/>
      <c r="X2324" s="146"/>
      <c r="Y2324" s="146"/>
    </row>
    <row r="2325" spans="1:25" s="99" customFormat="1" ht="54.75" customHeight="1" x14ac:dyDescent="0.25">
      <c r="A2325" s="96">
        <f t="shared" si="736"/>
        <v>1711</v>
      </c>
      <c r="B2325" s="175"/>
      <c r="C2325" s="176"/>
      <c r="D2325" s="113"/>
      <c r="E2325" s="115"/>
      <c r="F2325" s="174"/>
      <c r="G2325" s="114" t="str">
        <f t="shared" si="731"/>
        <v/>
      </c>
      <c r="H2325" s="115"/>
      <c r="I2325" s="115"/>
      <c r="J2325" s="115"/>
      <c r="K2325" s="115"/>
      <c r="L2325" s="133" t="str">
        <f t="shared" si="732"/>
        <v/>
      </c>
      <c r="M2325" s="116" t="str">
        <f>IF(L2325="", "", L2325/Veriler!$X$1)</f>
        <v/>
      </c>
      <c r="N2325" s="116" t="str">
        <f>IF(F2325&lt;&gt;"", "İthal Girdi", IF(Veriler!T2325="", "", IF(Veriler!S2325="H", "%0,5 üzerindedir", IF(Veriler!T2325&gt;0.1, "%10 sınırı aşılmıştır.", "Uygun"))))</f>
        <v>%0,5 üzerindedir</v>
      </c>
      <c r="O2325" s="116" t="str">
        <f t="shared" si="733"/>
        <v xml:space="preserve"> </v>
      </c>
      <c r="P2325" s="117"/>
      <c r="Q2325" s="118"/>
      <c r="R2325" s="119" t="str">
        <f t="shared" si="734"/>
        <v/>
      </c>
      <c r="S2325" s="133">
        <f>IFERROR(IF(M2325&lt;=0.005,IF(F2325="",L2325,0),IF(F2325&lt;&gt;"",0,IF(P2325="",0,IF(P2325="H",0,IF(Q2325&lt;Veriler!$G$2,L2325*Veriler!$G$2,L2325*Q2325)))))," ")</f>
        <v>0</v>
      </c>
      <c r="T2325" s="133">
        <f>IF(Veriler!T2325&lt;=0.1, S2325, IF(AND(Veriler!T2325&gt;0.1, F2325="", P2325="E"), IF(Q2325&gt;Veriler!$G$2, Q2325*S2325, IF(Q2325&lt;Veriler!$G$2, Veriler!$G$2*S2325, Q2325*S2325)), 0))</f>
        <v>0</v>
      </c>
      <c r="U2325" s="133" t="str">
        <f t="shared" si="735"/>
        <v xml:space="preserve"> </v>
      </c>
      <c r="V2325" s="134" t="str">
        <f>IFERROR(IF(O2325="%10 sınırı aşılmıştır.",L2325-T2325,IFERROR(IF(F2325="",IF(S2325=1,0,IF(L2325-S2325=0,"",L2325-S2325)),IF(Veriler!M2325="",L2325,IF(L2325*Veriler!M2325=0,"",L2325*Veriler!M2325))),L2325)),0)</f>
        <v/>
      </c>
      <c r="W2325" s="146"/>
      <c r="X2325" s="146"/>
      <c r="Y2325" s="146"/>
    </row>
    <row r="2326" spans="1:25" s="99" customFormat="1" ht="54.75" customHeight="1" x14ac:dyDescent="0.25">
      <c r="A2326" s="96">
        <f t="shared" si="736"/>
        <v>1712</v>
      </c>
      <c r="B2326" s="175"/>
      <c r="C2326" s="176"/>
      <c r="D2326" s="113"/>
      <c r="E2326" s="115"/>
      <c r="F2326" s="174"/>
      <c r="G2326" s="114" t="str">
        <f t="shared" si="731"/>
        <v/>
      </c>
      <c r="H2326" s="115"/>
      <c r="I2326" s="115"/>
      <c r="J2326" s="115"/>
      <c r="K2326" s="115"/>
      <c r="L2326" s="133" t="str">
        <f t="shared" si="732"/>
        <v/>
      </c>
      <c r="M2326" s="116" t="str">
        <f>IF(L2326="", "", L2326/Veriler!$X$1)</f>
        <v/>
      </c>
      <c r="N2326" s="116" t="str">
        <f>IF(F2326&lt;&gt;"", "İthal Girdi", IF(Veriler!T2326="", "", IF(Veriler!S2326="H", "%0,5 üzerindedir", IF(Veriler!T2326&gt;0.1, "%10 sınırı aşılmıştır.", "Uygun"))))</f>
        <v>%0,5 üzerindedir</v>
      </c>
      <c r="O2326" s="116" t="str">
        <f t="shared" si="733"/>
        <v xml:space="preserve"> </v>
      </c>
      <c r="P2326" s="117"/>
      <c r="Q2326" s="118"/>
      <c r="R2326" s="119" t="str">
        <f t="shared" si="734"/>
        <v/>
      </c>
      <c r="S2326" s="133">
        <f>IFERROR(IF(M2326&lt;=0.005,IF(F2326="",L2326,0),IF(F2326&lt;&gt;"",0,IF(P2326="",0,IF(P2326="H",0,IF(Q2326&lt;Veriler!$G$2,L2326*Veriler!$G$2,L2326*Q2326)))))," ")</f>
        <v>0</v>
      </c>
      <c r="T2326" s="133">
        <f>IF(Veriler!T2326&lt;=0.1, S2326, IF(AND(Veriler!T2326&gt;0.1, F2326="", P2326="E"), IF(Q2326&gt;Veriler!$G$2, Q2326*S2326, IF(Q2326&lt;Veriler!$G$2, Veriler!$G$2*S2326, Q2326*S2326)), 0))</f>
        <v>0</v>
      </c>
      <c r="U2326" s="133" t="str">
        <f t="shared" si="735"/>
        <v xml:space="preserve"> </v>
      </c>
      <c r="V2326" s="134" t="str">
        <f>IFERROR(IF(O2326="%10 sınırı aşılmıştır.",L2326-T2326,IFERROR(IF(F2326="",IF(S2326=1,0,IF(L2326-S2326=0,"",L2326-S2326)),IF(Veriler!M2326="",L2326,IF(L2326*Veriler!M2326=0,"",L2326*Veriler!M2326))),L2326)),0)</f>
        <v/>
      </c>
      <c r="W2326" s="146"/>
      <c r="X2326" s="146"/>
      <c r="Y2326" s="146"/>
    </row>
    <row r="2327" spans="1:25" s="99" customFormat="1" ht="54.75" customHeight="1" x14ac:dyDescent="0.25">
      <c r="A2327" s="96">
        <f t="shared" si="736"/>
        <v>1713</v>
      </c>
      <c r="B2327" s="175"/>
      <c r="C2327" s="176"/>
      <c r="D2327" s="113"/>
      <c r="E2327" s="115"/>
      <c r="F2327" s="174"/>
      <c r="G2327" s="114" t="str">
        <f t="shared" si="731"/>
        <v/>
      </c>
      <c r="H2327" s="115"/>
      <c r="I2327" s="115"/>
      <c r="J2327" s="115"/>
      <c r="K2327" s="115"/>
      <c r="L2327" s="133" t="str">
        <f t="shared" si="732"/>
        <v/>
      </c>
      <c r="M2327" s="116" t="str">
        <f>IF(L2327="", "", L2327/Veriler!$X$1)</f>
        <v/>
      </c>
      <c r="N2327" s="116" t="str">
        <f>IF(F2327&lt;&gt;"", "İthal Girdi", IF(Veriler!T2327="", "", IF(Veriler!S2327="H", "%0,5 üzerindedir", IF(Veriler!T2327&gt;0.1, "%10 sınırı aşılmıştır.", "Uygun"))))</f>
        <v>%0,5 üzerindedir</v>
      </c>
      <c r="O2327" s="116" t="str">
        <f t="shared" si="733"/>
        <v xml:space="preserve"> </v>
      </c>
      <c r="P2327" s="117"/>
      <c r="Q2327" s="118"/>
      <c r="R2327" s="119" t="str">
        <f t="shared" si="734"/>
        <v/>
      </c>
      <c r="S2327" s="133">
        <f>IFERROR(IF(M2327&lt;=0.005,IF(F2327="",L2327,0),IF(F2327&lt;&gt;"",0,IF(P2327="",0,IF(P2327="H",0,IF(Q2327&lt;Veriler!$G$2,L2327*Veriler!$G$2,L2327*Q2327)))))," ")</f>
        <v>0</v>
      </c>
      <c r="T2327" s="133">
        <f>IF(Veriler!T2327&lt;=0.1, S2327, IF(AND(Veriler!T2327&gt;0.1, F2327="", P2327="E"), IF(Q2327&gt;Veriler!$G$2, Q2327*S2327, IF(Q2327&lt;Veriler!$G$2, Veriler!$G$2*S2327, Q2327*S2327)), 0))</f>
        <v>0</v>
      </c>
      <c r="U2327" s="133" t="str">
        <f t="shared" si="735"/>
        <v xml:space="preserve"> </v>
      </c>
      <c r="V2327" s="134" t="str">
        <f>IFERROR(IF(O2327="%10 sınırı aşılmıştır.",L2327-T2327,IFERROR(IF(F2327="",IF(S2327=1,0,IF(L2327-S2327=0,"",L2327-S2327)),IF(Veriler!M2327="",L2327,IF(L2327*Veriler!M2327=0,"",L2327*Veriler!M2327))),L2327)),0)</f>
        <v/>
      </c>
      <c r="W2327" s="146"/>
      <c r="X2327" s="146"/>
      <c r="Y2327" s="146"/>
    </row>
    <row r="2328" spans="1:25" s="99" customFormat="1" ht="54.75" customHeight="1" x14ac:dyDescent="0.25">
      <c r="A2328" s="96">
        <f t="shared" si="736"/>
        <v>1714</v>
      </c>
      <c r="B2328" s="175"/>
      <c r="C2328" s="176"/>
      <c r="D2328" s="113"/>
      <c r="E2328" s="115"/>
      <c r="F2328" s="174"/>
      <c r="G2328" s="114" t="str">
        <f t="shared" si="731"/>
        <v/>
      </c>
      <c r="H2328" s="115"/>
      <c r="I2328" s="115"/>
      <c r="J2328" s="115"/>
      <c r="K2328" s="115"/>
      <c r="L2328" s="133" t="str">
        <f t="shared" si="732"/>
        <v/>
      </c>
      <c r="M2328" s="116" t="str">
        <f>IF(L2328="", "", L2328/Veriler!$X$1)</f>
        <v/>
      </c>
      <c r="N2328" s="116" t="str">
        <f>IF(F2328&lt;&gt;"", "İthal Girdi", IF(Veriler!T2328="", "", IF(Veriler!S2328="H", "%0,5 üzerindedir", IF(Veriler!T2328&gt;0.1, "%10 sınırı aşılmıştır.", "Uygun"))))</f>
        <v>%0,5 üzerindedir</v>
      </c>
      <c r="O2328" s="116" t="str">
        <f t="shared" si="733"/>
        <v xml:space="preserve"> </v>
      </c>
      <c r="P2328" s="117"/>
      <c r="Q2328" s="118"/>
      <c r="R2328" s="119" t="str">
        <f t="shared" si="734"/>
        <v/>
      </c>
      <c r="S2328" s="133">
        <f>IFERROR(IF(M2328&lt;=0.005,IF(F2328="",L2328,0),IF(F2328&lt;&gt;"",0,IF(P2328="",0,IF(P2328="H",0,IF(Q2328&lt;Veriler!$G$2,L2328*Veriler!$G$2,L2328*Q2328)))))," ")</f>
        <v>0</v>
      </c>
      <c r="T2328" s="133">
        <f>IF(Veriler!T2328&lt;=0.1, S2328, IF(AND(Veriler!T2328&gt;0.1, F2328="", P2328="E"), IF(Q2328&gt;Veriler!$G$2, Q2328*S2328, IF(Q2328&lt;Veriler!$G$2, Veriler!$G$2*S2328, Q2328*S2328)), 0))</f>
        <v>0</v>
      </c>
      <c r="U2328" s="133" t="str">
        <f t="shared" si="735"/>
        <v xml:space="preserve"> </v>
      </c>
      <c r="V2328" s="134" t="str">
        <f>IFERROR(IF(O2328="%10 sınırı aşılmıştır.",L2328-T2328,IFERROR(IF(F2328="",IF(S2328=1,0,IF(L2328-S2328=0,"",L2328-S2328)),IF(Veriler!M2328="",L2328,IF(L2328*Veriler!M2328=0,"",L2328*Veriler!M2328))),L2328)),0)</f>
        <v/>
      </c>
      <c r="W2328" s="146"/>
      <c r="X2328" s="146"/>
      <c r="Y2328" s="146"/>
    </row>
    <row r="2329" spans="1:25" s="99" customFormat="1" ht="54.75" customHeight="1" x14ac:dyDescent="0.25">
      <c r="A2329" s="96">
        <f t="shared" si="736"/>
        <v>1715</v>
      </c>
      <c r="B2329" s="175"/>
      <c r="C2329" s="176"/>
      <c r="D2329" s="113"/>
      <c r="E2329" s="115"/>
      <c r="F2329" s="174"/>
      <c r="G2329" s="114" t="str">
        <f t="shared" si="731"/>
        <v/>
      </c>
      <c r="H2329" s="115"/>
      <c r="I2329" s="115"/>
      <c r="J2329" s="115"/>
      <c r="K2329" s="115"/>
      <c r="L2329" s="133" t="str">
        <f t="shared" si="732"/>
        <v/>
      </c>
      <c r="M2329" s="116" t="str">
        <f>IF(L2329="", "", L2329/Veriler!$X$1)</f>
        <v/>
      </c>
      <c r="N2329" s="116" t="str">
        <f>IF(F2329&lt;&gt;"", "İthal Girdi", IF(Veriler!T2329="", "", IF(Veriler!S2329="H", "%0,5 üzerindedir", IF(Veriler!T2329&gt;0.1, "%10 sınırı aşılmıştır.", "Uygun"))))</f>
        <v>%0,5 üzerindedir</v>
      </c>
      <c r="O2329" s="116" t="str">
        <f t="shared" si="733"/>
        <v xml:space="preserve"> </v>
      </c>
      <c r="P2329" s="117"/>
      <c r="Q2329" s="118"/>
      <c r="R2329" s="119" t="str">
        <f t="shared" si="734"/>
        <v/>
      </c>
      <c r="S2329" s="133">
        <f>IFERROR(IF(M2329&lt;=0.005,IF(F2329="",L2329,0),IF(F2329&lt;&gt;"",0,IF(P2329="",0,IF(P2329="H",0,IF(Q2329&lt;Veriler!$G$2,L2329*Veriler!$G$2,L2329*Q2329)))))," ")</f>
        <v>0</v>
      </c>
      <c r="T2329" s="133">
        <f>IF(Veriler!T2329&lt;=0.1, S2329, IF(AND(Veriler!T2329&gt;0.1, F2329="", P2329="E"), IF(Q2329&gt;Veriler!$G$2, Q2329*S2329, IF(Q2329&lt;Veriler!$G$2, Veriler!$G$2*S2329, Q2329*S2329)), 0))</f>
        <v>0</v>
      </c>
      <c r="U2329" s="133" t="str">
        <f t="shared" si="735"/>
        <v xml:space="preserve"> </v>
      </c>
      <c r="V2329" s="134" t="str">
        <f>IFERROR(IF(O2329="%10 sınırı aşılmıştır.",L2329-T2329,IFERROR(IF(F2329="",IF(S2329=1,0,IF(L2329-S2329=0,"",L2329-S2329)),IF(Veriler!M2329="",L2329,IF(L2329*Veriler!M2329=0,"",L2329*Veriler!M2329))),L2329)),0)</f>
        <v/>
      </c>
      <c r="W2329" s="146"/>
      <c r="X2329" s="146"/>
      <c r="Y2329" s="146"/>
    </row>
    <row r="2330" spans="1:25" s="99" customFormat="1" ht="54.75" customHeight="1" x14ac:dyDescent="0.25">
      <c r="A2330" s="96">
        <f t="shared" si="736"/>
        <v>1716</v>
      </c>
      <c r="B2330" s="175"/>
      <c r="C2330" s="176"/>
      <c r="D2330" s="113"/>
      <c r="E2330" s="115"/>
      <c r="F2330" s="174"/>
      <c r="G2330" s="114" t="str">
        <f t="shared" si="731"/>
        <v/>
      </c>
      <c r="H2330" s="115"/>
      <c r="I2330" s="115"/>
      <c r="J2330" s="115"/>
      <c r="K2330" s="115"/>
      <c r="L2330" s="133" t="str">
        <f t="shared" si="732"/>
        <v/>
      </c>
      <c r="M2330" s="116" t="str">
        <f>IF(L2330="", "", L2330/Veriler!$X$1)</f>
        <v/>
      </c>
      <c r="N2330" s="116" t="str">
        <f>IF(F2330&lt;&gt;"", "İthal Girdi", IF(Veriler!T2330="", "", IF(Veriler!S2330="H", "%0,5 üzerindedir", IF(Veriler!T2330&gt;0.1, "%10 sınırı aşılmıştır.", "Uygun"))))</f>
        <v>%0,5 üzerindedir</v>
      </c>
      <c r="O2330" s="116" t="str">
        <f t="shared" si="733"/>
        <v xml:space="preserve"> </v>
      </c>
      <c r="P2330" s="117"/>
      <c r="Q2330" s="118"/>
      <c r="R2330" s="119" t="str">
        <f t="shared" si="734"/>
        <v/>
      </c>
      <c r="S2330" s="133">
        <f>IFERROR(IF(M2330&lt;=0.005,IF(F2330="",L2330,0),IF(F2330&lt;&gt;"",0,IF(P2330="",0,IF(P2330="H",0,IF(Q2330&lt;Veriler!$G$2,L2330*Veriler!$G$2,L2330*Q2330)))))," ")</f>
        <v>0</v>
      </c>
      <c r="T2330" s="133">
        <f>IF(Veriler!T2330&lt;=0.1, S2330, IF(AND(Veriler!T2330&gt;0.1, F2330="", P2330="E"), IF(Q2330&gt;Veriler!$G$2, Q2330*S2330, IF(Q2330&lt;Veriler!$G$2, Veriler!$G$2*S2330, Q2330*S2330)), 0))</f>
        <v>0</v>
      </c>
      <c r="U2330" s="133" t="str">
        <f t="shared" si="735"/>
        <v xml:space="preserve"> </v>
      </c>
      <c r="V2330" s="134" t="str">
        <f>IFERROR(IF(O2330="%10 sınırı aşılmıştır.",L2330-T2330,IFERROR(IF(F2330="",IF(S2330=1,0,IF(L2330-S2330=0,"",L2330-S2330)),IF(Veriler!M2330="",L2330,IF(L2330*Veriler!M2330=0,"",L2330*Veriler!M2330))),L2330)),0)</f>
        <v/>
      </c>
      <c r="W2330" s="146"/>
      <c r="X2330" s="146"/>
      <c r="Y2330" s="146"/>
    </row>
    <row r="2331" spans="1:25" s="99" customFormat="1" ht="54.75" customHeight="1" x14ac:dyDescent="0.25">
      <c r="A2331" s="96">
        <f t="shared" si="736"/>
        <v>1717</v>
      </c>
      <c r="B2331" s="175"/>
      <c r="C2331" s="176"/>
      <c r="D2331" s="113"/>
      <c r="E2331" s="115"/>
      <c r="F2331" s="174"/>
      <c r="G2331" s="114" t="str">
        <f t="shared" si="731"/>
        <v/>
      </c>
      <c r="H2331" s="115"/>
      <c r="I2331" s="115"/>
      <c r="J2331" s="115"/>
      <c r="K2331" s="115"/>
      <c r="L2331" s="133" t="str">
        <f t="shared" si="732"/>
        <v/>
      </c>
      <c r="M2331" s="116" t="str">
        <f>IF(L2331="", "", L2331/Veriler!$X$1)</f>
        <v/>
      </c>
      <c r="N2331" s="116" t="str">
        <f>IF(F2331&lt;&gt;"", "İthal Girdi", IF(Veriler!T2331="", "", IF(Veriler!S2331="H", "%0,5 üzerindedir", IF(Veriler!T2331&gt;0.1, "%10 sınırı aşılmıştır.", "Uygun"))))</f>
        <v>%0,5 üzerindedir</v>
      </c>
      <c r="O2331" s="116" t="str">
        <f t="shared" si="733"/>
        <v xml:space="preserve"> </v>
      </c>
      <c r="P2331" s="117"/>
      <c r="Q2331" s="118"/>
      <c r="R2331" s="119" t="str">
        <f t="shared" si="734"/>
        <v/>
      </c>
      <c r="S2331" s="133">
        <f>IFERROR(IF(M2331&lt;=0.005,IF(F2331="",L2331,0),IF(F2331&lt;&gt;"",0,IF(P2331="",0,IF(P2331="H",0,IF(Q2331&lt;Veriler!$G$2,L2331*Veriler!$G$2,L2331*Q2331)))))," ")</f>
        <v>0</v>
      </c>
      <c r="T2331" s="133">
        <f>IF(Veriler!T2331&lt;=0.1, S2331, IF(AND(Veriler!T2331&gt;0.1, F2331="", P2331="E"), IF(Q2331&gt;Veriler!$G$2, Q2331*S2331, IF(Q2331&lt;Veriler!$G$2, Veriler!$G$2*S2331, Q2331*S2331)), 0))</f>
        <v>0</v>
      </c>
      <c r="U2331" s="133" t="str">
        <f t="shared" si="735"/>
        <v xml:space="preserve"> </v>
      </c>
      <c r="V2331" s="134" t="str">
        <f>IFERROR(IF(O2331="%10 sınırı aşılmıştır.",L2331-T2331,IFERROR(IF(F2331="",IF(S2331=1,0,IF(L2331-S2331=0,"",L2331-S2331)),IF(Veriler!M2331="",L2331,IF(L2331*Veriler!M2331=0,"",L2331*Veriler!M2331))),L2331)),0)</f>
        <v/>
      </c>
      <c r="W2331" s="146"/>
      <c r="X2331" s="146"/>
      <c r="Y2331" s="146"/>
    </row>
    <row r="2332" spans="1:25" s="99" customFormat="1" ht="54.75" customHeight="1" x14ac:dyDescent="0.25">
      <c r="A2332" s="96">
        <f t="shared" si="736"/>
        <v>1718</v>
      </c>
      <c r="B2332" s="175"/>
      <c r="C2332" s="176"/>
      <c r="D2332" s="113"/>
      <c r="E2332" s="115"/>
      <c r="F2332" s="174"/>
      <c r="G2332" s="114" t="str">
        <f t="shared" si="731"/>
        <v/>
      </c>
      <c r="H2332" s="115"/>
      <c r="I2332" s="115"/>
      <c r="J2332" s="115"/>
      <c r="K2332" s="115"/>
      <c r="L2332" s="133" t="str">
        <f t="shared" si="732"/>
        <v/>
      </c>
      <c r="M2332" s="116" t="str">
        <f>IF(L2332="", "", L2332/Veriler!$X$1)</f>
        <v/>
      </c>
      <c r="N2332" s="116" t="str">
        <f>IF(F2332&lt;&gt;"", "İthal Girdi", IF(Veriler!T2332="", "", IF(Veriler!S2332="H", "%0,5 üzerindedir", IF(Veriler!T2332&gt;0.1, "%10 sınırı aşılmıştır.", "Uygun"))))</f>
        <v>%0,5 üzerindedir</v>
      </c>
      <c r="O2332" s="116" t="str">
        <f t="shared" si="733"/>
        <v xml:space="preserve"> </v>
      </c>
      <c r="P2332" s="117"/>
      <c r="Q2332" s="118"/>
      <c r="R2332" s="119" t="str">
        <f t="shared" si="734"/>
        <v/>
      </c>
      <c r="S2332" s="133">
        <f>IFERROR(IF(M2332&lt;=0.005,IF(F2332="",L2332,0),IF(F2332&lt;&gt;"",0,IF(P2332="",0,IF(P2332="H",0,IF(Q2332&lt;Veriler!$G$2,L2332*Veriler!$G$2,L2332*Q2332)))))," ")</f>
        <v>0</v>
      </c>
      <c r="T2332" s="133">
        <f>IF(Veriler!T2332&lt;=0.1, S2332, IF(AND(Veriler!T2332&gt;0.1, F2332="", P2332="E"), IF(Q2332&gt;Veriler!$G$2, Q2332*S2332, IF(Q2332&lt;Veriler!$G$2, Veriler!$G$2*S2332, Q2332*S2332)), 0))</f>
        <v>0</v>
      </c>
      <c r="U2332" s="133" t="str">
        <f t="shared" si="735"/>
        <v xml:space="preserve"> </v>
      </c>
      <c r="V2332" s="134" t="str">
        <f>IFERROR(IF(O2332="%10 sınırı aşılmıştır.",L2332-T2332,IFERROR(IF(F2332="",IF(S2332=1,0,IF(L2332-S2332=0,"",L2332-S2332)),IF(Veriler!M2332="",L2332,IF(L2332*Veriler!M2332=0,"",L2332*Veriler!M2332))),L2332)),0)</f>
        <v/>
      </c>
      <c r="W2332" s="146"/>
      <c r="X2332" s="146"/>
      <c r="Y2332" s="146"/>
    </row>
    <row r="2333" spans="1:25" s="99" customFormat="1" ht="54.75" customHeight="1" x14ac:dyDescent="0.25">
      <c r="A2333" s="96">
        <f t="shared" si="736"/>
        <v>1719</v>
      </c>
      <c r="B2333" s="175"/>
      <c r="C2333" s="176"/>
      <c r="D2333" s="113"/>
      <c r="E2333" s="115"/>
      <c r="F2333" s="174"/>
      <c r="G2333" s="114" t="str">
        <f t="shared" si="731"/>
        <v/>
      </c>
      <c r="H2333" s="115"/>
      <c r="I2333" s="115"/>
      <c r="J2333" s="115"/>
      <c r="K2333" s="115"/>
      <c r="L2333" s="133" t="str">
        <f t="shared" si="732"/>
        <v/>
      </c>
      <c r="M2333" s="116" t="str">
        <f>IF(L2333="", "", L2333/Veriler!$X$1)</f>
        <v/>
      </c>
      <c r="N2333" s="116" t="str">
        <f>IF(F2333&lt;&gt;"", "İthal Girdi", IF(Veriler!T2333="", "", IF(Veriler!S2333="H", "%0,5 üzerindedir", IF(Veriler!T2333&gt;0.1, "%10 sınırı aşılmıştır.", "Uygun"))))</f>
        <v>%0,5 üzerindedir</v>
      </c>
      <c r="O2333" s="116" t="str">
        <f t="shared" si="733"/>
        <v xml:space="preserve"> </v>
      </c>
      <c r="P2333" s="117"/>
      <c r="Q2333" s="118"/>
      <c r="R2333" s="119" t="str">
        <f t="shared" si="734"/>
        <v/>
      </c>
      <c r="S2333" s="133">
        <f>IFERROR(IF(M2333&lt;=0.005,IF(F2333="",L2333,0),IF(F2333&lt;&gt;"",0,IF(P2333="",0,IF(P2333="H",0,IF(Q2333&lt;Veriler!$G$2,L2333*Veriler!$G$2,L2333*Q2333)))))," ")</f>
        <v>0</v>
      </c>
      <c r="T2333" s="133">
        <f>IF(Veriler!T2333&lt;=0.1, S2333, IF(AND(Veriler!T2333&gt;0.1, F2333="", P2333="E"), IF(Q2333&gt;Veriler!$G$2, Q2333*S2333, IF(Q2333&lt;Veriler!$G$2, Veriler!$G$2*S2333, Q2333*S2333)), 0))</f>
        <v>0</v>
      </c>
      <c r="U2333" s="133" t="str">
        <f t="shared" si="735"/>
        <v xml:space="preserve"> </v>
      </c>
      <c r="V2333" s="134" t="str">
        <f>IFERROR(IF(O2333="%10 sınırı aşılmıştır.",L2333-T2333,IFERROR(IF(F2333="",IF(S2333=1,0,IF(L2333-S2333=0,"",L2333-S2333)),IF(Veriler!M2333="",L2333,IF(L2333*Veriler!M2333=0,"",L2333*Veriler!M2333))),L2333)),0)</f>
        <v/>
      </c>
      <c r="W2333" s="146"/>
      <c r="X2333" s="146"/>
      <c r="Y2333" s="146"/>
    </row>
    <row r="2334" spans="1:25" s="99" customFormat="1" ht="54.75" customHeight="1" x14ac:dyDescent="0.25">
      <c r="A2334" s="96">
        <f t="shared" si="736"/>
        <v>1720</v>
      </c>
      <c r="B2334" s="175"/>
      <c r="C2334" s="176"/>
      <c r="D2334" s="113"/>
      <c r="E2334" s="115"/>
      <c r="F2334" s="174"/>
      <c r="G2334" s="114" t="str">
        <f t="shared" si="731"/>
        <v/>
      </c>
      <c r="H2334" s="115"/>
      <c r="I2334" s="115"/>
      <c r="J2334" s="115"/>
      <c r="K2334" s="115"/>
      <c r="L2334" s="133" t="str">
        <f t="shared" si="732"/>
        <v/>
      </c>
      <c r="M2334" s="116" t="str">
        <f>IF(L2334="", "", L2334/Veriler!$X$1)</f>
        <v/>
      </c>
      <c r="N2334" s="116" t="str">
        <f>IF(F2334&lt;&gt;"", "İthal Girdi", IF(Veriler!T2334="", "", IF(Veriler!S2334="H", "%0,5 üzerindedir", IF(Veriler!T2334&gt;0.1, "%10 sınırı aşılmıştır.", "Uygun"))))</f>
        <v>%0,5 üzerindedir</v>
      </c>
      <c r="O2334" s="116" t="str">
        <f t="shared" si="733"/>
        <v xml:space="preserve"> </v>
      </c>
      <c r="P2334" s="117"/>
      <c r="Q2334" s="118"/>
      <c r="R2334" s="119" t="str">
        <f t="shared" si="734"/>
        <v/>
      </c>
      <c r="S2334" s="133">
        <f>IFERROR(IF(M2334&lt;=0.005,IF(F2334="",L2334,0),IF(F2334&lt;&gt;"",0,IF(P2334="",0,IF(P2334="H",0,IF(Q2334&lt;Veriler!$G$2,L2334*Veriler!$G$2,L2334*Q2334)))))," ")</f>
        <v>0</v>
      </c>
      <c r="T2334" s="133">
        <f>IF(Veriler!T2334&lt;=0.1, S2334, IF(AND(Veriler!T2334&gt;0.1, F2334="", P2334="E"), IF(Q2334&gt;Veriler!$G$2, Q2334*S2334, IF(Q2334&lt;Veriler!$G$2, Veriler!$G$2*S2334, Q2334*S2334)), 0))</f>
        <v>0</v>
      </c>
      <c r="U2334" s="133" t="str">
        <f t="shared" si="735"/>
        <v xml:space="preserve"> </v>
      </c>
      <c r="V2334" s="134" t="str">
        <f>IFERROR(IF(O2334="%10 sınırı aşılmıştır.",L2334-T2334,IFERROR(IF(F2334="",IF(S2334=1,0,IF(L2334-S2334=0,"",L2334-S2334)),IF(Veriler!M2334="",L2334,IF(L2334*Veriler!M2334=0,"",L2334*Veriler!M2334))),L2334)),0)</f>
        <v/>
      </c>
      <c r="W2334" s="146"/>
      <c r="X2334" s="146"/>
      <c r="Y2334" s="146"/>
    </row>
    <row r="2335" spans="1:25" s="99" customFormat="1" ht="54.75" customHeight="1" x14ac:dyDescent="0.25">
      <c r="A2335" s="96">
        <f t="shared" si="736"/>
        <v>1721</v>
      </c>
      <c r="B2335" s="175"/>
      <c r="C2335" s="176"/>
      <c r="D2335" s="113"/>
      <c r="E2335" s="115"/>
      <c r="F2335" s="174"/>
      <c r="G2335" s="114" t="str">
        <f t="shared" si="731"/>
        <v/>
      </c>
      <c r="H2335" s="115"/>
      <c r="I2335" s="115"/>
      <c r="J2335" s="115"/>
      <c r="K2335" s="115"/>
      <c r="L2335" s="133" t="str">
        <f t="shared" si="732"/>
        <v/>
      </c>
      <c r="M2335" s="116" t="str">
        <f>IF(L2335="", "", L2335/Veriler!$X$1)</f>
        <v/>
      </c>
      <c r="N2335" s="116" t="str">
        <f>IF(F2335&lt;&gt;"", "İthal Girdi", IF(Veriler!T2335="", "", IF(Veriler!S2335="H", "%0,5 üzerindedir", IF(Veriler!T2335&gt;0.1, "%10 sınırı aşılmıştır.", "Uygun"))))</f>
        <v>%0,5 üzerindedir</v>
      </c>
      <c r="O2335" s="116" t="str">
        <f t="shared" si="733"/>
        <v xml:space="preserve"> </v>
      </c>
      <c r="P2335" s="117"/>
      <c r="Q2335" s="118"/>
      <c r="R2335" s="119" t="str">
        <f t="shared" si="734"/>
        <v/>
      </c>
      <c r="S2335" s="133">
        <f>IFERROR(IF(M2335&lt;=0.005,IF(F2335="",L2335,0),IF(F2335&lt;&gt;"",0,IF(P2335="",0,IF(P2335="H",0,IF(Q2335&lt;Veriler!$G$2,L2335*Veriler!$G$2,L2335*Q2335)))))," ")</f>
        <v>0</v>
      </c>
      <c r="T2335" s="133">
        <f>IF(Veriler!T2335&lt;=0.1, S2335, IF(AND(Veriler!T2335&gt;0.1, F2335="", P2335="E"), IF(Q2335&gt;Veriler!$G$2, Q2335*S2335, IF(Q2335&lt;Veriler!$G$2, Veriler!$G$2*S2335, Q2335*S2335)), 0))</f>
        <v>0</v>
      </c>
      <c r="U2335" s="133" t="str">
        <f t="shared" si="735"/>
        <v xml:space="preserve"> </v>
      </c>
      <c r="V2335" s="134" t="str">
        <f>IFERROR(IF(O2335="%10 sınırı aşılmıştır.",L2335-T2335,IFERROR(IF(F2335="",IF(S2335=1,0,IF(L2335-S2335=0,"",L2335-S2335)),IF(Veriler!M2335="",L2335,IF(L2335*Veriler!M2335=0,"",L2335*Veriler!M2335))),L2335)),0)</f>
        <v/>
      </c>
      <c r="W2335" s="146"/>
      <c r="X2335" s="146"/>
      <c r="Y2335" s="146"/>
    </row>
    <row r="2336" spans="1:25" s="99" customFormat="1" ht="54.75" customHeight="1" x14ac:dyDescent="0.25">
      <c r="A2336" s="96">
        <f t="shared" si="736"/>
        <v>1722</v>
      </c>
      <c r="B2336" s="175"/>
      <c r="C2336" s="176"/>
      <c r="D2336" s="113"/>
      <c r="E2336" s="115"/>
      <c r="F2336" s="174"/>
      <c r="G2336" s="114" t="str">
        <f t="shared" si="731"/>
        <v/>
      </c>
      <c r="H2336" s="115"/>
      <c r="I2336" s="115"/>
      <c r="J2336" s="115"/>
      <c r="K2336" s="115"/>
      <c r="L2336" s="133" t="str">
        <f t="shared" si="732"/>
        <v/>
      </c>
      <c r="M2336" s="116" t="str">
        <f>IF(L2336="", "", L2336/Veriler!$X$1)</f>
        <v/>
      </c>
      <c r="N2336" s="116" t="str">
        <f>IF(F2336&lt;&gt;"", "İthal Girdi", IF(Veriler!T2336="", "", IF(Veriler!S2336="H", "%0,5 üzerindedir", IF(Veriler!T2336&gt;0.1, "%10 sınırı aşılmıştır.", "Uygun"))))</f>
        <v>%0,5 üzerindedir</v>
      </c>
      <c r="O2336" s="116" t="str">
        <f t="shared" si="733"/>
        <v xml:space="preserve"> </v>
      </c>
      <c r="P2336" s="117"/>
      <c r="Q2336" s="118"/>
      <c r="R2336" s="119" t="str">
        <f t="shared" si="734"/>
        <v/>
      </c>
      <c r="S2336" s="133">
        <f>IFERROR(IF(M2336&lt;=0.005,IF(F2336="",L2336,0),IF(F2336&lt;&gt;"",0,IF(P2336="",0,IF(P2336="H",0,IF(Q2336&lt;Veriler!$G$2,L2336*Veriler!$G$2,L2336*Q2336)))))," ")</f>
        <v>0</v>
      </c>
      <c r="T2336" s="133">
        <f>IF(Veriler!T2336&lt;=0.1, S2336, IF(AND(Veriler!T2336&gt;0.1, F2336="", P2336="E"), IF(Q2336&gt;Veriler!$G$2, Q2336*S2336, IF(Q2336&lt;Veriler!$G$2, Veriler!$G$2*S2336, Q2336*S2336)), 0))</f>
        <v>0</v>
      </c>
      <c r="U2336" s="133" t="str">
        <f t="shared" si="735"/>
        <v xml:space="preserve"> </v>
      </c>
      <c r="V2336" s="134" t="str">
        <f>IFERROR(IF(O2336="%10 sınırı aşılmıştır.",L2336-T2336,IFERROR(IF(F2336="",IF(S2336=1,0,IF(L2336-S2336=0,"",L2336-S2336)),IF(Veriler!M2336="",L2336,IF(L2336*Veriler!M2336=0,"",L2336*Veriler!M2336))),L2336)),0)</f>
        <v/>
      </c>
      <c r="W2336" s="146"/>
      <c r="X2336" s="146"/>
      <c r="Y2336" s="146"/>
    </row>
    <row r="2337" spans="1:25" s="99" customFormat="1" ht="36" hidden="1" customHeight="1" x14ac:dyDescent="0.25">
      <c r="A2337" s="101"/>
      <c r="B2337" s="191" t="s">
        <v>16</v>
      </c>
      <c r="C2337" s="176"/>
      <c r="D2337" s="120"/>
      <c r="E2337" s="171"/>
      <c r="F2337" s="172"/>
      <c r="G2337" s="121"/>
      <c r="H2337" s="115"/>
      <c r="I2337" s="115"/>
      <c r="J2337" s="115"/>
      <c r="K2337" s="115"/>
      <c r="L2337" s="121"/>
      <c r="M2337" s="121"/>
      <c r="N2337" s="121"/>
      <c r="O2337" s="121"/>
      <c r="P2337" s="120"/>
      <c r="Q2337" s="120"/>
      <c r="R2337" s="183"/>
      <c r="S2337" s="184"/>
      <c r="T2337" s="121"/>
      <c r="U2337" s="121"/>
      <c r="V2337" s="121"/>
      <c r="W2337" s="146"/>
      <c r="X2337" s="146"/>
      <c r="Y2337" s="146"/>
    </row>
    <row r="2338" spans="1:25" s="99" customFormat="1" ht="54.75" customHeight="1" x14ac:dyDescent="0.25">
      <c r="A2338" s="96">
        <f>A2336+1</f>
        <v>1723</v>
      </c>
      <c r="B2338" s="175"/>
      <c r="C2338" s="176"/>
      <c r="D2338" s="113"/>
      <c r="E2338" s="115"/>
      <c r="F2338" s="174"/>
      <c r="G2338" s="114" t="str">
        <f t="shared" ref="G2338:G2351" si="737">IF(AND(F2338&lt;&gt;"",V2338&lt;&gt;"",L2338&lt;&gt;0),V2338/L2338,"")</f>
        <v/>
      </c>
      <c r="H2338" s="115"/>
      <c r="I2338" s="115"/>
      <c r="J2338" s="115"/>
      <c r="K2338" s="115"/>
      <c r="L2338" s="133" t="str">
        <f t="shared" ref="L2338:L2351" si="738">IF(AND(H2338&lt;&gt;0, J2338&lt;&gt;0, K2338&lt;&gt;0), H2338*J2338*K2338, "")</f>
        <v/>
      </c>
      <c r="M2338" s="116" t="str">
        <f>IF(L2338="", "", L2338/Veriler!$X$1)</f>
        <v/>
      </c>
      <c r="N2338" s="116" t="str">
        <f>IF(F2338&lt;&gt;"", "İthal Girdi", IF(Veriler!T2338="", "", IF(Veriler!S2338="H", "%0,5 üzerindedir", IF(Veriler!T2338&gt;0.1, "%10 sınırı aşılmıştır.", "Uygun"))))</f>
        <v>%0,5 üzerindedir</v>
      </c>
      <c r="O2338" s="116" t="str">
        <f t="shared" ref="O2338:O2351" si="739">IF(M2338=""," ",N2338)</f>
        <v xml:space="preserve"> </v>
      </c>
      <c r="P2338" s="117"/>
      <c r="Q2338" s="118"/>
      <c r="R2338" s="119" t="str">
        <f t="shared" ref="R2338:R2351" si="740">IFERROR(IF(AND(T2338&lt;&gt;"",L2338&lt;&gt;"",L2338&lt;&gt;0,T2338&lt;&gt;0),T2338/L2338,"")," ")</f>
        <v/>
      </c>
      <c r="S2338" s="133">
        <f>IFERROR(IF(M2338&lt;=0.005,IF(F2338="",L2338,0),IF(F2338&lt;&gt;"",0,IF(P2338="",0,IF(P2338="H",0,IF(Q2338&lt;Veriler!$G$2,L2338*Veriler!$G$2,L2338*Q2338)))))," ")</f>
        <v>0</v>
      </c>
      <c r="T2338" s="133">
        <f>IF(Veriler!T2338&lt;=0.1, S2338, IF(AND(Veriler!T2338&gt;0.1, F2338="", P2338="E"), IF(Q2338&gt;Veriler!$G$2, Q2338*S2338, IF(Q2338&lt;Veriler!$G$2, Veriler!$G$2*S2338, Q2338*S2338)), 0))</f>
        <v>0</v>
      </c>
      <c r="U2338" s="133" t="str">
        <f t="shared" ref="U2338:U2351" si="741">IF(T2338=0," ",T2338)</f>
        <v xml:space="preserve"> </v>
      </c>
      <c r="V2338" s="134" t="str">
        <f>IFERROR(IF(O2338="%10 sınırı aşılmıştır.",L2338-T2338,IFERROR(IF(F2338="",IF(S2338=1,0,IF(L2338-S2338=0,"",L2338-S2338)),IF(Veriler!M2338="",L2338,IF(L2338*Veriler!M2338=0,"",L2338*Veriler!M2338))),L2338)),0)</f>
        <v/>
      </c>
      <c r="W2338" s="146"/>
      <c r="X2338" s="146"/>
      <c r="Y2338" s="146"/>
    </row>
    <row r="2339" spans="1:25" s="99" customFormat="1" ht="54.75" customHeight="1" x14ac:dyDescent="0.25">
      <c r="A2339" s="96">
        <f t="shared" ref="A2339:A2351" si="742">A2338+1</f>
        <v>1724</v>
      </c>
      <c r="B2339" s="175"/>
      <c r="C2339" s="176"/>
      <c r="D2339" s="113"/>
      <c r="E2339" s="115"/>
      <c r="F2339" s="174"/>
      <c r="G2339" s="114" t="str">
        <f t="shared" si="737"/>
        <v/>
      </c>
      <c r="H2339" s="115"/>
      <c r="I2339" s="115"/>
      <c r="J2339" s="115"/>
      <c r="K2339" s="115"/>
      <c r="L2339" s="133" t="str">
        <f t="shared" si="738"/>
        <v/>
      </c>
      <c r="M2339" s="116" t="str">
        <f>IF(L2339="", "", L2339/Veriler!$X$1)</f>
        <v/>
      </c>
      <c r="N2339" s="116" t="str">
        <f>IF(F2339&lt;&gt;"", "İthal Girdi", IF(Veriler!T2339="", "", IF(Veriler!S2339="H", "%0,5 üzerindedir", IF(Veriler!T2339&gt;0.1, "%10 sınırı aşılmıştır.", "Uygun"))))</f>
        <v>%0,5 üzerindedir</v>
      </c>
      <c r="O2339" s="116" t="str">
        <f t="shared" si="739"/>
        <v xml:space="preserve"> </v>
      </c>
      <c r="P2339" s="117"/>
      <c r="Q2339" s="118"/>
      <c r="R2339" s="119" t="str">
        <f t="shared" si="740"/>
        <v/>
      </c>
      <c r="S2339" s="133">
        <f>IFERROR(IF(M2339&lt;=0.005,IF(F2339="",L2339,0),IF(F2339&lt;&gt;"",0,IF(P2339="",0,IF(P2339="H",0,IF(Q2339&lt;Veriler!$G$2,L2339*Veriler!$G$2,L2339*Q2339)))))," ")</f>
        <v>0</v>
      </c>
      <c r="T2339" s="133">
        <f>IF(Veriler!T2339&lt;=0.1, S2339, IF(AND(Veriler!T2339&gt;0.1, F2339="", P2339="E"), IF(Q2339&gt;Veriler!$G$2, Q2339*S2339, IF(Q2339&lt;Veriler!$G$2, Veriler!$G$2*S2339, Q2339*S2339)), 0))</f>
        <v>0</v>
      </c>
      <c r="U2339" s="133" t="str">
        <f t="shared" si="741"/>
        <v xml:space="preserve"> </v>
      </c>
      <c r="V2339" s="134" t="str">
        <f>IFERROR(IF(O2339="%10 sınırı aşılmıştır.",L2339-T2339,IFERROR(IF(F2339="",IF(S2339=1,0,IF(L2339-S2339=0,"",L2339-S2339)),IF(Veriler!M2339="",L2339,IF(L2339*Veriler!M2339=0,"",L2339*Veriler!M2339))),L2339)),0)</f>
        <v/>
      </c>
      <c r="W2339" s="146"/>
      <c r="X2339" s="146"/>
      <c r="Y2339" s="146"/>
    </row>
    <row r="2340" spans="1:25" s="99" customFormat="1" ht="54.75" customHeight="1" x14ac:dyDescent="0.25">
      <c r="A2340" s="96">
        <f t="shared" si="742"/>
        <v>1725</v>
      </c>
      <c r="B2340" s="175"/>
      <c r="C2340" s="176"/>
      <c r="D2340" s="113"/>
      <c r="E2340" s="115"/>
      <c r="F2340" s="174"/>
      <c r="G2340" s="114" t="str">
        <f t="shared" si="737"/>
        <v/>
      </c>
      <c r="H2340" s="115"/>
      <c r="I2340" s="115"/>
      <c r="J2340" s="115"/>
      <c r="K2340" s="115"/>
      <c r="L2340" s="133" t="str">
        <f t="shared" si="738"/>
        <v/>
      </c>
      <c r="M2340" s="116" t="str">
        <f>IF(L2340="", "", L2340/Veriler!$X$1)</f>
        <v/>
      </c>
      <c r="N2340" s="116" t="str">
        <f>IF(F2340&lt;&gt;"", "İthal Girdi", IF(Veriler!T2340="", "", IF(Veriler!S2340="H", "%0,5 üzerindedir", IF(Veriler!T2340&gt;0.1, "%10 sınırı aşılmıştır.", "Uygun"))))</f>
        <v>%0,5 üzerindedir</v>
      </c>
      <c r="O2340" s="116" t="str">
        <f t="shared" si="739"/>
        <v xml:space="preserve"> </v>
      </c>
      <c r="P2340" s="117"/>
      <c r="Q2340" s="118"/>
      <c r="R2340" s="119" t="str">
        <f t="shared" si="740"/>
        <v/>
      </c>
      <c r="S2340" s="133">
        <f>IFERROR(IF(M2340&lt;=0.005,IF(F2340="",L2340,0),IF(F2340&lt;&gt;"",0,IF(P2340="",0,IF(P2340="H",0,IF(Q2340&lt;Veriler!$G$2,L2340*Veriler!$G$2,L2340*Q2340)))))," ")</f>
        <v>0</v>
      </c>
      <c r="T2340" s="133">
        <f>IF(Veriler!T2340&lt;=0.1, S2340, IF(AND(Veriler!T2340&gt;0.1, F2340="", P2340="E"), IF(Q2340&gt;Veriler!$G$2, Q2340*S2340, IF(Q2340&lt;Veriler!$G$2, Veriler!$G$2*S2340, Q2340*S2340)), 0))</f>
        <v>0</v>
      </c>
      <c r="U2340" s="133" t="str">
        <f t="shared" si="741"/>
        <v xml:space="preserve"> </v>
      </c>
      <c r="V2340" s="134" t="str">
        <f>IFERROR(IF(O2340="%10 sınırı aşılmıştır.",L2340-T2340,IFERROR(IF(F2340="",IF(S2340=1,0,IF(L2340-S2340=0,"",L2340-S2340)),IF(Veriler!M2340="",L2340,IF(L2340*Veriler!M2340=0,"",L2340*Veriler!M2340))),L2340)),0)</f>
        <v/>
      </c>
      <c r="W2340" s="146"/>
      <c r="X2340" s="146"/>
      <c r="Y2340" s="146"/>
    </row>
    <row r="2341" spans="1:25" s="99" customFormat="1" ht="54.75" customHeight="1" x14ac:dyDescent="0.25">
      <c r="A2341" s="96">
        <f t="shared" si="742"/>
        <v>1726</v>
      </c>
      <c r="B2341" s="175"/>
      <c r="C2341" s="176"/>
      <c r="D2341" s="113"/>
      <c r="E2341" s="115"/>
      <c r="F2341" s="174"/>
      <c r="G2341" s="114" t="str">
        <f t="shared" si="737"/>
        <v/>
      </c>
      <c r="H2341" s="115"/>
      <c r="I2341" s="115"/>
      <c r="J2341" s="115"/>
      <c r="K2341" s="115"/>
      <c r="L2341" s="133" t="str">
        <f t="shared" si="738"/>
        <v/>
      </c>
      <c r="M2341" s="116" t="str">
        <f>IF(L2341="", "", L2341/Veriler!$X$1)</f>
        <v/>
      </c>
      <c r="N2341" s="116" t="str">
        <f>IF(F2341&lt;&gt;"", "İthal Girdi", IF(Veriler!T2341="", "", IF(Veriler!S2341="H", "%0,5 üzerindedir", IF(Veriler!T2341&gt;0.1, "%10 sınırı aşılmıştır.", "Uygun"))))</f>
        <v>%0,5 üzerindedir</v>
      </c>
      <c r="O2341" s="116" t="str">
        <f t="shared" si="739"/>
        <v xml:space="preserve"> </v>
      </c>
      <c r="P2341" s="117"/>
      <c r="Q2341" s="118"/>
      <c r="R2341" s="119" t="str">
        <f t="shared" si="740"/>
        <v/>
      </c>
      <c r="S2341" s="133">
        <f>IFERROR(IF(M2341&lt;=0.005,IF(F2341="",L2341,0),IF(F2341&lt;&gt;"",0,IF(P2341="",0,IF(P2341="H",0,IF(Q2341&lt;Veriler!$G$2,L2341*Veriler!$G$2,L2341*Q2341)))))," ")</f>
        <v>0</v>
      </c>
      <c r="T2341" s="133">
        <f>IF(Veriler!T2341&lt;=0.1, S2341, IF(AND(Veriler!T2341&gt;0.1, F2341="", P2341="E"), IF(Q2341&gt;Veriler!$G$2, Q2341*S2341, IF(Q2341&lt;Veriler!$G$2, Veriler!$G$2*S2341, Q2341*S2341)), 0))</f>
        <v>0</v>
      </c>
      <c r="U2341" s="133" t="str">
        <f t="shared" si="741"/>
        <v xml:space="preserve"> </v>
      </c>
      <c r="V2341" s="134" t="str">
        <f>IFERROR(IF(O2341="%10 sınırı aşılmıştır.",L2341-T2341,IFERROR(IF(F2341="",IF(S2341=1,0,IF(L2341-S2341=0,"",L2341-S2341)),IF(Veriler!M2341="",L2341,IF(L2341*Veriler!M2341=0,"",L2341*Veriler!M2341))),L2341)),0)</f>
        <v/>
      </c>
      <c r="W2341" s="146"/>
      <c r="X2341" s="146"/>
      <c r="Y2341" s="146"/>
    </row>
    <row r="2342" spans="1:25" s="99" customFormat="1" ht="54.75" customHeight="1" x14ac:dyDescent="0.25">
      <c r="A2342" s="96">
        <f t="shared" si="742"/>
        <v>1727</v>
      </c>
      <c r="B2342" s="175"/>
      <c r="C2342" s="176"/>
      <c r="D2342" s="113"/>
      <c r="E2342" s="115"/>
      <c r="F2342" s="174"/>
      <c r="G2342" s="114" t="str">
        <f t="shared" si="737"/>
        <v/>
      </c>
      <c r="H2342" s="115"/>
      <c r="I2342" s="115"/>
      <c r="J2342" s="115"/>
      <c r="K2342" s="115"/>
      <c r="L2342" s="133" t="str">
        <f t="shared" si="738"/>
        <v/>
      </c>
      <c r="M2342" s="116" t="str">
        <f>IF(L2342="", "", L2342/Veriler!$X$1)</f>
        <v/>
      </c>
      <c r="N2342" s="116" t="str">
        <f>IF(F2342&lt;&gt;"", "İthal Girdi", IF(Veriler!T2342="", "", IF(Veriler!S2342="H", "%0,5 üzerindedir", IF(Veriler!T2342&gt;0.1, "%10 sınırı aşılmıştır.", "Uygun"))))</f>
        <v>%0,5 üzerindedir</v>
      </c>
      <c r="O2342" s="116" t="str">
        <f t="shared" si="739"/>
        <v xml:space="preserve"> </v>
      </c>
      <c r="P2342" s="117"/>
      <c r="Q2342" s="118"/>
      <c r="R2342" s="119" t="str">
        <f t="shared" si="740"/>
        <v/>
      </c>
      <c r="S2342" s="133">
        <f>IFERROR(IF(M2342&lt;=0.005,IF(F2342="",L2342,0),IF(F2342&lt;&gt;"",0,IF(P2342="",0,IF(P2342="H",0,IF(Q2342&lt;Veriler!$G$2,L2342*Veriler!$G$2,L2342*Q2342)))))," ")</f>
        <v>0</v>
      </c>
      <c r="T2342" s="133">
        <f>IF(Veriler!T2342&lt;=0.1, S2342, IF(AND(Veriler!T2342&gt;0.1, F2342="", P2342="E"), IF(Q2342&gt;Veriler!$G$2, Q2342*S2342, IF(Q2342&lt;Veriler!$G$2, Veriler!$G$2*S2342, Q2342*S2342)), 0))</f>
        <v>0</v>
      </c>
      <c r="U2342" s="133" t="str">
        <f t="shared" si="741"/>
        <v xml:space="preserve"> </v>
      </c>
      <c r="V2342" s="134" t="str">
        <f>IFERROR(IF(O2342="%10 sınırı aşılmıştır.",L2342-T2342,IFERROR(IF(F2342="",IF(S2342=1,0,IF(L2342-S2342=0,"",L2342-S2342)),IF(Veriler!M2342="",L2342,IF(L2342*Veriler!M2342=0,"",L2342*Veriler!M2342))),L2342)),0)</f>
        <v/>
      </c>
      <c r="W2342" s="146"/>
      <c r="X2342" s="146"/>
      <c r="Y2342" s="146"/>
    </row>
    <row r="2343" spans="1:25" s="99" customFormat="1" ht="54.75" customHeight="1" x14ac:dyDescent="0.25">
      <c r="A2343" s="96">
        <f t="shared" si="742"/>
        <v>1728</v>
      </c>
      <c r="B2343" s="175"/>
      <c r="C2343" s="176"/>
      <c r="D2343" s="113"/>
      <c r="E2343" s="115"/>
      <c r="F2343" s="174"/>
      <c r="G2343" s="114" t="str">
        <f t="shared" si="737"/>
        <v/>
      </c>
      <c r="H2343" s="115"/>
      <c r="I2343" s="115"/>
      <c r="J2343" s="115"/>
      <c r="K2343" s="115"/>
      <c r="L2343" s="133" t="str">
        <f t="shared" si="738"/>
        <v/>
      </c>
      <c r="M2343" s="116" t="str">
        <f>IF(L2343="", "", L2343/Veriler!$X$1)</f>
        <v/>
      </c>
      <c r="N2343" s="116" t="str">
        <f>IF(F2343&lt;&gt;"", "İthal Girdi", IF(Veriler!T2343="", "", IF(Veriler!S2343="H", "%0,5 üzerindedir", IF(Veriler!T2343&gt;0.1, "%10 sınırı aşılmıştır.", "Uygun"))))</f>
        <v>%0,5 üzerindedir</v>
      </c>
      <c r="O2343" s="116" t="str">
        <f t="shared" si="739"/>
        <v xml:space="preserve"> </v>
      </c>
      <c r="P2343" s="117"/>
      <c r="Q2343" s="118"/>
      <c r="R2343" s="119" t="str">
        <f t="shared" si="740"/>
        <v/>
      </c>
      <c r="S2343" s="133">
        <f>IFERROR(IF(M2343&lt;=0.005,IF(F2343="",L2343,0),IF(F2343&lt;&gt;"",0,IF(P2343="",0,IF(P2343="H",0,IF(Q2343&lt;Veriler!$G$2,L2343*Veriler!$G$2,L2343*Q2343)))))," ")</f>
        <v>0</v>
      </c>
      <c r="T2343" s="133">
        <f>IF(Veriler!T2343&lt;=0.1, S2343, IF(AND(Veriler!T2343&gt;0.1, F2343="", P2343="E"), IF(Q2343&gt;Veriler!$G$2, Q2343*S2343, IF(Q2343&lt;Veriler!$G$2, Veriler!$G$2*S2343, Q2343*S2343)), 0))</f>
        <v>0</v>
      </c>
      <c r="U2343" s="133" t="str">
        <f t="shared" si="741"/>
        <v xml:space="preserve"> </v>
      </c>
      <c r="V2343" s="134" t="str">
        <f>IFERROR(IF(O2343="%10 sınırı aşılmıştır.",L2343-T2343,IFERROR(IF(F2343="",IF(S2343=1,0,IF(L2343-S2343=0,"",L2343-S2343)),IF(Veriler!M2343="",L2343,IF(L2343*Veriler!M2343=0,"",L2343*Veriler!M2343))),L2343)),0)</f>
        <v/>
      </c>
      <c r="W2343" s="146"/>
      <c r="X2343" s="146"/>
      <c r="Y2343" s="146"/>
    </row>
    <row r="2344" spans="1:25" s="99" customFormat="1" ht="54.75" customHeight="1" x14ac:dyDescent="0.25">
      <c r="A2344" s="96">
        <f t="shared" si="742"/>
        <v>1729</v>
      </c>
      <c r="B2344" s="175"/>
      <c r="C2344" s="176"/>
      <c r="D2344" s="113"/>
      <c r="E2344" s="115"/>
      <c r="F2344" s="174"/>
      <c r="G2344" s="114" t="str">
        <f t="shared" si="737"/>
        <v/>
      </c>
      <c r="H2344" s="115"/>
      <c r="I2344" s="115"/>
      <c r="J2344" s="115"/>
      <c r="K2344" s="115"/>
      <c r="L2344" s="133" t="str">
        <f t="shared" si="738"/>
        <v/>
      </c>
      <c r="M2344" s="116" t="str">
        <f>IF(L2344="", "", L2344/Veriler!$X$1)</f>
        <v/>
      </c>
      <c r="N2344" s="116" t="str">
        <f>IF(F2344&lt;&gt;"", "İthal Girdi", IF(Veriler!T2344="", "", IF(Veriler!S2344="H", "%0,5 üzerindedir", IF(Veriler!T2344&gt;0.1, "%10 sınırı aşılmıştır.", "Uygun"))))</f>
        <v>%0,5 üzerindedir</v>
      </c>
      <c r="O2344" s="116" t="str">
        <f t="shared" si="739"/>
        <v xml:space="preserve"> </v>
      </c>
      <c r="P2344" s="117"/>
      <c r="Q2344" s="118"/>
      <c r="R2344" s="119" t="str">
        <f t="shared" si="740"/>
        <v/>
      </c>
      <c r="S2344" s="133">
        <f>IFERROR(IF(M2344&lt;=0.005,IF(F2344="",L2344,0),IF(F2344&lt;&gt;"",0,IF(P2344="",0,IF(P2344="H",0,IF(Q2344&lt;Veriler!$G$2,L2344*Veriler!$G$2,L2344*Q2344)))))," ")</f>
        <v>0</v>
      </c>
      <c r="T2344" s="133">
        <f>IF(Veriler!T2344&lt;=0.1, S2344, IF(AND(Veriler!T2344&gt;0.1, F2344="", P2344="E"), IF(Q2344&gt;Veriler!$G$2, Q2344*S2344, IF(Q2344&lt;Veriler!$G$2, Veriler!$G$2*S2344, Q2344*S2344)), 0))</f>
        <v>0</v>
      </c>
      <c r="U2344" s="133" t="str">
        <f t="shared" si="741"/>
        <v xml:space="preserve"> </v>
      </c>
      <c r="V2344" s="134" t="str">
        <f>IFERROR(IF(O2344="%10 sınırı aşılmıştır.",L2344-T2344,IFERROR(IF(F2344="",IF(S2344=1,0,IF(L2344-S2344=0,"",L2344-S2344)),IF(Veriler!M2344="",L2344,IF(L2344*Veriler!M2344=0,"",L2344*Veriler!M2344))),L2344)),0)</f>
        <v/>
      </c>
      <c r="W2344" s="146"/>
      <c r="X2344" s="146"/>
      <c r="Y2344" s="146"/>
    </row>
    <row r="2345" spans="1:25" s="99" customFormat="1" ht="54.75" customHeight="1" x14ac:dyDescent="0.25">
      <c r="A2345" s="96">
        <f t="shared" si="742"/>
        <v>1730</v>
      </c>
      <c r="B2345" s="175"/>
      <c r="C2345" s="176"/>
      <c r="D2345" s="113"/>
      <c r="E2345" s="115"/>
      <c r="F2345" s="174"/>
      <c r="G2345" s="114" t="str">
        <f t="shared" si="737"/>
        <v/>
      </c>
      <c r="H2345" s="115"/>
      <c r="I2345" s="115"/>
      <c r="J2345" s="115"/>
      <c r="K2345" s="115"/>
      <c r="L2345" s="133" t="str">
        <f t="shared" si="738"/>
        <v/>
      </c>
      <c r="M2345" s="116" t="str">
        <f>IF(L2345="", "", L2345/Veriler!$X$1)</f>
        <v/>
      </c>
      <c r="N2345" s="116" t="str">
        <f>IF(F2345&lt;&gt;"", "İthal Girdi", IF(Veriler!T2345="", "", IF(Veriler!S2345="H", "%0,5 üzerindedir", IF(Veriler!T2345&gt;0.1, "%10 sınırı aşılmıştır.", "Uygun"))))</f>
        <v>%0,5 üzerindedir</v>
      </c>
      <c r="O2345" s="116" t="str">
        <f t="shared" si="739"/>
        <v xml:space="preserve"> </v>
      </c>
      <c r="P2345" s="117"/>
      <c r="Q2345" s="118"/>
      <c r="R2345" s="119" t="str">
        <f t="shared" si="740"/>
        <v/>
      </c>
      <c r="S2345" s="133">
        <f>IFERROR(IF(M2345&lt;=0.005,IF(F2345="",L2345,0),IF(F2345&lt;&gt;"",0,IF(P2345="",0,IF(P2345="H",0,IF(Q2345&lt;Veriler!$G$2,L2345*Veriler!$G$2,L2345*Q2345)))))," ")</f>
        <v>0</v>
      </c>
      <c r="T2345" s="133">
        <f>IF(Veriler!T2345&lt;=0.1, S2345, IF(AND(Veriler!T2345&gt;0.1, F2345="", P2345="E"), IF(Q2345&gt;Veriler!$G$2, Q2345*S2345, IF(Q2345&lt;Veriler!$G$2, Veriler!$G$2*S2345, Q2345*S2345)), 0))</f>
        <v>0</v>
      </c>
      <c r="U2345" s="133" t="str">
        <f t="shared" si="741"/>
        <v xml:space="preserve"> </v>
      </c>
      <c r="V2345" s="134" t="str">
        <f>IFERROR(IF(O2345="%10 sınırı aşılmıştır.",L2345-T2345,IFERROR(IF(F2345="",IF(S2345=1,0,IF(L2345-S2345=0,"",L2345-S2345)),IF(Veriler!M2345="",L2345,IF(L2345*Veriler!M2345=0,"",L2345*Veriler!M2345))),L2345)),0)</f>
        <v/>
      </c>
      <c r="W2345" s="146"/>
      <c r="X2345" s="146"/>
      <c r="Y2345" s="146"/>
    </row>
    <row r="2346" spans="1:25" s="99" customFormat="1" ht="54.75" customHeight="1" x14ac:dyDescent="0.25">
      <c r="A2346" s="96">
        <f t="shared" si="742"/>
        <v>1731</v>
      </c>
      <c r="B2346" s="175"/>
      <c r="C2346" s="176"/>
      <c r="D2346" s="113"/>
      <c r="E2346" s="115"/>
      <c r="F2346" s="174"/>
      <c r="G2346" s="114" t="str">
        <f t="shared" si="737"/>
        <v/>
      </c>
      <c r="H2346" s="115"/>
      <c r="I2346" s="115"/>
      <c r="J2346" s="115"/>
      <c r="K2346" s="115"/>
      <c r="L2346" s="133" t="str">
        <f t="shared" si="738"/>
        <v/>
      </c>
      <c r="M2346" s="116" t="str">
        <f>IF(L2346="", "", L2346/Veriler!$X$1)</f>
        <v/>
      </c>
      <c r="N2346" s="116" t="str">
        <f>IF(F2346&lt;&gt;"", "İthal Girdi", IF(Veriler!T2346="", "", IF(Veriler!S2346="H", "%0,5 üzerindedir", IF(Veriler!T2346&gt;0.1, "%10 sınırı aşılmıştır.", "Uygun"))))</f>
        <v>%0,5 üzerindedir</v>
      </c>
      <c r="O2346" s="116" t="str">
        <f t="shared" si="739"/>
        <v xml:space="preserve"> </v>
      </c>
      <c r="P2346" s="117"/>
      <c r="Q2346" s="118"/>
      <c r="R2346" s="119" t="str">
        <f t="shared" si="740"/>
        <v/>
      </c>
      <c r="S2346" s="133">
        <f>IFERROR(IF(M2346&lt;=0.005,IF(F2346="",L2346,0),IF(F2346&lt;&gt;"",0,IF(P2346="",0,IF(P2346="H",0,IF(Q2346&lt;Veriler!$G$2,L2346*Veriler!$G$2,L2346*Q2346)))))," ")</f>
        <v>0</v>
      </c>
      <c r="T2346" s="133">
        <f>IF(Veriler!T2346&lt;=0.1, S2346, IF(AND(Veriler!T2346&gt;0.1, F2346="", P2346="E"), IF(Q2346&gt;Veriler!$G$2, Q2346*S2346, IF(Q2346&lt;Veriler!$G$2, Veriler!$G$2*S2346, Q2346*S2346)), 0))</f>
        <v>0</v>
      </c>
      <c r="U2346" s="133" t="str">
        <f t="shared" si="741"/>
        <v xml:space="preserve"> </v>
      </c>
      <c r="V2346" s="134" t="str">
        <f>IFERROR(IF(O2346="%10 sınırı aşılmıştır.",L2346-T2346,IFERROR(IF(F2346="",IF(S2346=1,0,IF(L2346-S2346=0,"",L2346-S2346)),IF(Veriler!M2346="",L2346,IF(L2346*Veriler!M2346=0,"",L2346*Veriler!M2346))),L2346)),0)</f>
        <v/>
      </c>
      <c r="W2346" s="146"/>
      <c r="X2346" s="146"/>
      <c r="Y2346" s="146"/>
    </row>
    <row r="2347" spans="1:25" s="99" customFormat="1" ht="54.75" customHeight="1" x14ac:dyDescent="0.25">
      <c r="A2347" s="96">
        <f t="shared" si="742"/>
        <v>1732</v>
      </c>
      <c r="B2347" s="175"/>
      <c r="C2347" s="176"/>
      <c r="D2347" s="113"/>
      <c r="E2347" s="115"/>
      <c r="F2347" s="174"/>
      <c r="G2347" s="114" t="str">
        <f t="shared" si="737"/>
        <v/>
      </c>
      <c r="H2347" s="115"/>
      <c r="I2347" s="115"/>
      <c r="J2347" s="115"/>
      <c r="K2347" s="115"/>
      <c r="L2347" s="133" t="str">
        <f t="shared" si="738"/>
        <v/>
      </c>
      <c r="M2347" s="116" t="str">
        <f>IF(L2347="", "", L2347/Veriler!$X$1)</f>
        <v/>
      </c>
      <c r="N2347" s="116" t="str">
        <f>IF(F2347&lt;&gt;"", "İthal Girdi", IF(Veriler!T2347="", "", IF(Veriler!S2347="H", "%0,5 üzerindedir", IF(Veriler!T2347&gt;0.1, "%10 sınırı aşılmıştır.", "Uygun"))))</f>
        <v>%0,5 üzerindedir</v>
      </c>
      <c r="O2347" s="116" t="str">
        <f t="shared" si="739"/>
        <v xml:space="preserve"> </v>
      </c>
      <c r="P2347" s="117"/>
      <c r="Q2347" s="118"/>
      <c r="R2347" s="119" t="str">
        <f t="shared" si="740"/>
        <v/>
      </c>
      <c r="S2347" s="133">
        <f>IFERROR(IF(M2347&lt;=0.005,IF(F2347="",L2347,0),IF(F2347&lt;&gt;"",0,IF(P2347="",0,IF(P2347="H",0,IF(Q2347&lt;Veriler!$G$2,L2347*Veriler!$G$2,L2347*Q2347)))))," ")</f>
        <v>0</v>
      </c>
      <c r="T2347" s="133">
        <f>IF(Veriler!T2347&lt;=0.1, S2347, IF(AND(Veriler!T2347&gt;0.1, F2347="", P2347="E"), IF(Q2347&gt;Veriler!$G$2, Q2347*S2347, IF(Q2347&lt;Veriler!$G$2, Veriler!$G$2*S2347, Q2347*S2347)), 0))</f>
        <v>0</v>
      </c>
      <c r="U2347" s="133" t="str">
        <f t="shared" si="741"/>
        <v xml:space="preserve"> </v>
      </c>
      <c r="V2347" s="134" t="str">
        <f>IFERROR(IF(O2347="%10 sınırı aşılmıştır.",L2347-T2347,IFERROR(IF(F2347="",IF(S2347=1,0,IF(L2347-S2347=0,"",L2347-S2347)),IF(Veriler!M2347="",L2347,IF(L2347*Veriler!M2347=0,"",L2347*Veriler!M2347))),L2347)),0)</f>
        <v/>
      </c>
      <c r="W2347" s="146"/>
      <c r="X2347" s="146"/>
      <c r="Y2347" s="146"/>
    </row>
    <row r="2348" spans="1:25" s="99" customFormat="1" ht="54.75" customHeight="1" x14ac:dyDescent="0.25">
      <c r="A2348" s="96">
        <f t="shared" si="742"/>
        <v>1733</v>
      </c>
      <c r="B2348" s="175"/>
      <c r="C2348" s="176"/>
      <c r="D2348" s="113"/>
      <c r="E2348" s="115"/>
      <c r="F2348" s="174"/>
      <c r="G2348" s="114" t="str">
        <f t="shared" si="737"/>
        <v/>
      </c>
      <c r="H2348" s="115"/>
      <c r="I2348" s="115"/>
      <c r="J2348" s="115"/>
      <c r="K2348" s="115"/>
      <c r="L2348" s="133" t="str">
        <f t="shared" si="738"/>
        <v/>
      </c>
      <c r="M2348" s="116" t="str">
        <f>IF(L2348="", "", L2348/Veriler!$X$1)</f>
        <v/>
      </c>
      <c r="N2348" s="116" t="str">
        <f>IF(F2348&lt;&gt;"", "İthal Girdi", IF(Veriler!T2348="", "", IF(Veriler!S2348="H", "%0,5 üzerindedir", IF(Veriler!T2348&gt;0.1, "%10 sınırı aşılmıştır.", "Uygun"))))</f>
        <v>%0,5 üzerindedir</v>
      </c>
      <c r="O2348" s="116" t="str">
        <f t="shared" si="739"/>
        <v xml:space="preserve"> </v>
      </c>
      <c r="P2348" s="117"/>
      <c r="Q2348" s="118"/>
      <c r="R2348" s="119" t="str">
        <f t="shared" si="740"/>
        <v/>
      </c>
      <c r="S2348" s="133">
        <f>IFERROR(IF(M2348&lt;=0.005,IF(F2348="",L2348,0),IF(F2348&lt;&gt;"",0,IF(P2348="",0,IF(P2348="H",0,IF(Q2348&lt;Veriler!$G$2,L2348*Veriler!$G$2,L2348*Q2348)))))," ")</f>
        <v>0</v>
      </c>
      <c r="T2348" s="133">
        <f>IF(Veriler!T2348&lt;=0.1, S2348, IF(AND(Veriler!T2348&gt;0.1, F2348="", P2348="E"), IF(Q2348&gt;Veriler!$G$2, Q2348*S2348, IF(Q2348&lt;Veriler!$G$2, Veriler!$G$2*S2348, Q2348*S2348)), 0))</f>
        <v>0</v>
      </c>
      <c r="U2348" s="133" t="str">
        <f t="shared" si="741"/>
        <v xml:space="preserve"> </v>
      </c>
      <c r="V2348" s="134" t="str">
        <f>IFERROR(IF(O2348="%10 sınırı aşılmıştır.",L2348-T2348,IFERROR(IF(F2348="",IF(S2348=1,0,IF(L2348-S2348=0,"",L2348-S2348)),IF(Veriler!M2348="",L2348,IF(L2348*Veriler!M2348=0,"",L2348*Veriler!M2348))),L2348)),0)</f>
        <v/>
      </c>
      <c r="W2348" s="146"/>
      <c r="X2348" s="146"/>
      <c r="Y2348" s="146"/>
    </row>
    <row r="2349" spans="1:25" s="99" customFormat="1" ht="54.75" customHeight="1" x14ac:dyDescent="0.25">
      <c r="A2349" s="96">
        <f t="shared" si="742"/>
        <v>1734</v>
      </c>
      <c r="B2349" s="175"/>
      <c r="C2349" s="176"/>
      <c r="D2349" s="113"/>
      <c r="E2349" s="115"/>
      <c r="F2349" s="174"/>
      <c r="G2349" s="114" t="str">
        <f t="shared" si="737"/>
        <v/>
      </c>
      <c r="H2349" s="115"/>
      <c r="I2349" s="115"/>
      <c r="J2349" s="115"/>
      <c r="K2349" s="115"/>
      <c r="L2349" s="133" t="str">
        <f t="shared" si="738"/>
        <v/>
      </c>
      <c r="M2349" s="116" t="str">
        <f>IF(L2349="", "", L2349/Veriler!$X$1)</f>
        <v/>
      </c>
      <c r="N2349" s="116" t="str">
        <f>IF(F2349&lt;&gt;"", "İthal Girdi", IF(Veriler!T2349="", "", IF(Veriler!S2349="H", "%0,5 üzerindedir", IF(Veriler!T2349&gt;0.1, "%10 sınırı aşılmıştır.", "Uygun"))))</f>
        <v>%0,5 üzerindedir</v>
      </c>
      <c r="O2349" s="116" t="str">
        <f t="shared" si="739"/>
        <v xml:space="preserve"> </v>
      </c>
      <c r="P2349" s="117"/>
      <c r="Q2349" s="118"/>
      <c r="R2349" s="119" t="str">
        <f t="shared" si="740"/>
        <v/>
      </c>
      <c r="S2349" s="133">
        <f>IFERROR(IF(M2349&lt;=0.005,IF(F2349="",L2349,0),IF(F2349&lt;&gt;"",0,IF(P2349="",0,IF(P2349="H",0,IF(Q2349&lt;Veriler!$G$2,L2349*Veriler!$G$2,L2349*Q2349)))))," ")</f>
        <v>0</v>
      </c>
      <c r="T2349" s="133">
        <f>IF(Veriler!T2349&lt;=0.1, S2349, IF(AND(Veriler!T2349&gt;0.1, F2349="", P2349="E"), IF(Q2349&gt;Veriler!$G$2, Q2349*S2349, IF(Q2349&lt;Veriler!$G$2, Veriler!$G$2*S2349, Q2349*S2349)), 0))</f>
        <v>0</v>
      </c>
      <c r="U2349" s="133" t="str">
        <f t="shared" si="741"/>
        <v xml:space="preserve"> </v>
      </c>
      <c r="V2349" s="134" t="str">
        <f>IFERROR(IF(O2349="%10 sınırı aşılmıştır.",L2349-T2349,IFERROR(IF(F2349="",IF(S2349=1,0,IF(L2349-S2349=0,"",L2349-S2349)),IF(Veriler!M2349="",L2349,IF(L2349*Veriler!M2349=0,"",L2349*Veriler!M2349))),L2349)),0)</f>
        <v/>
      </c>
      <c r="W2349" s="146"/>
      <c r="X2349" s="146"/>
      <c r="Y2349" s="146"/>
    </row>
    <row r="2350" spans="1:25" s="99" customFormat="1" ht="54.75" customHeight="1" x14ac:dyDescent="0.25">
      <c r="A2350" s="96">
        <f t="shared" si="742"/>
        <v>1735</v>
      </c>
      <c r="B2350" s="175"/>
      <c r="C2350" s="176"/>
      <c r="D2350" s="113"/>
      <c r="E2350" s="115"/>
      <c r="F2350" s="174"/>
      <c r="G2350" s="114" t="str">
        <f t="shared" si="737"/>
        <v/>
      </c>
      <c r="H2350" s="115"/>
      <c r="I2350" s="115"/>
      <c r="J2350" s="115"/>
      <c r="K2350" s="115"/>
      <c r="L2350" s="133" t="str">
        <f t="shared" si="738"/>
        <v/>
      </c>
      <c r="M2350" s="116" t="str">
        <f>IF(L2350="", "", L2350/Veriler!$X$1)</f>
        <v/>
      </c>
      <c r="N2350" s="116" t="str">
        <f>IF(F2350&lt;&gt;"", "İthal Girdi", IF(Veriler!T2350="", "", IF(Veriler!S2350="H", "%0,5 üzerindedir", IF(Veriler!T2350&gt;0.1, "%10 sınırı aşılmıştır.", "Uygun"))))</f>
        <v>%0,5 üzerindedir</v>
      </c>
      <c r="O2350" s="116" t="str">
        <f t="shared" si="739"/>
        <v xml:space="preserve"> </v>
      </c>
      <c r="P2350" s="117"/>
      <c r="Q2350" s="118"/>
      <c r="R2350" s="119" t="str">
        <f t="shared" si="740"/>
        <v/>
      </c>
      <c r="S2350" s="133">
        <f>IFERROR(IF(M2350&lt;=0.005,IF(F2350="",L2350,0),IF(F2350&lt;&gt;"",0,IF(P2350="",0,IF(P2350="H",0,IF(Q2350&lt;Veriler!$G$2,L2350*Veriler!$G$2,L2350*Q2350)))))," ")</f>
        <v>0</v>
      </c>
      <c r="T2350" s="133">
        <f>IF(Veriler!T2350&lt;=0.1, S2350, IF(AND(Veriler!T2350&gt;0.1, F2350="", P2350="E"), IF(Q2350&gt;Veriler!$G$2, Q2350*S2350, IF(Q2350&lt;Veriler!$G$2, Veriler!$G$2*S2350, Q2350*S2350)), 0))</f>
        <v>0</v>
      </c>
      <c r="U2350" s="133" t="str">
        <f t="shared" si="741"/>
        <v xml:space="preserve"> </v>
      </c>
      <c r="V2350" s="134" t="str">
        <f>IFERROR(IF(O2350="%10 sınırı aşılmıştır.",L2350-T2350,IFERROR(IF(F2350="",IF(S2350=1,0,IF(L2350-S2350=0,"",L2350-S2350)),IF(Veriler!M2350="",L2350,IF(L2350*Veriler!M2350=0,"",L2350*Veriler!M2350))),L2350)),0)</f>
        <v/>
      </c>
      <c r="W2350" s="146"/>
      <c r="X2350" s="146"/>
      <c r="Y2350" s="146"/>
    </row>
    <row r="2351" spans="1:25" s="99" customFormat="1" ht="54.75" customHeight="1" x14ac:dyDescent="0.25">
      <c r="A2351" s="96">
        <f t="shared" si="742"/>
        <v>1736</v>
      </c>
      <c r="B2351" s="175"/>
      <c r="C2351" s="176"/>
      <c r="D2351" s="113"/>
      <c r="E2351" s="115"/>
      <c r="F2351" s="174"/>
      <c r="G2351" s="114" t="str">
        <f t="shared" si="737"/>
        <v/>
      </c>
      <c r="H2351" s="115"/>
      <c r="I2351" s="115"/>
      <c r="J2351" s="115"/>
      <c r="K2351" s="115"/>
      <c r="L2351" s="133" t="str">
        <f t="shared" si="738"/>
        <v/>
      </c>
      <c r="M2351" s="116" t="str">
        <f>IF(L2351="", "", L2351/Veriler!$X$1)</f>
        <v/>
      </c>
      <c r="N2351" s="116" t="str">
        <f>IF(F2351&lt;&gt;"", "İthal Girdi", IF(Veriler!T2351="", "", IF(Veriler!S2351="H", "%0,5 üzerindedir", IF(Veriler!T2351&gt;0.1, "%10 sınırı aşılmıştır.", "Uygun"))))</f>
        <v>%0,5 üzerindedir</v>
      </c>
      <c r="O2351" s="116" t="str">
        <f t="shared" si="739"/>
        <v xml:space="preserve"> </v>
      </c>
      <c r="P2351" s="117"/>
      <c r="Q2351" s="118"/>
      <c r="R2351" s="119" t="str">
        <f t="shared" si="740"/>
        <v/>
      </c>
      <c r="S2351" s="133">
        <f>IFERROR(IF(M2351&lt;=0.005,IF(F2351="",L2351,0),IF(F2351&lt;&gt;"",0,IF(P2351="",0,IF(P2351="H",0,IF(Q2351&lt;Veriler!$G$2,L2351*Veriler!$G$2,L2351*Q2351)))))," ")</f>
        <v>0</v>
      </c>
      <c r="T2351" s="133">
        <f>IF(Veriler!T2351&lt;=0.1, S2351, IF(AND(Veriler!T2351&gt;0.1, F2351="", P2351="E"), IF(Q2351&gt;Veriler!$G$2, Q2351*S2351, IF(Q2351&lt;Veriler!$G$2, Veriler!$G$2*S2351, Q2351*S2351)), 0))</f>
        <v>0</v>
      </c>
      <c r="U2351" s="133" t="str">
        <f t="shared" si="741"/>
        <v xml:space="preserve"> </v>
      </c>
      <c r="V2351" s="134" t="str">
        <f>IFERROR(IF(O2351="%10 sınırı aşılmıştır.",L2351-T2351,IFERROR(IF(F2351="",IF(S2351=1,0,IF(L2351-S2351=0,"",L2351-S2351)),IF(Veriler!M2351="",L2351,IF(L2351*Veriler!M2351=0,"",L2351*Veriler!M2351))),L2351)),0)</f>
        <v/>
      </c>
      <c r="W2351" s="146"/>
      <c r="X2351" s="146"/>
      <c r="Y2351" s="146"/>
    </row>
    <row r="2352" spans="1:25" s="99" customFormat="1" ht="24" customHeight="1" x14ac:dyDescent="0.25">
      <c r="A2352" s="103"/>
      <c r="B2352" s="104"/>
      <c r="C2352" s="104"/>
      <c r="D2352" s="104"/>
      <c r="E2352" s="103"/>
      <c r="F2352" s="135"/>
      <c r="G2352" s="157"/>
      <c r="H2352" s="103"/>
      <c r="I2352" s="103"/>
      <c r="J2352" s="103"/>
      <c r="K2352" s="103"/>
      <c r="L2352" s="136">
        <f>SUM(L2323:L2336,L2338:L2351)</f>
        <v>0</v>
      </c>
      <c r="M2352" s="158"/>
      <c r="N2352" s="158"/>
      <c r="O2352" s="158"/>
      <c r="P2352" s="105"/>
      <c r="Q2352" s="106"/>
      <c r="R2352" s="159"/>
      <c r="S2352" s="160"/>
      <c r="T2352" s="160"/>
      <c r="U2352" s="160"/>
      <c r="V2352" s="160"/>
      <c r="W2352" s="146"/>
      <c r="X2352" s="146"/>
      <c r="Y2352" s="146"/>
    </row>
    <row r="2353" spans="1:25" s="99" customFormat="1" ht="31.5" customHeight="1" x14ac:dyDescent="0.25">
      <c r="A2353" s="103"/>
      <c r="B2353" s="104"/>
      <c r="C2353" s="104"/>
      <c r="D2353" s="104"/>
      <c r="E2353" s="103"/>
      <c r="F2353" s="135"/>
      <c r="G2353" s="157"/>
      <c r="H2353" s="103"/>
      <c r="I2353" s="103"/>
      <c r="J2353" s="103"/>
      <c r="K2353" s="103"/>
      <c r="L2353" s="161"/>
      <c r="M2353" s="158"/>
      <c r="N2353" s="158"/>
      <c r="O2353" s="158"/>
      <c r="P2353" s="105"/>
      <c r="Q2353" s="106"/>
      <c r="R2353" s="159"/>
      <c r="S2353" s="162" t="s">
        <v>57</v>
      </c>
      <c r="T2353" s="162" t="s">
        <v>57</v>
      </c>
      <c r="U2353" s="162" t="s">
        <v>57</v>
      </c>
      <c r="V2353" s="163" t="s">
        <v>58</v>
      </c>
      <c r="W2353" s="146"/>
      <c r="X2353" s="146"/>
      <c r="Y2353" s="146"/>
    </row>
    <row r="2354" spans="1:25" s="99" customFormat="1" ht="58.5" customHeight="1" x14ac:dyDescent="0.25">
      <c r="A2354" s="185" t="s">
        <v>59</v>
      </c>
      <c r="B2354" s="180"/>
      <c r="C2354" s="180"/>
      <c r="D2354" s="180"/>
      <c r="E2354" s="180"/>
      <c r="F2354" s="180"/>
      <c r="G2354" s="180"/>
      <c r="H2354" s="180"/>
      <c r="I2354" s="180"/>
      <c r="J2354" s="180"/>
      <c r="K2354" s="180"/>
      <c r="L2354" s="180"/>
      <c r="M2354" s="180"/>
      <c r="N2354" s="180"/>
      <c r="O2354" s="180"/>
      <c r="P2354" s="180"/>
      <c r="Q2354" s="180"/>
      <c r="R2354" s="176"/>
      <c r="S2354" s="137">
        <f>SUM(S2316,S2323:S2336,S2338:S2351)</f>
        <v>0</v>
      </c>
      <c r="T2354" s="137" t="str">
        <f>IF(SUM(T2323:T2336,T2338:T2351)=0," ",SUM(T2323:T2336,T2338:T2351))</f>
        <v xml:space="preserve"> </v>
      </c>
      <c r="U2354" s="137" t="str">
        <f>IF(SUM(U2323:U2336,U2338:U2351)=0," ",SUM(U2323:U2336,U2338:U2351))</f>
        <v xml:space="preserve"> </v>
      </c>
      <c r="V2354" s="137" t="str">
        <f>IF(SUM(V2323:V2336,V2338:V2351)=0," ",SUM(V2323:V2336,V2338:V2351))</f>
        <v xml:space="preserve"> </v>
      </c>
      <c r="W2354" s="146"/>
      <c r="X2354" s="164">
        <f>SUM(U2323:U2336,U2338:U2351)</f>
        <v>0</v>
      </c>
      <c r="Y2354" s="164">
        <f>SUM(V2323:V2336,V2338:V2351)</f>
        <v>0</v>
      </c>
    </row>
    <row r="2355" spans="1:25" x14ac:dyDescent="0.3">
      <c r="A2355" s="34"/>
      <c r="G2355" s="146"/>
      <c r="L2355" s="146"/>
      <c r="M2355" s="146"/>
      <c r="N2355" s="146"/>
      <c r="O2355" s="146"/>
      <c r="R2355" s="146"/>
      <c r="S2355" s="146"/>
      <c r="T2355" s="146"/>
      <c r="U2355" s="146"/>
      <c r="V2355" s="146"/>
      <c r="W2355" s="146"/>
      <c r="X2355" s="146"/>
      <c r="Y2355" s="146"/>
    </row>
    <row r="2356" spans="1:25" x14ac:dyDescent="0.3">
      <c r="A2356" s="186" t="s">
        <v>60</v>
      </c>
      <c r="B2356" s="187"/>
      <c r="C2356" s="187"/>
      <c r="D2356" s="187"/>
      <c r="E2356" s="187"/>
      <c r="F2356" s="187"/>
      <c r="G2356" s="187"/>
      <c r="H2356" s="187"/>
      <c r="I2356" s="187"/>
      <c r="J2356" s="187"/>
      <c r="K2356" s="187"/>
      <c r="L2356" s="187"/>
      <c r="M2356" s="187"/>
      <c r="N2356" s="187"/>
      <c r="O2356" s="187"/>
      <c r="P2356" s="187"/>
      <c r="Q2356" s="187"/>
      <c r="R2356" s="187"/>
      <c r="S2356" s="187"/>
      <c r="T2356" s="187"/>
      <c r="U2356" s="187"/>
      <c r="V2356" s="187"/>
      <c r="W2356" s="146"/>
      <c r="X2356" s="146"/>
      <c r="Y2356" s="146"/>
    </row>
    <row r="2357" spans="1:25" s="99" customFormat="1" ht="41.25" customHeight="1" x14ac:dyDescent="0.25">
      <c r="A2357" s="189" t="s">
        <v>38</v>
      </c>
      <c r="B2357" s="180"/>
      <c r="C2357" s="180"/>
      <c r="D2357" s="180"/>
      <c r="E2357" s="180"/>
      <c r="F2357" s="180"/>
      <c r="G2357" s="180"/>
      <c r="H2357" s="180"/>
      <c r="I2357" s="180"/>
      <c r="J2357" s="180"/>
      <c r="K2357" s="180"/>
      <c r="L2357" s="180"/>
      <c r="M2357" s="180"/>
      <c r="N2357" s="180"/>
      <c r="O2357" s="180"/>
      <c r="P2357" s="180"/>
      <c r="Q2357" s="180"/>
      <c r="R2357" s="180"/>
      <c r="S2357" s="180"/>
      <c r="T2357" s="180"/>
      <c r="U2357" s="180"/>
      <c r="V2357" s="176"/>
      <c r="W2357" s="146"/>
      <c r="X2357" s="146"/>
      <c r="Y2357" s="146"/>
    </row>
    <row r="2358" spans="1:25" s="100" customFormat="1" ht="35.25" customHeight="1" x14ac:dyDescent="0.25">
      <c r="A2358" s="179" t="s">
        <v>39</v>
      </c>
      <c r="B2358" s="180"/>
      <c r="C2358" s="180"/>
      <c r="D2358" s="180"/>
      <c r="E2358" s="180"/>
      <c r="F2358" s="180"/>
      <c r="G2358" s="180"/>
      <c r="H2358" s="180"/>
      <c r="I2358" s="180"/>
      <c r="J2358" s="180"/>
      <c r="K2358" s="180"/>
      <c r="L2358" s="180"/>
      <c r="M2358" s="180"/>
      <c r="N2358" s="180"/>
      <c r="O2358" s="180"/>
      <c r="P2358" s="180"/>
      <c r="Q2358" s="180"/>
      <c r="R2358" s="176"/>
      <c r="S2358" s="147"/>
      <c r="T2358" s="148"/>
      <c r="U2358" s="149" t="s">
        <v>40</v>
      </c>
      <c r="V2358" s="150">
        <f>V2320+1</f>
        <v>63</v>
      </c>
      <c r="W2358" s="146"/>
      <c r="X2358" s="146"/>
      <c r="Y2358" s="146"/>
    </row>
    <row r="2359" spans="1:25" s="99" customFormat="1" ht="81" customHeight="1" x14ac:dyDescent="0.25">
      <c r="A2359" s="110" t="s">
        <v>3</v>
      </c>
      <c r="B2359" s="188" t="s">
        <v>41</v>
      </c>
      <c r="C2359" s="176"/>
      <c r="D2359" s="111" t="s">
        <v>42</v>
      </c>
      <c r="E2359" s="110" t="s">
        <v>324</v>
      </c>
      <c r="F2359" s="111" t="s">
        <v>325</v>
      </c>
      <c r="G2359" s="151" t="s">
        <v>43</v>
      </c>
      <c r="H2359" s="110" t="s">
        <v>44</v>
      </c>
      <c r="I2359" s="110" t="s">
        <v>8</v>
      </c>
      <c r="J2359" s="110" t="s">
        <v>45</v>
      </c>
      <c r="K2359" s="110" t="s">
        <v>46</v>
      </c>
      <c r="L2359" s="152" t="s">
        <v>47</v>
      </c>
      <c r="M2359" s="153" t="s">
        <v>48</v>
      </c>
      <c r="N2359" s="154" t="s">
        <v>49</v>
      </c>
      <c r="O2359" s="154" t="s">
        <v>49</v>
      </c>
      <c r="P2359" s="112" t="s">
        <v>50</v>
      </c>
      <c r="Q2359" s="110" t="s">
        <v>51</v>
      </c>
      <c r="R2359" s="155" t="s">
        <v>52</v>
      </c>
      <c r="S2359" s="156" t="s">
        <v>53</v>
      </c>
      <c r="T2359" s="156" t="s">
        <v>54</v>
      </c>
      <c r="U2359" s="152" t="s">
        <v>54</v>
      </c>
      <c r="V2359" s="152" t="s">
        <v>55</v>
      </c>
      <c r="W2359" s="146"/>
      <c r="X2359" s="146"/>
      <c r="Y2359" s="146"/>
    </row>
    <row r="2360" spans="1:25" s="99" customFormat="1" ht="45" customHeight="1" x14ac:dyDescent="0.25">
      <c r="A2360" s="101"/>
      <c r="B2360" s="177" t="s">
        <v>56</v>
      </c>
      <c r="C2360" s="178"/>
      <c r="D2360" s="102"/>
      <c r="E2360" s="170"/>
      <c r="F2360" s="102"/>
      <c r="G2360" s="95"/>
      <c r="H2360" s="102"/>
      <c r="I2360" s="102"/>
      <c r="J2360" s="102"/>
      <c r="K2360" s="102"/>
      <c r="L2360" s="95"/>
      <c r="M2360" s="95"/>
      <c r="N2360" s="95"/>
      <c r="O2360" s="95"/>
      <c r="P2360" s="102"/>
      <c r="Q2360" s="102"/>
      <c r="R2360" s="190"/>
      <c r="S2360" s="184"/>
      <c r="T2360" s="95"/>
      <c r="U2360" s="95"/>
      <c r="V2360" s="95"/>
      <c r="W2360" s="146"/>
      <c r="X2360" s="146"/>
      <c r="Y2360" s="146"/>
    </row>
    <row r="2361" spans="1:25" s="99" customFormat="1" ht="54.75" customHeight="1" x14ac:dyDescent="0.25">
      <c r="A2361" s="96">
        <f>A2351+1</f>
        <v>1737</v>
      </c>
      <c r="B2361" s="181"/>
      <c r="C2361" s="182"/>
      <c r="D2361" s="113"/>
      <c r="E2361" s="115"/>
      <c r="F2361" s="174"/>
      <c r="G2361" s="114" t="str">
        <f t="shared" ref="G2361:G2374" si="743">IF(AND(F2361&lt;&gt;"",V2361&lt;&gt;"",L2361&lt;&gt;0),V2361/L2361,"")</f>
        <v/>
      </c>
      <c r="H2361" s="115"/>
      <c r="I2361" s="115"/>
      <c r="J2361" s="115"/>
      <c r="K2361" s="115"/>
      <c r="L2361" s="133" t="str">
        <f t="shared" ref="L2361:L2374" si="744">IF(AND(H2361&lt;&gt;0, J2361&lt;&gt;0, K2361&lt;&gt;0), H2361*J2361*K2361, "")</f>
        <v/>
      </c>
      <c r="M2361" s="116" t="str">
        <f>IF(L2361="", "", L2361/Veriler!$X$1)</f>
        <v/>
      </c>
      <c r="N2361" s="116" t="str">
        <f>IF(F2361&lt;&gt;"", "İthal Girdi", IF(Veriler!T2361="", "", IF(Veriler!S2361="H", "%0,5 üzerindedir", IF(Veriler!T2361&gt;0.1, "%10 sınırı aşılmıştır.", "Uygun"))))</f>
        <v>%0,5 üzerindedir</v>
      </c>
      <c r="O2361" s="116" t="str">
        <f t="shared" ref="O2361:O2374" si="745">IF(M2361=""," ",N2361)</f>
        <v xml:space="preserve"> </v>
      </c>
      <c r="P2361" s="117"/>
      <c r="Q2361" s="118"/>
      <c r="R2361" s="119" t="str">
        <f t="shared" ref="R2361:R2374" si="746">IFERROR(IF(AND(T2361&lt;&gt;"",L2361&lt;&gt;"",L2361&lt;&gt;0,T2361&lt;&gt;0),T2361/L2361,"")," ")</f>
        <v/>
      </c>
      <c r="S2361" s="133">
        <f>IFERROR(IF(M2361&lt;=0.005,IF(F2361="",L2361,0),IF(F2361&lt;&gt;"",0,IF(P2361="",0,IF(P2361="H",0,IF(Q2361&lt;Veriler!$G$2,L2361*Veriler!$G$2,L2361*Q2361)))))," ")</f>
        <v>0</v>
      </c>
      <c r="T2361" s="133">
        <f>IF(Veriler!T2361&lt;=0.1, S2361, IF(AND(Veriler!T2361&gt;0.1, F2361="", P2361="E"), IF(Q2361&gt;Veriler!$G$2, Q2361*S2361, IF(Q2361&lt;Veriler!$G$2, Veriler!$G$2*S2361, Q2361*S2361)), 0))</f>
        <v>0</v>
      </c>
      <c r="U2361" s="133" t="str">
        <f t="shared" ref="U2361:U2374" si="747">IF(T2361=0," ",T2361)</f>
        <v xml:space="preserve"> </v>
      </c>
      <c r="V2361" s="134" t="str">
        <f>IFERROR(IF(O2361="%10 sınırı aşılmıştır.",L2361-T2361,IFERROR(IF(F2361="",IF(S2361=1,0,IF(L2361-S2361=0,"",L2361-S2361)),IF(Veriler!M2361="",L2361,IF(L2361*Veriler!M2361=0,"",L2361*Veriler!M2361))),L2361)),0)</f>
        <v/>
      </c>
      <c r="W2361" s="146"/>
      <c r="X2361" s="146"/>
      <c r="Y2361" s="146"/>
    </row>
    <row r="2362" spans="1:25" s="99" customFormat="1" ht="54.75" customHeight="1" x14ac:dyDescent="0.25">
      <c r="A2362" s="96">
        <f t="shared" ref="A2362:A2374" si="748">A2361+1</f>
        <v>1738</v>
      </c>
      <c r="B2362" s="175"/>
      <c r="C2362" s="176"/>
      <c r="D2362" s="113"/>
      <c r="E2362" s="115"/>
      <c r="F2362" s="174"/>
      <c r="G2362" s="114" t="str">
        <f t="shared" si="743"/>
        <v/>
      </c>
      <c r="H2362" s="115"/>
      <c r="I2362" s="115"/>
      <c r="J2362" s="115"/>
      <c r="K2362" s="115"/>
      <c r="L2362" s="133" t="str">
        <f t="shared" si="744"/>
        <v/>
      </c>
      <c r="M2362" s="116" t="str">
        <f>IF(L2362="", "", L2362/Veriler!$X$1)</f>
        <v/>
      </c>
      <c r="N2362" s="116" t="str">
        <f>IF(F2362&lt;&gt;"", "İthal Girdi", IF(Veriler!T2362="", "", IF(Veriler!S2362="H", "%0,5 üzerindedir", IF(Veriler!T2362&gt;0.1, "%10 sınırı aşılmıştır.", "Uygun"))))</f>
        <v>%0,5 üzerindedir</v>
      </c>
      <c r="O2362" s="116" t="str">
        <f t="shared" si="745"/>
        <v xml:space="preserve"> </v>
      </c>
      <c r="P2362" s="117"/>
      <c r="Q2362" s="118"/>
      <c r="R2362" s="119" t="str">
        <f t="shared" si="746"/>
        <v/>
      </c>
      <c r="S2362" s="133">
        <f>IFERROR(IF(M2362&lt;=0.005,IF(F2362="",L2362,0),IF(F2362&lt;&gt;"",0,IF(P2362="",0,IF(P2362="H",0,IF(Q2362&lt;Veriler!$G$2,L2362*Veriler!$G$2,L2362*Q2362)))))," ")</f>
        <v>0</v>
      </c>
      <c r="T2362" s="133">
        <f>IF(Veriler!T2362&lt;=0.1, S2362, IF(AND(Veriler!T2362&gt;0.1, F2362="", P2362="E"), IF(Q2362&gt;Veriler!$G$2, Q2362*S2362, IF(Q2362&lt;Veriler!$G$2, Veriler!$G$2*S2362, Q2362*S2362)), 0))</f>
        <v>0</v>
      </c>
      <c r="U2362" s="133" t="str">
        <f t="shared" si="747"/>
        <v xml:space="preserve"> </v>
      </c>
      <c r="V2362" s="134" t="str">
        <f>IFERROR(IF(O2362="%10 sınırı aşılmıştır.",L2362-T2362,IFERROR(IF(F2362="",IF(S2362=1,0,IF(L2362-S2362=0,"",L2362-S2362)),IF(Veriler!M2362="",L2362,IF(L2362*Veriler!M2362=0,"",L2362*Veriler!M2362))),L2362)),0)</f>
        <v/>
      </c>
      <c r="W2362" s="146"/>
      <c r="X2362" s="146"/>
      <c r="Y2362" s="146"/>
    </row>
    <row r="2363" spans="1:25" s="99" customFormat="1" ht="54.75" customHeight="1" x14ac:dyDescent="0.25">
      <c r="A2363" s="96">
        <f t="shared" si="748"/>
        <v>1739</v>
      </c>
      <c r="B2363" s="175"/>
      <c r="C2363" s="176"/>
      <c r="D2363" s="113"/>
      <c r="E2363" s="115"/>
      <c r="F2363" s="174"/>
      <c r="G2363" s="114" t="str">
        <f t="shared" si="743"/>
        <v/>
      </c>
      <c r="H2363" s="115"/>
      <c r="I2363" s="115"/>
      <c r="J2363" s="115"/>
      <c r="K2363" s="115"/>
      <c r="L2363" s="133" t="str">
        <f t="shared" si="744"/>
        <v/>
      </c>
      <c r="M2363" s="116" t="str">
        <f>IF(L2363="", "", L2363/Veriler!$X$1)</f>
        <v/>
      </c>
      <c r="N2363" s="116" t="str">
        <f>IF(F2363&lt;&gt;"", "İthal Girdi", IF(Veriler!T2363="", "", IF(Veriler!S2363="H", "%0,5 üzerindedir", IF(Veriler!T2363&gt;0.1, "%10 sınırı aşılmıştır.", "Uygun"))))</f>
        <v>%0,5 üzerindedir</v>
      </c>
      <c r="O2363" s="116" t="str">
        <f t="shared" si="745"/>
        <v xml:space="preserve"> </v>
      </c>
      <c r="P2363" s="117"/>
      <c r="Q2363" s="118"/>
      <c r="R2363" s="119" t="str">
        <f t="shared" si="746"/>
        <v/>
      </c>
      <c r="S2363" s="133">
        <f>IFERROR(IF(M2363&lt;=0.005,IF(F2363="",L2363,0),IF(F2363&lt;&gt;"",0,IF(P2363="",0,IF(P2363="H",0,IF(Q2363&lt;Veriler!$G$2,L2363*Veriler!$G$2,L2363*Q2363)))))," ")</f>
        <v>0</v>
      </c>
      <c r="T2363" s="133">
        <f>IF(Veriler!T2363&lt;=0.1, S2363, IF(AND(Veriler!T2363&gt;0.1, F2363="", P2363="E"), IF(Q2363&gt;Veriler!$G$2, Q2363*S2363, IF(Q2363&lt;Veriler!$G$2, Veriler!$G$2*S2363, Q2363*S2363)), 0))</f>
        <v>0</v>
      </c>
      <c r="U2363" s="133" t="str">
        <f t="shared" si="747"/>
        <v xml:space="preserve"> </v>
      </c>
      <c r="V2363" s="134" t="str">
        <f>IFERROR(IF(O2363="%10 sınırı aşılmıştır.",L2363-T2363,IFERROR(IF(F2363="",IF(S2363=1,0,IF(L2363-S2363=0,"",L2363-S2363)),IF(Veriler!M2363="",L2363,IF(L2363*Veriler!M2363=0,"",L2363*Veriler!M2363))),L2363)),0)</f>
        <v/>
      </c>
      <c r="W2363" s="146"/>
      <c r="X2363" s="146"/>
      <c r="Y2363" s="146"/>
    </row>
    <row r="2364" spans="1:25" s="99" customFormat="1" ht="54.75" customHeight="1" x14ac:dyDescent="0.25">
      <c r="A2364" s="96">
        <f t="shared" si="748"/>
        <v>1740</v>
      </c>
      <c r="B2364" s="175"/>
      <c r="C2364" s="176"/>
      <c r="D2364" s="113"/>
      <c r="E2364" s="115"/>
      <c r="F2364" s="174"/>
      <c r="G2364" s="114" t="str">
        <f t="shared" si="743"/>
        <v/>
      </c>
      <c r="H2364" s="115"/>
      <c r="I2364" s="115"/>
      <c r="J2364" s="115"/>
      <c r="K2364" s="115"/>
      <c r="L2364" s="133" t="str">
        <f t="shared" si="744"/>
        <v/>
      </c>
      <c r="M2364" s="116" t="str">
        <f>IF(L2364="", "", L2364/Veriler!$X$1)</f>
        <v/>
      </c>
      <c r="N2364" s="116" t="str">
        <f>IF(F2364&lt;&gt;"", "İthal Girdi", IF(Veriler!T2364="", "", IF(Veriler!S2364="H", "%0,5 üzerindedir", IF(Veriler!T2364&gt;0.1, "%10 sınırı aşılmıştır.", "Uygun"))))</f>
        <v>%0,5 üzerindedir</v>
      </c>
      <c r="O2364" s="116" t="str">
        <f t="shared" si="745"/>
        <v xml:space="preserve"> </v>
      </c>
      <c r="P2364" s="117"/>
      <c r="Q2364" s="118"/>
      <c r="R2364" s="119" t="str">
        <f t="shared" si="746"/>
        <v/>
      </c>
      <c r="S2364" s="133">
        <f>IFERROR(IF(M2364&lt;=0.005,IF(F2364="",L2364,0),IF(F2364&lt;&gt;"",0,IF(P2364="",0,IF(P2364="H",0,IF(Q2364&lt;Veriler!$G$2,L2364*Veriler!$G$2,L2364*Q2364)))))," ")</f>
        <v>0</v>
      </c>
      <c r="T2364" s="133">
        <f>IF(Veriler!T2364&lt;=0.1, S2364, IF(AND(Veriler!T2364&gt;0.1, F2364="", P2364="E"), IF(Q2364&gt;Veriler!$G$2, Q2364*S2364, IF(Q2364&lt;Veriler!$G$2, Veriler!$G$2*S2364, Q2364*S2364)), 0))</f>
        <v>0</v>
      </c>
      <c r="U2364" s="133" t="str">
        <f t="shared" si="747"/>
        <v xml:space="preserve"> </v>
      </c>
      <c r="V2364" s="134" t="str">
        <f>IFERROR(IF(O2364="%10 sınırı aşılmıştır.",L2364-T2364,IFERROR(IF(F2364="",IF(S2364=1,0,IF(L2364-S2364=0,"",L2364-S2364)),IF(Veriler!M2364="",L2364,IF(L2364*Veriler!M2364=0,"",L2364*Veriler!M2364))),L2364)),0)</f>
        <v/>
      </c>
      <c r="W2364" s="146"/>
      <c r="X2364" s="146"/>
      <c r="Y2364" s="146"/>
    </row>
    <row r="2365" spans="1:25" s="99" customFormat="1" ht="54.75" customHeight="1" x14ac:dyDescent="0.25">
      <c r="A2365" s="96">
        <f t="shared" si="748"/>
        <v>1741</v>
      </c>
      <c r="B2365" s="175"/>
      <c r="C2365" s="176"/>
      <c r="D2365" s="113"/>
      <c r="E2365" s="115"/>
      <c r="F2365" s="174"/>
      <c r="G2365" s="114" t="str">
        <f t="shared" si="743"/>
        <v/>
      </c>
      <c r="H2365" s="115"/>
      <c r="I2365" s="115"/>
      <c r="J2365" s="115"/>
      <c r="K2365" s="115"/>
      <c r="L2365" s="133" t="str">
        <f t="shared" si="744"/>
        <v/>
      </c>
      <c r="M2365" s="116" t="str">
        <f>IF(L2365="", "", L2365/Veriler!$X$1)</f>
        <v/>
      </c>
      <c r="N2365" s="116" t="str">
        <f>IF(F2365&lt;&gt;"", "İthal Girdi", IF(Veriler!T2365="", "", IF(Veriler!S2365="H", "%0,5 üzerindedir", IF(Veriler!T2365&gt;0.1, "%10 sınırı aşılmıştır.", "Uygun"))))</f>
        <v>%0,5 üzerindedir</v>
      </c>
      <c r="O2365" s="116" t="str">
        <f t="shared" si="745"/>
        <v xml:space="preserve"> </v>
      </c>
      <c r="P2365" s="117"/>
      <c r="Q2365" s="118"/>
      <c r="R2365" s="119" t="str">
        <f t="shared" si="746"/>
        <v/>
      </c>
      <c r="S2365" s="133">
        <f>IFERROR(IF(M2365&lt;=0.005,IF(F2365="",L2365,0),IF(F2365&lt;&gt;"",0,IF(P2365="",0,IF(P2365="H",0,IF(Q2365&lt;Veriler!$G$2,L2365*Veriler!$G$2,L2365*Q2365)))))," ")</f>
        <v>0</v>
      </c>
      <c r="T2365" s="133">
        <f>IF(Veriler!T2365&lt;=0.1, S2365, IF(AND(Veriler!T2365&gt;0.1, F2365="", P2365="E"), IF(Q2365&gt;Veriler!$G$2, Q2365*S2365, IF(Q2365&lt;Veriler!$G$2, Veriler!$G$2*S2365, Q2365*S2365)), 0))</f>
        <v>0</v>
      </c>
      <c r="U2365" s="133" t="str">
        <f t="shared" si="747"/>
        <v xml:space="preserve"> </v>
      </c>
      <c r="V2365" s="134" t="str">
        <f>IFERROR(IF(O2365="%10 sınırı aşılmıştır.",L2365-T2365,IFERROR(IF(F2365="",IF(S2365=1,0,IF(L2365-S2365=0,"",L2365-S2365)),IF(Veriler!M2365="",L2365,IF(L2365*Veriler!M2365=0,"",L2365*Veriler!M2365))),L2365)),0)</f>
        <v/>
      </c>
      <c r="W2365" s="146"/>
      <c r="X2365" s="146"/>
      <c r="Y2365" s="146"/>
    </row>
    <row r="2366" spans="1:25" s="99" customFormat="1" ht="54.75" customHeight="1" x14ac:dyDescent="0.25">
      <c r="A2366" s="96">
        <f t="shared" si="748"/>
        <v>1742</v>
      </c>
      <c r="B2366" s="175"/>
      <c r="C2366" s="176"/>
      <c r="D2366" s="113"/>
      <c r="E2366" s="115"/>
      <c r="F2366" s="174"/>
      <c r="G2366" s="114" t="str">
        <f t="shared" si="743"/>
        <v/>
      </c>
      <c r="H2366" s="115"/>
      <c r="I2366" s="115"/>
      <c r="J2366" s="115"/>
      <c r="K2366" s="115"/>
      <c r="L2366" s="133" t="str">
        <f t="shared" si="744"/>
        <v/>
      </c>
      <c r="M2366" s="116" t="str">
        <f>IF(L2366="", "", L2366/Veriler!$X$1)</f>
        <v/>
      </c>
      <c r="N2366" s="116" t="str">
        <f>IF(F2366&lt;&gt;"", "İthal Girdi", IF(Veriler!T2366="", "", IF(Veriler!S2366="H", "%0,5 üzerindedir", IF(Veriler!T2366&gt;0.1, "%10 sınırı aşılmıştır.", "Uygun"))))</f>
        <v>%0,5 üzerindedir</v>
      </c>
      <c r="O2366" s="116" t="str">
        <f t="shared" si="745"/>
        <v xml:space="preserve"> </v>
      </c>
      <c r="P2366" s="117"/>
      <c r="Q2366" s="118"/>
      <c r="R2366" s="119" t="str">
        <f t="shared" si="746"/>
        <v/>
      </c>
      <c r="S2366" s="133">
        <f>IFERROR(IF(M2366&lt;=0.005,IF(F2366="",L2366,0),IF(F2366&lt;&gt;"",0,IF(P2366="",0,IF(P2366="H",0,IF(Q2366&lt;Veriler!$G$2,L2366*Veriler!$G$2,L2366*Q2366)))))," ")</f>
        <v>0</v>
      </c>
      <c r="T2366" s="133">
        <f>IF(Veriler!T2366&lt;=0.1, S2366, IF(AND(Veriler!T2366&gt;0.1, F2366="", P2366="E"), IF(Q2366&gt;Veriler!$G$2, Q2366*S2366, IF(Q2366&lt;Veriler!$G$2, Veriler!$G$2*S2366, Q2366*S2366)), 0))</f>
        <v>0</v>
      </c>
      <c r="U2366" s="133" t="str">
        <f t="shared" si="747"/>
        <v xml:space="preserve"> </v>
      </c>
      <c r="V2366" s="134" t="str">
        <f>IFERROR(IF(O2366="%10 sınırı aşılmıştır.",L2366-T2366,IFERROR(IF(F2366="",IF(S2366=1,0,IF(L2366-S2366=0,"",L2366-S2366)),IF(Veriler!M2366="",L2366,IF(L2366*Veriler!M2366=0,"",L2366*Veriler!M2366))),L2366)),0)</f>
        <v/>
      </c>
      <c r="W2366" s="146"/>
      <c r="X2366" s="146"/>
      <c r="Y2366" s="146"/>
    </row>
    <row r="2367" spans="1:25" s="99" customFormat="1" ht="54.75" customHeight="1" x14ac:dyDescent="0.25">
      <c r="A2367" s="96">
        <f t="shared" si="748"/>
        <v>1743</v>
      </c>
      <c r="B2367" s="175"/>
      <c r="C2367" s="176"/>
      <c r="D2367" s="113"/>
      <c r="E2367" s="115"/>
      <c r="F2367" s="174"/>
      <c r="G2367" s="114" t="str">
        <f t="shared" si="743"/>
        <v/>
      </c>
      <c r="H2367" s="115"/>
      <c r="I2367" s="115"/>
      <c r="J2367" s="115"/>
      <c r="K2367" s="115"/>
      <c r="L2367" s="133" t="str">
        <f t="shared" si="744"/>
        <v/>
      </c>
      <c r="M2367" s="116" t="str">
        <f>IF(L2367="", "", L2367/Veriler!$X$1)</f>
        <v/>
      </c>
      <c r="N2367" s="116" t="str">
        <f>IF(F2367&lt;&gt;"", "İthal Girdi", IF(Veriler!T2367="", "", IF(Veriler!S2367="H", "%0,5 üzerindedir", IF(Veriler!T2367&gt;0.1, "%10 sınırı aşılmıştır.", "Uygun"))))</f>
        <v>%0,5 üzerindedir</v>
      </c>
      <c r="O2367" s="116" t="str">
        <f t="shared" si="745"/>
        <v xml:space="preserve"> </v>
      </c>
      <c r="P2367" s="117"/>
      <c r="Q2367" s="118"/>
      <c r="R2367" s="119" t="str">
        <f t="shared" si="746"/>
        <v/>
      </c>
      <c r="S2367" s="133">
        <f>IFERROR(IF(M2367&lt;=0.005,IF(F2367="",L2367,0),IF(F2367&lt;&gt;"",0,IF(P2367="",0,IF(P2367="H",0,IF(Q2367&lt;Veriler!$G$2,L2367*Veriler!$G$2,L2367*Q2367)))))," ")</f>
        <v>0</v>
      </c>
      <c r="T2367" s="133">
        <f>IF(Veriler!T2367&lt;=0.1, S2367, IF(AND(Veriler!T2367&gt;0.1, F2367="", P2367="E"), IF(Q2367&gt;Veriler!$G$2, Q2367*S2367, IF(Q2367&lt;Veriler!$G$2, Veriler!$G$2*S2367, Q2367*S2367)), 0))</f>
        <v>0</v>
      </c>
      <c r="U2367" s="133" t="str">
        <f t="shared" si="747"/>
        <v xml:space="preserve"> </v>
      </c>
      <c r="V2367" s="134" t="str">
        <f>IFERROR(IF(O2367="%10 sınırı aşılmıştır.",L2367-T2367,IFERROR(IF(F2367="",IF(S2367=1,0,IF(L2367-S2367=0,"",L2367-S2367)),IF(Veriler!M2367="",L2367,IF(L2367*Veriler!M2367=0,"",L2367*Veriler!M2367))),L2367)),0)</f>
        <v/>
      </c>
      <c r="W2367" s="146"/>
      <c r="X2367" s="146"/>
      <c r="Y2367" s="146"/>
    </row>
    <row r="2368" spans="1:25" s="99" customFormat="1" ht="54.75" customHeight="1" x14ac:dyDescent="0.25">
      <c r="A2368" s="96">
        <f t="shared" si="748"/>
        <v>1744</v>
      </c>
      <c r="B2368" s="175"/>
      <c r="C2368" s="176"/>
      <c r="D2368" s="113"/>
      <c r="E2368" s="115"/>
      <c r="F2368" s="174"/>
      <c r="G2368" s="114" t="str">
        <f t="shared" si="743"/>
        <v/>
      </c>
      <c r="H2368" s="115"/>
      <c r="I2368" s="115"/>
      <c r="J2368" s="115"/>
      <c r="K2368" s="115"/>
      <c r="L2368" s="133" t="str">
        <f t="shared" si="744"/>
        <v/>
      </c>
      <c r="M2368" s="116" t="str">
        <f>IF(L2368="", "", L2368/Veriler!$X$1)</f>
        <v/>
      </c>
      <c r="N2368" s="116" t="str">
        <f>IF(F2368&lt;&gt;"", "İthal Girdi", IF(Veriler!T2368="", "", IF(Veriler!S2368="H", "%0,5 üzerindedir", IF(Veriler!T2368&gt;0.1, "%10 sınırı aşılmıştır.", "Uygun"))))</f>
        <v>%0,5 üzerindedir</v>
      </c>
      <c r="O2368" s="116" t="str">
        <f t="shared" si="745"/>
        <v xml:space="preserve"> </v>
      </c>
      <c r="P2368" s="117"/>
      <c r="Q2368" s="118"/>
      <c r="R2368" s="119" t="str">
        <f t="shared" si="746"/>
        <v/>
      </c>
      <c r="S2368" s="133">
        <f>IFERROR(IF(M2368&lt;=0.005,IF(F2368="",L2368,0),IF(F2368&lt;&gt;"",0,IF(P2368="",0,IF(P2368="H",0,IF(Q2368&lt;Veriler!$G$2,L2368*Veriler!$G$2,L2368*Q2368)))))," ")</f>
        <v>0</v>
      </c>
      <c r="T2368" s="133">
        <f>IF(Veriler!T2368&lt;=0.1, S2368, IF(AND(Veriler!T2368&gt;0.1, F2368="", P2368="E"), IF(Q2368&gt;Veriler!$G$2, Q2368*S2368, IF(Q2368&lt;Veriler!$G$2, Veriler!$G$2*S2368, Q2368*S2368)), 0))</f>
        <v>0</v>
      </c>
      <c r="U2368" s="133" t="str">
        <f t="shared" si="747"/>
        <v xml:space="preserve"> </v>
      </c>
      <c r="V2368" s="134" t="str">
        <f>IFERROR(IF(O2368="%10 sınırı aşılmıştır.",L2368-T2368,IFERROR(IF(F2368="",IF(S2368=1,0,IF(L2368-S2368=0,"",L2368-S2368)),IF(Veriler!M2368="",L2368,IF(L2368*Veriler!M2368=0,"",L2368*Veriler!M2368))),L2368)),0)</f>
        <v/>
      </c>
      <c r="W2368" s="146"/>
      <c r="X2368" s="146"/>
      <c r="Y2368" s="146"/>
    </row>
    <row r="2369" spans="1:25" s="99" customFormat="1" ht="54.75" customHeight="1" x14ac:dyDescent="0.25">
      <c r="A2369" s="96">
        <f t="shared" si="748"/>
        <v>1745</v>
      </c>
      <c r="B2369" s="175"/>
      <c r="C2369" s="176"/>
      <c r="D2369" s="113"/>
      <c r="E2369" s="115"/>
      <c r="F2369" s="174"/>
      <c r="G2369" s="114" t="str">
        <f t="shared" si="743"/>
        <v/>
      </c>
      <c r="H2369" s="115"/>
      <c r="I2369" s="115"/>
      <c r="J2369" s="115"/>
      <c r="K2369" s="115"/>
      <c r="L2369" s="133" t="str">
        <f t="shared" si="744"/>
        <v/>
      </c>
      <c r="M2369" s="116" t="str">
        <f>IF(L2369="", "", L2369/Veriler!$X$1)</f>
        <v/>
      </c>
      <c r="N2369" s="116" t="str">
        <f>IF(F2369&lt;&gt;"", "İthal Girdi", IF(Veriler!T2369="", "", IF(Veriler!S2369="H", "%0,5 üzerindedir", IF(Veriler!T2369&gt;0.1, "%10 sınırı aşılmıştır.", "Uygun"))))</f>
        <v>%0,5 üzerindedir</v>
      </c>
      <c r="O2369" s="116" t="str">
        <f t="shared" si="745"/>
        <v xml:space="preserve"> </v>
      </c>
      <c r="P2369" s="117"/>
      <c r="Q2369" s="118"/>
      <c r="R2369" s="119" t="str">
        <f t="shared" si="746"/>
        <v/>
      </c>
      <c r="S2369" s="133">
        <f>IFERROR(IF(M2369&lt;=0.005,IF(F2369="",L2369,0),IF(F2369&lt;&gt;"",0,IF(P2369="",0,IF(P2369="H",0,IF(Q2369&lt;Veriler!$G$2,L2369*Veriler!$G$2,L2369*Q2369)))))," ")</f>
        <v>0</v>
      </c>
      <c r="T2369" s="133">
        <f>IF(Veriler!T2369&lt;=0.1, S2369, IF(AND(Veriler!T2369&gt;0.1, F2369="", P2369="E"), IF(Q2369&gt;Veriler!$G$2, Q2369*S2369, IF(Q2369&lt;Veriler!$G$2, Veriler!$G$2*S2369, Q2369*S2369)), 0))</f>
        <v>0</v>
      </c>
      <c r="U2369" s="133" t="str">
        <f t="shared" si="747"/>
        <v xml:space="preserve"> </v>
      </c>
      <c r="V2369" s="134" t="str">
        <f>IFERROR(IF(O2369="%10 sınırı aşılmıştır.",L2369-T2369,IFERROR(IF(F2369="",IF(S2369=1,0,IF(L2369-S2369=0,"",L2369-S2369)),IF(Veriler!M2369="",L2369,IF(L2369*Veriler!M2369=0,"",L2369*Veriler!M2369))),L2369)),0)</f>
        <v/>
      </c>
      <c r="W2369" s="146"/>
      <c r="X2369" s="146"/>
      <c r="Y2369" s="146"/>
    </row>
    <row r="2370" spans="1:25" s="99" customFormat="1" ht="54.75" customHeight="1" x14ac:dyDescent="0.25">
      <c r="A2370" s="96">
        <f t="shared" si="748"/>
        <v>1746</v>
      </c>
      <c r="B2370" s="175"/>
      <c r="C2370" s="176"/>
      <c r="D2370" s="113"/>
      <c r="E2370" s="115"/>
      <c r="F2370" s="174"/>
      <c r="G2370" s="114" t="str">
        <f t="shared" si="743"/>
        <v/>
      </c>
      <c r="H2370" s="115"/>
      <c r="I2370" s="115"/>
      <c r="J2370" s="115"/>
      <c r="K2370" s="115"/>
      <c r="L2370" s="133" t="str">
        <f t="shared" si="744"/>
        <v/>
      </c>
      <c r="M2370" s="116" t="str">
        <f>IF(L2370="", "", L2370/Veriler!$X$1)</f>
        <v/>
      </c>
      <c r="N2370" s="116" t="str">
        <f>IF(F2370&lt;&gt;"", "İthal Girdi", IF(Veriler!T2370="", "", IF(Veriler!S2370="H", "%0,5 üzerindedir", IF(Veriler!T2370&gt;0.1, "%10 sınırı aşılmıştır.", "Uygun"))))</f>
        <v>%0,5 üzerindedir</v>
      </c>
      <c r="O2370" s="116" t="str">
        <f t="shared" si="745"/>
        <v xml:space="preserve"> </v>
      </c>
      <c r="P2370" s="117"/>
      <c r="Q2370" s="118"/>
      <c r="R2370" s="119" t="str">
        <f t="shared" si="746"/>
        <v/>
      </c>
      <c r="S2370" s="133">
        <f>IFERROR(IF(M2370&lt;=0.005,IF(F2370="",L2370,0),IF(F2370&lt;&gt;"",0,IF(P2370="",0,IF(P2370="H",0,IF(Q2370&lt;Veriler!$G$2,L2370*Veriler!$G$2,L2370*Q2370)))))," ")</f>
        <v>0</v>
      </c>
      <c r="T2370" s="133">
        <f>IF(Veriler!T2370&lt;=0.1, S2370, IF(AND(Veriler!T2370&gt;0.1, F2370="", P2370="E"), IF(Q2370&gt;Veriler!$G$2, Q2370*S2370, IF(Q2370&lt;Veriler!$G$2, Veriler!$G$2*S2370, Q2370*S2370)), 0))</f>
        <v>0</v>
      </c>
      <c r="U2370" s="133" t="str">
        <f t="shared" si="747"/>
        <v xml:space="preserve"> </v>
      </c>
      <c r="V2370" s="134" t="str">
        <f>IFERROR(IF(O2370="%10 sınırı aşılmıştır.",L2370-T2370,IFERROR(IF(F2370="",IF(S2370=1,0,IF(L2370-S2370=0,"",L2370-S2370)),IF(Veriler!M2370="",L2370,IF(L2370*Veriler!M2370=0,"",L2370*Veriler!M2370))),L2370)),0)</f>
        <v/>
      </c>
      <c r="W2370" s="146"/>
      <c r="X2370" s="146"/>
      <c r="Y2370" s="146"/>
    </row>
    <row r="2371" spans="1:25" s="99" customFormat="1" ht="54.75" customHeight="1" x14ac:dyDescent="0.25">
      <c r="A2371" s="96">
        <f t="shared" si="748"/>
        <v>1747</v>
      </c>
      <c r="B2371" s="175"/>
      <c r="C2371" s="176"/>
      <c r="D2371" s="113"/>
      <c r="E2371" s="115"/>
      <c r="F2371" s="174"/>
      <c r="G2371" s="114" t="str">
        <f t="shared" si="743"/>
        <v/>
      </c>
      <c r="H2371" s="115"/>
      <c r="I2371" s="115"/>
      <c r="J2371" s="115"/>
      <c r="K2371" s="115"/>
      <c r="L2371" s="133" t="str">
        <f t="shared" si="744"/>
        <v/>
      </c>
      <c r="M2371" s="116" t="str">
        <f>IF(L2371="", "", L2371/Veriler!$X$1)</f>
        <v/>
      </c>
      <c r="N2371" s="116" t="str">
        <f>IF(F2371&lt;&gt;"", "İthal Girdi", IF(Veriler!T2371="", "", IF(Veriler!S2371="H", "%0,5 üzerindedir", IF(Veriler!T2371&gt;0.1, "%10 sınırı aşılmıştır.", "Uygun"))))</f>
        <v>%0,5 üzerindedir</v>
      </c>
      <c r="O2371" s="116" t="str">
        <f t="shared" si="745"/>
        <v xml:space="preserve"> </v>
      </c>
      <c r="P2371" s="117"/>
      <c r="Q2371" s="118"/>
      <c r="R2371" s="119" t="str">
        <f t="shared" si="746"/>
        <v/>
      </c>
      <c r="S2371" s="133">
        <f>IFERROR(IF(M2371&lt;=0.005,IF(F2371="",L2371,0),IF(F2371&lt;&gt;"",0,IF(P2371="",0,IF(P2371="H",0,IF(Q2371&lt;Veriler!$G$2,L2371*Veriler!$G$2,L2371*Q2371)))))," ")</f>
        <v>0</v>
      </c>
      <c r="T2371" s="133">
        <f>IF(Veriler!T2371&lt;=0.1, S2371, IF(AND(Veriler!T2371&gt;0.1, F2371="", P2371="E"), IF(Q2371&gt;Veriler!$G$2, Q2371*S2371, IF(Q2371&lt;Veriler!$G$2, Veriler!$G$2*S2371, Q2371*S2371)), 0))</f>
        <v>0</v>
      </c>
      <c r="U2371" s="133" t="str">
        <f t="shared" si="747"/>
        <v xml:space="preserve"> </v>
      </c>
      <c r="V2371" s="134" t="str">
        <f>IFERROR(IF(O2371="%10 sınırı aşılmıştır.",L2371-T2371,IFERROR(IF(F2371="",IF(S2371=1,0,IF(L2371-S2371=0,"",L2371-S2371)),IF(Veriler!M2371="",L2371,IF(L2371*Veriler!M2371=0,"",L2371*Veriler!M2371))),L2371)),0)</f>
        <v/>
      </c>
      <c r="W2371" s="146"/>
      <c r="X2371" s="146"/>
      <c r="Y2371" s="146"/>
    </row>
    <row r="2372" spans="1:25" s="99" customFormat="1" ht="54.75" customHeight="1" x14ac:dyDescent="0.25">
      <c r="A2372" s="96">
        <f t="shared" si="748"/>
        <v>1748</v>
      </c>
      <c r="B2372" s="175"/>
      <c r="C2372" s="176"/>
      <c r="D2372" s="113"/>
      <c r="E2372" s="115"/>
      <c r="F2372" s="174"/>
      <c r="G2372" s="114" t="str">
        <f t="shared" si="743"/>
        <v/>
      </c>
      <c r="H2372" s="115"/>
      <c r="I2372" s="115"/>
      <c r="J2372" s="115"/>
      <c r="K2372" s="115"/>
      <c r="L2372" s="133" t="str">
        <f t="shared" si="744"/>
        <v/>
      </c>
      <c r="M2372" s="116" t="str">
        <f>IF(L2372="", "", L2372/Veriler!$X$1)</f>
        <v/>
      </c>
      <c r="N2372" s="116" t="str">
        <f>IF(F2372&lt;&gt;"", "İthal Girdi", IF(Veriler!T2372="", "", IF(Veriler!S2372="H", "%0,5 üzerindedir", IF(Veriler!T2372&gt;0.1, "%10 sınırı aşılmıştır.", "Uygun"))))</f>
        <v>%0,5 üzerindedir</v>
      </c>
      <c r="O2372" s="116" t="str">
        <f t="shared" si="745"/>
        <v xml:space="preserve"> </v>
      </c>
      <c r="P2372" s="117"/>
      <c r="Q2372" s="118"/>
      <c r="R2372" s="119" t="str">
        <f t="shared" si="746"/>
        <v/>
      </c>
      <c r="S2372" s="133">
        <f>IFERROR(IF(M2372&lt;=0.005,IF(F2372="",L2372,0),IF(F2372&lt;&gt;"",0,IF(P2372="",0,IF(P2372="H",0,IF(Q2372&lt;Veriler!$G$2,L2372*Veriler!$G$2,L2372*Q2372)))))," ")</f>
        <v>0</v>
      </c>
      <c r="T2372" s="133">
        <f>IF(Veriler!T2372&lt;=0.1, S2372, IF(AND(Veriler!T2372&gt;0.1, F2372="", P2372="E"), IF(Q2372&gt;Veriler!$G$2, Q2372*S2372, IF(Q2372&lt;Veriler!$G$2, Veriler!$G$2*S2372, Q2372*S2372)), 0))</f>
        <v>0</v>
      </c>
      <c r="U2372" s="133" t="str">
        <f t="shared" si="747"/>
        <v xml:space="preserve"> </v>
      </c>
      <c r="V2372" s="134" t="str">
        <f>IFERROR(IF(O2372="%10 sınırı aşılmıştır.",L2372-T2372,IFERROR(IF(F2372="",IF(S2372=1,0,IF(L2372-S2372=0,"",L2372-S2372)),IF(Veriler!M2372="",L2372,IF(L2372*Veriler!M2372=0,"",L2372*Veriler!M2372))),L2372)),0)</f>
        <v/>
      </c>
      <c r="W2372" s="146"/>
      <c r="X2372" s="146"/>
      <c r="Y2372" s="146"/>
    </row>
    <row r="2373" spans="1:25" s="99" customFormat="1" ht="54.75" customHeight="1" x14ac:dyDescent="0.25">
      <c r="A2373" s="96">
        <f t="shared" si="748"/>
        <v>1749</v>
      </c>
      <c r="B2373" s="175"/>
      <c r="C2373" s="176"/>
      <c r="D2373" s="113"/>
      <c r="E2373" s="115"/>
      <c r="F2373" s="174"/>
      <c r="G2373" s="114" t="str">
        <f t="shared" si="743"/>
        <v/>
      </c>
      <c r="H2373" s="115"/>
      <c r="I2373" s="115"/>
      <c r="J2373" s="115"/>
      <c r="K2373" s="115"/>
      <c r="L2373" s="133" t="str">
        <f t="shared" si="744"/>
        <v/>
      </c>
      <c r="M2373" s="116" t="str">
        <f>IF(L2373="", "", L2373/Veriler!$X$1)</f>
        <v/>
      </c>
      <c r="N2373" s="116" t="str">
        <f>IF(F2373&lt;&gt;"", "İthal Girdi", IF(Veriler!T2373="", "", IF(Veriler!S2373="H", "%0,5 üzerindedir", IF(Veriler!T2373&gt;0.1, "%10 sınırı aşılmıştır.", "Uygun"))))</f>
        <v>%0,5 üzerindedir</v>
      </c>
      <c r="O2373" s="116" t="str">
        <f t="shared" si="745"/>
        <v xml:space="preserve"> </v>
      </c>
      <c r="P2373" s="117"/>
      <c r="Q2373" s="118"/>
      <c r="R2373" s="119" t="str">
        <f t="shared" si="746"/>
        <v/>
      </c>
      <c r="S2373" s="133">
        <f>IFERROR(IF(M2373&lt;=0.005,IF(F2373="",L2373,0),IF(F2373&lt;&gt;"",0,IF(P2373="",0,IF(P2373="H",0,IF(Q2373&lt;Veriler!$G$2,L2373*Veriler!$G$2,L2373*Q2373)))))," ")</f>
        <v>0</v>
      </c>
      <c r="T2373" s="133">
        <f>IF(Veriler!T2373&lt;=0.1, S2373, IF(AND(Veriler!T2373&gt;0.1, F2373="", P2373="E"), IF(Q2373&gt;Veriler!$G$2, Q2373*S2373, IF(Q2373&lt;Veriler!$G$2, Veriler!$G$2*S2373, Q2373*S2373)), 0))</f>
        <v>0</v>
      </c>
      <c r="U2373" s="133" t="str">
        <f t="shared" si="747"/>
        <v xml:space="preserve"> </v>
      </c>
      <c r="V2373" s="134" t="str">
        <f>IFERROR(IF(O2373="%10 sınırı aşılmıştır.",L2373-T2373,IFERROR(IF(F2373="",IF(S2373=1,0,IF(L2373-S2373=0,"",L2373-S2373)),IF(Veriler!M2373="",L2373,IF(L2373*Veriler!M2373=0,"",L2373*Veriler!M2373))),L2373)),0)</f>
        <v/>
      </c>
      <c r="W2373" s="146"/>
      <c r="X2373" s="146"/>
      <c r="Y2373" s="146"/>
    </row>
    <row r="2374" spans="1:25" s="99" customFormat="1" ht="54.75" customHeight="1" x14ac:dyDescent="0.25">
      <c r="A2374" s="96">
        <f t="shared" si="748"/>
        <v>1750</v>
      </c>
      <c r="B2374" s="175"/>
      <c r="C2374" s="176"/>
      <c r="D2374" s="113"/>
      <c r="E2374" s="115"/>
      <c r="F2374" s="174"/>
      <c r="G2374" s="114" t="str">
        <f t="shared" si="743"/>
        <v/>
      </c>
      <c r="H2374" s="115"/>
      <c r="I2374" s="115"/>
      <c r="J2374" s="115"/>
      <c r="K2374" s="115"/>
      <c r="L2374" s="133" t="str">
        <f t="shared" si="744"/>
        <v/>
      </c>
      <c r="M2374" s="116" t="str">
        <f>IF(L2374="", "", L2374/Veriler!$X$1)</f>
        <v/>
      </c>
      <c r="N2374" s="116" t="str">
        <f>IF(F2374&lt;&gt;"", "İthal Girdi", IF(Veriler!T2374="", "", IF(Veriler!S2374="H", "%0,5 üzerindedir", IF(Veriler!T2374&gt;0.1, "%10 sınırı aşılmıştır.", "Uygun"))))</f>
        <v>%0,5 üzerindedir</v>
      </c>
      <c r="O2374" s="116" t="str">
        <f t="shared" si="745"/>
        <v xml:space="preserve"> </v>
      </c>
      <c r="P2374" s="117"/>
      <c r="Q2374" s="118"/>
      <c r="R2374" s="119" t="str">
        <f t="shared" si="746"/>
        <v/>
      </c>
      <c r="S2374" s="133">
        <f>IFERROR(IF(M2374&lt;=0.005,IF(F2374="",L2374,0),IF(F2374&lt;&gt;"",0,IF(P2374="",0,IF(P2374="H",0,IF(Q2374&lt;Veriler!$G$2,L2374*Veriler!$G$2,L2374*Q2374)))))," ")</f>
        <v>0</v>
      </c>
      <c r="T2374" s="133">
        <f>IF(Veriler!T2374&lt;=0.1, S2374, IF(AND(Veriler!T2374&gt;0.1, F2374="", P2374="E"), IF(Q2374&gt;Veriler!$G$2, Q2374*S2374, IF(Q2374&lt;Veriler!$G$2, Veriler!$G$2*S2374, Q2374*S2374)), 0))</f>
        <v>0</v>
      </c>
      <c r="U2374" s="133" t="str">
        <f t="shared" si="747"/>
        <v xml:space="preserve"> </v>
      </c>
      <c r="V2374" s="134" t="str">
        <f>IFERROR(IF(O2374="%10 sınırı aşılmıştır.",L2374-T2374,IFERROR(IF(F2374="",IF(S2374=1,0,IF(L2374-S2374=0,"",L2374-S2374)),IF(Veriler!M2374="",L2374,IF(L2374*Veriler!M2374=0,"",L2374*Veriler!M2374))),L2374)),0)</f>
        <v/>
      </c>
      <c r="W2374" s="146"/>
      <c r="X2374" s="146"/>
      <c r="Y2374" s="146"/>
    </row>
    <row r="2375" spans="1:25" s="99" customFormat="1" ht="36" hidden="1" customHeight="1" x14ac:dyDescent="0.25">
      <c r="A2375" s="101"/>
      <c r="B2375" s="191" t="s">
        <v>16</v>
      </c>
      <c r="C2375" s="176"/>
      <c r="D2375" s="120"/>
      <c r="E2375" s="171"/>
      <c r="F2375" s="172"/>
      <c r="G2375" s="121"/>
      <c r="H2375" s="115"/>
      <c r="I2375" s="115"/>
      <c r="J2375" s="115"/>
      <c r="K2375" s="115"/>
      <c r="L2375" s="121"/>
      <c r="M2375" s="121"/>
      <c r="N2375" s="121"/>
      <c r="O2375" s="121"/>
      <c r="P2375" s="120"/>
      <c r="Q2375" s="120"/>
      <c r="R2375" s="183"/>
      <c r="S2375" s="184"/>
      <c r="T2375" s="121"/>
      <c r="U2375" s="121"/>
      <c r="V2375" s="121"/>
      <c r="W2375" s="146"/>
      <c r="X2375" s="146"/>
      <c r="Y2375" s="146"/>
    </row>
    <row r="2376" spans="1:25" s="99" customFormat="1" ht="54.75" customHeight="1" x14ac:dyDescent="0.25">
      <c r="A2376" s="96">
        <f>A2374+1</f>
        <v>1751</v>
      </c>
      <c r="B2376" s="175"/>
      <c r="C2376" s="176"/>
      <c r="D2376" s="113"/>
      <c r="E2376" s="115"/>
      <c r="F2376" s="174"/>
      <c r="G2376" s="114" t="str">
        <f t="shared" ref="G2376:G2389" si="749">IF(AND(F2376&lt;&gt;"",V2376&lt;&gt;"",L2376&lt;&gt;0),V2376/L2376,"")</f>
        <v/>
      </c>
      <c r="H2376" s="115"/>
      <c r="I2376" s="115"/>
      <c r="J2376" s="115"/>
      <c r="K2376" s="115"/>
      <c r="L2376" s="133" t="str">
        <f t="shared" ref="L2376:L2389" si="750">IF(AND(H2376&lt;&gt;0, J2376&lt;&gt;0, K2376&lt;&gt;0), H2376*J2376*K2376, "")</f>
        <v/>
      </c>
      <c r="M2376" s="116" t="str">
        <f>IF(L2376="", "", L2376/Veriler!$X$1)</f>
        <v/>
      </c>
      <c r="N2376" s="116" t="str">
        <f>IF(F2376&lt;&gt;"", "İthal Girdi", IF(Veriler!T2376="", "", IF(Veriler!S2376="H", "%0,5 üzerindedir", IF(Veriler!T2376&gt;0.1, "%10 sınırı aşılmıştır.", "Uygun"))))</f>
        <v>%0,5 üzerindedir</v>
      </c>
      <c r="O2376" s="116" t="str">
        <f t="shared" ref="O2376:O2389" si="751">IF(M2376=""," ",N2376)</f>
        <v xml:space="preserve"> </v>
      </c>
      <c r="P2376" s="117"/>
      <c r="Q2376" s="118"/>
      <c r="R2376" s="119" t="str">
        <f t="shared" ref="R2376:R2389" si="752">IFERROR(IF(AND(T2376&lt;&gt;"",L2376&lt;&gt;"",L2376&lt;&gt;0,T2376&lt;&gt;0),T2376/L2376,"")," ")</f>
        <v/>
      </c>
      <c r="S2376" s="133">
        <f>IFERROR(IF(M2376&lt;=0.005,IF(F2376="",L2376,0),IF(F2376&lt;&gt;"",0,IF(P2376="",0,IF(P2376="H",0,IF(Q2376&lt;Veriler!$G$2,L2376*Veriler!$G$2,L2376*Q2376)))))," ")</f>
        <v>0</v>
      </c>
      <c r="T2376" s="133">
        <f>IF(Veriler!T2376&lt;=0.1, S2376, IF(AND(Veriler!T2376&gt;0.1, F2376="", P2376="E"), IF(Q2376&gt;Veriler!$G$2, Q2376*S2376, IF(Q2376&lt;Veriler!$G$2, Veriler!$G$2*S2376, Q2376*S2376)), 0))</f>
        <v>0</v>
      </c>
      <c r="U2376" s="133" t="str">
        <f t="shared" ref="U2376:U2389" si="753">IF(T2376=0," ",T2376)</f>
        <v xml:space="preserve"> </v>
      </c>
      <c r="V2376" s="134" t="str">
        <f>IFERROR(IF(O2376="%10 sınırı aşılmıştır.",L2376-T2376,IFERROR(IF(F2376="",IF(S2376=1,0,IF(L2376-S2376=0,"",L2376-S2376)),IF(Veriler!M2376="",L2376,IF(L2376*Veriler!M2376=0,"",L2376*Veriler!M2376))),L2376)),0)</f>
        <v/>
      </c>
      <c r="W2376" s="146"/>
      <c r="X2376" s="146"/>
      <c r="Y2376" s="146"/>
    </row>
    <row r="2377" spans="1:25" s="99" customFormat="1" ht="54.75" customHeight="1" x14ac:dyDescent="0.25">
      <c r="A2377" s="96">
        <f t="shared" ref="A2377:A2389" si="754">A2376+1</f>
        <v>1752</v>
      </c>
      <c r="B2377" s="175"/>
      <c r="C2377" s="176"/>
      <c r="D2377" s="113"/>
      <c r="E2377" s="115"/>
      <c r="F2377" s="174"/>
      <c r="G2377" s="114" t="str">
        <f t="shared" si="749"/>
        <v/>
      </c>
      <c r="H2377" s="115"/>
      <c r="I2377" s="115"/>
      <c r="J2377" s="115"/>
      <c r="K2377" s="115"/>
      <c r="L2377" s="133" t="str">
        <f t="shared" si="750"/>
        <v/>
      </c>
      <c r="M2377" s="116" t="str">
        <f>IF(L2377="", "", L2377/Veriler!$X$1)</f>
        <v/>
      </c>
      <c r="N2377" s="116" t="str">
        <f>IF(F2377&lt;&gt;"", "İthal Girdi", IF(Veriler!T2377="", "", IF(Veriler!S2377="H", "%0,5 üzerindedir", IF(Veriler!T2377&gt;0.1, "%10 sınırı aşılmıştır.", "Uygun"))))</f>
        <v>%0,5 üzerindedir</v>
      </c>
      <c r="O2377" s="116" t="str">
        <f t="shared" si="751"/>
        <v xml:space="preserve"> </v>
      </c>
      <c r="P2377" s="117"/>
      <c r="Q2377" s="118"/>
      <c r="R2377" s="119" t="str">
        <f t="shared" si="752"/>
        <v/>
      </c>
      <c r="S2377" s="133">
        <f>IFERROR(IF(M2377&lt;=0.005,IF(F2377="",L2377,0),IF(F2377&lt;&gt;"",0,IF(P2377="",0,IF(P2377="H",0,IF(Q2377&lt;Veriler!$G$2,L2377*Veriler!$G$2,L2377*Q2377)))))," ")</f>
        <v>0</v>
      </c>
      <c r="T2377" s="133">
        <f>IF(Veriler!T2377&lt;=0.1, S2377, IF(AND(Veriler!T2377&gt;0.1, F2377="", P2377="E"), IF(Q2377&gt;Veriler!$G$2, Q2377*S2377, IF(Q2377&lt;Veriler!$G$2, Veriler!$G$2*S2377, Q2377*S2377)), 0))</f>
        <v>0</v>
      </c>
      <c r="U2377" s="133" t="str">
        <f t="shared" si="753"/>
        <v xml:space="preserve"> </v>
      </c>
      <c r="V2377" s="134" t="str">
        <f>IFERROR(IF(O2377="%10 sınırı aşılmıştır.",L2377-T2377,IFERROR(IF(F2377="",IF(S2377=1,0,IF(L2377-S2377=0,"",L2377-S2377)),IF(Veriler!M2377="",L2377,IF(L2377*Veriler!M2377=0,"",L2377*Veriler!M2377))),L2377)),0)</f>
        <v/>
      </c>
      <c r="W2377" s="146"/>
      <c r="X2377" s="146"/>
      <c r="Y2377" s="146"/>
    </row>
    <row r="2378" spans="1:25" s="99" customFormat="1" ht="54.75" customHeight="1" x14ac:dyDescent="0.25">
      <c r="A2378" s="96">
        <f t="shared" si="754"/>
        <v>1753</v>
      </c>
      <c r="B2378" s="175"/>
      <c r="C2378" s="176"/>
      <c r="D2378" s="113"/>
      <c r="E2378" s="115"/>
      <c r="F2378" s="174"/>
      <c r="G2378" s="114" t="str">
        <f t="shared" si="749"/>
        <v/>
      </c>
      <c r="H2378" s="115"/>
      <c r="I2378" s="115"/>
      <c r="J2378" s="115"/>
      <c r="K2378" s="115"/>
      <c r="L2378" s="133" t="str">
        <f t="shared" si="750"/>
        <v/>
      </c>
      <c r="M2378" s="116" t="str">
        <f>IF(L2378="", "", L2378/Veriler!$X$1)</f>
        <v/>
      </c>
      <c r="N2378" s="116" t="str">
        <f>IF(F2378&lt;&gt;"", "İthal Girdi", IF(Veriler!T2378="", "", IF(Veriler!S2378="H", "%0,5 üzerindedir", IF(Veriler!T2378&gt;0.1, "%10 sınırı aşılmıştır.", "Uygun"))))</f>
        <v>%0,5 üzerindedir</v>
      </c>
      <c r="O2378" s="116" t="str">
        <f t="shared" si="751"/>
        <v xml:space="preserve"> </v>
      </c>
      <c r="P2378" s="117"/>
      <c r="Q2378" s="118"/>
      <c r="R2378" s="119" t="str">
        <f t="shared" si="752"/>
        <v/>
      </c>
      <c r="S2378" s="133">
        <f>IFERROR(IF(M2378&lt;=0.005,IF(F2378="",L2378,0),IF(F2378&lt;&gt;"",0,IF(P2378="",0,IF(P2378="H",0,IF(Q2378&lt;Veriler!$G$2,L2378*Veriler!$G$2,L2378*Q2378)))))," ")</f>
        <v>0</v>
      </c>
      <c r="T2378" s="133">
        <f>IF(Veriler!T2378&lt;=0.1, S2378, IF(AND(Veriler!T2378&gt;0.1, F2378="", P2378="E"), IF(Q2378&gt;Veriler!$G$2, Q2378*S2378, IF(Q2378&lt;Veriler!$G$2, Veriler!$G$2*S2378, Q2378*S2378)), 0))</f>
        <v>0</v>
      </c>
      <c r="U2378" s="133" t="str">
        <f t="shared" si="753"/>
        <v xml:space="preserve"> </v>
      </c>
      <c r="V2378" s="134" t="str">
        <f>IFERROR(IF(O2378="%10 sınırı aşılmıştır.",L2378-T2378,IFERROR(IF(F2378="",IF(S2378=1,0,IF(L2378-S2378=0,"",L2378-S2378)),IF(Veriler!M2378="",L2378,IF(L2378*Veriler!M2378=0,"",L2378*Veriler!M2378))),L2378)),0)</f>
        <v/>
      </c>
      <c r="W2378" s="146"/>
      <c r="X2378" s="146"/>
      <c r="Y2378" s="146"/>
    </row>
    <row r="2379" spans="1:25" s="99" customFormat="1" ht="54.75" customHeight="1" x14ac:dyDescent="0.25">
      <c r="A2379" s="96">
        <f t="shared" si="754"/>
        <v>1754</v>
      </c>
      <c r="B2379" s="175"/>
      <c r="C2379" s="176"/>
      <c r="D2379" s="113"/>
      <c r="E2379" s="115"/>
      <c r="F2379" s="174"/>
      <c r="G2379" s="114" t="str">
        <f t="shared" si="749"/>
        <v/>
      </c>
      <c r="H2379" s="115"/>
      <c r="I2379" s="115"/>
      <c r="J2379" s="115"/>
      <c r="K2379" s="115"/>
      <c r="L2379" s="133" t="str">
        <f t="shared" si="750"/>
        <v/>
      </c>
      <c r="M2379" s="116" t="str">
        <f>IF(L2379="", "", L2379/Veriler!$X$1)</f>
        <v/>
      </c>
      <c r="N2379" s="116" t="str">
        <f>IF(F2379&lt;&gt;"", "İthal Girdi", IF(Veriler!T2379="", "", IF(Veriler!S2379="H", "%0,5 üzerindedir", IF(Veriler!T2379&gt;0.1, "%10 sınırı aşılmıştır.", "Uygun"))))</f>
        <v>%0,5 üzerindedir</v>
      </c>
      <c r="O2379" s="116" t="str">
        <f t="shared" si="751"/>
        <v xml:space="preserve"> </v>
      </c>
      <c r="P2379" s="117"/>
      <c r="Q2379" s="118"/>
      <c r="R2379" s="119" t="str">
        <f t="shared" si="752"/>
        <v/>
      </c>
      <c r="S2379" s="133">
        <f>IFERROR(IF(M2379&lt;=0.005,IF(F2379="",L2379,0),IF(F2379&lt;&gt;"",0,IF(P2379="",0,IF(P2379="H",0,IF(Q2379&lt;Veriler!$G$2,L2379*Veriler!$G$2,L2379*Q2379)))))," ")</f>
        <v>0</v>
      </c>
      <c r="T2379" s="133">
        <f>IF(Veriler!T2379&lt;=0.1, S2379, IF(AND(Veriler!T2379&gt;0.1, F2379="", P2379="E"), IF(Q2379&gt;Veriler!$G$2, Q2379*S2379, IF(Q2379&lt;Veriler!$G$2, Veriler!$G$2*S2379, Q2379*S2379)), 0))</f>
        <v>0</v>
      </c>
      <c r="U2379" s="133" t="str">
        <f t="shared" si="753"/>
        <v xml:space="preserve"> </v>
      </c>
      <c r="V2379" s="134" t="str">
        <f>IFERROR(IF(O2379="%10 sınırı aşılmıştır.",L2379-T2379,IFERROR(IF(F2379="",IF(S2379=1,0,IF(L2379-S2379=0,"",L2379-S2379)),IF(Veriler!M2379="",L2379,IF(L2379*Veriler!M2379=0,"",L2379*Veriler!M2379))),L2379)),0)</f>
        <v/>
      </c>
      <c r="W2379" s="146"/>
      <c r="X2379" s="146"/>
      <c r="Y2379" s="146"/>
    </row>
    <row r="2380" spans="1:25" s="99" customFormat="1" ht="54.75" customHeight="1" x14ac:dyDescent="0.25">
      <c r="A2380" s="96">
        <f t="shared" si="754"/>
        <v>1755</v>
      </c>
      <c r="B2380" s="175"/>
      <c r="C2380" s="176"/>
      <c r="D2380" s="113"/>
      <c r="E2380" s="115"/>
      <c r="F2380" s="174"/>
      <c r="G2380" s="114" t="str">
        <f t="shared" si="749"/>
        <v/>
      </c>
      <c r="H2380" s="115"/>
      <c r="I2380" s="115"/>
      <c r="J2380" s="115"/>
      <c r="K2380" s="115"/>
      <c r="L2380" s="133" t="str">
        <f t="shared" si="750"/>
        <v/>
      </c>
      <c r="M2380" s="116" t="str">
        <f>IF(L2380="", "", L2380/Veriler!$X$1)</f>
        <v/>
      </c>
      <c r="N2380" s="116" t="str">
        <f>IF(F2380&lt;&gt;"", "İthal Girdi", IF(Veriler!T2380="", "", IF(Veriler!S2380="H", "%0,5 üzerindedir", IF(Veriler!T2380&gt;0.1, "%10 sınırı aşılmıştır.", "Uygun"))))</f>
        <v>%0,5 üzerindedir</v>
      </c>
      <c r="O2380" s="116" t="str">
        <f t="shared" si="751"/>
        <v xml:space="preserve"> </v>
      </c>
      <c r="P2380" s="117"/>
      <c r="Q2380" s="118"/>
      <c r="R2380" s="119" t="str">
        <f t="shared" si="752"/>
        <v/>
      </c>
      <c r="S2380" s="133">
        <f>IFERROR(IF(M2380&lt;=0.005,IF(F2380="",L2380,0),IF(F2380&lt;&gt;"",0,IF(P2380="",0,IF(P2380="H",0,IF(Q2380&lt;Veriler!$G$2,L2380*Veriler!$G$2,L2380*Q2380)))))," ")</f>
        <v>0</v>
      </c>
      <c r="T2380" s="133">
        <f>IF(Veriler!T2380&lt;=0.1, S2380, IF(AND(Veriler!T2380&gt;0.1, F2380="", P2380="E"), IF(Q2380&gt;Veriler!$G$2, Q2380*S2380, IF(Q2380&lt;Veriler!$G$2, Veriler!$G$2*S2380, Q2380*S2380)), 0))</f>
        <v>0</v>
      </c>
      <c r="U2380" s="133" t="str">
        <f t="shared" si="753"/>
        <v xml:space="preserve"> </v>
      </c>
      <c r="V2380" s="134" t="str">
        <f>IFERROR(IF(O2380="%10 sınırı aşılmıştır.",L2380-T2380,IFERROR(IF(F2380="",IF(S2380=1,0,IF(L2380-S2380=0,"",L2380-S2380)),IF(Veriler!M2380="",L2380,IF(L2380*Veriler!M2380=0,"",L2380*Veriler!M2380))),L2380)),0)</f>
        <v/>
      </c>
      <c r="W2380" s="146"/>
      <c r="X2380" s="146"/>
      <c r="Y2380" s="146"/>
    </row>
    <row r="2381" spans="1:25" s="99" customFormat="1" ht="54.75" customHeight="1" x14ac:dyDescent="0.25">
      <c r="A2381" s="96">
        <f t="shared" si="754"/>
        <v>1756</v>
      </c>
      <c r="B2381" s="175"/>
      <c r="C2381" s="176"/>
      <c r="D2381" s="113"/>
      <c r="E2381" s="115"/>
      <c r="F2381" s="174"/>
      <c r="G2381" s="114" t="str">
        <f t="shared" si="749"/>
        <v/>
      </c>
      <c r="H2381" s="115"/>
      <c r="I2381" s="115"/>
      <c r="J2381" s="115"/>
      <c r="K2381" s="115"/>
      <c r="L2381" s="133" t="str">
        <f t="shared" si="750"/>
        <v/>
      </c>
      <c r="M2381" s="116" t="str">
        <f>IF(L2381="", "", L2381/Veriler!$X$1)</f>
        <v/>
      </c>
      <c r="N2381" s="116" t="str">
        <f>IF(F2381&lt;&gt;"", "İthal Girdi", IF(Veriler!T2381="", "", IF(Veriler!S2381="H", "%0,5 üzerindedir", IF(Veriler!T2381&gt;0.1, "%10 sınırı aşılmıştır.", "Uygun"))))</f>
        <v>%0,5 üzerindedir</v>
      </c>
      <c r="O2381" s="116" t="str">
        <f t="shared" si="751"/>
        <v xml:space="preserve"> </v>
      </c>
      <c r="P2381" s="117"/>
      <c r="Q2381" s="118"/>
      <c r="R2381" s="119" t="str">
        <f t="shared" si="752"/>
        <v/>
      </c>
      <c r="S2381" s="133">
        <f>IFERROR(IF(M2381&lt;=0.005,IF(F2381="",L2381,0),IF(F2381&lt;&gt;"",0,IF(P2381="",0,IF(P2381="H",0,IF(Q2381&lt;Veriler!$G$2,L2381*Veriler!$G$2,L2381*Q2381)))))," ")</f>
        <v>0</v>
      </c>
      <c r="T2381" s="133">
        <f>IF(Veriler!T2381&lt;=0.1, S2381, IF(AND(Veriler!T2381&gt;0.1, F2381="", P2381="E"), IF(Q2381&gt;Veriler!$G$2, Q2381*S2381, IF(Q2381&lt;Veriler!$G$2, Veriler!$G$2*S2381, Q2381*S2381)), 0))</f>
        <v>0</v>
      </c>
      <c r="U2381" s="133" t="str">
        <f t="shared" si="753"/>
        <v xml:space="preserve"> </v>
      </c>
      <c r="V2381" s="134" t="str">
        <f>IFERROR(IF(O2381="%10 sınırı aşılmıştır.",L2381-T2381,IFERROR(IF(F2381="",IF(S2381=1,0,IF(L2381-S2381=0,"",L2381-S2381)),IF(Veriler!M2381="",L2381,IF(L2381*Veriler!M2381=0,"",L2381*Veriler!M2381))),L2381)),0)</f>
        <v/>
      </c>
      <c r="W2381" s="146"/>
      <c r="X2381" s="146"/>
      <c r="Y2381" s="146"/>
    </row>
    <row r="2382" spans="1:25" s="99" customFormat="1" ht="54.75" customHeight="1" x14ac:dyDescent="0.25">
      <c r="A2382" s="96">
        <f t="shared" si="754"/>
        <v>1757</v>
      </c>
      <c r="B2382" s="175"/>
      <c r="C2382" s="176"/>
      <c r="D2382" s="113"/>
      <c r="E2382" s="115"/>
      <c r="F2382" s="174"/>
      <c r="G2382" s="114" t="str">
        <f t="shared" si="749"/>
        <v/>
      </c>
      <c r="H2382" s="115"/>
      <c r="I2382" s="115"/>
      <c r="J2382" s="115"/>
      <c r="K2382" s="115"/>
      <c r="L2382" s="133" t="str">
        <f t="shared" si="750"/>
        <v/>
      </c>
      <c r="M2382" s="116" t="str">
        <f>IF(L2382="", "", L2382/Veriler!$X$1)</f>
        <v/>
      </c>
      <c r="N2382" s="116" t="str">
        <f>IF(F2382&lt;&gt;"", "İthal Girdi", IF(Veriler!T2382="", "", IF(Veriler!S2382="H", "%0,5 üzerindedir", IF(Veriler!T2382&gt;0.1, "%10 sınırı aşılmıştır.", "Uygun"))))</f>
        <v>%0,5 üzerindedir</v>
      </c>
      <c r="O2382" s="116" t="str">
        <f t="shared" si="751"/>
        <v xml:space="preserve"> </v>
      </c>
      <c r="P2382" s="117"/>
      <c r="Q2382" s="118"/>
      <c r="R2382" s="119" t="str">
        <f t="shared" si="752"/>
        <v/>
      </c>
      <c r="S2382" s="133">
        <f>IFERROR(IF(M2382&lt;=0.005,IF(F2382="",L2382,0),IF(F2382&lt;&gt;"",0,IF(P2382="",0,IF(P2382="H",0,IF(Q2382&lt;Veriler!$G$2,L2382*Veriler!$G$2,L2382*Q2382)))))," ")</f>
        <v>0</v>
      </c>
      <c r="T2382" s="133">
        <f>IF(Veriler!T2382&lt;=0.1, S2382, IF(AND(Veriler!T2382&gt;0.1, F2382="", P2382="E"), IF(Q2382&gt;Veriler!$G$2, Q2382*S2382, IF(Q2382&lt;Veriler!$G$2, Veriler!$G$2*S2382, Q2382*S2382)), 0))</f>
        <v>0</v>
      </c>
      <c r="U2382" s="133" t="str">
        <f t="shared" si="753"/>
        <v xml:space="preserve"> </v>
      </c>
      <c r="V2382" s="134" t="str">
        <f>IFERROR(IF(O2382="%10 sınırı aşılmıştır.",L2382-T2382,IFERROR(IF(F2382="",IF(S2382=1,0,IF(L2382-S2382=0,"",L2382-S2382)),IF(Veriler!M2382="",L2382,IF(L2382*Veriler!M2382=0,"",L2382*Veriler!M2382))),L2382)),0)</f>
        <v/>
      </c>
      <c r="W2382" s="146"/>
      <c r="X2382" s="146"/>
      <c r="Y2382" s="146"/>
    </row>
    <row r="2383" spans="1:25" s="99" customFormat="1" ht="54.75" customHeight="1" x14ac:dyDescent="0.25">
      <c r="A2383" s="96">
        <f t="shared" si="754"/>
        <v>1758</v>
      </c>
      <c r="B2383" s="175"/>
      <c r="C2383" s="176"/>
      <c r="D2383" s="113"/>
      <c r="E2383" s="115"/>
      <c r="F2383" s="174"/>
      <c r="G2383" s="114" t="str">
        <f t="shared" si="749"/>
        <v/>
      </c>
      <c r="H2383" s="115"/>
      <c r="I2383" s="115"/>
      <c r="J2383" s="115"/>
      <c r="K2383" s="115"/>
      <c r="L2383" s="133" t="str">
        <f t="shared" si="750"/>
        <v/>
      </c>
      <c r="M2383" s="116" t="str">
        <f>IF(L2383="", "", L2383/Veriler!$X$1)</f>
        <v/>
      </c>
      <c r="N2383" s="116" t="str">
        <f>IF(F2383&lt;&gt;"", "İthal Girdi", IF(Veriler!T2383="", "", IF(Veriler!S2383="H", "%0,5 üzerindedir", IF(Veriler!T2383&gt;0.1, "%10 sınırı aşılmıştır.", "Uygun"))))</f>
        <v>%0,5 üzerindedir</v>
      </c>
      <c r="O2383" s="116" t="str">
        <f t="shared" si="751"/>
        <v xml:space="preserve"> </v>
      </c>
      <c r="P2383" s="117"/>
      <c r="Q2383" s="118"/>
      <c r="R2383" s="119" t="str">
        <f t="shared" si="752"/>
        <v/>
      </c>
      <c r="S2383" s="133">
        <f>IFERROR(IF(M2383&lt;=0.005,IF(F2383="",L2383,0),IF(F2383&lt;&gt;"",0,IF(P2383="",0,IF(P2383="H",0,IF(Q2383&lt;Veriler!$G$2,L2383*Veriler!$G$2,L2383*Q2383)))))," ")</f>
        <v>0</v>
      </c>
      <c r="T2383" s="133">
        <f>IF(Veriler!T2383&lt;=0.1, S2383, IF(AND(Veriler!T2383&gt;0.1, F2383="", P2383="E"), IF(Q2383&gt;Veriler!$G$2, Q2383*S2383, IF(Q2383&lt;Veriler!$G$2, Veriler!$G$2*S2383, Q2383*S2383)), 0))</f>
        <v>0</v>
      </c>
      <c r="U2383" s="133" t="str">
        <f t="shared" si="753"/>
        <v xml:space="preserve"> </v>
      </c>
      <c r="V2383" s="134" t="str">
        <f>IFERROR(IF(O2383="%10 sınırı aşılmıştır.",L2383-T2383,IFERROR(IF(F2383="",IF(S2383=1,0,IF(L2383-S2383=0,"",L2383-S2383)),IF(Veriler!M2383="",L2383,IF(L2383*Veriler!M2383=0,"",L2383*Veriler!M2383))),L2383)),0)</f>
        <v/>
      </c>
      <c r="W2383" s="146"/>
      <c r="X2383" s="146"/>
      <c r="Y2383" s="146"/>
    </row>
    <row r="2384" spans="1:25" s="99" customFormat="1" ht="54.75" customHeight="1" x14ac:dyDescent="0.25">
      <c r="A2384" s="96">
        <f t="shared" si="754"/>
        <v>1759</v>
      </c>
      <c r="B2384" s="175"/>
      <c r="C2384" s="176"/>
      <c r="D2384" s="113"/>
      <c r="E2384" s="115"/>
      <c r="F2384" s="174"/>
      <c r="G2384" s="114" t="str">
        <f t="shared" si="749"/>
        <v/>
      </c>
      <c r="H2384" s="115"/>
      <c r="I2384" s="115"/>
      <c r="J2384" s="115"/>
      <c r="K2384" s="115"/>
      <c r="L2384" s="133" t="str">
        <f t="shared" si="750"/>
        <v/>
      </c>
      <c r="M2384" s="116" t="str">
        <f>IF(L2384="", "", L2384/Veriler!$X$1)</f>
        <v/>
      </c>
      <c r="N2384" s="116" t="str">
        <f>IF(F2384&lt;&gt;"", "İthal Girdi", IF(Veriler!T2384="", "", IF(Veriler!S2384="H", "%0,5 üzerindedir", IF(Veriler!T2384&gt;0.1, "%10 sınırı aşılmıştır.", "Uygun"))))</f>
        <v>%0,5 üzerindedir</v>
      </c>
      <c r="O2384" s="116" t="str">
        <f t="shared" si="751"/>
        <v xml:space="preserve"> </v>
      </c>
      <c r="P2384" s="117"/>
      <c r="Q2384" s="118"/>
      <c r="R2384" s="119" t="str">
        <f t="shared" si="752"/>
        <v/>
      </c>
      <c r="S2384" s="133">
        <f>IFERROR(IF(M2384&lt;=0.005,IF(F2384="",L2384,0),IF(F2384&lt;&gt;"",0,IF(P2384="",0,IF(P2384="H",0,IF(Q2384&lt;Veriler!$G$2,L2384*Veriler!$G$2,L2384*Q2384)))))," ")</f>
        <v>0</v>
      </c>
      <c r="T2384" s="133">
        <f>IF(Veriler!T2384&lt;=0.1, S2384, IF(AND(Veriler!T2384&gt;0.1, F2384="", P2384="E"), IF(Q2384&gt;Veriler!$G$2, Q2384*S2384, IF(Q2384&lt;Veriler!$G$2, Veriler!$G$2*S2384, Q2384*S2384)), 0))</f>
        <v>0</v>
      </c>
      <c r="U2384" s="133" t="str">
        <f t="shared" si="753"/>
        <v xml:space="preserve"> </v>
      </c>
      <c r="V2384" s="134" t="str">
        <f>IFERROR(IF(O2384="%10 sınırı aşılmıştır.",L2384-T2384,IFERROR(IF(F2384="",IF(S2384=1,0,IF(L2384-S2384=0,"",L2384-S2384)),IF(Veriler!M2384="",L2384,IF(L2384*Veriler!M2384=0,"",L2384*Veriler!M2384))),L2384)),0)</f>
        <v/>
      </c>
      <c r="W2384" s="146"/>
      <c r="X2384" s="146"/>
      <c r="Y2384" s="146"/>
    </row>
    <row r="2385" spans="1:25" s="99" customFormat="1" ht="54.75" customHeight="1" x14ac:dyDescent="0.25">
      <c r="A2385" s="96">
        <f t="shared" si="754"/>
        <v>1760</v>
      </c>
      <c r="B2385" s="175"/>
      <c r="C2385" s="176"/>
      <c r="D2385" s="113"/>
      <c r="E2385" s="115"/>
      <c r="F2385" s="174"/>
      <c r="G2385" s="114" t="str">
        <f t="shared" si="749"/>
        <v/>
      </c>
      <c r="H2385" s="115"/>
      <c r="I2385" s="115"/>
      <c r="J2385" s="115"/>
      <c r="K2385" s="115"/>
      <c r="L2385" s="133" t="str">
        <f t="shared" si="750"/>
        <v/>
      </c>
      <c r="M2385" s="116" t="str">
        <f>IF(L2385="", "", L2385/Veriler!$X$1)</f>
        <v/>
      </c>
      <c r="N2385" s="116" t="str">
        <f>IF(F2385&lt;&gt;"", "İthal Girdi", IF(Veriler!T2385="", "", IF(Veriler!S2385="H", "%0,5 üzerindedir", IF(Veriler!T2385&gt;0.1, "%10 sınırı aşılmıştır.", "Uygun"))))</f>
        <v>%0,5 üzerindedir</v>
      </c>
      <c r="O2385" s="116" t="str">
        <f t="shared" si="751"/>
        <v xml:space="preserve"> </v>
      </c>
      <c r="P2385" s="117"/>
      <c r="Q2385" s="118"/>
      <c r="R2385" s="119" t="str">
        <f t="shared" si="752"/>
        <v/>
      </c>
      <c r="S2385" s="133">
        <f>IFERROR(IF(M2385&lt;=0.005,IF(F2385="",L2385,0),IF(F2385&lt;&gt;"",0,IF(P2385="",0,IF(P2385="H",0,IF(Q2385&lt;Veriler!$G$2,L2385*Veriler!$G$2,L2385*Q2385)))))," ")</f>
        <v>0</v>
      </c>
      <c r="T2385" s="133">
        <f>IF(Veriler!T2385&lt;=0.1, S2385, IF(AND(Veriler!T2385&gt;0.1, F2385="", P2385="E"), IF(Q2385&gt;Veriler!$G$2, Q2385*S2385, IF(Q2385&lt;Veriler!$G$2, Veriler!$G$2*S2385, Q2385*S2385)), 0))</f>
        <v>0</v>
      </c>
      <c r="U2385" s="133" t="str">
        <f t="shared" si="753"/>
        <v xml:space="preserve"> </v>
      </c>
      <c r="V2385" s="134" t="str">
        <f>IFERROR(IF(O2385="%10 sınırı aşılmıştır.",L2385-T2385,IFERROR(IF(F2385="",IF(S2385=1,0,IF(L2385-S2385=0,"",L2385-S2385)),IF(Veriler!M2385="",L2385,IF(L2385*Veriler!M2385=0,"",L2385*Veriler!M2385))),L2385)),0)</f>
        <v/>
      </c>
      <c r="W2385" s="146"/>
      <c r="X2385" s="146"/>
      <c r="Y2385" s="146"/>
    </row>
    <row r="2386" spans="1:25" s="99" customFormat="1" ht="54.75" customHeight="1" x14ac:dyDescent="0.25">
      <c r="A2386" s="96">
        <f t="shared" si="754"/>
        <v>1761</v>
      </c>
      <c r="B2386" s="175"/>
      <c r="C2386" s="176"/>
      <c r="D2386" s="113"/>
      <c r="E2386" s="115"/>
      <c r="F2386" s="174"/>
      <c r="G2386" s="114" t="str">
        <f t="shared" si="749"/>
        <v/>
      </c>
      <c r="H2386" s="115"/>
      <c r="I2386" s="115"/>
      <c r="J2386" s="115"/>
      <c r="K2386" s="115"/>
      <c r="L2386" s="133" t="str">
        <f t="shared" si="750"/>
        <v/>
      </c>
      <c r="M2386" s="116" t="str">
        <f>IF(L2386="", "", L2386/Veriler!$X$1)</f>
        <v/>
      </c>
      <c r="N2386" s="116" t="str">
        <f>IF(F2386&lt;&gt;"", "İthal Girdi", IF(Veriler!T2386="", "", IF(Veriler!S2386="H", "%0,5 üzerindedir", IF(Veriler!T2386&gt;0.1, "%10 sınırı aşılmıştır.", "Uygun"))))</f>
        <v>%0,5 üzerindedir</v>
      </c>
      <c r="O2386" s="116" t="str">
        <f t="shared" si="751"/>
        <v xml:space="preserve"> </v>
      </c>
      <c r="P2386" s="117"/>
      <c r="Q2386" s="118"/>
      <c r="R2386" s="119" t="str">
        <f t="shared" si="752"/>
        <v/>
      </c>
      <c r="S2386" s="133">
        <f>IFERROR(IF(M2386&lt;=0.005,IF(F2386="",L2386,0),IF(F2386&lt;&gt;"",0,IF(P2386="",0,IF(P2386="H",0,IF(Q2386&lt;Veriler!$G$2,L2386*Veriler!$G$2,L2386*Q2386)))))," ")</f>
        <v>0</v>
      </c>
      <c r="T2386" s="133">
        <f>IF(Veriler!T2386&lt;=0.1, S2386, IF(AND(Veriler!T2386&gt;0.1, F2386="", P2386="E"), IF(Q2386&gt;Veriler!$G$2, Q2386*S2386, IF(Q2386&lt;Veriler!$G$2, Veriler!$G$2*S2386, Q2386*S2386)), 0))</f>
        <v>0</v>
      </c>
      <c r="U2386" s="133" t="str">
        <f t="shared" si="753"/>
        <v xml:space="preserve"> </v>
      </c>
      <c r="V2386" s="134" t="str">
        <f>IFERROR(IF(O2386="%10 sınırı aşılmıştır.",L2386-T2386,IFERROR(IF(F2386="",IF(S2386=1,0,IF(L2386-S2386=0,"",L2386-S2386)),IF(Veriler!M2386="",L2386,IF(L2386*Veriler!M2386=0,"",L2386*Veriler!M2386))),L2386)),0)</f>
        <v/>
      </c>
      <c r="W2386" s="146"/>
      <c r="X2386" s="146"/>
      <c r="Y2386" s="146"/>
    </row>
    <row r="2387" spans="1:25" s="99" customFormat="1" ht="54.75" customHeight="1" x14ac:dyDescent="0.25">
      <c r="A2387" s="96">
        <f t="shared" si="754"/>
        <v>1762</v>
      </c>
      <c r="B2387" s="175"/>
      <c r="C2387" s="176"/>
      <c r="D2387" s="113"/>
      <c r="E2387" s="115"/>
      <c r="F2387" s="174"/>
      <c r="G2387" s="114" t="str">
        <f t="shared" si="749"/>
        <v/>
      </c>
      <c r="H2387" s="115"/>
      <c r="I2387" s="115"/>
      <c r="J2387" s="115"/>
      <c r="K2387" s="115"/>
      <c r="L2387" s="133" t="str">
        <f t="shared" si="750"/>
        <v/>
      </c>
      <c r="M2387" s="116" t="str">
        <f>IF(L2387="", "", L2387/Veriler!$X$1)</f>
        <v/>
      </c>
      <c r="N2387" s="116" t="str">
        <f>IF(F2387&lt;&gt;"", "İthal Girdi", IF(Veriler!T2387="", "", IF(Veriler!S2387="H", "%0,5 üzerindedir", IF(Veriler!T2387&gt;0.1, "%10 sınırı aşılmıştır.", "Uygun"))))</f>
        <v>%0,5 üzerindedir</v>
      </c>
      <c r="O2387" s="116" t="str">
        <f t="shared" si="751"/>
        <v xml:space="preserve"> </v>
      </c>
      <c r="P2387" s="117"/>
      <c r="Q2387" s="118"/>
      <c r="R2387" s="119" t="str">
        <f t="shared" si="752"/>
        <v/>
      </c>
      <c r="S2387" s="133">
        <f>IFERROR(IF(M2387&lt;=0.005,IF(F2387="",L2387,0),IF(F2387&lt;&gt;"",0,IF(P2387="",0,IF(P2387="H",0,IF(Q2387&lt;Veriler!$G$2,L2387*Veriler!$G$2,L2387*Q2387)))))," ")</f>
        <v>0</v>
      </c>
      <c r="T2387" s="133">
        <f>IF(Veriler!T2387&lt;=0.1, S2387, IF(AND(Veriler!T2387&gt;0.1, F2387="", P2387="E"), IF(Q2387&gt;Veriler!$G$2, Q2387*S2387, IF(Q2387&lt;Veriler!$G$2, Veriler!$G$2*S2387, Q2387*S2387)), 0))</f>
        <v>0</v>
      </c>
      <c r="U2387" s="133" t="str">
        <f t="shared" si="753"/>
        <v xml:space="preserve"> </v>
      </c>
      <c r="V2387" s="134" t="str">
        <f>IFERROR(IF(O2387="%10 sınırı aşılmıştır.",L2387-T2387,IFERROR(IF(F2387="",IF(S2387=1,0,IF(L2387-S2387=0,"",L2387-S2387)),IF(Veriler!M2387="",L2387,IF(L2387*Veriler!M2387=0,"",L2387*Veriler!M2387))),L2387)),0)</f>
        <v/>
      </c>
      <c r="W2387" s="146"/>
      <c r="X2387" s="146"/>
      <c r="Y2387" s="146"/>
    </row>
    <row r="2388" spans="1:25" s="99" customFormat="1" ht="54.75" customHeight="1" x14ac:dyDescent="0.25">
      <c r="A2388" s="96">
        <f t="shared" si="754"/>
        <v>1763</v>
      </c>
      <c r="B2388" s="175"/>
      <c r="C2388" s="176"/>
      <c r="D2388" s="113"/>
      <c r="E2388" s="115"/>
      <c r="F2388" s="174"/>
      <c r="G2388" s="114" t="str">
        <f t="shared" si="749"/>
        <v/>
      </c>
      <c r="H2388" s="115"/>
      <c r="I2388" s="115"/>
      <c r="J2388" s="115"/>
      <c r="K2388" s="115"/>
      <c r="L2388" s="133" t="str">
        <f t="shared" si="750"/>
        <v/>
      </c>
      <c r="M2388" s="116" t="str">
        <f>IF(L2388="", "", L2388/Veriler!$X$1)</f>
        <v/>
      </c>
      <c r="N2388" s="116" t="str">
        <f>IF(F2388&lt;&gt;"", "İthal Girdi", IF(Veriler!T2388="", "", IF(Veriler!S2388="H", "%0,5 üzerindedir", IF(Veriler!T2388&gt;0.1, "%10 sınırı aşılmıştır.", "Uygun"))))</f>
        <v>%0,5 üzerindedir</v>
      </c>
      <c r="O2388" s="116" t="str">
        <f t="shared" si="751"/>
        <v xml:space="preserve"> </v>
      </c>
      <c r="P2388" s="117"/>
      <c r="Q2388" s="118"/>
      <c r="R2388" s="119" t="str">
        <f t="shared" si="752"/>
        <v/>
      </c>
      <c r="S2388" s="133">
        <f>IFERROR(IF(M2388&lt;=0.005,IF(F2388="",L2388,0),IF(F2388&lt;&gt;"",0,IF(P2388="",0,IF(P2388="H",0,IF(Q2388&lt;Veriler!$G$2,L2388*Veriler!$G$2,L2388*Q2388)))))," ")</f>
        <v>0</v>
      </c>
      <c r="T2388" s="133">
        <f>IF(Veriler!T2388&lt;=0.1, S2388, IF(AND(Veriler!T2388&gt;0.1, F2388="", P2388="E"), IF(Q2388&gt;Veriler!$G$2, Q2388*S2388, IF(Q2388&lt;Veriler!$G$2, Veriler!$G$2*S2388, Q2388*S2388)), 0))</f>
        <v>0</v>
      </c>
      <c r="U2388" s="133" t="str">
        <f t="shared" si="753"/>
        <v xml:space="preserve"> </v>
      </c>
      <c r="V2388" s="134" t="str">
        <f>IFERROR(IF(O2388="%10 sınırı aşılmıştır.",L2388-T2388,IFERROR(IF(F2388="",IF(S2388=1,0,IF(L2388-S2388=0,"",L2388-S2388)),IF(Veriler!M2388="",L2388,IF(L2388*Veriler!M2388=0,"",L2388*Veriler!M2388))),L2388)),0)</f>
        <v/>
      </c>
      <c r="W2388" s="146"/>
      <c r="X2388" s="146"/>
      <c r="Y2388" s="146"/>
    </row>
    <row r="2389" spans="1:25" s="99" customFormat="1" ht="54.75" customHeight="1" x14ac:dyDescent="0.25">
      <c r="A2389" s="96">
        <f t="shared" si="754"/>
        <v>1764</v>
      </c>
      <c r="B2389" s="175"/>
      <c r="C2389" s="176"/>
      <c r="D2389" s="113"/>
      <c r="E2389" s="115"/>
      <c r="F2389" s="174"/>
      <c r="G2389" s="114" t="str">
        <f t="shared" si="749"/>
        <v/>
      </c>
      <c r="H2389" s="115"/>
      <c r="I2389" s="115"/>
      <c r="J2389" s="115"/>
      <c r="K2389" s="115"/>
      <c r="L2389" s="133" t="str">
        <f t="shared" si="750"/>
        <v/>
      </c>
      <c r="M2389" s="116" t="str">
        <f>IF(L2389="", "", L2389/Veriler!$X$1)</f>
        <v/>
      </c>
      <c r="N2389" s="116" t="str">
        <f>IF(F2389&lt;&gt;"", "İthal Girdi", IF(Veriler!T2389="", "", IF(Veriler!S2389="H", "%0,5 üzerindedir", IF(Veriler!T2389&gt;0.1, "%10 sınırı aşılmıştır.", "Uygun"))))</f>
        <v>%0,5 üzerindedir</v>
      </c>
      <c r="O2389" s="116" t="str">
        <f t="shared" si="751"/>
        <v xml:space="preserve"> </v>
      </c>
      <c r="P2389" s="117"/>
      <c r="Q2389" s="118"/>
      <c r="R2389" s="119" t="str">
        <f t="shared" si="752"/>
        <v/>
      </c>
      <c r="S2389" s="133">
        <f>IFERROR(IF(M2389&lt;=0.005,IF(F2389="",L2389,0),IF(F2389&lt;&gt;"",0,IF(P2389="",0,IF(P2389="H",0,IF(Q2389&lt;Veriler!$G$2,L2389*Veriler!$G$2,L2389*Q2389)))))," ")</f>
        <v>0</v>
      </c>
      <c r="T2389" s="133">
        <f>IF(Veriler!T2389&lt;=0.1, S2389, IF(AND(Veriler!T2389&gt;0.1, F2389="", P2389="E"), IF(Q2389&gt;Veriler!$G$2, Q2389*S2389, IF(Q2389&lt;Veriler!$G$2, Veriler!$G$2*S2389, Q2389*S2389)), 0))</f>
        <v>0</v>
      </c>
      <c r="U2389" s="133" t="str">
        <f t="shared" si="753"/>
        <v xml:space="preserve"> </v>
      </c>
      <c r="V2389" s="134" t="str">
        <f>IFERROR(IF(O2389="%10 sınırı aşılmıştır.",L2389-T2389,IFERROR(IF(F2389="",IF(S2389=1,0,IF(L2389-S2389=0,"",L2389-S2389)),IF(Veriler!M2389="",L2389,IF(L2389*Veriler!M2389=0,"",L2389*Veriler!M2389))),L2389)),0)</f>
        <v/>
      </c>
      <c r="W2389" s="146"/>
      <c r="X2389" s="146"/>
      <c r="Y2389" s="146"/>
    </row>
    <row r="2390" spans="1:25" s="99" customFormat="1" ht="24" customHeight="1" x14ac:dyDescent="0.25">
      <c r="A2390" s="103"/>
      <c r="B2390" s="104"/>
      <c r="C2390" s="104"/>
      <c r="D2390" s="104"/>
      <c r="E2390" s="103"/>
      <c r="F2390" s="135"/>
      <c r="G2390" s="157"/>
      <c r="H2390" s="103"/>
      <c r="I2390" s="103"/>
      <c r="J2390" s="103"/>
      <c r="K2390" s="103"/>
      <c r="L2390" s="136">
        <f>SUM(L2361:L2374,L2376:L2389)</f>
        <v>0</v>
      </c>
      <c r="M2390" s="158"/>
      <c r="N2390" s="158"/>
      <c r="O2390" s="158"/>
      <c r="P2390" s="105"/>
      <c r="Q2390" s="106"/>
      <c r="R2390" s="159"/>
      <c r="S2390" s="160"/>
      <c r="T2390" s="160"/>
      <c r="U2390" s="160"/>
      <c r="V2390" s="160"/>
      <c r="W2390" s="146"/>
      <c r="X2390" s="146"/>
      <c r="Y2390" s="146"/>
    </row>
    <row r="2391" spans="1:25" s="99" customFormat="1" ht="31.5" customHeight="1" x14ac:dyDescent="0.25">
      <c r="A2391" s="103"/>
      <c r="B2391" s="104"/>
      <c r="C2391" s="104"/>
      <c r="D2391" s="104"/>
      <c r="E2391" s="103"/>
      <c r="F2391" s="135"/>
      <c r="G2391" s="157"/>
      <c r="H2391" s="103"/>
      <c r="I2391" s="103"/>
      <c r="J2391" s="103"/>
      <c r="K2391" s="103"/>
      <c r="L2391" s="161"/>
      <c r="M2391" s="158"/>
      <c r="N2391" s="158"/>
      <c r="O2391" s="158"/>
      <c r="P2391" s="105"/>
      <c r="Q2391" s="106"/>
      <c r="R2391" s="159"/>
      <c r="S2391" s="162" t="s">
        <v>57</v>
      </c>
      <c r="T2391" s="162" t="s">
        <v>57</v>
      </c>
      <c r="U2391" s="162" t="s">
        <v>57</v>
      </c>
      <c r="V2391" s="163" t="s">
        <v>58</v>
      </c>
      <c r="W2391" s="146"/>
      <c r="X2391" s="146"/>
      <c r="Y2391" s="146"/>
    </row>
    <row r="2392" spans="1:25" s="99" customFormat="1" ht="58.5" customHeight="1" x14ac:dyDescent="0.25">
      <c r="A2392" s="185" t="s">
        <v>59</v>
      </c>
      <c r="B2392" s="180"/>
      <c r="C2392" s="180"/>
      <c r="D2392" s="180"/>
      <c r="E2392" s="180"/>
      <c r="F2392" s="180"/>
      <c r="G2392" s="180"/>
      <c r="H2392" s="180"/>
      <c r="I2392" s="180"/>
      <c r="J2392" s="180"/>
      <c r="K2392" s="180"/>
      <c r="L2392" s="180"/>
      <c r="M2392" s="180"/>
      <c r="N2392" s="180"/>
      <c r="O2392" s="180"/>
      <c r="P2392" s="180"/>
      <c r="Q2392" s="180"/>
      <c r="R2392" s="176"/>
      <c r="S2392" s="137">
        <f>SUM(S2354,S2361:S2374,S2376:S2389)</f>
        <v>0</v>
      </c>
      <c r="T2392" s="137" t="str">
        <f>IF(SUM(T2361:T2374,T2376:T2389)=0," ",SUM(T2361:T2374,T2376:T2389))</f>
        <v xml:space="preserve"> </v>
      </c>
      <c r="U2392" s="137" t="str">
        <f>IF(SUM(U2361:U2374,U2376:U2389)=0," ",SUM(U2361:U2374,U2376:U2389))</f>
        <v xml:space="preserve"> </v>
      </c>
      <c r="V2392" s="137" t="str">
        <f>IF(SUM(V2361:V2374,V2376:V2389)=0," ",SUM(V2361:V2374,V2376:V2389))</f>
        <v xml:space="preserve"> </v>
      </c>
      <c r="W2392" s="146"/>
      <c r="X2392" s="164">
        <f>SUM(U2361:U2374,U2376:U2389)</f>
        <v>0</v>
      </c>
      <c r="Y2392" s="164">
        <f>SUM(V2361:V2374,V2376:V2389)</f>
        <v>0</v>
      </c>
    </row>
    <row r="2393" spans="1:25" x14ac:dyDescent="0.3">
      <c r="A2393" s="34"/>
      <c r="G2393" s="146"/>
      <c r="L2393" s="146"/>
      <c r="M2393" s="146"/>
      <c r="N2393" s="146"/>
      <c r="O2393" s="146"/>
      <c r="R2393" s="146"/>
      <c r="S2393" s="146"/>
      <c r="T2393" s="146"/>
      <c r="U2393" s="146"/>
      <c r="V2393" s="146"/>
      <c r="W2393" s="146"/>
      <c r="X2393" s="146"/>
      <c r="Y2393" s="146"/>
    </row>
    <row r="2394" spans="1:25" x14ac:dyDescent="0.3">
      <c r="A2394" s="186" t="s">
        <v>60</v>
      </c>
      <c r="B2394" s="187"/>
      <c r="C2394" s="187"/>
      <c r="D2394" s="187"/>
      <c r="E2394" s="187"/>
      <c r="F2394" s="187"/>
      <c r="G2394" s="187"/>
      <c r="H2394" s="187"/>
      <c r="I2394" s="187"/>
      <c r="J2394" s="187"/>
      <c r="K2394" s="187"/>
      <c r="L2394" s="187"/>
      <c r="M2394" s="187"/>
      <c r="N2394" s="187"/>
      <c r="O2394" s="187"/>
      <c r="P2394" s="187"/>
      <c r="Q2394" s="187"/>
      <c r="R2394" s="187"/>
      <c r="S2394" s="187"/>
      <c r="T2394" s="187"/>
      <c r="U2394" s="187"/>
      <c r="V2394" s="187"/>
      <c r="W2394" s="146"/>
      <c r="X2394" s="146"/>
      <c r="Y2394" s="146"/>
    </row>
    <row r="2395" spans="1:25" s="99" customFormat="1" ht="41.25" customHeight="1" x14ac:dyDescent="0.25">
      <c r="A2395" s="189" t="s">
        <v>38</v>
      </c>
      <c r="B2395" s="180"/>
      <c r="C2395" s="180"/>
      <c r="D2395" s="180"/>
      <c r="E2395" s="180"/>
      <c r="F2395" s="180"/>
      <c r="G2395" s="180"/>
      <c r="H2395" s="180"/>
      <c r="I2395" s="180"/>
      <c r="J2395" s="180"/>
      <c r="K2395" s="180"/>
      <c r="L2395" s="180"/>
      <c r="M2395" s="180"/>
      <c r="N2395" s="180"/>
      <c r="O2395" s="180"/>
      <c r="P2395" s="180"/>
      <c r="Q2395" s="180"/>
      <c r="R2395" s="180"/>
      <c r="S2395" s="180"/>
      <c r="T2395" s="180"/>
      <c r="U2395" s="180"/>
      <c r="V2395" s="176"/>
      <c r="W2395" s="146"/>
      <c r="X2395" s="146"/>
      <c r="Y2395" s="146"/>
    </row>
    <row r="2396" spans="1:25" s="100" customFormat="1" ht="35.25" customHeight="1" x14ac:dyDescent="0.25">
      <c r="A2396" s="179" t="s">
        <v>39</v>
      </c>
      <c r="B2396" s="180"/>
      <c r="C2396" s="180"/>
      <c r="D2396" s="180"/>
      <c r="E2396" s="180"/>
      <c r="F2396" s="180"/>
      <c r="G2396" s="180"/>
      <c r="H2396" s="180"/>
      <c r="I2396" s="180"/>
      <c r="J2396" s="180"/>
      <c r="K2396" s="180"/>
      <c r="L2396" s="180"/>
      <c r="M2396" s="180"/>
      <c r="N2396" s="180"/>
      <c r="O2396" s="180"/>
      <c r="P2396" s="180"/>
      <c r="Q2396" s="180"/>
      <c r="R2396" s="176"/>
      <c r="S2396" s="147"/>
      <c r="T2396" s="148"/>
      <c r="U2396" s="149" t="s">
        <v>40</v>
      </c>
      <c r="V2396" s="150">
        <f>V2358+1</f>
        <v>64</v>
      </c>
      <c r="W2396" s="146"/>
      <c r="X2396" s="146"/>
      <c r="Y2396" s="146"/>
    </row>
    <row r="2397" spans="1:25" s="99" customFormat="1" ht="81" customHeight="1" x14ac:dyDescent="0.25">
      <c r="A2397" s="110" t="s">
        <v>3</v>
      </c>
      <c r="B2397" s="188" t="s">
        <v>41</v>
      </c>
      <c r="C2397" s="176"/>
      <c r="D2397" s="111" t="s">
        <v>42</v>
      </c>
      <c r="E2397" s="110" t="s">
        <v>324</v>
      </c>
      <c r="F2397" s="111" t="s">
        <v>325</v>
      </c>
      <c r="G2397" s="151" t="s">
        <v>43</v>
      </c>
      <c r="H2397" s="110" t="s">
        <v>44</v>
      </c>
      <c r="I2397" s="110" t="s">
        <v>8</v>
      </c>
      <c r="J2397" s="110" t="s">
        <v>45</v>
      </c>
      <c r="K2397" s="110" t="s">
        <v>46</v>
      </c>
      <c r="L2397" s="152" t="s">
        <v>47</v>
      </c>
      <c r="M2397" s="153" t="s">
        <v>48</v>
      </c>
      <c r="N2397" s="154" t="s">
        <v>49</v>
      </c>
      <c r="O2397" s="154" t="s">
        <v>49</v>
      </c>
      <c r="P2397" s="112" t="s">
        <v>50</v>
      </c>
      <c r="Q2397" s="110" t="s">
        <v>51</v>
      </c>
      <c r="R2397" s="155" t="s">
        <v>52</v>
      </c>
      <c r="S2397" s="156" t="s">
        <v>53</v>
      </c>
      <c r="T2397" s="156" t="s">
        <v>54</v>
      </c>
      <c r="U2397" s="152" t="s">
        <v>54</v>
      </c>
      <c r="V2397" s="152" t="s">
        <v>55</v>
      </c>
      <c r="W2397" s="146"/>
      <c r="X2397" s="146"/>
      <c r="Y2397" s="146"/>
    </row>
    <row r="2398" spans="1:25" s="99" customFormat="1" ht="45" customHeight="1" x14ac:dyDescent="0.25">
      <c r="A2398" s="101"/>
      <c r="B2398" s="177" t="s">
        <v>56</v>
      </c>
      <c r="C2398" s="178"/>
      <c r="D2398" s="102"/>
      <c r="E2398" s="170"/>
      <c r="F2398" s="102"/>
      <c r="G2398" s="95"/>
      <c r="H2398" s="102"/>
      <c r="I2398" s="102"/>
      <c r="J2398" s="102"/>
      <c r="K2398" s="102"/>
      <c r="L2398" s="95"/>
      <c r="M2398" s="95"/>
      <c r="N2398" s="95"/>
      <c r="O2398" s="95"/>
      <c r="P2398" s="102"/>
      <c r="Q2398" s="102"/>
      <c r="R2398" s="190"/>
      <c r="S2398" s="184"/>
      <c r="T2398" s="95"/>
      <c r="U2398" s="95"/>
      <c r="V2398" s="95"/>
      <c r="W2398" s="146"/>
      <c r="X2398" s="146"/>
      <c r="Y2398" s="146"/>
    </row>
    <row r="2399" spans="1:25" s="99" customFormat="1" ht="54.75" customHeight="1" x14ac:dyDescent="0.25">
      <c r="A2399" s="96">
        <f>A2389+1</f>
        <v>1765</v>
      </c>
      <c r="B2399" s="181"/>
      <c r="C2399" s="182"/>
      <c r="D2399" s="113"/>
      <c r="E2399" s="115"/>
      <c r="F2399" s="174"/>
      <c r="G2399" s="114" t="str">
        <f t="shared" ref="G2399:G2412" si="755">IF(AND(F2399&lt;&gt;"",V2399&lt;&gt;"",L2399&lt;&gt;0),V2399/L2399,"")</f>
        <v/>
      </c>
      <c r="H2399" s="115"/>
      <c r="I2399" s="115"/>
      <c r="J2399" s="115"/>
      <c r="K2399" s="115"/>
      <c r="L2399" s="133" t="str">
        <f t="shared" ref="L2399:L2412" si="756">IF(AND(H2399&lt;&gt;0, J2399&lt;&gt;0, K2399&lt;&gt;0), H2399*J2399*K2399, "")</f>
        <v/>
      </c>
      <c r="M2399" s="116" t="str">
        <f>IF(L2399="", "", L2399/Veriler!$X$1)</f>
        <v/>
      </c>
      <c r="N2399" s="116" t="str">
        <f>IF(F2399&lt;&gt;"", "İthal Girdi", IF(Veriler!T2399="", "", IF(Veriler!S2399="H", "%0,5 üzerindedir", IF(Veriler!T2399&gt;0.1, "%10 sınırı aşılmıştır.", "Uygun"))))</f>
        <v>%0,5 üzerindedir</v>
      </c>
      <c r="O2399" s="116" t="str">
        <f t="shared" ref="O2399:O2412" si="757">IF(M2399=""," ",N2399)</f>
        <v xml:space="preserve"> </v>
      </c>
      <c r="P2399" s="117"/>
      <c r="Q2399" s="118"/>
      <c r="R2399" s="119" t="str">
        <f t="shared" ref="R2399:R2412" si="758">IFERROR(IF(AND(T2399&lt;&gt;"",L2399&lt;&gt;"",L2399&lt;&gt;0,T2399&lt;&gt;0),T2399/L2399,"")," ")</f>
        <v/>
      </c>
      <c r="S2399" s="133">
        <f>IFERROR(IF(M2399&lt;=0.005,IF(F2399="",L2399,0),IF(F2399&lt;&gt;"",0,IF(P2399="",0,IF(P2399="H",0,IF(Q2399&lt;Veriler!$G$2,L2399*Veriler!$G$2,L2399*Q2399)))))," ")</f>
        <v>0</v>
      </c>
      <c r="T2399" s="133">
        <f>IF(Veriler!T2399&lt;=0.1, S2399, IF(AND(Veriler!T2399&gt;0.1, F2399="", P2399="E"), IF(Q2399&gt;Veriler!$G$2, Q2399*S2399, IF(Q2399&lt;Veriler!$G$2, Veriler!$G$2*S2399, Q2399*S2399)), 0))</f>
        <v>0</v>
      </c>
      <c r="U2399" s="133" t="str">
        <f t="shared" ref="U2399:U2412" si="759">IF(T2399=0," ",T2399)</f>
        <v xml:space="preserve"> </v>
      </c>
      <c r="V2399" s="134" t="str">
        <f>IFERROR(IF(O2399="%10 sınırı aşılmıştır.",L2399-T2399,IFERROR(IF(F2399="",IF(S2399=1,0,IF(L2399-S2399=0,"",L2399-S2399)),IF(Veriler!M2399="",L2399,IF(L2399*Veriler!M2399=0,"",L2399*Veriler!M2399))),L2399)),0)</f>
        <v/>
      </c>
      <c r="W2399" s="146"/>
      <c r="X2399" s="146"/>
      <c r="Y2399" s="146"/>
    </row>
    <row r="2400" spans="1:25" s="99" customFormat="1" ht="54.75" customHeight="1" x14ac:dyDescent="0.25">
      <c r="A2400" s="96">
        <f t="shared" ref="A2400:A2412" si="760">A2399+1</f>
        <v>1766</v>
      </c>
      <c r="B2400" s="175"/>
      <c r="C2400" s="176"/>
      <c r="D2400" s="113"/>
      <c r="E2400" s="115"/>
      <c r="F2400" s="174"/>
      <c r="G2400" s="114" t="str">
        <f t="shared" si="755"/>
        <v/>
      </c>
      <c r="H2400" s="115"/>
      <c r="I2400" s="115"/>
      <c r="J2400" s="115"/>
      <c r="K2400" s="115"/>
      <c r="L2400" s="133" t="str">
        <f t="shared" si="756"/>
        <v/>
      </c>
      <c r="M2400" s="116" t="str">
        <f>IF(L2400="", "", L2400/Veriler!$X$1)</f>
        <v/>
      </c>
      <c r="N2400" s="116" t="str">
        <f>IF(F2400&lt;&gt;"", "İthal Girdi", IF(Veriler!T2400="", "", IF(Veriler!S2400="H", "%0,5 üzerindedir", IF(Veriler!T2400&gt;0.1, "%10 sınırı aşılmıştır.", "Uygun"))))</f>
        <v>%0,5 üzerindedir</v>
      </c>
      <c r="O2400" s="116" t="str">
        <f t="shared" si="757"/>
        <v xml:space="preserve"> </v>
      </c>
      <c r="P2400" s="117"/>
      <c r="Q2400" s="118"/>
      <c r="R2400" s="119" t="str">
        <f t="shared" si="758"/>
        <v/>
      </c>
      <c r="S2400" s="133">
        <f>IFERROR(IF(M2400&lt;=0.005,IF(F2400="",L2400,0),IF(F2400&lt;&gt;"",0,IF(P2400="",0,IF(P2400="H",0,IF(Q2400&lt;Veriler!$G$2,L2400*Veriler!$G$2,L2400*Q2400)))))," ")</f>
        <v>0</v>
      </c>
      <c r="T2400" s="133">
        <f>IF(Veriler!T2400&lt;=0.1, S2400, IF(AND(Veriler!T2400&gt;0.1, F2400="", P2400="E"), IF(Q2400&gt;Veriler!$G$2, Q2400*S2400, IF(Q2400&lt;Veriler!$G$2, Veriler!$G$2*S2400, Q2400*S2400)), 0))</f>
        <v>0</v>
      </c>
      <c r="U2400" s="133" t="str">
        <f t="shared" si="759"/>
        <v xml:space="preserve"> </v>
      </c>
      <c r="V2400" s="134" t="str">
        <f>IFERROR(IF(O2400="%10 sınırı aşılmıştır.",L2400-T2400,IFERROR(IF(F2400="",IF(S2400=1,0,IF(L2400-S2400=0,"",L2400-S2400)),IF(Veriler!M2400="",L2400,IF(L2400*Veriler!M2400=0,"",L2400*Veriler!M2400))),L2400)),0)</f>
        <v/>
      </c>
      <c r="W2400" s="146"/>
      <c r="X2400" s="146"/>
      <c r="Y2400" s="146"/>
    </row>
    <row r="2401" spans="1:25" s="99" customFormat="1" ht="54.75" customHeight="1" x14ac:dyDescent="0.25">
      <c r="A2401" s="96">
        <f t="shared" si="760"/>
        <v>1767</v>
      </c>
      <c r="B2401" s="175"/>
      <c r="C2401" s="176"/>
      <c r="D2401" s="113"/>
      <c r="E2401" s="115"/>
      <c r="F2401" s="174"/>
      <c r="G2401" s="114" t="str">
        <f t="shared" si="755"/>
        <v/>
      </c>
      <c r="H2401" s="115"/>
      <c r="I2401" s="115"/>
      <c r="J2401" s="115"/>
      <c r="K2401" s="115"/>
      <c r="L2401" s="133" t="str">
        <f t="shared" si="756"/>
        <v/>
      </c>
      <c r="M2401" s="116" t="str">
        <f>IF(L2401="", "", L2401/Veriler!$X$1)</f>
        <v/>
      </c>
      <c r="N2401" s="116" t="str">
        <f>IF(F2401&lt;&gt;"", "İthal Girdi", IF(Veriler!T2401="", "", IF(Veriler!S2401="H", "%0,5 üzerindedir", IF(Veriler!T2401&gt;0.1, "%10 sınırı aşılmıştır.", "Uygun"))))</f>
        <v>%0,5 üzerindedir</v>
      </c>
      <c r="O2401" s="116" t="str">
        <f t="shared" si="757"/>
        <v xml:space="preserve"> </v>
      </c>
      <c r="P2401" s="117"/>
      <c r="Q2401" s="118"/>
      <c r="R2401" s="119" t="str">
        <f t="shared" si="758"/>
        <v/>
      </c>
      <c r="S2401" s="133">
        <f>IFERROR(IF(M2401&lt;=0.005,IF(F2401="",L2401,0),IF(F2401&lt;&gt;"",0,IF(P2401="",0,IF(P2401="H",0,IF(Q2401&lt;Veriler!$G$2,L2401*Veriler!$G$2,L2401*Q2401)))))," ")</f>
        <v>0</v>
      </c>
      <c r="T2401" s="133">
        <f>IF(Veriler!T2401&lt;=0.1, S2401, IF(AND(Veriler!T2401&gt;0.1, F2401="", P2401="E"), IF(Q2401&gt;Veriler!$G$2, Q2401*S2401, IF(Q2401&lt;Veriler!$G$2, Veriler!$G$2*S2401, Q2401*S2401)), 0))</f>
        <v>0</v>
      </c>
      <c r="U2401" s="133" t="str">
        <f t="shared" si="759"/>
        <v xml:space="preserve"> </v>
      </c>
      <c r="V2401" s="134" t="str">
        <f>IFERROR(IF(O2401="%10 sınırı aşılmıştır.",L2401-T2401,IFERROR(IF(F2401="",IF(S2401=1,0,IF(L2401-S2401=0,"",L2401-S2401)),IF(Veriler!M2401="",L2401,IF(L2401*Veriler!M2401=0,"",L2401*Veriler!M2401))),L2401)),0)</f>
        <v/>
      </c>
      <c r="W2401" s="146"/>
      <c r="X2401" s="146"/>
      <c r="Y2401" s="146"/>
    </row>
    <row r="2402" spans="1:25" s="99" customFormat="1" ht="54.75" customHeight="1" x14ac:dyDescent="0.25">
      <c r="A2402" s="96">
        <f t="shared" si="760"/>
        <v>1768</v>
      </c>
      <c r="B2402" s="175"/>
      <c r="C2402" s="176"/>
      <c r="D2402" s="113"/>
      <c r="E2402" s="115"/>
      <c r="F2402" s="174"/>
      <c r="G2402" s="114" t="str">
        <f t="shared" si="755"/>
        <v/>
      </c>
      <c r="H2402" s="115"/>
      <c r="I2402" s="115"/>
      <c r="J2402" s="115"/>
      <c r="K2402" s="115"/>
      <c r="L2402" s="133" t="str">
        <f t="shared" si="756"/>
        <v/>
      </c>
      <c r="M2402" s="116" t="str">
        <f>IF(L2402="", "", L2402/Veriler!$X$1)</f>
        <v/>
      </c>
      <c r="N2402" s="116" t="str">
        <f>IF(F2402&lt;&gt;"", "İthal Girdi", IF(Veriler!T2402="", "", IF(Veriler!S2402="H", "%0,5 üzerindedir", IF(Veriler!T2402&gt;0.1, "%10 sınırı aşılmıştır.", "Uygun"))))</f>
        <v>%0,5 üzerindedir</v>
      </c>
      <c r="O2402" s="116" t="str">
        <f t="shared" si="757"/>
        <v xml:space="preserve"> </v>
      </c>
      <c r="P2402" s="117"/>
      <c r="Q2402" s="118"/>
      <c r="R2402" s="119" t="str">
        <f t="shared" si="758"/>
        <v/>
      </c>
      <c r="S2402" s="133">
        <f>IFERROR(IF(M2402&lt;=0.005,IF(F2402="",L2402,0),IF(F2402&lt;&gt;"",0,IF(P2402="",0,IF(P2402="H",0,IF(Q2402&lt;Veriler!$G$2,L2402*Veriler!$G$2,L2402*Q2402)))))," ")</f>
        <v>0</v>
      </c>
      <c r="T2402" s="133">
        <f>IF(Veriler!T2402&lt;=0.1, S2402, IF(AND(Veriler!T2402&gt;0.1, F2402="", P2402="E"), IF(Q2402&gt;Veriler!$G$2, Q2402*S2402, IF(Q2402&lt;Veriler!$G$2, Veriler!$G$2*S2402, Q2402*S2402)), 0))</f>
        <v>0</v>
      </c>
      <c r="U2402" s="133" t="str">
        <f t="shared" si="759"/>
        <v xml:space="preserve"> </v>
      </c>
      <c r="V2402" s="134" t="str">
        <f>IFERROR(IF(O2402="%10 sınırı aşılmıştır.",L2402-T2402,IFERROR(IF(F2402="",IF(S2402=1,0,IF(L2402-S2402=0,"",L2402-S2402)),IF(Veriler!M2402="",L2402,IF(L2402*Veriler!M2402=0,"",L2402*Veriler!M2402))),L2402)),0)</f>
        <v/>
      </c>
      <c r="W2402" s="146"/>
      <c r="X2402" s="146"/>
      <c r="Y2402" s="146"/>
    </row>
    <row r="2403" spans="1:25" s="99" customFormat="1" ht="54.75" customHeight="1" x14ac:dyDescent="0.25">
      <c r="A2403" s="96">
        <f t="shared" si="760"/>
        <v>1769</v>
      </c>
      <c r="B2403" s="175"/>
      <c r="C2403" s="176"/>
      <c r="D2403" s="113"/>
      <c r="E2403" s="115"/>
      <c r="F2403" s="174"/>
      <c r="G2403" s="114" t="str">
        <f t="shared" si="755"/>
        <v/>
      </c>
      <c r="H2403" s="115"/>
      <c r="I2403" s="115"/>
      <c r="J2403" s="115"/>
      <c r="K2403" s="115"/>
      <c r="L2403" s="133" t="str">
        <f t="shared" si="756"/>
        <v/>
      </c>
      <c r="M2403" s="116" t="str">
        <f>IF(L2403="", "", L2403/Veriler!$X$1)</f>
        <v/>
      </c>
      <c r="N2403" s="116" t="str">
        <f>IF(F2403&lt;&gt;"", "İthal Girdi", IF(Veriler!T2403="", "", IF(Veriler!S2403="H", "%0,5 üzerindedir", IF(Veriler!T2403&gt;0.1, "%10 sınırı aşılmıştır.", "Uygun"))))</f>
        <v>%0,5 üzerindedir</v>
      </c>
      <c r="O2403" s="116" t="str">
        <f t="shared" si="757"/>
        <v xml:space="preserve"> </v>
      </c>
      <c r="P2403" s="117"/>
      <c r="Q2403" s="118"/>
      <c r="R2403" s="119" t="str">
        <f t="shared" si="758"/>
        <v/>
      </c>
      <c r="S2403" s="133">
        <f>IFERROR(IF(M2403&lt;=0.005,IF(F2403="",L2403,0),IF(F2403&lt;&gt;"",0,IF(P2403="",0,IF(P2403="H",0,IF(Q2403&lt;Veriler!$G$2,L2403*Veriler!$G$2,L2403*Q2403)))))," ")</f>
        <v>0</v>
      </c>
      <c r="T2403" s="133">
        <f>IF(Veriler!T2403&lt;=0.1, S2403, IF(AND(Veriler!T2403&gt;0.1, F2403="", P2403="E"), IF(Q2403&gt;Veriler!$G$2, Q2403*S2403, IF(Q2403&lt;Veriler!$G$2, Veriler!$G$2*S2403, Q2403*S2403)), 0))</f>
        <v>0</v>
      </c>
      <c r="U2403" s="133" t="str">
        <f t="shared" si="759"/>
        <v xml:space="preserve"> </v>
      </c>
      <c r="V2403" s="134" t="str">
        <f>IFERROR(IF(O2403="%10 sınırı aşılmıştır.",L2403-T2403,IFERROR(IF(F2403="",IF(S2403=1,0,IF(L2403-S2403=0,"",L2403-S2403)),IF(Veriler!M2403="",L2403,IF(L2403*Veriler!M2403=0,"",L2403*Veriler!M2403))),L2403)),0)</f>
        <v/>
      </c>
      <c r="W2403" s="146"/>
      <c r="X2403" s="146"/>
      <c r="Y2403" s="146"/>
    </row>
    <row r="2404" spans="1:25" s="99" customFormat="1" ht="54.75" customHeight="1" x14ac:dyDescent="0.25">
      <c r="A2404" s="96">
        <f t="shared" si="760"/>
        <v>1770</v>
      </c>
      <c r="B2404" s="175"/>
      <c r="C2404" s="176"/>
      <c r="D2404" s="113"/>
      <c r="E2404" s="115"/>
      <c r="F2404" s="174"/>
      <c r="G2404" s="114" t="str">
        <f t="shared" si="755"/>
        <v/>
      </c>
      <c r="H2404" s="115"/>
      <c r="I2404" s="115"/>
      <c r="J2404" s="115"/>
      <c r="K2404" s="115"/>
      <c r="L2404" s="133" t="str">
        <f t="shared" si="756"/>
        <v/>
      </c>
      <c r="M2404" s="116" t="str">
        <f>IF(L2404="", "", L2404/Veriler!$X$1)</f>
        <v/>
      </c>
      <c r="N2404" s="116" t="str">
        <f>IF(F2404&lt;&gt;"", "İthal Girdi", IF(Veriler!T2404="", "", IF(Veriler!S2404="H", "%0,5 üzerindedir", IF(Veriler!T2404&gt;0.1, "%10 sınırı aşılmıştır.", "Uygun"))))</f>
        <v>%0,5 üzerindedir</v>
      </c>
      <c r="O2404" s="116" t="str">
        <f t="shared" si="757"/>
        <v xml:space="preserve"> </v>
      </c>
      <c r="P2404" s="117"/>
      <c r="Q2404" s="118"/>
      <c r="R2404" s="119" t="str">
        <f t="shared" si="758"/>
        <v/>
      </c>
      <c r="S2404" s="133">
        <f>IFERROR(IF(M2404&lt;=0.005,IF(F2404="",L2404,0),IF(F2404&lt;&gt;"",0,IF(P2404="",0,IF(P2404="H",0,IF(Q2404&lt;Veriler!$G$2,L2404*Veriler!$G$2,L2404*Q2404)))))," ")</f>
        <v>0</v>
      </c>
      <c r="T2404" s="133">
        <f>IF(Veriler!T2404&lt;=0.1, S2404, IF(AND(Veriler!T2404&gt;0.1, F2404="", P2404="E"), IF(Q2404&gt;Veriler!$G$2, Q2404*S2404, IF(Q2404&lt;Veriler!$G$2, Veriler!$G$2*S2404, Q2404*S2404)), 0))</f>
        <v>0</v>
      </c>
      <c r="U2404" s="133" t="str">
        <f t="shared" si="759"/>
        <v xml:space="preserve"> </v>
      </c>
      <c r="V2404" s="134" t="str">
        <f>IFERROR(IF(O2404="%10 sınırı aşılmıştır.",L2404-T2404,IFERROR(IF(F2404="",IF(S2404=1,0,IF(L2404-S2404=0,"",L2404-S2404)),IF(Veriler!M2404="",L2404,IF(L2404*Veriler!M2404=0,"",L2404*Veriler!M2404))),L2404)),0)</f>
        <v/>
      </c>
      <c r="W2404" s="146"/>
      <c r="X2404" s="146"/>
      <c r="Y2404" s="146"/>
    </row>
    <row r="2405" spans="1:25" s="99" customFormat="1" ht="54.75" customHeight="1" x14ac:dyDescent="0.25">
      <c r="A2405" s="96">
        <f t="shared" si="760"/>
        <v>1771</v>
      </c>
      <c r="B2405" s="175"/>
      <c r="C2405" s="176"/>
      <c r="D2405" s="113"/>
      <c r="E2405" s="115"/>
      <c r="F2405" s="174"/>
      <c r="G2405" s="114" t="str">
        <f t="shared" si="755"/>
        <v/>
      </c>
      <c r="H2405" s="115"/>
      <c r="I2405" s="115"/>
      <c r="J2405" s="115"/>
      <c r="K2405" s="115"/>
      <c r="L2405" s="133" t="str">
        <f t="shared" si="756"/>
        <v/>
      </c>
      <c r="M2405" s="116" t="str">
        <f>IF(L2405="", "", L2405/Veriler!$X$1)</f>
        <v/>
      </c>
      <c r="N2405" s="116" t="str">
        <f>IF(F2405&lt;&gt;"", "İthal Girdi", IF(Veriler!T2405="", "", IF(Veriler!S2405="H", "%0,5 üzerindedir", IF(Veriler!T2405&gt;0.1, "%10 sınırı aşılmıştır.", "Uygun"))))</f>
        <v>%0,5 üzerindedir</v>
      </c>
      <c r="O2405" s="116" t="str">
        <f t="shared" si="757"/>
        <v xml:space="preserve"> </v>
      </c>
      <c r="P2405" s="117"/>
      <c r="Q2405" s="118"/>
      <c r="R2405" s="119" t="str">
        <f t="shared" si="758"/>
        <v/>
      </c>
      <c r="S2405" s="133">
        <f>IFERROR(IF(M2405&lt;=0.005,IF(F2405="",L2405,0),IF(F2405&lt;&gt;"",0,IF(P2405="",0,IF(P2405="H",0,IF(Q2405&lt;Veriler!$G$2,L2405*Veriler!$G$2,L2405*Q2405)))))," ")</f>
        <v>0</v>
      </c>
      <c r="T2405" s="133">
        <f>IF(Veriler!T2405&lt;=0.1, S2405, IF(AND(Veriler!T2405&gt;0.1, F2405="", P2405="E"), IF(Q2405&gt;Veriler!$G$2, Q2405*S2405, IF(Q2405&lt;Veriler!$G$2, Veriler!$G$2*S2405, Q2405*S2405)), 0))</f>
        <v>0</v>
      </c>
      <c r="U2405" s="133" t="str">
        <f t="shared" si="759"/>
        <v xml:space="preserve"> </v>
      </c>
      <c r="V2405" s="134" t="str">
        <f>IFERROR(IF(O2405="%10 sınırı aşılmıştır.",L2405-T2405,IFERROR(IF(F2405="",IF(S2405=1,0,IF(L2405-S2405=0,"",L2405-S2405)),IF(Veriler!M2405="",L2405,IF(L2405*Veriler!M2405=0,"",L2405*Veriler!M2405))),L2405)),0)</f>
        <v/>
      </c>
      <c r="W2405" s="146"/>
      <c r="X2405" s="146"/>
      <c r="Y2405" s="146"/>
    </row>
    <row r="2406" spans="1:25" s="99" customFormat="1" ht="54.75" customHeight="1" x14ac:dyDescent="0.25">
      <c r="A2406" s="96">
        <f t="shared" si="760"/>
        <v>1772</v>
      </c>
      <c r="B2406" s="175"/>
      <c r="C2406" s="176"/>
      <c r="D2406" s="113"/>
      <c r="E2406" s="115"/>
      <c r="F2406" s="174"/>
      <c r="G2406" s="114" t="str">
        <f t="shared" si="755"/>
        <v/>
      </c>
      <c r="H2406" s="115"/>
      <c r="I2406" s="115"/>
      <c r="J2406" s="115"/>
      <c r="K2406" s="115"/>
      <c r="L2406" s="133" t="str">
        <f t="shared" si="756"/>
        <v/>
      </c>
      <c r="M2406" s="116" t="str">
        <f>IF(L2406="", "", L2406/Veriler!$X$1)</f>
        <v/>
      </c>
      <c r="N2406" s="116" t="str">
        <f>IF(F2406&lt;&gt;"", "İthal Girdi", IF(Veriler!T2406="", "", IF(Veriler!S2406="H", "%0,5 üzerindedir", IF(Veriler!T2406&gt;0.1, "%10 sınırı aşılmıştır.", "Uygun"))))</f>
        <v>%0,5 üzerindedir</v>
      </c>
      <c r="O2406" s="116" t="str">
        <f t="shared" si="757"/>
        <v xml:space="preserve"> </v>
      </c>
      <c r="P2406" s="117"/>
      <c r="Q2406" s="118"/>
      <c r="R2406" s="119" t="str">
        <f t="shared" si="758"/>
        <v/>
      </c>
      <c r="S2406" s="133">
        <f>IFERROR(IF(M2406&lt;=0.005,IF(F2406="",L2406,0),IF(F2406&lt;&gt;"",0,IF(P2406="",0,IF(P2406="H",0,IF(Q2406&lt;Veriler!$G$2,L2406*Veriler!$G$2,L2406*Q2406)))))," ")</f>
        <v>0</v>
      </c>
      <c r="T2406" s="133">
        <f>IF(Veriler!T2406&lt;=0.1, S2406, IF(AND(Veriler!T2406&gt;0.1, F2406="", P2406="E"), IF(Q2406&gt;Veriler!$G$2, Q2406*S2406, IF(Q2406&lt;Veriler!$G$2, Veriler!$G$2*S2406, Q2406*S2406)), 0))</f>
        <v>0</v>
      </c>
      <c r="U2406" s="133" t="str">
        <f t="shared" si="759"/>
        <v xml:space="preserve"> </v>
      </c>
      <c r="V2406" s="134" t="str">
        <f>IFERROR(IF(O2406="%10 sınırı aşılmıştır.",L2406-T2406,IFERROR(IF(F2406="",IF(S2406=1,0,IF(L2406-S2406=0,"",L2406-S2406)),IF(Veriler!M2406="",L2406,IF(L2406*Veriler!M2406=0,"",L2406*Veriler!M2406))),L2406)),0)</f>
        <v/>
      </c>
      <c r="W2406" s="146"/>
      <c r="X2406" s="146"/>
      <c r="Y2406" s="146"/>
    </row>
    <row r="2407" spans="1:25" s="99" customFormat="1" ht="54.75" customHeight="1" x14ac:dyDescent="0.25">
      <c r="A2407" s="96">
        <f t="shared" si="760"/>
        <v>1773</v>
      </c>
      <c r="B2407" s="175"/>
      <c r="C2407" s="176"/>
      <c r="D2407" s="113"/>
      <c r="E2407" s="115"/>
      <c r="F2407" s="174"/>
      <c r="G2407" s="114" t="str">
        <f t="shared" si="755"/>
        <v/>
      </c>
      <c r="H2407" s="115"/>
      <c r="I2407" s="115"/>
      <c r="J2407" s="115"/>
      <c r="K2407" s="115"/>
      <c r="L2407" s="133" t="str">
        <f t="shared" si="756"/>
        <v/>
      </c>
      <c r="M2407" s="116" t="str">
        <f>IF(L2407="", "", L2407/Veriler!$X$1)</f>
        <v/>
      </c>
      <c r="N2407" s="116" t="str">
        <f>IF(F2407&lt;&gt;"", "İthal Girdi", IF(Veriler!T2407="", "", IF(Veriler!S2407="H", "%0,5 üzerindedir", IF(Veriler!T2407&gt;0.1, "%10 sınırı aşılmıştır.", "Uygun"))))</f>
        <v>%0,5 üzerindedir</v>
      </c>
      <c r="O2407" s="116" t="str">
        <f t="shared" si="757"/>
        <v xml:space="preserve"> </v>
      </c>
      <c r="P2407" s="117"/>
      <c r="Q2407" s="118"/>
      <c r="R2407" s="119" t="str">
        <f t="shared" si="758"/>
        <v/>
      </c>
      <c r="S2407" s="133">
        <f>IFERROR(IF(M2407&lt;=0.005,IF(F2407="",L2407,0),IF(F2407&lt;&gt;"",0,IF(P2407="",0,IF(P2407="H",0,IF(Q2407&lt;Veriler!$G$2,L2407*Veriler!$G$2,L2407*Q2407)))))," ")</f>
        <v>0</v>
      </c>
      <c r="T2407" s="133">
        <f>IF(Veriler!T2407&lt;=0.1, S2407, IF(AND(Veriler!T2407&gt;0.1, F2407="", P2407="E"), IF(Q2407&gt;Veriler!$G$2, Q2407*S2407, IF(Q2407&lt;Veriler!$G$2, Veriler!$G$2*S2407, Q2407*S2407)), 0))</f>
        <v>0</v>
      </c>
      <c r="U2407" s="133" t="str">
        <f t="shared" si="759"/>
        <v xml:space="preserve"> </v>
      </c>
      <c r="V2407" s="134" t="str">
        <f>IFERROR(IF(O2407="%10 sınırı aşılmıştır.",L2407-T2407,IFERROR(IF(F2407="",IF(S2407=1,0,IF(L2407-S2407=0,"",L2407-S2407)),IF(Veriler!M2407="",L2407,IF(L2407*Veriler!M2407=0,"",L2407*Veriler!M2407))),L2407)),0)</f>
        <v/>
      </c>
      <c r="W2407" s="146"/>
      <c r="X2407" s="146"/>
      <c r="Y2407" s="146"/>
    </row>
    <row r="2408" spans="1:25" s="99" customFormat="1" ht="54.75" customHeight="1" x14ac:dyDescent="0.25">
      <c r="A2408" s="96">
        <f t="shared" si="760"/>
        <v>1774</v>
      </c>
      <c r="B2408" s="175"/>
      <c r="C2408" s="176"/>
      <c r="D2408" s="113"/>
      <c r="E2408" s="115"/>
      <c r="F2408" s="174"/>
      <c r="G2408" s="114" t="str">
        <f t="shared" si="755"/>
        <v/>
      </c>
      <c r="H2408" s="115"/>
      <c r="I2408" s="115"/>
      <c r="J2408" s="115"/>
      <c r="K2408" s="115"/>
      <c r="L2408" s="133" t="str">
        <f t="shared" si="756"/>
        <v/>
      </c>
      <c r="M2408" s="116" t="str">
        <f>IF(L2408="", "", L2408/Veriler!$X$1)</f>
        <v/>
      </c>
      <c r="N2408" s="116" t="str">
        <f>IF(F2408&lt;&gt;"", "İthal Girdi", IF(Veriler!T2408="", "", IF(Veriler!S2408="H", "%0,5 üzerindedir", IF(Veriler!T2408&gt;0.1, "%10 sınırı aşılmıştır.", "Uygun"))))</f>
        <v>%0,5 üzerindedir</v>
      </c>
      <c r="O2408" s="116" t="str">
        <f t="shared" si="757"/>
        <v xml:space="preserve"> </v>
      </c>
      <c r="P2408" s="117"/>
      <c r="Q2408" s="118"/>
      <c r="R2408" s="119" t="str">
        <f t="shared" si="758"/>
        <v/>
      </c>
      <c r="S2408" s="133">
        <f>IFERROR(IF(M2408&lt;=0.005,IF(F2408="",L2408,0),IF(F2408&lt;&gt;"",0,IF(P2408="",0,IF(P2408="H",0,IF(Q2408&lt;Veriler!$G$2,L2408*Veriler!$G$2,L2408*Q2408)))))," ")</f>
        <v>0</v>
      </c>
      <c r="T2408" s="133">
        <f>IF(Veriler!T2408&lt;=0.1, S2408, IF(AND(Veriler!T2408&gt;0.1, F2408="", P2408="E"), IF(Q2408&gt;Veriler!$G$2, Q2408*S2408, IF(Q2408&lt;Veriler!$G$2, Veriler!$G$2*S2408, Q2408*S2408)), 0))</f>
        <v>0</v>
      </c>
      <c r="U2408" s="133" t="str">
        <f t="shared" si="759"/>
        <v xml:space="preserve"> </v>
      </c>
      <c r="V2408" s="134" t="str">
        <f>IFERROR(IF(O2408="%10 sınırı aşılmıştır.",L2408-T2408,IFERROR(IF(F2408="",IF(S2408=1,0,IF(L2408-S2408=0,"",L2408-S2408)),IF(Veriler!M2408="",L2408,IF(L2408*Veriler!M2408=0,"",L2408*Veriler!M2408))),L2408)),0)</f>
        <v/>
      </c>
      <c r="W2408" s="146"/>
      <c r="X2408" s="146"/>
      <c r="Y2408" s="146"/>
    </row>
    <row r="2409" spans="1:25" s="99" customFormat="1" ht="54.75" customHeight="1" x14ac:dyDescent="0.25">
      <c r="A2409" s="96">
        <f t="shared" si="760"/>
        <v>1775</v>
      </c>
      <c r="B2409" s="175"/>
      <c r="C2409" s="176"/>
      <c r="D2409" s="113"/>
      <c r="E2409" s="115"/>
      <c r="F2409" s="174"/>
      <c r="G2409" s="114" t="str">
        <f t="shared" si="755"/>
        <v/>
      </c>
      <c r="H2409" s="115"/>
      <c r="I2409" s="115"/>
      <c r="J2409" s="115"/>
      <c r="K2409" s="115"/>
      <c r="L2409" s="133" t="str">
        <f t="shared" si="756"/>
        <v/>
      </c>
      <c r="M2409" s="116" t="str">
        <f>IF(L2409="", "", L2409/Veriler!$X$1)</f>
        <v/>
      </c>
      <c r="N2409" s="116" t="str">
        <f>IF(F2409&lt;&gt;"", "İthal Girdi", IF(Veriler!T2409="", "", IF(Veriler!S2409="H", "%0,5 üzerindedir", IF(Veriler!T2409&gt;0.1, "%10 sınırı aşılmıştır.", "Uygun"))))</f>
        <v>%0,5 üzerindedir</v>
      </c>
      <c r="O2409" s="116" t="str">
        <f t="shared" si="757"/>
        <v xml:space="preserve"> </v>
      </c>
      <c r="P2409" s="117"/>
      <c r="Q2409" s="118"/>
      <c r="R2409" s="119" t="str">
        <f t="shared" si="758"/>
        <v/>
      </c>
      <c r="S2409" s="133">
        <f>IFERROR(IF(M2409&lt;=0.005,IF(F2409="",L2409,0),IF(F2409&lt;&gt;"",0,IF(P2409="",0,IF(P2409="H",0,IF(Q2409&lt;Veriler!$G$2,L2409*Veriler!$G$2,L2409*Q2409)))))," ")</f>
        <v>0</v>
      </c>
      <c r="T2409" s="133">
        <f>IF(Veriler!T2409&lt;=0.1, S2409, IF(AND(Veriler!T2409&gt;0.1, F2409="", P2409="E"), IF(Q2409&gt;Veriler!$G$2, Q2409*S2409, IF(Q2409&lt;Veriler!$G$2, Veriler!$G$2*S2409, Q2409*S2409)), 0))</f>
        <v>0</v>
      </c>
      <c r="U2409" s="133" t="str">
        <f t="shared" si="759"/>
        <v xml:space="preserve"> </v>
      </c>
      <c r="V2409" s="134" t="str">
        <f>IFERROR(IF(O2409="%10 sınırı aşılmıştır.",L2409-T2409,IFERROR(IF(F2409="",IF(S2409=1,0,IF(L2409-S2409=0,"",L2409-S2409)),IF(Veriler!M2409="",L2409,IF(L2409*Veriler!M2409=0,"",L2409*Veriler!M2409))),L2409)),0)</f>
        <v/>
      </c>
      <c r="W2409" s="146"/>
      <c r="X2409" s="146"/>
      <c r="Y2409" s="146"/>
    </row>
    <row r="2410" spans="1:25" s="99" customFormat="1" ht="54.75" customHeight="1" x14ac:dyDescent="0.25">
      <c r="A2410" s="96">
        <f t="shared" si="760"/>
        <v>1776</v>
      </c>
      <c r="B2410" s="175"/>
      <c r="C2410" s="176"/>
      <c r="D2410" s="113"/>
      <c r="E2410" s="115"/>
      <c r="F2410" s="174"/>
      <c r="G2410" s="114" t="str">
        <f t="shared" si="755"/>
        <v/>
      </c>
      <c r="H2410" s="115"/>
      <c r="I2410" s="115"/>
      <c r="J2410" s="115"/>
      <c r="K2410" s="115"/>
      <c r="L2410" s="133" t="str">
        <f t="shared" si="756"/>
        <v/>
      </c>
      <c r="M2410" s="116" t="str">
        <f>IF(L2410="", "", L2410/Veriler!$X$1)</f>
        <v/>
      </c>
      <c r="N2410" s="116" t="str">
        <f>IF(F2410&lt;&gt;"", "İthal Girdi", IF(Veriler!T2410="", "", IF(Veriler!S2410="H", "%0,5 üzerindedir", IF(Veriler!T2410&gt;0.1, "%10 sınırı aşılmıştır.", "Uygun"))))</f>
        <v>%0,5 üzerindedir</v>
      </c>
      <c r="O2410" s="116" t="str">
        <f t="shared" si="757"/>
        <v xml:space="preserve"> </v>
      </c>
      <c r="P2410" s="117"/>
      <c r="Q2410" s="118"/>
      <c r="R2410" s="119" t="str">
        <f t="shared" si="758"/>
        <v/>
      </c>
      <c r="S2410" s="133">
        <f>IFERROR(IF(M2410&lt;=0.005,IF(F2410="",L2410,0),IF(F2410&lt;&gt;"",0,IF(P2410="",0,IF(P2410="H",0,IF(Q2410&lt;Veriler!$G$2,L2410*Veriler!$G$2,L2410*Q2410)))))," ")</f>
        <v>0</v>
      </c>
      <c r="T2410" s="133">
        <f>IF(Veriler!T2410&lt;=0.1, S2410, IF(AND(Veriler!T2410&gt;0.1, F2410="", P2410="E"), IF(Q2410&gt;Veriler!$G$2, Q2410*S2410, IF(Q2410&lt;Veriler!$G$2, Veriler!$G$2*S2410, Q2410*S2410)), 0))</f>
        <v>0</v>
      </c>
      <c r="U2410" s="133" t="str">
        <f t="shared" si="759"/>
        <v xml:space="preserve"> </v>
      </c>
      <c r="V2410" s="134" t="str">
        <f>IFERROR(IF(O2410="%10 sınırı aşılmıştır.",L2410-T2410,IFERROR(IF(F2410="",IF(S2410=1,0,IF(L2410-S2410=0,"",L2410-S2410)),IF(Veriler!M2410="",L2410,IF(L2410*Veriler!M2410=0,"",L2410*Veriler!M2410))),L2410)),0)</f>
        <v/>
      </c>
      <c r="W2410" s="146"/>
      <c r="X2410" s="146"/>
      <c r="Y2410" s="146"/>
    </row>
    <row r="2411" spans="1:25" s="99" customFormat="1" ht="54.75" customHeight="1" x14ac:dyDescent="0.25">
      <c r="A2411" s="96">
        <f t="shared" si="760"/>
        <v>1777</v>
      </c>
      <c r="B2411" s="175"/>
      <c r="C2411" s="176"/>
      <c r="D2411" s="113"/>
      <c r="E2411" s="115"/>
      <c r="F2411" s="174"/>
      <c r="G2411" s="114" t="str">
        <f t="shared" si="755"/>
        <v/>
      </c>
      <c r="H2411" s="115"/>
      <c r="I2411" s="115"/>
      <c r="J2411" s="115"/>
      <c r="K2411" s="115"/>
      <c r="L2411" s="133" t="str">
        <f t="shared" si="756"/>
        <v/>
      </c>
      <c r="M2411" s="116" t="str">
        <f>IF(L2411="", "", L2411/Veriler!$X$1)</f>
        <v/>
      </c>
      <c r="N2411" s="116" t="str">
        <f>IF(F2411&lt;&gt;"", "İthal Girdi", IF(Veriler!T2411="", "", IF(Veriler!S2411="H", "%0,5 üzerindedir", IF(Veriler!T2411&gt;0.1, "%10 sınırı aşılmıştır.", "Uygun"))))</f>
        <v>%0,5 üzerindedir</v>
      </c>
      <c r="O2411" s="116" t="str">
        <f t="shared" si="757"/>
        <v xml:space="preserve"> </v>
      </c>
      <c r="P2411" s="117"/>
      <c r="Q2411" s="118"/>
      <c r="R2411" s="119" t="str">
        <f t="shared" si="758"/>
        <v/>
      </c>
      <c r="S2411" s="133">
        <f>IFERROR(IF(M2411&lt;=0.005,IF(F2411="",L2411,0),IF(F2411&lt;&gt;"",0,IF(P2411="",0,IF(P2411="H",0,IF(Q2411&lt;Veriler!$G$2,L2411*Veriler!$G$2,L2411*Q2411)))))," ")</f>
        <v>0</v>
      </c>
      <c r="T2411" s="133">
        <f>IF(Veriler!T2411&lt;=0.1, S2411, IF(AND(Veriler!T2411&gt;0.1, F2411="", P2411="E"), IF(Q2411&gt;Veriler!$G$2, Q2411*S2411, IF(Q2411&lt;Veriler!$G$2, Veriler!$G$2*S2411, Q2411*S2411)), 0))</f>
        <v>0</v>
      </c>
      <c r="U2411" s="133" t="str">
        <f t="shared" si="759"/>
        <v xml:space="preserve"> </v>
      </c>
      <c r="V2411" s="134" t="str">
        <f>IFERROR(IF(O2411="%10 sınırı aşılmıştır.",L2411-T2411,IFERROR(IF(F2411="",IF(S2411=1,0,IF(L2411-S2411=0,"",L2411-S2411)),IF(Veriler!M2411="",L2411,IF(L2411*Veriler!M2411=0,"",L2411*Veriler!M2411))),L2411)),0)</f>
        <v/>
      </c>
      <c r="W2411" s="146"/>
      <c r="X2411" s="146"/>
      <c r="Y2411" s="146"/>
    </row>
    <row r="2412" spans="1:25" s="99" customFormat="1" ht="54.75" customHeight="1" x14ac:dyDescent="0.25">
      <c r="A2412" s="96">
        <f t="shared" si="760"/>
        <v>1778</v>
      </c>
      <c r="B2412" s="175"/>
      <c r="C2412" s="176"/>
      <c r="D2412" s="113"/>
      <c r="E2412" s="115"/>
      <c r="F2412" s="174"/>
      <c r="G2412" s="114" t="str">
        <f t="shared" si="755"/>
        <v/>
      </c>
      <c r="H2412" s="115"/>
      <c r="I2412" s="115"/>
      <c r="J2412" s="115"/>
      <c r="K2412" s="115"/>
      <c r="L2412" s="133" t="str">
        <f t="shared" si="756"/>
        <v/>
      </c>
      <c r="M2412" s="116" t="str">
        <f>IF(L2412="", "", L2412/Veriler!$X$1)</f>
        <v/>
      </c>
      <c r="N2412" s="116" t="str">
        <f>IF(F2412&lt;&gt;"", "İthal Girdi", IF(Veriler!T2412="", "", IF(Veriler!S2412="H", "%0,5 üzerindedir", IF(Veriler!T2412&gt;0.1, "%10 sınırı aşılmıştır.", "Uygun"))))</f>
        <v>%0,5 üzerindedir</v>
      </c>
      <c r="O2412" s="116" t="str">
        <f t="shared" si="757"/>
        <v xml:space="preserve"> </v>
      </c>
      <c r="P2412" s="117"/>
      <c r="Q2412" s="118"/>
      <c r="R2412" s="119" t="str">
        <f t="shared" si="758"/>
        <v/>
      </c>
      <c r="S2412" s="133">
        <f>IFERROR(IF(M2412&lt;=0.005,IF(F2412="",L2412,0),IF(F2412&lt;&gt;"",0,IF(P2412="",0,IF(P2412="H",0,IF(Q2412&lt;Veriler!$G$2,L2412*Veriler!$G$2,L2412*Q2412)))))," ")</f>
        <v>0</v>
      </c>
      <c r="T2412" s="133">
        <f>IF(Veriler!T2412&lt;=0.1, S2412, IF(AND(Veriler!T2412&gt;0.1, F2412="", P2412="E"), IF(Q2412&gt;Veriler!$G$2, Q2412*S2412, IF(Q2412&lt;Veriler!$G$2, Veriler!$G$2*S2412, Q2412*S2412)), 0))</f>
        <v>0</v>
      </c>
      <c r="U2412" s="133" t="str">
        <f t="shared" si="759"/>
        <v xml:space="preserve"> </v>
      </c>
      <c r="V2412" s="134" t="str">
        <f>IFERROR(IF(O2412="%10 sınırı aşılmıştır.",L2412-T2412,IFERROR(IF(F2412="",IF(S2412=1,0,IF(L2412-S2412=0,"",L2412-S2412)),IF(Veriler!M2412="",L2412,IF(L2412*Veriler!M2412=0,"",L2412*Veriler!M2412))),L2412)),0)</f>
        <v/>
      </c>
      <c r="W2412" s="146"/>
      <c r="X2412" s="146"/>
      <c r="Y2412" s="146"/>
    </row>
    <row r="2413" spans="1:25" s="99" customFormat="1" ht="36" hidden="1" customHeight="1" x14ac:dyDescent="0.25">
      <c r="A2413" s="101"/>
      <c r="B2413" s="191" t="s">
        <v>16</v>
      </c>
      <c r="C2413" s="176"/>
      <c r="D2413" s="120"/>
      <c r="E2413" s="171"/>
      <c r="F2413" s="172"/>
      <c r="G2413" s="121"/>
      <c r="H2413" s="115"/>
      <c r="I2413" s="115"/>
      <c r="J2413" s="115"/>
      <c r="K2413" s="115"/>
      <c r="L2413" s="121"/>
      <c r="M2413" s="121"/>
      <c r="N2413" s="121"/>
      <c r="O2413" s="121"/>
      <c r="P2413" s="120"/>
      <c r="Q2413" s="120"/>
      <c r="R2413" s="183"/>
      <c r="S2413" s="184"/>
      <c r="T2413" s="121"/>
      <c r="U2413" s="121"/>
      <c r="V2413" s="121"/>
      <c r="W2413" s="146"/>
      <c r="X2413" s="146"/>
      <c r="Y2413" s="146"/>
    </row>
    <row r="2414" spans="1:25" s="99" customFormat="1" ht="54.75" customHeight="1" x14ac:dyDescent="0.25">
      <c r="A2414" s="96">
        <f>A2412+1</f>
        <v>1779</v>
      </c>
      <c r="B2414" s="175"/>
      <c r="C2414" s="176"/>
      <c r="D2414" s="113"/>
      <c r="E2414" s="115"/>
      <c r="F2414" s="174"/>
      <c r="G2414" s="114" t="str">
        <f t="shared" ref="G2414:G2427" si="761">IF(AND(F2414&lt;&gt;"",V2414&lt;&gt;"",L2414&lt;&gt;0),V2414/L2414,"")</f>
        <v/>
      </c>
      <c r="H2414" s="115"/>
      <c r="I2414" s="115"/>
      <c r="J2414" s="115"/>
      <c r="K2414" s="115"/>
      <c r="L2414" s="133" t="str">
        <f t="shared" ref="L2414:L2427" si="762">IF(AND(H2414&lt;&gt;0, J2414&lt;&gt;0, K2414&lt;&gt;0), H2414*J2414*K2414, "")</f>
        <v/>
      </c>
      <c r="M2414" s="116" t="str">
        <f>IF(L2414="", "", L2414/Veriler!$X$1)</f>
        <v/>
      </c>
      <c r="N2414" s="116" t="str">
        <f>IF(F2414&lt;&gt;"", "İthal Girdi", IF(Veriler!T2414="", "", IF(Veriler!S2414="H", "%0,5 üzerindedir", IF(Veriler!T2414&gt;0.1, "%10 sınırı aşılmıştır.", "Uygun"))))</f>
        <v>%0,5 üzerindedir</v>
      </c>
      <c r="O2414" s="116" t="str">
        <f t="shared" ref="O2414:O2427" si="763">IF(M2414=""," ",N2414)</f>
        <v xml:space="preserve"> </v>
      </c>
      <c r="P2414" s="117"/>
      <c r="Q2414" s="118"/>
      <c r="R2414" s="119" t="str">
        <f t="shared" ref="R2414:R2427" si="764">IFERROR(IF(AND(T2414&lt;&gt;"",L2414&lt;&gt;"",L2414&lt;&gt;0,T2414&lt;&gt;0),T2414/L2414,"")," ")</f>
        <v/>
      </c>
      <c r="S2414" s="133">
        <f>IFERROR(IF(M2414&lt;=0.005,IF(F2414="",L2414,0),IF(F2414&lt;&gt;"",0,IF(P2414="",0,IF(P2414="H",0,IF(Q2414&lt;Veriler!$G$2,L2414*Veriler!$G$2,L2414*Q2414)))))," ")</f>
        <v>0</v>
      </c>
      <c r="T2414" s="133">
        <f>IF(Veriler!T2414&lt;=0.1, S2414, IF(AND(Veriler!T2414&gt;0.1, F2414="", P2414="E"), IF(Q2414&gt;Veriler!$G$2, Q2414*S2414, IF(Q2414&lt;Veriler!$G$2, Veriler!$G$2*S2414, Q2414*S2414)), 0))</f>
        <v>0</v>
      </c>
      <c r="U2414" s="133" t="str">
        <f t="shared" ref="U2414:U2427" si="765">IF(T2414=0," ",T2414)</f>
        <v xml:space="preserve"> </v>
      </c>
      <c r="V2414" s="134" t="str">
        <f>IFERROR(IF(O2414="%10 sınırı aşılmıştır.",L2414-T2414,IFERROR(IF(F2414="",IF(S2414=1,0,IF(L2414-S2414=0,"",L2414-S2414)),IF(Veriler!M2414="",L2414,IF(L2414*Veriler!M2414=0,"",L2414*Veriler!M2414))),L2414)),0)</f>
        <v/>
      </c>
      <c r="W2414" s="146"/>
      <c r="X2414" s="146"/>
      <c r="Y2414" s="146"/>
    </row>
    <row r="2415" spans="1:25" s="99" customFormat="1" ht="54.75" customHeight="1" x14ac:dyDescent="0.25">
      <c r="A2415" s="96">
        <f t="shared" ref="A2415:A2427" si="766">A2414+1</f>
        <v>1780</v>
      </c>
      <c r="B2415" s="175"/>
      <c r="C2415" s="176"/>
      <c r="D2415" s="113"/>
      <c r="E2415" s="115"/>
      <c r="F2415" s="174"/>
      <c r="G2415" s="114" t="str">
        <f t="shared" si="761"/>
        <v/>
      </c>
      <c r="H2415" s="115"/>
      <c r="I2415" s="115"/>
      <c r="J2415" s="115"/>
      <c r="K2415" s="115"/>
      <c r="L2415" s="133" t="str">
        <f t="shared" si="762"/>
        <v/>
      </c>
      <c r="M2415" s="116" t="str">
        <f>IF(L2415="", "", L2415/Veriler!$X$1)</f>
        <v/>
      </c>
      <c r="N2415" s="116" t="str">
        <f>IF(F2415&lt;&gt;"", "İthal Girdi", IF(Veriler!T2415="", "", IF(Veriler!S2415="H", "%0,5 üzerindedir", IF(Veriler!T2415&gt;0.1, "%10 sınırı aşılmıştır.", "Uygun"))))</f>
        <v>%0,5 üzerindedir</v>
      </c>
      <c r="O2415" s="116" t="str">
        <f t="shared" si="763"/>
        <v xml:space="preserve"> </v>
      </c>
      <c r="P2415" s="117"/>
      <c r="Q2415" s="118"/>
      <c r="R2415" s="119" t="str">
        <f t="shared" si="764"/>
        <v/>
      </c>
      <c r="S2415" s="133">
        <f>IFERROR(IF(M2415&lt;=0.005,IF(F2415="",L2415,0),IF(F2415&lt;&gt;"",0,IF(P2415="",0,IF(P2415="H",0,IF(Q2415&lt;Veriler!$G$2,L2415*Veriler!$G$2,L2415*Q2415)))))," ")</f>
        <v>0</v>
      </c>
      <c r="T2415" s="133">
        <f>IF(Veriler!T2415&lt;=0.1, S2415, IF(AND(Veriler!T2415&gt;0.1, F2415="", P2415="E"), IF(Q2415&gt;Veriler!$G$2, Q2415*S2415, IF(Q2415&lt;Veriler!$G$2, Veriler!$G$2*S2415, Q2415*S2415)), 0))</f>
        <v>0</v>
      </c>
      <c r="U2415" s="133" t="str">
        <f t="shared" si="765"/>
        <v xml:space="preserve"> </v>
      </c>
      <c r="V2415" s="134" t="str">
        <f>IFERROR(IF(O2415="%10 sınırı aşılmıştır.",L2415-T2415,IFERROR(IF(F2415="",IF(S2415=1,0,IF(L2415-S2415=0,"",L2415-S2415)),IF(Veriler!M2415="",L2415,IF(L2415*Veriler!M2415=0,"",L2415*Veriler!M2415))),L2415)),0)</f>
        <v/>
      </c>
      <c r="W2415" s="146"/>
      <c r="X2415" s="146"/>
      <c r="Y2415" s="146"/>
    </row>
    <row r="2416" spans="1:25" s="99" customFormat="1" ht="54.75" customHeight="1" x14ac:dyDescent="0.25">
      <c r="A2416" s="96">
        <f t="shared" si="766"/>
        <v>1781</v>
      </c>
      <c r="B2416" s="175"/>
      <c r="C2416" s="176"/>
      <c r="D2416" s="113"/>
      <c r="E2416" s="115"/>
      <c r="F2416" s="174"/>
      <c r="G2416" s="114" t="str">
        <f t="shared" si="761"/>
        <v/>
      </c>
      <c r="H2416" s="115"/>
      <c r="I2416" s="115"/>
      <c r="J2416" s="115"/>
      <c r="K2416" s="115"/>
      <c r="L2416" s="133" t="str">
        <f t="shared" si="762"/>
        <v/>
      </c>
      <c r="M2416" s="116" t="str">
        <f>IF(L2416="", "", L2416/Veriler!$X$1)</f>
        <v/>
      </c>
      <c r="N2416" s="116" t="str">
        <f>IF(F2416&lt;&gt;"", "İthal Girdi", IF(Veriler!T2416="", "", IF(Veriler!S2416="H", "%0,5 üzerindedir", IF(Veriler!T2416&gt;0.1, "%10 sınırı aşılmıştır.", "Uygun"))))</f>
        <v>%0,5 üzerindedir</v>
      </c>
      <c r="O2416" s="116" t="str">
        <f t="shared" si="763"/>
        <v xml:space="preserve"> </v>
      </c>
      <c r="P2416" s="117"/>
      <c r="Q2416" s="118"/>
      <c r="R2416" s="119" t="str">
        <f t="shared" si="764"/>
        <v/>
      </c>
      <c r="S2416" s="133">
        <f>IFERROR(IF(M2416&lt;=0.005,IF(F2416="",L2416,0),IF(F2416&lt;&gt;"",0,IF(P2416="",0,IF(P2416="H",0,IF(Q2416&lt;Veriler!$G$2,L2416*Veriler!$G$2,L2416*Q2416)))))," ")</f>
        <v>0</v>
      </c>
      <c r="T2416" s="133">
        <f>IF(Veriler!T2416&lt;=0.1, S2416, IF(AND(Veriler!T2416&gt;0.1, F2416="", P2416="E"), IF(Q2416&gt;Veriler!$G$2, Q2416*S2416, IF(Q2416&lt;Veriler!$G$2, Veriler!$G$2*S2416, Q2416*S2416)), 0))</f>
        <v>0</v>
      </c>
      <c r="U2416" s="133" t="str">
        <f t="shared" si="765"/>
        <v xml:space="preserve"> </v>
      </c>
      <c r="V2416" s="134" t="str">
        <f>IFERROR(IF(O2416="%10 sınırı aşılmıştır.",L2416-T2416,IFERROR(IF(F2416="",IF(S2416=1,0,IF(L2416-S2416=0,"",L2416-S2416)),IF(Veriler!M2416="",L2416,IF(L2416*Veriler!M2416=0,"",L2416*Veriler!M2416))),L2416)),0)</f>
        <v/>
      </c>
      <c r="W2416" s="146"/>
      <c r="X2416" s="146"/>
      <c r="Y2416" s="146"/>
    </row>
    <row r="2417" spans="1:25" s="99" customFormat="1" ht="54.75" customHeight="1" x14ac:dyDescent="0.25">
      <c r="A2417" s="96">
        <f t="shared" si="766"/>
        <v>1782</v>
      </c>
      <c r="B2417" s="175"/>
      <c r="C2417" s="176"/>
      <c r="D2417" s="113"/>
      <c r="E2417" s="115"/>
      <c r="F2417" s="174"/>
      <c r="G2417" s="114" t="str">
        <f t="shared" si="761"/>
        <v/>
      </c>
      <c r="H2417" s="115"/>
      <c r="I2417" s="115"/>
      <c r="J2417" s="115"/>
      <c r="K2417" s="115"/>
      <c r="L2417" s="133" t="str">
        <f t="shared" si="762"/>
        <v/>
      </c>
      <c r="M2417" s="116" t="str">
        <f>IF(L2417="", "", L2417/Veriler!$X$1)</f>
        <v/>
      </c>
      <c r="N2417" s="116" t="str">
        <f>IF(F2417&lt;&gt;"", "İthal Girdi", IF(Veriler!T2417="", "", IF(Veriler!S2417="H", "%0,5 üzerindedir", IF(Veriler!T2417&gt;0.1, "%10 sınırı aşılmıştır.", "Uygun"))))</f>
        <v>%0,5 üzerindedir</v>
      </c>
      <c r="O2417" s="116" t="str">
        <f t="shared" si="763"/>
        <v xml:space="preserve"> </v>
      </c>
      <c r="P2417" s="117"/>
      <c r="Q2417" s="118"/>
      <c r="R2417" s="119" t="str">
        <f t="shared" si="764"/>
        <v/>
      </c>
      <c r="S2417" s="133">
        <f>IFERROR(IF(M2417&lt;=0.005,IF(F2417="",L2417,0),IF(F2417&lt;&gt;"",0,IF(P2417="",0,IF(P2417="H",0,IF(Q2417&lt;Veriler!$G$2,L2417*Veriler!$G$2,L2417*Q2417)))))," ")</f>
        <v>0</v>
      </c>
      <c r="T2417" s="133">
        <f>IF(Veriler!T2417&lt;=0.1, S2417, IF(AND(Veriler!T2417&gt;0.1, F2417="", P2417="E"), IF(Q2417&gt;Veriler!$G$2, Q2417*S2417, IF(Q2417&lt;Veriler!$G$2, Veriler!$G$2*S2417, Q2417*S2417)), 0))</f>
        <v>0</v>
      </c>
      <c r="U2417" s="133" t="str">
        <f t="shared" si="765"/>
        <v xml:space="preserve"> </v>
      </c>
      <c r="V2417" s="134" t="str">
        <f>IFERROR(IF(O2417="%10 sınırı aşılmıştır.",L2417-T2417,IFERROR(IF(F2417="",IF(S2417=1,0,IF(L2417-S2417=0,"",L2417-S2417)),IF(Veriler!M2417="",L2417,IF(L2417*Veriler!M2417=0,"",L2417*Veriler!M2417))),L2417)),0)</f>
        <v/>
      </c>
      <c r="W2417" s="146"/>
      <c r="X2417" s="146"/>
      <c r="Y2417" s="146"/>
    </row>
    <row r="2418" spans="1:25" s="99" customFormat="1" ht="54.75" customHeight="1" x14ac:dyDescent="0.25">
      <c r="A2418" s="96">
        <f t="shared" si="766"/>
        <v>1783</v>
      </c>
      <c r="B2418" s="175"/>
      <c r="C2418" s="176"/>
      <c r="D2418" s="113"/>
      <c r="E2418" s="115"/>
      <c r="F2418" s="174"/>
      <c r="G2418" s="114" t="str">
        <f t="shared" si="761"/>
        <v/>
      </c>
      <c r="H2418" s="115"/>
      <c r="I2418" s="115"/>
      <c r="J2418" s="115"/>
      <c r="K2418" s="115"/>
      <c r="L2418" s="133" t="str">
        <f t="shared" si="762"/>
        <v/>
      </c>
      <c r="M2418" s="116" t="str">
        <f>IF(L2418="", "", L2418/Veriler!$X$1)</f>
        <v/>
      </c>
      <c r="N2418" s="116" t="str">
        <f>IF(F2418&lt;&gt;"", "İthal Girdi", IF(Veriler!T2418="", "", IF(Veriler!S2418="H", "%0,5 üzerindedir", IF(Veriler!T2418&gt;0.1, "%10 sınırı aşılmıştır.", "Uygun"))))</f>
        <v>%0,5 üzerindedir</v>
      </c>
      <c r="O2418" s="116" t="str">
        <f t="shared" si="763"/>
        <v xml:space="preserve"> </v>
      </c>
      <c r="P2418" s="117"/>
      <c r="Q2418" s="118"/>
      <c r="R2418" s="119" t="str">
        <f t="shared" si="764"/>
        <v/>
      </c>
      <c r="S2418" s="133">
        <f>IFERROR(IF(M2418&lt;=0.005,IF(F2418="",L2418,0),IF(F2418&lt;&gt;"",0,IF(P2418="",0,IF(P2418="H",0,IF(Q2418&lt;Veriler!$G$2,L2418*Veriler!$G$2,L2418*Q2418)))))," ")</f>
        <v>0</v>
      </c>
      <c r="T2418" s="133">
        <f>IF(Veriler!T2418&lt;=0.1, S2418, IF(AND(Veriler!T2418&gt;0.1, F2418="", P2418="E"), IF(Q2418&gt;Veriler!$G$2, Q2418*S2418, IF(Q2418&lt;Veriler!$G$2, Veriler!$G$2*S2418, Q2418*S2418)), 0))</f>
        <v>0</v>
      </c>
      <c r="U2418" s="133" t="str">
        <f t="shared" si="765"/>
        <v xml:space="preserve"> </v>
      </c>
      <c r="V2418" s="134" t="str">
        <f>IFERROR(IF(O2418="%10 sınırı aşılmıştır.",L2418-T2418,IFERROR(IF(F2418="",IF(S2418=1,0,IF(L2418-S2418=0,"",L2418-S2418)),IF(Veriler!M2418="",L2418,IF(L2418*Veriler!M2418=0,"",L2418*Veriler!M2418))),L2418)),0)</f>
        <v/>
      </c>
      <c r="W2418" s="146"/>
      <c r="X2418" s="146"/>
      <c r="Y2418" s="146"/>
    </row>
    <row r="2419" spans="1:25" s="99" customFormat="1" ht="54.75" customHeight="1" x14ac:dyDescent="0.25">
      <c r="A2419" s="96">
        <f t="shared" si="766"/>
        <v>1784</v>
      </c>
      <c r="B2419" s="175"/>
      <c r="C2419" s="176"/>
      <c r="D2419" s="113"/>
      <c r="E2419" s="115"/>
      <c r="F2419" s="174"/>
      <c r="G2419" s="114" t="str">
        <f t="shared" si="761"/>
        <v/>
      </c>
      <c r="H2419" s="115"/>
      <c r="I2419" s="115"/>
      <c r="J2419" s="115"/>
      <c r="K2419" s="115"/>
      <c r="L2419" s="133" t="str">
        <f t="shared" si="762"/>
        <v/>
      </c>
      <c r="M2419" s="116" t="str">
        <f>IF(L2419="", "", L2419/Veriler!$X$1)</f>
        <v/>
      </c>
      <c r="N2419" s="116" t="str">
        <f>IF(F2419&lt;&gt;"", "İthal Girdi", IF(Veriler!T2419="", "", IF(Veriler!S2419="H", "%0,5 üzerindedir", IF(Veriler!T2419&gt;0.1, "%10 sınırı aşılmıştır.", "Uygun"))))</f>
        <v>%0,5 üzerindedir</v>
      </c>
      <c r="O2419" s="116" t="str">
        <f t="shared" si="763"/>
        <v xml:space="preserve"> </v>
      </c>
      <c r="P2419" s="117"/>
      <c r="Q2419" s="118"/>
      <c r="R2419" s="119" t="str">
        <f t="shared" si="764"/>
        <v/>
      </c>
      <c r="S2419" s="133">
        <f>IFERROR(IF(M2419&lt;=0.005,IF(F2419="",L2419,0),IF(F2419&lt;&gt;"",0,IF(P2419="",0,IF(P2419="H",0,IF(Q2419&lt;Veriler!$G$2,L2419*Veriler!$G$2,L2419*Q2419)))))," ")</f>
        <v>0</v>
      </c>
      <c r="T2419" s="133">
        <f>IF(Veriler!T2419&lt;=0.1, S2419, IF(AND(Veriler!T2419&gt;0.1, F2419="", P2419="E"), IF(Q2419&gt;Veriler!$G$2, Q2419*S2419, IF(Q2419&lt;Veriler!$G$2, Veriler!$G$2*S2419, Q2419*S2419)), 0))</f>
        <v>0</v>
      </c>
      <c r="U2419" s="133" t="str">
        <f t="shared" si="765"/>
        <v xml:space="preserve"> </v>
      </c>
      <c r="V2419" s="134" t="str">
        <f>IFERROR(IF(O2419="%10 sınırı aşılmıştır.",L2419-T2419,IFERROR(IF(F2419="",IF(S2419=1,0,IF(L2419-S2419=0,"",L2419-S2419)),IF(Veriler!M2419="",L2419,IF(L2419*Veriler!M2419=0,"",L2419*Veriler!M2419))),L2419)),0)</f>
        <v/>
      </c>
      <c r="W2419" s="146"/>
      <c r="X2419" s="146"/>
      <c r="Y2419" s="146"/>
    </row>
    <row r="2420" spans="1:25" s="99" customFormat="1" ht="54.75" customHeight="1" x14ac:dyDescent="0.25">
      <c r="A2420" s="96">
        <f t="shared" si="766"/>
        <v>1785</v>
      </c>
      <c r="B2420" s="175"/>
      <c r="C2420" s="176"/>
      <c r="D2420" s="113"/>
      <c r="E2420" s="115"/>
      <c r="F2420" s="174"/>
      <c r="G2420" s="114" t="str">
        <f t="shared" si="761"/>
        <v/>
      </c>
      <c r="H2420" s="115"/>
      <c r="I2420" s="115"/>
      <c r="J2420" s="115"/>
      <c r="K2420" s="115"/>
      <c r="L2420" s="133" t="str">
        <f t="shared" si="762"/>
        <v/>
      </c>
      <c r="M2420" s="116" t="str">
        <f>IF(L2420="", "", L2420/Veriler!$X$1)</f>
        <v/>
      </c>
      <c r="N2420" s="116" t="str">
        <f>IF(F2420&lt;&gt;"", "İthal Girdi", IF(Veriler!T2420="", "", IF(Veriler!S2420="H", "%0,5 üzerindedir", IF(Veriler!T2420&gt;0.1, "%10 sınırı aşılmıştır.", "Uygun"))))</f>
        <v>%0,5 üzerindedir</v>
      </c>
      <c r="O2420" s="116" t="str">
        <f t="shared" si="763"/>
        <v xml:space="preserve"> </v>
      </c>
      <c r="P2420" s="117"/>
      <c r="Q2420" s="118"/>
      <c r="R2420" s="119" t="str">
        <f t="shared" si="764"/>
        <v/>
      </c>
      <c r="S2420" s="133">
        <f>IFERROR(IF(M2420&lt;=0.005,IF(F2420="",L2420,0),IF(F2420&lt;&gt;"",0,IF(P2420="",0,IF(P2420="H",0,IF(Q2420&lt;Veriler!$G$2,L2420*Veriler!$G$2,L2420*Q2420)))))," ")</f>
        <v>0</v>
      </c>
      <c r="T2420" s="133">
        <f>IF(Veriler!T2420&lt;=0.1, S2420, IF(AND(Veriler!T2420&gt;0.1, F2420="", P2420="E"), IF(Q2420&gt;Veriler!$G$2, Q2420*S2420, IF(Q2420&lt;Veriler!$G$2, Veriler!$G$2*S2420, Q2420*S2420)), 0))</f>
        <v>0</v>
      </c>
      <c r="U2420" s="133" t="str">
        <f t="shared" si="765"/>
        <v xml:space="preserve"> </v>
      </c>
      <c r="V2420" s="134" t="str">
        <f>IFERROR(IF(O2420="%10 sınırı aşılmıştır.",L2420-T2420,IFERROR(IF(F2420="",IF(S2420=1,0,IF(L2420-S2420=0,"",L2420-S2420)),IF(Veriler!M2420="",L2420,IF(L2420*Veriler!M2420=0,"",L2420*Veriler!M2420))),L2420)),0)</f>
        <v/>
      </c>
      <c r="W2420" s="146"/>
      <c r="X2420" s="146"/>
      <c r="Y2420" s="146"/>
    </row>
    <row r="2421" spans="1:25" s="99" customFormat="1" ht="54.75" customHeight="1" x14ac:dyDescent="0.25">
      <c r="A2421" s="96">
        <f t="shared" si="766"/>
        <v>1786</v>
      </c>
      <c r="B2421" s="175"/>
      <c r="C2421" s="176"/>
      <c r="D2421" s="113"/>
      <c r="E2421" s="115"/>
      <c r="F2421" s="174"/>
      <c r="G2421" s="114" t="str">
        <f t="shared" si="761"/>
        <v/>
      </c>
      <c r="H2421" s="115"/>
      <c r="I2421" s="115"/>
      <c r="J2421" s="115"/>
      <c r="K2421" s="115"/>
      <c r="L2421" s="133" t="str">
        <f t="shared" si="762"/>
        <v/>
      </c>
      <c r="M2421" s="116" t="str">
        <f>IF(L2421="", "", L2421/Veriler!$X$1)</f>
        <v/>
      </c>
      <c r="N2421" s="116" t="str">
        <f>IF(F2421&lt;&gt;"", "İthal Girdi", IF(Veriler!T2421="", "", IF(Veriler!S2421="H", "%0,5 üzerindedir", IF(Veriler!T2421&gt;0.1, "%10 sınırı aşılmıştır.", "Uygun"))))</f>
        <v>%0,5 üzerindedir</v>
      </c>
      <c r="O2421" s="116" t="str">
        <f t="shared" si="763"/>
        <v xml:space="preserve"> </v>
      </c>
      <c r="P2421" s="117"/>
      <c r="Q2421" s="118"/>
      <c r="R2421" s="119" t="str">
        <f t="shared" si="764"/>
        <v/>
      </c>
      <c r="S2421" s="133">
        <f>IFERROR(IF(M2421&lt;=0.005,IF(F2421="",L2421,0),IF(F2421&lt;&gt;"",0,IF(P2421="",0,IF(P2421="H",0,IF(Q2421&lt;Veriler!$G$2,L2421*Veriler!$G$2,L2421*Q2421)))))," ")</f>
        <v>0</v>
      </c>
      <c r="T2421" s="133">
        <f>IF(Veriler!T2421&lt;=0.1, S2421, IF(AND(Veriler!T2421&gt;0.1, F2421="", P2421="E"), IF(Q2421&gt;Veriler!$G$2, Q2421*S2421, IF(Q2421&lt;Veriler!$G$2, Veriler!$G$2*S2421, Q2421*S2421)), 0))</f>
        <v>0</v>
      </c>
      <c r="U2421" s="133" t="str">
        <f t="shared" si="765"/>
        <v xml:space="preserve"> </v>
      </c>
      <c r="V2421" s="134" t="str">
        <f>IFERROR(IF(O2421="%10 sınırı aşılmıştır.",L2421-T2421,IFERROR(IF(F2421="",IF(S2421=1,0,IF(L2421-S2421=0,"",L2421-S2421)),IF(Veriler!M2421="",L2421,IF(L2421*Veriler!M2421=0,"",L2421*Veriler!M2421))),L2421)),0)</f>
        <v/>
      </c>
      <c r="W2421" s="146"/>
      <c r="X2421" s="146"/>
      <c r="Y2421" s="146"/>
    </row>
    <row r="2422" spans="1:25" s="99" customFormat="1" ht="54.75" customHeight="1" x14ac:dyDescent="0.25">
      <c r="A2422" s="96">
        <f t="shared" si="766"/>
        <v>1787</v>
      </c>
      <c r="B2422" s="175"/>
      <c r="C2422" s="176"/>
      <c r="D2422" s="113"/>
      <c r="E2422" s="115"/>
      <c r="F2422" s="174"/>
      <c r="G2422" s="114" t="str">
        <f t="shared" si="761"/>
        <v/>
      </c>
      <c r="H2422" s="115"/>
      <c r="I2422" s="115"/>
      <c r="J2422" s="115"/>
      <c r="K2422" s="115"/>
      <c r="L2422" s="133" t="str">
        <f t="shared" si="762"/>
        <v/>
      </c>
      <c r="M2422" s="116" t="str">
        <f>IF(L2422="", "", L2422/Veriler!$X$1)</f>
        <v/>
      </c>
      <c r="N2422" s="116" t="str">
        <f>IF(F2422&lt;&gt;"", "İthal Girdi", IF(Veriler!T2422="", "", IF(Veriler!S2422="H", "%0,5 üzerindedir", IF(Veriler!T2422&gt;0.1, "%10 sınırı aşılmıştır.", "Uygun"))))</f>
        <v>%0,5 üzerindedir</v>
      </c>
      <c r="O2422" s="116" t="str">
        <f t="shared" si="763"/>
        <v xml:space="preserve"> </v>
      </c>
      <c r="P2422" s="117"/>
      <c r="Q2422" s="118"/>
      <c r="R2422" s="119" t="str">
        <f t="shared" si="764"/>
        <v/>
      </c>
      <c r="S2422" s="133">
        <f>IFERROR(IF(M2422&lt;=0.005,IF(F2422="",L2422,0),IF(F2422&lt;&gt;"",0,IF(P2422="",0,IF(P2422="H",0,IF(Q2422&lt;Veriler!$G$2,L2422*Veriler!$G$2,L2422*Q2422)))))," ")</f>
        <v>0</v>
      </c>
      <c r="T2422" s="133">
        <f>IF(Veriler!T2422&lt;=0.1, S2422, IF(AND(Veriler!T2422&gt;0.1, F2422="", P2422="E"), IF(Q2422&gt;Veriler!$G$2, Q2422*S2422, IF(Q2422&lt;Veriler!$G$2, Veriler!$G$2*S2422, Q2422*S2422)), 0))</f>
        <v>0</v>
      </c>
      <c r="U2422" s="133" t="str">
        <f t="shared" si="765"/>
        <v xml:space="preserve"> </v>
      </c>
      <c r="V2422" s="134" t="str">
        <f>IFERROR(IF(O2422="%10 sınırı aşılmıştır.",L2422-T2422,IFERROR(IF(F2422="",IF(S2422=1,0,IF(L2422-S2422=0,"",L2422-S2422)),IF(Veriler!M2422="",L2422,IF(L2422*Veriler!M2422=0,"",L2422*Veriler!M2422))),L2422)),0)</f>
        <v/>
      </c>
      <c r="W2422" s="146"/>
      <c r="X2422" s="146"/>
      <c r="Y2422" s="146"/>
    </row>
    <row r="2423" spans="1:25" s="99" customFormat="1" ht="54.75" customHeight="1" x14ac:dyDescent="0.25">
      <c r="A2423" s="96">
        <f t="shared" si="766"/>
        <v>1788</v>
      </c>
      <c r="B2423" s="175"/>
      <c r="C2423" s="176"/>
      <c r="D2423" s="113"/>
      <c r="E2423" s="115"/>
      <c r="F2423" s="174"/>
      <c r="G2423" s="114" t="str">
        <f t="shared" si="761"/>
        <v/>
      </c>
      <c r="H2423" s="115"/>
      <c r="I2423" s="115"/>
      <c r="J2423" s="115"/>
      <c r="K2423" s="115"/>
      <c r="L2423" s="133" t="str">
        <f t="shared" si="762"/>
        <v/>
      </c>
      <c r="M2423" s="116" t="str">
        <f>IF(L2423="", "", L2423/Veriler!$X$1)</f>
        <v/>
      </c>
      <c r="N2423" s="116" t="str">
        <f>IF(F2423&lt;&gt;"", "İthal Girdi", IF(Veriler!T2423="", "", IF(Veriler!S2423="H", "%0,5 üzerindedir", IF(Veriler!T2423&gt;0.1, "%10 sınırı aşılmıştır.", "Uygun"))))</f>
        <v>%0,5 üzerindedir</v>
      </c>
      <c r="O2423" s="116" t="str">
        <f t="shared" si="763"/>
        <v xml:space="preserve"> </v>
      </c>
      <c r="P2423" s="117"/>
      <c r="Q2423" s="118"/>
      <c r="R2423" s="119" t="str">
        <f t="shared" si="764"/>
        <v/>
      </c>
      <c r="S2423" s="133">
        <f>IFERROR(IF(M2423&lt;=0.005,IF(F2423="",L2423,0),IF(F2423&lt;&gt;"",0,IF(P2423="",0,IF(P2423="H",0,IF(Q2423&lt;Veriler!$G$2,L2423*Veriler!$G$2,L2423*Q2423)))))," ")</f>
        <v>0</v>
      </c>
      <c r="T2423" s="133">
        <f>IF(Veriler!T2423&lt;=0.1, S2423, IF(AND(Veriler!T2423&gt;0.1, F2423="", P2423="E"), IF(Q2423&gt;Veriler!$G$2, Q2423*S2423, IF(Q2423&lt;Veriler!$G$2, Veriler!$G$2*S2423, Q2423*S2423)), 0))</f>
        <v>0</v>
      </c>
      <c r="U2423" s="133" t="str">
        <f t="shared" si="765"/>
        <v xml:space="preserve"> </v>
      </c>
      <c r="V2423" s="134" t="str">
        <f>IFERROR(IF(O2423="%10 sınırı aşılmıştır.",L2423-T2423,IFERROR(IF(F2423="",IF(S2423=1,0,IF(L2423-S2423=0,"",L2423-S2423)),IF(Veriler!M2423="",L2423,IF(L2423*Veriler!M2423=0,"",L2423*Veriler!M2423))),L2423)),0)</f>
        <v/>
      </c>
      <c r="W2423" s="146"/>
      <c r="X2423" s="146"/>
      <c r="Y2423" s="146"/>
    </row>
    <row r="2424" spans="1:25" s="99" customFormat="1" ht="54.75" customHeight="1" x14ac:dyDescent="0.25">
      <c r="A2424" s="96">
        <f t="shared" si="766"/>
        <v>1789</v>
      </c>
      <c r="B2424" s="175"/>
      <c r="C2424" s="176"/>
      <c r="D2424" s="113"/>
      <c r="E2424" s="115"/>
      <c r="F2424" s="174"/>
      <c r="G2424" s="114" t="str">
        <f t="shared" si="761"/>
        <v/>
      </c>
      <c r="H2424" s="115"/>
      <c r="I2424" s="115"/>
      <c r="J2424" s="115"/>
      <c r="K2424" s="115"/>
      <c r="L2424" s="133" t="str">
        <f t="shared" si="762"/>
        <v/>
      </c>
      <c r="M2424" s="116" t="str">
        <f>IF(L2424="", "", L2424/Veriler!$X$1)</f>
        <v/>
      </c>
      <c r="N2424" s="116" t="str">
        <f>IF(F2424&lt;&gt;"", "İthal Girdi", IF(Veriler!T2424="", "", IF(Veriler!S2424="H", "%0,5 üzerindedir", IF(Veriler!T2424&gt;0.1, "%10 sınırı aşılmıştır.", "Uygun"))))</f>
        <v>%0,5 üzerindedir</v>
      </c>
      <c r="O2424" s="116" t="str">
        <f t="shared" si="763"/>
        <v xml:space="preserve"> </v>
      </c>
      <c r="P2424" s="117"/>
      <c r="Q2424" s="118"/>
      <c r="R2424" s="119" t="str">
        <f t="shared" si="764"/>
        <v/>
      </c>
      <c r="S2424" s="133">
        <f>IFERROR(IF(M2424&lt;=0.005,IF(F2424="",L2424,0),IF(F2424&lt;&gt;"",0,IF(P2424="",0,IF(P2424="H",0,IF(Q2424&lt;Veriler!$G$2,L2424*Veriler!$G$2,L2424*Q2424)))))," ")</f>
        <v>0</v>
      </c>
      <c r="T2424" s="133">
        <f>IF(Veriler!T2424&lt;=0.1, S2424, IF(AND(Veriler!T2424&gt;0.1, F2424="", P2424="E"), IF(Q2424&gt;Veriler!$G$2, Q2424*S2424, IF(Q2424&lt;Veriler!$G$2, Veriler!$G$2*S2424, Q2424*S2424)), 0))</f>
        <v>0</v>
      </c>
      <c r="U2424" s="133" t="str">
        <f t="shared" si="765"/>
        <v xml:space="preserve"> </v>
      </c>
      <c r="V2424" s="134" t="str">
        <f>IFERROR(IF(O2424="%10 sınırı aşılmıştır.",L2424-T2424,IFERROR(IF(F2424="",IF(S2424=1,0,IF(L2424-S2424=0,"",L2424-S2424)),IF(Veriler!M2424="",L2424,IF(L2424*Veriler!M2424=0,"",L2424*Veriler!M2424))),L2424)),0)</f>
        <v/>
      </c>
      <c r="W2424" s="146"/>
      <c r="X2424" s="146"/>
      <c r="Y2424" s="146"/>
    </row>
    <row r="2425" spans="1:25" s="99" customFormat="1" ht="54.75" customHeight="1" x14ac:dyDescent="0.25">
      <c r="A2425" s="96">
        <f t="shared" si="766"/>
        <v>1790</v>
      </c>
      <c r="B2425" s="175"/>
      <c r="C2425" s="176"/>
      <c r="D2425" s="113"/>
      <c r="E2425" s="115"/>
      <c r="F2425" s="174"/>
      <c r="G2425" s="114" t="str">
        <f t="shared" si="761"/>
        <v/>
      </c>
      <c r="H2425" s="115"/>
      <c r="I2425" s="115"/>
      <c r="J2425" s="115"/>
      <c r="K2425" s="115"/>
      <c r="L2425" s="133" t="str">
        <f t="shared" si="762"/>
        <v/>
      </c>
      <c r="M2425" s="116" t="str">
        <f>IF(L2425="", "", L2425/Veriler!$X$1)</f>
        <v/>
      </c>
      <c r="N2425" s="116" t="str">
        <f>IF(F2425&lt;&gt;"", "İthal Girdi", IF(Veriler!T2425="", "", IF(Veriler!S2425="H", "%0,5 üzerindedir", IF(Veriler!T2425&gt;0.1, "%10 sınırı aşılmıştır.", "Uygun"))))</f>
        <v>%0,5 üzerindedir</v>
      </c>
      <c r="O2425" s="116" t="str">
        <f t="shared" si="763"/>
        <v xml:space="preserve"> </v>
      </c>
      <c r="P2425" s="117"/>
      <c r="Q2425" s="118"/>
      <c r="R2425" s="119" t="str">
        <f t="shared" si="764"/>
        <v/>
      </c>
      <c r="S2425" s="133">
        <f>IFERROR(IF(M2425&lt;=0.005,IF(F2425="",L2425,0),IF(F2425&lt;&gt;"",0,IF(P2425="",0,IF(P2425="H",0,IF(Q2425&lt;Veriler!$G$2,L2425*Veriler!$G$2,L2425*Q2425)))))," ")</f>
        <v>0</v>
      </c>
      <c r="T2425" s="133">
        <f>IF(Veriler!T2425&lt;=0.1, S2425, IF(AND(Veriler!T2425&gt;0.1, F2425="", P2425="E"), IF(Q2425&gt;Veriler!$G$2, Q2425*S2425, IF(Q2425&lt;Veriler!$G$2, Veriler!$G$2*S2425, Q2425*S2425)), 0))</f>
        <v>0</v>
      </c>
      <c r="U2425" s="133" t="str">
        <f t="shared" si="765"/>
        <v xml:space="preserve"> </v>
      </c>
      <c r="V2425" s="134" t="str">
        <f>IFERROR(IF(O2425="%10 sınırı aşılmıştır.",L2425-T2425,IFERROR(IF(F2425="",IF(S2425=1,0,IF(L2425-S2425=0,"",L2425-S2425)),IF(Veriler!M2425="",L2425,IF(L2425*Veriler!M2425=0,"",L2425*Veriler!M2425))),L2425)),0)</f>
        <v/>
      </c>
      <c r="W2425" s="146"/>
      <c r="X2425" s="146"/>
      <c r="Y2425" s="146"/>
    </row>
    <row r="2426" spans="1:25" s="99" customFormat="1" ht="54.75" customHeight="1" x14ac:dyDescent="0.25">
      <c r="A2426" s="96">
        <f t="shared" si="766"/>
        <v>1791</v>
      </c>
      <c r="B2426" s="175"/>
      <c r="C2426" s="176"/>
      <c r="D2426" s="113"/>
      <c r="E2426" s="115"/>
      <c r="F2426" s="174"/>
      <c r="G2426" s="114" t="str">
        <f t="shared" si="761"/>
        <v/>
      </c>
      <c r="H2426" s="115"/>
      <c r="I2426" s="115"/>
      <c r="J2426" s="115"/>
      <c r="K2426" s="115"/>
      <c r="L2426" s="133" t="str">
        <f t="shared" si="762"/>
        <v/>
      </c>
      <c r="M2426" s="116" t="str">
        <f>IF(L2426="", "", L2426/Veriler!$X$1)</f>
        <v/>
      </c>
      <c r="N2426" s="116" t="str">
        <f>IF(F2426&lt;&gt;"", "İthal Girdi", IF(Veriler!T2426="", "", IF(Veriler!S2426="H", "%0,5 üzerindedir", IF(Veriler!T2426&gt;0.1, "%10 sınırı aşılmıştır.", "Uygun"))))</f>
        <v>%0,5 üzerindedir</v>
      </c>
      <c r="O2426" s="116" t="str">
        <f t="shared" si="763"/>
        <v xml:space="preserve"> </v>
      </c>
      <c r="P2426" s="117"/>
      <c r="Q2426" s="118"/>
      <c r="R2426" s="119" t="str">
        <f t="shared" si="764"/>
        <v/>
      </c>
      <c r="S2426" s="133">
        <f>IFERROR(IF(M2426&lt;=0.005,IF(F2426="",L2426,0),IF(F2426&lt;&gt;"",0,IF(P2426="",0,IF(P2426="H",0,IF(Q2426&lt;Veriler!$G$2,L2426*Veriler!$G$2,L2426*Q2426)))))," ")</f>
        <v>0</v>
      </c>
      <c r="T2426" s="133">
        <f>IF(Veriler!T2426&lt;=0.1, S2426, IF(AND(Veriler!T2426&gt;0.1, F2426="", P2426="E"), IF(Q2426&gt;Veriler!$G$2, Q2426*S2426, IF(Q2426&lt;Veriler!$G$2, Veriler!$G$2*S2426, Q2426*S2426)), 0))</f>
        <v>0</v>
      </c>
      <c r="U2426" s="133" t="str">
        <f t="shared" si="765"/>
        <v xml:space="preserve"> </v>
      </c>
      <c r="V2426" s="134" t="str">
        <f>IFERROR(IF(O2426="%10 sınırı aşılmıştır.",L2426-T2426,IFERROR(IF(F2426="",IF(S2426=1,0,IF(L2426-S2426=0,"",L2426-S2426)),IF(Veriler!M2426="",L2426,IF(L2426*Veriler!M2426=0,"",L2426*Veriler!M2426))),L2426)),0)</f>
        <v/>
      </c>
      <c r="W2426" s="146"/>
      <c r="X2426" s="146"/>
      <c r="Y2426" s="146"/>
    </row>
    <row r="2427" spans="1:25" s="99" customFormat="1" ht="54.75" customHeight="1" x14ac:dyDescent="0.25">
      <c r="A2427" s="96">
        <f t="shared" si="766"/>
        <v>1792</v>
      </c>
      <c r="B2427" s="175"/>
      <c r="C2427" s="176"/>
      <c r="D2427" s="113"/>
      <c r="E2427" s="115"/>
      <c r="F2427" s="174"/>
      <c r="G2427" s="114" t="str">
        <f t="shared" si="761"/>
        <v/>
      </c>
      <c r="H2427" s="115"/>
      <c r="I2427" s="115"/>
      <c r="J2427" s="115"/>
      <c r="K2427" s="115"/>
      <c r="L2427" s="133" t="str">
        <f t="shared" si="762"/>
        <v/>
      </c>
      <c r="M2427" s="116" t="str">
        <f>IF(L2427="", "", L2427/Veriler!$X$1)</f>
        <v/>
      </c>
      <c r="N2427" s="116" t="str">
        <f>IF(F2427&lt;&gt;"", "İthal Girdi", IF(Veriler!T2427="", "", IF(Veriler!S2427="H", "%0,5 üzerindedir", IF(Veriler!T2427&gt;0.1, "%10 sınırı aşılmıştır.", "Uygun"))))</f>
        <v>%0,5 üzerindedir</v>
      </c>
      <c r="O2427" s="116" t="str">
        <f t="shared" si="763"/>
        <v xml:space="preserve"> </v>
      </c>
      <c r="P2427" s="117"/>
      <c r="Q2427" s="118"/>
      <c r="R2427" s="119" t="str">
        <f t="shared" si="764"/>
        <v/>
      </c>
      <c r="S2427" s="133">
        <f>IFERROR(IF(M2427&lt;=0.005,IF(F2427="",L2427,0),IF(F2427&lt;&gt;"",0,IF(P2427="",0,IF(P2427="H",0,IF(Q2427&lt;Veriler!$G$2,L2427*Veriler!$G$2,L2427*Q2427)))))," ")</f>
        <v>0</v>
      </c>
      <c r="T2427" s="133">
        <f>IF(Veriler!T2427&lt;=0.1, S2427, IF(AND(Veriler!T2427&gt;0.1, F2427="", P2427="E"), IF(Q2427&gt;Veriler!$G$2, Q2427*S2427, IF(Q2427&lt;Veriler!$G$2, Veriler!$G$2*S2427, Q2427*S2427)), 0))</f>
        <v>0</v>
      </c>
      <c r="U2427" s="133" t="str">
        <f t="shared" si="765"/>
        <v xml:space="preserve"> </v>
      </c>
      <c r="V2427" s="134" t="str">
        <f>IFERROR(IF(O2427="%10 sınırı aşılmıştır.",L2427-T2427,IFERROR(IF(F2427="",IF(S2427=1,0,IF(L2427-S2427=0,"",L2427-S2427)),IF(Veriler!M2427="",L2427,IF(L2427*Veriler!M2427=0,"",L2427*Veriler!M2427))),L2427)),0)</f>
        <v/>
      </c>
      <c r="W2427" s="146"/>
      <c r="X2427" s="146"/>
      <c r="Y2427" s="146"/>
    </row>
    <row r="2428" spans="1:25" s="99" customFormat="1" ht="24" customHeight="1" x14ac:dyDescent="0.25">
      <c r="A2428" s="103"/>
      <c r="B2428" s="104"/>
      <c r="C2428" s="104"/>
      <c r="D2428" s="104"/>
      <c r="E2428" s="103"/>
      <c r="F2428" s="135"/>
      <c r="G2428" s="157"/>
      <c r="H2428" s="103"/>
      <c r="I2428" s="103"/>
      <c r="J2428" s="103"/>
      <c r="K2428" s="103"/>
      <c r="L2428" s="136">
        <f>SUM(L2399:L2412,L2414:L2427)</f>
        <v>0</v>
      </c>
      <c r="M2428" s="158"/>
      <c r="N2428" s="158"/>
      <c r="O2428" s="158"/>
      <c r="P2428" s="105"/>
      <c r="Q2428" s="106"/>
      <c r="R2428" s="159"/>
      <c r="S2428" s="160"/>
      <c r="T2428" s="160"/>
      <c r="U2428" s="160"/>
      <c r="V2428" s="160"/>
      <c r="W2428" s="146"/>
      <c r="X2428" s="146"/>
      <c r="Y2428" s="146"/>
    </row>
    <row r="2429" spans="1:25" s="99" customFormat="1" ht="31.5" customHeight="1" x14ac:dyDescent="0.25">
      <c r="A2429" s="103"/>
      <c r="B2429" s="104"/>
      <c r="C2429" s="104"/>
      <c r="D2429" s="104"/>
      <c r="E2429" s="103"/>
      <c r="F2429" s="135"/>
      <c r="G2429" s="157"/>
      <c r="H2429" s="103"/>
      <c r="I2429" s="103"/>
      <c r="J2429" s="103"/>
      <c r="K2429" s="103"/>
      <c r="L2429" s="161"/>
      <c r="M2429" s="158"/>
      <c r="N2429" s="158"/>
      <c r="O2429" s="158"/>
      <c r="P2429" s="105"/>
      <c r="Q2429" s="106"/>
      <c r="R2429" s="159"/>
      <c r="S2429" s="162" t="s">
        <v>57</v>
      </c>
      <c r="T2429" s="162" t="s">
        <v>57</v>
      </c>
      <c r="U2429" s="162" t="s">
        <v>57</v>
      </c>
      <c r="V2429" s="163" t="s">
        <v>58</v>
      </c>
      <c r="W2429" s="146"/>
      <c r="X2429" s="146"/>
      <c r="Y2429" s="146"/>
    </row>
    <row r="2430" spans="1:25" s="99" customFormat="1" ht="58.5" customHeight="1" x14ac:dyDescent="0.25">
      <c r="A2430" s="185" t="s">
        <v>59</v>
      </c>
      <c r="B2430" s="180"/>
      <c r="C2430" s="180"/>
      <c r="D2430" s="180"/>
      <c r="E2430" s="180"/>
      <c r="F2430" s="180"/>
      <c r="G2430" s="180"/>
      <c r="H2430" s="180"/>
      <c r="I2430" s="180"/>
      <c r="J2430" s="180"/>
      <c r="K2430" s="180"/>
      <c r="L2430" s="180"/>
      <c r="M2430" s="180"/>
      <c r="N2430" s="180"/>
      <c r="O2430" s="180"/>
      <c r="P2430" s="180"/>
      <c r="Q2430" s="180"/>
      <c r="R2430" s="176"/>
      <c r="S2430" s="137">
        <f>SUM(S2392,S2399:S2412,S2414:S2427)</f>
        <v>0</v>
      </c>
      <c r="T2430" s="137" t="str">
        <f>IF(SUM(T2399:T2412,T2414:T2427)=0," ",SUM(T2399:T2412,T2414:T2427))</f>
        <v xml:space="preserve"> </v>
      </c>
      <c r="U2430" s="137" t="str">
        <f>IF(SUM(U2399:U2412,U2414:U2427)=0," ",SUM(U2399:U2412,U2414:U2427))</f>
        <v xml:space="preserve"> </v>
      </c>
      <c r="V2430" s="137" t="str">
        <f>IF(SUM(V2399:V2412,V2414:V2427)=0," ",SUM(V2399:V2412,V2414:V2427))</f>
        <v xml:space="preserve"> </v>
      </c>
      <c r="W2430" s="146"/>
      <c r="X2430" s="164">
        <f>SUM(U2399:U2412,U2414:U2427)</f>
        <v>0</v>
      </c>
      <c r="Y2430" s="164">
        <f>SUM(V2399:V2412,V2414:V2427)</f>
        <v>0</v>
      </c>
    </row>
    <row r="2431" spans="1:25" x14ac:dyDescent="0.3">
      <c r="A2431" s="34"/>
      <c r="G2431" s="146"/>
      <c r="L2431" s="146"/>
      <c r="M2431" s="146"/>
      <c r="N2431" s="146"/>
      <c r="O2431" s="146"/>
      <c r="R2431" s="146"/>
      <c r="S2431" s="146"/>
      <c r="T2431" s="146"/>
      <c r="U2431" s="146"/>
      <c r="V2431" s="146"/>
      <c r="W2431" s="146"/>
      <c r="X2431" s="146"/>
      <c r="Y2431" s="146"/>
    </row>
    <row r="2432" spans="1:25" x14ac:dyDescent="0.3">
      <c r="A2432" s="186" t="s">
        <v>60</v>
      </c>
      <c r="B2432" s="187"/>
      <c r="C2432" s="187"/>
      <c r="D2432" s="187"/>
      <c r="E2432" s="187"/>
      <c r="F2432" s="187"/>
      <c r="G2432" s="187"/>
      <c r="H2432" s="187"/>
      <c r="I2432" s="187"/>
      <c r="J2432" s="187"/>
      <c r="K2432" s="187"/>
      <c r="L2432" s="187"/>
      <c r="M2432" s="187"/>
      <c r="N2432" s="187"/>
      <c r="O2432" s="187"/>
      <c r="P2432" s="187"/>
      <c r="Q2432" s="187"/>
      <c r="R2432" s="187"/>
      <c r="S2432" s="187"/>
      <c r="T2432" s="187"/>
      <c r="U2432" s="187"/>
      <c r="V2432" s="187"/>
      <c r="W2432" s="146"/>
      <c r="X2432" s="146"/>
      <c r="Y2432" s="146"/>
    </row>
    <row r="2433" spans="1:25" s="99" customFormat="1" ht="41.25" customHeight="1" x14ac:dyDescent="0.25">
      <c r="A2433" s="189" t="s">
        <v>38</v>
      </c>
      <c r="B2433" s="180"/>
      <c r="C2433" s="180"/>
      <c r="D2433" s="180"/>
      <c r="E2433" s="180"/>
      <c r="F2433" s="180"/>
      <c r="G2433" s="180"/>
      <c r="H2433" s="180"/>
      <c r="I2433" s="180"/>
      <c r="J2433" s="180"/>
      <c r="K2433" s="180"/>
      <c r="L2433" s="180"/>
      <c r="M2433" s="180"/>
      <c r="N2433" s="180"/>
      <c r="O2433" s="180"/>
      <c r="P2433" s="180"/>
      <c r="Q2433" s="180"/>
      <c r="R2433" s="180"/>
      <c r="S2433" s="180"/>
      <c r="T2433" s="180"/>
      <c r="U2433" s="180"/>
      <c r="V2433" s="176"/>
      <c r="W2433" s="146"/>
      <c r="X2433" s="146"/>
      <c r="Y2433" s="146"/>
    </row>
    <row r="2434" spans="1:25" s="100" customFormat="1" ht="35.25" customHeight="1" x14ac:dyDescent="0.25">
      <c r="A2434" s="179" t="s">
        <v>39</v>
      </c>
      <c r="B2434" s="180"/>
      <c r="C2434" s="180"/>
      <c r="D2434" s="180"/>
      <c r="E2434" s="180"/>
      <c r="F2434" s="180"/>
      <c r="G2434" s="180"/>
      <c r="H2434" s="180"/>
      <c r="I2434" s="180"/>
      <c r="J2434" s="180"/>
      <c r="K2434" s="180"/>
      <c r="L2434" s="180"/>
      <c r="M2434" s="180"/>
      <c r="N2434" s="180"/>
      <c r="O2434" s="180"/>
      <c r="P2434" s="180"/>
      <c r="Q2434" s="180"/>
      <c r="R2434" s="176"/>
      <c r="S2434" s="147"/>
      <c r="T2434" s="148"/>
      <c r="U2434" s="149" t="s">
        <v>40</v>
      </c>
      <c r="V2434" s="150">
        <f>V2396+1</f>
        <v>65</v>
      </c>
      <c r="W2434" s="146"/>
      <c r="X2434" s="146"/>
      <c r="Y2434" s="146"/>
    </row>
    <row r="2435" spans="1:25" s="99" customFormat="1" ht="81" customHeight="1" x14ac:dyDescent="0.25">
      <c r="A2435" s="110" t="s">
        <v>3</v>
      </c>
      <c r="B2435" s="188" t="s">
        <v>41</v>
      </c>
      <c r="C2435" s="176"/>
      <c r="D2435" s="111" t="s">
        <v>42</v>
      </c>
      <c r="E2435" s="110" t="s">
        <v>324</v>
      </c>
      <c r="F2435" s="111" t="s">
        <v>325</v>
      </c>
      <c r="G2435" s="151" t="s">
        <v>43</v>
      </c>
      <c r="H2435" s="110" t="s">
        <v>44</v>
      </c>
      <c r="I2435" s="110" t="s">
        <v>8</v>
      </c>
      <c r="J2435" s="110" t="s">
        <v>45</v>
      </c>
      <c r="K2435" s="110" t="s">
        <v>46</v>
      </c>
      <c r="L2435" s="152" t="s">
        <v>47</v>
      </c>
      <c r="M2435" s="153" t="s">
        <v>48</v>
      </c>
      <c r="N2435" s="154" t="s">
        <v>49</v>
      </c>
      <c r="O2435" s="154" t="s">
        <v>49</v>
      </c>
      <c r="P2435" s="112" t="s">
        <v>50</v>
      </c>
      <c r="Q2435" s="110" t="s">
        <v>51</v>
      </c>
      <c r="R2435" s="155" t="s">
        <v>52</v>
      </c>
      <c r="S2435" s="156" t="s">
        <v>53</v>
      </c>
      <c r="T2435" s="156" t="s">
        <v>54</v>
      </c>
      <c r="U2435" s="152" t="s">
        <v>54</v>
      </c>
      <c r="V2435" s="152" t="s">
        <v>55</v>
      </c>
      <c r="W2435" s="146"/>
      <c r="X2435" s="146"/>
      <c r="Y2435" s="146"/>
    </row>
    <row r="2436" spans="1:25" s="99" customFormat="1" ht="45" customHeight="1" x14ac:dyDescent="0.25">
      <c r="A2436" s="101"/>
      <c r="B2436" s="177" t="s">
        <v>56</v>
      </c>
      <c r="C2436" s="178"/>
      <c r="D2436" s="102"/>
      <c r="E2436" s="170"/>
      <c r="F2436" s="102"/>
      <c r="G2436" s="95"/>
      <c r="H2436" s="102"/>
      <c r="I2436" s="102"/>
      <c r="J2436" s="102"/>
      <c r="K2436" s="102"/>
      <c r="L2436" s="95"/>
      <c r="M2436" s="95"/>
      <c r="N2436" s="95"/>
      <c r="O2436" s="95"/>
      <c r="P2436" s="102"/>
      <c r="Q2436" s="102"/>
      <c r="R2436" s="190"/>
      <c r="S2436" s="184"/>
      <c r="T2436" s="95"/>
      <c r="U2436" s="95"/>
      <c r="V2436" s="95"/>
      <c r="W2436" s="146"/>
      <c r="X2436" s="146"/>
      <c r="Y2436" s="146"/>
    </row>
    <row r="2437" spans="1:25" s="99" customFormat="1" ht="54.75" customHeight="1" x14ac:dyDescent="0.25">
      <c r="A2437" s="96">
        <f>A2427+1</f>
        <v>1793</v>
      </c>
      <c r="B2437" s="181"/>
      <c r="C2437" s="182"/>
      <c r="D2437" s="113"/>
      <c r="E2437" s="115"/>
      <c r="F2437" s="174"/>
      <c r="G2437" s="114" t="str">
        <f t="shared" ref="G2437:G2450" si="767">IF(AND(F2437&lt;&gt;"",V2437&lt;&gt;"",L2437&lt;&gt;0),V2437/L2437,"")</f>
        <v/>
      </c>
      <c r="H2437" s="115"/>
      <c r="I2437" s="115"/>
      <c r="J2437" s="115"/>
      <c r="K2437" s="115"/>
      <c r="L2437" s="133" t="str">
        <f t="shared" ref="L2437:L2450" si="768">IF(AND(H2437&lt;&gt;0, J2437&lt;&gt;0, K2437&lt;&gt;0), H2437*J2437*K2437, "")</f>
        <v/>
      </c>
      <c r="M2437" s="116" t="str">
        <f>IF(L2437="", "", L2437/Veriler!$X$1)</f>
        <v/>
      </c>
      <c r="N2437" s="116" t="str">
        <f>IF(F2437&lt;&gt;"", "İthal Girdi", IF(Veriler!T2437="", "", IF(Veriler!S2437="H", "%0,5 üzerindedir", IF(Veriler!T2437&gt;0.1, "%10 sınırı aşılmıştır.", "Uygun"))))</f>
        <v>%0,5 üzerindedir</v>
      </c>
      <c r="O2437" s="116" t="str">
        <f t="shared" ref="O2437:O2450" si="769">IF(M2437=""," ",N2437)</f>
        <v xml:space="preserve"> </v>
      </c>
      <c r="P2437" s="117"/>
      <c r="Q2437" s="118"/>
      <c r="R2437" s="119" t="str">
        <f t="shared" ref="R2437:R2450" si="770">IFERROR(IF(AND(T2437&lt;&gt;"",L2437&lt;&gt;"",L2437&lt;&gt;0,T2437&lt;&gt;0),T2437/L2437,"")," ")</f>
        <v/>
      </c>
      <c r="S2437" s="133">
        <f>IFERROR(IF(M2437&lt;=0.005,IF(F2437="",L2437,0),IF(F2437&lt;&gt;"",0,IF(P2437="",0,IF(P2437="H",0,IF(Q2437&lt;Veriler!$G$2,L2437*Veriler!$G$2,L2437*Q2437)))))," ")</f>
        <v>0</v>
      </c>
      <c r="T2437" s="133">
        <f>IF(Veriler!T2437&lt;=0.1, S2437, IF(AND(Veriler!T2437&gt;0.1, F2437="", P2437="E"), IF(Q2437&gt;Veriler!$G$2, Q2437*S2437, IF(Q2437&lt;Veriler!$G$2, Veriler!$G$2*S2437, Q2437*S2437)), 0))</f>
        <v>0</v>
      </c>
      <c r="U2437" s="133" t="str">
        <f t="shared" ref="U2437:U2450" si="771">IF(T2437=0," ",T2437)</f>
        <v xml:space="preserve"> </v>
      </c>
      <c r="V2437" s="134" t="str">
        <f>IFERROR(IF(O2437="%10 sınırı aşılmıştır.",L2437-T2437,IFERROR(IF(F2437="",IF(S2437=1,0,IF(L2437-S2437=0,"",L2437-S2437)),IF(Veriler!M2437="",L2437,IF(L2437*Veriler!M2437=0,"",L2437*Veriler!M2437))),L2437)),0)</f>
        <v/>
      </c>
      <c r="W2437" s="146"/>
      <c r="X2437" s="146"/>
      <c r="Y2437" s="146"/>
    </row>
    <row r="2438" spans="1:25" s="99" customFormat="1" ht="54.75" customHeight="1" x14ac:dyDescent="0.25">
      <c r="A2438" s="96">
        <f t="shared" ref="A2438:A2450" si="772">A2437+1</f>
        <v>1794</v>
      </c>
      <c r="B2438" s="175"/>
      <c r="C2438" s="176"/>
      <c r="D2438" s="113"/>
      <c r="E2438" s="115"/>
      <c r="F2438" s="174"/>
      <c r="G2438" s="114" t="str">
        <f t="shared" si="767"/>
        <v/>
      </c>
      <c r="H2438" s="115"/>
      <c r="I2438" s="115"/>
      <c r="J2438" s="115"/>
      <c r="K2438" s="115"/>
      <c r="L2438" s="133" t="str">
        <f t="shared" si="768"/>
        <v/>
      </c>
      <c r="M2438" s="116" t="str">
        <f>IF(L2438="", "", L2438/Veriler!$X$1)</f>
        <v/>
      </c>
      <c r="N2438" s="116" t="str">
        <f>IF(F2438&lt;&gt;"", "İthal Girdi", IF(Veriler!T2438="", "", IF(Veriler!S2438="H", "%0,5 üzerindedir", IF(Veriler!T2438&gt;0.1, "%10 sınırı aşılmıştır.", "Uygun"))))</f>
        <v>%0,5 üzerindedir</v>
      </c>
      <c r="O2438" s="116" t="str">
        <f t="shared" si="769"/>
        <v xml:space="preserve"> </v>
      </c>
      <c r="P2438" s="117"/>
      <c r="Q2438" s="118"/>
      <c r="R2438" s="119" t="str">
        <f t="shared" si="770"/>
        <v/>
      </c>
      <c r="S2438" s="133">
        <f>IFERROR(IF(M2438&lt;=0.005,IF(F2438="",L2438,0),IF(F2438&lt;&gt;"",0,IF(P2438="",0,IF(P2438="H",0,IF(Q2438&lt;Veriler!$G$2,L2438*Veriler!$G$2,L2438*Q2438)))))," ")</f>
        <v>0</v>
      </c>
      <c r="T2438" s="133">
        <f>IF(Veriler!T2438&lt;=0.1, S2438, IF(AND(Veriler!T2438&gt;0.1, F2438="", P2438="E"), IF(Q2438&gt;Veriler!$G$2, Q2438*S2438, IF(Q2438&lt;Veriler!$G$2, Veriler!$G$2*S2438, Q2438*S2438)), 0))</f>
        <v>0</v>
      </c>
      <c r="U2438" s="133" t="str">
        <f t="shared" si="771"/>
        <v xml:space="preserve"> </v>
      </c>
      <c r="V2438" s="134" t="str">
        <f>IFERROR(IF(O2438="%10 sınırı aşılmıştır.",L2438-T2438,IFERROR(IF(F2438="",IF(S2438=1,0,IF(L2438-S2438=0,"",L2438-S2438)),IF(Veriler!M2438="",L2438,IF(L2438*Veriler!M2438=0,"",L2438*Veriler!M2438))),L2438)),0)</f>
        <v/>
      </c>
      <c r="W2438" s="146"/>
      <c r="X2438" s="146"/>
      <c r="Y2438" s="146"/>
    </row>
    <row r="2439" spans="1:25" s="99" customFormat="1" ht="54.75" customHeight="1" x14ac:dyDescent="0.25">
      <c r="A2439" s="96">
        <f t="shared" si="772"/>
        <v>1795</v>
      </c>
      <c r="B2439" s="175"/>
      <c r="C2439" s="176"/>
      <c r="D2439" s="113"/>
      <c r="E2439" s="115"/>
      <c r="F2439" s="174"/>
      <c r="G2439" s="114" t="str">
        <f t="shared" si="767"/>
        <v/>
      </c>
      <c r="H2439" s="115"/>
      <c r="I2439" s="115"/>
      <c r="J2439" s="115"/>
      <c r="K2439" s="115"/>
      <c r="L2439" s="133" t="str">
        <f t="shared" si="768"/>
        <v/>
      </c>
      <c r="M2439" s="116" t="str">
        <f>IF(L2439="", "", L2439/Veriler!$X$1)</f>
        <v/>
      </c>
      <c r="N2439" s="116" t="str">
        <f>IF(F2439&lt;&gt;"", "İthal Girdi", IF(Veriler!T2439="", "", IF(Veriler!S2439="H", "%0,5 üzerindedir", IF(Veriler!T2439&gt;0.1, "%10 sınırı aşılmıştır.", "Uygun"))))</f>
        <v>%0,5 üzerindedir</v>
      </c>
      <c r="O2439" s="116" t="str">
        <f t="shared" si="769"/>
        <v xml:space="preserve"> </v>
      </c>
      <c r="P2439" s="117"/>
      <c r="Q2439" s="118"/>
      <c r="R2439" s="119" t="str">
        <f t="shared" si="770"/>
        <v/>
      </c>
      <c r="S2439" s="133">
        <f>IFERROR(IF(M2439&lt;=0.005,IF(F2439="",L2439,0),IF(F2439&lt;&gt;"",0,IF(P2439="",0,IF(P2439="H",0,IF(Q2439&lt;Veriler!$G$2,L2439*Veriler!$G$2,L2439*Q2439)))))," ")</f>
        <v>0</v>
      </c>
      <c r="T2439" s="133">
        <f>IF(Veriler!T2439&lt;=0.1, S2439, IF(AND(Veriler!T2439&gt;0.1, F2439="", P2439="E"), IF(Q2439&gt;Veriler!$G$2, Q2439*S2439, IF(Q2439&lt;Veriler!$G$2, Veriler!$G$2*S2439, Q2439*S2439)), 0))</f>
        <v>0</v>
      </c>
      <c r="U2439" s="133" t="str">
        <f t="shared" si="771"/>
        <v xml:space="preserve"> </v>
      </c>
      <c r="V2439" s="134" t="str">
        <f>IFERROR(IF(O2439="%10 sınırı aşılmıştır.",L2439-T2439,IFERROR(IF(F2439="",IF(S2439=1,0,IF(L2439-S2439=0,"",L2439-S2439)),IF(Veriler!M2439="",L2439,IF(L2439*Veriler!M2439=0,"",L2439*Veriler!M2439))),L2439)),0)</f>
        <v/>
      </c>
      <c r="W2439" s="146"/>
      <c r="X2439" s="146"/>
      <c r="Y2439" s="146"/>
    </row>
    <row r="2440" spans="1:25" s="99" customFormat="1" ht="54.75" customHeight="1" x14ac:dyDescent="0.25">
      <c r="A2440" s="96">
        <f t="shared" si="772"/>
        <v>1796</v>
      </c>
      <c r="B2440" s="175"/>
      <c r="C2440" s="176"/>
      <c r="D2440" s="113"/>
      <c r="E2440" s="115"/>
      <c r="F2440" s="174"/>
      <c r="G2440" s="114" t="str">
        <f t="shared" si="767"/>
        <v/>
      </c>
      <c r="H2440" s="115"/>
      <c r="I2440" s="115"/>
      <c r="J2440" s="115"/>
      <c r="K2440" s="115"/>
      <c r="L2440" s="133" t="str">
        <f t="shared" si="768"/>
        <v/>
      </c>
      <c r="M2440" s="116" t="str">
        <f>IF(L2440="", "", L2440/Veriler!$X$1)</f>
        <v/>
      </c>
      <c r="N2440" s="116" t="str">
        <f>IF(F2440&lt;&gt;"", "İthal Girdi", IF(Veriler!T2440="", "", IF(Veriler!S2440="H", "%0,5 üzerindedir", IF(Veriler!T2440&gt;0.1, "%10 sınırı aşılmıştır.", "Uygun"))))</f>
        <v>%0,5 üzerindedir</v>
      </c>
      <c r="O2440" s="116" t="str">
        <f t="shared" si="769"/>
        <v xml:space="preserve"> </v>
      </c>
      <c r="P2440" s="117"/>
      <c r="Q2440" s="118"/>
      <c r="R2440" s="119" t="str">
        <f t="shared" si="770"/>
        <v/>
      </c>
      <c r="S2440" s="133">
        <f>IFERROR(IF(M2440&lt;=0.005,IF(F2440="",L2440,0),IF(F2440&lt;&gt;"",0,IF(P2440="",0,IF(P2440="H",0,IF(Q2440&lt;Veriler!$G$2,L2440*Veriler!$G$2,L2440*Q2440)))))," ")</f>
        <v>0</v>
      </c>
      <c r="T2440" s="133">
        <f>IF(Veriler!T2440&lt;=0.1, S2440, IF(AND(Veriler!T2440&gt;0.1, F2440="", P2440="E"), IF(Q2440&gt;Veriler!$G$2, Q2440*S2440, IF(Q2440&lt;Veriler!$G$2, Veriler!$G$2*S2440, Q2440*S2440)), 0))</f>
        <v>0</v>
      </c>
      <c r="U2440" s="133" t="str">
        <f t="shared" si="771"/>
        <v xml:space="preserve"> </v>
      </c>
      <c r="V2440" s="134" t="str">
        <f>IFERROR(IF(O2440="%10 sınırı aşılmıştır.",L2440-T2440,IFERROR(IF(F2440="",IF(S2440=1,0,IF(L2440-S2440=0,"",L2440-S2440)),IF(Veriler!M2440="",L2440,IF(L2440*Veriler!M2440=0,"",L2440*Veriler!M2440))),L2440)),0)</f>
        <v/>
      </c>
      <c r="W2440" s="146"/>
      <c r="X2440" s="146"/>
      <c r="Y2440" s="146"/>
    </row>
    <row r="2441" spans="1:25" s="99" customFormat="1" ht="54.75" customHeight="1" x14ac:dyDescent="0.25">
      <c r="A2441" s="96">
        <f t="shared" si="772"/>
        <v>1797</v>
      </c>
      <c r="B2441" s="175"/>
      <c r="C2441" s="176"/>
      <c r="D2441" s="113"/>
      <c r="E2441" s="115"/>
      <c r="F2441" s="174"/>
      <c r="G2441" s="114" t="str">
        <f t="shared" si="767"/>
        <v/>
      </c>
      <c r="H2441" s="115"/>
      <c r="I2441" s="115"/>
      <c r="J2441" s="115"/>
      <c r="K2441" s="115"/>
      <c r="L2441" s="133" t="str">
        <f t="shared" si="768"/>
        <v/>
      </c>
      <c r="M2441" s="116" t="str">
        <f>IF(L2441="", "", L2441/Veriler!$X$1)</f>
        <v/>
      </c>
      <c r="N2441" s="116" t="str">
        <f>IF(F2441&lt;&gt;"", "İthal Girdi", IF(Veriler!T2441="", "", IF(Veriler!S2441="H", "%0,5 üzerindedir", IF(Veriler!T2441&gt;0.1, "%10 sınırı aşılmıştır.", "Uygun"))))</f>
        <v>%0,5 üzerindedir</v>
      </c>
      <c r="O2441" s="116" t="str">
        <f t="shared" si="769"/>
        <v xml:space="preserve"> </v>
      </c>
      <c r="P2441" s="117"/>
      <c r="Q2441" s="118"/>
      <c r="R2441" s="119" t="str">
        <f t="shared" si="770"/>
        <v/>
      </c>
      <c r="S2441" s="133">
        <f>IFERROR(IF(M2441&lt;=0.005,IF(F2441="",L2441,0),IF(F2441&lt;&gt;"",0,IF(P2441="",0,IF(P2441="H",0,IF(Q2441&lt;Veriler!$G$2,L2441*Veriler!$G$2,L2441*Q2441)))))," ")</f>
        <v>0</v>
      </c>
      <c r="T2441" s="133">
        <f>IF(Veriler!T2441&lt;=0.1, S2441, IF(AND(Veriler!T2441&gt;0.1, F2441="", P2441="E"), IF(Q2441&gt;Veriler!$G$2, Q2441*S2441, IF(Q2441&lt;Veriler!$G$2, Veriler!$G$2*S2441, Q2441*S2441)), 0))</f>
        <v>0</v>
      </c>
      <c r="U2441" s="133" t="str">
        <f t="shared" si="771"/>
        <v xml:space="preserve"> </v>
      </c>
      <c r="V2441" s="134" t="str">
        <f>IFERROR(IF(O2441="%10 sınırı aşılmıştır.",L2441-T2441,IFERROR(IF(F2441="",IF(S2441=1,0,IF(L2441-S2441=0,"",L2441-S2441)),IF(Veriler!M2441="",L2441,IF(L2441*Veriler!M2441=0,"",L2441*Veriler!M2441))),L2441)),0)</f>
        <v/>
      </c>
      <c r="W2441" s="146"/>
      <c r="X2441" s="146"/>
      <c r="Y2441" s="146"/>
    </row>
    <row r="2442" spans="1:25" s="99" customFormat="1" ht="54.75" customHeight="1" x14ac:dyDescent="0.25">
      <c r="A2442" s="96">
        <f t="shared" si="772"/>
        <v>1798</v>
      </c>
      <c r="B2442" s="175"/>
      <c r="C2442" s="176"/>
      <c r="D2442" s="113"/>
      <c r="E2442" s="115"/>
      <c r="F2442" s="174"/>
      <c r="G2442" s="114" t="str">
        <f t="shared" si="767"/>
        <v/>
      </c>
      <c r="H2442" s="115"/>
      <c r="I2442" s="115"/>
      <c r="J2442" s="115"/>
      <c r="K2442" s="115"/>
      <c r="L2442" s="133" t="str">
        <f t="shared" si="768"/>
        <v/>
      </c>
      <c r="M2442" s="116" t="str">
        <f>IF(L2442="", "", L2442/Veriler!$X$1)</f>
        <v/>
      </c>
      <c r="N2442" s="116" t="str">
        <f>IF(F2442&lt;&gt;"", "İthal Girdi", IF(Veriler!T2442="", "", IF(Veriler!S2442="H", "%0,5 üzerindedir", IF(Veriler!T2442&gt;0.1, "%10 sınırı aşılmıştır.", "Uygun"))))</f>
        <v>%0,5 üzerindedir</v>
      </c>
      <c r="O2442" s="116" t="str">
        <f t="shared" si="769"/>
        <v xml:space="preserve"> </v>
      </c>
      <c r="P2442" s="117"/>
      <c r="Q2442" s="118"/>
      <c r="R2442" s="119" t="str">
        <f t="shared" si="770"/>
        <v/>
      </c>
      <c r="S2442" s="133">
        <f>IFERROR(IF(M2442&lt;=0.005,IF(F2442="",L2442,0),IF(F2442&lt;&gt;"",0,IF(P2442="",0,IF(P2442="H",0,IF(Q2442&lt;Veriler!$G$2,L2442*Veriler!$G$2,L2442*Q2442)))))," ")</f>
        <v>0</v>
      </c>
      <c r="T2442" s="133">
        <f>IF(Veriler!T2442&lt;=0.1, S2442, IF(AND(Veriler!T2442&gt;0.1, F2442="", P2442="E"), IF(Q2442&gt;Veriler!$G$2, Q2442*S2442, IF(Q2442&lt;Veriler!$G$2, Veriler!$G$2*S2442, Q2442*S2442)), 0))</f>
        <v>0</v>
      </c>
      <c r="U2442" s="133" t="str">
        <f t="shared" si="771"/>
        <v xml:space="preserve"> </v>
      </c>
      <c r="V2442" s="134" t="str">
        <f>IFERROR(IF(O2442="%10 sınırı aşılmıştır.",L2442-T2442,IFERROR(IF(F2442="",IF(S2442=1,0,IF(L2442-S2442=0,"",L2442-S2442)),IF(Veriler!M2442="",L2442,IF(L2442*Veriler!M2442=0,"",L2442*Veriler!M2442))),L2442)),0)</f>
        <v/>
      </c>
      <c r="W2442" s="146"/>
      <c r="X2442" s="146"/>
      <c r="Y2442" s="146"/>
    </row>
    <row r="2443" spans="1:25" s="99" customFormat="1" ht="54.75" customHeight="1" x14ac:dyDescent="0.25">
      <c r="A2443" s="96">
        <f t="shared" si="772"/>
        <v>1799</v>
      </c>
      <c r="B2443" s="175"/>
      <c r="C2443" s="176"/>
      <c r="D2443" s="113"/>
      <c r="E2443" s="115"/>
      <c r="F2443" s="174"/>
      <c r="G2443" s="114" t="str">
        <f t="shared" si="767"/>
        <v/>
      </c>
      <c r="H2443" s="115"/>
      <c r="I2443" s="115"/>
      <c r="J2443" s="115"/>
      <c r="K2443" s="115"/>
      <c r="L2443" s="133" t="str">
        <f t="shared" si="768"/>
        <v/>
      </c>
      <c r="M2443" s="116" t="str">
        <f>IF(L2443="", "", L2443/Veriler!$X$1)</f>
        <v/>
      </c>
      <c r="N2443" s="116" t="str">
        <f>IF(F2443&lt;&gt;"", "İthal Girdi", IF(Veriler!T2443="", "", IF(Veriler!S2443="H", "%0,5 üzerindedir", IF(Veriler!T2443&gt;0.1, "%10 sınırı aşılmıştır.", "Uygun"))))</f>
        <v>%0,5 üzerindedir</v>
      </c>
      <c r="O2443" s="116" t="str">
        <f t="shared" si="769"/>
        <v xml:space="preserve"> </v>
      </c>
      <c r="P2443" s="117"/>
      <c r="Q2443" s="118"/>
      <c r="R2443" s="119" t="str">
        <f t="shared" si="770"/>
        <v/>
      </c>
      <c r="S2443" s="133">
        <f>IFERROR(IF(M2443&lt;=0.005,IF(F2443="",L2443,0),IF(F2443&lt;&gt;"",0,IF(P2443="",0,IF(P2443="H",0,IF(Q2443&lt;Veriler!$G$2,L2443*Veriler!$G$2,L2443*Q2443)))))," ")</f>
        <v>0</v>
      </c>
      <c r="T2443" s="133">
        <f>IF(Veriler!T2443&lt;=0.1, S2443, IF(AND(Veriler!T2443&gt;0.1, F2443="", P2443="E"), IF(Q2443&gt;Veriler!$G$2, Q2443*S2443, IF(Q2443&lt;Veriler!$G$2, Veriler!$G$2*S2443, Q2443*S2443)), 0))</f>
        <v>0</v>
      </c>
      <c r="U2443" s="133" t="str">
        <f t="shared" si="771"/>
        <v xml:space="preserve"> </v>
      </c>
      <c r="V2443" s="134" t="str">
        <f>IFERROR(IF(O2443="%10 sınırı aşılmıştır.",L2443-T2443,IFERROR(IF(F2443="",IF(S2443=1,0,IF(L2443-S2443=0,"",L2443-S2443)),IF(Veriler!M2443="",L2443,IF(L2443*Veriler!M2443=0,"",L2443*Veriler!M2443))),L2443)),0)</f>
        <v/>
      </c>
      <c r="W2443" s="146"/>
      <c r="X2443" s="146"/>
      <c r="Y2443" s="146"/>
    </row>
    <row r="2444" spans="1:25" s="99" customFormat="1" ht="54.75" customHeight="1" x14ac:dyDescent="0.25">
      <c r="A2444" s="96">
        <f t="shared" si="772"/>
        <v>1800</v>
      </c>
      <c r="B2444" s="175"/>
      <c r="C2444" s="176"/>
      <c r="D2444" s="113"/>
      <c r="E2444" s="115"/>
      <c r="F2444" s="174"/>
      <c r="G2444" s="114" t="str">
        <f t="shared" si="767"/>
        <v/>
      </c>
      <c r="H2444" s="115"/>
      <c r="I2444" s="115"/>
      <c r="J2444" s="115"/>
      <c r="K2444" s="115"/>
      <c r="L2444" s="133" t="str">
        <f t="shared" si="768"/>
        <v/>
      </c>
      <c r="M2444" s="116" t="str">
        <f>IF(L2444="", "", L2444/Veriler!$X$1)</f>
        <v/>
      </c>
      <c r="N2444" s="116" t="str">
        <f>IF(F2444&lt;&gt;"", "İthal Girdi", IF(Veriler!T2444="", "", IF(Veriler!S2444="H", "%0,5 üzerindedir", IF(Veriler!T2444&gt;0.1, "%10 sınırı aşılmıştır.", "Uygun"))))</f>
        <v>%0,5 üzerindedir</v>
      </c>
      <c r="O2444" s="116" t="str">
        <f t="shared" si="769"/>
        <v xml:space="preserve"> </v>
      </c>
      <c r="P2444" s="117"/>
      <c r="Q2444" s="118"/>
      <c r="R2444" s="119" t="str">
        <f t="shared" si="770"/>
        <v/>
      </c>
      <c r="S2444" s="133">
        <f>IFERROR(IF(M2444&lt;=0.005,IF(F2444="",L2444,0),IF(F2444&lt;&gt;"",0,IF(P2444="",0,IF(P2444="H",0,IF(Q2444&lt;Veriler!$G$2,L2444*Veriler!$G$2,L2444*Q2444)))))," ")</f>
        <v>0</v>
      </c>
      <c r="T2444" s="133">
        <f>IF(Veriler!T2444&lt;=0.1, S2444, IF(AND(Veriler!T2444&gt;0.1, F2444="", P2444="E"), IF(Q2444&gt;Veriler!$G$2, Q2444*S2444, IF(Q2444&lt;Veriler!$G$2, Veriler!$G$2*S2444, Q2444*S2444)), 0))</f>
        <v>0</v>
      </c>
      <c r="U2444" s="133" t="str">
        <f t="shared" si="771"/>
        <v xml:space="preserve"> </v>
      </c>
      <c r="V2444" s="134" t="str">
        <f>IFERROR(IF(O2444="%10 sınırı aşılmıştır.",L2444-T2444,IFERROR(IF(F2444="",IF(S2444=1,0,IF(L2444-S2444=0,"",L2444-S2444)),IF(Veriler!M2444="",L2444,IF(L2444*Veriler!M2444=0,"",L2444*Veriler!M2444))),L2444)),0)</f>
        <v/>
      </c>
      <c r="W2444" s="146"/>
      <c r="X2444" s="146"/>
      <c r="Y2444" s="146"/>
    </row>
    <row r="2445" spans="1:25" s="99" customFormat="1" ht="54.75" customHeight="1" x14ac:dyDescent="0.25">
      <c r="A2445" s="96">
        <f t="shared" si="772"/>
        <v>1801</v>
      </c>
      <c r="B2445" s="175"/>
      <c r="C2445" s="176"/>
      <c r="D2445" s="113"/>
      <c r="E2445" s="115"/>
      <c r="F2445" s="174"/>
      <c r="G2445" s="114" t="str">
        <f t="shared" si="767"/>
        <v/>
      </c>
      <c r="H2445" s="115"/>
      <c r="I2445" s="115"/>
      <c r="J2445" s="115"/>
      <c r="K2445" s="115"/>
      <c r="L2445" s="133" t="str">
        <f t="shared" si="768"/>
        <v/>
      </c>
      <c r="M2445" s="116" t="str">
        <f>IF(L2445="", "", L2445/Veriler!$X$1)</f>
        <v/>
      </c>
      <c r="N2445" s="116" t="str">
        <f>IF(F2445&lt;&gt;"", "İthal Girdi", IF(Veriler!T2445="", "", IF(Veriler!S2445="H", "%0,5 üzerindedir", IF(Veriler!T2445&gt;0.1, "%10 sınırı aşılmıştır.", "Uygun"))))</f>
        <v>%0,5 üzerindedir</v>
      </c>
      <c r="O2445" s="116" t="str">
        <f t="shared" si="769"/>
        <v xml:space="preserve"> </v>
      </c>
      <c r="P2445" s="117"/>
      <c r="Q2445" s="118"/>
      <c r="R2445" s="119" t="str">
        <f t="shared" si="770"/>
        <v/>
      </c>
      <c r="S2445" s="133">
        <f>IFERROR(IF(M2445&lt;=0.005,IF(F2445="",L2445,0),IF(F2445&lt;&gt;"",0,IF(P2445="",0,IF(P2445="H",0,IF(Q2445&lt;Veriler!$G$2,L2445*Veriler!$G$2,L2445*Q2445)))))," ")</f>
        <v>0</v>
      </c>
      <c r="T2445" s="133">
        <f>IF(Veriler!T2445&lt;=0.1, S2445, IF(AND(Veriler!T2445&gt;0.1, F2445="", P2445="E"), IF(Q2445&gt;Veriler!$G$2, Q2445*S2445, IF(Q2445&lt;Veriler!$G$2, Veriler!$G$2*S2445, Q2445*S2445)), 0))</f>
        <v>0</v>
      </c>
      <c r="U2445" s="133" t="str">
        <f t="shared" si="771"/>
        <v xml:space="preserve"> </v>
      </c>
      <c r="V2445" s="134" t="str">
        <f>IFERROR(IF(O2445="%10 sınırı aşılmıştır.",L2445-T2445,IFERROR(IF(F2445="",IF(S2445=1,0,IF(L2445-S2445=0,"",L2445-S2445)),IF(Veriler!M2445="",L2445,IF(L2445*Veriler!M2445=0,"",L2445*Veriler!M2445))),L2445)),0)</f>
        <v/>
      </c>
      <c r="W2445" s="146"/>
      <c r="X2445" s="146"/>
      <c r="Y2445" s="146"/>
    </row>
    <row r="2446" spans="1:25" s="99" customFormat="1" ht="54.75" customHeight="1" x14ac:dyDescent="0.25">
      <c r="A2446" s="96">
        <f t="shared" si="772"/>
        <v>1802</v>
      </c>
      <c r="B2446" s="175"/>
      <c r="C2446" s="176"/>
      <c r="D2446" s="113"/>
      <c r="E2446" s="115"/>
      <c r="F2446" s="174"/>
      <c r="G2446" s="114" t="str">
        <f t="shared" si="767"/>
        <v/>
      </c>
      <c r="H2446" s="115"/>
      <c r="I2446" s="115"/>
      <c r="J2446" s="115"/>
      <c r="K2446" s="115"/>
      <c r="L2446" s="133" t="str">
        <f t="shared" si="768"/>
        <v/>
      </c>
      <c r="M2446" s="116" t="str">
        <f>IF(L2446="", "", L2446/Veriler!$X$1)</f>
        <v/>
      </c>
      <c r="N2446" s="116" t="str">
        <f>IF(F2446&lt;&gt;"", "İthal Girdi", IF(Veriler!T2446="", "", IF(Veriler!S2446="H", "%0,5 üzerindedir", IF(Veriler!T2446&gt;0.1, "%10 sınırı aşılmıştır.", "Uygun"))))</f>
        <v>%0,5 üzerindedir</v>
      </c>
      <c r="O2446" s="116" t="str">
        <f t="shared" si="769"/>
        <v xml:space="preserve"> </v>
      </c>
      <c r="P2446" s="117"/>
      <c r="Q2446" s="118"/>
      <c r="R2446" s="119" t="str">
        <f t="shared" si="770"/>
        <v/>
      </c>
      <c r="S2446" s="133">
        <f>IFERROR(IF(M2446&lt;=0.005,IF(F2446="",L2446,0),IF(F2446&lt;&gt;"",0,IF(P2446="",0,IF(P2446="H",0,IF(Q2446&lt;Veriler!$G$2,L2446*Veriler!$G$2,L2446*Q2446)))))," ")</f>
        <v>0</v>
      </c>
      <c r="T2446" s="133">
        <f>IF(Veriler!T2446&lt;=0.1, S2446, IF(AND(Veriler!T2446&gt;0.1, F2446="", P2446="E"), IF(Q2446&gt;Veriler!$G$2, Q2446*S2446, IF(Q2446&lt;Veriler!$G$2, Veriler!$G$2*S2446, Q2446*S2446)), 0))</f>
        <v>0</v>
      </c>
      <c r="U2446" s="133" t="str">
        <f t="shared" si="771"/>
        <v xml:space="preserve"> </v>
      </c>
      <c r="V2446" s="134" t="str">
        <f>IFERROR(IF(O2446="%10 sınırı aşılmıştır.",L2446-T2446,IFERROR(IF(F2446="",IF(S2446=1,0,IF(L2446-S2446=0,"",L2446-S2446)),IF(Veriler!M2446="",L2446,IF(L2446*Veriler!M2446=0,"",L2446*Veriler!M2446))),L2446)),0)</f>
        <v/>
      </c>
      <c r="W2446" s="146"/>
      <c r="X2446" s="146"/>
      <c r="Y2446" s="146"/>
    </row>
    <row r="2447" spans="1:25" s="99" customFormat="1" ht="54.75" customHeight="1" x14ac:dyDescent="0.25">
      <c r="A2447" s="96">
        <f t="shared" si="772"/>
        <v>1803</v>
      </c>
      <c r="B2447" s="175"/>
      <c r="C2447" s="176"/>
      <c r="D2447" s="113"/>
      <c r="E2447" s="115"/>
      <c r="F2447" s="174"/>
      <c r="G2447" s="114" t="str">
        <f t="shared" si="767"/>
        <v/>
      </c>
      <c r="H2447" s="115"/>
      <c r="I2447" s="115"/>
      <c r="J2447" s="115"/>
      <c r="K2447" s="115"/>
      <c r="L2447" s="133" t="str">
        <f t="shared" si="768"/>
        <v/>
      </c>
      <c r="M2447" s="116" t="str">
        <f>IF(L2447="", "", L2447/Veriler!$X$1)</f>
        <v/>
      </c>
      <c r="N2447" s="116" t="str">
        <f>IF(F2447&lt;&gt;"", "İthal Girdi", IF(Veriler!T2447="", "", IF(Veriler!S2447="H", "%0,5 üzerindedir", IF(Veriler!T2447&gt;0.1, "%10 sınırı aşılmıştır.", "Uygun"))))</f>
        <v>%0,5 üzerindedir</v>
      </c>
      <c r="O2447" s="116" t="str">
        <f t="shared" si="769"/>
        <v xml:space="preserve"> </v>
      </c>
      <c r="P2447" s="117"/>
      <c r="Q2447" s="118"/>
      <c r="R2447" s="119" t="str">
        <f t="shared" si="770"/>
        <v/>
      </c>
      <c r="S2447" s="133">
        <f>IFERROR(IF(M2447&lt;=0.005,IF(F2447="",L2447,0),IF(F2447&lt;&gt;"",0,IF(P2447="",0,IF(P2447="H",0,IF(Q2447&lt;Veriler!$G$2,L2447*Veriler!$G$2,L2447*Q2447)))))," ")</f>
        <v>0</v>
      </c>
      <c r="T2447" s="133">
        <f>IF(Veriler!T2447&lt;=0.1, S2447, IF(AND(Veriler!T2447&gt;0.1, F2447="", P2447="E"), IF(Q2447&gt;Veriler!$G$2, Q2447*S2447, IF(Q2447&lt;Veriler!$G$2, Veriler!$G$2*S2447, Q2447*S2447)), 0))</f>
        <v>0</v>
      </c>
      <c r="U2447" s="133" t="str">
        <f t="shared" si="771"/>
        <v xml:space="preserve"> </v>
      </c>
      <c r="V2447" s="134" t="str">
        <f>IFERROR(IF(O2447="%10 sınırı aşılmıştır.",L2447-T2447,IFERROR(IF(F2447="",IF(S2447=1,0,IF(L2447-S2447=0,"",L2447-S2447)),IF(Veriler!M2447="",L2447,IF(L2447*Veriler!M2447=0,"",L2447*Veriler!M2447))),L2447)),0)</f>
        <v/>
      </c>
      <c r="W2447" s="146"/>
      <c r="X2447" s="146"/>
      <c r="Y2447" s="146"/>
    </row>
    <row r="2448" spans="1:25" s="99" customFormat="1" ht="54.75" customHeight="1" x14ac:dyDescent="0.25">
      <c r="A2448" s="96">
        <f t="shared" si="772"/>
        <v>1804</v>
      </c>
      <c r="B2448" s="175"/>
      <c r="C2448" s="176"/>
      <c r="D2448" s="113"/>
      <c r="E2448" s="115"/>
      <c r="F2448" s="174"/>
      <c r="G2448" s="114" t="str">
        <f t="shared" si="767"/>
        <v/>
      </c>
      <c r="H2448" s="115"/>
      <c r="I2448" s="115"/>
      <c r="J2448" s="115"/>
      <c r="K2448" s="115"/>
      <c r="L2448" s="133" t="str">
        <f t="shared" si="768"/>
        <v/>
      </c>
      <c r="M2448" s="116" t="str">
        <f>IF(L2448="", "", L2448/Veriler!$X$1)</f>
        <v/>
      </c>
      <c r="N2448" s="116" t="str">
        <f>IF(F2448&lt;&gt;"", "İthal Girdi", IF(Veriler!T2448="", "", IF(Veriler!S2448="H", "%0,5 üzerindedir", IF(Veriler!T2448&gt;0.1, "%10 sınırı aşılmıştır.", "Uygun"))))</f>
        <v>%0,5 üzerindedir</v>
      </c>
      <c r="O2448" s="116" t="str">
        <f t="shared" si="769"/>
        <v xml:space="preserve"> </v>
      </c>
      <c r="P2448" s="117"/>
      <c r="Q2448" s="118"/>
      <c r="R2448" s="119" t="str">
        <f t="shared" si="770"/>
        <v/>
      </c>
      <c r="S2448" s="133">
        <f>IFERROR(IF(M2448&lt;=0.005,IF(F2448="",L2448,0),IF(F2448&lt;&gt;"",0,IF(P2448="",0,IF(P2448="H",0,IF(Q2448&lt;Veriler!$G$2,L2448*Veriler!$G$2,L2448*Q2448)))))," ")</f>
        <v>0</v>
      </c>
      <c r="T2448" s="133">
        <f>IF(Veriler!T2448&lt;=0.1, S2448, IF(AND(Veriler!T2448&gt;0.1, F2448="", P2448="E"), IF(Q2448&gt;Veriler!$G$2, Q2448*S2448, IF(Q2448&lt;Veriler!$G$2, Veriler!$G$2*S2448, Q2448*S2448)), 0))</f>
        <v>0</v>
      </c>
      <c r="U2448" s="133" t="str">
        <f t="shared" si="771"/>
        <v xml:space="preserve"> </v>
      </c>
      <c r="V2448" s="134" t="str">
        <f>IFERROR(IF(O2448="%10 sınırı aşılmıştır.",L2448-T2448,IFERROR(IF(F2448="",IF(S2448=1,0,IF(L2448-S2448=0,"",L2448-S2448)),IF(Veriler!M2448="",L2448,IF(L2448*Veriler!M2448=0,"",L2448*Veriler!M2448))),L2448)),0)</f>
        <v/>
      </c>
      <c r="W2448" s="146"/>
      <c r="X2448" s="146"/>
      <c r="Y2448" s="146"/>
    </row>
    <row r="2449" spans="1:25" s="99" customFormat="1" ht="54.75" customHeight="1" x14ac:dyDescent="0.25">
      <c r="A2449" s="96">
        <f t="shared" si="772"/>
        <v>1805</v>
      </c>
      <c r="B2449" s="175"/>
      <c r="C2449" s="176"/>
      <c r="D2449" s="113"/>
      <c r="E2449" s="115"/>
      <c r="F2449" s="174"/>
      <c r="G2449" s="114" t="str">
        <f t="shared" si="767"/>
        <v/>
      </c>
      <c r="H2449" s="115"/>
      <c r="I2449" s="115"/>
      <c r="J2449" s="115"/>
      <c r="K2449" s="115"/>
      <c r="L2449" s="133" t="str">
        <f t="shared" si="768"/>
        <v/>
      </c>
      <c r="M2449" s="116" t="str">
        <f>IF(L2449="", "", L2449/Veriler!$X$1)</f>
        <v/>
      </c>
      <c r="N2449" s="116" t="str">
        <f>IF(F2449&lt;&gt;"", "İthal Girdi", IF(Veriler!T2449="", "", IF(Veriler!S2449="H", "%0,5 üzerindedir", IF(Veriler!T2449&gt;0.1, "%10 sınırı aşılmıştır.", "Uygun"))))</f>
        <v>%0,5 üzerindedir</v>
      </c>
      <c r="O2449" s="116" t="str">
        <f t="shared" si="769"/>
        <v xml:space="preserve"> </v>
      </c>
      <c r="P2449" s="117"/>
      <c r="Q2449" s="118"/>
      <c r="R2449" s="119" t="str">
        <f t="shared" si="770"/>
        <v/>
      </c>
      <c r="S2449" s="133">
        <f>IFERROR(IF(M2449&lt;=0.005,IF(F2449="",L2449,0),IF(F2449&lt;&gt;"",0,IF(P2449="",0,IF(P2449="H",0,IF(Q2449&lt;Veriler!$G$2,L2449*Veriler!$G$2,L2449*Q2449)))))," ")</f>
        <v>0</v>
      </c>
      <c r="T2449" s="133">
        <f>IF(Veriler!T2449&lt;=0.1, S2449, IF(AND(Veriler!T2449&gt;0.1, F2449="", P2449="E"), IF(Q2449&gt;Veriler!$G$2, Q2449*S2449, IF(Q2449&lt;Veriler!$G$2, Veriler!$G$2*S2449, Q2449*S2449)), 0))</f>
        <v>0</v>
      </c>
      <c r="U2449" s="133" t="str">
        <f t="shared" si="771"/>
        <v xml:space="preserve"> </v>
      </c>
      <c r="V2449" s="134" t="str">
        <f>IFERROR(IF(O2449="%10 sınırı aşılmıştır.",L2449-T2449,IFERROR(IF(F2449="",IF(S2449=1,0,IF(L2449-S2449=0,"",L2449-S2449)),IF(Veriler!M2449="",L2449,IF(L2449*Veriler!M2449=0,"",L2449*Veriler!M2449))),L2449)),0)</f>
        <v/>
      </c>
      <c r="W2449" s="146"/>
      <c r="X2449" s="146"/>
      <c r="Y2449" s="146"/>
    </row>
    <row r="2450" spans="1:25" s="99" customFormat="1" ht="54.75" customHeight="1" x14ac:dyDescent="0.25">
      <c r="A2450" s="96">
        <f t="shared" si="772"/>
        <v>1806</v>
      </c>
      <c r="B2450" s="175"/>
      <c r="C2450" s="176"/>
      <c r="D2450" s="113"/>
      <c r="E2450" s="115"/>
      <c r="F2450" s="174"/>
      <c r="G2450" s="114" t="str">
        <f t="shared" si="767"/>
        <v/>
      </c>
      <c r="H2450" s="115"/>
      <c r="I2450" s="115"/>
      <c r="J2450" s="115"/>
      <c r="K2450" s="115"/>
      <c r="L2450" s="133" t="str">
        <f t="shared" si="768"/>
        <v/>
      </c>
      <c r="M2450" s="116" t="str">
        <f>IF(L2450="", "", L2450/Veriler!$X$1)</f>
        <v/>
      </c>
      <c r="N2450" s="116" t="str">
        <f>IF(F2450&lt;&gt;"", "İthal Girdi", IF(Veriler!T2450="", "", IF(Veriler!S2450="H", "%0,5 üzerindedir", IF(Veriler!T2450&gt;0.1, "%10 sınırı aşılmıştır.", "Uygun"))))</f>
        <v>%0,5 üzerindedir</v>
      </c>
      <c r="O2450" s="116" t="str">
        <f t="shared" si="769"/>
        <v xml:space="preserve"> </v>
      </c>
      <c r="P2450" s="117"/>
      <c r="Q2450" s="118"/>
      <c r="R2450" s="119" t="str">
        <f t="shared" si="770"/>
        <v/>
      </c>
      <c r="S2450" s="133">
        <f>IFERROR(IF(M2450&lt;=0.005,IF(F2450="",L2450,0),IF(F2450&lt;&gt;"",0,IF(P2450="",0,IF(P2450="H",0,IF(Q2450&lt;Veriler!$G$2,L2450*Veriler!$G$2,L2450*Q2450)))))," ")</f>
        <v>0</v>
      </c>
      <c r="T2450" s="133">
        <f>IF(Veriler!T2450&lt;=0.1, S2450, IF(AND(Veriler!T2450&gt;0.1, F2450="", P2450="E"), IF(Q2450&gt;Veriler!$G$2, Q2450*S2450, IF(Q2450&lt;Veriler!$G$2, Veriler!$G$2*S2450, Q2450*S2450)), 0))</f>
        <v>0</v>
      </c>
      <c r="U2450" s="133" t="str">
        <f t="shared" si="771"/>
        <v xml:space="preserve"> </v>
      </c>
      <c r="V2450" s="134" t="str">
        <f>IFERROR(IF(O2450="%10 sınırı aşılmıştır.",L2450-T2450,IFERROR(IF(F2450="",IF(S2450=1,0,IF(L2450-S2450=0,"",L2450-S2450)),IF(Veriler!M2450="",L2450,IF(L2450*Veriler!M2450=0,"",L2450*Veriler!M2450))),L2450)),0)</f>
        <v/>
      </c>
      <c r="W2450" s="146"/>
      <c r="X2450" s="146"/>
      <c r="Y2450" s="146"/>
    </row>
    <row r="2451" spans="1:25" s="99" customFormat="1" ht="36" hidden="1" customHeight="1" x14ac:dyDescent="0.25">
      <c r="A2451" s="101"/>
      <c r="B2451" s="191" t="s">
        <v>16</v>
      </c>
      <c r="C2451" s="176"/>
      <c r="D2451" s="120"/>
      <c r="E2451" s="171"/>
      <c r="F2451" s="172"/>
      <c r="G2451" s="121"/>
      <c r="H2451" s="115"/>
      <c r="I2451" s="115"/>
      <c r="J2451" s="115"/>
      <c r="K2451" s="115"/>
      <c r="L2451" s="121"/>
      <c r="M2451" s="121"/>
      <c r="N2451" s="121"/>
      <c r="O2451" s="121"/>
      <c r="P2451" s="120"/>
      <c r="Q2451" s="120"/>
      <c r="R2451" s="183"/>
      <c r="S2451" s="184"/>
      <c r="T2451" s="121"/>
      <c r="U2451" s="121"/>
      <c r="V2451" s="121"/>
      <c r="W2451" s="146"/>
      <c r="X2451" s="146"/>
      <c r="Y2451" s="146"/>
    </row>
    <row r="2452" spans="1:25" s="99" customFormat="1" ht="54.75" customHeight="1" x14ac:dyDescent="0.25">
      <c r="A2452" s="96">
        <f>A2450+1</f>
        <v>1807</v>
      </c>
      <c r="B2452" s="175"/>
      <c r="C2452" s="176"/>
      <c r="D2452" s="113"/>
      <c r="E2452" s="115"/>
      <c r="F2452" s="174"/>
      <c r="G2452" s="114" t="str">
        <f t="shared" ref="G2452:G2465" si="773">IF(AND(F2452&lt;&gt;"",V2452&lt;&gt;"",L2452&lt;&gt;0),V2452/L2452,"")</f>
        <v/>
      </c>
      <c r="H2452" s="115"/>
      <c r="I2452" s="115"/>
      <c r="J2452" s="115"/>
      <c r="K2452" s="115"/>
      <c r="L2452" s="133" t="str">
        <f t="shared" ref="L2452:L2465" si="774">IF(AND(H2452&lt;&gt;0, J2452&lt;&gt;0, K2452&lt;&gt;0), H2452*J2452*K2452, "")</f>
        <v/>
      </c>
      <c r="M2452" s="116" t="str">
        <f>IF(L2452="", "", L2452/Veriler!$X$1)</f>
        <v/>
      </c>
      <c r="N2452" s="116" t="str">
        <f>IF(F2452&lt;&gt;"", "İthal Girdi", IF(Veriler!T2452="", "", IF(Veriler!S2452="H", "%0,5 üzerindedir", IF(Veriler!T2452&gt;0.1, "%10 sınırı aşılmıştır.", "Uygun"))))</f>
        <v>%0,5 üzerindedir</v>
      </c>
      <c r="O2452" s="116" t="str">
        <f t="shared" ref="O2452:O2465" si="775">IF(M2452=""," ",N2452)</f>
        <v xml:space="preserve"> </v>
      </c>
      <c r="P2452" s="117"/>
      <c r="Q2452" s="118"/>
      <c r="R2452" s="119" t="str">
        <f t="shared" ref="R2452:R2465" si="776">IFERROR(IF(AND(T2452&lt;&gt;"",L2452&lt;&gt;"",L2452&lt;&gt;0,T2452&lt;&gt;0),T2452/L2452,"")," ")</f>
        <v/>
      </c>
      <c r="S2452" s="133">
        <f>IFERROR(IF(M2452&lt;=0.005,IF(F2452="",L2452,0),IF(F2452&lt;&gt;"",0,IF(P2452="",0,IF(P2452="H",0,IF(Q2452&lt;Veriler!$G$2,L2452*Veriler!$G$2,L2452*Q2452)))))," ")</f>
        <v>0</v>
      </c>
      <c r="T2452" s="133">
        <f>IF(Veriler!T2452&lt;=0.1, S2452, IF(AND(Veriler!T2452&gt;0.1, F2452="", P2452="E"), IF(Q2452&gt;Veriler!$G$2, Q2452*S2452, IF(Q2452&lt;Veriler!$G$2, Veriler!$G$2*S2452, Q2452*S2452)), 0))</f>
        <v>0</v>
      </c>
      <c r="U2452" s="133" t="str">
        <f t="shared" ref="U2452:U2465" si="777">IF(T2452=0," ",T2452)</f>
        <v xml:space="preserve"> </v>
      </c>
      <c r="V2452" s="134" t="str">
        <f>IFERROR(IF(O2452="%10 sınırı aşılmıştır.",L2452-T2452,IFERROR(IF(F2452="",IF(S2452=1,0,IF(L2452-S2452=0,"",L2452-S2452)),IF(Veriler!M2452="",L2452,IF(L2452*Veriler!M2452=0,"",L2452*Veriler!M2452))),L2452)),0)</f>
        <v/>
      </c>
      <c r="W2452" s="146"/>
      <c r="X2452" s="146"/>
      <c r="Y2452" s="146"/>
    </row>
    <row r="2453" spans="1:25" s="99" customFormat="1" ht="54.75" customHeight="1" x14ac:dyDescent="0.25">
      <c r="A2453" s="96">
        <f t="shared" ref="A2453:A2465" si="778">A2452+1</f>
        <v>1808</v>
      </c>
      <c r="B2453" s="175"/>
      <c r="C2453" s="176"/>
      <c r="D2453" s="113"/>
      <c r="E2453" s="115"/>
      <c r="F2453" s="174"/>
      <c r="G2453" s="114" t="str">
        <f t="shared" si="773"/>
        <v/>
      </c>
      <c r="H2453" s="115"/>
      <c r="I2453" s="115"/>
      <c r="J2453" s="115"/>
      <c r="K2453" s="115"/>
      <c r="L2453" s="133" t="str">
        <f t="shared" si="774"/>
        <v/>
      </c>
      <c r="M2453" s="116" t="str">
        <f>IF(L2453="", "", L2453/Veriler!$X$1)</f>
        <v/>
      </c>
      <c r="N2453" s="116" t="str">
        <f>IF(F2453&lt;&gt;"", "İthal Girdi", IF(Veriler!T2453="", "", IF(Veriler!S2453="H", "%0,5 üzerindedir", IF(Veriler!T2453&gt;0.1, "%10 sınırı aşılmıştır.", "Uygun"))))</f>
        <v>%0,5 üzerindedir</v>
      </c>
      <c r="O2453" s="116" t="str">
        <f t="shared" si="775"/>
        <v xml:space="preserve"> </v>
      </c>
      <c r="P2453" s="117"/>
      <c r="Q2453" s="118"/>
      <c r="R2453" s="119" t="str">
        <f t="shared" si="776"/>
        <v/>
      </c>
      <c r="S2453" s="133">
        <f>IFERROR(IF(M2453&lt;=0.005,IF(F2453="",L2453,0),IF(F2453&lt;&gt;"",0,IF(P2453="",0,IF(P2453="H",0,IF(Q2453&lt;Veriler!$G$2,L2453*Veriler!$G$2,L2453*Q2453)))))," ")</f>
        <v>0</v>
      </c>
      <c r="T2453" s="133">
        <f>IF(Veriler!T2453&lt;=0.1, S2453, IF(AND(Veriler!T2453&gt;0.1, F2453="", P2453="E"), IF(Q2453&gt;Veriler!$G$2, Q2453*S2453, IF(Q2453&lt;Veriler!$G$2, Veriler!$G$2*S2453, Q2453*S2453)), 0))</f>
        <v>0</v>
      </c>
      <c r="U2453" s="133" t="str">
        <f t="shared" si="777"/>
        <v xml:space="preserve"> </v>
      </c>
      <c r="V2453" s="134" t="str">
        <f>IFERROR(IF(O2453="%10 sınırı aşılmıştır.",L2453-T2453,IFERROR(IF(F2453="",IF(S2453=1,0,IF(L2453-S2453=0,"",L2453-S2453)),IF(Veriler!M2453="",L2453,IF(L2453*Veriler!M2453=0,"",L2453*Veriler!M2453))),L2453)),0)</f>
        <v/>
      </c>
      <c r="W2453" s="146"/>
      <c r="X2453" s="146"/>
      <c r="Y2453" s="146"/>
    </row>
    <row r="2454" spans="1:25" s="99" customFormat="1" ht="54.75" customHeight="1" x14ac:dyDescent="0.25">
      <c r="A2454" s="96">
        <f t="shared" si="778"/>
        <v>1809</v>
      </c>
      <c r="B2454" s="175"/>
      <c r="C2454" s="176"/>
      <c r="D2454" s="113"/>
      <c r="E2454" s="115"/>
      <c r="F2454" s="174"/>
      <c r="G2454" s="114" t="str">
        <f t="shared" si="773"/>
        <v/>
      </c>
      <c r="H2454" s="115"/>
      <c r="I2454" s="115"/>
      <c r="J2454" s="115"/>
      <c r="K2454" s="115"/>
      <c r="L2454" s="133" t="str">
        <f t="shared" si="774"/>
        <v/>
      </c>
      <c r="M2454" s="116" t="str">
        <f>IF(L2454="", "", L2454/Veriler!$X$1)</f>
        <v/>
      </c>
      <c r="N2454" s="116" t="str">
        <f>IF(F2454&lt;&gt;"", "İthal Girdi", IF(Veriler!T2454="", "", IF(Veriler!S2454="H", "%0,5 üzerindedir", IF(Veriler!T2454&gt;0.1, "%10 sınırı aşılmıştır.", "Uygun"))))</f>
        <v>%0,5 üzerindedir</v>
      </c>
      <c r="O2454" s="116" t="str">
        <f t="shared" si="775"/>
        <v xml:space="preserve"> </v>
      </c>
      <c r="P2454" s="117"/>
      <c r="Q2454" s="118"/>
      <c r="R2454" s="119" t="str">
        <f t="shared" si="776"/>
        <v/>
      </c>
      <c r="S2454" s="133">
        <f>IFERROR(IF(M2454&lt;=0.005,IF(F2454="",L2454,0),IF(F2454&lt;&gt;"",0,IF(P2454="",0,IF(P2454="H",0,IF(Q2454&lt;Veriler!$G$2,L2454*Veriler!$G$2,L2454*Q2454)))))," ")</f>
        <v>0</v>
      </c>
      <c r="T2454" s="133">
        <f>IF(Veriler!T2454&lt;=0.1, S2454, IF(AND(Veriler!T2454&gt;0.1, F2454="", P2454="E"), IF(Q2454&gt;Veriler!$G$2, Q2454*S2454, IF(Q2454&lt;Veriler!$G$2, Veriler!$G$2*S2454, Q2454*S2454)), 0))</f>
        <v>0</v>
      </c>
      <c r="U2454" s="133" t="str">
        <f t="shared" si="777"/>
        <v xml:space="preserve"> </v>
      </c>
      <c r="V2454" s="134" t="str">
        <f>IFERROR(IF(O2454="%10 sınırı aşılmıştır.",L2454-T2454,IFERROR(IF(F2454="",IF(S2454=1,0,IF(L2454-S2454=0,"",L2454-S2454)),IF(Veriler!M2454="",L2454,IF(L2454*Veriler!M2454=0,"",L2454*Veriler!M2454))),L2454)),0)</f>
        <v/>
      </c>
      <c r="W2454" s="146"/>
      <c r="X2454" s="146"/>
      <c r="Y2454" s="146"/>
    </row>
    <row r="2455" spans="1:25" s="99" customFormat="1" ht="54.75" customHeight="1" x14ac:dyDescent="0.25">
      <c r="A2455" s="96">
        <f t="shared" si="778"/>
        <v>1810</v>
      </c>
      <c r="B2455" s="175"/>
      <c r="C2455" s="176"/>
      <c r="D2455" s="113"/>
      <c r="E2455" s="115"/>
      <c r="F2455" s="174"/>
      <c r="G2455" s="114" t="str">
        <f t="shared" si="773"/>
        <v/>
      </c>
      <c r="H2455" s="115"/>
      <c r="I2455" s="115"/>
      <c r="J2455" s="115"/>
      <c r="K2455" s="115"/>
      <c r="L2455" s="133" t="str">
        <f t="shared" si="774"/>
        <v/>
      </c>
      <c r="M2455" s="116" t="str">
        <f>IF(L2455="", "", L2455/Veriler!$X$1)</f>
        <v/>
      </c>
      <c r="N2455" s="116" t="str">
        <f>IF(F2455&lt;&gt;"", "İthal Girdi", IF(Veriler!T2455="", "", IF(Veriler!S2455="H", "%0,5 üzerindedir", IF(Veriler!T2455&gt;0.1, "%10 sınırı aşılmıştır.", "Uygun"))))</f>
        <v>%0,5 üzerindedir</v>
      </c>
      <c r="O2455" s="116" t="str">
        <f t="shared" si="775"/>
        <v xml:space="preserve"> </v>
      </c>
      <c r="P2455" s="117"/>
      <c r="Q2455" s="118"/>
      <c r="R2455" s="119" t="str">
        <f t="shared" si="776"/>
        <v/>
      </c>
      <c r="S2455" s="133">
        <f>IFERROR(IF(M2455&lt;=0.005,IF(F2455="",L2455,0),IF(F2455&lt;&gt;"",0,IF(P2455="",0,IF(P2455="H",0,IF(Q2455&lt;Veriler!$G$2,L2455*Veriler!$G$2,L2455*Q2455)))))," ")</f>
        <v>0</v>
      </c>
      <c r="T2455" s="133">
        <f>IF(Veriler!T2455&lt;=0.1, S2455, IF(AND(Veriler!T2455&gt;0.1, F2455="", P2455="E"), IF(Q2455&gt;Veriler!$G$2, Q2455*S2455, IF(Q2455&lt;Veriler!$G$2, Veriler!$G$2*S2455, Q2455*S2455)), 0))</f>
        <v>0</v>
      </c>
      <c r="U2455" s="133" t="str">
        <f t="shared" si="777"/>
        <v xml:space="preserve"> </v>
      </c>
      <c r="V2455" s="134" t="str">
        <f>IFERROR(IF(O2455="%10 sınırı aşılmıştır.",L2455-T2455,IFERROR(IF(F2455="",IF(S2455=1,0,IF(L2455-S2455=0,"",L2455-S2455)),IF(Veriler!M2455="",L2455,IF(L2455*Veriler!M2455=0,"",L2455*Veriler!M2455))),L2455)),0)</f>
        <v/>
      </c>
      <c r="W2455" s="146"/>
      <c r="X2455" s="146"/>
      <c r="Y2455" s="146"/>
    </row>
    <row r="2456" spans="1:25" s="99" customFormat="1" ht="54.75" customHeight="1" x14ac:dyDescent="0.25">
      <c r="A2456" s="96">
        <f t="shared" si="778"/>
        <v>1811</v>
      </c>
      <c r="B2456" s="175"/>
      <c r="C2456" s="176"/>
      <c r="D2456" s="113"/>
      <c r="E2456" s="115"/>
      <c r="F2456" s="174"/>
      <c r="G2456" s="114" t="str">
        <f t="shared" si="773"/>
        <v/>
      </c>
      <c r="H2456" s="115"/>
      <c r="I2456" s="115"/>
      <c r="J2456" s="115"/>
      <c r="K2456" s="115"/>
      <c r="L2456" s="133" t="str">
        <f t="shared" si="774"/>
        <v/>
      </c>
      <c r="M2456" s="116" t="str">
        <f>IF(L2456="", "", L2456/Veriler!$X$1)</f>
        <v/>
      </c>
      <c r="N2456" s="116" t="str">
        <f>IF(F2456&lt;&gt;"", "İthal Girdi", IF(Veriler!T2456="", "", IF(Veriler!S2456="H", "%0,5 üzerindedir", IF(Veriler!T2456&gt;0.1, "%10 sınırı aşılmıştır.", "Uygun"))))</f>
        <v>%0,5 üzerindedir</v>
      </c>
      <c r="O2456" s="116" t="str">
        <f t="shared" si="775"/>
        <v xml:space="preserve"> </v>
      </c>
      <c r="P2456" s="117"/>
      <c r="Q2456" s="118"/>
      <c r="R2456" s="119" t="str">
        <f t="shared" si="776"/>
        <v/>
      </c>
      <c r="S2456" s="133">
        <f>IFERROR(IF(M2456&lt;=0.005,IF(F2456="",L2456,0),IF(F2456&lt;&gt;"",0,IF(P2456="",0,IF(P2456="H",0,IF(Q2456&lt;Veriler!$G$2,L2456*Veriler!$G$2,L2456*Q2456)))))," ")</f>
        <v>0</v>
      </c>
      <c r="T2456" s="133">
        <f>IF(Veriler!T2456&lt;=0.1, S2456, IF(AND(Veriler!T2456&gt;0.1, F2456="", P2456="E"), IF(Q2456&gt;Veriler!$G$2, Q2456*S2456, IF(Q2456&lt;Veriler!$G$2, Veriler!$G$2*S2456, Q2456*S2456)), 0))</f>
        <v>0</v>
      </c>
      <c r="U2456" s="133" t="str">
        <f t="shared" si="777"/>
        <v xml:space="preserve"> </v>
      </c>
      <c r="V2456" s="134" t="str">
        <f>IFERROR(IF(O2456="%10 sınırı aşılmıştır.",L2456-T2456,IFERROR(IF(F2456="",IF(S2456=1,0,IF(L2456-S2456=0,"",L2456-S2456)),IF(Veriler!M2456="",L2456,IF(L2456*Veriler!M2456=0,"",L2456*Veriler!M2456))),L2456)),0)</f>
        <v/>
      </c>
      <c r="W2456" s="146"/>
      <c r="X2456" s="146"/>
      <c r="Y2456" s="146"/>
    </row>
    <row r="2457" spans="1:25" s="99" customFormat="1" ht="54.75" customHeight="1" x14ac:dyDescent="0.25">
      <c r="A2457" s="96">
        <f t="shared" si="778"/>
        <v>1812</v>
      </c>
      <c r="B2457" s="175"/>
      <c r="C2457" s="176"/>
      <c r="D2457" s="113"/>
      <c r="E2457" s="115"/>
      <c r="F2457" s="174"/>
      <c r="G2457" s="114" t="str">
        <f t="shared" si="773"/>
        <v/>
      </c>
      <c r="H2457" s="115"/>
      <c r="I2457" s="115"/>
      <c r="J2457" s="115"/>
      <c r="K2457" s="115"/>
      <c r="L2457" s="133" t="str">
        <f t="shared" si="774"/>
        <v/>
      </c>
      <c r="M2457" s="116" t="str">
        <f>IF(L2457="", "", L2457/Veriler!$X$1)</f>
        <v/>
      </c>
      <c r="N2457" s="116" t="str">
        <f>IF(F2457&lt;&gt;"", "İthal Girdi", IF(Veriler!T2457="", "", IF(Veriler!S2457="H", "%0,5 üzerindedir", IF(Veriler!T2457&gt;0.1, "%10 sınırı aşılmıştır.", "Uygun"))))</f>
        <v>%0,5 üzerindedir</v>
      </c>
      <c r="O2457" s="116" t="str">
        <f t="shared" si="775"/>
        <v xml:space="preserve"> </v>
      </c>
      <c r="P2457" s="117"/>
      <c r="Q2457" s="118"/>
      <c r="R2457" s="119" t="str">
        <f t="shared" si="776"/>
        <v/>
      </c>
      <c r="S2457" s="133">
        <f>IFERROR(IF(M2457&lt;=0.005,IF(F2457="",L2457,0),IF(F2457&lt;&gt;"",0,IF(P2457="",0,IF(P2457="H",0,IF(Q2457&lt;Veriler!$G$2,L2457*Veriler!$G$2,L2457*Q2457)))))," ")</f>
        <v>0</v>
      </c>
      <c r="T2457" s="133">
        <f>IF(Veriler!T2457&lt;=0.1, S2457, IF(AND(Veriler!T2457&gt;0.1, F2457="", P2457="E"), IF(Q2457&gt;Veriler!$G$2, Q2457*S2457, IF(Q2457&lt;Veriler!$G$2, Veriler!$G$2*S2457, Q2457*S2457)), 0))</f>
        <v>0</v>
      </c>
      <c r="U2457" s="133" t="str">
        <f t="shared" si="777"/>
        <v xml:space="preserve"> </v>
      </c>
      <c r="V2457" s="134" t="str">
        <f>IFERROR(IF(O2457="%10 sınırı aşılmıştır.",L2457-T2457,IFERROR(IF(F2457="",IF(S2457=1,0,IF(L2457-S2457=0,"",L2457-S2457)),IF(Veriler!M2457="",L2457,IF(L2457*Veriler!M2457=0,"",L2457*Veriler!M2457))),L2457)),0)</f>
        <v/>
      </c>
      <c r="W2457" s="146"/>
      <c r="X2457" s="146"/>
      <c r="Y2457" s="146"/>
    </row>
    <row r="2458" spans="1:25" s="99" customFormat="1" ht="54.75" customHeight="1" x14ac:dyDescent="0.25">
      <c r="A2458" s="96">
        <f t="shared" si="778"/>
        <v>1813</v>
      </c>
      <c r="B2458" s="175"/>
      <c r="C2458" s="176"/>
      <c r="D2458" s="113"/>
      <c r="E2458" s="115"/>
      <c r="F2458" s="174"/>
      <c r="G2458" s="114" t="str">
        <f t="shared" si="773"/>
        <v/>
      </c>
      <c r="H2458" s="115"/>
      <c r="I2458" s="115"/>
      <c r="J2458" s="115"/>
      <c r="K2458" s="115"/>
      <c r="L2458" s="133" t="str">
        <f t="shared" si="774"/>
        <v/>
      </c>
      <c r="M2458" s="116" t="str">
        <f>IF(L2458="", "", L2458/Veriler!$X$1)</f>
        <v/>
      </c>
      <c r="N2458" s="116" t="str">
        <f>IF(F2458&lt;&gt;"", "İthal Girdi", IF(Veriler!T2458="", "", IF(Veriler!S2458="H", "%0,5 üzerindedir", IF(Veriler!T2458&gt;0.1, "%10 sınırı aşılmıştır.", "Uygun"))))</f>
        <v>%0,5 üzerindedir</v>
      </c>
      <c r="O2458" s="116" t="str">
        <f t="shared" si="775"/>
        <v xml:space="preserve"> </v>
      </c>
      <c r="P2458" s="117"/>
      <c r="Q2458" s="118"/>
      <c r="R2458" s="119" t="str">
        <f t="shared" si="776"/>
        <v/>
      </c>
      <c r="S2458" s="133">
        <f>IFERROR(IF(M2458&lt;=0.005,IF(F2458="",L2458,0),IF(F2458&lt;&gt;"",0,IF(P2458="",0,IF(P2458="H",0,IF(Q2458&lt;Veriler!$G$2,L2458*Veriler!$G$2,L2458*Q2458)))))," ")</f>
        <v>0</v>
      </c>
      <c r="T2458" s="133">
        <f>IF(Veriler!T2458&lt;=0.1, S2458, IF(AND(Veriler!T2458&gt;0.1, F2458="", P2458="E"), IF(Q2458&gt;Veriler!$G$2, Q2458*S2458, IF(Q2458&lt;Veriler!$G$2, Veriler!$G$2*S2458, Q2458*S2458)), 0))</f>
        <v>0</v>
      </c>
      <c r="U2458" s="133" t="str">
        <f t="shared" si="777"/>
        <v xml:space="preserve"> </v>
      </c>
      <c r="V2458" s="134" t="str">
        <f>IFERROR(IF(O2458="%10 sınırı aşılmıştır.",L2458-T2458,IFERROR(IF(F2458="",IF(S2458=1,0,IF(L2458-S2458=0,"",L2458-S2458)),IF(Veriler!M2458="",L2458,IF(L2458*Veriler!M2458=0,"",L2458*Veriler!M2458))),L2458)),0)</f>
        <v/>
      </c>
      <c r="W2458" s="146"/>
      <c r="X2458" s="146"/>
      <c r="Y2458" s="146"/>
    </row>
    <row r="2459" spans="1:25" s="99" customFormat="1" ht="54.75" customHeight="1" x14ac:dyDescent="0.25">
      <c r="A2459" s="96">
        <f t="shared" si="778"/>
        <v>1814</v>
      </c>
      <c r="B2459" s="175"/>
      <c r="C2459" s="176"/>
      <c r="D2459" s="113"/>
      <c r="E2459" s="115"/>
      <c r="F2459" s="174"/>
      <c r="G2459" s="114" t="str">
        <f t="shared" si="773"/>
        <v/>
      </c>
      <c r="H2459" s="115"/>
      <c r="I2459" s="115"/>
      <c r="J2459" s="115"/>
      <c r="K2459" s="115"/>
      <c r="L2459" s="133" t="str">
        <f t="shared" si="774"/>
        <v/>
      </c>
      <c r="M2459" s="116" t="str">
        <f>IF(L2459="", "", L2459/Veriler!$X$1)</f>
        <v/>
      </c>
      <c r="N2459" s="116" t="str">
        <f>IF(F2459&lt;&gt;"", "İthal Girdi", IF(Veriler!T2459="", "", IF(Veriler!S2459="H", "%0,5 üzerindedir", IF(Veriler!T2459&gt;0.1, "%10 sınırı aşılmıştır.", "Uygun"))))</f>
        <v>%0,5 üzerindedir</v>
      </c>
      <c r="O2459" s="116" t="str">
        <f t="shared" si="775"/>
        <v xml:space="preserve"> </v>
      </c>
      <c r="P2459" s="117"/>
      <c r="Q2459" s="118"/>
      <c r="R2459" s="119" t="str">
        <f t="shared" si="776"/>
        <v/>
      </c>
      <c r="S2459" s="133">
        <f>IFERROR(IF(M2459&lt;=0.005,IF(F2459="",L2459,0),IF(F2459&lt;&gt;"",0,IF(P2459="",0,IF(P2459="H",0,IF(Q2459&lt;Veriler!$G$2,L2459*Veriler!$G$2,L2459*Q2459)))))," ")</f>
        <v>0</v>
      </c>
      <c r="T2459" s="133">
        <f>IF(Veriler!T2459&lt;=0.1, S2459, IF(AND(Veriler!T2459&gt;0.1, F2459="", P2459="E"), IF(Q2459&gt;Veriler!$G$2, Q2459*S2459, IF(Q2459&lt;Veriler!$G$2, Veriler!$G$2*S2459, Q2459*S2459)), 0))</f>
        <v>0</v>
      </c>
      <c r="U2459" s="133" t="str">
        <f t="shared" si="777"/>
        <v xml:space="preserve"> </v>
      </c>
      <c r="V2459" s="134" t="str">
        <f>IFERROR(IF(O2459="%10 sınırı aşılmıştır.",L2459-T2459,IFERROR(IF(F2459="",IF(S2459=1,0,IF(L2459-S2459=0,"",L2459-S2459)),IF(Veriler!M2459="",L2459,IF(L2459*Veriler!M2459=0,"",L2459*Veriler!M2459))),L2459)),0)</f>
        <v/>
      </c>
      <c r="W2459" s="146"/>
      <c r="X2459" s="146"/>
      <c r="Y2459" s="146"/>
    </row>
    <row r="2460" spans="1:25" s="99" customFormat="1" ht="54.75" customHeight="1" x14ac:dyDescent="0.25">
      <c r="A2460" s="96">
        <f t="shared" si="778"/>
        <v>1815</v>
      </c>
      <c r="B2460" s="175"/>
      <c r="C2460" s="176"/>
      <c r="D2460" s="113"/>
      <c r="E2460" s="115"/>
      <c r="F2460" s="174"/>
      <c r="G2460" s="114" t="str">
        <f t="shared" si="773"/>
        <v/>
      </c>
      <c r="H2460" s="115"/>
      <c r="I2460" s="115"/>
      <c r="J2460" s="115"/>
      <c r="K2460" s="115"/>
      <c r="L2460" s="133" t="str">
        <f t="shared" si="774"/>
        <v/>
      </c>
      <c r="M2460" s="116" t="str">
        <f>IF(L2460="", "", L2460/Veriler!$X$1)</f>
        <v/>
      </c>
      <c r="N2460" s="116" t="str">
        <f>IF(F2460&lt;&gt;"", "İthal Girdi", IF(Veriler!T2460="", "", IF(Veriler!S2460="H", "%0,5 üzerindedir", IF(Veriler!T2460&gt;0.1, "%10 sınırı aşılmıştır.", "Uygun"))))</f>
        <v>%0,5 üzerindedir</v>
      </c>
      <c r="O2460" s="116" t="str">
        <f t="shared" si="775"/>
        <v xml:space="preserve"> </v>
      </c>
      <c r="P2460" s="117"/>
      <c r="Q2460" s="118"/>
      <c r="R2460" s="119" t="str">
        <f t="shared" si="776"/>
        <v/>
      </c>
      <c r="S2460" s="133">
        <f>IFERROR(IF(M2460&lt;=0.005,IF(F2460="",L2460,0),IF(F2460&lt;&gt;"",0,IF(P2460="",0,IF(P2460="H",0,IF(Q2460&lt;Veriler!$G$2,L2460*Veriler!$G$2,L2460*Q2460)))))," ")</f>
        <v>0</v>
      </c>
      <c r="T2460" s="133">
        <f>IF(Veriler!T2460&lt;=0.1, S2460, IF(AND(Veriler!T2460&gt;0.1, F2460="", P2460="E"), IF(Q2460&gt;Veriler!$G$2, Q2460*S2460, IF(Q2460&lt;Veriler!$G$2, Veriler!$G$2*S2460, Q2460*S2460)), 0))</f>
        <v>0</v>
      </c>
      <c r="U2460" s="133" t="str">
        <f t="shared" si="777"/>
        <v xml:space="preserve"> </v>
      </c>
      <c r="V2460" s="134" t="str">
        <f>IFERROR(IF(O2460="%10 sınırı aşılmıştır.",L2460-T2460,IFERROR(IF(F2460="",IF(S2460=1,0,IF(L2460-S2460=0,"",L2460-S2460)),IF(Veriler!M2460="",L2460,IF(L2460*Veriler!M2460=0,"",L2460*Veriler!M2460))),L2460)),0)</f>
        <v/>
      </c>
      <c r="W2460" s="146"/>
      <c r="X2460" s="146"/>
      <c r="Y2460" s="146"/>
    </row>
    <row r="2461" spans="1:25" s="99" customFormat="1" ht="54.75" customHeight="1" x14ac:dyDescent="0.25">
      <c r="A2461" s="96">
        <f t="shared" si="778"/>
        <v>1816</v>
      </c>
      <c r="B2461" s="175"/>
      <c r="C2461" s="176"/>
      <c r="D2461" s="113"/>
      <c r="E2461" s="115"/>
      <c r="F2461" s="174"/>
      <c r="G2461" s="114" t="str">
        <f t="shared" si="773"/>
        <v/>
      </c>
      <c r="H2461" s="115"/>
      <c r="I2461" s="115"/>
      <c r="J2461" s="115"/>
      <c r="K2461" s="115"/>
      <c r="L2461" s="133" t="str">
        <f t="shared" si="774"/>
        <v/>
      </c>
      <c r="M2461" s="116" t="str">
        <f>IF(L2461="", "", L2461/Veriler!$X$1)</f>
        <v/>
      </c>
      <c r="N2461" s="116" t="str">
        <f>IF(F2461&lt;&gt;"", "İthal Girdi", IF(Veriler!T2461="", "", IF(Veriler!S2461="H", "%0,5 üzerindedir", IF(Veriler!T2461&gt;0.1, "%10 sınırı aşılmıştır.", "Uygun"))))</f>
        <v>%0,5 üzerindedir</v>
      </c>
      <c r="O2461" s="116" t="str">
        <f t="shared" si="775"/>
        <v xml:space="preserve"> </v>
      </c>
      <c r="P2461" s="117"/>
      <c r="Q2461" s="118"/>
      <c r="R2461" s="119" t="str">
        <f t="shared" si="776"/>
        <v/>
      </c>
      <c r="S2461" s="133">
        <f>IFERROR(IF(M2461&lt;=0.005,IF(F2461="",L2461,0),IF(F2461&lt;&gt;"",0,IF(P2461="",0,IF(P2461="H",0,IF(Q2461&lt;Veriler!$G$2,L2461*Veriler!$G$2,L2461*Q2461)))))," ")</f>
        <v>0</v>
      </c>
      <c r="T2461" s="133">
        <f>IF(Veriler!T2461&lt;=0.1, S2461, IF(AND(Veriler!T2461&gt;0.1, F2461="", P2461="E"), IF(Q2461&gt;Veriler!$G$2, Q2461*S2461, IF(Q2461&lt;Veriler!$G$2, Veriler!$G$2*S2461, Q2461*S2461)), 0))</f>
        <v>0</v>
      </c>
      <c r="U2461" s="133" t="str">
        <f t="shared" si="777"/>
        <v xml:space="preserve"> </v>
      </c>
      <c r="V2461" s="134" t="str">
        <f>IFERROR(IF(O2461="%10 sınırı aşılmıştır.",L2461-T2461,IFERROR(IF(F2461="",IF(S2461=1,0,IF(L2461-S2461=0,"",L2461-S2461)),IF(Veriler!M2461="",L2461,IF(L2461*Veriler!M2461=0,"",L2461*Veriler!M2461))),L2461)),0)</f>
        <v/>
      </c>
      <c r="W2461" s="146"/>
      <c r="X2461" s="146"/>
      <c r="Y2461" s="146"/>
    </row>
    <row r="2462" spans="1:25" s="99" customFormat="1" ht="54.75" customHeight="1" x14ac:dyDescent="0.25">
      <c r="A2462" s="96">
        <f t="shared" si="778"/>
        <v>1817</v>
      </c>
      <c r="B2462" s="175"/>
      <c r="C2462" s="176"/>
      <c r="D2462" s="113"/>
      <c r="E2462" s="115"/>
      <c r="F2462" s="174"/>
      <c r="G2462" s="114" t="str">
        <f t="shared" si="773"/>
        <v/>
      </c>
      <c r="H2462" s="115"/>
      <c r="I2462" s="115"/>
      <c r="J2462" s="115"/>
      <c r="K2462" s="115"/>
      <c r="L2462" s="133" t="str">
        <f t="shared" si="774"/>
        <v/>
      </c>
      <c r="M2462" s="116" t="str">
        <f>IF(L2462="", "", L2462/Veriler!$X$1)</f>
        <v/>
      </c>
      <c r="N2462" s="116" t="str">
        <f>IF(F2462&lt;&gt;"", "İthal Girdi", IF(Veriler!T2462="", "", IF(Veriler!S2462="H", "%0,5 üzerindedir", IF(Veriler!T2462&gt;0.1, "%10 sınırı aşılmıştır.", "Uygun"))))</f>
        <v>%0,5 üzerindedir</v>
      </c>
      <c r="O2462" s="116" t="str">
        <f t="shared" si="775"/>
        <v xml:space="preserve"> </v>
      </c>
      <c r="P2462" s="117"/>
      <c r="Q2462" s="118"/>
      <c r="R2462" s="119" t="str">
        <f t="shared" si="776"/>
        <v/>
      </c>
      <c r="S2462" s="133">
        <f>IFERROR(IF(M2462&lt;=0.005,IF(F2462="",L2462,0),IF(F2462&lt;&gt;"",0,IF(P2462="",0,IF(P2462="H",0,IF(Q2462&lt;Veriler!$G$2,L2462*Veriler!$G$2,L2462*Q2462)))))," ")</f>
        <v>0</v>
      </c>
      <c r="T2462" s="133">
        <f>IF(Veriler!T2462&lt;=0.1, S2462, IF(AND(Veriler!T2462&gt;0.1, F2462="", P2462="E"), IF(Q2462&gt;Veriler!$G$2, Q2462*S2462, IF(Q2462&lt;Veriler!$G$2, Veriler!$G$2*S2462, Q2462*S2462)), 0))</f>
        <v>0</v>
      </c>
      <c r="U2462" s="133" t="str">
        <f t="shared" si="777"/>
        <v xml:space="preserve"> </v>
      </c>
      <c r="V2462" s="134" t="str">
        <f>IFERROR(IF(O2462="%10 sınırı aşılmıştır.",L2462-T2462,IFERROR(IF(F2462="",IF(S2462=1,0,IF(L2462-S2462=0,"",L2462-S2462)),IF(Veriler!M2462="",L2462,IF(L2462*Veriler!M2462=0,"",L2462*Veriler!M2462))),L2462)),0)</f>
        <v/>
      </c>
      <c r="W2462" s="146"/>
      <c r="X2462" s="146"/>
      <c r="Y2462" s="146"/>
    </row>
    <row r="2463" spans="1:25" s="99" customFormat="1" ht="54.75" customHeight="1" x14ac:dyDescent="0.25">
      <c r="A2463" s="96">
        <f t="shared" si="778"/>
        <v>1818</v>
      </c>
      <c r="B2463" s="175"/>
      <c r="C2463" s="176"/>
      <c r="D2463" s="113"/>
      <c r="E2463" s="115"/>
      <c r="F2463" s="174"/>
      <c r="G2463" s="114" t="str">
        <f t="shared" si="773"/>
        <v/>
      </c>
      <c r="H2463" s="115"/>
      <c r="I2463" s="115"/>
      <c r="J2463" s="115"/>
      <c r="K2463" s="115"/>
      <c r="L2463" s="133" t="str">
        <f t="shared" si="774"/>
        <v/>
      </c>
      <c r="M2463" s="116" t="str">
        <f>IF(L2463="", "", L2463/Veriler!$X$1)</f>
        <v/>
      </c>
      <c r="N2463" s="116" t="str">
        <f>IF(F2463&lt;&gt;"", "İthal Girdi", IF(Veriler!T2463="", "", IF(Veriler!S2463="H", "%0,5 üzerindedir", IF(Veriler!T2463&gt;0.1, "%10 sınırı aşılmıştır.", "Uygun"))))</f>
        <v>%0,5 üzerindedir</v>
      </c>
      <c r="O2463" s="116" t="str">
        <f t="shared" si="775"/>
        <v xml:space="preserve"> </v>
      </c>
      <c r="P2463" s="117"/>
      <c r="Q2463" s="118"/>
      <c r="R2463" s="119" t="str">
        <f t="shared" si="776"/>
        <v/>
      </c>
      <c r="S2463" s="133">
        <f>IFERROR(IF(M2463&lt;=0.005,IF(F2463="",L2463,0),IF(F2463&lt;&gt;"",0,IF(P2463="",0,IF(P2463="H",0,IF(Q2463&lt;Veriler!$G$2,L2463*Veriler!$G$2,L2463*Q2463)))))," ")</f>
        <v>0</v>
      </c>
      <c r="T2463" s="133">
        <f>IF(Veriler!T2463&lt;=0.1, S2463, IF(AND(Veriler!T2463&gt;0.1, F2463="", P2463="E"), IF(Q2463&gt;Veriler!$G$2, Q2463*S2463, IF(Q2463&lt;Veriler!$G$2, Veriler!$G$2*S2463, Q2463*S2463)), 0))</f>
        <v>0</v>
      </c>
      <c r="U2463" s="133" t="str">
        <f t="shared" si="777"/>
        <v xml:space="preserve"> </v>
      </c>
      <c r="V2463" s="134" t="str">
        <f>IFERROR(IF(O2463="%10 sınırı aşılmıştır.",L2463-T2463,IFERROR(IF(F2463="",IF(S2463=1,0,IF(L2463-S2463=0,"",L2463-S2463)),IF(Veriler!M2463="",L2463,IF(L2463*Veriler!M2463=0,"",L2463*Veriler!M2463))),L2463)),0)</f>
        <v/>
      </c>
      <c r="W2463" s="146"/>
      <c r="X2463" s="146"/>
      <c r="Y2463" s="146"/>
    </row>
    <row r="2464" spans="1:25" s="99" customFormat="1" ht="54.75" customHeight="1" x14ac:dyDescent="0.25">
      <c r="A2464" s="96">
        <f t="shared" si="778"/>
        <v>1819</v>
      </c>
      <c r="B2464" s="175"/>
      <c r="C2464" s="176"/>
      <c r="D2464" s="113"/>
      <c r="E2464" s="115"/>
      <c r="F2464" s="174"/>
      <c r="G2464" s="114" t="str">
        <f t="shared" si="773"/>
        <v/>
      </c>
      <c r="H2464" s="115"/>
      <c r="I2464" s="115"/>
      <c r="J2464" s="115"/>
      <c r="K2464" s="115"/>
      <c r="L2464" s="133" t="str">
        <f t="shared" si="774"/>
        <v/>
      </c>
      <c r="M2464" s="116" t="str">
        <f>IF(L2464="", "", L2464/Veriler!$X$1)</f>
        <v/>
      </c>
      <c r="N2464" s="116" t="str">
        <f>IF(F2464&lt;&gt;"", "İthal Girdi", IF(Veriler!T2464="", "", IF(Veriler!S2464="H", "%0,5 üzerindedir", IF(Veriler!T2464&gt;0.1, "%10 sınırı aşılmıştır.", "Uygun"))))</f>
        <v>%0,5 üzerindedir</v>
      </c>
      <c r="O2464" s="116" t="str">
        <f t="shared" si="775"/>
        <v xml:space="preserve"> </v>
      </c>
      <c r="P2464" s="117"/>
      <c r="Q2464" s="118"/>
      <c r="R2464" s="119" t="str">
        <f t="shared" si="776"/>
        <v/>
      </c>
      <c r="S2464" s="133">
        <f>IFERROR(IF(M2464&lt;=0.005,IF(F2464="",L2464,0),IF(F2464&lt;&gt;"",0,IF(P2464="",0,IF(P2464="H",0,IF(Q2464&lt;Veriler!$G$2,L2464*Veriler!$G$2,L2464*Q2464)))))," ")</f>
        <v>0</v>
      </c>
      <c r="T2464" s="133">
        <f>IF(Veriler!T2464&lt;=0.1, S2464, IF(AND(Veriler!T2464&gt;0.1, F2464="", P2464="E"), IF(Q2464&gt;Veriler!$G$2, Q2464*S2464, IF(Q2464&lt;Veriler!$G$2, Veriler!$G$2*S2464, Q2464*S2464)), 0))</f>
        <v>0</v>
      </c>
      <c r="U2464" s="133" t="str">
        <f t="shared" si="777"/>
        <v xml:space="preserve"> </v>
      </c>
      <c r="V2464" s="134" t="str">
        <f>IFERROR(IF(O2464="%10 sınırı aşılmıştır.",L2464-T2464,IFERROR(IF(F2464="",IF(S2464=1,0,IF(L2464-S2464=0,"",L2464-S2464)),IF(Veriler!M2464="",L2464,IF(L2464*Veriler!M2464=0,"",L2464*Veriler!M2464))),L2464)),0)</f>
        <v/>
      </c>
      <c r="W2464" s="146"/>
      <c r="X2464" s="146"/>
      <c r="Y2464" s="146"/>
    </row>
    <row r="2465" spans="1:25" s="99" customFormat="1" ht="54.75" customHeight="1" x14ac:dyDescent="0.25">
      <c r="A2465" s="96">
        <f t="shared" si="778"/>
        <v>1820</v>
      </c>
      <c r="B2465" s="175"/>
      <c r="C2465" s="176"/>
      <c r="D2465" s="113"/>
      <c r="E2465" s="115"/>
      <c r="F2465" s="174"/>
      <c r="G2465" s="114" t="str">
        <f t="shared" si="773"/>
        <v/>
      </c>
      <c r="H2465" s="115"/>
      <c r="I2465" s="115"/>
      <c r="J2465" s="115"/>
      <c r="K2465" s="115"/>
      <c r="L2465" s="133" t="str">
        <f t="shared" si="774"/>
        <v/>
      </c>
      <c r="M2465" s="116" t="str">
        <f>IF(L2465="", "", L2465/Veriler!$X$1)</f>
        <v/>
      </c>
      <c r="N2465" s="116" t="str">
        <f>IF(F2465&lt;&gt;"", "İthal Girdi", IF(Veriler!T2465="", "", IF(Veriler!S2465="H", "%0,5 üzerindedir", IF(Veriler!T2465&gt;0.1, "%10 sınırı aşılmıştır.", "Uygun"))))</f>
        <v>%0,5 üzerindedir</v>
      </c>
      <c r="O2465" s="116" t="str">
        <f t="shared" si="775"/>
        <v xml:space="preserve"> </v>
      </c>
      <c r="P2465" s="117"/>
      <c r="Q2465" s="118"/>
      <c r="R2465" s="119" t="str">
        <f t="shared" si="776"/>
        <v/>
      </c>
      <c r="S2465" s="133">
        <f>IFERROR(IF(M2465&lt;=0.005,IF(F2465="",L2465,0),IF(F2465&lt;&gt;"",0,IF(P2465="",0,IF(P2465="H",0,IF(Q2465&lt;Veriler!$G$2,L2465*Veriler!$G$2,L2465*Q2465)))))," ")</f>
        <v>0</v>
      </c>
      <c r="T2465" s="133">
        <f>IF(Veriler!T2465&lt;=0.1, S2465, IF(AND(Veriler!T2465&gt;0.1, F2465="", P2465="E"), IF(Q2465&gt;Veriler!$G$2, Q2465*S2465, IF(Q2465&lt;Veriler!$G$2, Veriler!$G$2*S2465, Q2465*S2465)), 0))</f>
        <v>0</v>
      </c>
      <c r="U2465" s="133" t="str">
        <f t="shared" si="777"/>
        <v xml:space="preserve"> </v>
      </c>
      <c r="V2465" s="134" t="str">
        <f>IFERROR(IF(O2465="%10 sınırı aşılmıştır.",L2465-T2465,IFERROR(IF(F2465="",IF(S2465=1,0,IF(L2465-S2465=0,"",L2465-S2465)),IF(Veriler!M2465="",L2465,IF(L2465*Veriler!M2465=0,"",L2465*Veriler!M2465))),L2465)),0)</f>
        <v/>
      </c>
      <c r="W2465" s="146"/>
      <c r="X2465" s="146"/>
      <c r="Y2465" s="146"/>
    </row>
    <row r="2466" spans="1:25" s="99" customFormat="1" ht="24" customHeight="1" x14ac:dyDescent="0.25">
      <c r="A2466" s="103"/>
      <c r="B2466" s="104"/>
      <c r="C2466" s="104"/>
      <c r="D2466" s="104"/>
      <c r="E2466" s="103"/>
      <c r="F2466" s="135"/>
      <c r="G2466" s="157"/>
      <c r="H2466" s="103"/>
      <c r="I2466" s="103"/>
      <c r="J2466" s="103"/>
      <c r="K2466" s="103"/>
      <c r="L2466" s="136">
        <f>SUM(L2437:L2450,L2452:L2465)</f>
        <v>0</v>
      </c>
      <c r="M2466" s="158"/>
      <c r="N2466" s="158"/>
      <c r="O2466" s="158"/>
      <c r="P2466" s="105"/>
      <c r="Q2466" s="106"/>
      <c r="R2466" s="159"/>
      <c r="S2466" s="160"/>
      <c r="T2466" s="160"/>
      <c r="U2466" s="160"/>
      <c r="V2466" s="160"/>
      <c r="W2466" s="146"/>
      <c r="X2466" s="146"/>
      <c r="Y2466" s="146"/>
    </row>
    <row r="2467" spans="1:25" s="99" customFormat="1" ht="31.5" customHeight="1" x14ac:dyDescent="0.25">
      <c r="A2467" s="103"/>
      <c r="B2467" s="104"/>
      <c r="C2467" s="104"/>
      <c r="D2467" s="104"/>
      <c r="E2467" s="103"/>
      <c r="F2467" s="135"/>
      <c r="G2467" s="157"/>
      <c r="H2467" s="103"/>
      <c r="I2467" s="103"/>
      <c r="J2467" s="103"/>
      <c r="K2467" s="103"/>
      <c r="L2467" s="161"/>
      <c r="M2467" s="158"/>
      <c r="N2467" s="158"/>
      <c r="O2467" s="158"/>
      <c r="P2467" s="105"/>
      <c r="Q2467" s="106"/>
      <c r="R2467" s="159"/>
      <c r="S2467" s="162" t="s">
        <v>57</v>
      </c>
      <c r="T2467" s="162" t="s">
        <v>57</v>
      </c>
      <c r="U2467" s="162" t="s">
        <v>57</v>
      </c>
      <c r="V2467" s="163" t="s">
        <v>58</v>
      </c>
      <c r="W2467" s="146"/>
      <c r="X2467" s="146"/>
      <c r="Y2467" s="146"/>
    </row>
    <row r="2468" spans="1:25" s="99" customFormat="1" ht="58.5" customHeight="1" x14ac:dyDescent="0.25">
      <c r="A2468" s="185" t="s">
        <v>59</v>
      </c>
      <c r="B2468" s="180"/>
      <c r="C2468" s="180"/>
      <c r="D2468" s="180"/>
      <c r="E2468" s="180"/>
      <c r="F2468" s="180"/>
      <c r="G2468" s="180"/>
      <c r="H2468" s="180"/>
      <c r="I2468" s="180"/>
      <c r="J2468" s="180"/>
      <c r="K2468" s="180"/>
      <c r="L2468" s="180"/>
      <c r="M2468" s="180"/>
      <c r="N2468" s="180"/>
      <c r="O2468" s="180"/>
      <c r="P2468" s="180"/>
      <c r="Q2468" s="180"/>
      <c r="R2468" s="176"/>
      <c r="S2468" s="137">
        <f>SUM(S2430,S2437:S2450,S2452:S2465)</f>
        <v>0</v>
      </c>
      <c r="T2468" s="137" t="str">
        <f>IF(SUM(T2437:T2450,T2452:T2465)=0," ",SUM(T2437:T2450,T2452:T2465))</f>
        <v xml:space="preserve"> </v>
      </c>
      <c r="U2468" s="137" t="str">
        <f>IF(SUM(U2437:U2450,U2452:U2465)=0," ",SUM(U2437:U2450,U2452:U2465))</f>
        <v xml:space="preserve"> </v>
      </c>
      <c r="V2468" s="137" t="str">
        <f>IF(SUM(V2437:V2450,V2452:V2465)=0," ",SUM(V2437:V2450,V2452:V2465))</f>
        <v xml:space="preserve"> </v>
      </c>
      <c r="W2468" s="146"/>
      <c r="X2468" s="164">
        <f>SUM(U2437:U2450,U2452:U2465)</f>
        <v>0</v>
      </c>
      <c r="Y2468" s="164">
        <f>SUM(V2437:V2450,V2452:V2465)</f>
        <v>0</v>
      </c>
    </row>
    <row r="2469" spans="1:25" x14ac:dyDescent="0.3">
      <c r="A2469" s="34"/>
      <c r="G2469" s="146"/>
      <c r="L2469" s="146"/>
      <c r="M2469" s="146"/>
      <c r="N2469" s="146"/>
      <c r="O2469" s="146"/>
      <c r="R2469" s="146"/>
      <c r="S2469" s="146"/>
      <c r="T2469" s="146"/>
      <c r="U2469" s="146"/>
      <c r="V2469" s="146"/>
      <c r="W2469" s="146"/>
      <c r="X2469" s="146"/>
      <c r="Y2469" s="146"/>
    </row>
    <row r="2470" spans="1:25" x14ac:dyDescent="0.3">
      <c r="A2470" s="186" t="s">
        <v>60</v>
      </c>
      <c r="B2470" s="187"/>
      <c r="C2470" s="187"/>
      <c r="D2470" s="187"/>
      <c r="E2470" s="187"/>
      <c r="F2470" s="187"/>
      <c r="G2470" s="187"/>
      <c r="H2470" s="187"/>
      <c r="I2470" s="187"/>
      <c r="J2470" s="187"/>
      <c r="K2470" s="187"/>
      <c r="L2470" s="187"/>
      <c r="M2470" s="187"/>
      <c r="N2470" s="187"/>
      <c r="O2470" s="187"/>
      <c r="P2470" s="187"/>
      <c r="Q2470" s="187"/>
      <c r="R2470" s="187"/>
      <c r="S2470" s="187"/>
      <c r="T2470" s="187"/>
      <c r="U2470" s="187"/>
      <c r="V2470" s="187"/>
      <c r="W2470" s="146"/>
      <c r="X2470" s="146"/>
      <c r="Y2470" s="146"/>
    </row>
    <row r="2471" spans="1:25" s="99" customFormat="1" ht="41.25" customHeight="1" x14ac:dyDescent="0.25">
      <c r="A2471" s="189" t="s">
        <v>38</v>
      </c>
      <c r="B2471" s="180"/>
      <c r="C2471" s="180"/>
      <c r="D2471" s="180"/>
      <c r="E2471" s="180"/>
      <c r="F2471" s="180"/>
      <c r="G2471" s="180"/>
      <c r="H2471" s="180"/>
      <c r="I2471" s="180"/>
      <c r="J2471" s="180"/>
      <c r="K2471" s="180"/>
      <c r="L2471" s="180"/>
      <c r="M2471" s="180"/>
      <c r="N2471" s="180"/>
      <c r="O2471" s="180"/>
      <c r="P2471" s="180"/>
      <c r="Q2471" s="180"/>
      <c r="R2471" s="180"/>
      <c r="S2471" s="180"/>
      <c r="T2471" s="180"/>
      <c r="U2471" s="180"/>
      <c r="V2471" s="176"/>
      <c r="W2471" s="146"/>
      <c r="X2471" s="146"/>
      <c r="Y2471" s="146"/>
    </row>
    <row r="2472" spans="1:25" s="100" customFormat="1" ht="35.25" customHeight="1" x14ac:dyDescent="0.25">
      <c r="A2472" s="179" t="s">
        <v>39</v>
      </c>
      <c r="B2472" s="180"/>
      <c r="C2472" s="180"/>
      <c r="D2472" s="180"/>
      <c r="E2472" s="180"/>
      <c r="F2472" s="180"/>
      <c r="G2472" s="180"/>
      <c r="H2472" s="180"/>
      <c r="I2472" s="180"/>
      <c r="J2472" s="180"/>
      <c r="K2472" s="180"/>
      <c r="L2472" s="180"/>
      <c r="M2472" s="180"/>
      <c r="N2472" s="180"/>
      <c r="O2472" s="180"/>
      <c r="P2472" s="180"/>
      <c r="Q2472" s="180"/>
      <c r="R2472" s="176"/>
      <c r="S2472" s="147"/>
      <c r="T2472" s="148"/>
      <c r="U2472" s="149" t="s">
        <v>40</v>
      </c>
      <c r="V2472" s="150">
        <f>V2434+1</f>
        <v>66</v>
      </c>
      <c r="W2472" s="146"/>
      <c r="X2472" s="146"/>
      <c r="Y2472" s="146"/>
    </row>
    <row r="2473" spans="1:25" s="99" customFormat="1" ht="81" customHeight="1" x14ac:dyDescent="0.25">
      <c r="A2473" s="110" t="s">
        <v>3</v>
      </c>
      <c r="B2473" s="188" t="s">
        <v>41</v>
      </c>
      <c r="C2473" s="176"/>
      <c r="D2473" s="111" t="s">
        <v>42</v>
      </c>
      <c r="E2473" s="110" t="s">
        <v>324</v>
      </c>
      <c r="F2473" s="111" t="s">
        <v>325</v>
      </c>
      <c r="G2473" s="151" t="s">
        <v>43</v>
      </c>
      <c r="H2473" s="110" t="s">
        <v>44</v>
      </c>
      <c r="I2473" s="110" t="s">
        <v>8</v>
      </c>
      <c r="J2473" s="110" t="s">
        <v>45</v>
      </c>
      <c r="K2473" s="110" t="s">
        <v>46</v>
      </c>
      <c r="L2473" s="152" t="s">
        <v>47</v>
      </c>
      <c r="M2473" s="153" t="s">
        <v>48</v>
      </c>
      <c r="N2473" s="154" t="s">
        <v>49</v>
      </c>
      <c r="O2473" s="154" t="s">
        <v>49</v>
      </c>
      <c r="P2473" s="112" t="s">
        <v>50</v>
      </c>
      <c r="Q2473" s="110" t="s">
        <v>51</v>
      </c>
      <c r="R2473" s="155" t="s">
        <v>52</v>
      </c>
      <c r="S2473" s="156" t="s">
        <v>53</v>
      </c>
      <c r="T2473" s="156" t="s">
        <v>54</v>
      </c>
      <c r="U2473" s="152" t="s">
        <v>54</v>
      </c>
      <c r="V2473" s="152" t="s">
        <v>55</v>
      </c>
      <c r="W2473" s="146"/>
      <c r="X2473" s="146"/>
      <c r="Y2473" s="146"/>
    </row>
    <row r="2474" spans="1:25" s="99" customFormat="1" ht="45" customHeight="1" x14ac:dyDescent="0.25">
      <c r="A2474" s="101"/>
      <c r="B2474" s="177" t="s">
        <v>56</v>
      </c>
      <c r="C2474" s="178"/>
      <c r="D2474" s="102"/>
      <c r="E2474" s="170"/>
      <c r="F2474" s="102"/>
      <c r="G2474" s="95"/>
      <c r="H2474" s="102"/>
      <c r="I2474" s="102"/>
      <c r="J2474" s="102"/>
      <c r="K2474" s="102"/>
      <c r="L2474" s="95"/>
      <c r="M2474" s="95"/>
      <c r="N2474" s="95"/>
      <c r="O2474" s="95"/>
      <c r="P2474" s="102"/>
      <c r="Q2474" s="102"/>
      <c r="R2474" s="190"/>
      <c r="S2474" s="184"/>
      <c r="T2474" s="95"/>
      <c r="U2474" s="95"/>
      <c r="V2474" s="95"/>
      <c r="W2474" s="146"/>
      <c r="X2474" s="146"/>
      <c r="Y2474" s="146"/>
    </row>
    <row r="2475" spans="1:25" s="99" customFormat="1" ht="54.75" customHeight="1" x14ac:dyDescent="0.25">
      <c r="A2475" s="96">
        <f>A2465+1</f>
        <v>1821</v>
      </c>
      <c r="B2475" s="181"/>
      <c r="C2475" s="182"/>
      <c r="D2475" s="113"/>
      <c r="E2475" s="115"/>
      <c r="F2475" s="174"/>
      <c r="G2475" s="114" t="str">
        <f t="shared" ref="G2475:G2488" si="779">IF(AND(F2475&lt;&gt;"",V2475&lt;&gt;"",L2475&lt;&gt;0),V2475/L2475,"")</f>
        <v/>
      </c>
      <c r="H2475" s="115"/>
      <c r="I2475" s="115"/>
      <c r="J2475" s="115"/>
      <c r="K2475" s="115"/>
      <c r="L2475" s="133" t="str">
        <f t="shared" ref="L2475:L2488" si="780">IF(AND(H2475&lt;&gt;0, J2475&lt;&gt;0, K2475&lt;&gt;0), H2475*J2475*K2475, "")</f>
        <v/>
      </c>
      <c r="M2475" s="116" t="str">
        <f>IF(L2475="", "", L2475/Veriler!$X$1)</f>
        <v/>
      </c>
      <c r="N2475" s="116" t="str">
        <f>IF(F2475&lt;&gt;"", "İthal Girdi", IF(Veriler!T2475="", "", IF(Veriler!S2475="H", "%0,5 üzerindedir", IF(Veriler!T2475&gt;0.1, "%10 sınırı aşılmıştır.", "Uygun"))))</f>
        <v>%0,5 üzerindedir</v>
      </c>
      <c r="O2475" s="116" t="str">
        <f t="shared" ref="O2475:O2488" si="781">IF(M2475=""," ",N2475)</f>
        <v xml:space="preserve"> </v>
      </c>
      <c r="P2475" s="117"/>
      <c r="Q2475" s="118"/>
      <c r="R2475" s="119" t="str">
        <f t="shared" ref="R2475:R2488" si="782">IFERROR(IF(AND(T2475&lt;&gt;"",L2475&lt;&gt;"",L2475&lt;&gt;0,T2475&lt;&gt;0),T2475/L2475,"")," ")</f>
        <v/>
      </c>
      <c r="S2475" s="133">
        <f>IFERROR(IF(M2475&lt;=0.005,IF(F2475="",L2475,0),IF(F2475&lt;&gt;"",0,IF(P2475="",0,IF(P2475="H",0,IF(Q2475&lt;Veriler!$G$2,L2475*Veriler!$G$2,L2475*Q2475)))))," ")</f>
        <v>0</v>
      </c>
      <c r="T2475" s="133">
        <f>IF(Veriler!T2475&lt;=0.1, S2475, IF(AND(Veriler!T2475&gt;0.1, F2475="", P2475="E"), IF(Q2475&gt;Veriler!$G$2, Q2475*S2475, IF(Q2475&lt;Veriler!$G$2, Veriler!$G$2*S2475, Q2475*S2475)), 0))</f>
        <v>0</v>
      </c>
      <c r="U2475" s="133" t="str">
        <f t="shared" ref="U2475:U2488" si="783">IF(T2475=0," ",T2475)</f>
        <v xml:space="preserve"> </v>
      </c>
      <c r="V2475" s="134" t="str">
        <f>IFERROR(IF(O2475="%10 sınırı aşılmıştır.",L2475-T2475,IFERROR(IF(F2475="",IF(S2475=1,0,IF(L2475-S2475=0,"",L2475-S2475)),IF(Veriler!M2475="",L2475,IF(L2475*Veriler!M2475=0,"",L2475*Veriler!M2475))),L2475)),0)</f>
        <v/>
      </c>
      <c r="W2475" s="146"/>
      <c r="X2475" s="146"/>
      <c r="Y2475" s="146"/>
    </row>
    <row r="2476" spans="1:25" s="99" customFormat="1" ht="54.75" customHeight="1" x14ac:dyDescent="0.25">
      <c r="A2476" s="96">
        <f t="shared" ref="A2476:A2488" si="784">A2475+1</f>
        <v>1822</v>
      </c>
      <c r="B2476" s="175"/>
      <c r="C2476" s="176"/>
      <c r="D2476" s="113"/>
      <c r="E2476" s="115"/>
      <c r="F2476" s="174"/>
      <c r="G2476" s="114" t="str">
        <f t="shared" si="779"/>
        <v/>
      </c>
      <c r="H2476" s="115"/>
      <c r="I2476" s="115"/>
      <c r="J2476" s="115"/>
      <c r="K2476" s="115"/>
      <c r="L2476" s="133" t="str">
        <f t="shared" si="780"/>
        <v/>
      </c>
      <c r="M2476" s="116" t="str">
        <f>IF(L2476="", "", L2476/Veriler!$X$1)</f>
        <v/>
      </c>
      <c r="N2476" s="116" t="str">
        <f>IF(F2476&lt;&gt;"", "İthal Girdi", IF(Veriler!T2476="", "", IF(Veriler!S2476="H", "%0,5 üzerindedir", IF(Veriler!T2476&gt;0.1, "%10 sınırı aşılmıştır.", "Uygun"))))</f>
        <v>%0,5 üzerindedir</v>
      </c>
      <c r="O2476" s="116" t="str">
        <f t="shared" si="781"/>
        <v xml:space="preserve"> </v>
      </c>
      <c r="P2476" s="117"/>
      <c r="Q2476" s="118"/>
      <c r="R2476" s="119" t="str">
        <f t="shared" si="782"/>
        <v/>
      </c>
      <c r="S2476" s="133">
        <f>IFERROR(IF(M2476&lt;=0.005,IF(F2476="",L2476,0),IF(F2476&lt;&gt;"",0,IF(P2476="",0,IF(P2476="H",0,IF(Q2476&lt;Veriler!$G$2,L2476*Veriler!$G$2,L2476*Q2476)))))," ")</f>
        <v>0</v>
      </c>
      <c r="T2476" s="133">
        <f>IF(Veriler!T2476&lt;=0.1, S2476, IF(AND(Veriler!T2476&gt;0.1, F2476="", P2476="E"), IF(Q2476&gt;Veriler!$G$2, Q2476*S2476, IF(Q2476&lt;Veriler!$G$2, Veriler!$G$2*S2476, Q2476*S2476)), 0))</f>
        <v>0</v>
      </c>
      <c r="U2476" s="133" t="str">
        <f t="shared" si="783"/>
        <v xml:space="preserve"> </v>
      </c>
      <c r="V2476" s="134" t="str">
        <f>IFERROR(IF(O2476="%10 sınırı aşılmıştır.",L2476-T2476,IFERROR(IF(F2476="",IF(S2476=1,0,IF(L2476-S2476=0,"",L2476-S2476)),IF(Veriler!M2476="",L2476,IF(L2476*Veriler!M2476=0,"",L2476*Veriler!M2476))),L2476)),0)</f>
        <v/>
      </c>
      <c r="W2476" s="146"/>
      <c r="X2476" s="146"/>
      <c r="Y2476" s="146"/>
    </row>
    <row r="2477" spans="1:25" s="99" customFormat="1" ht="54.75" customHeight="1" x14ac:dyDescent="0.25">
      <c r="A2477" s="96">
        <f t="shared" si="784"/>
        <v>1823</v>
      </c>
      <c r="B2477" s="175"/>
      <c r="C2477" s="176"/>
      <c r="D2477" s="113"/>
      <c r="E2477" s="115"/>
      <c r="F2477" s="174"/>
      <c r="G2477" s="114" t="str">
        <f t="shared" si="779"/>
        <v/>
      </c>
      <c r="H2477" s="115"/>
      <c r="I2477" s="115"/>
      <c r="J2477" s="115"/>
      <c r="K2477" s="115"/>
      <c r="L2477" s="133" t="str">
        <f t="shared" si="780"/>
        <v/>
      </c>
      <c r="M2477" s="116" t="str">
        <f>IF(L2477="", "", L2477/Veriler!$X$1)</f>
        <v/>
      </c>
      <c r="N2477" s="116" t="str">
        <f>IF(F2477&lt;&gt;"", "İthal Girdi", IF(Veriler!T2477="", "", IF(Veriler!S2477="H", "%0,5 üzerindedir", IF(Veriler!T2477&gt;0.1, "%10 sınırı aşılmıştır.", "Uygun"))))</f>
        <v>%0,5 üzerindedir</v>
      </c>
      <c r="O2477" s="116" t="str">
        <f t="shared" si="781"/>
        <v xml:space="preserve"> </v>
      </c>
      <c r="P2477" s="117"/>
      <c r="Q2477" s="118"/>
      <c r="R2477" s="119" t="str">
        <f t="shared" si="782"/>
        <v/>
      </c>
      <c r="S2477" s="133">
        <f>IFERROR(IF(M2477&lt;=0.005,IF(F2477="",L2477,0),IF(F2477&lt;&gt;"",0,IF(P2477="",0,IF(P2477="H",0,IF(Q2477&lt;Veriler!$G$2,L2477*Veriler!$G$2,L2477*Q2477)))))," ")</f>
        <v>0</v>
      </c>
      <c r="T2477" s="133">
        <f>IF(Veriler!T2477&lt;=0.1, S2477, IF(AND(Veriler!T2477&gt;0.1, F2477="", P2477="E"), IF(Q2477&gt;Veriler!$G$2, Q2477*S2477, IF(Q2477&lt;Veriler!$G$2, Veriler!$G$2*S2477, Q2477*S2477)), 0))</f>
        <v>0</v>
      </c>
      <c r="U2477" s="133" t="str">
        <f t="shared" si="783"/>
        <v xml:space="preserve"> </v>
      </c>
      <c r="V2477" s="134" t="str">
        <f>IFERROR(IF(O2477="%10 sınırı aşılmıştır.",L2477-T2477,IFERROR(IF(F2477="",IF(S2477=1,0,IF(L2477-S2477=0,"",L2477-S2477)),IF(Veriler!M2477="",L2477,IF(L2477*Veriler!M2477=0,"",L2477*Veriler!M2477))),L2477)),0)</f>
        <v/>
      </c>
      <c r="W2477" s="146"/>
      <c r="X2477" s="146"/>
      <c r="Y2477" s="146"/>
    </row>
    <row r="2478" spans="1:25" s="99" customFormat="1" ht="54.75" customHeight="1" x14ac:dyDescent="0.25">
      <c r="A2478" s="96">
        <f t="shared" si="784"/>
        <v>1824</v>
      </c>
      <c r="B2478" s="175"/>
      <c r="C2478" s="176"/>
      <c r="D2478" s="113"/>
      <c r="E2478" s="115"/>
      <c r="F2478" s="174"/>
      <c r="G2478" s="114" t="str">
        <f t="shared" si="779"/>
        <v/>
      </c>
      <c r="H2478" s="115"/>
      <c r="I2478" s="115"/>
      <c r="J2478" s="115"/>
      <c r="K2478" s="115"/>
      <c r="L2478" s="133" t="str">
        <f t="shared" si="780"/>
        <v/>
      </c>
      <c r="M2478" s="116" t="str">
        <f>IF(L2478="", "", L2478/Veriler!$X$1)</f>
        <v/>
      </c>
      <c r="N2478" s="116" t="str">
        <f>IF(F2478&lt;&gt;"", "İthal Girdi", IF(Veriler!T2478="", "", IF(Veriler!S2478="H", "%0,5 üzerindedir", IF(Veriler!T2478&gt;0.1, "%10 sınırı aşılmıştır.", "Uygun"))))</f>
        <v>%0,5 üzerindedir</v>
      </c>
      <c r="O2478" s="116" t="str">
        <f t="shared" si="781"/>
        <v xml:space="preserve"> </v>
      </c>
      <c r="P2478" s="117"/>
      <c r="Q2478" s="118"/>
      <c r="R2478" s="119" t="str">
        <f t="shared" si="782"/>
        <v/>
      </c>
      <c r="S2478" s="133">
        <f>IFERROR(IF(M2478&lt;=0.005,IF(F2478="",L2478,0),IF(F2478&lt;&gt;"",0,IF(P2478="",0,IF(P2478="H",0,IF(Q2478&lt;Veriler!$G$2,L2478*Veriler!$G$2,L2478*Q2478)))))," ")</f>
        <v>0</v>
      </c>
      <c r="T2478" s="133">
        <f>IF(Veriler!T2478&lt;=0.1, S2478, IF(AND(Veriler!T2478&gt;0.1, F2478="", P2478="E"), IF(Q2478&gt;Veriler!$G$2, Q2478*S2478, IF(Q2478&lt;Veriler!$G$2, Veriler!$G$2*S2478, Q2478*S2478)), 0))</f>
        <v>0</v>
      </c>
      <c r="U2478" s="133" t="str">
        <f t="shared" si="783"/>
        <v xml:space="preserve"> </v>
      </c>
      <c r="V2478" s="134" t="str">
        <f>IFERROR(IF(O2478="%10 sınırı aşılmıştır.",L2478-T2478,IFERROR(IF(F2478="",IF(S2478=1,0,IF(L2478-S2478=0,"",L2478-S2478)),IF(Veriler!M2478="",L2478,IF(L2478*Veriler!M2478=0,"",L2478*Veriler!M2478))),L2478)),0)</f>
        <v/>
      </c>
      <c r="W2478" s="146"/>
      <c r="X2478" s="146"/>
      <c r="Y2478" s="146"/>
    </row>
    <row r="2479" spans="1:25" s="99" customFormat="1" ht="54.75" customHeight="1" x14ac:dyDescent="0.25">
      <c r="A2479" s="96">
        <f t="shared" si="784"/>
        <v>1825</v>
      </c>
      <c r="B2479" s="175"/>
      <c r="C2479" s="176"/>
      <c r="D2479" s="113"/>
      <c r="E2479" s="115"/>
      <c r="F2479" s="174"/>
      <c r="G2479" s="114" t="str">
        <f t="shared" si="779"/>
        <v/>
      </c>
      <c r="H2479" s="115"/>
      <c r="I2479" s="115"/>
      <c r="J2479" s="115"/>
      <c r="K2479" s="115"/>
      <c r="L2479" s="133" t="str">
        <f t="shared" si="780"/>
        <v/>
      </c>
      <c r="M2479" s="116" t="str">
        <f>IF(L2479="", "", L2479/Veriler!$X$1)</f>
        <v/>
      </c>
      <c r="N2479" s="116" t="str">
        <f>IF(F2479&lt;&gt;"", "İthal Girdi", IF(Veriler!T2479="", "", IF(Veriler!S2479="H", "%0,5 üzerindedir", IF(Veriler!T2479&gt;0.1, "%10 sınırı aşılmıştır.", "Uygun"))))</f>
        <v>%0,5 üzerindedir</v>
      </c>
      <c r="O2479" s="116" t="str">
        <f t="shared" si="781"/>
        <v xml:space="preserve"> </v>
      </c>
      <c r="P2479" s="117"/>
      <c r="Q2479" s="118"/>
      <c r="R2479" s="119" t="str">
        <f t="shared" si="782"/>
        <v/>
      </c>
      <c r="S2479" s="133">
        <f>IFERROR(IF(M2479&lt;=0.005,IF(F2479="",L2479,0),IF(F2479&lt;&gt;"",0,IF(P2479="",0,IF(P2479="H",0,IF(Q2479&lt;Veriler!$G$2,L2479*Veriler!$G$2,L2479*Q2479)))))," ")</f>
        <v>0</v>
      </c>
      <c r="T2479" s="133">
        <f>IF(Veriler!T2479&lt;=0.1, S2479, IF(AND(Veriler!T2479&gt;0.1, F2479="", P2479="E"), IF(Q2479&gt;Veriler!$G$2, Q2479*S2479, IF(Q2479&lt;Veriler!$G$2, Veriler!$G$2*S2479, Q2479*S2479)), 0))</f>
        <v>0</v>
      </c>
      <c r="U2479" s="133" t="str">
        <f t="shared" si="783"/>
        <v xml:space="preserve"> </v>
      </c>
      <c r="V2479" s="134" t="str">
        <f>IFERROR(IF(O2479="%10 sınırı aşılmıştır.",L2479-T2479,IFERROR(IF(F2479="",IF(S2479=1,0,IF(L2479-S2479=0,"",L2479-S2479)),IF(Veriler!M2479="",L2479,IF(L2479*Veriler!M2479=0,"",L2479*Veriler!M2479))),L2479)),0)</f>
        <v/>
      </c>
      <c r="W2479" s="146"/>
      <c r="X2479" s="146"/>
      <c r="Y2479" s="146"/>
    </row>
    <row r="2480" spans="1:25" s="99" customFormat="1" ht="54.75" customHeight="1" x14ac:dyDescent="0.25">
      <c r="A2480" s="96">
        <f t="shared" si="784"/>
        <v>1826</v>
      </c>
      <c r="B2480" s="175"/>
      <c r="C2480" s="176"/>
      <c r="D2480" s="113"/>
      <c r="E2480" s="115"/>
      <c r="F2480" s="174"/>
      <c r="G2480" s="114" t="str">
        <f t="shared" si="779"/>
        <v/>
      </c>
      <c r="H2480" s="115"/>
      <c r="I2480" s="115"/>
      <c r="J2480" s="115"/>
      <c r="K2480" s="115"/>
      <c r="L2480" s="133" t="str">
        <f t="shared" si="780"/>
        <v/>
      </c>
      <c r="M2480" s="116" t="str">
        <f>IF(L2480="", "", L2480/Veriler!$X$1)</f>
        <v/>
      </c>
      <c r="N2480" s="116" t="str">
        <f>IF(F2480&lt;&gt;"", "İthal Girdi", IF(Veriler!T2480="", "", IF(Veriler!S2480="H", "%0,5 üzerindedir", IF(Veriler!T2480&gt;0.1, "%10 sınırı aşılmıştır.", "Uygun"))))</f>
        <v>%0,5 üzerindedir</v>
      </c>
      <c r="O2480" s="116" t="str">
        <f t="shared" si="781"/>
        <v xml:space="preserve"> </v>
      </c>
      <c r="P2480" s="117"/>
      <c r="Q2480" s="118"/>
      <c r="R2480" s="119" t="str">
        <f t="shared" si="782"/>
        <v/>
      </c>
      <c r="S2480" s="133">
        <f>IFERROR(IF(M2480&lt;=0.005,IF(F2480="",L2480,0),IF(F2480&lt;&gt;"",0,IF(P2480="",0,IF(P2480="H",0,IF(Q2480&lt;Veriler!$G$2,L2480*Veriler!$G$2,L2480*Q2480)))))," ")</f>
        <v>0</v>
      </c>
      <c r="T2480" s="133">
        <f>IF(Veriler!T2480&lt;=0.1, S2480, IF(AND(Veriler!T2480&gt;0.1, F2480="", P2480="E"), IF(Q2480&gt;Veriler!$G$2, Q2480*S2480, IF(Q2480&lt;Veriler!$G$2, Veriler!$G$2*S2480, Q2480*S2480)), 0))</f>
        <v>0</v>
      </c>
      <c r="U2480" s="133" t="str">
        <f t="shared" si="783"/>
        <v xml:space="preserve"> </v>
      </c>
      <c r="V2480" s="134" t="str">
        <f>IFERROR(IF(O2480="%10 sınırı aşılmıştır.",L2480-T2480,IFERROR(IF(F2480="",IF(S2480=1,0,IF(L2480-S2480=0,"",L2480-S2480)),IF(Veriler!M2480="",L2480,IF(L2480*Veriler!M2480=0,"",L2480*Veriler!M2480))),L2480)),0)</f>
        <v/>
      </c>
      <c r="W2480" s="146"/>
      <c r="X2480" s="146"/>
      <c r="Y2480" s="146"/>
    </row>
    <row r="2481" spans="1:25" s="99" customFormat="1" ht="54.75" customHeight="1" x14ac:dyDescent="0.25">
      <c r="A2481" s="96">
        <f t="shared" si="784"/>
        <v>1827</v>
      </c>
      <c r="B2481" s="175"/>
      <c r="C2481" s="176"/>
      <c r="D2481" s="113"/>
      <c r="E2481" s="115"/>
      <c r="F2481" s="174"/>
      <c r="G2481" s="114" t="str">
        <f t="shared" si="779"/>
        <v/>
      </c>
      <c r="H2481" s="115"/>
      <c r="I2481" s="115"/>
      <c r="J2481" s="115"/>
      <c r="K2481" s="115"/>
      <c r="L2481" s="133" t="str">
        <f t="shared" si="780"/>
        <v/>
      </c>
      <c r="M2481" s="116" t="str">
        <f>IF(L2481="", "", L2481/Veriler!$X$1)</f>
        <v/>
      </c>
      <c r="N2481" s="116" t="str">
        <f>IF(F2481&lt;&gt;"", "İthal Girdi", IF(Veriler!T2481="", "", IF(Veriler!S2481="H", "%0,5 üzerindedir", IF(Veriler!T2481&gt;0.1, "%10 sınırı aşılmıştır.", "Uygun"))))</f>
        <v>%0,5 üzerindedir</v>
      </c>
      <c r="O2481" s="116" t="str">
        <f t="shared" si="781"/>
        <v xml:space="preserve"> </v>
      </c>
      <c r="P2481" s="117"/>
      <c r="Q2481" s="118"/>
      <c r="R2481" s="119" t="str">
        <f t="shared" si="782"/>
        <v/>
      </c>
      <c r="S2481" s="133">
        <f>IFERROR(IF(M2481&lt;=0.005,IF(F2481="",L2481,0),IF(F2481&lt;&gt;"",0,IF(P2481="",0,IF(P2481="H",0,IF(Q2481&lt;Veriler!$G$2,L2481*Veriler!$G$2,L2481*Q2481)))))," ")</f>
        <v>0</v>
      </c>
      <c r="T2481" s="133">
        <f>IF(Veriler!T2481&lt;=0.1, S2481, IF(AND(Veriler!T2481&gt;0.1, F2481="", P2481="E"), IF(Q2481&gt;Veriler!$G$2, Q2481*S2481, IF(Q2481&lt;Veriler!$G$2, Veriler!$G$2*S2481, Q2481*S2481)), 0))</f>
        <v>0</v>
      </c>
      <c r="U2481" s="133" t="str">
        <f t="shared" si="783"/>
        <v xml:space="preserve"> </v>
      </c>
      <c r="V2481" s="134" t="str">
        <f>IFERROR(IF(O2481="%10 sınırı aşılmıştır.",L2481-T2481,IFERROR(IF(F2481="",IF(S2481=1,0,IF(L2481-S2481=0,"",L2481-S2481)),IF(Veriler!M2481="",L2481,IF(L2481*Veriler!M2481=0,"",L2481*Veriler!M2481))),L2481)),0)</f>
        <v/>
      </c>
      <c r="W2481" s="146"/>
      <c r="X2481" s="146"/>
      <c r="Y2481" s="146"/>
    </row>
    <row r="2482" spans="1:25" s="99" customFormat="1" ht="54.75" customHeight="1" x14ac:dyDescent="0.25">
      <c r="A2482" s="96">
        <f t="shared" si="784"/>
        <v>1828</v>
      </c>
      <c r="B2482" s="175"/>
      <c r="C2482" s="176"/>
      <c r="D2482" s="113"/>
      <c r="E2482" s="115"/>
      <c r="F2482" s="174"/>
      <c r="G2482" s="114" t="str">
        <f t="shared" si="779"/>
        <v/>
      </c>
      <c r="H2482" s="115"/>
      <c r="I2482" s="115"/>
      <c r="J2482" s="115"/>
      <c r="K2482" s="115"/>
      <c r="L2482" s="133" t="str">
        <f t="shared" si="780"/>
        <v/>
      </c>
      <c r="M2482" s="116" t="str">
        <f>IF(L2482="", "", L2482/Veriler!$X$1)</f>
        <v/>
      </c>
      <c r="N2482" s="116" t="str">
        <f>IF(F2482&lt;&gt;"", "İthal Girdi", IF(Veriler!T2482="", "", IF(Veriler!S2482="H", "%0,5 üzerindedir", IF(Veriler!T2482&gt;0.1, "%10 sınırı aşılmıştır.", "Uygun"))))</f>
        <v>%0,5 üzerindedir</v>
      </c>
      <c r="O2482" s="116" t="str">
        <f t="shared" si="781"/>
        <v xml:space="preserve"> </v>
      </c>
      <c r="P2482" s="117"/>
      <c r="Q2482" s="118"/>
      <c r="R2482" s="119" t="str">
        <f t="shared" si="782"/>
        <v/>
      </c>
      <c r="S2482" s="133">
        <f>IFERROR(IF(M2482&lt;=0.005,IF(F2482="",L2482,0),IF(F2482&lt;&gt;"",0,IF(P2482="",0,IF(P2482="H",0,IF(Q2482&lt;Veriler!$G$2,L2482*Veriler!$G$2,L2482*Q2482)))))," ")</f>
        <v>0</v>
      </c>
      <c r="T2482" s="133">
        <f>IF(Veriler!T2482&lt;=0.1, S2482, IF(AND(Veriler!T2482&gt;0.1, F2482="", P2482="E"), IF(Q2482&gt;Veriler!$G$2, Q2482*S2482, IF(Q2482&lt;Veriler!$G$2, Veriler!$G$2*S2482, Q2482*S2482)), 0))</f>
        <v>0</v>
      </c>
      <c r="U2482" s="133" t="str">
        <f t="shared" si="783"/>
        <v xml:space="preserve"> </v>
      </c>
      <c r="V2482" s="134" t="str">
        <f>IFERROR(IF(O2482="%10 sınırı aşılmıştır.",L2482-T2482,IFERROR(IF(F2482="",IF(S2482=1,0,IF(L2482-S2482=0,"",L2482-S2482)),IF(Veriler!M2482="",L2482,IF(L2482*Veriler!M2482=0,"",L2482*Veriler!M2482))),L2482)),0)</f>
        <v/>
      </c>
      <c r="W2482" s="146"/>
      <c r="X2482" s="146"/>
      <c r="Y2482" s="146"/>
    </row>
    <row r="2483" spans="1:25" s="99" customFormat="1" ht="54.75" customHeight="1" x14ac:dyDescent="0.25">
      <c r="A2483" s="96">
        <f t="shared" si="784"/>
        <v>1829</v>
      </c>
      <c r="B2483" s="175"/>
      <c r="C2483" s="176"/>
      <c r="D2483" s="113"/>
      <c r="E2483" s="115"/>
      <c r="F2483" s="174"/>
      <c r="G2483" s="114" t="str">
        <f t="shared" si="779"/>
        <v/>
      </c>
      <c r="H2483" s="115"/>
      <c r="I2483" s="115"/>
      <c r="J2483" s="115"/>
      <c r="K2483" s="115"/>
      <c r="L2483" s="133" t="str">
        <f t="shared" si="780"/>
        <v/>
      </c>
      <c r="M2483" s="116" t="str">
        <f>IF(L2483="", "", L2483/Veriler!$X$1)</f>
        <v/>
      </c>
      <c r="N2483" s="116" t="str">
        <f>IF(F2483&lt;&gt;"", "İthal Girdi", IF(Veriler!T2483="", "", IF(Veriler!S2483="H", "%0,5 üzerindedir", IF(Veriler!T2483&gt;0.1, "%10 sınırı aşılmıştır.", "Uygun"))))</f>
        <v>%0,5 üzerindedir</v>
      </c>
      <c r="O2483" s="116" t="str">
        <f t="shared" si="781"/>
        <v xml:space="preserve"> </v>
      </c>
      <c r="P2483" s="117"/>
      <c r="Q2483" s="118"/>
      <c r="R2483" s="119" t="str">
        <f t="shared" si="782"/>
        <v/>
      </c>
      <c r="S2483" s="133">
        <f>IFERROR(IF(M2483&lt;=0.005,IF(F2483="",L2483,0),IF(F2483&lt;&gt;"",0,IF(P2483="",0,IF(P2483="H",0,IF(Q2483&lt;Veriler!$G$2,L2483*Veriler!$G$2,L2483*Q2483)))))," ")</f>
        <v>0</v>
      </c>
      <c r="T2483" s="133">
        <f>IF(Veriler!T2483&lt;=0.1, S2483, IF(AND(Veriler!T2483&gt;0.1, F2483="", P2483="E"), IF(Q2483&gt;Veriler!$G$2, Q2483*S2483, IF(Q2483&lt;Veriler!$G$2, Veriler!$G$2*S2483, Q2483*S2483)), 0))</f>
        <v>0</v>
      </c>
      <c r="U2483" s="133" t="str">
        <f t="shared" si="783"/>
        <v xml:space="preserve"> </v>
      </c>
      <c r="V2483" s="134" t="str">
        <f>IFERROR(IF(O2483="%10 sınırı aşılmıştır.",L2483-T2483,IFERROR(IF(F2483="",IF(S2483=1,0,IF(L2483-S2483=0,"",L2483-S2483)),IF(Veriler!M2483="",L2483,IF(L2483*Veriler!M2483=0,"",L2483*Veriler!M2483))),L2483)),0)</f>
        <v/>
      </c>
      <c r="W2483" s="146"/>
      <c r="X2483" s="146"/>
      <c r="Y2483" s="146"/>
    </row>
    <row r="2484" spans="1:25" s="99" customFormat="1" ht="54.75" customHeight="1" x14ac:dyDescent="0.25">
      <c r="A2484" s="96">
        <f t="shared" si="784"/>
        <v>1830</v>
      </c>
      <c r="B2484" s="175"/>
      <c r="C2484" s="176"/>
      <c r="D2484" s="113"/>
      <c r="E2484" s="115"/>
      <c r="F2484" s="174"/>
      <c r="G2484" s="114" t="str">
        <f t="shared" si="779"/>
        <v/>
      </c>
      <c r="H2484" s="115"/>
      <c r="I2484" s="115"/>
      <c r="J2484" s="115"/>
      <c r="K2484" s="115"/>
      <c r="L2484" s="133" t="str">
        <f t="shared" si="780"/>
        <v/>
      </c>
      <c r="M2484" s="116" t="str">
        <f>IF(L2484="", "", L2484/Veriler!$X$1)</f>
        <v/>
      </c>
      <c r="N2484" s="116" t="str">
        <f>IF(F2484&lt;&gt;"", "İthal Girdi", IF(Veriler!T2484="", "", IF(Veriler!S2484="H", "%0,5 üzerindedir", IF(Veriler!T2484&gt;0.1, "%10 sınırı aşılmıştır.", "Uygun"))))</f>
        <v>%0,5 üzerindedir</v>
      </c>
      <c r="O2484" s="116" t="str">
        <f t="shared" si="781"/>
        <v xml:space="preserve"> </v>
      </c>
      <c r="P2484" s="117"/>
      <c r="Q2484" s="118"/>
      <c r="R2484" s="119" t="str">
        <f t="shared" si="782"/>
        <v/>
      </c>
      <c r="S2484" s="133">
        <f>IFERROR(IF(M2484&lt;=0.005,IF(F2484="",L2484,0),IF(F2484&lt;&gt;"",0,IF(P2484="",0,IF(P2484="H",0,IF(Q2484&lt;Veriler!$G$2,L2484*Veriler!$G$2,L2484*Q2484)))))," ")</f>
        <v>0</v>
      </c>
      <c r="T2484" s="133">
        <f>IF(Veriler!T2484&lt;=0.1, S2484, IF(AND(Veriler!T2484&gt;0.1, F2484="", P2484="E"), IF(Q2484&gt;Veriler!$G$2, Q2484*S2484, IF(Q2484&lt;Veriler!$G$2, Veriler!$G$2*S2484, Q2484*S2484)), 0))</f>
        <v>0</v>
      </c>
      <c r="U2484" s="133" t="str">
        <f t="shared" si="783"/>
        <v xml:space="preserve"> </v>
      </c>
      <c r="V2484" s="134" t="str">
        <f>IFERROR(IF(O2484="%10 sınırı aşılmıştır.",L2484-T2484,IFERROR(IF(F2484="",IF(S2484=1,0,IF(L2484-S2484=0,"",L2484-S2484)),IF(Veriler!M2484="",L2484,IF(L2484*Veriler!M2484=0,"",L2484*Veriler!M2484))),L2484)),0)</f>
        <v/>
      </c>
      <c r="W2484" s="146"/>
      <c r="X2484" s="146"/>
      <c r="Y2484" s="146"/>
    </row>
    <row r="2485" spans="1:25" s="99" customFormat="1" ht="54.75" customHeight="1" x14ac:dyDescent="0.25">
      <c r="A2485" s="96">
        <f t="shared" si="784"/>
        <v>1831</v>
      </c>
      <c r="B2485" s="175"/>
      <c r="C2485" s="176"/>
      <c r="D2485" s="113"/>
      <c r="E2485" s="115"/>
      <c r="F2485" s="174"/>
      <c r="G2485" s="114" t="str">
        <f t="shared" si="779"/>
        <v/>
      </c>
      <c r="H2485" s="115"/>
      <c r="I2485" s="115"/>
      <c r="J2485" s="115"/>
      <c r="K2485" s="115"/>
      <c r="L2485" s="133" t="str">
        <f t="shared" si="780"/>
        <v/>
      </c>
      <c r="M2485" s="116" t="str">
        <f>IF(L2485="", "", L2485/Veriler!$X$1)</f>
        <v/>
      </c>
      <c r="N2485" s="116" t="str">
        <f>IF(F2485&lt;&gt;"", "İthal Girdi", IF(Veriler!T2485="", "", IF(Veriler!S2485="H", "%0,5 üzerindedir", IF(Veriler!T2485&gt;0.1, "%10 sınırı aşılmıştır.", "Uygun"))))</f>
        <v>%0,5 üzerindedir</v>
      </c>
      <c r="O2485" s="116" t="str">
        <f t="shared" si="781"/>
        <v xml:space="preserve"> </v>
      </c>
      <c r="P2485" s="117"/>
      <c r="Q2485" s="118"/>
      <c r="R2485" s="119" t="str">
        <f t="shared" si="782"/>
        <v/>
      </c>
      <c r="S2485" s="133">
        <f>IFERROR(IF(M2485&lt;=0.005,IF(F2485="",L2485,0),IF(F2485&lt;&gt;"",0,IF(P2485="",0,IF(P2485="H",0,IF(Q2485&lt;Veriler!$G$2,L2485*Veriler!$G$2,L2485*Q2485)))))," ")</f>
        <v>0</v>
      </c>
      <c r="T2485" s="133">
        <f>IF(Veriler!T2485&lt;=0.1, S2485, IF(AND(Veriler!T2485&gt;0.1, F2485="", P2485="E"), IF(Q2485&gt;Veriler!$G$2, Q2485*S2485, IF(Q2485&lt;Veriler!$G$2, Veriler!$G$2*S2485, Q2485*S2485)), 0))</f>
        <v>0</v>
      </c>
      <c r="U2485" s="133" t="str">
        <f t="shared" si="783"/>
        <v xml:space="preserve"> </v>
      </c>
      <c r="V2485" s="134" t="str">
        <f>IFERROR(IF(O2485="%10 sınırı aşılmıştır.",L2485-T2485,IFERROR(IF(F2485="",IF(S2485=1,0,IF(L2485-S2485=0,"",L2485-S2485)),IF(Veriler!M2485="",L2485,IF(L2485*Veriler!M2485=0,"",L2485*Veriler!M2485))),L2485)),0)</f>
        <v/>
      </c>
      <c r="W2485" s="146"/>
      <c r="X2485" s="146"/>
      <c r="Y2485" s="146"/>
    </row>
    <row r="2486" spans="1:25" s="99" customFormat="1" ht="54.75" customHeight="1" x14ac:dyDescent="0.25">
      <c r="A2486" s="96">
        <f t="shared" si="784"/>
        <v>1832</v>
      </c>
      <c r="B2486" s="175"/>
      <c r="C2486" s="176"/>
      <c r="D2486" s="113"/>
      <c r="E2486" s="115"/>
      <c r="F2486" s="174"/>
      <c r="G2486" s="114" t="str">
        <f t="shared" si="779"/>
        <v/>
      </c>
      <c r="H2486" s="115"/>
      <c r="I2486" s="115"/>
      <c r="J2486" s="115"/>
      <c r="K2486" s="115"/>
      <c r="L2486" s="133" t="str">
        <f t="shared" si="780"/>
        <v/>
      </c>
      <c r="M2486" s="116" t="str">
        <f>IF(L2486="", "", L2486/Veriler!$X$1)</f>
        <v/>
      </c>
      <c r="N2486" s="116" t="str">
        <f>IF(F2486&lt;&gt;"", "İthal Girdi", IF(Veriler!T2486="", "", IF(Veriler!S2486="H", "%0,5 üzerindedir", IF(Veriler!T2486&gt;0.1, "%10 sınırı aşılmıştır.", "Uygun"))))</f>
        <v>%0,5 üzerindedir</v>
      </c>
      <c r="O2486" s="116" t="str">
        <f t="shared" si="781"/>
        <v xml:space="preserve"> </v>
      </c>
      <c r="P2486" s="117"/>
      <c r="Q2486" s="118"/>
      <c r="R2486" s="119" t="str">
        <f t="shared" si="782"/>
        <v/>
      </c>
      <c r="S2486" s="133">
        <f>IFERROR(IF(M2486&lt;=0.005,IF(F2486="",L2486,0),IF(F2486&lt;&gt;"",0,IF(P2486="",0,IF(P2486="H",0,IF(Q2486&lt;Veriler!$G$2,L2486*Veriler!$G$2,L2486*Q2486)))))," ")</f>
        <v>0</v>
      </c>
      <c r="T2486" s="133">
        <f>IF(Veriler!T2486&lt;=0.1, S2486, IF(AND(Veriler!T2486&gt;0.1, F2486="", P2486="E"), IF(Q2486&gt;Veriler!$G$2, Q2486*S2486, IF(Q2486&lt;Veriler!$G$2, Veriler!$G$2*S2486, Q2486*S2486)), 0))</f>
        <v>0</v>
      </c>
      <c r="U2486" s="133" t="str">
        <f t="shared" si="783"/>
        <v xml:space="preserve"> </v>
      </c>
      <c r="V2486" s="134" t="str">
        <f>IFERROR(IF(O2486="%10 sınırı aşılmıştır.",L2486-T2486,IFERROR(IF(F2486="",IF(S2486=1,0,IF(L2486-S2486=0,"",L2486-S2486)),IF(Veriler!M2486="",L2486,IF(L2486*Veriler!M2486=0,"",L2486*Veriler!M2486))),L2486)),0)</f>
        <v/>
      </c>
      <c r="W2486" s="146"/>
      <c r="X2486" s="146"/>
      <c r="Y2486" s="146"/>
    </row>
    <row r="2487" spans="1:25" s="99" customFormat="1" ht="54.75" customHeight="1" x14ac:dyDescent="0.25">
      <c r="A2487" s="96">
        <f t="shared" si="784"/>
        <v>1833</v>
      </c>
      <c r="B2487" s="175"/>
      <c r="C2487" s="176"/>
      <c r="D2487" s="113"/>
      <c r="E2487" s="115"/>
      <c r="F2487" s="174"/>
      <c r="G2487" s="114" t="str">
        <f t="shared" si="779"/>
        <v/>
      </c>
      <c r="H2487" s="115"/>
      <c r="I2487" s="115"/>
      <c r="J2487" s="115"/>
      <c r="K2487" s="115"/>
      <c r="L2487" s="133" t="str">
        <f t="shared" si="780"/>
        <v/>
      </c>
      <c r="M2487" s="116" t="str">
        <f>IF(L2487="", "", L2487/Veriler!$X$1)</f>
        <v/>
      </c>
      <c r="N2487" s="116" t="str">
        <f>IF(F2487&lt;&gt;"", "İthal Girdi", IF(Veriler!T2487="", "", IF(Veriler!S2487="H", "%0,5 üzerindedir", IF(Veriler!T2487&gt;0.1, "%10 sınırı aşılmıştır.", "Uygun"))))</f>
        <v>%0,5 üzerindedir</v>
      </c>
      <c r="O2487" s="116" t="str">
        <f t="shared" si="781"/>
        <v xml:space="preserve"> </v>
      </c>
      <c r="P2487" s="117"/>
      <c r="Q2487" s="118"/>
      <c r="R2487" s="119" t="str">
        <f t="shared" si="782"/>
        <v/>
      </c>
      <c r="S2487" s="133">
        <f>IFERROR(IF(M2487&lt;=0.005,IF(F2487="",L2487,0),IF(F2487&lt;&gt;"",0,IF(P2487="",0,IF(P2487="H",0,IF(Q2487&lt;Veriler!$G$2,L2487*Veriler!$G$2,L2487*Q2487)))))," ")</f>
        <v>0</v>
      </c>
      <c r="T2487" s="133">
        <f>IF(Veriler!T2487&lt;=0.1, S2487, IF(AND(Veriler!T2487&gt;0.1, F2487="", P2487="E"), IF(Q2487&gt;Veriler!$G$2, Q2487*S2487, IF(Q2487&lt;Veriler!$G$2, Veriler!$G$2*S2487, Q2487*S2487)), 0))</f>
        <v>0</v>
      </c>
      <c r="U2487" s="133" t="str">
        <f t="shared" si="783"/>
        <v xml:space="preserve"> </v>
      </c>
      <c r="V2487" s="134" t="str">
        <f>IFERROR(IF(O2487="%10 sınırı aşılmıştır.",L2487-T2487,IFERROR(IF(F2487="",IF(S2487=1,0,IF(L2487-S2487=0,"",L2487-S2487)),IF(Veriler!M2487="",L2487,IF(L2487*Veriler!M2487=0,"",L2487*Veriler!M2487))),L2487)),0)</f>
        <v/>
      </c>
      <c r="W2487" s="146"/>
      <c r="X2487" s="146"/>
      <c r="Y2487" s="146"/>
    </row>
    <row r="2488" spans="1:25" s="99" customFormat="1" ht="54.75" customHeight="1" x14ac:dyDescent="0.25">
      <c r="A2488" s="96">
        <f t="shared" si="784"/>
        <v>1834</v>
      </c>
      <c r="B2488" s="175"/>
      <c r="C2488" s="176"/>
      <c r="D2488" s="113"/>
      <c r="E2488" s="115"/>
      <c r="F2488" s="174"/>
      <c r="G2488" s="114" t="str">
        <f t="shared" si="779"/>
        <v/>
      </c>
      <c r="H2488" s="115"/>
      <c r="I2488" s="115"/>
      <c r="J2488" s="115"/>
      <c r="K2488" s="115"/>
      <c r="L2488" s="133" t="str">
        <f t="shared" si="780"/>
        <v/>
      </c>
      <c r="M2488" s="116" t="str">
        <f>IF(L2488="", "", L2488/Veriler!$X$1)</f>
        <v/>
      </c>
      <c r="N2488" s="116" t="str">
        <f>IF(F2488&lt;&gt;"", "İthal Girdi", IF(Veriler!T2488="", "", IF(Veriler!S2488="H", "%0,5 üzerindedir", IF(Veriler!T2488&gt;0.1, "%10 sınırı aşılmıştır.", "Uygun"))))</f>
        <v>%0,5 üzerindedir</v>
      </c>
      <c r="O2488" s="116" t="str">
        <f t="shared" si="781"/>
        <v xml:space="preserve"> </v>
      </c>
      <c r="P2488" s="117"/>
      <c r="Q2488" s="118"/>
      <c r="R2488" s="119" t="str">
        <f t="shared" si="782"/>
        <v/>
      </c>
      <c r="S2488" s="133">
        <f>IFERROR(IF(M2488&lt;=0.005,IF(F2488="",L2488,0),IF(F2488&lt;&gt;"",0,IF(P2488="",0,IF(P2488="H",0,IF(Q2488&lt;Veriler!$G$2,L2488*Veriler!$G$2,L2488*Q2488)))))," ")</f>
        <v>0</v>
      </c>
      <c r="T2488" s="133">
        <f>IF(Veriler!T2488&lt;=0.1, S2488, IF(AND(Veriler!T2488&gt;0.1, F2488="", P2488="E"), IF(Q2488&gt;Veriler!$G$2, Q2488*S2488, IF(Q2488&lt;Veriler!$G$2, Veriler!$G$2*S2488, Q2488*S2488)), 0))</f>
        <v>0</v>
      </c>
      <c r="U2488" s="133" t="str">
        <f t="shared" si="783"/>
        <v xml:space="preserve"> </v>
      </c>
      <c r="V2488" s="134" t="str">
        <f>IFERROR(IF(O2488="%10 sınırı aşılmıştır.",L2488-T2488,IFERROR(IF(F2488="",IF(S2488=1,0,IF(L2488-S2488=0,"",L2488-S2488)),IF(Veriler!M2488="",L2488,IF(L2488*Veriler!M2488=0,"",L2488*Veriler!M2488))),L2488)),0)</f>
        <v/>
      </c>
      <c r="W2488" s="146"/>
      <c r="X2488" s="146"/>
      <c r="Y2488" s="146"/>
    </row>
    <row r="2489" spans="1:25" s="99" customFormat="1" ht="36" hidden="1" customHeight="1" x14ac:dyDescent="0.25">
      <c r="A2489" s="101"/>
      <c r="B2489" s="191" t="s">
        <v>16</v>
      </c>
      <c r="C2489" s="176"/>
      <c r="D2489" s="120"/>
      <c r="E2489" s="171"/>
      <c r="F2489" s="172"/>
      <c r="G2489" s="121"/>
      <c r="H2489" s="115"/>
      <c r="I2489" s="115"/>
      <c r="J2489" s="115"/>
      <c r="K2489" s="115"/>
      <c r="L2489" s="121"/>
      <c r="M2489" s="121"/>
      <c r="N2489" s="121"/>
      <c r="O2489" s="121"/>
      <c r="P2489" s="120"/>
      <c r="Q2489" s="120"/>
      <c r="R2489" s="183"/>
      <c r="S2489" s="184"/>
      <c r="T2489" s="121"/>
      <c r="U2489" s="121"/>
      <c r="V2489" s="121"/>
      <c r="W2489" s="146"/>
      <c r="X2489" s="146"/>
      <c r="Y2489" s="146"/>
    </row>
    <row r="2490" spans="1:25" s="99" customFormat="1" ht="54.75" customHeight="1" x14ac:dyDescent="0.25">
      <c r="A2490" s="96">
        <f>A2488+1</f>
        <v>1835</v>
      </c>
      <c r="B2490" s="175"/>
      <c r="C2490" s="176"/>
      <c r="D2490" s="113"/>
      <c r="E2490" s="115"/>
      <c r="F2490" s="174"/>
      <c r="G2490" s="114" t="str">
        <f t="shared" ref="G2490:G2503" si="785">IF(AND(F2490&lt;&gt;"",V2490&lt;&gt;"",L2490&lt;&gt;0),V2490/L2490,"")</f>
        <v/>
      </c>
      <c r="H2490" s="115"/>
      <c r="I2490" s="115"/>
      <c r="J2490" s="115"/>
      <c r="K2490" s="115"/>
      <c r="L2490" s="133" t="str">
        <f t="shared" ref="L2490:L2503" si="786">IF(AND(H2490&lt;&gt;0, J2490&lt;&gt;0, K2490&lt;&gt;0), H2490*J2490*K2490, "")</f>
        <v/>
      </c>
      <c r="M2490" s="116" t="str">
        <f>IF(L2490="", "", L2490/Veriler!$X$1)</f>
        <v/>
      </c>
      <c r="N2490" s="116" t="str">
        <f>IF(F2490&lt;&gt;"", "İthal Girdi", IF(Veriler!T2490="", "", IF(Veriler!S2490="H", "%0,5 üzerindedir", IF(Veriler!T2490&gt;0.1, "%10 sınırı aşılmıştır.", "Uygun"))))</f>
        <v>%0,5 üzerindedir</v>
      </c>
      <c r="O2490" s="116" t="str">
        <f t="shared" ref="O2490:O2503" si="787">IF(M2490=""," ",N2490)</f>
        <v xml:space="preserve"> </v>
      </c>
      <c r="P2490" s="117"/>
      <c r="Q2490" s="118"/>
      <c r="R2490" s="119" t="str">
        <f t="shared" ref="R2490:R2503" si="788">IFERROR(IF(AND(T2490&lt;&gt;"",L2490&lt;&gt;"",L2490&lt;&gt;0,T2490&lt;&gt;0),T2490/L2490,"")," ")</f>
        <v/>
      </c>
      <c r="S2490" s="133">
        <f>IFERROR(IF(M2490&lt;=0.005,IF(F2490="",L2490,0),IF(F2490&lt;&gt;"",0,IF(P2490="",0,IF(P2490="H",0,IF(Q2490&lt;Veriler!$G$2,L2490*Veriler!$G$2,L2490*Q2490)))))," ")</f>
        <v>0</v>
      </c>
      <c r="T2490" s="133">
        <f>IF(Veriler!T2490&lt;=0.1, S2490, IF(AND(Veriler!T2490&gt;0.1, F2490="", P2490="E"), IF(Q2490&gt;Veriler!$G$2, Q2490*S2490, IF(Q2490&lt;Veriler!$G$2, Veriler!$G$2*S2490, Q2490*S2490)), 0))</f>
        <v>0</v>
      </c>
      <c r="U2490" s="133" t="str">
        <f t="shared" ref="U2490:U2503" si="789">IF(T2490=0," ",T2490)</f>
        <v xml:space="preserve"> </v>
      </c>
      <c r="V2490" s="134" t="str">
        <f>IFERROR(IF(O2490="%10 sınırı aşılmıştır.",L2490-T2490,IFERROR(IF(F2490="",IF(S2490=1,0,IF(L2490-S2490=0,"",L2490-S2490)),IF(Veriler!M2490="",L2490,IF(L2490*Veriler!M2490=0,"",L2490*Veriler!M2490))),L2490)),0)</f>
        <v/>
      </c>
      <c r="W2490" s="146"/>
      <c r="X2490" s="146"/>
      <c r="Y2490" s="146"/>
    </row>
    <row r="2491" spans="1:25" s="99" customFormat="1" ht="54.75" customHeight="1" x14ac:dyDescent="0.25">
      <c r="A2491" s="96">
        <f t="shared" ref="A2491:A2503" si="790">A2490+1</f>
        <v>1836</v>
      </c>
      <c r="B2491" s="175"/>
      <c r="C2491" s="176"/>
      <c r="D2491" s="113"/>
      <c r="E2491" s="115"/>
      <c r="F2491" s="174"/>
      <c r="G2491" s="114" t="str">
        <f t="shared" si="785"/>
        <v/>
      </c>
      <c r="H2491" s="115"/>
      <c r="I2491" s="115"/>
      <c r="J2491" s="115"/>
      <c r="K2491" s="115"/>
      <c r="L2491" s="133" t="str">
        <f t="shared" si="786"/>
        <v/>
      </c>
      <c r="M2491" s="116" t="str">
        <f>IF(L2491="", "", L2491/Veriler!$X$1)</f>
        <v/>
      </c>
      <c r="N2491" s="116" t="str">
        <f>IF(F2491&lt;&gt;"", "İthal Girdi", IF(Veriler!T2491="", "", IF(Veriler!S2491="H", "%0,5 üzerindedir", IF(Veriler!T2491&gt;0.1, "%10 sınırı aşılmıştır.", "Uygun"))))</f>
        <v>%0,5 üzerindedir</v>
      </c>
      <c r="O2491" s="116" t="str">
        <f t="shared" si="787"/>
        <v xml:space="preserve"> </v>
      </c>
      <c r="P2491" s="117"/>
      <c r="Q2491" s="118"/>
      <c r="R2491" s="119" t="str">
        <f t="shared" si="788"/>
        <v/>
      </c>
      <c r="S2491" s="133">
        <f>IFERROR(IF(M2491&lt;=0.005,IF(F2491="",L2491,0),IF(F2491&lt;&gt;"",0,IF(P2491="",0,IF(P2491="H",0,IF(Q2491&lt;Veriler!$G$2,L2491*Veriler!$G$2,L2491*Q2491)))))," ")</f>
        <v>0</v>
      </c>
      <c r="T2491" s="133">
        <f>IF(Veriler!T2491&lt;=0.1, S2491, IF(AND(Veriler!T2491&gt;0.1, F2491="", P2491="E"), IF(Q2491&gt;Veriler!$G$2, Q2491*S2491, IF(Q2491&lt;Veriler!$G$2, Veriler!$G$2*S2491, Q2491*S2491)), 0))</f>
        <v>0</v>
      </c>
      <c r="U2491" s="133" t="str">
        <f t="shared" si="789"/>
        <v xml:space="preserve"> </v>
      </c>
      <c r="V2491" s="134" t="str">
        <f>IFERROR(IF(O2491="%10 sınırı aşılmıştır.",L2491-T2491,IFERROR(IF(F2491="",IF(S2491=1,0,IF(L2491-S2491=0,"",L2491-S2491)),IF(Veriler!M2491="",L2491,IF(L2491*Veriler!M2491=0,"",L2491*Veriler!M2491))),L2491)),0)</f>
        <v/>
      </c>
      <c r="W2491" s="146"/>
      <c r="X2491" s="146"/>
      <c r="Y2491" s="146"/>
    </row>
    <row r="2492" spans="1:25" s="99" customFormat="1" ht="54.75" customHeight="1" x14ac:dyDescent="0.25">
      <c r="A2492" s="96">
        <f t="shared" si="790"/>
        <v>1837</v>
      </c>
      <c r="B2492" s="175"/>
      <c r="C2492" s="176"/>
      <c r="D2492" s="113"/>
      <c r="E2492" s="115"/>
      <c r="F2492" s="174"/>
      <c r="G2492" s="114" t="str">
        <f t="shared" si="785"/>
        <v/>
      </c>
      <c r="H2492" s="115"/>
      <c r="I2492" s="115"/>
      <c r="J2492" s="115"/>
      <c r="K2492" s="115"/>
      <c r="L2492" s="133" t="str">
        <f t="shared" si="786"/>
        <v/>
      </c>
      <c r="M2492" s="116" t="str">
        <f>IF(L2492="", "", L2492/Veriler!$X$1)</f>
        <v/>
      </c>
      <c r="N2492" s="116" t="str">
        <f>IF(F2492&lt;&gt;"", "İthal Girdi", IF(Veriler!T2492="", "", IF(Veriler!S2492="H", "%0,5 üzerindedir", IF(Veriler!T2492&gt;0.1, "%10 sınırı aşılmıştır.", "Uygun"))))</f>
        <v>%0,5 üzerindedir</v>
      </c>
      <c r="O2492" s="116" t="str">
        <f t="shared" si="787"/>
        <v xml:space="preserve"> </v>
      </c>
      <c r="P2492" s="117"/>
      <c r="Q2492" s="118"/>
      <c r="R2492" s="119" t="str">
        <f t="shared" si="788"/>
        <v/>
      </c>
      <c r="S2492" s="133">
        <f>IFERROR(IF(M2492&lt;=0.005,IF(F2492="",L2492,0),IF(F2492&lt;&gt;"",0,IF(P2492="",0,IF(P2492="H",0,IF(Q2492&lt;Veriler!$G$2,L2492*Veriler!$G$2,L2492*Q2492)))))," ")</f>
        <v>0</v>
      </c>
      <c r="T2492" s="133">
        <f>IF(Veriler!T2492&lt;=0.1, S2492, IF(AND(Veriler!T2492&gt;0.1, F2492="", P2492="E"), IF(Q2492&gt;Veriler!$G$2, Q2492*S2492, IF(Q2492&lt;Veriler!$G$2, Veriler!$G$2*S2492, Q2492*S2492)), 0))</f>
        <v>0</v>
      </c>
      <c r="U2492" s="133" t="str">
        <f t="shared" si="789"/>
        <v xml:space="preserve"> </v>
      </c>
      <c r="V2492" s="134" t="str">
        <f>IFERROR(IF(O2492="%10 sınırı aşılmıştır.",L2492-T2492,IFERROR(IF(F2492="",IF(S2492=1,0,IF(L2492-S2492=0,"",L2492-S2492)),IF(Veriler!M2492="",L2492,IF(L2492*Veriler!M2492=0,"",L2492*Veriler!M2492))),L2492)),0)</f>
        <v/>
      </c>
      <c r="W2492" s="146"/>
      <c r="X2492" s="146"/>
      <c r="Y2492" s="146"/>
    </row>
    <row r="2493" spans="1:25" s="99" customFormat="1" ht="54.75" customHeight="1" x14ac:dyDescent="0.25">
      <c r="A2493" s="96">
        <f t="shared" si="790"/>
        <v>1838</v>
      </c>
      <c r="B2493" s="175"/>
      <c r="C2493" s="176"/>
      <c r="D2493" s="113"/>
      <c r="E2493" s="115"/>
      <c r="F2493" s="174"/>
      <c r="G2493" s="114" t="str">
        <f t="shared" si="785"/>
        <v/>
      </c>
      <c r="H2493" s="115"/>
      <c r="I2493" s="115"/>
      <c r="J2493" s="115"/>
      <c r="K2493" s="115"/>
      <c r="L2493" s="133" t="str">
        <f t="shared" si="786"/>
        <v/>
      </c>
      <c r="M2493" s="116" t="str">
        <f>IF(L2493="", "", L2493/Veriler!$X$1)</f>
        <v/>
      </c>
      <c r="N2493" s="116" t="str">
        <f>IF(F2493&lt;&gt;"", "İthal Girdi", IF(Veriler!T2493="", "", IF(Veriler!S2493="H", "%0,5 üzerindedir", IF(Veriler!T2493&gt;0.1, "%10 sınırı aşılmıştır.", "Uygun"))))</f>
        <v>%0,5 üzerindedir</v>
      </c>
      <c r="O2493" s="116" t="str">
        <f t="shared" si="787"/>
        <v xml:space="preserve"> </v>
      </c>
      <c r="P2493" s="117"/>
      <c r="Q2493" s="118"/>
      <c r="R2493" s="119" t="str">
        <f t="shared" si="788"/>
        <v/>
      </c>
      <c r="S2493" s="133">
        <f>IFERROR(IF(M2493&lt;=0.005,IF(F2493="",L2493,0),IF(F2493&lt;&gt;"",0,IF(P2493="",0,IF(P2493="H",0,IF(Q2493&lt;Veriler!$G$2,L2493*Veriler!$G$2,L2493*Q2493)))))," ")</f>
        <v>0</v>
      </c>
      <c r="T2493" s="133">
        <f>IF(Veriler!T2493&lt;=0.1, S2493, IF(AND(Veriler!T2493&gt;0.1, F2493="", P2493="E"), IF(Q2493&gt;Veriler!$G$2, Q2493*S2493, IF(Q2493&lt;Veriler!$G$2, Veriler!$G$2*S2493, Q2493*S2493)), 0))</f>
        <v>0</v>
      </c>
      <c r="U2493" s="133" t="str">
        <f t="shared" si="789"/>
        <v xml:space="preserve"> </v>
      </c>
      <c r="V2493" s="134" t="str">
        <f>IFERROR(IF(O2493="%10 sınırı aşılmıştır.",L2493-T2493,IFERROR(IF(F2493="",IF(S2493=1,0,IF(L2493-S2493=0,"",L2493-S2493)),IF(Veriler!M2493="",L2493,IF(L2493*Veriler!M2493=0,"",L2493*Veriler!M2493))),L2493)),0)</f>
        <v/>
      </c>
      <c r="W2493" s="146"/>
      <c r="X2493" s="146"/>
      <c r="Y2493" s="146"/>
    </row>
    <row r="2494" spans="1:25" s="99" customFormat="1" ht="54.75" customHeight="1" x14ac:dyDescent="0.25">
      <c r="A2494" s="96">
        <f t="shared" si="790"/>
        <v>1839</v>
      </c>
      <c r="B2494" s="175"/>
      <c r="C2494" s="176"/>
      <c r="D2494" s="113"/>
      <c r="E2494" s="115"/>
      <c r="F2494" s="174"/>
      <c r="G2494" s="114" t="str">
        <f t="shared" si="785"/>
        <v/>
      </c>
      <c r="H2494" s="115"/>
      <c r="I2494" s="115"/>
      <c r="J2494" s="115"/>
      <c r="K2494" s="115"/>
      <c r="L2494" s="133" t="str">
        <f t="shared" si="786"/>
        <v/>
      </c>
      <c r="M2494" s="116" t="str">
        <f>IF(L2494="", "", L2494/Veriler!$X$1)</f>
        <v/>
      </c>
      <c r="N2494" s="116" t="str">
        <f>IF(F2494&lt;&gt;"", "İthal Girdi", IF(Veriler!T2494="", "", IF(Veriler!S2494="H", "%0,5 üzerindedir", IF(Veriler!T2494&gt;0.1, "%10 sınırı aşılmıştır.", "Uygun"))))</f>
        <v>%0,5 üzerindedir</v>
      </c>
      <c r="O2494" s="116" t="str">
        <f t="shared" si="787"/>
        <v xml:space="preserve"> </v>
      </c>
      <c r="P2494" s="117"/>
      <c r="Q2494" s="118"/>
      <c r="R2494" s="119" t="str">
        <f t="shared" si="788"/>
        <v/>
      </c>
      <c r="S2494" s="133">
        <f>IFERROR(IF(M2494&lt;=0.005,IF(F2494="",L2494,0),IF(F2494&lt;&gt;"",0,IF(P2494="",0,IF(P2494="H",0,IF(Q2494&lt;Veriler!$G$2,L2494*Veriler!$G$2,L2494*Q2494)))))," ")</f>
        <v>0</v>
      </c>
      <c r="T2494" s="133">
        <f>IF(Veriler!T2494&lt;=0.1, S2494, IF(AND(Veriler!T2494&gt;0.1, F2494="", P2494="E"), IF(Q2494&gt;Veriler!$G$2, Q2494*S2494, IF(Q2494&lt;Veriler!$G$2, Veriler!$G$2*S2494, Q2494*S2494)), 0))</f>
        <v>0</v>
      </c>
      <c r="U2494" s="133" t="str">
        <f t="shared" si="789"/>
        <v xml:space="preserve"> </v>
      </c>
      <c r="V2494" s="134" t="str">
        <f>IFERROR(IF(O2494="%10 sınırı aşılmıştır.",L2494-T2494,IFERROR(IF(F2494="",IF(S2494=1,0,IF(L2494-S2494=0,"",L2494-S2494)),IF(Veriler!M2494="",L2494,IF(L2494*Veriler!M2494=0,"",L2494*Veriler!M2494))),L2494)),0)</f>
        <v/>
      </c>
      <c r="W2494" s="146"/>
      <c r="X2494" s="146"/>
      <c r="Y2494" s="146"/>
    </row>
    <row r="2495" spans="1:25" s="99" customFormat="1" ht="54.75" customHeight="1" x14ac:dyDescent="0.25">
      <c r="A2495" s="96">
        <f t="shared" si="790"/>
        <v>1840</v>
      </c>
      <c r="B2495" s="175"/>
      <c r="C2495" s="176"/>
      <c r="D2495" s="113"/>
      <c r="E2495" s="115"/>
      <c r="F2495" s="174"/>
      <c r="G2495" s="114" t="str">
        <f t="shared" si="785"/>
        <v/>
      </c>
      <c r="H2495" s="115"/>
      <c r="I2495" s="115"/>
      <c r="J2495" s="115"/>
      <c r="K2495" s="115"/>
      <c r="L2495" s="133" t="str">
        <f t="shared" si="786"/>
        <v/>
      </c>
      <c r="M2495" s="116" t="str">
        <f>IF(L2495="", "", L2495/Veriler!$X$1)</f>
        <v/>
      </c>
      <c r="N2495" s="116" t="str">
        <f>IF(F2495&lt;&gt;"", "İthal Girdi", IF(Veriler!T2495="", "", IF(Veriler!S2495="H", "%0,5 üzerindedir", IF(Veriler!T2495&gt;0.1, "%10 sınırı aşılmıştır.", "Uygun"))))</f>
        <v>%0,5 üzerindedir</v>
      </c>
      <c r="O2495" s="116" t="str">
        <f t="shared" si="787"/>
        <v xml:space="preserve"> </v>
      </c>
      <c r="P2495" s="117"/>
      <c r="Q2495" s="118"/>
      <c r="R2495" s="119" t="str">
        <f t="shared" si="788"/>
        <v/>
      </c>
      <c r="S2495" s="133">
        <f>IFERROR(IF(M2495&lt;=0.005,IF(F2495="",L2495,0),IF(F2495&lt;&gt;"",0,IF(P2495="",0,IF(P2495="H",0,IF(Q2495&lt;Veriler!$G$2,L2495*Veriler!$G$2,L2495*Q2495)))))," ")</f>
        <v>0</v>
      </c>
      <c r="T2495" s="133">
        <f>IF(Veriler!T2495&lt;=0.1, S2495, IF(AND(Veriler!T2495&gt;0.1, F2495="", P2495="E"), IF(Q2495&gt;Veriler!$G$2, Q2495*S2495, IF(Q2495&lt;Veriler!$G$2, Veriler!$G$2*S2495, Q2495*S2495)), 0))</f>
        <v>0</v>
      </c>
      <c r="U2495" s="133" t="str">
        <f t="shared" si="789"/>
        <v xml:space="preserve"> </v>
      </c>
      <c r="V2495" s="134" t="str">
        <f>IFERROR(IF(O2495="%10 sınırı aşılmıştır.",L2495-T2495,IFERROR(IF(F2495="",IF(S2495=1,0,IF(L2495-S2495=0,"",L2495-S2495)),IF(Veriler!M2495="",L2495,IF(L2495*Veriler!M2495=0,"",L2495*Veriler!M2495))),L2495)),0)</f>
        <v/>
      </c>
      <c r="W2495" s="146"/>
      <c r="X2495" s="146"/>
      <c r="Y2495" s="146"/>
    </row>
    <row r="2496" spans="1:25" s="99" customFormat="1" ht="54.75" customHeight="1" x14ac:dyDescent="0.25">
      <c r="A2496" s="96">
        <f t="shared" si="790"/>
        <v>1841</v>
      </c>
      <c r="B2496" s="175"/>
      <c r="C2496" s="176"/>
      <c r="D2496" s="113"/>
      <c r="E2496" s="115"/>
      <c r="F2496" s="174"/>
      <c r="G2496" s="114" t="str">
        <f t="shared" si="785"/>
        <v/>
      </c>
      <c r="H2496" s="115"/>
      <c r="I2496" s="115"/>
      <c r="J2496" s="115"/>
      <c r="K2496" s="115"/>
      <c r="L2496" s="133" t="str">
        <f t="shared" si="786"/>
        <v/>
      </c>
      <c r="M2496" s="116" t="str">
        <f>IF(L2496="", "", L2496/Veriler!$X$1)</f>
        <v/>
      </c>
      <c r="N2496" s="116" t="str">
        <f>IF(F2496&lt;&gt;"", "İthal Girdi", IF(Veriler!T2496="", "", IF(Veriler!S2496="H", "%0,5 üzerindedir", IF(Veriler!T2496&gt;0.1, "%10 sınırı aşılmıştır.", "Uygun"))))</f>
        <v>%0,5 üzerindedir</v>
      </c>
      <c r="O2496" s="116" t="str">
        <f t="shared" si="787"/>
        <v xml:space="preserve"> </v>
      </c>
      <c r="P2496" s="117"/>
      <c r="Q2496" s="118"/>
      <c r="R2496" s="119" t="str">
        <f t="shared" si="788"/>
        <v/>
      </c>
      <c r="S2496" s="133">
        <f>IFERROR(IF(M2496&lt;=0.005,IF(F2496="",L2496,0),IF(F2496&lt;&gt;"",0,IF(P2496="",0,IF(P2496="H",0,IF(Q2496&lt;Veriler!$G$2,L2496*Veriler!$G$2,L2496*Q2496)))))," ")</f>
        <v>0</v>
      </c>
      <c r="T2496" s="133">
        <f>IF(Veriler!T2496&lt;=0.1, S2496, IF(AND(Veriler!T2496&gt;0.1, F2496="", P2496="E"), IF(Q2496&gt;Veriler!$G$2, Q2496*S2496, IF(Q2496&lt;Veriler!$G$2, Veriler!$G$2*S2496, Q2496*S2496)), 0))</f>
        <v>0</v>
      </c>
      <c r="U2496" s="133" t="str">
        <f t="shared" si="789"/>
        <v xml:space="preserve"> </v>
      </c>
      <c r="V2496" s="134" t="str">
        <f>IFERROR(IF(O2496="%10 sınırı aşılmıştır.",L2496-T2496,IFERROR(IF(F2496="",IF(S2496=1,0,IF(L2496-S2496=0,"",L2496-S2496)),IF(Veriler!M2496="",L2496,IF(L2496*Veriler!M2496=0,"",L2496*Veriler!M2496))),L2496)),0)</f>
        <v/>
      </c>
      <c r="W2496" s="146"/>
      <c r="X2496" s="146"/>
      <c r="Y2496" s="146"/>
    </row>
    <row r="2497" spans="1:25" s="99" customFormat="1" ht="54.75" customHeight="1" x14ac:dyDescent="0.25">
      <c r="A2497" s="96">
        <f t="shared" si="790"/>
        <v>1842</v>
      </c>
      <c r="B2497" s="175"/>
      <c r="C2497" s="176"/>
      <c r="D2497" s="113"/>
      <c r="E2497" s="115"/>
      <c r="F2497" s="174"/>
      <c r="G2497" s="114" t="str">
        <f t="shared" si="785"/>
        <v/>
      </c>
      <c r="H2497" s="115"/>
      <c r="I2497" s="115"/>
      <c r="J2497" s="115"/>
      <c r="K2497" s="115"/>
      <c r="L2497" s="133" t="str">
        <f t="shared" si="786"/>
        <v/>
      </c>
      <c r="M2497" s="116" t="str">
        <f>IF(L2497="", "", L2497/Veriler!$X$1)</f>
        <v/>
      </c>
      <c r="N2497" s="116" t="str">
        <f>IF(F2497&lt;&gt;"", "İthal Girdi", IF(Veriler!T2497="", "", IF(Veriler!S2497="H", "%0,5 üzerindedir", IF(Veriler!T2497&gt;0.1, "%10 sınırı aşılmıştır.", "Uygun"))))</f>
        <v>%0,5 üzerindedir</v>
      </c>
      <c r="O2497" s="116" t="str">
        <f t="shared" si="787"/>
        <v xml:space="preserve"> </v>
      </c>
      <c r="P2497" s="117"/>
      <c r="Q2497" s="118"/>
      <c r="R2497" s="119" t="str">
        <f t="shared" si="788"/>
        <v/>
      </c>
      <c r="S2497" s="133">
        <f>IFERROR(IF(M2497&lt;=0.005,IF(F2497="",L2497,0),IF(F2497&lt;&gt;"",0,IF(P2497="",0,IF(P2497="H",0,IF(Q2497&lt;Veriler!$G$2,L2497*Veriler!$G$2,L2497*Q2497)))))," ")</f>
        <v>0</v>
      </c>
      <c r="T2497" s="133">
        <f>IF(Veriler!T2497&lt;=0.1, S2497, IF(AND(Veriler!T2497&gt;0.1, F2497="", P2497="E"), IF(Q2497&gt;Veriler!$G$2, Q2497*S2497, IF(Q2497&lt;Veriler!$G$2, Veriler!$G$2*S2497, Q2497*S2497)), 0))</f>
        <v>0</v>
      </c>
      <c r="U2497" s="133" t="str">
        <f t="shared" si="789"/>
        <v xml:space="preserve"> </v>
      </c>
      <c r="V2497" s="134" t="str">
        <f>IFERROR(IF(O2497="%10 sınırı aşılmıştır.",L2497-T2497,IFERROR(IF(F2497="",IF(S2497=1,0,IF(L2497-S2497=0,"",L2497-S2497)),IF(Veriler!M2497="",L2497,IF(L2497*Veriler!M2497=0,"",L2497*Veriler!M2497))),L2497)),0)</f>
        <v/>
      </c>
      <c r="W2497" s="146"/>
      <c r="X2497" s="146"/>
      <c r="Y2497" s="146"/>
    </row>
    <row r="2498" spans="1:25" s="99" customFormat="1" ht="54.75" customHeight="1" x14ac:dyDescent="0.25">
      <c r="A2498" s="96">
        <f t="shared" si="790"/>
        <v>1843</v>
      </c>
      <c r="B2498" s="175"/>
      <c r="C2498" s="176"/>
      <c r="D2498" s="113"/>
      <c r="E2498" s="115"/>
      <c r="F2498" s="174"/>
      <c r="G2498" s="114" t="str">
        <f t="shared" si="785"/>
        <v/>
      </c>
      <c r="H2498" s="115"/>
      <c r="I2498" s="115"/>
      <c r="J2498" s="115"/>
      <c r="K2498" s="115"/>
      <c r="L2498" s="133" t="str">
        <f t="shared" si="786"/>
        <v/>
      </c>
      <c r="M2498" s="116" t="str">
        <f>IF(L2498="", "", L2498/Veriler!$X$1)</f>
        <v/>
      </c>
      <c r="N2498" s="116" t="str">
        <f>IF(F2498&lt;&gt;"", "İthal Girdi", IF(Veriler!T2498="", "", IF(Veriler!S2498="H", "%0,5 üzerindedir", IF(Veriler!T2498&gt;0.1, "%10 sınırı aşılmıştır.", "Uygun"))))</f>
        <v>%0,5 üzerindedir</v>
      </c>
      <c r="O2498" s="116" t="str">
        <f t="shared" si="787"/>
        <v xml:space="preserve"> </v>
      </c>
      <c r="P2498" s="117"/>
      <c r="Q2498" s="118"/>
      <c r="R2498" s="119" t="str">
        <f t="shared" si="788"/>
        <v/>
      </c>
      <c r="S2498" s="133">
        <f>IFERROR(IF(M2498&lt;=0.005,IF(F2498="",L2498,0),IF(F2498&lt;&gt;"",0,IF(P2498="",0,IF(P2498="H",0,IF(Q2498&lt;Veriler!$G$2,L2498*Veriler!$G$2,L2498*Q2498)))))," ")</f>
        <v>0</v>
      </c>
      <c r="T2498" s="133">
        <f>IF(Veriler!T2498&lt;=0.1, S2498, IF(AND(Veriler!T2498&gt;0.1, F2498="", P2498="E"), IF(Q2498&gt;Veriler!$G$2, Q2498*S2498, IF(Q2498&lt;Veriler!$G$2, Veriler!$G$2*S2498, Q2498*S2498)), 0))</f>
        <v>0</v>
      </c>
      <c r="U2498" s="133" t="str">
        <f t="shared" si="789"/>
        <v xml:space="preserve"> </v>
      </c>
      <c r="V2498" s="134" t="str">
        <f>IFERROR(IF(O2498="%10 sınırı aşılmıştır.",L2498-T2498,IFERROR(IF(F2498="",IF(S2498=1,0,IF(L2498-S2498=0,"",L2498-S2498)),IF(Veriler!M2498="",L2498,IF(L2498*Veriler!M2498=0,"",L2498*Veriler!M2498))),L2498)),0)</f>
        <v/>
      </c>
      <c r="W2498" s="146"/>
      <c r="X2498" s="146"/>
      <c r="Y2498" s="146"/>
    </row>
    <row r="2499" spans="1:25" s="99" customFormat="1" ht="54.75" customHeight="1" x14ac:dyDescent="0.25">
      <c r="A2499" s="96">
        <f t="shared" si="790"/>
        <v>1844</v>
      </c>
      <c r="B2499" s="175"/>
      <c r="C2499" s="176"/>
      <c r="D2499" s="113"/>
      <c r="E2499" s="115"/>
      <c r="F2499" s="174"/>
      <c r="G2499" s="114" t="str">
        <f t="shared" si="785"/>
        <v/>
      </c>
      <c r="H2499" s="115"/>
      <c r="I2499" s="115"/>
      <c r="J2499" s="115"/>
      <c r="K2499" s="115"/>
      <c r="L2499" s="133" t="str">
        <f t="shared" si="786"/>
        <v/>
      </c>
      <c r="M2499" s="116" t="str">
        <f>IF(L2499="", "", L2499/Veriler!$X$1)</f>
        <v/>
      </c>
      <c r="N2499" s="116" t="str">
        <f>IF(F2499&lt;&gt;"", "İthal Girdi", IF(Veriler!T2499="", "", IF(Veriler!S2499="H", "%0,5 üzerindedir", IF(Veriler!T2499&gt;0.1, "%10 sınırı aşılmıştır.", "Uygun"))))</f>
        <v>%0,5 üzerindedir</v>
      </c>
      <c r="O2499" s="116" t="str">
        <f t="shared" si="787"/>
        <v xml:space="preserve"> </v>
      </c>
      <c r="P2499" s="117"/>
      <c r="Q2499" s="118"/>
      <c r="R2499" s="119" t="str">
        <f t="shared" si="788"/>
        <v/>
      </c>
      <c r="S2499" s="133">
        <f>IFERROR(IF(M2499&lt;=0.005,IF(F2499="",L2499,0),IF(F2499&lt;&gt;"",0,IF(P2499="",0,IF(P2499="H",0,IF(Q2499&lt;Veriler!$G$2,L2499*Veriler!$G$2,L2499*Q2499)))))," ")</f>
        <v>0</v>
      </c>
      <c r="T2499" s="133">
        <f>IF(Veriler!T2499&lt;=0.1, S2499, IF(AND(Veriler!T2499&gt;0.1, F2499="", P2499="E"), IF(Q2499&gt;Veriler!$G$2, Q2499*S2499, IF(Q2499&lt;Veriler!$G$2, Veriler!$G$2*S2499, Q2499*S2499)), 0))</f>
        <v>0</v>
      </c>
      <c r="U2499" s="133" t="str">
        <f t="shared" si="789"/>
        <v xml:space="preserve"> </v>
      </c>
      <c r="V2499" s="134" t="str">
        <f>IFERROR(IF(O2499="%10 sınırı aşılmıştır.",L2499-T2499,IFERROR(IF(F2499="",IF(S2499=1,0,IF(L2499-S2499=0,"",L2499-S2499)),IF(Veriler!M2499="",L2499,IF(L2499*Veriler!M2499=0,"",L2499*Veriler!M2499))),L2499)),0)</f>
        <v/>
      </c>
      <c r="W2499" s="146"/>
      <c r="X2499" s="146"/>
      <c r="Y2499" s="146"/>
    </row>
    <row r="2500" spans="1:25" s="99" customFormat="1" ht="54.75" customHeight="1" x14ac:dyDescent="0.25">
      <c r="A2500" s="96">
        <f t="shared" si="790"/>
        <v>1845</v>
      </c>
      <c r="B2500" s="175"/>
      <c r="C2500" s="176"/>
      <c r="D2500" s="113"/>
      <c r="E2500" s="115"/>
      <c r="F2500" s="174"/>
      <c r="G2500" s="114" t="str">
        <f t="shared" si="785"/>
        <v/>
      </c>
      <c r="H2500" s="115"/>
      <c r="I2500" s="115"/>
      <c r="J2500" s="115"/>
      <c r="K2500" s="115"/>
      <c r="L2500" s="133" t="str">
        <f t="shared" si="786"/>
        <v/>
      </c>
      <c r="M2500" s="116" t="str">
        <f>IF(L2500="", "", L2500/Veriler!$X$1)</f>
        <v/>
      </c>
      <c r="N2500" s="116" t="str">
        <f>IF(F2500&lt;&gt;"", "İthal Girdi", IF(Veriler!T2500="", "", IF(Veriler!S2500="H", "%0,5 üzerindedir", IF(Veriler!T2500&gt;0.1, "%10 sınırı aşılmıştır.", "Uygun"))))</f>
        <v>%0,5 üzerindedir</v>
      </c>
      <c r="O2500" s="116" t="str">
        <f t="shared" si="787"/>
        <v xml:space="preserve"> </v>
      </c>
      <c r="P2500" s="117"/>
      <c r="Q2500" s="118"/>
      <c r="R2500" s="119" t="str">
        <f t="shared" si="788"/>
        <v/>
      </c>
      <c r="S2500" s="133">
        <f>IFERROR(IF(M2500&lt;=0.005,IF(F2500="",L2500,0),IF(F2500&lt;&gt;"",0,IF(P2500="",0,IF(P2500="H",0,IF(Q2500&lt;Veriler!$G$2,L2500*Veriler!$G$2,L2500*Q2500)))))," ")</f>
        <v>0</v>
      </c>
      <c r="T2500" s="133">
        <f>IF(Veriler!T2500&lt;=0.1, S2500, IF(AND(Veriler!T2500&gt;0.1, F2500="", P2500="E"), IF(Q2500&gt;Veriler!$G$2, Q2500*S2500, IF(Q2500&lt;Veriler!$G$2, Veriler!$G$2*S2500, Q2500*S2500)), 0))</f>
        <v>0</v>
      </c>
      <c r="U2500" s="133" t="str">
        <f t="shared" si="789"/>
        <v xml:space="preserve"> </v>
      </c>
      <c r="V2500" s="134" t="str">
        <f>IFERROR(IF(O2500="%10 sınırı aşılmıştır.",L2500-T2500,IFERROR(IF(F2500="",IF(S2500=1,0,IF(L2500-S2500=0,"",L2500-S2500)),IF(Veriler!M2500="",L2500,IF(L2500*Veriler!M2500=0,"",L2500*Veriler!M2500))),L2500)),0)</f>
        <v/>
      </c>
      <c r="W2500" s="146"/>
      <c r="X2500" s="146"/>
      <c r="Y2500" s="146"/>
    </row>
    <row r="2501" spans="1:25" s="99" customFormat="1" ht="54.75" customHeight="1" x14ac:dyDescent="0.25">
      <c r="A2501" s="96">
        <f t="shared" si="790"/>
        <v>1846</v>
      </c>
      <c r="B2501" s="175"/>
      <c r="C2501" s="176"/>
      <c r="D2501" s="113"/>
      <c r="E2501" s="115"/>
      <c r="F2501" s="174"/>
      <c r="G2501" s="114" t="str">
        <f t="shared" si="785"/>
        <v/>
      </c>
      <c r="H2501" s="115"/>
      <c r="I2501" s="115"/>
      <c r="J2501" s="115"/>
      <c r="K2501" s="115"/>
      <c r="L2501" s="133" t="str">
        <f t="shared" si="786"/>
        <v/>
      </c>
      <c r="M2501" s="116" t="str">
        <f>IF(L2501="", "", L2501/Veriler!$X$1)</f>
        <v/>
      </c>
      <c r="N2501" s="116" t="str">
        <f>IF(F2501&lt;&gt;"", "İthal Girdi", IF(Veriler!T2501="", "", IF(Veriler!S2501="H", "%0,5 üzerindedir", IF(Veriler!T2501&gt;0.1, "%10 sınırı aşılmıştır.", "Uygun"))))</f>
        <v>%0,5 üzerindedir</v>
      </c>
      <c r="O2501" s="116" t="str">
        <f t="shared" si="787"/>
        <v xml:space="preserve"> </v>
      </c>
      <c r="P2501" s="117"/>
      <c r="Q2501" s="118"/>
      <c r="R2501" s="119" t="str">
        <f t="shared" si="788"/>
        <v/>
      </c>
      <c r="S2501" s="133">
        <f>IFERROR(IF(M2501&lt;=0.005,IF(F2501="",L2501,0),IF(F2501&lt;&gt;"",0,IF(P2501="",0,IF(P2501="H",0,IF(Q2501&lt;Veriler!$G$2,L2501*Veriler!$G$2,L2501*Q2501)))))," ")</f>
        <v>0</v>
      </c>
      <c r="T2501" s="133">
        <f>IF(Veriler!T2501&lt;=0.1, S2501, IF(AND(Veriler!T2501&gt;0.1, F2501="", P2501="E"), IF(Q2501&gt;Veriler!$G$2, Q2501*S2501, IF(Q2501&lt;Veriler!$G$2, Veriler!$G$2*S2501, Q2501*S2501)), 0))</f>
        <v>0</v>
      </c>
      <c r="U2501" s="133" t="str">
        <f t="shared" si="789"/>
        <v xml:space="preserve"> </v>
      </c>
      <c r="V2501" s="134" t="str">
        <f>IFERROR(IF(O2501="%10 sınırı aşılmıştır.",L2501-T2501,IFERROR(IF(F2501="",IF(S2501=1,0,IF(L2501-S2501=0,"",L2501-S2501)),IF(Veriler!M2501="",L2501,IF(L2501*Veriler!M2501=0,"",L2501*Veriler!M2501))),L2501)),0)</f>
        <v/>
      </c>
      <c r="W2501" s="146"/>
      <c r="X2501" s="146"/>
      <c r="Y2501" s="146"/>
    </row>
    <row r="2502" spans="1:25" s="99" customFormat="1" ht="54.75" customHeight="1" x14ac:dyDescent="0.25">
      <c r="A2502" s="96">
        <f t="shared" si="790"/>
        <v>1847</v>
      </c>
      <c r="B2502" s="175"/>
      <c r="C2502" s="176"/>
      <c r="D2502" s="113"/>
      <c r="E2502" s="115"/>
      <c r="F2502" s="174"/>
      <c r="G2502" s="114" t="str">
        <f t="shared" si="785"/>
        <v/>
      </c>
      <c r="H2502" s="115"/>
      <c r="I2502" s="115"/>
      <c r="J2502" s="115"/>
      <c r="K2502" s="115"/>
      <c r="L2502" s="133" t="str">
        <f t="shared" si="786"/>
        <v/>
      </c>
      <c r="M2502" s="116" t="str">
        <f>IF(L2502="", "", L2502/Veriler!$X$1)</f>
        <v/>
      </c>
      <c r="N2502" s="116" t="str">
        <f>IF(F2502&lt;&gt;"", "İthal Girdi", IF(Veriler!T2502="", "", IF(Veriler!S2502="H", "%0,5 üzerindedir", IF(Veriler!T2502&gt;0.1, "%10 sınırı aşılmıştır.", "Uygun"))))</f>
        <v>%0,5 üzerindedir</v>
      </c>
      <c r="O2502" s="116" t="str">
        <f t="shared" si="787"/>
        <v xml:space="preserve"> </v>
      </c>
      <c r="P2502" s="117"/>
      <c r="Q2502" s="118"/>
      <c r="R2502" s="119" t="str">
        <f t="shared" si="788"/>
        <v/>
      </c>
      <c r="S2502" s="133">
        <f>IFERROR(IF(M2502&lt;=0.005,IF(F2502="",L2502,0),IF(F2502&lt;&gt;"",0,IF(P2502="",0,IF(P2502="H",0,IF(Q2502&lt;Veriler!$G$2,L2502*Veriler!$G$2,L2502*Q2502)))))," ")</f>
        <v>0</v>
      </c>
      <c r="T2502" s="133">
        <f>IF(Veriler!T2502&lt;=0.1, S2502, IF(AND(Veriler!T2502&gt;0.1, F2502="", P2502="E"), IF(Q2502&gt;Veriler!$G$2, Q2502*S2502, IF(Q2502&lt;Veriler!$G$2, Veriler!$G$2*S2502, Q2502*S2502)), 0))</f>
        <v>0</v>
      </c>
      <c r="U2502" s="133" t="str">
        <f t="shared" si="789"/>
        <v xml:space="preserve"> </v>
      </c>
      <c r="V2502" s="134" t="str">
        <f>IFERROR(IF(O2502="%10 sınırı aşılmıştır.",L2502-T2502,IFERROR(IF(F2502="",IF(S2502=1,0,IF(L2502-S2502=0,"",L2502-S2502)),IF(Veriler!M2502="",L2502,IF(L2502*Veriler!M2502=0,"",L2502*Veriler!M2502))),L2502)),0)</f>
        <v/>
      </c>
      <c r="W2502" s="146"/>
      <c r="X2502" s="146"/>
      <c r="Y2502" s="146"/>
    </row>
    <row r="2503" spans="1:25" s="99" customFormat="1" ht="54.75" customHeight="1" x14ac:dyDescent="0.25">
      <c r="A2503" s="96">
        <f t="shared" si="790"/>
        <v>1848</v>
      </c>
      <c r="B2503" s="175"/>
      <c r="C2503" s="176"/>
      <c r="D2503" s="113"/>
      <c r="E2503" s="115"/>
      <c r="F2503" s="174"/>
      <c r="G2503" s="114" t="str">
        <f t="shared" si="785"/>
        <v/>
      </c>
      <c r="H2503" s="115"/>
      <c r="I2503" s="115"/>
      <c r="J2503" s="115"/>
      <c r="K2503" s="115"/>
      <c r="L2503" s="133" t="str">
        <f t="shared" si="786"/>
        <v/>
      </c>
      <c r="M2503" s="116" t="str">
        <f>IF(L2503="", "", L2503/Veriler!$X$1)</f>
        <v/>
      </c>
      <c r="N2503" s="116" t="str">
        <f>IF(F2503&lt;&gt;"", "İthal Girdi", IF(Veriler!T2503="", "", IF(Veriler!S2503="H", "%0,5 üzerindedir", IF(Veriler!T2503&gt;0.1, "%10 sınırı aşılmıştır.", "Uygun"))))</f>
        <v>%0,5 üzerindedir</v>
      </c>
      <c r="O2503" s="116" t="str">
        <f t="shared" si="787"/>
        <v xml:space="preserve"> </v>
      </c>
      <c r="P2503" s="117"/>
      <c r="Q2503" s="118"/>
      <c r="R2503" s="119" t="str">
        <f t="shared" si="788"/>
        <v/>
      </c>
      <c r="S2503" s="133">
        <f>IFERROR(IF(M2503&lt;=0.005,IF(F2503="",L2503,0),IF(F2503&lt;&gt;"",0,IF(P2503="",0,IF(P2503="H",0,IF(Q2503&lt;Veriler!$G$2,L2503*Veriler!$G$2,L2503*Q2503)))))," ")</f>
        <v>0</v>
      </c>
      <c r="T2503" s="133">
        <f>IF(Veriler!T2503&lt;=0.1, S2503, IF(AND(Veriler!T2503&gt;0.1, F2503="", P2503="E"), IF(Q2503&gt;Veriler!$G$2, Q2503*S2503, IF(Q2503&lt;Veriler!$G$2, Veriler!$G$2*S2503, Q2503*S2503)), 0))</f>
        <v>0</v>
      </c>
      <c r="U2503" s="133" t="str">
        <f t="shared" si="789"/>
        <v xml:space="preserve"> </v>
      </c>
      <c r="V2503" s="134" t="str">
        <f>IFERROR(IF(O2503="%10 sınırı aşılmıştır.",L2503-T2503,IFERROR(IF(F2503="",IF(S2503=1,0,IF(L2503-S2503=0,"",L2503-S2503)),IF(Veriler!M2503="",L2503,IF(L2503*Veriler!M2503=0,"",L2503*Veriler!M2503))),L2503)),0)</f>
        <v/>
      </c>
      <c r="W2503" s="146"/>
      <c r="X2503" s="146"/>
      <c r="Y2503" s="146"/>
    </row>
    <row r="2504" spans="1:25" s="99" customFormat="1" ht="24" customHeight="1" x14ac:dyDescent="0.25">
      <c r="A2504" s="103"/>
      <c r="B2504" s="104"/>
      <c r="C2504" s="104"/>
      <c r="D2504" s="104"/>
      <c r="E2504" s="103"/>
      <c r="F2504" s="135"/>
      <c r="G2504" s="157"/>
      <c r="H2504" s="103"/>
      <c r="I2504" s="103"/>
      <c r="J2504" s="103"/>
      <c r="K2504" s="103"/>
      <c r="L2504" s="136">
        <f>SUM(L2475:L2488,L2490:L2503)</f>
        <v>0</v>
      </c>
      <c r="M2504" s="158"/>
      <c r="N2504" s="158"/>
      <c r="O2504" s="158"/>
      <c r="P2504" s="105"/>
      <c r="Q2504" s="106"/>
      <c r="R2504" s="159"/>
      <c r="S2504" s="160"/>
      <c r="T2504" s="160"/>
      <c r="U2504" s="160"/>
      <c r="V2504" s="160"/>
      <c r="W2504" s="146"/>
      <c r="X2504" s="146"/>
      <c r="Y2504" s="146"/>
    </row>
    <row r="2505" spans="1:25" s="99" customFormat="1" ht="31.5" customHeight="1" x14ac:dyDescent="0.25">
      <c r="A2505" s="103"/>
      <c r="B2505" s="104"/>
      <c r="C2505" s="104"/>
      <c r="D2505" s="104"/>
      <c r="E2505" s="103"/>
      <c r="F2505" s="135"/>
      <c r="G2505" s="157"/>
      <c r="H2505" s="103"/>
      <c r="I2505" s="103"/>
      <c r="J2505" s="103"/>
      <c r="K2505" s="103"/>
      <c r="L2505" s="161"/>
      <c r="M2505" s="158"/>
      <c r="N2505" s="158"/>
      <c r="O2505" s="158"/>
      <c r="P2505" s="105"/>
      <c r="Q2505" s="106"/>
      <c r="R2505" s="159"/>
      <c r="S2505" s="162" t="s">
        <v>57</v>
      </c>
      <c r="T2505" s="162" t="s">
        <v>57</v>
      </c>
      <c r="U2505" s="162" t="s">
        <v>57</v>
      </c>
      <c r="V2505" s="163" t="s">
        <v>58</v>
      </c>
      <c r="W2505" s="146"/>
      <c r="X2505" s="146"/>
      <c r="Y2505" s="146"/>
    </row>
    <row r="2506" spans="1:25" s="99" customFormat="1" ht="58.5" customHeight="1" x14ac:dyDescent="0.25">
      <c r="A2506" s="185" t="s">
        <v>59</v>
      </c>
      <c r="B2506" s="180"/>
      <c r="C2506" s="180"/>
      <c r="D2506" s="180"/>
      <c r="E2506" s="180"/>
      <c r="F2506" s="180"/>
      <c r="G2506" s="180"/>
      <c r="H2506" s="180"/>
      <c r="I2506" s="180"/>
      <c r="J2506" s="180"/>
      <c r="K2506" s="180"/>
      <c r="L2506" s="180"/>
      <c r="M2506" s="180"/>
      <c r="N2506" s="180"/>
      <c r="O2506" s="180"/>
      <c r="P2506" s="180"/>
      <c r="Q2506" s="180"/>
      <c r="R2506" s="176"/>
      <c r="S2506" s="137">
        <f>SUM(S2468,S2475:S2488,S2490:S2503)</f>
        <v>0</v>
      </c>
      <c r="T2506" s="137" t="str">
        <f>IF(SUM(T2475:T2488,T2490:T2503)=0," ",SUM(T2475:T2488,T2490:T2503))</f>
        <v xml:space="preserve"> </v>
      </c>
      <c r="U2506" s="137" t="str">
        <f>IF(SUM(U2475:U2488,U2490:U2503)=0," ",SUM(U2475:U2488,U2490:U2503))</f>
        <v xml:space="preserve"> </v>
      </c>
      <c r="V2506" s="137" t="str">
        <f>IF(SUM(V2475:V2488,V2490:V2503)=0," ",SUM(V2475:V2488,V2490:V2503))</f>
        <v xml:space="preserve"> </v>
      </c>
      <c r="W2506" s="146"/>
      <c r="X2506" s="164">
        <f>SUM(U2475:U2488,U2490:U2503)</f>
        <v>0</v>
      </c>
      <c r="Y2506" s="164">
        <f>SUM(V2475:V2488,V2490:V2503)</f>
        <v>0</v>
      </c>
    </row>
    <row r="2507" spans="1:25" x14ac:dyDescent="0.3">
      <c r="A2507" s="34"/>
      <c r="G2507" s="146"/>
      <c r="L2507" s="146"/>
      <c r="M2507" s="146"/>
      <c r="N2507" s="146"/>
      <c r="O2507" s="146"/>
      <c r="R2507" s="146"/>
      <c r="S2507" s="146"/>
      <c r="T2507" s="146"/>
      <c r="U2507" s="146"/>
      <c r="V2507" s="146"/>
      <c r="W2507" s="146"/>
      <c r="X2507" s="146"/>
      <c r="Y2507" s="146"/>
    </row>
    <row r="2508" spans="1:25" x14ac:dyDescent="0.3">
      <c r="A2508" s="186" t="s">
        <v>60</v>
      </c>
      <c r="B2508" s="187"/>
      <c r="C2508" s="187"/>
      <c r="D2508" s="187"/>
      <c r="E2508" s="187"/>
      <c r="F2508" s="187"/>
      <c r="G2508" s="187"/>
      <c r="H2508" s="187"/>
      <c r="I2508" s="187"/>
      <c r="J2508" s="187"/>
      <c r="K2508" s="187"/>
      <c r="L2508" s="187"/>
      <c r="M2508" s="187"/>
      <c r="N2508" s="187"/>
      <c r="O2508" s="187"/>
      <c r="P2508" s="187"/>
      <c r="Q2508" s="187"/>
      <c r="R2508" s="187"/>
      <c r="S2508" s="187"/>
      <c r="T2508" s="187"/>
      <c r="U2508" s="187"/>
      <c r="V2508" s="187"/>
      <c r="W2508" s="146"/>
      <c r="X2508" s="146"/>
      <c r="Y2508" s="146"/>
    </row>
    <row r="2509" spans="1:25" s="99" customFormat="1" ht="41.25" customHeight="1" x14ac:dyDescent="0.25">
      <c r="A2509" s="189" t="s">
        <v>38</v>
      </c>
      <c r="B2509" s="180"/>
      <c r="C2509" s="180"/>
      <c r="D2509" s="180"/>
      <c r="E2509" s="180"/>
      <c r="F2509" s="180"/>
      <c r="G2509" s="180"/>
      <c r="H2509" s="180"/>
      <c r="I2509" s="180"/>
      <c r="J2509" s="180"/>
      <c r="K2509" s="180"/>
      <c r="L2509" s="180"/>
      <c r="M2509" s="180"/>
      <c r="N2509" s="180"/>
      <c r="O2509" s="180"/>
      <c r="P2509" s="180"/>
      <c r="Q2509" s="180"/>
      <c r="R2509" s="180"/>
      <c r="S2509" s="180"/>
      <c r="T2509" s="180"/>
      <c r="U2509" s="180"/>
      <c r="V2509" s="176"/>
      <c r="W2509" s="146"/>
      <c r="X2509" s="146"/>
      <c r="Y2509" s="146"/>
    </row>
    <row r="2510" spans="1:25" s="100" customFormat="1" ht="35.25" customHeight="1" x14ac:dyDescent="0.25">
      <c r="A2510" s="179" t="s">
        <v>39</v>
      </c>
      <c r="B2510" s="180"/>
      <c r="C2510" s="180"/>
      <c r="D2510" s="180"/>
      <c r="E2510" s="180"/>
      <c r="F2510" s="180"/>
      <c r="G2510" s="180"/>
      <c r="H2510" s="180"/>
      <c r="I2510" s="180"/>
      <c r="J2510" s="180"/>
      <c r="K2510" s="180"/>
      <c r="L2510" s="180"/>
      <c r="M2510" s="180"/>
      <c r="N2510" s="180"/>
      <c r="O2510" s="180"/>
      <c r="P2510" s="180"/>
      <c r="Q2510" s="180"/>
      <c r="R2510" s="176"/>
      <c r="S2510" s="147"/>
      <c r="T2510" s="148"/>
      <c r="U2510" s="149" t="s">
        <v>40</v>
      </c>
      <c r="V2510" s="150">
        <f>V2472+1</f>
        <v>67</v>
      </c>
      <c r="W2510" s="146"/>
      <c r="X2510" s="146"/>
      <c r="Y2510" s="146"/>
    </row>
    <row r="2511" spans="1:25" s="99" customFormat="1" ht="81" customHeight="1" x14ac:dyDescent="0.25">
      <c r="A2511" s="110" t="s">
        <v>3</v>
      </c>
      <c r="B2511" s="188" t="s">
        <v>41</v>
      </c>
      <c r="C2511" s="176"/>
      <c r="D2511" s="111" t="s">
        <v>42</v>
      </c>
      <c r="E2511" s="110" t="s">
        <v>324</v>
      </c>
      <c r="F2511" s="111" t="s">
        <v>325</v>
      </c>
      <c r="G2511" s="151" t="s">
        <v>43</v>
      </c>
      <c r="H2511" s="110" t="s">
        <v>44</v>
      </c>
      <c r="I2511" s="110" t="s">
        <v>8</v>
      </c>
      <c r="J2511" s="110" t="s">
        <v>45</v>
      </c>
      <c r="K2511" s="110" t="s">
        <v>46</v>
      </c>
      <c r="L2511" s="152" t="s">
        <v>47</v>
      </c>
      <c r="M2511" s="153" t="s">
        <v>48</v>
      </c>
      <c r="N2511" s="154" t="s">
        <v>49</v>
      </c>
      <c r="O2511" s="154" t="s">
        <v>49</v>
      </c>
      <c r="P2511" s="112" t="s">
        <v>50</v>
      </c>
      <c r="Q2511" s="110" t="s">
        <v>51</v>
      </c>
      <c r="R2511" s="155" t="s">
        <v>52</v>
      </c>
      <c r="S2511" s="156" t="s">
        <v>53</v>
      </c>
      <c r="T2511" s="156" t="s">
        <v>54</v>
      </c>
      <c r="U2511" s="152" t="s">
        <v>54</v>
      </c>
      <c r="V2511" s="152" t="s">
        <v>55</v>
      </c>
      <c r="W2511" s="146"/>
      <c r="X2511" s="146"/>
      <c r="Y2511" s="146"/>
    </row>
    <row r="2512" spans="1:25" s="99" customFormat="1" ht="45" customHeight="1" x14ac:dyDescent="0.25">
      <c r="A2512" s="101"/>
      <c r="B2512" s="177" t="s">
        <v>56</v>
      </c>
      <c r="C2512" s="178"/>
      <c r="D2512" s="102"/>
      <c r="E2512" s="170"/>
      <c r="F2512" s="102"/>
      <c r="G2512" s="95"/>
      <c r="H2512" s="102"/>
      <c r="I2512" s="102"/>
      <c r="J2512" s="102"/>
      <c r="K2512" s="102"/>
      <c r="L2512" s="95"/>
      <c r="M2512" s="95"/>
      <c r="N2512" s="95"/>
      <c r="O2512" s="95"/>
      <c r="P2512" s="102"/>
      <c r="Q2512" s="102"/>
      <c r="R2512" s="190"/>
      <c r="S2512" s="184"/>
      <c r="T2512" s="95"/>
      <c r="U2512" s="95"/>
      <c r="V2512" s="95"/>
      <c r="W2512" s="146"/>
      <c r="X2512" s="146"/>
      <c r="Y2512" s="146"/>
    </row>
    <row r="2513" spans="1:25" s="99" customFormat="1" ht="54.75" customHeight="1" x14ac:dyDescent="0.25">
      <c r="A2513" s="96">
        <f>A2503+1</f>
        <v>1849</v>
      </c>
      <c r="B2513" s="181"/>
      <c r="C2513" s="182"/>
      <c r="D2513" s="113"/>
      <c r="E2513" s="115"/>
      <c r="F2513" s="174"/>
      <c r="G2513" s="114" t="str">
        <f t="shared" ref="G2513:G2526" si="791">IF(AND(F2513&lt;&gt;"",V2513&lt;&gt;"",L2513&lt;&gt;0),V2513/L2513,"")</f>
        <v/>
      </c>
      <c r="H2513" s="115"/>
      <c r="I2513" s="115"/>
      <c r="J2513" s="115"/>
      <c r="K2513" s="115"/>
      <c r="L2513" s="133" t="str">
        <f t="shared" ref="L2513:L2526" si="792">IF(AND(H2513&lt;&gt;0, J2513&lt;&gt;0, K2513&lt;&gt;0), H2513*J2513*K2513, "")</f>
        <v/>
      </c>
      <c r="M2513" s="116" t="str">
        <f>IF(L2513="", "", L2513/Veriler!$X$1)</f>
        <v/>
      </c>
      <c r="N2513" s="116" t="str">
        <f>IF(F2513&lt;&gt;"", "İthal Girdi", IF(Veriler!T2513="", "", IF(Veriler!S2513="H", "%0,5 üzerindedir", IF(Veriler!T2513&gt;0.1, "%10 sınırı aşılmıştır.", "Uygun"))))</f>
        <v>%0,5 üzerindedir</v>
      </c>
      <c r="O2513" s="116" t="str">
        <f t="shared" ref="O2513:O2526" si="793">IF(M2513=""," ",N2513)</f>
        <v xml:space="preserve"> </v>
      </c>
      <c r="P2513" s="117"/>
      <c r="Q2513" s="118"/>
      <c r="R2513" s="119" t="str">
        <f t="shared" ref="R2513:R2526" si="794">IFERROR(IF(AND(T2513&lt;&gt;"",L2513&lt;&gt;"",L2513&lt;&gt;0,T2513&lt;&gt;0),T2513/L2513,"")," ")</f>
        <v/>
      </c>
      <c r="S2513" s="133">
        <f>IFERROR(IF(M2513&lt;=0.005,IF(F2513="",L2513,0),IF(F2513&lt;&gt;"",0,IF(P2513="",0,IF(P2513="H",0,IF(Q2513&lt;Veriler!$G$2,L2513*Veriler!$G$2,L2513*Q2513)))))," ")</f>
        <v>0</v>
      </c>
      <c r="T2513" s="133">
        <f>IF(Veriler!T2513&lt;=0.1, S2513, IF(AND(Veriler!T2513&gt;0.1, F2513="", P2513="E"), IF(Q2513&gt;Veriler!$G$2, Q2513*S2513, IF(Q2513&lt;Veriler!$G$2, Veriler!$G$2*S2513, Q2513*S2513)), 0))</f>
        <v>0</v>
      </c>
      <c r="U2513" s="133" t="str">
        <f t="shared" ref="U2513:U2526" si="795">IF(T2513=0," ",T2513)</f>
        <v xml:space="preserve"> </v>
      </c>
      <c r="V2513" s="134" t="str">
        <f>IFERROR(IF(O2513="%10 sınırı aşılmıştır.",L2513-T2513,IFERROR(IF(F2513="",IF(S2513=1,0,IF(L2513-S2513=0,"",L2513-S2513)),IF(Veriler!M2513="",L2513,IF(L2513*Veriler!M2513=0,"",L2513*Veriler!M2513))),L2513)),0)</f>
        <v/>
      </c>
      <c r="W2513" s="146"/>
      <c r="X2513" s="146"/>
      <c r="Y2513" s="146"/>
    </row>
    <row r="2514" spans="1:25" s="99" customFormat="1" ht="54.75" customHeight="1" x14ac:dyDescent="0.25">
      <c r="A2514" s="96">
        <f t="shared" ref="A2514:A2526" si="796">A2513+1</f>
        <v>1850</v>
      </c>
      <c r="B2514" s="175"/>
      <c r="C2514" s="176"/>
      <c r="D2514" s="113"/>
      <c r="E2514" s="115"/>
      <c r="F2514" s="174"/>
      <c r="G2514" s="114" t="str">
        <f t="shared" si="791"/>
        <v/>
      </c>
      <c r="H2514" s="115"/>
      <c r="I2514" s="115"/>
      <c r="J2514" s="115"/>
      <c r="K2514" s="115"/>
      <c r="L2514" s="133" t="str">
        <f t="shared" si="792"/>
        <v/>
      </c>
      <c r="M2514" s="116" t="str">
        <f>IF(L2514="", "", L2514/Veriler!$X$1)</f>
        <v/>
      </c>
      <c r="N2514" s="116" t="str">
        <f>IF(F2514&lt;&gt;"", "İthal Girdi", IF(Veriler!T2514="", "", IF(Veriler!S2514="H", "%0,5 üzerindedir", IF(Veriler!T2514&gt;0.1, "%10 sınırı aşılmıştır.", "Uygun"))))</f>
        <v>%0,5 üzerindedir</v>
      </c>
      <c r="O2514" s="116" t="str">
        <f t="shared" si="793"/>
        <v xml:space="preserve"> </v>
      </c>
      <c r="P2514" s="117"/>
      <c r="Q2514" s="118"/>
      <c r="R2514" s="119" t="str">
        <f t="shared" si="794"/>
        <v/>
      </c>
      <c r="S2514" s="133">
        <f>IFERROR(IF(M2514&lt;=0.005,IF(F2514="",L2514,0),IF(F2514&lt;&gt;"",0,IF(P2514="",0,IF(P2514="H",0,IF(Q2514&lt;Veriler!$G$2,L2514*Veriler!$G$2,L2514*Q2514)))))," ")</f>
        <v>0</v>
      </c>
      <c r="T2514" s="133">
        <f>IF(Veriler!T2514&lt;=0.1, S2514, IF(AND(Veriler!T2514&gt;0.1, F2514="", P2514="E"), IF(Q2514&gt;Veriler!$G$2, Q2514*S2514, IF(Q2514&lt;Veriler!$G$2, Veriler!$G$2*S2514, Q2514*S2514)), 0))</f>
        <v>0</v>
      </c>
      <c r="U2514" s="133" t="str">
        <f t="shared" si="795"/>
        <v xml:space="preserve"> </v>
      </c>
      <c r="V2514" s="134" t="str">
        <f>IFERROR(IF(O2514="%10 sınırı aşılmıştır.",L2514-T2514,IFERROR(IF(F2514="",IF(S2514=1,0,IF(L2514-S2514=0,"",L2514-S2514)),IF(Veriler!M2514="",L2514,IF(L2514*Veriler!M2514=0,"",L2514*Veriler!M2514))),L2514)),0)</f>
        <v/>
      </c>
      <c r="W2514" s="146"/>
      <c r="X2514" s="146"/>
      <c r="Y2514" s="146"/>
    </row>
    <row r="2515" spans="1:25" s="99" customFormat="1" ht="54.75" customHeight="1" x14ac:dyDescent="0.25">
      <c r="A2515" s="96">
        <f t="shared" si="796"/>
        <v>1851</v>
      </c>
      <c r="B2515" s="175"/>
      <c r="C2515" s="176"/>
      <c r="D2515" s="113"/>
      <c r="E2515" s="115"/>
      <c r="F2515" s="174"/>
      <c r="G2515" s="114" t="str">
        <f t="shared" si="791"/>
        <v/>
      </c>
      <c r="H2515" s="115"/>
      <c r="I2515" s="115"/>
      <c r="J2515" s="115"/>
      <c r="K2515" s="115"/>
      <c r="L2515" s="133" t="str">
        <f t="shared" si="792"/>
        <v/>
      </c>
      <c r="M2515" s="116" t="str">
        <f>IF(L2515="", "", L2515/Veriler!$X$1)</f>
        <v/>
      </c>
      <c r="N2515" s="116" t="str">
        <f>IF(F2515&lt;&gt;"", "İthal Girdi", IF(Veriler!T2515="", "", IF(Veriler!S2515="H", "%0,5 üzerindedir", IF(Veriler!T2515&gt;0.1, "%10 sınırı aşılmıştır.", "Uygun"))))</f>
        <v>%0,5 üzerindedir</v>
      </c>
      <c r="O2515" s="116" t="str">
        <f t="shared" si="793"/>
        <v xml:space="preserve"> </v>
      </c>
      <c r="P2515" s="117"/>
      <c r="Q2515" s="118"/>
      <c r="R2515" s="119" t="str">
        <f t="shared" si="794"/>
        <v/>
      </c>
      <c r="S2515" s="133">
        <f>IFERROR(IF(M2515&lt;=0.005,IF(F2515="",L2515,0),IF(F2515&lt;&gt;"",0,IF(P2515="",0,IF(P2515="H",0,IF(Q2515&lt;Veriler!$G$2,L2515*Veriler!$G$2,L2515*Q2515)))))," ")</f>
        <v>0</v>
      </c>
      <c r="T2515" s="133">
        <f>IF(Veriler!T2515&lt;=0.1, S2515, IF(AND(Veriler!T2515&gt;0.1, F2515="", P2515="E"), IF(Q2515&gt;Veriler!$G$2, Q2515*S2515, IF(Q2515&lt;Veriler!$G$2, Veriler!$G$2*S2515, Q2515*S2515)), 0))</f>
        <v>0</v>
      </c>
      <c r="U2515" s="133" t="str">
        <f t="shared" si="795"/>
        <v xml:space="preserve"> </v>
      </c>
      <c r="V2515" s="134" t="str">
        <f>IFERROR(IF(O2515="%10 sınırı aşılmıştır.",L2515-T2515,IFERROR(IF(F2515="",IF(S2515=1,0,IF(L2515-S2515=0,"",L2515-S2515)),IF(Veriler!M2515="",L2515,IF(L2515*Veriler!M2515=0,"",L2515*Veriler!M2515))),L2515)),0)</f>
        <v/>
      </c>
      <c r="W2515" s="146"/>
      <c r="X2515" s="146"/>
      <c r="Y2515" s="146"/>
    </row>
    <row r="2516" spans="1:25" s="99" customFormat="1" ht="54.75" customHeight="1" x14ac:dyDescent="0.25">
      <c r="A2516" s="96">
        <f t="shared" si="796"/>
        <v>1852</v>
      </c>
      <c r="B2516" s="175"/>
      <c r="C2516" s="176"/>
      <c r="D2516" s="113"/>
      <c r="E2516" s="115"/>
      <c r="F2516" s="174"/>
      <c r="G2516" s="114" t="str">
        <f t="shared" si="791"/>
        <v/>
      </c>
      <c r="H2516" s="115"/>
      <c r="I2516" s="115"/>
      <c r="J2516" s="115"/>
      <c r="K2516" s="115"/>
      <c r="L2516" s="133" t="str">
        <f t="shared" si="792"/>
        <v/>
      </c>
      <c r="M2516" s="116" t="str">
        <f>IF(L2516="", "", L2516/Veriler!$X$1)</f>
        <v/>
      </c>
      <c r="N2516" s="116" t="str">
        <f>IF(F2516&lt;&gt;"", "İthal Girdi", IF(Veriler!T2516="", "", IF(Veriler!S2516="H", "%0,5 üzerindedir", IF(Veriler!T2516&gt;0.1, "%10 sınırı aşılmıştır.", "Uygun"))))</f>
        <v>%0,5 üzerindedir</v>
      </c>
      <c r="O2516" s="116" t="str">
        <f t="shared" si="793"/>
        <v xml:space="preserve"> </v>
      </c>
      <c r="P2516" s="117"/>
      <c r="Q2516" s="118"/>
      <c r="R2516" s="119" t="str">
        <f t="shared" si="794"/>
        <v/>
      </c>
      <c r="S2516" s="133">
        <f>IFERROR(IF(M2516&lt;=0.005,IF(F2516="",L2516,0),IF(F2516&lt;&gt;"",0,IF(P2516="",0,IF(P2516="H",0,IF(Q2516&lt;Veriler!$G$2,L2516*Veriler!$G$2,L2516*Q2516)))))," ")</f>
        <v>0</v>
      </c>
      <c r="T2516" s="133">
        <f>IF(Veriler!T2516&lt;=0.1, S2516, IF(AND(Veriler!T2516&gt;0.1, F2516="", P2516="E"), IF(Q2516&gt;Veriler!$G$2, Q2516*S2516, IF(Q2516&lt;Veriler!$G$2, Veriler!$G$2*S2516, Q2516*S2516)), 0))</f>
        <v>0</v>
      </c>
      <c r="U2516" s="133" t="str">
        <f t="shared" si="795"/>
        <v xml:space="preserve"> </v>
      </c>
      <c r="V2516" s="134" t="str">
        <f>IFERROR(IF(O2516="%10 sınırı aşılmıştır.",L2516-T2516,IFERROR(IF(F2516="",IF(S2516=1,0,IF(L2516-S2516=0,"",L2516-S2516)),IF(Veriler!M2516="",L2516,IF(L2516*Veriler!M2516=0,"",L2516*Veriler!M2516))),L2516)),0)</f>
        <v/>
      </c>
      <c r="W2516" s="146"/>
      <c r="X2516" s="146"/>
      <c r="Y2516" s="146"/>
    </row>
    <row r="2517" spans="1:25" s="99" customFormat="1" ht="54.75" customHeight="1" x14ac:dyDescent="0.25">
      <c r="A2517" s="96">
        <f t="shared" si="796"/>
        <v>1853</v>
      </c>
      <c r="B2517" s="175"/>
      <c r="C2517" s="176"/>
      <c r="D2517" s="113"/>
      <c r="E2517" s="115"/>
      <c r="F2517" s="174"/>
      <c r="G2517" s="114" t="str">
        <f t="shared" si="791"/>
        <v/>
      </c>
      <c r="H2517" s="115"/>
      <c r="I2517" s="115"/>
      <c r="J2517" s="115"/>
      <c r="K2517" s="115"/>
      <c r="L2517" s="133" t="str">
        <f t="shared" si="792"/>
        <v/>
      </c>
      <c r="M2517" s="116" t="str">
        <f>IF(L2517="", "", L2517/Veriler!$X$1)</f>
        <v/>
      </c>
      <c r="N2517" s="116" t="str">
        <f>IF(F2517&lt;&gt;"", "İthal Girdi", IF(Veriler!T2517="", "", IF(Veriler!S2517="H", "%0,5 üzerindedir", IF(Veriler!T2517&gt;0.1, "%10 sınırı aşılmıştır.", "Uygun"))))</f>
        <v>%0,5 üzerindedir</v>
      </c>
      <c r="O2517" s="116" t="str">
        <f t="shared" si="793"/>
        <v xml:space="preserve"> </v>
      </c>
      <c r="P2517" s="117"/>
      <c r="Q2517" s="118"/>
      <c r="R2517" s="119" t="str">
        <f t="shared" si="794"/>
        <v/>
      </c>
      <c r="S2517" s="133">
        <f>IFERROR(IF(M2517&lt;=0.005,IF(F2517="",L2517,0),IF(F2517&lt;&gt;"",0,IF(P2517="",0,IF(P2517="H",0,IF(Q2517&lt;Veriler!$G$2,L2517*Veriler!$G$2,L2517*Q2517)))))," ")</f>
        <v>0</v>
      </c>
      <c r="T2517" s="133">
        <f>IF(Veriler!T2517&lt;=0.1, S2517, IF(AND(Veriler!T2517&gt;0.1, F2517="", P2517="E"), IF(Q2517&gt;Veriler!$G$2, Q2517*S2517, IF(Q2517&lt;Veriler!$G$2, Veriler!$G$2*S2517, Q2517*S2517)), 0))</f>
        <v>0</v>
      </c>
      <c r="U2517" s="133" t="str">
        <f t="shared" si="795"/>
        <v xml:space="preserve"> </v>
      </c>
      <c r="V2517" s="134" t="str">
        <f>IFERROR(IF(O2517="%10 sınırı aşılmıştır.",L2517-T2517,IFERROR(IF(F2517="",IF(S2517=1,0,IF(L2517-S2517=0,"",L2517-S2517)),IF(Veriler!M2517="",L2517,IF(L2517*Veriler!M2517=0,"",L2517*Veriler!M2517))),L2517)),0)</f>
        <v/>
      </c>
      <c r="W2517" s="146"/>
      <c r="X2517" s="146"/>
      <c r="Y2517" s="146"/>
    </row>
    <row r="2518" spans="1:25" s="99" customFormat="1" ht="54.75" customHeight="1" x14ac:dyDescent="0.25">
      <c r="A2518" s="96">
        <f t="shared" si="796"/>
        <v>1854</v>
      </c>
      <c r="B2518" s="175"/>
      <c r="C2518" s="176"/>
      <c r="D2518" s="113"/>
      <c r="E2518" s="115"/>
      <c r="F2518" s="174"/>
      <c r="G2518" s="114" t="str">
        <f t="shared" si="791"/>
        <v/>
      </c>
      <c r="H2518" s="115"/>
      <c r="I2518" s="115"/>
      <c r="J2518" s="115"/>
      <c r="K2518" s="115"/>
      <c r="L2518" s="133" t="str">
        <f t="shared" si="792"/>
        <v/>
      </c>
      <c r="M2518" s="116" t="str">
        <f>IF(L2518="", "", L2518/Veriler!$X$1)</f>
        <v/>
      </c>
      <c r="N2518" s="116" t="str">
        <f>IF(F2518&lt;&gt;"", "İthal Girdi", IF(Veriler!T2518="", "", IF(Veriler!S2518="H", "%0,5 üzerindedir", IF(Veriler!T2518&gt;0.1, "%10 sınırı aşılmıştır.", "Uygun"))))</f>
        <v>%0,5 üzerindedir</v>
      </c>
      <c r="O2518" s="116" t="str">
        <f t="shared" si="793"/>
        <v xml:space="preserve"> </v>
      </c>
      <c r="P2518" s="117"/>
      <c r="Q2518" s="118"/>
      <c r="R2518" s="119" t="str">
        <f t="shared" si="794"/>
        <v/>
      </c>
      <c r="S2518" s="133">
        <f>IFERROR(IF(M2518&lt;=0.005,IF(F2518="",L2518,0),IF(F2518&lt;&gt;"",0,IF(P2518="",0,IF(P2518="H",0,IF(Q2518&lt;Veriler!$G$2,L2518*Veriler!$G$2,L2518*Q2518)))))," ")</f>
        <v>0</v>
      </c>
      <c r="T2518" s="133">
        <f>IF(Veriler!T2518&lt;=0.1, S2518, IF(AND(Veriler!T2518&gt;0.1, F2518="", P2518="E"), IF(Q2518&gt;Veriler!$G$2, Q2518*S2518, IF(Q2518&lt;Veriler!$G$2, Veriler!$G$2*S2518, Q2518*S2518)), 0))</f>
        <v>0</v>
      </c>
      <c r="U2518" s="133" t="str">
        <f t="shared" si="795"/>
        <v xml:space="preserve"> </v>
      </c>
      <c r="V2518" s="134" t="str">
        <f>IFERROR(IF(O2518="%10 sınırı aşılmıştır.",L2518-T2518,IFERROR(IF(F2518="",IF(S2518=1,0,IF(L2518-S2518=0,"",L2518-S2518)),IF(Veriler!M2518="",L2518,IF(L2518*Veriler!M2518=0,"",L2518*Veriler!M2518))),L2518)),0)</f>
        <v/>
      </c>
      <c r="W2518" s="146"/>
      <c r="X2518" s="146"/>
      <c r="Y2518" s="146"/>
    </row>
    <row r="2519" spans="1:25" s="99" customFormat="1" ht="54.75" customHeight="1" x14ac:dyDescent="0.25">
      <c r="A2519" s="96">
        <f t="shared" si="796"/>
        <v>1855</v>
      </c>
      <c r="B2519" s="175"/>
      <c r="C2519" s="176"/>
      <c r="D2519" s="113"/>
      <c r="E2519" s="115"/>
      <c r="F2519" s="174"/>
      <c r="G2519" s="114" t="str">
        <f t="shared" si="791"/>
        <v/>
      </c>
      <c r="H2519" s="115"/>
      <c r="I2519" s="115"/>
      <c r="J2519" s="115"/>
      <c r="K2519" s="115"/>
      <c r="L2519" s="133" t="str">
        <f t="shared" si="792"/>
        <v/>
      </c>
      <c r="M2519" s="116" t="str">
        <f>IF(L2519="", "", L2519/Veriler!$X$1)</f>
        <v/>
      </c>
      <c r="N2519" s="116" t="str">
        <f>IF(F2519&lt;&gt;"", "İthal Girdi", IF(Veriler!T2519="", "", IF(Veriler!S2519="H", "%0,5 üzerindedir", IF(Veriler!T2519&gt;0.1, "%10 sınırı aşılmıştır.", "Uygun"))))</f>
        <v>%0,5 üzerindedir</v>
      </c>
      <c r="O2519" s="116" t="str">
        <f t="shared" si="793"/>
        <v xml:space="preserve"> </v>
      </c>
      <c r="P2519" s="117"/>
      <c r="Q2519" s="118"/>
      <c r="R2519" s="119" t="str">
        <f t="shared" si="794"/>
        <v/>
      </c>
      <c r="S2519" s="133">
        <f>IFERROR(IF(M2519&lt;=0.005,IF(F2519="",L2519,0),IF(F2519&lt;&gt;"",0,IF(P2519="",0,IF(P2519="H",0,IF(Q2519&lt;Veriler!$G$2,L2519*Veriler!$G$2,L2519*Q2519)))))," ")</f>
        <v>0</v>
      </c>
      <c r="T2519" s="133">
        <f>IF(Veriler!T2519&lt;=0.1, S2519, IF(AND(Veriler!T2519&gt;0.1, F2519="", P2519="E"), IF(Q2519&gt;Veriler!$G$2, Q2519*S2519, IF(Q2519&lt;Veriler!$G$2, Veriler!$G$2*S2519, Q2519*S2519)), 0))</f>
        <v>0</v>
      </c>
      <c r="U2519" s="133" t="str">
        <f t="shared" si="795"/>
        <v xml:space="preserve"> </v>
      </c>
      <c r="V2519" s="134" t="str">
        <f>IFERROR(IF(O2519="%10 sınırı aşılmıştır.",L2519-T2519,IFERROR(IF(F2519="",IF(S2519=1,0,IF(L2519-S2519=0,"",L2519-S2519)),IF(Veriler!M2519="",L2519,IF(L2519*Veriler!M2519=0,"",L2519*Veriler!M2519))),L2519)),0)</f>
        <v/>
      </c>
      <c r="W2519" s="146"/>
      <c r="X2519" s="146"/>
      <c r="Y2519" s="146"/>
    </row>
    <row r="2520" spans="1:25" s="99" customFormat="1" ht="54.75" customHeight="1" x14ac:dyDescent="0.25">
      <c r="A2520" s="96">
        <f t="shared" si="796"/>
        <v>1856</v>
      </c>
      <c r="B2520" s="175"/>
      <c r="C2520" s="176"/>
      <c r="D2520" s="113"/>
      <c r="E2520" s="115"/>
      <c r="F2520" s="174"/>
      <c r="G2520" s="114" t="str">
        <f t="shared" si="791"/>
        <v/>
      </c>
      <c r="H2520" s="115"/>
      <c r="I2520" s="115"/>
      <c r="J2520" s="115"/>
      <c r="K2520" s="115"/>
      <c r="L2520" s="133" t="str">
        <f t="shared" si="792"/>
        <v/>
      </c>
      <c r="M2520" s="116" t="str">
        <f>IF(L2520="", "", L2520/Veriler!$X$1)</f>
        <v/>
      </c>
      <c r="N2520" s="116" t="str">
        <f>IF(F2520&lt;&gt;"", "İthal Girdi", IF(Veriler!T2520="", "", IF(Veriler!S2520="H", "%0,5 üzerindedir", IF(Veriler!T2520&gt;0.1, "%10 sınırı aşılmıştır.", "Uygun"))))</f>
        <v>%0,5 üzerindedir</v>
      </c>
      <c r="O2520" s="116" t="str">
        <f t="shared" si="793"/>
        <v xml:space="preserve"> </v>
      </c>
      <c r="P2520" s="117"/>
      <c r="Q2520" s="118"/>
      <c r="R2520" s="119" t="str">
        <f t="shared" si="794"/>
        <v/>
      </c>
      <c r="S2520" s="133">
        <f>IFERROR(IF(M2520&lt;=0.005,IF(F2520="",L2520,0),IF(F2520&lt;&gt;"",0,IF(P2520="",0,IF(P2520="H",0,IF(Q2520&lt;Veriler!$G$2,L2520*Veriler!$G$2,L2520*Q2520)))))," ")</f>
        <v>0</v>
      </c>
      <c r="T2520" s="133">
        <f>IF(Veriler!T2520&lt;=0.1, S2520, IF(AND(Veriler!T2520&gt;0.1, F2520="", P2520="E"), IF(Q2520&gt;Veriler!$G$2, Q2520*S2520, IF(Q2520&lt;Veriler!$G$2, Veriler!$G$2*S2520, Q2520*S2520)), 0))</f>
        <v>0</v>
      </c>
      <c r="U2520" s="133" t="str">
        <f t="shared" si="795"/>
        <v xml:space="preserve"> </v>
      </c>
      <c r="V2520" s="134" t="str">
        <f>IFERROR(IF(O2520="%10 sınırı aşılmıştır.",L2520-T2520,IFERROR(IF(F2520="",IF(S2520=1,0,IF(L2520-S2520=0,"",L2520-S2520)),IF(Veriler!M2520="",L2520,IF(L2520*Veriler!M2520=0,"",L2520*Veriler!M2520))),L2520)),0)</f>
        <v/>
      </c>
      <c r="W2520" s="146"/>
      <c r="X2520" s="146"/>
      <c r="Y2520" s="146"/>
    </row>
    <row r="2521" spans="1:25" s="99" customFormat="1" ht="54.75" customHeight="1" x14ac:dyDescent="0.25">
      <c r="A2521" s="96">
        <f t="shared" si="796"/>
        <v>1857</v>
      </c>
      <c r="B2521" s="175"/>
      <c r="C2521" s="176"/>
      <c r="D2521" s="113"/>
      <c r="E2521" s="115"/>
      <c r="F2521" s="174"/>
      <c r="G2521" s="114" t="str">
        <f t="shared" si="791"/>
        <v/>
      </c>
      <c r="H2521" s="115"/>
      <c r="I2521" s="115"/>
      <c r="J2521" s="115"/>
      <c r="K2521" s="115"/>
      <c r="L2521" s="133" t="str">
        <f t="shared" si="792"/>
        <v/>
      </c>
      <c r="M2521" s="116" t="str">
        <f>IF(L2521="", "", L2521/Veriler!$X$1)</f>
        <v/>
      </c>
      <c r="N2521" s="116" t="str">
        <f>IF(F2521&lt;&gt;"", "İthal Girdi", IF(Veriler!T2521="", "", IF(Veriler!S2521="H", "%0,5 üzerindedir", IF(Veriler!T2521&gt;0.1, "%10 sınırı aşılmıştır.", "Uygun"))))</f>
        <v>%0,5 üzerindedir</v>
      </c>
      <c r="O2521" s="116" t="str">
        <f t="shared" si="793"/>
        <v xml:space="preserve"> </v>
      </c>
      <c r="P2521" s="117"/>
      <c r="Q2521" s="118"/>
      <c r="R2521" s="119" t="str">
        <f t="shared" si="794"/>
        <v/>
      </c>
      <c r="S2521" s="133">
        <f>IFERROR(IF(M2521&lt;=0.005,IF(F2521="",L2521,0),IF(F2521&lt;&gt;"",0,IF(P2521="",0,IF(P2521="H",0,IF(Q2521&lt;Veriler!$G$2,L2521*Veriler!$G$2,L2521*Q2521)))))," ")</f>
        <v>0</v>
      </c>
      <c r="T2521" s="133">
        <f>IF(Veriler!T2521&lt;=0.1, S2521, IF(AND(Veriler!T2521&gt;0.1, F2521="", P2521="E"), IF(Q2521&gt;Veriler!$G$2, Q2521*S2521, IF(Q2521&lt;Veriler!$G$2, Veriler!$G$2*S2521, Q2521*S2521)), 0))</f>
        <v>0</v>
      </c>
      <c r="U2521" s="133" t="str">
        <f t="shared" si="795"/>
        <v xml:space="preserve"> </v>
      </c>
      <c r="V2521" s="134" t="str">
        <f>IFERROR(IF(O2521="%10 sınırı aşılmıştır.",L2521-T2521,IFERROR(IF(F2521="",IF(S2521=1,0,IF(L2521-S2521=0,"",L2521-S2521)),IF(Veriler!M2521="",L2521,IF(L2521*Veriler!M2521=0,"",L2521*Veriler!M2521))),L2521)),0)</f>
        <v/>
      </c>
      <c r="W2521" s="146"/>
      <c r="X2521" s="146"/>
      <c r="Y2521" s="146"/>
    </row>
    <row r="2522" spans="1:25" s="99" customFormat="1" ht="54.75" customHeight="1" x14ac:dyDescent="0.25">
      <c r="A2522" s="96">
        <f t="shared" si="796"/>
        <v>1858</v>
      </c>
      <c r="B2522" s="175"/>
      <c r="C2522" s="176"/>
      <c r="D2522" s="113"/>
      <c r="E2522" s="115"/>
      <c r="F2522" s="174"/>
      <c r="G2522" s="114" t="str">
        <f t="shared" si="791"/>
        <v/>
      </c>
      <c r="H2522" s="115"/>
      <c r="I2522" s="115"/>
      <c r="J2522" s="115"/>
      <c r="K2522" s="115"/>
      <c r="L2522" s="133" t="str">
        <f t="shared" si="792"/>
        <v/>
      </c>
      <c r="M2522" s="116" t="str">
        <f>IF(L2522="", "", L2522/Veriler!$X$1)</f>
        <v/>
      </c>
      <c r="N2522" s="116" t="str">
        <f>IF(F2522&lt;&gt;"", "İthal Girdi", IF(Veriler!T2522="", "", IF(Veriler!S2522="H", "%0,5 üzerindedir", IF(Veriler!T2522&gt;0.1, "%10 sınırı aşılmıştır.", "Uygun"))))</f>
        <v>%0,5 üzerindedir</v>
      </c>
      <c r="O2522" s="116" t="str">
        <f t="shared" si="793"/>
        <v xml:space="preserve"> </v>
      </c>
      <c r="P2522" s="117"/>
      <c r="Q2522" s="118"/>
      <c r="R2522" s="119" t="str">
        <f t="shared" si="794"/>
        <v/>
      </c>
      <c r="S2522" s="133">
        <f>IFERROR(IF(M2522&lt;=0.005,IF(F2522="",L2522,0),IF(F2522&lt;&gt;"",0,IF(P2522="",0,IF(P2522="H",0,IF(Q2522&lt;Veriler!$G$2,L2522*Veriler!$G$2,L2522*Q2522)))))," ")</f>
        <v>0</v>
      </c>
      <c r="T2522" s="133">
        <f>IF(Veriler!T2522&lt;=0.1, S2522, IF(AND(Veriler!T2522&gt;0.1, F2522="", P2522="E"), IF(Q2522&gt;Veriler!$G$2, Q2522*S2522, IF(Q2522&lt;Veriler!$G$2, Veriler!$G$2*S2522, Q2522*S2522)), 0))</f>
        <v>0</v>
      </c>
      <c r="U2522" s="133" t="str">
        <f t="shared" si="795"/>
        <v xml:space="preserve"> </v>
      </c>
      <c r="V2522" s="134" t="str">
        <f>IFERROR(IF(O2522="%10 sınırı aşılmıştır.",L2522-T2522,IFERROR(IF(F2522="",IF(S2522=1,0,IF(L2522-S2522=0,"",L2522-S2522)),IF(Veriler!M2522="",L2522,IF(L2522*Veriler!M2522=0,"",L2522*Veriler!M2522))),L2522)),0)</f>
        <v/>
      </c>
      <c r="W2522" s="146"/>
      <c r="X2522" s="146"/>
      <c r="Y2522" s="146"/>
    </row>
    <row r="2523" spans="1:25" s="99" customFormat="1" ht="54.75" customHeight="1" x14ac:dyDescent="0.25">
      <c r="A2523" s="96">
        <f t="shared" si="796"/>
        <v>1859</v>
      </c>
      <c r="B2523" s="175"/>
      <c r="C2523" s="176"/>
      <c r="D2523" s="113"/>
      <c r="E2523" s="115"/>
      <c r="F2523" s="174"/>
      <c r="G2523" s="114" t="str">
        <f t="shared" si="791"/>
        <v/>
      </c>
      <c r="H2523" s="115"/>
      <c r="I2523" s="115"/>
      <c r="J2523" s="115"/>
      <c r="K2523" s="115"/>
      <c r="L2523" s="133" t="str">
        <f t="shared" si="792"/>
        <v/>
      </c>
      <c r="M2523" s="116" t="str">
        <f>IF(L2523="", "", L2523/Veriler!$X$1)</f>
        <v/>
      </c>
      <c r="N2523" s="116" t="str">
        <f>IF(F2523&lt;&gt;"", "İthal Girdi", IF(Veriler!T2523="", "", IF(Veriler!S2523="H", "%0,5 üzerindedir", IF(Veriler!T2523&gt;0.1, "%10 sınırı aşılmıştır.", "Uygun"))))</f>
        <v>%0,5 üzerindedir</v>
      </c>
      <c r="O2523" s="116" t="str">
        <f t="shared" si="793"/>
        <v xml:space="preserve"> </v>
      </c>
      <c r="P2523" s="117"/>
      <c r="Q2523" s="118"/>
      <c r="R2523" s="119" t="str">
        <f t="shared" si="794"/>
        <v/>
      </c>
      <c r="S2523" s="133">
        <f>IFERROR(IF(M2523&lt;=0.005,IF(F2523="",L2523,0),IF(F2523&lt;&gt;"",0,IF(P2523="",0,IF(P2523="H",0,IF(Q2523&lt;Veriler!$G$2,L2523*Veriler!$G$2,L2523*Q2523)))))," ")</f>
        <v>0</v>
      </c>
      <c r="T2523" s="133">
        <f>IF(Veriler!T2523&lt;=0.1, S2523, IF(AND(Veriler!T2523&gt;0.1, F2523="", P2523="E"), IF(Q2523&gt;Veriler!$G$2, Q2523*S2523, IF(Q2523&lt;Veriler!$G$2, Veriler!$G$2*S2523, Q2523*S2523)), 0))</f>
        <v>0</v>
      </c>
      <c r="U2523" s="133" t="str">
        <f t="shared" si="795"/>
        <v xml:space="preserve"> </v>
      </c>
      <c r="V2523" s="134" t="str">
        <f>IFERROR(IF(O2523="%10 sınırı aşılmıştır.",L2523-T2523,IFERROR(IF(F2523="",IF(S2523=1,0,IF(L2523-S2523=0,"",L2523-S2523)),IF(Veriler!M2523="",L2523,IF(L2523*Veriler!M2523=0,"",L2523*Veriler!M2523))),L2523)),0)</f>
        <v/>
      </c>
      <c r="W2523" s="146"/>
      <c r="X2523" s="146"/>
      <c r="Y2523" s="146"/>
    </row>
    <row r="2524" spans="1:25" s="99" customFormat="1" ht="54.75" customHeight="1" x14ac:dyDescent="0.25">
      <c r="A2524" s="96">
        <f t="shared" si="796"/>
        <v>1860</v>
      </c>
      <c r="B2524" s="175"/>
      <c r="C2524" s="176"/>
      <c r="D2524" s="113"/>
      <c r="E2524" s="115"/>
      <c r="F2524" s="174"/>
      <c r="G2524" s="114" t="str">
        <f t="shared" si="791"/>
        <v/>
      </c>
      <c r="H2524" s="115"/>
      <c r="I2524" s="115"/>
      <c r="J2524" s="115"/>
      <c r="K2524" s="115"/>
      <c r="L2524" s="133" t="str">
        <f t="shared" si="792"/>
        <v/>
      </c>
      <c r="M2524" s="116" t="str">
        <f>IF(L2524="", "", L2524/Veriler!$X$1)</f>
        <v/>
      </c>
      <c r="N2524" s="116" t="str">
        <f>IF(F2524&lt;&gt;"", "İthal Girdi", IF(Veriler!T2524="", "", IF(Veriler!S2524="H", "%0,5 üzerindedir", IF(Veriler!T2524&gt;0.1, "%10 sınırı aşılmıştır.", "Uygun"))))</f>
        <v>%0,5 üzerindedir</v>
      </c>
      <c r="O2524" s="116" t="str">
        <f t="shared" si="793"/>
        <v xml:space="preserve"> </v>
      </c>
      <c r="P2524" s="117"/>
      <c r="Q2524" s="118"/>
      <c r="R2524" s="119" t="str">
        <f t="shared" si="794"/>
        <v/>
      </c>
      <c r="S2524" s="133">
        <f>IFERROR(IF(M2524&lt;=0.005,IF(F2524="",L2524,0),IF(F2524&lt;&gt;"",0,IF(P2524="",0,IF(P2524="H",0,IF(Q2524&lt;Veriler!$G$2,L2524*Veriler!$G$2,L2524*Q2524)))))," ")</f>
        <v>0</v>
      </c>
      <c r="T2524" s="133">
        <f>IF(Veriler!T2524&lt;=0.1, S2524, IF(AND(Veriler!T2524&gt;0.1, F2524="", P2524="E"), IF(Q2524&gt;Veriler!$G$2, Q2524*S2524, IF(Q2524&lt;Veriler!$G$2, Veriler!$G$2*S2524, Q2524*S2524)), 0))</f>
        <v>0</v>
      </c>
      <c r="U2524" s="133" t="str">
        <f t="shared" si="795"/>
        <v xml:space="preserve"> </v>
      </c>
      <c r="V2524" s="134" t="str">
        <f>IFERROR(IF(O2524="%10 sınırı aşılmıştır.",L2524-T2524,IFERROR(IF(F2524="",IF(S2524=1,0,IF(L2524-S2524=0,"",L2524-S2524)),IF(Veriler!M2524="",L2524,IF(L2524*Veriler!M2524=0,"",L2524*Veriler!M2524))),L2524)),0)</f>
        <v/>
      </c>
      <c r="W2524" s="146"/>
      <c r="X2524" s="146"/>
      <c r="Y2524" s="146"/>
    </row>
    <row r="2525" spans="1:25" s="99" customFormat="1" ht="54.75" customHeight="1" x14ac:dyDescent="0.25">
      <c r="A2525" s="96">
        <f t="shared" si="796"/>
        <v>1861</v>
      </c>
      <c r="B2525" s="175"/>
      <c r="C2525" s="176"/>
      <c r="D2525" s="113"/>
      <c r="E2525" s="115"/>
      <c r="F2525" s="174"/>
      <c r="G2525" s="114" t="str">
        <f t="shared" si="791"/>
        <v/>
      </c>
      <c r="H2525" s="115"/>
      <c r="I2525" s="115"/>
      <c r="J2525" s="115"/>
      <c r="K2525" s="115"/>
      <c r="L2525" s="133" t="str">
        <f t="shared" si="792"/>
        <v/>
      </c>
      <c r="M2525" s="116" t="str">
        <f>IF(L2525="", "", L2525/Veriler!$X$1)</f>
        <v/>
      </c>
      <c r="N2525" s="116" t="str">
        <f>IF(F2525&lt;&gt;"", "İthal Girdi", IF(Veriler!T2525="", "", IF(Veriler!S2525="H", "%0,5 üzerindedir", IF(Veriler!T2525&gt;0.1, "%10 sınırı aşılmıştır.", "Uygun"))))</f>
        <v>%0,5 üzerindedir</v>
      </c>
      <c r="O2525" s="116" t="str">
        <f t="shared" si="793"/>
        <v xml:space="preserve"> </v>
      </c>
      <c r="P2525" s="117"/>
      <c r="Q2525" s="118"/>
      <c r="R2525" s="119" t="str">
        <f t="shared" si="794"/>
        <v/>
      </c>
      <c r="S2525" s="133">
        <f>IFERROR(IF(M2525&lt;=0.005,IF(F2525="",L2525,0),IF(F2525&lt;&gt;"",0,IF(P2525="",0,IF(P2525="H",0,IF(Q2525&lt;Veriler!$G$2,L2525*Veriler!$G$2,L2525*Q2525)))))," ")</f>
        <v>0</v>
      </c>
      <c r="T2525" s="133">
        <f>IF(Veriler!T2525&lt;=0.1, S2525, IF(AND(Veriler!T2525&gt;0.1, F2525="", P2525="E"), IF(Q2525&gt;Veriler!$G$2, Q2525*S2525, IF(Q2525&lt;Veriler!$G$2, Veriler!$G$2*S2525, Q2525*S2525)), 0))</f>
        <v>0</v>
      </c>
      <c r="U2525" s="133" t="str">
        <f t="shared" si="795"/>
        <v xml:space="preserve"> </v>
      </c>
      <c r="V2525" s="134" t="str">
        <f>IFERROR(IF(O2525="%10 sınırı aşılmıştır.",L2525-T2525,IFERROR(IF(F2525="",IF(S2525=1,0,IF(L2525-S2525=0,"",L2525-S2525)),IF(Veriler!M2525="",L2525,IF(L2525*Veriler!M2525=0,"",L2525*Veriler!M2525))),L2525)),0)</f>
        <v/>
      </c>
      <c r="W2525" s="146"/>
      <c r="X2525" s="146"/>
      <c r="Y2525" s="146"/>
    </row>
    <row r="2526" spans="1:25" s="99" customFormat="1" ht="54.75" customHeight="1" x14ac:dyDescent="0.25">
      <c r="A2526" s="96">
        <f t="shared" si="796"/>
        <v>1862</v>
      </c>
      <c r="B2526" s="175"/>
      <c r="C2526" s="176"/>
      <c r="D2526" s="113"/>
      <c r="E2526" s="115"/>
      <c r="F2526" s="174"/>
      <c r="G2526" s="114" t="str">
        <f t="shared" si="791"/>
        <v/>
      </c>
      <c r="H2526" s="115"/>
      <c r="I2526" s="115"/>
      <c r="J2526" s="115"/>
      <c r="K2526" s="115"/>
      <c r="L2526" s="133" t="str">
        <f t="shared" si="792"/>
        <v/>
      </c>
      <c r="M2526" s="116" t="str">
        <f>IF(L2526="", "", L2526/Veriler!$X$1)</f>
        <v/>
      </c>
      <c r="N2526" s="116" t="str">
        <f>IF(F2526&lt;&gt;"", "İthal Girdi", IF(Veriler!T2526="", "", IF(Veriler!S2526="H", "%0,5 üzerindedir", IF(Veriler!T2526&gt;0.1, "%10 sınırı aşılmıştır.", "Uygun"))))</f>
        <v>%0,5 üzerindedir</v>
      </c>
      <c r="O2526" s="116" t="str">
        <f t="shared" si="793"/>
        <v xml:space="preserve"> </v>
      </c>
      <c r="P2526" s="117"/>
      <c r="Q2526" s="118"/>
      <c r="R2526" s="119" t="str">
        <f t="shared" si="794"/>
        <v/>
      </c>
      <c r="S2526" s="133">
        <f>IFERROR(IF(M2526&lt;=0.005,IF(F2526="",L2526,0),IF(F2526&lt;&gt;"",0,IF(P2526="",0,IF(P2526="H",0,IF(Q2526&lt;Veriler!$G$2,L2526*Veriler!$G$2,L2526*Q2526)))))," ")</f>
        <v>0</v>
      </c>
      <c r="T2526" s="133">
        <f>IF(Veriler!T2526&lt;=0.1, S2526, IF(AND(Veriler!T2526&gt;0.1, F2526="", P2526="E"), IF(Q2526&gt;Veriler!$G$2, Q2526*S2526, IF(Q2526&lt;Veriler!$G$2, Veriler!$G$2*S2526, Q2526*S2526)), 0))</f>
        <v>0</v>
      </c>
      <c r="U2526" s="133" t="str">
        <f t="shared" si="795"/>
        <v xml:space="preserve"> </v>
      </c>
      <c r="V2526" s="134" t="str">
        <f>IFERROR(IF(O2526="%10 sınırı aşılmıştır.",L2526-T2526,IFERROR(IF(F2526="",IF(S2526=1,0,IF(L2526-S2526=0,"",L2526-S2526)),IF(Veriler!M2526="",L2526,IF(L2526*Veriler!M2526=0,"",L2526*Veriler!M2526))),L2526)),0)</f>
        <v/>
      </c>
      <c r="W2526" s="146"/>
      <c r="X2526" s="146"/>
      <c r="Y2526" s="146"/>
    </row>
    <row r="2527" spans="1:25" s="99" customFormat="1" ht="36" hidden="1" customHeight="1" x14ac:dyDescent="0.25">
      <c r="A2527" s="101"/>
      <c r="B2527" s="191" t="s">
        <v>16</v>
      </c>
      <c r="C2527" s="176"/>
      <c r="D2527" s="120"/>
      <c r="E2527" s="171"/>
      <c r="F2527" s="172"/>
      <c r="G2527" s="121"/>
      <c r="H2527" s="115"/>
      <c r="I2527" s="115"/>
      <c r="J2527" s="115"/>
      <c r="K2527" s="115"/>
      <c r="L2527" s="121"/>
      <c r="M2527" s="121"/>
      <c r="N2527" s="121"/>
      <c r="O2527" s="121"/>
      <c r="P2527" s="120"/>
      <c r="Q2527" s="120"/>
      <c r="R2527" s="183"/>
      <c r="S2527" s="184"/>
      <c r="T2527" s="121"/>
      <c r="U2527" s="121"/>
      <c r="V2527" s="121"/>
      <c r="W2527" s="146"/>
      <c r="X2527" s="146"/>
      <c r="Y2527" s="146"/>
    </row>
    <row r="2528" spans="1:25" s="99" customFormat="1" ht="54.75" customHeight="1" x14ac:dyDescent="0.25">
      <c r="A2528" s="96">
        <f>A2526+1</f>
        <v>1863</v>
      </c>
      <c r="B2528" s="175"/>
      <c r="C2528" s="176"/>
      <c r="D2528" s="113"/>
      <c r="E2528" s="115"/>
      <c r="F2528" s="174"/>
      <c r="G2528" s="114" t="str">
        <f t="shared" ref="G2528:G2541" si="797">IF(AND(F2528&lt;&gt;"",V2528&lt;&gt;"",L2528&lt;&gt;0),V2528/L2528,"")</f>
        <v/>
      </c>
      <c r="H2528" s="115"/>
      <c r="I2528" s="115"/>
      <c r="J2528" s="115"/>
      <c r="K2528" s="115"/>
      <c r="L2528" s="133" t="str">
        <f t="shared" ref="L2528:L2541" si="798">IF(AND(H2528&lt;&gt;0, J2528&lt;&gt;0, K2528&lt;&gt;0), H2528*J2528*K2528, "")</f>
        <v/>
      </c>
      <c r="M2528" s="116" t="str">
        <f>IF(L2528="", "", L2528/Veriler!$X$1)</f>
        <v/>
      </c>
      <c r="N2528" s="116" t="str">
        <f>IF(F2528&lt;&gt;"", "İthal Girdi", IF(Veriler!T2528="", "", IF(Veriler!S2528="H", "%0,5 üzerindedir", IF(Veriler!T2528&gt;0.1, "%10 sınırı aşılmıştır.", "Uygun"))))</f>
        <v>%0,5 üzerindedir</v>
      </c>
      <c r="O2528" s="116" t="str">
        <f t="shared" ref="O2528:O2541" si="799">IF(M2528=""," ",N2528)</f>
        <v xml:space="preserve"> </v>
      </c>
      <c r="P2528" s="117"/>
      <c r="Q2528" s="118"/>
      <c r="R2528" s="119" t="str">
        <f t="shared" ref="R2528:R2541" si="800">IFERROR(IF(AND(T2528&lt;&gt;"",L2528&lt;&gt;"",L2528&lt;&gt;0,T2528&lt;&gt;0),T2528/L2528,"")," ")</f>
        <v/>
      </c>
      <c r="S2528" s="133">
        <f>IFERROR(IF(M2528&lt;=0.005,IF(F2528="",L2528,0),IF(F2528&lt;&gt;"",0,IF(P2528="",0,IF(P2528="H",0,IF(Q2528&lt;Veriler!$G$2,L2528*Veriler!$G$2,L2528*Q2528)))))," ")</f>
        <v>0</v>
      </c>
      <c r="T2528" s="133">
        <f>IF(Veriler!T2528&lt;=0.1, S2528, IF(AND(Veriler!T2528&gt;0.1, F2528="", P2528="E"), IF(Q2528&gt;Veriler!$G$2, Q2528*S2528, IF(Q2528&lt;Veriler!$G$2, Veriler!$G$2*S2528, Q2528*S2528)), 0))</f>
        <v>0</v>
      </c>
      <c r="U2528" s="133" t="str">
        <f t="shared" ref="U2528:U2541" si="801">IF(T2528=0," ",T2528)</f>
        <v xml:space="preserve"> </v>
      </c>
      <c r="V2528" s="134" t="str">
        <f>IFERROR(IF(O2528="%10 sınırı aşılmıştır.",L2528-T2528,IFERROR(IF(F2528="",IF(S2528=1,0,IF(L2528-S2528=0,"",L2528-S2528)),IF(Veriler!M2528="",L2528,IF(L2528*Veriler!M2528=0,"",L2528*Veriler!M2528))),L2528)),0)</f>
        <v/>
      </c>
      <c r="W2528" s="146"/>
      <c r="X2528" s="146"/>
      <c r="Y2528" s="146"/>
    </row>
    <row r="2529" spans="1:25" s="99" customFormat="1" ht="54.75" customHeight="1" x14ac:dyDescent="0.25">
      <c r="A2529" s="96">
        <f t="shared" ref="A2529:A2541" si="802">A2528+1</f>
        <v>1864</v>
      </c>
      <c r="B2529" s="175"/>
      <c r="C2529" s="176"/>
      <c r="D2529" s="113"/>
      <c r="E2529" s="115"/>
      <c r="F2529" s="174"/>
      <c r="G2529" s="114" t="str">
        <f t="shared" si="797"/>
        <v/>
      </c>
      <c r="H2529" s="115"/>
      <c r="I2529" s="115"/>
      <c r="J2529" s="115"/>
      <c r="K2529" s="115"/>
      <c r="L2529" s="133" t="str">
        <f t="shared" si="798"/>
        <v/>
      </c>
      <c r="M2529" s="116" t="str">
        <f>IF(L2529="", "", L2529/Veriler!$X$1)</f>
        <v/>
      </c>
      <c r="N2529" s="116" t="str">
        <f>IF(F2529&lt;&gt;"", "İthal Girdi", IF(Veriler!T2529="", "", IF(Veriler!S2529="H", "%0,5 üzerindedir", IF(Veriler!T2529&gt;0.1, "%10 sınırı aşılmıştır.", "Uygun"))))</f>
        <v>%0,5 üzerindedir</v>
      </c>
      <c r="O2529" s="116" t="str">
        <f t="shared" si="799"/>
        <v xml:space="preserve"> </v>
      </c>
      <c r="P2529" s="117"/>
      <c r="Q2529" s="118"/>
      <c r="R2529" s="119" t="str">
        <f t="shared" si="800"/>
        <v/>
      </c>
      <c r="S2529" s="133">
        <f>IFERROR(IF(M2529&lt;=0.005,IF(F2529="",L2529,0),IF(F2529&lt;&gt;"",0,IF(P2529="",0,IF(P2529="H",0,IF(Q2529&lt;Veriler!$G$2,L2529*Veriler!$G$2,L2529*Q2529)))))," ")</f>
        <v>0</v>
      </c>
      <c r="T2529" s="133">
        <f>IF(Veriler!T2529&lt;=0.1, S2529, IF(AND(Veriler!T2529&gt;0.1, F2529="", P2529="E"), IF(Q2529&gt;Veriler!$G$2, Q2529*S2529, IF(Q2529&lt;Veriler!$G$2, Veriler!$G$2*S2529, Q2529*S2529)), 0))</f>
        <v>0</v>
      </c>
      <c r="U2529" s="133" t="str">
        <f t="shared" si="801"/>
        <v xml:space="preserve"> </v>
      </c>
      <c r="V2529" s="134" t="str">
        <f>IFERROR(IF(O2529="%10 sınırı aşılmıştır.",L2529-T2529,IFERROR(IF(F2529="",IF(S2529=1,0,IF(L2529-S2529=0,"",L2529-S2529)),IF(Veriler!M2529="",L2529,IF(L2529*Veriler!M2529=0,"",L2529*Veriler!M2529))),L2529)),0)</f>
        <v/>
      </c>
      <c r="W2529" s="146"/>
      <c r="X2529" s="146"/>
      <c r="Y2529" s="146"/>
    </row>
    <row r="2530" spans="1:25" s="99" customFormat="1" ht="54.75" customHeight="1" x14ac:dyDescent="0.25">
      <c r="A2530" s="96">
        <f t="shared" si="802"/>
        <v>1865</v>
      </c>
      <c r="B2530" s="175"/>
      <c r="C2530" s="176"/>
      <c r="D2530" s="113"/>
      <c r="E2530" s="115"/>
      <c r="F2530" s="174"/>
      <c r="G2530" s="114" t="str">
        <f t="shared" si="797"/>
        <v/>
      </c>
      <c r="H2530" s="115"/>
      <c r="I2530" s="115"/>
      <c r="J2530" s="115"/>
      <c r="K2530" s="115"/>
      <c r="L2530" s="133" t="str">
        <f t="shared" si="798"/>
        <v/>
      </c>
      <c r="M2530" s="116" t="str">
        <f>IF(L2530="", "", L2530/Veriler!$X$1)</f>
        <v/>
      </c>
      <c r="N2530" s="116" t="str">
        <f>IF(F2530&lt;&gt;"", "İthal Girdi", IF(Veriler!T2530="", "", IF(Veriler!S2530="H", "%0,5 üzerindedir", IF(Veriler!T2530&gt;0.1, "%10 sınırı aşılmıştır.", "Uygun"))))</f>
        <v>%0,5 üzerindedir</v>
      </c>
      <c r="O2530" s="116" t="str">
        <f t="shared" si="799"/>
        <v xml:space="preserve"> </v>
      </c>
      <c r="P2530" s="117"/>
      <c r="Q2530" s="118"/>
      <c r="R2530" s="119" t="str">
        <f t="shared" si="800"/>
        <v/>
      </c>
      <c r="S2530" s="133">
        <f>IFERROR(IF(M2530&lt;=0.005,IF(F2530="",L2530,0),IF(F2530&lt;&gt;"",0,IF(P2530="",0,IF(P2530="H",0,IF(Q2530&lt;Veriler!$G$2,L2530*Veriler!$G$2,L2530*Q2530)))))," ")</f>
        <v>0</v>
      </c>
      <c r="T2530" s="133">
        <f>IF(Veriler!T2530&lt;=0.1, S2530, IF(AND(Veriler!T2530&gt;0.1, F2530="", P2530="E"), IF(Q2530&gt;Veriler!$G$2, Q2530*S2530, IF(Q2530&lt;Veriler!$G$2, Veriler!$G$2*S2530, Q2530*S2530)), 0))</f>
        <v>0</v>
      </c>
      <c r="U2530" s="133" t="str">
        <f t="shared" si="801"/>
        <v xml:space="preserve"> </v>
      </c>
      <c r="V2530" s="134" t="str">
        <f>IFERROR(IF(O2530="%10 sınırı aşılmıştır.",L2530-T2530,IFERROR(IF(F2530="",IF(S2530=1,0,IF(L2530-S2530=0,"",L2530-S2530)),IF(Veriler!M2530="",L2530,IF(L2530*Veriler!M2530=0,"",L2530*Veriler!M2530))),L2530)),0)</f>
        <v/>
      </c>
      <c r="W2530" s="146"/>
      <c r="X2530" s="146"/>
      <c r="Y2530" s="146"/>
    </row>
    <row r="2531" spans="1:25" s="99" customFormat="1" ht="54.75" customHeight="1" x14ac:dyDescent="0.25">
      <c r="A2531" s="96">
        <f t="shared" si="802"/>
        <v>1866</v>
      </c>
      <c r="B2531" s="175"/>
      <c r="C2531" s="176"/>
      <c r="D2531" s="113"/>
      <c r="E2531" s="115"/>
      <c r="F2531" s="174"/>
      <c r="G2531" s="114" t="str">
        <f t="shared" si="797"/>
        <v/>
      </c>
      <c r="H2531" s="115"/>
      <c r="I2531" s="115"/>
      <c r="J2531" s="115"/>
      <c r="K2531" s="115"/>
      <c r="L2531" s="133" t="str">
        <f t="shared" si="798"/>
        <v/>
      </c>
      <c r="M2531" s="116" t="str">
        <f>IF(L2531="", "", L2531/Veriler!$X$1)</f>
        <v/>
      </c>
      <c r="N2531" s="116" t="str">
        <f>IF(F2531&lt;&gt;"", "İthal Girdi", IF(Veriler!T2531="", "", IF(Veriler!S2531="H", "%0,5 üzerindedir", IF(Veriler!T2531&gt;0.1, "%10 sınırı aşılmıştır.", "Uygun"))))</f>
        <v>%0,5 üzerindedir</v>
      </c>
      <c r="O2531" s="116" t="str">
        <f t="shared" si="799"/>
        <v xml:space="preserve"> </v>
      </c>
      <c r="P2531" s="117"/>
      <c r="Q2531" s="118"/>
      <c r="R2531" s="119" t="str">
        <f t="shared" si="800"/>
        <v/>
      </c>
      <c r="S2531" s="133">
        <f>IFERROR(IF(M2531&lt;=0.005,IF(F2531="",L2531,0),IF(F2531&lt;&gt;"",0,IF(P2531="",0,IF(P2531="H",0,IF(Q2531&lt;Veriler!$G$2,L2531*Veriler!$G$2,L2531*Q2531)))))," ")</f>
        <v>0</v>
      </c>
      <c r="T2531" s="133">
        <f>IF(Veriler!T2531&lt;=0.1, S2531, IF(AND(Veriler!T2531&gt;0.1, F2531="", P2531="E"), IF(Q2531&gt;Veriler!$G$2, Q2531*S2531, IF(Q2531&lt;Veriler!$G$2, Veriler!$G$2*S2531, Q2531*S2531)), 0))</f>
        <v>0</v>
      </c>
      <c r="U2531" s="133" t="str">
        <f t="shared" si="801"/>
        <v xml:space="preserve"> </v>
      </c>
      <c r="V2531" s="134" t="str">
        <f>IFERROR(IF(O2531="%10 sınırı aşılmıştır.",L2531-T2531,IFERROR(IF(F2531="",IF(S2531=1,0,IF(L2531-S2531=0,"",L2531-S2531)),IF(Veriler!M2531="",L2531,IF(L2531*Veriler!M2531=0,"",L2531*Veriler!M2531))),L2531)),0)</f>
        <v/>
      </c>
      <c r="W2531" s="146"/>
      <c r="X2531" s="146"/>
      <c r="Y2531" s="146"/>
    </row>
    <row r="2532" spans="1:25" s="99" customFormat="1" ht="54.75" customHeight="1" x14ac:dyDescent="0.25">
      <c r="A2532" s="96">
        <f t="shared" si="802"/>
        <v>1867</v>
      </c>
      <c r="B2532" s="175"/>
      <c r="C2532" s="176"/>
      <c r="D2532" s="113"/>
      <c r="E2532" s="115"/>
      <c r="F2532" s="174"/>
      <c r="G2532" s="114" t="str">
        <f t="shared" si="797"/>
        <v/>
      </c>
      <c r="H2532" s="115"/>
      <c r="I2532" s="115"/>
      <c r="J2532" s="115"/>
      <c r="K2532" s="115"/>
      <c r="L2532" s="133" t="str">
        <f t="shared" si="798"/>
        <v/>
      </c>
      <c r="M2532" s="116" t="str">
        <f>IF(L2532="", "", L2532/Veriler!$X$1)</f>
        <v/>
      </c>
      <c r="N2532" s="116" t="str">
        <f>IF(F2532&lt;&gt;"", "İthal Girdi", IF(Veriler!T2532="", "", IF(Veriler!S2532="H", "%0,5 üzerindedir", IF(Veriler!T2532&gt;0.1, "%10 sınırı aşılmıştır.", "Uygun"))))</f>
        <v>%0,5 üzerindedir</v>
      </c>
      <c r="O2532" s="116" t="str">
        <f t="shared" si="799"/>
        <v xml:space="preserve"> </v>
      </c>
      <c r="P2532" s="117"/>
      <c r="Q2532" s="118"/>
      <c r="R2532" s="119" t="str">
        <f t="shared" si="800"/>
        <v/>
      </c>
      <c r="S2532" s="133">
        <f>IFERROR(IF(M2532&lt;=0.005,IF(F2532="",L2532,0),IF(F2532&lt;&gt;"",0,IF(P2532="",0,IF(P2532="H",0,IF(Q2532&lt;Veriler!$G$2,L2532*Veriler!$G$2,L2532*Q2532)))))," ")</f>
        <v>0</v>
      </c>
      <c r="T2532" s="133">
        <f>IF(Veriler!T2532&lt;=0.1, S2532, IF(AND(Veriler!T2532&gt;0.1, F2532="", P2532="E"), IF(Q2532&gt;Veriler!$G$2, Q2532*S2532, IF(Q2532&lt;Veriler!$G$2, Veriler!$G$2*S2532, Q2532*S2532)), 0))</f>
        <v>0</v>
      </c>
      <c r="U2532" s="133" t="str">
        <f t="shared" si="801"/>
        <v xml:space="preserve"> </v>
      </c>
      <c r="V2532" s="134" t="str">
        <f>IFERROR(IF(O2532="%10 sınırı aşılmıştır.",L2532-T2532,IFERROR(IF(F2532="",IF(S2532=1,0,IF(L2532-S2532=0,"",L2532-S2532)),IF(Veriler!M2532="",L2532,IF(L2532*Veriler!M2532=0,"",L2532*Veriler!M2532))),L2532)),0)</f>
        <v/>
      </c>
      <c r="W2532" s="146"/>
      <c r="X2532" s="146"/>
      <c r="Y2532" s="146"/>
    </row>
    <row r="2533" spans="1:25" s="99" customFormat="1" ht="54.75" customHeight="1" x14ac:dyDescent="0.25">
      <c r="A2533" s="96">
        <f t="shared" si="802"/>
        <v>1868</v>
      </c>
      <c r="B2533" s="175"/>
      <c r="C2533" s="176"/>
      <c r="D2533" s="113"/>
      <c r="E2533" s="115"/>
      <c r="F2533" s="174"/>
      <c r="G2533" s="114" t="str">
        <f t="shared" si="797"/>
        <v/>
      </c>
      <c r="H2533" s="115"/>
      <c r="I2533" s="115"/>
      <c r="J2533" s="115"/>
      <c r="K2533" s="115"/>
      <c r="L2533" s="133" t="str">
        <f t="shared" si="798"/>
        <v/>
      </c>
      <c r="M2533" s="116" t="str">
        <f>IF(L2533="", "", L2533/Veriler!$X$1)</f>
        <v/>
      </c>
      <c r="N2533" s="116" t="str">
        <f>IF(F2533&lt;&gt;"", "İthal Girdi", IF(Veriler!T2533="", "", IF(Veriler!S2533="H", "%0,5 üzerindedir", IF(Veriler!T2533&gt;0.1, "%10 sınırı aşılmıştır.", "Uygun"))))</f>
        <v>%0,5 üzerindedir</v>
      </c>
      <c r="O2533" s="116" t="str">
        <f t="shared" si="799"/>
        <v xml:space="preserve"> </v>
      </c>
      <c r="P2533" s="117"/>
      <c r="Q2533" s="118"/>
      <c r="R2533" s="119" t="str">
        <f t="shared" si="800"/>
        <v/>
      </c>
      <c r="S2533" s="133">
        <f>IFERROR(IF(M2533&lt;=0.005,IF(F2533="",L2533,0),IF(F2533&lt;&gt;"",0,IF(P2533="",0,IF(P2533="H",0,IF(Q2533&lt;Veriler!$G$2,L2533*Veriler!$G$2,L2533*Q2533)))))," ")</f>
        <v>0</v>
      </c>
      <c r="T2533" s="133">
        <f>IF(Veriler!T2533&lt;=0.1, S2533, IF(AND(Veriler!T2533&gt;0.1, F2533="", P2533="E"), IF(Q2533&gt;Veriler!$G$2, Q2533*S2533, IF(Q2533&lt;Veriler!$G$2, Veriler!$G$2*S2533, Q2533*S2533)), 0))</f>
        <v>0</v>
      </c>
      <c r="U2533" s="133" t="str">
        <f t="shared" si="801"/>
        <v xml:space="preserve"> </v>
      </c>
      <c r="V2533" s="134" t="str">
        <f>IFERROR(IF(O2533="%10 sınırı aşılmıştır.",L2533-T2533,IFERROR(IF(F2533="",IF(S2533=1,0,IF(L2533-S2533=0,"",L2533-S2533)),IF(Veriler!M2533="",L2533,IF(L2533*Veriler!M2533=0,"",L2533*Veriler!M2533))),L2533)),0)</f>
        <v/>
      </c>
      <c r="W2533" s="146"/>
      <c r="X2533" s="146"/>
      <c r="Y2533" s="146"/>
    </row>
    <row r="2534" spans="1:25" s="99" customFormat="1" ht="54.75" customHeight="1" x14ac:dyDescent="0.25">
      <c r="A2534" s="96">
        <f t="shared" si="802"/>
        <v>1869</v>
      </c>
      <c r="B2534" s="175"/>
      <c r="C2534" s="176"/>
      <c r="D2534" s="113"/>
      <c r="E2534" s="115"/>
      <c r="F2534" s="174"/>
      <c r="G2534" s="114" t="str">
        <f t="shared" si="797"/>
        <v/>
      </c>
      <c r="H2534" s="115"/>
      <c r="I2534" s="115"/>
      <c r="J2534" s="115"/>
      <c r="K2534" s="115"/>
      <c r="L2534" s="133" t="str">
        <f t="shared" si="798"/>
        <v/>
      </c>
      <c r="M2534" s="116" t="str">
        <f>IF(L2534="", "", L2534/Veriler!$X$1)</f>
        <v/>
      </c>
      <c r="N2534" s="116" t="str">
        <f>IF(F2534&lt;&gt;"", "İthal Girdi", IF(Veriler!T2534="", "", IF(Veriler!S2534="H", "%0,5 üzerindedir", IF(Veriler!T2534&gt;0.1, "%10 sınırı aşılmıştır.", "Uygun"))))</f>
        <v>%0,5 üzerindedir</v>
      </c>
      <c r="O2534" s="116" t="str">
        <f t="shared" si="799"/>
        <v xml:space="preserve"> </v>
      </c>
      <c r="P2534" s="117"/>
      <c r="Q2534" s="118"/>
      <c r="R2534" s="119" t="str">
        <f t="shared" si="800"/>
        <v/>
      </c>
      <c r="S2534" s="133">
        <f>IFERROR(IF(M2534&lt;=0.005,IF(F2534="",L2534,0),IF(F2534&lt;&gt;"",0,IF(P2534="",0,IF(P2534="H",0,IF(Q2534&lt;Veriler!$G$2,L2534*Veriler!$G$2,L2534*Q2534)))))," ")</f>
        <v>0</v>
      </c>
      <c r="T2534" s="133">
        <f>IF(Veriler!T2534&lt;=0.1, S2534, IF(AND(Veriler!T2534&gt;0.1, F2534="", P2534="E"), IF(Q2534&gt;Veriler!$G$2, Q2534*S2534, IF(Q2534&lt;Veriler!$G$2, Veriler!$G$2*S2534, Q2534*S2534)), 0))</f>
        <v>0</v>
      </c>
      <c r="U2534" s="133" t="str">
        <f t="shared" si="801"/>
        <v xml:space="preserve"> </v>
      </c>
      <c r="V2534" s="134" t="str">
        <f>IFERROR(IF(O2534="%10 sınırı aşılmıştır.",L2534-T2534,IFERROR(IF(F2534="",IF(S2534=1,0,IF(L2534-S2534=0,"",L2534-S2534)),IF(Veriler!M2534="",L2534,IF(L2534*Veriler!M2534=0,"",L2534*Veriler!M2534))),L2534)),0)</f>
        <v/>
      </c>
      <c r="W2534" s="146"/>
      <c r="X2534" s="146"/>
      <c r="Y2534" s="146"/>
    </row>
    <row r="2535" spans="1:25" s="99" customFormat="1" ht="54.75" customHeight="1" x14ac:dyDescent="0.25">
      <c r="A2535" s="96">
        <f t="shared" si="802"/>
        <v>1870</v>
      </c>
      <c r="B2535" s="175"/>
      <c r="C2535" s="176"/>
      <c r="D2535" s="113"/>
      <c r="E2535" s="115"/>
      <c r="F2535" s="174"/>
      <c r="G2535" s="114" t="str">
        <f t="shared" si="797"/>
        <v/>
      </c>
      <c r="H2535" s="115"/>
      <c r="I2535" s="115"/>
      <c r="J2535" s="115"/>
      <c r="K2535" s="115"/>
      <c r="L2535" s="133" t="str">
        <f t="shared" si="798"/>
        <v/>
      </c>
      <c r="M2535" s="116" t="str">
        <f>IF(L2535="", "", L2535/Veriler!$X$1)</f>
        <v/>
      </c>
      <c r="N2535" s="116" t="str">
        <f>IF(F2535&lt;&gt;"", "İthal Girdi", IF(Veriler!T2535="", "", IF(Veriler!S2535="H", "%0,5 üzerindedir", IF(Veriler!T2535&gt;0.1, "%10 sınırı aşılmıştır.", "Uygun"))))</f>
        <v>%0,5 üzerindedir</v>
      </c>
      <c r="O2535" s="116" t="str">
        <f t="shared" si="799"/>
        <v xml:space="preserve"> </v>
      </c>
      <c r="P2535" s="117"/>
      <c r="Q2535" s="118"/>
      <c r="R2535" s="119" t="str">
        <f t="shared" si="800"/>
        <v/>
      </c>
      <c r="S2535" s="133">
        <f>IFERROR(IF(M2535&lt;=0.005,IF(F2535="",L2535,0),IF(F2535&lt;&gt;"",0,IF(P2535="",0,IF(P2535="H",0,IF(Q2535&lt;Veriler!$G$2,L2535*Veriler!$G$2,L2535*Q2535)))))," ")</f>
        <v>0</v>
      </c>
      <c r="T2535" s="133">
        <f>IF(Veriler!T2535&lt;=0.1, S2535, IF(AND(Veriler!T2535&gt;0.1, F2535="", P2535="E"), IF(Q2535&gt;Veriler!$G$2, Q2535*S2535, IF(Q2535&lt;Veriler!$G$2, Veriler!$G$2*S2535, Q2535*S2535)), 0))</f>
        <v>0</v>
      </c>
      <c r="U2535" s="133" t="str">
        <f t="shared" si="801"/>
        <v xml:space="preserve"> </v>
      </c>
      <c r="V2535" s="134" t="str">
        <f>IFERROR(IF(O2535="%10 sınırı aşılmıştır.",L2535-T2535,IFERROR(IF(F2535="",IF(S2535=1,0,IF(L2535-S2535=0,"",L2535-S2535)),IF(Veriler!M2535="",L2535,IF(L2535*Veriler!M2535=0,"",L2535*Veriler!M2535))),L2535)),0)</f>
        <v/>
      </c>
      <c r="W2535" s="146"/>
      <c r="X2535" s="146"/>
      <c r="Y2535" s="146"/>
    </row>
    <row r="2536" spans="1:25" s="99" customFormat="1" ht="54.75" customHeight="1" x14ac:dyDescent="0.25">
      <c r="A2536" s="96">
        <f t="shared" si="802"/>
        <v>1871</v>
      </c>
      <c r="B2536" s="175"/>
      <c r="C2536" s="176"/>
      <c r="D2536" s="113"/>
      <c r="E2536" s="115"/>
      <c r="F2536" s="174"/>
      <c r="G2536" s="114" t="str">
        <f t="shared" si="797"/>
        <v/>
      </c>
      <c r="H2536" s="115"/>
      <c r="I2536" s="115"/>
      <c r="J2536" s="115"/>
      <c r="K2536" s="115"/>
      <c r="L2536" s="133" t="str">
        <f t="shared" si="798"/>
        <v/>
      </c>
      <c r="M2536" s="116" t="str">
        <f>IF(L2536="", "", L2536/Veriler!$X$1)</f>
        <v/>
      </c>
      <c r="N2536" s="116" t="str">
        <f>IF(F2536&lt;&gt;"", "İthal Girdi", IF(Veriler!T2536="", "", IF(Veriler!S2536="H", "%0,5 üzerindedir", IF(Veriler!T2536&gt;0.1, "%10 sınırı aşılmıştır.", "Uygun"))))</f>
        <v>%0,5 üzerindedir</v>
      </c>
      <c r="O2536" s="116" t="str">
        <f t="shared" si="799"/>
        <v xml:space="preserve"> </v>
      </c>
      <c r="P2536" s="117"/>
      <c r="Q2536" s="118"/>
      <c r="R2536" s="119" t="str">
        <f t="shared" si="800"/>
        <v/>
      </c>
      <c r="S2536" s="133">
        <f>IFERROR(IF(M2536&lt;=0.005,IF(F2536="",L2536,0),IF(F2536&lt;&gt;"",0,IF(P2536="",0,IF(P2536="H",0,IF(Q2536&lt;Veriler!$G$2,L2536*Veriler!$G$2,L2536*Q2536)))))," ")</f>
        <v>0</v>
      </c>
      <c r="T2536" s="133">
        <f>IF(Veriler!T2536&lt;=0.1, S2536, IF(AND(Veriler!T2536&gt;0.1, F2536="", P2536="E"), IF(Q2536&gt;Veriler!$G$2, Q2536*S2536, IF(Q2536&lt;Veriler!$G$2, Veriler!$G$2*S2536, Q2536*S2536)), 0))</f>
        <v>0</v>
      </c>
      <c r="U2536" s="133" t="str">
        <f t="shared" si="801"/>
        <v xml:space="preserve"> </v>
      </c>
      <c r="V2536" s="134" t="str">
        <f>IFERROR(IF(O2536="%10 sınırı aşılmıştır.",L2536-T2536,IFERROR(IF(F2536="",IF(S2536=1,0,IF(L2536-S2536=0,"",L2536-S2536)),IF(Veriler!M2536="",L2536,IF(L2536*Veriler!M2536=0,"",L2536*Veriler!M2536))),L2536)),0)</f>
        <v/>
      </c>
      <c r="W2536" s="146"/>
      <c r="X2536" s="146"/>
      <c r="Y2536" s="146"/>
    </row>
    <row r="2537" spans="1:25" s="99" customFormat="1" ht="54.75" customHeight="1" x14ac:dyDescent="0.25">
      <c r="A2537" s="96">
        <f t="shared" si="802"/>
        <v>1872</v>
      </c>
      <c r="B2537" s="175"/>
      <c r="C2537" s="176"/>
      <c r="D2537" s="113"/>
      <c r="E2537" s="115"/>
      <c r="F2537" s="174"/>
      <c r="G2537" s="114" t="str">
        <f t="shared" si="797"/>
        <v/>
      </c>
      <c r="H2537" s="115"/>
      <c r="I2537" s="115"/>
      <c r="J2537" s="115"/>
      <c r="K2537" s="115"/>
      <c r="L2537" s="133" t="str">
        <f t="shared" si="798"/>
        <v/>
      </c>
      <c r="M2537" s="116" t="str">
        <f>IF(L2537="", "", L2537/Veriler!$X$1)</f>
        <v/>
      </c>
      <c r="N2537" s="116" t="str">
        <f>IF(F2537&lt;&gt;"", "İthal Girdi", IF(Veriler!T2537="", "", IF(Veriler!S2537="H", "%0,5 üzerindedir", IF(Veriler!T2537&gt;0.1, "%10 sınırı aşılmıştır.", "Uygun"))))</f>
        <v>%0,5 üzerindedir</v>
      </c>
      <c r="O2537" s="116" t="str">
        <f t="shared" si="799"/>
        <v xml:space="preserve"> </v>
      </c>
      <c r="P2537" s="117"/>
      <c r="Q2537" s="118"/>
      <c r="R2537" s="119" t="str">
        <f t="shared" si="800"/>
        <v/>
      </c>
      <c r="S2537" s="133">
        <f>IFERROR(IF(M2537&lt;=0.005,IF(F2537="",L2537,0),IF(F2537&lt;&gt;"",0,IF(P2537="",0,IF(P2537="H",0,IF(Q2537&lt;Veriler!$G$2,L2537*Veriler!$G$2,L2537*Q2537)))))," ")</f>
        <v>0</v>
      </c>
      <c r="T2537" s="133">
        <f>IF(Veriler!T2537&lt;=0.1, S2537, IF(AND(Veriler!T2537&gt;0.1, F2537="", P2537="E"), IF(Q2537&gt;Veriler!$G$2, Q2537*S2537, IF(Q2537&lt;Veriler!$G$2, Veriler!$G$2*S2537, Q2537*S2537)), 0))</f>
        <v>0</v>
      </c>
      <c r="U2537" s="133" t="str">
        <f t="shared" si="801"/>
        <v xml:space="preserve"> </v>
      </c>
      <c r="V2537" s="134" t="str">
        <f>IFERROR(IF(O2537="%10 sınırı aşılmıştır.",L2537-T2537,IFERROR(IF(F2537="",IF(S2537=1,0,IF(L2537-S2537=0,"",L2537-S2537)),IF(Veriler!M2537="",L2537,IF(L2537*Veriler!M2537=0,"",L2537*Veriler!M2537))),L2537)),0)</f>
        <v/>
      </c>
      <c r="W2537" s="146"/>
      <c r="X2537" s="146"/>
      <c r="Y2537" s="146"/>
    </row>
    <row r="2538" spans="1:25" s="99" customFormat="1" ht="54.75" customHeight="1" x14ac:dyDescent="0.25">
      <c r="A2538" s="96">
        <f t="shared" si="802"/>
        <v>1873</v>
      </c>
      <c r="B2538" s="175"/>
      <c r="C2538" s="176"/>
      <c r="D2538" s="113"/>
      <c r="E2538" s="115"/>
      <c r="F2538" s="174"/>
      <c r="G2538" s="114" t="str">
        <f t="shared" si="797"/>
        <v/>
      </c>
      <c r="H2538" s="115"/>
      <c r="I2538" s="115"/>
      <c r="J2538" s="115"/>
      <c r="K2538" s="115"/>
      <c r="L2538" s="133" t="str">
        <f t="shared" si="798"/>
        <v/>
      </c>
      <c r="M2538" s="116" t="str">
        <f>IF(L2538="", "", L2538/Veriler!$X$1)</f>
        <v/>
      </c>
      <c r="N2538" s="116" t="str">
        <f>IF(F2538&lt;&gt;"", "İthal Girdi", IF(Veriler!T2538="", "", IF(Veriler!S2538="H", "%0,5 üzerindedir", IF(Veriler!T2538&gt;0.1, "%10 sınırı aşılmıştır.", "Uygun"))))</f>
        <v>%0,5 üzerindedir</v>
      </c>
      <c r="O2538" s="116" t="str">
        <f t="shared" si="799"/>
        <v xml:space="preserve"> </v>
      </c>
      <c r="P2538" s="117"/>
      <c r="Q2538" s="118"/>
      <c r="R2538" s="119" t="str">
        <f t="shared" si="800"/>
        <v/>
      </c>
      <c r="S2538" s="133">
        <f>IFERROR(IF(M2538&lt;=0.005,IF(F2538="",L2538,0),IF(F2538&lt;&gt;"",0,IF(P2538="",0,IF(P2538="H",0,IF(Q2538&lt;Veriler!$G$2,L2538*Veriler!$G$2,L2538*Q2538)))))," ")</f>
        <v>0</v>
      </c>
      <c r="T2538" s="133">
        <f>IF(Veriler!T2538&lt;=0.1, S2538, IF(AND(Veriler!T2538&gt;0.1, F2538="", P2538="E"), IF(Q2538&gt;Veriler!$G$2, Q2538*S2538, IF(Q2538&lt;Veriler!$G$2, Veriler!$G$2*S2538, Q2538*S2538)), 0))</f>
        <v>0</v>
      </c>
      <c r="U2538" s="133" t="str">
        <f t="shared" si="801"/>
        <v xml:space="preserve"> </v>
      </c>
      <c r="V2538" s="134" t="str">
        <f>IFERROR(IF(O2538="%10 sınırı aşılmıştır.",L2538-T2538,IFERROR(IF(F2538="",IF(S2538=1,0,IF(L2538-S2538=0,"",L2538-S2538)),IF(Veriler!M2538="",L2538,IF(L2538*Veriler!M2538=0,"",L2538*Veriler!M2538))),L2538)),0)</f>
        <v/>
      </c>
      <c r="W2538" s="146"/>
      <c r="X2538" s="146"/>
      <c r="Y2538" s="146"/>
    </row>
    <row r="2539" spans="1:25" s="99" customFormat="1" ht="54.75" customHeight="1" x14ac:dyDescent="0.25">
      <c r="A2539" s="96">
        <f t="shared" si="802"/>
        <v>1874</v>
      </c>
      <c r="B2539" s="175"/>
      <c r="C2539" s="176"/>
      <c r="D2539" s="113"/>
      <c r="E2539" s="115"/>
      <c r="F2539" s="174"/>
      <c r="G2539" s="114" t="str">
        <f t="shared" si="797"/>
        <v/>
      </c>
      <c r="H2539" s="115"/>
      <c r="I2539" s="115"/>
      <c r="J2539" s="115"/>
      <c r="K2539" s="115"/>
      <c r="L2539" s="133" t="str">
        <f t="shared" si="798"/>
        <v/>
      </c>
      <c r="M2539" s="116" t="str">
        <f>IF(L2539="", "", L2539/Veriler!$X$1)</f>
        <v/>
      </c>
      <c r="N2539" s="116" t="str">
        <f>IF(F2539&lt;&gt;"", "İthal Girdi", IF(Veriler!T2539="", "", IF(Veriler!S2539="H", "%0,5 üzerindedir", IF(Veriler!T2539&gt;0.1, "%10 sınırı aşılmıştır.", "Uygun"))))</f>
        <v>%0,5 üzerindedir</v>
      </c>
      <c r="O2539" s="116" t="str">
        <f t="shared" si="799"/>
        <v xml:space="preserve"> </v>
      </c>
      <c r="P2539" s="117"/>
      <c r="Q2539" s="118"/>
      <c r="R2539" s="119" t="str">
        <f t="shared" si="800"/>
        <v/>
      </c>
      <c r="S2539" s="133">
        <f>IFERROR(IF(M2539&lt;=0.005,IF(F2539="",L2539,0),IF(F2539&lt;&gt;"",0,IF(P2539="",0,IF(P2539="H",0,IF(Q2539&lt;Veriler!$G$2,L2539*Veriler!$G$2,L2539*Q2539)))))," ")</f>
        <v>0</v>
      </c>
      <c r="T2539" s="133">
        <f>IF(Veriler!T2539&lt;=0.1, S2539, IF(AND(Veriler!T2539&gt;0.1, F2539="", P2539="E"), IF(Q2539&gt;Veriler!$G$2, Q2539*S2539, IF(Q2539&lt;Veriler!$G$2, Veriler!$G$2*S2539, Q2539*S2539)), 0))</f>
        <v>0</v>
      </c>
      <c r="U2539" s="133" t="str">
        <f t="shared" si="801"/>
        <v xml:space="preserve"> </v>
      </c>
      <c r="V2539" s="134" t="str">
        <f>IFERROR(IF(O2539="%10 sınırı aşılmıştır.",L2539-T2539,IFERROR(IF(F2539="",IF(S2539=1,0,IF(L2539-S2539=0,"",L2539-S2539)),IF(Veriler!M2539="",L2539,IF(L2539*Veriler!M2539=0,"",L2539*Veriler!M2539))),L2539)),0)</f>
        <v/>
      </c>
      <c r="W2539" s="146"/>
      <c r="X2539" s="146"/>
      <c r="Y2539" s="146"/>
    </row>
    <row r="2540" spans="1:25" s="99" customFormat="1" ht="54.75" customHeight="1" x14ac:dyDescent="0.25">
      <c r="A2540" s="96">
        <f t="shared" si="802"/>
        <v>1875</v>
      </c>
      <c r="B2540" s="175"/>
      <c r="C2540" s="176"/>
      <c r="D2540" s="113"/>
      <c r="E2540" s="115"/>
      <c r="F2540" s="174"/>
      <c r="G2540" s="114" t="str">
        <f t="shared" si="797"/>
        <v/>
      </c>
      <c r="H2540" s="115"/>
      <c r="I2540" s="115"/>
      <c r="J2540" s="115"/>
      <c r="K2540" s="115"/>
      <c r="L2540" s="133" t="str">
        <f t="shared" si="798"/>
        <v/>
      </c>
      <c r="M2540" s="116" t="str">
        <f>IF(L2540="", "", L2540/Veriler!$X$1)</f>
        <v/>
      </c>
      <c r="N2540" s="116" t="str">
        <f>IF(F2540&lt;&gt;"", "İthal Girdi", IF(Veriler!T2540="", "", IF(Veriler!S2540="H", "%0,5 üzerindedir", IF(Veriler!T2540&gt;0.1, "%10 sınırı aşılmıştır.", "Uygun"))))</f>
        <v>%0,5 üzerindedir</v>
      </c>
      <c r="O2540" s="116" t="str">
        <f t="shared" si="799"/>
        <v xml:space="preserve"> </v>
      </c>
      <c r="P2540" s="117"/>
      <c r="Q2540" s="118"/>
      <c r="R2540" s="119" t="str">
        <f t="shared" si="800"/>
        <v/>
      </c>
      <c r="S2540" s="133">
        <f>IFERROR(IF(M2540&lt;=0.005,IF(F2540="",L2540,0),IF(F2540&lt;&gt;"",0,IF(P2540="",0,IF(P2540="H",0,IF(Q2540&lt;Veriler!$G$2,L2540*Veriler!$G$2,L2540*Q2540)))))," ")</f>
        <v>0</v>
      </c>
      <c r="T2540" s="133">
        <f>IF(Veriler!T2540&lt;=0.1, S2540, IF(AND(Veriler!T2540&gt;0.1, F2540="", P2540="E"), IF(Q2540&gt;Veriler!$G$2, Q2540*S2540, IF(Q2540&lt;Veriler!$G$2, Veriler!$G$2*S2540, Q2540*S2540)), 0))</f>
        <v>0</v>
      </c>
      <c r="U2540" s="133" t="str">
        <f t="shared" si="801"/>
        <v xml:space="preserve"> </v>
      </c>
      <c r="V2540" s="134" t="str">
        <f>IFERROR(IF(O2540="%10 sınırı aşılmıştır.",L2540-T2540,IFERROR(IF(F2540="",IF(S2540=1,0,IF(L2540-S2540=0,"",L2540-S2540)),IF(Veriler!M2540="",L2540,IF(L2540*Veriler!M2540=0,"",L2540*Veriler!M2540))),L2540)),0)</f>
        <v/>
      </c>
      <c r="W2540" s="146"/>
      <c r="X2540" s="146"/>
      <c r="Y2540" s="146"/>
    </row>
    <row r="2541" spans="1:25" s="99" customFormat="1" ht="54.75" customHeight="1" x14ac:dyDescent="0.25">
      <c r="A2541" s="96">
        <f t="shared" si="802"/>
        <v>1876</v>
      </c>
      <c r="B2541" s="175"/>
      <c r="C2541" s="176"/>
      <c r="D2541" s="113"/>
      <c r="E2541" s="115"/>
      <c r="F2541" s="174"/>
      <c r="G2541" s="114" t="str">
        <f t="shared" si="797"/>
        <v/>
      </c>
      <c r="H2541" s="115"/>
      <c r="I2541" s="115"/>
      <c r="J2541" s="115"/>
      <c r="K2541" s="115"/>
      <c r="L2541" s="133" t="str">
        <f t="shared" si="798"/>
        <v/>
      </c>
      <c r="M2541" s="116" t="str">
        <f>IF(L2541="", "", L2541/Veriler!$X$1)</f>
        <v/>
      </c>
      <c r="N2541" s="116" t="str">
        <f>IF(F2541&lt;&gt;"", "İthal Girdi", IF(Veriler!T2541="", "", IF(Veriler!S2541="H", "%0,5 üzerindedir", IF(Veriler!T2541&gt;0.1, "%10 sınırı aşılmıştır.", "Uygun"))))</f>
        <v>%0,5 üzerindedir</v>
      </c>
      <c r="O2541" s="116" t="str">
        <f t="shared" si="799"/>
        <v xml:space="preserve"> </v>
      </c>
      <c r="P2541" s="117"/>
      <c r="Q2541" s="118"/>
      <c r="R2541" s="119" t="str">
        <f t="shared" si="800"/>
        <v/>
      </c>
      <c r="S2541" s="133">
        <f>IFERROR(IF(M2541&lt;=0.005,IF(F2541="",L2541,0),IF(F2541&lt;&gt;"",0,IF(P2541="",0,IF(P2541="H",0,IF(Q2541&lt;Veriler!$G$2,L2541*Veriler!$G$2,L2541*Q2541)))))," ")</f>
        <v>0</v>
      </c>
      <c r="T2541" s="133">
        <f>IF(Veriler!T2541&lt;=0.1, S2541, IF(AND(Veriler!T2541&gt;0.1, F2541="", P2541="E"), IF(Q2541&gt;Veriler!$G$2, Q2541*S2541, IF(Q2541&lt;Veriler!$G$2, Veriler!$G$2*S2541, Q2541*S2541)), 0))</f>
        <v>0</v>
      </c>
      <c r="U2541" s="133" t="str">
        <f t="shared" si="801"/>
        <v xml:space="preserve"> </v>
      </c>
      <c r="V2541" s="134" t="str">
        <f>IFERROR(IF(O2541="%10 sınırı aşılmıştır.",L2541-T2541,IFERROR(IF(F2541="",IF(S2541=1,0,IF(L2541-S2541=0,"",L2541-S2541)),IF(Veriler!M2541="",L2541,IF(L2541*Veriler!M2541=0,"",L2541*Veriler!M2541))),L2541)),0)</f>
        <v/>
      </c>
      <c r="W2541" s="146"/>
      <c r="X2541" s="146"/>
      <c r="Y2541" s="146"/>
    </row>
    <row r="2542" spans="1:25" s="99" customFormat="1" ht="24" customHeight="1" x14ac:dyDescent="0.25">
      <c r="A2542" s="103"/>
      <c r="B2542" s="104"/>
      <c r="C2542" s="104"/>
      <c r="D2542" s="104"/>
      <c r="E2542" s="103"/>
      <c r="F2542" s="135"/>
      <c r="G2542" s="157"/>
      <c r="H2542" s="103"/>
      <c r="I2542" s="103"/>
      <c r="J2542" s="103"/>
      <c r="K2542" s="103"/>
      <c r="L2542" s="136">
        <f>SUM(L2513:L2526,L2528:L2541)</f>
        <v>0</v>
      </c>
      <c r="M2542" s="158"/>
      <c r="N2542" s="158"/>
      <c r="O2542" s="158"/>
      <c r="P2542" s="105"/>
      <c r="Q2542" s="106"/>
      <c r="R2542" s="159"/>
      <c r="S2542" s="160"/>
      <c r="T2542" s="160"/>
      <c r="U2542" s="160"/>
      <c r="V2542" s="160"/>
      <c r="W2542" s="146"/>
      <c r="X2542" s="146"/>
      <c r="Y2542" s="146"/>
    </row>
    <row r="2543" spans="1:25" s="99" customFormat="1" ht="31.5" customHeight="1" x14ac:dyDescent="0.25">
      <c r="A2543" s="103"/>
      <c r="B2543" s="104"/>
      <c r="C2543" s="104"/>
      <c r="D2543" s="104"/>
      <c r="E2543" s="103"/>
      <c r="F2543" s="135"/>
      <c r="G2543" s="157"/>
      <c r="H2543" s="103"/>
      <c r="I2543" s="103"/>
      <c r="J2543" s="103"/>
      <c r="K2543" s="103"/>
      <c r="L2543" s="161"/>
      <c r="M2543" s="158"/>
      <c r="N2543" s="158"/>
      <c r="O2543" s="158"/>
      <c r="P2543" s="105"/>
      <c r="Q2543" s="106"/>
      <c r="R2543" s="159"/>
      <c r="S2543" s="162" t="s">
        <v>57</v>
      </c>
      <c r="T2543" s="162" t="s">
        <v>57</v>
      </c>
      <c r="U2543" s="162" t="s">
        <v>57</v>
      </c>
      <c r="V2543" s="163" t="s">
        <v>58</v>
      </c>
      <c r="W2543" s="146"/>
      <c r="X2543" s="146"/>
      <c r="Y2543" s="146"/>
    </row>
    <row r="2544" spans="1:25" s="99" customFormat="1" ht="58.5" customHeight="1" x14ac:dyDescent="0.25">
      <c r="A2544" s="185" t="s">
        <v>59</v>
      </c>
      <c r="B2544" s="180"/>
      <c r="C2544" s="180"/>
      <c r="D2544" s="180"/>
      <c r="E2544" s="180"/>
      <c r="F2544" s="180"/>
      <c r="G2544" s="180"/>
      <c r="H2544" s="180"/>
      <c r="I2544" s="180"/>
      <c r="J2544" s="180"/>
      <c r="K2544" s="180"/>
      <c r="L2544" s="180"/>
      <c r="M2544" s="180"/>
      <c r="N2544" s="180"/>
      <c r="O2544" s="180"/>
      <c r="P2544" s="180"/>
      <c r="Q2544" s="180"/>
      <c r="R2544" s="176"/>
      <c r="S2544" s="137">
        <f>SUM(S2506,S2513:S2526,S2528:S2541)</f>
        <v>0</v>
      </c>
      <c r="T2544" s="137" t="str">
        <f>IF(SUM(T2513:T2526,T2528:T2541)=0," ",SUM(T2513:T2526,T2528:T2541))</f>
        <v xml:space="preserve"> </v>
      </c>
      <c r="U2544" s="137" t="str">
        <f>IF(SUM(U2513:U2526,U2528:U2541)=0," ",SUM(U2513:U2526,U2528:U2541))</f>
        <v xml:space="preserve"> </v>
      </c>
      <c r="V2544" s="137" t="str">
        <f>IF(SUM(V2513:V2526,V2528:V2541)=0," ",SUM(V2513:V2526,V2528:V2541))</f>
        <v xml:space="preserve"> </v>
      </c>
      <c r="W2544" s="146"/>
      <c r="X2544" s="164">
        <f>SUM(U2513:U2526,U2528:U2541)</f>
        <v>0</v>
      </c>
      <c r="Y2544" s="164">
        <f>SUM(V2513:V2526,V2528:V2541)</f>
        <v>0</v>
      </c>
    </row>
    <row r="2545" spans="1:25" x14ac:dyDescent="0.3">
      <c r="A2545" s="34"/>
      <c r="G2545" s="146"/>
      <c r="L2545" s="146"/>
      <c r="M2545" s="146"/>
      <c r="N2545" s="146"/>
      <c r="O2545" s="146"/>
      <c r="R2545" s="146"/>
      <c r="S2545" s="146"/>
      <c r="T2545" s="146"/>
      <c r="U2545" s="146"/>
      <c r="V2545" s="146"/>
      <c r="W2545" s="146"/>
      <c r="X2545" s="146"/>
      <c r="Y2545" s="146"/>
    </row>
    <row r="2546" spans="1:25" x14ac:dyDescent="0.3">
      <c r="A2546" s="186" t="s">
        <v>60</v>
      </c>
      <c r="B2546" s="187"/>
      <c r="C2546" s="187"/>
      <c r="D2546" s="187"/>
      <c r="E2546" s="187"/>
      <c r="F2546" s="187"/>
      <c r="G2546" s="187"/>
      <c r="H2546" s="187"/>
      <c r="I2546" s="187"/>
      <c r="J2546" s="187"/>
      <c r="K2546" s="187"/>
      <c r="L2546" s="187"/>
      <c r="M2546" s="187"/>
      <c r="N2546" s="187"/>
      <c r="O2546" s="187"/>
      <c r="P2546" s="187"/>
      <c r="Q2546" s="187"/>
      <c r="R2546" s="187"/>
      <c r="S2546" s="187"/>
      <c r="T2546" s="187"/>
      <c r="U2546" s="187"/>
      <c r="V2546" s="187"/>
      <c r="W2546" s="146"/>
      <c r="X2546" s="146"/>
      <c r="Y2546" s="146"/>
    </row>
    <row r="2547" spans="1:25" s="99" customFormat="1" ht="41.25" customHeight="1" x14ac:dyDescent="0.25">
      <c r="A2547" s="189" t="s">
        <v>38</v>
      </c>
      <c r="B2547" s="180"/>
      <c r="C2547" s="180"/>
      <c r="D2547" s="180"/>
      <c r="E2547" s="180"/>
      <c r="F2547" s="180"/>
      <c r="G2547" s="180"/>
      <c r="H2547" s="180"/>
      <c r="I2547" s="180"/>
      <c r="J2547" s="180"/>
      <c r="K2547" s="180"/>
      <c r="L2547" s="180"/>
      <c r="M2547" s="180"/>
      <c r="N2547" s="180"/>
      <c r="O2547" s="180"/>
      <c r="P2547" s="180"/>
      <c r="Q2547" s="180"/>
      <c r="R2547" s="180"/>
      <c r="S2547" s="180"/>
      <c r="T2547" s="180"/>
      <c r="U2547" s="180"/>
      <c r="V2547" s="176"/>
      <c r="W2547" s="146"/>
      <c r="X2547" s="146"/>
      <c r="Y2547" s="146"/>
    </row>
    <row r="2548" spans="1:25" s="100" customFormat="1" ht="35.25" customHeight="1" x14ac:dyDescent="0.25">
      <c r="A2548" s="179" t="s">
        <v>39</v>
      </c>
      <c r="B2548" s="180"/>
      <c r="C2548" s="180"/>
      <c r="D2548" s="180"/>
      <c r="E2548" s="180"/>
      <c r="F2548" s="180"/>
      <c r="G2548" s="180"/>
      <c r="H2548" s="180"/>
      <c r="I2548" s="180"/>
      <c r="J2548" s="180"/>
      <c r="K2548" s="180"/>
      <c r="L2548" s="180"/>
      <c r="M2548" s="180"/>
      <c r="N2548" s="180"/>
      <c r="O2548" s="180"/>
      <c r="P2548" s="180"/>
      <c r="Q2548" s="180"/>
      <c r="R2548" s="176"/>
      <c r="S2548" s="147"/>
      <c r="T2548" s="148"/>
      <c r="U2548" s="149" t="s">
        <v>40</v>
      </c>
      <c r="V2548" s="150">
        <f>V2510+1</f>
        <v>68</v>
      </c>
      <c r="W2548" s="146"/>
      <c r="X2548" s="146"/>
      <c r="Y2548" s="146"/>
    </row>
    <row r="2549" spans="1:25" s="99" customFormat="1" ht="81" customHeight="1" x14ac:dyDescent="0.25">
      <c r="A2549" s="110" t="s">
        <v>3</v>
      </c>
      <c r="B2549" s="188" t="s">
        <v>41</v>
      </c>
      <c r="C2549" s="176"/>
      <c r="D2549" s="111" t="s">
        <v>42</v>
      </c>
      <c r="E2549" s="110" t="s">
        <v>324</v>
      </c>
      <c r="F2549" s="111" t="s">
        <v>325</v>
      </c>
      <c r="G2549" s="151" t="s">
        <v>43</v>
      </c>
      <c r="H2549" s="110" t="s">
        <v>44</v>
      </c>
      <c r="I2549" s="110" t="s">
        <v>8</v>
      </c>
      <c r="J2549" s="110" t="s">
        <v>45</v>
      </c>
      <c r="K2549" s="110" t="s">
        <v>46</v>
      </c>
      <c r="L2549" s="152" t="s">
        <v>47</v>
      </c>
      <c r="M2549" s="153" t="s">
        <v>48</v>
      </c>
      <c r="N2549" s="154" t="s">
        <v>49</v>
      </c>
      <c r="O2549" s="154" t="s">
        <v>49</v>
      </c>
      <c r="P2549" s="112" t="s">
        <v>50</v>
      </c>
      <c r="Q2549" s="110" t="s">
        <v>51</v>
      </c>
      <c r="R2549" s="155" t="s">
        <v>52</v>
      </c>
      <c r="S2549" s="156" t="s">
        <v>53</v>
      </c>
      <c r="T2549" s="156" t="s">
        <v>54</v>
      </c>
      <c r="U2549" s="152" t="s">
        <v>54</v>
      </c>
      <c r="V2549" s="152" t="s">
        <v>55</v>
      </c>
      <c r="W2549" s="146"/>
      <c r="X2549" s="146"/>
      <c r="Y2549" s="146"/>
    </row>
    <row r="2550" spans="1:25" s="99" customFormat="1" ht="45" customHeight="1" x14ac:dyDescent="0.25">
      <c r="A2550" s="101"/>
      <c r="B2550" s="177" t="s">
        <v>56</v>
      </c>
      <c r="C2550" s="178"/>
      <c r="D2550" s="102"/>
      <c r="E2550" s="170"/>
      <c r="F2550" s="102"/>
      <c r="G2550" s="95"/>
      <c r="H2550" s="102"/>
      <c r="I2550" s="102"/>
      <c r="J2550" s="102"/>
      <c r="K2550" s="102"/>
      <c r="L2550" s="95"/>
      <c r="M2550" s="95"/>
      <c r="N2550" s="95"/>
      <c r="O2550" s="95"/>
      <c r="P2550" s="102"/>
      <c r="Q2550" s="102"/>
      <c r="R2550" s="190"/>
      <c r="S2550" s="184"/>
      <c r="T2550" s="95"/>
      <c r="U2550" s="95"/>
      <c r="V2550" s="95"/>
      <c r="W2550" s="146"/>
      <c r="X2550" s="146"/>
      <c r="Y2550" s="146"/>
    </row>
    <row r="2551" spans="1:25" s="99" customFormat="1" ht="54.75" customHeight="1" x14ac:dyDescent="0.25">
      <c r="A2551" s="96">
        <f>A2541+1</f>
        <v>1877</v>
      </c>
      <c r="B2551" s="181"/>
      <c r="C2551" s="182"/>
      <c r="D2551" s="113"/>
      <c r="E2551" s="115"/>
      <c r="F2551" s="174"/>
      <c r="G2551" s="114" t="str">
        <f t="shared" ref="G2551:G2564" si="803">IF(AND(F2551&lt;&gt;"",V2551&lt;&gt;"",L2551&lt;&gt;0),V2551/L2551,"")</f>
        <v/>
      </c>
      <c r="H2551" s="115"/>
      <c r="I2551" s="115"/>
      <c r="J2551" s="115"/>
      <c r="K2551" s="115"/>
      <c r="L2551" s="133" t="str">
        <f t="shared" ref="L2551:L2564" si="804">IF(AND(H2551&lt;&gt;0, J2551&lt;&gt;0, K2551&lt;&gt;0), H2551*J2551*K2551, "")</f>
        <v/>
      </c>
      <c r="M2551" s="116" t="str">
        <f>IF(L2551="", "", L2551/Veriler!$X$1)</f>
        <v/>
      </c>
      <c r="N2551" s="116" t="str">
        <f>IF(F2551&lt;&gt;"", "İthal Girdi", IF(Veriler!T2551="", "", IF(Veriler!S2551="H", "%0,5 üzerindedir", IF(Veriler!T2551&gt;0.1, "%10 sınırı aşılmıştır.", "Uygun"))))</f>
        <v>%0,5 üzerindedir</v>
      </c>
      <c r="O2551" s="116" t="str">
        <f t="shared" ref="O2551:O2564" si="805">IF(M2551=""," ",N2551)</f>
        <v xml:space="preserve"> </v>
      </c>
      <c r="P2551" s="117"/>
      <c r="Q2551" s="118"/>
      <c r="R2551" s="119" t="str">
        <f t="shared" ref="R2551:R2564" si="806">IFERROR(IF(AND(T2551&lt;&gt;"",L2551&lt;&gt;"",L2551&lt;&gt;0,T2551&lt;&gt;0),T2551/L2551,"")," ")</f>
        <v/>
      </c>
      <c r="S2551" s="133">
        <f>IFERROR(IF(M2551&lt;=0.005,IF(F2551="",L2551,0),IF(F2551&lt;&gt;"",0,IF(P2551="",0,IF(P2551="H",0,IF(Q2551&lt;Veriler!$G$2,L2551*Veriler!$G$2,L2551*Q2551)))))," ")</f>
        <v>0</v>
      </c>
      <c r="T2551" s="133">
        <f>IF(Veriler!T2551&lt;=0.1, S2551, IF(AND(Veriler!T2551&gt;0.1, F2551="", P2551="E"), IF(Q2551&gt;Veriler!$G$2, Q2551*S2551, IF(Q2551&lt;Veriler!$G$2, Veriler!$G$2*S2551, Q2551*S2551)), 0))</f>
        <v>0</v>
      </c>
      <c r="U2551" s="133" t="str">
        <f t="shared" ref="U2551:U2564" si="807">IF(T2551=0," ",T2551)</f>
        <v xml:space="preserve"> </v>
      </c>
      <c r="V2551" s="134" t="str">
        <f>IFERROR(IF(O2551="%10 sınırı aşılmıştır.",L2551-T2551,IFERROR(IF(F2551="",IF(S2551=1,0,IF(L2551-S2551=0,"",L2551-S2551)),IF(Veriler!M2551="",L2551,IF(L2551*Veriler!M2551=0,"",L2551*Veriler!M2551))),L2551)),0)</f>
        <v/>
      </c>
      <c r="W2551" s="146"/>
      <c r="X2551" s="146"/>
      <c r="Y2551" s="146"/>
    </row>
    <row r="2552" spans="1:25" s="99" customFormat="1" ht="54.75" customHeight="1" x14ac:dyDescent="0.25">
      <c r="A2552" s="96">
        <f t="shared" ref="A2552:A2564" si="808">A2551+1</f>
        <v>1878</v>
      </c>
      <c r="B2552" s="175"/>
      <c r="C2552" s="176"/>
      <c r="D2552" s="113"/>
      <c r="E2552" s="115"/>
      <c r="F2552" s="174"/>
      <c r="G2552" s="114" t="str">
        <f t="shared" si="803"/>
        <v/>
      </c>
      <c r="H2552" s="115"/>
      <c r="I2552" s="115"/>
      <c r="J2552" s="115"/>
      <c r="K2552" s="115"/>
      <c r="L2552" s="133" t="str">
        <f t="shared" si="804"/>
        <v/>
      </c>
      <c r="M2552" s="116" t="str">
        <f>IF(L2552="", "", L2552/Veriler!$X$1)</f>
        <v/>
      </c>
      <c r="N2552" s="116" t="str">
        <f>IF(F2552&lt;&gt;"", "İthal Girdi", IF(Veriler!T2552="", "", IF(Veriler!S2552="H", "%0,5 üzerindedir", IF(Veriler!T2552&gt;0.1, "%10 sınırı aşılmıştır.", "Uygun"))))</f>
        <v>%0,5 üzerindedir</v>
      </c>
      <c r="O2552" s="116" t="str">
        <f t="shared" si="805"/>
        <v xml:space="preserve"> </v>
      </c>
      <c r="P2552" s="117"/>
      <c r="Q2552" s="118"/>
      <c r="R2552" s="119" t="str">
        <f t="shared" si="806"/>
        <v/>
      </c>
      <c r="S2552" s="133">
        <f>IFERROR(IF(M2552&lt;=0.005,IF(F2552="",L2552,0),IF(F2552&lt;&gt;"",0,IF(P2552="",0,IF(P2552="H",0,IF(Q2552&lt;Veriler!$G$2,L2552*Veriler!$G$2,L2552*Q2552)))))," ")</f>
        <v>0</v>
      </c>
      <c r="T2552" s="133">
        <f>IF(Veriler!T2552&lt;=0.1, S2552, IF(AND(Veriler!T2552&gt;0.1, F2552="", P2552="E"), IF(Q2552&gt;Veriler!$G$2, Q2552*S2552, IF(Q2552&lt;Veriler!$G$2, Veriler!$G$2*S2552, Q2552*S2552)), 0))</f>
        <v>0</v>
      </c>
      <c r="U2552" s="133" t="str">
        <f t="shared" si="807"/>
        <v xml:space="preserve"> </v>
      </c>
      <c r="V2552" s="134" t="str">
        <f>IFERROR(IF(O2552="%10 sınırı aşılmıştır.",L2552-T2552,IFERROR(IF(F2552="",IF(S2552=1,0,IF(L2552-S2552=0,"",L2552-S2552)),IF(Veriler!M2552="",L2552,IF(L2552*Veriler!M2552=0,"",L2552*Veriler!M2552))),L2552)),0)</f>
        <v/>
      </c>
      <c r="W2552" s="146"/>
      <c r="X2552" s="146"/>
      <c r="Y2552" s="146"/>
    </row>
    <row r="2553" spans="1:25" s="99" customFormat="1" ht="54.75" customHeight="1" x14ac:dyDescent="0.25">
      <c r="A2553" s="96">
        <f t="shared" si="808"/>
        <v>1879</v>
      </c>
      <c r="B2553" s="175"/>
      <c r="C2553" s="176"/>
      <c r="D2553" s="113"/>
      <c r="E2553" s="115"/>
      <c r="F2553" s="174"/>
      <c r="G2553" s="114" t="str">
        <f t="shared" si="803"/>
        <v/>
      </c>
      <c r="H2553" s="115"/>
      <c r="I2553" s="115"/>
      <c r="J2553" s="115"/>
      <c r="K2553" s="115"/>
      <c r="L2553" s="133" t="str">
        <f t="shared" si="804"/>
        <v/>
      </c>
      <c r="M2553" s="116" t="str">
        <f>IF(L2553="", "", L2553/Veriler!$X$1)</f>
        <v/>
      </c>
      <c r="N2553" s="116" t="str">
        <f>IF(F2553&lt;&gt;"", "İthal Girdi", IF(Veriler!T2553="", "", IF(Veriler!S2553="H", "%0,5 üzerindedir", IF(Veriler!T2553&gt;0.1, "%10 sınırı aşılmıştır.", "Uygun"))))</f>
        <v>%0,5 üzerindedir</v>
      </c>
      <c r="O2553" s="116" t="str">
        <f t="shared" si="805"/>
        <v xml:space="preserve"> </v>
      </c>
      <c r="P2553" s="117"/>
      <c r="Q2553" s="118"/>
      <c r="R2553" s="119" t="str">
        <f t="shared" si="806"/>
        <v/>
      </c>
      <c r="S2553" s="133">
        <f>IFERROR(IF(M2553&lt;=0.005,IF(F2553="",L2553,0),IF(F2553&lt;&gt;"",0,IF(P2553="",0,IF(P2553="H",0,IF(Q2553&lt;Veriler!$G$2,L2553*Veriler!$G$2,L2553*Q2553)))))," ")</f>
        <v>0</v>
      </c>
      <c r="T2553" s="133">
        <f>IF(Veriler!T2553&lt;=0.1, S2553, IF(AND(Veriler!T2553&gt;0.1, F2553="", P2553="E"), IF(Q2553&gt;Veriler!$G$2, Q2553*S2553, IF(Q2553&lt;Veriler!$G$2, Veriler!$G$2*S2553, Q2553*S2553)), 0))</f>
        <v>0</v>
      </c>
      <c r="U2553" s="133" t="str">
        <f t="shared" si="807"/>
        <v xml:space="preserve"> </v>
      </c>
      <c r="V2553" s="134" t="str">
        <f>IFERROR(IF(O2553="%10 sınırı aşılmıştır.",L2553-T2553,IFERROR(IF(F2553="",IF(S2553=1,0,IF(L2553-S2553=0,"",L2553-S2553)),IF(Veriler!M2553="",L2553,IF(L2553*Veriler!M2553=0,"",L2553*Veriler!M2553))),L2553)),0)</f>
        <v/>
      </c>
      <c r="W2553" s="146"/>
      <c r="X2553" s="146"/>
      <c r="Y2553" s="146"/>
    </row>
    <row r="2554" spans="1:25" s="99" customFormat="1" ht="54.75" customHeight="1" x14ac:dyDescent="0.25">
      <c r="A2554" s="96">
        <f t="shared" si="808"/>
        <v>1880</v>
      </c>
      <c r="B2554" s="175"/>
      <c r="C2554" s="176"/>
      <c r="D2554" s="113"/>
      <c r="E2554" s="115"/>
      <c r="F2554" s="174"/>
      <c r="G2554" s="114" t="str">
        <f t="shared" si="803"/>
        <v/>
      </c>
      <c r="H2554" s="115"/>
      <c r="I2554" s="115"/>
      <c r="J2554" s="115"/>
      <c r="K2554" s="115"/>
      <c r="L2554" s="133" t="str">
        <f t="shared" si="804"/>
        <v/>
      </c>
      <c r="M2554" s="116" t="str">
        <f>IF(L2554="", "", L2554/Veriler!$X$1)</f>
        <v/>
      </c>
      <c r="N2554" s="116" t="str">
        <f>IF(F2554&lt;&gt;"", "İthal Girdi", IF(Veriler!T2554="", "", IF(Veriler!S2554="H", "%0,5 üzerindedir", IF(Veriler!T2554&gt;0.1, "%10 sınırı aşılmıştır.", "Uygun"))))</f>
        <v>%0,5 üzerindedir</v>
      </c>
      <c r="O2554" s="116" t="str">
        <f t="shared" si="805"/>
        <v xml:space="preserve"> </v>
      </c>
      <c r="P2554" s="117"/>
      <c r="Q2554" s="118"/>
      <c r="R2554" s="119" t="str">
        <f t="shared" si="806"/>
        <v/>
      </c>
      <c r="S2554" s="133">
        <f>IFERROR(IF(M2554&lt;=0.005,IF(F2554="",L2554,0),IF(F2554&lt;&gt;"",0,IF(P2554="",0,IF(P2554="H",0,IF(Q2554&lt;Veriler!$G$2,L2554*Veriler!$G$2,L2554*Q2554)))))," ")</f>
        <v>0</v>
      </c>
      <c r="T2554" s="133">
        <f>IF(Veriler!T2554&lt;=0.1, S2554, IF(AND(Veriler!T2554&gt;0.1, F2554="", P2554="E"), IF(Q2554&gt;Veriler!$G$2, Q2554*S2554, IF(Q2554&lt;Veriler!$G$2, Veriler!$G$2*S2554, Q2554*S2554)), 0))</f>
        <v>0</v>
      </c>
      <c r="U2554" s="133" t="str">
        <f t="shared" si="807"/>
        <v xml:space="preserve"> </v>
      </c>
      <c r="V2554" s="134" t="str">
        <f>IFERROR(IF(O2554="%10 sınırı aşılmıştır.",L2554-T2554,IFERROR(IF(F2554="",IF(S2554=1,0,IF(L2554-S2554=0,"",L2554-S2554)),IF(Veriler!M2554="",L2554,IF(L2554*Veriler!M2554=0,"",L2554*Veriler!M2554))),L2554)),0)</f>
        <v/>
      </c>
      <c r="W2554" s="146"/>
      <c r="X2554" s="146"/>
      <c r="Y2554" s="146"/>
    </row>
    <row r="2555" spans="1:25" s="99" customFormat="1" ht="54.75" customHeight="1" x14ac:dyDescent="0.25">
      <c r="A2555" s="96">
        <f t="shared" si="808"/>
        <v>1881</v>
      </c>
      <c r="B2555" s="175"/>
      <c r="C2555" s="176"/>
      <c r="D2555" s="113"/>
      <c r="E2555" s="115"/>
      <c r="F2555" s="174"/>
      <c r="G2555" s="114" t="str">
        <f t="shared" si="803"/>
        <v/>
      </c>
      <c r="H2555" s="115"/>
      <c r="I2555" s="115"/>
      <c r="J2555" s="115"/>
      <c r="K2555" s="115"/>
      <c r="L2555" s="133" t="str">
        <f t="shared" si="804"/>
        <v/>
      </c>
      <c r="M2555" s="116" t="str">
        <f>IF(L2555="", "", L2555/Veriler!$X$1)</f>
        <v/>
      </c>
      <c r="N2555" s="116" t="str">
        <f>IF(F2555&lt;&gt;"", "İthal Girdi", IF(Veriler!T2555="", "", IF(Veriler!S2555="H", "%0,5 üzerindedir", IF(Veriler!T2555&gt;0.1, "%10 sınırı aşılmıştır.", "Uygun"))))</f>
        <v>%0,5 üzerindedir</v>
      </c>
      <c r="O2555" s="116" t="str">
        <f t="shared" si="805"/>
        <v xml:space="preserve"> </v>
      </c>
      <c r="P2555" s="117"/>
      <c r="Q2555" s="118"/>
      <c r="R2555" s="119" t="str">
        <f t="shared" si="806"/>
        <v/>
      </c>
      <c r="S2555" s="133">
        <f>IFERROR(IF(M2555&lt;=0.005,IF(F2555="",L2555,0),IF(F2555&lt;&gt;"",0,IF(P2555="",0,IF(P2555="H",0,IF(Q2555&lt;Veriler!$G$2,L2555*Veriler!$G$2,L2555*Q2555)))))," ")</f>
        <v>0</v>
      </c>
      <c r="T2555" s="133">
        <f>IF(Veriler!T2555&lt;=0.1, S2555, IF(AND(Veriler!T2555&gt;0.1, F2555="", P2555="E"), IF(Q2555&gt;Veriler!$G$2, Q2555*S2555, IF(Q2555&lt;Veriler!$G$2, Veriler!$G$2*S2555, Q2555*S2555)), 0))</f>
        <v>0</v>
      </c>
      <c r="U2555" s="133" t="str">
        <f t="shared" si="807"/>
        <v xml:space="preserve"> </v>
      </c>
      <c r="V2555" s="134" t="str">
        <f>IFERROR(IF(O2555="%10 sınırı aşılmıştır.",L2555-T2555,IFERROR(IF(F2555="",IF(S2555=1,0,IF(L2555-S2555=0,"",L2555-S2555)),IF(Veriler!M2555="",L2555,IF(L2555*Veriler!M2555=0,"",L2555*Veriler!M2555))),L2555)),0)</f>
        <v/>
      </c>
      <c r="W2555" s="146"/>
      <c r="X2555" s="146"/>
      <c r="Y2555" s="146"/>
    </row>
    <row r="2556" spans="1:25" s="99" customFormat="1" ht="54.75" customHeight="1" x14ac:dyDescent="0.25">
      <c r="A2556" s="96">
        <f t="shared" si="808"/>
        <v>1882</v>
      </c>
      <c r="B2556" s="175"/>
      <c r="C2556" s="176"/>
      <c r="D2556" s="113"/>
      <c r="E2556" s="115"/>
      <c r="F2556" s="174"/>
      <c r="G2556" s="114" t="str">
        <f t="shared" si="803"/>
        <v/>
      </c>
      <c r="H2556" s="115"/>
      <c r="I2556" s="115"/>
      <c r="J2556" s="115"/>
      <c r="K2556" s="115"/>
      <c r="L2556" s="133" t="str">
        <f t="shared" si="804"/>
        <v/>
      </c>
      <c r="M2556" s="116" t="str">
        <f>IF(L2556="", "", L2556/Veriler!$X$1)</f>
        <v/>
      </c>
      <c r="N2556" s="116" t="str">
        <f>IF(F2556&lt;&gt;"", "İthal Girdi", IF(Veriler!T2556="", "", IF(Veriler!S2556="H", "%0,5 üzerindedir", IF(Veriler!T2556&gt;0.1, "%10 sınırı aşılmıştır.", "Uygun"))))</f>
        <v>%0,5 üzerindedir</v>
      </c>
      <c r="O2556" s="116" t="str">
        <f t="shared" si="805"/>
        <v xml:space="preserve"> </v>
      </c>
      <c r="P2556" s="117"/>
      <c r="Q2556" s="118"/>
      <c r="R2556" s="119" t="str">
        <f t="shared" si="806"/>
        <v/>
      </c>
      <c r="S2556" s="133">
        <f>IFERROR(IF(M2556&lt;=0.005,IF(F2556="",L2556,0),IF(F2556&lt;&gt;"",0,IF(P2556="",0,IF(P2556="H",0,IF(Q2556&lt;Veriler!$G$2,L2556*Veriler!$G$2,L2556*Q2556)))))," ")</f>
        <v>0</v>
      </c>
      <c r="T2556" s="133">
        <f>IF(Veriler!T2556&lt;=0.1, S2556, IF(AND(Veriler!T2556&gt;0.1, F2556="", P2556="E"), IF(Q2556&gt;Veriler!$G$2, Q2556*S2556, IF(Q2556&lt;Veriler!$G$2, Veriler!$G$2*S2556, Q2556*S2556)), 0))</f>
        <v>0</v>
      </c>
      <c r="U2556" s="133" t="str">
        <f t="shared" si="807"/>
        <v xml:space="preserve"> </v>
      </c>
      <c r="V2556" s="134" t="str">
        <f>IFERROR(IF(O2556="%10 sınırı aşılmıştır.",L2556-T2556,IFERROR(IF(F2556="",IF(S2556=1,0,IF(L2556-S2556=0,"",L2556-S2556)),IF(Veriler!M2556="",L2556,IF(L2556*Veriler!M2556=0,"",L2556*Veriler!M2556))),L2556)),0)</f>
        <v/>
      </c>
      <c r="W2556" s="146"/>
      <c r="X2556" s="146"/>
      <c r="Y2556" s="146"/>
    </row>
    <row r="2557" spans="1:25" s="99" customFormat="1" ht="54.75" customHeight="1" x14ac:dyDescent="0.25">
      <c r="A2557" s="96">
        <f t="shared" si="808"/>
        <v>1883</v>
      </c>
      <c r="B2557" s="175"/>
      <c r="C2557" s="176"/>
      <c r="D2557" s="113"/>
      <c r="E2557" s="115"/>
      <c r="F2557" s="174"/>
      <c r="G2557" s="114" t="str">
        <f t="shared" si="803"/>
        <v/>
      </c>
      <c r="H2557" s="115"/>
      <c r="I2557" s="115"/>
      <c r="J2557" s="115"/>
      <c r="K2557" s="115"/>
      <c r="L2557" s="133" t="str">
        <f t="shared" si="804"/>
        <v/>
      </c>
      <c r="M2557" s="116" t="str">
        <f>IF(L2557="", "", L2557/Veriler!$X$1)</f>
        <v/>
      </c>
      <c r="N2557" s="116" t="str">
        <f>IF(F2557&lt;&gt;"", "İthal Girdi", IF(Veriler!T2557="", "", IF(Veriler!S2557="H", "%0,5 üzerindedir", IF(Veriler!T2557&gt;0.1, "%10 sınırı aşılmıştır.", "Uygun"))))</f>
        <v>%0,5 üzerindedir</v>
      </c>
      <c r="O2557" s="116" t="str">
        <f t="shared" si="805"/>
        <v xml:space="preserve"> </v>
      </c>
      <c r="P2557" s="117"/>
      <c r="Q2557" s="118"/>
      <c r="R2557" s="119" t="str">
        <f t="shared" si="806"/>
        <v/>
      </c>
      <c r="S2557" s="133">
        <f>IFERROR(IF(M2557&lt;=0.005,IF(F2557="",L2557,0),IF(F2557&lt;&gt;"",0,IF(P2557="",0,IF(P2557="H",0,IF(Q2557&lt;Veriler!$G$2,L2557*Veriler!$G$2,L2557*Q2557)))))," ")</f>
        <v>0</v>
      </c>
      <c r="T2557" s="133">
        <f>IF(Veriler!T2557&lt;=0.1, S2557, IF(AND(Veriler!T2557&gt;0.1, F2557="", P2557="E"), IF(Q2557&gt;Veriler!$G$2, Q2557*S2557, IF(Q2557&lt;Veriler!$G$2, Veriler!$G$2*S2557, Q2557*S2557)), 0))</f>
        <v>0</v>
      </c>
      <c r="U2557" s="133" t="str">
        <f t="shared" si="807"/>
        <v xml:space="preserve"> </v>
      </c>
      <c r="V2557" s="134" t="str">
        <f>IFERROR(IF(O2557="%10 sınırı aşılmıştır.",L2557-T2557,IFERROR(IF(F2557="",IF(S2557=1,0,IF(L2557-S2557=0,"",L2557-S2557)),IF(Veriler!M2557="",L2557,IF(L2557*Veriler!M2557=0,"",L2557*Veriler!M2557))),L2557)),0)</f>
        <v/>
      </c>
      <c r="W2557" s="146"/>
      <c r="X2557" s="146"/>
      <c r="Y2557" s="146"/>
    </row>
    <row r="2558" spans="1:25" s="99" customFormat="1" ht="54.75" customHeight="1" x14ac:dyDescent="0.25">
      <c r="A2558" s="96">
        <f t="shared" si="808"/>
        <v>1884</v>
      </c>
      <c r="B2558" s="175"/>
      <c r="C2558" s="176"/>
      <c r="D2558" s="113"/>
      <c r="E2558" s="115"/>
      <c r="F2558" s="174"/>
      <c r="G2558" s="114" t="str">
        <f t="shared" si="803"/>
        <v/>
      </c>
      <c r="H2558" s="115"/>
      <c r="I2558" s="115"/>
      <c r="J2558" s="115"/>
      <c r="K2558" s="115"/>
      <c r="L2558" s="133" t="str">
        <f t="shared" si="804"/>
        <v/>
      </c>
      <c r="M2558" s="116" t="str">
        <f>IF(L2558="", "", L2558/Veriler!$X$1)</f>
        <v/>
      </c>
      <c r="N2558" s="116" t="str">
        <f>IF(F2558&lt;&gt;"", "İthal Girdi", IF(Veriler!T2558="", "", IF(Veriler!S2558="H", "%0,5 üzerindedir", IF(Veriler!T2558&gt;0.1, "%10 sınırı aşılmıştır.", "Uygun"))))</f>
        <v>%0,5 üzerindedir</v>
      </c>
      <c r="O2558" s="116" t="str">
        <f t="shared" si="805"/>
        <v xml:space="preserve"> </v>
      </c>
      <c r="P2558" s="117"/>
      <c r="Q2558" s="118"/>
      <c r="R2558" s="119" t="str">
        <f t="shared" si="806"/>
        <v/>
      </c>
      <c r="S2558" s="133">
        <f>IFERROR(IF(M2558&lt;=0.005,IF(F2558="",L2558,0),IF(F2558&lt;&gt;"",0,IF(P2558="",0,IF(P2558="H",0,IF(Q2558&lt;Veriler!$G$2,L2558*Veriler!$G$2,L2558*Q2558)))))," ")</f>
        <v>0</v>
      </c>
      <c r="T2558" s="133">
        <f>IF(Veriler!T2558&lt;=0.1, S2558, IF(AND(Veriler!T2558&gt;0.1, F2558="", P2558="E"), IF(Q2558&gt;Veriler!$G$2, Q2558*S2558, IF(Q2558&lt;Veriler!$G$2, Veriler!$G$2*S2558, Q2558*S2558)), 0))</f>
        <v>0</v>
      </c>
      <c r="U2558" s="133" t="str">
        <f t="shared" si="807"/>
        <v xml:space="preserve"> </v>
      </c>
      <c r="V2558" s="134" t="str">
        <f>IFERROR(IF(O2558="%10 sınırı aşılmıştır.",L2558-T2558,IFERROR(IF(F2558="",IF(S2558=1,0,IF(L2558-S2558=0,"",L2558-S2558)),IF(Veriler!M2558="",L2558,IF(L2558*Veriler!M2558=0,"",L2558*Veriler!M2558))),L2558)),0)</f>
        <v/>
      </c>
      <c r="W2558" s="146"/>
      <c r="X2558" s="146"/>
      <c r="Y2558" s="146"/>
    </row>
    <row r="2559" spans="1:25" s="99" customFormat="1" ht="54.75" customHeight="1" x14ac:dyDescent="0.25">
      <c r="A2559" s="96">
        <f t="shared" si="808"/>
        <v>1885</v>
      </c>
      <c r="B2559" s="175"/>
      <c r="C2559" s="176"/>
      <c r="D2559" s="113"/>
      <c r="E2559" s="115"/>
      <c r="F2559" s="174"/>
      <c r="G2559" s="114" t="str">
        <f t="shared" si="803"/>
        <v/>
      </c>
      <c r="H2559" s="115"/>
      <c r="I2559" s="115"/>
      <c r="J2559" s="115"/>
      <c r="K2559" s="115"/>
      <c r="L2559" s="133" t="str">
        <f t="shared" si="804"/>
        <v/>
      </c>
      <c r="M2559" s="116" t="str">
        <f>IF(L2559="", "", L2559/Veriler!$X$1)</f>
        <v/>
      </c>
      <c r="N2559" s="116" t="str">
        <f>IF(F2559&lt;&gt;"", "İthal Girdi", IF(Veriler!T2559="", "", IF(Veriler!S2559="H", "%0,5 üzerindedir", IF(Veriler!T2559&gt;0.1, "%10 sınırı aşılmıştır.", "Uygun"))))</f>
        <v>%0,5 üzerindedir</v>
      </c>
      <c r="O2559" s="116" t="str">
        <f t="shared" si="805"/>
        <v xml:space="preserve"> </v>
      </c>
      <c r="P2559" s="117"/>
      <c r="Q2559" s="118"/>
      <c r="R2559" s="119" t="str">
        <f t="shared" si="806"/>
        <v/>
      </c>
      <c r="S2559" s="133">
        <f>IFERROR(IF(M2559&lt;=0.005,IF(F2559="",L2559,0),IF(F2559&lt;&gt;"",0,IF(P2559="",0,IF(P2559="H",0,IF(Q2559&lt;Veriler!$G$2,L2559*Veriler!$G$2,L2559*Q2559)))))," ")</f>
        <v>0</v>
      </c>
      <c r="T2559" s="133">
        <f>IF(Veriler!T2559&lt;=0.1, S2559, IF(AND(Veriler!T2559&gt;0.1, F2559="", P2559="E"), IF(Q2559&gt;Veriler!$G$2, Q2559*S2559, IF(Q2559&lt;Veriler!$G$2, Veriler!$G$2*S2559, Q2559*S2559)), 0))</f>
        <v>0</v>
      </c>
      <c r="U2559" s="133" t="str">
        <f t="shared" si="807"/>
        <v xml:space="preserve"> </v>
      </c>
      <c r="V2559" s="134" t="str">
        <f>IFERROR(IF(O2559="%10 sınırı aşılmıştır.",L2559-T2559,IFERROR(IF(F2559="",IF(S2559=1,0,IF(L2559-S2559=0,"",L2559-S2559)),IF(Veriler!M2559="",L2559,IF(L2559*Veriler!M2559=0,"",L2559*Veriler!M2559))),L2559)),0)</f>
        <v/>
      </c>
      <c r="W2559" s="146"/>
      <c r="X2559" s="146"/>
      <c r="Y2559" s="146"/>
    </row>
    <row r="2560" spans="1:25" s="99" customFormat="1" ht="54.75" customHeight="1" x14ac:dyDescent="0.25">
      <c r="A2560" s="96">
        <f t="shared" si="808"/>
        <v>1886</v>
      </c>
      <c r="B2560" s="175"/>
      <c r="C2560" s="176"/>
      <c r="D2560" s="113"/>
      <c r="E2560" s="115"/>
      <c r="F2560" s="174"/>
      <c r="G2560" s="114" t="str">
        <f t="shared" si="803"/>
        <v/>
      </c>
      <c r="H2560" s="115"/>
      <c r="I2560" s="115"/>
      <c r="J2560" s="115"/>
      <c r="K2560" s="115"/>
      <c r="L2560" s="133" t="str">
        <f t="shared" si="804"/>
        <v/>
      </c>
      <c r="M2560" s="116" t="str">
        <f>IF(L2560="", "", L2560/Veriler!$X$1)</f>
        <v/>
      </c>
      <c r="N2560" s="116" t="str">
        <f>IF(F2560&lt;&gt;"", "İthal Girdi", IF(Veriler!T2560="", "", IF(Veriler!S2560="H", "%0,5 üzerindedir", IF(Veriler!T2560&gt;0.1, "%10 sınırı aşılmıştır.", "Uygun"))))</f>
        <v>%0,5 üzerindedir</v>
      </c>
      <c r="O2560" s="116" t="str">
        <f t="shared" si="805"/>
        <v xml:space="preserve"> </v>
      </c>
      <c r="P2560" s="117"/>
      <c r="Q2560" s="118"/>
      <c r="R2560" s="119" t="str">
        <f t="shared" si="806"/>
        <v/>
      </c>
      <c r="S2560" s="133">
        <f>IFERROR(IF(M2560&lt;=0.005,IF(F2560="",L2560,0),IF(F2560&lt;&gt;"",0,IF(P2560="",0,IF(P2560="H",0,IF(Q2560&lt;Veriler!$G$2,L2560*Veriler!$G$2,L2560*Q2560)))))," ")</f>
        <v>0</v>
      </c>
      <c r="T2560" s="133">
        <f>IF(Veriler!T2560&lt;=0.1, S2560, IF(AND(Veriler!T2560&gt;0.1, F2560="", P2560="E"), IF(Q2560&gt;Veriler!$G$2, Q2560*S2560, IF(Q2560&lt;Veriler!$G$2, Veriler!$G$2*S2560, Q2560*S2560)), 0))</f>
        <v>0</v>
      </c>
      <c r="U2560" s="133" t="str">
        <f t="shared" si="807"/>
        <v xml:space="preserve"> </v>
      </c>
      <c r="V2560" s="134" t="str">
        <f>IFERROR(IF(O2560="%10 sınırı aşılmıştır.",L2560-T2560,IFERROR(IF(F2560="",IF(S2560=1,0,IF(L2560-S2560=0,"",L2560-S2560)),IF(Veriler!M2560="",L2560,IF(L2560*Veriler!M2560=0,"",L2560*Veriler!M2560))),L2560)),0)</f>
        <v/>
      </c>
      <c r="W2560" s="146"/>
      <c r="X2560" s="146"/>
      <c r="Y2560" s="146"/>
    </row>
    <row r="2561" spans="1:25" s="99" customFormat="1" ht="54.75" customHeight="1" x14ac:dyDescent="0.25">
      <c r="A2561" s="96">
        <f t="shared" si="808"/>
        <v>1887</v>
      </c>
      <c r="B2561" s="175"/>
      <c r="C2561" s="176"/>
      <c r="D2561" s="113"/>
      <c r="E2561" s="115"/>
      <c r="F2561" s="174"/>
      <c r="G2561" s="114" t="str">
        <f t="shared" si="803"/>
        <v/>
      </c>
      <c r="H2561" s="115"/>
      <c r="I2561" s="115"/>
      <c r="J2561" s="115"/>
      <c r="K2561" s="115"/>
      <c r="L2561" s="133" t="str">
        <f t="shared" si="804"/>
        <v/>
      </c>
      <c r="M2561" s="116" t="str">
        <f>IF(L2561="", "", L2561/Veriler!$X$1)</f>
        <v/>
      </c>
      <c r="N2561" s="116" t="str">
        <f>IF(F2561&lt;&gt;"", "İthal Girdi", IF(Veriler!T2561="", "", IF(Veriler!S2561="H", "%0,5 üzerindedir", IF(Veriler!T2561&gt;0.1, "%10 sınırı aşılmıştır.", "Uygun"))))</f>
        <v>%0,5 üzerindedir</v>
      </c>
      <c r="O2561" s="116" t="str">
        <f t="shared" si="805"/>
        <v xml:space="preserve"> </v>
      </c>
      <c r="P2561" s="117"/>
      <c r="Q2561" s="118"/>
      <c r="R2561" s="119" t="str">
        <f t="shared" si="806"/>
        <v/>
      </c>
      <c r="S2561" s="133">
        <f>IFERROR(IF(M2561&lt;=0.005,IF(F2561="",L2561,0),IF(F2561&lt;&gt;"",0,IF(P2561="",0,IF(P2561="H",0,IF(Q2561&lt;Veriler!$G$2,L2561*Veriler!$G$2,L2561*Q2561)))))," ")</f>
        <v>0</v>
      </c>
      <c r="T2561" s="133">
        <f>IF(Veriler!T2561&lt;=0.1, S2561, IF(AND(Veriler!T2561&gt;0.1, F2561="", P2561="E"), IF(Q2561&gt;Veriler!$G$2, Q2561*S2561, IF(Q2561&lt;Veriler!$G$2, Veriler!$G$2*S2561, Q2561*S2561)), 0))</f>
        <v>0</v>
      </c>
      <c r="U2561" s="133" t="str">
        <f t="shared" si="807"/>
        <v xml:space="preserve"> </v>
      </c>
      <c r="V2561" s="134" t="str">
        <f>IFERROR(IF(O2561="%10 sınırı aşılmıştır.",L2561-T2561,IFERROR(IF(F2561="",IF(S2561=1,0,IF(L2561-S2561=0,"",L2561-S2561)),IF(Veriler!M2561="",L2561,IF(L2561*Veriler!M2561=0,"",L2561*Veriler!M2561))),L2561)),0)</f>
        <v/>
      </c>
      <c r="W2561" s="146"/>
      <c r="X2561" s="146"/>
      <c r="Y2561" s="146"/>
    </row>
    <row r="2562" spans="1:25" s="99" customFormat="1" ht="54.75" customHeight="1" x14ac:dyDescent="0.25">
      <c r="A2562" s="96">
        <f t="shared" si="808"/>
        <v>1888</v>
      </c>
      <c r="B2562" s="175"/>
      <c r="C2562" s="176"/>
      <c r="D2562" s="113"/>
      <c r="E2562" s="115"/>
      <c r="F2562" s="174"/>
      <c r="G2562" s="114" t="str">
        <f t="shared" si="803"/>
        <v/>
      </c>
      <c r="H2562" s="115"/>
      <c r="I2562" s="115"/>
      <c r="J2562" s="115"/>
      <c r="K2562" s="115"/>
      <c r="L2562" s="133" t="str">
        <f t="shared" si="804"/>
        <v/>
      </c>
      <c r="M2562" s="116" t="str">
        <f>IF(L2562="", "", L2562/Veriler!$X$1)</f>
        <v/>
      </c>
      <c r="N2562" s="116" t="str">
        <f>IF(F2562&lt;&gt;"", "İthal Girdi", IF(Veriler!T2562="", "", IF(Veriler!S2562="H", "%0,5 üzerindedir", IF(Veriler!T2562&gt;0.1, "%10 sınırı aşılmıştır.", "Uygun"))))</f>
        <v>%0,5 üzerindedir</v>
      </c>
      <c r="O2562" s="116" t="str">
        <f t="shared" si="805"/>
        <v xml:space="preserve"> </v>
      </c>
      <c r="P2562" s="117"/>
      <c r="Q2562" s="118"/>
      <c r="R2562" s="119" t="str">
        <f t="shared" si="806"/>
        <v/>
      </c>
      <c r="S2562" s="133">
        <f>IFERROR(IF(M2562&lt;=0.005,IF(F2562="",L2562,0),IF(F2562&lt;&gt;"",0,IF(P2562="",0,IF(P2562="H",0,IF(Q2562&lt;Veriler!$G$2,L2562*Veriler!$G$2,L2562*Q2562)))))," ")</f>
        <v>0</v>
      </c>
      <c r="T2562" s="133">
        <f>IF(Veriler!T2562&lt;=0.1, S2562, IF(AND(Veriler!T2562&gt;0.1, F2562="", P2562="E"), IF(Q2562&gt;Veriler!$G$2, Q2562*S2562, IF(Q2562&lt;Veriler!$G$2, Veriler!$G$2*S2562, Q2562*S2562)), 0))</f>
        <v>0</v>
      </c>
      <c r="U2562" s="133" t="str">
        <f t="shared" si="807"/>
        <v xml:space="preserve"> </v>
      </c>
      <c r="V2562" s="134" t="str">
        <f>IFERROR(IF(O2562="%10 sınırı aşılmıştır.",L2562-T2562,IFERROR(IF(F2562="",IF(S2562=1,0,IF(L2562-S2562=0,"",L2562-S2562)),IF(Veriler!M2562="",L2562,IF(L2562*Veriler!M2562=0,"",L2562*Veriler!M2562))),L2562)),0)</f>
        <v/>
      </c>
      <c r="W2562" s="146"/>
      <c r="X2562" s="146"/>
      <c r="Y2562" s="146"/>
    </row>
    <row r="2563" spans="1:25" s="99" customFormat="1" ht="54.75" customHeight="1" x14ac:dyDescent="0.25">
      <c r="A2563" s="96">
        <f t="shared" si="808"/>
        <v>1889</v>
      </c>
      <c r="B2563" s="175"/>
      <c r="C2563" s="176"/>
      <c r="D2563" s="113"/>
      <c r="E2563" s="115"/>
      <c r="F2563" s="174"/>
      <c r="G2563" s="114" t="str">
        <f t="shared" si="803"/>
        <v/>
      </c>
      <c r="H2563" s="115"/>
      <c r="I2563" s="115"/>
      <c r="J2563" s="115"/>
      <c r="K2563" s="115"/>
      <c r="L2563" s="133" t="str">
        <f t="shared" si="804"/>
        <v/>
      </c>
      <c r="M2563" s="116" t="str">
        <f>IF(L2563="", "", L2563/Veriler!$X$1)</f>
        <v/>
      </c>
      <c r="N2563" s="116" t="str">
        <f>IF(F2563&lt;&gt;"", "İthal Girdi", IF(Veriler!T2563="", "", IF(Veriler!S2563="H", "%0,5 üzerindedir", IF(Veriler!T2563&gt;0.1, "%10 sınırı aşılmıştır.", "Uygun"))))</f>
        <v>%0,5 üzerindedir</v>
      </c>
      <c r="O2563" s="116" t="str">
        <f t="shared" si="805"/>
        <v xml:space="preserve"> </v>
      </c>
      <c r="P2563" s="117"/>
      <c r="Q2563" s="118"/>
      <c r="R2563" s="119" t="str">
        <f t="shared" si="806"/>
        <v/>
      </c>
      <c r="S2563" s="133">
        <f>IFERROR(IF(M2563&lt;=0.005,IF(F2563="",L2563,0),IF(F2563&lt;&gt;"",0,IF(P2563="",0,IF(P2563="H",0,IF(Q2563&lt;Veriler!$G$2,L2563*Veriler!$G$2,L2563*Q2563)))))," ")</f>
        <v>0</v>
      </c>
      <c r="T2563" s="133">
        <f>IF(Veriler!T2563&lt;=0.1, S2563, IF(AND(Veriler!T2563&gt;0.1, F2563="", P2563="E"), IF(Q2563&gt;Veriler!$G$2, Q2563*S2563, IF(Q2563&lt;Veriler!$G$2, Veriler!$G$2*S2563, Q2563*S2563)), 0))</f>
        <v>0</v>
      </c>
      <c r="U2563" s="133" t="str">
        <f t="shared" si="807"/>
        <v xml:space="preserve"> </v>
      </c>
      <c r="V2563" s="134" t="str">
        <f>IFERROR(IF(O2563="%10 sınırı aşılmıştır.",L2563-T2563,IFERROR(IF(F2563="",IF(S2563=1,0,IF(L2563-S2563=0,"",L2563-S2563)),IF(Veriler!M2563="",L2563,IF(L2563*Veriler!M2563=0,"",L2563*Veriler!M2563))),L2563)),0)</f>
        <v/>
      </c>
      <c r="W2563" s="146"/>
      <c r="X2563" s="146"/>
      <c r="Y2563" s="146"/>
    </row>
    <row r="2564" spans="1:25" s="99" customFormat="1" ht="54.75" customHeight="1" x14ac:dyDescent="0.25">
      <c r="A2564" s="96">
        <f t="shared" si="808"/>
        <v>1890</v>
      </c>
      <c r="B2564" s="175"/>
      <c r="C2564" s="176"/>
      <c r="D2564" s="113"/>
      <c r="E2564" s="115"/>
      <c r="F2564" s="174"/>
      <c r="G2564" s="114" t="str">
        <f t="shared" si="803"/>
        <v/>
      </c>
      <c r="H2564" s="115"/>
      <c r="I2564" s="115"/>
      <c r="J2564" s="115"/>
      <c r="K2564" s="115"/>
      <c r="L2564" s="133" t="str">
        <f t="shared" si="804"/>
        <v/>
      </c>
      <c r="M2564" s="116" t="str">
        <f>IF(L2564="", "", L2564/Veriler!$X$1)</f>
        <v/>
      </c>
      <c r="N2564" s="116" t="str">
        <f>IF(F2564&lt;&gt;"", "İthal Girdi", IF(Veriler!T2564="", "", IF(Veriler!S2564="H", "%0,5 üzerindedir", IF(Veriler!T2564&gt;0.1, "%10 sınırı aşılmıştır.", "Uygun"))))</f>
        <v>%0,5 üzerindedir</v>
      </c>
      <c r="O2564" s="116" t="str">
        <f t="shared" si="805"/>
        <v xml:space="preserve"> </v>
      </c>
      <c r="P2564" s="117"/>
      <c r="Q2564" s="118"/>
      <c r="R2564" s="119" t="str">
        <f t="shared" si="806"/>
        <v/>
      </c>
      <c r="S2564" s="133">
        <f>IFERROR(IF(M2564&lt;=0.005,IF(F2564="",L2564,0),IF(F2564&lt;&gt;"",0,IF(P2564="",0,IF(P2564="H",0,IF(Q2564&lt;Veriler!$G$2,L2564*Veriler!$G$2,L2564*Q2564)))))," ")</f>
        <v>0</v>
      </c>
      <c r="T2564" s="133">
        <f>IF(Veriler!T2564&lt;=0.1, S2564, IF(AND(Veriler!T2564&gt;0.1, F2564="", P2564="E"), IF(Q2564&gt;Veriler!$G$2, Q2564*S2564, IF(Q2564&lt;Veriler!$G$2, Veriler!$G$2*S2564, Q2564*S2564)), 0))</f>
        <v>0</v>
      </c>
      <c r="U2564" s="133" t="str">
        <f t="shared" si="807"/>
        <v xml:space="preserve"> </v>
      </c>
      <c r="V2564" s="134" t="str">
        <f>IFERROR(IF(O2564="%10 sınırı aşılmıştır.",L2564-T2564,IFERROR(IF(F2564="",IF(S2564=1,0,IF(L2564-S2564=0,"",L2564-S2564)),IF(Veriler!M2564="",L2564,IF(L2564*Veriler!M2564=0,"",L2564*Veriler!M2564))),L2564)),0)</f>
        <v/>
      </c>
      <c r="W2564" s="146"/>
      <c r="X2564" s="146"/>
      <c r="Y2564" s="146"/>
    </row>
    <row r="2565" spans="1:25" s="99" customFormat="1" ht="36" hidden="1" customHeight="1" x14ac:dyDescent="0.25">
      <c r="A2565" s="101"/>
      <c r="B2565" s="191" t="s">
        <v>16</v>
      </c>
      <c r="C2565" s="176"/>
      <c r="D2565" s="120"/>
      <c r="E2565" s="171"/>
      <c r="F2565" s="172"/>
      <c r="G2565" s="121"/>
      <c r="H2565" s="115"/>
      <c r="I2565" s="115"/>
      <c r="J2565" s="115"/>
      <c r="K2565" s="115"/>
      <c r="L2565" s="121"/>
      <c r="M2565" s="121"/>
      <c r="N2565" s="121"/>
      <c r="O2565" s="121"/>
      <c r="P2565" s="120"/>
      <c r="Q2565" s="120"/>
      <c r="R2565" s="183"/>
      <c r="S2565" s="184"/>
      <c r="T2565" s="121"/>
      <c r="U2565" s="121"/>
      <c r="V2565" s="121"/>
      <c r="W2565" s="146"/>
      <c r="X2565" s="146"/>
      <c r="Y2565" s="146"/>
    </row>
    <row r="2566" spans="1:25" s="99" customFormat="1" ht="54.75" customHeight="1" x14ac:dyDescent="0.25">
      <c r="A2566" s="96">
        <f>A2564+1</f>
        <v>1891</v>
      </c>
      <c r="B2566" s="175"/>
      <c r="C2566" s="176"/>
      <c r="D2566" s="113"/>
      <c r="E2566" s="115"/>
      <c r="F2566" s="174"/>
      <c r="G2566" s="114" t="str">
        <f t="shared" ref="G2566:G2579" si="809">IF(AND(F2566&lt;&gt;"",V2566&lt;&gt;"",L2566&lt;&gt;0),V2566/L2566,"")</f>
        <v/>
      </c>
      <c r="H2566" s="115"/>
      <c r="I2566" s="115"/>
      <c r="J2566" s="115"/>
      <c r="K2566" s="115"/>
      <c r="L2566" s="133" t="str">
        <f t="shared" ref="L2566:L2579" si="810">IF(AND(H2566&lt;&gt;0, J2566&lt;&gt;0, K2566&lt;&gt;0), H2566*J2566*K2566, "")</f>
        <v/>
      </c>
      <c r="M2566" s="116" t="str">
        <f>IF(L2566="", "", L2566/Veriler!$X$1)</f>
        <v/>
      </c>
      <c r="N2566" s="116" t="str">
        <f>IF(F2566&lt;&gt;"", "İthal Girdi", IF(Veriler!T2566="", "", IF(Veriler!S2566="H", "%0,5 üzerindedir", IF(Veriler!T2566&gt;0.1, "%10 sınırı aşılmıştır.", "Uygun"))))</f>
        <v>%0,5 üzerindedir</v>
      </c>
      <c r="O2566" s="116" t="str">
        <f t="shared" ref="O2566:O2579" si="811">IF(M2566=""," ",N2566)</f>
        <v xml:space="preserve"> </v>
      </c>
      <c r="P2566" s="117"/>
      <c r="Q2566" s="118"/>
      <c r="R2566" s="119" t="str">
        <f t="shared" ref="R2566:R2579" si="812">IFERROR(IF(AND(T2566&lt;&gt;"",L2566&lt;&gt;"",L2566&lt;&gt;0,T2566&lt;&gt;0),T2566/L2566,"")," ")</f>
        <v/>
      </c>
      <c r="S2566" s="133">
        <f>IFERROR(IF(M2566&lt;=0.005,IF(F2566="",L2566,0),IF(F2566&lt;&gt;"",0,IF(P2566="",0,IF(P2566="H",0,IF(Q2566&lt;Veriler!$G$2,L2566*Veriler!$G$2,L2566*Q2566)))))," ")</f>
        <v>0</v>
      </c>
      <c r="T2566" s="133">
        <f>IF(Veriler!T2566&lt;=0.1, S2566, IF(AND(Veriler!T2566&gt;0.1, F2566="", P2566="E"), IF(Q2566&gt;Veriler!$G$2, Q2566*S2566, IF(Q2566&lt;Veriler!$G$2, Veriler!$G$2*S2566, Q2566*S2566)), 0))</f>
        <v>0</v>
      </c>
      <c r="U2566" s="133" t="str">
        <f t="shared" ref="U2566:U2579" si="813">IF(T2566=0," ",T2566)</f>
        <v xml:space="preserve"> </v>
      </c>
      <c r="V2566" s="134" t="str">
        <f>IFERROR(IF(O2566="%10 sınırı aşılmıştır.",L2566-T2566,IFERROR(IF(F2566="",IF(S2566=1,0,IF(L2566-S2566=0,"",L2566-S2566)),IF(Veriler!M2566="",L2566,IF(L2566*Veriler!M2566=0,"",L2566*Veriler!M2566))),L2566)),0)</f>
        <v/>
      </c>
      <c r="W2566" s="146"/>
      <c r="X2566" s="146"/>
      <c r="Y2566" s="146"/>
    </row>
    <row r="2567" spans="1:25" s="99" customFormat="1" ht="54.75" customHeight="1" x14ac:dyDescent="0.25">
      <c r="A2567" s="96">
        <f t="shared" ref="A2567:A2579" si="814">A2566+1</f>
        <v>1892</v>
      </c>
      <c r="B2567" s="175"/>
      <c r="C2567" s="176"/>
      <c r="D2567" s="113"/>
      <c r="E2567" s="115"/>
      <c r="F2567" s="174"/>
      <c r="G2567" s="114" t="str">
        <f t="shared" si="809"/>
        <v/>
      </c>
      <c r="H2567" s="115"/>
      <c r="I2567" s="115"/>
      <c r="J2567" s="115"/>
      <c r="K2567" s="115"/>
      <c r="L2567" s="133" t="str">
        <f t="shared" si="810"/>
        <v/>
      </c>
      <c r="M2567" s="116" t="str">
        <f>IF(L2567="", "", L2567/Veriler!$X$1)</f>
        <v/>
      </c>
      <c r="N2567" s="116" t="str">
        <f>IF(F2567&lt;&gt;"", "İthal Girdi", IF(Veriler!T2567="", "", IF(Veriler!S2567="H", "%0,5 üzerindedir", IF(Veriler!T2567&gt;0.1, "%10 sınırı aşılmıştır.", "Uygun"))))</f>
        <v>%0,5 üzerindedir</v>
      </c>
      <c r="O2567" s="116" t="str">
        <f t="shared" si="811"/>
        <v xml:space="preserve"> </v>
      </c>
      <c r="P2567" s="117"/>
      <c r="Q2567" s="118"/>
      <c r="R2567" s="119" t="str">
        <f t="shared" si="812"/>
        <v/>
      </c>
      <c r="S2567" s="133">
        <f>IFERROR(IF(M2567&lt;=0.005,IF(F2567="",L2567,0),IF(F2567&lt;&gt;"",0,IF(P2567="",0,IF(P2567="H",0,IF(Q2567&lt;Veriler!$G$2,L2567*Veriler!$G$2,L2567*Q2567)))))," ")</f>
        <v>0</v>
      </c>
      <c r="T2567" s="133">
        <f>IF(Veriler!T2567&lt;=0.1, S2567, IF(AND(Veriler!T2567&gt;0.1, F2567="", P2567="E"), IF(Q2567&gt;Veriler!$G$2, Q2567*S2567, IF(Q2567&lt;Veriler!$G$2, Veriler!$G$2*S2567, Q2567*S2567)), 0))</f>
        <v>0</v>
      </c>
      <c r="U2567" s="133" t="str">
        <f t="shared" si="813"/>
        <v xml:space="preserve"> </v>
      </c>
      <c r="V2567" s="134" t="str">
        <f>IFERROR(IF(O2567="%10 sınırı aşılmıştır.",L2567-T2567,IFERROR(IF(F2567="",IF(S2567=1,0,IF(L2567-S2567=0,"",L2567-S2567)),IF(Veriler!M2567="",L2567,IF(L2567*Veriler!M2567=0,"",L2567*Veriler!M2567))),L2567)),0)</f>
        <v/>
      </c>
      <c r="W2567" s="146"/>
      <c r="X2567" s="146"/>
      <c r="Y2567" s="146"/>
    </row>
    <row r="2568" spans="1:25" s="99" customFormat="1" ht="54.75" customHeight="1" x14ac:dyDescent="0.25">
      <c r="A2568" s="96">
        <f t="shared" si="814"/>
        <v>1893</v>
      </c>
      <c r="B2568" s="175"/>
      <c r="C2568" s="176"/>
      <c r="D2568" s="113"/>
      <c r="E2568" s="115"/>
      <c r="F2568" s="174"/>
      <c r="G2568" s="114" t="str">
        <f t="shared" si="809"/>
        <v/>
      </c>
      <c r="H2568" s="115"/>
      <c r="I2568" s="115"/>
      <c r="J2568" s="115"/>
      <c r="K2568" s="115"/>
      <c r="L2568" s="133" t="str">
        <f t="shared" si="810"/>
        <v/>
      </c>
      <c r="M2568" s="116" t="str">
        <f>IF(L2568="", "", L2568/Veriler!$X$1)</f>
        <v/>
      </c>
      <c r="N2568" s="116" t="str">
        <f>IF(F2568&lt;&gt;"", "İthal Girdi", IF(Veriler!T2568="", "", IF(Veriler!S2568="H", "%0,5 üzerindedir", IF(Veriler!T2568&gt;0.1, "%10 sınırı aşılmıştır.", "Uygun"))))</f>
        <v>%0,5 üzerindedir</v>
      </c>
      <c r="O2568" s="116" t="str">
        <f t="shared" si="811"/>
        <v xml:space="preserve"> </v>
      </c>
      <c r="P2568" s="117"/>
      <c r="Q2568" s="118"/>
      <c r="R2568" s="119" t="str">
        <f t="shared" si="812"/>
        <v/>
      </c>
      <c r="S2568" s="133">
        <f>IFERROR(IF(M2568&lt;=0.005,IF(F2568="",L2568,0),IF(F2568&lt;&gt;"",0,IF(P2568="",0,IF(P2568="H",0,IF(Q2568&lt;Veriler!$G$2,L2568*Veriler!$G$2,L2568*Q2568)))))," ")</f>
        <v>0</v>
      </c>
      <c r="T2568" s="133">
        <f>IF(Veriler!T2568&lt;=0.1, S2568, IF(AND(Veriler!T2568&gt;0.1, F2568="", P2568="E"), IF(Q2568&gt;Veriler!$G$2, Q2568*S2568, IF(Q2568&lt;Veriler!$G$2, Veriler!$G$2*S2568, Q2568*S2568)), 0))</f>
        <v>0</v>
      </c>
      <c r="U2568" s="133" t="str">
        <f t="shared" si="813"/>
        <v xml:space="preserve"> </v>
      </c>
      <c r="V2568" s="134" t="str">
        <f>IFERROR(IF(O2568="%10 sınırı aşılmıştır.",L2568-T2568,IFERROR(IF(F2568="",IF(S2568=1,0,IF(L2568-S2568=0,"",L2568-S2568)),IF(Veriler!M2568="",L2568,IF(L2568*Veriler!M2568=0,"",L2568*Veriler!M2568))),L2568)),0)</f>
        <v/>
      </c>
      <c r="W2568" s="146"/>
      <c r="X2568" s="146"/>
      <c r="Y2568" s="146"/>
    </row>
    <row r="2569" spans="1:25" s="99" customFormat="1" ht="54.75" customHeight="1" x14ac:dyDescent="0.25">
      <c r="A2569" s="96">
        <f t="shared" si="814"/>
        <v>1894</v>
      </c>
      <c r="B2569" s="175"/>
      <c r="C2569" s="176"/>
      <c r="D2569" s="113"/>
      <c r="E2569" s="115"/>
      <c r="F2569" s="174"/>
      <c r="G2569" s="114" t="str">
        <f t="shared" si="809"/>
        <v/>
      </c>
      <c r="H2569" s="115"/>
      <c r="I2569" s="115"/>
      <c r="J2569" s="115"/>
      <c r="K2569" s="115"/>
      <c r="L2569" s="133" t="str">
        <f t="shared" si="810"/>
        <v/>
      </c>
      <c r="M2569" s="116" t="str">
        <f>IF(L2569="", "", L2569/Veriler!$X$1)</f>
        <v/>
      </c>
      <c r="N2569" s="116" t="str">
        <f>IF(F2569&lt;&gt;"", "İthal Girdi", IF(Veriler!T2569="", "", IF(Veriler!S2569="H", "%0,5 üzerindedir", IF(Veriler!T2569&gt;0.1, "%10 sınırı aşılmıştır.", "Uygun"))))</f>
        <v>%0,5 üzerindedir</v>
      </c>
      <c r="O2569" s="116" t="str">
        <f t="shared" si="811"/>
        <v xml:space="preserve"> </v>
      </c>
      <c r="P2569" s="117"/>
      <c r="Q2569" s="118"/>
      <c r="R2569" s="119" t="str">
        <f t="shared" si="812"/>
        <v/>
      </c>
      <c r="S2569" s="133">
        <f>IFERROR(IF(M2569&lt;=0.005,IF(F2569="",L2569,0),IF(F2569&lt;&gt;"",0,IF(P2569="",0,IF(P2569="H",0,IF(Q2569&lt;Veriler!$G$2,L2569*Veriler!$G$2,L2569*Q2569)))))," ")</f>
        <v>0</v>
      </c>
      <c r="T2569" s="133">
        <f>IF(Veriler!T2569&lt;=0.1, S2569, IF(AND(Veriler!T2569&gt;0.1, F2569="", P2569="E"), IF(Q2569&gt;Veriler!$G$2, Q2569*S2569, IF(Q2569&lt;Veriler!$G$2, Veriler!$G$2*S2569, Q2569*S2569)), 0))</f>
        <v>0</v>
      </c>
      <c r="U2569" s="133" t="str">
        <f t="shared" si="813"/>
        <v xml:space="preserve"> </v>
      </c>
      <c r="V2569" s="134" t="str">
        <f>IFERROR(IF(O2569="%10 sınırı aşılmıştır.",L2569-T2569,IFERROR(IF(F2569="",IF(S2569=1,0,IF(L2569-S2569=0,"",L2569-S2569)),IF(Veriler!M2569="",L2569,IF(L2569*Veriler!M2569=0,"",L2569*Veriler!M2569))),L2569)),0)</f>
        <v/>
      </c>
      <c r="W2569" s="146"/>
      <c r="X2569" s="146"/>
      <c r="Y2569" s="146"/>
    </row>
    <row r="2570" spans="1:25" s="99" customFormat="1" ht="54.75" customHeight="1" x14ac:dyDescent="0.25">
      <c r="A2570" s="96">
        <f t="shared" si="814"/>
        <v>1895</v>
      </c>
      <c r="B2570" s="175"/>
      <c r="C2570" s="176"/>
      <c r="D2570" s="113"/>
      <c r="E2570" s="115"/>
      <c r="F2570" s="174"/>
      <c r="G2570" s="114" t="str">
        <f t="shared" si="809"/>
        <v/>
      </c>
      <c r="H2570" s="115"/>
      <c r="I2570" s="115"/>
      <c r="J2570" s="115"/>
      <c r="K2570" s="115"/>
      <c r="L2570" s="133" t="str">
        <f t="shared" si="810"/>
        <v/>
      </c>
      <c r="M2570" s="116" t="str">
        <f>IF(L2570="", "", L2570/Veriler!$X$1)</f>
        <v/>
      </c>
      <c r="N2570" s="116" t="str">
        <f>IF(F2570&lt;&gt;"", "İthal Girdi", IF(Veriler!T2570="", "", IF(Veriler!S2570="H", "%0,5 üzerindedir", IF(Veriler!T2570&gt;0.1, "%10 sınırı aşılmıştır.", "Uygun"))))</f>
        <v>%0,5 üzerindedir</v>
      </c>
      <c r="O2570" s="116" t="str">
        <f t="shared" si="811"/>
        <v xml:space="preserve"> </v>
      </c>
      <c r="P2570" s="117"/>
      <c r="Q2570" s="118"/>
      <c r="R2570" s="119" t="str">
        <f t="shared" si="812"/>
        <v/>
      </c>
      <c r="S2570" s="133">
        <f>IFERROR(IF(M2570&lt;=0.005,IF(F2570="",L2570,0),IF(F2570&lt;&gt;"",0,IF(P2570="",0,IF(P2570="H",0,IF(Q2570&lt;Veriler!$G$2,L2570*Veriler!$G$2,L2570*Q2570)))))," ")</f>
        <v>0</v>
      </c>
      <c r="T2570" s="133">
        <f>IF(Veriler!T2570&lt;=0.1, S2570, IF(AND(Veriler!T2570&gt;0.1, F2570="", P2570="E"), IF(Q2570&gt;Veriler!$G$2, Q2570*S2570, IF(Q2570&lt;Veriler!$G$2, Veriler!$G$2*S2570, Q2570*S2570)), 0))</f>
        <v>0</v>
      </c>
      <c r="U2570" s="133" t="str">
        <f t="shared" si="813"/>
        <v xml:space="preserve"> </v>
      </c>
      <c r="V2570" s="134" t="str">
        <f>IFERROR(IF(O2570="%10 sınırı aşılmıştır.",L2570-T2570,IFERROR(IF(F2570="",IF(S2570=1,0,IF(L2570-S2570=0,"",L2570-S2570)),IF(Veriler!M2570="",L2570,IF(L2570*Veriler!M2570=0,"",L2570*Veriler!M2570))),L2570)),0)</f>
        <v/>
      </c>
      <c r="W2570" s="146"/>
      <c r="X2570" s="146"/>
      <c r="Y2570" s="146"/>
    </row>
    <row r="2571" spans="1:25" s="99" customFormat="1" ht="54.75" customHeight="1" x14ac:dyDescent="0.25">
      <c r="A2571" s="96">
        <f t="shared" si="814"/>
        <v>1896</v>
      </c>
      <c r="B2571" s="175"/>
      <c r="C2571" s="176"/>
      <c r="D2571" s="113"/>
      <c r="E2571" s="115"/>
      <c r="F2571" s="174"/>
      <c r="G2571" s="114" t="str">
        <f t="shared" si="809"/>
        <v/>
      </c>
      <c r="H2571" s="115"/>
      <c r="I2571" s="115"/>
      <c r="J2571" s="115"/>
      <c r="K2571" s="115"/>
      <c r="L2571" s="133" t="str">
        <f t="shared" si="810"/>
        <v/>
      </c>
      <c r="M2571" s="116" t="str">
        <f>IF(L2571="", "", L2571/Veriler!$X$1)</f>
        <v/>
      </c>
      <c r="N2571" s="116" t="str">
        <f>IF(F2571&lt;&gt;"", "İthal Girdi", IF(Veriler!T2571="", "", IF(Veriler!S2571="H", "%0,5 üzerindedir", IF(Veriler!T2571&gt;0.1, "%10 sınırı aşılmıştır.", "Uygun"))))</f>
        <v>%0,5 üzerindedir</v>
      </c>
      <c r="O2571" s="116" t="str">
        <f t="shared" si="811"/>
        <v xml:space="preserve"> </v>
      </c>
      <c r="P2571" s="117"/>
      <c r="Q2571" s="118"/>
      <c r="R2571" s="119" t="str">
        <f t="shared" si="812"/>
        <v/>
      </c>
      <c r="S2571" s="133">
        <f>IFERROR(IF(M2571&lt;=0.005,IF(F2571="",L2571,0),IF(F2571&lt;&gt;"",0,IF(P2571="",0,IF(P2571="H",0,IF(Q2571&lt;Veriler!$G$2,L2571*Veriler!$G$2,L2571*Q2571)))))," ")</f>
        <v>0</v>
      </c>
      <c r="T2571" s="133">
        <f>IF(Veriler!T2571&lt;=0.1, S2571, IF(AND(Veriler!T2571&gt;0.1, F2571="", P2571="E"), IF(Q2571&gt;Veriler!$G$2, Q2571*S2571, IF(Q2571&lt;Veriler!$G$2, Veriler!$G$2*S2571, Q2571*S2571)), 0))</f>
        <v>0</v>
      </c>
      <c r="U2571" s="133" t="str">
        <f t="shared" si="813"/>
        <v xml:space="preserve"> </v>
      </c>
      <c r="V2571" s="134" t="str">
        <f>IFERROR(IF(O2571="%10 sınırı aşılmıştır.",L2571-T2571,IFERROR(IF(F2571="",IF(S2571=1,0,IF(L2571-S2571=0,"",L2571-S2571)),IF(Veriler!M2571="",L2571,IF(L2571*Veriler!M2571=0,"",L2571*Veriler!M2571))),L2571)),0)</f>
        <v/>
      </c>
      <c r="W2571" s="146"/>
      <c r="X2571" s="146"/>
      <c r="Y2571" s="146"/>
    </row>
    <row r="2572" spans="1:25" s="99" customFormat="1" ht="54.75" customHeight="1" x14ac:dyDescent="0.25">
      <c r="A2572" s="96">
        <f t="shared" si="814"/>
        <v>1897</v>
      </c>
      <c r="B2572" s="175"/>
      <c r="C2572" s="176"/>
      <c r="D2572" s="113"/>
      <c r="E2572" s="115"/>
      <c r="F2572" s="174"/>
      <c r="G2572" s="114" t="str">
        <f t="shared" si="809"/>
        <v/>
      </c>
      <c r="H2572" s="115"/>
      <c r="I2572" s="115"/>
      <c r="J2572" s="115"/>
      <c r="K2572" s="115"/>
      <c r="L2572" s="133" t="str">
        <f t="shared" si="810"/>
        <v/>
      </c>
      <c r="M2572" s="116" t="str">
        <f>IF(L2572="", "", L2572/Veriler!$X$1)</f>
        <v/>
      </c>
      <c r="N2572" s="116" t="str">
        <f>IF(F2572&lt;&gt;"", "İthal Girdi", IF(Veriler!T2572="", "", IF(Veriler!S2572="H", "%0,5 üzerindedir", IF(Veriler!T2572&gt;0.1, "%10 sınırı aşılmıştır.", "Uygun"))))</f>
        <v>%0,5 üzerindedir</v>
      </c>
      <c r="O2572" s="116" t="str">
        <f t="shared" si="811"/>
        <v xml:space="preserve"> </v>
      </c>
      <c r="P2572" s="117"/>
      <c r="Q2572" s="118"/>
      <c r="R2572" s="119" t="str">
        <f t="shared" si="812"/>
        <v/>
      </c>
      <c r="S2572" s="133">
        <f>IFERROR(IF(M2572&lt;=0.005,IF(F2572="",L2572,0),IF(F2572&lt;&gt;"",0,IF(P2572="",0,IF(P2572="H",0,IF(Q2572&lt;Veriler!$G$2,L2572*Veriler!$G$2,L2572*Q2572)))))," ")</f>
        <v>0</v>
      </c>
      <c r="T2572" s="133">
        <f>IF(Veriler!T2572&lt;=0.1, S2572, IF(AND(Veriler!T2572&gt;0.1, F2572="", P2572="E"), IF(Q2572&gt;Veriler!$G$2, Q2572*S2572, IF(Q2572&lt;Veriler!$G$2, Veriler!$G$2*S2572, Q2572*S2572)), 0))</f>
        <v>0</v>
      </c>
      <c r="U2572" s="133" t="str">
        <f t="shared" si="813"/>
        <v xml:space="preserve"> </v>
      </c>
      <c r="V2572" s="134" t="str">
        <f>IFERROR(IF(O2572="%10 sınırı aşılmıştır.",L2572-T2572,IFERROR(IF(F2572="",IF(S2572=1,0,IF(L2572-S2572=0,"",L2572-S2572)),IF(Veriler!M2572="",L2572,IF(L2572*Veriler!M2572=0,"",L2572*Veriler!M2572))),L2572)),0)</f>
        <v/>
      </c>
      <c r="W2572" s="146"/>
      <c r="X2572" s="146"/>
      <c r="Y2572" s="146"/>
    </row>
    <row r="2573" spans="1:25" s="99" customFormat="1" ht="54.75" customHeight="1" x14ac:dyDescent="0.25">
      <c r="A2573" s="96">
        <f t="shared" si="814"/>
        <v>1898</v>
      </c>
      <c r="B2573" s="175"/>
      <c r="C2573" s="176"/>
      <c r="D2573" s="113"/>
      <c r="E2573" s="115"/>
      <c r="F2573" s="174"/>
      <c r="G2573" s="114" t="str">
        <f t="shared" si="809"/>
        <v/>
      </c>
      <c r="H2573" s="115"/>
      <c r="I2573" s="115"/>
      <c r="J2573" s="115"/>
      <c r="K2573" s="115"/>
      <c r="L2573" s="133" t="str">
        <f t="shared" si="810"/>
        <v/>
      </c>
      <c r="M2573" s="116" t="str">
        <f>IF(L2573="", "", L2573/Veriler!$X$1)</f>
        <v/>
      </c>
      <c r="N2573" s="116" t="str">
        <f>IF(F2573&lt;&gt;"", "İthal Girdi", IF(Veriler!T2573="", "", IF(Veriler!S2573="H", "%0,5 üzerindedir", IF(Veriler!T2573&gt;0.1, "%10 sınırı aşılmıştır.", "Uygun"))))</f>
        <v>%0,5 üzerindedir</v>
      </c>
      <c r="O2573" s="116" t="str">
        <f t="shared" si="811"/>
        <v xml:space="preserve"> </v>
      </c>
      <c r="P2573" s="117"/>
      <c r="Q2573" s="118"/>
      <c r="R2573" s="119" t="str">
        <f t="shared" si="812"/>
        <v/>
      </c>
      <c r="S2573" s="133">
        <f>IFERROR(IF(M2573&lt;=0.005,IF(F2573="",L2573,0),IF(F2573&lt;&gt;"",0,IF(P2573="",0,IF(P2573="H",0,IF(Q2573&lt;Veriler!$G$2,L2573*Veriler!$G$2,L2573*Q2573)))))," ")</f>
        <v>0</v>
      </c>
      <c r="T2573" s="133">
        <f>IF(Veriler!T2573&lt;=0.1, S2573, IF(AND(Veriler!T2573&gt;0.1, F2573="", P2573="E"), IF(Q2573&gt;Veriler!$G$2, Q2573*S2573, IF(Q2573&lt;Veriler!$G$2, Veriler!$G$2*S2573, Q2573*S2573)), 0))</f>
        <v>0</v>
      </c>
      <c r="U2573" s="133" t="str">
        <f t="shared" si="813"/>
        <v xml:space="preserve"> </v>
      </c>
      <c r="V2573" s="134" t="str">
        <f>IFERROR(IF(O2573="%10 sınırı aşılmıştır.",L2573-T2573,IFERROR(IF(F2573="",IF(S2573=1,0,IF(L2573-S2573=0,"",L2573-S2573)),IF(Veriler!M2573="",L2573,IF(L2573*Veriler!M2573=0,"",L2573*Veriler!M2573))),L2573)),0)</f>
        <v/>
      </c>
      <c r="W2573" s="146"/>
      <c r="X2573" s="146"/>
      <c r="Y2573" s="146"/>
    </row>
    <row r="2574" spans="1:25" s="99" customFormat="1" ht="54.75" customHeight="1" x14ac:dyDescent="0.25">
      <c r="A2574" s="96">
        <f t="shared" si="814"/>
        <v>1899</v>
      </c>
      <c r="B2574" s="175"/>
      <c r="C2574" s="176"/>
      <c r="D2574" s="113"/>
      <c r="E2574" s="115"/>
      <c r="F2574" s="174"/>
      <c r="G2574" s="114" t="str">
        <f t="shared" si="809"/>
        <v/>
      </c>
      <c r="H2574" s="115"/>
      <c r="I2574" s="115"/>
      <c r="J2574" s="115"/>
      <c r="K2574" s="115"/>
      <c r="L2574" s="133" t="str">
        <f t="shared" si="810"/>
        <v/>
      </c>
      <c r="M2574" s="116" t="str">
        <f>IF(L2574="", "", L2574/Veriler!$X$1)</f>
        <v/>
      </c>
      <c r="N2574" s="116" t="str">
        <f>IF(F2574&lt;&gt;"", "İthal Girdi", IF(Veriler!T2574="", "", IF(Veriler!S2574="H", "%0,5 üzerindedir", IF(Veriler!T2574&gt;0.1, "%10 sınırı aşılmıştır.", "Uygun"))))</f>
        <v>%0,5 üzerindedir</v>
      </c>
      <c r="O2574" s="116" t="str">
        <f t="shared" si="811"/>
        <v xml:space="preserve"> </v>
      </c>
      <c r="P2574" s="117"/>
      <c r="Q2574" s="118"/>
      <c r="R2574" s="119" t="str">
        <f t="shared" si="812"/>
        <v/>
      </c>
      <c r="S2574" s="133">
        <f>IFERROR(IF(M2574&lt;=0.005,IF(F2574="",L2574,0),IF(F2574&lt;&gt;"",0,IF(P2574="",0,IF(P2574="H",0,IF(Q2574&lt;Veriler!$G$2,L2574*Veriler!$G$2,L2574*Q2574)))))," ")</f>
        <v>0</v>
      </c>
      <c r="T2574" s="133">
        <f>IF(Veriler!T2574&lt;=0.1, S2574, IF(AND(Veriler!T2574&gt;0.1, F2574="", P2574="E"), IF(Q2574&gt;Veriler!$G$2, Q2574*S2574, IF(Q2574&lt;Veriler!$G$2, Veriler!$G$2*S2574, Q2574*S2574)), 0))</f>
        <v>0</v>
      </c>
      <c r="U2574" s="133" t="str">
        <f t="shared" si="813"/>
        <v xml:space="preserve"> </v>
      </c>
      <c r="V2574" s="134" t="str">
        <f>IFERROR(IF(O2574="%10 sınırı aşılmıştır.",L2574-T2574,IFERROR(IF(F2574="",IF(S2574=1,0,IF(L2574-S2574=0,"",L2574-S2574)),IF(Veriler!M2574="",L2574,IF(L2574*Veriler!M2574=0,"",L2574*Veriler!M2574))),L2574)),0)</f>
        <v/>
      </c>
      <c r="W2574" s="146"/>
      <c r="X2574" s="146"/>
      <c r="Y2574" s="146"/>
    </row>
    <row r="2575" spans="1:25" s="99" customFormat="1" ht="54.75" customHeight="1" x14ac:dyDescent="0.25">
      <c r="A2575" s="96">
        <f t="shared" si="814"/>
        <v>1900</v>
      </c>
      <c r="B2575" s="175"/>
      <c r="C2575" s="176"/>
      <c r="D2575" s="113"/>
      <c r="E2575" s="115"/>
      <c r="F2575" s="174"/>
      <c r="G2575" s="114" t="str">
        <f t="shared" si="809"/>
        <v/>
      </c>
      <c r="H2575" s="115"/>
      <c r="I2575" s="115"/>
      <c r="J2575" s="115"/>
      <c r="K2575" s="115"/>
      <c r="L2575" s="133" t="str">
        <f t="shared" si="810"/>
        <v/>
      </c>
      <c r="M2575" s="116" t="str">
        <f>IF(L2575="", "", L2575/Veriler!$X$1)</f>
        <v/>
      </c>
      <c r="N2575" s="116" t="str">
        <f>IF(F2575&lt;&gt;"", "İthal Girdi", IF(Veriler!T2575="", "", IF(Veriler!S2575="H", "%0,5 üzerindedir", IF(Veriler!T2575&gt;0.1, "%10 sınırı aşılmıştır.", "Uygun"))))</f>
        <v>%0,5 üzerindedir</v>
      </c>
      <c r="O2575" s="116" t="str">
        <f t="shared" si="811"/>
        <v xml:space="preserve"> </v>
      </c>
      <c r="P2575" s="117"/>
      <c r="Q2575" s="118"/>
      <c r="R2575" s="119" t="str">
        <f t="shared" si="812"/>
        <v/>
      </c>
      <c r="S2575" s="133">
        <f>IFERROR(IF(M2575&lt;=0.005,IF(F2575="",L2575,0),IF(F2575&lt;&gt;"",0,IF(P2575="",0,IF(P2575="H",0,IF(Q2575&lt;Veriler!$G$2,L2575*Veriler!$G$2,L2575*Q2575)))))," ")</f>
        <v>0</v>
      </c>
      <c r="T2575" s="133">
        <f>IF(Veriler!T2575&lt;=0.1, S2575, IF(AND(Veriler!T2575&gt;0.1, F2575="", P2575="E"), IF(Q2575&gt;Veriler!$G$2, Q2575*S2575, IF(Q2575&lt;Veriler!$G$2, Veriler!$G$2*S2575, Q2575*S2575)), 0))</f>
        <v>0</v>
      </c>
      <c r="U2575" s="133" t="str">
        <f t="shared" si="813"/>
        <v xml:space="preserve"> </v>
      </c>
      <c r="V2575" s="134" t="str">
        <f>IFERROR(IF(O2575="%10 sınırı aşılmıştır.",L2575-T2575,IFERROR(IF(F2575="",IF(S2575=1,0,IF(L2575-S2575=0,"",L2575-S2575)),IF(Veriler!M2575="",L2575,IF(L2575*Veriler!M2575=0,"",L2575*Veriler!M2575))),L2575)),0)</f>
        <v/>
      </c>
      <c r="W2575" s="146"/>
      <c r="X2575" s="146"/>
      <c r="Y2575" s="146"/>
    </row>
    <row r="2576" spans="1:25" s="99" customFormat="1" ht="54.75" customHeight="1" x14ac:dyDescent="0.25">
      <c r="A2576" s="96">
        <f t="shared" si="814"/>
        <v>1901</v>
      </c>
      <c r="B2576" s="175"/>
      <c r="C2576" s="176"/>
      <c r="D2576" s="113"/>
      <c r="E2576" s="115"/>
      <c r="F2576" s="174"/>
      <c r="G2576" s="114" t="str">
        <f t="shared" si="809"/>
        <v/>
      </c>
      <c r="H2576" s="115"/>
      <c r="I2576" s="115"/>
      <c r="J2576" s="115"/>
      <c r="K2576" s="115"/>
      <c r="L2576" s="133" t="str">
        <f t="shared" si="810"/>
        <v/>
      </c>
      <c r="M2576" s="116" t="str">
        <f>IF(L2576="", "", L2576/Veriler!$X$1)</f>
        <v/>
      </c>
      <c r="N2576" s="116" t="str">
        <f>IF(F2576&lt;&gt;"", "İthal Girdi", IF(Veriler!T2576="", "", IF(Veriler!S2576="H", "%0,5 üzerindedir", IF(Veriler!T2576&gt;0.1, "%10 sınırı aşılmıştır.", "Uygun"))))</f>
        <v>%0,5 üzerindedir</v>
      </c>
      <c r="O2576" s="116" t="str">
        <f t="shared" si="811"/>
        <v xml:space="preserve"> </v>
      </c>
      <c r="P2576" s="117"/>
      <c r="Q2576" s="118"/>
      <c r="R2576" s="119" t="str">
        <f t="shared" si="812"/>
        <v/>
      </c>
      <c r="S2576" s="133">
        <f>IFERROR(IF(M2576&lt;=0.005,IF(F2576="",L2576,0),IF(F2576&lt;&gt;"",0,IF(P2576="",0,IF(P2576="H",0,IF(Q2576&lt;Veriler!$G$2,L2576*Veriler!$G$2,L2576*Q2576)))))," ")</f>
        <v>0</v>
      </c>
      <c r="T2576" s="133">
        <f>IF(Veriler!T2576&lt;=0.1, S2576, IF(AND(Veriler!T2576&gt;0.1, F2576="", P2576="E"), IF(Q2576&gt;Veriler!$G$2, Q2576*S2576, IF(Q2576&lt;Veriler!$G$2, Veriler!$G$2*S2576, Q2576*S2576)), 0))</f>
        <v>0</v>
      </c>
      <c r="U2576" s="133" t="str">
        <f t="shared" si="813"/>
        <v xml:space="preserve"> </v>
      </c>
      <c r="V2576" s="134" t="str">
        <f>IFERROR(IF(O2576="%10 sınırı aşılmıştır.",L2576-T2576,IFERROR(IF(F2576="",IF(S2576=1,0,IF(L2576-S2576=0,"",L2576-S2576)),IF(Veriler!M2576="",L2576,IF(L2576*Veriler!M2576=0,"",L2576*Veriler!M2576))),L2576)),0)</f>
        <v/>
      </c>
      <c r="W2576" s="146"/>
      <c r="X2576" s="146"/>
      <c r="Y2576" s="146"/>
    </row>
    <row r="2577" spans="1:25" s="99" customFormat="1" ht="54.75" customHeight="1" x14ac:dyDescent="0.25">
      <c r="A2577" s="96">
        <f t="shared" si="814"/>
        <v>1902</v>
      </c>
      <c r="B2577" s="175"/>
      <c r="C2577" s="176"/>
      <c r="D2577" s="113"/>
      <c r="E2577" s="115"/>
      <c r="F2577" s="174"/>
      <c r="G2577" s="114" t="str">
        <f t="shared" si="809"/>
        <v/>
      </c>
      <c r="H2577" s="115"/>
      <c r="I2577" s="115"/>
      <c r="J2577" s="115"/>
      <c r="K2577" s="115"/>
      <c r="L2577" s="133" t="str">
        <f t="shared" si="810"/>
        <v/>
      </c>
      <c r="M2577" s="116" t="str">
        <f>IF(L2577="", "", L2577/Veriler!$X$1)</f>
        <v/>
      </c>
      <c r="N2577" s="116" t="str">
        <f>IF(F2577&lt;&gt;"", "İthal Girdi", IF(Veriler!T2577="", "", IF(Veriler!S2577="H", "%0,5 üzerindedir", IF(Veriler!T2577&gt;0.1, "%10 sınırı aşılmıştır.", "Uygun"))))</f>
        <v>%0,5 üzerindedir</v>
      </c>
      <c r="O2577" s="116" t="str">
        <f t="shared" si="811"/>
        <v xml:space="preserve"> </v>
      </c>
      <c r="P2577" s="117"/>
      <c r="Q2577" s="118"/>
      <c r="R2577" s="119" t="str">
        <f t="shared" si="812"/>
        <v/>
      </c>
      <c r="S2577" s="133">
        <f>IFERROR(IF(M2577&lt;=0.005,IF(F2577="",L2577,0),IF(F2577&lt;&gt;"",0,IF(P2577="",0,IF(P2577="H",0,IF(Q2577&lt;Veriler!$G$2,L2577*Veriler!$G$2,L2577*Q2577)))))," ")</f>
        <v>0</v>
      </c>
      <c r="T2577" s="133">
        <f>IF(Veriler!T2577&lt;=0.1, S2577, IF(AND(Veriler!T2577&gt;0.1, F2577="", P2577="E"), IF(Q2577&gt;Veriler!$G$2, Q2577*S2577, IF(Q2577&lt;Veriler!$G$2, Veriler!$G$2*S2577, Q2577*S2577)), 0))</f>
        <v>0</v>
      </c>
      <c r="U2577" s="133" t="str">
        <f t="shared" si="813"/>
        <v xml:space="preserve"> </v>
      </c>
      <c r="V2577" s="134" t="str">
        <f>IFERROR(IF(O2577="%10 sınırı aşılmıştır.",L2577-T2577,IFERROR(IF(F2577="",IF(S2577=1,0,IF(L2577-S2577=0,"",L2577-S2577)),IF(Veriler!M2577="",L2577,IF(L2577*Veriler!M2577=0,"",L2577*Veriler!M2577))),L2577)),0)</f>
        <v/>
      </c>
      <c r="W2577" s="146"/>
      <c r="X2577" s="146"/>
      <c r="Y2577" s="146"/>
    </row>
    <row r="2578" spans="1:25" s="99" customFormat="1" ht="54.75" customHeight="1" x14ac:dyDescent="0.25">
      <c r="A2578" s="96">
        <f t="shared" si="814"/>
        <v>1903</v>
      </c>
      <c r="B2578" s="175"/>
      <c r="C2578" s="176"/>
      <c r="D2578" s="113"/>
      <c r="E2578" s="115"/>
      <c r="F2578" s="174"/>
      <c r="G2578" s="114" t="str">
        <f t="shared" si="809"/>
        <v/>
      </c>
      <c r="H2578" s="115"/>
      <c r="I2578" s="115"/>
      <c r="J2578" s="115"/>
      <c r="K2578" s="115"/>
      <c r="L2578" s="133" t="str">
        <f t="shared" si="810"/>
        <v/>
      </c>
      <c r="M2578" s="116" t="str">
        <f>IF(L2578="", "", L2578/Veriler!$X$1)</f>
        <v/>
      </c>
      <c r="N2578" s="116" t="str">
        <f>IF(F2578&lt;&gt;"", "İthal Girdi", IF(Veriler!T2578="", "", IF(Veriler!S2578="H", "%0,5 üzerindedir", IF(Veriler!T2578&gt;0.1, "%10 sınırı aşılmıştır.", "Uygun"))))</f>
        <v>%0,5 üzerindedir</v>
      </c>
      <c r="O2578" s="116" t="str">
        <f t="shared" si="811"/>
        <v xml:space="preserve"> </v>
      </c>
      <c r="P2578" s="117"/>
      <c r="Q2578" s="118"/>
      <c r="R2578" s="119" t="str">
        <f t="shared" si="812"/>
        <v/>
      </c>
      <c r="S2578" s="133">
        <f>IFERROR(IF(M2578&lt;=0.005,IF(F2578="",L2578,0),IF(F2578&lt;&gt;"",0,IF(P2578="",0,IF(P2578="H",0,IF(Q2578&lt;Veriler!$G$2,L2578*Veriler!$G$2,L2578*Q2578)))))," ")</f>
        <v>0</v>
      </c>
      <c r="T2578" s="133">
        <f>IF(Veriler!T2578&lt;=0.1, S2578, IF(AND(Veriler!T2578&gt;0.1, F2578="", P2578="E"), IF(Q2578&gt;Veriler!$G$2, Q2578*S2578, IF(Q2578&lt;Veriler!$G$2, Veriler!$G$2*S2578, Q2578*S2578)), 0))</f>
        <v>0</v>
      </c>
      <c r="U2578" s="133" t="str">
        <f t="shared" si="813"/>
        <v xml:space="preserve"> </v>
      </c>
      <c r="V2578" s="134" t="str">
        <f>IFERROR(IF(O2578="%10 sınırı aşılmıştır.",L2578-T2578,IFERROR(IF(F2578="",IF(S2578=1,0,IF(L2578-S2578=0,"",L2578-S2578)),IF(Veriler!M2578="",L2578,IF(L2578*Veriler!M2578=0,"",L2578*Veriler!M2578))),L2578)),0)</f>
        <v/>
      </c>
      <c r="W2578" s="146"/>
      <c r="X2578" s="146"/>
      <c r="Y2578" s="146"/>
    </row>
    <row r="2579" spans="1:25" s="99" customFormat="1" ht="54.75" customHeight="1" x14ac:dyDescent="0.25">
      <c r="A2579" s="96">
        <f t="shared" si="814"/>
        <v>1904</v>
      </c>
      <c r="B2579" s="175"/>
      <c r="C2579" s="176"/>
      <c r="D2579" s="113"/>
      <c r="E2579" s="115"/>
      <c r="F2579" s="174"/>
      <c r="G2579" s="114" t="str">
        <f t="shared" si="809"/>
        <v/>
      </c>
      <c r="H2579" s="115"/>
      <c r="I2579" s="115"/>
      <c r="J2579" s="115"/>
      <c r="K2579" s="115"/>
      <c r="L2579" s="133" t="str">
        <f t="shared" si="810"/>
        <v/>
      </c>
      <c r="M2579" s="116" t="str">
        <f>IF(L2579="", "", L2579/Veriler!$X$1)</f>
        <v/>
      </c>
      <c r="N2579" s="116" t="str">
        <f>IF(F2579&lt;&gt;"", "İthal Girdi", IF(Veriler!T2579="", "", IF(Veriler!S2579="H", "%0,5 üzerindedir", IF(Veriler!T2579&gt;0.1, "%10 sınırı aşılmıştır.", "Uygun"))))</f>
        <v>%0,5 üzerindedir</v>
      </c>
      <c r="O2579" s="116" t="str">
        <f t="shared" si="811"/>
        <v xml:space="preserve"> </v>
      </c>
      <c r="P2579" s="117"/>
      <c r="Q2579" s="118"/>
      <c r="R2579" s="119" t="str">
        <f t="shared" si="812"/>
        <v/>
      </c>
      <c r="S2579" s="133">
        <f>IFERROR(IF(M2579&lt;=0.005,IF(F2579="",L2579,0),IF(F2579&lt;&gt;"",0,IF(P2579="",0,IF(P2579="H",0,IF(Q2579&lt;Veriler!$G$2,L2579*Veriler!$G$2,L2579*Q2579)))))," ")</f>
        <v>0</v>
      </c>
      <c r="T2579" s="133">
        <f>IF(Veriler!T2579&lt;=0.1, S2579, IF(AND(Veriler!T2579&gt;0.1, F2579="", P2579="E"), IF(Q2579&gt;Veriler!$G$2, Q2579*S2579, IF(Q2579&lt;Veriler!$G$2, Veriler!$G$2*S2579, Q2579*S2579)), 0))</f>
        <v>0</v>
      </c>
      <c r="U2579" s="133" t="str">
        <f t="shared" si="813"/>
        <v xml:space="preserve"> </v>
      </c>
      <c r="V2579" s="134" t="str">
        <f>IFERROR(IF(O2579="%10 sınırı aşılmıştır.",L2579-T2579,IFERROR(IF(F2579="",IF(S2579=1,0,IF(L2579-S2579=0,"",L2579-S2579)),IF(Veriler!M2579="",L2579,IF(L2579*Veriler!M2579=0,"",L2579*Veriler!M2579))),L2579)),0)</f>
        <v/>
      </c>
      <c r="W2579" s="146"/>
      <c r="X2579" s="146"/>
      <c r="Y2579" s="146"/>
    </row>
    <row r="2580" spans="1:25" s="99" customFormat="1" ht="24" customHeight="1" x14ac:dyDescent="0.25">
      <c r="A2580" s="103"/>
      <c r="B2580" s="104"/>
      <c r="C2580" s="104"/>
      <c r="D2580" s="104"/>
      <c r="E2580" s="103"/>
      <c r="F2580" s="135"/>
      <c r="G2580" s="157"/>
      <c r="H2580" s="103"/>
      <c r="I2580" s="103"/>
      <c r="J2580" s="103"/>
      <c r="K2580" s="103"/>
      <c r="L2580" s="136">
        <f>SUM(L2551:L2564,L2566:L2579)</f>
        <v>0</v>
      </c>
      <c r="M2580" s="158"/>
      <c r="N2580" s="158"/>
      <c r="O2580" s="158"/>
      <c r="P2580" s="105"/>
      <c r="Q2580" s="106"/>
      <c r="R2580" s="159"/>
      <c r="S2580" s="160"/>
      <c r="T2580" s="160"/>
      <c r="U2580" s="160"/>
      <c r="V2580" s="160"/>
      <c r="W2580" s="146"/>
      <c r="X2580" s="146"/>
      <c r="Y2580" s="146"/>
    </row>
    <row r="2581" spans="1:25" s="99" customFormat="1" ht="31.5" customHeight="1" x14ac:dyDescent="0.25">
      <c r="A2581" s="103"/>
      <c r="B2581" s="104"/>
      <c r="C2581" s="104"/>
      <c r="D2581" s="104"/>
      <c r="E2581" s="103"/>
      <c r="F2581" s="135"/>
      <c r="G2581" s="157"/>
      <c r="H2581" s="103"/>
      <c r="I2581" s="103"/>
      <c r="J2581" s="103"/>
      <c r="K2581" s="103"/>
      <c r="L2581" s="161"/>
      <c r="M2581" s="158"/>
      <c r="N2581" s="158"/>
      <c r="O2581" s="158"/>
      <c r="P2581" s="105"/>
      <c r="Q2581" s="106"/>
      <c r="R2581" s="159"/>
      <c r="S2581" s="162" t="s">
        <v>57</v>
      </c>
      <c r="T2581" s="162" t="s">
        <v>57</v>
      </c>
      <c r="U2581" s="162" t="s">
        <v>57</v>
      </c>
      <c r="V2581" s="163" t="s">
        <v>58</v>
      </c>
      <c r="W2581" s="146"/>
      <c r="X2581" s="146"/>
      <c r="Y2581" s="146"/>
    </row>
    <row r="2582" spans="1:25" s="99" customFormat="1" ht="58.5" customHeight="1" x14ac:dyDescent="0.25">
      <c r="A2582" s="185" t="s">
        <v>59</v>
      </c>
      <c r="B2582" s="180"/>
      <c r="C2582" s="180"/>
      <c r="D2582" s="180"/>
      <c r="E2582" s="180"/>
      <c r="F2582" s="180"/>
      <c r="G2582" s="180"/>
      <c r="H2582" s="180"/>
      <c r="I2582" s="180"/>
      <c r="J2582" s="180"/>
      <c r="K2582" s="180"/>
      <c r="L2582" s="180"/>
      <c r="M2582" s="180"/>
      <c r="N2582" s="180"/>
      <c r="O2582" s="180"/>
      <c r="P2582" s="180"/>
      <c r="Q2582" s="180"/>
      <c r="R2582" s="176"/>
      <c r="S2582" s="137">
        <f>SUM(S2544,S2551:S2564,S2566:S2579)</f>
        <v>0</v>
      </c>
      <c r="T2582" s="137" t="str">
        <f>IF(SUM(T2551:T2564,T2566:T2579)=0," ",SUM(T2551:T2564,T2566:T2579))</f>
        <v xml:space="preserve"> </v>
      </c>
      <c r="U2582" s="137" t="str">
        <f>IF(SUM(U2551:U2564,U2566:U2579)=0," ",SUM(U2551:U2564,U2566:U2579))</f>
        <v xml:space="preserve"> </v>
      </c>
      <c r="V2582" s="137" t="str">
        <f>IF(SUM(V2551:V2564,V2566:V2579)=0," ",SUM(V2551:V2564,V2566:V2579))</f>
        <v xml:space="preserve"> </v>
      </c>
      <c r="W2582" s="146"/>
      <c r="X2582" s="164">
        <f>SUM(U2551:U2564,U2566:U2579)</f>
        <v>0</v>
      </c>
      <c r="Y2582" s="164">
        <f>SUM(V2551:V2564,V2566:V2579)</f>
        <v>0</v>
      </c>
    </row>
    <row r="2583" spans="1:25" x14ac:dyDescent="0.3">
      <c r="A2583" s="34"/>
      <c r="G2583" s="146"/>
      <c r="L2583" s="146"/>
      <c r="M2583" s="146"/>
      <c r="N2583" s="146"/>
      <c r="O2583" s="146"/>
      <c r="R2583" s="146"/>
      <c r="S2583" s="146"/>
      <c r="T2583" s="146"/>
      <c r="U2583" s="146"/>
      <c r="V2583" s="146"/>
      <c r="W2583" s="146"/>
      <c r="X2583" s="146"/>
      <c r="Y2583" s="146"/>
    </row>
    <row r="2584" spans="1:25" x14ac:dyDescent="0.3">
      <c r="A2584" s="186" t="s">
        <v>60</v>
      </c>
      <c r="B2584" s="187"/>
      <c r="C2584" s="187"/>
      <c r="D2584" s="187"/>
      <c r="E2584" s="187"/>
      <c r="F2584" s="187"/>
      <c r="G2584" s="187"/>
      <c r="H2584" s="187"/>
      <c r="I2584" s="187"/>
      <c r="J2584" s="187"/>
      <c r="K2584" s="187"/>
      <c r="L2584" s="187"/>
      <c r="M2584" s="187"/>
      <c r="N2584" s="187"/>
      <c r="O2584" s="187"/>
      <c r="P2584" s="187"/>
      <c r="Q2584" s="187"/>
      <c r="R2584" s="187"/>
      <c r="S2584" s="187"/>
      <c r="T2584" s="187"/>
      <c r="U2584" s="187"/>
      <c r="V2584" s="187"/>
      <c r="W2584" s="146"/>
      <c r="X2584" s="146"/>
      <c r="Y2584" s="146"/>
    </row>
    <row r="2585" spans="1:25" s="99" customFormat="1" ht="41.25" customHeight="1" x14ac:dyDescent="0.25">
      <c r="A2585" s="189" t="s">
        <v>38</v>
      </c>
      <c r="B2585" s="180"/>
      <c r="C2585" s="180"/>
      <c r="D2585" s="180"/>
      <c r="E2585" s="180"/>
      <c r="F2585" s="180"/>
      <c r="G2585" s="180"/>
      <c r="H2585" s="180"/>
      <c r="I2585" s="180"/>
      <c r="J2585" s="180"/>
      <c r="K2585" s="180"/>
      <c r="L2585" s="180"/>
      <c r="M2585" s="180"/>
      <c r="N2585" s="180"/>
      <c r="O2585" s="180"/>
      <c r="P2585" s="180"/>
      <c r="Q2585" s="180"/>
      <c r="R2585" s="180"/>
      <c r="S2585" s="180"/>
      <c r="T2585" s="180"/>
      <c r="U2585" s="180"/>
      <c r="V2585" s="176"/>
      <c r="W2585" s="146"/>
      <c r="X2585" s="146"/>
      <c r="Y2585" s="146"/>
    </row>
    <row r="2586" spans="1:25" s="100" customFormat="1" ht="35.25" customHeight="1" x14ac:dyDescent="0.25">
      <c r="A2586" s="179" t="s">
        <v>39</v>
      </c>
      <c r="B2586" s="180"/>
      <c r="C2586" s="180"/>
      <c r="D2586" s="180"/>
      <c r="E2586" s="180"/>
      <c r="F2586" s="180"/>
      <c r="G2586" s="180"/>
      <c r="H2586" s="180"/>
      <c r="I2586" s="180"/>
      <c r="J2586" s="180"/>
      <c r="K2586" s="180"/>
      <c r="L2586" s="180"/>
      <c r="M2586" s="180"/>
      <c r="N2586" s="180"/>
      <c r="O2586" s="180"/>
      <c r="P2586" s="180"/>
      <c r="Q2586" s="180"/>
      <c r="R2586" s="176"/>
      <c r="S2586" s="147"/>
      <c r="T2586" s="148"/>
      <c r="U2586" s="149" t="s">
        <v>40</v>
      </c>
      <c r="V2586" s="150">
        <f>V2548+1</f>
        <v>69</v>
      </c>
      <c r="W2586" s="146"/>
      <c r="X2586" s="146"/>
      <c r="Y2586" s="146"/>
    </row>
    <row r="2587" spans="1:25" s="99" customFormat="1" ht="81" customHeight="1" x14ac:dyDescent="0.25">
      <c r="A2587" s="110" t="s">
        <v>3</v>
      </c>
      <c r="B2587" s="188" t="s">
        <v>41</v>
      </c>
      <c r="C2587" s="176"/>
      <c r="D2587" s="111" t="s">
        <v>42</v>
      </c>
      <c r="E2587" s="110" t="s">
        <v>324</v>
      </c>
      <c r="F2587" s="111" t="s">
        <v>325</v>
      </c>
      <c r="G2587" s="151" t="s">
        <v>43</v>
      </c>
      <c r="H2587" s="110" t="s">
        <v>44</v>
      </c>
      <c r="I2587" s="110" t="s">
        <v>8</v>
      </c>
      <c r="J2587" s="110" t="s">
        <v>45</v>
      </c>
      <c r="K2587" s="110" t="s">
        <v>46</v>
      </c>
      <c r="L2587" s="152" t="s">
        <v>47</v>
      </c>
      <c r="M2587" s="153" t="s">
        <v>48</v>
      </c>
      <c r="N2587" s="154" t="s">
        <v>49</v>
      </c>
      <c r="O2587" s="154" t="s">
        <v>49</v>
      </c>
      <c r="P2587" s="112" t="s">
        <v>50</v>
      </c>
      <c r="Q2587" s="110" t="s">
        <v>51</v>
      </c>
      <c r="R2587" s="155" t="s">
        <v>52</v>
      </c>
      <c r="S2587" s="156" t="s">
        <v>53</v>
      </c>
      <c r="T2587" s="156" t="s">
        <v>54</v>
      </c>
      <c r="U2587" s="152" t="s">
        <v>54</v>
      </c>
      <c r="V2587" s="152" t="s">
        <v>55</v>
      </c>
      <c r="W2587" s="146"/>
      <c r="X2587" s="146"/>
      <c r="Y2587" s="146"/>
    </row>
    <row r="2588" spans="1:25" s="99" customFormat="1" ht="45" customHeight="1" x14ac:dyDescent="0.25">
      <c r="A2588" s="101"/>
      <c r="B2588" s="177" t="s">
        <v>56</v>
      </c>
      <c r="C2588" s="178"/>
      <c r="D2588" s="102"/>
      <c r="E2588" s="170"/>
      <c r="F2588" s="102"/>
      <c r="G2588" s="95"/>
      <c r="H2588" s="102"/>
      <c r="I2588" s="102"/>
      <c r="J2588" s="102"/>
      <c r="K2588" s="102"/>
      <c r="L2588" s="95"/>
      <c r="M2588" s="95"/>
      <c r="N2588" s="95"/>
      <c r="O2588" s="95"/>
      <c r="P2588" s="102"/>
      <c r="Q2588" s="102"/>
      <c r="R2588" s="190"/>
      <c r="S2588" s="184"/>
      <c r="T2588" s="95"/>
      <c r="U2588" s="95"/>
      <c r="V2588" s="95"/>
      <c r="W2588" s="146"/>
      <c r="X2588" s="146"/>
      <c r="Y2588" s="146"/>
    </row>
    <row r="2589" spans="1:25" s="99" customFormat="1" ht="54.75" customHeight="1" x14ac:dyDescent="0.25">
      <c r="A2589" s="96">
        <f>A2579+1</f>
        <v>1905</v>
      </c>
      <c r="B2589" s="181"/>
      <c r="C2589" s="182"/>
      <c r="D2589" s="113"/>
      <c r="E2589" s="115"/>
      <c r="F2589" s="174"/>
      <c r="G2589" s="114" t="str">
        <f t="shared" ref="G2589:G2602" si="815">IF(AND(F2589&lt;&gt;"",V2589&lt;&gt;"",L2589&lt;&gt;0),V2589/L2589,"")</f>
        <v/>
      </c>
      <c r="H2589" s="115"/>
      <c r="I2589" s="115"/>
      <c r="J2589" s="115"/>
      <c r="K2589" s="115"/>
      <c r="L2589" s="133" t="str">
        <f t="shared" ref="L2589:L2602" si="816">IF(AND(H2589&lt;&gt;0, J2589&lt;&gt;0, K2589&lt;&gt;0), H2589*J2589*K2589, "")</f>
        <v/>
      </c>
      <c r="M2589" s="116" t="str">
        <f>IF(L2589="", "", L2589/Veriler!$X$1)</f>
        <v/>
      </c>
      <c r="N2589" s="116" t="str">
        <f>IF(F2589&lt;&gt;"", "İthal Girdi", IF(Veriler!T2589="", "", IF(Veriler!S2589="H", "%0,5 üzerindedir", IF(Veriler!T2589&gt;0.1, "%10 sınırı aşılmıştır.", "Uygun"))))</f>
        <v>%0,5 üzerindedir</v>
      </c>
      <c r="O2589" s="116" t="str">
        <f t="shared" ref="O2589:O2602" si="817">IF(M2589=""," ",N2589)</f>
        <v xml:space="preserve"> </v>
      </c>
      <c r="P2589" s="117"/>
      <c r="Q2589" s="118"/>
      <c r="R2589" s="119" t="str">
        <f t="shared" ref="R2589:R2602" si="818">IFERROR(IF(AND(T2589&lt;&gt;"",L2589&lt;&gt;"",L2589&lt;&gt;0,T2589&lt;&gt;0),T2589/L2589,"")," ")</f>
        <v/>
      </c>
      <c r="S2589" s="133">
        <f>IFERROR(IF(M2589&lt;=0.005,IF(F2589="",L2589,0),IF(F2589&lt;&gt;"",0,IF(P2589="",0,IF(P2589="H",0,IF(Q2589&lt;Veriler!$G$2,L2589*Veriler!$G$2,L2589*Q2589)))))," ")</f>
        <v>0</v>
      </c>
      <c r="T2589" s="133">
        <f>IF(Veriler!T2589&lt;=0.1, S2589, IF(AND(Veriler!T2589&gt;0.1, F2589="", P2589="E"), IF(Q2589&gt;Veriler!$G$2, Q2589*S2589, IF(Q2589&lt;Veriler!$G$2, Veriler!$G$2*S2589, Q2589*S2589)), 0))</f>
        <v>0</v>
      </c>
      <c r="U2589" s="133" t="str">
        <f t="shared" ref="U2589:U2602" si="819">IF(T2589=0," ",T2589)</f>
        <v xml:space="preserve"> </v>
      </c>
      <c r="V2589" s="134" t="str">
        <f>IFERROR(IF(O2589="%10 sınırı aşılmıştır.",L2589-T2589,IFERROR(IF(F2589="",IF(S2589=1,0,IF(L2589-S2589=0,"",L2589-S2589)),IF(Veriler!M2589="",L2589,IF(L2589*Veriler!M2589=0,"",L2589*Veriler!M2589))),L2589)),0)</f>
        <v/>
      </c>
      <c r="W2589" s="146"/>
      <c r="X2589" s="146"/>
      <c r="Y2589" s="146"/>
    </row>
    <row r="2590" spans="1:25" s="99" customFormat="1" ht="54.75" customHeight="1" x14ac:dyDescent="0.25">
      <c r="A2590" s="96">
        <f t="shared" ref="A2590:A2602" si="820">A2589+1</f>
        <v>1906</v>
      </c>
      <c r="B2590" s="175"/>
      <c r="C2590" s="176"/>
      <c r="D2590" s="113"/>
      <c r="E2590" s="115"/>
      <c r="F2590" s="174"/>
      <c r="G2590" s="114" t="str">
        <f t="shared" si="815"/>
        <v/>
      </c>
      <c r="H2590" s="115"/>
      <c r="I2590" s="115"/>
      <c r="J2590" s="115"/>
      <c r="K2590" s="115"/>
      <c r="L2590" s="133" t="str">
        <f t="shared" si="816"/>
        <v/>
      </c>
      <c r="M2590" s="116" t="str">
        <f>IF(L2590="", "", L2590/Veriler!$X$1)</f>
        <v/>
      </c>
      <c r="N2590" s="116" t="str">
        <f>IF(F2590&lt;&gt;"", "İthal Girdi", IF(Veriler!T2590="", "", IF(Veriler!S2590="H", "%0,5 üzerindedir", IF(Veriler!T2590&gt;0.1, "%10 sınırı aşılmıştır.", "Uygun"))))</f>
        <v>%0,5 üzerindedir</v>
      </c>
      <c r="O2590" s="116" t="str">
        <f t="shared" si="817"/>
        <v xml:space="preserve"> </v>
      </c>
      <c r="P2590" s="117"/>
      <c r="Q2590" s="118"/>
      <c r="R2590" s="119" t="str">
        <f t="shared" si="818"/>
        <v/>
      </c>
      <c r="S2590" s="133">
        <f>IFERROR(IF(M2590&lt;=0.005,IF(F2590="",L2590,0),IF(F2590&lt;&gt;"",0,IF(P2590="",0,IF(P2590="H",0,IF(Q2590&lt;Veriler!$G$2,L2590*Veriler!$G$2,L2590*Q2590)))))," ")</f>
        <v>0</v>
      </c>
      <c r="T2590" s="133">
        <f>IF(Veriler!T2590&lt;=0.1, S2590, IF(AND(Veriler!T2590&gt;0.1, F2590="", P2590="E"), IF(Q2590&gt;Veriler!$G$2, Q2590*S2590, IF(Q2590&lt;Veriler!$G$2, Veriler!$G$2*S2590, Q2590*S2590)), 0))</f>
        <v>0</v>
      </c>
      <c r="U2590" s="133" t="str">
        <f t="shared" si="819"/>
        <v xml:space="preserve"> </v>
      </c>
      <c r="V2590" s="134" t="str">
        <f>IFERROR(IF(O2590="%10 sınırı aşılmıştır.",L2590-T2590,IFERROR(IF(F2590="",IF(S2590=1,0,IF(L2590-S2590=0,"",L2590-S2590)),IF(Veriler!M2590="",L2590,IF(L2590*Veriler!M2590=0,"",L2590*Veriler!M2590))),L2590)),0)</f>
        <v/>
      </c>
      <c r="W2590" s="146"/>
      <c r="X2590" s="146"/>
      <c r="Y2590" s="146"/>
    </row>
    <row r="2591" spans="1:25" s="99" customFormat="1" ht="54.75" customHeight="1" x14ac:dyDescent="0.25">
      <c r="A2591" s="96">
        <f t="shared" si="820"/>
        <v>1907</v>
      </c>
      <c r="B2591" s="175"/>
      <c r="C2591" s="176"/>
      <c r="D2591" s="113"/>
      <c r="E2591" s="115"/>
      <c r="F2591" s="174"/>
      <c r="G2591" s="114" t="str">
        <f t="shared" si="815"/>
        <v/>
      </c>
      <c r="H2591" s="115"/>
      <c r="I2591" s="115"/>
      <c r="J2591" s="115"/>
      <c r="K2591" s="115"/>
      <c r="L2591" s="133" t="str">
        <f t="shared" si="816"/>
        <v/>
      </c>
      <c r="M2591" s="116" t="str">
        <f>IF(L2591="", "", L2591/Veriler!$X$1)</f>
        <v/>
      </c>
      <c r="N2591" s="116" t="str">
        <f>IF(F2591&lt;&gt;"", "İthal Girdi", IF(Veriler!T2591="", "", IF(Veriler!S2591="H", "%0,5 üzerindedir", IF(Veriler!T2591&gt;0.1, "%10 sınırı aşılmıştır.", "Uygun"))))</f>
        <v>%0,5 üzerindedir</v>
      </c>
      <c r="O2591" s="116" t="str">
        <f t="shared" si="817"/>
        <v xml:space="preserve"> </v>
      </c>
      <c r="P2591" s="117"/>
      <c r="Q2591" s="118"/>
      <c r="R2591" s="119" t="str">
        <f t="shared" si="818"/>
        <v/>
      </c>
      <c r="S2591" s="133">
        <f>IFERROR(IF(M2591&lt;=0.005,IF(F2591="",L2591,0),IF(F2591&lt;&gt;"",0,IF(P2591="",0,IF(P2591="H",0,IF(Q2591&lt;Veriler!$G$2,L2591*Veriler!$G$2,L2591*Q2591)))))," ")</f>
        <v>0</v>
      </c>
      <c r="T2591" s="133">
        <f>IF(Veriler!T2591&lt;=0.1, S2591, IF(AND(Veriler!T2591&gt;0.1, F2591="", P2591="E"), IF(Q2591&gt;Veriler!$G$2, Q2591*S2591, IF(Q2591&lt;Veriler!$G$2, Veriler!$G$2*S2591, Q2591*S2591)), 0))</f>
        <v>0</v>
      </c>
      <c r="U2591" s="133" t="str">
        <f t="shared" si="819"/>
        <v xml:space="preserve"> </v>
      </c>
      <c r="V2591" s="134" t="str">
        <f>IFERROR(IF(O2591="%10 sınırı aşılmıştır.",L2591-T2591,IFERROR(IF(F2591="",IF(S2591=1,0,IF(L2591-S2591=0,"",L2591-S2591)),IF(Veriler!M2591="",L2591,IF(L2591*Veriler!M2591=0,"",L2591*Veriler!M2591))),L2591)),0)</f>
        <v/>
      </c>
      <c r="W2591" s="146"/>
      <c r="X2591" s="146"/>
      <c r="Y2591" s="146"/>
    </row>
    <row r="2592" spans="1:25" s="99" customFormat="1" ht="54.75" customHeight="1" x14ac:dyDescent="0.25">
      <c r="A2592" s="96">
        <f t="shared" si="820"/>
        <v>1908</v>
      </c>
      <c r="B2592" s="175"/>
      <c r="C2592" s="176"/>
      <c r="D2592" s="113"/>
      <c r="E2592" s="115"/>
      <c r="F2592" s="174"/>
      <c r="G2592" s="114" t="str">
        <f t="shared" si="815"/>
        <v/>
      </c>
      <c r="H2592" s="115"/>
      <c r="I2592" s="115"/>
      <c r="J2592" s="115"/>
      <c r="K2592" s="115"/>
      <c r="L2592" s="133" t="str">
        <f t="shared" si="816"/>
        <v/>
      </c>
      <c r="M2592" s="116" t="str">
        <f>IF(L2592="", "", L2592/Veriler!$X$1)</f>
        <v/>
      </c>
      <c r="N2592" s="116" t="str">
        <f>IF(F2592&lt;&gt;"", "İthal Girdi", IF(Veriler!T2592="", "", IF(Veriler!S2592="H", "%0,5 üzerindedir", IF(Veriler!T2592&gt;0.1, "%10 sınırı aşılmıştır.", "Uygun"))))</f>
        <v>%0,5 üzerindedir</v>
      </c>
      <c r="O2592" s="116" t="str">
        <f t="shared" si="817"/>
        <v xml:space="preserve"> </v>
      </c>
      <c r="P2592" s="117"/>
      <c r="Q2592" s="118"/>
      <c r="R2592" s="119" t="str">
        <f t="shared" si="818"/>
        <v/>
      </c>
      <c r="S2592" s="133">
        <f>IFERROR(IF(M2592&lt;=0.005,IF(F2592="",L2592,0),IF(F2592&lt;&gt;"",0,IF(P2592="",0,IF(P2592="H",0,IF(Q2592&lt;Veriler!$G$2,L2592*Veriler!$G$2,L2592*Q2592)))))," ")</f>
        <v>0</v>
      </c>
      <c r="T2592" s="133">
        <f>IF(Veriler!T2592&lt;=0.1, S2592, IF(AND(Veriler!T2592&gt;0.1, F2592="", P2592="E"), IF(Q2592&gt;Veriler!$G$2, Q2592*S2592, IF(Q2592&lt;Veriler!$G$2, Veriler!$G$2*S2592, Q2592*S2592)), 0))</f>
        <v>0</v>
      </c>
      <c r="U2592" s="133" t="str">
        <f t="shared" si="819"/>
        <v xml:space="preserve"> </v>
      </c>
      <c r="V2592" s="134" t="str">
        <f>IFERROR(IF(O2592="%10 sınırı aşılmıştır.",L2592-T2592,IFERROR(IF(F2592="",IF(S2592=1,0,IF(L2592-S2592=0,"",L2592-S2592)),IF(Veriler!M2592="",L2592,IF(L2592*Veriler!M2592=0,"",L2592*Veriler!M2592))),L2592)),0)</f>
        <v/>
      </c>
      <c r="W2592" s="146"/>
      <c r="X2592" s="146"/>
      <c r="Y2592" s="146"/>
    </row>
    <row r="2593" spans="1:25" s="99" customFormat="1" ht="54.75" customHeight="1" x14ac:dyDescent="0.25">
      <c r="A2593" s="96">
        <f t="shared" si="820"/>
        <v>1909</v>
      </c>
      <c r="B2593" s="175"/>
      <c r="C2593" s="176"/>
      <c r="D2593" s="113"/>
      <c r="E2593" s="115"/>
      <c r="F2593" s="174"/>
      <c r="G2593" s="114" t="str">
        <f t="shared" si="815"/>
        <v/>
      </c>
      <c r="H2593" s="115"/>
      <c r="I2593" s="115"/>
      <c r="J2593" s="115"/>
      <c r="K2593" s="115"/>
      <c r="L2593" s="133" t="str">
        <f t="shared" si="816"/>
        <v/>
      </c>
      <c r="M2593" s="116" t="str">
        <f>IF(L2593="", "", L2593/Veriler!$X$1)</f>
        <v/>
      </c>
      <c r="N2593" s="116" t="str">
        <f>IF(F2593&lt;&gt;"", "İthal Girdi", IF(Veriler!T2593="", "", IF(Veriler!S2593="H", "%0,5 üzerindedir", IF(Veriler!T2593&gt;0.1, "%10 sınırı aşılmıştır.", "Uygun"))))</f>
        <v>%0,5 üzerindedir</v>
      </c>
      <c r="O2593" s="116" t="str">
        <f t="shared" si="817"/>
        <v xml:space="preserve"> </v>
      </c>
      <c r="P2593" s="117"/>
      <c r="Q2593" s="118"/>
      <c r="R2593" s="119" t="str">
        <f t="shared" si="818"/>
        <v/>
      </c>
      <c r="S2593" s="133">
        <f>IFERROR(IF(M2593&lt;=0.005,IF(F2593="",L2593,0),IF(F2593&lt;&gt;"",0,IF(P2593="",0,IF(P2593="H",0,IF(Q2593&lt;Veriler!$G$2,L2593*Veriler!$G$2,L2593*Q2593)))))," ")</f>
        <v>0</v>
      </c>
      <c r="T2593" s="133">
        <f>IF(Veriler!T2593&lt;=0.1, S2593, IF(AND(Veriler!T2593&gt;0.1, F2593="", P2593="E"), IF(Q2593&gt;Veriler!$G$2, Q2593*S2593, IF(Q2593&lt;Veriler!$G$2, Veriler!$G$2*S2593, Q2593*S2593)), 0))</f>
        <v>0</v>
      </c>
      <c r="U2593" s="133" t="str">
        <f t="shared" si="819"/>
        <v xml:space="preserve"> </v>
      </c>
      <c r="V2593" s="134" t="str">
        <f>IFERROR(IF(O2593="%10 sınırı aşılmıştır.",L2593-T2593,IFERROR(IF(F2593="",IF(S2593=1,0,IF(L2593-S2593=0,"",L2593-S2593)),IF(Veriler!M2593="",L2593,IF(L2593*Veriler!M2593=0,"",L2593*Veriler!M2593))),L2593)),0)</f>
        <v/>
      </c>
      <c r="W2593" s="146"/>
      <c r="X2593" s="146"/>
      <c r="Y2593" s="146"/>
    </row>
    <row r="2594" spans="1:25" s="99" customFormat="1" ht="54.75" customHeight="1" x14ac:dyDescent="0.25">
      <c r="A2594" s="96">
        <f t="shared" si="820"/>
        <v>1910</v>
      </c>
      <c r="B2594" s="175"/>
      <c r="C2594" s="176"/>
      <c r="D2594" s="113"/>
      <c r="E2594" s="115"/>
      <c r="F2594" s="174"/>
      <c r="G2594" s="114" t="str">
        <f t="shared" si="815"/>
        <v/>
      </c>
      <c r="H2594" s="115"/>
      <c r="I2594" s="115"/>
      <c r="J2594" s="115"/>
      <c r="K2594" s="115"/>
      <c r="L2594" s="133" t="str">
        <f t="shared" si="816"/>
        <v/>
      </c>
      <c r="M2594" s="116" t="str">
        <f>IF(L2594="", "", L2594/Veriler!$X$1)</f>
        <v/>
      </c>
      <c r="N2594" s="116" t="str">
        <f>IF(F2594&lt;&gt;"", "İthal Girdi", IF(Veriler!T2594="", "", IF(Veriler!S2594="H", "%0,5 üzerindedir", IF(Veriler!T2594&gt;0.1, "%10 sınırı aşılmıştır.", "Uygun"))))</f>
        <v>%0,5 üzerindedir</v>
      </c>
      <c r="O2594" s="116" t="str">
        <f t="shared" si="817"/>
        <v xml:space="preserve"> </v>
      </c>
      <c r="P2594" s="117"/>
      <c r="Q2594" s="118"/>
      <c r="R2594" s="119" t="str">
        <f t="shared" si="818"/>
        <v/>
      </c>
      <c r="S2594" s="133">
        <f>IFERROR(IF(M2594&lt;=0.005,IF(F2594="",L2594,0),IF(F2594&lt;&gt;"",0,IF(P2594="",0,IF(P2594="H",0,IF(Q2594&lt;Veriler!$G$2,L2594*Veriler!$G$2,L2594*Q2594)))))," ")</f>
        <v>0</v>
      </c>
      <c r="T2594" s="133">
        <f>IF(Veriler!T2594&lt;=0.1, S2594, IF(AND(Veriler!T2594&gt;0.1, F2594="", P2594="E"), IF(Q2594&gt;Veriler!$G$2, Q2594*S2594, IF(Q2594&lt;Veriler!$G$2, Veriler!$G$2*S2594, Q2594*S2594)), 0))</f>
        <v>0</v>
      </c>
      <c r="U2594" s="133" t="str">
        <f t="shared" si="819"/>
        <v xml:space="preserve"> </v>
      </c>
      <c r="V2594" s="134" t="str">
        <f>IFERROR(IF(O2594="%10 sınırı aşılmıştır.",L2594-T2594,IFERROR(IF(F2594="",IF(S2594=1,0,IF(L2594-S2594=0,"",L2594-S2594)),IF(Veriler!M2594="",L2594,IF(L2594*Veriler!M2594=0,"",L2594*Veriler!M2594))),L2594)),0)</f>
        <v/>
      </c>
      <c r="W2594" s="146"/>
      <c r="X2594" s="146"/>
      <c r="Y2594" s="146"/>
    </row>
    <row r="2595" spans="1:25" s="99" customFormat="1" ht="54.75" customHeight="1" x14ac:dyDescent="0.25">
      <c r="A2595" s="96">
        <f t="shared" si="820"/>
        <v>1911</v>
      </c>
      <c r="B2595" s="175"/>
      <c r="C2595" s="176"/>
      <c r="D2595" s="113"/>
      <c r="E2595" s="115"/>
      <c r="F2595" s="174"/>
      <c r="G2595" s="114" t="str">
        <f t="shared" si="815"/>
        <v/>
      </c>
      <c r="H2595" s="115"/>
      <c r="I2595" s="115"/>
      <c r="J2595" s="115"/>
      <c r="K2595" s="115"/>
      <c r="L2595" s="133" t="str">
        <f t="shared" si="816"/>
        <v/>
      </c>
      <c r="M2595" s="116" t="str">
        <f>IF(L2595="", "", L2595/Veriler!$X$1)</f>
        <v/>
      </c>
      <c r="N2595" s="116" t="str">
        <f>IF(F2595&lt;&gt;"", "İthal Girdi", IF(Veriler!T2595="", "", IF(Veriler!S2595="H", "%0,5 üzerindedir", IF(Veriler!T2595&gt;0.1, "%10 sınırı aşılmıştır.", "Uygun"))))</f>
        <v>%0,5 üzerindedir</v>
      </c>
      <c r="O2595" s="116" t="str">
        <f t="shared" si="817"/>
        <v xml:space="preserve"> </v>
      </c>
      <c r="P2595" s="117"/>
      <c r="Q2595" s="118"/>
      <c r="R2595" s="119" t="str">
        <f t="shared" si="818"/>
        <v/>
      </c>
      <c r="S2595" s="133">
        <f>IFERROR(IF(M2595&lt;=0.005,IF(F2595="",L2595,0),IF(F2595&lt;&gt;"",0,IF(P2595="",0,IF(P2595="H",0,IF(Q2595&lt;Veriler!$G$2,L2595*Veriler!$G$2,L2595*Q2595)))))," ")</f>
        <v>0</v>
      </c>
      <c r="T2595" s="133">
        <f>IF(Veriler!T2595&lt;=0.1, S2595, IF(AND(Veriler!T2595&gt;0.1, F2595="", P2595="E"), IF(Q2595&gt;Veriler!$G$2, Q2595*S2595, IF(Q2595&lt;Veriler!$G$2, Veriler!$G$2*S2595, Q2595*S2595)), 0))</f>
        <v>0</v>
      </c>
      <c r="U2595" s="133" t="str">
        <f t="shared" si="819"/>
        <v xml:space="preserve"> </v>
      </c>
      <c r="V2595" s="134" t="str">
        <f>IFERROR(IF(O2595="%10 sınırı aşılmıştır.",L2595-T2595,IFERROR(IF(F2595="",IF(S2595=1,0,IF(L2595-S2595=0,"",L2595-S2595)),IF(Veriler!M2595="",L2595,IF(L2595*Veriler!M2595=0,"",L2595*Veriler!M2595))),L2595)),0)</f>
        <v/>
      </c>
      <c r="W2595" s="146"/>
      <c r="X2595" s="146"/>
      <c r="Y2595" s="146"/>
    </row>
    <row r="2596" spans="1:25" s="99" customFormat="1" ht="54.75" customHeight="1" x14ac:dyDescent="0.25">
      <c r="A2596" s="96">
        <f t="shared" si="820"/>
        <v>1912</v>
      </c>
      <c r="B2596" s="175"/>
      <c r="C2596" s="176"/>
      <c r="D2596" s="113"/>
      <c r="E2596" s="115"/>
      <c r="F2596" s="174"/>
      <c r="G2596" s="114" t="str">
        <f t="shared" si="815"/>
        <v/>
      </c>
      <c r="H2596" s="115"/>
      <c r="I2596" s="115"/>
      <c r="J2596" s="115"/>
      <c r="K2596" s="115"/>
      <c r="L2596" s="133" t="str">
        <f t="shared" si="816"/>
        <v/>
      </c>
      <c r="M2596" s="116" t="str">
        <f>IF(L2596="", "", L2596/Veriler!$X$1)</f>
        <v/>
      </c>
      <c r="N2596" s="116" t="str">
        <f>IF(F2596&lt;&gt;"", "İthal Girdi", IF(Veriler!T2596="", "", IF(Veriler!S2596="H", "%0,5 üzerindedir", IF(Veriler!T2596&gt;0.1, "%10 sınırı aşılmıştır.", "Uygun"))))</f>
        <v>%0,5 üzerindedir</v>
      </c>
      <c r="O2596" s="116" t="str">
        <f t="shared" si="817"/>
        <v xml:space="preserve"> </v>
      </c>
      <c r="P2596" s="117"/>
      <c r="Q2596" s="118"/>
      <c r="R2596" s="119" t="str">
        <f t="shared" si="818"/>
        <v/>
      </c>
      <c r="S2596" s="133">
        <f>IFERROR(IF(M2596&lt;=0.005,IF(F2596="",L2596,0),IF(F2596&lt;&gt;"",0,IF(P2596="",0,IF(P2596="H",0,IF(Q2596&lt;Veriler!$G$2,L2596*Veriler!$G$2,L2596*Q2596)))))," ")</f>
        <v>0</v>
      </c>
      <c r="T2596" s="133">
        <f>IF(Veriler!T2596&lt;=0.1, S2596, IF(AND(Veriler!T2596&gt;0.1, F2596="", P2596="E"), IF(Q2596&gt;Veriler!$G$2, Q2596*S2596, IF(Q2596&lt;Veriler!$G$2, Veriler!$G$2*S2596, Q2596*S2596)), 0))</f>
        <v>0</v>
      </c>
      <c r="U2596" s="133" t="str">
        <f t="shared" si="819"/>
        <v xml:space="preserve"> </v>
      </c>
      <c r="V2596" s="134" t="str">
        <f>IFERROR(IF(O2596="%10 sınırı aşılmıştır.",L2596-T2596,IFERROR(IF(F2596="",IF(S2596=1,0,IF(L2596-S2596=0,"",L2596-S2596)),IF(Veriler!M2596="",L2596,IF(L2596*Veriler!M2596=0,"",L2596*Veriler!M2596))),L2596)),0)</f>
        <v/>
      </c>
      <c r="W2596" s="146"/>
      <c r="X2596" s="146"/>
      <c r="Y2596" s="146"/>
    </row>
    <row r="2597" spans="1:25" s="99" customFormat="1" ht="54.75" customHeight="1" x14ac:dyDescent="0.25">
      <c r="A2597" s="96">
        <f t="shared" si="820"/>
        <v>1913</v>
      </c>
      <c r="B2597" s="175"/>
      <c r="C2597" s="176"/>
      <c r="D2597" s="113"/>
      <c r="E2597" s="115"/>
      <c r="F2597" s="174"/>
      <c r="G2597" s="114" t="str">
        <f t="shared" si="815"/>
        <v/>
      </c>
      <c r="H2597" s="115"/>
      <c r="I2597" s="115"/>
      <c r="J2597" s="115"/>
      <c r="K2597" s="115"/>
      <c r="L2597" s="133" t="str">
        <f t="shared" si="816"/>
        <v/>
      </c>
      <c r="M2597" s="116" t="str">
        <f>IF(L2597="", "", L2597/Veriler!$X$1)</f>
        <v/>
      </c>
      <c r="N2597" s="116" t="str">
        <f>IF(F2597&lt;&gt;"", "İthal Girdi", IF(Veriler!T2597="", "", IF(Veriler!S2597="H", "%0,5 üzerindedir", IF(Veriler!T2597&gt;0.1, "%10 sınırı aşılmıştır.", "Uygun"))))</f>
        <v>%0,5 üzerindedir</v>
      </c>
      <c r="O2597" s="116" t="str">
        <f t="shared" si="817"/>
        <v xml:space="preserve"> </v>
      </c>
      <c r="P2597" s="117"/>
      <c r="Q2597" s="118"/>
      <c r="R2597" s="119" t="str">
        <f t="shared" si="818"/>
        <v/>
      </c>
      <c r="S2597" s="133">
        <f>IFERROR(IF(M2597&lt;=0.005,IF(F2597="",L2597,0),IF(F2597&lt;&gt;"",0,IF(P2597="",0,IF(P2597="H",0,IF(Q2597&lt;Veriler!$G$2,L2597*Veriler!$G$2,L2597*Q2597)))))," ")</f>
        <v>0</v>
      </c>
      <c r="T2597" s="133">
        <f>IF(Veriler!T2597&lt;=0.1, S2597, IF(AND(Veriler!T2597&gt;0.1, F2597="", P2597="E"), IF(Q2597&gt;Veriler!$G$2, Q2597*S2597, IF(Q2597&lt;Veriler!$G$2, Veriler!$G$2*S2597, Q2597*S2597)), 0))</f>
        <v>0</v>
      </c>
      <c r="U2597" s="133" t="str">
        <f t="shared" si="819"/>
        <v xml:space="preserve"> </v>
      </c>
      <c r="V2597" s="134" t="str">
        <f>IFERROR(IF(O2597="%10 sınırı aşılmıştır.",L2597-T2597,IFERROR(IF(F2597="",IF(S2597=1,0,IF(L2597-S2597=0,"",L2597-S2597)),IF(Veriler!M2597="",L2597,IF(L2597*Veriler!M2597=0,"",L2597*Veriler!M2597))),L2597)),0)</f>
        <v/>
      </c>
      <c r="W2597" s="146"/>
      <c r="X2597" s="146"/>
      <c r="Y2597" s="146"/>
    </row>
    <row r="2598" spans="1:25" s="99" customFormat="1" ht="54.75" customHeight="1" x14ac:dyDescent="0.25">
      <c r="A2598" s="96">
        <f t="shared" si="820"/>
        <v>1914</v>
      </c>
      <c r="B2598" s="175"/>
      <c r="C2598" s="176"/>
      <c r="D2598" s="113"/>
      <c r="E2598" s="115"/>
      <c r="F2598" s="174"/>
      <c r="G2598" s="114" t="str">
        <f t="shared" si="815"/>
        <v/>
      </c>
      <c r="H2598" s="115"/>
      <c r="I2598" s="115"/>
      <c r="J2598" s="115"/>
      <c r="K2598" s="115"/>
      <c r="L2598" s="133" t="str">
        <f t="shared" si="816"/>
        <v/>
      </c>
      <c r="M2598" s="116" t="str">
        <f>IF(L2598="", "", L2598/Veriler!$X$1)</f>
        <v/>
      </c>
      <c r="N2598" s="116" t="str">
        <f>IF(F2598&lt;&gt;"", "İthal Girdi", IF(Veriler!T2598="", "", IF(Veriler!S2598="H", "%0,5 üzerindedir", IF(Veriler!T2598&gt;0.1, "%10 sınırı aşılmıştır.", "Uygun"))))</f>
        <v>%0,5 üzerindedir</v>
      </c>
      <c r="O2598" s="116" t="str">
        <f t="shared" si="817"/>
        <v xml:space="preserve"> </v>
      </c>
      <c r="P2598" s="117"/>
      <c r="Q2598" s="118"/>
      <c r="R2598" s="119" t="str">
        <f t="shared" si="818"/>
        <v/>
      </c>
      <c r="S2598" s="133">
        <f>IFERROR(IF(M2598&lt;=0.005,IF(F2598="",L2598,0),IF(F2598&lt;&gt;"",0,IF(P2598="",0,IF(P2598="H",0,IF(Q2598&lt;Veriler!$G$2,L2598*Veriler!$G$2,L2598*Q2598)))))," ")</f>
        <v>0</v>
      </c>
      <c r="T2598" s="133">
        <f>IF(Veriler!T2598&lt;=0.1, S2598, IF(AND(Veriler!T2598&gt;0.1, F2598="", P2598="E"), IF(Q2598&gt;Veriler!$G$2, Q2598*S2598, IF(Q2598&lt;Veriler!$G$2, Veriler!$G$2*S2598, Q2598*S2598)), 0))</f>
        <v>0</v>
      </c>
      <c r="U2598" s="133" t="str">
        <f t="shared" si="819"/>
        <v xml:space="preserve"> </v>
      </c>
      <c r="V2598" s="134" t="str">
        <f>IFERROR(IF(O2598="%10 sınırı aşılmıştır.",L2598-T2598,IFERROR(IF(F2598="",IF(S2598=1,0,IF(L2598-S2598=0,"",L2598-S2598)),IF(Veriler!M2598="",L2598,IF(L2598*Veriler!M2598=0,"",L2598*Veriler!M2598))),L2598)),0)</f>
        <v/>
      </c>
      <c r="W2598" s="146"/>
      <c r="X2598" s="146"/>
      <c r="Y2598" s="146"/>
    </row>
    <row r="2599" spans="1:25" s="99" customFormat="1" ht="54.75" customHeight="1" x14ac:dyDescent="0.25">
      <c r="A2599" s="96">
        <f t="shared" si="820"/>
        <v>1915</v>
      </c>
      <c r="B2599" s="175"/>
      <c r="C2599" s="176"/>
      <c r="D2599" s="113"/>
      <c r="E2599" s="115"/>
      <c r="F2599" s="174"/>
      <c r="G2599" s="114" t="str">
        <f t="shared" si="815"/>
        <v/>
      </c>
      <c r="H2599" s="115"/>
      <c r="I2599" s="115"/>
      <c r="J2599" s="115"/>
      <c r="K2599" s="115"/>
      <c r="L2599" s="133" t="str">
        <f t="shared" si="816"/>
        <v/>
      </c>
      <c r="M2599" s="116" t="str">
        <f>IF(L2599="", "", L2599/Veriler!$X$1)</f>
        <v/>
      </c>
      <c r="N2599" s="116" t="str">
        <f>IF(F2599&lt;&gt;"", "İthal Girdi", IF(Veriler!T2599="", "", IF(Veriler!S2599="H", "%0,5 üzerindedir", IF(Veriler!T2599&gt;0.1, "%10 sınırı aşılmıştır.", "Uygun"))))</f>
        <v>%0,5 üzerindedir</v>
      </c>
      <c r="O2599" s="116" t="str">
        <f t="shared" si="817"/>
        <v xml:space="preserve"> </v>
      </c>
      <c r="P2599" s="117"/>
      <c r="Q2599" s="118"/>
      <c r="R2599" s="119" t="str">
        <f t="shared" si="818"/>
        <v/>
      </c>
      <c r="S2599" s="133">
        <f>IFERROR(IF(M2599&lt;=0.005,IF(F2599="",L2599,0),IF(F2599&lt;&gt;"",0,IF(P2599="",0,IF(P2599="H",0,IF(Q2599&lt;Veriler!$G$2,L2599*Veriler!$G$2,L2599*Q2599)))))," ")</f>
        <v>0</v>
      </c>
      <c r="T2599" s="133">
        <f>IF(Veriler!T2599&lt;=0.1, S2599, IF(AND(Veriler!T2599&gt;0.1, F2599="", P2599="E"), IF(Q2599&gt;Veriler!$G$2, Q2599*S2599, IF(Q2599&lt;Veriler!$G$2, Veriler!$G$2*S2599, Q2599*S2599)), 0))</f>
        <v>0</v>
      </c>
      <c r="U2599" s="133" t="str">
        <f t="shared" si="819"/>
        <v xml:space="preserve"> </v>
      </c>
      <c r="V2599" s="134" t="str">
        <f>IFERROR(IF(O2599="%10 sınırı aşılmıştır.",L2599-T2599,IFERROR(IF(F2599="",IF(S2599=1,0,IF(L2599-S2599=0,"",L2599-S2599)),IF(Veriler!M2599="",L2599,IF(L2599*Veriler!M2599=0,"",L2599*Veriler!M2599))),L2599)),0)</f>
        <v/>
      </c>
      <c r="W2599" s="146"/>
      <c r="X2599" s="146"/>
      <c r="Y2599" s="146"/>
    </row>
    <row r="2600" spans="1:25" s="99" customFormat="1" ht="54.75" customHeight="1" x14ac:dyDescent="0.25">
      <c r="A2600" s="96">
        <f t="shared" si="820"/>
        <v>1916</v>
      </c>
      <c r="B2600" s="175"/>
      <c r="C2600" s="176"/>
      <c r="D2600" s="113"/>
      <c r="E2600" s="115"/>
      <c r="F2600" s="174"/>
      <c r="G2600" s="114" t="str">
        <f t="shared" si="815"/>
        <v/>
      </c>
      <c r="H2600" s="115"/>
      <c r="I2600" s="115"/>
      <c r="J2600" s="115"/>
      <c r="K2600" s="115"/>
      <c r="L2600" s="133" t="str">
        <f t="shared" si="816"/>
        <v/>
      </c>
      <c r="M2600" s="116" t="str">
        <f>IF(L2600="", "", L2600/Veriler!$X$1)</f>
        <v/>
      </c>
      <c r="N2600" s="116" t="str">
        <f>IF(F2600&lt;&gt;"", "İthal Girdi", IF(Veriler!T2600="", "", IF(Veriler!S2600="H", "%0,5 üzerindedir", IF(Veriler!T2600&gt;0.1, "%10 sınırı aşılmıştır.", "Uygun"))))</f>
        <v>%0,5 üzerindedir</v>
      </c>
      <c r="O2600" s="116" t="str">
        <f t="shared" si="817"/>
        <v xml:space="preserve"> </v>
      </c>
      <c r="P2600" s="117"/>
      <c r="Q2600" s="118"/>
      <c r="R2600" s="119" t="str">
        <f t="shared" si="818"/>
        <v/>
      </c>
      <c r="S2600" s="133">
        <f>IFERROR(IF(M2600&lt;=0.005,IF(F2600="",L2600,0),IF(F2600&lt;&gt;"",0,IF(P2600="",0,IF(P2600="H",0,IF(Q2600&lt;Veriler!$G$2,L2600*Veriler!$G$2,L2600*Q2600)))))," ")</f>
        <v>0</v>
      </c>
      <c r="T2600" s="133">
        <f>IF(Veriler!T2600&lt;=0.1, S2600, IF(AND(Veriler!T2600&gt;0.1, F2600="", P2600="E"), IF(Q2600&gt;Veriler!$G$2, Q2600*S2600, IF(Q2600&lt;Veriler!$G$2, Veriler!$G$2*S2600, Q2600*S2600)), 0))</f>
        <v>0</v>
      </c>
      <c r="U2600" s="133" t="str">
        <f t="shared" si="819"/>
        <v xml:space="preserve"> </v>
      </c>
      <c r="V2600" s="134" t="str">
        <f>IFERROR(IF(O2600="%10 sınırı aşılmıştır.",L2600-T2600,IFERROR(IF(F2600="",IF(S2600=1,0,IF(L2600-S2600=0,"",L2600-S2600)),IF(Veriler!M2600="",L2600,IF(L2600*Veriler!M2600=0,"",L2600*Veriler!M2600))),L2600)),0)</f>
        <v/>
      </c>
      <c r="W2600" s="146"/>
      <c r="X2600" s="146"/>
      <c r="Y2600" s="146"/>
    </row>
    <row r="2601" spans="1:25" s="99" customFormat="1" ht="54.75" customHeight="1" x14ac:dyDescent="0.25">
      <c r="A2601" s="96">
        <f t="shared" si="820"/>
        <v>1917</v>
      </c>
      <c r="B2601" s="175"/>
      <c r="C2601" s="176"/>
      <c r="D2601" s="113"/>
      <c r="E2601" s="115"/>
      <c r="F2601" s="174"/>
      <c r="G2601" s="114" t="str">
        <f t="shared" si="815"/>
        <v/>
      </c>
      <c r="H2601" s="115"/>
      <c r="I2601" s="115"/>
      <c r="J2601" s="115"/>
      <c r="K2601" s="115"/>
      <c r="L2601" s="133" t="str">
        <f t="shared" si="816"/>
        <v/>
      </c>
      <c r="M2601" s="116" t="str">
        <f>IF(L2601="", "", L2601/Veriler!$X$1)</f>
        <v/>
      </c>
      <c r="N2601" s="116" t="str">
        <f>IF(F2601&lt;&gt;"", "İthal Girdi", IF(Veriler!T2601="", "", IF(Veriler!S2601="H", "%0,5 üzerindedir", IF(Veriler!T2601&gt;0.1, "%10 sınırı aşılmıştır.", "Uygun"))))</f>
        <v>%0,5 üzerindedir</v>
      </c>
      <c r="O2601" s="116" t="str">
        <f t="shared" si="817"/>
        <v xml:space="preserve"> </v>
      </c>
      <c r="P2601" s="117"/>
      <c r="Q2601" s="118"/>
      <c r="R2601" s="119" t="str">
        <f t="shared" si="818"/>
        <v/>
      </c>
      <c r="S2601" s="133">
        <f>IFERROR(IF(M2601&lt;=0.005,IF(F2601="",L2601,0),IF(F2601&lt;&gt;"",0,IF(P2601="",0,IF(P2601="H",0,IF(Q2601&lt;Veriler!$G$2,L2601*Veriler!$G$2,L2601*Q2601)))))," ")</f>
        <v>0</v>
      </c>
      <c r="T2601" s="133">
        <f>IF(Veriler!T2601&lt;=0.1, S2601, IF(AND(Veriler!T2601&gt;0.1, F2601="", P2601="E"), IF(Q2601&gt;Veriler!$G$2, Q2601*S2601, IF(Q2601&lt;Veriler!$G$2, Veriler!$G$2*S2601, Q2601*S2601)), 0))</f>
        <v>0</v>
      </c>
      <c r="U2601" s="133" t="str">
        <f t="shared" si="819"/>
        <v xml:space="preserve"> </v>
      </c>
      <c r="V2601" s="134" t="str">
        <f>IFERROR(IF(O2601="%10 sınırı aşılmıştır.",L2601-T2601,IFERROR(IF(F2601="",IF(S2601=1,0,IF(L2601-S2601=0,"",L2601-S2601)),IF(Veriler!M2601="",L2601,IF(L2601*Veriler!M2601=0,"",L2601*Veriler!M2601))),L2601)),0)</f>
        <v/>
      </c>
      <c r="W2601" s="146"/>
      <c r="X2601" s="146"/>
      <c r="Y2601" s="146"/>
    </row>
    <row r="2602" spans="1:25" s="99" customFormat="1" ht="54.75" customHeight="1" x14ac:dyDescent="0.25">
      <c r="A2602" s="96">
        <f t="shared" si="820"/>
        <v>1918</v>
      </c>
      <c r="B2602" s="175"/>
      <c r="C2602" s="176"/>
      <c r="D2602" s="113"/>
      <c r="E2602" s="115"/>
      <c r="F2602" s="174"/>
      <c r="G2602" s="114" t="str">
        <f t="shared" si="815"/>
        <v/>
      </c>
      <c r="H2602" s="115"/>
      <c r="I2602" s="115"/>
      <c r="J2602" s="115"/>
      <c r="K2602" s="115"/>
      <c r="L2602" s="133" t="str">
        <f t="shared" si="816"/>
        <v/>
      </c>
      <c r="M2602" s="116" t="str">
        <f>IF(L2602="", "", L2602/Veriler!$X$1)</f>
        <v/>
      </c>
      <c r="N2602" s="116" t="str">
        <f>IF(F2602&lt;&gt;"", "İthal Girdi", IF(Veriler!T2602="", "", IF(Veriler!S2602="H", "%0,5 üzerindedir", IF(Veriler!T2602&gt;0.1, "%10 sınırı aşılmıştır.", "Uygun"))))</f>
        <v>%0,5 üzerindedir</v>
      </c>
      <c r="O2602" s="116" t="str">
        <f t="shared" si="817"/>
        <v xml:space="preserve"> </v>
      </c>
      <c r="P2602" s="117"/>
      <c r="Q2602" s="118"/>
      <c r="R2602" s="119" t="str">
        <f t="shared" si="818"/>
        <v/>
      </c>
      <c r="S2602" s="133">
        <f>IFERROR(IF(M2602&lt;=0.005,IF(F2602="",L2602,0),IF(F2602&lt;&gt;"",0,IF(P2602="",0,IF(P2602="H",0,IF(Q2602&lt;Veriler!$G$2,L2602*Veriler!$G$2,L2602*Q2602)))))," ")</f>
        <v>0</v>
      </c>
      <c r="T2602" s="133">
        <f>IF(Veriler!T2602&lt;=0.1, S2602, IF(AND(Veriler!T2602&gt;0.1, F2602="", P2602="E"), IF(Q2602&gt;Veriler!$G$2, Q2602*S2602, IF(Q2602&lt;Veriler!$G$2, Veriler!$G$2*S2602, Q2602*S2602)), 0))</f>
        <v>0</v>
      </c>
      <c r="U2602" s="133" t="str">
        <f t="shared" si="819"/>
        <v xml:space="preserve"> </v>
      </c>
      <c r="V2602" s="134" t="str">
        <f>IFERROR(IF(O2602="%10 sınırı aşılmıştır.",L2602-T2602,IFERROR(IF(F2602="",IF(S2602=1,0,IF(L2602-S2602=0,"",L2602-S2602)),IF(Veriler!M2602="",L2602,IF(L2602*Veriler!M2602=0,"",L2602*Veriler!M2602))),L2602)),0)</f>
        <v/>
      </c>
      <c r="W2602" s="146"/>
      <c r="X2602" s="146"/>
      <c r="Y2602" s="146"/>
    </row>
    <row r="2603" spans="1:25" s="99" customFormat="1" ht="36" hidden="1" customHeight="1" x14ac:dyDescent="0.25">
      <c r="A2603" s="101"/>
      <c r="B2603" s="191" t="s">
        <v>16</v>
      </c>
      <c r="C2603" s="176"/>
      <c r="D2603" s="120"/>
      <c r="E2603" s="171"/>
      <c r="F2603" s="172"/>
      <c r="G2603" s="121"/>
      <c r="H2603" s="115"/>
      <c r="I2603" s="115"/>
      <c r="J2603" s="115"/>
      <c r="K2603" s="115"/>
      <c r="L2603" s="121"/>
      <c r="M2603" s="121"/>
      <c r="N2603" s="121"/>
      <c r="O2603" s="121"/>
      <c r="P2603" s="120"/>
      <c r="Q2603" s="120"/>
      <c r="R2603" s="183"/>
      <c r="S2603" s="184"/>
      <c r="T2603" s="121"/>
      <c r="U2603" s="121"/>
      <c r="V2603" s="121"/>
      <c r="W2603" s="146"/>
      <c r="X2603" s="146"/>
      <c r="Y2603" s="146"/>
    </row>
    <row r="2604" spans="1:25" s="99" customFormat="1" ht="54.75" customHeight="1" x14ac:dyDescent="0.25">
      <c r="A2604" s="96">
        <f>A2602+1</f>
        <v>1919</v>
      </c>
      <c r="B2604" s="175"/>
      <c r="C2604" s="176"/>
      <c r="D2604" s="113"/>
      <c r="E2604" s="115"/>
      <c r="F2604" s="174"/>
      <c r="G2604" s="114" t="str">
        <f t="shared" ref="G2604:G2617" si="821">IF(AND(F2604&lt;&gt;"",V2604&lt;&gt;"",L2604&lt;&gt;0),V2604/L2604,"")</f>
        <v/>
      </c>
      <c r="H2604" s="115"/>
      <c r="I2604" s="115"/>
      <c r="J2604" s="115"/>
      <c r="K2604" s="115"/>
      <c r="L2604" s="133" t="str">
        <f t="shared" ref="L2604:L2617" si="822">IF(AND(H2604&lt;&gt;0, J2604&lt;&gt;0, K2604&lt;&gt;0), H2604*J2604*K2604, "")</f>
        <v/>
      </c>
      <c r="M2604" s="116" t="str">
        <f>IF(L2604="", "", L2604/Veriler!$X$1)</f>
        <v/>
      </c>
      <c r="N2604" s="116" t="str">
        <f>IF(F2604&lt;&gt;"", "İthal Girdi", IF(Veriler!T2604="", "", IF(Veriler!S2604="H", "%0,5 üzerindedir", IF(Veriler!T2604&gt;0.1, "%10 sınırı aşılmıştır.", "Uygun"))))</f>
        <v>%0,5 üzerindedir</v>
      </c>
      <c r="O2604" s="116" t="str">
        <f t="shared" ref="O2604:O2617" si="823">IF(M2604=""," ",N2604)</f>
        <v xml:space="preserve"> </v>
      </c>
      <c r="P2604" s="117"/>
      <c r="Q2604" s="118"/>
      <c r="R2604" s="119" t="str">
        <f t="shared" ref="R2604:R2617" si="824">IFERROR(IF(AND(T2604&lt;&gt;"",L2604&lt;&gt;"",L2604&lt;&gt;0,T2604&lt;&gt;0),T2604/L2604,"")," ")</f>
        <v/>
      </c>
      <c r="S2604" s="133">
        <f>IFERROR(IF(M2604&lt;=0.005,IF(F2604="",L2604,0),IF(F2604&lt;&gt;"",0,IF(P2604="",0,IF(P2604="H",0,IF(Q2604&lt;Veriler!$G$2,L2604*Veriler!$G$2,L2604*Q2604)))))," ")</f>
        <v>0</v>
      </c>
      <c r="T2604" s="133">
        <f>IF(Veriler!T2604&lt;=0.1, S2604, IF(AND(Veriler!T2604&gt;0.1, F2604="", P2604="E"), IF(Q2604&gt;Veriler!$G$2, Q2604*S2604, IF(Q2604&lt;Veriler!$G$2, Veriler!$G$2*S2604, Q2604*S2604)), 0))</f>
        <v>0</v>
      </c>
      <c r="U2604" s="133" t="str">
        <f t="shared" ref="U2604:U2617" si="825">IF(T2604=0," ",T2604)</f>
        <v xml:space="preserve"> </v>
      </c>
      <c r="V2604" s="134" t="str">
        <f>IFERROR(IF(O2604="%10 sınırı aşılmıştır.",L2604-T2604,IFERROR(IF(F2604="",IF(S2604=1,0,IF(L2604-S2604=0,"",L2604-S2604)),IF(Veriler!M2604="",L2604,IF(L2604*Veriler!M2604=0,"",L2604*Veriler!M2604))),L2604)),0)</f>
        <v/>
      </c>
      <c r="W2604" s="146"/>
      <c r="X2604" s="146"/>
      <c r="Y2604" s="146"/>
    </row>
    <row r="2605" spans="1:25" s="99" customFormat="1" ht="54.75" customHeight="1" x14ac:dyDescent="0.25">
      <c r="A2605" s="96">
        <f t="shared" ref="A2605:A2617" si="826">A2604+1</f>
        <v>1920</v>
      </c>
      <c r="B2605" s="175"/>
      <c r="C2605" s="176"/>
      <c r="D2605" s="113"/>
      <c r="E2605" s="115"/>
      <c r="F2605" s="174"/>
      <c r="G2605" s="114" t="str">
        <f t="shared" si="821"/>
        <v/>
      </c>
      <c r="H2605" s="115"/>
      <c r="I2605" s="115"/>
      <c r="J2605" s="115"/>
      <c r="K2605" s="115"/>
      <c r="L2605" s="133" t="str">
        <f t="shared" si="822"/>
        <v/>
      </c>
      <c r="M2605" s="116" t="str">
        <f>IF(L2605="", "", L2605/Veriler!$X$1)</f>
        <v/>
      </c>
      <c r="N2605" s="116" t="str">
        <f>IF(F2605&lt;&gt;"", "İthal Girdi", IF(Veriler!T2605="", "", IF(Veriler!S2605="H", "%0,5 üzerindedir", IF(Veriler!T2605&gt;0.1, "%10 sınırı aşılmıştır.", "Uygun"))))</f>
        <v>%0,5 üzerindedir</v>
      </c>
      <c r="O2605" s="116" t="str">
        <f t="shared" si="823"/>
        <v xml:space="preserve"> </v>
      </c>
      <c r="P2605" s="117"/>
      <c r="Q2605" s="118"/>
      <c r="R2605" s="119" t="str">
        <f t="shared" si="824"/>
        <v/>
      </c>
      <c r="S2605" s="133">
        <f>IFERROR(IF(M2605&lt;=0.005,IF(F2605="",L2605,0),IF(F2605&lt;&gt;"",0,IF(P2605="",0,IF(P2605="H",0,IF(Q2605&lt;Veriler!$G$2,L2605*Veriler!$G$2,L2605*Q2605)))))," ")</f>
        <v>0</v>
      </c>
      <c r="T2605" s="133">
        <f>IF(Veriler!T2605&lt;=0.1, S2605, IF(AND(Veriler!T2605&gt;0.1, F2605="", P2605="E"), IF(Q2605&gt;Veriler!$G$2, Q2605*S2605, IF(Q2605&lt;Veriler!$G$2, Veriler!$G$2*S2605, Q2605*S2605)), 0))</f>
        <v>0</v>
      </c>
      <c r="U2605" s="133" t="str">
        <f t="shared" si="825"/>
        <v xml:space="preserve"> </v>
      </c>
      <c r="V2605" s="134" t="str">
        <f>IFERROR(IF(O2605="%10 sınırı aşılmıştır.",L2605-T2605,IFERROR(IF(F2605="",IF(S2605=1,0,IF(L2605-S2605=0,"",L2605-S2605)),IF(Veriler!M2605="",L2605,IF(L2605*Veriler!M2605=0,"",L2605*Veriler!M2605))),L2605)),0)</f>
        <v/>
      </c>
      <c r="W2605" s="146"/>
      <c r="X2605" s="146"/>
      <c r="Y2605" s="146"/>
    </row>
    <row r="2606" spans="1:25" s="99" customFormat="1" ht="54.75" customHeight="1" x14ac:dyDescent="0.25">
      <c r="A2606" s="96">
        <f t="shared" si="826"/>
        <v>1921</v>
      </c>
      <c r="B2606" s="175"/>
      <c r="C2606" s="176"/>
      <c r="D2606" s="113"/>
      <c r="E2606" s="115"/>
      <c r="F2606" s="174"/>
      <c r="G2606" s="114" t="str">
        <f t="shared" si="821"/>
        <v/>
      </c>
      <c r="H2606" s="115"/>
      <c r="I2606" s="115"/>
      <c r="J2606" s="115"/>
      <c r="K2606" s="115"/>
      <c r="L2606" s="133" t="str">
        <f t="shared" si="822"/>
        <v/>
      </c>
      <c r="M2606" s="116" t="str">
        <f>IF(L2606="", "", L2606/Veriler!$X$1)</f>
        <v/>
      </c>
      <c r="N2606" s="116" t="str">
        <f>IF(F2606&lt;&gt;"", "İthal Girdi", IF(Veriler!T2606="", "", IF(Veriler!S2606="H", "%0,5 üzerindedir", IF(Veriler!T2606&gt;0.1, "%10 sınırı aşılmıştır.", "Uygun"))))</f>
        <v>%0,5 üzerindedir</v>
      </c>
      <c r="O2606" s="116" t="str">
        <f t="shared" si="823"/>
        <v xml:space="preserve"> </v>
      </c>
      <c r="P2606" s="117"/>
      <c r="Q2606" s="118"/>
      <c r="R2606" s="119" t="str">
        <f t="shared" si="824"/>
        <v/>
      </c>
      <c r="S2606" s="133">
        <f>IFERROR(IF(M2606&lt;=0.005,IF(F2606="",L2606,0),IF(F2606&lt;&gt;"",0,IF(P2606="",0,IF(P2606="H",0,IF(Q2606&lt;Veriler!$G$2,L2606*Veriler!$G$2,L2606*Q2606)))))," ")</f>
        <v>0</v>
      </c>
      <c r="T2606" s="133">
        <f>IF(Veriler!T2606&lt;=0.1, S2606, IF(AND(Veriler!T2606&gt;0.1, F2606="", P2606="E"), IF(Q2606&gt;Veriler!$G$2, Q2606*S2606, IF(Q2606&lt;Veriler!$G$2, Veriler!$G$2*S2606, Q2606*S2606)), 0))</f>
        <v>0</v>
      </c>
      <c r="U2606" s="133" t="str">
        <f t="shared" si="825"/>
        <v xml:space="preserve"> </v>
      </c>
      <c r="V2606" s="134" t="str">
        <f>IFERROR(IF(O2606="%10 sınırı aşılmıştır.",L2606-T2606,IFERROR(IF(F2606="",IF(S2606=1,0,IF(L2606-S2606=0,"",L2606-S2606)),IF(Veriler!M2606="",L2606,IF(L2606*Veriler!M2606=0,"",L2606*Veriler!M2606))),L2606)),0)</f>
        <v/>
      </c>
      <c r="W2606" s="146"/>
      <c r="X2606" s="146"/>
      <c r="Y2606" s="146"/>
    </row>
    <row r="2607" spans="1:25" s="99" customFormat="1" ht="54.75" customHeight="1" x14ac:dyDescent="0.25">
      <c r="A2607" s="96">
        <f t="shared" si="826"/>
        <v>1922</v>
      </c>
      <c r="B2607" s="175"/>
      <c r="C2607" s="176"/>
      <c r="D2607" s="113"/>
      <c r="E2607" s="115"/>
      <c r="F2607" s="174"/>
      <c r="G2607" s="114" t="str">
        <f t="shared" si="821"/>
        <v/>
      </c>
      <c r="H2607" s="115"/>
      <c r="I2607" s="115"/>
      <c r="J2607" s="115"/>
      <c r="K2607" s="115"/>
      <c r="L2607" s="133" t="str">
        <f t="shared" si="822"/>
        <v/>
      </c>
      <c r="M2607" s="116" t="str">
        <f>IF(L2607="", "", L2607/Veriler!$X$1)</f>
        <v/>
      </c>
      <c r="N2607" s="116" t="str">
        <f>IF(F2607&lt;&gt;"", "İthal Girdi", IF(Veriler!T2607="", "", IF(Veriler!S2607="H", "%0,5 üzerindedir", IF(Veriler!T2607&gt;0.1, "%10 sınırı aşılmıştır.", "Uygun"))))</f>
        <v>%0,5 üzerindedir</v>
      </c>
      <c r="O2607" s="116" t="str">
        <f t="shared" si="823"/>
        <v xml:space="preserve"> </v>
      </c>
      <c r="P2607" s="117"/>
      <c r="Q2607" s="118"/>
      <c r="R2607" s="119" t="str">
        <f t="shared" si="824"/>
        <v/>
      </c>
      <c r="S2607" s="133">
        <f>IFERROR(IF(M2607&lt;=0.005,IF(F2607="",L2607,0),IF(F2607&lt;&gt;"",0,IF(P2607="",0,IF(P2607="H",0,IF(Q2607&lt;Veriler!$G$2,L2607*Veriler!$G$2,L2607*Q2607)))))," ")</f>
        <v>0</v>
      </c>
      <c r="T2607" s="133">
        <f>IF(Veriler!T2607&lt;=0.1, S2607, IF(AND(Veriler!T2607&gt;0.1, F2607="", P2607="E"), IF(Q2607&gt;Veriler!$G$2, Q2607*S2607, IF(Q2607&lt;Veriler!$G$2, Veriler!$G$2*S2607, Q2607*S2607)), 0))</f>
        <v>0</v>
      </c>
      <c r="U2607" s="133" t="str">
        <f t="shared" si="825"/>
        <v xml:space="preserve"> </v>
      </c>
      <c r="V2607" s="134" t="str">
        <f>IFERROR(IF(O2607="%10 sınırı aşılmıştır.",L2607-T2607,IFERROR(IF(F2607="",IF(S2607=1,0,IF(L2607-S2607=0,"",L2607-S2607)),IF(Veriler!M2607="",L2607,IF(L2607*Veriler!M2607=0,"",L2607*Veriler!M2607))),L2607)),0)</f>
        <v/>
      </c>
      <c r="W2607" s="146"/>
      <c r="X2607" s="146"/>
      <c r="Y2607" s="146"/>
    </row>
    <row r="2608" spans="1:25" s="99" customFormat="1" ht="54.75" customHeight="1" x14ac:dyDescent="0.25">
      <c r="A2608" s="96">
        <f t="shared" si="826"/>
        <v>1923</v>
      </c>
      <c r="B2608" s="175"/>
      <c r="C2608" s="176"/>
      <c r="D2608" s="113"/>
      <c r="E2608" s="115"/>
      <c r="F2608" s="174"/>
      <c r="G2608" s="114" t="str">
        <f t="shared" si="821"/>
        <v/>
      </c>
      <c r="H2608" s="115"/>
      <c r="I2608" s="115"/>
      <c r="J2608" s="115"/>
      <c r="K2608" s="115"/>
      <c r="L2608" s="133" t="str">
        <f t="shared" si="822"/>
        <v/>
      </c>
      <c r="M2608" s="116" t="str">
        <f>IF(L2608="", "", L2608/Veriler!$X$1)</f>
        <v/>
      </c>
      <c r="N2608" s="116" t="str">
        <f>IF(F2608&lt;&gt;"", "İthal Girdi", IF(Veriler!T2608="", "", IF(Veriler!S2608="H", "%0,5 üzerindedir", IF(Veriler!T2608&gt;0.1, "%10 sınırı aşılmıştır.", "Uygun"))))</f>
        <v>%0,5 üzerindedir</v>
      </c>
      <c r="O2608" s="116" t="str">
        <f t="shared" si="823"/>
        <v xml:space="preserve"> </v>
      </c>
      <c r="P2608" s="117"/>
      <c r="Q2608" s="118"/>
      <c r="R2608" s="119" t="str">
        <f t="shared" si="824"/>
        <v/>
      </c>
      <c r="S2608" s="133">
        <f>IFERROR(IF(M2608&lt;=0.005,IF(F2608="",L2608,0),IF(F2608&lt;&gt;"",0,IF(P2608="",0,IF(P2608="H",0,IF(Q2608&lt;Veriler!$G$2,L2608*Veriler!$G$2,L2608*Q2608)))))," ")</f>
        <v>0</v>
      </c>
      <c r="T2608" s="133">
        <f>IF(Veriler!T2608&lt;=0.1, S2608, IF(AND(Veriler!T2608&gt;0.1, F2608="", P2608="E"), IF(Q2608&gt;Veriler!$G$2, Q2608*S2608, IF(Q2608&lt;Veriler!$G$2, Veriler!$G$2*S2608, Q2608*S2608)), 0))</f>
        <v>0</v>
      </c>
      <c r="U2608" s="133" t="str">
        <f t="shared" si="825"/>
        <v xml:space="preserve"> </v>
      </c>
      <c r="V2608" s="134" t="str">
        <f>IFERROR(IF(O2608="%10 sınırı aşılmıştır.",L2608-T2608,IFERROR(IF(F2608="",IF(S2608=1,0,IF(L2608-S2608=0,"",L2608-S2608)),IF(Veriler!M2608="",L2608,IF(L2608*Veriler!M2608=0,"",L2608*Veriler!M2608))),L2608)),0)</f>
        <v/>
      </c>
      <c r="W2608" s="146"/>
      <c r="X2608" s="146"/>
      <c r="Y2608" s="146"/>
    </row>
    <row r="2609" spans="1:25" s="99" customFormat="1" ht="54.75" customHeight="1" x14ac:dyDescent="0.25">
      <c r="A2609" s="96">
        <f t="shared" si="826"/>
        <v>1924</v>
      </c>
      <c r="B2609" s="175"/>
      <c r="C2609" s="176"/>
      <c r="D2609" s="113"/>
      <c r="E2609" s="115"/>
      <c r="F2609" s="174"/>
      <c r="G2609" s="114" t="str">
        <f t="shared" si="821"/>
        <v/>
      </c>
      <c r="H2609" s="115"/>
      <c r="I2609" s="115"/>
      <c r="J2609" s="115"/>
      <c r="K2609" s="115"/>
      <c r="L2609" s="133" t="str">
        <f t="shared" si="822"/>
        <v/>
      </c>
      <c r="M2609" s="116" t="str">
        <f>IF(L2609="", "", L2609/Veriler!$X$1)</f>
        <v/>
      </c>
      <c r="N2609" s="116" t="str">
        <f>IF(F2609&lt;&gt;"", "İthal Girdi", IF(Veriler!T2609="", "", IF(Veriler!S2609="H", "%0,5 üzerindedir", IF(Veriler!T2609&gt;0.1, "%10 sınırı aşılmıştır.", "Uygun"))))</f>
        <v>%0,5 üzerindedir</v>
      </c>
      <c r="O2609" s="116" t="str">
        <f t="shared" si="823"/>
        <v xml:space="preserve"> </v>
      </c>
      <c r="P2609" s="117"/>
      <c r="Q2609" s="118"/>
      <c r="R2609" s="119" t="str">
        <f t="shared" si="824"/>
        <v/>
      </c>
      <c r="S2609" s="133">
        <f>IFERROR(IF(M2609&lt;=0.005,IF(F2609="",L2609,0),IF(F2609&lt;&gt;"",0,IF(P2609="",0,IF(P2609="H",0,IF(Q2609&lt;Veriler!$G$2,L2609*Veriler!$G$2,L2609*Q2609)))))," ")</f>
        <v>0</v>
      </c>
      <c r="T2609" s="133">
        <f>IF(Veriler!T2609&lt;=0.1, S2609, IF(AND(Veriler!T2609&gt;0.1, F2609="", P2609="E"), IF(Q2609&gt;Veriler!$G$2, Q2609*S2609, IF(Q2609&lt;Veriler!$G$2, Veriler!$G$2*S2609, Q2609*S2609)), 0))</f>
        <v>0</v>
      </c>
      <c r="U2609" s="133" t="str">
        <f t="shared" si="825"/>
        <v xml:space="preserve"> </v>
      </c>
      <c r="V2609" s="134" t="str">
        <f>IFERROR(IF(O2609="%10 sınırı aşılmıştır.",L2609-T2609,IFERROR(IF(F2609="",IF(S2609=1,0,IF(L2609-S2609=0,"",L2609-S2609)),IF(Veriler!M2609="",L2609,IF(L2609*Veriler!M2609=0,"",L2609*Veriler!M2609))),L2609)),0)</f>
        <v/>
      </c>
      <c r="W2609" s="146"/>
      <c r="X2609" s="146"/>
      <c r="Y2609" s="146"/>
    </row>
    <row r="2610" spans="1:25" s="99" customFormat="1" ht="54.75" customHeight="1" x14ac:dyDescent="0.25">
      <c r="A2610" s="96">
        <f t="shared" si="826"/>
        <v>1925</v>
      </c>
      <c r="B2610" s="175"/>
      <c r="C2610" s="176"/>
      <c r="D2610" s="113"/>
      <c r="E2610" s="115"/>
      <c r="F2610" s="174"/>
      <c r="G2610" s="114" t="str">
        <f t="shared" si="821"/>
        <v/>
      </c>
      <c r="H2610" s="115"/>
      <c r="I2610" s="115"/>
      <c r="J2610" s="115"/>
      <c r="K2610" s="115"/>
      <c r="L2610" s="133" t="str">
        <f t="shared" si="822"/>
        <v/>
      </c>
      <c r="M2610" s="116" t="str">
        <f>IF(L2610="", "", L2610/Veriler!$X$1)</f>
        <v/>
      </c>
      <c r="N2610" s="116" t="str">
        <f>IF(F2610&lt;&gt;"", "İthal Girdi", IF(Veriler!T2610="", "", IF(Veriler!S2610="H", "%0,5 üzerindedir", IF(Veriler!T2610&gt;0.1, "%10 sınırı aşılmıştır.", "Uygun"))))</f>
        <v>%0,5 üzerindedir</v>
      </c>
      <c r="O2610" s="116" t="str">
        <f t="shared" si="823"/>
        <v xml:space="preserve"> </v>
      </c>
      <c r="P2610" s="117"/>
      <c r="Q2610" s="118"/>
      <c r="R2610" s="119" t="str">
        <f t="shared" si="824"/>
        <v/>
      </c>
      <c r="S2610" s="133">
        <f>IFERROR(IF(M2610&lt;=0.005,IF(F2610="",L2610,0),IF(F2610&lt;&gt;"",0,IF(P2610="",0,IF(P2610="H",0,IF(Q2610&lt;Veriler!$G$2,L2610*Veriler!$G$2,L2610*Q2610)))))," ")</f>
        <v>0</v>
      </c>
      <c r="T2610" s="133">
        <f>IF(Veriler!T2610&lt;=0.1, S2610, IF(AND(Veriler!T2610&gt;0.1, F2610="", P2610="E"), IF(Q2610&gt;Veriler!$G$2, Q2610*S2610, IF(Q2610&lt;Veriler!$G$2, Veriler!$G$2*S2610, Q2610*S2610)), 0))</f>
        <v>0</v>
      </c>
      <c r="U2610" s="133" t="str">
        <f t="shared" si="825"/>
        <v xml:space="preserve"> </v>
      </c>
      <c r="V2610" s="134" t="str">
        <f>IFERROR(IF(O2610="%10 sınırı aşılmıştır.",L2610-T2610,IFERROR(IF(F2610="",IF(S2610=1,0,IF(L2610-S2610=0,"",L2610-S2610)),IF(Veriler!M2610="",L2610,IF(L2610*Veriler!M2610=0,"",L2610*Veriler!M2610))),L2610)),0)</f>
        <v/>
      </c>
      <c r="W2610" s="146"/>
      <c r="X2610" s="146"/>
      <c r="Y2610" s="146"/>
    </row>
    <row r="2611" spans="1:25" s="99" customFormat="1" ht="54.75" customHeight="1" x14ac:dyDescent="0.25">
      <c r="A2611" s="96">
        <f t="shared" si="826"/>
        <v>1926</v>
      </c>
      <c r="B2611" s="175"/>
      <c r="C2611" s="176"/>
      <c r="D2611" s="113"/>
      <c r="E2611" s="115"/>
      <c r="F2611" s="174"/>
      <c r="G2611" s="114" t="str">
        <f t="shared" si="821"/>
        <v/>
      </c>
      <c r="H2611" s="115"/>
      <c r="I2611" s="115"/>
      <c r="J2611" s="115"/>
      <c r="K2611" s="115"/>
      <c r="L2611" s="133" t="str">
        <f t="shared" si="822"/>
        <v/>
      </c>
      <c r="M2611" s="116" t="str">
        <f>IF(L2611="", "", L2611/Veriler!$X$1)</f>
        <v/>
      </c>
      <c r="N2611" s="116" t="str">
        <f>IF(F2611&lt;&gt;"", "İthal Girdi", IF(Veriler!T2611="", "", IF(Veriler!S2611="H", "%0,5 üzerindedir", IF(Veriler!T2611&gt;0.1, "%10 sınırı aşılmıştır.", "Uygun"))))</f>
        <v>%0,5 üzerindedir</v>
      </c>
      <c r="O2611" s="116" t="str">
        <f t="shared" si="823"/>
        <v xml:space="preserve"> </v>
      </c>
      <c r="P2611" s="117"/>
      <c r="Q2611" s="118"/>
      <c r="R2611" s="119" t="str">
        <f t="shared" si="824"/>
        <v/>
      </c>
      <c r="S2611" s="133">
        <f>IFERROR(IF(M2611&lt;=0.005,IF(F2611="",L2611,0),IF(F2611&lt;&gt;"",0,IF(P2611="",0,IF(P2611="H",0,IF(Q2611&lt;Veriler!$G$2,L2611*Veriler!$G$2,L2611*Q2611)))))," ")</f>
        <v>0</v>
      </c>
      <c r="T2611" s="133">
        <f>IF(Veriler!T2611&lt;=0.1, S2611, IF(AND(Veriler!T2611&gt;0.1, F2611="", P2611="E"), IF(Q2611&gt;Veriler!$G$2, Q2611*S2611, IF(Q2611&lt;Veriler!$G$2, Veriler!$G$2*S2611, Q2611*S2611)), 0))</f>
        <v>0</v>
      </c>
      <c r="U2611" s="133" t="str">
        <f t="shared" si="825"/>
        <v xml:space="preserve"> </v>
      </c>
      <c r="V2611" s="134" t="str">
        <f>IFERROR(IF(O2611="%10 sınırı aşılmıştır.",L2611-T2611,IFERROR(IF(F2611="",IF(S2611=1,0,IF(L2611-S2611=0,"",L2611-S2611)),IF(Veriler!M2611="",L2611,IF(L2611*Veriler!M2611=0,"",L2611*Veriler!M2611))),L2611)),0)</f>
        <v/>
      </c>
      <c r="W2611" s="146"/>
      <c r="X2611" s="146"/>
      <c r="Y2611" s="146"/>
    </row>
    <row r="2612" spans="1:25" s="99" customFormat="1" ht="54.75" customHeight="1" x14ac:dyDescent="0.25">
      <c r="A2612" s="96">
        <f t="shared" si="826"/>
        <v>1927</v>
      </c>
      <c r="B2612" s="175"/>
      <c r="C2612" s="176"/>
      <c r="D2612" s="113"/>
      <c r="E2612" s="115"/>
      <c r="F2612" s="174"/>
      <c r="G2612" s="114" t="str">
        <f t="shared" si="821"/>
        <v/>
      </c>
      <c r="H2612" s="115"/>
      <c r="I2612" s="115"/>
      <c r="J2612" s="115"/>
      <c r="K2612" s="115"/>
      <c r="L2612" s="133" t="str">
        <f t="shared" si="822"/>
        <v/>
      </c>
      <c r="M2612" s="116" t="str">
        <f>IF(L2612="", "", L2612/Veriler!$X$1)</f>
        <v/>
      </c>
      <c r="N2612" s="116" t="str">
        <f>IF(F2612&lt;&gt;"", "İthal Girdi", IF(Veriler!T2612="", "", IF(Veriler!S2612="H", "%0,5 üzerindedir", IF(Veriler!T2612&gt;0.1, "%10 sınırı aşılmıştır.", "Uygun"))))</f>
        <v>%0,5 üzerindedir</v>
      </c>
      <c r="O2612" s="116" t="str">
        <f t="shared" si="823"/>
        <v xml:space="preserve"> </v>
      </c>
      <c r="P2612" s="117"/>
      <c r="Q2612" s="118"/>
      <c r="R2612" s="119" t="str">
        <f t="shared" si="824"/>
        <v/>
      </c>
      <c r="S2612" s="133">
        <f>IFERROR(IF(M2612&lt;=0.005,IF(F2612="",L2612,0),IF(F2612&lt;&gt;"",0,IF(P2612="",0,IF(P2612="H",0,IF(Q2612&lt;Veriler!$G$2,L2612*Veriler!$G$2,L2612*Q2612)))))," ")</f>
        <v>0</v>
      </c>
      <c r="T2612" s="133">
        <f>IF(Veriler!T2612&lt;=0.1, S2612, IF(AND(Veriler!T2612&gt;0.1, F2612="", P2612="E"), IF(Q2612&gt;Veriler!$G$2, Q2612*S2612, IF(Q2612&lt;Veriler!$G$2, Veriler!$G$2*S2612, Q2612*S2612)), 0))</f>
        <v>0</v>
      </c>
      <c r="U2612" s="133" t="str">
        <f t="shared" si="825"/>
        <v xml:space="preserve"> </v>
      </c>
      <c r="V2612" s="134" t="str">
        <f>IFERROR(IF(O2612="%10 sınırı aşılmıştır.",L2612-T2612,IFERROR(IF(F2612="",IF(S2612=1,0,IF(L2612-S2612=0,"",L2612-S2612)),IF(Veriler!M2612="",L2612,IF(L2612*Veriler!M2612=0,"",L2612*Veriler!M2612))),L2612)),0)</f>
        <v/>
      </c>
      <c r="W2612" s="146"/>
      <c r="X2612" s="146"/>
      <c r="Y2612" s="146"/>
    </row>
    <row r="2613" spans="1:25" s="99" customFormat="1" ht="54.75" customHeight="1" x14ac:dyDescent="0.25">
      <c r="A2613" s="96">
        <f t="shared" si="826"/>
        <v>1928</v>
      </c>
      <c r="B2613" s="175"/>
      <c r="C2613" s="176"/>
      <c r="D2613" s="113"/>
      <c r="E2613" s="115"/>
      <c r="F2613" s="174"/>
      <c r="G2613" s="114" t="str">
        <f t="shared" si="821"/>
        <v/>
      </c>
      <c r="H2613" s="115"/>
      <c r="I2613" s="115"/>
      <c r="J2613" s="115"/>
      <c r="K2613" s="115"/>
      <c r="L2613" s="133" t="str">
        <f t="shared" si="822"/>
        <v/>
      </c>
      <c r="M2613" s="116" t="str">
        <f>IF(L2613="", "", L2613/Veriler!$X$1)</f>
        <v/>
      </c>
      <c r="N2613" s="116" t="str">
        <f>IF(F2613&lt;&gt;"", "İthal Girdi", IF(Veriler!T2613="", "", IF(Veriler!S2613="H", "%0,5 üzerindedir", IF(Veriler!T2613&gt;0.1, "%10 sınırı aşılmıştır.", "Uygun"))))</f>
        <v>%0,5 üzerindedir</v>
      </c>
      <c r="O2613" s="116" t="str">
        <f t="shared" si="823"/>
        <v xml:space="preserve"> </v>
      </c>
      <c r="P2613" s="117"/>
      <c r="Q2613" s="118"/>
      <c r="R2613" s="119" t="str">
        <f t="shared" si="824"/>
        <v/>
      </c>
      <c r="S2613" s="133">
        <f>IFERROR(IF(M2613&lt;=0.005,IF(F2613="",L2613,0),IF(F2613&lt;&gt;"",0,IF(P2613="",0,IF(P2613="H",0,IF(Q2613&lt;Veriler!$G$2,L2613*Veriler!$G$2,L2613*Q2613)))))," ")</f>
        <v>0</v>
      </c>
      <c r="T2613" s="133">
        <f>IF(Veriler!T2613&lt;=0.1, S2613, IF(AND(Veriler!T2613&gt;0.1, F2613="", P2613="E"), IF(Q2613&gt;Veriler!$G$2, Q2613*S2613, IF(Q2613&lt;Veriler!$G$2, Veriler!$G$2*S2613, Q2613*S2613)), 0))</f>
        <v>0</v>
      </c>
      <c r="U2613" s="133" t="str">
        <f t="shared" si="825"/>
        <v xml:space="preserve"> </v>
      </c>
      <c r="V2613" s="134" t="str">
        <f>IFERROR(IF(O2613="%10 sınırı aşılmıştır.",L2613-T2613,IFERROR(IF(F2613="",IF(S2613=1,0,IF(L2613-S2613=0,"",L2613-S2613)),IF(Veriler!M2613="",L2613,IF(L2613*Veriler!M2613=0,"",L2613*Veriler!M2613))),L2613)),0)</f>
        <v/>
      </c>
      <c r="W2613" s="146"/>
      <c r="X2613" s="146"/>
      <c r="Y2613" s="146"/>
    </row>
    <row r="2614" spans="1:25" s="99" customFormat="1" ht="54.75" customHeight="1" x14ac:dyDescent="0.25">
      <c r="A2614" s="96">
        <f t="shared" si="826"/>
        <v>1929</v>
      </c>
      <c r="B2614" s="175"/>
      <c r="C2614" s="176"/>
      <c r="D2614" s="113"/>
      <c r="E2614" s="115"/>
      <c r="F2614" s="174"/>
      <c r="G2614" s="114" t="str">
        <f t="shared" si="821"/>
        <v/>
      </c>
      <c r="H2614" s="115"/>
      <c r="I2614" s="115"/>
      <c r="J2614" s="115"/>
      <c r="K2614" s="115"/>
      <c r="L2614" s="133" t="str">
        <f t="shared" si="822"/>
        <v/>
      </c>
      <c r="M2614" s="116" t="str">
        <f>IF(L2614="", "", L2614/Veriler!$X$1)</f>
        <v/>
      </c>
      <c r="N2614" s="116" t="str">
        <f>IF(F2614&lt;&gt;"", "İthal Girdi", IF(Veriler!T2614="", "", IF(Veriler!S2614="H", "%0,5 üzerindedir", IF(Veriler!T2614&gt;0.1, "%10 sınırı aşılmıştır.", "Uygun"))))</f>
        <v>%0,5 üzerindedir</v>
      </c>
      <c r="O2614" s="116" t="str">
        <f t="shared" si="823"/>
        <v xml:space="preserve"> </v>
      </c>
      <c r="P2614" s="117"/>
      <c r="Q2614" s="118"/>
      <c r="R2614" s="119" t="str">
        <f t="shared" si="824"/>
        <v/>
      </c>
      <c r="S2614" s="133">
        <f>IFERROR(IF(M2614&lt;=0.005,IF(F2614="",L2614,0),IF(F2614&lt;&gt;"",0,IF(P2614="",0,IF(P2614="H",0,IF(Q2614&lt;Veriler!$G$2,L2614*Veriler!$G$2,L2614*Q2614)))))," ")</f>
        <v>0</v>
      </c>
      <c r="T2614" s="133">
        <f>IF(Veriler!T2614&lt;=0.1, S2614, IF(AND(Veriler!T2614&gt;0.1, F2614="", P2614="E"), IF(Q2614&gt;Veriler!$G$2, Q2614*S2614, IF(Q2614&lt;Veriler!$G$2, Veriler!$G$2*S2614, Q2614*S2614)), 0))</f>
        <v>0</v>
      </c>
      <c r="U2614" s="133" t="str">
        <f t="shared" si="825"/>
        <v xml:space="preserve"> </v>
      </c>
      <c r="V2614" s="134" t="str">
        <f>IFERROR(IF(O2614="%10 sınırı aşılmıştır.",L2614-T2614,IFERROR(IF(F2614="",IF(S2614=1,0,IF(L2614-S2614=0,"",L2614-S2614)),IF(Veriler!M2614="",L2614,IF(L2614*Veriler!M2614=0,"",L2614*Veriler!M2614))),L2614)),0)</f>
        <v/>
      </c>
      <c r="W2614" s="146"/>
      <c r="X2614" s="146"/>
      <c r="Y2614" s="146"/>
    </row>
    <row r="2615" spans="1:25" s="99" customFormat="1" ht="54.75" customHeight="1" x14ac:dyDescent="0.25">
      <c r="A2615" s="96">
        <f t="shared" si="826"/>
        <v>1930</v>
      </c>
      <c r="B2615" s="175"/>
      <c r="C2615" s="176"/>
      <c r="D2615" s="113"/>
      <c r="E2615" s="115"/>
      <c r="F2615" s="174"/>
      <c r="G2615" s="114" t="str">
        <f t="shared" si="821"/>
        <v/>
      </c>
      <c r="H2615" s="115"/>
      <c r="I2615" s="115"/>
      <c r="J2615" s="115"/>
      <c r="K2615" s="115"/>
      <c r="L2615" s="133" t="str">
        <f t="shared" si="822"/>
        <v/>
      </c>
      <c r="M2615" s="116" t="str">
        <f>IF(L2615="", "", L2615/Veriler!$X$1)</f>
        <v/>
      </c>
      <c r="N2615" s="116" t="str">
        <f>IF(F2615&lt;&gt;"", "İthal Girdi", IF(Veriler!T2615="", "", IF(Veriler!S2615="H", "%0,5 üzerindedir", IF(Veriler!T2615&gt;0.1, "%10 sınırı aşılmıştır.", "Uygun"))))</f>
        <v>%0,5 üzerindedir</v>
      </c>
      <c r="O2615" s="116" t="str">
        <f t="shared" si="823"/>
        <v xml:space="preserve"> </v>
      </c>
      <c r="P2615" s="117"/>
      <c r="Q2615" s="118"/>
      <c r="R2615" s="119" t="str">
        <f t="shared" si="824"/>
        <v/>
      </c>
      <c r="S2615" s="133">
        <f>IFERROR(IF(M2615&lt;=0.005,IF(F2615="",L2615,0),IF(F2615&lt;&gt;"",0,IF(P2615="",0,IF(P2615="H",0,IF(Q2615&lt;Veriler!$G$2,L2615*Veriler!$G$2,L2615*Q2615)))))," ")</f>
        <v>0</v>
      </c>
      <c r="T2615" s="133">
        <f>IF(Veriler!T2615&lt;=0.1, S2615, IF(AND(Veriler!T2615&gt;0.1, F2615="", P2615="E"), IF(Q2615&gt;Veriler!$G$2, Q2615*S2615, IF(Q2615&lt;Veriler!$G$2, Veriler!$G$2*S2615, Q2615*S2615)), 0))</f>
        <v>0</v>
      </c>
      <c r="U2615" s="133" t="str">
        <f t="shared" si="825"/>
        <v xml:space="preserve"> </v>
      </c>
      <c r="V2615" s="134" t="str">
        <f>IFERROR(IF(O2615="%10 sınırı aşılmıştır.",L2615-T2615,IFERROR(IF(F2615="",IF(S2615=1,0,IF(L2615-S2615=0,"",L2615-S2615)),IF(Veriler!M2615="",L2615,IF(L2615*Veriler!M2615=0,"",L2615*Veriler!M2615))),L2615)),0)</f>
        <v/>
      </c>
      <c r="W2615" s="146"/>
      <c r="X2615" s="146"/>
      <c r="Y2615" s="146"/>
    </row>
    <row r="2616" spans="1:25" s="99" customFormat="1" ht="54.75" customHeight="1" x14ac:dyDescent="0.25">
      <c r="A2616" s="96">
        <f t="shared" si="826"/>
        <v>1931</v>
      </c>
      <c r="B2616" s="175"/>
      <c r="C2616" s="176"/>
      <c r="D2616" s="113"/>
      <c r="E2616" s="115"/>
      <c r="F2616" s="174"/>
      <c r="G2616" s="114" t="str">
        <f t="shared" si="821"/>
        <v/>
      </c>
      <c r="H2616" s="115"/>
      <c r="I2616" s="115"/>
      <c r="J2616" s="115"/>
      <c r="K2616" s="115"/>
      <c r="L2616" s="133" t="str">
        <f t="shared" si="822"/>
        <v/>
      </c>
      <c r="M2616" s="116" t="str">
        <f>IF(L2616="", "", L2616/Veriler!$X$1)</f>
        <v/>
      </c>
      <c r="N2616" s="116" t="str">
        <f>IF(F2616&lt;&gt;"", "İthal Girdi", IF(Veriler!T2616="", "", IF(Veriler!S2616="H", "%0,5 üzerindedir", IF(Veriler!T2616&gt;0.1, "%10 sınırı aşılmıştır.", "Uygun"))))</f>
        <v>%0,5 üzerindedir</v>
      </c>
      <c r="O2616" s="116" t="str">
        <f t="shared" si="823"/>
        <v xml:space="preserve"> </v>
      </c>
      <c r="P2616" s="117"/>
      <c r="Q2616" s="118"/>
      <c r="R2616" s="119" t="str">
        <f t="shared" si="824"/>
        <v/>
      </c>
      <c r="S2616" s="133">
        <f>IFERROR(IF(M2616&lt;=0.005,IF(F2616="",L2616,0),IF(F2616&lt;&gt;"",0,IF(P2616="",0,IF(P2616="H",0,IF(Q2616&lt;Veriler!$G$2,L2616*Veriler!$G$2,L2616*Q2616)))))," ")</f>
        <v>0</v>
      </c>
      <c r="T2616" s="133">
        <f>IF(Veriler!T2616&lt;=0.1, S2616, IF(AND(Veriler!T2616&gt;0.1, F2616="", P2616="E"), IF(Q2616&gt;Veriler!$G$2, Q2616*S2616, IF(Q2616&lt;Veriler!$G$2, Veriler!$G$2*S2616, Q2616*S2616)), 0))</f>
        <v>0</v>
      </c>
      <c r="U2616" s="133" t="str">
        <f t="shared" si="825"/>
        <v xml:space="preserve"> </v>
      </c>
      <c r="V2616" s="134" t="str">
        <f>IFERROR(IF(O2616="%10 sınırı aşılmıştır.",L2616-T2616,IFERROR(IF(F2616="",IF(S2616=1,0,IF(L2616-S2616=0,"",L2616-S2616)),IF(Veriler!M2616="",L2616,IF(L2616*Veriler!M2616=0,"",L2616*Veriler!M2616))),L2616)),0)</f>
        <v/>
      </c>
      <c r="W2616" s="146"/>
      <c r="X2616" s="146"/>
      <c r="Y2616" s="146"/>
    </row>
    <row r="2617" spans="1:25" s="99" customFormat="1" ht="54.75" customHeight="1" x14ac:dyDescent="0.25">
      <c r="A2617" s="96">
        <f t="shared" si="826"/>
        <v>1932</v>
      </c>
      <c r="B2617" s="175"/>
      <c r="C2617" s="176"/>
      <c r="D2617" s="113"/>
      <c r="E2617" s="115"/>
      <c r="F2617" s="174"/>
      <c r="G2617" s="114" t="str">
        <f t="shared" si="821"/>
        <v/>
      </c>
      <c r="H2617" s="115"/>
      <c r="I2617" s="115"/>
      <c r="J2617" s="115"/>
      <c r="K2617" s="115"/>
      <c r="L2617" s="133" t="str">
        <f t="shared" si="822"/>
        <v/>
      </c>
      <c r="M2617" s="116" t="str">
        <f>IF(L2617="", "", L2617/Veriler!$X$1)</f>
        <v/>
      </c>
      <c r="N2617" s="116" t="str">
        <f>IF(F2617&lt;&gt;"", "İthal Girdi", IF(Veriler!T2617="", "", IF(Veriler!S2617="H", "%0,5 üzerindedir", IF(Veriler!T2617&gt;0.1, "%10 sınırı aşılmıştır.", "Uygun"))))</f>
        <v>%0,5 üzerindedir</v>
      </c>
      <c r="O2617" s="116" t="str">
        <f t="shared" si="823"/>
        <v xml:space="preserve"> </v>
      </c>
      <c r="P2617" s="117"/>
      <c r="Q2617" s="118"/>
      <c r="R2617" s="119" t="str">
        <f t="shared" si="824"/>
        <v/>
      </c>
      <c r="S2617" s="133">
        <f>IFERROR(IF(M2617&lt;=0.005,IF(F2617="",L2617,0),IF(F2617&lt;&gt;"",0,IF(P2617="",0,IF(P2617="H",0,IF(Q2617&lt;Veriler!$G$2,L2617*Veriler!$G$2,L2617*Q2617)))))," ")</f>
        <v>0</v>
      </c>
      <c r="T2617" s="133">
        <f>IF(Veriler!T2617&lt;=0.1, S2617, IF(AND(Veriler!T2617&gt;0.1, F2617="", P2617="E"), IF(Q2617&gt;Veriler!$G$2, Q2617*S2617, IF(Q2617&lt;Veriler!$G$2, Veriler!$G$2*S2617, Q2617*S2617)), 0))</f>
        <v>0</v>
      </c>
      <c r="U2617" s="133" t="str">
        <f t="shared" si="825"/>
        <v xml:space="preserve"> </v>
      </c>
      <c r="V2617" s="134" t="str">
        <f>IFERROR(IF(O2617="%10 sınırı aşılmıştır.",L2617-T2617,IFERROR(IF(F2617="",IF(S2617=1,0,IF(L2617-S2617=0,"",L2617-S2617)),IF(Veriler!M2617="",L2617,IF(L2617*Veriler!M2617=0,"",L2617*Veriler!M2617))),L2617)),0)</f>
        <v/>
      </c>
      <c r="W2617" s="146"/>
      <c r="X2617" s="146"/>
      <c r="Y2617" s="146"/>
    </row>
    <row r="2618" spans="1:25" s="99" customFormat="1" ht="24" customHeight="1" x14ac:dyDescent="0.25">
      <c r="A2618" s="103"/>
      <c r="B2618" s="104"/>
      <c r="C2618" s="104"/>
      <c r="D2618" s="104"/>
      <c r="E2618" s="103"/>
      <c r="F2618" s="135"/>
      <c r="G2618" s="157"/>
      <c r="H2618" s="103"/>
      <c r="I2618" s="103"/>
      <c r="J2618" s="103"/>
      <c r="K2618" s="103"/>
      <c r="L2618" s="136">
        <f>SUM(L2589:L2602,L2604:L2617)</f>
        <v>0</v>
      </c>
      <c r="M2618" s="158"/>
      <c r="N2618" s="158"/>
      <c r="O2618" s="158"/>
      <c r="P2618" s="105"/>
      <c r="Q2618" s="106"/>
      <c r="R2618" s="159"/>
      <c r="S2618" s="160"/>
      <c r="T2618" s="160"/>
      <c r="U2618" s="160"/>
      <c r="V2618" s="160"/>
      <c r="W2618" s="146"/>
      <c r="X2618" s="146"/>
      <c r="Y2618" s="146"/>
    </row>
    <row r="2619" spans="1:25" s="99" customFormat="1" ht="31.5" customHeight="1" x14ac:dyDescent="0.25">
      <c r="A2619" s="103"/>
      <c r="B2619" s="104"/>
      <c r="C2619" s="104"/>
      <c r="D2619" s="104"/>
      <c r="E2619" s="103"/>
      <c r="F2619" s="135"/>
      <c r="G2619" s="157"/>
      <c r="H2619" s="103"/>
      <c r="I2619" s="103"/>
      <c r="J2619" s="103"/>
      <c r="K2619" s="103"/>
      <c r="L2619" s="161"/>
      <c r="M2619" s="158"/>
      <c r="N2619" s="158"/>
      <c r="O2619" s="158"/>
      <c r="P2619" s="105"/>
      <c r="Q2619" s="106"/>
      <c r="R2619" s="159"/>
      <c r="S2619" s="162" t="s">
        <v>57</v>
      </c>
      <c r="T2619" s="162" t="s">
        <v>57</v>
      </c>
      <c r="U2619" s="162" t="s">
        <v>57</v>
      </c>
      <c r="V2619" s="163" t="s">
        <v>58</v>
      </c>
      <c r="W2619" s="146"/>
      <c r="X2619" s="146"/>
      <c r="Y2619" s="146"/>
    </row>
    <row r="2620" spans="1:25" s="99" customFormat="1" ht="58.5" customHeight="1" x14ac:dyDescent="0.25">
      <c r="A2620" s="185" t="s">
        <v>59</v>
      </c>
      <c r="B2620" s="180"/>
      <c r="C2620" s="180"/>
      <c r="D2620" s="180"/>
      <c r="E2620" s="180"/>
      <c r="F2620" s="180"/>
      <c r="G2620" s="180"/>
      <c r="H2620" s="180"/>
      <c r="I2620" s="180"/>
      <c r="J2620" s="180"/>
      <c r="K2620" s="180"/>
      <c r="L2620" s="180"/>
      <c r="M2620" s="180"/>
      <c r="N2620" s="180"/>
      <c r="O2620" s="180"/>
      <c r="P2620" s="180"/>
      <c r="Q2620" s="180"/>
      <c r="R2620" s="176"/>
      <c r="S2620" s="137">
        <f>SUM(S2582,S2589:S2602,S2604:S2617)</f>
        <v>0</v>
      </c>
      <c r="T2620" s="137" t="str">
        <f>IF(SUM(T2589:T2602,T2604:T2617)=0," ",SUM(T2589:T2602,T2604:T2617))</f>
        <v xml:space="preserve"> </v>
      </c>
      <c r="U2620" s="137" t="str">
        <f>IF(SUM(U2589:U2602,U2604:U2617)=0," ",SUM(U2589:U2602,U2604:U2617))</f>
        <v xml:space="preserve"> </v>
      </c>
      <c r="V2620" s="137" t="str">
        <f>IF(SUM(V2589:V2602,V2604:V2617)=0," ",SUM(V2589:V2602,V2604:V2617))</f>
        <v xml:space="preserve"> </v>
      </c>
      <c r="W2620" s="146"/>
      <c r="X2620" s="164">
        <f>SUM(U2589:U2602,U2604:U2617)</f>
        <v>0</v>
      </c>
      <c r="Y2620" s="164">
        <f>SUM(V2589:V2602,V2604:V2617)</f>
        <v>0</v>
      </c>
    </row>
    <row r="2621" spans="1:25" x14ac:dyDescent="0.3">
      <c r="A2621" s="34"/>
      <c r="G2621" s="146"/>
      <c r="L2621" s="146"/>
      <c r="M2621" s="146"/>
      <c r="N2621" s="146"/>
      <c r="O2621" s="146"/>
      <c r="R2621" s="146"/>
      <c r="S2621" s="146"/>
      <c r="T2621" s="146"/>
      <c r="U2621" s="146"/>
      <c r="V2621" s="146"/>
      <c r="W2621" s="146"/>
      <c r="X2621" s="146"/>
      <c r="Y2621" s="146"/>
    </row>
    <row r="2622" spans="1:25" x14ac:dyDescent="0.3">
      <c r="A2622" s="186" t="s">
        <v>60</v>
      </c>
      <c r="B2622" s="187"/>
      <c r="C2622" s="187"/>
      <c r="D2622" s="187"/>
      <c r="E2622" s="187"/>
      <c r="F2622" s="187"/>
      <c r="G2622" s="187"/>
      <c r="H2622" s="187"/>
      <c r="I2622" s="187"/>
      <c r="J2622" s="187"/>
      <c r="K2622" s="187"/>
      <c r="L2622" s="187"/>
      <c r="M2622" s="187"/>
      <c r="N2622" s="187"/>
      <c r="O2622" s="187"/>
      <c r="P2622" s="187"/>
      <c r="Q2622" s="187"/>
      <c r="R2622" s="187"/>
      <c r="S2622" s="187"/>
      <c r="T2622" s="187"/>
      <c r="U2622" s="187"/>
      <c r="V2622" s="187"/>
      <c r="W2622" s="146"/>
      <c r="X2622" s="146"/>
      <c r="Y2622" s="146"/>
    </row>
    <row r="2623" spans="1:25" s="99" customFormat="1" ht="41.25" customHeight="1" x14ac:dyDescent="0.25">
      <c r="A2623" s="189" t="s">
        <v>38</v>
      </c>
      <c r="B2623" s="180"/>
      <c r="C2623" s="180"/>
      <c r="D2623" s="180"/>
      <c r="E2623" s="180"/>
      <c r="F2623" s="180"/>
      <c r="G2623" s="180"/>
      <c r="H2623" s="180"/>
      <c r="I2623" s="180"/>
      <c r="J2623" s="180"/>
      <c r="K2623" s="180"/>
      <c r="L2623" s="180"/>
      <c r="M2623" s="180"/>
      <c r="N2623" s="180"/>
      <c r="O2623" s="180"/>
      <c r="P2623" s="180"/>
      <c r="Q2623" s="180"/>
      <c r="R2623" s="180"/>
      <c r="S2623" s="180"/>
      <c r="T2623" s="180"/>
      <c r="U2623" s="180"/>
      <c r="V2623" s="176"/>
      <c r="W2623" s="146"/>
      <c r="X2623" s="146"/>
      <c r="Y2623" s="146"/>
    </row>
    <row r="2624" spans="1:25" s="100" customFormat="1" ht="35.25" customHeight="1" x14ac:dyDescent="0.25">
      <c r="A2624" s="179" t="s">
        <v>39</v>
      </c>
      <c r="B2624" s="180"/>
      <c r="C2624" s="180"/>
      <c r="D2624" s="180"/>
      <c r="E2624" s="180"/>
      <c r="F2624" s="180"/>
      <c r="G2624" s="180"/>
      <c r="H2624" s="180"/>
      <c r="I2624" s="180"/>
      <c r="J2624" s="180"/>
      <c r="K2624" s="180"/>
      <c r="L2624" s="180"/>
      <c r="M2624" s="180"/>
      <c r="N2624" s="180"/>
      <c r="O2624" s="180"/>
      <c r="P2624" s="180"/>
      <c r="Q2624" s="180"/>
      <c r="R2624" s="176"/>
      <c r="S2624" s="147"/>
      <c r="T2624" s="148"/>
      <c r="U2624" s="149" t="s">
        <v>40</v>
      </c>
      <c r="V2624" s="150">
        <f>V2586+1</f>
        <v>70</v>
      </c>
      <c r="W2624" s="146"/>
      <c r="X2624" s="146"/>
      <c r="Y2624" s="146"/>
    </row>
    <row r="2625" spans="1:25" s="99" customFormat="1" ht="81" customHeight="1" x14ac:dyDescent="0.25">
      <c r="A2625" s="110" t="s">
        <v>3</v>
      </c>
      <c r="B2625" s="188" t="s">
        <v>41</v>
      </c>
      <c r="C2625" s="176"/>
      <c r="D2625" s="111" t="s">
        <v>42</v>
      </c>
      <c r="E2625" s="110" t="s">
        <v>324</v>
      </c>
      <c r="F2625" s="111" t="s">
        <v>325</v>
      </c>
      <c r="G2625" s="151" t="s">
        <v>43</v>
      </c>
      <c r="H2625" s="110" t="s">
        <v>44</v>
      </c>
      <c r="I2625" s="110" t="s">
        <v>8</v>
      </c>
      <c r="J2625" s="110" t="s">
        <v>45</v>
      </c>
      <c r="K2625" s="110" t="s">
        <v>46</v>
      </c>
      <c r="L2625" s="152" t="s">
        <v>47</v>
      </c>
      <c r="M2625" s="153" t="s">
        <v>48</v>
      </c>
      <c r="N2625" s="154" t="s">
        <v>49</v>
      </c>
      <c r="O2625" s="154" t="s">
        <v>49</v>
      </c>
      <c r="P2625" s="112" t="s">
        <v>50</v>
      </c>
      <c r="Q2625" s="110" t="s">
        <v>51</v>
      </c>
      <c r="R2625" s="155" t="s">
        <v>52</v>
      </c>
      <c r="S2625" s="156" t="s">
        <v>53</v>
      </c>
      <c r="T2625" s="156" t="s">
        <v>54</v>
      </c>
      <c r="U2625" s="152" t="s">
        <v>54</v>
      </c>
      <c r="V2625" s="152" t="s">
        <v>55</v>
      </c>
      <c r="W2625" s="146"/>
      <c r="X2625" s="146"/>
      <c r="Y2625" s="146"/>
    </row>
    <row r="2626" spans="1:25" s="99" customFormat="1" ht="45" customHeight="1" x14ac:dyDescent="0.25">
      <c r="A2626" s="101"/>
      <c r="B2626" s="177" t="s">
        <v>56</v>
      </c>
      <c r="C2626" s="178"/>
      <c r="D2626" s="102"/>
      <c r="E2626" s="170"/>
      <c r="F2626" s="102"/>
      <c r="G2626" s="95"/>
      <c r="H2626" s="102"/>
      <c r="I2626" s="102"/>
      <c r="J2626" s="102"/>
      <c r="K2626" s="102"/>
      <c r="L2626" s="95"/>
      <c r="M2626" s="95"/>
      <c r="N2626" s="95"/>
      <c r="O2626" s="95"/>
      <c r="P2626" s="102"/>
      <c r="Q2626" s="102"/>
      <c r="R2626" s="190"/>
      <c r="S2626" s="184"/>
      <c r="T2626" s="95"/>
      <c r="U2626" s="95"/>
      <c r="V2626" s="95"/>
      <c r="W2626" s="146"/>
      <c r="X2626" s="146"/>
      <c r="Y2626" s="146"/>
    </row>
    <row r="2627" spans="1:25" s="99" customFormat="1" ht="54.75" customHeight="1" x14ac:dyDescent="0.25">
      <c r="A2627" s="96">
        <f>A2617+1</f>
        <v>1933</v>
      </c>
      <c r="B2627" s="181"/>
      <c r="C2627" s="182"/>
      <c r="D2627" s="113"/>
      <c r="E2627" s="115"/>
      <c r="F2627" s="174"/>
      <c r="G2627" s="114" t="str">
        <f t="shared" ref="G2627:G2640" si="827">IF(AND(F2627&lt;&gt;"",V2627&lt;&gt;"",L2627&lt;&gt;0),V2627/L2627,"")</f>
        <v/>
      </c>
      <c r="H2627" s="115"/>
      <c r="I2627" s="115"/>
      <c r="J2627" s="115"/>
      <c r="K2627" s="115"/>
      <c r="L2627" s="133" t="str">
        <f t="shared" ref="L2627:L2640" si="828">IF(AND(H2627&lt;&gt;0, J2627&lt;&gt;0, K2627&lt;&gt;0), H2627*J2627*K2627, "")</f>
        <v/>
      </c>
      <c r="M2627" s="116" t="str">
        <f>IF(L2627="", "", L2627/Veriler!$X$1)</f>
        <v/>
      </c>
      <c r="N2627" s="116" t="str">
        <f>IF(F2627&lt;&gt;"", "İthal Girdi", IF(Veriler!T2627="", "", IF(Veriler!S2627="H", "%0,5 üzerindedir", IF(Veriler!T2627&gt;0.1, "%10 sınırı aşılmıştır.", "Uygun"))))</f>
        <v>%0,5 üzerindedir</v>
      </c>
      <c r="O2627" s="116" t="str">
        <f t="shared" ref="O2627:O2640" si="829">IF(M2627=""," ",N2627)</f>
        <v xml:space="preserve"> </v>
      </c>
      <c r="P2627" s="117"/>
      <c r="Q2627" s="118"/>
      <c r="R2627" s="119" t="str">
        <f t="shared" ref="R2627:R2640" si="830">IFERROR(IF(AND(T2627&lt;&gt;"",L2627&lt;&gt;"",L2627&lt;&gt;0,T2627&lt;&gt;0),T2627/L2627,"")," ")</f>
        <v/>
      </c>
      <c r="S2627" s="133">
        <f>IFERROR(IF(M2627&lt;=0.005,IF(F2627="",L2627,0),IF(F2627&lt;&gt;"",0,IF(P2627="",0,IF(P2627="H",0,IF(Q2627&lt;Veriler!$G$2,L2627*Veriler!$G$2,L2627*Q2627)))))," ")</f>
        <v>0</v>
      </c>
      <c r="T2627" s="133">
        <f>IF(Veriler!T2627&lt;=0.1, S2627, IF(AND(Veriler!T2627&gt;0.1, F2627="", P2627="E"), IF(Q2627&gt;Veriler!$G$2, Q2627*S2627, IF(Q2627&lt;Veriler!$G$2, Veriler!$G$2*S2627, Q2627*S2627)), 0))</f>
        <v>0</v>
      </c>
      <c r="U2627" s="133" t="str">
        <f t="shared" ref="U2627:U2640" si="831">IF(T2627=0," ",T2627)</f>
        <v xml:space="preserve"> </v>
      </c>
      <c r="V2627" s="134" t="str">
        <f>IFERROR(IF(O2627="%10 sınırı aşılmıştır.",L2627-T2627,IFERROR(IF(F2627="",IF(S2627=1,0,IF(L2627-S2627=0,"",L2627-S2627)),IF(Veriler!M2627="",L2627,IF(L2627*Veriler!M2627=0,"",L2627*Veriler!M2627))),L2627)),0)</f>
        <v/>
      </c>
      <c r="W2627" s="146"/>
      <c r="X2627" s="146"/>
      <c r="Y2627" s="146"/>
    </row>
    <row r="2628" spans="1:25" s="99" customFormat="1" ht="54.75" customHeight="1" x14ac:dyDescent="0.25">
      <c r="A2628" s="96">
        <f t="shared" ref="A2628:A2640" si="832">A2627+1</f>
        <v>1934</v>
      </c>
      <c r="B2628" s="175"/>
      <c r="C2628" s="176"/>
      <c r="D2628" s="113"/>
      <c r="E2628" s="115"/>
      <c r="F2628" s="174"/>
      <c r="G2628" s="114" t="str">
        <f t="shared" si="827"/>
        <v/>
      </c>
      <c r="H2628" s="115"/>
      <c r="I2628" s="115"/>
      <c r="J2628" s="115"/>
      <c r="K2628" s="115"/>
      <c r="L2628" s="133" t="str">
        <f t="shared" si="828"/>
        <v/>
      </c>
      <c r="M2628" s="116" t="str">
        <f>IF(L2628="", "", L2628/Veriler!$X$1)</f>
        <v/>
      </c>
      <c r="N2628" s="116" t="str">
        <f>IF(F2628&lt;&gt;"", "İthal Girdi", IF(Veriler!T2628="", "", IF(Veriler!S2628="H", "%0,5 üzerindedir", IF(Veriler!T2628&gt;0.1, "%10 sınırı aşılmıştır.", "Uygun"))))</f>
        <v>%0,5 üzerindedir</v>
      </c>
      <c r="O2628" s="116" t="str">
        <f t="shared" si="829"/>
        <v xml:space="preserve"> </v>
      </c>
      <c r="P2628" s="117"/>
      <c r="Q2628" s="118"/>
      <c r="R2628" s="119" t="str">
        <f t="shared" si="830"/>
        <v/>
      </c>
      <c r="S2628" s="133">
        <f>IFERROR(IF(M2628&lt;=0.005,IF(F2628="",L2628,0),IF(F2628&lt;&gt;"",0,IF(P2628="",0,IF(P2628="H",0,IF(Q2628&lt;Veriler!$G$2,L2628*Veriler!$G$2,L2628*Q2628)))))," ")</f>
        <v>0</v>
      </c>
      <c r="T2628" s="133">
        <f>IF(Veriler!T2628&lt;=0.1, S2628, IF(AND(Veriler!T2628&gt;0.1, F2628="", P2628="E"), IF(Q2628&gt;Veriler!$G$2, Q2628*S2628, IF(Q2628&lt;Veriler!$G$2, Veriler!$G$2*S2628, Q2628*S2628)), 0))</f>
        <v>0</v>
      </c>
      <c r="U2628" s="133" t="str">
        <f t="shared" si="831"/>
        <v xml:space="preserve"> </v>
      </c>
      <c r="V2628" s="134" t="str">
        <f>IFERROR(IF(O2628="%10 sınırı aşılmıştır.",L2628-T2628,IFERROR(IF(F2628="",IF(S2628=1,0,IF(L2628-S2628=0,"",L2628-S2628)),IF(Veriler!M2628="",L2628,IF(L2628*Veriler!M2628=0,"",L2628*Veriler!M2628))),L2628)),0)</f>
        <v/>
      </c>
      <c r="W2628" s="146"/>
      <c r="X2628" s="146"/>
      <c r="Y2628" s="146"/>
    </row>
    <row r="2629" spans="1:25" s="99" customFormat="1" ht="54.75" customHeight="1" x14ac:dyDescent="0.25">
      <c r="A2629" s="96">
        <f t="shared" si="832"/>
        <v>1935</v>
      </c>
      <c r="B2629" s="175"/>
      <c r="C2629" s="176"/>
      <c r="D2629" s="113"/>
      <c r="E2629" s="115"/>
      <c r="F2629" s="174"/>
      <c r="G2629" s="114" t="str">
        <f t="shared" si="827"/>
        <v/>
      </c>
      <c r="H2629" s="115"/>
      <c r="I2629" s="115"/>
      <c r="J2629" s="115"/>
      <c r="K2629" s="115"/>
      <c r="L2629" s="133" t="str">
        <f t="shared" si="828"/>
        <v/>
      </c>
      <c r="M2629" s="116" t="str">
        <f>IF(L2629="", "", L2629/Veriler!$X$1)</f>
        <v/>
      </c>
      <c r="N2629" s="116" t="str">
        <f>IF(F2629&lt;&gt;"", "İthal Girdi", IF(Veriler!T2629="", "", IF(Veriler!S2629="H", "%0,5 üzerindedir", IF(Veriler!T2629&gt;0.1, "%10 sınırı aşılmıştır.", "Uygun"))))</f>
        <v>%0,5 üzerindedir</v>
      </c>
      <c r="O2629" s="116" t="str">
        <f t="shared" si="829"/>
        <v xml:space="preserve"> </v>
      </c>
      <c r="P2629" s="117"/>
      <c r="Q2629" s="118"/>
      <c r="R2629" s="119" t="str">
        <f t="shared" si="830"/>
        <v/>
      </c>
      <c r="S2629" s="133">
        <f>IFERROR(IF(M2629&lt;=0.005,IF(F2629="",L2629,0),IF(F2629&lt;&gt;"",0,IF(P2629="",0,IF(P2629="H",0,IF(Q2629&lt;Veriler!$G$2,L2629*Veriler!$G$2,L2629*Q2629)))))," ")</f>
        <v>0</v>
      </c>
      <c r="T2629" s="133">
        <f>IF(Veriler!T2629&lt;=0.1, S2629, IF(AND(Veriler!T2629&gt;0.1, F2629="", P2629="E"), IF(Q2629&gt;Veriler!$G$2, Q2629*S2629, IF(Q2629&lt;Veriler!$G$2, Veriler!$G$2*S2629, Q2629*S2629)), 0))</f>
        <v>0</v>
      </c>
      <c r="U2629" s="133" t="str">
        <f t="shared" si="831"/>
        <v xml:space="preserve"> </v>
      </c>
      <c r="V2629" s="134" t="str">
        <f>IFERROR(IF(O2629="%10 sınırı aşılmıştır.",L2629-T2629,IFERROR(IF(F2629="",IF(S2629=1,0,IF(L2629-S2629=0,"",L2629-S2629)),IF(Veriler!M2629="",L2629,IF(L2629*Veriler!M2629=0,"",L2629*Veriler!M2629))),L2629)),0)</f>
        <v/>
      </c>
      <c r="W2629" s="146"/>
      <c r="X2629" s="146"/>
      <c r="Y2629" s="146"/>
    </row>
    <row r="2630" spans="1:25" s="99" customFormat="1" ht="54.75" customHeight="1" x14ac:dyDescent="0.25">
      <c r="A2630" s="96">
        <f t="shared" si="832"/>
        <v>1936</v>
      </c>
      <c r="B2630" s="175"/>
      <c r="C2630" s="176"/>
      <c r="D2630" s="113"/>
      <c r="E2630" s="115"/>
      <c r="F2630" s="174"/>
      <c r="G2630" s="114" t="str">
        <f t="shared" si="827"/>
        <v/>
      </c>
      <c r="H2630" s="115"/>
      <c r="I2630" s="115"/>
      <c r="J2630" s="115"/>
      <c r="K2630" s="115"/>
      <c r="L2630" s="133" t="str">
        <f t="shared" si="828"/>
        <v/>
      </c>
      <c r="M2630" s="116" t="str">
        <f>IF(L2630="", "", L2630/Veriler!$X$1)</f>
        <v/>
      </c>
      <c r="N2630" s="116" t="str">
        <f>IF(F2630&lt;&gt;"", "İthal Girdi", IF(Veriler!T2630="", "", IF(Veriler!S2630="H", "%0,5 üzerindedir", IF(Veriler!T2630&gt;0.1, "%10 sınırı aşılmıştır.", "Uygun"))))</f>
        <v>%0,5 üzerindedir</v>
      </c>
      <c r="O2630" s="116" t="str">
        <f t="shared" si="829"/>
        <v xml:space="preserve"> </v>
      </c>
      <c r="P2630" s="117"/>
      <c r="Q2630" s="118"/>
      <c r="R2630" s="119" t="str">
        <f t="shared" si="830"/>
        <v/>
      </c>
      <c r="S2630" s="133">
        <f>IFERROR(IF(M2630&lt;=0.005,IF(F2630="",L2630,0),IF(F2630&lt;&gt;"",0,IF(P2630="",0,IF(P2630="H",0,IF(Q2630&lt;Veriler!$G$2,L2630*Veriler!$G$2,L2630*Q2630)))))," ")</f>
        <v>0</v>
      </c>
      <c r="T2630" s="133">
        <f>IF(Veriler!T2630&lt;=0.1, S2630, IF(AND(Veriler!T2630&gt;0.1, F2630="", P2630="E"), IF(Q2630&gt;Veriler!$G$2, Q2630*S2630, IF(Q2630&lt;Veriler!$G$2, Veriler!$G$2*S2630, Q2630*S2630)), 0))</f>
        <v>0</v>
      </c>
      <c r="U2630" s="133" t="str">
        <f t="shared" si="831"/>
        <v xml:space="preserve"> </v>
      </c>
      <c r="V2630" s="134" t="str">
        <f>IFERROR(IF(O2630="%10 sınırı aşılmıştır.",L2630-T2630,IFERROR(IF(F2630="",IF(S2630=1,0,IF(L2630-S2630=0,"",L2630-S2630)),IF(Veriler!M2630="",L2630,IF(L2630*Veriler!M2630=0,"",L2630*Veriler!M2630))),L2630)),0)</f>
        <v/>
      </c>
      <c r="W2630" s="146"/>
      <c r="X2630" s="146"/>
      <c r="Y2630" s="146"/>
    </row>
    <row r="2631" spans="1:25" s="99" customFormat="1" ht="54.75" customHeight="1" x14ac:dyDescent="0.25">
      <c r="A2631" s="96">
        <f t="shared" si="832"/>
        <v>1937</v>
      </c>
      <c r="B2631" s="175"/>
      <c r="C2631" s="176"/>
      <c r="D2631" s="113"/>
      <c r="E2631" s="115"/>
      <c r="F2631" s="174"/>
      <c r="G2631" s="114" t="str">
        <f t="shared" si="827"/>
        <v/>
      </c>
      <c r="H2631" s="115"/>
      <c r="I2631" s="115"/>
      <c r="J2631" s="115"/>
      <c r="K2631" s="115"/>
      <c r="L2631" s="133" t="str">
        <f t="shared" si="828"/>
        <v/>
      </c>
      <c r="M2631" s="116" t="str">
        <f>IF(L2631="", "", L2631/Veriler!$X$1)</f>
        <v/>
      </c>
      <c r="N2631" s="116" t="str">
        <f>IF(F2631&lt;&gt;"", "İthal Girdi", IF(Veriler!T2631="", "", IF(Veriler!S2631="H", "%0,5 üzerindedir", IF(Veriler!T2631&gt;0.1, "%10 sınırı aşılmıştır.", "Uygun"))))</f>
        <v>%0,5 üzerindedir</v>
      </c>
      <c r="O2631" s="116" t="str">
        <f t="shared" si="829"/>
        <v xml:space="preserve"> </v>
      </c>
      <c r="P2631" s="117"/>
      <c r="Q2631" s="118"/>
      <c r="R2631" s="119" t="str">
        <f t="shared" si="830"/>
        <v/>
      </c>
      <c r="S2631" s="133">
        <f>IFERROR(IF(M2631&lt;=0.005,IF(F2631="",L2631,0),IF(F2631&lt;&gt;"",0,IF(P2631="",0,IF(P2631="H",0,IF(Q2631&lt;Veriler!$G$2,L2631*Veriler!$G$2,L2631*Q2631)))))," ")</f>
        <v>0</v>
      </c>
      <c r="T2631" s="133">
        <f>IF(Veriler!T2631&lt;=0.1, S2631, IF(AND(Veriler!T2631&gt;0.1, F2631="", P2631="E"), IF(Q2631&gt;Veriler!$G$2, Q2631*S2631, IF(Q2631&lt;Veriler!$G$2, Veriler!$G$2*S2631, Q2631*S2631)), 0))</f>
        <v>0</v>
      </c>
      <c r="U2631" s="133" t="str">
        <f t="shared" si="831"/>
        <v xml:space="preserve"> </v>
      </c>
      <c r="V2631" s="134" t="str">
        <f>IFERROR(IF(O2631="%10 sınırı aşılmıştır.",L2631-T2631,IFERROR(IF(F2631="",IF(S2631=1,0,IF(L2631-S2631=0,"",L2631-S2631)),IF(Veriler!M2631="",L2631,IF(L2631*Veriler!M2631=0,"",L2631*Veriler!M2631))),L2631)),0)</f>
        <v/>
      </c>
      <c r="W2631" s="146"/>
      <c r="X2631" s="146"/>
      <c r="Y2631" s="146"/>
    </row>
    <row r="2632" spans="1:25" s="99" customFormat="1" ht="54.75" customHeight="1" x14ac:dyDescent="0.25">
      <c r="A2632" s="96">
        <f t="shared" si="832"/>
        <v>1938</v>
      </c>
      <c r="B2632" s="175"/>
      <c r="C2632" s="176"/>
      <c r="D2632" s="113"/>
      <c r="E2632" s="115"/>
      <c r="F2632" s="174"/>
      <c r="G2632" s="114" t="str">
        <f t="shared" si="827"/>
        <v/>
      </c>
      <c r="H2632" s="115"/>
      <c r="I2632" s="115"/>
      <c r="J2632" s="115"/>
      <c r="K2632" s="115"/>
      <c r="L2632" s="133" t="str">
        <f t="shared" si="828"/>
        <v/>
      </c>
      <c r="M2632" s="116" t="str">
        <f>IF(L2632="", "", L2632/Veriler!$X$1)</f>
        <v/>
      </c>
      <c r="N2632" s="116" t="str">
        <f>IF(F2632&lt;&gt;"", "İthal Girdi", IF(Veriler!T2632="", "", IF(Veriler!S2632="H", "%0,5 üzerindedir", IF(Veriler!T2632&gt;0.1, "%10 sınırı aşılmıştır.", "Uygun"))))</f>
        <v>%0,5 üzerindedir</v>
      </c>
      <c r="O2632" s="116" t="str">
        <f t="shared" si="829"/>
        <v xml:space="preserve"> </v>
      </c>
      <c r="P2632" s="117"/>
      <c r="Q2632" s="118"/>
      <c r="R2632" s="119" t="str">
        <f t="shared" si="830"/>
        <v/>
      </c>
      <c r="S2632" s="133">
        <f>IFERROR(IF(M2632&lt;=0.005,IF(F2632="",L2632,0),IF(F2632&lt;&gt;"",0,IF(P2632="",0,IF(P2632="H",0,IF(Q2632&lt;Veriler!$G$2,L2632*Veriler!$G$2,L2632*Q2632)))))," ")</f>
        <v>0</v>
      </c>
      <c r="T2632" s="133">
        <f>IF(Veriler!T2632&lt;=0.1, S2632, IF(AND(Veriler!T2632&gt;0.1, F2632="", P2632="E"), IF(Q2632&gt;Veriler!$G$2, Q2632*S2632, IF(Q2632&lt;Veriler!$G$2, Veriler!$G$2*S2632, Q2632*S2632)), 0))</f>
        <v>0</v>
      </c>
      <c r="U2632" s="133" t="str">
        <f t="shared" si="831"/>
        <v xml:space="preserve"> </v>
      </c>
      <c r="V2632" s="134" t="str">
        <f>IFERROR(IF(O2632="%10 sınırı aşılmıştır.",L2632-T2632,IFERROR(IF(F2632="",IF(S2632=1,0,IF(L2632-S2632=0,"",L2632-S2632)),IF(Veriler!M2632="",L2632,IF(L2632*Veriler!M2632=0,"",L2632*Veriler!M2632))),L2632)),0)</f>
        <v/>
      </c>
      <c r="W2632" s="146"/>
      <c r="X2632" s="146"/>
      <c r="Y2632" s="146"/>
    </row>
    <row r="2633" spans="1:25" s="99" customFormat="1" ht="54.75" customHeight="1" x14ac:dyDescent="0.25">
      <c r="A2633" s="96">
        <f t="shared" si="832"/>
        <v>1939</v>
      </c>
      <c r="B2633" s="175"/>
      <c r="C2633" s="176"/>
      <c r="D2633" s="113"/>
      <c r="E2633" s="115"/>
      <c r="F2633" s="174"/>
      <c r="G2633" s="114" t="str">
        <f t="shared" si="827"/>
        <v/>
      </c>
      <c r="H2633" s="115"/>
      <c r="I2633" s="115"/>
      <c r="J2633" s="115"/>
      <c r="K2633" s="115"/>
      <c r="L2633" s="133" t="str">
        <f t="shared" si="828"/>
        <v/>
      </c>
      <c r="M2633" s="116" t="str">
        <f>IF(L2633="", "", L2633/Veriler!$X$1)</f>
        <v/>
      </c>
      <c r="N2633" s="116" t="str">
        <f>IF(F2633&lt;&gt;"", "İthal Girdi", IF(Veriler!T2633="", "", IF(Veriler!S2633="H", "%0,5 üzerindedir", IF(Veriler!T2633&gt;0.1, "%10 sınırı aşılmıştır.", "Uygun"))))</f>
        <v>%0,5 üzerindedir</v>
      </c>
      <c r="O2633" s="116" t="str">
        <f t="shared" si="829"/>
        <v xml:space="preserve"> </v>
      </c>
      <c r="P2633" s="117"/>
      <c r="Q2633" s="118"/>
      <c r="R2633" s="119" t="str">
        <f t="shared" si="830"/>
        <v/>
      </c>
      <c r="S2633" s="133">
        <f>IFERROR(IF(M2633&lt;=0.005,IF(F2633="",L2633,0),IF(F2633&lt;&gt;"",0,IF(P2633="",0,IF(P2633="H",0,IF(Q2633&lt;Veriler!$G$2,L2633*Veriler!$G$2,L2633*Q2633)))))," ")</f>
        <v>0</v>
      </c>
      <c r="T2633" s="133">
        <f>IF(Veriler!T2633&lt;=0.1, S2633, IF(AND(Veriler!T2633&gt;0.1, F2633="", P2633="E"), IF(Q2633&gt;Veriler!$G$2, Q2633*S2633, IF(Q2633&lt;Veriler!$G$2, Veriler!$G$2*S2633, Q2633*S2633)), 0))</f>
        <v>0</v>
      </c>
      <c r="U2633" s="133" t="str">
        <f t="shared" si="831"/>
        <v xml:space="preserve"> </v>
      </c>
      <c r="V2633" s="134" t="str">
        <f>IFERROR(IF(O2633="%10 sınırı aşılmıştır.",L2633-T2633,IFERROR(IF(F2633="",IF(S2633=1,0,IF(L2633-S2633=0,"",L2633-S2633)),IF(Veriler!M2633="",L2633,IF(L2633*Veriler!M2633=0,"",L2633*Veriler!M2633))),L2633)),0)</f>
        <v/>
      </c>
      <c r="W2633" s="146"/>
      <c r="X2633" s="146"/>
      <c r="Y2633" s="146"/>
    </row>
    <row r="2634" spans="1:25" s="99" customFormat="1" ht="54.75" customHeight="1" x14ac:dyDescent="0.25">
      <c r="A2634" s="96">
        <f t="shared" si="832"/>
        <v>1940</v>
      </c>
      <c r="B2634" s="175"/>
      <c r="C2634" s="176"/>
      <c r="D2634" s="113"/>
      <c r="E2634" s="115"/>
      <c r="F2634" s="174"/>
      <c r="G2634" s="114" t="str">
        <f t="shared" si="827"/>
        <v/>
      </c>
      <c r="H2634" s="115"/>
      <c r="I2634" s="115"/>
      <c r="J2634" s="115"/>
      <c r="K2634" s="115"/>
      <c r="L2634" s="133" t="str">
        <f t="shared" si="828"/>
        <v/>
      </c>
      <c r="M2634" s="116" t="str">
        <f>IF(L2634="", "", L2634/Veriler!$X$1)</f>
        <v/>
      </c>
      <c r="N2634" s="116" t="str">
        <f>IF(F2634&lt;&gt;"", "İthal Girdi", IF(Veriler!T2634="", "", IF(Veriler!S2634="H", "%0,5 üzerindedir", IF(Veriler!T2634&gt;0.1, "%10 sınırı aşılmıştır.", "Uygun"))))</f>
        <v>%0,5 üzerindedir</v>
      </c>
      <c r="O2634" s="116" t="str">
        <f t="shared" si="829"/>
        <v xml:space="preserve"> </v>
      </c>
      <c r="P2634" s="117"/>
      <c r="Q2634" s="118"/>
      <c r="R2634" s="119" t="str">
        <f t="shared" si="830"/>
        <v/>
      </c>
      <c r="S2634" s="133">
        <f>IFERROR(IF(M2634&lt;=0.005,IF(F2634="",L2634,0),IF(F2634&lt;&gt;"",0,IF(P2634="",0,IF(P2634="H",0,IF(Q2634&lt;Veriler!$G$2,L2634*Veriler!$G$2,L2634*Q2634)))))," ")</f>
        <v>0</v>
      </c>
      <c r="T2634" s="133">
        <f>IF(Veriler!T2634&lt;=0.1, S2634, IF(AND(Veriler!T2634&gt;0.1, F2634="", P2634="E"), IF(Q2634&gt;Veriler!$G$2, Q2634*S2634, IF(Q2634&lt;Veriler!$G$2, Veriler!$G$2*S2634, Q2634*S2634)), 0))</f>
        <v>0</v>
      </c>
      <c r="U2634" s="133" t="str">
        <f t="shared" si="831"/>
        <v xml:space="preserve"> </v>
      </c>
      <c r="V2634" s="134" t="str">
        <f>IFERROR(IF(O2634="%10 sınırı aşılmıştır.",L2634-T2634,IFERROR(IF(F2634="",IF(S2634=1,0,IF(L2634-S2634=0,"",L2634-S2634)),IF(Veriler!M2634="",L2634,IF(L2634*Veriler!M2634=0,"",L2634*Veriler!M2634))),L2634)),0)</f>
        <v/>
      </c>
      <c r="W2634" s="146"/>
      <c r="X2634" s="146"/>
      <c r="Y2634" s="146"/>
    </row>
    <row r="2635" spans="1:25" s="99" customFormat="1" ht="54.75" customHeight="1" x14ac:dyDescent="0.25">
      <c r="A2635" s="96">
        <f t="shared" si="832"/>
        <v>1941</v>
      </c>
      <c r="B2635" s="175"/>
      <c r="C2635" s="176"/>
      <c r="D2635" s="113"/>
      <c r="E2635" s="115"/>
      <c r="F2635" s="174"/>
      <c r="G2635" s="114" t="str">
        <f t="shared" si="827"/>
        <v/>
      </c>
      <c r="H2635" s="115"/>
      <c r="I2635" s="115"/>
      <c r="J2635" s="115"/>
      <c r="K2635" s="115"/>
      <c r="L2635" s="133" t="str">
        <f t="shared" si="828"/>
        <v/>
      </c>
      <c r="M2635" s="116" t="str">
        <f>IF(L2635="", "", L2635/Veriler!$X$1)</f>
        <v/>
      </c>
      <c r="N2635" s="116" t="str">
        <f>IF(F2635&lt;&gt;"", "İthal Girdi", IF(Veriler!T2635="", "", IF(Veriler!S2635="H", "%0,5 üzerindedir", IF(Veriler!T2635&gt;0.1, "%10 sınırı aşılmıştır.", "Uygun"))))</f>
        <v>%0,5 üzerindedir</v>
      </c>
      <c r="O2635" s="116" t="str">
        <f t="shared" si="829"/>
        <v xml:space="preserve"> </v>
      </c>
      <c r="P2635" s="117"/>
      <c r="Q2635" s="118"/>
      <c r="R2635" s="119" t="str">
        <f t="shared" si="830"/>
        <v/>
      </c>
      <c r="S2635" s="133">
        <f>IFERROR(IF(M2635&lt;=0.005,IF(F2635="",L2635,0),IF(F2635&lt;&gt;"",0,IF(P2635="",0,IF(P2635="H",0,IF(Q2635&lt;Veriler!$G$2,L2635*Veriler!$G$2,L2635*Q2635)))))," ")</f>
        <v>0</v>
      </c>
      <c r="T2635" s="133">
        <f>IF(Veriler!T2635&lt;=0.1, S2635, IF(AND(Veriler!T2635&gt;0.1, F2635="", P2635="E"), IF(Q2635&gt;Veriler!$G$2, Q2635*S2635, IF(Q2635&lt;Veriler!$G$2, Veriler!$G$2*S2635, Q2635*S2635)), 0))</f>
        <v>0</v>
      </c>
      <c r="U2635" s="133" t="str">
        <f t="shared" si="831"/>
        <v xml:space="preserve"> </v>
      </c>
      <c r="V2635" s="134" t="str">
        <f>IFERROR(IF(O2635="%10 sınırı aşılmıştır.",L2635-T2635,IFERROR(IF(F2635="",IF(S2635=1,0,IF(L2635-S2635=0,"",L2635-S2635)),IF(Veriler!M2635="",L2635,IF(L2635*Veriler!M2635=0,"",L2635*Veriler!M2635))),L2635)),0)</f>
        <v/>
      </c>
      <c r="W2635" s="146"/>
      <c r="X2635" s="146"/>
      <c r="Y2635" s="146"/>
    </row>
    <row r="2636" spans="1:25" s="99" customFormat="1" ht="54.75" customHeight="1" x14ac:dyDescent="0.25">
      <c r="A2636" s="96">
        <f t="shared" si="832"/>
        <v>1942</v>
      </c>
      <c r="B2636" s="175"/>
      <c r="C2636" s="176"/>
      <c r="D2636" s="113"/>
      <c r="E2636" s="115"/>
      <c r="F2636" s="174"/>
      <c r="G2636" s="114" t="str">
        <f t="shared" si="827"/>
        <v/>
      </c>
      <c r="H2636" s="115"/>
      <c r="I2636" s="115"/>
      <c r="J2636" s="115"/>
      <c r="K2636" s="115"/>
      <c r="L2636" s="133" t="str">
        <f t="shared" si="828"/>
        <v/>
      </c>
      <c r="M2636" s="116" t="str">
        <f>IF(L2636="", "", L2636/Veriler!$X$1)</f>
        <v/>
      </c>
      <c r="N2636" s="116" t="str">
        <f>IF(F2636&lt;&gt;"", "İthal Girdi", IF(Veriler!T2636="", "", IF(Veriler!S2636="H", "%0,5 üzerindedir", IF(Veriler!T2636&gt;0.1, "%10 sınırı aşılmıştır.", "Uygun"))))</f>
        <v>%0,5 üzerindedir</v>
      </c>
      <c r="O2636" s="116" t="str">
        <f t="shared" si="829"/>
        <v xml:space="preserve"> </v>
      </c>
      <c r="P2636" s="117"/>
      <c r="Q2636" s="118"/>
      <c r="R2636" s="119" t="str">
        <f t="shared" si="830"/>
        <v/>
      </c>
      <c r="S2636" s="133">
        <f>IFERROR(IF(M2636&lt;=0.005,IF(F2636="",L2636,0),IF(F2636&lt;&gt;"",0,IF(P2636="",0,IF(P2636="H",0,IF(Q2636&lt;Veriler!$G$2,L2636*Veriler!$G$2,L2636*Q2636)))))," ")</f>
        <v>0</v>
      </c>
      <c r="T2636" s="133">
        <f>IF(Veriler!T2636&lt;=0.1, S2636, IF(AND(Veriler!T2636&gt;0.1, F2636="", P2636="E"), IF(Q2636&gt;Veriler!$G$2, Q2636*S2636, IF(Q2636&lt;Veriler!$G$2, Veriler!$G$2*S2636, Q2636*S2636)), 0))</f>
        <v>0</v>
      </c>
      <c r="U2636" s="133" t="str">
        <f t="shared" si="831"/>
        <v xml:space="preserve"> </v>
      </c>
      <c r="V2636" s="134" t="str">
        <f>IFERROR(IF(O2636="%10 sınırı aşılmıştır.",L2636-T2636,IFERROR(IF(F2636="",IF(S2636=1,0,IF(L2636-S2636=0,"",L2636-S2636)),IF(Veriler!M2636="",L2636,IF(L2636*Veriler!M2636=0,"",L2636*Veriler!M2636))),L2636)),0)</f>
        <v/>
      </c>
      <c r="W2636" s="146"/>
      <c r="X2636" s="146"/>
      <c r="Y2636" s="146"/>
    </row>
    <row r="2637" spans="1:25" s="99" customFormat="1" ht="54.75" customHeight="1" x14ac:dyDescent="0.25">
      <c r="A2637" s="96">
        <f t="shared" si="832"/>
        <v>1943</v>
      </c>
      <c r="B2637" s="175"/>
      <c r="C2637" s="176"/>
      <c r="D2637" s="113"/>
      <c r="E2637" s="115"/>
      <c r="F2637" s="174"/>
      <c r="G2637" s="114" t="str">
        <f t="shared" si="827"/>
        <v/>
      </c>
      <c r="H2637" s="115"/>
      <c r="I2637" s="115"/>
      <c r="J2637" s="115"/>
      <c r="K2637" s="115"/>
      <c r="L2637" s="133" t="str">
        <f t="shared" si="828"/>
        <v/>
      </c>
      <c r="M2637" s="116" t="str">
        <f>IF(L2637="", "", L2637/Veriler!$X$1)</f>
        <v/>
      </c>
      <c r="N2637" s="116" t="str">
        <f>IF(F2637&lt;&gt;"", "İthal Girdi", IF(Veriler!T2637="", "", IF(Veriler!S2637="H", "%0,5 üzerindedir", IF(Veriler!T2637&gt;0.1, "%10 sınırı aşılmıştır.", "Uygun"))))</f>
        <v>%0,5 üzerindedir</v>
      </c>
      <c r="O2637" s="116" t="str">
        <f t="shared" si="829"/>
        <v xml:space="preserve"> </v>
      </c>
      <c r="P2637" s="117"/>
      <c r="Q2637" s="118"/>
      <c r="R2637" s="119" t="str">
        <f t="shared" si="830"/>
        <v/>
      </c>
      <c r="S2637" s="133">
        <f>IFERROR(IF(M2637&lt;=0.005,IF(F2637="",L2637,0),IF(F2637&lt;&gt;"",0,IF(P2637="",0,IF(P2637="H",0,IF(Q2637&lt;Veriler!$G$2,L2637*Veriler!$G$2,L2637*Q2637)))))," ")</f>
        <v>0</v>
      </c>
      <c r="T2637" s="133">
        <f>IF(Veriler!T2637&lt;=0.1, S2637, IF(AND(Veriler!T2637&gt;0.1, F2637="", P2637="E"), IF(Q2637&gt;Veriler!$G$2, Q2637*S2637, IF(Q2637&lt;Veriler!$G$2, Veriler!$G$2*S2637, Q2637*S2637)), 0))</f>
        <v>0</v>
      </c>
      <c r="U2637" s="133" t="str">
        <f t="shared" si="831"/>
        <v xml:space="preserve"> </v>
      </c>
      <c r="V2637" s="134" t="str">
        <f>IFERROR(IF(O2637="%10 sınırı aşılmıştır.",L2637-T2637,IFERROR(IF(F2637="",IF(S2637=1,0,IF(L2637-S2637=0,"",L2637-S2637)),IF(Veriler!M2637="",L2637,IF(L2637*Veriler!M2637=0,"",L2637*Veriler!M2637))),L2637)),0)</f>
        <v/>
      </c>
      <c r="W2637" s="146"/>
      <c r="X2637" s="146"/>
      <c r="Y2637" s="146"/>
    </row>
    <row r="2638" spans="1:25" s="99" customFormat="1" ht="54.75" customHeight="1" x14ac:dyDescent="0.25">
      <c r="A2638" s="96">
        <f t="shared" si="832"/>
        <v>1944</v>
      </c>
      <c r="B2638" s="175"/>
      <c r="C2638" s="176"/>
      <c r="D2638" s="113"/>
      <c r="E2638" s="115"/>
      <c r="F2638" s="174"/>
      <c r="G2638" s="114" t="str">
        <f t="shared" si="827"/>
        <v/>
      </c>
      <c r="H2638" s="115"/>
      <c r="I2638" s="115"/>
      <c r="J2638" s="115"/>
      <c r="K2638" s="115"/>
      <c r="L2638" s="133" t="str">
        <f t="shared" si="828"/>
        <v/>
      </c>
      <c r="M2638" s="116" t="str">
        <f>IF(L2638="", "", L2638/Veriler!$X$1)</f>
        <v/>
      </c>
      <c r="N2638" s="116" t="str">
        <f>IF(F2638&lt;&gt;"", "İthal Girdi", IF(Veriler!T2638="", "", IF(Veriler!S2638="H", "%0,5 üzerindedir", IF(Veriler!T2638&gt;0.1, "%10 sınırı aşılmıştır.", "Uygun"))))</f>
        <v>%0,5 üzerindedir</v>
      </c>
      <c r="O2638" s="116" t="str">
        <f t="shared" si="829"/>
        <v xml:space="preserve"> </v>
      </c>
      <c r="P2638" s="117"/>
      <c r="Q2638" s="118"/>
      <c r="R2638" s="119" t="str">
        <f t="shared" si="830"/>
        <v/>
      </c>
      <c r="S2638" s="133">
        <f>IFERROR(IF(M2638&lt;=0.005,IF(F2638="",L2638,0),IF(F2638&lt;&gt;"",0,IF(P2638="",0,IF(P2638="H",0,IF(Q2638&lt;Veriler!$G$2,L2638*Veriler!$G$2,L2638*Q2638)))))," ")</f>
        <v>0</v>
      </c>
      <c r="T2638" s="133">
        <f>IF(Veriler!T2638&lt;=0.1, S2638, IF(AND(Veriler!T2638&gt;0.1, F2638="", P2638="E"), IF(Q2638&gt;Veriler!$G$2, Q2638*S2638, IF(Q2638&lt;Veriler!$G$2, Veriler!$G$2*S2638, Q2638*S2638)), 0))</f>
        <v>0</v>
      </c>
      <c r="U2638" s="133" t="str">
        <f t="shared" si="831"/>
        <v xml:space="preserve"> </v>
      </c>
      <c r="V2638" s="134" t="str">
        <f>IFERROR(IF(O2638="%10 sınırı aşılmıştır.",L2638-T2638,IFERROR(IF(F2638="",IF(S2638=1,0,IF(L2638-S2638=0,"",L2638-S2638)),IF(Veriler!M2638="",L2638,IF(L2638*Veriler!M2638=0,"",L2638*Veriler!M2638))),L2638)),0)</f>
        <v/>
      </c>
      <c r="W2638" s="146"/>
      <c r="X2638" s="146"/>
      <c r="Y2638" s="146"/>
    </row>
    <row r="2639" spans="1:25" s="99" customFormat="1" ht="54.75" customHeight="1" x14ac:dyDescent="0.25">
      <c r="A2639" s="96">
        <f t="shared" si="832"/>
        <v>1945</v>
      </c>
      <c r="B2639" s="175"/>
      <c r="C2639" s="176"/>
      <c r="D2639" s="113"/>
      <c r="E2639" s="115"/>
      <c r="F2639" s="174"/>
      <c r="G2639" s="114" t="str">
        <f t="shared" si="827"/>
        <v/>
      </c>
      <c r="H2639" s="115"/>
      <c r="I2639" s="115"/>
      <c r="J2639" s="115"/>
      <c r="K2639" s="115"/>
      <c r="L2639" s="133" t="str">
        <f t="shared" si="828"/>
        <v/>
      </c>
      <c r="M2639" s="116" t="str">
        <f>IF(L2639="", "", L2639/Veriler!$X$1)</f>
        <v/>
      </c>
      <c r="N2639" s="116" t="str">
        <f>IF(F2639&lt;&gt;"", "İthal Girdi", IF(Veriler!T2639="", "", IF(Veriler!S2639="H", "%0,5 üzerindedir", IF(Veriler!T2639&gt;0.1, "%10 sınırı aşılmıştır.", "Uygun"))))</f>
        <v>%0,5 üzerindedir</v>
      </c>
      <c r="O2639" s="116" t="str">
        <f t="shared" si="829"/>
        <v xml:space="preserve"> </v>
      </c>
      <c r="P2639" s="117"/>
      <c r="Q2639" s="118"/>
      <c r="R2639" s="119" t="str">
        <f t="shared" si="830"/>
        <v/>
      </c>
      <c r="S2639" s="133">
        <f>IFERROR(IF(M2639&lt;=0.005,IF(F2639="",L2639,0),IF(F2639&lt;&gt;"",0,IF(P2639="",0,IF(P2639="H",0,IF(Q2639&lt;Veriler!$G$2,L2639*Veriler!$G$2,L2639*Q2639)))))," ")</f>
        <v>0</v>
      </c>
      <c r="T2639" s="133">
        <f>IF(Veriler!T2639&lt;=0.1, S2639, IF(AND(Veriler!T2639&gt;0.1, F2639="", P2639="E"), IF(Q2639&gt;Veriler!$G$2, Q2639*S2639, IF(Q2639&lt;Veriler!$G$2, Veriler!$G$2*S2639, Q2639*S2639)), 0))</f>
        <v>0</v>
      </c>
      <c r="U2639" s="133" t="str">
        <f t="shared" si="831"/>
        <v xml:space="preserve"> </v>
      </c>
      <c r="V2639" s="134" t="str">
        <f>IFERROR(IF(O2639="%10 sınırı aşılmıştır.",L2639-T2639,IFERROR(IF(F2639="",IF(S2639=1,0,IF(L2639-S2639=0,"",L2639-S2639)),IF(Veriler!M2639="",L2639,IF(L2639*Veriler!M2639=0,"",L2639*Veriler!M2639))),L2639)),0)</f>
        <v/>
      </c>
      <c r="W2639" s="146"/>
      <c r="X2639" s="146"/>
      <c r="Y2639" s="146"/>
    </row>
    <row r="2640" spans="1:25" s="99" customFormat="1" ht="54.75" customHeight="1" x14ac:dyDescent="0.25">
      <c r="A2640" s="96">
        <f t="shared" si="832"/>
        <v>1946</v>
      </c>
      <c r="B2640" s="175"/>
      <c r="C2640" s="176"/>
      <c r="D2640" s="113"/>
      <c r="E2640" s="115"/>
      <c r="F2640" s="174"/>
      <c r="G2640" s="114" t="str">
        <f t="shared" si="827"/>
        <v/>
      </c>
      <c r="H2640" s="115"/>
      <c r="I2640" s="115"/>
      <c r="J2640" s="115"/>
      <c r="K2640" s="115"/>
      <c r="L2640" s="133" t="str">
        <f t="shared" si="828"/>
        <v/>
      </c>
      <c r="M2640" s="116" t="str">
        <f>IF(L2640="", "", L2640/Veriler!$X$1)</f>
        <v/>
      </c>
      <c r="N2640" s="116" t="str">
        <f>IF(F2640&lt;&gt;"", "İthal Girdi", IF(Veriler!T2640="", "", IF(Veriler!S2640="H", "%0,5 üzerindedir", IF(Veriler!T2640&gt;0.1, "%10 sınırı aşılmıştır.", "Uygun"))))</f>
        <v>%0,5 üzerindedir</v>
      </c>
      <c r="O2640" s="116" t="str">
        <f t="shared" si="829"/>
        <v xml:space="preserve"> </v>
      </c>
      <c r="P2640" s="117"/>
      <c r="Q2640" s="118"/>
      <c r="R2640" s="119" t="str">
        <f t="shared" si="830"/>
        <v/>
      </c>
      <c r="S2640" s="133">
        <f>IFERROR(IF(M2640&lt;=0.005,IF(F2640="",L2640,0),IF(F2640&lt;&gt;"",0,IF(P2640="",0,IF(P2640="H",0,IF(Q2640&lt;Veriler!$G$2,L2640*Veriler!$G$2,L2640*Q2640)))))," ")</f>
        <v>0</v>
      </c>
      <c r="T2640" s="133">
        <f>IF(Veriler!T2640&lt;=0.1, S2640, IF(AND(Veriler!T2640&gt;0.1, F2640="", P2640="E"), IF(Q2640&gt;Veriler!$G$2, Q2640*S2640, IF(Q2640&lt;Veriler!$G$2, Veriler!$G$2*S2640, Q2640*S2640)), 0))</f>
        <v>0</v>
      </c>
      <c r="U2640" s="133" t="str">
        <f t="shared" si="831"/>
        <v xml:space="preserve"> </v>
      </c>
      <c r="V2640" s="134" t="str">
        <f>IFERROR(IF(O2640="%10 sınırı aşılmıştır.",L2640-T2640,IFERROR(IF(F2640="",IF(S2640=1,0,IF(L2640-S2640=0,"",L2640-S2640)),IF(Veriler!M2640="",L2640,IF(L2640*Veriler!M2640=0,"",L2640*Veriler!M2640))),L2640)),0)</f>
        <v/>
      </c>
      <c r="W2640" s="146"/>
      <c r="X2640" s="146"/>
      <c r="Y2640" s="146"/>
    </row>
    <row r="2641" spans="1:25" s="99" customFormat="1" ht="36" hidden="1" customHeight="1" x14ac:dyDescent="0.25">
      <c r="A2641" s="101"/>
      <c r="B2641" s="191" t="s">
        <v>16</v>
      </c>
      <c r="C2641" s="176"/>
      <c r="D2641" s="120"/>
      <c r="E2641" s="171"/>
      <c r="F2641" s="172"/>
      <c r="G2641" s="121"/>
      <c r="H2641" s="115"/>
      <c r="I2641" s="115"/>
      <c r="J2641" s="115"/>
      <c r="K2641" s="115"/>
      <c r="L2641" s="121"/>
      <c r="M2641" s="121"/>
      <c r="N2641" s="121"/>
      <c r="O2641" s="121"/>
      <c r="P2641" s="120"/>
      <c r="Q2641" s="120"/>
      <c r="R2641" s="183"/>
      <c r="S2641" s="184"/>
      <c r="T2641" s="121"/>
      <c r="U2641" s="121"/>
      <c r="V2641" s="121"/>
      <c r="W2641" s="146"/>
      <c r="X2641" s="146"/>
      <c r="Y2641" s="146"/>
    </row>
    <row r="2642" spans="1:25" s="99" customFormat="1" ht="54.75" customHeight="1" x14ac:dyDescent="0.25">
      <c r="A2642" s="96">
        <f>A2640+1</f>
        <v>1947</v>
      </c>
      <c r="B2642" s="175"/>
      <c r="C2642" s="176"/>
      <c r="D2642" s="113"/>
      <c r="E2642" s="115"/>
      <c r="F2642" s="174"/>
      <c r="G2642" s="114" t="str">
        <f t="shared" ref="G2642:G2655" si="833">IF(AND(F2642&lt;&gt;"",V2642&lt;&gt;"",L2642&lt;&gt;0),V2642/L2642,"")</f>
        <v/>
      </c>
      <c r="H2642" s="115"/>
      <c r="I2642" s="115"/>
      <c r="J2642" s="115"/>
      <c r="K2642" s="115"/>
      <c r="L2642" s="133" t="str">
        <f t="shared" ref="L2642:L2655" si="834">IF(AND(H2642&lt;&gt;0, J2642&lt;&gt;0, K2642&lt;&gt;0), H2642*J2642*K2642, "")</f>
        <v/>
      </c>
      <c r="M2642" s="116" t="str">
        <f>IF(L2642="", "", L2642/Veriler!$X$1)</f>
        <v/>
      </c>
      <c r="N2642" s="116" t="str">
        <f>IF(F2642&lt;&gt;"", "İthal Girdi", IF(Veriler!T2642="", "", IF(Veriler!S2642="H", "%0,5 üzerindedir", IF(Veriler!T2642&gt;0.1, "%10 sınırı aşılmıştır.", "Uygun"))))</f>
        <v>%0,5 üzerindedir</v>
      </c>
      <c r="O2642" s="116" t="str">
        <f t="shared" ref="O2642:O2655" si="835">IF(M2642=""," ",N2642)</f>
        <v xml:space="preserve"> </v>
      </c>
      <c r="P2642" s="117"/>
      <c r="Q2642" s="118"/>
      <c r="R2642" s="119" t="str">
        <f t="shared" ref="R2642:R2655" si="836">IFERROR(IF(AND(T2642&lt;&gt;"",L2642&lt;&gt;"",L2642&lt;&gt;0,T2642&lt;&gt;0),T2642/L2642,"")," ")</f>
        <v/>
      </c>
      <c r="S2642" s="133">
        <f>IFERROR(IF(M2642&lt;=0.005,IF(F2642="",L2642,0),IF(F2642&lt;&gt;"",0,IF(P2642="",0,IF(P2642="H",0,IF(Q2642&lt;Veriler!$G$2,L2642*Veriler!$G$2,L2642*Q2642)))))," ")</f>
        <v>0</v>
      </c>
      <c r="T2642" s="133">
        <f>IF(Veriler!T2642&lt;=0.1, S2642, IF(AND(Veriler!T2642&gt;0.1, F2642="", P2642="E"), IF(Q2642&gt;Veriler!$G$2, Q2642*S2642, IF(Q2642&lt;Veriler!$G$2, Veriler!$G$2*S2642, Q2642*S2642)), 0))</f>
        <v>0</v>
      </c>
      <c r="U2642" s="133" t="str">
        <f t="shared" ref="U2642:U2655" si="837">IF(T2642=0," ",T2642)</f>
        <v xml:space="preserve"> </v>
      </c>
      <c r="V2642" s="134" t="str">
        <f>IFERROR(IF(O2642="%10 sınırı aşılmıştır.",L2642-T2642,IFERROR(IF(F2642="",IF(S2642=1,0,IF(L2642-S2642=0,"",L2642-S2642)),IF(Veriler!M2642="",L2642,IF(L2642*Veriler!M2642=0,"",L2642*Veriler!M2642))),L2642)),0)</f>
        <v/>
      </c>
      <c r="W2642" s="146"/>
      <c r="X2642" s="146"/>
      <c r="Y2642" s="146"/>
    </row>
    <row r="2643" spans="1:25" s="99" customFormat="1" ht="54.75" customHeight="1" x14ac:dyDescent="0.25">
      <c r="A2643" s="96">
        <f t="shared" ref="A2643:A2655" si="838">A2642+1</f>
        <v>1948</v>
      </c>
      <c r="B2643" s="175"/>
      <c r="C2643" s="176"/>
      <c r="D2643" s="113"/>
      <c r="E2643" s="115"/>
      <c r="F2643" s="174"/>
      <c r="G2643" s="114" t="str">
        <f t="shared" si="833"/>
        <v/>
      </c>
      <c r="H2643" s="115"/>
      <c r="I2643" s="115"/>
      <c r="J2643" s="115"/>
      <c r="K2643" s="115"/>
      <c r="L2643" s="133" t="str">
        <f t="shared" si="834"/>
        <v/>
      </c>
      <c r="M2643" s="116" t="str">
        <f>IF(L2643="", "", L2643/Veriler!$X$1)</f>
        <v/>
      </c>
      <c r="N2643" s="116" t="str">
        <f>IF(F2643&lt;&gt;"", "İthal Girdi", IF(Veriler!T2643="", "", IF(Veriler!S2643="H", "%0,5 üzerindedir", IF(Veriler!T2643&gt;0.1, "%10 sınırı aşılmıştır.", "Uygun"))))</f>
        <v>%0,5 üzerindedir</v>
      </c>
      <c r="O2643" s="116" t="str">
        <f t="shared" si="835"/>
        <v xml:space="preserve"> </v>
      </c>
      <c r="P2643" s="117"/>
      <c r="Q2643" s="118"/>
      <c r="R2643" s="119" t="str">
        <f t="shared" si="836"/>
        <v/>
      </c>
      <c r="S2643" s="133">
        <f>IFERROR(IF(M2643&lt;=0.005,IF(F2643="",L2643,0),IF(F2643&lt;&gt;"",0,IF(P2643="",0,IF(P2643="H",0,IF(Q2643&lt;Veriler!$G$2,L2643*Veriler!$G$2,L2643*Q2643)))))," ")</f>
        <v>0</v>
      </c>
      <c r="T2643" s="133">
        <f>IF(Veriler!T2643&lt;=0.1, S2643, IF(AND(Veriler!T2643&gt;0.1, F2643="", P2643="E"), IF(Q2643&gt;Veriler!$G$2, Q2643*S2643, IF(Q2643&lt;Veriler!$G$2, Veriler!$G$2*S2643, Q2643*S2643)), 0))</f>
        <v>0</v>
      </c>
      <c r="U2643" s="133" t="str">
        <f t="shared" si="837"/>
        <v xml:space="preserve"> </v>
      </c>
      <c r="V2643" s="134" t="str">
        <f>IFERROR(IF(O2643="%10 sınırı aşılmıştır.",L2643-T2643,IFERROR(IF(F2643="",IF(S2643=1,0,IF(L2643-S2643=0,"",L2643-S2643)),IF(Veriler!M2643="",L2643,IF(L2643*Veriler!M2643=0,"",L2643*Veriler!M2643))),L2643)),0)</f>
        <v/>
      </c>
      <c r="W2643" s="146"/>
      <c r="X2643" s="146"/>
      <c r="Y2643" s="146"/>
    </row>
    <row r="2644" spans="1:25" s="99" customFormat="1" ht="54.75" customHeight="1" x14ac:dyDescent="0.25">
      <c r="A2644" s="96">
        <f t="shared" si="838"/>
        <v>1949</v>
      </c>
      <c r="B2644" s="175"/>
      <c r="C2644" s="176"/>
      <c r="D2644" s="113"/>
      <c r="E2644" s="115"/>
      <c r="F2644" s="174"/>
      <c r="G2644" s="114" t="str">
        <f t="shared" si="833"/>
        <v/>
      </c>
      <c r="H2644" s="115"/>
      <c r="I2644" s="115"/>
      <c r="J2644" s="115"/>
      <c r="K2644" s="115"/>
      <c r="L2644" s="133" t="str">
        <f t="shared" si="834"/>
        <v/>
      </c>
      <c r="M2644" s="116" t="str">
        <f>IF(L2644="", "", L2644/Veriler!$X$1)</f>
        <v/>
      </c>
      <c r="N2644" s="116" t="str">
        <f>IF(F2644&lt;&gt;"", "İthal Girdi", IF(Veriler!T2644="", "", IF(Veriler!S2644="H", "%0,5 üzerindedir", IF(Veriler!T2644&gt;0.1, "%10 sınırı aşılmıştır.", "Uygun"))))</f>
        <v>%0,5 üzerindedir</v>
      </c>
      <c r="O2644" s="116" t="str">
        <f t="shared" si="835"/>
        <v xml:space="preserve"> </v>
      </c>
      <c r="P2644" s="117"/>
      <c r="Q2644" s="118"/>
      <c r="R2644" s="119" t="str">
        <f t="shared" si="836"/>
        <v/>
      </c>
      <c r="S2644" s="133">
        <f>IFERROR(IF(M2644&lt;=0.005,IF(F2644="",L2644,0),IF(F2644&lt;&gt;"",0,IF(P2644="",0,IF(P2644="H",0,IF(Q2644&lt;Veriler!$G$2,L2644*Veriler!$G$2,L2644*Q2644)))))," ")</f>
        <v>0</v>
      </c>
      <c r="T2644" s="133">
        <f>IF(Veriler!T2644&lt;=0.1, S2644, IF(AND(Veriler!T2644&gt;0.1, F2644="", P2644="E"), IF(Q2644&gt;Veriler!$G$2, Q2644*S2644, IF(Q2644&lt;Veriler!$G$2, Veriler!$G$2*S2644, Q2644*S2644)), 0))</f>
        <v>0</v>
      </c>
      <c r="U2644" s="133" t="str">
        <f t="shared" si="837"/>
        <v xml:space="preserve"> </v>
      </c>
      <c r="V2644" s="134" t="str">
        <f>IFERROR(IF(O2644="%10 sınırı aşılmıştır.",L2644-T2644,IFERROR(IF(F2644="",IF(S2644=1,0,IF(L2644-S2644=0,"",L2644-S2644)),IF(Veriler!M2644="",L2644,IF(L2644*Veriler!M2644=0,"",L2644*Veriler!M2644))),L2644)),0)</f>
        <v/>
      </c>
      <c r="W2644" s="146"/>
      <c r="X2644" s="146"/>
      <c r="Y2644" s="146"/>
    </row>
    <row r="2645" spans="1:25" s="99" customFormat="1" ht="54.75" customHeight="1" x14ac:dyDescent="0.25">
      <c r="A2645" s="96">
        <f t="shared" si="838"/>
        <v>1950</v>
      </c>
      <c r="B2645" s="175"/>
      <c r="C2645" s="176"/>
      <c r="D2645" s="113"/>
      <c r="E2645" s="115"/>
      <c r="F2645" s="174"/>
      <c r="G2645" s="114" t="str">
        <f t="shared" si="833"/>
        <v/>
      </c>
      <c r="H2645" s="115"/>
      <c r="I2645" s="115"/>
      <c r="J2645" s="115"/>
      <c r="K2645" s="115"/>
      <c r="L2645" s="133" t="str">
        <f t="shared" si="834"/>
        <v/>
      </c>
      <c r="M2645" s="116" t="str">
        <f>IF(L2645="", "", L2645/Veriler!$X$1)</f>
        <v/>
      </c>
      <c r="N2645" s="116" t="str">
        <f>IF(F2645&lt;&gt;"", "İthal Girdi", IF(Veriler!T2645="", "", IF(Veriler!S2645="H", "%0,5 üzerindedir", IF(Veriler!T2645&gt;0.1, "%10 sınırı aşılmıştır.", "Uygun"))))</f>
        <v>%0,5 üzerindedir</v>
      </c>
      <c r="O2645" s="116" t="str">
        <f t="shared" si="835"/>
        <v xml:space="preserve"> </v>
      </c>
      <c r="P2645" s="117"/>
      <c r="Q2645" s="118"/>
      <c r="R2645" s="119" t="str">
        <f t="shared" si="836"/>
        <v/>
      </c>
      <c r="S2645" s="133">
        <f>IFERROR(IF(M2645&lt;=0.005,IF(F2645="",L2645,0),IF(F2645&lt;&gt;"",0,IF(P2645="",0,IF(P2645="H",0,IF(Q2645&lt;Veriler!$G$2,L2645*Veriler!$G$2,L2645*Q2645)))))," ")</f>
        <v>0</v>
      </c>
      <c r="T2645" s="133">
        <f>IF(Veriler!T2645&lt;=0.1, S2645, IF(AND(Veriler!T2645&gt;0.1, F2645="", P2645="E"), IF(Q2645&gt;Veriler!$G$2, Q2645*S2645, IF(Q2645&lt;Veriler!$G$2, Veriler!$G$2*S2645, Q2645*S2645)), 0))</f>
        <v>0</v>
      </c>
      <c r="U2645" s="133" t="str">
        <f t="shared" si="837"/>
        <v xml:space="preserve"> </v>
      </c>
      <c r="V2645" s="134" t="str">
        <f>IFERROR(IF(O2645="%10 sınırı aşılmıştır.",L2645-T2645,IFERROR(IF(F2645="",IF(S2645=1,0,IF(L2645-S2645=0,"",L2645-S2645)),IF(Veriler!M2645="",L2645,IF(L2645*Veriler!M2645=0,"",L2645*Veriler!M2645))),L2645)),0)</f>
        <v/>
      </c>
      <c r="W2645" s="146"/>
      <c r="X2645" s="146"/>
      <c r="Y2645" s="146"/>
    </row>
    <row r="2646" spans="1:25" s="99" customFormat="1" ht="54.75" customHeight="1" x14ac:dyDescent="0.25">
      <c r="A2646" s="96">
        <f t="shared" si="838"/>
        <v>1951</v>
      </c>
      <c r="B2646" s="175"/>
      <c r="C2646" s="176"/>
      <c r="D2646" s="113"/>
      <c r="E2646" s="115"/>
      <c r="F2646" s="174"/>
      <c r="G2646" s="114" t="str">
        <f t="shared" si="833"/>
        <v/>
      </c>
      <c r="H2646" s="115"/>
      <c r="I2646" s="115"/>
      <c r="J2646" s="115"/>
      <c r="K2646" s="115"/>
      <c r="L2646" s="133" t="str">
        <f t="shared" si="834"/>
        <v/>
      </c>
      <c r="M2646" s="116" t="str">
        <f>IF(L2646="", "", L2646/Veriler!$X$1)</f>
        <v/>
      </c>
      <c r="N2646" s="116" t="str">
        <f>IF(F2646&lt;&gt;"", "İthal Girdi", IF(Veriler!T2646="", "", IF(Veriler!S2646="H", "%0,5 üzerindedir", IF(Veriler!T2646&gt;0.1, "%10 sınırı aşılmıştır.", "Uygun"))))</f>
        <v>%0,5 üzerindedir</v>
      </c>
      <c r="O2646" s="116" t="str">
        <f t="shared" si="835"/>
        <v xml:space="preserve"> </v>
      </c>
      <c r="P2646" s="117"/>
      <c r="Q2646" s="118"/>
      <c r="R2646" s="119" t="str">
        <f t="shared" si="836"/>
        <v/>
      </c>
      <c r="S2646" s="133">
        <f>IFERROR(IF(M2646&lt;=0.005,IF(F2646="",L2646,0),IF(F2646&lt;&gt;"",0,IF(P2646="",0,IF(P2646="H",0,IF(Q2646&lt;Veriler!$G$2,L2646*Veriler!$G$2,L2646*Q2646)))))," ")</f>
        <v>0</v>
      </c>
      <c r="T2646" s="133">
        <f>IF(Veriler!T2646&lt;=0.1, S2646, IF(AND(Veriler!T2646&gt;0.1, F2646="", P2646="E"), IF(Q2646&gt;Veriler!$G$2, Q2646*S2646, IF(Q2646&lt;Veriler!$G$2, Veriler!$G$2*S2646, Q2646*S2646)), 0))</f>
        <v>0</v>
      </c>
      <c r="U2646" s="133" t="str">
        <f t="shared" si="837"/>
        <v xml:space="preserve"> </v>
      </c>
      <c r="V2646" s="134" t="str">
        <f>IFERROR(IF(O2646="%10 sınırı aşılmıştır.",L2646-T2646,IFERROR(IF(F2646="",IF(S2646=1,0,IF(L2646-S2646=0,"",L2646-S2646)),IF(Veriler!M2646="",L2646,IF(L2646*Veriler!M2646=0,"",L2646*Veriler!M2646))),L2646)),0)</f>
        <v/>
      </c>
      <c r="W2646" s="146"/>
      <c r="X2646" s="146"/>
      <c r="Y2646" s="146"/>
    </row>
    <row r="2647" spans="1:25" s="99" customFormat="1" ht="54.75" customHeight="1" x14ac:dyDescent="0.25">
      <c r="A2647" s="96">
        <f t="shared" si="838"/>
        <v>1952</v>
      </c>
      <c r="B2647" s="175"/>
      <c r="C2647" s="176"/>
      <c r="D2647" s="113"/>
      <c r="E2647" s="115"/>
      <c r="F2647" s="174"/>
      <c r="G2647" s="114" t="str">
        <f t="shared" si="833"/>
        <v/>
      </c>
      <c r="H2647" s="115"/>
      <c r="I2647" s="115"/>
      <c r="J2647" s="115"/>
      <c r="K2647" s="115"/>
      <c r="L2647" s="133" t="str">
        <f t="shared" si="834"/>
        <v/>
      </c>
      <c r="M2647" s="116" t="str">
        <f>IF(L2647="", "", L2647/Veriler!$X$1)</f>
        <v/>
      </c>
      <c r="N2647" s="116" t="str">
        <f>IF(F2647&lt;&gt;"", "İthal Girdi", IF(Veriler!T2647="", "", IF(Veriler!S2647="H", "%0,5 üzerindedir", IF(Veriler!T2647&gt;0.1, "%10 sınırı aşılmıştır.", "Uygun"))))</f>
        <v>%0,5 üzerindedir</v>
      </c>
      <c r="O2647" s="116" t="str">
        <f t="shared" si="835"/>
        <v xml:space="preserve"> </v>
      </c>
      <c r="P2647" s="117"/>
      <c r="Q2647" s="118"/>
      <c r="R2647" s="119" t="str">
        <f t="shared" si="836"/>
        <v/>
      </c>
      <c r="S2647" s="133">
        <f>IFERROR(IF(M2647&lt;=0.005,IF(F2647="",L2647,0),IF(F2647&lt;&gt;"",0,IF(P2647="",0,IF(P2647="H",0,IF(Q2647&lt;Veriler!$G$2,L2647*Veriler!$G$2,L2647*Q2647)))))," ")</f>
        <v>0</v>
      </c>
      <c r="T2647" s="133">
        <f>IF(Veriler!T2647&lt;=0.1, S2647, IF(AND(Veriler!T2647&gt;0.1, F2647="", P2647="E"), IF(Q2647&gt;Veriler!$G$2, Q2647*S2647, IF(Q2647&lt;Veriler!$G$2, Veriler!$G$2*S2647, Q2647*S2647)), 0))</f>
        <v>0</v>
      </c>
      <c r="U2647" s="133" t="str">
        <f t="shared" si="837"/>
        <v xml:space="preserve"> </v>
      </c>
      <c r="V2647" s="134" t="str">
        <f>IFERROR(IF(O2647="%10 sınırı aşılmıştır.",L2647-T2647,IFERROR(IF(F2647="",IF(S2647=1,0,IF(L2647-S2647=0,"",L2647-S2647)),IF(Veriler!M2647="",L2647,IF(L2647*Veriler!M2647=0,"",L2647*Veriler!M2647))),L2647)),0)</f>
        <v/>
      </c>
      <c r="W2647" s="146"/>
      <c r="X2647" s="146"/>
      <c r="Y2647" s="146"/>
    </row>
    <row r="2648" spans="1:25" s="99" customFormat="1" ht="54.75" customHeight="1" x14ac:dyDescent="0.25">
      <c r="A2648" s="96">
        <f t="shared" si="838"/>
        <v>1953</v>
      </c>
      <c r="B2648" s="175"/>
      <c r="C2648" s="176"/>
      <c r="D2648" s="113"/>
      <c r="E2648" s="115"/>
      <c r="F2648" s="174"/>
      <c r="G2648" s="114" t="str">
        <f t="shared" si="833"/>
        <v/>
      </c>
      <c r="H2648" s="115"/>
      <c r="I2648" s="115"/>
      <c r="J2648" s="115"/>
      <c r="K2648" s="115"/>
      <c r="L2648" s="133" t="str">
        <f t="shared" si="834"/>
        <v/>
      </c>
      <c r="M2648" s="116" t="str">
        <f>IF(L2648="", "", L2648/Veriler!$X$1)</f>
        <v/>
      </c>
      <c r="N2648" s="116" t="str">
        <f>IF(F2648&lt;&gt;"", "İthal Girdi", IF(Veriler!T2648="", "", IF(Veriler!S2648="H", "%0,5 üzerindedir", IF(Veriler!T2648&gt;0.1, "%10 sınırı aşılmıştır.", "Uygun"))))</f>
        <v>%0,5 üzerindedir</v>
      </c>
      <c r="O2648" s="116" t="str">
        <f t="shared" si="835"/>
        <v xml:space="preserve"> </v>
      </c>
      <c r="P2648" s="117"/>
      <c r="Q2648" s="118"/>
      <c r="R2648" s="119" t="str">
        <f t="shared" si="836"/>
        <v/>
      </c>
      <c r="S2648" s="133">
        <f>IFERROR(IF(M2648&lt;=0.005,IF(F2648="",L2648,0),IF(F2648&lt;&gt;"",0,IF(P2648="",0,IF(P2648="H",0,IF(Q2648&lt;Veriler!$G$2,L2648*Veriler!$G$2,L2648*Q2648)))))," ")</f>
        <v>0</v>
      </c>
      <c r="T2648" s="133">
        <f>IF(Veriler!T2648&lt;=0.1, S2648, IF(AND(Veriler!T2648&gt;0.1, F2648="", P2648="E"), IF(Q2648&gt;Veriler!$G$2, Q2648*S2648, IF(Q2648&lt;Veriler!$G$2, Veriler!$G$2*S2648, Q2648*S2648)), 0))</f>
        <v>0</v>
      </c>
      <c r="U2648" s="133" t="str">
        <f t="shared" si="837"/>
        <v xml:space="preserve"> </v>
      </c>
      <c r="V2648" s="134" t="str">
        <f>IFERROR(IF(O2648="%10 sınırı aşılmıştır.",L2648-T2648,IFERROR(IF(F2648="",IF(S2648=1,0,IF(L2648-S2648=0,"",L2648-S2648)),IF(Veriler!M2648="",L2648,IF(L2648*Veriler!M2648=0,"",L2648*Veriler!M2648))),L2648)),0)</f>
        <v/>
      </c>
      <c r="W2648" s="146"/>
      <c r="X2648" s="146"/>
      <c r="Y2648" s="146"/>
    </row>
    <row r="2649" spans="1:25" s="99" customFormat="1" ht="54.75" customHeight="1" x14ac:dyDescent="0.25">
      <c r="A2649" s="96">
        <f t="shared" si="838"/>
        <v>1954</v>
      </c>
      <c r="B2649" s="175"/>
      <c r="C2649" s="176"/>
      <c r="D2649" s="113"/>
      <c r="E2649" s="115"/>
      <c r="F2649" s="174"/>
      <c r="G2649" s="114" t="str">
        <f t="shared" si="833"/>
        <v/>
      </c>
      <c r="H2649" s="115"/>
      <c r="I2649" s="115"/>
      <c r="J2649" s="115"/>
      <c r="K2649" s="115"/>
      <c r="L2649" s="133" t="str">
        <f t="shared" si="834"/>
        <v/>
      </c>
      <c r="M2649" s="116" t="str">
        <f>IF(L2649="", "", L2649/Veriler!$X$1)</f>
        <v/>
      </c>
      <c r="N2649" s="116" t="str">
        <f>IF(F2649&lt;&gt;"", "İthal Girdi", IF(Veriler!T2649="", "", IF(Veriler!S2649="H", "%0,5 üzerindedir", IF(Veriler!T2649&gt;0.1, "%10 sınırı aşılmıştır.", "Uygun"))))</f>
        <v>%0,5 üzerindedir</v>
      </c>
      <c r="O2649" s="116" t="str">
        <f t="shared" si="835"/>
        <v xml:space="preserve"> </v>
      </c>
      <c r="P2649" s="117"/>
      <c r="Q2649" s="118"/>
      <c r="R2649" s="119" t="str">
        <f t="shared" si="836"/>
        <v/>
      </c>
      <c r="S2649" s="133">
        <f>IFERROR(IF(M2649&lt;=0.005,IF(F2649="",L2649,0),IF(F2649&lt;&gt;"",0,IF(P2649="",0,IF(P2649="H",0,IF(Q2649&lt;Veriler!$G$2,L2649*Veriler!$G$2,L2649*Q2649)))))," ")</f>
        <v>0</v>
      </c>
      <c r="T2649" s="133">
        <f>IF(Veriler!T2649&lt;=0.1, S2649, IF(AND(Veriler!T2649&gt;0.1, F2649="", P2649="E"), IF(Q2649&gt;Veriler!$G$2, Q2649*S2649, IF(Q2649&lt;Veriler!$G$2, Veriler!$G$2*S2649, Q2649*S2649)), 0))</f>
        <v>0</v>
      </c>
      <c r="U2649" s="133" t="str">
        <f t="shared" si="837"/>
        <v xml:space="preserve"> </v>
      </c>
      <c r="V2649" s="134" t="str">
        <f>IFERROR(IF(O2649="%10 sınırı aşılmıştır.",L2649-T2649,IFERROR(IF(F2649="",IF(S2649=1,0,IF(L2649-S2649=0,"",L2649-S2649)),IF(Veriler!M2649="",L2649,IF(L2649*Veriler!M2649=0,"",L2649*Veriler!M2649))),L2649)),0)</f>
        <v/>
      </c>
      <c r="W2649" s="146"/>
      <c r="X2649" s="146"/>
      <c r="Y2649" s="146"/>
    </row>
    <row r="2650" spans="1:25" s="99" customFormat="1" ht="54.75" customHeight="1" x14ac:dyDescent="0.25">
      <c r="A2650" s="96">
        <f t="shared" si="838"/>
        <v>1955</v>
      </c>
      <c r="B2650" s="175"/>
      <c r="C2650" s="176"/>
      <c r="D2650" s="113"/>
      <c r="E2650" s="115"/>
      <c r="F2650" s="174"/>
      <c r="G2650" s="114" t="str">
        <f t="shared" si="833"/>
        <v/>
      </c>
      <c r="H2650" s="115"/>
      <c r="I2650" s="115"/>
      <c r="J2650" s="115"/>
      <c r="K2650" s="115"/>
      <c r="L2650" s="133" t="str">
        <f t="shared" si="834"/>
        <v/>
      </c>
      <c r="M2650" s="116" t="str">
        <f>IF(L2650="", "", L2650/Veriler!$X$1)</f>
        <v/>
      </c>
      <c r="N2650" s="116" t="str">
        <f>IF(F2650&lt;&gt;"", "İthal Girdi", IF(Veriler!T2650="", "", IF(Veriler!S2650="H", "%0,5 üzerindedir", IF(Veriler!T2650&gt;0.1, "%10 sınırı aşılmıştır.", "Uygun"))))</f>
        <v>%0,5 üzerindedir</v>
      </c>
      <c r="O2650" s="116" t="str">
        <f t="shared" si="835"/>
        <v xml:space="preserve"> </v>
      </c>
      <c r="P2650" s="117"/>
      <c r="Q2650" s="118"/>
      <c r="R2650" s="119" t="str">
        <f t="shared" si="836"/>
        <v/>
      </c>
      <c r="S2650" s="133">
        <f>IFERROR(IF(M2650&lt;=0.005,IF(F2650="",L2650,0),IF(F2650&lt;&gt;"",0,IF(P2650="",0,IF(P2650="H",0,IF(Q2650&lt;Veriler!$G$2,L2650*Veriler!$G$2,L2650*Q2650)))))," ")</f>
        <v>0</v>
      </c>
      <c r="T2650" s="133">
        <f>IF(Veriler!T2650&lt;=0.1, S2650, IF(AND(Veriler!T2650&gt;0.1, F2650="", P2650="E"), IF(Q2650&gt;Veriler!$G$2, Q2650*S2650, IF(Q2650&lt;Veriler!$G$2, Veriler!$G$2*S2650, Q2650*S2650)), 0))</f>
        <v>0</v>
      </c>
      <c r="U2650" s="133" t="str">
        <f t="shared" si="837"/>
        <v xml:space="preserve"> </v>
      </c>
      <c r="V2650" s="134" t="str">
        <f>IFERROR(IF(O2650="%10 sınırı aşılmıştır.",L2650-T2650,IFERROR(IF(F2650="",IF(S2650=1,0,IF(L2650-S2650=0,"",L2650-S2650)),IF(Veriler!M2650="",L2650,IF(L2650*Veriler!M2650=0,"",L2650*Veriler!M2650))),L2650)),0)</f>
        <v/>
      </c>
      <c r="W2650" s="146"/>
      <c r="X2650" s="146"/>
      <c r="Y2650" s="146"/>
    </row>
    <row r="2651" spans="1:25" s="99" customFormat="1" ht="54.75" customHeight="1" x14ac:dyDescent="0.25">
      <c r="A2651" s="96">
        <f t="shared" si="838"/>
        <v>1956</v>
      </c>
      <c r="B2651" s="175"/>
      <c r="C2651" s="176"/>
      <c r="D2651" s="113"/>
      <c r="E2651" s="115"/>
      <c r="F2651" s="174"/>
      <c r="G2651" s="114" t="str">
        <f t="shared" si="833"/>
        <v/>
      </c>
      <c r="H2651" s="115"/>
      <c r="I2651" s="115"/>
      <c r="J2651" s="115"/>
      <c r="K2651" s="115"/>
      <c r="L2651" s="133" t="str">
        <f t="shared" si="834"/>
        <v/>
      </c>
      <c r="M2651" s="116" t="str">
        <f>IF(L2651="", "", L2651/Veriler!$X$1)</f>
        <v/>
      </c>
      <c r="N2651" s="116" t="str">
        <f>IF(F2651&lt;&gt;"", "İthal Girdi", IF(Veriler!T2651="", "", IF(Veriler!S2651="H", "%0,5 üzerindedir", IF(Veriler!T2651&gt;0.1, "%10 sınırı aşılmıştır.", "Uygun"))))</f>
        <v>%0,5 üzerindedir</v>
      </c>
      <c r="O2651" s="116" t="str">
        <f t="shared" si="835"/>
        <v xml:space="preserve"> </v>
      </c>
      <c r="P2651" s="117"/>
      <c r="Q2651" s="118"/>
      <c r="R2651" s="119" t="str">
        <f t="shared" si="836"/>
        <v/>
      </c>
      <c r="S2651" s="133">
        <f>IFERROR(IF(M2651&lt;=0.005,IF(F2651="",L2651,0),IF(F2651&lt;&gt;"",0,IF(P2651="",0,IF(P2651="H",0,IF(Q2651&lt;Veriler!$G$2,L2651*Veriler!$G$2,L2651*Q2651)))))," ")</f>
        <v>0</v>
      </c>
      <c r="T2651" s="133">
        <f>IF(Veriler!T2651&lt;=0.1, S2651, IF(AND(Veriler!T2651&gt;0.1, F2651="", P2651="E"), IF(Q2651&gt;Veriler!$G$2, Q2651*S2651, IF(Q2651&lt;Veriler!$G$2, Veriler!$G$2*S2651, Q2651*S2651)), 0))</f>
        <v>0</v>
      </c>
      <c r="U2651" s="133" t="str">
        <f t="shared" si="837"/>
        <v xml:space="preserve"> </v>
      </c>
      <c r="V2651" s="134" t="str">
        <f>IFERROR(IF(O2651="%10 sınırı aşılmıştır.",L2651-T2651,IFERROR(IF(F2651="",IF(S2651=1,0,IF(L2651-S2651=0,"",L2651-S2651)),IF(Veriler!M2651="",L2651,IF(L2651*Veriler!M2651=0,"",L2651*Veriler!M2651))),L2651)),0)</f>
        <v/>
      </c>
      <c r="W2651" s="146"/>
      <c r="X2651" s="146"/>
      <c r="Y2651" s="146"/>
    </row>
    <row r="2652" spans="1:25" s="99" customFormat="1" ht="54.75" customHeight="1" x14ac:dyDescent="0.25">
      <c r="A2652" s="96">
        <f t="shared" si="838"/>
        <v>1957</v>
      </c>
      <c r="B2652" s="175"/>
      <c r="C2652" s="176"/>
      <c r="D2652" s="113"/>
      <c r="E2652" s="115"/>
      <c r="F2652" s="174"/>
      <c r="G2652" s="114" t="str">
        <f t="shared" si="833"/>
        <v/>
      </c>
      <c r="H2652" s="115"/>
      <c r="I2652" s="115"/>
      <c r="J2652" s="115"/>
      <c r="K2652" s="115"/>
      <c r="L2652" s="133" t="str">
        <f t="shared" si="834"/>
        <v/>
      </c>
      <c r="M2652" s="116" t="str">
        <f>IF(L2652="", "", L2652/Veriler!$X$1)</f>
        <v/>
      </c>
      <c r="N2652" s="116" t="str">
        <f>IF(F2652&lt;&gt;"", "İthal Girdi", IF(Veriler!T2652="", "", IF(Veriler!S2652="H", "%0,5 üzerindedir", IF(Veriler!T2652&gt;0.1, "%10 sınırı aşılmıştır.", "Uygun"))))</f>
        <v>%0,5 üzerindedir</v>
      </c>
      <c r="O2652" s="116" t="str">
        <f t="shared" si="835"/>
        <v xml:space="preserve"> </v>
      </c>
      <c r="P2652" s="117"/>
      <c r="Q2652" s="118"/>
      <c r="R2652" s="119" t="str">
        <f t="shared" si="836"/>
        <v/>
      </c>
      <c r="S2652" s="133">
        <f>IFERROR(IF(M2652&lt;=0.005,IF(F2652="",L2652,0),IF(F2652&lt;&gt;"",0,IF(P2652="",0,IF(P2652="H",0,IF(Q2652&lt;Veriler!$G$2,L2652*Veriler!$G$2,L2652*Q2652)))))," ")</f>
        <v>0</v>
      </c>
      <c r="T2652" s="133">
        <f>IF(Veriler!T2652&lt;=0.1, S2652, IF(AND(Veriler!T2652&gt;0.1, F2652="", P2652="E"), IF(Q2652&gt;Veriler!$G$2, Q2652*S2652, IF(Q2652&lt;Veriler!$G$2, Veriler!$G$2*S2652, Q2652*S2652)), 0))</f>
        <v>0</v>
      </c>
      <c r="U2652" s="133" t="str">
        <f t="shared" si="837"/>
        <v xml:space="preserve"> </v>
      </c>
      <c r="V2652" s="134" t="str">
        <f>IFERROR(IF(O2652="%10 sınırı aşılmıştır.",L2652-T2652,IFERROR(IF(F2652="",IF(S2652=1,0,IF(L2652-S2652=0,"",L2652-S2652)),IF(Veriler!M2652="",L2652,IF(L2652*Veriler!M2652=0,"",L2652*Veriler!M2652))),L2652)),0)</f>
        <v/>
      </c>
      <c r="W2652" s="146"/>
      <c r="X2652" s="146"/>
      <c r="Y2652" s="146"/>
    </row>
    <row r="2653" spans="1:25" s="99" customFormat="1" ht="54.75" customHeight="1" x14ac:dyDescent="0.25">
      <c r="A2653" s="96">
        <f t="shared" si="838"/>
        <v>1958</v>
      </c>
      <c r="B2653" s="175"/>
      <c r="C2653" s="176"/>
      <c r="D2653" s="113"/>
      <c r="E2653" s="115"/>
      <c r="F2653" s="174"/>
      <c r="G2653" s="114" t="str">
        <f t="shared" si="833"/>
        <v/>
      </c>
      <c r="H2653" s="115"/>
      <c r="I2653" s="115"/>
      <c r="J2653" s="115"/>
      <c r="K2653" s="115"/>
      <c r="L2653" s="133" t="str">
        <f t="shared" si="834"/>
        <v/>
      </c>
      <c r="M2653" s="116" t="str">
        <f>IF(L2653="", "", L2653/Veriler!$X$1)</f>
        <v/>
      </c>
      <c r="N2653" s="116" t="str">
        <f>IF(F2653&lt;&gt;"", "İthal Girdi", IF(Veriler!T2653="", "", IF(Veriler!S2653="H", "%0,5 üzerindedir", IF(Veriler!T2653&gt;0.1, "%10 sınırı aşılmıştır.", "Uygun"))))</f>
        <v>%0,5 üzerindedir</v>
      </c>
      <c r="O2653" s="116" t="str">
        <f t="shared" si="835"/>
        <v xml:space="preserve"> </v>
      </c>
      <c r="P2653" s="117"/>
      <c r="Q2653" s="118"/>
      <c r="R2653" s="119" t="str">
        <f t="shared" si="836"/>
        <v/>
      </c>
      <c r="S2653" s="133">
        <f>IFERROR(IF(M2653&lt;=0.005,IF(F2653="",L2653,0),IF(F2653&lt;&gt;"",0,IF(P2653="",0,IF(P2653="H",0,IF(Q2653&lt;Veriler!$G$2,L2653*Veriler!$G$2,L2653*Q2653)))))," ")</f>
        <v>0</v>
      </c>
      <c r="T2653" s="133">
        <f>IF(Veriler!T2653&lt;=0.1, S2653, IF(AND(Veriler!T2653&gt;0.1, F2653="", P2653="E"), IF(Q2653&gt;Veriler!$G$2, Q2653*S2653, IF(Q2653&lt;Veriler!$G$2, Veriler!$G$2*S2653, Q2653*S2653)), 0))</f>
        <v>0</v>
      </c>
      <c r="U2653" s="133" t="str">
        <f t="shared" si="837"/>
        <v xml:space="preserve"> </v>
      </c>
      <c r="V2653" s="134" t="str">
        <f>IFERROR(IF(O2653="%10 sınırı aşılmıştır.",L2653-T2653,IFERROR(IF(F2653="",IF(S2653=1,0,IF(L2653-S2653=0,"",L2653-S2653)),IF(Veriler!M2653="",L2653,IF(L2653*Veriler!M2653=0,"",L2653*Veriler!M2653))),L2653)),0)</f>
        <v/>
      </c>
      <c r="W2653" s="146"/>
      <c r="X2653" s="146"/>
      <c r="Y2653" s="146"/>
    </row>
    <row r="2654" spans="1:25" s="99" customFormat="1" ht="54.75" customHeight="1" x14ac:dyDescent="0.25">
      <c r="A2654" s="96">
        <f t="shared" si="838"/>
        <v>1959</v>
      </c>
      <c r="B2654" s="175"/>
      <c r="C2654" s="176"/>
      <c r="D2654" s="113"/>
      <c r="E2654" s="115"/>
      <c r="F2654" s="174"/>
      <c r="G2654" s="114" t="str">
        <f t="shared" si="833"/>
        <v/>
      </c>
      <c r="H2654" s="115"/>
      <c r="I2654" s="115"/>
      <c r="J2654" s="115"/>
      <c r="K2654" s="115"/>
      <c r="L2654" s="133" t="str">
        <f t="shared" si="834"/>
        <v/>
      </c>
      <c r="M2654" s="116" t="str">
        <f>IF(L2654="", "", L2654/Veriler!$X$1)</f>
        <v/>
      </c>
      <c r="N2654" s="116" t="str">
        <f>IF(F2654&lt;&gt;"", "İthal Girdi", IF(Veriler!T2654="", "", IF(Veriler!S2654="H", "%0,5 üzerindedir", IF(Veriler!T2654&gt;0.1, "%10 sınırı aşılmıştır.", "Uygun"))))</f>
        <v>%0,5 üzerindedir</v>
      </c>
      <c r="O2654" s="116" t="str">
        <f t="shared" si="835"/>
        <v xml:space="preserve"> </v>
      </c>
      <c r="P2654" s="117"/>
      <c r="Q2654" s="118"/>
      <c r="R2654" s="119" t="str">
        <f t="shared" si="836"/>
        <v/>
      </c>
      <c r="S2654" s="133">
        <f>IFERROR(IF(M2654&lt;=0.005,IF(F2654="",L2654,0),IF(F2654&lt;&gt;"",0,IF(P2654="",0,IF(P2654="H",0,IF(Q2654&lt;Veriler!$G$2,L2654*Veriler!$G$2,L2654*Q2654)))))," ")</f>
        <v>0</v>
      </c>
      <c r="T2654" s="133">
        <f>IF(Veriler!T2654&lt;=0.1, S2654, IF(AND(Veriler!T2654&gt;0.1, F2654="", P2654="E"), IF(Q2654&gt;Veriler!$G$2, Q2654*S2654, IF(Q2654&lt;Veriler!$G$2, Veriler!$G$2*S2654, Q2654*S2654)), 0))</f>
        <v>0</v>
      </c>
      <c r="U2654" s="133" t="str">
        <f t="shared" si="837"/>
        <v xml:space="preserve"> </v>
      </c>
      <c r="V2654" s="134" t="str">
        <f>IFERROR(IF(O2654="%10 sınırı aşılmıştır.",L2654-T2654,IFERROR(IF(F2654="",IF(S2654=1,0,IF(L2654-S2654=0,"",L2654-S2654)),IF(Veriler!M2654="",L2654,IF(L2654*Veriler!M2654=0,"",L2654*Veriler!M2654))),L2654)),0)</f>
        <v/>
      </c>
      <c r="W2654" s="146"/>
      <c r="X2654" s="146"/>
      <c r="Y2654" s="146"/>
    </row>
    <row r="2655" spans="1:25" s="99" customFormat="1" ht="54.75" customHeight="1" x14ac:dyDescent="0.25">
      <c r="A2655" s="96">
        <f t="shared" si="838"/>
        <v>1960</v>
      </c>
      <c r="B2655" s="175"/>
      <c r="C2655" s="176"/>
      <c r="D2655" s="113"/>
      <c r="E2655" s="115"/>
      <c r="F2655" s="174"/>
      <c r="G2655" s="114" t="str">
        <f t="shared" si="833"/>
        <v/>
      </c>
      <c r="H2655" s="115"/>
      <c r="I2655" s="115"/>
      <c r="J2655" s="115"/>
      <c r="K2655" s="115"/>
      <c r="L2655" s="133" t="str">
        <f t="shared" si="834"/>
        <v/>
      </c>
      <c r="M2655" s="116" t="str">
        <f>IF(L2655="", "", L2655/Veriler!$X$1)</f>
        <v/>
      </c>
      <c r="N2655" s="116" t="str">
        <f>IF(F2655&lt;&gt;"", "İthal Girdi", IF(Veriler!T2655="", "", IF(Veriler!S2655="H", "%0,5 üzerindedir", IF(Veriler!T2655&gt;0.1, "%10 sınırı aşılmıştır.", "Uygun"))))</f>
        <v>%0,5 üzerindedir</v>
      </c>
      <c r="O2655" s="116" t="str">
        <f t="shared" si="835"/>
        <v xml:space="preserve"> </v>
      </c>
      <c r="P2655" s="117"/>
      <c r="Q2655" s="118"/>
      <c r="R2655" s="119" t="str">
        <f t="shared" si="836"/>
        <v/>
      </c>
      <c r="S2655" s="133">
        <f>IFERROR(IF(M2655&lt;=0.005,IF(F2655="",L2655,0),IF(F2655&lt;&gt;"",0,IF(P2655="",0,IF(P2655="H",0,IF(Q2655&lt;Veriler!$G$2,L2655*Veriler!$G$2,L2655*Q2655)))))," ")</f>
        <v>0</v>
      </c>
      <c r="T2655" s="133">
        <f>IF(Veriler!T2655&lt;=0.1, S2655, IF(AND(Veriler!T2655&gt;0.1, F2655="", P2655="E"), IF(Q2655&gt;Veriler!$G$2, Q2655*S2655, IF(Q2655&lt;Veriler!$G$2, Veriler!$G$2*S2655, Q2655*S2655)), 0))</f>
        <v>0</v>
      </c>
      <c r="U2655" s="133" t="str">
        <f t="shared" si="837"/>
        <v xml:space="preserve"> </v>
      </c>
      <c r="V2655" s="134" t="str">
        <f>IFERROR(IF(O2655="%10 sınırı aşılmıştır.",L2655-T2655,IFERROR(IF(F2655="",IF(S2655=1,0,IF(L2655-S2655=0,"",L2655-S2655)),IF(Veriler!M2655="",L2655,IF(L2655*Veriler!M2655=0,"",L2655*Veriler!M2655))),L2655)),0)</f>
        <v/>
      </c>
      <c r="W2655" s="146"/>
      <c r="X2655" s="146"/>
      <c r="Y2655" s="146"/>
    </row>
    <row r="2656" spans="1:25" s="99" customFormat="1" ht="24" customHeight="1" x14ac:dyDescent="0.25">
      <c r="A2656" s="103"/>
      <c r="B2656" s="104"/>
      <c r="C2656" s="104"/>
      <c r="D2656" s="104"/>
      <c r="E2656" s="103"/>
      <c r="F2656" s="135"/>
      <c r="G2656" s="157"/>
      <c r="H2656" s="103"/>
      <c r="I2656" s="103"/>
      <c r="J2656" s="103"/>
      <c r="K2656" s="103"/>
      <c r="L2656" s="136">
        <f>SUM(L2627:L2640,L2642:L2655)</f>
        <v>0</v>
      </c>
      <c r="M2656" s="158"/>
      <c r="N2656" s="158"/>
      <c r="O2656" s="158"/>
      <c r="P2656" s="105"/>
      <c r="Q2656" s="106"/>
      <c r="R2656" s="159"/>
      <c r="S2656" s="160"/>
      <c r="T2656" s="160"/>
      <c r="U2656" s="160"/>
      <c r="V2656" s="160"/>
      <c r="W2656" s="146"/>
      <c r="X2656" s="146"/>
      <c r="Y2656" s="146"/>
    </row>
    <row r="2657" spans="1:25" s="99" customFormat="1" ht="31.5" customHeight="1" x14ac:dyDescent="0.25">
      <c r="A2657" s="103"/>
      <c r="B2657" s="104"/>
      <c r="C2657" s="104"/>
      <c r="D2657" s="104"/>
      <c r="E2657" s="103"/>
      <c r="F2657" s="135"/>
      <c r="G2657" s="157"/>
      <c r="H2657" s="103"/>
      <c r="I2657" s="103"/>
      <c r="J2657" s="103"/>
      <c r="K2657" s="103"/>
      <c r="L2657" s="161"/>
      <c r="M2657" s="158"/>
      <c r="N2657" s="158"/>
      <c r="O2657" s="158"/>
      <c r="P2657" s="105"/>
      <c r="Q2657" s="106"/>
      <c r="R2657" s="159"/>
      <c r="S2657" s="162" t="s">
        <v>57</v>
      </c>
      <c r="T2657" s="162" t="s">
        <v>57</v>
      </c>
      <c r="U2657" s="162" t="s">
        <v>57</v>
      </c>
      <c r="V2657" s="163" t="s">
        <v>58</v>
      </c>
      <c r="W2657" s="146"/>
      <c r="X2657" s="146"/>
      <c r="Y2657" s="146"/>
    </row>
    <row r="2658" spans="1:25" s="99" customFormat="1" ht="58.5" customHeight="1" x14ac:dyDescent="0.25">
      <c r="A2658" s="185" t="s">
        <v>59</v>
      </c>
      <c r="B2658" s="180"/>
      <c r="C2658" s="180"/>
      <c r="D2658" s="180"/>
      <c r="E2658" s="180"/>
      <c r="F2658" s="180"/>
      <c r="G2658" s="180"/>
      <c r="H2658" s="180"/>
      <c r="I2658" s="180"/>
      <c r="J2658" s="180"/>
      <c r="K2658" s="180"/>
      <c r="L2658" s="180"/>
      <c r="M2658" s="180"/>
      <c r="N2658" s="180"/>
      <c r="O2658" s="180"/>
      <c r="P2658" s="180"/>
      <c r="Q2658" s="180"/>
      <c r="R2658" s="176"/>
      <c r="S2658" s="137">
        <f>SUM(S2620,S2627:S2640,S2642:S2655)</f>
        <v>0</v>
      </c>
      <c r="T2658" s="137" t="str">
        <f>IF(SUM(T2627:T2640,T2642:T2655)=0," ",SUM(T2627:T2640,T2642:T2655))</f>
        <v xml:space="preserve"> </v>
      </c>
      <c r="U2658" s="137" t="str">
        <f>IF(SUM(U2627:U2640,U2642:U2655)=0," ",SUM(U2627:U2640,U2642:U2655))</f>
        <v xml:space="preserve"> </v>
      </c>
      <c r="V2658" s="137" t="str">
        <f>IF(SUM(V2627:V2640,V2642:V2655)=0," ",SUM(V2627:V2640,V2642:V2655))</f>
        <v xml:space="preserve"> </v>
      </c>
      <c r="W2658" s="146"/>
      <c r="X2658" s="164">
        <f>SUM(U2627:U2640,U2642:U2655)</f>
        <v>0</v>
      </c>
      <c r="Y2658" s="164">
        <f>SUM(V2627:V2640,V2642:V2655)</f>
        <v>0</v>
      </c>
    </row>
    <row r="2659" spans="1:25" x14ac:dyDescent="0.3">
      <c r="A2659" s="34"/>
      <c r="G2659" s="146"/>
      <c r="L2659" s="146"/>
      <c r="M2659" s="146"/>
      <c r="N2659" s="146"/>
      <c r="O2659" s="146"/>
      <c r="R2659" s="146"/>
      <c r="S2659" s="146"/>
      <c r="T2659" s="146"/>
      <c r="U2659" s="146"/>
      <c r="V2659" s="146"/>
      <c r="W2659" s="146"/>
      <c r="X2659" s="146"/>
      <c r="Y2659" s="146"/>
    </row>
    <row r="2660" spans="1:25" x14ac:dyDescent="0.3">
      <c r="A2660" s="186" t="s">
        <v>60</v>
      </c>
      <c r="B2660" s="187"/>
      <c r="C2660" s="187"/>
      <c r="D2660" s="187"/>
      <c r="E2660" s="187"/>
      <c r="F2660" s="187"/>
      <c r="G2660" s="187"/>
      <c r="H2660" s="187"/>
      <c r="I2660" s="187"/>
      <c r="J2660" s="187"/>
      <c r="K2660" s="187"/>
      <c r="L2660" s="187"/>
      <c r="M2660" s="187"/>
      <c r="N2660" s="187"/>
      <c r="O2660" s="187"/>
      <c r="P2660" s="187"/>
      <c r="Q2660" s="187"/>
      <c r="R2660" s="187"/>
      <c r="S2660" s="187"/>
      <c r="T2660" s="187"/>
      <c r="U2660" s="187"/>
      <c r="V2660" s="187"/>
      <c r="W2660" s="146"/>
      <c r="X2660" s="146"/>
      <c r="Y2660" s="146"/>
    </row>
    <row r="2661" spans="1:25" s="99" customFormat="1" ht="41.25" customHeight="1" x14ac:dyDescent="0.25">
      <c r="A2661" s="189" t="s">
        <v>38</v>
      </c>
      <c r="B2661" s="180"/>
      <c r="C2661" s="180"/>
      <c r="D2661" s="180"/>
      <c r="E2661" s="180"/>
      <c r="F2661" s="180"/>
      <c r="G2661" s="180"/>
      <c r="H2661" s="180"/>
      <c r="I2661" s="180"/>
      <c r="J2661" s="180"/>
      <c r="K2661" s="180"/>
      <c r="L2661" s="180"/>
      <c r="M2661" s="180"/>
      <c r="N2661" s="180"/>
      <c r="O2661" s="180"/>
      <c r="P2661" s="180"/>
      <c r="Q2661" s="180"/>
      <c r="R2661" s="180"/>
      <c r="S2661" s="180"/>
      <c r="T2661" s="180"/>
      <c r="U2661" s="180"/>
      <c r="V2661" s="176"/>
      <c r="W2661" s="146"/>
      <c r="X2661" s="146"/>
      <c r="Y2661" s="146"/>
    </row>
    <row r="2662" spans="1:25" s="100" customFormat="1" ht="35.25" customHeight="1" x14ac:dyDescent="0.25">
      <c r="A2662" s="179" t="s">
        <v>39</v>
      </c>
      <c r="B2662" s="180"/>
      <c r="C2662" s="180"/>
      <c r="D2662" s="180"/>
      <c r="E2662" s="180"/>
      <c r="F2662" s="180"/>
      <c r="G2662" s="180"/>
      <c r="H2662" s="180"/>
      <c r="I2662" s="180"/>
      <c r="J2662" s="180"/>
      <c r="K2662" s="180"/>
      <c r="L2662" s="180"/>
      <c r="M2662" s="180"/>
      <c r="N2662" s="180"/>
      <c r="O2662" s="180"/>
      <c r="P2662" s="180"/>
      <c r="Q2662" s="180"/>
      <c r="R2662" s="176"/>
      <c r="S2662" s="147"/>
      <c r="T2662" s="148"/>
      <c r="U2662" s="149" t="s">
        <v>40</v>
      </c>
      <c r="V2662" s="150">
        <f>V2624+1</f>
        <v>71</v>
      </c>
      <c r="W2662" s="146"/>
      <c r="X2662" s="146"/>
      <c r="Y2662" s="146"/>
    </row>
    <row r="2663" spans="1:25" s="99" customFormat="1" ht="81" customHeight="1" x14ac:dyDescent="0.25">
      <c r="A2663" s="110" t="s">
        <v>3</v>
      </c>
      <c r="B2663" s="188" t="s">
        <v>41</v>
      </c>
      <c r="C2663" s="176"/>
      <c r="D2663" s="111" t="s">
        <v>42</v>
      </c>
      <c r="E2663" s="110" t="s">
        <v>324</v>
      </c>
      <c r="F2663" s="111" t="s">
        <v>325</v>
      </c>
      <c r="G2663" s="151" t="s">
        <v>43</v>
      </c>
      <c r="H2663" s="110" t="s">
        <v>44</v>
      </c>
      <c r="I2663" s="110" t="s">
        <v>8</v>
      </c>
      <c r="J2663" s="110" t="s">
        <v>45</v>
      </c>
      <c r="K2663" s="110" t="s">
        <v>46</v>
      </c>
      <c r="L2663" s="152" t="s">
        <v>47</v>
      </c>
      <c r="M2663" s="153" t="s">
        <v>48</v>
      </c>
      <c r="N2663" s="154" t="s">
        <v>49</v>
      </c>
      <c r="O2663" s="154" t="s">
        <v>49</v>
      </c>
      <c r="P2663" s="112" t="s">
        <v>50</v>
      </c>
      <c r="Q2663" s="110" t="s">
        <v>51</v>
      </c>
      <c r="R2663" s="155" t="s">
        <v>52</v>
      </c>
      <c r="S2663" s="156" t="s">
        <v>53</v>
      </c>
      <c r="T2663" s="156" t="s">
        <v>54</v>
      </c>
      <c r="U2663" s="152" t="s">
        <v>54</v>
      </c>
      <c r="V2663" s="152" t="s">
        <v>55</v>
      </c>
      <c r="W2663" s="146"/>
      <c r="X2663" s="146"/>
      <c r="Y2663" s="146"/>
    </row>
    <row r="2664" spans="1:25" s="99" customFormat="1" ht="45" customHeight="1" x14ac:dyDescent="0.25">
      <c r="A2664" s="101"/>
      <c r="B2664" s="177" t="s">
        <v>56</v>
      </c>
      <c r="C2664" s="178"/>
      <c r="D2664" s="102"/>
      <c r="E2664" s="170"/>
      <c r="F2664" s="102"/>
      <c r="G2664" s="95"/>
      <c r="H2664" s="102"/>
      <c r="I2664" s="102"/>
      <c r="J2664" s="102"/>
      <c r="K2664" s="102"/>
      <c r="L2664" s="95"/>
      <c r="M2664" s="95"/>
      <c r="N2664" s="95"/>
      <c r="O2664" s="95"/>
      <c r="P2664" s="102"/>
      <c r="Q2664" s="102"/>
      <c r="R2664" s="190"/>
      <c r="S2664" s="184"/>
      <c r="T2664" s="95"/>
      <c r="U2664" s="95"/>
      <c r="V2664" s="95"/>
      <c r="W2664" s="146"/>
      <c r="X2664" s="146"/>
      <c r="Y2664" s="146"/>
    </row>
    <row r="2665" spans="1:25" s="99" customFormat="1" ht="54.75" customHeight="1" x14ac:dyDescent="0.25">
      <c r="A2665" s="96">
        <f>A2655+1</f>
        <v>1961</v>
      </c>
      <c r="B2665" s="181"/>
      <c r="C2665" s="182"/>
      <c r="D2665" s="113"/>
      <c r="E2665" s="115"/>
      <c r="F2665" s="174"/>
      <c r="G2665" s="114" t="str">
        <f t="shared" ref="G2665:G2678" si="839">IF(AND(F2665&lt;&gt;"",V2665&lt;&gt;"",L2665&lt;&gt;0),V2665/L2665,"")</f>
        <v/>
      </c>
      <c r="H2665" s="115"/>
      <c r="I2665" s="115"/>
      <c r="J2665" s="115"/>
      <c r="K2665" s="115"/>
      <c r="L2665" s="133" t="str">
        <f t="shared" ref="L2665:L2678" si="840">IF(AND(H2665&lt;&gt;0, J2665&lt;&gt;0, K2665&lt;&gt;0), H2665*J2665*K2665, "")</f>
        <v/>
      </c>
      <c r="M2665" s="116" t="str">
        <f>IF(L2665="", "", L2665/Veriler!$X$1)</f>
        <v/>
      </c>
      <c r="N2665" s="116" t="str">
        <f>IF(F2665&lt;&gt;"", "İthal Girdi", IF(Veriler!T2665="", "", IF(Veriler!S2665="H", "%0,5 üzerindedir", IF(Veriler!T2665&gt;0.1, "%10 sınırı aşılmıştır.", "Uygun"))))</f>
        <v>%0,5 üzerindedir</v>
      </c>
      <c r="O2665" s="116" t="str">
        <f t="shared" ref="O2665:O2678" si="841">IF(M2665=""," ",N2665)</f>
        <v xml:space="preserve"> </v>
      </c>
      <c r="P2665" s="117"/>
      <c r="Q2665" s="118"/>
      <c r="R2665" s="119" t="str">
        <f t="shared" ref="R2665:R2678" si="842">IFERROR(IF(AND(T2665&lt;&gt;"",L2665&lt;&gt;"",L2665&lt;&gt;0,T2665&lt;&gt;0),T2665/L2665,"")," ")</f>
        <v/>
      </c>
      <c r="S2665" s="133">
        <f>IFERROR(IF(M2665&lt;=0.005,IF(F2665="",L2665,0),IF(F2665&lt;&gt;"",0,IF(P2665="",0,IF(P2665="H",0,IF(Q2665&lt;Veriler!$G$2,L2665*Veriler!$G$2,L2665*Q2665)))))," ")</f>
        <v>0</v>
      </c>
      <c r="T2665" s="133">
        <f>IF(Veriler!T2665&lt;=0.1, S2665, IF(AND(Veriler!T2665&gt;0.1, F2665="", P2665="E"), IF(Q2665&gt;Veriler!$G$2, Q2665*S2665, IF(Q2665&lt;Veriler!$G$2, Veriler!$G$2*S2665, Q2665*S2665)), 0))</f>
        <v>0</v>
      </c>
      <c r="U2665" s="133" t="str">
        <f t="shared" ref="U2665:U2678" si="843">IF(T2665=0," ",T2665)</f>
        <v xml:space="preserve"> </v>
      </c>
      <c r="V2665" s="134" t="str">
        <f>IFERROR(IF(O2665="%10 sınırı aşılmıştır.",L2665-T2665,IFERROR(IF(F2665="",IF(S2665=1,0,IF(L2665-S2665=0,"",L2665-S2665)),IF(Veriler!M2665="",L2665,IF(L2665*Veriler!M2665=0,"",L2665*Veriler!M2665))),L2665)),0)</f>
        <v/>
      </c>
      <c r="W2665" s="146"/>
      <c r="X2665" s="146"/>
      <c r="Y2665" s="146"/>
    </row>
    <row r="2666" spans="1:25" s="99" customFormat="1" ht="54.75" customHeight="1" x14ac:dyDescent="0.25">
      <c r="A2666" s="96">
        <f t="shared" ref="A2666:A2678" si="844">A2665+1</f>
        <v>1962</v>
      </c>
      <c r="B2666" s="175"/>
      <c r="C2666" s="176"/>
      <c r="D2666" s="113"/>
      <c r="E2666" s="115"/>
      <c r="F2666" s="174"/>
      <c r="G2666" s="114" t="str">
        <f t="shared" si="839"/>
        <v/>
      </c>
      <c r="H2666" s="115"/>
      <c r="I2666" s="115"/>
      <c r="J2666" s="115"/>
      <c r="K2666" s="115"/>
      <c r="L2666" s="133" t="str">
        <f t="shared" si="840"/>
        <v/>
      </c>
      <c r="M2666" s="116" t="str">
        <f>IF(L2666="", "", L2666/Veriler!$X$1)</f>
        <v/>
      </c>
      <c r="N2666" s="116" t="str">
        <f>IF(F2666&lt;&gt;"", "İthal Girdi", IF(Veriler!T2666="", "", IF(Veriler!S2666="H", "%0,5 üzerindedir", IF(Veriler!T2666&gt;0.1, "%10 sınırı aşılmıştır.", "Uygun"))))</f>
        <v>%0,5 üzerindedir</v>
      </c>
      <c r="O2666" s="116" t="str">
        <f t="shared" si="841"/>
        <v xml:space="preserve"> </v>
      </c>
      <c r="P2666" s="117"/>
      <c r="Q2666" s="118"/>
      <c r="R2666" s="119" t="str">
        <f t="shared" si="842"/>
        <v/>
      </c>
      <c r="S2666" s="133">
        <f>IFERROR(IF(M2666&lt;=0.005,IF(F2666="",L2666,0),IF(F2666&lt;&gt;"",0,IF(P2666="",0,IF(P2666="H",0,IF(Q2666&lt;Veriler!$G$2,L2666*Veriler!$G$2,L2666*Q2666)))))," ")</f>
        <v>0</v>
      </c>
      <c r="T2666" s="133">
        <f>IF(Veriler!T2666&lt;=0.1, S2666, IF(AND(Veriler!T2666&gt;0.1, F2666="", P2666="E"), IF(Q2666&gt;Veriler!$G$2, Q2666*S2666, IF(Q2666&lt;Veriler!$G$2, Veriler!$G$2*S2666, Q2666*S2666)), 0))</f>
        <v>0</v>
      </c>
      <c r="U2666" s="133" t="str">
        <f t="shared" si="843"/>
        <v xml:space="preserve"> </v>
      </c>
      <c r="V2666" s="134" t="str">
        <f>IFERROR(IF(O2666="%10 sınırı aşılmıştır.",L2666-T2666,IFERROR(IF(F2666="",IF(S2666=1,0,IF(L2666-S2666=0,"",L2666-S2666)),IF(Veriler!M2666="",L2666,IF(L2666*Veriler!M2666=0,"",L2666*Veriler!M2666))),L2666)),0)</f>
        <v/>
      </c>
      <c r="W2666" s="146"/>
      <c r="X2666" s="146"/>
      <c r="Y2666" s="146"/>
    </row>
    <row r="2667" spans="1:25" s="99" customFormat="1" ht="54.75" customHeight="1" x14ac:dyDescent="0.25">
      <c r="A2667" s="96">
        <f t="shared" si="844"/>
        <v>1963</v>
      </c>
      <c r="B2667" s="175"/>
      <c r="C2667" s="176"/>
      <c r="D2667" s="113"/>
      <c r="E2667" s="115"/>
      <c r="F2667" s="174"/>
      <c r="G2667" s="114" t="str">
        <f t="shared" si="839"/>
        <v/>
      </c>
      <c r="H2667" s="115"/>
      <c r="I2667" s="115"/>
      <c r="J2667" s="115"/>
      <c r="K2667" s="115"/>
      <c r="L2667" s="133" t="str">
        <f t="shared" si="840"/>
        <v/>
      </c>
      <c r="M2667" s="116" t="str">
        <f>IF(L2667="", "", L2667/Veriler!$X$1)</f>
        <v/>
      </c>
      <c r="N2667" s="116" t="str">
        <f>IF(F2667&lt;&gt;"", "İthal Girdi", IF(Veriler!T2667="", "", IF(Veriler!S2667="H", "%0,5 üzerindedir", IF(Veriler!T2667&gt;0.1, "%10 sınırı aşılmıştır.", "Uygun"))))</f>
        <v>%0,5 üzerindedir</v>
      </c>
      <c r="O2667" s="116" t="str">
        <f t="shared" si="841"/>
        <v xml:space="preserve"> </v>
      </c>
      <c r="P2667" s="117"/>
      <c r="Q2667" s="118"/>
      <c r="R2667" s="119" t="str">
        <f t="shared" si="842"/>
        <v/>
      </c>
      <c r="S2667" s="133">
        <f>IFERROR(IF(M2667&lt;=0.005,IF(F2667="",L2667,0),IF(F2667&lt;&gt;"",0,IF(P2667="",0,IF(P2667="H",0,IF(Q2667&lt;Veriler!$G$2,L2667*Veriler!$G$2,L2667*Q2667)))))," ")</f>
        <v>0</v>
      </c>
      <c r="T2667" s="133">
        <f>IF(Veriler!T2667&lt;=0.1, S2667, IF(AND(Veriler!T2667&gt;0.1, F2667="", P2667="E"), IF(Q2667&gt;Veriler!$G$2, Q2667*S2667, IF(Q2667&lt;Veriler!$G$2, Veriler!$G$2*S2667, Q2667*S2667)), 0))</f>
        <v>0</v>
      </c>
      <c r="U2667" s="133" t="str">
        <f t="shared" si="843"/>
        <v xml:space="preserve"> </v>
      </c>
      <c r="V2667" s="134" t="str">
        <f>IFERROR(IF(O2667="%10 sınırı aşılmıştır.",L2667-T2667,IFERROR(IF(F2667="",IF(S2667=1,0,IF(L2667-S2667=0,"",L2667-S2667)),IF(Veriler!M2667="",L2667,IF(L2667*Veriler!M2667=0,"",L2667*Veriler!M2667))),L2667)),0)</f>
        <v/>
      </c>
      <c r="W2667" s="146"/>
      <c r="X2667" s="146"/>
      <c r="Y2667" s="146"/>
    </row>
    <row r="2668" spans="1:25" s="99" customFormat="1" ht="54.75" customHeight="1" x14ac:dyDescent="0.25">
      <c r="A2668" s="96">
        <f t="shared" si="844"/>
        <v>1964</v>
      </c>
      <c r="B2668" s="175"/>
      <c r="C2668" s="176"/>
      <c r="D2668" s="113"/>
      <c r="E2668" s="115"/>
      <c r="F2668" s="174"/>
      <c r="G2668" s="114" t="str">
        <f t="shared" si="839"/>
        <v/>
      </c>
      <c r="H2668" s="115"/>
      <c r="I2668" s="115"/>
      <c r="J2668" s="115"/>
      <c r="K2668" s="115"/>
      <c r="L2668" s="133" t="str">
        <f t="shared" si="840"/>
        <v/>
      </c>
      <c r="M2668" s="116" t="str">
        <f>IF(L2668="", "", L2668/Veriler!$X$1)</f>
        <v/>
      </c>
      <c r="N2668" s="116" t="str">
        <f>IF(F2668&lt;&gt;"", "İthal Girdi", IF(Veriler!T2668="", "", IF(Veriler!S2668="H", "%0,5 üzerindedir", IF(Veriler!T2668&gt;0.1, "%10 sınırı aşılmıştır.", "Uygun"))))</f>
        <v>%0,5 üzerindedir</v>
      </c>
      <c r="O2668" s="116" t="str">
        <f t="shared" si="841"/>
        <v xml:space="preserve"> </v>
      </c>
      <c r="P2668" s="117"/>
      <c r="Q2668" s="118"/>
      <c r="R2668" s="119" t="str">
        <f t="shared" si="842"/>
        <v/>
      </c>
      <c r="S2668" s="133">
        <f>IFERROR(IF(M2668&lt;=0.005,IF(F2668="",L2668,0),IF(F2668&lt;&gt;"",0,IF(P2668="",0,IF(P2668="H",0,IF(Q2668&lt;Veriler!$G$2,L2668*Veriler!$G$2,L2668*Q2668)))))," ")</f>
        <v>0</v>
      </c>
      <c r="T2668" s="133">
        <f>IF(Veriler!T2668&lt;=0.1, S2668, IF(AND(Veriler!T2668&gt;0.1, F2668="", P2668="E"), IF(Q2668&gt;Veriler!$G$2, Q2668*S2668, IF(Q2668&lt;Veriler!$G$2, Veriler!$G$2*S2668, Q2668*S2668)), 0))</f>
        <v>0</v>
      </c>
      <c r="U2668" s="133" t="str">
        <f t="shared" si="843"/>
        <v xml:space="preserve"> </v>
      </c>
      <c r="V2668" s="134" t="str">
        <f>IFERROR(IF(O2668="%10 sınırı aşılmıştır.",L2668-T2668,IFERROR(IF(F2668="",IF(S2668=1,0,IF(L2668-S2668=0,"",L2668-S2668)),IF(Veriler!M2668="",L2668,IF(L2668*Veriler!M2668=0,"",L2668*Veriler!M2668))),L2668)),0)</f>
        <v/>
      </c>
      <c r="W2668" s="146"/>
      <c r="X2668" s="146"/>
      <c r="Y2668" s="146"/>
    </row>
    <row r="2669" spans="1:25" s="99" customFormat="1" ht="54.75" customHeight="1" x14ac:dyDescent="0.25">
      <c r="A2669" s="96">
        <f t="shared" si="844"/>
        <v>1965</v>
      </c>
      <c r="B2669" s="175"/>
      <c r="C2669" s="176"/>
      <c r="D2669" s="113"/>
      <c r="E2669" s="115"/>
      <c r="F2669" s="174"/>
      <c r="G2669" s="114" t="str">
        <f t="shared" si="839"/>
        <v/>
      </c>
      <c r="H2669" s="115"/>
      <c r="I2669" s="115"/>
      <c r="J2669" s="115"/>
      <c r="K2669" s="115"/>
      <c r="L2669" s="133" t="str">
        <f t="shared" si="840"/>
        <v/>
      </c>
      <c r="M2669" s="116" t="str">
        <f>IF(L2669="", "", L2669/Veriler!$X$1)</f>
        <v/>
      </c>
      <c r="N2669" s="116" t="str">
        <f>IF(F2669&lt;&gt;"", "İthal Girdi", IF(Veriler!T2669="", "", IF(Veriler!S2669="H", "%0,5 üzerindedir", IF(Veriler!T2669&gt;0.1, "%10 sınırı aşılmıştır.", "Uygun"))))</f>
        <v>%0,5 üzerindedir</v>
      </c>
      <c r="O2669" s="116" t="str">
        <f t="shared" si="841"/>
        <v xml:space="preserve"> </v>
      </c>
      <c r="P2669" s="117"/>
      <c r="Q2669" s="118"/>
      <c r="R2669" s="119" t="str">
        <f t="shared" si="842"/>
        <v/>
      </c>
      <c r="S2669" s="133">
        <f>IFERROR(IF(M2669&lt;=0.005,IF(F2669="",L2669,0),IF(F2669&lt;&gt;"",0,IF(P2669="",0,IF(P2669="H",0,IF(Q2669&lt;Veriler!$G$2,L2669*Veriler!$G$2,L2669*Q2669)))))," ")</f>
        <v>0</v>
      </c>
      <c r="T2669" s="133">
        <f>IF(Veriler!T2669&lt;=0.1, S2669, IF(AND(Veriler!T2669&gt;0.1, F2669="", P2669="E"), IF(Q2669&gt;Veriler!$G$2, Q2669*S2669, IF(Q2669&lt;Veriler!$G$2, Veriler!$G$2*S2669, Q2669*S2669)), 0))</f>
        <v>0</v>
      </c>
      <c r="U2669" s="133" t="str">
        <f t="shared" si="843"/>
        <v xml:space="preserve"> </v>
      </c>
      <c r="V2669" s="134" t="str">
        <f>IFERROR(IF(O2669="%10 sınırı aşılmıştır.",L2669-T2669,IFERROR(IF(F2669="",IF(S2669=1,0,IF(L2669-S2669=0,"",L2669-S2669)),IF(Veriler!M2669="",L2669,IF(L2669*Veriler!M2669=0,"",L2669*Veriler!M2669))),L2669)),0)</f>
        <v/>
      </c>
      <c r="W2669" s="146"/>
      <c r="X2669" s="146"/>
      <c r="Y2669" s="146"/>
    </row>
    <row r="2670" spans="1:25" s="99" customFormat="1" ht="54.75" customHeight="1" x14ac:dyDescent="0.25">
      <c r="A2670" s="96">
        <f t="shared" si="844"/>
        <v>1966</v>
      </c>
      <c r="B2670" s="175"/>
      <c r="C2670" s="176"/>
      <c r="D2670" s="113"/>
      <c r="E2670" s="115"/>
      <c r="F2670" s="174"/>
      <c r="G2670" s="114" t="str">
        <f t="shared" si="839"/>
        <v/>
      </c>
      <c r="H2670" s="115"/>
      <c r="I2670" s="115"/>
      <c r="J2670" s="115"/>
      <c r="K2670" s="115"/>
      <c r="L2670" s="133" t="str">
        <f t="shared" si="840"/>
        <v/>
      </c>
      <c r="M2670" s="116" t="str">
        <f>IF(L2670="", "", L2670/Veriler!$X$1)</f>
        <v/>
      </c>
      <c r="N2670" s="116" t="str">
        <f>IF(F2670&lt;&gt;"", "İthal Girdi", IF(Veriler!T2670="", "", IF(Veriler!S2670="H", "%0,5 üzerindedir", IF(Veriler!T2670&gt;0.1, "%10 sınırı aşılmıştır.", "Uygun"))))</f>
        <v>%0,5 üzerindedir</v>
      </c>
      <c r="O2670" s="116" t="str">
        <f t="shared" si="841"/>
        <v xml:space="preserve"> </v>
      </c>
      <c r="P2670" s="117"/>
      <c r="Q2670" s="118"/>
      <c r="R2670" s="119" t="str">
        <f t="shared" si="842"/>
        <v/>
      </c>
      <c r="S2670" s="133">
        <f>IFERROR(IF(M2670&lt;=0.005,IF(F2670="",L2670,0),IF(F2670&lt;&gt;"",0,IF(P2670="",0,IF(P2670="H",0,IF(Q2670&lt;Veriler!$G$2,L2670*Veriler!$G$2,L2670*Q2670)))))," ")</f>
        <v>0</v>
      </c>
      <c r="T2670" s="133">
        <f>IF(Veriler!T2670&lt;=0.1, S2670, IF(AND(Veriler!T2670&gt;0.1, F2670="", P2670="E"), IF(Q2670&gt;Veriler!$G$2, Q2670*S2670, IF(Q2670&lt;Veriler!$G$2, Veriler!$G$2*S2670, Q2670*S2670)), 0))</f>
        <v>0</v>
      </c>
      <c r="U2670" s="133" t="str">
        <f t="shared" si="843"/>
        <v xml:space="preserve"> </v>
      </c>
      <c r="V2670" s="134" t="str">
        <f>IFERROR(IF(O2670="%10 sınırı aşılmıştır.",L2670-T2670,IFERROR(IF(F2670="",IF(S2670=1,0,IF(L2670-S2670=0,"",L2670-S2670)),IF(Veriler!M2670="",L2670,IF(L2670*Veriler!M2670=0,"",L2670*Veriler!M2670))),L2670)),0)</f>
        <v/>
      </c>
      <c r="W2670" s="146"/>
      <c r="X2670" s="146"/>
      <c r="Y2670" s="146"/>
    </row>
    <row r="2671" spans="1:25" s="99" customFormat="1" ht="54.75" customHeight="1" x14ac:dyDescent="0.25">
      <c r="A2671" s="96">
        <f t="shared" si="844"/>
        <v>1967</v>
      </c>
      <c r="B2671" s="175"/>
      <c r="C2671" s="176"/>
      <c r="D2671" s="113"/>
      <c r="E2671" s="115"/>
      <c r="F2671" s="174"/>
      <c r="G2671" s="114" t="str">
        <f t="shared" si="839"/>
        <v/>
      </c>
      <c r="H2671" s="115"/>
      <c r="I2671" s="115"/>
      <c r="J2671" s="115"/>
      <c r="K2671" s="115"/>
      <c r="L2671" s="133" t="str">
        <f t="shared" si="840"/>
        <v/>
      </c>
      <c r="M2671" s="116" t="str">
        <f>IF(L2671="", "", L2671/Veriler!$X$1)</f>
        <v/>
      </c>
      <c r="N2671" s="116" t="str">
        <f>IF(F2671&lt;&gt;"", "İthal Girdi", IF(Veriler!T2671="", "", IF(Veriler!S2671="H", "%0,5 üzerindedir", IF(Veriler!T2671&gt;0.1, "%10 sınırı aşılmıştır.", "Uygun"))))</f>
        <v>%0,5 üzerindedir</v>
      </c>
      <c r="O2671" s="116" t="str">
        <f t="shared" si="841"/>
        <v xml:space="preserve"> </v>
      </c>
      <c r="P2671" s="117"/>
      <c r="Q2671" s="118"/>
      <c r="R2671" s="119" t="str">
        <f t="shared" si="842"/>
        <v/>
      </c>
      <c r="S2671" s="133">
        <f>IFERROR(IF(M2671&lt;=0.005,IF(F2671="",L2671,0),IF(F2671&lt;&gt;"",0,IF(P2671="",0,IF(P2671="H",0,IF(Q2671&lt;Veriler!$G$2,L2671*Veriler!$G$2,L2671*Q2671)))))," ")</f>
        <v>0</v>
      </c>
      <c r="T2671" s="133">
        <f>IF(Veriler!T2671&lt;=0.1, S2671, IF(AND(Veriler!T2671&gt;0.1, F2671="", P2671="E"), IF(Q2671&gt;Veriler!$G$2, Q2671*S2671, IF(Q2671&lt;Veriler!$G$2, Veriler!$G$2*S2671, Q2671*S2671)), 0))</f>
        <v>0</v>
      </c>
      <c r="U2671" s="133" t="str">
        <f t="shared" si="843"/>
        <v xml:space="preserve"> </v>
      </c>
      <c r="V2671" s="134" t="str">
        <f>IFERROR(IF(O2671="%10 sınırı aşılmıştır.",L2671-T2671,IFERROR(IF(F2671="",IF(S2671=1,0,IF(L2671-S2671=0,"",L2671-S2671)),IF(Veriler!M2671="",L2671,IF(L2671*Veriler!M2671=0,"",L2671*Veriler!M2671))),L2671)),0)</f>
        <v/>
      </c>
      <c r="W2671" s="146"/>
      <c r="X2671" s="146"/>
      <c r="Y2671" s="146"/>
    </row>
    <row r="2672" spans="1:25" s="99" customFormat="1" ht="54.75" customHeight="1" x14ac:dyDescent="0.25">
      <c r="A2672" s="96">
        <f t="shared" si="844"/>
        <v>1968</v>
      </c>
      <c r="B2672" s="175"/>
      <c r="C2672" s="176"/>
      <c r="D2672" s="113"/>
      <c r="E2672" s="115"/>
      <c r="F2672" s="174"/>
      <c r="G2672" s="114" t="str">
        <f t="shared" si="839"/>
        <v/>
      </c>
      <c r="H2672" s="115"/>
      <c r="I2672" s="115"/>
      <c r="J2672" s="115"/>
      <c r="K2672" s="115"/>
      <c r="L2672" s="133" t="str">
        <f t="shared" si="840"/>
        <v/>
      </c>
      <c r="M2672" s="116" t="str">
        <f>IF(L2672="", "", L2672/Veriler!$X$1)</f>
        <v/>
      </c>
      <c r="N2672" s="116" t="str">
        <f>IF(F2672&lt;&gt;"", "İthal Girdi", IF(Veriler!T2672="", "", IF(Veriler!S2672="H", "%0,5 üzerindedir", IF(Veriler!T2672&gt;0.1, "%10 sınırı aşılmıştır.", "Uygun"))))</f>
        <v>%0,5 üzerindedir</v>
      </c>
      <c r="O2672" s="116" t="str">
        <f t="shared" si="841"/>
        <v xml:space="preserve"> </v>
      </c>
      <c r="P2672" s="117"/>
      <c r="Q2672" s="118"/>
      <c r="R2672" s="119" t="str">
        <f t="shared" si="842"/>
        <v/>
      </c>
      <c r="S2672" s="133">
        <f>IFERROR(IF(M2672&lt;=0.005,IF(F2672="",L2672,0),IF(F2672&lt;&gt;"",0,IF(P2672="",0,IF(P2672="H",0,IF(Q2672&lt;Veriler!$G$2,L2672*Veriler!$G$2,L2672*Q2672)))))," ")</f>
        <v>0</v>
      </c>
      <c r="T2672" s="133">
        <f>IF(Veriler!T2672&lt;=0.1, S2672, IF(AND(Veriler!T2672&gt;0.1, F2672="", P2672="E"), IF(Q2672&gt;Veriler!$G$2, Q2672*S2672, IF(Q2672&lt;Veriler!$G$2, Veriler!$G$2*S2672, Q2672*S2672)), 0))</f>
        <v>0</v>
      </c>
      <c r="U2672" s="133" t="str">
        <f t="shared" si="843"/>
        <v xml:space="preserve"> </v>
      </c>
      <c r="V2672" s="134" t="str">
        <f>IFERROR(IF(O2672="%10 sınırı aşılmıştır.",L2672-T2672,IFERROR(IF(F2672="",IF(S2672=1,0,IF(L2672-S2672=0,"",L2672-S2672)),IF(Veriler!M2672="",L2672,IF(L2672*Veriler!M2672=0,"",L2672*Veriler!M2672))),L2672)),0)</f>
        <v/>
      </c>
      <c r="W2672" s="146"/>
      <c r="X2672" s="146"/>
      <c r="Y2672" s="146"/>
    </row>
    <row r="2673" spans="1:25" s="99" customFormat="1" ht="54.75" customHeight="1" x14ac:dyDescent="0.25">
      <c r="A2673" s="96">
        <f t="shared" si="844"/>
        <v>1969</v>
      </c>
      <c r="B2673" s="175"/>
      <c r="C2673" s="176"/>
      <c r="D2673" s="113"/>
      <c r="E2673" s="115"/>
      <c r="F2673" s="174"/>
      <c r="G2673" s="114" t="str">
        <f t="shared" si="839"/>
        <v/>
      </c>
      <c r="H2673" s="115"/>
      <c r="I2673" s="115"/>
      <c r="J2673" s="115"/>
      <c r="K2673" s="115"/>
      <c r="L2673" s="133" t="str">
        <f t="shared" si="840"/>
        <v/>
      </c>
      <c r="M2673" s="116" t="str">
        <f>IF(L2673="", "", L2673/Veriler!$X$1)</f>
        <v/>
      </c>
      <c r="N2673" s="116" t="str">
        <f>IF(F2673&lt;&gt;"", "İthal Girdi", IF(Veriler!T2673="", "", IF(Veriler!S2673="H", "%0,5 üzerindedir", IF(Veriler!T2673&gt;0.1, "%10 sınırı aşılmıştır.", "Uygun"))))</f>
        <v>%0,5 üzerindedir</v>
      </c>
      <c r="O2673" s="116" t="str">
        <f t="shared" si="841"/>
        <v xml:space="preserve"> </v>
      </c>
      <c r="P2673" s="117"/>
      <c r="Q2673" s="118"/>
      <c r="R2673" s="119" t="str">
        <f t="shared" si="842"/>
        <v/>
      </c>
      <c r="S2673" s="133">
        <f>IFERROR(IF(M2673&lt;=0.005,IF(F2673="",L2673,0),IF(F2673&lt;&gt;"",0,IF(P2673="",0,IF(P2673="H",0,IF(Q2673&lt;Veriler!$G$2,L2673*Veriler!$G$2,L2673*Q2673)))))," ")</f>
        <v>0</v>
      </c>
      <c r="T2673" s="133">
        <f>IF(Veriler!T2673&lt;=0.1, S2673, IF(AND(Veriler!T2673&gt;0.1, F2673="", P2673="E"), IF(Q2673&gt;Veriler!$G$2, Q2673*S2673, IF(Q2673&lt;Veriler!$G$2, Veriler!$G$2*S2673, Q2673*S2673)), 0))</f>
        <v>0</v>
      </c>
      <c r="U2673" s="133" t="str">
        <f t="shared" si="843"/>
        <v xml:space="preserve"> </v>
      </c>
      <c r="V2673" s="134" t="str">
        <f>IFERROR(IF(O2673="%10 sınırı aşılmıştır.",L2673-T2673,IFERROR(IF(F2673="",IF(S2673=1,0,IF(L2673-S2673=0,"",L2673-S2673)),IF(Veriler!M2673="",L2673,IF(L2673*Veriler!M2673=0,"",L2673*Veriler!M2673))),L2673)),0)</f>
        <v/>
      </c>
      <c r="W2673" s="146"/>
      <c r="X2673" s="146"/>
      <c r="Y2673" s="146"/>
    </row>
    <row r="2674" spans="1:25" s="99" customFormat="1" ht="54.75" customHeight="1" x14ac:dyDescent="0.25">
      <c r="A2674" s="96">
        <f t="shared" si="844"/>
        <v>1970</v>
      </c>
      <c r="B2674" s="175"/>
      <c r="C2674" s="176"/>
      <c r="D2674" s="113"/>
      <c r="E2674" s="115"/>
      <c r="F2674" s="174"/>
      <c r="G2674" s="114" t="str">
        <f t="shared" si="839"/>
        <v/>
      </c>
      <c r="H2674" s="115"/>
      <c r="I2674" s="115"/>
      <c r="J2674" s="115"/>
      <c r="K2674" s="115"/>
      <c r="L2674" s="133" t="str">
        <f t="shared" si="840"/>
        <v/>
      </c>
      <c r="M2674" s="116" t="str">
        <f>IF(L2674="", "", L2674/Veriler!$X$1)</f>
        <v/>
      </c>
      <c r="N2674" s="116" t="str">
        <f>IF(F2674&lt;&gt;"", "İthal Girdi", IF(Veriler!T2674="", "", IF(Veriler!S2674="H", "%0,5 üzerindedir", IF(Veriler!T2674&gt;0.1, "%10 sınırı aşılmıştır.", "Uygun"))))</f>
        <v>%0,5 üzerindedir</v>
      </c>
      <c r="O2674" s="116" t="str">
        <f t="shared" si="841"/>
        <v xml:space="preserve"> </v>
      </c>
      <c r="P2674" s="117"/>
      <c r="Q2674" s="118"/>
      <c r="R2674" s="119" t="str">
        <f t="shared" si="842"/>
        <v/>
      </c>
      <c r="S2674" s="133">
        <f>IFERROR(IF(M2674&lt;=0.005,IF(F2674="",L2674,0),IF(F2674&lt;&gt;"",0,IF(P2674="",0,IF(P2674="H",0,IF(Q2674&lt;Veriler!$G$2,L2674*Veriler!$G$2,L2674*Q2674)))))," ")</f>
        <v>0</v>
      </c>
      <c r="T2674" s="133">
        <f>IF(Veriler!T2674&lt;=0.1, S2674, IF(AND(Veriler!T2674&gt;0.1, F2674="", P2674="E"), IF(Q2674&gt;Veriler!$G$2, Q2674*S2674, IF(Q2674&lt;Veriler!$G$2, Veriler!$G$2*S2674, Q2674*S2674)), 0))</f>
        <v>0</v>
      </c>
      <c r="U2674" s="133" t="str">
        <f t="shared" si="843"/>
        <v xml:space="preserve"> </v>
      </c>
      <c r="V2674" s="134" t="str">
        <f>IFERROR(IF(O2674="%10 sınırı aşılmıştır.",L2674-T2674,IFERROR(IF(F2674="",IF(S2674=1,0,IF(L2674-S2674=0,"",L2674-S2674)),IF(Veriler!M2674="",L2674,IF(L2674*Veriler!M2674=0,"",L2674*Veriler!M2674))),L2674)),0)</f>
        <v/>
      </c>
      <c r="W2674" s="146"/>
      <c r="X2674" s="146"/>
      <c r="Y2674" s="146"/>
    </row>
    <row r="2675" spans="1:25" s="99" customFormat="1" ht="54.75" customHeight="1" x14ac:dyDescent="0.25">
      <c r="A2675" s="96">
        <f t="shared" si="844"/>
        <v>1971</v>
      </c>
      <c r="B2675" s="175"/>
      <c r="C2675" s="176"/>
      <c r="D2675" s="113"/>
      <c r="E2675" s="115"/>
      <c r="F2675" s="174"/>
      <c r="G2675" s="114" t="str">
        <f t="shared" si="839"/>
        <v/>
      </c>
      <c r="H2675" s="115"/>
      <c r="I2675" s="115"/>
      <c r="J2675" s="115"/>
      <c r="K2675" s="115"/>
      <c r="L2675" s="133" t="str">
        <f t="shared" si="840"/>
        <v/>
      </c>
      <c r="M2675" s="116" t="str">
        <f>IF(L2675="", "", L2675/Veriler!$X$1)</f>
        <v/>
      </c>
      <c r="N2675" s="116" t="str">
        <f>IF(F2675&lt;&gt;"", "İthal Girdi", IF(Veriler!T2675="", "", IF(Veriler!S2675="H", "%0,5 üzerindedir", IF(Veriler!T2675&gt;0.1, "%10 sınırı aşılmıştır.", "Uygun"))))</f>
        <v>%0,5 üzerindedir</v>
      </c>
      <c r="O2675" s="116" t="str">
        <f t="shared" si="841"/>
        <v xml:space="preserve"> </v>
      </c>
      <c r="P2675" s="117"/>
      <c r="Q2675" s="118"/>
      <c r="R2675" s="119" t="str">
        <f t="shared" si="842"/>
        <v/>
      </c>
      <c r="S2675" s="133">
        <f>IFERROR(IF(M2675&lt;=0.005,IF(F2675="",L2675,0),IF(F2675&lt;&gt;"",0,IF(P2675="",0,IF(P2675="H",0,IF(Q2675&lt;Veriler!$G$2,L2675*Veriler!$G$2,L2675*Q2675)))))," ")</f>
        <v>0</v>
      </c>
      <c r="T2675" s="133">
        <f>IF(Veriler!T2675&lt;=0.1, S2675, IF(AND(Veriler!T2675&gt;0.1, F2675="", P2675="E"), IF(Q2675&gt;Veriler!$G$2, Q2675*S2675, IF(Q2675&lt;Veriler!$G$2, Veriler!$G$2*S2675, Q2675*S2675)), 0))</f>
        <v>0</v>
      </c>
      <c r="U2675" s="133" t="str">
        <f t="shared" si="843"/>
        <v xml:space="preserve"> </v>
      </c>
      <c r="V2675" s="134" t="str">
        <f>IFERROR(IF(O2675="%10 sınırı aşılmıştır.",L2675-T2675,IFERROR(IF(F2675="",IF(S2675=1,0,IF(L2675-S2675=0,"",L2675-S2675)),IF(Veriler!M2675="",L2675,IF(L2675*Veriler!M2675=0,"",L2675*Veriler!M2675))),L2675)),0)</f>
        <v/>
      </c>
      <c r="W2675" s="146"/>
      <c r="X2675" s="146"/>
      <c r="Y2675" s="146"/>
    </row>
    <row r="2676" spans="1:25" s="99" customFormat="1" ht="54.75" customHeight="1" x14ac:dyDescent="0.25">
      <c r="A2676" s="96">
        <f t="shared" si="844"/>
        <v>1972</v>
      </c>
      <c r="B2676" s="175"/>
      <c r="C2676" s="176"/>
      <c r="D2676" s="113"/>
      <c r="E2676" s="115"/>
      <c r="F2676" s="174"/>
      <c r="G2676" s="114" t="str">
        <f t="shared" si="839"/>
        <v/>
      </c>
      <c r="H2676" s="115"/>
      <c r="I2676" s="115"/>
      <c r="J2676" s="115"/>
      <c r="K2676" s="115"/>
      <c r="L2676" s="133" t="str">
        <f t="shared" si="840"/>
        <v/>
      </c>
      <c r="M2676" s="116" t="str">
        <f>IF(L2676="", "", L2676/Veriler!$X$1)</f>
        <v/>
      </c>
      <c r="N2676" s="116" t="str">
        <f>IF(F2676&lt;&gt;"", "İthal Girdi", IF(Veriler!T2676="", "", IF(Veriler!S2676="H", "%0,5 üzerindedir", IF(Veriler!T2676&gt;0.1, "%10 sınırı aşılmıştır.", "Uygun"))))</f>
        <v>%0,5 üzerindedir</v>
      </c>
      <c r="O2676" s="116" t="str">
        <f t="shared" si="841"/>
        <v xml:space="preserve"> </v>
      </c>
      <c r="P2676" s="117"/>
      <c r="Q2676" s="118"/>
      <c r="R2676" s="119" t="str">
        <f t="shared" si="842"/>
        <v/>
      </c>
      <c r="S2676" s="133">
        <f>IFERROR(IF(M2676&lt;=0.005,IF(F2676="",L2676,0),IF(F2676&lt;&gt;"",0,IF(P2676="",0,IF(P2676="H",0,IF(Q2676&lt;Veriler!$G$2,L2676*Veriler!$G$2,L2676*Q2676)))))," ")</f>
        <v>0</v>
      </c>
      <c r="T2676" s="133">
        <f>IF(Veriler!T2676&lt;=0.1, S2676, IF(AND(Veriler!T2676&gt;0.1, F2676="", P2676="E"), IF(Q2676&gt;Veriler!$G$2, Q2676*S2676, IF(Q2676&lt;Veriler!$G$2, Veriler!$G$2*S2676, Q2676*S2676)), 0))</f>
        <v>0</v>
      </c>
      <c r="U2676" s="133" t="str">
        <f t="shared" si="843"/>
        <v xml:space="preserve"> </v>
      </c>
      <c r="V2676" s="134" t="str">
        <f>IFERROR(IF(O2676="%10 sınırı aşılmıştır.",L2676-T2676,IFERROR(IF(F2676="",IF(S2676=1,0,IF(L2676-S2676=0,"",L2676-S2676)),IF(Veriler!M2676="",L2676,IF(L2676*Veriler!M2676=0,"",L2676*Veriler!M2676))),L2676)),0)</f>
        <v/>
      </c>
      <c r="W2676" s="146"/>
      <c r="X2676" s="146"/>
      <c r="Y2676" s="146"/>
    </row>
    <row r="2677" spans="1:25" s="99" customFormat="1" ht="54.75" customHeight="1" x14ac:dyDescent="0.25">
      <c r="A2677" s="96">
        <f t="shared" si="844"/>
        <v>1973</v>
      </c>
      <c r="B2677" s="175"/>
      <c r="C2677" s="176"/>
      <c r="D2677" s="113"/>
      <c r="E2677" s="115"/>
      <c r="F2677" s="174"/>
      <c r="G2677" s="114" t="str">
        <f t="shared" si="839"/>
        <v/>
      </c>
      <c r="H2677" s="115"/>
      <c r="I2677" s="115"/>
      <c r="J2677" s="115"/>
      <c r="K2677" s="115"/>
      <c r="L2677" s="133" t="str">
        <f t="shared" si="840"/>
        <v/>
      </c>
      <c r="M2677" s="116" t="str">
        <f>IF(L2677="", "", L2677/Veriler!$X$1)</f>
        <v/>
      </c>
      <c r="N2677" s="116" t="str">
        <f>IF(F2677&lt;&gt;"", "İthal Girdi", IF(Veriler!T2677="", "", IF(Veriler!S2677="H", "%0,5 üzerindedir", IF(Veriler!T2677&gt;0.1, "%10 sınırı aşılmıştır.", "Uygun"))))</f>
        <v>%0,5 üzerindedir</v>
      </c>
      <c r="O2677" s="116" t="str">
        <f t="shared" si="841"/>
        <v xml:space="preserve"> </v>
      </c>
      <c r="P2677" s="117"/>
      <c r="Q2677" s="118"/>
      <c r="R2677" s="119" t="str">
        <f t="shared" si="842"/>
        <v/>
      </c>
      <c r="S2677" s="133">
        <f>IFERROR(IF(M2677&lt;=0.005,IF(F2677="",L2677,0),IF(F2677&lt;&gt;"",0,IF(P2677="",0,IF(P2677="H",0,IF(Q2677&lt;Veriler!$G$2,L2677*Veriler!$G$2,L2677*Q2677)))))," ")</f>
        <v>0</v>
      </c>
      <c r="T2677" s="133">
        <f>IF(Veriler!T2677&lt;=0.1, S2677, IF(AND(Veriler!T2677&gt;0.1, F2677="", P2677="E"), IF(Q2677&gt;Veriler!$G$2, Q2677*S2677, IF(Q2677&lt;Veriler!$G$2, Veriler!$G$2*S2677, Q2677*S2677)), 0))</f>
        <v>0</v>
      </c>
      <c r="U2677" s="133" t="str">
        <f t="shared" si="843"/>
        <v xml:space="preserve"> </v>
      </c>
      <c r="V2677" s="134" t="str">
        <f>IFERROR(IF(O2677="%10 sınırı aşılmıştır.",L2677-T2677,IFERROR(IF(F2677="",IF(S2677=1,0,IF(L2677-S2677=0,"",L2677-S2677)),IF(Veriler!M2677="",L2677,IF(L2677*Veriler!M2677=0,"",L2677*Veriler!M2677))),L2677)),0)</f>
        <v/>
      </c>
      <c r="W2677" s="146"/>
      <c r="X2677" s="146"/>
      <c r="Y2677" s="146"/>
    </row>
    <row r="2678" spans="1:25" s="99" customFormat="1" ht="54.75" customHeight="1" x14ac:dyDescent="0.25">
      <c r="A2678" s="96">
        <f t="shared" si="844"/>
        <v>1974</v>
      </c>
      <c r="B2678" s="175"/>
      <c r="C2678" s="176"/>
      <c r="D2678" s="113"/>
      <c r="E2678" s="115"/>
      <c r="F2678" s="174"/>
      <c r="G2678" s="114" t="str">
        <f t="shared" si="839"/>
        <v/>
      </c>
      <c r="H2678" s="115"/>
      <c r="I2678" s="115"/>
      <c r="J2678" s="115"/>
      <c r="K2678" s="115"/>
      <c r="L2678" s="133" t="str">
        <f t="shared" si="840"/>
        <v/>
      </c>
      <c r="M2678" s="116" t="str">
        <f>IF(L2678="", "", L2678/Veriler!$X$1)</f>
        <v/>
      </c>
      <c r="N2678" s="116" t="str">
        <f>IF(F2678&lt;&gt;"", "İthal Girdi", IF(Veriler!T2678="", "", IF(Veriler!S2678="H", "%0,5 üzerindedir", IF(Veriler!T2678&gt;0.1, "%10 sınırı aşılmıştır.", "Uygun"))))</f>
        <v>%0,5 üzerindedir</v>
      </c>
      <c r="O2678" s="116" t="str">
        <f t="shared" si="841"/>
        <v xml:space="preserve"> </v>
      </c>
      <c r="P2678" s="117"/>
      <c r="Q2678" s="118"/>
      <c r="R2678" s="119" t="str">
        <f t="shared" si="842"/>
        <v/>
      </c>
      <c r="S2678" s="133">
        <f>IFERROR(IF(M2678&lt;=0.005,IF(F2678="",L2678,0),IF(F2678&lt;&gt;"",0,IF(P2678="",0,IF(P2678="H",0,IF(Q2678&lt;Veriler!$G$2,L2678*Veriler!$G$2,L2678*Q2678)))))," ")</f>
        <v>0</v>
      </c>
      <c r="T2678" s="133">
        <f>IF(Veriler!T2678&lt;=0.1, S2678, IF(AND(Veriler!T2678&gt;0.1, F2678="", P2678="E"), IF(Q2678&gt;Veriler!$G$2, Q2678*S2678, IF(Q2678&lt;Veriler!$G$2, Veriler!$G$2*S2678, Q2678*S2678)), 0))</f>
        <v>0</v>
      </c>
      <c r="U2678" s="133" t="str">
        <f t="shared" si="843"/>
        <v xml:space="preserve"> </v>
      </c>
      <c r="V2678" s="134" t="str">
        <f>IFERROR(IF(O2678="%10 sınırı aşılmıştır.",L2678-T2678,IFERROR(IF(F2678="",IF(S2678=1,0,IF(L2678-S2678=0,"",L2678-S2678)),IF(Veriler!M2678="",L2678,IF(L2678*Veriler!M2678=0,"",L2678*Veriler!M2678))),L2678)),0)</f>
        <v/>
      </c>
      <c r="W2678" s="146"/>
      <c r="X2678" s="146"/>
      <c r="Y2678" s="146"/>
    </row>
    <row r="2679" spans="1:25" s="99" customFormat="1" ht="36" hidden="1" customHeight="1" x14ac:dyDescent="0.25">
      <c r="A2679" s="101"/>
      <c r="B2679" s="191" t="s">
        <v>16</v>
      </c>
      <c r="C2679" s="176"/>
      <c r="D2679" s="120"/>
      <c r="E2679" s="171"/>
      <c r="F2679" s="172"/>
      <c r="G2679" s="121"/>
      <c r="H2679" s="115"/>
      <c r="I2679" s="115"/>
      <c r="J2679" s="115"/>
      <c r="K2679" s="115"/>
      <c r="L2679" s="121"/>
      <c r="M2679" s="121"/>
      <c r="N2679" s="121"/>
      <c r="O2679" s="121"/>
      <c r="P2679" s="120"/>
      <c r="Q2679" s="120"/>
      <c r="R2679" s="183"/>
      <c r="S2679" s="184"/>
      <c r="T2679" s="121"/>
      <c r="U2679" s="121"/>
      <c r="V2679" s="121"/>
      <c r="W2679" s="146"/>
      <c r="X2679" s="146"/>
      <c r="Y2679" s="146"/>
    </row>
    <row r="2680" spans="1:25" s="99" customFormat="1" ht="54.75" customHeight="1" x14ac:dyDescent="0.25">
      <c r="A2680" s="96">
        <f>A2678+1</f>
        <v>1975</v>
      </c>
      <c r="B2680" s="175"/>
      <c r="C2680" s="176"/>
      <c r="D2680" s="113"/>
      <c r="E2680" s="115"/>
      <c r="F2680" s="174"/>
      <c r="G2680" s="114" t="str">
        <f t="shared" ref="G2680:G2693" si="845">IF(AND(F2680&lt;&gt;"",V2680&lt;&gt;"",L2680&lt;&gt;0),V2680/L2680,"")</f>
        <v/>
      </c>
      <c r="H2680" s="115"/>
      <c r="I2680" s="115"/>
      <c r="J2680" s="115"/>
      <c r="K2680" s="115"/>
      <c r="L2680" s="133" t="str">
        <f t="shared" ref="L2680:L2693" si="846">IF(AND(H2680&lt;&gt;0, J2680&lt;&gt;0, K2680&lt;&gt;0), H2680*J2680*K2680, "")</f>
        <v/>
      </c>
      <c r="M2680" s="116" t="str">
        <f>IF(L2680="", "", L2680/Veriler!$X$1)</f>
        <v/>
      </c>
      <c r="N2680" s="116" t="str">
        <f>IF(F2680&lt;&gt;"", "İthal Girdi", IF(Veriler!T2680="", "", IF(Veriler!S2680="H", "%0,5 üzerindedir", IF(Veriler!T2680&gt;0.1, "%10 sınırı aşılmıştır.", "Uygun"))))</f>
        <v>%0,5 üzerindedir</v>
      </c>
      <c r="O2680" s="116" t="str">
        <f t="shared" ref="O2680:O2693" si="847">IF(M2680=""," ",N2680)</f>
        <v xml:space="preserve"> </v>
      </c>
      <c r="P2680" s="117"/>
      <c r="Q2680" s="118"/>
      <c r="R2680" s="119" t="str">
        <f t="shared" ref="R2680:R2693" si="848">IFERROR(IF(AND(T2680&lt;&gt;"",L2680&lt;&gt;"",L2680&lt;&gt;0,T2680&lt;&gt;0),T2680/L2680,"")," ")</f>
        <v/>
      </c>
      <c r="S2680" s="133">
        <f>IFERROR(IF(M2680&lt;=0.005,IF(F2680="",L2680,0),IF(F2680&lt;&gt;"",0,IF(P2680="",0,IF(P2680="H",0,IF(Q2680&lt;Veriler!$G$2,L2680*Veriler!$G$2,L2680*Q2680)))))," ")</f>
        <v>0</v>
      </c>
      <c r="T2680" s="133">
        <f>IF(Veriler!T2680&lt;=0.1, S2680, IF(AND(Veriler!T2680&gt;0.1, F2680="", P2680="E"), IF(Q2680&gt;Veriler!$G$2, Q2680*S2680, IF(Q2680&lt;Veriler!$G$2, Veriler!$G$2*S2680, Q2680*S2680)), 0))</f>
        <v>0</v>
      </c>
      <c r="U2680" s="133" t="str">
        <f t="shared" ref="U2680:U2693" si="849">IF(T2680=0," ",T2680)</f>
        <v xml:space="preserve"> </v>
      </c>
      <c r="V2680" s="134" t="str">
        <f>IFERROR(IF(O2680="%10 sınırı aşılmıştır.",L2680-T2680,IFERROR(IF(F2680="",IF(S2680=1,0,IF(L2680-S2680=0,"",L2680-S2680)),IF(Veriler!M2680="",L2680,IF(L2680*Veriler!M2680=0,"",L2680*Veriler!M2680))),L2680)),0)</f>
        <v/>
      </c>
      <c r="W2680" s="146"/>
      <c r="X2680" s="146"/>
      <c r="Y2680" s="146"/>
    </row>
    <row r="2681" spans="1:25" s="99" customFormat="1" ht="54.75" customHeight="1" x14ac:dyDescent="0.25">
      <c r="A2681" s="96">
        <f t="shared" ref="A2681:A2693" si="850">A2680+1</f>
        <v>1976</v>
      </c>
      <c r="B2681" s="175"/>
      <c r="C2681" s="176"/>
      <c r="D2681" s="113"/>
      <c r="E2681" s="115"/>
      <c r="F2681" s="174"/>
      <c r="G2681" s="114" t="str">
        <f t="shared" si="845"/>
        <v/>
      </c>
      <c r="H2681" s="115"/>
      <c r="I2681" s="115"/>
      <c r="J2681" s="115"/>
      <c r="K2681" s="115"/>
      <c r="L2681" s="133" t="str">
        <f t="shared" si="846"/>
        <v/>
      </c>
      <c r="M2681" s="116" t="str">
        <f>IF(L2681="", "", L2681/Veriler!$X$1)</f>
        <v/>
      </c>
      <c r="N2681" s="116" t="str">
        <f>IF(F2681&lt;&gt;"", "İthal Girdi", IF(Veriler!T2681="", "", IF(Veriler!S2681="H", "%0,5 üzerindedir", IF(Veriler!T2681&gt;0.1, "%10 sınırı aşılmıştır.", "Uygun"))))</f>
        <v>%0,5 üzerindedir</v>
      </c>
      <c r="O2681" s="116" t="str">
        <f t="shared" si="847"/>
        <v xml:space="preserve"> </v>
      </c>
      <c r="P2681" s="117"/>
      <c r="Q2681" s="118"/>
      <c r="R2681" s="119" t="str">
        <f t="shared" si="848"/>
        <v/>
      </c>
      <c r="S2681" s="133">
        <f>IFERROR(IF(M2681&lt;=0.005,IF(F2681="",L2681,0),IF(F2681&lt;&gt;"",0,IF(P2681="",0,IF(P2681="H",0,IF(Q2681&lt;Veriler!$G$2,L2681*Veriler!$G$2,L2681*Q2681)))))," ")</f>
        <v>0</v>
      </c>
      <c r="T2681" s="133">
        <f>IF(Veriler!T2681&lt;=0.1, S2681, IF(AND(Veriler!T2681&gt;0.1, F2681="", P2681="E"), IF(Q2681&gt;Veriler!$G$2, Q2681*S2681, IF(Q2681&lt;Veriler!$G$2, Veriler!$G$2*S2681, Q2681*S2681)), 0))</f>
        <v>0</v>
      </c>
      <c r="U2681" s="133" t="str">
        <f t="shared" si="849"/>
        <v xml:space="preserve"> </v>
      </c>
      <c r="V2681" s="134" t="str">
        <f>IFERROR(IF(O2681="%10 sınırı aşılmıştır.",L2681-T2681,IFERROR(IF(F2681="",IF(S2681=1,0,IF(L2681-S2681=0,"",L2681-S2681)),IF(Veriler!M2681="",L2681,IF(L2681*Veriler!M2681=0,"",L2681*Veriler!M2681))),L2681)),0)</f>
        <v/>
      </c>
      <c r="W2681" s="146"/>
      <c r="X2681" s="146"/>
      <c r="Y2681" s="146"/>
    </row>
    <row r="2682" spans="1:25" s="99" customFormat="1" ht="54.75" customHeight="1" x14ac:dyDescent="0.25">
      <c r="A2682" s="96">
        <f t="shared" si="850"/>
        <v>1977</v>
      </c>
      <c r="B2682" s="175"/>
      <c r="C2682" s="176"/>
      <c r="D2682" s="113"/>
      <c r="E2682" s="115"/>
      <c r="F2682" s="174"/>
      <c r="G2682" s="114" t="str">
        <f t="shared" si="845"/>
        <v/>
      </c>
      <c r="H2682" s="115"/>
      <c r="I2682" s="115"/>
      <c r="J2682" s="115"/>
      <c r="K2682" s="115"/>
      <c r="L2682" s="133" t="str">
        <f t="shared" si="846"/>
        <v/>
      </c>
      <c r="M2682" s="116" t="str">
        <f>IF(L2682="", "", L2682/Veriler!$X$1)</f>
        <v/>
      </c>
      <c r="N2682" s="116" t="str">
        <f>IF(F2682&lt;&gt;"", "İthal Girdi", IF(Veriler!T2682="", "", IF(Veriler!S2682="H", "%0,5 üzerindedir", IF(Veriler!T2682&gt;0.1, "%10 sınırı aşılmıştır.", "Uygun"))))</f>
        <v>%0,5 üzerindedir</v>
      </c>
      <c r="O2682" s="116" t="str">
        <f t="shared" si="847"/>
        <v xml:space="preserve"> </v>
      </c>
      <c r="P2682" s="117"/>
      <c r="Q2682" s="118"/>
      <c r="R2682" s="119" t="str">
        <f t="shared" si="848"/>
        <v/>
      </c>
      <c r="S2682" s="133">
        <f>IFERROR(IF(M2682&lt;=0.005,IF(F2682="",L2682,0),IF(F2682&lt;&gt;"",0,IF(P2682="",0,IF(P2682="H",0,IF(Q2682&lt;Veriler!$G$2,L2682*Veriler!$G$2,L2682*Q2682)))))," ")</f>
        <v>0</v>
      </c>
      <c r="T2682" s="133">
        <f>IF(Veriler!T2682&lt;=0.1, S2682, IF(AND(Veriler!T2682&gt;0.1, F2682="", P2682="E"), IF(Q2682&gt;Veriler!$G$2, Q2682*S2682, IF(Q2682&lt;Veriler!$G$2, Veriler!$G$2*S2682, Q2682*S2682)), 0))</f>
        <v>0</v>
      </c>
      <c r="U2682" s="133" t="str">
        <f t="shared" si="849"/>
        <v xml:space="preserve"> </v>
      </c>
      <c r="V2682" s="134" t="str">
        <f>IFERROR(IF(O2682="%10 sınırı aşılmıştır.",L2682-T2682,IFERROR(IF(F2682="",IF(S2682=1,0,IF(L2682-S2682=0,"",L2682-S2682)),IF(Veriler!M2682="",L2682,IF(L2682*Veriler!M2682=0,"",L2682*Veriler!M2682))),L2682)),0)</f>
        <v/>
      </c>
      <c r="W2682" s="146"/>
      <c r="X2682" s="146"/>
      <c r="Y2682" s="146"/>
    </row>
    <row r="2683" spans="1:25" s="99" customFormat="1" ht="54.75" customHeight="1" x14ac:dyDescent="0.25">
      <c r="A2683" s="96">
        <f t="shared" si="850"/>
        <v>1978</v>
      </c>
      <c r="B2683" s="175"/>
      <c r="C2683" s="176"/>
      <c r="D2683" s="113"/>
      <c r="E2683" s="115"/>
      <c r="F2683" s="174"/>
      <c r="G2683" s="114" t="str">
        <f t="shared" si="845"/>
        <v/>
      </c>
      <c r="H2683" s="115"/>
      <c r="I2683" s="115"/>
      <c r="J2683" s="115"/>
      <c r="K2683" s="115"/>
      <c r="L2683" s="133" t="str">
        <f t="shared" si="846"/>
        <v/>
      </c>
      <c r="M2683" s="116" t="str">
        <f>IF(L2683="", "", L2683/Veriler!$X$1)</f>
        <v/>
      </c>
      <c r="N2683" s="116" t="str">
        <f>IF(F2683&lt;&gt;"", "İthal Girdi", IF(Veriler!T2683="", "", IF(Veriler!S2683="H", "%0,5 üzerindedir", IF(Veriler!T2683&gt;0.1, "%10 sınırı aşılmıştır.", "Uygun"))))</f>
        <v>%0,5 üzerindedir</v>
      </c>
      <c r="O2683" s="116" t="str">
        <f t="shared" si="847"/>
        <v xml:space="preserve"> </v>
      </c>
      <c r="P2683" s="117"/>
      <c r="Q2683" s="118"/>
      <c r="R2683" s="119" t="str">
        <f t="shared" si="848"/>
        <v/>
      </c>
      <c r="S2683" s="133">
        <f>IFERROR(IF(M2683&lt;=0.005,IF(F2683="",L2683,0),IF(F2683&lt;&gt;"",0,IF(P2683="",0,IF(P2683="H",0,IF(Q2683&lt;Veriler!$G$2,L2683*Veriler!$G$2,L2683*Q2683)))))," ")</f>
        <v>0</v>
      </c>
      <c r="T2683" s="133">
        <f>IF(Veriler!T2683&lt;=0.1, S2683, IF(AND(Veriler!T2683&gt;0.1, F2683="", P2683="E"), IF(Q2683&gt;Veriler!$G$2, Q2683*S2683, IF(Q2683&lt;Veriler!$G$2, Veriler!$G$2*S2683, Q2683*S2683)), 0))</f>
        <v>0</v>
      </c>
      <c r="U2683" s="133" t="str">
        <f t="shared" si="849"/>
        <v xml:space="preserve"> </v>
      </c>
      <c r="V2683" s="134" t="str">
        <f>IFERROR(IF(O2683="%10 sınırı aşılmıştır.",L2683-T2683,IFERROR(IF(F2683="",IF(S2683=1,0,IF(L2683-S2683=0,"",L2683-S2683)),IF(Veriler!M2683="",L2683,IF(L2683*Veriler!M2683=0,"",L2683*Veriler!M2683))),L2683)),0)</f>
        <v/>
      </c>
      <c r="W2683" s="146"/>
      <c r="X2683" s="146"/>
      <c r="Y2683" s="146"/>
    </row>
    <row r="2684" spans="1:25" s="99" customFormat="1" ht="54.75" customHeight="1" x14ac:dyDescent="0.25">
      <c r="A2684" s="96">
        <f t="shared" si="850"/>
        <v>1979</v>
      </c>
      <c r="B2684" s="175"/>
      <c r="C2684" s="176"/>
      <c r="D2684" s="113"/>
      <c r="E2684" s="115"/>
      <c r="F2684" s="174"/>
      <c r="G2684" s="114" t="str">
        <f t="shared" si="845"/>
        <v/>
      </c>
      <c r="H2684" s="115"/>
      <c r="I2684" s="115"/>
      <c r="J2684" s="115"/>
      <c r="K2684" s="115"/>
      <c r="L2684" s="133" t="str">
        <f t="shared" si="846"/>
        <v/>
      </c>
      <c r="M2684" s="116" t="str">
        <f>IF(L2684="", "", L2684/Veriler!$X$1)</f>
        <v/>
      </c>
      <c r="N2684" s="116" t="str">
        <f>IF(F2684&lt;&gt;"", "İthal Girdi", IF(Veriler!T2684="", "", IF(Veriler!S2684="H", "%0,5 üzerindedir", IF(Veriler!T2684&gt;0.1, "%10 sınırı aşılmıştır.", "Uygun"))))</f>
        <v>%0,5 üzerindedir</v>
      </c>
      <c r="O2684" s="116" t="str">
        <f t="shared" si="847"/>
        <v xml:space="preserve"> </v>
      </c>
      <c r="P2684" s="117"/>
      <c r="Q2684" s="118"/>
      <c r="R2684" s="119" t="str">
        <f t="shared" si="848"/>
        <v/>
      </c>
      <c r="S2684" s="133">
        <f>IFERROR(IF(M2684&lt;=0.005,IF(F2684="",L2684,0),IF(F2684&lt;&gt;"",0,IF(P2684="",0,IF(P2684="H",0,IF(Q2684&lt;Veriler!$G$2,L2684*Veriler!$G$2,L2684*Q2684)))))," ")</f>
        <v>0</v>
      </c>
      <c r="T2684" s="133">
        <f>IF(Veriler!T2684&lt;=0.1, S2684, IF(AND(Veriler!T2684&gt;0.1, F2684="", P2684="E"), IF(Q2684&gt;Veriler!$G$2, Q2684*S2684, IF(Q2684&lt;Veriler!$G$2, Veriler!$G$2*S2684, Q2684*S2684)), 0))</f>
        <v>0</v>
      </c>
      <c r="U2684" s="133" t="str">
        <f t="shared" si="849"/>
        <v xml:space="preserve"> </v>
      </c>
      <c r="V2684" s="134" t="str">
        <f>IFERROR(IF(O2684="%10 sınırı aşılmıştır.",L2684-T2684,IFERROR(IF(F2684="",IF(S2684=1,0,IF(L2684-S2684=0,"",L2684-S2684)),IF(Veriler!M2684="",L2684,IF(L2684*Veriler!M2684=0,"",L2684*Veriler!M2684))),L2684)),0)</f>
        <v/>
      </c>
      <c r="W2684" s="146"/>
      <c r="X2684" s="146"/>
      <c r="Y2684" s="146"/>
    </row>
    <row r="2685" spans="1:25" s="99" customFormat="1" ht="54.75" customHeight="1" x14ac:dyDescent="0.25">
      <c r="A2685" s="96">
        <f t="shared" si="850"/>
        <v>1980</v>
      </c>
      <c r="B2685" s="175"/>
      <c r="C2685" s="176"/>
      <c r="D2685" s="113"/>
      <c r="E2685" s="115"/>
      <c r="F2685" s="174"/>
      <c r="G2685" s="114" t="str">
        <f t="shared" si="845"/>
        <v/>
      </c>
      <c r="H2685" s="115"/>
      <c r="I2685" s="115"/>
      <c r="J2685" s="115"/>
      <c r="K2685" s="115"/>
      <c r="L2685" s="133" t="str">
        <f t="shared" si="846"/>
        <v/>
      </c>
      <c r="M2685" s="116" t="str">
        <f>IF(L2685="", "", L2685/Veriler!$X$1)</f>
        <v/>
      </c>
      <c r="N2685" s="116" t="str">
        <f>IF(F2685&lt;&gt;"", "İthal Girdi", IF(Veriler!T2685="", "", IF(Veriler!S2685="H", "%0,5 üzerindedir", IF(Veriler!T2685&gt;0.1, "%10 sınırı aşılmıştır.", "Uygun"))))</f>
        <v>%0,5 üzerindedir</v>
      </c>
      <c r="O2685" s="116" t="str">
        <f t="shared" si="847"/>
        <v xml:space="preserve"> </v>
      </c>
      <c r="P2685" s="117"/>
      <c r="Q2685" s="118"/>
      <c r="R2685" s="119" t="str">
        <f t="shared" si="848"/>
        <v/>
      </c>
      <c r="S2685" s="133">
        <f>IFERROR(IF(M2685&lt;=0.005,IF(F2685="",L2685,0),IF(F2685&lt;&gt;"",0,IF(P2685="",0,IF(P2685="H",0,IF(Q2685&lt;Veriler!$G$2,L2685*Veriler!$G$2,L2685*Q2685)))))," ")</f>
        <v>0</v>
      </c>
      <c r="T2685" s="133">
        <f>IF(Veriler!T2685&lt;=0.1, S2685, IF(AND(Veriler!T2685&gt;0.1, F2685="", P2685="E"), IF(Q2685&gt;Veriler!$G$2, Q2685*S2685, IF(Q2685&lt;Veriler!$G$2, Veriler!$G$2*S2685, Q2685*S2685)), 0))</f>
        <v>0</v>
      </c>
      <c r="U2685" s="133" t="str">
        <f t="shared" si="849"/>
        <v xml:space="preserve"> </v>
      </c>
      <c r="V2685" s="134" t="str">
        <f>IFERROR(IF(O2685="%10 sınırı aşılmıştır.",L2685-T2685,IFERROR(IF(F2685="",IF(S2685=1,0,IF(L2685-S2685=0,"",L2685-S2685)),IF(Veriler!M2685="",L2685,IF(L2685*Veriler!M2685=0,"",L2685*Veriler!M2685))),L2685)),0)</f>
        <v/>
      </c>
      <c r="W2685" s="146"/>
      <c r="X2685" s="146"/>
      <c r="Y2685" s="146"/>
    </row>
    <row r="2686" spans="1:25" s="99" customFormat="1" ht="54.75" customHeight="1" x14ac:dyDescent="0.25">
      <c r="A2686" s="96">
        <f t="shared" si="850"/>
        <v>1981</v>
      </c>
      <c r="B2686" s="175"/>
      <c r="C2686" s="176"/>
      <c r="D2686" s="113"/>
      <c r="E2686" s="115"/>
      <c r="F2686" s="174"/>
      <c r="G2686" s="114" t="str">
        <f t="shared" si="845"/>
        <v/>
      </c>
      <c r="H2686" s="115"/>
      <c r="I2686" s="115"/>
      <c r="J2686" s="115"/>
      <c r="K2686" s="115"/>
      <c r="L2686" s="133" t="str">
        <f t="shared" si="846"/>
        <v/>
      </c>
      <c r="M2686" s="116" t="str">
        <f>IF(L2686="", "", L2686/Veriler!$X$1)</f>
        <v/>
      </c>
      <c r="N2686" s="116" t="str">
        <f>IF(F2686&lt;&gt;"", "İthal Girdi", IF(Veriler!T2686="", "", IF(Veriler!S2686="H", "%0,5 üzerindedir", IF(Veriler!T2686&gt;0.1, "%10 sınırı aşılmıştır.", "Uygun"))))</f>
        <v>%0,5 üzerindedir</v>
      </c>
      <c r="O2686" s="116" t="str">
        <f t="shared" si="847"/>
        <v xml:space="preserve"> </v>
      </c>
      <c r="P2686" s="117"/>
      <c r="Q2686" s="118"/>
      <c r="R2686" s="119" t="str">
        <f t="shared" si="848"/>
        <v/>
      </c>
      <c r="S2686" s="133">
        <f>IFERROR(IF(M2686&lt;=0.005,IF(F2686="",L2686,0),IF(F2686&lt;&gt;"",0,IF(P2686="",0,IF(P2686="H",0,IF(Q2686&lt;Veriler!$G$2,L2686*Veriler!$G$2,L2686*Q2686)))))," ")</f>
        <v>0</v>
      </c>
      <c r="T2686" s="133">
        <f>IF(Veriler!T2686&lt;=0.1, S2686, IF(AND(Veriler!T2686&gt;0.1, F2686="", P2686="E"), IF(Q2686&gt;Veriler!$G$2, Q2686*S2686, IF(Q2686&lt;Veriler!$G$2, Veriler!$G$2*S2686, Q2686*S2686)), 0))</f>
        <v>0</v>
      </c>
      <c r="U2686" s="133" t="str">
        <f t="shared" si="849"/>
        <v xml:space="preserve"> </v>
      </c>
      <c r="V2686" s="134" t="str">
        <f>IFERROR(IF(O2686="%10 sınırı aşılmıştır.",L2686-T2686,IFERROR(IF(F2686="",IF(S2686=1,0,IF(L2686-S2686=0,"",L2686-S2686)),IF(Veriler!M2686="",L2686,IF(L2686*Veriler!M2686=0,"",L2686*Veriler!M2686))),L2686)),0)</f>
        <v/>
      </c>
      <c r="W2686" s="146"/>
      <c r="X2686" s="146"/>
      <c r="Y2686" s="146"/>
    </row>
    <row r="2687" spans="1:25" s="99" customFormat="1" ht="54.75" customHeight="1" x14ac:dyDescent="0.25">
      <c r="A2687" s="96">
        <f t="shared" si="850"/>
        <v>1982</v>
      </c>
      <c r="B2687" s="175"/>
      <c r="C2687" s="176"/>
      <c r="D2687" s="113"/>
      <c r="E2687" s="115"/>
      <c r="F2687" s="174"/>
      <c r="G2687" s="114" t="str">
        <f t="shared" si="845"/>
        <v/>
      </c>
      <c r="H2687" s="115"/>
      <c r="I2687" s="115"/>
      <c r="J2687" s="115"/>
      <c r="K2687" s="115"/>
      <c r="L2687" s="133" t="str">
        <f t="shared" si="846"/>
        <v/>
      </c>
      <c r="M2687" s="116" t="str">
        <f>IF(L2687="", "", L2687/Veriler!$X$1)</f>
        <v/>
      </c>
      <c r="N2687" s="116" t="str">
        <f>IF(F2687&lt;&gt;"", "İthal Girdi", IF(Veriler!T2687="", "", IF(Veriler!S2687="H", "%0,5 üzerindedir", IF(Veriler!T2687&gt;0.1, "%10 sınırı aşılmıştır.", "Uygun"))))</f>
        <v>%0,5 üzerindedir</v>
      </c>
      <c r="O2687" s="116" t="str">
        <f t="shared" si="847"/>
        <v xml:space="preserve"> </v>
      </c>
      <c r="P2687" s="117"/>
      <c r="Q2687" s="118"/>
      <c r="R2687" s="119" t="str">
        <f t="shared" si="848"/>
        <v/>
      </c>
      <c r="S2687" s="133">
        <f>IFERROR(IF(M2687&lt;=0.005,IF(F2687="",L2687,0),IF(F2687&lt;&gt;"",0,IF(P2687="",0,IF(P2687="H",0,IF(Q2687&lt;Veriler!$G$2,L2687*Veriler!$G$2,L2687*Q2687)))))," ")</f>
        <v>0</v>
      </c>
      <c r="T2687" s="133">
        <f>IF(Veriler!T2687&lt;=0.1, S2687, IF(AND(Veriler!T2687&gt;0.1, F2687="", P2687="E"), IF(Q2687&gt;Veriler!$G$2, Q2687*S2687, IF(Q2687&lt;Veriler!$G$2, Veriler!$G$2*S2687, Q2687*S2687)), 0))</f>
        <v>0</v>
      </c>
      <c r="U2687" s="133" t="str">
        <f t="shared" si="849"/>
        <v xml:space="preserve"> </v>
      </c>
      <c r="V2687" s="134" t="str">
        <f>IFERROR(IF(O2687="%10 sınırı aşılmıştır.",L2687-T2687,IFERROR(IF(F2687="",IF(S2687=1,0,IF(L2687-S2687=0,"",L2687-S2687)),IF(Veriler!M2687="",L2687,IF(L2687*Veriler!M2687=0,"",L2687*Veriler!M2687))),L2687)),0)</f>
        <v/>
      </c>
      <c r="W2687" s="146"/>
      <c r="X2687" s="146"/>
      <c r="Y2687" s="146"/>
    </row>
    <row r="2688" spans="1:25" s="99" customFormat="1" ht="54.75" customHeight="1" x14ac:dyDescent="0.25">
      <c r="A2688" s="96">
        <f t="shared" si="850"/>
        <v>1983</v>
      </c>
      <c r="B2688" s="175"/>
      <c r="C2688" s="176"/>
      <c r="D2688" s="113"/>
      <c r="E2688" s="115"/>
      <c r="F2688" s="174"/>
      <c r="G2688" s="114" t="str">
        <f t="shared" si="845"/>
        <v/>
      </c>
      <c r="H2688" s="115"/>
      <c r="I2688" s="115"/>
      <c r="J2688" s="115"/>
      <c r="K2688" s="115"/>
      <c r="L2688" s="133" t="str">
        <f t="shared" si="846"/>
        <v/>
      </c>
      <c r="M2688" s="116" t="str">
        <f>IF(L2688="", "", L2688/Veriler!$X$1)</f>
        <v/>
      </c>
      <c r="N2688" s="116" t="str">
        <f>IF(F2688&lt;&gt;"", "İthal Girdi", IF(Veriler!T2688="", "", IF(Veriler!S2688="H", "%0,5 üzerindedir", IF(Veriler!T2688&gt;0.1, "%10 sınırı aşılmıştır.", "Uygun"))))</f>
        <v>%0,5 üzerindedir</v>
      </c>
      <c r="O2688" s="116" t="str">
        <f t="shared" si="847"/>
        <v xml:space="preserve"> </v>
      </c>
      <c r="P2688" s="117"/>
      <c r="Q2688" s="118"/>
      <c r="R2688" s="119" t="str">
        <f t="shared" si="848"/>
        <v/>
      </c>
      <c r="S2688" s="133">
        <f>IFERROR(IF(M2688&lt;=0.005,IF(F2688="",L2688,0),IF(F2688&lt;&gt;"",0,IF(P2688="",0,IF(P2688="H",0,IF(Q2688&lt;Veriler!$G$2,L2688*Veriler!$G$2,L2688*Q2688)))))," ")</f>
        <v>0</v>
      </c>
      <c r="T2688" s="133">
        <f>IF(Veriler!T2688&lt;=0.1, S2688, IF(AND(Veriler!T2688&gt;0.1, F2688="", P2688="E"), IF(Q2688&gt;Veriler!$G$2, Q2688*S2688, IF(Q2688&lt;Veriler!$G$2, Veriler!$G$2*S2688, Q2688*S2688)), 0))</f>
        <v>0</v>
      </c>
      <c r="U2688" s="133" t="str">
        <f t="shared" si="849"/>
        <v xml:space="preserve"> </v>
      </c>
      <c r="V2688" s="134" t="str">
        <f>IFERROR(IF(O2688="%10 sınırı aşılmıştır.",L2688-T2688,IFERROR(IF(F2688="",IF(S2688=1,0,IF(L2688-S2688=0,"",L2688-S2688)),IF(Veriler!M2688="",L2688,IF(L2688*Veriler!M2688=0,"",L2688*Veriler!M2688))),L2688)),0)</f>
        <v/>
      </c>
      <c r="W2688" s="146"/>
      <c r="X2688" s="146"/>
      <c r="Y2688" s="146"/>
    </row>
    <row r="2689" spans="1:25" s="99" customFormat="1" ht="54.75" customHeight="1" x14ac:dyDescent="0.25">
      <c r="A2689" s="96">
        <f t="shared" si="850"/>
        <v>1984</v>
      </c>
      <c r="B2689" s="175"/>
      <c r="C2689" s="176"/>
      <c r="D2689" s="113"/>
      <c r="E2689" s="115"/>
      <c r="F2689" s="174"/>
      <c r="G2689" s="114" t="str">
        <f t="shared" si="845"/>
        <v/>
      </c>
      <c r="H2689" s="115"/>
      <c r="I2689" s="115"/>
      <c r="J2689" s="115"/>
      <c r="K2689" s="115"/>
      <c r="L2689" s="133" t="str">
        <f t="shared" si="846"/>
        <v/>
      </c>
      <c r="M2689" s="116" t="str">
        <f>IF(L2689="", "", L2689/Veriler!$X$1)</f>
        <v/>
      </c>
      <c r="N2689" s="116" t="str">
        <f>IF(F2689&lt;&gt;"", "İthal Girdi", IF(Veriler!T2689="", "", IF(Veriler!S2689="H", "%0,5 üzerindedir", IF(Veriler!T2689&gt;0.1, "%10 sınırı aşılmıştır.", "Uygun"))))</f>
        <v>%0,5 üzerindedir</v>
      </c>
      <c r="O2689" s="116" t="str">
        <f t="shared" si="847"/>
        <v xml:space="preserve"> </v>
      </c>
      <c r="P2689" s="117"/>
      <c r="Q2689" s="118"/>
      <c r="R2689" s="119" t="str">
        <f t="shared" si="848"/>
        <v/>
      </c>
      <c r="S2689" s="133">
        <f>IFERROR(IF(M2689&lt;=0.005,IF(F2689="",L2689,0),IF(F2689&lt;&gt;"",0,IF(P2689="",0,IF(P2689="H",0,IF(Q2689&lt;Veriler!$G$2,L2689*Veriler!$G$2,L2689*Q2689)))))," ")</f>
        <v>0</v>
      </c>
      <c r="T2689" s="133">
        <f>IF(Veriler!T2689&lt;=0.1, S2689, IF(AND(Veriler!T2689&gt;0.1, F2689="", P2689="E"), IF(Q2689&gt;Veriler!$G$2, Q2689*S2689, IF(Q2689&lt;Veriler!$G$2, Veriler!$G$2*S2689, Q2689*S2689)), 0))</f>
        <v>0</v>
      </c>
      <c r="U2689" s="133" t="str">
        <f t="shared" si="849"/>
        <v xml:space="preserve"> </v>
      </c>
      <c r="V2689" s="134" t="str">
        <f>IFERROR(IF(O2689="%10 sınırı aşılmıştır.",L2689-T2689,IFERROR(IF(F2689="",IF(S2689=1,0,IF(L2689-S2689=0,"",L2689-S2689)),IF(Veriler!M2689="",L2689,IF(L2689*Veriler!M2689=0,"",L2689*Veriler!M2689))),L2689)),0)</f>
        <v/>
      </c>
      <c r="W2689" s="146"/>
      <c r="X2689" s="146"/>
      <c r="Y2689" s="146"/>
    </row>
    <row r="2690" spans="1:25" s="99" customFormat="1" ht="54.75" customHeight="1" x14ac:dyDescent="0.25">
      <c r="A2690" s="96">
        <f t="shared" si="850"/>
        <v>1985</v>
      </c>
      <c r="B2690" s="175"/>
      <c r="C2690" s="176"/>
      <c r="D2690" s="113"/>
      <c r="E2690" s="115"/>
      <c r="F2690" s="174"/>
      <c r="G2690" s="114" t="str">
        <f t="shared" si="845"/>
        <v/>
      </c>
      <c r="H2690" s="115"/>
      <c r="I2690" s="115"/>
      <c r="J2690" s="115"/>
      <c r="K2690" s="115"/>
      <c r="L2690" s="133" t="str">
        <f t="shared" si="846"/>
        <v/>
      </c>
      <c r="M2690" s="116" t="str">
        <f>IF(L2690="", "", L2690/Veriler!$X$1)</f>
        <v/>
      </c>
      <c r="N2690" s="116" t="str">
        <f>IF(F2690&lt;&gt;"", "İthal Girdi", IF(Veriler!T2690="", "", IF(Veriler!S2690="H", "%0,5 üzerindedir", IF(Veriler!T2690&gt;0.1, "%10 sınırı aşılmıştır.", "Uygun"))))</f>
        <v>%0,5 üzerindedir</v>
      </c>
      <c r="O2690" s="116" t="str">
        <f t="shared" si="847"/>
        <v xml:space="preserve"> </v>
      </c>
      <c r="P2690" s="117"/>
      <c r="Q2690" s="118"/>
      <c r="R2690" s="119" t="str">
        <f t="shared" si="848"/>
        <v/>
      </c>
      <c r="S2690" s="133">
        <f>IFERROR(IF(M2690&lt;=0.005,IF(F2690="",L2690,0),IF(F2690&lt;&gt;"",0,IF(P2690="",0,IF(P2690="H",0,IF(Q2690&lt;Veriler!$G$2,L2690*Veriler!$G$2,L2690*Q2690)))))," ")</f>
        <v>0</v>
      </c>
      <c r="T2690" s="133">
        <f>IF(Veriler!T2690&lt;=0.1, S2690, IF(AND(Veriler!T2690&gt;0.1, F2690="", P2690="E"), IF(Q2690&gt;Veriler!$G$2, Q2690*S2690, IF(Q2690&lt;Veriler!$G$2, Veriler!$G$2*S2690, Q2690*S2690)), 0))</f>
        <v>0</v>
      </c>
      <c r="U2690" s="133" t="str">
        <f t="shared" si="849"/>
        <v xml:space="preserve"> </v>
      </c>
      <c r="V2690" s="134" t="str">
        <f>IFERROR(IF(O2690="%10 sınırı aşılmıştır.",L2690-T2690,IFERROR(IF(F2690="",IF(S2690=1,0,IF(L2690-S2690=0,"",L2690-S2690)),IF(Veriler!M2690="",L2690,IF(L2690*Veriler!M2690=0,"",L2690*Veriler!M2690))),L2690)),0)</f>
        <v/>
      </c>
      <c r="W2690" s="146"/>
      <c r="X2690" s="146"/>
      <c r="Y2690" s="146"/>
    </row>
    <row r="2691" spans="1:25" s="99" customFormat="1" ht="54.75" customHeight="1" x14ac:dyDescent="0.25">
      <c r="A2691" s="96">
        <f t="shared" si="850"/>
        <v>1986</v>
      </c>
      <c r="B2691" s="175"/>
      <c r="C2691" s="176"/>
      <c r="D2691" s="113"/>
      <c r="E2691" s="115"/>
      <c r="F2691" s="174"/>
      <c r="G2691" s="114" t="str">
        <f t="shared" si="845"/>
        <v/>
      </c>
      <c r="H2691" s="115"/>
      <c r="I2691" s="115"/>
      <c r="J2691" s="115"/>
      <c r="K2691" s="115"/>
      <c r="L2691" s="133" t="str">
        <f t="shared" si="846"/>
        <v/>
      </c>
      <c r="M2691" s="116" t="str">
        <f>IF(L2691="", "", L2691/Veriler!$X$1)</f>
        <v/>
      </c>
      <c r="N2691" s="116" t="str">
        <f>IF(F2691&lt;&gt;"", "İthal Girdi", IF(Veriler!T2691="", "", IF(Veriler!S2691="H", "%0,5 üzerindedir", IF(Veriler!T2691&gt;0.1, "%10 sınırı aşılmıştır.", "Uygun"))))</f>
        <v>%0,5 üzerindedir</v>
      </c>
      <c r="O2691" s="116" t="str">
        <f t="shared" si="847"/>
        <v xml:space="preserve"> </v>
      </c>
      <c r="P2691" s="117"/>
      <c r="Q2691" s="118"/>
      <c r="R2691" s="119" t="str">
        <f t="shared" si="848"/>
        <v/>
      </c>
      <c r="S2691" s="133">
        <f>IFERROR(IF(M2691&lt;=0.005,IF(F2691="",L2691,0),IF(F2691&lt;&gt;"",0,IF(P2691="",0,IF(P2691="H",0,IF(Q2691&lt;Veriler!$G$2,L2691*Veriler!$G$2,L2691*Q2691)))))," ")</f>
        <v>0</v>
      </c>
      <c r="T2691" s="133">
        <f>IF(Veriler!T2691&lt;=0.1, S2691, IF(AND(Veriler!T2691&gt;0.1, F2691="", P2691="E"), IF(Q2691&gt;Veriler!$G$2, Q2691*S2691, IF(Q2691&lt;Veriler!$G$2, Veriler!$G$2*S2691, Q2691*S2691)), 0))</f>
        <v>0</v>
      </c>
      <c r="U2691" s="133" t="str">
        <f t="shared" si="849"/>
        <v xml:space="preserve"> </v>
      </c>
      <c r="V2691" s="134" t="str">
        <f>IFERROR(IF(O2691="%10 sınırı aşılmıştır.",L2691-T2691,IFERROR(IF(F2691="",IF(S2691=1,0,IF(L2691-S2691=0,"",L2691-S2691)),IF(Veriler!M2691="",L2691,IF(L2691*Veriler!M2691=0,"",L2691*Veriler!M2691))),L2691)),0)</f>
        <v/>
      </c>
      <c r="W2691" s="146"/>
      <c r="X2691" s="146"/>
      <c r="Y2691" s="146"/>
    </row>
    <row r="2692" spans="1:25" s="99" customFormat="1" ht="54.75" customHeight="1" x14ac:dyDescent="0.25">
      <c r="A2692" s="96">
        <f t="shared" si="850"/>
        <v>1987</v>
      </c>
      <c r="B2692" s="175"/>
      <c r="C2692" s="176"/>
      <c r="D2692" s="113"/>
      <c r="E2692" s="115"/>
      <c r="F2692" s="174"/>
      <c r="G2692" s="114" t="str">
        <f t="shared" si="845"/>
        <v/>
      </c>
      <c r="H2692" s="115"/>
      <c r="I2692" s="115"/>
      <c r="J2692" s="115"/>
      <c r="K2692" s="115"/>
      <c r="L2692" s="133" t="str">
        <f t="shared" si="846"/>
        <v/>
      </c>
      <c r="M2692" s="116" t="str">
        <f>IF(L2692="", "", L2692/Veriler!$X$1)</f>
        <v/>
      </c>
      <c r="N2692" s="116" t="str">
        <f>IF(F2692&lt;&gt;"", "İthal Girdi", IF(Veriler!T2692="", "", IF(Veriler!S2692="H", "%0,5 üzerindedir", IF(Veriler!T2692&gt;0.1, "%10 sınırı aşılmıştır.", "Uygun"))))</f>
        <v>%0,5 üzerindedir</v>
      </c>
      <c r="O2692" s="116" t="str">
        <f t="shared" si="847"/>
        <v xml:space="preserve"> </v>
      </c>
      <c r="P2692" s="117"/>
      <c r="Q2692" s="118"/>
      <c r="R2692" s="119" t="str">
        <f t="shared" si="848"/>
        <v/>
      </c>
      <c r="S2692" s="133">
        <f>IFERROR(IF(M2692&lt;=0.005,IF(F2692="",L2692,0),IF(F2692&lt;&gt;"",0,IF(P2692="",0,IF(P2692="H",0,IF(Q2692&lt;Veriler!$G$2,L2692*Veriler!$G$2,L2692*Q2692)))))," ")</f>
        <v>0</v>
      </c>
      <c r="T2692" s="133">
        <f>IF(Veriler!T2692&lt;=0.1, S2692, IF(AND(Veriler!T2692&gt;0.1, F2692="", P2692="E"), IF(Q2692&gt;Veriler!$G$2, Q2692*S2692, IF(Q2692&lt;Veriler!$G$2, Veriler!$G$2*S2692, Q2692*S2692)), 0))</f>
        <v>0</v>
      </c>
      <c r="U2692" s="133" t="str">
        <f t="shared" si="849"/>
        <v xml:space="preserve"> </v>
      </c>
      <c r="V2692" s="134" t="str">
        <f>IFERROR(IF(O2692="%10 sınırı aşılmıştır.",L2692-T2692,IFERROR(IF(F2692="",IF(S2692=1,0,IF(L2692-S2692=0,"",L2692-S2692)),IF(Veriler!M2692="",L2692,IF(L2692*Veriler!M2692=0,"",L2692*Veriler!M2692))),L2692)),0)</f>
        <v/>
      </c>
      <c r="W2692" s="146"/>
      <c r="X2692" s="146"/>
      <c r="Y2692" s="146"/>
    </row>
    <row r="2693" spans="1:25" s="99" customFormat="1" ht="54.75" customHeight="1" x14ac:dyDescent="0.25">
      <c r="A2693" s="96">
        <f t="shared" si="850"/>
        <v>1988</v>
      </c>
      <c r="B2693" s="175"/>
      <c r="C2693" s="176"/>
      <c r="D2693" s="113"/>
      <c r="E2693" s="115"/>
      <c r="F2693" s="174"/>
      <c r="G2693" s="114" t="str">
        <f t="shared" si="845"/>
        <v/>
      </c>
      <c r="H2693" s="115"/>
      <c r="I2693" s="115"/>
      <c r="J2693" s="115"/>
      <c r="K2693" s="115"/>
      <c r="L2693" s="133" t="str">
        <f t="shared" si="846"/>
        <v/>
      </c>
      <c r="M2693" s="116" t="str">
        <f>IF(L2693="", "", L2693/Veriler!$X$1)</f>
        <v/>
      </c>
      <c r="N2693" s="116" t="str">
        <f>IF(F2693&lt;&gt;"", "İthal Girdi", IF(Veriler!T2693="", "", IF(Veriler!S2693="H", "%0,5 üzerindedir", IF(Veriler!T2693&gt;0.1, "%10 sınırı aşılmıştır.", "Uygun"))))</f>
        <v>%0,5 üzerindedir</v>
      </c>
      <c r="O2693" s="116" t="str">
        <f t="shared" si="847"/>
        <v xml:space="preserve"> </v>
      </c>
      <c r="P2693" s="117"/>
      <c r="Q2693" s="118"/>
      <c r="R2693" s="119" t="str">
        <f t="shared" si="848"/>
        <v/>
      </c>
      <c r="S2693" s="133">
        <f>IFERROR(IF(M2693&lt;=0.005,IF(F2693="",L2693,0),IF(F2693&lt;&gt;"",0,IF(P2693="",0,IF(P2693="H",0,IF(Q2693&lt;Veriler!$G$2,L2693*Veriler!$G$2,L2693*Q2693)))))," ")</f>
        <v>0</v>
      </c>
      <c r="T2693" s="133">
        <f>IF(Veriler!T2693&lt;=0.1, S2693, IF(AND(Veriler!T2693&gt;0.1, F2693="", P2693="E"), IF(Q2693&gt;Veriler!$G$2, Q2693*S2693, IF(Q2693&lt;Veriler!$G$2, Veriler!$G$2*S2693, Q2693*S2693)), 0))</f>
        <v>0</v>
      </c>
      <c r="U2693" s="133" t="str">
        <f t="shared" si="849"/>
        <v xml:space="preserve"> </v>
      </c>
      <c r="V2693" s="134" t="str">
        <f>IFERROR(IF(O2693="%10 sınırı aşılmıştır.",L2693-T2693,IFERROR(IF(F2693="",IF(S2693=1,0,IF(L2693-S2693=0,"",L2693-S2693)),IF(Veriler!M2693="",L2693,IF(L2693*Veriler!M2693=0,"",L2693*Veriler!M2693))),L2693)),0)</f>
        <v/>
      </c>
      <c r="W2693" s="146"/>
      <c r="X2693" s="146"/>
      <c r="Y2693" s="146"/>
    </row>
    <row r="2694" spans="1:25" s="99" customFormat="1" ht="24" customHeight="1" x14ac:dyDescent="0.25">
      <c r="A2694" s="103"/>
      <c r="B2694" s="104"/>
      <c r="C2694" s="104"/>
      <c r="D2694" s="104"/>
      <c r="E2694" s="103"/>
      <c r="F2694" s="135"/>
      <c r="G2694" s="157"/>
      <c r="H2694" s="103"/>
      <c r="I2694" s="103"/>
      <c r="J2694" s="103"/>
      <c r="K2694" s="103"/>
      <c r="L2694" s="136">
        <f>SUM(L2665:L2678,L2680:L2693)</f>
        <v>0</v>
      </c>
      <c r="M2694" s="158"/>
      <c r="N2694" s="158"/>
      <c r="O2694" s="158"/>
      <c r="P2694" s="105"/>
      <c r="Q2694" s="106"/>
      <c r="R2694" s="159"/>
      <c r="S2694" s="160"/>
      <c r="T2694" s="160"/>
      <c r="U2694" s="160"/>
      <c r="V2694" s="160"/>
      <c r="W2694" s="146"/>
      <c r="X2694" s="146"/>
      <c r="Y2694" s="146"/>
    </row>
    <row r="2695" spans="1:25" s="99" customFormat="1" ht="31.5" customHeight="1" x14ac:dyDescent="0.25">
      <c r="A2695" s="103"/>
      <c r="B2695" s="104"/>
      <c r="C2695" s="104"/>
      <c r="D2695" s="104"/>
      <c r="E2695" s="103"/>
      <c r="F2695" s="135"/>
      <c r="G2695" s="157"/>
      <c r="H2695" s="103"/>
      <c r="I2695" s="103"/>
      <c r="J2695" s="103"/>
      <c r="K2695" s="103"/>
      <c r="L2695" s="161"/>
      <c r="M2695" s="158"/>
      <c r="N2695" s="158"/>
      <c r="O2695" s="158"/>
      <c r="P2695" s="105"/>
      <c r="Q2695" s="106"/>
      <c r="R2695" s="159"/>
      <c r="S2695" s="162" t="s">
        <v>57</v>
      </c>
      <c r="T2695" s="162" t="s">
        <v>57</v>
      </c>
      <c r="U2695" s="162" t="s">
        <v>57</v>
      </c>
      <c r="V2695" s="163" t="s">
        <v>58</v>
      </c>
      <c r="W2695" s="146"/>
      <c r="X2695" s="146"/>
      <c r="Y2695" s="146"/>
    </row>
    <row r="2696" spans="1:25" s="99" customFormat="1" ht="58.5" customHeight="1" x14ac:dyDescent="0.25">
      <c r="A2696" s="185" t="s">
        <v>59</v>
      </c>
      <c r="B2696" s="180"/>
      <c r="C2696" s="180"/>
      <c r="D2696" s="180"/>
      <c r="E2696" s="180"/>
      <c r="F2696" s="180"/>
      <c r="G2696" s="180"/>
      <c r="H2696" s="180"/>
      <c r="I2696" s="180"/>
      <c r="J2696" s="180"/>
      <c r="K2696" s="180"/>
      <c r="L2696" s="180"/>
      <c r="M2696" s="180"/>
      <c r="N2696" s="180"/>
      <c r="O2696" s="180"/>
      <c r="P2696" s="180"/>
      <c r="Q2696" s="180"/>
      <c r="R2696" s="176"/>
      <c r="S2696" s="137">
        <f>SUM(S2658,S2665:S2678,S2680:S2693)</f>
        <v>0</v>
      </c>
      <c r="T2696" s="137" t="str">
        <f>IF(SUM(T2665:T2678,T2680:T2693)=0," ",SUM(T2665:T2678,T2680:T2693))</f>
        <v xml:space="preserve"> </v>
      </c>
      <c r="U2696" s="137" t="str">
        <f>IF(SUM(U2665:U2678,U2680:U2693)=0," ",SUM(U2665:U2678,U2680:U2693))</f>
        <v xml:space="preserve"> </v>
      </c>
      <c r="V2696" s="137" t="str">
        <f>IF(SUM(V2665:V2678,V2680:V2693)=0," ",SUM(V2665:V2678,V2680:V2693))</f>
        <v xml:space="preserve"> </v>
      </c>
      <c r="W2696" s="146"/>
      <c r="X2696" s="164">
        <f>SUM(U2665:U2678,U2680:U2693)</f>
        <v>0</v>
      </c>
      <c r="Y2696" s="164">
        <f>SUM(V2665:V2678,V2680:V2693)</f>
        <v>0</v>
      </c>
    </row>
    <row r="2697" spans="1:25" x14ac:dyDescent="0.3">
      <c r="A2697" s="34"/>
      <c r="G2697" s="146"/>
      <c r="L2697" s="146"/>
      <c r="M2697" s="146"/>
      <c r="N2697" s="146"/>
      <c r="O2697" s="146"/>
      <c r="R2697" s="146"/>
      <c r="S2697" s="146"/>
      <c r="T2697" s="146"/>
      <c r="U2697" s="146"/>
      <c r="V2697" s="146"/>
      <c r="W2697" s="146"/>
      <c r="X2697" s="146"/>
      <c r="Y2697" s="146"/>
    </row>
    <row r="2698" spans="1:25" x14ac:dyDescent="0.3">
      <c r="A2698" s="186" t="s">
        <v>60</v>
      </c>
      <c r="B2698" s="187"/>
      <c r="C2698" s="187"/>
      <c r="D2698" s="187"/>
      <c r="E2698" s="187"/>
      <c r="F2698" s="187"/>
      <c r="G2698" s="187"/>
      <c r="H2698" s="187"/>
      <c r="I2698" s="187"/>
      <c r="J2698" s="187"/>
      <c r="K2698" s="187"/>
      <c r="L2698" s="187"/>
      <c r="M2698" s="187"/>
      <c r="N2698" s="187"/>
      <c r="O2698" s="187"/>
      <c r="P2698" s="187"/>
      <c r="Q2698" s="187"/>
      <c r="R2698" s="187"/>
      <c r="S2698" s="187"/>
      <c r="T2698" s="187"/>
      <c r="U2698" s="187"/>
      <c r="V2698" s="187"/>
      <c r="W2698" s="146"/>
      <c r="X2698" s="146"/>
      <c r="Y2698" s="146"/>
    </row>
    <row r="2699" spans="1:25" s="99" customFormat="1" ht="41.25" customHeight="1" x14ac:dyDescent="0.25">
      <c r="A2699" s="189" t="s">
        <v>38</v>
      </c>
      <c r="B2699" s="180"/>
      <c r="C2699" s="180"/>
      <c r="D2699" s="180"/>
      <c r="E2699" s="180"/>
      <c r="F2699" s="180"/>
      <c r="G2699" s="180"/>
      <c r="H2699" s="180"/>
      <c r="I2699" s="180"/>
      <c r="J2699" s="180"/>
      <c r="K2699" s="180"/>
      <c r="L2699" s="180"/>
      <c r="M2699" s="180"/>
      <c r="N2699" s="180"/>
      <c r="O2699" s="180"/>
      <c r="P2699" s="180"/>
      <c r="Q2699" s="180"/>
      <c r="R2699" s="180"/>
      <c r="S2699" s="180"/>
      <c r="T2699" s="180"/>
      <c r="U2699" s="180"/>
      <c r="V2699" s="176"/>
      <c r="W2699" s="146"/>
      <c r="X2699" s="146"/>
      <c r="Y2699" s="146"/>
    </row>
    <row r="2700" spans="1:25" s="100" customFormat="1" ht="35.25" customHeight="1" x14ac:dyDescent="0.25">
      <c r="A2700" s="179" t="s">
        <v>39</v>
      </c>
      <c r="B2700" s="180"/>
      <c r="C2700" s="180"/>
      <c r="D2700" s="180"/>
      <c r="E2700" s="180"/>
      <c r="F2700" s="180"/>
      <c r="G2700" s="180"/>
      <c r="H2700" s="180"/>
      <c r="I2700" s="180"/>
      <c r="J2700" s="180"/>
      <c r="K2700" s="180"/>
      <c r="L2700" s="180"/>
      <c r="M2700" s="180"/>
      <c r="N2700" s="180"/>
      <c r="O2700" s="180"/>
      <c r="P2700" s="180"/>
      <c r="Q2700" s="180"/>
      <c r="R2700" s="176"/>
      <c r="S2700" s="147"/>
      <c r="T2700" s="148"/>
      <c r="U2700" s="149" t="s">
        <v>40</v>
      </c>
      <c r="V2700" s="150">
        <f>V2662+1</f>
        <v>72</v>
      </c>
      <c r="W2700" s="146"/>
      <c r="X2700" s="146"/>
      <c r="Y2700" s="146"/>
    </row>
    <row r="2701" spans="1:25" s="99" customFormat="1" ht="81" customHeight="1" x14ac:dyDescent="0.25">
      <c r="A2701" s="110" t="s">
        <v>3</v>
      </c>
      <c r="B2701" s="188" t="s">
        <v>41</v>
      </c>
      <c r="C2701" s="176"/>
      <c r="D2701" s="111" t="s">
        <v>42</v>
      </c>
      <c r="E2701" s="110" t="s">
        <v>324</v>
      </c>
      <c r="F2701" s="111" t="s">
        <v>325</v>
      </c>
      <c r="G2701" s="151" t="s">
        <v>43</v>
      </c>
      <c r="H2701" s="110" t="s">
        <v>44</v>
      </c>
      <c r="I2701" s="110" t="s">
        <v>8</v>
      </c>
      <c r="J2701" s="110" t="s">
        <v>45</v>
      </c>
      <c r="K2701" s="110" t="s">
        <v>46</v>
      </c>
      <c r="L2701" s="152" t="s">
        <v>47</v>
      </c>
      <c r="M2701" s="153" t="s">
        <v>48</v>
      </c>
      <c r="N2701" s="154" t="s">
        <v>49</v>
      </c>
      <c r="O2701" s="154" t="s">
        <v>49</v>
      </c>
      <c r="P2701" s="112" t="s">
        <v>50</v>
      </c>
      <c r="Q2701" s="110" t="s">
        <v>51</v>
      </c>
      <c r="R2701" s="155" t="s">
        <v>52</v>
      </c>
      <c r="S2701" s="156" t="s">
        <v>53</v>
      </c>
      <c r="T2701" s="156" t="s">
        <v>54</v>
      </c>
      <c r="U2701" s="152" t="s">
        <v>54</v>
      </c>
      <c r="V2701" s="152" t="s">
        <v>55</v>
      </c>
      <c r="W2701" s="146"/>
      <c r="X2701" s="146"/>
      <c r="Y2701" s="146"/>
    </row>
    <row r="2702" spans="1:25" s="99" customFormat="1" ht="45" customHeight="1" x14ac:dyDescent="0.25">
      <c r="A2702" s="101"/>
      <c r="B2702" s="177" t="s">
        <v>56</v>
      </c>
      <c r="C2702" s="178"/>
      <c r="D2702" s="102"/>
      <c r="E2702" s="170"/>
      <c r="F2702" s="102"/>
      <c r="G2702" s="95"/>
      <c r="H2702" s="102"/>
      <c r="I2702" s="102"/>
      <c r="J2702" s="102"/>
      <c r="K2702" s="102"/>
      <c r="L2702" s="95"/>
      <c r="M2702" s="95"/>
      <c r="N2702" s="95"/>
      <c r="O2702" s="95"/>
      <c r="P2702" s="102"/>
      <c r="Q2702" s="102"/>
      <c r="R2702" s="190"/>
      <c r="S2702" s="184"/>
      <c r="T2702" s="95"/>
      <c r="U2702" s="95"/>
      <c r="V2702" s="95"/>
      <c r="W2702" s="146"/>
      <c r="X2702" s="146"/>
      <c r="Y2702" s="146"/>
    </row>
    <row r="2703" spans="1:25" s="99" customFormat="1" ht="54.75" customHeight="1" x14ac:dyDescent="0.25">
      <c r="A2703" s="96">
        <f>A2693+1</f>
        <v>1989</v>
      </c>
      <c r="B2703" s="181"/>
      <c r="C2703" s="182"/>
      <c r="D2703" s="113"/>
      <c r="E2703" s="115"/>
      <c r="F2703" s="174"/>
      <c r="G2703" s="114" t="str">
        <f t="shared" ref="G2703:G2716" si="851">IF(AND(F2703&lt;&gt;"",V2703&lt;&gt;"",L2703&lt;&gt;0),V2703/L2703,"")</f>
        <v/>
      </c>
      <c r="H2703" s="115"/>
      <c r="I2703" s="115"/>
      <c r="J2703" s="115"/>
      <c r="K2703" s="115"/>
      <c r="L2703" s="133" t="str">
        <f t="shared" ref="L2703:L2716" si="852">IF(AND(H2703&lt;&gt;0, J2703&lt;&gt;0, K2703&lt;&gt;0), H2703*J2703*K2703, "")</f>
        <v/>
      </c>
      <c r="M2703" s="116" t="str">
        <f>IF(L2703="", "", L2703/Veriler!$X$1)</f>
        <v/>
      </c>
      <c r="N2703" s="116" t="str">
        <f>IF(F2703&lt;&gt;"", "İthal Girdi", IF(Veriler!T2703="", "", IF(Veriler!S2703="H", "%0,5 üzerindedir", IF(Veriler!T2703&gt;0.1, "%10 sınırı aşılmıştır.", "Uygun"))))</f>
        <v>%0,5 üzerindedir</v>
      </c>
      <c r="O2703" s="116" t="str">
        <f t="shared" ref="O2703:O2716" si="853">IF(M2703=""," ",N2703)</f>
        <v xml:space="preserve"> </v>
      </c>
      <c r="P2703" s="117"/>
      <c r="Q2703" s="118"/>
      <c r="R2703" s="119" t="str">
        <f t="shared" ref="R2703:R2716" si="854">IFERROR(IF(AND(T2703&lt;&gt;"",L2703&lt;&gt;"",L2703&lt;&gt;0,T2703&lt;&gt;0),T2703/L2703,"")," ")</f>
        <v/>
      </c>
      <c r="S2703" s="133">
        <f>IFERROR(IF(M2703&lt;=0.005,IF(F2703="",L2703,0),IF(F2703&lt;&gt;"",0,IF(P2703="",0,IF(P2703="H",0,IF(Q2703&lt;Veriler!$G$2,L2703*Veriler!$G$2,L2703*Q2703)))))," ")</f>
        <v>0</v>
      </c>
      <c r="T2703" s="133">
        <f>IF(Veriler!T2703&lt;=0.1, S2703, IF(AND(Veriler!T2703&gt;0.1, F2703="", P2703="E"), IF(Q2703&gt;Veriler!$G$2, Q2703*S2703, IF(Q2703&lt;Veriler!$G$2, Veriler!$G$2*S2703, Q2703*S2703)), 0))</f>
        <v>0</v>
      </c>
      <c r="U2703" s="133" t="str">
        <f t="shared" ref="U2703:U2716" si="855">IF(T2703=0," ",T2703)</f>
        <v xml:space="preserve"> </v>
      </c>
      <c r="V2703" s="134" t="str">
        <f>IFERROR(IF(O2703="%10 sınırı aşılmıştır.",L2703-T2703,IFERROR(IF(F2703="",IF(S2703=1,0,IF(L2703-S2703=0,"",L2703-S2703)),IF(Veriler!M2703="",L2703,IF(L2703*Veriler!M2703=0,"",L2703*Veriler!M2703))),L2703)),0)</f>
        <v/>
      </c>
      <c r="W2703" s="146"/>
      <c r="X2703" s="146"/>
      <c r="Y2703" s="146"/>
    </row>
    <row r="2704" spans="1:25" s="99" customFormat="1" ht="54.75" customHeight="1" x14ac:dyDescent="0.25">
      <c r="A2704" s="96">
        <f t="shared" ref="A2704:A2716" si="856">A2703+1</f>
        <v>1990</v>
      </c>
      <c r="B2704" s="175"/>
      <c r="C2704" s="176"/>
      <c r="D2704" s="113"/>
      <c r="E2704" s="115"/>
      <c r="F2704" s="174"/>
      <c r="G2704" s="114" t="str">
        <f t="shared" si="851"/>
        <v/>
      </c>
      <c r="H2704" s="115"/>
      <c r="I2704" s="115"/>
      <c r="J2704" s="115"/>
      <c r="K2704" s="115"/>
      <c r="L2704" s="133" t="str">
        <f t="shared" si="852"/>
        <v/>
      </c>
      <c r="M2704" s="116" t="str">
        <f>IF(L2704="", "", L2704/Veriler!$X$1)</f>
        <v/>
      </c>
      <c r="N2704" s="116" t="str">
        <f>IF(F2704&lt;&gt;"", "İthal Girdi", IF(Veriler!T2704="", "", IF(Veriler!S2704="H", "%0,5 üzerindedir", IF(Veriler!T2704&gt;0.1, "%10 sınırı aşılmıştır.", "Uygun"))))</f>
        <v>%0,5 üzerindedir</v>
      </c>
      <c r="O2704" s="116" t="str">
        <f t="shared" si="853"/>
        <v xml:space="preserve"> </v>
      </c>
      <c r="P2704" s="117"/>
      <c r="Q2704" s="118"/>
      <c r="R2704" s="119" t="str">
        <f t="shared" si="854"/>
        <v/>
      </c>
      <c r="S2704" s="133">
        <f>IFERROR(IF(M2704&lt;=0.005,IF(F2704="",L2704,0),IF(F2704&lt;&gt;"",0,IF(P2704="",0,IF(P2704="H",0,IF(Q2704&lt;Veriler!$G$2,L2704*Veriler!$G$2,L2704*Q2704)))))," ")</f>
        <v>0</v>
      </c>
      <c r="T2704" s="133">
        <f>IF(Veriler!T2704&lt;=0.1, S2704, IF(AND(Veriler!T2704&gt;0.1, F2704="", P2704="E"), IF(Q2704&gt;Veriler!$G$2, Q2704*S2704, IF(Q2704&lt;Veriler!$G$2, Veriler!$G$2*S2704, Q2704*S2704)), 0))</f>
        <v>0</v>
      </c>
      <c r="U2704" s="133" t="str">
        <f t="shared" si="855"/>
        <v xml:space="preserve"> </v>
      </c>
      <c r="V2704" s="134" t="str">
        <f>IFERROR(IF(O2704="%10 sınırı aşılmıştır.",L2704-T2704,IFERROR(IF(F2704="",IF(S2704=1,0,IF(L2704-S2704=0,"",L2704-S2704)),IF(Veriler!M2704="",L2704,IF(L2704*Veriler!M2704=0,"",L2704*Veriler!M2704))),L2704)),0)</f>
        <v/>
      </c>
      <c r="W2704" s="146"/>
      <c r="X2704" s="146"/>
      <c r="Y2704" s="146"/>
    </row>
    <row r="2705" spans="1:25" s="99" customFormat="1" ht="54.75" customHeight="1" x14ac:dyDescent="0.25">
      <c r="A2705" s="96">
        <f t="shared" si="856"/>
        <v>1991</v>
      </c>
      <c r="B2705" s="175"/>
      <c r="C2705" s="176"/>
      <c r="D2705" s="113"/>
      <c r="E2705" s="115"/>
      <c r="F2705" s="174"/>
      <c r="G2705" s="114" t="str">
        <f t="shared" si="851"/>
        <v/>
      </c>
      <c r="H2705" s="115"/>
      <c r="I2705" s="115"/>
      <c r="J2705" s="115"/>
      <c r="K2705" s="115"/>
      <c r="L2705" s="133" t="str">
        <f t="shared" si="852"/>
        <v/>
      </c>
      <c r="M2705" s="116" t="str">
        <f>IF(L2705="", "", L2705/Veriler!$X$1)</f>
        <v/>
      </c>
      <c r="N2705" s="116" t="str">
        <f>IF(F2705&lt;&gt;"", "İthal Girdi", IF(Veriler!T2705="", "", IF(Veriler!S2705="H", "%0,5 üzerindedir", IF(Veriler!T2705&gt;0.1, "%10 sınırı aşılmıştır.", "Uygun"))))</f>
        <v>%0,5 üzerindedir</v>
      </c>
      <c r="O2705" s="116" t="str">
        <f t="shared" si="853"/>
        <v xml:space="preserve"> </v>
      </c>
      <c r="P2705" s="117"/>
      <c r="Q2705" s="118"/>
      <c r="R2705" s="119" t="str">
        <f t="shared" si="854"/>
        <v/>
      </c>
      <c r="S2705" s="133">
        <f>IFERROR(IF(M2705&lt;=0.005,IF(F2705="",L2705,0),IF(F2705&lt;&gt;"",0,IF(P2705="",0,IF(P2705="H",0,IF(Q2705&lt;Veriler!$G$2,L2705*Veriler!$G$2,L2705*Q2705)))))," ")</f>
        <v>0</v>
      </c>
      <c r="T2705" s="133">
        <f>IF(Veriler!T2705&lt;=0.1, S2705, IF(AND(Veriler!T2705&gt;0.1, F2705="", P2705="E"), IF(Q2705&gt;Veriler!$G$2, Q2705*S2705, IF(Q2705&lt;Veriler!$G$2, Veriler!$G$2*S2705, Q2705*S2705)), 0))</f>
        <v>0</v>
      </c>
      <c r="U2705" s="133" t="str">
        <f t="shared" si="855"/>
        <v xml:space="preserve"> </v>
      </c>
      <c r="V2705" s="134" t="str">
        <f>IFERROR(IF(O2705="%10 sınırı aşılmıştır.",L2705-T2705,IFERROR(IF(F2705="",IF(S2705=1,0,IF(L2705-S2705=0,"",L2705-S2705)),IF(Veriler!M2705="",L2705,IF(L2705*Veriler!M2705=0,"",L2705*Veriler!M2705))),L2705)),0)</f>
        <v/>
      </c>
      <c r="W2705" s="146"/>
      <c r="X2705" s="146"/>
      <c r="Y2705" s="146"/>
    </row>
    <row r="2706" spans="1:25" s="99" customFormat="1" ht="54.75" customHeight="1" x14ac:dyDescent="0.25">
      <c r="A2706" s="96">
        <f t="shared" si="856"/>
        <v>1992</v>
      </c>
      <c r="B2706" s="175"/>
      <c r="C2706" s="176"/>
      <c r="D2706" s="113"/>
      <c r="E2706" s="115"/>
      <c r="F2706" s="174"/>
      <c r="G2706" s="114" t="str">
        <f t="shared" si="851"/>
        <v/>
      </c>
      <c r="H2706" s="115"/>
      <c r="I2706" s="115"/>
      <c r="J2706" s="115"/>
      <c r="K2706" s="115"/>
      <c r="L2706" s="133" t="str">
        <f t="shared" si="852"/>
        <v/>
      </c>
      <c r="M2706" s="116" t="str">
        <f>IF(L2706="", "", L2706/Veriler!$X$1)</f>
        <v/>
      </c>
      <c r="N2706" s="116" t="str">
        <f>IF(F2706&lt;&gt;"", "İthal Girdi", IF(Veriler!T2706="", "", IF(Veriler!S2706="H", "%0,5 üzerindedir", IF(Veriler!T2706&gt;0.1, "%10 sınırı aşılmıştır.", "Uygun"))))</f>
        <v>%0,5 üzerindedir</v>
      </c>
      <c r="O2706" s="116" t="str">
        <f t="shared" si="853"/>
        <v xml:space="preserve"> </v>
      </c>
      <c r="P2706" s="117"/>
      <c r="Q2706" s="118"/>
      <c r="R2706" s="119" t="str">
        <f t="shared" si="854"/>
        <v/>
      </c>
      <c r="S2706" s="133">
        <f>IFERROR(IF(M2706&lt;=0.005,IF(F2706="",L2706,0),IF(F2706&lt;&gt;"",0,IF(P2706="",0,IF(P2706="H",0,IF(Q2706&lt;Veriler!$G$2,L2706*Veriler!$G$2,L2706*Q2706)))))," ")</f>
        <v>0</v>
      </c>
      <c r="T2706" s="133">
        <f>IF(Veriler!T2706&lt;=0.1, S2706, IF(AND(Veriler!T2706&gt;0.1, F2706="", P2706="E"), IF(Q2706&gt;Veriler!$G$2, Q2706*S2706, IF(Q2706&lt;Veriler!$G$2, Veriler!$G$2*S2706, Q2706*S2706)), 0))</f>
        <v>0</v>
      </c>
      <c r="U2706" s="133" t="str">
        <f t="shared" si="855"/>
        <v xml:space="preserve"> </v>
      </c>
      <c r="V2706" s="134" t="str">
        <f>IFERROR(IF(O2706="%10 sınırı aşılmıştır.",L2706-T2706,IFERROR(IF(F2706="",IF(S2706=1,0,IF(L2706-S2706=0,"",L2706-S2706)),IF(Veriler!M2706="",L2706,IF(L2706*Veriler!M2706=0,"",L2706*Veriler!M2706))),L2706)),0)</f>
        <v/>
      </c>
      <c r="W2706" s="146"/>
      <c r="X2706" s="146"/>
      <c r="Y2706" s="146"/>
    </row>
    <row r="2707" spans="1:25" s="99" customFormat="1" ht="54.75" customHeight="1" x14ac:dyDescent="0.25">
      <c r="A2707" s="96">
        <f t="shared" si="856"/>
        <v>1993</v>
      </c>
      <c r="B2707" s="175"/>
      <c r="C2707" s="176"/>
      <c r="D2707" s="113"/>
      <c r="E2707" s="115"/>
      <c r="F2707" s="174"/>
      <c r="G2707" s="114" t="str">
        <f t="shared" si="851"/>
        <v/>
      </c>
      <c r="H2707" s="115"/>
      <c r="I2707" s="115"/>
      <c r="J2707" s="115"/>
      <c r="K2707" s="115"/>
      <c r="L2707" s="133" t="str">
        <f t="shared" si="852"/>
        <v/>
      </c>
      <c r="M2707" s="116" t="str">
        <f>IF(L2707="", "", L2707/Veriler!$X$1)</f>
        <v/>
      </c>
      <c r="N2707" s="116" t="str">
        <f>IF(F2707&lt;&gt;"", "İthal Girdi", IF(Veriler!T2707="", "", IF(Veriler!S2707="H", "%0,5 üzerindedir", IF(Veriler!T2707&gt;0.1, "%10 sınırı aşılmıştır.", "Uygun"))))</f>
        <v>%0,5 üzerindedir</v>
      </c>
      <c r="O2707" s="116" t="str">
        <f t="shared" si="853"/>
        <v xml:space="preserve"> </v>
      </c>
      <c r="P2707" s="117"/>
      <c r="Q2707" s="118"/>
      <c r="R2707" s="119" t="str">
        <f t="shared" si="854"/>
        <v/>
      </c>
      <c r="S2707" s="133">
        <f>IFERROR(IF(M2707&lt;=0.005,IF(F2707="",L2707,0),IF(F2707&lt;&gt;"",0,IF(P2707="",0,IF(P2707="H",0,IF(Q2707&lt;Veriler!$G$2,L2707*Veriler!$G$2,L2707*Q2707)))))," ")</f>
        <v>0</v>
      </c>
      <c r="T2707" s="133">
        <f>IF(Veriler!T2707&lt;=0.1, S2707, IF(AND(Veriler!T2707&gt;0.1, F2707="", P2707="E"), IF(Q2707&gt;Veriler!$G$2, Q2707*S2707, IF(Q2707&lt;Veriler!$G$2, Veriler!$G$2*S2707, Q2707*S2707)), 0))</f>
        <v>0</v>
      </c>
      <c r="U2707" s="133" t="str">
        <f t="shared" si="855"/>
        <v xml:space="preserve"> </v>
      </c>
      <c r="V2707" s="134" t="str">
        <f>IFERROR(IF(O2707="%10 sınırı aşılmıştır.",L2707-T2707,IFERROR(IF(F2707="",IF(S2707=1,0,IF(L2707-S2707=0,"",L2707-S2707)),IF(Veriler!M2707="",L2707,IF(L2707*Veriler!M2707=0,"",L2707*Veriler!M2707))),L2707)),0)</f>
        <v/>
      </c>
      <c r="W2707" s="146"/>
      <c r="X2707" s="146"/>
      <c r="Y2707" s="146"/>
    </row>
    <row r="2708" spans="1:25" s="99" customFormat="1" ht="54.75" customHeight="1" x14ac:dyDescent="0.25">
      <c r="A2708" s="96">
        <f t="shared" si="856"/>
        <v>1994</v>
      </c>
      <c r="B2708" s="175"/>
      <c r="C2708" s="176"/>
      <c r="D2708" s="113"/>
      <c r="E2708" s="115"/>
      <c r="F2708" s="174"/>
      <c r="G2708" s="114" t="str">
        <f t="shared" si="851"/>
        <v/>
      </c>
      <c r="H2708" s="115"/>
      <c r="I2708" s="115"/>
      <c r="J2708" s="115"/>
      <c r="K2708" s="115"/>
      <c r="L2708" s="133" t="str">
        <f t="shared" si="852"/>
        <v/>
      </c>
      <c r="M2708" s="116" t="str">
        <f>IF(L2708="", "", L2708/Veriler!$X$1)</f>
        <v/>
      </c>
      <c r="N2708" s="116" t="str">
        <f>IF(F2708&lt;&gt;"", "İthal Girdi", IF(Veriler!T2708="", "", IF(Veriler!S2708="H", "%0,5 üzerindedir", IF(Veriler!T2708&gt;0.1, "%10 sınırı aşılmıştır.", "Uygun"))))</f>
        <v>%0,5 üzerindedir</v>
      </c>
      <c r="O2708" s="116" t="str">
        <f t="shared" si="853"/>
        <v xml:space="preserve"> </v>
      </c>
      <c r="P2708" s="117"/>
      <c r="Q2708" s="118"/>
      <c r="R2708" s="119" t="str">
        <f t="shared" si="854"/>
        <v/>
      </c>
      <c r="S2708" s="133">
        <f>IFERROR(IF(M2708&lt;=0.005,IF(F2708="",L2708,0),IF(F2708&lt;&gt;"",0,IF(P2708="",0,IF(P2708="H",0,IF(Q2708&lt;Veriler!$G$2,L2708*Veriler!$G$2,L2708*Q2708)))))," ")</f>
        <v>0</v>
      </c>
      <c r="T2708" s="133">
        <f>IF(Veriler!T2708&lt;=0.1, S2708, IF(AND(Veriler!T2708&gt;0.1, F2708="", P2708="E"), IF(Q2708&gt;Veriler!$G$2, Q2708*S2708, IF(Q2708&lt;Veriler!$G$2, Veriler!$G$2*S2708, Q2708*S2708)), 0))</f>
        <v>0</v>
      </c>
      <c r="U2708" s="133" t="str">
        <f t="shared" si="855"/>
        <v xml:space="preserve"> </v>
      </c>
      <c r="V2708" s="134" t="str">
        <f>IFERROR(IF(O2708="%10 sınırı aşılmıştır.",L2708-T2708,IFERROR(IF(F2708="",IF(S2708=1,0,IF(L2708-S2708=0,"",L2708-S2708)),IF(Veriler!M2708="",L2708,IF(L2708*Veriler!M2708=0,"",L2708*Veriler!M2708))),L2708)),0)</f>
        <v/>
      </c>
      <c r="W2708" s="146"/>
      <c r="X2708" s="146"/>
      <c r="Y2708" s="146"/>
    </row>
    <row r="2709" spans="1:25" s="99" customFormat="1" ht="54.75" customHeight="1" x14ac:dyDescent="0.25">
      <c r="A2709" s="96">
        <f t="shared" si="856"/>
        <v>1995</v>
      </c>
      <c r="B2709" s="175"/>
      <c r="C2709" s="176"/>
      <c r="D2709" s="113"/>
      <c r="E2709" s="115"/>
      <c r="F2709" s="174"/>
      <c r="G2709" s="114" t="str">
        <f t="shared" si="851"/>
        <v/>
      </c>
      <c r="H2709" s="115"/>
      <c r="I2709" s="115"/>
      <c r="J2709" s="115"/>
      <c r="K2709" s="115"/>
      <c r="L2709" s="133" t="str">
        <f t="shared" si="852"/>
        <v/>
      </c>
      <c r="M2709" s="116" t="str">
        <f>IF(L2709="", "", L2709/Veriler!$X$1)</f>
        <v/>
      </c>
      <c r="N2709" s="116" t="str">
        <f>IF(F2709&lt;&gt;"", "İthal Girdi", IF(Veriler!T2709="", "", IF(Veriler!S2709="H", "%0,5 üzerindedir", IF(Veriler!T2709&gt;0.1, "%10 sınırı aşılmıştır.", "Uygun"))))</f>
        <v>%0,5 üzerindedir</v>
      </c>
      <c r="O2709" s="116" t="str">
        <f t="shared" si="853"/>
        <v xml:space="preserve"> </v>
      </c>
      <c r="P2709" s="117"/>
      <c r="Q2709" s="118"/>
      <c r="R2709" s="119" t="str">
        <f t="shared" si="854"/>
        <v/>
      </c>
      <c r="S2709" s="133">
        <f>IFERROR(IF(M2709&lt;=0.005,IF(F2709="",L2709,0),IF(F2709&lt;&gt;"",0,IF(P2709="",0,IF(P2709="H",0,IF(Q2709&lt;Veriler!$G$2,L2709*Veriler!$G$2,L2709*Q2709)))))," ")</f>
        <v>0</v>
      </c>
      <c r="T2709" s="133">
        <f>IF(Veriler!T2709&lt;=0.1, S2709, IF(AND(Veriler!T2709&gt;0.1, F2709="", P2709="E"), IF(Q2709&gt;Veriler!$G$2, Q2709*S2709, IF(Q2709&lt;Veriler!$G$2, Veriler!$G$2*S2709, Q2709*S2709)), 0))</f>
        <v>0</v>
      </c>
      <c r="U2709" s="133" t="str">
        <f t="shared" si="855"/>
        <v xml:space="preserve"> </v>
      </c>
      <c r="V2709" s="134" t="str">
        <f>IFERROR(IF(O2709="%10 sınırı aşılmıştır.",L2709-T2709,IFERROR(IF(F2709="",IF(S2709=1,0,IF(L2709-S2709=0,"",L2709-S2709)),IF(Veriler!M2709="",L2709,IF(L2709*Veriler!M2709=0,"",L2709*Veriler!M2709))),L2709)),0)</f>
        <v/>
      </c>
      <c r="W2709" s="146"/>
      <c r="X2709" s="146"/>
      <c r="Y2709" s="146"/>
    </row>
    <row r="2710" spans="1:25" s="99" customFormat="1" ht="54.75" customHeight="1" x14ac:dyDescent="0.25">
      <c r="A2710" s="96">
        <f t="shared" si="856"/>
        <v>1996</v>
      </c>
      <c r="B2710" s="175"/>
      <c r="C2710" s="176"/>
      <c r="D2710" s="113"/>
      <c r="E2710" s="115"/>
      <c r="F2710" s="174"/>
      <c r="G2710" s="114" t="str">
        <f t="shared" si="851"/>
        <v/>
      </c>
      <c r="H2710" s="115"/>
      <c r="I2710" s="115"/>
      <c r="J2710" s="115"/>
      <c r="K2710" s="115"/>
      <c r="L2710" s="133" t="str">
        <f t="shared" si="852"/>
        <v/>
      </c>
      <c r="M2710" s="116" t="str">
        <f>IF(L2710="", "", L2710/Veriler!$X$1)</f>
        <v/>
      </c>
      <c r="N2710" s="116" t="str">
        <f>IF(F2710&lt;&gt;"", "İthal Girdi", IF(Veriler!T2710="", "", IF(Veriler!S2710="H", "%0,5 üzerindedir", IF(Veriler!T2710&gt;0.1, "%10 sınırı aşılmıştır.", "Uygun"))))</f>
        <v>%0,5 üzerindedir</v>
      </c>
      <c r="O2710" s="116" t="str">
        <f t="shared" si="853"/>
        <v xml:space="preserve"> </v>
      </c>
      <c r="P2710" s="117"/>
      <c r="Q2710" s="118"/>
      <c r="R2710" s="119" t="str">
        <f t="shared" si="854"/>
        <v/>
      </c>
      <c r="S2710" s="133">
        <f>IFERROR(IF(M2710&lt;=0.005,IF(F2710="",L2710,0),IF(F2710&lt;&gt;"",0,IF(P2710="",0,IF(P2710="H",0,IF(Q2710&lt;Veriler!$G$2,L2710*Veriler!$G$2,L2710*Q2710)))))," ")</f>
        <v>0</v>
      </c>
      <c r="T2710" s="133">
        <f>IF(Veriler!T2710&lt;=0.1, S2710, IF(AND(Veriler!T2710&gt;0.1, F2710="", P2710="E"), IF(Q2710&gt;Veriler!$G$2, Q2710*S2710, IF(Q2710&lt;Veriler!$G$2, Veriler!$G$2*S2710, Q2710*S2710)), 0))</f>
        <v>0</v>
      </c>
      <c r="U2710" s="133" t="str">
        <f t="shared" si="855"/>
        <v xml:space="preserve"> </v>
      </c>
      <c r="V2710" s="134" t="str">
        <f>IFERROR(IF(O2710="%10 sınırı aşılmıştır.",L2710-T2710,IFERROR(IF(F2710="",IF(S2710=1,0,IF(L2710-S2710=0,"",L2710-S2710)),IF(Veriler!M2710="",L2710,IF(L2710*Veriler!M2710=0,"",L2710*Veriler!M2710))),L2710)),0)</f>
        <v/>
      </c>
      <c r="W2710" s="146"/>
      <c r="X2710" s="146"/>
      <c r="Y2710" s="146"/>
    </row>
    <row r="2711" spans="1:25" s="99" customFormat="1" ht="54.75" customHeight="1" x14ac:dyDescent="0.25">
      <c r="A2711" s="96">
        <f t="shared" si="856"/>
        <v>1997</v>
      </c>
      <c r="B2711" s="175"/>
      <c r="C2711" s="176"/>
      <c r="D2711" s="113"/>
      <c r="E2711" s="115"/>
      <c r="F2711" s="174"/>
      <c r="G2711" s="114" t="str">
        <f t="shared" si="851"/>
        <v/>
      </c>
      <c r="H2711" s="115"/>
      <c r="I2711" s="115"/>
      <c r="J2711" s="115"/>
      <c r="K2711" s="115"/>
      <c r="L2711" s="133" t="str">
        <f t="shared" si="852"/>
        <v/>
      </c>
      <c r="M2711" s="116" t="str">
        <f>IF(L2711="", "", L2711/Veriler!$X$1)</f>
        <v/>
      </c>
      <c r="N2711" s="116" t="str">
        <f>IF(F2711&lt;&gt;"", "İthal Girdi", IF(Veriler!T2711="", "", IF(Veriler!S2711="H", "%0,5 üzerindedir", IF(Veriler!T2711&gt;0.1, "%10 sınırı aşılmıştır.", "Uygun"))))</f>
        <v>%0,5 üzerindedir</v>
      </c>
      <c r="O2711" s="116" t="str">
        <f t="shared" si="853"/>
        <v xml:space="preserve"> </v>
      </c>
      <c r="P2711" s="117"/>
      <c r="Q2711" s="118"/>
      <c r="R2711" s="119" t="str">
        <f t="shared" si="854"/>
        <v/>
      </c>
      <c r="S2711" s="133">
        <f>IFERROR(IF(M2711&lt;=0.005,IF(F2711="",L2711,0),IF(F2711&lt;&gt;"",0,IF(P2711="",0,IF(P2711="H",0,IF(Q2711&lt;Veriler!$G$2,L2711*Veriler!$G$2,L2711*Q2711)))))," ")</f>
        <v>0</v>
      </c>
      <c r="T2711" s="133">
        <f>IF(Veriler!T2711&lt;=0.1, S2711, IF(AND(Veriler!T2711&gt;0.1, F2711="", P2711="E"), IF(Q2711&gt;Veriler!$G$2, Q2711*S2711, IF(Q2711&lt;Veriler!$G$2, Veriler!$G$2*S2711, Q2711*S2711)), 0))</f>
        <v>0</v>
      </c>
      <c r="U2711" s="133" t="str">
        <f t="shared" si="855"/>
        <v xml:space="preserve"> </v>
      </c>
      <c r="V2711" s="134" t="str">
        <f>IFERROR(IF(O2711="%10 sınırı aşılmıştır.",L2711-T2711,IFERROR(IF(F2711="",IF(S2711=1,0,IF(L2711-S2711=0,"",L2711-S2711)),IF(Veriler!M2711="",L2711,IF(L2711*Veriler!M2711=0,"",L2711*Veriler!M2711))),L2711)),0)</f>
        <v/>
      </c>
      <c r="W2711" s="146"/>
      <c r="X2711" s="146"/>
      <c r="Y2711" s="146"/>
    </row>
    <row r="2712" spans="1:25" s="99" customFormat="1" ht="54.75" customHeight="1" x14ac:dyDescent="0.25">
      <c r="A2712" s="96">
        <f t="shared" si="856"/>
        <v>1998</v>
      </c>
      <c r="B2712" s="175"/>
      <c r="C2712" s="176"/>
      <c r="D2712" s="113"/>
      <c r="E2712" s="115"/>
      <c r="F2712" s="174"/>
      <c r="G2712" s="114" t="str">
        <f t="shared" si="851"/>
        <v/>
      </c>
      <c r="H2712" s="115"/>
      <c r="I2712" s="115"/>
      <c r="J2712" s="115"/>
      <c r="K2712" s="115"/>
      <c r="L2712" s="133" t="str">
        <f t="shared" si="852"/>
        <v/>
      </c>
      <c r="M2712" s="116" t="str">
        <f>IF(L2712="", "", L2712/Veriler!$X$1)</f>
        <v/>
      </c>
      <c r="N2712" s="116" t="str">
        <f>IF(F2712&lt;&gt;"", "İthal Girdi", IF(Veriler!T2712="", "", IF(Veriler!S2712="H", "%0,5 üzerindedir", IF(Veriler!T2712&gt;0.1, "%10 sınırı aşılmıştır.", "Uygun"))))</f>
        <v>%0,5 üzerindedir</v>
      </c>
      <c r="O2712" s="116" t="str">
        <f t="shared" si="853"/>
        <v xml:space="preserve"> </v>
      </c>
      <c r="P2712" s="117"/>
      <c r="Q2712" s="118"/>
      <c r="R2712" s="119" t="str">
        <f t="shared" si="854"/>
        <v/>
      </c>
      <c r="S2712" s="133">
        <f>IFERROR(IF(M2712&lt;=0.005,IF(F2712="",L2712,0),IF(F2712&lt;&gt;"",0,IF(P2712="",0,IF(P2712="H",0,IF(Q2712&lt;Veriler!$G$2,L2712*Veriler!$G$2,L2712*Q2712)))))," ")</f>
        <v>0</v>
      </c>
      <c r="T2712" s="133">
        <f>IF(Veriler!T2712&lt;=0.1, S2712, IF(AND(Veriler!T2712&gt;0.1, F2712="", P2712="E"), IF(Q2712&gt;Veriler!$G$2, Q2712*S2712, IF(Q2712&lt;Veriler!$G$2, Veriler!$G$2*S2712, Q2712*S2712)), 0))</f>
        <v>0</v>
      </c>
      <c r="U2712" s="133" t="str">
        <f t="shared" si="855"/>
        <v xml:space="preserve"> </v>
      </c>
      <c r="V2712" s="134" t="str">
        <f>IFERROR(IF(O2712="%10 sınırı aşılmıştır.",L2712-T2712,IFERROR(IF(F2712="",IF(S2712=1,0,IF(L2712-S2712=0,"",L2712-S2712)),IF(Veriler!M2712="",L2712,IF(L2712*Veriler!M2712=0,"",L2712*Veriler!M2712))),L2712)),0)</f>
        <v/>
      </c>
      <c r="W2712" s="146"/>
      <c r="X2712" s="146"/>
      <c r="Y2712" s="146"/>
    </row>
    <row r="2713" spans="1:25" s="99" customFormat="1" ht="54.75" customHeight="1" x14ac:dyDescent="0.25">
      <c r="A2713" s="96">
        <f t="shared" si="856"/>
        <v>1999</v>
      </c>
      <c r="B2713" s="175"/>
      <c r="C2713" s="176"/>
      <c r="D2713" s="113"/>
      <c r="E2713" s="115"/>
      <c r="F2713" s="174"/>
      <c r="G2713" s="114" t="str">
        <f t="shared" si="851"/>
        <v/>
      </c>
      <c r="H2713" s="115"/>
      <c r="I2713" s="115"/>
      <c r="J2713" s="115"/>
      <c r="K2713" s="115"/>
      <c r="L2713" s="133" t="str">
        <f t="shared" si="852"/>
        <v/>
      </c>
      <c r="M2713" s="116" t="str">
        <f>IF(L2713="", "", L2713/Veriler!$X$1)</f>
        <v/>
      </c>
      <c r="N2713" s="116" t="str">
        <f>IF(F2713&lt;&gt;"", "İthal Girdi", IF(Veriler!T2713="", "", IF(Veriler!S2713="H", "%0,5 üzerindedir", IF(Veriler!T2713&gt;0.1, "%10 sınırı aşılmıştır.", "Uygun"))))</f>
        <v>%0,5 üzerindedir</v>
      </c>
      <c r="O2713" s="116" t="str">
        <f t="shared" si="853"/>
        <v xml:space="preserve"> </v>
      </c>
      <c r="P2713" s="117"/>
      <c r="Q2713" s="118"/>
      <c r="R2713" s="119" t="str">
        <f t="shared" si="854"/>
        <v/>
      </c>
      <c r="S2713" s="133">
        <f>IFERROR(IF(M2713&lt;=0.005,IF(F2713="",L2713,0),IF(F2713&lt;&gt;"",0,IF(P2713="",0,IF(P2713="H",0,IF(Q2713&lt;Veriler!$G$2,L2713*Veriler!$G$2,L2713*Q2713)))))," ")</f>
        <v>0</v>
      </c>
      <c r="T2713" s="133">
        <f>IF(Veriler!T2713&lt;=0.1, S2713, IF(AND(Veriler!T2713&gt;0.1, F2713="", P2713="E"), IF(Q2713&gt;Veriler!$G$2, Q2713*S2713, IF(Q2713&lt;Veriler!$G$2, Veriler!$G$2*S2713, Q2713*S2713)), 0))</f>
        <v>0</v>
      </c>
      <c r="U2713" s="133" t="str">
        <f t="shared" si="855"/>
        <v xml:space="preserve"> </v>
      </c>
      <c r="V2713" s="134" t="str">
        <f>IFERROR(IF(O2713="%10 sınırı aşılmıştır.",L2713-T2713,IFERROR(IF(F2713="",IF(S2713=1,0,IF(L2713-S2713=0,"",L2713-S2713)),IF(Veriler!M2713="",L2713,IF(L2713*Veriler!M2713=0,"",L2713*Veriler!M2713))),L2713)),0)</f>
        <v/>
      </c>
      <c r="W2713" s="146"/>
      <c r="X2713" s="146"/>
      <c r="Y2713" s="146"/>
    </row>
    <row r="2714" spans="1:25" s="99" customFormat="1" ht="54.75" customHeight="1" x14ac:dyDescent="0.25">
      <c r="A2714" s="96">
        <f t="shared" si="856"/>
        <v>2000</v>
      </c>
      <c r="B2714" s="175"/>
      <c r="C2714" s="176"/>
      <c r="D2714" s="113"/>
      <c r="E2714" s="115"/>
      <c r="F2714" s="174"/>
      <c r="G2714" s="114" t="str">
        <f t="shared" si="851"/>
        <v/>
      </c>
      <c r="H2714" s="115"/>
      <c r="I2714" s="115"/>
      <c r="J2714" s="115"/>
      <c r="K2714" s="115"/>
      <c r="L2714" s="133" t="str">
        <f t="shared" si="852"/>
        <v/>
      </c>
      <c r="M2714" s="116" t="str">
        <f>IF(L2714="", "", L2714/Veriler!$X$1)</f>
        <v/>
      </c>
      <c r="N2714" s="116" t="str">
        <f>IF(F2714&lt;&gt;"", "İthal Girdi", IF(Veriler!T2714="", "", IF(Veriler!S2714="H", "%0,5 üzerindedir", IF(Veriler!T2714&gt;0.1, "%10 sınırı aşılmıştır.", "Uygun"))))</f>
        <v>%0,5 üzerindedir</v>
      </c>
      <c r="O2714" s="116" t="str">
        <f t="shared" si="853"/>
        <v xml:space="preserve"> </v>
      </c>
      <c r="P2714" s="117"/>
      <c r="Q2714" s="118"/>
      <c r="R2714" s="119" t="str">
        <f t="shared" si="854"/>
        <v/>
      </c>
      <c r="S2714" s="133">
        <f>IFERROR(IF(M2714&lt;=0.005,IF(F2714="",L2714,0),IF(F2714&lt;&gt;"",0,IF(P2714="",0,IF(P2714="H",0,IF(Q2714&lt;Veriler!$G$2,L2714*Veriler!$G$2,L2714*Q2714)))))," ")</f>
        <v>0</v>
      </c>
      <c r="T2714" s="133">
        <f>IF(Veriler!T2714&lt;=0.1, S2714, IF(AND(Veriler!T2714&gt;0.1, F2714="", P2714="E"), IF(Q2714&gt;Veriler!$G$2, Q2714*S2714, IF(Q2714&lt;Veriler!$G$2, Veriler!$G$2*S2714, Q2714*S2714)), 0))</f>
        <v>0</v>
      </c>
      <c r="U2714" s="133" t="str">
        <f t="shared" si="855"/>
        <v xml:space="preserve"> </v>
      </c>
      <c r="V2714" s="134" t="str">
        <f>IFERROR(IF(O2714="%10 sınırı aşılmıştır.",L2714-T2714,IFERROR(IF(F2714="",IF(S2714=1,0,IF(L2714-S2714=0,"",L2714-S2714)),IF(Veriler!M2714="",L2714,IF(L2714*Veriler!M2714=0,"",L2714*Veriler!M2714))),L2714)),0)</f>
        <v/>
      </c>
      <c r="W2714" s="146"/>
      <c r="X2714" s="146"/>
      <c r="Y2714" s="146"/>
    </row>
    <row r="2715" spans="1:25" s="99" customFormat="1" ht="54.75" customHeight="1" x14ac:dyDescent="0.25">
      <c r="A2715" s="96">
        <f t="shared" si="856"/>
        <v>2001</v>
      </c>
      <c r="B2715" s="175"/>
      <c r="C2715" s="176"/>
      <c r="D2715" s="113"/>
      <c r="E2715" s="115"/>
      <c r="F2715" s="174"/>
      <c r="G2715" s="114" t="str">
        <f t="shared" si="851"/>
        <v/>
      </c>
      <c r="H2715" s="115"/>
      <c r="I2715" s="115"/>
      <c r="J2715" s="115"/>
      <c r="K2715" s="115"/>
      <c r="L2715" s="133" t="str">
        <f t="shared" si="852"/>
        <v/>
      </c>
      <c r="M2715" s="116" t="str">
        <f>IF(L2715="", "", L2715/Veriler!$X$1)</f>
        <v/>
      </c>
      <c r="N2715" s="116" t="str">
        <f>IF(F2715&lt;&gt;"", "İthal Girdi", IF(Veriler!T2715="", "", IF(Veriler!S2715="H", "%0,5 üzerindedir", IF(Veriler!T2715&gt;0.1, "%10 sınırı aşılmıştır.", "Uygun"))))</f>
        <v>%0,5 üzerindedir</v>
      </c>
      <c r="O2715" s="116" t="str">
        <f t="shared" si="853"/>
        <v xml:space="preserve"> </v>
      </c>
      <c r="P2715" s="117"/>
      <c r="Q2715" s="118"/>
      <c r="R2715" s="119" t="str">
        <f t="shared" si="854"/>
        <v/>
      </c>
      <c r="S2715" s="133">
        <f>IFERROR(IF(M2715&lt;=0.005,IF(F2715="",L2715,0),IF(F2715&lt;&gt;"",0,IF(P2715="",0,IF(P2715="H",0,IF(Q2715&lt;Veriler!$G$2,L2715*Veriler!$G$2,L2715*Q2715)))))," ")</f>
        <v>0</v>
      </c>
      <c r="T2715" s="133">
        <f>IF(Veriler!T2715&lt;=0.1, S2715, IF(AND(Veriler!T2715&gt;0.1, F2715="", P2715="E"), IF(Q2715&gt;Veriler!$G$2, Q2715*S2715, IF(Q2715&lt;Veriler!$G$2, Veriler!$G$2*S2715, Q2715*S2715)), 0))</f>
        <v>0</v>
      </c>
      <c r="U2715" s="133" t="str">
        <f t="shared" si="855"/>
        <v xml:space="preserve"> </v>
      </c>
      <c r="V2715" s="134" t="str">
        <f>IFERROR(IF(O2715="%10 sınırı aşılmıştır.",L2715-T2715,IFERROR(IF(F2715="",IF(S2715=1,0,IF(L2715-S2715=0,"",L2715-S2715)),IF(Veriler!M2715="",L2715,IF(L2715*Veriler!M2715=0,"",L2715*Veriler!M2715))),L2715)),0)</f>
        <v/>
      </c>
      <c r="W2715" s="146"/>
      <c r="X2715" s="146"/>
      <c r="Y2715" s="146"/>
    </row>
    <row r="2716" spans="1:25" s="99" customFormat="1" ht="54.75" customHeight="1" x14ac:dyDescent="0.25">
      <c r="A2716" s="96">
        <f t="shared" si="856"/>
        <v>2002</v>
      </c>
      <c r="B2716" s="175"/>
      <c r="C2716" s="176"/>
      <c r="D2716" s="113"/>
      <c r="E2716" s="115"/>
      <c r="F2716" s="174"/>
      <c r="G2716" s="114" t="str">
        <f t="shared" si="851"/>
        <v/>
      </c>
      <c r="H2716" s="115"/>
      <c r="I2716" s="115"/>
      <c r="J2716" s="115"/>
      <c r="K2716" s="115"/>
      <c r="L2716" s="133" t="str">
        <f t="shared" si="852"/>
        <v/>
      </c>
      <c r="M2716" s="116" t="str">
        <f>IF(L2716="", "", L2716/Veriler!$X$1)</f>
        <v/>
      </c>
      <c r="N2716" s="116" t="str">
        <f>IF(F2716&lt;&gt;"", "İthal Girdi", IF(Veriler!T2716="", "", IF(Veriler!S2716="H", "%0,5 üzerindedir", IF(Veriler!T2716&gt;0.1, "%10 sınırı aşılmıştır.", "Uygun"))))</f>
        <v>%0,5 üzerindedir</v>
      </c>
      <c r="O2716" s="116" t="str">
        <f t="shared" si="853"/>
        <v xml:space="preserve"> </v>
      </c>
      <c r="P2716" s="117"/>
      <c r="Q2716" s="118"/>
      <c r="R2716" s="119" t="str">
        <f t="shared" si="854"/>
        <v/>
      </c>
      <c r="S2716" s="133">
        <f>IFERROR(IF(M2716&lt;=0.005,IF(F2716="",L2716,0),IF(F2716&lt;&gt;"",0,IF(P2716="",0,IF(P2716="H",0,IF(Q2716&lt;Veriler!$G$2,L2716*Veriler!$G$2,L2716*Q2716)))))," ")</f>
        <v>0</v>
      </c>
      <c r="T2716" s="133">
        <f>IF(Veriler!T2716&lt;=0.1, S2716, IF(AND(Veriler!T2716&gt;0.1, F2716="", P2716="E"), IF(Q2716&gt;Veriler!$G$2, Q2716*S2716, IF(Q2716&lt;Veriler!$G$2, Veriler!$G$2*S2716, Q2716*S2716)), 0))</f>
        <v>0</v>
      </c>
      <c r="U2716" s="133" t="str">
        <f t="shared" si="855"/>
        <v xml:space="preserve"> </v>
      </c>
      <c r="V2716" s="134" t="str">
        <f>IFERROR(IF(O2716="%10 sınırı aşılmıştır.",L2716-T2716,IFERROR(IF(F2716="",IF(S2716=1,0,IF(L2716-S2716=0,"",L2716-S2716)),IF(Veriler!M2716="",L2716,IF(L2716*Veriler!M2716=0,"",L2716*Veriler!M2716))),L2716)),0)</f>
        <v/>
      </c>
      <c r="W2716" s="146"/>
      <c r="X2716" s="146"/>
      <c r="Y2716" s="146"/>
    </row>
    <row r="2717" spans="1:25" s="99" customFormat="1" ht="36" hidden="1" customHeight="1" x14ac:dyDescent="0.25">
      <c r="A2717" s="101"/>
      <c r="B2717" s="191" t="s">
        <v>16</v>
      </c>
      <c r="C2717" s="176"/>
      <c r="D2717" s="120"/>
      <c r="E2717" s="171"/>
      <c r="F2717" s="172"/>
      <c r="G2717" s="121"/>
      <c r="H2717" s="115"/>
      <c r="I2717" s="115"/>
      <c r="J2717" s="115"/>
      <c r="K2717" s="115"/>
      <c r="L2717" s="121"/>
      <c r="M2717" s="121"/>
      <c r="N2717" s="121"/>
      <c r="O2717" s="121"/>
      <c r="P2717" s="120"/>
      <c r="Q2717" s="120"/>
      <c r="R2717" s="183"/>
      <c r="S2717" s="184"/>
      <c r="T2717" s="121"/>
      <c r="U2717" s="121"/>
      <c r="V2717" s="121"/>
      <c r="W2717" s="146"/>
      <c r="X2717" s="146"/>
      <c r="Y2717" s="146"/>
    </row>
    <row r="2718" spans="1:25" s="99" customFormat="1" ht="54.75" customHeight="1" x14ac:dyDescent="0.25">
      <c r="A2718" s="96">
        <f>A2716+1</f>
        <v>2003</v>
      </c>
      <c r="B2718" s="175"/>
      <c r="C2718" s="176"/>
      <c r="D2718" s="113"/>
      <c r="E2718" s="115"/>
      <c r="F2718" s="174"/>
      <c r="G2718" s="114" t="str">
        <f t="shared" ref="G2718:G2731" si="857">IF(AND(F2718&lt;&gt;"",V2718&lt;&gt;"",L2718&lt;&gt;0),V2718/L2718,"")</f>
        <v/>
      </c>
      <c r="H2718" s="115"/>
      <c r="I2718" s="115"/>
      <c r="J2718" s="115"/>
      <c r="K2718" s="115"/>
      <c r="L2718" s="133" t="str">
        <f t="shared" ref="L2718:L2731" si="858">IF(AND(H2718&lt;&gt;0, J2718&lt;&gt;0, K2718&lt;&gt;0), H2718*J2718*K2718, "")</f>
        <v/>
      </c>
      <c r="M2718" s="116" t="str">
        <f>IF(L2718="", "", L2718/Veriler!$X$1)</f>
        <v/>
      </c>
      <c r="N2718" s="116" t="str">
        <f>IF(F2718&lt;&gt;"", "İthal Girdi", IF(Veriler!T2718="", "", IF(Veriler!S2718="H", "%0,5 üzerindedir", IF(Veriler!T2718&gt;0.1, "%10 sınırı aşılmıştır.", "Uygun"))))</f>
        <v>%0,5 üzerindedir</v>
      </c>
      <c r="O2718" s="116" t="str">
        <f t="shared" ref="O2718:O2731" si="859">IF(M2718=""," ",N2718)</f>
        <v xml:space="preserve"> </v>
      </c>
      <c r="P2718" s="117"/>
      <c r="Q2718" s="118"/>
      <c r="R2718" s="119" t="str">
        <f t="shared" ref="R2718:R2731" si="860">IFERROR(IF(AND(T2718&lt;&gt;"",L2718&lt;&gt;"",L2718&lt;&gt;0,T2718&lt;&gt;0),T2718/L2718,"")," ")</f>
        <v/>
      </c>
      <c r="S2718" s="133">
        <f>IFERROR(IF(M2718&lt;=0.005,IF(F2718="",L2718,0),IF(F2718&lt;&gt;"",0,IF(P2718="",0,IF(P2718="H",0,IF(Q2718&lt;Veriler!$G$2,L2718*Veriler!$G$2,L2718*Q2718)))))," ")</f>
        <v>0</v>
      </c>
      <c r="T2718" s="133">
        <f>IF(Veriler!T2718&lt;=0.1, S2718, IF(AND(Veriler!T2718&gt;0.1, F2718="", P2718="E"), IF(Q2718&gt;Veriler!$G$2, Q2718*S2718, IF(Q2718&lt;Veriler!$G$2, Veriler!$G$2*S2718, Q2718*S2718)), 0))</f>
        <v>0</v>
      </c>
      <c r="U2718" s="133" t="str">
        <f t="shared" ref="U2718:U2731" si="861">IF(T2718=0," ",T2718)</f>
        <v xml:space="preserve"> </v>
      </c>
      <c r="V2718" s="134" t="str">
        <f>IFERROR(IF(O2718="%10 sınırı aşılmıştır.",L2718-T2718,IFERROR(IF(F2718="",IF(S2718=1,0,IF(L2718-S2718=0,"",L2718-S2718)),IF(Veriler!M2718="",L2718,IF(L2718*Veriler!M2718=0,"",L2718*Veriler!M2718))),L2718)),0)</f>
        <v/>
      </c>
      <c r="W2718" s="146"/>
      <c r="X2718" s="146"/>
      <c r="Y2718" s="146"/>
    </row>
    <row r="2719" spans="1:25" s="99" customFormat="1" ht="54.75" customHeight="1" x14ac:dyDescent="0.25">
      <c r="A2719" s="96">
        <f t="shared" ref="A2719:A2731" si="862">A2718+1</f>
        <v>2004</v>
      </c>
      <c r="B2719" s="175"/>
      <c r="C2719" s="176"/>
      <c r="D2719" s="113"/>
      <c r="E2719" s="115"/>
      <c r="F2719" s="174"/>
      <c r="G2719" s="114" t="str">
        <f t="shared" si="857"/>
        <v/>
      </c>
      <c r="H2719" s="115"/>
      <c r="I2719" s="115"/>
      <c r="J2719" s="115"/>
      <c r="K2719" s="115"/>
      <c r="L2719" s="133" t="str">
        <f t="shared" si="858"/>
        <v/>
      </c>
      <c r="M2719" s="116" t="str">
        <f>IF(L2719="", "", L2719/Veriler!$X$1)</f>
        <v/>
      </c>
      <c r="N2719" s="116" t="str">
        <f>IF(F2719&lt;&gt;"", "İthal Girdi", IF(Veriler!T2719="", "", IF(Veriler!S2719="H", "%0,5 üzerindedir", IF(Veriler!T2719&gt;0.1, "%10 sınırı aşılmıştır.", "Uygun"))))</f>
        <v>%0,5 üzerindedir</v>
      </c>
      <c r="O2719" s="116" t="str">
        <f t="shared" si="859"/>
        <v xml:space="preserve"> </v>
      </c>
      <c r="P2719" s="117"/>
      <c r="Q2719" s="118"/>
      <c r="R2719" s="119" t="str">
        <f t="shared" si="860"/>
        <v/>
      </c>
      <c r="S2719" s="133">
        <f>IFERROR(IF(M2719&lt;=0.005,IF(F2719="",L2719,0),IF(F2719&lt;&gt;"",0,IF(P2719="",0,IF(P2719="H",0,IF(Q2719&lt;Veriler!$G$2,L2719*Veriler!$G$2,L2719*Q2719)))))," ")</f>
        <v>0</v>
      </c>
      <c r="T2719" s="133">
        <f>IF(Veriler!T2719&lt;=0.1, S2719, IF(AND(Veriler!T2719&gt;0.1, F2719="", P2719="E"), IF(Q2719&gt;Veriler!$G$2, Q2719*S2719, IF(Q2719&lt;Veriler!$G$2, Veriler!$G$2*S2719, Q2719*S2719)), 0))</f>
        <v>0</v>
      </c>
      <c r="U2719" s="133" t="str">
        <f t="shared" si="861"/>
        <v xml:space="preserve"> </v>
      </c>
      <c r="V2719" s="134" t="str">
        <f>IFERROR(IF(O2719="%10 sınırı aşılmıştır.",L2719-T2719,IFERROR(IF(F2719="",IF(S2719=1,0,IF(L2719-S2719=0,"",L2719-S2719)),IF(Veriler!M2719="",L2719,IF(L2719*Veriler!M2719=0,"",L2719*Veriler!M2719))),L2719)),0)</f>
        <v/>
      </c>
      <c r="W2719" s="146"/>
      <c r="X2719" s="146"/>
      <c r="Y2719" s="146"/>
    </row>
    <row r="2720" spans="1:25" s="99" customFormat="1" ht="54.75" customHeight="1" x14ac:dyDescent="0.25">
      <c r="A2720" s="96">
        <f t="shared" si="862"/>
        <v>2005</v>
      </c>
      <c r="B2720" s="175"/>
      <c r="C2720" s="176"/>
      <c r="D2720" s="113"/>
      <c r="E2720" s="115"/>
      <c r="F2720" s="174"/>
      <c r="G2720" s="114" t="str">
        <f t="shared" si="857"/>
        <v/>
      </c>
      <c r="H2720" s="115"/>
      <c r="I2720" s="115"/>
      <c r="J2720" s="115"/>
      <c r="K2720" s="115"/>
      <c r="L2720" s="133" t="str">
        <f t="shared" si="858"/>
        <v/>
      </c>
      <c r="M2720" s="116" t="str">
        <f>IF(L2720="", "", L2720/Veriler!$X$1)</f>
        <v/>
      </c>
      <c r="N2720" s="116" t="str">
        <f>IF(F2720&lt;&gt;"", "İthal Girdi", IF(Veriler!T2720="", "", IF(Veriler!S2720="H", "%0,5 üzerindedir", IF(Veriler!T2720&gt;0.1, "%10 sınırı aşılmıştır.", "Uygun"))))</f>
        <v>%0,5 üzerindedir</v>
      </c>
      <c r="O2720" s="116" t="str">
        <f t="shared" si="859"/>
        <v xml:space="preserve"> </v>
      </c>
      <c r="P2720" s="117"/>
      <c r="Q2720" s="118"/>
      <c r="R2720" s="119" t="str">
        <f t="shared" si="860"/>
        <v/>
      </c>
      <c r="S2720" s="133">
        <f>IFERROR(IF(M2720&lt;=0.005,IF(F2720="",L2720,0),IF(F2720&lt;&gt;"",0,IF(P2720="",0,IF(P2720="H",0,IF(Q2720&lt;Veriler!$G$2,L2720*Veriler!$G$2,L2720*Q2720)))))," ")</f>
        <v>0</v>
      </c>
      <c r="T2720" s="133">
        <f>IF(Veriler!T2720&lt;=0.1, S2720, IF(AND(Veriler!T2720&gt;0.1, F2720="", P2720="E"), IF(Q2720&gt;Veriler!$G$2, Q2720*S2720, IF(Q2720&lt;Veriler!$G$2, Veriler!$G$2*S2720, Q2720*S2720)), 0))</f>
        <v>0</v>
      </c>
      <c r="U2720" s="133" t="str">
        <f t="shared" si="861"/>
        <v xml:space="preserve"> </v>
      </c>
      <c r="V2720" s="134" t="str">
        <f>IFERROR(IF(O2720="%10 sınırı aşılmıştır.",L2720-T2720,IFERROR(IF(F2720="",IF(S2720=1,0,IF(L2720-S2720=0,"",L2720-S2720)),IF(Veriler!M2720="",L2720,IF(L2720*Veriler!M2720=0,"",L2720*Veriler!M2720))),L2720)),0)</f>
        <v/>
      </c>
      <c r="W2720" s="146"/>
      <c r="X2720" s="146"/>
      <c r="Y2720" s="146"/>
    </row>
    <row r="2721" spans="1:25" s="99" customFormat="1" ht="54.75" customHeight="1" x14ac:dyDescent="0.25">
      <c r="A2721" s="96">
        <f t="shared" si="862"/>
        <v>2006</v>
      </c>
      <c r="B2721" s="175"/>
      <c r="C2721" s="176"/>
      <c r="D2721" s="113"/>
      <c r="E2721" s="115"/>
      <c r="F2721" s="174"/>
      <c r="G2721" s="114" t="str">
        <f t="shared" si="857"/>
        <v/>
      </c>
      <c r="H2721" s="115"/>
      <c r="I2721" s="115"/>
      <c r="J2721" s="115"/>
      <c r="K2721" s="115"/>
      <c r="L2721" s="133" t="str">
        <f t="shared" si="858"/>
        <v/>
      </c>
      <c r="M2721" s="116" t="str">
        <f>IF(L2721="", "", L2721/Veriler!$X$1)</f>
        <v/>
      </c>
      <c r="N2721" s="116" t="str">
        <f>IF(F2721&lt;&gt;"", "İthal Girdi", IF(Veriler!T2721="", "", IF(Veriler!S2721="H", "%0,5 üzerindedir", IF(Veriler!T2721&gt;0.1, "%10 sınırı aşılmıştır.", "Uygun"))))</f>
        <v>%0,5 üzerindedir</v>
      </c>
      <c r="O2721" s="116" t="str">
        <f t="shared" si="859"/>
        <v xml:space="preserve"> </v>
      </c>
      <c r="P2721" s="117"/>
      <c r="Q2721" s="118"/>
      <c r="R2721" s="119" t="str">
        <f t="shared" si="860"/>
        <v/>
      </c>
      <c r="S2721" s="133">
        <f>IFERROR(IF(M2721&lt;=0.005,IF(F2721="",L2721,0),IF(F2721&lt;&gt;"",0,IF(P2721="",0,IF(P2721="H",0,IF(Q2721&lt;Veriler!$G$2,L2721*Veriler!$G$2,L2721*Q2721)))))," ")</f>
        <v>0</v>
      </c>
      <c r="T2721" s="133">
        <f>IF(Veriler!T2721&lt;=0.1, S2721, IF(AND(Veriler!T2721&gt;0.1, F2721="", P2721="E"), IF(Q2721&gt;Veriler!$G$2, Q2721*S2721, IF(Q2721&lt;Veriler!$G$2, Veriler!$G$2*S2721, Q2721*S2721)), 0))</f>
        <v>0</v>
      </c>
      <c r="U2721" s="133" t="str">
        <f t="shared" si="861"/>
        <v xml:space="preserve"> </v>
      </c>
      <c r="V2721" s="134" t="str">
        <f>IFERROR(IF(O2721="%10 sınırı aşılmıştır.",L2721-T2721,IFERROR(IF(F2721="",IF(S2721=1,0,IF(L2721-S2721=0,"",L2721-S2721)),IF(Veriler!M2721="",L2721,IF(L2721*Veriler!M2721=0,"",L2721*Veriler!M2721))),L2721)),0)</f>
        <v/>
      </c>
      <c r="W2721" s="146"/>
      <c r="X2721" s="146"/>
      <c r="Y2721" s="146"/>
    </row>
    <row r="2722" spans="1:25" s="99" customFormat="1" ht="54.75" customHeight="1" x14ac:dyDescent="0.25">
      <c r="A2722" s="96">
        <f t="shared" si="862"/>
        <v>2007</v>
      </c>
      <c r="B2722" s="175"/>
      <c r="C2722" s="176"/>
      <c r="D2722" s="113"/>
      <c r="E2722" s="115"/>
      <c r="F2722" s="174"/>
      <c r="G2722" s="114" t="str">
        <f t="shared" si="857"/>
        <v/>
      </c>
      <c r="H2722" s="115"/>
      <c r="I2722" s="115"/>
      <c r="J2722" s="115"/>
      <c r="K2722" s="115"/>
      <c r="L2722" s="133" t="str">
        <f t="shared" si="858"/>
        <v/>
      </c>
      <c r="M2722" s="116" t="str">
        <f>IF(L2722="", "", L2722/Veriler!$X$1)</f>
        <v/>
      </c>
      <c r="N2722" s="116" t="str">
        <f>IF(F2722&lt;&gt;"", "İthal Girdi", IF(Veriler!T2722="", "", IF(Veriler!S2722="H", "%0,5 üzerindedir", IF(Veriler!T2722&gt;0.1, "%10 sınırı aşılmıştır.", "Uygun"))))</f>
        <v>%0,5 üzerindedir</v>
      </c>
      <c r="O2722" s="116" t="str">
        <f t="shared" si="859"/>
        <v xml:space="preserve"> </v>
      </c>
      <c r="P2722" s="117"/>
      <c r="Q2722" s="118"/>
      <c r="R2722" s="119" t="str">
        <f t="shared" si="860"/>
        <v/>
      </c>
      <c r="S2722" s="133">
        <f>IFERROR(IF(M2722&lt;=0.005,IF(F2722="",L2722,0),IF(F2722&lt;&gt;"",0,IF(P2722="",0,IF(P2722="H",0,IF(Q2722&lt;Veriler!$G$2,L2722*Veriler!$G$2,L2722*Q2722)))))," ")</f>
        <v>0</v>
      </c>
      <c r="T2722" s="133">
        <f>IF(Veriler!T2722&lt;=0.1, S2722, IF(AND(Veriler!T2722&gt;0.1, F2722="", P2722="E"), IF(Q2722&gt;Veriler!$G$2, Q2722*S2722, IF(Q2722&lt;Veriler!$G$2, Veriler!$G$2*S2722, Q2722*S2722)), 0))</f>
        <v>0</v>
      </c>
      <c r="U2722" s="133" t="str">
        <f t="shared" si="861"/>
        <v xml:space="preserve"> </v>
      </c>
      <c r="V2722" s="134" t="str">
        <f>IFERROR(IF(O2722="%10 sınırı aşılmıştır.",L2722-T2722,IFERROR(IF(F2722="",IF(S2722=1,0,IF(L2722-S2722=0,"",L2722-S2722)),IF(Veriler!M2722="",L2722,IF(L2722*Veriler!M2722=0,"",L2722*Veriler!M2722))),L2722)),0)</f>
        <v/>
      </c>
      <c r="W2722" s="146"/>
      <c r="X2722" s="146"/>
      <c r="Y2722" s="146"/>
    </row>
    <row r="2723" spans="1:25" s="99" customFormat="1" ht="54.75" customHeight="1" x14ac:dyDescent="0.25">
      <c r="A2723" s="96">
        <f t="shared" si="862"/>
        <v>2008</v>
      </c>
      <c r="B2723" s="175"/>
      <c r="C2723" s="176"/>
      <c r="D2723" s="113"/>
      <c r="E2723" s="115"/>
      <c r="F2723" s="174"/>
      <c r="G2723" s="114" t="str">
        <f t="shared" si="857"/>
        <v/>
      </c>
      <c r="H2723" s="115"/>
      <c r="I2723" s="115"/>
      <c r="J2723" s="115"/>
      <c r="K2723" s="115"/>
      <c r="L2723" s="133" t="str">
        <f t="shared" si="858"/>
        <v/>
      </c>
      <c r="M2723" s="116" t="str">
        <f>IF(L2723="", "", L2723/Veriler!$X$1)</f>
        <v/>
      </c>
      <c r="N2723" s="116" t="str">
        <f>IF(F2723&lt;&gt;"", "İthal Girdi", IF(Veriler!T2723="", "", IF(Veriler!S2723="H", "%0,5 üzerindedir", IF(Veriler!T2723&gt;0.1, "%10 sınırı aşılmıştır.", "Uygun"))))</f>
        <v>%0,5 üzerindedir</v>
      </c>
      <c r="O2723" s="116" t="str">
        <f t="shared" si="859"/>
        <v xml:space="preserve"> </v>
      </c>
      <c r="P2723" s="117"/>
      <c r="Q2723" s="118"/>
      <c r="R2723" s="119" t="str">
        <f t="shared" si="860"/>
        <v/>
      </c>
      <c r="S2723" s="133">
        <f>IFERROR(IF(M2723&lt;=0.005,IF(F2723="",L2723,0),IF(F2723&lt;&gt;"",0,IF(P2723="",0,IF(P2723="H",0,IF(Q2723&lt;Veriler!$G$2,L2723*Veriler!$G$2,L2723*Q2723)))))," ")</f>
        <v>0</v>
      </c>
      <c r="T2723" s="133">
        <f>IF(Veriler!T2723&lt;=0.1, S2723, IF(AND(Veriler!T2723&gt;0.1, F2723="", P2723="E"), IF(Q2723&gt;Veriler!$G$2, Q2723*S2723, IF(Q2723&lt;Veriler!$G$2, Veriler!$G$2*S2723, Q2723*S2723)), 0))</f>
        <v>0</v>
      </c>
      <c r="U2723" s="133" t="str">
        <f t="shared" si="861"/>
        <v xml:space="preserve"> </v>
      </c>
      <c r="V2723" s="134" t="str">
        <f>IFERROR(IF(O2723="%10 sınırı aşılmıştır.",L2723-T2723,IFERROR(IF(F2723="",IF(S2723=1,0,IF(L2723-S2723=0,"",L2723-S2723)),IF(Veriler!M2723="",L2723,IF(L2723*Veriler!M2723=0,"",L2723*Veriler!M2723))),L2723)),0)</f>
        <v/>
      </c>
      <c r="W2723" s="146"/>
      <c r="X2723" s="146"/>
      <c r="Y2723" s="146"/>
    </row>
    <row r="2724" spans="1:25" s="99" customFormat="1" ht="54.75" customHeight="1" x14ac:dyDescent="0.25">
      <c r="A2724" s="96">
        <f t="shared" si="862"/>
        <v>2009</v>
      </c>
      <c r="B2724" s="175"/>
      <c r="C2724" s="176"/>
      <c r="D2724" s="113"/>
      <c r="E2724" s="115"/>
      <c r="F2724" s="174"/>
      <c r="G2724" s="114" t="str">
        <f t="shared" si="857"/>
        <v/>
      </c>
      <c r="H2724" s="115"/>
      <c r="I2724" s="115"/>
      <c r="J2724" s="115"/>
      <c r="K2724" s="115"/>
      <c r="L2724" s="133" t="str">
        <f t="shared" si="858"/>
        <v/>
      </c>
      <c r="M2724" s="116" t="str">
        <f>IF(L2724="", "", L2724/Veriler!$X$1)</f>
        <v/>
      </c>
      <c r="N2724" s="116" t="str">
        <f>IF(F2724&lt;&gt;"", "İthal Girdi", IF(Veriler!T2724="", "", IF(Veriler!S2724="H", "%0,5 üzerindedir", IF(Veriler!T2724&gt;0.1, "%10 sınırı aşılmıştır.", "Uygun"))))</f>
        <v>%0,5 üzerindedir</v>
      </c>
      <c r="O2724" s="116" t="str">
        <f t="shared" si="859"/>
        <v xml:space="preserve"> </v>
      </c>
      <c r="P2724" s="117"/>
      <c r="Q2724" s="118"/>
      <c r="R2724" s="119" t="str">
        <f t="shared" si="860"/>
        <v/>
      </c>
      <c r="S2724" s="133">
        <f>IFERROR(IF(M2724&lt;=0.005,IF(F2724="",L2724,0),IF(F2724&lt;&gt;"",0,IF(P2724="",0,IF(P2724="H",0,IF(Q2724&lt;Veriler!$G$2,L2724*Veriler!$G$2,L2724*Q2724)))))," ")</f>
        <v>0</v>
      </c>
      <c r="T2724" s="133">
        <f>IF(Veriler!T2724&lt;=0.1, S2724, IF(AND(Veriler!T2724&gt;0.1, F2724="", P2724="E"), IF(Q2724&gt;Veriler!$G$2, Q2724*S2724, IF(Q2724&lt;Veriler!$G$2, Veriler!$G$2*S2724, Q2724*S2724)), 0))</f>
        <v>0</v>
      </c>
      <c r="U2724" s="133" t="str">
        <f t="shared" si="861"/>
        <v xml:space="preserve"> </v>
      </c>
      <c r="V2724" s="134" t="str">
        <f>IFERROR(IF(O2724="%10 sınırı aşılmıştır.",L2724-T2724,IFERROR(IF(F2724="",IF(S2724=1,0,IF(L2724-S2724=0,"",L2724-S2724)),IF(Veriler!M2724="",L2724,IF(L2724*Veriler!M2724=0,"",L2724*Veriler!M2724))),L2724)),0)</f>
        <v/>
      </c>
      <c r="W2724" s="146"/>
      <c r="X2724" s="146"/>
      <c r="Y2724" s="146"/>
    </row>
    <row r="2725" spans="1:25" s="99" customFormat="1" ht="54.75" customHeight="1" x14ac:dyDescent="0.25">
      <c r="A2725" s="96">
        <f t="shared" si="862"/>
        <v>2010</v>
      </c>
      <c r="B2725" s="175"/>
      <c r="C2725" s="176"/>
      <c r="D2725" s="113"/>
      <c r="E2725" s="115"/>
      <c r="F2725" s="174"/>
      <c r="G2725" s="114" t="str">
        <f t="shared" si="857"/>
        <v/>
      </c>
      <c r="H2725" s="115"/>
      <c r="I2725" s="115"/>
      <c r="J2725" s="115"/>
      <c r="K2725" s="115"/>
      <c r="L2725" s="133" t="str">
        <f t="shared" si="858"/>
        <v/>
      </c>
      <c r="M2725" s="116" t="str">
        <f>IF(L2725="", "", L2725/Veriler!$X$1)</f>
        <v/>
      </c>
      <c r="N2725" s="116" t="str">
        <f>IF(F2725&lt;&gt;"", "İthal Girdi", IF(Veriler!T2725="", "", IF(Veriler!S2725="H", "%0,5 üzerindedir", IF(Veriler!T2725&gt;0.1, "%10 sınırı aşılmıştır.", "Uygun"))))</f>
        <v>%0,5 üzerindedir</v>
      </c>
      <c r="O2725" s="116" t="str">
        <f t="shared" si="859"/>
        <v xml:space="preserve"> </v>
      </c>
      <c r="P2725" s="117"/>
      <c r="Q2725" s="118"/>
      <c r="R2725" s="119" t="str">
        <f t="shared" si="860"/>
        <v/>
      </c>
      <c r="S2725" s="133">
        <f>IFERROR(IF(M2725&lt;=0.005,IF(F2725="",L2725,0),IF(F2725&lt;&gt;"",0,IF(P2725="",0,IF(P2725="H",0,IF(Q2725&lt;Veriler!$G$2,L2725*Veriler!$G$2,L2725*Q2725)))))," ")</f>
        <v>0</v>
      </c>
      <c r="T2725" s="133">
        <f>IF(Veriler!T2725&lt;=0.1, S2725, IF(AND(Veriler!T2725&gt;0.1, F2725="", P2725="E"), IF(Q2725&gt;Veriler!$G$2, Q2725*S2725, IF(Q2725&lt;Veriler!$G$2, Veriler!$G$2*S2725, Q2725*S2725)), 0))</f>
        <v>0</v>
      </c>
      <c r="U2725" s="133" t="str">
        <f t="shared" si="861"/>
        <v xml:space="preserve"> </v>
      </c>
      <c r="V2725" s="134" t="str">
        <f>IFERROR(IF(O2725="%10 sınırı aşılmıştır.",L2725-T2725,IFERROR(IF(F2725="",IF(S2725=1,0,IF(L2725-S2725=0,"",L2725-S2725)),IF(Veriler!M2725="",L2725,IF(L2725*Veriler!M2725=0,"",L2725*Veriler!M2725))),L2725)),0)</f>
        <v/>
      </c>
      <c r="W2725" s="146"/>
      <c r="X2725" s="146"/>
      <c r="Y2725" s="146"/>
    </row>
    <row r="2726" spans="1:25" s="99" customFormat="1" ht="54.75" customHeight="1" x14ac:dyDescent="0.25">
      <c r="A2726" s="96">
        <f t="shared" si="862"/>
        <v>2011</v>
      </c>
      <c r="B2726" s="175"/>
      <c r="C2726" s="176"/>
      <c r="D2726" s="113"/>
      <c r="E2726" s="115"/>
      <c r="F2726" s="174"/>
      <c r="G2726" s="114" t="str">
        <f t="shared" si="857"/>
        <v/>
      </c>
      <c r="H2726" s="115"/>
      <c r="I2726" s="115"/>
      <c r="J2726" s="115"/>
      <c r="K2726" s="115"/>
      <c r="L2726" s="133" t="str">
        <f t="shared" si="858"/>
        <v/>
      </c>
      <c r="M2726" s="116" t="str">
        <f>IF(L2726="", "", L2726/Veriler!$X$1)</f>
        <v/>
      </c>
      <c r="N2726" s="116" t="str">
        <f>IF(F2726&lt;&gt;"", "İthal Girdi", IF(Veriler!T2726="", "", IF(Veriler!S2726="H", "%0,5 üzerindedir", IF(Veriler!T2726&gt;0.1, "%10 sınırı aşılmıştır.", "Uygun"))))</f>
        <v>%0,5 üzerindedir</v>
      </c>
      <c r="O2726" s="116" t="str">
        <f t="shared" si="859"/>
        <v xml:space="preserve"> </v>
      </c>
      <c r="P2726" s="117"/>
      <c r="Q2726" s="118"/>
      <c r="R2726" s="119" t="str">
        <f t="shared" si="860"/>
        <v/>
      </c>
      <c r="S2726" s="133">
        <f>IFERROR(IF(M2726&lt;=0.005,IF(F2726="",L2726,0),IF(F2726&lt;&gt;"",0,IF(P2726="",0,IF(P2726="H",0,IF(Q2726&lt;Veriler!$G$2,L2726*Veriler!$G$2,L2726*Q2726)))))," ")</f>
        <v>0</v>
      </c>
      <c r="T2726" s="133">
        <f>IF(Veriler!T2726&lt;=0.1, S2726, IF(AND(Veriler!T2726&gt;0.1, F2726="", P2726="E"), IF(Q2726&gt;Veriler!$G$2, Q2726*S2726, IF(Q2726&lt;Veriler!$G$2, Veriler!$G$2*S2726, Q2726*S2726)), 0))</f>
        <v>0</v>
      </c>
      <c r="U2726" s="133" t="str">
        <f t="shared" si="861"/>
        <v xml:space="preserve"> </v>
      </c>
      <c r="V2726" s="134" t="str">
        <f>IFERROR(IF(O2726="%10 sınırı aşılmıştır.",L2726-T2726,IFERROR(IF(F2726="",IF(S2726=1,0,IF(L2726-S2726=0,"",L2726-S2726)),IF(Veriler!M2726="",L2726,IF(L2726*Veriler!M2726=0,"",L2726*Veriler!M2726))),L2726)),0)</f>
        <v/>
      </c>
      <c r="W2726" s="146"/>
      <c r="X2726" s="146"/>
      <c r="Y2726" s="146"/>
    </row>
    <row r="2727" spans="1:25" s="99" customFormat="1" ht="54.75" customHeight="1" x14ac:dyDescent="0.25">
      <c r="A2727" s="96">
        <f t="shared" si="862"/>
        <v>2012</v>
      </c>
      <c r="B2727" s="175"/>
      <c r="C2727" s="176"/>
      <c r="D2727" s="113"/>
      <c r="E2727" s="115"/>
      <c r="F2727" s="174"/>
      <c r="G2727" s="114" t="str">
        <f t="shared" si="857"/>
        <v/>
      </c>
      <c r="H2727" s="115"/>
      <c r="I2727" s="115"/>
      <c r="J2727" s="115"/>
      <c r="K2727" s="115"/>
      <c r="L2727" s="133" t="str">
        <f t="shared" si="858"/>
        <v/>
      </c>
      <c r="M2727" s="116" t="str">
        <f>IF(L2727="", "", L2727/Veriler!$X$1)</f>
        <v/>
      </c>
      <c r="N2727" s="116" t="str">
        <f>IF(F2727&lt;&gt;"", "İthal Girdi", IF(Veriler!T2727="", "", IF(Veriler!S2727="H", "%0,5 üzerindedir", IF(Veriler!T2727&gt;0.1, "%10 sınırı aşılmıştır.", "Uygun"))))</f>
        <v>%0,5 üzerindedir</v>
      </c>
      <c r="O2727" s="116" t="str">
        <f t="shared" si="859"/>
        <v xml:space="preserve"> </v>
      </c>
      <c r="P2727" s="117"/>
      <c r="Q2727" s="118"/>
      <c r="R2727" s="119" t="str">
        <f t="shared" si="860"/>
        <v/>
      </c>
      <c r="S2727" s="133">
        <f>IFERROR(IF(M2727&lt;=0.005,IF(F2727="",L2727,0),IF(F2727&lt;&gt;"",0,IF(P2727="",0,IF(P2727="H",0,IF(Q2727&lt;Veriler!$G$2,L2727*Veriler!$G$2,L2727*Q2727)))))," ")</f>
        <v>0</v>
      </c>
      <c r="T2727" s="133">
        <f>IF(Veriler!T2727&lt;=0.1, S2727, IF(AND(Veriler!T2727&gt;0.1, F2727="", P2727="E"), IF(Q2727&gt;Veriler!$G$2, Q2727*S2727, IF(Q2727&lt;Veriler!$G$2, Veriler!$G$2*S2727, Q2727*S2727)), 0))</f>
        <v>0</v>
      </c>
      <c r="U2727" s="133" t="str">
        <f t="shared" si="861"/>
        <v xml:space="preserve"> </v>
      </c>
      <c r="V2727" s="134" t="str">
        <f>IFERROR(IF(O2727="%10 sınırı aşılmıştır.",L2727-T2727,IFERROR(IF(F2727="",IF(S2727=1,0,IF(L2727-S2727=0,"",L2727-S2727)),IF(Veriler!M2727="",L2727,IF(L2727*Veriler!M2727=0,"",L2727*Veriler!M2727))),L2727)),0)</f>
        <v/>
      </c>
      <c r="W2727" s="146"/>
      <c r="X2727" s="146"/>
      <c r="Y2727" s="146"/>
    </row>
    <row r="2728" spans="1:25" s="99" customFormat="1" ht="54.75" customHeight="1" x14ac:dyDescent="0.25">
      <c r="A2728" s="96">
        <f t="shared" si="862"/>
        <v>2013</v>
      </c>
      <c r="B2728" s="175"/>
      <c r="C2728" s="176"/>
      <c r="D2728" s="113"/>
      <c r="E2728" s="115"/>
      <c r="F2728" s="174"/>
      <c r="G2728" s="114" t="str">
        <f t="shared" si="857"/>
        <v/>
      </c>
      <c r="H2728" s="115"/>
      <c r="I2728" s="115"/>
      <c r="J2728" s="115"/>
      <c r="K2728" s="115"/>
      <c r="L2728" s="133" t="str">
        <f t="shared" si="858"/>
        <v/>
      </c>
      <c r="M2728" s="116" t="str">
        <f>IF(L2728="", "", L2728/Veriler!$X$1)</f>
        <v/>
      </c>
      <c r="N2728" s="116" t="str">
        <f>IF(F2728&lt;&gt;"", "İthal Girdi", IF(Veriler!T2728="", "", IF(Veriler!S2728="H", "%0,5 üzerindedir", IF(Veriler!T2728&gt;0.1, "%10 sınırı aşılmıştır.", "Uygun"))))</f>
        <v>%0,5 üzerindedir</v>
      </c>
      <c r="O2728" s="116" t="str">
        <f t="shared" si="859"/>
        <v xml:space="preserve"> </v>
      </c>
      <c r="P2728" s="117"/>
      <c r="Q2728" s="118"/>
      <c r="R2728" s="119" t="str">
        <f t="shared" si="860"/>
        <v/>
      </c>
      <c r="S2728" s="133">
        <f>IFERROR(IF(M2728&lt;=0.005,IF(F2728="",L2728,0),IF(F2728&lt;&gt;"",0,IF(P2728="",0,IF(P2728="H",0,IF(Q2728&lt;Veriler!$G$2,L2728*Veriler!$G$2,L2728*Q2728)))))," ")</f>
        <v>0</v>
      </c>
      <c r="T2728" s="133">
        <f>IF(Veriler!T2728&lt;=0.1, S2728, IF(AND(Veriler!T2728&gt;0.1, F2728="", P2728="E"), IF(Q2728&gt;Veriler!$G$2, Q2728*S2728, IF(Q2728&lt;Veriler!$G$2, Veriler!$G$2*S2728, Q2728*S2728)), 0))</f>
        <v>0</v>
      </c>
      <c r="U2728" s="133" t="str">
        <f t="shared" si="861"/>
        <v xml:space="preserve"> </v>
      </c>
      <c r="V2728" s="134" t="str">
        <f>IFERROR(IF(O2728="%10 sınırı aşılmıştır.",L2728-T2728,IFERROR(IF(F2728="",IF(S2728=1,0,IF(L2728-S2728=0,"",L2728-S2728)),IF(Veriler!M2728="",L2728,IF(L2728*Veriler!M2728=0,"",L2728*Veriler!M2728))),L2728)),0)</f>
        <v/>
      </c>
      <c r="W2728" s="146"/>
      <c r="X2728" s="146"/>
      <c r="Y2728" s="146"/>
    </row>
    <row r="2729" spans="1:25" s="99" customFormat="1" ht="54.75" customHeight="1" x14ac:dyDescent="0.25">
      <c r="A2729" s="96">
        <f t="shared" si="862"/>
        <v>2014</v>
      </c>
      <c r="B2729" s="175"/>
      <c r="C2729" s="176"/>
      <c r="D2729" s="113"/>
      <c r="E2729" s="115"/>
      <c r="F2729" s="174"/>
      <c r="G2729" s="114" t="str">
        <f t="shared" si="857"/>
        <v/>
      </c>
      <c r="H2729" s="115"/>
      <c r="I2729" s="115"/>
      <c r="J2729" s="115"/>
      <c r="K2729" s="115"/>
      <c r="L2729" s="133" t="str">
        <f t="shared" si="858"/>
        <v/>
      </c>
      <c r="M2729" s="116" t="str">
        <f>IF(L2729="", "", L2729/Veriler!$X$1)</f>
        <v/>
      </c>
      <c r="N2729" s="116" t="str">
        <f>IF(F2729&lt;&gt;"", "İthal Girdi", IF(Veriler!T2729="", "", IF(Veriler!S2729="H", "%0,5 üzerindedir", IF(Veriler!T2729&gt;0.1, "%10 sınırı aşılmıştır.", "Uygun"))))</f>
        <v>%0,5 üzerindedir</v>
      </c>
      <c r="O2729" s="116" t="str">
        <f t="shared" si="859"/>
        <v xml:space="preserve"> </v>
      </c>
      <c r="P2729" s="117"/>
      <c r="Q2729" s="118"/>
      <c r="R2729" s="119" t="str">
        <f t="shared" si="860"/>
        <v/>
      </c>
      <c r="S2729" s="133">
        <f>IFERROR(IF(M2729&lt;=0.005,IF(F2729="",L2729,0),IF(F2729&lt;&gt;"",0,IF(P2729="",0,IF(P2729="H",0,IF(Q2729&lt;Veriler!$G$2,L2729*Veriler!$G$2,L2729*Q2729)))))," ")</f>
        <v>0</v>
      </c>
      <c r="T2729" s="133">
        <f>IF(Veriler!T2729&lt;=0.1, S2729, IF(AND(Veriler!T2729&gt;0.1, F2729="", P2729="E"), IF(Q2729&gt;Veriler!$G$2, Q2729*S2729, IF(Q2729&lt;Veriler!$G$2, Veriler!$G$2*S2729, Q2729*S2729)), 0))</f>
        <v>0</v>
      </c>
      <c r="U2729" s="133" t="str">
        <f t="shared" si="861"/>
        <v xml:space="preserve"> </v>
      </c>
      <c r="V2729" s="134" t="str">
        <f>IFERROR(IF(O2729="%10 sınırı aşılmıştır.",L2729-T2729,IFERROR(IF(F2729="",IF(S2729=1,0,IF(L2729-S2729=0,"",L2729-S2729)),IF(Veriler!M2729="",L2729,IF(L2729*Veriler!M2729=0,"",L2729*Veriler!M2729))),L2729)),0)</f>
        <v/>
      </c>
      <c r="W2729" s="146"/>
      <c r="X2729" s="146"/>
      <c r="Y2729" s="146"/>
    </row>
    <row r="2730" spans="1:25" s="99" customFormat="1" ht="54.75" customHeight="1" x14ac:dyDescent="0.25">
      <c r="A2730" s="96">
        <f t="shared" si="862"/>
        <v>2015</v>
      </c>
      <c r="B2730" s="175"/>
      <c r="C2730" s="176"/>
      <c r="D2730" s="113"/>
      <c r="E2730" s="115"/>
      <c r="F2730" s="174"/>
      <c r="G2730" s="114" t="str">
        <f t="shared" si="857"/>
        <v/>
      </c>
      <c r="H2730" s="115"/>
      <c r="I2730" s="115"/>
      <c r="J2730" s="115"/>
      <c r="K2730" s="115"/>
      <c r="L2730" s="133" t="str">
        <f t="shared" si="858"/>
        <v/>
      </c>
      <c r="M2730" s="116" t="str">
        <f>IF(L2730="", "", L2730/Veriler!$X$1)</f>
        <v/>
      </c>
      <c r="N2730" s="116" t="str">
        <f>IF(F2730&lt;&gt;"", "İthal Girdi", IF(Veriler!T2730="", "", IF(Veriler!S2730="H", "%0,5 üzerindedir", IF(Veriler!T2730&gt;0.1, "%10 sınırı aşılmıştır.", "Uygun"))))</f>
        <v>%0,5 üzerindedir</v>
      </c>
      <c r="O2730" s="116" t="str">
        <f t="shared" si="859"/>
        <v xml:space="preserve"> </v>
      </c>
      <c r="P2730" s="117"/>
      <c r="Q2730" s="118"/>
      <c r="R2730" s="119" t="str">
        <f t="shared" si="860"/>
        <v/>
      </c>
      <c r="S2730" s="133">
        <f>IFERROR(IF(M2730&lt;=0.005,IF(F2730="",L2730,0),IF(F2730&lt;&gt;"",0,IF(P2730="",0,IF(P2730="H",0,IF(Q2730&lt;Veriler!$G$2,L2730*Veriler!$G$2,L2730*Q2730)))))," ")</f>
        <v>0</v>
      </c>
      <c r="T2730" s="133">
        <f>IF(Veriler!T2730&lt;=0.1, S2730, IF(AND(Veriler!T2730&gt;0.1, F2730="", P2730="E"), IF(Q2730&gt;Veriler!$G$2, Q2730*S2730, IF(Q2730&lt;Veriler!$G$2, Veriler!$G$2*S2730, Q2730*S2730)), 0))</f>
        <v>0</v>
      </c>
      <c r="U2730" s="133" t="str">
        <f t="shared" si="861"/>
        <v xml:space="preserve"> </v>
      </c>
      <c r="V2730" s="134" t="str">
        <f>IFERROR(IF(O2730="%10 sınırı aşılmıştır.",L2730-T2730,IFERROR(IF(F2730="",IF(S2730=1,0,IF(L2730-S2730=0,"",L2730-S2730)),IF(Veriler!M2730="",L2730,IF(L2730*Veriler!M2730=0,"",L2730*Veriler!M2730))),L2730)),0)</f>
        <v/>
      </c>
      <c r="W2730" s="146"/>
      <c r="X2730" s="146"/>
      <c r="Y2730" s="146"/>
    </row>
    <row r="2731" spans="1:25" s="99" customFormat="1" ht="54.75" customHeight="1" x14ac:dyDescent="0.25">
      <c r="A2731" s="96">
        <f t="shared" si="862"/>
        <v>2016</v>
      </c>
      <c r="B2731" s="175"/>
      <c r="C2731" s="176"/>
      <c r="D2731" s="113"/>
      <c r="E2731" s="115"/>
      <c r="F2731" s="174"/>
      <c r="G2731" s="114" t="str">
        <f t="shared" si="857"/>
        <v/>
      </c>
      <c r="H2731" s="115"/>
      <c r="I2731" s="115"/>
      <c r="J2731" s="115"/>
      <c r="K2731" s="115"/>
      <c r="L2731" s="133" t="str">
        <f t="shared" si="858"/>
        <v/>
      </c>
      <c r="M2731" s="116" t="str">
        <f>IF(L2731="", "", L2731/Veriler!$X$1)</f>
        <v/>
      </c>
      <c r="N2731" s="116" t="str">
        <f>IF(F2731&lt;&gt;"", "İthal Girdi", IF(Veriler!T2731="", "", IF(Veriler!S2731="H", "%0,5 üzerindedir", IF(Veriler!T2731&gt;0.1, "%10 sınırı aşılmıştır.", "Uygun"))))</f>
        <v>%0,5 üzerindedir</v>
      </c>
      <c r="O2731" s="116" t="str">
        <f t="shared" si="859"/>
        <v xml:space="preserve"> </v>
      </c>
      <c r="P2731" s="117"/>
      <c r="Q2731" s="118"/>
      <c r="R2731" s="119" t="str">
        <f t="shared" si="860"/>
        <v/>
      </c>
      <c r="S2731" s="133">
        <f>IFERROR(IF(M2731&lt;=0.005,IF(F2731="",L2731,0),IF(F2731&lt;&gt;"",0,IF(P2731="",0,IF(P2731="H",0,IF(Q2731&lt;Veriler!$G$2,L2731*Veriler!$G$2,L2731*Q2731)))))," ")</f>
        <v>0</v>
      </c>
      <c r="T2731" s="133">
        <f>IF(Veriler!T2731&lt;=0.1, S2731, IF(AND(Veriler!T2731&gt;0.1, F2731="", P2731="E"), IF(Q2731&gt;Veriler!$G$2, Q2731*S2731, IF(Q2731&lt;Veriler!$G$2, Veriler!$G$2*S2731, Q2731*S2731)), 0))</f>
        <v>0</v>
      </c>
      <c r="U2731" s="133" t="str">
        <f t="shared" si="861"/>
        <v xml:space="preserve"> </v>
      </c>
      <c r="V2731" s="134" t="str">
        <f>IFERROR(IF(O2731="%10 sınırı aşılmıştır.",L2731-T2731,IFERROR(IF(F2731="",IF(S2731=1,0,IF(L2731-S2731=0,"",L2731-S2731)),IF(Veriler!M2731="",L2731,IF(L2731*Veriler!M2731=0,"",L2731*Veriler!M2731))),L2731)),0)</f>
        <v/>
      </c>
      <c r="W2731" s="146"/>
      <c r="X2731" s="146"/>
      <c r="Y2731" s="146"/>
    </row>
    <row r="2732" spans="1:25" s="99" customFormat="1" ht="24" customHeight="1" x14ac:dyDescent="0.25">
      <c r="A2732" s="103"/>
      <c r="B2732" s="104"/>
      <c r="C2732" s="104"/>
      <c r="D2732" s="104"/>
      <c r="E2732" s="103"/>
      <c r="F2732" s="135"/>
      <c r="G2732" s="157"/>
      <c r="H2732" s="103"/>
      <c r="I2732" s="103"/>
      <c r="J2732" s="103"/>
      <c r="K2732" s="103"/>
      <c r="L2732" s="136">
        <f>SUM(L2703:L2716,L2718:L2731)</f>
        <v>0</v>
      </c>
      <c r="M2732" s="158"/>
      <c r="N2732" s="158"/>
      <c r="O2732" s="158"/>
      <c r="P2732" s="105"/>
      <c r="Q2732" s="106"/>
      <c r="R2732" s="159"/>
      <c r="S2732" s="160"/>
      <c r="T2732" s="160"/>
      <c r="U2732" s="160"/>
      <c r="V2732" s="160"/>
      <c r="W2732" s="146"/>
      <c r="X2732" s="146"/>
      <c r="Y2732" s="146"/>
    </row>
    <row r="2733" spans="1:25" s="99" customFormat="1" ht="31.5" customHeight="1" x14ac:dyDescent="0.25">
      <c r="A2733" s="103"/>
      <c r="B2733" s="104"/>
      <c r="C2733" s="104"/>
      <c r="D2733" s="104"/>
      <c r="E2733" s="103"/>
      <c r="F2733" s="135"/>
      <c r="G2733" s="157"/>
      <c r="H2733" s="103"/>
      <c r="I2733" s="103"/>
      <c r="J2733" s="103"/>
      <c r="K2733" s="103"/>
      <c r="L2733" s="161"/>
      <c r="M2733" s="158"/>
      <c r="N2733" s="158"/>
      <c r="O2733" s="158"/>
      <c r="P2733" s="105"/>
      <c r="Q2733" s="106"/>
      <c r="R2733" s="159"/>
      <c r="S2733" s="162" t="s">
        <v>57</v>
      </c>
      <c r="T2733" s="162" t="s">
        <v>57</v>
      </c>
      <c r="U2733" s="162" t="s">
        <v>57</v>
      </c>
      <c r="V2733" s="163" t="s">
        <v>58</v>
      </c>
      <c r="W2733" s="146"/>
      <c r="X2733" s="146"/>
      <c r="Y2733" s="146"/>
    </row>
    <row r="2734" spans="1:25" s="99" customFormat="1" ht="58.5" customHeight="1" x14ac:dyDescent="0.25">
      <c r="A2734" s="185" t="s">
        <v>59</v>
      </c>
      <c r="B2734" s="180"/>
      <c r="C2734" s="180"/>
      <c r="D2734" s="180"/>
      <c r="E2734" s="180"/>
      <c r="F2734" s="180"/>
      <c r="G2734" s="180"/>
      <c r="H2734" s="180"/>
      <c r="I2734" s="180"/>
      <c r="J2734" s="180"/>
      <c r="K2734" s="180"/>
      <c r="L2734" s="180"/>
      <c r="M2734" s="180"/>
      <c r="N2734" s="180"/>
      <c r="O2734" s="180"/>
      <c r="P2734" s="180"/>
      <c r="Q2734" s="180"/>
      <c r="R2734" s="176"/>
      <c r="S2734" s="137">
        <f>SUM(S2696,S2703:S2716,S2718:S2731)</f>
        <v>0</v>
      </c>
      <c r="T2734" s="137" t="str">
        <f>IF(SUM(T2703:T2716,T2718:T2731)=0," ",SUM(T2703:T2716,T2718:T2731))</f>
        <v xml:space="preserve"> </v>
      </c>
      <c r="U2734" s="137" t="str">
        <f>IF(SUM(U2703:U2716,U2718:U2731)=0," ",SUM(U2703:U2716,U2718:U2731))</f>
        <v xml:space="preserve"> </v>
      </c>
      <c r="V2734" s="137" t="str">
        <f>IF(SUM(V2703:V2716,V2718:V2731)=0," ",SUM(V2703:V2716,V2718:V2731))</f>
        <v xml:space="preserve"> </v>
      </c>
      <c r="W2734" s="146"/>
      <c r="X2734" s="164">
        <f>SUM(U2703:U2716,U2718:U2731)</f>
        <v>0</v>
      </c>
      <c r="Y2734" s="164">
        <f>SUM(V2703:V2716,V2718:V2731)</f>
        <v>0</v>
      </c>
    </row>
    <row r="2735" spans="1:25" x14ac:dyDescent="0.3">
      <c r="A2735" s="34"/>
      <c r="G2735" s="146"/>
      <c r="L2735" s="146"/>
      <c r="M2735" s="146"/>
      <c r="N2735" s="146"/>
      <c r="O2735" s="146"/>
      <c r="R2735" s="146"/>
      <c r="S2735" s="146"/>
      <c r="T2735" s="146"/>
      <c r="U2735" s="146"/>
      <c r="V2735" s="146"/>
      <c r="W2735" s="146"/>
      <c r="X2735" s="146"/>
      <c r="Y2735" s="146"/>
    </row>
    <row r="2736" spans="1:25" x14ac:dyDescent="0.3">
      <c r="A2736" s="186" t="s">
        <v>60</v>
      </c>
      <c r="B2736" s="187"/>
      <c r="C2736" s="187"/>
      <c r="D2736" s="187"/>
      <c r="E2736" s="187"/>
      <c r="F2736" s="187"/>
      <c r="G2736" s="187"/>
      <c r="H2736" s="187"/>
      <c r="I2736" s="187"/>
      <c r="J2736" s="187"/>
      <c r="K2736" s="187"/>
      <c r="L2736" s="187"/>
      <c r="M2736" s="187"/>
      <c r="N2736" s="187"/>
      <c r="O2736" s="187"/>
      <c r="P2736" s="187"/>
      <c r="Q2736" s="187"/>
      <c r="R2736" s="187"/>
      <c r="S2736" s="187"/>
      <c r="T2736" s="187"/>
      <c r="U2736" s="187"/>
      <c r="V2736" s="187"/>
      <c r="W2736" s="146"/>
      <c r="X2736" s="146"/>
      <c r="Y2736" s="146"/>
    </row>
    <row r="2737" spans="1:25" s="99" customFormat="1" ht="41.25" customHeight="1" x14ac:dyDescent="0.25">
      <c r="A2737" s="189" t="s">
        <v>38</v>
      </c>
      <c r="B2737" s="180"/>
      <c r="C2737" s="180"/>
      <c r="D2737" s="180"/>
      <c r="E2737" s="180"/>
      <c r="F2737" s="180"/>
      <c r="G2737" s="180"/>
      <c r="H2737" s="180"/>
      <c r="I2737" s="180"/>
      <c r="J2737" s="180"/>
      <c r="K2737" s="180"/>
      <c r="L2737" s="180"/>
      <c r="M2737" s="180"/>
      <c r="N2737" s="180"/>
      <c r="O2737" s="180"/>
      <c r="P2737" s="180"/>
      <c r="Q2737" s="180"/>
      <c r="R2737" s="180"/>
      <c r="S2737" s="180"/>
      <c r="T2737" s="180"/>
      <c r="U2737" s="180"/>
      <c r="V2737" s="176"/>
      <c r="W2737" s="146"/>
      <c r="X2737" s="146"/>
      <c r="Y2737" s="146"/>
    </row>
    <row r="2738" spans="1:25" s="100" customFormat="1" ht="35.25" customHeight="1" x14ac:dyDescent="0.25">
      <c r="A2738" s="179" t="s">
        <v>39</v>
      </c>
      <c r="B2738" s="180"/>
      <c r="C2738" s="180"/>
      <c r="D2738" s="180"/>
      <c r="E2738" s="180"/>
      <c r="F2738" s="180"/>
      <c r="G2738" s="180"/>
      <c r="H2738" s="180"/>
      <c r="I2738" s="180"/>
      <c r="J2738" s="180"/>
      <c r="K2738" s="180"/>
      <c r="L2738" s="180"/>
      <c r="M2738" s="180"/>
      <c r="N2738" s="180"/>
      <c r="O2738" s="180"/>
      <c r="P2738" s="180"/>
      <c r="Q2738" s="180"/>
      <c r="R2738" s="176"/>
      <c r="S2738" s="147"/>
      <c r="T2738" s="148"/>
      <c r="U2738" s="149" t="s">
        <v>40</v>
      </c>
      <c r="V2738" s="150">
        <f>V2700+1</f>
        <v>73</v>
      </c>
      <c r="W2738" s="146"/>
      <c r="X2738" s="146"/>
      <c r="Y2738" s="146"/>
    </row>
    <row r="2739" spans="1:25" s="99" customFormat="1" ht="81" customHeight="1" x14ac:dyDescent="0.25">
      <c r="A2739" s="110" t="s">
        <v>3</v>
      </c>
      <c r="B2739" s="188" t="s">
        <v>41</v>
      </c>
      <c r="C2739" s="176"/>
      <c r="D2739" s="111" t="s">
        <v>42</v>
      </c>
      <c r="E2739" s="110" t="s">
        <v>324</v>
      </c>
      <c r="F2739" s="111" t="s">
        <v>325</v>
      </c>
      <c r="G2739" s="151" t="s">
        <v>43</v>
      </c>
      <c r="H2739" s="110" t="s">
        <v>44</v>
      </c>
      <c r="I2739" s="110" t="s">
        <v>8</v>
      </c>
      <c r="J2739" s="110" t="s">
        <v>45</v>
      </c>
      <c r="K2739" s="110" t="s">
        <v>46</v>
      </c>
      <c r="L2739" s="152" t="s">
        <v>47</v>
      </c>
      <c r="M2739" s="153" t="s">
        <v>48</v>
      </c>
      <c r="N2739" s="154" t="s">
        <v>49</v>
      </c>
      <c r="O2739" s="154" t="s">
        <v>49</v>
      </c>
      <c r="P2739" s="112" t="s">
        <v>50</v>
      </c>
      <c r="Q2739" s="110" t="s">
        <v>51</v>
      </c>
      <c r="R2739" s="155" t="s">
        <v>52</v>
      </c>
      <c r="S2739" s="156" t="s">
        <v>53</v>
      </c>
      <c r="T2739" s="156" t="s">
        <v>54</v>
      </c>
      <c r="U2739" s="152" t="s">
        <v>54</v>
      </c>
      <c r="V2739" s="152" t="s">
        <v>55</v>
      </c>
      <c r="W2739" s="146"/>
      <c r="X2739" s="146"/>
      <c r="Y2739" s="146"/>
    </row>
    <row r="2740" spans="1:25" s="99" customFormat="1" ht="45" customHeight="1" x14ac:dyDescent="0.25">
      <c r="A2740" s="101"/>
      <c r="B2740" s="177" t="s">
        <v>56</v>
      </c>
      <c r="C2740" s="178"/>
      <c r="D2740" s="102"/>
      <c r="E2740" s="170"/>
      <c r="F2740" s="102"/>
      <c r="G2740" s="95"/>
      <c r="H2740" s="102"/>
      <c r="I2740" s="102"/>
      <c r="J2740" s="102"/>
      <c r="K2740" s="102"/>
      <c r="L2740" s="95"/>
      <c r="M2740" s="95"/>
      <c r="N2740" s="95"/>
      <c r="O2740" s="95"/>
      <c r="P2740" s="102"/>
      <c r="Q2740" s="102"/>
      <c r="R2740" s="190"/>
      <c r="S2740" s="184"/>
      <c r="T2740" s="95"/>
      <c r="U2740" s="95"/>
      <c r="V2740" s="95"/>
      <c r="W2740" s="146"/>
      <c r="X2740" s="146"/>
      <c r="Y2740" s="146"/>
    </row>
    <row r="2741" spans="1:25" s="99" customFormat="1" ht="54.75" customHeight="1" x14ac:dyDescent="0.25">
      <c r="A2741" s="96">
        <f>A2731+1</f>
        <v>2017</v>
      </c>
      <c r="B2741" s="181"/>
      <c r="C2741" s="182"/>
      <c r="D2741" s="113"/>
      <c r="E2741" s="115"/>
      <c r="F2741" s="174"/>
      <c r="G2741" s="114" t="str">
        <f t="shared" ref="G2741:G2754" si="863">IF(AND(F2741&lt;&gt;"",V2741&lt;&gt;"",L2741&lt;&gt;0),V2741/L2741,"")</f>
        <v/>
      </c>
      <c r="H2741" s="115"/>
      <c r="I2741" s="115"/>
      <c r="J2741" s="115"/>
      <c r="K2741" s="115"/>
      <c r="L2741" s="133" t="str">
        <f t="shared" ref="L2741:L2754" si="864">IF(AND(H2741&lt;&gt;0, J2741&lt;&gt;0, K2741&lt;&gt;0), H2741*J2741*K2741, "")</f>
        <v/>
      </c>
      <c r="M2741" s="116" t="str">
        <f>IF(L2741="", "", L2741/Veriler!$X$1)</f>
        <v/>
      </c>
      <c r="N2741" s="116" t="str">
        <f>IF(F2741&lt;&gt;"", "İthal Girdi", IF(Veriler!T2741="", "", IF(Veriler!S2741="H", "%0,5 üzerindedir", IF(Veriler!T2741&gt;0.1, "%10 sınırı aşılmıştır.", "Uygun"))))</f>
        <v>%0,5 üzerindedir</v>
      </c>
      <c r="O2741" s="116" t="str">
        <f t="shared" ref="O2741:O2754" si="865">IF(M2741=""," ",N2741)</f>
        <v xml:space="preserve"> </v>
      </c>
      <c r="P2741" s="117"/>
      <c r="Q2741" s="118"/>
      <c r="R2741" s="119" t="str">
        <f t="shared" ref="R2741:R2754" si="866">IFERROR(IF(AND(T2741&lt;&gt;"",L2741&lt;&gt;"",L2741&lt;&gt;0,T2741&lt;&gt;0),T2741/L2741,"")," ")</f>
        <v/>
      </c>
      <c r="S2741" s="133">
        <f>IFERROR(IF(M2741&lt;=0.005,IF(F2741="",L2741,0),IF(F2741&lt;&gt;"",0,IF(P2741="",0,IF(P2741="H",0,IF(Q2741&lt;Veriler!$G$2,L2741*Veriler!$G$2,L2741*Q2741)))))," ")</f>
        <v>0</v>
      </c>
      <c r="T2741" s="133">
        <f>IF(Veriler!T2741&lt;=0.1, S2741, IF(AND(Veriler!T2741&gt;0.1, F2741="", P2741="E"), IF(Q2741&gt;Veriler!$G$2, Q2741*S2741, IF(Q2741&lt;Veriler!$G$2, Veriler!$G$2*S2741, Q2741*S2741)), 0))</f>
        <v>0</v>
      </c>
      <c r="U2741" s="133" t="str">
        <f t="shared" ref="U2741:U2754" si="867">IF(T2741=0," ",T2741)</f>
        <v xml:space="preserve"> </v>
      </c>
      <c r="V2741" s="134" t="str">
        <f>IFERROR(IF(O2741="%10 sınırı aşılmıştır.",L2741-T2741,IFERROR(IF(F2741="",IF(S2741=1,0,IF(L2741-S2741=0,"",L2741-S2741)),IF(Veriler!M2741="",L2741,IF(L2741*Veriler!M2741=0,"",L2741*Veriler!M2741))),L2741)),0)</f>
        <v/>
      </c>
      <c r="W2741" s="146"/>
      <c r="X2741" s="146"/>
      <c r="Y2741" s="146"/>
    </row>
    <row r="2742" spans="1:25" s="99" customFormat="1" ht="54.75" customHeight="1" x14ac:dyDescent="0.25">
      <c r="A2742" s="96">
        <f t="shared" ref="A2742:A2754" si="868">A2741+1</f>
        <v>2018</v>
      </c>
      <c r="B2742" s="175"/>
      <c r="C2742" s="176"/>
      <c r="D2742" s="113"/>
      <c r="E2742" s="115"/>
      <c r="F2742" s="174"/>
      <c r="G2742" s="114" t="str">
        <f t="shared" si="863"/>
        <v/>
      </c>
      <c r="H2742" s="115"/>
      <c r="I2742" s="115"/>
      <c r="J2742" s="115"/>
      <c r="K2742" s="115"/>
      <c r="L2742" s="133" t="str">
        <f t="shared" si="864"/>
        <v/>
      </c>
      <c r="M2742" s="116" t="str">
        <f>IF(L2742="", "", L2742/Veriler!$X$1)</f>
        <v/>
      </c>
      <c r="N2742" s="116" t="str">
        <f>IF(F2742&lt;&gt;"", "İthal Girdi", IF(Veriler!T2742="", "", IF(Veriler!S2742="H", "%0,5 üzerindedir", IF(Veriler!T2742&gt;0.1, "%10 sınırı aşılmıştır.", "Uygun"))))</f>
        <v>%0,5 üzerindedir</v>
      </c>
      <c r="O2742" s="116" t="str">
        <f t="shared" si="865"/>
        <v xml:space="preserve"> </v>
      </c>
      <c r="P2742" s="117"/>
      <c r="Q2742" s="118"/>
      <c r="R2742" s="119" t="str">
        <f t="shared" si="866"/>
        <v/>
      </c>
      <c r="S2742" s="133">
        <f>IFERROR(IF(M2742&lt;=0.005,IF(F2742="",L2742,0),IF(F2742&lt;&gt;"",0,IF(P2742="",0,IF(P2742="H",0,IF(Q2742&lt;Veriler!$G$2,L2742*Veriler!$G$2,L2742*Q2742)))))," ")</f>
        <v>0</v>
      </c>
      <c r="T2742" s="133">
        <f>IF(Veriler!T2742&lt;=0.1, S2742, IF(AND(Veriler!T2742&gt;0.1, F2742="", P2742="E"), IF(Q2742&gt;Veriler!$G$2, Q2742*S2742, IF(Q2742&lt;Veriler!$G$2, Veriler!$G$2*S2742, Q2742*S2742)), 0))</f>
        <v>0</v>
      </c>
      <c r="U2742" s="133" t="str">
        <f t="shared" si="867"/>
        <v xml:space="preserve"> </v>
      </c>
      <c r="V2742" s="134" t="str">
        <f>IFERROR(IF(O2742="%10 sınırı aşılmıştır.",L2742-T2742,IFERROR(IF(F2742="",IF(S2742=1,0,IF(L2742-S2742=0,"",L2742-S2742)),IF(Veriler!M2742="",L2742,IF(L2742*Veriler!M2742=0,"",L2742*Veriler!M2742))),L2742)),0)</f>
        <v/>
      </c>
      <c r="W2742" s="146"/>
      <c r="X2742" s="146"/>
      <c r="Y2742" s="146"/>
    </row>
    <row r="2743" spans="1:25" s="99" customFormat="1" ht="54.75" customHeight="1" x14ac:dyDescent="0.25">
      <c r="A2743" s="96">
        <f t="shared" si="868"/>
        <v>2019</v>
      </c>
      <c r="B2743" s="175"/>
      <c r="C2743" s="176"/>
      <c r="D2743" s="113"/>
      <c r="E2743" s="115"/>
      <c r="F2743" s="174"/>
      <c r="G2743" s="114" t="str">
        <f t="shared" si="863"/>
        <v/>
      </c>
      <c r="H2743" s="115"/>
      <c r="I2743" s="115"/>
      <c r="J2743" s="115"/>
      <c r="K2743" s="115"/>
      <c r="L2743" s="133" t="str">
        <f t="shared" si="864"/>
        <v/>
      </c>
      <c r="M2743" s="116" t="str">
        <f>IF(L2743="", "", L2743/Veriler!$X$1)</f>
        <v/>
      </c>
      <c r="N2743" s="116" t="str">
        <f>IF(F2743&lt;&gt;"", "İthal Girdi", IF(Veriler!T2743="", "", IF(Veriler!S2743="H", "%0,5 üzerindedir", IF(Veriler!T2743&gt;0.1, "%10 sınırı aşılmıştır.", "Uygun"))))</f>
        <v>%0,5 üzerindedir</v>
      </c>
      <c r="O2743" s="116" t="str">
        <f t="shared" si="865"/>
        <v xml:space="preserve"> </v>
      </c>
      <c r="P2743" s="117"/>
      <c r="Q2743" s="118"/>
      <c r="R2743" s="119" t="str">
        <f t="shared" si="866"/>
        <v/>
      </c>
      <c r="S2743" s="133">
        <f>IFERROR(IF(M2743&lt;=0.005,IF(F2743="",L2743,0),IF(F2743&lt;&gt;"",0,IF(P2743="",0,IF(P2743="H",0,IF(Q2743&lt;Veriler!$G$2,L2743*Veriler!$G$2,L2743*Q2743)))))," ")</f>
        <v>0</v>
      </c>
      <c r="T2743" s="133">
        <f>IF(Veriler!T2743&lt;=0.1, S2743, IF(AND(Veriler!T2743&gt;0.1, F2743="", P2743="E"), IF(Q2743&gt;Veriler!$G$2, Q2743*S2743, IF(Q2743&lt;Veriler!$G$2, Veriler!$G$2*S2743, Q2743*S2743)), 0))</f>
        <v>0</v>
      </c>
      <c r="U2743" s="133" t="str">
        <f t="shared" si="867"/>
        <v xml:space="preserve"> </v>
      </c>
      <c r="V2743" s="134" t="str">
        <f>IFERROR(IF(O2743="%10 sınırı aşılmıştır.",L2743-T2743,IFERROR(IF(F2743="",IF(S2743=1,0,IF(L2743-S2743=0,"",L2743-S2743)),IF(Veriler!M2743="",L2743,IF(L2743*Veriler!M2743=0,"",L2743*Veriler!M2743))),L2743)),0)</f>
        <v/>
      </c>
      <c r="W2743" s="146"/>
      <c r="X2743" s="146"/>
      <c r="Y2743" s="146"/>
    </row>
    <row r="2744" spans="1:25" s="99" customFormat="1" ht="54.75" customHeight="1" x14ac:dyDescent="0.25">
      <c r="A2744" s="96">
        <f t="shared" si="868"/>
        <v>2020</v>
      </c>
      <c r="B2744" s="175"/>
      <c r="C2744" s="176"/>
      <c r="D2744" s="113"/>
      <c r="E2744" s="115"/>
      <c r="F2744" s="174"/>
      <c r="G2744" s="114" t="str">
        <f t="shared" si="863"/>
        <v/>
      </c>
      <c r="H2744" s="115"/>
      <c r="I2744" s="115"/>
      <c r="J2744" s="115"/>
      <c r="K2744" s="115"/>
      <c r="L2744" s="133" t="str">
        <f t="shared" si="864"/>
        <v/>
      </c>
      <c r="M2744" s="116" t="str">
        <f>IF(L2744="", "", L2744/Veriler!$X$1)</f>
        <v/>
      </c>
      <c r="N2744" s="116" t="str">
        <f>IF(F2744&lt;&gt;"", "İthal Girdi", IF(Veriler!T2744="", "", IF(Veriler!S2744="H", "%0,5 üzerindedir", IF(Veriler!T2744&gt;0.1, "%10 sınırı aşılmıştır.", "Uygun"))))</f>
        <v>%0,5 üzerindedir</v>
      </c>
      <c r="O2744" s="116" t="str">
        <f t="shared" si="865"/>
        <v xml:space="preserve"> </v>
      </c>
      <c r="P2744" s="117"/>
      <c r="Q2744" s="118"/>
      <c r="R2744" s="119" t="str">
        <f t="shared" si="866"/>
        <v/>
      </c>
      <c r="S2744" s="133">
        <f>IFERROR(IF(M2744&lt;=0.005,IF(F2744="",L2744,0),IF(F2744&lt;&gt;"",0,IF(P2744="",0,IF(P2744="H",0,IF(Q2744&lt;Veriler!$G$2,L2744*Veriler!$G$2,L2744*Q2744)))))," ")</f>
        <v>0</v>
      </c>
      <c r="T2744" s="133">
        <f>IF(Veriler!T2744&lt;=0.1, S2744, IF(AND(Veriler!T2744&gt;0.1, F2744="", P2744="E"), IF(Q2744&gt;Veriler!$G$2, Q2744*S2744, IF(Q2744&lt;Veriler!$G$2, Veriler!$G$2*S2744, Q2744*S2744)), 0))</f>
        <v>0</v>
      </c>
      <c r="U2744" s="133" t="str">
        <f t="shared" si="867"/>
        <v xml:space="preserve"> </v>
      </c>
      <c r="V2744" s="134" t="str">
        <f>IFERROR(IF(O2744="%10 sınırı aşılmıştır.",L2744-T2744,IFERROR(IF(F2744="",IF(S2744=1,0,IF(L2744-S2744=0,"",L2744-S2744)),IF(Veriler!M2744="",L2744,IF(L2744*Veriler!M2744=0,"",L2744*Veriler!M2744))),L2744)),0)</f>
        <v/>
      </c>
      <c r="W2744" s="146"/>
      <c r="X2744" s="146"/>
      <c r="Y2744" s="146"/>
    </row>
    <row r="2745" spans="1:25" s="99" customFormat="1" ht="54.75" customHeight="1" x14ac:dyDescent="0.25">
      <c r="A2745" s="96">
        <f t="shared" si="868"/>
        <v>2021</v>
      </c>
      <c r="B2745" s="175"/>
      <c r="C2745" s="176"/>
      <c r="D2745" s="113"/>
      <c r="E2745" s="115"/>
      <c r="F2745" s="174"/>
      <c r="G2745" s="114" t="str">
        <f t="shared" si="863"/>
        <v/>
      </c>
      <c r="H2745" s="115"/>
      <c r="I2745" s="115"/>
      <c r="J2745" s="115"/>
      <c r="K2745" s="115"/>
      <c r="L2745" s="133" t="str">
        <f t="shared" si="864"/>
        <v/>
      </c>
      <c r="M2745" s="116" t="str">
        <f>IF(L2745="", "", L2745/Veriler!$X$1)</f>
        <v/>
      </c>
      <c r="N2745" s="116" t="str">
        <f>IF(F2745&lt;&gt;"", "İthal Girdi", IF(Veriler!T2745="", "", IF(Veriler!S2745="H", "%0,5 üzerindedir", IF(Veriler!T2745&gt;0.1, "%10 sınırı aşılmıştır.", "Uygun"))))</f>
        <v>%0,5 üzerindedir</v>
      </c>
      <c r="O2745" s="116" t="str">
        <f t="shared" si="865"/>
        <v xml:space="preserve"> </v>
      </c>
      <c r="P2745" s="117"/>
      <c r="Q2745" s="118"/>
      <c r="R2745" s="119" t="str">
        <f t="shared" si="866"/>
        <v/>
      </c>
      <c r="S2745" s="133">
        <f>IFERROR(IF(M2745&lt;=0.005,IF(F2745="",L2745,0),IF(F2745&lt;&gt;"",0,IF(P2745="",0,IF(P2745="H",0,IF(Q2745&lt;Veriler!$G$2,L2745*Veriler!$G$2,L2745*Q2745)))))," ")</f>
        <v>0</v>
      </c>
      <c r="T2745" s="133">
        <f>IF(Veriler!T2745&lt;=0.1, S2745, IF(AND(Veriler!T2745&gt;0.1, F2745="", P2745="E"), IF(Q2745&gt;Veriler!$G$2, Q2745*S2745, IF(Q2745&lt;Veriler!$G$2, Veriler!$G$2*S2745, Q2745*S2745)), 0))</f>
        <v>0</v>
      </c>
      <c r="U2745" s="133" t="str">
        <f t="shared" si="867"/>
        <v xml:space="preserve"> </v>
      </c>
      <c r="V2745" s="134" t="str">
        <f>IFERROR(IF(O2745="%10 sınırı aşılmıştır.",L2745-T2745,IFERROR(IF(F2745="",IF(S2745=1,0,IF(L2745-S2745=0,"",L2745-S2745)),IF(Veriler!M2745="",L2745,IF(L2745*Veriler!M2745=0,"",L2745*Veriler!M2745))),L2745)),0)</f>
        <v/>
      </c>
      <c r="W2745" s="146"/>
      <c r="X2745" s="146"/>
      <c r="Y2745" s="146"/>
    </row>
    <row r="2746" spans="1:25" s="99" customFormat="1" ht="54.75" customHeight="1" x14ac:dyDescent="0.25">
      <c r="A2746" s="96">
        <f t="shared" si="868"/>
        <v>2022</v>
      </c>
      <c r="B2746" s="175"/>
      <c r="C2746" s="176"/>
      <c r="D2746" s="113"/>
      <c r="E2746" s="115"/>
      <c r="F2746" s="174"/>
      <c r="G2746" s="114" t="str">
        <f t="shared" si="863"/>
        <v/>
      </c>
      <c r="H2746" s="115"/>
      <c r="I2746" s="115"/>
      <c r="J2746" s="115"/>
      <c r="K2746" s="115"/>
      <c r="L2746" s="133" t="str">
        <f t="shared" si="864"/>
        <v/>
      </c>
      <c r="M2746" s="116" t="str">
        <f>IF(L2746="", "", L2746/Veriler!$X$1)</f>
        <v/>
      </c>
      <c r="N2746" s="116" t="str">
        <f>IF(F2746&lt;&gt;"", "İthal Girdi", IF(Veriler!T2746="", "", IF(Veriler!S2746="H", "%0,5 üzerindedir", IF(Veriler!T2746&gt;0.1, "%10 sınırı aşılmıştır.", "Uygun"))))</f>
        <v>%0,5 üzerindedir</v>
      </c>
      <c r="O2746" s="116" t="str">
        <f t="shared" si="865"/>
        <v xml:space="preserve"> </v>
      </c>
      <c r="P2746" s="117"/>
      <c r="Q2746" s="118"/>
      <c r="R2746" s="119" t="str">
        <f t="shared" si="866"/>
        <v/>
      </c>
      <c r="S2746" s="133">
        <f>IFERROR(IF(M2746&lt;=0.005,IF(F2746="",L2746,0),IF(F2746&lt;&gt;"",0,IF(P2746="",0,IF(P2746="H",0,IF(Q2746&lt;Veriler!$G$2,L2746*Veriler!$G$2,L2746*Q2746)))))," ")</f>
        <v>0</v>
      </c>
      <c r="T2746" s="133">
        <f>IF(Veriler!T2746&lt;=0.1, S2746, IF(AND(Veriler!T2746&gt;0.1, F2746="", P2746="E"), IF(Q2746&gt;Veriler!$G$2, Q2746*S2746, IF(Q2746&lt;Veriler!$G$2, Veriler!$G$2*S2746, Q2746*S2746)), 0))</f>
        <v>0</v>
      </c>
      <c r="U2746" s="133" t="str">
        <f t="shared" si="867"/>
        <v xml:space="preserve"> </v>
      </c>
      <c r="V2746" s="134" t="str">
        <f>IFERROR(IF(O2746="%10 sınırı aşılmıştır.",L2746-T2746,IFERROR(IF(F2746="",IF(S2746=1,0,IF(L2746-S2746=0,"",L2746-S2746)),IF(Veriler!M2746="",L2746,IF(L2746*Veriler!M2746=0,"",L2746*Veriler!M2746))),L2746)),0)</f>
        <v/>
      </c>
      <c r="W2746" s="146"/>
      <c r="X2746" s="146"/>
      <c r="Y2746" s="146"/>
    </row>
    <row r="2747" spans="1:25" s="99" customFormat="1" ht="54.75" customHeight="1" x14ac:dyDescent="0.25">
      <c r="A2747" s="96">
        <f t="shared" si="868"/>
        <v>2023</v>
      </c>
      <c r="B2747" s="175"/>
      <c r="C2747" s="176"/>
      <c r="D2747" s="113"/>
      <c r="E2747" s="115"/>
      <c r="F2747" s="174"/>
      <c r="G2747" s="114" t="str">
        <f t="shared" si="863"/>
        <v/>
      </c>
      <c r="H2747" s="115"/>
      <c r="I2747" s="115"/>
      <c r="J2747" s="115"/>
      <c r="K2747" s="115"/>
      <c r="L2747" s="133" t="str">
        <f t="shared" si="864"/>
        <v/>
      </c>
      <c r="M2747" s="116" t="str">
        <f>IF(L2747="", "", L2747/Veriler!$X$1)</f>
        <v/>
      </c>
      <c r="N2747" s="116" t="str">
        <f>IF(F2747&lt;&gt;"", "İthal Girdi", IF(Veriler!T2747="", "", IF(Veriler!S2747="H", "%0,5 üzerindedir", IF(Veriler!T2747&gt;0.1, "%10 sınırı aşılmıştır.", "Uygun"))))</f>
        <v>%0,5 üzerindedir</v>
      </c>
      <c r="O2747" s="116" t="str">
        <f t="shared" si="865"/>
        <v xml:space="preserve"> </v>
      </c>
      <c r="P2747" s="117"/>
      <c r="Q2747" s="118"/>
      <c r="R2747" s="119" t="str">
        <f t="shared" si="866"/>
        <v/>
      </c>
      <c r="S2747" s="133">
        <f>IFERROR(IF(M2747&lt;=0.005,IF(F2747="",L2747,0),IF(F2747&lt;&gt;"",0,IF(P2747="",0,IF(P2747="H",0,IF(Q2747&lt;Veriler!$G$2,L2747*Veriler!$G$2,L2747*Q2747)))))," ")</f>
        <v>0</v>
      </c>
      <c r="T2747" s="133">
        <f>IF(Veriler!T2747&lt;=0.1, S2747, IF(AND(Veriler!T2747&gt;0.1, F2747="", P2747="E"), IF(Q2747&gt;Veriler!$G$2, Q2747*S2747, IF(Q2747&lt;Veriler!$G$2, Veriler!$G$2*S2747, Q2747*S2747)), 0))</f>
        <v>0</v>
      </c>
      <c r="U2747" s="133" t="str">
        <f t="shared" si="867"/>
        <v xml:space="preserve"> </v>
      </c>
      <c r="V2747" s="134" t="str">
        <f>IFERROR(IF(O2747="%10 sınırı aşılmıştır.",L2747-T2747,IFERROR(IF(F2747="",IF(S2747=1,0,IF(L2747-S2747=0,"",L2747-S2747)),IF(Veriler!M2747="",L2747,IF(L2747*Veriler!M2747=0,"",L2747*Veriler!M2747))),L2747)),0)</f>
        <v/>
      </c>
      <c r="W2747" s="146"/>
      <c r="X2747" s="146"/>
      <c r="Y2747" s="146"/>
    </row>
    <row r="2748" spans="1:25" s="99" customFormat="1" ht="54.75" customHeight="1" x14ac:dyDescent="0.25">
      <c r="A2748" s="96">
        <f t="shared" si="868"/>
        <v>2024</v>
      </c>
      <c r="B2748" s="175"/>
      <c r="C2748" s="176"/>
      <c r="D2748" s="113"/>
      <c r="E2748" s="115"/>
      <c r="F2748" s="174"/>
      <c r="G2748" s="114" t="str">
        <f t="shared" si="863"/>
        <v/>
      </c>
      <c r="H2748" s="115"/>
      <c r="I2748" s="115"/>
      <c r="J2748" s="115"/>
      <c r="K2748" s="115"/>
      <c r="L2748" s="133" t="str">
        <f t="shared" si="864"/>
        <v/>
      </c>
      <c r="M2748" s="116" t="str">
        <f>IF(L2748="", "", L2748/Veriler!$X$1)</f>
        <v/>
      </c>
      <c r="N2748" s="116" t="str">
        <f>IF(F2748&lt;&gt;"", "İthal Girdi", IF(Veriler!T2748="", "", IF(Veriler!S2748="H", "%0,5 üzerindedir", IF(Veriler!T2748&gt;0.1, "%10 sınırı aşılmıştır.", "Uygun"))))</f>
        <v>%0,5 üzerindedir</v>
      </c>
      <c r="O2748" s="116" t="str">
        <f t="shared" si="865"/>
        <v xml:space="preserve"> </v>
      </c>
      <c r="P2748" s="117"/>
      <c r="Q2748" s="118"/>
      <c r="R2748" s="119" t="str">
        <f t="shared" si="866"/>
        <v/>
      </c>
      <c r="S2748" s="133">
        <f>IFERROR(IF(M2748&lt;=0.005,IF(F2748="",L2748,0),IF(F2748&lt;&gt;"",0,IF(P2748="",0,IF(P2748="H",0,IF(Q2748&lt;Veriler!$G$2,L2748*Veriler!$G$2,L2748*Q2748)))))," ")</f>
        <v>0</v>
      </c>
      <c r="T2748" s="133">
        <f>IF(Veriler!T2748&lt;=0.1, S2748, IF(AND(Veriler!T2748&gt;0.1, F2748="", P2748="E"), IF(Q2748&gt;Veriler!$G$2, Q2748*S2748, IF(Q2748&lt;Veriler!$G$2, Veriler!$G$2*S2748, Q2748*S2748)), 0))</f>
        <v>0</v>
      </c>
      <c r="U2748" s="133" t="str">
        <f t="shared" si="867"/>
        <v xml:space="preserve"> </v>
      </c>
      <c r="V2748" s="134" t="str">
        <f>IFERROR(IF(O2748="%10 sınırı aşılmıştır.",L2748-T2748,IFERROR(IF(F2748="",IF(S2748=1,0,IF(L2748-S2748=0,"",L2748-S2748)),IF(Veriler!M2748="",L2748,IF(L2748*Veriler!M2748=0,"",L2748*Veriler!M2748))),L2748)),0)</f>
        <v/>
      </c>
      <c r="W2748" s="146"/>
      <c r="X2748" s="146"/>
      <c r="Y2748" s="146"/>
    </row>
    <row r="2749" spans="1:25" s="99" customFormat="1" ht="54.75" customHeight="1" x14ac:dyDescent="0.25">
      <c r="A2749" s="96">
        <f t="shared" si="868"/>
        <v>2025</v>
      </c>
      <c r="B2749" s="175"/>
      <c r="C2749" s="176"/>
      <c r="D2749" s="113"/>
      <c r="E2749" s="115"/>
      <c r="F2749" s="174"/>
      <c r="G2749" s="114" t="str">
        <f t="shared" si="863"/>
        <v/>
      </c>
      <c r="H2749" s="115"/>
      <c r="I2749" s="115"/>
      <c r="J2749" s="115"/>
      <c r="K2749" s="115"/>
      <c r="L2749" s="133" t="str">
        <f t="shared" si="864"/>
        <v/>
      </c>
      <c r="M2749" s="116" t="str">
        <f>IF(L2749="", "", L2749/Veriler!$X$1)</f>
        <v/>
      </c>
      <c r="N2749" s="116" t="str">
        <f>IF(F2749&lt;&gt;"", "İthal Girdi", IF(Veriler!T2749="", "", IF(Veriler!S2749="H", "%0,5 üzerindedir", IF(Veriler!T2749&gt;0.1, "%10 sınırı aşılmıştır.", "Uygun"))))</f>
        <v>%0,5 üzerindedir</v>
      </c>
      <c r="O2749" s="116" t="str">
        <f t="shared" si="865"/>
        <v xml:space="preserve"> </v>
      </c>
      <c r="P2749" s="117"/>
      <c r="Q2749" s="118"/>
      <c r="R2749" s="119" t="str">
        <f t="shared" si="866"/>
        <v/>
      </c>
      <c r="S2749" s="133">
        <f>IFERROR(IF(M2749&lt;=0.005,IF(F2749="",L2749,0),IF(F2749&lt;&gt;"",0,IF(P2749="",0,IF(P2749="H",0,IF(Q2749&lt;Veriler!$G$2,L2749*Veriler!$G$2,L2749*Q2749)))))," ")</f>
        <v>0</v>
      </c>
      <c r="T2749" s="133">
        <f>IF(Veriler!T2749&lt;=0.1, S2749, IF(AND(Veriler!T2749&gt;0.1, F2749="", P2749="E"), IF(Q2749&gt;Veriler!$G$2, Q2749*S2749, IF(Q2749&lt;Veriler!$G$2, Veriler!$G$2*S2749, Q2749*S2749)), 0))</f>
        <v>0</v>
      </c>
      <c r="U2749" s="133" t="str">
        <f t="shared" si="867"/>
        <v xml:space="preserve"> </v>
      </c>
      <c r="V2749" s="134" t="str">
        <f>IFERROR(IF(O2749="%10 sınırı aşılmıştır.",L2749-T2749,IFERROR(IF(F2749="",IF(S2749=1,0,IF(L2749-S2749=0,"",L2749-S2749)),IF(Veriler!M2749="",L2749,IF(L2749*Veriler!M2749=0,"",L2749*Veriler!M2749))),L2749)),0)</f>
        <v/>
      </c>
      <c r="W2749" s="146"/>
      <c r="X2749" s="146"/>
      <c r="Y2749" s="146"/>
    </row>
    <row r="2750" spans="1:25" s="99" customFormat="1" ht="54.75" customHeight="1" x14ac:dyDescent="0.25">
      <c r="A2750" s="96">
        <f t="shared" si="868"/>
        <v>2026</v>
      </c>
      <c r="B2750" s="175"/>
      <c r="C2750" s="176"/>
      <c r="D2750" s="113"/>
      <c r="E2750" s="115"/>
      <c r="F2750" s="174"/>
      <c r="G2750" s="114" t="str">
        <f t="shared" si="863"/>
        <v/>
      </c>
      <c r="H2750" s="115"/>
      <c r="I2750" s="115"/>
      <c r="J2750" s="115"/>
      <c r="K2750" s="115"/>
      <c r="L2750" s="133" t="str">
        <f t="shared" si="864"/>
        <v/>
      </c>
      <c r="M2750" s="116" t="str">
        <f>IF(L2750="", "", L2750/Veriler!$X$1)</f>
        <v/>
      </c>
      <c r="N2750" s="116" t="str">
        <f>IF(F2750&lt;&gt;"", "İthal Girdi", IF(Veriler!T2750="", "", IF(Veriler!S2750="H", "%0,5 üzerindedir", IF(Veriler!T2750&gt;0.1, "%10 sınırı aşılmıştır.", "Uygun"))))</f>
        <v>%0,5 üzerindedir</v>
      </c>
      <c r="O2750" s="116" t="str">
        <f t="shared" si="865"/>
        <v xml:space="preserve"> </v>
      </c>
      <c r="P2750" s="117"/>
      <c r="Q2750" s="118"/>
      <c r="R2750" s="119" t="str">
        <f t="shared" si="866"/>
        <v/>
      </c>
      <c r="S2750" s="133">
        <f>IFERROR(IF(M2750&lt;=0.005,IF(F2750="",L2750,0),IF(F2750&lt;&gt;"",0,IF(P2750="",0,IF(P2750="H",0,IF(Q2750&lt;Veriler!$G$2,L2750*Veriler!$G$2,L2750*Q2750)))))," ")</f>
        <v>0</v>
      </c>
      <c r="T2750" s="133">
        <f>IF(Veriler!T2750&lt;=0.1, S2750, IF(AND(Veriler!T2750&gt;0.1, F2750="", P2750="E"), IF(Q2750&gt;Veriler!$G$2, Q2750*S2750, IF(Q2750&lt;Veriler!$G$2, Veriler!$G$2*S2750, Q2750*S2750)), 0))</f>
        <v>0</v>
      </c>
      <c r="U2750" s="133" t="str">
        <f t="shared" si="867"/>
        <v xml:space="preserve"> </v>
      </c>
      <c r="V2750" s="134" t="str">
        <f>IFERROR(IF(O2750="%10 sınırı aşılmıştır.",L2750-T2750,IFERROR(IF(F2750="",IF(S2750=1,0,IF(L2750-S2750=0,"",L2750-S2750)),IF(Veriler!M2750="",L2750,IF(L2750*Veriler!M2750=0,"",L2750*Veriler!M2750))),L2750)),0)</f>
        <v/>
      </c>
      <c r="W2750" s="146"/>
      <c r="X2750" s="146"/>
      <c r="Y2750" s="146"/>
    </row>
    <row r="2751" spans="1:25" s="99" customFormat="1" ht="54.75" customHeight="1" x14ac:dyDescent="0.25">
      <c r="A2751" s="96">
        <f t="shared" si="868"/>
        <v>2027</v>
      </c>
      <c r="B2751" s="175"/>
      <c r="C2751" s="176"/>
      <c r="D2751" s="113"/>
      <c r="E2751" s="115"/>
      <c r="F2751" s="174"/>
      <c r="G2751" s="114" t="str">
        <f t="shared" si="863"/>
        <v/>
      </c>
      <c r="H2751" s="115"/>
      <c r="I2751" s="115"/>
      <c r="J2751" s="115"/>
      <c r="K2751" s="115"/>
      <c r="L2751" s="133" t="str">
        <f t="shared" si="864"/>
        <v/>
      </c>
      <c r="M2751" s="116" t="str">
        <f>IF(L2751="", "", L2751/Veriler!$X$1)</f>
        <v/>
      </c>
      <c r="N2751" s="116" t="str">
        <f>IF(F2751&lt;&gt;"", "İthal Girdi", IF(Veriler!T2751="", "", IF(Veriler!S2751="H", "%0,5 üzerindedir", IF(Veriler!T2751&gt;0.1, "%10 sınırı aşılmıştır.", "Uygun"))))</f>
        <v>%0,5 üzerindedir</v>
      </c>
      <c r="O2751" s="116" t="str">
        <f t="shared" si="865"/>
        <v xml:space="preserve"> </v>
      </c>
      <c r="P2751" s="117"/>
      <c r="Q2751" s="118"/>
      <c r="R2751" s="119" t="str">
        <f t="shared" si="866"/>
        <v/>
      </c>
      <c r="S2751" s="133">
        <f>IFERROR(IF(M2751&lt;=0.005,IF(F2751="",L2751,0),IF(F2751&lt;&gt;"",0,IF(P2751="",0,IF(P2751="H",0,IF(Q2751&lt;Veriler!$G$2,L2751*Veriler!$G$2,L2751*Q2751)))))," ")</f>
        <v>0</v>
      </c>
      <c r="T2751" s="133">
        <f>IF(Veriler!T2751&lt;=0.1, S2751, IF(AND(Veriler!T2751&gt;0.1, F2751="", P2751="E"), IF(Q2751&gt;Veriler!$G$2, Q2751*S2751, IF(Q2751&lt;Veriler!$G$2, Veriler!$G$2*S2751, Q2751*S2751)), 0))</f>
        <v>0</v>
      </c>
      <c r="U2751" s="133" t="str">
        <f t="shared" si="867"/>
        <v xml:space="preserve"> </v>
      </c>
      <c r="V2751" s="134" t="str">
        <f>IFERROR(IF(O2751="%10 sınırı aşılmıştır.",L2751-T2751,IFERROR(IF(F2751="",IF(S2751=1,0,IF(L2751-S2751=0,"",L2751-S2751)),IF(Veriler!M2751="",L2751,IF(L2751*Veriler!M2751=0,"",L2751*Veriler!M2751))),L2751)),0)</f>
        <v/>
      </c>
      <c r="W2751" s="146"/>
      <c r="X2751" s="146"/>
      <c r="Y2751" s="146"/>
    </row>
    <row r="2752" spans="1:25" s="99" customFormat="1" ht="54.75" customHeight="1" x14ac:dyDescent="0.25">
      <c r="A2752" s="96">
        <f t="shared" si="868"/>
        <v>2028</v>
      </c>
      <c r="B2752" s="175"/>
      <c r="C2752" s="176"/>
      <c r="D2752" s="113"/>
      <c r="E2752" s="115"/>
      <c r="F2752" s="174"/>
      <c r="G2752" s="114" t="str">
        <f t="shared" si="863"/>
        <v/>
      </c>
      <c r="H2752" s="115"/>
      <c r="I2752" s="115"/>
      <c r="J2752" s="115"/>
      <c r="K2752" s="115"/>
      <c r="L2752" s="133" t="str">
        <f t="shared" si="864"/>
        <v/>
      </c>
      <c r="M2752" s="116" t="str">
        <f>IF(L2752="", "", L2752/Veriler!$X$1)</f>
        <v/>
      </c>
      <c r="N2752" s="116" t="str">
        <f>IF(F2752&lt;&gt;"", "İthal Girdi", IF(Veriler!T2752="", "", IF(Veriler!S2752="H", "%0,5 üzerindedir", IF(Veriler!T2752&gt;0.1, "%10 sınırı aşılmıştır.", "Uygun"))))</f>
        <v>%0,5 üzerindedir</v>
      </c>
      <c r="O2752" s="116" t="str">
        <f t="shared" si="865"/>
        <v xml:space="preserve"> </v>
      </c>
      <c r="P2752" s="117"/>
      <c r="Q2752" s="118"/>
      <c r="R2752" s="119" t="str">
        <f t="shared" si="866"/>
        <v/>
      </c>
      <c r="S2752" s="133">
        <f>IFERROR(IF(M2752&lt;=0.005,IF(F2752="",L2752,0),IF(F2752&lt;&gt;"",0,IF(P2752="",0,IF(P2752="H",0,IF(Q2752&lt;Veriler!$G$2,L2752*Veriler!$G$2,L2752*Q2752)))))," ")</f>
        <v>0</v>
      </c>
      <c r="T2752" s="133">
        <f>IF(Veriler!T2752&lt;=0.1, S2752, IF(AND(Veriler!T2752&gt;0.1, F2752="", P2752="E"), IF(Q2752&gt;Veriler!$G$2, Q2752*S2752, IF(Q2752&lt;Veriler!$G$2, Veriler!$G$2*S2752, Q2752*S2752)), 0))</f>
        <v>0</v>
      </c>
      <c r="U2752" s="133" t="str">
        <f t="shared" si="867"/>
        <v xml:space="preserve"> </v>
      </c>
      <c r="V2752" s="134" t="str">
        <f>IFERROR(IF(O2752="%10 sınırı aşılmıştır.",L2752-T2752,IFERROR(IF(F2752="",IF(S2752=1,0,IF(L2752-S2752=0,"",L2752-S2752)),IF(Veriler!M2752="",L2752,IF(L2752*Veriler!M2752=0,"",L2752*Veriler!M2752))),L2752)),0)</f>
        <v/>
      </c>
      <c r="W2752" s="146"/>
      <c r="X2752" s="146"/>
      <c r="Y2752" s="146"/>
    </row>
    <row r="2753" spans="1:25" s="99" customFormat="1" ht="54.75" customHeight="1" x14ac:dyDescent="0.25">
      <c r="A2753" s="96">
        <f t="shared" si="868"/>
        <v>2029</v>
      </c>
      <c r="B2753" s="175"/>
      <c r="C2753" s="176"/>
      <c r="D2753" s="113"/>
      <c r="E2753" s="115"/>
      <c r="F2753" s="174"/>
      <c r="G2753" s="114" t="str">
        <f t="shared" si="863"/>
        <v/>
      </c>
      <c r="H2753" s="115"/>
      <c r="I2753" s="115"/>
      <c r="J2753" s="115"/>
      <c r="K2753" s="115"/>
      <c r="L2753" s="133" t="str">
        <f t="shared" si="864"/>
        <v/>
      </c>
      <c r="M2753" s="116" t="str">
        <f>IF(L2753="", "", L2753/Veriler!$X$1)</f>
        <v/>
      </c>
      <c r="N2753" s="116" t="str">
        <f>IF(F2753&lt;&gt;"", "İthal Girdi", IF(Veriler!T2753="", "", IF(Veriler!S2753="H", "%0,5 üzerindedir", IF(Veriler!T2753&gt;0.1, "%10 sınırı aşılmıştır.", "Uygun"))))</f>
        <v>%0,5 üzerindedir</v>
      </c>
      <c r="O2753" s="116" t="str">
        <f t="shared" si="865"/>
        <v xml:space="preserve"> </v>
      </c>
      <c r="P2753" s="117"/>
      <c r="Q2753" s="118"/>
      <c r="R2753" s="119" t="str">
        <f t="shared" si="866"/>
        <v/>
      </c>
      <c r="S2753" s="133">
        <f>IFERROR(IF(M2753&lt;=0.005,IF(F2753="",L2753,0),IF(F2753&lt;&gt;"",0,IF(P2753="",0,IF(P2753="H",0,IF(Q2753&lt;Veriler!$G$2,L2753*Veriler!$G$2,L2753*Q2753)))))," ")</f>
        <v>0</v>
      </c>
      <c r="T2753" s="133">
        <f>IF(Veriler!T2753&lt;=0.1, S2753, IF(AND(Veriler!T2753&gt;0.1, F2753="", P2753="E"), IF(Q2753&gt;Veriler!$G$2, Q2753*S2753, IF(Q2753&lt;Veriler!$G$2, Veriler!$G$2*S2753, Q2753*S2753)), 0))</f>
        <v>0</v>
      </c>
      <c r="U2753" s="133" t="str">
        <f t="shared" si="867"/>
        <v xml:space="preserve"> </v>
      </c>
      <c r="V2753" s="134" t="str">
        <f>IFERROR(IF(O2753="%10 sınırı aşılmıştır.",L2753-T2753,IFERROR(IF(F2753="",IF(S2753=1,0,IF(L2753-S2753=0,"",L2753-S2753)),IF(Veriler!M2753="",L2753,IF(L2753*Veriler!M2753=0,"",L2753*Veriler!M2753))),L2753)),0)</f>
        <v/>
      </c>
      <c r="W2753" s="146"/>
      <c r="X2753" s="146"/>
      <c r="Y2753" s="146"/>
    </row>
    <row r="2754" spans="1:25" s="99" customFormat="1" ht="54.75" customHeight="1" x14ac:dyDescent="0.25">
      <c r="A2754" s="96">
        <f t="shared" si="868"/>
        <v>2030</v>
      </c>
      <c r="B2754" s="175"/>
      <c r="C2754" s="176"/>
      <c r="D2754" s="113"/>
      <c r="E2754" s="115"/>
      <c r="F2754" s="174"/>
      <c r="G2754" s="114" t="str">
        <f t="shared" si="863"/>
        <v/>
      </c>
      <c r="H2754" s="115"/>
      <c r="I2754" s="115"/>
      <c r="J2754" s="115"/>
      <c r="K2754" s="115"/>
      <c r="L2754" s="133" t="str">
        <f t="shared" si="864"/>
        <v/>
      </c>
      <c r="M2754" s="116" t="str">
        <f>IF(L2754="", "", L2754/Veriler!$X$1)</f>
        <v/>
      </c>
      <c r="N2754" s="116" t="str">
        <f>IF(F2754&lt;&gt;"", "İthal Girdi", IF(Veriler!T2754="", "", IF(Veriler!S2754="H", "%0,5 üzerindedir", IF(Veriler!T2754&gt;0.1, "%10 sınırı aşılmıştır.", "Uygun"))))</f>
        <v>%0,5 üzerindedir</v>
      </c>
      <c r="O2754" s="116" t="str">
        <f t="shared" si="865"/>
        <v xml:space="preserve"> </v>
      </c>
      <c r="P2754" s="117"/>
      <c r="Q2754" s="118"/>
      <c r="R2754" s="119" t="str">
        <f t="shared" si="866"/>
        <v/>
      </c>
      <c r="S2754" s="133">
        <f>IFERROR(IF(M2754&lt;=0.005,IF(F2754="",L2754,0),IF(F2754&lt;&gt;"",0,IF(P2754="",0,IF(P2754="H",0,IF(Q2754&lt;Veriler!$G$2,L2754*Veriler!$G$2,L2754*Q2754)))))," ")</f>
        <v>0</v>
      </c>
      <c r="T2754" s="133">
        <f>IF(Veriler!T2754&lt;=0.1, S2754, IF(AND(Veriler!T2754&gt;0.1, F2754="", P2754="E"), IF(Q2754&gt;Veriler!$G$2, Q2754*S2754, IF(Q2754&lt;Veriler!$G$2, Veriler!$G$2*S2754, Q2754*S2754)), 0))</f>
        <v>0</v>
      </c>
      <c r="U2754" s="133" t="str">
        <f t="shared" si="867"/>
        <v xml:space="preserve"> </v>
      </c>
      <c r="V2754" s="134" t="str">
        <f>IFERROR(IF(O2754="%10 sınırı aşılmıştır.",L2754-T2754,IFERROR(IF(F2754="",IF(S2754=1,0,IF(L2754-S2754=0,"",L2754-S2754)),IF(Veriler!M2754="",L2754,IF(L2754*Veriler!M2754=0,"",L2754*Veriler!M2754))),L2754)),0)</f>
        <v/>
      </c>
      <c r="W2754" s="146"/>
      <c r="X2754" s="146"/>
      <c r="Y2754" s="146"/>
    </row>
    <row r="2755" spans="1:25" s="99" customFormat="1" ht="36" hidden="1" customHeight="1" x14ac:dyDescent="0.25">
      <c r="A2755" s="101"/>
      <c r="B2755" s="191" t="s">
        <v>16</v>
      </c>
      <c r="C2755" s="176"/>
      <c r="D2755" s="120"/>
      <c r="E2755" s="171"/>
      <c r="F2755" s="172"/>
      <c r="G2755" s="121"/>
      <c r="H2755" s="115"/>
      <c r="I2755" s="115"/>
      <c r="J2755" s="115"/>
      <c r="K2755" s="115"/>
      <c r="L2755" s="121"/>
      <c r="M2755" s="121"/>
      <c r="N2755" s="121"/>
      <c r="O2755" s="121"/>
      <c r="P2755" s="120"/>
      <c r="Q2755" s="120"/>
      <c r="R2755" s="183"/>
      <c r="S2755" s="184"/>
      <c r="T2755" s="121"/>
      <c r="U2755" s="121"/>
      <c r="V2755" s="121"/>
      <c r="W2755" s="146"/>
      <c r="X2755" s="146"/>
      <c r="Y2755" s="146"/>
    </row>
    <row r="2756" spans="1:25" s="99" customFormat="1" ht="54.75" customHeight="1" x14ac:dyDescent="0.25">
      <c r="A2756" s="96">
        <f>A2754+1</f>
        <v>2031</v>
      </c>
      <c r="B2756" s="175"/>
      <c r="C2756" s="176"/>
      <c r="D2756" s="113"/>
      <c r="E2756" s="115"/>
      <c r="F2756" s="174"/>
      <c r="G2756" s="114" t="str">
        <f t="shared" ref="G2756:G2769" si="869">IF(AND(F2756&lt;&gt;"",V2756&lt;&gt;"",L2756&lt;&gt;0),V2756/L2756,"")</f>
        <v/>
      </c>
      <c r="H2756" s="115"/>
      <c r="I2756" s="115"/>
      <c r="J2756" s="115"/>
      <c r="K2756" s="115"/>
      <c r="L2756" s="133" t="str">
        <f t="shared" ref="L2756:L2769" si="870">IF(AND(H2756&lt;&gt;0, J2756&lt;&gt;0, K2756&lt;&gt;0), H2756*J2756*K2756, "")</f>
        <v/>
      </c>
      <c r="M2756" s="116" t="str">
        <f>IF(L2756="", "", L2756/Veriler!$X$1)</f>
        <v/>
      </c>
      <c r="N2756" s="116" t="str">
        <f>IF(F2756&lt;&gt;"", "İthal Girdi", IF(Veriler!T2756="", "", IF(Veriler!S2756="H", "%0,5 üzerindedir", IF(Veriler!T2756&gt;0.1, "%10 sınırı aşılmıştır.", "Uygun"))))</f>
        <v>%0,5 üzerindedir</v>
      </c>
      <c r="O2756" s="116" t="str">
        <f t="shared" ref="O2756:O2769" si="871">IF(M2756=""," ",N2756)</f>
        <v xml:space="preserve"> </v>
      </c>
      <c r="P2756" s="117"/>
      <c r="Q2756" s="118"/>
      <c r="R2756" s="119" t="str">
        <f t="shared" ref="R2756:R2769" si="872">IFERROR(IF(AND(T2756&lt;&gt;"",L2756&lt;&gt;"",L2756&lt;&gt;0,T2756&lt;&gt;0),T2756/L2756,"")," ")</f>
        <v/>
      </c>
      <c r="S2756" s="133">
        <f>IFERROR(IF(M2756&lt;=0.005,IF(F2756="",L2756,0),IF(F2756&lt;&gt;"",0,IF(P2756="",0,IF(P2756="H",0,IF(Q2756&lt;Veriler!$G$2,L2756*Veriler!$G$2,L2756*Q2756)))))," ")</f>
        <v>0</v>
      </c>
      <c r="T2756" s="133">
        <f>IF(Veriler!T2756&lt;=0.1, S2756, IF(AND(Veriler!T2756&gt;0.1, F2756="", P2756="E"), IF(Q2756&gt;Veriler!$G$2, Q2756*S2756, IF(Q2756&lt;Veriler!$G$2, Veriler!$G$2*S2756, Q2756*S2756)), 0))</f>
        <v>0</v>
      </c>
      <c r="U2756" s="133" t="str">
        <f t="shared" ref="U2756:U2769" si="873">IF(T2756=0," ",T2756)</f>
        <v xml:space="preserve"> </v>
      </c>
      <c r="V2756" s="134" t="str">
        <f>IFERROR(IF(O2756="%10 sınırı aşılmıştır.",L2756-T2756,IFERROR(IF(F2756="",IF(S2756=1,0,IF(L2756-S2756=0,"",L2756-S2756)),IF(Veriler!M2756="",L2756,IF(L2756*Veriler!M2756=0,"",L2756*Veriler!M2756))),L2756)),0)</f>
        <v/>
      </c>
      <c r="W2756" s="146"/>
      <c r="X2756" s="146"/>
      <c r="Y2756" s="146"/>
    </row>
    <row r="2757" spans="1:25" s="99" customFormat="1" ht="54.75" customHeight="1" x14ac:dyDescent="0.25">
      <c r="A2757" s="96">
        <f t="shared" ref="A2757:A2769" si="874">A2756+1</f>
        <v>2032</v>
      </c>
      <c r="B2757" s="175"/>
      <c r="C2757" s="176"/>
      <c r="D2757" s="113"/>
      <c r="E2757" s="115"/>
      <c r="F2757" s="174"/>
      <c r="G2757" s="114" t="str">
        <f t="shared" si="869"/>
        <v/>
      </c>
      <c r="H2757" s="115"/>
      <c r="I2757" s="115"/>
      <c r="J2757" s="115"/>
      <c r="K2757" s="115"/>
      <c r="L2757" s="133" t="str">
        <f t="shared" si="870"/>
        <v/>
      </c>
      <c r="M2757" s="116" t="str">
        <f>IF(L2757="", "", L2757/Veriler!$X$1)</f>
        <v/>
      </c>
      <c r="N2757" s="116" t="str">
        <f>IF(F2757&lt;&gt;"", "İthal Girdi", IF(Veriler!T2757="", "", IF(Veriler!S2757="H", "%0,5 üzerindedir", IF(Veriler!T2757&gt;0.1, "%10 sınırı aşılmıştır.", "Uygun"))))</f>
        <v>%0,5 üzerindedir</v>
      </c>
      <c r="O2757" s="116" t="str">
        <f t="shared" si="871"/>
        <v xml:space="preserve"> </v>
      </c>
      <c r="P2757" s="117"/>
      <c r="Q2757" s="118"/>
      <c r="R2757" s="119" t="str">
        <f t="shared" si="872"/>
        <v/>
      </c>
      <c r="S2757" s="133">
        <f>IFERROR(IF(M2757&lt;=0.005,IF(F2757="",L2757,0),IF(F2757&lt;&gt;"",0,IF(P2757="",0,IF(P2757="H",0,IF(Q2757&lt;Veriler!$G$2,L2757*Veriler!$G$2,L2757*Q2757)))))," ")</f>
        <v>0</v>
      </c>
      <c r="T2757" s="133">
        <f>IF(Veriler!T2757&lt;=0.1, S2757, IF(AND(Veriler!T2757&gt;0.1, F2757="", P2757="E"), IF(Q2757&gt;Veriler!$G$2, Q2757*S2757, IF(Q2757&lt;Veriler!$G$2, Veriler!$G$2*S2757, Q2757*S2757)), 0))</f>
        <v>0</v>
      </c>
      <c r="U2757" s="133" t="str">
        <f t="shared" si="873"/>
        <v xml:space="preserve"> </v>
      </c>
      <c r="V2757" s="134" t="str">
        <f>IFERROR(IF(O2757="%10 sınırı aşılmıştır.",L2757-T2757,IFERROR(IF(F2757="",IF(S2757=1,0,IF(L2757-S2757=0,"",L2757-S2757)),IF(Veriler!M2757="",L2757,IF(L2757*Veriler!M2757=0,"",L2757*Veriler!M2757))),L2757)),0)</f>
        <v/>
      </c>
      <c r="W2757" s="146"/>
      <c r="X2757" s="146"/>
      <c r="Y2757" s="146"/>
    </row>
    <row r="2758" spans="1:25" s="99" customFormat="1" ht="54.75" customHeight="1" x14ac:dyDescent="0.25">
      <c r="A2758" s="96">
        <f t="shared" si="874"/>
        <v>2033</v>
      </c>
      <c r="B2758" s="175"/>
      <c r="C2758" s="176"/>
      <c r="D2758" s="113"/>
      <c r="E2758" s="115"/>
      <c r="F2758" s="174"/>
      <c r="G2758" s="114" t="str">
        <f t="shared" si="869"/>
        <v/>
      </c>
      <c r="H2758" s="115"/>
      <c r="I2758" s="115"/>
      <c r="J2758" s="115"/>
      <c r="K2758" s="115"/>
      <c r="L2758" s="133" t="str">
        <f t="shared" si="870"/>
        <v/>
      </c>
      <c r="M2758" s="116" t="str">
        <f>IF(L2758="", "", L2758/Veriler!$X$1)</f>
        <v/>
      </c>
      <c r="N2758" s="116" t="str">
        <f>IF(F2758&lt;&gt;"", "İthal Girdi", IF(Veriler!T2758="", "", IF(Veriler!S2758="H", "%0,5 üzerindedir", IF(Veriler!T2758&gt;0.1, "%10 sınırı aşılmıştır.", "Uygun"))))</f>
        <v>%0,5 üzerindedir</v>
      </c>
      <c r="O2758" s="116" t="str">
        <f t="shared" si="871"/>
        <v xml:space="preserve"> </v>
      </c>
      <c r="P2758" s="117"/>
      <c r="Q2758" s="118"/>
      <c r="R2758" s="119" t="str">
        <f t="shared" si="872"/>
        <v/>
      </c>
      <c r="S2758" s="133">
        <f>IFERROR(IF(M2758&lt;=0.005,IF(F2758="",L2758,0),IF(F2758&lt;&gt;"",0,IF(P2758="",0,IF(P2758="H",0,IF(Q2758&lt;Veriler!$G$2,L2758*Veriler!$G$2,L2758*Q2758)))))," ")</f>
        <v>0</v>
      </c>
      <c r="T2758" s="133">
        <f>IF(Veriler!T2758&lt;=0.1, S2758, IF(AND(Veriler!T2758&gt;0.1, F2758="", P2758="E"), IF(Q2758&gt;Veriler!$G$2, Q2758*S2758, IF(Q2758&lt;Veriler!$G$2, Veriler!$G$2*S2758, Q2758*S2758)), 0))</f>
        <v>0</v>
      </c>
      <c r="U2758" s="133" t="str">
        <f t="shared" si="873"/>
        <v xml:space="preserve"> </v>
      </c>
      <c r="V2758" s="134" t="str">
        <f>IFERROR(IF(O2758="%10 sınırı aşılmıştır.",L2758-T2758,IFERROR(IF(F2758="",IF(S2758=1,0,IF(L2758-S2758=0,"",L2758-S2758)),IF(Veriler!M2758="",L2758,IF(L2758*Veriler!M2758=0,"",L2758*Veriler!M2758))),L2758)),0)</f>
        <v/>
      </c>
      <c r="W2758" s="146"/>
      <c r="X2758" s="146"/>
      <c r="Y2758" s="146"/>
    </row>
    <row r="2759" spans="1:25" s="99" customFormat="1" ht="54.75" customHeight="1" x14ac:dyDescent="0.25">
      <c r="A2759" s="96">
        <f t="shared" si="874"/>
        <v>2034</v>
      </c>
      <c r="B2759" s="175"/>
      <c r="C2759" s="176"/>
      <c r="D2759" s="113"/>
      <c r="E2759" s="115"/>
      <c r="F2759" s="174"/>
      <c r="G2759" s="114" t="str">
        <f t="shared" si="869"/>
        <v/>
      </c>
      <c r="H2759" s="115"/>
      <c r="I2759" s="115"/>
      <c r="J2759" s="115"/>
      <c r="K2759" s="115"/>
      <c r="L2759" s="133" t="str">
        <f t="shared" si="870"/>
        <v/>
      </c>
      <c r="M2759" s="116" t="str">
        <f>IF(L2759="", "", L2759/Veriler!$X$1)</f>
        <v/>
      </c>
      <c r="N2759" s="116" t="str">
        <f>IF(F2759&lt;&gt;"", "İthal Girdi", IF(Veriler!T2759="", "", IF(Veriler!S2759="H", "%0,5 üzerindedir", IF(Veriler!T2759&gt;0.1, "%10 sınırı aşılmıştır.", "Uygun"))))</f>
        <v>%0,5 üzerindedir</v>
      </c>
      <c r="O2759" s="116" t="str">
        <f t="shared" si="871"/>
        <v xml:space="preserve"> </v>
      </c>
      <c r="P2759" s="117"/>
      <c r="Q2759" s="118"/>
      <c r="R2759" s="119" t="str">
        <f t="shared" si="872"/>
        <v/>
      </c>
      <c r="S2759" s="133">
        <f>IFERROR(IF(M2759&lt;=0.005,IF(F2759="",L2759,0),IF(F2759&lt;&gt;"",0,IF(P2759="",0,IF(P2759="H",0,IF(Q2759&lt;Veriler!$G$2,L2759*Veriler!$G$2,L2759*Q2759)))))," ")</f>
        <v>0</v>
      </c>
      <c r="T2759" s="133">
        <f>IF(Veriler!T2759&lt;=0.1, S2759, IF(AND(Veriler!T2759&gt;0.1, F2759="", P2759="E"), IF(Q2759&gt;Veriler!$G$2, Q2759*S2759, IF(Q2759&lt;Veriler!$G$2, Veriler!$G$2*S2759, Q2759*S2759)), 0))</f>
        <v>0</v>
      </c>
      <c r="U2759" s="133" t="str">
        <f t="shared" si="873"/>
        <v xml:space="preserve"> </v>
      </c>
      <c r="V2759" s="134" t="str">
        <f>IFERROR(IF(O2759="%10 sınırı aşılmıştır.",L2759-T2759,IFERROR(IF(F2759="",IF(S2759=1,0,IF(L2759-S2759=0,"",L2759-S2759)),IF(Veriler!M2759="",L2759,IF(L2759*Veriler!M2759=0,"",L2759*Veriler!M2759))),L2759)),0)</f>
        <v/>
      </c>
      <c r="W2759" s="146"/>
      <c r="X2759" s="146"/>
      <c r="Y2759" s="146"/>
    </row>
    <row r="2760" spans="1:25" s="99" customFormat="1" ht="54.75" customHeight="1" x14ac:dyDescent="0.25">
      <c r="A2760" s="96">
        <f t="shared" si="874"/>
        <v>2035</v>
      </c>
      <c r="B2760" s="175"/>
      <c r="C2760" s="176"/>
      <c r="D2760" s="113"/>
      <c r="E2760" s="115"/>
      <c r="F2760" s="174"/>
      <c r="G2760" s="114" t="str">
        <f t="shared" si="869"/>
        <v/>
      </c>
      <c r="H2760" s="115"/>
      <c r="I2760" s="115"/>
      <c r="J2760" s="115"/>
      <c r="K2760" s="115"/>
      <c r="L2760" s="133" t="str">
        <f t="shared" si="870"/>
        <v/>
      </c>
      <c r="M2760" s="116" t="str">
        <f>IF(L2760="", "", L2760/Veriler!$X$1)</f>
        <v/>
      </c>
      <c r="N2760" s="116" t="str">
        <f>IF(F2760&lt;&gt;"", "İthal Girdi", IF(Veriler!T2760="", "", IF(Veriler!S2760="H", "%0,5 üzerindedir", IF(Veriler!T2760&gt;0.1, "%10 sınırı aşılmıştır.", "Uygun"))))</f>
        <v>%0,5 üzerindedir</v>
      </c>
      <c r="O2760" s="116" t="str">
        <f t="shared" si="871"/>
        <v xml:space="preserve"> </v>
      </c>
      <c r="P2760" s="117"/>
      <c r="Q2760" s="118"/>
      <c r="R2760" s="119" t="str">
        <f t="shared" si="872"/>
        <v/>
      </c>
      <c r="S2760" s="133">
        <f>IFERROR(IF(M2760&lt;=0.005,IF(F2760="",L2760,0),IF(F2760&lt;&gt;"",0,IF(P2760="",0,IF(P2760="H",0,IF(Q2760&lt;Veriler!$G$2,L2760*Veriler!$G$2,L2760*Q2760)))))," ")</f>
        <v>0</v>
      </c>
      <c r="T2760" s="133">
        <f>IF(Veriler!T2760&lt;=0.1, S2760, IF(AND(Veriler!T2760&gt;0.1, F2760="", P2760="E"), IF(Q2760&gt;Veriler!$G$2, Q2760*S2760, IF(Q2760&lt;Veriler!$G$2, Veriler!$G$2*S2760, Q2760*S2760)), 0))</f>
        <v>0</v>
      </c>
      <c r="U2760" s="133" t="str">
        <f t="shared" si="873"/>
        <v xml:space="preserve"> </v>
      </c>
      <c r="V2760" s="134" t="str">
        <f>IFERROR(IF(O2760="%10 sınırı aşılmıştır.",L2760-T2760,IFERROR(IF(F2760="",IF(S2760=1,0,IF(L2760-S2760=0,"",L2760-S2760)),IF(Veriler!M2760="",L2760,IF(L2760*Veriler!M2760=0,"",L2760*Veriler!M2760))),L2760)),0)</f>
        <v/>
      </c>
      <c r="W2760" s="146"/>
      <c r="X2760" s="146"/>
      <c r="Y2760" s="146"/>
    </row>
    <row r="2761" spans="1:25" s="99" customFormat="1" ht="54.75" customHeight="1" x14ac:dyDescent="0.25">
      <c r="A2761" s="96">
        <f t="shared" si="874"/>
        <v>2036</v>
      </c>
      <c r="B2761" s="175"/>
      <c r="C2761" s="176"/>
      <c r="D2761" s="113"/>
      <c r="E2761" s="115"/>
      <c r="F2761" s="174"/>
      <c r="G2761" s="114" t="str">
        <f t="shared" si="869"/>
        <v/>
      </c>
      <c r="H2761" s="115"/>
      <c r="I2761" s="115"/>
      <c r="J2761" s="115"/>
      <c r="K2761" s="115"/>
      <c r="L2761" s="133" t="str">
        <f t="shared" si="870"/>
        <v/>
      </c>
      <c r="M2761" s="116" t="str">
        <f>IF(L2761="", "", L2761/Veriler!$X$1)</f>
        <v/>
      </c>
      <c r="N2761" s="116" t="str">
        <f>IF(F2761&lt;&gt;"", "İthal Girdi", IF(Veriler!T2761="", "", IF(Veriler!S2761="H", "%0,5 üzerindedir", IF(Veriler!T2761&gt;0.1, "%10 sınırı aşılmıştır.", "Uygun"))))</f>
        <v>%0,5 üzerindedir</v>
      </c>
      <c r="O2761" s="116" t="str">
        <f t="shared" si="871"/>
        <v xml:space="preserve"> </v>
      </c>
      <c r="P2761" s="117"/>
      <c r="Q2761" s="118"/>
      <c r="R2761" s="119" t="str">
        <f t="shared" si="872"/>
        <v/>
      </c>
      <c r="S2761" s="133">
        <f>IFERROR(IF(M2761&lt;=0.005,IF(F2761="",L2761,0),IF(F2761&lt;&gt;"",0,IF(P2761="",0,IF(P2761="H",0,IF(Q2761&lt;Veriler!$G$2,L2761*Veriler!$G$2,L2761*Q2761)))))," ")</f>
        <v>0</v>
      </c>
      <c r="T2761" s="133">
        <f>IF(Veriler!T2761&lt;=0.1, S2761, IF(AND(Veriler!T2761&gt;0.1, F2761="", P2761="E"), IF(Q2761&gt;Veriler!$G$2, Q2761*S2761, IF(Q2761&lt;Veriler!$G$2, Veriler!$G$2*S2761, Q2761*S2761)), 0))</f>
        <v>0</v>
      </c>
      <c r="U2761" s="133" t="str">
        <f t="shared" si="873"/>
        <v xml:space="preserve"> </v>
      </c>
      <c r="V2761" s="134" t="str">
        <f>IFERROR(IF(O2761="%10 sınırı aşılmıştır.",L2761-T2761,IFERROR(IF(F2761="",IF(S2761=1,0,IF(L2761-S2761=0,"",L2761-S2761)),IF(Veriler!M2761="",L2761,IF(L2761*Veriler!M2761=0,"",L2761*Veriler!M2761))),L2761)),0)</f>
        <v/>
      </c>
      <c r="W2761" s="146"/>
      <c r="X2761" s="146"/>
      <c r="Y2761" s="146"/>
    </row>
    <row r="2762" spans="1:25" s="99" customFormat="1" ht="54.75" customHeight="1" x14ac:dyDescent="0.25">
      <c r="A2762" s="96">
        <f t="shared" si="874"/>
        <v>2037</v>
      </c>
      <c r="B2762" s="175"/>
      <c r="C2762" s="176"/>
      <c r="D2762" s="113"/>
      <c r="E2762" s="115"/>
      <c r="F2762" s="174"/>
      <c r="G2762" s="114" t="str">
        <f t="shared" si="869"/>
        <v/>
      </c>
      <c r="H2762" s="115"/>
      <c r="I2762" s="115"/>
      <c r="J2762" s="115"/>
      <c r="K2762" s="115"/>
      <c r="L2762" s="133" t="str">
        <f t="shared" si="870"/>
        <v/>
      </c>
      <c r="M2762" s="116" t="str">
        <f>IF(L2762="", "", L2762/Veriler!$X$1)</f>
        <v/>
      </c>
      <c r="N2762" s="116" t="str">
        <f>IF(F2762&lt;&gt;"", "İthal Girdi", IF(Veriler!T2762="", "", IF(Veriler!S2762="H", "%0,5 üzerindedir", IF(Veriler!T2762&gt;0.1, "%10 sınırı aşılmıştır.", "Uygun"))))</f>
        <v>%0,5 üzerindedir</v>
      </c>
      <c r="O2762" s="116" t="str">
        <f t="shared" si="871"/>
        <v xml:space="preserve"> </v>
      </c>
      <c r="P2762" s="117"/>
      <c r="Q2762" s="118"/>
      <c r="R2762" s="119" t="str">
        <f t="shared" si="872"/>
        <v/>
      </c>
      <c r="S2762" s="133">
        <f>IFERROR(IF(M2762&lt;=0.005,IF(F2762="",L2762,0),IF(F2762&lt;&gt;"",0,IF(P2762="",0,IF(P2762="H",0,IF(Q2762&lt;Veriler!$G$2,L2762*Veriler!$G$2,L2762*Q2762)))))," ")</f>
        <v>0</v>
      </c>
      <c r="T2762" s="133">
        <f>IF(Veriler!T2762&lt;=0.1, S2762, IF(AND(Veriler!T2762&gt;0.1, F2762="", P2762="E"), IF(Q2762&gt;Veriler!$G$2, Q2762*S2762, IF(Q2762&lt;Veriler!$G$2, Veriler!$G$2*S2762, Q2762*S2762)), 0))</f>
        <v>0</v>
      </c>
      <c r="U2762" s="133" t="str">
        <f t="shared" si="873"/>
        <v xml:space="preserve"> </v>
      </c>
      <c r="V2762" s="134" t="str">
        <f>IFERROR(IF(O2762="%10 sınırı aşılmıştır.",L2762-T2762,IFERROR(IF(F2762="",IF(S2762=1,0,IF(L2762-S2762=0,"",L2762-S2762)),IF(Veriler!M2762="",L2762,IF(L2762*Veriler!M2762=0,"",L2762*Veriler!M2762))),L2762)),0)</f>
        <v/>
      </c>
      <c r="W2762" s="146"/>
      <c r="X2762" s="146"/>
      <c r="Y2762" s="146"/>
    </row>
    <row r="2763" spans="1:25" s="99" customFormat="1" ht="54.75" customHeight="1" x14ac:dyDescent="0.25">
      <c r="A2763" s="96">
        <f t="shared" si="874"/>
        <v>2038</v>
      </c>
      <c r="B2763" s="175"/>
      <c r="C2763" s="176"/>
      <c r="D2763" s="113"/>
      <c r="E2763" s="115"/>
      <c r="F2763" s="174"/>
      <c r="G2763" s="114" t="str">
        <f t="shared" si="869"/>
        <v/>
      </c>
      <c r="H2763" s="115"/>
      <c r="I2763" s="115"/>
      <c r="J2763" s="115"/>
      <c r="K2763" s="115"/>
      <c r="L2763" s="133" t="str">
        <f t="shared" si="870"/>
        <v/>
      </c>
      <c r="M2763" s="116" t="str">
        <f>IF(L2763="", "", L2763/Veriler!$X$1)</f>
        <v/>
      </c>
      <c r="N2763" s="116" t="str">
        <f>IF(F2763&lt;&gt;"", "İthal Girdi", IF(Veriler!T2763="", "", IF(Veriler!S2763="H", "%0,5 üzerindedir", IF(Veriler!T2763&gt;0.1, "%10 sınırı aşılmıştır.", "Uygun"))))</f>
        <v>%0,5 üzerindedir</v>
      </c>
      <c r="O2763" s="116" t="str">
        <f t="shared" si="871"/>
        <v xml:space="preserve"> </v>
      </c>
      <c r="P2763" s="117"/>
      <c r="Q2763" s="118"/>
      <c r="R2763" s="119" t="str">
        <f t="shared" si="872"/>
        <v/>
      </c>
      <c r="S2763" s="133">
        <f>IFERROR(IF(M2763&lt;=0.005,IF(F2763="",L2763,0),IF(F2763&lt;&gt;"",0,IF(P2763="",0,IF(P2763="H",0,IF(Q2763&lt;Veriler!$G$2,L2763*Veriler!$G$2,L2763*Q2763)))))," ")</f>
        <v>0</v>
      </c>
      <c r="T2763" s="133">
        <f>IF(Veriler!T2763&lt;=0.1, S2763, IF(AND(Veriler!T2763&gt;0.1, F2763="", P2763="E"), IF(Q2763&gt;Veriler!$G$2, Q2763*S2763, IF(Q2763&lt;Veriler!$G$2, Veriler!$G$2*S2763, Q2763*S2763)), 0))</f>
        <v>0</v>
      </c>
      <c r="U2763" s="133" t="str">
        <f t="shared" si="873"/>
        <v xml:space="preserve"> </v>
      </c>
      <c r="V2763" s="134" t="str">
        <f>IFERROR(IF(O2763="%10 sınırı aşılmıştır.",L2763-T2763,IFERROR(IF(F2763="",IF(S2763=1,0,IF(L2763-S2763=0,"",L2763-S2763)),IF(Veriler!M2763="",L2763,IF(L2763*Veriler!M2763=0,"",L2763*Veriler!M2763))),L2763)),0)</f>
        <v/>
      </c>
      <c r="W2763" s="146"/>
      <c r="X2763" s="146"/>
      <c r="Y2763" s="146"/>
    </row>
    <row r="2764" spans="1:25" s="99" customFormat="1" ht="54.75" customHeight="1" x14ac:dyDescent="0.25">
      <c r="A2764" s="96">
        <f t="shared" si="874"/>
        <v>2039</v>
      </c>
      <c r="B2764" s="175"/>
      <c r="C2764" s="176"/>
      <c r="D2764" s="113"/>
      <c r="E2764" s="115"/>
      <c r="F2764" s="174"/>
      <c r="G2764" s="114" t="str">
        <f t="shared" si="869"/>
        <v/>
      </c>
      <c r="H2764" s="115"/>
      <c r="I2764" s="115"/>
      <c r="J2764" s="115"/>
      <c r="K2764" s="115"/>
      <c r="L2764" s="133" t="str">
        <f t="shared" si="870"/>
        <v/>
      </c>
      <c r="M2764" s="116" t="str">
        <f>IF(L2764="", "", L2764/Veriler!$X$1)</f>
        <v/>
      </c>
      <c r="N2764" s="116" t="str">
        <f>IF(F2764&lt;&gt;"", "İthal Girdi", IF(Veriler!T2764="", "", IF(Veriler!S2764="H", "%0,5 üzerindedir", IF(Veriler!T2764&gt;0.1, "%10 sınırı aşılmıştır.", "Uygun"))))</f>
        <v>%0,5 üzerindedir</v>
      </c>
      <c r="O2764" s="116" t="str">
        <f t="shared" si="871"/>
        <v xml:space="preserve"> </v>
      </c>
      <c r="P2764" s="117"/>
      <c r="Q2764" s="118"/>
      <c r="R2764" s="119" t="str">
        <f t="shared" si="872"/>
        <v/>
      </c>
      <c r="S2764" s="133">
        <f>IFERROR(IF(M2764&lt;=0.005,IF(F2764="",L2764,0),IF(F2764&lt;&gt;"",0,IF(P2764="",0,IF(P2764="H",0,IF(Q2764&lt;Veriler!$G$2,L2764*Veriler!$G$2,L2764*Q2764)))))," ")</f>
        <v>0</v>
      </c>
      <c r="T2764" s="133">
        <f>IF(Veriler!T2764&lt;=0.1, S2764, IF(AND(Veriler!T2764&gt;0.1, F2764="", P2764="E"), IF(Q2764&gt;Veriler!$G$2, Q2764*S2764, IF(Q2764&lt;Veriler!$G$2, Veriler!$G$2*S2764, Q2764*S2764)), 0))</f>
        <v>0</v>
      </c>
      <c r="U2764" s="133" t="str">
        <f t="shared" si="873"/>
        <v xml:space="preserve"> </v>
      </c>
      <c r="V2764" s="134" t="str">
        <f>IFERROR(IF(O2764="%10 sınırı aşılmıştır.",L2764-T2764,IFERROR(IF(F2764="",IF(S2764=1,0,IF(L2764-S2764=0,"",L2764-S2764)),IF(Veriler!M2764="",L2764,IF(L2764*Veriler!M2764=0,"",L2764*Veriler!M2764))),L2764)),0)</f>
        <v/>
      </c>
      <c r="W2764" s="146"/>
      <c r="X2764" s="146"/>
      <c r="Y2764" s="146"/>
    </row>
    <row r="2765" spans="1:25" s="99" customFormat="1" ht="54.75" customHeight="1" x14ac:dyDescent="0.25">
      <c r="A2765" s="96">
        <f t="shared" si="874"/>
        <v>2040</v>
      </c>
      <c r="B2765" s="175"/>
      <c r="C2765" s="176"/>
      <c r="D2765" s="113"/>
      <c r="E2765" s="115"/>
      <c r="F2765" s="174"/>
      <c r="G2765" s="114" t="str">
        <f t="shared" si="869"/>
        <v/>
      </c>
      <c r="H2765" s="115"/>
      <c r="I2765" s="115"/>
      <c r="J2765" s="115"/>
      <c r="K2765" s="115"/>
      <c r="L2765" s="133" t="str">
        <f t="shared" si="870"/>
        <v/>
      </c>
      <c r="M2765" s="116" t="str">
        <f>IF(L2765="", "", L2765/Veriler!$X$1)</f>
        <v/>
      </c>
      <c r="N2765" s="116" t="str">
        <f>IF(F2765&lt;&gt;"", "İthal Girdi", IF(Veriler!T2765="", "", IF(Veriler!S2765="H", "%0,5 üzerindedir", IF(Veriler!T2765&gt;0.1, "%10 sınırı aşılmıştır.", "Uygun"))))</f>
        <v>%0,5 üzerindedir</v>
      </c>
      <c r="O2765" s="116" t="str">
        <f t="shared" si="871"/>
        <v xml:space="preserve"> </v>
      </c>
      <c r="P2765" s="117"/>
      <c r="Q2765" s="118"/>
      <c r="R2765" s="119" t="str">
        <f t="shared" si="872"/>
        <v/>
      </c>
      <c r="S2765" s="133">
        <f>IFERROR(IF(M2765&lt;=0.005,IF(F2765="",L2765,0),IF(F2765&lt;&gt;"",0,IF(P2765="",0,IF(P2765="H",0,IF(Q2765&lt;Veriler!$G$2,L2765*Veriler!$G$2,L2765*Q2765)))))," ")</f>
        <v>0</v>
      </c>
      <c r="T2765" s="133">
        <f>IF(Veriler!T2765&lt;=0.1, S2765, IF(AND(Veriler!T2765&gt;0.1, F2765="", P2765="E"), IF(Q2765&gt;Veriler!$G$2, Q2765*S2765, IF(Q2765&lt;Veriler!$G$2, Veriler!$G$2*S2765, Q2765*S2765)), 0))</f>
        <v>0</v>
      </c>
      <c r="U2765" s="133" t="str">
        <f t="shared" si="873"/>
        <v xml:space="preserve"> </v>
      </c>
      <c r="V2765" s="134" t="str">
        <f>IFERROR(IF(O2765="%10 sınırı aşılmıştır.",L2765-T2765,IFERROR(IF(F2765="",IF(S2765=1,0,IF(L2765-S2765=0,"",L2765-S2765)),IF(Veriler!M2765="",L2765,IF(L2765*Veriler!M2765=0,"",L2765*Veriler!M2765))),L2765)),0)</f>
        <v/>
      </c>
      <c r="W2765" s="146"/>
      <c r="X2765" s="146"/>
      <c r="Y2765" s="146"/>
    </row>
    <row r="2766" spans="1:25" s="99" customFormat="1" ht="54.75" customHeight="1" x14ac:dyDescent="0.25">
      <c r="A2766" s="96">
        <f t="shared" si="874"/>
        <v>2041</v>
      </c>
      <c r="B2766" s="175"/>
      <c r="C2766" s="176"/>
      <c r="D2766" s="113"/>
      <c r="E2766" s="115"/>
      <c r="F2766" s="174"/>
      <c r="G2766" s="114" t="str">
        <f t="shared" si="869"/>
        <v/>
      </c>
      <c r="H2766" s="115"/>
      <c r="I2766" s="115"/>
      <c r="J2766" s="115"/>
      <c r="K2766" s="115"/>
      <c r="L2766" s="133" t="str">
        <f t="shared" si="870"/>
        <v/>
      </c>
      <c r="M2766" s="116" t="str">
        <f>IF(L2766="", "", L2766/Veriler!$X$1)</f>
        <v/>
      </c>
      <c r="N2766" s="116" t="str">
        <f>IF(F2766&lt;&gt;"", "İthal Girdi", IF(Veriler!T2766="", "", IF(Veriler!S2766="H", "%0,5 üzerindedir", IF(Veriler!T2766&gt;0.1, "%10 sınırı aşılmıştır.", "Uygun"))))</f>
        <v>%0,5 üzerindedir</v>
      </c>
      <c r="O2766" s="116" t="str">
        <f t="shared" si="871"/>
        <v xml:space="preserve"> </v>
      </c>
      <c r="P2766" s="117"/>
      <c r="Q2766" s="118"/>
      <c r="R2766" s="119" t="str">
        <f t="shared" si="872"/>
        <v/>
      </c>
      <c r="S2766" s="133">
        <f>IFERROR(IF(M2766&lt;=0.005,IF(F2766="",L2766,0),IF(F2766&lt;&gt;"",0,IF(P2766="",0,IF(P2766="H",0,IF(Q2766&lt;Veriler!$G$2,L2766*Veriler!$G$2,L2766*Q2766)))))," ")</f>
        <v>0</v>
      </c>
      <c r="T2766" s="133">
        <f>IF(Veriler!T2766&lt;=0.1, S2766, IF(AND(Veriler!T2766&gt;0.1, F2766="", P2766="E"), IF(Q2766&gt;Veriler!$G$2, Q2766*S2766, IF(Q2766&lt;Veriler!$G$2, Veriler!$G$2*S2766, Q2766*S2766)), 0))</f>
        <v>0</v>
      </c>
      <c r="U2766" s="133" t="str">
        <f t="shared" si="873"/>
        <v xml:space="preserve"> </v>
      </c>
      <c r="V2766" s="134" t="str">
        <f>IFERROR(IF(O2766="%10 sınırı aşılmıştır.",L2766-T2766,IFERROR(IF(F2766="",IF(S2766=1,0,IF(L2766-S2766=0,"",L2766-S2766)),IF(Veriler!M2766="",L2766,IF(L2766*Veriler!M2766=0,"",L2766*Veriler!M2766))),L2766)),0)</f>
        <v/>
      </c>
      <c r="W2766" s="146"/>
      <c r="X2766" s="146"/>
      <c r="Y2766" s="146"/>
    </row>
    <row r="2767" spans="1:25" s="99" customFormat="1" ht="54.75" customHeight="1" x14ac:dyDescent="0.25">
      <c r="A2767" s="96">
        <f t="shared" si="874"/>
        <v>2042</v>
      </c>
      <c r="B2767" s="175"/>
      <c r="C2767" s="176"/>
      <c r="D2767" s="113"/>
      <c r="E2767" s="115"/>
      <c r="F2767" s="174"/>
      <c r="G2767" s="114" t="str">
        <f t="shared" si="869"/>
        <v/>
      </c>
      <c r="H2767" s="115"/>
      <c r="I2767" s="115"/>
      <c r="J2767" s="115"/>
      <c r="K2767" s="115"/>
      <c r="L2767" s="133" t="str">
        <f t="shared" si="870"/>
        <v/>
      </c>
      <c r="M2767" s="116" t="str">
        <f>IF(L2767="", "", L2767/Veriler!$X$1)</f>
        <v/>
      </c>
      <c r="N2767" s="116" t="str">
        <f>IF(F2767&lt;&gt;"", "İthal Girdi", IF(Veriler!T2767="", "", IF(Veriler!S2767="H", "%0,5 üzerindedir", IF(Veriler!T2767&gt;0.1, "%10 sınırı aşılmıştır.", "Uygun"))))</f>
        <v>%0,5 üzerindedir</v>
      </c>
      <c r="O2767" s="116" t="str">
        <f t="shared" si="871"/>
        <v xml:space="preserve"> </v>
      </c>
      <c r="P2767" s="117"/>
      <c r="Q2767" s="118"/>
      <c r="R2767" s="119" t="str">
        <f t="shared" si="872"/>
        <v/>
      </c>
      <c r="S2767" s="133">
        <f>IFERROR(IF(M2767&lt;=0.005,IF(F2767="",L2767,0),IF(F2767&lt;&gt;"",0,IF(P2767="",0,IF(P2767="H",0,IF(Q2767&lt;Veriler!$G$2,L2767*Veriler!$G$2,L2767*Q2767)))))," ")</f>
        <v>0</v>
      </c>
      <c r="T2767" s="133">
        <f>IF(Veriler!T2767&lt;=0.1, S2767, IF(AND(Veriler!T2767&gt;0.1, F2767="", P2767="E"), IF(Q2767&gt;Veriler!$G$2, Q2767*S2767, IF(Q2767&lt;Veriler!$G$2, Veriler!$G$2*S2767, Q2767*S2767)), 0))</f>
        <v>0</v>
      </c>
      <c r="U2767" s="133" t="str">
        <f t="shared" si="873"/>
        <v xml:space="preserve"> </v>
      </c>
      <c r="V2767" s="134" t="str">
        <f>IFERROR(IF(O2767="%10 sınırı aşılmıştır.",L2767-T2767,IFERROR(IF(F2767="",IF(S2767=1,0,IF(L2767-S2767=0,"",L2767-S2767)),IF(Veriler!M2767="",L2767,IF(L2767*Veriler!M2767=0,"",L2767*Veriler!M2767))),L2767)),0)</f>
        <v/>
      </c>
      <c r="W2767" s="146"/>
      <c r="X2767" s="146"/>
      <c r="Y2767" s="146"/>
    </row>
    <row r="2768" spans="1:25" s="99" customFormat="1" ht="54.75" customHeight="1" x14ac:dyDescent="0.25">
      <c r="A2768" s="96">
        <f t="shared" si="874"/>
        <v>2043</v>
      </c>
      <c r="B2768" s="175"/>
      <c r="C2768" s="176"/>
      <c r="D2768" s="113"/>
      <c r="E2768" s="115"/>
      <c r="F2768" s="174"/>
      <c r="G2768" s="114" t="str">
        <f t="shared" si="869"/>
        <v/>
      </c>
      <c r="H2768" s="115"/>
      <c r="I2768" s="115"/>
      <c r="J2768" s="115"/>
      <c r="K2768" s="115"/>
      <c r="L2768" s="133" t="str">
        <f t="shared" si="870"/>
        <v/>
      </c>
      <c r="M2768" s="116" t="str">
        <f>IF(L2768="", "", L2768/Veriler!$X$1)</f>
        <v/>
      </c>
      <c r="N2768" s="116" t="str">
        <f>IF(F2768&lt;&gt;"", "İthal Girdi", IF(Veriler!T2768="", "", IF(Veriler!S2768="H", "%0,5 üzerindedir", IF(Veriler!T2768&gt;0.1, "%10 sınırı aşılmıştır.", "Uygun"))))</f>
        <v>%0,5 üzerindedir</v>
      </c>
      <c r="O2768" s="116" t="str">
        <f t="shared" si="871"/>
        <v xml:space="preserve"> </v>
      </c>
      <c r="P2768" s="117"/>
      <c r="Q2768" s="118"/>
      <c r="R2768" s="119" t="str">
        <f t="shared" si="872"/>
        <v/>
      </c>
      <c r="S2768" s="133">
        <f>IFERROR(IF(M2768&lt;=0.005,IF(F2768="",L2768,0),IF(F2768&lt;&gt;"",0,IF(P2768="",0,IF(P2768="H",0,IF(Q2768&lt;Veriler!$G$2,L2768*Veriler!$G$2,L2768*Q2768)))))," ")</f>
        <v>0</v>
      </c>
      <c r="T2768" s="133">
        <f>IF(Veriler!T2768&lt;=0.1, S2768, IF(AND(Veriler!T2768&gt;0.1, F2768="", P2768="E"), IF(Q2768&gt;Veriler!$G$2, Q2768*S2768, IF(Q2768&lt;Veriler!$G$2, Veriler!$G$2*S2768, Q2768*S2768)), 0))</f>
        <v>0</v>
      </c>
      <c r="U2768" s="133" t="str">
        <f t="shared" si="873"/>
        <v xml:space="preserve"> </v>
      </c>
      <c r="V2768" s="134" t="str">
        <f>IFERROR(IF(O2768="%10 sınırı aşılmıştır.",L2768-T2768,IFERROR(IF(F2768="",IF(S2768=1,0,IF(L2768-S2768=0,"",L2768-S2768)),IF(Veriler!M2768="",L2768,IF(L2768*Veriler!M2768=0,"",L2768*Veriler!M2768))),L2768)),0)</f>
        <v/>
      </c>
      <c r="W2768" s="146"/>
      <c r="X2768" s="146"/>
      <c r="Y2768" s="146"/>
    </row>
    <row r="2769" spans="1:25" s="99" customFormat="1" ht="54.75" customHeight="1" x14ac:dyDescent="0.25">
      <c r="A2769" s="96">
        <f t="shared" si="874"/>
        <v>2044</v>
      </c>
      <c r="B2769" s="175"/>
      <c r="C2769" s="176"/>
      <c r="D2769" s="113"/>
      <c r="E2769" s="115"/>
      <c r="F2769" s="174"/>
      <c r="G2769" s="114" t="str">
        <f t="shared" si="869"/>
        <v/>
      </c>
      <c r="H2769" s="115"/>
      <c r="I2769" s="115"/>
      <c r="J2769" s="115"/>
      <c r="K2769" s="115"/>
      <c r="L2769" s="133" t="str">
        <f t="shared" si="870"/>
        <v/>
      </c>
      <c r="M2769" s="116" t="str">
        <f>IF(L2769="", "", L2769/Veriler!$X$1)</f>
        <v/>
      </c>
      <c r="N2769" s="116" t="str">
        <f>IF(F2769&lt;&gt;"", "İthal Girdi", IF(Veriler!T2769="", "", IF(Veriler!S2769="H", "%0,5 üzerindedir", IF(Veriler!T2769&gt;0.1, "%10 sınırı aşılmıştır.", "Uygun"))))</f>
        <v>%0,5 üzerindedir</v>
      </c>
      <c r="O2769" s="116" t="str">
        <f t="shared" si="871"/>
        <v xml:space="preserve"> </v>
      </c>
      <c r="P2769" s="117"/>
      <c r="Q2769" s="118"/>
      <c r="R2769" s="119" t="str">
        <f t="shared" si="872"/>
        <v/>
      </c>
      <c r="S2769" s="133">
        <f>IFERROR(IF(M2769&lt;=0.005,IF(F2769="",L2769,0),IF(F2769&lt;&gt;"",0,IF(P2769="",0,IF(P2769="H",0,IF(Q2769&lt;Veriler!$G$2,L2769*Veriler!$G$2,L2769*Q2769)))))," ")</f>
        <v>0</v>
      </c>
      <c r="T2769" s="133">
        <f>IF(Veriler!T2769&lt;=0.1, S2769, IF(AND(Veriler!T2769&gt;0.1, F2769="", P2769="E"), IF(Q2769&gt;Veriler!$G$2, Q2769*S2769, IF(Q2769&lt;Veriler!$G$2, Veriler!$G$2*S2769, Q2769*S2769)), 0))</f>
        <v>0</v>
      </c>
      <c r="U2769" s="133" t="str">
        <f t="shared" si="873"/>
        <v xml:space="preserve"> </v>
      </c>
      <c r="V2769" s="134" t="str">
        <f>IFERROR(IF(O2769="%10 sınırı aşılmıştır.",L2769-T2769,IFERROR(IF(F2769="",IF(S2769=1,0,IF(L2769-S2769=0,"",L2769-S2769)),IF(Veriler!M2769="",L2769,IF(L2769*Veriler!M2769=0,"",L2769*Veriler!M2769))),L2769)),0)</f>
        <v/>
      </c>
      <c r="W2769" s="146"/>
      <c r="X2769" s="146"/>
      <c r="Y2769" s="146"/>
    </row>
    <row r="2770" spans="1:25" s="99" customFormat="1" ht="24" customHeight="1" x14ac:dyDescent="0.25">
      <c r="A2770" s="103"/>
      <c r="B2770" s="104"/>
      <c r="C2770" s="104"/>
      <c r="D2770" s="104"/>
      <c r="E2770" s="103"/>
      <c r="F2770" s="135"/>
      <c r="G2770" s="157"/>
      <c r="H2770" s="103"/>
      <c r="I2770" s="103"/>
      <c r="J2770" s="103"/>
      <c r="K2770" s="103"/>
      <c r="L2770" s="136">
        <f>SUM(L2741:L2754,L2756:L2769)</f>
        <v>0</v>
      </c>
      <c r="M2770" s="158"/>
      <c r="N2770" s="158"/>
      <c r="O2770" s="158"/>
      <c r="P2770" s="105"/>
      <c r="Q2770" s="106"/>
      <c r="R2770" s="159"/>
      <c r="S2770" s="160"/>
      <c r="T2770" s="160"/>
      <c r="U2770" s="160"/>
      <c r="V2770" s="160"/>
      <c r="W2770" s="146"/>
      <c r="X2770" s="146"/>
      <c r="Y2770" s="146"/>
    </row>
    <row r="2771" spans="1:25" s="99" customFormat="1" ht="31.5" customHeight="1" x14ac:dyDescent="0.25">
      <c r="A2771" s="103"/>
      <c r="B2771" s="104"/>
      <c r="C2771" s="104"/>
      <c r="D2771" s="104"/>
      <c r="E2771" s="103"/>
      <c r="F2771" s="135"/>
      <c r="G2771" s="157"/>
      <c r="H2771" s="103"/>
      <c r="I2771" s="103"/>
      <c r="J2771" s="103"/>
      <c r="K2771" s="103"/>
      <c r="L2771" s="161"/>
      <c r="M2771" s="158"/>
      <c r="N2771" s="158"/>
      <c r="O2771" s="158"/>
      <c r="P2771" s="105"/>
      <c r="Q2771" s="106"/>
      <c r="R2771" s="159"/>
      <c r="S2771" s="162" t="s">
        <v>57</v>
      </c>
      <c r="T2771" s="162" t="s">
        <v>57</v>
      </c>
      <c r="U2771" s="162" t="s">
        <v>57</v>
      </c>
      <c r="V2771" s="163" t="s">
        <v>58</v>
      </c>
      <c r="W2771" s="146"/>
      <c r="X2771" s="146"/>
      <c r="Y2771" s="146"/>
    </row>
    <row r="2772" spans="1:25" s="99" customFormat="1" ht="58.5" customHeight="1" x14ac:dyDescent="0.25">
      <c r="A2772" s="185" t="s">
        <v>59</v>
      </c>
      <c r="B2772" s="180"/>
      <c r="C2772" s="180"/>
      <c r="D2772" s="180"/>
      <c r="E2772" s="180"/>
      <c r="F2772" s="180"/>
      <c r="G2772" s="180"/>
      <c r="H2772" s="180"/>
      <c r="I2772" s="180"/>
      <c r="J2772" s="180"/>
      <c r="K2772" s="180"/>
      <c r="L2772" s="180"/>
      <c r="M2772" s="180"/>
      <c r="N2772" s="180"/>
      <c r="O2772" s="180"/>
      <c r="P2772" s="180"/>
      <c r="Q2772" s="180"/>
      <c r="R2772" s="176"/>
      <c r="S2772" s="137">
        <f>SUM(S2734,S2741:S2754,S2756:S2769)</f>
        <v>0</v>
      </c>
      <c r="T2772" s="137" t="str">
        <f>IF(SUM(T2741:T2754,T2756:T2769)=0," ",SUM(T2741:T2754,T2756:T2769))</f>
        <v xml:space="preserve"> </v>
      </c>
      <c r="U2772" s="137" t="str">
        <f>IF(SUM(U2741:U2754,U2756:U2769)=0," ",SUM(U2741:U2754,U2756:U2769))</f>
        <v xml:space="preserve"> </v>
      </c>
      <c r="V2772" s="137" t="str">
        <f>IF(SUM(V2741:V2754,V2756:V2769)=0," ",SUM(V2741:V2754,V2756:V2769))</f>
        <v xml:space="preserve"> </v>
      </c>
      <c r="W2772" s="146"/>
      <c r="X2772" s="164">
        <f>SUM(U2741:U2754,U2756:U2769)</f>
        <v>0</v>
      </c>
      <c r="Y2772" s="164">
        <f>SUM(V2741:V2754,V2756:V2769)</f>
        <v>0</v>
      </c>
    </row>
    <row r="2773" spans="1:25" x14ac:dyDescent="0.3">
      <c r="A2773" s="34"/>
      <c r="G2773" s="146"/>
      <c r="L2773" s="146"/>
      <c r="M2773" s="146"/>
      <c r="N2773" s="146"/>
      <c r="O2773" s="146"/>
      <c r="R2773" s="146"/>
      <c r="S2773" s="146"/>
      <c r="T2773" s="146"/>
      <c r="U2773" s="146"/>
      <c r="V2773" s="146"/>
      <c r="W2773" s="146"/>
      <c r="X2773" s="146"/>
      <c r="Y2773" s="146"/>
    </row>
    <row r="2774" spans="1:25" x14ac:dyDescent="0.3">
      <c r="A2774" s="186" t="s">
        <v>60</v>
      </c>
      <c r="B2774" s="187"/>
      <c r="C2774" s="187"/>
      <c r="D2774" s="187"/>
      <c r="E2774" s="187"/>
      <c r="F2774" s="187"/>
      <c r="G2774" s="187"/>
      <c r="H2774" s="187"/>
      <c r="I2774" s="187"/>
      <c r="J2774" s="187"/>
      <c r="K2774" s="187"/>
      <c r="L2774" s="187"/>
      <c r="M2774" s="187"/>
      <c r="N2774" s="187"/>
      <c r="O2774" s="187"/>
      <c r="P2774" s="187"/>
      <c r="Q2774" s="187"/>
      <c r="R2774" s="187"/>
      <c r="S2774" s="187"/>
      <c r="T2774" s="187"/>
      <c r="U2774" s="187"/>
      <c r="V2774" s="187"/>
      <c r="W2774" s="146"/>
      <c r="X2774" s="146"/>
      <c r="Y2774" s="146"/>
    </row>
    <row r="2775" spans="1:25" s="99" customFormat="1" ht="41.25" customHeight="1" x14ac:dyDescent="0.25">
      <c r="A2775" s="189" t="s">
        <v>38</v>
      </c>
      <c r="B2775" s="180"/>
      <c r="C2775" s="180"/>
      <c r="D2775" s="180"/>
      <c r="E2775" s="180"/>
      <c r="F2775" s="180"/>
      <c r="G2775" s="180"/>
      <c r="H2775" s="180"/>
      <c r="I2775" s="180"/>
      <c r="J2775" s="180"/>
      <c r="K2775" s="180"/>
      <c r="L2775" s="180"/>
      <c r="M2775" s="180"/>
      <c r="N2775" s="180"/>
      <c r="O2775" s="180"/>
      <c r="P2775" s="180"/>
      <c r="Q2775" s="180"/>
      <c r="R2775" s="180"/>
      <c r="S2775" s="180"/>
      <c r="T2775" s="180"/>
      <c r="U2775" s="180"/>
      <c r="V2775" s="176"/>
      <c r="W2775" s="146"/>
      <c r="X2775" s="146"/>
      <c r="Y2775" s="146"/>
    </row>
    <row r="2776" spans="1:25" s="100" customFormat="1" ht="35.25" customHeight="1" x14ac:dyDescent="0.25">
      <c r="A2776" s="179" t="s">
        <v>39</v>
      </c>
      <c r="B2776" s="180"/>
      <c r="C2776" s="180"/>
      <c r="D2776" s="180"/>
      <c r="E2776" s="180"/>
      <c r="F2776" s="180"/>
      <c r="G2776" s="180"/>
      <c r="H2776" s="180"/>
      <c r="I2776" s="180"/>
      <c r="J2776" s="180"/>
      <c r="K2776" s="180"/>
      <c r="L2776" s="180"/>
      <c r="M2776" s="180"/>
      <c r="N2776" s="180"/>
      <c r="O2776" s="180"/>
      <c r="P2776" s="180"/>
      <c r="Q2776" s="180"/>
      <c r="R2776" s="176"/>
      <c r="S2776" s="147"/>
      <c r="T2776" s="148"/>
      <c r="U2776" s="149" t="s">
        <v>40</v>
      </c>
      <c r="V2776" s="150">
        <f>V2738+1</f>
        <v>74</v>
      </c>
      <c r="W2776" s="146"/>
      <c r="X2776" s="146"/>
      <c r="Y2776" s="146"/>
    </row>
    <row r="2777" spans="1:25" s="99" customFormat="1" ht="81" customHeight="1" x14ac:dyDescent="0.25">
      <c r="A2777" s="110" t="s">
        <v>3</v>
      </c>
      <c r="B2777" s="188" t="s">
        <v>41</v>
      </c>
      <c r="C2777" s="176"/>
      <c r="D2777" s="111" t="s">
        <v>42</v>
      </c>
      <c r="E2777" s="110" t="s">
        <v>324</v>
      </c>
      <c r="F2777" s="111" t="s">
        <v>325</v>
      </c>
      <c r="G2777" s="151" t="s">
        <v>43</v>
      </c>
      <c r="H2777" s="110" t="s">
        <v>44</v>
      </c>
      <c r="I2777" s="110" t="s">
        <v>8</v>
      </c>
      <c r="J2777" s="110" t="s">
        <v>45</v>
      </c>
      <c r="K2777" s="110" t="s">
        <v>46</v>
      </c>
      <c r="L2777" s="152" t="s">
        <v>47</v>
      </c>
      <c r="M2777" s="153" t="s">
        <v>48</v>
      </c>
      <c r="N2777" s="154" t="s">
        <v>49</v>
      </c>
      <c r="O2777" s="154" t="s">
        <v>49</v>
      </c>
      <c r="P2777" s="112" t="s">
        <v>50</v>
      </c>
      <c r="Q2777" s="110" t="s">
        <v>51</v>
      </c>
      <c r="R2777" s="155" t="s">
        <v>52</v>
      </c>
      <c r="S2777" s="156" t="s">
        <v>53</v>
      </c>
      <c r="T2777" s="156" t="s">
        <v>54</v>
      </c>
      <c r="U2777" s="152" t="s">
        <v>54</v>
      </c>
      <c r="V2777" s="152" t="s">
        <v>55</v>
      </c>
      <c r="W2777" s="146"/>
      <c r="X2777" s="146"/>
      <c r="Y2777" s="146"/>
    </row>
    <row r="2778" spans="1:25" s="99" customFormat="1" ht="45" customHeight="1" x14ac:dyDescent="0.25">
      <c r="A2778" s="101"/>
      <c r="B2778" s="177" t="s">
        <v>56</v>
      </c>
      <c r="C2778" s="178"/>
      <c r="D2778" s="102"/>
      <c r="E2778" s="170"/>
      <c r="F2778" s="102"/>
      <c r="G2778" s="95"/>
      <c r="H2778" s="102"/>
      <c r="I2778" s="102"/>
      <c r="J2778" s="102"/>
      <c r="K2778" s="102"/>
      <c r="L2778" s="95"/>
      <c r="M2778" s="95"/>
      <c r="N2778" s="95"/>
      <c r="O2778" s="95"/>
      <c r="P2778" s="102"/>
      <c r="Q2778" s="102"/>
      <c r="R2778" s="190"/>
      <c r="S2778" s="184"/>
      <c r="T2778" s="95"/>
      <c r="U2778" s="95"/>
      <c r="V2778" s="95"/>
      <c r="W2778" s="146"/>
      <c r="X2778" s="146"/>
      <c r="Y2778" s="146"/>
    </row>
    <row r="2779" spans="1:25" s="99" customFormat="1" ht="54.75" customHeight="1" x14ac:dyDescent="0.25">
      <c r="A2779" s="96">
        <f>A2769+1</f>
        <v>2045</v>
      </c>
      <c r="B2779" s="181"/>
      <c r="C2779" s="182"/>
      <c r="D2779" s="113"/>
      <c r="E2779" s="115"/>
      <c r="F2779" s="174"/>
      <c r="G2779" s="114" t="str">
        <f t="shared" ref="G2779:G2792" si="875">IF(AND(F2779&lt;&gt;"",V2779&lt;&gt;"",L2779&lt;&gt;0),V2779/L2779,"")</f>
        <v/>
      </c>
      <c r="H2779" s="115"/>
      <c r="I2779" s="115"/>
      <c r="J2779" s="115"/>
      <c r="K2779" s="115"/>
      <c r="L2779" s="133" t="str">
        <f t="shared" ref="L2779:L2792" si="876">IF(AND(H2779&lt;&gt;0, J2779&lt;&gt;0, K2779&lt;&gt;0), H2779*J2779*K2779, "")</f>
        <v/>
      </c>
      <c r="M2779" s="116" t="str">
        <f>IF(L2779="", "", L2779/Veriler!$X$1)</f>
        <v/>
      </c>
      <c r="N2779" s="116" t="str">
        <f>IF(F2779&lt;&gt;"", "İthal Girdi", IF(Veriler!T2779="", "", IF(Veriler!S2779="H", "%0,5 üzerindedir", IF(Veriler!T2779&gt;0.1, "%10 sınırı aşılmıştır.", "Uygun"))))</f>
        <v>%0,5 üzerindedir</v>
      </c>
      <c r="O2779" s="116" t="str">
        <f t="shared" ref="O2779:O2792" si="877">IF(M2779=""," ",N2779)</f>
        <v xml:space="preserve"> </v>
      </c>
      <c r="P2779" s="117"/>
      <c r="Q2779" s="118"/>
      <c r="R2779" s="119" t="str">
        <f t="shared" ref="R2779:R2792" si="878">IFERROR(IF(AND(T2779&lt;&gt;"",L2779&lt;&gt;"",L2779&lt;&gt;0,T2779&lt;&gt;0),T2779/L2779,"")," ")</f>
        <v/>
      </c>
      <c r="S2779" s="133">
        <f>IFERROR(IF(M2779&lt;=0.005,IF(F2779="",L2779,0),IF(F2779&lt;&gt;"",0,IF(P2779="",0,IF(P2779="H",0,IF(Q2779&lt;Veriler!$G$2,L2779*Veriler!$G$2,L2779*Q2779)))))," ")</f>
        <v>0</v>
      </c>
      <c r="T2779" s="133">
        <f>IF(Veriler!T2779&lt;=0.1, S2779, IF(AND(Veriler!T2779&gt;0.1, F2779="", P2779="E"), IF(Q2779&gt;Veriler!$G$2, Q2779*S2779, IF(Q2779&lt;Veriler!$G$2, Veriler!$G$2*S2779, Q2779*S2779)), 0))</f>
        <v>0</v>
      </c>
      <c r="U2779" s="133" t="str">
        <f t="shared" ref="U2779:U2792" si="879">IF(T2779=0," ",T2779)</f>
        <v xml:space="preserve"> </v>
      </c>
      <c r="V2779" s="134" t="str">
        <f>IFERROR(IF(O2779="%10 sınırı aşılmıştır.",L2779-T2779,IFERROR(IF(F2779="",IF(S2779=1,0,IF(L2779-S2779=0,"",L2779-S2779)),IF(Veriler!M2779="",L2779,IF(L2779*Veriler!M2779=0,"",L2779*Veriler!M2779))),L2779)),0)</f>
        <v/>
      </c>
      <c r="W2779" s="146"/>
      <c r="X2779" s="146"/>
      <c r="Y2779" s="146"/>
    </row>
    <row r="2780" spans="1:25" s="99" customFormat="1" ht="54.75" customHeight="1" x14ac:dyDescent="0.25">
      <c r="A2780" s="96">
        <f t="shared" ref="A2780:A2792" si="880">A2779+1</f>
        <v>2046</v>
      </c>
      <c r="B2780" s="175"/>
      <c r="C2780" s="176"/>
      <c r="D2780" s="113"/>
      <c r="E2780" s="115"/>
      <c r="F2780" s="174"/>
      <c r="G2780" s="114" t="str">
        <f t="shared" si="875"/>
        <v/>
      </c>
      <c r="H2780" s="115"/>
      <c r="I2780" s="115"/>
      <c r="J2780" s="115"/>
      <c r="K2780" s="115"/>
      <c r="L2780" s="133" t="str">
        <f t="shared" si="876"/>
        <v/>
      </c>
      <c r="M2780" s="116" t="str">
        <f>IF(L2780="", "", L2780/Veriler!$X$1)</f>
        <v/>
      </c>
      <c r="N2780" s="116" t="str">
        <f>IF(F2780&lt;&gt;"", "İthal Girdi", IF(Veriler!T2780="", "", IF(Veriler!S2780="H", "%0,5 üzerindedir", IF(Veriler!T2780&gt;0.1, "%10 sınırı aşılmıştır.", "Uygun"))))</f>
        <v>%0,5 üzerindedir</v>
      </c>
      <c r="O2780" s="116" t="str">
        <f t="shared" si="877"/>
        <v xml:space="preserve"> </v>
      </c>
      <c r="P2780" s="117"/>
      <c r="Q2780" s="118"/>
      <c r="R2780" s="119" t="str">
        <f t="shared" si="878"/>
        <v/>
      </c>
      <c r="S2780" s="133">
        <f>IFERROR(IF(M2780&lt;=0.005,IF(F2780="",L2780,0),IF(F2780&lt;&gt;"",0,IF(P2780="",0,IF(P2780="H",0,IF(Q2780&lt;Veriler!$G$2,L2780*Veriler!$G$2,L2780*Q2780)))))," ")</f>
        <v>0</v>
      </c>
      <c r="T2780" s="133">
        <f>IF(Veriler!T2780&lt;=0.1, S2780, IF(AND(Veriler!T2780&gt;0.1, F2780="", P2780="E"), IF(Q2780&gt;Veriler!$G$2, Q2780*S2780, IF(Q2780&lt;Veriler!$G$2, Veriler!$G$2*S2780, Q2780*S2780)), 0))</f>
        <v>0</v>
      </c>
      <c r="U2780" s="133" t="str">
        <f t="shared" si="879"/>
        <v xml:space="preserve"> </v>
      </c>
      <c r="V2780" s="134" t="str">
        <f>IFERROR(IF(O2780="%10 sınırı aşılmıştır.",L2780-T2780,IFERROR(IF(F2780="",IF(S2780=1,0,IF(L2780-S2780=0,"",L2780-S2780)),IF(Veriler!M2780="",L2780,IF(L2780*Veriler!M2780=0,"",L2780*Veriler!M2780))),L2780)),0)</f>
        <v/>
      </c>
      <c r="W2780" s="146"/>
      <c r="X2780" s="146"/>
      <c r="Y2780" s="146"/>
    </row>
    <row r="2781" spans="1:25" s="99" customFormat="1" ht="54.75" customHeight="1" x14ac:dyDescent="0.25">
      <c r="A2781" s="96">
        <f t="shared" si="880"/>
        <v>2047</v>
      </c>
      <c r="B2781" s="175"/>
      <c r="C2781" s="176"/>
      <c r="D2781" s="113"/>
      <c r="E2781" s="115"/>
      <c r="F2781" s="174"/>
      <c r="G2781" s="114" t="str">
        <f t="shared" si="875"/>
        <v/>
      </c>
      <c r="H2781" s="115"/>
      <c r="I2781" s="115"/>
      <c r="J2781" s="115"/>
      <c r="K2781" s="115"/>
      <c r="L2781" s="133" t="str">
        <f t="shared" si="876"/>
        <v/>
      </c>
      <c r="M2781" s="116" t="str">
        <f>IF(L2781="", "", L2781/Veriler!$X$1)</f>
        <v/>
      </c>
      <c r="N2781" s="116" t="str">
        <f>IF(F2781&lt;&gt;"", "İthal Girdi", IF(Veriler!T2781="", "", IF(Veriler!S2781="H", "%0,5 üzerindedir", IF(Veriler!T2781&gt;0.1, "%10 sınırı aşılmıştır.", "Uygun"))))</f>
        <v>%0,5 üzerindedir</v>
      </c>
      <c r="O2781" s="116" t="str">
        <f t="shared" si="877"/>
        <v xml:space="preserve"> </v>
      </c>
      <c r="P2781" s="117"/>
      <c r="Q2781" s="118"/>
      <c r="R2781" s="119" t="str">
        <f t="shared" si="878"/>
        <v/>
      </c>
      <c r="S2781" s="133">
        <f>IFERROR(IF(M2781&lt;=0.005,IF(F2781="",L2781,0),IF(F2781&lt;&gt;"",0,IF(P2781="",0,IF(P2781="H",0,IF(Q2781&lt;Veriler!$G$2,L2781*Veriler!$G$2,L2781*Q2781)))))," ")</f>
        <v>0</v>
      </c>
      <c r="T2781" s="133">
        <f>IF(Veriler!T2781&lt;=0.1, S2781, IF(AND(Veriler!T2781&gt;0.1, F2781="", P2781="E"), IF(Q2781&gt;Veriler!$G$2, Q2781*S2781, IF(Q2781&lt;Veriler!$G$2, Veriler!$G$2*S2781, Q2781*S2781)), 0))</f>
        <v>0</v>
      </c>
      <c r="U2781" s="133" t="str">
        <f t="shared" si="879"/>
        <v xml:space="preserve"> </v>
      </c>
      <c r="V2781" s="134" t="str">
        <f>IFERROR(IF(O2781="%10 sınırı aşılmıştır.",L2781-T2781,IFERROR(IF(F2781="",IF(S2781=1,0,IF(L2781-S2781=0,"",L2781-S2781)),IF(Veriler!M2781="",L2781,IF(L2781*Veriler!M2781=0,"",L2781*Veriler!M2781))),L2781)),0)</f>
        <v/>
      </c>
      <c r="W2781" s="146"/>
      <c r="X2781" s="146"/>
      <c r="Y2781" s="146"/>
    </row>
    <row r="2782" spans="1:25" s="99" customFormat="1" ht="54.75" customHeight="1" x14ac:dyDescent="0.25">
      <c r="A2782" s="96">
        <f t="shared" si="880"/>
        <v>2048</v>
      </c>
      <c r="B2782" s="175"/>
      <c r="C2782" s="176"/>
      <c r="D2782" s="113"/>
      <c r="E2782" s="115"/>
      <c r="F2782" s="174"/>
      <c r="G2782" s="114" t="str">
        <f t="shared" si="875"/>
        <v/>
      </c>
      <c r="H2782" s="115"/>
      <c r="I2782" s="115"/>
      <c r="J2782" s="115"/>
      <c r="K2782" s="115"/>
      <c r="L2782" s="133" t="str">
        <f t="shared" si="876"/>
        <v/>
      </c>
      <c r="M2782" s="116" t="str">
        <f>IF(L2782="", "", L2782/Veriler!$X$1)</f>
        <v/>
      </c>
      <c r="N2782" s="116" t="str">
        <f>IF(F2782&lt;&gt;"", "İthal Girdi", IF(Veriler!T2782="", "", IF(Veriler!S2782="H", "%0,5 üzerindedir", IF(Veriler!T2782&gt;0.1, "%10 sınırı aşılmıştır.", "Uygun"))))</f>
        <v>%0,5 üzerindedir</v>
      </c>
      <c r="O2782" s="116" t="str">
        <f t="shared" si="877"/>
        <v xml:space="preserve"> </v>
      </c>
      <c r="P2782" s="117"/>
      <c r="Q2782" s="118"/>
      <c r="R2782" s="119" t="str">
        <f t="shared" si="878"/>
        <v/>
      </c>
      <c r="S2782" s="133">
        <f>IFERROR(IF(M2782&lt;=0.005,IF(F2782="",L2782,0),IF(F2782&lt;&gt;"",0,IF(P2782="",0,IF(P2782="H",0,IF(Q2782&lt;Veriler!$G$2,L2782*Veriler!$G$2,L2782*Q2782)))))," ")</f>
        <v>0</v>
      </c>
      <c r="T2782" s="133">
        <f>IF(Veriler!T2782&lt;=0.1, S2782, IF(AND(Veriler!T2782&gt;0.1, F2782="", P2782="E"), IF(Q2782&gt;Veriler!$G$2, Q2782*S2782, IF(Q2782&lt;Veriler!$G$2, Veriler!$G$2*S2782, Q2782*S2782)), 0))</f>
        <v>0</v>
      </c>
      <c r="U2782" s="133" t="str">
        <f t="shared" si="879"/>
        <v xml:space="preserve"> </v>
      </c>
      <c r="V2782" s="134" t="str">
        <f>IFERROR(IF(O2782="%10 sınırı aşılmıştır.",L2782-T2782,IFERROR(IF(F2782="",IF(S2782=1,0,IF(L2782-S2782=0,"",L2782-S2782)),IF(Veriler!M2782="",L2782,IF(L2782*Veriler!M2782=0,"",L2782*Veriler!M2782))),L2782)),0)</f>
        <v/>
      </c>
      <c r="W2782" s="146"/>
      <c r="X2782" s="146"/>
      <c r="Y2782" s="146"/>
    </row>
    <row r="2783" spans="1:25" s="99" customFormat="1" ht="54.75" customHeight="1" x14ac:dyDescent="0.25">
      <c r="A2783" s="96">
        <f t="shared" si="880"/>
        <v>2049</v>
      </c>
      <c r="B2783" s="175"/>
      <c r="C2783" s="176"/>
      <c r="D2783" s="113"/>
      <c r="E2783" s="115"/>
      <c r="F2783" s="174"/>
      <c r="G2783" s="114" t="str">
        <f t="shared" si="875"/>
        <v/>
      </c>
      <c r="H2783" s="115"/>
      <c r="I2783" s="115"/>
      <c r="J2783" s="115"/>
      <c r="K2783" s="115"/>
      <c r="L2783" s="133" t="str">
        <f t="shared" si="876"/>
        <v/>
      </c>
      <c r="M2783" s="116" t="str">
        <f>IF(L2783="", "", L2783/Veriler!$X$1)</f>
        <v/>
      </c>
      <c r="N2783" s="116" t="str">
        <f>IF(F2783&lt;&gt;"", "İthal Girdi", IF(Veriler!T2783="", "", IF(Veriler!S2783="H", "%0,5 üzerindedir", IF(Veriler!T2783&gt;0.1, "%10 sınırı aşılmıştır.", "Uygun"))))</f>
        <v>%0,5 üzerindedir</v>
      </c>
      <c r="O2783" s="116" t="str">
        <f t="shared" si="877"/>
        <v xml:space="preserve"> </v>
      </c>
      <c r="P2783" s="117"/>
      <c r="Q2783" s="118"/>
      <c r="R2783" s="119" t="str">
        <f t="shared" si="878"/>
        <v/>
      </c>
      <c r="S2783" s="133">
        <f>IFERROR(IF(M2783&lt;=0.005,IF(F2783="",L2783,0),IF(F2783&lt;&gt;"",0,IF(P2783="",0,IF(P2783="H",0,IF(Q2783&lt;Veriler!$G$2,L2783*Veriler!$G$2,L2783*Q2783)))))," ")</f>
        <v>0</v>
      </c>
      <c r="T2783" s="133">
        <f>IF(Veriler!T2783&lt;=0.1, S2783, IF(AND(Veriler!T2783&gt;0.1, F2783="", P2783="E"), IF(Q2783&gt;Veriler!$G$2, Q2783*S2783, IF(Q2783&lt;Veriler!$G$2, Veriler!$G$2*S2783, Q2783*S2783)), 0))</f>
        <v>0</v>
      </c>
      <c r="U2783" s="133" t="str">
        <f t="shared" si="879"/>
        <v xml:space="preserve"> </v>
      </c>
      <c r="V2783" s="134" t="str">
        <f>IFERROR(IF(O2783="%10 sınırı aşılmıştır.",L2783-T2783,IFERROR(IF(F2783="",IF(S2783=1,0,IF(L2783-S2783=0,"",L2783-S2783)),IF(Veriler!M2783="",L2783,IF(L2783*Veriler!M2783=0,"",L2783*Veriler!M2783))),L2783)),0)</f>
        <v/>
      </c>
      <c r="W2783" s="146"/>
      <c r="X2783" s="146"/>
      <c r="Y2783" s="146"/>
    </row>
    <row r="2784" spans="1:25" s="99" customFormat="1" ht="54.75" customHeight="1" x14ac:dyDescent="0.25">
      <c r="A2784" s="96">
        <f t="shared" si="880"/>
        <v>2050</v>
      </c>
      <c r="B2784" s="175"/>
      <c r="C2784" s="176"/>
      <c r="D2784" s="113"/>
      <c r="E2784" s="115"/>
      <c r="F2784" s="174"/>
      <c r="G2784" s="114" t="str">
        <f t="shared" si="875"/>
        <v/>
      </c>
      <c r="H2784" s="115"/>
      <c r="I2784" s="115"/>
      <c r="J2784" s="115"/>
      <c r="K2784" s="115"/>
      <c r="L2784" s="133" t="str">
        <f t="shared" si="876"/>
        <v/>
      </c>
      <c r="M2784" s="116" t="str">
        <f>IF(L2784="", "", L2784/Veriler!$X$1)</f>
        <v/>
      </c>
      <c r="N2784" s="116" t="str">
        <f>IF(F2784&lt;&gt;"", "İthal Girdi", IF(Veriler!T2784="", "", IF(Veriler!S2784="H", "%0,5 üzerindedir", IF(Veriler!T2784&gt;0.1, "%10 sınırı aşılmıştır.", "Uygun"))))</f>
        <v>%0,5 üzerindedir</v>
      </c>
      <c r="O2784" s="116" t="str">
        <f t="shared" si="877"/>
        <v xml:space="preserve"> </v>
      </c>
      <c r="P2784" s="117"/>
      <c r="Q2784" s="118"/>
      <c r="R2784" s="119" t="str">
        <f t="shared" si="878"/>
        <v/>
      </c>
      <c r="S2784" s="133">
        <f>IFERROR(IF(M2784&lt;=0.005,IF(F2784="",L2784,0),IF(F2784&lt;&gt;"",0,IF(P2784="",0,IF(P2784="H",0,IF(Q2784&lt;Veriler!$G$2,L2784*Veriler!$G$2,L2784*Q2784)))))," ")</f>
        <v>0</v>
      </c>
      <c r="T2784" s="133">
        <f>IF(Veriler!T2784&lt;=0.1, S2784, IF(AND(Veriler!T2784&gt;0.1, F2784="", P2784="E"), IF(Q2784&gt;Veriler!$G$2, Q2784*S2784, IF(Q2784&lt;Veriler!$G$2, Veriler!$G$2*S2784, Q2784*S2784)), 0))</f>
        <v>0</v>
      </c>
      <c r="U2784" s="133" t="str">
        <f t="shared" si="879"/>
        <v xml:space="preserve"> </v>
      </c>
      <c r="V2784" s="134" t="str">
        <f>IFERROR(IF(O2784="%10 sınırı aşılmıştır.",L2784-T2784,IFERROR(IF(F2784="",IF(S2784=1,0,IF(L2784-S2784=0,"",L2784-S2784)),IF(Veriler!M2784="",L2784,IF(L2784*Veriler!M2784=0,"",L2784*Veriler!M2784))),L2784)),0)</f>
        <v/>
      </c>
      <c r="W2784" s="146"/>
      <c r="X2784" s="146"/>
      <c r="Y2784" s="146"/>
    </row>
    <row r="2785" spans="1:25" s="99" customFormat="1" ht="54.75" customHeight="1" x14ac:dyDescent="0.25">
      <c r="A2785" s="96">
        <f t="shared" si="880"/>
        <v>2051</v>
      </c>
      <c r="B2785" s="175"/>
      <c r="C2785" s="176"/>
      <c r="D2785" s="113"/>
      <c r="E2785" s="115"/>
      <c r="F2785" s="174"/>
      <c r="G2785" s="114" t="str">
        <f t="shared" si="875"/>
        <v/>
      </c>
      <c r="H2785" s="115"/>
      <c r="I2785" s="115"/>
      <c r="J2785" s="115"/>
      <c r="K2785" s="115"/>
      <c r="L2785" s="133" t="str">
        <f t="shared" si="876"/>
        <v/>
      </c>
      <c r="M2785" s="116" t="str">
        <f>IF(L2785="", "", L2785/Veriler!$X$1)</f>
        <v/>
      </c>
      <c r="N2785" s="116" t="str">
        <f>IF(F2785&lt;&gt;"", "İthal Girdi", IF(Veriler!T2785="", "", IF(Veriler!S2785="H", "%0,5 üzerindedir", IF(Veriler!T2785&gt;0.1, "%10 sınırı aşılmıştır.", "Uygun"))))</f>
        <v>%0,5 üzerindedir</v>
      </c>
      <c r="O2785" s="116" t="str">
        <f t="shared" si="877"/>
        <v xml:space="preserve"> </v>
      </c>
      <c r="P2785" s="117"/>
      <c r="Q2785" s="118"/>
      <c r="R2785" s="119" t="str">
        <f t="shared" si="878"/>
        <v/>
      </c>
      <c r="S2785" s="133">
        <f>IFERROR(IF(M2785&lt;=0.005,IF(F2785="",L2785,0),IF(F2785&lt;&gt;"",0,IF(P2785="",0,IF(P2785="H",0,IF(Q2785&lt;Veriler!$G$2,L2785*Veriler!$G$2,L2785*Q2785)))))," ")</f>
        <v>0</v>
      </c>
      <c r="T2785" s="133">
        <f>IF(Veriler!T2785&lt;=0.1, S2785, IF(AND(Veriler!T2785&gt;0.1, F2785="", P2785="E"), IF(Q2785&gt;Veriler!$G$2, Q2785*S2785, IF(Q2785&lt;Veriler!$G$2, Veriler!$G$2*S2785, Q2785*S2785)), 0))</f>
        <v>0</v>
      </c>
      <c r="U2785" s="133" t="str">
        <f t="shared" si="879"/>
        <v xml:space="preserve"> </v>
      </c>
      <c r="V2785" s="134" t="str">
        <f>IFERROR(IF(O2785="%10 sınırı aşılmıştır.",L2785-T2785,IFERROR(IF(F2785="",IF(S2785=1,0,IF(L2785-S2785=0,"",L2785-S2785)),IF(Veriler!M2785="",L2785,IF(L2785*Veriler!M2785=0,"",L2785*Veriler!M2785))),L2785)),0)</f>
        <v/>
      </c>
      <c r="W2785" s="146"/>
      <c r="X2785" s="146"/>
      <c r="Y2785" s="146"/>
    </row>
    <row r="2786" spans="1:25" s="99" customFormat="1" ht="54.75" customHeight="1" x14ac:dyDescent="0.25">
      <c r="A2786" s="96">
        <f t="shared" si="880"/>
        <v>2052</v>
      </c>
      <c r="B2786" s="175"/>
      <c r="C2786" s="176"/>
      <c r="D2786" s="113"/>
      <c r="E2786" s="115"/>
      <c r="F2786" s="174"/>
      <c r="G2786" s="114" t="str">
        <f t="shared" si="875"/>
        <v/>
      </c>
      <c r="H2786" s="115"/>
      <c r="I2786" s="115"/>
      <c r="J2786" s="115"/>
      <c r="K2786" s="115"/>
      <c r="L2786" s="133" t="str">
        <f t="shared" si="876"/>
        <v/>
      </c>
      <c r="M2786" s="116" t="str">
        <f>IF(L2786="", "", L2786/Veriler!$X$1)</f>
        <v/>
      </c>
      <c r="N2786" s="116" t="str">
        <f>IF(F2786&lt;&gt;"", "İthal Girdi", IF(Veriler!T2786="", "", IF(Veriler!S2786="H", "%0,5 üzerindedir", IF(Veriler!T2786&gt;0.1, "%10 sınırı aşılmıştır.", "Uygun"))))</f>
        <v>%0,5 üzerindedir</v>
      </c>
      <c r="O2786" s="116" t="str">
        <f t="shared" si="877"/>
        <v xml:space="preserve"> </v>
      </c>
      <c r="P2786" s="117"/>
      <c r="Q2786" s="118"/>
      <c r="R2786" s="119" t="str">
        <f t="shared" si="878"/>
        <v/>
      </c>
      <c r="S2786" s="133">
        <f>IFERROR(IF(M2786&lt;=0.005,IF(F2786="",L2786,0),IF(F2786&lt;&gt;"",0,IF(P2786="",0,IF(P2786="H",0,IF(Q2786&lt;Veriler!$G$2,L2786*Veriler!$G$2,L2786*Q2786)))))," ")</f>
        <v>0</v>
      </c>
      <c r="T2786" s="133">
        <f>IF(Veriler!T2786&lt;=0.1, S2786, IF(AND(Veriler!T2786&gt;0.1, F2786="", P2786="E"), IF(Q2786&gt;Veriler!$G$2, Q2786*S2786, IF(Q2786&lt;Veriler!$G$2, Veriler!$G$2*S2786, Q2786*S2786)), 0))</f>
        <v>0</v>
      </c>
      <c r="U2786" s="133" t="str">
        <f t="shared" si="879"/>
        <v xml:space="preserve"> </v>
      </c>
      <c r="V2786" s="134" t="str">
        <f>IFERROR(IF(O2786="%10 sınırı aşılmıştır.",L2786-T2786,IFERROR(IF(F2786="",IF(S2786=1,0,IF(L2786-S2786=0,"",L2786-S2786)),IF(Veriler!M2786="",L2786,IF(L2786*Veriler!M2786=0,"",L2786*Veriler!M2786))),L2786)),0)</f>
        <v/>
      </c>
      <c r="W2786" s="146"/>
      <c r="X2786" s="146"/>
      <c r="Y2786" s="146"/>
    </row>
    <row r="2787" spans="1:25" s="99" customFormat="1" ht="54.75" customHeight="1" x14ac:dyDescent="0.25">
      <c r="A2787" s="96">
        <f t="shared" si="880"/>
        <v>2053</v>
      </c>
      <c r="B2787" s="175"/>
      <c r="C2787" s="176"/>
      <c r="D2787" s="113"/>
      <c r="E2787" s="115"/>
      <c r="F2787" s="174"/>
      <c r="G2787" s="114" t="str">
        <f t="shared" si="875"/>
        <v/>
      </c>
      <c r="H2787" s="115"/>
      <c r="I2787" s="115"/>
      <c r="J2787" s="115"/>
      <c r="K2787" s="115"/>
      <c r="L2787" s="133" t="str">
        <f t="shared" si="876"/>
        <v/>
      </c>
      <c r="M2787" s="116" t="str">
        <f>IF(L2787="", "", L2787/Veriler!$X$1)</f>
        <v/>
      </c>
      <c r="N2787" s="116" t="str">
        <f>IF(F2787&lt;&gt;"", "İthal Girdi", IF(Veriler!T2787="", "", IF(Veriler!S2787="H", "%0,5 üzerindedir", IF(Veriler!T2787&gt;0.1, "%10 sınırı aşılmıştır.", "Uygun"))))</f>
        <v>%0,5 üzerindedir</v>
      </c>
      <c r="O2787" s="116" t="str">
        <f t="shared" si="877"/>
        <v xml:space="preserve"> </v>
      </c>
      <c r="P2787" s="117"/>
      <c r="Q2787" s="118"/>
      <c r="R2787" s="119" t="str">
        <f t="shared" si="878"/>
        <v/>
      </c>
      <c r="S2787" s="133">
        <f>IFERROR(IF(M2787&lt;=0.005,IF(F2787="",L2787,0),IF(F2787&lt;&gt;"",0,IF(P2787="",0,IF(P2787="H",0,IF(Q2787&lt;Veriler!$G$2,L2787*Veriler!$G$2,L2787*Q2787)))))," ")</f>
        <v>0</v>
      </c>
      <c r="T2787" s="133">
        <f>IF(Veriler!T2787&lt;=0.1, S2787, IF(AND(Veriler!T2787&gt;0.1, F2787="", P2787="E"), IF(Q2787&gt;Veriler!$G$2, Q2787*S2787, IF(Q2787&lt;Veriler!$G$2, Veriler!$G$2*S2787, Q2787*S2787)), 0))</f>
        <v>0</v>
      </c>
      <c r="U2787" s="133" t="str">
        <f t="shared" si="879"/>
        <v xml:space="preserve"> </v>
      </c>
      <c r="V2787" s="134" t="str">
        <f>IFERROR(IF(O2787="%10 sınırı aşılmıştır.",L2787-T2787,IFERROR(IF(F2787="",IF(S2787=1,0,IF(L2787-S2787=0,"",L2787-S2787)),IF(Veriler!M2787="",L2787,IF(L2787*Veriler!M2787=0,"",L2787*Veriler!M2787))),L2787)),0)</f>
        <v/>
      </c>
      <c r="W2787" s="146"/>
      <c r="X2787" s="146"/>
      <c r="Y2787" s="146"/>
    </row>
    <row r="2788" spans="1:25" s="99" customFormat="1" ht="54.75" customHeight="1" x14ac:dyDescent="0.25">
      <c r="A2788" s="96">
        <f t="shared" si="880"/>
        <v>2054</v>
      </c>
      <c r="B2788" s="175"/>
      <c r="C2788" s="176"/>
      <c r="D2788" s="113"/>
      <c r="E2788" s="115"/>
      <c r="F2788" s="174"/>
      <c r="G2788" s="114" t="str">
        <f t="shared" si="875"/>
        <v/>
      </c>
      <c r="H2788" s="115"/>
      <c r="I2788" s="115"/>
      <c r="J2788" s="115"/>
      <c r="K2788" s="115"/>
      <c r="L2788" s="133" t="str">
        <f t="shared" si="876"/>
        <v/>
      </c>
      <c r="M2788" s="116" t="str">
        <f>IF(L2788="", "", L2788/Veriler!$X$1)</f>
        <v/>
      </c>
      <c r="N2788" s="116" t="str">
        <f>IF(F2788&lt;&gt;"", "İthal Girdi", IF(Veriler!T2788="", "", IF(Veriler!S2788="H", "%0,5 üzerindedir", IF(Veriler!T2788&gt;0.1, "%10 sınırı aşılmıştır.", "Uygun"))))</f>
        <v>%0,5 üzerindedir</v>
      </c>
      <c r="O2788" s="116" t="str">
        <f t="shared" si="877"/>
        <v xml:space="preserve"> </v>
      </c>
      <c r="P2788" s="117"/>
      <c r="Q2788" s="118"/>
      <c r="R2788" s="119" t="str">
        <f t="shared" si="878"/>
        <v/>
      </c>
      <c r="S2788" s="133">
        <f>IFERROR(IF(M2788&lt;=0.005,IF(F2788="",L2788,0),IF(F2788&lt;&gt;"",0,IF(P2788="",0,IF(P2788="H",0,IF(Q2788&lt;Veriler!$G$2,L2788*Veriler!$G$2,L2788*Q2788)))))," ")</f>
        <v>0</v>
      </c>
      <c r="T2788" s="133">
        <f>IF(Veriler!T2788&lt;=0.1, S2788, IF(AND(Veriler!T2788&gt;0.1, F2788="", P2788="E"), IF(Q2788&gt;Veriler!$G$2, Q2788*S2788, IF(Q2788&lt;Veriler!$G$2, Veriler!$G$2*S2788, Q2788*S2788)), 0))</f>
        <v>0</v>
      </c>
      <c r="U2788" s="133" t="str">
        <f t="shared" si="879"/>
        <v xml:space="preserve"> </v>
      </c>
      <c r="V2788" s="134" t="str">
        <f>IFERROR(IF(O2788="%10 sınırı aşılmıştır.",L2788-T2788,IFERROR(IF(F2788="",IF(S2788=1,0,IF(L2788-S2788=0,"",L2788-S2788)),IF(Veriler!M2788="",L2788,IF(L2788*Veriler!M2788=0,"",L2788*Veriler!M2788))),L2788)),0)</f>
        <v/>
      </c>
      <c r="W2788" s="146"/>
      <c r="X2788" s="146"/>
      <c r="Y2788" s="146"/>
    </row>
    <row r="2789" spans="1:25" s="99" customFormat="1" ht="54.75" customHeight="1" x14ac:dyDescent="0.25">
      <c r="A2789" s="96">
        <f t="shared" si="880"/>
        <v>2055</v>
      </c>
      <c r="B2789" s="175"/>
      <c r="C2789" s="176"/>
      <c r="D2789" s="113"/>
      <c r="E2789" s="115"/>
      <c r="F2789" s="174"/>
      <c r="G2789" s="114" t="str">
        <f t="shared" si="875"/>
        <v/>
      </c>
      <c r="H2789" s="115"/>
      <c r="I2789" s="115"/>
      <c r="J2789" s="115"/>
      <c r="K2789" s="115"/>
      <c r="L2789" s="133" t="str">
        <f t="shared" si="876"/>
        <v/>
      </c>
      <c r="M2789" s="116" t="str">
        <f>IF(L2789="", "", L2789/Veriler!$X$1)</f>
        <v/>
      </c>
      <c r="N2789" s="116" t="str">
        <f>IF(F2789&lt;&gt;"", "İthal Girdi", IF(Veriler!T2789="", "", IF(Veriler!S2789="H", "%0,5 üzerindedir", IF(Veriler!T2789&gt;0.1, "%10 sınırı aşılmıştır.", "Uygun"))))</f>
        <v>%0,5 üzerindedir</v>
      </c>
      <c r="O2789" s="116" t="str">
        <f t="shared" si="877"/>
        <v xml:space="preserve"> </v>
      </c>
      <c r="P2789" s="117"/>
      <c r="Q2789" s="118"/>
      <c r="R2789" s="119" t="str">
        <f t="shared" si="878"/>
        <v/>
      </c>
      <c r="S2789" s="133">
        <f>IFERROR(IF(M2789&lt;=0.005,IF(F2789="",L2789,0),IF(F2789&lt;&gt;"",0,IF(P2789="",0,IF(P2789="H",0,IF(Q2789&lt;Veriler!$G$2,L2789*Veriler!$G$2,L2789*Q2789)))))," ")</f>
        <v>0</v>
      </c>
      <c r="T2789" s="133">
        <f>IF(Veriler!T2789&lt;=0.1, S2789, IF(AND(Veriler!T2789&gt;0.1, F2789="", P2789="E"), IF(Q2789&gt;Veriler!$G$2, Q2789*S2789, IF(Q2789&lt;Veriler!$G$2, Veriler!$G$2*S2789, Q2789*S2789)), 0))</f>
        <v>0</v>
      </c>
      <c r="U2789" s="133" t="str">
        <f t="shared" si="879"/>
        <v xml:space="preserve"> </v>
      </c>
      <c r="V2789" s="134" t="str">
        <f>IFERROR(IF(O2789="%10 sınırı aşılmıştır.",L2789-T2789,IFERROR(IF(F2789="",IF(S2789=1,0,IF(L2789-S2789=0,"",L2789-S2789)),IF(Veriler!M2789="",L2789,IF(L2789*Veriler!M2789=0,"",L2789*Veriler!M2789))),L2789)),0)</f>
        <v/>
      </c>
      <c r="W2789" s="146"/>
      <c r="X2789" s="146"/>
      <c r="Y2789" s="146"/>
    </row>
    <row r="2790" spans="1:25" s="99" customFormat="1" ht="54.75" customHeight="1" x14ac:dyDescent="0.25">
      <c r="A2790" s="96">
        <f t="shared" si="880"/>
        <v>2056</v>
      </c>
      <c r="B2790" s="175"/>
      <c r="C2790" s="176"/>
      <c r="D2790" s="113"/>
      <c r="E2790" s="115"/>
      <c r="F2790" s="174"/>
      <c r="G2790" s="114" t="str">
        <f t="shared" si="875"/>
        <v/>
      </c>
      <c r="H2790" s="115"/>
      <c r="I2790" s="115"/>
      <c r="J2790" s="115"/>
      <c r="K2790" s="115"/>
      <c r="L2790" s="133" t="str">
        <f t="shared" si="876"/>
        <v/>
      </c>
      <c r="M2790" s="116" t="str">
        <f>IF(L2790="", "", L2790/Veriler!$X$1)</f>
        <v/>
      </c>
      <c r="N2790" s="116" t="str">
        <f>IF(F2790&lt;&gt;"", "İthal Girdi", IF(Veriler!T2790="", "", IF(Veriler!S2790="H", "%0,5 üzerindedir", IF(Veriler!T2790&gt;0.1, "%10 sınırı aşılmıştır.", "Uygun"))))</f>
        <v>%0,5 üzerindedir</v>
      </c>
      <c r="O2790" s="116" t="str">
        <f t="shared" si="877"/>
        <v xml:space="preserve"> </v>
      </c>
      <c r="P2790" s="117"/>
      <c r="Q2790" s="118"/>
      <c r="R2790" s="119" t="str">
        <f t="shared" si="878"/>
        <v/>
      </c>
      <c r="S2790" s="133">
        <f>IFERROR(IF(M2790&lt;=0.005,IF(F2790="",L2790,0),IF(F2790&lt;&gt;"",0,IF(P2790="",0,IF(P2790="H",0,IF(Q2790&lt;Veriler!$G$2,L2790*Veriler!$G$2,L2790*Q2790)))))," ")</f>
        <v>0</v>
      </c>
      <c r="T2790" s="133">
        <f>IF(Veriler!T2790&lt;=0.1, S2790, IF(AND(Veriler!T2790&gt;0.1, F2790="", P2790="E"), IF(Q2790&gt;Veriler!$G$2, Q2790*S2790, IF(Q2790&lt;Veriler!$G$2, Veriler!$G$2*S2790, Q2790*S2790)), 0))</f>
        <v>0</v>
      </c>
      <c r="U2790" s="133" t="str">
        <f t="shared" si="879"/>
        <v xml:space="preserve"> </v>
      </c>
      <c r="V2790" s="134" t="str">
        <f>IFERROR(IF(O2790="%10 sınırı aşılmıştır.",L2790-T2790,IFERROR(IF(F2790="",IF(S2790=1,0,IF(L2790-S2790=0,"",L2790-S2790)),IF(Veriler!M2790="",L2790,IF(L2790*Veriler!M2790=0,"",L2790*Veriler!M2790))),L2790)),0)</f>
        <v/>
      </c>
      <c r="W2790" s="146"/>
      <c r="X2790" s="146"/>
      <c r="Y2790" s="146"/>
    </row>
    <row r="2791" spans="1:25" s="99" customFormat="1" ht="54.75" customHeight="1" x14ac:dyDescent="0.25">
      <c r="A2791" s="96">
        <f t="shared" si="880"/>
        <v>2057</v>
      </c>
      <c r="B2791" s="175"/>
      <c r="C2791" s="176"/>
      <c r="D2791" s="113"/>
      <c r="E2791" s="115"/>
      <c r="F2791" s="174"/>
      <c r="G2791" s="114" t="str">
        <f t="shared" si="875"/>
        <v/>
      </c>
      <c r="H2791" s="115"/>
      <c r="I2791" s="115"/>
      <c r="J2791" s="115"/>
      <c r="K2791" s="115"/>
      <c r="L2791" s="133" t="str">
        <f t="shared" si="876"/>
        <v/>
      </c>
      <c r="M2791" s="116" t="str">
        <f>IF(L2791="", "", L2791/Veriler!$X$1)</f>
        <v/>
      </c>
      <c r="N2791" s="116" t="str">
        <f>IF(F2791&lt;&gt;"", "İthal Girdi", IF(Veriler!T2791="", "", IF(Veriler!S2791="H", "%0,5 üzerindedir", IF(Veriler!T2791&gt;0.1, "%10 sınırı aşılmıştır.", "Uygun"))))</f>
        <v>%0,5 üzerindedir</v>
      </c>
      <c r="O2791" s="116" t="str">
        <f t="shared" si="877"/>
        <v xml:space="preserve"> </v>
      </c>
      <c r="P2791" s="117"/>
      <c r="Q2791" s="118"/>
      <c r="R2791" s="119" t="str">
        <f t="shared" si="878"/>
        <v/>
      </c>
      <c r="S2791" s="133">
        <f>IFERROR(IF(M2791&lt;=0.005,IF(F2791="",L2791,0),IF(F2791&lt;&gt;"",0,IF(P2791="",0,IF(P2791="H",0,IF(Q2791&lt;Veriler!$G$2,L2791*Veriler!$G$2,L2791*Q2791)))))," ")</f>
        <v>0</v>
      </c>
      <c r="T2791" s="133">
        <f>IF(Veriler!T2791&lt;=0.1, S2791, IF(AND(Veriler!T2791&gt;0.1, F2791="", P2791="E"), IF(Q2791&gt;Veriler!$G$2, Q2791*S2791, IF(Q2791&lt;Veriler!$G$2, Veriler!$G$2*S2791, Q2791*S2791)), 0))</f>
        <v>0</v>
      </c>
      <c r="U2791" s="133" t="str">
        <f t="shared" si="879"/>
        <v xml:space="preserve"> </v>
      </c>
      <c r="V2791" s="134" t="str">
        <f>IFERROR(IF(O2791="%10 sınırı aşılmıştır.",L2791-T2791,IFERROR(IF(F2791="",IF(S2791=1,0,IF(L2791-S2791=0,"",L2791-S2791)),IF(Veriler!M2791="",L2791,IF(L2791*Veriler!M2791=0,"",L2791*Veriler!M2791))),L2791)),0)</f>
        <v/>
      </c>
      <c r="W2791" s="146"/>
      <c r="X2791" s="146"/>
      <c r="Y2791" s="146"/>
    </row>
    <row r="2792" spans="1:25" s="99" customFormat="1" ht="54.75" customHeight="1" x14ac:dyDescent="0.25">
      <c r="A2792" s="96">
        <f t="shared" si="880"/>
        <v>2058</v>
      </c>
      <c r="B2792" s="175"/>
      <c r="C2792" s="176"/>
      <c r="D2792" s="113"/>
      <c r="E2792" s="115"/>
      <c r="F2792" s="174"/>
      <c r="G2792" s="114" t="str">
        <f t="shared" si="875"/>
        <v/>
      </c>
      <c r="H2792" s="115"/>
      <c r="I2792" s="115"/>
      <c r="J2792" s="115"/>
      <c r="K2792" s="115"/>
      <c r="L2792" s="133" t="str">
        <f t="shared" si="876"/>
        <v/>
      </c>
      <c r="M2792" s="116" t="str">
        <f>IF(L2792="", "", L2792/Veriler!$X$1)</f>
        <v/>
      </c>
      <c r="N2792" s="116" t="str">
        <f>IF(F2792&lt;&gt;"", "İthal Girdi", IF(Veriler!T2792="", "", IF(Veriler!S2792="H", "%0,5 üzerindedir", IF(Veriler!T2792&gt;0.1, "%10 sınırı aşılmıştır.", "Uygun"))))</f>
        <v>%0,5 üzerindedir</v>
      </c>
      <c r="O2792" s="116" t="str">
        <f t="shared" si="877"/>
        <v xml:space="preserve"> </v>
      </c>
      <c r="P2792" s="117"/>
      <c r="Q2792" s="118"/>
      <c r="R2792" s="119" t="str">
        <f t="shared" si="878"/>
        <v/>
      </c>
      <c r="S2792" s="133">
        <f>IFERROR(IF(M2792&lt;=0.005,IF(F2792="",L2792,0),IF(F2792&lt;&gt;"",0,IF(P2792="",0,IF(P2792="H",0,IF(Q2792&lt;Veriler!$G$2,L2792*Veriler!$G$2,L2792*Q2792)))))," ")</f>
        <v>0</v>
      </c>
      <c r="T2792" s="133">
        <f>IF(Veriler!T2792&lt;=0.1, S2792, IF(AND(Veriler!T2792&gt;0.1, F2792="", P2792="E"), IF(Q2792&gt;Veriler!$G$2, Q2792*S2792, IF(Q2792&lt;Veriler!$G$2, Veriler!$G$2*S2792, Q2792*S2792)), 0))</f>
        <v>0</v>
      </c>
      <c r="U2792" s="133" t="str">
        <f t="shared" si="879"/>
        <v xml:space="preserve"> </v>
      </c>
      <c r="V2792" s="134" t="str">
        <f>IFERROR(IF(O2792="%10 sınırı aşılmıştır.",L2792-T2792,IFERROR(IF(F2792="",IF(S2792=1,0,IF(L2792-S2792=0,"",L2792-S2792)),IF(Veriler!M2792="",L2792,IF(L2792*Veriler!M2792=0,"",L2792*Veriler!M2792))),L2792)),0)</f>
        <v/>
      </c>
      <c r="W2792" s="146"/>
      <c r="X2792" s="146"/>
      <c r="Y2792" s="146"/>
    </row>
    <row r="2793" spans="1:25" s="99" customFormat="1" ht="36" hidden="1" customHeight="1" x14ac:dyDescent="0.25">
      <c r="A2793" s="101"/>
      <c r="B2793" s="191" t="s">
        <v>16</v>
      </c>
      <c r="C2793" s="176"/>
      <c r="D2793" s="120"/>
      <c r="E2793" s="171"/>
      <c r="F2793" s="172"/>
      <c r="G2793" s="121"/>
      <c r="H2793" s="115"/>
      <c r="I2793" s="115"/>
      <c r="J2793" s="115"/>
      <c r="K2793" s="115"/>
      <c r="L2793" s="121"/>
      <c r="M2793" s="121"/>
      <c r="N2793" s="121"/>
      <c r="O2793" s="121"/>
      <c r="P2793" s="120"/>
      <c r="Q2793" s="120"/>
      <c r="R2793" s="183"/>
      <c r="S2793" s="184"/>
      <c r="T2793" s="121"/>
      <c r="U2793" s="121"/>
      <c r="V2793" s="121"/>
      <c r="W2793" s="146"/>
      <c r="X2793" s="146"/>
      <c r="Y2793" s="146"/>
    </row>
    <row r="2794" spans="1:25" s="99" customFormat="1" ht="54.75" customHeight="1" x14ac:dyDescent="0.25">
      <c r="A2794" s="96">
        <f>A2792+1</f>
        <v>2059</v>
      </c>
      <c r="B2794" s="175"/>
      <c r="C2794" s="176"/>
      <c r="D2794" s="113"/>
      <c r="E2794" s="115"/>
      <c r="F2794" s="174"/>
      <c r="G2794" s="114" t="str">
        <f t="shared" ref="G2794:G2807" si="881">IF(AND(F2794&lt;&gt;"",V2794&lt;&gt;"",L2794&lt;&gt;0),V2794/L2794,"")</f>
        <v/>
      </c>
      <c r="H2794" s="115"/>
      <c r="I2794" s="115"/>
      <c r="J2794" s="115"/>
      <c r="K2794" s="115"/>
      <c r="L2794" s="133" t="str">
        <f t="shared" ref="L2794:L2807" si="882">IF(AND(H2794&lt;&gt;0, J2794&lt;&gt;0, K2794&lt;&gt;0), H2794*J2794*K2794, "")</f>
        <v/>
      </c>
      <c r="M2794" s="116" t="str">
        <f>IF(L2794="", "", L2794/Veriler!$X$1)</f>
        <v/>
      </c>
      <c r="N2794" s="116" t="str">
        <f>IF(F2794&lt;&gt;"", "İthal Girdi", IF(Veriler!T2794="", "", IF(Veriler!S2794="H", "%0,5 üzerindedir", IF(Veriler!T2794&gt;0.1, "%10 sınırı aşılmıştır.", "Uygun"))))</f>
        <v>%0,5 üzerindedir</v>
      </c>
      <c r="O2794" s="116" t="str">
        <f t="shared" ref="O2794:O2807" si="883">IF(M2794=""," ",N2794)</f>
        <v xml:space="preserve"> </v>
      </c>
      <c r="P2794" s="117"/>
      <c r="Q2794" s="118"/>
      <c r="R2794" s="119" t="str">
        <f t="shared" ref="R2794:R2807" si="884">IFERROR(IF(AND(T2794&lt;&gt;"",L2794&lt;&gt;"",L2794&lt;&gt;0,T2794&lt;&gt;0),T2794/L2794,"")," ")</f>
        <v/>
      </c>
      <c r="S2794" s="133">
        <f>IFERROR(IF(M2794&lt;=0.005,IF(F2794="",L2794,0),IF(F2794&lt;&gt;"",0,IF(P2794="",0,IF(P2794="H",0,IF(Q2794&lt;Veriler!$G$2,L2794*Veriler!$G$2,L2794*Q2794)))))," ")</f>
        <v>0</v>
      </c>
      <c r="T2794" s="133">
        <f>IF(Veriler!T2794&lt;=0.1, S2794, IF(AND(Veriler!T2794&gt;0.1, F2794="", P2794="E"), IF(Q2794&gt;Veriler!$G$2, Q2794*S2794, IF(Q2794&lt;Veriler!$G$2, Veriler!$G$2*S2794, Q2794*S2794)), 0))</f>
        <v>0</v>
      </c>
      <c r="U2794" s="133" t="str">
        <f t="shared" ref="U2794:U2807" si="885">IF(T2794=0," ",T2794)</f>
        <v xml:space="preserve"> </v>
      </c>
      <c r="V2794" s="134" t="str">
        <f>IFERROR(IF(O2794="%10 sınırı aşılmıştır.",L2794-T2794,IFERROR(IF(F2794="",IF(S2794=1,0,IF(L2794-S2794=0,"",L2794-S2794)),IF(Veriler!M2794="",L2794,IF(L2794*Veriler!M2794=0,"",L2794*Veriler!M2794))),L2794)),0)</f>
        <v/>
      </c>
      <c r="W2794" s="146"/>
      <c r="X2794" s="146"/>
      <c r="Y2794" s="146"/>
    </row>
    <row r="2795" spans="1:25" s="99" customFormat="1" ht="54.75" customHeight="1" x14ac:dyDescent="0.25">
      <c r="A2795" s="96">
        <f t="shared" ref="A2795:A2807" si="886">A2794+1</f>
        <v>2060</v>
      </c>
      <c r="B2795" s="175"/>
      <c r="C2795" s="176"/>
      <c r="D2795" s="113"/>
      <c r="E2795" s="115"/>
      <c r="F2795" s="174"/>
      <c r="G2795" s="114" t="str">
        <f t="shared" si="881"/>
        <v/>
      </c>
      <c r="H2795" s="115"/>
      <c r="I2795" s="115"/>
      <c r="J2795" s="115"/>
      <c r="K2795" s="115"/>
      <c r="L2795" s="133" t="str">
        <f t="shared" si="882"/>
        <v/>
      </c>
      <c r="M2795" s="116" t="str">
        <f>IF(L2795="", "", L2795/Veriler!$X$1)</f>
        <v/>
      </c>
      <c r="N2795" s="116" t="str">
        <f>IF(F2795&lt;&gt;"", "İthal Girdi", IF(Veriler!T2795="", "", IF(Veriler!S2795="H", "%0,5 üzerindedir", IF(Veriler!T2795&gt;0.1, "%10 sınırı aşılmıştır.", "Uygun"))))</f>
        <v>%0,5 üzerindedir</v>
      </c>
      <c r="O2795" s="116" t="str">
        <f t="shared" si="883"/>
        <v xml:space="preserve"> </v>
      </c>
      <c r="P2795" s="117"/>
      <c r="Q2795" s="118"/>
      <c r="R2795" s="119" t="str">
        <f t="shared" si="884"/>
        <v/>
      </c>
      <c r="S2795" s="133">
        <f>IFERROR(IF(M2795&lt;=0.005,IF(F2795="",L2795,0),IF(F2795&lt;&gt;"",0,IF(P2795="",0,IF(P2795="H",0,IF(Q2795&lt;Veriler!$G$2,L2795*Veriler!$G$2,L2795*Q2795)))))," ")</f>
        <v>0</v>
      </c>
      <c r="T2795" s="133">
        <f>IF(Veriler!T2795&lt;=0.1, S2795, IF(AND(Veriler!T2795&gt;0.1, F2795="", P2795="E"), IF(Q2795&gt;Veriler!$G$2, Q2795*S2795, IF(Q2795&lt;Veriler!$G$2, Veriler!$G$2*S2795, Q2795*S2795)), 0))</f>
        <v>0</v>
      </c>
      <c r="U2795" s="133" t="str">
        <f t="shared" si="885"/>
        <v xml:space="preserve"> </v>
      </c>
      <c r="V2795" s="134" t="str">
        <f>IFERROR(IF(O2795="%10 sınırı aşılmıştır.",L2795-T2795,IFERROR(IF(F2795="",IF(S2795=1,0,IF(L2795-S2795=0,"",L2795-S2795)),IF(Veriler!M2795="",L2795,IF(L2795*Veriler!M2795=0,"",L2795*Veriler!M2795))),L2795)),0)</f>
        <v/>
      </c>
      <c r="W2795" s="146"/>
      <c r="X2795" s="146"/>
      <c r="Y2795" s="146"/>
    </row>
    <row r="2796" spans="1:25" s="99" customFormat="1" ht="54.75" customHeight="1" x14ac:dyDescent="0.25">
      <c r="A2796" s="96">
        <f t="shared" si="886"/>
        <v>2061</v>
      </c>
      <c r="B2796" s="175"/>
      <c r="C2796" s="176"/>
      <c r="D2796" s="113"/>
      <c r="E2796" s="115"/>
      <c r="F2796" s="174"/>
      <c r="G2796" s="114" t="str">
        <f t="shared" si="881"/>
        <v/>
      </c>
      <c r="H2796" s="115"/>
      <c r="I2796" s="115"/>
      <c r="J2796" s="115"/>
      <c r="K2796" s="115"/>
      <c r="L2796" s="133" t="str">
        <f t="shared" si="882"/>
        <v/>
      </c>
      <c r="M2796" s="116" t="str">
        <f>IF(L2796="", "", L2796/Veriler!$X$1)</f>
        <v/>
      </c>
      <c r="N2796" s="116" t="str">
        <f>IF(F2796&lt;&gt;"", "İthal Girdi", IF(Veriler!T2796="", "", IF(Veriler!S2796="H", "%0,5 üzerindedir", IF(Veriler!T2796&gt;0.1, "%10 sınırı aşılmıştır.", "Uygun"))))</f>
        <v>%0,5 üzerindedir</v>
      </c>
      <c r="O2796" s="116" t="str">
        <f t="shared" si="883"/>
        <v xml:space="preserve"> </v>
      </c>
      <c r="P2796" s="117"/>
      <c r="Q2796" s="118"/>
      <c r="R2796" s="119" t="str">
        <f t="shared" si="884"/>
        <v/>
      </c>
      <c r="S2796" s="133">
        <f>IFERROR(IF(M2796&lt;=0.005,IF(F2796="",L2796,0),IF(F2796&lt;&gt;"",0,IF(P2796="",0,IF(P2796="H",0,IF(Q2796&lt;Veriler!$G$2,L2796*Veriler!$G$2,L2796*Q2796)))))," ")</f>
        <v>0</v>
      </c>
      <c r="T2796" s="133">
        <f>IF(Veriler!T2796&lt;=0.1, S2796, IF(AND(Veriler!T2796&gt;0.1, F2796="", P2796="E"), IF(Q2796&gt;Veriler!$G$2, Q2796*S2796, IF(Q2796&lt;Veriler!$G$2, Veriler!$G$2*S2796, Q2796*S2796)), 0))</f>
        <v>0</v>
      </c>
      <c r="U2796" s="133" t="str">
        <f t="shared" si="885"/>
        <v xml:space="preserve"> </v>
      </c>
      <c r="V2796" s="134" t="str">
        <f>IFERROR(IF(O2796="%10 sınırı aşılmıştır.",L2796-T2796,IFERROR(IF(F2796="",IF(S2796=1,0,IF(L2796-S2796=0,"",L2796-S2796)),IF(Veriler!M2796="",L2796,IF(L2796*Veriler!M2796=0,"",L2796*Veriler!M2796))),L2796)),0)</f>
        <v/>
      </c>
      <c r="W2796" s="146"/>
      <c r="X2796" s="146"/>
      <c r="Y2796" s="146"/>
    </row>
    <row r="2797" spans="1:25" s="99" customFormat="1" ht="54.75" customHeight="1" x14ac:dyDescent="0.25">
      <c r="A2797" s="96">
        <f t="shared" si="886"/>
        <v>2062</v>
      </c>
      <c r="B2797" s="175"/>
      <c r="C2797" s="176"/>
      <c r="D2797" s="113"/>
      <c r="E2797" s="115"/>
      <c r="F2797" s="174"/>
      <c r="G2797" s="114" t="str">
        <f t="shared" si="881"/>
        <v/>
      </c>
      <c r="H2797" s="115"/>
      <c r="I2797" s="115"/>
      <c r="J2797" s="115"/>
      <c r="K2797" s="115"/>
      <c r="L2797" s="133" t="str">
        <f t="shared" si="882"/>
        <v/>
      </c>
      <c r="M2797" s="116" t="str">
        <f>IF(L2797="", "", L2797/Veriler!$X$1)</f>
        <v/>
      </c>
      <c r="N2797" s="116" t="str">
        <f>IF(F2797&lt;&gt;"", "İthal Girdi", IF(Veriler!T2797="", "", IF(Veriler!S2797="H", "%0,5 üzerindedir", IF(Veriler!T2797&gt;0.1, "%10 sınırı aşılmıştır.", "Uygun"))))</f>
        <v>%0,5 üzerindedir</v>
      </c>
      <c r="O2797" s="116" t="str">
        <f t="shared" si="883"/>
        <v xml:space="preserve"> </v>
      </c>
      <c r="P2797" s="117"/>
      <c r="Q2797" s="118"/>
      <c r="R2797" s="119" t="str">
        <f t="shared" si="884"/>
        <v/>
      </c>
      <c r="S2797" s="133">
        <f>IFERROR(IF(M2797&lt;=0.005,IF(F2797="",L2797,0),IF(F2797&lt;&gt;"",0,IF(P2797="",0,IF(P2797="H",0,IF(Q2797&lt;Veriler!$G$2,L2797*Veriler!$G$2,L2797*Q2797)))))," ")</f>
        <v>0</v>
      </c>
      <c r="T2797" s="133">
        <f>IF(Veriler!T2797&lt;=0.1, S2797, IF(AND(Veriler!T2797&gt;0.1, F2797="", P2797="E"), IF(Q2797&gt;Veriler!$G$2, Q2797*S2797, IF(Q2797&lt;Veriler!$G$2, Veriler!$G$2*S2797, Q2797*S2797)), 0))</f>
        <v>0</v>
      </c>
      <c r="U2797" s="133" t="str">
        <f t="shared" si="885"/>
        <v xml:space="preserve"> </v>
      </c>
      <c r="V2797" s="134" t="str">
        <f>IFERROR(IF(O2797="%10 sınırı aşılmıştır.",L2797-T2797,IFERROR(IF(F2797="",IF(S2797=1,0,IF(L2797-S2797=0,"",L2797-S2797)),IF(Veriler!M2797="",L2797,IF(L2797*Veriler!M2797=0,"",L2797*Veriler!M2797))),L2797)),0)</f>
        <v/>
      </c>
      <c r="W2797" s="146"/>
      <c r="X2797" s="146"/>
      <c r="Y2797" s="146"/>
    </row>
    <row r="2798" spans="1:25" s="99" customFormat="1" ht="54.75" customHeight="1" x14ac:dyDescent="0.25">
      <c r="A2798" s="96">
        <f t="shared" si="886"/>
        <v>2063</v>
      </c>
      <c r="B2798" s="175"/>
      <c r="C2798" s="176"/>
      <c r="D2798" s="113"/>
      <c r="E2798" s="115"/>
      <c r="F2798" s="174"/>
      <c r="G2798" s="114" t="str">
        <f t="shared" si="881"/>
        <v/>
      </c>
      <c r="H2798" s="115"/>
      <c r="I2798" s="115"/>
      <c r="J2798" s="115"/>
      <c r="K2798" s="115"/>
      <c r="L2798" s="133" t="str">
        <f t="shared" si="882"/>
        <v/>
      </c>
      <c r="M2798" s="116" t="str">
        <f>IF(L2798="", "", L2798/Veriler!$X$1)</f>
        <v/>
      </c>
      <c r="N2798" s="116" t="str">
        <f>IF(F2798&lt;&gt;"", "İthal Girdi", IF(Veriler!T2798="", "", IF(Veriler!S2798="H", "%0,5 üzerindedir", IF(Veriler!T2798&gt;0.1, "%10 sınırı aşılmıştır.", "Uygun"))))</f>
        <v>%0,5 üzerindedir</v>
      </c>
      <c r="O2798" s="116" t="str">
        <f t="shared" si="883"/>
        <v xml:space="preserve"> </v>
      </c>
      <c r="P2798" s="117"/>
      <c r="Q2798" s="118"/>
      <c r="R2798" s="119" t="str">
        <f t="shared" si="884"/>
        <v/>
      </c>
      <c r="S2798" s="133">
        <f>IFERROR(IF(M2798&lt;=0.005,IF(F2798="",L2798,0),IF(F2798&lt;&gt;"",0,IF(P2798="",0,IF(P2798="H",0,IF(Q2798&lt;Veriler!$G$2,L2798*Veriler!$G$2,L2798*Q2798)))))," ")</f>
        <v>0</v>
      </c>
      <c r="T2798" s="133">
        <f>IF(Veriler!T2798&lt;=0.1, S2798, IF(AND(Veriler!T2798&gt;0.1, F2798="", P2798="E"), IF(Q2798&gt;Veriler!$G$2, Q2798*S2798, IF(Q2798&lt;Veriler!$G$2, Veriler!$G$2*S2798, Q2798*S2798)), 0))</f>
        <v>0</v>
      </c>
      <c r="U2798" s="133" t="str">
        <f t="shared" si="885"/>
        <v xml:space="preserve"> </v>
      </c>
      <c r="V2798" s="134" t="str">
        <f>IFERROR(IF(O2798="%10 sınırı aşılmıştır.",L2798-T2798,IFERROR(IF(F2798="",IF(S2798=1,0,IF(L2798-S2798=0,"",L2798-S2798)),IF(Veriler!M2798="",L2798,IF(L2798*Veriler!M2798=0,"",L2798*Veriler!M2798))),L2798)),0)</f>
        <v/>
      </c>
      <c r="W2798" s="146"/>
      <c r="X2798" s="146"/>
      <c r="Y2798" s="146"/>
    </row>
    <row r="2799" spans="1:25" s="99" customFormat="1" ht="54.75" customHeight="1" x14ac:dyDescent="0.25">
      <c r="A2799" s="96">
        <f t="shared" si="886"/>
        <v>2064</v>
      </c>
      <c r="B2799" s="175"/>
      <c r="C2799" s="176"/>
      <c r="D2799" s="113"/>
      <c r="E2799" s="115"/>
      <c r="F2799" s="174"/>
      <c r="G2799" s="114" t="str">
        <f t="shared" si="881"/>
        <v/>
      </c>
      <c r="H2799" s="115"/>
      <c r="I2799" s="115"/>
      <c r="J2799" s="115"/>
      <c r="K2799" s="115"/>
      <c r="L2799" s="133" t="str">
        <f t="shared" si="882"/>
        <v/>
      </c>
      <c r="M2799" s="116" t="str">
        <f>IF(L2799="", "", L2799/Veriler!$X$1)</f>
        <v/>
      </c>
      <c r="N2799" s="116" t="str">
        <f>IF(F2799&lt;&gt;"", "İthal Girdi", IF(Veriler!T2799="", "", IF(Veriler!S2799="H", "%0,5 üzerindedir", IF(Veriler!T2799&gt;0.1, "%10 sınırı aşılmıştır.", "Uygun"))))</f>
        <v>%0,5 üzerindedir</v>
      </c>
      <c r="O2799" s="116" t="str">
        <f t="shared" si="883"/>
        <v xml:space="preserve"> </v>
      </c>
      <c r="P2799" s="117"/>
      <c r="Q2799" s="118"/>
      <c r="R2799" s="119" t="str">
        <f t="shared" si="884"/>
        <v/>
      </c>
      <c r="S2799" s="133">
        <f>IFERROR(IF(M2799&lt;=0.005,IF(F2799="",L2799,0),IF(F2799&lt;&gt;"",0,IF(P2799="",0,IF(P2799="H",0,IF(Q2799&lt;Veriler!$G$2,L2799*Veriler!$G$2,L2799*Q2799)))))," ")</f>
        <v>0</v>
      </c>
      <c r="T2799" s="133">
        <f>IF(Veriler!T2799&lt;=0.1, S2799, IF(AND(Veriler!T2799&gt;0.1, F2799="", P2799="E"), IF(Q2799&gt;Veriler!$G$2, Q2799*S2799, IF(Q2799&lt;Veriler!$G$2, Veriler!$G$2*S2799, Q2799*S2799)), 0))</f>
        <v>0</v>
      </c>
      <c r="U2799" s="133" t="str">
        <f t="shared" si="885"/>
        <v xml:space="preserve"> </v>
      </c>
      <c r="V2799" s="134" t="str">
        <f>IFERROR(IF(O2799="%10 sınırı aşılmıştır.",L2799-T2799,IFERROR(IF(F2799="",IF(S2799=1,0,IF(L2799-S2799=0,"",L2799-S2799)),IF(Veriler!M2799="",L2799,IF(L2799*Veriler!M2799=0,"",L2799*Veriler!M2799))),L2799)),0)</f>
        <v/>
      </c>
      <c r="W2799" s="146"/>
      <c r="X2799" s="146"/>
      <c r="Y2799" s="146"/>
    </row>
    <row r="2800" spans="1:25" s="99" customFormat="1" ht="54.75" customHeight="1" x14ac:dyDescent="0.25">
      <c r="A2800" s="96">
        <f t="shared" si="886"/>
        <v>2065</v>
      </c>
      <c r="B2800" s="175"/>
      <c r="C2800" s="176"/>
      <c r="D2800" s="113"/>
      <c r="E2800" s="115"/>
      <c r="F2800" s="174"/>
      <c r="G2800" s="114" t="str">
        <f t="shared" si="881"/>
        <v/>
      </c>
      <c r="H2800" s="115"/>
      <c r="I2800" s="115"/>
      <c r="J2800" s="115"/>
      <c r="K2800" s="115"/>
      <c r="L2800" s="133" t="str">
        <f t="shared" si="882"/>
        <v/>
      </c>
      <c r="M2800" s="116" t="str">
        <f>IF(L2800="", "", L2800/Veriler!$X$1)</f>
        <v/>
      </c>
      <c r="N2800" s="116" t="str">
        <f>IF(F2800&lt;&gt;"", "İthal Girdi", IF(Veriler!T2800="", "", IF(Veriler!S2800="H", "%0,5 üzerindedir", IF(Veriler!T2800&gt;0.1, "%10 sınırı aşılmıştır.", "Uygun"))))</f>
        <v>%0,5 üzerindedir</v>
      </c>
      <c r="O2800" s="116" t="str">
        <f t="shared" si="883"/>
        <v xml:space="preserve"> </v>
      </c>
      <c r="P2800" s="117"/>
      <c r="Q2800" s="118"/>
      <c r="R2800" s="119" t="str">
        <f t="shared" si="884"/>
        <v/>
      </c>
      <c r="S2800" s="133">
        <f>IFERROR(IF(M2800&lt;=0.005,IF(F2800="",L2800,0),IF(F2800&lt;&gt;"",0,IF(P2800="",0,IF(P2800="H",0,IF(Q2800&lt;Veriler!$G$2,L2800*Veriler!$G$2,L2800*Q2800)))))," ")</f>
        <v>0</v>
      </c>
      <c r="T2800" s="133">
        <f>IF(Veriler!T2800&lt;=0.1, S2800, IF(AND(Veriler!T2800&gt;0.1, F2800="", P2800="E"), IF(Q2800&gt;Veriler!$G$2, Q2800*S2800, IF(Q2800&lt;Veriler!$G$2, Veriler!$G$2*S2800, Q2800*S2800)), 0))</f>
        <v>0</v>
      </c>
      <c r="U2800" s="133" t="str">
        <f t="shared" si="885"/>
        <v xml:space="preserve"> </v>
      </c>
      <c r="V2800" s="134" t="str">
        <f>IFERROR(IF(O2800="%10 sınırı aşılmıştır.",L2800-T2800,IFERROR(IF(F2800="",IF(S2800=1,0,IF(L2800-S2800=0,"",L2800-S2800)),IF(Veriler!M2800="",L2800,IF(L2800*Veriler!M2800=0,"",L2800*Veriler!M2800))),L2800)),0)</f>
        <v/>
      </c>
      <c r="W2800" s="146"/>
      <c r="X2800" s="146"/>
      <c r="Y2800" s="146"/>
    </row>
    <row r="2801" spans="1:25" s="99" customFormat="1" ht="54.75" customHeight="1" x14ac:dyDescent="0.25">
      <c r="A2801" s="96">
        <f t="shared" si="886"/>
        <v>2066</v>
      </c>
      <c r="B2801" s="175"/>
      <c r="C2801" s="176"/>
      <c r="D2801" s="113"/>
      <c r="E2801" s="115"/>
      <c r="F2801" s="174"/>
      <c r="G2801" s="114" t="str">
        <f t="shared" si="881"/>
        <v/>
      </c>
      <c r="H2801" s="115"/>
      <c r="I2801" s="115"/>
      <c r="J2801" s="115"/>
      <c r="K2801" s="115"/>
      <c r="L2801" s="133" t="str">
        <f t="shared" si="882"/>
        <v/>
      </c>
      <c r="M2801" s="116" t="str">
        <f>IF(L2801="", "", L2801/Veriler!$X$1)</f>
        <v/>
      </c>
      <c r="N2801" s="116" t="str">
        <f>IF(F2801&lt;&gt;"", "İthal Girdi", IF(Veriler!T2801="", "", IF(Veriler!S2801="H", "%0,5 üzerindedir", IF(Veriler!T2801&gt;0.1, "%10 sınırı aşılmıştır.", "Uygun"))))</f>
        <v>%0,5 üzerindedir</v>
      </c>
      <c r="O2801" s="116" t="str">
        <f t="shared" si="883"/>
        <v xml:space="preserve"> </v>
      </c>
      <c r="P2801" s="117"/>
      <c r="Q2801" s="118"/>
      <c r="R2801" s="119" t="str">
        <f t="shared" si="884"/>
        <v/>
      </c>
      <c r="S2801" s="133">
        <f>IFERROR(IF(M2801&lt;=0.005,IF(F2801="",L2801,0),IF(F2801&lt;&gt;"",0,IF(P2801="",0,IF(P2801="H",0,IF(Q2801&lt;Veriler!$G$2,L2801*Veriler!$G$2,L2801*Q2801)))))," ")</f>
        <v>0</v>
      </c>
      <c r="T2801" s="133">
        <f>IF(Veriler!T2801&lt;=0.1, S2801, IF(AND(Veriler!T2801&gt;0.1, F2801="", P2801="E"), IF(Q2801&gt;Veriler!$G$2, Q2801*S2801, IF(Q2801&lt;Veriler!$G$2, Veriler!$G$2*S2801, Q2801*S2801)), 0))</f>
        <v>0</v>
      </c>
      <c r="U2801" s="133" t="str">
        <f t="shared" si="885"/>
        <v xml:space="preserve"> </v>
      </c>
      <c r="V2801" s="134" t="str">
        <f>IFERROR(IF(O2801="%10 sınırı aşılmıştır.",L2801-T2801,IFERROR(IF(F2801="",IF(S2801=1,0,IF(L2801-S2801=0,"",L2801-S2801)),IF(Veriler!M2801="",L2801,IF(L2801*Veriler!M2801=0,"",L2801*Veriler!M2801))),L2801)),0)</f>
        <v/>
      </c>
      <c r="W2801" s="146"/>
      <c r="X2801" s="146"/>
      <c r="Y2801" s="146"/>
    </row>
    <row r="2802" spans="1:25" s="99" customFormat="1" ht="54.75" customHeight="1" x14ac:dyDescent="0.25">
      <c r="A2802" s="96">
        <f t="shared" si="886"/>
        <v>2067</v>
      </c>
      <c r="B2802" s="175"/>
      <c r="C2802" s="176"/>
      <c r="D2802" s="113"/>
      <c r="E2802" s="115"/>
      <c r="F2802" s="174"/>
      <c r="G2802" s="114" t="str">
        <f t="shared" si="881"/>
        <v/>
      </c>
      <c r="H2802" s="115"/>
      <c r="I2802" s="115"/>
      <c r="J2802" s="115"/>
      <c r="K2802" s="115"/>
      <c r="L2802" s="133" t="str">
        <f t="shared" si="882"/>
        <v/>
      </c>
      <c r="M2802" s="116" t="str">
        <f>IF(L2802="", "", L2802/Veriler!$X$1)</f>
        <v/>
      </c>
      <c r="N2802" s="116" t="str">
        <f>IF(F2802&lt;&gt;"", "İthal Girdi", IF(Veriler!T2802="", "", IF(Veriler!S2802="H", "%0,5 üzerindedir", IF(Veriler!T2802&gt;0.1, "%10 sınırı aşılmıştır.", "Uygun"))))</f>
        <v>%0,5 üzerindedir</v>
      </c>
      <c r="O2802" s="116" t="str">
        <f t="shared" si="883"/>
        <v xml:space="preserve"> </v>
      </c>
      <c r="P2802" s="117"/>
      <c r="Q2802" s="118"/>
      <c r="R2802" s="119" t="str">
        <f t="shared" si="884"/>
        <v/>
      </c>
      <c r="S2802" s="133">
        <f>IFERROR(IF(M2802&lt;=0.005,IF(F2802="",L2802,0),IF(F2802&lt;&gt;"",0,IF(P2802="",0,IF(P2802="H",0,IF(Q2802&lt;Veriler!$G$2,L2802*Veriler!$G$2,L2802*Q2802)))))," ")</f>
        <v>0</v>
      </c>
      <c r="T2802" s="133">
        <f>IF(Veriler!T2802&lt;=0.1, S2802, IF(AND(Veriler!T2802&gt;0.1, F2802="", P2802="E"), IF(Q2802&gt;Veriler!$G$2, Q2802*S2802, IF(Q2802&lt;Veriler!$G$2, Veriler!$G$2*S2802, Q2802*S2802)), 0))</f>
        <v>0</v>
      </c>
      <c r="U2802" s="133" t="str">
        <f t="shared" si="885"/>
        <v xml:space="preserve"> </v>
      </c>
      <c r="V2802" s="134" t="str">
        <f>IFERROR(IF(O2802="%10 sınırı aşılmıştır.",L2802-T2802,IFERROR(IF(F2802="",IF(S2802=1,0,IF(L2802-S2802=0,"",L2802-S2802)),IF(Veriler!M2802="",L2802,IF(L2802*Veriler!M2802=0,"",L2802*Veriler!M2802))),L2802)),0)</f>
        <v/>
      </c>
      <c r="W2802" s="146"/>
      <c r="X2802" s="146"/>
      <c r="Y2802" s="146"/>
    </row>
    <row r="2803" spans="1:25" s="99" customFormat="1" ht="54.75" customHeight="1" x14ac:dyDescent="0.25">
      <c r="A2803" s="96">
        <f t="shared" si="886"/>
        <v>2068</v>
      </c>
      <c r="B2803" s="175"/>
      <c r="C2803" s="176"/>
      <c r="D2803" s="113"/>
      <c r="E2803" s="115"/>
      <c r="F2803" s="174"/>
      <c r="G2803" s="114" t="str">
        <f t="shared" si="881"/>
        <v/>
      </c>
      <c r="H2803" s="115"/>
      <c r="I2803" s="115"/>
      <c r="J2803" s="115"/>
      <c r="K2803" s="115"/>
      <c r="L2803" s="133" t="str">
        <f t="shared" si="882"/>
        <v/>
      </c>
      <c r="M2803" s="116" t="str">
        <f>IF(L2803="", "", L2803/Veriler!$X$1)</f>
        <v/>
      </c>
      <c r="N2803" s="116" t="str">
        <f>IF(F2803&lt;&gt;"", "İthal Girdi", IF(Veriler!T2803="", "", IF(Veriler!S2803="H", "%0,5 üzerindedir", IF(Veriler!T2803&gt;0.1, "%10 sınırı aşılmıştır.", "Uygun"))))</f>
        <v>%0,5 üzerindedir</v>
      </c>
      <c r="O2803" s="116" t="str">
        <f t="shared" si="883"/>
        <v xml:space="preserve"> </v>
      </c>
      <c r="P2803" s="117"/>
      <c r="Q2803" s="118"/>
      <c r="R2803" s="119" t="str">
        <f t="shared" si="884"/>
        <v/>
      </c>
      <c r="S2803" s="133">
        <f>IFERROR(IF(M2803&lt;=0.005,IF(F2803="",L2803,0),IF(F2803&lt;&gt;"",0,IF(P2803="",0,IF(P2803="H",0,IF(Q2803&lt;Veriler!$G$2,L2803*Veriler!$G$2,L2803*Q2803)))))," ")</f>
        <v>0</v>
      </c>
      <c r="T2803" s="133">
        <f>IF(Veriler!T2803&lt;=0.1, S2803, IF(AND(Veriler!T2803&gt;0.1, F2803="", P2803="E"), IF(Q2803&gt;Veriler!$G$2, Q2803*S2803, IF(Q2803&lt;Veriler!$G$2, Veriler!$G$2*S2803, Q2803*S2803)), 0))</f>
        <v>0</v>
      </c>
      <c r="U2803" s="133" t="str">
        <f t="shared" si="885"/>
        <v xml:space="preserve"> </v>
      </c>
      <c r="V2803" s="134" t="str">
        <f>IFERROR(IF(O2803="%10 sınırı aşılmıştır.",L2803-T2803,IFERROR(IF(F2803="",IF(S2803=1,0,IF(L2803-S2803=0,"",L2803-S2803)),IF(Veriler!M2803="",L2803,IF(L2803*Veriler!M2803=0,"",L2803*Veriler!M2803))),L2803)),0)</f>
        <v/>
      </c>
      <c r="W2803" s="146"/>
      <c r="X2803" s="146"/>
      <c r="Y2803" s="146"/>
    </row>
    <row r="2804" spans="1:25" s="99" customFormat="1" ht="54.75" customHeight="1" x14ac:dyDescent="0.25">
      <c r="A2804" s="96">
        <f t="shared" si="886"/>
        <v>2069</v>
      </c>
      <c r="B2804" s="175"/>
      <c r="C2804" s="176"/>
      <c r="D2804" s="113"/>
      <c r="E2804" s="115"/>
      <c r="F2804" s="174"/>
      <c r="G2804" s="114" t="str">
        <f t="shared" si="881"/>
        <v/>
      </c>
      <c r="H2804" s="115"/>
      <c r="I2804" s="115"/>
      <c r="J2804" s="115"/>
      <c r="K2804" s="115"/>
      <c r="L2804" s="133" t="str">
        <f t="shared" si="882"/>
        <v/>
      </c>
      <c r="M2804" s="116" t="str">
        <f>IF(L2804="", "", L2804/Veriler!$X$1)</f>
        <v/>
      </c>
      <c r="N2804" s="116" t="str">
        <f>IF(F2804&lt;&gt;"", "İthal Girdi", IF(Veriler!T2804="", "", IF(Veriler!S2804="H", "%0,5 üzerindedir", IF(Veriler!T2804&gt;0.1, "%10 sınırı aşılmıştır.", "Uygun"))))</f>
        <v>%0,5 üzerindedir</v>
      </c>
      <c r="O2804" s="116" t="str">
        <f t="shared" si="883"/>
        <v xml:space="preserve"> </v>
      </c>
      <c r="P2804" s="117"/>
      <c r="Q2804" s="118"/>
      <c r="R2804" s="119" t="str">
        <f t="shared" si="884"/>
        <v/>
      </c>
      <c r="S2804" s="133">
        <f>IFERROR(IF(M2804&lt;=0.005,IF(F2804="",L2804,0),IF(F2804&lt;&gt;"",0,IF(P2804="",0,IF(P2804="H",0,IF(Q2804&lt;Veriler!$G$2,L2804*Veriler!$G$2,L2804*Q2804)))))," ")</f>
        <v>0</v>
      </c>
      <c r="T2804" s="133">
        <f>IF(Veriler!T2804&lt;=0.1, S2804, IF(AND(Veriler!T2804&gt;0.1, F2804="", P2804="E"), IF(Q2804&gt;Veriler!$G$2, Q2804*S2804, IF(Q2804&lt;Veriler!$G$2, Veriler!$G$2*S2804, Q2804*S2804)), 0))</f>
        <v>0</v>
      </c>
      <c r="U2804" s="133" t="str">
        <f t="shared" si="885"/>
        <v xml:space="preserve"> </v>
      </c>
      <c r="V2804" s="134" t="str">
        <f>IFERROR(IF(O2804="%10 sınırı aşılmıştır.",L2804-T2804,IFERROR(IF(F2804="",IF(S2804=1,0,IF(L2804-S2804=0,"",L2804-S2804)),IF(Veriler!M2804="",L2804,IF(L2804*Veriler!M2804=0,"",L2804*Veriler!M2804))),L2804)),0)</f>
        <v/>
      </c>
      <c r="W2804" s="146"/>
      <c r="X2804" s="146"/>
      <c r="Y2804" s="146"/>
    </row>
    <row r="2805" spans="1:25" s="99" customFormat="1" ht="54.75" customHeight="1" x14ac:dyDescent="0.25">
      <c r="A2805" s="96">
        <f t="shared" si="886"/>
        <v>2070</v>
      </c>
      <c r="B2805" s="175"/>
      <c r="C2805" s="176"/>
      <c r="D2805" s="113"/>
      <c r="E2805" s="115"/>
      <c r="F2805" s="174"/>
      <c r="G2805" s="114" t="str">
        <f t="shared" si="881"/>
        <v/>
      </c>
      <c r="H2805" s="115"/>
      <c r="I2805" s="115"/>
      <c r="J2805" s="115"/>
      <c r="K2805" s="115"/>
      <c r="L2805" s="133" t="str">
        <f t="shared" si="882"/>
        <v/>
      </c>
      <c r="M2805" s="116" t="str">
        <f>IF(L2805="", "", L2805/Veriler!$X$1)</f>
        <v/>
      </c>
      <c r="N2805" s="116" t="str">
        <f>IF(F2805&lt;&gt;"", "İthal Girdi", IF(Veriler!T2805="", "", IF(Veriler!S2805="H", "%0,5 üzerindedir", IF(Veriler!T2805&gt;0.1, "%10 sınırı aşılmıştır.", "Uygun"))))</f>
        <v>%0,5 üzerindedir</v>
      </c>
      <c r="O2805" s="116" t="str">
        <f t="shared" si="883"/>
        <v xml:space="preserve"> </v>
      </c>
      <c r="P2805" s="117"/>
      <c r="Q2805" s="118"/>
      <c r="R2805" s="119" t="str">
        <f t="shared" si="884"/>
        <v/>
      </c>
      <c r="S2805" s="133">
        <f>IFERROR(IF(M2805&lt;=0.005,IF(F2805="",L2805,0),IF(F2805&lt;&gt;"",0,IF(P2805="",0,IF(P2805="H",0,IF(Q2805&lt;Veriler!$G$2,L2805*Veriler!$G$2,L2805*Q2805)))))," ")</f>
        <v>0</v>
      </c>
      <c r="T2805" s="133">
        <f>IF(Veriler!T2805&lt;=0.1, S2805, IF(AND(Veriler!T2805&gt;0.1, F2805="", P2805="E"), IF(Q2805&gt;Veriler!$G$2, Q2805*S2805, IF(Q2805&lt;Veriler!$G$2, Veriler!$G$2*S2805, Q2805*S2805)), 0))</f>
        <v>0</v>
      </c>
      <c r="U2805" s="133" t="str">
        <f t="shared" si="885"/>
        <v xml:space="preserve"> </v>
      </c>
      <c r="V2805" s="134" t="str">
        <f>IFERROR(IF(O2805="%10 sınırı aşılmıştır.",L2805-T2805,IFERROR(IF(F2805="",IF(S2805=1,0,IF(L2805-S2805=0,"",L2805-S2805)),IF(Veriler!M2805="",L2805,IF(L2805*Veriler!M2805=0,"",L2805*Veriler!M2805))),L2805)),0)</f>
        <v/>
      </c>
      <c r="W2805" s="146"/>
      <c r="X2805" s="146"/>
      <c r="Y2805" s="146"/>
    </row>
    <row r="2806" spans="1:25" s="99" customFormat="1" ht="54.75" customHeight="1" x14ac:dyDescent="0.25">
      <c r="A2806" s="96">
        <f t="shared" si="886"/>
        <v>2071</v>
      </c>
      <c r="B2806" s="175"/>
      <c r="C2806" s="176"/>
      <c r="D2806" s="113"/>
      <c r="E2806" s="115"/>
      <c r="F2806" s="174"/>
      <c r="G2806" s="114" t="str">
        <f t="shared" si="881"/>
        <v/>
      </c>
      <c r="H2806" s="115"/>
      <c r="I2806" s="115"/>
      <c r="J2806" s="115"/>
      <c r="K2806" s="115"/>
      <c r="L2806" s="133" t="str">
        <f t="shared" si="882"/>
        <v/>
      </c>
      <c r="M2806" s="116" t="str">
        <f>IF(L2806="", "", L2806/Veriler!$X$1)</f>
        <v/>
      </c>
      <c r="N2806" s="116" t="str">
        <f>IF(F2806&lt;&gt;"", "İthal Girdi", IF(Veriler!T2806="", "", IF(Veriler!S2806="H", "%0,5 üzerindedir", IF(Veriler!T2806&gt;0.1, "%10 sınırı aşılmıştır.", "Uygun"))))</f>
        <v>%0,5 üzerindedir</v>
      </c>
      <c r="O2806" s="116" t="str">
        <f t="shared" si="883"/>
        <v xml:space="preserve"> </v>
      </c>
      <c r="P2806" s="117"/>
      <c r="Q2806" s="118"/>
      <c r="R2806" s="119" t="str">
        <f t="shared" si="884"/>
        <v/>
      </c>
      <c r="S2806" s="133">
        <f>IFERROR(IF(M2806&lt;=0.005,IF(F2806="",L2806,0),IF(F2806&lt;&gt;"",0,IF(P2806="",0,IF(P2806="H",0,IF(Q2806&lt;Veriler!$G$2,L2806*Veriler!$G$2,L2806*Q2806)))))," ")</f>
        <v>0</v>
      </c>
      <c r="T2806" s="133">
        <f>IF(Veriler!T2806&lt;=0.1, S2806, IF(AND(Veriler!T2806&gt;0.1, F2806="", P2806="E"), IF(Q2806&gt;Veriler!$G$2, Q2806*S2806, IF(Q2806&lt;Veriler!$G$2, Veriler!$G$2*S2806, Q2806*S2806)), 0))</f>
        <v>0</v>
      </c>
      <c r="U2806" s="133" t="str">
        <f t="shared" si="885"/>
        <v xml:space="preserve"> </v>
      </c>
      <c r="V2806" s="134" t="str">
        <f>IFERROR(IF(O2806="%10 sınırı aşılmıştır.",L2806-T2806,IFERROR(IF(F2806="",IF(S2806=1,0,IF(L2806-S2806=0,"",L2806-S2806)),IF(Veriler!M2806="",L2806,IF(L2806*Veriler!M2806=0,"",L2806*Veriler!M2806))),L2806)),0)</f>
        <v/>
      </c>
      <c r="W2806" s="146"/>
      <c r="X2806" s="146"/>
      <c r="Y2806" s="146"/>
    </row>
    <row r="2807" spans="1:25" s="99" customFormat="1" ht="54.75" customHeight="1" x14ac:dyDescent="0.25">
      <c r="A2807" s="96">
        <f t="shared" si="886"/>
        <v>2072</v>
      </c>
      <c r="B2807" s="175"/>
      <c r="C2807" s="176"/>
      <c r="D2807" s="113"/>
      <c r="E2807" s="115"/>
      <c r="F2807" s="174"/>
      <c r="G2807" s="114" t="str">
        <f t="shared" si="881"/>
        <v/>
      </c>
      <c r="H2807" s="115"/>
      <c r="I2807" s="115"/>
      <c r="J2807" s="115"/>
      <c r="K2807" s="115"/>
      <c r="L2807" s="133" t="str">
        <f t="shared" si="882"/>
        <v/>
      </c>
      <c r="M2807" s="116" t="str">
        <f>IF(L2807="", "", L2807/Veriler!$X$1)</f>
        <v/>
      </c>
      <c r="N2807" s="116" t="str">
        <f>IF(F2807&lt;&gt;"", "İthal Girdi", IF(Veriler!T2807="", "", IF(Veriler!S2807="H", "%0,5 üzerindedir", IF(Veriler!T2807&gt;0.1, "%10 sınırı aşılmıştır.", "Uygun"))))</f>
        <v>%0,5 üzerindedir</v>
      </c>
      <c r="O2807" s="116" t="str">
        <f t="shared" si="883"/>
        <v xml:space="preserve"> </v>
      </c>
      <c r="P2807" s="117"/>
      <c r="Q2807" s="118"/>
      <c r="R2807" s="119" t="str">
        <f t="shared" si="884"/>
        <v/>
      </c>
      <c r="S2807" s="133">
        <f>IFERROR(IF(M2807&lt;=0.005,IF(F2807="",L2807,0),IF(F2807&lt;&gt;"",0,IF(P2807="",0,IF(P2807="H",0,IF(Q2807&lt;Veriler!$G$2,L2807*Veriler!$G$2,L2807*Q2807)))))," ")</f>
        <v>0</v>
      </c>
      <c r="T2807" s="133">
        <f>IF(Veriler!T2807&lt;=0.1, S2807, IF(AND(Veriler!T2807&gt;0.1, F2807="", P2807="E"), IF(Q2807&gt;Veriler!$G$2, Q2807*S2807, IF(Q2807&lt;Veriler!$G$2, Veriler!$G$2*S2807, Q2807*S2807)), 0))</f>
        <v>0</v>
      </c>
      <c r="U2807" s="133" t="str">
        <f t="shared" si="885"/>
        <v xml:space="preserve"> </v>
      </c>
      <c r="V2807" s="134" t="str">
        <f>IFERROR(IF(O2807="%10 sınırı aşılmıştır.",L2807-T2807,IFERROR(IF(F2807="",IF(S2807=1,0,IF(L2807-S2807=0,"",L2807-S2807)),IF(Veriler!M2807="",L2807,IF(L2807*Veriler!M2807=0,"",L2807*Veriler!M2807))),L2807)),0)</f>
        <v/>
      </c>
      <c r="W2807" s="146"/>
      <c r="X2807" s="146"/>
      <c r="Y2807" s="146"/>
    </row>
    <row r="2808" spans="1:25" s="99" customFormat="1" ht="24" customHeight="1" x14ac:dyDescent="0.25">
      <c r="A2808" s="103"/>
      <c r="B2808" s="104"/>
      <c r="C2808" s="104"/>
      <c r="D2808" s="104"/>
      <c r="E2808" s="103"/>
      <c r="F2808" s="135"/>
      <c r="G2808" s="157"/>
      <c r="H2808" s="103"/>
      <c r="I2808" s="103"/>
      <c r="J2808" s="103"/>
      <c r="K2808" s="103"/>
      <c r="L2808" s="136">
        <f>SUM(L2779:L2792,L2794:L2807)</f>
        <v>0</v>
      </c>
      <c r="M2808" s="158"/>
      <c r="N2808" s="158"/>
      <c r="O2808" s="158"/>
      <c r="P2808" s="105"/>
      <c r="Q2808" s="106"/>
      <c r="R2808" s="159"/>
      <c r="S2808" s="160"/>
      <c r="T2808" s="160"/>
      <c r="U2808" s="160"/>
      <c r="V2808" s="160"/>
      <c r="W2808" s="146"/>
      <c r="X2808" s="146"/>
      <c r="Y2808" s="146"/>
    </row>
    <row r="2809" spans="1:25" s="99" customFormat="1" ht="31.5" customHeight="1" x14ac:dyDescent="0.25">
      <c r="A2809" s="103"/>
      <c r="B2809" s="104"/>
      <c r="C2809" s="104"/>
      <c r="D2809" s="104"/>
      <c r="E2809" s="103"/>
      <c r="F2809" s="135"/>
      <c r="G2809" s="157"/>
      <c r="H2809" s="103"/>
      <c r="I2809" s="103"/>
      <c r="J2809" s="103"/>
      <c r="K2809" s="103"/>
      <c r="L2809" s="161"/>
      <c r="M2809" s="158"/>
      <c r="N2809" s="158"/>
      <c r="O2809" s="158"/>
      <c r="P2809" s="105"/>
      <c r="Q2809" s="106"/>
      <c r="R2809" s="159"/>
      <c r="S2809" s="162" t="s">
        <v>57</v>
      </c>
      <c r="T2809" s="162" t="s">
        <v>57</v>
      </c>
      <c r="U2809" s="162" t="s">
        <v>57</v>
      </c>
      <c r="V2809" s="163" t="s">
        <v>58</v>
      </c>
      <c r="W2809" s="146"/>
      <c r="X2809" s="146"/>
      <c r="Y2809" s="146"/>
    </row>
    <row r="2810" spans="1:25" s="99" customFormat="1" ht="58.5" customHeight="1" x14ac:dyDescent="0.25">
      <c r="A2810" s="185" t="s">
        <v>59</v>
      </c>
      <c r="B2810" s="180"/>
      <c r="C2810" s="180"/>
      <c r="D2810" s="180"/>
      <c r="E2810" s="180"/>
      <c r="F2810" s="180"/>
      <c r="G2810" s="180"/>
      <c r="H2810" s="180"/>
      <c r="I2810" s="180"/>
      <c r="J2810" s="180"/>
      <c r="K2810" s="180"/>
      <c r="L2810" s="180"/>
      <c r="M2810" s="180"/>
      <c r="N2810" s="180"/>
      <c r="O2810" s="180"/>
      <c r="P2810" s="180"/>
      <c r="Q2810" s="180"/>
      <c r="R2810" s="176"/>
      <c r="S2810" s="137">
        <f>SUM(S2772,S2779:S2792,S2794:S2807)</f>
        <v>0</v>
      </c>
      <c r="T2810" s="137" t="str">
        <f>IF(SUM(T2779:T2792,T2794:T2807)=0," ",SUM(T2779:T2792,T2794:T2807))</f>
        <v xml:space="preserve"> </v>
      </c>
      <c r="U2810" s="137" t="str">
        <f>IF(SUM(U2779:U2792,U2794:U2807)=0," ",SUM(U2779:U2792,U2794:U2807))</f>
        <v xml:space="preserve"> </v>
      </c>
      <c r="V2810" s="137" t="str">
        <f>IF(SUM(V2779:V2792,V2794:V2807)=0," ",SUM(V2779:V2792,V2794:V2807))</f>
        <v xml:space="preserve"> </v>
      </c>
      <c r="W2810" s="146"/>
      <c r="X2810" s="164">
        <f>SUM(U2779:U2792,U2794:U2807)</f>
        <v>0</v>
      </c>
      <c r="Y2810" s="164">
        <f>SUM(V2779:V2792,V2794:V2807)</f>
        <v>0</v>
      </c>
    </row>
    <row r="2811" spans="1:25" x14ac:dyDescent="0.3">
      <c r="A2811" s="34"/>
      <c r="G2811" s="146"/>
      <c r="L2811" s="146"/>
      <c r="M2811" s="146"/>
      <c r="N2811" s="146"/>
      <c r="O2811" s="146"/>
      <c r="R2811" s="146"/>
      <c r="S2811" s="146"/>
      <c r="T2811" s="146"/>
      <c r="U2811" s="146"/>
      <c r="V2811" s="146"/>
      <c r="W2811" s="146"/>
      <c r="X2811" s="146"/>
      <c r="Y2811" s="146"/>
    </row>
    <row r="2812" spans="1:25" x14ac:dyDescent="0.3">
      <c r="A2812" s="186" t="s">
        <v>60</v>
      </c>
      <c r="B2812" s="187"/>
      <c r="C2812" s="187"/>
      <c r="D2812" s="187"/>
      <c r="E2812" s="187"/>
      <c r="F2812" s="187"/>
      <c r="G2812" s="187"/>
      <c r="H2812" s="187"/>
      <c r="I2812" s="187"/>
      <c r="J2812" s="187"/>
      <c r="K2812" s="187"/>
      <c r="L2812" s="187"/>
      <c r="M2812" s="187"/>
      <c r="N2812" s="187"/>
      <c r="O2812" s="187"/>
      <c r="P2812" s="187"/>
      <c r="Q2812" s="187"/>
      <c r="R2812" s="187"/>
      <c r="S2812" s="187"/>
      <c r="T2812" s="187"/>
      <c r="U2812" s="187"/>
      <c r="V2812" s="187"/>
      <c r="W2812" s="146"/>
      <c r="X2812" s="146"/>
      <c r="Y2812" s="146"/>
    </row>
    <row r="2813" spans="1:25" s="99" customFormat="1" ht="41.25" customHeight="1" x14ac:dyDescent="0.25">
      <c r="A2813" s="189" t="s">
        <v>38</v>
      </c>
      <c r="B2813" s="180"/>
      <c r="C2813" s="180"/>
      <c r="D2813" s="180"/>
      <c r="E2813" s="180"/>
      <c r="F2813" s="180"/>
      <c r="G2813" s="180"/>
      <c r="H2813" s="180"/>
      <c r="I2813" s="180"/>
      <c r="J2813" s="180"/>
      <c r="K2813" s="180"/>
      <c r="L2813" s="180"/>
      <c r="M2813" s="180"/>
      <c r="N2813" s="180"/>
      <c r="O2813" s="180"/>
      <c r="P2813" s="180"/>
      <c r="Q2813" s="180"/>
      <c r="R2813" s="180"/>
      <c r="S2813" s="180"/>
      <c r="T2813" s="180"/>
      <c r="U2813" s="180"/>
      <c r="V2813" s="176"/>
      <c r="W2813" s="146"/>
      <c r="X2813" s="146"/>
      <c r="Y2813" s="146"/>
    </row>
    <row r="2814" spans="1:25" s="100" customFormat="1" ht="35.25" customHeight="1" x14ac:dyDescent="0.25">
      <c r="A2814" s="179" t="s">
        <v>39</v>
      </c>
      <c r="B2814" s="180"/>
      <c r="C2814" s="180"/>
      <c r="D2814" s="180"/>
      <c r="E2814" s="180"/>
      <c r="F2814" s="180"/>
      <c r="G2814" s="180"/>
      <c r="H2814" s="180"/>
      <c r="I2814" s="180"/>
      <c r="J2814" s="180"/>
      <c r="K2814" s="180"/>
      <c r="L2814" s="180"/>
      <c r="M2814" s="180"/>
      <c r="N2814" s="180"/>
      <c r="O2814" s="180"/>
      <c r="P2814" s="180"/>
      <c r="Q2814" s="180"/>
      <c r="R2814" s="176"/>
      <c r="S2814" s="147"/>
      <c r="T2814" s="148"/>
      <c r="U2814" s="149" t="s">
        <v>40</v>
      </c>
      <c r="V2814" s="150">
        <f>V2776+1</f>
        <v>75</v>
      </c>
      <c r="W2814" s="146"/>
      <c r="X2814" s="146"/>
      <c r="Y2814" s="146"/>
    </row>
    <row r="2815" spans="1:25" s="99" customFormat="1" ht="81" customHeight="1" x14ac:dyDescent="0.25">
      <c r="A2815" s="110" t="s">
        <v>3</v>
      </c>
      <c r="B2815" s="188" t="s">
        <v>41</v>
      </c>
      <c r="C2815" s="176"/>
      <c r="D2815" s="111" t="s">
        <v>42</v>
      </c>
      <c r="E2815" s="110" t="s">
        <v>324</v>
      </c>
      <c r="F2815" s="111" t="s">
        <v>325</v>
      </c>
      <c r="G2815" s="151" t="s">
        <v>43</v>
      </c>
      <c r="H2815" s="110" t="s">
        <v>44</v>
      </c>
      <c r="I2815" s="110" t="s">
        <v>8</v>
      </c>
      <c r="J2815" s="110" t="s">
        <v>45</v>
      </c>
      <c r="K2815" s="110" t="s">
        <v>46</v>
      </c>
      <c r="L2815" s="152" t="s">
        <v>47</v>
      </c>
      <c r="M2815" s="153" t="s">
        <v>48</v>
      </c>
      <c r="N2815" s="154" t="s">
        <v>49</v>
      </c>
      <c r="O2815" s="154" t="s">
        <v>49</v>
      </c>
      <c r="P2815" s="112" t="s">
        <v>50</v>
      </c>
      <c r="Q2815" s="110" t="s">
        <v>51</v>
      </c>
      <c r="R2815" s="155" t="s">
        <v>52</v>
      </c>
      <c r="S2815" s="156" t="s">
        <v>53</v>
      </c>
      <c r="T2815" s="156" t="s">
        <v>54</v>
      </c>
      <c r="U2815" s="152" t="s">
        <v>54</v>
      </c>
      <c r="V2815" s="152" t="s">
        <v>55</v>
      </c>
      <c r="W2815" s="146"/>
      <c r="X2815" s="146"/>
      <c r="Y2815" s="146"/>
    </row>
    <row r="2816" spans="1:25" s="99" customFormat="1" ht="45" customHeight="1" x14ac:dyDescent="0.25">
      <c r="A2816" s="101"/>
      <c r="B2816" s="177" t="s">
        <v>56</v>
      </c>
      <c r="C2816" s="178"/>
      <c r="D2816" s="102"/>
      <c r="E2816" s="170"/>
      <c r="F2816" s="102"/>
      <c r="G2816" s="95"/>
      <c r="H2816" s="102"/>
      <c r="I2816" s="102"/>
      <c r="J2816" s="102"/>
      <c r="K2816" s="102"/>
      <c r="L2816" s="95"/>
      <c r="M2816" s="95"/>
      <c r="N2816" s="95"/>
      <c r="O2816" s="95"/>
      <c r="P2816" s="102"/>
      <c r="Q2816" s="102"/>
      <c r="R2816" s="190"/>
      <c r="S2816" s="184"/>
      <c r="T2816" s="95"/>
      <c r="U2816" s="95"/>
      <c r="V2816" s="95"/>
      <c r="W2816" s="146"/>
      <c r="X2816" s="146"/>
      <c r="Y2816" s="146"/>
    </row>
    <row r="2817" spans="1:25" s="99" customFormat="1" ht="54.75" customHeight="1" x14ac:dyDescent="0.25">
      <c r="A2817" s="96">
        <f>A2807+1</f>
        <v>2073</v>
      </c>
      <c r="B2817" s="181"/>
      <c r="C2817" s="182"/>
      <c r="D2817" s="113"/>
      <c r="E2817" s="115"/>
      <c r="F2817" s="174"/>
      <c r="G2817" s="114" t="str">
        <f t="shared" ref="G2817:G2830" si="887">IF(AND(F2817&lt;&gt;"",V2817&lt;&gt;"",L2817&lt;&gt;0),V2817/L2817,"")</f>
        <v/>
      </c>
      <c r="H2817" s="115"/>
      <c r="I2817" s="115"/>
      <c r="J2817" s="115"/>
      <c r="K2817" s="115"/>
      <c r="L2817" s="133" t="str">
        <f t="shared" ref="L2817:L2830" si="888">IF(AND(H2817&lt;&gt;0, J2817&lt;&gt;0, K2817&lt;&gt;0), H2817*J2817*K2817, "")</f>
        <v/>
      </c>
      <c r="M2817" s="116" t="str">
        <f>IF(L2817="", "", L2817/Veriler!$X$1)</f>
        <v/>
      </c>
      <c r="N2817" s="116" t="str">
        <f>IF(F2817&lt;&gt;"", "İthal Girdi", IF(Veriler!T2817="", "", IF(Veriler!S2817="H", "%0,5 üzerindedir", IF(Veriler!T2817&gt;0.1, "%10 sınırı aşılmıştır.", "Uygun"))))</f>
        <v>%0,5 üzerindedir</v>
      </c>
      <c r="O2817" s="116" t="str">
        <f t="shared" ref="O2817:O2830" si="889">IF(M2817=""," ",N2817)</f>
        <v xml:space="preserve"> </v>
      </c>
      <c r="P2817" s="117"/>
      <c r="Q2817" s="118"/>
      <c r="R2817" s="119" t="str">
        <f t="shared" ref="R2817:R2830" si="890">IFERROR(IF(AND(T2817&lt;&gt;"",L2817&lt;&gt;"",L2817&lt;&gt;0,T2817&lt;&gt;0),T2817/L2817,"")," ")</f>
        <v/>
      </c>
      <c r="S2817" s="133">
        <f>IFERROR(IF(M2817&lt;=0.005,IF(F2817="",L2817,0),IF(F2817&lt;&gt;"",0,IF(P2817="",0,IF(P2817="H",0,IF(Q2817&lt;Veriler!$G$2,L2817*Veriler!$G$2,L2817*Q2817)))))," ")</f>
        <v>0</v>
      </c>
      <c r="T2817" s="133">
        <f>IF(Veriler!T2817&lt;=0.1, S2817, IF(AND(Veriler!T2817&gt;0.1, F2817="", P2817="E"), IF(Q2817&gt;Veriler!$G$2, Q2817*S2817, IF(Q2817&lt;Veriler!$G$2, Veriler!$G$2*S2817, Q2817*S2817)), 0))</f>
        <v>0</v>
      </c>
      <c r="U2817" s="133" t="str">
        <f t="shared" ref="U2817:U2830" si="891">IF(T2817=0," ",T2817)</f>
        <v xml:space="preserve"> </v>
      </c>
      <c r="V2817" s="134" t="str">
        <f>IFERROR(IF(O2817="%10 sınırı aşılmıştır.",L2817-T2817,IFERROR(IF(F2817="",IF(S2817=1,0,IF(L2817-S2817=0,"",L2817-S2817)),IF(Veriler!M2817="",L2817,IF(L2817*Veriler!M2817=0,"",L2817*Veriler!M2817))),L2817)),0)</f>
        <v/>
      </c>
      <c r="W2817" s="146"/>
      <c r="X2817" s="146"/>
      <c r="Y2817" s="146"/>
    </row>
    <row r="2818" spans="1:25" s="99" customFormat="1" ht="54.75" customHeight="1" x14ac:dyDescent="0.25">
      <c r="A2818" s="96">
        <f t="shared" ref="A2818:A2830" si="892">A2817+1</f>
        <v>2074</v>
      </c>
      <c r="B2818" s="175"/>
      <c r="C2818" s="176"/>
      <c r="D2818" s="113"/>
      <c r="E2818" s="115"/>
      <c r="F2818" s="174"/>
      <c r="G2818" s="114" t="str">
        <f t="shared" si="887"/>
        <v/>
      </c>
      <c r="H2818" s="115"/>
      <c r="I2818" s="115"/>
      <c r="J2818" s="115"/>
      <c r="K2818" s="115"/>
      <c r="L2818" s="133" t="str">
        <f t="shared" si="888"/>
        <v/>
      </c>
      <c r="M2818" s="116" t="str">
        <f>IF(L2818="", "", L2818/Veriler!$X$1)</f>
        <v/>
      </c>
      <c r="N2818" s="116" t="str">
        <f>IF(F2818&lt;&gt;"", "İthal Girdi", IF(Veriler!T2818="", "", IF(Veriler!S2818="H", "%0,5 üzerindedir", IF(Veriler!T2818&gt;0.1, "%10 sınırı aşılmıştır.", "Uygun"))))</f>
        <v>%0,5 üzerindedir</v>
      </c>
      <c r="O2818" s="116" t="str">
        <f t="shared" si="889"/>
        <v xml:space="preserve"> </v>
      </c>
      <c r="P2818" s="117"/>
      <c r="Q2818" s="118"/>
      <c r="R2818" s="119" t="str">
        <f t="shared" si="890"/>
        <v/>
      </c>
      <c r="S2818" s="133">
        <f>IFERROR(IF(M2818&lt;=0.005,IF(F2818="",L2818,0),IF(F2818&lt;&gt;"",0,IF(P2818="",0,IF(P2818="H",0,IF(Q2818&lt;Veriler!$G$2,L2818*Veriler!$G$2,L2818*Q2818)))))," ")</f>
        <v>0</v>
      </c>
      <c r="T2818" s="133">
        <f>IF(Veriler!T2818&lt;=0.1, S2818, IF(AND(Veriler!T2818&gt;0.1, F2818="", P2818="E"), IF(Q2818&gt;Veriler!$G$2, Q2818*S2818, IF(Q2818&lt;Veriler!$G$2, Veriler!$G$2*S2818, Q2818*S2818)), 0))</f>
        <v>0</v>
      </c>
      <c r="U2818" s="133" t="str">
        <f t="shared" si="891"/>
        <v xml:space="preserve"> </v>
      </c>
      <c r="V2818" s="134" t="str">
        <f>IFERROR(IF(O2818="%10 sınırı aşılmıştır.",L2818-T2818,IFERROR(IF(F2818="",IF(S2818=1,0,IF(L2818-S2818=0,"",L2818-S2818)),IF(Veriler!M2818="",L2818,IF(L2818*Veriler!M2818=0,"",L2818*Veriler!M2818))),L2818)),0)</f>
        <v/>
      </c>
      <c r="W2818" s="146"/>
      <c r="X2818" s="146"/>
      <c r="Y2818" s="146"/>
    </row>
    <row r="2819" spans="1:25" s="99" customFormat="1" ht="54.75" customHeight="1" x14ac:dyDescent="0.25">
      <c r="A2819" s="96">
        <f t="shared" si="892"/>
        <v>2075</v>
      </c>
      <c r="B2819" s="175"/>
      <c r="C2819" s="176"/>
      <c r="D2819" s="113"/>
      <c r="E2819" s="115"/>
      <c r="F2819" s="174"/>
      <c r="G2819" s="114" t="str">
        <f t="shared" si="887"/>
        <v/>
      </c>
      <c r="H2819" s="115"/>
      <c r="I2819" s="115"/>
      <c r="J2819" s="115"/>
      <c r="K2819" s="115"/>
      <c r="L2819" s="133" t="str">
        <f t="shared" si="888"/>
        <v/>
      </c>
      <c r="M2819" s="116" t="str">
        <f>IF(L2819="", "", L2819/Veriler!$X$1)</f>
        <v/>
      </c>
      <c r="N2819" s="116" t="str">
        <f>IF(F2819&lt;&gt;"", "İthal Girdi", IF(Veriler!T2819="", "", IF(Veriler!S2819="H", "%0,5 üzerindedir", IF(Veriler!T2819&gt;0.1, "%10 sınırı aşılmıştır.", "Uygun"))))</f>
        <v>%0,5 üzerindedir</v>
      </c>
      <c r="O2819" s="116" t="str">
        <f t="shared" si="889"/>
        <v xml:space="preserve"> </v>
      </c>
      <c r="P2819" s="117"/>
      <c r="Q2819" s="118"/>
      <c r="R2819" s="119" t="str">
        <f t="shared" si="890"/>
        <v/>
      </c>
      <c r="S2819" s="133">
        <f>IFERROR(IF(M2819&lt;=0.005,IF(F2819="",L2819,0),IF(F2819&lt;&gt;"",0,IF(P2819="",0,IF(P2819="H",0,IF(Q2819&lt;Veriler!$G$2,L2819*Veriler!$G$2,L2819*Q2819)))))," ")</f>
        <v>0</v>
      </c>
      <c r="T2819" s="133">
        <f>IF(Veriler!T2819&lt;=0.1, S2819, IF(AND(Veriler!T2819&gt;0.1, F2819="", P2819="E"), IF(Q2819&gt;Veriler!$G$2, Q2819*S2819, IF(Q2819&lt;Veriler!$G$2, Veriler!$G$2*S2819, Q2819*S2819)), 0))</f>
        <v>0</v>
      </c>
      <c r="U2819" s="133" t="str">
        <f t="shared" si="891"/>
        <v xml:space="preserve"> </v>
      </c>
      <c r="V2819" s="134" t="str">
        <f>IFERROR(IF(O2819="%10 sınırı aşılmıştır.",L2819-T2819,IFERROR(IF(F2819="",IF(S2819=1,0,IF(L2819-S2819=0,"",L2819-S2819)),IF(Veriler!M2819="",L2819,IF(L2819*Veriler!M2819=0,"",L2819*Veriler!M2819))),L2819)),0)</f>
        <v/>
      </c>
      <c r="W2819" s="146"/>
      <c r="X2819" s="146"/>
      <c r="Y2819" s="146"/>
    </row>
    <row r="2820" spans="1:25" s="99" customFormat="1" ht="54.75" customHeight="1" x14ac:dyDescent="0.25">
      <c r="A2820" s="96">
        <f t="shared" si="892"/>
        <v>2076</v>
      </c>
      <c r="B2820" s="175"/>
      <c r="C2820" s="176"/>
      <c r="D2820" s="113"/>
      <c r="E2820" s="115"/>
      <c r="F2820" s="174"/>
      <c r="G2820" s="114" t="str">
        <f t="shared" si="887"/>
        <v/>
      </c>
      <c r="H2820" s="115"/>
      <c r="I2820" s="115"/>
      <c r="J2820" s="115"/>
      <c r="K2820" s="115"/>
      <c r="L2820" s="133" t="str">
        <f t="shared" si="888"/>
        <v/>
      </c>
      <c r="M2820" s="116" t="str">
        <f>IF(L2820="", "", L2820/Veriler!$X$1)</f>
        <v/>
      </c>
      <c r="N2820" s="116" t="str">
        <f>IF(F2820&lt;&gt;"", "İthal Girdi", IF(Veriler!T2820="", "", IF(Veriler!S2820="H", "%0,5 üzerindedir", IF(Veriler!T2820&gt;0.1, "%10 sınırı aşılmıştır.", "Uygun"))))</f>
        <v>%0,5 üzerindedir</v>
      </c>
      <c r="O2820" s="116" t="str">
        <f t="shared" si="889"/>
        <v xml:space="preserve"> </v>
      </c>
      <c r="P2820" s="117"/>
      <c r="Q2820" s="118"/>
      <c r="R2820" s="119" t="str">
        <f t="shared" si="890"/>
        <v/>
      </c>
      <c r="S2820" s="133">
        <f>IFERROR(IF(M2820&lt;=0.005,IF(F2820="",L2820,0),IF(F2820&lt;&gt;"",0,IF(P2820="",0,IF(P2820="H",0,IF(Q2820&lt;Veriler!$G$2,L2820*Veriler!$G$2,L2820*Q2820)))))," ")</f>
        <v>0</v>
      </c>
      <c r="T2820" s="133">
        <f>IF(Veriler!T2820&lt;=0.1, S2820, IF(AND(Veriler!T2820&gt;0.1, F2820="", P2820="E"), IF(Q2820&gt;Veriler!$G$2, Q2820*S2820, IF(Q2820&lt;Veriler!$G$2, Veriler!$G$2*S2820, Q2820*S2820)), 0))</f>
        <v>0</v>
      </c>
      <c r="U2820" s="133" t="str">
        <f t="shared" si="891"/>
        <v xml:space="preserve"> </v>
      </c>
      <c r="V2820" s="134" t="str">
        <f>IFERROR(IF(O2820="%10 sınırı aşılmıştır.",L2820-T2820,IFERROR(IF(F2820="",IF(S2820=1,0,IF(L2820-S2820=0,"",L2820-S2820)),IF(Veriler!M2820="",L2820,IF(L2820*Veriler!M2820=0,"",L2820*Veriler!M2820))),L2820)),0)</f>
        <v/>
      </c>
      <c r="W2820" s="146"/>
      <c r="X2820" s="146"/>
      <c r="Y2820" s="146"/>
    </row>
    <row r="2821" spans="1:25" s="99" customFormat="1" ht="54.75" customHeight="1" x14ac:dyDescent="0.25">
      <c r="A2821" s="96">
        <f t="shared" si="892"/>
        <v>2077</v>
      </c>
      <c r="B2821" s="175"/>
      <c r="C2821" s="176"/>
      <c r="D2821" s="113"/>
      <c r="E2821" s="115"/>
      <c r="F2821" s="174"/>
      <c r="G2821" s="114" t="str">
        <f t="shared" si="887"/>
        <v/>
      </c>
      <c r="H2821" s="115"/>
      <c r="I2821" s="115"/>
      <c r="J2821" s="115"/>
      <c r="K2821" s="115"/>
      <c r="L2821" s="133" t="str">
        <f t="shared" si="888"/>
        <v/>
      </c>
      <c r="M2821" s="116" t="str">
        <f>IF(L2821="", "", L2821/Veriler!$X$1)</f>
        <v/>
      </c>
      <c r="N2821" s="116" t="str">
        <f>IF(F2821&lt;&gt;"", "İthal Girdi", IF(Veriler!T2821="", "", IF(Veriler!S2821="H", "%0,5 üzerindedir", IF(Veriler!T2821&gt;0.1, "%10 sınırı aşılmıştır.", "Uygun"))))</f>
        <v>%0,5 üzerindedir</v>
      </c>
      <c r="O2821" s="116" t="str">
        <f t="shared" si="889"/>
        <v xml:space="preserve"> </v>
      </c>
      <c r="P2821" s="117"/>
      <c r="Q2821" s="118"/>
      <c r="R2821" s="119" t="str">
        <f t="shared" si="890"/>
        <v/>
      </c>
      <c r="S2821" s="133">
        <f>IFERROR(IF(M2821&lt;=0.005,IF(F2821="",L2821,0),IF(F2821&lt;&gt;"",0,IF(P2821="",0,IF(P2821="H",0,IF(Q2821&lt;Veriler!$G$2,L2821*Veriler!$G$2,L2821*Q2821)))))," ")</f>
        <v>0</v>
      </c>
      <c r="T2821" s="133">
        <f>IF(Veriler!T2821&lt;=0.1, S2821, IF(AND(Veriler!T2821&gt;0.1, F2821="", P2821="E"), IF(Q2821&gt;Veriler!$G$2, Q2821*S2821, IF(Q2821&lt;Veriler!$G$2, Veriler!$G$2*S2821, Q2821*S2821)), 0))</f>
        <v>0</v>
      </c>
      <c r="U2821" s="133" t="str">
        <f t="shared" si="891"/>
        <v xml:space="preserve"> </v>
      </c>
      <c r="V2821" s="134" t="str">
        <f>IFERROR(IF(O2821="%10 sınırı aşılmıştır.",L2821-T2821,IFERROR(IF(F2821="",IF(S2821=1,0,IF(L2821-S2821=0,"",L2821-S2821)),IF(Veriler!M2821="",L2821,IF(L2821*Veriler!M2821=0,"",L2821*Veriler!M2821))),L2821)),0)</f>
        <v/>
      </c>
      <c r="W2821" s="146"/>
      <c r="X2821" s="146"/>
      <c r="Y2821" s="146"/>
    </row>
    <row r="2822" spans="1:25" s="99" customFormat="1" ht="54.75" customHeight="1" x14ac:dyDescent="0.25">
      <c r="A2822" s="96">
        <f t="shared" si="892"/>
        <v>2078</v>
      </c>
      <c r="B2822" s="175"/>
      <c r="C2822" s="176"/>
      <c r="D2822" s="113"/>
      <c r="E2822" s="115"/>
      <c r="F2822" s="174"/>
      <c r="G2822" s="114" t="str">
        <f t="shared" si="887"/>
        <v/>
      </c>
      <c r="H2822" s="115"/>
      <c r="I2822" s="115"/>
      <c r="J2822" s="115"/>
      <c r="K2822" s="115"/>
      <c r="L2822" s="133" t="str">
        <f t="shared" si="888"/>
        <v/>
      </c>
      <c r="M2822" s="116" t="str">
        <f>IF(L2822="", "", L2822/Veriler!$X$1)</f>
        <v/>
      </c>
      <c r="N2822" s="116" t="str">
        <f>IF(F2822&lt;&gt;"", "İthal Girdi", IF(Veriler!T2822="", "", IF(Veriler!S2822="H", "%0,5 üzerindedir", IF(Veriler!T2822&gt;0.1, "%10 sınırı aşılmıştır.", "Uygun"))))</f>
        <v>%0,5 üzerindedir</v>
      </c>
      <c r="O2822" s="116" t="str">
        <f t="shared" si="889"/>
        <v xml:space="preserve"> </v>
      </c>
      <c r="P2822" s="117"/>
      <c r="Q2822" s="118"/>
      <c r="R2822" s="119" t="str">
        <f t="shared" si="890"/>
        <v/>
      </c>
      <c r="S2822" s="133">
        <f>IFERROR(IF(M2822&lt;=0.005,IF(F2822="",L2822,0),IF(F2822&lt;&gt;"",0,IF(P2822="",0,IF(P2822="H",0,IF(Q2822&lt;Veriler!$G$2,L2822*Veriler!$G$2,L2822*Q2822)))))," ")</f>
        <v>0</v>
      </c>
      <c r="T2822" s="133">
        <f>IF(Veriler!T2822&lt;=0.1, S2822, IF(AND(Veriler!T2822&gt;0.1, F2822="", P2822="E"), IF(Q2822&gt;Veriler!$G$2, Q2822*S2822, IF(Q2822&lt;Veriler!$G$2, Veriler!$G$2*S2822, Q2822*S2822)), 0))</f>
        <v>0</v>
      </c>
      <c r="U2822" s="133" t="str">
        <f t="shared" si="891"/>
        <v xml:space="preserve"> </v>
      </c>
      <c r="V2822" s="134" t="str">
        <f>IFERROR(IF(O2822="%10 sınırı aşılmıştır.",L2822-T2822,IFERROR(IF(F2822="",IF(S2822=1,0,IF(L2822-S2822=0,"",L2822-S2822)),IF(Veriler!M2822="",L2822,IF(L2822*Veriler!M2822=0,"",L2822*Veriler!M2822))),L2822)),0)</f>
        <v/>
      </c>
      <c r="W2822" s="146"/>
      <c r="X2822" s="146"/>
      <c r="Y2822" s="146"/>
    </row>
    <row r="2823" spans="1:25" s="99" customFormat="1" ht="54.75" customHeight="1" x14ac:dyDescent="0.25">
      <c r="A2823" s="96">
        <f t="shared" si="892"/>
        <v>2079</v>
      </c>
      <c r="B2823" s="175"/>
      <c r="C2823" s="176"/>
      <c r="D2823" s="113"/>
      <c r="E2823" s="115"/>
      <c r="F2823" s="174"/>
      <c r="G2823" s="114" t="str">
        <f t="shared" si="887"/>
        <v/>
      </c>
      <c r="H2823" s="115"/>
      <c r="I2823" s="115"/>
      <c r="J2823" s="115"/>
      <c r="K2823" s="115"/>
      <c r="L2823" s="133" t="str">
        <f t="shared" si="888"/>
        <v/>
      </c>
      <c r="M2823" s="116" t="str">
        <f>IF(L2823="", "", L2823/Veriler!$X$1)</f>
        <v/>
      </c>
      <c r="N2823" s="116" t="str">
        <f>IF(F2823&lt;&gt;"", "İthal Girdi", IF(Veriler!T2823="", "", IF(Veriler!S2823="H", "%0,5 üzerindedir", IF(Veriler!T2823&gt;0.1, "%10 sınırı aşılmıştır.", "Uygun"))))</f>
        <v>%0,5 üzerindedir</v>
      </c>
      <c r="O2823" s="116" t="str">
        <f t="shared" si="889"/>
        <v xml:space="preserve"> </v>
      </c>
      <c r="P2823" s="117"/>
      <c r="Q2823" s="118"/>
      <c r="R2823" s="119" t="str">
        <f t="shared" si="890"/>
        <v/>
      </c>
      <c r="S2823" s="133">
        <f>IFERROR(IF(M2823&lt;=0.005,IF(F2823="",L2823,0),IF(F2823&lt;&gt;"",0,IF(P2823="",0,IF(P2823="H",0,IF(Q2823&lt;Veriler!$G$2,L2823*Veriler!$G$2,L2823*Q2823)))))," ")</f>
        <v>0</v>
      </c>
      <c r="T2823" s="133">
        <f>IF(Veriler!T2823&lt;=0.1, S2823, IF(AND(Veriler!T2823&gt;0.1, F2823="", P2823="E"), IF(Q2823&gt;Veriler!$G$2, Q2823*S2823, IF(Q2823&lt;Veriler!$G$2, Veriler!$G$2*S2823, Q2823*S2823)), 0))</f>
        <v>0</v>
      </c>
      <c r="U2823" s="133" t="str">
        <f t="shared" si="891"/>
        <v xml:space="preserve"> </v>
      </c>
      <c r="V2823" s="134" t="str">
        <f>IFERROR(IF(O2823="%10 sınırı aşılmıştır.",L2823-T2823,IFERROR(IF(F2823="",IF(S2823=1,0,IF(L2823-S2823=0,"",L2823-S2823)),IF(Veriler!M2823="",L2823,IF(L2823*Veriler!M2823=0,"",L2823*Veriler!M2823))),L2823)),0)</f>
        <v/>
      </c>
      <c r="W2823" s="146"/>
      <c r="X2823" s="146"/>
      <c r="Y2823" s="146"/>
    </row>
    <row r="2824" spans="1:25" s="99" customFormat="1" ht="54.75" customHeight="1" x14ac:dyDescent="0.25">
      <c r="A2824" s="96">
        <f t="shared" si="892"/>
        <v>2080</v>
      </c>
      <c r="B2824" s="175"/>
      <c r="C2824" s="176"/>
      <c r="D2824" s="113"/>
      <c r="E2824" s="115"/>
      <c r="F2824" s="174"/>
      <c r="G2824" s="114" t="str">
        <f t="shared" si="887"/>
        <v/>
      </c>
      <c r="H2824" s="115"/>
      <c r="I2824" s="115"/>
      <c r="J2824" s="115"/>
      <c r="K2824" s="115"/>
      <c r="L2824" s="133" t="str">
        <f t="shared" si="888"/>
        <v/>
      </c>
      <c r="M2824" s="116" t="str">
        <f>IF(L2824="", "", L2824/Veriler!$X$1)</f>
        <v/>
      </c>
      <c r="N2824" s="116" t="str">
        <f>IF(F2824&lt;&gt;"", "İthal Girdi", IF(Veriler!T2824="", "", IF(Veriler!S2824="H", "%0,5 üzerindedir", IF(Veriler!T2824&gt;0.1, "%10 sınırı aşılmıştır.", "Uygun"))))</f>
        <v>%0,5 üzerindedir</v>
      </c>
      <c r="O2824" s="116" t="str">
        <f t="shared" si="889"/>
        <v xml:space="preserve"> </v>
      </c>
      <c r="P2824" s="117"/>
      <c r="Q2824" s="118"/>
      <c r="R2824" s="119" t="str">
        <f t="shared" si="890"/>
        <v/>
      </c>
      <c r="S2824" s="133">
        <f>IFERROR(IF(M2824&lt;=0.005,IF(F2824="",L2824,0),IF(F2824&lt;&gt;"",0,IF(P2824="",0,IF(P2824="H",0,IF(Q2824&lt;Veriler!$G$2,L2824*Veriler!$G$2,L2824*Q2824)))))," ")</f>
        <v>0</v>
      </c>
      <c r="T2824" s="133">
        <f>IF(Veriler!T2824&lt;=0.1, S2824, IF(AND(Veriler!T2824&gt;0.1, F2824="", P2824="E"), IF(Q2824&gt;Veriler!$G$2, Q2824*S2824, IF(Q2824&lt;Veriler!$G$2, Veriler!$G$2*S2824, Q2824*S2824)), 0))</f>
        <v>0</v>
      </c>
      <c r="U2824" s="133" t="str">
        <f t="shared" si="891"/>
        <v xml:space="preserve"> </v>
      </c>
      <c r="V2824" s="134" t="str">
        <f>IFERROR(IF(O2824="%10 sınırı aşılmıştır.",L2824-T2824,IFERROR(IF(F2824="",IF(S2824=1,0,IF(L2824-S2824=0,"",L2824-S2824)),IF(Veriler!M2824="",L2824,IF(L2824*Veriler!M2824=0,"",L2824*Veriler!M2824))),L2824)),0)</f>
        <v/>
      </c>
      <c r="W2824" s="146"/>
      <c r="X2824" s="146"/>
      <c r="Y2824" s="146"/>
    </row>
    <row r="2825" spans="1:25" s="99" customFormat="1" ht="54.75" customHeight="1" x14ac:dyDescent="0.25">
      <c r="A2825" s="96">
        <f t="shared" si="892"/>
        <v>2081</v>
      </c>
      <c r="B2825" s="175"/>
      <c r="C2825" s="176"/>
      <c r="D2825" s="113"/>
      <c r="E2825" s="115"/>
      <c r="F2825" s="174"/>
      <c r="G2825" s="114" t="str">
        <f t="shared" si="887"/>
        <v/>
      </c>
      <c r="H2825" s="115"/>
      <c r="I2825" s="115"/>
      <c r="J2825" s="115"/>
      <c r="K2825" s="115"/>
      <c r="L2825" s="133" t="str">
        <f t="shared" si="888"/>
        <v/>
      </c>
      <c r="M2825" s="116" t="str">
        <f>IF(L2825="", "", L2825/Veriler!$X$1)</f>
        <v/>
      </c>
      <c r="N2825" s="116" t="str">
        <f>IF(F2825&lt;&gt;"", "İthal Girdi", IF(Veriler!T2825="", "", IF(Veriler!S2825="H", "%0,5 üzerindedir", IF(Veriler!T2825&gt;0.1, "%10 sınırı aşılmıştır.", "Uygun"))))</f>
        <v>%0,5 üzerindedir</v>
      </c>
      <c r="O2825" s="116" t="str">
        <f t="shared" si="889"/>
        <v xml:space="preserve"> </v>
      </c>
      <c r="P2825" s="117"/>
      <c r="Q2825" s="118"/>
      <c r="R2825" s="119" t="str">
        <f t="shared" si="890"/>
        <v/>
      </c>
      <c r="S2825" s="133">
        <f>IFERROR(IF(M2825&lt;=0.005,IF(F2825="",L2825,0),IF(F2825&lt;&gt;"",0,IF(P2825="",0,IF(P2825="H",0,IF(Q2825&lt;Veriler!$G$2,L2825*Veriler!$G$2,L2825*Q2825)))))," ")</f>
        <v>0</v>
      </c>
      <c r="T2825" s="133">
        <f>IF(Veriler!T2825&lt;=0.1, S2825, IF(AND(Veriler!T2825&gt;0.1, F2825="", P2825="E"), IF(Q2825&gt;Veriler!$G$2, Q2825*S2825, IF(Q2825&lt;Veriler!$G$2, Veriler!$G$2*S2825, Q2825*S2825)), 0))</f>
        <v>0</v>
      </c>
      <c r="U2825" s="133" t="str">
        <f t="shared" si="891"/>
        <v xml:space="preserve"> </v>
      </c>
      <c r="V2825" s="134" t="str">
        <f>IFERROR(IF(O2825="%10 sınırı aşılmıştır.",L2825-T2825,IFERROR(IF(F2825="",IF(S2825=1,0,IF(L2825-S2825=0,"",L2825-S2825)),IF(Veriler!M2825="",L2825,IF(L2825*Veriler!M2825=0,"",L2825*Veriler!M2825))),L2825)),0)</f>
        <v/>
      </c>
      <c r="W2825" s="146"/>
      <c r="X2825" s="146"/>
      <c r="Y2825" s="146"/>
    </row>
    <row r="2826" spans="1:25" s="99" customFormat="1" ht="54.75" customHeight="1" x14ac:dyDescent="0.25">
      <c r="A2826" s="96">
        <f t="shared" si="892"/>
        <v>2082</v>
      </c>
      <c r="B2826" s="175"/>
      <c r="C2826" s="176"/>
      <c r="D2826" s="113"/>
      <c r="E2826" s="115"/>
      <c r="F2826" s="174"/>
      <c r="G2826" s="114" t="str">
        <f t="shared" si="887"/>
        <v/>
      </c>
      <c r="H2826" s="115"/>
      <c r="I2826" s="115"/>
      <c r="J2826" s="115"/>
      <c r="K2826" s="115"/>
      <c r="L2826" s="133" t="str">
        <f t="shared" si="888"/>
        <v/>
      </c>
      <c r="M2826" s="116" t="str">
        <f>IF(L2826="", "", L2826/Veriler!$X$1)</f>
        <v/>
      </c>
      <c r="N2826" s="116" t="str">
        <f>IF(F2826&lt;&gt;"", "İthal Girdi", IF(Veriler!T2826="", "", IF(Veriler!S2826="H", "%0,5 üzerindedir", IF(Veriler!T2826&gt;0.1, "%10 sınırı aşılmıştır.", "Uygun"))))</f>
        <v>%0,5 üzerindedir</v>
      </c>
      <c r="O2826" s="116" t="str">
        <f t="shared" si="889"/>
        <v xml:space="preserve"> </v>
      </c>
      <c r="P2826" s="117"/>
      <c r="Q2826" s="118"/>
      <c r="R2826" s="119" t="str">
        <f t="shared" si="890"/>
        <v/>
      </c>
      <c r="S2826" s="133">
        <f>IFERROR(IF(M2826&lt;=0.005,IF(F2826="",L2826,0),IF(F2826&lt;&gt;"",0,IF(P2826="",0,IF(P2826="H",0,IF(Q2826&lt;Veriler!$G$2,L2826*Veriler!$G$2,L2826*Q2826)))))," ")</f>
        <v>0</v>
      </c>
      <c r="T2826" s="133">
        <f>IF(Veriler!T2826&lt;=0.1, S2826, IF(AND(Veriler!T2826&gt;0.1, F2826="", P2826="E"), IF(Q2826&gt;Veriler!$G$2, Q2826*S2826, IF(Q2826&lt;Veriler!$G$2, Veriler!$G$2*S2826, Q2826*S2826)), 0))</f>
        <v>0</v>
      </c>
      <c r="U2826" s="133" t="str">
        <f t="shared" si="891"/>
        <v xml:space="preserve"> </v>
      </c>
      <c r="V2826" s="134" t="str">
        <f>IFERROR(IF(O2826="%10 sınırı aşılmıştır.",L2826-T2826,IFERROR(IF(F2826="",IF(S2826=1,0,IF(L2826-S2826=0,"",L2826-S2826)),IF(Veriler!M2826="",L2826,IF(L2826*Veriler!M2826=0,"",L2826*Veriler!M2826))),L2826)),0)</f>
        <v/>
      </c>
      <c r="W2826" s="146"/>
      <c r="X2826" s="146"/>
      <c r="Y2826" s="146"/>
    </row>
    <row r="2827" spans="1:25" s="99" customFormat="1" ht="54.75" customHeight="1" x14ac:dyDescent="0.25">
      <c r="A2827" s="96">
        <f t="shared" si="892"/>
        <v>2083</v>
      </c>
      <c r="B2827" s="175"/>
      <c r="C2827" s="176"/>
      <c r="D2827" s="113"/>
      <c r="E2827" s="115"/>
      <c r="F2827" s="174"/>
      <c r="G2827" s="114" t="str">
        <f t="shared" si="887"/>
        <v/>
      </c>
      <c r="H2827" s="115"/>
      <c r="I2827" s="115"/>
      <c r="J2827" s="115"/>
      <c r="K2827" s="115"/>
      <c r="L2827" s="133" t="str">
        <f t="shared" si="888"/>
        <v/>
      </c>
      <c r="M2827" s="116" t="str">
        <f>IF(L2827="", "", L2827/Veriler!$X$1)</f>
        <v/>
      </c>
      <c r="N2827" s="116" t="str">
        <f>IF(F2827&lt;&gt;"", "İthal Girdi", IF(Veriler!T2827="", "", IF(Veriler!S2827="H", "%0,5 üzerindedir", IF(Veriler!T2827&gt;0.1, "%10 sınırı aşılmıştır.", "Uygun"))))</f>
        <v>%0,5 üzerindedir</v>
      </c>
      <c r="O2827" s="116" t="str">
        <f t="shared" si="889"/>
        <v xml:space="preserve"> </v>
      </c>
      <c r="P2827" s="117"/>
      <c r="Q2827" s="118"/>
      <c r="R2827" s="119" t="str">
        <f t="shared" si="890"/>
        <v/>
      </c>
      <c r="S2827" s="133">
        <f>IFERROR(IF(M2827&lt;=0.005,IF(F2827="",L2827,0),IF(F2827&lt;&gt;"",0,IF(P2827="",0,IF(P2827="H",0,IF(Q2827&lt;Veriler!$G$2,L2827*Veriler!$G$2,L2827*Q2827)))))," ")</f>
        <v>0</v>
      </c>
      <c r="T2827" s="133">
        <f>IF(Veriler!T2827&lt;=0.1, S2827, IF(AND(Veriler!T2827&gt;0.1, F2827="", P2827="E"), IF(Q2827&gt;Veriler!$G$2, Q2827*S2827, IF(Q2827&lt;Veriler!$G$2, Veriler!$G$2*S2827, Q2827*S2827)), 0))</f>
        <v>0</v>
      </c>
      <c r="U2827" s="133" t="str">
        <f t="shared" si="891"/>
        <v xml:space="preserve"> </v>
      </c>
      <c r="V2827" s="134" t="str">
        <f>IFERROR(IF(O2827="%10 sınırı aşılmıştır.",L2827-T2827,IFERROR(IF(F2827="",IF(S2827=1,0,IF(L2827-S2827=0,"",L2827-S2827)),IF(Veriler!M2827="",L2827,IF(L2827*Veriler!M2827=0,"",L2827*Veriler!M2827))),L2827)),0)</f>
        <v/>
      </c>
      <c r="W2827" s="146"/>
      <c r="X2827" s="146"/>
      <c r="Y2827" s="146"/>
    </row>
    <row r="2828" spans="1:25" s="99" customFormat="1" ht="54.75" customHeight="1" x14ac:dyDescent="0.25">
      <c r="A2828" s="96">
        <f t="shared" si="892"/>
        <v>2084</v>
      </c>
      <c r="B2828" s="175"/>
      <c r="C2828" s="176"/>
      <c r="D2828" s="113"/>
      <c r="E2828" s="115"/>
      <c r="F2828" s="174"/>
      <c r="G2828" s="114" t="str">
        <f t="shared" si="887"/>
        <v/>
      </c>
      <c r="H2828" s="115"/>
      <c r="I2828" s="115"/>
      <c r="J2828" s="115"/>
      <c r="K2828" s="115"/>
      <c r="L2828" s="133" t="str">
        <f t="shared" si="888"/>
        <v/>
      </c>
      <c r="M2828" s="116" t="str">
        <f>IF(L2828="", "", L2828/Veriler!$X$1)</f>
        <v/>
      </c>
      <c r="N2828" s="116" t="str">
        <f>IF(F2828&lt;&gt;"", "İthal Girdi", IF(Veriler!T2828="", "", IF(Veriler!S2828="H", "%0,5 üzerindedir", IF(Veriler!T2828&gt;0.1, "%10 sınırı aşılmıştır.", "Uygun"))))</f>
        <v>%0,5 üzerindedir</v>
      </c>
      <c r="O2828" s="116" t="str">
        <f t="shared" si="889"/>
        <v xml:space="preserve"> </v>
      </c>
      <c r="P2828" s="117"/>
      <c r="Q2828" s="118"/>
      <c r="R2828" s="119" t="str">
        <f t="shared" si="890"/>
        <v/>
      </c>
      <c r="S2828" s="133">
        <f>IFERROR(IF(M2828&lt;=0.005,IF(F2828="",L2828,0),IF(F2828&lt;&gt;"",0,IF(P2828="",0,IF(P2828="H",0,IF(Q2828&lt;Veriler!$G$2,L2828*Veriler!$G$2,L2828*Q2828)))))," ")</f>
        <v>0</v>
      </c>
      <c r="T2828" s="133">
        <f>IF(Veriler!T2828&lt;=0.1, S2828, IF(AND(Veriler!T2828&gt;0.1, F2828="", P2828="E"), IF(Q2828&gt;Veriler!$G$2, Q2828*S2828, IF(Q2828&lt;Veriler!$G$2, Veriler!$G$2*S2828, Q2828*S2828)), 0))</f>
        <v>0</v>
      </c>
      <c r="U2828" s="133" t="str">
        <f t="shared" si="891"/>
        <v xml:space="preserve"> </v>
      </c>
      <c r="V2828" s="134" t="str">
        <f>IFERROR(IF(O2828="%10 sınırı aşılmıştır.",L2828-T2828,IFERROR(IF(F2828="",IF(S2828=1,0,IF(L2828-S2828=0,"",L2828-S2828)),IF(Veriler!M2828="",L2828,IF(L2828*Veriler!M2828=0,"",L2828*Veriler!M2828))),L2828)),0)</f>
        <v/>
      </c>
      <c r="W2828" s="146"/>
      <c r="X2828" s="146"/>
      <c r="Y2828" s="146"/>
    </row>
    <row r="2829" spans="1:25" s="99" customFormat="1" ht="54.75" customHeight="1" x14ac:dyDescent="0.25">
      <c r="A2829" s="96">
        <f t="shared" si="892"/>
        <v>2085</v>
      </c>
      <c r="B2829" s="175"/>
      <c r="C2829" s="176"/>
      <c r="D2829" s="113"/>
      <c r="E2829" s="115"/>
      <c r="F2829" s="174"/>
      <c r="G2829" s="114" t="str">
        <f t="shared" si="887"/>
        <v/>
      </c>
      <c r="H2829" s="115"/>
      <c r="I2829" s="115"/>
      <c r="J2829" s="115"/>
      <c r="K2829" s="115"/>
      <c r="L2829" s="133" t="str">
        <f t="shared" si="888"/>
        <v/>
      </c>
      <c r="M2829" s="116" t="str">
        <f>IF(L2829="", "", L2829/Veriler!$X$1)</f>
        <v/>
      </c>
      <c r="N2829" s="116" t="str">
        <f>IF(F2829&lt;&gt;"", "İthal Girdi", IF(Veriler!T2829="", "", IF(Veriler!S2829="H", "%0,5 üzerindedir", IF(Veriler!T2829&gt;0.1, "%10 sınırı aşılmıştır.", "Uygun"))))</f>
        <v>%0,5 üzerindedir</v>
      </c>
      <c r="O2829" s="116" t="str">
        <f t="shared" si="889"/>
        <v xml:space="preserve"> </v>
      </c>
      <c r="P2829" s="117"/>
      <c r="Q2829" s="118"/>
      <c r="R2829" s="119" t="str">
        <f t="shared" si="890"/>
        <v/>
      </c>
      <c r="S2829" s="133">
        <f>IFERROR(IF(M2829&lt;=0.005,IF(F2829="",L2829,0),IF(F2829&lt;&gt;"",0,IF(P2829="",0,IF(P2829="H",0,IF(Q2829&lt;Veriler!$G$2,L2829*Veriler!$G$2,L2829*Q2829)))))," ")</f>
        <v>0</v>
      </c>
      <c r="T2829" s="133">
        <f>IF(Veriler!T2829&lt;=0.1, S2829, IF(AND(Veriler!T2829&gt;0.1, F2829="", P2829="E"), IF(Q2829&gt;Veriler!$G$2, Q2829*S2829, IF(Q2829&lt;Veriler!$G$2, Veriler!$G$2*S2829, Q2829*S2829)), 0))</f>
        <v>0</v>
      </c>
      <c r="U2829" s="133" t="str">
        <f t="shared" si="891"/>
        <v xml:space="preserve"> </v>
      </c>
      <c r="V2829" s="134" t="str">
        <f>IFERROR(IF(O2829="%10 sınırı aşılmıştır.",L2829-T2829,IFERROR(IF(F2829="",IF(S2829=1,0,IF(L2829-S2829=0,"",L2829-S2829)),IF(Veriler!M2829="",L2829,IF(L2829*Veriler!M2829=0,"",L2829*Veriler!M2829))),L2829)),0)</f>
        <v/>
      </c>
      <c r="W2829" s="146"/>
      <c r="X2829" s="146"/>
      <c r="Y2829" s="146"/>
    </row>
    <row r="2830" spans="1:25" s="99" customFormat="1" ht="54.75" customHeight="1" x14ac:dyDescent="0.25">
      <c r="A2830" s="96">
        <f t="shared" si="892"/>
        <v>2086</v>
      </c>
      <c r="B2830" s="175"/>
      <c r="C2830" s="176"/>
      <c r="D2830" s="113"/>
      <c r="E2830" s="115"/>
      <c r="F2830" s="174"/>
      <c r="G2830" s="114" t="str">
        <f t="shared" si="887"/>
        <v/>
      </c>
      <c r="H2830" s="115"/>
      <c r="I2830" s="115"/>
      <c r="J2830" s="115"/>
      <c r="K2830" s="115"/>
      <c r="L2830" s="133" t="str">
        <f t="shared" si="888"/>
        <v/>
      </c>
      <c r="M2830" s="116" t="str">
        <f>IF(L2830="", "", L2830/Veriler!$X$1)</f>
        <v/>
      </c>
      <c r="N2830" s="116" t="str">
        <f>IF(F2830&lt;&gt;"", "İthal Girdi", IF(Veriler!T2830="", "", IF(Veriler!S2830="H", "%0,5 üzerindedir", IF(Veriler!T2830&gt;0.1, "%10 sınırı aşılmıştır.", "Uygun"))))</f>
        <v>%0,5 üzerindedir</v>
      </c>
      <c r="O2830" s="116" t="str">
        <f t="shared" si="889"/>
        <v xml:space="preserve"> </v>
      </c>
      <c r="P2830" s="117"/>
      <c r="Q2830" s="118"/>
      <c r="R2830" s="119" t="str">
        <f t="shared" si="890"/>
        <v/>
      </c>
      <c r="S2830" s="133">
        <f>IFERROR(IF(M2830&lt;=0.005,IF(F2830="",L2830,0),IF(F2830&lt;&gt;"",0,IF(P2830="",0,IF(P2830="H",0,IF(Q2830&lt;Veriler!$G$2,L2830*Veriler!$G$2,L2830*Q2830)))))," ")</f>
        <v>0</v>
      </c>
      <c r="T2830" s="133">
        <f>IF(Veriler!T2830&lt;=0.1, S2830, IF(AND(Veriler!T2830&gt;0.1, F2830="", P2830="E"), IF(Q2830&gt;Veriler!$G$2, Q2830*S2830, IF(Q2830&lt;Veriler!$G$2, Veriler!$G$2*S2830, Q2830*S2830)), 0))</f>
        <v>0</v>
      </c>
      <c r="U2830" s="133" t="str">
        <f t="shared" si="891"/>
        <v xml:space="preserve"> </v>
      </c>
      <c r="V2830" s="134" t="str">
        <f>IFERROR(IF(O2830="%10 sınırı aşılmıştır.",L2830-T2830,IFERROR(IF(F2830="",IF(S2830=1,0,IF(L2830-S2830=0,"",L2830-S2830)),IF(Veriler!M2830="",L2830,IF(L2830*Veriler!M2830=0,"",L2830*Veriler!M2830))),L2830)),0)</f>
        <v/>
      </c>
      <c r="W2830" s="146"/>
      <c r="X2830" s="146"/>
      <c r="Y2830" s="146"/>
    </row>
    <row r="2831" spans="1:25" s="99" customFormat="1" ht="36" hidden="1" customHeight="1" x14ac:dyDescent="0.25">
      <c r="A2831" s="101"/>
      <c r="B2831" s="191" t="s">
        <v>16</v>
      </c>
      <c r="C2831" s="176"/>
      <c r="D2831" s="120"/>
      <c r="E2831" s="171"/>
      <c r="F2831" s="172"/>
      <c r="G2831" s="121"/>
      <c r="H2831" s="115"/>
      <c r="I2831" s="115"/>
      <c r="J2831" s="115"/>
      <c r="K2831" s="115"/>
      <c r="L2831" s="121"/>
      <c r="M2831" s="121"/>
      <c r="N2831" s="121"/>
      <c r="O2831" s="121"/>
      <c r="P2831" s="120"/>
      <c r="Q2831" s="120"/>
      <c r="R2831" s="183"/>
      <c r="S2831" s="184"/>
      <c r="T2831" s="121"/>
      <c r="U2831" s="121"/>
      <c r="V2831" s="121"/>
      <c r="W2831" s="146"/>
      <c r="X2831" s="146"/>
      <c r="Y2831" s="146"/>
    </row>
    <row r="2832" spans="1:25" s="99" customFormat="1" ht="54.75" customHeight="1" x14ac:dyDescent="0.25">
      <c r="A2832" s="96">
        <f>A2830+1</f>
        <v>2087</v>
      </c>
      <c r="B2832" s="175"/>
      <c r="C2832" s="176"/>
      <c r="D2832" s="113"/>
      <c r="E2832" s="115"/>
      <c r="F2832" s="174"/>
      <c r="G2832" s="114" t="str">
        <f t="shared" ref="G2832:G2845" si="893">IF(AND(F2832&lt;&gt;"",V2832&lt;&gt;"",L2832&lt;&gt;0),V2832/L2832,"")</f>
        <v/>
      </c>
      <c r="H2832" s="115"/>
      <c r="I2832" s="115"/>
      <c r="J2832" s="115"/>
      <c r="K2832" s="115"/>
      <c r="L2832" s="133" t="str">
        <f t="shared" ref="L2832:L2845" si="894">IF(AND(H2832&lt;&gt;0, J2832&lt;&gt;0, K2832&lt;&gt;0), H2832*J2832*K2832, "")</f>
        <v/>
      </c>
      <c r="M2832" s="116" t="str">
        <f>IF(L2832="", "", L2832/Veriler!$X$1)</f>
        <v/>
      </c>
      <c r="N2832" s="116" t="str">
        <f>IF(F2832&lt;&gt;"", "İthal Girdi", IF(Veriler!T2832="", "", IF(Veriler!S2832="H", "%0,5 üzerindedir", IF(Veriler!T2832&gt;0.1, "%10 sınırı aşılmıştır.", "Uygun"))))</f>
        <v>%0,5 üzerindedir</v>
      </c>
      <c r="O2832" s="116" t="str">
        <f t="shared" ref="O2832:O2845" si="895">IF(M2832=""," ",N2832)</f>
        <v xml:space="preserve"> </v>
      </c>
      <c r="P2832" s="117"/>
      <c r="Q2832" s="118"/>
      <c r="R2832" s="119" t="str">
        <f t="shared" ref="R2832:R2845" si="896">IFERROR(IF(AND(T2832&lt;&gt;"",L2832&lt;&gt;"",L2832&lt;&gt;0,T2832&lt;&gt;0),T2832/L2832,"")," ")</f>
        <v/>
      </c>
      <c r="S2832" s="133">
        <f>IFERROR(IF(M2832&lt;=0.005,IF(F2832="",L2832,0),IF(F2832&lt;&gt;"",0,IF(P2832="",0,IF(P2832="H",0,IF(Q2832&lt;Veriler!$G$2,L2832*Veriler!$G$2,L2832*Q2832)))))," ")</f>
        <v>0</v>
      </c>
      <c r="T2832" s="133">
        <f>IF(Veriler!T2832&lt;=0.1, S2832, IF(AND(Veriler!T2832&gt;0.1, F2832="", P2832="E"), IF(Q2832&gt;Veriler!$G$2, Q2832*S2832, IF(Q2832&lt;Veriler!$G$2, Veriler!$G$2*S2832, Q2832*S2832)), 0))</f>
        <v>0</v>
      </c>
      <c r="U2832" s="133" t="str">
        <f t="shared" ref="U2832:U2845" si="897">IF(T2832=0," ",T2832)</f>
        <v xml:space="preserve"> </v>
      </c>
      <c r="V2832" s="134" t="str">
        <f>IFERROR(IF(O2832="%10 sınırı aşılmıştır.",L2832-T2832,IFERROR(IF(F2832="",IF(S2832=1,0,IF(L2832-S2832=0,"",L2832-S2832)),IF(Veriler!M2832="",L2832,IF(L2832*Veriler!M2832=0,"",L2832*Veriler!M2832))),L2832)),0)</f>
        <v/>
      </c>
      <c r="W2832" s="146"/>
      <c r="X2832" s="146"/>
      <c r="Y2832" s="146"/>
    </row>
    <row r="2833" spans="1:25" s="99" customFormat="1" ht="54.75" customHeight="1" x14ac:dyDescent="0.25">
      <c r="A2833" s="96">
        <f t="shared" ref="A2833:A2845" si="898">A2832+1</f>
        <v>2088</v>
      </c>
      <c r="B2833" s="175"/>
      <c r="C2833" s="176"/>
      <c r="D2833" s="113"/>
      <c r="E2833" s="115"/>
      <c r="F2833" s="174"/>
      <c r="G2833" s="114" t="str">
        <f t="shared" si="893"/>
        <v/>
      </c>
      <c r="H2833" s="115"/>
      <c r="I2833" s="115"/>
      <c r="J2833" s="115"/>
      <c r="K2833" s="115"/>
      <c r="L2833" s="133" t="str">
        <f t="shared" si="894"/>
        <v/>
      </c>
      <c r="M2833" s="116" t="str">
        <f>IF(L2833="", "", L2833/Veriler!$X$1)</f>
        <v/>
      </c>
      <c r="N2833" s="116" t="str">
        <f>IF(F2833&lt;&gt;"", "İthal Girdi", IF(Veriler!T2833="", "", IF(Veriler!S2833="H", "%0,5 üzerindedir", IF(Veriler!T2833&gt;0.1, "%10 sınırı aşılmıştır.", "Uygun"))))</f>
        <v>%0,5 üzerindedir</v>
      </c>
      <c r="O2833" s="116" t="str">
        <f t="shared" si="895"/>
        <v xml:space="preserve"> </v>
      </c>
      <c r="P2833" s="117"/>
      <c r="Q2833" s="118"/>
      <c r="R2833" s="119" t="str">
        <f t="shared" si="896"/>
        <v/>
      </c>
      <c r="S2833" s="133">
        <f>IFERROR(IF(M2833&lt;=0.005,IF(F2833="",L2833,0),IF(F2833&lt;&gt;"",0,IF(P2833="",0,IF(P2833="H",0,IF(Q2833&lt;Veriler!$G$2,L2833*Veriler!$G$2,L2833*Q2833)))))," ")</f>
        <v>0</v>
      </c>
      <c r="T2833" s="133">
        <f>IF(Veriler!T2833&lt;=0.1, S2833, IF(AND(Veriler!T2833&gt;0.1, F2833="", P2833="E"), IF(Q2833&gt;Veriler!$G$2, Q2833*S2833, IF(Q2833&lt;Veriler!$G$2, Veriler!$G$2*S2833, Q2833*S2833)), 0))</f>
        <v>0</v>
      </c>
      <c r="U2833" s="133" t="str">
        <f t="shared" si="897"/>
        <v xml:space="preserve"> </v>
      </c>
      <c r="V2833" s="134" t="str">
        <f>IFERROR(IF(O2833="%10 sınırı aşılmıştır.",L2833-T2833,IFERROR(IF(F2833="",IF(S2833=1,0,IF(L2833-S2833=0,"",L2833-S2833)),IF(Veriler!M2833="",L2833,IF(L2833*Veriler!M2833=0,"",L2833*Veriler!M2833))),L2833)),0)</f>
        <v/>
      </c>
      <c r="W2833" s="146"/>
      <c r="X2833" s="146"/>
      <c r="Y2833" s="146"/>
    </row>
    <row r="2834" spans="1:25" s="99" customFormat="1" ht="54.75" customHeight="1" x14ac:dyDescent="0.25">
      <c r="A2834" s="96">
        <f t="shared" si="898"/>
        <v>2089</v>
      </c>
      <c r="B2834" s="175"/>
      <c r="C2834" s="176"/>
      <c r="D2834" s="113"/>
      <c r="E2834" s="115"/>
      <c r="F2834" s="174"/>
      <c r="G2834" s="114" t="str">
        <f t="shared" si="893"/>
        <v/>
      </c>
      <c r="H2834" s="115"/>
      <c r="I2834" s="115"/>
      <c r="J2834" s="115"/>
      <c r="K2834" s="115"/>
      <c r="L2834" s="133" t="str">
        <f t="shared" si="894"/>
        <v/>
      </c>
      <c r="M2834" s="116" t="str">
        <f>IF(L2834="", "", L2834/Veriler!$X$1)</f>
        <v/>
      </c>
      <c r="N2834" s="116" t="str">
        <f>IF(F2834&lt;&gt;"", "İthal Girdi", IF(Veriler!T2834="", "", IF(Veriler!S2834="H", "%0,5 üzerindedir", IF(Veriler!T2834&gt;0.1, "%10 sınırı aşılmıştır.", "Uygun"))))</f>
        <v>%0,5 üzerindedir</v>
      </c>
      <c r="O2834" s="116" t="str">
        <f t="shared" si="895"/>
        <v xml:space="preserve"> </v>
      </c>
      <c r="P2834" s="117"/>
      <c r="Q2834" s="118"/>
      <c r="R2834" s="119" t="str">
        <f t="shared" si="896"/>
        <v/>
      </c>
      <c r="S2834" s="133">
        <f>IFERROR(IF(M2834&lt;=0.005,IF(F2834="",L2834,0),IF(F2834&lt;&gt;"",0,IF(P2834="",0,IF(P2834="H",0,IF(Q2834&lt;Veriler!$G$2,L2834*Veriler!$G$2,L2834*Q2834)))))," ")</f>
        <v>0</v>
      </c>
      <c r="T2834" s="133">
        <f>IF(Veriler!T2834&lt;=0.1, S2834, IF(AND(Veriler!T2834&gt;0.1, F2834="", P2834="E"), IF(Q2834&gt;Veriler!$G$2, Q2834*S2834, IF(Q2834&lt;Veriler!$G$2, Veriler!$G$2*S2834, Q2834*S2834)), 0))</f>
        <v>0</v>
      </c>
      <c r="U2834" s="133" t="str">
        <f t="shared" si="897"/>
        <v xml:space="preserve"> </v>
      </c>
      <c r="V2834" s="134" t="str">
        <f>IFERROR(IF(O2834="%10 sınırı aşılmıştır.",L2834-T2834,IFERROR(IF(F2834="",IF(S2834=1,0,IF(L2834-S2834=0,"",L2834-S2834)),IF(Veriler!M2834="",L2834,IF(L2834*Veriler!M2834=0,"",L2834*Veriler!M2834))),L2834)),0)</f>
        <v/>
      </c>
      <c r="W2834" s="146"/>
      <c r="X2834" s="146"/>
      <c r="Y2834" s="146"/>
    </row>
    <row r="2835" spans="1:25" s="99" customFormat="1" ht="54.75" customHeight="1" x14ac:dyDescent="0.25">
      <c r="A2835" s="96">
        <f t="shared" si="898"/>
        <v>2090</v>
      </c>
      <c r="B2835" s="175"/>
      <c r="C2835" s="176"/>
      <c r="D2835" s="113"/>
      <c r="E2835" s="115"/>
      <c r="F2835" s="174"/>
      <c r="G2835" s="114" t="str">
        <f t="shared" si="893"/>
        <v/>
      </c>
      <c r="H2835" s="115"/>
      <c r="I2835" s="115"/>
      <c r="J2835" s="115"/>
      <c r="K2835" s="115"/>
      <c r="L2835" s="133" t="str">
        <f t="shared" si="894"/>
        <v/>
      </c>
      <c r="M2835" s="116" t="str">
        <f>IF(L2835="", "", L2835/Veriler!$X$1)</f>
        <v/>
      </c>
      <c r="N2835" s="116" t="str">
        <f>IF(F2835&lt;&gt;"", "İthal Girdi", IF(Veriler!T2835="", "", IF(Veriler!S2835="H", "%0,5 üzerindedir", IF(Veriler!T2835&gt;0.1, "%10 sınırı aşılmıştır.", "Uygun"))))</f>
        <v>%0,5 üzerindedir</v>
      </c>
      <c r="O2835" s="116" t="str">
        <f t="shared" si="895"/>
        <v xml:space="preserve"> </v>
      </c>
      <c r="P2835" s="117"/>
      <c r="Q2835" s="118"/>
      <c r="R2835" s="119" t="str">
        <f t="shared" si="896"/>
        <v/>
      </c>
      <c r="S2835" s="133">
        <f>IFERROR(IF(M2835&lt;=0.005,IF(F2835="",L2835,0),IF(F2835&lt;&gt;"",0,IF(P2835="",0,IF(P2835="H",0,IF(Q2835&lt;Veriler!$G$2,L2835*Veriler!$G$2,L2835*Q2835)))))," ")</f>
        <v>0</v>
      </c>
      <c r="T2835" s="133">
        <f>IF(Veriler!T2835&lt;=0.1, S2835, IF(AND(Veriler!T2835&gt;0.1, F2835="", P2835="E"), IF(Q2835&gt;Veriler!$G$2, Q2835*S2835, IF(Q2835&lt;Veriler!$G$2, Veriler!$G$2*S2835, Q2835*S2835)), 0))</f>
        <v>0</v>
      </c>
      <c r="U2835" s="133" t="str">
        <f t="shared" si="897"/>
        <v xml:space="preserve"> </v>
      </c>
      <c r="V2835" s="134" t="str">
        <f>IFERROR(IF(O2835="%10 sınırı aşılmıştır.",L2835-T2835,IFERROR(IF(F2835="",IF(S2835=1,0,IF(L2835-S2835=0,"",L2835-S2835)),IF(Veriler!M2835="",L2835,IF(L2835*Veriler!M2835=0,"",L2835*Veriler!M2835))),L2835)),0)</f>
        <v/>
      </c>
      <c r="W2835" s="146"/>
      <c r="X2835" s="146"/>
      <c r="Y2835" s="146"/>
    </row>
    <row r="2836" spans="1:25" s="99" customFormat="1" ht="54.75" customHeight="1" x14ac:dyDescent="0.25">
      <c r="A2836" s="96">
        <f t="shared" si="898"/>
        <v>2091</v>
      </c>
      <c r="B2836" s="175"/>
      <c r="C2836" s="176"/>
      <c r="D2836" s="113"/>
      <c r="E2836" s="115"/>
      <c r="F2836" s="174"/>
      <c r="G2836" s="114" t="str">
        <f t="shared" si="893"/>
        <v/>
      </c>
      <c r="H2836" s="115"/>
      <c r="I2836" s="115"/>
      <c r="J2836" s="115"/>
      <c r="K2836" s="115"/>
      <c r="L2836" s="133" t="str">
        <f t="shared" si="894"/>
        <v/>
      </c>
      <c r="M2836" s="116" t="str">
        <f>IF(L2836="", "", L2836/Veriler!$X$1)</f>
        <v/>
      </c>
      <c r="N2836" s="116" t="str">
        <f>IF(F2836&lt;&gt;"", "İthal Girdi", IF(Veriler!T2836="", "", IF(Veriler!S2836="H", "%0,5 üzerindedir", IF(Veriler!T2836&gt;0.1, "%10 sınırı aşılmıştır.", "Uygun"))))</f>
        <v>%0,5 üzerindedir</v>
      </c>
      <c r="O2836" s="116" t="str">
        <f t="shared" si="895"/>
        <v xml:space="preserve"> </v>
      </c>
      <c r="P2836" s="117"/>
      <c r="Q2836" s="118"/>
      <c r="R2836" s="119" t="str">
        <f t="shared" si="896"/>
        <v/>
      </c>
      <c r="S2836" s="133">
        <f>IFERROR(IF(M2836&lt;=0.005,IF(F2836="",L2836,0),IF(F2836&lt;&gt;"",0,IF(P2836="",0,IF(P2836="H",0,IF(Q2836&lt;Veriler!$G$2,L2836*Veriler!$G$2,L2836*Q2836)))))," ")</f>
        <v>0</v>
      </c>
      <c r="T2836" s="133">
        <f>IF(Veriler!T2836&lt;=0.1, S2836, IF(AND(Veriler!T2836&gt;0.1, F2836="", P2836="E"), IF(Q2836&gt;Veriler!$G$2, Q2836*S2836, IF(Q2836&lt;Veriler!$G$2, Veriler!$G$2*S2836, Q2836*S2836)), 0))</f>
        <v>0</v>
      </c>
      <c r="U2836" s="133" t="str">
        <f t="shared" si="897"/>
        <v xml:space="preserve"> </v>
      </c>
      <c r="V2836" s="134" t="str">
        <f>IFERROR(IF(O2836="%10 sınırı aşılmıştır.",L2836-T2836,IFERROR(IF(F2836="",IF(S2836=1,0,IF(L2836-S2836=0,"",L2836-S2836)),IF(Veriler!M2836="",L2836,IF(L2836*Veriler!M2836=0,"",L2836*Veriler!M2836))),L2836)),0)</f>
        <v/>
      </c>
      <c r="W2836" s="146"/>
      <c r="X2836" s="146"/>
      <c r="Y2836" s="146"/>
    </row>
    <row r="2837" spans="1:25" s="99" customFormat="1" ht="54.75" customHeight="1" x14ac:dyDescent="0.25">
      <c r="A2837" s="96">
        <f t="shared" si="898"/>
        <v>2092</v>
      </c>
      <c r="B2837" s="175"/>
      <c r="C2837" s="176"/>
      <c r="D2837" s="113"/>
      <c r="E2837" s="115"/>
      <c r="F2837" s="174"/>
      <c r="G2837" s="114" t="str">
        <f t="shared" si="893"/>
        <v/>
      </c>
      <c r="H2837" s="115"/>
      <c r="I2837" s="115"/>
      <c r="J2837" s="115"/>
      <c r="K2837" s="115"/>
      <c r="L2837" s="133" t="str">
        <f t="shared" si="894"/>
        <v/>
      </c>
      <c r="M2837" s="116" t="str">
        <f>IF(L2837="", "", L2837/Veriler!$X$1)</f>
        <v/>
      </c>
      <c r="N2837" s="116" t="str">
        <f>IF(F2837&lt;&gt;"", "İthal Girdi", IF(Veriler!T2837="", "", IF(Veriler!S2837="H", "%0,5 üzerindedir", IF(Veriler!T2837&gt;0.1, "%10 sınırı aşılmıştır.", "Uygun"))))</f>
        <v>%0,5 üzerindedir</v>
      </c>
      <c r="O2837" s="116" t="str">
        <f t="shared" si="895"/>
        <v xml:space="preserve"> </v>
      </c>
      <c r="P2837" s="117"/>
      <c r="Q2837" s="118"/>
      <c r="R2837" s="119" t="str">
        <f t="shared" si="896"/>
        <v/>
      </c>
      <c r="S2837" s="133">
        <f>IFERROR(IF(M2837&lt;=0.005,IF(F2837="",L2837,0),IF(F2837&lt;&gt;"",0,IF(P2837="",0,IF(P2837="H",0,IF(Q2837&lt;Veriler!$G$2,L2837*Veriler!$G$2,L2837*Q2837)))))," ")</f>
        <v>0</v>
      </c>
      <c r="T2837" s="133">
        <f>IF(Veriler!T2837&lt;=0.1, S2837, IF(AND(Veriler!T2837&gt;0.1, F2837="", P2837="E"), IF(Q2837&gt;Veriler!$G$2, Q2837*S2837, IF(Q2837&lt;Veriler!$G$2, Veriler!$G$2*S2837, Q2837*S2837)), 0))</f>
        <v>0</v>
      </c>
      <c r="U2837" s="133" t="str">
        <f t="shared" si="897"/>
        <v xml:space="preserve"> </v>
      </c>
      <c r="V2837" s="134" t="str">
        <f>IFERROR(IF(O2837="%10 sınırı aşılmıştır.",L2837-T2837,IFERROR(IF(F2837="",IF(S2837=1,0,IF(L2837-S2837=0,"",L2837-S2837)),IF(Veriler!M2837="",L2837,IF(L2837*Veriler!M2837=0,"",L2837*Veriler!M2837))),L2837)),0)</f>
        <v/>
      </c>
      <c r="W2837" s="146"/>
      <c r="X2837" s="146"/>
      <c r="Y2837" s="146"/>
    </row>
    <row r="2838" spans="1:25" s="99" customFormat="1" ht="54.75" customHeight="1" x14ac:dyDescent="0.25">
      <c r="A2838" s="96">
        <f t="shared" si="898"/>
        <v>2093</v>
      </c>
      <c r="B2838" s="175"/>
      <c r="C2838" s="176"/>
      <c r="D2838" s="113"/>
      <c r="E2838" s="115"/>
      <c r="F2838" s="174"/>
      <c r="G2838" s="114" t="str">
        <f t="shared" si="893"/>
        <v/>
      </c>
      <c r="H2838" s="115"/>
      <c r="I2838" s="115"/>
      <c r="J2838" s="115"/>
      <c r="K2838" s="115"/>
      <c r="L2838" s="133" t="str">
        <f t="shared" si="894"/>
        <v/>
      </c>
      <c r="M2838" s="116" t="str">
        <f>IF(L2838="", "", L2838/Veriler!$X$1)</f>
        <v/>
      </c>
      <c r="N2838" s="116" t="str">
        <f>IF(F2838&lt;&gt;"", "İthal Girdi", IF(Veriler!T2838="", "", IF(Veriler!S2838="H", "%0,5 üzerindedir", IF(Veriler!T2838&gt;0.1, "%10 sınırı aşılmıştır.", "Uygun"))))</f>
        <v>%0,5 üzerindedir</v>
      </c>
      <c r="O2838" s="116" t="str">
        <f t="shared" si="895"/>
        <v xml:space="preserve"> </v>
      </c>
      <c r="P2838" s="117"/>
      <c r="Q2838" s="118"/>
      <c r="R2838" s="119" t="str">
        <f t="shared" si="896"/>
        <v/>
      </c>
      <c r="S2838" s="133">
        <f>IFERROR(IF(M2838&lt;=0.005,IF(F2838="",L2838,0),IF(F2838&lt;&gt;"",0,IF(P2838="",0,IF(P2838="H",0,IF(Q2838&lt;Veriler!$G$2,L2838*Veriler!$G$2,L2838*Q2838)))))," ")</f>
        <v>0</v>
      </c>
      <c r="T2838" s="133">
        <f>IF(Veriler!T2838&lt;=0.1, S2838, IF(AND(Veriler!T2838&gt;0.1, F2838="", P2838="E"), IF(Q2838&gt;Veriler!$G$2, Q2838*S2838, IF(Q2838&lt;Veriler!$G$2, Veriler!$G$2*S2838, Q2838*S2838)), 0))</f>
        <v>0</v>
      </c>
      <c r="U2838" s="133" t="str">
        <f t="shared" si="897"/>
        <v xml:space="preserve"> </v>
      </c>
      <c r="V2838" s="134" t="str">
        <f>IFERROR(IF(O2838="%10 sınırı aşılmıştır.",L2838-T2838,IFERROR(IF(F2838="",IF(S2838=1,0,IF(L2838-S2838=0,"",L2838-S2838)),IF(Veriler!M2838="",L2838,IF(L2838*Veriler!M2838=0,"",L2838*Veriler!M2838))),L2838)),0)</f>
        <v/>
      </c>
      <c r="W2838" s="146"/>
      <c r="X2838" s="146"/>
      <c r="Y2838" s="146"/>
    </row>
    <row r="2839" spans="1:25" s="99" customFormat="1" ht="54.75" customHeight="1" x14ac:dyDescent="0.25">
      <c r="A2839" s="96">
        <f t="shared" si="898"/>
        <v>2094</v>
      </c>
      <c r="B2839" s="175"/>
      <c r="C2839" s="176"/>
      <c r="D2839" s="113"/>
      <c r="E2839" s="115"/>
      <c r="F2839" s="174"/>
      <c r="G2839" s="114" t="str">
        <f t="shared" si="893"/>
        <v/>
      </c>
      <c r="H2839" s="115"/>
      <c r="I2839" s="115"/>
      <c r="J2839" s="115"/>
      <c r="K2839" s="115"/>
      <c r="L2839" s="133" t="str">
        <f t="shared" si="894"/>
        <v/>
      </c>
      <c r="M2839" s="116" t="str">
        <f>IF(L2839="", "", L2839/Veriler!$X$1)</f>
        <v/>
      </c>
      <c r="N2839" s="116" t="str">
        <f>IF(F2839&lt;&gt;"", "İthal Girdi", IF(Veriler!T2839="", "", IF(Veriler!S2839="H", "%0,5 üzerindedir", IF(Veriler!T2839&gt;0.1, "%10 sınırı aşılmıştır.", "Uygun"))))</f>
        <v>%0,5 üzerindedir</v>
      </c>
      <c r="O2839" s="116" t="str">
        <f t="shared" si="895"/>
        <v xml:space="preserve"> </v>
      </c>
      <c r="P2839" s="117"/>
      <c r="Q2839" s="118"/>
      <c r="R2839" s="119" t="str">
        <f t="shared" si="896"/>
        <v/>
      </c>
      <c r="S2839" s="133">
        <f>IFERROR(IF(M2839&lt;=0.005,IF(F2839="",L2839,0),IF(F2839&lt;&gt;"",0,IF(P2839="",0,IF(P2839="H",0,IF(Q2839&lt;Veriler!$G$2,L2839*Veriler!$G$2,L2839*Q2839)))))," ")</f>
        <v>0</v>
      </c>
      <c r="T2839" s="133">
        <f>IF(Veriler!T2839&lt;=0.1, S2839, IF(AND(Veriler!T2839&gt;0.1, F2839="", P2839="E"), IF(Q2839&gt;Veriler!$G$2, Q2839*S2839, IF(Q2839&lt;Veriler!$G$2, Veriler!$G$2*S2839, Q2839*S2839)), 0))</f>
        <v>0</v>
      </c>
      <c r="U2839" s="133" t="str">
        <f t="shared" si="897"/>
        <v xml:space="preserve"> </v>
      </c>
      <c r="V2839" s="134" t="str">
        <f>IFERROR(IF(O2839="%10 sınırı aşılmıştır.",L2839-T2839,IFERROR(IF(F2839="",IF(S2839=1,0,IF(L2839-S2839=0,"",L2839-S2839)),IF(Veriler!M2839="",L2839,IF(L2839*Veriler!M2839=0,"",L2839*Veriler!M2839))),L2839)),0)</f>
        <v/>
      </c>
      <c r="W2839" s="146"/>
      <c r="X2839" s="146"/>
      <c r="Y2839" s="146"/>
    </row>
    <row r="2840" spans="1:25" s="99" customFormat="1" ht="54.75" customHeight="1" x14ac:dyDescent="0.25">
      <c r="A2840" s="96">
        <f t="shared" si="898"/>
        <v>2095</v>
      </c>
      <c r="B2840" s="175"/>
      <c r="C2840" s="176"/>
      <c r="D2840" s="113"/>
      <c r="E2840" s="115"/>
      <c r="F2840" s="174"/>
      <c r="G2840" s="114" t="str">
        <f t="shared" si="893"/>
        <v/>
      </c>
      <c r="H2840" s="115"/>
      <c r="I2840" s="115"/>
      <c r="J2840" s="115"/>
      <c r="K2840" s="115"/>
      <c r="L2840" s="133" t="str">
        <f t="shared" si="894"/>
        <v/>
      </c>
      <c r="M2840" s="116" t="str">
        <f>IF(L2840="", "", L2840/Veriler!$X$1)</f>
        <v/>
      </c>
      <c r="N2840" s="116" t="str">
        <f>IF(F2840&lt;&gt;"", "İthal Girdi", IF(Veriler!T2840="", "", IF(Veriler!S2840="H", "%0,5 üzerindedir", IF(Veriler!T2840&gt;0.1, "%10 sınırı aşılmıştır.", "Uygun"))))</f>
        <v>%0,5 üzerindedir</v>
      </c>
      <c r="O2840" s="116" t="str">
        <f t="shared" si="895"/>
        <v xml:space="preserve"> </v>
      </c>
      <c r="P2840" s="117"/>
      <c r="Q2840" s="118"/>
      <c r="R2840" s="119" t="str">
        <f t="shared" si="896"/>
        <v/>
      </c>
      <c r="S2840" s="133">
        <f>IFERROR(IF(M2840&lt;=0.005,IF(F2840="",L2840,0),IF(F2840&lt;&gt;"",0,IF(P2840="",0,IF(P2840="H",0,IF(Q2840&lt;Veriler!$G$2,L2840*Veriler!$G$2,L2840*Q2840)))))," ")</f>
        <v>0</v>
      </c>
      <c r="T2840" s="133">
        <f>IF(Veriler!T2840&lt;=0.1, S2840, IF(AND(Veriler!T2840&gt;0.1, F2840="", P2840="E"), IF(Q2840&gt;Veriler!$G$2, Q2840*S2840, IF(Q2840&lt;Veriler!$G$2, Veriler!$G$2*S2840, Q2840*S2840)), 0))</f>
        <v>0</v>
      </c>
      <c r="U2840" s="133" t="str">
        <f t="shared" si="897"/>
        <v xml:space="preserve"> </v>
      </c>
      <c r="V2840" s="134" t="str">
        <f>IFERROR(IF(O2840="%10 sınırı aşılmıştır.",L2840-T2840,IFERROR(IF(F2840="",IF(S2840=1,0,IF(L2840-S2840=0,"",L2840-S2840)),IF(Veriler!M2840="",L2840,IF(L2840*Veriler!M2840=0,"",L2840*Veriler!M2840))),L2840)),0)</f>
        <v/>
      </c>
      <c r="W2840" s="146"/>
      <c r="X2840" s="146"/>
      <c r="Y2840" s="146"/>
    </row>
    <row r="2841" spans="1:25" s="99" customFormat="1" ht="54.75" customHeight="1" x14ac:dyDescent="0.25">
      <c r="A2841" s="96">
        <f t="shared" si="898"/>
        <v>2096</v>
      </c>
      <c r="B2841" s="175"/>
      <c r="C2841" s="176"/>
      <c r="D2841" s="113"/>
      <c r="E2841" s="115"/>
      <c r="F2841" s="174"/>
      <c r="G2841" s="114" t="str">
        <f t="shared" si="893"/>
        <v/>
      </c>
      <c r="H2841" s="115"/>
      <c r="I2841" s="115"/>
      <c r="J2841" s="115"/>
      <c r="K2841" s="115"/>
      <c r="L2841" s="133" t="str">
        <f t="shared" si="894"/>
        <v/>
      </c>
      <c r="M2841" s="116" t="str">
        <f>IF(L2841="", "", L2841/Veriler!$X$1)</f>
        <v/>
      </c>
      <c r="N2841" s="116" t="str">
        <f>IF(F2841&lt;&gt;"", "İthal Girdi", IF(Veriler!T2841="", "", IF(Veriler!S2841="H", "%0,5 üzerindedir", IF(Veriler!T2841&gt;0.1, "%10 sınırı aşılmıştır.", "Uygun"))))</f>
        <v>%0,5 üzerindedir</v>
      </c>
      <c r="O2841" s="116" t="str">
        <f t="shared" si="895"/>
        <v xml:space="preserve"> </v>
      </c>
      <c r="P2841" s="117"/>
      <c r="Q2841" s="118"/>
      <c r="R2841" s="119" t="str">
        <f t="shared" si="896"/>
        <v/>
      </c>
      <c r="S2841" s="133">
        <f>IFERROR(IF(M2841&lt;=0.005,IF(F2841="",L2841,0),IF(F2841&lt;&gt;"",0,IF(P2841="",0,IF(P2841="H",0,IF(Q2841&lt;Veriler!$G$2,L2841*Veriler!$G$2,L2841*Q2841)))))," ")</f>
        <v>0</v>
      </c>
      <c r="T2841" s="133">
        <f>IF(Veriler!T2841&lt;=0.1, S2841, IF(AND(Veriler!T2841&gt;0.1, F2841="", P2841="E"), IF(Q2841&gt;Veriler!$G$2, Q2841*S2841, IF(Q2841&lt;Veriler!$G$2, Veriler!$G$2*S2841, Q2841*S2841)), 0))</f>
        <v>0</v>
      </c>
      <c r="U2841" s="133" t="str">
        <f t="shared" si="897"/>
        <v xml:space="preserve"> </v>
      </c>
      <c r="V2841" s="134" t="str">
        <f>IFERROR(IF(O2841="%10 sınırı aşılmıştır.",L2841-T2841,IFERROR(IF(F2841="",IF(S2841=1,0,IF(L2841-S2841=0,"",L2841-S2841)),IF(Veriler!M2841="",L2841,IF(L2841*Veriler!M2841=0,"",L2841*Veriler!M2841))),L2841)),0)</f>
        <v/>
      </c>
      <c r="W2841" s="146"/>
      <c r="X2841" s="146"/>
      <c r="Y2841" s="146"/>
    </row>
    <row r="2842" spans="1:25" s="99" customFormat="1" ht="54.75" customHeight="1" x14ac:dyDescent="0.25">
      <c r="A2842" s="96">
        <f t="shared" si="898"/>
        <v>2097</v>
      </c>
      <c r="B2842" s="175"/>
      <c r="C2842" s="176"/>
      <c r="D2842" s="113"/>
      <c r="E2842" s="115"/>
      <c r="F2842" s="174"/>
      <c r="G2842" s="114" t="str">
        <f t="shared" si="893"/>
        <v/>
      </c>
      <c r="H2842" s="115"/>
      <c r="I2842" s="115"/>
      <c r="J2842" s="115"/>
      <c r="K2842" s="115"/>
      <c r="L2842" s="133" t="str">
        <f t="shared" si="894"/>
        <v/>
      </c>
      <c r="M2842" s="116" t="str">
        <f>IF(L2842="", "", L2842/Veriler!$X$1)</f>
        <v/>
      </c>
      <c r="N2842" s="116" t="str">
        <f>IF(F2842&lt;&gt;"", "İthal Girdi", IF(Veriler!T2842="", "", IF(Veriler!S2842="H", "%0,5 üzerindedir", IF(Veriler!T2842&gt;0.1, "%10 sınırı aşılmıştır.", "Uygun"))))</f>
        <v>%0,5 üzerindedir</v>
      </c>
      <c r="O2842" s="116" t="str">
        <f t="shared" si="895"/>
        <v xml:space="preserve"> </v>
      </c>
      <c r="P2842" s="117"/>
      <c r="Q2842" s="118"/>
      <c r="R2842" s="119" t="str">
        <f t="shared" si="896"/>
        <v/>
      </c>
      <c r="S2842" s="133">
        <f>IFERROR(IF(M2842&lt;=0.005,IF(F2842="",L2842,0),IF(F2842&lt;&gt;"",0,IF(P2842="",0,IF(P2842="H",0,IF(Q2842&lt;Veriler!$G$2,L2842*Veriler!$G$2,L2842*Q2842)))))," ")</f>
        <v>0</v>
      </c>
      <c r="T2842" s="133">
        <f>IF(Veriler!T2842&lt;=0.1, S2842, IF(AND(Veriler!T2842&gt;0.1, F2842="", P2842="E"), IF(Q2842&gt;Veriler!$G$2, Q2842*S2842, IF(Q2842&lt;Veriler!$G$2, Veriler!$G$2*S2842, Q2842*S2842)), 0))</f>
        <v>0</v>
      </c>
      <c r="U2842" s="133" t="str">
        <f t="shared" si="897"/>
        <v xml:space="preserve"> </v>
      </c>
      <c r="V2842" s="134" t="str">
        <f>IFERROR(IF(O2842="%10 sınırı aşılmıştır.",L2842-T2842,IFERROR(IF(F2842="",IF(S2842=1,0,IF(L2842-S2842=0,"",L2842-S2842)),IF(Veriler!M2842="",L2842,IF(L2842*Veriler!M2842=0,"",L2842*Veriler!M2842))),L2842)),0)</f>
        <v/>
      </c>
      <c r="W2842" s="146"/>
      <c r="X2842" s="146"/>
      <c r="Y2842" s="146"/>
    </row>
    <row r="2843" spans="1:25" s="99" customFormat="1" ht="54.75" customHeight="1" x14ac:dyDescent="0.25">
      <c r="A2843" s="96">
        <f t="shared" si="898"/>
        <v>2098</v>
      </c>
      <c r="B2843" s="175"/>
      <c r="C2843" s="176"/>
      <c r="D2843" s="113"/>
      <c r="E2843" s="115"/>
      <c r="F2843" s="174"/>
      <c r="G2843" s="114" t="str">
        <f t="shared" si="893"/>
        <v/>
      </c>
      <c r="H2843" s="115"/>
      <c r="I2843" s="115"/>
      <c r="J2843" s="115"/>
      <c r="K2843" s="115"/>
      <c r="L2843" s="133" t="str">
        <f t="shared" si="894"/>
        <v/>
      </c>
      <c r="M2843" s="116" t="str">
        <f>IF(L2843="", "", L2843/Veriler!$X$1)</f>
        <v/>
      </c>
      <c r="N2843" s="116" t="str">
        <f>IF(F2843&lt;&gt;"", "İthal Girdi", IF(Veriler!T2843="", "", IF(Veriler!S2843="H", "%0,5 üzerindedir", IF(Veriler!T2843&gt;0.1, "%10 sınırı aşılmıştır.", "Uygun"))))</f>
        <v>%0,5 üzerindedir</v>
      </c>
      <c r="O2843" s="116" t="str">
        <f t="shared" si="895"/>
        <v xml:space="preserve"> </v>
      </c>
      <c r="P2843" s="117"/>
      <c r="Q2843" s="118"/>
      <c r="R2843" s="119" t="str">
        <f t="shared" si="896"/>
        <v/>
      </c>
      <c r="S2843" s="133">
        <f>IFERROR(IF(M2843&lt;=0.005,IF(F2843="",L2843,0),IF(F2843&lt;&gt;"",0,IF(P2843="",0,IF(P2843="H",0,IF(Q2843&lt;Veriler!$G$2,L2843*Veriler!$G$2,L2843*Q2843)))))," ")</f>
        <v>0</v>
      </c>
      <c r="T2843" s="133">
        <f>IF(Veriler!T2843&lt;=0.1, S2843, IF(AND(Veriler!T2843&gt;0.1, F2843="", P2843="E"), IF(Q2843&gt;Veriler!$G$2, Q2843*S2843, IF(Q2843&lt;Veriler!$G$2, Veriler!$G$2*S2843, Q2843*S2843)), 0))</f>
        <v>0</v>
      </c>
      <c r="U2843" s="133" t="str">
        <f t="shared" si="897"/>
        <v xml:space="preserve"> </v>
      </c>
      <c r="V2843" s="134" t="str">
        <f>IFERROR(IF(O2843="%10 sınırı aşılmıştır.",L2843-T2843,IFERROR(IF(F2843="",IF(S2843=1,0,IF(L2843-S2843=0,"",L2843-S2843)),IF(Veriler!M2843="",L2843,IF(L2843*Veriler!M2843=0,"",L2843*Veriler!M2843))),L2843)),0)</f>
        <v/>
      </c>
      <c r="W2843" s="146"/>
      <c r="X2843" s="146"/>
      <c r="Y2843" s="146"/>
    </row>
    <row r="2844" spans="1:25" s="99" customFormat="1" ht="54.75" customHeight="1" x14ac:dyDescent="0.25">
      <c r="A2844" s="96">
        <f t="shared" si="898"/>
        <v>2099</v>
      </c>
      <c r="B2844" s="175"/>
      <c r="C2844" s="176"/>
      <c r="D2844" s="113"/>
      <c r="E2844" s="115"/>
      <c r="F2844" s="174"/>
      <c r="G2844" s="114" t="str">
        <f t="shared" si="893"/>
        <v/>
      </c>
      <c r="H2844" s="115"/>
      <c r="I2844" s="115"/>
      <c r="J2844" s="115"/>
      <c r="K2844" s="115"/>
      <c r="L2844" s="133" t="str">
        <f t="shared" si="894"/>
        <v/>
      </c>
      <c r="M2844" s="116" t="str">
        <f>IF(L2844="", "", L2844/Veriler!$X$1)</f>
        <v/>
      </c>
      <c r="N2844" s="116" t="str">
        <f>IF(F2844&lt;&gt;"", "İthal Girdi", IF(Veriler!T2844="", "", IF(Veriler!S2844="H", "%0,5 üzerindedir", IF(Veriler!T2844&gt;0.1, "%10 sınırı aşılmıştır.", "Uygun"))))</f>
        <v>%0,5 üzerindedir</v>
      </c>
      <c r="O2844" s="116" t="str">
        <f t="shared" si="895"/>
        <v xml:space="preserve"> </v>
      </c>
      <c r="P2844" s="117"/>
      <c r="Q2844" s="118"/>
      <c r="R2844" s="119" t="str">
        <f t="shared" si="896"/>
        <v/>
      </c>
      <c r="S2844" s="133">
        <f>IFERROR(IF(M2844&lt;=0.005,IF(F2844="",L2844,0),IF(F2844&lt;&gt;"",0,IF(P2844="",0,IF(P2844="H",0,IF(Q2844&lt;Veriler!$G$2,L2844*Veriler!$G$2,L2844*Q2844)))))," ")</f>
        <v>0</v>
      </c>
      <c r="T2844" s="133">
        <f>IF(Veriler!T2844&lt;=0.1, S2844, IF(AND(Veriler!T2844&gt;0.1, F2844="", P2844="E"), IF(Q2844&gt;Veriler!$G$2, Q2844*S2844, IF(Q2844&lt;Veriler!$G$2, Veriler!$G$2*S2844, Q2844*S2844)), 0))</f>
        <v>0</v>
      </c>
      <c r="U2844" s="133" t="str">
        <f t="shared" si="897"/>
        <v xml:space="preserve"> </v>
      </c>
      <c r="V2844" s="134" t="str">
        <f>IFERROR(IF(O2844="%10 sınırı aşılmıştır.",L2844-T2844,IFERROR(IF(F2844="",IF(S2844=1,0,IF(L2844-S2844=0,"",L2844-S2844)),IF(Veriler!M2844="",L2844,IF(L2844*Veriler!M2844=0,"",L2844*Veriler!M2844))),L2844)),0)</f>
        <v/>
      </c>
      <c r="W2844" s="146"/>
      <c r="X2844" s="146"/>
      <c r="Y2844" s="146"/>
    </row>
    <row r="2845" spans="1:25" s="99" customFormat="1" ht="54.75" customHeight="1" x14ac:dyDescent="0.25">
      <c r="A2845" s="96">
        <f t="shared" si="898"/>
        <v>2100</v>
      </c>
      <c r="B2845" s="175"/>
      <c r="C2845" s="176"/>
      <c r="D2845" s="113"/>
      <c r="E2845" s="115"/>
      <c r="F2845" s="174"/>
      <c r="G2845" s="114" t="str">
        <f t="shared" si="893"/>
        <v/>
      </c>
      <c r="H2845" s="115"/>
      <c r="I2845" s="115"/>
      <c r="J2845" s="115"/>
      <c r="K2845" s="115"/>
      <c r="L2845" s="133" t="str">
        <f t="shared" si="894"/>
        <v/>
      </c>
      <c r="M2845" s="116" t="str">
        <f>IF(L2845="", "", L2845/Veriler!$X$1)</f>
        <v/>
      </c>
      <c r="N2845" s="116" t="str">
        <f>IF(F2845&lt;&gt;"", "İthal Girdi", IF(Veriler!T2845="", "", IF(Veriler!S2845="H", "%0,5 üzerindedir", IF(Veriler!T2845&gt;0.1, "%10 sınırı aşılmıştır.", "Uygun"))))</f>
        <v>%0,5 üzerindedir</v>
      </c>
      <c r="O2845" s="116" t="str">
        <f t="shared" si="895"/>
        <v xml:space="preserve"> </v>
      </c>
      <c r="P2845" s="117"/>
      <c r="Q2845" s="118"/>
      <c r="R2845" s="119" t="str">
        <f t="shared" si="896"/>
        <v/>
      </c>
      <c r="S2845" s="133">
        <f>IFERROR(IF(M2845&lt;=0.005,IF(F2845="",L2845,0),IF(F2845&lt;&gt;"",0,IF(P2845="",0,IF(P2845="H",0,IF(Q2845&lt;Veriler!$G$2,L2845*Veriler!$G$2,L2845*Q2845)))))," ")</f>
        <v>0</v>
      </c>
      <c r="T2845" s="133">
        <f>IF(Veriler!T2845&lt;=0.1, S2845, IF(AND(Veriler!T2845&gt;0.1, F2845="", P2845="E"), IF(Q2845&gt;Veriler!$G$2, Q2845*S2845, IF(Q2845&lt;Veriler!$G$2, Veriler!$G$2*S2845, Q2845*S2845)), 0))</f>
        <v>0</v>
      </c>
      <c r="U2845" s="133" t="str">
        <f t="shared" si="897"/>
        <v xml:space="preserve"> </v>
      </c>
      <c r="V2845" s="134" t="str">
        <f>IFERROR(IF(O2845="%10 sınırı aşılmıştır.",L2845-T2845,IFERROR(IF(F2845="",IF(S2845=1,0,IF(L2845-S2845=0,"",L2845-S2845)),IF(Veriler!M2845="",L2845,IF(L2845*Veriler!M2845=0,"",L2845*Veriler!M2845))),L2845)),0)</f>
        <v/>
      </c>
      <c r="W2845" s="146"/>
      <c r="X2845" s="146"/>
      <c r="Y2845" s="146"/>
    </row>
    <row r="2846" spans="1:25" s="99" customFormat="1" ht="24" customHeight="1" x14ac:dyDescent="0.25">
      <c r="A2846" s="103"/>
      <c r="B2846" s="104"/>
      <c r="C2846" s="104"/>
      <c r="D2846" s="104"/>
      <c r="E2846" s="103"/>
      <c r="F2846" s="135"/>
      <c r="G2846" s="157"/>
      <c r="H2846" s="103"/>
      <c r="I2846" s="103"/>
      <c r="J2846" s="103"/>
      <c r="K2846" s="103"/>
      <c r="L2846" s="136">
        <f>SUM(L2817:L2830,L2832:L2845)</f>
        <v>0</v>
      </c>
      <c r="M2846" s="158"/>
      <c r="N2846" s="158"/>
      <c r="O2846" s="158"/>
      <c r="P2846" s="105"/>
      <c r="Q2846" s="106"/>
      <c r="R2846" s="159"/>
      <c r="S2846" s="160"/>
      <c r="T2846" s="160"/>
      <c r="U2846" s="160"/>
      <c r="V2846" s="160"/>
      <c r="W2846" s="146"/>
      <c r="X2846" s="146"/>
      <c r="Y2846" s="146"/>
    </row>
    <row r="2847" spans="1:25" s="99" customFormat="1" ht="31.5" customHeight="1" x14ac:dyDescent="0.25">
      <c r="A2847" s="103"/>
      <c r="B2847" s="104"/>
      <c r="C2847" s="104"/>
      <c r="D2847" s="104"/>
      <c r="E2847" s="103"/>
      <c r="F2847" s="135"/>
      <c r="G2847" s="157"/>
      <c r="H2847" s="103"/>
      <c r="I2847" s="103"/>
      <c r="J2847" s="103"/>
      <c r="K2847" s="103"/>
      <c r="L2847" s="161"/>
      <c r="M2847" s="158"/>
      <c r="N2847" s="158"/>
      <c r="O2847" s="158"/>
      <c r="P2847" s="105"/>
      <c r="Q2847" s="106"/>
      <c r="R2847" s="159"/>
      <c r="S2847" s="162" t="s">
        <v>57</v>
      </c>
      <c r="T2847" s="162" t="s">
        <v>57</v>
      </c>
      <c r="U2847" s="162" t="s">
        <v>57</v>
      </c>
      <c r="V2847" s="163" t="s">
        <v>58</v>
      </c>
      <c r="W2847" s="146"/>
      <c r="X2847" s="146"/>
      <c r="Y2847" s="146"/>
    </row>
    <row r="2848" spans="1:25" s="99" customFormat="1" ht="58.5" customHeight="1" x14ac:dyDescent="0.25">
      <c r="A2848" s="185" t="s">
        <v>59</v>
      </c>
      <c r="B2848" s="180"/>
      <c r="C2848" s="180"/>
      <c r="D2848" s="180"/>
      <c r="E2848" s="180"/>
      <c r="F2848" s="180"/>
      <c r="G2848" s="180"/>
      <c r="H2848" s="180"/>
      <c r="I2848" s="180"/>
      <c r="J2848" s="180"/>
      <c r="K2848" s="180"/>
      <c r="L2848" s="180"/>
      <c r="M2848" s="180"/>
      <c r="N2848" s="180"/>
      <c r="O2848" s="180"/>
      <c r="P2848" s="180"/>
      <c r="Q2848" s="180"/>
      <c r="R2848" s="176"/>
      <c r="S2848" s="137">
        <f>SUM(S2810,S2817:S2830,S2832:S2845)</f>
        <v>0</v>
      </c>
      <c r="T2848" s="137" t="str">
        <f>IF(SUM(T2817:T2830,T2832:T2845)=0," ",SUM(T2817:T2830,T2832:T2845))</f>
        <v xml:space="preserve"> </v>
      </c>
      <c r="U2848" s="137" t="str">
        <f>IF(SUM(U2817:U2830,U2832:U2845)=0," ",SUM(U2817:U2830,U2832:U2845))</f>
        <v xml:space="preserve"> </v>
      </c>
      <c r="V2848" s="137" t="str">
        <f>IF(SUM(V2817:V2830,V2832:V2845)=0," ",SUM(V2817:V2830,V2832:V2845))</f>
        <v xml:space="preserve"> </v>
      </c>
      <c r="W2848" s="146"/>
      <c r="X2848" s="164">
        <f>SUM(U2817:U2830,U2832:U2845)</f>
        <v>0</v>
      </c>
      <c r="Y2848" s="164">
        <f>SUM(V2817:V2830,V2832:V2845)</f>
        <v>0</v>
      </c>
    </row>
    <row r="2849" spans="1:25" x14ac:dyDescent="0.3">
      <c r="A2849" s="34"/>
      <c r="G2849" s="146"/>
      <c r="L2849" s="146"/>
      <c r="M2849" s="146"/>
      <c r="N2849" s="146"/>
      <c r="O2849" s="146"/>
      <c r="R2849" s="146"/>
      <c r="S2849" s="146"/>
      <c r="T2849" s="146"/>
      <c r="U2849" s="146"/>
      <c r="V2849" s="146"/>
      <c r="W2849" s="146"/>
      <c r="X2849" s="146"/>
      <c r="Y2849" s="146"/>
    </row>
    <row r="2850" spans="1:25" x14ac:dyDescent="0.3">
      <c r="A2850" s="186" t="s">
        <v>60</v>
      </c>
      <c r="B2850" s="187"/>
      <c r="C2850" s="187"/>
      <c r="D2850" s="187"/>
      <c r="E2850" s="187"/>
      <c r="F2850" s="187"/>
      <c r="G2850" s="187"/>
      <c r="H2850" s="187"/>
      <c r="I2850" s="187"/>
      <c r="J2850" s="187"/>
      <c r="K2850" s="187"/>
      <c r="L2850" s="187"/>
      <c r="M2850" s="187"/>
      <c r="N2850" s="187"/>
      <c r="O2850" s="187"/>
      <c r="P2850" s="187"/>
      <c r="Q2850" s="187"/>
      <c r="R2850" s="187"/>
      <c r="S2850" s="187"/>
      <c r="T2850" s="187"/>
      <c r="U2850" s="187"/>
      <c r="V2850" s="187"/>
      <c r="W2850" s="146"/>
      <c r="X2850" s="146"/>
      <c r="Y2850" s="146"/>
    </row>
    <row r="2851" spans="1:25" s="99" customFormat="1" ht="41.25" customHeight="1" x14ac:dyDescent="0.25">
      <c r="A2851" s="189" t="s">
        <v>38</v>
      </c>
      <c r="B2851" s="180"/>
      <c r="C2851" s="180"/>
      <c r="D2851" s="180"/>
      <c r="E2851" s="180"/>
      <c r="F2851" s="180"/>
      <c r="G2851" s="180"/>
      <c r="H2851" s="180"/>
      <c r="I2851" s="180"/>
      <c r="J2851" s="180"/>
      <c r="K2851" s="180"/>
      <c r="L2851" s="180"/>
      <c r="M2851" s="180"/>
      <c r="N2851" s="180"/>
      <c r="O2851" s="180"/>
      <c r="P2851" s="180"/>
      <c r="Q2851" s="180"/>
      <c r="R2851" s="180"/>
      <c r="S2851" s="180"/>
      <c r="T2851" s="180"/>
      <c r="U2851" s="180"/>
      <c r="V2851" s="176"/>
      <c r="W2851" s="146"/>
      <c r="X2851" s="146"/>
      <c r="Y2851" s="146"/>
    </row>
    <row r="2852" spans="1:25" s="100" customFormat="1" ht="35.25" customHeight="1" x14ac:dyDescent="0.25">
      <c r="A2852" s="179" t="s">
        <v>39</v>
      </c>
      <c r="B2852" s="180"/>
      <c r="C2852" s="180"/>
      <c r="D2852" s="180"/>
      <c r="E2852" s="180"/>
      <c r="F2852" s="180"/>
      <c r="G2852" s="180"/>
      <c r="H2852" s="180"/>
      <c r="I2852" s="180"/>
      <c r="J2852" s="180"/>
      <c r="K2852" s="180"/>
      <c r="L2852" s="180"/>
      <c r="M2852" s="180"/>
      <c r="N2852" s="180"/>
      <c r="O2852" s="180"/>
      <c r="P2852" s="180"/>
      <c r="Q2852" s="180"/>
      <c r="R2852" s="176"/>
      <c r="S2852" s="147"/>
      <c r="T2852" s="148"/>
      <c r="U2852" s="149" t="s">
        <v>40</v>
      </c>
      <c r="V2852" s="150">
        <f>V2814+1</f>
        <v>76</v>
      </c>
      <c r="W2852" s="146"/>
      <c r="X2852" s="146"/>
      <c r="Y2852" s="146"/>
    </row>
    <row r="2853" spans="1:25" s="99" customFormat="1" ht="81" customHeight="1" x14ac:dyDescent="0.25">
      <c r="A2853" s="110" t="s">
        <v>3</v>
      </c>
      <c r="B2853" s="188" t="s">
        <v>41</v>
      </c>
      <c r="C2853" s="176"/>
      <c r="D2853" s="111" t="s">
        <v>42</v>
      </c>
      <c r="E2853" s="110" t="s">
        <v>324</v>
      </c>
      <c r="F2853" s="111" t="s">
        <v>325</v>
      </c>
      <c r="G2853" s="151" t="s">
        <v>43</v>
      </c>
      <c r="H2853" s="110" t="s">
        <v>44</v>
      </c>
      <c r="I2853" s="110" t="s">
        <v>8</v>
      </c>
      <c r="J2853" s="110" t="s">
        <v>45</v>
      </c>
      <c r="K2853" s="110" t="s">
        <v>46</v>
      </c>
      <c r="L2853" s="152" t="s">
        <v>47</v>
      </c>
      <c r="M2853" s="153" t="s">
        <v>48</v>
      </c>
      <c r="N2853" s="154" t="s">
        <v>49</v>
      </c>
      <c r="O2853" s="154" t="s">
        <v>49</v>
      </c>
      <c r="P2853" s="112" t="s">
        <v>50</v>
      </c>
      <c r="Q2853" s="110" t="s">
        <v>51</v>
      </c>
      <c r="R2853" s="155" t="s">
        <v>52</v>
      </c>
      <c r="S2853" s="156" t="s">
        <v>53</v>
      </c>
      <c r="T2853" s="156" t="s">
        <v>54</v>
      </c>
      <c r="U2853" s="152" t="s">
        <v>54</v>
      </c>
      <c r="V2853" s="152" t="s">
        <v>55</v>
      </c>
      <c r="W2853" s="146"/>
      <c r="X2853" s="146"/>
      <c r="Y2853" s="146"/>
    </row>
    <row r="2854" spans="1:25" s="99" customFormat="1" ht="45" customHeight="1" x14ac:dyDescent="0.25">
      <c r="A2854" s="101"/>
      <c r="B2854" s="177" t="s">
        <v>56</v>
      </c>
      <c r="C2854" s="178"/>
      <c r="D2854" s="102"/>
      <c r="E2854" s="170"/>
      <c r="F2854" s="102"/>
      <c r="G2854" s="95"/>
      <c r="H2854" s="102"/>
      <c r="I2854" s="102"/>
      <c r="J2854" s="102"/>
      <c r="K2854" s="102"/>
      <c r="L2854" s="95"/>
      <c r="M2854" s="95"/>
      <c r="N2854" s="95"/>
      <c r="O2854" s="95"/>
      <c r="P2854" s="102"/>
      <c r="Q2854" s="102"/>
      <c r="R2854" s="190"/>
      <c r="S2854" s="184"/>
      <c r="T2854" s="95"/>
      <c r="U2854" s="95"/>
      <c r="V2854" s="95"/>
      <c r="W2854" s="146"/>
      <c r="X2854" s="146"/>
      <c r="Y2854" s="146"/>
    </row>
    <row r="2855" spans="1:25" s="99" customFormat="1" ht="54.75" customHeight="1" x14ac:dyDescent="0.25">
      <c r="A2855" s="96">
        <f>A2845+1</f>
        <v>2101</v>
      </c>
      <c r="B2855" s="181"/>
      <c r="C2855" s="182"/>
      <c r="D2855" s="113"/>
      <c r="E2855" s="115"/>
      <c r="F2855" s="174"/>
      <c r="G2855" s="114" t="str">
        <f t="shared" ref="G2855:G2868" si="899">IF(AND(F2855&lt;&gt;"",V2855&lt;&gt;"",L2855&lt;&gt;0),V2855/L2855,"")</f>
        <v/>
      </c>
      <c r="H2855" s="115"/>
      <c r="I2855" s="115"/>
      <c r="J2855" s="115"/>
      <c r="K2855" s="115"/>
      <c r="L2855" s="133" t="str">
        <f t="shared" ref="L2855:L2868" si="900">IF(AND(H2855&lt;&gt;0, J2855&lt;&gt;0, K2855&lt;&gt;0), H2855*J2855*K2855, "")</f>
        <v/>
      </c>
      <c r="M2855" s="116" t="str">
        <f>IF(L2855="", "", L2855/Veriler!$X$1)</f>
        <v/>
      </c>
      <c r="N2855" s="116" t="str">
        <f>IF(F2855&lt;&gt;"", "İthal Girdi", IF(Veriler!T2855="", "", IF(Veriler!S2855="H", "%0,5 üzerindedir", IF(Veriler!T2855&gt;0.1, "%10 sınırı aşılmıştır.", "Uygun"))))</f>
        <v>%0,5 üzerindedir</v>
      </c>
      <c r="O2855" s="116" t="str">
        <f t="shared" ref="O2855:O2868" si="901">IF(M2855=""," ",N2855)</f>
        <v xml:space="preserve"> </v>
      </c>
      <c r="P2855" s="117"/>
      <c r="Q2855" s="118"/>
      <c r="R2855" s="119" t="str">
        <f t="shared" ref="R2855:R2868" si="902">IFERROR(IF(AND(T2855&lt;&gt;"",L2855&lt;&gt;"",L2855&lt;&gt;0,T2855&lt;&gt;0),T2855/L2855,"")," ")</f>
        <v/>
      </c>
      <c r="S2855" s="133">
        <f>IFERROR(IF(M2855&lt;=0.005,IF(F2855="",L2855,0),IF(F2855&lt;&gt;"",0,IF(P2855="",0,IF(P2855="H",0,IF(Q2855&lt;Veriler!$G$2,L2855*Veriler!$G$2,L2855*Q2855)))))," ")</f>
        <v>0</v>
      </c>
      <c r="T2855" s="133">
        <f>IF(Veriler!T2855&lt;=0.1, S2855, IF(AND(Veriler!T2855&gt;0.1, F2855="", P2855="E"), IF(Q2855&gt;Veriler!$G$2, Q2855*S2855, IF(Q2855&lt;Veriler!$G$2, Veriler!$G$2*S2855, Q2855*S2855)), 0))</f>
        <v>0</v>
      </c>
      <c r="U2855" s="133" t="str">
        <f t="shared" ref="U2855:U2868" si="903">IF(T2855=0," ",T2855)</f>
        <v xml:space="preserve"> </v>
      </c>
      <c r="V2855" s="134" t="str">
        <f>IFERROR(IF(O2855="%10 sınırı aşılmıştır.",L2855-T2855,IFERROR(IF(F2855="",IF(S2855=1,0,IF(L2855-S2855=0,"",L2855-S2855)),IF(Veriler!M2855="",L2855,IF(L2855*Veriler!M2855=0,"",L2855*Veriler!M2855))),L2855)),0)</f>
        <v/>
      </c>
      <c r="W2855" s="146"/>
      <c r="X2855" s="146"/>
      <c r="Y2855" s="146"/>
    </row>
    <row r="2856" spans="1:25" s="99" customFormat="1" ht="54.75" customHeight="1" x14ac:dyDescent="0.25">
      <c r="A2856" s="96">
        <f t="shared" ref="A2856:A2868" si="904">A2855+1</f>
        <v>2102</v>
      </c>
      <c r="B2856" s="175"/>
      <c r="C2856" s="176"/>
      <c r="D2856" s="113"/>
      <c r="E2856" s="115"/>
      <c r="F2856" s="174"/>
      <c r="G2856" s="114" t="str">
        <f t="shared" si="899"/>
        <v/>
      </c>
      <c r="H2856" s="115"/>
      <c r="I2856" s="115"/>
      <c r="J2856" s="115"/>
      <c r="K2856" s="115"/>
      <c r="L2856" s="133" t="str">
        <f t="shared" si="900"/>
        <v/>
      </c>
      <c r="M2856" s="116" t="str">
        <f>IF(L2856="", "", L2856/Veriler!$X$1)</f>
        <v/>
      </c>
      <c r="N2856" s="116" t="str">
        <f>IF(F2856&lt;&gt;"", "İthal Girdi", IF(Veriler!T2856="", "", IF(Veriler!S2856="H", "%0,5 üzerindedir", IF(Veriler!T2856&gt;0.1, "%10 sınırı aşılmıştır.", "Uygun"))))</f>
        <v>%0,5 üzerindedir</v>
      </c>
      <c r="O2856" s="116" t="str">
        <f t="shared" si="901"/>
        <v xml:space="preserve"> </v>
      </c>
      <c r="P2856" s="117"/>
      <c r="Q2856" s="118"/>
      <c r="R2856" s="119" t="str">
        <f t="shared" si="902"/>
        <v/>
      </c>
      <c r="S2856" s="133">
        <f>IFERROR(IF(M2856&lt;=0.005,IF(F2856="",L2856,0),IF(F2856&lt;&gt;"",0,IF(P2856="",0,IF(P2856="H",0,IF(Q2856&lt;Veriler!$G$2,L2856*Veriler!$G$2,L2856*Q2856)))))," ")</f>
        <v>0</v>
      </c>
      <c r="T2856" s="133">
        <f>IF(Veriler!T2856&lt;=0.1, S2856, IF(AND(Veriler!T2856&gt;0.1, F2856="", P2856="E"), IF(Q2856&gt;Veriler!$G$2, Q2856*S2856, IF(Q2856&lt;Veriler!$G$2, Veriler!$G$2*S2856, Q2856*S2856)), 0))</f>
        <v>0</v>
      </c>
      <c r="U2856" s="133" t="str">
        <f t="shared" si="903"/>
        <v xml:space="preserve"> </v>
      </c>
      <c r="V2856" s="134" t="str">
        <f>IFERROR(IF(O2856="%10 sınırı aşılmıştır.",L2856-T2856,IFERROR(IF(F2856="",IF(S2856=1,0,IF(L2856-S2856=0,"",L2856-S2856)),IF(Veriler!M2856="",L2856,IF(L2856*Veriler!M2856=0,"",L2856*Veriler!M2856))),L2856)),0)</f>
        <v/>
      </c>
      <c r="W2856" s="146"/>
      <c r="X2856" s="146"/>
      <c r="Y2856" s="146"/>
    </row>
    <row r="2857" spans="1:25" s="99" customFormat="1" ht="54.75" customHeight="1" x14ac:dyDescent="0.25">
      <c r="A2857" s="96">
        <f t="shared" si="904"/>
        <v>2103</v>
      </c>
      <c r="B2857" s="175"/>
      <c r="C2857" s="176"/>
      <c r="D2857" s="113"/>
      <c r="E2857" s="115"/>
      <c r="F2857" s="174"/>
      <c r="G2857" s="114" t="str">
        <f t="shared" si="899"/>
        <v/>
      </c>
      <c r="H2857" s="115"/>
      <c r="I2857" s="115"/>
      <c r="J2857" s="115"/>
      <c r="K2857" s="115"/>
      <c r="L2857" s="133" t="str">
        <f t="shared" si="900"/>
        <v/>
      </c>
      <c r="M2857" s="116" t="str">
        <f>IF(L2857="", "", L2857/Veriler!$X$1)</f>
        <v/>
      </c>
      <c r="N2857" s="116" t="str">
        <f>IF(F2857&lt;&gt;"", "İthal Girdi", IF(Veriler!T2857="", "", IF(Veriler!S2857="H", "%0,5 üzerindedir", IF(Veriler!T2857&gt;0.1, "%10 sınırı aşılmıştır.", "Uygun"))))</f>
        <v>%0,5 üzerindedir</v>
      </c>
      <c r="O2857" s="116" t="str">
        <f t="shared" si="901"/>
        <v xml:space="preserve"> </v>
      </c>
      <c r="P2857" s="117"/>
      <c r="Q2857" s="118"/>
      <c r="R2857" s="119" t="str">
        <f t="shared" si="902"/>
        <v/>
      </c>
      <c r="S2857" s="133">
        <f>IFERROR(IF(M2857&lt;=0.005,IF(F2857="",L2857,0),IF(F2857&lt;&gt;"",0,IF(P2857="",0,IF(P2857="H",0,IF(Q2857&lt;Veriler!$G$2,L2857*Veriler!$G$2,L2857*Q2857)))))," ")</f>
        <v>0</v>
      </c>
      <c r="T2857" s="133">
        <f>IF(Veriler!T2857&lt;=0.1, S2857, IF(AND(Veriler!T2857&gt;0.1, F2857="", P2857="E"), IF(Q2857&gt;Veriler!$G$2, Q2857*S2857, IF(Q2857&lt;Veriler!$G$2, Veriler!$G$2*S2857, Q2857*S2857)), 0))</f>
        <v>0</v>
      </c>
      <c r="U2857" s="133" t="str">
        <f t="shared" si="903"/>
        <v xml:space="preserve"> </v>
      </c>
      <c r="V2857" s="134" t="str">
        <f>IFERROR(IF(O2857="%10 sınırı aşılmıştır.",L2857-T2857,IFERROR(IF(F2857="",IF(S2857=1,0,IF(L2857-S2857=0,"",L2857-S2857)),IF(Veriler!M2857="",L2857,IF(L2857*Veriler!M2857=0,"",L2857*Veriler!M2857))),L2857)),0)</f>
        <v/>
      </c>
      <c r="W2857" s="146"/>
      <c r="X2857" s="146"/>
      <c r="Y2857" s="146"/>
    </row>
    <row r="2858" spans="1:25" s="99" customFormat="1" ht="54.75" customHeight="1" x14ac:dyDescent="0.25">
      <c r="A2858" s="96">
        <f t="shared" si="904"/>
        <v>2104</v>
      </c>
      <c r="B2858" s="175"/>
      <c r="C2858" s="176"/>
      <c r="D2858" s="113"/>
      <c r="E2858" s="115"/>
      <c r="F2858" s="174"/>
      <c r="G2858" s="114" t="str">
        <f t="shared" si="899"/>
        <v/>
      </c>
      <c r="H2858" s="115"/>
      <c r="I2858" s="115"/>
      <c r="J2858" s="115"/>
      <c r="K2858" s="115"/>
      <c r="L2858" s="133" t="str">
        <f t="shared" si="900"/>
        <v/>
      </c>
      <c r="M2858" s="116" t="str">
        <f>IF(L2858="", "", L2858/Veriler!$X$1)</f>
        <v/>
      </c>
      <c r="N2858" s="116" t="str">
        <f>IF(F2858&lt;&gt;"", "İthal Girdi", IF(Veriler!T2858="", "", IF(Veriler!S2858="H", "%0,5 üzerindedir", IF(Veriler!T2858&gt;0.1, "%10 sınırı aşılmıştır.", "Uygun"))))</f>
        <v>%0,5 üzerindedir</v>
      </c>
      <c r="O2858" s="116" t="str">
        <f t="shared" si="901"/>
        <v xml:space="preserve"> </v>
      </c>
      <c r="P2858" s="117"/>
      <c r="Q2858" s="118"/>
      <c r="R2858" s="119" t="str">
        <f t="shared" si="902"/>
        <v/>
      </c>
      <c r="S2858" s="133">
        <f>IFERROR(IF(M2858&lt;=0.005,IF(F2858="",L2858,0),IF(F2858&lt;&gt;"",0,IF(P2858="",0,IF(P2858="H",0,IF(Q2858&lt;Veriler!$G$2,L2858*Veriler!$G$2,L2858*Q2858)))))," ")</f>
        <v>0</v>
      </c>
      <c r="T2858" s="133">
        <f>IF(Veriler!T2858&lt;=0.1, S2858, IF(AND(Veriler!T2858&gt;0.1, F2858="", P2858="E"), IF(Q2858&gt;Veriler!$G$2, Q2858*S2858, IF(Q2858&lt;Veriler!$G$2, Veriler!$G$2*S2858, Q2858*S2858)), 0))</f>
        <v>0</v>
      </c>
      <c r="U2858" s="133" t="str">
        <f t="shared" si="903"/>
        <v xml:space="preserve"> </v>
      </c>
      <c r="V2858" s="134" t="str">
        <f>IFERROR(IF(O2858="%10 sınırı aşılmıştır.",L2858-T2858,IFERROR(IF(F2858="",IF(S2858=1,0,IF(L2858-S2858=0,"",L2858-S2858)),IF(Veriler!M2858="",L2858,IF(L2858*Veriler!M2858=0,"",L2858*Veriler!M2858))),L2858)),0)</f>
        <v/>
      </c>
      <c r="W2858" s="146"/>
      <c r="X2858" s="146"/>
      <c r="Y2858" s="146"/>
    </row>
    <row r="2859" spans="1:25" s="99" customFormat="1" ht="54.75" customHeight="1" x14ac:dyDescent="0.25">
      <c r="A2859" s="96">
        <f t="shared" si="904"/>
        <v>2105</v>
      </c>
      <c r="B2859" s="175"/>
      <c r="C2859" s="176"/>
      <c r="D2859" s="113"/>
      <c r="E2859" s="115"/>
      <c r="F2859" s="174"/>
      <c r="G2859" s="114" t="str">
        <f t="shared" si="899"/>
        <v/>
      </c>
      <c r="H2859" s="115"/>
      <c r="I2859" s="115"/>
      <c r="J2859" s="115"/>
      <c r="K2859" s="115"/>
      <c r="L2859" s="133" t="str">
        <f t="shared" si="900"/>
        <v/>
      </c>
      <c r="M2859" s="116" t="str">
        <f>IF(L2859="", "", L2859/Veriler!$X$1)</f>
        <v/>
      </c>
      <c r="N2859" s="116" t="str">
        <f>IF(F2859&lt;&gt;"", "İthal Girdi", IF(Veriler!T2859="", "", IF(Veriler!S2859="H", "%0,5 üzerindedir", IF(Veriler!T2859&gt;0.1, "%10 sınırı aşılmıştır.", "Uygun"))))</f>
        <v>%0,5 üzerindedir</v>
      </c>
      <c r="O2859" s="116" t="str">
        <f t="shared" si="901"/>
        <v xml:space="preserve"> </v>
      </c>
      <c r="P2859" s="117"/>
      <c r="Q2859" s="118"/>
      <c r="R2859" s="119" t="str">
        <f t="shared" si="902"/>
        <v/>
      </c>
      <c r="S2859" s="133">
        <f>IFERROR(IF(M2859&lt;=0.005,IF(F2859="",L2859,0),IF(F2859&lt;&gt;"",0,IF(P2859="",0,IF(P2859="H",0,IF(Q2859&lt;Veriler!$G$2,L2859*Veriler!$G$2,L2859*Q2859)))))," ")</f>
        <v>0</v>
      </c>
      <c r="T2859" s="133">
        <f>IF(Veriler!T2859&lt;=0.1, S2859, IF(AND(Veriler!T2859&gt;0.1, F2859="", P2859="E"), IF(Q2859&gt;Veriler!$G$2, Q2859*S2859, IF(Q2859&lt;Veriler!$G$2, Veriler!$G$2*S2859, Q2859*S2859)), 0))</f>
        <v>0</v>
      </c>
      <c r="U2859" s="133" t="str">
        <f t="shared" si="903"/>
        <v xml:space="preserve"> </v>
      </c>
      <c r="V2859" s="134" t="str">
        <f>IFERROR(IF(O2859="%10 sınırı aşılmıştır.",L2859-T2859,IFERROR(IF(F2859="",IF(S2859=1,0,IF(L2859-S2859=0,"",L2859-S2859)),IF(Veriler!M2859="",L2859,IF(L2859*Veriler!M2859=0,"",L2859*Veriler!M2859))),L2859)),0)</f>
        <v/>
      </c>
      <c r="W2859" s="146"/>
      <c r="X2859" s="146"/>
      <c r="Y2859" s="146"/>
    </row>
    <row r="2860" spans="1:25" s="99" customFormat="1" ht="54.75" customHeight="1" x14ac:dyDescent="0.25">
      <c r="A2860" s="96">
        <f t="shared" si="904"/>
        <v>2106</v>
      </c>
      <c r="B2860" s="175"/>
      <c r="C2860" s="176"/>
      <c r="D2860" s="113"/>
      <c r="E2860" s="115"/>
      <c r="F2860" s="174"/>
      <c r="G2860" s="114" t="str">
        <f t="shared" si="899"/>
        <v/>
      </c>
      <c r="H2860" s="115"/>
      <c r="I2860" s="115"/>
      <c r="J2860" s="115"/>
      <c r="K2860" s="115"/>
      <c r="L2860" s="133" t="str">
        <f t="shared" si="900"/>
        <v/>
      </c>
      <c r="M2860" s="116" t="str">
        <f>IF(L2860="", "", L2860/Veriler!$X$1)</f>
        <v/>
      </c>
      <c r="N2860" s="116" t="str">
        <f>IF(F2860&lt;&gt;"", "İthal Girdi", IF(Veriler!T2860="", "", IF(Veriler!S2860="H", "%0,5 üzerindedir", IF(Veriler!T2860&gt;0.1, "%10 sınırı aşılmıştır.", "Uygun"))))</f>
        <v>%0,5 üzerindedir</v>
      </c>
      <c r="O2860" s="116" t="str">
        <f t="shared" si="901"/>
        <v xml:space="preserve"> </v>
      </c>
      <c r="P2860" s="117"/>
      <c r="Q2860" s="118"/>
      <c r="R2860" s="119" t="str">
        <f t="shared" si="902"/>
        <v/>
      </c>
      <c r="S2860" s="133">
        <f>IFERROR(IF(M2860&lt;=0.005,IF(F2860="",L2860,0),IF(F2860&lt;&gt;"",0,IF(P2860="",0,IF(P2860="H",0,IF(Q2860&lt;Veriler!$G$2,L2860*Veriler!$G$2,L2860*Q2860)))))," ")</f>
        <v>0</v>
      </c>
      <c r="T2860" s="133">
        <f>IF(Veriler!T2860&lt;=0.1, S2860, IF(AND(Veriler!T2860&gt;0.1, F2860="", P2860="E"), IF(Q2860&gt;Veriler!$G$2, Q2860*S2860, IF(Q2860&lt;Veriler!$G$2, Veriler!$G$2*S2860, Q2860*S2860)), 0))</f>
        <v>0</v>
      </c>
      <c r="U2860" s="133" t="str">
        <f t="shared" si="903"/>
        <v xml:space="preserve"> </v>
      </c>
      <c r="V2860" s="134" t="str">
        <f>IFERROR(IF(O2860="%10 sınırı aşılmıştır.",L2860-T2860,IFERROR(IF(F2860="",IF(S2860=1,0,IF(L2860-S2860=0,"",L2860-S2860)),IF(Veriler!M2860="",L2860,IF(L2860*Veriler!M2860=0,"",L2860*Veriler!M2860))),L2860)),0)</f>
        <v/>
      </c>
      <c r="W2860" s="146"/>
      <c r="X2860" s="146"/>
      <c r="Y2860" s="146"/>
    </row>
    <row r="2861" spans="1:25" s="99" customFormat="1" ht="54.75" customHeight="1" x14ac:dyDescent="0.25">
      <c r="A2861" s="96">
        <f t="shared" si="904"/>
        <v>2107</v>
      </c>
      <c r="B2861" s="175"/>
      <c r="C2861" s="176"/>
      <c r="D2861" s="113"/>
      <c r="E2861" s="115"/>
      <c r="F2861" s="174"/>
      <c r="G2861" s="114" t="str">
        <f t="shared" si="899"/>
        <v/>
      </c>
      <c r="H2861" s="115"/>
      <c r="I2861" s="115"/>
      <c r="J2861" s="115"/>
      <c r="K2861" s="115"/>
      <c r="L2861" s="133" t="str">
        <f t="shared" si="900"/>
        <v/>
      </c>
      <c r="M2861" s="116" t="str">
        <f>IF(L2861="", "", L2861/Veriler!$X$1)</f>
        <v/>
      </c>
      <c r="N2861" s="116" t="str">
        <f>IF(F2861&lt;&gt;"", "İthal Girdi", IF(Veriler!T2861="", "", IF(Veriler!S2861="H", "%0,5 üzerindedir", IF(Veriler!T2861&gt;0.1, "%10 sınırı aşılmıştır.", "Uygun"))))</f>
        <v>%0,5 üzerindedir</v>
      </c>
      <c r="O2861" s="116" t="str">
        <f t="shared" si="901"/>
        <v xml:space="preserve"> </v>
      </c>
      <c r="P2861" s="117"/>
      <c r="Q2861" s="118"/>
      <c r="R2861" s="119" t="str">
        <f t="shared" si="902"/>
        <v/>
      </c>
      <c r="S2861" s="133">
        <f>IFERROR(IF(M2861&lt;=0.005,IF(F2861="",L2861,0),IF(F2861&lt;&gt;"",0,IF(P2861="",0,IF(P2861="H",0,IF(Q2861&lt;Veriler!$G$2,L2861*Veriler!$G$2,L2861*Q2861)))))," ")</f>
        <v>0</v>
      </c>
      <c r="T2861" s="133">
        <f>IF(Veriler!T2861&lt;=0.1, S2861, IF(AND(Veriler!T2861&gt;0.1, F2861="", P2861="E"), IF(Q2861&gt;Veriler!$G$2, Q2861*S2861, IF(Q2861&lt;Veriler!$G$2, Veriler!$G$2*S2861, Q2861*S2861)), 0))</f>
        <v>0</v>
      </c>
      <c r="U2861" s="133" t="str">
        <f t="shared" si="903"/>
        <v xml:space="preserve"> </v>
      </c>
      <c r="V2861" s="134" t="str">
        <f>IFERROR(IF(O2861="%10 sınırı aşılmıştır.",L2861-T2861,IFERROR(IF(F2861="",IF(S2861=1,0,IF(L2861-S2861=0,"",L2861-S2861)),IF(Veriler!M2861="",L2861,IF(L2861*Veriler!M2861=0,"",L2861*Veriler!M2861))),L2861)),0)</f>
        <v/>
      </c>
      <c r="W2861" s="146"/>
      <c r="X2861" s="146"/>
      <c r="Y2861" s="146"/>
    </row>
    <row r="2862" spans="1:25" s="99" customFormat="1" ht="54.75" customHeight="1" x14ac:dyDescent="0.25">
      <c r="A2862" s="96">
        <f t="shared" si="904"/>
        <v>2108</v>
      </c>
      <c r="B2862" s="175"/>
      <c r="C2862" s="176"/>
      <c r="D2862" s="113"/>
      <c r="E2862" s="115"/>
      <c r="F2862" s="174"/>
      <c r="G2862" s="114" t="str">
        <f t="shared" si="899"/>
        <v/>
      </c>
      <c r="H2862" s="115"/>
      <c r="I2862" s="115"/>
      <c r="J2862" s="115"/>
      <c r="K2862" s="115"/>
      <c r="L2862" s="133" t="str">
        <f t="shared" si="900"/>
        <v/>
      </c>
      <c r="M2862" s="116" t="str">
        <f>IF(L2862="", "", L2862/Veriler!$X$1)</f>
        <v/>
      </c>
      <c r="N2862" s="116" t="str">
        <f>IF(F2862&lt;&gt;"", "İthal Girdi", IF(Veriler!T2862="", "", IF(Veriler!S2862="H", "%0,5 üzerindedir", IF(Veriler!T2862&gt;0.1, "%10 sınırı aşılmıştır.", "Uygun"))))</f>
        <v>%0,5 üzerindedir</v>
      </c>
      <c r="O2862" s="116" t="str">
        <f t="shared" si="901"/>
        <v xml:space="preserve"> </v>
      </c>
      <c r="P2862" s="117"/>
      <c r="Q2862" s="118"/>
      <c r="R2862" s="119" t="str">
        <f t="shared" si="902"/>
        <v/>
      </c>
      <c r="S2862" s="133">
        <f>IFERROR(IF(M2862&lt;=0.005,IF(F2862="",L2862,0),IF(F2862&lt;&gt;"",0,IF(P2862="",0,IF(P2862="H",0,IF(Q2862&lt;Veriler!$G$2,L2862*Veriler!$G$2,L2862*Q2862)))))," ")</f>
        <v>0</v>
      </c>
      <c r="T2862" s="133">
        <f>IF(Veriler!T2862&lt;=0.1, S2862, IF(AND(Veriler!T2862&gt;0.1, F2862="", P2862="E"), IF(Q2862&gt;Veriler!$G$2, Q2862*S2862, IF(Q2862&lt;Veriler!$G$2, Veriler!$G$2*S2862, Q2862*S2862)), 0))</f>
        <v>0</v>
      </c>
      <c r="U2862" s="133" t="str">
        <f t="shared" si="903"/>
        <v xml:space="preserve"> </v>
      </c>
      <c r="V2862" s="134" t="str">
        <f>IFERROR(IF(O2862="%10 sınırı aşılmıştır.",L2862-T2862,IFERROR(IF(F2862="",IF(S2862=1,0,IF(L2862-S2862=0,"",L2862-S2862)),IF(Veriler!M2862="",L2862,IF(L2862*Veriler!M2862=0,"",L2862*Veriler!M2862))),L2862)),0)</f>
        <v/>
      </c>
      <c r="W2862" s="146"/>
      <c r="X2862" s="146"/>
      <c r="Y2862" s="146"/>
    </row>
    <row r="2863" spans="1:25" s="99" customFormat="1" ht="54.75" customHeight="1" x14ac:dyDescent="0.25">
      <c r="A2863" s="96">
        <f t="shared" si="904"/>
        <v>2109</v>
      </c>
      <c r="B2863" s="175"/>
      <c r="C2863" s="176"/>
      <c r="D2863" s="113"/>
      <c r="E2863" s="115"/>
      <c r="F2863" s="174"/>
      <c r="G2863" s="114" t="str">
        <f t="shared" si="899"/>
        <v/>
      </c>
      <c r="H2863" s="115"/>
      <c r="I2863" s="115"/>
      <c r="J2863" s="115"/>
      <c r="K2863" s="115"/>
      <c r="L2863" s="133" t="str">
        <f t="shared" si="900"/>
        <v/>
      </c>
      <c r="M2863" s="116" t="str">
        <f>IF(L2863="", "", L2863/Veriler!$X$1)</f>
        <v/>
      </c>
      <c r="N2863" s="116" t="str">
        <f>IF(F2863&lt;&gt;"", "İthal Girdi", IF(Veriler!T2863="", "", IF(Veriler!S2863="H", "%0,5 üzerindedir", IF(Veriler!T2863&gt;0.1, "%10 sınırı aşılmıştır.", "Uygun"))))</f>
        <v>%0,5 üzerindedir</v>
      </c>
      <c r="O2863" s="116" t="str">
        <f t="shared" si="901"/>
        <v xml:space="preserve"> </v>
      </c>
      <c r="P2863" s="117"/>
      <c r="Q2863" s="118"/>
      <c r="R2863" s="119" t="str">
        <f t="shared" si="902"/>
        <v/>
      </c>
      <c r="S2863" s="133">
        <f>IFERROR(IF(M2863&lt;=0.005,IF(F2863="",L2863,0),IF(F2863&lt;&gt;"",0,IF(P2863="",0,IF(P2863="H",0,IF(Q2863&lt;Veriler!$G$2,L2863*Veriler!$G$2,L2863*Q2863)))))," ")</f>
        <v>0</v>
      </c>
      <c r="T2863" s="133">
        <f>IF(Veriler!T2863&lt;=0.1, S2863, IF(AND(Veriler!T2863&gt;0.1, F2863="", P2863="E"), IF(Q2863&gt;Veriler!$G$2, Q2863*S2863, IF(Q2863&lt;Veriler!$G$2, Veriler!$G$2*S2863, Q2863*S2863)), 0))</f>
        <v>0</v>
      </c>
      <c r="U2863" s="133" t="str">
        <f t="shared" si="903"/>
        <v xml:space="preserve"> </v>
      </c>
      <c r="V2863" s="134" t="str">
        <f>IFERROR(IF(O2863="%10 sınırı aşılmıştır.",L2863-T2863,IFERROR(IF(F2863="",IF(S2863=1,0,IF(L2863-S2863=0,"",L2863-S2863)),IF(Veriler!M2863="",L2863,IF(L2863*Veriler!M2863=0,"",L2863*Veriler!M2863))),L2863)),0)</f>
        <v/>
      </c>
      <c r="W2863" s="146"/>
      <c r="X2863" s="146"/>
      <c r="Y2863" s="146"/>
    </row>
    <row r="2864" spans="1:25" s="99" customFormat="1" ht="54.75" customHeight="1" x14ac:dyDescent="0.25">
      <c r="A2864" s="96">
        <f t="shared" si="904"/>
        <v>2110</v>
      </c>
      <c r="B2864" s="175"/>
      <c r="C2864" s="176"/>
      <c r="D2864" s="113"/>
      <c r="E2864" s="115"/>
      <c r="F2864" s="174"/>
      <c r="G2864" s="114" t="str">
        <f t="shared" si="899"/>
        <v/>
      </c>
      <c r="H2864" s="115"/>
      <c r="I2864" s="115"/>
      <c r="J2864" s="115"/>
      <c r="K2864" s="115"/>
      <c r="L2864" s="133" t="str">
        <f t="shared" si="900"/>
        <v/>
      </c>
      <c r="M2864" s="116" t="str">
        <f>IF(L2864="", "", L2864/Veriler!$X$1)</f>
        <v/>
      </c>
      <c r="N2864" s="116" t="str">
        <f>IF(F2864&lt;&gt;"", "İthal Girdi", IF(Veriler!T2864="", "", IF(Veriler!S2864="H", "%0,5 üzerindedir", IF(Veriler!T2864&gt;0.1, "%10 sınırı aşılmıştır.", "Uygun"))))</f>
        <v>%0,5 üzerindedir</v>
      </c>
      <c r="O2864" s="116" t="str">
        <f t="shared" si="901"/>
        <v xml:space="preserve"> </v>
      </c>
      <c r="P2864" s="117"/>
      <c r="Q2864" s="118"/>
      <c r="R2864" s="119" t="str">
        <f t="shared" si="902"/>
        <v/>
      </c>
      <c r="S2864" s="133">
        <f>IFERROR(IF(M2864&lt;=0.005,IF(F2864="",L2864,0),IF(F2864&lt;&gt;"",0,IF(P2864="",0,IF(P2864="H",0,IF(Q2864&lt;Veriler!$G$2,L2864*Veriler!$G$2,L2864*Q2864)))))," ")</f>
        <v>0</v>
      </c>
      <c r="T2864" s="133">
        <f>IF(Veriler!T2864&lt;=0.1, S2864, IF(AND(Veriler!T2864&gt;0.1, F2864="", P2864="E"), IF(Q2864&gt;Veriler!$G$2, Q2864*S2864, IF(Q2864&lt;Veriler!$G$2, Veriler!$G$2*S2864, Q2864*S2864)), 0))</f>
        <v>0</v>
      </c>
      <c r="U2864" s="133" t="str">
        <f t="shared" si="903"/>
        <v xml:space="preserve"> </v>
      </c>
      <c r="V2864" s="134" t="str">
        <f>IFERROR(IF(O2864="%10 sınırı aşılmıştır.",L2864-T2864,IFERROR(IF(F2864="",IF(S2864=1,0,IF(L2864-S2864=0,"",L2864-S2864)),IF(Veriler!M2864="",L2864,IF(L2864*Veriler!M2864=0,"",L2864*Veriler!M2864))),L2864)),0)</f>
        <v/>
      </c>
      <c r="W2864" s="146"/>
      <c r="X2864" s="146"/>
      <c r="Y2864" s="146"/>
    </row>
    <row r="2865" spans="1:25" s="99" customFormat="1" ht="54.75" customHeight="1" x14ac:dyDescent="0.25">
      <c r="A2865" s="96">
        <f t="shared" si="904"/>
        <v>2111</v>
      </c>
      <c r="B2865" s="175"/>
      <c r="C2865" s="176"/>
      <c r="D2865" s="113"/>
      <c r="E2865" s="115"/>
      <c r="F2865" s="174"/>
      <c r="G2865" s="114" t="str">
        <f t="shared" si="899"/>
        <v/>
      </c>
      <c r="H2865" s="115"/>
      <c r="I2865" s="115"/>
      <c r="J2865" s="115"/>
      <c r="K2865" s="115"/>
      <c r="L2865" s="133" t="str">
        <f t="shared" si="900"/>
        <v/>
      </c>
      <c r="M2865" s="116" t="str">
        <f>IF(L2865="", "", L2865/Veriler!$X$1)</f>
        <v/>
      </c>
      <c r="N2865" s="116" t="str">
        <f>IF(F2865&lt;&gt;"", "İthal Girdi", IF(Veriler!T2865="", "", IF(Veriler!S2865="H", "%0,5 üzerindedir", IF(Veriler!T2865&gt;0.1, "%10 sınırı aşılmıştır.", "Uygun"))))</f>
        <v>%0,5 üzerindedir</v>
      </c>
      <c r="O2865" s="116" t="str">
        <f t="shared" si="901"/>
        <v xml:space="preserve"> </v>
      </c>
      <c r="P2865" s="117"/>
      <c r="Q2865" s="118"/>
      <c r="R2865" s="119" t="str">
        <f t="shared" si="902"/>
        <v/>
      </c>
      <c r="S2865" s="133">
        <f>IFERROR(IF(M2865&lt;=0.005,IF(F2865="",L2865,0),IF(F2865&lt;&gt;"",0,IF(P2865="",0,IF(P2865="H",0,IF(Q2865&lt;Veriler!$G$2,L2865*Veriler!$G$2,L2865*Q2865)))))," ")</f>
        <v>0</v>
      </c>
      <c r="T2865" s="133">
        <f>IF(Veriler!T2865&lt;=0.1, S2865, IF(AND(Veriler!T2865&gt;0.1, F2865="", P2865="E"), IF(Q2865&gt;Veriler!$G$2, Q2865*S2865, IF(Q2865&lt;Veriler!$G$2, Veriler!$G$2*S2865, Q2865*S2865)), 0))</f>
        <v>0</v>
      </c>
      <c r="U2865" s="133" t="str">
        <f t="shared" si="903"/>
        <v xml:space="preserve"> </v>
      </c>
      <c r="V2865" s="134" t="str">
        <f>IFERROR(IF(O2865="%10 sınırı aşılmıştır.",L2865-T2865,IFERROR(IF(F2865="",IF(S2865=1,0,IF(L2865-S2865=0,"",L2865-S2865)),IF(Veriler!M2865="",L2865,IF(L2865*Veriler!M2865=0,"",L2865*Veriler!M2865))),L2865)),0)</f>
        <v/>
      </c>
      <c r="W2865" s="146"/>
      <c r="X2865" s="146"/>
      <c r="Y2865" s="146"/>
    </row>
    <row r="2866" spans="1:25" s="99" customFormat="1" ht="54.75" customHeight="1" x14ac:dyDescent="0.25">
      <c r="A2866" s="96">
        <f t="shared" si="904"/>
        <v>2112</v>
      </c>
      <c r="B2866" s="175"/>
      <c r="C2866" s="176"/>
      <c r="D2866" s="113"/>
      <c r="E2866" s="115"/>
      <c r="F2866" s="174"/>
      <c r="G2866" s="114" t="str">
        <f t="shared" si="899"/>
        <v/>
      </c>
      <c r="H2866" s="115"/>
      <c r="I2866" s="115"/>
      <c r="J2866" s="115"/>
      <c r="K2866" s="115"/>
      <c r="L2866" s="133" t="str">
        <f t="shared" si="900"/>
        <v/>
      </c>
      <c r="M2866" s="116" t="str">
        <f>IF(L2866="", "", L2866/Veriler!$X$1)</f>
        <v/>
      </c>
      <c r="N2866" s="116" t="str">
        <f>IF(F2866&lt;&gt;"", "İthal Girdi", IF(Veriler!T2866="", "", IF(Veriler!S2866="H", "%0,5 üzerindedir", IF(Veriler!T2866&gt;0.1, "%10 sınırı aşılmıştır.", "Uygun"))))</f>
        <v>%0,5 üzerindedir</v>
      </c>
      <c r="O2866" s="116" t="str">
        <f t="shared" si="901"/>
        <v xml:space="preserve"> </v>
      </c>
      <c r="P2866" s="117"/>
      <c r="Q2866" s="118"/>
      <c r="R2866" s="119" t="str">
        <f t="shared" si="902"/>
        <v/>
      </c>
      <c r="S2866" s="133">
        <f>IFERROR(IF(M2866&lt;=0.005,IF(F2866="",L2866,0),IF(F2866&lt;&gt;"",0,IF(P2866="",0,IF(P2866="H",0,IF(Q2866&lt;Veriler!$G$2,L2866*Veriler!$G$2,L2866*Q2866)))))," ")</f>
        <v>0</v>
      </c>
      <c r="T2866" s="133">
        <f>IF(Veriler!T2866&lt;=0.1, S2866, IF(AND(Veriler!T2866&gt;0.1, F2866="", P2866="E"), IF(Q2866&gt;Veriler!$G$2, Q2866*S2866, IF(Q2866&lt;Veriler!$G$2, Veriler!$G$2*S2866, Q2866*S2866)), 0))</f>
        <v>0</v>
      </c>
      <c r="U2866" s="133" t="str">
        <f t="shared" si="903"/>
        <v xml:space="preserve"> </v>
      </c>
      <c r="V2866" s="134" t="str">
        <f>IFERROR(IF(O2866="%10 sınırı aşılmıştır.",L2866-T2866,IFERROR(IF(F2866="",IF(S2866=1,0,IF(L2866-S2866=0,"",L2866-S2866)),IF(Veriler!M2866="",L2866,IF(L2866*Veriler!M2866=0,"",L2866*Veriler!M2866))),L2866)),0)</f>
        <v/>
      </c>
      <c r="W2866" s="146"/>
      <c r="X2866" s="146"/>
      <c r="Y2866" s="146"/>
    </row>
    <row r="2867" spans="1:25" s="99" customFormat="1" ht="54.75" customHeight="1" x14ac:dyDescent="0.25">
      <c r="A2867" s="96">
        <f t="shared" si="904"/>
        <v>2113</v>
      </c>
      <c r="B2867" s="175"/>
      <c r="C2867" s="176"/>
      <c r="D2867" s="113"/>
      <c r="E2867" s="115"/>
      <c r="F2867" s="174"/>
      <c r="G2867" s="114" t="str">
        <f t="shared" si="899"/>
        <v/>
      </c>
      <c r="H2867" s="115"/>
      <c r="I2867" s="115"/>
      <c r="J2867" s="115"/>
      <c r="K2867" s="115"/>
      <c r="L2867" s="133" t="str">
        <f t="shared" si="900"/>
        <v/>
      </c>
      <c r="M2867" s="116" t="str">
        <f>IF(L2867="", "", L2867/Veriler!$X$1)</f>
        <v/>
      </c>
      <c r="N2867" s="116" t="str">
        <f>IF(F2867&lt;&gt;"", "İthal Girdi", IF(Veriler!T2867="", "", IF(Veriler!S2867="H", "%0,5 üzerindedir", IF(Veriler!T2867&gt;0.1, "%10 sınırı aşılmıştır.", "Uygun"))))</f>
        <v>%0,5 üzerindedir</v>
      </c>
      <c r="O2867" s="116" t="str">
        <f t="shared" si="901"/>
        <v xml:space="preserve"> </v>
      </c>
      <c r="P2867" s="117"/>
      <c r="Q2867" s="118"/>
      <c r="R2867" s="119" t="str">
        <f t="shared" si="902"/>
        <v/>
      </c>
      <c r="S2867" s="133">
        <f>IFERROR(IF(M2867&lt;=0.005,IF(F2867="",L2867,0),IF(F2867&lt;&gt;"",0,IF(P2867="",0,IF(P2867="H",0,IF(Q2867&lt;Veriler!$G$2,L2867*Veriler!$G$2,L2867*Q2867)))))," ")</f>
        <v>0</v>
      </c>
      <c r="T2867" s="133">
        <f>IF(Veriler!T2867&lt;=0.1, S2867, IF(AND(Veriler!T2867&gt;0.1, F2867="", P2867="E"), IF(Q2867&gt;Veriler!$G$2, Q2867*S2867, IF(Q2867&lt;Veriler!$G$2, Veriler!$G$2*S2867, Q2867*S2867)), 0))</f>
        <v>0</v>
      </c>
      <c r="U2867" s="133" t="str">
        <f t="shared" si="903"/>
        <v xml:space="preserve"> </v>
      </c>
      <c r="V2867" s="134" t="str">
        <f>IFERROR(IF(O2867="%10 sınırı aşılmıştır.",L2867-T2867,IFERROR(IF(F2867="",IF(S2867=1,0,IF(L2867-S2867=0,"",L2867-S2867)),IF(Veriler!M2867="",L2867,IF(L2867*Veriler!M2867=0,"",L2867*Veriler!M2867))),L2867)),0)</f>
        <v/>
      </c>
      <c r="W2867" s="146"/>
      <c r="X2867" s="146"/>
      <c r="Y2867" s="146"/>
    </row>
    <row r="2868" spans="1:25" s="99" customFormat="1" ht="54.75" customHeight="1" x14ac:dyDescent="0.25">
      <c r="A2868" s="96">
        <f t="shared" si="904"/>
        <v>2114</v>
      </c>
      <c r="B2868" s="175"/>
      <c r="C2868" s="176"/>
      <c r="D2868" s="113"/>
      <c r="E2868" s="115"/>
      <c r="F2868" s="174"/>
      <c r="G2868" s="114" t="str">
        <f t="shared" si="899"/>
        <v/>
      </c>
      <c r="H2868" s="115"/>
      <c r="I2868" s="115"/>
      <c r="J2868" s="115"/>
      <c r="K2868" s="115"/>
      <c r="L2868" s="133" t="str">
        <f t="shared" si="900"/>
        <v/>
      </c>
      <c r="M2868" s="116" t="str">
        <f>IF(L2868="", "", L2868/Veriler!$X$1)</f>
        <v/>
      </c>
      <c r="N2868" s="116" t="str">
        <f>IF(F2868&lt;&gt;"", "İthal Girdi", IF(Veriler!T2868="", "", IF(Veriler!S2868="H", "%0,5 üzerindedir", IF(Veriler!T2868&gt;0.1, "%10 sınırı aşılmıştır.", "Uygun"))))</f>
        <v>%0,5 üzerindedir</v>
      </c>
      <c r="O2868" s="116" t="str">
        <f t="shared" si="901"/>
        <v xml:space="preserve"> </v>
      </c>
      <c r="P2868" s="117"/>
      <c r="Q2868" s="118"/>
      <c r="R2868" s="119" t="str">
        <f t="shared" si="902"/>
        <v/>
      </c>
      <c r="S2868" s="133">
        <f>IFERROR(IF(M2868&lt;=0.005,IF(F2868="",L2868,0),IF(F2868&lt;&gt;"",0,IF(P2868="",0,IF(P2868="H",0,IF(Q2868&lt;Veriler!$G$2,L2868*Veriler!$G$2,L2868*Q2868)))))," ")</f>
        <v>0</v>
      </c>
      <c r="T2868" s="133">
        <f>IF(Veriler!T2868&lt;=0.1, S2868, IF(AND(Veriler!T2868&gt;0.1, F2868="", P2868="E"), IF(Q2868&gt;Veriler!$G$2, Q2868*S2868, IF(Q2868&lt;Veriler!$G$2, Veriler!$G$2*S2868, Q2868*S2868)), 0))</f>
        <v>0</v>
      </c>
      <c r="U2868" s="133" t="str">
        <f t="shared" si="903"/>
        <v xml:space="preserve"> </v>
      </c>
      <c r="V2868" s="134" t="str">
        <f>IFERROR(IF(O2868="%10 sınırı aşılmıştır.",L2868-T2868,IFERROR(IF(F2868="",IF(S2868=1,0,IF(L2868-S2868=0,"",L2868-S2868)),IF(Veriler!M2868="",L2868,IF(L2868*Veriler!M2868=0,"",L2868*Veriler!M2868))),L2868)),0)</f>
        <v/>
      </c>
      <c r="W2868" s="146"/>
      <c r="X2868" s="146"/>
      <c r="Y2868" s="146"/>
    </row>
    <row r="2869" spans="1:25" s="99" customFormat="1" ht="36" hidden="1" customHeight="1" x14ac:dyDescent="0.25">
      <c r="A2869" s="101"/>
      <c r="B2869" s="191" t="s">
        <v>16</v>
      </c>
      <c r="C2869" s="176"/>
      <c r="D2869" s="120"/>
      <c r="E2869" s="171"/>
      <c r="F2869" s="172"/>
      <c r="G2869" s="121"/>
      <c r="H2869" s="115"/>
      <c r="I2869" s="115"/>
      <c r="J2869" s="115"/>
      <c r="K2869" s="115"/>
      <c r="L2869" s="121"/>
      <c r="M2869" s="121"/>
      <c r="N2869" s="121"/>
      <c r="O2869" s="121"/>
      <c r="P2869" s="120"/>
      <c r="Q2869" s="120"/>
      <c r="R2869" s="183"/>
      <c r="S2869" s="184"/>
      <c r="T2869" s="121"/>
      <c r="U2869" s="121"/>
      <c r="V2869" s="121"/>
      <c r="W2869" s="146"/>
      <c r="X2869" s="146"/>
      <c r="Y2869" s="146"/>
    </row>
    <row r="2870" spans="1:25" s="99" customFormat="1" ht="54.75" customHeight="1" x14ac:dyDescent="0.25">
      <c r="A2870" s="96">
        <f>A2868+1</f>
        <v>2115</v>
      </c>
      <c r="B2870" s="175"/>
      <c r="C2870" s="176"/>
      <c r="D2870" s="113"/>
      <c r="E2870" s="115"/>
      <c r="F2870" s="174"/>
      <c r="G2870" s="114" t="str">
        <f t="shared" ref="G2870:G2883" si="905">IF(AND(F2870&lt;&gt;"",V2870&lt;&gt;"",L2870&lt;&gt;0),V2870/L2870,"")</f>
        <v/>
      </c>
      <c r="H2870" s="115"/>
      <c r="I2870" s="115"/>
      <c r="J2870" s="115"/>
      <c r="K2870" s="115"/>
      <c r="L2870" s="133" t="str">
        <f t="shared" ref="L2870:L2883" si="906">IF(AND(H2870&lt;&gt;0, J2870&lt;&gt;0, K2870&lt;&gt;0), H2870*J2870*K2870, "")</f>
        <v/>
      </c>
      <c r="M2870" s="116" t="str">
        <f>IF(L2870="", "", L2870/Veriler!$X$1)</f>
        <v/>
      </c>
      <c r="N2870" s="116" t="str">
        <f>IF(F2870&lt;&gt;"", "İthal Girdi", IF(Veriler!T2870="", "", IF(Veriler!S2870="H", "%0,5 üzerindedir", IF(Veriler!T2870&gt;0.1, "%10 sınırı aşılmıştır.", "Uygun"))))</f>
        <v>%0,5 üzerindedir</v>
      </c>
      <c r="O2870" s="116" t="str">
        <f t="shared" ref="O2870:O2883" si="907">IF(M2870=""," ",N2870)</f>
        <v xml:space="preserve"> </v>
      </c>
      <c r="P2870" s="117"/>
      <c r="Q2870" s="118"/>
      <c r="R2870" s="119" t="str">
        <f t="shared" ref="R2870:R2883" si="908">IFERROR(IF(AND(T2870&lt;&gt;"",L2870&lt;&gt;"",L2870&lt;&gt;0,T2870&lt;&gt;0),T2870/L2870,"")," ")</f>
        <v/>
      </c>
      <c r="S2870" s="133">
        <f>IFERROR(IF(M2870&lt;=0.005,IF(F2870="",L2870,0),IF(F2870&lt;&gt;"",0,IF(P2870="",0,IF(P2870="H",0,IF(Q2870&lt;Veriler!$G$2,L2870*Veriler!$G$2,L2870*Q2870)))))," ")</f>
        <v>0</v>
      </c>
      <c r="T2870" s="133">
        <f>IF(Veriler!T2870&lt;=0.1, S2870, IF(AND(Veriler!T2870&gt;0.1, F2870="", P2870="E"), IF(Q2870&gt;Veriler!$G$2, Q2870*S2870, IF(Q2870&lt;Veriler!$G$2, Veriler!$G$2*S2870, Q2870*S2870)), 0))</f>
        <v>0</v>
      </c>
      <c r="U2870" s="133" t="str">
        <f t="shared" ref="U2870:U2883" si="909">IF(T2870=0," ",T2870)</f>
        <v xml:space="preserve"> </v>
      </c>
      <c r="V2870" s="134" t="str">
        <f>IFERROR(IF(O2870="%10 sınırı aşılmıştır.",L2870-T2870,IFERROR(IF(F2870="",IF(S2870=1,0,IF(L2870-S2870=0,"",L2870-S2870)),IF(Veriler!M2870="",L2870,IF(L2870*Veriler!M2870=0,"",L2870*Veriler!M2870))),L2870)),0)</f>
        <v/>
      </c>
      <c r="W2870" s="146"/>
      <c r="X2870" s="146"/>
      <c r="Y2870" s="146"/>
    </row>
    <row r="2871" spans="1:25" s="99" customFormat="1" ht="54.75" customHeight="1" x14ac:dyDescent="0.25">
      <c r="A2871" s="96">
        <f t="shared" ref="A2871:A2883" si="910">A2870+1</f>
        <v>2116</v>
      </c>
      <c r="B2871" s="175"/>
      <c r="C2871" s="176"/>
      <c r="D2871" s="113"/>
      <c r="E2871" s="115"/>
      <c r="F2871" s="174"/>
      <c r="G2871" s="114" t="str">
        <f t="shared" si="905"/>
        <v/>
      </c>
      <c r="H2871" s="115"/>
      <c r="I2871" s="115"/>
      <c r="J2871" s="115"/>
      <c r="K2871" s="115"/>
      <c r="L2871" s="133" t="str">
        <f t="shared" si="906"/>
        <v/>
      </c>
      <c r="M2871" s="116" t="str">
        <f>IF(L2871="", "", L2871/Veriler!$X$1)</f>
        <v/>
      </c>
      <c r="N2871" s="116" t="str">
        <f>IF(F2871&lt;&gt;"", "İthal Girdi", IF(Veriler!T2871="", "", IF(Veriler!S2871="H", "%0,5 üzerindedir", IF(Veriler!T2871&gt;0.1, "%10 sınırı aşılmıştır.", "Uygun"))))</f>
        <v>%0,5 üzerindedir</v>
      </c>
      <c r="O2871" s="116" t="str">
        <f t="shared" si="907"/>
        <v xml:space="preserve"> </v>
      </c>
      <c r="P2871" s="117"/>
      <c r="Q2871" s="118"/>
      <c r="R2871" s="119" t="str">
        <f t="shared" si="908"/>
        <v/>
      </c>
      <c r="S2871" s="133">
        <f>IFERROR(IF(M2871&lt;=0.005,IF(F2871="",L2871,0),IF(F2871&lt;&gt;"",0,IF(P2871="",0,IF(P2871="H",0,IF(Q2871&lt;Veriler!$G$2,L2871*Veriler!$G$2,L2871*Q2871)))))," ")</f>
        <v>0</v>
      </c>
      <c r="T2871" s="133">
        <f>IF(Veriler!T2871&lt;=0.1, S2871, IF(AND(Veriler!T2871&gt;0.1, F2871="", P2871="E"), IF(Q2871&gt;Veriler!$G$2, Q2871*S2871, IF(Q2871&lt;Veriler!$G$2, Veriler!$G$2*S2871, Q2871*S2871)), 0))</f>
        <v>0</v>
      </c>
      <c r="U2871" s="133" t="str">
        <f t="shared" si="909"/>
        <v xml:space="preserve"> </v>
      </c>
      <c r="V2871" s="134" t="str">
        <f>IFERROR(IF(O2871="%10 sınırı aşılmıştır.",L2871-T2871,IFERROR(IF(F2871="",IF(S2871=1,0,IF(L2871-S2871=0,"",L2871-S2871)),IF(Veriler!M2871="",L2871,IF(L2871*Veriler!M2871=0,"",L2871*Veriler!M2871))),L2871)),0)</f>
        <v/>
      </c>
      <c r="W2871" s="146"/>
      <c r="X2871" s="146"/>
      <c r="Y2871" s="146"/>
    </row>
    <row r="2872" spans="1:25" s="99" customFormat="1" ht="54.75" customHeight="1" x14ac:dyDescent="0.25">
      <c r="A2872" s="96">
        <f t="shared" si="910"/>
        <v>2117</v>
      </c>
      <c r="B2872" s="175"/>
      <c r="C2872" s="176"/>
      <c r="D2872" s="113"/>
      <c r="E2872" s="115"/>
      <c r="F2872" s="174"/>
      <c r="G2872" s="114" t="str">
        <f t="shared" si="905"/>
        <v/>
      </c>
      <c r="H2872" s="115"/>
      <c r="I2872" s="115"/>
      <c r="J2872" s="115"/>
      <c r="K2872" s="115"/>
      <c r="L2872" s="133" t="str">
        <f t="shared" si="906"/>
        <v/>
      </c>
      <c r="M2872" s="116" t="str">
        <f>IF(L2872="", "", L2872/Veriler!$X$1)</f>
        <v/>
      </c>
      <c r="N2872" s="116" t="str">
        <f>IF(F2872&lt;&gt;"", "İthal Girdi", IF(Veriler!T2872="", "", IF(Veriler!S2872="H", "%0,5 üzerindedir", IF(Veriler!T2872&gt;0.1, "%10 sınırı aşılmıştır.", "Uygun"))))</f>
        <v>%0,5 üzerindedir</v>
      </c>
      <c r="O2872" s="116" t="str">
        <f t="shared" si="907"/>
        <v xml:space="preserve"> </v>
      </c>
      <c r="P2872" s="117"/>
      <c r="Q2872" s="118"/>
      <c r="R2872" s="119" t="str">
        <f t="shared" si="908"/>
        <v/>
      </c>
      <c r="S2872" s="133">
        <f>IFERROR(IF(M2872&lt;=0.005,IF(F2872="",L2872,0),IF(F2872&lt;&gt;"",0,IF(P2872="",0,IF(P2872="H",0,IF(Q2872&lt;Veriler!$G$2,L2872*Veriler!$G$2,L2872*Q2872)))))," ")</f>
        <v>0</v>
      </c>
      <c r="T2872" s="133">
        <f>IF(Veriler!T2872&lt;=0.1, S2872, IF(AND(Veriler!T2872&gt;0.1, F2872="", P2872="E"), IF(Q2872&gt;Veriler!$G$2, Q2872*S2872, IF(Q2872&lt;Veriler!$G$2, Veriler!$G$2*S2872, Q2872*S2872)), 0))</f>
        <v>0</v>
      </c>
      <c r="U2872" s="133" t="str">
        <f t="shared" si="909"/>
        <v xml:space="preserve"> </v>
      </c>
      <c r="V2872" s="134" t="str">
        <f>IFERROR(IF(O2872="%10 sınırı aşılmıştır.",L2872-T2872,IFERROR(IF(F2872="",IF(S2872=1,0,IF(L2872-S2872=0,"",L2872-S2872)),IF(Veriler!M2872="",L2872,IF(L2872*Veriler!M2872=0,"",L2872*Veriler!M2872))),L2872)),0)</f>
        <v/>
      </c>
      <c r="W2872" s="146"/>
      <c r="X2872" s="146"/>
      <c r="Y2872" s="146"/>
    </row>
    <row r="2873" spans="1:25" s="99" customFormat="1" ht="54.75" customHeight="1" x14ac:dyDescent="0.25">
      <c r="A2873" s="96">
        <f t="shared" si="910"/>
        <v>2118</v>
      </c>
      <c r="B2873" s="175"/>
      <c r="C2873" s="176"/>
      <c r="D2873" s="113"/>
      <c r="E2873" s="115"/>
      <c r="F2873" s="174"/>
      <c r="G2873" s="114" t="str">
        <f t="shared" si="905"/>
        <v/>
      </c>
      <c r="H2873" s="115"/>
      <c r="I2873" s="115"/>
      <c r="J2873" s="115"/>
      <c r="K2873" s="115"/>
      <c r="L2873" s="133" t="str">
        <f t="shared" si="906"/>
        <v/>
      </c>
      <c r="M2873" s="116" t="str">
        <f>IF(L2873="", "", L2873/Veriler!$X$1)</f>
        <v/>
      </c>
      <c r="N2873" s="116" t="str">
        <f>IF(F2873&lt;&gt;"", "İthal Girdi", IF(Veriler!T2873="", "", IF(Veriler!S2873="H", "%0,5 üzerindedir", IF(Veriler!T2873&gt;0.1, "%10 sınırı aşılmıştır.", "Uygun"))))</f>
        <v>%0,5 üzerindedir</v>
      </c>
      <c r="O2873" s="116" t="str">
        <f t="shared" si="907"/>
        <v xml:space="preserve"> </v>
      </c>
      <c r="P2873" s="117"/>
      <c r="Q2873" s="118"/>
      <c r="R2873" s="119" t="str">
        <f t="shared" si="908"/>
        <v/>
      </c>
      <c r="S2873" s="133">
        <f>IFERROR(IF(M2873&lt;=0.005,IF(F2873="",L2873,0),IF(F2873&lt;&gt;"",0,IF(P2873="",0,IF(P2873="H",0,IF(Q2873&lt;Veriler!$G$2,L2873*Veriler!$G$2,L2873*Q2873)))))," ")</f>
        <v>0</v>
      </c>
      <c r="T2873" s="133">
        <f>IF(Veriler!T2873&lt;=0.1, S2873, IF(AND(Veriler!T2873&gt;0.1, F2873="", P2873="E"), IF(Q2873&gt;Veriler!$G$2, Q2873*S2873, IF(Q2873&lt;Veriler!$G$2, Veriler!$G$2*S2873, Q2873*S2873)), 0))</f>
        <v>0</v>
      </c>
      <c r="U2873" s="133" t="str">
        <f t="shared" si="909"/>
        <v xml:space="preserve"> </v>
      </c>
      <c r="V2873" s="134" t="str">
        <f>IFERROR(IF(O2873="%10 sınırı aşılmıştır.",L2873-T2873,IFERROR(IF(F2873="",IF(S2873=1,0,IF(L2873-S2873=0,"",L2873-S2873)),IF(Veriler!M2873="",L2873,IF(L2873*Veriler!M2873=0,"",L2873*Veriler!M2873))),L2873)),0)</f>
        <v/>
      </c>
      <c r="W2873" s="146"/>
      <c r="X2873" s="146"/>
      <c r="Y2873" s="146"/>
    </row>
    <row r="2874" spans="1:25" s="99" customFormat="1" ht="54.75" customHeight="1" x14ac:dyDescent="0.25">
      <c r="A2874" s="96">
        <f t="shared" si="910"/>
        <v>2119</v>
      </c>
      <c r="B2874" s="175"/>
      <c r="C2874" s="176"/>
      <c r="D2874" s="113"/>
      <c r="E2874" s="115"/>
      <c r="F2874" s="174"/>
      <c r="G2874" s="114" t="str">
        <f t="shared" si="905"/>
        <v/>
      </c>
      <c r="H2874" s="115"/>
      <c r="I2874" s="115"/>
      <c r="J2874" s="115"/>
      <c r="K2874" s="115"/>
      <c r="L2874" s="133" t="str">
        <f t="shared" si="906"/>
        <v/>
      </c>
      <c r="M2874" s="116" t="str">
        <f>IF(L2874="", "", L2874/Veriler!$X$1)</f>
        <v/>
      </c>
      <c r="N2874" s="116" t="str">
        <f>IF(F2874&lt;&gt;"", "İthal Girdi", IF(Veriler!T2874="", "", IF(Veriler!S2874="H", "%0,5 üzerindedir", IF(Veriler!T2874&gt;0.1, "%10 sınırı aşılmıştır.", "Uygun"))))</f>
        <v>%0,5 üzerindedir</v>
      </c>
      <c r="O2874" s="116" t="str">
        <f t="shared" si="907"/>
        <v xml:space="preserve"> </v>
      </c>
      <c r="P2874" s="117"/>
      <c r="Q2874" s="118"/>
      <c r="R2874" s="119" t="str">
        <f t="shared" si="908"/>
        <v/>
      </c>
      <c r="S2874" s="133">
        <f>IFERROR(IF(M2874&lt;=0.005,IF(F2874="",L2874,0),IF(F2874&lt;&gt;"",0,IF(P2874="",0,IF(P2874="H",0,IF(Q2874&lt;Veriler!$G$2,L2874*Veriler!$G$2,L2874*Q2874)))))," ")</f>
        <v>0</v>
      </c>
      <c r="T2874" s="133">
        <f>IF(Veriler!T2874&lt;=0.1, S2874, IF(AND(Veriler!T2874&gt;0.1, F2874="", P2874="E"), IF(Q2874&gt;Veriler!$G$2, Q2874*S2874, IF(Q2874&lt;Veriler!$G$2, Veriler!$G$2*S2874, Q2874*S2874)), 0))</f>
        <v>0</v>
      </c>
      <c r="U2874" s="133" t="str">
        <f t="shared" si="909"/>
        <v xml:space="preserve"> </v>
      </c>
      <c r="V2874" s="134" t="str">
        <f>IFERROR(IF(O2874="%10 sınırı aşılmıştır.",L2874-T2874,IFERROR(IF(F2874="",IF(S2874=1,0,IF(L2874-S2874=0,"",L2874-S2874)),IF(Veriler!M2874="",L2874,IF(L2874*Veriler!M2874=0,"",L2874*Veriler!M2874))),L2874)),0)</f>
        <v/>
      </c>
      <c r="W2874" s="146"/>
      <c r="X2874" s="146"/>
      <c r="Y2874" s="146"/>
    </row>
    <row r="2875" spans="1:25" s="99" customFormat="1" ht="54.75" customHeight="1" x14ac:dyDescent="0.25">
      <c r="A2875" s="96">
        <f t="shared" si="910"/>
        <v>2120</v>
      </c>
      <c r="B2875" s="175"/>
      <c r="C2875" s="176"/>
      <c r="D2875" s="113"/>
      <c r="E2875" s="115"/>
      <c r="F2875" s="174"/>
      <c r="G2875" s="114" t="str">
        <f t="shared" si="905"/>
        <v/>
      </c>
      <c r="H2875" s="115"/>
      <c r="I2875" s="115"/>
      <c r="J2875" s="115"/>
      <c r="K2875" s="115"/>
      <c r="L2875" s="133" t="str">
        <f t="shared" si="906"/>
        <v/>
      </c>
      <c r="M2875" s="116" t="str">
        <f>IF(L2875="", "", L2875/Veriler!$X$1)</f>
        <v/>
      </c>
      <c r="N2875" s="116" t="str">
        <f>IF(F2875&lt;&gt;"", "İthal Girdi", IF(Veriler!T2875="", "", IF(Veriler!S2875="H", "%0,5 üzerindedir", IF(Veriler!T2875&gt;0.1, "%10 sınırı aşılmıştır.", "Uygun"))))</f>
        <v>%0,5 üzerindedir</v>
      </c>
      <c r="O2875" s="116" t="str">
        <f t="shared" si="907"/>
        <v xml:space="preserve"> </v>
      </c>
      <c r="P2875" s="117"/>
      <c r="Q2875" s="118"/>
      <c r="R2875" s="119" t="str">
        <f t="shared" si="908"/>
        <v/>
      </c>
      <c r="S2875" s="133">
        <f>IFERROR(IF(M2875&lt;=0.005,IF(F2875="",L2875,0),IF(F2875&lt;&gt;"",0,IF(P2875="",0,IF(P2875="H",0,IF(Q2875&lt;Veriler!$G$2,L2875*Veriler!$G$2,L2875*Q2875)))))," ")</f>
        <v>0</v>
      </c>
      <c r="T2875" s="133">
        <f>IF(Veriler!T2875&lt;=0.1, S2875, IF(AND(Veriler!T2875&gt;0.1, F2875="", P2875="E"), IF(Q2875&gt;Veriler!$G$2, Q2875*S2875, IF(Q2875&lt;Veriler!$G$2, Veriler!$G$2*S2875, Q2875*S2875)), 0))</f>
        <v>0</v>
      </c>
      <c r="U2875" s="133" t="str">
        <f t="shared" si="909"/>
        <v xml:space="preserve"> </v>
      </c>
      <c r="V2875" s="134" t="str">
        <f>IFERROR(IF(O2875="%10 sınırı aşılmıştır.",L2875-T2875,IFERROR(IF(F2875="",IF(S2875=1,0,IF(L2875-S2875=0,"",L2875-S2875)),IF(Veriler!M2875="",L2875,IF(L2875*Veriler!M2875=0,"",L2875*Veriler!M2875))),L2875)),0)</f>
        <v/>
      </c>
      <c r="W2875" s="146"/>
      <c r="X2875" s="146"/>
      <c r="Y2875" s="146"/>
    </row>
    <row r="2876" spans="1:25" s="99" customFormat="1" ht="54.75" customHeight="1" x14ac:dyDescent="0.25">
      <c r="A2876" s="96">
        <f t="shared" si="910"/>
        <v>2121</v>
      </c>
      <c r="B2876" s="175"/>
      <c r="C2876" s="176"/>
      <c r="D2876" s="113"/>
      <c r="E2876" s="115"/>
      <c r="F2876" s="174"/>
      <c r="G2876" s="114" t="str">
        <f t="shared" si="905"/>
        <v/>
      </c>
      <c r="H2876" s="115"/>
      <c r="I2876" s="115"/>
      <c r="J2876" s="115"/>
      <c r="K2876" s="115"/>
      <c r="L2876" s="133" t="str">
        <f t="shared" si="906"/>
        <v/>
      </c>
      <c r="M2876" s="116" t="str">
        <f>IF(L2876="", "", L2876/Veriler!$X$1)</f>
        <v/>
      </c>
      <c r="N2876" s="116" t="str">
        <f>IF(F2876&lt;&gt;"", "İthal Girdi", IF(Veriler!T2876="", "", IF(Veriler!S2876="H", "%0,5 üzerindedir", IF(Veriler!T2876&gt;0.1, "%10 sınırı aşılmıştır.", "Uygun"))))</f>
        <v>%0,5 üzerindedir</v>
      </c>
      <c r="O2876" s="116" t="str">
        <f t="shared" si="907"/>
        <v xml:space="preserve"> </v>
      </c>
      <c r="P2876" s="117"/>
      <c r="Q2876" s="118"/>
      <c r="R2876" s="119" t="str">
        <f t="shared" si="908"/>
        <v/>
      </c>
      <c r="S2876" s="133">
        <f>IFERROR(IF(M2876&lt;=0.005,IF(F2876="",L2876,0),IF(F2876&lt;&gt;"",0,IF(P2876="",0,IF(P2876="H",0,IF(Q2876&lt;Veriler!$G$2,L2876*Veriler!$G$2,L2876*Q2876)))))," ")</f>
        <v>0</v>
      </c>
      <c r="T2876" s="133">
        <f>IF(Veriler!T2876&lt;=0.1, S2876, IF(AND(Veriler!T2876&gt;0.1, F2876="", P2876="E"), IF(Q2876&gt;Veriler!$G$2, Q2876*S2876, IF(Q2876&lt;Veriler!$G$2, Veriler!$G$2*S2876, Q2876*S2876)), 0))</f>
        <v>0</v>
      </c>
      <c r="U2876" s="133" t="str">
        <f t="shared" si="909"/>
        <v xml:space="preserve"> </v>
      </c>
      <c r="V2876" s="134" t="str">
        <f>IFERROR(IF(O2876="%10 sınırı aşılmıştır.",L2876-T2876,IFERROR(IF(F2876="",IF(S2876=1,0,IF(L2876-S2876=0,"",L2876-S2876)),IF(Veriler!M2876="",L2876,IF(L2876*Veriler!M2876=0,"",L2876*Veriler!M2876))),L2876)),0)</f>
        <v/>
      </c>
      <c r="W2876" s="146"/>
      <c r="X2876" s="146"/>
      <c r="Y2876" s="146"/>
    </row>
    <row r="2877" spans="1:25" s="99" customFormat="1" ht="54.75" customHeight="1" x14ac:dyDescent="0.25">
      <c r="A2877" s="96">
        <f t="shared" si="910"/>
        <v>2122</v>
      </c>
      <c r="B2877" s="175"/>
      <c r="C2877" s="176"/>
      <c r="D2877" s="113"/>
      <c r="E2877" s="115"/>
      <c r="F2877" s="174"/>
      <c r="G2877" s="114" t="str">
        <f t="shared" si="905"/>
        <v/>
      </c>
      <c r="H2877" s="115"/>
      <c r="I2877" s="115"/>
      <c r="J2877" s="115"/>
      <c r="K2877" s="115"/>
      <c r="L2877" s="133" t="str">
        <f t="shared" si="906"/>
        <v/>
      </c>
      <c r="M2877" s="116" t="str">
        <f>IF(L2877="", "", L2877/Veriler!$X$1)</f>
        <v/>
      </c>
      <c r="N2877" s="116" t="str">
        <f>IF(F2877&lt;&gt;"", "İthal Girdi", IF(Veriler!T2877="", "", IF(Veriler!S2877="H", "%0,5 üzerindedir", IF(Veriler!T2877&gt;0.1, "%10 sınırı aşılmıştır.", "Uygun"))))</f>
        <v>%0,5 üzerindedir</v>
      </c>
      <c r="O2877" s="116" t="str">
        <f t="shared" si="907"/>
        <v xml:space="preserve"> </v>
      </c>
      <c r="P2877" s="117"/>
      <c r="Q2877" s="118"/>
      <c r="R2877" s="119" t="str">
        <f t="shared" si="908"/>
        <v/>
      </c>
      <c r="S2877" s="133">
        <f>IFERROR(IF(M2877&lt;=0.005,IF(F2877="",L2877,0),IF(F2877&lt;&gt;"",0,IF(P2877="",0,IF(P2877="H",0,IF(Q2877&lt;Veriler!$G$2,L2877*Veriler!$G$2,L2877*Q2877)))))," ")</f>
        <v>0</v>
      </c>
      <c r="T2877" s="133">
        <f>IF(Veriler!T2877&lt;=0.1, S2877, IF(AND(Veriler!T2877&gt;0.1, F2877="", P2877="E"), IF(Q2877&gt;Veriler!$G$2, Q2877*S2877, IF(Q2877&lt;Veriler!$G$2, Veriler!$G$2*S2877, Q2877*S2877)), 0))</f>
        <v>0</v>
      </c>
      <c r="U2877" s="133" t="str">
        <f t="shared" si="909"/>
        <v xml:space="preserve"> </v>
      </c>
      <c r="V2877" s="134" t="str">
        <f>IFERROR(IF(O2877="%10 sınırı aşılmıştır.",L2877-T2877,IFERROR(IF(F2877="",IF(S2877=1,0,IF(L2877-S2877=0,"",L2877-S2877)),IF(Veriler!M2877="",L2877,IF(L2877*Veriler!M2877=0,"",L2877*Veriler!M2877))),L2877)),0)</f>
        <v/>
      </c>
      <c r="W2877" s="146"/>
      <c r="X2877" s="146"/>
      <c r="Y2877" s="146"/>
    </row>
    <row r="2878" spans="1:25" s="99" customFormat="1" ht="54.75" customHeight="1" x14ac:dyDescent="0.25">
      <c r="A2878" s="96">
        <f t="shared" si="910"/>
        <v>2123</v>
      </c>
      <c r="B2878" s="175"/>
      <c r="C2878" s="176"/>
      <c r="D2878" s="113"/>
      <c r="E2878" s="115"/>
      <c r="F2878" s="174"/>
      <c r="G2878" s="114" t="str">
        <f t="shared" si="905"/>
        <v/>
      </c>
      <c r="H2878" s="115"/>
      <c r="I2878" s="115"/>
      <c r="J2878" s="115"/>
      <c r="K2878" s="115"/>
      <c r="L2878" s="133" t="str">
        <f t="shared" si="906"/>
        <v/>
      </c>
      <c r="M2878" s="116" t="str">
        <f>IF(L2878="", "", L2878/Veriler!$X$1)</f>
        <v/>
      </c>
      <c r="N2878" s="116" t="str">
        <f>IF(F2878&lt;&gt;"", "İthal Girdi", IF(Veriler!T2878="", "", IF(Veriler!S2878="H", "%0,5 üzerindedir", IF(Veriler!T2878&gt;0.1, "%10 sınırı aşılmıştır.", "Uygun"))))</f>
        <v>%0,5 üzerindedir</v>
      </c>
      <c r="O2878" s="116" t="str">
        <f t="shared" si="907"/>
        <v xml:space="preserve"> </v>
      </c>
      <c r="P2878" s="117"/>
      <c r="Q2878" s="118"/>
      <c r="R2878" s="119" t="str">
        <f t="shared" si="908"/>
        <v/>
      </c>
      <c r="S2878" s="133">
        <f>IFERROR(IF(M2878&lt;=0.005,IF(F2878="",L2878,0),IF(F2878&lt;&gt;"",0,IF(P2878="",0,IF(P2878="H",0,IF(Q2878&lt;Veriler!$G$2,L2878*Veriler!$G$2,L2878*Q2878)))))," ")</f>
        <v>0</v>
      </c>
      <c r="T2878" s="133">
        <f>IF(Veriler!T2878&lt;=0.1, S2878, IF(AND(Veriler!T2878&gt;0.1, F2878="", P2878="E"), IF(Q2878&gt;Veriler!$G$2, Q2878*S2878, IF(Q2878&lt;Veriler!$G$2, Veriler!$G$2*S2878, Q2878*S2878)), 0))</f>
        <v>0</v>
      </c>
      <c r="U2878" s="133" t="str">
        <f t="shared" si="909"/>
        <v xml:space="preserve"> </v>
      </c>
      <c r="V2878" s="134" t="str">
        <f>IFERROR(IF(O2878="%10 sınırı aşılmıştır.",L2878-T2878,IFERROR(IF(F2878="",IF(S2878=1,0,IF(L2878-S2878=0,"",L2878-S2878)),IF(Veriler!M2878="",L2878,IF(L2878*Veriler!M2878=0,"",L2878*Veriler!M2878))),L2878)),0)</f>
        <v/>
      </c>
      <c r="W2878" s="146"/>
      <c r="X2878" s="146"/>
      <c r="Y2878" s="146"/>
    </row>
    <row r="2879" spans="1:25" s="99" customFormat="1" ht="54.75" customHeight="1" x14ac:dyDescent="0.25">
      <c r="A2879" s="96">
        <f t="shared" si="910"/>
        <v>2124</v>
      </c>
      <c r="B2879" s="175"/>
      <c r="C2879" s="176"/>
      <c r="D2879" s="113"/>
      <c r="E2879" s="115"/>
      <c r="F2879" s="174"/>
      <c r="G2879" s="114" t="str">
        <f t="shared" si="905"/>
        <v/>
      </c>
      <c r="H2879" s="115"/>
      <c r="I2879" s="115"/>
      <c r="J2879" s="115"/>
      <c r="K2879" s="115"/>
      <c r="L2879" s="133" t="str">
        <f t="shared" si="906"/>
        <v/>
      </c>
      <c r="M2879" s="116" t="str">
        <f>IF(L2879="", "", L2879/Veriler!$X$1)</f>
        <v/>
      </c>
      <c r="N2879" s="116" t="str">
        <f>IF(F2879&lt;&gt;"", "İthal Girdi", IF(Veriler!T2879="", "", IF(Veriler!S2879="H", "%0,5 üzerindedir", IF(Veriler!T2879&gt;0.1, "%10 sınırı aşılmıştır.", "Uygun"))))</f>
        <v>%0,5 üzerindedir</v>
      </c>
      <c r="O2879" s="116" t="str">
        <f t="shared" si="907"/>
        <v xml:space="preserve"> </v>
      </c>
      <c r="P2879" s="117"/>
      <c r="Q2879" s="118"/>
      <c r="R2879" s="119" t="str">
        <f t="shared" si="908"/>
        <v/>
      </c>
      <c r="S2879" s="133">
        <f>IFERROR(IF(M2879&lt;=0.005,IF(F2879="",L2879,0),IF(F2879&lt;&gt;"",0,IF(P2879="",0,IF(P2879="H",0,IF(Q2879&lt;Veriler!$G$2,L2879*Veriler!$G$2,L2879*Q2879)))))," ")</f>
        <v>0</v>
      </c>
      <c r="T2879" s="133">
        <f>IF(Veriler!T2879&lt;=0.1, S2879, IF(AND(Veriler!T2879&gt;0.1, F2879="", P2879="E"), IF(Q2879&gt;Veriler!$G$2, Q2879*S2879, IF(Q2879&lt;Veriler!$G$2, Veriler!$G$2*S2879, Q2879*S2879)), 0))</f>
        <v>0</v>
      </c>
      <c r="U2879" s="133" t="str">
        <f t="shared" si="909"/>
        <v xml:space="preserve"> </v>
      </c>
      <c r="V2879" s="134" t="str">
        <f>IFERROR(IF(O2879="%10 sınırı aşılmıştır.",L2879-T2879,IFERROR(IF(F2879="",IF(S2879=1,0,IF(L2879-S2879=0,"",L2879-S2879)),IF(Veriler!M2879="",L2879,IF(L2879*Veriler!M2879=0,"",L2879*Veriler!M2879))),L2879)),0)</f>
        <v/>
      </c>
      <c r="W2879" s="146"/>
      <c r="X2879" s="146"/>
      <c r="Y2879" s="146"/>
    </row>
    <row r="2880" spans="1:25" s="99" customFormat="1" ht="54.75" customHeight="1" x14ac:dyDescent="0.25">
      <c r="A2880" s="96">
        <f t="shared" si="910"/>
        <v>2125</v>
      </c>
      <c r="B2880" s="175"/>
      <c r="C2880" s="176"/>
      <c r="D2880" s="113"/>
      <c r="E2880" s="115"/>
      <c r="F2880" s="174"/>
      <c r="G2880" s="114" t="str">
        <f t="shared" si="905"/>
        <v/>
      </c>
      <c r="H2880" s="115"/>
      <c r="I2880" s="115"/>
      <c r="J2880" s="115"/>
      <c r="K2880" s="115"/>
      <c r="L2880" s="133" t="str">
        <f t="shared" si="906"/>
        <v/>
      </c>
      <c r="M2880" s="116" t="str">
        <f>IF(L2880="", "", L2880/Veriler!$X$1)</f>
        <v/>
      </c>
      <c r="N2880" s="116" t="str">
        <f>IF(F2880&lt;&gt;"", "İthal Girdi", IF(Veriler!T2880="", "", IF(Veriler!S2880="H", "%0,5 üzerindedir", IF(Veriler!T2880&gt;0.1, "%10 sınırı aşılmıştır.", "Uygun"))))</f>
        <v>%0,5 üzerindedir</v>
      </c>
      <c r="O2880" s="116" t="str">
        <f t="shared" si="907"/>
        <v xml:space="preserve"> </v>
      </c>
      <c r="P2880" s="117"/>
      <c r="Q2880" s="118"/>
      <c r="R2880" s="119" t="str">
        <f t="shared" si="908"/>
        <v/>
      </c>
      <c r="S2880" s="133">
        <f>IFERROR(IF(M2880&lt;=0.005,IF(F2880="",L2880,0),IF(F2880&lt;&gt;"",0,IF(P2880="",0,IF(P2880="H",0,IF(Q2880&lt;Veriler!$G$2,L2880*Veriler!$G$2,L2880*Q2880)))))," ")</f>
        <v>0</v>
      </c>
      <c r="T2880" s="133">
        <f>IF(Veriler!T2880&lt;=0.1, S2880, IF(AND(Veriler!T2880&gt;0.1, F2880="", P2880="E"), IF(Q2880&gt;Veriler!$G$2, Q2880*S2880, IF(Q2880&lt;Veriler!$G$2, Veriler!$G$2*S2880, Q2880*S2880)), 0))</f>
        <v>0</v>
      </c>
      <c r="U2880" s="133" t="str">
        <f t="shared" si="909"/>
        <v xml:space="preserve"> </v>
      </c>
      <c r="V2880" s="134" t="str">
        <f>IFERROR(IF(O2880="%10 sınırı aşılmıştır.",L2880-T2880,IFERROR(IF(F2880="",IF(S2880=1,0,IF(L2880-S2880=0,"",L2880-S2880)),IF(Veriler!M2880="",L2880,IF(L2880*Veriler!M2880=0,"",L2880*Veriler!M2880))),L2880)),0)</f>
        <v/>
      </c>
      <c r="W2880" s="146"/>
      <c r="X2880" s="146"/>
      <c r="Y2880" s="146"/>
    </row>
    <row r="2881" spans="1:25" s="99" customFormat="1" ht="54.75" customHeight="1" x14ac:dyDescent="0.25">
      <c r="A2881" s="96">
        <f t="shared" si="910"/>
        <v>2126</v>
      </c>
      <c r="B2881" s="175"/>
      <c r="C2881" s="176"/>
      <c r="D2881" s="113"/>
      <c r="E2881" s="115"/>
      <c r="F2881" s="174"/>
      <c r="G2881" s="114" t="str">
        <f t="shared" si="905"/>
        <v/>
      </c>
      <c r="H2881" s="115"/>
      <c r="I2881" s="115"/>
      <c r="J2881" s="115"/>
      <c r="K2881" s="115"/>
      <c r="L2881" s="133" t="str">
        <f t="shared" si="906"/>
        <v/>
      </c>
      <c r="M2881" s="116" t="str">
        <f>IF(L2881="", "", L2881/Veriler!$X$1)</f>
        <v/>
      </c>
      <c r="N2881" s="116" t="str">
        <f>IF(F2881&lt;&gt;"", "İthal Girdi", IF(Veriler!T2881="", "", IF(Veriler!S2881="H", "%0,5 üzerindedir", IF(Veriler!T2881&gt;0.1, "%10 sınırı aşılmıştır.", "Uygun"))))</f>
        <v>%0,5 üzerindedir</v>
      </c>
      <c r="O2881" s="116" t="str">
        <f t="shared" si="907"/>
        <v xml:space="preserve"> </v>
      </c>
      <c r="P2881" s="117"/>
      <c r="Q2881" s="118"/>
      <c r="R2881" s="119" t="str">
        <f t="shared" si="908"/>
        <v/>
      </c>
      <c r="S2881" s="133">
        <f>IFERROR(IF(M2881&lt;=0.005,IF(F2881="",L2881,0),IF(F2881&lt;&gt;"",0,IF(P2881="",0,IF(P2881="H",0,IF(Q2881&lt;Veriler!$G$2,L2881*Veriler!$G$2,L2881*Q2881)))))," ")</f>
        <v>0</v>
      </c>
      <c r="T2881" s="133">
        <f>IF(Veriler!T2881&lt;=0.1, S2881, IF(AND(Veriler!T2881&gt;0.1, F2881="", P2881="E"), IF(Q2881&gt;Veriler!$G$2, Q2881*S2881, IF(Q2881&lt;Veriler!$G$2, Veriler!$G$2*S2881, Q2881*S2881)), 0))</f>
        <v>0</v>
      </c>
      <c r="U2881" s="133" t="str">
        <f t="shared" si="909"/>
        <v xml:space="preserve"> </v>
      </c>
      <c r="V2881" s="134" t="str">
        <f>IFERROR(IF(O2881="%10 sınırı aşılmıştır.",L2881-T2881,IFERROR(IF(F2881="",IF(S2881=1,0,IF(L2881-S2881=0,"",L2881-S2881)),IF(Veriler!M2881="",L2881,IF(L2881*Veriler!M2881=0,"",L2881*Veriler!M2881))),L2881)),0)</f>
        <v/>
      </c>
      <c r="W2881" s="146"/>
      <c r="X2881" s="146"/>
      <c r="Y2881" s="146"/>
    </row>
    <row r="2882" spans="1:25" s="99" customFormat="1" ht="54.75" customHeight="1" x14ac:dyDescent="0.25">
      <c r="A2882" s="96">
        <f t="shared" si="910"/>
        <v>2127</v>
      </c>
      <c r="B2882" s="175"/>
      <c r="C2882" s="176"/>
      <c r="D2882" s="113"/>
      <c r="E2882" s="115"/>
      <c r="F2882" s="174"/>
      <c r="G2882" s="114" t="str">
        <f t="shared" si="905"/>
        <v/>
      </c>
      <c r="H2882" s="115"/>
      <c r="I2882" s="115"/>
      <c r="J2882" s="115"/>
      <c r="K2882" s="115"/>
      <c r="L2882" s="133" t="str">
        <f t="shared" si="906"/>
        <v/>
      </c>
      <c r="M2882" s="116" t="str">
        <f>IF(L2882="", "", L2882/Veriler!$X$1)</f>
        <v/>
      </c>
      <c r="N2882" s="116" t="str">
        <f>IF(F2882&lt;&gt;"", "İthal Girdi", IF(Veriler!T2882="", "", IF(Veriler!S2882="H", "%0,5 üzerindedir", IF(Veriler!T2882&gt;0.1, "%10 sınırı aşılmıştır.", "Uygun"))))</f>
        <v>%0,5 üzerindedir</v>
      </c>
      <c r="O2882" s="116" t="str">
        <f t="shared" si="907"/>
        <v xml:space="preserve"> </v>
      </c>
      <c r="P2882" s="117"/>
      <c r="Q2882" s="118"/>
      <c r="R2882" s="119" t="str">
        <f t="shared" si="908"/>
        <v/>
      </c>
      <c r="S2882" s="133">
        <f>IFERROR(IF(M2882&lt;=0.005,IF(F2882="",L2882,0),IF(F2882&lt;&gt;"",0,IF(P2882="",0,IF(P2882="H",0,IF(Q2882&lt;Veriler!$G$2,L2882*Veriler!$G$2,L2882*Q2882)))))," ")</f>
        <v>0</v>
      </c>
      <c r="T2882" s="133">
        <f>IF(Veriler!T2882&lt;=0.1, S2882, IF(AND(Veriler!T2882&gt;0.1, F2882="", P2882="E"), IF(Q2882&gt;Veriler!$G$2, Q2882*S2882, IF(Q2882&lt;Veriler!$G$2, Veriler!$G$2*S2882, Q2882*S2882)), 0))</f>
        <v>0</v>
      </c>
      <c r="U2882" s="133" t="str">
        <f t="shared" si="909"/>
        <v xml:space="preserve"> </v>
      </c>
      <c r="V2882" s="134" t="str">
        <f>IFERROR(IF(O2882="%10 sınırı aşılmıştır.",L2882-T2882,IFERROR(IF(F2882="",IF(S2882=1,0,IF(L2882-S2882=0,"",L2882-S2882)),IF(Veriler!M2882="",L2882,IF(L2882*Veriler!M2882=0,"",L2882*Veriler!M2882))),L2882)),0)</f>
        <v/>
      </c>
      <c r="W2882" s="146"/>
      <c r="X2882" s="146"/>
      <c r="Y2882" s="146"/>
    </row>
    <row r="2883" spans="1:25" s="99" customFormat="1" ht="54.75" customHeight="1" x14ac:dyDescent="0.25">
      <c r="A2883" s="96">
        <f t="shared" si="910"/>
        <v>2128</v>
      </c>
      <c r="B2883" s="175"/>
      <c r="C2883" s="176"/>
      <c r="D2883" s="113"/>
      <c r="E2883" s="115"/>
      <c r="F2883" s="174"/>
      <c r="G2883" s="114" t="str">
        <f t="shared" si="905"/>
        <v/>
      </c>
      <c r="H2883" s="115"/>
      <c r="I2883" s="115"/>
      <c r="J2883" s="115"/>
      <c r="K2883" s="115"/>
      <c r="L2883" s="133" t="str">
        <f t="shared" si="906"/>
        <v/>
      </c>
      <c r="M2883" s="116" t="str">
        <f>IF(L2883="", "", L2883/Veriler!$X$1)</f>
        <v/>
      </c>
      <c r="N2883" s="116" t="str">
        <f>IF(F2883&lt;&gt;"", "İthal Girdi", IF(Veriler!T2883="", "", IF(Veriler!S2883="H", "%0,5 üzerindedir", IF(Veriler!T2883&gt;0.1, "%10 sınırı aşılmıştır.", "Uygun"))))</f>
        <v>%0,5 üzerindedir</v>
      </c>
      <c r="O2883" s="116" t="str">
        <f t="shared" si="907"/>
        <v xml:space="preserve"> </v>
      </c>
      <c r="P2883" s="117"/>
      <c r="Q2883" s="118"/>
      <c r="R2883" s="119" t="str">
        <f t="shared" si="908"/>
        <v/>
      </c>
      <c r="S2883" s="133">
        <f>IFERROR(IF(M2883&lt;=0.005,IF(F2883="",L2883,0),IF(F2883&lt;&gt;"",0,IF(P2883="",0,IF(P2883="H",0,IF(Q2883&lt;Veriler!$G$2,L2883*Veriler!$G$2,L2883*Q2883)))))," ")</f>
        <v>0</v>
      </c>
      <c r="T2883" s="133">
        <f>IF(Veriler!T2883&lt;=0.1, S2883, IF(AND(Veriler!T2883&gt;0.1, F2883="", P2883="E"), IF(Q2883&gt;Veriler!$G$2, Q2883*S2883, IF(Q2883&lt;Veriler!$G$2, Veriler!$G$2*S2883, Q2883*S2883)), 0))</f>
        <v>0</v>
      </c>
      <c r="U2883" s="133" t="str">
        <f t="shared" si="909"/>
        <v xml:space="preserve"> </v>
      </c>
      <c r="V2883" s="134" t="str">
        <f>IFERROR(IF(O2883="%10 sınırı aşılmıştır.",L2883-T2883,IFERROR(IF(F2883="",IF(S2883=1,0,IF(L2883-S2883=0,"",L2883-S2883)),IF(Veriler!M2883="",L2883,IF(L2883*Veriler!M2883=0,"",L2883*Veriler!M2883))),L2883)),0)</f>
        <v/>
      </c>
      <c r="W2883" s="146"/>
      <c r="X2883" s="146"/>
      <c r="Y2883" s="146"/>
    </row>
    <row r="2884" spans="1:25" s="99" customFormat="1" ht="24" customHeight="1" x14ac:dyDescent="0.25">
      <c r="A2884" s="103"/>
      <c r="B2884" s="104"/>
      <c r="C2884" s="104"/>
      <c r="D2884" s="104"/>
      <c r="E2884" s="103"/>
      <c r="F2884" s="135"/>
      <c r="G2884" s="157"/>
      <c r="H2884" s="103"/>
      <c r="I2884" s="103"/>
      <c r="J2884" s="103"/>
      <c r="K2884" s="103"/>
      <c r="L2884" s="136">
        <f>SUM(L2855:L2868,L2870:L2883)</f>
        <v>0</v>
      </c>
      <c r="M2884" s="158"/>
      <c r="N2884" s="158"/>
      <c r="O2884" s="158"/>
      <c r="P2884" s="105"/>
      <c r="Q2884" s="106"/>
      <c r="R2884" s="159"/>
      <c r="S2884" s="160"/>
      <c r="T2884" s="160"/>
      <c r="U2884" s="160"/>
      <c r="V2884" s="160"/>
      <c r="W2884" s="146"/>
      <c r="X2884" s="146"/>
      <c r="Y2884" s="146"/>
    </row>
    <row r="2885" spans="1:25" s="99" customFormat="1" ht="31.5" customHeight="1" x14ac:dyDescent="0.25">
      <c r="A2885" s="103"/>
      <c r="B2885" s="104"/>
      <c r="C2885" s="104"/>
      <c r="D2885" s="104"/>
      <c r="E2885" s="103"/>
      <c r="F2885" s="135"/>
      <c r="G2885" s="157"/>
      <c r="H2885" s="103"/>
      <c r="I2885" s="103"/>
      <c r="J2885" s="103"/>
      <c r="K2885" s="103"/>
      <c r="L2885" s="161"/>
      <c r="M2885" s="158"/>
      <c r="N2885" s="158"/>
      <c r="O2885" s="158"/>
      <c r="P2885" s="105"/>
      <c r="Q2885" s="106"/>
      <c r="R2885" s="159"/>
      <c r="S2885" s="162" t="s">
        <v>57</v>
      </c>
      <c r="T2885" s="162" t="s">
        <v>57</v>
      </c>
      <c r="U2885" s="162" t="s">
        <v>57</v>
      </c>
      <c r="V2885" s="163" t="s">
        <v>58</v>
      </c>
      <c r="W2885" s="146"/>
      <c r="X2885" s="146"/>
      <c r="Y2885" s="146"/>
    </row>
    <row r="2886" spans="1:25" s="99" customFormat="1" ht="58.5" customHeight="1" x14ac:dyDescent="0.25">
      <c r="A2886" s="185" t="s">
        <v>59</v>
      </c>
      <c r="B2886" s="180"/>
      <c r="C2886" s="180"/>
      <c r="D2886" s="180"/>
      <c r="E2886" s="180"/>
      <c r="F2886" s="180"/>
      <c r="G2886" s="180"/>
      <c r="H2886" s="180"/>
      <c r="I2886" s="180"/>
      <c r="J2886" s="180"/>
      <c r="K2886" s="180"/>
      <c r="L2886" s="180"/>
      <c r="M2886" s="180"/>
      <c r="N2886" s="180"/>
      <c r="O2886" s="180"/>
      <c r="P2886" s="180"/>
      <c r="Q2886" s="180"/>
      <c r="R2886" s="176"/>
      <c r="S2886" s="137">
        <f>SUM(S2848,S2855:S2868,S2870:S2883)</f>
        <v>0</v>
      </c>
      <c r="T2886" s="137" t="str">
        <f>IF(SUM(T2855:T2868,T2870:T2883)=0," ",SUM(T2855:T2868,T2870:T2883))</f>
        <v xml:space="preserve"> </v>
      </c>
      <c r="U2886" s="137" t="str">
        <f>IF(SUM(U2855:U2868,U2870:U2883)=0," ",SUM(U2855:U2868,U2870:U2883))</f>
        <v xml:space="preserve"> </v>
      </c>
      <c r="V2886" s="137" t="str">
        <f>IF(SUM(V2855:V2868,V2870:V2883)=0," ",SUM(V2855:V2868,V2870:V2883))</f>
        <v xml:space="preserve"> </v>
      </c>
      <c r="W2886" s="146"/>
      <c r="X2886" s="164">
        <f>SUM(U2855:U2868,U2870:U2883)</f>
        <v>0</v>
      </c>
      <c r="Y2886" s="164">
        <f>SUM(V2855:V2868,V2870:V2883)</f>
        <v>0</v>
      </c>
    </row>
    <row r="2887" spans="1:25" x14ac:dyDescent="0.3">
      <c r="A2887" s="34"/>
      <c r="G2887" s="146"/>
      <c r="L2887" s="146"/>
      <c r="M2887" s="146"/>
      <c r="N2887" s="146"/>
      <c r="O2887" s="146"/>
      <c r="R2887" s="146"/>
      <c r="S2887" s="146"/>
      <c r="T2887" s="146"/>
      <c r="U2887" s="146"/>
      <c r="V2887" s="146"/>
      <c r="W2887" s="146"/>
      <c r="X2887" s="146"/>
      <c r="Y2887" s="146"/>
    </row>
    <row r="2888" spans="1:25" x14ac:dyDescent="0.3">
      <c r="A2888" s="186" t="s">
        <v>60</v>
      </c>
      <c r="B2888" s="187"/>
      <c r="C2888" s="187"/>
      <c r="D2888" s="187"/>
      <c r="E2888" s="187"/>
      <c r="F2888" s="187"/>
      <c r="G2888" s="187"/>
      <c r="H2888" s="187"/>
      <c r="I2888" s="187"/>
      <c r="J2888" s="187"/>
      <c r="K2888" s="187"/>
      <c r="L2888" s="187"/>
      <c r="M2888" s="187"/>
      <c r="N2888" s="187"/>
      <c r="O2888" s="187"/>
      <c r="P2888" s="187"/>
      <c r="Q2888" s="187"/>
      <c r="R2888" s="187"/>
      <c r="S2888" s="187"/>
      <c r="T2888" s="187"/>
      <c r="U2888" s="187"/>
      <c r="V2888" s="187"/>
      <c r="W2888" s="146"/>
      <c r="X2888" s="146"/>
      <c r="Y2888" s="146"/>
    </row>
    <row r="2889" spans="1:25" s="99" customFormat="1" ht="41.25" customHeight="1" x14ac:dyDescent="0.25">
      <c r="A2889" s="189" t="s">
        <v>38</v>
      </c>
      <c r="B2889" s="180"/>
      <c r="C2889" s="180"/>
      <c r="D2889" s="180"/>
      <c r="E2889" s="180"/>
      <c r="F2889" s="180"/>
      <c r="G2889" s="180"/>
      <c r="H2889" s="180"/>
      <c r="I2889" s="180"/>
      <c r="J2889" s="180"/>
      <c r="K2889" s="180"/>
      <c r="L2889" s="180"/>
      <c r="M2889" s="180"/>
      <c r="N2889" s="180"/>
      <c r="O2889" s="180"/>
      <c r="P2889" s="180"/>
      <c r="Q2889" s="180"/>
      <c r="R2889" s="180"/>
      <c r="S2889" s="180"/>
      <c r="T2889" s="180"/>
      <c r="U2889" s="180"/>
      <c r="V2889" s="176"/>
      <c r="W2889" s="146"/>
      <c r="X2889" s="146"/>
      <c r="Y2889" s="146"/>
    </row>
    <row r="2890" spans="1:25" s="100" customFormat="1" ht="35.25" customHeight="1" x14ac:dyDescent="0.25">
      <c r="A2890" s="179" t="s">
        <v>39</v>
      </c>
      <c r="B2890" s="180"/>
      <c r="C2890" s="180"/>
      <c r="D2890" s="180"/>
      <c r="E2890" s="180"/>
      <c r="F2890" s="180"/>
      <c r="G2890" s="180"/>
      <c r="H2890" s="180"/>
      <c r="I2890" s="180"/>
      <c r="J2890" s="180"/>
      <c r="K2890" s="180"/>
      <c r="L2890" s="180"/>
      <c r="M2890" s="180"/>
      <c r="N2890" s="180"/>
      <c r="O2890" s="180"/>
      <c r="P2890" s="180"/>
      <c r="Q2890" s="180"/>
      <c r="R2890" s="176"/>
      <c r="S2890" s="147"/>
      <c r="T2890" s="148"/>
      <c r="U2890" s="149" t="s">
        <v>40</v>
      </c>
      <c r="V2890" s="150">
        <f>V2852+1</f>
        <v>77</v>
      </c>
      <c r="W2890" s="146"/>
      <c r="X2890" s="146"/>
      <c r="Y2890" s="146"/>
    </row>
    <row r="2891" spans="1:25" s="99" customFormat="1" ht="81" customHeight="1" x14ac:dyDescent="0.25">
      <c r="A2891" s="110" t="s">
        <v>3</v>
      </c>
      <c r="B2891" s="188" t="s">
        <v>41</v>
      </c>
      <c r="C2891" s="176"/>
      <c r="D2891" s="111" t="s">
        <v>42</v>
      </c>
      <c r="E2891" s="110" t="s">
        <v>324</v>
      </c>
      <c r="F2891" s="111" t="s">
        <v>325</v>
      </c>
      <c r="G2891" s="151" t="s">
        <v>43</v>
      </c>
      <c r="H2891" s="110" t="s">
        <v>44</v>
      </c>
      <c r="I2891" s="110" t="s">
        <v>8</v>
      </c>
      <c r="J2891" s="110" t="s">
        <v>45</v>
      </c>
      <c r="K2891" s="110" t="s">
        <v>46</v>
      </c>
      <c r="L2891" s="152" t="s">
        <v>47</v>
      </c>
      <c r="M2891" s="153" t="s">
        <v>48</v>
      </c>
      <c r="N2891" s="154" t="s">
        <v>49</v>
      </c>
      <c r="O2891" s="154" t="s">
        <v>49</v>
      </c>
      <c r="P2891" s="112" t="s">
        <v>50</v>
      </c>
      <c r="Q2891" s="110" t="s">
        <v>51</v>
      </c>
      <c r="R2891" s="155" t="s">
        <v>52</v>
      </c>
      <c r="S2891" s="156" t="s">
        <v>53</v>
      </c>
      <c r="T2891" s="156" t="s">
        <v>54</v>
      </c>
      <c r="U2891" s="152" t="s">
        <v>54</v>
      </c>
      <c r="V2891" s="152" t="s">
        <v>55</v>
      </c>
      <c r="W2891" s="146"/>
      <c r="X2891" s="146"/>
      <c r="Y2891" s="146"/>
    </row>
    <row r="2892" spans="1:25" s="99" customFormat="1" ht="45" customHeight="1" x14ac:dyDescent="0.25">
      <c r="A2892" s="101"/>
      <c r="B2892" s="177" t="s">
        <v>56</v>
      </c>
      <c r="C2892" s="178"/>
      <c r="D2892" s="102"/>
      <c r="E2892" s="170"/>
      <c r="F2892" s="102"/>
      <c r="G2892" s="95"/>
      <c r="H2892" s="102"/>
      <c r="I2892" s="102"/>
      <c r="J2892" s="102"/>
      <c r="K2892" s="102"/>
      <c r="L2892" s="95"/>
      <c r="M2892" s="95"/>
      <c r="N2892" s="95"/>
      <c r="O2892" s="95"/>
      <c r="P2892" s="102"/>
      <c r="Q2892" s="102"/>
      <c r="R2892" s="190"/>
      <c r="S2892" s="184"/>
      <c r="T2892" s="95"/>
      <c r="U2892" s="95"/>
      <c r="V2892" s="95"/>
      <c r="W2892" s="146"/>
      <c r="X2892" s="146"/>
      <c r="Y2892" s="146"/>
    </row>
    <row r="2893" spans="1:25" s="99" customFormat="1" ht="54.75" customHeight="1" x14ac:dyDescent="0.25">
      <c r="A2893" s="96">
        <f>A2883+1</f>
        <v>2129</v>
      </c>
      <c r="B2893" s="181"/>
      <c r="C2893" s="182"/>
      <c r="D2893" s="113"/>
      <c r="E2893" s="115"/>
      <c r="F2893" s="174"/>
      <c r="G2893" s="114" t="str">
        <f t="shared" ref="G2893:G2906" si="911">IF(AND(F2893&lt;&gt;"",V2893&lt;&gt;"",L2893&lt;&gt;0),V2893/L2893,"")</f>
        <v/>
      </c>
      <c r="H2893" s="115"/>
      <c r="I2893" s="115"/>
      <c r="J2893" s="115"/>
      <c r="K2893" s="115"/>
      <c r="L2893" s="133" t="str">
        <f t="shared" ref="L2893:L2906" si="912">IF(AND(H2893&lt;&gt;0, J2893&lt;&gt;0, K2893&lt;&gt;0), H2893*J2893*K2893, "")</f>
        <v/>
      </c>
      <c r="M2893" s="116" t="str">
        <f>IF(L2893="", "", L2893/Veriler!$X$1)</f>
        <v/>
      </c>
      <c r="N2893" s="116" t="str">
        <f>IF(F2893&lt;&gt;"", "İthal Girdi", IF(Veriler!T2893="", "", IF(Veriler!S2893="H", "%0,5 üzerindedir", IF(Veriler!T2893&gt;0.1, "%10 sınırı aşılmıştır.", "Uygun"))))</f>
        <v>%0,5 üzerindedir</v>
      </c>
      <c r="O2893" s="116" t="str">
        <f t="shared" ref="O2893:O2906" si="913">IF(M2893=""," ",N2893)</f>
        <v xml:space="preserve"> </v>
      </c>
      <c r="P2893" s="117"/>
      <c r="Q2893" s="118"/>
      <c r="R2893" s="119" t="str">
        <f t="shared" ref="R2893:R2906" si="914">IFERROR(IF(AND(T2893&lt;&gt;"",L2893&lt;&gt;"",L2893&lt;&gt;0,T2893&lt;&gt;0),T2893/L2893,"")," ")</f>
        <v/>
      </c>
      <c r="S2893" s="133">
        <f>IFERROR(IF(M2893&lt;=0.005,IF(F2893="",L2893,0),IF(F2893&lt;&gt;"",0,IF(P2893="",0,IF(P2893="H",0,IF(Q2893&lt;Veriler!$G$2,L2893*Veriler!$G$2,L2893*Q2893)))))," ")</f>
        <v>0</v>
      </c>
      <c r="T2893" s="133">
        <f>IF(Veriler!T2893&lt;=0.1, S2893, IF(AND(Veriler!T2893&gt;0.1, F2893="", P2893="E"), IF(Q2893&gt;Veriler!$G$2, Q2893*S2893, IF(Q2893&lt;Veriler!$G$2, Veriler!$G$2*S2893, Q2893*S2893)), 0))</f>
        <v>0</v>
      </c>
      <c r="U2893" s="133" t="str">
        <f t="shared" ref="U2893:U2906" si="915">IF(T2893=0," ",T2893)</f>
        <v xml:space="preserve"> </v>
      </c>
      <c r="V2893" s="134" t="str">
        <f>IFERROR(IF(O2893="%10 sınırı aşılmıştır.",L2893-T2893,IFERROR(IF(F2893="",IF(S2893=1,0,IF(L2893-S2893=0,"",L2893-S2893)),IF(Veriler!M2893="",L2893,IF(L2893*Veriler!M2893=0,"",L2893*Veriler!M2893))),L2893)),0)</f>
        <v/>
      </c>
      <c r="W2893" s="146"/>
      <c r="X2893" s="146"/>
      <c r="Y2893" s="146"/>
    </row>
    <row r="2894" spans="1:25" s="99" customFormat="1" ht="54.75" customHeight="1" x14ac:dyDescent="0.25">
      <c r="A2894" s="96">
        <f t="shared" ref="A2894:A2906" si="916">A2893+1</f>
        <v>2130</v>
      </c>
      <c r="B2894" s="175"/>
      <c r="C2894" s="176"/>
      <c r="D2894" s="113"/>
      <c r="E2894" s="115"/>
      <c r="F2894" s="174"/>
      <c r="G2894" s="114" t="str">
        <f t="shared" si="911"/>
        <v/>
      </c>
      <c r="H2894" s="115"/>
      <c r="I2894" s="115"/>
      <c r="J2894" s="115"/>
      <c r="K2894" s="115"/>
      <c r="L2894" s="133" t="str">
        <f t="shared" si="912"/>
        <v/>
      </c>
      <c r="M2894" s="116" t="str">
        <f>IF(L2894="", "", L2894/Veriler!$X$1)</f>
        <v/>
      </c>
      <c r="N2894" s="116" t="str">
        <f>IF(F2894&lt;&gt;"", "İthal Girdi", IF(Veriler!T2894="", "", IF(Veriler!S2894="H", "%0,5 üzerindedir", IF(Veriler!T2894&gt;0.1, "%10 sınırı aşılmıştır.", "Uygun"))))</f>
        <v>%0,5 üzerindedir</v>
      </c>
      <c r="O2894" s="116" t="str">
        <f t="shared" si="913"/>
        <v xml:space="preserve"> </v>
      </c>
      <c r="P2894" s="117"/>
      <c r="Q2894" s="118"/>
      <c r="R2894" s="119" t="str">
        <f t="shared" si="914"/>
        <v/>
      </c>
      <c r="S2894" s="133">
        <f>IFERROR(IF(M2894&lt;=0.005,IF(F2894="",L2894,0),IF(F2894&lt;&gt;"",0,IF(P2894="",0,IF(P2894="H",0,IF(Q2894&lt;Veriler!$G$2,L2894*Veriler!$G$2,L2894*Q2894)))))," ")</f>
        <v>0</v>
      </c>
      <c r="T2894" s="133">
        <f>IF(Veriler!T2894&lt;=0.1, S2894, IF(AND(Veriler!T2894&gt;0.1, F2894="", P2894="E"), IF(Q2894&gt;Veriler!$G$2, Q2894*S2894, IF(Q2894&lt;Veriler!$G$2, Veriler!$G$2*S2894, Q2894*S2894)), 0))</f>
        <v>0</v>
      </c>
      <c r="U2894" s="133" t="str">
        <f t="shared" si="915"/>
        <v xml:space="preserve"> </v>
      </c>
      <c r="V2894" s="134" t="str">
        <f>IFERROR(IF(O2894="%10 sınırı aşılmıştır.",L2894-T2894,IFERROR(IF(F2894="",IF(S2894=1,0,IF(L2894-S2894=0,"",L2894-S2894)),IF(Veriler!M2894="",L2894,IF(L2894*Veriler!M2894=0,"",L2894*Veriler!M2894))),L2894)),0)</f>
        <v/>
      </c>
      <c r="W2894" s="146"/>
      <c r="X2894" s="146"/>
      <c r="Y2894" s="146"/>
    </row>
    <row r="2895" spans="1:25" s="99" customFormat="1" ht="54.75" customHeight="1" x14ac:dyDescent="0.25">
      <c r="A2895" s="96">
        <f t="shared" si="916"/>
        <v>2131</v>
      </c>
      <c r="B2895" s="175"/>
      <c r="C2895" s="176"/>
      <c r="D2895" s="113"/>
      <c r="E2895" s="115"/>
      <c r="F2895" s="174"/>
      <c r="G2895" s="114" t="str">
        <f t="shared" si="911"/>
        <v/>
      </c>
      <c r="H2895" s="115"/>
      <c r="I2895" s="115"/>
      <c r="J2895" s="115"/>
      <c r="K2895" s="115"/>
      <c r="L2895" s="133" t="str">
        <f t="shared" si="912"/>
        <v/>
      </c>
      <c r="M2895" s="116" t="str">
        <f>IF(L2895="", "", L2895/Veriler!$X$1)</f>
        <v/>
      </c>
      <c r="N2895" s="116" t="str">
        <f>IF(F2895&lt;&gt;"", "İthal Girdi", IF(Veriler!T2895="", "", IF(Veriler!S2895="H", "%0,5 üzerindedir", IF(Veriler!T2895&gt;0.1, "%10 sınırı aşılmıştır.", "Uygun"))))</f>
        <v>%0,5 üzerindedir</v>
      </c>
      <c r="O2895" s="116" t="str">
        <f t="shared" si="913"/>
        <v xml:space="preserve"> </v>
      </c>
      <c r="P2895" s="117"/>
      <c r="Q2895" s="118"/>
      <c r="R2895" s="119" t="str">
        <f t="shared" si="914"/>
        <v/>
      </c>
      <c r="S2895" s="133">
        <f>IFERROR(IF(M2895&lt;=0.005,IF(F2895="",L2895,0),IF(F2895&lt;&gt;"",0,IF(P2895="",0,IF(P2895="H",0,IF(Q2895&lt;Veriler!$G$2,L2895*Veriler!$G$2,L2895*Q2895)))))," ")</f>
        <v>0</v>
      </c>
      <c r="T2895" s="133">
        <f>IF(Veriler!T2895&lt;=0.1, S2895, IF(AND(Veriler!T2895&gt;0.1, F2895="", P2895="E"), IF(Q2895&gt;Veriler!$G$2, Q2895*S2895, IF(Q2895&lt;Veriler!$G$2, Veriler!$G$2*S2895, Q2895*S2895)), 0))</f>
        <v>0</v>
      </c>
      <c r="U2895" s="133" t="str">
        <f t="shared" si="915"/>
        <v xml:space="preserve"> </v>
      </c>
      <c r="V2895" s="134" t="str">
        <f>IFERROR(IF(O2895="%10 sınırı aşılmıştır.",L2895-T2895,IFERROR(IF(F2895="",IF(S2895=1,0,IF(L2895-S2895=0,"",L2895-S2895)),IF(Veriler!M2895="",L2895,IF(L2895*Veriler!M2895=0,"",L2895*Veriler!M2895))),L2895)),0)</f>
        <v/>
      </c>
      <c r="W2895" s="146"/>
      <c r="X2895" s="146"/>
      <c r="Y2895" s="146"/>
    </row>
    <row r="2896" spans="1:25" s="99" customFormat="1" ht="54.75" customHeight="1" x14ac:dyDescent="0.25">
      <c r="A2896" s="96">
        <f t="shared" si="916"/>
        <v>2132</v>
      </c>
      <c r="B2896" s="175"/>
      <c r="C2896" s="176"/>
      <c r="D2896" s="113"/>
      <c r="E2896" s="115"/>
      <c r="F2896" s="174"/>
      <c r="G2896" s="114" t="str">
        <f t="shared" si="911"/>
        <v/>
      </c>
      <c r="H2896" s="115"/>
      <c r="I2896" s="115"/>
      <c r="J2896" s="115"/>
      <c r="K2896" s="115"/>
      <c r="L2896" s="133" t="str">
        <f t="shared" si="912"/>
        <v/>
      </c>
      <c r="M2896" s="116" t="str">
        <f>IF(L2896="", "", L2896/Veriler!$X$1)</f>
        <v/>
      </c>
      <c r="N2896" s="116" t="str">
        <f>IF(F2896&lt;&gt;"", "İthal Girdi", IF(Veriler!T2896="", "", IF(Veriler!S2896="H", "%0,5 üzerindedir", IF(Veriler!T2896&gt;0.1, "%10 sınırı aşılmıştır.", "Uygun"))))</f>
        <v>%0,5 üzerindedir</v>
      </c>
      <c r="O2896" s="116" t="str">
        <f t="shared" si="913"/>
        <v xml:space="preserve"> </v>
      </c>
      <c r="P2896" s="117"/>
      <c r="Q2896" s="118"/>
      <c r="R2896" s="119" t="str">
        <f t="shared" si="914"/>
        <v/>
      </c>
      <c r="S2896" s="133">
        <f>IFERROR(IF(M2896&lt;=0.005,IF(F2896="",L2896,0),IF(F2896&lt;&gt;"",0,IF(P2896="",0,IF(P2896="H",0,IF(Q2896&lt;Veriler!$G$2,L2896*Veriler!$G$2,L2896*Q2896)))))," ")</f>
        <v>0</v>
      </c>
      <c r="T2896" s="133">
        <f>IF(Veriler!T2896&lt;=0.1, S2896, IF(AND(Veriler!T2896&gt;0.1, F2896="", P2896="E"), IF(Q2896&gt;Veriler!$G$2, Q2896*S2896, IF(Q2896&lt;Veriler!$G$2, Veriler!$G$2*S2896, Q2896*S2896)), 0))</f>
        <v>0</v>
      </c>
      <c r="U2896" s="133" t="str">
        <f t="shared" si="915"/>
        <v xml:space="preserve"> </v>
      </c>
      <c r="V2896" s="134" t="str">
        <f>IFERROR(IF(O2896="%10 sınırı aşılmıştır.",L2896-T2896,IFERROR(IF(F2896="",IF(S2896=1,0,IF(L2896-S2896=0,"",L2896-S2896)),IF(Veriler!M2896="",L2896,IF(L2896*Veriler!M2896=0,"",L2896*Veriler!M2896))),L2896)),0)</f>
        <v/>
      </c>
      <c r="W2896" s="146"/>
      <c r="X2896" s="146"/>
      <c r="Y2896" s="146"/>
    </row>
    <row r="2897" spans="1:25" s="99" customFormat="1" ht="54.75" customHeight="1" x14ac:dyDescent="0.25">
      <c r="A2897" s="96">
        <f t="shared" si="916"/>
        <v>2133</v>
      </c>
      <c r="B2897" s="175"/>
      <c r="C2897" s="176"/>
      <c r="D2897" s="113"/>
      <c r="E2897" s="115"/>
      <c r="F2897" s="174"/>
      <c r="G2897" s="114" t="str">
        <f t="shared" si="911"/>
        <v/>
      </c>
      <c r="H2897" s="115"/>
      <c r="I2897" s="115"/>
      <c r="J2897" s="115"/>
      <c r="K2897" s="115"/>
      <c r="L2897" s="133" t="str">
        <f t="shared" si="912"/>
        <v/>
      </c>
      <c r="M2897" s="116" t="str">
        <f>IF(L2897="", "", L2897/Veriler!$X$1)</f>
        <v/>
      </c>
      <c r="N2897" s="116" t="str">
        <f>IF(F2897&lt;&gt;"", "İthal Girdi", IF(Veriler!T2897="", "", IF(Veriler!S2897="H", "%0,5 üzerindedir", IF(Veriler!T2897&gt;0.1, "%10 sınırı aşılmıştır.", "Uygun"))))</f>
        <v>%0,5 üzerindedir</v>
      </c>
      <c r="O2897" s="116" t="str">
        <f t="shared" si="913"/>
        <v xml:space="preserve"> </v>
      </c>
      <c r="P2897" s="117"/>
      <c r="Q2897" s="118"/>
      <c r="R2897" s="119" t="str">
        <f t="shared" si="914"/>
        <v/>
      </c>
      <c r="S2897" s="133">
        <f>IFERROR(IF(M2897&lt;=0.005,IF(F2897="",L2897,0),IF(F2897&lt;&gt;"",0,IF(P2897="",0,IF(P2897="H",0,IF(Q2897&lt;Veriler!$G$2,L2897*Veriler!$G$2,L2897*Q2897)))))," ")</f>
        <v>0</v>
      </c>
      <c r="T2897" s="133">
        <f>IF(Veriler!T2897&lt;=0.1, S2897, IF(AND(Veriler!T2897&gt;0.1, F2897="", P2897="E"), IF(Q2897&gt;Veriler!$G$2, Q2897*S2897, IF(Q2897&lt;Veriler!$G$2, Veriler!$G$2*S2897, Q2897*S2897)), 0))</f>
        <v>0</v>
      </c>
      <c r="U2897" s="133" t="str">
        <f t="shared" si="915"/>
        <v xml:space="preserve"> </v>
      </c>
      <c r="V2897" s="134" t="str">
        <f>IFERROR(IF(O2897="%10 sınırı aşılmıştır.",L2897-T2897,IFERROR(IF(F2897="",IF(S2897=1,0,IF(L2897-S2897=0,"",L2897-S2897)),IF(Veriler!M2897="",L2897,IF(L2897*Veriler!M2897=0,"",L2897*Veriler!M2897))),L2897)),0)</f>
        <v/>
      </c>
      <c r="W2897" s="146"/>
      <c r="X2897" s="146"/>
      <c r="Y2897" s="146"/>
    </row>
    <row r="2898" spans="1:25" s="99" customFormat="1" ht="54.75" customHeight="1" x14ac:dyDescent="0.25">
      <c r="A2898" s="96">
        <f t="shared" si="916"/>
        <v>2134</v>
      </c>
      <c r="B2898" s="175"/>
      <c r="C2898" s="176"/>
      <c r="D2898" s="113"/>
      <c r="E2898" s="115"/>
      <c r="F2898" s="174"/>
      <c r="G2898" s="114" t="str">
        <f t="shared" si="911"/>
        <v/>
      </c>
      <c r="H2898" s="115"/>
      <c r="I2898" s="115"/>
      <c r="J2898" s="115"/>
      <c r="K2898" s="115"/>
      <c r="L2898" s="133" t="str">
        <f t="shared" si="912"/>
        <v/>
      </c>
      <c r="M2898" s="116" t="str">
        <f>IF(L2898="", "", L2898/Veriler!$X$1)</f>
        <v/>
      </c>
      <c r="N2898" s="116" t="str">
        <f>IF(F2898&lt;&gt;"", "İthal Girdi", IF(Veriler!T2898="", "", IF(Veriler!S2898="H", "%0,5 üzerindedir", IF(Veriler!T2898&gt;0.1, "%10 sınırı aşılmıştır.", "Uygun"))))</f>
        <v>%0,5 üzerindedir</v>
      </c>
      <c r="O2898" s="116" t="str">
        <f t="shared" si="913"/>
        <v xml:space="preserve"> </v>
      </c>
      <c r="P2898" s="117"/>
      <c r="Q2898" s="118"/>
      <c r="R2898" s="119" t="str">
        <f t="shared" si="914"/>
        <v/>
      </c>
      <c r="S2898" s="133">
        <f>IFERROR(IF(M2898&lt;=0.005,IF(F2898="",L2898,0),IF(F2898&lt;&gt;"",0,IF(P2898="",0,IF(P2898="H",0,IF(Q2898&lt;Veriler!$G$2,L2898*Veriler!$G$2,L2898*Q2898)))))," ")</f>
        <v>0</v>
      </c>
      <c r="T2898" s="133">
        <f>IF(Veriler!T2898&lt;=0.1, S2898, IF(AND(Veriler!T2898&gt;0.1, F2898="", P2898="E"), IF(Q2898&gt;Veriler!$G$2, Q2898*S2898, IF(Q2898&lt;Veriler!$G$2, Veriler!$G$2*S2898, Q2898*S2898)), 0))</f>
        <v>0</v>
      </c>
      <c r="U2898" s="133" t="str">
        <f t="shared" si="915"/>
        <v xml:space="preserve"> </v>
      </c>
      <c r="V2898" s="134" t="str">
        <f>IFERROR(IF(O2898="%10 sınırı aşılmıştır.",L2898-T2898,IFERROR(IF(F2898="",IF(S2898=1,0,IF(L2898-S2898=0,"",L2898-S2898)),IF(Veriler!M2898="",L2898,IF(L2898*Veriler!M2898=0,"",L2898*Veriler!M2898))),L2898)),0)</f>
        <v/>
      </c>
      <c r="W2898" s="146"/>
      <c r="X2898" s="146"/>
      <c r="Y2898" s="146"/>
    </row>
    <row r="2899" spans="1:25" s="99" customFormat="1" ht="54.75" customHeight="1" x14ac:dyDescent="0.25">
      <c r="A2899" s="96">
        <f t="shared" si="916"/>
        <v>2135</v>
      </c>
      <c r="B2899" s="175"/>
      <c r="C2899" s="176"/>
      <c r="D2899" s="113"/>
      <c r="E2899" s="115"/>
      <c r="F2899" s="174"/>
      <c r="G2899" s="114" t="str">
        <f t="shared" si="911"/>
        <v/>
      </c>
      <c r="H2899" s="115"/>
      <c r="I2899" s="115"/>
      <c r="J2899" s="115"/>
      <c r="K2899" s="115"/>
      <c r="L2899" s="133" t="str">
        <f t="shared" si="912"/>
        <v/>
      </c>
      <c r="M2899" s="116" t="str">
        <f>IF(L2899="", "", L2899/Veriler!$X$1)</f>
        <v/>
      </c>
      <c r="N2899" s="116" t="str">
        <f>IF(F2899&lt;&gt;"", "İthal Girdi", IF(Veriler!T2899="", "", IF(Veriler!S2899="H", "%0,5 üzerindedir", IF(Veriler!T2899&gt;0.1, "%10 sınırı aşılmıştır.", "Uygun"))))</f>
        <v>%0,5 üzerindedir</v>
      </c>
      <c r="O2899" s="116" t="str">
        <f t="shared" si="913"/>
        <v xml:space="preserve"> </v>
      </c>
      <c r="P2899" s="117"/>
      <c r="Q2899" s="118"/>
      <c r="R2899" s="119" t="str">
        <f t="shared" si="914"/>
        <v/>
      </c>
      <c r="S2899" s="133">
        <f>IFERROR(IF(M2899&lt;=0.005,IF(F2899="",L2899,0),IF(F2899&lt;&gt;"",0,IF(P2899="",0,IF(P2899="H",0,IF(Q2899&lt;Veriler!$G$2,L2899*Veriler!$G$2,L2899*Q2899)))))," ")</f>
        <v>0</v>
      </c>
      <c r="T2899" s="133">
        <f>IF(Veriler!T2899&lt;=0.1, S2899, IF(AND(Veriler!T2899&gt;0.1, F2899="", P2899="E"), IF(Q2899&gt;Veriler!$G$2, Q2899*S2899, IF(Q2899&lt;Veriler!$G$2, Veriler!$G$2*S2899, Q2899*S2899)), 0))</f>
        <v>0</v>
      </c>
      <c r="U2899" s="133" t="str">
        <f t="shared" si="915"/>
        <v xml:space="preserve"> </v>
      </c>
      <c r="V2899" s="134" t="str">
        <f>IFERROR(IF(O2899="%10 sınırı aşılmıştır.",L2899-T2899,IFERROR(IF(F2899="",IF(S2899=1,0,IF(L2899-S2899=0,"",L2899-S2899)),IF(Veriler!M2899="",L2899,IF(L2899*Veriler!M2899=0,"",L2899*Veriler!M2899))),L2899)),0)</f>
        <v/>
      </c>
      <c r="W2899" s="146"/>
      <c r="X2899" s="146"/>
      <c r="Y2899" s="146"/>
    </row>
    <row r="2900" spans="1:25" s="99" customFormat="1" ht="54.75" customHeight="1" x14ac:dyDescent="0.25">
      <c r="A2900" s="96">
        <f t="shared" si="916"/>
        <v>2136</v>
      </c>
      <c r="B2900" s="175"/>
      <c r="C2900" s="176"/>
      <c r="D2900" s="113"/>
      <c r="E2900" s="115"/>
      <c r="F2900" s="174"/>
      <c r="G2900" s="114" t="str">
        <f t="shared" si="911"/>
        <v/>
      </c>
      <c r="H2900" s="115"/>
      <c r="I2900" s="115"/>
      <c r="J2900" s="115"/>
      <c r="K2900" s="115"/>
      <c r="L2900" s="133" t="str">
        <f t="shared" si="912"/>
        <v/>
      </c>
      <c r="M2900" s="116" t="str">
        <f>IF(L2900="", "", L2900/Veriler!$X$1)</f>
        <v/>
      </c>
      <c r="N2900" s="116" t="str">
        <f>IF(F2900&lt;&gt;"", "İthal Girdi", IF(Veriler!T2900="", "", IF(Veriler!S2900="H", "%0,5 üzerindedir", IF(Veriler!T2900&gt;0.1, "%10 sınırı aşılmıştır.", "Uygun"))))</f>
        <v>%0,5 üzerindedir</v>
      </c>
      <c r="O2900" s="116" t="str">
        <f t="shared" si="913"/>
        <v xml:space="preserve"> </v>
      </c>
      <c r="P2900" s="117"/>
      <c r="Q2900" s="118"/>
      <c r="R2900" s="119" t="str">
        <f t="shared" si="914"/>
        <v/>
      </c>
      <c r="S2900" s="133">
        <f>IFERROR(IF(M2900&lt;=0.005,IF(F2900="",L2900,0),IF(F2900&lt;&gt;"",0,IF(P2900="",0,IF(P2900="H",0,IF(Q2900&lt;Veriler!$G$2,L2900*Veriler!$G$2,L2900*Q2900)))))," ")</f>
        <v>0</v>
      </c>
      <c r="T2900" s="133">
        <f>IF(Veriler!T2900&lt;=0.1, S2900, IF(AND(Veriler!T2900&gt;0.1, F2900="", P2900="E"), IF(Q2900&gt;Veriler!$G$2, Q2900*S2900, IF(Q2900&lt;Veriler!$G$2, Veriler!$G$2*S2900, Q2900*S2900)), 0))</f>
        <v>0</v>
      </c>
      <c r="U2900" s="133" t="str">
        <f t="shared" si="915"/>
        <v xml:space="preserve"> </v>
      </c>
      <c r="V2900" s="134" t="str">
        <f>IFERROR(IF(O2900="%10 sınırı aşılmıştır.",L2900-T2900,IFERROR(IF(F2900="",IF(S2900=1,0,IF(L2900-S2900=0,"",L2900-S2900)),IF(Veriler!M2900="",L2900,IF(L2900*Veriler!M2900=0,"",L2900*Veriler!M2900))),L2900)),0)</f>
        <v/>
      </c>
      <c r="W2900" s="146"/>
      <c r="X2900" s="146"/>
      <c r="Y2900" s="146"/>
    </row>
    <row r="2901" spans="1:25" s="99" customFormat="1" ht="54.75" customHeight="1" x14ac:dyDescent="0.25">
      <c r="A2901" s="96">
        <f t="shared" si="916"/>
        <v>2137</v>
      </c>
      <c r="B2901" s="175"/>
      <c r="C2901" s="176"/>
      <c r="D2901" s="113"/>
      <c r="E2901" s="115"/>
      <c r="F2901" s="174"/>
      <c r="G2901" s="114" t="str">
        <f t="shared" si="911"/>
        <v/>
      </c>
      <c r="H2901" s="115"/>
      <c r="I2901" s="115"/>
      <c r="J2901" s="115"/>
      <c r="K2901" s="115"/>
      <c r="L2901" s="133" t="str">
        <f t="shared" si="912"/>
        <v/>
      </c>
      <c r="M2901" s="116" t="str">
        <f>IF(L2901="", "", L2901/Veriler!$X$1)</f>
        <v/>
      </c>
      <c r="N2901" s="116" t="str">
        <f>IF(F2901&lt;&gt;"", "İthal Girdi", IF(Veriler!T2901="", "", IF(Veriler!S2901="H", "%0,5 üzerindedir", IF(Veriler!T2901&gt;0.1, "%10 sınırı aşılmıştır.", "Uygun"))))</f>
        <v>%0,5 üzerindedir</v>
      </c>
      <c r="O2901" s="116" t="str">
        <f t="shared" si="913"/>
        <v xml:space="preserve"> </v>
      </c>
      <c r="P2901" s="117"/>
      <c r="Q2901" s="118"/>
      <c r="R2901" s="119" t="str">
        <f t="shared" si="914"/>
        <v/>
      </c>
      <c r="S2901" s="133">
        <f>IFERROR(IF(M2901&lt;=0.005,IF(F2901="",L2901,0),IF(F2901&lt;&gt;"",0,IF(P2901="",0,IF(P2901="H",0,IF(Q2901&lt;Veriler!$G$2,L2901*Veriler!$G$2,L2901*Q2901)))))," ")</f>
        <v>0</v>
      </c>
      <c r="T2901" s="133">
        <f>IF(Veriler!T2901&lt;=0.1, S2901, IF(AND(Veriler!T2901&gt;0.1, F2901="", P2901="E"), IF(Q2901&gt;Veriler!$G$2, Q2901*S2901, IF(Q2901&lt;Veriler!$G$2, Veriler!$G$2*S2901, Q2901*S2901)), 0))</f>
        <v>0</v>
      </c>
      <c r="U2901" s="133" t="str">
        <f t="shared" si="915"/>
        <v xml:space="preserve"> </v>
      </c>
      <c r="V2901" s="134" t="str">
        <f>IFERROR(IF(O2901="%10 sınırı aşılmıştır.",L2901-T2901,IFERROR(IF(F2901="",IF(S2901=1,0,IF(L2901-S2901=0,"",L2901-S2901)),IF(Veriler!M2901="",L2901,IF(L2901*Veriler!M2901=0,"",L2901*Veriler!M2901))),L2901)),0)</f>
        <v/>
      </c>
      <c r="W2901" s="146"/>
      <c r="X2901" s="146"/>
      <c r="Y2901" s="146"/>
    </row>
    <row r="2902" spans="1:25" s="99" customFormat="1" ht="54.75" customHeight="1" x14ac:dyDescent="0.25">
      <c r="A2902" s="96">
        <f t="shared" si="916"/>
        <v>2138</v>
      </c>
      <c r="B2902" s="175"/>
      <c r="C2902" s="176"/>
      <c r="D2902" s="113"/>
      <c r="E2902" s="115"/>
      <c r="F2902" s="174"/>
      <c r="G2902" s="114" t="str">
        <f t="shared" si="911"/>
        <v/>
      </c>
      <c r="H2902" s="115"/>
      <c r="I2902" s="115"/>
      <c r="J2902" s="115"/>
      <c r="K2902" s="115"/>
      <c r="L2902" s="133" t="str">
        <f t="shared" si="912"/>
        <v/>
      </c>
      <c r="M2902" s="116" t="str">
        <f>IF(L2902="", "", L2902/Veriler!$X$1)</f>
        <v/>
      </c>
      <c r="N2902" s="116" t="str">
        <f>IF(F2902&lt;&gt;"", "İthal Girdi", IF(Veriler!T2902="", "", IF(Veriler!S2902="H", "%0,5 üzerindedir", IF(Veriler!T2902&gt;0.1, "%10 sınırı aşılmıştır.", "Uygun"))))</f>
        <v>%0,5 üzerindedir</v>
      </c>
      <c r="O2902" s="116" t="str">
        <f t="shared" si="913"/>
        <v xml:space="preserve"> </v>
      </c>
      <c r="P2902" s="117"/>
      <c r="Q2902" s="118"/>
      <c r="R2902" s="119" t="str">
        <f t="shared" si="914"/>
        <v/>
      </c>
      <c r="S2902" s="133">
        <f>IFERROR(IF(M2902&lt;=0.005,IF(F2902="",L2902,0),IF(F2902&lt;&gt;"",0,IF(P2902="",0,IF(P2902="H",0,IF(Q2902&lt;Veriler!$G$2,L2902*Veriler!$G$2,L2902*Q2902)))))," ")</f>
        <v>0</v>
      </c>
      <c r="T2902" s="133">
        <f>IF(Veriler!T2902&lt;=0.1, S2902, IF(AND(Veriler!T2902&gt;0.1, F2902="", P2902="E"), IF(Q2902&gt;Veriler!$G$2, Q2902*S2902, IF(Q2902&lt;Veriler!$G$2, Veriler!$G$2*S2902, Q2902*S2902)), 0))</f>
        <v>0</v>
      </c>
      <c r="U2902" s="133" t="str">
        <f t="shared" si="915"/>
        <v xml:space="preserve"> </v>
      </c>
      <c r="V2902" s="134" t="str">
        <f>IFERROR(IF(O2902="%10 sınırı aşılmıştır.",L2902-T2902,IFERROR(IF(F2902="",IF(S2902=1,0,IF(L2902-S2902=0,"",L2902-S2902)),IF(Veriler!M2902="",L2902,IF(L2902*Veriler!M2902=0,"",L2902*Veriler!M2902))),L2902)),0)</f>
        <v/>
      </c>
      <c r="W2902" s="146"/>
      <c r="X2902" s="146"/>
      <c r="Y2902" s="146"/>
    </row>
    <row r="2903" spans="1:25" s="99" customFormat="1" ht="54.75" customHeight="1" x14ac:dyDescent="0.25">
      <c r="A2903" s="96">
        <f t="shared" si="916"/>
        <v>2139</v>
      </c>
      <c r="B2903" s="175"/>
      <c r="C2903" s="176"/>
      <c r="D2903" s="113"/>
      <c r="E2903" s="115"/>
      <c r="F2903" s="174"/>
      <c r="G2903" s="114" t="str">
        <f t="shared" si="911"/>
        <v/>
      </c>
      <c r="H2903" s="115"/>
      <c r="I2903" s="115"/>
      <c r="J2903" s="115"/>
      <c r="K2903" s="115"/>
      <c r="L2903" s="133" t="str">
        <f t="shared" si="912"/>
        <v/>
      </c>
      <c r="M2903" s="116" t="str">
        <f>IF(L2903="", "", L2903/Veriler!$X$1)</f>
        <v/>
      </c>
      <c r="N2903" s="116" t="str">
        <f>IF(F2903&lt;&gt;"", "İthal Girdi", IF(Veriler!T2903="", "", IF(Veriler!S2903="H", "%0,5 üzerindedir", IF(Veriler!T2903&gt;0.1, "%10 sınırı aşılmıştır.", "Uygun"))))</f>
        <v>%0,5 üzerindedir</v>
      </c>
      <c r="O2903" s="116" t="str">
        <f t="shared" si="913"/>
        <v xml:space="preserve"> </v>
      </c>
      <c r="P2903" s="117"/>
      <c r="Q2903" s="118"/>
      <c r="R2903" s="119" t="str">
        <f t="shared" si="914"/>
        <v/>
      </c>
      <c r="S2903" s="133">
        <f>IFERROR(IF(M2903&lt;=0.005,IF(F2903="",L2903,0),IF(F2903&lt;&gt;"",0,IF(P2903="",0,IF(P2903="H",0,IF(Q2903&lt;Veriler!$G$2,L2903*Veriler!$G$2,L2903*Q2903)))))," ")</f>
        <v>0</v>
      </c>
      <c r="T2903" s="133">
        <f>IF(Veriler!T2903&lt;=0.1, S2903, IF(AND(Veriler!T2903&gt;0.1, F2903="", P2903="E"), IF(Q2903&gt;Veriler!$G$2, Q2903*S2903, IF(Q2903&lt;Veriler!$G$2, Veriler!$G$2*S2903, Q2903*S2903)), 0))</f>
        <v>0</v>
      </c>
      <c r="U2903" s="133" t="str">
        <f t="shared" si="915"/>
        <v xml:space="preserve"> </v>
      </c>
      <c r="V2903" s="134" t="str">
        <f>IFERROR(IF(O2903="%10 sınırı aşılmıştır.",L2903-T2903,IFERROR(IF(F2903="",IF(S2903=1,0,IF(L2903-S2903=0,"",L2903-S2903)),IF(Veriler!M2903="",L2903,IF(L2903*Veriler!M2903=0,"",L2903*Veriler!M2903))),L2903)),0)</f>
        <v/>
      </c>
      <c r="W2903" s="146"/>
      <c r="X2903" s="146"/>
      <c r="Y2903" s="146"/>
    </row>
    <row r="2904" spans="1:25" s="99" customFormat="1" ht="54.75" customHeight="1" x14ac:dyDescent="0.25">
      <c r="A2904" s="96">
        <f t="shared" si="916"/>
        <v>2140</v>
      </c>
      <c r="B2904" s="175"/>
      <c r="C2904" s="176"/>
      <c r="D2904" s="113"/>
      <c r="E2904" s="115"/>
      <c r="F2904" s="174"/>
      <c r="G2904" s="114" t="str">
        <f t="shared" si="911"/>
        <v/>
      </c>
      <c r="H2904" s="115"/>
      <c r="I2904" s="115"/>
      <c r="J2904" s="115"/>
      <c r="K2904" s="115"/>
      <c r="L2904" s="133" t="str">
        <f t="shared" si="912"/>
        <v/>
      </c>
      <c r="M2904" s="116" t="str">
        <f>IF(L2904="", "", L2904/Veriler!$X$1)</f>
        <v/>
      </c>
      <c r="N2904" s="116" t="str">
        <f>IF(F2904&lt;&gt;"", "İthal Girdi", IF(Veriler!T2904="", "", IF(Veriler!S2904="H", "%0,5 üzerindedir", IF(Veriler!T2904&gt;0.1, "%10 sınırı aşılmıştır.", "Uygun"))))</f>
        <v>%0,5 üzerindedir</v>
      </c>
      <c r="O2904" s="116" t="str">
        <f t="shared" si="913"/>
        <v xml:space="preserve"> </v>
      </c>
      <c r="P2904" s="117"/>
      <c r="Q2904" s="118"/>
      <c r="R2904" s="119" t="str">
        <f t="shared" si="914"/>
        <v/>
      </c>
      <c r="S2904" s="133">
        <f>IFERROR(IF(M2904&lt;=0.005,IF(F2904="",L2904,0),IF(F2904&lt;&gt;"",0,IF(P2904="",0,IF(P2904="H",0,IF(Q2904&lt;Veriler!$G$2,L2904*Veriler!$G$2,L2904*Q2904)))))," ")</f>
        <v>0</v>
      </c>
      <c r="T2904" s="133">
        <f>IF(Veriler!T2904&lt;=0.1, S2904, IF(AND(Veriler!T2904&gt;0.1, F2904="", P2904="E"), IF(Q2904&gt;Veriler!$G$2, Q2904*S2904, IF(Q2904&lt;Veriler!$G$2, Veriler!$G$2*S2904, Q2904*S2904)), 0))</f>
        <v>0</v>
      </c>
      <c r="U2904" s="133" t="str">
        <f t="shared" si="915"/>
        <v xml:space="preserve"> </v>
      </c>
      <c r="V2904" s="134" t="str">
        <f>IFERROR(IF(O2904="%10 sınırı aşılmıştır.",L2904-T2904,IFERROR(IF(F2904="",IF(S2904=1,0,IF(L2904-S2904=0,"",L2904-S2904)),IF(Veriler!M2904="",L2904,IF(L2904*Veriler!M2904=0,"",L2904*Veriler!M2904))),L2904)),0)</f>
        <v/>
      </c>
      <c r="W2904" s="146"/>
      <c r="X2904" s="146"/>
      <c r="Y2904" s="146"/>
    </row>
    <row r="2905" spans="1:25" s="99" customFormat="1" ht="54.75" customHeight="1" x14ac:dyDescent="0.25">
      <c r="A2905" s="96">
        <f t="shared" si="916"/>
        <v>2141</v>
      </c>
      <c r="B2905" s="175"/>
      <c r="C2905" s="176"/>
      <c r="D2905" s="113"/>
      <c r="E2905" s="115"/>
      <c r="F2905" s="174"/>
      <c r="G2905" s="114" t="str">
        <f t="shared" si="911"/>
        <v/>
      </c>
      <c r="H2905" s="115"/>
      <c r="I2905" s="115"/>
      <c r="J2905" s="115"/>
      <c r="K2905" s="115"/>
      <c r="L2905" s="133" t="str">
        <f t="shared" si="912"/>
        <v/>
      </c>
      <c r="M2905" s="116" t="str">
        <f>IF(L2905="", "", L2905/Veriler!$X$1)</f>
        <v/>
      </c>
      <c r="N2905" s="116" t="str">
        <f>IF(F2905&lt;&gt;"", "İthal Girdi", IF(Veriler!T2905="", "", IF(Veriler!S2905="H", "%0,5 üzerindedir", IF(Veriler!T2905&gt;0.1, "%10 sınırı aşılmıştır.", "Uygun"))))</f>
        <v>%0,5 üzerindedir</v>
      </c>
      <c r="O2905" s="116" t="str">
        <f t="shared" si="913"/>
        <v xml:space="preserve"> </v>
      </c>
      <c r="P2905" s="117"/>
      <c r="Q2905" s="118"/>
      <c r="R2905" s="119" t="str">
        <f t="shared" si="914"/>
        <v/>
      </c>
      <c r="S2905" s="133">
        <f>IFERROR(IF(M2905&lt;=0.005,IF(F2905="",L2905,0),IF(F2905&lt;&gt;"",0,IF(P2905="",0,IF(P2905="H",0,IF(Q2905&lt;Veriler!$G$2,L2905*Veriler!$G$2,L2905*Q2905)))))," ")</f>
        <v>0</v>
      </c>
      <c r="T2905" s="133">
        <f>IF(Veriler!T2905&lt;=0.1, S2905, IF(AND(Veriler!T2905&gt;0.1, F2905="", P2905="E"), IF(Q2905&gt;Veriler!$G$2, Q2905*S2905, IF(Q2905&lt;Veriler!$G$2, Veriler!$G$2*S2905, Q2905*S2905)), 0))</f>
        <v>0</v>
      </c>
      <c r="U2905" s="133" t="str">
        <f t="shared" si="915"/>
        <v xml:space="preserve"> </v>
      </c>
      <c r="V2905" s="134" t="str">
        <f>IFERROR(IF(O2905="%10 sınırı aşılmıştır.",L2905-T2905,IFERROR(IF(F2905="",IF(S2905=1,0,IF(L2905-S2905=0,"",L2905-S2905)),IF(Veriler!M2905="",L2905,IF(L2905*Veriler!M2905=0,"",L2905*Veriler!M2905))),L2905)),0)</f>
        <v/>
      </c>
      <c r="W2905" s="146"/>
      <c r="X2905" s="146"/>
      <c r="Y2905" s="146"/>
    </row>
    <row r="2906" spans="1:25" s="99" customFormat="1" ht="54.75" customHeight="1" x14ac:dyDescent="0.25">
      <c r="A2906" s="96">
        <f t="shared" si="916"/>
        <v>2142</v>
      </c>
      <c r="B2906" s="175"/>
      <c r="C2906" s="176"/>
      <c r="D2906" s="113"/>
      <c r="E2906" s="115"/>
      <c r="F2906" s="174"/>
      <c r="G2906" s="114" t="str">
        <f t="shared" si="911"/>
        <v/>
      </c>
      <c r="H2906" s="115"/>
      <c r="I2906" s="115"/>
      <c r="J2906" s="115"/>
      <c r="K2906" s="115"/>
      <c r="L2906" s="133" t="str">
        <f t="shared" si="912"/>
        <v/>
      </c>
      <c r="M2906" s="116" t="str">
        <f>IF(L2906="", "", L2906/Veriler!$X$1)</f>
        <v/>
      </c>
      <c r="N2906" s="116" t="str">
        <f>IF(F2906&lt;&gt;"", "İthal Girdi", IF(Veriler!T2906="", "", IF(Veriler!S2906="H", "%0,5 üzerindedir", IF(Veriler!T2906&gt;0.1, "%10 sınırı aşılmıştır.", "Uygun"))))</f>
        <v>%0,5 üzerindedir</v>
      </c>
      <c r="O2906" s="116" t="str">
        <f t="shared" si="913"/>
        <v xml:space="preserve"> </v>
      </c>
      <c r="P2906" s="117"/>
      <c r="Q2906" s="118"/>
      <c r="R2906" s="119" t="str">
        <f t="shared" si="914"/>
        <v/>
      </c>
      <c r="S2906" s="133">
        <f>IFERROR(IF(M2906&lt;=0.005,IF(F2906="",L2906,0),IF(F2906&lt;&gt;"",0,IF(P2906="",0,IF(P2906="H",0,IF(Q2906&lt;Veriler!$G$2,L2906*Veriler!$G$2,L2906*Q2906)))))," ")</f>
        <v>0</v>
      </c>
      <c r="T2906" s="133">
        <f>IF(Veriler!T2906&lt;=0.1, S2906, IF(AND(Veriler!T2906&gt;0.1, F2906="", P2906="E"), IF(Q2906&gt;Veriler!$G$2, Q2906*S2906, IF(Q2906&lt;Veriler!$G$2, Veriler!$G$2*S2906, Q2906*S2906)), 0))</f>
        <v>0</v>
      </c>
      <c r="U2906" s="133" t="str">
        <f t="shared" si="915"/>
        <v xml:space="preserve"> </v>
      </c>
      <c r="V2906" s="134" t="str">
        <f>IFERROR(IF(O2906="%10 sınırı aşılmıştır.",L2906-T2906,IFERROR(IF(F2906="",IF(S2906=1,0,IF(L2906-S2906=0,"",L2906-S2906)),IF(Veriler!M2906="",L2906,IF(L2906*Veriler!M2906=0,"",L2906*Veriler!M2906))),L2906)),0)</f>
        <v/>
      </c>
      <c r="W2906" s="146"/>
      <c r="X2906" s="146"/>
      <c r="Y2906" s="146"/>
    </row>
    <row r="2907" spans="1:25" s="99" customFormat="1" ht="36" hidden="1" customHeight="1" x14ac:dyDescent="0.25">
      <c r="A2907" s="101"/>
      <c r="B2907" s="191" t="s">
        <v>16</v>
      </c>
      <c r="C2907" s="176"/>
      <c r="D2907" s="120"/>
      <c r="E2907" s="171"/>
      <c r="F2907" s="172"/>
      <c r="G2907" s="121"/>
      <c r="H2907" s="115"/>
      <c r="I2907" s="115"/>
      <c r="J2907" s="115"/>
      <c r="K2907" s="115"/>
      <c r="L2907" s="121"/>
      <c r="M2907" s="121"/>
      <c r="N2907" s="121"/>
      <c r="O2907" s="121"/>
      <c r="P2907" s="120"/>
      <c r="Q2907" s="120"/>
      <c r="R2907" s="183"/>
      <c r="S2907" s="184"/>
      <c r="T2907" s="121"/>
      <c r="U2907" s="121"/>
      <c r="V2907" s="121"/>
      <c r="W2907" s="146"/>
      <c r="X2907" s="146"/>
      <c r="Y2907" s="146"/>
    </row>
    <row r="2908" spans="1:25" s="99" customFormat="1" ht="54.75" customHeight="1" x14ac:dyDescent="0.25">
      <c r="A2908" s="96">
        <f>A2906+1</f>
        <v>2143</v>
      </c>
      <c r="B2908" s="175"/>
      <c r="C2908" s="176"/>
      <c r="D2908" s="113"/>
      <c r="E2908" s="115"/>
      <c r="F2908" s="174"/>
      <c r="G2908" s="114" t="str">
        <f t="shared" ref="G2908:G2921" si="917">IF(AND(F2908&lt;&gt;"",V2908&lt;&gt;"",L2908&lt;&gt;0),V2908/L2908,"")</f>
        <v/>
      </c>
      <c r="H2908" s="115"/>
      <c r="I2908" s="115"/>
      <c r="J2908" s="115"/>
      <c r="K2908" s="115"/>
      <c r="L2908" s="133" t="str">
        <f t="shared" ref="L2908:L2921" si="918">IF(AND(H2908&lt;&gt;0, J2908&lt;&gt;0, K2908&lt;&gt;0), H2908*J2908*K2908, "")</f>
        <v/>
      </c>
      <c r="M2908" s="116" t="str">
        <f>IF(L2908="", "", L2908/Veriler!$X$1)</f>
        <v/>
      </c>
      <c r="N2908" s="116" t="str">
        <f>IF(F2908&lt;&gt;"", "İthal Girdi", IF(Veriler!T2908="", "", IF(Veriler!S2908="H", "%0,5 üzerindedir", IF(Veriler!T2908&gt;0.1, "%10 sınırı aşılmıştır.", "Uygun"))))</f>
        <v>%0,5 üzerindedir</v>
      </c>
      <c r="O2908" s="116" t="str">
        <f t="shared" ref="O2908:O2921" si="919">IF(M2908=""," ",N2908)</f>
        <v xml:space="preserve"> </v>
      </c>
      <c r="P2908" s="117"/>
      <c r="Q2908" s="118"/>
      <c r="R2908" s="119" t="str">
        <f t="shared" ref="R2908:R2921" si="920">IFERROR(IF(AND(T2908&lt;&gt;"",L2908&lt;&gt;"",L2908&lt;&gt;0,T2908&lt;&gt;0),T2908/L2908,"")," ")</f>
        <v/>
      </c>
      <c r="S2908" s="133">
        <f>IFERROR(IF(M2908&lt;=0.005,IF(F2908="",L2908,0),IF(F2908&lt;&gt;"",0,IF(P2908="",0,IF(P2908="H",0,IF(Q2908&lt;Veriler!$G$2,L2908*Veriler!$G$2,L2908*Q2908)))))," ")</f>
        <v>0</v>
      </c>
      <c r="T2908" s="133">
        <f>IF(Veriler!T2908&lt;=0.1, S2908, IF(AND(Veriler!T2908&gt;0.1, F2908="", P2908="E"), IF(Q2908&gt;Veriler!$G$2, Q2908*S2908, IF(Q2908&lt;Veriler!$G$2, Veriler!$G$2*S2908, Q2908*S2908)), 0))</f>
        <v>0</v>
      </c>
      <c r="U2908" s="133" t="str">
        <f t="shared" ref="U2908:U2921" si="921">IF(T2908=0," ",T2908)</f>
        <v xml:space="preserve"> </v>
      </c>
      <c r="V2908" s="134" t="str">
        <f>IFERROR(IF(O2908="%10 sınırı aşılmıştır.",L2908-T2908,IFERROR(IF(F2908="",IF(S2908=1,0,IF(L2908-S2908=0,"",L2908-S2908)),IF(Veriler!M2908="",L2908,IF(L2908*Veriler!M2908=0,"",L2908*Veriler!M2908))),L2908)),0)</f>
        <v/>
      </c>
      <c r="W2908" s="146"/>
      <c r="X2908" s="146"/>
      <c r="Y2908" s="146"/>
    </row>
    <row r="2909" spans="1:25" s="99" customFormat="1" ht="54.75" customHeight="1" x14ac:dyDescent="0.25">
      <c r="A2909" s="96">
        <f t="shared" ref="A2909:A2921" si="922">A2908+1</f>
        <v>2144</v>
      </c>
      <c r="B2909" s="175"/>
      <c r="C2909" s="176"/>
      <c r="D2909" s="113"/>
      <c r="E2909" s="115"/>
      <c r="F2909" s="174"/>
      <c r="G2909" s="114" t="str">
        <f t="shared" si="917"/>
        <v/>
      </c>
      <c r="H2909" s="115"/>
      <c r="I2909" s="115"/>
      <c r="J2909" s="115"/>
      <c r="K2909" s="115"/>
      <c r="L2909" s="133" t="str">
        <f t="shared" si="918"/>
        <v/>
      </c>
      <c r="M2909" s="116" t="str">
        <f>IF(L2909="", "", L2909/Veriler!$X$1)</f>
        <v/>
      </c>
      <c r="N2909" s="116" t="str">
        <f>IF(F2909&lt;&gt;"", "İthal Girdi", IF(Veriler!T2909="", "", IF(Veriler!S2909="H", "%0,5 üzerindedir", IF(Veriler!T2909&gt;0.1, "%10 sınırı aşılmıştır.", "Uygun"))))</f>
        <v>%0,5 üzerindedir</v>
      </c>
      <c r="O2909" s="116" t="str">
        <f t="shared" si="919"/>
        <v xml:space="preserve"> </v>
      </c>
      <c r="P2909" s="117"/>
      <c r="Q2909" s="118"/>
      <c r="R2909" s="119" t="str">
        <f t="shared" si="920"/>
        <v/>
      </c>
      <c r="S2909" s="133">
        <f>IFERROR(IF(M2909&lt;=0.005,IF(F2909="",L2909,0),IF(F2909&lt;&gt;"",0,IF(P2909="",0,IF(P2909="H",0,IF(Q2909&lt;Veriler!$G$2,L2909*Veriler!$G$2,L2909*Q2909)))))," ")</f>
        <v>0</v>
      </c>
      <c r="T2909" s="133">
        <f>IF(Veriler!T2909&lt;=0.1, S2909, IF(AND(Veriler!T2909&gt;0.1, F2909="", P2909="E"), IF(Q2909&gt;Veriler!$G$2, Q2909*S2909, IF(Q2909&lt;Veriler!$G$2, Veriler!$G$2*S2909, Q2909*S2909)), 0))</f>
        <v>0</v>
      </c>
      <c r="U2909" s="133" t="str">
        <f t="shared" si="921"/>
        <v xml:space="preserve"> </v>
      </c>
      <c r="V2909" s="134" t="str">
        <f>IFERROR(IF(O2909="%10 sınırı aşılmıştır.",L2909-T2909,IFERROR(IF(F2909="",IF(S2909=1,0,IF(L2909-S2909=0,"",L2909-S2909)),IF(Veriler!M2909="",L2909,IF(L2909*Veriler!M2909=0,"",L2909*Veriler!M2909))),L2909)),0)</f>
        <v/>
      </c>
      <c r="W2909" s="146"/>
      <c r="X2909" s="146"/>
      <c r="Y2909" s="146"/>
    </row>
    <row r="2910" spans="1:25" s="99" customFormat="1" ht="54.75" customHeight="1" x14ac:dyDescent="0.25">
      <c r="A2910" s="96">
        <f t="shared" si="922"/>
        <v>2145</v>
      </c>
      <c r="B2910" s="175"/>
      <c r="C2910" s="176"/>
      <c r="D2910" s="113"/>
      <c r="E2910" s="115"/>
      <c r="F2910" s="174"/>
      <c r="G2910" s="114" t="str">
        <f t="shared" si="917"/>
        <v/>
      </c>
      <c r="H2910" s="115"/>
      <c r="I2910" s="115"/>
      <c r="J2910" s="115"/>
      <c r="K2910" s="115"/>
      <c r="L2910" s="133" t="str">
        <f t="shared" si="918"/>
        <v/>
      </c>
      <c r="M2910" s="116" t="str">
        <f>IF(L2910="", "", L2910/Veriler!$X$1)</f>
        <v/>
      </c>
      <c r="N2910" s="116" t="str">
        <f>IF(F2910&lt;&gt;"", "İthal Girdi", IF(Veriler!T2910="", "", IF(Veriler!S2910="H", "%0,5 üzerindedir", IF(Veriler!T2910&gt;0.1, "%10 sınırı aşılmıştır.", "Uygun"))))</f>
        <v>%0,5 üzerindedir</v>
      </c>
      <c r="O2910" s="116" t="str">
        <f t="shared" si="919"/>
        <v xml:space="preserve"> </v>
      </c>
      <c r="P2910" s="117"/>
      <c r="Q2910" s="118"/>
      <c r="R2910" s="119" t="str">
        <f t="shared" si="920"/>
        <v/>
      </c>
      <c r="S2910" s="133">
        <f>IFERROR(IF(M2910&lt;=0.005,IF(F2910="",L2910,0),IF(F2910&lt;&gt;"",0,IF(P2910="",0,IF(P2910="H",0,IF(Q2910&lt;Veriler!$G$2,L2910*Veriler!$G$2,L2910*Q2910)))))," ")</f>
        <v>0</v>
      </c>
      <c r="T2910" s="133">
        <f>IF(Veriler!T2910&lt;=0.1, S2910, IF(AND(Veriler!T2910&gt;0.1, F2910="", P2910="E"), IF(Q2910&gt;Veriler!$G$2, Q2910*S2910, IF(Q2910&lt;Veriler!$G$2, Veriler!$G$2*S2910, Q2910*S2910)), 0))</f>
        <v>0</v>
      </c>
      <c r="U2910" s="133" t="str">
        <f t="shared" si="921"/>
        <v xml:space="preserve"> </v>
      </c>
      <c r="V2910" s="134" t="str">
        <f>IFERROR(IF(O2910="%10 sınırı aşılmıştır.",L2910-T2910,IFERROR(IF(F2910="",IF(S2910=1,0,IF(L2910-S2910=0,"",L2910-S2910)),IF(Veriler!M2910="",L2910,IF(L2910*Veriler!M2910=0,"",L2910*Veriler!M2910))),L2910)),0)</f>
        <v/>
      </c>
      <c r="W2910" s="146"/>
      <c r="X2910" s="146"/>
      <c r="Y2910" s="146"/>
    </row>
    <row r="2911" spans="1:25" s="99" customFormat="1" ht="54.75" customHeight="1" x14ac:dyDescent="0.25">
      <c r="A2911" s="96">
        <f t="shared" si="922"/>
        <v>2146</v>
      </c>
      <c r="B2911" s="175"/>
      <c r="C2911" s="176"/>
      <c r="D2911" s="113"/>
      <c r="E2911" s="115"/>
      <c r="F2911" s="174"/>
      <c r="G2911" s="114" t="str">
        <f t="shared" si="917"/>
        <v/>
      </c>
      <c r="H2911" s="115"/>
      <c r="I2911" s="115"/>
      <c r="J2911" s="115"/>
      <c r="K2911" s="115"/>
      <c r="L2911" s="133" t="str">
        <f t="shared" si="918"/>
        <v/>
      </c>
      <c r="M2911" s="116" t="str">
        <f>IF(L2911="", "", L2911/Veriler!$X$1)</f>
        <v/>
      </c>
      <c r="N2911" s="116" t="str">
        <f>IF(F2911&lt;&gt;"", "İthal Girdi", IF(Veriler!T2911="", "", IF(Veriler!S2911="H", "%0,5 üzerindedir", IF(Veriler!T2911&gt;0.1, "%10 sınırı aşılmıştır.", "Uygun"))))</f>
        <v>%0,5 üzerindedir</v>
      </c>
      <c r="O2911" s="116" t="str">
        <f t="shared" si="919"/>
        <v xml:space="preserve"> </v>
      </c>
      <c r="P2911" s="117"/>
      <c r="Q2911" s="118"/>
      <c r="R2911" s="119" t="str">
        <f t="shared" si="920"/>
        <v/>
      </c>
      <c r="S2911" s="133">
        <f>IFERROR(IF(M2911&lt;=0.005,IF(F2911="",L2911,0),IF(F2911&lt;&gt;"",0,IF(P2911="",0,IF(P2911="H",0,IF(Q2911&lt;Veriler!$G$2,L2911*Veriler!$G$2,L2911*Q2911)))))," ")</f>
        <v>0</v>
      </c>
      <c r="T2911" s="133">
        <f>IF(Veriler!T2911&lt;=0.1, S2911, IF(AND(Veriler!T2911&gt;0.1, F2911="", P2911="E"), IF(Q2911&gt;Veriler!$G$2, Q2911*S2911, IF(Q2911&lt;Veriler!$G$2, Veriler!$G$2*S2911, Q2911*S2911)), 0))</f>
        <v>0</v>
      </c>
      <c r="U2911" s="133" t="str">
        <f t="shared" si="921"/>
        <v xml:space="preserve"> </v>
      </c>
      <c r="V2911" s="134" t="str">
        <f>IFERROR(IF(O2911="%10 sınırı aşılmıştır.",L2911-T2911,IFERROR(IF(F2911="",IF(S2911=1,0,IF(L2911-S2911=0,"",L2911-S2911)),IF(Veriler!M2911="",L2911,IF(L2911*Veriler!M2911=0,"",L2911*Veriler!M2911))),L2911)),0)</f>
        <v/>
      </c>
      <c r="W2911" s="146"/>
      <c r="X2911" s="146"/>
      <c r="Y2911" s="146"/>
    </row>
    <row r="2912" spans="1:25" s="99" customFormat="1" ht="54.75" customHeight="1" x14ac:dyDescent="0.25">
      <c r="A2912" s="96">
        <f t="shared" si="922"/>
        <v>2147</v>
      </c>
      <c r="B2912" s="175"/>
      <c r="C2912" s="176"/>
      <c r="D2912" s="113"/>
      <c r="E2912" s="115"/>
      <c r="F2912" s="174"/>
      <c r="G2912" s="114" t="str">
        <f t="shared" si="917"/>
        <v/>
      </c>
      <c r="H2912" s="115"/>
      <c r="I2912" s="115"/>
      <c r="J2912" s="115"/>
      <c r="K2912" s="115"/>
      <c r="L2912" s="133" t="str">
        <f t="shared" si="918"/>
        <v/>
      </c>
      <c r="M2912" s="116" t="str">
        <f>IF(L2912="", "", L2912/Veriler!$X$1)</f>
        <v/>
      </c>
      <c r="N2912" s="116" t="str">
        <f>IF(F2912&lt;&gt;"", "İthal Girdi", IF(Veriler!T2912="", "", IF(Veriler!S2912="H", "%0,5 üzerindedir", IF(Veriler!T2912&gt;0.1, "%10 sınırı aşılmıştır.", "Uygun"))))</f>
        <v>%0,5 üzerindedir</v>
      </c>
      <c r="O2912" s="116" t="str">
        <f t="shared" si="919"/>
        <v xml:space="preserve"> </v>
      </c>
      <c r="P2912" s="117"/>
      <c r="Q2912" s="118"/>
      <c r="R2912" s="119" t="str">
        <f t="shared" si="920"/>
        <v/>
      </c>
      <c r="S2912" s="133">
        <f>IFERROR(IF(M2912&lt;=0.005,IF(F2912="",L2912,0),IF(F2912&lt;&gt;"",0,IF(P2912="",0,IF(P2912="H",0,IF(Q2912&lt;Veriler!$G$2,L2912*Veriler!$G$2,L2912*Q2912)))))," ")</f>
        <v>0</v>
      </c>
      <c r="T2912" s="133">
        <f>IF(Veriler!T2912&lt;=0.1, S2912, IF(AND(Veriler!T2912&gt;0.1, F2912="", P2912="E"), IF(Q2912&gt;Veriler!$G$2, Q2912*S2912, IF(Q2912&lt;Veriler!$G$2, Veriler!$G$2*S2912, Q2912*S2912)), 0))</f>
        <v>0</v>
      </c>
      <c r="U2912" s="133" t="str">
        <f t="shared" si="921"/>
        <v xml:space="preserve"> </v>
      </c>
      <c r="V2912" s="134" t="str">
        <f>IFERROR(IF(O2912="%10 sınırı aşılmıştır.",L2912-T2912,IFERROR(IF(F2912="",IF(S2912=1,0,IF(L2912-S2912=0,"",L2912-S2912)),IF(Veriler!M2912="",L2912,IF(L2912*Veriler!M2912=0,"",L2912*Veriler!M2912))),L2912)),0)</f>
        <v/>
      </c>
      <c r="W2912" s="146"/>
      <c r="X2912" s="146"/>
      <c r="Y2912" s="146"/>
    </row>
    <row r="2913" spans="1:25" s="99" customFormat="1" ht="54.75" customHeight="1" x14ac:dyDescent="0.25">
      <c r="A2913" s="96">
        <f t="shared" si="922"/>
        <v>2148</v>
      </c>
      <c r="B2913" s="175"/>
      <c r="C2913" s="176"/>
      <c r="D2913" s="113"/>
      <c r="E2913" s="115"/>
      <c r="F2913" s="174"/>
      <c r="G2913" s="114" t="str">
        <f t="shared" si="917"/>
        <v/>
      </c>
      <c r="H2913" s="115"/>
      <c r="I2913" s="115"/>
      <c r="J2913" s="115"/>
      <c r="K2913" s="115"/>
      <c r="L2913" s="133" t="str">
        <f t="shared" si="918"/>
        <v/>
      </c>
      <c r="M2913" s="116" t="str">
        <f>IF(L2913="", "", L2913/Veriler!$X$1)</f>
        <v/>
      </c>
      <c r="N2913" s="116" t="str">
        <f>IF(F2913&lt;&gt;"", "İthal Girdi", IF(Veriler!T2913="", "", IF(Veriler!S2913="H", "%0,5 üzerindedir", IF(Veriler!T2913&gt;0.1, "%10 sınırı aşılmıştır.", "Uygun"))))</f>
        <v>%0,5 üzerindedir</v>
      </c>
      <c r="O2913" s="116" t="str">
        <f t="shared" si="919"/>
        <v xml:space="preserve"> </v>
      </c>
      <c r="P2913" s="117"/>
      <c r="Q2913" s="118"/>
      <c r="R2913" s="119" t="str">
        <f t="shared" si="920"/>
        <v/>
      </c>
      <c r="S2913" s="133">
        <f>IFERROR(IF(M2913&lt;=0.005,IF(F2913="",L2913,0),IF(F2913&lt;&gt;"",0,IF(P2913="",0,IF(P2913="H",0,IF(Q2913&lt;Veriler!$G$2,L2913*Veriler!$G$2,L2913*Q2913)))))," ")</f>
        <v>0</v>
      </c>
      <c r="T2913" s="133">
        <f>IF(Veriler!T2913&lt;=0.1, S2913, IF(AND(Veriler!T2913&gt;0.1, F2913="", P2913="E"), IF(Q2913&gt;Veriler!$G$2, Q2913*S2913, IF(Q2913&lt;Veriler!$G$2, Veriler!$G$2*S2913, Q2913*S2913)), 0))</f>
        <v>0</v>
      </c>
      <c r="U2913" s="133" t="str">
        <f t="shared" si="921"/>
        <v xml:space="preserve"> </v>
      </c>
      <c r="V2913" s="134" t="str">
        <f>IFERROR(IF(O2913="%10 sınırı aşılmıştır.",L2913-T2913,IFERROR(IF(F2913="",IF(S2913=1,0,IF(L2913-S2913=0,"",L2913-S2913)),IF(Veriler!M2913="",L2913,IF(L2913*Veriler!M2913=0,"",L2913*Veriler!M2913))),L2913)),0)</f>
        <v/>
      </c>
      <c r="W2913" s="146"/>
      <c r="X2913" s="146"/>
      <c r="Y2913" s="146"/>
    </row>
    <row r="2914" spans="1:25" s="99" customFormat="1" ht="54.75" customHeight="1" x14ac:dyDescent="0.25">
      <c r="A2914" s="96">
        <f t="shared" si="922"/>
        <v>2149</v>
      </c>
      <c r="B2914" s="175"/>
      <c r="C2914" s="176"/>
      <c r="D2914" s="113"/>
      <c r="E2914" s="115"/>
      <c r="F2914" s="174"/>
      <c r="G2914" s="114" t="str">
        <f t="shared" si="917"/>
        <v/>
      </c>
      <c r="H2914" s="115"/>
      <c r="I2914" s="115"/>
      <c r="J2914" s="115"/>
      <c r="K2914" s="115"/>
      <c r="L2914" s="133" t="str">
        <f t="shared" si="918"/>
        <v/>
      </c>
      <c r="M2914" s="116" t="str">
        <f>IF(L2914="", "", L2914/Veriler!$X$1)</f>
        <v/>
      </c>
      <c r="N2914" s="116" t="str">
        <f>IF(F2914&lt;&gt;"", "İthal Girdi", IF(Veriler!T2914="", "", IF(Veriler!S2914="H", "%0,5 üzerindedir", IF(Veriler!T2914&gt;0.1, "%10 sınırı aşılmıştır.", "Uygun"))))</f>
        <v>%0,5 üzerindedir</v>
      </c>
      <c r="O2914" s="116" t="str">
        <f t="shared" si="919"/>
        <v xml:space="preserve"> </v>
      </c>
      <c r="P2914" s="117"/>
      <c r="Q2914" s="118"/>
      <c r="R2914" s="119" t="str">
        <f t="shared" si="920"/>
        <v/>
      </c>
      <c r="S2914" s="133">
        <f>IFERROR(IF(M2914&lt;=0.005,IF(F2914="",L2914,0),IF(F2914&lt;&gt;"",0,IF(P2914="",0,IF(P2914="H",0,IF(Q2914&lt;Veriler!$G$2,L2914*Veriler!$G$2,L2914*Q2914)))))," ")</f>
        <v>0</v>
      </c>
      <c r="T2914" s="133">
        <f>IF(Veriler!T2914&lt;=0.1, S2914, IF(AND(Veriler!T2914&gt;0.1, F2914="", P2914="E"), IF(Q2914&gt;Veriler!$G$2, Q2914*S2914, IF(Q2914&lt;Veriler!$G$2, Veriler!$G$2*S2914, Q2914*S2914)), 0))</f>
        <v>0</v>
      </c>
      <c r="U2914" s="133" t="str">
        <f t="shared" si="921"/>
        <v xml:space="preserve"> </v>
      </c>
      <c r="V2914" s="134" t="str">
        <f>IFERROR(IF(O2914="%10 sınırı aşılmıştır.",L2914-T2914,IFERROR(IF(F2914="",IF(S2914=1,0,IF(L2914-S2914=0,"",L2914-S2914)),IF(Veriler!M2914="",L2914,IF(L2914*Veriler!M2914=0,"",L2914*Veriler!M2914))),L2914)),0)</f>
        <v/>
      </c>
      <c r="W2914" s="146"/>
      <c r="X2914" s="146"/>
      <c r="Y2914" s="146"/>
    </row>
    <row r="2915" spans="1:25" s="99" customFormat="1" ht="54.75" customHeight="1" x14ac:dyDescent="0.25">
      <c r="A2915" s="96">
        <f t="shared" si="922"/>
        <v>2150</v>
      </c>
      <c r="B2915" s="175"/>
      <c r="C2915" s="176"/>
      <c r="D2915" s="113"/>
      <c r="E2915" s="115"/>
      <c r="F2915" s="174"/>
      <c r="G2915" s="114" t="str">
        <f t="shared" si="917"/>
        <v/>
      </c>
      <c r="H2915" s="115"/>
      <c r="I2915" s="115"/>
      <c r="J2915" s="115"/>
      <c r="K2915" s="115"/>
      <c r="L2915" s="133" t="str">
        <f t="shared" si="918"/>
        <v/>
      </c>
      <c r="M2915" s="116" t="str">
        <f>IF(L2915="", "", L2915/Veriler!$X$1)</f>
        <v/>
      </c>
      <c r="N2915" s="116" t="str">
        <f>IF(F2915&lt;&gt;"", "İthal Girdi", IF(Veriler!T2915="", "", IF(Veriler!S2915="H", "%0,5 üzerindedir", IF(Veriler!T2915&gt;0.1, "%10 sınırı aşılmıştır.", "Uygun"))))</f>
        <v>%0,5 üzerindedir</v>
      </c>
      <c r="O2915" s="116" t="str">
        <f t="shared" si="919"/>
        <v xml:space="preserve"> </v>
      </c>
      <c r="P2915" s="117"/>
      <c r="Q2915" s="118"/>
      <c r="R2915" s="119" t="str">
        <f t="shared" si="920"/>
        <v/>
      </c>
      <c r="S2915" s="133">
        <f>IFERROR(IF(M2915&lt;=0.005,IF(F2915="",L2915,0),IF(F2915&lt;&gt;"",0,IF(P2915="",0,IF(P2915="H",0,IF(Q2915&lt;Veriler!$G$2,L2915*Veriler!$G$2,L2915*Q2915)))))," ")</f>
        <v>0</v>
      </c>
      <c r="T2915" s="133">
        <f>IF(Veriler!T2915&lt;=0.1, S2915, IF(AND(Veriler!T2915&gt;0.1, F2915="", P2915="E"), IF(Q2915&gt;Veriler!$G$2, Q2915*S2915, IF(Q2915&lt;Veriler!$G$2, Veriler!$G$2*S2915, Q2915*S2915)), 0))</f>
        <v>0</v>
      </c>
      <c r="U2915" s="133" t="str">
        <f t="shared" si="921"/>
        <v xml:space="preserve"> </v>
      </c>
      <c r="V2915" s="134" t="str">
        <f>IFERROR(IF(O2915="%10 sınırı aşılmıştır.",L2915-T2915,IFERROR(IF(F2915="",IF(S2915=1,0,IF(L2915-S2915=0,"",L2915-S2915)),IF(Veriler!M2915="",L2915,IF(L2915*Veriler!M2915=0,"",L2915*Veriler!M2915))),L2915)),0)</f>
        <v/>
      </c>
      <c r="W2915" s="146"/>
      <c r="X2915" s="146"/>
      <c r="Y2915" s="146"/>
    </row>
    <row r="2916" spans="1:25" s="99" customFormat="1" ht="54.75" customHeight="1" x14ac:dyDescent="0.25">
      <c r="A2916" s="96">
        <f t="shared" si="922"/>
        <v>2151</v>
      </c>
      <c r="B2916" s="175"/>
      <c r="C2916" s="176"/>
      <c r="D2916" s="113"/>
      <c r="E2916" s="115"/>
      <c r="F2916" s="174"/>
      <c r="G2916" s="114" t="str">
        <f t="shared" si="917"/>
        <v/>
      </c>
      <c r="H2916" s="115"/>
      <c r="I2916" s="115"/>
      <c r="J2916" s="115"/>
      <c r="K2916" s="115"/>
      <c r="L2916" s="133" t="str">
        <f t="shared" si="918"/>
        <v/>
      </c>
      <c r="M2916" s="116" t="str">
        <f>IF(L2916="", "", L2916/Veriler!$X$1)</f>
        <v/>
      </c>
      <c r="N2916" s="116" t="str">
        <f>IF(F2916&lt;&gt;"", "İthal Girdi", IF(Veriler!T2916="", "", IF(Veriler!S2916="H", "%0,5 üzerindedir", IF(Veriler!T2916&gt;0.1, "%10 sınırı aşılmıştır.", "Uygun"))))</f>
        <v>%0,5 üzerindedir</v>
      </c>
      <c r="O2916" s="116" t="str">
        <f t="shared" si="919"/>
        <v xml:space="preserve"> </v>
      </c>
      <c r="P2916" s="117"/>
      <c r="Q2916" s="118"/>
      <c r="R2916" s="119" t="str">
        <f t="shared" si="920"/>
        <v/>
      </c>
      <c r="S2916" s="133">
        <f>IFERROR(IF(M2916&lt;=0.005,IF(F2916="",L2916,0),IF(F2916&lt;&gt;"",0,IF(P2916="",0,IF(P2916="H",0,IF(Q2916&lt;Veriler!$G$2,L2916*Veriler!$G$2,L2916*Q2916)))))," ")</f>
        <v>0</v>
      </c>
      <c r="T2916" s="133">
        <f>IF(Veriler!T2916&lt;=0.1, S2916, IF(AND(Veriler!T2916&gt;0.1, F2916="", P2916="E"), IF(Q2916&gt;Veriler!$G$2, Q2916*S2916, IF(Q2916&lt;Veriler!$G$2, Veriler!$G$2*S2916, Q2916*S2916)), 0))</f>
        <v>0</v>
      </c>
      <c r="U2916" s="133" t="str">
        <f t="shared" si="921"/>
        <v xml:space="preserve"> </v>
      </c>
      <c r="V2916" s="134" t="str">
        <f>IFERROR(IF(O2916="%10 sınırı aşılmıştır.",L2916-T2916,IFERROR(IF(F2916="",IF(S2916=1,0,IF(L2916-S2916=0,"",L2916-S2916)),IF(Veriler!M2916="",L2916,IF(L2916*Veriler!M2916=0,"",L2916*Veriler!M2916))),L2916)),0)</f>
        <v/>
      </c>
      <c r="W2916" s="146"/>
      <c r="X2916" s="146"/>
      <c r="Y2916" s="146"/>
    </row>
    <row r="2917" spans="1:25" s="99" customFormat="1" ht="54.75" customHeight="1" x14ac:dyDescent="0.25">
      <c r="A2917" s="96">
        <f t="shared" si="922"/>
        <v>2152</v>
      </c>
      <c r="B2917" s="175"/>
      <c r="C2917" s="176"/>
      <c r="D2917" s="113"/>
      <c r="E2917" s="115"/>
      <c r="F2917" s="174"/>
      <c r="G2917" s="114" t="str">
        <f t="shared" si="917"/>
        <v/>
      </c>
      <c r="H2917" s="115"/>
      <c r="I2917" s="115"/>
      <c r="J2917" s="115"/>
      <c r="K2917" s="115"/>
      <c r="L2917" s="133" t="str">
        <f t="shared" si="918"/>
        <v/>
      </c>
      <c r="M2917" s="116" t="str">
        <f>IF(L2917="", "", L2917/Veriler!$X$1)</f>
        <v/>
      </c>
      <c r="N2917" s="116" t="str">
        <f>IF(F2917&lt;&gt;"", "İthal Girdi", IF(Veriler!T2917="", "", IF(Veriler!S2917="H", "%0,5 üzerindedir", IF(Veriler!T2917&gt;0.1, "%10 sınırı aşılmıştır.", "Uygun"))))</f>
        <v>%0,5 üzerindedir</v>
      </c>
      <c r="O2917" s="116" t="str">
        <f t="shared" si="919"/>
        <v xml:space="preserve"> </v>
      </c>
      <c r="P2917" s="117"/>
      <c r="Q2917" s="118"/>
      <c r="R2917" s="119" t="str">
        <f t="shared" si="920"/>
        <v/>
      </c>
      <c r="S2917" s="133">
        <f>IFERROR(IF(M2917&lt;=0.005,IF(F2917="",L2917,0),IF(F2917&lt;&gt;"",0,IF(P2917="",0,IF(P2917="H",0,IF(Q2917&lt;Veriler!$G$2,L2917*Veriler!$G$2,L2917*Q2917)))))," ")</f>
        <v>0</v>
      </c>
      <c r="T2917" s="133">
        <f>IF(Veriler!T2917&lt;=0.1, S2917, IF(AND(Veriler!T2917&gt;0.1, F2917="", P2917="E"), IF(Q2917&gt;Veriler!$G$2, Q2917*S2917, IF(Q2917&lt;Veriler!$G$2, Veriler!$G$2*S2917, Q2917*S2917)), 0))</f>
        <v>0</v>
      </c>
      <c r="U2917" s="133" t="str">
        <f t="shared" si="921"/>
        <v xml:space="preserve"> </v>
      </c>
      <c r="V2917" s="134" t="str">
        <f>IFERROR(IF(O2917="%10 sınırı aşılmıştır.",L2917-T2917,IFERROR(IF(F2917="",IF(S2917=1,0,IF(L2917-S2917=0,"",L2917-S2917)),IF(Veriler!M2917="",L2917,IF(L2917*Veriler!M2917=0,"",L2917*Veriler!M2917))),L2917)),0)</f>
        <v/>
      </c>
      <c r="W2917" s="146"/>
      <c r="X2917" s="146"/>
      <c r="Y2917" s="146"/>
    </row>
    <row r="2918" spans="1:25" s="99" customFormat="1" ht="54.75" customHeight="1" x14ac:dyDescent="0.25">
      <c r="A2918" s="96">
        <f t="shared" si="922"/>
        <v>2153</v>
      </c>
      <c r="B2918" s="175"/>
      <c r="C2918" s="176"/>
      <c r="D2918" s="113"/>
      <c r="E2918" s="115"/>
      <c r="F2918" s="174"/>
      <c r="G2918" s="114" t="str">
        <f t="shared" si="917"/>
        <v/>
      </c>
      <c r="H2918" s="115"/>
      <c r="I2918" s="115"/>
      <c r="J2918" s="115"/>
      <c r="K2918" s="115"/>
      <c r="L2918" s="133" t="str">
        <f t="shared" si="918"/>
        <v/>
      </c>
      <c r="M2918" s="116" t="str">
        <f>IF(L2918="", "", L2918/Veriler!$X$1)</f>
        <v/>
      </c>
      <c r="N2918" s="116" t="str">
        <f>IF(F2918&lt;&gt;"", "İthal Girdi", IF(Veriler!T2918="", "", IF(Veriler!S2918="H", "%0,5 üzerindedir", IF(Veriler!T2918&gt;0.1, "%10 sınırı aşılmıştır.", "Uygun"))))</f>
        <v>%0,5 üzerindedir</v>
      </c>
      <c r="O2918" s="116" t="str">
        <f t="shared" si="919"/>
        <v xml:space="preserve"> </v>
      </c>
      <c r="P2918" s="117"/>
      <c r="Q2918" s="118"/>
      <c r="R2918" s="119" t="str">
        <f t="shared" si="920"/>
        <v/>
      </c>
      <c r="S2918" s="133">
        <f>IFERROR(IF(M2918&lt;=0.005,IF(F2918="",L2918,0),IF(F2918&lt;&gt;"",0,IF(P2918="",0,IF(P2918="H",0,IF(Q2918&lt;Veriler!$G$2,L2918*Veriler!$G$2,L2918*Q2918)))))," ")</f>
        <v>0</v>
      </c>
      <c r="T2918" s="133">
        <f>IF(Veriler!T2918&lt;=0.1, S2918, IF(AND(Veriler!T2918&gt;0.1, F2918="", P2918="E"), IF(Q2918&gt;Veriler!$G$2, Q2918*S2918, IF(Q2918&lt;Veriler!$G$2, Veriler!$G$2*S2918, Q2918*S2918)), 0))</f>
        <v>0</v>
      </c>
      <c r="U2918" s="133" t="str">
        <f t="shared" si="921"/>
        <v xml:space="preserve"> </v>
      </c>
      <c r="V2918" s="134" t="str">
        <f>IFERROR(IF(O2918="%10 sınırı aşılmıştır.",L2918-T2918,IFERROR(IF(F2918="",IF(S2918=1,0,IF(L2918-S2918=0,"",L2918-S2918)),IF(Veriler!M2918="",L2918,IF(L2918*Veriler!M2918=0,"",L2918*Veriler!M2918))),L2918)),0)</f>
        <v/>
      </c>
      <c r="W2918" s="146"/>
      <c r="X2918" s="146"/>
      <c r="Y2918" s="146"/>
    </row>
    <row r="2919" spans="1:25" s="99" customFormat="1" ht="54.75" customHeight="1" x14ac:dyDescent="0.25">
      <c r="A2919" s="96">
        <f t="shared" si="922"/>
        <v>2154</v>
      </c>
      <c r="B2919" s="175"/>
      <c r="C2919" s="176"/>
      <c r="D2919" s="113"/>
      <c r="E2919" s="115"/>
      <c r="F2919" s="174"/>
      <c r="G2919" s="114" t="str">
        <f t="shared" si="917"/>
        <v/>
      </c>
      <c r="H2919" s="115"/>
      <c r="I2919" s="115"/>
      <c r="J2919" s="115"/>
      <c r="K2919" s="115"/>
      <c r="L2919" s="133" t="str">
        <f t="shared" si="918"/>
        <v/>
      </c>
      <c r="M2919" s="116" t="str">
        <f>IF(L2919="", "", L2919/Veriler!$X$1)</f>
        <v/>
      </c>
      <c r="N2919" s="116" t="str">
        <f>IF(F2919&lt;&gt;"", "İthal Girdi", IF(Veriler!T2919="", "", IF(Veriler!S2919="H", "%0,5 üzerindedir", IF(Veriler!T2919&gt;0.1, "%10 sınırı aşılmıştır.", "Uygun"))))</f>
        <v>%0,5 üzerindedir</v>
      </c>
      <c r="O2919" s="116" t="str">
        <f t="shared" si="919"/>
        <v xml:space="preserve"> </v>
      </c>
      <c r="P2919" s="117"/>
      <c r="Q2919" s="118"/>
      <c r="R2919" s="119" t="str">
        <f t="shared" si="920"/>
        <v/>
      </c>
      <c r="S2919" s="133">
        <f>IFERROR(IF(M2919&lt;=0.005,IF(F2919="",L2919,0),IF(F2919&lt;&gt;"",0,IF(P2919="",0,IF(P2919="H",0,IF(Q2919&lt;Veriler!$G$2,L2919*Veriler!$G$2,L2919*Q2919)))))," ")</f>
        <v>0</v>
      </c>
      <c r="T2919" s="133">
        <f>IF(Veriler!T2919&lt;=0.1, S2919, IF(AND(Veriler!T2919&gt;0.1, F2919="", P2919="E"), IF(Q2919&gt;Veriler!$G$2, Q2919*S2919, IF(Q2919&lt;Veriler!$G$2, Veriler!$G$2*S2919, Q2919*S2919)), 0))</f>
        <v>0</v>
      </c>
      <c r="U2919" s="133" t="str">
        <f t="shared" si="921"/>
        <v xml:space="preserve"> </v>
      </c>
      <c r="V2919" s="134" t="str">
        <f>IFERROR(IF(O2919="%10 sınırı aşılmıştır.",L2919-T2919,IFERROR(IF(F2919="",IF(S2919=1,0,IF(L2919-S2919=0,"",L2919-S2919)),IF(Veriler!M2919="",L2919,IF(L2919*Veriler!M2919=0,"",L2919*Veriler!M2919))),L2919)),0)</f>
        <v/>
      </c>
      <c r="W2919" s="146"/>
      <c r="X2919" s="146"/>
      <c r="Y2919" s="146"/>
    </row>
    <row r="2920" spans="1:25" s="99" customFormat="1" ht="54.75" customHeight="1" x14ac:dyDescent="0.25">
      <c r="A2920" s="96">
        <f t="shared" si="922"/>
        <v>2155</v>
      </c>
      <c r="B2920" s="175"/>
      <c r="C2920" s="176"/>
      <c r="D2920" s="113"/>
      <c r="E2920" s="115"/>
      <c r="F2920" s="174"/>
      <c r="G2920" s="114" t="str">
        <f t="shared" si="917"/>
        <v/>
      </c>
      <c r="H2920" s="115"/>
      <c r="I2920" s="115"/>
      <c r="J2920" s="115"/>
      <c r="K2920" s="115"/>
      <c r="L2920" s="133" t="str">
        <f t="shared" si="918"/>
        <v/>
      </c>
      <c r="M2920" s="116" t="str">
        <f>IF(L2920="", "", L2920/Veriler!$X$1)</f>
        <v/>
      </c>
      <c r="N2920" s="116" t="str">
        <f>IF(F2920&lt;&gt;"", "İthal Girdi", IF(Veriler!T2920="", "", IF(Veriler!S2920="H", "%0,5 üzerindedir", IF(Veriler!T2920&gt;0.1, "%10 sınırı aşılmıştır.", "Uygun"))))</f>
        <v>%0,5 üzerindedir</v>
      </c>
      <c r="O2920" s="116" t="str">
        <f t="shared" si="919"/>
        <v xml:space="preserve"> </v>
      </c>
      <c r="P2920" s="117"/>
      <c r="Q2920" s="118"/>
      <c r="R2920" s="119" t="str">
        <f t="shared" si="920"/>
        <v/>
      </c>
      <c r="S2920" s="133">
        <f>IFERROR(IF(M2920&lt;=0.005,IF(F2920="",L2920,0),IF(F2920&lt;&gt;"",0,IF(P2920="",0,IF(P2920="H",0,IF(Q2920&lt;Veriler!$G$2,L2920*Veriler!$G$2,L2920*Q2920)))))," ")</f>
        <v>0</v>
      </c>
      <c r="T2920" s="133">
        <f>IF(Veriler!T2920&lt;=0.1, S2920, IF(AND(Veriler!T2920&gt;0.1, F2920="", P2920="E"), IF(Q2920&gt;Veriler!$G$2, Q2920*S2920, IF(Q2920&lt;Veriler!$G$2, Veriler!$G$2*S2920, Q2920*S2920)), 0))</f>
        <v>0</v>
      </c>
      <c r="U2920" s="133" t="str">
        <f t="shared" si="921"/>
        <v xml:space="preserve"> </v>
      </c>
      <c r="V2920" s="134" t="str">
        <f>IFERROR(IF(O2920="%10 sınırı aşılmıştır.",L2920-T2920,IFERROR(IF(F2920="",IF(S2920=1,0,IF(L2920-S2920=0,"",L2920-S2920)),IF(Veriler!M2920="",L2920,IF(L2920*Veriler!M2920=0,"",L2920*Veriler!M2920))),L2920)),0)</f>
        <v/>
      </c>
      <c r="W2920" s="146"/>
      <c r="X2920" s="146"/>
      <c r="Y2920" s="146"/>
    </row>
    <row r="2921" spans="1:25" s="99" customFormat="1" ht="54.75" customHeight="1" x14ac:dyDescent="0.25">
      <c r="A2921" s="96">
        <f t="shared" si="922"/>
        <v>2156</v>
      </c>
      <c r="B2921" s="175"/>
      <c r="C2921" s="176"/>
      <c r="D2921" s="113"/>
      <c r="E2921" s="115"/>
      <c r="F2921" s="174"/>
      <c r="G2921" s="114" t="str">
        <f t="shared" si="917"/>
        <v/>
      </c>
      <c r="H2921" s="115"/>
      <c r="I2921" s="115"/>
      <c r="J2921" s="115"/>
      <c r="K2921" s="115"/>
      <c r="L2921" s="133" t="str">
        <f t="shared" si="918"/>
        <v/>
      </c>
      <c r="M2921" s="116" t="str">
        <f>IF(L2921="", "", L2921/Veriler!$X$1)</f>
        <v/>
      </c>
      <c r="N2921" s="116" t="str">
        <f>IF(F2921&lt;&gt;"", "İthal Girdi", IF(Veriler!T2921="", "", IF(Veriler!S2921="H", "%0,5 üzerindedir", IF(Veriler!T2921&gt;0.1, "%10 sınırı aşılmıştır.", "Uygun"))))</f>
        <v>%0,5 üzerindedir</v>
      </c>
      <c r="O2921" s="116" t="str">
        <f t="shared" si="919"/>
        <v xml:space="preserve"> </v>
      </c>
      <c r="P2921" s="117"/>
      <c r="Q2921" s="118"/>
      <c r="R2921" s="119" t="str">
        <f t="shared" si="920"/>
        <v/>
      </c>
      <c r="S2921" s="133">
        <f>IFERROR(IF(M2921&lt;=0.005,IF(F2921="",L2921,0),IF(F2921&lt;&gt;"",0,IF(P2921="",0,IF(P2921="H",0,IF(Q2921&lt;Veriler!$G$2,L2921*Veriler!$G$2,L2921*Q2921)))))," ")</f>
        <v>0</v>
      </c>
      <c r="T2921" s="133">
        <f>IF(Veriler!T2921&lt;=0.1, S2921, IF(AND(Veriler!T2921&gt;0.1, F2921="", P2921="E"), IF(Q2921&gt;Veriler!$G$2, Q2921*S2921, IF(Q2921&lt;Veriler!$G$2, Veriler!$G$2*S2921, Q2921*S2921)), 0))</f>
        <v>0</v>
      </c>
      <c r="U2921" s="133" t="str">
        <f t="shared" si="921"/>
        <v xml:space="preserve"> </v>
      </c>
      <c r="V2921" s="134" t="str">
        <f>IFERROR(IF(O2921="%10 sınırı aşılmıştır.",L2921-T2921,IFERROR(IF(F2921="",IF(S2921=1,0,IF(L2921-S2921=0,"",L2921-S2921)),IF(Veriler!M2921="",L2921,IF(L2921*Veriler!M2921=0,"",L2921*Veriler!M2921))),L2921)),0)</f>
        <v/>
      </c>
      <c r="W2921" s="146"/>
      <c r="X2921" s="146"/>
      <c r="Y2921" s="146"/>
    </row>
    <row r="2922" spans="1:25" s="99" customFormat="1" ht="24" customHeight="1" x14ac:dyDescent="0.25">
      <c r="A2922" s="103"/>
      <c r="B2922" s="104"/>
      <c r="C2922" s="104"/>
      <c r="D2922" s="104"/>
      <c r="E2922" s="103"/>
      <c r="F2922" s="135"/>
      <c r="G2922" s="157"/>
      <c r="H2922" s="103"/>
      <c r="I2922" s="103"/>
      <c r="J2922" s="103"/>
      <c r="K2922" s="103"/>
      <c r="L2922" s="136">
        <f>SUM(L2893:L2906,L2908:L2921)</f>
        <v>0</v>
      </c>
      <c r="M2922" s="158"/>
      <c r="N2922" s="158"/>
      <c r="O2922" s="158"/>
      <c r="P2922" s="105"/>
      <c r="Q2922" s="106"/>
      <c r="R2922" s="159"/>
      <c r="S2922" s="160"/>
      <c r="T2922" s="160"/>
      <c r="U2922" s="160"/>
      <c r="V2922" s="160"/>
      <c r="W2922" s="146"/>
      <c r="X2922" s="146"/>
      <c r="Y2922" s="146"/>
    </row>
    <row r="2923" spans="1:25" s="99" customFormat="1" ht="31.5" customHeight="1" x14ac:dyDescent="0.25">
      <c r="A2923" s="103"/>
      <c r="B2923" s="104"/>
      <c r="C2923" s="104"/>
      <c r="D2923" s="104"/>
      <c r="E2923" s="103"/>
      <c r="F2923" s="135"/>
      <c r="G2923" s="157"/>
      <c r="H2923" s="103"/>
      <c r="I2923" s="103"/>
      <c r="J2923" s="103"/>
      <c r="K2923" s="103"/>
      <c r="L2923" s="161"/>
      <c r="M2923" s="158"/>
      <c r="N2923" s="158"/>
      <c r="O2923" s="158"/>
      <c r="P2923" s="105"/>
      <c r="Q2923" s="106"/>
      <c r="R2923" s="159"/>
      <c r="S2923" s="162" t="s">
        <v>57</v>
      </c>
      <c r="T2923" s="162" t="s">
        <v>57</v>
      </c>
      <c r="U2923" s="162" t="s">
        <v>57</v>
      </c>
      <c r="V2923" s="163" t="s">
        <v>58</v>
      </c>
      <c r="W2923" s="146"/>
      <c r="X2923" s="146"/>
      <c r="Y2923" s="146"/>
    </row>
    <row r="2924" spans="1:25" s="99" customFormat="1" ht="58.5" customHeight="1" x14ac:dyDescent="0.25">
      <c r="A2924" s="185" t="s">
        <v>59</v>
      </c>
      <c r="B2924" s="180"/>
      <c r="C2924" s="180"/>
      <c r="D2924" s="180"/>
      <c r="E2924" s="180"/>
      <c r="F2924" s="180"/>
      <c r="G2924" s="180"/>
      <c r="H2924" s="180"/>
      <c r="I2924" s="180"/>
      <c r="J2924" s="180"/>
      <c r="K2924" s="180"/>
      <c r="L2924" s="180"/>
      <c r="M2924" s="180"/>
      <c r="N2924" s="180"/>
      <c r="O2924" s="180"/>
      <c r="P2924" s="180"/>
      <c r="Q2924" s="180"/>
      <c r="R2924" s="176"/>
      <c r="S2924" s="137">
        <f>SUM(S2886,S2893:S2906,S2908:S2921)</f>
        <v>0</v>
      </c>
      <c r="T2924" s="137" t="str">
        <f>IF(SUM(T2893:T2906,T2908:T2921)=0," ",SUM(T2893:T2906,T2908:T2921))</f>
        <v xml:space="preserve"> </v>
      </c>
      <c r="U2924" s="137" t="str">
        <f>IF(SUM(U2893:U2906,U2908:U2921)=0," ",SUM(U2893:U2906,U2908:U2921))</f>
        <v xml:space="preserve"> </v>
      </c>
      <c r="V2924" s="137" t="str">
        <f>IF(SUM(V2893:V2906,V2908:V2921)=0," ",SUM(V2893:V2906,V2908:V2921))</f>
        <v xml:space="preserve"> </v>
      </c>
      <c r="W2924" s="146"/>
      <c r="X2924" s="164">
        <f>SUM(U2893:U2906,U2908:U2921)</f>
        <v>0</v>
      </c>
      <c r="Y2924" s="164">
        <f>SUM(V2893:V2906,V2908:V2921)</f>
        <v>0</v>
      </c>
    </row>
    <row r="2925" spans="1:25" x14ac:dyDescent="0.3">
      <c r="A2925" s="34"/>
      <c r="G2925" s="146"/>
      <c r="L2925" s="146"/>
      <c r="M2925" s="146"/>
      <c r="N2925" s="146"/>
      <c r="O2925" s="146"/>
      <c r="R2925" s="146"/>
      <c r="S2925" s="146"/>
      <c r="T2925" s="146"/>
      <c r="U2925" s="146"/>
      <c r="V2925" s="146"/>
      <c r="W2925" s="146"/>
      <c r="X2925" s="146"/>
      <c r="Y2925" s="146"/>
    </row>
    <row r="2926" spans="1:25" x14ac:dyDescent="0.3">
      <c r="A2926" s="186" t="s">
        <v>60</v>
      </c>
      <c r="B2926" s="187"/>
      <c r="C2926" s="187"/>
      <c r="D2926" s="187"/>
      <c r="E2926" s="187"/>
      <c r="F2926" s="187"/>
      <c r="G2926" s="187"/>
      <c r="H2926" s="187"/>
      <c r="I2926" s="187"/>
      <c r="J2926" s="187"/>
      <c r="K2926" s="187"/>
      <c r="L2926" s="187"/>
      <c r="M2926" s="187"/>
      <c r="N2926" s="187"/>
      <c r="O2926" s="187"/>
      <c r="P2926" s="187"/>
      <c r="Q2926" s="187"/>
      <c r="R2926" s="187"/>
      <c r="S2926" s="187"/>
      <c r="T2926" s="187"/>
      <c r="U2926" s="187"/>
      <c r="V2926" s="187"/>
      <c r="W2926" s="146"/>
      <c r="X2926" s="146"/>
      <c r="Y2926" s="146"/>
    </row>
    <row r="2927" spans="1:25" s="99" customFormat="1" ht="41.25" customHeight="1" x14ac:dyDescent="0.25">
      <c r="A2927" s="189" t="s">
        <v>38</v>
      </c>
      <c r="B2927" s="180"/>
      <c r="C2927" s="180"/>
      <c r="D2927" s="180"/>
      <c r="E2927" s="180"/>
      <c r="F2927" s="180"/>
      <c r="G2927" s="180"/>
      <c r="H2927" s="180"/>
      <c r="I2927" s="180"/>
      <c r="J2927" s="180"/>
      <c r="K2927" s="180"/>
      <c r="L2927" s="180"/>
      <c r="M2927" s="180"/>
      <c r="N2927" s="180"/>
      <c r="O2927" s="180"/>
      <c r="P2927" s="180"/>
      <c r="Q2927" s="180"/>
      <c r="R2927" s="180"/>
      <c r="S2927" s="180"/>
      <c r="T2927" s="180"/>
      <c r="U2927" s="180"/>
      <c r="V2927" s="176"/>
      <c r="W2927" s="146"/>
      <c r="X2927" s="146"/>
      <c r="Y2927" s="146"/>
    </row>
    <row r="2928" spans="1:25" s="100" customFormat="1" ht="35.25" customHeight="1" x14ac:dyDescent="0.25">
      <c r="A2928" s="179" t="s">
        <v>39</v>
      </c>
      <c r="B2928" s="180"/>
      <c r="C2928" s="180"/>
      <c r="D2928" s="180"/>
      <c r="E2928" s="180"/>
      <c r="F2928" s="180"/>
      <c r="G2928" s="180"/>
      <c r="H2928" s="180"/>
      <c r="I2928" s="180"/>
      <c r="J2928" s="180"/>
      <c r="K2928" s="180"/>
      <c r="L2928" s="180"/>
      <c r="M2928" s="180"/>
      <c r="N2928" s="180"/>
      <c r="O2928" s="180"/>
      <c r="P2928" s="180"/>
      <c r="Q2928" s="180"/>
      <c r="R2928" s="176"/>
      <c r="S2928" s="147"/>
      <c r="T2928" s="148"/>
      <c r="U2928" s="149" t="s">
        <v>40</v>
      </c>
      <c r="V2928" s="150">
        <f>V2890+1</f>
        <v>78</v>
      </c>
      <c r="W2928" s="146"/>
      <c r="X2928" s="146"/>
      <c r="Y2928" s="146"/>
    </row>
    <row r="2929" spans="1:25" s="99" customFormat="1" ht="81" customHeight="1" x14ac:dyDescent="0.25">
      <c r="A2929" s="110" t="s">
        <v>3</v>
      </c>
      <c r="B2929" s="188" t="s">
        <v>41</v>
      </c>
      <c r="C2929" s="176"/>
      <c r="D2929" s="111" t="s">
        <v>42</v>
      </c>
      <c r="E2929" s="110" t="s">
        <v>324</v>
      </c>
      <c r="F2929" s="111" t="s">
        <v>325</v>
      </c>
      <c r="G2929" s="151" t="s">
        <v>43</v>
      </c>
      <c r="H2929" s="110" t="s">
        <v>44</v>
      </c>
      <c r="I2929" s="110" t="s">
        <v>8</v>
      </c>
      <c r="J2929" s="110" t="s">
        <v>45</v>
      </c>
      <c r="K2929" s="110" t="s">
        <v>46</v>
      </c>
      <c r="L2929" s="152" t="s">
        <v>47</v>
      </c>
      <c r="M2929" s="153" t="s">
        <v>48</v>
      </c>
      <c r="N2929" s="154" t="s">
        <v>49</v>
      </c>
      <c r="O2929" s="154" t="s">
        <v>49</v>
      </c>
      <c r="P2929" s="112" t="s">
        <v>50</v>
      </c>
      <c r="Q2929" s="110" t="s">
        <v>51</v>
      </c>
      <c r="R2929" s="155" t="s">
        <v>52</v>
      </c>
      <c r="S2929" s="156" t="s">
        <v>53</v>
      </c>
      <c r="T2929" s="156" t="s">
        <v>54</v>
      </c>
      <c r="U2929" s="152" t="s">
        <v>54</v>
      </c>
      <c r="V2929" s="152" t="s">
        <v>55</v>
      </c>
      <c r="W2929" s="146"/>
      <c r="X2929" s="146"/>
      <c r="Y2929" s="146"/>
    </row>
    <row r="2930" spans="1:25" s="99" customFormat="1" ht="45" customHeight="1" x14ac:dyDescent="0.25">
      <c r="A2930" s="101"/>
      <c r="B2930" s="177" t="s">
        <v>56</v>
      </c>
      <c r="C2930" s="178"/>
      <c r="D2930" s="102"/>
      <c r="E2930" s="170"/>
      <c r="F2930" s="102"/>
      <c r="G2930" s="95"/>
      <c r="H2930" s="102"/>
      <c r="I2930" s="102"/>
      <c r="J2930" s="102"/>
      <c r="K2930" s="102"/>
      <c r="L2930" s="95"/>
      <c r="M2930" s="95"/>
      <c r="N2930" s="95"/>
      <c r="O2930" s="95"/>
      <c r="P2930" s="102"/>
      <c r="Q2930" s="102"/>
      <c r="R2930" s="190"/>
      <c r="S2930" s="184"/>
      <c r="T2930" s="95"/>
      <c r="U2930" s="95"/>
      <c r="V2930" s="95"/>
      <c r="W2930" s="146"/>
      <c r="X2930" s="146"/>
      <c r="Y2930" s="146"/>
    </row>
    <row r="2931" spans="1:25" s="99" customFormat="1" ht="54.75" customHeight="1" x14ac:dyDescent="0.25">
      <c r="A2931" s="96">
        <f>A2921+1</f>
        <v>2157</v>
      </c>
      <c r="B2931" s="181"/>
      <c r="C2931" s="182"/>
      <c r="D2931" s="113"/>
      <c r="E2931" s="115"/>
      <c r="F2931" s="174"/>
      <c r="G2931" s="114" t="str">
        <f t="shared" ref="G2931:G2944" si="923">IF(AND(F2931&lt;&gt;"",V2931&lt;&gt;"",L2931&lt;&gt;0),V2931/L2931,"")</f>
        <v/>
      </c>
      <c r="H2931" s="115"/>
      <c r="I2931" s="115"/>
      <c r="J2931" s="115"/>
      <c r="K2931" s="115"/>
      <c r="L2931" s="133" t="str">
        <f t="shared" ref="L2931:L2944" si="924">IF(AND(H2931&lt;&gt;0, J2931&lt;&gt;0, K2931&lt;&gt;0), H2931*J2931*K2931, "")</f>
        <v/>
      </c>
      <c r="M2931" s="116" t="str">
        <f>IF(L2931="", "", L2931/Veriler!$X$1)</f>
        <v/>
      </c>
      <c r="N2931" s="116" t="str">
        <f>IF(F2931&lt;&gt;"", "İthal Girdi", IF(Veriler!T2931="", "", IF(Veriler!S2931="H", "%0,5 üzerindedir", IF(Veriler!T2931&gt;0.1, "%10 sınırı aşılmıştır.", "Uygun"))))</f>
        <v>%0,5 üzerindedir</v>
      </c>
      <c r="O2931" s="116" t="str">
        <f t="shared" ref="O2931:O2944" si="925">IF(M2931=""," ",N2931)</f>
        <v xml:space="preserve"> </v>
      </c>
      <c r="P2931" s="117"/>
      <c r="Q2931" s="118"/>
      <c r="R2931" s="119" t="str">
        <f t="shared" ref="R2931:R2944" si="926">IFERROR(IF(AND(T2931&lt;&gt;"",L2931&lt;&gt;"",L2931&lt;&gt;0,T2931&lt;&gt;0),T2931/L2931,"")," ")</f>
        <v/>
      </c>
      <c r="S2931" s="133">
        <f>IFERROR(IF(M2931&lt;=0.005,IF(F2931="",L2931,0),IF(F2931&lt;&gt;"",0,IF(P2931="",0,IF(P2931="H",0,IF(Q2931&lt;Veriler!$G$2,L2931*Veriler!$G$2,L2931*Q2931)))))," ")</f>
        <v>0</v>
      </c>
      <c r="T2931" s="133">
        <f>IF(Veriler!T2931&lt;=0.1, S2931, IF(AND(Veriler!T2931&gt;0.1, F2931="", P2931="E"), IF(Q2931&gt;Veriler!$G$2, Q2931*S2931, IF(Q2931&lt;Veriler!$G$2, Veriler!$G$2*S2931, Q2931*S2931)), 0))</f>
        <v>0</v>
      </c>
      <c r="U2931" s="133" t="str">
        <f t="shared" ref="U2931:U2944" si="927">IF(T2931=0," ",T2931)</f>
        <v xml:space="preserve"> </v>
      </c>
      <c r="V2931" s="134" t="str">
        <f>IFERROR(IF(O2931="%10 sınırı aşılmıştır.",L2931-T2931,IFERROR(IF(F2931="",IF(S2931=1,0,IF(L2931-S2931=0,"",L2931-S2931)),IF(Veriler!M2931="",L2931,IF(L2931*Veriler!M2931=0,"",L2931*Veriler!M2931))),L2931)),0)</f>
        <v/>
      </c>
      <c r="W2931" s="146"/>
      <c r="X2931" s="146"/>
      <c r="Y2931" s="146"/>
    </row>
    <row r="2932" spans="1:25" s="99" customFormat="1" ht="54.75" customHeight="1" x14ac:dyDescent="0.25">
      <c r="A2932" s="96">
        <f t="shared" ref="A2932:A2944" si="928">A2931+1</f>
        <v>2158</v>
      </c>
      <c r="B2932" s="175"/>
      <c r="C2932" s="176"/>
      <c r="D2932" s="113"/>
      <c r="E2932" s="115"/>
      <c r="F2932" s="174"/>
      <c r="G2932" s="114" t="str">
        <f t="shared" si="923"/>
        <v/>
      </c>
      <c r="H2932" s="115"/>
      <c r="I2932" s="115"/>
      <c r="J2932" s="115"/>
      <c r="K2932" s="115"/>
      <c r="L2932" s="133" t="str">
        <f t="shared" si="924"/>
        <v/>
      </c>
      <c r="M2932" s="116" t="str">
        <f>IF(L2932="", "", L2932/Veriler!$X$1)</f>
        <v/>
      </c>
      <c r="N2932" s="116" t="str">
        <f>IF(F2932&lt;&gt;"", "İthal Girdi", IF(Veriler!T2932="", "", IF(Veriler!S2932="H", "%0,5 üzerindedir", IF(Veriler!T2932&gt;0.1, "%10 sınırı aşılmıştır.", "Uygun"))))</f>
        <v>%0,5 üzerindedir</v>
      </c>
      <c r="O2932" s="116" t="str">
        <f t="shared" si="925"/>
        <v xml:space="preserve"> </v>
      </c>
      <c r="P2932" s="117"/>
      <c r="Q2932" s="118"/>
      <c r="R2932" s="119" t="str">
        <f t="shared" si="926"/>
        <v/>
      </c>
      <c r="S2932" s="133">
        <f>IFERROR(IF(M2932&lt;=0.005,IF(F2932="",L2932,0),IF(F2932&lt;&gt;"",0,IF(P2932="",0,IF(P2932="H",0,IF(Q2932&lt;Veriler!$G$2,L2932*Veriler!$G$2,L2932*Q2932)))))," ")</f>
        <v>0</v>
      </c>
      <c r="T2932" s="133">
        <f>IF(Veriler!T2932&lt;=0.1, S2932, IF(AND(Veriler!T2932&gt;0.1, F2932="", P2932="E"), IF(Q2932&gt;Veriler!$G$2, Q2932*S2932, IF(Q2932&lt;Veriler!$G$2, Veriler!$G$2*S2932, Q2932*S2932)), 0))</f>
        <v>0</v>
      </c>
      <c r="U2932" s="133" t="str">
        <f t="shared" si="927"/>
        <v xml:space="preserve"> </v>
      </c>
      <c r="V2932" s="134" t="str">
        <f>IFERROR(IF(O2932="%10 sınırı aşılmıştır.",L2932-T2932,IFERROR(IF(F2932="",IF(S2932=1,0,IF(L2932-S2932=0,"",L2932-S2932)),IF(Veriler!M2932="",L2932,IF(L2932*Veriler!M2932=0,"",L2932*Veriler!M2932))),L2932)),0)</f>
        <v/>
      </c>
      <c r="W2932" s="146"/>
      <c r="X2932" s="146"/>
      <c r="Y2932" s="146"/>
    </row>
    <row r="2933" spans="1:25" s="99" customFormat="1" ht="54.75" customHeight="1" x14ac:dyDescent="0.25">
      <c r="A2933" s="96">
        <f t="shared" si="928"/>
        <v>2159</v>
      </c>
      <c r="B2933" s="175"/>
      <c r="C2933" s="176"/>
      <c r="D2933" s="113"/>
      <c r="E2933" s="115"/>
      <c r="F2933" s="174"/>
      <c r="G2933" s="114" t="str">
        <f t="shared" si="923"/>
        <v/>
      </c>
      <c r="H2933" s="115"/>
      <c r="I2933" s="115"/>
      <c r="J2933" s="115"/>
      <c r="K2933" s="115"/>
      <c r="L2933" s="133" t="str">
        <f t="shared" si="924"/>
        <v/>
      </c>
      <c r="M2933" s="116" t="str">
        <f>IF(L2933="", "", L2933/Veriler!$X$1)</f>
        <v/>
      </c>
      <c r="N2933" s="116" t="str">
        <f>IF(F2933&lt;&gt;"", "İthal Girdi", IF(Veriler!T2933="", "", IF(Veriler!S2933="H", "%0,5 üzerindedir", IF(Veriler!T2933&gt;0.1, "%10 sınırı aşılmıştır.", "Uygun"))))</f>
        <v>%0,5 üzerindedir</v>
      </c>
      <c r="O2933" s="116" t="str">
        <f t="shared" si="925"/>
        <v xml:space="preserve"> </v>
      </c>
      <c r="P2933" s="117"/>
      <c r="Q2933" s="118"/>
      <c r="R2933" s="119" t="str">
        <f t="shared" si="926"/>
        <v/>
      </c>
      <c r="S2933" s="133">
        <f>IFERROR(IF(M2933&lt;=0.005,IF(F2933="",L2933,0),IF(F2933&lt;&gt;"",0,IF(P2933="",0,IF(P2933="H",0,IF(Q2933&lt;Veriler!$G$2,L2933*Veriler!$G$2,L2933*Q2933)))))," ")</f>
        <v>0</v>
      </c>
      <c r="T2933" s="133">
        <f>IF(Veriler!T2933&lt;=0.1, S2933, IF(AND(Veriler!T2933&gt;0.1, F2933="", P2933="E"), IF(Q2933&gt;Veriler!$G$2, Q2933*S2933, IF(Q2933&lt;Veriler!$G$2, Veriler!$G$2*S2933, Q2933*S2933)), 0))</f>
        <v>0</v>
      </c>
      <c r="U2933" s="133" t="str">
        <f t="shared" si="927"/>
        <v xml:space="preserve"> </v>
      </c>
      <c r="V2933" s="134" t="str">
        <f>IFERROR(IF(O2933="%10 sınırı aşılmıştır.",L2933-T2933,IFERROR(IF(F2933="",IF(S2933=1,0,IF(L2933-S2933=0,"",L2933-S2933)),IF(Veriler!M2933="",L2933,IF(L2933*Veriler!M2933=0,"",L2933*Veriler!M2933))),L2933)),0)</f>
        <v/>
      </c>
      <c r="W2933" s="146"/>
      <c r="X2933" s="146"/>
      <c r="Y2933" s="146"/>
    </row>
    <row r="2934" spans="1:25" s="99" customFormat="1" ht="54.75" customHeight="1" x14ac:dyDescent="0.25">
      <c r="A2934" s="96">
        <f t="shared" si="928"/>
        <v>2160</v>
      </c>
      <c r="B2934" s="175"/>
      <c r="C2934" s="176"/>
      <c r="D2934" s="113"/>
      <c r="E2934" s="115"/>
      <c r="F2934" s="174"/>
      <c r="G2934" s="114" t="str">
        <f t="shared" si="923"/>
        <v/>
      </c>
      <c r="H2934" s="115"/>
      <c r="I2934" s="115"/>
      <c r="J2934" s="115"/>
      <c r="K2934" s="115"/>
      <c r="L2934" s="133" t="str">
        <f t="shared" si="924"/>
        <v/>
      </c>
      <c r="M2934" s="116" t="str">
        <f>IF(L2934="", "", L2934/Veriler!$X$1)</f>
        <v/>
      </c>
      <c r="N2934" s="116" t="str">
        <f>IF(F2934&lt;&gt;"", "İthal Girdi", IF(Veriler!T2934="", "", IF(Veriler!S2934="H", "%0,5 üzerindedir", IF(Veriler!T2934&gt;0.1, "%10 sınırı aşılmıştır.", "Uygun"))))</f>
        <v>%0,5 üzerindedir</v>
      </c>
      <c r="O2934" s="116" t="str">
        <f t="shared" si="925"/>
        <v xml:space="preserve"> </v>
      </c>
      <c r="P2934" s="117"/>
      <c r="Q2934" s="118"/>
      <c r="R2934" s="119" t="str">
        <f t="shared" si="926"/>
        <v/>
      </c>
      <c r="S2934" s="133">
        <f>IFERROR(IF(M2934&lt;=0.005,IF(F2934="",L2934,0),IF(F2934&lt;&gt;"",0,IF(P2934="",0,IF(P2934="H",0,IF(Q2934&lt;Veriler!$G$2,L2934*Veriler!$G$2,L2934*Q2934)))))," ")</f>
        <v>0</v>
      </c>
      <c r="T2934" s="133">
        <f>IF(Veriler!T2934&lt;=0.1, S2934, IF(AND(Veriler!T2934&gt;0.1, F2934="", P2934="E"), IF(Q2934&gt;Veriler!$G$2, Q2934*S2934, IF(Q2934&lt;Veriler!$G$2, Veriler!$G$2*S2934, Q2934*S2934)), 0))</f>
        <v>0</v>
      </c>
      <c r="U2934" s="133" t="str">
        <f t="shared" si="927"/>
        <v xml:space="preserve"> </v>
      </c>
      <c r="V2934" s="134" t="str">
        <f>IFERROR(IF(O2934="%10 sınırı aşılmıştır.",L2934-T2934,IFERROR(IF(F2934="",IF(S2934=1,0,IF(L2934-S2934=0,"",L2934-S2934)),IF(Veriler!M2934="",L2934,IF(L2934*Veriler!M2934=0,"",L2934*Veriler!M2934))),L2934)),0)</f>
        <v/>
      </c>
      <c r="W2934" s="146"/>
      <c r="X2934" s="146"/>
      <c r="Y2934" s="146"/>
    </row>
    <row r="2935" spans="1:25" s="99" customFormat="1" ht="54.75" customHeight="1" x14ac:dyDescent="0.25">
      <c r="A2935" s="96">
        <f t="shared" si="928"/>
        <v>2161</v>
      </c>
      <c r="B2935" s="175"/>
      <c r="C2935" s="176"/>
      <c r="D2935" s="113"/>
      <c r="E2935" s="115"/>
      <c r="F2935" s="174"/>
      <c r="G2935" s="114" t="str">
        <f t="shared" si="923"/>
        <v/>
      </c>
      <c r="H2935" s="115"/>
      <c r="I2935" s="115"/>
      <c r="J2935" s="115"/>
      <c r="K2935" s="115"/>
      <c r="L2935" s="133" t="str">
        <f t="shared" si="924"/>
        <v/>
      </c>
      <c r="M2935" s="116" t="str">
        <f>IF(L2935="", "", L2935/Veriler!$X$1)</f>
        <v/>
      </c>
      <c r="N2935" s="116" t="str">
        <f>IF(F2935&lt;&gt;"", "İthal Girdi", IF(Veriler!T2935="", "", IF(Veriler!S2935="H", "%0,5 üzerindedir", IF(Veriler!T2935&gt;0.1, "%10 sınırı aşılmıştır.", "Uygun"))))</f>
        <v>%0,5 üzerindedir</v>
      </c>
      <c r="O2935" s="116" t="str">
        <f t="shared" si="925"/>
        <v xml:space="preserve"> </v>
      </c>
      <c r="P2935" s="117"/>
      <c r="Q2935" s="118"/>
      <c r="R2935" s="119" t="str">
        <f t="shared" si="926"/>
        <v/>
      </c>
      <c r="S2935" s="133">
        <f>IFERROR(IF(M2935&lt;=0.005,IF(F2935="",L2935,0),IF(F2935&lt;&gt;"",0,IF(P2935="",0,IF(P2935="H",0,IF(Q2935&lt;Veriler!$G$2,L2935*Veriler!$G$2,L2935*Q2935)))))," ")</f>
        <v>0</v>
      </c>
      <c r="T2935" s="133">
        <f>IF(Veriler!T2935&lt;=0.1, S2935, IF(AND(Veriler!T2935&gt;0.1, F2935="", P2935="E"), IF(Q2935&gt;Veriler!$G$2, Q2935*S2935, IF(Q2935&lt;Veriler!$G$2, Veriler!$G$2*S2935, Q2935*S2935)), 0))</f>
        <v>0</v>
      </c>
      <c r="U2935" s="133" t="str">
        <f t="shared" si="927"/>
        <v xml:space="preserve"> </v>
      </c>
      <c r="V2935" s="134" t="str">
        <f>IFERROR(IF(O2935="%10 sınırı aşılmıştır.",L2935-T2935,IFERROR(IF(F2935="",IF(S2935=1,0,IF(L2935-S2935=0,"",L2935-S2935)),IF(Veriler!M2935="",L2935,IF(L2935*Veriler!M2935=0,"",L2935*Veriler!M2935))),L2935)),0)</f>
        <v/>
      </c>
      <c r="W2935" s="146"/>
      <c r="X2935" s="146"/>
      <c r="Y2935" s="146"/>
    </row>
    <row r="2936" spans="1:25" s="99" customFormat="1" ht="54.75" customHeight="1" x14ac:dyDescent="0.25">
      <c r="A2936" s="96">
        <f t="shared" si="928"/>
        <v>2162</v>
      </c>
      <c r="B2936" s="175"/>
      <c r="C2936" s="176"/>
      <c r="D2936" s="113"/>
      <c r="E2936" s="115"/>
      <c r="F2936" s="174"/>
      <c r="G2936" s="114" t="str">
        <f t="shared" si="923"/>
        <v/>
      </c>
      <c r="H2936" s="115"/>
      <c r="I2936" s="115"/>
      <c r="J2936" s="115"/>
      <c r="K2936" s="115"/>
      <c r="L2936" s="133" t="str">
        <f t="shared" si="924"/>
        <v/>
      </c>
      <c r="M2936" s="116" t="str">
        <f>IF(L2936="", "", L2936/Veriler!$X$1)</f>
        <v/>
      </c>
      <c r="N2936" s="116" t="str">
        <f>IF(F2936&lt;&gt;"", "İthal Girdi", IF(Veriler!T2936="", "", IF(Veriler!S2936="H", "%0,5 üzerindedir", IF(Veriler!T2936&gt;0.1, "%10 sınırı aşılmıştır.", "Uygun"))))</f>
        <v>%0,5 üzerindedir</v>
      </c>
      <c r="O2936" s="116" t="str">
        <f t="shared" si="925"/>
        <v xml:space="preserve"> </v>
      </c>
      <c r="P2936" s="117"/>
      <c r="Q2936" s="118"/>
      <c r="R2936" s="119" t="str">
        <f t="shared" si="926"/>
        <v/>
      </c>
      <c r="S2936" s="133">
        <f>IFERROR(IF(M2936&lt;=0.005,IF(F2936="",L2936,0),IF(F2936&lt;&gt;"",0,IF(P2936="",0,IF(P2936="H",0,IF(Q2936&lt;Veriler!$G$2,L2936*Veriler!$G$2,L2936*Q2936)))))," ")</f>
        <v>0</v>
      </c>
      <c r="T2936" s="133">
        <f>IF(Veriler!T2936&lt;=0.1, S2936, IF(AND(Veriler!T2936&gt;0.1, F2936="", P2936="E"), IF(Q2936&gt;Veriler!$G$2, Q2936*S2936, IF(Q2936&lt;Veriler!$G$2, Veriler!$G$2*S2936, Q2936*S2936)), 0))</f>
        <v>0</v>
      </c>
      <c r="U2936" s="133" t="str">
        <f t="shared" si="927"/>
        <v xml:space="preserve"> </v>
      </c>
      <c r="V2936" s="134" t="str">
        <f>IFERROR(IF(O2936="%10 sınırı aşılmıştır.",L2936-T2936,IFERROR(IF(F2936="",IF(S2936=1,0,IF(L2936-S2936=0,"",L2936-S2936)),IF(Veriler!M2936="",L2936,IF(L2936*Veriler!M2936=0,"",L2936*Veriler!M2936))),L2936)),0)</f>
        <v/>
      </c>
      <c r="W2936" s="146"/>
      <c r="X2936" s="146"/>
      <c r="Y2936" s="146"/>
    </row>
    <row r="2937" spans="1:25" s="99" customFormat="1" ht="54.75" customHeight="1" x14ac:dyDescent="0.25">
      <c r="A2937" s="96">
        <f t="shared" si="928"/>
        <v>2163</v>
      </c>
      <c r="B2937" s="175"/>
      <c r="C2937" s="176"/>
      <c r="D2937" s="113"/>
      <c r="E2937" s="115"/>
      <c r="F2937" s="174"/>
      <c r="G2937" s="114" t="str">
        <f t="shared" si="923"/>
        <v/>
      </c>
      <c r="H2937" s="115"/>
      <c r="I2937" s="115"/>
      <c r="J2937" s="115"/>
      <c r="K2937" s="115"/>
      <c r="L2937" s="133" t="str">
        <f t="shared" si="924"/>
        <v/>
      </c>
      <c r="M2937" s="116" t="str">
        <f>IF(L2937="", "", L2937/Veriler!$X$1)</f>
        <v/>
      </c>
      <c r="N2937" s="116" t="str">
        <f>IF(F2937&lt;&gt;"", "İthal Girdi", IF(Veriler!T2937="", "", IF(Veriler!S2937="H", "%0,5 üzerindedir", IF(Veriler!T2937&gt;0.1, "%10 sınırı aşılmıştır.", "Uygun"))))</f>
        <v>%0,5 üzerindedir</v>
      </c>
      <c r="O2937" s="116" t="str">
        <f t="shared" si="925"/>
        <v xml:space="preserve"> </v>
      </c>
      <c r="P2937" s="117"/>
      <c r="Q2937" s="118"/>
      <c r="R2937" s="119" t="str">
        <f t="shared" si="926"/>
        <v/>
      </c>
      <c r="S2937" s="133">
        <f>IFERROR(IF(M2937&lt;=0.005,IF(F2937="",L2937,0),IF(F2937&lt;&gt;"",0,IF(P2937="",0,IF(P2937="H",0,IF(Q2937&lt;Veriler!$G$2,L2937*Veriler!$G$2,L2937*Q2937)))))," ")</f>
        <v>0</v>
      </c>
      <c r="T2937" s="133">
        <f>IF(Veriler!T2937&lt;=0.1, S2937, IF(AND(Veriler!T2937&gt;0.1, F2937="", P2937="E"), IF(Q2937&gt;Veriler!$G$2, Q2937*S2937, IF(Q2937&lt;Veriler!$G$2, Veriler!$G$2*S2937, Q2937*S2937)), 0))</f>
        <v>0</v>
      </c>
      <c r="U2937" s="133" t="str">
        <f t="shared" si="927"/>
        <v xml:space="preserve"> </v>
      </c>
      <c r="V2937" s="134" t="str">
        <f>IFERROR(IF(O2937="%10 sınırı aşılmıştır.",L2937-T2937,IFERROR(IF(F2937="",IF(S2937=1,0,IF(L2937-S2937=0,"",L2937-S2937)),IF(Veriler!M2937="",L2937,IF(L2937*Veriler!M2937=0,"",L2937*Veriler!M2937))),L2937)),0)</f>
        <v/>
      </c>
      <c r="W2937" s="146"/>
      <c r="X2937" s="146"/>
      <c r="Y2937" s="146"/>
    </row>
    <row r="2938" spans="1:25" s="99" customFormat="1" ht="54.75" customHeight="1" x14ac:dyDescent="0.25">
      <c r="A2938" s="96">
        <f t="shared" si="928"/>
        <v>2164</v>
      </c>
      <c r="B2938" s="175"/>
      <c r="C2938" s="176"/>
      <c r="D2938" s="113"/>
      <c r="E2938" s="115"/>
      <c r="F2938" s="174"/>
      <c r="G2938" s="114" t="str">
        <f t="shared" si="923"/>
        <v/>
      </c>
      <c r="H2938" s="115"/>
      <c r="I2938" s="115"/>
      <c r="J2938" s="115"/>
      <c r="K2938" s="115"/>
      <c r="L2938" s="133" t="str">
        <f t="shared" si="924"/>
        <v/>
      </c>
      <c r="M2938" s="116" t="str">
        <f>IF(L2938="", "", L2938/Veriler!$X$1)</f>
        <v/>
      </c>
      <c r="N2938" s="116" t="str">
        <f>IF(F2938&lt;&gt;"", "İthal Girdi", IF(Veriler!T2938="", "", IF(Veriler!S2938="H", "%0,5 üzerindedir", IF(Veriler!T2938&gt;0.1, "%10 sınırı aşılmıştır.", "Uygun"))))</f>
        <v>%0,5 üzerindedir</v>
      </c>
      <c r="O2938" s="116" t="str">
        <f t="shared" si="925"/>
        <v xml:space="preserve"> </v>
      </c>
      <c r="P2938" s="117"/>
      <c r="Q2938" s="118"/>
      <c r="R2938" s="119" t="str">
        <f t="shared" si="926"/>
        <v/>
      </c>
      <c r="S2938" s="133">
        <f>IFERROR(IF(M2938&lt;=0.005,IF(F2938="",L2938,0),IF(F2938&lt;&gt;"",0,IF(P2938="",0,IF(P2938="H",0,IF(Q2938&lt;Veriler!$G$2,L2938*Veriler!$G$2,L2938*Q2938)))))," ")</f>
        <v>0</v>
      </c>
      <c r="T2938" s="133">
        <f>IF(Veriler!T2938&lt;=0.1, S2938, IF(AND(Veriler!T2938&gt;0.1, F2938="", P2938="E"), IF(Q2938&gt;Veriler!$G$2, Q2938*S2938, IF(Q2938&lt;Veriler!$G$2, Veriler!$G$2*S2938, Q2938*S2938)), 0))</f>
        <v>0</v>
      </c>
      <c r="U2938" s="133" t="str">
        <f t="shared" si="927"/>
        <v xml:space="preserve"> </v>
      </c>
      <c r="V2938" s="134" t="str">
        <f>IFERROR(IF(O2938="%10 sınırı aşılmıştır.",L2938-T2938,IFERROR(IF(F2938="",IF(S2938=1,0,IF(L2938-S2938=0,"",L2938-S2938)),IF(Veriler!M2938="",L2938,IF(L2938*Veriler!M2938=0,"",L2938*Veriler!M2938))),L2938)),0)</f>
        <v/>
      </c>
      <c r="W2938" s="146"/>
      <c r="X2938" s="146"/>
      <c r="Y2938" s="146"/>
    </row>
    <row r="2939" spans="1:25" s="99" customFormat="1" ht="54.75" customHeight="1" x14ac:dyDescent="0.25">
      <c r="A2939" s="96">
        <f t="shared" si="928"/>
        <v>2165</v>
      </c>
      <c r="B2939" s="175"/>
      <c r="C2939" s="176"/>
      <c r="D2939" s="113"/>
      <c r="E2939" s="115"/>
      <c r="F2939" s="174"/>
      <c r="G2939" s="114" t="str">
        <f t="shared" si="923"/>
        <v/>
      </c>
      <c r="H2939" s="115"/>
      <c r="I2939" s="115"/>
      <c r="J2939" s="115"/>
      <c r="K2939" s="115"/>
      <c r="L2939" s="133" t="str">
        <f t="shared" si="924"/>
        <v/>
      </c>
      <c r="M2939" s="116" t="str">
        <f>IF(L2939="", "", L2939/Veriler!$X$1)</f>
        <v/>
      </c>
      <c r="N2939" s="116" t="str">
        <f>IF(F2939&lt;&gt;"", "İthal Girdi", IF(Veriler!T2939="", "", IF(Veriler!S2939="H", "%0,5 üzerindedir", IF(Veriler!T2939&gt;0.1, "%10 sınırı aşılmıştır.", "Uygun"))))</f>
        <v>%0,5 üzerindedir</v>
      </c>
      <c r="O2939" s="116" t="str">
        <f t="shared" si="925"/>
        <v xml:space="preserve"> </v>
      </c>
      <c r="P2939" s="117"/>
      <c r="Q2939" s="118"/>
      <c r="R2939" s="119" t="str">
        <f t="shared" si="926"/>
        <v/>
      </c>
      <c r="S2939" s="133">
        <f>IFERROR(IF(M2939&lt;=0.005,IF(F2939="",L2939,0),IF(F2939&lt;&gt;"",0,IF(P2939="",0,IF(P2939="H",0,IF(Q2939&lt;Veriler!$G$2,L2939*Veriler!$G$2,L2939*Q2939)))))," ")</f>
        <v>0</v>
      </c>
      <c r="T2939" s="133">
        <f>IF(Veriler!T2939&lt;=0.1, S2939, IF(AND(Veriler!T2939&gt;0.1, F2939="", P2939="E"), IF(Q2939&gt;Veriler!$G$2, Q2939*S2939, IF(Q2939&lt;Veriler!$G$2, Veriler!$G$2*S2939, Q2939*S2939)), 0))</f>
        <v>0</v>
      </c>
      <c r="U2939" s="133" t="str">
        <f t="shared" si="927"/>
        <v xml:space="preserve"> </v>
      </c>
      <c r="V2939" s="134" t="str">
        <f>IFERROR(IF(O2939="%10 sınırı aşılmıştır.",L2939-T2939,IFERROR(IF(F2939="",IF(S2939=1,0,IF(L2939-S2939=0,"",L2939-S2939)),IF(Veriler!M2939="",L2939,IF(L2939*Veriler!M2939=0,"",L2939*Veriler!M2939))),L2939)),0)</f>
        <v/>
      </c>
      <c r="W2939" s="146"/>
      <c r="X2939" s="146"/>
      <c r="Y2939" s="146"/>
    </row>
    <row r="2940" spans="1:25" s="99" customFormat="1" ht="54.75" customHeight="1" x14ac:dyDescent="0.25">
      <c r="A2940" s="96">
        <f t="shared" si="928"/>
        <v>2166</v>
      </c>
      <c r="B2940" s="175"/>
      <c r="C2940" s="176"/>
      <c r="D2940" s="113"/>
      <c r="E2940" s="115"/>
      <c r="F2940" s="174"/>
      <c r="G2940" s="114" t="str">
        <f t="shared" si="923"/>
        <v/>
      </c>
      <c r="H2940" s="115"/>
      <c r="I2940" s="115"/>
      <c r="J2940" s="115"/>
      <c r="K2940" s="115"/>
      <c r="L2940" s="133" t="str">
        <f t="shared" si="924"/>
        <v/>
      </c>
      <c r="M2940" s="116" t="str">
        <f>IF(L2940="", "", L2940/Veriler!$X$1)</f>
        <v/>
      </c>
      <c r="N2940" s="116" t="str">
        <f>IF(F2940&lt;&gt;"", "İthal Girdi", IF(Veriler!T2940="", "", IF(Veriler!S2940="H", "%0,5 üzerindedir", IF(Veriler!T2940&gt;0.1, "%10 sınırı aşılmıştır.", "Uygun"))))</f>
        <v>%0,5 üzerindedir</v>
      </c>
      <c r="O2940" s="116" t="str">
        <f t="shared" si="925"/>
        <v xml:space="preserve"> </v>
      </c>
      <c r="P2940" s="117"/>
      <c r="Q2940" s="118"/>
      <c r="R2940" s="119" t="str">
        <f t="shared" si="926"/>
        <v/>
      </c>
      <c r="S2940" s="133">
        <f>IFERROR(IF(M2940&lt;=0.005,IF(F2940="",L2940,0),IF(F2940&lt;&gt;"",0,IF(P2940="",0,IF(P2940="H",0,IF(Q2940&lt;Veriler!$G$2,L2940*Veriler!$G$2,L2940*Q2940)))))," ")</f>
        <v>0</v>
      </c>
      <c r="T2940" s="133">
        <f>IF(Veriler!T2940&lt;=0.1, S2940, IF(AND(Veriler!T2940&gt;0.1, F2940="", P2940="E"), IF(Q2940&gt;Veriler!$G$2, Q2940*S2940, IF(Q2940&lt;Veriler!$G$2, Veriler!$G$2*S2940, Q2940*S2940)), 0))</f>
        <v>0</v>
      </c>
      <c r="U2940" s="133" t="str">
        <f t="shared" si="927"/>
        <v xml:space="preserve"> </v>
      </c>
      <c r="V2940" s="134" t="str">
        <f>IFERROR(IF(O2940="%10 sınırı aşılmıştır.",L2940-T2940,IFERROR(IF(F2940="",IF(S2940=1,0,IF(L2940-S2940=0,"",L2940-S2940)),IF(Veriler!M2940="",L2940,IF(L2940*Veriler!M2940=0,"",L2940*Veriler!M2940))),L2940)),0)</f>
        <v/>
      </c>
      <c r="W2940" s="146"/>
      <c r="X2940" s="146"/>
      <c r="Y2940" s="146"/>
    </row>
    <row r="2941" spans="1:25" s="99" customFormat="1" ht="54.75" customHeight="1" x14ac:dyDescent="0.25">
      <c r="A2941" s="96">
        <f t="shared" si="928"/>
        <v>2167</v>
      </c>
      <c r="B2941" s="175"/>
      <c r="C2941" s="176"/>
      <c r="D2941" s="113"/>
      <c r="E2941" s="115"/>
      <c r="F2941" s="174"/>
      <c r="G2941" s="114" t="str">
        <f t="shared" si="923"/>
        <v/>
      </c>
      <c r="H2941" s="115"/>
      <c r="I2941" s="115"/>
      <c r="J2941" s="115"/>
      <c r="K2941" s="115"/>
      <c r="L2941" s="133" t="str">
        <f t="shared" si="924"/>
        <v/>
      </c>
      <c r="M2941" s="116" t="str">
        <f>IF(L2941="", "", L2941/Veriler!$X$1)</f>
        <v/>
      </c>
      <c r="N2941" s="116" t="str">
        <f>IF(F2941&lt;&gt;"", "İthal Girdi", IF(Veriler!T2941="", "", IF(Veriler!S2941="H", "%0,5 üzerindedir", IF(Veriler!T2941&gt;0.1, "%10 sınırı aşılmıştır.", "Uygun"))))</f>
        <v>%0,5 üzerindedir</v>
      </c>
      <c r="O2941" s="116" t="str">
        <f t="shared" si="925"/>
        <v xml:space="preserve"> </v>
      </c>
      <c r="P2941" s="117"/>
      <c r="Q2941" s="118"/>
      <c r="R2941" s="119" t="str">
        <f t="shared" si="926"/>
        <v/>
      </c>
      <c r="S2941" s="133">
        <f>IFERROR(IF(M2941&lt;=0.005,IF(F2941="",L2941,0),IF(F2941&lt;&gt;"",0,IF(P2941="",0,IF(P2941="H",0,IF(Q2941&lt;Veriler!$G$2,L2941*Veriler!$G$2,L2941*Q2941)))))," ")</f>
        <v>0</v>
      </c>
      <c r="T2941" s="133">
        <f>IF(Veriler!T2941&lt;=0.1, S2941, IF(AND(Veriler!T2941&gt;0.1, F2941="", P2941="E"), IF(Q2941&gt;Veriler!$G$2, Q2941*S2941, IF(Q2941&lt;Veriler!$G$2, Veriler!$G$2*S2941, Q2941*S2941)), 0))</f>
        <v>0</v>
      </c>
      <c r="U2941" s="133" t="str">
        <f t="shared" si="927"/>
        <v xml:space="preserve"> </v>
      </c>
      <c r="V2941" s="134" t="str">
        <f>IFERROR(IF(O2941="%10 sınırı aşılmıştır.",L2941-T2941,IFERROR(IF(F2941="",IF(S2941=1,0,IF(L2941-S2941=0,"",L2941-S2941)),IF(Veriler!M2941="",L2941,IF(L2941*Veriler!M2941=0,"",L2941*Veriler!M2941))),L2941)),0)</f>
        <v/>
      </c>
      <c r="W2941" s="146"/>
      <c r="X2941" s="146"/>
      <c r="Y2941" s="146"/>
    </row>
    <row r="2942" spans="1:25" s="99" customFormat="1" ht="54.75" customHeight="1" x14ac:dyDescent="0.25">
      <c r="A2942" s="96">
        <f t="shared" si="928"/>
        <v>2168</v>
      </c>
      <c r="B2942" s="175"/>
      <c r="C2942" s="176"/>
      <c r="D2942" s="113"/>
      <c r="E2942" s="115"/>
      <c r="F2942" s="174"/>
      <c r="G2942" s="114" t="str">
        <f t="shared" si="923"/>
        <v/>
      </c>
      <c r="H2942" s="115"/>
      <c r="I2942" s="115"/>
      <c r="J2942" s="115"/>
      <c r="K2942" s="115"/>
      <c r="L2942" s="133" t="str">
        <f t="shared" si="924"/>
        <v/>
      </c>
      <c r="M2942" s="116" t="str">
        <f>IF(L2942="", "", L2942/Veriler!$X$1)</f>
        <v/>
      </c>
      <c r="N2942" s="116" t="str">
        <f>IF(F2942&lt;&gt;"", "İthal Girdi", IF(Veriler!T2942="", "", IF(Veriler!S2942="H", "%0,5 üzerindedir", IF(Veriler!T2942&gt;0.1, "%10 sınırı aşılmıştır.", "Uygun"))))</f>
        <v>%0,5 üzerindedir</v>
      </c>
      <c r="O2942" s="116" t="str">
        <f t="shared" si="925"/>
        <v xml:space="preserve"> </v>
      </c>
      <c r="P2942" s="117"/>
      <c r="Q2942" s="118"/>
      <c r="R2942" s="119" t="str">
        <f t="shared" si="926"/>
        <v/>
      </c>
      <c r="S2942" s="133">
        <f>IFERROR(IF(M2942&lt;=0.005,IF(F2942="",L2942,0),IF(F2942&lt;&gt;"",0,IF(P2942="",0,IF(P2942="H",0,IF(Q2942&lt;Veriler!$G$2,L2942*Veriler!$G$2,L2942*Q2942)))))," ")</f>
        <v>0</v>
      </c>
      <c r="T2942" s="133">
        <f>IF(Veriler!T2942&lt;=0.1, S2942, IF(AND(Veriler!T2942&gt;0.1, F2942="", P2942="E"), IF(Q2942&gt;Veriler!$G$2, Q2942*S2942, IF(Q2942&lt;Veriler!$G$2, Veriler!$G$2*S2942, Q2942*S2942)), 0))</f>
        <v>0</v>
      </c>
      <c r="U2942" s="133" t="str">
        <f t="shared" si="927"/>
        <v xml:space="preserve"> </v>
      </c>
      <c r="V2942" s="134" t="str">
        <f>IFERROR(IF(O2942="%10 sınırı aşılmıştır.",L2942-T2942,IFERROR(IF(F2942="",IF(S2942=1,0,IF(L2942-S2942=0,"",L2942-S2942)),IF(Veriler!M2942="",L2942,IF(L2942*Veriler!M2942=0,"",L2942*Veriler!M2942))),L2942)),0)</f>
        <v/>
      </c>
      <c r="W2942" s="146"/>
      <c r="X2942" s="146"/>
      <c r="Y2942" s="146"/>
    </row>
    <row r="2943" spans="1:25" s="99" customFormat="1" ht="54.75" customHeight="1" x14ac:dyDescent="0.25">
      <c r="A2943" s="96">
        <f t="shared" si="928"/>
        <v>2169</v>
      </c>
      <c r="B2943" s="175"/>
      <c r="C2943" s="176"/>
      <c r="D2943" s="113"/>
      <c r="E2943" s="115"/>
      <c r="F2943" s="174"/>
      <c r="G2943" s="114" t="str">
        <f t="shared" si="923"/>
        <v/>
      </c>
      <c r="H2943" s="115"/>
      <c r="I2943" s="115"/>
      <c r="J2943" s="115"/>
      <c r="K2943" s="115"/>
      <c r="L2943" s="133" t="str">
        <f t="shared" si="924"/>
        <v/>
      </c>
      <c r="M2943" s="116" t="str">
        <f>IF(L2943="", "", L2943/Veriler!$X$1)</f>
        <v/>
      </c>
      <c r="N2943" s="116" t="str">
        <f>IF(F2943&lt;&gt;"", "İthal Girdi", IF(Veriler!T2943="", "", IF(Veriler!S2943="H", "%0,5 üzerindedir", IF(Veriler!T2943&gt;0.1, "%10 sınırı aşılmıştır.", "Uygun"))))</f>
        <v>%0,5 üzerindedir</v>
      </c>
      <c r="O2943" s="116" t="str">
        <f t="shared" si="925"/>
        <v xml:space="preserve"> </v>
      </c>
      <c r="P2943" s="117"/>
      <c r="Q2943" s="118"/>
      <c r="R2943" s="119" t="str">
        <f t="shared" si="926"/>
        <v/>
      </c>
      <c r="S2943" s="133">
        <f>IFERROR(IF(M2943&lt;=0.005,IF(F2943="",L2943,0),IF(F2943&lt;&gt;"",0,IF(P2943="",0,IF(P2943="H",0,IF(Q2943&lt;Veriler!$G$2,L2943*Veriler!$G$2,L2943*Q2943)))))," ")</f>
        <v>0</v>
      </c>
      <c r="T2943" s="133">
        <f>IF(Veriler!T2943&lt;=0.1, S2943, IF(AND(Veriler!T2943&gt;0.1, F2943="", P2943="E"), IF(Q2943&gt;Veriler!$G$2, Q2943*S2943, IF(Q2943&lt;Veriler!$G$2, Veriler!$G$2*S2943, Q2943*S2943)), 0))</f>
        <v>0</v>
      </c>
      <c r="U2943" s="133" t="str">
        <f t="shared" si="927"/>
        <v xml:space="preserve"> </v>
      </c>
      <c r="V2943" s="134" t="str">
        <f>IFERROR(IF(O2943="%10 sınırı aşılmıştır.",L2943-T2943,IFERROR(IF(F2943="",IF(S2943=1,0,IF(L2943-S2943=0,"",L2943-S2943)),IF(Veriler!M2943="",L2943,IF(L2943*Veriler!M2943=0,"",L2943*Veriler!M2943))),L2943)),0)</f>
        <v/>
      </c>
      <c r="W2943" s="146"/>
      <c r="X2943" s="146"/>
      <c r="Y2943" s="146"/>
    </row>
    <row r="2944" spans="1:25" s="99" customFormat="1" ht="54.75" customHeight="1" x14ac:dyDescent="0.25">
      <c r="A2944" s="96">
        <f t="shared" si="928"/>
        <v>2170</v>
      </c>
      <c r="B2944" s="175"/>
      <c r="C2944" s="176"/>
      <c r="D2944" s="113"/>
      <c r="E2944" s="115"/>
      <c r="F2944" s="174"/>
      <c r="G2944" s="114" t="str">
        <f t="shared" si="923"/>
        <v/>
      </c>
      <c r="H2944" s="115"/>
      <c r="I2944" s="115"/>
      <c r="J2944" s="115"/>
      <c r="K2944" s="115"/>
      <c r="L2944" s="133" t="str">
        <f t="shared" si="924"/>
        <v/>
      </c>
      <c r="M2944" s="116" t="str">
        <f>IF(L2944="", "", L2944/Veriler!$X$1)</f>
        <v/>
      </c>
      <c r="N2944" s="116" t="str">
        <f>IF(F2944&lt;&gt;"", "İthal Girdi", IF(Veriler!T2944="", "", IF(Veriler!S2944="H", "%0,5 üzerindedir", IF(Veriler!T2944&gt;0.1, "%10 sınırı aşılmıştır.", "Uygun"))))</f>
        <v>%0,5 üzerindedir</v>
      </c>
      <c r="O2944" s="116" t="str">
        <f t="shared" si="925"/>
        <v xml:space="preserve"> </v>
      </c>
      <c r="P2944" s="117"/>
      <c r="Q2944" s="118"/>
      <c r="R2944" s="119" t="str">
        <f t="shared" si="926"/>
        <v/>
      </c>
      <c r="S2944" s="133">
        <f>IFERROR(IF(M2944&lt;=0.005,IF(F2944="",L2944,0),IF(F2944&lt;&gt;"",0,IF(P2944="",0,IF(P2944="H",0,IF(Q2944&lt;Veriler!$G$2,L2944*Veriler!$G$2,L2944*Q2944)))))," ")</f>
        <v>0</v>
      </c>
      <c r="T2944" s="133">
        <f>IF(Veriler!T2944&lt;=0.1, S2944, IF(AND(Veriler!T2944&gt;0.1, F2944="", P2944="E"), IF(Q2944&gt;Veriler!$G$2, Q2944*S2944, IF(Q2944&lt;Veriler!$G$2, Veriler!$G$2*S2944, Q2944*S2944)), 0))</f>
        <v>0</v>
      </c>
      <c r="U2944" s="133" t="str">
        <f t="shared" si="927"/>
        <v xml:space="preserve"> </v>
      </c>
      <c r="V2944" s="134" t="str">
        <f>IFERROR(IF(O2944="%10 sınırı aşılmıştır.",L2944-T2944,IFERROR(IF(F2944="",IF(S2944=1,0,IF(L2944-S2944=0,"",L2944-S2944)),IF(Veriler!M2944="",L2944,IF(L2944*Veriler!M2944=0,"",L2944*Veriler!M2944))),L2944)),0)</f>
        <v/>
      </c>
      <c r="W2944" s="146"/>
      <c r="X2944" s="146"/>
      <c r="Y2944" s="146"/>
    </row>
    <row r="2945" spans="1:25" s="99" customFormat="1" ht="36" hidden="1" customHeight="1" x14ac:dyDescent="0.25">
      <c r="A2945" s="101"/>
      <c r="B2945" s="191" t="s">
        <v>16</v>
      </c>
      <c r="C2945" s="176"/>
      <c r="D2945" s="120"/>
      <c r="E2945" s="171"/>
      <c r="F2945" s="172"/>
      <c r="G2945" s="121"/>
      <c r="H2945" s="115"/>
      <c r="I2945" s="115"/>
      <c r="J2945" s="115"/>
      <c r="K2945" s="115"/>
      <c r="L2945" s="121"/>
      <c r="M2945" s="121"/>
      <c r="N2945" s="121"/>
      <c r="O2945" s="121"/>
      <c r="P2945" s="120"/>
      <c r="Q2945" s="120"/>
      <c r="R2945" s="183"/>
      <c r="S2945" s="184"/>
      <c r="T2945" s="121"/>
      <c r="U2945" s="121"/>
      <c r="V2945" s="121"/>
      <c r="W2945" s="146"/>
      <c r="X2945" s="146"/>
      <c r="Y2945" s="146"/>
    </row>
    <row r="2946" spans="1:25" s="99" customFormat="1" ht="54.75" customHeight="1" x14ac:dyDescent="0.25">
      <c r="A2946" s="96">
        <f>A2944+1</f>
        <v>2171</v>
      </c>
      <c r="B2946" s="175"/>
      <c r="C2946" s="176"/>
      <c r="D2946" s="113"/>
      <c r="E2946" s="115"/>
      <c r="F2946" s="174"/>
      <c r="G2946" s="114" t="str">
        <f t="shared" ref="G2946:G2959" si="929">IF(AND(F2946&lt;&gt;"",V2946&lt;&gt;"",L2946&lt;&gt;0),V2946/L2946,"")</f>
        <v/>
      </c>
      <c r="H2946" s="115"/>
      <c r="I2946" s="115"/>
      <c r="J2946" s="115"/>
      <c r="K2946" s="115"/>
      <c r="L2946" s="133" t="str">
        <f t="shared" ref="L2946:L2959" si="930">IF(AND(H2946&lt;&gt;0, J2946&lt;&gt;0, K2946&lt;&gt;0), H2946*J2946*K2946, "")</f>
        <v/>
      </c>
      <c r="M2946" s="116" t="str">
        <f>IF(L2946="", "", L2946/Veriler!$X$1)</f>
        <v/>
      </c>
      <c r="N2946" s="116" t="str">
        <f>IF(F2946&lt;&gt;"", "İthal Girdi", IF(Veriler!T2946="", "", IF(Veriler!S2946="H", "%0,5 üzerindedir", IF(Veriler!T2946&gt;0.1, "%10 sınırı aşılmıştır.", "Uygun"))))</f>
        <v>%0,5 üzerindedir</v>
      </c>
      <c r="O2946" s="116" t="str">
        <f t="shared" ref="O2946:O2959" si="931">IF(M2946=""," ",N2946)</f>
        <v xml:space="preserve"> </v>
      </c>
      <c r="P2946" s="117"/>
      <c r="Q2946" s="118"/>
      <c r="R2946" s="119" t="str">
        <f t="shared" ref="R2946:R2959" si="932">IFERROR(IF(AND(T2946&lt;&gt;"",L2946&lt;&gt;"",L2946&lt;&gt;0,T2946&lt;&gt;0),T2946/L2946,"")," ")</f>
        <v/>
      </c>
      <c r="S2946" s="133">
        <f>IFERROR(IF(M2946&lt;=0.005,IF(F2946="",L2946,0),IF(F2946&lt;&gt;"",0,IF(P2946="",0,IF(P2946="H",0,IF(Q2946&lt;Veriler!$G$2,L2946*Veriler!$G$2,L2946*Q2946)))))," ")</f>
        <v>0</v>
      </c>
      <c r="T2946" s="133">
        <f>IF(Veriler!T2946&lt;=0.1, S2946, IF(AND(Veriler!T2946&gt;0.1, F2946="", P2946="E"), IF(Q2946&gt;Veriler!$G$2, Q2946*S2946, IF(Q2946&lt;Veriler!$G$2, Veriler!$G$2*S2946, Q2946*S2946)), 0))</f>
        <v>0</v>
      </c>
      <c r="U2946" s="133" t="str">
        <f t="shared" ref="U2946:U2959" si="933">IF(T2946=0," ",T2946)</f>
        <v xml:space="preserve"> </v>
      </c>
      <c r="V2946" s="134" t="str">
        <f>IFERROR(IF(O2946="%10 sınırı aşılmıştır.",L2946-T2946,IFERROR(IF(F2946="",IF(S2946=1,0,IF(L2946-S2946=0,"",L2946-S2946)),IF(Veriler!M2946="",L2946,IF(L2946*Veriler!M2946=0,"",L2946*Veriler!M2946))),L2946)),0)</f>
        <v/>
      </c>
      <c r="W2946" s="146"/>
      <c r="X2946" s="146"/>
      <c r="Y2946" s="146"/>
    </row>
    <row r="2947" spans="1:25" s="99" customFormat="1" ht="54.75" customHeight="1" x14ac:dyDescent="0.25">
      <c r="A2947" s="96">
        <f t="shared" ref="A2947:A2959" si="934">A2946+1</f>
        <v>2172</v>
      </c>
      <c r="B2947" s="175"/>
      <c r="C2947" s="176"/>
      <c r="D2947" s="113"/>
      <c r="E2947" s="115"/>
      <c r="F2947" s="174"/>
      <c r="G2947" s="114" t="str">
        <f t="shared" si="929"/>
        <v/>
      </c>
      <c r="H2947" s="115"/>
      <c r="I2947" s="115"/>
      <c r="J2947" s="115"/>
      <c r="K2947" s="115"/>
      <c r="L2947" s="133" t="str">
        <f t="shared" si="930"/>
        <v/>
      </c>
      <c r="M2947" s="116" t="str">
        <f>IF(L2947="", "", L2947/Veriler!$X$1)</f>
        <v/>
      </c>
      <c r="N2947" s="116" t="str">
        <f>IF(F2947&lt;&gt;"", "İthal Girdi", IF(Veriler!T2947="", "", IF(Veriler!S2947="H", "%0,5 üzerindedir", IF(Veriler!T2947&gt;0.1, "%10 sınırı aşılmıştır.", "Uygun"))))</f>
        <v>%0,5 üzerindedir</v>
      </c>
      <c r="O2947" s="116" t="str">
        <f t="shared" si="931"/>
        <v xml:space="preserve"> </v>
      </c>
      <c r="P2947" s="117"/>
      <c r="Q2947" s="118"/>
      <c r="R2947" s="119" t="str">
        <f t="shared" si="932"/>
        <v/>
      </c>
      <c r="S2947" s="133">
        <f>IFERROR(IF(M2947&lt;=0.005,IF(F2947="",L2947,0),IF(F2947&lt;&gt;"",0,IF(P2947="",0,IF(P2947="H",0,IF(Q2947&lt;Veriler!$G$2,L2947*Veriler!$G$2,L2947*Q2947)))))," ")</f>
        <v>0</v>
      </c>
      <c r="T2947" s="133">
        <f>IF(Veriler!T2947&lt;=0.1, S2947, IF(AND(Veriler!T2947&gt;0.1, F2947="", P2947="E"), IF(Q2947&gt;Veriler!$G$2, Q2947*S2947, IF(Q2947&lt;Veriler!$G$2, Veriler!$G$2*S2947, Q2947*S2947)), 0))</f>
        <v>0</v>
      </c>
      <c r="U2947" s="133" t="str">
        <f t="shared" si="933"/>
        <v xml:space="preserve"> </v>
      </c>
      <c r="V2947" s="134" t="str">
        <f>IFERROR(IF(O2947="%10 sınırı aşılmıştır.",L2947-T2947,IFERROR(IF(F2947="",IF(S2947=1,0,IF(L2947-S2947=0,"",L2947-S2947)),IF(Veriler!M2947="",L2947,IF(L2947*Veriler!M2947=0,"",L2947*Veriler!M2947))),L2947)),0)</f>
        <v/>
      </c>
      <c r="W2947" s="146"/>
      <c r="X2947" s="146"/>
      <c r="Y2947" s="146"/>
    </row>
    <row r="2948" spans="1:25" s="99" customFormat="1" ht="54.75" customHeight="1" x14ac:dyDescent="0.25">
      <c r="A2948" s="96">
        <f t="shared" si="934"/>
        <v>2173</v>
      </c>
      <c r="B2948" s="175"/>
      <c r="C2948" s="176"/>
      <c r="D2948" s="113"/>
      <c r="E2948" s="115"/>
      <c r="F2948" s="174"/>
      <c r="G2948" s="114" t="str">
        <f t="shared" si="929"/>
        <v/>
      </c>
      <c r="H2948" s="115"/>
      <c r="I2948" s="115"/>
      <c r="J2948" s="115"/>
      <c r="K2948" s="115"/>
      <c r="L2948" s="133" t="str">
        <f t="shared" si="930"/>
        <v/>
      </c>
      <c r="M2948" s="116" t="str">
        <f>IF(L2948="", "", L2948/Veriler!$X$1)</f>
        <v/>
      </c>
      <c r="N2948" s="116" t="str">
        <f>IF(F2948&lt;&gt;"", "İthal Girdi", IF(Veriler!T2948="", "", IF(Veriler!S2948="H", "%0,5 üzerindedir", IF(Veriler!T2948&gt;0.1, "%10 sınırı aşılmıştır.", "Uygun"))))</f>
        <v>%0,5 üzerindedir</v>
      </c>
      <c r="O2948" s="116" t="str">
        <f t="shared" si="931"/>
        <v xml:space="preserve"> </v>
      </c>
      <c r="P2948" s="117"/>
      <c r="Q2948" s="118"/>
      <c r="R2948" s="119" t="str">
        <f t="shared" si="932"/>
        <v/>
      </c>
      <c r="S2948" s="133">
        <f>IFERROR(IF(M2948&lt;=0.005,IF(F2948="",L2948,0),IF(F2948&lt;&gt;"",0,IF(P2948="",0,IF(P2948="H",0,IF(Q2948&lt;Veriler!$G$2,L2948*Veriler!$G$2,L2948*Q2948)))))," ")</f>
        <v>0</v>
      </c>
      <c r="T2948" s="133">
        <f>IF(Veriler!T2948&lt;=0.1, S2948, IF(AND(Veriler!T2948&gt;0.1, F2948="", P2948="E"), IF(Q2948&gt;Veriler!$G$2, Q2948*S2948, IF(Q2948&lt;Veriler!$G$2, Veriler!$G$2*S2948, Q2948*S2948)), 0))</f>
        <v>0</v>
      </c>
      <c r="U2948" s="133" t="str">
        <f t="shared" si="933"/>
        <v xml:space="preserve"> </v>
      </c>
      <c r="V2948" s="134" t="str">
        <f>IFERROR(IF(O2948="%10 sınırı aşılmıştır.",L2948-T2948,IFERROR(IF(F2948="",IF(S2948=1,0,IF(L2948-S2948=0,"",L2948-S2948)),IF(Veriler!M2948="",L2948,IF(L2948*Veriler!M2948=0,"",L2948*Veriler!M2948))),L2948)),0)</f>
        <v/>
      </c>
      <c r="W2948" s="146"/>
      <c r="X2948" s="146"/>
      <c r="Y2948" s="146"/>
    </row>
    <row r="2949" spans="1:25" s="99" customFormat="1" ht="54.75" customHeight="1" x14ac:dyDescent="0.25">
      <c r="A2949" s="96">
        <f t="shared" si="934"/>
        <v>2174</v>
      </c>
      <c r="B2949" s="175"/>
      <c r="C2949" s="176"/>
      <c r="D2949" s="113"/>
      <c r="E2949" s="115"/>
      <c r="F2949" s="174"/>
      <c r="G2949" s="114" t="str">
        <f t="shared" si="929"/>
        <v/>
      </c>
      <c r="H2949" s="115"/>
      <c r="I2949" s="115"/>
      <c r="J2949" s="115"/>
      <c r="K2949" s="115"/>
      <c r="L2949" s="133" t="str">
        <f t="shared" si="930"/>
        <v/>
      </c>
      <c r="M2949" s="116" t="str">
        <f>IF(L2949="", "", L2949/Veriler!$X$1)</f>
        <v/>
      </c>
      <c r="N2949" s="116" t="str">
        <f>IF(F2949&lt;&gt;"", "İthal Girdi", IF(Veriler!T2949="", "", IF(Veriler!S2949="H", "%0,5 üzerindedir", IF(Veriler!T2949&gt;0.1, "%10 sınırı aşılmıştır.", "Uygun"))))</f>
        <v>%0,5 üzerindedir</v>
      </c>
      <c r="O2949" s="116" t="str">
        <f t="shared" si="931"/>
        <v xml:space="preserve"> </v>
      </c>
      <c r="P2949" s="117"/>
      <c r="Q2949" s="118"/>
      <c r="R2949" s="119" t="str">
        <f t="shared" si="932"/>
        <v/>
      </c>
      <c r="S2949" s="133">
        <f>IFERROR(IF(M2949&lt;=0.005,IF(F2949="",L2949,0),IF(F2949&lt;&gt;"",0,IF(P2949="",0,IF(P2949="H",0,IF(Q2949&lt;Veriler!$G$2,L2949*Veriler!$G$2,L2949*Q2949)))))," ")</f>
        <v>0</v>
      </c>
      <c r="T2949" s="133">
        <f>IF(Veriler!T2949&lt;=0.1, S2949, IF(AND(Veriler!T2949&gt;0.1, F2949="", P2949="E"), IF(Q2949&gt;Veriler!$G$2, Q2949*S2949, IF(Q2949&lt;Veriler!$G$2, Veriler!$G$2*S2949, Q2949*S2949)), 0))</f>
        <v>0</v>
      </c>
      <c r="U2949" s="133" t="str">
        <f t="shared" si="933"/>
        <v xml:space="preserve"> </v>
      </c>
      <c r="V2949" s="134" t="str">
        <f>IFERROR(IF(O2949="%10 sınırı aşılmıştır.",L2949-T2949,IFERROR(IF(F2949="",IF(S2949=1,0,IF(L2949-S2949=0,"",L2949-S2949)),IF(Veriler!M2949="",L2949,IF(L2949*Veriler!M2949=0,"",L2949*Veriler!M2949))),L2949)),0)</f>
        <v/>
      </c>
      <c r="W2949" s="146"/>
      <c r="X2949" s="146"/>
      <c r="Y2949" s="146"/>
    </row>
    <row r="2950" spans="1:25" s="99" customFormat="1" ht="54.75" customHeight="1" x14ac:dyDescent="0.25">
      <c r="A2950" s="96">
        <f t="shared" si="934"/>
        <v>2175</v>
      </c>
      <c r="B2950" s="175"/>
      <c r="C2950" s="176"/>
      <c r="D2950" s="113"/>
      <c r="E2950" s="115"/>
      <c r="F2950" s="174"/>
      <c r="G2950" s="114" t="str">
        <f t="shared" si="929"/>
        <v/>
      </c>
      <c r="H2950" s="115"/>
      <c r="I2950" s="115"/>
      <c r="J2950" s="115"/>
      <c r="K2950" s="115"/>
      <c r="L2950" s="133" t="str">
        <f t="shared" si="930"/>
        <v/>
      </c>
      <c r="M2950" s="116" t="str">
        <f>IF(L2950="", "", L2950/Veriler!$X$1)</f>
        <v/>
      </c>
      <c r="N2950" s="116" t="str">
        <f>IF(F2950&lt;&gt;"", "İthal Girdi", IF(Veriler!T2950="", "", IF(Veriler!S2950="H", "%0,5 üzerindedir", IF(Veriler!T2950&gt;0.1, "%10 sınırı aşılmıştır.", "Uygun"))))</f>
        <v>%0,5 üzerindedir</v>
      </c>
      <c r="O2950" s="116" t="str">
        <f t="shared" si="931"/>
        <v xml:space="preserve"> </v>
      </c>
      <c r="P2950" s="117"/>
      <c r="Q2950" s="118"/>
      <c r="R2950" s="119" t="str">
        <f t="shared" si="932"/>
        <v/>
      </c>
      <c r="S2950" s="133">
        <f>IFERROR(IF(M2950&lt;=0.005,IF(F2950="",L2950,0),IF(F2950&lt;&gt;"",0,IF(P2950="",0,IF(P2950="H",0,IF(Q2950&lt;Veriler!$G$2,L2950*Veriler!$G$2,L2950*Q2950)))))," ")</f>
        <v>0</v>
      </c>
      <c r="T2950" s="133">
        <f>IF(Veriler!T2950&lt;=0.1, S2950, IF(AND(Veriler!T2950&gt;0.1, F2950="", P2950="E"), IF(Q2950&gt;Veriler!$G$2, Q2950*S2950, IF(Q2950&lt;Veriler!$G$2, Veriler!$G$2*S2950, Q2950*S2950)), 0))</f>
        <v>0</v>
      </c>
      <c r="U2950" s="133" t="str">
        <f t="shared" si="933"/>
        <v xml:space="preserve"> </v>
      </c>
      <c r="V2950" s="134" t="str">
        <f>IFERROR(IF(O2950="%10 sınırı aşılmıştır.",L2950-T2950,IFERROR(IF(F2950="",IF(S2950=1,0,IF(L2950-S2950=0,"",L2950-S2950)),IF(Veriler!M2950="",L2950,IF(L2950*Veriler!M2950=0,"",L2950*Veriler!M2950))),L2950)),0)</f>
        <v/>
      </c>
      <c r="W2950" s="146"/>
      <c r="X2950" s="146"/>
      <c r="Y2950" s="146"/>
    </row>
    <row r="2951" spans="1:25" s="99" customFormat="1" ht="54.75" customHeight="1" x14ac:dyDescent="0.25">
      <c r="A2951" s="96">
        <f t="shared" si="934"/>
        <v>2176</v>
      </c>
      <c r="B2951" s="175"/>
      <c r="C2951" s="176"/>
      <c r="D2951" s="113"/>
      <c r="E2951" s="115"/>
      <c r="F2951" s="174"/>
      <c r="G2951" s="114" t="str">
        <f t="shared" si="929"/>
        <v/>
      </c>
      <c r="H2951" s="115"/>
      <c r="I2951" s="115"/>
      <c r="J2951" s="115"/>
      <c r="K2951" s="115"/>
      <c r="L2951" s="133" t="str">
        <f t="shared" si="930"/>
        <v/>
      </c>
      <c r="M2951" s="116" t="str">
        <f>IF(L2951="", "", L2951/Veriler!$X$1)</f>
        <v/>
      </c>
      <c r="N2951" s="116" t="str">
        <f>IF(F2951&lt;&gt;"", "İthal Girdi", IF(Veriler!T2951="", "", IF(Veriler!S2951="H", "%0,5 üzerindedir", IF(Veriler!T2951&gt;0.1, "%10 sınırı aşılmıştır.", "Uygun"))))</f>
        <v>%0,5 üzerindedir</v>
      </c>
      <c r="O2951" s="116" t="str">
        <f t="shared" si="931"/>
        <v xml:space="preserve"> </v>
      </c>
      <c r="P2951" s="117"/>
      <c r="Q2951" s="118"/>
      <c r="R2951" s="119" t="str">
        <f t="shared" si="932"/>
        <v/>
      </c>
      <c r="S2951" s="133">
        <f>IFERROR(IF(M2951&lt;=0.005,IF(F2951="",L2951,0),IF(F2951&lt;&gt;"",0,IF(P2951="",0,IF(P2951="H",0,IF(Q2951&lt;Veriler!$G$2,L2951*Veriler!$G$2,L2951*Q2951)))))," ")</f>
        <v>0</v>
      </c>
      <c r="T2951" s="133">
        <f>IF(Veriler!T2951&lt;=0.1, S2951, IF(AND(Veriler!T2951&gt;0.1, F2951="", P2951="E"), IF(Q2951&gt;Veriler!$G$2, Q2951*S2951, IF(Q2951&lt;Veriler!$G$2, Veriler!$G$2*S2951, Q2951*S2951)), 0))</f>
        <v>0</v>
      </c>
      <c r="U2951" s="133" t="str">
        <f t="shared" si="933"/>
        <v xml:space="preserve"> </v>
      </c>
      <c r="V2951" s="134" t="str">
        <f>IFERROR(IF(O2951="%10 sınırı aşılmıştır.",L2951-T2951,IFERROR(IF(F2951="",IF(S2951=1,0,IF(L2951-S2951=0,"",L2951-S2951)),IF(Veriler!M2951="",L2951,IF(L2951*Veriler!M2951=0,"",L2951*Veriler!M2951))),L2951)),0)</f>
        <v/>
      </c>
      <c r="W2951" s="146"/>
      <c r="X2951" s="146"/>
      <c r="Y2951" s="146"/>
    </row>
    <row r="2952" spans="1:25" s="99" customFormat="1" ht="54.75" customHeight="1" x14ac:dyDescent="0.25">
      <c r="A2952" s="96">
        <f t="shared" si="934"/>
        <v>2177</v>
      </c>
      <c r="B2952" s="175"/>
      <c r="C2952" s="176"/>
      <c r="D2952" s="113"/>
      <c r="E2952" s="115"/>
      <c r="F2952" s="174"/>
      <c r="G2952" s="114" t="str">
        <f t="shared" si="929"/>
        <v/>
      </c>
      <c r="H2952" s="115"/>
      <c r="I2952" s="115"/>
      <c r="J2952" s="115"/>
      <c r="K2952" s="115"/>
      <c r="L2952" s="133" t="str">
        <f t="shared" si="930"/>
        <v/>
      </c>
      <c r="M2952" s="116" t="str">
        <f>IF(L2952="", "", L2952/Veriler!$X$1)</f>
        <v/>
      </c>
      <c r="N2952" s="116" t="str">
        <f>IF(F2952&lt;&gt;"", "İthal Girdi", IF(Veriler!T2952="", "", IF(Veriler!S2952="H", "%0,5 üzerindedir", IF(Veriler!T2952&gt;0.1, "%10 sınırı aşılmıştır.", "Uygun"))))</f>
        <v>%0,5 üzerindedir</v>
      </c>
      <c r="O2952" s="116" t="str">
        <f t="shared" si="931"/>
        <v xml:space="preserve"> </v>
      </c>
      <c r="P2952" s="117"/>
      <c r="Q2952" s="118"/>
      <c r="R2952" s="119" t="str">
        <f t="shared" si="932"/>
        <v/>
      </c>
      <c r="S2952" s="133">
        <f>IFERROR(IF(M2952&lt;=0.005,IF(F2952="",L2952,0),IF(F2952&lt;&gt;"",0,IF(P2952="",0,IF(P2952="H",0,IF(Q2952&lt;Veriler!$G$2,L2952*Veriler!$G$2,L2952*Q2952)))))," ")</f>
        <v>0</v>
      </c>
      <c r="T2952" s="133">
        <f>IF(Veriler!T2952&lt;=0.1, S2952, IF(AND(Veriler!T2952&gt;0.1, F2952="", P2952="E"), IF(Q2952&gt;Veriler!$G$2, Q2952*S2952, IF(Q2952&lt;Veriler!$G$2, Veriler!$G$2*S2952, Q2952*S2952)), 0))</f>
        <v>0</v>
      </c>
      <c r="U2952" s="133" t="str">
        <f t="shared" si="933"/>
        <v xml:space="preserve"> </v>
      </c>
      <c r="V2952" s="134" t="str">
        <f>IFERROR(IF(O2952="%10 sınırı aşılmıştır.",L2952-T2952,IFERROR(IF(F2952="",IF(S2952=1,0,IF(L2952-S2952=0,"",L2952-S2952)),IF(Veriler!M2952="",L2952,IF(L2952*Veriler!M2952=0,"",L2952*Veriler!M2952))),L2952)),0)</f>
        <v/>
      </c>
      <c r="W2952" s="146"/>
      <c r="X2952" s="146"/>
      <c r="Y2952" s="146"/>
    </row>
    <row r="2953" spans="1:25" s="99" customFormat="1" ht="54.75" customHeight="1" x14ac:dyDescent="0.25">
      <c r="A2953" s="96">
        <f t="shared" si="934"/>
        <v>2178</v>
      </c>
      <c r="B2953" s="175"/>
      <c r="C2953" s="176"/>
      <c r="D2953" s="113"/>
      <c r="E2953" s="115"/>
      <c r="F2953" s="174"/>
      <c r="G2953" s="114" t="str">
        <f t="shared" si="929"/>
        <v/>
      </c>
      <c r="H2953" s="115"/>
      <c r="I2953" s="115"/>
      <c r="J2953" s="115"/>
      <c r="K2953" s="115"/>
      <c r="L2953" s="133" t="str">
        <f t="shared" si="930"/>
        <v/>
      </c>
      <c r="M2953" s="116" t="str">
        <f>IF(L2953="", "", L2953/Veriler!$X$1)</f>
        <v/>
      </c>
      <c r="N2953" s="116" t="str">
        <f>IF(F2953&lt;&gt;"", "İthal Girdi", IF(Veriler!T2953="", "", IF(Veriler!S2953="H", "%0,5 üzerindedir", IF(Veriler!T2953&gt;0.1, "%10 sınırı aşılmıştır.", "Uygun"))))</f>
        <v>%0,5 üzerindedir</v>
      </c>
      <c r="O2953" s="116" t="str">
        <f t="shared" si="931"/>
        <v xml:space="preserve"> </v>
      </c>
      <c r="P2953" s="117"/>
      <c r="Q2953" s="118"/>
      <c r="R2953" s="119" t="str">
        <f t="shared" si="932"/>
        <v/>
      </c>
      <c r="S2953" s="133">
        <f>IFERROR(IF(M2953&lt;=0.005,IF(F2953="",L2953,0),IF(F2953&lt;&gt;"",0,IF(P2953="",0,IF(P2953="H",0,IF(Q2953&lt;Veriler!$G$2,L2953*Veriler!$G$2,L2953*Q2953)))))," ")</f>
        <v>0</v>
      </c>
      <c r="T2953" s="133">
        <f>IF(Veriler!T2953&lt;=0.1, S2953, IF(AND(Veriler!T2953&gt;0.1, F2953="", P2953="E"), IF(Q2953&gt;Veriler!$G$2, Q2953*S2953, IF(Q2953&lt;Veriler!$G$2, Veriler!$G$2*S2953, Q2953*S2953)), 0))</f>
        <v>0</v>
      </c>
      <c r="U2953" s="133" t="str">
        <f t="shared" si="933"/>
        <v xml:space="preserve"> </v>
      </c>
      <c r="V2953" s="134" t="str">
        <f>IFERROR(IF(O2953="%10 sınırı aşılmıştır.",L2953-T2953,IFERROR(IF(F2953="",IF(S2953=1,0,IF(L2953-S2953=0,"",L2953-S2953)),IF(Veriler!M2953="",L2953,IF(L2953*Veriler!M2953=0,"",L2953*Veriler!M2953))),L2953)),0)</f>
        <v/>
      </c>
      <c r="W2953" s="146"/>
      <c r="X2953" s="146"/>
      <c r="Y2953" s="146"/>
    </row>
    <row r="2954" spans="1:25" s="99" customFormat="1" ht="54.75" customHeight="1" x14ac:dyDescent="0.25">
      <c r="A2954" s="96">
        <f t="shared" si="934"/>
        <v>2179</v>
      </c>
      <c r="B2954" s="175"/>
      <c r="C2954" s="176"/>
      <c r="D2954" s="113"/>
      <c r="E2954" s="115"/>
      <c r="F2954" s="174"/>
      <c r="G2954" s="114" t="str">
        <f t="shared" si="929"/>
        <v/>
      </c>
      <c r="H2954" s="115"/>
      <c r="I2954" s="115"/>
      <c r="J2954" s="115"/>
      <c r="K2954" s="115"/>
      <c r="L2954" s="133" t="str">
        <f t="shared" si="930"/>
        <v/>
      </c>
      <c r="M2954" s="116" t="str">
        <f>IF(L2954="", "", L2954/Veriler!$X$1)</f>
        <v/>
      </c>
      <c r="N2954" s="116" t="str">
        <f>IF(F2954&lt;&gt;"", "İthal Girdi", IF(Veriler!T2954="", "", IF(Veriler!S2954="H", "%0,5 üzerindedir", IF(Veriler!T2954&gt;0.1, "%10 sınırı aşılmıştır.", "Uygun"))))</f>
        <v>%0,5 üzerindedir</v>
      </c>
      <c r="O2954" s="116" t="str">
        <f t="shared" si="931"/>
        <v xml:space="preserve"> </v>
      </c>
      <c r="P2954" s="117"/>
      <c r="Q2954" s="118"/>
      <c r="R2954" s="119" t="str">
        <f t="shared" si="932"/>
        <v/>
      </c>
      <c r="S2954" s="133">
        <f>IFERROR(IF(M2954&lt;=0.005,IF(F2954="",L2954,0),IF(F2954&lt;&gt;"",0,IF(P2954="",0,IF(P2954="H",0,IF(Q2954&lt;Veriler!$G$2,L2954*Veriler!$G$2,L2954*Q2954)))))," ")</f>
        <v>0</v>
      </c>
      <c r="T2954" s="133">
        <f>IF(Veriler!T2954&lt;=0.1, S2954, IF(AND(Veriler!T2954&gt;0.1, F2954="", P2954="E"), IF(Q2954&gt;Veriler!$G$2, Q2954*S2954, IF(Q2954&lt;Veriler!$G$2, Veriler!$G$2*S2954, Q2954*S2954)), 0))</f>
        <v>0</v>
      </c>
      <c r="U2954" s="133" t="str">
        <f t="shared" si="933"/>
        <v xml:space="preserve"> </v>
      </c>
      <c r="V2954" s="134" t="str">
        <f>IFERROR(IF(O2954="%10 sınırı aşılmıştır.",L2954-T2954,IFERROR(IF(F2954="",IF(S2954=1,0,IF(L2954-S2954=0,"",L2954-S2954)),IF(Veriler!M2954="",L2954,IF(L2954*Veriler!M2954=0,"",L2954*Veriler!M2954))),L2954)),0)</f>
        <v/>
      </c>
      <c r="W2954" s="146"/>
      <c r="X2954" s="146"/>
      <c r="Y2954" s="146"/>
    </row>
    <row r="2955" spans="1:25" s="99" customFormat="1" ht="54.75" customHeight="1" x14ac:dyDescent="0.25">
      <c r="A2955" s="96">
        <f t="shared" si="934"/>
        <v>2180</v>
      </c>
      <c r="B2955" s="175"/>
      <c r="C2955" s="176"/>
      <c r="D2955" s="113"/>
      <c r="E2955" s="115"/>
      <c r="F2955" s="174"/>
      <c r="G2955" s="114" t="str">
        <f t="shared" si="929"/>
        <v/>
      </c>
      <c r="H2955" s="115"/>
      <c r="I2955" s="115"/>
      <c r="J2955" s="115"/>
      <c r="K2955" s="115"/>
      <c r="L2955" s="133" t="str">
        <f t="shared" si="930"/>
        <v/>
      </c>
      <c r="M2955" s="116" t="str">
        <f>IF(L2955="", "", L2955/Veriler!$X$1)</f>
        <v/>
      </c>
      <c r="N2955" s="116" t="str">
        <f>IF(F2955&lt;&gt;"", "İthal Girdi", IF(Veriler!T2955="", "", IF(Veriler!S2955="H", "%0,5 üzerindedir", IF(Veriler!T2955&gt;0.1, "%10 sınırı aşılmıştır.", "Uygun"))))</f>
        <v>%0,5 üzerindedir</v>
      </c>
      <c r="O2955" s="116" t="str">
        <f t="shared" si="931"/>
        <v xml:space="preserve"> </v>
      </c>
      <c r="P2955" s="117"/>
      <c r="Q2955" s="118"/>
      <c r="R2955" s="119" t="str">
        <f t="shared" si="932"/>
        <v/>
      </c>
      <c r="S2955" s="133">
        <f>IFERROR(IF(M2955&lt;=0.005,IF(F2955="",L2955,0),IF(F2955&lt;&gt;"",0,IF(P2955="",0,IF(P2955="H",0,IF(Q2955&lt;Veriler!$G$2,L2955*Veriler!$G$2,L2955*Q2955)))))," ")</f>
        <v>0</v>
      </c>
      <c r="T2955" s="133">
        <f>IF(Veriler!T2955&lt;=0.1, S2955, IF(AND(Veriler!T2955&gt;0.1, F2955="", P2955="E"), IF(Q2955&gt;Veriler!$G$2, Q2955*S2955, IF(Q2955&lt;Veriler!$G$2, Veriler!$G$2*S2955, Q2955*S2955)), 0))</f>
        <v>0</v>
      </c>
      <c r="U2955" s="133" t="str">
        <f t="shared" si="933"/>
        <v xml:space="preserve"> </v>
      </c>
      <c r="V2955" s="134" t="str">
        <f>IFERROR(IF(O2955="%10 sınırı aşılmıştır.",L2955-T2955,IFERROR(IF(F2955="",IF(S2955=1,0,IF(L2955-S2955=0,"",L2955-S2955)),IF(Veriler!M2955="",L2955,IF(L2955*Veriler!M2955=0,"",L2955*Veriler!M2955))),L2955)),0)</f>
        <v/>
      </c>
      <c r="W2955" s="146"/>
      <c r="X2955" s="146"/>
      <c r="Y2955" s="146"/>
    </row>
    <row r="2956" spans="1:25" s="99" customFormat="1" ht="54.75" customHeight="1" x14ac:dyDescent="0.25">
      <c r="A2956" s="96">
        <f t="shared" si="934"/>
        <v>2181</v>
      </c>
      <c r="B2956" s="175"/>
      <c r="C2956" s="176"/>
      <c r="D2956" s="113"/>
      <c r="E2956" s="115"/>
      <c r="F2956" s="174"/>
      <c r="G2956" s="114" t="str">
        <f t="shared" si="929"/>
        <v/>
      </c>
      <c r="H2956" s="115"/>
      <c r="I2956" s="115"/>
      <c r="J2956" s="115"/>
      <c r="K2956" s="115"/>
      <c r="L2956" s="133" t="str">
        <f t="shared" si="930"/>
        <v/>
      </c>
      <c r="M2956" s="116" t="str">
        <f>IF(L2956="", "", L2956/Veriler!$X$1)</f>
        <v/>
      </c>
      <c r="N2956" s="116" t="str">
        <f>IF(F2956&lt;&gt;"", "İthal Girdi", IF(Veriler!T2956="", "", IF(Veriler!S2956="H", "%0,5 üzerindedir", IF(Veriler!T2956&gt;0.1, "%10 sınırı aşılmıştır.", "Uygun"))))</f>
        <v>%0,5 üzerindedir</v>
      </c>
      <c r="O2956" s="116" t="str">
        <f t="shared" si="931"/>
        <v xml:space="preserve"> </v>
      </c>
      <c r="P2956" s="117"/>
      <c r="Q2956" s="118"/>
      <c r="R2956" s="119" t="str">
        <f t="shared" si="932"/>
        <v/>
      </c>
      <c r="S2956" s="133">
        <f>IFERROR(IF(M2956&lt;=0.005,IF(F2956="",L2956,0),IF(F2956&lt;&gt;"",0,IF(P2956="",0,IF(P2956="H",0,IF(Q2956&lt;Veriler!$G$2,L2956*Veriler!$G$2,L2956*Q2956)))))," ")</f>
        <v>0</v>
      </c>
      <c r="T2956" s="133">
        <f>IF(Veriler!T2956&lt;=0.1, S2956, IF(AND(Veriler!T2956&gt;0.1, F2956="", P2956="E"), IF(Q2956&gt;Veriler!$G$2, Q2956*S2956, IF(Q2956&lt;Veriler!$G$2, Veriler!$G$2*S2956, Q2956*S2956)), 0))</f>
        <v>0</v>
      </c>
      <c r="U2956" s="133" t="str">
        <f t="shared" si="933"/>
        <v xml:space="preserve"> </v>
      </c>
      <c r="V2956" s="134" t="str">
        <f>IFERROR(IF(O2956="%10 sınırı aşılmıştır.",L2956-T2956,IFERROR(IF(F2956="",IF(S2956=1,0,IF(L2956-S2956=0,"",L2956-S2956)),IF(Veriler!M2956="",L2956,IF(L2956*Veriler!M2956=0,"",L2956*Veriler!M2956))),L2956)),0)</f>
        <v/>
      </c>
      <c r="W2956" s="146"/>
      <c r="X2956" s="146"/>
      <c r="Y2956" s="146"/>
    </row>
    <row r="2957" spans="1:25" s="99" customFormat="1" ht="54.75" customHeight="1" x14ac:dyDescent="0.25">
      <c r="A2957" s="96">
        <f t="shared" si="934"/>
        <v>2182</v>
      </c>
      <c r="B2957" s="175"/>
      <c r="C2957" s="176"/>
      <c r="D2957" s="113"/>
      <c r="E2957" s="115"/>
      <c r="F2957" s="174"/>
      <c r="G2957" s="114" t="str">
        <f t="shared" si="929"/>
        <v/>
      </c>
      <c r="H2957" s="115"/>
      <c r="I2957" s="115"/>
      <c r="J2957" s="115"/>
      <c r="K2957" s="115"/>
      <c r="L2957" s="133" t="str">
        <f t="shared" si="930"/>
        <v/>
      </c>
      <c r="M2957" s="116" t="str">
        <f>IF(L2957="", "", L2957/Veriler!$X$1)</f>
        <v/>
      </c>
      <c r="N2957" s="116" t="str">
        <f>IF(F2957&lt;&gt;"", "İthal Girdi", IF(Veriler!T2957="", "", IF(Veriler!S2957="H", "%0,5 üzerindedir", IF(Veriler!T2957&gt;0.1, "%10 sınırı aşılmıştır.", "Uygun"))))</f>
        <v>%0,5 üzerindedir</v>
      </c>
      <c r="O2957" s="116" t="str">
        <f t="shared" si="931"/>
        <v xml:space="preserve"> </v>
      </c>
      <c r="P2957" s="117"/>
      <c r="Q2957" s="118"/>
      <c r="R2957" s="119" t="str">
        <f t="shared" si="932"/>
        <v/>
      </c>
      <c r="S2957" s="133">
        <f>IFERROR(IF(M2957&lt;=0.005,IF(F2957="",L2957,0),IF(F2957&lt;&gt;"",0,IF(P2957="",0,IF(P2957="H",0,IF(Q2957&lt;Veriler!$G$2,L2957*Veriler!$G$2,L2957*Q2957)))))," ")</f>
        <v>0</v>
      </c>
      <c r="T2957" s="133">
        <f>IF(Veriler!T2957&lt;=0.1, S2957, IF(AND(Veriler!T2957&gt;0.1, F2957="", P2957="E"), IF(Q2957&gt;Veriler!$G$2, Q2957*S2957, IF(Q2957&lt;Veriler!$G$2, Veriler!$G$2*S2957, Q2957*S2957)), 0))</f>
        <v>0</v>
      </c>
      <c r="U2957" s="133" t="str">
        <f t="shared" si="933"/>
        <v xml:space="preserve"> </v>
      </c>
      <c r="V2957" s="134" t="str">
        <f>IFERROR(IF(O2957="%10 sınırı aşılmıştır.",L2957-T2957,IFERROR(IF(F2957="",IF(S2957=1,0,IF(L2957-S2957=0,"",L2957-S2957)),IF(Veriler!M2957="",L2957,IF(L2957*Veriler!M2957=0,"",L2957*Veriler!M2957))),L2957)),0)</f>
        <v/>
      </c>
      <c r="W2957" s="146"/>
      <c r="X2957" s="146"/>
      <c r="Y2957" s="146"/>
    </row>
    <row r="2958" spans="1:25" s="99" customFormat="1" ht="54.75" customHeight="1" x14ac:dyDescent="0.25">
      <c r="A2958" s="96">
        <f t="shared" si="934"/>
        <v>2183</v>
      </c>
      <c r="B2958" s="175"/>
      <c r="C2958" s="176"/>
      <c r="D2958" s="113"/>
      <c r="E2958" s="115"/>
      <c r="F2958" s="174"/>
      <c r="G2958" s="114" t="str">
        <f t="shared" si="929"/>
        <v/>
      </c>
      <c r="H2958" s="115"/>
      <c r="I2958" s="115"/>
      <c r="J2958" s="115"/>
      <c r="K2958" s="115"/>
      <c r="L2958" s="133" t="str">
        <f t="shared" si="930"/>
        <v/>
      </c>
      <c r="M2958" s="116" t="str">
        <f>IF(L2958="", "", L2958/Veriler!$X$1)</f>
        <v/>
      </c>
      <c r="N2958" s="116" t="str">
        <f>IF(F2958&lt;&gt;"", "İthal Girdi", IF(Veriler!T2958="", "", IF(Veriler!S2958="H", "%0,5 üzerindedir", IF(Veriler!T2958&gt;0.1, "%10 sınırı aşılmıştır.", "Uygun"))))</f>
        <v>%0,5 üzerindedir</v>
      </c>
      <c r="O2958" s="116" t="str">
        <f t="shared" si="931"/>
        <v xml:space="preserve"> </v>
      </c>
      <c r="P2958" s="117"/>
      <c r="Q2958" s="118"/>
      <c r="R2958" s="119" t="str">
        <f t="shared" si="932"/>
        <v/>
      </c>
      <c r="S2958" s="133">
        <f>IFERROR(IF(M2958&lt;=0.005,IF(F2958="",L2958,0),IF(F2958&lt;&gt;"",0,IF(P2958="",0,IF(P2958="H",0,IF(Q2958&lt;Veriler!$G$2,L2958*Veriler!$G$2,L2958*Q2958)))))," ")</f>
        <v>0</v>
      </c>
      <c r="T2958" s="133">
        <f>IF(Veriler!T2958&lt;=0.1, S2958, IF(AND(Veriler!T2958&gt;0.1, F2958="", P2958="E"), IF(Q2958&gt;Veriler!$G$2, Q2958*S2958, IF(Q2958&lt;Veriler!$G$2, Veriler!$G$2*S2958, Q2958*S2958)), 0))</f>
        <v>0</v>
      </c>
      <c r="U2958" s="133" t="str">
        <f t="shared" si="933"/>
        <v xml:space="preserve"> </v>
      </c>
      <c r="V2958" s="134" t="str">
        <f>IFERROR(IF(O2958="%10 sınırı aşılmıştır.",L2958-T2958,IFERROR(IF(F2958="",IF(S2958=1,0,IF(L2958-S2958=0,"",L2958-S2958)),IF(Veriler!M2958="",L2958,IF(L2958*Veriler!M2958=0,"",L2958*Veriler!M2958))),L2958)),0)</f>
        <v/>
      </c>
      <c r="W2958" s="146"/>
      <c r="X2958" s="146"/>
      <c r="Y2958" s="146"/>
    </row>
    <row r="2959" spans="1:25" s="99" customFormat="1" ht="54.75" customHeight="1" x14ac:dyDescent="0.25">
      <c r="A2959" s="96">
        <f t="shared" si="934"/>
        <v>2184</v>
      </c>
      <c r="B2959" s="175"/>
      <c r="C2959" s="176"/>
      <c r="D2959" s="113"/>
      <c r="E2959" s="115"/>
      <c r="F2959" s="174"/>
      <c r="G2959" s="114" t="str">
        <f t="shared" si="929"/>
        <v/>
      </c>
      <c r="H2959" s="115"/>
      <c r="I2959" s="115"/>
      <c r="J2959" s="115"/>
      <c r="K2959" s="115"/>
      <c r="L2959" s="133" t="str">
        <f t="shared" si="930"/>
        <v/>
      </c>
      <c r="M2959" s="116" t="str">
        <f>IF(L2959="", "", L2959/Veriler!$X$1)</f>
        <v/>
      </c>
      <c r="N2959" s="116" t="str">
        <f>IF(F2959&lt;&gt;"", "İthal Girdi", IF(Veriler!T2959="", "", IF(Veriler!S2959="H", "%0,5 üzerindedir", IF(Veriler!T2959&gt;0.1, "%10 sınırı aşılmıştır.", "Uygun"))))</f>
        <v>%0,5 üzerindedir</v>
      </c>
      <c r="O2959" s="116" t="str">
        <f t="shared" si="931"/>
        <v xml:space="preserve"> </v>
      </c>
      <c r="P2959" s="117"/>
      <c r="Q2959" s="118"/>
      <c r="R2959" s="119" t="str">
        <f t="shared" si="932"/>
        <v/>
      </c>
      <c r="S2959" s="133">
        <f>IFERROR(IF(M2959&lt;=0.005,IF(F2959="",L2959,0),IF(F2959&lt;&gt;"",0,IF(P2959="",0,IF(P2959="H",0,IF(Q2959&lt;Veriler!$G$2,L2959*Veriler!$G$2,L2959*Q2959)))))," ")</f>
        <v>0</v>
      </c>
      <c r="T2959" s="133">
        <f>IF(Veriler!T2959&lt;=0.1, S2959, IF(AND(Veriler!T2959&gt;0.1, F2959="", P2959="E"), IF(Q2959&gt;Veriler!$G$2, Q2959*S2959, IF(Q2959&lt;Veriler!$G$2, Veriler!$G$2*S2959, Q2959*S2959)), 0))</f>
        <v>0</v>
      </c>
      <c r="U2959" s="133" t="str">
        <f t="shared" si="933"/>
        <v xml:space="preserve"> </v>
      </c>
      <c r="V2959" s="134" t="str">
        <f>IFERROR(IF(O2959="%10 sınırı aşılmıştır.",L2959-T2959,IFERROR(IF(F2959="",IF(S2959=1,0,IF(L2959-S2959=0,"",L2959-S2959)),IF(Veriler!M2959="",L2959,IF(L2959*Veriler!M2959=0,"",L2959*Veriler!M2959))),L2959)),0)</f>
        <v/>
      </c>
      <c r="W2959" s="146"/>
      <c r="X2959" s="146"/>
      <c r="Y2959" s="146"/>
    </row>
    <row r="2960" spans="1:25" s="99" customFormat="1" ht="24" customHeight="1" x14ac:dyDescent="0.25">
      <c r="A2960" s="103"/>
      <c r="B2960" s="104"/>
      <c r="C2960" s="104"/>
      <c r="D2960" s="104"/>
      <c r="E2960" s="103"/>
      <c r="F2960" s="135"/>
      <c r="G2960" s="157"/>
      <c r="H2960" s="103"/>
      <c r="I2960" s="103"/>
      <c r="J2960" s="103"/>
      <c r="K2960" s="103"/>
      <c r="L2960" s="136">
        <f>SUM(L2931:L2944,L2946:L2959)</f>
        <v>0</v>
      </c>
      <c r="M2960" s="158"/>
      <c r="N2960" s="158"/>
      <c r="O2960" s="158"/>
      <c r="P2960" s="105"/>
      <c r="Q2960" s="106"/>
      <c r="R2960" s="159"/>
      <c r="S2960" s="160"/>
      <c r="T2960" s="160"/>
      <c r="U2960" s="160"/>
      <c r="V2960" s="160"/>
      <c r="W2960" s="146"/>
      <c r="X2960" s="146"/>
      <c r="Y2960" s="146"/>
    </row>
    <row r="2961" spans="1:25" s="99" customFormat="1" ht="31.5" customHeight="1" x14ac:dyDescent="0.25">
      <c r="A2961" s="103"/>
      <c r="B2961" s="104"/>
      <c r="C2961" s="104"/>
      <c r="D2961" s="104"/>
      <c r="E2961" s="103"/>
      <c r="F2961" s="135"/>
      <c r="G2961" s="157"/>
      <c r="H2961" s="103"/>
      <c r="I2961" s="103"/>
      <c r="J2961" s="103"/>
      <c r="K2961" s="103"/>
      <c r="L2961" s="161"/>
      <c r="M2961" s="158"/>
      <c r="N2961" s="158"/>
      <c r="O2961" s="158"/>
      <c r="P2961" s="105"/>
      <c r="Q2961" s="106"/>
      <c r="R2961" s="159"/>
      <c r="S2961" s="162" t="s">
        <v>57</v>
      </c>
      <c r="T2961" s="162" t="s">
        <v>57</v>
      </c>
      <c r="U2961" s="162" t="s">
        <v>57</v>
      </c>
      <c r="V2961" s="163" t="s">
        <v>58</v>
      </c>
      <c r="W2961" s="146"/>
      <c r="X2961" s="146"/>
      <c r="Y2961" s="146"/>
    </row>
    <row r="2962" spans="1:25" s="99" customFormat="1" ht="58.5" customHeight="1" x14ac:dyDescent="0.25">
      <c r="A2962" s="185" t="s">
        <v>59</v>
      </c>
      <c r="B2962" s="180"/>
      <c r="C2962" s="180"/>
      <c r="D2962" s="180"/>
      <c r="E2962" s="180"/>
      <c r="F2962" s="180"/>
      <c r="G2962" s="180"/>
      <c r="H2962" s="180"/>
      <c r="I2962" s="180"/>
      <c r="J2962" s="180"/>
      <c r="K2962" s="180"/>
      <c r="L2962" s="180"/>
      <c r="M2962" s="180"/>
      <c r="N2962" s="180"/>
      <c r="O2962" s="180"/>
      <c r="P2962" s="180"/>
      <c r="Q2962" s="180"/>
      <c r="R2962" s="176"/>
      <c r="S2962" s="137">
        <f>SUM(S2924,S2931:S2944,S2946:S2959)</f>
        <v>0</v>
      </c>
      <c r="T2962" s="137" t="str">
        <f>IF(SUM(T2931:T2944,T2946:T2959)=0," ",SUM(T2931:T2944,T2946:T2959))</f>
        <v xml:space="preserve"> </v>
      </c>
      <c r="U2962" s="137" t="str">
        <f>IF(SUM(U2931:U2944,U2946:U2959)=0," ",SUM(U2931:U2944,U2946:U2959))</f>
        <v xml:space="preserve"> </v>
      </c>
      <c r="V2962" s="137" t="str">
        <f>IF(SUM(V2931:V2944,V2946:V2959)=0," ",SUM(V2931:V2944,V2946:V2959))</f>
        <v xml:space="preserve"> </v>
      </c>
      <c r="W2962" s="146"/>
      <c r="X2962" s="164">
        <f>SUM(U2931:U2944,U2946:U2959)</f>
        <v>0</v>
      </c>
      <c r="Y2962" s="164">
        <f>SUM(V2931:V2944,V2946:V2959)</f>
        <v>0</v>
      </c>
    </row>
    <row r="2963" spans="1:25" x14ac:dyDescent="0.3">
      <c r="A2963" s="34"/>
      <c r="G2963" s="146"/>
      <c r="L2963" s="146"/>
      <c r="M2963" s="146"/>
      <c r="N2963" s="146"/>
      <c r="O2963" s="146"/>
      <c r="R2963" s="146"/>
      <c r="S2963" s="146"/>
      <c r="T2963" s="146"/>
      <c r="U2963" s="146"/>
      <c r="V2963" s="146"/>
      <c r="W2963" s="146"/>
      <c r="X2963" s="146"/>
      <c r="Y2963" s="146"/>
    </row>
    <row r="2964" spans="1:25" x14ac:dyDescent="0.3">
      <c r="A2964" s="186" t="s">
        <v>60</v>
      </c>
      <c r="B2964" s="187"/>
      <c r="C2964" s="187"/>
      <c r="D2964" s="187"/>
      <c r="E2964" s="187"/>
      <c r="F2964" s="187"/>
      <c r="G2964" s="187"/>
      <c r="H2964" s="187"/>
      <c r="I2964" s="187"/>
      <c r="J2964" s="187"/>
      <c r="K2964" s="187"/>
      <c r="L2964" s="187"/>
      <c r="M2964" s="187"/>
      <c r="N2964" s="187"/>
      <c r="O2964" s="187"/>
      <c r="P2964" s="187"/>
      <c r="Q2964" s="187"/>
      <c r="R2964" s="187"/>
      <c r="S2964" s="187"/>
      <c r="T2964" s="187"/>
      <c r="U2964" s="187"/>
      <c r="V2964" s="187"/>
      <c r="W2964" s="146"/>
      <c r="X2964" s="146"/>
      <c r="Y2964" s="146"/>
    </row>
    <row r="2965" spans="1:25" s="99" customFormat="1" ht="41.25" customHeight="1" x14ac:dyDescent="0.25">
      <c r="A2965" s="189" t="s">
        <v>38</v>
      </c>
      <c r="B2965" s="180"/>
      <c r="C2965" s="180"/>
      <c r="D2965" s="180"/>
      <c r="E2965" s="180"/>
      <c r="F2965" s="180"/>
      <c r="G2965" s="180"/>
      <c r="H2965" s="180"/>
      <c r="I2965" s="180"/>
      <c r="J2965" s="180"/>
      <c r="K2965" s="180"/>
      <c r="L2965" s="180"/>
      <c r="M2965" s="180"/>
      <c r="N2965" s="180"/>
      <c r="O2965" s="180"/>
      <c r="P2965" s="180"/>
      <c r="Q2965" s="180"/>
      <c r="R2965" s="180"/>
      <c r="S2965" s="180"/>
      <c r="T2965" s="180"/>
      <c r="U2965" s="180"/>
      <c r="V2965" s="176"/>
      <c r="W2965" s="146"/>
      <c r="X2965" s="146"/>
      <c r="Y2965" s="146"/>
    </row>
    <row r="2966" spans="1:25" s="100" customFormat="1" ht="35.25" customHeight="1" x14ac:dyDescent="0.25">
      <c r="A2966" s="179" t="s">
        <v>39</v>
      </c>
      <c r="B2966" s="180"/>
      <c r="C2966" s="180"/>
      <c r="D2966" s="180"/>
      <c r="E2966" s="180"/>
      <c r="F2966" s="180"/>
      <c r="G2966" s="180"/>
      <c r="H2966" s="180"/>
      <c r="I2966" s="180"/>
      <c r="J2966" s="180"/>
      <c r="K2966" s="180"/>
      <c r="L2966" s="180"/>
      <c r="M2966" s="180"/>
      <c r="N2966" s="180"/>
      <c r="O2966" s="180"/>
      <c r="P2966" s="180"/>
      <c r="Q2966" s="180"/>
      <c r="R2966" s="176"/>
      <c r="S2966" s="147"/>
      <c r="T2966" s="148"/>
      <c r="U2966" s="149" t="s">
        <v>40</v>
      </c>
      <c r="V2966" s="150">
        <f>V2928+1</f>
        <v>79</v>
      </c>
      <c r="W2966" s="146"/>
      <c r="X2966" s="146"/>
      <c r="Y2966" s="146"/>
    </row>
    <row r="2967" spans="1:25" s="99" customFormat="1" ht="81" customHeight="1" x14ac:dyDescent="0.25">
      <c r="A2967" s="110" t="s">
        <v>3</v>
      </c>
      <c r="B2967" s="188" t="s">
        <v>41</v>
      </c>
      <c r="C2967" s="176"/>
      <c r="D2967" s="111" t="s">
        <v>42</v>
      </c>
      <c r="E2967" s="110" t="s">
        <v>324</v>
      </c>
      <c r="F2967" s="111" t="s">
        <v>325</v>
      </c>
      <c r="G2967" s="151" t="s">
        <v>43</v>
      </c>
      <c r="H2967" s="110" t="s">
        <v>44</v>
      </c>
      <c r="I2967" s="110" t="s">
        <v>8</v>
      </c>
      <c r="J2967" s="110" t="s">
        <v>45</v>
      </c>
      <c r="K2967" s="110" t="s">
        <v>46</v>
      </c>
      <c r="L2967" s="152" t="s">
        <v>47</v>
      </c>
      <c r="M2967" s="153" t="s">
        <v>48</v>
      </c>
      <c r="N2967" s="154" t="s">
        <v>49</v>
      </c>
      <c r="O2967" s="154" t="s">
        <v>49</v>
      </c>
      <c r="P2967" s="112" t="s">
        <v>50</v>
      </c>
      <c r="Q2967" s="110" t="s">
        <v>51</v>
      </c>
      <c r="R2967" s="155" t="s">
        <v>52</v>
      </c>
      <c r="S2967" s="156" t="s">
        <v>53</v>
      </c>
      <c r="T2967" s="156" t="s">
        <v>54</v>
      </c>
      <c r="U2967" s="152" t="s">
        <v>54</v>
      </c>
      <c r="V2967" s="152" t="s">
        <v>55</v>
      </c>
      <c r="W2967" s="146"/>
      <c r="X2967" s="146"/>
      <c r="Y2967" s="146"/>
    </row>
    <row r="2968" spans="1:25" s="99" customFormat="1" ht="45" customHeight="1" x14ac:dyDescent="0.25">
      <c r="A2968" s="101"/>
      <c r="B2968" s="177" t="s">
        <v>56</v>
      </c>
      <c r="C2968" s="178"/>
      <c r="D2968" s="102"/>
      <c r="E2968" s="170"/>
      <c r="F2968" s="102"/>
      <c r="G2968" s="95"/>
      <c r="H2968" s="102"/>
      <c r="I2968" s="102"/>
      <c r="J2968" s="102"/>
      <c r="K2968" s="102"/>
      <c r="L2968" s="95"/>
      <c r="M2968" s="95"/>
      <c r="N2968" s="95"/>
      <c r="O2968" s="95"/>
      <c r="P2968" s="102"/>
      <c r="Q2968" s="102"/>
      <c r="R2968" s="190"/>
      <c r="S2968" s="184"/>
      <c r="T2968" s="95"/>
      <c r="U2968" s="95"/>
      <c r="V2968" s="95"/>
      <c r="W2968" s="146"/>
      <c r="X2968" s="146"/>
      <c r="Y2968" s="146"/>
    </row>
    <row r="2969" spans="1:25" s="99" customFormat="1" ht="54.75" customHeight="1" x14ac:dyDescent="0.25">
      <c r="A2969" s="96">
        <f>A2959+1</f>
        <v>2185</v>
      </c>
      <c r="B2969" s="181"/>
      <c r="C2969" s="182"/>
      <c r="D2969" s="113"/>
      <c r="E2969" s="115"/>
      <c r="F2969" s="174"/>
      <c r="G2969" s="114" t="str">
        <f t="shared" ref="G2969:G2982" si="935">IF(AND(F2969&lt;&gt;"",V2969&lt;&gt;"",L2969&lt;&gt;0),V2969/L2969,"")</f>
        <v/>
      </c>
      <c r="H2969" s="115"/>
      <c r="I2969" s="115"/>
      <c r="J2969" s="115"/>
      <c r="K2969" s="115"/>
      <c r="L2969" s="133" t="str">
        <f t="shared" ref="L2969:L2982" si="936">IF(AND(H2969&lt;&gt;0, J2969&lt;&gt;0, K2969&lt;&gt;0), H2969*J2969*K2969, "")</f>
        <v/>
      </c>
      <c r="M2969" s="116" t="str">
        <f>IF(L2969="", "", L2969/Veriler!$X$1)</f>
        <v/>
      </c>
      <c r="N2969" s="116" t="str">
        <f>IF(F2969&lt;&gt;"", "İthal Girdi", IF(Veriler!T2969="", "", IF(Veriler!S2969="H", "%0,5 üzerindedir", IF(Veriler!T2969&gt;0.1, "%10 sınırı aşılmıştır.", "Uygun"))))</f>
        <v>%0,5 üzerindedir</v>
      </c>
      <c r="O2969" s="116" t="str">
        <f t="shared" ref="O2969:O2982" si="937">IF(M2969=""," ",N2969)</f>
        <v xml:space="preserve"> </v>
      </c>
      <c r="P2969" s="117"/>
      <c r="Q2969" s="118"/>
      <c r="R2969" s="119" t="str">
        <f t="shared" ref="R2969:R2982" si="938">IFERROR(IF(AND(T2969&lt;&gt;"",L2969&lt;&gt;"",L2969&lt;&gt;0,T2969&lt;&gt;0),T2969/L2969,"")," ")</f>
        <v/>
      </c>
      <c r="S2969" s="133">
        <f>IFERROR(IF(M2969&lt;=0.005,IF(F2969="",L2969,0),IF(F2969&lt;&gt;"",0,IF(P2969="",0,IF(P2969="H",0,IF(Q2969&lt;Veriler!$G$2,L2969*Veriler!$G$2,L2969*Q2969)))))," ")</f>
        <v>0</v>
      </c>
      <c r="T2969" s="133">
        <f>IF(Veriler!T2969&lt;=0.1, S2969, IF(AND(Veriler!T2969&gt;0.1, F2969="", P2969="E"), IF(Q2969&gt;Veriler!$G$2, Q2969*S2969, IF(Q2969&lt;Veriler!$G$2, Veriler!$G$2*S2969, Q2969*S2969)), 0))</f>
        <v>0</v>
      </c>
      <c r="U2969" s="133" t="str">
        <f t="shared" ref="U2969:U2982" si="939">IF(T2969=0," ",T2969)</f>
        <v xml:space="preserve"> </v>
      </c>
      <c r="V2969" s="134" t="str">
        <f>IFERROR(IF(O2969="%10 sınırı aşılmıştır.",L2969-T2969,IFERROR(IF(F2969="",IF(S2969=1,0,IF(L2969-S2969=0,"",L2969-S2969)),IF(Veriler!M2969="",L2969,IF(L2969*Veriler!M2969=0,"",L2969*Veriler!M2969))),L2969)),0)</f>
        <v/>
      </c>
      <c r="W2969" s="146"/>
      <c r="X2969" s="146"/>
      <c r="Y2969" s="146"/>
    </row>
    <row r="2970" spans="1:25" s="99" customFormat="1" ht="54.75" customHeight="1" x14ac:dyDescent="0.25">
      <c r="A2970" s="96">
        <f t="shared" ref="A2970:A2982" si="940">A2969+1</f>
        <v>2186</v>
      </c>
      <c r="B2970" s="175"/>
      <c r="C2970" s="176"/>
      <c r="D2970" s="113"/>
      <c r="E2970" s="115"/>
      <c r="F2970" s="174"/>
      <c r="G2970" s="114" t="str">
        <f t="shared" si="935"/>
        <v/>
      </c>
      <c r="H2970" s="115"/>
      <c r="I2970" s="115"/>
      <c r="J2970" s="115"/>
      <c r="K2970" s="115"/>
      <c r="L2970" s="133" t="str">
        <f t="shared" si="936"/>
        <v/>
      </c>
      <c r="M2970" s="116" t="str">
        <f>IF(L2970="", "", L2970/Veriler!$X$1)</f>
        <v/>
      </c>
      <c r="N2970" s="116" t="str">
        <f>IF(F2970&lt;&gt;"", "İthal Girdi", IF(Veriler!T2970="", "", IF(Veriler!S2970="H", "%0,5 üzerindedir", IF(Veriler!T2970&gt;0.1, "%10 sınırı aşılmıştır.", "Uygun"))))</f>
        <v>%0,5 üzerindedir</v>
      </c>
      <c r="O2970" s="116" t="str">
        <f t="shared" si="937"/>
        <v xml:space="preserve"> </v>
      </c>
      <c r="P2970" s="117"/>
      <c r="Q2970" s="118"/>
      <c r="R2970" s="119" t="str">
        <f t="shared" si="938"/>
        <v/>
      </c>
      <c r="S2970" s="133">
        <f>IFERROR(IF(M2970&lt;=0.005,IF(F2970="",L2970,0),IF(F2970&lt;&gt;"",0,IF(P2970="",0,IF(P2970="H",0,IF(Q2970&lt;Veriler!$G$2,L2970*Veriler!$G$2,L2970*Q2970)))))," ")</f>
        <v>0</v>
      </c>
      <c r="T2970" s="133">
        <f>IF(Veriler!T2970&lt;=0.1, S2970, IF(AND(Veriler!T2970&gt;0.1, F2970="", P2970="E"), IF(Q2970&gt;Veriler!$G$2, Q2970*S2970, IF(Q2970&lt;Veriler!$G$2, Veriler!$G$2*S2970, Q2970*S2970)), 0))</f>
        <v>0</v>
      </c>
      <c r="U2970" s="133" t="str">
        <f t="shared" si="939"/>
        <v xml:space="preserve"> </v>
      </c>
      <c r="V2970" s="134" t="str">
        <f>IFERROR(IF(O2970="%10 sınırı aşılmıştır.",L2970-T2970,IFERROR(IF(F2970="",IF(S2970=1,0,IF(L2970-S2970=0,"",L2970-S2970)),IF(Veriler!M2970="",L2970,IF(L2970*Veriler!M2970=0,"",L2970*Veriler!M2970))),L2970)),0)</f>
        <v/>
      </c>
      <c r="W2970" s="146"/>
      <c r="X2970" s="146"/>
      <c r="Y2970" s="146"/>
    </row>
    <row r="2971" spans="1:25" s="99" customFormat="1" ht="54.75" customHeight="1" x14ac:dyDescent="0.25">
      <c r="A2971" s="96">
        <f t="shared" si="940"/>
        <v>2187</v>
      </c>
      <c r="B2971" s="175"/>
      <c r="C2971" s="176"/>
      <c r="D2971" s="113"/>
      <c r="E2971" s="115"/>
      <c r="F2971" s="174"/>
      <c r="G2971" s="114" t="str">
        <f t="shared" si="935"/>
        <v/>
      </c>
      <c r="H2971" s="115"/>
      <c r="I2971" s="115"/>
      <c r="J2971" s="115"/>
      <c r="K2971" s="115"/>
      <c r="L2971" s="133" t="str">
        <f t="shared" si="936"/>
        <v/>
      </c>
      <c r="M2971" s="116" t="str">
        <f>IF(L2971="", "", L2971/Veriler!$X$1)</f>
        <v/>
      </c>
      <c r="N2971" s="116" t="str">
        <f>IF(F2971&lt;&gt;"", "İthal Girdi", IF(Veriler!T2971="", "", IF(Veriler!S2971="H", "%0,5 üzerindedir", IF(Veriler!T2971&gt;0.1, "%10 sınırı aşılmıştır.", "Uygun"))))</f>
        <v>%0,5 üzerindedir</v>
      </c>
      <c r="O2971" s="116" t="str">
        <f t="shared" si="937"/>
        <v xml:space="preserve"> </v>
      </c>
      <c r="P2971" s="117"/>
      <c r="Q2971" s="118"/>
      <c r="R2971" s="119" t="str">
        <f t="shared" si="938"/>
        <v/>
      </c>
      <c r="S2971" s="133">
        <f>IFERROR(IF(M2971&lt;=0.005,IF(F2971="",L2971,0),IF(F2971&lt;&gt;"",0,IF(P2971="",0,IF(P2971="H",0,IF(Q2971&lt;Veriler!$G$2,L2971*Veriler!$G$2,L2971*Q2971)))))," ")</f>
        <v>0</v>
      </c>
      <c r="T2971" s="133">
        <f>IF(Veriler!T2971&lt;=0.1, S2971, IF(AND(Veriler!T2971&gt;0.1, F2971="", P2971="E"), IF(Q2971&gt;Veriler!$G$2, Q2971*S2971, IF(Q2971&lt;Veriler!$G$2, Veriler!$G$2*S2971, Q2971*S2971)), 0))</f>
        <v>0</v>
      </c>
      <c r="U2971" s="133" t="str">
        <f t="shared" si="939"/>
        <v xml:space="preserve"> </v>
      </c>
      <c r="V2971" s="134" t="str">
        <f>IFERROR(IF(O2971="%10 sınırı aşılmıştır.",L2971-T2971,IFERROR(IF(F2971="",IF(S2971=1,0,IF(L2971-S2971=0,"",L2971-S2971)),IF(Veriler!M2971="",L2971,IF(L2971*Veriler!M2971=0,"",L2971*Veriler!M2971))),L2971)),0)</f>
        <v/>
      </c>
      <c r="W2971" s="146"/>
      <c r="X2971" s="146"/>
      <c r="Y2971" s="146"/>
    </row>
    <row r="2972" spans="1:25" s="99" customFormat="1" ht="54.75" customHeight="1" x14ac:dyDescent="0.25">
      <c r="A2972" s="96">
        <f t="shared" si="940"/>
        <v>2188</v>
      </c>
      <c r="B2972" s="175"/>
      <c r="C2972" s="176"/>
      <c r="D2972" s="113"/>
      <c r="E2972" s="115"/>
      <c r="F2972" s="174"/>
      <c r="G2972" s="114" t="str">
        <f t="shared" si="935"/>
        <v/>
      </c>
      <c r="H2972" s="115"/>
      <c r="I2972" s="115"/>
      <c r="J2972" s="115"/>
      <c r="K2972" s="115"/>
      <c r="L2972" s="133" t="str">
        <f t="shared" si="936"/>
        <v/>
      </c>
      <c r="M2972" s="116" t="str">
        <f>IF(L2972="", "", L2972/Veriler!$X$1)</f>
        <v/>
      </c>
      <c r="N2972" s="116" t="str">
        <f>IF(F2972&lt;&gt;"", "İthal Girdi", IF(Veriler!T2972="", "", IF(Veriler!S2972="H", "%0,5 üzerindedir", IF(Veriler!T2972&gt;0.1, "%10 sınırı aşılmıştır.", "Uygun"))))</f>
        <v>%0,5 üzerindedir</v>
      </c>
      <c r="O2972" s="116" t="str">
        <f t="shared" si="937"/>
        <v xml:space="preserve"> </v>
      </c>
      <c r="P2972" s="117"/>
      <c r="Q2972" s="118"/>
      <c r="R2972" s="119" t="str">
        <f t="shared" si="938"/>
        <v/>
      </c>
      <c r="S2972" s="133">
        <f>IFERROR(IF(M2972&lt;=0.005,IF(F2972="",L2972,0),IF(F2972&lt;&gt;"",0,IF(P2972="",0,IF(P2972="H",0,IF(Q2972&lt;Veriler!$G$2,L2972*Veriler!$G$2,L2972*Q2972)))))," ")</f>
        <v>0</v>
      </c>
      <c r="T2972" s="133">
        <f>IF(Veriler!T2972&lt;=0.1, S2972, IF(AND(Veriler!T2972&gt;0.1, F2972="", P2972="E"), IF(Q2972&gt;Veriler!$G$2, Q2972*S2972, IF(Q2972&lt;Veriler!$G$2, Veriler!$G$2*S2972, Q2972*S2972)), 0))</f>
        <v>0</v>
      </c>
      <c r="U2972" s="133" t="str">
        <f t="shared" si="939"/>
        <v xml:space="preserve"> </v>
      </c>
      <c r="V2972" s="134" t="str">
        <f>IFERROR(IF(O2972="%10 sınırı aşılmıştır.",L2972-T2972,IFERROR(IF(F2972="",IF(S2972=1,0,IF(L2972-S2972=0,"",L2972-S2972)),IF(Veriler!M2972="",L2972,IF(L2972*Veriler!M2972=0,"",L2972*Veriler!M2972))),L2972)),0)</f>
        <v/>
      </c>
      <c r="W2972" s="146"/>
      <c r="X2972" s="146"/>
      <c r="Y2972" s="146"/>
    </row>
    <row r="2973" spans="1:25" s="99" customFormat="1" ht="54.75" customHeight="1" x14ac:dyDescent="0.25">
      <c r="A2973" s="96">
        <f t="shared" si="940"/>
        <v>2189</v>
      </c>
      <c r="B2973" s="175"/>
      <c r="C2973" s="176"/>
      <c r="D2973" s="113"/>
      <c r="E2973" s="115"/>
      <c r="F2973" s="174"/>
      <c r="G2973" s="114" t="str">
        <f t="shared" si="935"/>
        <v/>
      </c>
      <c r="H2973" s="115"/>
      <c r="I2973" s="115"/>
      <c r="J2973" s="115"/>
      <c r="K2973" s="115"/>
      <c r="L2973" s="133" t="str">
        <f t="shared" si="936"/>
        <v/>
      </c>
      <c r="M2973" s="116" t="str">
        <f>IF(L2973="", "", L2973/Veriler!$X$1)</f>
        <v/>
      </c>
      <c r="N2973" s="116" t="str">
        <f>IF(F2973&lt;&gt;"", "İthal Girdi", IF(Veriler!T2973="", "", IF(Veriler!S2973="H", "%0,5 üzerindedir", IF(Veriler!T2973&gt;0.1, "%10 sınırı aşılmıştır.", "Uygun"))))</f>
        <v>%0,5 üzerindedir</v>
      </c>
      <c r="O2973" s="116" t="str">
        <f t="shared" si="937"/>
        <v xml:space="preserve"> </v>
      </c>
      <c r="P2973" s="117"/>
      <c r="Q2973" s="118"/>
      <c r="R2973" s="119" t="str">
        <f t="shared" si="938"/>
        <v/>
      </c>
      <c r="S2973" s="133">
        <f>IFERROR(IF(M2973&lt;=0.005,IF(F2973="",L2973,0),IF(F2973&lt;&gt;"",0,IF(P2973="",0,IF(P2973="H",0,IF(Q2973&lt;Veriler!$G$2,L2973*Veriler!$G$2,L2973*Q2973)))))," ")</f>
        <v>0</v>
      </c>
      <c r="T2973" s="133">
        <f>IF(Veriler!T2973&lt;=0.1, S2973, IF(AND(Veriler!T2973&gt;0.1, F2973="", P2973="E"), IF(Q2973&gt;Veriler!$G$2, Q2973*S2973, IF(Q2973&lt;Veriler!$G$2, Veriler!$G$2*S2973, Q2973*S2973)), 0))</f>
        <v>0</v>
      </c>
      <c r="U2973" s="133" t="str">
        <f t="shared" si="939"/>
        <v xml:space="preserve"> </v>
      </c>
      <c r="V2973" s="134" t="str">
        <f>IFERROR(IF(O2973="%10 sınırı aşılmıştır.",L2973-T2973,IFERROR(IF(F2973="",IF(S2973=1,0,IF(L2973-S2973=0,"",L2973-S2973)),IF(Veriler!M2973="",L2973,IF(L2973*Veriler!M2973=0,"",L2973*Veriler!M2973))),L2973)),0)</f>
        <v/>
      </c>
      <c r="W2973" s="146"/>
      <c r="X2973" s="146"/>
      <c r="Y2973" s="146"/>
    </row>
    <row r="2974" spans="1:25" s="99" customFormat="1" ht="54.75" customHeight="1" x14ac:dyDescent="0.25">
      <c r="A2974" s="96">
        <f t="shared" si="940"/>
        <v>2190</v>
      </c>
      <c r="B2974" s="175"/>
      <c r="C2974" s="176"/>
      <c r="D2974" s="113"/>
      <c r="E2974" s="115"/>
      <c r="F2974" s="174"/>
      <c r="G2974" s="114" t="str">
        <f t="shared" si="935"/>
        <v/>
      </c>
      <c r="H2974" s="115"/>
      <c r="I2974" s="115"/>
      <c r="J2974" s="115"/>
      <c r="K2974" s="115"/>
      <c r="L2974" s="133" t="str">
        <f t="shared" si="936"/>
        <v/>
      </c>
      <c r="M2974" s="116" t="str">
        <f>IF(L2974="", "", L2974/Veriler!$X$1)</f>
        <v/>
      </c>
      <c r="N2974" s="116" t="str">
        <f>IF(F2974&lt;&gt;"", "İthal Girdi", IF(Veriler!T2974="", "", IF(Veriler!S2974="H", "%0,5 üzerindedir", IF(Veriler!T2974&gt;0.1, "%10 sınırı aşılmıştır.", "Uygun"))))</f>
        <v>%0,5 üzerindedir</v>
      </c>
      <c r="O2974" s="116" t="str">
        <f t="shared" si="937"/>
        <v xml:space="preserve"> </v>
      </c>
      <c r="P2974" s="117"/>
      <c r="Q2974" s="118"/>
      <c r="R2974" s="119" t="str">
        <f t="shared" si="938"/>
        <v/>
      </c>
      <c r="S2974" s="133">
        <f>IFERROR(IF(M2974&lt;=0.005,IF(F2974="",L2974,0),IF(F2974&lt;&gt;"",0,IF(P2974="",0,IF(P2974="H",0,IF(Q2974&lt;Veriler!$G$2,L2974*Veriler!$G$2,L2974*Q2974)))))," ")</f>
        <v>0</v>
      </c>
      <c r="T2974" s="133">
        <f>IF(Veriler!T2974&lt;=0.1, S2974, IF(AND(Veriler!T2974&gt;0.1, F2974="", P2974="E"), IF(Q2974&gt;Veriler!$G$2, Q2974*S2974, IF(Q2974&lt;Veriler!$G$2, Veriler!$G$2*S2974, Q2974*S2974)), 0))</f>
        <v>0</v>
      </c>
      <c r="U2974" s="133" t="str">
        <f t="shared" si="939"/>
        <v xml:space="preserve"> </v>
      </c>
      <c r="V2974" s="134" t="str">
        <f>IFERROR(IF(O2974="%10 sınırı aşılmıştır.",L2974-T2974,IFERROR(IF(F2974="",IF(S2974=1,0,IF(L2974-S2974=0,"",L2974-S2974)),IF(Veriler!M2974="",L2974,IF(L2974*Veriler!M2974=0,"",L2974*Veriler!M2974))),L2974)),0)</f>
        <v/>
      </c>
      <c r="W2974" s="146"/>
      <c r="X2974" s="146"/>
      <c r="Y2974" s="146"/>
    </row>
    <row r="2975" spans="1:25" s="99" customFormat="1" ht="54.75" customHeight="1" x14ac:dyDescent="0.25">
      <c r="A2975" s="96">
        <f t="shared" si="940"/>
        <v>2191</v>
      </c>
      <c r="B2975" s="175"/>
      <c r="C2975" s="176"/>
      <c r="D2975" s="113"/>
      <c r="E2975" s="115"/>
      <c r="F2975" s="174"/>
      <c r="G2975" s="114" t="str">
        <f t="shared" si="935"/>
        <v/>
      </c>
      <c r="H2975" s="115"/>
      <c r="I2975" s="115"/>
      <c r="J2975" s="115"/>
      <c r="K2975" s="115"/>
      <c r="L2975" s="133" t="str">
        <f t="shared" si="936"/>
        <v/>
      </c>
      <c r="M2975" s="116" t="str">
        <f>IF(L2975="", "", L2975/Veriler!$X$1)</f>
        <v/>
      </c>
      <c r="N2975" s="116" t="str">
        <f>IF(F2975&lt;&gt;"", "İthal Girdi", IF(Veriler!T2975="", "", IF(Veriler!S2975="H", "%0,5 üzerindedir", IF(Veriler!T2975&gt;0.1, "%10 sınırı aşılmıştır.", "Uygun"))))</f>
        <v>%0,5 üzerindedir</v>
      </c>
      <c r="O2975" s="116" t="str">
        <f t="shared" si="937"/>
        <v xml:space="preserve"> </v>
      </c>
      <c r="P2975" s="117"/>
      <c r="Q2975" s="118"/>
      <c r="R2975" s="119" t="str">
        <f t="shared" si="938"/>
        <v/>
      </c>
      <c r="S2975" s="133">
        <f>IFERROR(IF(M2975&lt;=0.005,IF(F2975="",L2975,0),IF(F2975&lt;&gt;"",0,IF(P2975="",0,IF(P2975="H",0,IF(Q2975&lt;Veriler!$G$2,L2975*Veriler!$G$2,L2975*Q2975)))))," ")</f>
        <v>0</v>
      </c>
      <c r="T2975" s="133">
        <f>IF(Veriler!T2975&lt;=0.1, S2975, IF(AND(Veriler!T2975&gt;0.1, F2975="", P2975="E"), IF(Q2975&gt;Veriler!$G$2, Q2975*S2975, IF(Q2975&lt;Veriler!$G$2, Veriler!$G$2*S2975, Q2975*S2975)), 0))</f>
        <v>0</v>
      </c>
      <c r="U2975" s="133" t="str">
        <f t="shared" si="939"/>
        <v xml:space="preserve"> </v>
      </c>
      <c r="V2975" s="134" t="str">
        <f>IFERROR(IF(O2975="%10 sınırı aşılmıştır.",L2975-T2975,IFERROR(IF(F2975="",IF(S2975=1,0,IF(L2975-S2975=0,"",L2975-S2975)),IF(Veriler!M2975="",L2975,IF(L2975*Veriler!M2975=0,"",L2975*Veriler!M2975))),L2975)),0)</f>
        <v/>
      </c>
      <c r="W2975" s="146"/>
      <c r="X2975" s="146"/>
      <c r="Y2975" s="146"/>
    </row>
    <row r="2976" spans="1:25" s="99" customFormat="1" ht="54.75" customHeight="1" x14ac:dyDescent="0.25">
      <c r="A2976" s="96">
        <f t="shared" si="940"/>
        <v>2192</v>
      </c>
      <c r="B2976" s="175"/>
      <c r="C2976" s="176"/>
      <c r="D2976" s="113"/>
      <c r="E2976" s="115"/>
      <c r="F2976" s="174"/>
      <c r="G2976" s="114" t="str">
        <f t="shared" si="935"/>
        <v/>
      </c>
      <c r="H2976" s="115"/>
      <c r="I2976" s="115"/>
      <c r="J2976" s="115"/>
      <c r="K2976" s="115"/>
      <c r="L2976" s="133" t="str">
        <f t="shared" si="936"/>
        <v/>
      </c>
      <c r="M2976" s="116" t="str">
        <f>IF(L2976="", "", L2976/Veriler!$X$1)</f>
        <v/>
      </c>
      <c r="N2976" s="116" t="str">
        <f>IF(F2976&lt;&gt;"", "İthal Girdi", IF(Veriler!T2976="", "", IF(Veriler!S2976="H", "%0,5 üzerindedir", IF(Veriler!T2976&gt;0.1, "%10 sınırı aşılmıştır.", "Uygun"))))</f>
        <v>%0,5 üzerindedir</v>
      </c>
      <c r="O2976" s="116" t="str">
        <f t="shared" si="937"/>
        <v xml:space="preserve"> </v>
      </c>
      <c r="P2976" s="117"/>
      <c r="Q2976" s="118"/>
      <c r="R2976" s="119" t="str">
        <f t="shared" si="938"/>
        <v/>
      </c>
      <c r="S2976" s="133">
        <f>IFERROR(IF(M2976&lt;=0.005,IF(F2976="",L2976,0),IF(F2976&lt;&gt;"",0,IF(P2976="",0,IF(P2976="H",0,IF(Q2976&lt;Veriler!$G$2,L2976*Veriler!$G$2,L2976*Q2976)))))," ")</f>
        <v>0</v>
      </c>
      <c r="T2976" s="133">
        <f>IF(Veriler!T2976&lt;=0.1, S2976, IF(AND(Veriler!T2976&gt;0.1, F2976="", P2976="E"), IF(Q2976&gt;Veriler!$G$2, Q2976*S2976, IF(Q2976&lt;Veriler!$G$2, Veriler!$G$2*S2976, Q2976*S2976)), 0))</f>
        <v>0</v>
      </c>
      <c r="U2976" s="133" t="str">
        <f t="shared" si="939"/>
        <v xml:space="preserve"> </v>
      </c>
      <c r="V2976" s="134" t="str">
        <f>IFERROR(IF(O2976="%10 sınırı aşılmıştır.",L2976-T2976,IFERROR(IF(F2976="",IF(S2976=1,0,IF(L2976-S2976=0,"",L2976-S2976)),IF(Veriler!M2976="",L2976,IF(L2976*Veriler!M2976=0,"",L2976*Veriler!M2976))),L2976)),0)</f>
        <v/>
      </c>
      <c r="W2976" s="146"/>
      <c r="X2976" s="146"/>
      <c r="Y2976" s="146"/>
    </row>
    <row r="2977" spans="1:25" s="99" customFormat="1" ht="54.75" customHeight="1" x14ac:dyDescent="0.25">
      <c r="A2977" s="96">
        <f t="shared" si="940"/>
        <v>2193</v>
      </c>
      <c r="B2977" s="175"/>
      <c r="C2977" s="176"/>
      <c r="D2977" s="113"/>
      <c r="E2977" s="115"/>
      <c r="F2977" s="174"/>
      <c r="G2977" s="114" t="str">
        <f t="shared" si="935"/>
        <v/>
      </c>
      <c r="H2977" s="115"/>
      <c r="I2977" s="115"/>
      <c r="J2977" s="115"/>
      <c r="K2977" s="115"/>
      <c r="L2977" s="133" t="str">
        <f t="shared" si="936"/>
        <v/>
      </c>
      <c r="M2977" s="116" t="str">
        <f>IF(L2977="", "", L2977/Veriler!$X$1)</f>
        <v/>
      </c>
      <c r="N2977" s="116" t="str">
        <f>IF(F2977&lt;&gt;"", "İthal Girdi", IF(Veriler!T2977="", "", IF(Veriler!S2977="H", "%0,5 üzerindedir", IF(Veriler!T2977&gt;0.1, "%10 sınırı aşılmıştır.", "Uygun"))))</f>
        <v>%0,5 üzerindedir</v>
      </c>
      <c r="O2977" s="116" t="str">
        <f t="shared" si="937"/>
        <v xml:space="preserve"> </v>
      </c>
      <c r="P2977" s="117"/>
      <c r="Q2977" s="118"/>
      <c r="R2977" s="119" t="str">
        <f t="shared" si="938"/>
        <v/>
      </c>
      <c r="S2977" s="133">
        <f>IFERROR(IF(M2977&lt;=0.005,IF(F2977="",L2977,0),IF(F2977&lt;&gt;"",0,IF(P2977="",0,IF(P2977="H",0,IF(Q2977&lt;Veriler!$G$2,L2977*Veriler!$G$2,L2977*Q2977)))))," ")</f>
        <v>0</v>
      </c>
      <c r="T2977" s="133">
        <f>IF(Veriler!T2977&lt;=0.1, S2977, IF(AND(Veriler!T2977&gt;0.1, F2977="", P2977="E"), IF(Q2977&gt;Veriler!$G$2, Q2977*S2977, IF(Q2977&lt;Veriler!$G$2, Veriler!$G$2*S2977, Q2977*S2977)), 0))</f>
        <v>0</v>
      </c>
      <c r="U2977" s="133" t="str">
        <f t="shared" si="939"/>
        <v xml:space="preserve"> </v>
      </c>
      <c r="V2977" s="134" t="str">
        <f>IFERROR(IF(O2977="%10 sınırı aşılmıştır.",L2977-T2977,IFERROR(IF(F2977="",IF(S2977=1,0,IF(L2977-S2977=0,"",L2977-S2977)),IF(Veriler!M2977="",L2977,IF(L2977*Veriler!M2977=0,"",L2977*Veriler!M2977))),L2977)),0)</f>
        <v/>
      </c>
      <c r="W2977" s="146"/>
      <c r="X2977" s="146"/>
      <c r="Y2977" s="146"/>
    </row>
    <row r="2978" spans="1:25" s="99" customFormat="1" ht="54.75" customHeight="1" x14ac:dyDescent="0.25">
      <c r="A2978" s="96">
        <f t="shared" si="940"/>
        <v>2194</v>
      </c>
      <c r="B2978" s="175"/>
      <c r="C2978" s="176"/>
      <c r="D2978" s="113"/>
      <c r="E2978" s="115"/>
      <c r="F2978" s="174"/>
      <c r="G2978" s="114" t="str">
        <f t="shared" si="935"/>
        <v/>
      </c>
      <c r="H2978" s="115"/>
      <c r="I2978" s="115"/>
      <c r="J2978" s="115"/>
      <c r="K2978" s="115"/>
      <c r="L2978" s="133" t="str">
        <f t="shared" si="936"/>
        <v/>
      </c>
      <c r="M2978" s="116" t="str">
        <f>IF(L2978="", "", L2978/Veriler!$X$1)</f>
        <v/>
      </c>
      <c r="N2978" s="116" t="str">
        <f>IF(F2978&lt;&gt;"", "İthal Girdi", IF(Veriler!T2978="", "", IF(Veriler!S2978="H", "%0,5 üzerindedir", IF(Veriler!T2978&gt;0.1, "%10 sınırı aşılmıştır.", "Uygun"))))</f>
        <v>%0,5 üzerindedir</v>
      </c>
      <c r="O2978" s="116" t="str">
        <f t="shared" si="937"/>
        <v xml:space="preserve"> </v>
      </c>
      <c r="P2978" s="117"/>
      <c r="Q2978" s="118"/>
      <c r="R2978" s="119" t="str">
        <f t="shared" si="938"/>
        <v/>
      </c>
      <c r="S2978" s="133">
        <f>IFERROR(IF(M2978&lt;=0.005,IF(F2978="",L2978,0),IF(F2978&lt;&gt;"",0,IF(P2978="",0,IF(P2978="H",0,IF(Q2978&lt;Veriler!$G$2,L2978*Veriler!$G$2,L2978*Q2978)))))," ")</f>
        <v>0</v>
      </c>
      <c r="T2978" s="133">
        <f>IF(Veriler!T2978&lt;=0.1, S2978, IF(AND(Veriler!T2978&gt;0.1, F2978="", P2978="E"), IF(Q2978&gt;Veriler!$G$2, Q2978*S2978, IF(Q2978&lt;Veriler!$G$2, Veriler!$G$2*S2978, Q2978*S2978)), 0))</f>
        <v>0</v>
      </c>
      <c r="U2978" s="133" t="str">
        <f t="shared" si="939"/>
        <v xml:space="preserve"> </v>
      </c>
      <c r="V2978" s="134" t="str">
        <f>IFERROR(IF(O2978="%10 sınırı aşılmıştır.",L2978-T2978,IFERROR(IF(F2978="",IF(S2978=1,0,IF(L2978-S2978=0,"",L2978-S2978)),IF(Veriler!M2978="",L2978,IF(L2978*Veriler!M2978=0,"",L2978*Veriler!M2978))),L2978)),0)</f>
        <v/>
      </c>
      <c r="W2978" s="146"/>
      <c r="X2978" s="146"/>
      <c r="Y2978" s="146"/>
    </row>
    <row r="2979" spans="1:25" s="99" customFormat="1" ht="54.75" customHeight="1" x14ac:dyDescent="0.25">
      <c r="A2979" s="96">
        <f t="shared" si="940"/>
        <v>2195</v>
      </c>
      <c r="B2979" s="175"/>
      <c r="C2979" s="176"/>
      <c r="D2979" s="113"/>
      <c r="E2979" s="115"/>
      <c r="F2979" s="174"/>
      <c r="G2979" s="114" t="str">
        <f t="shared" si="935"/>
        <v/>
      </c>
      <c r="H2979" s="115"/>
      <c r="I2979" s="115"/>
      <c r="J2979" s="115"/>
      <c r="K2979" s="115"/>
      <c r="L2979" s="133" t="str">
        <f t="shared" si="936"/>
        <v/>
      </c>
      <c r="M2979" s="116" t="str">
        <f>IF(L2979="", "", L2979/Veriler!$X$1)</f>
        <v/>
      </c>
      <c r="N2979" s="116" t="str">
        <f>IF(F2979&lt;&gt;"", "İthal Girdi", IF(Veriler!T2979="", "", IF(Veriler!S2979="H", "%0,5 üzerindedir", IF(Veriler!T2979&gt;0.1, "%10 sınırı aşılmıştır.", "Uygun"))))</f>
        <v>%0,5 üzerindedir</v>
      </c>
      <c r="O2979" s="116" t="str">
        <f t="shared" si="937"/>
        <v xml:space="preserve"> </v>
      </c>
      <c r="P2979" s="117"/>
      <c r="Q2979" s="118"/>
      <c r="R2979" s="119" t="str">
        <f t="shared" si="938"/>
        <v/>
      </c>
      <c r="S2979" s="133">
        <f>IFERROR(IF(M2979&lt;=0.005,IF(F2979="",L2979,0),IF(F2979&lt;&gt;"",0,IF(P2979="",0,IF(P2979="H",0,IF(Q2979&lt;Veriler!$G$2,L2979*Veriler!$G$2,L2979*Q2979)))))," ")</f>
        <v>0</v>
      </c>
      <c r="T2979" s="133">
        <f>IF(Veriler!T2979&lt;=0.1, S2979, IF(AND(Veriler!T2979&gt;0.1, F2979="", P2979="E"), IF(Q2979&gt;Veriler!$G$2, Q2979*S2979, IF(Q2979&lt;Veriler!$G$2, Veriler!$G$2*S2979, Q2979*S2979)), 0))</f>
        <v>0</v>
      </c>
      <c r="U2979" s="133" t="str">
        <f t="shared" si="939"/>
        <v xml:space="preserve"> </v>
      </c>
      <c r="V2979" s="134" t="str">
        <f>IFERROR(IF(O2979="%10 sınırı aşılmıştır.",L2979-T2979,IFERROR(IF(F2979="",IF(S2979=1,0,IF(L2979-S2979=0,"",L2979-S2979)),IF(Veriler!M2979="",L2979,IF(L2979*Veriler!M2979=0,"",L2979*Veriler!M2979))),L2979)),0)</f>
        <v/>
      </c>
      <c r="W2979" s="146"/>
      <c r="X2979" s="146"/>
      <c r="Y2979" s="146"/>
    </row>
    <row r="2980" spans="1:25" s="99" customFormat="1" ht="54.75" customHeight="1" x14ac:dyDescent="0.25">
      <c r="A2980" s="96">
        <f t="shared" si="940"/>
        <v>2196</v>
      </c>
      <c r="B2980" s="175"/>
      <c r="C2980" s="176"/>
      <c r="D2980" s="113"/>
      <c r="E2980" s="115"/>
      <c r="F2980" s="174"/>
      <c r="G2980" s="114" t="str">
        <f t="shared" si="935"/>
        <v/>
      </c>
      <c r="H2980" s="115"/>
      <c r="I2980" s="115"/>
      <c r="J2980" s="115"/>
      <c r="K2980" s="115"/>
      <c r="L2980" s="133" t="str">
        <f t="shared" si="936"/>
        <v/>
      </c>
      <c r="M2980" s="116" t="str">
        <f>IF(L2980="", "", L2980/Veriler!$X$1)</f>
        <v/>
      </c>
      <c r="N2980" s="116" t="str">
        <f>IF(F2980&lt;&gt;"", "İthal Girdi", IF(Veriler!T2980="", "", IF(Veriler!S2980="H", "%0,5 üzerindedir", IF(Veriler!T2980&gt;0.1, "%10 sınırı aşılmıştır.", "Uygun"))))</f>
        <v>%0,5 üzerindedir</v>
      </c>
      <c r="O2980" s="116" t="str">
        <f t="shared" si="937"/>
        <v xml:space="preserve"> </v>
      </c>
      <c r="P2980" s="117"/>
      <c r="Q2980" s="118"/>
      <c r="R2980" s="119" t="str">
        <f t="shared" si="938"/>
        <v/>
      </c>
      <c r="S2980" s="133">
        <f>IFERROR(IF(M2980&lt;=0.005,IF(F2980="",L2980,0),IF(F2980&lt;&gt;"",0,IF(P2980="",0,IF(P2980="H",0,IF(Q2980&lt;Veriler!$G$2,L2980*Veriler!$G$2,L2980*Q2980)))))," ")</f>
        <v>0</v>
      </c>
      <c r="T2980" s="133">
        <f>IF(Veriler!T2980&lt;=0.1, S2980, IF(AND(Veriler!T2980&gt;0.1, F2980="", P2980="E"), IF(Q2980&gt;Veriler!$G$2, Q2980*S2980, IF(Q2980&lt;Veriler!$G$2, Veriler!$G$2*S2980, Q2980*S2980)), 0))</f>
        <v>0</v>
      </c>
      <c r="U2980" s="133" t="str">
        <f t="shared" si="939"/>
        <v xml:space="preserve"> </v>
      </c>
      <c r="V2980" s="134" t="str">
        <f>IFERROR(IF(O2980="%10 sınırı aşılmıştır.",L2980-T2980,IFERROR(IF(F2980="",IF(S2980=1,0,IF(L2980-S2980=0,"",L2980-S2980)),IF(Veriler!M2980="",L2980,IF(L2980*Veriler!M2980=0,"",L2980*Veriler!M2980))),L2980)),0)</f>
        <v/>
      </c>
      <c r="W2980" s="146"/>
      <c r="X2980" s="146"/>
      <c r="Y2980" s="146"/>
    </row>
    <row r="2981" spans="1:25" s="99" customFormat="1" ht="54.75" customHeight="1" x14ac:dyDescent="0.25">
      <c r="A2981" s="96">
        <f t="shared" si="940"/>
        <v>2197</v>
      </c>
      <c r="B2981" s="175"/>
      <c r="C2981" s="176"/>
      <c r="D2981" s="113"/>
      <c r="E2981" s="115"/>
      <c r="F2981" s="174"/>
      <c r="G2981" s="114" t="str">
        <f t="shared" si="935"/>
        <v/>
      </c>
      <c r="H2981" s="115"/>
      <c r="I2981" s="115"/>
      <c r="J2981" s="115"/>
      <c r="K2981" s="115"/>
      <c r="L2981" s="133" t="str">
        <f t="shared" si="936"/>
        <v/>
      </c>
      <c r="M2981" s="116" t="str">
        <f>IF(L2981="", "", L2981/Veriler!$X$1)</f>
        <v/>
      </c>
      <c r="N2981" s="116" t="str">
        <f>IF(F2981&lt;&gt;"", "İthal Girdi", IF(Veriler!T2981="", "", IF(Veriler!S2981="H", "%0,5 üzerindedir", IF(Veriler!T2981&gt;0.1, "%10 sınırı aşılmıştır.", "Uygun"))))</f>
        <v>%0,5 üzerindedir</v>
      </c>
      <c r="O2981" s="116" t="str">
        <f t="shared" si="937"/>
        <v xml:space="preserve"> </v>
      </c>
      <c r="P2981" s="117"/>
      <c r="Q2981" s="118"/>
      <c r="R2981" s="119" t="str">
        <f t="shared" si="938"/>
        <v/>
      </c>
      <c r="S2981" s="133">
        <f>IFERROR(IF(M2981&lt;=0.005,IF(F2981="",L2981,0),IF(F2981&lt;&gt;"",0,IF(P2981="",0,IF(P2981="H",0,IF(Q2981&lt;Veriler!$G$2,L2981*Veriler!$G$2,L2981*Q2981)))))," ")</f>
        <v>0</v>
      </c>
      <c r="T2981" s="133">
        <f>IF(Veriler!T2981&lt;=0.1, S2981, IF(AND(Veriler!T2981&gt;0.1, F2981="", P2981="E"), IF(Q2981&gt;Veriler!$G$2, Q2981*S2981, IF(Q2981&lt;Veriler!$G$2, Veriler!$G$2*S2981, Q2981*S2981)), 0))</f>
        <v>0</v>
      </c>
      <c r="U2981" s="133" t="str">
        <f t="shared" si="939"/>
        <v xml:space="preserve"> </v>
      </c>
      <c r="V2981" s="134" t="str">
        <f>IFERROR(IF(O2981="%10 sınırı aşılmıştır.",L2981-T2981,IFERROR(IF(F2981="",IF(S2981=1,0,IF(L2981-S2981=0,"",L2981-S2981)),IF(Veriler!M2981="",L2981,IF(L2981*Veriler!M2981=0,"",L2981*Veriler!M2981))),L2981)),0)</f>
        <v/>
      </c>
      <c r="W2981" s="146"/>
      <c r="X2981" s="146"/>
      <c r="Y2981" s="146"/>
    </row>
    <row r="2982" spans="1:25" s="99" customFormat="1" ht="54.75" customHeight="1" x14ac:dyDescent="0.25">
      <c r="A2982" s="96">
        <f t="shared" si="940"/>
        <v>2198</v>
      </c>
      <c r="B2982" s="175"/>
      <c r="C2982" s="176"/>
      <c r="D2982" s="113"/>
      <c r="E2982" s="115"/>
      <c r="F2982" s="174"/>
      <c r="G2982" s="114" t="str">
        <f t="shared" si="935"/>
        <v/>
      </c>
      <c r="H2982" s="115"/>
      <c r="I2982" s="115"/>
      <c r="J2982" s="115"/>
      <c r="K2982" s="115"/>
      <c r="L2982" s="133" t="str">
        <f t="shared" si="936"/>
        <v/>
      </c>
      <c r="M2982" s="116" t="str">
        <f>IF(L2982="", "", L2982/Veriler!$X$1)</f>
        <v/>
      </c>
      <c r="N2982" s="116" t="str">
        <f>IF(F2982&lt;&gt;"", "İthal Girdi", IF(Veriler!T2982="", "", IF(Veriler!S2982="H", "%0,5 üzerindedir", IF(Veriler!T2982&gt;0.1, "%10 sınırı aşılmıştır.", "Uygun"))))</f>
        <v>%0,5 üzerindedir</v>
      </c>
      <c r="O2982" s="116" t="str">
        <f t="shared" si="937"/>
        <v xml:space="preserve"> </v>
      </c>
      <c r="P2982" s="117"/>
      <c r="Q2982" s="118"/>
      <c r="R2982" s="119" t="str">
        <f t="shared" si="938"/>
        <v/>
      </c>
      <c r="S2982" s="133">
        <f>IFERROR(IF(M2982&lt;=0.005,IF(F2982="",L2982,0),IF(F2982&lt;&gt;"",0,IF(P2982="",0,IF(P2982="H",0,IF(Q2982&lt;Veriler!$G$2,L2982*Veriler!$G$2,L2982*Q2982)))))," ")</f>
        <v>0</v>
      </c>
      <c r="T2982" s="133">
        <f>IF(Veriler!T2982&lt;=0.1, S2982, IF(AND(Veriler!T2982&gt;0.1, F2982="", P2982="E"), IF(Q2982&gt;Veriler!$G$2, Q2982*S2982, IF(Q2982&lt;Veriler!$G$2, Veriler!$G$2*S2982, Q2982*S2982)), 0))</f>
        <v>0</v>
      </c>
      <c r="U2982" s="133" t="str">
        <f t="shared" si="939"/>
        <v xml:space="preserve"> </v>
      </c>
      <c r="V2982" s="134" t="str">
        <f>IFERROR(IF(O2982="%10 sınırı aşılmıştır.",L2982-T2982,IFERROR(IF(F2982="",IF(S2982=1,0,IF(L2982-S2982=0,"",L2982-S2982)),IF(Veriler!M2982="",L2982,IF(L2982*Veriler!M2982=0,"",L2982*Veriler!M2982))),L2982)),0)</f>
        <v/>
      </c>
      <c r="W2982" s="146"/>
      <c r="X2982" s="146"/>
      <c r="Y2982" s="146"/>
    </row>
    <row r="2983" spans="1:25" s="99" customFormat="1" ht="36" hidden="1" customHeight="1" x14ac:dyDescent="0.25">
      <c r="A2983" s="101"/>
      <c r="B2983" s="191" t="s">
        <v>16</v>
      </c>
      <c r="C2983" s="176"/>
      <c r="D2983" s="120"/>
      <c r="E2983" s="171"/>
      <c r="F2983" s="172"/>
      <c r="G2983" s="121"/>
      <c r="H2983" s="115"/>
      <c r="I2983" s="115"/>
      <c r="J2983" s="115"/>
      <c r="K2983" s="115"/>
      <c r="L2983" s="121"/>
      <c r="M2983" s="121"/>
      <c r="N2983" s="121"/>
      <c r="O2983" s="121"/>
      <c r="P2983" s="120"/>
      <c r="Q2983" s="120"/>
      <c r="R2983" s="183"/>
      <c r="S2983" s="184"/>
      <c r="T2983" s="121"/>
      <c r="U2983" s="121"/>
      <c r="V2983" s="121"/>
      <c r="W2983" s="146"/>
      <c r="X2983" s="146"/>
      <c r="Y2983" s="146"/>
    </row>
    <row r="2984" spans="1:25" s="99" customFormat="1" ht="54.75" customHeight="1" x14ac:dyDescent="0.25">
      <c r="A2984" s="96">
        <f>A2982+1</f>
        <v>2199</v>
      </c>
      <c r="B2984" s="175"/>
      <c r="C2984" s="176"/>
      <c r="D2984" s="113"/>
      <c r="E2984" s="115"/>
      <c r="F2984" s="174"/>
      <c r="G2984" s="114" t="str">
        <f t="shared" ref="G2984:G2997" si="941">IF(AND(F2984&lt;&gt;"",V2984&lt;&gt;"",L2984&lt;&gt;0),V2984/L2984,"")</f>
        <v/>
      </c>
      <c r="H2984" s="115"/>
      <c r="I2984" s="115"/>
      <c r="J2984" s="115"/>
      <c r="K2984" s="115"/>
      <c r="L2984" s="133" t="str">
        <f t="shared" ref="L2984:L2997" si="942">IF(AND(H2984&lt;&gt;0, J2984&lt;&gt;0, K2984&lt;&gt;0), H2984*J2984*K2984, "")</f>
        <v/>
      </c>
      <c r="M2984" s="116" t="str">
        <f>IF(L2984="", "", L2984/Veriler!$X$1)</f>
        <v/>
      </c>
      <c r="N2984" s="116" t="str">
        <f>IF(F2984&lt;&gt;"", "İthal Girdi", IF(Veriler!T2984="", "", IF(Veriler!S2984="H", "%0,5 üzerindedir", IF(Veriler!T2984&gt;0.1, "%10 sınırı aşılmıştır.", "Uygun"))))</f>
        <v>%0,5 üzerindedir</v>
      </c>
      <c r="O2984" s="116" t="str">
        <f t="shared" ref="O2984:O2997" si="943">IF(M2984=""," ",N2984)</f>
        <v xml:space="preserve"> </v>
      </c>
      <c r="P2984" s="117"/>
      <c r="Q2984" s="118"/>
      <c r="R2984" s="119" t="str">
        <f t="shared" ref="R2984:R2997" si="944">IFERROR(IF(AND(T2984&lt;&gt;"",L2984&lt;&gt;"",L2984&lt;&gt;0,T2984&lt;&gt;0),T2984/L2984,"")," ")</f>
        <v/>
      </c>
      <c r="S2984" s="133">
        <f>IFERROR(IF(M2984&lt;=0.005,IF(F2984="",L2984,0),IF(F2984&lt;&gt;"",0,IF(P2984="",0,IF(P2984="H",0,IF(Q2984&lt;Veriler!$G$2,L2984*Veriler!$G$2,L2984*Q2984)))))," ")</f>
        <v>0</v>
      </c>
      <c r="T2984" s="133">
        <f>IF(Veriler!T2984&lt;=0.1, S2984, IF(AND(Veriler!T2984&gt;0.1, F2984="", P2984="E"), IF(Q2984&gt;Veriler!$G$2, Q2984*S2984, IF(Q2984&lt;Veriler!$G$2, Veriler!$G$2*S2984, Q2984*S2984)), 0))</f>
        <v>0</v>
      </c>
      <c r="U2984" s="133" t="str">
        <f t="shared" ref="U2984:U2997" si="945">IF(T2984=0," ",T2984)</f>
        <v xml:space="preserve"> </v>
      </c>
      <c r="V2984" s="134" t="str">
        <f>IFERROR(IF(O2984="%10 sınırı aşılmıştır.",L2984-T2984,IFERROR(IF(F2984="",IF(S2984=1,0,IF(L2984-S2984=0,"",L2984-S2984)),IF(Veriler!M2984="",L2984,IF(L2984*Veriler!M2984=0,"",L2984*Veriler!M2984))),L2984)),0)</f>
        <v/>
      </c>
      <c r="W2984" s="146"/>
      <c r="X2984" s="146"/>
      <c r="Y2984" s="146"/>
    </row>
    <row r="2985" spans="1:25" s="99" customFormat="1" ht="54.75" customHeight="1" x14ac:dyDescent="0.25">
      <c r="A2985" s="96">
        <f t="shared" ref="A2985:A2997" si="946">A2984+1</f>
        <v>2200</v>
      </c>
      <c r="B2985" s="175"/>
      <c r="C2985" s="176"/>
      <c r="D2985" s="113"/>
      <c r="E2985" s="115"/>
      <c r="F2985" s="174"/>
      <c r="G2985" s="114" t="str">
        <f t="shared" si="941"/>
        <v/>
      </c>
      <c r="H2985" s="115"/>
      <c r="I2985" s="115"/>
      <c r="J2985" s="115"/>
      <c r="K2985" s="115"/>
      <c r="L2985" s="133" t="str">
        <f t="shared" si="942"/>
        <v/>
      </c>
      <c r="M2985" s="116" t="str">
        <f>IF(L2985="", "", L2985/Veriler!$X$1)</f>
        <v/>
      </c>
      <c r="N2985" s="116" t="str">
        <f>IF(F2985&lt;&gt;"", "İthal Girdi", IF(Veriler!T2985="", "", IF(Veriler!S2985="H", "%0,5 üzerindedir", IF(Veriler!T2985&gt;0.1, "%10 sınırı aşılmıştır.", "Uygun"))))</f>
        <v>%0,5 üzerindedir</v>
      </c>
      <c r="O2985" s="116" t="str">
        <f t="shared" si="943"/>
        <v xml:space="preserve"> </v>
      </c>
      <c r="P2985" s="117"/>
      <c r="Q2985" s="118"/>
      <c r="R2985" s="119" t="str">
        <f t="shared" si="944"/>
        <v/>
      </c>
      <c r="S2985" s="133">
        <f>IFERROR(IF(M2985&lt;=0.005,IF(F2985="",L2985,0),IF(F2985&lt;&gt;"",0,IF(P2985="",0,IF(P2985="H",0,IF(Q2985&lt;Veriler!$G$2,L2985*Veriler!$G$2,L2985*Q2985)))))," ")</f>
        <v>0</v>
      </c>
      <c r="T2985" s="133">
        <f>IF(Veriler!T2985&lt;=0.1, S2985, IF(AND(Veriler!T2985&gt;0.1, F2985="", P2985="E"), IF(Q2985&gt;Veriler!$G$2, Q2985*S2985, IF(Q2985&lt;Veriler!$G$2, Veriler!$G$2*S2985, Q2985*S2985)), 0))</f>
        <v>0</v>
      </c>
      <c r="U2985" s="133" t="str">
        <f t="shared" si="945"/>
        <v xml:space="preserve"> </v>
      </c>
      <c r="V2985" s="134" t="str">
        <f>IFERROR(IF(O2985="%10 sınırı aşılmıştır.",L2985-T2985,IFERROR(IF(F2985="",IF(S2985=1,0,IF(L2985-S2985=0,"",L2985-S2985)),IF(Veriler!M2985="",L2985,IF(L2985*Veriler!M2985=0,"",L2985*Veriler!M2985))),L2985)),0)</f>
        <v/>
      </c>
      <c r="W2985" s="146"/>
      <c r="X2985" s="146"/>
      <c r="Y2985" s="146"/>
    </row>
    <row r="2986" spans="1:25" s="99" customFormat="1" ht="54.75" customHeight="1" x14ac:dyDescent="0.25">
      <c r="A2986" s="96">
        <f t="shared" si="946"/>
        <v>2201</v>
      </c>
      <c r="B2986" s="175"/>
      <c r="C2986" s="176"/>
      <c r="D2986" s="113"/>
      <c r="E2986" s="115"/>
      <c r="F2986" s="174"/>
      <c r="G2986" s="114" t="str">
        <f t="shared" si="941"/>
        <v/>
      </c>
      <c r="H2986" s="115"/>
      <c r="I2986" s="115"/>
      <c r="J2986" s="115"/>
      <c r="K2986" s="115"/>
      <c r="L2986" s="133" t="str">
        <f t="shared" si="942"/>
        <v/>
      </c>
      <c r="M2986" s="116" t="str">
        <f>IF(L2986="", "", L2986/Veriler!$X$1)</f>
        <v/>
      </c>
      <c r="N2986" s="116" t="str">
        <f>IF(F2986&lt;&gt;"", "İthal Girdi", IF(Veriler!T2986="", "", IF(Veriler!S2986="H", "%0,5 üzerindedir", IF(Veriler!T2986&gt;0.1, "%10 sınırı aşılmıştır.", "Uygun"))))</f>
        <v>%0,5 üzerindedir</v>
      </c>
      <c r="O2986" s="116" t="str">
        <f t="shared" si="943"/>
        <v xml:space="preserve"> </v>
      </c>
      <c r="P2986" s="117"/>
      <c r="Q2986" s="118"/>
      <c r="R2986" s="119" t="str">
        <f t="shared" si="944"/>
        <v/>
      </c>
      <c r="S2986" s="133">
        <f>IFERROR(IF(M2986&lt;=0.005,IF(F2986="",L2986,0),IF(F2986&lt;&gt;"",0,IF(P2986="",0,IF(P2986="H",0,IF(Q2986&lt;Veriler!$G$2,L2986*Veriler!$G$2,L2986*Q2986)))))," ")</f>
        <v>0</v>
      </c>
      <c r="T2986" s="133">
        <f>IF(Veriler!T2986&lt;=0.1, S2986, IF(AND(Veriler!T2986&gt;0.1, F2986="", P2986="E"), IF(Q2986&gt;Veriler!$G$2, Q2986*S2986, IF(Q2986&lt;Veriler!$G$2, Veriler!$G$2*S2986, Q2986*S2986)), 0))</f>
        <v>0</v>
      </c>
      <c r="U2986" s="133" t="str">
        <f t="shared" si="945"/>
        <v xml:space="preserve"> </v>
      </c>
      <c r="V2986" s="134" t="str">
        <f>IFERROR(IF(O2986="%10 sınırı aşılmıştır.",L2986-T2986,IFERROR(IF(F2986="",IF(S2986=1,0,IF(L2986-S2986=0,"",L2986-S2986)),IF(Veriler!M2986="",L2986,IF(L2986*Veriler!M2986=0,"",L2986*Veriler!M2986))),L2986)),0)</f>
        <v/>
      </c>
      <c r="W2986" s="146"/>
      <c r="X2986" s="146"/>
      <c r="Y2986" s="146"/>
    </row>
    <row r="2987" spans="1:25" s="99" customFormat="1" ht="54.75" customHeight="1" x14ac:dyDescent="0.25">
      <c r="A2987" s="96">
        <f t="shared" si="946"/>
        <v>2202</v>
      </c>
      <c r="B2987" s="175"/>
      <c r="C2987" s="176"/>
      <c r="D2987" s="113"/>
      <c r="E2987" s="115"/>
      <c r="F2987" s="174"/>
      <c r="G2987" s="114" t="str">
        <f t="shared" si="941"/>
        <v/>
      </c>
      <c r="H2987" s="115"/>
      <c r="I2987" s="115"/>
      <c r="J2987" s="115"/>
      <c r="K2987" s="115"/>
      <c r="L2987" s="133" t="str">
        <f t="shared" si="942"/>
        <v/>
      </c>
      <c r="M2987" s="116" t="str">
        <f>IF(L2987="", "", L2987/Veriler!$X$1)</f>
        <v/>
      </c>
      <c r="N2987" s="116" t="str">
        <f>IF(F2987&lt;&gt;"", "İthal Girdi", IF(Veriler!T2987="", "", IF(Veriler!S2987="H", "%0,5 üzerindedir", IF(Veriler!T2987&gt;0.1, "%10 sınırı aşılmıştır.", "Uygun"))))</f>
        <v>%0,5 üzerindedir</v>
      </c>
      <c r="O2987" s="116" t="str">
        <f t="shared" si="943"/>
        <v xml:space="preserve"> </v>
      </c>
      <c r="P2987" s="117"/>
      <c r="Q2987" s="118"/>
      <c r="R2987" s="119" t="str">
        <f t="shared" si="944"/>
        <v/>
      </c>
      <c r="S2987" s="133">
        <f>IFERROR(IF(M2987&lt;=0.005,IF(F2987="",L2987,0),IF(F2987&lt;&gt;"",0,IF(P2987="",0,IF(P2987="H",0,IF(Q2987&lt;Veriler!$G$2,L2987*Veriler!$G$2,L2987*Q2987)))))," ")</f>
        <v>0</v>
      </c>
      <c r="T2987" s="133">
        <f>IF(Veriler!T2987&lt;=0.1, S2987, IF(AND(Veriler!T2987&gt;0.1, F2987="", P2987="E"), IF(Q2987&gt;Veriler!$G$2, Q2987*S2987, IF(Q2987&lt;Veriler!$G$2, Veriler!$G$2*S2987, Q2987*S2987)), 0))</f>
        <v>0</v>
      </c>
      <c r="U2987" s="133" t="str">
        <f t="shared" si="945"/>
        <v xml:space="preserve"> </v>
      </c>
      <c r="V2987" s="134" t="str">
        <f>IFERROR(IF(O2987="%10 sınırı aşılmıştır.",L2987-T2987,IFERROR(IF(F2987="",IF(S2987=1,0,IF(L2987-S2987=0,"",L2987-S2987)),IF(Veriler!M2987="",L2987,IF(L2987*Veriler!M2987=0,"",L2987*Veriler!M2987))),L2987)),0)</f>
        <v/>
      </c>
      <c r="W2987" s="146"/>
      <c r="X2987" s="146"/>
      <c r="Y2987" s="146"/>
    </row>
    <row r="2988" spans="1:25" s="99" customFormat="1" ht="54.75" customHeight="1" x14ac:dyDescent="0.25">
      <c r="A2988" s="96">
        <f t="shared" si="946"/>
        <v>2203</v>
      </c>
      <c r="B2988" s="175"/>
      <c r="C2988" s="176"/>
      <c r="D2988" s="113"/>
      <c r="E2988" s="115"/>
      <c r="F2988" s="174"/>
      <c r="G2988" s="114" t="str">
        <f t="shared" si="941"/>
        <v/>
      </c>
      <c r="H2988" s="115"/>
      <c r="I2988" s="115"/>
      <c r="J2988" s="115"/>
      <c r="K2988" s="115"/>
      <c r="L2988" s="133" t="str">
        <f t="shared" si="942"/>
        <v/>
      </c>
      <c r="M2988" s="116" t="str">
        <f>IF(L2988="", "", L2988/Veriler!$X$1)</f>
        <v/>
      </c>
      <c r="N2988" s="116" t="str">
        <f>IF(F2988&lt;&gt;"", "İthal Girdi", IF(Veriler!T2988="", "", IF(Veriler!S2988="H", "%0,5 üzerindedir", IF(Veriler!T2988&gt;0.1, "%10 sınırı aşılmıştır.", "Uygun"))))</f>
        <v>%0,5 üzerindedir</v>
      </c>
      <c r="O2988" s="116" t="str">
        <f t="shared" si="943"/>
        <v xml:space="preserve"> </v>
      </c>
      <c r="P2988" s="117"/>
      <c r="Q2988" s="118"/>
      <c r="R2988" s="119" t="str">
        <f t="shared" si="944"/>
        <v/>
      </c>
      <c r="S2988" s="133">
        <f>IFERROR(IF(M2988&lt;=0.005,IF(F2988="",L2988,0),IF(F2988&lt;&gt;"",0,IF(P2988="",0,IF(P2988="H",0,IF(Q2988&lt;Veriler!$G$2,L2988*Veriler!$G$2,L2988*Q2988)))))," ")</f>
        <v>0</v>
      </c>
      <c r="T2988" s="133">
        <f>IF(Veriler!T2988&lt;=0.1, S2988, IF(AND(Veriler!T2988&gt;0.1, F2988="", P2988="E"), IF(Q2988&gt;Veriler!$G$2, Q2988*S2988, IF(Q2988&lt;Veriler!$G$2, Veriler!$G$2*S2988, Q2988*S2988)), 0))</f>
        <v>0</v>
      </c>
      <c r="U2988" s="133" t="str">
        <f t="shared" si="945"/>
        <v xml:space="preserve"> </v>
      </c>
      <c r="V2988" s="134" t="str">
        <f>IFERROR(IF(O2988="%10 sınırı aşılmıştır.",L2988-T2988,IFERROR(IF(F2988="",IF(S2988=1,0,IF(L2988-S2988=0,"",L2988-S2988)),IF(Veriler!M2988="",L2988,IF(L2988*Veriler!M2988=0,"",L2988*Veriler!M2988))),L2988)),0)</f>
        <v/>
      </c>
      <c r="W2988" s="146"/>
      <c r="X2988" s="146"/>
      <c r="Y2988" s="146"/>
    </row>
    <row r="2989" spans="1:25" s="99" customFormat="1" ht="54.75" customHeight="1" x14ac:dyDescent="0.25">
      <c r="A2989" s="96">
        <f t="shared" si="946"/>
        <v>2204</v>
      </c>
      <c r="B2989" s="175"/>
      <c r="C2989" s="176"/>
      <c r="D2989" s="113"/>
      <c r="E2989" s="115"/>
      <c r="F2989" s="174"/>
      <c r="G2989" s="114" t="str">
        <f t="shared" si="941"/>
        <v/>
      </c>
      <c r="H2989" s="115"/>
      <c r="I2989" s="115"/>
      <c r="J2989" s="115"/>
      <c r="K2989" s="115"/>
      <c r="L2989" s="133" t="str">
        <f t="shared" si="942"/>
        <v/>
      </c>
      <c r="M2989" s="116" t="str">
        <f>IF(L2989="", "", L2989/Veriler!$X$1)</f>
        <v/>
      </c>
      <c r="N2989" s="116" t="str">
        <f>IF(F2989&lt;&gt;"", "İthal Girdi", IF(Veriler!T2989="", "", IF(Veriler!S2989="H", "%0,5 üzerindedir", IF(Veriler!T2989&gt;0.1, "%10 sınırı aşılmıştır.", "Uygun"))))</f>
        <v>%0,5 üzerindedir</v>
      </c>
      <c r="O2989" s="116" t="str">
        <f t="shared" si="943"/>
        <v xml:space="preserve"> </v>
      </c>
      <c r="P2989" s="117"/>
      <c r="Q2989" s="118"/>
      <c r="R2989" s="119" t="str">
        <f t="shared" si="944"/>
        <v/>
      </c>
      <c r="S2989" s="133">
        <f>IFERROR(IF(M2989&lt;=0.005,IF(F2989="",L2989,0),IF(F2989&lt;&gt;"",0,IF(P2989="",0,IF(P2989="H",0,IF(Q2989&lt;Veriler!$G$2,L2989*Veriler!$G$2,L2989*Q2989)))))," ")</f>
        <v>0</v>
      </c>
      <c r="T2989" s="133">
        <f>IF(Veriler!T2989&lt;=0.1, S2989, IF(AND(Veriler!T2989&gt;0.1, F2989="", P2989="E"), IF(Q2989&gt;Veriler!$G$2, Q2989*S2989, IF(Q2989&lt;Veriler!$G$2, Veriler!$G$2*S2989, Q2989*S2989)), 0))</f>
        <v>0</v>
      </c>
      <c r="U2989" s="133" t="str">
        <f t="shared" si="945"/>
        <v xml:space="preserve"> </v>
      </c>
      <c r="V2989" s="134" t="str">
        <f>IFERROR(IF(O2989="%10 sınırı aşılmıştır.",L2989-T2989,IFERROR(IF(F2989="",IF(S2989=1,0,IF(L2989-S2989=0,"",L2989-S2989)),IF(Veriler!M2989="",L2989,IF(L2989*Veriler!M2989=0,"",L2989*Veriler!M2989))),L2989)),0)</f>
        <v/>
      </c>
      <c r="W2989" s="146"/>
      <c r="X2989" s="146"/>
      <c r="Y2989" s="146"/>
    </row>
    <row r="2990" spans="1:25" s="99" customFormat="1" ht="54.75" customHeight="1" x14ac:dyDescent="0.25">
      <c r="A2990" s="96">
        <f t="shared" si="946"/>
        <v>2205</v>
      </c>
      <c r="B2990" s="175"/>
      <c r="C2990" s="176"/>
      <c r="D2990" s="113"/>
      <c r="E2990" s="115"/>
      <c r="F2990" s="174"/>
      <c r="G2990" s="114" t="str">
        <f t="shared" si="941"/>
        <v/>
      </c>
      <c r="H2990" s="115"/>
      <c r="I2990" s="115"/>
      <c r="J2990" s="115"/>
      <c r="K2990" s="115"/>
      <c r="L2990" s="133" t="str">
        <f t="shared" si="942"/>
        <v/>
      </c>
      <c r="M2990" s="116" t="str">
        <f>IF(L2990="", "", L2990/Veriler!$X$1)</f>
        <v/>
      </c>
      <c r="N2990" s="116" t="str">
        <f>IF(F2990&lt;&gt;"", "İthal Girdi", IF(Veriler!T2990="", "", IF(Veriler!S2990="H", "%0,5 üzerindedir", IF(Veriler!T2990&gt;0.1, "%10 sınırı aşılmıştır.", "Uygun"))))</f>
        <v>%0,5 üzerindedir</v>
      </c>
      <c r="O2990" s="116" t="str">
        <f t="shared" si="943"/>
        <v xml:space="preserve"> </v>
      </c>
      <c r="P2990" s="117"/>
      <c r="Q2990" s="118"/>
      <c r="R2990" s="119" t="str">
        <f t="shared" si="944"/>
        <v/>
      </c>
      <c r="S2990" s="133">
        <f>IFERROR(IF(M2990&lt;=0.005,IF(F2990="",L2990,0),IF(F2990&lt;&gt;"",0,IF(P2990="",0,IF(P2990="H",0,IF(Q2990&lt;Veriler!$G$2,L2990*Veriler!$G$2,L2990*Q2990)))))," ")</f>
        <v>0</v>
      </c>
      <c r="T2990" s="133">
        <f>IF(Veriler!T2990&lt;=0.1, S2990, IF(AND(Veriler!T2990&gt;0.1, F2990="", P2990="E"), IF(Q2990&gt;Veriler!$G$2, Q2990*S2990, IF(Q2990&lt;Veriler!$G$2, Veriler!$G$2*S2990, Q2990*S2990)), 0))</f>
        <v>0</v>
      </c>
      <c r="U2990" s="133" t="str">
        <f t="shared" si="945"/>
        <v xml:space="preserve"> </v>
      </c>
      <c r="V2990" s="134" t="str">
        <f>IFERROR(IF(O2990="%10 sınırı aşılmıştır.",L2990-T2990,IFERROR(IF(F2990="",IF(S2990=1,0,IF(L2990-S2990=0,"",L2990-S2990)),IF(Veriler!M2990="",L2990,IF(L2990*Veriler!M2990=0,"",L2990*Veriler!M2990))),L2990)),0)</f>
        <v/>
      </c>
      <c r="W2990" s="146"/>
      <c r="X2990" s="146"/>
      <c r="Y2990" s="146"/>
    </row>
    <row r="2991" spans="1:25" s="99" customFormat="1" ht="54.75" customHeight="1" x14ac:dyDescent="0.25">
      <c r="A2991" s="96">
        <f t="shared" si="946"/>
        <v>2206</v>
      </c>
      <c r="B2991" s="175"/>
      <c r="C2991" s="176"/>
      <c r="D2991" s="113"/>
      <c r="E2991" s="115"/>
      <c r="F2991" s="174"/>
      <c r="G2991" s="114" t="str">
        <f t="shared" si="941"/>
        <v/>
      </c>
      <c r="H2991" s="115"/>
      <c r="I2991" s="115"/>
      <c r="J2991" s="115"/>
      <c r="K2991" s="115"/>
      <c r="L2991" s="133" t="str">
        <f t="shared" si="942"/>
        <v/>
      </c>
      <c r="M2991" s="116" t="str">
        <f>IF(L2991="", "", L2991/Veriler!$X$1)</f>
        <v/>
      </c>
      <c r="N2991" s="116" t="str">
        <f>IF(F2991&lt;&gt;"", "İthal Girdi", IF(Veriler!T2991="", "", IF(Veriler!S2991="H", "%0,5 üzerindedir", IF(Veriler!T2991&gt;0.1, "%10 sınırı aşılmıştır.", "Uygun"))))</f>
        <v>%0,5 üzerindedir</v>
      </c>
      <c r="O2991" s="116" t="str">
        <f t="shared" si="943"/>
        <v xml:space="preserve"> </v>
      </c>
      <c r="P2991" s="117"/>
      <c r="Q2991" s="118"/>
      <c r="R2991" s="119" t="str">
        <f t="shared" si="944"/>
        <v/>
      </c>
      <c r="S2991" s="133">
        <f>IFERROR(IF(M2991&lt;=0.005,IF(F2991="",L2991,0),IF(F2991&lt;&gt;"",0,IF(P2991="",0,IF(P2991="H",0,IF(Q2991&lt;Veriler!$G$2,L2991*Veriler!$G$2,L2991*Q2991)))))," ")</f>
        <v>0</v>
      </c>
      <c r="T2991" s="133">
        <f>IF(Veriler!T2991&lt;=0.1, S2991, IF(AND(Veriler!T2991&gt;0.1, F2991="", P2991="E"), IF(Q2991&gt;Veriler!$G$2, Q2991*S2991, IF(Q2991&lt;Veriler!$G$2, Veriler!$G$2*S2991, Q2991*S2991)), 0))</f>
        <v>0</v>
      </c>
      <c r="U2991" s="133" t="str">
        <f t="shared" si="945"/>
        <v xml:space="preserve"> </v>
      </c>
      <c r="V2991" s="134" t="str">
        <f>IFERROR(IF(O2991="%10 sınırı aşılmıştır.",L2991-T2991,IFERROR(IF(F2991="",IF(S2991=1,0,IF(L2991-S2991=0,"",L2991-S2991)),IF(Veriler!M2991="",L2991,IF(L2991*Veriler!M2991=0,"",L2991*Veriler!M2991))),L2991)),0)</f>
        <v/>
      </c>
      <c r="W2991" s="146"/>
      <c r="X2991" s="146"/>
      <c r="Y2991" s="146"/>
    </row>
    <row r="2992" spans="1:25" s="99" customFormat="1" ht="54.75" customHeight="1" x14ac:dyDescent="0.25">
      <c r="A2992" s="96">
        <f t="shared" si="946"/>
        <v>2207</v>
      </c>
      <c r="B2992" s="175"/>
      <c r="C2992" s="176"/>
      <c r="D2992" s="113"/>
      <c r="E2992" s="115"/>
      <c r="F2992" s="174"/>
      <c r="G2992" s="114" t="str">
        <f t="shared" si="941"/>
        <v/>
      </c>
      <c r="H2992" s="115"/>
      <c r="I2992" s="115"/>
      <c r="J2992" s="115"/>
      <c r="K2992" s="115"/>
      <c r="L2992" s="133" t="str">
        <f t="shared" si="942"/>
        <v/>
      </c>
      <c r="M2992" s="116" t="str">
        <f>IF(L2992="", "", L2992/Veriler!$X$1)</f>
        <v/>
      </c>
      <c r="N2992" s="116" t="str">
        <f>IF(F2992&lt;&gt;"", "İthal Girdi", IF(Veriler!T2992="", "", IF(Veriler!S2992="H", "%0,5 üzerindedir", IF(Veriler!T2992&gt;0.1, "%10 sınırı aşılmıştır.", "Uygun"))))</f>
        <v>%0,5 üzerindedir</v>
      </c>
      <c r="O2992" s="116" t="str">
        <f t="shared" si="943"/>
        <v xml:space="preserve"> </v>
      </c>
      <c r="P2992" s="117"/>
      <c r="Q2992" s="118"/>
      <c r="R2992" s="119" t="str">
        <f t="shared" si="944"/>
        <v/>
      </c>
      <c r="S2992" s="133">
        <f>IFERROR(IF(M2992&lt;=0.005,IF(F2992="",L2992,0),IF(F2992&lt;&gt;"",0,IF(P2992="",0,IF(P2992="H",0,IF(Q2992&lt;Veriler!$G$2,L2992*Veriler!$G$2,L2992*Q2992)))))," ")</f>
        <v>0</v>
      </c>
      <c r="T2992" s="133">
        <f>IF(Veriler!T2992&lt;=0.1, S2992, IF(AND(Veriler!T2992&gt;0.1, F2992="", P2992="E"), IF(Q2992&gt;Veriler!$G$2, Q2992*S2992, IF(Q2992&lt;Veriler!$G$2, Veriler!$G$2*S2992, Q2992*S2992)), 0))</f>
        <v>0</v>
      </c>
      <c r="U2992" s="133" t="str">
        <f t="shared" si="945"/>
        <v xml:space="preserve"> </v>
      </c>
      <c r="V2992" s="134" t="str">
        <f>IFERROR(IF(O2992="%10 sınırı aşılmıştır.",L2992-T2992,IFERROR(IF(F2992="",IF(S2992=1,0,IF(L2992-S2992=0,"",L2992-S2992)),IF(Veriler!M2992="",L2992,IF(L2992*Veriler!M2992=0,"",L2992*Veriler!M2992))),L2992)),0)</f>
        <v/>
      </c>
      <c r="W2992" s="146"/>
      <c r="X2992" s="146"/>
      <c r="Y2992" s="146"/>
    </row>
    <row r="2993" spans="1:25" s="99" customFormat="1" ht="54.75" customHeight="1" x14ac:dyDescent="0.25">
      <c r="A2993" s="96">
        <f t="shared" si="946"/>
        <v>2208</v>
      </c>
      <c r="B2993" s="175"/>
      <c r="C2993" s="176"/>
      <c r="D2993" s="113"/>
      <c r="E2993" s="115"/>
      <c r="F2993" s="174"/>
      <c r="G2993" s="114" t="str">
        <f t="shared" si="941"/>
        <v/>
      </c>
      <c r="H2993" s="115"/>
      <c r="I2993" s="115"/>
      <c r="J2993" s="115"/>
      <c r="K2993" s="115"/>
      <c r="L2993" s="133" t="str">
        <f t="shared" si="942"/>
        <v/>
      </c>
      <c r="M2993" s="116" t="str">
        <f>IF(L2993="", "", L2993/Veriler!$X$1)</f>
        <v/>
      </c>
      <c r="N2993" s="116" t="str">
        <f>IF(F2993&lt;&gt;"", "İthal Girdi", IF(Veriler!T2993="", "", IF(Veriler!S2993="H", "%0,5 üzerindedir", IF(Veriler!T2993&gt;0.1, "%10 sınırı aşılmıştır.", "Uygun"))))</f>
        <v>%0,5 üzerindedir</v>
      </c>
      <c r="O2993" s="116" t="str">
        <f t="shared" si="943"/>
        <v xml:space="preserve"> </v>
      </c>
      <c r="P2993" s="117"/>
      <c r="Q2993" s="118"/>
      <c r="R2993" s="119" t="str">
        <f t="shared" si="944"/>
        <v/>
      </c>
      <c r="S2993" s="133">
        <f>IFERROR(IF(M2993&lt;=0.005,IF(F2993="",L2993,0),IF(F2993&lt;&gt;"",0,IF(P2993="",0,IF(P2993="H",0,IF(Q2993&lt;Veriler!$G$2,L2993*Veriler!$G$2,L2993*Q2993)))))," ")</f>
        <v>0</v>
      </c>
      <c r="T2993" s="133">
        <f>IF(Veriler!T2993&lt;=0.1, S2993, IF(AND(Veriler!T2993&gt;0.1, F2993="", P2993="E"), IF(Q2993&gt;Veriler!$G$2, Q2993*S2993, IF(Q2993&lt;Veriler!$G$2, Veriler!$G$2*S2993, Q2993*S2993)), 0))</f>
        <v>0</v>
      </c>
      <c r="U2993" s="133" t="str">
        <f t="shared" si="945"/>
        <v xml:space="preserve"> </v>
      </c>
      <c r="V2993" s="134" t="str">
        <f>IFERROR(IF(O2993="%10 sınırı aşılmıştır.",L2993-T2993,IFERROR(IF(F2993="",IF(S2993=1,0,IF(L2993-S2993=0,"",L2993-S2993)),IF(Veriler!M2993="",L2993,IF(L2993*Veriler!M2993=0,"",L2993*Veriler!M2993))),L2993)),0)</f>
        <v/>
      </c>
      <c r="W2993" s="146"/>
      <c r="X2993" s="146"/>
      <c r="Y2993" s="146"/>
    </row>
    <row r="2994" spans="1:25" s="99" customFormat="1" ht="54.75" customHeight="1" x14ac:dyDescent="0.25">
      <c r="A2994" s="96">
        <f t="shared" si="946"/>
        <v>2209</v>
      </c>
      <c r="B2994" s="175"/>
      <c r="C2994" s="176"/>
      <c r="D2994" s="113"/>
      <c r="E2994" s="115"/>
      <c r="F2994" s="174"/>
      <c r="G2994" s="114" t="str">
        <f t="shared" si="941"/>
        <v/>
      </c>
      <c r="H2994" s="115"/>
      <c r="I2994" s="115"/>
      <c r="J2994" s="115"/>
      <c r="K2994" s="115"/>
      <c r="L2994" s="133" t="str">
        <f t="shared" si="942"/>
        <v/>
      </c>
      <c r="M2994" s="116" t="str">
        <f>IF(L2994="", "", L2994/Veriler!$X$1)</f>
        <v/>
      </c>
      <c r="N2994" s="116" t="str">
        <f>IF(F2994&lt;&gt;"", "İthal Girdi", IF(Veriler!T2994="", "", IF(Veriler!S2994="H", "%0,5 üzerindedir", IF(Veriler!T2994&gt;0.1, "%10 sınırı aşılmıştır.", "Uygun"))))</f>
        <v>%0,5 üzerindedir</v>
      </c>
      <c r="O2994" s="116" t="str">
        <f t="shared" si="943"/>
        <v xml:space="preserve"> </v>
      </c>
      <c r="P2994" s="117"/>
      <c r="Q2994" s="118"/>
      <c r="R2994" s="119" t="str">
        <f t="shared" si="944"/>
        <v/>
      </c>
      <c r="S2994" s="133">
        <f>IFERROR(IF(M2994&lt;=0.005,IF(F2994="",L2994,0),IF(F2994&lt;&gt;"",0,IF(P2994="",0,IF(P2994="H",0,IF(Q2994&lt;Veriler!$G$2,L2994*Veriler!$G$2,L2994*Q2994)))))," ")</f>
        <v>0</v>
      </c>
      <c r="T2994" s="133">
        <f>IF(Veriler!T2994&lt;=0.1, S2994, IF(AND(Veriler!T2994&gt;0.1, F2994="", P2994="E"), IF(Q2994&gt;Veriler!$G$2, Q2994*S2994, IF(Q2994&lt;Veriler!$G$2, Veriler!$G$2*S2994, Q2994*S2994)), 0))</f>
        <v>0</v>
      </c>
      <c r="U2994" s="133" t="str">
        <f t="shared" si="945"/>
        <v xml:space="preserve"> </v>
      </c>
      <c r="V2994" s="134" t="str">
        <f>IFERROR(IF(O2994="%10 sınırı aşılmıştır.",L2994-T2994,IFERROR(IF(F2994="",IF(S2994=1,0,IF(L2994-S2994=0,"",L2994-S2994)),IF(Veriler!M2994="",L2994,IF(L2994*Veriler!M2994=0,"",L2994*Veriler!M2994))),L2994)),0)</f>
        <v/>
      </c>
      <c r="W2994" s="146"/>
      <c r="X2994" s="146"/>
      <c r="Y2994" s="146"/>
    </row>
    <row r="2995" spans="1:25" s="99" customFormat="1" ht="54.75" customHeight="1" x14ac:dyDescent="0.25">
      <c r="A2995" s="96">
        <f t="shared" si="946"/>
        <v>2210</v>
      </c>
      <c r="B2995" s="175"/>
      <c r="C2995" s="176"/>
      <c r="D2995" s="113"/>
      <c r="E2995" s="115"/>
      <c r="F2995" s="174"/>
      <c r="G2995" s="114" t="str">
        <f t="shared" si="941"/>
        <v/>
      </c>
      <c r="H2995" s="115"/>
      <c r="I2995" s="115"/>
      <c r="J2995" s="115"/>
      <c r="K2995" s="115"/>
      <c r="L2995" s="133" t="str">
        <f t="shared" si="942"/>
        <v/>
      </c>
      <c r="M2995" s="116" t="str">
        <f>IF(L2995="", "", L2995/Veriler!$X$1)</f>
        <v/>
      </c>
      <c r="N2995" s="116" t="str">
        <f>IF(F2995&lt;&gt;"", "İthal Girdi", IF(Veriler!T2995="", "", IF(Veriler!S2995="H", "%0,5 üzerindedir", IF(Veriler!T2995&gt;0.1, "%10 sınırı aşılmıştır.", "Uygun"))))</f>
        <v>%0,5 üzerindedir</v>
      </c>
      <c r="O2995" s="116" t="str">
        <f t="shared" si="943"/>
        <v xml:space="preserve"> </v>
      </c>
      <c r="P2995" s="117"/>
      <c r="Q2995" s="118"/>
      <c r="R2995" s="119" t="str">
        <f t="shared" si="944"/>
        <v/>
      </c>
      <c r="S2995" s="133">
        <f>IFERROR(IF(M2995&lt;=0.005,IF(F2995="",L2995,0),IF(F2995&lt;&gt;"",0,IF(P2995="",0,IF(P2995="H",0,IF(Q2995&lt;Veriler!$G$2,L2995*Veriler!$G$2,L2995*Q2995)))))," ")</f>
        <v>0</v>
      </c>
      <c r="T2995" s="133">
        <f>IF(Veriler!T2995&lt;=0.1, S2995, IF(AND(Veriler!T2995&gt;0.1, F2995="", P2995="E"), IF(Q2995&gt;Veriler!$G$2, Q2995*S2995, IF(Q2995&lt;Veriler!$G$2, Veriler!$G$2*S2995, Q2995*S2995)), 0))</f>
        <v>0</v>
      </c>
      <c r="U2995" s="133" t="str">
        <f t="shared" si="945"/>
        <v xml:space="preserve"> </v>
      </c>
      <c r="V2995" s="134" t="str">
        <f>IFERROR(IF(O2995="%10 sınırı aşılmıştır.",L2995-T2995,IFERROR(IF(F2995="",IF(S2995=1,0,IF(L2995-S2995=0,"",L2995-S2995)),IF(Veriler!M2995="",L2995,IF(L2995*Veriler!M2995=0,"",L2995*Veriler!M2995))),L2995)),0)</f>
        <v/>
      </c>
      <c r="W2995" s="146"/>
      <c r="X2995" s="146"/>
      <c r="Y2995" s="146"/>
    </row>
    <row r="2996" spans="1:25" s="99" customFormat="1" ht="54.75" customHeight="1" x14ac:dyDescent="0.25">
      <c r="A2996" s="96">
        <f t="shared" si="946"/>
        <v>2211</v>
      </c>
      <c r="B2996" s="175"/>
      <c r="C2996" s="176"/>
      <c r="D2996" s="113"/>
      <c r="E2996" s="115"/>
      <c r="F2996" s="174"/>
      <c r="G2996" s="114" t="str">
        <f t="shared" si="941"/>
        <v/>
      </c>
      <c r="H2996" s="115"/>
      <c r="I2996" s="115"/>
      <c r="J2996" s="115"/>
      <c r="K2996" s="115"/>
      <c r="L2996" s="133" t="str">
        <f t="shared" si="942"/>
        <v/>
      </c>
      <c r="M2996" s="116" t="str">
        <f>IF(L2996="", "", L2996/Veriler!$X$1)</f>
        <v/>
      </c>
      <c r="N2996" s="116" t="str">
        <f>IF(F2996&lt;&gt;"", "İthal Girdi", IF(Veriler!T2996="", "", IF(Veriler!S2996="H", "%0,5 üzerindedir", IF(Veriler!T2996&gt;0.1, "%10 sınırı aşılmıştır.", "Uygun"))))</f>
        <v>%0,5 üzerindedir</v>
      </c>
      <c r="O2996" s="116" t="str">
        <f t="shared" si="943"/>
        <v xml:space="preserve"> </v>
      </c>
      <c r="P2996" s="117"/>
      <c r="Q2996" s="118"/>
      <c r="R2996" s="119" t="str">
        <f t="shared" si="944"/>
        <v/>
      </c>
      <c r="S2996" s="133">
        <f>IFERROR(IF(M2996&lt;=0.005,IF(F2996="",L2996,0),IF(F2996&lt;&gt;"",0,IF(P2996="",0,IF(P2996="H",0,IF(Q2996&lt;Veriler!$G$2,L2996*Veriler!$G$2,L2996*Q2996)))))," ")</f>
        <v>0</v>
      </c>
      <c r="T2996" s="133">
        <f>IF(Veriler!T2996&lt;=0.1, S2996, IF(AND(Veriler!T2996&gt;0.1, F2996="", P2996="E"), IF(Q2996&gt;Veriler!$G$2, Q2996*S2996, IF(Q2996&lt;Veriler!$G$2, Veriler!$G$2*S2996, Q2996*S2996)), 0))</f>
        <v>0</v>
      </c>
      <c r="U2996" s="133" t="str">
        <f t="shared" si="945"/>
        <v xml:space="preserve"> </v>
      </c>
      <c r="V2996" s="134" t="str">
        <f>IFERROR(IF(O2996="%10 sınırı aşılmıştır.",L2996-T2996,IFERROR(IF(F2996="",IF(S2996=1,0,IF(L2996-S2996=0,"",L2996-S2996)),IF(Veriler!M2996="",L2996,IF(L2996*Veriler!M2996=0,"",L2996*Veriler!M2996))),L2996)),0)</f>
        <v/>
      </c>
      <c r="W2996" s="146"/>
      <c r="X2996" s="146"/>
      <c r="Y2996" s="146"/>
    </row>
    <row r="2997" spans="1:25" s="99" customFormat="1" ht="54.75" customHeight="1" x14ac:dyDescent="0.25">
      <c r="A2997" s="96">
        <f t="shared" si="946"/>
        <v>2212</v>
      </c>
      <c r="B2997" s="175"/>
      <c r="C2997" s="176"/>
      <c r="D2997" s="113"/>
      <c r="E2997" s="115"/>
      <c r="F2997" s="174"/>
      <c r="G2997" s="114" t="str">
        <f t="shared" si="941"/>
        <v/>
      </c>
      <c r="H2997" s="115"/>
      <c r="I2997" s="115"/>
      <c r="J2997" s="115"/>
      <c r="K2997" s="115"/>
      <c r="L2997" s="133" t="str">
        <f t="shared" si="942"/>
        <v/>
      </c>
      <c r="M2997" s="116" t="str">
        <f>IF(L2997="", "", L2997/Veriler!$X$1)</f>
        <v/>
      </c>
      <c r="N2997" s="116" t="str">
        <f>IF(F2997&lt;&gt;"", "İthal Girdi", IF(Veriler!T2997="", "", IF(Veriler!S2997="H", "%0,5 üzerindedir", IF(Veriler!T2997&gt;0.1, "%10 sınırı aşılmıştır.", "Uygun"))))</f>
        <v>%0,5 üzerindedir</v>
      </c>
      <c r="O2997" s="116" t="str">
        <f t="shared" si="943"/>
        <v xml:space="preserve"> </v>
      </c>
      <c r="P2997" s="117"/>
      <c r="Q2997" s="118"/>
      <c r="R2997" s="119" t="str">
        <f t="shared" si="944"/>
        <v/>
      </c>
      <c r="S2997" s="133">
        <f>IFERROR(IF(M2997&lt;=0.005,IF(F2997="",L2997,0),IF(F2997&lt;&gt;"",0,IF(P2997="",0,IF(P2997="H",0,IF(Q2997&lt;Veriler!$G$2,L2997*Veriler!$G$2,L2997*Q2997)))))," ")</f>
        <v>0</v>
      </c>
      <c r="T2997" s="133">
        <f>IF(Veriler!T2997&lt;=0.1, S2997, IF(AND(Veriler!T2997&gt;0.1, F2997="", P2997="E"), IF(Q2997&gt;Veriler!$G$2, Q2997*S2997, IF(Q2997&lt;Veriler!$G$2, Veriler!$G$2*S2997, Q2997*S2997)), 0))</f>
        <v>0</v>
      </c>
      <c r="U2997" s="133" t="str">
        <f t="shared" si="945"/>
        <v xml:space="preserve"> </v>
      </c>
      <c r="V2997" s="134" t="str">
        <f>IFERROR(IF(O2997="%10 sınırı aşılmıştır.",L2997-T2997,IFERROR(IF(F2997="",IF(S2997=1,0,IF(L2997-S2997=0,"",L2997-S2997)),IF(Veriler!M2997="",L2997,IF(L2997*Veriler!M2997=0,"",L2997*Veriler!M2997))),L2997)),0)</f>
        <v/>
      </c>
      <c r="W2997" s="146"/>
      <c r="X2997" s="146"/>
      <c r="Y2997" s="146"/>
    </row>
    <row r="2998" spans="1:25" s="99" customFormat="1" ht="24" customHeight="1" x14ac:dyDescent="0.25">
      <c r="A2998" s="103"/>
      <c r="B2998" s="104"/>
      <c r="C2998" s="104"/>
      <c r="D2998" s="104"/>
      <c r="E2998" s="103"/>
      <c r="F2998" s="135"/>
      <c r="G2998" s="157"/>
      <c r="H2998" s="103"/>
      <c r="I2998" s="103"/>
      <c r="J2998" s="103"/>
      <c r="K2998" s="103"/>
      <c r="L2998" s="136">
        <f>SUM(L2969:L2982,L2984:L2997)</f>
        <v>0</v>
      </c>
      <c r="M2998" s="158"/>
      <c r="N2998" s="158"/>
      <c r="O2998" s="158"/>
      <c r="P2998" s="105"/>
      <c r="Q2998" s="106"/>
      <c r="R2998" s="159"/>
      <c r="S2998" s="160"/>
      <c r="T2998" s="160"/>
      <c r="U2998" s="160"/>
      <c r="V2998" s="160"/>
      <c r="W2998" s="146"/>
      <c r="X2998" s="146"/>
      <c r="Y2998" s="146"/>
    </row>
    <row r="2999" spans="1:25" s="99" customFormat="1" ht="31.5" customHeight="1" x14ac:dyDescent="0.25">
      <c r="A2999" s="103"/>
      <c r="B2999" s="104"/>
      <c r="C2999" s="104"/>
      <c r="D2999" s="104"/>
      <c r="E2999" s="103"/>
      <c r="F2999" s="135"/>
      <c r="G2999" s="157"/>
      <c r="H2999" s="103"/>
      <c r="I2999" s="103"/>
      <c r="J2999" s="103"/>
      <c r="K2999" s="103"/>
      <c r="L2999" s="161"/>
      <c r="M2999" s="158"/>
      <c r="N2999" s="158"/>
      <c r="O2999" s="158"/>
      <c r="P2999" s="105"/>
      <c r="Q2999" s="106"/>
      <c r="R2999" s="159"/>
      <c r="S2999" s="162" t="s">
        <v>57</v>
      </c>
      <c r="T2999" s="162" t="s">
        <v>57</v>
      </c>
      <c r="U2999" s="162" t="s">
        <v>57</v>
      </c>
      <c r="V2999" s="163" t="s">
        <v>58</v>
      </c>
      <c r="W2999" s="146"/>
      <c r="X2999" s="146"/>
      <c r="Y2999" s="146"/>
    </row>
    <row r="3000" spans="1:25" s="99" customFormat="1" ht="58.5" customHeight="1" x14ac:dyDescent="0.25">
      <c r="A3000" s="185" t="s">
        <v>59</v>
      </c>
      <c r="B3000" s="180"/>
      <c r="C3000" s="180"/>
      <c r="D3000" s="180"/>
      <c r="E3000" s="180"/>
      <c r="F3000" s="180"/>
      <c r="G3000" s="180"/>
      <c r="H3000" s="180"/>
      <c r="I3000" s="180"/>
      <c r="J3000" s="180"/>
      <c r="K3000" s="180"/>
      <c r="L3000" s="180"/>
      <c r="M3000" s="180"/>
      <c r="N3000" s="180"/>
      <c r="O3000" s="180"/>
      <c r="P3000" s="180"/>
      <c r="Q3000" s="180"/>
      <c r="R3000" s="176"/>
      <c r="S3000" s="137">
        <f>SUM(S2962,S2969:S2982,S2984:S2997)</f>
        <v>0</v>
      </c>
      <c r="T3000" s="137" t="str">
        <f>IF(SUM(T2969:T2982,T2984:T2997)=0," ",SUM(T2969:T2982,T2984:T2997))</f>
        <v xml:space="preserve"> </v>
      </c>
      <c r="U3000" s="137" t="str">
        <f>IF(SUM(U2969:U2982,U2984:U2997)=0," ",SUM(U2969:U2982,U2984:U2997))</f>
        <v xml:space="preserve"> </v>
      </c>
      <c r="V3000" s="137" t="str">
        <f>IF(SUM(V2969:V2982,V2984:V2997)=0," ",SUM(V2969:V2982,V2984:V2997))</f>
        <v xml:space="preserve"> </v>
      </c>
      <c r="W3000" s="146"/>
      <c r="X3000" s="164">
        <f>SUM(U2969:U2982,U2984:U2997)</f>
        <v>0</v>
      </c>
      <c r="Y3000" s="164">
        <f>SUM(V2969:V2982,V2984:V2997)</f>
        <v>0</v>
      </c>
    </row>
    <row r="3001" spans="1:25" x14ac:dyDescent="0.3">
      <c r="A3001" s="34"/>
      <c r="G3001" s="146"/>
      <c r="L3001" s="146"/>
      <c r="M3001" s="146"/>
      <c r="N3001" s="146"/>
      <c r="O3001" s="146"/>
      <c r="R3001" s="146"/>
      <c r="S3001" s="146"/>
      <c r="T3001" s="146"/>
      <c r="U3001" s="146"/>
      <c r="V3001" s="146"/>
      <c r="W3001" s="146"/>
      <c r="X3001" s="146"/>
      <c r="Y3001" s="146"/>
    </row>
    <row r="3002" spans="1:25" x14ac:dyDescent="0.3">
      <c r="A3002" s="186" t="s">
        <v>60</v>
      </c>
      <c r="B3002" s="187"/>
      <c r="C3002" s="187"/>
      <c r="D3002" s="187"/>
      <c r="E3002" s="187"/>
      <c r="F3002" s="187"/>
      <c r="G3002" s="187"/>
      <c r="H3002" s="187"/>
      <c r="I3002" s="187"/>
      <c r="J3002" s="187"/>
      <c r="K3002" s="187"/>
      <c r="L3002" s="187"/>
      <c r="M3002" s="187"/>
      <c r="N3002" s="187"/>
      <c r="O3002" s="187"/>
      <c r="P3002" s="187"/>
      <c r="Q3002" s="187"/>
      <c r="R3002" s="187"/>
      <c r="S3002" s="187"/>
      <c r="T3002" s="187"/>
      <c r="U3002" s="187"/>
      <c r="V3002" s="187"/>
      <c r="W3002" s="146"/>
      <c r="X3002" s="146"/>
      <c r="Y3002" s="146"/>
    </row>
    <row r="3003" spans="1:25" s="99" customFormat="1" ht="41.25" customHeight="1" x14ac:dyDescent="0.25">
      <c r="A3003" s="189" t="s">
        <v>38</v>
      </c>
      <c r="B3003" s="180"/>
      <c r="C3003" s="180"/>
      <c r="D3003" s="180"/>
      <c r="E3003" s="180"/>
      <c r="F3003" s="180"/>
      <c r="G3003" s="180"/>
      <c r="H3003" s="180"/>
      <c r="I3003" s="180"/>
      <c r="J3003" s="180"/>
      <c r="K3003" s="180"/>
      <c r="L3003" s="180"/>
      <c r="M3003" s="180"/>
      <c r="N3003" s="180"/>
      <c r="O3003" s="180"/>
      <c r="P3003" s="180"/>
      <c r="Q3003" s="180"/>
      <c r="R3003" s="180"/>
      <c r="S3003" s="180"/>
      <c r="T3003" s="180"/>
      <c r="U3003" s="180"/>
      <c r="V3003" s="176"/>
      <c r="W3003" s="146"/>
      <c r="X3003" s="146"/>
      <c r="Y3003" s="146"/>
    </row>
    <row r="3004" spans="1:25" s="100" customFormat="1" ht="35.25" customHeight="1" x14ac:dyDescent="0.25">
      <c r="A3004" s="179" t="s">
        <v>39</v>
      </c>
      <c r="B3004" s="180"/>
      <c r="C3004" s="180"/>
      <c r="D3004" s="180"/>
      <c r="E3004" s="180"/>
      <c r="F3004" s="180"/>
      <c r="G3004" s="180"/>
      <c r="H3004" s="180"/>
      <c r="I3004" s="180"/>
      <c r="J3004" s="180"/>
      <c r="K3004" s="180"/>
      <c r="L3004" s="180"/>
      <c r="M3004" s="180"/>
      <c r="N3004" s="180"/>
      <c r="O3004" s="180"/>
      <c r="P3004" s="180"/>
      <c r="Q3004" s="180"/>
      <c r="R3004" s="176"/>
      <c r="S3004" s="147"/>
      <c r="T3004" s="148"/>
      <c r="U3004" s="149" t="s">
        <v>40</v>
      </c>
      <c r="V3004" s="150">
        <f>V2966+1</f>
        <v>80</v>
      </c>
      <c r="W3004" s="146"/>
      <c r="X3004" s="146"/>
      <c r="Y3004" s="146"/>
    </row>
    <row r="3005" spans="1:25" s="99" customFormat="1" ht="81" customHeight="1" x14ac:dyDescent="0.25">
      <c r="A3005" s="110" t="s">
        <v>3</v>
      </c>
      <c r="B3005" s="188" t="s">
        <v>41</v>
      </c>
      <c r="C3005" s="176"/>
      <c r="D3005" s="111" t="s">
        <v>42</v>
      </c>
      <c r="E3005" s="110" t="s">
        <v>324</v>
      </c>
      <c r="F3005" s="111" t="s">
        <v>325</v>
      </c>
      <c r="G3005" s="151" t="s">
        <v>43</v>
      </c>
      <c r="H3005" s="110" t="s">
        <v>44</v>
      </c>
      <c r="I3005" s="110" t="s">
        <v>8</v>
      </c>
      <c r="J3005" s="110" t="s">
        <v>45</v>
      </c>
      <c r="K3005" s="110" t="s">
        <v>46</v>
      </c>
      <c r="L3005" s="152" t="s">
        <v>47</v>
      </c>
      <c r="M3005" s="153" t="s">
        <v>48</v>
      </c>
      <c r="N3005" s="154" t="s">
        <v>49</v>
      </c>
      <c r="O3005" s="154" t="s">
        <v>49</v>
      </c>
      <c r="P3005" s="112" t="s">
        <v>50</v>
      </c>
      <c r="Q3005" s="110" t="s">
        <v>51</v>
      </c>
      <c r="R3005" s="155" t="s">
        <v>52</v>
      </c>
      <c r="S3005" s="156" t="s">
        <v>53</v>
      </c>
      <c r="T3005" s="156" t="s">
        <v>54</v>
      </c>
      <c r="U3005" s="152" t="s">
        <v>54</v>
      </c>
      <c r="V3005" s="152" t="s">
        <v>55</v>
      </c>
      <c r="W3005" s="146"/>
      <c r="X3005" s="146"/>
      <c r="Y3005" s="146"/>
    </row>
    <row r="3006" spans="1:25" s="99" customFormat="1" ht="45" customHeight="1" x14ac:dyDescent="0.25">
      <c r="A3006" s="101"/>
      <c r="B3006" s="177" t="s">
        <v>56</v>
      </c>
      <c r="C3006" s="178"/>
      <c r="D3006" s="102"/>
      <c r="E3006" s="170"/>
      <c r="F3006" s="102"/>
      <c r="G3006" s="95"/>
      <c r="H3006" s="102"/>
      <c r="I3006" s="102"/>
      <c r="J3006" s="102"/>
      <c r="K3006" s="102"/>
      <c r="L3006" s="95"/>
      <c r="M3006" s="95"/>
      <c r="N3006" s="95"/>
      <c r="O3006" s="95"/>
      <c r="P3006" s="102"/>
      <c r="Q3006" s="102"/>
      <c r="R3006" s="190"/>
      <c r="S3006" s="184"/>
      <c r="T3006" s="95"/>
      <c r="U3006" s="95"/>
      <c r="V3006" s="95"/>
      <c r="W3006" s="146"/>
      <c r="X3006" s="146"/>
      <c r="Y3006" s="146"/>
    </row>
    <row r="3007" spans="1:25" s="99" customFormat="1" ht="54.75" customHeight="1" x14ac:dyDescent="0.25">
      <c r="A3007" s="96">
        <f>A2997+1</f>
        <v>2213</v>
      </c>
      <c r="B3007" s="181"/>
      <c r="C3007" s="182"/>
      <c r="D3007" s="113"/>
      <c r="E3007" s="115"/>
      <c r="F3007" s="174"/>
      <c r="G3007" s="114" t="str">
        <f t="shared" ref="G3007:G3020" si="947">IF(AND(F3007&lt;&gt;"",V3007&lt;&gt;"",L3007&lt;&gt;0),V3007/L3007,"")</f>
        <v/>
      </c>
      <c r="H3007" s="115"/>
      <c r="I3007" s="115"/>
      <c r="J3007" s="115"/>
      <c r="K3007" s="115"/>
      <c r="L3007" s="133" t="str">
        <f t="shared" ref="L3007:L3020" si="948">IF(AND(H3007&lt;&gt;0, J3007&lt;&gt;0, K3007&lt;&gt;0), H3007*J3007*K3007, "")</f>
        <v/>
      </c>
      <c r="M3007" s="116" t="str">
        <f>IF(L3007="", "", L3007/Veriler!$X$1)</f>
        <v/>
      </c>
      <c r="N3007" s="116" t="str">
        <f>IF(F3007&lt;&gt;"", "İthal Girdi", IF(Veriler!T3007="", "", IF(Veriler!S3007="H", "%0,5 üzerindedir", IF(Veriler!T3007&gt;0.1, "%10 sınırı aşılmıştır.", "Uygun"))))</f>
        <v>%0,5 üzerindedir</v>
      </c>
      <c r="O3007" s="116" t="str">
        <f t="shared" ref="O3007:O3020" si="949">IF(M3007=""," ",N3007)</f>
        <v xml:space="preserve"> </v>
      </c>
      <c r="P3007" s="117"/>
      <c r="Q3007" s="118"/>
      <c r="R3007" s="119" t="str">
        <f t="shared" ref="R3007:R3020" si="950">IFERROR(IF(AND(T3007&lt;&gt;"",L3007&lt;&gt;"",L3007&lt;&gt;0,T3007&lt;&gt;0),T3007/L3007,"")," ")</f>
        <v/>
      </c>
      <c r="S3007" s="133">
        <f>IFERROR(IF(M3007&lt;=0.005,IF(F3007="",L3007,0),IF(F3007&lt;&gt;"",0,IF(P3007="",0,IF(P3007="H",0,IF(Q3007&lt;Veriler!$G$2,L3007*Veriler!$G$2,L3007*Q3007)))))," ")</f>
        <v>0</v>
      </c>
      <c r="T3007" s="133">
        <f>IF(Veriler!T3007&lt;=0.1, S3007, IF(AND(Veriler!T3007&gt;0.1, F3007="", P3007="E"), IF(Q3007&gt;Veriler!$G$2, Q3007*S3007, IF(Q3007&lt;Veriler!$G$2, Veriler!$G$2*S3007, Q3007*S3007)), 0))</f>
        <v>0</v>
      </c>
      <c r="U3007" s="133" t="str">
        <f t="shared" ref="U3007:U3020" si="951">IF(T3007=0," ",T3007)</f>
        <v xml:space="preserve"> </v>
      </c>
      <c r="V3007" s="134" t="str">
        <f>IFERROR(IF(O3007="%10 sınırı aşılmıştır.",L3007-T3007,IFERROR(IF(F3007="",IF(S3007=1,0,IF(L3007-S3007=0,"",L3007-S3007)),IF(Veriler!M3007="",L3007,IF(L3007*Veriler!M3007=0,"",L3007*Veriler!M3007))),L3007)),0)</f>
        <v/>
      </c>
      <c r="W3007" s="146"/>
      <c r="X3007" s="146"/>
      <c r="Y3007" s="146"/>
    </row>
    <row r="3008" spans="1:25" s="99" customFormat="1" ht="54.75" customHeight="1" x14ac:dyDescent="0.25">
      <c r="A3008" s="96">
        <f t="shared" ref="A3008:A3020" si="952">A3007+1</f>
        <v>2214</v>
      </c>
      <c r="B3008" s="175"/>
      <c r="C3008" s="176"/>
      <c r="D3008" s="113"/>
      <c r="E3008" s="115"/>
      <c r="F3008" s="174"/>
      <c r="G3008" s="114" t="str">
        <f t="shared" si="947"/>
        <v/>
      </c>
      <c r="H3008" s="115"/>
      <c r="I3008" s="115"/>
      <c r="J3008" s="115"/>
      <c r="K3008" s="115"/>
      <c r="L3008" s="133" t="str">
        <f t="shared" si="948"/>
        <v/>
      </c>
      <c r="M3008" s="116" t="str">
        <f>IF(L3008="", "", L3008/Veriler!$X$1)</f>
        <v/>
      </c>
      <c r="N3008" s="116" t="str">
        <f>IF(F3008&lt;&gt;"", "İthal Girdi", IF(Veriler!T3008="", "", IF(Veriler!S3008="H", "%0,5 üzerindedir", IF(Veriler!T3008&gt;0.1, "%10 sınırı aşılmıştır.", "Uygun"))))</f>
        <v>%0,5 üzerindedir</v>
      </c>
      <c r="O3008" s="116" t="str">
        <f t="shared" si="949"/>
        <v xml:space="preserve"> </v>
      </c>
      <c r="P3008" s="117"/>
      <c r="Q3008" s="118"/>
      <c r="R3008" s="119" t="str">
        <f t="shared" si="950"/>
        <v/>
      </c>
      <c r="S3008" s="133">
        <f>IFERROR(IF(M3008&lt;=0.005,IF(F3008="",L3008,0),IF(F3008&lt;&gt;"",0,IF(P3008="",0,IF(P3008="H",0,IF(Q3008&lt;Veriler!$G$2,L3008*Veriler!$G$2,L3008*Q3008)))))," ")</f>
        <v>0</v>
      </c>
      <c r="T3008" s="133">
        <f>IF(Veriler!T3008&lt;=0.1, S3008, IF(AND(Veriler!T3008&gt;0.1, F3008="", P3008="E"), IF(Q3008&gt;Veriler!$G$2, Q3008*S3008, IF(Q3008&lt;Veriler!$G$2, Veriler!$G$2*S3008, Q3008*S3008)), 0))</f>
        <v>0</v>
      </c>
      <c r="U3008" s="133" t="str">
        <f t="shared" si="951"/>
        <v xml:space="preserve"> </v>
      </c>
      <c r="V3008" s="134" t="str">
        <f>IFERROR(IF(O3008="%10 sınırı aşılmıştır.",L3008-T3008,IFERROR(IF(F3008="",IF(S3008=1,0,IF(L3008-S3008=0,"",L3008-S3008)),IF(Veriler!M3008="",L3008,IF(L3008*Veriler!M3008=0,"",L3008*Veriler!M3008))),L3008)),0)</f>
        <v/>
      </c>
      <c r="W3008" s="146"/>
      <c r="X3008" s="146"/>
      <c r="Y3008" s="146"/>
    </row>
    <row r="3009" spans="1:25" s="99" customFormat="1" ht="54.75" customHeight="1" x14ac:dyDescent="0.25">
      <c r="A3009" s="96">
        <f t="shared" si="952"/>
        <v>2215</v>
      </c>
      <c r="B3009" s="175"/>
      <c r="C3009" s="176"/>
      <c r="D3009" s="113"/>
      <c r="E3009" s="115"/>
      <c r="F3009" s="174"/>
      <c r="G3009" s="114" t="str">
        <f t="shared" si="947"/>
        <v/>
      </c>
      <c r="H3009" s="115"/>
      <c r="I3009" s="115"/>
      <c r="J3009" s="115"/>
      <c r="K3009" s="115"/>
      <c r="L3009" s="133" t="str">
        <f t="shared" si="948"/>
        <v/>
      </c>
      <c r="M3009" s="116" t="str">
        <f>IF(L3009="", "", L3009/Veriler!$X$1)</f>
        <v/>
      </c>
      <c r="N3009" s="116" t="str">
        <f>IF(F3009&lt;&gt;"", "İthal Girdi", IF(Veriler!T3009="", "", IF(Veriler!S3009="H", "%0,5 üzerindedir", IF(Veriler!T3009&gt;0.1, "%10 sınırı aşılmıştır.", "Uygun"))))</f>
        <v>%0,5 üzerindedir</v>
      </c>
      <c r="O3009" s="116" t="str">
        <f t="shared" si="949"/>
        <v xml:space="preserve"> </v>
      </c>
      <c r="P3009" s="117"/>
      <c r="Q3009" s="118"/>
      <c r="R3009" s="119" t="str">
        <f t="shared" si="950"/>
        <v/>
      </c>
      <c r="S3009" s="133">
        <f>IFERROR(IF(M3009&lt;=0.005,IF(F3009="",L3009,0),IF(F3009&lt;&gt;"",0,IF(P3009="",0,IF(P3009="H",0,IF(Q3009&lt;Veriler!$G$2,L3009*Veriler!$G$2,L3009*Q3009)))))," ")</f>
        <v>0</v>
      </c>
      <c r="T3009" s="133">
        <f>IF(Veriler!T3009&lt;=0.1, S3009, IF(AND(Veriler!T3009&gt;0.1, F3009="", P3009="E"), IF(Q3009&gt;Veriler!$G$2, Q3009*S3009, IF(Q3009&lt;Veriler!$G$2, Veriler!$G$2*S3009, Q3009*S3009)), 0))</f>
        <v>0</v>
      </c>
      <c r="U3009" s="133" t="str">
        <f t="shared" si="951"/>
        <v xml:space="preserve"> </v>
      </c>
      <c r="V3009" s="134" t="str">
        <f>IFERROR(IF(O3009="%10 sınırı aşılmıştır.",L3009-T3009,IFERROR(IF(F3009="",IF(S3009=1,0,IF(L3009-S3009=0,"",L3009-S3009)),IF(Veriler!M3009="",L3009,IF(L3009*Veriler!M3009=0,"",L3009*Veriler!M3009))),L3009)),0)</f>
        <v/>
      </c>
      <c r="W3009" s="146"/>
      <c r="X3009" s="146"/>
      <c r="Y3009" s="146"/>
    </row>
    <row r="3010" spans="1:25" s="99" customFormat="1" ht="54.75" customHeight="1" x14ac:dyDescent="0.25">
      <c r="A3010" s="96">
        <f t="shared" si="952"/>
        <v>2216</v>
      </c>
      <c r="B3010" s="175"/>
      <c r="C3010" s="176"/>
      <c r="D3010" s="113"/>
      <c r="E3010" s="115"/>
      <c r="F3010" s="174"/>
      <c r="G3010" s="114" t="str">
        <f t="shared" si="947"/>
        <v/>
      </c>
      <c r="H3010" s="115"/>
      <c r="I3010" s="115"/>
      <c r="J3010" s="115"/>
      <c r="K3010" s="115"/>
      <c r="L3010" s="133" t="str">
        <f t="shared" si="948"/>
        <v/>
      </c>
      <c r="M3010" s="116" t="str">
        <f>IF(L3010="", "", L3010/Veriler!$X$1)</f>
        <v/>
      </c>
      <c r="N3010" s="116" t="str">
        <f>IF(F3010&lt;&gt;"", "İthal Girdi", IF(Veriler!T3010="", "", IF(Veriler!S3010="H", "%0,5 üzerindedir", IF(Veriler!T3010&gt;0.1, "%10 sınırı aşılmıştır.", "Uygun"))))</f>
        <v>%0,5 üzerindedir</v>
      </c>
      <c r="O3010" s="116" t="str">
        <f t="shared" si="949"/>
        <v xml:space="preserve"> </v>
      </c>
      <c r="P3010" s="117"/>
      <c r="Q3010" s="118"/>
      <c r="R3010" s="119" t="str">
        <f t="shared" si="950"/>
        <v/>
      </c>
      <c r="S3010" s="133">
        <f>IFERROR(IF(M3010&lt;=0.005,IF(F3010="",L3010,0),IF(F3010&lt;&gt;"",0,IF(P3010="",0,IF(P3010="H",0,IF(Q3010&lt;Veriler!$G$2,L3010*Veriler!$G$2,L3010*Q3010)))))," ")</f>
        <v>0</v>
      </c>
      <c r="T3010" s="133">
        <f>IF(Veriler!T3010&lt;=0.1, S3010, IF(AND(Veriler!T3010&gt;0.1, F3010="", P3010="E"), IF(Q3010&gt;Veriler!$G$2, Q3010*S3010, IF(Q3010&lt;Veriler!$G$2, Veriler!$G$2*S3010, Q3010*S3010)), 0))</f>
        <v>0</v>
      </c>
      <c r="U3010" s="133" t="str">
        <f t="shared" si="951"/>
        <v xml:space="preserve"> </v>
      </c>
      <c r="V3010" s="134" t="str">
        <f>IFERROR(IF(O3010="%10 sınırı aşılmıştır.",L3010-T3010,IFERROR(IF(F3010="",IF(S3010=1,0,IF(L3010-S3010=0,"",L3010-S3010)),IF(Veriler!M3010="",L3010,IF(L3010*Veriler!M3010=0,"",L3010*Veriler!M3010))),L3010)),0)</f>
        <v/>
      </c>
      <c r="W3010" s="146"/>
      <c r="X3010" s="146"/>
      <c r="Y3010" s="146"/>
    </row>
    <row r="3011" spans="1:25" s="99" customFormat="1" ht="54.75" customHeight="1" x14ac:dyDescent="0.25">
      <c r="A3011" s="96">
        <f t="shared" si="952"/>
        <v>2217</v>
      </c>
      <c r="B3011" s="175"/>
      <c r="C3011" s="176"/>
      <c r="D3011" s="113"/>
      <c r="E3011" s="115"/>
      <c r="F3011" s="174"/>
      <c r="G3011" s="114" t="str">
        <f t="shared" si="947"/>
        <v/>
      </c>
      <c r="H3011" s="115"/>
      <c r="I3011" s="115"/>
      <c r="J3011" s="115"/>
      <c r="K3011" s="115"/>
      <c r="L3011" s="133" t="str">
        <f t="shared" si="948"/>
        <v/>
      </c>
      <c r="M3011" s="116" t="str">
        <f>IF(L3011="", "", L3011/Veriler!$X$1)</f>
        <v/>
      </c>
      <c r="N3011" s="116" t="str">
        <f>IF(F3011&lt;&gt;"", "İthal Girdi", IF(Veriler!T3011="", "", IF(Veriler!S3011="H", "%0,5 üzerindedir", IF(Veriler!T3011&gt;0.1, "%10 sınırı aşılmıştır.", "Uygun"))))</f>
        <v>%0,5 üzerindedir</v>
      </c>
      <c r="O3011" s="116" t="str">
        <f t="shared" si="949"/>
        <v xml:space="preserve"> </v>
      </c>
      <c r="P3011" s="117"/>
      <c r="Q3011" s="118"/>
      <c r="R3011" s="119" t="str">
        <f t="shared" si="950"/>
        <v/>
      </c>
      <c r="S3011" s="133">
        <f>IFERROR(IF(M3011&lt;=0.005,IF(F3011="",L3011,0),IF(F3011&lt;&gt;"",0,IF(P3011="",0,IF(P3011="H",0,IF(Q3011&lt;Veriler!$G$2,L3011*Veriler!$G$2,L3011*Q3011)))))," ")</f>
        <v>0</v>
      </c>
      <c r="T3011" s="133">
        <f>IF(Veriler!T3011&lt;=0.1, S3011, IF(AND(Veriler!T3011&gt;0.1, F3011="", P3011="E"), IF(Q3011&gt;Veriler!$G$2, Q3011*S3011, IF(Q3011&lt;Veriler!$G$2, Veriler!$G$2*S3011, Q3011*S3011)), 0))</f>
        <v>0</v>
      </c>
      <c r="U3011" s="133" t="str">
        <f t="shared" si="951"/>
        <v xml:space="preserve"> </v>
      </c>
      <c r="V3011" s="134" t="str">
        <f>IFERROR(IF(O3011="%10 sınırı aşılmıştır.",L3011-T3011,IFERROR(IF(F3011="",IF(S3011=1,0,IF(L3011-S3011=0,"",L3011-S3011)),IF(Veriler!M3011="",L3011,IF(L3011*Veriler!M3011=0,"",L3011*Veriler!M3011))),L3011)),0)</f>
        <v/>
      </c>
      <c r="W3011" s="146"/>
      <c r="X3011" s="146"/>
      <c r="Y3011" s="146"/>
    </row>
    <row r="3012" spans="1:25" s="99" customFormat="1" ht="54.75" customHeight="1" x14ac:dyDescent="0.25">
      <c r="A3012" s="96">
        <f t="shared" si="952"/>
        <v>2218</v>
      </c>
      <c r="B3012" s="175"/>
      <c r="C3012" s="176"/>
      <c r="D3012" s="113"/>
      <c r="E3012" s="115"/>
      <c r="F3012" s="174"/>
      <c r="G3012" s="114" t="str">
        <f t="shared" si="947"/>
        <v/>
      </c>
      <c r="H3012" s="115"/>
      <c r="I3012" s="115"/>
      <c r="J3012" s="115"/>
      <c r="K3012" s="115"/>
      <c r="L3012" s="133" t="str">
        <f t="shared" si="948"/>
        <v/>
      </c>
      <c r="M3012" s="116" t="str">
        <f>IF(L3012="", "", L3012/Veriler!$X$1)</f>
        <v/>
      </c>
      <c r="N3012" s="116" t="str">
        <f>IF(F3012&lt;&gt;"", "İthal Girdi", IF(Veriler!T3012="", "", IF(Veriler!S3012="H", "%0,5 üzerindedir", IF(Veriler!T3012&gt;0.1, "%10 sınırı aşılmıştır.", "Uygun"))))</f>
        <v>%0,5 üzerindedir</v>
      </c>
      <c r="O3012" s="116" t="str">
        <f t="shared" si="949"/>
        <v xml:space="preserve"> </v>
      </c>
      <c r="P3012" s="117"/>
      <c r="Q3012" s="118"/>
      <c r="R3012" s="119" t="str">
        <f t="shared" si="950"/>
        <v/>
      </c>
      <c r="S3012" s="133">
        <f>IFERROR(IF(M3012&lt;=0.005,IF(F3012="",L3012,0),IF(F3012&lt;&gt;"",0,IF(P3012="",0,IF(P3012="H",0,IF(Q3012&lt;Veriler!$G$2,L3012*Veriler!$G$2,L3012*Q3012)))))," ")</f>
        <v>0</v>
      </c>
      <c r="T3012" s="133">
        <f>IF(Veriler!T3012&lt;=0.1, S3012, IF(AND(Veriler!T3012&gt;0.1, F3012="", P3012="E"), IF(Q3012&gt;Veriler!$G$2, Q3012*S3012, IF(Q3012&lt;Veriler!$G$2, Veriler!$G$2*S3012, Q3012*S3012)), 0))</f>
        <v>0</v>
      </c>
      <c r="U3012" s="133" t="str">
        <f t="shared" si="951"/>
        <v xml:space="preserve"> </v>
      </c>
      <c r="V3012" s="134" t="str">
        <f>IFERROR(IF(O3012="%10 sınırı aşılmıştır.",L3012-T3012,IFERROR(IF(F3012="",IF(S3012=1,0,IF(L3012-S3012=0,"",L3012-S3012)),IF(Veriler!M3012="",L3012,IF(L3012*Veriler!M3012=0,"",L3012*Veriler!M3012))),L3012)),0)</f>
        <v/>
      </c>
      <c r="W3012" s="146"/>
      <c r="X3012" s="146"/>
      <c r="Y3012" s="146"/>
    </row>
    <row r="3013" spans="1:25" s="99" customFormat="1" ht="54.75" customHeight="1" x14ac:dyDescent="0.25">
      <c r="A3013" s="96">
        <f t="shared" si="952"/>
        <v>2219</v>
      </c>
      <c r="B3013" s="175"/>
      <c r="C3013" s="176"/>
      <c r="D3013" s="113"/>
      <c r="E3013" s="115"/>
      <c r="F3013" s="174"/>
      <c r="G3013" s="114" t="str">
        <f t="shared" si="947"/>
        <v/>
      </c>
      <c r="H3013" s="115"/>
      <c r="I3013" s="115"/>
      <c r="J3013" s="115"/>
      <c r="K3013" s="115"/>
      <c r="L3013" s="133" t="str">
        <f t="shared" si="948"/>
        <v/>
      </c>
      <c r="M3013" s="116" t="str">
        <f>IF(L3013="", "", L3013/Veriler!$X$1)</f>
        <v/>
      </c>
      <c r="N3013" s="116" t="str">
        <f>IF(F3013&lt;&gt;"", "İthal Girdi", IF(Veriler!T3013="", "", IF(Veriler!S3013="H", "%0,5 üzerindedir", IF(Veriler!T3013&gt;0.1, "%10 sınırı aşılmıştır.", "Uygun"))))</f>
        <v>%0,5 üzerindedir</v>
      </c>
      <c r="O3013" s="116" t="str">
        <f t="shared" si="949"/>
        <v xml:space="preserve"> </v>
      </c>
      <c r="P3013" s="117"/>
      <c r="Q3013" s="118"/>
      <c r="R3013" s="119" t="str">
        <f t="shared" si="950"/>
        <v/>
      </c>
      <c r="S3013" s="133">
        <f>IFERROR(IF(M3013&lt;=0.005,IF(F3013="",L3013,0),IF(F3013&lt;&gt;"",0,IF(P3013="",0,IF(P3013="H",0,IF(Q3013&lt;Veriler!$G$2,L3013*Veriler!$G$2,L3013*Q3013)))))," ")</f>
        <v>0</v>
      </c>
      <c r="T3013" s="133">
        <f>IF(Veriler!T3013&lt;=0.1, S3013, IF(AND(Veriler!T3013&gt;0.1, F3013="", P3013="E"), IF(Q3013&gt;Veriler!$G$2, Q3013*S3013, IF(Q3013&lt;Veriler!$G$2, Veriler!$G$2*S3013, Q3013*S3013)), 0))</f>
        <v>0</v>
      </c>
      <c r="U3013" s="133" t="str">
        <f t="shared" si="951"/>
        <v xml:space="preserve"> </v>
      </c>
      <c r="V3013" s="134" t="str">
        <f>IFERROR(IF(O3013="%10 sınırı aşılmıştır.",L3013-T3013,IFERROR(IF(F3013="",IF(S3013=1,0,IF(L3013-S3013=0,"",L3013-S3013)),IF(Veriler!M3013="",L3013,IF(L3013*Veriler!M3013=0,"",L3013*Veriler!M3013))),L3013)),0)</f>
        <v/>
      </c>
      <c r="W3013" s="146"/>
      <c r="X3013" s="146"/>
      <c r="Y3013" s="146"/>
    </row>
    <row r="3014" spans="1:25" s="99" customFormat="1" ht="54.75" customHeight="1" x14ac:dyDescent="0.25">
      <c r="A3014" s="96">
        <f t="shared" si="952"/>
        <v>2220</v>
      </c>
      <c r="B3014" s="175"/>
      <c r="C3014" s="176"/>
      <c r="D3014" s="113"/>
      <c r="E3014" s="115"/>
      <c r="F3014" s="174"/>
      <c r="G3014" s="114" t="str">
        <f t="shared" si="947"/>
        <v/>
      </c>
      <c r="H3014" s="115"/>
      <c r="I3014" s="115"/>
      <c r="J3014" s="115"/>
      <c r="K3014" s="115"/>
      <c r="L3014" s="133" t="str">
        <f t="shared" si="948"/>
        <v/>
      </c>
      <c r="M3014" s="116" t="str">
        <f>IF(L3014="", "", L3014/Veriler!$X$1)</f>
        <v/>
      </c>
      <c r="N3014" s="116" t="str">
        <f>IF(F3014&lt;&gt;"", "İthal Girdi", IF(Veriler!T3014="", "", IF(Veriler!S3014="H", "%0,5 üzerindedir", IF(Veriler!T3014&gt;0.1, "%10 sınırı aşılmıştır.", "Uygun"))))</f>
        <v>%0,5 üzerindedir</v>
      </c>
      <c r="O3014" s="116" t="str">
        <f t="shared" si="949"/>
        <v xml:space="preserve"> </v>
      </c>
      <c r="P3014" s="117"/>
      <c r="Q3014" s="118"/>
      <c r="R3014" s="119" t="str">
        <f t="shared" si="950"/>
        <v/>
      </c>
      <c r="S3014" s="133">
        <f>IFERROR(IF(M3014&lt;=0.005,IF(F3014="",L3014,0),IF(F3014&lt;&gt;"",0,IF(P3014="",0,IF(P3014="H",0,IF(Q3014&lt;Veriler!$G$2,L3014*Veriler!$G$2,L3014*Q3014)))))," ")</f>
        <v>0</v>
      </c>
      <c r="T3014" s="133">
        <f>IF(Veriler!T3014&lt;=0.1, S3014, IF(AND(Veriler!T3014&gt;0.1, F3014="", P3014="E"), IF(Q3014&gt;Veriler!$G$2, Q3014*S3014, IF(Q3014&lt;Veriler!$G$2, Veriler!$G$2*S3014, Q3014*S3014)), 0))</f>
        <v>0</v>
      </c>
      <c r="U3014" s="133" t="str">
        <f t="shared" si="951"/>
        <v xml:space="preserve"> </v>
      </c>
      <c r="V3014" s="134" t="str">
        <f>IFERROR(IF(O3014="%10 sınırı aşılmıştır.",L3014-T3014,IFERROR(IF(F3014="",IF(S3014=1,0,IF(L3014-S3014=0,"",L3014-S3014)),IF(Veriler!M3014="",L3014,IF(L3014*Veriler!M3014=0,"",L3014*Veriler!M3014))),L3014)),0)</f>
        <v/>
      </c>
      <c r="W3014" s="146"/>
      <c r="X3014" s="146"/>
      <c r="Y3014" s="146"/>
    </row>
    <row r="3015" spans="1:25" s="99" customFormat="1" ht="54.75" customHeight="1" x14ac:dyDescent="0.25">
      <c r="A3015" s="96">
        <f t="shared" si="952"/>
        <v>2221</v>
      </c>
      <c r="B3015" s="175"/>
      <c r="C3015" s="176"/>
      <c r="D3015" s="113"/>
      <c r="E3015" s="115"/>
      <c r="F3015" s="174"/>
      <c r="G3015" s="114" t="str">
        <f t="shared" si="947"/>
        <v/>
      </c>
      <c r="H3015" s="115"/>
      <c r="I3015" s="115"/>
      <c r="J3015" s="115"/>
      <c r="K3015" s="115"/>
      <c r="L3015" s="133" t="str">
        <f t="shared" si="948"/>
        <v/>
      </c>
      <c r="M3015" s="116" t="str">
        <f>IF(L3015="", "", L3015/Veriler!$X$1)</f>
        <v/>
      </c>
      <c r="N3015" s="116" t="str">
        <f>IF(F3015&lt;&gt;"", "İthal Girdi", IF(Veriler!T3015="", "", IF(Veriler!S3015="H", "%0,5 üzerindedir", IF(Veriler!T3015&gt;0.1, "%10 sınırı aşılmıştır.", "Uygun"))))</f>
        <v>%0,5 üzerindedir</v>
      </c>
      <c r="O3015" s="116" t="str">
        <f t="shared" si="949"/>
        <v xml:space="preserve"> </v>
      </c>
      <c r="P3015" s="117"/>
      <c r="Q3015" s="118"/>
      <c r="R3015" s="119" t="str">
        <f t="shared" si="950"/>
        <v/>
      </c>
      <c r="S3015" s="133">
        <f>IFERROR(IF(M3015&lt;=0.005,IF(F3015="",L3015,0),IF(F3015&lt;&gt;"",0,IF(P3015="",0,IF(P3015="H",0,IF(Q3015&lt;Veriler!$G$2,L3015*Veriler!$G$2,L3015*Q3015)))))," ")</f>
        <v>0</v>
      </c>
      <c r="T3015" s="133">
        <f>IF(Veriler!T3015&lt;=0.1, S3015, IF(AND(Veriler!T3015&gt;0.1, F3015="", P3015="E"), IF(Q3015&gt;Veriler!$G$2, Q3015*S3015, IF(Q3015&lt;Veriler!$G$2, Veriler!$G$2*S3015, Q3015*S3015)), 0))</f>
        <v>0</v>
      </c>
      <c r="U3015" s="133" t="str">
        <f t="shared" si="951"/>
        <v xml:space="preserve"> </v>
      </c>
      <c r="V3015" s="134" t="str">
        <f>IFERROR(IF(O3015="%10 sınırı aşılmıştır.",L3015-T3015,IFERROR(IF(F3015="",IF(S3015=1,0,IF(L3015-S3015=0,"",L3015-S3015)),IF(Veriler!M3015="",L3015,IF(L3015*Veriler!M3015=0,"",L3015*Veriler!M3015))),L3015)),0)</f>
        <v/>
      </c>
      <c r="W3015" s="146"/>
      <c r="X3015" s="146"/>
      <c r="Y3015" s="146"/>
    </row>
    <row r="3016" spans="1:25" s="99" customFormat="1" ht="54.75" customHeight="1" x14ac:dyDescent="0.25">
      <c r="A3016" s="96">
        <f t="shared" si="952"/>
        <v>2222</v>
      </c>
      <c r="B3016" s="175"/>
      <c r="C3016" s="176"/>
      <c r="D3016" s="113"/>
      <c r="E3016" s="115"/>
      <c r="F3016" s="174"/>
      <c r="G3016" s="114" t="str">
        <f t="shared" si="947"/>
        <v/>
      </c>
      <c r="H3016" s="115"/>
      <c r="I3016" s="115"/>
      <c r="J3016" s="115"/>
      <c r="K3016" s="115"/>
      <c r="L3016" s="133" t="str">
        <f t="shared" si="948"/>
        <v/>
      </c>
      <c r="M3016" s="116" t="str">
        <f>IF(L3016="", "", L3016/Veriler!$X$1)</f>
        <v/>
      </c>
      <c r="N3016" s="116" t="str">
        <f>IF(F3016&lt;&gt;"", "İthal Girdi", IF(Veriler!T3016="", "", IF(Veriler!S3016="H", "%0,5 üzerindedir", IF(Veriler!T3016&gt;0.1, "%10 sınırı aşılmıştır.", "Uygun"))))</f>
        <v>%0,5 üzerindedir</v>
      </c>
      <c r="O3016" s="116" t="str">
        <f t="shared" si="949"/>
        <v xml:space="preserve"> </v>
      </c>
      <c r="P3016" s="117"/>
      <c r="Q3016" s="118"/>
      <c r="R3016" s="119" t="str">
        <f t="shared" si="950"/>
        <v/>
      </c>
      <c r="S3016" s="133">
        <f>IFERROR(IF(M3016&lt;=0.005,IF(F3016="",L3016,0),IF(F3016&lt;&gt;"",0,IF(P3016="",0,IF(P3016="H",0,IF(Q3016&lt;Veriler!$G$2,L3016*Veriler!$G$2,L3016*Q3016)))))," ")</f>
        <v>0</v>
      </c>
      <c r="T3016" s="133">
        <f>IF(Veriler!T3016&lt;=0.1, S3016, IF(AND(Veriler!T3016&gt;0.1, F3016="", P3016="E"), IF(Q3016&gt;Veriler!$G$2, Q3016*S3016, IF(Q3016&lt;Veriler!$G$2, Veriler!$G$2*S3016, Q3016*S3016)), 0))</f>
        <v>0</v>
      </c>
      <c r="U3016" s="133" t="str">
        <f t="shared" si="951"/>
        <v xml:space="preserve"> </v>
      </c>
      <c r="V3016" s="134" t="str">
        <f>IFERROR(IF(O3016="%10 sınırı aşılmıştır.",L3016-T3016,IFERROR(IF(F3016="",IF(S3016=1,0,IF(L3016-S3016=0,"",L3016-S3016)),IF(Veriler!M3016="",L3016,IF(L3016*Veriler!M3016=0,"",L3016*Veriler!M3016))),L3016)),0)</f>
        <v/>
      </c>
      <c r="W3016" s="146"/>
      <c r="X3016" s="146"/>
      <c r="Y3016" s="146"/>
    </row>
    <row r="3017" spans="1:25" s="99" customFormat="1" ht="54.75" customHeight="1" x14ac:dyDescent="0.25">
      <c r="A3017" s="96">
        <f t="shared" si="952"/>
        <v>2223</v>
      </c>
      <c r="B3017" s="175"/>
      <c r="C3017" s="176"/>
      <c r="D3017" s="113"/>
      <c r="E3017" s="115"/>
      <c r="F3017" s="174"/>
      <c r="G3017" s="114" t="str">
        <f t="shared" si="947"/>
        <v/>
      </c>
      <c r="H3017" s="115"/>
      <c r="I3017" s="115"/>
      <c r="J3017" s="115"/>
      <c r="K3017" s="115"/>
      <c r="L3017" s="133" t="str">
        <f t="shared" si="948"/>
        <v/>
      </c>
      <c r="M3017" s="116" t="str">
        <f>IF(L3017="", "", L3017/Veriler!$X$1)</f>
        <v/>
      </c>
      <c r="N3017" s="116" t="str">
        <f>IF(F3017&lt;&gt;"", "İthal Girdi", IF(Veriler!T3017="", "", IF(Veriler!S3017="H", "%0,5 üzerindedir", IF(Veriler!T3017&gt;0.1, "%10 sınırı aşılmıştır.", "Uygun"))))</f>
        <v>%0,5 üzerindedir</v>
      </c>
      <c r="O3017" s="116" t="str">
        <f t="shared" si="949"/>
        <v xml:space="preserve"> </v>
      </c>
      <c r="P3017" s="117"/>
      <c r="Q3017" s="118"/>
      <c r="R3017" s="119" t="str">
        <f t="shared" si="950"/>
        <v/>
      </c>
      <c r="S3017" s="133">
        <f>IFERROR(IF(M3017&lt;=0.005,IF(F3017="",L3017,0),IF(F3017&lt;&gt;"",0,IF(P3017="",0,IF(P3017="H",0,IF(Q3017&lt;Veriler!$G$2,L3017*Veriler!$G$2,L3017*Q3017)))))," ")</f>
        <v>0</v>
      </c>
      <c r="T3017" s="133">
        <f>IF(Veriler!T3017&lt;=0.1, S3017, IF(AND(Veriler!T3017&gt;0.1, F3017="", P3017="E"), IF(Q3017&gt;Veriler!$G$2, Q3017*S3017, IF(Q3017&lt;Veriler!$G$2, Veriler!$G$2*S3017, Q3017*S3017)), 0))</f>
        <v>0</v>
      </c>
      <c r="U3017" s="133" t="str">
        <f t="shared" si="951"/>
        <v xml:space="preserve"> </v>
      </c>
      <c r="V3017" s="134" t="str">
        <f>IFERROR(IF(O3017="%10 sınırı aşılmıştır.",L3017-T3017,IFERROR(IF(F3017="",IF(S3017=1,0,IF(L3017-S3017=0,"",L3017-S3017)),IF(Veriler!M3017="",L3017,IF(L3017*Veriler!M3017=0,"",L3017*Veriler!M3017))),L3017)),0)</f>
        <v/>
      </c>
      <c r="W3017" s="146"/>
      <c r="X3017" s="146"/>
      <c r="Y3017" s="146"/>
    </row>
    <row r="3018" spans="1:25" s="99" customFormat="1" ht="54.75" customHeight="1" x14ac:dyDescent="0.25">
      <c r="A3018" s="96">
        <f t="shared" si="952"/>
        <v>2224</v>
      </c>
      <c r="B3018" s="175"/>
      <c r="C3018" s="176"/>
      <c r="D3018" s="113"/>
      <c r="E3018" s="115"/>
      <c r="F3018" s="174"/>
      <c r="G3018" s="114" t="str">
        <f t="shared" si="947"/>
        <v/>
      </c>
      <c r="H3018" s="115"/>
      <c r="I3018" s="115"/>
      <c r="J3018" s="115"/>
      <c r="K3018" s="115"/>
      <c r="L3018" s="133" t="str">
        <f t="shared" si="948"/>
        <v/>
      </c>
      <c r="M3018" s="116" t="str">
        <f>IF(L3018="", "", L3018/Veriler!$X$1)</f>
        <v/>
      </c>
      <c r="N3018" s="116" t="str">
        <f>IF(F3018&lt;&gt;"", "İthal Girdi", IF(Veriler!T3018="", "", IF(Veriler!S3018="H", "%0,5 üzerindedir", IF(Veriler!T3018&gt;0.1, "%10 sınırı aşılmıştır.", "Uygun"))))</f>
        <v>%0,5 üzerindedir</v>
      </c>
      <c r="O3018" s="116" t="str">
        <f t="shared" si="949"/>
        <v xml:space="preserve"> </v>
      </c>
      <c r="P3018" s="117"/>
      <c r="Q3018" s="118"/>
      <c r="R3018" s="119" t="str">
        <f t="shared" si="950"/>
        <v/>
      </c>
      <c r="S3018" s="133">
        <f>IFERROR(IF(M3018&lt;=0.005,IF(F3018="",L3018,0),IF(F3018&lt;&gt;"",0,IF(P3018="",0,IF(P3018="H",0,IF(Q3018&lt;Veriler!$G$2,L3018*Veriler!$G$2,L3018*Q3018)))))," ")</f>
        <v>0</v>
      </c>
      <c r="T3018" s="133">
        <f>IF(Veriler!T3018&lt;=0.1, S3018, IF(AND(Veriler!T3018&gt;0.1, F3018="", P3018="E"), IF(Q3018&gt;Veriler!$G$2, Q3018*S3018, IF(Q3018&lt;Veriler!$G$2, Veriler!$G$2*S3018, Q3018*S3018)), 0))</f>
        <v>0</v>
      </c>
      <c r="U3018" s="133" t="str">
        <f t="shared" si="951"/>
        <v xml:space="preserve"> </v>
      </c>
      <c r="V3018" s="134" t="str">
        <f>IFERROR(IF(O3018="%10 sınırı aşılmıştır.",L3018-T3018,IFERROR(IF(F3018="",IF(S3018=1,0,IF(L3018-S3018=0,"",L3018-S3018)),IF(Veriler!M3018="",L3018,IF(L3018*Veriler!M3018=0,"",L3018*Veriler!M3018))),L3018)),0)</f>
        <v/>
      </c>
      <c r="W3018" s="146"/>
      <c r="X3018" s="146"/>
      <c r="Y3018" s="146"/>
    </row>
    <row r="3019" spans="1:25" s="99" customFormat="1" ht="54.75" customHeight="1" x14ac:dyDescent="0.25">
      <c r="A3019" s="96">
        <f t="shared" si="952"/>
        <v>2225</v>
      </c>
      <c r="B3019" s="175"/>
      <c r="C3019" s="176"/>
      <c r="D3019" s="113"/>
      <c r="E3019" s="115"/>
      <c r="F3019" s="174"/>
      <c r="G3019" s="114" t="str">
        <f t="shared" si="947"/>
        <v/>
      </c>
      <c r="H3019" s="115"/>
      <c r="I3019" s="115"/>
      <c r="J3019" s="115"/>
      <c r="K3019" s="115"/>
      <c r="L3019" s="133" t="str">
        <f t="shared" si="948"/>
        <v/>
      </c>
      <c r="M3019" s="116" t="str">
        <f>IF(L3019="", "", L3019/Veriler!$X$1)</f>
        <v/>
      </c>
      <c r="N3019" s="116" t="str">
        <f>IF(F3019&lt;&gt;"", "İthal Girdi", IF(Veriler!T3019="", "", IF(Veriler!S3019="H", "%0,5 üzerindedir", IF(Veriler!T3019&gt;0.1, "%10 sınırı aşılmıştır.", "Uygun"))))</f>
        <v>%0,5 üzerindedir</v>
      </c>
      <c r="O3019" s="116" t="str">
        <f t="shared" si="949"/>
        <v xml:space="preserve"> </v>
      </c>
      <c r="P3019" s="117"/>
      <c r="Q3019" s="118"/>
      <c r="R3019" s="119" t="str">
        <f t="shared" si="950"/>
        <v/>
      </c>
      <c r="S3019" s="133">
        <f>IFERROR(IF(M3019&lt;=0.005,IF(F3019="",L3019,0),IF(F3019&lt;&gt;"",0,IF(P3019="",0,IF(P3019="H",0,IF(Q3019&lt;Veriler!$G$2,L3019*Veriler!$G$2,L3019*Q3019)))))," ")</f>
        <v>0</v>
      </c>
      <c r="T3019" s="133">
        <f>IF(Veriler!T3019&lt;=0.1, S3019, IF(AND(Veriler!T3019&gt;0.1, F3019="", P3019="E"), IF(Q3019&gt;Veriler!$G$2, Q3019*S3019, IF(Q3019&lt;Veriler!$G$2, Veriler!$G$2*S3019, Q3019*S3019)), 0))</f>
        <v>0</v>
      </c>
      <c r="U3019" s="133" t="str">
        <f t="shared" si="951"/>
        <v xml:space="preserve"> </v>
      </c>
      <c r="V3019" s="134" t="str">
        <f>IFERROR(IF(O3019="%10 sınırı aşılmıştır.",L3019-T3019,IFERROR(IF(F3019="",IF(S3019=1,0,IF(L3019-S3019=0,"",L3019-S3019)),IF(Veriler!M3019="",L3019,IF(L3019*Veriler!M3019=0,"",L3019*Veriler!M3019))),L3019)),0)</f>
        <v/>
      </c>
      <c r="W3019" s="146"/>
      <c r="X3019" s="146"/>
      <c r="Y3019" s="146"/>
    </row>
    <row r="3020" spans="1:25" s="99" customFormat="1" ht="54.75" customHeight="1" x14ac:dyDescent="0.25">
      <c r="A3020" s="96">
        <f t="shared" si="952"/>
        <v>2226</v>
      </c>
      <c r="B3020" s="175"/>
      <c r="C3020" s="176"/>
      <c r="D3020" s="113"/>
      <c r="E3020" s="115"/>
      <c r="F3020" s="174"/>
      <c r="G3020" s="114" t="str">
        <f t="shared" si="947"/>
        <v/>
      </c>
      <c r="H3020" s="115"/>
      <c r="I3020" s="115"/>
      <c r="J3020" s="115"/>
      <c r="K3020" s="115"/>
      <c r="L3020" s="133" t="str">
        <f t="shared" si="948"/>
        <v/>
      </c>
      <c r="M3020" s="116" t="str">
        <f>IF(L3020="", "", L3020/Veriler!$X$1)</f>
        <v/>
      </c>
      <c r="N3020" s="116" t="str">
        <f>IF(F3020&lt;&gt;"", "İthal Girdi", IF(Veriler!T3020="", "", IF(Veriler!S3020="H", "%0,5 üzerindedir", IF(Veriler!T3020&gt;0.1, "%10 sınırı aşılmıştır.", "Uygun"))))</f>
        <v>%0,5 üzerindedir</v>
      </c>
      <c r="O3020" s="116" t="str">
        <f t="shared" si="949"/>
        <v xml:space="preserve"> </v>
      </c>
      <c r="P3020" s="117"/>
      <c r="Q3020" s="118"/>
      <c r="R3020" s="119" t="str">
        <f t="shared" si="950"/>
        <v/>
      </c>
      <c r="S3020" s="133">
        <f>IFERROR(IF(M3020&lt;=0.005,IF(F3020="",L3020,0),IF(F3020&lt;&gt;"",0,IF(P3020="",0,IF(P3020="H",0,IF(Q3020&lt;Veriler!$G$2,L3020*Veriler!$G$2,L3020*Q3020)))))," ")</f>
        <v>0</v>
      </c>
      <c r="T3020" s="133">
        <f>IF(Veriler!T3020&lt;=0.1, S3020, IF(AND(Veriler!T3020&gt;0.1, F3020="", P3020="E"), IF(Q3020&gt;Veriler!$G$2, Q3020*S3020, IF(Q3020&lt;Veriler!$G$2, Veriler!$G$2*S3020, Q3020*S3020)), 0))</f>
        <v>0</v>
      </c>
      <c r="U3020" s="133" t="str">
        <f t="shared" si="951"/>
        <v xml:space="preserve"> </v>
      </c>
      <c r="V3020" s="134" t="str">
        <f>IFERROR(IF(O3020="%10 sınırı aşılmıştır.",L3020-T3020,IFERROR(IF(F3020="",IF(S3020=1,0,IF(L3020-S3020=0,"",L3020-S3020)),IF(Veriler!M3020="",L3020,IF(L3020*Veriler!M3020=0,"",L3020*Veriler!M3020))),L3020)),0)</f>
        <v/>
      </c>
      <c r="W3020" s="146"/>
      <c r="X3020" s="146"/>
      <c r="Y3020" s="146"/>
    </row>
    <row r="3021" spans="1:25" s="99" customFormat="1" ht="36" hidden="1" customHeight="1" x14ac:dyDescent="0.25">
      <c r="A3021" s="101"/>
      <c r="B3021" s="191" t="s">
        <v>16</v>
      </c>
      <c r="C3021" s="176"/>
      <c r="D3021" s="120"/>
      <c r="E3021" s="171"/>
      <c r="F3021" s="172"/>
      <c r="G3021" s="121"/>
      <c r="H3021" s="115"/>
      <c r="I3021" s="115"/>
      <c r="J3021" s="115"/>
      <c r="K3021" s="115"/>
      <c r="L3021" s="121"/>
      <c r="M3021" s="121"/>
      <c r="N3021" s="121"/>
      <c r="O3021" s="121"/>
      <c r="P3021" s="120"/>
      <c r="Q3021" s="120"/>
      <c r="R3021" s="183"/>
      <c r="S3021" s="184"/>
      <c r="T3021" s="121"/>
      <c r="U3021" s="121"/>
      <c r="V3021" s="121"/>
      <c r="W3021" s="146"/>
      <c r="X3021" s="146"/>
      <c r="Y3021" s="146"/>
    </row>
    <row r="3022" spans="1:25" s="99" customFormat="1" ht="54.75" customHeight="1" x14ac:dyDescent="0.25">
      <c r="A3022" s="96">
        <f>A3020+1</f>
        <v>2227</v>
      </c>
      <c r="B3022" s="175"/>
      <c r="C3022" s="176"/>
      <c r="D3022" s="113"/>
      <c r="E3022" s="115"/>
      <c r="F3022" s="174"/>
      <c r="G3022" s="114" t="str">
        <f t="shared" ref="G3022:G3035" si="953">IF(AND(F3022&lt;&gt;"",V3022&lt;&gt;"",L3022&lt;&gt;0),V3022/L3022,"")</f>
        <v/>
      </c>
      <c r="H3022" s="115"/>
      <c r="I3022" s="115"/>
      <c r="J3022" s="115"/>
      <c r="K3022" s="115"/>
      <c r="L3022" s="133" t="str">
        <f t="shared" ref="L3022:L3035" si="954">IF(AND(H3022&lt;&gt;0, J3022&lt;&gt;0, K3022&lt;&gt;0), H3022*J3022*K3022, "")</f>
        <v/>
      </c>
      <c r="M3022" s="116" t="str">
        <f>IF(L3022="", "", L3022/Veriler!$X$1)</f>
        <v/>
      </c>
      <c r="N3022" s="116" t="str">
        <f>IF(F3022&lt;&gt;"", "İthal Girdi", IF(Veriler!T3022="", "", IF(Veriler!S3022="H", "%0,5 üzerindedir", IF(Veriler!T3022&gt;0.1, "%10 sınırı aşılmıştır.", "Uygun"))))</f>
        <v>%0,5 üzerindedir</v>
      </c>
      <c r="O3022" s="116" t="str">
        <f t="shared" ref="O3022:O3035" si="955">IF(M3022=""," ",N3022)</f>
        <v xml:space="preserve"> </v>
      </c>
      <c r="P3022" s="117"/>
      <c r="Q3022" s="118"/>
      <c r="R3022" s="119" t="str">
        <f t="shared" ref="R3022:R3035" si="956">IFERROR(IF(AND(T3022&lt;&gt;"",L3022&lt;&gt;"",L3022&lt;&gt;0,T3022&lt;&gt;0),T3022/L3022,"")," ")</f>
        <v/>
      </c>
      <c r="S3022" s="133">
        <f>IFERROR(IF(M3022&lt;=0.005,IF(F3022="",L3022,0),IF(F3022&lt;&gt;"",0,IF(P3022="",0,IF(P3022="H",0,IF(Q3022&lt;Veriler!$G$2,L3022*Veriler!$G$2,L3022*Q3022)))))," ")</f>
        <v>0</v>
      </c>
      <c r="T3022" s="133">
        <f>IF(Veriler!T3022&lt;=0.1, S3022, IF(AND(Veriler!T3022&gt;0.1, F3022="", P3022="E"), IF(Q3022&gt;Veriler!$G$2, Q3022*S3022, IF(Q3022&lt;Veriler!$G$2, Veriler!$G$2*S3022, Q3022*S3022)), 0))</f>
        <v>0</v>
      </c>
      <c r="U3022" s="133" t="str">
        <f t="shared" ref="U3022:U3035" si="957">IF(T3022=0," ",T3022)</f>
        <v xml:space="preserve"> </v>
      </c>
      <c r="V3022" s="134" t="str">
        <f>IFERROR(IF(O3022="%10 sınırı aşılmıştır.",L3022-T3022,IFERROR(IF(F3022="",IF(S3022=1,0,IF(L3022-S3022=0,"",L3022-S3022)),IF(Veriler!M3022="",L3022,IF(L3022*Veriler!M3022=0,"",L3022*Veriler!M3022))),L3022)),0)</f>
        <v/>
      </c>
      <c r="W3022" s="146"/>
      <c r="X3022" s="146"/>
      <c r="Y3022" s="146"/>
    </row>
    <row r="3023" spans="1:25" s="99" customFormat="1" ht="54.75" customHeight="1" x14ac:dyDescent="0.25">
      <c r="A3023" s="96">
        <f t="shared" ref="A3023:A3035" si="958">A3022+1</f>
        <v>2228</v>
      </c>
      <c r="B3023" s="175"/>
      <c r="C3023" s="176"/>
      <c r="D3023" s="113"/>
      <c r="E3023" s="115"/>
      <c r="F3023" s="174"/>
      <c r="G3023" s="114" t="str">
        <f t="shared" si="953"/>
        <v/>
      </c>
      <c r="H3023" s="115"/>
      <c r="I3023" s="115"/>
      <c r="J3023" s="115"/>
      <c r="K3023" s="115"/>
      <c r="L3023" s="133" t="str">
        <f t="shared" si="954"/>
        <v/>
      </c>
      <c r="M3023" s="116" t="str">
        <f>IF(L3023="", "", L3023/Veriler!$X$1)</f>
        <v/>
      </c>
      <c r="N3023" s="116" t="str">
        <f>IF(F3023&lt;&gt;"", "İthal Girdi", IF(Veriler!T3023="", "", IF(Veriler!S3023="H", "%0,5 üzerindedir", IF(Veriler!T3023&gt;0.1, "%10 sınırı aşılmıştır.", "Uygun"))))</f>
        <v>%0,5 üzerindedir</v>
      </c>
      <c r="O3023" s="116" t="str">
        <f t="shared" si="955"/>
        <v xml:space="preserve"> </v>
      </c>
      <c r="P3023" s="117"/>
      <c r="Q3023" s="118"/>
      <c r="R3023" s="119" t="str">
        <f t="shared" si="956"/>
        <v/>
      </c>
      <c r="S3023" s="133">
        <f>IFERROR(IF(M3023&lt;=0.005,IF(F3023="",L3023,0),IF(F3023&lt;&gt;"",0,IF(P3023="",0,IF(P3023="H",0,IF(Q3023&lt;Veriler!$G$2,L3023*Veriler!$G$2,L3023*Q3023)))))," ")</f>
        <v>0</v>
      </c>
      <c r="T3023" s="133">
        <f>IF(Veriler!T3023&lt;=0.1, S3023, IF(AND(Veriler!T3023&gt;0.1, F3023="", P3023="E"), IF(Q3023&gt;Veriler!$G$2, Q3023*S3023, IF(Q3023&lt;Veriler!$G$2, Veriler!$G$2*S3023, Q3023*S3023)), 0))</f>
        <v>0</v>
      </c>
      <c r="U3023" s="133" t="str">
        <f t="shared" si="957"/>
        <v xml:space="preserve"> </v>
      </c>
      <c r="V3023" s="134" t="str">
        <f>IFERROR(IF(O3023="%10 sınırı aşılmıştır.",L3023-T3023,IFERROR(IF(F3023="",IF(S3023=1,0,IF(L3023-S3023=0,"",L3023-S3023)),IF(Veriler!M3023="",L3023,IF(L3023*Veriler!M3023=0,"",L3023*Veriler!M3023))),L3023)),0)</f>
        <v/>
      </c>
      <c r="W3023" s="146"/>
      <c r="X3023" s="146"/>
      <c r="Y3023" s="146"/>
    </row>
    <row r="3024" spans="1:25" s="99" customFormat="1" ht="54.75" customHeight="1" x14ac:dyDescent="0.25">
      <c r="A3024" s="96">
        <f t="shared" si="958"/>
        <v>2229</v>
      </c>
      <c r="B3024" s="175"/>
      <c r="C3024" s="176"/>
      <c r="D3024" s="113"/>
      <c r="E3024" s="115"/>
      <c r="F3024" s="174"/>
      <c r="G3024" s="114" t="str">
        <f t="shared" si="953"/>
        <v/>
      </c>
      <c r="H3024" s="115"/>
      <c r="I3024" s="115"/>
      <c r="J3024" s="115"/>
      <c r="K3024" s="115"/>
      <c r="L3024" s="133" t="str">
        <f t="shared" si="954"/>
        <v/>
      </c>
      <c r="M3024" s="116" t="str">
        <f>IF(L3024="", "", L3024/Veriler!$X$1)</f>
        <v/>
      </c>
      <c r="N3024" s="116" t="str">
        <f>IF(F3024&lt;&gt;"", "İthal Girdi", IF(Veriler!T3024="", "", IF(Veriler!S3024="H", "%0,5 üzerindedir", IF(Veriler!T3024&gt;0.1, "%10 sınırı aşılmıştır.", "Uygun"))))</f>
        <v>%0,5 üzerindedir</v>
      </c>
      <c r="O3024" s="116" t="str">
        <f t="shared" si="955"/>
        <v xml:space="preserve"> </v>
      </c>
      <c r="P3024" s="117"/>
      <c r="Q3024" s="118"/>
      <c r="R3024" s="119" t="str">
        <f t="shared" si="956"/>
        <v/>
      </c>
      <c r="S3024" s="133">
        <f>IFERROR(IF(M3024&lt;=0.005,IF(F3024="",L3024,0),IF(F3024&lt;&gt;"",0,IF(P3024="",0,IF(P3024="H",0,IF(Q3024&lt;Veriler!$G$2,L3024*Veriler!$G$2,L3024*Q3024)))))," ")</f>
        <v>0</v>
      </c>
      <c r="T3024" s="133">
        <f>IF(Veriler!T3024&lt;=0.1, S3024, IF(AND(Veriler!T3024&gt;0.1, F3024="", P3024="E"), IF(Q3024&gt;Veriler!$G$2, Q3024*S3024, IF(Q3024&lt;Veriler!$G$2, Veriler!$G$2*S3024, Q3024*S3024)), 0))</f>
        <v>0</v>
      </c>
      <c r="U3024" s="133" t="str">
        <f t="shared" si="957"/>
        <v xml:space="preserve"> </v>
      </c>
      <c r="V3024" s="134" t="str">
        <f>IFERROR(IF(O3024="%10 sınırı aşılmıştır.",L3024-T3024,IFERROR(IF(F3024="",IF(S3024=1,0,IF(L3024-S3024=0,"",L3024-S3024)),IF(Veriler!M3024="",L3024,IF(L3024*Veriler!M3024=0,"",L3024*Veriler!M3024))),L3024)),0)</f>
        <v/>
      </c>
      <c r="W3024" s="146"/>
      <c r="X3024" s="146"/>
      <c r="Y3024" s="146"/>
    </row>
    <row r="3025" spans="1:25" s="99" customFormat="1" ht="54.75" customHeight="1" x14ac:dyDescent="0.25">
      <c r="A3025" s="96">
        <f t="shared" si="958"/>
        <v>2230</v>
      </c>
      <c r="B3025" s="175"/>
      <c r="C3025" s="176"/>
      <c r="D3025" s="113"/>
      <c r="E3025" s="115"/>
      <c r="F3025" s="174"/>
      <c r="G3025" s="114" t="str">
        <f t="shared" si="953"/>
        <v/>
      </c>
      <c r="H3025" s="115"/>
      <c r="I3025" s="115"/>
      <c r="J3025" s="115"/>
      <c r="K3025" s="115"/>
      <c r="L3025" s="133" t="str">
        <f t="shared" si="954"/>
        <v/>
      </c>
      <c r="M3025" s="116" t="str">
        <f>IF(L3025="", "", L3025/Veriler!$X$1)</f>
        <v/>
      </c>
      <c r="N3025" s="116" t="str">
        <f>IF(F3025&lt;&gt;"", "İthal Girdi", IF(Veriler!T3025="", "", IF(Veriler!S3025="H", "%0,5 üzerindedir", IF(Veriler!T3025&gt;0.1, "%10 sınırı aşılmıştır.", "Uygun"))))</f>
        <v>%0,5 üzerindedir</v>
      </c>
      <c r="O3025" s="116" t="str">
        <f t="shared" si="955"/>
        <v xml:space="preserve"> </v>
      </c>
      <c r="P3025" s="117"/>
      <c r="Q3025" s="118"/>
      <c r="R3025" s="119" t="str">
        <f t="shared" si="956"/>
        <v/>
      </c>
      <c r="S3025" s="133">
        <f>IFERROR(IF(M3025&lt;=0.005,IF(F3025="",L3025,0),IF(F3025&lt;&gt;"",0,IF(P3025="",0,IF(P3025="H",0,IF(Q3025&lt;Veriler!$G$2,L3025*Veriler!$G$2,L3025*Q3025)))))," ")</f>
        <v>0</v>
      </c>
      <c r="T3025" s="133">
        <f>IF(Veriler!T3025&lt;=0.1, S3025, IF(AND(Veriler!T3025&gt;0.1, F3025="", P3025="E"), IF(Q3025&gt;Veriler!$G$2, Q3025*S3025, IF(Q3025&lt;Veriler!$G$2, Veriler!$G$2*S3025, Q3025*S3025)), 0))</f>
        <v>0</v>
      </c>
      <c r="U3025" s="133" t="str">
        <f t="shared" si="957"/>
        <v xml:space="preserve"> </v>
      </c>
      <c r="V3025" s="134" t="str">
        <f>IFERROR(IF(O3025="%10 sınırı aşılmıştır.",L3025-T3025,IFERROR(IF(F3025="",IF(S3025=1,0,IF(L3025-S3025=0,"",L3025-S3025)),IF(Veriler!M3025="",L3025,IF(L3025*Veriler!M3025=0,"",L3025*Veriler!M3025))),L3025)),0)</f>
        <v/>
      </c>
      <c r="W3025" s="146"/>
      <c r="X3025" s="146"/>
      <c r="Y3025" s="146"/>
    </row>
    <row r="3026" spans="1:25" s="99" customFormat="1" ht="54.75" customHeight="1" x14ac:dyDescent="0.25">
      <c r="A3026" s="96">
        <f t="shared" si="958"/>
        <v>2231</v>
      </c>
      <c r="B3026" s="175"/>
      <c r="C3026" s="176"/>
      <c r="D3026" s="113"/>
      <c r="E3026" s="115"/>
      <c r="F3026" s="174"/>
      <c r="G3026" s="114" t="str">
        <f t="shared" si="953"/>
        <v/>
      </c>
      <c r="H3026" s="115"/>
      <c r="I3026" s="115"/>
      <c r="J3026" s="115"/>
      <c r="K3026" s="115"/>
      <c r="L3026" s="133" t="str">
        <f t="shared" si="954"/>
        <v/>
      </c>
      <c r="M3026" s="116" t="str">
        <f>IF(L3026="", "", L3026/Veriler!$X$1)</f>
        <v/>
      </c>
      <c r="N3026" s="116" t="str">
        <f>IF(F3026&lt;&gt;"", "İthal Girdi", IF(Veriler!T3026="", "", IF(Veriler!S3026="H", "%0,5 üzerindedir", IF(Veriler!T3026&gt;0.1, "%10 sınırı aşılmıştır.", "Uygun"))))</f>
        <v>%0,5 üzerindedir</v>
      </c>
      <c r="O3026" s="116" t="str">
        <f t="shared" si="955"/>
        <v xml:space="preserve"> </v>
      </c>
      <c r="P3026" s="117"/>
      <c r="Q3026" s="118"/>
      <c r="R3026" s="119" t="str">
        <f t="shared" si="956"/>
        <v/>
      </c>
      <c r="S3026" s="133">
        <f>IFERROR(IF(M3026&lt;=0.005,IF(F3026="",L3026,0),IF(F3026&lt;&gt;"",0,IF(P3026="",0,IF(P3026="H",0,IF(Q3026&lt;Veriler!$G$2,L3026*Veriler!$G$2,L3026*Q3026)))))," ")</f>
        <v>0</v>
      </c>
      <c r="T3026" s="133">
        <f>IF(Veriler!T3026&lt;=0.1, S3026, IF(AND(Veriler!T3026&gt;0.1, F3026="", P3026="E"), IF(Q3026&gt;Veriler!$G$2, Q3026*S3026, IF(Q3026&lt;Veriler!$G$2, Veriler!$G$2*S3026, Q3026*S3026)), 0))</f>
        <v>0</v>
      </c>
      <c r="U3026" s="133" t="str">
        <f t="shared" si="957"/>
        <v xml:space="preserve"> </v>
      </c>
      <c r="V3026" s="134" t="str">
        <f>IFERROR(IF(O3026="%10 sınırı aşılmıştır.",L3026-T3026,IFERROR(IF(F3026="",IF(S3026=1,0,IF(L3026-S3026=0,"",L3026-S3026)),IF(Veriler!M3026="",L3026,IF(L3026*Veriler!M3026=0,"",L3026*Veriler!M3026))),L3026)),0)</f>
        <v/>
      </c>
      <c r="W3026" s="146"/>
      <c r="X3026" s="146"/>
      <c r="Y3026" s="146"/>
    </row>
    <row r="3027" spans="1:25" s="99" customFormat="1" ht="54.75" customHeight="1" x14ac:dyDescent="0.25">
      <c r="A3027" s="96">
        <f t="shared" si="958"/>
        <v>2232</v>
      </c>
      <c r="B3027" s="175"/>
      <c r="C3027" s="176"/>
      <c r="D3027" s="113"/>
      <c r="E3027" s="115"/>
      <c r="F3027" s="174"/>
      <c r="G3027" s="114" t="str">
        <f t="shared" si="953"/>
        <v/>
      </c>
      <c r="H3027" s="115"/>
      <c r="I3027" s="115"/>
      <c r="J3027" s="115"/>
      <c r="K3027" s="115"/>
      <c r="L3027" s="133" t="str">
        <f t="shared" si="954"/>
        <v/>
      </c>
      <c r="M3027" s="116" t="str">
        <f>IF(L3027="", "", L3027/Veriler!$X$1)</f>
        <v/>
      </c>
      <c r="N3027" s="116" t="str">
        <f>IF(F3027&lt;&gt;"", "İthal Girdi", IF(Veriler!T3027="", "", IF(Veriler!S3027="H", "%0,5 üzerindedir", IF(Veriler!T3027&gt;0.1, "%10 sınırı aşılmıştır.", "Uygun"))))</f>
        <v>%0,5 üzerindedir</v>
      </c>
      <c r="O3027" s="116" t="str">
        <f t="shared" si="955"/>
        <v xml:space="preserve"> </v>
      </c>
      <c r="P3027" s="117"/>
      <c r="Q3027" s="118"/>
      <c r="R3027" s="119" t="str">
        <f t="shared" si="956"/>
        <v/>
      </c>
      <c r="S3027" s="133">
        <f>IFERROR(IF(M3027&lt;=0.005,IF(F3027="",L3027,0),IF(F3027&lt;&gt;"",0,IF(P3027="",0,IF(P3027="H",0,IF(Q3027&lt;Veriler!$G$2,L3027*Veriler!$G$2,L3027*Q3027)))))," ")</f>
        <v>0</v>
      </c>
      <c r="T3027" s="133">
        <f>IF(Veriler!T3027&lt;=0.1, S3027, IF(AND(Veriler!T3027&gt;0.1, F3027="", P3027="E"), IF(Q3027&gt;Veriler!$G$2, Q3027*S3027, IF(Q3027&lt;Veriler!$G$2, Veriler!$G$2*S3027, Q3027*S3027)), 0))</f>
        <v>0</v>
      </c>
      <c r="U3027" s="133" t="str">
        <f t="shared" si="957"/>
        <v xml:space="preserve"> </v>
      </c>
      <c r="V3027" s="134" t="str">
        <f>IFERROR(IF(O3027="%10 sınırı aşılmıştır.",L3027-T3027,IFERROR(IF(F3027="",IF(S3027=1,0,IF(L3027-S3027=0,"",L3027-S3027)),IF(Veriler!M3027="",L3027,IF(L3027*Veriler!M3027=0,"",L3027*Veriler!M3027))),L3027)),0)</f>
        <v/>
      </c>
      <c r="W3027" s="146"/>
      <c r="X3027" s="146"/>
      <c r="Y3027" s="146"/>
    </row>
    <row r="3028" spans="1:25" s="99" customFormat="1" ht="54.75" customHeight="1" x14ac:dyDescent="0.25">
      <c r="A3028" s="96">
        <f t="shared" si="958"/>
        <v>2233</v>
      </c>
      <c r="B3028" s="175"/>
      <c r="C3028" s="176"/>
      <c r="D3028" s="113"/>
      <c r="E3028" s="115"/>
      <c r="F3028" s="174"/>
      <c r="G3028" s="114" t="str">
        <f t="shared" si="953"/>
        <v/>
      </c>
      <c r="H3028" s="115"/>
      <c r="I3028" s="115"/>
      <c r="J3028" s="115"/>
      <c r="K3028" s="115"/>
      <c r="L3028" s="133" t="str">
        <f t="shared" si="954"/>
        <v/>
      </c>
      <c r="M3028" s="116" t="str">
        <f>IF(L3028="", "", L3028/Veriler!$X$1)</f>
        <v/>
      </c>
      <c r="N3028" s="116" t="str">
        <f>IF(F3028&lt;&gt;"", "İthal Girdi", IF(Veriler!T3028="", "", IF(Veriler!S3028="H", "%0,5 üzerindedir", IF(Veriler!T3028&gt;0.1, "%10 sınırı aşılmıştır.", "Uygun"))))</f>
        <v>%0,5 üzerindedir</v>
      </c>
      <c r="O3028" s="116" t="str">
        <f t="shared" si="955"/>
        <v xml:space="preserve"> </v>
      </c>
      <c r="P3028" s="117"/>
      <c r="Q3028" s="118"/>
      <c r="R3028" s="119" t="str">
        <f t="shared" si="956"/>
        <v/>
      </c>
      <c r="S3028" s="133">
        <f>IFERROR(IF(M3028&lt;=0.005,IF(F3028="",L3028,0),IF(F3028&lt;&gt;"",0,IF(P3028="",0,IF(P3028="H",0,IF(Q3028&lt;Veriler!$G$2,L3028*Veriler!$G$2,L3028*Q3028)))))," ")</f>
        <v>0</v>
      </c>
      <c r="T3028" s="133">
        <f>IF(Veriler!T3028&lt;=0.1, S3028, IF(AND(Veriler!T3028&gt;0.1, F3028="", P3028="E"), IF(Q3028&gt;Veriler!$G$2, Q3028*S3028, IF(Q3028&lt;Veriler!$G$2, Veriler!$G$2*S3028, Q3028*S3028)), 0))</f>
        <v>0</v>
      </c>
      <c r="U3028" s="133" t="str">
        <f t="shared" si="957"/>
        <v xml:space="preserve"> </v>
      </c>
      <c r="V3028" s="134" t="str">
        <f>IFERROR(IF(O3028="%10 sınırı aşılmıştır.",L3028-T3028,IFERROR(IF(F3028="",IF(S3028=1,0,IF(L3028-S3028=0,"",L3028-S3028)),IF(Veriler!M3028="",L3028,IF(L3028*Veriler!M3028=0,"",L3028*Veriler!M3028))),L3028)),0)</f>
        <v/>
      </c>
      <c r="W3028" s="146"/>
      <c r="X3028" s="146"/>
      <c r="Y3028" s="146"/>
    </row>
    <row r="3029" spans="1:25" s="99" customFormat="1" ht="54.75" customHeight="1" x14ac:dyDescent="0.25">
      <c r="A3029" s="96">
        <f t="shared" si="958"/>
        <v>2234</v>
      </c>
      <c r="B3029" s="175"/>
      <c r="C3029" s="176"/>
      <c r="D3029" s="113"/>
      <c r="E3029" s="115"/>
      <c r="F3029" s="174"/>
      <c r="G3029" s="114" t="str">
        <f t="shared" si="953"/>
        <v/>
      </c>
      <c r="H3029" s="115"/>
      <c r="I3029" s="115"/>
      <c r="J3029" s="115"/>
      <c r="K3029" s="115"/>
      <c r="L3029" s="133" t="str">
        <f t="shared" si="954"/>
        <v/>
      </c>
      <c r="M3029" s="116" t="str">
        <f>IF(L3029="", "", L3029/Veriler!$X$1)</f>
        <v/>
      </c>
      <c r="N3029" s="116" t="str">
        <f>IF(F3029&lt;&gt;"", "İthal Girdi", IF(Veriler!T3029="", "", IF(Veriler!S3029="H", "%0,5 üzerindedir", IF(Veriler!T3029&gt;0.1, "%10 sınırı aşılmıştır.", "Uygun"))))</f>
        <v>%0,5 üzerindedir</v>
      </c>
      <c r="O3029" s="116" t="str">
        <f t="shared" si="955"/>
        <v xml:space="preserve"> </v>
      </c>
      <c r="P3029" s="117"/>
      <c r="Q3029" s="118"/>
      <c r="R3029" s="119" t="str">
        <f t="shared" si="956"/>
        <v/>
      </c>
      <c r="S3029" s="133">
        <f>IFERROR(IF(M3029&lt;=0.005,IF(F3029="",L3029,0),IF(F3029&lt;&gt;"",0,IF(P3029="",0,IF(P3029="H",0,IF(Q3029&lt;Veriler!$G$2,L3029*Veriler!$G$2,L3029*Q3029)))))," ")</f>
        <v>0</v>
      </c>
      <c r="T3029" s="133">
        <f>IF(Veriler!T3029&lt;=0.1, S3029, IF(AND(Veriler!T3029&gt;0.1, F3029="", P3029="E"), IF(Q3029&gt;Veriler!$G$2, Q3029*S3029, IF(Q3029&lt;Veriler!$G$2, Veriler!$G$2*S3029, Q3029*S3029)), 0))</f>
        <v>0</v>
      </c>
      <c r="U3029" s="133" t="str">
        <f t="shared" si="957"/>
        <v xml:space="preserve"> </v>
      </c>
      <c r="V3029" s="134" t="str">
        <f>IFERROR(IF(O3029="%10 sınırı aşılmıştır.",L3029-T3029,IFERROR(IF(F3029="",IF(S3029=1,0,IF(L3029-S3029=0,"",L3029-S3029)),IF(Veriler!M3029="",L3029,IF(L3029*Veriler!M3029=0,"",L3029*Veriler!M3029))),L3029)),0)</f>
        <v/>
      </c>
      <c r="W3029" s="146"/>
      <c r="X3029" s="146"/>
      <c r="Y3029" s="146"/>
    </row>
    <row r="3030" spans="1:25" s="99" customFormat="1" ht="54.75" customHeight="1" x14ac:dyDescent="0.25">
      <c r="A3030" s="96">
        <f t="shared" si="958"/>
        <v>2235</v>
      </c>
      <c r="B3030" s="175"/>
      <c r="C3030" s="176"/>
      <c r="D3030" s="113"/>
      <c r="E3030" s="115"/>
      <c r="F3030" s="174"/>
      <c r="G3030" s="114" t="str">
        <f t="shared" si="953"/>
        <v/>
      </c>
      <c r="H3030" s="115"/>
      <c r="I3030" s="115"/>
      <c r="J3030" s="115"/>
      <c r="K3030" s="115"/>
      <c r="L3030" s="133" t="str">
        <f t="shared" si="954"/>
        <v/>
      </c>
      <c r="M3030" s="116" t="str">
        <f>IF(L3030="", "", L3030/Veriler!$X$1)</f>
        <v/>
      </c>
      <c r="N3030" s="116" t="str">
        <f>IF(F3030&lt;&gt;"", "İthal Girdi", IF(Veriler!T3030="", "", IF(Veriler!S3030="H", "%0,5 üzerindedir", IF(Veriler!T3030&gt;0.1, "%10 sınırı aşılmıştır.", "Uygun"))))</f>
        <v>%0,5 üzerindedir</v>
      </c>
      <c r="O3030" s="116" t="str">
        <f t="shared" si="955"/>
        <v xml:space="preserve"> </v>
      </c>
      <c r="P3030" s="117"/>
      <c r="Q3030" s="118"/>
      <c r="R3030" s="119" t="str">
        <f t="shared" si="956"/>
        <v/>
      </c>
      <c r="S3030" s="133">
        <f>IFERROR(IF(M3030&lt;=0.005,IF(F3030="",L3030,0),IF(F3030&lt;&gt;"",0,IF(P3030="",0,IF(P3030="H",0,IF(Q3030&lt;Veriler!$G$2,L3030*Veriler!$G$2,L3030*Q3030)))))," ")</f>
        <v>0</v>
      </c>
      <c r="T3030" s="133">
        <f>IF(Veriler!T3030&lt;=0.1, S3030, IF(AND(Veriler!T3030&gt;0.1, F3030="", P3030="E"), IF(Q3030&gt;Veriler!$G$2, Q3030*S3030, IF(Q3030&lt;Veriler!$G$2, Veriler!$G$2*S3030, Q3030*S3030)), 0))</f>
        <v>0</v>
      </c>
      <c r="U3030" s="133" t="str">
        <f t="shared" si="957"/>
        <v xml:space="preserve"> </v>
      </c>
      <c r="V3030" s="134" t="str">
        <f>IFERROR(IF(O3030="%10 sınırı aşılmıştır.",L3030-T3030,IFERROR(IF(F3030="",IF(S3030=1,0,IF(L3030-S3030=0,"",L3030-S3030)),IF(Veriler!M3030="",L3030,IF(L3030*Veriler!M3030=0,"",L3030*Veriler!M3030))),L3030)),0)</f>
        <v/>
      </c>
      <c r="W3030" s="146"/>
      <c r="X3030" s="146"/>
      <c r="Y3030" s="146"/>
    </row>
    <row r="3031" spans="1:25" s="99" customFormat="1" ht="54.75" customHeight="1" x14ac:dyDescent="0.25">
      <c r="A3031" s="96">
        <f t="shared" si="958"/>
        <v>2236</v>
      </c>
      <c r="B3031" s="175"/>
      <c r="C3031" s="176"/>
      <c r="D3031" s="113"/>
      <c r="E3031" s="115"/>
      <c r="F3031" s="174"/>
      <c r="G3031" s="114" t="str">
        <f t="shared" si="953"/>
        <v/>
      </c>
      <c r="H3031" s="115"/>
      <c r="I3031" s="115"/>
      <c r="J3031" s="115"/>
      <c r="K3031" s="115"/>
      <c r="L3031" s="133" t="str">
        <f t="shared" si="954"/>
        <v/>
      </c>
      <c r="M3031" s="116" t="str">
        <f>IF(L3031="", "", L3031/Veriler!$X$1)</f>
        <v/>
      </c>
      <c r="N3031" s="116" t="str">
        <f>IF(F3031&lt;&gt;"", "İthal Girdi", IF(Veriler!T3031="", "", IF(Veriler!S3031="H", "%0,5 üzerindedir", IF(Veriler!T3031&gt;0.1, "%10 sınırı aşılmıştır.", "Uygun"))))</f>
        <v>%0,5 üzerindedir</v>
      </c>
      <c r="O3031" s="116" t="str">
        <f t="shared" si="955"/>
        <v xml:space="preserve"> </v>
      </c>
      <c r="P3031" s="117"/>
      <c r="Q3031" s="118"/>
      <c r="R3031" s="119" t="str">
        <f t="shared" si="956"/>
        <v/>
      </c>
      <c r="S3031" s="133">
        <f>IFERROR(IF(M3031&lt;=0.005,IF(F3031="",L3031,0),IF(F3031&lt;&gt;"",0,IF(P3031="",0,IF(P3031="H",0,IF(Q3031&lt;Veriler!$G$2,L3031*Veriler!$G$2,L3031*Q3031)))))," ")</f>
        <v>0</v>
      </c>
      <c r="T3031" s="133">
        <f>IF(Veriler!T3031&lt;=0.1, S3031, IF(AND(Veriler!T3031&gt;0.1, F3031="", P3031="E"), IF(Q3031&gt;Veriler!$G$2, Q3031*S3031, IF(Q3031&lt;Veriler!$G$2, Veriler!$G$2*S3031, Q3031*S3031)), 0))</f>
        <v>0</v>
      </c>
      <c r="U3031" s="133" t="str">
        <f t="shared" si="957"/>
        <v xml:space="preserve"> </v>
      </c>
      <c r="V3031" s="134" t="str">
        <f>IFERROR(IF(O3031="%10 sınırı aşılmıştır.",L3031-T3031,IFERROR(IF(F3031="",IF(S3031=1,0,IF(L3031-S3031=0,"",L3031-S3031)),IF(Veriler!M3031="",L3031,IF(L3031*Veriler!M3031=0,"",L3031*Veriler!M3031))),L3031)),0)</f>
        <v/>
      </c>
      <c r="W3031" s="146"/>
      <c r="X3031" s="146"/>
      <c r="Y3031" s="146"/>
    </row>
    <row r="3032" spans="1:25" s="99" customFormat="1" ht="54.75" customHeight="1" x14ac:dyDescent="0.25">
      <c r="A3032" s="96">
        <f t="shared" si="958"/>
        <v>2237</v>
      </c>
      <c r="B3032" s="175"/>
      <c r="C3032" s="176"/>
      <c r="D3032" s="113"/>
      <c r="E3032" s="115"/>
      <c r="F3032" s="174"/>
      <c r="G3032" s="114" t="str">
        <f t="shared" si="953"/>
        <v/>
      </c>
      <c r="H3032" s="115"/>
      <c r="I3032" s="115"/>
      <c r="J3032" s="115"/>
      <c r="K3032" s="115"/>
      <c r="L3032" s="133" t="str">
        <f t="shared" si="954"/>
        <v/>
      </c>
      <c r="M3032" s="116" t="str">
        <f>IF(L3032="", "", L3032/Veriler!$X$1)</f>
        <v/>
      </c>
      <c r="N3032" s="116" t="str">
        <f>IF(F3032&lt;&gt;"", "İthal Girdi", IF(Veriler!T3032="", "", IF(Veriler!S3032="H", "%0,5 üzerindedir", IF(Veriler!T3032&gt;0.1, "%10 sınırı aşılmıştır.", "Uygun"))))</f>
        <v>%0,5 üzerindedir</v>
      </c>
      <c r="O3032" s="116" t="str">
        <f t="shared" si="955"/>
        <v xml:space="preserve"> </v>
      </c>
      <c r="P3032" s="117"/>
      <c r="Q3032" s="118"/>
      <c r="R3032" s="119" t="str">
        <f t="shared" si="956"/>
        <v/>
      </c>
      <c r="S3032" s="133">
        <f>IFERROR(IF(M3032&lt;=0.005,IF(F3032="",L3032,0),IF(F3032&lt;&gt;"",0,IF(P3032="",0,IF(P3032="H",0,IF(Q3032&lt;Veriler!$G$2,L3032*Veriler!$G$2,L3032*Q3032)))))," ")</f>
        <v>0</v>
      </c>
      <c r="T3032" s="133">
        <f>IF(Veriler!T3032&lt;=0.1, S3032, IF(AND(Veriler!T3032&gt;0.1, F3032="", P3032="E"), IF(Q3032&gt;Veriler!$G$2, Q3032*S3032, IF(Q3032&lt;Veriler!$G$2, Veriler!$G$2*S3032, Q3032*S3032)), 0))</f>
        <v>0</v>
      </c>
      <c r="U3032" s="133" t="str">
        <f t="shared" si="957"/>
        <v xml:space="preserve"> </v>
      </c>
      <c r="V3032" s="134" t="str">
        <f>IFERROR(IF(O3032="%10 sınırı aşılmıştır.",L3032-T3032,IFERROR(IF(F3032="",IF(S3032=1,0,IF(L3032-S3032=0,"",L3032-S3032)),IF(Veriler!M3032="",L3032,IF(L3032*Veriler!M3032=0,"",L3032*Veriler!M3032))),L3032)),0)</f>
        <v/>
      </c>
      <c r="W3032" s="146"/>
      <c r="X3032" s="146"/>
      <c r="Y3032" s="146"/>
    </row>
    <row r="3033" spans="1:25" s="99" customFormat="1" ht="54.75" customHeight="1" x14ac:dyDescent="0.25">
      <c r="A3033" s="96">
        <f t="shared" si="958"/>
        <v>2238</v>
      </c>
      <c r="B3033" s="175"/>
      <c r="C3033" s="176"/>
      <c r="D3033" s="113"/>
      <c r="E3033" s="115"/>
      <c r="F3033" s="174"/>
      <c r="G3033" s="114" t="str">
        <f t="shared" si="953"/>
        <v/>
      </c>
      <c r="H3033" s="115"/>
      <c r="I3033" s="115"/>
      <c r="J3033" s="115"/>
      <c r="K3033" s="115"/>
      <c r="L3033" s="133" t="str">
        <f t="shared" si="954"/>
        <v/>
      </c>
      <c r="M3033" s="116" t="str">
        <f>IF(L3033="", "", L3033/Veriler!$X$1)</f>
        <v/>
      </c>
      <c r="N3033" s="116" t="str">
        <f>IF(F3033&lt;&gt;"", "İthal Girdi", IF(Veriler!T3033="", "", IF(Veriler!S3033="H", "%0,5 üzerindedir", IF(Veriler!T3033&gt;0.1, "%10 sınırı aşılmıştır.", "Uygun"))))</f>
        <v>%0,5 üzerindedir</v>
      </c>
      <c r="O3033" s="116" t="str">
        <f t="shared" si="955"/>
        <v xml:space="preserve"> </v>
      </c>
      <c r="P3033" s="117"/>
      <c r="Q3033" s="118"/>
      <c r="R3033" s="119" t="str">
        <f t="shared" si="956"/>
        <v/>
      </c>
      <c r="S3033" s="133">
        <f>IFERROR(IF(M3033&lt;=0.005,IF(F3033="",L3033,0),IF(F3033&lt;&gt;"",0,IF(P3033="",0,IF(P3033="H",0,IF(Q3033&lt;Veriler!$G$2,L3033*Veriler!$G$2,L3033*Q3033)))))," ")</f>
        <v>0</v>
      </c>
      <c r="T3033" s="133">
        <f>IF(Veriler!T3033&lt;=0.1, S3033, IF(AND(Veriler!T3033&gt;0.1, F3033="", P3033="E"), IF(Q3033&gt;Veriler!$G$2, Q3033*S3033, IF(Q3033&lt;Veriler!$G$2, Veriler!$G$2*S3033, Q3033*S3033)), 0))</f>
        <v>0</v>
      </c>
      <c r="U3033" s="133" t="str">
        <f t="shared" si="957"/>
        <v xml:space="preserve"> </v>
      </c>
      <c r="V3033" s="134" t="str">
        <f>IFERROR(IF(O3033="%10 sınırı aşılmıştır.",L3033-T3033,IFERROR(IF(F3033="",IF(S3033=1,0,IF(L3033-S3033=0,"",L3033-S3033)),IF(Veriler!M3033="",L3033,IF(L3033*Veriler!M3033=0,"",L3033*Veriler!M3033))),L3033)),0)</f>
        <v/>
      </c>
      <c r="W3033" s="146"/>
      <c r="X3033" s="146"/>
      <c r="Y3033" s="146"/>
    </row>
    <row r="3034" spans="1:25" s="99" customFormat="1" ht="54.75" customHeight="1" x14ac:dyDescent="0.25">
      <c r="A3034" s="96">
        <f t="shared" si="958"/>
        <v>2239</v>
      </c>
      <c r="B3034" s="175"/>
      <c r="C3034" s="176"/>
      <c r="D3034" s="113"/>
      <c r="E3034" s="115"/>
      <c r="F3034" s="174"/>
      <c r="G3034" s="114" t="str">
        <f t="shared" si="953"/>
        <v/>
      </c>
      <c r="H3034" s="115"/>
      <c r="I3034" s="115"/>
      <c r="J3034" s="115"/>
      <c r="K3034" s="115"/>
      <c r="L3034" s="133" t="str">
        <f t="shared" si="954"/>
        <v/>
      </c>
      <c r="M3034" s="116" t="str">
        <f>IF(L3034="", "", L3034/Veriler!$X$1)</f>
        <v/>
      </c>
      <c r="N3034" s="116" t="str">
        <f>IF(F3034&lt;&gt;"", "İthal Girdi", IF(Veriler!T3034="", "", IF(Veriler!S3034="H", "%0,5 üzerindedir", IF(Veriler!T3034&gt;0.1, "%10 sınırı aşılmıştır.", "Uygun"))))</f>
        <v>%0,5 üzerindedir</v>
      </c>
      <c r="O3034" s="116" t="str">
        <f t="shared" si="955"/>
        <v xml:space="preserve"> </v>
      </c>
      <c r="P3034" s="117"/>
      <c r="Q3034" s="118"/>
      <c r="R3034" s="119" t="str">
        <f t="shared" si="956"/>
        <v/>
      </c>
      <c r="S3034" s="133">
        <f>IFERROR(IF(M3034&lt;=0.005,IF(F3034="",L3034,0),IF(F3034&lt;&gt;"",0,IF(P3034="",0,IF(P3034="H",0,IF(Q3034&lt;Veriler!$G$2,L3034*Veriler!$G$2,L3034*Q3034)))))," ")</f>
        <v>0</v>
      </c>
      <c r="T3034" s="133">
        <f>IF(Veriler!T3034&lt;=0.1, S3034, IF(AND(Veriler!T3034&gt;0.1, F3034="", P3034="E"), IF(Q3034&gt;Veriler!$G$2, Q3034*S3034, IF(Q3034&lt;Veriler!$G$2, Veriler!$G$2*S3034, Q3034*S3034)), 0))</f>
        <v>0</v>
      </c>
      <c r="U3034" s="133" t="str">
        <f t="shared" si="957"/>
        <v xml:space="preserve"> </v>
      </c>
      <c r="V3034" s="134" t="str">
        <f>IFERROR(IF(O3034="%10 sınırı aşılmıştır.",L3034-T3034,IFERROR(IF(F3034="",IF(S3034=1,0,IF(L3034-S3034=0,"",L3034-S3034)),IF(Veriler!M3034="",L3034,IF(L3034*Veriler!M3034=0,"",L3034*Veriler!M3034))),L3034)),0)</f>
        <v/>
      </c>
      <c r="W3034" s="146"/>
      <c r="X3034" s="146"/>
      <c r="Y3034" s="146"/>
    </row>
    <row r="3035" spans="1:25" s="99" customFormat="1" ht="54.75" customHeight="1" x14ac:dyDescent="0.25">
      <c r="A3035" s="96">
        <f t="shared" si="958"/>
        <v>2240</v>
      </c>
      <c r="B3035" s="175"/>
      <c r="C3035" s="176"/>
      <c r="D3035" s="113"/>
      <c r="E3035" s="115"/>
      <c r="F3035" s="174"/>
      <c r="G3035" s="114" t="str">
        <f t="shared" si="953"/>
        <v/>
      </c>
      <c r="H3035" s="115"/>
      <c r="I3035" s="115"/>
      <c r="J3035" s="115"/>
      <c r="K3035" s="115"/>
      <c r="L3035" s="133" t="str">
        <f t="shared" si="954"/>
        <v/>
      </c>
      <c r="M3035" s="116" t="str">
        <f>IF(L3035="", "", L3035/Veriler!$X$1)</f>
        <v/>
      </c>
      <c r="N3035" s="116" t="str">
        <f>IF(F3035&lt;&gt;"", "İthal Girdi", IF(Veriler!T3035="", "", IF(Veriler!S3035="H", "%0,5 üzerindedir", IF(Veriler!T3035&gt;0.1, "%10 sınırı aşılmıştır.", "Uygun"))))</f>
        <v>%0,5 üzerindedir</v>
      </c>
      <c r="O3035" s="116" t="str">
        <f t="shared" si="955"/>
        <v xml:space="preserve"> </v>
      </c>
      <c r="P3035" s="117"/>
      <c r="Q3035" s="118"/>
      <c r="R3035" s="119" t="str">
        <f t="shared" si="956"/>
        <v/>
      </c>
      <c r="S3035" s="133">
        <f>IFERROR(IF(M3035&lt;=0.005,IF(F3035="",L3035,0),IF(F3035&lt;&gt;"",0,IF(P3035="",0,IF(P3035="H",0,IF(Q3035&lt;Veriler!$G$2,L3035*Veriler!$G$2,L3035*Q3035)))))," ")</f>
        <v>0</v>
      </c>
      <c r="T3035" s="133">
        <f>IF(Veriler!T3035&lt;=0.1, S3035, IF(AND(Veriler!T3035&gt;0.1, F3035="", P3035="E"), IF(Q3035&gt;Veriler!$G$2, Q3035*S3035, IF(Q3035&lt;Veriler!$G$2, Veriler!$G$2*S3035, Q3035*S3035)), 0))</f>
        <v>0</v>
      </c>
      <c r="U3035" s="133" t="str">
        <f t="shared" si="957"/>
        <v xml:space="preserve"> </v>
      </c>
      <c r="V3035" s="134" t="str">
        <f>IFERROR(IF(O3035="%10 sınırı aşılmıştır.",L3035-T3035,IFERROR(IF(F3035="",IF(S3035=1,0,IF(L3035-S3035=0,"",L3035-S3035)),IF(Veriler!M3035="",L3035,IF(L3035*Veriler!M3035=0,"",L3035*Veriler!M3035))),L3035)),0)</f>
        <v/>
      </c>
      <c r="W3035" s="146"/>
      <c r="X3035" s="146"/>
      <c r="Y3035" s="146"/>
    </row>
    <row r="3036" spans="1:25" s="99" customFormat="1" ht="24" customHeight="1" x14ac:dyDescent="0.25">
      <c r="A3036" s="103"/>
      <c r="B3036" s="104"/>
      <c r="C3036" s="104"/>
      <c r="D3036" s="104"/>
      <c r="E3036" s="103"/>
      <c r="F3036" s="135"/>
      <c r="G3036" s="157"/>
      <c r="H3036" s="103"/>
      <c r="I3036" s="103"/>
      <c r="J3036" s="103"/>
      <c r="K3036" s="103"/>
      <c r="L3036" s="136">
        <f>SUM(L3007:L3020,L3022:L3035)</f>
        <v>0</v>
      </c>
      <c r="M3036" s="158"/>
      <c r="N3036" s="158"/>
      <c r="O3036" s="158"/>
      <c r="P3036" s="105"/>
      <c r="Q3036" s="106"/>
      <c r="R3036" s="159"/>
      <c r="S3036" s="160"/>
      <c r="T3036" s="160"/>
      <c r="U3036" s="160"/>
      <c r="V3036" s="160"/>
      <c r="W3036" s="146"/>
      <c r="X3036" s="146"/>
      <c r="Y3036" s="146"/>
    </row>
    <row r="3037" spans="1:25" s="99" customFormat="1" ht="31.5" customHeight="1" x14ac:dyDescent="0.25">
      <c r="A3037" s="103"/>
      <c r="B3037" s="104"/>
      <c r="C3037" s="104"/>
      <c r="D3037" s="104"/>
      <c r="E3037" s="103"/>
      <c r="F3037" s="135"/>
      <c r="G3037" s="157"/>
      <c r="H3037" s="103"/>
      <c r="I3037" s="103"/>
      <c r="J3037" s="103"/>
      <c r="K3037" s="103"/>
      <c r="L3037" s="161"/>
      <c r="M3037" s="158"/>
      <c r="N3037" s="158"/>
      <c r="O3037" s="158"/>
      <c r="P3037" s="105"/>
      <c r="Q3037" s="106"/>
      <c r="R3037" s="159"/>
      <c r="S3037" s="162" t="s">
        <v>57</v>
      </c>
      <c r="T3037" s="162" t="s">
        <v>57</v>
      </c>
      <c r="U3037" s="162" t="s">
        <v>57</v>
      </c>
      <c r="V3037" s="163" t="s">
        <v>58</v>
      </c>
      <c r="W3037" s="146"/>
      <c r="X3037" s="146"/>
      <c r="Y3037" s="146"/>
    </row>
    <row r="3038" spans="1:25" s="99" customFormat="1" ht="58.5" customHeight="1" x14ac:dyDescent="0.25">
      <c r="A3038" s="185" t="s">
        <v>59</v>
      </c>
      <c r="B3038" s="180"/>
      <c r="C3038" s="180"/>
      <c r="D3038" s="180"/>
      <c r="E3038" s="180"/>
      <c r="F3038" s="180"/>
      <c r="G3038" s="180"/>
      <c r="H3038" s="180"/>
      <c r="I3038" s="180"/>
      <c r="J3038" s="180"/>
      <c r="K3038" s="180"/>
      <c r="L3038" s="180"/>
      <c r="M3038" s="180"/>
      <c r="N3038" s="180"/>
      <c r="O3038" s="180"/>
      <c r="P3038" s="180"/>
      <c r="Q3038" s="180"/>
      <c r="R3038" s="176"/>
      <c r="S3038" s="137">
        <f>SUM(S3000,S3007:S3020,S3022:S3035)</f>
        <v>0</v>
      </c>
      <c r="T3038" s="137" t="str">
        <f>IF(SUM(T3007:T3020,T3022:T3035)=0," ",SUM(T3007:T3020,T3022:T3035))</f>
        <v xml:space="preserve"> </v>
      </c>
      <c r="U3038" s="137" t="str">
        <f>IF(SUM(U3007:U3020,U3022:U3035)=0," ",SUM(U3007:U3020,U3022:U3035))</f>
        <v xml:space="preserve"> </v>
      </c>
      <c r="V3038" s="137" t="str">
        <f>IF(SUM(V3007:V3020,V3022:V3035)=0," ",SUM(V3007:V3020,V3022:V3035))</f>
        <v xml:space="preserve"> </v>
      </c>
      <c r="W3038" s="146"/>
      <c r="X3038" s="164">
        <f>SUM(U3007:U3020,U3022:U3035)</f>
        <v>0</v>
      </c>
      <c r="Y3038" s="164">
        <f>SUM(V3007:V3020,V3022:V3035)</f>
        <v>0</v>
      </c>
    </row>
    <row r="3039" spans="1:25" x14ac:dyDescent="0.3">
      <c r="A3039" s="34"/>
      <c r="G3039" s="146"/>
      <c r="L3039" s="146"/>
      <c r="M3039" s="146"/>
      <c r="N3039" s="146"/>
      <c r="O3039" s="146"/>
      <c r="R3039" s="146"/>
      <c r="S3039" s="146"/>
      <c r="T3039" s="146"/>
      <c r="U3039" s="146"/>
      <c r="V3039" s="146"/>
      <c r="W3039" s="146"/>
      <c r="X3039" s="146"/>
      <c r="Y3039" s="146"/>
    </row>
    <row r="3040" spans="1:25" x14ac:dyDescent="0.3">
      <c r="A3040" s="186" t="s">
        <v>60</v>
      </c>
      <c r="B3040" s="187"/>
      <c r="C3040" s="187"/>
      <c r="D3040" s="187"/>
      <c r="E3040" s="187"/>
      <c r="F3040" s="187"/>
      <c r="G3040" s="187"/>
      <c r="H3040" s="187"/>
      <c r="I3040" s="187"/>
      <c r="J3040" s="187"/>
      <c r="K3040" s="187"/>
      <c r="L3040" s="187"/>
      <c r="M3040" s="187"/>
      <c r="N3040" s="187"/>
      <c r="O3040" s="187"/>
      <c r="P3040" s="187"/>
      <c r="Q3040" s="187"/>
      <c r="R3040" s="187"/>
      <c r="S3040" s="187"/>
      <c r="T3040" s="187"/>
      <c r="U3040" s="187"/>
      <c r="V3040" s="187"/>
      <c r="W3040" s="146"/>
      <c r="X3040" s="146"/>
      <c r="Y3040" s="146"/>
    </row>
    <row r="3041" spans="1:25" s="99" customFormat="1" ht="41.25" customHeight="1" x14ac:dyDescent="0.25">
      <c r="A3041" s="189" t="s">
        <v>38</v>
      </c>
      <c r="B3041" s="180"/>
      <c r="C3041" s="180"/>
      <c r="D3041" s="180"/>
      <c r="E3041" s="180"/>
      <c r="F3041" s="180"/>
      <c r="G3041" s="180"/>
      <c r="H3041" s="180"/>
      <c r="I3041" s="180"/>
      <c r="J3041" s="180"/>
      <c r="K3041" s="180"/>
      <c r="L3041" s="180"/>
      <c r="M3041" s="180"/>
      <c r="N3041" s="180"/>
      <c r="O3041" s="180"/>
      <c r="P3041" s="180"/>
      <c r="Q3041" s="180"/>
      <c r="R3041" s="180"/>
      <c r="S3041" s="180"/>
      <c r="T3041" s="180"/>
      <c r="U3041" s="180"/>
      <c r="V3041" s="176"/>
      <c r="W3041" s="146"/>
      <c r="X3041" s="146"/>
      <c r="Y3041" s="146"/>
    </row>
    <row r="3042" spans="1:25" s="100" customFormat="1" ht="35.25" customHeight="1" x14ac:dyDescent="0.25">
      <c r="A3042" s="179" t="s">
        <v>39</v>
      </c>
      <c r="B3042" s="180"/>
      <c r="C3042" s="180"/>
      <c r="D3042" s="180"/>
      <c r="E3042" s="180"/>
      <c r="F3042" s="180"/>
      <c r="G3042" s="180"/>
      <c r="H3042" s="180"/>
      <c r="I3042" s="180"/>
      <c r="J3042" s="180"/>
      <c r="K3042" s="180"/>
      <c r="L3042" s="180"/>
      <c r="M3042" s="180"/>
      <c r="N3042" s="180"/>
      <c r="O3042" s="180"/>
      <c r="P3042" s="180"/>
      <c r="Q3042" s="180"/>
      <c r="R3042" s="176"/>
      <c r="S3042" s="147"/>
      <c r="T3042" s="148"/>
      <c r="U3042" s="149" t="s">
        <v>40</v>
      </c>
      <c r="V3042" s="150">
        <f>V3004+1</f>
        <v>81</v>
      </c>
      <c r="W3042" s="146"/>
      <c r="X3042" s="146"/>
      <c r="Y3042" s="146"/>
    </row>
    <row r="3043" spans="1:25" s="99" customFormat="1" ht="81" customHeight="1" x14ac:dyDescent="0.25">
      <c r="A3043" s="110" t="s">
        <v>3</v>
      </c>
      <c r="B3043" s="188" t="s">
        <v>41</v>
      </c>
      <c r="C3043" s="176"/>
      <c r="D3043" s="111" t="s">
        <v>42</v>
      </c>
      <c r="E3043" s="110" t="s">
        <v>324</v>
      </c>
      <c r="F3043" s="111" t="s">
        <v>325</v>
      </c>
      <c r="G3043" s="151" t="s">
        <v>43</v>
      </c>
      <c r="H3043" s="110" t="s">
        <v>44</v>
      </c>
      <c r="I3043" s="110" t="s">
        <v>8</v>
      </c>
      <c r="J3043" s="110" t="s">
        <v>45</v>
      </c>
      <c r="K3043" s="110" t="s">
        <v>46</v>
      </c>
      <c r="L3043" s="152" t="s">
        <v>47</v>
      </c>
      <c r="M3043" s="153" t="s">
        <v>48</v>
      </c>
      <c r="N3043" s="154" t="s">
        <v>49</v>
      </c>
      <c r="O3043" s="154" t="s">
        <v>49</v>
      </c>
      <c r="P3043" s="112" t="s">
        <v>50</v>
      </c>
      <c r="Q3043" s="110" t="s">
        <v>51</v>
      </c>
      <c r="R3043" s="155" t="s">
        <v>52</v>
      </c>
      <c r="S3043" s="156" t="s">
        <v>53</v>
      </c>
      <c r="T3043" s="156" t="s">
        <v>54</v>
      </c>
      <c r="U3043" s="152" t="s">
        <v>54</v>
      </c>
      <c r="V3043" s="152" t="s">
        <v>55</v>
      </c>
      <c r="W3043" s="146"/>
      <c r="X3043" s="146"/>
      <c r="Y3043" s="146"/>
    </row>
    <row r="3044" spans="1:25" s="99" customFormat="1" ht="45" customHeight="1" x14ac:dyDescent="0.25">
      <c r="A3044" s="101"/>
      <c r="B3044" s="177" t="s">
        <v>56</v>
      </c>
      <c r="C3044" s="178"/>
      <c r="D3044" s="102"/>
      <c r="E3044" s="170"/>
      <c r="F3044" s="102"/>
      <c r="G3044" s="95"/>
      <c r="H3044" s="102"/>
      <c r="I3044" s="102"/>
      <c r="J3044" s="102"/>
      <c r="K3044" s="102"/>
      <c r="L3044" s="95"/>
      <c r="M3044" s="95"/>
      <c r="N3044" s="95"/>
      <c r="O3044" s="95"/>
      <c r="P3044" s="102"/>
      <c r="Q3044" s="102"/>
      <c r="R3044" s="190"/>
      <c r="S3044" s="184"/>
      <c r="T3044" s="95"/>
      <c r="U3044" s="95"/>
      <c r="V3044" s="95"/>
      <c r="W3044" s="146"/>
      <c r="X3044" s="146"/>
      <c r="Y3044" s="146"/>
    </row>
    <row r="3045" spans="1:25" s="99" customFormat="1" ht="54.75" customHeight="1" x14ac:dyDescent="0.25">
      <c r="A3045" s="96">
        <f>A3035+1</f>
        <v>2241</v>
      </c>
      <c r="B3045" s="181"/>
      <c r="C3045" s="182"/>
      <c r="D3045" s="113"/>
      <c r="E3045" s="115"/>
      <c r="F3045" s="174"/>
      <c r="G3045" s="114" t="str">
        <f t="shared" ref="G3045:G3058" si="959">IF(AND(F3045&lt;&gt;"",V3045&lt;&gt;"",L3045&lt;&gt;0),V3045/L3045,"")</f>
        <v/>
      </c>
      <c r="H3045" s="115"/>
      <c r="I3045" s="115"/>
      <c r="J3045" s="115"/>
      <c r="K3045" s="115"/>
      <c r="L3045" s="133" t="str">
        <f t="shared" ref="L3045:L3058" si="960">IF(AND(H3045&lt;&gt;0, J3045&lt;&gt;0, K3045&lt;&gt;0), H3045*J3045*K3045, "")</f>
        <v/>
      </c>
      <c r="M3045" s="116" t="str">
        <f>IF(L3045="", "", L3045/Veriler!$X$1)</f>
        <v/>
      </c>
      <c r="N3045" s="116" t="str">
        <f>IF(F3045&lt;&gt;"", "İthal Girdi", IF(Veriler!T3045="", "", IF(Veriler!S3045="H", "%0,5 üzerindedir", IF(Veriler!T3045&gt;0.1, "%10 sınırı aşılmıştır.", "Uygun"))))</f>
        <v>%0,5 üzerindedir</v>
      </c>
      <c r="O3045" s="116" t="str">
        <f t="shared" ref="O3045:O3058" si="961">IF(M3045=""," ",N3045)</f>
        <v xml:space="preserve"> </v>
      </c>
      <c r="P3045" s="117"/>
      <c r="Q3045" s="118"/>
      <c r="R3045" s="119" t="str">
        <f t="shared" ref="R3045:R3058" si="962">IFERROR(IF(AND(T3045&lt;&gt;"",L3045&lt;&gt;"",L3045&lt;&gt;0,T3045&lt;&gt;0),T3045/L3045,"")," ")</f>
        <v/>
      </c>
      <c r="S3045" s="133">
        <f>IFERROR(IF(M3045&lt;=0.005,IF(F3045="",L3045,0),IF(F3045&lt;&gt;"",0,IF(P3045="",0,IF(P3045="H",0,IF(Q3045&lt;Veriler!$G$2,L3045*Veriler!$G$2,L3045*Q3045)))))," ")</f>
        <v>0</v>
      </c>
      <c r="T3045" s="133">
        <f>IF(Veriler!T3045&lt;=0.1, S3045, IF(AND(Veriler!T3045&gt;0.1, F3045="", P3045="E"), IF(Q3045&gt;Veriler!$G$2, Q3045*S3045, IF(Q3045&lt;Veriler!$G$2, Veriler!$G$2*S3045, Q3045*S3045)), 0))</f>
        <v>0</v>
      </c>
      <c r="U3045" s="133" t="str">
        <f t="shared" ref="U3045:U3058" si="963">IF(T3045=0," ",T3045)</f>
        <v xml:space="preserve"> </v>
      </c>
      <c r="V3045" s="134" t="str">
        <f>IFERROR(IF(O3045="%10 sınırı aşılmıştır.",L3045-T3045,IFERROR(IF(F3045="",IF(S3045=1,0,IF(L3045-S3045=0,"",L3045-S3045)),IF(Veriler!M3045="",L3045,IF(L3045*Veriler!M3045=0,"",L3045*Veriler!M3045))),L3045)),0)</f>
        <v/>
      </c>
      <c r="W3045" s="146"/>
      <c r="X3045" s="146"/>
      <c r="Y3045" s="146"/>
    </row>
    <row r="3046" spans="1:25" s="99" customFormat="1" ht="54.75" customHeight="1" x14ac:dyDescent="0.25">
      <c r="A3046" s="96">
        <f t="shared" ref="A3046:A3058" si="964">A3045+1</f>
        <v>2242</v>
      </c>
      <c r="B3046" s="175"/>
      <c r="C3046" s="176"/>
      <c r="D3046" s="113"/>
      <c r="E3046" s="115"/>
      <c r="F3046" s="174"/>
      <c r="G3046" s="114" t="str">
        <f t="shared" si="959"/>
        <v/>
      </c>
      <c r="H3046" s="115"/>
      <c r="I3046" s="115"/>
      <c r="J3046" s="115"/>
      <c r="K3046" s="115"/>
      <c r="L3046" s="133" t="str">
        <f t="shared" si="960"/>
        <v/>
      </c>
      <c r="M3046" s="116" t="str">
        <f>IF(L3046="", "", L3046/Veriler!$X$1)</f>
        <v/>
      </c>
      <c r="N3046" s="116" t="str">
        <f>IF(F3046&lt;&gt;"", "İthal Girdi", IF(Veriler!T3046="", "", IF(Veriler!S3046="H", "%0,5 üzerindedir", IF(Veriler!T3046&gt;0.1, "%10 sınırı aşılmıştır.", "Uygun"))))</f>
        <v>%0,5 üzerindedir</v>
      </c>
      <c r="O3046" s="116" t="str">
        <f t="shared" si="961"/>
        <v xml:space="preserve"> </v>
      </c>
      <c r="P3046" s="117"/>
      <c r="Q3046" s="118"/>
      <c r="R3046" s="119" t="str">
        <f t="shared" si="962"/>
        <v/>
      </c>
      <c r="S3046" s="133">
        <f>IFERROR(IF(M3046&lt;=0.005,IF(F3046="",L3046,0),IF(F3046&lt;&gt;"",0,IF(P3046="",0,IF(P3046="H",0,IF(Q3046&lt;Veriler!$G$2,L3046*Veriler!$G$2,L3046*Q3046)))))," ")</f>
        <v>0</v>
      </c>
      <c r="T3046" s="133">
        <f>IF(Veriler!T3046&lt;=0.1, S3046, IF(AND(Veriler!T3046&gt;0.1, F3046="", P3046="E"), IF(Q3046&gt;Veriler!$G$2, Q3046*S3046, IF(Q3046&lt;Veriler!$G$2, Veriler!$G$2*S3046, Q3046*S3046)), 0))</f>
        <v>0</v>
      </c>
      <c r="U3046" s="133" t="str">
        <f t="shared" si="963"/>
        <v xml:space="preserve"> </v>
      </c>
      <c r="V3046" s="134" t="str">
        <f>IFERROR(IF(O3046="%10 sınırı aşılmıştır.",L3046-T3046,IFERROR(IF(F3046="",IF(S3046=1,0,IF(L3046-S3046=0,"",L3046-S3046)),IF(Veriler!M3046="",L3046,IF(L3046*Veriler!M3046=0,"",L3046*Veriler!M3046))),L3046)),0)</f>
        <v/>
      </c>
      <c r="W3046" s="146"/>
      <c r="X3046" s="146"/>
      <c r="Y3046" s="146"/>
    </row>
    <row r="3047" spans="1:25" s="99" customFormat="1" ht="54.75" customHeight="1" x14ac:dyDescent="0.25">
      <c r="A3047" s="96">
        <f t="shared" si="964"/>
        <v>2243</v>
      </c>
      <c r="B3047" s="175"/>
      <c r="C3047" s="176"/>
      <c r="D3047" s="113"/>
      <c r="E3047" s="115"/>
      <c r="F3047" s="174"/>
      <c r="G3047" s="114" t="str">
        <f t="shared" si="959"/>
        <v/>
      </c>
      <c r="H3047" s="115"/>
      <c r="I3047" s="115"/>
      <c r="J3047" s="115"/>
      <c r="K3047" s="115"/>
      <c r="L3047" s="133" t="str">
        <f t="shared" si="960"/>
        <v/>
      </c>
      <c r="M3047" s="116" t="str">
        <f>IF(L3047="", "", L3047/Veriler!$X$1)</f>
        <v/>
      </c>
      <c r="N3047" s="116" t="str">
        <f>IF(F3047&lt;&gt;"", "İthal Girdi", IF(Veriler!T3047="", "", IF(Veriler!S3047="H", "%0,5 üzerindedir", IF(Veriler!T3047&gt;0.1, "%10 sınırı aşılmıştır.", "Uygun"))))</f>
        <v>%0,5 üzerindedir</v>
      </c>
      <c r="O3047" s="116" t="str">
        <f t="shared" si="961"/>
        <v xml:space="preserve"> </v>
      </c>
      <c r="P3047" s="117"/>
      <c r="Q3047" s="118"/>
      <c r="R3047" s="119" t="str">
        <f t="shared" si="962"/>
        <v/>
      </c>
      <c r="S3047" s="133">
        <f>IFERROR(IF(M3047&lt;=0.005,IF(F3047="",L3047,0),IF(F3047&lt;&gt;"",0,IF(P3047="",0,IF(P3047="H",0,IF(Q3047&lt;Veriler!$G$2,L3047*Veriler!$G$2,L3047*Q3047)))))," ")</f>
        <v>0</v>
      </c>
      <c r="T3047" s="133">
        <f>IF(Veriler!T3047&lt;=0.1, S3047, IF(AND(Veriler!T3047&gt;0.1, F3047="", P3047="E"), IF(Q3047&gt;Veriler!$G$2, Q3047*S3047, IF(Q3047&lt;Veriler!$G$2, Veriler!$G$2*S3047, Q3047*S3047)), 0))</f>
        <v>0</v>
      </c>
      <c r="U3047" s="133" t="str">
        <f t="shared" si="963"/>
        <v xml:space="preserve"> </v>
      </c>
      <c r="V3047" s="134" t="str">
        <f>IFERROR(IF(O3047="%10 sınırı aşılmıştır.",L3047-T3047,IFERROR(IF(F3047="",IF(S3047=1,0,IF(L3047-S3047=0,"",L3047-S3047)),IF(Veriler!M3047="",L3047,IF(L3047*Veriler!M3047=0,"",L3047*Veriler!M3047))),L3047)),0)</f>
        <v/>
      </c>
      <c r="W3047" s="146"/>
      <c r="X3047" s="146"/>
      <c r="Y3047" s="146"/>
    </row>
    <row r="3048" spans="1:25" s="99" customFormat="1" ht="54.75" customHeight="1" x14ac:dyDescent="0.25">
      <c r="A3048" s="96">
        <f t="shared" si="964"/>
        <v>2244</v>
      </c>
      <c r="B3048" s="175"/>
      <c r="C3048" s="176"/>
      <c r="D3048" s="113"/>
      <c r="E3048" s="115"/>
      <c r="F3048" s="174"/>
      <c r="G3048" s="114" t="str">
        <f t="shared" si="959"/>
        <v/>
      </c>
      <c r="H3048" s="115"/>
      <c r="I3048" s="115"/>
      <c r="J3048" s="115"/>
      <c r="K3048" s="115"/>
      <c r="L3048" s="133" t="str">
        <f t="shared" si="960"/>
        <v/>
      </c>
      <c r="M3048" s="116" t="str">
        <f>IF(L3048="", "", L3048/Veriler!$X$1)</f>
        <v/>
      </c>
      <c r="N3048" s="116" t="str">
        <f>IF(F3048&lt;&gt;"", "İthal Girdi", IF(Veriler!T3048="", "", IF(Veriler!S3048="H", "%0,5 üzerindedir", IF(Veriler!T3048&gt;0.1, "%10 sınırı aşılmıştır.", "Uygun"))))</f>
        <v>%0,5 üzerindedir</v>
      </c>
      <c r="O3048" s="116" t="str">
        <f t="shared" si="961"/>
        <v xml:space="preserve"> </v>
      </c>
      <c r="P3048" s="117"/>
      <c r="Q3048" s="118"/>
      <c r="R3048" s="119" t="str">
        <f t="shared" si="962"/>
        <v/>
      </c>
      <c r="S3048" s="133">
        <f>IFERROR(IF(M3048&lt;=0.005,IF(F3048="",L3048,0),IF(F3048&lt;&gt;"",0,IF(P3048="",0,IF(P3048="H",0,IF(Q3048&lt;Veriler!$G$2,L3048*Veriler!$G$2,L3048*Q3048)))))," ")</f>
        <v>0</v>
      </c>
      <c r="T3048" s="133">
        <f>IF(Veriler!T3048&lt;=0.1, S3048, IF(AND(Veriler!T3048&gt;0.1, F3048="", P3048="E"), IF(Q3048&gt;Veriler!$G$2, Q3048*S3048, IF(Q3048&lt;Veriler!$G$2, Veriler!$G$2*S3048, Q3048*S3048)), 0))</f>
        <v>0</v>
      </c>
      <c r="U3048" s="133" t="str">
        <f t="shared" si="963"/>
        <v xml:space="preserve"> </v>
      </c>
      <c r="V3048" s="134" t="str">
        <f>IFERROR(IF(O3048="%10 sınırı aşılmıştır.",L3048-T3048,IFERROR(IF(F3048="",IF(S3048=1,0,IF(L3048-S3048=0,"",L3048-S3048)),IF(Veriler!M3048="",L3048,IF(L3048*Veriler!M3048=0,"",L3048*Veriler!M3048))),L3048)),0)</f>
        <v/>
      </c>
      <c r="W3048" s="146"/>
      <c r="X3048" s="146"/>
      <c r="Y3048" s="146"/>
    </row>
    <row r="3049" spans="1:25" s="99" customFormat="1" ht="54.75" customHeight="1" x14ac:dyDescent="0.25">
      <c r="A3049" s="96">
        <f t="shared" si="964"/>
        <v>2245</v>
      </c>
      <c r="B3049" s="175"/>
      <c r="C3049" s="176"/>
      <c r="D3049" s="113"/>
      <c r="E3049" s="115"/>
      <c r="F3049" s="174"/>
      <c r="G3049" s="114" t="str">
        <f t="shared" si="959"/>
        <v/>
      </c>
      <c r="H3049" s="115"/>
      <c r="I3049" s="115"/>
      <c r="J3049" s="115"/>
      <c r="K3049" s="115"/>
      <c r="L3049" s="133" t="str">
        <f t="shared" si="960"/>
        <v/>
      </c>
      <c r="M3049" s="116" t="str">
        <f>IF(L3049="", "", L3049/Veriler!$X$1)</f>
        <v/>
      </c>
      <c r="N3049" s="116" t="str">
        <f>IF(F3049&lt;&gt;"", "İthal Girdi", IF(Veriler!T3049="", "", IF(Veriler!S3049="H", "%0,5 üzerindedir", IF(Veriler!T3049&gt;0.1, "%10 sınırı aşılmıştır.", "Uygun"))))</f>
        <v>%0,5 üzerindedir</v>
      </c>
      <c r="O3049" s="116" t="str">
        <f t="shared" si="961"/>
        <v xml:space="preserve"> </v>
      </c>
      <c r="P3049" s="117"/>
      <c r="Q3049" s="118"/>
      <c r="R3049" s="119" t="str">
        <f t="shared" si="962"/>
        <v/>
      </c>
      <c r="S3049" s="133">
        <f>IFERROR(IF(M3049&lt;=0.005,IF(F3049="",L3049,0),IF(F3049&lt;&gt;"",0,IF(P3049="",0,IF(P3049="H",0,IF(Q3049&lt;Veriler!$G$2,L3049*Veriler!$G$2,L3049*Q3049)))))," ")</f>
        <v>0</v>
      </c>
      <c r="T3049" s="133">
        <f>IF(Veriler!T3049&lt;=0.1, S3049, IF(AND(Veriler!T3049&gt;0.1, F3049="", P3049="E"), IF(Q3049&gt;Veriler!$G$2, Q3049*S3049, IF(Q3049&lt;Veriler!$G$2, Veriler!$G$2*S3049, Q3049*S3049)), 0))</f>
        <v>0</v>
      </c>
      <c r="U3049" s="133" t="str">
        <f t="shared" si="963"/>
        <v xml:space="preserve"> </v>
      </c>
      <c r="V3049" s="134" t="str">
        <f>IFERROR(IF(O3049="%10 sınırı aşılmıştır.",L3049-T3049,IFERROR(IF(F3049="",IF(S3049=1,0,IF(L3049-S3049=0,"",L3049-S3049)),IF(Veriler!M3049="",L3049,IF(L3049*Veriler!M3049=0,"",L3049*Veriler!M3049))),L3049)),0)</f>
        <v/>
      </c>
      <c r="W3049" s="146"/>
      <c r="X3049" s="146"/>
      <c r="Y3049" s="146"/>
    </row>
    <row r="3050" spans="1:25" s="99" customFormat="1" ht="54.75" customHeight="1" x14ac:dyDescent="0.25">
      <c r="A3050" s="96">
        <f t="shared" si="964"/>
        <v>2246</v>
      </c>
      <c r="B3050" s="175"/>
      <c r="C3050" s="176"/>
      <c r="D3050" s="113"/>
      <c r="E3050" s="115"/>
      <c r="F3050" s="174"/>
      <c r="G3050" s="114" t="str">
        <f t="shared" si="959"/>
        <v/>
      </c>
      <c r="H3050" s="115"/>
      <c r="I3050" s="115"/>
      <c r="J3050" s="115"/>
      <c r="K3050" s="115"/>
      <c r="L3050" s="133" t="str">
        <f t="shared" si="960"/>
        <v/>
      </c>
      <c r="M3050" s="116" t="str">
        <f>IF(L3050="", "", L3050/Veriler!$X$1)</f>
        <v/>
      </c>
      <c r="N3050" s="116" t="str">
        <f>IF(F3050&lt;&gt;"", "İthal Girdi", IF(Veriler!T3050="", "", IF(Veriler!S3050="H", "%0,5 üzerindedir", IF(Veriler!T3050&gt;0.1, "%10 sınırı aşılmıştır.", "Uygun"))))</f>
        <v>%0,5 üzerindedir</v>
      </c>
      <c r="O3050" s="116" t="str">
        <f t="shared" si="961"/>
        <v xml:space="preserve"> </v>
      </c>
      <c r="P3050" s="117"/>
      <c r="Q3050" s="118"/>
      <c r="R3050" s="119" t="str">
        <f t="shared" si="962"/>
        <v/>
      </c>
      <c r="S3050" s="133">
        <f>IFERROR(IF(M3050&lt;=0.005,IF(F3050="",L3050,0),IF(F3050&lt;&gt;"",0,IF(P3050="",0,IF(P3050="H",0,IF(Q3050&lt;Veriler!$G$2,L3050*Veriler!$G$2,L3050*Q3050)))))," ")</f>
        <v>0</v>
      </c>
      <c r="T3050" s="133">
        <f>IF(Veriler!T3050&lt;=0.1, S3050, IF(AND(Veriler!T3050&gt;0.1, F3050="", P3050="E"), IF(Q3050&gt;Veriler!$G$2, Q3050*S3050, IF(Q3050&lt;Veriler!$G$2, Veriler!$G$2*S3050, Q3050*S3050)), 0))</f>
        <v>0</v>
      </c>
      <c r="U3050" s="133" t="str">
        <f t="shared" si="963"/>
        <v xml:space="preserve"> </v>
      </c>
      <c r="V3050" s="134" t="str">
        <f>IFERROR(IF(O3050="%10 sınırı aşılmıştır.",L3050-T3050,IFERROR(IF(F3050="",IF(S3050=1,0,IF(L3050-S3050=0,"",L3050-S3050)),IF(Veriler!M3050="",L3050,IF(L3050*Veriler!M3050=0,"",L3050*Veriler!M3050))),L3050)),0)</f>
        <v/>
      </c>
      <c r="W3050" s="146"/>
      <c r="X3050" s="146"/>
      <c r="Y3050" s="146"/>
    </row>
    <row r="3051" spans="1:25" s="99" customFormat="1" ht="54.75" customHeight="1" x14ac:dyDescent="0.25">
      <c r="A3051" s="96">
        <f t="shared" si="964"/>
        <v>2247</v>
      </c>
      <c r="B3051" s="175"/>
      <c r="C3051" s="176"/>
      <c r="D3051" s="113"/>
      <c r="E3051" s="115"/>
      <c r="F3051" s="174"/>
      <c r="G3051" s="114" t="str">
        <f t="shared" si="959"/>
        <v/>
      </c>
      <c r="H3051" s="115"/>
      <c r="I3051" s="115"/>
      <c r="J3051" s="115"/>
      <c r="K3051" s="115"/>
      <c r="L3051" s="133" t="str">
        <f t="shared" si="960"/>
        <v/>
      </c>
      <c r="M3051" s="116" t="str">
        <f>IF(L3051="", "", L3051/Veriler!$X$1)</f>
        <v/>
      </c>
      <c r="N3051" s="116" t="str">
        <f>IF(F3051&lt;&gt;"", "İthal Girdi", IF(Veriler!T3051="", "", IF(Veriler!S3051="H", "%0,5 üzerindedir", IF(Veriler!T3051&gt;0.1, "%10 sınırı aşılmıştır.", "Uygun"))))</f>
        <v>%0,5 üzerindedir</v>
      </c>
      <c r="O3051" s="116" t="str">
        <f t="shared" si="961"/>
        <v xml:space="preserve"> </v>
      </c>
      <c r="P3051" s="117"/>
      <c r="Q3051" s="118"/>
      <c r="R3051" s="119" t="str">
        <f t="shared" si="962"/>
        <v/>
      </c>
      <c r="S3051" s="133">
        <f>IFERROR(IF(M3051&lt;=0.005,IF(F3051="",L3051,0),IF(F3051&lt;&gt;"",0,IF(P3051="",0,IF(P3051="H",0,IF(Q3051&lt;Veriler!$G$2,L3051*Veriler!$G$2,L3051*Q3051)))))," ")</f>
        <v>0</v>
      </c>
      <c r="T3051" s="133">
        <f>IF(Veriler!T3051&lt;=0.1, S3051, IF(AND(Veriler!T3051&gt;0.1, F3051="", P3051="E"), IF(Q3051&gt;Veriler!$G$2, Q3051*S3051, IF(Q3051&lt;Veriler!$G$2, Veriler!$G$2*S3051, Q3051*S3051)), 0))</f>
        <v>0</v>
      </c>
      <c r="U3051" s="133" t="str">
        <f t="shared" si="963"/>
        <v xml:space="preserve"> </v>
      </c>
      <c r="V3051" s="134" t="str">
        <f>IFERROR(IF(O3051="%10 sınırı aşılmıştır.",L3051-T3051,IFERROR(IF(F3051="",IF(S3051=1,0,IF(L3051-S3051=0,"",L3051-S3051)),IF(Veriler!M3051="",L3051,IF(L3051*Veriler!M3051=0,"",L3051*Veriler!M3051))),L3051)),0)</f>
        <v/>
      </c>
      <c r="W3051" s="146"/>
      <c r="X3051" s="146"/>
      <c r="Y3051" s="146"/>
    </row>
    <row r="3052" spans="1:25" s="99" customFormat="1" ht="54.75" customHeight="1" x14ac:dyDescent="0.25">
      <c r="A3052" s="96">
        <f t="shared" si="964"/>
        <v>2248</v>
      </c>
      <c r="B3052" s="175"/>
      <c r="C3052" s="176"/>
      <c r="D3052" s="113"/>
      <c r="E3052" s="115"/>
      <c r="F3052" s="174"/>
      <c r="G3052" s="114" t="str">
        <f t="shared" si="959"/>
        <v/>
      </c>
      <c r="H3052" s="115"/>
      <c r="I3052" s="115"/>
      <c r="J3052" s="115"/>
      <c r="K3052" s="115"/>
      <c r="L3052" s="133" t="str">
        <f t="shared" si="960"/>
        <v/>
      </c>
      <c r="M3052" s="116" t="str">
        <f>IF(L3052="", "", L3052/Veriler!$X$1)</f>
        <v/>
      </c>
      <c r="N3052" s="116" t="str">
        <f>IF(F3052&lt;&gt;"", "İthal Girdi", IF(Veriler!T3052="", "", IF(Veriler!S3052="H", "%0,5 üzerindedir", IF(Veriler!T3052&gt;0.1, "%10 sınırı aşılmıştır.", "Uygun"))))</f>
        <v>%0,5 üzerindedir</v>
      </c>
      <c r="O3052" s="116" t="str">
        <f t="shared" si="961"/>
        <v xml:space="preserve"> </v>
      </c>
      <c r="P3052" s="117"/>
      <c r="Q3052" s="118"/>
      <c r="R3052" s="119" t="str">
        <f t="shared" si="962"/>
        <v/>
      </c>
      <c r="S3052" s="133">
        <f>IFERROR(IF(M3052&lt;=0.005,IF(F3052="",L3052,0),IF(F3052&lt;&gt;"",0,IF(P3052="",0,IF(P3052="H",0,IF(Q3052&lt;Veriler!$G$2,L3052*Veriler!$G$2,L3052*Q3052)))))," ")</f>
        <v>0</v>
      </c>
      <c r="T3052" s="133">
        <f>IF(Veriler!T3052&lt;=0.1, S3052, IF(AND(Veriler!T3052&gt;0.1, F3052="", P3052="E"), IF(Q3052&gt;Veriler!$G$2, Q3052*S3052, IF(Q3052&lt;Veriler!$G$2, Veriler!$G$2*S3052, Q3052*S3052)), 0))</f>
        <v>0</v>
      </c>
      <c r="U3052" s="133" t="str">
        <f t="shared" si="963"/>
        <v xml:space="preserve"> </v>
      </c>
      <c r="V3052" s="134" t="str">
        <f>IFERROR(IF(O3052="%10 sınırı aşılmıştır.",L3052-T3052,IFERROR(IF(F3052="",IF(S3052=1,0,IF(L3052-S3052=0,"",L3052-S3052)),IF(Veriler!M3052="",L3052,IF(L3052*Veriler!M3052=0,"",L3052*Veriler!M3052))),L3052)),0)</f>
        <v/>
      </c>
      <c r="W3052" s="146"/>
      <c r="X3052" s="146"/>
      <c r="Y3052" s="146"/>
    </row>
    <row r="3053" spans="1:25" s="99" customFormat="1" ht="54.75" customHeight="1" x14ac:dyDescent="0.25">
      <c r="A3053" s="96">
        <f t="shared" si="964"/>
        <v>2249</v>
      </c>
      <c r="B3053" s="175"/>
      <c r="C3053" s="176"/>
      <c r="D3053" s="113"/>
      <c r="E3053" s="115"/>
      <c r="F3053" s="174"/>
      <c r="G3053" s="114" t="str">
        <f t="shared" si="959"/>
        <v/>
      </c>
      <c r="H3053" s="115"/>
      <c r="I3053" s="115"/>
      <c r="J3053" s="115"/>
      <c r="K3053" s="115"/>
      <c r="L3053" s="133" t="str">
        <f t="shared" si="960"/>
        <v/>
      </c>
      <c r="M3053" s="116" t="str">
        <f>IF(L3053="", "", L3053/Veriler!$X$1)</f>
        <v/>
      </c>
      <c r="N3053" s="116" t="str">
        <f>IF(F3053&lt;&gt;"", "İthal Girdi", IF(Veriler!T3053="", "", IF(Veriler!S3053="H", "%0,5 üzerindedir", IF(Veriler!T3053&gt;0.1, "%10 sınırı aşılmıştır.", "Uygun"))))</f>
        <v>%0,5 üzerindedir</v>
      </c>
      <c r="O3053" s="116" t="str">
        <f t="shared" si="961"/>
        <v xml:space="preserve"> </v>
      </c>
      <c r="P3053" s="117"/>
      <c r="Q3053" s="118"/>
      <c r="R3053" s="119" t="str">
        <f t="shared" si="962"/>
        <v/>
      </c>
      <c r="S3053" s="133">
        <f>IFERROR(IF(M3053&lt;=0.005,IF(F3053="",L3053,0),IF(F3053&lt;&gt;"",0,IF(P3053="",0,IF(P3053="H",0,IF(Q3053&lt;Veriler!$G$2,L3053*Veriler!$G$2,L3053*Q3053)))))," ")</f>
        <v>0</v>
      </c>
      <c r="T3053" s="133">
        <f>IF(Veriler!T3053&lt;=0.1, S3053, IF(AND(Veriler!T3053&gt;0.1, F3053="", P3053="E"), IF(Q3053&gt;Veriler!$G$2, Q3053*S3053, IF(Q3053&lt;Veriler!$G$2, Veriler!$G$2*S3053, Q3053*S3053)), 0))</f>
        <v>0</v>
      </c>
      <c r="U3053" s="133" t="str">
        <f t="shared" si="963"/>
        <v xml:space="preserve"> </v>
      </c>
      <c r="V3053" s="134" t="str">
        <f>IFERROR(IF(O3053="%10 sınırı aşılmıştır.",L3053-T3053,IFERROR(IF(F3053="",IF(S3053=1,0,IF(L3053-S3053=0,"",L3053-S3053)),IF(Veriler!M3053="",L3053,IF(L3053*Veriler!M3053=0,"",L3053*Veriler!M3053))),L3053)),0)</f>
        <v/>
      </c>
      <c r="W3053" s="146"/>
      <c r="X3053" s="146"/>
      <c r="Y3053" s="146"/>
    </row>
    <row r="3054" spans="1:25" s="99" customFormat="1" ht="54.75" customHeight="1" x14ac:dyDescent="0.25">
      <c r="A3054" s="96">
        <f t="shared" si="964"/>
        <v>2250</v>
      </c>
      <c r="B3054" s="175"/>
      <c r="C3054" s="176"/>
      <c r="D3054" s="113"/>
      <c r="E3054" s="115"/>
      <c r="F3054" s="174"/>
      <c r="G3054" s="114" t="str">
        <f t="shared" si="959"/>
        <v/>
      </c>
      <c r="H3054" s="115"/>
      <c r="I3054" s="115"/>
      <c r="J3054" s="115"/>
      <c r="K3054" s="115"/>
      <c r="L3054" s="133" t="str">
        <f t="shared" si="960"/>
        <v/>
      </c>
      <c r="M3054" s="116" t="str">
        <f>IF(L3054="", "", L3054/Veriler!$X$1)</f>
        <v/>
      </c>
      <c r="N3054" s="116" t="str">
        <f>IF(F3054&lt;&gt;"", "İthal Girdi", IF(Veriler!T3054="", "", IF(Veriler!S3054="H", "%0,5 üzerindedir", IF(Veriler!T3054&gt;0.1, "%10 sınırı aşılmıştır.", "Uygun"))))</f>
        <v>%0,5 üzerindedir</v>
      </c>
      <c r="O3054" s="116" t="str">
        <f t="shared" si="961"/>
        <v xml:space="preserve"> </v>
      </c>
      <c r="P3054" s="117"/>
      <c r="Q3054" s="118"/>
      <c r="R3054" s="119" t="str">
        <f t="shared" si="962"/>
        <v/>
      </c>
      <c r="S3054" s="133">
        <f>IFERROR(IF(M3054&lt;=0.005,IF(F3054="",L3054,0),IF(F3054&lt;&gt;"",0,IF(P3054="",0,IF(P3054="H",0,IF(Q3054&lt;Veriler!$G$2,L3054*Veriler!$G$2,L3054*Q3054)))))," ")</f>
        <v>0</v>
      </c>
      <c r="T3054" s="133">
        <f>IF(Veriler!T3054&lt;=0.1, S3054, IF(AND(Veriler!T3054&gt;0.1, F3054="", P3054="E"), IF(Q3054&gt;Veriler!$G$2, Q3054*S3054, IF(Q3054&lt;Veriler!$G$2, Veriler!$G$2*S3054, Q3054*S3054)), 0))</f>
        <v>0</v>
      </c>
      <c r="U3054" s="133" t="str">
        <f t="shared" si="963"/>
        <v xml:space="preserve"> </v>
      </c>
      <c r="V3054" s="134" t="str">
        <f>IFERROR(IF(O3054="%10 sınırı aşılmıştır.",L3054-T3054,IFERROR(IF(F3054="",IF(S3054=1,0,IF(L3054-S3054=0,"",L3054-S3054)),IF(Veriler!M3054="",L3054,IF(L3054*Veriler!M3054=0,"",L3054*Veriler!M3054))),L3054)),0)</f>
        <v/>
      </c>
      <c r="W3054" s="146"/>
      <c r="X3054" s="146"/>
      <c r="Y3054" s="146"/>
    </row>
    <row r="3055" spans="1:25" s="99" customFormat="1" ht="54.75" customHeight="1" x14ac:dyDescent="0.25">
      <c r="A3055" s="96">
        <f t="shared" si="964"/>
        <v>2251</v>
      </c>
      <c r="B3055" s="175"/>
      <c r="C3055" s="176"/>
      <c r="D3055" s="113"/>
      <c r="E3055" s="115"/>
      <c r="F3055" s="174"/>
      <c r="G3055" s="114" t="str">
        <f t="shared" si="959"/>
        <v/>
      </c>
      <c r="H3055" s="115"/>
      <c r="I3055" s="115"/>
      <c r="J3055" s="115"/>
      <c r="K3055" s="115"/>
      <c r="L3055" s="133" t="str">
        <f t="shared" si="960"/>
        <v/>
      </c>
      <c r="M3055" s="116" t="str">
        <f>IF(L3055="", "", L3055/Veriler!$X$1)</f>
        <v/>
      </c>
      <c r="N3055" s="116" t="str">
        <f>IF(F3055&lt;&gt;"", "İthal Girdi", IF(Veriler!T3055="", "", IF(Veriler!S3055="H", "%0,5 üzerindedir", IF(Veriler!T3055&gt;0.1, "%10 sınırı aşılmıştır.", "Uygun"))))</f>
        <v>%0,5 üzerindedir</v>
      </c>
      <c r="O3055" s="116" t="str">
        <f t="shared" si="961"/>
        <v xml:space="preserve"> </v>
      </c>
      <c r="P3055" s="117"/>
      <c r="Q3055" s="118"/>
      <c r="R3055" s="119" t="str">
        <f t="shared" si="962"/>
        <v/>
      </c>
      <c r="S3055" s="133">
        <f>IFERROR(IF(M3055&lt;=0.005,IF(F3055="",L3055,0),IF(F3055&lt;&gt;"",0,IF(P3055="",0,IF(P3055="H",0,IF(Q3055&lt;Veriler!$G$2,L3055*Veriler!$G$2,L3055*Q3055)))))," ")</f>
        <v>0</v>
      </c>
      <c r="T3055" s="133">
        <f>IF(Veriler!T3055&lt;=0.1, S3055, IF(AND(Veriler!T3055&gt;0.1, F3055="", P3055="E"), IF(Q3055&gt;Veriler!$G$2, Q3055*S3055, IF(Q3055&lt;Veriler!$G$2, Veriler!$G$2*S3055, Q3055*S3055)), 0))</f>
        <v>0</v>
      </c>
      <c r="U3055" s="133" t="str">
        <f t="shared" si="963"/>
        <v xml:space="preserve"> </v>
      </c>
      <c r="V3055" s="134" t="str">
        <f>IFERROR(IF(O3055="%10 sınırı aşılmıştır.",L3055-T3055,IFERROR(IF(F3055="",IF(S3055=1,0,IF(L3055-S3055=0,"",L3055-S3055)),IF(Veriler!M3055="",L3055,IF(L3055*Veriler!M3055=0,"",L3055*Veriler!M3055))),L3055)),0)</f>
        <v/>
      </c>
      <c r="W3055" s="146"/>
      <c r="X3055" s="146"/>
      <c r="Y3055" s="146"/>
    </row>
    <row r="3056" spans="1:25" s="99" customFormat="1" ht="54.75" customHeight="1" x14ac:dyDescent="0.25">
      <c r="A3056" s="96">
        <f t="shared" si="964"/>
        <v>2252</v>
      </c>
      <c r="B3056" s="175"/>
      <c r="C3056" s="176"/>
      <c r="D3056" s="113"/>
      <c r="E3056" s="115"/>
      <c r="F3056" s="174"/>
      <c r="G3056" s="114" t="str">
        <f t="shared" si="959"/>
        <v/>
      </c>
      <c r="H3056" s="115"/>
      <c r="I3056" s="115"/>
      <c r="J3056" s="115"/>
      <c r="K3056" s="115"/>
      <c r="L3056" s="133" t="str">
        <f t="shared" si="960"/>
        <v/>
      </c>
      <c r="M3056" s="116" t="str">
        <f>IF(L3056="", "", L3056/Veriler!$X$1)</f>
        <v/>
      </c>
      <c r="N3056" s="116" t="str">
        <f>IF(F3056&lt;&gt;"", "İthal Girdi", IF(Veriler!T3056="", "", IF(Veriler!S3056="H", "%0,5 üzerindedir", IF(Veriler!T3056&gt;0.1, "%10 sınırı aşılmıştır.", "Uygun"))))</f>
        <v>%0,5 üzerindedir</v>
      </c>
      <c r="O3056" s="116" t="str">
        <f t="shared" si="961"/>
        <v xml:space="preserve"> </v>
      </c>
      <c r="P3056" s="117"/>
      <c r="Q3056" s="118"/>
      <c r="R3056" s="119" t="str">
        <f t="shared" si="962"/>
        <v/>
      </c>
      <c r="S3056" s="133">
        <f>IFERROR(IF(M3056&lt;=0.005,IF(F3056="",L3056,0),IF(F3056&lt;&gt;"",0,IF(P3056="",0,IF(P3056="H",0,IF(Q3056&lt;Veriler!$G$2,L3056*Veriler!$G$2,L3056*Q3056)))))," ")</f>
        <v>0</v>
      </c>
      <c r="T3056" s="133">
        <f>IF(Veriler!T3056&lt;=0.1, S3056, IF(AND(Veriler!T3056&gt;0.1, F3056="", P3056="E"), IF(Q3056&gt;Veriler!$G$2, Q3056*S3056, IF(Q3056&lt;Veriler!$G$2, Veriler!$G$2*S3056, Q3056*S3056)), 0))</f>
        <v>0</v>
      </c>
      <c r="U3056" s="133" t="str">
        <f t="shared" si="963"/>
        <v xml:space="preserve"> </v>
      </c>
      <c r="V3056" s="134" t="str">
        <f>IFERROR(IF(O3056="%10 sınırı aşılmıştır.",L3056-T3056,IFERROR(IF(F3056="",IF(S3056=1,0,IF(L3056-S3056=0,"",L3056-S3056)),IF(Veriler!M3056="",L3056,IF(L3056*Veriler!M3056=0,"",L3056*Veriler!M3056))),L3056)),0)</f>
        <v/>
      </c>
      <c r="W3056" s="146"/>
      <c r="X3056" s="146"/>
      <c r="Y3056" s="146"/>
    </row>
    <row r="3057" spans="1:25" s="99" customFormat="1" ht="54.75" customHeight="1" x14ac:dyDescent="0.25">
      <c r="A3057" s="96">
        <f t="shared" si="964"/>
        <v>2253</v>
      </c>
      <c r="B3057" s="175"/>
      <c r="C3057" s="176"/>
      <c r="D3057" s="113"/>
      <c r="E3057" s="115"/>
      <c r="F3057" s="174"/>
      <c r="G3057" s="114" t="str">
        <f t="shared" si="959"/>
        <v/>
      </c>
      <c r="H3057" s="115"/>
      <c r="I3057" s="115"/>
      <c r="J3057" s="115"/>
      <c r="K3057" s="115"/>
      <c r="L3057" s="133" t="str">
        <f t="shared" si="960"/>
        <v/>
      </c>
      <c r="M3057" s="116" t="str">
        <f>IF(L3057="", "", L3057/Veriler!$X$1)</f>
        <v/>
      </c>
      <c r="N3057" s="116" t="str">
        <f>IF(F3057&lt;&gt;"", "İthal Girdi", IF(Veriler!T3057="", "", IF(Veriler!S3057="H", "%0,5 üzerindedir", IF(Veriler!T3057&gt;0.1, "%10 sınırı aşılmıştır.", "Uygun"))))</f>
        <v>%0,5 üzerindedir</v>
      </c>
      <c r="O3057" s="116" t="str">
        <f t="shared" si="961"/>
        <v xml:space="preserve"> </v>
      </c>
      <c r="P3057" s="117"/>
      <c r="Q3057" s="118"/>
      <c r="R3057" s="119" t="str">
        <f t="shared" si="962"/>
        <v/>
      </c>
      <c r="S3057" s="133">
        <f>IFERROR(IF(M3057&lt;=0.005,IF(F3057="",L3057,0),IF(F3057&lt;&gt;"",0,IF(P3057="",0,IF(P3057="H",0,IF(Q3057&lt;Veriler!$G$2,L3057*Veriler!$G$2,L3057*Q3057)))))," ")</f>
        <v>0</v>
      </c>
      <c r="T3057" s="133">
        <f>IF(Veriler!T3057&lt;=0.1, S3057, IF(AND(Veriler!T3057&gt;0.1, F3057="", P3057="E"), IF(Q3057&gt;Veriler!$G$2, Q3057*S3057, IF(Q3057&lt;Veriler!$G$2, Veriler!$G$2*S3057, Q3057*S3057)), 0))</f>
        <v>0</v>
      </c>
      <c r="U3057" s="133" t="str">
        <f t="shared" si="963"/>
        <v xml:space="preserve"> </v>
      </c>
      <c r="V3057" s="134" t="str">
        <f>IFERROR(IF(O3057="%10 sınırı aşılmıştır.",L3057-T3057,IFERROR(IF(F3057="",IF(S3057=1,0,IF(L3057-S3057=0,"",L3057-S3057)),IF(Veriler!M3057="",L3057,IF(L3057*Veriler!M3057=0,"",L3057*Veriler!M3057))),L3057)),0)</f>
        <v/>
      </c>
      <c r="W3057" s="146"/>
      <c r="X3057" s="146"/>
      <c r="Y3057" s="146"/>
    </row>
    <row r="3058" spans="1:25" s="99" customFormat="1" ht="54.75" customHeight="1" x14ac:dyDescent="0.25">
      <c r="A3058" s="96">
        <f t="shared" si="964"/>
        <v>2254</v>
      </c>
      <c r="B3058" s="175"/>
      <c r="C3058" s="176"/>
      <c r="D3058" s="113"/>
      <c r="E3058" s="115"/>
      <c r="F3058" s="174"/>
      <c r="G3058" s="114" t="str">
        <f t="shared" si="959"/>
        <v/>
      </c>
      <c r="H3058" s="115"/>
      <c r="I3058" s="115"/>
      <c r="J3058" s="115"/>
      <c r="K3058" s="115"/>
      <c r="L3058" s="133" t="str">
        <f t="shared" si="960"/>
        <v/>
      </c>
      <c r="M3058" s="116" t="str">
        <f>IF(L3058="", "", L3058/Veriler!$X$1)</f>
        <v/>
      </c>
      <c r="N3058" s="116" t="str">
        <f>IF(F3058&lt;&gt;"", "İthal Girdi", IF(Veriler!T3058="", "", IF(Veriler!S3058="H", "%0,5 üzerindedir", IF(Veriler!T3058&gt;0.1, "%10 sınırı aşılmıştır.", "Uygun"))))</f>
        <v>%0,5 üzerindedir</v>
      </c>
      <c r="O3058" s="116" t="str">
        <f t="shared" si="961"/>
        <v xml:space="preserve"> </v>
      </c>
      <c r="P3058" s="117"/>
      <c r="Q3058" s="118"/>
      <c r="R3058" s="119" t="str">
        <f t="shared" si="962"/>
        <v/>
      </c>
      <c r="S3058" s="133">
        <f>IFERROR(IF(M3058&lt;=0.005,IF(F3058="",L3058,0),IF(F3058&lt;&gt;"",0,IF(P3058="",0,IF(P3058="H",0,IF(Q3058&lt;Veriler!$G$2,L3058*Veriler!$G$2,L3058*Q3058)))))," ")</f>
        <v>0</v>
      </c>
      <c r="T3058" s="133">
        <f>IF(Veriler!T3058&lt;=0.1, S3058, IF(AND(Veriler!T3058&gt;0.1, F3058="", P3058="E"), IF(Q3058&gt;Veriler!$G$2, Q3058*S3058, IF(Q3058&lt;Veriler!$G$2, Veriler!$G$2*S3058, Q3058*S3058)), 0))</f>
        <v>0</v>
      </c>
      <c r="U3058" s="133" t="str">
        <f t="shared" si="963"/>
        <v xml:space="preserve"> </v>
      </c>
      <c r="V3058" s="134" t="str">
        <f>IFERROR(IF(O3058="%10 sınırı aşılmıştır.",L3058-T3058,IFERROR(IF(F3058="",IF(S3058=1,0,IF(L3058-S3058=0,"",L3058-S3058)),IF(Veriler!M3058="",L3058,IF(L3058*Veriler!M3058=0,"",L3058*Veriler!M3058))),L3058)),0)</f>
        <v/>
      </c>
      <c r="W3058" s="146"/>
      <c r="X3058" s="146"/>
      <c r="Y3058" s="146"/>
    </row>
    <row r="3059" spans="1:25" s="99" customFormat="1" ht="36" hidden="1" customHeight="1" x14ac:dyDescent="0.25">
      <c r="A3059" s="101"/>
      <c r="B3059" s="191" t="s">
        <v>16</v>
      </c>
      <c r="C3059" s="176"/>
      <c r="D3059" s="120"/>
      <c r="E3059" s="171"/>
      <c r="F3059" s="172"/>
      <c r="G3059" s="121"/>
      <c r="H3059" s="115"/>
      <c r="I3059" s="115"/>
      <c r="J3059" s="115"/>
      <c r="K3059" s="115"/>
      <c r="L3059" s="121"/>
      <c r="M3059" s="121"/>
      <c r="N3059" s="121"/>
      <c r="O3059" s="121"/>
      <c r="P3059" s="120"/>
      <c r="Q3059" s="120"/>
      <c r="R3059" s="183"/>
      <c r="S3059" s="184"/>
      <c r="T3059" s="121"/>
      <c r="U3059" s="121"/>
      <c r="V3059" s="121"/>
      <c r="W3059" s="146"/>
      <c r="X3059" s="146"/>
      <c r="Y3059" s="146"/>
    </row>
    <row r="3060" spans="1:25" s="99" customFormat="1" ht="54.75" customHeight="1" x14ac:dyDescent="0.25">
      <c r="A3060" s="96">
        <f>A3058+1</f>
        <v>2255</v>
      </c>
      <c r="B3060" s="175"/>
      <c r="C3060" s="176"/>
      <c r="D3060" s="113"/>
      <c r="E3060" s="115"/>
      <c r="F3060" s="174"/>
      <c r="G3060" s="114" t="str">
        <f t="shared" ref="G3060:G3073" si="965">IF(AND(F3060&lt;&gt;"",V3060&lt;&gt;"",L3060&lt;&gt;0),V3060/L3060,"")</f>
        <v/>
      </c>
      <c r="H3060" s="115"/>
      <c r="I3060" s="115"/>
      <c r="J3060" s="115"/>
      <c r="K3060" s="115"/>
      <c r="L3060" s="133" t="str">
        <f t="shared" ref="L3060:L3073" si="966">IF(AND(H3060&lt;&gt;0, J3060&lt;&gt;0, K3060&lt;&gt;0), H3060*J3060*K3060, "")</f>
        <v/>
      </c>
      <c r="M3060" s="116" t="str">
        <f>IF(L3060="", "", L3060/Veriler!$X$1)</f>
        <v/>
      </c>
      <c r="N3060" s="116" t="str">
        <f>IF(F3060&lt;&gt;"", "İthal Girdi", IF(Veriler!T3060="", "", IF(Veriler!S3060="H", "%0,5 üzerindedir", IF(Veriler!T3060&gt;0.1, "%10 sınırı aşılmıştır.", "Uygun"))))</f>
        <v>%0,5 üzerindedir</v>
      </c>
      <c r="O3060" s="116" t="str">
        <f t="shared" ref="O3060:O3073" si="967">IF(M3060=""," ",N3060)</f>
        <v xml:space="preserve"> </v>
      </c>
      <c r="P3060" s="117"/>
      <c r="Q3060" s="118"/>
      <c r="R3060" s="119" t="str">
        <f t="shared" ref="R3060:R3073" si="968">IFERROR(IF(AND(T3060&lt;&gt;"",L3060&lt;&gt;"",L3060&lt;&gt;0,T3060&lt;&gt;0),T3060/L3060,"")," ")</f>
        <v/>
      </c>
      <c r="S3060" s="133">
        <f>IFERROR(IF(M3060&lt;=0.005,IF(F3060="",L3060,0),IF(F3060&lt;&gt;"",0,IF(P3060="",0,IF(P3060="H",0,IF(Q3060&lt;Veriler!$G$2,L3060*Veriler!$G$2,L3060*Q3060)))))," ")</f>
        <v>0</v>
      </c>
      <c r="T3060" s="133">
        <f>IF(Veriler!T3060&lt;=0.1, S3060, IF(AND(Veriler!T3060&gt;0.1, F3060="", P3060="E"), IF(Q3060&gt;Veriler!$G$2, Q3060*S3060, IF(Q3060&lt;Veriler!$G$2, Veriler!$G$2*S3060, Q3060*S3060)), 0))</f>
        <v>0</v>
      </c>
      <c r="U3060" s="133" t="str">
        <f t="shared" ref="U3060:U3073" si="969">IF(T3060=0," ",T3060)</f>
        <v xml:space="preserve"> </v>
      </c>
      <c r="V3060" s="134" t="str">
        <f>IFERROR(IF(O3060="%10 sınırı aşılmıştır.",L3060-T3060,IFERROR(IF(F3060="",IF(S3060=1,0,IF(L3060-S3060=0,"",L3060-S3060)),IF(Veriler!M3060="",L3060,IF(L3060*Veriler!M3060=0,"",L3060*Veriler!M3060))),L3060)),0)</f>
        <v/>
      </c>
      <c r="W3060" s="146"/>
      <c r="X3060" s="146"/>
      <c r="Y3060" s="146"/>
    </row>
    <row r="3061" spans="1:25" s="99" customFormat="1" ht="54.75" customHeight="1" x14ac:dyDescent="0.25">
      <c r="A3061" s="96">
        <f t="shared" ref="A3061:A3073" si="970">A3060+1</f>
        <v>2256</v>
      </c>
      <c r="B3061" s="175"/>
      <c r="C3061" s="176"/>
      <c r="D3061" s="113"/>
      <c r="E3061" s="115"/>
      <c r="F3061" s="174"/>
      <c r="G3061" s="114" t="str">
        <f t="shared" si="965"/>
        <v/>
      </c>
      <c r="H3061" s="115"/>
      <c r="I3061" s="115"/>
      <c r="J3061" s="115"/>
      <c r="K3061" s="115"/>
      <c r="L3061" s="133" t="str">
        <f t="shared" si="966"/>
        <v/>
      </c>
      <c r="M3061" s="116" t="str">
        <f>IF(L3061="", "", L3061/Veriler!$X$1)</f>
        <v/>
      </c>
      <c r="N3061" s="116" t="str">
        <f>IF(F3061&lt;&gt;"", "İthal Girdi", IF(Veriler!T3061="", "", IF(Veriler!S3061="H", "%0,5 üzerindedir", IF(Veriler!T3061&gt;0.1, "%10 sınırı aşılmıştır.", "Uygun"))))</f>
        <v>%0,5 üzerindedir</v>
      </c>
      <c r="O3061" s="116" t="str">
        <f t="shared" si="967"/>
        <v xml:space="preserve"> </v>
      </c>
      <c r="P3061" s="117"/>
      <c r="Q3061" s="118"/>
      <c r="R3061" s="119" t="str">
        <f t="shared" si="968"/>
        <v/>
      </c>
      <c r="S3061" s="133">
        <f>IFERROR(IF(M3061&lt;=0.005,IF(F3061="",L3061,0),IF(F3061&lt;&gt;"",0,IF(P3061="",0,IF(P3061="H",0,IF(Q3061&lt;Veriler!$G$2,L3061*Veriler!$G$2,L3061*Q3061)))))," ")</f>
        <v>0</v>
      </c>
      <c r="T3061" s="133">
        <f>IF(Veriler!T3061&lt;=0.1, S3061, IF(AND(Veriler!T3061&gt;0.1, F3061="", P3061="E"), IF(Q3061&gt;Veriler!$G$2, Q3061*S3061, IF(Q3061&lt;Veriler!$G$2, Veriler!$G$2*S3061, Q3061*S3061)), 0))</f>
        <v>0</v>
      </c>
      <c r="U3061" s="133" t="str">
        <f t="shared" si="969"/>
        <v xml:space="preserve"> </v>
      </c>
      <c r="V3061" s="134" t="str">
        <f>IFERROR(IF(O3061="%10 sınırı aşılmıştır.",L3061-T3061,IFERROR(IF(F3061="",IF(S3061=1,0,IF(L3061-S3061=0,"",L3061-S3061)),IF(Veriler!M3061="",L3061,IF(L3061*Veriler!M3061=0,"",L3061*Veriler!M3061))),L3061)),0)</f>
        <v/>
      </c>
      <c r="W3061" s="146"/>
      <c r="X3061" s="146"/>
      <c r="Y3061" s="146"/>
    </row>
    <row r="3062" spans="1:25" s="99" customFormat="1" ht="54.75" customHeight="1" x14ac:dyDescent="0.25">
      <c r="A3062" s="96">
        <f t="shared" si="970"/>
        <v>2257</v>
      </c>
      <c r="B3062" s="175"/>
      <c r="C3062" s="176"/>
      <c r="D3062" s="113"/>
      <c r="E3062" s="115"/>
      <c r="F3062" s="174"/>
      <c r="G3062" s="114" t="str">
        <f t="shared" si="965"/>
        <v/>
      </c>
      <c r="H3062" s="115"/>
      <c r="I3062" s="115"/>
      <c r="J3062" s="115"/>
      <c r="K3062" s="115"/>
      <c r="L3062" s="133" t="str">
        <f t="shared" si="966"/>
        <v/>
      </c>
      <c r="M3062" s="116" t="str">
        <f>IF(L3062="", "", L3062/Veriler!$X$1)</f>
        <v/>
      </c>
      <c r="N3062" s="116" t="str">
        <f>IF(F3062&lt;&gt;"", "İthal Girdi", IF(Veriler!T3062="", "", IF(Veriler!S3062="H", "%0,5 üzerindedir", IF(Veriler!T3062&gt;0.1, "%10 sınırı aşılmıştır.", "Uygun"))))</f>
        <v>%0,5 üzerindedir</v>
      </c>
      <c r="O3062" s="116" t="str">
        <f t="shared" si="967"/>
        <v xml:space="preserve"> </v>
      </c>
      <c r="P3062" s="117"/>
      <c r="Q3062" s="118"/>
      <c r="R3062" s="119" t="str">
        <f t="shared" si="968"/>
        <v/>
      </c>
      <c r="S3062" s="133">
        <f>IFERROR(IF(M3062&lt;=0.005,IF(F3062="",L3062,0),IF(F3062&lt;&gt;"",0,IF(P3062="",0,IF(P3062="H",0,IF(Q3062&lt;Veriler!$G$2,L3062*Veriler!$G$2,L3062*Q3062)))))," ")</f>
        <v>0</v>
      </c>
      <c r="T3062" s="133">
        <f>IF(Veriler!T3062&lt;=0.1, S3062, IF(AND(Veriler!T3062&gt;0.1, F3062="", P3062="E"), IF(Q3062&gt;Veriler!$G$2, Q3062*S3062, IF(Q3062&lt;Veriler!$G$2, Veriler!$G$2*S3062, Q3062*S3062)), 0))</f>
        <v>0</v>
      </c>
      <c r="U3062" s="133" t="str">
        <f t="shared" si="969"/>
        <v xml:space="preserve"> </v>
      </c>
      <c r="V3062" s="134" t="str">
        <f>IFERROR(IF(O3062="%10 sınırı aşılmıştır.",L3062-T3062,IFERROR(IF(F3062="",IF(S3062=1,0,IF(L3062-S3062=0,"",L3062-S3062)),IF(Veriler!M3062="",L3062,IF(L3062*Veriler!M3062=0,"",L3062*Veriler!M3062))),L3062)),0)</f>
        <v/>
      </c>
      <c r="W3062" s="146"/>
      <c r="X3062" s="146"/>
      <c r="Y3062" s="146"/>
    </row>
    <row r="3063" spans="1:25" s="99" customFormat="1" ht="54.75" customHeight="1" x14ac:dyDescent="0.25">
      <c r="A3063" s="96">
        <f t="shared" si="970"/>
        <v>2258</v>
      </c>
      <c r="B3063" s="175"/>
      <c r="C3063" s="176"/>
      <c r="D3063" s="113"/>
      <c r="E3063" s="115"/>
      <c r="F3063" s="174"/>
      <c r="G3063" s="114" t="str">
        <f t="shared" si="965"/>
        <v/>
      </c>
      <c r="H3063" s="115"/>
      <c r="I3063" s="115"/>
      <c r="J3063" s="115"/>
      <c r="K3063" s="115"/>
      <c r="L3063" s="133" t="str">
        <f t="shared" si="966"/>
        <v/>
      </c>
      <c r="M3063" s="116" t="str">
        <f>IF(L3063="", "", L3063/Veriler!$X$1)</f>
        <v/>
      </c>
      <c r="N3063" s="116" t="str">
        <f>IF(F3063&lt;&gt;"", "İthal Girdi", IF(Veriler!T3063="", "", IF(Veriler!S3063="H", "%0,5 üzerindedir", IF(Veriler!T3063&gt;0.1, "%10 sınırı aşılmıştır.", "Uygun"))))</f>
        <v>%0,5 üzerindedir</v>
      </c>
      <c r="O3063" s="116" t="str">
        <f t="shared" si="967"/>
        <v xml:space="preserve"> </v>
      </c>
      <c r="P3063" s="117"/>
      <c r="Q3063" s="118"/>
      <c r="R3063" s="119" t="str">
        <f t="shared" si="968"/>
        <v/>
      </c>
      <c r="S3063" s="133">
        <f>IFERROR(IF(M3063&lt;=0.005,IF(F3063="",L3063,0),IF(F3063&lt;&gt;"",0,IF(P3063="",0,IF(P3063="H",0,IF(Q3063&lt;Veriler!$G$2,L3063*Veriler!$G$2,L3063*Q3063)))))," ")</f>
        <v>0</v>
      </c>
      <c r="T3063" s="133">
        <f>IF(Veriler!T3063&lt;=0.1, S3063, IF(AND(Veriler!T3063&gt;0.1, F3063="", P3063="E"), IF(Q3063&gt;Veriler!$G$2, Q3063*S3063, IF(Q3063&lt;Veriler!$G$2, Veriler!$G$2*S3063, Q3063*S3063)), 0))</f>
        <v>0</v>
      </c>
      <c r="U3063" s="133" t="str">
        <f t="shared" si="969"/>
        <v xml:space="preserve"> </v>
      </c>
      <c r="V3063" s="134" t="str">
        <f>IFERROR(IF(O3063="%10 sınırı aşılmıştır.",L3063-T3063,IFERROR(IF(F3063="",IF(S3063=1,0,IF(L3063-S3063=0,"",L3063-S3063)),IF(Veriler!M3063="",L3063,IF(L3063*Veriler!M3063=0,"",L3063*Veriler!M3063))),L3063)),0)</f>
        <v/>
      </c>
      <c r="W3063" s="146"/>
      <c r="X3063" s="146"/>
      <c r="Y3063" s="146"/>
    </row>
    <row r="3064" spans="1:25" s="99" customFormat="1" ht="54.75" customHeight="1" x14ac:dyDescent="0.25">
      <c r="A3064" s="96">
        <f t="shared" si="970"/>
        <v>2259</v>
      </c>
      <c r="B3064" s="175"/>
      <c r="C3064" s="176"/>
      <c r="D3064" s="113"/>
      <c r="E3064" s="115"/>
      <c r="F3064" s="174"/>
      <c r="G3064" s="114" t="str">
        <f t="shared" si="965"/>
        <v/>
      </c>
      <c r="H3064" s="115"/>
      <c r="I3064" s="115"/>
      <c r="J3064" s="115"/>
      <c r="K3064" s="115"/>
      <c r="L3064" s="133" t="str">
        <f t="shared" si="966"/>
        <v/>
      </c>
      <c r="M3064" s="116" t="str">
        <f>IF(L3064="", "", L3064/Veriler!$X$1)</f>
        <v/>
      </c>
      <c r="N3064" s="116" t="str">
        <f>IF(F3064&lt;&gt;"", "İthal Girdi", IF(Veriler!T3064="", "", IF(Veriler!S3064="H", "%0,5 üzerindedir", IF(Veriler!T3064&gt;0.1, "%10 sınırı aşılmıştır.", "Uygun"))))</f>
        <v>%0,5 üzerindedir</v>
      </c>
      <c r="O3064" s="116" t="str">
        <f t="shared" si="967"/>
        <v xml:space="preserve"> </v>
      </c>
      <c r="P3064" s="117"/>
      <c r="Q3064" s="118"/>
      <c r="R3064" s="119" t="str">
        <f t="shared" si="968"/>
        <v/>
      </c>
      <c r="S3064" s="133">
        <f>IFERROR(IF(M3064&lt;=0.005,IF(F3064="",L3064,0),IF(F3064&lt;&gt;"",0,IF(P3064="",0,IF(P3064="H",0,IF(Q3064&lt;Veriler!$G$2,L3064*Veriler!$G$2,L3064*Q3064)))))," ")</f>
        <v>0</v>
      </c>
      <c r="T3064" s="133">
        <f>IF(Veriler!T3064&lt;=0.1, S3064, IF(AND(Veriler!T3064&gt;0.1, F3064="", P3064="E"), IF(Q3064&gt;Veriler!$G$2, Q3064*S3064, IF(Q3064&lt;Veriler!$G$2, Veriler!$G$2*S3064, Q3064*S3064)), 0))</f>
        <v>0</v>
      </c>
      <c r="U3064" s="133" t="str">
        <f t="shared" si="969"/>
        <v xml:space="preserve"> </v>
      </c>
      <c r="V3064" s="134" t="str">
        <f>IFERROR(IF(O3064="%10 sınırı aşılmıştır.",L3064-T3064,IFERROR(IF(F3064="",IF(S3064=1,0,IF(L3064-S3064=0,"",L3064-S3064)),IF(Veriler!M3064="",L3064,IF(L3064*Veriler!M3064=0,"",L3064*Veriler!M3064))),L3064)),0)</f>
        <v/>
      </c>
      <c r="W3064" s="146"/>
      <c r="X3064" s="146"/>
      <c r="Y3064" s="146"/>
    </row>
    <row r="3065" spans="1:25" s="99" customFormat="1" ht="54.75" customHeight="1" x14ac:dyDescent="0.25">
      <c r="A3065" s="96">
        <f t="shared" si="970"/>
        <v>2260</v>
      </c>
      <c r="B3065" s="175"/>
      <c r="C3065" s="176"/>
      <c r="D3065" s="113"/>
      <c r="E3065" s="115"/>
      <c r="F3065" s="174"/>
      <c r="G3065" s="114" t="str">
        <f t="shared" si="965"/>
        <v/>
      </c>
      <c r="H3065" s="115"/>
      <c r="I3065" s="115"/>
      <c r="J3065" s="115"/>
      <c r="K3065" s="115"/>
      <c r="L3065" s="133" t="str">
        <f t="shared" si="966"/>
        <v/>
      </c>
      <c r="M3065" s="116" t="str">
        <f>IF(L3065="", "", L3065/Veriler!$X$1)</f>
        <v/>
      </c>
      <c r="N3065" s="116" t="str">
        <f>IF(F3065&lt;&gt;"", "İthal Girdi", IF(Veriler!T3065="", "", IF(Veriler!S3065="H", "%0,5 üzerindedir", IF(Veriler!T3065&gt;0.1, "%10 sınırı aşılmıştır.", "Uygun"))))</f>
        <v>%0,5 üzerindedir</v>
      </c>
      <c r="O3065" s="116" t="str">
        <f t="shared" si="967"/>
        <v xml:space="preserve"> </v>
      </c>
      <c r="P3065" s="117"/>
      <c r="Q3065" s="118"/>
      <c r="R3065" s="119" t="str">
        <f t="shared" si="968"/>
        <v/>
      </c>
      <c r="S3065" s="133">
        <f>IFERROR(IF(M3065&lt;=0.005,IF(F3065="",L3065,0),IF(F3065&lt;&gt;"",0,IF(P3065="",0,IF(P3065="H",0,IF(Q3065&lt;Veriler!$G$2,L3065*Veriler!$G$2,L3065*Q3065)))))," ")</f>
        <v>0</v>
      </c>
      <c r="T3065" s="133">
        <f>IF(Veriler!T3065&lt;=0.1, S3065, IF(AND(Veriler!T3065&gt;0.1, F3065="", P3065="E"), IF(Q3065&gt;Veriler!$G$2, Q3065*S3065, IF(Q3065&lt;Veriler!$G$2, Veriler!$G$2*S3065, Q3065*S3065)), 0))</f>
        <v>0</v>
      </c>
      <c r="U3065" s="133" t="str">
        <f t="shared" si="969"/>
        <v xml:space="preserve"> </v>
      </c>
      <c r="V3065" s="134" t="str">
        <f>IFERROR(IF(O3065="%10 sınırı aşılmıştır.",L3065-T3065,IFERROR(IF(F3065="",IF(S3065=1,0,IF(L3065-S3065=0,"",L3065-S3065)),IF(Veriler!M3065="",L3065,IF(L3065*Veriler!M3065=0,"",L3065*Veriler!M3065))),L3065)),0)</f>
        <v/>
      </c>
      <c r="W3065" s="146"/>
      <c r="X3065" s="146"/>
      <c r="Y3065" s="146"/>
    </row>
    <row r="3066" spans="1:25" s="99" customFormat="1" ht="54.75" customHeight="1" x14ac:dyDescent="0.25">
      <c r="A3066" s="96">
        <f t="shared" si="970"/>
        <v>2261</v>
      </c>
      <c r="B3066" s="175"/>
      <c r="C3066" s="176"/>
      <c r="D3066" s="113"/>
      <c r="E3066" s="115"/>
      <c r="F3066" s="174"/>
      <c r="G3066" s="114" t="str">
        <f t="shared" si="965"/>
        <v/>
      </c>
      <c r="H3066" s="115"/>
      <c r="I3066" s="115"/>
      <c r="J3066" s="115"/>
      <c r="K3066" s="115"/>
      <c r="L3066" s="133" t="str">
        <f t="shared" si="966"/>
        <v/>
      </c>
      <c r="M3066" s="116" t="str">
        <f>IF(L3066="", "", L3066/Veriler!$X$1)</f>
        <v/>
      </c>
      <c r="N3066" s="116" t="str">
        <f>IF(F3066&lt;&gt;"", "İthal Girdi", IF(Veriler!T3066="", "", IF(Veriler!S3066="H", "%0,5 üzerindedir", IF(Veriler!T3066&gt;0.1, "%10 sınırı aşılmıştır.", "Uygun"))))</f>
        <v>%0,5 üzerindedir</v>
      </c>
      <c r="O3066" s="116" t="str">
        <f t="shared" si="967"/>
        <v xml:space="preserve"> </v>
      </c>
      <c r="P3066" s="117"/>
      <c r="Q3066" s="118"/>
      <c r="R3066" s="119" t="str">
        <f t="shared" si="968"/>
        <v/>
      </c>
      <c r="S3066" s="133">
        <f>IFERROR(IF(M3066&lt;=0.005,IF(F3066="",L3066,0),IF(F3066&lt;&gt;"",0,IF(P3066="",0,IF(P3066="H",0,IF(Q3066&lt;Veriler!$G$2,L3066*Veriler!$G$2,L3066*Q3066)))))," ")</f>
        <v>0</v>
      </c>
      <c r="T3066" s="133">
        <f>IF(Veriler!T3066&lt;=0.1, S3066, IF(AND(Veriler!T3066&gt;0.1, F3066="", P3066="E"), IF(Q3066&gt;Veriler!$G$2, Q3066*S3066, IF(Q3066&lt;Veriler!$G$2, Veriler!$G$2*S3066, Q3066*S3066)), 0))</f>
        <v>0</v>
      </c>
      <c r="U3066" s="133" t="str">
        <f t="shared" si="969"/>
        <v xml:space="preserve"> </v>
      </c>
      <c r="V3066" s="134" t="str">
        <f>IFERROR(IF(O3066="%10 sınırı aşılmıştır.",L3066-T3066,IFERROR(IF(F3066="",IF(S3066=1,0,IF(L3066-S3066=0,"",L3066-S3066)),IF(Veriler!M3066="",L3066,IF(L3066*Veriler!M3066=0,"",L3066*Veriler!M3066))),L3066)),0)</f>
        <v/>
      </c>
      <c r="W3066" s="146"/>
      <c r="X3066" s="146"/>
      <c r="Y3066" s="146"/>
    </row>
    <row r="3067" spans="1:25" s="99" customFormat="1" ht="54.75" customHeight="1" x14ac:dyDescent="0.25">
      <c r="A3067" s="96">
        <f t="shared" si="970"/>
        <v>2262</v>
      </c>
      <c r="B3067" s="175"/>
      <c r="C3067" s="176"/>
      <c r="D3067" s="113"/>
      <c r="E3067" s="115"/>
      <c r="F3067" s="174"/>
      <c r="G3067" s="114" t="str">
        <f t="shared" si="965"/>
        <v/>
      </c>
      <c r="H3067" s="115"/>
      <c r="I3067" s="115"/>
      <c r="J3067" s="115"/>
      <c r="K3067" s="115"/>
      <c r="L3067" s="133" t="str">
        <f t="shared" si="966"/>
        <v/>
      </c>
      <c r="M3067" s="116" t="str">
        <f>IF(L3067="", "", L3067/Veriler!$X$1)</f>
        <v/>
      </c>
      <c r="N3067" s="116" t="str">
        <f>IF(F3067&lt;&gt;"", "İthal Girdi", IF(Veriler!T3067="", "", IF(Veriler!S3067="H", "%0,5 üzerindedir", IF(Veriler!T3067&gt;0.1, "%10 sınırı aşılmıştır.", "Uygun"))))</f>
        <v>%0,5 üzerindedir</v>
      </c>
      <c r="O3067" s="116" t="str">
        <f t="shared" si="967"/>
        <v xml:space="preserve"> </v>
      </c>
      <c r="P3067" s="117"/>
      <c r="Q3067" s="118"/>
      <c r="R3067" s="119" t="str">
        <f t="shared" si="968"/>
        <v/>
      </c>
      <c r="S3067" s="133">
        <f>IFERROR(IF(M3067&lt;=0.005,IF(F3067="",L3067,0),IF(F3067&lt;&gt;"",0,IF(P3067="",0,IF(P3067="H",0,IF(Q3067&lt;Veriler!$G$2,L3067*Veriler!$G$2,L3067*Q3067)))))," ")</f>
        <v>0</v>
      </c>
      <c r="T3067" s="133">
        <f>IF(Veriler!T3067&lt;=0.1, S3067, IF(AND(Veriler!T3067&gt;0.1, F3067="", P3067="E"), IF(Q3067&gt;Veriler!$G$2, Q3067*S3067, IF(Q3067&lt;Veriler!$G$2, Veriler!$G$2*S3067, Q3067*S3067)), 0))</f>
        <v>0</v>
      </c>
      <c r="U3067" s="133" t="str">
        <f t="shared" si="969"/>
        <v xml:space="preserve"> </v>
      </c>
      <c r="V3067" s="134" t="str">
        <f>IFERROR(IF(O3067="%10 sınırı aşılmıştır.",L3067-T3067,IFERROR(IF(F3067="",IF(S3067=1,0,IF(L3067-S3067=0,"",L3067-S3067)),IF(Veriler!M3067="",L3067,IF(L3067*Veriler!M3067=0,"",L3067*Veriler!M3067))),L3067)),0)</f>
        <v/>
      </c>
      <c r="W3067" s="146"/>
      <c r="X3067" s="146"/>
      <c r="Y3067" s="146"/>
    </row>
    <row r="3068" spans="1:25" s="99" customFormat="1" ht="54.75" customHeight="1" x14ac:dyDescent="0.25">
      <c r="A3068" s="96">
        <f t="shared" si="970"/>
        <v>2263</v>
      </c>
      <c r="B3068" s="175"/>
      <c r="C3068" s="176"/>
      <c r="D3068" s="113"/>
      <c r="E3068" s="115"/>
      <c r="F3068" s="174"/>
      <c r="G3068" s="114" t="str">
        <f t="shared" si="965"/>
        <v/>
      </c>
      <c r="H3068" s="115"/>
      <c r="I3068" s="115"/>
      <c r="J3068" s="115"/>
      <c r="K3068" s="115"/>
      <c r="L3068" s="133" t="str">
        <f t="shared" si="966"/>
        <v/>
      </c>
      <c r="M3068" s="116" t="str">
        <f>IF(L3068="", "", L3068/Veriler!$X$1)</f>
        <v/>
      </c>
      <c r="N3068" s="116" t="str">
        <f>IF(F3068&lt;&gt;"", "İthal Girdi", IF(Veriler!T3068="", "", IF(Veriler!S3068="H", "%0,5 üzerindedir", IF(Veriler!T3068&gt;0.1, "%10 sınırı aşılmıştır.", "Uygun"))))</f>
        <v>%0,5 üzerindedir</v>
      </c>
      <c r="O3068" s="116" t="str">
        <f t="shared" si="967"/>
        <v xml:space="preserve"> </v>
      </c>
      <c r="P3068" s="117"/>
      <c r="Q3068" s="118"/>
      <c r="R3068" s="119" t="str">
        <f t="shared" si="968"/>
        <v/>
      </c>
      <c r="S3068" s="133">
        <f>IFERROR(IF(M3068&lt;=0.005,IF(F3068="",L3068,0),IF(F3068&lt;&gt;"",0,IF(P3068="",0,IF(P3068="H",0,IF(Q3068&lt;Veriler!$G$2,L3068*Veriler!$G$2,L3068*Q3068)))))," ")</f>
        <v>0</v>
      </c>
      <c r="T3068" s="133">
        <f>IF(Veriler!T3068&lt;=0.1, S3068, IF(AND(Veriler!T3068&gt;0.1, F3068="", P3068="E"), IF(Q3068&gt;Veriler!$G$2, Q3068*S3068, IF(Q3068&lt;Veriler!$G$2, Veriler!$G$2*S3068, Q3068*S3068)), 0))</f>
        <v>0</v>
      </c>
      <c r="U3068" s="133" t="str">
        <f t="shared" si="969"/>
        <v xml:space="preserve"> </v>
      </c>
      <c r="V3068" s="134" t="str">
        <f>IFERROR(IF(O3068="%10 sınırı aşılmıştır.",L3068-T3068,IFERROR(IF(F3068="",IF(S3068=1,0,IF(L3068-S3068=0,"",L3068-S3068)),IF(Veriler!M3068="",L3068,IF(L3068*Veriler!M3068=0,"",L3068*Veriler!M3068))),L3068)),0)</f>
        <v/>
      </c>
      <c r="W3068" s="146"/>
      <c r="X3068" s="146"/>
      <c r="Y3068" s="146"/>
    </row>
    <row r="3069" spans="1:25" s="99" customFormat="1" ht="54.75" customHeight="1" x14ac:dyDescent="0.25">
      <c r="A3069" s="96">
        <f t="shared" si="970"/>
        <v>2264</v>
      </c>
      <c r="B3069" s="175"/>
      <c r="C3069" s="176"/>
      <c r="D3069" s="113"/>
      <c r="E3069" s="115"/>
      <c r="F3069" s="174"/>
      <c r="G3069" s="114" t="str">
        <f t="shared" si="965"/>
        <v/>
      </c>
      <c r="H3069" s="115"/>
      <c r="I3069" s="115"/>
      <c r="J3069" s="115"/>
      <c r="K3069" s="115"/>
      <c r="L3069" s="133" t="str">
        <f t="shared" si="966"/>
        <v/>
      </c>
      <c r="M3069" s="116" t="str">
        <f>IF(L3069="", "", L3069/Veriler!$X$1)</f>
        <v/>
      </c>
      <c r="N3069" s="116" t="str">
        <f>IF(F3069&lt;&gt;"", "İthal Girdi", IF(Veriler!T3069="", "", IF(Veriler!S3069="H", "%0,5 üzerindedir", IF(Veriler!T3069&gt;0.1, "%10 sınırı aşılmıştır.", "Uygun"))))</f>
        <v>%0,5 üzerindedir</v>
      </c>
      <c r="O3069" s="116" t="str">
        <f t="shared" si="967"/>
        <v xml:space="preserve"> </v>
      </c>
      <c r="P3069" s="117"/>
      <c r="Q3069" s="118"/>
      <c r="R3069" s="119" t="str">
        <f t="shared" si="968"/>
        <v/>
      </c>
      <c r="S3069" s="133">
        <f>IFERROR(IF(M3069&lt;=0.005,IF(F3069="",L3069,0),IF(F3069&lt;&gt;"",0,IF(P3069="",0,IF(P3069="H",0,IF(Q3069&lt;Veriler!$G$2,L3069*Veriler!$G$2,L3069*Q3069)))))," ")</f>
        <v>0</v>
      </c>
      <c r="T3069" s="133">
        <f>IF(Veriler!T3069&lt;=0.1, S3069, IF(AND(Veriler!T3069&gt;0.1, F3069="", P3069="E"), IF(Q3069&gt;Veriler!$G$2, Q3069*S3069, IF(Q3069&lt;Veriler!$G$2, Veriler!$G$2*S3069, Q3069*S3069)), 0))</f>
        <v>0</v>
      </c>
      <c r="U3069" s="133" t="str">
        <f t="shared" si="969"/>
        <v xml:space="preserve"> </v>
      </c>
      <c r="V3069" s="134" t="str">
        <f>IFERROR(IF(O3069="%10 sınırı aşılmıştır.",L3069-T3069,IFERROR(IF(F3069="",IF(S3069=1,0,IF(L3069-S3069=0,"",L3069-S3069)),IF(Veriler!M3069="",L3069,IF(L3069*Veriler!M3069=0,"",L3069*Veriler!M3069))),L3069)),0)</f>
        <v/>
      </c>
      <c r="W3069" s="146"/>
      <c r="X3069" s="146"/>
      <c r="Y3069" s="146"/>
    </row>
    <row r="3070" spans="1:25" s="99" customFormat="1" ht="54.75" customHeight="1" x14ac:dyDescent="0.25">
      <c r="A3070" s="96">
        <f t="shared" si="970"/>
        <v>2265</v>
      </c>
      <c r="B3070" s="175"/>
      <c r="C3070" s="176"/>
      <c r="D3070" s="113"/>
      <c r="E3070" s="115"/>
      <c r="F3070" s="174"/>
      <c r="G3070" s="114" t="str">
        <f t="shared" si="965"/>
        <v/>
      </c>
      <c r="H3070" s="115"/>
      <c r="I3070" s="115"/>
      <c r="J3070" s="115"/>
      <c r="K3070" s="115"/>
      <c r="L3070" s="133" t="str">
        <f t="shared" si="966"/>
        <v/>
      </c>
      <c r="M3070" s="116" t="str">
        <f>IF(L3070="", "", L3070/Veriler!$X$1)</f>
        <v/>
      </c>
      <c r="N3070" s="116" t="str">
        <f>IF(F3070&lt;&gt;"", "İthal Girdi", IF(Veriler!T3070="", "", IF(Veriler!S3070="H", "%0,5 üzerindedir", IF(Veriler!T3070&gt;0.1, "%10 sınırı aşılmıştır.", "Uygun"))))</f>
        <v>%0,5 üzerindedir</v>
      </c>
      <c r="O3070" s="116" t="str">
        <f t="shared" si="967"/>
        <v xml:space="preserve"> </v>
      </c>
      <c r="P3070" s="117"/>
      <c r="Q3070" s="118"/>
      <c r="R3070" s="119" t="str">
        <f t="shared" si="968"/>
        <v/>
      </c>
      <c r="S3070" s="133">
        <f>IFERROR(IF(M3070&lt;=0.005,IF(F3070="",L3070,0),IF(F3070&lt;&gt;"",0,IF(P3070="",0,IF(P3070="H",0,IF(Q3070&lt;Veriler!$G$2,L3070*Veriler!$G$2,L3070*Q3070)))))," ")</f>
        <v>0</v>
      </c>
      <c r="T3070" s="133">
        <f>IF(Veriler!T3070&lt;=0.1, S3070, IF(AND(Veriler!T3070&gt;0.1, F3070="", P3070="E"), IF(Q3070&gt;Veriler!$G$2, Q3070*S3070, IF(Q3070&lt;Veriler!$G$2, Veriler!$G$2*S3070, Q3070*S3070)), 0))</f>
        <v>0</v>
      </c>
      <c r="U3070" s="133" t="str">
        <f t="shared" si="969"/>
        <v xml:space="preserve"> </v>
      </c>
      <c r="V3070" s="134" t="str">
        <f>IFERROR(IF(O3070="%10 sınırı aşılmıştır.",L3070-T3070,IFERROR(IF(F3070="",IF(S3070=1,0,IF(L3070-S3070=0,"",L3070-S3070)),IF(Veriler!M3070="",L3070,IF(L3070*Veriler!M3070=0,"",L3070*Veriler!M3070))),L3070)),0)</f>
        <v/>
      </c>
      <c r="W3070" s="146"/>
      <c r="X3070" s="146"/>
      <c r="Y3070" s="146"/>
    </row>
    <row r="3071" spans="1:25" s="99" customFormat="1" ht="54.75" customHeight="1" x14ac:dyDescent="0.25">
      <c r="A3071" s="96">
        <f t="shared" si="970"/>
        <v>2266</v>
      </c>
      <c r="B3071" s="175"/>
      <c r="C3071" s="176"/>
      <c r="D3071" s="113"/>
      <c r="E3071" s="115"/>
      <c r="F3071" s="174"/>
      <c r="G3071" s="114" t="str">
        <f t="shared" si="965"/>
        <v/>
      </c>
      <c r="H3071" s="115"/>
      <c r="I3071" s="115"/>
      <c r="J3071" s="115"/>
      <c r="K3071" s="115"/>
      <c r="L3071" s="133" t="str">
        <f t="shared" si="966"/>
        <v/>
      </c>
      <c r="M3071" s="116" t="str">
        <f>IF(L3071="", "", L3071/Veriler!$X$1)</f>
        <v/>
      </c>
      <c r="N3071" s="116" t="str">
        <f>IF(F3071&lt;&gt;"", "İthal Girdi", IF(Veriler!T3071="", "", IF(Veriler!S3071="H", "%0,5 üzerindedir", IF(Veriler!T3071&gt;0.1, "%10 sınırı aşılmıştır.", "Uygun"))))</f>
        <v>%0,5 üzerindedir</v>
      </c>
      <c r="O3071" s="116" t="str">
        <f t="shared" si="967"/>
        <v xml:space="preserve"> </v>
      </c>
      <c r="P3071" s="117"/>
      <c r="Q3071" s="118"/>
      <c r="R3071" s="119" t="str">
        <f t="shared" si="968"/>
        <v/>
      </c>
      <c r="S3071" s="133">
        <f>IFERROR(IF(M3071&lt;=0.005,IF(F3071="",L3071,0),IF(F3071&lt;&gt;"",0,IF(P3071="",0,IF(P3071="H",0,IF(Q3071&lt;Veriler!$G$2,L3071*Veriler!$G$2,L3071*Q3071)))))," ")</f>
        <v>0</v>
      </c>
      <c r="T3071" s="133">
        <f>IF(Veriler!T3071&lt;=0.1, S3071, IF(AND(Veriler!T3071&gt;0.1, F3071="", P3071="E"), IF(Q3071&gt;Veriler!$G$2, Q3071*S3071, IF(Q3071&lt;Veriler!$G$2, Veriler!$G$2*S3071, Q3071*S3071)), 0))</f>
        <v>0</v>
      </c>
      <c r="U3071" s="133" t="str">
        <f t="shared" si="969"/>
        <v xml:space="preserve"> </v>
      </c>
      <c r="V3071" s="134" t="str">
        <f>IFERROR(IF(O3071="%10 sınırı aşılmıştır.",L3071-T3071,IFERROR(IF(F3071="",IF(S3071=1,0,IF(L3071-S3071=0,"",L3071-S3071)),IF(Veriler!M3071="",L3071,IF(L3071*Veriler!M3071=0,"",L3071*Veriler!M3071))),L3071)),0)</f>
        <v/>
      </c>
      <c r="W3071" s="146"/>
      <c r="X3071" s="146"/>
      <c r="Y3071" s="146"/>
    </row>
    <row r="3072" spans="1:25" s="99" customFormat="1" ht="54.75" customHeight="1" x14ac:dyDescent="0.25">
      <c r="A3072" s="96">
        <f t="shared" si="970"/>
        <v>2267</v>
      </c>
      <c r="B3072" s="175"/>
      <c r="C3072" s="176"/>
      <c r="D3072" s="113"/>
      <c r="E3072" s="115"/>
      <c r="F3072" s="174"/>
      <c r="G3072" s="114" t="str">
        <f t="shared" si="965"/>
        <v/>
      </c>
      <c r="H3072" s="115"/>
      <c r="I3072" s="115"/>
      <c r="J3072" s="115"/>
      <c r="K3072" s="115"/>
      <c r="L3072" s="133" t="str">
        <f t="shared" si="966"/>
        <v/>
      </c>
      <c r="M3072" s="116" t="str">
        <f>IF(L3072="", "", L3072/Veriler!$X$1)</f>
        <v/>
      </c>
      <c r="N3072" s="116" t="str">
        <f>IF(F3072&lt;&gt;"", "İthal Girdi", IF(Veriler!T3072="", "", IF(Veriler!S3072="H", "%0,5 üzerindedir", IF(Veriler!T3072&gt;0.1, "%10 sınırı aşılmıştır.", "Uygun"))))</f>
        <v>%0,5 üzerindedir</v>
      </c>
      <c r="O3072" s="116" t="str">
        <f t="shared" si="967"/>
        <v xml:space="preserve"> </v>
      </c>
      <c r="P3072" s="117"/>
      <c r="Q3072" s="118"/>
      <c r="R3072" s="119" t="str">
        <f t="shared" si="968"/>
        <v/>
      </c>
      <c r="S3072" s="133">
        <f>IFERROR(IF(M3072&lt;=0.005,IF(F3072="",L3072,0),IF(F3072&lt;&gt;"",0,IF(P3072="",0,IF(P3072="H",0,IF(Q3072&lt;Veriler!$G$2,L3072*Veriler!$G$2,L3072*Q3072)))))," ")</f>
        <v>0</v>
      </c>
      <c r="T3072" s="133">
        <f>IF(Veriler!T3072&lt;=0.1, S3072, IF(AND(Veriler!T3072&gt;0.1, F3072="", P3072="E"), IF(Q3072&gt;Veriler!$G$2, Q3072*S3072, IF(Q3072&lt;Veriler!$G$2, Veriler!$G$2*S3072, Q3072*S3072)), 0))</f>
        <v>0</v>
      </c>
      <c r="U3072" s="133" t="str">
        <f t="shared" si="969"/>
        <v xml:space="preserve"> </v>
      </c>
      <c r="V3072" s="134" t="str">
        <f>IFERROR(IF(O3072="%10 sınırı aşılmıştır.",L3072-T3072,IFERROR(IF(F3072="",IF(S3072=1,0,IF(L3072-S3072=0,"",L3072-S3072)),IF(Veriler!M3072="",L3072,IF(L3072*Veriler!M3072=0,"",L3072*Veriler!M3072))),L3072)),0)</f>
        <v/>
      </c>
      <c r="W3072" s="146"/>
      <c r="X3072" s="146"/>
      <c r="Y3072" s="146"/>
    </row>
    <row r="3073" spans="1:25" s="99" customFormat="1" ht="54.75" customHeight="1" x14ac:dyDescent="0.25">
      <c r="A3073" s="96">
        <f t="shared" si="970"/>
        <v>2268</v>
      </c>
      <c r="B3073" s="175"/>
      <c r="C3073" s="176"/>
      <c r="D3073" s="113"/>
      <c r="E3073" s="115"/>
      <c r="F3073" s="174"/>
      <c r="G3073" s="114" t="str">
        <f t="shared" si="965"/>
        <v/>
      </c>
      <c r="H3073" s="115"/>
      <c r="I3073" s="115"/>
      <c r="J3073" s="115"/>
      <c r="K3073" s="115"/>
      <c r="L3073" s="133" t="str">
        <f t="shared" si="966"/>
        <v/>
      </c>
      <c r="M3073" s="116" t="str">
        <f>IF(L3073="", "", L3073/Veriler!$X$1)</f>
        <v/>
      </c>
      <c r="N3073" s="116" t="str">
        <f>IF(F3073&lt;&gt;"", "İthal Girdi", IF(Veriler!T3073="", "", IF(Veriler!S3073="H", "%0,5 üzerindedir", IF(Veriler!T3073&gt;0.1, "%10 sınırı aşılmıştır.", "Uygun"))))</f>
        <v>%0,5 üzerindedir</v>
      </c>
      <c r="O3073" s="116" t="str">
        <f t="shared" si="967"/>
        <v xml:space="preserve"> </v>
      </c>
      <c r="P3073" s="117"/>
      <c r="Q3073" s="118"/>
      <c r="R3073" s="119" t="str">
        <f t="shared" si="968"/>
        <v/>
      </c>
      <c r="S3073" s="133">
        <f>IFERROR(IF(M3073&lt;=0.005,IF(F3073="",L3073,0),IF(F3073&lt;&gt;"",0,IF(P3073="",0,IF(P3073="H",0,IF(Q3073&lt;Veriler!$G$2,L3073*Veriler!$G$2,L3073*Q3073)))))," ")</f>
        <v>0</v>
      </c>
      <c r="T3073" s="133">
        <f>IF(Veriler!T3073&lt;=0.1, S3073, IF(AND(Veriler!T3073&gt;0.1, F3073="", P3073="E"), IF(Q3073&gt;Veriler!$G$2, Q3073*S3073, IF(Q3073&lt;Veriler!$G$2, Veriler!$G$2*S3073, Q3073*S3073)), 0))</f>
        <v>0</v>
      </c>
      <c r="U3073" s="133" t="str">
        <f t="shared" si="969"/>
        <v xml:space="preserve"> </v>
      </c>
      <c r="V3073" s="134" t="str">
        <f>IFERROR(IF(O3073="%10 sınırı aşılmıştır.",L3073-T3073,IFERROR(IF(F3073="",IF(S3073=1,0,IF(L3073-S3073=0,"",L3073-S3073)),IF(Veriler!M3073="",L3073,IF(L3073*Veriler!M3073=0,"",L3073*Veriler!M3073))),L3073)),0)</f>
        <v/>
      </c>
      <c r="W3073" s="146"/>
      <c r="X3073" s="146"/>
      <c r="Y3073" s="146"/>
    </row>
    <row r="3074" spans="1:25" s="99" customFormat="1" ht="24" customHeight="1" x14ac:dyDescent="0.25">
      <c r="A3074" s="103"/>
      <c r="B3074" s="104"/>
      <c r="C3074" s="104"/>
      <c r="D3074" s="104"/>
      <c r="E3074" s="103"/>
      <c r="F3074" s="135"/>
      <c r="G3074" s="157"/>
      <c r="H3074" s="103"/>
      <c r="I3074" s="103"/>
      <c r="J3074" s="103"/>
      <c r="K3074" s="103"/>
      <c r="L3074" s="136">
        <f>SUM(L3045:L3058,L3060:L3073)</f>
        <v>0</v>
      </c>
      <c r="M3074" s="158"/>
      <c r="N3074" s="158"/>
      <c r="O3074" s="158"/>
      <c r="P3074" s="105"/>
      <c r="Q3074" s="106"/>
      <c r="R3074" s="159"/>
      <c r="S3074" s="160"/>
      <c r="T3074" s="160"/>
      <c r="U3074" s="160"/>
      <c r="V3074" s="160"/>
      <c r="W3074" s="146"/>
      <c r="X3074" s="146"/>
      <c r="Y3074" s="146"/>
    </row>
    <row r="3075" spans="1:25" s="99" customFormat="1" ht="31.5" customHeight="1" x14ac:dyDescent="0.25">
      <c r="A3075" s="103"/>
      <c r="B3075" s="104"/>
      <c r="C3075" s="104"/>
      <c r="D3075" s="104"/>
      <c r="E3075" s="103"/>
      <c r="F3075" s="135"/>
      <c r="G3075" s="157"/>
      <c r="H3075" s="103"/>
      <c r="I3075" s="103"/>
      <c r="J3075" s="103"/>
      <c r="K3075" s="103"/>
      <c r="L3075" s="161"/>
      <c r="M3075" s="158"/>
      <c r="N3075" s="158"/>
      <c r="O3075" s="158"/>
      <c r="P3075" s="105"/>
      <c r="Q3075" s="106"/>
      <c r="R3075" s="159"/>
      <c r="S3075" s="162" t="s">
        <v>57</v>
      </c>
      <c r="T3075" s="162" t="s">
        <v>57</v>
      </c>
      <c r="U3075" s="162" t="s">
        <v>57</v>
      </c>
      <c r="V3075" s="163" t="s">
        <v>58</v>
      </c>
      <c r="W3075" s="146"/>
      <c r="X3075" s="146"/>
      <c r="Y3075" s="146"/>
    </row>
    <row r="3076" spans="1:25" s="99" customFormat="1" ht="58.5" customHeight="1" x14ac:dyDescent="0.25">
      <c r="A3076" s="185" t="s">
        <v>59</v>
      </c>
      <c r="B3076" s="180"/>
      <c r="C3076" s="180"/>
      <c r="D3076" s="180"/>
      <c r="E3076" s="180"/>
      <c r="F3076" s="180"/>
      <c r="G3076" s="180"/>
      <c r="H3076" s="180"/>
      <c r="I3076" s="180"/>
      <c r="J3076" s="180"/>
      <c r="K3076" s="180"/>
      <c r="L3076" s="180"/>
      <c r="M3076" s="180"/>
      <c r="N3076" s="180"/>
      <c r="O3076" s="180"/>
      <c r="P3076" s="180"/>
      <c r="Q3076" s="180"/>
      <c r="R3076" s="176"/>
      <c r="S3076" s="137">
        <f>SUM(S3038,S3045:S3058,S3060:S3073)</f>
        <v>0</v>
      </c>
      <c r="T3076" s="137" t="str">
        <f>IF(SUM(T3045:T3058,T3060:T3073)=0," ",SUM(T3045:T3058,T3060:T3073))</f>
        <v xml:space="preserve"> </v>
      </c>
      <c r="U3076" s="137" t="str">
        <f>IF(SUM(U3045:U3058,U3060:U3073)=0," ",SUM(U3045:U3058,U3060:U3073))</f>
        <v xml:space="preserve"> </v>
      </c>
      <c r="V3076" s="137" t="str">
        <f>IF(SUM(V3045:V3058,V3060:V3073)=0," ",SUM(V3045:V3058,V3060:V3073))</f>
        <v xml:space="preserve"> </v>
      </c>
      <c r="W3076" s="146"/>
      <c r="X3076" s="164">
        <f>SUM(U3045:U3058,U3060:U3073)</f>
        <v>0</v>
      </c>
      <c r="Y3076" s="164">
        <f>SUM(V3045:V3058,V3060:V3073)</f>
        <v>0</v>
      </c>
    </row>
    <row r="3077" spans="1:25" x14ac:dyDescent="0.3">
      <c r="A3077" s="34"/>
      <c r="G3077" s="146"/>
      <c r="L3077" s="146"/>
      <c r="M3077" s="146"/>
      <c r="N3077" s="146"/>
      <c r="O3077" s="146"/>
      <c r="R3077" s="146"/>
      <c r="S3077" s="146"/>
      <c r="T3077" s="146"/>
      <c r="U3077" s="146"/>
      <c r="V3077" s="146"/>
      <c r="W3077" s="146"/>
      <c r="X3077" s="146"/>
      <c r="Y3077" s="146"/>
    </row>
    <row r="3078" spans="1:25" x14ac:dyDescent="0.3">
      <c r="A3078" s="186" t="s">
        <v>60</v>
      </c>
      <c r="B3078" s="187"/>
      <c r="C3078" s="187"/>
      <c r="D3078" s="187"/>
      <c r="E3078" s="187"/>
      <c r="F3078" s="187"/>
      <c r="G3078" s="187"/>
      <c r="H3078" s="187"/>
      <c r="I3078" s="187"/>
      <c r="J3078" s="187"/>
      <c r="K3078" s="187"/>
      <c r="L3078" s="187"/>
      <c r="M3078" s="187"/>
      <c r="N3078" s="187"/>
      <c r="O3078" s="187"/>
      <c r="P3078" s="187"/>
      <c r="Q3078" s="187"/>
      <c r="R3078" s="187"/>
      <c r="S3078" s="187"/>
      <c r="T3078" s="187"/>
      <c r="U3078" s="187"/>
      <c r="V3078" s="187"/>
      <c r="W3078" s="146"/>
      <c r="X3078" s="146"/>
      <c r="Y3078" s="146"/>
    </row>
    <row r="3079" spans="1:25" s="99" customFormat="1" ht="41.25" customHeight="1" x14ac:dyDescent="0.25">
      <c r="A3079" s="189" t="s">
        <v>38</v>
      </c>
      <c r="B3079" s="180"/>
      <c r="C3079" s="180"/>
      <c r="D3079" s="180"/>
      <c r="E3079" s="180"/>
      <c r="F3079" s="180"/>
      <c r="G3079" s="180"/>
      <c r="H3079" s="180"/>
      <c r="I3079" s="180"/>
      <c r="J3079" s="180"/>
      <c r="K3079" s="180"/>
      <c r="L3079" s="180"/>
      <c r="M3079" s="180"/>
      <c r="N3079" s="180"/>
      <c r="O3079" s="180"/>
      <c r="P3079" s="180"/>
      <c r="Q3079" s="180"/>
      <c r="R3079" s="180"/>
      <c r="S3079" s="180"/>
      <c r="T3079" s="180"/>
      <c r="U3079" s="180"/>
      <c r="V3079" s="176"/>
      <c r="W3079" s="146"/>
      <c r="X3079" s="146"/>
      <c r="Y3079" s="146"/>
    </row>
    <row r="3080" spans="1:25" s="100" customFormat="1" ht="35.25" customHeight="1" x14ac:dyDescent="0.25">
      <c r="A3080" s="179" t="s">
        <v>39</v>
      </c>
      <c r="B3080" s="180"/>
      <c r="C3080" s="180"/>
      <c r="D3080" s="180"/>
      <c r="E3080" s="180"/>
      <c r="F3080" s="180"/>
      <c r="G3080" s="180"/>
      <c r="H3080" s="180"/>
      <c r="I3080" s="180"/>
      <c r="J3080" s="180"/>
      <c r="K3080" s="180"/>
      <c r="L3080" s="180"/>
      <c r="M3080" s="180"/>
      <c r="N3080" s="180"/>
      <c r="O3080" s="180"/>
      <c r="P3080" s="180"/>
      <c r="Q3080" s="180"/>
      <c r="R3080" s="176"/>
      <c r="S3080" s="147"/>
      <c r="T3080" s="148"/>
      <c r="U3080" s="149" t="s">
        <v>40</v>
      </c>
      <c r="V3080" s="150">
        <f>V3042+1</f>
        <v>82</v>
      </c>
      <c r="W3080" s="146"/>
      <c r="X3080" s="146"/>
      <c r="Y3080" s="146"/>
    </row>
    <row r="3081" spans="1:25" s="99" customFormat="1" ht="81" customHeight="1" x14ac:dyDescent="0.25">
      <c r="A3081" s="110" t="s">
        <v>3</v>
      </c>
      <c r="B3081" s="188" t="s">
        <v>41</v>
      </c>
      <c r="C3081" s="176"/>
      <c r="D3081" s="111" t="s">
        <v>42</v>
      </c>
      <c r="E3081" s="110" t="s">
        <v>324</v>
      </c>
      <c r="F3081" s="111" t="s">
        <v>325</v>
      </c>
      <c r="G3081" s="151" t="s">
        <v>43</v>
      </c>
      <c r="H3081" s="110" t="s">
        <v>44</v>
      </c>
      <c r="I3081" s="110" t="s">
        <v>8</v>
      </c>
      <c r="J3081" s="110" t="s">
        <v>45</v>
      </c>
      <c r="K3081" s="110" t="s">
        <v>46</v>
      </c>
      <c r="L3081" s="152" t="s">
        <v>47</v>
      </c>
      <c r="M3081" s="153" t="s">
        <v>48</v>
      </c>
      <c r="N3081" s="154" t="s">
        <v>49</v>
      </c>
      <c r="O3081" s="154" t="s">
        <v>49</v>
      </c>
      <c r="P3081" s="112" t="s">
        <v>50</v>
      </c>
      <c r="Q3081" s="110" t="s">
        <v>51</v>
      </c>
      <c r="R3081" s="155" t="s">
        <v>52</v>
      </c>
      <c r="S3081" s="156" t="s">
        <v>53</v>
      </c>
      <c r="T3081" s="156" t="s">
        <v>54</v>
      </c>
      <c r="U3081" s="152" t="s">
        <v>54</v>
      </c>
      <c r="V3081" s="152" t="s">
        <v>55</v>
      </c>
      <c r="W3081" s="146"/>
      <c r="X3081" s="146"/>
      <c r="Y3081" s="146"/>
    </row>
    <row r="3082" spans="1:25" s="99" customFormat="1" ht="45" customHeight="1" x14ac:dyDescent="0.25">
      <c r="A3082" s="101"/>
      <c r="B3082" s="177" t="s">
        <v>56</v>
      </c>
      <c r="C3082" s="178"/>
      <c r="D3082" s="102"/>
      <c r="E3082" s="170"/>
      <c r="F3082" s="102"/>
      <c r="G3082" s="95"/>
      <c r="H3082" s="102"/>
      <c r="I3082" s="102"/>
      <c r="J3082" s="102"/>
      <c r="K3082" s="102"/>
      <c r="L3082" s="95"/>
      <c r="M3082" s="95"/>
      <c r="N3082" s="95"/>
      <c r="O3082" s="95"/>
      <c r="P3082" s="102"/>
      <c r="Q3082" s="102"/>
      <c r="R3082" s="190"/>
      <c r="S3082" s="184"/>
      <c r="T3082" s="95"/>
      <c r="U3082" s="95"/>
      <c r="V3082" s="95"/>
      <c r="W3082" s="146"/>
      <c r="X3082" s="146"/>
      <c r="Y3082" s="146"/>
    </row>
    <row r="3083" spans="1:25" s="99" customFormat="1" ht="54.75" customHeight="1" x14ac:dyDescent="0.25">
      <c r="A3083" s="96">
        <f>A3073+1</f>
        <v>2269</v>
      </c>
      <c r="B3083" s="181"/>
      <c r="C3083" s="182"/>
      <c r="D3083" s="113"/>
      <c r="E3083" s="115"/>
      <c r="F3083" s="174"/>
      <c r="G3083" s="114" t="str">
        <f t="shared" ref="G3083:G3096" si="971">IF(AND(F3083&lt;&gt;"",V3083&lt;&gt;"",L3083&lt;&gt;0),V3083/L3083,"")</f>
        <v/>
      </c>
      <c r="H3083" s="115"/>
      <c r="I3083" s="115"/>
      <c r="J3083" s="115"/>
      <c r="K3083" s="115"/>
      <c r="L3083" s="133" t="str">
        <f t="shared" ref="L3083:L3096" si="972">IF(AND(H3083&lt;&gt;0, J3083&lt;&gt;0, K3083&lt;&gt;0), H3083*J3083*K3083, "")</f>
        <v/>
      </c>
      <c r="M3083" s="116" t="str">
        <f>IF(L3083="", "", L3083/Veriler!$X$1)</f>
        <v/>
      </c>
      <c r="N3083" s="116" t="str">
        <f>IF(F3083&lt;&gt;"", "İthal Girdi", IF(Veriler!T3083="", "", IF(Veriler!S3083="H", "%0,5 üzerindedir", IF(Veriler!T3083&gt;0.1, "%10 sınırı aşılmıştır.", "Uygun"))))</f>
        <v>%0,5 üzerindedir</v>
      </c>
      <c r="O3083" s="116" t="str">
        <f t="shared" ref="O3083:O3096" si="973">IF(M3083=""," ",N3083)</f>
        <v xml:space="preserve"> </v>
      </c>
      <c r="P3083" s="117"/>
      <c r="Q3083" s="118"/>
      <c r="R3083" s="119" t="str">
        <f t="shared" ref="R3083:R3096" si="974">IFERROR(IF(AND(T3083&lt;&gt;"",L3083&lt;&gt;"",L3083&lt;&gt;0,T3083&lt;&gt;0),T3083/L3083,"")," ")</f>
        <v/>
      </c>
      <c r="S3083" s="133">
        <f>IFERROR(IF(M3083&lt;=0.005,IF(F3083="",L3083,0),IF(F3083&lt;&gt;"",0,IF(P3083="",0,IF(P3083="H",0,IF(Q3083&lt;Veriler!$G$2,L3083*Veriler!$G$2,L3083*Q3083)))))," ")</f>
        <v>0</v>
      </c>
      <c r="T3083" s="133">
        <f>IF(Veriler!T3083&lt;=0.1, S3083, IF(AND(Veriler!T3083&gt;0.1, F3083="", P3083="E"), IF(Q3083&gt;Veriler!$G$2, Q3083*S3083, IF(Q3083&lt;Veriler!$G$2, Veriler!$G$2*S3083, Q3083*S3083)), 0))</f>
        <v>0</v>
      </c>
      <c r="U3083" s="133" t="str">
        <f t="shared" ref="U3083:U3096" si="975">IF(T3083=0," ",T3083)</f>
        <v xml:space="preserve"> </v>
      </c>
      <c r="V3083" s="134" t="str">
        <f>IFERROR(IF(O3083="%10 sınırı aşılmıştır.",L3083-T3083,IFERROR(IF(F3083="",IF(S3083=1,0,IF(L3083-S3083=0,"",L3083-S3083)),IF(Veriler!M3083="",L3083,IF(L3083*Veriler!M3083=0,"",L3083*Veriler!M3083))),L3083)),0)</f>
        <v/>
      </c>
      <c r="W3083" s="146"/>
      <c r="X3083" s="146"/>
      <c r="Y3083" s="146"/>
    </row>
    <row r="3084" spans="1:25" s="99" customFormat="1" ht="54.75" customHeight="1" x14ac:dyDescent="0.25">
      <c r="A3084" s="96">
        <f t="shared" ref="A3084:A3096" si="976">A3083+1</f>
        <v>2270</v>
      </c>
      <c r="B3084" s="175"/>
      <c r="C3084" s="176"/>
      <c r="D3084" s="113"/>
      <c r="E3084" s="115"/>
      <c r="F3084" s="174"/>
      <c r="G3084" s="114" t="str">
        <f t="shared" si="971"/>
        <v/>
      </c>
      <c r="H3084" s="115"/>
      <c r="I3084" s="115"/>
      <c r="J3084" s="115"/>
      <c r="K3084" s="115"/>
      <c r="L3084" s="133" t="str">
        <f t="shared" si="972"/>
        <v/>
      </c>
      <c r="M3084" s="116" t="str">
        <f>IF(L3084="", "", L3084/Veriler!$X$1)</f>
        <v/>
      </c>
      <c r="N3084" s="116" t="str">
        <f>IF(F3084&lt;&gt;"", "İthal Girdi", IF(Veriler!T3084="", "", IF(Veriler!S3084="H", "%0,5 üzerindedir", IF(Veriler!T3084&gt;0.1, "%10 sınırı aşılmıştır.", "Uygun"))))</f>
        <v>%0,5 üzerindedir</v>
      </c>
      <c r="O3084" s="116" t="str">
        <f t="shared" si="973"/>
        <v xml:space="preserve"> </v>
      </c>
      <c r="P3084" s="117"/>
      <c r="Q3084" s="118"/>
      <c r="R3084" s="119" t="str">
        <f t="shared" si="974"/>
        <v/>
      </c>
      <c r="S3084" s="133">
        <f>IFERROR(IF(M3084&lt;=0.005,IF(F3084="",L3084,0),IF(F3084&lt;&gt;"",0,IF(P3084="",0,IF(P3084="H",0,IF(Q3084&lt;Veriler!$G$2,L3084*Veriler!$G$2,L3084*Q3084)))))," ")</f>
        <v>0</v>
      </c>
      <c r="T3084" s="133">
        <f>IF(Veriler!T3084&lt;=0.1, S3084, IF(AND(Veriler!T3084&gt;0.1, F3084="", P3084="E"), IF(Q3084&gt;Veriler!$G$2, Q3084*S3084, IF(Q3084&lt;Veriler!$G$2, Veriler!$G$2*S3084, Q3084*S3084)), 0))</f>
        <v>0</v>
      </c>
      <c r="U3084" s="133" t="str">
        <f t="shared" si="975"/>
        <v xml:space="preserve"> </v>
      </c>
      <c r="V3084" s="134" t="str">
        <f>IFERROR(IF(O3084="%10 sınırı aşılmıştır.",L3084-T3084,IFERROR(IF(F3084="",IF(S3084=1,0,IF(L3084-S3084=0,"",L3084-S3084)),IF(Veriler!M3084="",L3084,IF(L3084*Veriler!M3084=0,"",L3084*Veriler!M3084))),L3084)),0)</f>
        <v/>
      </c>
      <c r="W3084" s="146"/>
      <c r="X3084" s="146"/>
      <c r="Y3084" s="146"/>
    </row>
    <row r="3085" spans="1:25" s="99" customFormat="1" ht="54.75" customHeight="1" x14ac:dyDescent="0.25">
      <c r="A3085" s="96">
        <f t="shared" si="976"/>
        <v>2271</v>
      </c>
      <c r="B3085" s="175"/>
      <c r="C3085" s="176"/>
      <c r="D3085" s="113"/>
      <c r="E3085" s="115"/>
      <c r="F3085" s="174"/>
      <c r="G3085" s="114" t="str">
        <f t="shared" si="971"/>
        <v/>
      </c>
      <c r="H3085" s="115"/>
      <c r="I3085" s="115"/>
      <c r="J3085" s="115"/>
      <c r="K3085" s="115"/>
      <c r="L3085" s="133" t="str">
        <f t="shared" si="972"/>
        <v/>
      </c>
      <c r="M3085" s="116" t="str">
        <f>IF(L3085="", "", L3085/Veriler!$X$1)</f>
        <v/>
      </c>
      <c r="N3085" s="116" t="str">
        <f>IF(F3085&lt;&gt;"", "İthal Girdi", IF(Veriler!T3085="", "", IF(Veriler!S3085="H", "%0,5 üzerindedir", IF(Veriler!T3085&gt;0.1, "%10 sınırı aşılmıştır.", "Uygun"))))</f>
        <v>%0,5 üzerindedir</v>
      </c>
      <c r="O3085" s="116" t="str">
        <f t="shared" si="973"/>
        <v xml:space="preserve"> </v>
      </c>
      <c r="P3085" s="117"/>
      <c r="Q3085" s="118"/>
      <c r="R3085" s="119" t="str">
        <f t="shared" si="974"/>
        <v/>
      </c>
      <c r="S3085" s="133">
        <f>IFERROR(IF(M3085&lt;=0.005,IF(F3085="",L3085,0),IF(F3085&lt;&gt;"",0,IF(P3085="",0,IF(P3085="H",0,IF(Q3085&lt;Veriler!$G$2,L3085*Veriler!$G$2,L3085*Q3085)))))," ")</f>
        <v>0</v>
      </c>
      <c r="T3085" s="133">
        <f>IF(Veriler!T3085&lt;=0.1, S3085, IF(AND(Veriler!T3085&gt;0.1, F3085="", P3085="E"), IF(Q3085&gt;Veriler!$G$2, Q3085*S3085, IF(Q3085&lt;Veriler!$G$2, Veriler!$G$2*S3085, Q3085*S3085)), 0))</f>
        <v>0</v>
      </c>
      <c r="U3085" s="133" t="str">
        <f t="shared" si="975"/>
        <v xml:space="preserve"> </v>
      </c>
      <c r="V3085" s="134" t="str">
        <f>IFERROR(IF(O3085="%10 sınırı aşılmıştır.",L3085-T3085,IFERROR(IF(F3085="",IF(S3085=1,0,IF(L3085-S3085=0,"",L3085-S3085)),IF(Veriler!M3085="",L3085,IF(L3085*Veriler!M3085=0,"",L3085*Veriler!M3085))),L3085)),0)</f>
        <v/>
      </c>
      <c r="W3085" s="146"/>
      <c r="X3085" s="146"/>
      <c r="Y3085" s="146"/>
    </row>
    <row r="3086" spans="1:25" s="99" customFormat="1" ht="54.75" customHeight="1" x14ac:dyDescent="0.25">
      <c r="A3086" s="96">
        <f t="shared" si="976"/>
        <v>2272</v>
      </c>
      <c r="B3086" s="175"/>
      <c r="C3086" s="176"/>
      <c r="D3086" s="113"/>
      <c r="E3086" s="115"/>
      <c r="F3086" s="174"/>
      <c r="G3086" s="114" t="str">
        <f t="shared" si="971"/>
        <v/>
      </c>
      <c r="H3086" s="115"/>
      <c r="I3086" s="115"/>
      <c r="J3086" s="115"/>
      <c r="K3086" s="115"/>
      <c r="L3086" s="133" t="str">
        <f t="shared" si="972"/>
        <v/>
      </c>
      <c r="M3086" s="116" t="str">
        <f>IF(L3086="", "", L3086/Veriler!$X$1)</f>
        <v/>
      </c>
      <c r="N3086" s="116" t="str">
        <f>IF(F3086&lt;&gt;"", "İthal Girdi", IF(Veriler!T3086="", "", IF(Veriler!S3086="H", "%0,5 üzerindedir", IF(Veriler!T3086&gt;0.1, "%10 sınırı aşılmıştır.", "Uygun"))))</f>
        <v>%0,5 üzerindedir</v>
      </c>
      <c r="O3086" s="116" t="str">
        <f t="shared" si="973"/>
        <v xml:space="preserve"> </v>
      </c>
      <c r="P3086" s="117"/>
      <c r="Q3086" s="118"/>
      <c r="R3086" s="119" t="str">
        <f t="shared" si="974"/>
        <v/>
      </c>
      <c r="S3086" s="133">
        <f>IFERROR(IF(M3086&lt;=0.005,IF(F3086="",L3086,0),IF(F3086&lt;&gt;"",0,IF(P3086="",0,IF(P3086="H",0,IF(Q3086&lt;Veriler!$G$2,L3086*Veriler!$G$2,L3086*Q3086)))))," ")</f>
        <v>0</v>
      </c>
      <c r="T3086" s="133">
        <f>IF(Veriler!T3086&lt;=0.1, S3086, IF(AND(Veriler!T3086&gt;0.1, F3086="", P3086="E"), IF(Q3086&gt;Veriler!$G$2, Q3086*S3086, IF(Q3086&lt;Veriler!$G$2, Veriler!$G$2*S3086, Q3086*S3086)), 0))</f>
        <v>0</v>
      </c>
      <c r="U3086" s="133" t="str">
        <f t="shared" si="975"/>
        <v xml:space="preserve"> </v>
      </c>
      <c r="V3086" s="134" t="str">
        <f>IFERROR(IF(O3086="%10 sınırı aşılmıştır.",L3086-T3086,IFERROR(IF(F3086="",IF(S3086=1,0,IF(L3086-S3086=0,"",L3086-S3086)),IF(Veriler!M3086="",L3086,IF(L3086*Veriler!M3086=0,"",L3086*Veriler!M3086))),L3086)),0)</f>
        <v/>
      </c>
      <c r="W3086" s="146"/>
      <c r="X3086" s="146"/>
      <c r="Y3086" s="146"/>
    </row>
    <row r="3087" spans="1:25" s="99" customFormat="1" ht="54.75" customHeight="1" x14ac:dyDescent="0.25">
      <c r="A3087" s="96">
        <f t="shared" si="976"/>
        <v>2273</v>
      </c>
      <c r="B3087" s="175"/>
      <c r="C3087" s="176"/>
      <c r="D3087" s="113"/>
      <c r="E3087" s="115"/>
      <c r="F3087" s="174"/>
      <c r="G3087" s="114" t="str">
        <f t="shared" si="971"/>
        <v/>
      </c>
      <c r="H3087" s="115"/>
      <c r="I3087" s="115"/>
      <c r="J3087" s="115"/>
      <c r="K3087" s="115"/>
      <c r="L3087" s="133" t="str">
        <f t="shared" si="972"/>
        <v/>
      </c>
      <c r="M3087" s="116" t="str">
        <f>IF(L3087="", "", L3087/Veriler!$X$1)</f>
        <v/>
      </c>
      <c r="N3087" s="116" t="str">
        <f>IF(F3087&lt;&gt;"", "İthal Girdi", IF(Veriler!T3087="", "", IF(Veriler!S3087="H", "%0,5 üzerindedir", IF(Veriler!T3087&gt;0.1, "%10 sınırı aşılmıştır.", "Uygun"))))</f>
        <v>%0,5 üzerindedir</v>
      </c>
      <c r="O3087" s="116" t="str">
        <f t="shared" si="973"/>
        <v xml:space="preserve"> </v>
      </c>
      <c r="P3087" s="117"/>
      <c r="Q3087" s="118"/>
      <c r="R3087" s="119" t="str">
        <f t="shared" si="974"/>
        <v/>
      </c>
      <c r="S3087" s="133">
        <f>IFERROR(IF(M3087&lt;=0.005,IF(F3087="",L3087,0),IF(F3087&lt;&gt;"",0,IF(P3087="",0,IF(P3087="H",0,IF(Q3087&lt;Veriler!$G$2,L3087*Veriler!$G$2,L3087*Q3087)))))," ")</f>
        <v>0</v>
      </c>
      <c r="T3087" s="133">
        <f>IF(Veriler!T3087&lt;=0.1, S3087, IF(AND(Veriler!T3087&gt;0.1, F3087="", P3087="E"), IF(Q3087&gt;Veriler!$G$2, Q3087*S3087, IF(Q3087&lt;Veriler!$G$2, Veriler!$G$2*S3087, Q3087*S3087)), 0))</f>
        <v>0</v>
      </c>
      <c r="U3087" s="133" t="str">
        <f t="shared" si="975"/>
        <v xml:space="preserve"> </v>
      </c>
      <c r="V3087" s="134" t="str">
        <f>IFERROR(IF(O3087="%10 sınırı aşılmıştır.",L3087-T3087,IFERROR(IF(F3087="",IF(S3087=1,0,IF(L3087-S3087=0,"",L3087-S3087)),IF(Veriler!M3087="",L3087,IF(L3087*Veriler!M3087=0,"",L3087*Veriler!M3087))),L3087)),0)</f>
        <v/>
      </c>
      <c r="W3087" s="146"/>
      <c r="X3087" s="146"/>
      <c r="Y3087" s="146"/>
    </row>
    <row r="3088" spans="1:25" s="99" customFormat="1" ht="54.75" customHeight="1" x14ac:dyDescent="0.25">
      <c r="A3088" s="96">
        <f t="shared" si="976"/>
        <v>2274</v>
      </c>
      <c r="B3088" s="175"/>
      <c r="C3088" s="176"/>
      <c r="D3088" s="113"/>
      <c r="E3088" s="115"/>
      <c r="F3088" s="174"/>
      <c r="G3088" s="114" t="str">
        <f t="shared" si="971"/>
        <v/>
      </c>
      <c r="H3088" s="115"/>
      <c r="I3088" s="115"/>
      <c r="J3088" s="115"/>
      <c r="K3088" s="115"/>
      <c r="L3088" s="133" t="str">
        <f t="shared" si="972"/>
        <v/>
      </c>
      <c r="M3088" s="116" t="str">
        <f>IF(L3088="", "", L3088/Veriler!$X$1)</f>
        <v/>
      </c>
      <c r="N3088" s="116" t="str">
        <f>IF(F3088&lt;&gt;"", "İthal Girdi", IF(Veriler!T3088="", "", IF(Veriler!S3088="H", "%0,5 üzerindedir", IF(Veriler!T3088&gt;0.1, "%10 sınırı aşılmıştır.", "Uygun"))))</f>
        <v>%0,5 üzerindedir</v>
      </c>
      <c r="O3088" s="116" t="str">
        <f t="shared" si="973"/>
        <v xml:space="preserve"> </v>
      </c>
      <c r="P3088" s="117"/>
      <c r="Q3088" s="118"/>
      <c r="R3088" s="119" t="str">
        <f t="shared" si="974"/>
        <v/>
      </c>
      <c r="S3088" s="133">
        <f>IFERROR(IF(M3088&lt;=0.005,IF(F3088="",L3088,0),IF(F3088&lt;&gt;"",0,IF(P3088="",0,IF(P3088="H",0,IF(Q3088&lt;Veriler!$G$2,L3088*Veriler!$G$2,L3088*Q3088)))))," ")</f>
        <v>0</v>
      </c>
      <c r="T3088" s="133">
        <f>IF(Veriler!T3088&lt;=0.1, S3088, IF(AND(Veriler!T3088&gt;0.1, F3088="", P3088="E"), IF(Q3088&gt;Veriler!$G$2, Q3088*S3088, IF(Q3088&lt;Veriler!$G$2, Veriler!$G$2*S3088, Q3088*S3088)), 0))</f>
        <v>0</v>
      </c>
      <c r="U3088" s="133" t="str">
        <f t="shared" si="975"/>
        <v xml:space="preserve"> </v>
      </c>
      <c r="V3088" s="134" t="str">
        <f>IFERROR(IF(O3088="%10 sınırı aşılmıştır.",L3088-T3088,IFERROR(IF(F3088="",IF(S3088=1,0,IF(L3088-S3088=0,"",L3088-S3088)),IF(Veriler!M3088="",L3088,IF(L3088*Veriler!M3088=0,"",L3088*Veriler!M3088))),L3088)),0)</f>
        <v/>
      </c>
      <c r="W3088" s="146"/>
      <c r="X3088" s="146"/>
      <c r="Y3088" s="146"/>
    </row>
    <row r="3089" spans="1:25" s="99" customFormat="1" ht="54.75" customHeight="1" x14ac:dyDescent="0.25">
      <c r="A3089" s="96">
        <f t="shared" si="976"/>
        <v>2275</v>
      </c>
      <c r="B3089" s="175"/>
      <c r="C3089" s="176"/>
      <c r="D3089" s="113"/>
      <c r="E3089" s="115"/>
      <c r="F3089" s="174"/>
      <c r="G3089" s="114" t="str">
        <f t="shared" si="971"/>
        <v/>
      </c>
      <c r="H3089" s="115"/>
      <c r="I3089" s="115"/>
      <c r="J3089" s="115"/>
      <c r="K3089" s="115"/>
      <c r="L3089" s="133" t="str">
        <f t="shared" si="972"/>
        <v/>
      </c>
      <c r="M3089" s="116" t="str">
        <f>IF(L3089="", "", L3089/Veriler!$X$1)</f>
        <v/>
      </c>
      <c r="N3089" s="116" t="str">
        <f>IF(F3089&lt;&gt;"", "İthal Girdi", IF(Veriler!T3089="", "", IF(Veriler!S3089="H", "%0,5 üzerindedir", IF(Veriler!T3089&gt;0.1, "%10 sınırı aşılmıştır.", "Uygun"))))</f>
        <v>%0,5 üzerindedir</v>
      </c>
      <c r="O3089" s="116" t="str">
        <f t="shared" si="973"/>
        <v xml:space="preserve"> </v>
      </c>
      <c r="P3089" s="117"/>
      <c r="Q3089" s="118"/>
      <c r="R3089" s="119" t="str">
        <f t="shared" si="974"/>
        <v/>
      </c>
      <c r="S3089" s="133">
        <f>IFERROR(IF(M3089&lt;=0.005,IF(F3089="",L3089,0),IF(F3089&lt;&gt;"",0,IF(P3089="",0,IF(P3089="H",0,IF(Q3089&lt;Veriler!$G$2,L3089*Veriler!$G$2,L3089*Q3089)))))," ")</f>
        <v>0</v>
      </c>
      <c r="T3089" s="133">
        <f>IF(Veriler!T3089&lt;=0.1, S3089, IF(AND(Veriler!T3089&gt;0.1, F3089="", P3089="E"), IF(Q3089&gt;Veriler!$G$2, Q3089*S3089, IF(Q3089&lt;Veriler!$G$2, Veriler!$G$2*S3089, Q3089*S3089)), 0))</f>
        <v>0</v>
      </c>
      <c r="U3089" s="133" t="str">
        <f t="shared" si="975"/>
        <v xml:space="preserve"> </v>
      </c>
      <c r="V3089" s="134" t="str">
        <f>IFERROR(IF(O3089="%10 sınırı aşılmıştır.",L3089-T3089,IFERROR(IF(F3089="",IF(S3089=1,0,IF(L3089-S3089=0,"",L3089-S3089)),IF(Veriler!M3089="",L3089,IF(L3089*Veriler!M3089=0,"",L3089*Veriler!M3089))),L3089)),0)</f>
        <v/>
      </c>
      <c r="W3089" s="146"/>
      <c r="X3089" s="146"/>
      <c r="Y3089" s="146"/>
    </row>
    <row r="3090" spans="1:25" s="99" customFormat="1" ht="54.75" customHeight="1" x14ac:dyDescent="0.25">
      <c r="A3090" s="96">
        <f t="shared" si="976"/>
        <v>2276</v>
      </c>
      <c r="B3090" s="175"/>
      <c r="C3090" s="176"/>
      <c r="D3090" s="113"/>
      <c r="E3090" s="115"/>
      <c r="F3090" s="174"/>
      <c r="G3090" s="114" t="str">
        <f t="shared" si="971"/>
        <v/>
      </c>
      <c r="H3090" s="115"/>
      <c r="I3090" s="115"/>
      <c r="J3090" s="115"/>
      <c r="K3090" s="115"/>
      <c r="L3090" s="133" t="str">
        <f t="shared" si="972"/>
        <v/>
      </c>
      <c r="M3090" s="116" t="str">
        <f>IF(L3090="", "", L3090/Veriler!$X$1)</f>
        <v/>
      </c>
      <c r="N3090" s="116" t="str">
        <f>IF(F3090&lt;&gt;"", "İthal Girdi", IF(Veriler!T3090="", "", IF(Veriler!S3090="H", "%0,5 üzerindedir", IF(Veriler!T3090&gt;0.1, "%10 sınırı aşılmıştır.", "Uygun"))))</f>
        <v>%0,5 üzerindedir</v>
      </c>
      <c r="O3090" s="116" t="str">
        <f t="shared" si="973"/>
        <v xml:space="preserve"> </v>
      </c>
      <c r="P3090" s="117"/>
      <c r="Q3090" s="118"/>
      <c r="R3090" s="119" t="str">
        <f t="shared" si="974"/>
        <v/>
      </c>
      <c r="S3090" s="133">
        <f>IFERROR(IF(M3090&lt;=0.005,IF(F3090="",L3090,0),IF(F3090&lt;&gt;"",0,IF(P3090="",0,IF(P3090="H",0,IF(Q3090&lt;Veriler!$G$2,L3090*Veriler!$G$2,L3090*Q3090)))))," ")</f>
        <v>0</v>
      </c>
      <c r="T3090" s="133">
        <f>IF(Veriler!T3090&lt;=0.1, S3090, IF(AND(Veriler!T3090&gt;0.1, F3090="", P3090="E"), IF(Q3090&gt;Veriler!$G$2, Q3090*S3090, IF(Q3090&lt;Veriler!$G$2, Veriler!$G$2*S3090, Q3090*S3090)), 0))</f>
        <v>0</v>
      </c>
      <c r="U3090" s="133" t="str">
        <f t="shared" si="975"/>
        <v xml:space="preserve"> </v>
      </c>
      <c r="V3090" s="134" t="str">
        <f>IFERROR(IF(O3090="%10 sınırı aşılmıştır.",L3090-T3090,IFERROR(IF(F3090="",IF(S3090=1,0,IF(L3090-S3090=0,"",L3090-S3090)),IF(Veriler!M3090="",L3090,IF(L3090*Veriler!M3090=0,"",L3090*Veriler!M3090))),L3090)),0)</f>
        <v/>
      </c>
      <c r="W3090" s="146"/>
      <c r="X3090" s="146"/>
      <c r="Y3090" s="146"/>
    </row>
    <row r="3091" spans="1:25" s="99" customFormat="1" ht="54.75" customHeight="1" x14ac:dyDescent="0.25">
      <c r="A3091" s="96">
        <f t="shared" si="976"/>
        <v>2277</v>
      </c>
      <c r="B3091" s="175"/>
      <c r="C3091" s="176"/>
      <c r="D3091" s="113"/>
      <c r="E3091" s="115"/>
      <c r="F3091" s="174"/>
      <c r="G3091" s="114" t="str">
        <f t="shared" si="971"/>
        <v/>
      </c>
      <c r="H3091" s="115"/>
      <c r="I3091" s="115"/>
      <c r="J3091" s="115"/>
      <c r="K3091" s="115"/>
      <c r="L3091" s="133" t="str">
        <f t="shared" si="972"/>
        <v/>
      </c>
      <c r="M3091" s="116" t="str">
        <f>IF(L3091="", "", L3091/Veriler!$X$1)</f>
        <v/>
      </c>
      <c r="N3091" s="116" t="str">
        <f>IF(F3091&lt;&gt;"", "İthal Girdi", IF(Veriler!T3091="", "", IF(Veriler!S3091="H", "%0,5 üzerindedir", IF(Veriler!T3091&gt;0.1, "%10 sınırı aşılmıştır.", "Uygun"))))</f>
        <v>%0,5 üzerindedir</v>
      </c>
      <c r="O3091" s="116" t="str">
        <f t="shared" si="973"/>
        <v xml:space="preserve"> </v>
      </c>
      <c r="P3091" s="117"/>
      <c r="Q3091" s="118"/>
      <c r="R3091" s="119" t="str">
        <f t="shared" si="974"/>
        <v/>
      </c>
      <c r="S3091" s="133">
        <f>IFERROR(IF(M3091&lt;=0.005,IF(F3091="",L3091,0),IF(F3091&lt;&gt;"",0,IF(P3091="",0,IF(P3091="H",0,IF(Q3091&lt;Veriler!$G$2,L3091*Veriler!$G$2,L3091*Q3091)))))," ")</f>
        <v>0</v>
      </c>
      <c r="T3091" s="133">
        <f>IF(Veriler!T3091&lt;=0.1, S3091, IF(AND(Veriler!T3091&gt;0.1, F3091="", P3091="E"), IF(Q3091&gt;Veriler!$G$2, Q3091*S3091, IF(Q3091&lt;Veriler!$G$2, Veriler!$G$2*S3091, Q3091*S3091)), 0))</f>
        <v>0</v>
      </c>
      <c r="U3091" s="133" t="str">
        <f t="shared" si="975"/>
        <v xml:space="preserve"> </v>
      </c>
      <c r="V3091" s="134" t="str">
        <f>IFERROR(IF(O3091="%10 sınırı aşılmıştır.",L3091-T3091,IFERROR(IF(F3091="",IF(S3091=1,0,IF(L3091-S3091=0,"",L3091-S3091)),IF(Veriler!M3091="",L3091,IF(L3091*Veriler!M3091=0,"",L3091*Veriler!M3091))),L3091)),0)</f>
        <v/>
      </c>
      <c r="W3091" s="146"/>
      <c r="X3091" s="146"/>
      <c r="Y3091" s="146"/>
    </row>
    <row r="3092" spans="1:25" s="99" customFormat="1" ht="54.75" customHeight="1" x14ac:dyDescent="0.25">
      <c r="A3092" s="96">
        <f t="shared" si="976"/>
        <v>2278</v>
      </c>
      <c r="B3092" s="175"/>
      <c r="C3092" s="176"/>
      <c r="D3092" s="113"/>
      <c r="E3092" s="115"/>
      <c r="F3092" s="174"/>
      <c r="G3092" s="114" t="str">
        <f t="shared" si="971"/>
        <v/>
      </c>
      <c r="H3092" s="115"/>
      <c r="I3092" s="115"/>
      <c r="J3092" s="115"/>
      <c r="K3092" s="115"/>
      <c r="L3092" s="133" t="str">
        <f t="shared" si="972"/>
        <v/>
      </c>
      <c r="M3092" s="116" t="str">
        <f>IF(L3092="", "", L3092/Veriler!$X$1)</f>
        <v/>
      </c>
      <c r="N3092" s="116" t="str">
        <f>IF(F3092&lt;&gt;"", "İthal Girdi", IF(Veriler!T3092="", "", IF(Veriler!S3092="H", "%0,5 üzerindedir", IF(Veriler!T3092&gt;0.1, "%10 sınırı aşılmıştır.", "Uygun"))))</f>
        <v>%0,5 üzerindedir</v>
      </c>
      <c r="O3092" s="116" t="str">
        <f t="shared" si="973"/>
        <v xml:space="preserve"> </v>
      </c>
      <c r="P3092" s="117"/>
      <c r="Q3092" s="118"/>
      <c r="R3092" s="119" t="str">
        <f t="shared" si="974"/>
        <v/>
      </c>
      <c r="S3092" s="133">
        <f>IFERROR(IF(M3092&lt;=0.005,IF(F3092="",L3092,0),IF(F3092&lt;&gt;"",0,IF(P3092="",0,IF(P3092="H",0,IF(Q3092&lt;Veriler!$G$2,L3092*Veriler!$G$2,L3092*Q3092)))))," ")</f>
        <v>0</v>
      </c>
      <c r="T3092" s="133">
        <f>IF(Veriler!T3092&lt;=0.1, S3092, IF(AND(Veriler!T3092&gt;0.1, F3092="", P3092="E"), IF(Q3092&gt;Veriler!$G$2, Q3092*S3092, IF(Q3092&lt;Veriler!$G$2, Veriler!$G$2*S3092, Q3092*S3092)), 0))</f>
        <v>0</v>
      </c>
      <c r="U3092" s="133" t="str">
        <f t="shared" si="975"/>
        <v xml:space="preserve"> </v>
      </c>
      <c r="V3092" s="134" t="str">
        <f>IFERROR(IF(O3092="%10 sınırı aşılmıştır.",L3092-T3092,IFERROR(IF(F3092="",IF(S3092=1,0,IF(L3092-S3092=0,"",L3092-S3092)),IF(Veriler!M3092="",L3092,IF(L3092*Veriler!M3092=0,"",L3092*Veriler!M3092))),L3092)),0)</f>
        <v/>
      </c>
      <c r="W3092" s="146"/>
      <c r="X3092" s="146"/>
      <c r="Y3092" s="146"/>
    </row>
    <row r="3093" spans="1:25" s="99" customFormat="1" ht="54.75" customHeight="1" x14ac:dyDescent="0.25">
      <c r="A3093" s="96">
        <f t="shared" si="976"/>
        <v>2279</v>
      </c>
      <c r="B3093" s="175"/>
      <c r="C3093" s="176"/>
      <c r="D3093" s="113"/>
      <c r="E3093" s="115"/>
      <c r="F3093" s="174"/>
      <c r="G3093" s="114" t="str">
        <f t="shared" si="971"/>
        <v/>
      </c>
      <c r="H3093" s="115"/>
      <c r="I3093" s="115"/>
      <c r="J3093" s="115"/>
      <c r="K3093" s="115"/>
      <c r="L3093" s="133" t="str">
        <f t="shared" si="972"/>
        <v/>
      </c>
      <c r="M3093" s="116" t="str">
        <f>IF(L3093="", "", L3093/Veriler!$X$1)</f>
        <v/>
      </c>
      <c r="N3093" s="116" t="str">
        <f>IF(F3093&lt;&gt;"", "İthal Girdi", IF(Veriler!T3093="", "", IF(Veriler!S3093="H", "%0,5 üzerindedir", IF(Veriler!T3093&gt;0.1, "%10 sınırı aşılmıştır.", "Uygun"))))</f>
        <v>%0,5 üzerindedir</v>
      </c>
      <c r="O3093" s="116" t="str">
        <f t="shared" si="973"/>
        <v xml:space="preserve"> </v>
      </c>
      <c r="P3093" s="117"/>
      <c r="Q3093" s="118"/>
      <c r="R3093" s="119" t="str">
        <f t="shared" si="974"/>
        <v/>
      </c>
      <c r="S3093" s="133">
        <f>IFERROR(IF(M3093&lt;=0.005,IF(F3093="",L3093,0),IF(F3093&lt;&gt;"",0,IF(P3093="",0,IF(P3093="H",0,IF(Q3093&lt;Veriler!$G$2,L3093*Veriler!$G$2,L3093*Q3093)))))," ")</f>
        <v>0</v>
      </c>
      <c r="T3093" s="133">
        <f>IF(Veriler!T3093&lt;=0.1, S3093, IF(AND(Veriler!T3093&gt;0.1, F3093="", P3093="E"), IF(Q3093&gt;Veriler!$G$2, Q3093*S3093, IF(Q3093&lt;Veriler!$G$2, Veriler!$G$2*S3093, Q3093*S3093)), 0))</f>
        <v>0</v>
      </c>
      <c r="U3093" s="133" t="str">
        <f t="shared" si="975"/>
        <v xml:space="preserve"> </v>
      </c>
      <c r="V3093" s="134" t="str">
        <f>IFERROR(IF(O3093="%10 sınırı aşılmıştır.",L3093-T3093,IFERROR(IF(F3093="",IF(S3093=1,0,IF(L3093-S3093=0,"",L3093-S3093)),IF(Veriler!M3093="",L3093,IF(L3093*Veriler!M3093=0,"",L3093*Veriler!M3093))),L3093)),0)</f>
        <v/>
      </c>
      <c r="W3093" s="146"/>
      <c r="X3093" s="146"/>
      <c r="Y3093" s="146"/>
    </row>
    <row r="3094" spans="1:25" s="99" customFormat="1" ht="54.75" customHeight="1" x14ac:dyDescent="0.25">
      <c r="A3094" s="96">
        <f t="shared" si="976"/>
        <v>2280</v>
      </c>
      <c r="B3094" s="175"/>
      <c r="C3094" s="176"/>
      <c r="D3094" s="113"/>
      <c r="E3094" s="115"/>
      <c r="F3094" s="174"/>
      <c r="G3094" s="114" t="str">
        <f t="shared" si="971"/>
        <v/>
      </c>
      <c r="H3094" s="115"/>
      <c r="I3094" s="115"/>
      <c r="J3094" s="115"/>
      <c r="K3094" s="115"/>
      <c r="L3094" s="133" t="str">
        <f t="shared" si="972"/>
        <v/>
      </c>
      <c r="M3094" s="116" t="str">
        <f>IF(L3094="", "", L3094/Veriler!$X$1)</f>
        <v/>
      </c>
      <c r="N3094" s="116" t="str">
        <f>IF(F3094&lt;&gt;"", "İthal Girdi", IF(Veriler!T3094="", "", IF(Veriler!S3094="H", "%0,5 üzerindedir", IF(Veriler!T3094&gt;0.1, "%10 sınırı aşılmıştır.", "Uygun"))))</f>
        <v>%0,5 üzerindedir</v>
      </c>
      <c r="O3094" s="116" t="str">
        <f t="shared" si="973"/>
        <v xml:space="preserve"> </v>
      </c>
      <c r="P3094" s="117"/>
      <c r="Q3094" s="118"/>
      <c r="R3094" s="119" t="str">
        <f t="shared" si="974"/>
        <v/>
      </c>
      <c r="S3094" s="133">
        <f>IFERROR(IF(M3094&lt;=0.005,IF(F3094="",L3094,0),IF(F3094&lt;&gt;"",0,IF(P3094="",0,IF(P3094="H",0,IF(Q3094&lt;Veriler!$G$2,L3094*Veriler!$G$2,L3094*Q3094)))))," ")</f>
        <v>0</v>
      </c>
      <c r="T3094" s="133">
        <f>IF(Veriler!T3094&lt;=0.1, S3094, IF(AND(Veriler!T3094&gt;0.1, F3094="", P3094="E"), IF(Q3094&gt;Veriler!$G$2, Q3094*S3094, IF(Q3094&lt;Veriler!$G$2, Veriler!$G$2*S3094, Q3094*S3094)), 0))</f>
        <v>0</v>
      </c>
      <c r="U3094" s="133" t="str">
        <f t="shared" si="975"/>
        <v xml:space="preserve"> </v>
      </c>
      <c r="V3094" s="134" t="str">
        <f>IFERROR(IF(O3094="%10 sınırı aşılmıştır.",L3094-T3094,IFERROR(IF(F3094="",IF(S3094=1,0,IF(L3094-S3094=0,"",L3094-S3094)),IF(Veriler!M3094="",L3094,IF(L3094*Veriler!M3094=0,"",L3094*Veriler!M3094))),L3094)),0)</f>
        <v/>
      </c>
      <c r="W3094" s="146"/>
      <c r="X3094" s="146"/>
      <c r="Y3094" s="146"/>
    </row>
    <row r="3095" spans="1:25" s="99" customFormat="1" ht="54.75" customHeight="1" x14ac:dyDescent="0.25">
      <c r="A3095" s="96">
        <f t="shared" si="976"/>
        <v>2281</v>
      </c>
      <c r="B3095" s="175"/>
      <c r="C3095" s="176"/>
      <c r="D3095" s="113"/>
      <c r="E3095" s="115"/>
      <c r="F3095" s="174"/>
      <c r="G3095" s="114" t="str">
        <f t="shared" si="971"/>
        <v/>
      </c>
      <c r="H3095" s="115"/>
      <c r="I3095" s="115"/>
      <c r="J3095" s="115"/>
      <c r="K3095" s="115"/>
      <c r="L3095" s="133" t="str">
        <f t="shared" si="972"/>
        <v/>
      </c>
      <c r="M3095" s="116" t="str">
        <f>IF(L3095="", "", L3095/Veriler!$X$1)</f>
        <v/>
      </c>
      <c r="N3095" s="116" t="str">
        <f>IF(F3095&lt;&gt;"", "İthal Girdi", IF(Veriler!T3095="", "", IF(Veriler!S3095="H", "%0,5 üzerindedir", IF(Veriler!T3095&gt;0.1, "%10 sınırı aşılmıştır.", "Uygun"))))</f>
        <v>%0,5 üzerindedir</v>
      </c>
      <c r="O3095" s="116" t="str">
        <f t="shared" si="973"/>
        <v xml:space="preserve"> </v>
      </c>
      <c r="P3095" s="117"/>
      <c r="Q3095" s="118"/>
      <c r="R3095" s="119" t="str">
        <f t="shared" si="974"/>
        <v/>
      </c>
      <c r="S3095" s="133">
        <f>IFERROR(IF(M3095&lt;=0.005,IF(F3095="",L3095,0),IF(F3095&lt;&gt;"",0,IF(P3095="",0,IF(P3095="H",0,IF(Q3095&lt;Veriler!$G$2,L3095*Veriler!$G$2,L3095*Q3095)))))," ")</f>
        <v>0</v>
      </c>
      <c r="T3095" s="133">
        <f>IF(Veriler!T3095&lt;=0.1, S3095, IF(AND(Veriler!T3095&gt;0.1, F3095="", P3095="E"), IF(Q3095&gt;Veriler!$G$2, Q3095*S3095, IF(Q3095&lt;Veriler!$G$2, Veriler!$G$2*S3095, Q3095*S3095)), 0))</f>
        <v>0</v>
      </c>
      <c r="U3095" s="133" t="str">
        <f t="shared" si="975"/>
        <v xml:space="preserve"> </v>
      </c>
      <c r="V3095" s="134" t="str">
        <f>IFERROR(IF(O3095="%10 sınırı aşılmıştır.",L3095-T3095,IFERROR(IF(F3095="",IF(S3095=1,0,IF(L3095-S3095=0,"",L3095-S3095)),IF(Veriler!M3095="",L3095,IF(L3095*Veriler!M3095=0,"",L3095*Veriler!M3095))),L3095)),0)</f>
        <v/>
      </c>
      <c r="W3095" s="146"/>
      <c r="X3095" s="146"/>
      <c r="Y3095" s="146"/>
    </row>
    <row r="3096" spans="1:25" s="99" customFormat="1" ht="54.75" customHeight="1" x14ac:dyDescent="0.25">
      <c r="A3096" s="96">
        <f t="shared" si="976"/>
        <v>2282</v>
      </c>
      <c r="B3096" s="175"/>
      <c r="C3096" s="176"/>
      <c r="D3096" s="113"/>
      <c r="E3096" s="115"/>
      <c r="F3096" s="174"/>
      <c r="G3096" s="114" t="str">
        <f t="shared" si="971"/>
        <v/>
      </c>
      <c r="H3096" s="115"/>
      <c r="I3096" s="115"/>
      <c r="J3096" s="115"/>
      <c r="K3096" s="115"/>
      <c r="L3096" s="133" t="str">
        <f t="shared" si="972"/>
        <v/>
      </c>
      <c r="M3096" s="116" t="str">
        <f>IF(L3096="", "", L3096/Veriler!$X$1)</f>
        <v/>
      </c>
      <c r="N3096" s="116" t="str">
        <f>IF(F3096&lt;&gt;"", "İthal Girdi", IF(Veriler!T3096="", "", IF(Veriler!S3096="H", "%0,5 üzerindedir", IF(Veriler!T3096&gt;0.1, "%10 sınırı aşılmıştır.", "Uygun"))))</f>
        <v>%0,5 üzerindedir</v>
      </c>
      <c r="O3096" s="116" t="str">
        <f t="shared" si="973"/>
        <v xml:space="preserve"> </v>
      </c>
      <c r="P3096" s="117"/>
      <c r="Q3096" s="118"/>
      <c r="R3096" s="119" t="str">
        <f t="shared" si="974"/>
        <v/>
      </c>
      <c r="S3096" s="133">
        <f>IFERROR(IF(M3096&lt;=0.005,IF(F3096="",L3096,0),IF(F3096&lt;&gt;"",0,IF(P3096="",0,IF(P3096="H",0,IF(Q3096&lt;Veriler!$G$2,L3096*Veriler!$G$2,L3096*Q3096)))))," ")</f>
        <v>0</v>
      </c>
      <c r="T3096" s="133">
        <f>IF(Veriler!T3096&lt;=0.1, S3096, IF(AND(Veriler!T3096&gt;0.1, F3096="", P3096="E"), IF(Q3096&gt;Veriler!$G$2, Q3096*S3096, IF(Q3096&lt;Veriler!$G$2, Veriler!$G$2*S3096, Q3096*S3096)), 0))</f>
        <v>0</v>
      </c>
      <c r="U3096" s="133" t="str">
        <f t="shared" si="975"/>
        <v xml:space="preserve"> </v>
      </c>
      <c r="V3096" s="134" t="str">
        <f>IFERROR(IF(O3096="%10 sınırı aşılmıştır.",L3096-T3096,IFERROR(IF(F3096="",IF(S3096=1,0,IF(L3096-S3096=0,"",L3096-S3096)),IF(Veriler!M3096="",L3096,IF(L3096*Veriler!M3096=0,"",L3096*Veriler!M3096))),L3096)),0)</f>
        <v/>
      </c>
      <c r="W3096" s="146"/>
      <c r="X3096" s="146"/>
      <c r="Y3096" s="146"/>
    </row>
    <row r="3097" spans="1:25" s="99" customFormat="1" ht="36" hidden="1" customHeight="1" x14ac:dyDescent="0.25">
      <c r="A3097" s="101"/>
      <c r="B3097" s="191" t="s">
        <v>16</v>
      </c>
      <c r="C3097" s="176"/>
      <c r="D3097" s="120"/>
      <c r="E3097" s="171"/>
      <c r="F3097" s="172"/>
      <c r="G3097" s="121"/>
      <c r="H3097" s="115"/>
      <c r="I3097" s="115"/>
      <c r="J3097" s="115"/>
      <c r="K3097" s="115"/>
      <c r="L3097" s="121"/>
      <c r="M3097" s="121"/>
      <c r="N3097" s="121"/>
      <c r="O3097" s="121"/>
      <c r="P3097" s="120"/>
      <c r="Q3097" s="120"/>
      <c r="R3097" s="183"/>
      <c r="S3097" s="184"/>
      <c r="T3097" s="121"/>
      <c r="U3097" s="121"/>
      <c r="V3097" s="121"/>
      <c r="W3097" s="146"/>
      <c r="X3097" s="146"/>
      <c r="Y3097" s="146"/>
    </row>
    <row r="3098" spans="1:25" s="99" customFormat="1" ht="54.75" customHeight="1" x14ac:dyDescent="0.25">
      <c r="A3098" s="96">
        <f>A3096+1</f>
        <v>2283</v>
      </c>
      <c r="B3098" s="175"/>
      <c r="C3098" s="176"/>
      <c r="D3098" s="113"/>
      <c r="E3098" s="115"/>
      <c r="F3098" s="174"/>
      <c r="G3098" s="114" t="str">
        <f t="shared" ref="G3098:G3111" si="977">IF(AND(F3098&lt;&gt;"",V3098&lt;&gt;"",L3098&lt;&gt;0),V3098/L3098,"")</f>
        <v/>
      </c>
      <c r="H3098" s="115"/>
      <c r="I3098" s="115"/>
      <c r="J3098" s="115"/>
      <c r="K3098" s="115"/>
      <c r="L3098" s="133" t="str">
        <f t="shared" ref="L3098:L3111" si="978">IF(AND(H3098&lt;&gt;0, J3098&lt;&gt;0, K3098&lt;&gt;0), H3098*J3098*K3098, "")</f>
        <v/>
      </c>
      <c r="M3098" s="116" t="str">
        <f>IF(L3098="", "", L3098/Veriler!$X$1)</f>
        <v/>
      </c>
      <c r="N3098" s="116" t="str">
        <f>IF(F3098&lt;&gt;"", "İthal Girdi", IF(Veriler!T3098="", "", IF(Veriler!S3098="H", "%0,5 üzerindedir", IF(Veriler!T3098&gt;0.1, "%10 sınırı aşılmıştır.", "Uygun"))))</f>
        <v>%0,5 üzerindedir</v>
      </c>
      <c r="O3098" s="116" t="str">
        <f t="shared" ref="O3098:O3111" si="979">IF(M3098=""," ",N3098)</f>
        <v xml:space="preserve"> </v>
      </c>
      <c r="P3098" s="117"/>
      <c r="Q3098" s="118"/>
      <c r="R3098" s="119" t="str">
        <f t="shared" ref="R3098:R3111" si="980">IFERROR(IF(AND(T3098&lt;&gt;"",L3098&lt;&gt;"",L3098&lt;&gt;0,T3098&lt;&gt;0),T3098/L3098,"")," ")</f>
        <v/>
      </c>
      <c r="S3098" s="133">
        <f>IFERROR(IF(M3098&lt;=0.005,IF(F3098="",L3098,0),IF(F3098&lt;&gt;"",0,IF(P3098="",0,IF(P3098="H",0,IF(Q3098&lt;Veriler!$G$2,L3098*Veriler!$G$2,L3098*Q3098)))))," ")</f>
        <v>0</v>
      </c>
      <c r="T3098" s="133">
        <f>IF(Veriler!T3098&lt;=0.1, S3098, IF(AND(Veriler!T3098&gt;0.1, F3098="", P3098="E"), IF(Q3098&gt;Veriler!$G$2, Q3098*S3098, IF(Q3098&lt;Veriler!$G$2, Veriler!$G$2*S3098, Q3098*S3098)), 0))</f>
        <v>0</v>
      </c>
      <c r="U3098" s="133" t="str">
        <f t="shared" ref="U3098:U3111" si="981">IF(T3098=0," ",T3098)</f>
        <v xml:space="preserve"> </v>
      </c>
      <c r="V3098" s="134" t="str">
        <f>IFERROR(IF(O3098="%10 sınırı aşılmıştır.",L3098-T3098,IFERROR(IF(F3098="",IF(S3098=1,0,IF(L3098-S3098=0,"",L3098-S3098)),IF(Veriler!M3098="",L3098,IF(L3098*Veriler!M3098=0,"",L3098*Veriler!M3098))),L3098)),0)</f>
        <v/>
      </c>
      <c r="W3098" s="146"/>
      <c r="X3098" s="146"/>
      <c r="Y3098" s="146"/>
    </row>
    <row r="3099" spans="1:25" s="99" customFormat="1" ht="54.75" customHeight="1" x14ac:dyDescent="0.25">
      <c r="A3099" s="96">
        <f t="shared" ref="A3099:A3111" si="982">A3098+1</f>
        <v>2284</v>
      </c>
      <c r="B3099" s="175"/>
      <c r="C3099" s="176"/>
      <c r="D3099" s="113"/>
      <c r="E3099" s="115"/>
      <c r="F3099" s="174"/>
      <c r="G3099" s="114" t="str">
        <f t="shared" si="977"/>
        <v/>
      </c>
      <c r="H3099" s="115"/>
      <c r="I3099" s="115"/>
      <c r="J3099" s="115"/>
      <c r="K3099" s="115"/>
      <c r="L3099" s="133" t="str">
        <f t="shared" si="978"/>
        <v/>
      </c>
      <c r="M3099" s="116" t="str">
        <f>IF(L3099="", "", L3099/Veriler!$X$1)</f>
        <v/>
      </c>
      <c r="N3099" s="116" t="str">
        <f>IF(F3099&lt;&gt;"", "İthal Girdi", IF(Veriler!T3099="", "", IF(Veriler!S3099="H", "%0,5 üzerindedir", IF(Veriler!T3099&gt;0.1, "%10 sınırı aşılmıştır.", "Uygun"))))</f>
        <v>%0,5 üzerindedir</v>
      </c>
      <c r="O3099" s="116" t="str">
        <f t="shared" si="979"/>
        <v xml:space="preserve"> </v>
      </c>
      <c r="P3099" s="117"/>
      <c r="Q3099" s="118"/>
      <c r="R3099" s="119" t="str">
        <f t="shared" si="980"/>
        <v/>
      </c>
      <c r="S3099" s="133">
        <f>IFERROR(IF(M3099&lt;=0.005,IF(F3099="",L3099,0),IF(F3099&lt;&gt;"",0,IF(P3099="",0,IF(P3099="H",0,IF(Q3099&lt;Veriler!$G$2,L3099*Veriler!$G$2,L3099*Q3099)))))," ")</f>
        <v>0</v>
      </c>
      <c r="T3099" s="133">
        <f>IF(Veriler!T3099&lt;=0.1, S3099, IF(AND(Veriler!T3099&gt;0.1, F3099="", P3099="E"), IF(Q3099&gt;Veriler!$G$2, Q3099*S3099, IF(Q3099&lt;Veriler!$G$2, Veriler!$G$2*S3099, Q3099*S3099)), 0))</f>
        <v>0</v>
      </c>
      <c r="U3099" s="133" t="str">
        <f t="shared" si="981"/>
        <v xml:space="preserve"> </v>
      </c>
      <c r="V3099" s="134" t="str">
        <f>IFERROR(IF(O3099="%10 sınırı aşılmıştır.",L3099-T3099,IFERROR(IF(F3099="",IF(S3099=1,0,IF(L3099-S3099=0,"",L3099-S3099)),IF(Veriler!M3099="",L3099,IF(L3099*Veriler!M3099=0,"",L3099*Veriler!M3099))),L3099)),0)</f>
        <v/>
      </c>
      <c r="W3099" s="146"/>
      <c r="X3099" s="146"/>
      <c r="Y3099" s="146"/>
    </row>
    <row r="3100" spans="1:25" s="99" customFormat="1" ht="54.75" customHeight="1" x14ac:dyDescent="0.25">
      <c r="A3100" s="96">
        <f t="shared" si="982"/>
        <v>2285</v>
      </c>
      <c r="B3100" s="175"/>
      <c r="C3100" s="176"/>
      <c r="D3100" s="113"/>
      <c r="E3100" s="115"/>
      <c r="F3100" s="174"/>
      <c r="G3100" s="114" t="str">
        <f t="shared" si="977"/>
        <v/>
      </c>
      <c r="H3100" s="115"/>
      <c r="I3100" s="115"/>
      <c r="J3100" s="115"/>
      <c r="K3100" s="115"/>
      <c r="L3100" s="133" t="str">
        <f t="shared" si="978"/>
        <v/>
      </c>
      <c r="M3100" s="116" t="str">
        <f>IF(L3100="", "", L3100/Veriler!$X$1)</f>
        <v/>
      </c>
      <c r="N3100" s="116" t="str">
        <f>IF(F3100&lt;&gt;"", "İthal Girdi", IF(Veriler!T3100="", "", IF(Veriler!S3100="H", "%0,5 üzerindedir", IF(Veriler!T3100&gt;0.1, "%10 sınırı aşılmıştır.", "Uygun"))))</f>
        <v>%0,5 üzerindedir</v>
      </c>
      <c r="O3100" s="116" t="str">
        <f t="shared" si="979"/>
        <v xml:space="preserve"> </v>
      </c>
      <c r="P3100" s="117"/>
      <c r="Q3100" s="118"/>
      <c r="R3100" s="119" t="str">
        <f t="shared" si="980"/>
        <v/>
      </c>
      <c r="S3100" s="133">
        <f>IFERROR(IF(M3100&lt;=0.005,IF(F3100="",L3100,0),IF(F3100&lt;&gt;"",0,IF(P3100="",0,IF(P3100="H",0,IF(Q3100&lt;Veriler!$G$2,L3100*Veriler!$G$2,L3100*Q3100)))))," ")</f>
        <v>0</v>
      </c>
      <c r="T3100" s="133">
        <f>IF(Veriler!T3100&lt;=0.1, S3100, IF(AND(Veriler!T3100&gt;0.1, F3100="", P3100="E"), IF(Q3100&gt;Veriler!$G$2, Q3100*S3100, IF(Q3100&lt;Veriler!$G$2, Veriler!$G$2*S3100, Q3100*S3100)), 0))</f>
        <v>0</v>
      </c>
      <c r="U3100" s="133" t="str">
        <f t="shared" si="981"/>
        <v xml:space="preserve"> </v>
      </c>
      <c r="V3100" s="134" t="str">
        <f>IFERROR(IF(O3100="%10 sınırı aşılmıştır.",L3100-T3100,IFERROR(IF(F3100="",IF(S3100=1,0,IF(L3100-S3100=0,"",L3100-S3100)),IF(Veriler!M3100="",L3100,IF(L3100*Veriler!M3100=0,"",L3100*Veriler!M3100))),L3100)),0)</f>
        <v/>
      </c>
      <c r="W3100" s="146"/>
      <c r="X3100" s="146"/>
      <c r="Y3100" s="146"/>
    </row>
    <row r="3101" spans="1:25" s="99" customFormat="1" ht="54.75" customHeight="1" x14ac:dyDescent="0.25">
      <c r="A3101" s="96">
        <f t="shared" si="982"/>
        <v>2286</v>
      </c>
      <c r="B3101" s="175"/>
      <c r="C3101" s="176"/>
      <c r="D3101" s="113"/>
      <c r="E3101" s="115"/>
      <c r="F3101" s="174"/>
      <c r="G3101" s="114" t="str">
        <f t="shared" si="977"/>
        <v/>
      </c>
      <c r="H3101" s="115"/>
      <c r="I3101" s="115"/>
      <c r="J3101" s="115"/>
      <c r="K3101" s="115"/>
      <c r="L3101" s="133" t="str">
        <f t="shared" si="978"/>
        <v/>
      </c>
      <c r="M3101" s="116" t="str">
        <f>IF(L3101="", "", L3101/Veriler!$X$1)</f>
        <v/>
      </c>
      <c r="N3101" s="116" t="str">
        <f>IF(F3101&lt;&gt;"", "İthal Girdi", IF(Veriler!T3101="", "", IF(Veriler!S3101="H", "%0,5 üzerindedir", IF(Veriler!T3101&gt;0.1, "%10 sınırı aşılmıştır.", "Uygun"))))</f>
        <v>%0,5 üzerindedir</v>
      </c>
      <c r="O3101" s="116" t="str">
        <f t="shared" si="979"/>
        <v xml:space="preserve"> </v>
      </c>
      <c r="P3101" s="117"/>
      <c r="Q3101" s="118"/>
      <c r="R3101" s="119" t="str">
        <f t="shared" si="980"/>
        <v/>
      </c>
      <c r="S3101" s="133">
        <f>IFERROR(IF(M3101&lt;=0.005,IF(F3101="",L3101,0),IF(F3101&lt;&gt;"",0,IF(P3101="",0,IF(P3101="H",0,IF(Q3101&lt;Veriler!$G$2,L3101*Veriler!$G$2,L3101*Q3101)))))," ")</f>
        <v>0</v>
      </c>
      <c r="T3101" s="133">
        <f>IF(Veriler!T3101&lt;=0.1, S3101, IF(AND(Veriler!T3101&gt;0.1, F3101="", P3101="E"), IF(Q3101&gt;Veriler!$G$2, Q3101*S3101, IF(Q3101&lt;Veriler!$G$2, Veriler!$G$2*S3101, Q3101*S3101)), 0))</f>
        <v>0</v>
      </c>
      <c r="U3101" s="133" t="str">
        <f t="shared" si="981"/>
        <v xml:space="preserve"> </v>
      </c>
      <c r="V3101" s="134" t="str">
        <f>IFERROR(IF(O3101="%10 sınırı aşılmıştır.",L3101-T3101,IFERROR(IF(F3101="",IF(S3101=1,0,IF(L3101-S3101=0,"",L3101-S3101)),IF(Veriler!M3101="",L3101,IF(L3101*Veriler!M3101=0,"",L3101*Veriler!M3101))),L3101)),0)</f>
        <v/>
      </c>
      <c r="W3101" s="146"/>
      <c r="X3101" s="146"/>
      <c r="Y3101" s="146"/>
    </row>
    <row r="3102" spans="1:25" s="99" customFormat="1" ht="54.75" customHeight="1" x14ac:dyDescent="0.25">
      <c r="A3102" s="96">
        <f t="shared" si="982"/>
        <v>2287</v>
      </c>
      <c r="B3102" s="175"/>
      <c r="C3102" s="176"/>
      <c r="D3102" s="113"/>
      <c r="E3102" s="115"/>
      <c r="F3102" s="174"/>
      <c r="G3102" s="114" t="str">
        <f t="shared" si="977"/>
        <v/>
      </c>
      <c r="H3102" s="115"/>
      <c r="I3102" s="115"/>
      <c r="J3102" s="115"/>
      <c r="K3102" s="115"/>
      <c r="L3102" s="133" t="str">
        <f t="shared" si="978"/>
        <v/>
      </c>
      <c r="M3102" s="116" t="str">
        <f>IF(L3102="", "", L3102/Veriler!$X$1)</f>
        <v/>
      </c>
      <c r="N3102" s="116" t="str">
        <f>IF(F3102&lt;&gt;"", "İthal Girdi", IF(Veriler!T3102="", "", IF(Veriler!S3102="H", "%0,5 üzerindedir", IF(Veriler!T3102&gt;0.1, "%10 sınırı aşılmıştır.", "Uygun"))))</f>
        <v>%0,5 üzerindedir</v>
      </c>
      <c r="O3102" s="116" t="str">
        <f t="shared" si="979"/>
        <v xml:space="preserve"> </v>
      </c>
      <c r="P3102" s="117"/>
      <c r="Q3102" s="118"/>
      <c r="R3102" s="119" t="str">
        <f t="shared" si="980"/>
        <v/>
      </c>
      <c r="S3102" s="133">
        <f>IFERROR(IF(M3102&lt;=0.005,IF(F3102="",L3102,0),IF(F3102&lt;&gt;"",0,IF(P3102="",0,IF(P3102="H",0,IF(Q3102&lt;Veriler!$G$2,L3102*Veriler!$G$2,L3102*Q3102)))))," ")</f>
        <v>0</v>
      </c>
      <c r="T3102" s="133">
        <f>IF(Veriler!T3102&lt;=0.1, S3102, IF(AND(Veriler!T3102&gt;0.1, F3102="", P3102="E"), IF(Q3102&gt;Veriler!$G$2, Q3102*S3102, IF(Q3102&lt;Veriler!$G$2, Veriler!$G$2*S3102, Q3102*S3102)), 0))</f>
        <v>0</v>
      </c>
      <c r="U3102" s="133" t="str">
        <f t="shared" si="981"/>
        <v xml:space="preserve"> </v>
      </c>
      <c r="V3102" s="134" t="str">
        <f>IFERROR(IF(O3102="%10 sınırı aşılmıştır.",L3102-T3102,IFERROR(IF(F3102="",IF(S3102=1,0,IF(L3102-S3102=0,"",L3102-S3102)),IF(Veriler!M3102="",L3102,IF(L3102*Veriler!M3102=0,"",L3102*Veriler!M3102))),L3102)),0)</f>
        <v/>
      </c>
      <c r="W3102" s="146"/>
      <c r="X3102" s="146"/>
      <c r="Y3102" s="146"/>
    </row>
    <row r="3103" spans="1:25" s="99" customFormat="1" ht="54.75" customHeight="1" x14ac:dyDescent="0.25">
      <c r="A3103" s="96">
        <f t="shared" si="982"/>
        <v>2288</v>
      </c>
      <c r="B3103" s="175"/>
      <c r="C3103" s="176"/>
      <c r="D3103" s="113"/>
      <c r="E3103" s="115"/>
      <c r="F3103" s="174"/>
      <c r="G3103" s="114" t="str">
        <f t="shared" si="977"/>
        <v/>
      </c>
      <c r="H3103" s="115"/>
      <c r="I3103" s="115"/>
      <c r="J3103" s="115"/>
      <c r="K3103" s="115"/>
      <c r="L3103" s="133" t="str">
        <f t="shared" si="978"/>
        <v/>
      </c>
      <c r="M3103" s="116" t="str">
        <f>IF(L3103="", "", L3103/Veriler!$X$1)</f>
        <v/>
      </c>
      <c r="N3103" s="116" t="str">
        <f>IF(F3103&lt;&gt;"", "İthal Girdi", IF(Veriler!T3103="", "", IF(Veriler!S3103="H", "%0,5 üzerindedir", IF(Veriler!T3103&gt;0.1, "%10 sınırı aşılmıştır.", "Uygun"))))</f>
        <v>%0,5 üzerindedir</v>
      </c>
      <c r="O3103" s="116" t="str">
        <f t="shared" si="979"/>
        <v xml:space="preserve"> </v>
      </c>
      <c r="P3103" s="117"/>
      <c r="Q3103" s="118"/>
      <c r="R3103" s="119" t="str">
        <f t="shared" si="980"/>
        <v/>
      </c>
      <c r="S3103" s="133">
        <f>IFERROR(IF(M3103&lt;=0.005,IF(F3103="",L3103,0),IF(F3103&lt;&gt;"",0,IF(P3103="",0,IF(P3103="H",0,IF(Q3103&lt;Veriler!$G$2,L3103*Veriler!$G$2,L3103*Q3103)))))," ")</f>
        <v>0</v>
      </c>
      <c r="T3103" s="133">
        <f>IF(Veriler!T3103&lt;=0.1, S3103, IF(AND(Veriler!T3103&gt;0.1, F3103="", P3103="E"), IF(Q3103&gt;Veriler!$G$2, Q3103*S3103, IF(Q3103&lt;Veriler!$G$2, Veriler!$G$2*S3103, Q3103*S3103)), 0))</f>
        <v>0</v>
      </c>
      <c r="U3103" s="133" t="str">
        <f t="shared" si="981"/>
        <v xml:space="preserve"> </v>
      </c>
      <c r="V3103" s="134" t="str">
        <f>IFERROR(IF(O3103="%10 sınırı aşılmıştır.",L3103-T3103,IFERROR(IF(F3103="",IF(S3103=1,0,IF(L3103-S3103=0,"",L3103-S3103)),IF(Veriler!M3103="",L3103,IF(L3103*Veriler!M3103=0,"",L3103*Veriler!M3103))),L3103)),0)</f>
        <v/>
      </c>
      <c r="W3103" s="146"/>
      <c r="X3103" s="146"/>
      <c r="Y3103" s="146"/>
    </row>
    <row r="3104" spans="1:25" s="99" customFormat="1" ht="54.75" customHeight="1" x14ac:dyDescent="0.25">
      <c r="A3104" s="96">
        <f t="shared" si="982"/>
        <v>2289</v>
      </c>
      <c r="B3104" s="175"/>
      <c r="C3104" s="176"/>
      <c r="D3104" s="113"/>
      <c r="E3104" s="115"/>
      <c r="F3104" s="174"/>
      <c r="G3104" s="114" t="str">
        <f t="shared" si="977"/>
        <v/>
      </c>
      <c r="H3104" s="115"/>
      <c r="I3104" s="115"/>
      <c r="J3104" s="115"/>
      <c r="K3104" s="115"/>
      <c r="L3104" s="133" t="str">
        <f t="shared" si="978"/>
        <v/>
      </c>
      <c r="M3104" s="116" t="str">
        <f>IF(L3104="", "", L3104/Veriler!$X$1)</f>
        <v/>
      </c>
      <c r="N3104" s="116" t="str">
        <f>IF(F3104&lt;&gt;"", "İthal Girdi", IF(Veriler!T3104="", "", IF(Veriler!S3104="H", "%0,5 üzerindedir", IF(Veriler!T3104&gt;0.1, "%10 sınırı aşılmıştır.", "Uygun"))))</f>
        <v>%0,5 üzerindedir</v>
      </c>
      <c r="O3104" s="116" t="str">
        <f t="shared" si="979"/>
        <v xml:space="preserve"> </v>
      </c>
      <c r="P3104" s="117"/>
      <c r="Q3104" s="118"/>
      <c r="R3104" s="119" t="str">
        <f t="shared" si="980"/>
        <v/>
      </c>
      <c r="S3104" s="133">
        <f>IFERROR(IF(M3104&lt;=0.005,IF(F3104="",L3104,0),IF(F3104&lt;&gt;"",0,IF(P3104="",0,IF(P3104="H",0,IF(Q3104&lt;Veriler!$G$2,L3104*Veriler!$G$2,L3104*Q3104)))))," ")</f>
        <v>0</v>
      </c>
      <c r="T3104" s="133">
        <f>IF(Veriler!T3104&lt;=0.1, S3104, IF(AND(Veriler!T3104&gt;0.1, F3104="", P3104="E"), IF(Q3104&gt;Veriler!$G$2, Q3104*S3104, IF(Q3104&lt;Veriler!$G$2, Veriler!$G$2*S3104, Q3104*S3104)), 0))</f>
        <v>0</v>
      </c>
      <c r="U3104" s="133" t="str">
        <f t="shared" si="981"/>
        <v xml:space="preserve"> </v>
      </c>
      <c r="V3104" s="134" t="str">
        <f>IFERROR(IF(O3104="%10 sınırı aşılmıştır.",L3104-T3104,IFERROR(IF(F3104="",IF(S3104=1,0,IF(L3104-S3104=0,"",L3104-S3104)),IF(Veriler!M3104="",L3104,IF(L3104*Veriler!M3104=0,"",L3104*Veriler!M3104))),L3104)),0)</f>
        <v/>
      </c>
      <c r="W3104" s="146"/>
      <c r="X3104" s="146"/>
      <c r="Y3104" s="146"/>
    </row>
    <row r="3105" spans="1:25" s="99" customFormat="1" ht="54.75" customHeight="1" x14ac:dyDescent="0.25">
      <c r="A3105" s="96">
        <f t="shared" si="982"/>
        <v>2290</v>
      </c>
      <c r="B3105" s="175"/>
      <c r="C3105" s="176"/>
      <c r="D3105" s="113"/>
      <c r="E3105" s="115"/>
      <c r="F3105" s="174"/>
      <c r="G3105" s="114" t="str">
        <f t="shared" si="977"/>
        <v/>
      </c>
      <c r="H3105" s="115"/>
      <c r="I3105" s="115"/>
      <c r="J3105" s="115"/>
      <c r="K3105" s="115"/>
      <c r="L3105" s="133" t="str">
        <f t="shared" si="978"/>
        <v/>
      </c>
      <c r="M3105" s="116" t="str">
        <f>IF(L3105="", "", L3105/Veriler!$X$1)</f>
        <v/>
      </c>
      <c r="N3105" s="116" t="str">
        <f>IF(F3105&lt;&gt;"", "İthal Girdi", IF(Veriler!T3105="", "", IF(Veriler!S3105="H", "%0,5 üzerindedir", IF(Veriler!T3105&gt;0.1, "%10 sınırı aşılmıştır.", "Uygun"))))</f>
        <v>%0,5 üzerindedir</v>
      </c>
      <c r="O3105" s="116" t="str">
        <f t="shared" si="979"/>
        <v xml:space="preserve"> </v>
      </c>
      <c r="P3105" s="117"/>
      <c r="Q3105" s="118"/>
      <c r="R3105" s="119" t="str">
        <f t="shared" si="980"/>
        <v/>
      </c>
      <c r="S3105" s="133">
        <f>IFERROR(IF(M3105&lt;=0.005,IF(F3105="",L3105,0),IF(F3105&lt;&gt;"",0,IF(P3105="",0,IF(P3105="H",0,IF(Q3105&lt;Veriler!$G$2,L3105*Veriler!$G$2,L3105*Q3105)))))," ")</f>
        <v>0</v>
      </c>
      <c r="T3105" s="133">
        <f>IF(Veriler!T3105&lt;=0.1, S3105, IF(AND(Veriler!T3105&gt;0.1, F3105="", P3105="E"), IF(Q3105&gt;Veriler!$G$2, Q3105*S3105, IF(Q3105&lt;Veriler!$G$2, Veriler!$G$2*S3105, Q3105*S3105)), 0))</f>
        <v>0</v>
      </c>
      <c r="U3105" s="133" t="str">
        <f t="shared" si="981"/>
        <v xml:space="preserve"> </v>
      </c>
      <c r="V3105" s="134" t="str">
        <f>IFERROR(IF(O3105="%10 sınırı aşılmıştır.",L3105-T3105,IFERROR(IF(F3105="",IF(S3105=1,0,IF(L3105-S3105=0,"",L3105-S3105)),IF(Veriler!M3105="",L3105,IF(L3105*Veriler!M3105=0,"",L3105*Veriler!M3105))),L3105)),0)</f>
        <v/>
      </c>
      <c r="W3105" s="146"/>
      <c r="X3105" s="146"/>
      <c r="Y3105" s="146"/>
    </row>
    <row r="3106" spans="1:25" s="99" customFormat="1" ht="54.75" customHeight="1" x14ac:dyDescent="0.25">
      <c r="A3106" s="96">
        <f t="shared" si="982"/>
        <v>2291</v>
      </c>
      <c r="B3106" s="175"/>
      <c r="C3106" s="176"/>
      <c r="D3106" s="113"/>
      <c r="E3106" s="115"/>
      <c r="F3106" s="174"/>
      <c r="G3106" s="114" t="str">
        <f t="shared" si="977"/>
        <v/>
      </c>
      <c r="H3106" s="115"/>
      <c r="I3106" s="115"/>
      <c r="J3106" s="115"/>
      <c r="K3106" s="115"/>
      <c r="L3106" s="133" t="str">
        <f t="shared" si="978"/>
        <v/>
      </c>
      <c r="M3106" s="116" t="str">
        <f>IF(L3106="", "", L3106/Veriler!$X$1)</f>
        <v/>
      </c>
      <c r="N3106" s="116" t="str">
        <f>IF(F3106&lt;&gt;"", "İthal Girdi", IF(Veriler!T3106="", "", IF(Veriler!S3106="H", "%0,5 üzerindedir", IF(Veriler!T3106&gt;0.1, "%10 sınırı aşılmıştır.", "Uygun"))))</f>
        <v>%0,5 üzerindedir</v>
      </c>
      <c r="O3106" s="116" t="str">
        <f t="shared" si="979"/>
        <v xml:space="preserve"> </v>
      </c>
      <c r="P3106" s="117"/>
      <c r="Q3106" s="118"/>
      <c r="R3106" s="119" t="str">
        <f t="shared" si="980"/>
        <v/>
      </c>
      <c r="S3106" s="133">
        <f>IFERROR(IF(M3106&lt;=0.005,IF(F3106="",L3106,0),IF(F3106&lt;&gt;"",0,IF(P3106="",0,IF(P3106="H",0,IF(Q3106&lt;Veriler!$G$2,L3106*Veriler!$G$2,L3106*Q3106)))))," ")</f>
        <v>0</v>
      </c>
      <c r="T3106" s="133">
        <f>IF(Veriler!T3106&lt;=0.1, S3106, IF(AND(Veriler!T3106&gt;0.1, F3106="", P3106="E"), IF(Q3106&gt;Veriler!$G$2, Q3106*S3106, IF(Q3106&lt;Veriler!$G$2, Veriler!$G$2*S3106, Q3106*S3106)), 0))</f>
        <v>0</v>
      </c>
      <c r="U3106" s="133" t="str">
        <f t="shared" si="981"/>
        <v xml:space="preserve"> </v>
      </c>
      <c r="V3106" s="134" t="str">
        <f>IFERROR(IF(O3106="%10 sınırı aşılmıştır.",L3106-T3106,IFERROR(IF(F3106="",IF(S3106=1,0,IF(L3106-S3106=0,"",L3106-S3106)),IF(Veriler!M3106="",L3106,IF(L3106*Veriler!M3106=0,"",L3106*Veriler!M3106))),L3106)),0)</f>
        <v/>
      </c>
      <c r="W3106" s="146"/>
      <c r="X3106" s="146"/>
      <c r="Y3106" s="146"/>
    </row>
    <row r="3107" spans="1:25" s="99" customFormat="1" ht="54.75" customHeight="1" x14ac:dyDescent="0.25">
      <c r="A3107" s="96">
        <f t="shared" si="982"/>
        <v>2292</v>
      </c>
      <c r="B3107" s="175"/>
      <c r="C3107" s="176"/>
      <c r="D3107" s="113"/>
      <c r="E3107" s="115"/>
      <c r="F3107" s="174"/>
      <c r="G3107" s="114" t="str">
        <f t="shared" si="977"/>
        <v/>
      </c>
      <c r="H3107" s="115"/>
      <c r="I3107" s="115"/>
      <c r="J3107" s="115"/>
      <c r="K3107" s="115"/>
      <c r="L3107" s="133" t="str">
        <f t="shared" si="978"/>
        <v/>
      </c>
      <c r="M3107" s="116" t="str">
        <f>IF(L3107="", "", L3107/Veriler!$X$1)</f>
        <v/>
      </c>
      <c r="N3107" s="116" t="str">
        <f>IF(F3107&lt;&gt;"", "İthal Girdi", IF(Veriler!T3107="", "", IF(Veriler!S3107="H", "%0,5 üzerindedir", IF(Veriler!T3107&gt;0.1, "%10 sınırı aşılmıştır.", "Uygun"))))</f>
        <v>%0,5 üzerindedir</v>
      </c>
      <c r="O3107" s="116" t="str">
        <f t="shared" si="979"/>
        <v xml:space="preserve"> </v>
      </c>
      <c r="P3107" s="117"/>
      <c r="Q3107" s="118"/>
      <c r="R3107" s="119" t="str">
        <f t="shared" si="980"/>
        <v/>
      </c>
      <c r="S3107" s="133">
        <f>IFERROR(IF(M3107&lt;=0.005,IF(F3107="",L3107,0),IF(F3107&lt;&gt;"",0,IF(P3107="",0,IF(P3107="H",0,IF(Q3107&lt;Veriler!$G$2,L3107*Veriler!$G$2,L3107*Q3107)))))," ")</f>
        <v>0</v>
      </c>
      <c r="T3107" s="133">
        <f>IF(Veriler!T3107&lt;=0.1, S3107, IF(AND(Veriler!T3107&gt;0.1, F3107="", P3107="E"), IF(Q3107&gt;Veriler!$G$2, Q3107*S3107, IF(Q3107&lt;Veriler!$G$2, Veriler!$G$2*S3107, Q3107*S3107)), 0))</f>
        <v>0</v>
      </c>
      <c r="U3107" s="133" t="str">
        <f t="shared" si="981"/>
        <v xml:space="preserve"> </v>
      </c>
      <c r="V3107" s="134" t="str">
        <f>IFERROR(IF(O3107="%10 sınırı aşılmıştır.",L3107-T3107,IFERROR(IF(F3107="",IF(S3107=1,0,IF(L3107-S3107=0,"",L3107-S3107)),IF(Veriler!M3107="",L3107,IF(L3107*Veriler!M3107=0,"",L3107*Veriler!M3107))),L3107)),0)</f>
        <v/>
      </c>
      <c r="W3107" s="146"/>
      <c r="X3107" s="146"/>
      <c r="Y3107" s="146"/>
    </row>
    <row r="3108" spans="1:25" s="99" customFormat="1" ht="54.75" customHeight="1" x14ac:dyDescent="0.25">
      <c r="A3108" s="96">
        <f t="shared" si="982"/>
        <v>2293</v>
      </c>
      <c r="B3108" s="175"/>
      <c r="C3108" s="176"/>
      <c r="D3108" s="113"/>
      <c r="E3108" s="115"/>
      <c r="F3108" s="174"/>
      <c r="G3108" s="114" t="str">
        <f t="shared" si="977"/>
        <v/>
      </c>
      <c r="H3108" s="115"/>
      <c r="I3108" s="115"/>
      <c r="J3108" s="115"/>
      <c r="K3108" s="115"/>
      <c r="L3108" s="133" t="str">
        <f t="shared" si="978"/>
        <v/>
      </c>
      <c r="M3108" s="116" t="str">
        <f>IF(L3108="", "", L3108/Veriler!$X$1)</f>
        <v/>
      </c>
      <c r="N3108" s="116" t="str">
        <f>IF(F3108&lt;&gt;"", "İthal Girdi", IF(Veriler!T3108="", "", IF(Veriler!S3108="H", "%0,5 üzerindedir", IF(Veriler!T3108&gt;0.1, "%10 sınırı aşılmıştır.", "Uygun"))))</f>
        <v>%0,5 üzerindedir</v>
      </c>
      <c r="O3108" s="116" t="str">
        <f t="shared" si="979"/>
        <v xml:space="preserve"> </v>
      </c>
      <c r="P3108" s="117"/>
      <c r="Q3108" s="118"/>
      <c r="R3108" s="119" t="str">
        <f t="shared" si="980"/>
        <v/>
      </c>
      <c r="S3108" s="133">
        <f>IFERROR(IF(M3108&lt;=0.005,IF(F3108="",L3108,0),IF(F3108&lt;&gt;"",0,IF(P3108="",0,IF(P3108="H",0,IF(Q3108&lt;Veriler!$G$2,L3108*Veriler!$G$2,L3108*Q3108)))))," ")</f>
        <v>0</v>
      </c>
      <c r="T3108" s="133">
        <f>IF(Veriler!T3108&lt;=0.1, S3108, IF(AND(Veriler!T3108&gt;0.1, F3108="", P3108="E"), IF(Q3108&gt;Veriler!$G$2, Q3108*S3108, IF(Q3108&lt;Veriler!$G$2, Veriler!$G$2*S3108, Q3108*S3108)), 0))</f>
        <v>0</v>
      </c>
      <c r="U3108" s="133" t="str">
        <f t="shared" si="981"/>
        <v xml:space="preserve"> </v>
      </c>
      <c r="V3108" s="134" t="str">
        <f>IFERROR(IF(O3108="%10 sınırı aşılmıştır.",L3108-T3108,IFERROR(IF(F3108="",IF(S3108=1,0,IF(L3108-S3108=0,"",L3108-S3108)),IF(Veriler!M3108="",L3108,IF(L3108*Veriler!M3108=0,"",L3108*Veriler!M3108))),L3108)),0)</f>
        <v/>
      </c>
      <c r="W3108" s="146"/>
      <c r="X3108" s="146"/>
      <c r="Y3108" s="146"/>
    </row>
    <row r="3109" spans="1:25" s="99" customFormat="1" ht="54.75" customHeight="1" x14ac:dyDescent="0.25">
      <c r="A3109" s="96">
        <f t="shared" si="982"/>
        <v>2294</v>
      </c>
      <c r="B3109" s="175"/>
      <c r="C3109" s="176"/>
      <c r="D3109" s="113"/>
      <c r="E3109" s="115"/>
      <c r="F3109" s="174"/>
      <c r="G3109" s="114" t="str">
        <f t="shared" si="977"/>
        <v/>
      </c>
      <c r="H3109" s="115"/>
      <c r="I3109" s="115"/>
      <c r="J3109" s="115"/>
      <c r="K3109" s="115"/>
      <c r="L3109" s="133" t="str">
        <f t="shared" si="978"/>
        <v/>
      </c>
      <c r="M3109" s="116" t="str">
        <f>IF(L3109="", "", L3109/Veriler!$X$1)</f>
        <v/>
      </c>
      <c r="N3109" s="116" t="str">
        <f>IF(F3109&lt;&gt;"", "İthal Girdi", IF(Veriler!T3109="", "", IF(Veriler!S3109="H", "%0,5 üzerindedir", IF(Veriler!T3109&gt;0.1, "%10 sınırı aşılmıştır.", "Uygun"))))</f>
        <v>%0,5 üzerindedir</v>
      </c>
      <c r="O3109" s="116" t="str">
        <f t="shared" si="979"/>
        <v xml:space="preserve"> </v>
      </c>
      <c r="P3109" s="117"/>
      <c r="Q3109" s="118"/>
      <c r="R3109" s="119" t="str">
        <f t="shared" si="980"/>
        <v/>
      </c>
      <c r="S3109" s="133">
        <f>IFERROR(IF(M3109&lt;=0.005,IF(F3109="",L3109,0),IF(F3109&lt;&gt;"",0,IF(P3109="",0,IF(P3109="H",0,IF(Q3109&lt;Veriler!$G$2,L3109*Veriler!$G$2,L3109*Q3109)))))," ")</f>
        <v>0</v>
      </c>
      <c r="T3109" s="133">
        <f>IF(Veriler!T3109&lt;=0.1, S3109, IF(AND(Veriler!T3109&gt;0.1, F3109="", P3109="E"), IF(Q3109&gt;Veriler!$G$2, Q3109*S3109, IF(Q3109&lt;Veriler!$G$2, Veriler!$G$2*S3109, Q3109*S3109)), 0))</f>
        <v>0</v>
      </c>
      <c r="U3109" s="133" t="str">
        <f t="shared" si="981"/>
        <v xml:space="preserve"> </v>
      </c>
      <c r="V3109" s="134" t="str">
        <f>IFERROR(IF(O3109="%10 sınırı aşılmıştır.",L3109-T3109,IFERROR(IF(F3109="",IF(S3109=1,0,IF(L3109-S3109=0,"",L3109-S3109)),IF(Veriler!M3109="",L3109,IF(L3109*Veriler!M3109=0,"",L3109*Veriler!M3109))),L3109)),0)</f>
        <v/>
      </c>
      <c r="W3109" s="146"/>
      <c r="X3109" s="146"/>
      <c r="Y3109" s="146"/>
    </row>
    <row r="3110" spans="1:25" s="99" customFormat="1" ht="54.75" customHeight="1" x14ac:dyDescent="0.25">
      <c r="A3110" s="96">
        <f t="shared" si="982"/>
        <v>2295</v>
      </c>
      <c r="B3110" s="175"/>
      <c r="C3110" s="176"/>
      <c r="D3110" s="113"/>
      <c r="E3110" s="115"/>
      <c r="F3110" s="174"/>
      <c r="G3110" s="114" t="str">
        <f t="shared" si="977"/>
        <v/>
      </c>
      <c r="H3110" s="115"/>
      <c r="I3110" s="115"/>
      <c r="J3110" s="115"/>
      <c r="K3110" s="115"/>
      <c r="L3110" s="133" t="str">
        <f t="shared" si="978"/>
        <v/>
      </c>
      <c r="M3110" s="116" t="str">
        <f>IF(L3110="", "", L3110/Veriler!$X$1)</f>
        <v/>
      </c>
      <c r="N3110" s="116" t="str">
        <f>IF(F3110&lt;&gt;"", "İthal Girdi", IF(Veriler!T3110="", "", IF(Veriler!S3110="H", "%0,5 üzerindedir", IF(Veriler!T3110&gt;0.1, "%10 sınırı aşılmıştır.", "Uygun"))))</f>
        <v>%0,5 üzerindedir</v>
      </c>
      <c r="O3110" s="116" t="str">
        <f t="shared" si="979"/>
        <v xml:space="preserve"> </v>
      </c>
      <c r="P3110" s="117"/>
      <c r="Q3110" s="118"/>
      <c r="R3110" s="119" t="str">
        <f t="shared" si="980"/>
        <v/>
      </c>
      <c r="S3110" s="133">
        <f>IFERROR(IF(M3110&lt;=0.005,IF(F3110="",L3110,0),IF(F3110&lt;&gt;"",0,IF(P3110="",0,IF(P3110="H",0,IF(Q3110&lt;Veriler!$G$2,L3110*Veriler!$G$2,L3110*Q3110)))))," ")</f>
        <v>0</v>
      </c>
      <c r="T3110" s="133">
        <f>IF(Veriler!T3110&lt;=0.1, S3110, IF(AND(Veriler!T3110&gt;0.1, F3110="", P3110="E"), IF(Q3110&gt;Veriler!$G$2, Q3110*S3110, IF(Q3110&lt;Veriler!$G$2, Veriler!$G$2*S3110, Q3110*S3110)), 0))</f>
        <v>0</v>
      </c>
      <c r="U3110" s="133" t="str">
        <f t="shared" si="981"/>
        <v xml:space="preserve"> </v>
      </c>
      <c r="V3110" s="134" t="str">
        <f>IFERROR(IF(O3110="%10 sınırı aşılmıştır.",L3110-T3110,IFERROR(IF(F3110="",IF(S3110=1,0,IF(L3110-S3110=0,"",L3110-S3110)),IF(Veriler!M3110="",L3110,IF(L3110*Veriler!M3110=0,"",L3110*Veriler!M3110))),L3110)),0)</f>
        <v/>
      </c>
      <c r="W3110" s="146"/>
      <c r="X3110" s="146"/>
      <c r="Y3110" s="146"/>
    </row>
    <row r="3111" spans="1:25" s="99" customFormat="1" ht="54.75" customHeight="1" x14ac:dyDescent="0.25">
      <c r="A3111" s="96">
        <f t="shared" si="982"/>
        <v>2296</v>
      </c>
      <c r="B3111" s="175"/>
      <c r="C3111" s="176"/>
      <c r="D3111" s="113"/>
      <c r="E3111" s="115"/>
      <c r="F3111" s="174"/>
      <c r="G3111" s="114" t="str">
        <f t="shared" si="977"/>
        <v/>
      </c>
      <c r="H3111" s="115"/>
      <c r="I3111" s="115"/>
      <c r="J3111" s="115"/>
      <c r="K3111" s="115"/>
      <c r="L3111" s="133" t="str">
        <f t="shared" si="978"/>
        <v/>
      </c>
      <c r="M3111" s="116" t="str">
        <f>IF(L3111="", "", L3111/Veriler!$X$1)</f>
        <v/>
      </c>
      <c r="N3111" s="116" t="str">
        <f>IF(F3111&lt;&gt;"", "İthal Girdi", IF(Veriler!T3111="", "", IF(Veriler!S3111="H", "%0,5 üzerindedir", IF(Veriler!T3111&gt;0.1, "%10 sınırı aşılmıştır.", "Uygun"))))</f>
        <v>%0,5 üzerindedir</v>
      </c>
      <c r="O3111" s="116" t="str">
        <f t="shared" si="979"/>
        <v xml:space="preserve"> </v>
      </c>
      <c r="P3111" s="117"/>
      <c r="Q3111" s="118"/>
      <c r="R3111" s="119" t="str">
        <f t="shared" si="980"/>
        <v/>
      </c>
      <c r="S3111" s="133">
        <f>IFERROR(IF(M3111&lt;=0.005,IF(F3111="",L3111,0),IF(F3111&lt;&gt;"",0,IF(P3111="",0,IF(P3111="H",0,IF(Q3111&lt;Veriler!$G$2,L3111*Veriler!$G$2,L3111*Q3111)))))," ")</f>
        <v>0</v>
      </c>
      <c r="T3111" s="133">
        <f>IF(Veriler!T3111&lt;=0.1, S3111, IF(AND(Veriler!T3111&gt;0.1, F3111="", P3111="E"), IF(Q3111&gt;Veriler!$G$2, Q3111*S3111, IF(Q3111&lt;Veriler!$G$2, Veriler!$G$2*S3111, Q3111*S3111)), 0))</f>
        <v>0</v>
      </c>
      <c r="U3111" s="133" t="str">
        <f t="shared" si="981"/>
        <v xml:space="preserve"> </v>
      </c>
      <c r="V3111" s="134" t="str">
        <f>IFERROR(IF(O3111="%10 sınırı aşılmıştır.",L3111-T3111,IFERROR(IF(F3111="",IF(S3111=1,0,IF(L3111-S3111=0,"",L3111-S3111)),IF(Veriler!M3111="",L3111,IF(L3111*Veriler!M3111=0,"",L3111*Veriler!M3111))),L3111)),0)</f>
        <v/>
      </c>
      <c r="W3111" s="146"/>
      <c r="X3111" s="146"/>
      <c r="Y3111" s="146"/>
    </row>
    <row r="3112" spans="1:25" s="99" customFormat="1" ht="24" customHeight="1" x14ac:dyDescent="0.25">
      <c r="A3112" s="103"/>
      <c r="B3112" s="104"/>
      <c r="C3112" s="104"/>
      <c r="D3112" s="104"/>
      <c r="E3112" s="103"/>
      <c r="F3112" s="135"/>
      <c r="G3112" s="157"/>
      <c r="H3112" s="103"/>
      <c r="I3112" s="103"/>
      <c r="J3112" s="103"/>
      <c r="K3112" s="103"/>
      <c r="L3112" s="136">
        <f>SUM(L3083:L3096,L3098:L3111)</f>
        <v>0</v>
      </c>
      <c r="M3112" s="158"/>
      <c r="N3112" s="158"/>
      <c r="O3112" s="158"/>
      <c r="P3112" s="105"/>
      <c r="Q3112" s="106"/>
      <c r="R3112" s="159"/>
      <c r="S3112" s="160"/>
      <c r="T3112" s="160"/>
      <c r="U3112" s="160"/>
      <c r="V3112" s="160"/>
      <c r="W3112" s="146"/>
      <c r="X3112" s="146"/>
      <c r="Y3112" s="146"/>
    </row>
    <row r="3113" spans="1:25" s="99" customFormat="1" ht="31.5" customHeight="1" x14ac:dyDescent="0.25">
      <c r="A3113" s="103"/>
      <c r="B3113" s="104"/>
      <c r="C3113" s="104"/>
      <c r="D3113" s="104"/>
      <c r="E3113" s="103"/>
      <c r="F3113" s="135"/>
      <c r="G3113" s="157"/>
      <c r="H3113" s="103"/>
      <c r="I3113" s="103"/>
      <c r="J3113" s="103"/>
      <c r="K3113" s="103"/>
      <c r="L3113" s="161"/>
      <c r="M3113" s="158"/>
      <c r="N3113" s="158"/>
      <c r="O3113" s="158"/>
      <c r="P3113" s="105"/>
      <c r="Q3113" s="106"/>
      <c r="R3113" s="159"/>
      <c r="S3113" s="162" t="s">
        <v>57</v>
      </c>
      <c r="T3113" s="162" t="s">
        <v>57</v>
      </c>
      <c r="U3113" s="162" t="s">
        <v>57</v>
      </c>
      <c r="V3113" s="163" t="s">
        <v>58</v>
      </c>
      <c r="W3113" s="146"/>
      <c r="X3113" s="146"/>
      <c r="Y3113" s="146"/>
    </row>
    <row r="3114" spans="1:25" s="99" customFormat="1" ht="58.5" customHeight="1" x14ac:dyDescent="0.25">
      <c r="A3114" s="185" t="s">
        <v>59</v>
      </c>
      <c r="B3114" s="180"/>
      <c r="C3114" s="180"/>
      <c r="D3114" s="180"/>
      <c r="E3114" s="180"/>
      <c r="F3114" s="180"/>
      <c r="G3114" s="180"/>
      <c r="H3114" s="180"/>
      <c r="I3114" s="180"/>
      <c r="J3114" s="180"/>
      <c r="K3114" s="180"/>
      <c r="L3114" s="180"/>
      <c r="M3114" s="180"/>
      <c r="N3114" s="180"/>
      <c r="O3114" s="180"/>
      <c r="P3114" s="180"/>
      <c r="Q3114" s="180"/>
      <c r="R3114" s="176"/>
      <c r="S3114" s="137">
        <f>SUM(S3076,S3083:S3096,S3098:S3111)</f>
        <v>0</v>
      </c>
      <c r="T3114" s="137" t="str">
        <f>IF(SUM(T3083:T3096,T3098:T3111)=0," ",SUM(T3083:T3096,T3098:T3111))</f>
        <v xml:space="preserve"> </v>
      </c>
      <c r="U3114" s="137" t="str">
        <f>IF(SUM(U3083:U3096,U3098:U3111)=0," ",SUM(U3083:U3096,U3098:U3111))</f>
        <v xml:space="preserve"> </v>
      </c>
      <c r="V3114" s="137" t="str">
        <f>IF(SUM(V3083:V3096,V3098:V3111)=0," ",SUM(V3083:V3096,V3098:V3111))</f>
        <v xml:space="preserve"> </v>
      </c>
      <c r="W3114" s="146"/>
      <c r="X3114" s="164">
        <f>SUM(U3083:U3096,U3098:U3111)</f>
        <v>0</v>
      </c>
      <c r="Y3114" s="164">
        <f>SUM(V3083:V3096,V3098:V3111)</f>
        <v>0</v>
      </c>
    </row>
    <row r="3115" spans="1:25" x14ac:dyDescent="0.3">
      <c r="A3115" s="34"/>
      <c r="G3115" s="146"/>
      <c r="L3115" s="146"/>
      <c r="M3115" s="146"/>
      <c r="N3115" s="146"/>
      <c r="O3115" s="146"/>
      <c r="R3115" s="146"/>
      <c r="S3115" s="146"/>
      <c r="T3115" s="146"/>
      <c r="U3115" s="146"/>
      <c r="V3115" s="146"/>
      <c r="W3115" s="146"/>
      <c r="X3115" s="146"/>
      <c r="Y3115" s="146"/>
    </row>
    <row r="3116" spans="1:25" x14ac:dyDescent="0.3">
      <c r="A3116" s="186" t="s">
        <v>60</v>
      </c>
      <c r="B3116" s="187"/>
      <c r="C3116" s="187"/>
      <c r="D3116" s="187"/>
      <c r="E3116" s="187"/>
      <c r="F3116" s="187"/>
      <c r="G3116" s="187"/>
      <c r="H3116" s="187"/>
      <c r="I3116" s="187"/>
      <c r="J3116" s="187"/>
      <c r="K3116" s="187"/>
      <c r="L3116" s="187"/>
      <c r="M3116" s="187"/>
      <c r="N3116" s="187"/>
      <c r="O3116" s="187"/>
      <c r="P3116" s="187"/>
      <c r="Q3116" s="187"/>
      <c r="R3116" s="187"/>
      <c r="S3116" s="187"/>
      <c r="T3116" s="187"/>
      <c r="U3116" s="187"/>
      <c r="V3116" s="187"/>
      <c r="W3116" s="146"/>
      <c r="X3116" s="146"/>
      <c r="Y3116" s="146"/>
    </row>
    <row r="3117" spans="1:25" s="99" customFormat="1" ht="41.25" customHeight="1" x14ac:dyDescent="0.25">
      <c r="A3117" s="189" t="s">
        <v>38</v>
      </c>
      <c r="B3117" s="180"/>
      <c r="C3117" s="180"/>
      <c r="D3117" s="180"/>
      <c r="E3117" s="180"/>
      <c r="F3117" s="180"/>
      <c r="G3117" s="180"/>
      <c r="H3117" s="180"/>
      <c r="I3117" s="180"/>
      <c r="J3117" s="180"/>
      <c r="K3117" s="180"/>
      <c r="L3117" s="180"/>
      <c r="M3117" s="180"/>
      <c r="N3117" s="180"/>
      <c r="O3117" s="180"/>
      <c r="P3117" s="180"/>
      <c r="Q3117" s="180"/>
      <c r="R3117" s="180"/>
      <c r="S3117" s="180"/>
      <c r="T3117" s="180"/>
      <c r="U3117" s="180"/>
      <c r="V3117" s="176"/>
      <c r="W3117" s="146"/>
      <c r="X3117" s="146"/>
      <c r="Y3117" s="146"/>
    </row>
    <row r="3118" spans="1:25" s="100" customFormat="1" ht="35.25" customHeight="1" x14ac:dyDescent="0.25">
      <c r="A3118" s="179" t="s">
        <v>39</v>
      </c>
      <c r="B3118" s="180"/>
      <c r="C3118" s="180"/>
      <c r="D3118" s="180"/>
      <c r="E3118" s="180"/>
      <c r="F3118" s="180"/>
      <c r="G3118" s="180"/>
      <c r="H3118" s="180"/>
      <c r="I3118" s="180"/>
      <c r="J3118" s="180"/>
      <c r="K3118" s="180"/>
      <c r="L3118" s="180"/>
      <c r="M3118" s="180"/>
      <c r="N3118" s="180"/>
      <c r="O3118" s="180"/>
      <c r="P3118" s="180"/>
      <c r="Q3118" s="180"/>
      <c r="R3118" s="176"/>
      <c r="S3118" s="147"/>
      <c r="T3118" s="148"/>
      <c r="U3118" s="149" t="s">
        <v>40</v>
      </c>
      <c r="V3118" s="150">
        <f>V3080+1</f>
        <v>83</v>
      </c>
      <c r="W3118" s="146"/>
      <c r="X3118" s="146"/>
      <c r="Y3118" s="146"/>
    </row>
    <row r="3119" spans="1:25" s="99" customFormat="1" ht="81" customHeight="1" x14ac:dyDescent="0.25">
      <c r="A3119" s="110" t="s">
        <v>3</v>
      </c>
      <c r="B3119" s="188" t="s">
        <v>41</v>
      </c>
      <c r="C3119" s="176"/>
      <c r="D3119" s="111" t="s">
        <v>42</v>
      </c>
      <c r="E3119" s="110" t="s">
        <v>324</v>
      </c>
      <c r="F3119" s="111" t="s">
        <v>325</v>
      </c>
      <c r="G3119" s="151" t="s">
        <v>43</v>
      </c>
      <c r="H3119" s="110" t="s">
        <v>44</v>
      </c>
      <c r="I3119" s="110" t="s">
        <v>8</v>
      </c>
      <c r="J3119" s="110" t="s">
        <v>45</v>
      </c>
      <c r="K3119" s="110" t="s">
        <v>46</v>
      </c>
      <c r="L3119" s="152" t="s">
        <v>47</v>
      </c>
      <c r="M3119" s="153" t="s">
        <v>48</v>
      </c>
      <c r="N3119" s="154" t="s">
        <v>49</v>
      </c>
      <c r="O3119" s="154" t="s">
        <v>49</v>
      </c>
      <c r="P3119" s="112" t="s">
        <v>50</v>
      </c>
      <c r="Q3119" s="110" t="s">
        <v>51</v>
      </c>
      <c r="R3119" s="155" t="s">
        <v>52</v>
      </c>
      <c r="S3119" s="156" t="s">
        <v>53</v>
      </c>
      <c r="T3119" s="156" t="s">
        <v>54</v>
      </c>
      <c r="U3119" s="152" t="s">
        <v>54</v>
      </c>
      <c r="V3119" s="152" t="s">
        <v>55</v>
      </c>
      <c r="W3119" s="146"/>
      <c r="X3119" s="146"/>
      <c r="Y3119" s="146"/>
    </row>
    <row r="3120" spans="1:25" s="99" customFormat="1" ht="45" customHeight="1" x14ac:dyDescent="0.25">
      <c r="A3120" s="101"/>
      <c r="B3120" s="177" t="s">
        <v>56</v>
      </c>
      <c r="C3120" s="178"/>
      <c r="D3120" s="102"/>
      <c r="E3120" s="170"/>
      <c r="F3120" s="102"/>
      <c r="G3120" s="95"/>
      <c r="H3120" s="102"/>
      <c r="I3120" s="102"/>
      <c r="J3120" s="102"/>
      <c r="K3120" s="102"/>
      <c r="L3120" s="95"/>
      <c r="M3120" s="95"/>
      <c r="N3120" s="95"/>
      <c r="O3120" s="95"/>
      <c r="P3120" s="102"/>
      <c r="Q3120" s="102"/>
      <c r="R3120" s="190"/>
      <c r="S3120" s="184"/>
      <c r="T3120" s="95"/>
      <c r="U3120" s="95"/>
      <c r="V3120" s="95"/>
      <c r="W3120" s="146"/>
      <c r="X3120" s="146"/>
      <c r="Y3120" s="146"/>
    </row>
    <row r="3121" spans="1:25" s="99" customFormat="1" ht="54.75" customHeight="1" x14ac:dyDescent="0.25">
      <c r="A3121" s="96">
        <f>A3111+1</f>
        <v>2297</v>
      </c>
      <c r="B3121" s="181"/>
      <c r="C3121" s="182"/>
      <c r="D3121" s="113"/>
      <c r="E3121" s="115"/>
      <c r="F3121" s="174"/>
      <c r="G3121" s="114" t="str">
        <f t="shared" ref="G3121:G3134" si="983">IF(AND(F3121&lt;&gt;"",V3121&lt;&gt;"",L3121&lt;&gt;0),V3121/L3121,"")</f>
        <v/>
      </c>
      <c r="H3121" s="115"/>
      <c r="I3121" s="115"/>
      <c r="J3121" s="115"/>
      <c r="K3121" s="115"/>
      <c r="L3121" s="133" t="str">
        <f t="shared" ref="L3121:L3134" si="984">IF(AND(H3121&lt;&gt;0, J3121&lt;&gt;0, K3121&lt;&gt;0), H3121*J3121*K3121, "")</f>
        <v/>
      </c>
      <c r="M3121" s="116" t="str">
        <f>IF(L3121="", "", L3121/Veriler!$X$1)</f>
        <v/>
      </c>
      <c r="N3121" s="116" t="str">
        <f>IF(F3121&lt;&gt;"", "İthal Girdi", IF(Veriler!T3121="", "", IF(Veriler!S3121="H", "%0,5 üzerindedir", IF(Veriler!T3121&gt;0.1, "%10 sınırı aşılmıştır.", "Uygun"))))</f>
        <v>%0,5 üzerindedir</v>
      </c>
      <c r="O3121" s="116" t="str">
        <f t="shared" ref="O3121:O3134" si="985">IF(M3121=""," ",N3121)</f>
        <v xml:space="preserve"> </v>
      </c>
      <c r="P3121" s="117"/>
      <c r="Q3121" s="118"/>
      <c r="R3121" s="119" t="str">
        <f t="shared" ref="R3121:R3134" si="986">IFERROR(IF(AND(T3121&lt;&gt;"",L3121&lt;&gt;"",L3121&lt;&gt;0,T3121&lt;&gt;0),T3121/L3121,"")," ")</f>
        <v/>
      </c>
      <c r="S3121" s="133">
        <f>IFERROR(IF(M3121&lt;=0.005,IF(F3121="",L3121,0),IF(F3121&lt;&gt;"",0,IF(P3121="",0,IF(P3121="H",0,IF(Q3121&lt;Veriler!$G$2,L3121*Veriler!$G$2,L3121*Q3121)))))," ")</f>
        <v>0</v>
      </c>
      <c r="T3121" s="133">
        <f>IF(Veriler!T3121&lt;=0.1, S3121, IF(AND(Veriler!T3121&gt;0.1, F3121="", P3121="E"), IF(Q3121&gt;Veriler!$G$2, Q3121*S3121, IF(Q3121&lt;Veriler!$G$2, Veriler!$G$2*S3121, Q3121*S3121)), 0))</f>
        <v>0</v>
      </c>
      <c r="U3121" s="133" t="str">
        <f t="shared" ref="U3121:U3134" si="987">IF(T3121=0," ",T3121)</f>
        <v xml:space="preserve"> </v>
      </c>
      <c r="V3121" s="134" t="str">
        <f>IFERROR(IF(O3121="%10 sınırı aşılmıştır.",L3121-T3121,IFERROR(IF(F3121="",IF(S3121=1,0,IF(L3121-S3121=0,"",L3121-S3121)),IF(Veriler!M3121="",L3121,IF(L3121*Veriler!M3121=0,"",L3121*Veriler!M3121))),L3121)),0)</f>
        <v/>
      </c>
      <c r="W3121" s="146"/>
      <c r="X3121" s="146"/>
      <c r="Y3121" s="146"/>
    </row>
    <row r="3122" spans="1:25" s="99" customFormat="1" ht="54.75" customHeight="1" x14ac:dyDescent="0.25">
      <c r="A3122" s="96">
        <f t="shared" ref="A3122:A3134" si="988">A3121+1</f>
        <v>2298</v>
      </c>
      <c r="B3122" s="175"/>
      <c r="C3122" s="176"/>
      <c r="D3122" s="113"/>
      <c r="E3122" s="115"/>
      <c r="F3122" s="174"/>
      <c r="G3122" s="114" t="str">
        <f t="shared" si="983"/>
        <v/>
      </c>
      <c r="H3122" s="115"/>
      <c r="I3122" s="115"/>
      <c r="J3122" s="115"/>
      <c r="K3122" s="115"/>
      <c r="L3122" s="133" t="str">
        <f t="shared" si="984"/>
        <v/>
      </c>
      <c r="M3122" s="116" t="str">
        <f>IF(L3122="", "", L3122/Veriler!$X$1)</f>
        <v/>
      </c>
      <c r="N3122" s="116" t="str">
        <f>IF(F3122&lt;&gt;"", "İthal Girdi", IF(Veriler!T3122="", "", IF(Veriler!S3122="H", "%0,5 üzerindedir", IF(Veriler!T3122&gt;0.1, "%10 sınırı aşılmıştır.", "Uygun"))))</f>
        <v>%0,5 üzerindedir</v>
      </c>
      <c r="O3122" s="116" t="str">
        <f t="shared" si="985"/>
        <v xml:space="preserve"> </v>
      </c>
      <c r="P3122" s="117"/>
      <c r="Q3122" s="118"/>
      <c r="R3122" s="119" t="str">
        <f t="shared" si="986"/>
        <v/>
      </c>
      <c r="S3122" s="133">
        <f>IFERROR(IF(M3122&lt;=0.005,IF(F3122="",L3122,0),IF(F3122&lt;&gt;"",0,IF(P3122="",0,IF(P3122="H",0,IF(Q3122&lt;Veriler!$G$2,L3122*Veriler!$G$2,L3122*Q3122)))))," ")</f>
        <v>0</v>
      </c>
      <c r="T3122" s="133">
        <f>IF(Veriler!T3122&lt;=0.1, S3122, IF(AND(Veriler!T3122&gt;0.1, F3122="", P3122="E"), IF(Q3122&gt;Veriler!$G$2, Q3122*S3122, IF(Q3122&lt;Veriler!$G$2, Veriler!$G$2*S3122, Q3122*S3122)), 0))</f>
        <v>0</v>
      </c>
      <c r="U3122" s="133" t="str">
        <f t="shared" si="987"/>
        <v xml:space="preserve"> </v>
      </c>
      <c r="V3122" s="134" t="str">
        <f>IFERROR(IF(O3122="%10 sınırı aşılmıştır.",L3122-T3122,IFERROR(IF(F3122="",IF(S3122=1,0,IF(L3122-S3122=0,"",L3122-S3122)),IF(Veriler!M3122="",L3122,IF(L3122*Veriler!M3122=0,"",L3122*Veriler!M3122))),L3122)),0)</f>
        <v/>
      </c>
      <c r="W3122" s="146"/>
      <c r="X3122" s="146"/>
      <c r="Y3122" s="146"/>
    </row>
    <row r="3123" spans="1:25" s="99" customFormat="1" ht="54.75" customHeight="1" x14ac:dyDescent="0.25">
      <c r="A3123" s="96">
        <f t="shared" si="988"/>
        <v>2299</v>
      </c>
      <c r="B3123" s="175"/>
      <c r="C3123" s="176"/>
      <c r="D3123" s="113"/>
      <c r="E3123" s="115"/>
      <c r="F3123" s="174"/>
      <c r="G3123" s="114" t="str">
        <f t="shared" si="983"/>
        <v/>
      </c>
      <c r="H3123" s="115"/>
      <c r="I3123" s="115"/>
      <c r="J3123" s="115"/>
      <c r="K3123" s="115"/>
      <c r="L3123" s="133" t="str">
        <f t="shared" si="984"/>
        <v/>
      </c>
      <c r="M3123" s="116" t="str">
        <f>IF(L3123="", "", L3123/Veriler!$X$1)</f>
        <v/>
      </c>
      <c r="N3123" s="116" t="str">
        <f>IF(F3123&lt;&gt;"", "İthal Girdi", IF(Veriler!T3123="", "", IF(Veriler!S3123="H", "%0,5 üzerindedir", IF(Veriler!T3123&gt;0.1, "%10 sınırı aşılmıştır.", "Uygun"))))</f>
        <v>%0,5 üzerindedir</v>
      </c>
      <c r="O3123" s="116" t="str">
        <f t="shared" si="985"/>
        <v xml:space="preserve"> </v>
      </c>
      <c r="P3123" s="117"/>
      <c r="Q3123" s="118"/>
      <c r="R3123" s="119" t="str">
        <f t="shared" si="986"/>
        <v/>
      </c>
      <c r="S3123" s="133">
        <f>IFERROR(IF(M3123&lt;=0.005,IF(F3123="",L3123,0),IF(F3123&lt;&gt;"",0,IF(P3123="",0,IF(P3123="H",0,IF(Q3123&lt;Veriler!$G$2,L3123*Veriler!$G$2,L3123*Q3123)))))," ")</f>
        <v>0</v>
      </c>
      <c r="T3123" s="133">
        <f>IF(Veriler!T3123&lt;=0.1, S3123, IF(AND(Veriler!T3123&gt;0.1, F3123="", P3123="E"), IF(Q3123&gt;Veriler!$G$2, Q3123*S3123, IF(Q3123&lt;Veriler!$G$2, Veriler!$G$2*S3123, Q3123*S3123)), 0))</f>
        <v>0</v>
      </c>
      <c r="U3123" s="133" t="str">
        <f t="shared" si="987"/>
        <v xml:space="preserve"> </v>
      </c>
      <c r="V3123" s="134" t="str">
        <f>IFERROR(IF(O3123="%10 sınırı aşılmıştır.",L3123-T3123,IFERROR(IF(F3123="",IF(S3123=1,0,IF(L3123-S3123=0,"",L3123-S3123)),IF(Veriler!M3123="",L3123,IF(L3123*Veriler!M3123=0,"",L3123*Veriler!M3123))),L3123)),0)</f>
        <v/>
      </c>
      <c r="W3123" s="146"/>
      <c r="X3123" s="146"/>
      <c r="Y3123" s="146"/>
    </row>
    <row r="3124" spans="1:25" s="99" customFormat="1" ht="54.75" customHeight="1" x14ac:dyDescent="0.25">
      <c r="A3124" s="96">
        <f t="shared" si="988"/>
        <v>2300</v>
      </c>
      <c r="B3124" s="175"/>
      <c r="C3124" s="176"/>
      <c r="D3124" s="113"/>
      <c r="E3124" s="115"/>
      <c r="F3124" s="174"/>
      <c r="G3124" s="114" t="str">
        <f t="shared" si="983"/>
        <v/>
      </c>
      <c r="H3124" s="115"/>
      <c r="I3124" s="115"/>
      <c r="J3124" s="115"/>
      <c r="K3124" s="115"/>
      <c r="L3124" s="133" t="str">
        <f t="shared" si="984"/>
        <v/>
      </c>
      <c r="M3124" s="116" t="str">
        <f>IF(L3124="", "", L3124/Veriler!$X$1)</f>
        <v/>
      </c>
      <c r="N3124" s="116" t="str">
        <f>IF(F3124&lt;&gt;"", "İthal Girdi", IF(Veriler!T3124="", "", IF(Veriler!S3124="H", "%0,5 üzerindedir", IF(Veriler!T3124&gt;0.1, "%10 sınırı aşılmıştır.", "Uygun"))))</f>
        <v>%0,5 üzerindedir</v>
      </c>
      <c r="O3124" s="116" t="str">
        <f t="shared" si="985"/>
        <v xml:space="preserve"> </v>
      </c>
      <c r="P3124" s="117"/>
      <c r="Q3124" s="118"/>
      <c r="R3124" s="119" t="str">
        <f t="shared" si="986"/>
        <v/>
      </c>
      <c r="S3124" s="133">
        <f>IFERROR(IF(M3124&lt;=0.005,IF(F3124="",L3124,0),IF(F3124&lt;&gt;"",0,IF(P3124="",0,IF(P3124="H",0,IF(Q3124&lt;Veriler!$G$2,L3124*Veriler!$G$2,L3124*Q3124)))))," ")</f>
        <v>0</v>
      </c>
      <c r="T3124" s="133">
        <f>IF(Veriler!T3124&lt;=0.1, S3124, IF(AND(Veriler!T3124&gt;0.1, F3124="", P3124="E"), IF(Q3124&gt;Veriler!$G$2, Q3124*S3124, IF(Q3124&lt;Veriler!$G$2, Veriler!$G$2*S3124, Q3124*S3124)), 0))</f>
        <v>0</v>
      </c>
      <c r="U3124" s="133" t="str">
        <f t="shared" si="987"/>
        <v xml:space="preserve"> </v>
      </c>
      <c r="V3124" s="134" t="str">
        <f>IFERROR(IF(O3124="%10 sınırı aşılmıştır.",L3124-T3124,IFERROR(IF(F3124="",IF(S3124=1,0,IF(L3124-S3124=0,"",L3124-S3124)),IF(Veriler!M3124="",L3124,IF(L3124*Veriler!M3124=0,"",L3124*Veriler!M3124))),L3124)),0)</f>
        <v/>
      </c>
      <c r="W3124" s="146"/>
      <c r="X3124" s="146"/>
      <c r="Y3124" s="146"/>
    </row>
    <row r="3125" spans="1:25" s="99" customFormat="1" ht="54.75" customHeight="1" x14ac:dyDescent="0.25">
      <c r="A3125" s="96">
        <f t="shared" si="988"/>
        <v>2301</v>
      </c>
      <c r="B3125" s="175"/>
      <c r="C3125" s="176"/>
      <c r="D3125" s="113"/>
      <c r="E3125" s="115"/>
      <c r="F3125" s="174"/>
      <c r="G3125" s="114" t="str">
        <f t="shared" si="983"/>
        <v/>
      </c>
      <c r="H3125" s="115"/>
      <c r="I3125" s="115"/>
      <c r="J3125" s="115"/>
      <c r="K3125" s="115"/>
      <c r="L3125" s="133" t="str">
        <f t="shared" si="984"/>
        <v/>
      </c>
      <c r="M3125" s="116" t="str">
        <f>IF(L3125="", "", L3125/Veriler!$X$1)</f>
        <v/>
      </c>
      <c r="N3125" s="116" t="str">
        <f>IF(F3125&lt;&gt;"", "İthal Girdi", IF(Veriler!T3125="", "", IF(Veriler!S3125="H", "%0,5 üzerindedir", IF(Veriler!T3125&gt;0.1, "%10 sınırı aşılmıştır.", "Uygun"))))</f>
        <v>%0,5 üzerindedir</v>
      </c>
      <c r="O3125" s="116" t="str">
        <f t="shared" si="985"/>
        <v xml:space="preserve"> </v>
      </c>
      <c r="P3125" s="117"/>
      <c r="Q3125" s="118"/>
      <c r="R3125" s="119" t="str">
        <f t="shared" si="986"/>
        <v/>
      </c>
      <c r="S3125" s="133">
        <f>IFERROR(IF(M3125&lt;=0.005,IF(F3125="",L3125,0),IF(F3125&lt;&gt;"",0,IF(P3125="",0,IF(P3125="H",0,IF(Q3125&lt;Veriler!$G$2,L3125*Veriler!$G$2,L3125*Q3125)))))," ")</f>
        <v>0</v>
      </c>
      <c r="T3125" s="133">
        <f>IF(Veriler!T3125&lt;=0.1, S3125, IF(AND(Veriler!T3125&gt;0.1, F3125="", P3125="E"), IF(Q3125&gt;Veriler!$G$2, Q3125*S3125, IF(Q3125&lt;Veriler!$G$2, Veriler!$G$2*S3125, Q3125*S3125)), 0))</f>
        <v>0</v>
      </c>
      <c r="U3125" s="133" t="str">
        <f t="shared" si="987"/>
        <v xml:space="preserve"> </v>
      </c>
      <c r="V3125" s="134" t="str">
        <f>IFERROR(IF(O3125="%10 sınırı aşılmıştır.",L3125-T3125,IFERROR(IF(F3125="",IF(S3125=1,0,IF(L3125-S3125=0,"",L3125-S3125)),IF(Veriler!M3125="",L3125,IF(L3125*Veriler!M3125=0,"",L3125*Veriler!M3125))),L3125)),0)</f>
        <v/>
      </c>
      <c r="W3125" s="146"/>
      <c r="X3125" s="146"/>
      <c r="Y3125" s="146"/>
    </row>
    <row r="3126" spans="1:25" s="99" customFormat="1" ht="54.75" customHeight="1" x14ac:dyDescent="0.25">
      <c r="A3126" s="96">
        <f t="shared" si="988"/>
        <v>2302</v>
      </c>
      <c r="B3126" s="175"/>
      <c r="C3126" s="176"/>
      <c r="D3126" s="113"/>
      <c r="E3126" s="115"/>
      <c r="F3126" s="174"/>
      <c r="G3126" s="114" t="str">
        <f t="shared" si="983"/>
        <v/>
      </c>
      <c r="H3126" s="115"/>
      <c r="I3126" s="115"/>
      <c r="J3126" s="115"/>
      <c r="K3126" s="115"/>
      <c r="L3126" s="133" t="str">
        <f t="shared" si="984"/>
        <v/>
      </c>
      <c r="M3126" s="116" t="str">
        <f>IF(L3126="", "", L3126/Veriler!$X$1)</f>
        <v/>
      </c>
      <c r="N3126" s="116" t="str">
        <f>IF(F3126&lt;&gt;"", "İthal Girdi", IF(Veriler!T3126="", "", IF(Veriler!S3126="H", "%0,5 üzerindedir", IF(Veriler!T3126&gt;0.1, "%10 sınırı aşılmıştır.", "Uygun"))))</f>
        <v>%0,5 üzerindedir</v>
      </c>
      <c r="O3126" s="116" t="str">
        <f t="shared" si="985"/>
        <v xml:space="preserve"> </v>
      </c>
      <c r="P3126" s="117"/>
      <c r="Q3126" s="118"/>
      <c r="R3126" s="119" t="str">
        <f t="shared" si="986"/>
        <v/>
      </c>
      <c r="S3126" s="133">
        <f>IFERROR(IF(M3126&lt;=0.005,IF(F3126="",L3126,0),IF(F3126&lt;&gt;"",0,IF(P3126="",0,IF(P3126="H",0,IF(Q3126&lt;Veriler!$G$2,L3126*Veriler!$G$2,L3126*Q3126)))))," ")</f>
        <v>0</v>
      </c>
      <c r="T3126" s="133">
        <f>IF(Veriler!T3126&lt;=0.1, S3126, IF(AND(Veriler!T3126&gt;0.1, F3126="", P3126="E"), IF(Q3126&gt;Veriler!$G$2, Q3126*S3126, IF(Q3126&lt;Veriler!$G$2, Veriler!$G$2*S3126, Q3126*S3126)), 0))</f>
        <v>0</v>
      </c>
      <c r="U3126" s="133" t="str">
        <f t="shared" si="987"/>
        <v xml:space="preserve"> </v>
      </c>
      <c r="V3126" s="134" t="str">
        <f>IFERROR(IF(O3126="%10 sınırı aşılmıştır.",L3126-T3126,IFERROR(IF(F3126="",IF(S3126=1,0,IF(L3126-S3126=0,"",L3126-S3126)),IF(Veriler!M3126="",L3126,IF(L3126*Veriler!M3126=0,"",L3126*Veriler!M3126))),L3126)),0)</f>
        <v/>
      </c>
      <c r="W3126" s="146"/>
      <c r="X3126" s="146"/>
      <c r="Y3126" s="146"/>
    </row>
    <row r="3127" spans="1:25" s="99" customFormat="1" ht="54.75" customHeight="1" x14ac:dyDescent="0.25">
      <c r="A3127" s="96">
        <f t="shared" si="988"/>
        <v>2303</v>
      </c>
      <c r="B3127" s="175"/>
      <c r="C3127" s="176"/>
      <c r="D3127" s="113"/>
      <c r="E3127" s="115"/>
      <c r="F3127" s="174"/>
      <c r="G3127" s="114" t="str">
        <f t="shared" si="983"/>
        <v/>
      </c>
      <c r="H3127" s="115"/>
      <c r="I3127" s="115"/>
      <c r="J3127" s="115"/>
      <c r="K3127" s="115"/>
      <c r="L3127" s="133" t="str">
        <f t="shared" si="984"/>
        <v/>
      </c>
      <c r="M3127" s="116" t="str">
        <f>IF(L3127="", "", L3127/Veriler!$X$1)</f>
        <v/>
      </c>
      <c r="N3127" s="116" t="str">
        <f>IF(F3127&lt;&gt;"", "İthal Girdi", IF(Veriler!T3127="", "", IF(Veriler!S3127="H", "%0,5 üzerindedir", IF(Veriler!T3127&gt;0.1, "%10 sınırı aşılmıştır.", "Uygun"))))</f>
        <v>%0,5 üzerindedir</v>
      </c>
      <c r="O3127" s="116" t="str">
        <f t="shared" si="985"/>
        <v xml:space="preserve"> </v>
      </c>
      <c r="P3127" s="117"/>
      <c r="Q3127" s="118"/>
      <c r="R3127" s="119" t="str">
        <f t="shared" si="986"/>
        <v/>
      </c>
      <c r="S3127" s="133">
        <f>IFERROR(IF(M3127&lt;=0.005,IF(F3127="",L3127,0),IF(F3127&lt;&gt;"",0,IF(P3127="",0,IF(P3127="H",0,IF(Q3127&lt;Veriler!$G$2,L3127*Veriler!$G$2,L3127*Q3127)))))," ")</f>
        <v>0</v>
      </c>
      <c r="T3127" s="133">
        <f>IF(Veriler!T3127&lt;=0.1, S3127, IF(AND(Veriler!T3127&gt;0.1, F3127="", P3127="E"), IF(Q3127&gt;Veriler!$G$2, Q3127*S3127, IF(Q3127&lt;Veriler!$G$2, Veriler!$G$2*S3127, Q3127*S3127)), 0))</f>
        <v>0</v>
      </c>
      <c r="U3127" s="133" t="str">
        <f t="shared" si="987"/>
        <v xml:space="preserve"> </v>
      </c>
      <c r="V3127" s="134" t="str">
        <f>IFERROR(IF(O3127="%10 sınırı aşılmıştır.",L3127-T3127,IFERROR(IF(F3127="",IF(S3127=1,0,IF(L3127-S3127=0,"",L3127-S3127)),IF(Veriler!M3127="",L3127,IF(L3127*Veriler!M3127=0,"",L3127*Veriler!M3127))),L3127)),0)</f>
        <v/>
      </c>
      <c r="W3127" s="146"/>
      <c r="X3127" s="146"/>
      <c r="Y3127" s="146"/>
    </row>
    <row r="3128" spans="1:25" s="99" customFormat="1" ht="54.75" customHeight="1" x14ac:dyDescent="0.25">
      <c r="A3128" s="96">
        <f t="shared" si="988"/>
        <v>2304</v>
      </c>
      <c r="B3128" s="175"/>
      <c r="C3128" s="176"/>
      <c r="D3128" s="113"/>
      <c r="E3128" s="115"/>
      <c r="F3128" s="174"/>
      <c r="G3128" s="114" t="str">
        <f t="shared" si="983"/>
        <v/>
      </c>
      <c r="H3128" s="115"/>
      <c r="I3128" s="115"/>
      <c r="J3128" s="115"/>
      <c r="K3128" s="115"/>
      <c r="L3128" s="133" t="str">
        <f t="shared" si="984"/>
        <v/>
      </c>
      <c r="M3128" s="116" t="str">
        <f>IF(L3128="", "", L3128/Veriler!$X$1)</f>
        <v/>
      </c>
      <c r="N3128" s="116" t="str">
        <f>IF(F3128&lt;&gt;"", "İthal Girdi", IF(Veriler!T3128="", "", IF(Veriler!S3128="H", "%0,5 üzerindedir", IF(Veriler!T3128&gt;0.1, "%10 sınırı aşılmıştır.", "Uygun"))))</f>
        <v>%0,5 üzerindedir</v>
      </c>
      <c r="O3128" s="116" t="str">
        <f t="shared" si="985"/>
        <v xml:space="preserve"> </v>
      </c>
      <c r="P3128" s="117"/>
      <c r="Q3128" s="118"/>
      <c r="R3128" s="119" t="str">
        <f t="shared" si="986"/>
        <v/>
      </c>
      <c r="S3128" s="133">
        <f>IFERROR(IF(M3128&lt;=0.005,IF(F3128="",L3128,0),IF(F3128&lt;&gt;"",0,IF(P3128="",0,IF(P3128="H",0,IF(Q3128&lt;Veriler!$G$2,L3128*Veriler!$G$2,L3128*Q3128)))))," ")</f>
        <v>0</v>
      </c>
      <c r="T3128" s="133">
        <f>IF(Veriler!T3128&lt;=0.1, S3128, IF(AND(Veriler!T3128&gt;0.1, F3128="", P3128="E"), IF(Q3128&gt;Veriler!$G$2, Q3128*S3128, IF(Q3128&lt;Veriler!$G$2, Veriler!$G$2*S3128, Q3128*S3128)), 0))</f>
        <v>0</v>
      </c>
      <c r="U3128" s="133" t="str">
        <f t="shared" si="987"/>
        <v xml:space="preserve"> </v>
      </c>
      <c r="V3128" s="134" t="str">
        <f>IFERROR(IF(O3128="%10 sınırı aşılmıştır.",L3128-T3128,IFERROR(IF(F3128="",IF(S3128=1,0,IF(L3128-S3128=0,"",L3128-S3128)),IF(Veriler!M3128="",L3128,IF(L3128*Veriler!M3128=0,"",L3128*Veriler!M3128))),L3128)),0)</f>
        <v/>
      </c>
      <c r="W3128" s="146"/>
      <c r="X3128" s="146"/>
      <c r="Y3128" s="146"/>
    </row>
    <row r="3129" spans="1:25" s="99" customFormat="1" ht="54.75" customHeight="1" x14ac:dyDescent="0.25">
      <c r="A3129" s="96">
        <f t="shared" si="988"/>
        <v>2305</v>
      </c>
      <c r="B3129" s="175"/>
      <c r="C3129" s="176"/>
      <c r="D3129" s="113"/>
      <c r="E3129" s="115"/>
      <c r="F3129" s="174"/>
      <c r="G3129" s="114" t="str">
        <f t="shared" si="983"/>
        <v/>
      </c>
      <c r="H3129" s="115"/>
      <c r="I3129" s="115"/>
      <c r="J3129" s="115"/>
      <c r="K3129" s="115"/>
      <c r="L3129" s="133" t="str">
        <f t="shared" si="984"/>
        <v/>
      </c>
      <c r="M3129" s="116" t="str">
        <f>IF(L3129="", "", L3129/Veriler!$X$1)</f>
        <v/>
      </c>
      <c r="N3129" s="116" t="str">
        <f>IF(F3129&lt;&gt;"", "İthal Girdi", IF(Veriler!T3129="", "", IF(Veriler!S3129="H", "%0,5 üzerindedir", IF(Veriler!T3129&gt;0.1, "%10 sınırı aşılmıştır.", "Uygun"))))</f>
        <v>%0,5 üzerindedir</v>
      </c>
      <c r="O3129" s="116" t="str">
        <f t="shared" si="985"/>
        <v xml:space="preserve"> </v>
      </c>
      <c r="P3129" s="117"/>
      <c r="Q3129" s="118"/>
      <c r="R3129" s="119" t="str">
        <f t="shared" si="986"/>
        <v/>
      </c>
      <c r="S3129" s="133">
        <f>IFERROR(IF(M3129&lt;=0.005,IF(F3129="",L3129,0),IF(F3129&lt;&gt;"",0,IF(P3129="",0,IF(P3129="H",0,IF(Q3129&lt;Veriler!$G$2,L3129*Veriler!$G$2,L3129*Q3129)))))," ")</f>
        <v>0</v>
      </c>
      <c r="T3129" s="133">
        <f>IF(Veriler!T3129&lt;=0.1, S3129, IF(AND(Veriler!T3129&gt;0.1, F3129="", P3129="E"), IF(Q3129&gt;Veriler!$G$2, Q3129*S3129, IF(Q3129&lt;Veriler!$G$2, Veriler!$G$2*S3129, Q3129*S3129)), 0))</f>
        <v>0</v>
      </c>
      <c r="U3129" s="133" t="str">
        <f t="shared" si="987"/>
        <v xml:space="preserve"> </v>
      </c>
      <c r="V3129" s="134" t="str">
        <f>IFERROR(IF(O3129="%10 sınırı aşılmıştır.",L3129-T3129,IFERROR(IF(F3129="",IF(S3129=1,0,IF(L3129-S3129=0,"",L3129-S3129)),IF(Veriler!M3129="",L3129,IF(L3129*Veriler!M3129=0,"",L3129*Veriler!M3129))),L3129)),0)</f>
        <v/>
      </c>
      <c r="W3129" s="146"/>
      <c r="X3129" s="146"/>
      <c r="Y3129" s="146"/>
    </row>
    <row r="3130" spans="1:25" s="99" customFormat="1" ht="54.75" customHeight="1" x14ac:dyDescent="0.25">
      <c r="A3130" s="96">
        <f t="shared" si="988"/>
        <v>2306</v>
      </c>
      <c r="B3130" s="175"/>
      <c r="C3130" s="176"/>
      <c r="D3130" s="113"/>
      <c r="E3130" s="115"/>
      <c r="F3130" s="174"/>
      <c r="G3130" s="114" t="str">
        <f t="shared" si="983"/>
        <v/>
      </c>
      <c r="H3130" s="115"/>
      <c r="I3130" s="115"/>
      <c r="J3130" s="115"/>
      <c r="K3130" s="115"/>
      <c r="L3130" s="133" t="str">
        <f t="shared" si="984"/>
        <v/>
      </c>
      <c r="M3130" s="116" t="str">
        <f>IF(L3130="", "", L3130/Veriler!$X$1)</f>
        <v/>
      </c>
      <c r="N3130" s="116" t="str">
        <f>IF(F3130&lt;&gt;"", "İthal Girdi", IF(Veriler!T3130="", "", IF(Veriler!S3130="H", "%0,5 üzerindedir", IF(Veriler!T3130&gt;0.1, "%10 sınırı aşılmıştır.", "Uygun"))))</f>
        <v>%0,5 üzerindedir</v>
      </c>
      <c r="O3130" s="116" t="str">
        <f t="shared" si="985"/>
        <v xml:space="preserve"> </v>
      </c>
      <c r="P3130" s="117"/>
      <c r="Q3130" s="118"/>
      <c r="R3130" s="119" t="str">
        <f t="shared" si="986"/>
        <v/>
      </c>
      <c r="S3130" s="133">
        <f>IFERROR(IF(M3130&lt;=0.005,IF(F3130="",L3130,0),IF(F3130&lt;&gt;"",0,IF(P3130="",0,IF(P3130="H",0,IF(Q3130&lt;Veriler!$G$2,L3130*Veriler!$G$2,L3130*Q3130)))))," ")</f>
        <v>0</v>
      </c>
      <c r="T3130" s="133">
        <f>IF(Veriler!T3130&lt;=0.1, S3130, IF(AND(Veriler!T3130&gt;0.1, F3130="", P3130="E"), IF(Q3130&gt;Veriler!$G$2, Q3130*S3130, IF(Q3130&lt;Veriler!$G$2, Veriler!$G$2*S3130, Q3130*S3130)), 0))</f>
        <v>0</v>
      </c>
      <c r="U3130" s="133" t="str">
        <f t="shared" si="987"/>
        <v xml:space="preserve"> </v>
      </c>
      <c r="V3130" s="134" t="str">
        <f>IFERROR(IF(O3130="%10 sınırı aşılmıştır.",L3130-T3130,IFERROR(IF(F3130="",IF(S3130=1,0,IF(L3130-S3130=0,"",L3130-S3130)),IF(Veriler!M3130="",L3130,IF(L3130*Veriler!M3130=0,"",L3130*Veriler!M3130))),L3130)),0)</f>
        <v/>
      </c>
      <c r="W3130" s="146"/>
      <c r="X3130" s="146"/>
      <c r="Y3130" s="146"/>
    </row>
    <row r="3131" spans="1:25" s="99" customFormat="1" ht="54.75" customHeight="1" x14ac:dyDescent="0.25">
      <c r="A3131" s="96">
        <f t="shared" si="988"/>
        <v>2307</v>
      </c>
      <c r="B3131" s="175"/>
      <c r="C3131" s="176"/>
      <c r="D3131" s="113"/>
      <c r="E3131" s="115"/>
      <c r="F3131" s="174"/>
      <c r="G3131" s="114" t="str">
        <f t="shared" si="983"/>
        <v/>
      </c>
      <c r="H3131" s="115"/>
      <c r="I3131" s="115"/>
      <c r="J3131" s="115"/>
      <c r="K3131" s="115"/>
      <c r="L3131" s="133" t="str">
        <f t="shared" si="984"/>
        <v/>
      </c>
      <c r="M3131" s="116" t="str">
        <f>IF(L3131="", "", L3131/Veriler!$X$1)</f>
        <v/>
      </c>
      <c r="N3131" s="116" t="str">
        <f>IF(F3131&lt;&gt;"", "İthal Girdi", IF(Veriler!T3131="", "", IF(Veriler!S3131="H", "%0,5 üzerindedir", IF(Veriler!T3131&gt;0.1, "%10 sınırı aşılmıştır.", "Uygun"))))</f>
        <v>%0,5 üzerindedir</v>
      </c>
      <c r="O3131" s="116" t="str">
        <f t="shared" si="985"/>
        <v xml:space="preserve"> </v>
      </c>
      <c r="P3131" s="117"/>
      <c r="Q3131" s="118"/>
      <c r="R3131" s="119" t="str">
        <f t="shared" si="986"/>
        <v/>
      </c>
      <c r="S3131" s="133">
        <f>IFERROR(IF(M3131&lt;=0.005,IF(F3131="",L3131,0),IF(F3131&lt;&gt;"",0,IF(P3131="",0,IF(P3131="H",0,IF(Q3131&lt;Veriler!$G$2,L3131*Veriler!$G$2,L3131*Q3131)))))," ")</f>
        <v>0</v>
      </c>
      <c r="T3131" s="133">
        <f>IF(Veriler!T3131&lt;=0.1, S3131, IF(AND(Veriler!T3131&gt;0.1, F3131="", P3131="E"), IF(Q3131&gt;Veriler!$G$2, Q3131*S3131, IF(Q3131&lt;Veriler!$G$2, Veriler!$G$2*S3131, Q3131*S3131)), 0))</f>
        <v>0</v>
      </c>
      <c r="U3131" s="133" t="str">
        <f t="shared" si="987"/>
        <v xml:space="preserve"> </v>
      </c>
      <c r="V3131" s="134" t="str">
        <f>IFERROR(IF(O3131="%10 sınırı aşılmıştır.",L3131-T3131,IFERROR(IF(F3131="",IF(S3131=1,0,IF(L3131-S3131=0,"",L3131-S3131)),IF(Veriler!M3131="",L3131,IF(L3131*Veriler!M3131=0,"",L3131*Veriler!M3131))),L3131)),0)</f>
        <v/>
      </c>
      <c r="W3131" s="146"/>
      <c r="X3131" s="146"/>
      <c r="Y3131" s="146"/>
    </row>
    <row r="3132" spans="1:25" s="99" customFormat="1" ht="54.75" customHeight="1" x14ac:dyDescent="0.25">
      <c r="A3132" s="96">
        <f t="shared" si="988"/>
        <v>2308</v>
      </c>
      <c r="B3132" s="175"/>
      <c r="C3132" s="176"/>
      <c r="D3132" s="113"/>
      <c r="E3132" s="115"/>
      <c r="F3132" s="174"/>
      <c r="G3132" s="114" t="str">
        <f t="shared" si="983"/>
        <v/>
      </c>
      <c r="H3132" s="115"/>
      <c r="I3132" s="115"/>
      <c r="J3132" s="115"/>
      <c r="K3132" s="115"/>
      <c r="L3132" s="133" t="str">
        <f t="shared" si="984"/>
        <v/>
      </c>
      <c r="M3132" s="116" t="str">
        <f>IF(L3132="", "", L3132/Veriler!$X$1)</f>
        <v/>
      </c>
      <c r="N3132" s="116" t="str">
        <f>IF(F3132&lt;&gt;"", "İthal Girdi", IF(Veriler!T3132="", "", IF(Veriler!S3132="H", "%0,5 üzerindedir", IF(Veriler!T3132&gt;0.1, "%10 sınırı aşılmıştır.", "Uygun"))))</f>
        <v>%0,5 üzerindedir</v>
      </c>
      <c r="O3132" s="116" t="str">
        <f t="shared" si="985"/>
        <v xml:space="preserve"> </v>
      </c>
      <c r="P3132" s="117"/>
      <c r="Q3132" s="118"/>
      <c r="R3132" s="119" t="str">
        <f t="shared" si="986"/>
        <v/>
      </c>
      <c r="S3132" s="133">
        <f>IFERROR(IF(M3132&lt;=0.005,IF(F3132="",L3132,0),IF(F3132&lt;&gt;"",0,IF(P3132="",0,IF(P3132="H",0,IF(Q3132&lt;Veriler!$G$2,L3132*Veriler!$G$2,L3132*Q3132)))))," ")</f>
        <v>0</v>
      </c>
      <c r="T3132" s="133">
        <f>IF(Veriler!T3132&lt;=0.1, S3132, IF(AND(Veriler!T3132&gt;0.1, F3132="", P3132="E"), IF(Q3132&gt;Veriler!$G$2, Q3132*S3132, IF(Q3132&lt;Veriler!$G$2, Veriler!$G$2*S3132, Q3132*S3132)), 0))</f>
        <v>0</v>
      </c>
      <c r="U3132" s="133" t="str">
        <f t="shared" si="987"/>
        <v xml:space="preserve"> </v>
      </c>
      <c r="V3132" s="134" t="str">
        <f>IFERROR(IF(O3132="%10 sınırı aşılmıştır.",L3132-T3132,IFERROR(IF(F3132="",IF(S3132=1,0,IF(L3132-S3132=0,"",L3132-S3132)),IF(Veriler!M3132="",L3132,IF(L3132*Veriler!M3132=0,"",L3132*Veriler!M3132))),L3132)),0)</f>
        <v/>
      </c>
      <c r="W3132" s="146"/>
      <c r="X3132" s="146"/>
      <c r="Y3132" s="146"/>
    </row>
    <row r="3133" spans="1:25" s="99" customFormat="1" ht="54.75" customHeight="1" x14ac:dyDescent="0.25">
      <c r="A3133" s="96">
        <f t="shared" si="988"/>
        <v>2309</v>
      </c>
      <c r="B3133" s="175"/>
      <c r="C3133" s="176"/>
      <c r="D3133" s="113"/>
      <c r="E3133" s="115"/>
      <c r="F3133" s="174"/>
      <c r="G3133" s="114" t="str">
        <f t="shared" si="983"/>
        <v/>
      </c>
      <c r="H3133" s="115"/>
      <c r="I3133" s="115"/>
      <c r="J3133" s="115"/>
      <c r="K3133" s="115"/>
      <c r="L3133" s="133" t="str">
        <f t="shared" si="984"/>
        <v/>
      </c>
      <c r="M3133" s="116" t="str">
        <f>IF(L3133="", "", L3133/Veriler!$X$1)</f>
        <v/>
      </c>
      <c r="N3133" s="116" t="str">
        <f>IF(F3133&lt;&gt;"", "İthal Girdi", IF(Veriler!T3133="", "", IF(Veriler!S3133="H", "%0,5 üzerindedir", IF(Veriler!T3133&gt;0.1, "%10 sınırı aşılmıştır.", "Uygun"))))</f>
        <v>%0,5 üzerindedir</v>
      </c>
      <c r="O3133" s="116" t="str">
        <f t="shared" si="985"/>
        <v xml:space="preserve"> </v>
      </c>
      <c r="P3133" s="117"/>
      <c r="Q3133" s="118"/>
      <c r="R3133" s="119" t="str">
        <f t="shared" si="986"/>
        <v/>
      </c>
      <c r="S3133" s="133">
        <f>IFERROR(IF(M3133&lt;=0.005,IF(F3133="",L3133,0),IF(F3133&lt;&gt;"",0,IF(P3133="",0,IF(P3133="H",0,IF(Q3133&lt;Veriler!$G$2,L3133*Veriler!$G$2,L3133*Q3133)))))," ")</f>
        <v>0</v>
      </c>
      <c r="T3133" s="133">
        <f>IF(Veriler!T3133&lt;=0.1, S3133, IF(AND(Veriler!T3133&gt;0.1, F3133="", P3133="E"), IF(Q3133&gt;Veriler!$G$2, Q3133*S3133, IF(Q3133&lt;Veriler!$G$2, Veriler!$G$2*S3133, Q3133*S3133)), 0))</f>
        <v>0</v>
      </c>
      <c r="U3133" s="133" t="str">
        <f t="shared" si="987"/>
        <v xml:space="preserve"> </v>
      </c>
      <c r="V3133" s="134" t="str">
        <f>IFERROR(IF(O3133="%10 sınırı aşılmıştır.",L3133-T3133,IFERROR(IF(F3133="",IF(S3133=1,0,IF(L3133-S3133=0,"",L3133-S3133)),IF(Veriler!M3133="",L3133,IF(L3133*Veriler!M3133=0,"",L3133*Veriler!M3133))),L3133)),0)</f>
        <v/>
      </c>
      <c r="W3133" s="146"/>
      <c r="X3133" s="146"/>
      <c r="Y3133" s="146"/>
    </row>
    <row r="3134" spans="1:25" s="99" customFormat="1" ht="54.75" customHeight="1" x14ac:dyDescent="0.25">
      <c r="A3134" s="96">
        <f t="shared" si="988"/>
        <v>2310</v>
      </c>
      <c r="B3134" s="175"/>
      <c r="C3134" s="176"/>
      <c r="D3134" s="113"/>
      <c r="E3134" s="115"/>
      <c r="F3134" s="174"/>
      <c r="G3134" s="114" t="str">
        <f t="shared" si="983"/>
        <v/>
      </c>
      <c r="H3134" s="115"/>
      <c r="I3134" s="115"/>
      <c r="J3134" s="115"/>
      <c r="K3134" s="115"/>
      <c r="L3134" s="133" t="str">
        <f t="shared" si="984"/>
        <v/>
      </c>
      <c r="M3134" s="116" t="str">
        <f>IF(L3134="", "", L3134/Veriler!$X$1)</f>
        <v/>
      </c>
      <c r="N3134" s="116" t="str">
        <f>IF(F3134&lt;&gt;"", "İthal Girdi", IF(Veriler!T3134="", "", IF(Veriler!S3134="H", "%0,5 üzerindedir", IF(Veriler!T3134&gt;0.1, "%10 sınırı aşılmıştır.", "Uygun"))))</f>
        <v>%0,5 üzerindedir</v>
      </c>
      <c r="O3134" s="116" t="str">
        <f t="shared" si="985"/>
        <v xml:space="preserve"> </v>
      </c>
      <c r="P3134" s="117"/>
      <c r="Q3134" s="118"/>
      <c r="R3134" s="119" t="str">
        <f t="shared" si="986"/>
        <v/>
      </c>
      <c r="S3134" s="133">
        <f>IFERROR(IF(M3134&lt;=0.005,IF(F3134="",L3134,0),IF(F3134&lt;&gt;"",0,IF(P3134="",0,IF(P3134="H",0,IF(Q3134&lt;Veriler!$G$2,L3134*Veriler!$G$2,L3134*Q3134)))))," ")</f>
        <v>0</v>
      </c>
      <c r="T3134" s="133">
        <f>IF(Veriler!T3134&lt;=0.1, S3134, IF(AND(Veriler!T3134&gt;0.1, F3134="", P3134="E"), IF(Q3134&gt;Veriler!$G$2, Q3134*S3134, IF(Q3134&lt;Veriler!$G$2, Veriler!$G$2*S3134, Q3134*S3134)), 0))</f>
        <v>0</v>
      </c>
      <c r="U3134" s="133" t="str">
        <f t="shared" si="987"/>
        <v xml:space="preserve"> </v>
      </c>
      <c r="V3134" s="134" t="str">
        <f>IFERROR(IF(O3134="%10 sınırı aşılmıştır.",L3134-T3134,IFERROR(IF(F3134="",IF(S3134=1,0,IF(L3134-S3134=0,"",L3134-S3134)),IF(Veriler!M3134="",L3134,IF(L3134*Veriler!M3134=0,"",L3134*Veriler!M3134))),L3134)),0)</f>
        <v/>
      </c>
      <c r="W3134" s="146"/>
      <c r="X3134" s="146"/>
      <c r="Y3134" s="146"/>
    </row>
    <row r="3135" spans="1:25" s="99" customFormat="1" ht="36" hidden="1" customHeight="1" x14ac:dyDescent="0.25">
      <c r="A3135" s="101"/>
      <c r="B3135" s="191" t="s">
        <v>16</v>
      </c>
      <c r="C3135" s="176"/>
      <c r="D3135" s="120"/>
      <c r="E3135" s="171"/>
      <c r="F3135" s="172"/>
      <c r="G3135" s="121"/>
      <c r="H3135" s="115"/>
      <c r="I3135" s="115"/>
      <c r="J3135" s="115"/>
      <c r="K3135" s="115"/>
      <c r="L3135" s="121"/>
      <c r="M3135" s="121"/>
      <c r="N3135" s="121"/>
      <c r="O3135" s="121"/>
      <c r="P3135" s="120"/>
      <c r="Q3135" s="120"/>
      <c r="R3135" s="183"/>
      <c r="S3135" s="184"/>
      <c r="T3135" s="121"/>
      <c r="U3135" s="121"/>
      <c r="V3135" s="121"/>
      <c r="W3135" s="146"/>
      <c r="X3135" s="146"/>
      <c r="Y3135" s="146"/>
    </row>
    <row r="3136" spans="1:25" s="99" customFormat="1" ht="54.75" customHeight="1" x14ac:dyDescent="0.25">
      <c r="A3136" s="96">
        <f>A3134+1</f>
        <v>2311</v>
      </c>
      <c r="B3136" s="175"/>
      <c r="C3136" s="176"/>
      <c r="D3136" s="113"/>
      <c r="E3136" s="115"/>
      <c r="F3136" s="174"/>
      <c r="G3136" s="114" t="str">
        <f t="shared" ref="G3136:G3149" si="989">IF(AND(F3136&lt;&gt;"",V3136&lt;&gt;"",L3136&lt;&gt;0),V3136/L3136,"")</f>
        <v/>
      </c>
      <c r="H3136" s="115"/>
      <c r="I3136" s="115"/>
      <c r="J3136" s="115"/>
      <c r="K3136" s="115"/>
      <c r="L3136" s="133" t="str">
        <f t="shared" ref="L3136:L3149" si="990">IF(AND(H3136&lt;&gt;0, J3136&lt;&gt;0, K3136&lt;&gt;0), H3136*J3136*K3136, "")</f>
        <v/>
      </c>
      <c r="M3136" s="116" t="str">
        <f>IF(L3136="", "", L3136/Veriler!$X$1)</f>
        <v/>
      </c>
      <c r="N3136" s="116" t="str">
        <f>IF(F3136&lt;&gt;"", "İthal Girdi", IF(Veriler!T3136="", "", IF(Veriler!S3136="H", "%0,5 üzerindedir", IF(Veriler!T3136&gt;0.1, "%10 sınırı aşılmıştır.", "Uygun"))))</f>
        <v>%0,5 üzerindedir</v>
      </c>
      <c r="O3136" s="116" t="str">
        <f t="shared" ref="O3136:O3149" si="991">IF(M3136=""," ",N3136)</f>
        <v xml:space="preserve"> </v>
      </c>
      <c r="P3136" s="117"/>
      <c r="Q3136" s="118"/>
      <c r="R3136" s="119" t="str">
        <f t="shared" ref="R3136:R3149" si="992">IFERROR(IF(AND(T3136&lt;&gt;"",L3136&lt;&gt;"",L3136&lt;&gt;0,T3136&lt;&gt;0),T3136/L3136,"")," ")</f>
        <v/>
      </c>
      <c r="S3136" s="133">
        <f>IFERROR(IF(M3136&lt;=0.005,IF(F3136="",L3136,0),IF(F3136&lt;&gt;"",0,IF(P3136="",0,IF(P3136="H",0,IF(Q3136&lt;Veriler!$G$2,L3136*Veriler!$G$2,L3136*Q3136)))))," ")</f>
        <v>0</v>
      </c>
      <c r="T3136" s="133">
        <f>IF(Veriler!T3136&lt;=0.1, S3136, IF(AND(Veriler!T3136&gt;0.1, F3136="", P3136="E"), IF(Q3136&gt;Veriler!$G$2, Q3136*S3136, IF(Q3136&lt;Veriler!$G$2, Veriler!$G$2*S3136, Q3136*S3136)), 0))</f>
        <v>0</v>
      </c>
      <c r="U3136" s="133" t="str">
        <f t="shared" ref="U3136:U3149" si="993">IF(T3136=0," ",T3136)</f>
        <v xml:space="preserve"> </v>
      </c>
      <c r="V3136" s="134" t="str">
        <f>IFERROR(IF(O3136="%10 sınırı aşılmıştır.",L3136-T3136,IFERROR(IF(F3136="",IF(S3136=1,0,IF(L3136-S3136=0,"",L3136-S3136)),IF(Veriler!M3136="",L3136,IF(L3136*Veriler!M3136=0,"",L3136*Veriler!M3136))),L3136)),0)</f>
        <v/>
      </c>
      <c r="W3136" s="146"/>
      <c r="X3136" s="146"/>
      <c r="Y3136" s="146"/>
    </row>
    <row r="3137" spans="1:25" s="99" customFormat="1" ht="54.75" customHeight="1" x14ac:dyDescent="0.25">
      <c r="A3137" s="96">
        <f t="shared" ref="A3137:A3149" si="994">A3136+1</f>
        <v>2312</v>
      </c>
      <c r="B3137" s="175"/>
      <c r="C3137" s="176"/>
      <c r="D3137" s="113"/>
      <c r="E3137" s="115"/>
      <c r="F3137" s="174"/>
      <c r="G3137" s="114" t="str">
        <f t="shared" si="989"/>
        <v/>
      </c>
      <c r="H3137" s="115"/>
      <c r="I3137" s="115"/>
      <c r="J3137" s="115"/>
      <c r="K3137" s="115"/>
      <c r="L3137" s="133" t="str">
        <f t="shared" si="990"/>
        <v/>
      </c>
      <c r="M3137" s="116" t="str">
        <f>IF(L3137="", "", L3137/Veriler!$X$1)</f>
        <v/>
      </c>
      <c r="N3137" s="116" t="str">
        <f>IF(F3137&lt;&gt;"", "İthal Girdi", IF(Veriler!T3137="", "", IF(Veriler!S3137="H", "%0,5 üzerindedir", IF(Veriler!T3137&gt;0.1, "%10 sınırı aşılmıştır.", "Uygun"))))</f>
        <v>%0,5 üzerindedir</v>
      </c>
      <c r="O3137" s="116" t="str">
        <f t="shared" si="991"/>
        <v xml:space="preserve"> </v>
      </c>
      <c r="P3137" s="117"/>
      <c r="Q3137" s="118"/>
      <c r="R3137" s="119" t="str">
        <f t="shared" si="992"/>
        <v/>
      </c>
      <c r="S3137" s="133">
        <f>IFERROR(IF(M3137&lt;=0.005,IF(F3137="",L3137,0),IF(F3137&lt;&gt;"",0,IF(P3137="",0,IF(P3137="H",0,IF(Q3137&lt;Veriler!$G$2,L3137*Veriler!$G$2,L3137*Q3137)))))," ")</f>
        <v>0</v>
      </c>
      <c r="T3137" s="133">
        <f>IF(Veriler!T3137&lt;=0.1, S3137, IF(AND(Veriler!T3137&gt;0.1, F3137="", P3137="E"), IF(Q3137&gt;Veriler!$G$2, Q3137*S3137, IF(Q3137&lt;Veriler!$G$2, Veriler!$G$2*S3137, Q3137*S3137)), 0))</f>
        <v>0</v>
      </c>
      <c r="U3137" s="133" t="str">
        <f t="shared" si="993"/>
        <v xml:space="preserve"> </v>
      </c>
      <c r="V3137" s="134" t="str">
        <f>IFERROR(IF(O3137="%10 sınırı aşılmıştır.",L3137-T3137,IFERROR(IF(F3137="",IF(S3137=1,0,IF(L3137-S3137=0,"",L3137-S3137)),IF(Veriler!M3137="",L3137,IF(L3137*Veriler!M3137=0,"",L3137*Veriler!M3137))),L3137)),0)</f>
        <v/>
      </c>
      <c r="W3137" s="146"/>
      <c r="X3137" s="146"/>
      <c r="Y3137" s="146"/>
    </row>
    <row r="3138" spans="1:25" s="99" customFormat="1" ht="54.75" customHeight="1" x14ac:dyDescent="0.25">
      <c r="A3138" s="96">
        <f t="shared" si="994"/>
        <v>2313</v>
      </c>
      <c r="B3138" s="175"/>
      <c r="C3138" s="176"/>
      <c r="D3138" s="113"/>
      <c r="E3138" s="115"/>
      <c r="F3138" s="174"/>
      <c r="G3138" s="114" t="str">
        <f t="shared" si="989"/>
        <v/>
      </c>
      <c r="H3138" s="115"/>
      <c r="I3138" s="115"/>
      <c r="J3138" s="115"/>
      <c r="K3138" s="115"/>
      <c r="L3138" s="133" t="str">
        <f t="shared" si="990"/>
        <v/>
      </c>
      <c r="M3138" s="116" t="str">
        <f>IF(L3138="", "", L3138/Veriler!$X$1)</f>
        <v/>
      </c>
      <c r="N3138" s="116" t="str">
        <f>IF(F3138&lt;&gt;"", "İthal Girdi", IF(Veriler!T3138="", "", IF(Veriler!S3138="H", "%0,5 üzerindedir", IF(Veriler!T3138&gt;0.1, "%10 sınırı aşılmıştır.", "Uygun"))))</f>
        <v>%0,5 üzerindedir</v>
      </c>
      <c r="O3138" s="116" t="str">
        <f t="shared" si="991"/>
        <v xml:space="preserve"> </v>
      </c>
      <c r="P3138" s="117"/>
      <c r="Q3138" s="118"/>
      <c r="R3138" s="119" t="str">
        <f t="shared" si="992"/>
        <v/>
      </c>
      <c r="S3138" s="133">
        <f>IFERROR(IF(M3138&lt;=0.005,IF(F3138="",L3138,0),IF(F3138&lt;&gt;"",0,IF(P3138="",0,IF(P3138="H",0,IF(Q3138&lt;Veriler!$G$2,L3138*Veriler!$G$2,L3138*Q3138)))))," ")</f>
        <v>0</v>
      </c>
      <c r="T3138" s="133">
        <f>IF(Veriler!T3138&lt;=0.1, S3138, IF(AND(Veriler!T3138&gt;0.1, F3138="", P3138="E"), IF(Q3138&gt;Veriler!$G$2, Q3138*S3138, IF(Q3138&lt;Veriler!$G$2, Veriler!$G$2*S3138, Q3138*S3138)), 0))</f>
        <v>0</v>
      </c>
      <c r="U3138" s="133" t="str">
        <f t="shared" si="993"/>
        <v xml:space="preserve"> </v>
      </c>
      <c r="V3138" s="134" t="str">
        <f>IFERROR(IF(O3138="%10 sınırı aşılmıştır.",L3138-T3138,IFERROR(IF(F3138="",IF(S3138=1,0,IF(L3138-S3138=0,"",L3138-S3138)),IF(Veriler!M3138="",L3138,IF(L3138*Veriler!M3138=0,"",L3138*Veriler!M3138))),L3138)),0)</f>
        <v/>
      </c>
      <c r="W3138" s="146"/>
      <c r="X3138" s="146"/>
      <c r="Y3138" s="146"/>
    </row>
    <row r="3139" spans="1:25" s="99" customFormat="1" ht="54.75" customHeight="1" x14ac:dyDescent="0.25">
      <c r="A3139" s="96">
        <f t="shared" si="994"/>
        <v>2314</v>
      </c>
      <c r="B3139" s="175"/>
      <c r="C3139" s="176"/>
      <c r="D3139" s="113"/>
      <c r="E3139" s="115"/>
      <c r="F3139" s="174"/>
      <c r="G3139" s="114" t="str">
        <f t="shared" si="989"/>
        <v/>
      </c>
      <c r="H3139" s="115"/>
      <c r="I3139" s="115"/>
      <c r="J3139" s="115"/>
      <c r="K3139" s="115"/>
      <c r="L3139" s="133" t="str">
        <f t="shared" si="990"/>
        <v/>
      </c>
      <c r="M3139" s="116" t="str">
        <f>IF(L3139="", "", L3139/Veriler!$X$1)</f>
        <v/>
      </c>
      <c r="N3139" s="116" t="str">
        <f>IF(F3139&lt;&gt;"", "İthal Girdi", IF(Veriler!T3139="", "", IF(Veriler!S3139="H", "%0,5 üzerindedir", IF(Veriler!T3139&gt;0.1, "%10 sınırı aşılmıştır.", "Uygun"))))</f>
        <v>%0,5 üzerindedir</v>
      </c>
      <c r="O3139" s="116" t="str">
        <f t="shared" si="991"/>
        <v xml:space="preserve"> </v>
      </c>
      <c r="P3139" s="117"/>
      <c r="Q3139" s="118"/>
      <c r="R3139" s="119" t="str">
        <f t="shared" si="992"/>
        <v/>
      </c>
      <c r="S3139" s="133">
        <f>IFERROR(IF(M3139&lt;=0.005,IF(F3139="",L3139,0),IF(F3139&lt;&gt;"",0,IF(P3139="",0,IF(P3139="H",0,IF(Q3139&lt;Veriler!$G$2,L3139*Veriler!$G$2,L3139*Q3139)))))," ")</f>
        <v>0</v>
      </c>
      <c r="T3139" s="133">
        <f>IF(Veriler!T3139&lt;=0.1, S3139, IF(AND(Veriler!T3139&gt;0.1, F3139="", P3139="E"), IF(Q3139&gt;Veriler!$G$2, Q3139*S3139, IF(Q3139&lt;Veriler!$G$2, Veriler!$G$2*S3139, Q3139*S3139)), 0))</f>
        <v>0</v>
      </c>
      <c r="U3139" s="133" t="str">
        <f t="shared" si="993"/>
        <v xml:space="preserve"> </v>
      </c>
      <c r="V3139" s="134" t="str">
        <f>IFERROR(IF(O3139="%10 sınırı aşılmıştır.",L3139-T3139,IFERROR(IF(F3139="",IF(S3139=1,0,IF(L3139-S3139=0,"",L3139-S3139)),IF(Veriler!M3139="",L3139,IF(L3139*Veriler!M3139=0,"",L3139*Veriler!M3139))),L3139)),0)</f>
        <v/>
      </c>
      <c r="W3139" s="146"/>
      <c r="X3139" s="146"/>
      <c r="Y3139" s="146"/>
    </row>
    <row r="3140" spans="1:25" s="99" customFormat="1" ht="54.75" customHeight="1" x14ac:dyDescent="0.25">
      <c r="A3140" s="96">
        <f t="shared" si="994"/>
        <v>2315</v>
      </c>
      <c r="B3140" s="175"/>
      <c r="C3140" s="176"/>
      <c r="D3140" s="113"/>
      <c r="E3140" s="115"/>
      <c r="F3140" s="174"/>
      <c r="G3140" s="114" t="str">
        <f t="shared" si="989"/>
        <v/>
      </c>
      <c r="H3140" s="115"/>
      <c r="I3140" s="115"/>
      <c r="J3140" s="115"/>
      <c r="K3140" s="115"/>
      <c r="L3140" s="133" t="str">
        <f t="shared" si="990"/>
        <v/>
      </c>
      <c r="M3140" s="116" t="str">
        <f>IF(L3140="", "", L3140/Veriler!$X$1)</f>
        <v/>
      </c>
      <c r="N3140" s="116" t="str">
        <f>IF(F3140&lt;&gt;"", "İthal Girdi", IF(Veriler!T3140="", "", IF(Veriler!S3140="H", "%0,5 üzerindedir", IF(Veriler!T3140&gt;0.1, "%10 sınırı aşılmıştır.", "Uygun"))))</f>
        <v>%0,5 üzerindedir</v>
      </c>
      <c r="O3140" s="116" t="str">
        <f t="shared" si="991"/>
        <v xml:space="preserve"> </v>
      </c>
      <c r="P3140" s="117"/>
      <c r="Q3140" s="118"/>
      <c r="R3140" s="119" t="str">
        <f t="shared" si="992"/>
        <v/>
      </c>
      <c r="S3140" s="133">
        <f>IFERROR(IF(M3140&lt;=0.005,IF(F3140="",L3140,0),IF(F3140&lt;&gt;"",0,IF(P3140="",0,IF(P3140="H",0,IF(Q3140&lt;Veriler!$G$2,L3140*Veriler!$G$2,L3140*Q3140)))))," ")</f>
        <v>0</v>
      </c>
      <c r="T3140" s="133">
        <f>IF(Veriler!T3140&lt;=0.1, S3140, IF(AND(Veriler!T3140&gt;0.1, F3140="", P3140="E"), IF(Q3140&gt;Veriler!$G$2, Q3140*S3140, IF(Q3140&lt;Veriler!$G$2, Veriler!$G$2*S3140, Q3140*S3140)), 0))</f>
        <v>0</v>
      </c>
      <c r="U3140" s="133" t="str">
        <f t="shared" si="993"/>
        <v xml:space="preserve"> </v>
      </c>
      <c r="V3140" s="134" t="str">
        <f>IFERROR(IF(O3140="%10 sınırı aşılmıştır.",L3140-T3140,IFERROR(IF(F3140="",IF(S3140=1,0,IF(L3140-S3140=0,"",L3140-S3140)),IF(Veriler!M3140="",L3140,IF(L3140*Veriler!M3140=0,"",L3140*Veriler!M3140))),L3140)),0)</f>
        <v/>
      </c>
      <c r="W3140" s="146"/>
      <c r="X3140" s="146"/>
      <c r="Y3140" s="146"/>
    </row>
    <row r="3141" spans="1:25" s="99" customFormat="1" ht="54.75" customHeight="1" x14ac:dyDescent="0.25">
      <c r="A3141" s="96">
        <f t="shared" si="994"/>
        <v>2316</v>
      </c>
      <c r="B3141" s="175"/>
      <c r="C3141" s="176"/>
      <c r="D3141" s="113"/>
      <c r="E3141" s="115"/>
      <c r="F3141" s="174"/>
      <c r="G3141" s="114" t="str">
        <f t="shared" si="989"/>
        <v/>
      </c>
      <c r="H3141" s="115"/>
      <c r="I3141" s="115"/>
      <c r="J3141" s="115"/>
      <c r="K3141" s="115"/>
      <c r="L3141" s="133" t="str">
        <f t="shared" si="990"/>
        <v/>
      </c>
      <c r="M3141" s="116" t="str">
        <f>IF(L3141="", "", L3141/Veriler!$X$1)</f>
        <v/>
      </c>
      <c r="N3141" s="116" t="str">
        <f>IF(F3141&lt;&gt;"", "İthal Girdi", IF(Veriler!T3141="", "", IF(Veriler!S3141="H", "%0,5 üzerindedir", IF(Veriler!T3141&gt;0.1, "%10 sınırı aşılmıştır.", "Uygun"))))</f>
        <v>%0,5 üzerindedir</v>
      </c>
      <c r="O3141" s="116" t="str">
        <f t="shared" si="991"/>
        <v xml:space="preserve"> </v>
      </c>
      <c r="P3141" s="117"/>
      <c r="Q3141" s="118"/>
      <c r="R3141" s="119" t="str">
        <f t="shared" si="992"/>
        <v/>
      </c>
      <c r="S3141" s="133">
        <f>IFERROR(IF(M3141&lt;=0.005,IF(F3141="",L3141,0),IF(F3141&lt;&gt;"",0,IF(P3141="",0,IF(P3141="H",0,IF(Q3141&lt;Veriler!$G$2,L3141*Veriler!$G$2,L3141*Q3141)))))," ")</f>
        <v>0</v>
      </c>
      <c r="T3141" s="133">
        <f>IF(Veriler!T3141&lt;=0.1, S3141, IF(AND(Veriler!T3141&gt;0.1, F3141="", P3141="E"), IF(Q3141&gt;Veriler!$G$2, Q3141*S3141, IF(Q3141&lt;Veriler!$G$2, Veriler!$G$2*S3141, Q3141*S3141)), 0))</f>
        <v>0</v>
      </c>
      <c r="U3141" s="133" t="str">
        <f t="shared" si="993"/>
        <v xml:space="preserve"> </v>
      </c>
      <c r="V3141" s="134" t="str">
        <f>IFERROR(IF(O3141="%10 sınırı aşılmıştır.",L3141-T3141,IFERROR(IF(F3141="",IF(S3141=1,0,IF(L3141-S3141=0,"",L3141-S3141)),IF(Veriler!M3141="",L3141,IF(L3141*Veriler!M3141=0,"",L3141*Veriler!M3141))),L3141)),0)</f>
        <v/>
      </c>
      <c r="W3141" s="146"/>
      <c r="X3141" s="146"/>
      <c r="Y3141" s="146"/>
    </row>
    <row r="3142" spans="1:25" s="99" customFormat="1" ht="54.75" customHeight="1" x14ac:dyDescent="0.25">
      <c r="A3142" s="96">
        <f t="shared" si="994"/>
        <v>2317</v>
      </c>
      <c r="B3142" s="175"/>
      <c r="C3142" s="176"/>
      <c r="D3142" s="113"/>
      <c r="E3142" s="115"/>
      <c r="F3142" s="174"/>
      <c r="G3142" s="114" t="str">
        <f t="shared" si="989"/>
        <v/>
      </c>
      <c r="H3142" s="115"/>
      <c r="I3142" s="115"/>
      <c r="J3142" s="115"/>
      <c r="K3142" s="115"/>
      <c r="L3142" s="133" t="str">
        <f t="shared" si="990"/>
        <v/>
      </c>
      <c r="M3142" s="116" t="str">
        <f>IF(L3142="", "", L3142/Veriler!$X$1)</f>
        <v/>
      </c>
      <c r="N3142" s="116" t="str">
        <f>IF(F3142&lt;&gt;"", "İthal Girdi", IF(Veriler!T3142="", "", IF(Veriler!S3142="H", "%0,5 üzerindedir", IF(Veriler!T3142&gt;0.1, "%10 sınırı aşılmıştır.", "Uygun"))))</f>
        <v>%0,5 üzerindedir</v>
      </c>
      <c r="O3142" s="116" t="str">
        <f t="shared" si="991"/>
        <v xml:space="preserve"> </v>
      </c>
      <c r="P3142" s="117"/>
      <c r="Q3142" s="118"/>
      <c r="R3142" s="119" t="str">
        <f t="shared" si="992"/>
        <v/>
      </c>
      <c r="S3142" s="133">
        <f>IFERROR(IF(M3142&lt;=0.005,IF(F3142="",L3142,0),IF(F3142&lt;&gt;"",0,IF(P3142="",0,IF(P3142="H",0,IF(Q3142&lt;Veriler!$G$2,L3142*Veriler!$G$2,L3142*Q3142)))))," ")</f>
        <v>0</v>
      </c>
      <c r="T3142" s="133">
        <f>IF(Veriler!T3142&lt;=0.1, S3142, IF(AND(Veriler!T3142&gt;0.1, F3142="", P3142="E"), IF(Q3142&gt;Veriler!$G$2, Q3142*S3142, IF(Q3142&lt;Veriler!$G$2, Veriler!$G$2*S3142, Q3142*S3142)), 0))</f>
        <v>0</v>
      </c>
      <c r="U3142" s="133" t="str">
        <f t="shared" si="993"/>
        <v xml:space="preserve"> </v>
      </c>
      <c r="V3142" s="134" t="str">
        <f>IFERROR(IF(O3142="%10 sınırı aşılmıştır.",L3142-T3142,IFERROR(IF(F3142="",IF(S3142=1,0,IF(L3142-S3142=0,"",L3142-S3142)),IF(Veriler!M3142="",L3142,IF(L3142*Veriler!M3142=0,"",L3142*Veriler!M3142))),L3142)),0)</f>
        <v/>
      </c>
      <c r="W3142" s="146"/>
      <c r="X3142" s="146"/>
      <c r="Y3142" s="146"/>
    </row>
    <row r="3143" spans="1:25" s="99" customFormat="1" ht="54.75" customHeight="1" x14ac:dyDescent="0.25">
      <c r="A3143" s="96">
        <f t="shared" si="994"/>
        <v>2318</v>
      </c>
      <c r="B3143" s="175"/>
      <c r="C3143" s="176"/>
      <c r="D3143" s="113"/>
      <c r="E3143" s="115"/>
      <c r="F3143" s="174"/>
      <c r="G3143" s="114" t="str">
        <f t="shared" si="989"/>
        <v/>
      </c>
      <c r="H3143" s="115"/>
      <c r="I3143" s="115"/>
      <c r="J3143" s="115"/>
      <c r="K3143" s="115"/>
      <c r="L3143" s="133" t="str">
        <f t="shared" si="990"/>
        <v/>
      </c>
      <c r="M3143" s="116" t="str">
        <f>IF(L3143="", "", L3143/Veriler!$X$1)</f>
        <v/>
      </c>
      <c r="N3143" s="116" t="str">
        <f>IF(F3143&lt;&gt;"", "İthal Girdi", IF(Veriler!T3143="", "", IF(Veriler!S3143="H", "%0,5 üzerindedir", IF(Veriler!T3143&gt;0.1, "%10 sınırı aşılmıştır.", "Uygun"))))</f>
        <v>%0,5 üzerindedir</v>
      </c>
      <c r="O3143" s="116" t="str">
        <f t="shared" si="991"/>
        <v xml:space="preserve"> </v>
      </c>
      <c r="P3143" s="117"/>
      <c r="Q3143" s="118"/>
      <c r="R3143" s="119" t="str">
        <f t="shared" si="992"/>
        <v/>
      </c>
      <c r="S3143" s="133">
        <f>IFERROR(IF(M3143&lt;=0.005,IF(F3143="",L3143,0),IF(F3143&lt;&gt;"",0,IF(P3143="",0,IF(P3143="H",0,IF(Q3143&lt;Veriler!$G$2,L3143*Veriler!$G$2,L3143*Q3143)))))," ")</f>
        <v>0</v>
      </c>
      <c r="T3143" s="133">
        <f>IF(Veriler!T3143&lt;=0.1, S3143, IF(AND(Veriler!T3143&gt;0.1, F3143="", P3143="E"), IF(Q3143&gt;Veriler!$G$2, Q3143*S3143, IF(Q3143&lt;Veriler!$G$2, Veriler!$G$2*S3143, Q3143*S3143)), 0))</f>
        <v>0</v>
      </c>
      <c r="U3143" s="133" t="str">
        <f t="shared" si="993"/>
        <v xml:space="preserve"> </v>
      </c>
      <c r="V3143" s="134" t="str">
        <f>IFERROR(IF(O3143="%10 sınırı aşılmıştır.",L3143-T3143,IFERROR(IF(F3143="",IF(S3143=1,0,IF(L3143-S3143=0,"",L3143-S3143)),IF(Veriler!M3143="",L3143,IF(L3143*Veriler!M3143=0,"",L3143*Veriler!M3143))),L3143)),0)</f>
        <v/>
      </c>
      <c r="W3143" s="146"/>
      <c r="X3143" s="146"/>
      <c r="Y3143" s="146"/>
    </row>
    <row r="3144" spans="1:25" s="99" customFormat="1" ht="54.75" customHeight="1" x14ac:dyDescent="0.25">
      <c r="A3144" s="96">
        <f t="shared" si="994"/>
        <v>2319</v>
      </c>
      <c r="B3144" s="175"/>
      <c r="C3144" s="176"/>
      <c r="D3144" s="113"/>
      <c r="E3144" s="115"/>
      <c r="F3144" s="174"/>
      <c r="G3144" s="114" t="str">
        <f t="shared" si="989"/>
        <v/>
      </c>
      <c r="H3144" s="115"/>
      <c r="I3144" s="115"/>
      <c r="J3144" s="115"/>
      <c r="K3144" s="115"/>
      <c r="L3144" s="133" t="str">
        <f t="shared" si="990"/>
        <v/>
      </c>
      <c r="M3144" s="116" t="str">
        <f>IF(L3144="", "", L3144/Veriler!$X$1)</f>
        <v/>
      </c>
      <c r="N3144" s="116" t="str">
        <f>IF(F3144&lt;&gt;"", "İthal Girdi", IF(Veriler!T3144="", "", IF(Veriler!S3144="H", "%0,5 üzerindedir", IF(Veriler!T3144&gt;0.1, "%10 sınırı aşılmıştır.", "Uygun"))))</f>
        <v>%0,5 üzerindedir</v>
      </c>
      <c r="O3144" s="116" t="str">
        <f t="shared" si="991"/>
        <v xml:space="preserve"> </v>
      </c>
      <c r="P3144" s="117"/>
      <c r="Q3144" s="118"/>
      <c r="R3144" s="119" t="str">
        <f t="shared" si="992"/>
        <v/>
      </c>
      <c r="S3144" s="133">
        <f>IFERROR(IF(M3144&lt;=0.005,IF(F3144="",L3144,0),IF(F3144&lt;&gt;"",0,IF(P3144="",0,IF(P3144="H",0,IF(Q3144&lt;Veriler!$G$2,L3144*Veriler!$G$2,L3144*Q3144)))))," ")</f>
        <v>0</v>
      </c>
      <c r="T3144" s="133">
        <f>IF(Veriler!T3144&lt;=0.1, S3144, IF(AND(Veriler!T3144&gt;0.1, F3144="", P3144="E"), IF(Q3144&gt;Veriler!$G$2, Q3144*S3144, IF(Q3144&lt;Veriler!$G$2, Veriler!$G$2*S3144, Q3144*S3144)), 0))</f>
        <v>0</v>
      </c>
      <c r="U3144" s="133" t="str">
        <f t="shared" si="993"/>
        <v xml:space="preserve"> </v>
      </c>
      <c r="V3144" s="134" t="str">
        <f>IFERROR(IF(O3144="%10 sınırı aşılmıştır.",L3144-T3144,IFERROR(IF(F3144="",IF(S3144=1,0,IF(L3144-S3144=0,"",L3144-S3144)),IF(Veriler!M3144="",L3144,IF(L3144*Veriler!M3144=0,"",L3144*Veriler!M3144))),L3144)),0)</f>
        <v/>
      </c>
      <c r="W3144" s="146"/>
      <c r="X3144" s="146"/>
      <c r="Y3144" s="146"/>
    </row>
    <row r="3145" spans="1:25" s="99" customFormat="1" ht="54.75" customHeight="1" x14ac:dyDescent="0.25">
      <c r="A3145" s="96">
        <f t="shared" si="994"/>
        <v>2320</v>
      </c>
      <c r="B3145" s="175"/>
      <c r="C3145" s="176"/>
      <c r="D3145" s="113"/>
      <c r="E3145" s="115"/>
      <c r="F3145" s="174"/>
      <c r="G3145" s="114" t="str">
        <f t="shared" si="989"/>
        <v/>
      </c>
      <c r="H3145" s="115"/>
      <c r="I3145" s="115"/>
      <c r="J3145" s="115"/>
      <c r="K3145" s="115"/>
      <c r="L3145" s="133" t="str">
        <f t="shared" si="990"/>
        <v/>
      </c>
      <c r="M3145" s="116" t="str">
        <f>IF(L3145="", "", L3145/Veriler!$X$1)</f>
        <v/>
      </c>
      <c r="N3145" s="116" t="str">
        <f>IF(F3145&lt;&gt;"", "İthal Girdi", IF(Veriler!T3145="", "", IF(Veriler!S3145="H", "%0,5 üzerindedir", IF(Veriler!T3145&gt;0.1, "%10 sınırı aşılmıştır.", "Uygun"))))</f>
        <v>%0,5 üzerindedir</v>
      </c>
      <c r="O3145" s="116" t="str">
        <f t="shared" si="991"/>
        <v xml:space="preserve"> </v>
      </c>
      <c r="P3145" s="117"/>
      <c r="Q3145" s="118"/>
      <c r="R3145" s="119" t="str">
        <f t="shared" si="992"/>
        <v/>
      </c>
      <c r="S3145" s="133">
        <f>IFERROR(IF(M3145&lt;=0.005,IF(F3145="",L3145,0),IF(F3145&lt;&gt;"",0,IF(P3145="",0,IF(P3145="H",0,IF(Q3145&lt;Veriler!$G$2,L3145*Veriler!$G$2,L3145*Q3145)))))," ")</f>
        <v>0</v>
      </c>
      <c r="T3145" s="133">
        <f>IF(Veriler!T3145&lt;=0.1, S3145, IF(AND(Veriler!T3145&gt;0.1, F3145="", P3145="E"), IF(Q3145&gt;Veriler!$G$2, Q3145*S3145, IF(Q3145&lt;Veriler!$G$2, Veriler!$G$2*S3145, Q3145*S3145)), 0))</f>
        <v>0</v>
      </c>
      <c r="U3145" s="133" t="str">
        <f t="shared" si="993"/>
        <v xml:space="preserve"> </v>
      </c>
      <c r="V3145" s="134" t="str">
        <f>IFERROR(IF(O3145="%10 sınırı aşılmıştır.",L3145-T3145,IFERROR(IF(F3145="",IF(S3145=1,0,IF(L3145-S3145=0,"",L3145-S3145)),IF(Veriler!M3145="",L3145,IF(L3145*Veriler!M3145=0,"",L3145*Veriler!M3145))),L3145)),0)</f>
        <v/>
      </c>
      <c r="W3145" s="146"/>
      <c r="X3145" s="146"/>
      <c r="Y3145" s="146"/>
    </row>
    <row r="3146" spans="1:25" s="99" customFormat="1" ht="54.75" customHeight="1" x14ac:dyDescent="0.25">
      <c r="A3146" s="96">
        <f t="shared" si="994"/>
        <v>2321</v>
      </c>
      <c r="B3146" s="175"/>
      <c r="C3146" s="176"/>
      <c r="D3146" s="113"/>
      <c r="E3146" s="115"/>
      <c r="F3146" s="174"/>
      <c r="G3146" s="114" t="str">
        <f t="shared" si="989"/>
        <v/>
      </c>
      <c r="H3146" s="115"/>
      <c r="I3146" s="115"/>
      <c r="J3146" s="115"/>
      <c r="K3146" s="115"/>
      <c r="L3146" s="133" t="str">
        <f t="shared" si="990"/>
        <v/>
      </c>
      <c r="M3146" s="116" t="str">
        <f>IF(L3146="", "", L3146/Veriler!$X$1)</f>
        <v/>
      </c>
      <c r="N3146" s="116" t="str">
        <f>IF(F3146&lt;&gt;"", "İthal Girdi", IF(Veriler!T3146="", "", IF(Veriler!S3146="H", "%0,5 üzerindedir", IF(Veriler!T3146&gt;0.1, "%10 sınırı aşılmıştır.", "Uygun"))))</f>
        <v>%0,5 üzerindedir</v>
      </c>
      <c r="O3146" s="116" t="str">
        <f t="shared" si="991"/>
        <v xml:space="preserve"> </v>
      </c>
      <c r="P3146" s="117"/>
      <c r="Q3146" s="118"/>
      <c r="R3146" s="119" t="str">
        <f t="shared" si="992"/>
        <v/>
      </c>
      <c r="S3146" s="133">
        <f>IFERROR(IF(M3146&lt;=0.005,IF(F3146="",L3146,0),IF(F3146&lt;&gt;"",0,IF(P3146="",0,IF(P3146="H",0,IF(Q3146&lt;Veriler!$G$2,L3146*Veriler!$G$2,L3146*Q3146)))))," ")</f>
        <v>0</v>
      </c>
      <c r="T3146" s="133">
        <f>IF(Veriler!T3146&lt;=0.1, S3146, IF(AND(Veriler!T3146&gt;0.1, F3146="", P3146="E"), IF(Q3146&gt;Veriler!$G$2, Q3146*S3146, IF(Q3146&lt;Veriler!$G$2, Veriler!$G$2*S3146, Q3146*S3146)), 0))</f>
        <v>0</v>
      </c>
      <c r="U3146" s="133" t="str">
        <f t="shared" si="993"/>
        <v xml:space="preserve"> </v>
      </c>
      <c r="V3146" s="134" t="str">
        <f>IFERROR(IF(O3146="%10 sınırı aşılmıştır.",L3146-T3146,IFERROR(IF(F3146="",IF(S3146=1,0,IF(L3146-S3146=0,"",L3146-S3146)),IF(Veriler!M3146="",L3146,IF(L3146*Veriler!M3146=0,"",L3146*Veriler!M3146))),L3146)),0)</f>
        <v/>
      </c>
      <c r="W3146" s="146"/>
      <c r="X3146" s="146"/>
      <c r="Y3146" s="146"/>
    </row>
    <row r="3147" spans="1:25" s="99" customFormat="1" ht="54.75" customHeight="1" x14ac:dyDescent="0.25">
      <c r="A3147" s="96">
        <f t="shared" si="994"/>
        <v>2322</v>
      </c>
      <c r="B3147" s="175"/>
      <c r="C3147" s="176"/>
      <c r="D3147" s="113"/>
      <c r="E3147" s="115"/>
      <c r="F3147" s="174"/>
      <c r="G3147" s="114" t="str">
        <f t="shared" si="989"/>
        <v/>
      </c>
      <c r="H3147" s="115"/>
      <c r="I3147" s="115"/>
      <c r="J3147" s="115"/>
      <c r="K3147" s="115"/>
      <c r="L3147" s="133" t="str">
        <f t="shared" si="990"/>
        <v/>
      </c>
      <c r="M3147" s="116" t="str">
        <f>IF(L3147="", "", L3147/Veriler!$X$1)</f>
        <v/>
      </c>
      <c r="N3147" s="116" t="str">
        <f>IF(F3147&lt;&gt;"", "İthal Girdi", IF(Veriler!T3147="", "", IF(Veriler!S3147="H", "%0,5 üzerindedir", IF(Veriler!T3147&gt;0.1, "%10 sınırı aşılmıştır.", "Uygun"))))</f>
        <v>%0,5 üzerindedir</v>
      </c>
      <c r="O3147" s="116" t="str">
        <f t="shared" si="991"/>
        <v xml:space="preserve"> </v>
      </c>
      <c r="P3147" s="117"/>
      <c r="Q3147" s="118"/>
      <c r="R3147" s="119" t="str">
        <f t="shared" si="992"/>
        <v/>
      </c>
      <c r="S3147" s="133">
        <f>IFERROR(IF(M3147&lt;=0.005,IF(F3147="",L3147,0),IF(F3147&lt;&gt;"",0,IF(P3147="",0,IF(P3147="H",0,IF(Q3147&lt;Veriler!$G$2,L3147*Veriler!$G$2,L3147*Q3147)))))," ")</f>
        <v>0</v>
      </c>
      <c r="T3147" s="133">
        <f>IF(Veriler!T3147&lt;=0.1, S3147, IF(AND(Veriler!T3147&gt;0.1, F3147="", P3147="E"), IF(Q3147&gt;Veriler!$G$2, Q3147*S3147, IF(Q3147&lt;Veriler!$G$2, Veriler!$G$2*S3147, Q3147*S3147)), 0))</f>
        <v>0</v>
      </c>
      <c r="U3147" s="133" t="str">
        <f t="shared" si="993"/>
        <v xml:space="preserve"> </v>
      </c>
      <c r="V3147" s="134" t="str">
        <f>IFERROR(IF(O3147="%10 sınırı aşılmıştır.",L3147-T3147,IFERROR(IF(F3147="",IF(S3147=1,0,IF(L3147-S3147=0,"",L3147-S3147)),IF(Veriler!M3147="",L3147,IF(L3147*Veriler!M3147=0,"",L3147*Veriler!M3147))),L3147)),0)</f>
        <v/>
      </c>
      <c r="W3147" s="146"/>
      <c r="X3147" s="146"/>
      <c r="Y3147" s="146"/>
    </row>
    <row r="3148" spans="1:25" s="99" customFormat="1" ht="54.75" customHeight="1" x14ac:dyDescent="0.25">
      <c r="A3148" s="96">
        <f t="shared" si="994"/>
        <v>2323</v>
      </c>
      <c r="B3148" s="175"/>
      <c r="C3148" s="176"/>
      <c r="D3148" s="113"/>
      <c r="E3148" s="115"/>
      <c r="F3148" s="174"/>
      <c r="G3148" s="114" t="str">
        <f t="shared" si="989"/>
        <v/>
      </c>
      <c r="H3148" s="115"/>
      <c r="I3148" s="115"/>
      <c r="J3148" s="115"/>
      <c r="K3148" s="115"/>
      <c r="L3148" s="133" t="str">
        <f t="shared" si="990"/>
        <v/>
      </c>
      <c r="M3148" s="116" t="str">
        <f>IF(L3148="", "", L3148/Veriler!$X$1)</f>
        <v/>
      </c>
      <c r="N3148" s="116" t="str">
        <f>IF(F3148&lt;&gt;"", "İthal Girdi", IF(Veriler!T3148="", "", IF(Veriler!S3148="H", "%0,5 üzerindedir", IF(Veriler!T3148&gt;0.1, "%10 sınırı aşılmıştır.", "Uygun"))))</f>
        <v>%0,5 üzerindedir</v>
      </c>
      <c r="O3148" s="116" t="str">
        <f t="shared" si="991"/>
        <v xml:space="preserve"> </v>
      </c>
      <c r="P3148" s="117"/>
      <c r="Q3148" s="118"/>
      <c r="R3148" s="119" t="str">
        <f t="shared" si="992"/>
        <v/>
      </c>
      <c r="S3148" s="133">
        <f>IFERROR(IF(M3148&lt;=0.005,IF(F3148="",L3148,0),IF(F3148&lt;&gt;"",0,IF(P3148="",0,IF(P3148="H",0,IF(Q3148&lt;Veriler!$G$2,L3148*Veriler!$G$2,L3148*Q3148)))))," ")</f>
        <v>0</v>
      </c>
      <c r="T3148" s="133">
        <f>IF(Veriler!T3148&lt;=0.1, S3148, IF(AND(Veriler!T3148&gt;0.1, F3148="", P3148="E"), IF(Q3148&gt;Veriler!$G$2, Q3148*S3148, IF(Q3148&lt;Veriler!$G$2, Veriler!$G$2*S3148, Q3148*S3148)), 0))</f>
        <v>0</v>
      </c>
      <c r="U3148" s="133" t="str">
        <f t="shared" si="993"/>
        <v xml:space="preserve"> </v>
      </c>
      <c r="V3148" s="134" t="str">
        <f>IFERROR(IF(O3148="%10 sınırı aşılmıştır.",L3148-T3148,IFERROR(IF(F3148="",IF(S3148=1,0,IF(L3148-S3148=0,"",L3148-S3148)),IF(Veriler!M3148="",L3148,IF(L3148*Veriler!M3148=0,"",L3148*Veriler!M3148))),L3148)),0)</f>
        <v/>
      </c>
      <c r="W3148" s="146"/>
      <c r="X3148" s="146"/>
      <c r="Y3148" s="146"/>
    </row>
    <row r="3149" spans="1:25" s="99" customFormat="1" ht="54.75" customHeight="1" x14ac:dyDescent="0.25">
      <c r="A3149" s="96">
        <f t="shared" si="994"/>
        <v>2324</v>
      </c>
      <c r="B3149" s="175"/>
      <c r="C3149" s="176"/>
      <c r="D3149" s="113"/>
      <c r="E3149" s="115"/>
      <c r="F3149" s="174"/>
      <c r="G3149" s="114" t="str">
        <f t="shared" si="989"/>
        <v/>
      </c>
      <c r="H3149" s="115"/>
      <c r="I3149" s="115"/>
      <c r="J3149" s="115"/>
      <c r="K3149" s="115"/>
      <c r="L3149" s="133" t="str">
        <f t="shared" si="990"/>
        <v/>
      </c>
      <c r="M3149" s="116" t="str">
        <f>IF(L3149="", "", L3149/Veriler!$X$1)</f>
        <v/>
      </c>
      <c r="N3149" s="116" t="str">
        <f>IF(F3149&lt;&gt;"", "İthal Girdi", IF(Veriler!T3149="", "", IF(Veriler!S3149="H", "%0,5 üzerindedir", IF(Veriler!T3149&gt;0.1, "%10 sınırı aşılmıştır.", "Uygun"))))</f>
        <v>%0,5 üzerindedir</v>
      </c>
      <c r="O3149" s="116" t="str">
        <f t="shared" si="991"/>
        <v xml:space="preserve"> </v>
      </c>
      <c r="P3149" s="117"/>
      <c r="Q3149" s="118"/>
      <c r="R3149" s="119" t="str">
        <f t="shared" si="992"/>
        <v/>
      </c>
      <c r="S3149" s="133">
        <f>IFERROR(IF(M3149&lt;=0.005,IF(F3149="",L3149,0),IF(F3149&lt;&gt;"",0,IF(P3149="",0,IF(P3149="H",0,IF(Q3149&lt;Veriler!$G$2,L3149*Veriler!$G$2,L3149*Q3149)))))," ")</f>
        <v>0</v>
      </c>
      <c r="T3149" s="133">
        <f>IF(Veriler!T3149&lt;=0.1, S3149, IF(AND(Veriler!T3149&gt;0.1, F3149="", P3149="E"), IF(Q3149&gt;Veriler!$G$2, Q3149*S3149, IF(Q3149&lt;Veriler!$G$2, Veriler!$G$2*S3149, Q3149*S3149)), 0))</f>
        <v>0</v>
      </c>
      <c r="U3149" s="133" t="str">
        <f t="shared" si="993"/>
        <v xml:space="preserve"> </v>
      </c>
      <c r="V3149" s="134" t="str">
        <f>IFERROR(IF(O3149="%10 sınırı aşılmıştır.",L3149-T3149,IFERROR(IF(F3149="",IF(S3149=1,0,IF(L3149-S3149=0,"",L3149-S3149)),IF(Veriler!M3149="",L3149,IF(L3149*Veriler!M3149=0,"",L3149*Veriler!M3149))),L3149)),0)</f>
        <v/>
      </c>
      <c r="W3149" s="146"/>
      <c r="X3149" s="146"/>
      <c r="Y3149" s="146"/>
    </row>
    <row r="3150" spans="1:25" s="99" customFormat="1" ht="24" customHeight="1" x14ac:dyDescent="0.25">
      <c r="A3150" s="103"/>
      <c r="B3150" s="104"/>
      <c r="C3150" s="104"/>
      <c r="D3150" s="104"/>
      <c r="E3150" s="103"/>
      <c r="F3150" s="135"/>
      <c r="G3150" s="157"/>
      <c r="H3150" s="103"/>
      <c r="I3150" s="103"/>
      <c r="J3150" s="103"/>
      <c r="K3150" s="103"/>
      <c r="L3150" s="136">
        <f>SUM(L3121:L3134,L3136:L3149)</f>
        <v>0</v>
      </c>
      <c r="M3150" s="158"/>
      <c r="N3150" s="158"/>
      <c r="O3150" s="158"/>
      <c r="P3150" s="105"/>
      <c r="Q3150" s="106"/>
      <c r="R3150" s="159"/>
      <c r="S3150" s="160"/>
      <c r="T3150" s="160"/>
      <c r="U3150" s="160"/>
      <c r="V3150" s="160"/>
      <c r="W3150" s="146"/>
      <c r="X3150" s="146"/>
      <c r="Y3150" s="146"/>
    </row>
    <row r="3151" spans="1:25" s="99" customFormat="1" ht="31.5" customHeight="1" x14ac:dyDescent="0.25">
      <c r="A3151" s="103"/>
      <c r="B3151" s="104"/>
      <c r="C3151" s="104"/>
      <c r="D3151" s="104"/>
      <c r="E3151" s="103"/>
      <c r="F3151" s="135"/>
      <c r="G3151" s="157"/>
      <c r="H3151" s="103"/>
      <c r="I3151" s="103"/>
      <c r="J3151" s="103"/>
      <c r="K3151" s="103"/>
      <c r="L3151" s="161"/>
      <c r="M3151" s="158"/>
      <c r="N3151" s="158"/>
      <c r="O3151" s="158"/>
      <c r="P3151" s="105"/>
      <c r="Q3151" s="106"/>
      <c r="R3151" s="159"/>
      <c r="S3151" s="162" t="s">
        <v>57</v>
      </c>
      <c r="T3151" s="162" t="s">
        <v>57</v>
      </c>
      <c r="U3151" s="162" t="s">
        <v>57</v>
      </c>
      <c r="V3151" s="163" t="s">
        <v>58</v>
      </c>
      <c r="W3151" s="146"/>
      <c r="X3151" s="146"/>
      <c r="Y3151" s="146"/>
    </row>
    <row r="3152" spans="1:25" s="99" customFormat="1" ht="58.5" customHeight="1" x14ac:dyDescent="0.25">
      <c r="A3152" s="185" t="s">
        <v>59</v>
      </c>
      <c r="B3152" s="180"/>
      <c r="C3152" s="180"/>
      <c r="D3152" s="180"/>
      <c r="E3152" s="180"/>
      <c r="F3152" s="180"/>
      <c r="G3152" s="180"/>
      <c r="H3152" s="180"/>
      <c r="I3152" s="180"/>
      <c r="J3152" s="180"/>
      <c r="K3152" s="180"/>
      <c r="L3152" s="180"/>
      <c r="M3152" s="180"/>
      <c r="N3152" s="180"/>
      <c r="O3152" s="180"/>
      <c r="P3152" s="180"/>
      <c r="Q3152" s="180"/>
      <c r="R3152" s="176"/>
      <c r="S3152" s="137">
        <f>SUM(S3114,S3121:S3134,S3136:S3149)</f>
        <v>0</v>
      </c>
      <c r="T3152" s="137" t="str">
        <f>IF(SUM(T3121:T3134,T3136:T3149)=0," ",SUM(T3121:T3134,T3136:T3149))</f>
        <v xml:space="preserve"> </v>
      </c>
      <c r="U3152" s="137" t="str">
        <f>IF(SUM(U3121:U3134,U3136:U3149)=0," ",SUM(U3121:U3134,U3136:U3149))</f>
        <v xml:space="preserve"> </v>
      </c>
      <c r="V3152" s="137" t="str">
        <f>IF(SUM(V3121:V3134,V3136:V3149)=0," ",SUM(V3121:V3134,V3136:V3149))</f>
        <v xml:space="preserve"> </v>
      </c>
      <c r="W3152" s="146"/>
      <c r="X3152" s="164">
        <f>SUM(U3121:U3134,U3136:U3149)</f>
        <v>0</v>
      </c>
      <c r="Y3152" s="164">
        <f>SUM(V3121:V3134,V3136:V3149)</f>
        <v>0</v>
      </c>
    </row>
    <row r="3153" spans="1:25" x14ac:dyDescent="0.3">
      <c r="A3153" s="34"/>
      <c r="G3153" s="146"/>
      <c r="L3153" s="146"/>
      <c r="M3153" s="146"/>
      <c r="N3153" s="146"/>
      <c r="O3153" s="146"/>
      <c r="R3153" s="146"/>
      <c r="S3153" s="146"/>
      <c r="T3153" s="146"/>
      <c r="U3153" s="146"/>
      <c r="V3153" s="146"/>
      <c r="W3153" s="146"/>
      <c r="X3153" s="146"/>
      <c r="Y3153" s="146"/>
    </row>
    <row r="3154" spans="1:25" x14ac:dyDescent="0.3">
      <c r="A3154" s="186" t="s">
        <v>60</v>
      </c>
      <c r="B3154" s="187"/>
      <c r="C3154" s="187"/>
      <c r="D3154" s="187"/>
      <c r="E3154" s="187"/>
      <c r="F3154" s="187"/>
      <c r="G3154" s="187"/>
      <c r="H3154" s="187"/>
      <c r="I3154" s="187"/>
      <c r="J3154" s="187"/>
      <c r="K3154" s="187"/>
      <c r="L3154" s="187"/>
      <c r="M3154" s="187"/>
      <c r="N3154" s="187"/>
      <c r="O3154" s="187"/>
      <c r="P3154" s="187"/>
      <c r="Q3154" s="187"/>
      <c r="R3154" s="187"/>
      <c r="S3154" s="187"/>
      <c r="T3154" s="187"/>
      <c r="U3154" s="187"/>
      <c r="V3154" s="187"/>
      <c r="W3154" s="146"/>
      <c r="X3154" s="146"/>
      <c r="Y3154" s="146"/>
    </row>
    <row r="3155" spans="1:25" s="99" customFormat="1" ht="41.25" customHeight="1" x14ac:dyDescent="0.25">
      <c r="A3155" s="189" t="s">
        <v>38</v>
      </c>
      <c r="B3155" s="180"/>
      <c r="C3155" s="180"/>
      <c r="D3155" s="180"/>
      <c r="E3155" s="180"/>
      <c r="F3155" s="180"/>
      <c r="G3155" s="180"/>
      <c r="H3155" s="180"/>
      <c r="I3155" s="180"/>
      <c r="J3155" s="180"/>
      <c r="K3155" s="180"/>
      <c r="L3155" s="180"/>
      <c r="M3155" s="180"/>
      <c r="N3155" s="180"/>
      <c r="O3155" s="180"/>
      <c r="P3155" s="180"/>
      <c r="Q3155" s="180"/>
      <c r="R3155" s="180"/>
      <c r="S3155" s="180"/>
      <c r="T3155" s="180"/>
      <c r="U3155" s="180"/>
      <c r="V3155" s="176"/>
      <c r="W3155" s="146"/>
      <c r="X3155" s="146"/>
      <c r="Y3155" s="146"/>
    </row>
    <row r="3156" spans="1:25" s="100" customFormat="1" ht="35.25" customHeight="1" x14ac:dyDescent="0.25">
      <c r="A3156" s="179" t="s">
        <v>39</v>
      </c>
      <c r="B3156" s="180"/>
      <c r="C3156" s="180"/>
      <c r="D3156" s="180"/>
      <c r="E3156" s="180"/>
      <c r="F3156" s="180"/>
      <c r="G3156" s="180"/>
      <c r="H3156" s="180"/>
      <c r="I3156" s="180"/>
      <c r="J3156" s="180"/>
      <c r="K3156" s="180"/>
      <c r="L3156" s="180"/>
      <c r="M3156" s="180"/>
      <c r="N3156" s="180"/>
      <c r="O3156" s="180"/>
      <c r="P3156" s="180"/>
      <c r="Q3156" s="180"/>
      <c r="R3156" s="176"/>
      <c r="S3156" s="147"/>
      <c r="T3156" s="148"/>
      <c r="U3156" s="149" t="s">
        <v>40</v>
      </c>
      <c r="V3156" s="150">
        <f>V3118+1</f>
        <v>84</v>
      </c>
      <c r="W3156" s="146"/>
      <c r="X3156" s="146"/>
      <c r="Y3156" s="146"/>
    </row>
    <row r="3157" spans="1:25" s="99" customFormat="1" ht="81" customHeight="1" x14ac:dyDescent="0.25">
      <c r="A3157" s="110" t="s">
        <v>3</v>
      </c>
      <c r="B3157" s="188" t="s">
        <v>41</v>
      </c>
      <c r="C3157" s="176"/>
      <c r="D3157" s="111" t="s">
        <v>42</v>
      </c>
      <c r="E3157" s="110" t="s">
        <v>324</v>
      </c>
      <c r="F3157" s="111" t="s">
        <v>325</v>
      </c>
      <c r="G3157" s="151" t="s">
        <v>43</v>
      </c>
      <c r="H3157" s="110" t="s">
        <v>44</v>
      </c>
      <c r="I3157" s="110" t="s">
        <v>8</v>
      </c>
      <c r="J3157" s="110" t="s">
        <v>45</v>
      </c>
      <c r="K3157" s="110" t="s">
        <v>46</v>
      </c>
      <c r="L3157" s="152" t="s">
        <v>47</v>
      </c>
      <c r="M3157" s="153" t="s">
        <v>48</v>
      </c>
      <c r="N3157" s="154" t="s">
        <v>49</v>
      </c>
      <c r="O3157" s="154" t="s">
        <v>49</v>
      </c>
      <c r="P3157" s="112" t="s">
        <v>50</v>
      </c>
      <c r="Q3157" s="110" t="s">
        <v>51</v>
      </c>
      <c r="R3157" s="155" t="s">
        <v>52</v>
      </c>
      <c r="S3157" s="156" t="s">
        <v>53</v>
      </c>
      <c r="T3157" s="156" t="s">
        <v>54</v>
      </c>
      <c r="U3157" s="152" t="s">
        <v>54</v>
      </c>
      <c r="V3157" s="152" t="s">
        <v>55</v>
      </c>
      <c r="W3157" s="146"/>
      <c r="X3157" s="146"/>
      <c r="Y3157" s="146"/>
    </row>
    <row r="3158" spans="1:25" s="99" customFormat="1" ht="45" customHeight="1" x14ac:dyDescent="0.25">
      <c r="A3158" s="101"/>
      <c r="B3158" s="177" t="s">
        <v>56</v>
      </c>
      <c r="C3158" s="178"/>
      <c r="D3158" s="102"/>
      <c r="E3158" s="170"/>
      <c r="F3158" s="102"/>
      <c r="G3158" s="95"/>
      <c r="H3158" s="102"/>
      <c r="I3158" s="102"/>
      <c r="J3158" s="102"/>
      <c r="K3158" s="102"/>
      <c r="L3158" s="95"/>
      <c r="M3158" s="95"/>
      <c r="N3158" s="95"/>
      <c r="O3158" s="95"/>
      <c r="P3158" s="102"/>
      <c r="Q3158" s="102"/>
      <c r="R3158" s="190"/>
      <c r="S3158" s="184"/>
      <c r="T3158" s="95"/>
      <c r="U3158" s="95"/>
      <c r="V3158" s="95"/>
      <c r="W3158" s="146"/>
      <c r="X3158" s="146"/>
      <c r="Y3158" s="146"/>
    </row>
    <row r="3159" spans="1:25" s="99" customFormat="1" ht="54.75" customHeight="1" x14ac:dyDescent="0.25">
      <c r="A3159" s="96">
        <f>A3149+1</f>
        <v>2325</v>
      </c>
      <c r="B3159" s="181"/>
      <c r="C3159" s="182"/>
      <c r="D3159" s="113"/>
      <c r="E3159" s="115"/>
      <c r="F3159" s="174"/>
      <c r="G3159" s="114" t="str">
        <f t="shared" ref="G3159:G3172" si="995">IF(AND(F3159&lt;&gt;"",V3159&lt;&gt;"",L3159&lt;&gt;0),V3159/L3159,"")</f>
        <v/>
      </c>
      <c r="H3159" s="115"/>
      <c r="I3159" s="115"/>
      <c r="J3159" s="115"/>
      <c r="K3159" s="115"/>
      <c r="L3159" s="133" t="str">
        <f t="shared" ref="L3159:L3172" si="996">IF(AND(H3159&lt;&gt;0, J3159&lt;&gt;0, K3159&lt;&gt;0), H3159*J3159*K3159, "")</f>
        <v/>
      </c>
      <c r="M3159" s="116" t="str">
        <f>IF(L3159="", "", L3159/Veriler!$X$1)</f>
        <v/>
      </c>
      <c r="N3159" s="116" t="str">
        <f>IF(F3159&lt;&gt;"", "İthal Girdi", IF(Veriler!T3159="", "", IF(Veriler!S3159="H", "%0,5 üzerindedir", IF(Veriler!T3159&gt;0.1, "%10 sınırı aşılmıştır.", "Uygun"))))</f>
        <v>%0,5 üzerindedir</v>
      </c>
      <c r="O3159" s="116" t="str">
        <f t="shared" ref="O3159:O3172" si="997">IF(M3159=""," ",N3159)</f>
        <v xml:space="preserve"> </v>
      </c>
      <c r="P3159" s="117"/>
      <c r="Q3159" s="118"/>
      <c r="R3159" s="119" t="str">
        <f t="shared" ref="R3159:R3172" si="998">IFERROR(IF(AND(T3159&lt;&gt;"",L3159&lt;&gt;"",L3159&lt;&gt;0,T3159&lt;&gt;0),T3159/L3159,"")," ")</f>
        <v/>
      </c>
      <c r="S3159" s="133">
        <f>IFERROR(IF(M3159&lt;=0.005,IF(F3159="",L3159,0),IF(F3159&lt;&gt;"",0,IF(P3159="",0,IF(P3159="H",0,IF(Q3159&lt;Veriler!$G$2,L3159*Veriler!$G$2,L3159*Q3159)))))," ")</f>
        <v>0</v>
      </c>
      <c r="T3159" s="133">
        <f>IF(Veriler!T3159&lt;=0.1, S3159, IF(AND(Veriler!T3159&gt;0.1, F3159="", P3159="E"), IF(Q3159&gt;Veriler!$G$2, Q3159*S3159, IF(Q3159&lt;Veriler!$G$2, Veriler!$G$2*S3159, Q3159*S3159)), 0))</f>
        <v>0</v>
      </c>
      <c r="U3159" s="133" t="str">
        <f t="shared" ref="U3159:U3172" si="999">IF(T3159=0," ",T3159)</f>
        <v xml:space="preserve"> </v>
      </c>
      <c r="V3159" s="134" t="str">
        <f>IFERROR(IF(O3159="%10 sınırı aşılmıştır.",L3159-T3159,IFERROR(IF(F3159="",IF(S3159=1,0,IF(L3159-S3159=0,"",L3159-S3159)),IF(Veriler!M3159="",L3159,IF(L3159*Veriler!M3159=0,"",L3159*Veriler!M3159))),L3159)),0)</f>
        <v/>
      </c>
      <c r="W3159" s="146"/>
      <c r="X3159" s="146"/>
      <c r="Y3159" s="146"/>
    </row>
    <row r="3160" spans="1:25" s="99" customFormat="1" ht="54.75" customHeight="1" x14ac:dyDescent="0.25">
      <c r="A3160" s="96">
        <f t="shared" ref="A3160:A3172" si="1000">A3159+1</f>
        <v>2326</v>
      </c>
      <c r="B3160" s="175"/>
      <c r="C3160" s="176"/>
      <c r="D3160" s="113"/>
      <c r="E3160" s="115"/>
      <c r="F3160" s="174"/>
      <c r="G3160" s="114" t="str">
        <f t="shared" si="995"/>
        <v/>
      </c>
      <c r="H3160" s="115"/>
      <c r="I3160" s="115"/>
      <c r="J3160" s="115"/>
      <c r="K3160" s="115"/>
      <c r="L3160" s="133" t="str">
        <f t="shared" si="996"/>
        <v/>
      </c>
      <c r="M3160" s="116" t="str">
        <f>IF(L3160="", "", L3160/Veriler!$X$1)</f>
        <v/>
      </c>
      <c r="N3160" s="116" t="str">
        <f>IF(F3160&lt;&gt;"", "İthal Girdi", IF(Veriler!T3160="", "", IF(Veriler!S3160="H", "%0,5 üzerindedir", IF(Veriler!T3160&gt;0.1, "%10 sınırı aşılmıştır.", "Uygun"))))</f>
        <v>%0,5 üzerindedir</v>
      </c>
      <c r="O3160" s="116" t="str">
        <f t="shared" si="997"/>
        <v xml:space="preserve"> </v>
      </c>
      <c r="P3160" s="117"/>
      <c r="Q3160" s="118"/>
      <c r="R3160" s="119" t="str">
        <f t="shared" si="998"/>
        <v/>
      </c>
      <c r="S3160" s="133">
        <f>IFERROR(IF(M3160&lt;=0.005,IF(F3160="",L3160,0),IF(F3160&lt;&gt;"",0,IF(P3160="",0,IF(P3160="H",0,IF(Q3160&lt;Veriler!$G$2,L3160*Veriler!$G$2,L3160*Q3160)))))," ")</f>
        <v>0</v>
      </c>
      <c r="T3160" s="133">
        <f>IF(Veriler!T3160&lt;=0.1, S3160, IF(AND(Veriler!T3160&gt;0.1, F3160="", P3160="E"), IF(Q3160&gt;Veriler!$G$2, Q3160*S3160, IF(Q3160&lt;Veriler!$G$2, Veriler!$G$2*S3160, Q3160*S3160)), 0))</f>
        <v>0</v>
      </c>
      <c r="U3160" s="133" t="str">
        <f t="shared" si="999"/>
        <v xml:space="preserve"> </v>
      </c>
      <c r="V3160" s="134" t="str">
        <f>IFERROR(IF(O3160="%10 sınırı aşılmıştır.",L3160-T3160,IFERROR(IF(F3160="",IF(S3160=1,0,IF(L3160-S3160=0,"",L3160-S3160)),IF(Veriler!M3160="",L3160,IF(L3160*Veriler!M3160=0,"",L3160*Veriler!M3160))),L3160)),0)</f>
        <v/>
      </c>
      <c r="W3160" s="146"/>
      <c r="X3160" s="146"/>
      <c r="Y3160" s="146"/>
    </row>
    <row r="3161" spans="1:25" s="99" customFormat="1" ht="54.75" customHeight="1" x14ac:dyDescent="0.25">
      <c r="A3161" s="96">
        <f t="shared" si="1000"/>
        <v>2327</v>
      </c>
      <c r="B3161" s="175"/>
      <c r="C3161" s="176"/>
      <c r="D3161" s="113"/>
      <c r="E3161" s="115"/>
      <c r="F3161" s="174"/>
      <c r="G3161" s="114" t="str">
        <f t="shared" si="995"/>
        <v/>
      </c>
      <c r="H3161" s="115"/>
      <c r="I3161" s="115"/>
      <c r="J3161" s="115"/>
      <c r="K3161" s="115"/>
      <c r="L3161" s="133" t="str">
        <f t="shared" si="996"/>
        <v/>
      </c>
      <c r="M3161" s="116" t="str">
        <f>IF(L3161="", "", L3161/Veriler!$X$1)</f>
        <v/>
      </c>
      <c r="N3161" s="116" t="str">
        <f>IF(F3161&lt;&gt;"", "İthal Girdi", IF(Veriler!T3161="", "", IF(Veriler!S3161="H", "%0,5 üzerindedir", IF(Veriler!T3161&gt;0.1, "%10 sınırı aşılmıştır.", "Uygun"))))</f>
        <v>%0,5 üzerindedir</v>
      </c>
      <c r="O3161" s="116" t="str">
        <f t="shared" si="997"/>
        <v xml:space="preserve"> </v>
      </c>
      <c r="P3161" s="117"/>
      <c r="Q3161" s="118"/>
      <c r="R3161" s="119" t="str">
        <f t="shared" si="998"/>
        <v/>
      </c>
      <c r="S3161" s="133">
        <f>IFERROR(IF(M3161&lt;=0.005,IF(F3161="",L3161,0),IF(F3161&lt;&gt;"",0,IF(P3161="",0,IF(P3161="H",0,IF(Q3161&lt;Veriler!$G$2,L3161*Veriler!$G$2,L3161*Q3161)))))," ")</f>
        <v>0</v>
      </c>
      <c r="T3161" s="133">
        <f>IF(Veriler!T3161&lt;=0.1, S3161, IF(AND(Veriler!T3161&gt;0.1, F3161="", P3161="E"), IF(Q3161&gt;Veriler!$G$2, Q3161*S3161, IF(Q3161&lt;Veriler!$G$2, Veriler!$G$2*S3161, Q3161*S3161)), 0))</f>
        <v>0</v>
      </c>
      <c r="U3161" s="133" t="str">
        <f t="shared" si="999"/>
        <v xml:space="preserve"> </v>
      </c>
      <c r="V3161" s="134" t="str">
        <f>IFERROR(IF(O3161="%10 sınırı aşılmıştır.",L3161-T3161,IFERROR(IF(F3161="",IF(S3161=1,0,IF(L3161-S3161=0,"",L3161-S3161)),IF(Veriler!M3161="",L3161,IF(L3161*Veriler!M3161=0,"",L3161*Veriler!M3161))),L3161)),0)</f>
        <v/>
      </c>
      <c r="W3161" s="146"/>
      <c r="X3161" s="146"/>
      <c r="Y3161" s="146"/>
    </row>
    <row r="3162" spans="1:25" s="99" customFormat="1" ht="54.75" customHeight="1" x14ac:dyDescent="0.25">
      <c r="A3162" s="96">
        <f t="shared" si="1000"/>
        <v>2328</v>
      </c>
      <c r="B3162" s="175"/>
      <c r="C3162" s="176"/>
      <c r="D3162" s="113"/>
      <c r="E3162" s="115"/>
      <c r="F3162" s="174"/>
      <c r="G3162" s="114" t="str">
        <f t="shared" si="995"/>
        <v/>
      </c>
      <c r="H3162" s="115"/>
      <c r="I3162" s="115"/>
      <c r="J3162" s="115"/>
      <c r="K3162" s="115"/>
      <c r="L3162" s="133" t="str">
        <f t="shared" si="996"/>
        <v/>
      </c>
      <c r="M3162" s="116" t="str">
        <f>IF(L3162="", "", L3162/Veriler!$X$1)</f>
        <v/>
      </c>
      <c r="N3162" s="116" t="str">
        <f>IF(F3162&lt;&gt;"", "İthal Girdi", IF(Veriler!T3162="", "", IF(Veriler!S3162="H", "%0,5 üzerindedir", IF(Veriler!T3162&gt;0.1, "%10 sınırı aşılmıştır.", "Uygun"))))</f>
        <v>%0,5 üzerindedir</v>
      </c>
      <c r="O3162" s="116" t="str">
        <f t="shared" si="997"/>
        <v xml:space="preserve"> </v>
      </c>
      <c r="P3162" s="117"/>
      <c r="Q3162" s="118"/>
      <c r="R3162" s="119" t="str">
        <f t="shared" si="998"/>
        <v/>
      </c>
      <c r="S3162" s="133">
        <f>IFERROR(IF(M3162&lt;=0.005,IF(F3162="",L3162,0),IF(F3162&lt;&gt;"",0,IF(P3162="",0,IF(P3162="H",0,IF(Q3162&lt;Veriler!$G$2,L3162*Veriler!$G$2,L3162*Q3162)))))," ")</f>
        <v>0</v>
      </c>
      <c r="T3162" s="133">
        <f>IF(Veriler!T3162&lt;=0.1, S3162, IF(AND(Veriler!T3162&gt;0.1, F3162="", P3162="E"), IF(Q3162&gt;Veriler!$G$2, Q3162*S3162, IF(Q3162&lt;Veriler!$G$2, Veriler!$G$2*S3162, Q3162*S3162)), 0))</f>
        <v>0</v>
      </c>
      <c r="U3162" s="133" t="str">
        <f t="shared" si="999"/>
        <v xml:space="preserve"> </v>
      </c>
      <c r="V3162" s="134" t="str">
        <f>IFERROR(IF(O3162="%10 sınırı aşılmıştır.",L3162-T3162,IFERROR(IF(F3162="",IF(S3162=1,0,IF(L3162-S3162=0,"",L3162-S3162)),IF(Veriler!M3162="",L3162,IF(L3162*Veriler!M3162=0,"",L3162*Veriler!M3162))),L3162)),0)</f>
        <v/>
      </c>
      <c r="W3162" s="146"/>
      <c r="X3162" s="146"/>
      <c r="Y3162" s="146"/>
    </row>
    <row r="3163" spans="1:25" s="99" customFormat="1" ht="54.75" customHeight="1" x14ac:dyDescent="0.25">
      <c r="A3163" s="96">
        <f t="shared" si="1000"/>
        <v>2329</v>
      </c>
      <c r="B3163" s="175"/>
      <c r="C3163" s="176"/>
      <c r="D3163" s="113"/>
      <c r="E3163" s="115"/>
      <c r="F3163" s="174"/>
      <c r="G3163" s="114" t="str">
        <f t="shared" si="995"/>
        <v/>
      </c>
      <c r="H3163" s="115"/>
      <c r="I3163" s="115"/>
      <c r="J3163" s="115"/>
      <c r="K3163" s="115"/>
      <c r="L3163" s="133" t="str">
        <f t="shared" si="996"/>
        <v/>
      </c>
      <c r="M3163" s="116" t="str">
        <f>IF(L3163="", "", L3163/Veriler!$X$1)</f>
        <v/>
      </c>
      <c r="N3163" s="116" t="str">
        <f>IF(F3163&lt;&gt;"", "İthal Girdi", IF(Veriler!T3163="", "", IF(Veriler!S3163="H", "%0,5 üzerindedir", IF(Veriler!T3163&gt;0.1, "%10 sınırı aşılmıştır.", "Uygun"))))</f>
        <v>%0,5 üzerindedir</v>
      </c>
      <c r="O3163" s="116" t="str">
        <f t="shared" si="997"/>
        <v xml:space="preserve"> </v>
      </c>
      <c r="P3163" s="117"/>
      <c r="Q3163" s="118"/>
      <c r="R3163" s="119" t="str">
        <f t="shared" si="998"/>
        <v/>
      </c>
      <c r="S3163" s="133">
        <f>IFERROR(IF(M3163&lt;=0.005,IF(F3163="",L3163,0),IF(F3163&lt;&gt;"",0,IF(P3163="",0,IF(P3163="H",0,IF(Q3163&lt;Veriler!$G$2,L3163*Veriler!$G$2,L3163*Q3163)))))," ")</f>
        <v>0</v>
      </c>
      <c r="T3163" s="133">
        <f>IF(Veriler!T3163&lt;=0.1, S3163, IF(AND(Veriler!T3163&gt;0.1, F3163="", P3163="E"), IF(Q3163&gt;Veriler!$G$2, Q3163*S3163, IF(Q3163&lt;Veriler!$G$2, Veriler!$G$2*S3163, Q3163*S3163)), 0))</f>
        <v>0</v>
      </c>
      <c r="U3163" s="133" t="str">
        <f t="shared" si="999"/>
        <v xml:space="preserve"> </v>
      </c>
      <c r="V3163" s="134" t="str">
        <f>IFERROR(IF(O3163="%10 sınırı aşılmıştır.",L3163-T3163,IFERROR(IF(F3163="",IF(S3163=1,0,IF(L3163-S3163=0,"",L3163-S3163)),IF(Veriler!M3163="",L3163,IF(L3163*Veriler!M3163=0,"",L3163*Veriler!M3163))),L3163)),0)</f>
        <v/>
      </c>
      <c r="W3163" s="146"/>
      <c r="X3163" s="146"/>
      <c r="Y3163" s="146"/>
    </row>
    <row r="3164" spans="1:25" s="99" customFormat="1" ht="54.75" customHeight="1" x14ac:dyDescent="0.25">
      <c r="A3164" s="96">
        <f t="shared" si="1000"/>
        <v>2330</v>
      </c>
      <c r="B3164" s="175"/>
      <c r="C3164" s="176"/>
      <c r="D3164" s="113"/>
      <c r="E3164" s="115"/>
      <c r="F3164" s="174"/>
      <c r="G3164" s="114" t="str">
        <f t="shared" si="995"/>
        <v/>
      </c>
      <c r="H3164" s="115"/>
      <c r="I3164" s="115"/>
      <c r="J3164" s="115"/>
      <c r="K3164" s="115"/>
      <c r="L3164" s="133" t="str">
        <f t="shared" si="996"/>
        <v/>
      </c>
      <c r="M3164" s="116" t="str">
        <f>IF(L3164="", "", L3164/Veriler!$X$1)</f>
        <v/>
      </c>
      <c r="N3164" s="116" t="str">
        <f>IF(F3164&lt;&gt;"", "İthal Girdi", IF(Veriler!T3164="", "", IF(Veriler!S3164="H", "%0,5 üzerindedir", IF(Veriler!T3164&gt;0.1, "%10 sınırı aşılmıştır.", "Uygun"))))</f>
        <v>%0,5 üzerindedir</v>
      </c>
      <c r="O3164" s="116" t="str">
        <f t="shared" si="997"/>
        <v xml:space="preserve"> </v>
      </c>
      <c r="P3164" s="117"/>
      <c r="Q3164" s="118"/>
      <c r="R3164" s="119" t="str">
        <f t="shared" si="998"/>
        <v/>
      </c>
      <c r="S3164" s="133">
        <f>IFERROR(IF(M3164&lt;=0.005,IF(F3164="",L3164,0),IF(F3164&lt;&gt;"",0,IF(P3164="",0,IF(P3164="H",0,IF(Q3164&lt;Veriler!$G$2,L3164*Veriler!$G$2,L3164*Q3164)))))," ")</f>
        <v>0</v>
      </c>
      <c r="T3164" s="133">
        <f>IF(Veriler!T3164&lt;=0.1, S3164, IF(AND(Veriler!T3164&gt;0.1, F3164="", P3164="E"), IF(Q3164&gt;Veriler!$G$2, Q3164*S3164, IF(Q3164&lt;Veriler!$G$2, Veriler!$G$2*S3164, Q3164*S3164)), 0))</f>
        <v>0</v>
      </c>
      <c r="U3164" s="133" t="str">
        <f t="shared" si="999"/>
        <v xml:space="preserve"> </v>
      </c>
      <c r="V3164" s="134" t="str">
        <f>IFERROR(IF(O3164="%10 sınırı aşılmıştır.",L3164-T3164,IFERROR(IF(F3164="",IF(S3164=1,0,IF(L3164-S3164=0,"",L3164-S3164)),IF(Veriler!M3164="",L3164,IF(L3164*Veriler!M3164=0,"",L3164*Veriler!M3164))),L3164)),0)</f>
        <v/>
      </c>
      <c r="W3164" s="146"/>
      <c r="X3164" s="146"/>
      <c r="Y3164" s="146"/>
    </row>
    <row r="3165" spans="1:25" s="99" customFormat="1" ht="54.75" customHeight="1" x14ac:dyDescent="0.25">
      <c r="A3165" s="96">
        <f t="shared" si="1000"/>
        <v>2331</v>
      </c>
      <c r="B3165" s="175"/>
      <c r="C3165" s="176"/>
      <c r="D3165" s="113"/>
      <c r="E3165" s="115"/>
      <c r="F3165" s="174"/>
      <c r="G3165" s="114" t="str">
        <f t="shared" si="995"/>
        <v/>
      </c>
      <c r="H3165" s="115"/>
      <c r="I3165" s="115"/>
      <c r="J3165" s="115"/>
      <c r="K3165" s="115"/>
      <c r="L3165" s="133" t="str">
        <f t="shared" si="996"/>
        <v/>
      </c>
      <c r="M3165" s="116" t="str">
        <f>IF(L3165="", "", L3165/Veriler!$X$1)</f>
        <v/>
      </c>
      <c r="N3165" s="116" t="str">
        <f>IF(F3165&lt;&gt;"", "İthal Girdi", IF(Veriler!T3165="", "", IF(Veriler!S3165="H", "%0,5 üzerindedir", IF(Veriler!T3165&gt;0.1, "%10 sınırı aşılmıştır.", "Uygun"))))</f>
        <v>%0,5 üzerindedir</v>
      </c>
      <c r="O3165" s="116" t="str">
        <f t="shared" si="997"/>
        <v xml:space="preserve"> </v>
      </c>
      <c r="P3165" s="117"/>
      <c r="Q3165" s="118"/>
      <c r="R3165" s="119" t="str">
        <f t="shared" si="998"/>
        <v/>
      </c>
      <c r="S3165" s="133">
        <f>IFERROR(IF(M3165&lt;=0.005,IF(F3165="",L3165,0),IF(F3165&lt;&gt;"",0,IF(P3165="",0,IF(P3165="H",0,IF(Q3165&lt;Veriler!$G$2,L3165*Veriler!$G$2,L3165*Q3165)))))," ")</f>
        <v>0</v>
      </c>
      <c r="T3165" s="133">
        <f>IF(Veriler!T3165&lt;=0.1, S3165, IF(AND(Veriler!T3165&gt;0.1, F3165="", P3165="E"), IF(Q3165&gt;Veriler!$G$2, Q3165*S3165, IF(Q3165&lt;Veriler!$G$2, Veriler!$G$2*S3165, Q3165*S3165)), 0))</f>
        <v>0</v>
      </c>
      <c r="U3165" s="133" t="str">
        <f t="shared" si="999"/>
        <v xml:space="preserve"> </v>
      </c>
      <c r="V3165" s="134" t="str">
        <f>IFERROR(IF(O3165="%10 sınırı aşılmıştır.",L3165-T3165,IFERROR(IF(F3165="",IF(S3165=1,0,IF(L3165-S3165=0,"",L3165-S3165)),IF(Veriler!M3165="",L3165,IF(L3165*Veriler!M3165=0,"",L3165*Veriler!M3165))),L3165)),0)</f>
        <v/>
      </c>
      <c r="W3165" s="146"/>
      <c r="X3165" s="146"/>
      <c r="Y3165" s="146"/>
    </row>
    <row r="3166" spans="1:25" s="99" customFormat="1" ht="54.75" customHeight="1" x14ac:dyDescent="0.25">
      <c r="A3166" s="96">
        <f t="shared" si="1000"/>
        <v>2332</v>
      </c>
      <c r="B3166" s="175"/>
      <c r="C3166" s="176"/>
      <c r="D3166" s="113"/>
      <c r="E3166" s="115"/>
      <c r="F3166" s="174"/>
      <c r="G3166" s="114" t="str">
        <f t="shared" si="995"/>
        <v/>
      </c>
      <c r="H3166" s="115"/>
      <c r="I3166" s="115"/>
      <c r="J3166" s="115"/>
      <c r="K3166" s="115"/>
      <c r="L3166" s="133" t="str">
        <f t="shared" si="996"/>
        <v/>
      </c>
      <c r="M3166" s="116" t="str">
        <f>IF(L3166="", "", L3166/Veriler!$X$1)</f>
        <v/>
      </c>
      <c r="N3166" s="116" t="str">
        <f>IF(F3166&lt;&gt;"", "İthal Girdi", IF(Veriler!T3166="", "", IF(Veriler!S3166="H", "%0,5 üzerindedir", IF(Veriler!T3166&gt;0.1, "%10 sınırı aşılmıştır.", "Uygun"))))</f>
        <v>%0,5 üzerindedir</v>
      </c>
      <c r="O3166" s="116" t="str">
        <f t="shared" si="997"/>
        <v xml:space="preserve"> </v>
      </c>
      <c r="P3166" s="117"/>
      <c r="Q3166" s="118"/>
      <c r="R3166" s="119" t="str">
        <f t="shared" si="998"/>
        <v/>
      </c>
      <c r="S3166" s="133">
        <f>IFERROR(IF(M3166&lt;=0.005,IF(F3166="",L3166,0),IF(F3166&lt;&gt;"",0,IF(P3166="",0,IF(P3166="H",0,IF(Q3166&lt;Veriler!$G$2,L3166*Veriler!$G$2,L3166*Q3166)))))," ")</f>
        <v>0</v>
      </c>
      <c r="T3166" s="133">
        <f>IF(Veriler!T3166&lt;=0.1, S3166, IF(AND(Veriler!T3166&gt;0.1, F3166="", P3166="E"), IF(Q3166&gt;Veriler!$G$2, Q3166*S3166, IF(Q3166&lt;Veriler!$G$2, Veriler!$G$2*S3166, Q3166*S3166)), 0))</f>
        <v>0</v>
      </c>
      <c r="U3166" s="133" t="str">
        <f t="shared" si="999"/>
        <v xml:space="preserve"> </v>
      </c>
      <c r="V3166" s="134" t="str">
        <f>IFERROR(IF(O3166="%10 sınırı aşılmıştır.",L3166-T3166,IFERROR(IF(F3166="",IF(S3166=1,0,IF(L3166-S3166=0,"",L3166-S3166)),IF(Veriler!M3166="",L3166,IF(L3166*Veriler!M3166=0,"",L3166*Veriler!M3166))),L3166)),0)</f>
        <v/>
      </c>
      <c r="W3166" s="146"/>
      <c r="X3166" s="146"/>
      <c r="Y3166" s="146"/>
    </row>
    <row r="3167" spans="1:25" s="99" customFormat="1" ht="54.75" customHeight="1" x14ac:dyDescent="0.25">
      <c r="A3167" s="96">
        <f t="shared" si="1000"/>
        <v>2333</v>
      </c>
      <c r="B3167" s="175"/>
      <c r="C3167" s="176"/>
      <c r="D3167" s="113"/>
      <c r="E3167" s="115"/>
      <c r="F3167" s="174"/>
      <c r="G3167" s="114" t="str">
        <f t="shared" si="995"/>
        <v/>
      </c>
      <c r="H3167" s="115"/>
      <c r="I3167" s="115"/>
      <c r="J3167" s="115"/>
      <c r="K3167" s="115"/>
      <c r="L3167" s="133" t="str">
        <f t="shared" si="996"/>
        <v/>
      </c>
      <c r="M3167" s="116" t="str">
        <f>IF(L3167="", "", L3167/Veriler!$X$1)</f>
        <v/>
      </c>
      <c r="N3167" s="116" t="str">
        <f>IF(F3167&lt;&gt;"", "İthal Girdi", IF(Veriler!T3167="", "", IF(Veriler!S3167="H", "%0,5 üzerindedir", IF(Veriler!T3167&gt;0.1, "%10 sınırı aşılmıştır.", "Uygun"))))</f>
        <v>%0,5 üzerindedir</v>
      </c>
      <c r="O3167" s="116" t="str">
        <f t="shared" si="997"/>
        <v xml:space="preserve"> </v>
      </c>
      <c r="P3167" s="117"/>
      <c r="Q3167" s="118"/>
      <c r="R3167" s="119" t="str">
        <f t="shared" si="998"/>
        <v/>
      </c>
      <c r="S3167" s="133">
        <f>IFERROR(IF(M3167&lt;=0.005,IF(F3167="",L3167,0),IF(F3167&lt;&gt;"",0,IF(P3167="",0,IF(P3167="H",0,IF(Q3167&lt;Veriler!$G$2,L3167*Veriler!$G$2,L3167*Q3167)))))," ")</f>
        <v>0</v>
      </c>
      <c r="T3167" s="133">
        <f>IF(Veriler!T3167&lt;=0.1, S3167, IF(AND(Veriler!T3167&gt;0.1, F3167="", P3167="E"), IF(Q3167&gt;Veriler!$G$2, Q3167*S3167, IF(Q3167&lt;Veriler!$G$2, Veriler!$G$2*S3167, Q3167*S3167)), 0))</f>
        <v>0</v>
      </c>
      <c r="U3167" s="133" t="str">
        <f t="shared" si="999"/>
        <v xml:space="preserve"> </v>
      </c>
      <c r="V3167" s="134" t="str">
        <f>IFERROR(IF(O3167="%10 sınırı aşılmıştır.",L3167-T3167,IFERROR(IF(F3167="",IF(S3167=1,0,IF(L3167-S3167=0,"",L3167-S3167)),IF(Veriler!M3167="",L3167,IF(L3167*Veriler!M3167=0,"",L3167*Veriler!M3167))),L3167)),0)</f>
        <v/>
      </c>
      <c r="W3167" s="146"/>
      <c r="X3167" s="146"/>
      <c r="Y3167" s="146"/>
    </row>
    <row r="3168" spans="1:25" s="99" customFormat="1" ht="54.75" customHeight="1" x14ac:dyDescent="0.25">
      <c r="A3168" s="96">
        <f t="shared" si="1000"/>
        <v>2334</v>
      </c>
      <c r="B3168" s="175"/>
      <c r="C3168" s="176"/>
      <c r="D3168" s="113"/>
      <c r="E3168" s="115"/>
      <c r="F3168" s="174"/>
      <c r="G3168" s="114" t="str">
        <f t="shared" si="995"/>
        <v/>
      </c>
      <c r="H3168" s="115"/>
      <c r="I3168" s="115"/>
      <c r="J3168" s="115"/>
      <c r="K3168" s="115"/>
      <c r="L3168" s="133" t="str">
        <f t="shared" si="996"/>
        <v/>
      </c>
      <c r="M3168" s="116" t="str">
        <f>IF(L3168="", "", L3168/Veriler!$X$1)</f>
        <v/>
      </c>
      <c r="N3168" s="116" t="str">
        <f>IF(F3168&lt;&gt;"", "İthal Girdi", IF(Veriler!T3168="", "", IF(Veriler!S3168="H", "%0,5 üzerindedir", IF(Veriler!T3168&gt;0.1, "%10 sınırı aşılmıştır.", "Uygun"))))</f>
        <v>%0,5 üzerindedir</v>
      </c>
      <c r="O3168" s="116" t="str">
        <f t="shared" si="997"/>
        <v xml:space="preserve"> </v>
      </c>
      <c r="P3168" s="117"/>
      <c r="Q3168" s="118"/>
      <c r="R3168" s="119" t="str">
        <f t="shared" si="998"/>
        <v/>
      </c>
      <c r="S3168" s="133">
        <f>IFERROR(IF(M3168&lt;=0.005,IF(F3168="",L3168,0),IF(F3168&lt;&gt;"",0,IF(P3168="",0,IF(P3168="H",0,IF(Q3168&lt;Veriler!$G$2,L3168*Veriler!$G$2,L3168*Q3168)))))," ")</f>
        <v>0</v>
      </c>
      <c r="T3168" s="133">
        <f>IF(Veriler!T3168&lt;=0.1, S3168, IF(AND(Veriler!T3168&gt;0.1, F3168="", P3168="E"), IF(Q3168&gt;Veriler!$G$2, Q3168*S3168, IF(Q3168&lt;Veriler!$G$2, Veriler!$G$2*S3168, Q3168*S3168)), 0))</f>
        <v>0</v>
      </c>
      <c r="U3168" s="133" t="str">
        <f t="shared" si="999"/>
        <v xml:space="preserve"> </v>
      </c>
      <c r="V3168" s="134" t="str">
        <f>IFERROR(IF(O3168="%10 sınırı aşılmıştır.",L3168-T3168,IFERROR(IF(F3168="",IF(S3168=1,0,IF(L3168-S3168=0,"",L3168-S3168)),IF(Veriler!M3168="",L3168,IF(L3168*Veriler!M3168=0,"",L3168*Veriler!M3168))),L3168)),0)</f>
        <v/>
      </c>
      <c r="W3168" s="146"/>
      <c r="X3168" s="146"/>
      <c r="Y3168" s="146"/>
    </row>
    <row r="3169" spans="1:25" s="99" customFormat="1" ht="54.75" customHeight="1" x14ac:dyDescent="0.25">
      <c r="A3169" s="96">
        <f t="shared" si="1000"/>
        <v>2335</v>
      </c>
      <c r="B3169" s="175"/>
      <c r="C3169" s="176"/>
      <c r="D3169" s="113"/>
      <c r="E3169" s="115"/>
      <c r="F3169" s="174"/>
      <c r="G3169" s="114" t="str">
        <f t="shared" si="995"/>
        <v/>
      </c>
      <c r="H3169" s="115"/>
      <c r="I3169" s="115"/>
      <c r="J3169" s="115"/>
      <c r="K3169" s="115"/>
      <c r="L3169" s="133" t="str">
        <f t="shared" si="996"/>
        <v/>
      </c>
      <c r="M3169" s="116" t="str">
        <f>IF(L3169="", "", L3169/Veriler!$X$1)</f>
        <v/>
      </c>
      <c r="N3169" s="116" t="str">
        <f>IF(F3169&lt;&gt;"", "İthal Girdi", IF(Veriler!T3169="", "", IF(Veriler!S3169="H", "%0,5 üzerindedir", IF(Veriler!T3169&gt;0.1, "%10 sınırı aşılmıştır.", "Uygun"))))</f>
        <v>%0,5 üzerindedir</v>
      </c>
      <c r="O3169" s="116" t="str">
        <f t="shared" si="997"/>
        <v xml:space="preserve"> </v>
      </c>
      <c r="P3169" s="117"/>
      <c r="Q3169" s="118"/>
      <c r="R3169" s="119" t="str">
        <f t="shared" si="998"/>
        <v/>
      </c>
      <c r="S3169" s="133">
        <f>IFERROR(IF(M3169&lt;=0.005,IF(F3169="",L3169,0),IF(F3169&lt;&gt;"",0,IF(P3169="",0,IF(P3169="H",0,IF(Q3169&lt;Veriler!$G$2,L3169*Veriler!$G$2,L3169*Q3169)))))," ")</f>
        <v>0</v>
      </c>
      <c r="T3169" s="133">
        <f>IF(Veriler!T3169&lt;=0.1, S3169, IF(AND(Veriler!T3169&gt;0.1, F3169="", P3169="E"), IF(Q3169&gt;Veriler!$G$2, Q3169*S3169, IF(Q3169&lt;Veriler!$G$2, Veriler!$G$2*S3169, Q3169*S3169)), 0))</f>
        <v>0</v>
      </c>
      <c r="U3169" s="133" t="str">
        <f t="shared" si="999"/>
        <v xml:space="preserve"> </v>
      </c>
      <c r="V3169" s="134" t="str">
        <f>IFERROR(IF(O3169="%10 sınırı aşılmıştır.",L3169-T3169,IFERROR(IF(F3169="",IF(S3169=1,0,IF(L3169-S3169=0,"",L3169-S3169)),IF(Veriler!M3169="",L3169,IF(L3169*Veriler!M3169=0,"",L3169*Veriler!M3169))),L3169)),0)</f>
        <v/>
      </c>
      <c r="W3169" s="146"/>
      <c r="X3169" s="146"/>
      <c r="Y3169" s="146"/>
    </row>
    <row r="3170" spans="1:25" s="99" customFormat="1" ht="54.75" customHeight="1" x14ac:dyDescent="0.25">
      <c r="A3170" s="96">
        <f t="shared" si="1000"/>
        <v>2336</v>
      </c>
      <c r="B3170" s="175"/>
      <c r="C3170" s="176"/>
      <c r="D3170" s="113"/>
      <c r="E3170" s="115"/>
      <c r="F3170" s="174"/>
      <c r="G3170" s="114" t="str">
        <f t="shared" si="995"/>
        <v/>
      </c>
      <c r="H3170" s="115"/>
      <c r="I3170" s="115"/>
      <c r="J3170" s="115"/>
      <c r="K3170" s="115"/>
      <c r="L3170" s="133" t="str">
        <f t="shared" si="996"/>
        <v/>
      </c>
      <c r="M3170" s="116" t="str">
        <f>IF(L3170="", "", L3170/Veriler!$X$1)</f>
        <v/>
      </c>
      <c r="N3170" s="116" t="str">
        <f>IF(F3170&lt;&gt;"", "İthal Girdi", IF(Veriler!T3170="", "", IF(Veriler!S3170="H", "%0,5 üzerindedir", IF(Veriler!T3170&gt;0.1, "%10 sınırı aşılmıştır.", "Uygun"))))</f>
        <v>%0,5 üzerindedir</v>
      </c>
      <c r="O3170" s="116" t="str">
        <f t="shared" si="997"/>
        <v xml:space="preserve"> </v>
      </c>
      <c r="P3170" s="117"/>
      <c r="Q3170" s="118"/>
      <c r="R3170" s="119" t="str">
        <f t="shared" si="998"/>
        <v/>
      </c>
      <c r="S3170" s="133">
        <f>IFERROR(IF(M3170&lt;=0.005,IF(F3170="",L3170,0),IF(F3170&lt;&gt;"",0,IF(P3170="",0,IF(P3170="H",0,IF(Q3170&lt;Veriler!$G$2,L3170*Veriler!$G$2,L3170*Q3170)))))," ")</f>
        <v>0</v>
      </c>
      <c r="T3170" s="133">
        <f>IF(Veriler!T3170&lt;=0.1, S3170, IF(AND(Veriler!T3170&gt;0.1, F3170="", P3170="E"), IF(Q3170&gt;Veriler!$G$2, Q3170*S3170, IF(Q3170&lt;Veriler!$G$2, Veriler!$G$2*S3170, Q3170*S3170)), 0))</f>
        <v>0</v>
      </c>
      <c r="U3170" s="133" t="str">
        <f t="shared" si="999"/>
        <v xml:space="preserve"> </v>
      </c>
      <c r="V3170" s="134" t="str">
        <f>IFERROR(IF(O3170="%10 sınırı aşılmıştır.",L3170-T3170,IFERROR(IF(F3170="",IF(S3170=1,0,IF(L3170-S3170=0,"",L3170-S3170)),IF(Veriler!M3170="",L3170,IF(L3170*Veriler!M3170=0,"",L3170*Veriler!M3170))),L3170)),0)</f>
        <v/>
      </c>
      <c r="W3170" s="146"/>
      <c r="X3170" s="146"/>
      <c r="Y3170" s="146"/>
    </row>
    <row r="3171" spans="1:25" s="99" customFormat="1" ht="54.75" customHeight="1" x14ac:dyDescent="0.25">
      <c r="A3171" s="96">
        <f t="shared" si="1000"/>
        <v>2337</v>
      </c>
      <c r="B3171" s="175"/>
      <c r="C3171" s="176"/>
      <c r="D3171" s="113"/>
      <c r="E3171" s="115"/>
      <c r="F3171" s="174"/>
      <c r="G3171" s="114" t="str">
        <f t="shared" si="995"/>
        <v/>
      </c>
      <c r="H3171" s="115"/>
      <c r="I3171" s="115"/>
      <c r="J3171" s="115"/>
      <c r="K3171" s="115"/>
      <c r="L3171" s="133" t="str">
        <f t="shared" si="996"/>
        <v/>
      </c>
      <c r="M3171" s="116" t="str">
        <f>IF(L3171="", "", L3171/Veriler!$X$1)</f>
        <v/>
      </c>
      <c r="N3171" s="116" t="str">
        <f>IF(F3171&lt;&gt;"", "İthal Girdi", IF(Veriler!T3171="", "", IF(Veriler!S3171="H", "%0,5 üzerindedir", IF(Veriler!T3171&gt;0.1, "%10 sınırı aşılmıştır.", "Uygun"))))</f>
        <v>%0,5 üzerindedir</v>
      </c>
      <c r="O3171" s="116" t="str">
        <f t="shared" si="997"/>
        <v xml:space="preserve"> </v>
      </c>
      <c r="P3171" s="117"/>
      <c r="Q3171" s="118"/>
      <c r="R3171" s="119" t="str">
        <f t="shared" si="998"/>
        <v/>
      </c>
      <c r="S3171" s="133">
        <f>IFERROR(IF(M3171&lt;=0.005,IF(F3171="",L3171,0),IF(F3171&lt;&gt;"",0,IF(P3171="",0,IF(P3171="H",0,IF(Q3171&lt;Veriler!$G$2,L3171*Veriler!$G$2,L3171*Q3171)))))," ")</f>
        <v>0</v>
      </c>
      <c r="T3171" s="133">
        <f>IF(Veriler!T3171&lt;=0.1, S3171, IF(AND(Veriler!T3171&gt;0.1, F3171="", P3171="E"), IF(Q3171&gt;Veriler!$G$2, Q3171*S3171, IF(Q3171&lt;Veriler!$G$2, Veriler!$G$2*S3171, Q3171*S3171)), 0))</f>
        <v>0</v>
      </c>
      <c r="U3171" s="133" t="str">
        <f t="shared" si="999"/>
        <v xml:space="preserve"> </v>
      </c>
      <c r="V3171" s="134" t="str">
        <f>IFERROR(IF(O3171="%10 sınırı aşılmıştır.",L3171-T3171,IFERROR(IF(F3171="",IF(S3171=1,0,IF(L3171-S3171=0,"",L3171-S3171)),IF(Veriler!M3171="",L3171,IF(L3171*Veriler!M3171=0,"",L3171*Veriler!M3171))),L3171)),0)</f>
        <v/>
      </c>
      <c r="W3171" s="146"/>
      <c r="X3171" s="146"/>
      <c r="Y3171" s="146"/>
    </row>
    <row r="3172" spans="1:25" s="99" customFormat="1" ht="54.75" customHeight="1" x14ac:dyDescent="0.25">
      <c r="A3172" s="96">
        <f t="shared" si="1000"/>
        <v>2338</v>
      </c>
      <c r="B3172" s="175"/>
      <c r="C3172" s="176"/>
      <c r="D3172" s="113"/>
      <c r="E3172" s="115"/>
      <c r="F3172" s="174"/>
      <c r="G3172" s="114" t="str">
        <f t="shared" si="995"/>
        <v/>
      </c>
      <c r="H3172" s="115"/>
      <c r="I3172" s="115"/>
      <c r="J3172" s="115"/>
      <c r="K3172" s="115"/>
      <c r="L3172" s="133" t="str">
        <f t="shared" si="996"/>
        <v/>
      </c>
      <c r="M3172" s="116" t="str">
        <f>IF(L3172="", "", L3172/Veriler!$X$1)</f>
        <v/>
      </c>
      <c r="N3172" s="116" t="str">
        <f>IF(F3172&lt;&gt;"", "İthal Girdi", IF(Veriler!T3172="", "", IF(Veriler!S3172="H", "%0,5 üzerindedir", IF(Veriler!T3172&gt;0.1, "%10 sınırı aşılmıştır.", "Uygun"))))</f>
        <v>%0,5 üzerindedir</v>
      </c>
      <c r="O3172" s="116" t="str">
        <f t="shared" si="997"/>
        <v xml:space="preserve"> </v>
      </c>
      <c r="P3172" s="117"/>
      <c r="Q3172" s="118"/>
      <c r="R3172" s="119" t="str">
        <f t="shared" si="998"/>
        <v/>
      </c>
      <c r="S3172" s="133">
        <f>IFERROR(IF(M3172&lt;=0.005,IF(F3172="",L3172,0),IF(F3172&lt;&gt;"",0,IF(P3172="",0,IF(P3172="H",0,IF(Q3172&lt;Veriler!$G$2,L3172*Veriler!$G$2,L3172*Q3172)))))," ")</f>
        <v>0</v>
      </c>
      <c r="T3172" s="133">
        <f>IF(Veriler!T3172&lt;=0.1, S3172, IF(AND(Veriler!T3172&gt;0.1, F3172="", P3172="E"), IF(Q3172&gt;Veriler!$G$2, Q3172*S3172, IF(Q3172&lt;Veriler!$G$2, Veriler!$G$2*S3172, Q3172*S3172)), 0))</f>
        <v>0</v>
      </c>
      <c r="U3172" s="133" t="str">
        <f t="shared" si="999"/>
        <v xml:space="preserve"> </v>
      </c>
      <c r="V3172" s="134" t="str">
        <f>IFERROR(IF(O3172="%10 sınırı aşılmıştır.",L3172-T3172,IFERROR(IF(F3172="",IF(S3172=1,0,IF(L3172-S3172=0,"",L3172-S3172)),IF(Veriler!M3172="",L3172,IF(L3172*Veriler!M3172=0,"",L3172*Veriler!M3172))),L3172)),0)</f>
        <v/>
      </c>
      <c r="W3172" s="146"/>
      <c r="X3172" s="146"/>
      <c r="Y3172" s="146"/>
    </row>
    <row r="3173" spans="1:25" s="99" customFormat="1" ht="36" hidden="1" customHeight="1" x14ac:dyDescent="0.25">
      <c r="A3173" s="101"/>
      <c r="B3173" s="191" t="s">
        <v>16</v>
      </c>
      <c r="C3173" s="176"/>
      <c r="D3173" s="120"/>
      <c r="E3173" s="171"/>
      <c r="F3173" s="172"/>
      <c r="G3173" s="121"/>
      <c r="H3173" s="115"/>
      <c r="I3173" s="115"/>
      <c r="J3173" s="115"/>
      <c r="K3173" s="115"/>
      <c r="L3173" s="121"/>
      <c r="M3173" s="121"/>
      <c r="N3173" s="121"/>
      <c r="O3173" s="121"/>
      <c r="P3173" s="120"/>
      <c r="Q3173" s="120"/>
      <c r="R3173" s="183"/>
      <c r="S3173" s="184"/>
      <c r="T3173" s="121"/>
      <c r="U3173" s="121"/>
      <c r="V3173" s="121"/>
      <c r="W3173" s="146"/>
      <c r="X3173" s="146"/>
      <c r="Y3173" s="146"/>
    </row>
    <row r="3174" spans="1:25" s="99" customFormat="1" ht="54.75" customHeight="1" x14ac:dyDescent="0.25">
      <c r="A3174" s="96">
        <f>A3172+1</f>
        <v>2339</v>
      </c>
      <c r="B3174" s="175"/>
      <c r="C3174" s="176"/>
      <c r="D3174" s="113"/>
      <c r="E3174" s="115"/>
      <c r="F3174" s="174"/>
      <c r="G3174" s="114" t="str">
        <f t="shared" ref="G3174:G3187" si="1001">IF(AND(F3174&lt;&gt;"",V3174&lt;&gt;"",L3174&lt;&gt;0),V3174/L3174,"")</f>
        <v/>
      </c>
      <c r="H3174" s="115"/>
      <c r="I3174" s="115"/>
      <c r="J3174" s="115"/>
      <c r="K3174" s="115"/>
      <c r="L3174" s="133" t="str">
        <f t="shared" ref="L3174:L3187" si="1002">IF(AND(H3174&lt;&gt;0, J3174&lt;&gt;0, K3174&lt;&gt;0), H3174*J3174*K3174, "")</f>
        <v/>
      </c>
      <c r="M3174" s="116" t="str">
        <f>IF(L3174="", "", L3174/Veriler!$X$1)</f>
        <v/>
      </c>
      <c r="N3174" s="116" t="str">
        <f>IF(F3174&lt;&gt;"", "İthal Girdi", IF(Veriler!T3174="", "", IF(Veriler!S3174="H", "%0,5 üzerindedir", IF(Veriler!T3174&gt;0.1, "%10 sınırı aşılmıştır.", "Uygun"))))</f>
        <v>%0,5 üzerindedir</v>
      </c>
      <c r="O3174" s="116" t="str">
        <f t="shared" ref="O3174:O3187" si="1003">IF(M3174=""," ",N3174)</f>
        <v xml:space="preserve"> </v>
      </c>
      <c r="P3174" s="117"/>
      <c r="Q3174" s="118"/>
      <c r="R3174" s="119" t="str">
        <f t="shared" ref="R3174:R3187" si="1004">IFERROR(IF(AND(T3174&lt;&gt;"",L3174&lt;&gt;"",L3174&lt;&gt;0,T3174&lt;&gt;0),T3174/L3174,"")," ")</f>
        <v/>
      </c>
      <c r="S3174" s="133">
        <f>IFERROR(IF(M3174&lt;=0.005,IF(F3174="",L3174,0),IF(F3174&lt;&gt;"",0,IF(P3174="",0,IF(P3174="H",0,IF(Q3174&lt;Veriler!$G$2,L3174*Veriler!$G$2,L3174*Q3174)))))," ")</f>
        <v>0</v>
      </c>
      <c r="T3174" s="133">
        <f>IF(Veriler!T3174&lt;=0.1, S3174, IF(AND(Veriler!T3174&gt;0.1, F3174="", P3174="E"), IF(Q3174&gt;Veriler!$G$2, Q3174*S3174, IF(Q3174&lt;Veriler!$G$2, Veriler!$G$2*S3174, Q3174*S3174)), 0))</f>
        <v>0</v>
      </c>
      <c r="U3174" s="133" t="str">
        <f t="shared" ref="U3174:U3187" si="1005">IF(T3174=0," ",T3174)</f>
        <v xml:space="preserve"> </v>
      </c>
      <c r="V3174" s="134" t="str">
        <f>IFERROR(IF(O3174="%10 sınırı aşılmıştır.",L3174-T3174,IFERROR(IF(F3174="",IF(S3174=1,0,IF(L3174-S3174=0,"",L3174-S3174)),IF(Veriler!M3174="",L3174,IF(L3174*Veriler!M3174=0,"",L3174*Veriler!M3174))),L3174)),0)</f>
        <v/>
      </c>
      <c r="W3174" s="146"/>
      <c r="X3174" s="146"/>
      <c r="Y3174" s="146"/>
    </row>
    <row r="3175" spans="1:25" s="99" customFormat="1" ht="54.75" customHeight="1" x14ac:dyDescent="0.25">
      <c r="A3175" s="96">
        <f t="shared" ref="A3175:A3187" si="1006">A3174+1</f>
        <v>2340</v>
      </c>
      <c r="B3175" s="175"/>
      <c r="C3175" s="176"/>
      <c r="D3175" s="113"/>
      <c r="E3175" s="115"/>
      <c r="F3175" s="174"/>
      <c r="G3175" s="114" t="str">
        <f t="shared" si="1001"/>
        <v/>
      </c>
      <c r="H3175" s="115"/>
      <c r="I3175" s="115"/>
      <c r="J3175" s="115"/>
      <c r="K3175" s="115"/>
      <c r="L3175" s="133" t="str">
        <f t="shared" si="1002"/>
        <v/>
      </c>
      <c r="M3175" s="116" t="str">
        <f>IF(L3175="", "", L3175/Veriler!$X$1)</f>
        <v/>
      </c>
      <c r="N3175" s="116" t="str">
        <f>IF(F3175&lt;&gt;"", "İthal Girdi", IF(Veriler!T3175="", "", IF(Veriler!S3175="H", "%0,5 üzerindedir", IF(Veriler!T3175&gt;0.1, "%10 sınırı aşılmıştır.", "Uygun"))))</f>
        <v>%0,5 üzerindedir</v>
      </c>
      <c r="O3175" s="116" t="str">
        <f t="shared" si="1003"/>
        <v xml:space="preserve"> </v>
      </c>
      <c r="P3175" s="117"/>
      <c r="Q3175" s="118"/>
      <c r="R3175" s="119" t="str">
        <f t="shared" si="1004"/>
        <v/>
      </c>
      <c r="S3175" s="133">
        <f>IFERROR(IF(M3175&lt;=0.005,IF(F3175="",L3175,0),IF(F3175&lt;&gt;"",0,IF(P3175="",0,IF(P3175="H",0,IF(Q3175&lt;Veriler!$G$2,L3175*Veriler!$G$2,L3175*Q3175)))))," ")</f>
        <v>0</v>
      </c>
      <c r="T3175" s="133">
        <f>IF(Veriler!T3175&lt;=0.1, S3175, IF(AND(Veriler!T3175&gt;0.1, F3175="", P3175="E"), IF(Q3175&gt;Veriler!$G$2, Q3175*S3175, IF(Q3175&lt;Veriler!$G$2, Veriler!$G$2*S3175, Q3175*S3175)), 0))</f>
        <v>0</v>
      </c>
      <c r="U3175" s="133" t="str">
        <f t="shared" si="1005"/>
        <v xml:space="preserve"> </v>
      </c>
      <c r="V3175" s="134" t="str">
        <f>IFERROR(IF(O3175="%10 sınırı aşılmıştır.",L3175-T3175,IFERROR(IF(F3175="",IF(S3175=1,0,IF(L3175-S3175=0,"",L3175-S3175)),IF(Veriler!M3175="",L3175,IF(L3175*Veriler!M3175=0,"",L3175*Veriler!M3175))),L3175)),0)</f>
        <v/>
      </c>
      <c r="W3175" s="146"/>
      <c r="X3175" s="146"/>
      <c r="Y3175" s="146"/>
    </row>
    <row r="3176" spans="1:25" s="99" customFormat="1" ht="54.75" customHeight="1" x14ac:dyDescent="0.25">
      <c r="A3176" s="96">
        <f t="shared" si="1006"/>
        <v>2341</v>
      </c>
      <c r="B3176" s="175"/>
      <c r="C3176" s="176"/>
      <c r="D3176" s="113"/>
      <c r="E3176" s="115"/>
      <c r="F3176" s="174"/>
      <c r="G3176" s="114" t="str">
        <f t="shared" si="1001"/>
        <v/>
      </c>
      <c r="H3176" s="115"/>
      <c r="I3176" s="115"/>
      <c r="J3176" s="115"/>
      <c r="K3176" s="115"/>
      <c r="L3176" s="133" t="str">
        <f t="shared" si="1002"/>
        <v/>
      </c>
      <c r="M3176" s="116" t="str">
        <f>IF(L3176="", "", L3176/Veriler!$X$1)</f>
        <v/>
      </c>
      <c r="N3176" s="116" t="str">
        <f>IF(F3176&lt;&gt;"", "İthal Girdi", IF(Veriler!T3176="", "", IF(Veriler!S3176="H", "%0,5 üzerindedir", IF(Veriler!T3176&gt;0.1, "%10 sınırı aşılmıştır.", "Uygun"))))</f>
        <v>%0,5 üzerindedir</v>
      </c>
      <c r="O3176" s="116" t="str">
        <f t="shared" si="1003"/>
        <v xml:space="preserve"> </v>
      </c>
      <c r="P3176" s="117"/>
      <c r="Q3176" s="118"/>
      <c r="R3176" s="119" t="str">
        <f t="shared" si="1004"/>
        <v/>
      </c>
      <c r="S3176" s="133">
        <f>IFERROR(IF(M3176&lt;=0.005,IF(F3176="",L3176,0),IF(F3176&lt;&gt;"",0,IF(P3176="",0,IF(P3176="H",0,IF(Q3176&lt;Veriler!$G$2,L3176*Veriler!$G$2,L3176*Q3176)))))," ")</f>
        <v>0</v>
      </c>
      <c r="T3176" s="133">
        <f>IF(Veriler!T3176&lt;=0.1, S3176, IF(AND(Veriler!T3176&gt;0.1, F3176="", P3176="E"), IF(Q3176&gt;Veriler!$G$2, Q3176*S3176, IF(Q3176&lt;Veriler!$G$2, Veriler!$G$2*S3176, Q3176*S3176)), 0))</f>
        <v>0</v>
      </c>
      <c r="U3176" s="133" t="str">
        <f t="shared" si="1005"/>
        <v xml:space="preserve"> </v>
      </c>
      <c r="V3176" s="134" t="str">
        <f>IFERROR(IF(O3176="%10 sınırı aşılmıştır.",L3176-T3176,IFERROR(IF(F3176="",IF(S3176=1,0,IF(L3176-S3176=0,"",L3176-S3176)),IF(Veriler!M3176="",L3176,IF(L3176*Veriler!M3176=0,"",L3176*Veriler!M3176))),L3176)),0)</f>
        <v/>
      </c>
      <c r="W3176" s="146"/>
      <c r="X3176" s="146"/>
      <c r="Y3176" s="146"/>
    </row>
    <row r="3177" spans="1:25" s="99" customFormat="1" ht="54.75" customHeight="1" x14ac:dyDescent="0.25">
      <c r="A3177" s="96">
        <f t="shared" si="1006"/>
        <v>2342</v>
      </c>
      <c r="B3177" s="175"/>
      <c r="C3177" s="176"/>
      <c r="D3177" s="113"/>
      <c r="E3177" s="115"/>
      <c r="F3177" s="174"/>
      <c r="G3177" s="114" t="str">
        <f t="shared" si="1001"/>
        <v/>
      </c>
      <c r="H3177" s="115"/>
      <c r="I3177" s="115"/>
      <c r="J3177" s="115"/>
      <c r="K3177" s="115"/>
      <c r="L3177" s="133" t="str">
        <f t="shared" si="1002"/>
        <v/>
      </c>
      <c r="M3177" s="116" t="str">
        <f>IF(L3177="", "", L3177/Veriler!$X$1)</f>
        <v/>
      </c>
      <c r="N3177" s="116" t="str">
        <f>IF(F3177&lt;&gt;"", "İthal Girdi", IF(Veriler!T3177="", "", IF(Veriler!S3177="H", "%0,5 üzerindedir", IF(Veriler!T3177&gt;0.1, "%10 sınırı aşılmıştır.", "Uygun"))))</f>
        <v>%0,5 üzerindedir</v>
      </c>
      <c r="O3177" s="116" t="str">
        <f t="shared" si="1003"/>
        <v xml:space="preserve"> </v>
      </c>
      <c r="P3177" s="117"/>
      <c r="Q3177" s="118"/>
      <c r="R3177" s="119" t="str">
        <f t="shared" si="1004"/>
        <v/>
      </c>
      <c r="S3177" s="133">
        <f>IFERROR(IF(M3177&lt;=0.005,IF(F3177="",L3177,0),IF(F3177&lt;&gt;"",0,IF(P3177="",0,IF(P3177="H",0,IF(Q3177&lt;Veriler!$G$2,L3177*Veriler!$G$2,L3177*Q3177)))))," ")</f>
        <v>0</v>
      </c>
      <c r="T3177" s="133">
        <f>IF(Veriler!T3177&lt;=0.1, S3177, IF(AND(Veriler!T3177&gt;0.1, F3177="", P3177="E"), IF(Q3177&gt;Veriler!$G$2, Q3177*S3177, IF(Q3177&lt;Veriler!$G$2, Veriler!$G$2*S3177, Q3177*S3177)), 0))</f>
        <v>0</v>
      </c>
      <c r="U3177" s="133" t="str">
        <f t="shared" si="1005"/>
        <v xml:space="preserve"> </v>
      </c>
      <c r="V3177" s="134" t="str">
        <f>IFERROR(IF(O3177="%10 sınırı aşılmıştır.",L3177-T3177,IFERROR(IF(F3177="",IF(S3177=1,0,IF(L3177-S3177=0,"",L3177-S3177)),IF(Veriler!M3177="",L3177,IF(L3177*Veriler!M3177=0,"",L3177*Veriler!M3177))),L3177)),0)</f>
        <v/>
      </c>
      <c r="W3177" s="146"/>
      <c r="X3177" s="146"/>
      <c r="Y3177" s="146"/>
    </row>
    <row r="3178" spans="1:25" s="99" customFormat="1" ht="54.75" customHeight="1" x14ac:dyDescent="0.25">
      <c r="A3178" s="96">
        <f t="shared" si="1006"/>
        <v>2343</v>
      </c>
      <c r="B3178" s="175"/>
      <c r="C3178" s="176"/>
      <c r="D3178" s="113"/>
      <c r="E3178" s="115"/>
      <c r="F3178" s="174"/>
      <c r="G3178" s="114" t="str">
        <f t="shared" si="1001"/>
        <v/>
      </c>
      <c r="H3178" s="115"/>
      <c r="I3178" s="115"/>
      <c r="J3178" s="115"/>
      <c r="K3178" s="115"/>
      <c r="L3178" s="133" t="str">
        <f t="shared" si="1002"/>
        <v/>
      </c>
      <c r="M3178" s="116" t="str">
        <f>IF(L3178="", "", L3178/Veriler!$X$1)</f>
        <v/>
      </c>
      <c r="N3178" s="116" t="str">
        <f>IF(F3178&lt;&gt;"", "İthal Girdi", IF(Veriler!T3178="", "", IF(Veriler!S3178="H", "%0,5 üzerindedir", IF(Veriler!T3178&gt;0.1, "%10 sınırı aşılmıştır.", "Uygun"))))</f>
        <v>%0,5 üzerindedir</v>
      </c>
      <c r="O3178" s="116" t="str">
        <f t="shared" si="1003"/>
        <v xml:space="preserve"> </v>
      </c>
      <c r="P3178" s="117"/>
      <c r="Q3178" s="118"/>
      <c r="R3178" s="119" t="str">
        <f t="shared" si="1004"/>
        <v/>
      </c>
      <c r="S3178" s="133">
        <f>IFERROR(IF(M3178&lt;=0.005,IF(F3178="",L3178,0),IF(F3178&lt;&gt;"",0,IF(P3178="",0,IF(P3178="H",0,IF(Q3178&lt;Veriler!$G$2,L3178*Veriler!$G$2,L3178*Q3178)))))," ")</f>
        <v>0</v>
      </c>
      <c r="T3178" s="133">
        <f>IF(Veriler!T3178&lt;=0.1, S3178, IF(AND(Veriler!T3178&gt;0.1, F3178="", P3178="E"), IF(Q3178&gt;Veriler!$G$2, Q3178*S3178, IF(Q3178&lt;Veriler!$G$2, Veriler!$G$2*S3178, Q3178*S3178)), 0))</f>
        <v>0</v>
      </c>
      <c r="U3178" s="133" t="str">
        <f t="shared" si="1005"/>
        <v xml:space="preserve"> </v>
      </c>
      <c r="V3178" s="134" t="str">
        <f>IFERROR(IF(O3178="%10 sınırı aşılmıştır.",L3178-T3178,IFERROR(IF(F3178="",IF(S3178=1,0,IF(L3178-S3178=0,"",L3178-S3178)),IF(Veriler!M3178="",L3178,IF(L3178*Veriler!M3178=0,"",L3178*Veriler!M3178))),L3178)),0)</f>
        <v/>
      </c>
      <c r="W3178" s="146"/>
      <c r="X3178" s="146"/>
      <c r="Y3178" s="146"/>
    </row>
    <row r="3179" spans="1:25" s="99" customFormat="1" ht="54.75" customHeight="1" x14ac:dyDescent="0.25">
      <c r="A3179" s="96">
        <f t="shared" si="1006"/>
        <v>2344</v>
      </c>
      <c r="B3179" s="175"/>
      <c r="C3179" s="176"/>
      <c r="D3179" s="113"/>
      <c r="E3179" s="115"/>
      <c r="F3179" s="174"/>
      <c r="G3179" s="114" t="str">
        <f t="shared" si="1001"/>
        <v/>
      </c>
      <c r="H3179" s="115"/>
      <c r="I3179" s="115"/>
      <c r="J3179" s="115"/>
      <c r="K3179" s="115"/>
      <c r="L3179" s="133" t="str">
        <f t="shared" si="1002"/>
        <v/>
      </c>
      <c r="M3179" s="116" t="str">
        <f>IF(L3179="", "", L3179/Veriler!$X$1)</f>
        <v/>
      </c>
      <c r="N3179" s="116" t="str">
        <f>IF(F3179&lt;&gt;"", "İthal Girdi", IF(Veriler!T3179="", "", IF(Veriler!S3179="H", "%0,5 üzerindedir", IF(Veriler!T3179&gt;0.1, "%10 sınırı aşılmıştır.", "Uygun"))))</f>
        <v>%0,5 üzerindedir</v>
      </c>
      <c r="O3179" s="116" t="str">
        <f t="shared" si="1003"/>
        <v xml:space="preserve"> </v>
      </c>
      <c r="P3179" s="117"/>
      <c r="Q3179" s="118"/>
      <c r="R3179" s="119" t="str">
        <f t="shared" si="1004"/>
        <v/>
      </c>
      <c r="S3179" s="133">
        <f>IFERROR(IF(M3179&lt;=0.005,IF(F3179="",L3179,0),IF(F3179&lt;&gt;"",0,IF(P3179="",0,IF(P3179="H",0,IF(Q3179&lt;Veriler!$G$2,L3179*Veriler!$G$2,L3179*Q3179)))))," ")</f>
        <v>0</v>
      </c>
      <c r="T3179" s="133">
        <f>IF(Veriler!T3179&lt;=0.1, S3179, IF(AND(Veriler!T3179&gt;0.1, F3179="", P3179="E"), IF(Q3179&gt;Veriler!$G$2, Q3179*S3179, IF(Q3179&lt;Veriler!$G$2, Veriler!$G$2*S3179, Q3179*S3179)), 0))</f>
        <v>0</v>
      </c>
      <c r="U3179" s="133" t="str">
        <f t="shared" si="1005"/>
        <v xml:space="preserve"> </v>
      </c>
      <c r="V3179" s="134" t="str">
        <f>IFERROR(IF(O3179="%10 sınırı aşılmıştır.",L3179-T3179,IFERROR(IF(F3179="",IF(S3179=1,0,IF(L3179-S3179=0,"",L3179-S3179)),IF(Veriler!M3179="",L3179,IF(L3179*Veriler!M3179=0,"",L3179*Veriler!M3179))),L3179)),0)</f>
        <v/>
      </c>
      <c r="W3179" s="146"/>
      <c r="X3179" s="146"/>
      <c r="Y3179" s="146"/>
    </row>
    <row r="3180" spans="1:25" s="99" customFormat="1" ht="54.75" customHeight="1" x14ac:dyDescent="0.25">
      <c r="A3180" s="96">
        <f t="shared" si="1006"/>
        <v>2345</v>
      </c>
      <c r="B3180" s="175"/>
      <c r="C3180" s="176"/>
      <c r="D3180" s="113"/>
      <c r="E3180" s="115"/>
      <c r="F3180" s="174"/>
      <c r="G3180" s="114" t="str">
        <f t="shared" si="1001"/>
        <v/>
      </c>
      <c r="H3180" s="115"/>
      <c r="I3180" s="115"/>
      <c r="J3180" s="115"/>
      <c r="K3180" s="115"/>
      <c r="L3180" s="133" t="str">
        <f t="shared" si="1002"/>
        <v/>
      </c>
      <c r="M3180" s="116" t="str">
        <f>IF(L3180="", "", L3180/Veriler!$X$1)</f>
        <v/>
      </c>
      <c r="N3180" s="116" t="str">
        <f>IF(F3180&lt;&gt;"", "İthal Girdi", IF(Veriler!T3180="", "", IF(Veriler!S3180="H", "%0,5 üzerindedir", IF(Veriler!T3180&gt;0.1, "%10 sınırı aşılmıştır.", "Uygun"))))</f>
        <v>%0,5 üzerindedir</v>
      </c>
      <c r="O3180" s="116" t="str">
        <f t="shared" si="1003"/>
        <v xml:space="preserve"> </v>
      </c>
      <c r="P3180" s="117"/>
      <c r="Q3180" s="118"/>
      <c r="R3180" s="119" t="str">
        <f t="shared" si="1004"/>
        <v/>
      </c>
      <c r="S3180" s="133">
        <f>IFERROR(IF(M3180&lt;=0.005,IF(F3180="",L3180,0),IF(F3180&lt;&gt;"",0,IF(P3180="",0,IF(P3180="H",0,IF(Q3180&lt;Veriler!$G$2,L3180*Veriler!$G$2,L3180*Q3180)))))," ")</f>
        <v>0</v>
      </c>
      <c r="T3180" s="133">
        <f>IF(Veriler!T3180&lt;=0.1, S3180, IF(AND(Veriler!T3180&gt;0.1, F3180="", P3180="E"), IF(Q3180&gt;Veriler!$G$2, Q3180*S3180, IF(Q3180&lt;Veriler!$G$2, Veriler!$G$2*S3180, Q3180*S3180)), 0))</f>
        <v>0</v>
      </c>
      <c r="U3180" s="133" t="str">
        <f t="shared" si="1005"/>
        <v xml:space="preserve"> </v>
      </c>
      <c r="V3180" s="134" t="str">
        <f>IFERROR(IF(O3180="%10 sınırı aşılmıştır.",L3180-T3180,IFERROR(IF(F3180="",IF(S3180=1,0,IF(L3180-S3180=0,"",L3180-S3180)),IF(Veriler!M3180="",L3180,IF(L3180*Veriler!M3180=0,"",L3180*Veriler!M3180))),L3180)),0)</f>
        <v/>
      </c>
      <c r="W3180" s="146"/>
      <c r="X3180" s="146"/>
      <c r="Y3180" s="146"/>
    </row>
    <row r="3181" spans="1:25" s="99" customFormat="1" ht="54.75" customHeight="1" x14ac:dyDescent="0.25">
      <c r="A3181" s="96">
        <f t="shared" si="1006"/>
        <v>2346</v>
      </c>
      <c r="B3181" s="175"/>
      <c r="C3181" s="176"/>
      <c r="D3181" s="113"/>
      <c r="E3181" s="115"/>
      <c r="F3181" s="174"/>
      <c r="G3181" s="114" t="str">
        <f t="shared" si="1001"/>
        <v/>
      </c>
      <c r="H3181" s="115"/>
      <c r="I3181" s="115"/>
      <c r="J3181" s="115"/>
      <c r="K3181" s="115"/>
      <c r="L3181" s="133" t="str">
        <f t="shared" si="1002"/>
        <v/>
      </c>
      <c r="M3181" s="116" t="str">
        <f>IF(L3181="", "", L3181/Veriler!$X$1)</f>
        <v/>
      </c>
      <c r="N3181" s="116" t="str">
        <f>IF(F3181&lt;&gt;"", "İthal Girdi", IF(Veriler!T3181="", "", IF(Veriler!S3181="H", "%0,5 üzerindedir", IF(Veriler!T3181&gt;0.1, "%10 sınırı aşılmıştır.", "Uygun"))))</f>
        <v>%0,5 üzerindedir</v>
      </c>
      <c r="O3181" s="116" t="str">
        <f t="shared" si="1003"/>
        <v xml:space="preserve"> </v>
      </c>
      <c r="P3181" s="117"/>
      <c r="Q3181" s="118"/>
      <c r="R3181" s="119" t="str">
        <f t="shared" si="1004"/>
        <v/>
      </c>
      <c r="S3181" s="133">
        <f>IFERROR(IF(M3181&lt;=0.005,IF(F3181="",L3181,0),IF(F3181&lt;&gt;"",0,IF(P3181="",0,IF(P3181="H",0,IF(Q3181&lt;Veriler!$G$2,L3181*Veriler!$G$2,L3181*Q3181)))))," ")</f>
        <v>0</v>
      </c>
      <c r="T3181" s="133">
        <f>IF(Veriler!T3181&lt;=0.1, S3181, IF(AND(Veriler!T3181&gt;0.1, F3181="", P3181="E"), IF(Q3181&gt;Veriler!$G$2, Q3181*S3181, IF(Q3181&lt;Veriler!$G$2, Veriler!$G$2*S3181, Q3181*S3181)), 0))</f>
        <v>0</v>
      </c>
      <c r="U3181" s="133" t="str">
        <f t="shared" si="1005"/>
        <v xml:space="preserve"> </v>
      </c>
      <c r="V3181" s="134" t="str">
        <f>IFERROR(IF(O3181="%10 sınırı aşılmıştır.",L3181-T3181,IFERROR(IF(F3181="",IF(S3181=1,0,IF(L3181-S3181=0,"",L3181-S3181)),IF(Veriler!M3181="",L3181,IF(L3181*Veriler!M3181=0,"",L3181*Veriler!M3181))),L3181)),0)</f>
        <v/>
      </c>
      <c r="W3181" s="146"/>
      <c r="X3181" s="146"/>
      <c r="Y3181" s="146"/>
    </row>
    <row r="3182" spans="1:25" s="99" customFormat="1" ht="54.75" customHeight="1" x14ac:dyDescent="0.25">
      <c r="A3182" s="96">
        <f t="shared" si="1006"/>
        <v>2347</v>
      </c>
      <c r="B3182" s="175"/>
      <c r="C3182" s="176"/>
      <c r="D3182" s="113"/>
      <c r="E3182" s="115"/>
      <c r="F3182" s="174"/>
      <c r="G3182" s="114" t="str">
        <f t="shared" si="1001"/>
        <v/>
      </c>
      <c r="H3182" s="115"/>
      <c r="I3182" s="115"/>
      <c r="J3182" s="115"/>
      <c r="K3182" s="115"/>
      <c r="L3182" s="133" t="str">
        <f t="shared" si="1002"/>
        <v/>
      </c>
      <c r="M3182" s="116" t="str">
        <f>IF(L3182="", "", L3182/Veriler!$X$1)</f>
        <v/>
      </c>
      <c r="N3182" s="116" t="str">
        <f>IF(F3182&lt;&gt;"", "İthal Girdi", IF(Veriler!T3182="", "", IF(Veriler!S3182="H", "%0,5 üzerindedir", IF(Veriler!T3182&gt;0.1, "%10 sınırı aşılmıştır.", "Uygun"))))</f>
        <v>%0,5 üzerindedir</v>
      </c>
      <c r="O3182" s="116" t="str">
        <f t="shared" si="1003"/>
        <v xml:space="preserve"> </v>
      </c>
      <c r="P3182" s="117"/>
      <c r="Q3182" s="118"/>
      <c r="R3182" s="119" t="str">
        <f t="shared" si="1004"/>
        <v/>
      </c>
      <c r="S3182" s="133">
        <f>IFERROR(IF(M3182&lt;=0.005,IF(F3182="",L3182,0),IF(F3182&lt;&gt;"",0,IF(P3182="",0,IF(P3182="H",0,IF(Q3182&lt;Veriler!$G$2,L3182*Veriler!$G$2,L3182*Q3182)))))," ")</f>
        <v>0</v>
      </c>
      <c r="T3182" s="133">
        <f>IF(Veriler!T3182&lt;=0.1, S3182, IF(AND(Veriler!T3182&gt;0.1, F3182="", P3182="E"), IF(Q3182&gt;Veriler!$G$2, Q3182*S3182, IF(Q3182&lt;Veriler!$G$2, Veriler!$G$2*S3182, Q3182*S3182)), 0))</f>
        <v>0</v>
      </c>
      <c r="U3182" s="133" t="str">
        <f t="shared" si="1005"/>
        <v xml:space="preserve"> </v>
      </c>
      <c r="V3182" s="134" t="str">
        <f>IFERROR(IF(O3182="%10 sınırı aşılmıştır.",L3182-T3182,IFERROR(IF(F3182="",IF(S3182=1,0,IF(L3182-S3182=0,"",L3182-S3182)),IF(Veriler!M3182="",L3182,IF(L3182*Veriler!M3182=0,"",L3182*Veriler!M3182))),L3182)),0)</f>
        <v/>
      </c>
      <c r="W3182" s="146"/>
      <c r="X3182" s="146"/>
      <c r="Y3182" s="146"/>
    </row>
    <row r="3183" spans="1:25" s="99" customFormat="1" ht="54.75" customHeight="1" x14ac:dyDescent="0.25">
      <c r="A3183" s="96">
        <f t="shared" si="1006"/>
        <v>2348</v>
      </c>
      <c r="B3183" s="175"/>
      <c r="C3183" s="176"/>
      <c r="D3183" s="113"/>
      <c r="E3183" s="115"/>
      <c r="F3183" s="174"/>
      <c r="G3183" s="114" t="str">
        <f t="shared" si="1001"/>
        <v/>
      </c>
      <c r="H3183" s="115"/>
      <c r="I3183" s="115"/>
      <c r="J3183" s="115"/>
      <c r="K3183" s="115"/>
      <c r="L3183" s="133" t="str">
        <f t="shared" si="1002"/>
        <v/>
      </c>
      <c r="M3183" s="116" t="str">
        <f>IF(L3183="", "", L3183/Veriler!$X$1)</f>
        <v/>
      </c>
      <c r="N3183" s="116" t="str">
        <f>IF(F3183&lt;&gt;"", "İthal Girdi", IF(Veriler!T3183="", "", IF(Veriler!S3183="H", "%0,5 üzerindedir", IF(Veriler!T3183&gt;0.1, "%10 sınırı aşılmıştır.", "Uygun"))))</f>
        <v>%0,5 üzerindedir</v>
      </c>
      <c r="O3183" s="116" t="str">
        <f t="shared" si="1003"/>
        <v xml:space="preserve"> </v>
      </c>
      <c r="P3183" s="117"/>
      <c r="Q3183" s="118"/>
      <c r="R3183" s="119" t="str">
        <f t="shared" si="1004"/>
        <v/>
      </c>
      <c r="S3183" s="133">
        <f>IFERROR(IF(M3183&lt;=0.005,IF(F3183="",L3183,0),IF(F3183&lt;&gt;"",0,IF(P3183="",0,IF(P3183="H",0,IF(Q3183&lt;Veriler!$G$2,L3183*Veriler!$G$2,L3183*Q3183)))))," ")</f>
        <v>0</v>
      </c>
      <c r="T3183" s="133">
        <f>IF(Veriler!T3183&lt;=0.1, S3183, IF(AND(Veriler!T3183&gt;0.1, F3183="", P3183="E"), IF(Q3183&gt;Veriler!$G$2, Q3183*S3183, IF(Q3183&lt;Veriler!$G$2, Veriler!$G$2*S3183, Q3183*S3183)), 0))</f>
        <v>0</v>
      </c>
      <c r="U3183" s="133" t="str">
        <f t="shared" si="1005"/>
        <v xml:space="preserve"> </v>
      </c>
      <c r="V3183" s="134" t="str">
        <f>IFERROR(IF(O3183="%10 sınırı aşılmıştır.",L3183-T3183,IFERROR(IF(F3183="",IF(S3183=1,0,IF(L3183-S3183=0,"",L3183-S3183)),IF(Veriler!M3183="",L3183,IF(L3183*Veriler!M3183=0,"",L3183*Veriler!M3183))),L3183)),0)</f>
        <v/>
      </c>
      <c r="W3183" s="146"/>
      <c r="X3183" s="146"/>
      <c r="Y3183" s="146"/>
    </row>
    <row r="3184" spans="1:25" s="99" customFormat="1" ht="54.75" customHeight="1" x14ac:dyDescent="0.25">
      <c r="A3184" s="96">
        <f t="shared" si="1006"/>
        <v>2349</v>
      </c>
      <c r="B3184" s="175"/>
      <c r="C3184" s="176"/>
      <c r="D3184" s="113"/>
      <c r="E3184" s="115"/>
      <c r="F3184" s="174"/>
      <c r="G3184" s="114" t="str">
        <f t="shared" si="1001"/>
        <v/>
      </c>
      <c r="H3184" s="115"/>
      <c r="I3184" s="115"/>
      <c r="J3184" s="115"/>
      <c r="K3184" s="115"/>
      <c r="L3184" s="133" t="str">
        <f t="shared" si="1002"/>
        <v/>
      </c>
      <c r="M3184" s="116" t="str">
        <f>IF(L3184="", "", L3184/Veriler!$X$1)</f>
        <v/>
      </c>
      <c r="N3184" s="116" t="str">
        <f>IF(F3184&lt;&gt;"", "İthal Girdi", IF(Veriler!T3184="", "", IF(Veriler!S3184="H", "%0,5 üzerindedir", IF(Veriler!T3184&gt;0.1, "%10 sınırı aşılmıştır.", "Uygun"))))</f>
        <v>%0,5 üzerindedir</v>
      </c>
      <c r="O3184" s="116" t="str">
        <f t="shared" si="1003"/>
        <v xml:space="preserve"> </v>
      </c>
      <c r="P3184" s="117"/>
      <c r="Q3184" s="118"/>
      <c r="R3184" s="119" t="str">
        <f t="shared" si="1004"/>
        <v/>
      </c>
      <c r="S3184" s="133">
        <f>IFERROR(IF(M3184&lt;=0.005,IF(F3184="",L3184,0),IF(F3184&lt;&gt;"",0,IF(P3184="",0,IF(P3184="H",0,IF(Q3184&lt;Veriler!$G$2,L3184*Veriler!$G$2,L3184*Q3184)))))," ")</f>
        <v>0</v>
      </c>
      <c r="T3184" s="133">
        <f>IF(Veriler!T3184&lt;=0.1, S3184, IF(AND(Veriler!T3184&gt;0.1, F3184="", P3184="E"), IF(Q3184&gt;Veriler!$G$2, Q3184*S3184, IF(Q3184&lt;Veriler!$G$2, Veriler!$G$2*S3184, Q3184*S3184)), 0))</f>
        <v>0</v>
      </c>
      <c r="U3184" s="133" t="str">
        <f t="shared" si="1005"/>
        <v xml:space="preserve"> </v>
      </c>
      <c r="V3184" s="134" t="str">
        <f>IFERROR(IF(O3184="%10 sınırı aşılmıştır.",L3184-T3184,IFERROR(IF(F3184="",IF(S3184=1,0,IF(L3184-S3184=0,"",L3184-S3184)),IF(Veriler!M3184="",L3184,IF(L3184*Veriler!M3184=0,"",L3184*Veriler!M3184))),L3184)),0)</f>
        <v/>
      </c>
      <c r="W3184" s="146"/>
      <c r="X3184" s="146"/>
      <c r="Y3184" s="146"/>
    </row>
    <row r="3185" spans="1:25" s="99" customFormat="1" ht="54.75" customHeight="1" x14ac:dyDescent="0.25">
      <c r="A3185" s="96">
        <f t="shared" si="1006"/>
        <v>2350</v>
      </c>
      <c r="B3185" s="175"/>
      <c r="C3185" s="176"/>
      <c r="D3185" s="113"/>
      <c r="E3185" s="115"/>
      <c r="F3185" s="174"/>
      <c r="G3185" s="114" t="str">
        <f t="shared" si="1001"/>
        <v/>
      </c>
      <c r="H3185" s="115"/>
      <c r="I3185" s="115"/>
      <c r="J3185" s="115"/>
      <c r="K3185" s="115"/>
      <c r="L3185" s="133" t="str">
        <f t="shared" si="1002"/>
        <v/>
      </c>
      <c r="M3185" s="116" t="str">
        <f>IF(L3185="", "", L3185/Veriler!$X$1)</f>
        <v/>
      </c>
      <c r="N3185" s="116" t="str">
        <f>IF(F3185&lt;&gt;"", "İthal Girdi", IF(Veriler!T3185="", "", IF(Veriler!S3185="H", "%0,5 üzerindedir", IF(Veriler!T3185&gt;0.1, "%10 sınırı aşılmıştır.", "Uygun"))))</f>
        <v>%0,5 üzerindedir</v>
      </c>
      <c r="O3185" s="116" t="str">
        <f t="shared" si="1003"/>
        <v xml:space="preserve"> </v>
      </c>
      <c r="P3185" s="117"/>
      <c r="Q3185" s="118"/>
      <c r="R3185" s="119" t="str">
        <f t="shared" si="1004"/>
        <v/>
      </c>
      <c r="S3185" s="133">
        <f>IFERROR(IF(M3185&lt;=0.005,IF(F3185="",L3185,0),IF(F3185&lt;&gt;"",0,IF(P3185="",0,IF(P3185="H",0,IF(Q3185&lt;Veriler!$G$2,L3185*Veriler!$G$2,L3185*Q3185)))))," ")</f>
        <v>0</v>
      </c>
      <c r="T3185" s="133">
        <f>IF(Veriler!T3185&lt;=0.1, S3185, IF(AND(Veriler!T3185&gt;0.1, F3185="", P3185="E"), IF(Q3185&gt;Veriler!$G$2, Q3185*S3185, IF(Q3185&lt;Veriler!$G$2, Veriler!$G$2*S3185, Q3185*S3185)), 0))</f>
        <v>0</v>
      </c>
      <c r="U3185" s="133" t="str">
        <f t="shared" si="1005"/>
        <v xml:space="preserve"> </v>
      </c>
      <c r="V3185" s="134" t="str">
        <f>IFERROR(IF(O3185="%10 sınırı aşılmıştır.",L3185-T3185,IFERROR(IF(F3185="",IF(S3185=1,0,IF(L3185-S3185=0,"",L3185-S3185)),IF(Veriler!M3185="",L3185,IF(L3185*Veriler!M3185=0,"",L3185*Veriler!M3185))),L3185)),0)</f>
        <v/>
      </c>
      <c r="W3185" s="146"/>
      <c r="X3185" s="146"/>
      <c r="Y3185" s="146"/>
    </row>
    <row r="3186" spans="1:25" s="99" customFormat="1" ht="54.75" customHeight="1" x14ac:dyDescent="0.25">
      <c r="A3186" s="96">
        <f t="shared" si="1006"/>
        <v>2351</v>
      </c>
      <c r="B3186" s="175"/>
      <c r="C3186" s="176"/>
      <c r="D3186" s="113"/>
      <c r="E3186" s="115"/>
      <c r="F3186" s="174"/>
      <c r="G3186" s="114" t="str">
        <f t="shared" si="1001"/>
        <v/>
      </c>
      <c r="H3186" s="115"/>
      <c r="I3186" s="115"/>
      <c r="J3186" s="115"/>
      <c r="K3186" s="115"/>
      <c r="L3186" s="133" t="str">
        <f t="shared" si="1002"/>
        <v/>
      </c>
      <c r="M3186" s="116" t="str">
        <f>IF(L3186="", "", L3186/Veriler!$X$1)</f>
        <v/>
      </c>
      <c r="N3186" s="116" t="str">
        <f>IF(F3186&lt;&gt;"", "İthal Girdi", IF(Veriler!T3186="", "", IF(Veriler!S3186="H", "%0,5 üzerindedir", IF(Veriler!T3186&gt;0.1, "%10 sınırı aşılmıştır.", "Uygun"))))</f>
        <v>%0,5 üzerindedir</v>
      </c>
      <c r="O3186" s="116" t="str">
        <f t="shared" si="1003"/>
        <v xml:space="preserve"> </v>
      </c>
      <c r="P3186" s="117"/>
      <c r="Q3186" s="118"/>
      <c r="R3186" s="119" t="str">
        <f t="shared" si="1004"/>
        <v/>
      </c>
      <c r="S3186" s="133">
        <f>IFERROR(IF(M3186&lt;=0.005,IF(F3186="",L3186,0),IF(F3186&lt;&gt;"",0,IF(P3186="",0,IF(P3186="H",0,IF(Q3186&lt;Veriler!$G$2,L3186*Veriler!$G$2,L3186*Q3186)))))," ")</f>
        <v>0</v>
      </c>
      <c r="T3186" s="133">
        <f>IF(Veriler!T3186&lt;=0.1, S3186, IF(AND(Veriler!T3186&gt;0.1, F3186="", P3186="E"), IF(Q3186&gt;Veriler!$G$2, Q3186*S3186, IF(Q3186&lt;Veriler!$G$2, Veriler!$G$2*S3186, Q3186*S3186)), 0))</f>
        <v>0</v>
      </c>
      <c r="U3186" s="133" t="str">
        <f t="shared" si="1005"/>
        <v xml:space="preserve"> </v>
      </c>
      <c r="V3186" s="134" t="str">
        <f>IFERROR(IF(O3186="%10 sınırı aşılmıştır.",L3186-T3186,IFERROR(IF(F3186="",IF(S3186=1,0,IF(L3186-S3186=0,"",L3186-S3186)),IF(Veriler!M3186="",L3186,IF(L3186*Veriler!M3186=0,"",L3186*Veriler!M3186))),L3186)),0)</f>
        <v/>
      </c>
      <c r="W3186" s="146"/>
      <c r="X3186" s="146"/>
      <c r="Y3186" s="146"/>
    </row>
    <row r="3187" spans="1:25" s="99" customFormat="1" ht="54.75" customHeight="1" x14ac:dyDescent="0.25">
      <c r="A3187" s="96">
        <f t="shared" si="1006"/>
        <v>2352</v>
      </c>
      <c r="B3187" s="175"/>
      <c r="C3187" s="176"/>
      <c r="D3187" s="113"/>
      <c r="E3187" s="115"/>
      <c r="F3187" s="174"/>
      <c r="G3187" s="114" t="str">
        <f t="shared" si="1001"/>
        <v/>
      </c>
      <c r="H3187" s="115"/>
      <c r="I3187" s="115"/>
      <c r="J3187" s="115"/>
      <c r="K3187" s="115"/>
      <c r="L3187" s="133" t="str">
        <f t="shared" si="1002"/>
        <v/>
      </c>
      <c r="M3187" s="116" t="str">
        <f>IF(L3187="", "", L3187/Veriler!$X$1)</f>
        <v/>
      </c>
      <c r="N3187" s="116" t="str">
        <f>IF(F3187&lt;&gt;"", "İthal Girdi", IF(Veriler!T3187="", "", IF(Veriler!S3187="H", "%0,5 üzerindedir", IF(Veriler!T3187&gt;0.1, "%10 sınırı aşılmıştır.", "Uygun"))))</f>
        <v>%0,5 üzerindedir</v>
      </c>
      <c r="O3187" s="116" t="str">
        <f t="shared" si="1003"/>
        <v xml:space="preserve"> </v>
      </c>
      <c r="P3187" s="117"/>
      <c r="Q3187" s="118"/>
      <c r="R3187" s="119" t="str">
        <f t="shared" si="1004"/>
        <v/>
      </c>
      <c r="S3187" s="133">
        <f>IFERROR(IF(M3187&lt;=0.005,IF(F3187="",L3187,0),IF(F3187&lt;&gt;"",0,IF(P3187="",0,IF(P3187="H",0,IF(Q3187&lt;Veriler!$G$2,L3187*Veriler!$G$2,L3187*Q3187)))))," ")</f>
        <v>0</v>
      </c>
      <c r="T3187" s="133">
        <f>IF(Veriler!T3187&lt;=0.1, S3187, IF(AND(Veriler!T3187&gt;0.1, F3187="", P3187="E"), IF(Q3187&gt;Veriler!$G$2, Q3187*S3187, IF(Q3187&lt;Veriler!$G$2, Veriler!$G$2*S3187, Q3187*S3187)), 0))</f>
        <v>0</v>
      </c>
      <c r="U3187" s="133" t="str">
        <f t="shared" si="1005"/>
        <v xml:space="preserve"> </v>
      </c>
      <c r="V3187" s="134" t="str">
        <f>IFERROR(IF(O3187="%10 sınırı aşılmıştır.",L3187-T3187,IFERROR(IF(F3187="",IF(S3187=1,0,IF(L3187-S3187=0,"",L3187-S3187)),IF(Veriler!M3187="",L3187,IF(L3187*Veriler!M3187=0,"",L3187*Veriler!M3187))),L3187)),0)</f>
        <v/>
      </c>
      <c r="W3187" s="146"/>
      <c r="X3187" s="146"/>
      <c r="Y3187" s="146"/>
    </row>
    <row r="3188" spans="1:25" s="99" customFormat="1" ht="24" customHeight="1" x14ac:dyDescent="0.25">
      <c r="A3188" s="103"/>
      <c r="B3188" s="104"/>
      <c r="C3188" s="104"/>
      <c r="D3188" s="104"/>
      <c r="E3188" s="103"/>
      <c r="F3188" s="135"/>
      <c r="G3188" s="157"/>
      <c r="H3188" s="103"/>
      <c r="I3188" s="103"/>
      <c r="J3188" s="103"/>
      <c r="K3188" s="103"/>
      <c r="L3188" s="136">
        <f>SUM(L3159:L3172,L3174:L3187)</f>
        <v>0</v>
      </c>
      <c r="M3188" s="158"/>
      <c r="N3188" s="158"/>
      <c r="O3188" s="158"/>
      <c r="P3188" s="105"/>
      <c r="Q3188" s="106"/>
      <c r="R3188" s="159"/>
      <c r="S3188" s="160"/>
      <c r="T3188" s="160"/>
      <c r="U3188" s="160"/>
      <c r="V3188" s="160"/>
      <c r="W3188" s="146"/>
      <c r="X3188" s="146"/>
      <c r="Y3188" s="146"/>
    </row>
    <row r="3189" spans="1:25" s="99" customFormat="1" ht="31.5" customHeight="1" x14ac:dyDescent="0.25">
      <c r="A3189" s="103"/>
      <c r="B3189" s="104"/>
      <c r="C3189" s="104"/>
      <c r="D3189" s="104"/>
      <c r="E3189" s="103"/>
      <c r="F3189" s="135"/>
      <c r="G3189" s="157"/>
      <c r="H3189" s="103"/>
      <c r="I3189" s="103"/>
      <c r="J3189" s="103"/>
      <c r="K3189" s="103"/>
      <c r="L3189" s="161"/>
      <c r="M3189" s="158"/>
      <c r="N3189" s="158"/>
      <c r="O3189" s="158"/>
      <c r="P3189" s="105"/>
      <c r="Q3189" s="106"/>
      <c r="R3189" s="159"/>
      <c r="S3189" s="162" t="s">
        <v>57</v>
      </c>
      <c r="T3189" s="162" t="s">
        <v>57</v>
      </c>
      <c r="U3189" s="162" t="s">
        <v>57</v>
      </c>
      <c r="V3189" s="163" t="s">
        <v>58</v>
      </c>
      <c r="W3189" s="146"/>
      <c r="X3189" s="146"/>
      <c r="Y3189" s="146"/>
    </row>
    <row r="3190" spans="1:25" s="99" customFormat="1" ht="58.5" customHeight="1" x14ac:dyDescent="0.25">
      <c r="A3190" s="185" t="s">
        <v>59</v>
      </c>
      <c r="B3190" s="180"/>
      <c r="C3190" s="180"/>
      <c r="D3190" s="180"/>
      <c r="E3190" s="180"/>
      <c r="F3190" s="180"/>
      <c r="G3190" s="180"/>
      <c r="H3190" s="180"/>
      <c r="I3190" s="180"/>
      <c r="J3190" s="180"/>
      <c r="K3190" s="180"/>
      <c r="L3190" s="180"/>
      <c r="M3190" s="180"/>
      <c r="N3190" s="180"/>
      <c r="O3190" s="180"/>
      <c r="P3190" s="180"/>
      <c r="Q3190" s="180"/>
      <c r="R3190" s="176"/>
      <c r="S3190" s="137">
        <f>SUM(S3152,S3159:S3172,S3174:S3187)</f>
        <v>0</v>
      </c>
      <c r="T3190" s="137" t="str">
        <f>IF(SUM(T3159:T3172,T3174:T3187)=0," ",SUM(T3159:T3172,T3174:T3187))</f>
        <v xml:space="preserve"> </v>
      </c>
      <c r="U3190" s="137" t="str">
        <f>IF(SUM(U3159:U3172,U3174:U3187)=0," ",SUM(U3159:U3172,U3174:U3187))</f>
        <v xml:space="preserve"> </v>
      </c>
      <c r="V3190" s="137" t="str">
        <f>IF(SUM(V3159:V3172,V3174:V3187)=0," ",SUM(V3159:V3172,V3174:V3187))</f>
        <v xml:space="preserve"> </v>
      </c>
      <c r="W3190" s="146"/>
      <c r="X3190" s="164">
        <f>SUM(U3159:U3172,U3174:U3187)</f>
        <v>0</v>
      </c>
      <c r="Y3190" s="164">
        <f>SUM(V3159:V3172,V3174:V3187)</f>
        <v>0</v>
      </c>
    </row>
    <row r="3191" spans="1:25" x14ac:dyDescent="0.3">
      <c r="A3191" s="34"/>
      <c r="G3191" s="146"/>
      <c r="L3191" s="146"/>
      <c r="M3191" s="146"/>
      <c r="N3191" s="146"/>
      <c r="O3191" s="146"/>
      <c r="R3191" s="146"/>
      <c r="S3191" s="146"/>
      <c r="T3191" s="146"/>
      <c r="U3191" s="146"/>
      <c r="V3191" s="146"/>
      <c r="W3191" s="146"/>
      <c r="X3191" s="146"/>
      <c r="Y3191" s="146"/>
    </row>
    <row r="3192" spans="1:25" x14ac:dyDescent="0.3">
      <c r="A3192" s="186" t="s">
        <v>60</v>
      </c>
      <c r="B3192" s="187"/>
      <c r="C3192" s="187"/>
      <c r="D3192" s="187"/>
      <c r="E3192" s="187"/>
      <c r="F3192" s="187"/>
      <c r="G3192" s="187"/>
      <c r="H3192" s="187"/>
      <c r="I3192" s="187"/>
      <c r="J3192" s="187"/>
      <c r="K3192" s="187"/>
      <c r="L3192" s="187"/>
      <c r="M3192" s="187"/>
      <c r="N3192" s="187"/>
      <c r="O3192" s="187"/>
      <c r="P3192" s="187"/>
      <c r="Q3192" s="187"/>
      <c r="R3192" s="187"/>
      <c r="S3192" s="187"/>
      <c r="T3192" s="187"/>
      <c r="U3192" s="187"/>
      <c r="V3192" s="187"/>
      <c r="W3192" s="146"/>
      <c r="X3192" s="146"/>
      <c r="Y3192" s="146"/>
    </row>
    <row r="3193" spans="1:25" s="99" customFormat="1" ht="41.25" customHeight="1" x14ac:dyDescent="0.25">
      <c r="A3193" s="189" t="s">
        <v>38</v>
      </c>
      <c r="B3193" s="180"/>
      <c r="C3193" s="180"/>
      <c r="D3193" s="180"/>
      <c r="E3193" s="180"/>
      <c r="F3193" s="180"/>
      <c r="G3193" s="180"/>
      <c r="H3193" s="180"/>
      <c r="I3193" s="180"/>
      <c r="J3193" s="180"/>
      <c r="K3193" s="180"/>
      <c r="L3193" s="180"/>
      <c r="M3193" s="180"/>
      <c r="N3193" s="180"/>
      <c r="O3193" s="180"/>
      <c r="P3193" s="180"/>
      <c r="Q3193" s="180"/>
      <c r="R3193" s="180"/>
      <c r="S3193" s="180"/>
      <c r="T3193" s="180"/>
      <c r="U3193" s="180"/>
      <c r="V3193" s="176"/>
      <c r="W3193" s="146"/>
      <c r="X3193" s="146"/>
      <c r="Y3193" s="146"/>
    </row>
    <row r="3194" spans="1:25" s="100" customFormat="1" ht="35.25" customHeight="1" x14ac:dyDescent="0.25">
      <c r="A3194" s="179" t="s">
        <v>39</v>
      </c>
      <c r="B3194" s="180"/>
      <c r="C3194" s="180"/>
      <c r="D3194" s="180"/>
      <c r="E3194" s="180"/>
      <c r="F3194" s="180"/>
      <c r="G3194" s="180"/>
      <c r="H3194" s="180"/>
      <c r="I3194" s="180"/>
      <c r="J3194" s="180"/>
      <c r="K3194" s="180"/>
      <c r="L3194" s="180"/>
      <c r="M3194" s="180"/>
      <c r="N3194" s="180"/>
      <c r="O3194" s="180"/>
      <c r="P3194" s="180"/>
      <c r="Q3194" s="180"/>
      <c r="R3194" s="176"/>
      <c r="S3194" s="147"/>
      <c r="T3194" s="148"/>
      <c r="U3194" s="149" t="s">
        <v>40</v>
      </c>
      <c r="V3194" s="150">
        <f>V3156+1</f>
        <v>85</v>
      </c>
      <c r="W3194" s="146"/>
      <c r="X3194" s="146"/>
      <c r="Y3194" s="146"/>
    </row>
    <row r="3195" spans="1:25" s="99" customFormat="1" ht="81" customHeight="1" x14ac:dyDescent="0.25">
      <c r="A3195" s="110" t="s">
        <v>3</v>
      </c>
      <c r="B3195" s="188" t="s">
        <v>41</v>
      </c>
      <c r="C3195" s="176"/>
      <c r="D3195" s="111" t="s">
        <v>42</v>
      </c>
      <c r="E3195" s="110" t="s">
        <v>324</v>
      </c>
      <c r="F3195" s="111" t="s">
        <v>325</v>
      </c>
      <c r="G3195" s="151" t="s">
        <v>43</v>
      </c>
      <c r="H3195" s="110" t="s">
        <v>44</v>
      </c>
      <c r="I3195" s="110" t="s">
        <v>8</v>
      </c>
      <c r="J3195" s="110" t="s">
        <v>45</v>
      </c>
      <c r="K3195" s="110" t="s">
        <v>46</v>
      </c>
      <c r="L3195" s="152" t="s">
        <v>47</v>
      </c>
      <c r="M3195" s="153" t="s">
        <v>48</v>
      </c>
      <c r="N3195" s="154" t="s">
        <v>49</v>
      </c>
      <c r="O3195" s="154" t="s">
        <v>49</v>
      </c>
      <c r="P3195" s="112" t="s">
        <v>50</v>
      </c>
      <c r="Q3195" s="110" t="s">
        <v>51</v>
      </c>
      <c r="R3195" s="155" t="s">
        <v>52</v>
      </c>
      <c r="S3195" s="156" t="s">
        <v>53</v>
      </c>
      <c r="T3195" s="156" t="s">
        <v>54</v>
      </c>
      <c r="U3195" s="152" t="s">
        <v>54</v>
      </c>
      <c r="V3195" s="152" t="s">
        <v>55</v>
      </c>
      <c r="W3195" s="146"/>
      <c r="X3195" s="146"/>
      <c r="Y3195" s="146"/>
    </row>
    <row r="3196" spans="1:25" s="99" customFormat="1" ht="45" customHeight="1" x14ac:dyDescent="0.25">
      <c r="A3196" s="101"/>
      <c r="B3196" s="177" t="s">
        <v>56</v>
      </c>
      <c r="C3196" s="178"/>
      <c r="D3196" s="102"/>
      <c r="E3196" s="170"/>
      <c r="F3196" s="102"/>
      <c r="G3196" s="95"/>
      <c r="H3196" s="102"/>
      <c r="I3196" s="102"/>
      <c r="J3196" s="102"/>
      <c r="K3196" s="102"/>
      <c r="L3196" s="95"/>
      <c r="M3196" s="95"/>
      <c r="N3196" s="95"/>
      <c r="O3196" s="95"/>
      <c r="P3196" s="102"/>
      <c r="Q3196" s="102"/>
      <c r="R3196" s="190"/>
      <c r="S3196" s="184"/>
      <c r="T3196" s="95"/>
      <c r="U3196" s="95"/>
      <c r="V3196" s="95"/>
      <c r="W3196" s="146"/>
      <c r="X3196" s="146"/>
      <c r="Y3196" s="146"/>
    </row>
    <row r="3197" spans="1:25" s="99" customFormat="1" ht="54.75" customHeight="1" x14ac:dyDescent="0.25">
      <c r="A3197" s="96">
        <f>A3187+1</f>
        <v>2353</v>
      </c>
      <c r="B3197" s="181"/>
      <c r="C3197" s="182"/>
      <c r="D3197" s="113"/>
      <c r="E3197" s="115"/>
      <c r="F3197" s="174"/>
      <c r="G3197" s="114" t="str">
        <f t="shared" ref="G3197:G3210" si="1007">IF(AND(F3197&lt;&gt;"",V3197&lt;&gt;"",L3197&lt;&gt;0),V3197/L3197,"")</f>
        <v/>
      </c>
      <c r="H3197" s="115"/>
      <c r="I3197" s="115"/>
      <c r="J3197" s="115"/>
      <c r="K3197" s="115"/>
      <c r="L3197" s="133" t="str">
        <f t="shared" ref="L3197:L3210" si="1008">IF(AND(H3197&lt;&gt;0, J3197&lt;&gt;0, K3197&lt;&gt;0), H3197*J3197*K3197, "")</f>
        <v/>
      </c>
      <c r="M3197" s="116" t="str">
        <f>IF(L3197="", "", L3197/Veriler!$X$1)</f>
        <v/>
      </c>
      <c r="N3197" s="116" t="str">
        <f>IF(F3197&lt;&gt;"", "İthal Girdi", IF(Veriler!T3197="", "", IF(Veriler!S3197="H", "%0,5 üzerindedir", IF(Veriler!T3197&gt;0.1, "%10 sınırı aşılmıştır.", "Uygun"))))</f>
        <v>%0,5 üzerindedir</v>
      </c>
      <c r="O3197" s="116" t="str">
        <f t="shared" ref="O3197:O3210" si="1009">IF(M3197=""," ",N3197)</f>
        <v xml:space="preserve"> </v>
      </c>
      <c r="P3197" s="117"/>
      <c r="Q3197" s="118"/>
      <c r="R3197" s="119" t="str">
        <f t="shared" ref="R3197:R3210" si="1010">IFERROR(IF(AND(T3197&lt;&gt;"",L3197&lt;&gt;"",L3197&lt;&gt;0,T3197&lt;&gt;0),T3197/L3197,"")," ")</f>
        <v/>
      </c>
      <c r="S3197" s="133">
        <f>IFERROR(IF(M3197&lt;=0.005,IF(F3197="",L3197,0),IF(F3197&lt;&gt;"",0,IF(P3197="",0,IF(P3197="H",0,IF(Q3197&lt;Veriler!$G$2,L3197*Veriler!$G$2,L3197*Q3197)))))," ")</f>
        <v>0</v>
      </c>
      <c r="T3197" s="133">
        <f>IF(Veriler!T3197&lt;=0.1, S3197, IF(AND(Veriler!T3197&gt;0.1, F3197="", P3197="E"), IF(Q3197&gt;Veriler!$G$2, Q3197*S3197, IF(Q3197&lt;Veriler!$G$2, Veriler!$G$2*S3197, Q3197*S3197)), 0))</f>
        <v>0</v>
      </c>
      <c r="U3197" s="133" t="str">
        <f t="shared" ref="U3197:U3210" si="1011">IF(T3197=0," ",T3197)</f>
        <v xml:space="preserve"> </v>
      </c>
      <c r="V3197" s="134" t="str">
        <f>IFERROR(IF(O3197="%10 sınırı aşılmıştır.",L3197-T3197,IFERROR(IF(F3197="",IF(S3197=1,0,IF(L3197-S3197=0,"",L3197-S3197)),IF(Veriler!M3197="",L3197,IF(L3197*Veriler!M3197=0,"",L3197*Veriler!M3197))),L3197)),0)</f>
        <v/>
      </c>
      <c r="W3197" s="146"/>
      <c r="X3197" s="146"/>
      <c r="Y3197" s="146"/>
    </row>
    <row r="3198" spans="1:25" s="99" customFormat="1" ht="54.75" customHeight="1" x14ac:dyDescent="0.25">
      <c r="A3198" s="96">
        <f t="shared" ref="A3198:A3210" si="1012">A3197+1</f>
        <v>2354</v>
      </c>
      <c r="B3198" s="175"/>
      <c r="C3198" s="176"/>
      <c r="D3198" s="113"/>
      <c r="E3198" s="115"/>
      <c r="F3198" s="174"/>
      <c r="G3198" s="114" t="str">
        <f t="shared" si="1007"/>
        <v/>
      </c>
      <c r="H3198" s="115"/>
      <c r="I3198" s="115"/>
      <c r="J3198" s="115"/>
      <c r="K3198" s="115"/>
      <c r="L3198" s="133" t="str">
        <f t="shared" si="1008"/>
        <v/>
      </c>
      <c r="M3198" s="116" t="str">
        <f>IF(L3198="", "", L3198/Veriler!$X$1)</f>
        <v/>
      </c>
      <c r="N3198" s="116" t="str">
        <f>IF(F3198&lt;&gt;"", "İthal Girdi", IF(Veriler!T3198="", "", IF(Veriler!S3198="H", "%0,5 üzerindedir", IF(Veriler!T3198&gt;0.1, "%10 sınırı aşılmıştır.", "Uygun"))))</f>
        <v>%0,5 üzerindedir</v>
      </c>
      <c r="O3198" s="116" t="str">
        <f t="shared" si="1009"/>
        <v xml:space="preserve"> </v>
      </c>
      <c r="P3198" s="117"/>
      <c r="Q3198" s="118"/>
      <c r="R3198" s="119" t="str">
        <f t="shared" si="1010"/>
        <v/>
      </c>
      <c r="S3198" s="133">
        <f>IFERROR(IF(M3198&lt;=0.005,IF(F3198="",L3198,0),IF(F3198&lt;&gt;"",0,IF(P3198="",0,IF(P3198="H",0,IF(Q3198&lt;Veriler!$G$2,L3198*Veriler!$G$2,L3198*Q3198)))))," ")</f>
        <v>0</v>
      </c>
      <c r="T3198" s="133">
        <f>IF(Veriler!T3198&lt;=0.1, S3198, IF(AND(Veriler!T3198&gt;0.1, F3198="", P3198="E"), IF(Q3198&gt;Veriler!$G$2, Q3198*S3198, IF(Q3198&lt;Veriler!$G$2, Veriler!$G$2*S3198, Q3198*S3198)), 0))</f>
        <v>0</v>
      </c>
      <c r="U3198" s="133" t="str">
        <f t="shared" si="1011"/>
        <v xml:space="preserve"> </v>
      </c>
      <c r="V3198" s="134" t="str">
        <f>IFERROR(IF(O3198="%10 sınırı aşılmıştır.",L3198-T3198,IFERROR(IF(F3198="",IF(S3198=1,0,IF(L3198-S3198=0,"",L3198-S3198)),IF(Veriler!M3198="",L3198,IF(L3198*Veriler!M3198=0,"",L3198*Veriler!M3198))),L3198)),0)</f>
        <v/>
      </c>
      <c r="W3198" s="146"/>
      <c r="X3198" s="146"/>
      <c r="Y3198" s="146"/>
    </row>
    <row r="3199" spans="1:25" s="99" customFormat="1" ht="54.75" customHeight="1" x14ac:dyDescent="0.25">
      <c r="A3199" s="96">
        <f t="shared" si="1012"/>
        <v>2355</v>
      </c>
      <c r="B3199" s="175"/>
      <c r="C3199" s="176"/>
      <c r="D3199" s="113"/>
      <c r="E3199" s="115"/>
      <c r="F3199" s="174"/>
      <c r="G3199" s="114" t="str">
        <f t="shared" si="1007"/>
        <v/>
      </c>
      <c r="H3199" s="115"/>
      <c r="I3199" s="115"/>
      <c r="J3199" s="115"/>
      <c r="K3199" s="115"/>
      <c r="L3199" s="133" t="str">
        <f t="shared" si="1008"/>
        <v/>
      </c>
      <c r="M3199" s="116" t="str">
        <f>IF(L3199="", "", L3199/Veriler!$X$1)</f>
        <v/>
      </c>
      <c r="N3199" s="116" t="str">
        <f>IF(F3199&lt;&gt;"", "İthal Girdi", IF(Veriler!T3199="", "", IF(Veriler!S3199="H", "%0,5 üzerindedir", IF(Veriler!T3199&gt;0.1, "%10 sınırı aşılmıştır.", "Uygun"))))</f>
        <v>%0,5 üzerindedir</v>
      </c>
      <c r="O3199" s="116" t="str">
        <f t="shared" si="1009"/>
        <v xml:space="preserve"> </v>
      </c>
      <c r="P3199" s="117"/>
      <c r="Q3199" s="118"/>
      <c r="R3199" s="119" t="str">
        <f t="shared" si="1010"/>
        <v/>
      </c>
      <c r="S3199" s="133">
        <f>IFERROR(IF(M3199&lt;=0.005,IF(F3199="",L3199,0),IF(F3199&lt;&gt;"",0,IF(P3199="",0,IF(P3199="H",0,IF(Q3199&lt;Veriler!$G$2,L3199*Veriler!$G$2,L3199*Q3199)))))," ")</f>
        <v>0</v>
      </c>
      <c r="T3199" s="133">
        <f>IF(Veriler!T3199&lt;=0.1, S3199, IF(AND(Veriler!T3199&gt;0.1, F3199="", P3199="E"), IF(Q3199&gt;Veriler!$G$2, Q3199*S3199, IF(Q3199&lt;Veriler!$G$2, Veriler!$G$2*S3199, Q3199*S3199)), 0))</f>
        <v>0</v>
      </c>
      <c r="U3199" s="133" t="str">
        <f t="shared" si="1011"/>
        <v xml:space="preserve"> </v>
      </c>
      <c r="V3199" s="134" t="str">
        <f>IFERROR(IF(O3199="%10 sınırı aşılmıştır.",L3199-T3199,IFERROR(IF(F3199="",IF(S3199=1,0,IF(L3199-S3199=0,"",L3199-S3199)),IF(Veriler!M3199="",L3199,IF(L3199*Veriler!M3199=0,"",L3199*Veriler!M3199))),L3199)),0)</f>
        <v/>
      </c>
      <c r="W3199" s="146"/>
      <c r="X3199" s="146"/>
      <c r="Y3199" s="146"/>
    </row>
    <row r="3200" spans="1:25" s="99" customFormat="1" ht="54.75" customHeight="1" x14ac:dyDescent="0.25">
      <c r="A3200" s="96">
        <f t="shared" si="1012"/>
        <v>2356</v>
      </c>
      <c r="B3200" s="175"/>
      <c r="C3200" s="176"/>
      <c r="D3200" s="113"/>
      <c r="E3200" s="115"/>
      <c r="F3200" s="174"/>
      <c r="G3200" s="114" t="str">
        <f t="shared" si="1007"/>
        <v/>
      </c>
      <c r="H3200" s="115"/>
      <c r="I3200" s="115"/>
      <c r="J3200" s="115"/>
      <c r="K3200" s="115"/>
      <c r="L3200" s="133" t="str">
        <f t="shared" si="1008"/>
        <v/>
      </c>
      <c r="M3200" s="116" t="str">
        <f>IF(L3200="", "", L3200/Veriler!$X$1)</f>
        <v/>
      </c>
      <c r="N3200" s="116" t="str">
        <f>IF(F3200&lt;&gt;"", "İthal Girdi", IF(Veriler!T3200="", "", IF(Veriler!S3200="H", "%0,5 üzerindedir", IF(Veriler!T3200&gt;0.1, "%10 sınırı aşılmıştır.", "Uygun"))))</f>
        <v>%0,5 üzerindedir</v>
      </c>
      <c r="O3200" s="116" t="str">
        <f t="shared" si="1009"/>
        <v xml:space="preserve"> </v>
      </c>
      <c r="P3200" s="117"/>
      <c r="Q3200" s="118"/>
      <c r="R3200" s="119" t="str">
        <f t="shared" si="1010"/>
        <v/>
      </c>
      <c r="S3200" s="133">
        <f>IFERROR(IF(M3200&lt;=0.005,IF(F3200="",L3200,0),IF(F3200&lt;&gt;"",0,IF(P3200="",0,IF(P3200="H",0,IF(Q3200&lt;Veriler!$G$2,L3200*Veriler!$G$2,L3200*Q3200)))))," ")</f>
        <v>0</v>
      </c>
      <c r="T3200" s="133">
        <f>IF(Veriler!T3200&lt;=0.1, S3200, IF(AND(Veriler!T3200&gt;0.1, F3200="", P3200="E"), IF(Q3200&gt;Veriler!$G$2, Q3200*S3200, IF(Q3200&lt;Veriler!$G$2, Veriler!$G$2*S3200, Q3200*S3200)), 0))</f>
        <v>0</v>
      </c>
      <c r="U3200" s="133" t="str">
        <f t="shared" si="1011"/>
        <v xml:space="preserve"> </v>
      </c>
      <c r="V3200" s="134" t="str">
        <f>IFERROR(IF(O3200="%10 sınırı aşılmıştır.",L3200-T3200,IFERROR(IF(F3200="",IF(S3200=1,0,IF(L3200-S3200=0,"",L3200-S3200)),IF(Veriler!M3200="",L3200,IF(L3200*Veriler!M3200=0,"",L3200*Veriler!M3200))),L3200)),0)</f>
        <v/>
      </c>
      <c r="W3200" s="146"/>
      <c r="X3200" s="146"/>
      <c r="Y3200" s="146"/>
    </row>
    <row r="3201" spans="1:25" s="99" customFormat="1" ht="54.75" customHeight="1" x14ac:dyDescent="0.25">
      <c r="A3201" s="96">
        <f t="shared" si="1012"/>
        <v>2357</v>
      </c>
      <c r="B3201" s="175"/>
      <c r="C3201" s="176"/>
      <c r="D3201" s="113"/>
      <c r="E3201" s="115"/>
      <c r="F3201" s="174"/>
      <c r="G3201" s="114" t="str">
        <f t="shared" si="1007"/>
        <v/>
      </c>
      <c r="H3201" s="115"/>
      <c r="I3201" s="115"/>
      <c r="J3201" s="115"/>
      <c r="K3201" s="115"/>
      <c r="L3201" s="133" t="str">
        <f t="shared" si="1008"/>
        <v/>
      </c>
      <c r="M3201" s="116" t="str">
        <f>IF(L3201="", "", L3201/Veriler!$X$1)</f>
        <v/>
      </c>
      <c r="N3201" s="116" t="str">
        <f>IF(F3201&lt;&gt;"", "İthal Girdi", IF(Veriler!T3201="", "", IF(Veriler!S3201="H", "%0,5 üzerindedir", IF(Veriler!T3201&gt;0.1, "%10 sınırı aşılmıştır.", "Uygun"))))</f>
        <v>%0,5 üzerindedir</v>
      </c>
      <c r="O3201" s="116" t="str">
        <f t="shared" si="1009"/>
        <v xml:space="preserve"> </v>
      </c>
      <c r="P3201" s="117"/>
      <c r="Q3201" s="118"/>
      <c r="R3201" s="119" t="str">
        <f t="shared" si="1010"/>
        <v/>
      </c>
      <c r="S3201" s="133">
        <f>IFERROR(IF(M3201&lt;=0.005,IF(F3201="",L3201,0),IF(F3201&lt;&gt;"",0,IF(P3201="",0,IF(P3201="H",0,IF(Q3201&lt;Veriler!$G$2,L3201*Veriler!$G$2,L3201*Q3201)))))," ")</f>
        <v>0</v>
      </c>
      <c r="T3201" s="133">
        <f>IF(Veriler!T3201&lt;=0.1, S3201, IF(AND(Veriler!T3201&gt;0.1, F3201="", P3201="E"), IF(Q3201&gt;Veriler!$G$2, Q3201*S3201, IF(Q3201&lt;Veriler!$G$2, Veriler!$G$2*S3201, Q3201*S3201)), 0))</f>
        <v>0</v>
      </c>
      <c r="U3201" s="133" t="str">
        <f t="shared" si="1011"/>
        <v xml:space="preserve"> </v>
      </c>
      <c r="V3201" s="134" t="str">
        <f>IFERROR(IF(O3201="%10 sınırı aşılmıştır.",L3201-T3201,IFERROR(IF(F3201="",IF(S3201=1,0,IF(L3201-S3201=0,"",L3201-S3201)),IF(Veriler!M3201="",L3201,IF(L3201*Veriler!M3201=0,"",L3201*Veriler!M3201))),L3201)),0)</f>
        <v/>
      </c>
      <c r="W3201" s="146"/>
      <c r="X3201" s="146"/>
      <c r="Y3201" s="146"/>
    </row>
    <row r="3202" spans="1:25" s="99" customFormat="1" ht="54.75" customHeight="1" x14ac:dyDescent="0.25">
      <c r="A3202" s="96">
        <f t="shared" si="1012"/>
        <v>2358</v>
      </c>
      <c r="B3202" s="175"/>
      <c r="C3202" s="176"/>
      <c r="D3202" s="113"/>
      <c r="E3202" s="115"/>
      <c r="F3202" s="174"/>
      <c r="G3202" s="114" t="str">
        <f t="shared" si="1007"/>
        <v/>
      </c>
      <c r="H3202" s="115"/>
      <c r="I3202" s="115"/>
      <c r="J3202" s="115"/>
      <c r="K3202" s="115"/>
      <c r="L3202" s="133" t="str">
        <f t="shared" si="1008"/>
        <v/>
      </c>
      <c r="M3202" s="116" t="str">
        <f>IF(L3202="", "", L3202/Veriler!$X$1)</f>
        <v/>
      </c>
      <c r="N3202" s="116" t="str">
        <f>IF(F3202&lt;&gt;"", "İthal Girdi", IF(Veriler!T3202="", "", IF(Veriler!S3202="H", "%0,5 üzerindedir", IF(Veriler!T3202&gt;0.1, "%10 sınırı aşılmıştır.", "Uygun"))))</f>
        <v>%0,5 üzerindedir</v>
      </c>
      <c r="O3202" s="116" t="str">
        <f t="shared" si="1009"/>
        <v xml:space="preserve"> </v>
      </c>
      <c r="P3202" s="117"/>
      <c r="Q3202" s="118"/>
      <c r="R3202" s="119" t="str">
        <f t="shared" si="1010"/>
        <v/>
      </c>
      <c r="S3202" s="133">
        <f>IFERROR(IF(M3202&lt;=0.005,IF(F3202="",L3202,0),IF(F3202&lt;&gt;"",0,IF(P3202="",0,IF(P3202="H",0,IF(Q3202&lt;Veriler!$G$2,L3202*Veriler!$G$2,L3202*Q3202)))))," ")</f>
        <v>0</v>
      </c>
      <c r="T3202" s="133">
        <f>IF(Veriler!T3202&lt;=0.1, S3202, IF(AND(Veriler!T3202&gt;0.1, F3202="", P3202="E"), IF(Q3202&gt;Veriler!$G$2, Q3202*S3202, IF(Q3202&lt;Veriler!$G$2, Veriler!$G$2*S3202, Q3202*S3202)), 0))</f>
        <v>0</v>
      </c>
      <c r="U3202" s="133" t="str">
        <f t="shared" si="1011"/>
        <v xml:space="preserve"> </v>
      </c>
      <c r="V3202" s="134" t="str">
        <f>IFERROR(IF(O3202="%10 sınırı aşılmıştır.",L3202-T3202,IFERROR(IF(F3202="",IF(S3202=1,0,IF(L3202-S3202=0,"",L3202-S3202)),IF(Veriler!M3202="",L3202,IF(L3202*Veriler!M3202=0,"",L3202*Veriler!M3202))),L3202)),0)</f>
        <v/>
      </c>
      <c r="W3202" s="146"/>
      <c r="X3202" s="146"/>
      <c r="Y3202" s="146"/>
    </row>
    <row r="3203" spans="1:25" s="99" customFormat="1" ht="54.75" customHeight="1" x14ac:dyDescent="0.25">
      <c r="A3203" s="96">
        <f t="shared" si="1012"/>
        <v>2359</v>
      </c>
      <c r="B3203" s="175"/>
      <c r="C3203" s="176"/>
      <c r="D3203" s="113"/>
      <c r="E3203" s="115"/>
      <c r="F3203" s="174"/>
      <c r="G3203" s="114" t="str">
        <f t="shared" si="1007"/>
        <v/>
      </c>
      <c r="H3203" s="115"/>
      <c r="I3203" s="115"/>
      <c r="J3203" s="115"/>
      <c r="K3203" s="115"/>
      <c r="L3203" s="133" t="str">
        <f t="shared" si="1008"/>
        <v/>
      </c>
      <c r="M3203" s="116" t="str">
        <f>IF(L3203="", "", L3203/Veriler!$X$1)</f>
        <v/>
      </c>
      <c r="N3203" s="116" t="str">
        <f>IF(F3203&lt;&gt;"", "İthal Girdi", IF(Veriler!T3203="", "", IF(Veriler!S3203="H", "%0,5 üzerindedir", IF(Veriler!T3203&gt;0.1, "%10 sınırı aşılmıştır.", "Uygun"))))</f>
        <v>%0,5 üzerindedir</v>
      </c>
      <c r="O3203" s="116" t="str">
        <f t="shared" si="1009"/>
        <v xml:space="preserve"> </v>
      </c>
      <c r="P3203" s="117"/>
      <c r="Q3203" s="118"/>
      <c r="R3203" s="119" t="str">
        <f t="shared" si="1010"/>
        <v/>
      </c>
      <c r="S3203" s="133">
        <f>IFERROR(IF(M3203&lt;=0.005,IF(F3203="",L3203,0),IF(F3203&lt;&gt;"",0,IF(P3203="",0,IF(P3203="H",0,IF(Q3203&lt;Veriler!$G$2,L3203*Veriler!$G$2,L3203*Q3203)))))," ")</f>
        <v>0</v>
      </c>
      <c r="T3203" s="133">
        <f>IF(Veriler!T3203&lt;=0.1, S3203, IF(AND(Veriler!T3203&gt;0.1, F3203="", P3203="E"), IF(Q3203&gt;Veriler!$G$2, Q3203*S3203, IF(Q3203&lt;Veriler!$G$2, Veriler!$G$2*S3203, Q3203*S3203)), 0))</f>
        <v>0</v>
      </c>
      <c r="U3203" s="133" t="str">
        <f t="shared" si="1011"/>
        <v xml:space="preserve"> </v>
      </c>
      <c r="V3203" s="134" t="str">
        <f>IFERROR(IF(O3203="%10 sınırı aşılmıştır.",L3203-T3203,IFERROR(IF(F3203="",IF(S3203=1,0,IF(L3203-S3203=0,"",L3203-S3203)),IF(Veriler!M3203="",L3203,IF(L3203*Veriler!M3203=0,"",L3203*Veriler!M3203))),L3203)),0)</f>
        <v/>
      </c>
      <c r="W3203" s="146"/>
      <c r="X3203" s="146"/>
      <c r="Y3203" s="146"/>
    </row>
    <row r="3204" spans="1:25" s="99" customFormat="1" ht="54.75" customHeight="1" x14ac:dyDescent="0.25">
      <c r="A3204" s="96">
        <f t="shared" si="1012"/>
        <v>2360</v>
      </c>
      <c r="B3204" s="175"/>
      <c r="C3204" s="176"/>
      <c r="D3204" s="113"/>
      <c r="E3204" s="115"/>
      <c r="F3204" s="174"/>
      <c r="G3204" s="114" t="str">
        <f t="shared" si="1007"/>
        <v/>
      </c>
      <c r="H3204" s="115"/>
      <c r="I3204" s="115"/>
      <c r="J3204" s="115"/>
      <c r="K3204" s="115"/>
      <c r="L3204" s="133" t="str">
        <f t="shared" si="1008"/>
        <v/>
      </c>
      <c r="M3204" s="116" t="str">
        <f>IF(L3204="", "", L3204/Veriler!$X$1)</f>
        <v/>
      </c>
      <c r="N3204" s="116" t="str">
        <f>IF(F3204&lt;&gt;"", "İthal Girdi", IF(Veriler!T3204="", "", IF(Veriler!S3204="H", "%0,5 üzerindedir", IF(Veriler!T3204&gt;0.1, "%10 sınırı aşılmıştır.", "Uygun"))))</f>
        <v>%0,5 üzerindedir</v>
      </c>
      <c r="O3204" s="116" t="str">
        <f t="shared" si="1009"/>
        <v xml:space="preserve"> </v>
      </c>
      <c r="P3204" s="117"/>
      <c r="Q3204" s="118"/>
      <c r="R3204" s="119" t="str">
        <f t="shared" si="1010"/>
        <v/>
      </c>
      <c r="S3204" s="133">
        <f>IFERROR(IF(M3204&lt;=0.005,IF(F3204="",L3204,0),IF(F3204&lt;&gt;"",0,IF(P3204="",0,IF(P3204="H",0,IF(Q3204&lt;Veriler!$G$2,L3204*Veriler!$G$2,L3204*Q3204)))))," ")</f>
        <v>0</v>
      </c>
      <c r="T3204" s="133">
        <f>IF(Veriler!T3204&lt;=0.1, S3204, IF(AND(Veriler!T3204&gt;0.1, F3204="", P3204="E"), IF(Q3204&gt;Veriler!$G$2, Q3204*S3204, IF(Q3204&lt;Veriler!$G$2, Veriler!$G$2*S3204, Q3204*S3204)), 0))</f>
        <v>0</v>
      </c>
      <c r="U3204" s="133" t="str">
        <f t="shared" si="1011"/>
        <v xml:space="preserve"> </v>
      </c>
      <c r="V3204" s="134" t="str">
        <f>IFERROR(IF(O3204="%10 sınırı aşılmıştır.",L3204-T3204,IFERROR(IF(F3204="",IF(S3204=1,0,IF(L3204-S3204=0,"",L3204-S3204)),IF(Veriler!M3204="",L3204,IF(L3204*Veriler!M3204=0,"",L3204*Veriler!M3204))),L3204)),0)</f>
        <v/>
      </c>
      <c r="W3204" s="146"/>
      <c r="X3204" s="146"/>
      <c r="Y3204" s="146"/>
    </row>
    <row r="3205" spans="1:25" s="99" customFormat="1" ht="54.75" customHeight="1" x14ac:dyDescent="0.25">
      <c r="A3205" s="96">
        <f t="shared" si="1012"/>
        <v>2361</v>
      </c>
      <c r="B3205" s="175"/>
      <c r="C3205" s="176"/>
      <c r="D3205" s="113"/>
      <c r="E3205" s="115"/>
      <c r="F3205" s="174"/>
      <c r="G3205" s="114" t="str">
        <f t="shared" si="1007"/>
        <v/>
      </c>
      <c r="H3205" s="115"/>
      <c r="I3205" s="115"/>
      <c r="J3205" s="115"/>
      <c r="K3205" s="115"/>
      <c r="L3205" s="133" t="str">
        <f t="shared" si="1008"/>
        <v/>
      </c>
      <c r="M3205" s="116" t="str">
        <f>IF(L3205="", "", L3205/Veriler!$X$1)</f>
        <v/>
      </c>
      <c r="N3205" s="116" t="str">
        <f>IF(F3205&lt;&gt;"", "İthal Girdi", IF(Veriler!T3205="", "", IF(Veriler!S3205="H", "%0,5 üzerindedir", IF(Veriler!T3205&gt;0.1, "%10 sınırı aşılmıştır.", "Uygun"))))</f>
        <v>%0,5 üzerindedir</v>
      </c>
      <c r="O3205" s="116" t="str">
        <f t="shared" si="1009"/>
        <v xml:space="preserve"> </v>
      </c>
      <c r="P3205" s="117"/>
      <c r="Q3205" s="118"/>
      <c r="R3205" s="119" t="str">
        <f t="shared" si="1010"/>
        <v/>
      </c>
      <c r="S3205" s="133">
        <f>IFERROR(IF(M3205&lt;=0.005,IF(F3205="",L3205,0),IF(F3205&lt;&gt;"",0,IF(P3205="",0,IF(P3205="H",0,IF(Q3205&lt;Veriler!$G$2,L3205*Veriler!$G$2,L3205*Q3205)))))," ")</f>
        <v>0</v>
      </c>
      <c r="T3205" s="133">
        <f>IF(Veriler!T3205&lt;=0.1, S3205, IF(AND(Veriler!T3205&gt;0.1, F3205="", P3205="E"), IF(Q3205&gt;Veriler!$G$2, Q3205*S3205, IF(Q3205&lt;Veriler!$G$2, Veriler!$G$2*S3205, Q3205*S3205)), 0))</f>
        <v>0</v>
      </c>
      <c r="U3205" s="133" t="str">
        <f t="shared" si="1011"/>
        <v xml:space="preserve"> </v>
      </c>
      <c r="V3205" s="134" t="str">
        <f>IFERROR(IF(O3205="%10 sınırı aşılmıştır.",L3205-T3205,IFERROR(IF(F3205="",IF(S3205=1,0,IF(L3205-S3205=0,"",L3205-S3205)),IF(Veriler!M3205="",L3205,IF(L3205*Veriler!M3205=0,"",L3205*Veriler!M3205))),L3205)),0)</f>
        <v/>
      </c>
      <c r="W3205" s="146"/>
      <c r="X3205" s="146"/>
      <c r="Y3205" s="146"/>
    </row>
    <row r="3206" spans="1:25" s="99" customFormat="1" ht="54.75" customHeight="1" x14ac:dyDescent="0.25">
      <c r="A3206" s="96">
        <f t="shared" si="1012"/>
        <v>2362</v>
      </c>
      <c r="B3206" s="175"/>
      <c r="C3206" s="176"/>
      <c r="D3206" s="113"/>
      <c r="E3206" s="115"/>
      <c r="F3206" s="174"/>
      <c r="G3206" s="114" t="str">
        <f t="shared" si="1007"/>
        <v/>
      </c>
      <c r="H3206" s="115"/>
      <c r="I3206" s="115"/>
      <c r="J3206" s="115"/>
      <c r="K3206" s="115"/>
      <c r="L3206" s="133" t="str">
        <f t="shared" si="1008"/>
        <v/>
      </c>
      <c r="M3206" s="116" t="str">
        <f>IF(L3206="", "", L3206/Veriler!$X$1)</f>
        <v/>
      </c>
      <c r="N3206" s="116" t="str">
        <f>IF(F3206&lt;&gt;"", "İthal Girdi", IF(Veriler!T3206="", "", IF(Veriler!S3206="H", "%0,5 üzerindedir", IF(Veriler!T3206&gt;0.1, "%10 sınırı aşılmıştır.", "Uygun"))))</f>
        <v>%0,5 üzerindedir</v>
      </c>
      <c r="O3206" s="116" t="str">
        <f t="shared" si="1009"/>
        <v xml:space="preserve"> </v>
      </c>
      <c r="P3206" s="117"/>
      <c r="Q3206" s="118"/>
      <c r="R3206" s="119" t="str">
        <f t="shared" si="1010"/>
        <v/>
      </c>
      <c r="S3206" s="133">
        <f>IFERROR(IF(M3206&lt;=0.005,IF(F3206="",L3206,0),IF(F3206&lt;&gt;"",0,IF(P3206="",0,IF(P3206="H",0,IF(Q3206&lt;Veriler!$G$2,L3206*Veriler!$G$2,L3206*Q3206)))))," ")</f>
        <v>0</v>
      </c>
      <c r="T3206" s="133">
        <f>IF(Veriler!T3206&lt;=0.1, S3206, IF(AND(Veriler!T3206&gt;0.1, F3206="", P3206="E"), IF(Q3206&gt;Veriler!$G$2, Q3206*S3206, IF(Q3206&lt;Veriler!$G$2, Veriler!$G$2*S3206, Q3206*S3206)), 0))</f>
        <v>0</v>
      </c>
      <c r="U3206" s="133" t="str">
        <f t="shared" si="1011"/>
        <v xml:space="preserve"> </v>
      </c>
      <c r="V3206" s="134" t="str">
        <f>IFERROR(IF(O3206="%10 sınırı aşılmıştır.",L3206-T3206,IFERROR(IF(F3206="",IF(S3206=1,0,IF(L3206-S3206=0,"",L3206-S3206)),IF(Veriler!M3206="",L3206,IF(L3206*Veriler!M3206=0,"",L3206*Veriler!M3206))),L3206)),0)</f>
        <v/>
      </c>
      <c r="W3206" s="146"/>
      <c r="X3206" s="146"/>
      <c r="Y3206" s="146"/>
    </row>
    <row r="3207" spans="1:25" s="99" customFormat="1" ht="54.75" customHeight="1" x14ac:dyDescent="0.25">
      <c r="A3207" s="96">
        <f t="shared" si="1012"/>
        <v>2363</v>
      </c>
      <c r="B3207" s="175"/>
      <c r="C3207" s="176"/>
      <c r="D3207" s="113"/>
      <c r="E3207" s="115"/>
      <c r="F3207" s="174"/>
      <c r="G3207" s="114" t="str">
        <f t="shared" si="1007"/>
        <v/>
      </c>
      <c r="H3207" s="115"/>
      <c r="I3207" s="115"/>
      <c r="J3207" s="115"/>
      <c r="K3207" s="115"/>
      <c r="L3207" s="133" t="str">
        <f t="shared" si="1008"/>
        <v/>
      </c>
      <c r="M3207" s="116" t="str">
        <f>IF(L3207="", "", L3207/Veriler!$X$1)</f>
        <v/>
      </c>
      <c r="N3207" s="116" t="str">
        <f>IF(F3207&lt;&gt;"", "İthal Girdi", IF(Veriler!T3207="", "", IF(Veriler!S3207="H", "%0,5 üzerindedir", IF(Veriler!T3207&gt;0.1, "%10 sınırı aşılmıştır.", "Uygun"))))</f>
        <v>%0,5 üzerindedir</v>
      </c>
      <c r="O3207" s="116" t="str">
        <f t="shared" si="1009"/>
        <v xml:space="preserve"> </v>
      </c>
      <c r="P3207" s="117"/>
      <c r="Q3207" s="118"/>
      <c r="R3207" s="119" t="str">
        <f t="shared" si="1010"/>
        <v/>
      </c>
      <c r="S3207" s="133">
        <f>IFERROR(IF(M3207&lt;=0.005,IF(F3207="",L3207,0),IF(F3207&lt;&gt;"",0,IF(P3207="",0,IF(P3207="H",0,IF(Q3207&lt;Veriler!$G$2,L3207*Veriler!$G$2,L3207*Q3207)))))," ")</f>
        <v>0</v>
      </c>
      <c r="T3207" s="133">
        <f>IF(Veriler!T3207&lt;=0.1, S3207, IF(AND(Veriler!T3207&gt;0.1, F3207="", P3207="E"), IF(Q3207&gt;Veriler!$G$2, Q3207*S3207, IF(Q3207&lt;Veriler!$G$2, Veriler!$G$2*S3207, Q3207*S3207)), 0))</f>
        <v>0</v>
      </c>
      <c r="U3207" s="133" t="str">
        <f t="shared" si="1011"/>
        <v xml:space="preserve"> </v>
      </c>
      <c r="V3207" s="134" t="str">
        <f>IFERROR(IF(O3207="%10 sınırı aşılmıştır.",L3207-T3207,IFERROR(IF(F3207="",IF(S3207=1,0,IF(L3207-S3207=0,"",L3207-S3207)),IF(Veriler!M3207="",L3207,IF(L3207*Veriler!M3207=0,"",L3207*Veriler!M3207))),L3207)),0)</f>
        <v/>
      </c>
      <c r="W3207" s="146"/>
      <c r="X3207" s="146"/>
      <c r="Y3207" s="146"/>
    </row>
    <row r="3208" spans="1:25" s="99" customFormat="1" ht="54.75" customHeight="1" x14ac:dyDescent="0.25">
      <c r="A3208" s="96">
        <f t="shared" si="1012"/>
        <v>2364</v>
      </c>
      <c r="B3208" s="175"/>
      <c r="C3208" s="176"/>
      <c r="D3208" s="113"/>
      <c r="E3208" s="115"/>
      <c r="F3208" s="174"/>
      <c r="G3208" s="114" t="str">
        <f t="shared" si="1007"/>
        <v/>
      </c>
      <c r="H3208" s="115"/>
      <c r="I3208" s="115"/>
      <c r="J3208" s="115"/>
      <c r="K3208" s="115"/>
      <c r="L3208" s="133" t="str">
        <f t="shared" si="1008"/>
        <v/>
      </c>
      <c r="M3208" s="116" t="str">
        <f>IF(L3208="", "", L3208/Veriler!$X$1)</f>
        <v/>
      </c>
      <c r="N3208" s="116" t="str">
        <f>IF(F3208&lt;&gt;"", "İthal Girdi", IF(Veriler!T3208="", "", IF(Veriler!S3208="H", "%0,5 üzerindedir", IF(Veriler!T3208&gt;0.1, "%10 sınırı aşılmıştır.", "Uygun"))))</f>
        <v>%0,5 üzerindedir</v>
      </c>
      <c r="O3208" s="116" t="str">
        <f t="shared" si="1009"/>
        <v xml:space="preserve"> </v>
      </c>
      <c r="P3208" s="117"/>
      <c r="Q3208" s="118"/>
      <c r="R3208" s="119" t="str">
        <f t="shared" si="1010"/>
        <v/>
      </c>
      <c r="S3208" s="133">
        <f>IFERROR(IF(M3208&lt;=0.005,IF(F3208="",L3208,0),IF(F3208&lt;&gt;"",0,IF(P3208="",0,IF(P3208="H",0,IF(Q3208&lt;Veriler!$G$2,L3208*Veriler!$G$2,L3208*Q3208)))))," ")</f>
        <v>0</v>
      </c>
      <c r="T3208" s="133">
        <f>IF(Veriler!T3208&lt;=0.1, S3208, IF(AND(Veriler!T3208&gt;0.1, F3208="", P3208="E"), IF(Q3208&gt;Veriler!$G$2, Q3208*S3208, IF(Q3208&lt;Veriler!$G$2, Veriler!$G$2*S3208, Q3208*S3208)), 0))</f>
        <v>0</v>
      </c>
      <c r="U3208" s="133" t="str">
        <f t="shared" si="1011"/>
        <v xml:space="preserve"> </v>
      </c>
      <c r="V3208" s="134" t="str">
        <f>IFERROR(IF(O3208="%10 sınırı aşılmıştır.",L3208-T3208,IFERROR(IF(F3208="",IF(S3208=1,0,IF(L3208-S3208=0,"",L3208-S3208)),IF(Veriler!M3208="",L3208,IF(L3208*Veriler!M3208=0,"",L3208*Veriler!M3208))),L3208)),0)</f>
        <v/>
      </c>
      <c r="W3208" s="146"/>
      <c r="X3208" s="146"/>
      <c r="Y3208" s="146"/>
    </row>
    <row r="3209" spans="1:25" s="99" customFormat="1" ht="54.75" customHeight="1" x14ac:dyDescent="0.25">
      <c r="A3209" s="96">
        <f t="shared" si="1012"/>
        <v>2365</v>
      </c>
      <c r="B3209" s="175"/>
      <c r="C3209" s="176"/>
      <c r="D3209" s="113"/>
      <c r="E3209" s="115"/>
      <c r="F3209" s="174"/>
      <c r="G3209" s="114" t="str">
        <f t="shared" si="1007"/>
        <v/>
      </c>
      <c r="H3209" s="115"/>
      <c r="I3209" s="115"/>
      <c r="J3209" s="115"/>
      <c r="K3209" s="115"/>
      <c r="L3209" s="133" t="str">
        <f t="shared" si="1008"/>
        <v/>
      </c>
      <c r="M3209" s="116" t="str">
        <f>IF(L3209="", "", L3209/Veriler!$X$1)</f>
        <v/>
      </c>
      <c r="N3209" s="116" t="str">
        <f>IF(F3209&lt;&gt;"", "İthal Girdi", IF(Veriler!T3209="", "", IF(Veriler!S3209="H", "%0,5 üzerindedir", IF(Veriler!T3209&gt;0.1, "%10 sınırı aşılmıştır.", "Uygun"))))</f>
        <v>%0,5 üzerindedir</v>
      </c>
      <c r="O3209" s="116" t="str">
        <f t="shared" si="1009"/>
        <v xml:space="preserve"> </v>
      </c>
      <c r="P3209" s="117"/>
      <c r="Q3209" s="118"/>
      <c r="R3209" s="119" t="str">
        <f t="shared" si="1010"/>
        <v/>
      </c>
      <c r="S3209" s="133">
        <f>IFERROR(IF(M3209&lt;=0.005,IF(F3209="",L3209,0),IF(F3209&lt;&gt;"",0,IF(P3209="",0,IF(P3209="H",0,IF(Q3209&lt;Veriler!$G$2,L3209*Veriler!$G$2,L3209*Q3209)))))," ")</f>
        <v>0</v>
      </c>
      <c r="T3209" s="133">
        <f>IF(Veriler!T3209&lt;=0.1, S3209, IF(AND(Veriler!T3209&gt;0.1, F3209="", P3209="E"), IF(Q3209&gt;Veriler!$G$2, Q3209*S3209, IF(Q3209&lt;Veriler!$G$2, Veriler!$G$2*S3209, Q3209*S3209)), 0))</f>
        <v>0</v>
      </c>
      <c r="U3209" s="133" t="str">
        <f t="shared" si="1011"/>
        <v xml:space="preserve"> </v>
      </c>
      <c r="V3209" s="134" t="str">
        <f>IFERROR(IF(O3209="%10 sınırı aşılmıştır.",L3209-T3209,IFERROR(IF(F3209="",IF(S3209=1,0,IF(L3209-S3209=0,"",L3209-S3209)),IF(Veriler!M3209="",L3209,IF(L3209*Veriler!M3209=0,"",L3209*Veriler!M3209))),L3209)),0)</f>
        <v/>
      </c>
      <c r="W3209" s="146"/>
      <c r="X3209" s="146"/>
      <c r="Y3209" s="146"/>
    </row>
    <row r="3210" spans="1:25" s="99" customFormat="1" ht="54.75" customHeight="1" x14ac:dyDescent="0.25">
      <c r="A3210" s="96">
        <f t="shared" si="1012"/>
        <v>2366</v>
      </c>
      <c r="B3210" s="175"/>
      <c r="C3210" s="176"/>
      <c r="D3210" s="113"/>
      <c r="E3210" s="115"/>
      <c r="F3210" s="174"/>
      <c r="G3210" s="114" t="str">
        <f t="shared" si="1007"/>
        <v/>
      </c>
      <c r="H3210" s="115"/>
      <c r="I3210" s="115"/>
      <c r="J3210" s="115"/>
      <c r="K3210" s="115"/>
      <c r="L3210" s="133" t="str">
        <f t="shared" si="1008"/>
        <v/>
      </c>
      <c r="M3210" s="116" t="str">
        <f>IF(L3210="", "", L3210/Veriler!$X$1)</f>
        <v/>
      </c>
      <c r="N3210" s="116" t="str">
        <f>IF(F3210&lt;&gt;"", "İthal Girdi", IF(Veriler!T3210="", "", IF(Veriler!S3210="H", "%0,5 üzerindedir", IF(Veriler!T3210&gt;0.1, "%10 sınırı aşılmıştır.", "Uygun"))))</f>
        <v>%0,5 üzerindedir</v>
      </c>
      <c r="O3210" s="116" t="str">
        <f t="shared" si="1009"/>
        <v xml:space="preserve"> </v>
      </c>
      <c r="P3210" s="117"/>
      <c r="Q3210" s="118"/>
      <c r="R3210" s="119" t="str">
        <f t="shared" si="1010"/>
        <v/>
      </c>
      <c r="S3210" s="133">
        <f>IFERROR(IF(M3210&lt;=0.005,IF(F3210="",L3210,0),IF(F3210&lt;&gt;"",0,IF(P3210="",0,IF(P3210="H",0,IF(Q3210&lt;Veriler!$G$2,L3210*Veriler!$G$2,L3210*Q3210)))))," ")</f>
        <v>0</v>
      </c>
      <c r="T3210" s="133">
        <f>IF(Veriler!T3210&lt;=0.1, S3210, IF(AND(Veriler!T3210&gt;0.1, F3210="", P3210="E"), IF(Q3210&gt;Veriler!$G$2, Q3210*S3210, IF(Q3210&lt;Veriler!$G$2, Veriler!$G$2*S3210, Q3210*S3210)), 0))</f>
        <v>0</v>
      </c>
      <c r="U3210" s="133" t="str">
        <f t="shared" si="1011"/>
        <v xml:space="preserve"> </v>
      </c>
      <c r="V3210" s="134" t="str">
        <f>IFERROR(IF(O3210="%10 sınırı aşılmıştır.",L3210-T3210,IFERROR(IF(F3210="",IF(S3210=1,0,IF(L3210-S3210=0,"",L3210-S3210)),IF(Veriler!M3210="",L3210,IF(L3210*Veriler!M3210=0,"",L3210*Veriler!M3210))),L3210)),0)</f>
        <v/>
      </c>
      <c r="W3210" s="146"/>
      <c r="X3210" s="146"/>
      <c r="Y3210" s="146"/>
    </row>
    <row r="3211" spans="1:25" s="99" customFormat="1" ht="36" hidden="1" customHeight="1" x14ac:dyDescent="0.25">
      <c r="A3211" s="101"/>
      <c r="B3211" s="191" t="s">
        <v>16</v>
      </c>
      <c r="C3211" s="176"/>
      <c r="D3211" s="120"/>
      <c r="E3211" s="171"/>
      <c r="F3211" s="172"/>
      <c r="G3211" s="121"/>
      <c r="H3211" s="115"/>
      <c r="I3211" s="115"/>
      <c r="J3211" s="115"/>
      <c r="K3211" s="115"/>
      <c r="L3211" s="121"/>
      <c r="M3211" s="121"/>
      <c r="N3211" s="121"/>
      <c r="O3211" s="121"/>
      <c r="P3211" s="120"/>
      <c r="Q3211" s="120"/>
      <c r="R3211" s="183"/>
      <c r="S3211" s="184"/>
      <c r="T3211" s="121"/>
      <c r="U3211" s="121"/>
      <c r="V3211" s="121"/>
      <c r="W3211" s="146"/>
      <c r="X3211" s="146"/>
      <c r="Y3211" s="146"/>
    </row>
    <row r="3212" spans="1:25" s="99" customFormat="1" ht="54.75" customHeight="1" x14ac:dyDescent="0.25">
      <c r="A3212" s="96">
        <f>A3210+1</f>
        <v>2367</v>
      </c>
      <c r="B3212" s="175"/>
      <c r="C3212" s="176"/>
      <c r="D3212" s="113"/>
      <c r="E3212" s="115"/>
      <c r="F3212" s="174"/>
      <c r="G3212" s="114" t="str">
        <f t="shared" ref="G3212:G3225" si="1013">IF(AND(F3212&lt;&gt;"",V3212&lt;&gt;"",L3212&lt;&gt;0),V3212/L3212,"")</f>
        <v/>
      </c>
      <c r="H3212" s="115"/>
      <c r="I3212" s="115"/>
      <c r="J3212" s="115"/>
      <c r="K3212" s="115"/>
      <c r="L3212" s="133" t="str">
        <f t="shared" ref="L3212:L3225" si="1014">IF(AND(H3212&lt;&gt;0, J3212&lt;&gt;0, K3212&lt;&gt;0), H3212*J3212*K3212, "")</f>
        <v/>
      </c>
      <c r="M3212" s="116" t="str">
        <f>IF(L3212="", "", L3212/Veriler!$X$1)</f>
        <v/>
      </c>
      <c r="N3212" s="116" t="str">
        <f>IF(F3212&lt;&gt;"", "İthal Girdi", IF(Veriler!T3212="", "", IF(Veriler!S3212="H", "%0,5 üzerindedir", IF(Veriler!T3212&gt;0.1, "%10 sınırı aşılmıştır.", "Uygun"))))</f>
        <v>%0,5 üzerindedir</v>
      </c>
      <c r="O3212" s="116" t="str">
        <f t="shared" ref="O3212:O3225" si="1015">IF(M3212=""," ",N3212)</f>
        <v xml:space="preserve"> </v>
      </c>
      <c r="P3212" s="117"/>
      <c r="Q3212" s="118"/>
      <c r="R3212" s="119" t="str">
        <f t="shared" ref="R3212:R3225" si="1016">IFERROR(IF(AND(T3212&lt;&gt;"",L3212&lt;&gt;"",L3212&lt;&gt;0,T3212&lt;&gt;0),T3212/L3212,"")," ")</f>
        <v/>
      </c>
      <c r="S3212" s="133">
        <f>IFERROR(IF(M3212&lt;=0.005,IF(F3212="",L3212,0),IF(F3212&lt;&gt;"",0,IF(P3212="",0,IF(P3212="H",0,IF(Q3212&lt;Veriler!$G$2,L3212*Veriler!$G$2,L3212*Q3212)))))," ")</f>
        <v>0</v>
      </c>
      <c r="T3212" s="133">
        <f>IF(Veriler!T3212&lt;=0.1, S3212, IF(AND(Veriler!T3212&gt;0.1, F3212="", P3212="E"), IF(Q3212&gt;Veriler!$G$2, Q3212*S3212, IF(Q3212&lt;Veriler!$G$2, Veriler!$G$2*S3212, Q3212*S3212)), 0))</f>
        <v>0</v>
      </c>
      <c r="U3212" s="133" t="str">
        <f t="shared" ref="U3212:U3225" si="1017">IF(T3212=0," ",T3212)</f>
        <v xml:space="preserve"> </v>
      </c>
      <c r="V3212" s="134" t="str">
        <f>IFERROR(IF(O3212="%10 sınırı aşılmıştır.",L3212-T3212,IFERROR(IF(F3212="",IF(S3212=1,0,IF(L3212-S3212=0,"",L3212-S3212)),IF(Veriler!M3212="",L3212,IF(L3212*Veriler!M3212=0,"",L3212*Veriler!M3212))),L3212)),0)</f>
        <v/>
      </c>
      <c r="W3212" s="146"/>
      <c r="X3212" s="146"/>
      <c r="Y3212" s="146"/>
    </row>
    <row r="3213" spans="1:25" s="99" customFormat="1" ht="54.75" customHeight="1" x14ac:dyDescent="0.25">
      <c r="A3213" s="96">
        <f t="shared" ref="A3213:A3225" si="1018">A3212+1</f>
        <v>2368</v>
      </c>
      <c r="B3213" s="175"/>
      <c r="C3213" s="176"/>
      <c r="D3213" s="113"/>
      <c r="E3213" s="115"/>
      <c r="F3213" s="174"/>
      <c r="G3213" s="114" t="str">
        <f t="shared" si="1013"/>
        <v/>
      </c>
      <c r="H3213" s="115"/>
      <c r="I3213" s="115"/>
      <c r="J3213" s="115"/>
      <c r="K3213" s="115"/>
      <c r="L3213" s="133" t="str">
        <f t="shared" si="1014"/>
        <v/>
      </c>
      <c r="M3213" s="116" t="str">
        <f>IF(L3213="", "", L3213/Veriler!$X$1)</f>
        <v/>
      </c>
      <c r="N3213" s="116" t="str">
        <f>IF(F3213&lt;&gt;"", "İthal Girdi", IF(Veriler!T3213="", "", IF(Veriler!S3213="H", "%0,5 üzerindedir", IF(Veriler!T3213&gt;0.1, "%10 sınırı aşılmıştır.", "Uygun"))))</f>
        <v>%0,5 üzerindedir</v>
      </c>
      <c r="O3213" s="116" t="str">
        <f t="shared" si="1015"/>
        <v xml:space="preserve"> </v>
      </c>
      <c r="P3213" s="117"/>
      <c r="Q3213" s="118"/>
      <c r="R3213" s="119" t="str">
        <f t="shared" si="1016"/>
        <v/>
      </c>
      <c r="S3213" s="133">
        <f>IFERROR(IF(M3213&lt;=0.005,IF(F3213="",L3213,0),IF(F3213&lt;&gt;"",0,IF(P3213="",0,IF(P3213="H",0,IF(Q3213&lt;Veriler!$G$2,L3213*Veriler!$G$2,L3213*Q3213)))))," ")</f>
        <v>0</v>
      </c>
      <c r="T3213" s="133">
        <f>IF(Veriler!T3213&lt;=0.1, S3213, IF(AND(Veriler!T3213&gt;0.1, F3213="", P3213="E"), IF(Q3213&gt;Veriler!$G$2, Q3213*S3213, IF(Q3213&lt;Veriler!$G$2, Veriler!$G$2*S3213, Q3213*S3213)), 0))</f>
        <v>0</v>
      </c>
      <c r="U3213" s="133" t="str">
        <f t="shared" si="1017"/>
        <v xml:space="preserve"> </v>
      </c>
      <c r="V3213" s="134" t="str">
        <f>IFERROR(IF(O3213="%10 sınırı aşılmıştır.",L3213-T3213,IFERROR(IF(F3213="",IF(S3213=1,0,IF(L3213-S3213=0,"",L3213-S3213)),IF(Veriler!M3213="",L3213,IF(L3213*Veriler!M3213=0,"",L3213*Veriler!M3213))),L3213)),0)</f>
        <v/>
      </c>
      <c r="W3213" s="146"/>
      <c r="X3213" s="146"/>
      <c r="Y3213" s="146"/>
    </row>
    <row r="3214" spans="1:25" s="99" customFormat="1" ht="54.75" customHeight="1" x14ac:dyDescent="0.25">
      <c r="A3214" s="96">
        <f t="shared" si="1018"/>
        <v>2369</v>
      </c>
      <c r="B3214" s="175"/>
      <c r="C3214" s="176"/>
      <c r="D3214" s="113"/>
      <c r="E3214" s="115"/>
      <c r="F3214" s="174"/>
      <c r="G3214" s="114" t="str">
        <f t="shared" si="1013"/>
        <v/>
      </c>
      <c r="H3214" s="115"/>
      <c r="I3214" s="115"/>
      <c r="J3214" s="115"/>
      <c r="K3214" s="115"/>
      <c r="L3214" s="133" t="str">
        <f t="shared" si="1014"/>
        <v/>
      </c>
      <c r="M3214" s="116" t="str">
        <f>IF(L3214="", "", L3214/Veriler!$X$1)</f>
        <v/>
      </c>
      <c r="N3214" s="116" t="str">
        <f>IF(F3214&lt;&gt;"", "İthal Girdi", IF(Veriler!T3214="", "", IF(Veriler!S3214="H", "%0,5 üzerindedir", IF(Veriler!T3214&gt;0.1, "%10 sınırı aşılmıştır.", "Uygun"))))</f>
        <v>%0,5 üzerindedir</v>
      </c>
      <c r="O3214" s="116" t="str">
        <f t="shared" si="1015"/>
        <v xml:space="preserve"> </v>
      </c>
      <c r="P3214" s="117"/>
      <c r="Q3214" s="118"/>
      <c r="R3214" s="119" t="str">
        <f t="shared" si="1016"/>
        <v/>
      </c>
      <c r="S3214" s="133">
        <f>IFERROR(IF(M3214&lt;=0.005,IF(F3214="",L3214,0),IF(F3214&lt;&gt;"",0,IF(P3214="",0,IF(P3214="H",0,IF(Q3214&lt;Veriler!$G$2,L3214*Veriler!$G$2,L3214*Q3214)))))," ")</f>
        <v>0</v>
      </c>
      <c r="T3214" s="133">
        <f>IF(Veriler!T3214&lt;=0.1, S3214, IF(AND(Veriler!T3214&gt;0.1, F3214="", P3214="E"), IF(Q3214&gt;Veriler!$G$2, Q3214*S3214, IF(Q3214&lt;Veriler!$G$2, Veriler!$G$2*S3214, Q3214*S3214)), 0))</f>
        <v>0</v>
      </c>
      <c r="U3214" s="133" t="str">
        <f t="shared" si="1017"/>
        <v xml:space="preserve"> </v>
      </c>
      <c r="V3214" s="134" t="str">
        <f>IFERROR(IF(O3214="%10 sınırı aşılmıştır.",L3214-T3214,IFERROR(IF(F3214="",IF(S3214=1,0,IF(L3214-S3214=0,"",L3214-S3214)),IF(Veriler!M3214="",L3214,IF(L3214*Veriler!M3214=0,"",L3214*Veriler!M3214))),L3214)),0)</f>
        <v/>
      </c>
      <c r="W3214" s="146"/>
      <c r="X3214" s="146"/>
      <c r="Y3214" s="146"/>
    </row>
    <row r="3215" spans="1:25" s="99" customFormat="1" ht="54.75" customHeight="1" x14ac:dyDescent="0.25">
      <c r="A3215" s="96">
        <f t="shared" si="1018"/>
        <v>2370</v>
      </c>
      <c r="B3215" s="175"/>
      <c r="C3215" s="176"/>
      <c r="D3215" s="113"/>
      <c r="E3215" s="115"/>
      <c r="F3215" s="174"/>
      <c r="G3215" s="114" t="str">
        <f t="shared" si="1013"/>
        <v/>
      </c>
      <c r="H3215" s="115"/>
      <c r="I3215" s="115"/>
      <c r="J3215" s="115"/>
      <c r="K3215" s="115"/>
      <c r="L3215" s="133" t="str">
        <f t="shared" si="1014"/>
        <v/>
      </c>
      <c r="M3215" s="116" t="str">
        <f>IF(L3215="", "", L3215/Veriler!$X$1)</f>
        <v/>
      </c>
      <c r="N3215" s="116" t="str">
        <f>IF(F3215&lt;&gt;"", "İthal Girdi", IF(Veriler!T3215="", "", IF(Veriler!S3215="H", "%0,5 üzerindedir", IF(Veriler!T3215&gt;0.1, "%10 sınırı aşılmıştır.", "Uygun"))))</f>
        <v>%0,5 üzerindedir</v>
      </c>
      <c r="O3215" s="116" t="str">
        <f t="shared" si="1015"/>
        <v xml:space="preserve"> </v>
      </c>
      <c r="P3215" s="117"/>
      <c r="Q3215" s="118"/>
      <c r="R3215" s="119" t="str">
        <f t="shared" si="1016"/>
        <v/>
      </c>
      <c r="S3215" s="133">
        <f>IFERROR(IF(M3215&lt;=0.005,IF(F3215="",L3215,0),IF(F3215&lt;&gt;"",0,IF(P3215="",0,IF(P3215="H",0,IF(Q3215&lt;Veriler!$G$2,L3215*Veriler!$G$2,L3215*Q3215)))))," ")</f>
        <v>0</v>
      </c>
      <c r="T3215" s="133">
        <f>IF(Veriler!T3215&lt;=0.1, S3215, IF(AND(Veriler!T3215&gt;0.1, F3215="", P3215="E"), IF(Q3215&gt;Veriler!$G$2, Q3215*S3215, IF(Q3215&lt;Veriler!$G$2, Veriler!$G$2*S3215, Q3215*S3215)), 0))</f>
        <v>0</v>
      </c>
      <c r="U3215" s="133" t="str">
        <f t="shared" si="1017"/>
        <v xml:space="preserve"> </v>
      </c>
      <c r="V3215" s="134" t="str">
        <f>IFERROR(IF(O3215="%10 sınırı aşılmıştır.",L3215-T3215,IFERROR(IF(F3215="",IF(S3215=1,0,IF(L3215-S3215=0,"",L3215-S3215)),IF(Veriler!M3215="",L3215,IF(L3215*Veriler!M3215=0,"",L3215*Veriler!M3215))),L3215)),0)</f>
        <v/>
      </c>
      <c r="W3215" s="146"/>
      <c r="X3215" s="146"/>
      <c r="Y3215" s="146"/>
    </row>
    <row r="3216" spans="1:25" s="99" customFormat="1" ht="54.75" customHeight="1" x14ac:dyDescent="0.25">
      <c r="A3216" s="96">
        <f t="shared" si="1018"/>
        <v>2371</v>
      </c>
      <c r="B3216" s="175"/>
      <c r="C3216" s="176"/>
      <c r="D3216" s="113"/>
      <c r="E3216" s="115"/>
      <c r="F3216" s="174"/>
      <c r="G3216" s="114" t="str">
        <f t="shared" si="1013"/>
        <v/>
      </c>
      <c r="H3216" s="115"/>
      <c r="I3216" s="115"/>
      <c r="J3216" s="115"/>
      <c r="K3216" s="115"/>
      <c r="L3216" s="133" t="str">
        <f t="shared" si="1014"/>
        <v/>
      </c>
      <c r="M3216" s="116" t="str">
        <f>IF(L3216="", "", L3216/Veriler!$X$1)</f>
        <v/>
      </c>
      <c r="N3216" s="116" t="str">
        <f>IF(F3216&lt;&gt;"", "İthal Girdi", IF(Veriler!T3216="", "", IF(Veriler!S3216="H", "%0,5 üzerindedir", IF(Veriler!T3216&gt;0.1, "%10 sınırı aşılmıştır.", "Uygun"))))</f>
        <v>%0,5 üzerindedir</v>
      </c>
      <c r="O3216" s="116" t="str">
        <f t="shared" si="1015"/>
        <v xml:space="preserve"> </v>
      </c>
      <c r="P3216" s="117"/>
      <c r="Q3216" s="118"/>
      <c r="R3216" s="119" t="str">
        <f t="shared" si="1016"/>
        <v/>
      </c>
      <c r="S3216" s="133">
        <f>IFERROR(IF(M3216&lt;=0.005,IF(F3216="",L3216,0),IF(F3216&lt;&gt;"",0,IF(P3216="",0,IF(P3216="H",0,IF(Q3216&lt;Veriler!$G$2,L3216*Veriler!$G$2,L3216*Q3216)))))," ")</f>
        <v>0</v>
      </c>
      <c r="T3216" s="133">
        <f>IF(Veriler!T3216&lt;=0.1, S3216, IF(AND(Veriler!T3216&gt;0.1, F3216="", P3216="E"), IF(Q3216&gt;Veriler!$G$2, Q3216*S3216, IF(Q3216&lt;Veriler!$G$2, Veriler!$G$2*S3216, Q3216*S3216)), 0))</f>
        <v>0</v>
      </c>
      <c r="U3216" s="133" t="str">
        <f t="shared" si="1017"/>
        <v xml:space="preserve"> </v>
      </c>
      <c r="V3216" s="134" t="str">
        <f>IFERROR(IF(O3216="%10 sınırı aşılmıştır.",L3216-T3216,IFERROR(IF(F3216="",IF(S3216=1,0,IF(L3216-S3216=0,"",L3216-S3216)),IF(Veriler!M3216="",L3216,IF(L3216*Veriler!M3216=0,"",L3216*Veriler!M3216))),L3216)),0)</f>
        <v/>
      </c>
      <c r="W3216" s="146"/>
      <c r="X3216" s="146"/>
      <c r="Y3216" s="146"/>
    </row>
    <row r="3217" spans="1:25" s="99" customFormat="1" ht="54.75" customHeight="1" x14ac:dyDescent="0.25">
      <c r="A3217" s="96">
        <f t="shared" si="1018"/>
        <v>2372</v>
      </c>
      <c r="B3217" s="175"/>
      <c r="C3217" s="176"/>
      <c r="D3217" s="113"/>
      <c r="E3217" s="115"/>
      <c r="F3217" s="174"/>
      <c r="G3217" s="114" t="str">
        <f t="shared" si="1013"/>
        <v/>
      </c>
      <c r="H3217" s="115"/>
      <c r="I3217" s="115"/>
      <c r="J3217" s="115"/>
      <c r="K3217" s="115"/>
      <c r="L3217" s="133" t="str">
        <f t="shared" si="1014"/>
        <v/>
      </c>
      <c r="M3217" s="116" t="str">
        <f>IF(L3217="", "", L3217/Veriler!$X$1)</f>
        <v/>
      </c>
      <c r="N3217" s="116" t="str">
        <f>IF(F3217&lt;&gt;"", "İthal Girdi", IF(Veriler!T3217="", "", IF(Veriler!S3217="H", "%0,5 üzerindedir", IF(Veriler!T3217&gt;0.1, "%10 sınırı aşılmıştır.", "Uygun"))))</f>
        <v>%0,5 üzerindedir</v>
      </c>
      <c r="O3217" s="116" t="str">
        <f t="shared" si="1015"/>
        <v xml:space="preserve"> </v>
      </c>
      <c r="P3217" s="117"/>
      <c r="Q3217" s="118"/>
      <c r="R3217" s="119" t="str">
        <f t="shared" si="1016"/>
        <v/>
      </c>
      <c r="S3217" s="133">
        <f>IFERROR(IF(M3217&lt;=0.005,IF(F3217="",L3217,0),IF(F3217&lt;&gt;"",0,IF(P3217="",0,IF(P3217="H",0,IF(Q3217&lt;Veriler!$G$2,L3217*Veriler!$G$2,L3217*Q3217)))))," ")</f>
        <v>0</v>
      </c>
      <c r="T3217" s="133">
        <f>IF(Veriler!T3217&lt;=0.1, S3217, IF(AND(Veriler!T3217&gt;0.1, F3217="", P3217="E"), IF(Q3217&gt;Veriler!$G$2, Q3217*S3217, IF(Q3217&lt;Veriler!$G$2, Veriler!$G$2*S3217, Q3217*S3217)), 0))</f>
        <v>0</v>
      </c>
      <c r="U3217" s="133" t="str">
        <f t="shared" si="1017"/>
        <v xml:space="preserve"> </v>
      </c>
      <c r="V3217" s="134" t="str">
        <f>IFERROR(IF(O3217="%10 sınırı aşılmıştır.",L3217-T3217,IFERROR(IF(F3217="",IF(S3217=1,0,IF(L3217-S3217=0,"",L3217-S3217)),IF(Veriler!M3217="",L3217,IF(L3217*Veriler!M3217=0,"",L3217*Veriler!M3217))),L3217)),0)</f>
        <v/>
      </c>
      <c r="W3217" s="146"/>
      <c r="X3217" s="146"/>
      <c r="Y3217" s="146"/>
    </row>
    <row r="3218" spans="1:25" s="99" customFormat="1" ht="54.75" customHeight="1" x14ac:dyDescent="0.25">
      <c r="A3218" s="96">
        <f t="shared" si="1018"/>
        <v>2373</v>
      </c>
      <c r="B3218" s="175"/>
      <c r="C3218" s="176"/>
      <c r="D3218" s="113"/>
      <c r="E3218" s="115"/>
      <c r="F3218" s="174"/>
      <c r="G3218" s="114" t="str">
        <f t="shared" si="1013"/>
        <v/>
      </c>
      <c r="H3218" s="115"/>
      <c r="I3218" s="115"/>
      <c r="J3218" s="115"/>
      <c r="K3218" s="115"/>
      <c r="L3218" s="133" t="str">
        <f t="shared" si="1014"/>
        <v/>
      </c>
      <c r="M3218" s="116" t="str">
        <f>IF(L3218="", "", L3218/Veriler!$X$1)</f>
        <v/>
      </c>
      <c r="N3218" s="116" t="str">
        <f>IF(F3218&lt;&gt;"", "İthal Girdi", IF(Veriler!T3218="", "", IF(Veriler!S3218="H", "%0,5 üzerindedir", IF(Veriler!T3218&gt;0.1, "%10 sınırı aşılmıştır.", "Uygun"))))</f>
        <v>%0,5 üzerindedir</v>
      </c>
      <c r="O3218" s="116" t="str">
        <f t="shared" si="1015"/>
        <v xml:space="preserve"> </v>
      </c>
      <c r="P3218" s="117"/>
      <c r="Q3218" s="118"/>
      <c r="R3218" s="119" t="str">
        <f t="shared" si="1016"/>
        <v/>
      </c>
      <c r="S3218" s="133">
        <f>IFERROR(IF(M3218&lt;=0.005,IF(F3218="",L3218,0),IF(F3218&lt;&gt;"",0,IF(P3218="",0,IF(P3218="H",0,IF(Q3218&lt;Veriler!$G$2,L3218*Veriler!$G$2,L3218*Q3218)))))," ")</f>
        <v>0</v>
      </c>
      <c r="T3218" s="133">
        <f>IF(Veriler!T3218&lt;=0.1, S3218, IF(AND(Veriler!T3218&gt;0.1, F3218="", P3218="E"), IF(Q3218&gt;Veriler!$G$2, Q3218*S3218, IF(Q3218&lt;Veriler!$G$2, Veriler!$G$2*S3218, Q3218*S3218)), 0))</f>
        <v>0</v>
      </c>
      <c r="U3218" s="133" t="str">
        <f t="shared" si="1017"/>
        <v xml:space="preserve"> </v>
      </c>
      <c r="V3218" s="134" t="str">
        <f>IFERROR(IF(O3218="%10 sınırı aşılmıştır.",L3218-T3218,IFERROR(IF(F3218="",IF(S3218=1,0,IF(L3218-S3218=0,"",L3218-S3218)),IF(Veriler!M3218="",L3218,IF(L3218*Veriler!M3218=0,"",L3218*Veriler!M3218))),L3218)),0)</f>
        <v/>
      </c>
      <c r="W3218" s="146"/>
      <c r="X3218" s="146"/>
      <c r="Y3218" s="146"/>
    </row>
    <row r="3219" spans="1:25" s="99" customFormat="1" ht="54.75" customHeight="1" x14ac:dyDescent="0.25">
      <c r="A3219" s="96">
        <f t="shared" si="1018"/>
        <v>2374</v>
      </c>
      <c r="B3219" s="175"/>
      <c r="C3219" s="176"/>
      <c r="D3219" s="113"/>
      <c r="E3219" s="115"/>
      <c r="F3219" s="174"/>
      <c r="G3219" s="114" t="str">
        <f t="shared" si="1013"/>
        <v/>
      </c>
      <c r="H3219" s="115"/>
      <c r="I3219" s="115"/>
      <c r="J3219" s="115"/>
      <c r="K3219" s="115"/>
      <c r="L3219" s="133" t="str">
        <f t="shared" si="1014"/>
        <v/>
      </c>
      <c r="M3219" s="116" t="str">
        <f>IF(L3219="", "", L3219/Veriler!$X$1)</f>
        <v/>
      </c>
      <c r="N3219" s="116" t="str">
        <f>IF(F3219&lt;&gt;"", "İthal Girdi", IF(Veriler!T3219="", "", IF(Veriler!S3219="H", "%0,5 üzerindedir", IF(Veriler!T3219&gt;0.1, "%10 sınırı aşılmıştır.", "Uygun"))))</f>
        <v>%0,5 üzerindedir</v>
      </c>
      <c r="O3219" s="116" t="str">
        <f t="shared" si="1015"/>
        <v xml:space="preserve"> </v>
      </c>
      <c r="P3219" s="117"/>
      <c r="Q3219" s="118"/>
      <c r="R3219" s="119" t="str">
        <f t="shared" si="1016"/>
        <v/>
      </c>
      <c r="S3219" s="133">
        <f>IFERROR(IF(M3219&lt;=0.005,IF(F3219="",L3219,0),IF(F3219&lt;&gt;"",0,IF(P3219="",0,IF(P3219="H",0,IF(Q3219&lt;Veriler!$G$2,L3219*Veriler!$G$2,L3219*Q3219)))))," ")</f>
        <v>0</v>
      </c>
      <c r="T3219" s="133">
        <f>IF(Veriler!T3219&lt;=0.1, S3219, IF(AND(Veriler!T3219&gt;0.1, F3219="", P3219="E"), IF(Q3219&gt;Veriler!$G$2, Q3219*S3219, IF(Q3219&lt;Veriler!$G$2, Veriler!$G$2*S3219, Q3219*S3219)), 0))</f>
        <v>0</v>
      </c>
      <c r="U3219" s="133" t="str">
        <f t="shared" si="1017"/>
        <v xml:space="preserve"> </v>
      </c>
      <c r="V3219" s="134" t="str">
        <f>IFERROR(IF(O3219="%10 sınırı aşılmıştır.",L3219-T3219,IFERROR(IF(F3219="",IF(S3219=1,0,IF(L3219-S3219=0,"",L3219-S3219)),IF(Veriler!M3219="",L3219,IF(L3219*Veriler!M3219=0,"",L3219*Veriler!M3219))),L3219)),0)</f>
        <v/>
      </c>
      <c r="W3219" s="146"/>
      <c r="X3219" s="146"/>
      <c r="Y3219" s="146"/>
    </row>
    <row r="3220" spans="1:25" s="99" customFormat="1" ht="54.75" customHeight="1" x14ac:dyDescent="0.25">
      <c r="A3220" s="96">
        <f t="shared" si="1018"/>
        <v>2375</v>
      </c>
      <c r="B3220" s="175"/>
      <c r="C3220" s="176"/>
      <c r="D3220" s="113"/>
      <c r="E3220" s="115"/>
      <c r="F3220" s="174"/>
      <c r="G3220" s="114" t="str">
        <f t="shared" si="1013"/>
        <v/>
      </c>
      <c r="H3220" s="115"/>
      <c r="I3220" s="115"/>
      <c r="J3220" s="115"/>
      <c r="K3220" s="115"/>
      <c r="L3220" s="133" t="str">
        <f t="shared" si="1014"/>
        <v/>
      </c>
      <c r="M3220" s="116" t="str">
        <f>IF(L3220="", "", L3220/Veriler!$X$1)</f>
        <v/>
      </c>
      <c r="N3220" s="116" t="str">
        <f>IF(F3220&lt;&gt;"", "İthal Girdi", IF(Veriler!T3220="", "", IF(Veriler!S3220="H", "%0,5 üzerindedir", IF(Veriler!T3220&gt;0.1, "%10 sınırı aşılmıştır.", "Uygun"))))</f>
        <v>%0,5 üzerindedir</v>
      </c>
      <c r="O3220" s="116" t="str">
        <f t="shared" si="1015"/>
        <v xml:space="preserve"> </v>
      </c>
      <c r="P3220" s="117"/>
      <c r="Q3220" s="118"/>
      <c r="R3220" s="119" t="str">
        <f t="shared" si="1016"/>
        <v/>
      </c>
      <c r="S3220" s="133">
        <f>IFERROR(IF(M3220&lt;=0.005,IF(F3220="",L3220,0),IF(F3220&lt;&gt;"",0,IF(P3220="",0,IF(P3220="H",0,IF(Q3220&lt;Veriler!$G$2,L3220*Veriler!$G$2,L3220*Q3220)))))," ")</f>
        <v>0</v>
      </c>
      <c r="T3220" s="133">
        <f>IF(Veriler!T3220&lt;=0.1, S3220, IF(AND(Veriler!T3220&gt;0.1, F3220="", P3220="E"), IF(Q3220&gt;Veriler!$G$2, Q3220*S3220, IF(Q3220&lt;Veriler!$G$2, Veriler!$G$2*S3220, Q3220*S3220)), 0))</f>
        <v>0</v>
      </c>
      <c r="U3220" s="133" t="str">
        <f t="shared" si="1017"/>
        <v xml:space="preserve"> </v>
      </c>
      <c r="V3220" s="134" t="str">
        <f>IFERROR(IF(O3220="%10 sınırı aşılmıştır.",L3220-T3220,IFERROR(IF(F3220="",IF(S3220=1,0,IF(L3220-S3220=0,"",L3220-S3220)),IF(Veriler!M3220="",L3220,IF(L3220*Veriler!M3220=0,"",L3220*Veriler!M3220))),L3220)),0)</f>
        <v/>
      </c>
      <c r="W3220" s="146"/>
      <c r="X3220" s="146"/>
      <c r="Y3220" s="146"/>
    </row>
    <row r="3221" spans="1:25" s="99" customFormat="1" ht="54.75" customHeight="1" x14ac:dyDescent="0.25">
      <c r="A3221" s="96">
        <f t="shared" si="1018"/>
        <v>2376</v>
      </c>
      <c r="B3221" s="175"/>
      <c r="C3221" s="176"/>
      <c r="D3221" s="113"/>
      <c r="E3221" s="115"/>
      <c r="F3221" s="174"/>
      <c r="G3221" s="114" t="str">
        <f t="shared" si="1013"/>
        <v/>
      </c>
      <c r="H3221" s="115"/>
      <c r="I3221" s="115"/>
      <c r="J3221" s="115"/>
      <c r="K3221" s="115"/>
      <c r="L3221" s="133" t="str">
        <f t="shared" si="1014"/>
        <v/>
      </c>
      <c r="M3221" s="116" t="str">
        <f>IF(L3221="", "", L3221/Veriler!$X$1)</f>
        <v/>
      </c>
      <c r="N3221" s="116" t="str">
        <f>IF(F3221&lt;&gt;"", "İthal Girdi", IF(Veriler!T3221="", "", IF(Veriler!S3221="H", "%0,5 üzerindedir", IF(Veriler!T3221&gt;0.1, "%10 sınırı aşılmıştır.", "Uygun"))))</f>
        <v>%0,5 üzerindedir</v>
      </c>
      <c r="O3221" s="116" t="str">
        <f t="shared" si="1015"/>
        <v xml:space="preserve"> </v>
      </c>
      <c r="P3221" s="117"/>
      <c r="Q3221" s="118"/>
      <c r="R3221" s="119" t="str">
        <f t="shared" si="1016"/>
        <v/>
      </c>
      <c r="S3221" s="133">
        <f>IFERROR(IF(M3221&lt;=0.005,IF(F3221="",L3221,0),IF(F3221&lt;&gt;"",0,IF(P3221="",0,IF(P3221="H",0,IF(Q3221&lt;Veriler!$G$2,L3221*Veriler!$G$2,L3221*Q3221)))))," ")</f>
        <v>0</v>
      </c>
      <c r="T3221" s="133">
        <f>IF(Veriler!T3221&lt;=0.1, S3221, IF(AND(Veriler!T3221&gt;0.1, F3221="", P3221="E"), IF(Q3221&gt;Veriler!$G$2, Q3221*S3221, IF(Q3221&lt;Veriler!$G$2, Veriler!$G$2*S3221, Q3221*S3221)), 0))</f>
        <v>0</v>
      </c>
      <c r="U3221" s="133" t="str">
        <f t="shared" si="1017"/>
        <v xml:space="preserve"> </v>
      </c>
      <c r="V3221" s="134" t="str">
        <f>IFERROR(IF(O3221="%10 sınırı aşılmıştır.",L3221-T3221,IFERROR(IF(F3221="",IF(S3221=1,0,IF(L3221-S3221=0,"",L3221-S3221)),IF(Veriler!M3221="",L3221,IF(L3221*Veriler!M3221=0,"",L3221*Veriler!M3221))),L3221)),0)</f>
        <v/>
      </c>
      <c r="W3221" s="146"/>
      <c r="X3221" s="146"/>
      <c r="Y3221" s="146"/>
    </row>
    <row r="3222" spans="1:25" s="99" customFormat="1" ht="54.75" customHeight="1" x14ac:dyDescent="0.25">
      <c r="A3222" s="96">
        <f t="shared" si="1018"/>
        <v>2377</v>
      </c>
      <c r="B3222" s="175"/>
      <c r="C3222" s="176"/>
      <c r="D3222" s="113"/>
      <c r="E3222" s="115"/>
      <c r="F3222" s="174"/>
      <c r="G3222" s="114" t="str">
        <f t="shared" si="1013"/>
        <v/>
      </c>
      <c r="H3222" s="115"/>
      <c r="I3222" s="115"/>
      <c r="J3222" s="115"/>
      <c r="K3222" s="115"/>
      <c r="L3222" s="133" t="str">
        <f t="shared" si="1014"/>
        <v/>
      </c>
      <c r="M3222" s="116" t="str">
        <f>IF(L3222="", "", L3222/Veriler!$X$1)</f>
        <v/>
      </c>
      <c r="N3222" s="116" t="str">
        <f>IF(F3222&lt;&gt;"", "İthal Girdi", IF(Veriler!T3222="", "", IF(Veriler!S3222="H", "%0,5 üzerindedir", IF(Veriler!T3222&gt;0.1, "%10 sınırı aşılmıştır.", "Uygun"))))</f>
        <v>%0,5 üzerindedir</v>
      </c>
      <c r="O3222" s="116" t="str">
        <f t="shared" si="1015"/>
        <v xml:space="preserve"> </v>
      </c>
      <c r="P3222" s="117"/>
      <c r="Q3222" s="118"/>
      <c r="R3222" s="119" t="str">
        <f t="shared" si="1016"/>
        <v/>
      </c>
      <c r="S3222" s="133">
        <f>IFERROR(IF(M3222&lt;=0.005,IF(F3222="",L3222,0),IF(F3222&lt;&gt;"",0,IF(P3222="",0,IF(P3222="H",0,IF(Q3222&lt;Veriler!$G$2,L3222*Veriler!$G$2,L3222*Q3222)))))," ")</f>
        <v>0</v>
      </c>
      <c r="T3222" s="133">
        <f>IF(Veriler!T3222&lt;=0.1, S3222, IF(AND(Veriler!T3222&gt;0.1, F3222="", P3222="E"), IF(Q3222&gt;Veriler!$G$2, Q3222*S3222, IF(Q3222&lt;Veriler!$G$2, Veriler!$G$2*S3222, Q3222*S3222)), 0))</f>
        <v>0</v>
      </c>
      <c r="U3222" s="133" t="str">
        <f t="shared" si="1017"/>
        <v xml:space="preserve"> </v>
      </c>
      <c r="V3222" s="134" t="str">
        <f>IFERROR(IF(O3222="%10 sınırı aşılmıştır.",L3222-T3222,IFERROR(IF(F3222="",IF(S3222=1,0,IF(L3222-S3222=0,"",L3222-S3222)),IF(Veriler!M3222="",L3222,IF(L3222*Veriler!M3222=0,"",L3222*Veriler!M3222))),L3222)),0)</f>
        <v/>
      </c>
      <c r="W3222" s="146"/>
      <c r="X3222" s="146"/>
      <c r="Y3222" s="146"/>
    </row>
    <row r="3223" spans="1:25" s="99" customFormat="1" ht="54.75" customHeight="1" x14ac:dyDescent="0.25">
      <c r="A3223" s="96">
        <f t="shared" si="1018"/>
        <v>2378</v>
      </c>
      <c r="B3223" s="175"/>
      <c r="C3223" s="176"/>
      <c r="D3223" s="113"/>
      <c r="E3223" s="115"/>
      <c r="F3223" s="174"/>
      <c r="G3223" s="114" t="str">
        <f t="shared" si="1013"/>
        <v/>
      </c>
      <c r="H3223" s="115"/>
      <c r="I3223" s="115"/>
      <c r="J3223" s="115"/>
      <c r="K3223" s="115"/>
      <c r="L3223" s="133" t="str">
        <f t="shared" si="1014"/>
        <v/>
      </c>
      <c r="M3223" s="116" t="str">
        <f>IF(L3223="", "", L3223/Veriler!$X$1)</f>
        <v/>
      </c>
      <c r="N3223" s="116" t="str">
        <f>IF(F3223&lt;&gt;"", "İthal Girdi", IF(Veriler!T3223="", "", IF(Veriler!S3223="H", "%0,5 üzerindedir", IF(Veriler!T3223&gt;0.1, "%10 sınırı aşılmıştır.", "Uygun"))))</f>
        <v>%0,5 üzerindedir</v>
      </c>
      <c r="O3223" s="116" t="str">
        <f t="shared" si="1015"/>
        <v xml:space="preserve"> </v>
      </c>
      <c r="P3223" s="117"/>
      <c r="Q3223" s="118"/>
      <c r="R3223" s="119" t="str">
        <f t="shared" si="1016"/>
        <v/>
      </c>
      <c r="S3223" s="133">
        <f>IFERROR(IF(M3223&lt;=0.005,IF(F3223="",L3223,0),IF(F3223&lt;&gt;"",0,IF(P3223="",0,IF(P3223="H",0,IF(Q3223&lt;Veriler!$G$2,L3223*Veriler!$G$2,L3223*Q3223)))))," ")</f>
        <v>0</v>
      </c>
      <c r="T3223" s="133">
        <f>IF(Veriler!T3223&lt;=0.1, S3223, IF(AND(Veriler!T3223&gt;0.1, F3223="", P3223="E"), IF(Q3223&gt;Veriler!$G$2, Q3223*S3223, IF(Q3223&lt;Veriler!$G$2, Veriler!$G$2*S3223, Q3223*S3223)), 0))</f>
        <v>0</v>
      </c>
      <c r="U3223" s="133" t="str">
        <f t="shared" si="1017"/>
        <v xml:space="preserve"> </v>
      </c>
      <c r="V3223" s="134" t="str">
        <f>IFERROR(IF(O3223="%10 sınırı aşılmıştır.",L3223-T3223,IFERROR(IF(F3223="",IF(S3223=1,0,IF(L3223-S3223=0,"",L3223-S3223)),IF(Veriler!M3223="",L3223,IF(L3223*Veriler!M3223=0,"",L3223*Veriler!M3223))),L3223)),0)</f>
        <v/>
      </c>
      <c r="W3223" s="146"/>
      <c r="X3223" s="146"/>
      <c r="Y3223" s="146"/>
    </row>
    <row r="3224" spans="1:25" s="99" customFormat="1" ht="54.75" customHeight="1" x14ac:dyDescent="0.25">
      <c r="A3224" s="96">
        <f t="shared" si="1018"/>
        <v>2379</v>
      </c>
      <c r="B3224" s="175"/>
      <c r="C3224" s="176"/>
      <c r="D3224" s="113"/>
      <c r="E3224" s="115"/>
      <c r="F3224" s="174"/>
      <c r="G3224" s="114" t="str">
        <f t="shared" si="1013"/>
        <v/>
      </c>
      <c r="H3224" s="115"/>
      <c r="I3224" s="115"/>
      <c r="J3224" s="115"/>
      <c r="K3224" s="115"/>
      <c r="L3224" s="133" t="str">
        <f t="shared" si="1014"/>
        <v/>
      </c>
      <c r="M3224" s="116" t="str">
        <f>IF(L3224="", "", L3224/Veriler!$X$1)</f>
        <v/>
      </c>
      <c r="N3224" s="116" t="str">
        <f>IF(F3224&lt;&gt;"", "İthal Girdi", IF(Veriler!T3224="", "", IF(Veriler!S3224="H", "%0,5 üzerindedir", IF(Veriler!T3224&gt;0.1, "%10 sınırı aşılmıştır.", "Uygun"))))</f>
        <v>%0,5 üzerindedir</v>
      </c>
      <c r="O3224" s="116" t="str">
        <f t="shared" si="1015"/>
        <v xml:space="preserve"> </v>
      </c>
      <c r="P3224" s="117"/>
      <c r="Q3224" s="118"/>
      <c r="R3224" s="119" t="str">
        <f t="shared" si="1016"/>
        <v/>
      </c>
      <c r="S3224" s="133">
        <f>IFERROR(IF(M3224&lt;=0.005,IF(F3224="",L3224,0),IF(F3224&lt;&gt;"",0,IF(P3224="",0,IF(P3224="H",0,IF(Q3224&lt;Veriler!$G$2,L3224*Veriler!$G$2,L3224*Q3224)))))," ")</f>
        <v>0</v>
      </c>
      <c r="T3224" s="133">
        <f>IF(Veriler!T3224&lt;=0.1, S3224, IF(AND(Veriler!T3224&gt;0.1, F3224="", P3224="E"), IF(Q3224&gt;Veriler!$G$2, Q3224*S3224, IF(Q3224&lt;Veriler!$G$2, Veriler!$G$2*S3224, Q3224*S3224)), 0))</f>
        <v>0</v>
      </c>
      <c r="U3224" s="133" t="str">
        <f t="shared" si="1017"/>
        <v xml:space="preserve"> </v>
      </c>
      <c r="V3224" s="134" t="str">
        <f>IFERROR(IF(O3224="%10 sınırı aşılmıştır.",L3224-T3224,IFERROR(IF(F3224="",IF(S3224=1,0,IF(L3224-S3224=0,"",L3224-S3224)),IF(Veriler!M3224="",L3224,IF(L3224*Veriler!M3224=0,"",L3224*Veriler!M3224))),L3224)),0)</f>
        <v/>
      </c>
      <c r="W3224" s="146"/>
      <c r="X3224" s="146"/>
      <c r="Y3224" s="146"/>
    </row>
    <row r="3225" spans="1:25" s="99" customFormat="1" ht="54.75" customHeight="1" x14ac:dyDescent="0.25">
      <c r="A3225" s="96">
        <f t="shared" si="1018"/>
        <v>2380</v>
      </c>
      <c r="B3225" s="175"/>
      <c r="C3225" s="176"/>
      <c r="D3225" s="113"/>
      <c r="E3225" s="115"/>
      <c r="F3225" s="174"/>
      <c r="G3225" s="114" t="str">
        <f t="shared" si="1013"/>
        <v/>
      </c>
      <c r="H3225" s="115"/>
      <c r="I3225" s="115"/>
      <c r="J3225" s="115"/>
      <c r="K3225" s="115"/>
      <c r="L3225" s="133" t="str">
        <f t="shared" si="1014"/>
        <v/>
      </c>
      <c r="M3225" s="116" t="str">
        <f>IF(L3225="", "", L3225/Veriler!$X$1)</f>
        <v/>
      </c>
      <c r="N3225" s="116" t="str">
        <f>IF(F3225&lt;&gt;"", "İthal Girdi", IF(Veriler!T3225="", "", IF(Veriler!S3225="H", "%0,5 üzerindedir", IF(Veriler!T3225&gt;0.1, "%10 sınırı aşılmıştır.", "Uygun"))))</f>
        <v>%0,5 üzerindedir</v>
      </c>
      <c r="O3225" s="116" t="str">
        <f t="shared" si="1015"/>
        <v xml:space="preserve"> </v>
      </c>
      <c r="P3225" s="117"/>
      <c r="Q3225" s="118"/>
      <c r="R3225" s="119" t="str">
        <f t="shared" si="1016"/>
        <v/>
      </c>
      <c r="S3225" s="133">
        <f>IFERROR(IF(M3225&lt;=0.005,IF(F3225="",L3225,0),IF(F3225&lt;&gt;"",0,IF(P3225="",0,IF(P3225="H",0,IF(Q3225&lt;Veriler!$G$2,L3225*Veriler!$G$2,L3225*Q3225)))))," ")</f>
        <v>0</v>
      </c>
      <c r="T3225" s="133">
        <f>IF(Veriler!T3225&lt;=0.1, S3225, IF(AND(Veriler!T3225&gt;0.1, F3225="", P3225="E"), IF(Q3225&gt;Veriler!$G$2, Q3225*S3225, IF(Q3225&lt;Veriler!$G$2, Veriler!$G$2*S3225, Q3225*S3225)), 0))</f>
        <v>0</v>
      </c>
      <c r="U3225" s="133" t="str">
        <f t="shared" si="1017"/>
        <v xml:space="preserve"> </v>
      </c>
      <c r="V3225" s="134" t="str">
        <f>IFERROR(IF(O3225="%10 sınırı aşılmıştır.",L3225-T3225,IFERROR(IF(F3225="",IF(S3225=1,0,IF(L3225-S3225=0,"",L3225-S3225)),IF(Veriler!M3225="",L3225,IF(L3225*Veriler!M3225=0,"",L3225*Veriler!M3225))),L3225)),0)</f>
        <v/>
      </c>
      <c r="W3225" s="146"/>
      <c r="X3225" s="146"/>
      <c r="Y3225" s="146"/>
    </row>
    <row r="3226" spans="1:25" s="99" customFormat="1" ht="24" customHeight="1" x14ac:dyDescent="0.25">
      <c r="A3226" s="103"/>
      <c r="B3226" s="104"/>
      <c r="C3226" s="104"/>
      <c r="D3226" s="104"/>
      <c r="E3226" s="103"/>
      <c r="F3226" s="135"/>
      <c r="G3226" s="157"/>
      <c r="H3226" s="103"/>
      <c r="I3226" s="103"/>
      <c r="J3226" s="103"/>
      <c r="K3226" s="103"/>
      <c r="L3226" s="136">
        <f>SUM(L3197:L3210,L3212:L3225)</f>
        <v>0</v>
      </c>
      <c r="M3226" s="158"/>
      <c r="N3226" s="158"/>
      <c r="O3226" s="158"/>
      <c r="P3226" s="105"/>
      <c r="Q3226" s="106"/>
      <c r="R3226" s="159"/>
      <c r="S3226" s="160"/>
      <c r="T3226" s="160"/>
      <c r="U3226" s="160"/>
      <c r="V3226" s="160"/>
      <c r="W3226" s="146"/>
      <c r="X3226" s="146"/>
      <c r="Y3226" s="146"/>
    </row>
    <row r="3227" spans="1:25" s="99" customFormat="1" ht="31.5" customHeight="1" x14ac:dyDescent="0.25">
      <c r="A3227" s="103"/>
      <c r="B3227" s="104"/>
      <c r="C3227" s="104"/>
      <c r="D3227" s="104"/>
      <c r="E3227" s="103"/>
      <c r="F3227" s="135"/>
      <c r="G3227" s="157"/>
      <c r="H3227" s="103"/>
      <c r="I3227" s="103"/>
      <c r="J3227" s="103"/>
      <c r="K3227" s="103"/>
      <c r="L3227" s="161"/>
      <c r="M3227" s="158"/>
      <c r="N3227" s="158"/>
      <c r="O3227" s="158"/>
      <c r="P3227" s="105"/>
      <c r="Q3227" s="106"/>
      <c r="R3227" s="159"/>
      <c r="S3227" s="162" t="s">
        <v>57</v>
      </c>
      <c r="T3227" s="162" t="s">
        <v>57</v>
      </c>
      <c r="U3227" s="162" t="s">
        <v>57</v>
      </c>
      <c r="V3227" s="163" t="s">
        <v>58</v>
      </c>
      <c r="W3227" s="146"/>
      <c r="X3227" s="146"/>
      <c r="Y3227" s="146"/>
    </row>
    <row r="3228" spans="1:25" s="99" customFormat="1" ht="58.5" customHeight="1" x14ac:dyDescent="0.25">
      <c r="A3228" s="185" t="s">
        <v>59</v>
      </c>
      <c r="B3228" s="180"/>
      <c r="C3228" s="180"/>
      <c r="D3228" s="180"/>
      <c r="E3228" s="180"/>
      <c r="F3228" s="180"/>
      <c r="G3228" s="180"/>
      <c r="H3228" s="180"/>
      <c r="I3228" s="180"/>
      <c r="J3228" s="180"/>
      <c r="K3228" s="180"/>
      <c r="L3228" s="180"/>
      <c r="M3228" s="180"/>
      <c r="N3228" s="180"/>
      <c r="O3228" s="180"/>
      <c r="P3228" s="180"/>
      <c r="Q3228" s="180"/>
      <c r="R3228" s="176"/>
      <c r="S3228" s="137">
        <f>SUM(S3190,S3197:S3210,S3212:S3225)</f>
        <v>0</v>
      </c>
      <c r="T3228" s="137" t="str">
        <f>IF(SUM(T3197:T3210,T3212:T3225)=0," ",SUM(T3197:T3210,T3212:T3225))</f>
        <v xml:space="preserve"> </v>
      </c>
      <c r="U3228" s="137" t="str">
        <f>IF(SUM(U3197:U3210,U3212:U3225)=0," ",SUM(U3197:U3210,U3212:U3225))</f>
        <v xml:space="preserve"> </v>
      </c>
      <c r="V3228" s="137" t="str">
        <f>IF(SUM(V3197:V3210,V3212:V3225)=0," ",SUM(V3197:V3210,V3212:V3225))</f>
        <v xml:space="preserve"> </v>
      </c>
      <c r="W3228" s="146"/>
      <c r="X3228" s="164">
        <f>SUM(U3197:U3210,U3212:U3225)</f>
        <v>0</v>
      </c>
      <c r="Y3228" s="164">
        <f>SUM(V3197:V3210,V3212:V3225)</f>
        <v>0</v>
      </c>
    </row>
    <row r="3229" spans="1:25" x14ac:dyDescent="0.3">
      <c r="A3229" s="34"/>
      <c r="G3229" s="146"/>
      <c r="L3229" s="146"/>
      <c r="M3229" s="146"/>
      <c r="N3229" s="146"/>
      <c r="O3229" s="146"/>
      <c r="R3229" s="146"/>
      <c r="S3229" s="146"/>
      <c r="T3229" s="146"/>
      <c r="U3229" s="146"/>
      <c r="V3229" s="146"/>
      <c r="W3229" s="146"/>
      <c r="X3229" s="146"/>
      <c r="Y3229" s="146"/>
    </row>
    <row r="3230" spans="1:25" x14ac:dyDescent="0.3">
      <c r="A3230" s="186" t="s">
        <v>60</v>
      </c>
      <c r="B3230" s="187"/>
      <c r="C3230" s="187"/>
      <c r="D3230" s="187"/>
      <c r="E3230" s="187"/>
      <c r="F3230" s="187"/>
      <c r="G3230" s="187"/>
      <c r="H3230" s="187"/>
      <c r="I3230" s="187"/>
      <c r="J3230" s="187"/>
      <c r="K3230" s="187"/>
      <c r="L3230" s="187"/>
      <c r="M3230" s="187"/>
      <c r="N3230" s="187"/>
      <c r="O3230" s="187"/>
      <c r="P3230" s="187"/>
      <c r="Q3230" s="187"/>
      <c r="R3230" s="187"/>
      <c r="S3230" s="187"/>
      <c r="T3230" s="187"/>
      <c r="U3230" s="187"/>
      <c r="V3230" s="187"/>
      <c r="W3230" s="146"/>
      <c r="X3230" s="146"/>
      <c r="Y3230" s="146"/>
    </row>
    <row r="3231" spans="1:25" s="99" customFormat="1" ht="41.25" customHeight="1" x14ac:dyDescent="0.25">
      <c r="A3231" s="189" t="s">
        <v>38</v>
      </c>
      <c r="B3231" s="180"/>
      <c r="C3231" s="180"/>
      <c r="D3231" s="180"/>
      <c r="E3231" s="180"/>
      <c r="F3231" s="180"/>
      <c r="G3231" s="180"/>
      <c r="H3231" s="180"/>
      <c r="I3231" s="180"/>
      <c r="J3231" s="180"/>
      <c r="K3231" s="180"/>
      <c r="L3231" s="180"/>
      <c r="M3231" s="180"/>
      <c r="N3231" s="180"/>
      <c r="O3231" s="180"/>
      <c r="P3231" s="180"/>
      <c r="Q3231" s="180"/>
      <c r="R3231" s="180"/>
      <c r="S3231" s="180"/>
      <c r="T3231" s="180"/>
      <c r="U3231" s="180"/>
      <c r="V3231" s="176"/>
      <c r="W3231" s="146"/>
      <c r="X3231" s="146"/>
      <c r="Y3231" s="146"/>
    </row>
    <row r="3232" spans="1:25" s="100" customFormat="1" ht="35.25" customHeight="1" x14ac:dyDescent="0.25">
      <c r="A3232" s="179" t="s">
        <v>39</v>
      </c>
      <c r="B3232" s="180"/>
      <c r="C3232" s="180"/>
      <c r="D3232" s="180"/>
      <c r="E3232" s="180"/>
      <c r="F3232" s="180"/>
      <c r="G3232" s="180"/>
      <c r="H3232" s="180"/>
      <c r="I3232" s="180"/>
      <c r="J3232" s="180"/>
      <c r="K3232" s="180"/>
      <c r="L3232" s="180"/>
      <c r="M3232" s="180"/>
      <c r="N3232" s="180"/>
      <c r="O3232" s="180"/>
      <c r="P3232" s="180"/>
      <c r="Q3232" s="180"/>
      <c r="R3232" s="176"/>
      <c r="S3232" s="147"/>
      <c r="T3232" s="148"/>
      <c r="U3232" s="149" t="s">
        <v>40</v>
      </c>
      <c r="V3232" s="150">
        <f>V3194+1</f>
        <v>86</v>
      </c>
      <c r="W3232" s="146"/>
      <c r="X3232" s="146"/>
      <c r="Y3232" s="146"/>
    </row>
    <row r="3233" spans="1:25" s="99" customFormat="1" ht="81" customHeight="1" x14ac:dyDescent="0.25">
      <c r="A3233" s="110" t="s">
        <v>3</v>
      </c>
      <c r="B3233" s="188" t="s">
        <v>41</v>
      </c>
      <c r="C3233" s="176"/>
      <c r="D3233" s="111" t="s">
        <v>42</v>
      </c>
      <c r="E3233" s="110" t="s">
        <v>324</v>
      </c>
      <c r="F3233" s="111" t="s">
        <v>325</v>
      </c>
      <c r="G3233" s="151" t="s">
        <v>43</v>
      </c>
      <c r="H3233" s="110" t="s">
        <v>44</v>
      </c>
      <c r="I3233" s="110" t="s">
        <v>8</v>
      </c>
      <c r="J3233" s="110" t="s">
        <v>45</v>
      </c>
      <c r="K3233" s="110" t="s">
        <v>46</v>
      </c>
      <c r="L3233" s="152" t="s">
        <v>47</v>
      </c>
      <c r="M3233" s="153" t="s">
        <v>48</v>
      </c>
      <c r="N3233" s="154" t="s">
        <v>49</v>
      </c>
      <c r="O3233" s="154" t="s">
        <v>49</v>
      </c>
      <c r="P3233" s="112" t="s">
        <v>50</v>
      </c>
      <c r="Q3233" s="110" t="s">
        <v>51</v>
      </c>
      <c r="R3233" s="155" t="s">
        <v>52</v>
      </c>
      <c r="S3233" s="156" t="s">
        <v>53</v>
      </c>
      <c r="T3233" s="156" t="s">
        <v>54</v>
      </c>
      <c r="U3233" s="152" t="s">
        <v>54</v>
      </c>
      <c r="V3233" s="152" t="s">
        <v>55</v>
      </c>
      <c r="W3233" s="146"/>
      <c r="X3233" s="146"/>
      <c r="Y3233" s="146"/>
    </row>
    <row r="3234" spans="1:25" s="99" customFormat="1" ht="45" customHeight="1" x14ac:dyDescent="0.25">
      <c r="A3234" s="101"/>
      <c r="B3234" s="177" t="s">
        <v>56</v>
      </c>
      <c r="C3234" s="178"/>
      <c r="D3234" s="102"/>
      <c r="E3234" s="170"/>
      <c r="F3234" s="102"/>
      <c r="G3234" s="95"/>
      <c r="H3234" s="102"/>
      <c r="I3234" s="102"/>
      <c r="J3234" s="102"/>
      <c r="K3234" s="102"/>
      <c r="L3234" s="95"/>
      <c r="M3234" s="95"/>
      <c r="N3234" s="95"/>
      <c r="O3234" s="95"/>
      <c r="P3234" s="102"/>
      <c r="Q3234" s="102"/>
      <c r="R3234" s="190"/>
      <c r="S3234" s="184"/>
      <c r="T3234" s="95"/>
      <c r="U3234" s="95"/>
      <c r="V3234" s="95"/>
      <c r="W3234" s="146"/>
      <c r="X3234" s="146"/>
      <c r="Y3234" s="146"/>
    </row>
    <row r="3235" spans="1:25" s="99" customFormat="1" ht="54.75" customHeight="1" x14ac:dyDescent="0.25">
      <c r="A3235" s="96">
        <f>A3225+1</f>
        <v>2381</v>
      </c>
      <c r="B3235" s="181"/>
      <c r="C3235" s="182"/>
      <c r="D3235" s="113"/>
      <c r="E3235" s="115"/>
      <c r="F3235" s="174"/>
      <c r="G3235" s="114" t="str">
        <f t="shared" ref="G3235:G3248" si="1019">IF(AND(F3235&lt;&gt;"",V3235&lt;&gt;"",L3235&lt;&gt;0),V3235/L3235,"")</f>
        <v/>
      </c>
      <c r="H3235" s="115"/>
      <c r="I3235" s="115"/>
      <c r="J3235" s="115"/>
      <c r="K3235" s="115"/>
      <c r="L3235" s="133" t="str">
        <f t="shared" ref="L3235:L3248" si="1020">IF(AND(H3235&lt;&gt;0, J3235&lt;&gt;0, K3235&lt;&gt;0), H3235*J3235*K3235, "")</f>
        <v/>
      </c>
      <c r="M3235" s="116" t="str">
        <f>IF(L3235="", "", L3235/Veriler!$X$1)</f>
        <v/>
      </c>
      <c r="N3235" s="116" t="str">
        <f>IF(F3235&lt;&gt;"", "İthal Girdi", IF(Veriler!T3235="", "", IF(Veriler!S3235="H", "%0,5 üzerindedir", IF(Veriler!T3235&gt;0.1, "%10 sınırı aşılmıştır.", "Uygun"))))</f>
        <v>%0,5 üzerindedir</v>
      </c>
      <c r="O3235" s="116" t="str">
        <f t="shared" ref="O3235:O3248" si="1021">IF(M3235=""," ",N3235)</f>
        <v xml:space="preserve"> </v>
      </c>
      <c r="P3235" s="117"/>
      <c r="Q3235" s="118"/>
      <c r="R3235" s="119" t="str">
        <f t="shared" ref="R3235:R3248" si="1022">IFERROR(IF(AND(T3235&lt;&gt;"",L3235&lt;&gt;"",L3235&lt;&gt;0,T3235&lt;&gt;0),T3235/L3235,"")," ")</f>
        <v/>
      </c>
      <c r="S3235" s="133">
        <f>IFERROR(IF(M3235&lt;=0.005,IF(F3235="",L3235,0),IF(F3235&lt;&gt;"",0,IF(P3235="",0,IF(P3235="H",0,IF(Q3235&lt;Veriler!$G$2,L3235*Veriler!$G$2,L3235*Q3235)))))," ")</f>
        <v>0</v>
      </c>
      <c r="T3235" s="133">
        <f>IF(Veriler!T3235&lt;=0.1, S3235, IF(AND(Veriler!T3235&gt;0.1, F3235="", P3235="E"), IF(Q3235&gt;Veriler!$G$2, Q3235*S3235, IF(Q3235&lt;Veriler!$G$2, Veriler!$G$2*S3235, Q3235*S3235)), 0))</f>
        <v>0</v>
      </c>
      <c r="U3235" s="133" t="str">
        <f t="shared" ref="U3235:U3248" si="1023">IF(T3235=0," ",T3235)</f>
        <v xml:space="preserve"> </v>
      </c>
      <c r="V3235" s="134" t="str">
        <f>IFERROR(IF(O3235="%10 sınırı aşılmıştır.",L3235-T3235,IFERROR(IF(F3235="",IF(S3235=1,0,IF(L3235-S3235=0,"",L3235-S3235)),IF(Veriler!M3235="",L3235,IF(L3235*Veriler!M3235=0,"",L3235*Veriler!M3235))),L3235)),0)</f>
        <v/>
      </c>
      <c r="W3235" s="146"/>
      <c r="X3235" s="146"/>
      <c r="Y3235" s="146"/>
    </row>
    <row r="3236" spans="1:25" s="99" customFormat="1" ht="54.75" customHeight="1" x14ac:dyDescent="0.25">
      <c r="A3236" s="96">
        <f t="shared" ref="A3236:A3248" si="1024">A3235+1</f>
        <v>2382</v>
      </c>
      <c r="B3236" s="175"/>
      <c r="C3236" s="176"/>
      <c r="D3236" s="113"/>
      <c r="E3236" s="115"/>
      <c r="F3236" s="174"/>
      <c r="G3236" s="114" t="str">
        <f t="shared" si="1019"/>
        <v/>
      </c>
      <c r="H3236" s="115"/>
      <c r="I3236" s="115"/>
      <c r="J3236" s="115"/>
      <c r="K3236" s="115"/>
      <c r="L3236" s="133" t="str">
        <f t="shared" si="1020"/>
        <v/>
      </c>
      <c r="M3236" s="116" t="str">
        <f>IF(L3236="", "", L3236/Veriler!$X$1)</f>
        <v/>
      </c>
      <c r="N3236" s="116" t="str">
        <f>IF(F3236&lt;&gt;"", "İthal Girdi", IF(Veriler!T3236="", "", IF(Veriler!S3236="H", "%0,5 üzerindedir", IF(Veriler!T3236&gt;0.1, "%10 sınırı aşılmıştır.", "Uygun"))))</f>
        <v>%0,5 üzerindedir</v>
      </c>
      <c r="O3236" s="116" t="str">
        <f t="shared" si="1021"/>
        <v xml:space="preserve"> </v>
      </c>
      <c r="P3236" s="117"/>
      <c r="Q3236" s="118"/>
      <c r="R3236" s="119" t="str">
        <f t="shared" si="1022"/>
        <v/>
      </c>
      <c r="S3236" s="133">
        <f>IFERROR(IF(M3236&lt;=0.005,IF(F3236="",L3236,0),IF(F3236&lt;&gt;"",0,IF(P3236="",0,IF(P3236="H",0,IF(Q3236&lt;Veriler!$G$2,L3236*Veriler!$G$2,L3236*Q3236)))))," ")</f>
        <v>0</v>
      </c>
      <c r="T3236" s="133">
        <f>IF(Veriler!T3236&lt;=0.1, S3236, IF(AND(Veriler!T3236&gt;0.1, F3236="", P3236="E"), IF(Q3236&gt;Veriler!$G$2, Q3236*S3236, IF(Q3236&lt;Veriler!$G$2, Veriler!$G$2*S3236, Q3236*S3236)), 0))</f>
        <v>0</v>
      </c>
      <c r="U3236" s="133" t="str">
        <f t="shared" si="1023"/>
        <v xml:space="preserve"> </v>
      </c>
      <c r="V3236" s="134" t="str">
        <f>IFERROR(IF(O3236="%10 sınırı aşılmıştır.",L3236-T3236,IFERROR(IF(F3236="",IF(S3236=1,0,IF(L3236-S3236=0,"",L3236-S3236)),IF(Veriler!M3236="",L3236,IF(L3236*Veriler!M3236=0,"",L3236*Veriler!M3236))),L3236)),0)</f>
        <v/>
      </c>
      <c r="W3236" s="146"/>
      <c r="X3236" s="146"/>
      <c r="Y3236" s="146"/>
    </row>
    <row r="3237" spans="1:25" s="99" customFormat="1" ht="54.75" customHeight="1" x14ac:dyDescent="0.25">
      <c r="A3237" s="96">
        <f t="shared" si="1024"/>
        <v>2383</v>
      </c>
      <c r="B3237" s="175"/>
      <c r="C3237" s="176"/>
      <c r="D3237" s="113"/>
      <c r="E3237" s="115"/>
      <c r="F3237" s="174"/>
      <c r="G3237" s="114" t="str">
        <f t="shared" si="1019"/>
        <v/>
      </c>
      <c r="H3237" s="115"/>
      <c r="I3237" s="115"/>
      <c r="J3237" s="115"/>
      <c r="K3237" s="115"/>
      <c r="L3237" s="133" t="str">
        <f t="shared" si="1020"/>
        <v/>
      </c>
      <c r="M3237" s="116" t="str">
        <f>IF(L3237="", "", L3237/Veriler!$X$1)</f>
        <v/>
      </c>
      <c r="N3237" s="116" t="str">
        <f>IF(F3237&lt;&gt;"", "İthal Girdi", IF(Veriler!T3237="", "", IF(Veriler!S3237="H", "%0,5 üzerindedir", IF(Veriler!T3237&gt;0.1, "%10 sınırı aşılmıştır.", "Uygun"))))</f>
        <v>%0,5 üzerindedir</v>
      </c>
      <c r="O3237" s="116" t="str">
        <f t="shared" si="1021"/>
        <v xml:space="preserve"> </v>
      </c>
      <c r="P3237" s="117"/>
      <c r="Q3237" s="118"/>
      <c r="R3237" s="119" t="str">
        <f t="shared" si="1022"/>
        <v/>
      </c>
      <c r="S3237" s="133">
        <f>IFERROR(IF(M3237&lt;=0.005,IF(F3237="",L3237,0),IF(F3237&lt;&gt;"",0,IF(P3237="",0,IF(P3237="H",0,IF(Q3237&lt;Veriler!$G$2,L3237*Veriler!$G$2,L3237*Q3237)))))," ")</f>
        <v>0</v>
      </c>
      <c r="T3237" s="133">
        <f>IF(Veriler!T3237&lt;=0.1, S3237, IF(AND(Veriler!T3237&gt;0.1, F3237="", P3237="E"), IF(Q3237&gt;Veriler!$G$2, Q3237*S3237, IF(Q3237&lt;Veriler!$G$2, Veriler!$G$2*S3237, Q3237*S3237)), 0))</f>
        <v>0</v>
      </c>
      <c r="U3237" s="133" t="str">
        <f t="shared" si="1023"/>
        <v xml:space="preserve"> </v>
      </c>
      <c r="V3237" s="134" t="str">
        <f>IFERROR(IF(O3237="%10 sınırı aşılmıştır.",L3237-T3237,IFERROR(IF(F3237="",IF(S3237=1,0,IF(L3237-S3237=0,"",L3237-S3237)),IF(Veriler!M3237="",L3237,IF(L3237*Veriler!M3237=0,"",L3237*Veriler!M3237))),L3237)),0)</f>
        <v/>
      </c>
      <c r="W3237" s="146"/>
      <c r="X3237" s="146"/>
      <c r="Y3237" s="146"/>
    </row>
    <row r="3238" spans="1:25" s="99" customFormat="1" ht="54.75" customHeight="1" x14ac:dyDescent="0.25">
      <c r="A3238" s="96">
        <f t="shared" si="1024"/>
        <v>2384</v>
      </c>
      <c r="B3238" s="175"/>
      <c r="C3238" s="176"/>
      <c r="D3238" s="113"/>
      <c r="E3238" s="115"/>
      <c r="F3238" s="174"/>
      <c r="G3238" s="114" t="str">
        <f t="shared" si="1019"/>
        <v/>
      </c>
      <c r="H3238" s="115"/>
      <c r="I3238" s="115"/>
      <c r="J3238" s="115"/>
      <c r="K3238" s="115"/>
      <c r="L3238" s="133" t="str">
        <f t="shared" si="1020"/>
        <v/>
      </c>
      <c r="M3238" s="116" t="str">
        <f>IF(L3238="", "", L3238/Veriler!$X$1)</f>
        <v/>
      </c>
      <c r="N3238" s="116" t="str">
        <f>IF(F3238&lt;&gt;"", "İthal Girdi", IF(Veriler!T3238="", "", IF(Veriler!S3238="H", "%0,5 üzerindedir", IF(Veriler!T3238&gt;0.1, "%10 sınırı aşılmıştır.", "Uygun"))))</f>
        <v>%0,5 üzerindedir</v>
      </c>
      <c r="O3238" s="116" t="str">
        <f t="shared" si="1021"/>
        <v xml:space="preserve"> </v>
      </c>
      <c r="P3238" s="117"/>
      <c r="Q3238" s="118"/>
      <c r="R3238" s="119" t="str">
        <f t="shared" si="1022"/>
        <v/>
      </c>
      <c r="S3238" s="133">
        <f>IFERROR(IF(M3238&lt;=0.005,IF(F3238="",L3238,0),IF(F3238&lt;&gt;"",0,IF(P3238="",0,IF(P3238="H",0,IF(Q3238&lt;Veriler!$G$2,L3238*Veriler!$G$2,L3238*Q3238)))))," ")</f>
        <v>0</v>
      </c>
      <c r="T3238" s="133">
        <f>IF(Veriler!T3238&lt;=0.1, S3238, IF(AND(Veriler!T3238&gt;0.1, F3238="", P3238="E"), IF(Q3238&gt;Veriler!$G$2, Q3238*S3238, IF(Q3238&lt;Veriler!$G$2, Veriler!$G$2*S3238, Q3238*S3238)), 0))</f>
        <v>0</v>
      </c>
      <c r="U3238" s="133" t="str">
        <f t="shared" si="1023"/>
        <v xml:space="preserve"> </v>
      </c>
      <c r="V3238" s="134" t="str">
        <f>IFERROR(IF(O3238="%10 sınırı aşılmıştır.",L3238-T3238,IFERROR(IF(F3238="",IF(S3238=1,0,IF(L3238-S3238=0,"",L3238-S3238)),IF(Veriler!M3238="",L3238,IF(L3238*Veriler!M3238=0,"",L3238*Veriler!M3238))),L3238)),0)</f>
        <v/>
      </c>
      <c r="W3238" s="146"/>
      <c r="X3238" s="146"/>
      <c r="Y3238" s="146"/>
    </row>
    <row r="3239" spans="1:25" s="99" customFormat="1" ht="54.75" customHeight="1" x14ac:dyDescent="0.25">
      <c r="A3239" s="96">
        <f t="shared" si="1024"/>
        <v>2385</v>
      </c>
      <c r="B3239" s="175"/>
      <c r="C3239" s="176"/>
      <c r="D3239" s="113"/>
      <c r="E3239" s="115"/>
      <c r="F3239" s="174"/>
      <c r="G3239" s="114" t="str">
        <f t="shared" si="1019"/>
        <v/>
      </c>
      <c r="H3239" s="115"/>
      <c r="I3239" s="115"/>
      <c r="J3239" s="115"/>
      <c r="K3239" s="115"/>
      <c r="L3239" s="133" t="str">
        <f t="shared" si="1020"/>
        <v/>
      </c>
      <c r="M3239" s="116" t="str">
        <f>IF(L3239="", "", L3239/Veriler!$X$1)</f>
        <v/>
      </c>
      <c r="N3239" s="116" t="str">
        <f>IF(F3239&lt;&gt;"", "İthal Girdi", IF(Veriler!T3239="", "", IF(Veriler!S3239="H", "%0,5 üzerindedir", IF(Veriler!T3239&gt;0.1, "%10 sınırı aşılmıştır.", "Uygun"))))</f>
        <v>%0,5 üzerindedir</v>
      </c>
      <c r="O3239" s="116" t="str">
        <f t="shared" si="1021"/>
        <v xml:space="preserve"> </v>
      </c>
      <c r="P3239" s="117"/>
      <c r="Q3239" s="118"/>
      <c r="R3239" s="119" t="str">
        <f t="shared" si="1022"/>
        <v/>
      </c>
      <c r="S3239" s="133">
        <f>IFERROR(IF(M3239&lt;=0.005,IF(F3239="",L3239,0),IF(F3239&lt;&gt;"",0,IF(P3239="",0,IF(P3239="H",0,IF(Q3239&lt;Veriler!$G$2,L3239*Veriler!$G$2,L3239*Q3239)))))," ")</f>
        <v>0</v>
      </c>
      <c r="T3239" s="133">
        <f>IF(Veriler!T3239&lt;=0.1, S3239, IF(AND(Veriler!T3239&gt;0.1, F3239="", P3239="E"), IF(Q3239&gt;Veriler!$G$2, Q3239*S3239, IF(Q3239&lt;Veriler!$G$2, Veriler!$G$2*S3239, Q3239*S3239)), 0))</f>
        <v>0</v>
      </c>
      <c r="U3239" s="133" t="str">
        <f t="shared" si="1023"/>
        <v xml:space="preserve"> </v>
      </c>
      <c r="V3239" s="134" t="str">
        <f>IFERROR(IF(O3239="%10 sınırı aşılmıştır.",L3239-T3239,IFERROR(IF(F3239="",IF(S3239=1,0,IF(L3239-S3239=0,"",L3239-S3239)),IF(Veriler!M3239="",L3239,IF(L3239*Veriler!M3239=0,"",L3239*Veriler!M3239))),L3239)),0)</f>
        <v/>
      </c>
      <c r="W3239" s="146"/>
      <c r="X3239" s="146"/>
      <c r="Y3239" s="146"/>
    </row>
    <row r="3240" spans="1:25" s="99" customFormat="1" ht="54.75" customHeight="1" x14ac:dyDescent="0.25">
      <c r="A3240" s="96">
        <f t="shared" si="1024"/>
        <v>2386</v>
      </c>
      <c r="B3240" s="175"/>
      <c r="C3240" s="176"/>
      <c r="D3240" s="113"/>
      <c r="E3240" s="115"/>
      <c r="F3240" s="174"/>
      <c r="G3240" s="114" t="str">
        <f t="shared" si="1019"/>
        <v/>
      </c>
      <c r="H3240" s="115"/>
      <c r="I3240" s="115"/>
      <c r="J3240" s="115"/>
      <c r="K3240" s="115"/>
      <c r="L3240" s="133" t="str">
        <f t="shared" si="1020"/>
        <v/>
      </c>
      <c r="M3240" s="116" t="str">
        <f>IF(L3240="", "", L3240/Veriler!$X$1)</f>
        <v/>
      </c>
      <c r="N3240" s="116" t="str">
        <f>IF(F3240&lt;&gt;"", "İthal Girdi", IF(Veriler!T3240="", "", IF(Veriler!S3240="H", "%0,5 üzerindedir", IF(Veriler!T3240&gt;0.1, "%10 sınırı aşılmıştır.", "Uygun"))))</f>
        <v>%0,5 üzerindedir</v>
      </c>
      <c r="O3240" s="116" t="str">
        <f t="shared" si="1021"/>
        <v xml:space="preserve"> </v>
      </c>
      <c r="P3240" s="117"/>
      <c r="Q3240" s="118"/>
      <c r="R3240" s="119" t="str">
        <f t="shared" si="1022"/>
        <v/>
      </c>
      <c r="S3240" s="133">
        <f>IFERROR(IF(M3240&lt;=0.005,IF(F3240="",L3240,0),IF(F3240&lt;&gt;"",0,IF(P3240="",0,IF(P3240="H",0,IF(Q3240&lt;Veriler!$G$2,L3240*Veriler!$G$2,L3240*Q3240)))))," ")</f>
        <v>0</v>
      </c>
      <c r="T3240" s="133">
        <f>IF(Veriler!T3240&lt;=0.1, S3240, IF(AND(Veriler!T3240&gt;0.1, F3240="", P3240="E"), IF(Q3240&gt;Veriler!$G$2, Q3240*S3240, IF(Q3240&lt;Veriler!$G$2, Veriler!$G$2*S3240, Q3240*S3240)), 0))</f>
        <v>0</v>
      </c>
      <c r="U3240" s="133" t="str">
        <f t="shared" si="1023"/>
        <v xml:space="preserve"> </v>
      </c>
      <c r="V3240" s="134" t="str">
        <f>IFERROR(IF(O3240="%10 sınırı aşılmıştır.",L3240-T3240,IFERROR(IF(F3240="",IF(S3240=1,0,IF(L3240-S3240=0,"",L3240-S3240)),IF(Veriler!M3240="",L3240,IF(L3240*Veriler!M3240=0,"",L3240*Veriler!M3240))),L3240)),0)</f>
        <v/>
      </c>
      <c r="W3240" s="146"/>
      <c r="X3240" s="146"/>
      <c r="Y3240" s="146"/>
    </row>
    <row r="3241" spans="1:25" s="99" customFormat="1" ht="54.75" customHeight="1" x14ac:dyDescent="0.25">
      <c r="A3241" s="96">
        <f t="shared" si="1024"/>
        <v>2387</v>
      </c>
      <c r="B3241" s="175"/>
      <c r="C3241" s="176"/>
      <c r="D3241" s="113"/>
      <c r="E3241" s="115"/>
      <c r="F3241" s="174"/>
      <c r="G3241" s="114" t="str">
        <f t="shared" si="1019"/>
        <v/>
      </c>
      <c r="H3241" s="115"/>
      <c r="I3241" s="115"/>
      <c r="J3241" s="115"/>
      <c r="K3241" s="115"/>
      <c r="L3241" s="133" t="str">
        <f t="shared" si="1020"/>
        <v/>
      </c>
      <c r="M3241" s="116" t="str">
        <f>IF(L3241="", "", L3241/Veriler!$X$1)</f>
        <v/>
      </c>
      <c r="N3241" s="116" t="str">
        <f>IF(F3241&lt;&gt;"", "İthal Girdi", IF(Veriler!T3241="", "", IF(Veriler!S3241="H", "%0,5 üzerindedir", IF(Veriler!T3241&gt;0.1, "%10 sınırı aşılmıştır.", "Uygun"))))</f>
        <v>%0,5 üzerindedir</v>
      </c>
      <c r="O3241" s="116" t="str">
        <f t="shared" si="1021"/>
        <v xml:space="preserve"> </v>
      </c>
      <c r="P3241" s="117"/>
      <c r="Q3241" s="118"/>
      <c r="R3241" s="119" t="str">
        <f t="shared" si="1022"/>
        <v/>
      </c>
      <c r="S3241" s="133">
        <f>IFERROR(IF(M3241&lt;=0.005,IF(F3241="",L3241,0),IF(F3241&lt;&gt;"",0,IF(P3241="",0,IF(P3241="H",0,IF(Q3241&lt;Veriler!$G$2,L3241*Veriler!$G$2,L3241*Q3241)))))," ")</f>
        <v>0</v>
      </c>
      <c r="T3241" s="133">
        <f>IF(Veriler!T3241&lt;=0.1, S3241, IF(AND(Veriler!T3241&gt;0.1, F3241="", P3241="E"), IF(Q3241&gt;Veriler!$G$2, Q3241*S3241, IF(Q3241&lt;Veriler!$G$2, Veriler!$G$2*S3241, Q3241*S3241)), 0))</f>
        <v>0</v>
      </c>
      <c r="U3241" s="133" t="str">
        <f t="shared" si="1023"/>
        <v xml:space="preserve"> </v>
      </c>
      <c r="V3241" s="134" t="str">
        <f>IFERROR(IF(O3241="%10 sınırı aşılmıştır.",L3241-T3241,IFERROR(IF(F3241="",IF(S3241=1,0,IF(L3241-S3241=0,"",L3241-S3241)),IF(Veriler!M3241="",L3241,IF(L3241*Veriler!M3241=0,"",L3241*Veriler!M3241))),L3241)),0)</f>
        <v/>
      </c>
      <c r="W3241" s="146"/>
      <c r="X3241" s="146"/>
      <c r="Y3241" s="146"/>
    </row>
    <row r="3242" spans="1:25" s="99" customFormat="1" ht="54.75" customHeight="1" x14ac:dyDescent="0.25">
      <c r="A3242" s="96">
        <f t="shared" si="1024"/>
        <v>2388</v>
      </c>
      <c r="B3242" s="175"/>
      <c r="C3242" s="176"/>
      <c r="D3242" s="113"/>
      <c r="E3242" s="115"/>
      <c r="F3242" s="174"/>
      <c r="G3242" s="114" t="str">
        <f t="shared" si="1019"/>
        <v/>
      </c>
      <c r="H3242" s="115"/>
      <c r="I3242" s="115"/>
      <c r="J3242" s="115"/>
      <c r="K3242" s="115"/>
      <c r="L3242" s="133" t="str">
        <f t="shared" si="1020"/>
        <v/>
      </c>
      <c r="M3242" s="116" t="str">
        <f>IF(L3242="", "", L3242/Veriler!$X$1)</f>
        <v/>
      </c>
      <c r="N3242" s="116" t="str">
        <f>IF(F3242&lt;&gt;"", "İthal Girdi", IF(Veriler!T3242="", "", IF(Veriler!S3242="H", "%0,5 üzerindedir", IF(Veriler!T3242&gt;0.1, "%10 sınırı aşılmıştır.", "Uygun"))))</f>
        <v>%0,5 üzerindedir</v>
      </c>
      <c r="O3242" s="116" t="str">
        <f t="shared" si="1021"/>
        <v xml:space="preserve"> </v>
      </c>
      <c r="P3242" s="117"/>
      <c r="Q3242" s="118"/>
      <c r="R3242" s="119" t="str">
        <f t="shared" si="1022"/>
        <v/>
      </c>
      <c r="S3242" s="133">
        <f>IFERROR(IF(M3242&lt;=0.005,IF(F3242="",L3242,0),IF(F3242&lt;&gt;"",0,IF(P3242="",0,IF(P3242="H",0,IF(Q3242&lt;Veriler!$G$2,L3242*Veriler!$G$2,L3242*Q3242)))))," ")</f>
        <v>0</v>
      </c>
      <c r="T3242" s="133">
        <f>IF(Veriler!T3242&lt;=0.1, S3242, IF(AND(Veriler!T3242&gt;0.1, F3242="", P3242="E"), IF(Q3242&gt;Veriler!$G$2, Q3242*S3242, IF(Q3242&lt;Veriler!$G$2, Veriler!$G$2*S3242, Q3242*S3242)), 0))</f>
        <v>0</v>
      </c>
      <c r="U3242" s="133" t="str">
        <f t="shared" si="1023"/>
        <v xml:space="preserve"> </v>
      </c>
      <c r="V3242" s="134" t="str">
        <f>IFERROR(IF(O3242="%10 sınırı aşılmıştır.",L3242-T3242,IFERROR(IF(F3242="",IF(S3242=1,0,IF(L3242-S3242=0,"",L3242-S3242)),IF(Veriler!M3242="",L3242,IF(L3242*Veriler!M3242=0,"",L3242*Veriler!M3242))),L3242)),0)</f>
        <v/>
      </c>
      <c r="W3242" s="146"/>
      <c r="X3242" s="146"/>
      <c r="Y3242" s="146"/>
    </row>
    <row r="3243" spans="1:25" s="99" customFormat="1" ht="54.75" customHeight="1" x14ac:dyDescent="0.25">
      <c r="A3243" s="96">
        <f t="shared" si="1024"/>
        <v>2389</v>
      </c>
      <c r="B3243" s="175"/>
      <c r="C3243" s="176"/>
      <c r="D3243" s="113"/>
      <c r="E3243" s="115"/>
      <c r="F3243" s="174"/>
      <c r="G3243" s="114" t="str">
        <f t="shared" si="1019"/>
        <v/>
      </c>
      <c r="H3243" s="115"/>
      <c r="I3243" s="115"/>
      <c r="J3243" s="115"/>
      <c r="K3243" s="115"/>
      <c r="L3243" s="133" t="str">
        <f t="shared" si="1020"/>
        <v/>
      </c>
      <c r="M3243" s="116" t="str">
        <f>IF(L3243="", "", L3243/Veriler!$X$1)</f>
        <v/>
      </c>
      <c r="N3243" s="116" t="str">
        <f>IF(F3243&lt;&gt;"", "İthal Girdi", IF(Veriler!T3243="", "", IF(Veriler!S3243="H", "%0,5 üzerindedir", IF(Veriler!T3243&gt;0.1, "%10 sınırı aşılmıştır.", "Uygun"))))</f>
        <v>%0,5 üzerindedir</v>
      </c>
      <c r="O3243" s="116" t="str">
        <f t="shared" si="1021"/>
        <v xml:space="preserve"> </v>
      </c>
      <c r="P3243" s="117"/>
      <c r="Q3243" s="118"/>
      <c r="R3243" s="119" t="str">
        <f t="shared" si="1022"/>
        <v/>
      </c>
      <c r="S3243" s="133">
        <f>IFERROR(IF(M3243&lt;=0.005,IF(F3243="",L3243,0),IF(F3243&lt;&gt;"",0,IF(P3243="",0,IF(P3243="H",0,IF(Q3243&lt;Veriler!$G$2,L3243*Veriler!$G$2,L3243*Q3243)))))," ")</f>
        <v>0</v>
      </c>
      <c r="T3243" s="133">
        <f>IF(Veriler!T3243&lt;=0.1, S3243, IF(AND(Veriler!T3243&gt;0.1, F3243="", P3243="E"), IF(Q3243&gt;Veriler!$G$2, Q3243*S3243, IF(Q3243&lt;Veriler!$G$2, Veriler!$G$2*S3243, Q3243*S3243)), 0))</f>
        <v>0</v>
      </c>
      <c r="U3243" s="133" t="str">
        <f t="shared" si="1023"/>
        <v xml:space="preserve"> </v>
      </c>
      <c r="V3243" s="134" t="str">
        <f>IFERROR(IF(O3243="%10 sınırı aşılmıştır.",L3243-T3243,IFERROR(IF(F3243="",IF(S3243=1,0,IF(L3243-S3243=0,"",L3243-S3243)),IF(Veriler!M3243="",L3243,IF(L3243*Veriler!M3243=0,"",L3243*Veriler!M3243))),L3243)),0)</f>
        <v/>
      </c>
      <c r="W3243" s="146"/>
      <c r="X3243" s="146"/>
      <c r="Y3243" s="146"/>
    </row>
    <row r="3244" spans="1:25" s="99" customFormat="1" ht="54.75" customHeight="1" x14ac:dyDescent="0.25">
      <c r="A3244" s="96">
        <f t="shared" si="1024"/>
        <v>2390</v>
      </c>
      <c r="B3244" s="175"/>
      <c r="C3244" s="176"/>
      <c r="D3244" s="113"/>
      <c r="E3244" s="115"/>
      <c r="F3244" s="174"/>
      <c r="G3244" s="114" t="str">
        <f t="shared" si="1019"/>
        <v/>
      </c>
      <c r="H3244" s="115"/>
      <c r="I3244" s="115"/>
      <c r="J3244" s="115"/>
      <c r="K3244" s="115"/>
      <c r="L3244" s="133" t="str">
        <f t="shared" si="1020"/>
        <v/>
      </c>
      <c r="M3244" s="116" t="str">
        <f>IF(L3244="", "", L3244/Veriler!$X$1)</f>
        <v/>
      </c>
      <c r="N3244" s="116" t="str">
        <f>IF(F3244&lt;&gt;"", "İthal Girdi", IF(Veriler!T3244="", "", IF(Veriler!S3244="H", "%0,5 üzerindedir", IF(Veriler!T3244&gt;0.1, "%10 sınırı aşılmıştır.", "Uygun"))))</f>
        <v>%0,5 üzerindedir</v>
      </c>
      <c r="O3244" s="116" t="str">
        <f t="shared" si="1021"/>
        <v xml:space="preserve"> </v>
      </c>
      <c r="P3244" s="117"/>
      <c r="Q3244" s="118"/>
      <c r="R3244" s="119" t="str">
        <f t="shared" si="1022"/>
        <v/>
      </c>
      <c r="S3244" s="133">
        <f>IFERROR(IF(M3244&lt;=0.005,IF(F3244="",L3244,0),IF(F3244&lt;&gt;"",0,IF(P3244="",0,IF(P3244="H",0,IF(Q3244&lt;Veriler!$G$2,L3244*Veriler!$G$2,L3244*Q3244)))))," ")</f>
        <v>0</v>
      </c>
      <c r="T3244" s="133">
        <f>IF(Veriler!T3244&lt;=0.1, S3244, IF(AND(Veriler!T3244&gt;0.1, F3244="", P3244="E"), IF(Q3244&gt;Veriler!$G$2, Q3244*S3244, IF(Q3244&lt;Veriler!$G$2, Veriler!$G$2*S3244, Q3244*S3244)), 0))</f>
        <v>0</v>
      </c>
      <c r="U3244" s="133" t="str">
        <f t="shared" si="1023"/>
        <v xml:space="preserve"> </v>
      </c>
      <c r="V3244" s="134" t="str">
        <f>IFERROR(IF(O3244="%10 sınırı aşılmıştır.",L3244-T3244,IFERROR(IF(F3244="",IF(S3244=1,0,IF(L3244-S3244=0,"",L3244-S3244)),IF(Veriler!M3244="",L3244,IF(L3244*Veriler!M3244=0,"",L3244*Veriler!M3244))),L3244)),0)</f>
        <v/>
      </c>
      <c r="W3244" s="146"/>
      <c r="X3244" s="146"/>
      <c r="Y3244" s="146"/>
    </row>
    <row r="3245" spans="1:25" s="99" customFormat="1" ht="54.75" customHeight="1" x14ac:dyDescent="0.25">
      <c r="A3245" s="96">
        <f t="shared" si="1024"/>
        <v>2391</v>
      </c>
      <c r="B3245" s="175"/>
      <c r="C3245" s="176"/>
      <c r="D3245" s="113"/>
      <c r="E3245" s="115"/>
      <c r="F3245" s="174"/>
      <c r="G3245" s="114" t="str">
        <f t="shared" si="1019"/>
        <v/>
      </c>
      <c r="H3245" s="115"/>
      <c r="I3245" s="115"/>
      <c r="J3245" s="115"/>
      <c r="K3245" s="115"/>
      <c r="L3245" s="133" t="str">
        <f t="shared" si="1020"/>
        <v/>
      </c>
      <c r="M3245" s="116" t="str">
        <f>IF(L3245="", "", L3245/Veriler!$X$1)</f>
        <v/>
      </c>
      <c r="N3245" s="116" t="str">
        <f>IF(F3245&lt;&gt;"", "İthal Girdi", IF(Veriler!T3245="", "", IF(Veriler!S3245="H", "%0,5 üzerindedir", IF(Veriler!T3245&gt;0.1, "%10 sınırı aşılmıştır.", "Uygun"))))</f>
        <v>%0,5 üzerindedir</v>
      </c>
      <c r="O3245" s="116" t="str">
        <f t="shared" si="1021"/>
        <v xml:space="preserve"> </v>
      </c>
      <c r="P3245" s="117"/>
      <c r="Q3245" s="118"/>
      <c r="R3245" s="119" t="str">
        <f t="shared" si="1022"/>
        <v/>
      </c>
      <c r="S3245" s="133">
        <f>IFERROR(IF(M3245&lt;=0.005,IF(F3245="",L3245,0),IF(F3245&lt;&gt;"",0,IF(P3245="",0,IF(P3245="H",0,IF(Q3245&lt;Veriler!$G$2,L3245*Veriler!$G$2,L3245*Q3245)))))," ")</f>
        <v>0</v>
      </c>
      <c r="T3245" s="133">
        <f>IF(Veriler!T3245&lt;=0.1, S3245, IF(AND(Veriler!T3245&gt;0.1, F3245="", P3245="E"), IF(Q3245&gt;Veriler!$G$2, Q3245*S3245, IF(Q3245&lt;Veriler!$G$2, Veriler!$G$2*S3245, Q3245*S3245)), 0))</f>
        <v>0</v>
      </c>
      <c r="U3245" s="133" t="str">
        <f t="shared" si="1023"/>
        <v xml:space="preserve"> </v>
      </c>
      <c r="V3245" s="134" t="str">
        <f>IFERROR(IF(O3245="%10 sınırı aşılmıştır.",L3245-T3245,IFERROR(IF(F3245="",IF(S3245=1,0,IF(L3245-S3245=0,"",L3245-S3245)),IF(Veriler!M3245="",L3245,IF(L3245*Veriler!M3245=0,"",L3245*Veriler!M3245))),L3245)),0)</f>
        <v/>
      </c>
      <c r="W3245" s="146"/>
      <c r="X3245" s="146"/>
      <c r="Y3245" s="146"/>
    </row>
    <row r="3246" spans="1:25" s="99" customFormat="1" ht="54.75" customHeight="1" x14ac:dyDescent="0.25">
      <c r="A3246" s="96">
        <f t="shared" si="1024"/>
        <v>2392</v>
      </c>
      <c r="B3246" s="175"/>
      <c r="C3246" s="176"/>
      <c r="D3246" s="113"/>
      <c r="E3246" s="115"/>
      <c r="F3246" s="174"/>
      <c r="G3246" s="114" t="str">
        <f t="shared" si="1019"/>
        <v/>
      </c>
      <c r="H3246" s="115"/>
      <c r="I3246" s="115"/>
      <c r="J3246" s="115"/>
      <c r="K3246" s="115"/>
      <c r="L3246" s="133" t="str">
        <f t="shared" si="1020"/>
        <v/>
      </c>
      <c r="M3246" s="116" t="str">
        <f>IF(L3246="", "", L3246/Veriler!$X$1)</f>
        <v/>
      </c>
      <c r="N3246" s="116" t="str">
        <f>IF(F3246&lt;&gt;"", "İthal Girdi", IF(Veriler!T3246="", "", IF(Veriler!S3246="H", "%0,5 üzerindedir", IF(Veriler!T3246&gt;0.1, "%10 sınırı aşılmıştır.", "Uygun"))))</f>
        <v>%0,5 üzerindedir</v>
      </c>
      <c r="O3246" s="116" t="str">
        <f t="shared" si="1021"/>
        <v xml:space="preserve"> </v>
      </c>
      <c r="P3246" s="117"/>
      <c r="Q3246" s="118"/>
      <c r="R3246" s="119" t="str">
        <f t="shared" si="1022"/>
        <v/>
      </c>
      <c r="S3246" s="133">
        <f>IFERROR(IF(M3246&lt;=0.005,IF(F3246="",L3246,0),IF(F3246&lt;&gt;"",0,IF(P3246="",0,IF(P3246="H",0,IF(Q3246&lt;Veriler!$G$2,L3246*Veriler!$G$2,L3246*Q3246)))))," ")</f>
        <v>0</v>
      </c>
      <c r="T3246" s="133">
        <f>IF(Veriler!T3246&lt;=0.1, S3246, IF(AND(Veriler!T3246&gt;0.1, F3246="", P3246="E"), IF(Q3246&gt;Veriler!$G$2, Q3246*S3246, IF(Q3246&lt;Veriler!$G$2, Veriler!$G$2*S3246, Q3246*S3246)), 0))</f>
        <v>0</v>
      </c>
      <c r="U3246" s="133" t="str">
        <f t="shared" si="1023"/>
        <v xml:space="preserve"> </v>
      </c>
      <c r="V3246" s="134" t="str">
        <f>IFERROR(IF(O3246="%10 sınırı aşılmıştır.",L3246-T3246,IFERROR(IF(F3246="",IF(S3246=1,0,IF(L3246-S3246=0,"",L3246-S3246)),IF(Veriler!M3246="",L3246,IF(L3246*Veriler!M3246=0,"",L3246*Veriler!M3246))),L3246)),0)</f>
        <v/>
      </c>
      <c r="W3246" s="146"/>
      <c r="X3246" s="146"/>
      <c r="Y3246" s="146"/>
    </row>
    <row r="3247" spans="1:25" s="99" customFormat="1" ht="54.75" customHeight="1" x14ac:dyDescent="0.25">
      <c r="A3247" s="96">
        <f t="shared" si="1024"/>
        <v>2393</v>
      </c>
      <c r="B3247" s="175"/>
      <c r="C3247" s="176"/>
      <c r="D3247" s="113"/>
      <c r="E3247" s="115"/>
      <c r="F3247" s="174"/>
      <c r="G3247" s="114" t="str">
        <f t="shared" si="1019"/>
        <v/>
      </c>
      <c r="H3247" s="115"/>
      <c r="I3247" s="115"/>
      <c r="J3247" s="115"/>
      <c r="K3247" s="115"/>
      <c r="L3247" s="133" t="str">
        <f t="shared" si="1020"/>
        <v/>
      </c>
      <c r="M3247" s="116" t="str">
        <f>IF(L3247="", "", L3247/Veriler!$X$1)</f>
        <v/>
      </c>
      <c r="N3247" s="116" t="str">
        <f>IF(F3247&lt;&gt;"", "İthal Girdi", IF(Veriler!T3247="", "", IF(Veriler!S3247="H", "%0,5 üzerindedir", IF(Veriler!T3247&gt;0.1, "%10 sınırı aşılmıştır.", "Uygun"))))</f>
        <v>%0,5 üzerindedir</v>
      </c>
      <c r="O3247" s="116" t="str">
        <f t="shared" si="1021"/>
        <v xml:space="preserve"> </v>
      </c>
      <c r="P3247" s="117"/>
      <c r="Q3247" s="118"/>
      <c r="R3247" s="119" t="str">
        <f t="shared" si="1022"/>
        <v/>
      </c>
      <c r="S3247" s="133">
        <f>IFERROR(IF(M3247&lt;=0.005,IF(F3247="",L3247,0),IF(F3247&lt;&gt;"",0,IF(P3247="",0,IF(P3247="H",0,IF(Q3247&lt;Veriler!$G$2,L3247*Veriler!$G$2,L3247*Q3247)))))," ")</f>
        <v>0</v>
      </c>
      <c r="T3247" s="133">
        <f>IF(Veriler!T3247&lt;=0.1, S3247, IF(AND(Veriler!T3247&gt;0.1, F3247="", P3247="E"), IF(Q3247&gt;Veriler!$G$2, Q3247*S3247, IF(Q3247&lt;Veriler!$G$2, Veriler!$G$2*S3247, Q3247*S3247)), 0))</f>
        <v>0</v>
      </c>
      <c r="U3247" s="133" t="str">
        <f t="shared" si="1023"/>
        <v xml:space="preserve"> </v>
      </c>
      <c r="V3247" s="134" t="str">
        <f>IFERROR(IF(O3247="%10 sınırı aşılmıştır.",L3247-T3247,IFERROR(IF(F3247="",IF(S3247=1,0,IF(L3247-S3247=0,"",L3247-S3247)),IF(Veriler!M3247="",L3247,IF(L3247*Veriler!M3247=0,"",L3247*Veriler!M3247))),L3247)),0)</f>
        <v/>
      </c>
      <c r="W3247" s="146"/>
      <c r="X3247" s="146"/>
      <c r="Y3247" s="146"/>
    </row>
    <row r="3248" spans="1:25" s="99" customFormat="1" ht="54.75" customHeight="1" x14ac:dyDescent="0.25">
      <c r="A3248" s="96">
        <f t="shared" si="1024"/>
        <v>2394</v>
      </c>
      <c r="B3248" s="175"/>
      <c r="C3248" s="176"/>
      <c r="D3248" s="113"/>
      <c r="E3248" s="115"/>
      <c r="F3248" s="174"/>
      <c r="G3248" s="114" t="str">
        <f t="shared" si="1019"/>
        <v/>
      </c>
      <c r="H3248" s="115"/>
      <c r="I3248" s="115"/>
      <c r="J3248" s="115"/>
      <c r="K3248" s="115"/>
      <c r="L3248" s="133" t="str">
        <f t="shared" si="1020"/>
        <v/>
      </c>
      <c r="M3248" s="116" t="str">
        <f>IF(L3248="", "", L3248/Veriler!$X$1)</f>
        <v/>
      </c>
      <c r="N3248" s="116" t="str">
        <f>IF(F3248&lt;&gt;"", "İthal Girdi", IF(Veriler!T3248="", "", IF(Veriler!S3248="H", "%0,5 üzerindedir", IF(Veriler!T3248&gt;0.1, "%10 sınırı aşılmıştır.", "Uygun"))))</f>
        <v>%0,5 üzerindedir</v>
      </c>
      <c r="O3248" s="116" t="str">
        <f t="shared" si="1021"/>
        <v xml:space="preserve"> </v>
      </c>
      <c r="P3248" s="117"/>
      <c r="Q3248" s="118"/>
      <c r="R3248" s="119" t="str">
        <f t="shared" si="1022"/>
        <v/>
      </c>
      <c r="S3248" s="133">
        <f>IFERROR(IF(M3248&lt;=0.005,IF(F3248="",L3248,0),IF(F3248&lt;&gt;"",0,IF(P3248="",0,IF(P3248="H",0,IF(Q3248&lt;Veriler!$G$2,L3248*Veriler!$G$2,L3248*Q3248)))))," ")</f>
        <v>0</v>
      </c>
      <c r="T3248" s="133">
        <f>IF(Veriler!T3248&lt;=0.1, S3248, IF(AND(Veriler!T3248&gt;0.1, F3248="", P3248="E"), IF(Q3248&gt;Veriler!$G$2, Q3248*S3248, IF(Q3248&lt;Veriler!$G$2, Veriler!$G$2*S3248, Q3248*S3248)), 0))</f>
        <v>0</v>
      </c>
      <c r="U3248" s="133" t="str">
        <f t="shared" si="1023"/>
        <v xml:space="preserve"> </v>
      </c>
      <c r="V3248" s="134" t="str">
        <f>IFERROR(IF(O3248="%10 sınırı aşılmıştır.",L3248-T3248,IFERROR(IF(F3248="",IF(S3248=1,0,IF(L3248-S3248=0,"",L3248-S3248)),IF(Veriler!M3248="",L3248,IF(L3248*Veriler!M3248=0,"",L3248*Veriler!M3248))),L3248)),0)</f>
        <v/>
      </c>
      <c r="W3248" s="146"/>
      <c r="X3248" s="146"/>
      <c r="Y3248" s="146"/>
    </row>
    <row r="3249" spans="1:25" s="99" customFormat="1" ht="36" hidden="1" customHeight="1" x14ac:dyDescent="0.25">
      <c r="A3249" s="101"/>
      <c r="B3249" s="191" t="s">
        <v>16</v>
      </c>
      <c r="C3249" s="176"/>
      <c r="D3249" s="120"/>
      <c r="E3249" s="171"/>
      <c r="F3249" s="172"/>
      <c r="G3249" s="121"/>
      <c r="H3249" s="115"/>
      <c r="I3249" s="115"/>
      <c r="J3249" s="115"/>
      <c r="K3249" s="115"/>
      <c r="L3249" s="121"/>
      <c r="M3249" s="121"/>
      <c r="N3249" s="121"/>
      <c r="O3249" s="121"/>
      <c r="P3249" s="120"/>
      <c r="Q3249" s="120"/>
      <c r="R3249" s="183"/>
      <c r="S3249" s="184"/>
      <c r="T3249" s="121"/>
      <c r="U3249" s="121"/>
      <c r="V3249" s="121"/>
      <c r="W3249" s="146"/>
      <c r="X3249" s="146"/>
      <c r="Y3249" s="146"/>
    </row>
    <row r="3250" spans="1:25" s="99" customFormat="1" ht="54.75" customHeight="1" x14ac:dyDescent="0.25">
      <c r="A3250" s="96">
        <f>A3248+1</f>
        <v>2395</v>
      </c>
      <c r="B3250" s="175"/>
      <c r="C3250" s="176"/>
      <c r="D3250" s="113"/>
      <c r="E3250" s="115"/>
      <c r="F3250" s="174"/>
      <c r="G3250" s="114" t="str">
        <f t="shared" ref="G3250:G3263" si="1025">IF(AND(F3250&lt;&gt;"",V3250&lt;&gt;"",L3250&lt;&gt;0),V3250/L3250,"")</f>
        <v/>
      </c>
      <c r="H3250" s="115"/>
      <c r="I3250" s="115"/>
      <c r="J3250" s="115"/>
      <c r="K3250" s="115"/>
      <c r="L3250" s="133" t="str">
        <f t="shared" ref="L3250:L3263" si="1026">IF(AND(H3250&lt;&gt;0, J3250&lt;&gt;0, K3250&lt;&gt;0), H3250*J3250*K3250, "")</f>
        <v/>
      </c>
      <c r="M3250" s="116" t="str">
        <f>IF(L3250="", "", L3250/Veriler!$X$1)</f>
        <v/>
      </c>
      <c r="N3250" s="116" t="str">
        <f>IF(F3250&lt;&gt;"", "İthal Girdi", IF(Veriler!T3250="", "", IF(Veriler!S3250="H", "%0,5 üzerindedir", IF(Veriler!T3250&gt;0.1, "%10 sınırı aşılmıştır.", "Uygun"))))</f>
        <v>%0,5 üzerindedir</v>
      </c>
      <c r="O3250" s="116" t="str">
        <f t="shared" ref="O3250:O3263" si="1027">IF(M3250=""," ",N3250)</f>
        <v xml:space="preserve"> </v>
      </c>
      <c r="P3250" s="117"/>
      <c r="Q3250" s="118"/>
      <c r="R3250" s="119" t="str">
        <f t="shared" ref="R3250:R3263" si="1028">IFERROR(IF(AND(T3250&lt;&gt;"",L3250&lt;&gt;"",L3250&lt;&gt;0,T3250&lt;&gt;0),T3250/L3250,"")," ")</f>
        <v/>
      </c>
      <c r="S3250" s="133">
        <f>IFERROR(IF(M3250&lt;=0.005,IF(F3250="",L3250,0),IF(F3250&lt;&gt;"",0,IF(P3250="",0,IF(P3250="H",0,IF(Q3250&lt;Veriler!$G$2,L3250*Veriler!$G$2,L3250*Q3250)))))," ")</f>
        <v>0</v>
      </c>
      <c r="T3250" s="133">
        <f>IF(Veriler!T3250&lt;=0.1, S3250, IF(AND(Veriler!T3250&gt;0.1, F3250="", P3250="E"), IF(Q3250&gt;Veriler!$G$2, Q3250*S3250, IF(Q3250&lt;Veriler!$G$2, Veriler!$G$2*S3250, Q3250*S3250)), 0))</f>
        <v>0</v>
      </c>
      <c r="U3250" s="133" t="str">
        <f t="shared" ref="U3250:U3263" si="1029">IF(T3250=0," ",T3250)</f>
        <v xml:space="preserve"> </v>
      </c>
      <c r="V3250" s="134" t="str">
        <f>IFERROR(IF(O3250="%10 sınırı aşılmıştır.",L3250-T3250,IFERROR(IF(F3250="",IF(S3250=1,0,IF(L3250-S3250=0,"",L3250-S3250)),IF(Veriler!M3250="",L3250,IF(L3250*Veriler!M3250=0,"",L3250*Veriler!M3250))),L3250)),0)</f>
        <v/>
      </c>
      <c r="W3250" s="146"/>
      <c r="X3250" s="146"/>
      <c r="Y3250" s="146"/>
    </row>
    <row r="3251" spans="1:25" s="99" customFormat="1" ht="54.75" customHeight="1" x14ac:dyDescent="0.25">
      <c r="A3251" s="96">
        <f t="shared" ref="A3251:A3263" si="1030">A3250+1</f>
        <v>2396</v>
      </c>
      <c r="B3251" s="175"/>
      <c r="C3251" s="176"/>
      <c r="D3251" s="113"/>
      <c r="E3251" s="115"/>
      <c r="F3251" s="174"/>
      <c r="G3251" s="114" t="str">
        <f t="shared" si="1025"/>
        <v/>
      </c>
      <c r="H3251" s="115"/>
      <c r="I3251" s="115"/>
      <c r="J3251" s="115"/>
      <c r="K3251" s="115"/>
      <c r="L3251" s="133" t="str">
        <f t="shared" si="1026"/>
        <v/>
      </c>
      <c r="M3251" s="116" t="str">
        <f>IF(L3251="", "", L3251/Veriler!$X$1)</f>
        <v/>
      </c>
      <c r="N3251" s="116" t="str">
        <f>IF(F3251&lt;&gt;"", "İthal Girdi", IF(Veriler!T3251="", "", IF(Veriler!S3251="H", "%0,5 üzerindedir", IF(Veriler!T3251&gt;0.1, "%10 sınırı aşılmıştır.", "Uygun"))))</f>
        <v>%0,5 üzerindedir</v>
      </c>
      <c r="O3251" s="116" t="str">
        <f t="shared" si="1027"/>
        <v xml:space="preserve"> </v>
      </c>
      <c r="P3251" s="117"/>
      <c r="Q3251" s="118"/>
      <c r="R3251" s="119" t="str">
        <f t="shared" si="1028"/>
        <v/>
      </c>
      <c r="S3251" s="133">
        <f>IFERROR(IF(M3251&lt;=0.005,IF(F3251="",L3251,0),IF(F3251&lt;&gt;"",0,IF(P3251="",0,IF(P3251="H",0,IF(Q3251&lt;Veriler!$G$2,L3251*Veriler!$G$2,L3251*Q3251)))))," ")</f>
        <v>0</v>
      </c>
      <c r="T3251" s="133">
        <f>IF(Veriler!T3251&lt;=0.1, S3251, IF(AND(Veriler!T3251&gt;0.1, F3251="", P3251="E"), IF(Q3251&gt;Veriler!$G$2, Q3251*S3251, IF(Q3251&lt;Veriler!$G$2, Veriler!$G$2*S3251, Q3251*S3251)), 0))</f>
        <v>0</v>
      </c>
      <c r="U3251" s="133" t="str">
        <f t="shared" si="1029"/>
        <v xml:space="preserve"> </v>
      </c>
      <c r="V3251" s="134" t="str">
        <f>IFERROR(IF(O3251="%10 sınırı aşılmıştır.",L3251-T3251,IFERROR(IF(F3251="",IF(S3251=1,0,IF(L3251-S3251=0,"",L3251-S3251)),IF(Veriler!M3251="",L3251,IF(L3251*Veriler!M3251=0,"",L3251*Veriler!M3251))),L3251)),0)</f>
        <v/>
      </c>
      <c r="W3251" s="146"/>
      <c r="X3251" s="146"/>
      <c r="Y3251" s="146"/>
    </row>
    <row r="3252" spans="1:25" s="99" customFormat="1" ht="54.75" customHeight="1" x14ac:dyDescent="0.25">
      <c r="A3252" s="96">
        <f t="shared" si="1030"/>
        <v>2397</v>
      </c>
      <c r="B3252" s="175"/>
      <c r="C3252" s="176"/>
      <c r="D3252" s="113"/>
      <c r="E3252" s="115"/>
      <c r="F3252" s="174"/>
      <c r="G3252" s="114" t="str">
        <f t="shared" si="1025"/>
        <v/>
      </c>
      <c r="H3252" s="115"/>
      <c r="I3252" s="115"/>
      <c r="J3252" s="115"/>
      <c r="K3252" s="115"/>
      <c r="L3252" s="133" t="str">
        <f t="shared" si="1026"/>
        <v/>
      </c>
      <c r="M3252" s="116" t="str">
        <f>IF(L3252="", "", L3252/Veriler!$X$1)</f>
        <v/>
      </c>
      <c r="N3252" s="116" t="str">
        <f>IF(F3252&lt;&gt;"", "İthal Girdi", IF(Veriler!T3252="", "", IF(Veriler!S3252="H", "%0,5 üzerindedir", IF(Veriler!T3252&gt;0.1, "%10 sınırı aşılmıştır.", "Uygun"))))</f>
        <v>%0,5 üzerindedir</v>
      </c>
      <c r="O3252" s="116" t="str">
        <f t="shared" si="1027"/>
        <v xml:space="preserve"> </v>
      </c>
      <c r="P3252" s="117"/>
      <c r="Q3252" s="118"/>
      <c r="R3252" s="119" t="str">
        <f t="shared" si="1028"/>
        <v/>
      </c>
      <c r="S3252" s="133">
        <f>IFERROR(IF(M3252&lt;=0.005,IF(F3252="",L3252,0),IF(F3252&lt;&gt;"",0,IF(P3252="",0,IF(P3252="H",0,IF(Q3252&lt;Veriler!$G$2,L3252*Veriler!$G$2,L3252*Q3252)))))," ")</f>
        <v>0</v>
      </c>
      <c r="T3252" s="133">
        <f>IF(Veriler!T3252&lt;=0.1, S3252, IF(AND(Veriler!T3252&gt;0.1, F3252="", P3252="E"), IF(Q3252&gt;Veriler!$G$2, Q3252*S3252, IF(Q3252&lt;Veriler!$G$2, Veriler!$G$2*S3252, Q3252*S3252)), 0))</f>
        <v>0</v>
      </c>
      <c r="U3252" s="133" t="str">
        <f t="shared" si="1029"/>
        <v xml:space="preserve"> </v>
      </c>
      <c r="V3252" s="134" t="str">
        <f>IFERROR(IF(O3252="%10 sınırı aşılmıştır.",L3252-T3252,IFERROR(IF(F3252="",IF(S3252=1,0,IF(L3252-S3252=0,"",L3252-S3252)),IF(Veriler!M3252="",L3252,IF(L3252*Veriler!M3252=0,"",L3252*Veriler!M3252))),L3252)),0)</f>
        <v/>
      </c>
      <c r="W3252" s="146"/>
      <c r="X3252" s="146"/>
      <c r="Y3252" s="146"/>
    </row>
    <row r="3253" spans="1:25" s="99" customFormat="1" ht="54.75" customHeight="1" x14ac:dyDescent="0.25">
      <c r="A3253" s="96">
        <f t="shared" si="1030"/>
        <v>2398</v>
      </c>
      <c r="B3253" s="175"/>
      <c r="C3253" s="176"/>
      <c r="D3253" s="113"/>
      <c r="E3253" s="115"/>
      <c r="F3253" s="174"/>
      <c r="G3253" s="114" t="str">
        <f t="shared" si="1025"/>
        <v/>
      </c>
      <c r="H3253" s="115"/>
      <c r="I3253" s="115"/>
      <c r="J3253" s="115"/>
      <c r="K3253" s="115"/>
      <c r="L3253" s="133" t="str">
        <f t="shared" si="1026"/>
        <v/>
      </c>
      <c r="M3253" s="116" t="str">
        <f>IF(L3253="", "", L3253/Veriler!$X$1)</f>
        <v/>
      </c>
      <c r="N3253" s="116" t="str">
        <f>IF(F3253&lt;&gt;"", "İthal Girdi", IF(Veriler!T3253="", "", IF(Veriler!S3253="H", "%0,5 üzerindedir", IF(Veriler!T3253&gt;0.1, "%10 sınırı aşılmıştır.", "Uygun"))))</f>
        <v>%0,5 üzerindedir</v>
      </c>
      <c r="O3253" s="116" t="str">
        <f t="shared" si="1027"/>
        <v xml:space="preserve"> </v>
      </c>
      <c r="P3253" s="117"/>
      <c r="Q3253" s="118"/>
      <c r="R3253" s="119" t="str">
        <f t="shared" si="1028"/>
        <v/>
      </c>
      <c r="S3253" s="133">
        <f>IFERROR(IF(M3253&lt;=0.005,IF(F3253="",L3253,0),IF(F3253&lt;&gt;"",0,IF(P3253="",0,IF(P3253="H",0,IF(Q3253&lt;Veriler!$G$2,L3253*Veriler!$G$2,L3253*Q3253)))))," ")</f>
        <v>0</v>
      </c>
      <c r="T3253" s="133">
        <f>IF(Veriler!T3253&lt;=0.1, S3253, IF(AND(Veriler!T3253&gt;0.1, F3253="", P3253="E"), IF(Q3253&gt;Veriler!$G$2, Q3253*S3253, IF(Q3253&lt;Veriler!$G$2, Veriler!$G$2*S3253, Q3253*S3253)), 0))</f>
        <v>0</v>
      </c>
      <c r="U3253" s="133" t="str">
        <f t="shared" si="1029"/>
        <v xml:space="preserve"> </v>
      </c>
      <c r="V3253" s="134" t="str">
        <f>IFERROR(IF(O3253="%10 sınırı aşılmıştır.",L3253-T3253,IFERROR(IF(F3253="",IF(S3253=1,0,IF(L3253-S3253=0,"",L3253-S3253)),IF(Veriler!M3253="",L3253,IF(L3253*Veriler!M3253=0,"",L3253*Veriler!M3253))),L3253)),0)</f>
        <v/>
      </c>
      <c r="W3253" s="146"/>
      <c r="X3253" s="146"/>
      <c r="Y3253" s="146"/>
    </row>
    <row r="3254" spans="1:25" s="99" customFormat="1" ht="54.75" customHeight="1" x14ac:dyDescent="0.25">
      <c r="A3254" s="96">
        <f t="shared" si="1030"/>
        <v>2399</v>
      </c>
      <c r="B3254" s="175"/>
      <c r="C3254" s="176"/>
      <c r="D3254" s="113"/>
      <c r="E3254" s="115"/>
      <c r="F3254" s="174"/>
      <c r="G3254" s="114" t="str">
        <f t="shared" si="1025"/>
        <v/>
      </c>
      <c r="H3254" s="115"/>
      <c r="I3254" s="115"/>
      <c r="J3254" s="115"/>
      <c r="K3254" s="115"/>
      <c r="L3254" s="133" t="str">
        <f t="shared" si="1026"/>
        <v/>
      </c>
      <c r="M3254" s="116" t="str">
        <f>IF(L3254="", "", L3254/Veriler!$X$1)</f>
        <v/>
      </c>
      <c r="N3254" s="116" t="str">
        <f>IF(F3254&lt;&gt;"", "İthal Girdi", IF(Veriler!T3254="", "", IF(Veriler!S3254="H", "%0,5 üzerindedir", IF(Veriler!T3254&gt;0.1, "%10 sınırı aşılmıştır.", "Uygun"))))</f>
        <v>%0,5 üzerindedir</v>
      </c>
      <c r="O3254" s="116" t="str">
        <f t="shared" si="1027"/>
        <v xml:space="preserve"> </v>
      </c>
      <c r="P3254" s="117"/>
      <c r="Q3254" s="118"/>
      <c r="R3254" s="119" t="str">
        <f t="shared" si="1028"/>
        <v/>
      </c>
      <c r="S3254" s="133">
        <f>IFERROR(IF(M3254&lt;=0.005,IF(F3254="",L3254,0),IF(F3254&lt;&gt;"",0,IF(P3254="",0,IF(P3254="H",0,IF(Q3254&lt;Veriler!$G$2,L3254*Veriler!$G$2,L3254*Q3254)))))," ")</f>
        <v>0</v>
      </c>
      <c r="T3254" s="133">
        <f>IF(Veriler!T3254&lt;=0.1, S3254, IF(AND(Veriler!T3254&gt;0.1, F3254="", P3254="E"), IF(Q3254&gt;Veriler!$G$2, Q3254*S3254, IF(Q3254&lt;Veriler!$G$2, Veriler!$G$2*S3254, Q3254*S3254)), 0))</f>
        <v>0</v>
      </c>
      <c r="U3254" s="133" t="str">
        <f t="shared" si="1029"/>
        <v xml:space="preserve"> </v>
      </c>
      <c r="V3254" s="134" t="str">
        <f>IFERROR(IF(O3254="%10 sınırı aşılmıştır.",L3254-T3254,IFERROR(IF(F3254="",IF(S3254=1,0,IF(L3254-S3254=0,"",L3254-S3254)),IF(Veriler!M3254="",L3254,IF(L3254*Veriler!M3254=0,"",L3254*Veriler!M3254))),L3254)),0)</f>
        <v/>
      </c>
      <c r="W3254" s="146"/>
      <c r="X3254" s="146"/>
      <c r="Y3254" s="146"/>
    </row>
    <row r="3255" spans="1:25" s="99" customFormat="1" ht="54.75" customHeight="1" x14ac:dyDescent="0.25">
      <c r="A3255" s="96">
        <f t="shared" si="1030"/>
        <v>2400</v>
      </c>
      <c r="B3255" s="175"/>
      <c r="C3255" s="176"/>
      <c r="D3255" s="113"/>
      <c r="E3255" s="115"/>
      <c r="F3255" s="174"/>
      <c r="G3255" s="114" t="str">
        <f t="shared" si="1025"/>
        <v/>
      </c>
      <c r="H3255" s="115"/>
      <c r="I3255" s="115"/>
      <c r="J3255" s="115"/>
      <c r="K3255" s="115"/>
      <c r="L3255" s="133" t="str">
        <f t="shared" si="1026"/>
        <v/>
      </c>
      <c r="M3255" s="116" t="str">
        <f>IF(L3255="", "", L3255/Veriler!$X$1)</f>
        <v/>
      </c>
      <c r="N3255" s="116" t="str">
        <f>IF(F3255&lt;&gt;"", "İthal Girdi", IF(Veriler!T3255="", "", IF(Veriler!S3255="H", "%0,5 üzerindedir", IF(Veriler!T3255&gt;0.1, "%10 sınırı aşılmıştır.", "Uygun"))))</f>
        <v>%0,5 üzerindedir</v>
      </c>
      <c r="O3255" s="116" t="str">
        <f t="shared" si="1027"/>
        <v xml:space="preserve"> </v>
      </c>
      <c r="P3255" s="117"/>
      <c r="Q3255" s="118"/>
      <c r="R3255" s="119" t="str">
        <f t="shared" si="1028"/>
        <v/>
      </c>
      <c r="S3255" s="133">
        <f>IFERROR(IF(M3255&lt;=0.005,IF(F3255="",L3255,0),IF(F3255&lt;&gt;"",0,IF(P3255="",0,IF(P3255="H",0,IF(Q3255&lt;Veriler!$G$2,L3255*Veriler!$G$2,L3255*Q3255)))))," ")</f>
        <v>0</v>
      </c>
      <c r="T3255" s="133">
        <f>IF(Veriler!T3255&lt;=0.1, S3255, IF(AND(Veriler!T3255&gt;0.1, F3255="", P3255="E"), IF(Q3255&gt;Veriler!$G$2, Q3255*S3255, IF(Q3255&lt;Veriler!$G$2, Veriler!$G$2*S3255, Q3255*S3255)), 0))</f>
        <v>0</v>
      </c>
      <c r="U3255" s="133" t="str">
        <f t="shared" si="1029"/>
        <v xml:space="preserve"> </v>
      </c>
      <c r="V3255" s="134" t="str">
        <f>IFERROR(IF(O3255="%10 sınırı aşılmıştır.",L3255-T3255,IFERROR(IF(F3255="",IF(S3255=1,0,IF(L3255-S3255=0,"",L3255-S3255)),IF(Veriler!M3255="",L3255,IF(L3255*Veriler!M3255=0,"",L3255*Veriler!M3255))),L3255)),0)</f>
        <v/>
      </c>
      <c r="W3255" s="146"/>
      <c r="X3255" s="146"/>
      <c r="Y3255" s="146"/>
    </row>
    <row r="3256" spans="1:25" s="99" customFormat="1" ht="54.75" customHeight="1" x14ac:dyDescent="0.25">
      <c r="A3256" s="96">
        <f t="shared" si="1030"/>
        <v>2401</v>
      </c>
      <c r="B3256" s="175"/>
      <c r="C3256" s="176"/>
      <c r="D3256" s="113"/>
      <c r="E3256" s="115"/>
      <c r="F3256" s="174"/>
      <c r="G3256" s="114" t="str">
        <f t="shared" si="1025"/>
        <v/>
      </c>
      <c r="H3256" s="115"/>
      <c r="I3256" s="115"/>
      <c r="J3256" s="115"/>
      <c r="K3256" s="115"/>
      <c r="L3256" s="133" t="str">
        <f t="shared" si="1026"/>
        <v/>
      </c>
      <c r="M3256" s="116" t="str">
        <f>IF(L3256="", "", L3256/Veriler!$X$1)</f>
        <v/>
      </c>
      <c r="N3256" s="116" t="str">
        <f>IF(F3256&lt;&gt;"", "İthal Girdi", IF(Veriler!T3256="", "", IF(Veriler!S3256="H", "%0,5 üzerindedir", IF(Veriler!T3256&gt;0.1, "%10 sınırı aşılmıştır.", "Uygun"))))</f>
        <v>%0,5 üzerindedir</v>
      </c>
      <c r="O3256" s="116" t="str">
        <f t="shared" si="1027"/>
        <v xml:space="preserve"> </v>
      </c>
      <c r="P3256" s="117"/>
      <c r="Q3256" s="118"/>
      <c r="R3256" s="119" t="str">
        <f t="shared" si="1028"/>
        <v/>
      </c>
      <c r="S3256" s="133">
        <f>IFERROR(IF(M3256&lt;=0.005,IF(F3256="",L3256,0),IF(F3256&lt;&gt;"",0,IF(P3256="",0,IF(P3256="H",0,IF(Q3256&lt;Veriler!$G$2,L3256*Veriler!$G$2,L3256*Q3256)))))," ")</f>
        <v>0</v>
      </c>
      <c r="T3256" s="133">
        <f>IF(Veriler!T3256&lt;=0.1, S3256, IF(AND(Veriler!T3256&gt;0.1, F3256="", P3256="E"), IF(Q3256&gt;Veriler!$G$2, Q3256*S3256, IF(Q3256&lt;Veriler!$G$2, Veriler!$G$2*S3256, Q3256*S3256)), 0))</f>
        <v>0</v>
      </c>
      <c r="U3256" s="133" t="str">
        <f t="shared" si="1029"/>
        <v xml:space="preserve"> </v>
      </c>
      <c r="V3256" s="134" t="str">
        <f>IFERROR(IF(O3256="%10 sınırı aşılmıştır.",L3256-T3256,IFERROR(IF(F3256="",IF(S3256=1,0,IF(L3256-S3256=0,"",L3256-S3256)),IF(Veriler!M3256="",L3256,IF(L3256*Veriler!M3256=0,"",L3256*Veriler!M3256))),L3256)),0)</f>
        <v/>
      </c>
      <c r="W3256" s="146"/>
      <c r="X3256" s="146"/>
      <c r="Y3256" s="146"/>
    </row>
    <row r="3257" spans="1:25" s="99" customFormat="1" ht="54.75" customHeight="1" x14ac:dyDescent="0.25">
      <c r="A3257" s="96">
        <f t="shared" si="1030"/>
        <v>2402</v>
      </c>
      <c r="B3257" s="175"/>
      <c r="C3257" s="176"/>
      <c r="D3257" s="113"/>
      <c r="E3257" s="115"/>
      <c r="F3257" s="174"/>
      <c r="G3257" s="114" t="str">
        <f t="shared" si="1025"/>
        <v/>
      </c>
      <c r="H3257" s="115"/>
      <c r="I3257" s="115"/>
      <c r="J3257" s="115"/>
      <c r="K3257" s="115"/>
      <c r="L3257" s="133" t="str">
        <f t="shared" si="1026"/>
        <v/>
      </c>
      <c r="M3257" s="116" t="str">
        <f>IF(L3257="", "", L3257/Veriler!$X$1)</f>
        <v/>
      </c>
      <c r="N3257" s="116" t="str">
        <f>IF(F3257&lt;&gt;"", "İthal Girdi", IF(Veriler!T3257="", "", IF(Veriler!S3257="H", "%0,5 üzerindedir", IF(Veriler!T3257&gt;0.1, "%10 sınırı aşılmıştır.", "Uygun"))))</f>
        <v>%0,5 üzerindedir</v>
      </c>
      <c r="O3257" s="116" t="str">
        <f t="shared" si="1027"/>
        <v xml:space="preserve"> </v>
      </c>
      <c r="P3257" s="117"/>
      <c r="Q3257" s="118"/>
      <c r="R3257" s="119" t="str">
        <f t="shared" si="1028"/>
        <v/>
      </c>
      <c r="S3257" s="133">
        <f>IFERROR(IF(M3257&lt;=0.005,IF(F3257="",L3257,0),IF(F3257&lt;&gt;"",0,IF(P3257="",0,IF(P3257="H",0,IF(Q3257&lt;Veriler!$G$2,L3257*Veriler!$G$2,L3257*Q3257)))))," ")</f>
        <v>0</v>
      </c>
      <c r="T3257" s="133">
        <f>IF(Veriler!T3257&lt;=0.1, S3257, IF(AND(Veriler!T3257&gt;0.1, F3257="", P3257="E"), IF(Q3257&gt;Veriler!$G$2, Q3257*S3257, IF(Q3257&lt;Veriler!$G$2, Veriler!$G$2*S3257, Q3257*S3257)), 0))</f>
        <v>0</v>
      </c>
      <c r="U3257" s="133" t="str">
        <f t="shared" si="1029"/>
        <v xml:space="preserve"> </v>
      </c>
      <c r="V3257" s="134" t="str">
        <f>IFERROR(IF(O3257="%10 sınırı aşılmıştır.",L3257-T3257,IFERROR(IF(F3257="",IF(S3257=1,0,IF(L3257-S3257=0,"",L3257-S3257)),IF(Veriler!M3257="",L3257,IF(L3257*Veriler!M3257=0,"",L3257*Veriler!M3257))),L3257)),0)</f>
        <v/>
      </c>
      <c r="W3257" s="146"/>
      <c r="X3257" s="146"/>
      <c r="Y3257" s="146"/>
    </row>
    <row r="3258" spans="1:25" s="99" customFormat="1" ht="54.75" customHeight="1" x14ac:dyDescent="0.25">
      <c r="A3258" s="96">
        <f t="shared" si="1030"/>
        <v>2403</v>
      </c>
      <c r="B3258" s="175"/>
      <c r="C3258" s="176"/>
      <c r="D3258" s="113"/>
      <c r="E3258" s="115"/>
      <c r="F3258" s="174"/>
      <c r="G3258" s="114" t="str">
        <f t="shared" si="1025"/>
        <v/>
      </c>
      <c r="H3258" s="115"/>
      <c r="I3258" s="115"/>
      <c r="J3258" s="115"/>
      <c r="K3258" s="115"/>
      <c r="L3258" s="133" t="str">
        <f t="shared" si="1026"/>
        <v/>
      </c>
      <c r="M3258" s="116" t="str">
        <f>IF(L3258="", "", L3258/Veriler!$X$1)</f>
        <v/>
      </c>
      <c r="N3258" s="116" t="str">
        <f>IF(F3258&lt;&gt;"", "İthal Girdi", IF(Veriler!T3258="", "", IF(Veriler!S3258="H", "%0,5 üzerindedir", IF(Veriler!T3258&gt;0.1, "%10 sınırı aşılmıştır.", "Uygun"))))</f>
        <v>%0,5 üzerindedir</v>
      </c>
      <c r="O3258" s="116" t="str">
        <f t="shared" si="1027"/>
        <v xml:space="preserve"> </v>
      </c>
      <c r="P3258" s="117"/>
      <c r="Q3258" s="118"/>
      <c r="R3258" s="119" t="str">
        <f t="shared" si="1028"/>
        <v/>
      </c>
      <c r="S3258" s="133">
        <f>IFERROR(IF(M3258&lt;=0.005,IF(F3258="",L3258,0),IF(F3258&lt;&gt;"",0,IF(P3258="",0,IF(P3258="H",0,IF(Q3258&lt;Veriler!$G$2,L3258*Veriler!$G$2,L3258*Q3258)))))," ")</f>
        <v>0</v>
      </c>
      <c r="T3258" s="133">
        <f>IF(Veriler!T3258&lt;=0.1, S3258, IF(AND(Veriler!T3258&gt;0.1, F3258="", P3258="E"), IF(Q3258&gt;Veriler!$G$2, Q3258*S3258, IF(Q3258&lt;Veriler!$G$2, Veriler!$G$2*S3258, Q3258*S3258)), 0))</f>
        <v>0</v>
      </c>
      <c r="U3258" s="133" t="str">
        <f t="shared" si="1029"/>
        <v xml:space="preserve"> </v>
      </c>
      <c r="V3258" s="134" t="str">
        <f>IFERROR(IF(O3258="%10 sınırı aşılmıştır.",L3258-T3258,IFERROR(IF(F3258="",IF(S3258=1,0,IF(L3258-S3258=0,"",L3258-S3258)),IF(Veriler!M3258="",L3258,IF(L3258*Veriler!M3258=0,"",L3258*Veriler!M3258))),L3258)),0)</f>
        <v/>
      </c>
      <c r="W3258" s="146"/>
      <c r="X3258" s="146"/>
      <c r="Y3258" s="146"/>
    </row>
    <row r="3259" spans="1:25" s="99" customFormat="1" ht="54.75" customHeight="1" x14ac:dyDescent="0.25">
      <c r="A3259" s="96">
        <f t="shared" si="1030"/>
        <v>2404</v>
      </c>
      <c r="B3259" s="175"/>
      <c r="C3259" s="176"/>
      <c r="D3259" s="113"/>
      <c r="E3259" s="115"/>
      <c r="F3259" s="174"/>
      <c r="G3259" s="114" t="str">
        <f t="shared" si="1025"/>
        <v/>
      </c>
      <c r="H3259" s="115"/>
      <c r="I3259" s="115"/>
      <c r="J3259" s="115"/>
      <c r="K3259" s="115"/>
      <c r="L3259" s="133" t="str">
        <f t="shared" si="1026"/>
        <v/>
      </c>
      <c r="M3259" s="116" t="str">
        <f>IF(L3259="", "", L3259/Veriler!$X$1)</f>
        <v/>
      </c>
      <c r="N3259" s="116" t="str">
        <f>IF(F3259&lt;&gt;"", "İthal Girdi", IF(Veriler!T3259="", "", IF(Veriler!S3259="H", "%0,5 üzerindedir", IF(Veriler!T3259&gt;0.1, "%10 sınırı aşılmıştır.", "Uygun"))))</f>
        <v>%0,5 üzerindedir</v>
      </c>
      <c r="O3259" s="116" t="str">
        <f t="shared" si="1027"/>
        <v xml:space="preserve"> </v>
      </c>
      <c r="P3259" s="117"/>
      <c r="Q3259" s="118"/>
      <c r="R3259" s="119" t="str">
        <f t="shared" si="1028"/>
        <v/>
      </c>
      <c r="S3259" s="133">
        <f>IFERROR(IF(M3259&lt;=0.005,IF(F3259="",L3259,0),IF(F3259&lt;&gt;"",0,IF(P3259="",0,IF(P3259="H",0,IF(Q3259&lt;Veriler!$G$2,L3259*Veriler!$G$2,L3259*Q3259)))))," ")</f>
        <v>0</v>
      </c>
      <c r="T3259" s="133">
        <f>IF(Veriler!T3259&lt;=0.1, S3259, IF(AND(Veriler!T3259&gt;0.1, F3259="", P3259="E"), IF(Q3259&gt;Veriler!$G$2, Q3259*S3259, IF(Q3259&lt;Veriler!$G$2, Veriler!$G$2*S3259, Q3259*S3259)), 0))</f>
        <v>0</v>
      </c>
      <c r="U3259" s="133" t="str">
        <f t="shared" si="1029"/>
        <v xml:space="preserve"> </v>
      </c>
      <c r="V3259" s="134" t="str">
        <f>IFERROR(IF(O3259="%10 sınırı aşılmıştır.",L3259-T3259,IFERROR(IF(F3259="",IF(S3259=1,0,IF(L3259-S3259=0,"",L3259-S3259)),IF(Veriler!M3259="",L3259,IF(L3259*Veriler!M3259=0,"",L3259*Veriler!M3259))),L3259)),0)</f>
        <v/>
      </c>
      <c r="W3259" s="146"/>
      <c r="X3259" s="146"/>
      <c r="Y3259" s="146"/>
    </row>
    <row r="3260" spans="1:25" s="99" customFormat="1" ht="54.75" customHeight="1" x14ac:dyDescent="0.25">
      <c r="A3260" s="96">
        <f t="shared" si="1030"/>
        <v>2405</v>
      </c>
      <c r="B3260" s="175"/>
      <c r="C3260" s="176"/>
      <c r="D3260" s="113"/>
      <c r="E3260" s="115"/>
      <c r="F3260" s="174"/>
      <c r="G3260" s="114" t="str">
        <f t="shared" si="1025"/>
        <v/>
      </c>
      <c r="H3260" s="115"/>
      <c r="I3260" s="115"/>
      <c r="J3260" s="115"/>
      <c r="K3260" s="115"/>
      <c r="L3260" s="133" t="str">
        <f t="shared" si="1026"/>
        <v/>
      </c>
      <c r="M3260" s="116" t="str">
        <f>IF(L3260="", "", L3260/Veriler!$X$1)</f>
        <v/>
      </c>
      <c r="N3260" s="116" t="str">
        <f>IF(F3260&lt;&gt;"", "İthal Girdi", IF(Veriler!T3260="", "", IF(Veriler!S3260="H", "%0,5 üzerindedir", IF(Veriler!T3260&gt;0.1, "%10 sınırı aşılmıştır.", "Uygun"))))</f>
        <v>%0,5 üzerindedir</v>
      </c>
      <c r="O3260" s="116" t="str">
        <f t="shared" si="1027"/>
        <v xml:space="preserve"> </v>
      </c>
      <c r="P3260" s="117"/>
      <c r="Q3260" s="118"/>
      <c r="R3260" s="119" t="str">
        <f t="shared" si="1028"/>
        <v/>
      </c>
      <c r="S3260" s="133">
        <f>IFERROR(IF(M3260&lt;=0.005,IF(F3260="",L3260,0),IF(F3260&lt;&gt;"",0,IF(P3260="",0,IF(P3260="H",0,IF(Q3260&lt;Veriler!$G$2,L3260*Veriler!$G$2,L3260*Q3260)))))," ")</f>
        <v>0</v>
      </c>
      <c r="T3260" s="133">
        <f>IF(Veriler!T3260&lt;=0.1, S3260, IF(AND(Veriler!T3260&gt;0.1, F3260="", P3260="E"), IF(Q3260&gt;Veriler!$G$2, Q3260*S3260, IF(Q3260&lt;Veriler!$G$2, Veriler!$G$2*S3260, Q3260*S3260)), 0))</f>
        <v>0</v>
      </c>
      <c r="U3260" s="133" t="str">
        <f t="shared" si="1029"/>
        <v xml:space="preserve"> </v>
      </c>
      <c r="V3260" s="134" t="str">
        <f>IFERROR(IF(O3260="%10 sınırı aşılmıştır.",L3260-T3260,IFERROR(IF(F3260="",IF(S3260=1,0,IF(L3260-S3260=0,"",L3260-S3260)),IF(Veriler!M3260="",L3260,IF(L3260*Veriler!M3260=0,"",L3260*Veriler!M3260))),L3260)),0)</f>
        <v/>
      </c>
      <c r="W3260" s="146"/>
      <c r="X3260" s="146"/>
      <c r="Y3260" s="146"/>
    </row>
    <row r="3261" spans="1:25" s="99" customFormat="1" ht="54.75" customHeight="1" x14ac:dyDescent="0.25">
      <c r="A3261" s="96">
        <f t="shared" si="1030"/>
        <v>2406</v>
      </c>
      <c r="B3261" s="175"/>
      <c r="C3261" s="176"/>
      <c r="D3261" s="113"/>
      <c r="E3261" s="115"/>
      <c r="F3261" s="174"/>
      <c r="G3261" s="114" t="str">
        <f t="shared" si="1025"/>
        <v/>
      </c>
      <c r="H3261" s="115"/>
      <c r="I3261" s="115"/>
      <c r="J3261" s="115"/>
      <c r="K3261" s="115"/>
      <c r="L3261" s="133" t="str">
        <f t="shared" si="1026"/>
        <v/>
      </c>
      <c r="M3261" s="116" t="str">
        <f>IF(L3261="", "", L3261/Veriler!$X$1)</f>
        <v/>
      </c>
      <c r="N3261" s="116" t="str">
        <f>IF(F3261&lt;&gt;"", "İthal Girdi", IF(Veriler!T3261="", "", IF(Veriler!S3261="H", "%0,5 üzerindedir", IF(Veriler!T3261&gt;0.1, "%10 sınırı aşılmıştır.", "Uygun"))))</f>
        <v>%0,5 üzerindedir</v>
      </c>
      <c r="O3261" s="116" t="str">
        <f t="shared" si="1027"/>
        <v xml:space="preserve"> </v>
      </c>
      <c r="P3261" s="117"/>
      <c r="Q3261" s="118"/>
      <c r="R3261" s="119" t="str">
        <f t="shared" si="1028"/>
        <v/>
      </c>
      <c r="S3261" s="133">
        <f>IFERROR(IF(M3261&lt;=0.005,IF(F3261="",L3261,0),IF(F3261&lt;&gt;"",0,IF(P3261="",0,IF(P3261="H",0,IF(Q3261&lt;Veriler!$G$2,L3261*Veriler!$G$2,L3261*Q3261)))))," ")</f>
        <v>0</v>
      </c>
      <c r="T3261" s="133">
        <f>IF(Veriler!T3261&lt;=0.1, S3261, IF(AND(Veriler!T3261&gt;0.1, F3261="", P3261="E"), IF(Q3261&gt;Veriler!$G$2, Q3261*S3261, IF(Q3261&lt;Veriler!$G$2, Veriler!$G$2*S3261, Q3261*S3261)), 0))</f>
        <v>0</v>
      </c>
      <c r="U3261" s="133" t="str">
        <f t="shared" si="1029"/>
        <v xml:space="preserve"> </v>
      </c>
      <c r="V3261" s="134" t="str">
        <f>IFERROR(IF(O3261="%10 sınırı aşılmıştır.",L3261-T3261,IFERROR(IF(F3261="",IF(S3261=1,0,IF(L3261-S3261=0,"",L3261-S3261)),IF(Veriler!M3261="",L3261,IF(L3261*Veriler!M3261=0,"",L3261*Veriler!M3261))),L3261)),0)</f>
        <v/>
      </c>
      <c r="W3261" s="146"/>
      <c r="X3261" s="146"/>
      <c r="Y3261" s="146"/>
    </row>
    <row r="3262" spans="1:25" s="99" customFormat="1" ht="54.75" customHeight="1" x14ac:dyDescent="0.25">
      <c r="A3262" s="96">
        <f t="shared" si="1030"/>
        <v>2407</v>
      </c>
      <c r="B3262" s="175"/>
      <c r="C3262" s="176"/>
      <c r="D3262" s="113"/>
      <c r="E3262" s="115"/>
      <c r="F3262" s="174"/>
      <c r="G3262" s="114" t="str">
        <f t="shared" si="1025"/>
        <v/>
      </c>
      <c r="H3262" s="115"/>
      <c r="I3262" s="115"/>
      <c r="J3262" s="115"/>
      <c r="K3262" s="115"/>
      <c r="L3262" s="133" t="str">
        <f t="shared" si="1026"/>
        <v/>
      </c>
      <c r="M3262" s="116" t="str">
        <f>IF(L3262="", "", L3262/Veriler!$X$1)</f>
        <v/>
      </c>
      <c r="N3262" s="116" t="str">
        <f>IF(F3262&lt;&gt;"", "İthal Girdi", IF(Veriler!T3262="", "", IF(Veriler!S3262="H", "%0,5 üzerindedir", IF(Veriler!T3262&gt;0.1, "%10 sınırı aşılmıştır.", "Uygun"))))</f>
        <v>%0,5 üzerindedir</v>
      </c>
      <c r="O3262" s="116" t="str">
        <f t="shared" si="1027"/>
        <v xml:space="preserve"> </v>
      </c>
      <c r="P3262" s="117"/>
      <c r="Q3262" s="118"/>
      <c r="R3262" s="119" t="str">
        <f t="shared" si="1028"/>
        <v/>
      </c>
      <c r="S3262" s="133">
        <f>IFERROR(IF(M3262&lt;=0.005,IF(F3262="",L3262,0),IF(F3262&lt;&gt;"",0,IF(P3262="",0,IF(P3262="H",0,IF(Q3262&lt;Veriler!$G$2,L3262*Veriler!$G$2,L3262*Q3262)))))," ")</f>
        <v>0</v>
      </c>
      <c r="T3262" s="133">
        <f>IF(Veriler!T3262&lt;=0.1, S3262, IF(AND(Veriler!T3262&gt;0.1, F3262="", P3262="E"), IF(Q3262&gt;Veriler!$G$2, Q3262*S3262, IF(Q3262&lt;Veriler!$G$2, Veriler!$G$2*S3262, Q3262*S3262)), 0))</f>
        <v>0</v>
      </c>
      <c r="U3262" s="133" t="str">
        <f t="shared" si="1029"/>
        <v xml:space="preserve"> </v>
      </c>
      <c r="V3262" s="134" t="str">
        <f>IFERROR(IF(O3262="%10 sınırı aşılmıştır.",L3262-T3262,IFERROR(IF(F3262="",IF(S3262=1,0,IF(L3262-S3262=0,"",L3262-S3262)),IF(Veriler!M3262="",L3262,IF(L3262*Veriler!M3262=0,"",L3262*Veriler!M3262))),L3262)),0)</f>
        <v/>
      </c>
      <c r="W3262" s="146"/>
      <c r="X3262" s="146"/>
      <c r="Y3262" s="146"/>
    </row>
    <row r="3263" spans="1:25" s="99" customFormat="1" ht="54.75" customHeight="1" x14ac:dyDescent="0.25">
      <c r="A3263" s="96">
        <f t="shared" si="1030"/>
        <v>2408</v>
      </c>
      <c r="B3263" s="175"/>
      <c r="C3263" s="176"/>
      <c r="D3263" s="113"/>
      <c r="E3263" s="115"/>
      <c r="F3263" s="174"/>
      <c r="G3263" s="114" t="str">
        <f t="shared" si="1025"/>
        <v/>
      </c>
      <c r="H3263" s="115"/>
      <c r="I3263" s="115"/>
      <c r="J3263" s="115"/>
      <c r="K3263" s="115"/>
      <c r="L3263" s="133" t="str">
        <f t="shared" si="1026"/>
        <v/>
      </c>
      <c r="M3263" s="116" t="str">
        <f>IF(L3263="", "", L3263/Veriler!$X$1)</f>
        <v/>
      </c>
      <c r="N3263" s="116" t="str">
        <f>IF(F3263&lt;&gt;"", "İthal Girdi", IF(Veriler!T3263="", "", IF(Veriler!S3263="H", "%0,5 üzerindedir", IF(Veriler!T3263&gt;0.1, "%10 sınırı aşılmıştır.", "Uygun"))))</f>
        <v>%0,5 üzerindedir</v>
      </c>
      <c r="O3263" s="116" t="str">
        <f t="shared" si="1027"/>
        <v xml:space="preserve"> </v>
      </c>
      <c r="P3263" s="117"/>
      <c r="Q3263" s="118"/>
      <c r="R3263" s="119" t="str">
        <f t="shared" si="1028"/>
        <v/>
      </c>
      <c r="S3263" s="133">
        <f>IFERROR(IF(M3263&lt;=0.005,IF(F3263="",L3263,0),IF(F3263&lt;&gt;"",0,IF(P3263="",0,IF(P3263="H",0,IF(Q3263&lt;Veriler!$G$2,L3263*Veriler!$G$2,L3263*Q3263)))))," ")</f>
        <v>0</v>
      </c>
      <c r="T3263" s="133">
        <f>IF(Veriler!T3263&lt;=0.1, S3263, IF(AND(Veriler!T3263&gt;0.1, F3263="", P3263="E"), IF(Q3263&gt;Veriler!$G$2, Q3263*S3263, IF(Q3263&lt;Veriler!$G$2, Veriler!$G$2*S3263, Q3263*S3263)), 0))</f>
        <v>0</v>
      </c>
      <c r="U3263" s="133" t="str">
        <f t="shared" si="1029"/>
        <v xml:space="preserve"> </v>
      </c>
      <c r="V3263" s="134" t="str">
        <f>IFERROR(IF(O3263="%10 sınırı aşılmıştır.",L3263-T3263,IFERROR(IF(F3263="",IF(S3263=1,0,IF(L3263-S3263=0,"",L3263-S3263)),IF(Veriler!M3263="",L3263,IF(L3263*Veriler!M3263=0,"",L3263*Veriler!M3263))),L3263)),0)</f>
        <v/>
      </c>
      <c r="W3263" s="146"/>
      <c r="X3263" s="146"/>
      <c r="Y3263" s="146"/>
    </row>
    <row r="3264" spans="1:25" s="99" customFormat="1" ht="24" customHeight="1" x14ac:dyDescent="0.25">
      <c r="A3264" s="103"/>
      <c r="B3264" s="104"/>
      <c r="C3264" s="104"/>
      <c r="D3264" s="104"/>
      <c r="E3264" s="103"/>
      <c r="F3264" s="135"/>
      <c r="G3264" s="157"/>
      <c r="H3264" s="103"/>
      <c r="I3264" s="103"/>
      <c r="J3264" s="103"/>
      <c r="K3264" s="103"/>
      <c r="L3264" s="136">
        <f>SUM(L3235:L3248,L3250:L3263)</f>
        <v>0</v>
      </c>
      <c r="M3264" s="158"/>
      <c r="N3264" s="158"/>
      <c r="O3264" s="158"/>
      <c r="P3264" s="105"/>
      <c r="Q3264" s="106"/>
      <c r="R3264" s="159"/>
      <c r="S3264" s="160"/>
      <c r="T3264" s="160"/>
      <c r="U3264" s="160"/>
      <c r="V3264" s="160"/>
      <c r="W3264" s="146"/>
      <c r="X3264" s="146"/>
      <c r="Y3264" s="146"/>
    </row>
    <row r="3265" spans="1:25" s="99" customFormat="1" ht="31.5" customHeight="1" x14ac:dyDescent="0.25">
      <c r="A3265" s="103"/>
      <c r="B3265" s="104"/>
      <c r="C3265" s="104"/>
      <c r="D3265" s="104"/>
      <c r="E3265" s="103"/>
      <c r="F3265" s="135"/>
      <c r="G3265" s="157"/>
      <c r="H3265" s="103"/>
      <c r="I3265" s="103"/>
      <c r="J3265" s="103"/>
      <c r="K3265" s="103"/>
      <c r="L3265" s="161"/>
      <c r="M3265" s="158"/>
      <c r="N3265" s="158"/>
      <c r="O3265" s="158"/>
      <c r="P3265" s="105"/>
      <c r="Q3265" s="106"/>
      <c r="R3265" s="159"/>
      <c r="S3265" s="162" t="s">
        <v>57</v>
      </c>
      <c r="T3265" s="162" t="s">
        <v>57</v>
      </c>
      <c r="U3265" s="162" t="s">
        <v>57</v>
      </c>
      <c r="V3265" s="163" t="s">
        <v>58</v>
      </c>
      <c r="W3265" s="146"/>
      <c r="X3265" s="146"/>
      <c r="Y3265" s="146"/>
    </row>
    <row r="3266" spans="1:25" s="99" customFormat="1" ht="58.5" customHeight="1" x14ac:dyDescent="0.25">
      <c r="A3266" s="185" t="s">
        <v>59</v>
      </c>
      <c r="B3266" s="180"/>
      <c r="C3266" s="180"/>
      <c r="D3266" s="180"/>
      <c r="E3266" s="180"/>
      <c r="F3266" s="180"/>
      <c r="G3266" s="180"/>
      <c r="H3266" s="180"/>
      <c r="I3266" s="180"/>
      <c r="J3266" s="180"/>
      <c r="K3266" s="180"/>
      <c r="L3266" s="180"/>
      <c r="M3266" s="180"/>
      <c r="N3266" s="180"/>
      <c r="O3266" s="180"/>
      <c r="P3266" s="180"/>
      <c r="Q3266" s="180"/>
      <c r="R3266" s="176"/>
      <c r="S3266" s="137">
        <f>SUM(S3228,S3235:S3248,S3250:S3263)</f>
        <v>0</v>
      </c>
      <c r="T3266" s="137" t="str">
        <f>IF(SUM(T3235:T3248,T3250:T3263)=0," ",SUM(T3235:T3248,T3250:T3263))</f>
        <v xml:space="preserve"> </v>
      </c>
      <c r="U3266" s="137" t="str">
        <f>IF(SUM(U3235:U3248,U3250:U3263)=0," ",SUM(U3235:U3248,U3250:U3263))</f>
        <v xml:space="preserve"> </v>
      </c>
      <c r="V3266" s="137" t="str">
        <f>IF(SUM(V3235:V3248,V3250:V3263)=0," ",SUM(V3235:V3248,V3250:V3263))</f>
        <v xml:space="preserve"> </v>
      </c>
      <c r="W3266" s="146"/>
      <c r="X3266" s="164">
        <f>SUM(U3235:U3248,U3250:U3263)</f>
        <v>0</v>
      </c>
      <c r="Y3266" s="164">
        <f>SUM(V3235:V3248,V3250:V3263)</f>
        <v>0</v>
      </c>
    </row>
    <row r="3267" spans="1:25" x14ac:dyDescent="0.3">
      <c r="A3267" s="34"/>
      <c r="G3267" s="146"/>
      <c r="L3267" s="146"/>
      <c r="M3267" s="146"/>
      <c r="N3267" s="146"/>
      <c r="O3267" s="146"/>
      <c r="R3267" s="146"/>
      <c r="S3267" s="146"/>
      <c r="T3267" s="146"/>
      <c r="U3267" s="146"/>
      <c r="V3267" s="146"/>
      <c r="W3267" s="146"/>
      <c r="X3267" s="146"/>
      <c r="Y3267" s="146"/>
    </row>
    <row r="3268" spans="1:25" x14ac:dyDescent="0.3">
      <c r="A3268" s="186" t="s">
        <v>60</v>
      </c>
      <c r="B3268" s="187"/>
      <c r="C3268" s="187"/>
      <c r="D3268" s="187"/>
      <c r="E3268" s="187"/>
      <c r="F3268" s="187"/>
      <c r="G3268" s="187"/>
      <c r="H3268" s="187"/>
      <c r="I3268" s="187"/>
      <c r="J3268" s="187"/>
      <c r="K3268" s="187"/>
      <c r="L3268" s="187"/>
      <c r="M3268" s="187"/>
      <c r="N3268" s="187"/>
      <c r="O3268" s="187"/>
      <c r="P3268" s="187"/>
      <c r="Q3268" s="187"/>
      <c r="R3268" s="187"/>
      <c r="S3268" s="187"/>
      <c r="T3268" s="187"/>
      <c r="U3268" s="187"/>
      <c r="V3268" s="187"/>
      <c r="W3268" s="146"/>
      <c r="X3268" s="146"/>
      <c r="Y3268" s="146"/>
    </row>
    <row r="3269" spans="1:25" s="99" customFormat="1" ht="41.25" customHeight="1" x14ac:dyDescent="0.25">
      <c r="A3269" s="189" t="s">
        <v>38</v>
      </c>
      <c r="B3269" s="180"/>
      <c r="C3269" s="180"/>
      <c r="D3269" s="180"/>
      <c r="E3269" s="180"/>
      <c r="F3269" s="180"/>
      <c r="G3269" s="180"/>
      <c r="H3269" s="180"/>
      <c r="I3269" s="180"/>
      <c r="J3269" s="180"/>
      <c r="K3269" s="180"/>
      <c r="L3269" s="180"/>
      <c r="M3269" s="180"/>
      <c r="N3269" s="180"/>
      <c r="O3269" s="180"/>
      <c r="P3269" s="180"/>
      <c r="Q3269" s="180"/>
      <c r="R3269" s="180"/>
      <c r="S3269" s="180"/>
      <c r="T3269" s="180"/>
      <c r="U3269" s="180"/>
      <c r="V3269" s="176"/>
      <c r="W3269" s="146"/>
      <c r="X3269" s="146"/>
      <c r="Y3269" s="146"/>
    </row>
    <row r="3270" spans="1:25" s="100" customFormat="1" ht="35.25" customHeight="1" x14ac:dyDescent="0.25">
      <c r="A3270" s="179" t="s">
        <v>39</v>
      </c>
      <c r="B3270" s="180"/>
      <c r="C3270" s="180"/>
      <c r="D3270" s="180"/>
      <c r="E3270" s="180"/>
      <c r="F3270" s="180"/>
      <c r="G3270" s="180"/>
      <c r="H3270" s="180"/>
      <c r="I3270" s="180"/>
      <c r="J3270" s="180"/>
      <c r="K3270" s="180"/>
      <c r="L3270" s="180"/>
      <c r="M3270" s="180"/>
      <c r="N3270" s="180"/>
      <c r="O3270" s="180"/>
      <c r="P3270" s="180"/>
      <c r="Q3270" s="180"/>
      <c r="R3270" s="176"/>
      <c r="S3270" s="147"/>
      <c r="T3270" s="148"/>
      <c r="U3270" s="149" t="s">
        <v>40</v>
      </c>
      <c r="V3270" s="150">
        <f>V3232+1</f>
        <v>87</v>
      </c>
      <c r="W3270" s="146"/>
      <c r="X3270" s="146"/>
      <c r="Y3270" s="146"/>
    </row>
    <row r="3271" spans="1:25" s="99" customFormat="1" ht="81" customHeight="1" x14ac:dyDescent="0.25">
      <c r="A3271" s="110" t="s">
        <v>3</v>
      </c>
      <c r="B3271" s="188" t="s">
        <v>41</v>
      </c>
      <c r="C3271" s="176"/>
      <c r="D3271" s="111" t="s">
        <v>42</v>
      </c>
      <c r="E3271" s="110" t="s">
        <v>324</v>
      </c>
      <c r="F3271" s="111" t="s">
        <v>325</v>
      </c>
      <c r="G3271" s="151" t="s">
        <v>43</v>
      </c>
      <c r="H3271" s="110" t="s">
        <v>44</v>
      </c>
      <c r="I3271" s="110" t="s">
        <v>8</v>
      </c>
      <c r="J3271" s="110" t="s">
        <v>45</v>
      </c>
      <c r="K3271" s="110" t="s">
        <v>46</v>
      </c>
      <c r="L3271" s="152" t="s">
        <v>47</v>
      </c>
      <c r="M3271" s="153" t="s">
        <v>48</v>
      </c>
      <c r="N3271" s="154" t="s">
        <v>49</v>
      </c>
      <c r="O3271" s="154" t="s">
        <v>49</v>
      </c>
      <c r="P3271" s="112" t="s">
        <v>50</v>
      </c>
      <c r="Q3271" s="110" t="s">
        <v>51</v>
      </c>
      <c r="R3271" s="155" t="s">
        <v>52</v>
      </c>
      <c r="S3271" s="156" t="s">
        <v>53</v>
      </c>
      <c r="T3271" s="156" t="s">
        <v>54</v>
      </c>
      <c r="U3271" s="152" t="s">
        <v>54</v>
      </c>
      <c r="V3271" s="152" t="s">
        <v>55</v>
      </c>
      <c r="W3271" s="146"/>
      <c r="X3271" s="146"/>
      <c r="Y3271" s="146"/>
    </row>
    <row r="3272" spans="1:25" s="99" customFormat="1" ht="45" customHeight="1" x14ac:dyDescent="0.25">
      <c r="A3272" s="101"/>
      <c r="B3272" s="177" t="s">
        <v>56</v>
      </c>
      <c r="C3272" s="178"/>
      <c r="D3272" s="102"/>
      <c r="E3272" s="170"/>
      <c r="F3272" s="102"/>
      <c r="G3272" s="95"/>
      <c r="H3272" s="102"/>
      <c r="I3272" s="102"/>
      <c r="J3272" s="102"/>
      <c r="K3272" s="102"/>
      <c r="L3272" s="95"/>
      <c r="M3272" s="95"/>
      <c r="N3272" s="95"/>
      <c r="O3272" s="95"/>
      <c r="P3272" s="102"/>
      <c r="Q3272" s="102"/>
      <c r="R3272" s="190"/>
      <c r="S3272" s="184"/>
      <c r="T3272" s="95"/>
      <c r="U3272" s="95"/>
      <c r="V3272" s="95"/>
      <c r="W3272" s="146"/>
      <c r="X3272" s="146"/>
      <c r="Y3272" s="146"/>
    </row>
    <row r="3273" spans="1:25" s="99" customFormat="1" ht="54.75" customHeight="1" x14ac:dyDescent="0.25">
      <c r="A3273" s="96">
        <f>A3263+1</f>
        <v>2409</v>
      </c>
      <c r="B3273" s="181"/>
      <c r="C3273" s="182"/>
      <c r="D3273" s="113"/>
      <c r="E3273" s="115"/>
      <c r="F3273" s="174"/>
      <c r="G3273" s="114" t="str">
        <f t="shared" ref="G3273:G3286" si="1031">IF(AND(F3273&lt;&gt;"",V3273&lt;&gt;"",L3273&lt;&gt;0),V3273/L3273,"")</f>
        <v/>
      </c>
      <c r="H3273" s="115"/>
      <c r="I3273" s="115"/>
      <c r="J3273" s="115"/>
      <c r="K3273" s="115"/>
      <c r="L3273" s="133" t="str">
        <f t="shared" ref="L3273:L3286" si="1032">IF(AND(H3273&lt;&gt;0, J3273&lt;&gt;0, K3273&lt;&gt;0), H3273*J3273*K3273, "")</f>
        <v/>
      </c>
      <c r="M3273" s="116" t="str">
        <f>IF(L3273="", "", L3273/Veriler!$X$1)</f>
        <v/>
      </c>
      <c r="N3273" s="116" t="str">
        <f>IF(F3273&lt;&gt;"", "İthal Girdi", IF(Veriler!T3273="", "", IF(Veriler!S3273="H", "%0,5 üzerindedir", IF(Veriler!T3273&gt;0.1, "%10 sınırı aşılmıştır.", "Uygun"))))</f>
        <v>%0,5 üzerindedir</v>
      </c>
      <c r="O3273" s="116" t="str">
        <f t="shared" ref="O3273:O3286" si="1033">IF(M3273=""," ",N3273)</f>
        <v xml:space="preserve"> </v>
      </c>
      <c r="P3273" s="117"/>
      <c r="Q3273" s="118"/>
      <c r="R3273" s="119" t="str">
        <f t="shared" ref="R3273:R3286" si="1034">IFERROR(IF(AND(T3273&lt;&gt;"",L3273&lt;&gt;"",L3273&lt;&gt;0,T3273&lt;&gt;0),T3273/L3273,"")," ")</f>
        <v/>
      </c>
      <c r="S3273" s="133">
        <f>IFERROR(IF(M3273&lt;=0.005,IF(F3273="",L3273,0),IF(F3273&lt;&gt;"",0,IF(P3273="",0,IF(P3273="H",0,IF(Q3273&lt;Veriler!$G$2,L3273*Veriler!$G$2,L3273*Q3273)))))," ")</f>
        <v>0</v>
      </c>
      <c r="T3273" s="133">
        <f>IF(Veriler!T3273&lt;=0.1, S3273, IF(AND(Veriler!T3273&gt;0.1, F3273="", P3273="E"), IF(Q3273&gt;Veriler!$G$2, Q3273*S3273, IF(Q3273&lt;Veriler!$G$2, Veriler!$G$2*S3273, Q3273*S3273)), 0))</f>
        <v>0</v>
      </c>
      <c r="U3273" s="133" t="str">
        <f t="shared" ref="U3273:U3286" si="1035">IF(T3273=0," ",T3273)</f>
        <v xml:space="preserve"> </v>
      </c>
      <c r="V3273" s="134" t="str">
        <f>IFERROR(IF(O3273="%10 sınırı aşılmıştır.",L3273-T3273,IFERROR(IF(F3273="",IF(S3273=1,0,IF(L3273-S3273=0,"",L3273-S3273)),IF(Veriler!M3273="",L3273,IF(L3273*Veriler!M3273=0,"",L3273*Veriler!M3273))),L3273)),0)</f>
        <v/>
      </c>
      <c r="W3273" s="146"/>
      <c r="X3273" s="146"/>
      <c r="Y3273" s="146"/>
    </row>
    <row r="3274" spans="1:25" s="99" customFormat="1" ht="54.75" customHeight="1" x14ac:dyDescent="0.25">
      <c r="A3274" s="96">
        <f t="shared" ref="A3274:A3286" si="1036">A3273+1</f>
        <v>2410</v>
      </c>
      <c r="B3274" s="175"/>
      <c r="C3274" s="176"/>
      <c r="D3274" s="113"/>
      <c r="E3274" s="115"/>
      <c r="F3274" s="174"/>
      <c r="G3274" s="114" t="str">
        <f t="shared" si="1031"/>
        <v/>
      </c>
      <c r="H3274" s="115"/>
      <c r="I3274" s="115"/>
      <c r="J3274" s="115"/>
      <c r="K3274" s="115"/>
      <c r="L3274" s="133" t="str">
        <f t="shared" si="1032"/>
        <v/>
      </c>
      <c r="M3274" s="116" t="str">
        <f>IF(L3274="", "", L3274/Veriler!$X$1)</f>
        <v/>
      </c>
      <c r="N3274" s="116" t="str">
        <f>IF(F3274&lt;&gt;"", "İthal Girdi", IF(Veriler!T3274="", "", IF(Veriler!S3274="H", "%0,5 üzerindedir", IF(Veriler!T3274&gt;0.1, "%10 sınırı aşılmıştır.", "Uygun"))))</f>
        <v>%0,5 üzerindedir</v>
      </c>
      <c r="O3274" s="116" t="str">
        <f t="shared" si="1033"/>
        <v xml:space="preserve"> </v>
      </c>
      <c r="P3274" s="117"/>
      <c r="Q3274" s="118"/>
      <c r="R3274" s="119" t="str">
        <f t="shared" si="1034"/>
        <v/>
      </c>
      <c r="S3274" s="133">
        <f>IFERROR(IF(M3274&lt;=0.005,IF(F3274="",L3274,0),IF(F3274&lt;&gt;"",0,IF(P3274="",0,IF(P3274="H",0,IF(Q3274&lt;Veriler!$G$2,L3274*Veriler!$G$2,L3274*Q3274)))))," ")</f>
        <v>0</v>
      </c>
      <c r="T3274" s="133">
        <f>IF(Veriler!T3274&lt;=0.1, S3274, IF(AND(Veriler!T3274&gt;0.1, F3274="", P3274="E"), IF(Q3274&gt;Veriler!$G$2, Q3274*S3274, IF(Q3274&lt;Veriler!$G$2, Veriler!$G$2*S3274, Q3274*S3274)), 0))</f>
        <v>0</v>
      </c>
      <c r="U3274" s="133" t="str">
        <f t="shared" si="1035"/>
        <v xml:space="preserve"> </v>
      </c>
      <c r="V3274" s="134" t="str">
        <f>IFERROR(IF(O3274="%10 sınırı aşılmıştır.",L3274-T3274,IFERROR(IF(F3274="",IF(S3274=1,0,IF(L3274-S3274=0,"",L3274-S3274)),IF(Veriler!M3274="",L3274,IF(L3274*Veriler!M3274=0,"",L3274*Veriler!M3274))),L3274)),0)</f>
        <v/>
      </c>
      <c r="W3274" s="146"/>
      <c r="X3274" s="146"/>
      <c r="Y3274" s="146"/>
    </row>
    <row r="3275" spans="1:25" s="99" customFormat="1" ht="54.75" customHeight="1" x14ac:dyDescent="0.25">
      <c r="A3275" s="96">
        <f t="shared" si="1036"/>
        <v>2411</v>
      </c>
      <c r="B3275" s="175"/>
      <c r="C3275" s="176"/>
      <c r="D3275" s="113"/>
      <c r="E3275" s="115"/>
      <c r="F3275" s="174"/>
      <c r="G3275" s="114" t="str">
        <f t="shared" si="1031"/>
        <v/>
      </c>
      <c r="H3275" s="115"/>
      <c r="I3275" s="115"/>
      <c r="J3275" s="115"/>
      <c r="K3275" s="115"/>
      <c r="L3275" s="133" t="str">
        <f t="shared" si="1032"/>
        <v/>
      </c>
      <c r="M3275" s="116" t="str">
        <f>IF(L3275="", "", L3275/Veriler!$X$1)</f>
        <v/>
      </c>
      <c r="N3275" s="116" t="str">
        <f>IF(F3275&lt;&gt;"", "İthal Girdi", IF(Veriler!T3275="", "", IF(Veriler!S3275="H", "%0,5 üzerindedir", IF(Veriler!T3275&gt;0.1, "%10 sınırı aşılmıştır.", "Uygun"))))</f>
        <v>%0,5 üzerindedir</v>
      </c>
      <c r="O3275" s="116" t="str">
        <f t="shared" si="1033"/>
        <v xml:space="preserve"> </v>
      </c>
      <c r="P3275" s="117"/>
      <c r="Q3275" s="118"/>
      <c r="R3275" s="119" t="str">
        <f t="shared" si="1034"/>
        <v/>
      </c>
      <c r="S3275" s="133">
        <f>IFERROR(IF(M3275&lt;=0.005,IF(F3275="",L3275,0),IF(F3275&lt;&gt;"",0,IF(P3275="",0,IF(P3275="H",0,IF(Q3275&lt;Veriler!$G$2,L3275*Veriler!$G$2,L3275*Q3275)))))," ")</f>
        <v>0</v>
      </c>
      <c r="T3275" s="133">
        <f>IF(Veriler!T3275&lt;=0.1, S3275, IF(AND(Veriler!T3275&gt;0.1, F3275="", P3275="E"), IF(Q3275&gt;Veriler!$G$2, Q3275*S3275, IF(Q3275&lt;Veriler!$G$2, Veriler!$G$2*S3275, Q3275*S3275)), 0))</f>
        <v>0</v>
      </c>
      <c r="U3275" s="133" t="str">
        <f t="shared" si="1035"/>
        <v xml:space="preserve"> </v>
      </c>
      <c r="V3275" s="134" t="str">
        <f>IFERROR(IF(O3275="%10 sınırı aşılmıştır.",L3275-T3275,IFERROR(IF(F3275="",IF(S3275=1,0,IF(L3275-S3275=0,"",L3275-S3275)),IF(Veriler!M3275="",L3275,IF(L3275*Veriler!M3275=0,"",L3275*Veriler!M3275))),L3275)),0)</f>
        <v/>
      </c>
      <c r="W3275" s="146"/>
      <c r="X3275" s="146"/>
      <c r="Y3275" s="146"/>
    </row>
    <row r="3276" spans="1:25" s="99" customFormat="1" ht="54.75" customHeight="1" x14ac:dyDescent="0.25">
      <c r="A3276" s="96">
        <f t="shared" si="1036"/>
        <v>2412</v>
      </c>
      <c r="B3276" s="175"/>
      <c r="C3276" s="176"/>
      <c r="D3276" s="113"/>
      <c r="E3276" s="115"/>
      <c r="F3276" s="174"/>
      <c r="G3276" s="114" t="str">
        <f t="shared" si="1031"/>
        <v/>
      </c>
      <c r="H3276" s="115"/>
      <c r="I3276" s="115"/>
      <c r="J3276" s="115"/>
      <c r="K3276" s="115"/>
      <c r="L3276" s="133" t="str">
        <f t="shared" si="1032"/>
        <v/>
      </c>
      <c r="M3276" s="116" t="str">
        <f>IF(L3276="", "", L3276/Veriler!$X$1)</f>
        <v/>
      </c>
      <c r="N3276" s="116" t="str">
        <f>IF(F3276&lt;&gt;"", "İthal Girdi", IF(Veriler!T3276="", "", IF(Veriler!S3276="H", "%0,5 üzerindedir", IF(Veriler!T3276&gt;0.1, "%10 sınırı aşılmıştır.", "Uygun"))))</f>
        <v>%0,5 üzerindedir</v>
      </c>
      <c r="O3276" s="116" t="str">
        <f t="shared" si="1033"/>
        <v xml:space="preserve"> </v>
      </c>
      <c r="P3276" s="117"/>
      <c r="Q3276" s="118"/>
      <c r="R3276" s="119" t="str">
        <f t="shared" si="1034"/>
        <v/>
      </c>
      <c r="S3276" s="133">
        <f>IFERROR(IF(M3276&lt;=0.005,IF(F3276="",L3276,0),IF(F3276&lt;&gt;"",0,IF(P3276="",0,IF(P3276="H",0,IF(Q3276&lt;Veriler!$G$2,L3276*Veriler!$G$2,L3276*Q3276)))))," ")</f>
        <v>0</v>
      </c>
      <c r="T3276" s="133">
        <f>IF(Veriler!T3276&lt;=0.1, S3276, IF(AND(Veriler!T3276&gt;0.1, F3276="", P3276="E"), IF(Q3276&gt;Veriler!$G$2, Q3276*S3276, IF(Q3276&lt;Veriler!$G$2, Veriler!$G$2*S3276, Q3276*S3276)), 0))</f>
        <v>0</v>
      </c>
      <c r="U3276" s="133" t="str">
        <f t="shared" si="1035"/>
        <v xml:space="preserve"> </v>
      </c>
      <c r="V3276" s="134" t="str">
        <f>IFERROR(IF(O3276="%10 sınırı aşılmıştır.",L3276-T3276,IFERROR(IF(F3276="",IF(S3276=1,0,IF(L3276-S3276=0,"",L3276-S3276)),IF(Veriler!M3276="",L3276,IF(L3276*Veriler!M3276=0,"",L3276*Veriler!M3276))),L3276)),0)</f>
        <v/>
      </c>
      <c r="W3276" s="146"/>
      <c r="X3276" s="146"/>
      <c r="Y3276" s="146"/>
    </row>
    <row r="3277" spans="1:25" s="99" customFormat="1" ht="54.75" customHeight="1" x14ac:dyDescent="0.25">
      <c r="A3277" s="96">
        <f t="shared" si="1036"/>
        <v>2413</v>
      </c>
      <c r="B3277" s="175"/>
      <c r="C3277" s="176"/>
      <c r="D3277" s="113"/>
      <c r="E3277" s="115"/>
      <c r="F3277" s="174"/>
      <c r="G3277" s="114" t="str">
        <f t="shared" si="1031"/>
        <v/>
      </c>
      <c r="H3277" s="115"/>
      <c r="I3277" s="115"/>
      <c r="J3277" s="115"/>
      <c r="K3277" s="115"/>
      <c r="L3277" s="133" t="str">
        <f t="shared" si="1032"/>
        <v/>
      </c>
      <c r="M3277" s="116" t="str">
        <f>IF(L3277="", "", L3277/Veriler!$X$1)</f>
        <v/>
      </c>
      <c r="N3277" s="116" t="str">
        <f>IF(F3277&lt;&gt;"", "İthal Girdi", IF(Veriler!T3277="", "", IF(Veriler!S3277="H", "%0,5 üzerindedir", IF(Veriler!T3277&gt;0.1, "%10 sınırı aşılmıştır.", "Uygun"))))</f>
        <v>%0,5 üzerindedir</v>
      </c>
      <c r="O3277" s="116" t="str">
        <f t="shared" si="1033"/>
        <v xml:space="preserve"> </v>
      </c>
      <c r="P3277" s="117"/>
      <c r="Q3277" s="118"/>
      <c r="R3277" s="119" t="str">
        <f t="shared" si="1034"/>
        <v/>
      </c>
      <c r="S3277" s="133">
        <f>IFERROR(IF(M3277&lt;=0.005,IF(F3277="",L3277,0),IF(F3277&lt;&gt;"",0,IF(P3277="",0,IF(P3277="H",0,IF(Q3277&lt;Veriler!$G$2,L3277*Veriler!$G$2,L3277*Q3277)))))," ")</f>
        <v>0</v>
      </c>
      <c r="T3277" s="133">
        <f>IF(Veriler!T3277&lt;=0.1, S3277, IF(AND(Veriler!T3277&gt;0.1, F3277="", P3277="E"), IF(Q3277&gt;Veriler!$G$2, Q3277*S3277, IF(Q3277&lt;Veriler!$G$2, Veriler!$G$2*S3277, Q3277*S3277)), 0))</f>
        <v>0</v>
      </c>
      <c r="U3277" s="133" t="str">
        <f t="shared" si="1035"/>
        <v xml:space="preserve"> </v>
      </c>
      <c r="V3277" s="134" t="str">
        <f>IFERROR(IF(O3277="%10 sınırı aşılmıştır.",L3277-T3277,IFERROR(IF(F3277="",IF(S3277=1,0,IF(L3277-S3277=0,"",L3277-S3277)),IF(Veriler!M3277="",L3277,IF(L3277*Veriler!M3277=0,"",L3277*Veriler!M3277))),L3277)),0)</f>
        <v/>
      </c>
      <c r="W3277" s="146"/>
      <c r="X3277" s="146"/>
      <c r="Y3277" s="146"/>
    </row>
    <row r="3278" spans="1:25" s="99" customFormat="1" ht="54.75" customHeight="1" x14ac:dyDescent="0.25">
      <c r="A3278" s="96">
        <f t="shared" si="1036"/>
        <v>2414</v>
      </c>
      <c r="B3278" s="175"/>
      <c r="C3278" s="176"/>
      <c r="D3278" s="113"/>
      <c r="E3278" s="115"/>
      <c r="F3278" s="174"/>
      <c r="G3278" s="114" t="str">
        <f t="shared" si="1031"/>
        <v/>
      </c>
      <c r="H3278" s="115"/>
      <c r="I3278" s="115"/>
      <c r="J3278" s="115"/>
      <c r="K3278" s="115"/>
      <c r="L3278" s="133" t="str">
        <f t="shared" si="1032"/>
        <v/>
      </c>
      <c r="M3278" s="116" t="str">
        <f>IF(L3278="", "", L3278/Veriler!$X$1)</f>
        <v/>
      </c>
      <c r="N3278" s="116" t="str">
        <f>IF(F3278&lt;&gt;"", "İthal Girdi", IF(Veriler!T3278="", "", IF(Veriler!S3278="H", "%0,5 üzerindedir", IF(Veriler!T3278&gt;0.1, "%10 sınırı aşılmıştır.", "Uygun"))))</f>
        <v>%0,5 üzerindedir</v>
      </c>
      <c r="O3278" s="116" t="str">
        <f t="shared" si="1033"/>
        <v xml:space="preserve"> </v>
      </c>
      <c r="P3278" s="117"/>
      <c r="Q3278" s="118"/>
      <c r="R3278" s="119" t="str">
        <f t="shared" si="1034"/>
        <v/>
      </c>
      <c r="S3278" s="133">
        <f>IFERROR(IF(M3278&lt;=0.005,IF(F3278="",L3278,0),IF(F3278&lt;&gt;"",0,IF(P3278="",0,IF(P3278="H",0,IF(Q3278&lt;Veriler!$G$2,L3278*Veriler!$G$2,L3278*Q3278)))))," ")</f>
        <v>0</v>
      </c>
      <c r="T3278" s="133">
        <f>IF(Veriler!T3278&lt;=0.1, S3278, IF(AND(Veriler!T3278&gt;0.1, F3278="", P3278="E"), IF(Q3278&gt;Veriler!$G$2, Q3278*S3278, IF(Q3278&lt;Veriler!$G$2, Veriler!$G$2*S3278, Q3278*S3278)), 0))</f>
        <v>0</v>
      </c>
      <c r="U3278" s="133" t="str">
        <f t="shared" si="1035"/>
        <v xml:space="preserve"> </v>
      </c>
      <c r="V3278" s="134" t="str">
        <f>IFERROR(IF(O3278="%10 sınırı aşılmıştır.",L3278-T3278,IFERROR(IF(F3278="",IF(S3278=1,0,IF(L3278-S3278=0,"",L3278-S3278)),IF(Veriler!M3278="",L3278,IF(L3278*Veriler!M3278=0,"",L3278*Veriler!M3278))),L3278)),0)</f>
        <v/>
      </c>
      <c r="W3278" s="146"/>
      <c r="X3278" s="146"/>
      <c r="Y3278" s="146"/>
    </row>
    <row r="3279" spans="1:25" s="99" customFormat="1" ht="54.75" customHeight="1" x14ac:dyDescent="0.25">
      <c r="A3279" s="96">
        <f t="shared" si="1036"/>
        <v>2415</v>
      </c>
      <c r="B3279" s="175"/>
      <c r="C3279" s="176"/>
      <c r="D3279" s="113"/>
      <c r="E3279" s="115"/>
      <c r="F3279" s="174"/>
      <c r="G3279" s="114" t="str">
        <f t="shared" si="1031"/>
        <v/>
      </c>
      <c r="H3279" s="115"/>
      <c r="I3279" s="115"/>
      <c r="J3279" s="115"/>
      <c r="K3279" s="115"/>
      <c r="L3279" s="133" t="str">
        <f t="shared" si="1032"/>
        <v/>
      </c>
      <c r="M3279" s="116" t="str">
        <f>IF(L3279="", "", L3279/Veriler!$X$1)</f>
        <v/>
      </c>
      <c r="N3279" s="116" t="str">
        <f>IF(F3279&lt;&gt;"", "İthal Girdi", IF(Veriler!T3279="", "", IF(Veriler!S3279="H", "%0,5 üzerindedir", IF(Veriler!T3279&gt;0.1, "%10 sınırı aşılmıştır.", "Uygun"))))</f>
        <v>%0,5 üzerindedir</v>
      </c>
      <c r="O3279" s="116" t="str">
        <f t="shared" si="1033"/>
        <v xml:space="preserve"> </v>
      </c>
      <c r="P3279" s="117"/>
      <c r="Q3279" s="118"/>
      <c r="R3279" s="119" t="str">
        <f t="shared" si="1034"/>
        <v/>
      </c>
      <c r="S3279" s="133">
        <f>IFERROR(IF(M3279&lt;=0.005,IF(F3279="",L3279,0),IF(F3279&lt;&gt;"",0,IF(P3279="",0,IF(P3279="H",0,IF(Q3279&lt;Veriler!$G$2,L3279*Veriler!$G$2,L3279*Q3279)))))," ")</f>
        <v>0</v>
      </c>
      <c r="T3279" s="133">
        <f>IF(Veriler!T3279&lt;=0.1, S3279, IF(AND(Veriler!T3279&gt;0.1, F3279="", P3279="E"), IF(Q3279&gt;Veriler!$G$2, Q3279*S3279, IF(Q3279&lt;Veriler!$G$2, Veriler!$G$2*S3279, Q3279*S3279)), 0))</f>
        <v>0</v>
      </c>
      <c r="U3279" s="133" t="str">
        <f t="shared" si="1035"/>
        <v xml:space="preserve"> </v>
      </c>
      <c r="V3279" s="134" t="str">
        <f>IFERROR(IF(O3279="%10 sınırı aşılmıştır.",L3279-T3279,IFERROR(IF(F3279="",IF(S3279=1,0,IF(L3279-S3279=0,"",L3279-S3279)),IF(Veriler!M3279="",L3279,IF(L3279*Veriler!M3279=0,"",L3279*Veriler!M3279))),L3279)),0)</f>
        <v/>
      </c>
      <c r="W3279" s="146"/>
      <c r="X3279" s="146"/>
      <c r="Y3279" s="146"/>
    </row>
    <row r="3280" spans="1:25" s="99" customFormat="1" ht="54.75" customHeight="1" x14ac:dyDescent="0.25">
      <c r="A3280" s="96">
        <f t="shared" si="1036"/>
        <v>2416</v>
      </c>
      <c r="B3280" s="175"/>
      <c r="C3280" s="176"/>
      <c r="D3280" s="113"/>
      <c r="E3280" s="115"/>
      <c r="F3280" s="174"/>
      <c r="G3280" s="114" t="str">
        <f t="shared" si="1031"/>
        <v/>
      </c>
      <c r="H3280" s="115"/>
      <c r="I3280" s="115"/>
      <c r="J3280" s="115"/>
      <c r="K3280" s="115"/>
      <c r="L3280" s="133" t="str">
        <f t="shared" si="1032"/>
        <v/>
      </c>
      <c r="M3280" s="116" t="str">
        <f>IF(L3280="", "", L3280/Veriler!$X$1)</f>
        <v/>
      </c>
      <c r="N3280" s="116" t="str">
        <f>IF(F3280&lt;&gt;"", "İthal Girdi", IF(Veriler!T3280="", "", IF(Veriler!S3280="H", "%0,5 üzerindedir", IF(Veriler!T3280&gt;0.1, "%10 sınırı aşılmıştır.", "Uygun"))))</f>
        <v>%0,5 üzerindedir</v>
      </c>
      <c r="O3280" s="116" t="str">
        <f t="shared" si="1033"/>
        <v xml:space="preserve"> </v>
      </c>
      <c r="P3280" s="117"/>
      <c r="Q3280" s="118"/>
      <c r="R3280" s="119" t="str">
        <f t="shared" si="1034"/>
        <v/>
      </c>
      <c r="S3280" s="133">
        <f>IFERROR(IF(M3280&lt;=0.005,IF(F3280="",L3280,0),IF(F3280&lt;&gt;"",0,IF(P3280="",0,IF(P3280="H",0,IF(Q3280&lt;Veriler!$G$2,L3280*Veriler!$G$2,L3280*Q3280)))))," ")</f>
        <v>0</v>
      </c>
      <c r="T3280" s="133">
        <f>IF(Veriler!T3280&lt;=0.1, S3280, IF(AND(Veriler!T3280&gt;0.1, F3280="", P3280="E"), IF(Q3280&gt;Veriler!$G$2, Q3280*S3280, IF(Q3280&lt;Veriler!$G$2, Veriler!$G$2*S3280, Q3280*S3280)), 0))</f>
        <v>0</v>
      </c>
      <c r="U3280" s="133" t="str">
        <f t="shared" si="1035"/>
        <v xml:space="preserve"> </v>
      </c>
      <c r="V3280" s="134" t="str">
        <f>IFERROR(IF(O3280="%10 sınırı aşılmıştır.",L3280-T3280,IFERROR(IF(F3280="",IF(S3280=1,0,IF(L3280-S3280=0,"",L3280-S3280)),IF(Veriler!M3280="",L3280,IF(L3280*Veriler!M3280=0,"",L3280*Veriler!M3280))),L3280)),0)</f>
        <v/>
      </c>
      <c r="W3280" s="146"/>
      <c r="X3280" s="146"/>
      <c r="Y3280" s="146"/>
    </row>
    <row r="3281" spans="1:25" s="99" customFormat="1" ht="54.75" customHeight="1" x14ac:dyDescent="0.25">
      <c r="A3281" s="96">
        <f t="shared" si="1036"/>
        <v>2417</v>
      </c>
      <c r="B3281" s="175"/>
      <c r="C3281" s="176"/>
      <c r="D3281" s="113"/>
      <c r="E3281" s="115"/>
      <c r="F3281" s="174"/>
      <c r="G3281" s="114" t="str">
        <f t="shared" si="1031"/>
        <v/>
      </c>
      <c r="H3281" s="115"/>
      <c r="I3281" s="115"/>
      <c r="J3281" s="115"/>
      <c r="K3281" s="115"/>
      <c r="L3281" s="133" t="str">
        <f t="shared" si="1032"/>
        <v/>
      </c>
      <c r="M3281" s="116" t="str">
        <f>IF(L3281="", "", L3281/Veriler!$X$1)</f>
        <v/>
      </c>
      <c r="N3281" s="116" t="str">
        <f>IF(F3281&lt;&gt;"", "İthal Girdi", IF(Veriler!T3281="", "", IF(Veriler!S3281="H", "%0,5 üzerindedir", IF(Veriler!T3281&gt;0.1, "%10 sınırı aşılmıştır.", "Uygun"))))</f>
        <v>%0,5 üzerindedir</v>
      </c>
      <c r="O3281" s="116" t="str">
        <f t="shared" si="1033"/>
        <v xml:space="preserve"> </v>
      </c>
      <c r="P3281" s="117"/>
      <c r="Q3281" s="118"/>
      <c r="R3281" s="119" t="str">
        <f t="shared" si="1034"/>
        <v/>
      </c>
      <c r="S3281" s="133">
        <f>IFERROR(IF(M3281&lt;=0.005,IF(F3281="",L3281,0),IF(F3281&lt;&gt;"",0,IF(P3281="",0,IF(P3281="H",0,IF(Q3281&lt;Veriler!$G$2,L3281*Veriler!$G$2,L3281*Q3281)))))," ")</f>
        <v>0</v>
      </c>
      <c r="T3281" s="133">
        <f>IF(Veriler!T3281&lt;=0.1, S3281, IF(AND(Veriler!T3281&gt;0.1, F3281="", P3281="E"), IF(Q3281&gt;Veriler!$G$2, Q3281*S3281, IF(Q3281&lt;Veriler!$G$2, Veriler!$G$2*S3281, Q3281*S3281)), 0))</f>
        <v>0</v>
      </c>
      <c r="U3281" s="133" t="str">
        <f t="shared" si="1035"/>
        <v xml:space="preserve"> </v>
      </c>
      <c r="V3281" s="134" t="str">
        <f>IFERROR(IF(O3281="%10 sınırı aşılmıştır.",L3281-T3281,IFERROR(IF(F3281="",IF(S3281=1,0,IF(L3281-S3281=0,"",L3281-S3281)),IF(Veriler!M3281="",L3281,IF(L3281*Veriler!M3281=0,"",L3281*Veriler!M3281))),L3281)),0)</f>
        <v/>
      </c>
      <c r="W3281" s="146"/>
      <c r="X3281" s="146"/>
      <c r="Y3281" s="146"/>
    </row>
    <row r="3282" spans="1:25" s="99" customFormat="1" ht="54.75" customHeight="1" x14ac:dyDescent="0.25">
      <c r="A3282" s="96">
        <f t="shared" si="1036"/>
        <v>2418</v>
      </c>
      <c r="B3282" s="175"/>
      <c r="C3282" s="176"/>
      <c r="D3282" s="113"/>
      <c r="E3282" s="115"/>
      <c r="F3282" s="174"/>
      <c r="G3282" s="114" t="str">
        <f t="shared" si="1031"/>
        <v/>
      </c>
      <c r="H3282" s="115"/>
      <c r="I3282" s="115"/>
      <c r="J3282" s="115"/>
      <c r="K3282" s="115"/>
      <c r="L3282" s="133" t="str">
        <f t="shared" si="1032"/>
        <v/>
      </c>
      <c r="M3282" s="116" t="str">
        <f>IF(L3282="", "", L3282/Veriler!$X$1)</f>
        <v/>
      </c>
      <c r="N3282" s="116" t="str">
        <f>IF(F3282&lt;&gt;"", "İthal Girdi", IF(Veriler!T3282="", "", IF(Veriler!S3282="H", "%0,5 üzerindedir", IF(Veriler!T3282&gt;0.1, "%10 sınırı aşılmıştır.", "Uygun"))))</f>
        <v>%0,5 üzerindedir</v>
      </c>
      <c r="O3282" s="116" t="str">
        <f t="shared" si="1033"/>
        <v xml:space="preserve"> </v>
      </c>
      <c r="P3282" s="117"/>
      <c r="Q3282" s="118"/>
      <c r="R3282" s="119" t="str">
        <f t="shared" si="1034"/>
        <v/>
      </c>
      <c r="S3282" s="133">
        <f>IFERROR(IF(M3282&lt;=0.005,IF(F3282="",L3282,0),IF(F3282&lt;&gt;"",0,IF(P3282="",0,IF(P3282="H",0,IF(Q3282&lt;Veriler!$G$2,L3282*Veriler!$G$2,L3282*Q3282)))))," ")</f>
        <v>0</v>
      </c>
      <c r="T3282" s="133">
        <f>IF(Veriler!T3282&lt;=0.1, S3282, IF(AND(Veriler!T3282&gt;0.1, F3282="", P3282="E"), IF(Q3282&gt;Veriler!$G$2, Q3282*S3282, IF(Q3282&lt;Veriler!$G$2, Veriler!$G$2*S3282, Q3282*S3282)), 0))</f>
        <v>0</v>
      </c>
      <c r="U3282" s="133" t="str">
        <f t="shared" si="1035"/>
        <v xml:space="preserve"> </v>
      </c>
      <c r="V3282" s="134" t="str">
        <f>IFERROR(IF(O3282="%10 sınırı aşılmıştır.",L3282-T3282,IFERROR(IF(F3282="",IF(S3282=1,0,IF(L3282-S3282=0,"",L3282-S3282)),IF(Veriler!M3282="",L3282,IF(L3282*Veriler!M3282=0,"",L3282*Veriler!M3282))),L3282)),0)</f>
        <v/>
      </c>
      <c r="W3282" s="146"/>
      <c r="X3282" s="146"/>
      <c r="Y3282" s="146"/>
    </row>
    <row r="3283" spans="1:25" s="99" customFormat="1" ht="54.75" customHeight="1" x14ac:dyDescent="0.25">
      <c r="A3283" s="96">
        <f t="shared" si="1036"/>
        <v>2419</v>
      </c>
      <c r="B3283" s="175"/>
      <c r="C3283" s="176"/>
      <c r="D3283" s="113"/>
      <c r="E3283" s="115"/>
      <c r="F3283" s="174"/>
      <c r="G3283" s="114" t="str">
        <f t="shared" si="1031"/>
        <v/>
      </c>
      <c r="H3283" s="115"/>
      <c r="I3283" s="115"/>
      <c r="J3283" s="115"/>
      <c r="K3283" s="115"/>
      <c r="L3283" s="133" t="str">
        <f t="shared" si="1032"/>
        <v/>
      </c>
      <c r="M3283" s="116" t="str">
        <f>IF(L3283="", "", L3283/Veriler!$X$1)</f>
        <v/>
      </c>
      <c r="N3283" s="116" t="str">
        <f>IF(F3283&lt;&gt;"", "İthal Girdi", IF(Veriler!T3283="", "", IF(Veriler!S3283="H", "%0,5 üzerindedir", IF(Veriler!T3283&gt;0.1, "%10 sınırı aşılmıştır.", "Uygun"))))</f>
        <v>%0,5 üzerindedir</v>
      </c>
      <c r="O3283" s="116" t="str">
        <f t="shared" si="1033"/>
        <v xml:space="preserve"> </v>
      </c>
      <c r="P3283" s="117"/>
      <c r="Q3283" s="118"/>
      <c r="R3283" s="119" t="str">
        <f t="shared" si="1034"/>
        <v/>
      </c>
      <c r="S3283" s="133">
        <f>IFERROR(IF(M3283&lt;=0.005,IF(F3283="",L3283,0),IF(F3283&lt;&gt;"",0,IF(P3283="",0,IF(P3283="H",0,IF(Q3283&lt;Veriler!$G$2,L3283*Veriler!$G$2,L3283*Q3283)))))," ")</f>
        <v>0</v>
      </c>
      <c r="T3283" s="133">
        <f>IF(Veriler!T3283&lt;=0.1, S3283, IF(AND(Veriler!T3283&gt;0.1, F3283="", P3283="E"), IF(Q3283&gt;Veriler!$G$2, Q3283*S3283, IF(Q3283&lt;Veriler!$G$2, Veriler!$G$2*S3283, Q3283*S3283)), 0))</f>
        <v>0</v>
      </c>
      <c r="U3283" s="133" t="str">
        <f t="shared" si="1035"/>
        <v xml:space="preserve"> </v>
      </c>
      <c r="V3283" s="134" t="str">
        <f>IFERROR(IF(O3283="%10 sınırı aşılmıştır.",L3283-T3283,IFERROR(IF(F3283="",IF(S3283=1,0,IF(L3283-S3283=0,"",L3283-S3283)),IF(Veriler!M3283="",L3283,IF(L3283*Veriler!M3283=0,"",L3283*Veriler!M3283))),L3283)),0)</f>
        <v/>
      </c>
      <c r="W3283" s="146"/>
      <c r="X3283" s="146"/>
      <c r="Y3283" s="146"/>
    </row>
    <row r="3284" spans="1:25" s="99" customFormat="1" ht="54.75" customHeight="1" x14ac:dyDescent="0.25">
      <c r="A3284" s="96">
        <f t="shared" si="1036"/>
        <v>2420</v>
      </c>
      <c r="B3284" s="175"/>
      <c r="C3284" s="176"/>
      <c r="D3284" s="113"/>
      <c r="E3284" s="115"/>
      <c r="F3284" s="174"/>
      <c r="G3284" s="114" t="str">
        <f t="shared" si="1031"/>
        <v/>
      </c>
      <c r="H3284" s="115"/>
      <c r="I3284" s="115"/>
      <c r="J3284" s="115"/>
      <c r="K3284" s="115"/>
      <c r="L3284" s="133" t="str">
        <f t="shared" si="1032"/>
        <v/>
      </c>
      <c r="M3284" s="116" t="str">
        <f>IF(L3284="", "", L3284/Veriler!$X$1)</f>
        <v/>
      </c>
      <c r="N3284" s="116" t="str">
        <f>IF(F3284&lt;&gt;"", "İthal Girdi", IF(Veriler!T3284="", "", IF(Veriler!S3284="H", "%0,5 üzerindedir", IF(Veriler!T3284&gt;0.1, "%10 sınırı aşılmıştır.", "Uygun"))))</f>
        <v>%0,5 üzerindedir</v>
      </c>
      <c r="O3284" s="116" t="str">
        <f t="shared" si="1033"/>
        <v xml:space="preserve"> </v>
      </c>
      <c r="P3284" s="117"/>
      <c r="Q3284" s="118"/>
      <c r="R3284" s="119" t="str">
        <f t="shared" si="1034"/>
        <v/>
      </c>
      <c r="S3284" s="133">
        <f>IFERROR(IF(M3284&lt;=0.005,IF(F3284="",L3284,0),IF(F3284&lt;&gt;"",0,IF(P3284="",0,IF(P3284="H",0,IF(Q3284&lt;Veriler!$G$2,L3284*Veriler!$G$2,L3284*Q3284)))))," ")</f>
        <v>0</v>
      </c>
      <c r="T3284" s="133">
        <f>IF(Veriler!T3284&lt;=0.1, S3284, IF(AND(Veriler!T3284&gt;0.1, F3284="", P3284="E"), IF(Q3284&gt;Veriler!$G$2, Q3284*S3284, IF(Q3284&lt;Veriler!$G$2, Veriler!$G$2*S3284, Q3284*S3284)), 0))</f>
        <v>0</v>
      </c>
      <c r="U3284" s="133" t="str">
        <f t="shared" si="1035"/>
        <v xml:space="preserve"> </v>
      </c>
      <c r="V3284" s="134" t="str">
        <f>IFERROR(IF(O3284="%10 sınırı aşılmıştır.",L3284-T3284,IFERROR(IF(F3284="",IF(S3284=1,0,IF(L3284-S3284=0,"",L3284-S3284)),IF(Veriler!M3284="",L3284,IF(L3284*Veriler!M3284=0,"",L3284*Veriler!M3284))),L3284)),0)</f>
        <v/>
      </c>
      <c r="W3284" s="146"/>
      <c r="X3284" s="146"/>
      <c r="Y3284" s="146"/>
    </row>
    <row r="3285" spans="1:25" s="99" customFormat="1" ht="54.75" customHeight="1" x14ac:dyDescent="0.25">
      <c r="A3285" s="96">
        <f t="shared" si="1036"/>
        <v>2421</v>
      </c>
      <c r="B3285" s="175"/>
      <c r="C3285" s="176"/>
      <c r="D3285" s="113"/>
      <c r="E3285" s="115"/>
      <c r="F3285" s="174"/>
      <c r="G3285" s="114" t="str">
        <f t="shared" si="1031"/>
        <v/>
      </c>
      <c r="H3285" s="115"/>
      <c r="I3285" s="115"/>
      <c r="J3285" s="115"/>
      <c r="K3285" s="115"/>
      <c r="L3285" s="133" t="str">
        <f t="shared" si="1032"/>
        <v/>
      </c>
      <c r="M3285" s="116" t="str">
        <f>IF(L3285="", "", L3285/Veriler!$X$1)</f>
        <v/>
      </c>
      <c r="N3285" s="116" t="str">
        <f>IF(F3285&lt;&gt;"", "İthal Girdi", IF(Veriler!T3285="", "", IF(Veriler!S3285="H", "%0,5 üzerindedir", IF(Veriler!T3285&gt;0.1, "%10 sınırı aşılmıştır.", "Uygun"))))</f>
        <v>%0,5 üzerindedir</v>
      </c>
      <c r="O3285" s="116" t="str">
        <f t="shared" si="1033"/>
        <v xml:space="preserve"> </v>
      </c>
      <c r="P3285" s="117"/>
      <c r="Q3285" s="118"/>
      <c r="R3285" s="119" t="str">
        <f t="shared" si="1034"/>
        <v/>
      </c>
      <c r="S3285" s="133">
        <f>IFERROR(IF(M3285&lt;=0.005,IF(F3285="",L3285,0),IF(F3285&lt;&gt;"",0,IF(P3285="",0,IF(P3285="H",0,IF(Q3285&lt;Veriler!$G$2,L3285*Veriler!$G$2,L3285*Q3285)))))," ")</f>
        <v>0</v>
      </c>
      <c r="T3285" s="133">
        <f>IF(Veriler!T3285&lt;=0.1, S3285, IF(AND(Veriler!T3285&gt;0.1, F3285="", P3285="E"), IF(Q3285&gt;Veriler!$G$2, Q3285*S3285, IF(Q3285&lt;Veriler!$G$2, Veriler!$G$2*S3285, Q3285*S3285)), 0))</f>
        <v>0</v>
      </c>
      <c r="U3285" s="133" t="str">
        <f t="shared" si="1035"/>
        <v xml:space="preserve"> </v>
      </c>
      <c r="V3285" s="134" t="str">
        <f>IFERROR(IF(O3285="%10 sınırı aşılmıştır.",L3285-T3285,IFERROR(IF(F3285="",IF(S3285=1,0,IF(L3285-S3285=0,"",L3285-S3285)),IF(Veriler!M3285="",L3285,IF(L3285*Veriler!M3285=0,"",L3285*Veriler!M3285))),L3285)),0)</f>
        <v/>
      </c>
      <c r="W3285" s="146"/>
      <c r="X3285" s="146"/>
      <c r="Y3285" s="146"/>
    </row>
    <row r="3286" spans="1:25" s="99" customFormat="1" ht="54.75" customHeight="1" x14ac:dyDescent="0.25">
      <c r="A3286" s="96">
        <f t="shared" si="1036"/>
        <v>2422</v>
      </c>
      <c r="B3286" s="175"/>
      <c r="C3286" s="176"/>
      <c r="D3286" s="113"/>
      <c r="E3286" s="115"/>
      <c r="F3286" s="174"/>
      <c r="G3286" s="114" t="str">
        <f t="shared" si="1031"/>
        <v/>
      </c>
      <c r="H3286" s="115"/>
      <c r="I3286" s="115"/>
      <c r="J3286" s="115"/>
      <c r="K3286" s="115"/>
      <c r="L3286" s="133" t="str">
        <f t="shared" si="1032"/>
        <v/>
      </c>
      <c r="M3286" s="116" t="str">
        <f>IF(L3286="", "", L3286/Veriler!$X$1)</f>
        <v/>
      </c>
      <c r="N3286" s="116" t="str">
        <f>IF(F3286&lt;&gt;"", "İthal Girdi", IF(Veriler!T3286="", "", IF(Veriler!S3286="H", "%0,5 üzerindedir", IF(Veriler!T3286&gt;0.1, "%10 sınırı aşılmıştır.", "Uygun"))))</f>
        <v>%0,5 üzerindedir</v>
      </c>
      <c r="O3286" s="116" t="str">
        <f t="shared" si="1033"/>
        <v xml:space="preserve"> </v>
      </c>
      <c r="P3286" s="117"/>
      <c r="Q3286" s="118"/>
      <c r="R3286" s="119" t="str">
        <f t="shared" si="1034"/>
        <v/>
      </c>
      <c r="S3286" s="133">
        <f>IFERROR(IF(M3286&lt;=0.005,IF(F3286="",L3286,0),IF(F3286&lt;&gt;"",0,IF(P3286="",0,IF(P3286="H",0,IF(Q3286&lt;Veriler!$G$2,L3286*Veriler!$G$2,L3286*Q3286)))))," ")</f>
        <v>0</v>
      </c>
      <c r="T3286" s="133">
        <f>IF(Veriler!T3286&lt;=0.1, S3286, IF(AND(Veriler!T3286&gt;0.1, F3286="", P3286="E"), IF(Q3286&gt;Veriler!$G$2, Q3286*S3286, IF(Q3286&lt;Veriler!$G$2, Veriler!$G$2*S3286, Q3286*S3286)), 0))</f>
        <v>0</v>
      </c>
      <c r="U3286" s="133" t="str">
        <f t="shared" si="1035"/>
        <v xml:space="preserve"> </v>
      </c>
      <c r="V3286" s="134" t="str">
        <f>IFERROR(IF(O3286="%10 sınırı aşılmıştır.",L3286-T3286,IFERROR(IF(F3286="",IF(S3286=1,0,IF(L3286-S3286=0,"",L3286-S3286)),IF(Veriler!M3286="",L3286,IF(L3286*Veriler!M3286=0,"",L3286*Veriler!M3286))),L3286)),0)</f>
        <v/>
      </c>
      <c r="W3286" s="146"/>
      <c r="X3286" s="146"/>
      <c r="Y3286" s="146"/>
    </row>
    <row r="3287" spans="1:25" s="99" customFormat="1" ht="36" hidden="1" customHeight="1" x14ac:dyDescent="0.25">
      <c r="A3287" s="101"/>
      <c r="B3287" s="191" t="s">
        <v>16</v>
      </c>
      <c r="C3287" s="176"/>
      <c r="D3287" s="120"/>
      <c r="E3287" s="171"/>
      <c r="F3287" s="172"/>
      <c r="G3287" s="121"/>
      <c r="H3287" s="115"/>
      <c r="I3287" s="115"/>
      <c r="J3287" s="115"/>
      <c r="K3287" s="115"/>
      <c r="L3287" s="121"/>
      <c r="M3287" s="121"/>
      <c r="N3287" s="121"/>
      <c r="O3287" s="121"/>
      <c r="P3287" s="120"/>
      <c r="Q3287" s="120"/>
      <c r="R3287" s="183"/>
      <c r="S3287" s="184"/>
      <c r="T3287" s="121"/>
      <c r="U3287" s="121"/>
      <c r="V3287" s="121"/>
      <c r="W3287" s="146"/>
      <c r="X3287" s="146"/>
      <c r="Y3287" s="146"/>
    </row>
    <row r="3288" spans="1:25" s="99" customFormat="1" ht="54.75" customHeight="1" x14ac:dyDescent="0.25">
      <c r="A3288" s="96">
        <f>A3286+1</f>
        <v>2423</v>
      </c>
      <c r="B3288" s="175"/>
      <c r="C3288" s="176"/>
      <c r="D3288" s="113"/>
      <c r="E3288" s="115"/>
      <c r="F3288" s="174"/>
      <c r="G3288" s="114" t="str">
        <f t="shared" ref="G3288:G3301" si="1037">IF(AND(F3288&lt;&gt;"",V3288&lt;&gt;"",L3288&lt;&gt;0),V3288/L3288,"")</f>
        <v/>
      </c>
      <c r="H3288" s="115"/>
      <c r="I3288" s="115"/>
      <c r="J3288" s="115"/>
      <c r="K3288" s="115"/>
      <c r="L3288" s="133" t="str">
        <f t="shared" ref="L3288:L3301" si="1038">IF(AND(H3288&lt;&gt;0, J3288&lt;&gt;0, K3288&lt;&gt;0), H3288*J3288*K3288, "")</f>
        <v/>
      </c>
      <c r="M3288" s="116" t="str">
        <f>IF(L3288="", "", L3288/Veriler!$X$1)</f>
        <v/>
      </c>
      <c r="N3288" s="116" t="str">
        <f>IF(F3288&lt;&gt;"", "İthal Girdi", IF(Veriler!T3288="", "", IF(Veriler!S3288="H", "%0,5 üzerindedir", IF(Veriler!T3288&gt;0.1, "%10 sınırı aşılmıştır.", "Uygun"))))</f>
        <v>%0,5 üzerindedir</v>
      </c>
      <c r="O3288" s="116" t="str">
        <f t="shared" ref="O3288:O3301" si="1039">IF(M3288=""," ",N3288)</f>
        <v xml:space="preserve"> </v>
      </c>
      <c r="P3288" s="117"/>
      <c r="Q3288" s="118"/>
      <c r="R3288" s="119" t="str">
        <f t="shared" ref="R3288:R3301" si="1040">IFERROR(IF(AND(T3288&lt;&gt;"",L3288&lt;&gt;"",L3288&lt;&gt;0,T3288&lt;&gt;0),T3288/L3288,"")," ")</f>
        <v/>
      </c>
      <c r="S3288" s="133">
        <f>IFERROR(IF(M3288&lt;=0.005,IF(F3288="",L3288,0),IF(F3288&lt;&gt;"",0,IF(P3288="",0,IF(P3288="H",0,IF(Q3288&lt;Veriler!$G$2,L3288*Veriler!$G$2,L3288*Q3288)))))," ")</f>
        <v>0</v>
      </c>
      <c r="T3288" s="133">
        <f>IF(Veriler!T3288&lt;=0.1, S3288, IF(AND(Veriler!T3288&gt;0.1, F3288="", P3288="E"), IF(Q3288&gt;Veriler!$G$2, Q3288*S3288, IF(Q3288&lt;Veriler!$G$2, Veriler!$G$2*S3288, Q3288*S3288)), 0))</f>
        <v>0</v>
      </c>
      <c r="U3288" s="133" t="str">
        <f t="shared" ref="U3288:U3301" si="1041">IF(T3288=0," ",T3288)</f>
        <v xml:space="preserve"> </v>
      </c>
      <c r="V3288" s="134" t="str">
        <f>IFERROR(IF(O3288="%10 sınırı aşılmıştır.",L3288-T3288,IFERROR(IF(F3288="",IF(S3288=1,0,IF(L3288-S3288=0,"",L3288-S3288)),IF(Veriler!M3288="",L3288,IF(L3288*Veriler!M3288=0,"",L3288*Veriler!M3288))),L3288)),0)</f>
        <v/>
      </c>
      <c r="W3288" s="146"/>
      <c r="X3288" s="146"/>
      <c r="Y3288" s="146"/>
    </row>
    <row r="3289" spans="1:25" s="99" customFormat="1" ht="54.75" customHeight="1" x14ac:dyDescent="0.25">
      <c r="A3289" s="96">
        <f t="shared" ref="A3289:A3301" si="1042">A3288+1</f>
        <v>2424</v>
      </c>
      <c r="B3289" s="175"/>
      <c r="C3289" s="176"/>
      <c r="D3289" s="113"/>
      <c r="E3289" s="115"/>
      <c r="F3289" s="174"/>
      <c r="G3289" s="114" t="str">
        <f t="shared" si="1037"/>
        <v/>
      </c>
      <c r="H3289" s="115"/>
      <c r="I3289" s="115"/>
      <c r="J3289" s="115"/>
      <c r="K3289" s="115"/>
      <c r="L3289" s="133" t="str">
        <f t="shared" si="1038"/>
        <v/>
      </c>
      <c r="M3289" s="116" t="str">
        <f>IF(L3289="", "", L3289/Veriler!$X$1)</f>
        <v/>
      </c>
      <c r="N3289" s="116" t="str">
        <f>IF(F3289&lt;&gt;"", "İthal Girdi", IF(Veriler!T3289="", "", IF(Veriler!S3289="H", "%0,5 üzerindedir", IF(Veriler!T3289&gt;0.1, "%10 sınırı aşılmıştır.", "Uygun"))))</f>
        <v>%0,5 üzerindedir</v>
      </c>
      <c r="O3289" s="116" t="str">
        <f t="shared" si="1039"/>
        <v xml:space="preserve"> </v>
      </c>
      <c r="P3289" s="117"/>
      <c r="Q3289" s="118"/>
      <c r="R3289" s="119" t="str">
        <f t="shared" si="1040"/>
        <v/>
      </c>
      <c r="S3289" s="133">
        <f>IFERROR(IF(M3289&lt;=0.005,IF(F3289="",L3289,0),IF(F3289&lt;&gt;"",0,IF(P3289="",0,IF(P3289="H",0,IF(Q3289&lt;Veriler!$G$2,L3289*Veriler!$G$2,L3289*Q3289)))))," ")</f>
        <v>0</v>
      </c>
      <c r="T3289" s="133">
        <f>IF(Veriler!T3289&lt;=0.1, S3289, IF(AND(Veriler!T3289&gt;0.1, F3289="", P3289="E"), IF(Q3289&gt;Veriler!$G$2, Q3289*S3289, IF(Q3289&lt;Veriler!$G$2, Veriler!$G$2*S3289, Q3289*S3289)), 0))</f>
        <v>0</v>
      </c>
      <c r="U3289" s="133" t="str">
        <f t="shared" si="1041"/>
        <v xml:space="preserve"> </v>
      </c>
      <c r="V3289" s="134" t="str">
        <f>IFERROR(IF(O3289="%10 sınırı aşılmıştır.",L3289-T3289,IFERROR(IF(F3289="",IF(S3289=1,0,IF(L3289-S3289=0,"",L3289-S3289)),IF(Veriler!M3289="",L3289,IF(L3289*Veriler!M3289=0,"",L3289*Veriler!M3289))),L3289)),0)</f>
        <v/>
      </c>
      <c r="W3289" s="146"/>
      <c r="X3289" s="146"/>
      <c r="Y3289" s="146"/>
    </row>
    <row r="3290" spans="1:25" s="99" customFormat="1" ht="54.75" customHeight="1" x14ac:dyDescent="0.25">
      <c r="A3290" s="96">
        <f t="shared" si="1042"/>
        <v>2425</v>
      </c>
      <c r="B3290" s="175"/>
      <c r="C3290" s="176"/>
      <c r="D3290" s="113"/>
      <c r="E3290" s="115"/>
      <c r="F3290" s="174"/>
      <c r="G3290" s="114" t="str">
        <f t="shared" si="1037"/>
        <v/>
      </c>
      <c r="H3290" s="115"/>
      <c r="I3290" s="115"/>
      <c r="J3290" s="115"/>
      <c r="K3290" s="115"/>
      <c r="L3290" s="133" t="str">
        <f t="shared" si="1038"/>
        <v/>
      </c>
      <c r="M3290" s="116" t="str">
        <f>IF(L3290="", "", L3290/Veriler!$X$1)</f>
        <v/>
      </c>
      <c r="N3290" s="116" t="str">
        <f>IF(F3290&lt;&gt;"", "İthal Girdi", IF(Veriler!T3290="", "", IF(Veriler!S3290="H", "%0,5 üzerindedir", IF(Veriler!T3290&gt;0.1, "%10 sınırı aşılmıştır.", "Uygun"))))</f>
        <v>%0,5 üzerindedir</v>
      </c>
      <c r="O3290" s="116" t="str">
        <f t="shared" si="1039"/>
        <v xml:space="preserve"> </v>
      </c>
      <c r="P3290" s="117"/>
      <c r="Q3290" s="118"/>
      <c r="R3290" s="119" t="str">
        <f t="shared" si="1040"/>
        <v/>
      </c>
      <c r="S3290" s="133">
        <f>IFERROR(IF(M3290&lt;=0.005,IF(F3290="",L3290,0),IF(F3290&lt;&gt;"",0,IF(P3290="",0,IF(P3290="H",0,IF(Q3290&lt;Veriler!$G$2,L3290*Veriler!$G$2,L3290*Q3290)))))," ")</f>
        <v>0</v>
      </c>
      <c r="T3290" s="133">
        <f>IF(Veriler!T3290&lt;=0.1, S3290, IF(AND(Veriler!T3290&gt;0.1, F3290="", P3290="E"), IF(Q3290&gt;Veriler!$G$2, Q3290*S3290, IF(Q3290&lt;Veriler!$G$2, Veriler!$G$2*S3290, Q3290*S3290)), 0))</f>
        <v>0</v>
      </c>
      <c r="U3290" s="133" t="str">
        <f t="shared" si="1041"/>
        <v xml:space="preserve"> </v>
      </c>
      <c r="V3290" s="134" t="str">
        <f>IFERROR(IF(O3290="%10 sınırı aşılmıştır.",L3290-T3290,IFERROR(IF(F3290="",IF(S3290=1,0,IF(L3290-S3290=0,"",L3290-S3290)),IF(Veriler!M3290="",L3290,IF(L3290*Veriler!M3290=0,"",L3290*Veriler!M3290))),L3290)),0)</f>
        <v/>
      </c>
      <c r="W3290" s="146"/>
      <c r="X3290" s="146"/>
      <c r="Y3290" s="146"/>
    </row>
    <row r="3291" spans="1:25" s="99" customFormat="1" ht="54.75" customHeight="1" x14ac:dyDescent="0.25">
      <c r="A3291" s="96">
        <f t="shared" si="1042"/>
        <v>2426</v>
      </c>
      <c r="B3291" s="175"/>
      <c r="C3291" s="176"/>
      <c r="D3291" s="113"/>
      <c r="E3291" s="115"/>
      <c r="F3291" s="174"/>
      <c r="G3291" s="114" t="str">
        <f t="shared" si="1037"/>
        <v/>
      </c>
      <c r="H3291" s="115"/>
      <c r="I3291" s="115"/>
      <c r="J3291" s="115"/>
      <c r="K3291" s="115"/>
      <c r="L3291" s="133" t="str">
        <f t="shared" si="1038"/>
        <v/>
      </c>
      <c r="M3291" s="116" t="str">
        <f>IF(L3291="", "", L3291/Veriler!$X$1)</f>
        <v/>
      </c>
      <c r="N3291" s="116" t="str">
        <f>IF(F3291&lt;&gt;"", "İthal Girdi", IF(Veriler!T3291="", "", IF(Veriler!S3291="H", "%0,5 üzerindedir", IF(Veriler!T3291&gt;0.1, "%10 sınırı aşılmıştır.", "Uygun"))))</f>
        <v>%0,5 üzerindedir</v>
      </c>
      <c r="O3291" s="116" t="str">
        <f t="shared" si="1039"/>
        <v xml:space="preserve"> </v>
      </c>
      <c r="P3291" s="117"/>
      <c r="Q3291" s="118"/>
      <c r="R3291" s="119" t="str">
        <f t="shared" si="1040"/>
        <v/>
      </c>
      <c r="S3291" s="133">
        <f>IFERROR(IF(M3291&lt;=0.005,IF(F3291="",L3291,0),IF(F3291&lt;&gt;"",0,IF(P3291="",0,IF(P3291="H",0,IF(Q3291&lt;Veriler!$G$2,L3291*Veriler!$G$2,L3291*Q3291)))))," ")</f>
        <v>0</v>
      </c>
      <c r="T3291" s="133">
        <f>IF(Veriler!T3291&lt;=0.1, S3291, IF(AND(Veriler!T3291&gt;0.1, F3291="", P3291="E"), IF(Q3291&gt;Veriler!$G$2, Q3291*S3291, IF(Q3291&lt;Veriler!$G$2, Veriler!$G$2*S3291, Q3291*S3291)), 0))</f>
        <v>0</v>
      </c>
      <c r="U3291" s="133" t="str">
        <f t="shared" si="1041"/>
        <v xml:space="preserve"> </v>
      </c>
      <c r="V3291" s="134" t="str">
        <f>IFERROR(IF(O3291="%10 sınırı aşılmıştır.",L3291-T3291,IFERROR(IF(F3291="",IF(S3291=1,0,IF(L3291-S3291=0,"",L3291-S3291)),IF(Veriler!M3291="",L3291,IF(L3291*Veriler!M3291=0,"",L3291*Veriler!M3291))),L3291)),0)</f>
        <v/>
      </c>
      <c r="W3291" s="146"/>
      <c r="X3291" s="146"/>
      <c r="Y3291" s="146"/>
    </row>
    <row r="3292" spans="1:25" s="99" customFormat="1" ht="54.75" customHeight="1" x14ac:dyDescent="0.25">
      <c r="A3292" s="96">
        <f t="shared" si="1042"/>
        <v>2427</v>
      </c>
      <c r="B3292" s="175"/>
      <c r="C3292" s="176"/>
      <c r="D3292" s="113"/>
      <c r="E3292" s="115"/>
      <c r="F3292" s="174"/>
      <c r="G3292" s="114" t="str">
        <f t="shared" si="1037"/>
        <v/>
      </c>
      <c r="H3292" s="115"/>
      <c r="I3292" s="115"/>
      <c r="J3292" s="115"/>
      <c r="K3292" s="115"/>
      <c r="L3292" s="133" t="str">
        <f t="shared" si="1038"/>
        <v/>
      </c>
      <c r="M3292" s="116" t="str">
        <f>IF(L3292="", "", L3292/Veriler!$X$1)</f>
        <v/>
      </c>
      <c r="N3292" s="116" t="str">
        <f>IF(F3292&lt;&gt;"", "İthal Girdi", IF(Veriler!T3292="", "", IF(Veriler!S3292="H", "%0,5 üzerindedir", IF(Veriler!T3292&gt;0.1, "%10 sınırı aşılmıştır.", "Uygun"))))</f>
        <v>%0,5 üzerindedir</v>
      </c>
      <c r="O3292" s="116" t="str">
        <f t="shared" si="1039"/>
        <v xml:space="preserve"> </v>
      </c>
      <c r="P3292" s="117"/>
      <c r="Q3292" s="118"/>
      <c r="R3292" s="119" t="str">
        <f t="shared" si="1040"/>
        <v/>
      </c>
      <c r="S3292" s="133">
        <f>IFERROR(IF(M3292&lt;=0.005,IF(F3292="",L3292,0),IF(F3292&lt;&gt;"",0,IF(P3292="",0,IF(P3292="H",0,IF(Q3292&lt;Veriler!$G$2,L3292*Veriler!$G$2,L3292*Q3292)))))," ")</f>
        <v>0</v>
      </c>
      <c r="T3292" s="133">
        <f>IF(Veriler!T3292&lt;=0.1, S3292, IF(AND(Veriler!T3292&gt;0.1, F3292="", P3292="E"), IF(Q3292&gt;Veriler!$G$2, Q3292*S3292, IF(Q3292&lt;Veriler!$G$2, Veriler!$G$2*S3292, Q3292*S3292)), 0))</f>
        <v>0</v>
      </c>
      <c r="U3292" s="133" t="str">
        <f t="shared" si="1041"/>
        <v xml:space="preserve"> </v>
      </c>
      <c r="V3292" s="134" t="str">
        <f>IFERROR(IF(O3292="%10 sınırı aşılmıştır.",L3292-T3292,IFERROR(IF(F3292="",IF(S3292=1,0,IF(L3292-S3292=0,"",L3292-S3292)),IF(Veriler!M3292="",L3292,IF(L3292*Veriler!M3292=0,"",L3292*Veriler!M3292))),L3292)),0)</f>
        <v/>
      </c>
      <c r="W3292" s="146"/>
      <c r="X3292" s="146"/>
      <c r="Y3292" s="146"/>
    </row>
    <row r="3293" spans="1:25" s="99" customFormat="1" ht="54.75" customHeight="1" x14ac:dyDescent="0.25">
      <c r="A3293" s="96">
        <f t="shared" si="1042"/>
        <v>2428</v>
      </c>
      <c r="B3293" s="175"/>
      <c r="C3293" s="176"/>
      <c r="D3293" s="113"/>
      <c r="E3293" s="115"/>
      <c r="F3293" s="174"/>
      <c r="G3293" s="114" t="str">
        <f t="shared" si="1037"/>
        <v/>
      </c>
      <c r="H3293" s="115"/>
      <c r="I3293" s="115"/>
      <c r="J3293" s="115"/>
      <c r="K3293" s="115"/>
      <c r="L3293" s="133" t="str">
        <f t="shared" si="1038"/>
        <v/>
      </c>
      <c r="M3293" s="116" t="str">
        <f>IF(L3293="", "", L3293/Veriler!$X$1)</f>
        <v/>
      </c>
      <c r="N3293" s="116" t="str">
        <f>IF(F3293&lt;&gt;"", "İthal Girdi", IF(Veriler!T3293="", "", IF(Veriler!S3293="H", "%0,5 üzerindedir", IF(Veriler!T3293&gt;0.1, "%10 sınırı aşılmıştır.", "Uygun"))))</f>
        <v>%0,5 üzerindedir</v>
      </c>
      <c r="O3293" s="116" t="str">
        <f t="shared" si="1039"/>
        <v xml:space="preserve"> </v>
      </c>
      <c r="P3293" s="117"/>
      <c r="Q3293" s="118"/>
      <c r="R3293" s="119" t="str">
        <f t="shared" si="1040"/>
        <v/>
      </c>
      <c r="S3293" s="133">
        <f>IFERROR(IF(M3293&lt;=0.005,IF(F3293="",L3293,0),IF(F3293&lt;&gt;"",0,IF(P3293="",0,IF(P3293="H",0,IF(Q3293&lt;Veriler!$G$2,L3293*Veriler!$G$2,L3293*Q3293)))))," ")</f>
        <v>0</v>
      </c>
      <c r="T3293" s="133">
        <f>IF(Veriler!T3293&lt;=0.1, S3293, IF(AND(Veriler!T3293&gt;0.1, F3293="", P3293="E"), IF(Q3293&gt;Veriler!$G$2, Q3293*S3293, IF(Q3293&lt;Veriler!$G$2, Veriler!$G$2*S3293, Q3293*S3293)), 0))</f>
        <v>0</v>
      </c>
      <c r="U3293" s="133" t="str">
        <f t="shared" si="1041"/>
        <v xml:space="preserve"> </v>
      </c>
      <c r="V3293" s="134" t="str">
        <f>IFERROR(IF(O3293="%10 sınırı aşılmıştır.",L3293-T3293,IFERROR(IF(F3293="",IF(S3293=1,0,IF(L3293-S3293=0,"",L3293-S3293)),IF(Veriler!M3293="",L3293,IF(L3293*Veriler!M3293=0,"",L3293*Veriler!M3293))),L3293)),0)</f>
        <v/>
      </c>
      <c r="W3293" s="146"/>
      <c r="X3293" s="146"/>
      <c r="Y3293" s="146"/>
    </row>
    <row r="3294" spans="1:25" s="99" customFormat="1" ht="54.75" customHeight="1" x14ac:dyDescent="0.25">
      <c r="A3294" s="96">
        <f t="shared" si="1042"/>
        <v>2429</v>
      </c>
      <c r="B3294" s="175"/>
      <c r="C3294" s="176"/>
      <c r="D3294" s="113"/>
      <c r="E3294" s="115"/>
      <c r="F3294" s="174"/>
      <c r="G3294" s="114" t="str">
        <f t="shared" si="1037"/>
        <v/>
      </c>
      <c r="H3294" s="115"/>
      <c r="I3294" s="115"/>
      <c r="J3294" s="115"/>
      <c r="K3294" s="115"/>
      <c r="L3294" s="133" t="str">
        <f t="shared" si="1038"/>
        <v/>
      </c>
      <c r="M3294" s="116" t="str">
        <f>IF(L3294="", "", L3294/Veriler!$X$1)</f>
        <v/>
      </c>
      <c r="N3294" s="116" t="str">
        <f>IF(F3294&lt;&gt;"", "İthal Girdi", IF(Veriler!T3294="", "", IF(Veriler!S3294="H", "%0,5 üzerindedir", IF(Veriler!T3294&gt;0.1, "%10 sınırı aşılmıştır.", "Uygun"))))</f>
        <v>%0,5 üzerindedir</v>
      </c>
      <c r="O3294" s="116" t="str">
        <f t="shared" si="1039"/>
        <v xml:space="preserve"> </v>
      </c>
      <c r="P3294" s="117"/>
      <c r="Q3294" s="118"/>
      <c r="R3294" s="119" t="str">
        <f t="shared" si="1040"/>
        <v/>
      </c>
      <c r="S3294" s="133">
        <f>IFERROR(IF(M3294&lt;=0.005,IF(F3294="",L3294,0),IF(F3294&lt;&gt;"",0,IF(P3294="",0,IF(P3294="H",0,IF(Q3294&lt;Veriler!$G$2,L3294*Veriler!$G$2,L3294*Q3294)))))," ")</f>
        <v>0</v>
      </c>
      <c r="T3294" s="133">
        <f>IF(Veriler!T3294&lt;=0.1, S3294, IF(AND(Veriler!T3294&gt;0.1, F3294="", P3294="E"), IF(Q3294&gt;Veriler!$G$2, Q3294*S3294, IF(Q3294&lt;Veriler!$G$2, Veriler!$G$2*S3294, Q3294*S3294)), 0))</f>
        <v>0</v>
      </c>
      <c r="U3294" s="133" t="str">
        <f t="shared" si="1041"/>
        <v xml:space="preserve"> </v>
      </c>
      <c r="V3294" s="134" t="str">
        <f>IFERROR(IF(O3294="%10 sınırı aşılmıştır.",L3294-T3294,IFERROR(IF(F3294="",IF(S3294=1,0,IF(L3294-S3294=0,"",L3294-S3294)),IF(Veriler!M3294="",L3294,IF(L3294*Veriler!M3294=0,"",L3294*Veriler!M3294))),L3294)),0)</f>
        <v/>
      </c>
      <c r="W3294" s="146"/>
      <c r="X3294" s="146"/>
      <c r="Y3294" s="146"/>
    </row>
    <row r="3295" spans="1:25" s="99" customFormat="1" ht="54.75" customHeight="1" x14ac:dyDescent="0.25">
      <c r="A3295" s="96">
        <f t="shared" si="1042"/>
        <v>2430</v>
      </c>
      <c r="B3295" s="175"/>
      <c r="C3295" s="176"/>
      <c r="D3295" s="113"/>
      <c r="E3295" s="115"/>
      <c r="F3295" s="174"/>
      <c r="G3295" s="114" t="str">
        <f t="shared" si="1037"/>
        <v/>
      </c>
      <c r="H3295" s="115"/>
      <c r="I3295" s="115"/>
      <c r="J3295" s="115"/>
      <c r="K3295" s="115"/>
      <c r="L3295" s="133" t="str">
        <f t="shared" si="1038"/>
        <v/>
      </c>
      <c r="M3295" s="116" t="str">
        <f>IF(L3295="", "", L3295/Veriler!$X$1)</f>
        <v/>
      </c>
      <c r="N3295" s="116" t="str">
        <f>IF(F3295&lt;&gt;"", "İthal Girdi", IF(Veriler!T3295="", "", IF(Veriler!S3295="H", "%0,5 üzerindedir", IF(Veriler!T3295&gt;0.1, "%10 sınırı aşılmıştır.", "Uygun"))))</f>
        <v>%0,5 üzerindedir</v>
      </c>
      <c r="O3295" s="116" t="str">
        <f t="shared" si="1039"/>
        <v xml:space="preserve"> </v>
      </c>
      <c r="P3295" s="117"/>
      <c r="Q3295" s="118"/>
      <c r="R3295" s="119" t="str">
        <f t="shared" si="1040"/>
        <v/>
      </c>
      <c r="S3295" s="133">
        <f>IFERROR(IF(M3295&lt;=0.005,IF(F3295="",L3295,0),IF(F3295&lt;&gt;"",0,IF(P3295="",0,IF(P3295="H",0,IF(Q3295&lt;Veriler!$G$2,L3295*Veriler!$G$2,L3295*Q3295)))))," ")</f>
        <v>0</v>
      </c>
      <c r="T3295" s="133">
        <f>IF(Veriler!T3295&lt;=0.1, S3295, IF(AND(Veriler!T3295&gt;0.1, F3295="", P3295="E"), IF(Q3295&gt;Veriler!$G$2, Q3295*S3295, IF(Q3295&lt;Veriler!$G$2, Veriler!$G$2*S3295, Q3295*S3295)), 0))</f>
        <v>0</v>
      </c>
      <c r="U3295" s="133" t="str">
        <f t="shared" si="1041"/>
        <v xml:space="preserve"> </v>
      </c>
      <c r="V3295" s="134" t="str">
        <f>IFERROR(IF(O3295="%10 sınırı aşılmıştır.",L3295-T3295,IFERROR(IF(F3295="",IF(S3295=1,0,IF(L3295-S3295=0,"",L3295-S3295)),IF(Veriler!M3295="",L3295,IF(L3295*Veriler!M3295=0,"",L3295*Veriler!M3295))),L3295)),0)</f>
        <v/>
      </c>
      <c r="W3295" s="146"/>
      <c r="X3295" s="146"/>
      <c r="Y3295" s="146"/>
    </row>
    <row r="3296" spans="1:25" s="99" customFormat="1" ht="54.75" customHeight="1" x14ac:dyDescent="0.25">
      <c r="A3296" s="96">
        <f t="shared" si="1042"/>
        <v>2431</v>
      </c>
      <c r="B3296" s="175"/>
      <c r="C3296" s="176"/>
      <c r="D3296" s="113"/>
      <c r="E3296" s="115"/>
      <c r="F3296" s="174"/>
      <c r="G3296" s="114" t="str">
        <f t="shared" si="1037"/>
        <v/>
      </c>
      <c r="H3296" s="115"/>
      <c r="I3296" s="115"/>
      <c r="J3296" s="115"/>
      <c r="K3296" s="115"/>
      <c r="L3296" s="133" t="str">
        <f t="shared" si="1038"/>
        <v/>
      </c>
      <c r="M3296" s="116" t="str">
        <f>IF(L3296="", "", L3296/Veriler!$X$1)</f>
        <v/>
      </c>
      <c r="N3296" s="116" t="str">
        <f>IF(F3296&lt;&gt;"", "İthal Girdi", IF(Veriler!T3296="", "", IF(Veriler!S3296="H", "%0,5 üzerindedir", IF(Veriler!T3296&gt;0.1, "%10 sınırı aşılmıştır.", "Uygun"))))</f>
        <v>%0,5 üzerindedir</v>
      </c>
      <c r="O3296" s="116" t="str">
        <f t="shared" si="1039"/>
        <v xml:space="preserve"> </v>
      </c>
      <c r="P3296" s="117"/>
      <c r="Q3296" s="118"/>
      <c r="R3296" s="119" t="str">
        <f t="shared" si="1040"/>
        <v/>
      </c>
      <c r="S3296" s="133">
        <f>IFERROR(IF(M3296&lt;=0.005,IF(F3296="",L3296,0),IF(F3296&lt;&gt;"",0,IF(P3296="",0,IF(P3296="H",0,IF(Q3296&lt;Veriler!$G$2,L3296*Veriler!$G$2,L3296*Q3296)))))," ")</f>
        <v>0</v>
      </c>
      <c r="T3296" s="133">
        <f>IF(Veriler!T3296&lt;=0.1, S3296, IF(AND(Veriler!T3296&gt;0.1, F3296="", P3296="E"), IF(Q3296&gt;Veriler!$G$2, Q3296*S3296, IF(Q3296&lt;Veriler!$G$2, Veriler!$G$2*S3296, Q3296*S3296)), 0))</f>
        <v>0</v>
      </c>
      <c r="U3296" s="133" t="str">
        <f t="shared" si="1041"/>
        <v xml:space="preserve"> </v>
      </c>
      <c r="V3296" s="134" t="str">
        <f>IFERROR(IF(O3296="%10 sınırı aşılmıştır.",L3296-T3296,IFERROR(IF(F3296="",IF(S3296=1,0,IF(L3296-S3296=0,"",L3296-S3296)),IF(Veriler!M3296="",L3296,IF(L3296*Veriler!M3296=0,"",L3296*Veriler!M3296))),L3296)),0)</f>
        <v/>
      </c>
      <c r="W3296" s="146"/>
      <c r="X3296" s="146"/>
      <c r="Y3296" s="146"/>
    </row>
    <row r="3297" spans="1:25" s="99" customFormat="1" ht="54.75" customHeight="1" x14ac:dyDescent="0.25">
      <c r="A3297" s="96">
        <f t="shared" si="1042"/>
        <v>2432</v>
      </c>
      <c r="B3297" s="175"/>
      <c r="C3297" s="176"/>
      <c r="D3297" s="113"/>
      <c r="E3297" s="115"/>
      <c r="F3297" s="174"/>
      <c r="G3297" s="114" t="str">
        <f t="shared" si="1037"/>
        <v/>
      </c>
      <c r="H3297" s="115"/>
      <c r="I3297" s="115"/>
      <c r="J3297" s="115"/>
      <c r="K3297" s="115"/>
      <c r="L3297" s="133" t="str">
        <f t="shared" si="1038"/>
        <v/>
      </c>
      <c r="M3297" s="116" t="str">
        <f>IF(L3297="", "", L3297/Veriler!$X$1)</f>
        <v/>
      </c>
      <c r="N3297" s="116" t="str">
        <f>IF(F3297&lt;&gt;"", "İthal Girdi", IF(Veriler!T3297="", "", IF(Veriler!S3297="H", "%0,5 üzerindedir", IF(Veriler!T3297&gt;0.1, "%10 sınırı aşılmıştır.", "Uygun"))))</f>
        <v>%0,5 üzerindedir</v>
      </c>
      <c r="O3297" s="116" t="str">
        <f t="shared" si="1039"/>
        <v xml:space="preserve"> </v>
      </c>
      <c r="P3297" s="117"/>
      <c r="Q3297" s="118"/>
      <c r="R3297" s="119" t="str">
        <f t="shared" si="1040"/>
        <v/>
      </c>
      <c r="S3297" s="133">
        <f>IFERROR(IF(M3297&lt;=0.005,IF(F3297="",L3297,0),IF(F3297&lt;&gt;"",0,IF(P3297="",0,IF(P3297="H",0,IF(Q3297&lt;Veriler!$G$2,L3297*Veriler!$G$2,L3297*Q3297)))))," ")</f>
        <v>0</v>
      </c>
      <c r="T3297" s="133">
        <f>IF(Veriler!T3297&lt;=0.1, S3297, IF(AND(Veriler!T3297&gt;0.1, F3297="", P3297="E"), IF(Q3297&gt;Veriler!$G$2, Q3297*S3297, IF(Q3297&lt;Veriler!$G$2, Veriler!$G$2*S3297, Q3297*S3297)), 0))</f>
        <v>0</v>
      </c>
      <c r="U3297" s="133" t="str">
        <f t="shared" si="1041"/>
        <v xml:space="preserve"> </v>
      </c>
      <c r="V3297" s="134" t="str">
        <f>IFERROR(IF(O3297="%10 sınırı aşılmıştır.",L3297-T3297,IFERROR(IF(F3297="",IF(S3297=1,0,IF(L3297-S3297=0,"",L3297-S3297)),IF(Veriler!M3297="",L3297,IF(L3297*Veriler!M3297=0,"",L3297*Veriler!M3297))),L3297)),0)</f>
        <v/>
      </c>
      <c r="W3297" s="146"/>
      <c r="X3297" s="146"/>
      <c r="Y3297" s="146"/>
    </row>
    <row r="3298" spans="1:25" s="99" customFormat="1" ht="54.75" customHeight="1" x14ac:dyDescent="0.25">
      <c r="A3298" s="96">
        <f t="shared" si="1042"/>
        <v>2433</v>
      </c>
      <c r="B3298" s="175"/>
      <c r="C3298" s="176"/>
      <c r="D3298" s="113"/>
      <c r="E3298" s="115"/>
      <c r="F3298" s="174"/>
      <c r="G3298" s="114" t="str">
        <f t="shared" si="1037"/>
        <v/>
      </c>
      <c r="H3298" s="115"/>
      <c r="I3298" s="115"/>
      <c r="J3298" s="115"/>
      <c r="K3298" s="115"/>
      <c r="L3298" s="133" t="str">
        <f t="shared" si="1038"/>
        <v/>
      </c>
      <c r="M3298" s="116" t="str">
        <f>IF(L3298="", "", L3298/Veriler!$X$1)</f>
        <v/>
      </c>
      <c r="N3298" s="116" t="str">
        <f>IF(F3298&lt;&gt;"", "İthal Girdi", IF(Veriler!T3298="", "", IF(Veriler!S3298="H", "%0,5 üzerindedir", IF(Veriler!T3298&gt;0.1, "%10 sınırı aşılmıştır.", "Uygun"))))</f>
        <v>%0,5 üzerindedir</v>
      </c>
      <c r="O3298" s="116" t="str">
        <f t="shared" si="1039"/>
        <v xml:space="preserve"> </v>
      </c>
      <c r="P3298" s="117"/>
      <c r="Q3298" s="118"/>
      <c r="R3298" s="119" t="str">
        <f t="shared" si="1040"/>
        <v/>
      </c>
      <c r="S3298" s="133">
        <f>IFERROR(IF(M3298&lt;=0.005,IF(F3298="",L3298,0),IF(F3298&lt;&gt;"",0,IF(P3298="",0,IF(P3298="H",0,IF(Q3298&lt;Veriler!$G$2,L3298*Veriler!$G$2,L3298*Q3298)))))," ")</f>
        <v>0</v>
      </c>
      <c r="T3298" s="133">
        <f>IF(Veriler!T3298&lt;=0.1, S3298, IF(AND(Veriler!T3298&gt;0.1, F3298="", P3298="E"), IF(Q3298&gt;Veriler!$G$2, Q3298*S3298, IF(Q3298&lt;Veriler!$G$2, Veriler!$G$2*S3298, Q3298*S3298)), 0))</f>
        <v>0</v>
      </c>
      <c r="U3298" s="133" t="str">
        <f t="shared" si="1041"/>
        <v xml:space="preserve"> </v>
      </c>
      <c r="V3298" s="134" t="str">
        <f>IFERROR(IF(O3298="%10 sınırı aşılmıştır.",L3298-T3298,IFERROR(IF(F3298="",IF(S3298=1,0,IF(L3298-S3298=0,"",L3298-S3298)),IF(Veriler!M3298="",L3298,IF(L3298*Veriler!M3298=0,"",L3298*Veriler!M3298))),L3298)),0)</f>
        <v/>
      </c>
      <c r="W3298" s="146"/>
      <c r="X3298" s="146"/>
      <c r="Y3298" s="146"/>
    </row>
    <row r="3299" spans="1:25" s="99" customFormat="1" ht="54.75" customHeight="1" x14ac:dyDescent="0.25">
      <c r="A3299" s="96">
        <f t="shared" si="1042"/>
        <v>2434</v>
      </c>
      <c r="B3299" s="175"/>
      <c r="C3299" s="176"/>
      <c r="D3299" s="113"/>
      <c r="E3299" s="115"/>
      <c r="F3299" s="174"/>
      <c r="G3299" s="114" t="str">
        <f t="shared" si="1037"/>
        <v/>
      </c>
      <c r="H3299" s="115"/>
      <c r="I3299" s="115"/>
      <c r="J3299" s="115"/>
      <c r="K3299" s="115"/>
      <c r="L3299" s="133" t="str">
        <f t="shared" si="1038"/>
        <v/>
      </c>
      <c r="M3299" s="116" t="str">
        <f>IF(L3299="", "", L3299/Veriler!$X$1)</f>
        <v/>
      </c>
      <c r="N3299" s="116" t="str">
        <f>IF(F3299&lt;&gt;"", "İthal Girdi", IF(Veriler!T3299="", "", IF(Veriler!S3299="H", "%0,5 üzerindedir", IF(Veriler!T3299&gt;0.1, "%10 sınırı aşılmıştır.", "Uygun"))))</f>
        <v>%0,5 üzerindedir</v>
      </c>
      <c r="O3299" s="116" t="str">
        <f t="shared" si="1039"/>
        <v xml:space="preserve"> </v>
      </c>
      <c r="P3299" s="117"/>
      <c r="Q3299" s="118"/>
      <c r="R3299" s="119" t="str">
        <f t="shared" si="1040"/>
        <v/>
      </c>
      <c r="S3299" s="133">
        <f>IFERROR(IF(M3299&lt;=0.005,IF(F3299="",L3299,0),IF(F3299&lt;&gt;"",0,IF(P3299="",0,IF(P3299="H",0,IF(Q3299&lt;Veriler!$G$2,L3299*Veriler!$G$2,L3299*Q3299)))))," ")</f>
        <v>0</v>
      </c>
      <c r="T3299" s="133">
        <f>IF(Veriler!T3299&lt;=0.1, S3299, IF(AND(Veriler!T3299&gt;0.1, F3299="", P3299="E"), IF(Q3299&gt;Veriler!$G$2, Q3299*S3299, IF(Q3299&lt;Veriler!$G$2, Veriler!$G$2*S3299, Q3299*S3299)), 0))</f>
        <v>0</v>
      </c>
      <c r="U3299" s="133" t="str">
        <f t="shared" si="1041"/>
        <v xml:space="preserve"> </v>
      </c>
      <c r="V3299" s="134" t="str">
        <f>IFERROR(IF(O3299="%10 sınırı aşılmıştır.",L3299-T3299,IFERROR(IF(F3299="",IF(S3299=1,0,IF(L3299-S3299=0,"",L3299-S3299)),IF(Veriler!M3299="",L3299,IF(L3299*Veriler!M3299=0,"",L3299*Veriler!M3299))),L3299)),0)</f>
        <v/>
      </c>
      <c r="W3299" s="146"/>
      <c r="X3299" s="146"/>
      <c r="Y3299" s="146"/>
    </row>
    <row r="3300" spans="1:25" s="99" customFormat="1" ht="54.75" customHeight="1" x14ac:dyDescent="0.25">
      <c r="A3300" s="96">
        <f t="shared" si="1042"/>
        <v>2435</v>
      </c>
      <c r="B3300" s="175"/>
      <c r="C3300" s="176"/>
      <c r="D3300" s="113"/>
      <c r="E3300" s="115"/>
      <c r="F3300" s="174"/>
      <c r="G3300" s="114" t="str">
        <f t="shared" si="1037"/>
        <v/>
      </c>
      <c r="H3300" s="115"/>
      <c r="I3300" s="115"/>
      <c r="J3300" s="115"/>
      <c r="K3300" s="115"/>
      <c r="L3300" s="133" t="str">
        <f t="shared" si="1038"/>
        <v/>
      </c>
      <c r="M3300" s="116" t="str">
        <f>IF(L3300="", "", L3300/Veriler!$X$1)</f>
        <v/>
      </c>
      <c r="N3300" s="116" t="str">
        <f>IF(F3300&lt;&gt;"", "İthal Girdi", IF(Veriler!T3300="", "", IF(Veriler!S3300="H", "%0,5 üzerindedir", IF(Veriler!T3300&gt;0.1, "%10 sınırı aşılmıştır.", "Uygun"))))</f>
        <v>%0,5 üzerindedir</v>
      </c>
      <c r="O3300" s="116" t="str">
        <f t="shared" si="1039"/>
        <v xml:space="preserve"> </v>
      </c>
      <c r="P3300" s="117"/>
      <c r="Q3300" s="118"/>
      <c r="R3300" s="119" t="str">
        <f t="shared" si="1040"/>
        <v/>
      </c>
      <c r="S3300" s="133">
        <f>IFERROR(IF(M3300&lt;=0.005,IF(F3300="",L3300,0),IF(F3300&lt;&gt;"",0,IF(P3300="",0,IF(P3300="H",0,IF(Q3300&lt;Veriler!$G$2,L3300*Veriler!$G$2,L3300*Q3300)))))," ")</f>
        <v>0</v>
      </c>
      <c r="T3300" s="133">
        <f>IF(Veriler!T3300&lt;=0.1, S3300, IF(AND(Veriler!T3300&gt;0.1, F3300="", P3300="E"), IF(Q3300&gt;Veriler!$G$2, Q3300*S3300, IF(Q3300&lt;Veriler!$G$2, Veriler!$G$2*S3300, Q3300*S3300)), 0))</f>
        <v>0</v>
      </c>
      <c r="U3300" s="133" t="str">
        <f t="shared" si="1041"/>
        <v xml:space="preserve"> </v>
      </c>
      <c r="V3300" s="134" t="str">
        <f>IFERROR(IF(O3300="%10 sınırı aşılmıştır.",L3300-T3300,IFERROR(IF(F3300="",IF(S3300=1,0,IF(L3300-S3300=0,"",L3300-S3300)),IF(Veriler!M3300="",L3300,IF(L3300*Veriler!M3300=0,"",L3300*Veriler!M3300))),L3300)),0)</f>
        <v/>
      </c>
      <c r="W3300" s="146"/>
      <c r="X3300" s="146"/>
      <c r="Y3300" s="146"/>
    </row>
    <row r="3301" spans="1:25" s="99" customFormat="1" ht="54.75" customHeight="1" x14ac:dyDescent="0.25">
      <c r="A3301" s="96">
        <f t="shared" si="1042"/>
        <v>2436</v>
      </c>
      <c r="B3301" s="175"/>
      <c r="C3301" s="176"/>
      <c r="D3301" s="113"/>
      <c r="E3301" s="115"/>
      <c r="F3301" s="174"/>
      <c r="G3301" s="114" t="str">
        <f t="shared" si="1037"/>
        <v/>
      </c>
      <c r="H3301" s="115"/>
      <c r="I3301" s="115"/>
      <c r="J3301" s="115"/>
      <c r="K3301" s="115"/>
      <c r="L3301" s="133" t="str">
        <f t="shared" si="1038"/>
        <v/>
      </c>
      <c r="M3301" s="116" t="str">
        <f>IF(L3301="", "", L3301/Veriler!$X$1)</f>
        <v/>
      </c>
      <c r="N3301" s="116" t="str">
        <f>IF(F3301&lt;&gt;"", "İthal Girdi", IF(Veriler!T3301="", "", IF(Veriler!S3301="H", "%0,5 üzerindedir", IF(Veriler!T3301&gt;0.1, "%10 sınırı aşılmıştır.", "Uygun"))))</f>
        <v>%0,5 üzerindedir</v>
      </c>
      <c r="O3301" s="116" t="str">
        <f t="shared" si="1039"/>
        <v xml:space="preserve"> </v>
      </c>
      <c r="P3301" s="117"/>
      <c r="Q3301" s="118"/>
      <c r="R3301" s="119" t="str">
        <f t="shared" si="1040"/>
        <v/>
      </c>
      <c r="S3301" s="133">
        <f>IFERROR(IF(M3301&lt;=0.005,IF(F3301="",L3301,0),IF(F3301&lt;&gt;"",0,IF(P3301="",0,IF(P3301="H",0,IF(Q3301&lt;Veriler!$G$2,L3301*Veriler!$G$2,L3301*Q3301)))))," ")</f>
        <v>0</v>
      </c>
      <c r="T3301" s="133">
        <f>IF(Veriler!T3301&lt;=0.1, S3301, IF(AND(Veriler!T3301&gt;0.1, F3301="", P3301="E"), IF(Q3301&gt;Veriler!$G$2, Q3301*S3301, IF(Q3301&lt;Veriler!$G$2, Veriler!$G$2*S3301, Q3301*S3301)), 0))</f>
        <v>0</v>
      </c>
      <c r="U3301" s="133" t="str">
        <f t="shared" si="1041"/>
        <v xml:space="preserve"> </v>
      </c>
      <c r="V3301" s="134" t="str">
        <f>IFERROR(IF(O3301="%10 sınırı aşılmıştır.",L3301-T3301,IFERROR(IF(F3301="",IF(S3301=1,0,IF(L3301-S3301=0,"",L3301-S3301)),IF(Veriler!M3301="",L3301,IF(L3301*Veriler!M3301=0,"",L3301*Veriler!M3301))),L3301)),0)</f>
        <v/>
      </c>
      <c r="W3301" s="146"/>
      <c r="X3301" s="146"/>
      <c r="Y3301" s="146"/>
    </row>
    <row r="3302" spans="1:25" s="99" customFormat="1" ht="24" customHeight="1" x14ac:dyDescent="0.25">
      <c r="A3302" s="103"/>
      <c r="B3302" s="104"/>
      <c r="C3302" s="104"/>
      <c r="D3302" s="104"/>
      <c r="E3302" s="103"/>
      <c r="F3302" s="135"/>
      <c r="G3302" s="157"/>
      <c r="H3302" s="103"/>
      <c r="I3302" s="103"/>
      <c r="J3302" s="103"/>
      <c r="K3302" s="103"/>
      <c r="L3302" s="136">
        <f>SUM(L3273:L3286,L3288:L3301)</f>
        <v>0</v>
      </c>
      <c r="M3302" s="158"/>
      <c r="N3302" s="158"/>
      <c r="O3302" s="158"/>
      <c r="P3302" s="105"/>
      <c r="Q3302" s="106"/>
      <c r="R3302" s="159"/>
      <c r="S3302" s="160"/>
      <c r="T3302" s="160"/>
      <c r="U3302" s="160"/>
      <c r="V3302" s="160"/>
      <c r="W3302" s="146"/>
      <c r="X3302" s="146"/>
      <c r="Y3302" s="146"/>
    </row>
    <row r="3303" spans="1:25" s="99" customFormat="1" ht="31.5" customHeight="1" x14ac:dyDescent="0.25">
      <c r="A3303" s="103"/>
      <c r="B3303" s="104"/>
      <c r="C3303" s="104"/>
      <c r="D3303" s="104"/>
      <c r="E3303" s="103"/>
      <c r="F3303" s="135"/>
      <c r="G3303" s="157"/>
      <c r="H3303" s="103"/>
      <c r="I3303" s="103"/>
      <c r="J3303" s="103"/>
      <c r="K3303" s="103"/>
      <c r="L3303" s="161"/>
      <c r="M3303" s="158"/>
      <c r="N3303" s="158"/>
      <c r="O3303" s="158"/>
      <c r="P3303" s="105"/>
      <c r="Q3303" s="106"/>
      <c r="R3303" s="159"/>
      <c r="S3303" s="162" t="s">
        <v>57</v>
      </c>
      <c r="T3303" s="162" t="s">
        <v>57</v>
      </c>
      <c r="U3303" s="162" t="s">
        <v>57</v>
      </c>
      <c r="V3303" s="163" t="s">
        <v>58</v>
      </c>
      <c r="W3303" s="146"/>
      <c r="X3303" s="146"/>
      <c r="Y3303" s="146"/>
    </row>
    <row r="3304" spans="1:25" s="99" customFormat="1" ht="58.5" customHeight="1" x14ac:dyDescent="0.25">
      <c r="A3304" s="185" t="s">
        <v>59</v>
      </c>
      <c r="B3304" s="180"/>
      <c r="C3304" s="180"/>
      <c r="D3304" s="180"/>
      <c r="E3304" s="180"/>
      <c r="F3304" s="180"/>
      <c r="G3304" s="180"/>
      <c r="H3304" s="180"/>
      <c r="I3304" s="180"/>
      <c r="J3304" s="180"/>
      <c r="K3304" s="180"/>
      <c r="L3304" s="180"/>
      <c r="M3304" s="180"/>
      <c r="N3304" s="180"/>
      <c r="O3304" s="180"/>
      <c r="P3304" s="180"/>
      <c r="Q3304" s="180"/>
      <c r="R3304" s="176"/>
      <c r="S3304" s="137">
        <f>SUM(S3266,S3273:S3286,S3288:S3301)</f>
        <v>0</v>
      </c>
      <c r="T3304" s="137" t="str">
        <f>IF(SUM(T3273:T3286,T3288:T3301)=0," ",SUM(T3273:T3286,T3288:T3301))</f>
        <v xml:space="preserve"> </v>
      </c>
      <c r="U3304" s="137" t="str">
        <f>IF(SUM(U3273:U3286,U3288:U3301)=0," ",SUM(U3273:U3286,U3288:U3301))</f>
        <v xml:space="preserve"> </v>
      </c>
      <c r="V3304" s="137" t="str">
        <f>IF(SUM(V3273:V3286,V3288:V3301)=0," ",SUM(V3273:V3286,V3288:V3301))</f>
        <v xml:space="preserve"> </v>
      </c>
      <c r="W3304" s="146"/>
      <c r="X3304" s="164">
        <f>SUM(U3273:U3286,U3288:U3301)</f>
        <v>0</v>
      </c>
      <c r="Y3304" s="164">
        <f>SUM(V3273:V3286,V3288:V3301)</f>
        <v>0</v>
      </c>
    </row>
    <row r="3305" spans="1:25" x14ac:dyDescent="0.3">
      <c r="A3305" s="34"/>
      <c r="G3305" s="146"/>
      <c r="L3305" s="146"/>
      <c r="M3305" s="146"/>
      <c r="N3305" s="146"/>
      <c r="O3305" s="146"/>
      <c r="R3305" s="146"/>
      <c r="S3305" s="146"/>
      <c r="T3305" s="146"/>
      <c r="U3305" s="146"/>
      <c r="V3305" s="146"/>
      <c r="W3305" s="146"/>
      <c r="X3305" s="146"/>
      <c r="Y3305" s="146"/>
    </row>
    <row r="3306" spans="1:25" x14ac:dyDescent="0.3">
      <c r="A3306" s="186" t="s">
        <v>60</v>
      </c>
      <c r="B3306" s="187"/>
      <c r="C3306" s="187"/>
      <c r="D3306" s="187"/>
      <c r="E3306" s="187"/>
      <c r="F3306" s="187"/>
      <c r="G3306" s="187"/>
      <c r="H3306" s="187"/>
      <c r="I3306" s="187"/>
      <c r="J3306" s="187"/>
      <c r="K3306" s="187"/>
      <c r="L3306" s="187"/>
      <c r="M3306" s="187"/>
      <c r="N3306" s="187"/>
      <c r="O3306" s="187"/>
      <c r="P3306" s="187"/>
      <c r="Q3306" s="187"/>
      <c r="R3306" s="187"/>
      <c r="S3306" s="187"/>
      <c r="T3306" s="187"/>
      <c r="U3306" s="187"/>
      <c r="V3306" s="187"/>
      <c r="W3306" s="146"/>
      <c r="X3306" s="146"/>
      <c r="Y3306" s="146"/>
    </row>
    <row r="3307" spans="1:25" s="99" customFormat="1" ht="41.25" customHeight="1" x14ac:dyDescent="0.25">
      <c r="A3307" s="189" t="s">
        <v>38</v>
      </c>
      <c r="B3307" s="180"/>
      <c r="C3307" s="180"/>
      <c r="D3307" s="180"/>
      <c r="E3307" s="180"/>
      <c r="F3307" s="180"/>
      <c r="G3307" s="180"/>
      <c r="H3307" s="180"/>
      <c r="I3307" s="180"/>
      <c r="J3307" s="180"/>
      <c r="K3307" s="180"/>
      <c r="L3307" s="180"/>
      <c r="M3307" s="180"/>
      <c r="N3307" s="180"/>
      <c r="O3307" s="180"/>
      <c r="P3307" s="180"/>
      <c r="Q3307" s="180"/>
      <c r="R3307" s="180"/>
      <c r="S3307" s="180"/>
      <c r="T3307" s="180"/>
      <c r="U3307" s="180"/>
      <c r="V3307" s="176"/>
      <c r="W3307" s="146"/>
      <c r="X3307" s="146"/>
      <c r="Y3307" s="146"/>
    </row>
    <row r="3308" spans="1:25" s="100" customFormat="1" ht="35.25" customHeight="1" x14ac:dyDescent="0.25">
      <c r="A3308" s="179" t="s">
        <v>39</v>
      </c>
      <c r="B3308" s="180"/>
      <c r="C3308" s="180"/>
      <c r="D3308" s="180"/>
      <c r="E3308" s="180"/>
      <c r="F3308" s="180"/>
      <c r="G3308" s="180"/>
      <c r="H3308" s="180"/>
      <c r="I3308" s="180"/>
      <c r="J3308" s="180"/>
      <c r="K3308" s="180"/>
      <c r="L3308" s="180"/>
      <c r="M3308" s="180"/>
      <c r="N3308" s="180"/>
      <c r="O3308" s="180"/>
      <c r="P3308" s="180"/>
      <c r="Q3308" s="180"/>
      <c r="R3308" s="176"/>
      <c r="S3308" s="147"/>
      <c r="T3308" s="148"/>
      <c r="U3308" s="149" t="s">
        <v>40</v>
      </c>
      <c r="V3308" s="150">
        <f>V3270+1</f>
        <v>88</v>
      </c>
      <c r="W3308" s="146"/>
      <c r="X3308" s="146"/>
      <c r="Y3308" s="146"/>
    </row>
    <row r="3309" spans="1:25" s="99" customFormat="1" ht="81" customHeight="1" x14ac:dyDescent="0.25">
      <c r="A3309" s="110" t="s">
        <v>3</v>
      </c>
      <c r="B3309" s="188" t="s">
        <v>41</v>
      </c>
      <c r="C3309" s="176"/>
      <c r="D3309" s="111" t="s">
        <v>42</v>
      </c>
      <c r="E3309" s="110" t="s">
        <v>324</v>
      </c>
      <c r="F3309" s="111" t="s">
        <v>325</v>
      </c>
      <c r="G3309" s="151" t="s">
        <v>43</v>
      </c>
      <c r="H3309" s="110" t="s">
        <v>44</v>
      </c>
      <c r="I3309" s="110" t="s">
        <v>8</v>
      </c>
      <c r="J3309" s="110" t="s">
        <v>45</v>
      </c>
      <c r="K3309" s="110" t="s">
        <v>46</v>
      </c>
      <c r="L3309" s="152" t="s">
        <v>47</v>
      </c>
      <c r="M3309" s="153" t="s">
        <v>48</v>
      </c>
      <c r="N3309" s="154" t="s">
        <v>49</v>
      </c>
      <c r="O3309" s="154" t="s">
        <v>49</v>
      </c>
      <c r="P3309" s="112" t="s">
        <v>50</v>
      </c>
      <c r="Q3309" s="110" t="s">
        <v>51</v>
      </c>
      <c r="R3309" s="155" t="s">
        <v>52</v>
      </c>
      <c r="S3309" s="156" t="s">
        <v>53</v>
      </c>
      <c r="T3309" s="156" t="s">
        <v>54</v>
      </c>
      <c r="U3309" s="152" t="s">
        <v>54</v>
      </c>
      <c r="V3309" s="152" t="s">
        <v>55</v>
      </c>
      <c r="W3309" s="146"/>
      <c r="X3309" s="146"/>
      <c r="Y3309" s="146"/>
    </row>
    <row r="3310" spans="1:25" s="99" customFormat="1" ht="45" customHeight="1" x14ac:dyDescent="0.25">
      <c r="A3310" s="101"/>
      <c r="B3310" s="177" t="s">
        <v>56</v>
      </c>
      <c r="C3310" s="178"/>
      <c r="D3310" s="102"/>
      <c r="E3310" s="170"/>
      <c r="F3310" s="102"/>
      <c r="G3310" s="95"/>
      <c r="H3310" s="102"/>
      <c r="I3310" s="102"/>
      <c r="J3310" s="102"/>
      <c r="K3310" s="102"/>
      <c r="L3310" s="95"/>
      <c r="M3310" s="95"/>
      <c r="N3310" s="95"/>
      <c r="O3310" s="95"/>
      <c r="P3310" s="102"/>
      <c r="Q3310" s="102"/>
      <c r="R3310" s="190"/>
      <c r="S3310" s="184"/>
      <c r="T3310" s="95"/>
      <c r="U3310" s="95"/>
      <c r="V3310" s="95"/>
      <c r="W3310" s="146"/>
      <c r="X3310" s="146"/>
      <c r="Y3310" s="146"/>
    </row>
    <row r="3311" spans="1:25" s="99" customFormat="1" ht="54.75" customHeight="1" x14ac:dyDescent="0.25">
      <c r="A3311" s="96">
        <f>A3301+1</f>
        <v>2437</v>
      </c>
      <c r="B3311" s="181"/>
      <c r="C3311" s="182"/>
      <c r="D3311" s="113"/>
      <c r="E3311" s="115"/>
      <c r="F3311" s="174"/>
      <c r="G3311" s="114" t="str">
        <f t="shared" ref="G3311:G3324" si="1043">IF(AND(F3311&lt;&gt;"",V3311&lt;&gt;"",L3311&lt;&gt;0),V3311/L3311,"")</f>
        <v/>
      </c>
      <c r="H3311" s="115"/>
      <c r="I3311" s="115"/>
      <c r="J3311" s="115"/>
      <c r="K3311" s="115"/>
      <c r="L3311" s="133" t="str">
        <f t="shared" ref="L3311:L3324" si="1044">IF(AND(H3311&lt;&gt;0, J3311&lt;&gt;0, K3311&lt;&gt;0), H3311*J3311*K3311, "")</f>
        <v/>
      </c>
      <c r="M3311" s="116" t="str">
        <f>IF(L3311="", "", L3311/Veriler!$X$1)</f>
        <v/>
      </c>
      <c r="N3311" s="116" t="str">
        <f>IF(F3311&lt;&gt;"", "İthal Girdi", IF(Veriler!T3311="", "", IF(Veriler!S3311="H", "%0,5 üzerindedir", IF(Veriler!T3311&gt;0.1, "%10 sınırı aşılmıştır.", "Uygun"))))</f>
        <v>%0,5 üzerindedir</v>
      </c>
      <c r="O3311" s="116" t="str">
        <f t="shared" ref="O3311:O3324" si="1045">IF(M3311=""," ",N3311)</f>
        <v xml:space="preserve"> </v>
      </c>
      <c r="P3311" s="117"/>
      <c r="Q3311" s="118"/>
      <c r="R3311" s="119" t="str">
        <f t="shared" ref="R3311:R3324" si="1046">IFERROR(IF(AND(T3311&lt;&gt;"",L3311&lt;&gt;"",L3311&lt;&gt;0,T3311&lt;&gt;0),T3311/L3311,"")," ")</f>
        <v/>
      </c>
      <c r="S3311" s="133">
        <f>IFERROR(IF(M3311&lt;=0.005,IF(F3311="",L3311,0),IF(F3311&lt;&gt;"",0,IF(P3311="",0,IF(P3311="H",0,IF(Q3311&lt;Veriler!$G$2,L3311*Veriler!$G$2,L3311*Q3311)))))," ")</f>
        <v>0</v>
      </c>
      <c r="T3311" s="133">
        <f>IF(Veriler!T3311&lt;=0.1, S3311, IF(AND(Veriler!T3311&gt;0.1, F3311="", P3311="E"), IF(Q3311&gt;Veriler!$G$2, Q3311*S3311, IF(Q3311&lt;Veriler!$G$2, Veriler!$G$2*S3311, Q3311*S3311)), 0))</f>
        <v>0</v>
      </c>
      <c r="U3311" s="133" t="str">
        <f t="shared" ref="U3311:U3324" si="1047">IF(T3311=0," ",T3311)</f>
        <v xml:space="preserve"> </v>
      </c>
      <c r="V3311" s="134" t="str">
        <f>IFERROR(IF(O3311="%10 sınırı aşılmıştır.",L3311-T3311,IFERROR(IF(F3311="",IF(S3311=1,0,IF(L3311-S3311=0,"",L3311-S3311)),IF(Veriler!M3311="",L3311,IF(L3311*Veriler!M3311=0,"",L3311*Veriler!M3311))),L3311)),0)</f>
        <v/>
      </c>
      <c r="W3311" s="146"/>
      <c r="X3311" s="146"/>
      <c r="Y3311" s="146"/>
    </row>
    <row r="3312" spans="1:25" s="99" customFormat="1" ht="54.75" customHeight="1" x14ac:dyDescent="0.25">
      <c r="A3312" s="96">
        <f t="shared" ref="A3312:A3324" si="1048">A3311+1</f>
        <v>2438</v>
      </c>
      <c r="B3312" s="175"/>
      <c r="C3312" s="176"/>
      <c r="D3312" s="113"/>
      <c r="E3312" s="115"/>
      <c r="F3312" s="174"/>
      <c r="G3312" s="114" t="str">
        <f t="shared" si="1043"/>
        <v/>
      </c>
      <c r="H3312" s="115"/>
      <c r="I3312" s="115"/>
      <c r="J3312" s="115"/>
      <c r="K3312" s="115"/>
      <c r="L3312" s="133" t="str">
        <f t="shared" si="1044"/>
        <v/>
      </c>
      <c r="M3312" s="116" t="str">
        <f>IF(L3312="", "", L3312/Veriler!$X$1)</f>
        <v/>
      </c>
      <c r="N3312" s="116" t="str">
        <f>IF(F3312&lt;&gt;"", "İthal Girdi", IF(Veriler!T3312="", "", IF(Veriler!S3312="H", "%0,5 üzerindedir", IF(Veriler!T3312&gt;0.1, "%10 sınırı aşılmıştır.", "Uygun"))))</f>
        <v>%0,5 üzerindedir</v>
      </c>
      <c r="O3312" s="116" t="str">
        <f t="shared" si="1045"/>
        <v xml:space="preserve"> </v>
      </c>
      <c r="P3312" s="117"/>
      <c r="Q3312" s="118"/>
      <c r="R3312" s="119" t="str">
        <f t="shared" si="1046"/>
        <v/>
      </c>
      <c r="S3312" s="133">
        <f>IFERROR(IF(M3312&lt;=0.005,IF(F3312="",L3312,0),IF(F3312&lt;&gt;"",0,IF(P3312="",0,IF(P3312="H",0,IF(Q3312&lt;Veriler!$G$2,L3312*Veriler!$G$2,L3312*Q3312)))))," ")</f>
        <v>0</v>
      </c>
      <c r="T3312" s="133">
        <f>IF(Veriler!T3312&lt;=0.1, S3312, IF(AND(Veriler!T3312&gt;0.1, F3312="", P3312="E"), IF(Q3312&gt;Veriler!$G$2, Q3312*S3312, IF(Q3312&lt;Veriler!$G$2, Veriler!$G$2*S3312, Q3312*S3312)), 0))</f>
        <v>0</v>
      </c>
      <c r="U3312" s="133" t="str">
        <f t="shared" si="1047"/>
        <v xml:space="preserve"> </v>
      </c>
      <c r="V3312" s="134" t="str">
        <f>IFERROR(IF(O3312="%10 sınırı aşılmıştır.",L3312-T3312,IFERROR(IF(F3312="",IF(S3312=1,0,IF(L3312-S3312=0,"",L3312-S3312)),IF(Veriler!M3312="",L3312,IF(L3312*Veriler!M3312=0,"",L3312*Veriler!M3312))),L3312)),0)</f>
        <v/>
      </c>
      <c r="W3312" s="146"/>
      <c r="X3312" s="146"/>
      <c r="Y3312" s="146"/>
    </row>
    <row r="3313" spans="1:25" s="99" customFormat="1" ht="54.75" customHeight="1" x14ac:dyDescent="0.25">
      <c r="A3313" s="96">
        <f t="shared" si="1048"/>
        <v>2439</v>
      </c>
      <c r="B3313" s="175"/>
      <c r="C3313" s="176"/>
      <c r="D3313" s="113"/>
      <c r="E3313" s="115"/>
      <c r="F3313" s="174"/>
      <c r="G3313" s="114" t="str">
        <f t="shared" si="1043"/>
        <v/>
      </c>
      <c r="H3313" s="115"/>
      <c r="I3313" s="115"/>
      <c r="J3313" s="115"/>
      <c r="K3313" s="115"/>
      <c r="L3313" s="133" t="str">
        <f t="shared" si="1044"/>
        <v/>
      </c>
      <c r="M3313" s="116" t="str">
        <f>IF(L3313="", "", L3313/Veriler!$X$1)</f>
        <v/>
      </c>
      <c r="N3313" s="116" t="str">
        <f>IF(F3313&lt;&gt;"", "İthal Girdi", IF(Veriler!T3313="", "", IF(Veriler!S3313="H", "%0,5 üzerindedir", IF(Veriler!T3313&gt;0.1, "%10 sınırı aşılmıştır.", "Uygun"))))</f>
        <v>%0,5 üzerindedir</v>
      </c>
      <c r="O3313" s="116" t="str">
        <f t="shared" si="1045"/>
        <v xml:space="preserve"> </v>
      </c>
      <c r="P3313" s="117"/>
      <c r="Q3313" s="118"/>
      <c r="R3313" s="119" t="str">
        <f t="shared" si="1046"/>
        <v/>
      </c>
      <c r="S3313" s="133">
        <f>IFERROR(IF(M3313&lt;=0.005,IF(F3313="",L3313,0),IF(F3313&lt;&gt;"",0,IF(P3313="",0,IF(P3313="H",0,IF(Q3313&lt;Veriler!$G$2,L3313*Veriler!$G$2,L3313*Q3313)))))," ")</f>
        <v>0</v>
      </c>
      <c r="T3313" s="133">
        <f>IF(Veriler!T3313&lt;=0.1, S3313, IF(AND(Veriler!T3313&gt;0.1, F3313="", P3313="E"), IF(Q3313&gt;Veriler!$G$2, Q3313*S3313, IF(Q3313&lt;Veriler!$G$2, Veriler!$G$2*S3313, Q3313*S3313)), 0))</f>
        <v>0</v>
      </c>
      <c r="U3313" s="133" t="str">
        <f t="shared" si="1047"/>
        <v xml:space="preserve"> </v>
      </c>
      <c r="V3313" s="134" t="str">
        <f>IFERROR(IF(O3313="%10 sınırı aşılmıştır.",L3313-T3313,IFERROR(IF(F3313="",IF(S3313=1,0,IF(L3313-S3313=0,"",L3313-S3313)),IF(Veriler!M3313="",L3313,IF(L3313*Veriler!M3313=0,"",L3313*Veriler!M3313))),L3313)),0)</f>
        <v/>
      </c>
      <c r="W3313" s="146"/>
      <c r="X3313" s="146"/>
      <c r="Y3313" s="146"/>
    </row>
    <row r="3314" spans="1:25" s="99" customFormat="1" ht="54.75" customHeight="1" x14ac:dyDescent="0.25">
      <c r="A3314" s="96">
        <f t="shared" si="1048"/>
        <v>2440</v>
      </c>
      <c r="B3314" s="175"/>
      <c r="C3314" s="176"/>
      <c r="D3314" s="113"/>
      <c r="E3314" s="115"/>
      <c r="F3314" s="174"/>
      <c r="G3314" s="114" t="str">
        <f t="shared" si="1043"/>
        <v/>
      </c>
      <c r="H3314" s="115"/>
      <c r="I3314" s="115"/>
      <c r="J3314" s="115"/>
      <c r="K3314" s="115"/>
      <c r="L3314" s="133" t="str">
        <f t="shared" si="1044"/>
        <v/>
      </c>
      <c r="M3314" s="116" t="str">
        <f>IF(L3314="", "", L3314/Veriler!$X$1)</f>
        <v/>
      </c>
      <c r="N3314" s="116" t="str">
        <f>IF(F3314&lt;&gt;"", "İthal Girdi", IF(Veriler!T3314="", "", IF(Veriler!S3314="H", "%0,5 üzerindedir", IF(Veriler!T3314&gt;0.1, "%10 sınırı aşılmıştır.", "Uygun"))))</f>
        <v>%0,5 üzerindedir</v>
      </c>
      <c r="O3314" s="116" t="str">
        <f t="shared" si="1045"/>
        <v xml:space="preserve"> </v>
      </c>
      <c r="P3314" s="117"/>
      <c r="Q3314" s="118"/>
      <c r="R3314" s="119" t="str">
        <f t="shared" si="1046"/>
        <v/>
      </c>
      <c r="S3314" s="133">
        <f>IFERROR(IF(M3314&lt;=0.005,IF(F3314="",L3314,0),IF(F3314&lt;&gt;"",0,IF(P3314="",0,IF(P3314="H",0,IF(Q3314&lt;Veriler!$G$2,L3314*Veriler!$G$2,L3314*Q3314)))))," ")</f>
        <v>0</v>
      </c>
      <c r="T3314" s="133">
        <f>IF(Veriler!T3314&lt;=0.1, S3314, IF(AND(Veriler!T3314&gt;0.1, F3314="", P3314="E"), IF(Q3314&gt;Veriler!$G$2, Q3314*S3314, IF(Q3314&lt;Veriler!$G$2, Veriler!$G$2*S3314, Q3314*S3314)), 0))</f>
        <v>0</v>
      </c>
      <c r="U3314" s="133" t="str">
        <f t="shared" si="1047"/>
        <v xml:space="preserve"> </v>
      </c>
      <c r="V3314" s="134" t="str">
        <f>IFERROR(IF(O3314="%10 sınırı aşılmıştır.",L3314-T3314,IFERROR(IF(F3314="",IF(S3314=1,0,IF(L3314-S3314=0,"",L3314-S3314)),IF(Veriler!M3314="",L3314,IF(L3314*Veriler!M3314=0,"",L3314*Veriler!M3314))),L3314)),0)</f>
        <v/>
      </c>
      <c r="W3314" s="146"/>
      <c r="X3314" s="146"/>
      <c r="Y3314" s="146"/>
    </row>
    <row r="3315" spans="1:25" s="99" customFormat="1" ht="54.75" customHeight="1" x14ac:dyDescent="0.25">
      <c r="A3315" s="96">
        <f t="shared" si="1048"/>
        <v>2441</v>
      </c>
      <c r="B3315" s="175"/>
      <c r="C3315" s="176"/>
      <c r="D3315" s="113"/>
      <c r="E3315" s="115"/>
      <c r="F3315" s="174"/>
      <c r="G3315" s="114" t="str">
        <f t="shared" si="1043"/>
        <v/>
      </c>
      <c r="H3315" s="115"/>
      <c r="I3315" s="115"/>
      <c r="J3315" s="115"/>
      <c r="K3315" s="115"/>
      <c r="L3315" s="133" t="str">
        <f t="shared" si="1044"/>
        <v/>
      </c>
      <c r="M3315" s="116" t="str">
        <f>IF(L3315="", "", L3315/Veriler!$X$1)</f>
        <v/>
      </c>
      <c r="N3315" s="116" t="str">
        <f>IF(F3315&lt;&gt;"", "İthal Girdi", IF(Veriler!T3315="", "", IF(Veriler!S3315="H", "%0,5 üzerindedir", IF(Veriler!T3315&gt;0.1, "%10 sınırı aşılmıştır.", "Uygun"))))</f>
        <v>%0,5 üzerindedir</v>
      </c>
      <c r="O3315" s="116" t="str">
        <f t="shared" si="1045"/>
        <v xml:space="preserve"> </v>
      </c>
      <c r="P3315" s="117"/>
      <c r="Q3315" s="118"/>
      <c r="R3315" s="119" t="str">
        <f t="shared" si="1046"/>
        <v/>
      </c>
      <c r="S3315" s="133">
        <f>IFERROR(IF(M3315&lt;=0.005,IF(F3315="",L3315,0),IF(F3315&lt;&gt;"",0,IF(P3315="",0,IF(P3315="H",0,IF(Q3315&lt;Veriler!$G$2,L3315*Veriler!$G$2,L3315*Q3315)))))," ")</f>
        <v>0</v>
      </c>
      <c r="T3315" s="133">
        <f>IF(Veriler!T3315&lt;=0.1, S3315, IF(AND(Veriler!T3315&gt;0.1, F3315="", P3315="E"), IF(Q3315&gt;Veriler!$G$2, Q3315*S3315, IF(Q3315&lt;Veriler!$G$2, Veriler!$G$2*S3315, Q3315*S3315)), 0))</f>
        <v>0</v>
      </c>
      <c r="U3315" s="133" t="str">
        <f t="shared" si="1047"/>
        <v xml:space="preserve"> </v>
      </c>
      <c r="V3315" s="134" t="str">
        <f>IFERROR(IF(O3315="%10 sınırı aşılmıştır.",L3315-T3315,IFERROR(IF(F3315="",IF(S3315=1,0,IF(L3315-S3315=0,"",L3315-S3315)),IF(Veriler!M3315="",L3315,IF(L3315*Veriler!M3315=0,"",L3315*Veriler!M3315))),L3315)),0)</f>
        <v/>
      </c>
      <c r="W3315" s="146"/>
      <c r="X3315" s="146"/>
      <c r="Y3315" s="146"/>
    </row>
    <row r="3316" spans="1:25" s="99" customFormat="1" ht="54.75" customHeight="1" x14ac:dyDescent="0.25">
      <c r="A3316" s="96">
        <f t="shared" si="1048"/>
        <v>2442</v>
      </c>
      <c r="B3316" s="175"/>
      <c r="C3316" s="176"/>
      <c r="D3316" s="113"/>
      <c r="E3316" s="115"/>
      <c r="F3316" s="174"/>
      <c r="G3316" s="114" t="str">
        <f t="shared" si="1043"/>
        <v/>
      </c>
      <c r="H3316" s="115"/>
      <c r="I3316" s="115"/>
      <c r="J3316" s="115"/>
      <c r="K3316" s="115"/>
      <c r="L3316" s="133" t="str">
        <f t="shared" si="1044"/>
        <v/>
      </c>
      <c r="M3316" s="116" t="str">
        <f>IF(L3316="", "", L3316/Veriler!$X$1)</f>
        <v/>
      </c>
      <c r="N3316" s="116" t="str">
        <f>IF(F3316&lt;&gt;"", "İthal Girdi", IF(Veriler!T3316="", "", IF(Veriler!S3316="H", "%0,5 üzerindedir", IF(Veriler!T3316&gt;0.1, "%10 sınırı aşılmıştır.", "Uygun"))))</f>
        <v>%0,5 üzerindedir</v>
      </c>
      <c r="O3316" s="116" t="str">
        <f t="shared" si="1045"/>
        <v xml:space="preserve"> </v>
      </c>
      <c r="P3316" s="117"/>
      <c r="Q3316" s="118"/>
      <c r="R3316" s="119" t="str">
        <f t="shared" si="1046"/>
        <v/>
      </c>
      <c r="S3316" s="133">
        <f>IFERROR(IF(M3316&lt;=0.005,IF(F3316="",L3316,0),IF(F3316&lt;&gt;"",0,IF(P3316="",0,IF(P3316="H",0,IF(Q3316&lt;Veriler!$G$2,L3316*Veriler!$G$2,L3316*Q3316)))))," ")</f>
        <v>0</v>
      </c>
      <c r="T3316" s="133">
        <f>IF(Veriler!T3316&lt;=0.1, S3316, IF(AND(Veriler!T3316&gt;0.1, F3316="", P3316="E"), IF(Q3316&gt;Veriler!$G$2, Q3316*S3316, IF(Q3316&lt;Veriler!$G$2, Veriler!$G$2*S3316, Q3316*S3316)), 0))</f>
        <v>0</v>
      </c>
      <c r="U3316" s="133" t="str">
        <f t="shared" si="1047"/>
        <v xml:space="preserve"> </v>
      </c>
      <c r="V3316" s="134" t="str">
        <f>IFERROR(IF(O3316="%10 sınırı aşılmıştır.",L3316-T3316,IFERROR(IF(F3316="",IF(S3316=1,0,IF(L3316-S3316=0,"",L3316-S3316)),IF(Veriler!M3316="",L3316,IF(L3316*Veriler!M3316=0,"",L3316*Veriler!M3316))),L3316)),0)</f>
        <v/>
      </c>
      <c r="W3316" s="146"/>
      <c r="X3316" s="146"/>
      <c r="Y3316" s="146"/>
    </row>
    <row r="3317" spans="1:25" s="99" customFormat="1" ht="54.75" customHeight="1" x14ac:dyDescent="0.25">
      <c r="A3317" s="96">
        <f t="shared" si="1048"/>
        <v>2443</v>
      </c>
      <c r="B3317" s="175"/>
      <c r="C3317" s="176"/>
      <c r="D3317" s="113"/>
      <c r="E3317" s="115"/>
      <c r="F3317" s="174"/>
      <c r="G3317" s="114" t="str">
        <f t="shared" si="1043"/>
        <v/>
      </c>
      <c r="H3317" s="115"/>
      <c r="I3317" s="115"/>
      <c r="J3317" s="115"/>
      <c r="K3317" s="115"/>
      <c r="L3317" s="133" t="str">
        <f t="shared" si="1044"/>
        <v/>
      </c>
      <c r="M3317" s="116" t="str">
        <f>IF(L3317="", "", L3317/Veriler!$X$1)</f>
        <v/>
      </c>
      <c r="N3317" s="116" t="str">
        <f>IF(F3317&lt;&gt;"", "İthal Girdi", IF(Veriler!T3317="", "", IF(Veriler!S3317="H", "%0,5 üzerindedir", IF(Veriler!T3317&gt;0.1, "%10 sınırı aşılmıştır.", "Uygun"))))</f>
        <v>%0,5 üzerindedir</v>
      </c>
      <c r="O3317" s="116" t="str">
        <f t="shared" si="1045"/>
        <v xml:space="preserve"> </v>
      </c>
      <c r="P3317" s="117"/>
      <c r="Q3317" s="118"/>
      <c r="R3317" s="119" t="str">
        <f t="shared" si="1046"/>
        <v/>
      </c>
      <c r="S3317" s="133">
        <f>IFERROR(IF(M3317&lt;=0.005,IF(F3317="",L3317,0),IF(F3317&lt;&gt;"",0,IF(P3317="",0,IF(P3317="H",0,IF(Q3317&lt;Veriler!$G$2,L3317*Veriler!$G$2,L3317*Q3317)))))," ")</f>
        <v>0</v>
      </c>
      <c r="T3317" s="133">
        <f>IF(Veriler!T3317&lt;=0.1, S3317, IF(AND(Veriler!T3317&gt;0.1, F3317="", P3317="E"), IF(Q3317&gt;Veriler!$G$2, Q3317*S3317, IF(Q3317&lt;Veriler!$G$2, Veriler!$G$2*S3317, Q3317*S3317)), 0))</f>
        <v>0</v>
      </c>
      <c r="U3317" s="133" t="str">
        <f t="shared" si="1047"/>
        <v xml:space="preserve"> </v>
      </c>
      <c r="V3317" s="134" t="str">
        <f>IFERROR(IF(O3317="%10 sınırı aşılmıştır.",L3317-T3317,IFERROR(IF(F3317="",IF(S3317=1,0,IF(L3317-S3317=0,"",L3317-S3317)),IF(Veriler!M3317="",L3317,IF(L3317*Veriler!M3317=0,"",L3317*Veriler!M3317))),L3317)),0)</f>
        <v/>
      </c>
      <c r="W3317" s="146"/>
      <c r="X3317" s="146"/>
      <c r="Y3317" s="146"/>
    </row>
    <row r="3318" spans="1:25" s="99" customFormat="1" ht="54.75" customHeight="1" x14ac:dyDescent="0.25">
      <c r="A3318" s="96">
        <f t="shared" si="1048"/>
        <v>2444</v>
      </c>
      <c r="B3318" s="175"/>
      <c r="C3318" s="176"/>
      <c r="D3318" s="113"/>
      <c r="E3318" s="115"/>
      <c r="F3318" s="174"/>
      <c r="G3318" s="114" t="str">
        <f t="shared" si="1043"/>
        <v/>
      </c>
      <c r="H3318" s="115"/>
      <c r="I3318" s="115"/>
      <c r="J3318" s="115"/>
      <c r="K3318" s="115"/>
      <c r="L3318" s="133" t="str">
        <f t="shared" si="1044"/>
        <v/>
      </c>
      <c r="M3318" s="116" t="str">
        <f>IF(L3318="", "", L3318/Veriler!$X$1)</f>
        <v/>
      </c>
      <c r="N3318" s="116" t="str">
        <f>IF(F3318&lt;&gt;"", "İthal Girdi", IF(Veriler!T3318="", "", IF(Veriler!S3318="H", "%0,5 üzerindedir", IF(Veriler!T3318&gt;0.1, "%10 sınırı aşılmıştır.", "Uygun"))))</f>
        <v>%0,5 üzerindedir</v>
      </c>
      <c r="O3318" s="116" t="str">
        <f t="shared" si="1045"/>
        <v xml:space="preserve"> </v>
      </c>
      <c r="P3318" s="117"/>
      <c r="Q3318" s="118"/>
      <c r="R3318" s="119" t="str">
        <f t="shared" si="1046"/>
        <v/>
      </c>
      <c r="S3318" s="133">
        <f>IFERROR(IF(M3318&lt;=0.005,IF(F3318="",L3318,0),IF(F3318&lt;&gt;"",0,IF(P3318="",0,IF(P3318="H",0,IF(Q3318&lt;Veriler!$G$2,L3318*Veriler!$G$2,L3318*Q3318)))))," ")</f>
        <v>0</v>
      </c>
      <c r="T3318" s="133">
        <f>IF(Veriler!T3318&lt;=0.1, S3318, IF(AND(Veriler!T3318&gt;0.1, F3318="", P3318="E"), IF(Q3318&gt;Veriler!$G$2, Q3318*S3318, IF(Q3318&lt;Veriler!$G$2, Veriler!$G$2*S3318, Q3318*S3318)), 0))</f>
        <v>0</v>
      </c>
      <c r="U3318" s="133" t="str">
        <f t="shared" si="1047"/>
        <v xml:space="preserve"> </v>
      </c>
      <c r="V3318" s="134" t="str">
        <f>IFERROR(IF(O3318="%10 sınırı aşılmıştır.",L3318-T3318,IFERROR(IF(F3318="",IF(S3318=1,0,IF(L3318-S3318=0,"",L3318-S3318)),IF(Veriler!M3318="",L3318,IF(L3318*Veriler!M3318=0,"",L3318*Veriler!M3318))),L3318)),0)</f>
        <v/>
      </c>
      <c r="W3318" s="146"/>
      <c r="X3318" s="146"/>
      <c r="Y3318" s="146"/>
    </row>
    <row r="3319" spans="1:25" s="99" customFormat="1" ht="54.75" customHeight="1" x14ac:dyDescent="0.25">
      <c r="A3319" s="96">
        <f t="shared" si="1048"/>
        <v>2445</v>
      </c>
      <c r="B3319" s="175"/>
      <c r="C3319" s="176"/>
      <c r="D3319" s="113"/>
      <c r="E3319" s="115"/>
      <c r="F3319" s="174"/>
      <c r="G3319" s="114" t="str">
        <f t="shared" si="1043"/>
        <v/>
      </c>
      <c r="H3319" s="115"/>
      <c r="I3319" s="115"/>
      <c r="J3319" s="115"/>
      <c r="K3319" s="115"/>
      <c r="L3319" s="133" t="str">
        <f t="shared" si="1044"/>
        <v/>
      </c>
      <c r="M3319" s="116" t="str">
        <f>IF(L3319="", "", L3319/Veriler!$X$1)</f>
        <v/>
      </c>
      <c r="N3319" s="116" t="str">
        <f>IF(F3319&lt;&gt;"", "İthal Girdi", IF(Veriler!T3319="", "", IF(Veriler!S3319="H", "%0,5 üzerindedir", IF(Veriler!T3319&gt;0.1, "%10 sınırı aşılmıştır.", "Uygun"))))</f>
        <v>%0,5 üzerindedir</v>
      </c>
      <c r="O3319" s="116" t="str">
        <f t="shared" si="1045"/>
        <v xml:space="preserve"> </v>
      </c>
      <c r="P3319" s="117"/>
      <c r="Q3319" s="118"/>
      <c r="R3319" s="119" t="str">
        <f t="shared" si="1046"/>
        <v/>
      </c>
      <c r="S3319" s="133">
        <f>IFERROR(IF(M3319&lt;=0.005,IF(F3319="",L3319,0),IF(F3319&lt;&gt;"",0,IF(P3319="",0,IF(P3319="H",0,IF(Q3319&lt;Veriler!$G$2,L3319*Veriler!$G$2,L3319*Q3319)))))," ")</f>
        <v>0</v>
      </c>
      <c r="T3319" s="133">
        <f>IF(Veriler!T3319&lt;=0.1, S3319, IF(AND(Veriler!T3319&gt;0.1, F3319="", P3319="E"), IF(Q3319&gt;Veriler!$G$2, Q3319*S3319, IF(Q3319&lt;Veriler!$G$2, Veriler!$G$2*S3319, Q3319*S3319)), 0))</f>
        <v>0</v>
      </c>
      <c r="U3319" s="133" t="str">
        <f t="shared" si="1047"/>
        <v xml:space="preserve"> </v>
      </c>
      <c r="V3319" s="134" t="str">
        <f>IFERROR(IF(O3319="%10 sınırı aşılmıştır.",L3319-T3319,IFERROR(IF(F3319="",IF(S3319=1,0,IF(L3319-S3319=0,"",L3319-S3319)),IF(Veriler!M3319="",L3319,IF(L3319*Veriler!M3319=0,"",L3319*Veriler!M3319))),L3319)),0)</f>
        <v/>
      </c>
      <c r="W3319" s="146"/>
      <c r="X3319" s="146"/>
      <c r="Y3319" s="146"/>
    </row>
    <row r="3320" spans="1:25" s="99" customFormat="1" ht="54.75" customHeight="1" x14ac:dyDescent="0.25">
      <c r="A3320" s="96">
        <f t="shared" si="1048"/>
        <v>2446</v>
      </c>
      <c r="B3320" s="175"/>
      <c r="C3320" s="176"/>
      <c r="D3320" s="113"/>
      <c r="E3320" s="115"/>
      <c r="F3320" s="174"/>
      <c r="G3320" s="114" t="str">
        <f t="shared" si="1043"/>
        <v/>
      </c>
      <c r="H3320" s="115"/>
      <c r="I3320" s="115"/>
      <c r="J3320" s="115"/>
      <c r="K3320" s="115"/>
      <c r="L3320" s="133" t="str">
        <f t="shared" si="1044"/>
        <v/>
      </c>
      <c r="M3320" s="116" t="str">
        <f>IF(L3320="", "", L3320/Veriler!$X$1)</f>
        <v/>
      </c>
      <c r="N3320" s="116" t="str">
        <f>IF(F3320&lt;&gt;"", "İthal Girdi", IF(Veriler!T3320="", "", IF(Veriler!S3320="H", "%0,5 üzerindedir", IF(Veriler!T3320&gt;0.1, "%10 sınırı aşılmıştır.", "Uygun"))))</f>
        <v>%0,5 üzerindedir</v>
      </c>
      <c r="O3320" s="116" t="str">
        <f t="shared" si="1045"/>
        <v xml:space="preserve"> </v>
      </c>
      <c r="P3320" s="117"/>
      <c r="Q3320" s="118"/>
      <c r="R3320" s="119" t="str">
        <f t="shared" si="1046"/>
        <v/>
      </c>
      <c r="S3320" s="133">
        <f>IFERROR(IF(M3320&lt;=0.005,IF(F3320="",L3320,0),IF(F3320&lt;&gt;"",0,IF(P3320="",0,IF(P3320="H",0,IF(Q3320&lt;Veriler!$G$2,L3320*Veriler!$G$2,L3320*Q3320)))))," ")</f>
        <v>0</v>
      </c>
      <c r="T3320" s="133">
        <f>IF(Veriler!T3320&lt;=0.1, S3320, IF(AND(Veriler!T3320&gt;0.1, F3320="", P3320="E"), IF(Q3320&gt;Veriler!$G$2, Q3320*S3320, IF(Q3320&lt;Veriler!$G$2, Veriler!$G$2*S3320, Q3320*S3320)), 0))</f>
        <v>0</v>
      </c>
      <c r="U3320" s="133" t="str">
        <f t="shared" si="1047"/>
        <v xml:space="preserve"> </v>
      </c>
      <c r="V3320" s="134" t="str">
        <f>IFERROR(IF(O3320="%10 sınırı aşılmıştır.",L3320-T3320,IFERROR(IF(F3320="",IF(S3320=1,0,IF(L3320-S3320=0,"",L3320-S3320)),IF(Veriler!M3320="",L3320,IF(L3320*Veriler!M3320=0,"",L3320*Veriler!M3320))),L3320)),0)</f>
        <v/>
      </c>
      <c r="W3320" s="146"/>
      <c r="X3320" s="146"/>
      <c r="Y3320" s="146"/>
    </row>
    <row r="3321" spans="1:25" s="99" customFormat="1" ht="54.75" customHeight="1" x14ac:dyDescent="0.25">
      <c r="A3321" s="96">
        <f t="shared" si="1048"/>
        <v>2447</v>
      </c>
      <c r="B3321" s="175"/>
      <c r="C3321" s="176"/>
      <c r="D3321" s="113"/>
      <c r="E3321" s="115"/>
      <c r="F3321" s="174"/>
      <c r="G3321" s="114" t="str">
        <f t="shared" si="1043"/>
        <v/>
      </c>
      <c r="H3321" s="115"/>
      <c r="I3321" s="115"/>
      <c r="J3321" s="115"/>
      <c r="K3321" s="115"/>
      <c r="L3321" s="133" t="str">
        <f t="shared" si="1044"/>
        <v/>
      </c>
      <c r="M3321" s="116" t="str">
        <f>IF(L3321="", "", L3321/Veriler!$X$1)</f>
        <v/>
      </c>
      <c r="N3321" s="116" t="str">
        <f>IF(F3321&lt;&gt;"", "İthal Girdi", IF(Veriler!T3321="", "", IF(Veriler!S3321="H", "%0,5 üzerindedir", IF(Veriler!T3321&gt;0.1, "%10 sınırı aşılmıştır.", "Uygun"))))</f>
        <v>%0,5 üzerindedir</v>
      </c>
      <c r="O3321" s="116" t="str">
        <f t="shared" si="1045"/>
        <v xml:space="preserve"> </v>
      </c>
      <c r="P3321" s="117"/>
      <c r="Q3321" s="118"/>
      <c r="R3321" s="119" t="str">
        <f t="shared" si="1046"/>
        <v/>
      </c>
      <c r="S3321" s="133">
        <f>IFERROR(IF(M3321&lt;=0.005,IF(F3321="",L3321,0),IF(F3321&lt;&gt;"",0,IF(P3321="",0,IF(P3321="H",0,IF(Q3321&lt;Veriler!$G$2,L3321*Veriler!$G$2,L3321*Q3321)))))," ")</f>
        <v>0</v>
      </c>
      <c r="T3321" s="133">
        <f>IF(Veriler!T3321&lt;=0.1, S3321, IF(AND(Veriler!T3321&gt;0.1, F3321="", P3321="E"), IF(Q3321&gt;Veriler!$G$2, Q3321*S3321, IF(Q3321&lt;Veriler!$G$2, Veriler!$G$2*S3321, Q3321*S3321)), 0))</f>
        <v>0</v>
      </c>
      <c r="U3321" s="133" t="str">
        <f t="shared" si="1047"/>
        <v xml:space="preserve"> </v>
      </c>
      <c r="V3321" s="134" t="str">
        <f>IFERROR(IF(O3321="%10 sınırı aşılmıştır.",L3321-T3321,IFERROR(IF(F3321="",IF(S3321=1,0,IF(L3321-S3321=0,"",L3321-S3321)),IF(Veriler!M3321="",L3321,IF(L3321*Veriler!M3321=0,"",L3321*Veriler!M3321))),L3321)),0)</f>
        <v/>
      </c>
      <c r="W3321" s="146"/>
      <c r="X3321" s="146"/>
      <c r="Y3321" s="146"/>
    </row>
    <row r="3322" spans="1:25" s="99" customFormat="1" ht="54.75" customHeight="1" x14ac:dyDescent="0.25">
      <c r="A3322" s="96">
        <f t="shared" si="1048"/>
        <v>2448</v>
      </c>
      <c r="B3322" s="175"/>
      <c r="C3322" s="176"/>
      <c r="D3322" s="113"/>
      <c r="E3322" s="115"/>
      <c r="F3322" s="174"/>
      <c r="G3322" s="114" t="str">
        <f t="shared" si="1043"/>
        <v/>
      </c>
      <c r="H3322" s="115"/>
      <c r="I3322" s="115"/>
      <c r="J3322" s="115"/>
      <c r="K3322" s="115"/>
      <c r="L3322" s="133" t="str">
        <f t="shared" si="1044"/>
        <v/>
      </c>
      <c r="M3322" s="116" t="str">
        <f>IF(L3322="", "", L3322/Veriler!$X$1)</f>
        <v/>
      </c>
      <c r="N3322" s="116" t="str">
        <f>IF(F3322&lt;&gt;"", "İthal Girdi", IF(Veriler!T3322="", "", IF(Veriler!S3322="H", "%0,5 üzerindedir", IF(Veriler!T3322&gt;0.1, "%10 sınırı aşılmıştır.", "Uygun"))))</f>
        <v>%0,5 üzerindedir</v>
      </c>
      <c r="O3322" s="116" t="str">
        <f t="shared" si="1045"/>
        <v xml:space="preserve"> </v>
      </c>
      <c r="P3322" s="117"/>
      <c r="Q3322" s="118"/>
      <c r="R3322" s="119" t="str">
        <f t="shared" si="1046"/>
        <v/>
      </c>
      <c r="S3322" s="133">
        <f>IFERROR(IF(M3322&lt;=0.005,IF(F3322="",L3322,0),IF(F3322&lt;&gt;"",0,IF(P3322="",0,IF(P3322="H",0,IF(Q3322&lt;Veriler!$G$2,L3322*Veriler!$G$2,L3322*Q3322)))))," ")</f>
        <v>0</v>
      </c>
      <c r="T3322" s="133">
        <f>IF(Veriler!T3322&lt;=0.1, S3322, IF(AND(Veriler!T3322&gt;0.1, F3322="", P3322="E"), IF(Q3322&gt;Veriler!$G$2, Q3322*S3322, IF(Q3322&lt;Veriler!$G$2, Veriler!$G$2*S3322, Q3322*S3322)), 0))</f>
        <v>0</v>
      </c>
      <c r="U3322" s="133" t="str">
        <f t="shared" si="1047"/>
        <v xml:space="preserve"> </v>
      </c>
      <c r="V3322" s="134" t="str">
        <f>IFERROR(IF(O3322="%10 sınırı aşılmıştır.",L3322-T3322,IFERROR(IF(F3322="",IF(S3322=1,0,IF(L3322-S3322=0,"",L3322-S3322)),IF(Veriler!M3322="",L3322,IF(L3322*Veriler!M3322=0,"",L3322*Veriler!M3322))),L3322)),0)</f>
        <v/>
      </c>
      <c r="W3322" s="146"/>
      <c r="X3322" s="146"/>
      <c r="Y3322" s="146"/>
    </row>
    <row r="3323" spans="1:25" s="99" customFormat="1" ht="54.75" customHeight="1" x14ac:dyDescent="0.25">
      <c r="A3323" s="96">
        <f t="shared" si="1048"/>
        <v>2449</v>
      </c>
      <c r="B3323" s="175"/>
      <c r="C3323" s="176"/>
      <c r="D3323" s="113"/>
      <c r="E3323" s="115"/>
      <c r="F3323" s="174"/>
      <c r="G3323" s="114" t="str">
        <f t="shared" si="1043"/>
        <v/>
      </c>
      <c r="H3323" s="115"/>
      <c r="I3323" s="115"/>
      <c r="J3323" s="115"/>
      <c r="K3323" s="115"/>
      <c r="L3323" s="133" t="str">
        <f t="shared" si="1044"/>
        <v/>
      </c>
      <c r="M3323" s="116" t="str">
        <f>IF(L3323="", "", L3323/Veriler!$X$1)</f>
        <v/>
      </c>
      <c r="N3323" s="116" t="str">
        <f>IF(F3323&lt;&gt;"", "İthal Girdi", IF(Veriler!T3323="", "", IF(Veriler!S3323="H", "%0,5 üzerindedir", IF(Veriler!T3323&gt;0.1, "%10 sınırı aşılmıştır.", "Uygun"))))</f>
        <v>%0,5 üzerindedir</v>
      </c>
      <c r="O3323" s="116" t="str">
        <f t="shared" si="1045"/>
        <v xml:space="preserve"> </v>
      </c>
      <c r="P3323" s="117"/>
      <c r="Q3323" s="118"/>
      <c r="R3323" s="119" t="str">
        <f t="shared" si="1046"/>
        <v/>
      </c>
      <c r="S3323" s="133">
        <f>IFERROR(IF(M3323&lt;=0.005,IF(F3323="",L3323,0),IF(F3323&lt;&gt;"",0,IF(P3323="",0,IF(P3323="H",0,IF(Q3323&lt;Veriler!$G$2,L3323*Veriler!$G$2,L3323*Q3323)))))," ")</f>
        <v>0</v>
      </c>
      <c r="T3323" s="133">
        <f>IF(Veriler!T3323&lt;=0.1, S3323, IF(AND(Veriler!T3323&gt;0.1, F3323="", P3323="E"), IF(Q3323&gt;Veriler!$G$2, Q3323*S3323, IF(Q3323&lt;Veriler!$G$2, Veriler!$G$2*S3323, Q3323*S3323)), 0))</f>
        <v>0</v>
      </c>
      <c r="U3323" s="133" t="str">
        <f t="shared" si="1047"/>
        <v xml:space="preserve"> </v>
      </c>
      <c r="V3323" s="134" t="str">
        <f>IFERROR(IF(O3323="%10 sınırı aşılmıştır.",L3323-T3323,IFERROR(IF(F3323="",IF(S3323=1,0,IF(L3323-S3323=0,"",L3323-S3323)),IF(Veriler!M3323="",L3323,IF(L3323*Veriler!M3323=0,"",L3323*Veriler!M3323))),L3323)),0)</f>
        <v/>
      </c>
      <c r="W3323" s="146"/>
      <c r="X3323" s="146"/>
      <c r="Y3323" s="146"/>
    </row>
    <row r="3324" spans="1:25" s="99" customFormat="1" ht="54.75" customHeight="1" x14ac:dyDescent="0.25">
      <c r="A3324" s="96">
        <f t="shared" si="1048"/>
        <v>2450</v>
      </c>
      <c r="B3324" s="175"/>
      <c r="C3324" s="176"/>
      <c r="D3324" s="113"/>
      <c r="E3324" s="115"/>
      <c r="F3324" s="174"/>
      <c r="G3324" s="114" t="str">
        <f t="shared" si="1043"/>
        <v/>
      </c>
      <c r="H3324" s="115"/>
      <c r="I3324" s="115"/>
      <c r="J3324" s="115"/>
      <c r="K3324" s="115"/>
      <c r="L3324" s="133" t="str">
        <f t="shared" si="1044"/>
        <v/>
      </c>
      <c r="M3324" s="116" t="str">
        <f>IF(L3324="", "", L3324/Veriler!$X$1)</f>
        <v/>
      </c>
      <c r="N3324" s="116" t="str">
        <f>IF(F3324&lt;&gt;"", "İthal Girdi", IF(Veriler!T3324="", "", IF(Veriler!S3324="H", "%0,5 üzerindedir", IF(Veriler!T3324&gt;0.1, "%10 sınırı aşılmıştır.", "Uygun"))))</f>
        <v>%0,5 üzerindedir</v>
      </c>
      <c r="O3324" s="116" t="str">
        <f t="shared" si="1045"/>
        <v xml:space="preserve"> </v>
      </c>
      <c r="P3324" s="117"/>
      <c r="Q3324" s="118"/>
      <c r="R3324" s="119" t="str">
        <f t="shared" si="1046"/>
        <v/>
      </c>
      <c r="S3324" s="133">
        <f>IFERROR(IF(M3324&lt;=0.005,IF(F3324="",L3324,0),IF(F3324&lt;&gt;"",0,IF(P3324="",0,IF(P3324="H",0,IF(Q3324&lt;Veriler!$G$2,L3324*Veriler!$G$2,L3324*Q3324)))))," ")</f>
        <v>0</v>
      </c>
      <c r="T3324" s="133">
        <f>IF(Veriler!T3324&lt;=0.1, S3324, IF(AND(Veriler!T3324&gt;0.1, F3324="", P3324="E"), IF(Q3324&gt;Veriler!$G$2, Q3324*S3324, IF(Q3324&lt;Veriler!$G$2, Veriler!$G$2*S3324, Q3324*S3324)), 0))</f>
        <v>0</v>
      </c>
      <c r="U3324" s="133" t="str">
        <f t="shared" si="1047"/>
        <v xml:space="preserve"> </v>
      </c>
      <c r="V3324" s="134" t="str">
        <f>IFERROR(IF(O3324="%10 sınırı aşılmıştır.",L3324-T3324,IFERROR(IF(F3324="",IF(S3324=1,0,IF(L3324-S3324=0,"",L3324-S3324)),IF(Veriler!M3324="",L3324,IF(L3324*Veriler!M3324=0,"",L3324*Veriler!M3324))),L3324)),0)</f>
        <v/>
      </c>
      <c r="W3324" s="146"/>
      <c r="X3324" s="146"/>
      <c r="Y3324" s="146"/>
    </row>
    <row r="3325" spans="1:25" s="99" customFormat="1" ht="36" hidden="1" customHeight="1" x14ac:dyDescent="0.25">
      <c r="A3325" s="101"/>
      <c r="B3325" s="191" t="s">
        <v>16</v>
      </c>
      <c r="C3325" s="176"/>
      <c r="D3325" s="120"/>
      <c r="E3325" s="171"/>
      <c r="F3325" s="172"/>
      <c r="G3325" s="121"/>
      <c r="H3325" s="115"/>
      <c r="I3325" s="115"/>
      <c r="J3325" s="115"/>
      <c r="K3325" s="115"/>
      <c r="L3325" s="121"/>
      <c r="M3325" s="121"/>
      <c r="N3325" s="121"/>
      <c r="O3325" s="121"/>
      <c r="P3325" s="120"/>
      <c r="Q3325" s="120"/>
      <c r="R3325" s="183"/>
      <c r="S3325" s="184"/>
      <c r="T3325" s="121"/>
      <c r="U3325" s="121"/>
      <c r="V3325" s="121"/>
      <c r="W3325" s="146"/>
      <c r="X3325" s="146"/>
      <c r="Y3325" s="146"/>
    </row>
    <row r="3326" spans="1:25" s="99" customFormat="1" ht="54.75" customHeight="1" x14ac:dyDescent="0.25">
      <c r="A3326" s="96">
        <f>A3324+1</f>
        <v>2451</v>
      </c>
      <c r="B3326" s="175"/>
      <c r="C3326" s="176"/>
      <c r="D3326" s="113"/>
      <c r="E3326" s="115"/>
      <c r="F3326" s="174"/>
      <c r="G3326" s="114" t="str">
        <f t="shared" ref="G3326:G3339" si="1049">IF(AND(F3326&lt;&gt;"",V3326&lt;&gt;"",L3326&lt;&gt;0),V3326/L3326,"")</f>
        <v/>
      </c>
      <c r="H3326" s="115"/>
      <c r="I3326" s="115"/>
      <c r="J3326" s="115"/>
      <c r="K3326" s="115"/>
      <c r="L3326" s="133" t="str">
        <f t="shared" ref="L3326:L3339" si="1050">IF(AND(H3326&lt;&gt;0, J3326&lt;&gt;0, K3326&lt;&gt;0), H3326*J3326*K3326, "")</f>
        <v/>
      </c>
      <c r="M3326" s="116" t="str">
        <f>IF(L3326="", "", L3326/Veriler!$X$1)</f>
        <v/>
      </c>
      <c r="N3326" s="116" t="str">
        <f>IF(F3326&lt;&gt;"", "İthal Girdi", IF(Veriler!T3326="", "", IF(Veriler!S3326="H", "%0,5 üzerindedir", IF(Veriler!T3326&gt;0.1, "%10 sınırı aşılmıştır.", "Uygun"))))</f>
        <v>%0,5 üzerindedir</v>
      </c>
      <c r="O3326" s="116" t="str">
        <f t="shared" ref="O3326:O3339" si="1051">IF(M3326=""," ",N3326)</f>
        <v xml:space="preserve"> </v>
      </c>
      <c r="P3326" s="117"/>
      <c r="Q3326" s="118"/>
      <c r="R3326" s="119" t="str">
        <f t="shared" ref="R3326:R3339" si="1052">IFERROR(IF(AND(T3326&lt;&gt;"",L3326&lt;&gt;"",L3326&lt;&gt;0,T3326&lt;&gt;0),T3326/L3326,"")," ")</f>
        <v/>
      </c>
      <c r="S3326" s="133">
        <f>IFERROR(IF(M3326&lt;=0.005,IF(F3326="",L3326,0),IF(F3326&lt;&gt;"",0,IF(P3326="",0,IF(P3326="H",0,IF(Q3326&lt;Veriler!$G$2,L3326*Veriler!$G$2,L3326*Q3326)))))," ")</f>
        <v>0</v>
      </c>
      <c r="T3326" s="133">
        <f>IF(Veriler!T3326&lt;=0.1, S3326, IF(AND(Veriler!T3326&gt;0.1, F3326="", P3326="E"), IF(Q3326&gt;Veriler!$G$2, Q3326*S3326, IF(Q3326&lt;Veriler!$G$2, Veriler!$G$2*S3326, Q3326*S3326)), 0))</f>
        <v>0</v>
      </c>
      <c r="U3326" s="133" t="str">
        <f t="shared" ref="U3326:U3339" si="1053">IF(T3326=0," ",T3326)</f>
        <v xml:space="preserve"> </v>
      </c>
      <c r="V3326" s="134" t="str">
        <f>IFERROR(IF(O3326="%10 sınırı aşılmıştır.",L3326-T3326,IFERROR(IF(F3326="",IF(S3326=1,0,IF(L3326-S3326=0,"",L3326-S3326)),IF(Veriler!M3326="",L3326,IF(L3326*Veriler!M3326=0,"",L3326*Veriler!M3326))),L3326)),0)</f>
        <v/>
      </c>
      <c r="W3326" s="146"/>
      <c r="X3326" s="146"/>
      <c r="Y3326" s="146"/>
    </row>
    <row r="3327" spans="1:25" s="99" customFormat="1" ht="54.75" customHeight="1" x14ac:dyDescent="0.25">
      <c r="A3327" s="96">
        <f t="shared" ref="A3327:A3339" si="1054">A3326+1</f>
        <v>2452</v>
      </c>
      <c r="B3327" s="175"/>
      <c r="C3327" s="176"/>
      <c r="D3327" s="113"/>
      <c r="E3327" s="115"/>
      <c r="F3327" s="174"/>
      <c r="G3327" s="114" t="str">
        <f t="shared" si="1049"/>
        <v/>
      </c>
      <c r="H3327" s="115"/>
      <c r="I3327" s="115"/>
      <c r="J3327" s="115"/>
      <c r="K3327" s="115"/>
      <c r="L3327" s="133" t="str">
        <f t="shared" si="1050"/>
        <v/>
      </c>
      <c r="M3327" s="116" t="str">
        <f>IF(L3327="", "", L3327/Veriler!$X$1)</f>
        <v/>
      </c>
      <c r="N3327" s="116" t="str">
        <f>IF(F3327&lt;&gt;"", "İthal Girdi", IF(Veriler!T3327="", "", IF(Veriler!S3327="H", "%0,5 üzerindedir", IF(Veriler!T3327&gt;0.1, "%10 sınırı aşılmıştır.", "Uygun"))))</f>
        <v>%0,5 üzerindedir</v>
      </c>
      <c r="O3327" s="116" t="str">
        <f t="shared" si="1051"/>
        <v xml:space="preserve"> </v>
      </c>
      <c r="P3327" s="117"/>
      <c r="Q3327" s="118"/>
      <c r="R3327" s="119" t="str">
        <f t="shared" si="1052"/>
        <v/>
      </c>
      <c r="S3327" s="133">
        <f>IFERROR(IF(M3327&lt;=0.005,IF(F3327="",L3327,0),IF(F3327&lt;&gt;"",0,IF(P3327="",0,IF(P3327="H",0,IF(Q3327&lt;Veriler!$G$2,L3327*Veriler!$G$2,L3327*Q3327)))))," ")</f>
        <v>0</v>
      </c>
      <c r="T3327" s="133">
        <f>IF(Veriler!T3327&lt;=0.1, S3327, IF(AND(Veriler!T3327&gt;0.1, F3327="", P3327="E"), IF(Q3327&gt;Veriler!$G$2, Q3327*S3327, IF(Q3327&lt;Veriler!$G$2, Veriler!$G$2*S3327, Q3327*S3327)), 0))</f>
        <v>0</v>
      </c>
      <c r="U3327" s="133" t="str">
        <f t="shared" si="1053"/>
        <v xml:space="preserve"> </v>
      </c>
      <c r="V3327" s="134" t="str">
        <f>IFERROR(IF(O3327="%10 sınırı aşılmıştır.",L3327-T3327,IFERROR(IF(F3327="",IF(S3327=1,0,IF(L3327-S3327=0,"",L3327-S3327)),IF(Veriler!M3327="",L3327,IF(L3327*Veriler!M3327=0,"",L3327*Veriler!M3327))),L3327)),0)</f>
        <v/>
      </c>
      <c r="W3327" s="146"/>
      <c r="X3327" s="146"/>
      <c r="Y3327" s="146"/>
    </row>
    <row r="3328" spans="1:25" s="99" customFormat="1" ht="54.75" customHeight="1" x14ac:dyDescent="0.25">
      <c r="A3328" s="96">
        <f t="shared" si="1054"/>
        <v>2453</v>
      </c>
      <c r="B3328" s="175"/>
      <c r="C3328" s="176"/>
      <c r="D3328" s="113"/>
      <c r="E3328" s="115"/>
      <c r="F3328" s="174"/>
      <c r="G3328" s="114" t="str">
        <f t="shared" si="1049"/>
        <v/>
      </c>
      <c r="H3328" s="115"/>
      <c r="I3328" s="115"/>
      <c r="J3328" s="115"/>
      <c r="K3328" s="115"/>
      <c r="L3328" s="133" t="str">
        <f t="shared" si="1050"/>
        <v/>
      </c>
      <c r="M3328" s="116" t="str">
        <f>IF(L3328="", "", L3328/Veriler!$X$1)</f>
        <v/>
      </c>
      <c r="N3328" s="116" t="str">
        <f>IF(F3328&lt;&gt;"", "İthal Girdi", IF(Veriler!T3328="", "", IF(Veriler!S3328="H", "%0,5 üzerindedir", IF(Veriler!T3328&gt;0.1, "%10 sınırı aşılmıştır.", "Uygun"))))</f>
        <v>%0,5 üzerindedir</v>
      </c>
      <c r="O3328" s="116" t="str">
        <f t="shared" si="1051"/>
        <v xml:space="preserve"> </v>
      </c>
      <c r="P3328" s="117"/>
      <c r="Q3328" s="118"/>
      <c r="R3328" s="119" t="str">
        <f t="shared" si="1052"/>
        <v/>
      </c>
      <c r="S3328" s="133">
        <f>IFERROR(IF(M3328&lt;=0.005,IF(F3328="",L3328,0),IF(F3328&lt;&gt;"",0,IF(P3328="",0,IF(P3328="H",0,IF(Q3328&lt;Veriler!$G$2,L3328*Veriler!$G$2,L3328*Q3328)))))," ")</f>
        <v>0</v>
      </c>
      <c r="T3328" s="133">
        <f>IF(Veriler!T3328&lt;=0.1, S3328, IF(AND(Veriler!T3328&gt;0.1, F3328="", P3328="E"), IF(Q3328&gt;Veriler!$G$2, Q3328*S3328, IF(Q3328&lt;Veriler!$G$2, Veriler!$G$2*S3328, Q3328*S3328)), 0))</f>
        <v>0</v>
      </c>
      <c r="U3328" s="133" t="str">
        <f t="shared" si="1053"/>
        <v xml:space="preserve"> </v>
      </c>
      <c r="V3328" s="134" t="str">
        <f>IFERROR(IF(O3328="%10 sınırı aşılmıştır.",L3328-T3328,IFERROR(IF(F3328="",IF(S3328=1,0,IF(L3328-S3328=0,"",L3328-S3328)),IF(Veriler!M3328="",L3328,IF(L3328*Veriler!M3328=0,"",L3328*Veriler!M3328))),L3328)),0)</f>
        <v/>
      </c>
      <c r="W3328" s="146"/>
      <c r="X3328" s="146"/>
      <c r="Y3328" s="146"/>
    </row>
    <row r="3329" spans="1:25" s="99" customFormat="1" ht="54.75" customHeight="1" x14ac:dyDescent="0.25">
      <c r="A3329" s="96">
        <f t="shared" si="1054"/>
        <v>2454</v>
      </c>
      <c r="B3329" s="175"/>
      <c r="C3329" s="176"/>
      <c r="D3329" s="113"/>
      <c r="E3329" s="115"/>
      <c r="F3329" s="174"/>
      <c r="G3329" s="114" t="str">
        <f t="shared" si="1049"/>
        <v/>
      </c>
      <c r="H3329" s="115"/>
      <c r="I3329" s="115"/>
      <c r="J3329" s="115"/>
      <c r="K3329" s="115"/>
      <c r="L3329" s="133" t="str">
        <f t="shared" si="1050"/>
        <v/>
      </c>
      <c r="M3329" s="116" t="str">
        <f>IF(L3329="", "", L3329/Veriler!$X$1)</f>
        <v/>
      </c>
      <c r="N3329" s="116" t="str">
        <f>IF(F3329&lt;&gt;"", "İthal Girdi", IF(Veriler!T3329="", "", IF(Veriler!S3329="H", "%0,5 üzerindedir", IF(Veriler!T3329&gt;0.1, "%10 sınırı aşılmıştır.", "Uygun"))))</f>
        <v>%0,5 üzerindedir</v>
      </c>
      <c r="O3329" s="116" t="str">
        <f t="shared" si="1051"/>
        <v xml:space="preserve"> </v>
      </c>
      <c r="P3329" s="117"/>
      <c r="Q3329" s="118"/>
      <c r="R3329" s="119" t="str">
        <f t="shared" si="1052"/>
        <v/>
      </c>
      <c r="S3329" s="133">
        <f>IFERROR(IF(M3329&lt;=0.005,IF(F3329="",L3329,0),IF(F3329&lt;&gt;"",0,IF(P3329="",0,IF(P3329="H",0,IF(Q3329&lt;Veriler!$G$2,L3329*Veriler!$G$2,L3329*Q3329)))))," ")</f>
        <v>0</v>
      </c>
      <c r="T3329" s="133">
        <f>IF(Veriler!T3329&lt;=0.1, S3329, IF(AND(Veriler!T3329&gt;0.1, F3329="", P3329="E"), IF(Q3329&gt;Veriler!$G$2, Q3329*S3329, IF(Q3329&lt;Veriler!$G$2, Veriler!$G$2*S3329, Q3329*S3329)), 0))</f>
        <v>0</v>
      </c>
      <c r="U3329" s="133" t="str">
        <f t="shared" si="1053"/>
        <v xml:space="preserve"> </v>
      </c>
      <c r="V3329" s="134" t="str">
        <f>IFERROR(IF(O3329="%10 sınırı aşılmıştır.",L3329-T3329,IFERROR(IF(F3329="",IF(S3329=1,0,IF(L3329-S3329=0,"",L3329-S3329)),IF(Veriler!M3329="",L3329,IF(L3329*Veriler!M3329=0,"",L3329*Veriler!M3329))),L3329)),0)</f>
        <v/>
      </c>
      <c r="W3329" s="146"/>
      <c r="X3329" s="146"/>
      <c r="Y3329" s="146"/>
    </row>
    <row r="3330" spans="1:25" s="99" customFormat="1" ht="54.75" customHeight="1" x14ac:dyDescent="0.25">
      <c r="A3330" s="96">
        <f t="shared" si="1054"/>
        <v>2455</v>
      </c>
      <c r="B3330" s="175"/>
      <c r="C3330" s="176"/>
      <c r="D3330" s="113"/>
      <c r="E3330" s="115"/>
      <c r="F3330" s="174"/>
      <c r="G3330" s="114" t="str">
        <f t="shared" si="1049"/>
        <v/>
      </c>
      <c r="H3330" s="115"/>
      <c r="I3330" s="115"/>
      <c r="J3330" s="115"/>
      <c r="K3330" s="115"/>
      <c r="L3330" s="133" t="str">
        <f t="shared" si="1050"/>
        <v/>
      </c>
      <c r="M3330" s="116" t="str">
        <f>IF(L3330="", "", L3330/Veriler!$X$1)</f>
        <v/>
      </c>
      <c r="N3330" s="116" t="str">
        <f>IF(F3330&lt;&gt;"", "İthal Girdi", IF(Veriler!T3330="", "", IF(Veriler!S3330="H", "%0,5 üzerindedir", IF(Veriler!T3330&gt;0.1, "%10 sınırı aşılmıştır.", "Uygun"))))</f>
        <v>%0,5 üzerindedir</v>
      </c>
      <c r="O3330" s="116" t="str">
        <f t="shared" si="1051"/>
        <v xml:space="preserve"> </v>
      </c>
      <c r="P3330" s="117"/>
      <c r="Q3330" s="118"/>
      <c r="R3330" s="119" t="str">
        <f t="shared" si="1052"/>
        <v/>
      </c>
      <c r="S3330" s="133">
        <f>IFERROR(IF(M3330&lt;=0.005,IF(F3330="",L3330,0),IF(F3330&lt;&gt;"",0,IF(P3330="",0,IF(P3330="H",0,IF(Q3330&lt;Veriler!$G$2,L3330*Veriler!$G$2,L3330*Q3330)))))," ")</f>
        <v>0</v>
      </c>
      <c r="T3330" s="133">
        <f>IF(Veriler!T3330&lt;=0.1, S3330, IF(AND(Veriler!T3330&gt;0.1, F3330="", P3330="E"), IF(Q3330&gt;Veriler!$G$2, Q3330*S3330, IF(Q3330&lt;Veriler!$G$2, Veriler!$G$2*S3330, Q3330*S3330)), 0))</f>
        <v>0</v>
      </c>
      <c r="U3330" s="133" t="str">
        <f t="shared" si="1053"/>
        <v xml:space="preserve"> </v>
      </c>
      <c r="V3330" s="134" t="str">
        <f>IFERROR(IF(O3330="%10 sınırı aşılmıştır.",L3330-T3330,IFERROR(IF(F3330="",IF(S3330=1,0,IF(L3330-S3330=0,"",L3330-S3330)),IF(Veriler!M3330="",L3330,IF(L3330*Veriler!M3330=0,"",L3330*Veriler!M3330))),L3330)),0)</f>
        <v/>
      </c>
      <c r="W3330" s="146"/>
      <c r="X3330" s="146"/>
      <c r="Y3330" s="146"/>
    </row>
    <row r="3331" spans="1:25" s="99" customFormat="1" ht="54.75" customHeight="1" x14ac:dyDescent="0.25">
      <c r="A3331" s="96">
        <f t="shared" si="1054"/>
        <v>2456</v>
      </c>
      <c r="B3331" s="175"/>
      <c r="C3331" s="176"/>
      <c r="D3331" s="113"/>
      <c r="E3331" s="115"/>
      <c r="F3331" s="174"/>
      <c r="G3331" s="114" t="str">
        <f t="shared" si="1049"/>
        <v/>
      </c>
      <c r="H3331" s="115"/>
      <c r="I3331" s="115"/>
      <c r="J3331" s="115"/>
      <c r="K3331" s="115"/>
      <c r="L3331" s="133" t="str">
        <f t="shared" si="1050"/>
        <v/>
      </c>
      <c r="M3331" s="116" t="str">
        <f>IF(L3331="", "", L3331/Veriler!$X$1)</f>
        <v/>
      </c>
      <c r="N3331" s="116" t="str">
        <f>IF(F3331&lt;&gt;"", "İthal Girdi", IF(Veriler!T3331="", "", IF(Veriler!S3331="H", "%0,5 üzerindedir", IF(Veriler!T3331&gt;0.1, "%10 sınırı aşılmıştır.", "Uygun"))))</f>
        <v>%0,5 üzerindedir</v>
      </c>
      <c r="O3331" s="116" t="str">
        <f t="shared" si="1051"/>
        <v xml:space="preserve"> </v>
      </c>
      <c r="P3331" s="117"/>
      <c r="Q3331" s="118"/>
      <c r="R3331" s="119" t="str">
        <f t="shared" si="1052"/>
        <v/>
      </c>
      <c r="S3331" s="133">
        <f>IFERROR(IF(M3331&lt;=0.005,IF(F3331="",L3331,0),IF(F3331&lt;&gt;"",0,IF(P3331="",0,IF(P3331="H",0,IF(Q3331&lt;Veriler!$G$2,L3331*Veriler!$G$2,L3331*Q3331)))))," ")</f>
        <v>0</v>
      </c>
      <c r="T3331" s="133">
        <f>IF(Veriler!T3331&lt;=0.1, S3331, IF(AND(Veriler!T3331&gt;0.1, F3331="", P3331="E"), IF(Q3331&gt;Veriler!$G$2, Q3331*S3331, IF(Q3331&lt;Veriler!$G$2, Veriler!$G$2*S3331, Q3331*S3331)), 0))</f>
        <v>0</v>
      </c>
      <c r="U3331" s="133" t="str">
        <f t="shared" si="1053"/>
        <v xml:space="preserve"> </v>
      </c>
      <c r="V3331" s="134" t="str">
        <f>IFERROR(IF(O3331="%10 sınırı aşılmıştır.",L3331-T3331,IFERROR(IF(F3331="",IF(S3331=1,0,IF(L3331-S3331=0,"",L3331-S3331)),IF(Veriler!M3331="",L3331,IF(L3331*Veriler!M3331=0,"",L3331*Veriler!M3331))),L3331)),0)</f>
        <v/>
      </c>
      <c r="W3331" s="146"/>
      <c r="X3331" s="146"/>
      <c r="Y3331" s="146"/>
    </row>
    <row r="3332" spans="1:25" s="99" customFormat="1" ht="54.75" customHeight="1" x14ac:dyDescent="0.25">
      <c r="A3332" s="96">
        <f t="shared" si="1054"/>
        <v>2457</v>
      </c>
      <c r="B3332" s="175"/>
      <c r="C3332" s="176"/>
      <c r="D3332" s="113"/>
      <c r="E3332" s="115"/>
      <c r="F3332" s="174"/>
      <c r="G3332" s="114" t="str">
        <f t="shared" si="1049"/>
        <v/>
      </c>
      <c r="H3332" s="115"/>
      <c r="I3332" s="115"/>
      <c r="J3332" s="115"/>
      <c r="K3332" s="115"/>
      <c r="L3332" s="133" t="str">
        <f t="shared" si="1050"/>
        <v/>
      </c>
      <c r="M3332" s="116" t="str">
        <f>IF(L3332="", "", L3332/Veriler!$X$1)</f>
        <v/>
      </c>
      <c r="N3332" s="116" t="str">
        <f>IF(F3332&lt;&gt;"", "İthal Girdi", IF(Veriler!T3332="", "", IF(Veriler!S3332="H", "%0,5 üzerindedir", IF(Veriler!T3332&gt;0.1, "%10 sınırı aşılmıştır.", "Uygun"))))</f>
        <v>%0,5 üzerindedir</v>
      </c>
      <c r="O3332" s="116" t="str">
        <f t="shared" si="1051"/>
        <v xml:space="preserve"> </v>
      </c>
      <c r="P3332" s="117"/>
      <c r="Q3332" s="118"/>
      <c r="R3332" s="119" t="str">
        <f t="shared" si="1052"/>
        <v/>
      </c>
      <c r="S3332" s="133">
        <f>IFERROR(IF(M3332&lt;=0.005,IF(F3332="",L3332,0),IF(F3332&lt;&gt;"",0,IF(P3332="",0,IF(P3332="H",0,IF(Q3332&lt;Veriler!$G$2,L3332*Veriler!$G$2,L3332*Q3332)))))," ")</f>
        <v>0</v>
      </c>
      <c r="T3332" s="133">
        <f>IF(Veriler!T3332&lt;=0.1, S3332, IF(AND(Veriler!T3332&gt;0.1, F3332="", P3332="E"), IF(Q3332&gt;Veriler!$G$2, Q3332*S3332, IF(Q3332&lt;Veriler!$G$2, Veriler!$G$2*S3332, Q3332*S3332)), 0))</f>
        <v>0</v>
      </c>
      <c r="U3332" s="133" t="str">
        <f t="shared" si="1053"/>
        <v xml:space="preserve"> </v>
      </c>
      <c r="V3332" s="134" t="str">
        <f>IFERROR(IF(O3332="%10 sınırı aşılmıştır.",L3332-T3332,IFERROR(IF(F3332="",IF(S3332=1,0,IF(L3332-S3332=0,"",L3332-S3332)),IF(Veriler!M3332="",L3332,IF(L3332*Veriler!M3332=0,"",L3332*Veriler!M3332))),L3332)),0)</f>
        <v/>
      </c>
      <c r="W3332" s="146"/>
      <c r="X3332" s="146"/>
      <c r="Y3332" s="146"/>
    </row>
    <row r="3333" spans="1:25" s="99" customFormat="1" ht="54.75" customHeight="1" x14ac:dyDescent="0.25">
      <c r="A3333" s="96">
        <f t="shared" si="1054"/>
        <v>2458</v>
      </c>
      <c r="B3333" s="175"/>
      <c r="C3333" s="176"/>
      <c r="D3333" s="113"/>
      <c r="E3333" s="115"/>
      <c r="F3333" s="174"/>
      <c r="G3333" s="114" t="str">
        <f t="shared" si="1049"/>
        <v/>
      </c>
      <c r="H3333" s="115"/>
      <c r="I3333" s="115"/>
      <c r="J3333" s="115"/>
      <c r="K3333" s="115"/>
      <c r="L3333" s="133" t="str">
        <f t="shared" si="1050"/>
        <v/>
      </c>
      <c r="M3333" s="116" t="str">
        <f>IF(L3333="", "", L3333/Veriler!$X$1)</f>
        <v/>
      </c>
      <c r="N3333" s="116" t="str">
        <f>IF(F3333&lt;&gt;"", "İthal Girdi", IF(Veriler!T3333="", "", IF(Veriler!S3333="H", "%0,5 üzerindedir", IF(Veriler!T3333&gt;0.1, "%10 sınırı aşılmıştır.", "Uygun"))))</f>
        <v>%0,5 üzerindedir</v>
      </c>
      <c r="O3333" s="116" t="str">
        <f t="shared" si="1051"/>
        <v xml:space="preserve"> </v>
      </c>
      <c r="P3333" s="117"/>
      <c r="Q3333" s="118"/>
      <c r="R3333" s="119" t="str">
        <f t="shared" si="1052"/>
        <v/>
      </c>
      <c r="S3333" s="133">
        <f>IFERROR(IF(M3333&lt;=0.005,IF(F3333="",L3333,0),IF(F3333&lt;&gt;"",0,IF(P3333="",0,IF(P3333="H",0,IF(Q3333&lt;Veriler!$G$2,L3333*Veriler!$G$2,L3333*Q3333)))))," ")</f>
        <v>0</v>
      </c>
      <c r="T3333" s="133">
        <f>IF(Veriler!T3333&lt;=0.1, S3333, IF(AND(Veriler!T3333&gt;0.1, F3333="", P3333="E"), IF(Q3333&gt;Veriler!$G$2, Q3333*S3333, IF(Q3333&lt;Veriler!$G$2, Veriler!$G$2*S3333, Q3333*S3333)), 0))</f>
        <v>0</v>
      </c>
      <c r="U3333" s="133" t="str">
        <f t="shared" si="1053"/>
        <v xml:space="preserve"> </v>
      </c>
      <c r="V3333" s="134" t="str">
        <f>IFERROR(IF(O3333="%10 sınırı aşılmıştır.",L3333-T3333,IFERROR(IF(F3333="",IF(S3333=1,0,IF(L3333-S3333=0,"",L3333-S3333)),IF(Veriler!M3333="",L3333,IF(L3333*Veriler!M3333=0,"",L3333*Veriler!M3333))),L3333)),0)</f>
        <v/>
      </c>
      <c r="W3333" s="146"/>
      <c r="X3333" s="146"/>
      <c r="Y3333" s="146"/>
    </row>
    <row r="3334" spans="1:25" s="99" customFormat="1" ht="54.75" customHeight="1" x14ac:dyDescent="0.25">
      <c r="A3334" s="96">
        <f t="shared" si="1054"/>
        <v>2459</v>
      </c>
      <c r="B3334" s="175"/>
      <c r="C3334" s="176"/>
      <c r="D3334" s="113"/>
      <c r="E3334" s="115"/>
      <c r="F3334" s="174"/>
      <c r="G3334" s="114" t="str">
        <f t="shared" si="1049"/>
        <v/>
      </c>
      <c r="H3334" s="115"/>
      <c r="I3334" s="115"/>
      <c r="J3334" s="115"/>
      <c r="K3334" s="115"/>
      <c r="L3334" s="133" t="str">
        <f t="shared" si="1050"/>
        <v/>
      </c>
      <c r="M3334" s="116" t="str">
        <f>IF(L3334="", "", L3334/Veriler!$X$1)</f>
        <v/>
      </c>
      <c r="N3334" s="116" t="str">
        <f>IF(F3334&lt;&gt;"", "İthal Girdi", IF(Veriler!T3334="", "", IF(Veriler!S3334="H", "%0,5 üzerindedir", IF(Veriler!T3334&gt;0.1, "%10 sınırı aşılmıştır.", "Uygun"))))</f>
        <v>%0,5 üzerindedir</v>
      </c>
      <c r="O3334" s="116" t="str">
        <f t="shared" si="1051"/>
        <v xml:space="preserve"> </v>
      </c>
      <c r="P3334" s="117"/>
      <c r="Q3334" s="118"/>
      <c r="R3334" s="119" t="str">
        <f t="shared" si="1052"/>
        <v/>
      </c>
      <c r="S3334" s="133">
        <f>IFERROR(IF(M3334&lt;=0.005,IF(F3334="",L3334,0),IF(F3334&lt;&gt;"",0,IF(P3334="",0,IF(P3334="H",0,IF(Q3334&lt;Veriler!$G$2,L3334*Veriler!$G$2,L3334*Q3334)))))," ")</f>
        <v>0</v>
      </c>
      <c r="T3334" s="133">
        <f>IF(Veriler!T3334&lt;=0.1, S3334, IF(AND(Veriler!T3334&gt;0.1, F3334="", P3334="E"), IF(Q3334&gt;Veriler!$G$2, Q3334*S3334, IF(Q3334&lt;Veriler!$G$2, Veriler!$G$2*S3334, Q3334*S3334)), 0))</f>
        <v>0</v>
      </c>
      <c r="U3334" s="133" t="str">
        <f t="shared" si="1053"/>
        <v xml:space="preserve"> </v>
      </c>
      <c r="V3334" s="134" t="str">
        <f>IFERROR(IF(O3334="%10 sınırı aşılmıştır.",L3334-T3334,IFERROR(IF(F3334="",IF(S3334=1,0,IF(L3334-S3334=0,"",L3334-S3334)),IF(Veriler!M3334="",L3334,IF(L3334*Veriler!M3334=0,"",L3334*Veriler!M3334))),L3334)),0)</f>
        <v/>
      </c>
      <c r="W3334" s="146"/>
      <c r="X3334" s="146"/>
      <c r="Y3334" s="146"/>
    </row>
    <row r="3335" spans="1:25" s="99" customFormat="1" ht="54.75" customHeight="1" x14ac:dyDescent="0.25">
      <c r="A3335" s="96">
        <f t="shared" si="1054"/>
        <v>2460</v>
      </c>
      <c r="B3335" s="175"/>
      <c r="C3335" s="176"/>
      <c r="D3335" s="113"/>
      <c r="E3335" s="115"/>
      <c r="F3335" s="174"/>
      <c r="G3335" s="114" t="str">
        <f t="shared" si="1049"/>
        <v/>
      </c>
      <c r="H3335" s="115"/>
      <c r="I3335" s="115"/>
      <c r="J3335" s="115"/>
      <c r="K3335" s="115"/>
      <c r="L3335" s="133" t="str">
        <f t="shared" si="1050"/>
        <v/>
      </c>
      <c r="M3335" s="116" t="str">
        <f>IF(L3335="", "", L3335/Veriler!$X$1)</f>
        <v/>
      </c>
      <c r="N3335" s="116" t="str">
        <f>IF(F3335&lt;&gt;"", "İthal Girdi", IF(Veriler!T3335="", "", IF(Veriler!S3335="H", "%0,5 üzerindedir", IF(Veriler!T3335&gt;0.1, "%10 sınırı aşılmıştır.", "Uygun"))))</f>
        <v>%0,5 üzerindedir</v>
      </c>
      <c r="O3335" s="116" t="str">
        <f t="shared" si="1051"/>
        <v xml:space="preserve"> </v>
      </c>
      <c r="P3335" s="117"/>
      <c r="Q3335" s="118"/>
      <c r="R3335" s="119" t="str">
        <f t="shared" si="1052"/>
        <v/>
      </c>
      <c r="S3335" s="133">
        <f>IFERROR(IF(M3335&lt;=0.005,IF(F3335="",L3335,0),IF(F3335&lt;&gt;"",0,IF(P3335="",0,IF(P3335="H",0,IF(Q3335&lt;Veriler!$G$2,L3335*Veriler!$G$2,L3335*Q3335)))))," ")</f>
        <v>0</v>
      </c>
      <c r="T3335" s="133">
        <f>IF(Veriler!T3335&lt;=0.1, S3335, IF(AND(Veriler!T3335&gt;0.1, F3335="", P3335="E"), IF(Q3335&gt;Veriler!$G$2, Q3335*S3335, IF(Q3335&lt;Veriler!$G$2, Veriler!$G$2*S3335, Q3335*S3335)), 0))</f>
        <v>0</v>
      </c>
      <c r="U3335" s="133" t="str">
        <f t="shared" si="1053"/>
        <v xml:space="preserve"> </v>
      </c>
      <c r="V3335" s="134" t="str">
        <f>IFERROR(IF(O3335="%10 sınırı aşılmıştır.",L3335-T3335,IFERROR(IF(F3335="",IF(S3335=1,0,IF(L3335-S3335=0,"",L3335-S3335)),IF(Veriler!M3335="",L3335,IF(L3335*Veriler!M3335=0,"",L3335*Veriler!M3335))),L3335)),0)</f>
        <v/>
      </c>
      <c r="W3335" s="146"/>
      <c r="X3335" s="146"/>
      <c r="Y3335" s="146"/>
    </row>
    <row r="3336" spans="1:25" s="99" customFormat="1" ht="54.75" customHeight="1" x14ac:dyDescent="0.25">
      <c r="A3336" s="96">
        <f t="shared" si="1054"/>
        <v>2461</v>
      </c>
      <c r="B3336" s="175"/>
      <c r="C3336" s="176"/>
      <c r="D3336" s="113"/>
      <c r="E3336" s="115"/>
      <c r="F3336" s="174"/>
      <c r="G3336" s="114" t="str">
        <f t="shared" si="1049"/>
        <v/>
      </c>
      <c r="H3336" s="115"/>
      <c r="I3336" s="115"/>
      <c r="J3336" s="115"/>
      <c r="K3336" s="115"/>
      <c r="L3336" s="133" t="str">
        <f t="shared" si="1050"/>
        <v/>
      </c>
      <c r="M3336" s="116" t="str">
        <f>IF(L3336="", "", L3336/Veriler!$X$1)</f>
        <v/>
      </c>
      <c r="N3336" s="116" t="str">
        <f>IF(F3336&lt;&gt;"", "İthal Girdi", IF(Veriler!T3336="", "", IF(Veriler!S3336="H", "%0,5 üzerindedir", IF(Veriler!T3336&gt;0.1, "%10 sınırı aşılmıştır.", "Uygun"))))</f>
        <v>%0,5 üzerindedir</v>
      </c>
      <c r="O3336" s="116" t="str">
        <f t="shared" si="1051"/>
        <v xml:space="preserve"> </v>
      </c>
      <c r="P3336" s="117"/>
      <c r="Q3336" s="118"/>
      <c r="R3336" s="119" t="str">
        <f t="shared" si="1052"/>
        <v/>
      </c>
      <c r="S3336" s="133">
        <f>IFERROR(IF(M3336&lt;=0.005,IF(F3336="",L3336,0),IF(F3336&lt;&gt;"",0,IF(P3336="",0,IF(P3336="H",0,IF(Q3336&lt;Veriler!$G$2,L3336*Veriler!$G$2,L3336*Q3336)))))," ")</f>
        <v>0</v>
      </c>
      <c r="T3336" s="133">
        <f>IF(Veriler!T3336&lt;=0.1, S3336, IF(AND(Veriler!T3336&gt;0.1, F3336="", P3336="E"), IF(Q3336&gt;Veriler!$G$2, Q3336*S3336, IF(Q3336&lt;Veriler!$G$2, Veriler!$G$2*S3336, Q3336*S3336)), 0))</f>
        <v>0</v>
      </c>
      <c r="U3336" s="133" t="str">
        <f t="shared" si="1053"/>
        <v xml:space="preserve"> </v>
      </c>
      <c r="V3336" s="134" t="str">
        <f>IFERROR(IF(O3336="%10 sınırı aşılmıştır.",L3336-T3336,IFERROR(IF(F3336="",IF(S3336=1,0,IF(L3336-S3336=0,"",L3336-S3336)),IF(Veriler!M3336="",L3336,IF(L3336*Veriler!M3336=0,"",L3336*Veriler!M3336))),L3336)),0)</f>
        <v/>
      </c>
      <c r="W3336" s="146"/>
      <c r="X3336" s="146"/>
      <c r="Y3336" s="146"/>
    </row>
    <row r="3337" spans="1:25" s="99" customFormat="1" ht="54.75" customHeight="1" x14ac:dyDescent="0.25">
      <c r="A3337" s="96">
        <f t="shared" si="1054"/>
        <v>2462</v>
      </c>
      <c r="B3337" s="175"/>
      <c r="C3337" s="176"/>
      <c r="D3337" s="113"/>
      <c r="E3337" s="115"/>
      <c r="F3337" s="174"/>
      <c r="G3337" s="114" t="str">
        <f t="shared" si="1049"/>
        <v/>
      </c>
      <c r="H3337" s="115"/>
      <c r="I3337" s="115"/>
      <c r="J3337" s="115"/>
      <c r="K3337" s="115"/>
      <c r="L3337" s="133" t="str">
        <f t="shared" si="1050"/>
        <v/>
      </c>
      <c r="M3337" s="116" t="str">
        <f>IF(L3337="", "", L3337/Veriler!$X$1)</f>
        <v/>
      </c>
      <c r="N3337" s="116" t="str">
        <f>IF(F3337&lt;&gt;"", "İthal Girdi", IF(Veriler!T3337="", "", IF(Veriler!S3337="H", "%0,5 üzerindedir", IF(Veriler!T3337&gt;0.1, "%10 sınırı aşılmıştır.", "Uygun"))))</f>
        <v>%0,5 üzerindedir</v>
      </c>
      <c r="O3337" s="116" t="str">
        <f t="shared" si="1051"/>
        <v xml:space="preserve"> </v>
      </c>
      <c r="P3337" s="117"/>
      <c r="Q3337" s="118"/>
      <c r="R3337" s="119" t="str">
        <f t="shared" si="1052"/>
        <v/>
      </c>
      <c r="S3337" s="133">
        <f>IFERROR(IF(M3337&lt;=0.005,IF(F3337="",L3337,0),IF(F3337&lt;&gt;"",0,IF(P3337="",0,IF(P3337="H",0,IF(Q3337&lt;Veriler!$G$2,L3337*Veriler!$G$2,L3337*Q3337)))))," ")</f>
        <v>0</v>
      </c>
      <c r="T3337" s="133">
        <f>IF(Veriler!T3337&lt;=0.1, S3337, IF(AND(Veriler!T3337&gt;0.1, F3337="", P3337="E"), IF(Q3337&gt;Veriler!$G$2, Q3337*S3337, IF(Q3337&lt;Veriler!$G$2, Veriler!$G$2*S3337, Q3337*S3337)), 0))</f>
        <v>0</v>
      </c>
      <c r="U3337" s="133" t="str">
        <f t="shared" si="1053"/>
        <v xml:space="preserve"> </v>
      </c>
      <c r="V3337" s="134" t="str">
        <f>IFERROR(IF(O3337="%10 sınırı aşılmıştır.",L3337-T3337,IFERROR(IF(F3337="",IF(S3337=1,0,IF(L3337-S3337=0,"",L3337-S3337)),IF(Veriler!M3337="",L3337,IF(L3337*Veriler!M3337=0,"",L3337*Veriler!M3337))),L3337)),0)</f>
        <v/>
      </c>
      <c r="W3337" s="146"/>
      <c r="X3337" s="146"/>
      <c r="Y3337" s="146"/>
    </row>
    <row r="3338" spans="1:25" s="99" customFormat="1" ht="54.75" customHeight="1" x14ac:dyDescent="0.25">
      <c r="A3338" s="96">
        <f t="shared" si="1054"/>
        <v>2463</v>
      </c>
      <c r="B3338" s="175"/>
      <c r="C3338" s="176"/>
      <c r="D3338" s="113"/>
      <c r="E3338" s="115"/>
      <c r="F3338" s="174"/>
      <c r="G3338" s="114" t="str">
        <f t="shared" si="1049"/>
        <v/>
      </c>
      <c r="H3338" s="115"/>
      <c r="I3338" s="115"/>
      <c r="J3338" s="115"/>
      <c r="K3338" s="115"/>
      <c r="L3338" s="133" t="str">
        <f t="shared" si="1050"/>
        <v/>
      </c>
      <c r="M3338" s="116" t="str">
        <f>IF(L3338="", "", L3338/Veriler!$X$1)</f>
        <v/>
      </c>
      <c r="N3338" s="116" t="str">
        <f>IF(F3338&lt;&gt;"", "İthal Girdi", IF(Veriler!T3338="", "", IF(Veriler!S3338="H", "%0,5 üzerindedir", IF(Veriler!T3338&gt;0.1, "%10 sınırı aşılmıştır.", "Uygun"))))</f>
        <v>%0,5 üzerindedir</v>
      </c>
      <c r="O3338" s="116" t="str">
        <f t="shared" si="1051"/>
        <v xml:space="preserve"> </v>
      </c>
      <c r="P3338" s="117"/>
      <c r="Q3338" s="118"/>
      <c r="R3338" s="119" t="str">
        <f t="shared" si="1052"/>
        <v/>
      </c>
      <c r="S3338" s="133">
        <f>IFERROR(IF(M3338&lt;=0.005,IF(F3338="",L3338,0),IF(F3338&lt;&gt;"",0,IF(P3338="",0,IF(P3338="H",0,IF(Q3338&lt;Veriler!$G$2,L3338*Veriler!$G$2,L3338*Q3338)))))," ")</f>
        <v>0</v>
      </c>
      <c r="T3338" s="133">
        <f>IF(Veriler!T3338&lt;=0.1, S3338, IF(AND(Veriler!T3338&gt;0.1, F3338="", P3338="E"), IF(Q3338&gt;Veriler!$G$2, Q3338*S3338, IF(Q3338&lt;Veriler!$G$2, Veriler!$G$2*S3338, Q3338*S3338)), 0))</f>
        <v>0</v>
      </c>
      <c r="U3338" s="133" t="str">
        <f t="shared" si="1053"/>
        <v xml:space="preserve"> </v>
      </c>
      <c r="V3338" s="134" t="str">
        <f>IFERROR(IF(O3338="%10 sınırı aşılmıştır.",L3338-T3338,IFERROR(IF(F3338="",IF(S3338=1,0,IF(L3338-S3338=0,"",L3338-S3338)),IF(Veriler!M3338="",L3338,IF(L3338*Veriler!M3338=0,"",L3338*Veriler!M3338))),L3338)),0)</f>
        <v/>
      </c>
      <c r="W3338" s="146"/>
      <c r="X3338" s="146"/>
      <c r="Y3338" s="146"/>
    </row>
    <row r="3339" spans="1:25" s="99" customFormat="1" ht="54.75" customHeight="1" x14ac:dyDescent="0.25">
      <c r="A3339" s="96">
        <f t="shared" si="1054"/>
        <v>2464</v>
      </c>
      <c r="B3339" s="175"/>
      <c r="C3339" s="176"/>
      <c r="D3339" s="113"/>
      <c r="E3339" s="115"/>
      <c r="F3339" s="174"/>
      <c r="G3339" s="114" t="str">
        <f t="shared" si="1049"/>
        <v/>
      </c>
      <c r="H3339" s="115"/>
      <c r="I3339" s="115"/>
      <c r="J3339" s="115"/>
      <c r="K3339" s="115"/>
      <c r="L3339" s="133" t="str">
        <f t="shared" si="1050"/>
        <v/>
      </c>
      <c r="M3339" s="116" t="str">
        <f>IF(L3339="", "", L3339/Veriler!$X$1)</f>
        <v/>
      </c>
      <c r="N3339" s="116" t="str">
        <f>IF(F3339&lt;&gt;"", "İthal Girdi", IF(Veriler!T3339="", "", IF(Veriler!S3339="H", "%0,5 üzerindedir", IF(Veriler!T3339&gt;0.1, "%10 sınırı aşılmıştır.", "Uygun"))))</f>
        <v>%0,5 üzerindedir</v>
      </c>
      <c r="O3339" s="116" t="str">
        <f t="shared" si="1051"/>
        <v xml:space="preserve"> </v>
      </c>
      <c r="P3339" s="117"/>
      <c r="Q3339" s="118"/>
      <c r="R3339" s="119" t="str">
        <f t="shared" si="1052"/>
        <v/>
      </c>
      <c r="S3339" s="133">
        <f>IFERROR(IF(M3339&lt;=0.005,IF(F3339="",L3339,0),IF(F3339&lt;&gt;"",0,IF(P3339="",0,IF(P3339="H",0,IF(Q3339&lt;Veriler!$G$2,L3339*Veriler!$G$2,L3339*Q3339)))))," ")</f>
        <v>0</v>
      </c>
      <c r="T3339" s="133">
        <f>IF(Veriler!T3339&lt;=0.1, S3339, IF(AND(Veriler!T3339&gt;0.1, F3339="", P3339="E"), IF(Q3339&gt;Veriler!$G$2, Q3339*S3339, IF(Q3339&lt;Veriler!$G$2, Veriler!$G$2*S3339, Q3339*S3339)), 0))</f>
        <v>0</v>
      </c>
      <c r="U3339" s="133" t="str">
        <f t="shared" si="1053"/>
        <v xml:space="preserve"> </v>
      </c>
      <c r="V3339" s="134" t="str">
        <f>IFERROR(IF(O3339="%10 sınırı aşılmıştır.",L3339-T3339,IFERROR(IF(F3339="",IF(S3339=1,0,IF(L3339-S3339=0,"",L3339-S3339)),IF(Veriler!M3339="",L3339,IF(L3339*Veriler!M3339=0,"",L3339*Veriler!M3339))),L3339)),0)</f>
        <v/>
      </c>
      <c r="W3339" s="146"/>
      <c r="X3339" s="146"/>
      <c r="Y3339" s="146"/>
    </row>
    <row r="3340" spans="1:25" s="99" customFormat="1" ht="24" customHeight="1" x14ac:dyDescent="0.25">
      <c r="A3340" s="103"/>
      <c r="B3340" s="104"/>
      <c r="C3340" s="104"/>
      <c r="D3340" s="104"/>
      <c r="E3340" s="103"/>
      <c r="F3340" s="135"/>
      <c r="G3340" s="157"/>
      <c r="H3340" s="103"/>
      <c r="I3340" s="103"/>
      <c r="J3340" s="103"/>
      <c r="K3340" s="103"/>
      <c r="L3340" s="136">
        <f>SUM(L3311:L3324,L3326:L3339)</f>
        <v>0</v>
      </c>
      <c r="M3340" s="158"/>
      <c r="N3340" s="158"/>
      <c r="O3340" s="158"/>
      <c r="P3340" s="105"/>
      <c r="Q3340" s="106"/>
      <c r="R3340" s="159"/>
      <c r="S3340" s="160"/>
      <c r="T3340" s="160"/>
      <c r="U3340" s="160"/>
      <c r="V3340" s="160"/>
      <c r="W3340" s="146"/>
      <c r="X3340" s="146"/>
      <c r="Y3340" s="146"/>
    </row>
    <row r="3341" spans="1:25" s="99" customFormat="1" ht="31.5" customHeight="1" x14ac:dyDescent="0.25">
      <c r="A3341" s="103"/>
      <c r="B3341" s="104"/>
      <c r="C3341" s="104"/>
      <c r="D3341" s="104"/>
      <c r="E3341" s="103"/>
      <c r="F3341" s="135"/>
      <c r="G3341" s="157"/>
      <c r="H3341" s="103"/>
      <c r="I3341" s="103"/>
      <c r="J3341" s="103"/>
      <c r="K3341" s="103"/>
      <c r="L3341" s="161"/>
      <c r="M3341" s="158"/>
      <c r="N3341" s="158"/>
      <c r="O3341" s="158"/>
      <c r="P3341" s="105"/>
      <c r="Q3341" s="106"/>
      <c r="R3341" s="159"/>
      <c r="S3341" s="162" t="s">
        <v>57</v>
      </c>
      <c r="T3341" s="162" t="s">
        <v>57</v>
      </c>
      <c r="U3341" s="162" t="s">
        <v>57</v>
      </c>
      <c r="V3341" s="163" t="s">
        <v>58</v>
      </c>
      <c r="W3341" s="146"/>
      <c r="X3341" s="146"/>
      <c r="Y3341" s="146"/>
    </row>
    <row r="3342" spans="1:25" s="99" customFormat="1" ht="58.5" customHeight="1" x14ac:dyDescent="0.25">
      <c r="A3342" s="185" t="s">
        <v>59</v>
      </c>
      <c r="B3342" s="180"/>
      <c r="C3342" s="180"/>
      <c r="D3342" s="180"/>
      <c r="E3342" s="180"/>
      <c r="F3342" s="180"/>
      <c r="G3342" s="180"/>
      <c r="H3342" s="180"/>
      <c r="I3342" s="180"/>
      <c r="J3342" s="180"/>
      <c r="K3342" s="180"/>
      <c r="L3342" s="180"/>
      <c r="M3342" s="180"/>
      <c r="N3342" s="180"/>
      <c r="O3342" s="180"/>
      <c r="P3342" s="180"/>
      <c r="Q3342" s="180"/>
      <c r="R3342" s="176"/>
      <c r="S3342" s="137">
        <f>SUM(S3304,S3311:S3324,S3326:S3339)</f>
        <v>0</v>
      </c>
      <c r="T3342" s="137" t="str">
        <f>IF(SUM(T3311:T3324,T3326:T3339)=0," ",SUM(T3311:T3324,T3326:T3339))</f>
        <v xml:space="preserve"> </v>
      </c>
      <c r="U3342" s="137" t="str">
        <f>IF(SUM(U3311:U3324,U3326:U3339)=0," ",SUM(U3311:U3324,U3326:U3339))</f>
        <v xml:space="preserve"> </v>
      </c>
      <c r="V3342" s="137" t="str">
        <f>IF(SUM(V3311:V3324,V3326:V3339)=0," ",SUM(V3311:V3324,V3326:V3339))</f>
        <v xml:space="preserve"> </v>
      </c>
      <c r="W3342" s="146"/>
      <c r="X3342" s="164">
        <f>SUM(U3311:U3324,U3326:U3339)</f>
        <v>0</v>
      </c>
      <c r="Y3342" s="164">
        <f>SUM(V3311:V3324,V3326:V3339)</f>
        <v>0</v>
      </c>
    </row>
    <row r="3343" spans="1:25" x14ac:dyDescent="0.3">
      <c r="A3343" s="34"/>
      <c r="G3343" s="146"/>
      <c r="L3343" s="146"/>
      <c r="M3343" s="146"/>
      <c r="N3343" s="146"/>
      <c r="O3343" s="146"/>
      <c r="R3343" s="146"/>
      <c r="S3343" s="146"/>
      <c r="T3343" s="146"/>
      <c r="U3343" s="146"/>
      <c r="V3343" s="146"/>
      <c r="W3343" s="146"/>
      <c r="X3343" s="146"/>
      <c r="Y3343" s="146"/>
    </row>
    <row r="3344" spans="1:25" x14ac:dyDescent="0.3">
      <c r="A3344" s="186" t="s">
        <v>60</v>
      </c>
      <c r="B3344" s="187"/>
      <c r="C3344" s="187"/>
      <c r="D3344" s="187"/>
      <c r="E3344" s="187"/>
      <c r="F3344" s="187"/>
      <c r="G3344" s="187"/>
      <c r="H3344" s="187"/>
      <c r="I3344" s="187"/>
      <c r="J3344" s="187"/>
      <c r="K3344" s="187"/>
      <c r="L3344" s="187"/>
      <c r="M3344" s="187"/>
      <c r="N3344" s="187"/>
      <c r="O3344" s="187"/>
      <c r="P3344" s="187"/>
      <c r="Q3344" s="187"/>
      <c r="R3344" s="187"/>
      <c r="S3344" s="187"/>
      <c r="T3344" s="187"/>
      <c r="U3344" s="187"/>
      <c r="V3344" s="187"/>
      <c r="W3344" s="146"/>
      <c r="X3344" s="146"/>
      <c r="Y3344" s="146"/>
    </row>
    <row r="3345" spans="1:25" s="99" customFormat="1" ht="41.25" customHeight="1" x14ac:dyDescent="0.25">
      <c r="A3345" s="189" t="s">
        <v>38</v>
      </c>
      <c r="B3345" s="180"/>
      <c r="C3345" s="180"/>
      <c r="D3345" s="180"/>
      <c r="E3345" s="180"/>
      <c r="F3345" s="180"/>
      <c r="G3345" s="180"/>
      <c r="H3345" s="180"/>
      <c r="I3345" s="180"/>
      <c r="J3345" s="180"/>
      <c r="K3345" s="180"/>
      <c r="L3345" s="180"/>
      <c r="M3345" s="180"/>
      <c r="N3345" s="180"/>
      <c r="O3345" s="180"/>
      <c r="P3345" s="180"/>
      <c r="Q3345" s="180"/>
      <c r="R3345" s="180"/>
      <c r="S3345" s="180"/>
      <c r="T3345" s="180"/>
      <c r="U3345" s="180"/>
      <c r="V3345" s="176"/>
      <c r="W3345" s="146"/>
      <c r="X3345" s="146"/>
      <c r="Y3345" s="146"/>
    </row>
    <row r="3346" spans="1:25" s="100" customFormat="1" ht="35.25" customHeight="1" x14ac:dyDescent="0.25">
      <c r="A3346" s="179" t="s">
        <v>39</v>
      </c>
      <c r="B3346" s="180"/>
      <c r="C3346" s="180"/>
      <c r="D3346" s="180"/>
      <c r="E3346" s="180"/>
      <c r="F3346" s="180"/>
      <c r="G3346" s="180"/>
      <c r="H3346" s="180"/>
      <c r="I3346" s="180"/>
      <c r="J3346" s="180"/>
      <c r="K3346" s="180"/>
      <c r="L3346" s="180"/>
      <c r="M3346" s="180"/>
      <c r="N3346" s="180"/>
      <c r="O3346" s="180"/>
      <c r="P3346" s="180"/>
      <c r="Q3346" s="180"/>
      <c r="R3346" s="176"/>
      <c r="S3346" s="147"/>
      <c r="T3346" s="148"/>
      <c r="U3346" s="149" t="s">
        <v>40</v>
      </c>
      <c r="V3346" s="150">
        <f>V3308+1</f>
        <v>89</v>
      </c>
      <c r="W3346" s="146"/>
      <c r="X3346" s="146"/>
      <c r="Y3346" s="146"/>
    </row>
    <row r="3347" spans="1:25" s="99" customFormat="1" ht="81" customHeight="1" x14ac:dyDescent="0.25">
      <c r="A3347" s="110" t="s">
        <v>3</v>
      </c>
      <c r="B3347" s="188" t="s">
        <v>41</v>
      </c>
      <c r="C3347" s="176"/>
      <c r="D3347" s="111" t="s">
        <v>42</v>
      </c>
      <c r="E3347" s="110" t="s">
        <v>324</v>
      </c>
      <c r="F3347" s="111" t="s">
        <v>325</v>
      </c>
      <c r="G3347" s="151" t="s">
        <v>43</v>
      </c>
      <c r="H3347" s="110" t="s">
        <v>44</v>
      </c>
      <c r="I3347" s="110" t="s">
        <v>8</v>
      </c>
      <c r="J3347" s="110" t="s">
        <v>45</v>
      </c>
      <c r="K3347" s="110" t="s">
        <v>46</v>
      </c>
      <c r="L3347" s="152" t="s">
        <v>47</v>
      </c>
      <c r="M3347" s="153" t="s">
        <v>48</v>
      </c>
      <c r="N3347" s="154" t="s">
        <v>49</v>
      </c>
      <c r="O3347" s="154" t="s">
        <v>49</v>
      </c>
      <c r="P3347" s="112" t="s">
        <v>50</v>
      </c>
      <c r="Q3347" s="110" t="s">
        <v>51</v>
      </c>
      <c r="R3347" s="155" t="s">
        <v>52</v>
      </c>
      <c r="S3347" s="156" t="s">
        <v>53</v>
      </c>
      <c r="T3347" s="156" t="s">
        <v>54</v>
      </c>
      <c r="U3347" s="152" t="s">
        <v>54</v>
      </c>
      <c r="V3347" s="152" t="s">
        <v>55</v>
      </c>
      <c r="W3347" s="146"/>
      <c r="X3347" s="146"/>
      <c r="Y3347" s="146"/>
    </row>
    <row r="3348" spans="1:25" s="99" customFormat="1" ht="45" customHeight="1" x14ac:dyDescent="0.25">
      <c r="A3348" s="101"/>
      <c r="B3348" s="177" t="s">
        <v>56</v>
      </c>
      <c r="C3348" s="178"/>
      <c r="D3348" s="102"/>
      <c r="E3348" s="170"/>
      <c r="F3348" s="102"/>
      <c r="G3348" s="95"/>
      <c r="H3348" s="102"/>
      <c r="I3348" s="102"/>
      <c r="J3348" s="102"/>
      <c r="K3348" s="102"/>
      <c r="L3348" s="95"/>
      <c r="M3348" s="95"/>
      <c r="N3348" s="95"/>
      <c r="O3348" s="95"/>
      <c r="P3348" s="102"/>
      <c r="Q3348" s="102"/>
      <c r="R3348" s="190"/>
      <c r="S3348" s="184"/>
      <c r="T3348" s="95"/>
      <c r="U3348" s="95"/>
      <c r="V3348" s="95"/>
      <c r="W3348" s="146"/>
      <c r="X3348" s="146"/>
      <c r="Y3348" s="146"/>
    </row>
    <row r="3349" spans="1:25" s="99" customFormat="1" ht="54.75" customHeight="1" x14ac:dyDescent="0.25">
      <c r="A3349" s="96">
        <f>A3339+1</f>
        <v>2465</v>
      </c>
      <c r="B3349" s="181"/>
      <c r="C3349" s="182"/>
      <c r="D3349" s="113"/>
      <c r="E3349" s="115"/>
      <c r="F3349" s="174"/>
      <c r="G3349" s="114" t="str">
        <f t="shared" ref="G3349:G3362" si="1055">IF(AND(F3349&lt;&gt;"",V3349&lt;&gt;"",L3349&lt;&gt;0),V3349/L3349,"")</f>
        <v/>
      </c>
      <c r="H3349" s="115"/>
      <c r="I3349" s="115"/>
      <c r="J3349" s="115"/>
      <c r="K3349" s="115"/>
      <c r="L3349" s="133" t="str">
        <f t="shared" ref="L3349:L3362" si="1056">IF(AND(H3349&lt;&gt;0, J3349&lt;&gt;0, K3349&lt;&gt;0), H3349*J3349*K3349, "")</f>
        <v/>
      </c>
      <c r="M3349" s="116" t="str">
        <f>IF(L3349="", "", L3349/Veriler!$X$1)</f>
        <v/>
      </c>
      <c r="N3349" s="116" t="str">
        <f>IF(F3349&lt;&gt;"", "İthal Girdi", IF(Veriler!T3349="", "", IF(Veriler!S3349="H", "%0,5 üzerindedir", IF(Veriler!T3349&gt;0.1, "%10 sınırı aşılmıştır.", "Uygun"))))</f>
        <v>%0,5 üzerindedir</v>
      </c>
      <c r="O3349" s="116" t="str">
        <f t="shared" ref="O3349:O3362" si="1057">IF(M3349=""," ",N3349)</f>
        <v xml:space="preserve"> </v>
      </c>
      <c r="P3349" s="117"/>
      <c r="Q3349" s="118"/>
      <c r="R3349" s="119" t="str">
        <f t="shared" ref="R3349:R3362" si="1058">IFERROR(IF(AND(T3349&lt;&gt;"",L3349&lt;&gt;"",L3349&lt;&gt;0,T3349&lt;&gt;0),T3349/L3349,"")," ")</f>
        <v/>
      </c>
      <c r="S3349" s="133">
        <f>IFERROR(IF(M3349&lt;=0.005,IF(F3349="",L3349,0),IF(F3349&lt;&gt;"",0,IF(P3349="",0,IF(P3349="H",0,IF(Q3349&lt;Veriler!$G$2,L3349*Veriler!$G$2,L3349*Q3349)))))," ")</f>
        <v>0</v>
      </c>
      <c r="T3349" s="133">
        <f>IF(Veriler!T3349&lt;=0.1, S3349, IF(AND(Veriler!T3349&gt;0.1, F3349="", P3349="E"), IF(Q3349&gt;Veriler!$G$2, Q3349*S3349, IF(Q3349&lt;Veriler!$G$2, Veriler!$G$2*S3349, Q3349*S3349)), 0))</f>
        <v>0</v>
      </c>
      <c r="U3349" s="133" t="str">
        <f t="shared" ref="U3349:U3362" si="1059">IF(T3349=0," ",T3349)</f>
        <v xml:space="preserve"> </v>
      </c>
      <c r="V3349" s="134" t="str">
        <f>IFERROR(IF(O3349="%10 sınırı aşılmıştır.",L3349-T3349,IFERROR(IF(F3349="",IF(S3349=1,0,IF(L3349-S3349=0,"",L3349-S3349)),IF(Veriler!M3349="",L3349,IF(L3349*Veriler!M3349=0,"",L3349*Veriler!M3349))),L3349)),0)</f>
        <v/>
      </c>
      <c r="W3349" s="146"/>
      <c r="X3349" s="146"/>
      <c r="Y3349" s="146"/>
    </row>
    <row r="3350" spans="1:25" s="99" customFormat="1" ht="54.75" customHeight="1" x14ac:dyDescent="0.25">
      <c r="A3350" s="96">
        <f t="shared" ref="A3350:A3362" si="1060">A3349+1</f>
        <v>2466</v>
      </c>
      <c r="B3350" s="175"/>
      <c r="C3350" s="176"/>
      <c r="D3350" s="113"/>
      <c r="E3350" s="115"/>
      <c r="F3350" s="174"/>
      <c r="G3350" s="114" t="str">
        <f t="shared" si="1055"/>
        <v/>
      </c>
      <c r="H3350" s="115"/>
      <c r="I3350" s="115"/>
      <c r="J3350" s="115"/>
      <c r="K3350" s="115"/>
      <c r="L3350" s="133" t="str">
        <f t="shared" si="1056"/>
        <v/>
      </c>
      <c r="M3350" s="116" t="str">
        <f>IF(L3350="", "", L3350/Veriler!$X$1)</f>
        <v/>
      </c>
      <c r="N3350" s="116" t="str">
        <f>IF(F3350&lt;&gt;"", "İthal Girdi", IF(Veriler!T3350="", "", IF(Veriler!S3350="H", "%0,5 üzerindedir", IF(Veriler!T3350&gt;0.1, "%10 sınırı aşılmıştır.", "Uygun"))))</f>
        <v>%0,5 üzerindedir</v>
      </c>
      <c r="O3350" s="116" t="str">
        <f t="shared" si="1057"/>
        <v xml:space="preserve"> </v>
      </c>
      <c r="P3350" s="117"/>
      <c r="Q3350" s="118"/>
      <c r="R3350" s="119" t="str">
        <f t="shared" si="1058"/>
        <v/>
      </c>
      <c r="S3350" s="133">
        <f>IFERROR(IF(M3350&lt;=0.005,IF(F3350="",L3350,0),IF(F3350&lt;&gt;"",0,IF(P3350="",0,IF(P3350="H",0,IF(Q3350&lt;Veriler!$G$2,L3350*Veriler!$G$2,L3350*Q3350)))))," ")</f>
        <v>0</v>
      </c>
      <c r="T3350" s="133">
        <f>IF(Veriler!T3350&lt;=0.1, S3350, IF(AND(Veriler!T3350&gt;0.1, F3350="", P3350="E"), IF(Q3350&gt;Veriler!$G$2, Q3350*S3350, IF(Q3350&lt;Veriler!$G$2, Veriler!$G$2*S3350, Q3350*S3350)), 0))</f>
        <v>0</v>
      </c>
      <c r="U3350" s="133" t="str">
        <f t="shared" si="1059"/>
        <v xml:space="preserve"> </v>
      </c>
      <c r="V3350" s="134" t="str">
        <f>IFERROR(IF(O3350="%10 sınırı aşılmıştır.",L3350-T3350,IFERROR(IF(F3350="",IF(S3350=1,0,IF(L3350-S3350=0,"",L3350-S3350)),IF(Veriler!M3350="",L3350,IF(L3350*Veriler!M3350=0,"",L3350*Veriler!M3350))),L3350)),0)</f>
        <v/>
      </c>
      <c r="W3350" s="146"/>
      <c r="X3350" s="146"/>
      <c r="Y3350" s="146"/>
    </row>
    <row r="3351" spans="1:25" s="99" customFormat="1" ht="54.75" customHeight="1" x14ac:dyDescent="0.25">
      <c r="A3351" s="96">
        <f t="shared" si="1060"/>
        <v>2467</v>
      </c>
      <c r="B3351" s="175"/>
      <c r="C3351" s="176"/>
      <c r="D3351" s="113"/>
      <c r="E3351" s="115"/>
      <c r="F3351" s="174"/>
      <c r="G3351" s="114" t="str">
        <f t="shared" si="1055"/>
        <v/>
      </c>
      <c r="H3351" s="115"/>
      <c r="I3351" s="115"/>
      <c r="J3351" s="115"/>
      <c r="K3351" s="115"/>
      <c r="L3351" s="133" t="str">
        <f t="shared" si="1056"/>
        <v/>
      </c>
      <c r="M3351" s="116" t="str">
        <f>IF(L3351="", "", L3351/Veriler!$X$1)</f>
        <v/>
      </c>
      <c r="N3351" s="116" t="str">
        <f>IF(F3351&lt;&gt;"", "İthal Girdi", IF(Veriler!T3351="", "", IF(Veriler!S3351="H", "%0,5 üzerindedir", IF(Veriler!T3351&gt;0.1, "%10 sınırı aşılmıştır.", "Uygun"))))</f>
        <v>%0,5 üzerindedir</v>
      </c>
      <c r="O3351" s="116" t="str">
        <f t="shared" si="1057"/>
        <v xml:space="preserve"> </v>
      </c>
      <c r="P3351" s="117"/>
      <c r="Q3351" s="118"/>
      <c r="R3351" s="119" t="str">
        <f t="shared" si="1058"/>
        <v/>
      </c>
      <c r="S3351" s="133">
        <f>IFERROR(IF(M3351&lt;=0.005,IF(F3351="",L3351,0),IF(F3351&lt;&gt;"",0,IF(P3351="",0,IF(P3351="H",0,IF(Q3351&lt;Veriler!$G$2,L3351*Veriler!$G$2,L3351*Q3351)))))," ")</f>
        <v>0</v>
      </c>
      <c r="T3351" s="133">
        <f>IF(Veriler!T3351&lt;=0.1, S3351, IF(AND(Veriler!T3351&gt;0.1, F3351="", P3351="E"), IF(Q3351&gt;Veriler!$G$2, Q3351*S3351, IF(Q3351&lt;Veriler!$G$2, Veriler!$G$2*S3351, Q3351*S3351)), 0))</f>
        <v>0</v>
      </c>
      <c r="U3351" s="133" t="str">
        <f t="shared" si="1059"/>
        <v xml:space="preserve"> </v>
      </c>
      <c r="V3351" s="134" t="str">
        <f>IFERROR(IF(O3351="%10 sınırı aşılmıştır.",L3351-T3351,IFERROR(IF(F3351="",IF(S3351=1,0,IF(L3351-S3351=0,"",L3351-S3351)),IF(Veriler!M3351="",L3351,IF(L3351*Veriler!M3351=0,"",L3351*Veriler!M3351))),L3351)),0)</f>
        <v/>
      </c>
      <c r="W3351" s="146"/>
      <c r="X3351" s="146"/>
      <c r="Y3351" s="146"/>
    </row>
    <row r="3352" spans="1:25" s="99" customFormat="1" ht="54.75" customHeight="1" x14ac:dyDescent="0.25">
      <c r="A3352" s="96">
        <f t="shared" si="1060"/>
        <v>2468</v>
      </c>
      <c r="B3352" s="175"/>
      <c r="C3352" s="176"/>
      <c r="D3352" s="113"/>
      <c r="E3352" s="115"/>
      <c r="F3352" s="174"/>
      <c r="G3352" s="114" t="str">
        <f t="shared" si="1055"/>
        <v/>
      </c>
      <c r="H3352" s="115"/>
      <c r="I3352" s="115"/>
      <c r="J3352" s="115"/>
      <c r="K3352" s="115"/>
      <c r="L3352" s="133" t="str">
        <f t="shared" si="1056"/>
        <v/>
      </c>
      <c r="M3352" s="116" t="str">
        <f>IF(L3352="", "", L3352/Veriler!$X$1)</f>
        <v/>
      </c>
      <c r="N3352" s="116" t="str">
        <f>IF(F3352&lt;&gt;"", "İthal Girdi", IF(Veriler!T3352="", "", IF(Veriler!S3352="H", "%0,5 üzerindedir", IF(Veriler!T3352&gt;0.1, "%10 sınırı aşılmıştır.", "Uygun"))))</f>
        <v>%0,5 üzerindedir</v>
      </c>
      <c r="O3352" s="116" t="str">
        <f t="shared" si="1057"/>
        <v xml:space="preserve"> </v>
      </c>
      <c r="P3352" s="117"/>
      <c r="Q3352" s="118"/>
      <c r="R3352" s="119" t="str">
        <f t="shared" si="1058"/>
        <v/>
      </c>
      <c r="S3352" s="133">
        <f>IFERROR(IF(M3352&lt;=0.005,IF(F3352="",L3352,0),IF(F3352&lt;&gt;"",0,IF(P3352="",0,IF(P3352="H",0,IF(Q3352&lt;Veriler!$G$2,L3352*Veriler!$G$2,L3352*Q3352)))))," ")</f>
        <v>0</v>
      </c>
      <c r="T3352" s="133">
        <f>IF(Veriler!T3352&lt;=0.1, S3352, IF(AND(Veriler!T3352&gt;0.1, F3352="", P3352="E"), IF(Q3352&gt;Veriler!$G$2, Q3352*S3352, IF(Q3352&lt;Veriler!$G$2, Veriler!$G$2*S3352, Q3352*S3352)), 0))</f>
        <v>0</v>
      </c>
      <c r="U3352" s="133" t="str">
        <f t="shared" si="1059"/>
        <v xml:space="preserve"> </v>
      </c>
      <c r="V3352" s="134" t="str">
        <f>IFERROR(IF(O3352="%10 sınırı aşılmıştır.",L3352-T3352,IFERROR(IF(F3352="",IF(S3352=1,0,IF(L3352-S3352=0,"",L3352-S3352)),IF(Veriler!M3352="",L3352,IF(L3352*Veriler!M3352=0,"",L3352*Veriler!M3352))),L3352)),0)</f>
        <v/>
      </c>
      <c r="W3352" s="146"/>
      <c r="X3352" s="146"/>
      <c r="Y3352" s="146"/>
    </row>
    <row r="3353" spans="1:25" s="99" customFormat="1" ht="54.75" customHeight="1" x14ac:dyDescent="0.25">
      <c r="A3353" s="96">
        <f t="shared" si="1060"/>
        <v>2469</v>
      </c>
      <c r="B3353" s="175"/>
      <c r="C3353" s="176"/>
      <c r="D3353" s="113"/>
      <c r="E3353" s="115"/>
      <c r="F3353" s="174"/>
      <c r="G3353" s="114" t="str">
        <f t="shared" si="1055"/>
        <v/>
      </c>
      <c r="H3353" s="115"/>
      <c r="I3353" s="115"/>
      <c r="J3353" s="115"/>
      <c r="K3353" s="115"/>
      <c r="L3353" s="133" t="str">
        <f t="shared" si="1056"/>
        <v/>
      </c>
      <c r="M3353" s="116" t="str">
        <f>IF(L3353="", "", L3353/Veriler!$X$1)</f>
        <v/>
      </c>
      <c r="N3353" s="116" t="str">
        <f>IF(F3353&lt;&gt;"", "İthal Girdi", IF(Veriler!T3353="", "", IF(Veriler!S3353="H", "%0,5 üzerindedir", IF(Veriler!T3353&gt;0.1, "%10 sınırı aşılmıştır.", "Uygun"))))</f>
        <v>%0,5 üzerindedir</v>
      </c>
      <c r="O3353" s="116" t="str">
        <f t="shared" si="1057"/>
        <v xml:space="preserve"> </v>
      </c>
      <c r="P3353" s="117"/>
      <c r="Q3353" s="118"/>
      <c r="R3353" s="119" t="str">
        <f t="shared" si="1058"/>
        <v/>
      </c>
      <c r="S3353" s="133">
        <f>IFERROR(IF(M3353&lt;=0.005,IF(F3353="",L3353,0),IF(F3353&lt;&gt;"",0,IF(P3353="",0,IF(P3353="H",0,IF(Q3353&lt;Veriler!$G$2,L3353*Veriler!$G$2,L3353*Q3353)))))," ")</f>
        <v>0</v>
      </c>
      <c r="T3353" s="133">
        <f>IF(Veriler!T3353&lt;=0.1, S3353, IF(AND(Veriler!T3353&gt;0.1, F3353="", P3353="E"), IF(Q3353&gt;Veriler!$G$2, Q3353*S3353, IF(Q3353&lt;Veriler!$G$2, Veriler!$G$2*S3353, Q3353*S3353)), 0))</f>
        <v>0</v>
      </c>
      <c r="U3353" s="133" t="str">
        <f t="shared" si="1059"/>
        <v xml:space="preserve"> </v>
      </c>
      <c r="V3353" s="134" t="str">
        <f>IFERROR(IF(O3353="%10 sınırı aşılmıştır.",L3353-T3353,IFERROR(IF(F3353="",IF(S3353=1,0,IF(L3353-S3353=0,"",L3353-S3353)),IF(Veriler!M3353="",L3353,IF(L3353*Veriler!M3353=0,"",L3353*Veriler!M3353))),L3353)),0)</f>
        <v/>
      </c>
      <c r="W3353" s="146"/>
      <c r="X3353" s="146"/>
      <c r="Y3353" s="146"/>
    </row>
    <row r="3354" spans="1:25" s="99" customFormat="1" ht="54.75" customHeight="1" x14ac:dyDescent="0.25">
      <c r="A3354" s="96">
        <f t="shared" si="1060"/>
        <v>2470</v>
      </c>
      <c r="B3354" s="175"/>
      <c r="C3354" s="176"/>
      <c r="D3354" s="113"/>
      <c r="E3354" s="115"/>
      <c r="F3354" s="174"/>
      <c r="G3354" s="114" t="str">
        <f t="shared" si="1055"/>
        <v/>
      </c>
      <c r="H3354" s="115"/>
      <c r="I3354" s="115"/>
      <c r="J3354" s="115"/>
      <c r="K3354" s="115"/>
      <c r="L3354" s="133" t="str">
        <f t="shared" si="1056"/>
        <v/>
      </c>
      <c r="M3354" s="116" t="str">
        <f>IF(L3354="", "", L3354/Veriler!$X$1)</f>
        <v/>
      </c>
      <c r="N3354" s="116" t="str">
        <f>IF(F3354&lt;&gt;"", "İthal Girdi", IF(Veriler!T3354="", "", IF(Veriler!S3354="H", "%0,5 üzerindedir", IF(Veriler!T3354&gt;0.1, "%10 sınırı aşılmıştır.", "Uygun"))))</f>
        <v>%0,5 üzerindedir</v>
      </c>
      <c r="O3354" s="116" t="str">
        <f t="shared" si="1057"/>
        <v xml:space="preserve"> </v>
      </c>
      <c r="P3354" s="117"/>
      <c r="Q3354" s="118"/>
      <c r="R3354" s="119" t="str">
        <f t="shared" si="1058"/>
        <v/>
      </c>
      <c r="S3354" s="133">
        <f>IFERROR(IF(M3354&lt;=0.005,IF(F3354="",L3354,0),IF(F3354&lt;&gt;"",0,IF(P3354="",0,IF(P3354="H",0,IF(Q3354&lt;Veriler!$G$2,L3354*Veriler!$G$2,L3354*Q3354)))))," ")</f>
        <v>0</v>
      </c>
      <c r="T3354" s="133">
        <f>IF(Veriler!T3354&lt;=0.1, S3354, IF(AND(Veriler!T3354&gt;0.1, F3354="", P3354="E"), IF(Q3354&gt;Veriler!$G$2, Q3354*S3354, IF(Q3354&lt;Veriler!$G$2, Veriler!$G$2*S3354, Q3354*S3354)), 0))</f>
        <v>0</v>
      </c>
      <c r="U3354" s="133" t="str">
        <f t="shared" si="1059"/>
        <v xml:space="preserve"> </v>
      </c>
      <c r="V3354" s="134" t="str">
        <f>IFERROR(IF(O3354="%10 sınırı aşılmıştır.",L3354-T3354,IFERROR(IF(F3354="",IF(S3354=1,0,IF(L3354-S3354=0,"",L3354-S3354)),IF(Veriler!M3354="",L3354,IF(L3354*Veriler!M3354=0,"",L3354*Veriler!M3354))),L3354)),0)</f>
        <v/>
      </c>
      <c r="W3354" s="146"/>
      <c r="X3354" s="146"/>
      <c r="Y3354" s="146"/>
    </row>
    <row r="3355" spans="1:25" s="99" customFormat="1" ht="54.75" customHeight="1" x14ac:dyDescent="0.25">
      <c r="A3355" s="96">
        <f t="shared" si="1060"/>
        <v>2471</v>
      </c>
      <c r="B3355" s="175"/>
      <c r="C3355" s="176"/>
      <c r="D3355" s="113"/>
      <c r="E3355" s="115"/>
      <c r="F3355" s="174"/>
      <c r="G3355" s="114" t="str">
        <f t="shared" si="1055"/>
        <v/>
      </c>
      <c r="H3355" s="115"/>
      <c r="I3355" s="115"/>
      <c r="J3355" s="115"/>
      <c r="K3355" s="115"/>
      <c r="L3355" s="133" t="str">
        <f t="shared" si="1056"/>
        <v/>
      </c>
      <c r="M3355" s="116" t="str">
        <f>IF(L3355="", "", L3355/Veriler!$X$1)</f>
        <v/>
      </c>
      <c r="N3355" s="116" t="str">
        <f>IF(F3355&lt;&gt;"", "İthal Girdi", IF(Veriler!T3355="", "", IF(Veriler!S3355="H", "%0,5 üzerindedir", IF(Veriler!T3355&gt;0.1, "%10 sınırı aşılmıştır.", "Uygun"))))</f>
        <v>%0,5 üzerindedir</v>
      </c>
      <c r="O3355" s="116" t="str">
        <f t="shared" si="1057"/>
        <v xml:space="preserve"> </v>
      </c>
      <c r="P3355" s="117"/>
      <c r="Q3355" s="118"/>
      <c r="R3355" s="119" t="str">
        <f t="shared" si="1058"/>
        <v/>
      </c>
      <c r="S3355" s="133">
        <f>IFERROR(IF(M3355&lt;=0.005,IF(F3355="",L3355,0),IF(F3355&lt;&gt;"",0,IF(P3355="",0,IF(P3355="H",0,IF(Q3355&lt;Veriler!$G$2,L3355*Veriler!$G$2,L3355*Q3355)))))," ")</f>
        <v>0</v>
      </c>
      <c r="T3355" s="133">
        <f>IF(Veriler!T3355&lt;=0.1, S3355, IF(AND(Veriler!T3355&gt;0.1, F3355="", P3355="E"), IF(Q3355&gt;Veriler!$G$2, Q3355*S3355, IF(Q3355&lt;Veriler!$G$2, Veriler!$G$2*S3355, Q3355*S3355)), 0))</f>
        <v>0</v>
      </c>
      <c r="U3355" s="133" t="str">
        <f t="shared" si="1059"/>
        <v xml:space="preserve"> </v>
      </c>
      <c r="V3355" s="134" t="str">
        <f>IFERROR(IF(O3355="%10 sınırı aşılmıştır.",L3355-T3355,IFERROR(IF(F3355="",IF(S3355=1,0,IF(L3355-S3355=0,"",L3355-S3355)),IF(Veriler!M3355="",L3355,IF(L3355*Veriler!M3355=0,"",L3355*Veriler!M3355))),L3355)),0)</f>
        <v/>
      </c>
      <c r="W3355" s="146"/>
      <c r="X3355" s="146"/>
      <c r="Y3355" s="146"/>
    </row>
    <row r="3356" spans="1:25" s="99" customFormat="1" ht="54.75" customHeight="1" x14ac:dyDescent="0.25">
      <c r="A3356" s="96">
        <f t="shared" si="1060"/>
        <v>2472</v>
      </c>
      <c r="B3356" s="175"/>
      <c r="C3356" s="176"/>
      <c r="D3356" s="113"/>
      <c r="E3356" s="115"/>
      <c r="F3356" s="174"/>
      <c r="G3356" s="114" t="str">
        <f t="shared" si="1055"/>
        <v/>
      </c>
      <c r="H3356" s="115"/>
      <c r="I3356" s="115"/>
      <c r="J3356" s="115"/>
      <c r="K3356" s="115"/>
      <c r="L3356" s="133" t="str">
        <f t="shared" si="1056"/>
        <v/>
      </c>
      <c r="M3356" s="116" t="str">
        <f>IF(L3356="", "", L3356/Veriler!$X$1)</f>
        <v/>
      </c>
      <c r="N3356" s="116" t="str">
        <f>IF(F3356&lt;&gt;"", "İthal Girdi", IF(Veriler!T3356="", "", IF(Veriler!S3356="H", "%0,5 üzerindedir", IF(Veriler!T3356&gt;0.1, "%10 sınırı aşılmıştır.", "Uygun"))))</f>
        <v>%0,5 üzerindedir</v>
      </c>
      <c r="O3356" s="116" t="str">
        <f t="shared" si="1057"/>
        <v xml:space="preserve"> </v>
      </c>
      <c r="P3356" s="117"/>
      <c r="Q3356" s="118"/>
      <c r="R3356" s="119" t="str">
        <f t="shared" si="1058"/>
        <v/>
      </c>
      <c r="S3356" s="133">
        <f>IFERROR(IF(M3356&lt;=0.005,IF(F3356="",L3356,0),IF(F3356&lt;&gt;"",0,IF(P3356="",0,IF(P3356="H",0,IF(Q3356&lt;Veriler!$G$2,L3356*Veriler!$G$2,L3356*Q3356)))))," ")</f>
        <v>0</v>
      </c>
      <c r="T3356" s="133">
        <f>IF(Veriler!T3356&lt;=0.1, S3356, IF(AND(Veriler!T3356&gt;0.1, F3356="", P3356="E"), IF(Q3356&gt;Veriler!$G$2, Q3356*S3356, IF(Q3356&lt;Veriler!$G$2, Veriler!$G$2*S3356, Q3356*S3356)), 0))</f>
        <v>0</v>
      </c>
      <c r="U3356" s="133" t="str">
        <f t="shared" si="1059"/>
        <v xml:space="preserve"> </v>
      </c>
      <c r="V3356" s="134" t="str">
        <f>IFERROR(IF(O3356="%10 sınırı aşılmıştır.",L3356-T3356,IFERROR(IF(F3356="",IF(S3356=1,0,IF(L3356-S3356=0,"",L3356-S3356)),IF(Veriler!M3356="",L3356,IF(L3356*Veriler!M3356=0,"",L3356*Veriler!M3356))),L3356)),0)</f>
        <v/>
      </c>
      <c r="W3356" s="146"/>
      <c r="X3356" s="146"/>
      <c r="Y3356" s="146"/>
    </row>
    <row r="3357" spans="1:25" s="99" customFormat="1" ht="54.75" customHeight="1" x14ac:dyDescent="0.25">
      <c r="A3357" s="96">
        <f t="shared" si="1060"/>
        <v>2473</v>
      </c>
      <c r="B3357" s="175"/>
      <c r="C3357" s="176"/>
      <c r="D3357" s="113"/>
      <c r="E3357" s="115"/>
      <c r="F3357" s="174"/>
      <c r="G3357" s="114" t="str">
        <f t="shared" si="1055"/>
        <v/>
      </c>
      <c r="H3357" s="115"/>
      <c r="I3357" s="115"/>
      <c r="J3357" s="115"/>
      <c r="K3357" s="115"/>
      <c r="L3357" s="133" t="str">
        <f t="shared" si="1056"/>
        <v/>
      </c>
      <c r="M3357" s="116" t="str">
        <f>IF(L3357="", "", L3357/Veriler!$X$1)</f>
        <v/>
      </c>
      <c r="N3357" s="116" t="str">
        <f>IF(F3357&lt;&gt;"", "İthal Girdi", IF(Veriler!T3357="", "", IF(Veriler!S3357="H", "%0,5 üzerindedir", IF(Veriler!T3357&gt;0.1, "%10 sınırı aşılmıştır.", "Uygun"))))</f>
        <v>%0,5 üzerindedir</v>
      </c>
      <c r="O3357" s="116" t="str">
        <f t="shared" si="1057"/>
        <v xml:space="preserve"> </v>
      </c>
      <c r="P3357" s="117"/>
      <c r="Q3357" s="118"/>
      <c r="R3357" s="119" t="str">
        <f t="shared" si="1058"/>
        <v/>
      </c>
      <c r="S3357" s="133">
        <f>IFERROR(IF(M3357&lt;=0.005,IF(F3357="",L3357,0),IF(F3357&lt;&gt;"",0,IF(P3357="",0,IF(P3357="H",0,IF(Q3357&lt;Veriler!$G$2,L3357*Veriler!$G$2,L3357*Q3357)))))," ")</f>
        <v>0</v>
      </c>
      <c r="T3357" s="133">
        <f>IF(Veriler!T3357&lt;=0.1, S3357, IF(AND(Veriler!T3357&gt;0.1, F3357="", P3357="E"), IF(Q3357&gt;Veriler!$G$2, Q3357*S3357, IF(Q3357&lt;Veriler!$G$2, Veriler!$G$2*S3357, Q3357*S3357)), 0))</f>
        <v>0</v>
      </c>
      <c r="U3357" s="133" t="str">
        <f t="shared" si="1059"/>
        <v xml:space="preserve"> </v>
      </c>
      <c r="V3357" s="134" t="str">
        <f>IFERROR(IF(O3357="%10 sınırı aşılmıştır.",L3357-T3357,IFERROR(IF(F3357="",IF(S3357=1,0,IF(L3357-S3357=0,"",L3357-S3357)),IF(Veriler!M3357="",L3357,IF(L3357*Veriler!M3357=0,"",L3357*Veriler!M3357))),L3357)),0)</f>
        <v/>
      </c>
      <c r="W3357" s="146"/>
      <c r="X3357" s="146"/>
      <c r="Y3357" s="146"/>
    </row>
    <row r="3358" spans="1:25" s="99" customFormat="1" ht="54.75" customHeight="1" x14ac:dyDescent="0.25">
      <c r="A3358" s="96">
        <f t="shared" si="1060"/>
        <v>2474</v>
      </c>
      <c r="B3358" s="175"/>
      <c r="C3358" s="176"/>
      <c r="D3358" s="113"/>
      <c r="E3358" s="115"/>
      <c r="F3358" s="174"/>
      <c r="G3358" s="114" t="str">
        <f t="shared" si="1055"/>
        <v/>
      </c>
      <c r="H3358" s="115"/>
      <c r="I3358" s="115"/>
      <c r="J3358" s="115"/>
      <c r="K3358" s="115"/>
      <c r="L3358" s="133" t="str">
        <f t="shared" si="1056"/>
        <v/>
      </c>
      <c r="M3358" s="116" t="str">
        <f>IF(L3358="", "", L3358/Veriler!$X$1)</f>
        <v/>
      </c>
      <c r="N3358" s="116" t="str">
        <f>IF(F3358&lt;&gt;"", "İthal Girdi", IF(Veriler!T3358="", "", IF(Veriler!S3358="H", "%0,5 üzerindedir", IF(Veriler!T3358&gt;0.1, "%10 sınırı aşılmıştır.", "Uygun"))))</f>
        <v>%0,5 üzerindedir</v>
      </c>
      <c r="O3358" s="116" t="str">
        <f t="shared" si="1057"/>
        <v xml:space="preserve"> </v>
      </c>
      <c r="P3358" s="117"/>
      <c r="Q3358" s="118"/>
      <c r="R3358" s="119" t="str">
        <f t="shared" si="1058"/>
        <v/>
      </c>
      <c r="S3358" s="133">
        <f>IFERROR(IF(M3358&lt;=0.005,IF(F3358="",L3358,0),IF(F3358&lt;&gt;"",0,IF(P3358="",0,IF(P3358="H",0,IF(Q3358&lt;Veriler!$G$2,L3358*Veriler!$G$2,L3358*Q3358)))))," ")</f>
        <v>0</v>
      </c>
      <c r="T3358" s="133">
        <f>IF(Veriler!T3358&lt;=0.1, S3358, IF(AND(Veriler!T3358&gt;0.1, F3358="", P3358="E"), IF(Q3358&gt;Veriler!$G$2, Q3358*S3358, IF(Q3358&lt;Veriler!$G$2, Veriler!$G$2*S3358, Q3358*S3358)), 0))</f>
        <v>0</v>
      </c>
      <c r="U3358" s="133" t="str">
        <f t="shared" si="1059"/>
        <v xml:space="preserve"> </v>
      </c>
      <c r="V3358" s="134" t="str">
        <f>IFERROR(IF(O3358="%10 sınırı aşılmıştır.",L3358-T3358,IFERROR(IF(F3358="",IF(S3358=1,0,IF(L3358-S3358=0,"",L3358-S3358)),IF(Veriler!M3358="",L3358,IF(L3358*Veriler!M3358=0,"",L3358*Veriler!M3358))),L3358)),0)</f>
        <v/>
      </c>
      <c r="W3358" s="146"/>
      <c r="X3358" s="146"/>
      <c r="Y3358" s="146"/>
    </row>
    <row r="3359" spans="1:25" s="99" customFormat="1" ht="54.75" customHeight="1" x14ac:dyDescent="0.25">
      <c r="A3359" s="96">
        <f t="shared" si="1060"/>
        <v>2475</v>
      </c>
      <c r="B3359" s="175"/>
      <c r="C3359" s="176"/>
      <c r="D3359" s="113"/>
      <c r="E3359" s="115"/>
      <c r="F3359" s="174"/>
      <c r="G3359" s="114" t="str">
        <f t="shared" si="1055"/>
        <v/>
      </c>
      <c r="H3359" s="115"/>
      <c r="I3359" s="115"/>
      <c r="J3359" s="115"/>
      <c r="K3359" s="115"/>
      <c r="L3359" s="133" t="str">
        <f t="shared" si="1056"/>
        <v/>
      </c>
      <c r="M3359" s="116" t="str">
        <f>IF(L3359="", "", L3359/Veriler!$X$1)</f>
        <v/>
      </c>
      <c r="N3359" s="116" t="str">
        <f>IF(F3359&lt;&gt;"", "İthal Girdi", IF(Veriler!T3359="", "", IF(Veriler!S3359="H", "%0,5 üzerindedir", IF(Veriler!T3359&gt;0.1, "%10 sınırı aşılmıştır.", "Uygun"))))</f>
        <v>%0,5 üzerindedir</v>
      </c>
      <c r="O3359" s="116" t="str">
        <f t="shared" si="1057"/>
        <v xml:space="preserve"> </v>
      </c>
      <c r="P3359" s="117"/>
      <c r="Q3359" s="118"/>
      <c r="R3359" s="119" t="str">
        <f t="shared" si="1058"/>
        <v/>
      </c>
      <c r="S3359" s="133">
        <f>IFERROR(IF(M3359&lt;=0.005,IF(F3359="",L3359,0),IF(F3359&lt;&gt;"",0,IF(P3359="",0,IF(P3359="H",0,IF(Q3359&lt;Veriler!$G$2,L3359*Veriler!$G$2,L3359*Q3359)))))," ")</f>
        <v>0</v>
      </c>
      <c r="T3359" s="133">
        <f>IF(Veriler!T3359&lt;=0.1, S3359, IF(AND(Veriler!T3359&gt;0.1, F3359="", P3359="E"), IF(Q3359&gt;Veriler!$G$2, Q3359*S3359, IF(Q3359&lt;Veriler!$G$2, Veriler!$G$2*S3359, Q3359*S3359)), 0))</f>
        <v>0</v>
      </c>
      <c r="U3359" s="133" t="str">
        <f t="shared" si="1059"/>
        <v xml:space="preserve"> </v>
      </c>
      <c r="V3359" s="134" t="str">
        <f>IFERROR(IF(O3359="%10 sınırı aşılmıştır.",L3359-T3359,IFERROR(IF(F3359="",IF(S3359=1,0,IF(L3359-S3359=0,"",L3359-S3359)),IF(Veriler!M3359="",L3359,IF(L3359*Veriler!M3359=0,"",L3359*Veriler!M3359))),L3359)),0)</f>
        <v/>
      </c>
      <c r="W3359" s="146"/>
      <c r="X3359" s="146"/>
      <c r="Y3359" s="146"/>
    </row>
    <row r="3360" spans="1:25" s="99" customFormat="1" ht="54.75" customHeight="1" x14ac:dyDescent="0.25">
      <c r="A3360" s="96">
        <f t="shared" si="1060"/>
        <v>2476</v>
      </c>
      <c r="B3360" s="175"/>
      <c r="C3360" s="176"/>
      <c r="D3360" s="113"/>
      <c r="E3360" s="115"/>
      <c r="F3360" s="174"/>
      <c r="G3360" s="114" t="str">
        <f t="shared" si="1055"/>
        <v/>
      </c>
      <c r="H3360" s="115"/>
      <c r="I3360" s="115"/>
      <c r="J3360" s="115"/>
      <c r="K3360" s="115"/>
      <c r="L3360" s="133" t="str">
        <f t="shared" si="1056"/>
        <v/>
      </c>
      <c r="M3360" s="116" t="str">
        <f>IF(L3360="", "", L3360/Veriler!$X$1)</f>
        <v/>
      </c>
      <c r="N3360" s="116" t="str">
        <f>IF(F3360&lt;&gt;"", "İthal Girdi", IF(Veriler!T3360="", "", IF(Veriler!S3360="H", "%0,5 üzerindedir", IF(Veriler!T3360&gt;0.1, "%10 sınırı aşılmıştır.", "Uygun"))))</f>
        <v>%0,5 üzerindedir</v>
      </c>
      <c r="O3360" s="116" t="str">
        <f t="shared" si="1057"/>
        <v xml:space="preserve"> </v>
      </c>
      <c r="P3360" s="117"/>
      <c r="Q3360" s="118"/>
      <c r="R3360" s="119" t="str">
        <f t="shared" si="1058"/>
        <v/>
      </c>
      <c r="S3360" s="133">
        <f>IFERROR(IF(M3360&lt;=0.005,IF(F3360="",L3360,0),IF(F3360&lt;&gt;"",0,IF(P3360="",0,IF(P3360="H",0,IF(Q3360&lt;Veriler!$G$2,L3360*Veriler!$G$2,L3360*Q3360)))))," ")</f>
        <v>0</v>
      </c>
      <c r="T3360" s="133">
        <f>IF(Veriler!T3360&lt;=0.1, S3360, IF(AND(Veriler!T3360&gt;0.1, F3360="", P3360="E"), IF(Q3360&gt;Veriler!$G$2, Q3360*S3360, IF(Q3360&lt;Veriler!$G$2, Veriler!$G$2*S3360, Q3360*S3360)), 0))</f>
        <v>0</v>
      </c>
      <c r="U3360" s="133" t="str">
        <f t="shared" si="1059"/>
        <v xml:space="preserve"> </v>
      </c>
      <c r="V3360" s="134" t="str">
        <f>IFERROR(IF(O3360="%10 sınırı aşılmıştır.",L3360-T3360,IFERROR(IF(F3360="",IF(S3360=1,0,IF(L3360-S3360=0,"",L3360-S3360)),IF(Veriler!M3360="",L3360,IF(L3360*Veriler!M3360=0,"",L3360*Veriler!M3360))),L3360)),0)</f>
        <v/>
      </c>
      <c r="W3360" s="146"/>
      <c r="X3360" s="146"/>
      <c r="Y3360" s="146"/>
    </row>
    <row r="3361" spans="1:25" s="99" customFormat="1" ht="54.75" customHeight="1" x14ac:dyDescent="0.25">
      <c r="A3361" s="96">
        <f t="shared" si="1060"/>
        <v>2477</v>
      </c>
      <c r="B3361" s="175"/>
      <c r="C3361" s="176"/>
      <c r="D3361" s="113"/>
      <c r="E3361" s="115"/>
      <c r="F3361" s="174"/>
      <c r="G3361" s="114" t="str">
        <f t="shared" si="1055"/>
        <v/>
      </c>
      <c r="H3361" s="115"/>
      <c r="I3361" s="115"/>
      <c r="J3361" s="115"/>
      <c r="K3361" s="115"/>
      <c r="L3361" s="133" t="str">
        <f t="shared" si="1056"/>
        <v/>
      </c>
      <c r="M3361" s="116" t="str">
        <f>IF(L3361="", "", L3361/Veriler!$X$1)</f>
        <v/>
      </c>
      <c r="N3361" s="116" t="str">
        <f>IF(F3361&lt;&gt;"", "İthal Girdi", IF(Veriler!T3361="", "", IF(Veriler!S3361="H", "%0,5 üzerindedir", IF(Veriler!T3361&gt;0.1, "%10 sınırı aşılmıştır.", "Uygun"))))</f>
        <v>%0,5 üzerindedir</v>
      </c>
      <c r="O3361" s="116" t="str">
        <f t="shared" si="1057"/>
        <v xml:space="preserve"> </v>
      </c>
      <c r="P3361" s="117"/>
      <c r="Q3361" s="118"/>
      <c r="R3361" s="119" t="str">
        <f t="shared" si="1058"/>
        <v/>
      </c>
      <c r="S3361" s="133">
        <f>IFERROR(IF(M3361&lt;=0.005,IF(F3361="",L3361,0),IF(F3361&lt;&gt;"",0,IF(P3361="",0,IF(P3361="H",0,IF(Q3361&lt;Veriler!$G$2,L3361*Veriler!$G$2,L3361*Q3361)))))," ")</f>
        <v>0</v>
      </c>
      <c r="T3361" s="133">
        <f>IF(Veriler!T3361&lt;=0.1, S3361, IF(AND(Veriler!T3361&gt;0.1, F3361="", P3361="E"), IF(Q3361&gt;Veriler!$G$2, Q3361*S3361, IF(Q3361&lt;Veriler!$G$2, Veriler!$G$2*S3361, Q3361*S3361)), 0))</f>
        <v>0</v>
      </c>
      <c r="U3361" s="133" t="str">
        <f t="shared" si="1059"/>
        <v xml:space="preserve"> </v>
      </c>
      <c r="V3361" s="134" t="str">
        <f>IFERROR(IF(O3361="%10 sınırı aşılmıştır.",L3361-T3361,IFERROR(IF(F3361="",IF(S3361=1,0,IF(L3361-S3361=0,"",L3361-S3361)),IF(Veriler!M3361="",L3361,IF(L3361*Veriler!M3361=0,"",L3361*Veriler!M3361))),L3361)),0)</f>
        <v/>
      </c>
      <c r="W3361" s="146"/>
      <c r="X3361" s="146"/>
      <c r="Y3361" s="146"/>
    </row>
    <row r="3362" spans="1:25" s="99" customFormat="1" ht="54.75" customHeight="1" x14ac:dyDescent="0.25">
      <c r="A3362" s="96">
        <f t="shared" si="1060"/>
        <v>2478</v>
      </c>
      <c r="B3362" s="175"/>
      <c r="C3362" s="176"/>
      <c r="D3362" s="113"/>
      <c r="E3362" s="115"/>
      <c r="F3362" s="174"/>
      <c r="G3362" s="114" t="str">
        <f t="shared" si="1055"/>
        <v/>
      </c>
      <c r="H3362" s="115"/>
      <c r="I3362" s="115"/>
      <c r="J3362" s="115"/>
      <c r="K3362" s="115"/>
      <c r="L3362" s="133" t="str">
        <f t="shared" si="1056"/>
        <v/>
      </c>
      <c r="M3362" s="116" t="str">
        <f>IF(L3362="", "", L3362/Veriler!$X$1)</f>
        <v/>
      </c>
      <c r="N3362" s="116" t="str">
        <f>IF(F3362&lt;&gt;"", "İthal Girdi", IF(Veriler!T3362="", "", IF(Veriler!S3362="H", "%0,5 üzerindedir", IF(Veriler!T3362&gt;0.1, "%10 sınırı aşılmıştır.", "Uygun"))))</f>
        <v>%0,5 üzerindedir</v>
      </c>
      <c r="O3362" s="116" t="str">
        <f t="shared" si="1057"/>
        <v xml:space="preserve"> </v>
      </c>
      <c r="P3362" s="117"/>
      <c r="Q3362" s="118"/>
      <c r="R3362" s="119" t="str">
        <f t="shared" si="1058"/>
        <v/>
      </c>
      <c r="S3362" s="133">
        <f>IFERROR(IF(M3362&lt;=0.005,IF(F3362="",L3362,0),IF(F3362&lt;&gt;"",0,IF(P3362="",0,IF(P3362="H",0,IF(Q3362&lt;Veriler!$G$2,L3362*Veriler!$G$2,L3362*Q3362)))))," ")</f>
        <v>0</v>
      </c>
      <c r="T3362" s="133">
        <f>IF(Veriler!T3362&lt;=0.1, S3362, IF(AND(Veriler!T3362&gt;0.1, F3362="", P3362="E"), IF(Q3362&gt;Veriler!$G$2, Q3362*S3362, IF(Q3362&lt;Veriler!$G$2, Veriler!$G$2*S3362, Q3362*S3362)), 0))</f>
        <v>0</v>
      </c>
      <c r="U3362" s="133" t="str">
        <f t="shared" si="1059"/>
        <v xml:space="preserve"> </v>
      </c>
      <c r="V3362" s="134" t="str">
        <f>IFERROR(IF(O3362="%10 sınırı aşılmıştır.",L3362-T3362,IFERROR(IF(F3362="",IF(S3362=1,0,IF(L3362-S3362=0,"",L3362-S3362)),IF(Veriler!M3362="",L3362,IF(L3362*Veriler!M3362=0,"",L3362*Veriler!M3362))),L3362)),0)</f>
        <v/>
      </c>
      <c r="W3362" s="146"/>
      <c r="X3362" s="146"/>
      <c r="Y3362" s="146"/>
    </row>
    <row r="3363" spans="1:25" s="99" customFormat="1" ht="36" hidden="1" customHeight="1" x14ac:dyDescent="0.25">
      <c r="A3363" s="101"/>
      <c r="B3363" s="191" t="s">
        <v>16</v>
      </c>
      <c r="C3363" s="176"/>
      <c r="D3363" s="120"/>
      <c r="E3363" s="171"/>
      <c r="F3363" s="172"/>
      <c r="G3363" s="121"/>
      <c r="H3363" s="115"/>
      <c r="I3363" s="115"/>
      <c r="J3363" s="115"/>
      <c r="K3363" s="115"/>
      <c r="L3363" s="121"/>
      <c r="M3363" s="121"/>
      <c r="N3363" s="121"/>
      <c r="O3363" s="121"/>
      <c r="P3363" s="120"/>
      <c r="Q3363" s="120"/>
      <c r="R3363" s="183"/>
      <c r="S3363" s="184"/>
      <c r="T3363" s="121"/>
      <c r="U3363" s="121"/>
      <c r="V3363" s="121"/>
      <c r="W3363" s="146"/>
      <c r="X3363" s="146"/>
      <c r="Y3363" s="146"/>
    </row>
    <row r="3364" spans="1:25" s="99" customFormat="1" ht="54.75" customHeight="1" x14ac:dyDescent="0.25">
      <c r="A3364" s="96">
        <f>A3362+1</f>
        <v>2479</v>
      </c>
      <c r="B3364" s="175"/>
      <c r="C3364" s="176"/>
      <c r="D3364" s="113"/>
      <c r="E3364" s="115"/>
      <c r="F3364" s="174"/>
      <c r="G3364" s="114" t="str">
        <f t="shared" ref="G3364:G3377" si="1061">IF(AND(F3364&lt;&gt;"",V3364&lt;&gt;"",L3364&lt;&gt;0),V3364/L3364,"")</f>
        <v/>
      </c>
      <c r="H3364" s="115"/>
      <c r="I3364" s="115"/>
      <c r="J3364" s="115"/>
      <c r="K3364" s="115"/>
      <c r="L3364" s="133" t="str">
        <f t="shared" ref="L3364:L3377" si="1062">IF(AND(H3364&lt;&gt;0, J3364&lt;&gt;0, K3364&lt;&gt;0), H3364*J3364*K3364, "")</f>
        <v/>
      </c>
      <c r="M3364" s="116" t="str">
        <f>IF(L3364="", "", L3364/Veriler!$X$1)</f>
        <v/>
      </c>
      <c r="N3364" s="116" t="str">
        <f>IF(F3364&lt;&gt;"", "İthal Girdi", IF(Veriler!T3364="", "", IF(Veriler!S3364="H", "%0,5 üzerindedir", IF(Veriler!T3364&gt;0.1, "%10 sınırı aşılmıştır.", "Uygun"))))</f>
        <v>%0,5 üzerindedir</v>
      </c>
      <c r="O3364" s="116" t="str">
        <f t="shared" ref="O3364:O3377" si="1063">IF(M3364=""," ",N3364)</f>
        <v xml:space="preserve"> </v>
      </c>
      <c r="P3364" s="117"/>
      <c r="Q3364" s="118"/>
      <c r="R3364" s="119" t="str">
        <f t="shared" ref="R3364:R3377" si="1064">IFERROR(IF(AND(T3364&lt;&gt;"",L3364&lt;&gt;"",L3364&lt;&gt;0,T3364&lt;&gt;0),T3364/L3364,"")," ")</f>
        <v/>
      </c>
      <c r="S3364" s="133">
        <f>IFERROR(IF(M3364&lt;=0.005,IF(F3364="",L3364,0),IF(F3364&lt;&gt;"",0,IF(P3364="",0,IF(P3364="H",0,IF(Q3364&lt;Veriler!$G$2,L3364*Veriler!$G$2,L3364*Q3364)))))," ")</f>
        <v>0</v>
      </c>
      <c r="T3364" s="133">
        <f>IF(Veriler!T3364&lt;=0.1, S3364, IF(AND(Veriler!T3364&gt;0.1, F3364="", P3364="E"), IF(Q3364&gt;Veriler!$G$2, Q3364*S3364, IF(Q3364&lt;Veriler!$G$2, Veriler!$G$2*S3364, Q3364*S3364)), 0))</f>
        <v>0</v>
      </c>
      <c r="U3364" s="133" t="str">
        <f t="shared" ref="U3364:U3377" si="1065">IF(T3364=0," ",T3364)</f>
        <v xml:space="preserve"> </v>
      </c>
      <c r="V3364" s="134" t="str">
        <f>IFERROR(IF(O3364="%10 sınırı aşılmıştır.",L3364-T3364,IFERROR(IF(F3364="",IF(S3364=1,0,IF(L3364-S3364=0,"",L3364-S3364)),IF(Veriler!M3364="",L3364,IF(L3364*Veriler!M3364=0,"",L3364*Veriler!M3364))),L3364)),0)</f>
        <v/>
      </c>
      <c r="W3364" s="146"/>
      <c r="X3364" s="146"/>
      <c r="Y3364" s="146"/>
    </row>
    <row r="3365" spans="1:25" s="99" customFormat="1" ht="54.75" customHeight="1" x14ac:dyDescent="0.25">
      <c r="A3365" s="96">
        <f t="shared" ref="A3365:A3377" si="1066">A3364+1</f>
        <v>2480</v>
      </c>
      <c r="B3365" s="175"/>
      <c r="C3365" s="176"/>
      <c r="D3365" s="113"/>
      <c r="E3365" s="115"/>
      <c r="F3365" s="174"/>
      <c r="G3365" s="114" t="str">
        <f t="shared" si="1061"/>
        <v/>
      </c>
      <c r="H3365" s="115"/>
      <c r="I3365" s="115"/>
      <c r="J3365" s="115"/>
      <c r="K3365" s="115"/>
      <c r="L3365" s="133" t="str">
        <f t="shared" si="1062"/>
        <v/>
      </c>
      <c r="M3365" s="116" t="str">
        <f>IF(L3365="", "", L3365/Veriler!$X$1)</f>
        <v/>
      </c>
      <c r="N3365" s="116" t="str">
        <f>IF(F3365&lt;&gt;"", "İthal Girdi", IF(Veriler!T3365="", "", IF(Veriler!S3365="H", "%0,5 üzerindedir", IF(Veriler!T3365&gt;0.1, "%10 sınırı aşılmıştır.", "Uygun"))))</f>
        <v>%0,5 üzerindedir</v>
      </c>
      <c r="O3365" s="116" t="str">
        <f t="shared" si="1063"/>
        <v xml:space="preserve"> </v>
      </c>
      <c r="P3365" s="117"/>
      <c r="Q3365" s="118"/>
      <c r="R3365" s="119" t="str">
        <f t="shared" si="1064"/>
        <v/>
      </c>
      <c r="S3365" s="133">
        <f>IFERROR(IF(M3365&lt;=0.005,IF(F3365="",L3365,0),IF(F3365&lt;&gt;"",0,IF(P3365="",0,IF(P3365="H",0,IF(Q3365&lt;Veriler!$G$2,L3365*Veriler!$G$2,L3365*Q3365)))))," ")</f>
        <v>0</v>
      </c>
      <c r="T3365" s="133">
        <f>IF(Veriler!T3365&lt;=0.1, S3365, IF(AND(Veriler!T3365&gt;0.1, F3365="", P3365="E"), IF(Q3365&gt;Veriler!$G$2, Q3365*S3365, IF(Q3365&lt;Veriler!$G$2, Veriler!$G$2*S3365, Q3365*S3365)), 0))</f>
        <v>0</v>
      </c>
      <c r="U3365" s="133" t="str">
        <f t="shared" si="1065"/>
        <v xml:space="preserve"> </v>
      </c>
      <c r="V3365" s="134" t="str">
        <f>IFERROR(IF(O3365="%10 sınırı aşılmıştır.",L3365-T3365,IFERROR(IF(F3365="",IF(S3365=1,0,IF(L3365-S3365=0,"",L3365-S3365)),IF(Veriler!M3365="",L3365,IF(L3365*Veriler!M3365=0,"",L3365*Veriler!M3365))),L3365)),0)</f>
        <v/>
      </c>
      <c r="W3365" s="146"/>
      <c r="X3365" s="146"/>
      <c r="Y3365" s="146"/>
    </row>
    <row r="3366" spans="1:25" s="99" customFormat="1" ht="54.75" customHeight="1" x14ac:dyDescent="0.25">
      <c r="A3366" s="96">
        <f t="shared" si="1066"/>
        <v>2481</v>
      </c>
      <c r="B3366" s="175"/>
      <c r="C3366" s="176"/>
      <c r="D3366" s="113"/>
      <c r="E3366" s="115"/>
      <c r="F3366" s="174"/>
      <c r="G3366" s="114" t="str">
        <f t="shared" si="1061"/>
        <v/>
      </c>
      <c r="H3366" s="115"/>
      <c r="I3366" s="115"/>
      <c r="J3366" s="115"/>
      <c r="K3366" s="115"/>
      <c r="L3366" s="133" t="str">
        <f t="shared" si="1062"/>
        <v/>
      </c>
      <c r="M3366" s="116" t="str">
        <f>IF(L3366="", "", L3366/Veriler!$X$1)</f>
        <v/>
      </c>
      <c r="N3366" s="116" t="str">
        <f>IF(F3366&lt;&gt;"", "İthal Girdi", IF(Veriler!T3366="", "", IF(Veriler!S3366="H", "%0,5 üzerindedir", IF(Veriler!T3366&gt;0.1, "%10 sınırı aşılmıştır.", "Uygun"))))</f>
        <v>%0,5 üzerindedir</v>
      </c>
      <c r="O3366" s="116" t="str">
        <f t="shared" si="1063"/>
        <v xml:space="preserve"> </v>
      </c>
      <c r="P3366" s="117"/>
      <c r="Q3366" s="118"/>
      <c r="R3366" s="119" t="str">
        <f t="shared" si="1064"/>
        <v/>
      </c>
      <c r="S3366" s="133">
        <f>IFERROR(IF(M3366&lt;=0.005,IF(F3366="",L3366,0),IF(F3366&lt;&gt;"",0,IF(P3366="",0,IF(P3366="H",0,IF(Q3366&lt;Veriler!$G$2,L3366*Veriler!$G$2,L3366*Q3366)))))," ")</f>
        <v>0</v>
      </c>
      <c r="T3366" s="133">
        <f>IF(Veriler!T3366&lt;=0.1, S3366, IF(AND(Veriler!T3366&gt;0.1, F3366="", P3366="E"), IF(Q3366&gt;Veriler!$G$2, Q3366*S3366, IF(Q3366&lt;Veriler!$G$2, Veriler!$G$2*S3366, Q3366*S3366)), 0))</f>
        <v>0</v>
      </c>
      <c r="U3366" s="133" t="str">
        <f t="shared" si="1065"/>
        <v xml:space="preserve"> </v>
      </c>
      <c r="V3366" s="134" t="str">
        <f>IFERROR(IF(O3366="%10 sınırı aşılmıştır.",L3366-T3366,IFERROR(IF(F3366="",IF(S3366=1,0,IF(L3366-S3366=0,"",L3366-S3366)),IF(Veriler!M3366="",L3366,IF(L3366*Veriler!M3366=0,"",L3366*Veriler!M3366))),L3366)),0)</f>
        <v/>
      </c>
      <c r="W3366" s="146"/>
      <c r="X3366" s="146"/>
      <c r="Y3366" s="146"/>
    </row>
    <row r="3367" spans="1:25" s="99" customFormat="1" ht="54.75" customHeight="1" x14ac:dyDescent="0.25">
      <c r="A3367" s="96">
        <f t="shared" si="1066"/>
        <v>2482</v>
      </c>
      <c r="B3367" s="175"/>
      <c r="C3367" s="176"/>
      <c r="D3367" s="113"/>
      <c r="E3367" s="115"/>
      <c r="F3367" s="174"/>
      <c r="G3367" s="114" t="str">
        <f t="shared" si="1061"/>
        <v/>
      </c>
      <c r="H3367" s="115"/>
      <c r="I3367" s="115"/>
      <c r="J3367" s="115"/>
      <c r="K3367" s="115"/>
      <c r="L3367" s="133" t="str">
        <f t="shared" si="1062"/>
        <v/>
      </c>
      <c r="M3367" s="116" t="str">
        <f>IF(L3367="", "", L3367/Veriler!$X$1)</f>
        <v/>
      </c>
      <c r="N3367" s="116" t="str">
        <f>IF(F3367&lt;&gt;"", "İthal Girdi", IF(Veriler!T3367="", "", IF(Veriler!S3367="H", "%0,5 üzerindedir", IF(Veriler!T3367&gt;0.1, "%10 sınırı aşılmıştır.", "Uygun"))))</f>
        <v>%0,5 üzerindedir</v>
      </c>
      <c r="O3367" s="116" t="str">
        <f t="shared" si="1063"/>
        <v xml:space="preserve"> </v>
      </c>
      <c r="P3367" s="117"/>
      <c r="Q3367" s="118"/>
      <c r="R3367" s="119" t="str">
        <f t="shared" si="1064"/>
        <v/>
      </c>
      <c r="S3367" s="133">
        <f>IFERROR(IF(M3367&lt;=0.005,IF(F3367="",L3367,0),IF(F3367&lt;&gt;"",0,IF(P3367="",0,IF(P3367="H",0,IF(Q3367&lt;Veriler!$G$2,L3367*Veriler!$G$2,L3367*Q3367)))))," ")</f>
        <v>0</v>
      </c>
      <c r="T3367" s="133">
        <f>IF(Veriler!T3367&lt;=0.1, S3367, IF(AND(Veriler!T3367&gt;0.1, F3367="", P3367="E"), IF(Q3367&gt;Veriler!$G$2, Q3367*S3367, IF(Q3367&lt;Veriler!$G$2, Veriler!$G$2*S3367, Q3367*S3367)), 0))</f>
        <v>0</v>
      </c>
      <c r="U3367" s="133" t="str">
        <f t="shared" si="1065"/>
        <v xml:space="preserve"> </v>
      </c>
      <c r="V3367" s="134" t="str">
        <f>IFERROR(IF(O3367="%10 sınırı aşılmıştır.",L3367-T3367,IFERROR(IF(F3367="",IF(S3367=1,0,IF(L3367-S3367=0,"",L3367-S3367)),IF(Veriler!M3367="",L3367,IF(L3367*Veriler!M3367=0,"",L3367*Veriler!M3367))),L3367)),0)</f>
        <v/>
      </c>
      <c r="W3367" s="146"/>
      <c r="X3367" s="146"/>
      <c r="Y3367" s="146"/>
    </row>
    <row r="3368" spans="1:25" s="99" customFormat="1" ht="54.75" customHeight="1" x14ac:dyDescent="0.25">
      <c r="A3368" s="96">
        <f t="shared" si="1066"/>
        <v>2483</v>
      </c>
      <c r="B3368" s="175"/>
      <c r="C3368" s="176"/>
      <c r="D3368" s="113"/>
      <c r="E3368" s="115"/>
      <c r="F3368" s="174"/>
      <c r="G3368" s="114" t="str">
        <f t="shared" si="1061"/>
        <v/>
      </c>
      <c r="H3368" s="115"/>
      <c r="I3368" s="115"/>
      <c r="J3368" s="115"/>
      <c r="K3368" s="115"/>
      <c r="L3368" s="133" t="str">
        <f t="shared" si="1062"/>
        <v/>
      </c>
      <c r="M3368" s="116" t="str">
        <f>IF(L3368="", "", L3368/Veriler!$X$1)</f>
        <v/>
      </c>
      <c r="N3368" s="116" t="str">
        <f>IF(F3368&lt;&gt;"", "İthal Girdi", IF(Veriler!T3368="", "", IF(Veriler!S3368="H", "%0,5 üzerindedir", IF(Veriler!T3368&gt;0.1, "%10 sınırı aşılmıştır.", "Uygun"))))</f>
        <v>%0,5 üzerindedir</v>
      </c>
      <c r="O3368" s="116" t="str">
        <f t="shared" si="1063"/>
        <v xml:space="preserve"> </v>
      </c>
      <c r="P3368" s="117"/>
      <c r="Q3368" s="118"/>
      <c r="R3368" s="119" t="str">
        <f t="shared" si="1064"/>
        <v/>
      </c>
      <c r="S3368" s="133">
        <f>IFERROR(IF(M3368&lt;=0.005,IF(F3368="",L3368,0),IF(F3368&lt;&gt;"",0,IF(P3368="",0,IF(P3368="H",0,IF(Q3368&lt;Veriler!$G$2,L3368*Veriler!$G$2,L3368*Q3368)))))," ")</f>
        <v>0</v>
      </c>
      <c r="T3368" s="133">
        <f>IF(Veriler!T3368&lt;=0.1, S3368, IF(AND(Veriler!T3368&gt;0.1, F3368="", P3368="E"), IF(Q3368&gt;Veriler!$G$2, Q3368*S3368, IF(Q3368&lt;Veriler!$G$2, Veriler!$G$2*S3368, Q3368*S3368)), 0))</f>
        <v>0</v>
      </c>
      <c r="U3368" s="133" t="str">
        <f t="shared" si="1065"/>
        <v xml:space="preserve"> </v>
      </c>
      <c r="V3368" s="134" t="str">
        <f>IFERROR(IF(O3368="%10 sınırı aşılmıştır.",L3368-T3368,IFERROR(IF(F3368="",IF(S3368=1,0,IF(L3368-S3368=0,"",L3368-S3368)),IF(Veriler!M3368="",L3368,IF(L3368*Veriler!M3368=0,"",L3368*Veriler!M3368))),L3368)),0)</f>
        <v/>
      </c>
      <c r="W3368" s="146"/>
      <c r="X3368" s="146"/>
      <c r="Y3368" s="146"/>
    </row>
    <row r="3369" spans="1:25" s="99" customFormat="1" ht="54.75" customHeight="1" x14ac:dyDescent="0.25">
      <c r="A3369" s="96">
        <f t="shared" si="1066"/>
        <v>2484</v>
      </c>
      <c r="B3369" s="175"/>
      <c r="C3369" s="176"/>
      <c r="D3369" s="113"/>
      <c r="E3369" s="115"/>
      <c r="F3369" s="174"/>
      <c r="G3369" s="114" t="str">
        <f t="shared" si="1061"/>
        <v/>
      </c>
      <c r="H3369" s="115"/>
      <c r="I3369" s="115"/>
      <c r="J3369" s="115"/>
      <c r="K3369" s="115"/>
      <c r="L3369" s="133" t="str">
        <f t="shared" si="1062"/>
        <v/>
      </c>
      <c r="M3369" s="116" t="str">
        <f>IF(L3369="", "", L3369/Veriler!$X$1)</f>
        <v/>
      </c>
      <c r="N3369" s="116" t="str">
        <f>IF(F3369&lt;&gt;"", "İthal Girdi", IF(Veriler!T3369="", "", IF(Veriler!S3369="H", "%0,5 üzerindedir", IF(Veriler!T3369&gt;0.1, "%10 sınırı aşılmıştır.", "Uygun"))))</f>
        <v>%0,5 üzerindedir</v>
      </c>
      <c r="O3369" s="116" t="str">
        <f t="shared" si="1063"/>
        <v xml:space="preserve"> </v>
      </c>
      <c r="P3369" s="117"/>
      <c r="Q3369" s="118"/>
      <c r="R3369" s="119" t="str">
        <f t="shared" si="1064"/>
        <v/>
      </c>
      <c r="S3369" s="133">
        <f>IFERROR(IF(M3369&lt;=0.005,IF(F3369="",L3369,0),IF(F3369&lt;&gt;"",0,IF(P3369="",0,IF(P3369="H",0,IF(Q3369&lt;Veriler!$G$2,L3369*Veriler!$G$2,L3369*Q3369)))))," ")</f>
        <v>0</v>
      </c>
      <c r="T3369" s="133">
        <f>IF(Veriler!T3369&lt;=0.1, S3369, IF(AND(Veriler!T3369&gt;0.1, F3369="", P3369="E"), IF(Q3369&gt;Veriler!$G$2, Q3369*S3369, IF(Q3369&lt;Veriler!$G$2, Veriler!$G$2*S3369, Q3369*S3369)), 0))</f>
        <v>0</v>
      </c>
      <c r="U3369" s="133" t="str">
        <f t="shared" si="1065"/>
        <v xml:space="preserve"> </v>
      </c>
      <c r="V3369" s="134" t="str">
        <f>IFERROR(IF(O3369="%10 sınırı aşılmıştır.",L3369-T3369,IFERROR(IF(F3369="",IF(S3369=1,0,IF(L3369-S3369=0,"",L3369-S3369)),IF(Veriler!M3369="",L3369,IF(L3369*Veriler!M3369=0,"",L3369*Veriler!M3369))),L3369)),0)</f>
        <v/>
      </c>
      <c r="W3369" s="146"/>
      <c r="X3369" s="146"/>
      <c r="Y3369" s="146"/>
    </row>
    <row r="3370" spans="1:25" s="99" customFormat="1" ht="54.75" customHeight="1" x14ac:dyDescent="0.25">
      <c r="A3370" s="96">
        <f t="shared" si="1066"/>
        <v>2485</v>
      </c>
      <c r="B3370" s="175"/>
      <c r="C3370" s="176"/>
      <c r="D3370" s="113"/>
      <c r="E3370" s="115"/>
      <c r="F3370" s="174"/>
      <c r="G3370" s="114" t="str">
        <f t="shared" si="1061"/>
        <v/>
      </c>
      <c r="H3370" s="115"/>
      <c r="I3370" s="115"/>
      <c r="J3370" s="115"/>
      <c r="K3370" s="115"/>
      <c r="L3370" s="133" t="str">
        <f t="shared" si="1062"/>
        <v/>
      </c>
      <c r="M3370" s="116" t="str">
        <f>IF(L3370="", "", L3370/Veriler!$X$1)</f>
        <v/>
      </c>
      <c r="N3370" s="116" t="str">
        <f>IF(F3370&lt;&gt;"", "İthal Girdi", IF(Veriler!T3370="", "", IF(Veriler!S3370="H", "%0,5 üzerindedir", IF(Veriler!T3370&gt;0.1, "%10 sınırı aşılmıştır.", "Uygun"))))</f>
        <v>%0,5 üzerindedir</v>
      </c>
      <c r="O3370" s="116" t="str">
        <f t="shared" si="1063"/>
        <v xml:space="preserve"> </v>
      </c>
      <c r="P3370" s="117"/>
      <c r="Q3370" s="118"/>
      <c r="R3370" s="119" t="str">
        <f t="shared" si="1064"/>
        <v/>
      </c>
      <c r="S3370" s="133">
        <f>IFERROR(IF(M3370&lt;=0.005,IF(F3370="",L3370,0),IF(F3370&lt;&gt;"",0,IF(P3370="",0,IF(P3370="H",0,IF(Q3370&lt;Veriler!$G$2,L3370*Veriler!$G$2,L3370*Q3370)))))," ")</f>
        <v>0</v>
      </c>
      <c r="T3370" s="133">
        <f>IF(Veriler!T3370&lt;=0.1, S3370, IF(AND(Veriler!T3370&gt;0.1, F3370="", P3370="E"), IF(Q3370&gt;Veriler!$G$2, Q3370*S3370, IF(Q3370&lt;Veriler!$G$2, Veriler!$G$2*S3370, Q3370*S3370)), 0))</f>
        <v>0</v>
      </c>
      <c r="U3370" s="133" t="str">
        <f t="shared" si="1065"/>
        <v xml:space="preserve"> </v>
      </c>
      <c r="V3370" s="134" t="str">
        <f>IFERROR(IF(O3370="%10 sınırı aşılmıştır.",L3370-T3370,IFERROR(IF(F3370="",IF(S3370=1,0,IF(L3370-S3370=0,"",L3370-S3370)),IF(Veriler!M3370="",L3370,IF(L3370*Veriler!M3370=0,"",L3370*Veriler!M3370))),L3370)),0)</f>
        <v/>
      </c>
      <c r="W3370" s="146"/>
      <c r="X3370" s="146"/>
      <c r="Y3370" s="146"/>
    </row>
    <row r="3371" spans="1:25" s="99" customFormat="1" ht="54.75" customHeight="1" x14ac:dyDescent="0.25">
      <c r="A3371" s="96">
        <f t="shared" si="1066"/>
        <v>2486</v>
      </c>
      <c r="B3371" s="175"/>
      <c r="C3371" s="176"/>
      <c r="D3371" s="113"/>
      <c r="E3371" s="115"/>
      <c r="F3371" s="174"/>
      <c r="G3371" s="114" t="str">
        <f t="shared" si="1061"/>
        <v/>
      </c>
      <c r="H3371" s="115"/>
      <c r="I3371" s="115"/>
      <c r="J3371" s="115"/>
      <c r="K3371" s="115"/>
      <c r="L3371" s="133" t="str">
        <f t="shared" si="1062"/>
        <v/>
      </c>
      <c r="M3371" s="116" t="str">
        <f>IF(L3371="", "", L3371/Veriler!$X$1)</f>
        <v/>
      </c>
      <c r="N3371" s="116" t="str">
        <f>IF(F3371&lt;&gt;"", "İthal Girdi", IF(Veriler!T3371="", "", IF(Veriler!S3371="H", "%0,5 üzerindedir", IF(Veriler!T3371&gt;0.1, "%10 sınırı aşılmıştır.", "Uygun"))))</f>
        <v>%0,5 üzerindedir</v>
      </c>
      <c r="O3371" s="116" t="str">
        <f t="shared" si="1063"/>
        <v xml:space="preserve"> </v>
      </c>
      <c r="P3371" s="117"/>
      <c r="Q3371" s="118"/>
      <c r="R3371" s="119" t="str">
        <f t="shared" si="1064"/>
        <v/>
      </c>
      <c r="S3371" s="133">
        <f>IFERROR(IF(M3371&lt;=0.005,IF(F3371="",L3371,0),IF(F3371&lt;&gt;"",0,IF(P3371="",0,IF(P3371="H",0,IF(Q3371&lt;Veriler!$G$2,L3371*Veriler!$G$2,L3371*Q3371)))))," ")</f>
        <v>0</v>
      </c>
      <c r="T3371" s="133">
        <f>IF(Veriler!T3371&lt;=0.1, S3371, IF(AND(Veriler!T3371&gt;0.1, F3371="", P3371="E"), IF(Q3371&gt;Veriler!$G$2, Q3371*S3371, IF(Q3371&lt;Veriler!$G$2, Veriler!$G$2*S3371, Q3371*S3371)), 0))</f>
        <v>0</v>
      </c>
      <c r="U3371" s="133" t="str">
        <f t="shared" si="1065"/>
        <v xml:space="preserve"> </v>
      </c>
      <c r="V3371" s="134" t="str">
        <f>IFERROR(IF(O3371="%10 sınırı aşılmıştır.",L3371-T3371,IFERROR(IF(F3371="",IF(S3371=1,0,IF(L3371-S3371=0,"",L3371-S3371)),IF(Veriler!M3371="",L3371,IF(L3371*Veriler!M3371=0,"",L3371*Veriler!M3371))),L3371)),0)</f>
        <v/>
      </c>
      <c r="W3371" s="146"/>
      <c r="X3371" s="146"/>
      <c r="Y3371" s="146"/>
    </row>
    <row r="3372" spans="1:25" s="99" customFormat="1" ht="54.75" customHeight="1" x14ac:dyDescent="0.25">
      <c r="A3372" s="96">
        <f t="shared" si="1066"/>
        <v>2487</v>
      </c>
      <c r="B3372" s="175"/>
      <c r="C3372" s="176"/>
      <c r="D3372" s="113"/>
      <c r="E3372" s="115"/>
      <c r="F3372" s="174"/>
      <c r="G3372" s="114" t="str">
        <f t="shared" si="1061"/>
        <v/>
      </c>
      <c r="H3372" s="115"/>
      <c r="I3372" s="115"/>
      <c r="J3372" s="115"/>
      <c r="K3372" s="115"/>
      <c r="L3372" s="133" t="str">
        <f t="shared" si="1062"/>
        <v/>
      </c>
      <c r="M3372" s="116" t="str">
        <f>IF(L3372="", "", L3372/Veriler!$X$1)</f>
        <v/>
      </c>
      <c r="N3372" s="116" t="str">
        <f>IF(F3372&lt;&gt;"", "İthal Girdi", IF(Veriler!T3372="", "", IF(Veriler!S3372="H", "%0,5 üzerindedir", IF(Veriler!T3372&gt;0.1, "%10 sınırı aşılmıştır.", "Uygun"))))</f>
        <v>%0,5 üzerindedir</v>
      </c>
      <c r="O3372" s="116" t="str">
        <f t="shared" si="1063"/>
        <v xml:space="preserve"> </v>
      </c>
      <c r="P3372" s="117"/>
      <c r="Q3372" s="118"/>
      <c r="R3372" s="119" t="str">
        <f t="shared" si="1064"/>
        <v/>
      </c>
      <c r="S3372" s="133">
        <f>IFERROR(IF(M3372&lt;=0.005,IF(F3372="",L3372,0),IF(F3372&lt;&gt;"",0,IF(P3372="",0,IF(P3372="H",0,IF(Q3372&lt;Veriler!$G$2,L3372*Veriler!$G$2,L3372*Q3372)))))," ")</f>
        <v>0</v>
      </c>
      <c r="T3372" s="133">
        <f>IF(Veriler!T3372&lt;=0.1, S3372, IF(AND(Veriler!T3372&gt;0.1, F3372="", P3372="E"), IF(Q3372&gt;Veriler!$G$2, Q3372*S3372, IF(Q3372&lt;Veriler!$G$2, Veriler!$G$2*S3372, Q3372*S3372)), 0))</f>
        <v>0</v>
      </c>
      <c r="U3372" s="133" t="str">
        <f t="shared" si="1065"/>
        <v xml:space="preserve"> </v>
      </c>
      <c r="V3372" s="134" t="str">
        <f>IFERROR(IF(O3372="%10 sınırı aşılmıştır.",L3372-T3372,IFERROR(IF(F3372="",IF(S3372=1,0,IF(L3372-S3372=0,"",L3372-S3372)),IF(Veriler!M3372="",L3372,IF(L3372*Veriler!M3372=0,"",L3372*Veriler!M3372))),L3372)),0)</f>
        <v/>
      </c>
      <c r="W3372" s="146"/>
      <c r="X3372" s="146"/>
      <c r="Y3372" s="146"/>
    </row>
    <row r="3373" spans="1:25" s="99" customFormat="1" ht="54.75" customHeight="1" x14ac:dyDescent="0.25">
      <c r="A3373" s="96">
        <f t="shared" si="1066"/>
        <v>2488</v>
      </c>
      <c r="B3373" s="175"/>
      <c r="C3373" s="176"/>
      <c r="D3373" s="113"/>
      <c r="E3373" s="115"/>
      <c r="F3373" s="174"/>
      <c r="G3373" s="114" t="str">
        <f t="shared" si="1061"/>
        <v/>
      </c>
      <c r="H3373" s="115"/>
      <c r="I3373" s="115"/>
      <c r="J3373" s="115"/>
      <c r="K3373" s="115"/>
      <c r="L3373" s="133" t="str">
        <f t="shared" si="1062"/>
        <v/>
      </c>
      <c r="M3373" s="116" t="str">
        <f>IF(L3373="", "", L3373/Veriler!$X$1)</f>
        <v/>
      </c>
      <c r="N3373" s="116" t="str">
        <f>IF(F3373&lt;&gt;"", "İthal Girdi", IF(Veriler!T3373="", "", IF(Veriler!S3373="H", "%0,5 üzerindedir", IF(Veriler!T3373&gt;0.1, "%10 sınırı aşılmıştır.", "Uygun"))))</f>
        <v>%0,5 üzerindedir</v>
      </c>
      <c r="O3373" s="116" t="str">
        <f t="shared" si="1063"/>
        <v xml:space="preserve"> </v>
      </c>
      <c r="P3373" s="117"/>
      <c r="Q3373" s="118"/>
      <c r="R3373" s="119" t="str">
        <f t="shared" si="1064"/>
        <v/>
      </c>
      <c r="S3373" s="133">
        <f>IFERROR(IF(M3373&lt;=0.005,IF(F3373="",L3373,0),IF(F3373&lt;&gt;"",0,IF(P3373="",0,IF(P3373="H",0,IF(Q3373&lt;Veriler!$G$2,L3373*Veriler!$G$2,L3373*Q3373)))))," ")</f>
        <v>0</v>
      </c>
      <c r="T3373" s="133">
        <f>IF(Veriler!T3373&lt;=0.1, S3373, IF(AND(Veriler!T3373&gt;0.1, F3373="", P3373="E"), IF(Q3373&gt;Veriler!$G$2, Q3373*S3373, IF(Q3373&lt;Veriler!$G$2, Veriler!$G$2*S3373, Q3373*S3373)), 0))</f>
        <v>0</v>
      </c>
      <c r="U3373" s="133" t="str">
        <f t="shared" si="1065"/>
        <v xml:space="preserve"> </v>
      </c>
      <c r="V3373" s="134" t="str">
        <f>IFERROR(IF(O3373="%10 sınırı aşılmıştır.",L3373-T3373,IFERROR(IF(F3373="",IF(S3373=1,0,IF(L3373-S3373=0,"",L3373-S3373)),IF(Veriler!M3373="",L3373,IF(L3373*Veriler!M3373=0,"",L3373*Veriler!M3373))),L3373)),0)</f>
        <v/>
      </c>
      <c r="W3373" s="146"/>
      <c r="X3373" s="146"/>
      <c r="Y3373" s="146"/>
    </row>
    <row r="3374" spans="1:25" s="99" customFormat="1" ht="54.75" customHeight="1" x14ac:dyDescent="0.25">
      <c r="A3374" s="96">
        <f t="shared" si="1066"/>
        <v>2489</v>
      </c>
      <c r="B3374" s="175"/>
      <c r="C3374" s="176"/>
      <c r="D3374" s="113"/>
      <c r="E3374" s="115"/>
      <c r="F3374" s="174"/>
      <c r="G3374" s="114" t="str">
        <f t="shared" si="1061"/>
        <v/>
      </c>
      <c r="H3374" s="115"/>
      <c r="I3374" s="115"/>
      <c r="J3374" s="115"/>
      <c r="K3374" s="115"/>
      <c r="L3374" s="133" t="str">
        <f t="shared" si="1062"/>
        <v/>
      </c>
      <c r="M3374" s="116" t="str">
        <f>IF(L3374="", "", L3374/Veriler!$X$1)</f>
        <v/>
      </c>
      <c r="N3374" s="116" t="str">
        <f>IF(F3374&lt;&gt;"", "İthal Girdi", IF(Veriler!T3374="", "", IF(Veriler!S3374="H", "%0,5 üzerindedir", IF(Veriler!T3374&gt;0.1, "%10 sınırı aşılmıştır.", "Uygun"))))</f>
        <v>%0,5 üzerindedir</v>
      </c>
      <c r="O3374" s="116" t="str">
        <f t="shared" si="1063"/>
        <v xml:space="preserve"> </v>
      </c>
      <c r="P3374" s="117"/>
      <c r="Q3374" s="118"/>
      <c r="R3374" s="119" t="str">
        <f t="shared" si="1064"/>
        <v/>
      </c>
      <c r="S3374" s="133">
        <f>IFERROR(IF(M3374&lt;=0.005,IF(F3374="",L3374,0),IF(F3374&lt;&gt;"",0,IF(P3374="",0,IF(P3374="H",0,IF(Q3374&lt;Veriler!$G$2,L3374*Veriler!$G$2,L3374*Q3374)))))," ")</f>
        <v>0</v>
      </c>
      <c r="T3374" s="133">
        <f>IF(Veriler!T3374&lt;=0.1, S3374, IF(AND(Veriler!T3374&gt;0.1, F3374="", P3374="E"), IF(Q3374&gt;Veriler!$G$2, Q3374*S3374, IF(Q3374&lt;Veriler!$G$2, Veriler!$G$2*S3374, Q3374*S3374)), 0))</f>
        <v>0</v>
      </c>
      <c r="U3374" s="133" t="str">
        <f t="shared" si="1065"/>
        <v xml:space="preserve"> </v>
      </c>
      <c r="V3374" s="134" t="str">
        <f>IFERROR(IF(O3374="%10 sınırı aşılmıştır.",L3374-T3374,IFERROR(IF(F3374="",IF(S3374=1,0,IF(L3374-S3374=0,"",L3374-S3374)),IF(Veriler!M3374="",L3374,IF(L3374*Veriler!M3374=0,"",L3374*Veriler!M3374))),L3374)),0)</f>
        <v/>
      </c>
      <c r="W3374" s="146"/>
      <c r="X3374" s="146"/>
      <c r="Y3374" s="146"/>
    </row>
    <row r="3375" spans="1:25" s="99" customFormat="1" ht="54.75" customHeight="1" x14ac:dyDescent="0.25">
      <c r="A3375" s="96">
        <f t="shared" si="1066"/>
        <v>2490</v>
      </c>
      <c r="B3375" s="175"/>
      <c r="C3375" s="176"/>
      <c r="D3375" s="113"/>
      <c r="E3375" s="115"/>
      <c r="F3375" s="174"/>
      <c r="G3375" s="114" t="str">
        <f t="shared" si="1061"/>
        <v/>
      </c>
      <c r="H3375" s="115"/>
      <c r="I3375" s="115"/>
      <c r="J3375" s="115"/>
      <c r="K3375" s="115"/>
      <c r="L3375" s="133" t="str">
        <f t="shared" si="1062"/>
        <v/>
      </c>
      <c r="M3375" s="116" t="str">
        <f>IF(L3375="", "", L3375/Veriler!$X$1)</f>
        <v/>
      </c>
      <c r="N3375" s="116" t="str">
        <f>IF(F3375&lt;&gt;"", "İthal Girdi", IF(Veriler!T3375="", "", IF(Veriler!S3375="H", "%0,5 üzerindedir", IF(Veriler!T3375&gt;0.1, "%10 sınırı aşılmıştır.", "Uygun"))))</f>
        <v>%0,5 üzerindedir</v>
      </c>
      <c r="O3375" s="116" t="str">
        <f t="shared" si="1063"/>
        <v xml:space="preserve"> </v>
      </c>
      <c r="P3375" s="117"/>
      <c r="Q3375" s="118"/>
      <c r="R3375" s="119" t="str">
        <f t="shared" si="1064"/>
        <v/>
      </c>
      <c r="S3375" s="133">
        <f>IFERROR(IF(M3375&lt;=0.005,IF(F3375="",L3375,0),IF(F3375&lt;&gt;"",0,IF(P3375="",0,IF(P3375="H",0,IF(Q3375&lt;Veriler!$G$2,L3375*Veriler!$G$2,L3375*Q3375)))))," ")</f>
        <v>0</v>
      </c>
      <c r="T3375" s="133">
        <f>IF(Veriler!T3375&lt;=0.1, S3375, IF(AND(Veriler!T3375&gt;0.1, F3375="", P3375="E"), IF(Q3375&gt;Veriler!$G$2, Q3375*S3375, IF(Q3375&lt;Veriler!$G$2, Veriler!$G$2*S3375, Q3375*S3375)), 0))</f>
        <v>0</v>
      </c>
      <c r="U3375" s="133" t="str">
        <f t="shared" si="1065"/>
        <v xml:space="preserve"> </v>
      </c>
      <c r="V3375" s="134" t="str">
        <f>IFERROR(IF(O3375="%10 sınırı aşılmıştır.",L3375-T3375,IFERROR(IF(F3375="",IF(S3375=1,0,IF(L3375-S3375=0,"",L3375-S3375)),IF(Veriler!M3375="",L3375,IF(L3375*Veriler!M3375=0,"",L3375*Veriler!M3375))),L3375)),0)</f>
        <v/>
      </c>
      <c r="W3375" s="146"/>
      <c r="X3375" s="146"/>
      <c r="Y3375" s="146"/>
    </row>
    <row r="3376" spans="1:25" s="99" customFormat="1" ht="54.75" customHeight="1" x14ac:dyDescent="0.25">
      <c r="A3376" s="96">
        <f t="shared" si="1066"/>
        <v>2491</v>
      </c>
      <c r="B3376" s="175"/>
      <c r="C3376" s="176"/>
      <c r="D3376" s="113"/>
      <c r="E3376" s="115"/>
      <c r="F3376" s="174"/>
      <c r="G3376" s="114" t="str">
        <f t="shared" si="1061"/>
        <v/>
      </c>
      <c r="H3376" s="115"/>
      <c r="I3376" s="115"/>
      <c r="J3376" s="115"/>
      <c r="K3376" s="115"/>
      <c r="L3376" s="133" t="str">
        <f t="shared" si="1062"/>
        <v/>
      </c>
      <c r="M3376" s="116" t="str">
        <f>IF(L3376="", "", L3376/Veriler!$X$1)</f>
        <v/>
      </c>
      <c r="N3376" s="116" t="str">
        <f>IF(F3376&lt;&gt;"", "İthal Girdi", IF(Veriler!T3376="", "", IF(Veriler!S3376="H", "%0,5 üzerindedir", IF(Veriler!T3376&gt;0.1, "%10 sınırı aşılmıştır.", "Uygun"))))</f>
        <v>%0,5 üzerindedir</v>
      </c>
      <c r="O3376" s="116" t="str">
        <f t="shared" si="1063"/>
        <v xml:space="preserve"> </v>
      </c>
      <c r="P3376" s="117"/>
      <c r="Q3376" s="118"/>
      <c r="R3376" s="119" t="str">
        <f t="shared" si="1064"/>
        <v/>
      </c>
      <c r="S3376" s="133">
        <f>IFERROR(IF(M3376&lt;=0.005,IF(F3376="",L3376,0),IF(F3376&lt;&gt;"",0,IF(P3376="",0,IF(P3376="H",0,IF(Q3376&lt;Veriler!$G$2,L3376*Veriler!$G$2,L3376*Q3376)))))," ")</f>
        <v>0</v>
      </c>
      <c r="T3376" s="133">
        <f>IF(Veriler!T3376&lt;=0.1, S3376, IF(AND(Veriler!T3376&gt;0.1, F3376="", P3376="E"), IF(Q3376&gt;Veriler!$G$2, Q3376*S3376, IF(Q3376&lt;Veriler!$G$2, Veriler!$G$2*S3376, Q3376*S3376)), 0))</f>
        <v>0</v>
      </c>
      <c r="U3376" s="133" t="str">
        <f t="shared" si="1065"/>
        <v xml:space="preserve"> </v>
      </c>
      <c r="V3376" s="134" t="str">
        <f>IFERROR(IF(O3376="%10 sınırı aşılmıştır.",L3376-T3376,IFERROR(IF(F3376="",IF(S3376=1,0,IF(L3376-S3376=0,"",L3376-S3376)),IF(Veriler!M3376="",L3376,IF(L3376*Veriler!M3376=0,"",L3376*Veriler!M3376))),L3376)),0)</f>
        <v/>
      </c>
      <c r="W3376" s="146"/>
      <c r="X3376" s="146"/>
      <c r="Y3376" s="146"/>
    </row>
    <row r="3377" spans="1:25" s="99" customFormat="1" ht="54.75" customHeight="1" x14ac:dyDescent="0.25">
      <c r="A3377" s="96">
        <f t="shared" si="1066"/>
        <v>2492</v>
      </c>
      <c r="B3377" s="175"/>
      <c r="C3377" s="176"/>
      <c r="D3377" s="113"/>
      <c r="E3377" s="115"/>
      <c r="F3377" s="174"/>
      <c r="G3377" s="114" t="str">
        <f t="shared" si="1061"/>
        <v/>
      </c>
      <c r="H3377" s="115"/>
      <c r="I3377" s="115"/>
      <c r="J3377" s="115"/>
      <c r="K3377" s="115"/>
      <c r="L3377" s="133" t="str">
        <f t="shared" si="1062"/>
        <v/>
      </c>
      <c r="M3377" s="116" t="str">
        <f>IF(L3377="", "", L3377/Veriler!$X$1)</f>
        <v/>
      </c>
      <c r="N3377" s="116" t="str">
        <f>IF(F3377&lt;&gt;"", "İthal Girdi", IF(Veriler!T3377="", "", IF(Veriler!S3377="H", "%0,5 üzerindedir", IF(Veriler!T3377&gt;0.1, "%10 sınırı aşılmıştır.", "Uygun"))))</f>
        <v>%0,5 üzerindedir</v>
      </c>
      <c r="O3377" s="116" t="str">
        <f t="shared" si="1063"/>
        <v xml:space="preserve"> </v>
      </c>
      <c r="P3377" s="117"/>
      <c r="Q3377" s="118"/>
      <c r="R3377" s="119" t="str">
        <f t="shared" si="1064"/>
        <v/>
      </c>
      <c r="S3377" s="133">
        <f>IFERROR(IF(M3377&lt;=0.005,IF(F3377="",L3377,0),IF(F3377&lt;&gt;"",0,IF(P3377="",0,IF(P3377="H",0,IF(Q3377&lt;Veriler!$G$2,L3377*Veriler!$G$2,L3377*Q3377)))))," ")</f>
        <v>0</v>
      </c>
      <c r="T3377" s="133">
        <f>IF(Veriler!T3377&lt;=0.1, S3377, IF(AND(Veriler!T3377&gt;0.1, F3377="", P3377="E"), IF(Q3377&gt;Veriler!$G$2, Q3377*S3377, IF(Q3377&lt;Veriler!$G$2, Veriler!$G$2*S3377, Q3377*S3377)), 0))</f>
        <v>0</v>
      </c>
      <c r="U3377" s="133" t="str">
        <f t="shared" si="1065"/>
        <v xml:space="preserve"> </v>
      </c>
      <c r="V3377" s="134" t="str">
        <f>IFERROR(IF(O3377="%10 sınırı aşılmıştır.",L3377-T3377,IFERROR(IF(F3377="",IF(S3377=1,0,IF(L3377-S3377=0,"",L3377-S3377)),IF(Veriler!M3377="",L3377,IF(L3377*Veriler!M3377=0,"",L3377*Veriler!M3377))),L3377)),0)</f>
        <v/>
      </c>
      <c r="W3377" s="146"/>
      <c r="X3377" s="146"/>
      <c r="Y3377" s="146"/>
    </row>
    <row r="3378" spans="1:25" s="99" customFormat="1" ht="24" customHeight="1" x14ac:dyDescent="0.25">
      <c r="A3378" s="103"/>
      <c r="B3378" s="104"/>
      <c r="C3378" s="104"/>
      <c r="D3378" s="104"/>
      <c r="E3378" s="103"/>
      <c r="F3378" s="135"/>
      <c r="G3378" s="157"/>
      <c r="H3378" s="103"/>
      <c r="I3378" s="103"/>
      <c r="J3378" s="103"/>
      <c r="K3378" s="103"/>
      <c r="L3378" s="136">
        <f>SUM(L3349:L3362,L3364:L3377)</f>
        <v>0</v>
      </c>
      <c r="M3378" s="158"/>
      <c r="N3378" s="158"/>
      <c r="O3378" s="158"/>
      <c r="P3378" s="105"/>
      <c r="Q3378" s="106"/>
      <c r="R3378" s="159"/>
      <c r="S3378" s="160"/>
      <c r="T3378" s="160"/>
      <c r="U3378" s="160"/>
      <c r="V3378" s="160"/>
      <c r="W3378" s="146"/>
      <c r="X3378" s="146"/>
      <c r="Y3378" s="146"/>
    </row>
    <row r="3379" spans="1:25" s="99" customFormat="1" ht="31.5" customHeight="1" x14ac:dyDescent="0.25">
      <c r="A3379" s="103"/>
      <c r="B3379" s="104"/>
      <c r="C3379" s="104"/>
      <c r="D3379" s="104"/>
      <c r="E3379" s="103"/>
      <c r="F3379" s="135"/>
      <c r="G3379" s="157"/>
      <c r="H3379" s="103"/>
      <c r="I3379" s="103"/>
      <c r="J3379" s="103"/>
      <c r="K3379" s="103"/>
      <c r="L3379" s="161"/>
      <c r="M3379" s="158"/>
      <c r="N3379" s="158"/>
      <c r="O3379" s="158"/>
      <c r="P3379" s="105"/>
      <c r="Q3379" s="106"/>
      <c r="R3379" s="159"/>
      <c r="S3379" s="162" t="s">
        <v>57</v>
      </c>
      <c r="T3379" s="162" t="s">
        <v>57</v>
      </c>
      <c r="U3379" s="162" t="s">
        <v>57</v>
      </c>
      <c r="V3379" s="163" t="s">
        <v>58</v>
      </c>
      <c r="W3379" s="146"/>
      <c r="X3379" s="146"/>
      <c r="Y3379" s="146"/>
    </row>
    <row r="3380" spans="1:25" s="99" customFormat="1" ht="58.5" customHeight="1" x14ac:dyDescent="0.25">
      <c r="A3380" s="185" t="s">
        <v>59</v>
      </c>
      <c r="B3380" s="180"/>
      <c r="C3380" s="180"/>
      <c r="D3380" s="180"/>
      <c r="E3380" s="180"/>
      <c r="F3380" s="180"/>
      <c r="G3380" s="180"/>
      <c r="H3380" s="180"/>
      <c r="I3380" s="180"/>
      <c r="J3380" s="180"/>
      <c r="K3380" s="180"/>
      <c r="L3380" s="180"/>
      <c r="M3380" s="180"/>
      <c r="N3380" s="180"/>
      <c r="O3380" s="180"/>
      <c r="P3380" s="180"/>
      <c r="Q3380" s="180"/>
      <c r="R3380" s="176"/>
      <c r="S3380" s="137">
        <f>SUM(S3342,S3349:S3362,S3364:S3377)</f>
        <v>0</v>
      </c>
      <c r="T3380" s="137" t="str">
        <f>IF(SUM(T3349:T3362,T3364:T3377)=0," ",SUM(T3349:T3362,T3364:T3377))</f>
        <v xml:space="preserve"> </v>
      </c>
      <c r="U3380" s="137" t="str">
        <f>IF(SUM(U3349:U3362,U3364:U3377)=0," ",SUM(U3349:U3362,U3364:U3377))</f>
        <v xml:space="preserve"> </v>
      </c>
      <c r="V3380" s="137" t="str">
        <f>IF(SUM(V3349:V3362,V3364:V3377)=0," ",SUM(V3349:V3362,V3364:V3377))</f>
        <v xml:space="preserve"> </v>
      </c>
      <c r="W3380" s="146"/>
      <c r="X3380" s="164">
        <f>SUM(U3349:U3362,U3364:U3377)</f>
        <v>0</v>
      </c>
      <c r="Y3380" s="164">
        <f>SUM(V3349:V3362,V3364:V3377)</f>
        <v>0</v>
      </c>
    </row>
    <row r="3381" spans="1:25" x14ac:dyDescent="0.3">
      <c r="A3381" s="34"/>
      <c r="G3381" s="146"/>
      <c r="L3381" s="146"/>
      <c r="M3381" s="146"/>
      <c r="N3381" s="146"/>
      <c r="O3381" s="146"/>
      <c r="R3381" s="146"/>
      <c r="S3381" s="146"/>
      <c r="T3381" s="146"/>
      <c r="U3381" s="146"/>
      <c r="V3381" s="146"/>
      <c r="W3381" s="146"/>
      <c r="X3381" s="146"/>
      <c r="Y3381" s="146"/>
    </row>
    <row r="3382" spans="1:25" x14ac:dyDescent="0.3">
      <c r="A3382" s="186" t="s">
        <v>60</v>
      </c>
      <c r="B3382" s="187"/>
      <c r="C3382" s="187"/>
      <c r="D3382" s="187"/>
      <c r="E3382" s="187"/>
      <c r="F3382" s="187"/>
      <c r="G3382" s="187"/>
      <c r="H3382" s="187"/>
      <c r="I3382" s="187"/>
      <c r="J3382" s="187"/>
      <c r="K3382" s="187"/>
      <c r="L3382" s="187"/>
      <c r="M3382" s="187"/>
      <c r="N3382" s="187"/>
      <c r="O3382" s="187"/>
      <c r="P3382" s="187"/>
      <c r="Q3382" s="187"/>
      <c r="R3382" s="187"/>
      <c r="S3382" s="187"/>
      <c r="T3382" s="187"/>
      <c r="U3382" s="187"/>
      <c r="V3382" s="187"/>
      <c r="W3382" s="146"/>
      <c r="X3382" s="146"/>
      <c r="Y3382" s="146"/>
    </row>
    <row r="3383" spans="1:25" s="99" customFormat="1" ht="41.25" customHeight="1" x14ac:dyDescent="0.25">
      <c r="A3383" s="189" t="s">
        <v>38</v>
      </c>
      <c r="B3383" s="180"/>
      <c r="C3383" s="180"/>
      <c r="D3383" s="180"/>
      <c r="E3383" s="180"/>
      <c r="F3383" s="180"/>
      <c r="G3383" s="180"/>
      <c r="H3383" s="180"/>
      <c r="I3383" s="180"/>
      <c r="J3383" s="180"/>
      <c r="K3383" s="180"/>
      <c r="L3383" s="180"/>
      <c r="M3383" s="180"/>
      <c r="N3383" s="180"/>
      <c r="O3383" s="180"/>
      <c r="P3383" s="180"/>
      <c r="Q3383" s="180"/>
      <c r="R3383" s="180"/>
      <c r="S3383" s="180"/>
      <c r="T3383" s="180"/>
      <c r="U3383" s="180"/>
      <c r="V3383" s="176"/>
      <c r="W3383" s="146"/>
      <c r="X3383" s="146"/>
      <c r="Y3383" s="146"/>
    </row>
    <row r="3384" spans="1:25" s="100" customFormat="1" ht="35.25" customHeight="1" x14ac:dyDescent="0.25">
      <c r="A3384" s="179" t="s">
        <v>39</v>
      </c>
      <c r="B3384" s="180"/>
      <c r="C3384" s="180"/>
      <c r="D3384" s="180"/>
      <c r="E3384" s="180"/>
      <c r="F3384" s="180"/>
      <c r="G3384" s="180"/>
      <c r="H3384" s="180"/>
      <c r="I3384" s="180"/>
      <c r="J3384" s="180"/>
      <c r="K3384" s="180"/>
      <c r="L3384" s="180"/>
      <c r="M3384" s="180"/>
      <c r="N3384" s="180"/>
      <c r="O3384" s="180"/>
      <c r="P3384" s="180"/>
      <c r="Q3384" s="180"/>
      <c r="R3384" s="176"/>
      <c r="S3384" s="147"/>
      <c r="T3384" s="148"/>
      <c r="U3384" s="149" t="s">
        <v>40</v>
      </c>
      <c r="V3384" s="150">
        <f>V3346+1</f>
        <v>90</v>
      </c>
      <c r="W3384" s="146"/>
      <c r="X3384" s="146"/>
      <c r="Y3384" s="146"/>
    </row>
    <row r="3385" spans="1:25" s="99" customFormat="1" ht="81" customHeight="1" x14ac:dyDescent="0.25">
      <c r="A3385" s="110" t="s">
        <v>3</v>
      </c>
      <c r="B3385" s="188" t="s">
        <v>41</v>
      </c>
      <c r="C3385" s="176"/>
      <c r="D3385" s="111" t="s">
        <v>42</v>
      </c>
      <c r="E3385" s="110" t="s">
        <v>324</v>
      </c>
      <c r="F3385" s="111" t="s">
        <v>325</v>
      </c>
      <c r="G3385" s="151" t="s">
        <v>43</v>
      </c>
      <c r="H3385" s="110" t="s">
        <v>44</v>
      </c>
      <c r="I3385" s="110" t="s">
        <v>8</v>
      </c>
      <c r="J3385" s="110" t="s">
        <v>45</v>
      </c>
      <c r="K3385" s="110" t="s">
        <v>46</v>
      </c>
      <c r="L3385" s="152" t="s">
        <v>47</v>
      </c>
      <c r="M3385" s="153" t="s">
        <v>48</v>
      </c>
      <c r="N3385" s="154" t="s">
        <v>49</v>
      </c>
      <c r="O3385" s="154" t="s">
        <v>49</v>
      </c>
      <c r="P3385" s="112" t="s">
        <v>50</v>
      </c>
      <c r="Q3385" s="110" t="s">
        <v>51</v>
      </c>
      <c r="R3385" s="155" t="s">
        <v>52</v>
      </c>
      <c r="S3385" s="156" t="s">
        <v>53</v>
      </c>
      <c r="T3385" s="156" t="s">
        <v>54</v>
      </c>
      <c r="U3385" s="152" t="s">
        <v>54</v>
      </c>
      <c r="V3385" s="152" t="s">
        <v>55</v>
      </c>
      <c r="W3385" s="146"/>
      <c r="X3385" s="146"/>
      <c r="Y3385" s="146"/>
    </row>
    <row r="3386" spans="1:25" s="99" customFormat="1" ht="45" customHeight="1" x14ac:dyDescent="0.25">
      <c r="A3386" s="101"/>
      <c r="B3386" s="177" t="s">
        <v>56</v>
      </c>
      <c r="C3386" s="178"/>
      <c r="D3386" s="102"/>
      <c r="E3386" s="170"/>
      <c r="F3386" s="102"/>
      <c r="G3386" s="95"/>
      <c r="H3386" s="102"/>
      <c r="I3386" s="102"/>
      <c r="J3386" s="102"/>
      <c r="K3386" s="102"/>
      <c r="L3386" s="95"/>
      <c r="M3386" s="95"/>
      <c r="N3386" s="95"/>
      <c r="O3386" s="95"/>
      <c r="P3386" s="102"/>
      <c r="Q3386" s="102"/>
      <c r="R3386" s="190"/>
      <c r="S3386" s="184"/>
      <c r="T3386" s="95"/>
      <c r="U3386" s="95"/>
      <c r="V3386" s="95"/>
      <c r="W3386" s="146"/>
      <c r="X3386" s="146"/>
      <c r="Y3386" s="146"/>
    </row>
    <row r="3387" spans="1:25" s="99" customFormat="1" ht="54.75" customHeight="1" x14ac:dyDescent="0.25">
      <c r="A3387" s="96">
        <f>A3377+1</f>
        <v>2493</v>
      </c>
      <c r="B3387" s="181"/>
      <c r="C3387" s="182"/>
      <c r="D3387" s="113"/>
      <c r="E3387" s="115"/>
      <c r="F3387" s="174"/>
      <c r="G3387" s="114" t="str">
        <f t="shared" ref="G3387:G3400" si="1067">IF(AND(F3387&lt;&gt;"",V3387&lt;&gt;"",L3387&lt;&gt;0),V3387/L3387,"")</f>
        <v/>
      </c>
      <c r="H3387" s="115"/>
      <c r="I3387" s="115"/>
      <c r="J3387" s="115"/>
      <c r="K3387" s="115"/>
      <c r="L3387" s="133" t="str">
        <f t="shared" ref="L3387:L3400" si="1068">IF(AND(H3387&lt;&gt;0, J3387&lt;&gt;0, K3387&lt;&gt;0), H3387*J3387*K3387, "")</f>
        <v/>
      </c>
      <c r="M3387" s="116" t="str">
        <f>IF(L3387="", "", L3387/Veriler!$X$1)</f>
        <v/>
      </c>
      <c r="N3387" s="116" t="str">
        <f>IF(F3387&lt;&gt;"", "İthal Girdi", IF(Veriler!T3387="", "", IF(Veriler!S3387="H", "%0,5 üzerindedir", IF(Veriler!T3387&gt;0.1, "%10 sınırı aşılmıştır.", "Uygun"))))</f>
        <v>%0,5 üzerindedir</v>
      </c>
      <c r="O3387" s="116" t="str">
        <f t="shared" ref="O3387:O3400" si="1069">IF(M3387=""," ",N3387)</f>
        <v xml:space="preserve"> </v>
      </c>
      <c r="P3387" s="117"/>
      <c r="Q3387" s="118"/>
      <c r="R3387" s="119" t="str">
        <f t="shared" ref="R3387:R3400" si="1070">IFERROR(IF(AND(T3387&lt;&gt;"",L3387&lt;&gt;"",L3387&lt;&gt;0,T3387&lt;&gt;0),T3387/L3387,"")," ")</f>
        <v/>
      </c>
      <c r="S3387" s="133">
        <f>IFERROR(IF(M3387&lt;=0.005,IF(F3387="",L3387,0),IF(F3387&lt;&gt;"",0,IF(P3387="",0,IF(P3387="H",0,IF(Q3387&lt;Veriler!$G$2,L3387*Veriler!$G$2,L3387*Q3387)))))," ")</f>
        <v>0</v>
      </c>
      <c r="T3387" s="133">
        <f>IF(Veriler!T3387&lt;=0.1, S3387, IF(AND(Veriler!T3387&gt;0.1, F3387="", P3387="E"), IF(Q3387&gt;Veriler!$G$2, Q3387*S3387, IF(Q3387&lt;Veriler!$G$2, Veriler!$G$2*S3387, Q3387*S3387)), 0))</f>
        <v>0</v>
      </c>
      <c r="U3387" s="133" t="str">
        <f t="shared" ref="U3387:U3400" si="1071">IF(T3387=0," ",T3387)</f>
        <v xml:space="preserve"> </v>
      </c>
      <c r="V3387" s="134" t="str">
        <f>IFERROR(IF(O3387="%10 sınırı aşılmıştır.",L3387-T3387,IFERROR(IF(F3387="",IF(S3387=1,0,IF(L3387-S3387=0,"",L3387-S3387)),IF(Veriler!M3387="",L3387,IF(L3387*Veriler!M3387=0,"",L3387*Veriler!M3387))),L3387)),0)</f>
        <v/>
      </c>
      <c r="W3387" s="146"/>
      <c r="X3387" s="146"/>
      <c r="Y3387" s="146"/>
    </row>
    <row r="3388" spans="1:25" s="99" customFormat="1" ht="54.75" customHeight="1" x14ac:dyDescent="0.25">
      <c r="A3388" s="96">
        <f t="shared" ref="A3388:A3400" si="1072">A3387+1</f>
        <v>2494</v>
      </c>
      <c r="B3388" s="175"/>
      <c r="C3388" s="176"/>
      <c r="D3388" s="113"/>
      <c r="E3388" s="115"/>
      <c r="F3388" s="174"/>
      <c r="G3388" s="114" t="str">
        <f t="shared" si="1067"/>
        <v/>
      </c>
      <c r="H3388" s="115"/>
      <c r="I3388" s="115"/>
      <c r="J3388" s="115"/>
      <c r="K3388" s="115"/>
      <c r="L3388" s="133" t="str">
        <f t="shared" si="1068"/>
        <v/>
      </c>
      <c r="M3388" s="116" t="str">
        <f>IF(L3388="", "", L3388/Veriler!$X$1)</f>
        <v/>
      </c>
      <c r="N3388" s="116" t="str">
        <f>IF(F3388&lt;&gt;"", "İthal Girdi", IF(Veriler!T3388="", "", IF(Veriler!S3388="H", "%0,5 üzerindedir", IF(Veriler!T3388&gt;0.1, "%10 sınırı aşılmıştır.", "Uygun"))))</f>
        <v>%0,5 üzerindedir</v>
      </c>
      <c r="O3388" s="116" t="str">
        <f t="shared" si="1069"/>
        <v xml:space="preserve"> </v>
      </c>
      <c r="P3388" s="117"/>
      <c r="Q3388" s="118"/>
      <c r="R3388" s="119" t="str">
        <f t="shared" si="1070"/>
        <v/>
      </c>
      <c r="S3388" s="133">
        <f>IFERROR(IF(M3388&lt;=0.005,IF(F3388="",L3388,0),IF(F3388&lt;&gt;"",0,IF(P3388="",0,IF(P3388="H",0,IF(Q3388&lt;Veriler!$G$2,L3388*Veriler!$G$2,L3388*Q3388)))))," ")</f>
        <v>0</v>
      </c>
      <c r="T3388" s="133">
        <f>IF(Veriler!T3388&lt;=0.1, S3388, IF(AND(Veriler!T3388&gt;0.1, F3388="", P3388="E"), IF(Q3388&gt;Veriler!$G$2, Q3388*S3388, IF(Q3388&lt;Veriler!$G$2, Veriler!$G$2*S3388, Q3388*S3388)), 0))</f>
        <v>0</v>
      </c>
      <c r="U3388" s="133" t="str">
        <f t="shared" si="1071"/>
        <v xml:space="preserve"> </v>
      </c>
      <c r="V3388" s="134" t="str">
        <f>IFERROR(IF(O3388="%10 sınırı aşılmıştır.",L3388-T3388,IFERROR(IF(F3388="",IF(S3388=1,0,IF(L3388-S3388=0,"",L3388-S3388)),IF(Veriler!M3388="",L3388,IF(L3388*Veriler!M3388=0,"",L3388*Veriler!M3388))),L3388)),0)</f>
        <v/>
      </c>
      <c r="W3388" s="146"/>
      <c r="X3388" s="146"/>
      <c r="Y3388" s="146"/>
    </row>
    <row r="3389" spans="1:25" s="99" customFormat="1" ht="54.75" customHeight="1" x14ac:dyDescent="0.25">
      <c r="A3389" s="96">
        <f t="shared" si="1072"/>
        <v>2495</v>
      </c>
      <c r="B3389" s="175"/>
      <c r="C3389" s="176"/>
      <c r="D3389" s="113"/>
      <c r="E3389" s="115"/>
      <c r="F3389" s="174"/>
      <c r="G3389" s="114" t="str">
        <f t="shared" si="1067"/>
        <v/>
      </c>
      <c r="H3389" s="115"/>
      <c r="I3389" s="115"/>
      <c r="J3389" s="115"/>
      <c r="K3389" s="115"/>
      <c r="L3389" s="133" t="str">
        <f t="shared" si="1068"/>
        <v/>
      </c>
      <c r="M3389" s="116" t="str">
        <f>IF(L3389="", "", L3389/Veriler!$X$1)</f>
        <v/>
      </c>
      <c r="N3389" s="116" t="str">
        <f>IF(F3389&lt;&gt;"", "İthal Girdi", IF(Veriler!T3389="", "", IF(Veriler!S3389="H", "%0,5 üzerindedir", IF(Veriler!T3389&gt;0.1, "%10 sınırı aşılmıştır.", "Uygun"))))</f>
        <v>%0,5 üzerindedir</v>
      </c>
      <c r="O3389" s="116" t="str">
        <f t="shared" si="1069"/>
        <v xml:space="preserve"> </v>
      </c>
      <c r="P3389" s="117"/>
      <c r="Q3389" s="118"/>
      <c r="R3389" s="119" t="str">
        <f t="shared" si="1070"/>
        <v/>
      </c>
      <c r="S3389" s="133">
        <f>IFERROR(IF(M3389&lt;=0.005,IF(F3389="",L3389,0),IF(F3389&lt;&gt;"",0,IF(P3389="",0,IF(P3389="H",0,IF(Q3389&lt;Veriler!$G$2,L3389*Veriler!$G$2,L3389*Q3389)))))," ")</f>
        <v>0</v>
      </c>
      <c r="T3389" s="133">
        <f>IF(Veriler!T3389&lt;=0.1, S3389, IF(AND(Veriler!T3389&gt;0.1, F3389="", P3389="E"), IF(Q3389&gt;Veriler!$G$2, Q3389*S3389, IF(Q3389&lt;Veriler!$G$2, Veriler!$G$2*S3389, Q3389*S3389)), 0))</f>
        <v>0</v>
      </c>
      <c r="U3389" s="133" t="str">
        <f t="shared" si="1071"/>
        <v xml:space="preserve"> </v>
      </c>
      <c r="V3389" s="134" t="str">
        <f>IFERROR(IF(O3389="%10 sınırı aşılmıştır.",L3389-T3389,IFERROR(IF(F3389="",IF(S3389=1,0,IF(L3389-S3389=0,"",L3389-S3389)),IF(Veriler!M3389="",L3389,IF(L3389*Veriler!M3389=0,"",L3389*Veriler!M3389))),L3389)),0)</f>
        <v/>
      </c>
      <c r="W3389" s="146"/>
      <c r="X3389" s="146"/>
      <c r="Y3389" s="146"/>
    </row>
    <row r="3390" spans="1:25" s="99" customFormat="1" ht="54.75" customHeight="1" x14ac:dyDescent="0.25">
      <c r="A3390" s="96">
        <f t="shared" si="1072"/>
        <v>2496</v>
      </c>
      <c r="B3390" s="175"/>
      <c r="C3390" s="176"/>
      <c r="D3390" s="113"/>
      <c r="E3390" s="115"/>
      <c r="F3390" s="174"/>
      <c r="G3390" s="114" t="str">
        <f t="shared" si="1067"/>
        <v/>
      </c>
      <c r="H3390" s="115"/>
      <c r="I3390" s="115"/>
      <c r="J3390" s="115"/>
      <c r="K3390" s="115"/>
      <c r="L3390" s="133" t="str">
        <f t="shared" si="1068"/>
        <v/>
      </c>
      <c r="M3390" s="116" t="str">
        <f>IF(L3390="", "", L3390/Veriler!$X$1)</f>
        <v/>
      </c>
      <c r="N3390" s="116" t="str">
        <f>IF(F3390&lt;&gt;"", "İthal Girdi", IF(Veriler!T3390="", "", IF(Veriler!S3390="H", "%0,5 üzerindedir", IF(Veriler!T3390&gt;0.1, "%10 sınırı aşılmıştır.", "Uygun"))))</f>
        <v>%0,5 üzerindedir</v>
      </c>
      <c r="O3390" s="116" t="str">
        <f t="shared" si="1069"/>
        <v xml:space="preserve"> </v>
      </c>
      <c r="P3390" s="117"/>
      <c r="Q3390" s="118"/>
      <c r="R3390" s="119" t="str">
        <f t="shared" si="1070"/>
        <v/>
      </c>
      <c r="S3390" s="133">
        <f>IFERROR(IF(M3390&lt;=0.005,IF(F3390="",L3390,0),IF(F3390&lt;&gt;"",0,IF(P3390="",0,IF(P3390="H",0,IF(Q3390&lt;Veriler!$G$2,L3390*Veriler!$G$2,L3390*Q3390)))))," ")</f>
        <v>0</v>
      </c>
      <c r="T3390" s="133">
        <f>IF(Veriler!T3390&lt;=0.1, S3390, IF(AND(Veriler!T3390&gt;0.1, F3390="", P3390="E"), IF(Q3390&gt;Veriler!$G$2, Q3390*S3390, IF(Q3390&lt;Veriler!$G$2, Veriler!$G$2*S3390, Q3390*S3390)), 0))</f>
        <v>0</v>
      </c>
      <c r="U3390" s="133" t="str">
        <f t="shared" si="1071"/>
        <v xml:space="preserve"> </v>
      </c>
      <c r="V3390" s="134" t="str">
        <f>IFERROR(IF(O3390="%10 sınırı aşılmıştır.",L3390-T3390,IFERROR(IF(F3390="",IF(S3390=1,0,IF(L3390-S3390=0,"",L3390-S3390)),IF(Veriler!M3390="",L3390,IF(L3390*Veriler!M3390=0,"",L3390*Veriler!M3390))),L3390)),0)</f>
        <v/>
      </c>
      <c r="W3390" s="146"/>
      <c r="X3390" s="146"/>
      <c r="Y3390" s="146"/>
    </row>
    <row r="3391" spans="1:25" s="99" customFormat="1" ht="54.75" customHeight="1" x14ac:dyDescent="0.25">
      <c r="A3391" s="96">
        <f t="shared" si="1072"/>
        <v>2497</v>
      </c>
      <c r="B3391" s="175"/>
      <c r="C3391" s="176"/>
      <c r="D3391" s="113"/>
      <c r="E3391" s="115"/>
      <c r="F3391" s="174"/>
      <c r="G3391" s="114" t="str">
        <f t="shared" si="1067"/>
        <v/>
      </c>
      <c r="H3391" s="115"/>
      <c r="I3391" s="115"/>
      <c r="J3391" s="115"/>
      <c r="K3391" s="115"/>
      <c r="L3391" s="133" t="str">
        <f t="shared" si="1068"/>
        <v/>
      </c>
      <c r="M3391" s="116" t="str">
        <f>IF(L3391="", "", L3391/Veriler!$X$1)</f>
        <v/>
      </c>
      <c r="N3391" s="116" t="str">
        <f>IF(F3391&lt;&gt;"", "İthal Girdi", IF(Veriler!T3391="", "", IF(Veriler!S3391="H", "%0,5 üzerindedir", IF(Veriler!T3391&gt;0.1, "%10 sınırı aşılmıştır.", "Uygun"))))</f>
        <v>%0,5 üzerindedir</v>
      </c>
      <c r="O3391" s="116" t="str">
        <f t="shared" si="1069"/>
        <v xml:space="preserve"> </v>
      </c>
      <c r="P3391" s="117"/>
      <c r="Q3391" s="118"/>
      <c r="R3391" s="119" t="str">
        <f t="shared" si="1070"/>
        <v/>
      </c>
      <c r="S3391" s="133">
        <f>IFERROR(IF(M3391&lt;=0.005,IF(F3391="",L3391,0),IF(F3391&lt;&gt;"",0,IF(P3391="",0,IF(P3391="H",0,IF(Q3391&lt;Veriler!$G$2,L3391*Veriler!$G$2,L3391*Q3391)))))," ")</f>
        <v>0</v>
      </c>
      <c r="T3391" s="133">
        <f>IF(Veriler!T3391&lt;=0.1, S3391, IF(AND(Veriler!T3391&gt;0.1, F3391="", P3391="E"), IF(Q3391&gt;Veriler!$G$2, Q3391*S3391, IF(Q3391&lt;Veriler!$G$2, Veriler!$G$2*S3391, Q3391*S3391)), 0))</f>
        <v>0</v>
      </c>
      <c r="U3391" s="133" t="str">
        <f t="shared" si="1071"/>
        <v xml:space="preserve"> </v>
      </c>
      <c r="V3391" s="134" t="str">
        <f>IFERROR(IF(O3391="%10 sınırı aşılmıştır.",L3391-T3391,IFERROR(IF(F3391="",IF(S3391=1,0,IF(L3391-S3391=0,"",L3391-S3391)),IF(Veriler!M3391="",L3391,IF(L3391*Veriler!M3391=0,"",L3391*Veriler!M3391))),L3391)),0)</f>
        <v/>
      </c>
      <c r="W3391" s="146"/>
      <c r="X3391" s="146"/>
      <c r="Y3391" s="146"/>
    </row>
    <row r="3392" spans="1:25" s="99" customFormat="1" ht="54.75" customHeight="1" x14ac:dyDescent="0.25">
      <c r="A3392" s="96">
        <f t="shared" si="1072"/>
        <v>2498</v>
      </c>
      <c r="B3392" s="175"/>
      <c r="C3392" s="176"/>
      <c r="D3392" s="113"/>
      <c r="E3392" s="115"/>
      <c r="F3392" s="174"/>
      <c r="G3392" s="114" t="str">
        <f t="shared" si="1067"/>
        <v/>
      </c>
      <c r="H3392" s="115"/>
      <c r="I3392" s="115"/>
      <c r="J3392" s="115"/>
      <c r="K3392" s="115"/>
      <c r="L3392" s="133" t="str">
        <f t="shared" si="1068"/>
        <v/>
      </c>
      <c r="M3392" s="116" t="str">
        <f>IF(L3392="", "", L3392/Veriler!$X$1)</f>
        <v/>
      </c>
      <c r="N3392" s="116" t="str">
        <f>IF(F3392&lt;&gt;"", "İthal Girdi", IF(Veriler!T3392="", "", IF(Veriler!S3392="H", "%0,5 üzerindedir", IF(Veriler!T3392&gt;0.1, "%10 sınırı aşılmıştır.", "Uygun"))))</f>
        <v>%0,5 üzerindedir</v>
      </c>
      <c r="O3392" s="116" t="str">
        <f t="shared" si="1069"/>
        <v xml:space="preserve"> </v>
      </c>
      <c r="P3392" s="117"/>
      <c r="Q3392" s="118"/>
      <c r="R3392" s="119" t="str">
        <f t="shared" si="1070"/>
        <v/>
      </c>
      <c r="S3392" s="133">
        <f>IFERROR(IF(M3392&lt;=0.005,IF(F3392="",L3392,0),IF(F3392&lt;&gt;"",0,IF(P3392="",0,IF(P3392="H",0,IF(Q3392&lt;Veriler!$G$2,L3392*Veriler!$G$2,L3392*Q3392)))))," ")</f>
        <v>0</v>
      </c>
      <c r="T3392" s="133">
        <f>IF(Veriler!T3392&lt;=0.1, S3392, IF(AND(Veriler!T3392&gt;0.1, F3392="", P3392="E"), IF(Q3392&gt;Veriler!$G$2, Q3392*S3392, IF(Q3392&lt;Veriler!$G$2, Veriler!$G$2*S3392, Q3392*S3392)), 0))</f>
        <v>0</v>
      </c>
      <c r="U3392" s="133" t="str">
        <f t="shared" si="1071"/>
        <v xml:space="preserve"> </v>
      </c>
      <c r="V3392" s="134" t="str">
        <f>IFERROR(IF(O3392="%10 sınırı aşılmıştır.",L3392-T3392,IFERROR(IF(F3392="",IF(S3392=1,0,IF(L3392-S3392=0,"",L3392-S3392)),IF(Veriler!M3392="",L3392,IF(L3392*Veriler!M3392=0,"",L3392*Veriler!M3392))),L3392)),0)</f>
        <v/>
      </c>
      <c r="W3392" s="146"/>
      <c r="X3392" s="146"/>
      <c r="Y3392" s="146"/>
    </row>
    <row r="3393" spans="1:25" s="99" customFormat="1" ht="54.75" customHeight="1" x14ac:dyDescent="0.25">
      <c r="A3393" s="96">
        <f t="shared" si="1072"/>
        <v>2499</v>
      </c>
      <c r="B3393" s="175"/>
      <c r="C3393" s="176"/>
      <c r="D3393" s="113"/>
      <c r="E3393" s="115"/>
      <c r="F3393" s="174"/>
      <c r="G3393" s="114" t="str">
        <f t="shared" si="1067"/>
        <v/>
      </c>
      <c r="H3393" s="115"/>
      <c r="I3393" s="115"/>
      <c r="J3393" s="115"/>
      <c r="K3393" s="115"/>
      <c r="L3393" s="133" t="str">
        <f t="shared" si="1068"/>
        <v/>
      </c>
      <c r="M3393" s="116" t="str">
        <f>IF(L3393="", "", L3393/Veriler!$X$1)</f>
        <v/>
      </c>
      <c r="N3393" s="116" t="str">
        <f>IF(F3393&lt;&gt;"", "İthal Girdi", IF(Veriler!T3393="", "", IF(Veriler!S3393="H", "%0,5 üzerindedir", IF(Veriler!T3393&gt;0.1, "%10 sınırı aşılmıştır.", "Uygun"))))</f>
        <v>%0,5 üzerindedir</v>
      </c>
      <c r="O3393" s="116" t="str">
        <f t="shared" si="1069"/>
        <v xml:space="preserve"> </v>
      </c>
      <c r="P3393" s="117"/>
      <c r="Q3393" s="118"/>
      <c r="R3393" s="119" t="str">
        <f t="shared" si="1070"/>
        <v/>
      </c>
      <c r="S3393" s="133">
        <f>IFERROR(IF(M3393&lt;=0.005,IF(F3393="",L3393,0),IF(F3393&lt;&gt;"",0,IF(P3393="",0,IF(P3393="H",0,IF(Q3393&lt;Veriler!$G$2,L3393*Veriler!$G$2,L3393*Q3393)))))," ")</f>
        <v>0</v>
      </c>
      <c r="T3393" s="133">
        <f>IF(Veriler!T3393&lt;=0.1, S3393, IF(AND(Veriler!T3393&gt;0.1, F3393="", P3393="E"), IF(Q3393&gt;Veriler!$G$2, Q3393*S3393, IF(Q3393&lt;Veriler!$G$2, Veriler!$G$2*S3393, Q3393*S3393)), 0))</f>
        <v>0</v>
      </c>
      <c r="U3393" s="133" t="str">
        <f t="shared" si="1071"/>
        <v xml:space="preserve"> </v>
      </c>
      <c r="V3393" s="134" t="str">
        <f>IFERROR(IF(O3393="%10 sınırı aşılmıştır.",L3393-T3393,IFERROR(IF(F3393="",IF(S3393=1,0,IF(L3393-S3393=0,"",L3393-S3393)),IF(Veriler!M3393="",L3393,IF(L3393*Veriler!M3393=0,"",L3393*Veriler!M3393))),L3393)),0)</f>
        <v/>
      </c>
      <c r="W3393" s="146"/>
      <c r="X3393" s="146"/>
      <c r="Y3393" s="146"/>
    </row>
    <row r="3394" spans="1:25" s="99" customFormat="1" ht="54.75" customHeight="1" x14ac:dyDescent="0.25">
      <c r="A3394" s="96">
        <f t="shared" si="1072"/>
        <v>2500</v>
      </c>
      <c r="B3394" s="175"/>
      <c r="C3394" s="176"/>
      <c r="D3394" s="113"/>
      <c r="E3394" s="115"/>
      <c r="F3394" s="174"/>
      <c r="G3394" s="114" t="str">
        <f t="shared" si="1067"/>
        <v/>
      </c>
      <c r="H3394" s="115"/>
      <c r="I3394" s="115"/>
      <c r="J3394" s="115"/>
      <c r="K3394" s="115"/>
      <c r="L3394" s="133" t="str">
        <f t="shared" si="1068"/>
        <v/>
      </c>
      <c r="M3394" s="116" t="str">
        <f>IF(L3394="", "", L3394/Veriler!$X$1)</f>
        <v/>
      </c>
      <c r="N3394" s="116" t="str">
        <f>IF(F3394&lt;&gt;"", "İthal Girdi", IF(Veriler!T3394="", "", IF(Veriler!S3394="H", "%0,5 üzerindedir", IF(Veriler!T3394&gt;0.1, "%10 sınırı aşılmıştır.", "Uygun"))))</f>
        <v>%0,5 üzerindedir</v>
      </c>
      <c r="O3394" s="116" t="str">
        <f t="shared" si="1069"/>
        <v xml:space="preserve"> </v>
      </c>
      <c r="P3394" s="117"/>
      <c r="Q3394" s="118"/>
      <c r="R3394" s="119" t="str">
        <f t="shared" si="1070"/>
        <v/>
      </c>
      <c r="S3394" s="133">
        <f>IFERROR(IF(M3394&lt;=0.005,IF(F3394="",L3394,0),IF(F3394&lt;&gt;"",0,IF(P3394="",0,IF(P3394="H",0,IF(Q3394&lt;Veriler!$G$2,L3394*Veriler!$G$2,L3394*Q3394)))))," ")</f>
        <v>0</v>
      </c>
      <c r="T3394" s="133">
        <f>IF(Veriler!T3394&lt;=0.1, S3394, IF(AND(Veriler!T3394&gt;0.1, F3394="", P3394="E"), IF(Q3394&gt;Veriler!$G$2, Q3394*S3394, IF(Q3394&lt;Veriler!$G$2, Veriler!$G$2*S3394, Q3394*S3394)), 0))</f>
        <v>0</v>
      </c>
      <c r="U3394" s="133" t="str">
        <f t="shared" si="1071"/>
        <v xml:space="preserve"> </v>
      </c>
      <c r="V3394" s="134" t="str">
        <f>IFERROR(IF(O3394="%10 sınırı aşılmıştır.",L3394-T3394,IFERROR(IF(F3394="",IF(S3394=1,0,IF(L3394-S3394=0,"",L3394-S3394)),IF(Veriler!M3394="",L3394,IF(L3394*Veriler!M3394=0,"",L3394*Veriler!M3394))),L3394)),0)</f>
        <v/>
      </c>
      <c r="W3394" s="146"/>
      <c r="X3394" s="146"/>
      <c r="Y3394" s="146"/>
    </row>
    <row r="3395" spans="1:25" s="99" customFormat="1" ht="54.75" customHeight="1" x14ac:dyDescent="0.25">
      <c r="A3395" s="96">
        <f t="shared" si="1072"/>
        <v>2501</v>
      </c>
      <c r="B3395" s="175"/>
      <c r="C3395" s="176"/>
      <c r="D3395" s="113"/>
      <c r="E3395" s="115"/>
      <c r="F3395" s="174"/>
      <c r="G3395" s="114" t="str">
        <f t="shared" si="1067"/>
        <v/>
      </c>
      <c r="H3395" s="115"/>
      <c r="I3395" s="115"/>
      <c r="J3395" s="115"/>
      <c r="K3395" s="115"/>
      <c r="L3395" s="133" t="str">
        <f t="shared" si="1068"/>
        <v/>
      </c>
      <c r="M3395" s="116" t="str">
        <f>IF(L3395="", "", L3395/Veriler!$X$1)</f>
        <v/>
      </c>
      <c r="N3395" s="116" t="str">
        <f>IF(F3395&lt;&gt;"", "İthal Girdi", IF(Veriler!T3395="", "", IF(Veriler!S3395="H", "%0,5 üzerindedir", IF(Veriler!T3395&gt;0.1, "%10 sınırı aşılmıştır.", "Uygun"))))</f>
        <v>%0,5 üzerindedir</v>
      </c>
      <c r="O3395" s="116" t="str">
        <f t="shared" si="1069"/>
        <v xml:space="preserve"> </v>
      </c>
      <c r="P3395" s="117"/>
      <c r="Q3395" s="118"/>
      <c r="R3395" s="119" t="str">
        <f t="shared" si="1070"/>
        <v/>
      </c>
      <c r="S3395" s="133">
        <f>IFERROR(IF(M3395&lt;=0.005,IF(F3395="",L3395,0),IF(F3395&lt;&gt;"",0,IF(P3395="",0,IF(P3395="H",0,IF(Q3395&lt;Veriler!$G$2,L3395*Veriler!$G$2,L3395*Q3395)))))," ")</f>
        <v>0</v>
      </c>
      <c r="T3395" s="133">
        <f>IF(Veriler!T3395&lt;=0.1, S3395, IF(AND(Veriler!T3395&gt;0.1, F3395="", P3395="E"), IF(Q3395&gt;Veriler!$G$2, Q3395*S3395, IF(Q3395&lt;Veriler!$G$2, Veriler!$G$2*S3395, Q3395*S3395)), 0))</f>
        <v>0</v>
      </c>
      <c r="U3395" s="133" t="str">
        <f t="shared" si="1071"/>
        <v xml:space="preserve"> </v>
      </c>
      <c r="V3395" s="134" t="str">
        <f>IFERROR(IF(O3395="%10 sınırı aşılmıştır.",L3395-T3395,IFERROR(IF(F3395="",IF(S3395=1,0,IF(L3395-S3395=0,"",L3395-S3395)),IF(Veriler!M3395="",L3395,IF(L3395*Veriler!M3395=0,"",L3395*Veriler!M3395))),L3395)),0)</f>
        <v/>
      </c>
      <c r="W3395" s="146"/>
      <c r="X3395" s="146"/>
      <c r="Y3395" s="146"/>
    </row>
    <row r="3396" spans="1:25" s="99" customFormat="1" ht="54.75" customHeight="1" x14ac:dyDescent="0.25">
      <c r="A3396" s="96">
        <f t="shared" si="1072"/>
        <v>2502</v>
      </c>
      <c r="B3396" s="175"/>
      <c r="C3396" s="176"/>
      <c r="D3396" s="113"/>
      <c r="E3396" s="115"/>
      <c r="F3396" s="174"/>
      <c r="G3396" s="114" t="str">
        <f t="shared" si="1067"/>
        <v/>
      </c>
      <c r="H3396" s="115"/>
      <c r="I3396" s="115"/>
      <c r="J3396" s="115"/>
      <c r="K3396" s="115"/>
      <c r="L3396" s="133" t="str">
        <f t="shared" si="1068"/>
        <v/>
      </c>
      <c r="M3396" s="116" t="str">
        <f>IF(L3396="", "", L3396/Veriler!$X$1)</f>
        <v/>
      </c>
      <c r="N3396" s="116" t="str">
        <f>IF(F3396&lt;&gt;"", "İthal Girdi", IF(Veriler!T3396="", "", IF(Veriler!S3396="H", "%0,5 üzerindedir", IF(Veriler!T3396&gt;0.1, "%10 sınırı aşılmıştır.", "Uygun"))))</f>
        <v>%0,5 üzerindedir</v>
      </c>
      <c r="O3396" s="116" t="str">
        <f t="shared" si="1069"/>
        <v xml:space="preserve"> </v>
      </c>
      <c r="P3396" s="117"/>
      <c r="Q3396" s="118"/>
      <c r="R3396" s="119" t="str">
        <f t="shared" si="1070"/>
        <v/>
      </c>
      <c r="S3396" s="133">
        <f>IFERROR(IF(M3396&lt;=0.005,IF(F3396="",L3396,0),IF(F3396&lt;&gt;"",0,IF(P3396="",0,IF(P3396="H",0,IF(Q3396&lt;Veriler!$G$2,L3396*Veriler!$G$2,L3396*Q3396)))))," ")</f>
        <v>0</v>
      </c>
      <c r="T3396" s="133">
        <f>IF(Veriler!T3396&lt;=0.1, S3396, IF(AND(Veriler!T3396&gt;0.1, F3396="", P3396="E"), IF(Q3396&gt;Veriler!$G$2, Q3396*S3396, IF(Q3396&lt;Veriler!$G$2, Veriler!$G$2*S3396, Q3396*S3396)), 0))</f>
        <v>0</v>
      </c>
      <c r="U3396" s="133" t="str">
        <f t="shared" si="1071"/>
        <v xml:space="preserve"> </v>
      </c>
      <c r="V3396" s="134" t="str">
        <f>IFERROR(IF(O3396="%10 sınırı aşılmıştır.",L3396-T3396,IFERROR(IF(F3396="",IF(S3396=1,0,IF(L3396-S3396=0,"",L3396-S3396)),IF(Veriler!M3396="",L3396,IF(L3396*Veriler!M3396=0,"",L3396*Veriler!M3396))),L3396)),0)</f>
        <v/>
      </c>
      <c r="W3396" s="146"/>
      <c r="X3396" s="146"/>
      <c r="Y3396" s="146"/>
    </row>
    <row r="3397" spans="1:25" s="99" customFormat="1" ht="54.75" customHeight="1" x14ac:dyDescent="0.25">
      <c r="A3397" s="96">
        <f t="shared" si="1072"/>
        <v>2503</v>
      </c>
      <c r="B3397" s="175"/>
      <c r="C3397" s="176"/>
      <c r="D3397" s="113"/>
      <c r="E3397" s="115"/>
      <c r="F3397" s="174"/>
      <c r="G3397" s="114" t="str">
        <f t="shared" si="1067"/>
        <v/>
      </c>
      <c r="H3397" s="115"/>
      <c r="I3397" s="115"/>
      <c r="J3397" s="115"/>
      <c r="K3397" s="115"/>
      <c r="L3397" s="133" t="str">
        <f t="shared" si="1068"/>
        <v/>
      </c>
      <c r="M3397" s="116" t="str">
        <f>IF(L3397="", "", L3397/Veriler!$X$1)</f>
        <v/>
      </c>
      <c r="N3397" s="116" t="str">
        <f>IF(F3397&lt;&gt;"", "İthal Girdi", IF(Veriler!T3397="", "", IF(Veriler!S3397="H", "%0,5 üzerindedir", IF(Veriler!T3397&gt;0.1, "%10 sınırı aşılmıştır.", "Uygun"))))</f>
        <v>%0,5 üzerindedir</v>
      </c>
      <c r="O3397" s="116" t="str">
        <f t="shared" si="1069"/>
        <v xml:space="preserve"> </v>
      </c>
      <c r="P3397" s="117"/>
      <c r="Q3397" s="118"/>
      <c r="R3397" s="119" t="str">
        <f t="shared" si="1070"/>
        <v/>
      </c>
      <c r="S3397" s="133">
        <f>IFERROR(IF(M3397&lt;=0.005,IF(F3397="",L3397,0),IF(F3397&lt;&gt;"",0,IF(P3397="",0,IF(P3397="H",0,IF(Q3397&lt;Veriler!$G$2,L3397*Veriler!$G$2,L3397*Q3397)))))," ")</f>
        <v>0</v>
      </c>
      <c r="T3397" s="133">
        <f>IF(Veriler!T3397&lt;=0.1, S3397, IF(AND(Veriler!T3397&gt;0.1, F3397="", P3397="E"), IF(Q3397&gt;Veriler!$G$2, Q3397*S3397, IF(Q3397&lt;Veriler!$G$2, Veriler!$G$2*S3397, Q3397*S3397)), 0))</f>
        <v>0</v>
      </c>
      <c r="U3397" s="133" t="str">
        <f t="shared" si="1071"/>
        <v xml:space="preserve"> </v>
      </c>
      <c r="V3397" s="134" t="str">
        <f>IFERROR(IF(O3397="%10 sınırı aşılmıştır.",L3397-T3397,IFERROR(IF(F3397="",IF(S3397=1,0,IF(L3397-S3397=0,"",L3397-S3397)),IF(Veriler!M3397="",L3397,IF(L3397*Veriler!M3397=0,"",L3397*Veriler!M3397))),L3397)),0)</f>
        <v/>
      </c>
      <c r="W3397" s="146"/>
      <c r="X3397" s="146"/>
      <c r="Y3397" s="146"/>
    </row>
    <row r="3398" spans="1:25" s="99" customFormat="1" ht="54.75" customHeight="1" x14ac:dyDescent="0.25">
      <c r="A3398" s="96">
        <f t="shared" si="1072"/>
        <v>2504</v>
      </c>
      <c r="B3398" s="175"/>
      <c r="C3398" s="176"/>
      <c r="D3398" s="113"/>
      <c r="E3398" s="115"/>
      <c r="F3398" s="174"/>
      <c r="G3398" s="114" t="str">
        <f t="shared" si="1067"/>
        <v/>
      </c>
      <c r="H3398" s="115"/>
      <c r="I3398" s="115"/>
      <c r="J3398" s="115"/>
      <c r="K3398" s="115"/>
      <c r="L3398" s="133" t="str">
        <f t="shared" si="1068"/>
        <v/>
      </c>
      <c r="M3398" s="116" t="str">
        <f>IF(L3398="", "", L3398/Veriler!$X$1)</f>
        <v/>
      </c>
      <c r="N3398" s="116" t="str">
        <f>IF(F3398&lt;&gt;"", "İthal Girdi", IF(Veriler!T3398="", "", IF(Veriler!S3398="H", "%0,5 üzerindedir", IF(Veriler!T3398&gt;0.1, "%10 sınırı aşılmıştır.", "Uygun"))))</f>
        <v>%0,5 üzerindedir</v>
      </c>
      <c r="O3398" s="116" t="str">
        <f t="shared" si="1069"/>
        <v xml:space="preserve"> </v>
      </c>
      <c r="P3398" s="117"/>
      <c r="Q3398" s="118"/>
      <c r="R3398" s="119" t="str">
        <f t="shared" si="1070"/>
        <v/>
      </c>
      <c r="S3398" s="133">
        <f>IFERROR(IF(M3398&lt;=0.005,IF(F3398="",L3398,0),IF(F3398&lt;&gt;"",0,IF(P3398="",0,IF(P3398="H",0,IF(Q3398&lt;Veriler!$G$2,L3398*Veriler!$G$2,L3398*Q3398)))))," ")</f>
        <v>0</v>
      </c>
      <c r="T3398" s="133">
        <f>IF(Veriler!T3398&lt;=0.1, S3398, IF(AND(Veriler!T3398&gt;0.1, F3398="", P3398="E"), IF(Q3398&gt;Veriler!$G$2, Q3398*S3398, IF(Q3398&lt;Veriler!$G$2, Veriler!$G$2*S3398, Q3398*S3398)), 0))</f>
        <v>0</v>
      </c>
      <c r="U3398" s="133" t="str">
        <f t="shared" si="1071"/>
        <v xml:space="preserve"> </v>
      </c>
      <c r="V3398" s="134" t="str">
        <f>IFERROR(IF(O3398="%10 sınırı aşılmıştır.",L3398-T3398,IFERROR(IF(F3398="",IF(S3398=1,0,IF(L3398-S3398=0,"",L3398-S3398)),IF(Veriler!M3398="",L3398,IF(L3398*Veriler!M3398=0,"",L3398*Veriler!M3398))),L3398)),0)</f>
        <v/>
      </c>
      <c r="W3398" s="146"/>
      <c r="X3398" s="146"/>
      <c r="Y3398" s="146"/>
    </row>
    <row r="3399" spans="1:25" s="99" customFormat="1" ht="54.75" customHeight="1" x14ac:dyDescent="0.25">
      <c r="A3399" s="96">
        <f t="shared" si="1072"/>
        <v>2505</v>
      </c>
      <c r="B3399" s="175"/>
      <c r="C3399" s="176"/>
      <c r="D3399" s="113"/>
      <c r="E3399" s="115"/>
      <c r="F3399" s="174"/>
      <c r="G3399" s="114" t="str">
        <f t="shared" si="1067"/>
        <v/>
      </c>
      <c r="H3399" s="115"/>
      <c r="I3399" s="115"/>
      <c r="J3399" s="115"/>
      <c r="K3399" s="115"/>
      <c r="L3399" s="133" t="str">
        <f t="shared" si="1068"/>
        <v/>
      </c>
      <c r="M3399" s="116" t="str">
        <f>IF(L3399="", "", L3399/Veriler!$X$1)</f>
        <v/>
      </c>
      <c r="N3399" s="116" t="str">
        <f>IF(F3399&lt;&gt;"", "İthal Girdi", IF(Veriler!T3399="", "", IF(Veriler!S3399="H", "%0,5 üzerindedir", IF(Veriler!T3399&gt;0.1, "%10 sınırı aşılmıştır.", "Uygun"))))</f>
        <v>%0,5 üzerindedir</v>
      </c>
      <c r="O3399" s="116" t="str">
        <f t="shared" si="1069"/>
        <v xml:space="preserve"> </v>
      </c>
      <c r="P3399" s="117"/>
      <c r="Q3399" s="118"/>
      <c r="R3399" s="119" t="str">
        <f t="shared" si="1070"/>
        <v/>
      </c>
      <c r="S3399" s="133">
        <f>IFERROR(IF(M3399&lt;=0.005,IF(F3399="",L3399,0),IF(F3399&lt;&gt;"",0,IF(P3399="",0,IF(P3399="H",0,IF(Q3399&lt;Veriler!$G$2,L3399*Veriler!$G$2,L3399*Q3399)))))," ")</f>
        <v>0</v>
      </c>
      <c r="T3399" s="133">
        <f>IF(Veriler!T3399&lt;=0.1, S3399, IF(AND(Veriler!T3399&gt;0.1, F3399="", P3399="E"), IF(Q3399&gt;Veriler!$G$2, Q3399*S3399, IF(Q3399&lt;Veriler!$G$2, Veriler!$G$2*S3399, Q3399*S3399)), 0))</f>
        <v>0</v>
      </c>
      <c r="U3399" s="133" t="str">
        <f t="shared" si="1071"/>
        <v xml:space="preserve"> </v>
      </c>
      <c r="V3399" s="134" t="str">
        <f>IFERROR(IF(O3399="%10 sınırı aşılmıştır.",L3399-T3399,IFERROR(IF(F3399="",IF(S3399=1,0,IF(L3399-S3399=0,"",L3399-S3399)),IF(Veriler!M3399="",L3399,IF(L3399*Veriler!M3399=0,"",L3399*Veriler!M3399))),L3399)),0)</f>
        <v/>
      </c>
      <c r="W3399" s="146"/>
      <c r="X3399" s="146"/>
      <c r="Y3399" s="146"/>
    </row>
    <row r="3400" spans="1:25" s="99" customFormat="1" ht="54.75" customHeight="1" x14ac:dyDescent="0.25">
      <c r="A3400" s="96">
        <f t="shared" si="1072"/>
        <v>2506</v>
      </c>
      <c r="B3400" s="175"/>
      <c r="C3400" s="176"/>
      <c r="D3400" s="113"/>
      <c r="E3400" s="115"/>
      <c r="F3400" s="174"/>
      <c r="G3400" s="114" t="str">
        <f t="shared" si="1067"/>
        <v/>
      </c>
      <c r="H3400" s="115"/>
      <c r="I3400" s="115"/>
      <c r="J3400" s="115"/>
      <c r="K3400" s="115"/>
      <c r="L3400" s="133" t="str">
        <f t="shared" si="1068"/>
        <v/>
      </c>
      <c r="M3400" s="116" t="str">
        <f>IF(L3400="", "", L3400/Veriler!$X$1)</f>
        <v/>
      </c>
      <c r="N3400" s="116" t="str">
        <f>IF(F3400&lt;&gt;"", "İthal Girdi", IF(Veriler!T3400="", "", IF(Veriler!S3400="H", "%0,5 üzerindedir", IF(Veriler!T3400&gt;0.1, "%10 sınırı aşılmıştır.", "Uygun"))))</f>
        <v>%0,5 üzerindedir</v>
      </c>
      <c r="O3400" s="116" t="str">
        <f t="shared" si="1069"/>
        <v xml:space="preserve"> </v>
      </c>
      <c r="P3400" s="117"/>
      <c r="Q3400" s="118"/>
      <c r="R3400" s="119" t="str">
        <f t="shared" si="1070"/>
        <v/>
      </c>
      <c r="S3400" s="133">
        <f>IFERROR(IF(M3400&lt;=0.005,IF(F3400="",L3400,0),IF(F3400&lt;&gt;"",0,IF(P3400="",0,IF(P3400="H",0,IF(Q3400&lt;Veriler!$G$2,L3400*Veriler!$G$2,L3400*Q3400)))))," ")</f>
        <v>0</v>
      </c>
      <c r="T3400" s="133">
        <f>IF(Veriler!T3400&lt;=0.1, S3400, IF(AND(Veriler!T3400&gt;0.1, F3400="", P3400="E"), IF(Q3400&gt;Veriler!$G$2, Q3400*S3400, IF(Q3400&lt;Veriler!$G$2, Veriler!$G$2*S3400, Q3400*S3400)), 0))</f>
        <v>0</v>
      </c>
      <c r="U3400" s="133" t="str">
        <f t="shared" si="1071"/>
        <v xml:space="preserve"> </v>
      </c>
      <c r="V3400" s="134" t="str">
        <f>IFERROR(IF(O3400="%10 sınırı aşılmıştır.",L3400-T3400,IFERROR(IF(F3400="",IF(S3400=1,0,IF(L3400-S3400=0,"",L3400-S3400)),IF(Veriler!M3400="",L3400,IF(L3400*Veriler!M3400=0,"",L3400*Veriler!M3400))),L3400)),0)</f>
        <v/>
      </c>
      <c r="W3400" s="146"/>
      <c r="X3400" s="146"/>
      <c r="Y3400" s="146"/>
    </row>
    <row r="3401" spans="1:25" s="99" customFormat="1" ht="36" hidden="1" customHeight="1" x14ac:dyDescent="0.25">
      <c r="A3401" s="101"/>
      <c r="B3401" s="191" t="s">
        <v>16</v>
      </c>
      <c r="C3401" s="176"/>
      <c r="D3401" s="120"/>
      <c r="E3401" s="171"/>
      <c r="F3401" s="172"/>
      <c r="G3401" s="121"/>
      <c r="H3401" s="115"/>
      <c r="I3401" s="115"/>
      <c r="J3401" s="115"/>
      <c r="K3401" s="115"/>
      <c r="L3401" s="121"/>
      <c r="M3401" s="121"/>
      <c r="N3401" s="121"/>
      <c r="O3401" s="121"/>
      <c r="P3401" s="120"/>
      <c r="Q3401" s="120"/>
      <c r="R3401" s="183"/>
      <c r="S3401" s="184"/>
      <c r="T3401" s="121"/>
      <c r="U3401" s="121"/>
      <c r="V3401" s="121"/>
      <c r="W3401" s="146"/>
      <c r="X3401" s="146"/>
      <c r="Y3401" s="146"/>
    </row>
    <row r="3402" spans="1:25" s="99" customFormat="1" ht="54.75" customHeight="1" x14ac:dyDescent="0.25">
      <c r="A3402" s="96">
        <f>A3400+1</f>
        <v>2507</v>
      </c>
      <c r="B3402" s="175"/>
      <c r="C3402" s="176"/>
      <c r="D3402" s="113"/>
      <c r="E3402" s="115"/>
      <c r="F3402" s="174"/>
      <c r="G3402" s="114" t="str">
        <f t="shared" ref="G3402:G3415" si="1073">IF(AND(F3402&lt;&gt;"",V3402&lt;&gt;"",L3402&lt;&gt;0),V3402/L3402,"")</f>
        <v/>
      </c>
      <c r="H3402" s="115"/>
      <c r="I3402" s="115"/>
      <c r="J3402" s="115"/>
      <c r="K3402" s="115"/>
      <c r="L3402" s="133" t="str">
        <f t="shared" ref="L3402:L3415" si="1074">IF(AND(H3402&lt;&gt;0, J3402&lt;&gt;0, K3402&lt;&gt;0), H3402*J3402*K3402, "")</f>
        <v/>
      </c>
      <c r="M3402" s="116" t="str">
        <f>IF(L3402="", "", L3402/Veriler!$X$1)</f>
        <v/>
      </c>
      <c r="N3402" s="116" t="str">
        <f>IF(F3402&lt;&gt;"", "İthal Girdi", IF(Veriler!T3402="", "", IF(Veriler!S3402="H", "%0,5 üzerindedir", IF(Veriler!T3402&gt;0.1, "%10 sınırı aşılmıştır.", "Uygun"))))</f>
        <v>%0,5 üzerindedir</v>
      </c>
      <c r="O3402" s="116" t="str">
        <f t="shared" ref="O3402:O3415" si="1075">IF(M3402=""," ",N3402)</f>
        <v xml:space="preserve"> </v>
      </c>
      <c r="P3402" s="117"/>
      <c r="Q3402" s="118"/>
      <c r="R3402" s="119" t="str">
        <f t="shared" ref="R3402:R3415" si="1076">IFERROR(IF(AND(T3402&lt;&gt;"",L3402&lt;&gt;"",L3402&lt;&gt;0,T3402&lt;&gt;0),T3402/L3402,"")," ")</f>
        <v/>
      </c>
      <c r="S3402" s="133">
        <f>IFERROR(IF(M3402&lt;=0.005,IF(F3402="",L3402,0),IF(F3402&lt;&gt;"",0,IF(P3402="",0,IF(P3402="H",0,IF(Q3402&lt;Veriler!$G$2,L3402*Veriler!$G$2,L3402*Q3402)))))," ")</f>
        <v>0</v>
      </c>
      <c r="T3402" s="133">
        <f>IF(Veriler!T3402&lt;=0.1, S3402, IF(AND(Veriler!T3402&gt;0.1, F3402="", P3402="E"), IF(Q3402&gt;Veriler!$G$2, Q3402*S3402, IF(Q3402&lt;Veriler!$G$2, Veriler!$G$2*S3402, Q3402*S3402)), 0))</f>
        <v>0</v>
      </c>
      <c r="U3402" s="133" t="str">
        <f t="shared" ref="U3402:U3415" si="1077">IF(T3402=0," ",T3402)</f>
        <v xml:space="preserve"> </v>
      </c>
      <c r="V3402" s="134" t="str">
        <f>IFERROR(IF(O3402="%10 sınırı aşılmıştır.",L3402-T3402,IFERROR(IF(F3402="",IF(S3402=1,0,IF(L3402-S3402=0,"",L3402-S3402)),IF(Veriler!M3402="",L3402,IF(L3402*Veriler!M3402=0,"",L3402*Veriler!M3402))),L3402)),0)</f>
        <v/>
      </c>
      <c r="W3402" s="146"/>
      <c r="X3402" s="146"/>
      <c r="Y3402" s="146"/>
    </row>
    <row r="3403" spans="1:25" s="99" customFormat="1" ht="54.75" customHeight="1" x14ac:dyDescent="0.25">
      <c r="A3403" s="96">
        <f t="shared" ref="A3403:A3415" si="1078">A3402+1</f>
        <v>2508</v>
      </c>
      <c r="B3403" s="175"/>
      <c r="C3403" s="176"/>
      <c r="D3403" s="113"/>
      <c r="E3403" s="115"/>
      <c r="F3403" s="174"/>
      <c r="G3403" s="114" t="str">
        <f t="shared" si="1073"/>
        <v/>
      </c>
      <c r="H3403" s="115"/>
      <c r="I3403" s="115"/>
      <c r="J3403" s="115"/>
      <c r="K3403" s="115"/>
      <c r="L3403" s="133" t="str">
        <f t="shared" si="1074"/>
        <v/>
      </c>
      <c r="M3403" s="116" t="str">
        <f>IF(L3403="", "", L3403/Veriler!$X$1)</f>
        <v/>
      </c>
      <c r="N3403" s="116" t="str">
        <f>IF(F3403&lt;&gt;"", "İthal Girdi", IF(Veriler!T3403="", "", IF(Veriler!S3403="H", "%0,5 üzerindedir", IF(Veriler!T3403&gt;0.1, "%10 sınırı aşılmıştır.", "Uygun"))))</f>
        <v>%0,5 üzerindedir</v>
      </c>
      <c r="O3403" s="116" t="str">
        <f t="shared" si="1075"/>
        <v xml:space="preserve"> </v>
      </c>
      <c r="P3403" s="117"/>
      <c r="Q3403" s="118"/>
      <c r="R3403" s="119" t="str">
        <f t="shared" si="1076"/>
        <v/>
      </c>
      <c r="S3403" s="133">
        <f>IFERROR(IF(M3403&lt;=0.005,IF(F3403="",L3403,0),IF(F3403&lt;&gt;"",0,IF(P3403="",0,IF(P3403="H",0,IF(Q3403&lt;Veriler!$G$2,L3403*Veriler!$G$2,L3403*Q3403)))))," ")</f>
        <v>0</v>
      </c>
      <c r="T3403" s="133">
        <f>IF(Veriler!T3403&lt;=0.1, S3403, IF(AND(Veriler!T3403&gt;0.1, F3403="", P3403="E"), IF(Q3403&gt;Veriler!$G$2, Q3403*S3403, IF(Q3403&lt;Veriler!$G$2, Veriler!$G$2*S3403, Q3403*S3403)), 0))</f>
        <v>0</v>
      </c>
      <c r="U3403" s="133" t="str">
        <f t="shared" si="1077"/>
        <v xml:space="preserve"> </v>
      </c>
      <c r="V3403" s="134" t="str">
        <f>IFERROR(IF(O3403="%10 sınırı aşılmıştır.",L3403-T3403,IFERROR(IF(F3403="",IF(S3403=1,0,IF(L3403-S3403=0,"",L3403-S3403)),IF(Veriler!M3403="",L3403,IF(L3403*Veriler!M3403=0,"",L3403*Veriler!M3403))),L3403)),0)</f>
        <v/>
      </c>
      <c r="W3403" s="146"/>
      <c r="X3403" s="146"/>
      <c r="Y3403" s="146"/>
    </row>
    <row r="3404" spans="1:25" s="99" customFormat="1" ht="54.75" customHeight="1" x14ac:dyDescent="0.25">
      <c r="A3404" s="96">
        <f t="shared" si="1078"/>
        <v>2509</v>
      </c>
      <c r="B3404" s="175"/>
      <c r="C3404" s="176"/>
      <c r="D3404" s="113"/>
      <c r="E3404" s="115"/>
      <c r="F3404" s="174"/>
      <c r="G3404" s="114" t="str">
        <f t="shared" si="1073"/>
        <v/>
      </c>
      <c r="H3404" s="115"/>
      <c r="I3404" s="115"/>
      <c r="J3404" s="115"/>
      <c r="K3404" s="115"/>
      <c r="L3404" s="133" t="str">
        <f t="shared" si="1074"/>
        <v/>
      </c>
      <c r="M3404" s="116" t="str">
        <f>IF(L3404="", "", L3404/Veriler!$X$1)</f>
        <v/>
      </c>
      <c r="N3404" s="116" t="str">
        <f>IF(F3404&lt;&gt;"", "İthal Girdi", IF(Veriler!T3404="", "", IF(Veriler!S3404="H", "%0,5 üzerindedir", IF(Veriler!T3404&gt;0.1, "%10 sınırı aşılmıştır.", "Uygun"))))</f>
        <v>%0,5 üzerindedir</v>
      </c>
      <c r="O3404" s="116" t="str">
        <f t="shared" si="1075"/>
        <v xml:space="preserve"> </v>
      </c>
      <c r="P3404" s="117"/>
      <c r="Q3404" s="118"/>
      <c r="R3404" s="119" t="str">
        <f t="shared" si="1076"/>
        <v/>
      </c>
      <c r="S3404" s="133">
        <f>IFERROR(IF(M3404&lt;=0.005,IF(F3404="",L3404,0),IF(F3404&lt;&gt;"",0,IF(P3404="",0,IF(P3404="H",0,IF(Q3404&lt;Veriler!$G$2,L3404*Veriler!$G$2,L3404*Q3404)))))," ")</f>
        <v>0</v>
      </c>
      <c r="T3404" s="133">
        <f>IF(Veriler!T3404&lt;=0.1, S3404, IF(AND(Veriler!T3404&gt;0.1, F3404="", P3404="E"), IF(Q3404&gt;Veriler!$G$2, Q3404*S3404, IF(Q3404&lt;Veriler!$G$2, Veriler!$G$2*S3404, Q3404*S3404)), 0))</f>
        <v>0</v>
      </c>
      <c r="U3404" s="133" t="str">
        <f t="shared" si="1077"/>
        <v xml:space="preserve"> </v>
      </c>
      <c r="V3404" s="134" t="str">
        <f>IFERROR(IF(O3404="%10 sınırı aşılmıştır.",L3404-T3404,IFERROR(IF(F3404="",IF(S3404=1,0,IF(L3404-S3404=0,"",L3404-S3404)),IF(Veriler!M3404="",L3404,IF(L3404*Veriler!M3404=0,"",L3404*Veriler!M3404))),L3404)),0)</f>
        <v/>
      </c>
      <c r="W3404" s="146"/>
      <c r="X3404" s="146"/>
      <c r="Y3404" s="146"/>
    </row>
    <row r="3405" spans="1:25" s="99" customFormat="1" ht="54.75" customHeight="1" x14ac:dyDescent="0.25">
      <c r="A3405" s="96">
        <f t="shared" si="1078"/>
        <v>2510</v>
      </c>
      <c r="B3405" s="175"/>
      <c r="C3405" s="176"/>
      <c r="D3405" s="113"/>
      <c r="E3405" s="115"/>
      <c r="F3405" s="174"/>
      <c r="G3405" s="114" t="str">
        <f t="shared" si="1073"/>
        <v/>
      </c>
      <c r="H3405" s="115"/>
      <c r="I3405" s="115"/>
      <c r="J3405" s="115"/>
      <c r="K3405" s="115"/>
      <c r="L3405" s="133" t="str">
        <f t="shared" si="1074"/>
        <v/>
      </c>
      <c r="M3405" s="116" t="str">
        <f>IF(L3405="", "", L3405/Veriler!$X$1)</f>
        <v/>
      </c>
      <c r="N3405" s="116" t="str">
        <f>IF(F3405&lt;&gt;"", "İthal Girdi", IF(Veriler!T3405="", "", IF(Veriler!S3405="H", "%0,5 üzerindedir", IF(Veriler!T3405&gt;0.1, "%10 sınırı aşılmıştır.", "Uygun"))))</f>
        <v>%0,5 üzerindedir</v>
      </c>
      <c r="O3405" s="116" t="str">
        <f t="shared" si="1075"/>
        <v xml:space="preserve"> </v>
      </c>
      <c r="P3405" s="117"/>
      <c r="Q3405" s="118"/>
      <c r="R3405" s="119" t="str">
        <f t="shared" si="1076"/>
        <v/>
      </c>
      <c r="S3405" s="133">
        <f>IFERROR(IF(M3405&lt;=0.005,IF(F3405="",L3405,0),IF(F3405&lt;&gt;"",0,IF(P3405="",0,IF(P3405="H",0,IF(Q3405&lt;Veriler!$G$2,L3405*Veriler!$G$2,L3405*Q3405)))))," ")</f>
        <v>0</v>
      </c>
      <c r="T3405" s="133">
        <f>IF(Veriler!T3405&lt;=0.1, S3405, IF(AND(Veriler!T3405&gt;0.1, F3405="", P3405="E"), IF(Q3405&gt;Veriler!$G$2, Q3405*S3405, IF(Q3405&lt;Veriler!$G$2, Veriler!$G$2*S3405, Q3405*S3405)), 0))</f>
        <v>0</v>
      </c>
      <c r="U3405" s="133" t="str">
        <f t="shared" si="1077"/>
        <v xml:space="preserve"> </v>
      </c>
      <c r="V3405" s="134" t="str">
        <f>IFERROR(IF(O3405="%10 sınırı aşılmıştır.",L3405-T3405,IFERROR(IF(F3405="",IF(S3405=1,0,IF(L3405-S3405=0,"",L3405-S3405)),IF(Veriler!M3405="",L3405,IF(L3405*Veriler!M3405=0,"",L3405*Veriler!M3405))),L3405)),0)</f>
        <v/>
      </c>
      <c r="W3405" s="146"/>
      <c r="X3405" s="146"/>
      <c r="Y3405" s="146"/>
    </row>
    <row r="3406" spans="1:25" s="99" customFormat="1" ht="54.75" customHeight="1" x14ac:dyDescent="0.25">
      <c r="A3406" s="96">
        <f t="shared" si="1078"/>
        <v>2511</v>
      </c>
      <c r="B3406" s="175"/>
      <c r="C3406" s="176"/>
      <c r="D3406" s="113"/>
      <c r="E3406" s="115"/>
      <c r="F3406" s="174"/>
      <c r="G3406" s="114" t="str">
        <f t="shared" si="1073"/>
        <v/>
      </c>
      <c r="H3406" s="115"/>
      <c r="I3406" s="115"/>
      <c r="J3406" s="115"/>
      <c r="K3406" s="115"/>
      <c r="L3406" s="133" t="str">
        <f t="shared" si="1074"/>
        <v/>
      </c>
      <c r="M3406" s="116" t="str">
        <f>IF(L3406="", "", L3406/Veriler!$X$1)</f>
        <v/>
      </c>
      <c r="N3406" s="116" t="str">
        <f>IF(F3406&lt;&gt;"", "İthal Girdi", IF(Veriler!T3406="", "", IF(Veriler!S3406="H", "%0,5 üzerindedir", IF(Veriler!T3406&gt;0.1, "%10 sınırı aşılmıştır.", "Uygun"))))</f>
        <v>%0,5 üzerindedir</v>
      </c>
      <c r="O3406" s="116" t="str">
        <f t="shared" si="1075"/>
        <v xml:space="preserve"> </v>
      </c>
      <c r="P3406" s="117"/>
      <c r="Q3406" s="118"/>
      <c r="R3406" s="119" t="str">
        <f t="shared" si="1076"/>
        <v/>
      </c>
      <c r="S3406" s="133">
        <f>IFERROR(IF(M3406&lt;=0.005,IF(F3406="",L3406,0),IF(F3406&lt;&gt;"",0,IF(P3406="",0,IF(P3406="H",0,IF(Q3406&lt;Veriler!$G$2,L3406*Veriler!$G$2,L3406*Q3406)))))," ")</f>
        <v>0</v>
      </c>
      <c r="T3406" s="133">
        <f>IF(Veriler!T3406&lt;=0.1, S3406, IF(AND(Veriler!T3406&gt;0.1, F3406="", P3406="E"), IF(Q3406&gt;Veriler!$G$2, Q3406*S3406, IF(Q3406&lt;Veriler!$G$2, Veriler!$G$2*S3406, Q3406*S3406)), 0))</f>
        <v>0</v>
      </c>
      <c r="U3406" s="133" t="str">
        <f t="shared" si="1077"/>
        <v xml:space="preserve"> </v>
      </c>
      <c r="V3406" s="134" t="str">
        <f>IFERROR(IF(O3406="%10 sınırı aşılmıştır.",L3406-T3406,IFERROR(IF(F3406="",IF(S3406=1,0,IF(L3406-S3406=0,"",L3406-S3406)),IF(Veriler!M3406="",L3406,IF(L3406*Veriler!M3406=0,"",L3406*Veriler!M3406))),L3406)),0)</f>
        <v/>
      </c>
      <c r="W3406" s="146"/>
      <c r="X3406" s="146"/>
      <c r="Y3406" s="146"/>
    </row>
    <row r="3407" spans="1:25" s="99" customFormat="1" ht="54.75" customHeight="1" x14ac:dyDescent="0.25">
      <c r="A3407" s="96">
        <f t="shared" si="1078"/>
        <v>2512</v>
      </c>
      <c r="B3407" s="175"/>
      <c r="C3407" s="176"/>
      <c r="D3407" s="113"/>
      <c r="E3407" s="115"/>
      <c r="F3407" s="174"/>
      <c r="G3407" s="114" t="str">
        <f t="shared" si="1073"/>
        <v/>
      </c>
      <c r="H3407" s="115"/>
      <c r="I3407" s="115"/>
      <c r="J3407" s="115"/>
      <c r="K3407" s="115"/>
      <c r="L3407" s="133" t="str">
        <f t="shared" si="1074"/>
        <v/>
      </c>
      <c r="M3407" s="116" t="str">
        <f>IF(L3407="", "", L3407/Veriler!$X$1)</f>
        <v/>
      </c>
      <c r="N3407" s="116" t="str">
        <f>IF(F3407&lt;&gt;"", "İthal Girdi", IF(Veriler!T3407="", "", IF(Veriler!S3407="H", "%0,5 üzerindedir", IF(Veriler!T3407&gt;0.1, "%10 sınırı aşılmıştır.", "Uygun"))))</f>
        <v>%0,5 üzerindedir</v>
      </c>
      <c r="O3407" s="116" t="str">
        <f t="shared" si="1075"/>
        <v xml:space="preserve"> </v>
      </c>
      <c r="P3407" s="117"/>
      <c r="Q3407" s="118"/>
      <c r="R3407" s="119" t="str">
        <f t="shared" si="1076"/>
        <v/>
      </c>
      <c r="S3407" s="133">
        <f>IFERROR(IF(M3407&lt;=0.005,IF(F3407="",L3407,0),IF(F3407&lt;&gt;"",0,IF(P3407="",0,IF(P3407="H",0,IF(Q3407&lt;Veriler!$G$2,L3407*Veriler!$G$2,L3407*Q3407)))))," ")</f>
        <v>0</v>
      </c>
      <c r="T3407" s="133">
        <f>IF(Veriler!T3407&lt;=0.1, S3407, IF(AND(Veriler!T3407&gt;0.1, F3407="", P3407="E"), IF(Q3407&gt;Veriler!$G$2, Q3407*S3407, IF(Q3407&lt;Veriler!$G$2, Veriler!$G$2*S3407, Q3407*S3407)), 0))</f>
        <v>0</v>
      </c>
      <c r="U3407" s="133" t="str">
        <f t="shared" si="1077"/>
        <v xml:space="preserve"> </v>
      </c>
      <c r="V3407" s="134" t="str">
        <f>IFERROR(IF(O3407="%10 sınırı aşılmıştır.",L3407-T3407,IFERROR(IF(F3407="",IF(S3407=1,0,IF(L3407-S3407=0,"",L3407-S3407)),IF(Veriler!M3407="",L3407,IF(L3407*Veriler!M3407=0,"",L3407*Veriler!M3407))),L3407)),0)</f>
        <v/>
      </c>
      <c r="W3407" s="146"/>
      <c r="X3407" s="146"/>
      <c r="Y3407" s="146"/>
    </row>
    <row r="3408" spans="1:25" s="99" customFormat="1" ht="54.75" customHeight="1" x14ac:dyDescent="0.25">
      <c r="A3408" s="96">
        <f t="shared" si="1078"/>
        <v>2513</v>
      </c>
      <c r="B3408" s="175"/>
      <c r="C3408" s="176"/>
      <c r="D3408" s="113"/>
      <c r="E3408" s="115"/>
      <c r="F3408" s="174"/>
      <c r="G3408" s="114" t="str">
        <f t="shared" si="1073"/>
        <v/>
      </c>
      <c r="H3408" s="115"/>
      <c r="I3408" s="115"/>
      <c r="J3408" s="115"/>
      <c r="K3408" s="115"/>
      <c r="L3408" s="133" t="str">
        <f t="shared" si="1074"/>
        <v/>
      </c>
      <c r="M3408" s="116" t="str">
        <f>IF(L3408="", "", L3408/Veriler!$X$1)</f>
        <v/>
      </c>
      <c r="N3408" s="116" t="str">
        <f>IF(F3408&lt;&gt;"", "İthal Girdi", IF(Veriler!T3408="", "", IF(Veriler!S3408="H", "%0,5 üzerindedir", IF(Veriler!T3408&gt;0.1, "%10 sınırı aşılmıştır.", "Uygun"))))</f>
        <v>%0,5 üzerindedir</v>
      </c>
      <c r="O3408" s="116" t="str">
        <f t="shared" si="1075"/>
        <v xml:space="preserve"> </v>
      </c>
      <c r="P3408" s="117"/>
      <c r="Q3408" s="118"/>
      <c r="R3408" s="119" t="str">
        <f t="shared" si="1076"/>
        <v/>
      </c>
      <c r="S3408" s="133">
        <f>IFERROR(IF(M3408&lt;=0.005,IF(F3408="",L3408,0),IF(F3408&lt;&gt;"",0,IF(P3408="",0,IF(P3408="H",0,IF(Q3408&lt;Veriler!$G$2,L3408*Veriler!$G$2,L3408*Q3408)))))," ")</f>
        <v>0</v>
      </c>
      <c r="T3408" s="133">
        <f>IF(Veriler!T3408&lt;=0.1, S3408, IF(AND(Veriler!T3408&gt;0.1, F3408="", P3408="E"), IF(Q3408&gt;Veriler!$G$2, Q3408*S3408, IF(Q3408&lt;Veriler!$G$2, Veriler!$G$2*S3408, Q3408*S3408)), 0))</f>
        <v>0</v>
      </c>
      <c r="U3408" s="133" t="str">
        <f t="shared" si="1077"/>
        <v xml:space="preserve"> </v>
      </c>
      <c r="V3408" s="134" t="str">
        <f>IFERROR(IF(O3408="%10 sınırı aşılmıştır.",L3408-T3408,IFERROR(IF(F3408="",IF(S3408=1,0,IF(L3408-S3408=0,"",L3408-S3408)),IF(Veriler!M3408="",L3408,IF(L3408*Veriler!M3408=0,"",L3408*Veriler!M3408))),L3408)),0)</f>
        <v/>
      </c>
      <c r="W3408" s="146"/>
      <c r="X3408" s="146"/>
      <c r="Y3408" s="146"/>
    </row>
    <row r="3409" spans="1:25" s="99" customFormat="1" ht="54.75" customHeight="1" x14ac:dyDescent="0.25">
      <c r="A3409" s="96">
        <f t="shared" si="1078"/>
        <v>2514</v>
      </c>
      <c r="B3409" s="175"/>
      <c r="C3409" s="176"/>
      <c r="D3409" s="113"/>
      <c r="E3409" s="115"/>
      <c r="F3409" s="174"/>
      <c r="G3409" s="114" t="str">
        <f t="shared" si="1073"/>
        <v/>
      </c>
      <c r="H3409" s="115"/>
      <c r="I3409" s="115"/>
      <c r="J3409" s="115"/>
      <c r="K3409" s="115"/>
      <c r="L3409" s="133" t="str">
        <f t="shared" si="1074"/>
        <v/>
      </c>
      <c r="M3409" s="116" t="str">
        <f>IF(L3409="", "", L3409/Veriler!$X$1)</f>
        <v/>
      </c>
      <c r="N3409" s="116" t="str">
        <f>IF(F3409&lt;&gt;"", "İthal Girdi", IF(Veriler!T3409="", "", IF(Veriler!S3409="H", "%0,5 üzerindedir", IF(Veriler!T3409&gt;0.1, "%10 sınırı aşılmıştır.", "Uygun"))))</f>
        <v>%0,5 üzerindedir</v>
      </c>
      <c r="O3409" s="116" t="str">
        <f t="shared" si="1075"/>
        <v xml:space="preserve"> </v>
      </c>
      <c r="P3409" s="117"/>
      <c r="Q3409" s="118"/>
      <c r="R3409" s="119" t="str">
        <f t="shared" si="1076"/>
        <v/>
      </c>
      <c r="S3409" s="133">
        <f>IFERROR(IF(M3409&lt;=0.005,IF(F3409="",L3409,0),IF(F3409&lt;&gt;"",0,IF(P3409="",0,IF(P3409="H",0,IF(Q3409&lt;Veriler!$G$2,L3409*Veriler!$G$2,L3409*Q3409)))))," ")</f>
        <v>0</v>
      </c>
      <c r="T3409" s="133">
        <f>IF(Veriler!T3409&lt;=0.1, S3409, IF(AND(Veriler!T3409&gt;0.1, F3409="", P3409="E"), IF(Q3409&gt;Veriler!$G$2, Q3409*S3409, IF(Q3409&lt;Veriler!$G$2, Veriler!$G$2*S3409, Q3409*S3409)), 0))</f>
        <v>0</v>
      </c>
      <c r="U3409" s="133" t="str">
        <f t="shared" si="1077"/>
        <v xml:space="preserve"> </v>
      </c>
      <c r="V3409" s="134" t="str">
        <f>IFERROR(IF(O3409="%10 sınırı aşılmıştır.",L3409-T3409,IFERROR(IF(F3409="",IF(S3409=1,0,IF(L3409-S3409=0,"",L3409-S3409)),IF(Veriler!M3409="",L3409,IF(L3409*Veriler!M3409=0,"",L3409*Veriler!M3409))),L3409)),0)</f>
        <v/>
      </c>
      <c r="W3409" s="146"/>
      <c r="X3409" s="146"/>
      <c r="Y3409" s="146"/>
    </row>
    <row r="3410" spans="1:25" s="99" customFormat="1" ht="54.75" customHeight="1" x14ac:dyDescent="0.25">
      <c r="A3410" s="96">
        <f t="shared" si="1078"/>
        <v>2515</v>
      </c>
      <c r="B3410" s="175"/>
      <c r="C3410" s="176"/>
      <c r="D3410" s="113"/>
      <c r="E3410" s="115"/>
      <c r="F3410" s="174"/>
      <c r="G3410" s="114" t="str">
        <f t="shared" si="1073"/>
        <v/>
      </c>
      <c r="H3410" s="115"/>
      <c r="I3410" s="115"/>
      <c r="J3410" s="115"/>
      <c r="K3410" s="115"/>
      <c r="L3410" s="133" t="str">
        <f t="shared" si="1074"/>
        <v/>
      </c>
      <c r="M3410" s="116" t="str">
        <f>IF(L3410="", "", L3410/Veriler!$X$1)</f>
        <v/>
      </c>
      <c r="N3410" s="116" t="str">
        <f>IF(F3410&lt;&gt;"", "İthal Girdi", IF(Veriler!T3410="", "", IF(Veriler!S3410="H", "%0,5 üzerindedir", IF(Veriler!T3410&gt;0.1, "%10 sınırı aşılmıştır.", "Uygun"))))</f>
        <v>%0,5 üzerindedir</v>
      </c>
      <c r="O3410" s="116" t="str">
        <f t="shared" si="1075"/>
        <v xml:space="preserve"> </v>
      </c>
      <c r="P3410" s="117"/>
      <c r="Q3410" s="118"/>
      <c r="R3410" s="119" t="str">
        <f t="shared" si="1076"/>
        <v/>
      </c>
      <c r="S3410" s="133">
        <f>IFERROR(IF(M3410&lt;=0.005,IF(F3410="",L3410,0),IF(F3410&lt;&gt;"",0,IF(P3410="",0,IF(P3410="H",0,IF(Q3410&lt;Veriler!$G$2,L3410*Veriler!$G$2,L3410*Q3410)))))," ")</f>
        <v>0</v>
      </c>
      <c r="T3410" s="133">
        <f>IF(Veriler!T3410&lt;=0.1, S3410, IF(AND(Veriler!T3410&gt;0.1, F3410="", P3410="E"), IF(Q3410&gt;Veriler!$G$2, Q3410*S3410, IF(Q3410&lt;Veriler!$G$2, Veriler!$G$2*S3410, Q3410*S3410)), 0))</f>
        <v>0</v>
      </c>
      <c r="U3410" s="133" t="str">
        <f t="shared" si="1077"/>
        <v xml:space="preserve"> </v>
      </c>
      <c r="V3410" s="134" t="str">
        <f>IFERROR(IF(O3410="%10 sınırı aşılmıştır.",L3410-T3410,IFERROR(IF(F3410="",IF(S3410=1,0,IF(L3410-S3410=0,"",L3410-S3410)),IF(Veriler!M3410="",L3410,IF(L3410*Veriler!M3410=0,"",L3410*Veriler!M3410))),L3410)),0)</f>
        <v/>
      </c>
      <c r="W3410" s="146"/>
      <c r="X3410" s="146"/>
      <c r="Y3410" s="146"/>
    </row>
    <row r="3411" spans="1:25" s="99" customFormat="1" ht="54.75" customHeight="1" x14ac:dyDescent="0.25">
      <c r="A3411" s="96">
        <f t="shared" si="1078"/>
        <v>2516</v>
      </c>
      <c r="B3411" s="175"/>
      <c r="C3411" s="176"/>
      <c r="D3411" s="113"/>
      <c r="E3411" s="115"/>
      <c r="F3411" s="174"/>
      <c r="G3411" s="114" t="str">
        <f t="shared" si="1073"/>
        <v/>
      </c>
      <c r="H3411" s="115"/>
      <c r="I3411" s="115"/>
      <c r="J3411" s="115"/>
      <c r="K3411" s="115"/>
      <c r="L3411" s="133" t="str">
        <f t="shared" si="1074"/>
        <v/>
      </c>
      <c r="M3411" s="116" t="str">
        <f>IF(L3411="", "", L3411/Veriler!$X$1)</f>
        <v/>
      </c>
      <c r="N3411" s="116" t="str">
        <f>IF(F3411&lt;&gt;"", "İthal Girdi", IF(Veriler!T3411="", "", IF(Veriler!S3411="H", "%0,5 üzerindedir", IF(Veriler!T3411&gt;0.1, "%10 sınırı aşılmıştır.", "Uygun"))))</f>
        <v>%0,5 üzerindedir</v>
      </c>
      <c r="O3411" s="116" t="str">
        <f t="shared" si="1075"/>
        <v xml:space="preserve"> </v>
      </c>
      <c r="P3411" s="117"/>
      <c r="Q3411" s="118"/>
      <c r="R3411" s="119" t="str">
        <f t="shared" si="1076"/>
        <v/>
      </c>
      <c r="S3411" s="133">
        <f>IFERROR(IF(M3411&lt;=0.005,IF(F3411="",L3411,0),IF(F3411&lt;&gt;"",0,IF(P3411="",0,IF(P3411="H",0,IF(Q3411&lt;Veriler!$G$2,L3411*Veriler!$G$2,L3411*Q3411)))))," ")</f>
        <v>0</v>
      </c>
      <c r="T3411" s="133">
        <f>IF(Veriler!T3411&lt;=0.1, S3411, IF(AND(Veriler!T3411&gt;0.1, F3411="", P3411="E"), IF(Q3411&gt;Veriler!$G$2, Q3411*S3411, IF(Q3411&lt;Veriler!$G$2, Veriler!$G$2*S3411, Q3411*S3411)), 0))</f>
        <v>0</v>
      </c>
      <c r="U3411" s="133" t="str">
        <f t="shared" si="1077"/>
        <v xml:space="preserve"> </v>
      </c>
      <c r="V3411" s="134" t="str">
        <f>IFERROR(IF(O3411="%10 sınırı aşılmıştır.",L3411-T3411,IFERROR(IF(F3411="",IF(S3411=1,0,IF(L3411-S3411=0,"",L3411-S3411)),IF(Veriler!M3411="",L3411,IF(L3411*Veriler!M3411=0,"",L3411*Veriler!M3411))),L3411)),0)</f>
        <v/>
      </c>
      <c r="W3411" s="146"/>
      <c r="X3411" s="146"/>
      <c r="Y3411" s="146"/>
    </row>
    <row r="3412" spans="1:25" s="99" customFormat="1" ht="54.75" customHeight="1" x14ac:dyDescent="0.25">
      <c r="A3412" s="96">
        <f t="shared" si="1078"/>
        <v>2517</v>
      </c>
      <c r="B3412" s="175"/>
      <c r="C3412" s="176"/>
      <c r="D3412" s="113"/>
      <c r="E3412" s="115"/>
      <c r="F3412" s="174"/>
      <c r="G3412" s="114" t="str">
        <f t="shared" si="1073"/>
        <v/>
      </c>
      <c r="H3412" s="115"/>
      <c r="I3412" s="115"/>
      <c r="J3412" s="115"/>
      <c r="K3412" s="115"/>
      <c r="L3412" s="133" t="str">
        <f t="shared" si="1074"/>
        <v/>
      </c>
      <c r="M3412" s="116" t="str">
        <f>IF(L3412="", "", L3412/Veriler!$X$1)</f>
        <v/>
      </c>
      <c r="N3412" s="116" t="str">
        <f>IF(F3412&lt;&gt;"", "İthal Girdi", IF(Veriler!T3412="", "", IF(Veriler!S3412="H", "%0,5 üzerindedir", IF(Veriler!T3412&gt;0.1, "%10 sınırı aşılmıştır.", "Uygun"))))</f>
        <v>%0,5 üzerindedir</v>
      </c>
      <c r="O3412" s="116" t="str">
        <f t="shared" si="1075"/>
        <v xml:space="preserve"> </v>
      </c>
      <c r="P3412" s="117"/>
      <c r="Q3412" s="118"/>
      <c r="R3412" s="119" t="str">
        <f t="shared" si="1076"/>
        <v/>
      </c>
      <c r="S3412" s="133">
        <f>IFERROR(IF(M3412&lt;=0.005,IF(F3412="",L3412,0),IF(F3412&lt;&gt;"",0,IF(P3412="",0,IF(P3412="H",0,IF(Q3412&lt;Veriler!$G$2,L3412*Veriler!$G$2,L3412*Q3412)))))," ")</f>
        <v>0</v>
      </c>
      <c r="T3412" s="133">
        <f>IF(Veriler!T3412&lt;=0.1, S3412, IF(AND(Veriler!T3412&gt;0.1, F3412="", P3412="E"), IF(Q3412&gt;Veriler!$G$2, Q3412*S3412, IF(Q3412&lt;Veriler!$G$2, Veriler!$G$2*S3412, Q3412*S3412)), 0))</f>
        <v>0</v>
      </c>
      <c r="U3412" s="133" t="str">
        <f t="shared" si="1077"/>
        <v xml:space="preserve"> </v>
      </c>
      <c r="V3412" s="134" t="str">
        <f>IFERROR(IF(O3412="%10 sınırı aşılmıştır.",L3412-T3412,IFERROR(IF(F3412="",IF(S3412=1,0,IF(L3412-S3412=0,"",L3412-S3412)),IF(Veriler!M3412="",L3412,IF(L3412*Veriler!M3412=0,"",L3412*Veriler!M3412))),L3412)),0)</f>
        <v/>
      </c>
      <c r="W3412" s="146"/>
      <c r="X3412" s="146"/>
      <c r="Y3412" s="146"/>
    </row>
    <row r="3413" spans="1:25" s="99" customFormat="1" ht="54.75" customHeight="1" x14ac:dyDescent="0.25">
      <c r="A3413" s="96">
        <f t="shared" si="1078"/>
        <v>2518</v>
      </c>
      <c r="B3413" s="175"/>
      <c r="C3413" s="176"/>
      <c r="D3413" s="113"/>
      <c r="E3413" s="115"/>
      <c r="F3413" s="174"/>
      <c r="G3413" s="114" t="str">
        <f t="shared" si="1073"/>
        <v/>
      </c>
      <c r="H3413" s="115"/>
      <c r="I3413" s="115"/>
      <c r="J3413" s="115"/>
      <c r="K3413" s="115"/>
      <c r="L3413" s="133" t="str">
        <f t="shared" si="1074"/>
        <v/>
      </c>
      <c r="M3413" s="116" t="str">
        <f>IF(L3413="", "", L3413/Veriler!$X$1)</f>
        <v/>
      </c>
      <c r="N3413" s="116" t="str">
        <f>IF(F3413&lt;&gt;"", "İthal Girdi", IF(Veriler!T3413="", "", IF(Veriler!S3413="H", "%0,5 üzerindedir", IF(Veriler!T3413&gt;0.1, "%10 sınırı aşılmıştır.", "Uygun"))))</f>
        <v>%0,5 üzerindedir</v>
      </c>
      <c r="O3413" s="116" t="str">
        <f t="shared" si="1075"/>
        <v xml:space="preserve"> </v>
      </c>
      <c r="P3413" s="117"/>
      <c r="Q3413" s="118"/>
      <c r="R3413" s="119" t="str">
        <f t="shared" si="1076"/>
        <v/>
      </c>
      <c r="S3413" s="133">
        <f>IFERROR(IF(M3413&lt;=0.005,IF(F3413="",L3413,0),IF(F3413&lt;&gt;"",0,IF(P3413="",0,IF(P3413="H",0,IF(Q3413&lt;Veriler!$G$2,L3413*Veriler!$G$2,L3413*Q3413)))))," ")</f>
        <v>0</v>
      </c>
      <c r="T3413" s="133">
        <f>IF(Veriler!T3413&lt;=0.1, S3413, IF(AND(Veriler!T3413&gt;0.1, F3413="", P3413="E"), IF(Q3413&gt;Veriler!$G$2, Q3413*S3413, IF(Q3413&lt;Veriler!$G$2, Veriler!$G$2*S3413, Q3413*S3413)), 0))</f>
        <v>0</v>
      </c>
      <c r="U3413" s="133" t="str">
        <f t="shared" si="1077"/>
        <v xml:space="preserve"> </v>
      </c>
      <c r="V3413" s="134" t="str">
        <f>IFERROR(IF(O3413="%10 sınırı aşılmıştır.",L3413-T3413,IFERROR(IF(F3413="",IF(S3413=1,0,IF(L3413-S3413=0,"",L3413-S3413)),IF(Veriler!M3413="",L3413,IF(L3413*Veriler!M3413=0,"",L3413*Veriler!M3413))),L3413)),0)</f>
        <v/>
      </c>
      <c r="W3413" s="146"/>
      <c r="X3413" s="146"/>
      <c r="Y3413" s="146"/>
    </row>
    <row r="3414" spans="1:25" s="99" customFormat="1" ht="54.75" customHeight="1" x14ac:dyDescent="0.25">
      <c r="A3414" s="96">
        <f t="shared" si="1078"/>
        <v>2519</v>
      </c>
      <c r="B3414" s="175"/>
      <c r="C3414" s="176"/>
      <c r="D3414" s="113"/>
      <c r="E3414" s="115"/>
      <c r="F3414" s="174"/>
      <c r="G3414" s="114" t="str">
        <f t="shared" si="1073"/>
        <v/>
      </c>
      <c r="H3414" s="115"/>
      <c r="I3414" s="115"/>
      <c r="J3414" s="115"/>
      <c r="K3414" s="115"/>
      <c r="L3414" s="133" t="str">
        <f t="shared" si="1074"/>
        <v/>
      </c>
      <c r="M3414" s="116" t="str">
        <f>IF(L3414="", "", L3414/Veriler!$X$1)</f>
        <v/>
      </c>
      <c r="N3414" s="116" t="str">
        <f>IF(F3414&lt;&gt;"", "İthal Girdi", IF(Veriler!T3414="", "", IF(Veriler!S3414="H", "%0,5 üzerindedir", IF(Veriler!T3414&gt;0.1, "%10 sınırı aşılmıştır.", "Uygun"))))</f>
        <v>%0,5 üzerindedir</v>
      </c>
      <c r="O3414" s="116" t="str">
        <f t="shared" si="1075"/>
        <v xml:space="preserve"> </v>
      </c>
      <c r="P3414" s="117"/>
      <c r="Q3414" s="118"/>
      <c r="R3414" s="119" t="str">
        <f t="shared" si="1076"/>
        <v/>
      </c>
      <c r="S3414" s="133">
        <f>IFERROR(IF(M3414&lt;=0.005,IF(F3414="",L3414,0),IF(F3414&lt;&gt;"",0,IF(P3414="",0,IF(P3414="H",0,IF(Q3414&lt;Veriler!$G$2,L3414*Veriler!$G$2,L3414*Q3414)))))," ")</f>
        <v>0</v>
      </c>
      <c r="T3414" s="133">
        <f>IF(Veriler!T3414&lt;=0.1, S3414, IF(AND(Veriler!T3414&gt;0.1, F3414="", P3414="E"), IF(Q3414&gt;Veriler!$G$2, Q3414*S3414, IF(Q3414&lt;Veriler!$G$2, Veriler!$G$2*S3414, Q3414*S3414)), 0))</f>
        <v>0</v>
      </c>
      <c r="U3414" s="133" t="str">
        <f t="shared" si="1077"/>
        <v xml:space="preserve"> </v>
      </c>
      <c r="V3414" s="134" t="str">
        <f>IFERROR(IF(O3414="%10 sınırı aşılmıştır.",L3414-T3414,IFERROR(IF(F3414="",IF(S3414=1,0,IF(L3414-S3414=0,"",L3414-S3414)),IF(Veriler!M3414="",L3414,IF(L3414*Veriler!M3414=0,"",L3414*Veriler!M3414))),L3414)),0)</f>
        <v/>
      </c>
      <c r="W3414" s="146"/>
      <c r="X3414" s="146"/>
      <c r="Y3414" s="146"/>
    </row>
    <row r="3415" spans="1:25" s="99" customFormat="1" ht="54.75" customHeight="1" x14ac:dyDescent="0.25">
      <c r="A3415" s="96">
        <f t="shared" si="1078"/>
        <v>2520</v>
      </c>
      <c r="B3415" s="175"/>
      <c r="C3415" s="176"/>
      <c r="D3415" s="113"/>
      <c r="E3415" s="115"/>
      <c r="F3415" s="174"/>
      <c r="G3415" s="114" t="str">
        <f t="shared" si="1073"/>
        <v/>
      </c>
      <c r="H3415" s="115"/>
      <c r="I3415" s="115"/>
      <c r="J3415" s="115"/>
      <c r="K3415" s="115"/>
      <c r="L3415" s="133" t="str">
        <f t="shared" si="1074"/>
        <v/>
      </c>
      <c r="M3415" s="116" t="str">
        <f>IF(L3415="", "", L3415/Veriler!$X$1)</f>
        <v/>
      </c>
      <c r="N3415" s="116" t="str">
        <f>IF(F3415&lt;&gt;"", "İthal Girdi", IF(Veriler!T3415="", "", IF(Veriler!S3415="H", "%0,5 üzerindedir", IF(Veriler!T3415&gt;0.1, "%10 sınırı aşılmıştır.", "Uygun"))))</f>
        <v>%0,5 üzerindedir</v>
      </c>
      <c r="O3415" s="116" t="str">
        <f t="shared" si="1075"/>
        <v xml:space="preserve"> </v>
      </c>
      <c r="P3415" s="117"/>
      <c r="Q3415" s="118"/>
      <c r="R3415" s="119" t="str">
        <f t="shared" si="1076"/>
        <v/>
      </c>
      <c r="S3415" s="133">
        <f>IFERROR(IF(M3415&lt;=0.005,IF(F3415="",L3415,0),IF(F3415&lt;&gt;"",0,IF(P3415="",0,IF(P3415="H",0,IF(Q3415&lt;Veriler!$G$2,L3415*Veriler!$G$2,L3415*Q3415)))))," ")</f>
        <v>0</v>
      </c>
      <c r="T3415" s="133">
        <f>IF(Veriler!T3415&lt;=0.1, S3415, IF(AND(Veriler!T3415&gt;0.1, F3415="", P3415="E"), IF(Q3415&gt;Veriler!$G$2, Q3415*S3415, IF(Q3415&lt;Veriler!$G$2, Veriler!$G$2*S3415, Q3415*S3415)), 0))</f>
        <v>0</v>
      </c>
      <c r="U3415" s="133" t="str">
        <f t="shared" si="1077"/>
        <v xml:space="preserve"> </v>
      </c>
      <c r="V3415" s="134" t="str">
        <f>IFERROR(IF(O3415="%10 sınırı aşılmıştır.",L3415-T3415,IFERROR(IF(F3415="",IF(S3415=1,0,IF(L3415-S3415=0,"",L3415-S3415)),IF(Veriler!M3415="",L3415,IF(L3415*Veriler!M3415=0,"",L3415*Veriler!M3415))),L3415)),0)</f>
        <v/>
      </c>
      <c r="W3415" s="146"/>
      <c r="X3415" s="146"/>
      <c r="Y3415" s="146"/>
    </row>
    <row r="3416" spans="1:25" s="99" customFormat="1" ht="24" customHeight="1" x14ac:dyDescent="0.25">
      <c r="A3416" s="103"/>
      <c r="B3416" s="104"/>
      <c r="C3416" s="104"/>
      <c r="D3416" s="104"/>
      <c r="E3416" s="103"/>
      <c r="F3416" s="135"/>
      <c r="G3416" s="157"/>
      <c r="H3416" s="103"/>
      <c r="I3416" s="103"/>
      <c r="J3416" s="103"/>
      <c r="K3416" s="103"/>
      <c r="L3416" s="136">
        <f>SUM(L3387:L3400,L3402:L3415)</f>
        <v>0</v>
      </c>
      <c r="M3416" s="158"/>
      <c r="N3416" s="158"/>
      <c r="O3416" s="158"/>
      <c r="P3416" s="105"/>
      <c r="Q3416" s="106"/>
      <c r="R3416" s="159"/>
      <c r="S3416" s="160"/>
      <c r="T3416" s="160"/>
      <c r="U3416" s="160"/>
      <c r="V3416" s="160"/>
      <c r="W3416" s="146"/>
      <c r="X3416" s="146"/>
      <c r="Y3416" s="146"/>
    </row>
    <row r="3417" spans="1:25" s="99" customFormat="1" ht="31.5" customHeight="1" x14ac:dyDescent="0.25">
      <c r="A3417" s="103"/>
      <c r="B3417" s="104"/>
      <c r="C3417" s="104"/>
      <c r="D3417" s="104"/>
      <c r="E3417" s="103"/>
      <c r="F3417" s="135"/>
      <c r="G3417" s="157"/>
      <c r="H3417" s="103"/>
      <c r="I3417" s="103"/>
      <c r="J3417" s="103"/>
      <c r="K3417" s="103"/>
      <c r="L3417" s="161"/>
      <c r="M3417" s="158"/>
      <c r="N3417" s="158"/>
      <c r="O3417" s="158"/>
      <c r="P3417" s="105"/>
      <c r="Q3417" s="106"/>
      <c r="R3417" s="159"/>
      <c r="S3417" s="162" t="s">
        <v>57</v>
      </c>
      <c r="T3417" s="162" t="s">
        <v>57</v>
      </c>
      <c r="U3417" s="162" t="s">
        <v>57</v>
      </c>
      <c r="V3417" s="163" t="s">
        <v>58</v>
      </c>
      <c r="W3417" s="146"/>
      <c r="X3417" s="146"/>
      <c r="Y3417" s="146"/>
    </row>
    <row r="3418" spans="1:25" s="99" customFormat="1" ht="58.5" customHeight="1" x14ac:dyDescent="0.25">
      <c r="A3418" s="185" t="s">
        <v>59</v>
      </c>
      <c r="B3418" s="180"/>
      <c r="C3418" s="180"/>
      <c r="D3418" s="180"/>
      <c r="E3418" s="180"/>
      <c r="F3418" s="180"/>
      <c r="G3418" s="180"/>
      <c r="H3418" s="180"/>
      <c r="I3418" s="180"/>
      <c r="J3418" s="180"/>
      <c r="K3418" s="180"/>
      <c r="L3418" s="180"/>
      <c r="M3418" s="180"/>
      <c r="N3418" s="180"/>
      <c r="O3418" s="180"/>
      <c r="P3418" s="180"/>
      <c r="Q3418" s="180"/>
      <c r="R3418" s="176"/>
      <c r="S3418" s="137">
        <f>SUM(S3380,S3387:S3400,S3402:S3415)</f>
        <v>0</v>
      </c>
      <c r="T3418" s="137" t="str">
        <f>IF(SUM(T3387:T3400,T3402:T3415)=0," ",SUM(T3387:T3400,T3402:T3415))</f>
        <v xml:space="preserve"> </v>
      </c>
      <c r="U3418" s="137" t="str">
        <f>IF(SUM(U3387:U3400,U3402:U3415)=0," ",SUM(U3387:U3400,U3402:U3415))</f>
        <v xml:space="preserve"> </v>
      </c>
      <c r="V3418" s="137" t="str">
        <f>IF(SUM(V3387:V3400,V3402:V3415)=0," ",SUM(V3387:V3400,V3402:V3415))</f>
        <v xml:space="preserve"> </v>
      </c>
      <c r="W3418" s="146"/>
      <c r="X3418" s="164">
        <f>SUM(U3387:U3400,U3402:U3415)</f>
        <v>0</v>
      </c>
      <c r="Y3418" s="164">
        <f>SUM(V3387:V3400,V3402:V3415)</f>
        <v>0</v>
      </c>
    </row>
    <row r="3419" spans="1:25" x14ac:dyDescent="0.3">
      <c r="A3419" s="34"/>
      <c r="G3419" s="146"/>
      <c r="L3419" s="146"/>
      <c r="M3419" s="146"/>
      <c r="N3419" s="146"/>
      <c r="O3419" s="146"/>
      <c r="R3419" s="146"/>
      <c r="S3419" s="146"/>
      <c r="T3419" s="146"/>
      <c r="U3419" s="146"/>
      <c r="V3419" s="146"/>
      <c r="W3419" s="146"/>
      <c r="X3419" s="146"/>
      <c r="Y3419" s="146"/>
    </row>
    <row r="3420" spans="1:25" x14ac:dyDescent="0.3">
      <c r="A3420" s="186" t="s">
        <v>60</v>
      </c>
      <c r="B3420" s="187"/>
      <c r="C3420" s="187"/>
      <c r="D3420" s="187"/>
      <c r="E3420" s="187"/>
      <c r="F3420" s="187"/>
      <c r="G3420" s="187"/>
      <c r="H3420" s="187"/>
      <c r="I3420" s="187"/>
      <c r="J3420" s="187"/>
      <c r="K3420" s="187"/>
      <c r="L3420" s="187"/>
      <c r="M3420" s="187"/>
      <c r="N3420" s="187"/>
      <c r="O3420" s="187"/>
      <c r="P3420" s="187"/>
      <c r="Q3420" s="187"/>
      <c r="R3420" s="187"/>
      <c r="S3420" s="187"/>
      <c r="T3420" s="187"/>
      <c r="U3420" s="187"/>
      <c r="V3420" s="187"/>
      <c r="W3420" s="146"/>
      <c r="X3420" s="146"/>
      <c r="Y3420" s="146"/>
    </row>
    <row r="3421" spans="1:25" s="99" customFormat="1" ht="41.25" customHeight="1" x14ac:dyDescent="0.25">
      <c r="A3421" s="189" t="s">
        <v>38</v>
      </c>
      <c r="B3421" s="180"/>
      <c r="C3421" s="180"/>
      <c r="D3421" s="180"/>
      <c r="E3421" s="180"/>
      <c r="F3421" s="180"/>
      <c r="G3421" s="180"/>
      <c r="H3421" s="180"/>
      <c r="I3421" s="180"/>
      <c r="J3421" s="180"/>
      <c r="K3421" s="180"/>
      <c r="L3421" s="180"/>
      <c r="M3421" s="180"/>
      <c r="N3421" s="180"/>
      <c r="O3421" s="180"/>
      <c r="P3421" s="180"/>
      <c r="Q3421" s="180"/>
      <c r="R3421" s="180"/>
      <c r="S3421" s="180"/>
      <c r="T3421" s="180"/>
      <c r="U3421" s="180"/>
      <c r="V3421" s="176"/>
      <c r="W3421" s="146"/>
      <c r="X3421" s="146"/>
      <c r="Y3421" s="146"/>
    </row>
    <row r="3422" spans="1:25" s="100" customFormat="1" ht="35.25" customHeight="1" x14ac:dyDescent="0.25">
      <c r="A3422" s="179" t="s">
        <v>39</v>
      </c>
      <c r="B3422" s="180"/>
      <c r="C3422" s="180"/>
      <c r="D3422" s="180"/>
      <c r="E3422" s="180"/>
      <c r="F3422" s="180"/>
      <c r="G3422" s="180"/>
      <c r="H3422" s="180"/>
      <c r="I3422" s="180"/>
      <c r="J3422" s="180"/>
      <c r="K3422" s="180"/>
      <c r="L3422" s="180"/>
      <c r="M3422" s="180"/>
      <c r="N3422" s="180"/>
      <c r="O3422" s="180"/>
      <c r="P3422" s="180"/>
      <c r="Q3422" s="180"/>
      <c r="R3422" s="176"/>
      <c r="S3422" s="147"/>
      <c r="T3422" s="148"/>
      <c r="U3422" s="149" t="s">
        <v>40</v>
      </c>
      <c r="V3422" s="150">
        <f>V3384+1</f>
        <v>91</v>
      </c>
      <c r="W3422" s="146"/>
      <c r="X3422" s="146"/>
      <c r="Y3422" s="146"/>
    </row>
    <row r="3423" spans="1:25" s="99" customFormat="1" ht="81" customHeight="1" x14ac:dyDescent="0.25">
      <c r="A3423" s="110" t="s">
        <v>3</v>
      </c>
      <c r="B3423" s="188" t="s">
        <v>41</v>
      </c>
      <c r="C3423" s="176"/>
      <c r="D3423" s="111" t="s">
        <v>42</v>
      </c>
      <c r="E3423" s="110" t="s">
        <v>324</v>
      </c>
      <c r="F3423" s="111" t="s">
        <v>325</v>
      </c>
      <c r="G3423" s="151" t="s">
        <v>43</v>
      </c>
      <c r="H3423" s="110" t="s">
        <v>44</v>
      </c>
      <c r="I3423" s="110" t="s">
        <v>8</v>
      </c>
      <c r="J3423" s="110" t="s">
        <v>45</v>
      </c>
      <c r="K3423" s="110" t="s">
        <v>46</v>
      </c>
      <c r="L3423" s="152" t="s">
        <v>47</v>
      </c>
      <c r="M3423" s="153" t="s">
        <v>48</v>
      </c>
      <c r="N3423" s="154" t="s">
        <v>49</v>
      </c>
      <c r="O3423" s="154" t="s">
        <v>49</v>
      </c>
      <c r="P3423" s="112" t="s">
        <v>50</v>
      </c>
      <c r="Q3423" s="110" t="s">
        <v>51</v>
      </c>
      <c r="R3423" s="155" t="s">
        <v>52</v>
      </c>
      <c r="S3423" s="156" t="s">
        <v>53</v>
      </c>
      <c r="T3423" s="156" t="s">
        <v>54</v>
      </c>
      <c r="U3423" s="152" t="s">
        <v>54</v>
      </c>
      <c r="V3423" s="152" t="s">
        <v>55</v>
      </c>
      <c r="W3423" s="146"/>
      <c r="X3423" s="146"/>
      <c r="Y3423" s="146"/>
    </row>
    <row r="3424" spans="1:25" s="99" customFormat="1" ht="45" customHeight="1" x14ac:dyDescent="0.25">
      <c r="A3424" s="101"/>
      <c r="B3424" s="177" t="s">
        <v>56</v>
      </c>
      <c r="C3424" s="178"/>
      <c r="D3424" s="102"/>
      <c r="E3424" s="170"/>
      <c r="F3424" s="102"/>
      <c r="G3424" s="95"/>
      <c r="H3424" s="102"/>
      <c r="I3424" s="102"/>
      <c r="J3424" s="102"/>
      <c r="K3424" s="102"/>
      <c r="L3424" s="95"/>
      <c r="M3424" s="95"/>
      <c r="N3424" s="95"/>
      <c r="O3424" s="95"/>
      <c r="P3424" s="102"/>
      <c r="Q3424" s="102"/>
      <c r="R3424" s="190"/>
      <c r="S3424" s="184"/>
      <c r="T3424" s="95"/>
      <c r="U3424" s="95"/>
      <c r="V3424" s="95"/>
      <c r="W3424" s="146"/>
      <c r="X3424" s="146"/>
      <c r="Y3424" s="146"/>
    </row>
    <row r="3425" spans="1:25" s="99" customFormat="1" ht="54.75" customHeight="1" x14ac:dyDescent="0.25">
      <c r="A3425" s="96">
        <f>A3415+1</f>
        <v>2521</v>
      </c>
      <c r="B3425" s="181"/>
      <c r="C3425" s="182"/>
      <c r="D3425" s="113"/>
      <c r="E3425" s="115"/>
      <c r="F3425" s="174"/>
      <c r="G3425" s="114" t="str">
        <f t="shared" ref="G3425:G3438" si="1079">IF(AND(F3425&lt;&gt;"",V3425&lt;&gt;"",L3425&lt;&gt;0),V3425/L3425,"")</f>
        <v/>
      </c>
      <c r="H3425" s="115"/>
      <c r="I3425" s="115"/>
      <c r="J3425" s="115"/>
      <c r="K3425" s="115"/>
      <c r="L3425" s="133" t="str">
        <f t="shared" ref="L3425:L3438" si="1080">IF(AND(H3425&lt;&gt;0, J3425&lt;&gt;0, K3425&lt;&gt;0), H3425*J3425*K3425, "")</f>
        <v/>
      </c>
      <c r="M3425" s="116" t="str">
        <f>IF(L3425="", "", L3425/Veriler!$X$1)</f>
        <v/>
      </c>
      <c r="N3425" s="116" t="str">
        <f>IF(F3425&lt;&gt;"", "İthal Girdi", IF(Veriler!T3425="", "", IF(Veriler!S3425="H", "%0,5 üzerindedir", IF(Veriler!T3425&gt;0.1, "%10 sınırı aşılmıştır.", "Uygun"))))</f>
        <v>%0,5 üzerindedir</v>
      </c>
      <c r="O3425" s="116" t="str">
        <f t="shared" ref="O3425:O3438" si="1081">IF(M3425=""," ",N3425)</f>
        <v xml:space="preserve"> </v>
      </c>
      <c r="P3425" s="117"/>
      <c r="Q3425" s="118"/>
      <c r="R3425" s="119" t="str">
        <f t="shared" ref="R3425:R3438" si="1082">IFERROR(IF(AND(T3425&lt;&gt;"",L3425&lt;&gt;"",L3425&lt;&gt;0,T3425&lt;&gt;0),T3425/L3425,"")," ")</f>
        <v/>
      </c>
      <c r="S3425" s="133">
        <f>IFERROR(IF(M3425&lt;=0.005,IF(F3425="",L3425,0),IF(F3425&lt;&gt;"",0,IF(P3425="",0,IF(P3425="H",0,IF(Q3425&lt;Veriler!$G$2,L3425*Veriler!$G$2,L3425*Q3425)))))," ")</f>
        <v>0</v>
      </c>
      <c r="T3425" s="133">
        <f>IF(Veriler!T3425&lt;=0.1, S3425, IF(AND(Veriler!T3425&gt;0.1, F3425="", P3425="E"), IF(Q3425&gt;Veriler!$G$2, Q3425*S3425, IF(Q3425&lt;Veriler!$G$2, Veriler!$G$2*S3425, Q3425*S3425)), 0))</f>
        <v>0</v>
      </c>
      <c r="U3425" s="133" t="str">
        <f t="shared" ref="U3425:U3438" si="1083">IF(T3425=0," ",T3425)</f>
        <v xml:space="preserve"> </v>
      </c>
      <c r="V3425" s="134" t="str">
        <f>IFERROR(IF(O3425="%10 sınırı aşılmıştır.",L3425-T3425,IFERROR(IF(F3425="",IF(S3425=1,0,IF(L3425-S3425=0,"",L3425-S3425)),IF(Veriler!M3425="",L3425,IF(L3425*Veriler!M3425=0,"",L3425*Veriler!M3425))),L3425)),0)</f>
        <v/>
      </c>
      <c r="W3425" s="146"/>
      <c r="X3425" s="146"/>
      <c r="Y3425" s="146"/>
    </row>
    <row r="3426" spans="1:25" s="99" customFormat="1" ht="54.75" customHeight="1" x14ac:dyDescent="0.25">
      <c r="A3426" s="96">
        <f t="shared" ref="A3426:A3438" si="1084">A3425+1</f>
        <v>2522</v>
      </c>
      <c r="B3426" s="175"/>
      <c r="C3426" s="176"/>
      <c r="D3426" s="113"/>
      <c r="E3426" s="115"/>
      <c r="F3426" s="174"/>
      <c r="G3426" s="114" t="str">
        <f t="shared" si="1079"/>
        <v/>
      </c>
      <c r="H3426" s="115"/>
      <c r="I3426" s="115"/>
      <c r="J3426" s="115"/>
      <c r="K3426" s="115"/>
      <c r="L3426" s="133" t="str">
        <f t="shared" si="1080"/>
        <v/>
      </c>
      <c r="M3426" s="116" t="str">
        <f>IF(L3426="", "", L3426/Veriler!$X$1)</f>
        <v/>
      </c>
      <c r="N3426" s="116" t="str">
        <f>IF(F3426&lt;&gt;"", "İthal Girdi", IF(Veriler!T3426="", "", IF(Veriler!S3426="H", "%0,5 üzerindedir", IF(Veriler!T3426&gt;0.1, "%10 sınırı aşılmıştır.", "Uygun"))))</f>
        <v>%0,5 üzerindedir</v>
      </c>
      <c r="O3426" s="116" t="str">
        <f t="shared" si="1081"/>
        <v xml:space="preserve"> </v>
      </c>
      <c r="P3426" s="117"/>
      <c r="Q3426" s="118"/>
      <c r="R3426" s="119" t="str">
        <f t="shared" si="1082"/>
        <v/>
      </c>
      <c r="S3426" s="133">
        <f>IFERROR(IF(M3426&lt;=0.005,IF(F3426="",L3426,0),IF(F3426&lt;&gt;"",0,IF(P3426="",0,IF(P3426="H",0,IF(Q3426&lt;Veriler!$G$2,L3426*Veriler!$G$2,L3426*Q3426)))))," ")</f>
        <v>0</v>
      </c>
      <c r="T3426" s="133">
        <f>IF(Veriler!T3426&lt;=0.1, S3426, IF(AND(Veriler!T3426&gt;0.1, F3426="", P3426="E"), IF(Q3426&gt;Veriler!$G$2, Q3426*S3426, IF(Q3426&lt;Veriler!$G$2, Veriler!$G$2*S3426, Q3426*S3426)), 0))</f>
        <v>0</v>
      </c>
      <c r="U3426" s="133" t="str">
        <f t="shared" si="1083"/>
        <v xml:space="preserve"> </v>
      </c>
      <c r="V3426" s="134" t="str">
        <f>IFERROR(IF(O3426="%10 sınırı aşılmıştır.",L3426-T3426,IFERROR(IF(F3426="",IF(S3426=1,0,IF(L3426-S3426=0,"",L3426-S3426)),IF(Veriler!M3426="",L3426,IF(L3426*Veriler!M3426=0,"",L3426*Veriler!M3426))),L3426)),0)</f>
        <v/>
      </c>
      <c r="W3426" s="146"/>
      <c r="X3426" s="146"/>
      <c r="Y3426" s="146"/>
    </row>
    <row r="3427" spans="1:25" s="99" customFormat="1" ht="54.75" customHeight="1" x14ac:dyDescent="0.25">
      <c r="A3427" s="96">
        <f t="shared" si="1084"/>
        <v>2523</v>
      </c>
      <c r="B3427" s="175"/>
      <c r="C3427" s="176"/>
      <c r="D3427" s="113"/>
      <c r="E3427" s="115"/>
      <c r="F3427" s="174"/>
      <c r="G3427" s="114" t="str">
        <f t="shared" si="1079"/>
        <v/>
      </c>
      <c r="H3427" s="115"/>
      <c r="I3427" s="115"/>
      <c r="J3427" s="115"/>
      <c r="K3427" s="115"/>
      <c r="L3427" s="133" t="str">
        <f t="shared" si="1080"/>
        <v/>
      </c>
      <c r="M3427" s="116" t="str">
        <f>IF(L3427="", "", L3427/Veriler!$X$1)</f>
        <v/>
      </c>
      <c r="N3427" s="116" t="str">
        <f>IF(F3427&lt;&gt;"", "İthal Girdi", IF(Veriler!T3427="", "", IF(Veriler!S3427="H", "%0,5 üzerindedir", IF(Veriler!T3427&gt;0.1, "%10 sınırı aşılmıştır.", "Uygun"))))</f>
        <v>%0,5 üzerindedir</v>
      </c>
      <c r="O3427" s="116" t="str">
        <f t="shared" si="1081"/>
        <v xml:space="preserve"> </v>
      </c>
      <c r="P3427" s="117"/>
      <c r="Q3427" s="118"/>
      <c r="R3427" s="119" t="str">
        <f t="shared" si="1082"/>
        <v/>
      </c>
      <c r="S3427" s="133">
        <f>IFERROR(IF(M3427&lt;=0.005,IF(F3427="",L3427,0),IF(F3427&lt;&gt;"",0,IF(P3427="",0,IF(P3427="H",0,IF(Q3427&lt;Veriler!$G$2,L3427*Veriler!$G$2,L3427*Q3427)))))," ")</f>
        <v>0</v>
      </c>
      <c r="T3427" s="133">
        <f>IF(Veriler!T3427&lt;=0.1, S3427, IF(AND(Veriler!T3427&gt;0.1, F3427="", P3427="E"), IF(Q3427&gt;Veriler!$G$2, Q3427*S3427, IF(Q3427&lt;Veriler!$G$2, Veriler!$G$2*S3427, Q3427*S3427)), 0))</f>
        <v>0</v>
      </c>
      <c r="U3427" s="133" t="str">
        <f t="shared" si="1083"/>
        <v xml:space="preserve"> </v>
      </c>
      <c r="V3427" s="134" t="str">
        <f>IFERROR(IF(O3427="%10 sınırı aşılmıştır.",L3427-T3427,IFERROR(IF(F3427="",IF(S3427=1,0,IF(L3427-S3427=0,"",L3427-S3427)),IF(Veriler!M3427="",L3427,IF(L3427*Veriler!M3427=0,"",L3427*Veriler!M3427))),L3427)),0)</f>
        <v/>
      </c>
      <c r="W3427" s="146"/>
      <c r="X3427" s="146"/>
      <c r="Y3427" s="146"/>
    </row>
    <row r="3428" spans="1:25" s="99" customFormat="1" ht="54.75" customHeight="1" x14ac:dyDescent="0.25">
      <c r="A3428" s="96">
        <f t="shared" si="1084"/>
        <v>2524</v>
      </c>
      <c r="B3428" s="175"/>
      <c r="C3428" s="176"/>
      <c r="D3428" s="113"/>
      <c r="E3428" s="115"/>
      <c r="F3428" s="174"/>
      <c r="G3428" s="114" t="str">
        <f t="shared" si="1079"/>
        <v/>
      </c>
      <c r="H3428" s="115"/>
      <c r="I3428" s="115"/>
      <c r="J3428" s="115"/>
      <c r="K3428" s="115"/>
      <c r="L3428" s="133" t="str">
        <f t="shared" si="1080"/>
        <v/>
      </c>
      <c r="M3428" s="116" t="str">
        <f>IF(L3428="", "", L3428/Veriler!$X$1)</f>
        <v/>
      </c>
      <c r="N3428" s="116" t="str">
        <f>IF(F3428&lt;&gt;"", "İthal Girdi", IF(Veriler!T3428="", "", IF(Veriler!S3428="H", "%0,5 üzerindedir", IF(Veriler!T3428&gt;0.1, "%10 sınırı aşılmıştır.", "Uygun"))))</f>
        <v>%0,5 üzerindedir</v>
      </c>
      <c r="O3428" s="116" t="str">
        <f t="shared" si="1081"/>
        <v xml:space="preserve"> </v>
      </c>
      <c r="P3428" s="117"/>
      <c r="Q3428" s="118"/>
      <c r="R3428" s="119" t="str">
        <f t="shared" si="1082"/>
        <v/>
      </c>
      <c r="S3428" s="133">
        <f>IFERROR(IF(M3428&lt;=0.005,IF(F3428="",L3428,0),IF(F3428&lt;&gt;"",0,IF(P3428="",0,IF(P3428="H",0,IF(Q3428&lt;Veriler!$G$2,L3428*Veriler!$G$2,L3428*Q3428)))))," ")</f>
        <v>0</v>
      </c>
      <c r="T3428" s="133">
        <f>IF(Veriler!T3428&lt;=0.1, S3428, IF(AND(Veriler!T3428&gt;0.1, F3428="", P3428="E"), IF(Q3428&gt;Veriler!$G$2, Q3428*S3428, IF(Q3428&lt;Veriler!$G$2, Veriler!$G$2*S3428, Q3428*S3428)), 0))</f>
        <v>0</v>
      </c>
      <c r="U3428" s="133" t="str">
        <f t="shared" si="1083"/>
        <v xml:space="preserve"> </v>
      </c>
      <c r="V3428" s="134" t="str">
        <f>IFERROR(IF(O3428="%10 sınırı aşılmıştır.",L3428-T3428,IFERROR(IF(F3428="",IF(S3428=1,0,IF(L3428-S3428=0,"",L3428-S3428)),IF(Veriler!M3428="",L3428,IF(L3428*Veriler!M3428=0,"",L3428*Veriler!M3428))),L3428)),0)</f>
        <v/>
      </c>
      <c r="W3428" s="146"/>
      <c r="X3428" s="146"/>
      <c r="Y3428" s="146"/>
    </row>
    <row r="3429" spans="1:25" s="99" customFormat="1" ht="54.75" customHeight="1" x14ac:dyDescent="0.25">
      <c r="A3429" s="96">
        <f t="shared" si="1084"/>
        <v>2525</v>
      </c>
      <c r="B3429" s="175"/>
      <c r="C3429" s="176"/>
      <c r="D3429" s="113"/>
      <c r="E3429" s="115"/>
      <c r="F3429" s="174"/>
      <c r="G3429" s="114" t="str">
        <f t="shared" si="1079"/>
        <v/>
      </c>
      <c r="H3429" s="115"/>
      <c r="I3429" s="115"/>
      <c r="J3429" s="115"/>
      <c r="K3429" s="115"/>
      <c r="L3429" s="133" t="str">
        <f t="shared" si="1080"/>
        <v/>
      </c>
      <c r="M3429" s="116" t="str">
        <f>IF(L3429="", "", L3429/Veriler!$X$1)</f>
        <v/>
      </c>
      <c r="N3429" s="116" t="str">
        <f>IF(F3429&lt;&gt;"", "İthal Girdi", IF(Veriler!T3429="", "", IF(Veriler!S3429="H", "%0,5 üzerindedir", IF(Veriler!T3429&gt;0.1, "%10 sınırı aşılmıştır.", "Uygun"))))</f>
        <v>%0,5 üzerindedir</v>
      </c>
      <c r="O3429" s="116" t="str">
        <f t="shared" si="1081"/>
        <v xml:space="preserve"> </v>
      </c>
      <c r="P3429" s="117"/>
      <c r="Q3429" s="118"/>
      <c r="R3429" s="119" t="str">
        <f t="shared" si="1082"/>
        <v/>
      </c>
      <c r="S3429" s="133">
        <f>IFERROR(IF(M3429&lt;=0.005,IF(F3429="",L3429,0),IF(F3429&lt;&gt;"",0,IF(P3429="",0,IF(P3429="H",0,IF(Q3429&lt;Veriler!$G$2,L3429*Veriler!$G$2,L3429*Q3429)))))," ")</f>
        <v>0</v>
      </c>
      <c r="T3429" s="133">
        <f>IF(Veriler!T3429&lt;=0.1, S3429, IF(AND(Veriler!T3429&gt;0.1, F3429="", P3429="E"), IF(Q3429&gt;Veriler!$G$2, Q3429*S3429, IF(Q3429&lt;Veriler!$G$2, Veriler!$G$2*S3429, Q3429*S3429)), 0))</f>
        <v>0</v>
      </c>
      <c r="U3429" s="133" t="str">
        <f t="shared" si="1083"/>
        <v xml:space="preserve"> </v>
      </c>
      <c r="V3429" s="134" t="str">
        <f>IFERROR(IF(O3429="%10 sınırı aşılmıştır.",L3429-T3429,IFERROR(IF(F3429="",IF(S3429=1,0,IF(L3429-S3429=0,"",L3429-S3429)),IF(Veriler!M3429="",L3429,IF(L3429*Veriler!M3429=0,"",L3429*Veriler!M3429))),L3429)),0)</f>
        <v/>
      </c>
      <c r="W3429" s="146"/>
      <c r="X3429" s="146"/>
      <c r="Y3429" s="146"/>
    </row>
    <row r="3430" spans="1:25" s="99" customFormat="1" ht="54.75" customHeight="1" x14ac:dyDescent="0.25">
      <c r="A3430" s="96">
        <f t="shared" si="1084"/>
        <v>2526</v>
      </c>
      <c r="B3430" s="175"/>
      <c r="C3430" s="176"/>
      <c r="D3430" s="113"/>
      <c r="E3430" s="115"/>
      <c r="F3430" s="174"/>
      <c r="G3430" s="114" t="str">
        <f t="shared" si="1079"/>
        <v/>
      </c>
      <c r="H3430" s="115"/>
      <c r="I3430" s="115"/>
      <c r="J3430" s="115"/>
      <c r="K3430" s="115"/>
      <c r="L3430" s="133" t="str">
        <f t="shared" si="1080"/>
        <v/>
      </c>
      <c r="M3430" s="116" t="str">
        <f>IF(L3430="", "", L3430/Veriler!$X$1)</f>
        <v/>
      </c>
      <c r="N3430" s="116" t="str">
        <f>IF(F3430&lt;&gt;"", "İthal Girdi", IF(Veriler!T3430="", "", IF(Veriler!S3430="H", "%0,5 üzerindedir", IF(Veriler!T3430&gt;0.1, "%10 sınırı aşılmıştır.", "Uygun"))))</f>
        <v>%0,5 üzerindedir</v>
      </c>
      <c r="O3430" s="116" t="str">
        <f t="shared" si="1081"/>
        <v xml:space="preserve"> </v>
      </c>
      <c r="P3430" s="117"/>
      <c r="Q3430" s="118"/>
      <c r="R3430" s="119" t="str">
        <f t="shared" si="1082"/>
        <v/>
      </c>
      <c r="S3430" s="133">
        <f>IFERROR(IF(M3430&lt;=0.005,IF(F3430="",L3430,0),IF(F3430&lt;&gt;"",0,IF(P3430="",0,IF(P3430="H",0,IF(Q3430&lt;Veriler!$G$2,L3430*Veriler!$G$2,L3430*Q3430)))))," ")</f>
        <v>0</v>
      </c>
      <c r="T3430" s="133">
        <f>IF(Veriler!T3430&lt;=0.1, S3430, IF(AND(Veriler!T3430&gt;0.1, F3430="", P3430="E"), IF(Q3430&gt;Veriler!$G$2, Q3430*S3430, IF(Q3430&lt;Veriler!$G$2, Veriler!$G$2*S3430, Q3430*S3430)), 0))</f>
        <v>0</v>
      </c>
      <c r="U3430" s="133" t="str">
        <f t="shared" si="1083"/>
        <v xml:space="preserve"> </v>
      </c>
      <c r="V3430" s="134" t="str">
        <f>IFERROR(IF(O3430="%10 sınırı aşılmıştır.",L3430-T3430,IFERROR(IF(F3430="",IF(S3430=1,0,IF(L3430-S3430=0,"",L3430-S3430)),IF(Veriler!M3430="",L3430,IF(L3430*Veriler!M3430=0,"",L3430*Veriler!M3430))),L3430)),0)</f>
        <v/>
      </c>
      <c r="W3430" s="146"/>
      <c r="X3430" s="146"/>
      <c r="Y3430" s="146"/>
    </row>
    <row r="3431" spans="1:25" s="99" customFormat="1" ht="54.75" customHeight="1" x14ac:dyDescent="0.25">
      <c r="A3431" s="96">
        <f t="shared" si="1084"/>
        <v>2527</v>
      </c>
      <c r="B3431" s="175"/>
      <c r="C3431" s="176"/>
      <c r="D3431" s="113"/>
      <c r="E3431" s="115"/>
      <c r="F3431" s="174"/>
      <c r="G3431" s="114" t="str">
        <f t="shared" si="1079"/>
        <v/>
      </c>
      <c r="H3431" s="115"/>
      <c r="I3431" s="115"/>
      <c r="J3431" s="115"/>
      <c r="K3431" s="115"/>
      <c r="L3431" s="133" t="str">
        <f t="shared" si="1080"/>
        <v/>
      </c>
      <c r="M3431" s="116" t="str">
        <f>IF(L3431="", "", L3431/Veriler!$X$1)</f>
        <v/>
      </c>
      <c r="N3431" s="116" t="str">
        <f>IF(F3431&lt;&gt;"", "İthal Girdi", IF(Veriler!T3431="", "", IF(Veriler!S3431="H", "%0,5 üzerindedir", IF(Veriler!T3431&gt;0.1, "%10 sınırı aşılmıştır.", "Uygun"))))</f>
        <v>%0,5 üzerindedir</v>
      </c>
      <c r="O3431" s="116" t="str">
        <f t="shared" si="1081"/>
        <v xml:space="preserve"> </v>
      </c>
      <c r="P3431" s="117"/>
      <c r="Q3431" s="118"/>
      <c r="R3431" s="119" t="str">
        <f t="shared" si="1082"/>
        <v/>
      </c>
      <c r="S3431" s="133">
        <f>IFERROR(IF(M3431&lt;=0.005,IF(F3431="",L3431,0),IF(F3431&lt;&gt;"",0,IF(P3431="",0,IF(P3431="H",0,IF(Q3431&lt;Veriler!$G$2,L3431*Veriler!$G$2,L3431*Q3431)))))," ")</f>
        <v>0</v>
      </c>
      <c r="T3431" s="133">
        <f>IF(Veriler!T3431&lt;=0.1, S3431, IF(AND(Veriler!T3431&gt;0.1, F3431="", P3431="E"), IF(Q3431&gt;Veriler!$G$2, Q3431*S3431, IF(Q3431&lt;Veriler!$G$2, Veriler!$G$2*S3431, Q3431*S3431)), 0))</f>
        <v>0</v>
      </c>
      <c r="U3431" s="133" t="str">
        <f t="shared" si="1083"/>
        <v xml:space="preserve"> </v>
      </c>
      <c r="V3431" s="134" t="str">
        <f>IFERROR(IF(O3431="%10 sınırı aşılmıştır.",L3431-T3431,IFERROR(IF(F3431="",IF(S3431=1,0,IF(L3431-S3431=0,"",L3431-S3431)),IF(Veriler!M3431="",L3431,IF(L3431*Veriler!M3431=0,"",L3431*Veriler!M3431))),L3431)),0)</f>
        <v/>
      </c>
      <c r="W3431" s="146"/>
      <c r="X3431" s="146"/>
      <c r="Y3431" s="146"/>
    </row>
    <row r="3432" spans="1:25" s="99" customFormat="1" ht="54.75" customHeight="1" x14ac:dyDescent="0.25">
      <c r="A3432" s="96">
        <f t="shared" si="1084"/>
        <v>2528</v>
      </c>
      <c r="B3432" s="175"/>
      <c r="C3432" s="176"/>
      <c r="D3432" s="113"/>
      <c r="E3432" s="115"/>
      <c r="F3432" s="174"/>
      <c r="G3432" s="114" t="str">
        <f t="shared" si="1079"/>
        <v/>
      </c>
      <c r="H3432" s="115"/>
      <c r="I3432" s="115"/>
      <c r="J3432" s="115"/>
      <c r="K3432" s="115"/>
      <c r="L3432" s="133" t="str">
        <f t="shared" si="1080"/>
        <v/>
      </c>
      <c r="M3432" s="116" t="str">
        <f>IF(L3432="", "", L3432/Veriler!$X$1)</f>
        <v/>
      </c>
      <c r="N3432" s="116" t="str">
        <f>IF(F3432&lt;&gt;"", "İthal Girdi", IF(Veriler!T3432="", "", IF(Veriler!S3432="H", "%0,5 üzerindedir", IF(Veriler!T3432&gt;0.1, "%10 sınırı aşılmıştır.", "Uygun"))))</f>
        <v>%0,5 üzerindedir</v>
      </c>
      <c r="O3432" s="116" t="str">
        <f t="shared" si="1081"/>
        <v xml:space="preserve"> </v>
      </c>
      <c r="P3432" s="117"/>
      <c r="Q3432" s="118"/>
      <c r="R3432" s="119" t="str">
        <f t="shared" si="1082"/>
        <v/>
      </c>
      <c r="S3432" s="133">
        <f>IFERROR(IF(M3432&lt;=0.005,IF(F3432="",L3432,0),IF(F3432&lt;&gt;"",0,IF(P3432="",0,IF(P3432="H",0,IF(Q3432&lt;Veriler!$G$2,L3432*Veriler!$G$2,L3432*Q3432)))))," ")</f>
        <v>0</v>
      </c>
      <c r="T3432" s="133">
        <f>IF(Veriler!T3432&lt;=0.1, S3432, IF(AND(Veriler!T3432&gt;0.1, F3432="", P3432="E"), IF(Q3432&gt;Veriler!$G$2, Q3432*S3432, IF(Q3432&lt;Veriler!$G$2, Veriler!$G$2*S3432, Q3432*S3432)), 0))</f>
        <v>0</v>
      </c>
      <c r="U3432" s="133" t="str">
        <f t="shared" si="1083"/>
        <v xml:space="preserve"> </v>
      </c>
      <c r="V3432" s="134" t="str">
        <f>IFERROR(IF(O3432="%10 sınırı aşılmıştır.",L3432-T3432,IFERROR(IF(F3432="",IF(S3432=1,0,IF(L3432-S3432=0,"",L3432-S3432)),IF(Veriler!M3432="",L3432,IF(L3432*Veriler!M3432=0,"",L3432*Veriler!M3432))),L3432)),0)</f>
        <v/>
      </c>
      <c r="W3432" s="146"/>
      <c r="X3432" s="146"/>
      <c r="Y3432" s="146"/>
    </row>
    <row r="3433" spans="1:25" s="99" customFormat="1" ht="54.75" customHeight="1" x14ac:dyDescent="0.25">
      <c r="A3433" s="96">
        <f t="shared" si="1084"/>
        <v>2529</v>
      </c>
      <c r="B3433" s="175"/>
      <c r="C3433" s="176"/>
      <c r="D3433" s="113"/>
      <c r="E3433" s="115"/>
      <c r="F3433" s="174"/>
      <c r="G3433" s="114" t="str">
        <f t="shared" si="1079"/>
        <v/>
      </c>
      <c r="H3433" s="115"/>
      <c r="I3433" s="115"/>
      <c r="J3433" s="115"/>
      <c r="K3433" s="115"/>
      <c r="L3433" s="133" t="str">
        <f t="shared" si="1080"/>
        <v/>
      </c>
      <c r="M3433" s="116" t="str">
        <f>IF(L3433="", "", L3433/Veriler!$X$1)</f>
        <v/>
      </c>
      <c r="N3433" s="116" t="str">
        <f>IF(F3433&lt;&gt;"", "İthal Girdi", IF(Veriler!T3433="", "", IF(Veriler!S3433="H", "%0,5 üzerindedir", IF(Veriler!T3433&gt;0.1, "%10 sınırı aşılmıştır.", "Uygun"))))</f>
        <v>%0,5 üzerindedir</v>
      </c>
      <c r="O3433" s="116" t="str">
        <f t="shared" si="1081"/>
        <v xml:space="preserve"> </v>
      </c>
      <c r="P3433" s="117"/>
      <c r="Q3433" s="118"/>
      <c r="R3433" s="119" t="str">
        <f t="shared" si="1082"/>
        <v/>
      </c>
      <c r="S3433" s="133">
        <f>IFERROR(IF(M3433&lt;=0.005,IF(F3433="",L3433,0),IF(F3433&lt;&gt;"",0,IF(P3433="",0,IF(P3433="H",0,IF(Q3433&lt;Veriler!$G$2,L3433*Veriler!$G$2,L3433*Q3433)))))," ")</f>
        <v>0</v>
      </c>
      <c r="T3433" s="133">
        <f>IF(Veriler!T3433&lt;=0.1, S3433, IF(AND(Veriler!T3433&gt;0.1, F3433="", P3433="E"), IF(Q3433&gt;Veriler!$G$2, Q3433*S3433, IF(Q3433&lt;Veriler!$G$2, Veriler!$G$2*S3433, Q3433*S3433)), 0))</f>
        <v>0</v>
      </c>
      <c r="U3433" s="133" t="str">
        <f t="shared" si="1083"/>
        <v xml:space="preserve"> </v>
      </c>
      <c r="V3433" s="134" t="str">
        <f>IFERROR(IF(O3433="%10 sınırı aşılmıştır.",L3433-T3433,IFERROR(IF(F3433="",IF(S3433=1,0,IF(L3433-S3433=0,"",L3433-S3433)),IF(Veriler!M3433="",L3433,IF(L3433*Veriler!M3433=0,"",L3433*Veriler!M3433))),L3433)),0)</f>
        <v/>
      </c>
      <c r="W3433" s="146"/>
      <c r="X3433" s="146"/>
      <c r="Y3433" s="146"/>
    </row>
    <row r="3434" spans="1:25" s="99" customFormat="1" ht="54.75" customHeight="1" x14ac:dyDescent="0.25">
      <c r="A3434" s="96">
        <f t="shared" si="1084"/>
        <v>2530</v>
      </c>
      <c r="B3434" s="175"/>
      <c r="C3434" s="176"/>
      <c r="D3434" s="113"/>
      <c r="E3434" s="115"/>
      <c r="F3434" s="174"/>
      <c r="G3434" s="114" t="str">
        <f t="shared" si="1079"/>
        <v/>
      </c>
      <c r="H3434" s="115"/>
      <c r="I3434" s="115"/>
      <c r="J3434" s="115"/>
      <c r="K3434" s="115"/>
      <c r="L3434" s="133" t="str">
        <f t="shared" si="1080"/>
        <v/>
      </c>
      <c r="M3434" s="116" t="str">
        <f>IF(L3434="", "", L3434/Veriler!$X$1)</f>
        <v/>
      </c>
      <c r="N3434" s="116" t="str">
        <f>IF(F3434&lt;&gt;"", "İthal Girdi", IF(Veriler!T3434="", "", IF(Veriler!S3434="H", "%0,5 üzerindedir", IF(Veriler!T3434&gt;0.1, "%10 sınırı aşılmıştır.", "Uygun"))))</f>
        <v>%0,5 üzerindedir</v>
      </c>
      <c r="O3434" s="116" t="str">
        <f t="shared" si="1081"/>
        <v xml:space="preserve"> </v>
      </c>
      <c r="P3434" s="117"/>
      <c r="Q3434" s="118"/>
      <c r="R3434" s="119" t="str">
        <f t="shared" si="1082"/>
        <v/>
      </c>
      <c r="S3434" s="133">
        <f>IFERROR(IF(M3434&lt;=0.005,IF(F3434="",L3434,0),IF(F3434&lt;&gt;"",0,IF(P3434="",0,IF(P3434="H",0,IF(Q3434&lt;Veriler!$G$2,L3434*Veriler!$G$2,L3434*Q3434)))))," ")</f>
        <v>0</v>
      </c>
      <c r="T3434" s="133">
        <f>IF(Veriler!T3434&lt;=0.1, S3434, IF(AND(Veriler!T3434&gt;0.1, F3434="", P3434="E"), IF(Q3434&gt;Veriler!$G$2, Q3434*S3434, IF(Q3434&lt;Veriler!$G$2, Veriler!$G$2*S3434, Q3434*S3434)), 0))</f>
        <v>0</v>
      </c>
      <c r="U3434" s="133" t="str">
        <f t="shared" si="1083"/>
        <v xml:space="preserve"> </v>
      </c>
      <c r="V3434" s="134" t="str">
        <f>IFERROR(IF(O3434="%10 sınırı aşılmıştır.",L3434-T3434,IFERROR(IF(F3434="",IF(S3434=1,0,IF(L3434-S3434=0,"",L3434-S3434)),IF(Veriler!M3434="",L3434,IF(L3434*Veriler!M3434=0,"",L3434*Veriler!M3434))),L3434)),0)</f>
        <v/>
      </c>
      <c r="W3434" s="146"/>
      <c r="X3434" s="146"/>
      <c r="Y3434" s="146"/>
    </row>
    <row r="3435" spans="1:25" s="99" customFormat="1" ht="54.75" customHeight="1" x14ac:dyDescent="0.25">
      <c r="A3435" s="96">
        <f t="shared" si="1084"/>
        <v>2531</v>
      </c>
      <c r="B3435" s="175"/>
      <c r="C3435" s="176"/>
      <c r="D3435" s="113"/>
      <c r="E3435" s="115"/>
      <c r="F3435" s="174"/>
      <c r="G3435" s="114" t="str">
        <f t="shared" si="1079"/>
        <v/>
      </c>
      <c r="H3435" s="115"/>
      <c r="I3435" s="115"/>
      <c r="J3435" s="115"/>
      <c r="K3435" s="115"/>
      <c r="L3435" s="133" t="str">
        <f t="shared" si="1080"/>
        <v/>
      </c>
      <c r="M3435" s="116" t="str">
        <f>IF(L3435="", "", L3435/Veriler!$X$1)</f>
        <v/>
      </c>
      <c r="N3435" s="116" t="str">
        <f>IF(F3435&lt;&gt;"", "İthal Girdi", IF(Veriler!T3435="", "", IF(Veriler!S3435="H", "%0,5 üzerindedir", IF(Veriler!T3435&gt;0.1, "%10 sınırı aşılmıştır.", "Uygun"))))</f>
        <v>%0,5 üzerindedir</v>
      </c>
      <c r="O3435" s="116" t="str">
        <f t="shared" si="1081"/>
        <v xml:space="preserve"> </v>
      </c>
      <c r="P3435" s="117"/>
      <c r="Q3435" s="118"/>
      <c r="R3435" s="119" t="str">
        <f t="shared" si="1082"/>
        <v/>
      </c>
      <c r="S3435" s="133">
        <f>IFERROR(IF(M3435&lt;=0.005,IF(F3435="",L3435,0),IF(F3435&lt;&gt;"",0,IF(P3435="",0,IF(P3435="H",0,IF(Q3435&lt;Veriler!$G$2,L3435*Veriler!$G$2,L3435*Q3435)))))," ")</f>
        <v>0</v>
      </c>
      <c r="T3435" s="133">
        <f>IF(Veriler!T3435&lt;=0.1, S3435, IF(AND(Veriler!T3435&gt;0.1, F3435="", P3435="E"), IF(Q3435&gt;Veriler!$G$2, Q3435*S3435, IF(Q3435&lt;Veriler!$G$2, Veriler!$G$2*S3435, Q3435*S3435)), 0))</f>
        <v>0</v>
      </c>
      <c r="U3435" s="133" t="str">
        <f t="shared" si="1083"/>
        <v xml:space="preserve"> </v>
      </c>
      <c r="V3435" s="134" t="str">
        <f>IFERROR(IF(O3435="%10 sınırı aşılmıştır.",L3435-T3435,IFERROR(IF(F3435="",IF(S3435=1,0,IF(L3435-S3435=0,"",L3435-S3435)),IF(Veriler!M3435="",L3435,IF(L3435*Veriler!M3435=0,"",L3435*Veriler!M3435))),L3435)),0)</f>
        <v/>
      </c>
      <c r="W3435" s="146"/>
      <c r="X3435" s="146"/>
      <c r="Y3435" s="146"/>
    </row>
    <row r="3436" spans="1:25" s="99" customFormat="1" ht="54.75" customHeight="1" x14ac:dyDescent="0.25">
      <c r="A3436" s="96">
        <f t="shared" si="1084"/>
        <v>2532</v>
      </c>
      <c r="B3436" s="175"/>
      <c r="C3436" s="176"/>
      <c r="D3436" s="113"/>
      <c r="E3436" s="115"/>
      <c r="F3436" s="174"/>
      <c r="G3436" s="114" t="str">
        <f t="shared" si="1079"/>
        <v/>
      </c>
      <c r="H3436" s="115"/>
      <c r="I3436" s="115"/>
      <c r="J3436" s="115"/>
      <c r="K3436" s="115"/>
      <c r="L3436" s="133" t="str">
        <f t="shared" si="1080"/>
        <v/>
      </c>
      <c r="M3436" s="116" t="str">
        <f>IF(L3436="", "", L3436/Veriler!$X$1)</f>
        <v/>
      </c>
      <c r="N3436" s="116" t="str">
        <f>IF(F3436&lt;&gt;"", "İthal Girdi", IF(Veriler!T3436="", "", IF(Veriler!S3436="H", "%0,5 üzerindedir", IF(Veriler!T3436&gt;0.1, "%10 sınırı aşılmıştır.", "Uygun"))))</f>
        <v>%0,5 üzerindedir</v>
      </c>
      <c r="O3436" s="116" t="str">
        <f t="shared" si="1081"/>
        <v xml:space="preserve"> </v>
      </c>
      <c r="P3436" s="117"/>
      <c r="Q3436" s="118"/>
      <c r="R3436" s="119" t="str">
        <f t="shared" si="1082"/>
        <v/>
      </c>
      <c r="S3436" s="133">
        <f>IFERROR(IF(M3436&lt;=0.005,IF(F3436="",L3436,0),IF(F3436&lt;&gt;"",0,IF(P3436="",0,IF(P3436="H",0,IF(Q3436&lt;Veriler!$G$2,L3436*Veriler!$G$2,L3436*Q3436)))))," ")</f>
        <v>0</v>
      </c>
      <c r="T3436" s="133">
        <f>IF(Veriler!T3436&lt;=0.1, S3436, IF(AND(Veriler!T3436&gt;0.1, F3436="", P3436="E"), IF(Q3436&gt;Veriler!$G$2, Q3436*S3436, IF(Q3436&lt;Veriler!$G$2, Veriler!$G$2*S3436, Q3436*S3436)), 0))</f>
        <v>0</v>
      </c>
      <c r="U3436" s="133" t="str">
        <f t="shared" si="1083"/>
        <v xml:space="preserve"> </v>
      </c>
      <c r="V3436" s="134" t="str">
        <f>IFERROR(IF(O3436="%10 sınırı aşılmıştır.",L3436-T3436,IFERROR(IF(F3436="",IF(S3436=1,0,IF(L3436-S3436=0,"",L3436-S3436)),IF(Veriler!M3436="",L3436,IF(L3436*Veriler!M3436=0,"",L3436*Veriler!M3436))),L3436)),0)</f>
        <v/>
      </c>
      <c r="W3436" s="146"/>
      <c r="X3436" s="146"/>
      <c r="Y3436" s="146"/>
    </row>
    <row r="3437" spans="1:25" s="99" customFormat="1" ht="54.75" customHeight="1" x14ac:dyDescent="0.25">
      <c r="A3437" s="96">
        <f t="shared" si="1084"/>
        <v>2533</v>
      </c>
      <c r="B3437" s="175"/>
      <c r="C3437" s="176"/>
      <c r="D3437" s="113"/>
      <c r="E3437" s="115"/>
      <c r="F3437" s="174"/>
      <c r="G3437" s="114" t="str">
        <f t="shared" si="1079"/>
        <v/>
      </c>
      <c r="H3437" s="115"/>
      <c r="I3437" s="115"/>
      <c r="J3437" s="115"/>
      <c r="K3437" s="115"/>
      <c r="L3437" s="133" t="str">
        <f t="shared" si="1080"/>
        <v/>
      </c>
      <c r="M3437" s="116" t="str">
        <f>IF(L3437="", "", L3437/Veriler!$X$1)</f>
        <v/>
      </c>
      <c r="N3437" s="116" t="str">
        <f>IF(F3437&lt;&gt;"", "İthal Girdi", IF(Veriler!T3437="", "", IF(Veriler!S3437="H", "%0,5 üzerindedir", IF(Veriler!T3437&gt;0.1, "%10 sınırı aşılmıştır.", "Uygun"))))</f>
        <v>%0,5 üzerindedir</v>
      </c>
      <c r="O3437" s="116" t="str">
        <f t="shared" si="1081"/>
        <v xml:space="preserve"> </v>
      </c>
      <c r="P3437" s="117"/>
      <c r="Q3437" s="118"/>
      <c r="R3437" s="119" t="str">
        <f t="shared" si="1082"/>
        <v/>
      </c>
      <c r="S3437" s="133">
        <f>IFERROR(IF(M3437&lt;=0.005,IF(F3437="",L3437,0),IF(F3437&lt;&gt;"",0,IF(P3437="",0,IF(P3437="H",0,IF(Q3437&lt;Veriler!$G$2,L3437*Veriler!$G$2,L3437*Q3437)))))," ")</f>
        <v>0</v>
      </c>
      <c r="T3437" s="133">
        <f>IF(Veriler!T3437&lt;=0.1, S3437, IF(AND(Veriler!T3437&gt;0.1, F3437="", P3437="E"), IF(Q3437&gt;Veriler!$G$2, Q3437*S3437, IF(Q3437&lt;Veriler!$G$2, Veriler!$G$2*S3437, Q3437*S3437)), 0))</f>
        <v>0</v>
      </c>
      <c r="U3437" s="133" t="str">
        <f t="shared" si="1083"/>
        <v xml:space="preserve"> </v>
      </c>
      <c r="V3437" s="134" t="str">
        <f>IFERROR(IF(O3437="%10 sınırı aşılmıştır.",L3437-T3437,IFERROR(IF(F3437="",IF(S3437=1,0,IF(L3437-S3437=0,"",L3437-S3437)),IF(Veriler!M3437="",L3437,IF(L3437*Veriler!M3437=0,"",L3437*Veriler!M3437))),L3437)),0)</f>
        <v/>
      </c>
      <c r="W3437" s="146"/>
      <c r="X3437" s="146"/>
      <c r="Y3437" s="146"/>
    </row>
    <row r="3438" spans="1:25" s="99" customFormat="1" ht="54.75" customHeight="1" x14ac:dyDescent="0.25">
      <c r="A3438" s="96">
        <f t="shared" si="1084"/>
        <v>2534</v>
      </c>
      <c r="B3438" s="175"/>
      <c r="C3438" s="176"/>
      <c r="D3438" s="113"/>
      <c r="E3438" s="115"/>
      <c r="F3438" s="174"/>
      <c r="G3438" s="114" t="str">
        <f t="shared" si="1079"/>
        <v/>
      </c>
      <c r="H3438" s="115"/>
      <c r="I3438" s="115"/>
      <c r="J3438" s="115"/>
      <c r="K3438" s="115"/>
      <c r="L3438" s="133" t="str">
        <f t="shared" si="1080"/>
        <v/>
      </c>
      <c r="M3438" s="116" t="str">
        <f>IF(L3438="", "", L3438/Veriler!$X$1)</f>
        <v/>
      </c>
      <c r="N3438" s="116" t="str">
        <f>IF(F3438&lt;&gt;"", "İthal Girdi", IF(Veriler!T3438="", "", IF(Veriler!S3438="H", "%0,5 üzerindedir", IF(Veriler!T3438&gt;0.1, "%10 sınırı aşılmıştır.", "Uygun"))))</f>
        <v>%0,5 üzerindedir</v>
      </c>
      <c r="O3438" s="116" t="str">
        <f t="shared" si="1081"/>
        <v xml:space="preserve"> </v>
      </c>
      <c r="P3438" s="117"/>
      <c r="Q3438" s="118"/>
      <c r="R3438" s="119" t="str">
        <f t="shared" si="1082"/>
        <v/>
      </c>
      <c r="S3438" s="133">
        <f>IFERROR(IF(M3438&lt;=0.005,IF(F3438="",L3438,0),IF(F3438&lt;&gt;"",0,IF(P3438="",0,IF(P3438="H",0,IF(Q3438&lt;Veriler!$G$2,L3438*Veriler!$G$2,L3438*Q3438)))))," ")</f>
        <v>0</v>
      </c>
      <c r="T3438" s="133">
        <f>IF(Veriler!T3438&lt;=0.1, S3438, IF(AND(Veriler!T3438&gt;0.1, F3438="", P3438="E"), IF(Q3438&gt;Veriler!$G$2, Q3438*S3438, IF(Q3438&lt;Veriler!$G$2, Veriler!$G$2*S3438, Q3438*S3438)), 0))</f>
        <v>0</v>
      </c>
      <c r="U3438" s="133" t="str">
        <f t="shared" si="1083"/>
        <v xml:space="preserve"> </v>
      </c>
      <c r="V3438" s="134" t="str">
        <f>IFERROR(IF(O3438="%10 sınırı aşılmıştır.",L3438-T3438,IFERROR(IF(F3438="",IF(S3438=1,0,IF(L3438-S3438=0,"",L3438-S3438)),IF(Veriler!M3438="",L3438,IF(L3438*Veriler!M3438=0,"",L3438*Veriler!M3438))),L3438)),0)</f>
        <v/>
      </c>
      <c r="W3438" s="146"/>
      <c r="X3438" s="146"/>
      <c r="Y3438" s="146"/>
    </row>
    <row r="3439" spans="1:25" s="99" customFormat="1" ht="36" hidden="1" customHeight="1" x14ac:dyDescent="0.25">
      <c r="A3439" s="101"/>
      <c r="B3439" s="191" t="s">
        <v>16</v>
      </c>
      <c r="C3439" s="176"/>
      <c r="D3439" s="120"/>
      <c r="E3439" s="171"/>
      <c r="F3439" s="172"/>
      <c r="G3439" s="121"/>
      <c r="H3439" s="115"/>
      <c r="I3439" s="115"/>
      <c r="J3439" s="115"/>
      <c r="K3439" s="115"/>
      <c r="L3439" s="121"/>
      <c r="M3439" s="121"/>
      <c r="N3439" s="121"/>
      <c r="O3439" s="121"/>
      <c r="P3439" s="120"/>
      <c r="Q3439" s="120"/>
      <c r="R3439" s="183"/>
      <c r="S3439" s="184"/>
      <c r="T3439" s="121"/>
      <c r="U3439" s="121"/>
      <c r="V3439" s="121"/>
      <c r="W3439" s="146"/>
      <c r="X3439" s="146"/>
      <c r="Y3439" s="146"/>
    </row>
    <row r="3440" spans="1:25" s="99" customFormat="1" ht="54.75" customHeight="1" x14ac:dyDescent="0.25">
      <c r="A3440" s="96">
        <f>A3438+1</f>
        <v>2535</v>
      </c>
      <c r="B3440" s="175"/>
      <c r="C3440" s="176"/>
      <c r="D3440" s="113"/>
      <c r="E3440" s="115"/>
      <c r="F3440" s="174"/>
      <c r="G3440" s="114" t="str">
        <f t="shared" ref="G3440:G3453" si="1085">IF(AND(F3440&lt;&gt;"",V3440&lt;&gt;"",L3440&lt;&gt;0),V3440/L3440,"")</f>
        <v/>
      </c>
      <c r="H3440" s="115"/>
      <c r="I3440" s="115"/>
      <c r="J3440" s="115"/>
      <c r="K3440" s="115"/>
      <c r="L3440" s="133" t="str">
        <f t="shared" ref="L3440:L3453" si="1086">IF(AND(H3440&lt;&gt;0, J3440&lt;&gt;0, K3440&lt;&gt;0), H3440*J3440*K3440, "")</f>
        <v/>
      </c>
      <c r="M3440" s="116" t="str">
        <f>IF(L3440="", "", L3440/Veriler!$X$1)</f>
        <v/>
      </c>
      <c r="N3440" s="116" t="str">
        <f>IF(F3440&lt;&gt;"", "İthal Girdi", IF(Veriler!T3440="", "", IF(Veriler!S3440="H", "%0,5 üzerindedir", IF(Veriler!T3440&gt;0.1, "%10 sınırı aşılmıştır.", "Uygun"))))</f>
        <v>%0,5 üzerindedir</v>
      </c>
      <c r="O3440" s="116" t="str">
        <f t="shared" ref="O3440:O3453" si="1087">IF(M3440=""," ",N3440)</f>
        <v xml:space="preserve"> </v>
      </c>
      <c r="P3440" s="117"/>
      <c r="Q3440" s="118"/>
      <c r="R3440" s="119" t="str">
        <f t="shared" ref="R3440:R3453" si="1088">IFERROR(IF(AND(T3440&lt;&gt;"",L3440&lt;&gt;"",L3440&lt;&gt;0,T3440&lt;&gt;0),T3440/L3440,"")," ")</f>
        <v/>
      </c>
      <c r="S3440" s="133">
        <f>IFERROR(IF(M3440&lt;=0.005,IF(F3440="",L3440,0),IF(F3440&lt;&gt;"",0,IF(P3440="",0,IF(P3440="H",0,IF(Q3440&lt;Veriler!$G$2,L3440*Veriler!$G$2,L3440*Q3440)))))," ")</f>
        <v>0</v>
      </c>
      <c r="T3440" s="133">
        <f>IF(Veriler!T3440&lt;=0.1, S3440, IF(AND(Veriler!T3440&gt;0.1, F3440="", P3440="E"), IF(Q3440&gt;Veriler!$G$2, Q3440*S3440, IF(Q3440&lt;Veriler!$G$2, Veriler!$G$2*S3440, Q3440*S3440)), 0))</f>
        <v>0</v>
      </c>
      <c r="U3440" s="133" t="str">
        <f t="shared" ref="U3440:U3453" si="1089">IF(T3440=0," ",T3440)</f>
        <v xml:space="preserve"> </v>
      </c>
      <c r="V3440" s="134" t="str">
        <f>IFERROR(IF(O3440="%10 sınırı aşılmıştır.",L3440-T3440,IFERROR(IF(F3440="",IF(S3440=1,0,IF(L3440-S3440=0,"",L3440-S3440)),IF(Veriler!M3440="",L3440,IF(L3440*Veriler!M3440=0,"",L3440*Veriler!M3440))),L3440)),0)</f>
        <v/>
      </c>
      <c r="W3440" s="146"/>
      <c r="X3440" s="146"/>
      <c r="Y3440" s="146"/>
    </row>
    <row r="3441" spans="1:25" s="99" customFormat="1" ht="54.75" customHeight="1" x14ac:dyDescent="0.25">
      <c r="A3441" s="96">
        <f t="shared" ref="A3441:A3453" si="1090">A3440+1</f>
        <v>2536</v>
      </c>
      <c r="B3441" s="175"/>
      <c r="C3441" s="176"/>
      <c r="D3441" s="113"/>
      <c r="E3441" s="115"/>
      <c r="F3441" s="174"/>
      <c r="G3441" s="114" t="str">
        <f t="shared" si="1085"/>
        <v/>
      </c>
      <c r="H3441" s="115"/>
      <c r="I3441" s="115"/>
      <c r="J3441" s="115"/>
      <c r="K3441" s="115"/>
      <c r="L3441" s="133" t="str">
        <f t="shared" si="1086"/>
        <v/>
      </c>
      <c r="M3441" s="116" t="str">
        <f>IF(L3441="", "", L3441/Veriler!$X$1)</f>
        <v/>
      </c>
      <c r="N3441" s="116" t="str">
        <f>IF(F3441&lt;&gt;"", "İthal Girdi", IF(Veriler!T3441="", "", IF(Veriler!S3441="H", "%0,5 üzerindedir", IF(Veriler!T3441&gt;0.1, "%10 sınırı aşılmıştır.", "Uygun"))))</f>
        <v>%0,5 üzerindedir</v>
      </c>
      <c r="O3441" s="116" t="str">
        <f t="shared" si="1087"/>
        <v xml:space="preserve"> </v>
      </c>
      <c r="P3441" s="117"/>
      <c r="Q3441" s="118"/>
      <c r="R3441" s="119" t="str">
        <f t="shared" si="1088"/>
        <v/>
      </c>
      <c r="S3441" s="133">
        <f>IFERROR(IF(M3441&lt;=0.005,IF(F3441="",L3441,0),IF(F3441&lt;&gt;"",0,IF(P3441="",0,IF(P3441="H",0,IF(Q3441&lt;Veriler!$G$2,L3441*Veriler!$G$2,L3441*Q3441)))))," ")</f>
        <v>0</v>
      </c>
      <c r="T3441" s="133">
        <f>IF(Veriler!T3441&lt;=0.1, S3441, IF(AND(Veriler!T3441&gt;0.1, F3441="", P3441="E"), IF(Q3441&gt;Veriler!$G$2, Q3441*S3441, IF(Q3441&lt;Veriler!$G$2, Veriler!$G$2*S3441, Q3441*S3441)), 0))</f>
        <v>0</v>
      </c>
      <c r="U3441" s="133" t="str">
        <f t="shared" si="1089"/>
        <v xml:space="preserve"> </v>
      </c>
      <c r="V3441" s="134" t="str">
        <f>IFERROR(IF(O3441="%10 sınırı aşılmıştır.",L3441-T3441,IFERROR(IF(F3441="",IF(S3441=1,0,IF(L3441-S3441=0,"",L3441-S3441)),IF(Veriler!M3441="",L3441,IF(L3441*Veriler!M3441=0,"",L3441*Veriler!M3441))),L3441)),0)</f>
        <v/>
      </c>
      <c r="W3441" s="146"/>
      <c r="X3441" s="146"/>
      <c r="Y3441" s="146"/>
    </row>
    <row r="3442" spans="1:25" s="99" customFormat="1" ht="54.75" customHeight="1" x14ac:dyDescent="0.25">
      <c r="A3442" s="96">
        <f t="shared" si="1090"/>
        <v>2537</v>
      </c>
      <c r="B3442" s="175"/>
      <c r="C3442" s="176"/>
      <c r="D3442" s="113"/>
      <c r="E3442" s="115"/>
      <c r="F3442" s="174"/>
      <c r="G3442" s="114" t="str">
        <f t="shared" si="1085"/>
        <v/>
      </c>
      <c r="H3442" s="115"/>
      <c r="I3442" s="115"/>
      <c r="J3442" s="115"/>
      <c r="K3442" s="115"/>
      <c r="L3442" s="133" t="str">
        <f t="shared" si="1086"/>
        <v/>
      </c>
      <c r="M3442" s="116" t="str">
        <f>IF(L3442="", "", L3442/Veriler!$X$1)</f>
        <v/>
      </c>
      <c r="N3442" s="116" t="str">
        <f>IF(F3442&lt;&gt;"", "İthal Girdi", IF(Veriler!T3442="", "", IF(Veriler!S3442="H", "%0,5 üzerindedir", IF(Veriler!T3442&gt;0.1, "%10 sınırı aşılmıştır.", "Uygun"))))</f>
        <v>%0,5 üzerindedir</v>
      </c>
      <c r="O3442" s="116" t="str">
        <f t="shared" si="1087"/>
        <v xml:space="preserve"> </v>
      </c>
      <c r="P3442" s="117"/>
      <c r="Q3442" s="118"/>
      <c r="R3442" s="119" t="str">
        <f t="shared" si="1088"/>
        <v/>
      </c>
      <c r="S3442" s="133">
        <f>IFERROR(IF(M3442&lt;=0.005,IF(F3442="",L3442,0),IF(F3442&lt;&gt;"",0,IF(P3442="",0,IF(P3442="H",0,IF(Q3442&lt;Veriler!$G$2,L3442*Veriler!$G$2,L3442*Q3442)))))," ")</f>
        <v>0</v>
      </c>
      <c r="T3442" s="133">
        <f>IF(Veriler!T3442&lt;=0.1, S3442, IF(AND(Veriler!T3442&gt;0.1, F3442="", P3442="E"), IF(Q3442&gt;Veriler!$G$2, Q3442*S3442, IF(Q3442&lt;Veriler!$G$2, Veriler!$G$2*S3442, Q3442*S3442)), 0))</f>
        <v>0</v>
      </c>
      <c r="U3442" s="133" t="str">
        <f t="shared" si="1089"/>
        <v xml:space="preserve"> </v>
      </c>
      <c r="V3442" s="134" t="str">
        <f>IFERROR(IF(O3442="%10 sınırı aşılmıştır.",L3442-T3442,IFERROR(IF(F3442="",IF(S3442=1,0,IF(L3442-S3442=0,"",L3442-S3442)),IF(Veriler!M3442="",L3442,IF(L3442*Veriler!M3442=0,"",L3442*Veriler!M3442))),L3442)),0)</f>
        <v/>
      </c>
      <c r="W3442" s="146"/>
      <c r="X3442" s="146"/>
      <c r="Y3442" s="146"/>
    </row>
    <row r="3443" spans="1:25" s="99" customFormat="1" ht="54.75" customHeight="1" x14ac:dyDescent="0.25">
      <c r="A3443" s="96">
        <f t="shared" si="1090"/>
        <v>2538</v>
      </c>
      <c r="B3443" s="175"/>
      <c r="C3443" s="176"/>
      <c r="D3443" s="113"/>
      <c r="E3443" s="115"/>
      <c r="F3443" s="174"/>
      <c r="G3443" s="114" t="str">
        <f t="shared" si="1085"/>
        <v/>
      </c>
      <c r="H3443" s="115"/>
      <c r="I3443" s="115"/>
      <c r="J3443" s="115"/>
      <c r="K3443" s="115"/>
      <c r="L3443" s="133" t="str">
        <f t="shared" si="1086"/>
        <v/>
      </c>
      <c r="M3443" s="116" t="str">
        <f>IF(L3443="", "", L3443/Veriler!$X$1)</f>
        <v/>
      </c>
      <c r="N3443" s="116" t="str">
        <f>IF(F3443&lt;&gt;"", "İthal Girdi", IF(Veriler!T3443="", "", IF(Veriler!S3443="H", "%0,5 üzerindedir", IF(Veriler!T3443&gt;0.1, "%10 sınırı aşılmıştır.", "Uygun"))))</f>
        <v>%0,5 üzerindedir</v>
      </c>
      <c r="O3443" s="116" t="str">
        <f t="shared" si="1087"/>
        <v xml:space="preserve"> </v>
      </c>
      <c r="P3443" s="117"/>
      <c r="Q3443" s="118"/>
      <c r="R3443" s="119" t="str">
        <f t="shared" si="1088"/>
        <v/>
      </c>
      <c r="S3443" s="133">
        <f>IFERROR(IF(M3443&lt;=0.005,IF(F3443="",L3443,0),IF(F3443&lt;&gt;"",0,IF(P3443="",0,IF(P3443="H",0,IF(Q3443&lt;Veriler!$G$2,L3443*Veriler!$G$2,L3443*Q3443)))))," ")</f>
        <v>0</v>
      </c>
      <c r="T3443" s="133">
        <f>IF(Veriler!T3443&lt;=0.1, S3443, IF(AND(Veriler!T3443&gt;0.1, F3443="", P3443="E"), IF(Q3443&gt;Veriler!$G$2, Q3443*S3443, IF(Q3443&lt;Veriler!$G$2, Veriler!$G$2*S3443, Q3443*S3443)), 0))</f>
        <v>0</v>
      </c>
      <c r="U3443" s="133" t="str">
        <f t="shared" si="1089"/>
        <v xml:space="preserve"> </v>
      </c>
      <c r="V3443" s="134" t="str">
        <f>IFERROR(IF(O3443="%10 sınırı aşılmıştır.",L3443-T3443,IFERROR(IF(F3443="",IF(S3443=1,0,IF(L3443-S3443=0,"",L3443-S3443)),IF(Veriler!M3443="",L3443,IF(L3443*Veriler!M3443=0,"",L3443*Veriler!M3443))),L3443)),0)</f>
        <v/>
      </c>
      <c r="W3443" s="146"/>
      <c r="X3443" s="146"/>
      <c r="Y3443" s="146"/>
    </row>
    <row r="3444" spans="1:25" s="99" customFormat="1" ht="54.75" customHeight="1" x14ac:dyDescent="0.25">
      <c r="A3444" s="96">
        <f t="shared" si="1090"/>
        <v>2539</v>
      </c>
      <c r="B3444" s="175"/>
      <c r="C3444" s="176"/>
      <c r="D3444" s="113"/>
      <c r="E3444" s="115"/>
      <c r="F3444" s="174"/>
      <c r="G3444" s="114" t="str">
        <f t="shared" si="1085"/>
        <v/>
      </c>
      <c r="H3444" s="115"/>
      <c r="I3444" s="115"/>
      <c r="J3444" s="115"/>
      <c r="K3444" s="115"/>
      <c r="L3444" s="133" t="str">
        <f t="shared" si="1086"/>
        <v/>
      </c>
      <c r="M3444" s="116" t="str">
        <f>IF(L3444="", "", L3444/Veriler!$X$1)</f>
        <v/>
      </c>
      <c r="N3444" s="116" t="str">
        <f>IF(F3444&lt;&gt;"", "İthal Girdi", IF(Veriler!T3444="", "", IF(Veriler!S3444="H", "%0,5 üzerindedir", IF(Veriler!T3444&gt;0.1, "%10 sınırı aşılmıştır.", "Uygun"))))</f>
        <v>%0,5 üzerindedir</v>
      </c>
      <c r="O3444" s="116" t="str">
        <f t="shared" si="1087"/>
        <v xml:space="preserve"> </v>
      </c>
      <c r="P3444" s="117"/>
      <c r="Q3444" s="118"/>
      <c r="R3444" s="119" t="str">
        <f t="shared" si="1088"/>
        <v/>
      </c>
      <c r="S3444" s="133">
        <f>IFERROR(IF(M3444&lt;=0.005,IF(F3444="",L3444,0),IF(F3444&lt;&gt;"",0,IF(P3444="",0,IF(P3444="H",0,IF(Q3444&lt;Veriler!$G$2,L3444*Veriler!$G$2,L3444*Q3444)))))," ")</f>
        <v>0</v>
      </c>
      <c r="T3444" s="133">
        <f>IF(Veriler!T3444&lt;=0.1, S3444, IF(AND(Veriler!T3444&gt;0.1, F3444="", P3444="E"), IF(Q3444&gt;Veriler!$G$2, Q3444*S3444, IF(Q3444&lt;Veriler!$G$2, Veriler!$G$2*S3444, Q3444*S3444)), 0))</f>
        <v>0</v>
      </c>
      <c r="U3444" s="133" t="str">
        <f t="shared" si="1089"/>
        <v xml:space="preserve"> </v>
      </c>
      <c r="V3444" s="134" t="str">
        <f>IFERROR(IF(O3444="%10 sınırı aşılmıştır.",L3444-T3444,IFERROR(IF(F3444="",IF(S3444=1,0,IF(L3444-S3444=0,"",L3444-S3444)),IF(Veriler!M3444="",L3444,IF(L3444*Veriler!M3444=0,"",L3444*Veriler!M3444))),L3444)),0)</f>
        <v/>
      </c>
      <c r="W3444" s="146"/>
      <c r="X3444" s="146"/>
      <c r="Y3444" s="146"/>
    </row>
    <row r="3445" spans="1:25" s="99" customFormat="1" ht="54.75" customHeight="1" x14ac:dyDescent="0.25">
      <c r="A3445" s="96">
        <f t="shared" si="1090"/>
        <v>2540</v>
      </c>
      <c r="B3445" s="175"/>
      <c r="C3445" s="176"/>
      <c r="D3445" s="113"/>
      <c r="E3445" s="115"/>
      <c r="F3445" s="174"/>
      <c r="G3445" s="114" t="str">
        <f t="shared" si="1085"/>
        <v/>
      </c>
      <c r="H3445" s="115"/>
      <c r="I3445" s="115"/>
      <c r="J3445" s="115"/>
      <c r="K3445" s="115"/>
      <c r="L3445" s="133" t="str">
        <f t="shared" si="1086"/>
        <v/>
      </c>
      <c r="M3445" s="116" t="str">
        <f>IF(L3445="", "", L3445/Veriler!$X$1)</f>
        <v/>
      </c>
      <c r="N3445" s="116" t="str">
        <f>IF(F3445&lt;&gt;"", "İthal Girdi", IF(Veriler!T3445="", "", IF(Veriler!S3445="H", "%0,5 üzerindedir", IF(Veriler!T3445&gt;0.1, "%10 sınırı aşılmıştır.", "Uygun"))))</f>
        <v>%0,5 üzerindedir</v>
      </c>
      <c r="O3445" s="116" t="str">
        <f t="shared" si="1087"/>
        <v xml:space="preserve"> </v>
      </c>
      <c r="P3445" s="117"/>
      <c r="Q3445" s="118"/>
      <c r="R3445" s="119" t="str">
        <f t="shared" si="1088"/>
        <v/>
      </c>
      <c r="S3445" s="133">
        <f>IFERROR(IF(M3445&lt;=0.005,IF(F3445="",L3445,0),IF(F3445&lt;&gt;"",0,IF(P3445="",0,IF(P3445="H",0,IF(Q3445&lt;Veriler!$G$2,L3445*Veriler!$G$2,L3445*Q3445)))))," ")</f>
        <v>0</v>
      </c>
      <c r="T3445" s="133">
        <f>IF(Veriler!T3445&lt;=0.1, S3445, IF(AND(Veriler!T3445&gt;0.1, F3445="", P3445="E"), IF(Q3445&gt;Veriler!$G$2, Q3445*S3445, IF(Q3445&lt;Veriler!$G$2, Veriler!$G$2*S3445, Q3445*S3445)), 0))</f>
        <v>0</v>
      </c>
      <c r="U3445" s="133" t="str">
        <f t="shared" si="1089"/>
        <v xml:space="preserve"> </v>
      </c>
      <c r="V3445" s="134" t="str">
        <f>IFERROR(IF(O3445="%10 sınırı aşılmıştır.",L3445-T3445,IFERROR(IF(F3445="",IF(S3445=1,0,IF(L3445-S3445=0,"",L3445-S3445)),IF(Veriler!M3445="",L3445,IF(L3445*Veriler!M3445=0,"",L3445*Veriler!M3445))),L3445)),0)</f>
        <v/>
      </c>
      <c r="W3445" s="146"/>
      <c r="X3445" s="146"/>
      <c r="Y3445" s="146"/>
    </row>
    <row r="3446" spans="1:25" s="99" customFormat="1" ht="54.75" customHeight="1" x14ac:dyDescent="0.25">
      <c r="A3446" s="96">
        <f t="shared" si="1090"/>
        <v>2541</v>
      </c>
      <c r="B3446" s="175"/>
      <c r="C3446" s="176"/>
      <c r="D3446" s="113"/>
      <c r="E3446" s="115"/>
      <c r="F3446" s="174"/>
      <c r="G3446" s="114" t="str">
        <f t="shared" si="1085"/>
        <v/>
      </c>
      <c r="H3446" s="115"/>
      <c r="I3446" s="115"/>
      <c r="J3446" s="115"/>
      <c r="K3446" s="115"/>
      <c r="L3446" s="133" t="str">
        <f t="shared" si="1086"/>
        <v/>
      </c>
      <c r="M3446" s="116" t="str">
        <f>IF(L3446="", "", L3446/Veriler!$X$1)</f>
        <v/>
      </c>
      <c r="N3446" s="116" t="str">
        <f>IF(F3446&lt;&gt;"", "İthal Girdi", IF(Veriler!T3446="", "", IF(Veriler!S3446="H", "%0,5 üzerindedir", IF(Veriler!T3446&gt;0.1, "%10 sınırı aşılmıştır.", "Uygun"))))</f>
        <v>%0,5 üzerindedir</v>
      </c>
      <c r="O3446" s="116" t="str">
        <f t="shared" si="1087"/>
        <v xml:space="preserve"> </v>
      </c>
      <c r="P3446" s="117"/>
      <c r="Q3446" s="118"/>
      <c r="R3446" s="119" t="str">
        <f t="shared" si="1088"/>
        <v/>
      </c>
      <c r="S3446" s="133">
        <f>IFERROR(IF(M3446&lt;=0.005,IF(F3446="",L3446,0),IF(F3446&lt;&gt;"",0,IF(P3446="",0,IF(P3446="H",0,IF(Q3446&lt;Veriler!$G$2,L3446*Veriler!$G$2,L3446*Q3446)))))," ")</f>
        <v>0</v>
      </c>
      <c r="T3446" s="133">
        <f>IF(Veriler!T3446&lt;=0.1, S3446, IF(AND(Veriler!T3446&gt;0.1, F3446="", P3446="E"), IF(Q3446&gt;Veriler!$G$2, Q3446*S3446, IF(Q3446&lt;Veriler!$G$2, Veriler!$G$2*S3446, Q3446*S3446)), 0))</f>
        <v>0</v>
      </c>
      <c r="U3446" s="133" t="str">
        <f t="shared" si="1089"/>
        <v xml:space="preserve"> </v>
      </c>
      <c r="V3446" s="134" t="str">
        <f>IFERROR(IF(O3446="%10 sınırı aşılmıştır.",L3446-T3446,IFERROR(IF(F3446="",IF(S3446=1,0,IF(L3446-S3446=0,"",L3446-S3446)),IF(Veriler!M3446="",L3446,IF(L3446*Veriler!M3446=0,"",L3446*Veriler!M3446))),L3446)),0)</f>
        <v/>
      </c>
      <c r="W3446" s="146"/>
      <c r="X3446" s="146"/>
      <c r="Y3446" s="146"/>
    </row>
    <row r="3447" spans="1:25" s="99" customFormat="1" ht="54.75" customHeight="1" x14ac:dyDescent="0.25">
      <c r="A3447" s="96">
        <f t="shared" si="1090"/>
        <v>2542</v>
      </c>
      <c r="B3447" s="175"/>
      <c r="C3447" s="176"/>
      <c r="D3447" s="113"/>
      <c r="E3447" s="115"/>
      <c r="F3447" s="174"/>
      <c r="G3447" s="114" t="str">
        <f t="shared" si="1085"/>
        <v/>
      </c>
      <c r="H3447" s="115"/>
      <c r="I3447" s="115"/>
      <c r="J3447" s="115"/>
      <c r="K3447" s="115"/>
      <c r="L3447" s="133" t="str">
        <f t="shared" si="1086"/>
        <v/>
      </c>
      <c r="M3447" s="116" t="str">
        <f>IF(L3447="", "", L3447/Veriler!$X$1)</f>
        <v/>
      </c>
      <c r="N3447" s="116" t="str">
        <f>IF(F3447&lt;&gt;"", "İthal Girdi", IF(Veriler!T3447="", "", IF(Veriler!S3447="H", "%0,5 üzerindedir", IF(Veriler!T3447&gt;0.1, "%10 sınırı aşılmıştır.", "Uygun"))))</f>
        <v>%0,5 üzerindedir</v>
      </c>
      <c r="O3447" s="116" t="str">
        <f t="shared" si="1087"/>
        <v xml:space="preserve"> </v>
      </c>
      <c r="P3447" s="117"/>
      <c r="Q3447" s="118"/>
      <c r="R3447" s="119" t="str">
        <f t="shared" si="1088"/>
        <v/>
      </c>
      <c r="S3447" s="133">
        <f>IFERROR(IF(M3447&lt;=0.005,IF(F3447="",L3447,0),IF(F3447&lt;&gt;"",0,IF(P3447="",0,IF(P3447="H",0,IF(Q3447&lt;Veriler!$G$2,L3447*Veriler!$G$2,L3447*Q3447)))))," ")</f>
        <v>0</v>
      </c>
      <c r="T3447" s="133">
        <f>IF(Veriler!T3447&lt;=0.1, S3447, IF(AND(Veriler!T3447&gt;0.1, F3447="", P3447="E"), IF(Q3447&gt;Veriler!$G$2, Q3447*S3447, IF(Q3447&lt;Veriler!$G$2, Veriler!$G$2*S3447, Q3447*S3447)), 0))</f>
        <v>0</v>
      </c>
      <c r="U3447" s="133" t="str">
        <f t="shared" si="1089"/>
        <v xml:space="preserve"> </v>
      </c>
      <c r="V3447" s="134" t="str">
        <f>IFERROR(IF(O3447="%10 sınırı aşılmıştır.",L3447-T3447,IFERROR(IF(F3447="",IF(S3447=1,0,IF(L3447-S3447=0,"",L3447-S3447)),IF(Veriler!M3447="",L3447,IF(L3447*Veriler!M3447=0,"",L3447*Veriler!M3447))),L3447)),0)</f>
        <v/>
      </c>
      <c r="W3447" s="146"/>
      <c r="X3447" s="146"/>
      <c r="Y3447" s="146"/>
    </row>
    <row r="3448" spans="1:25" s="99" customFormat="1" ht="54.75" customHeight="1" x14ac:dyDescent="0.25">
      <c r="A3448" s="96">
        <f t="shared" si="1090"/>
        <v>2543</v>
      </c>
      <c r="B3448" s="175"/>
      <c r="C3448" s="176"/>
      <c r="D3448" s="113"/>
      <c r="E3448" s="115"/>
      <c r="F3448" s="174"/>
      <c r="G3448" s="114" t="str">
        <f t="shared" si="1085"/>
        <v/>
      </c>
      <c r="H3448" s="115"/>
      <c r="I3448" s="115"/>
      <c r="J3448" s="115"/>
      <c r="K3448" s="115"/>
      <c r="L3448" s="133" t="str">
        <f t="shared" si="1086"/>
        <v/>
      </c>
      <c r="M3448" s="116" t="str">
        <f>IF(L3448="", "", L3448/Veriler!$X$1)</f>
        <v/>
      </c>
      <c r="N3448" s="116" t="str">
        <f>IF(F3448&lt;&gt;"", "İthal Girdi", IF(Veriler!T3448="", "", IF(Veriler!S3448="H", "%0,5 üzerindedir", IF(Veriler!T3448&gt;0.1, "%10 sınırı aşılmıştır.", "Uygun"))))</f>
        <v>%0,5 üzerindedir</v>
      </c>
      <c r="O3448" s="116" t="str">
        <f t="shared" si="1087"/>
        <v xml:space="preserve"> </v>
      </c>
      <c r="P3448" s="117"/>
      <c r="Q3448" s="118"/>
      <c r="R3448" s="119" t="str">
        <f t="shared" si="1088"/>
        <v/>
      </c>
      <c r="S3448" s="133">
        <f>IFERROR(IF(M3448&lt;=0.005,IF(F3448="",L3448,0),IF(F3448&lt;&gt;"",0,IF(P3448="",0,IF(P3448="H",0,IF(Q3448&lt;Veriler!$G$2,L3448*Veriler!$G$2,L3448*Q3448)))))," ")</f>
        <v>0</v>
      </c>
      <c r="T3448" s="133">
        <f>IF(Veriler!T3448&lt;=0.1, S3448, IF(AND(Veriler!T3448&gt;0.1, F3448="", P3448="E"), IF(Q3448&gt;Veriler!$G$2, Q3448*S3448, IF(Q3448&lt;Veriler!$G$2, Veriler!$G$2*S3448, Q3448*S3448)), 0))</f>
        <v>0</v>
      </c>
      <c r="U3448" s="133" t="str">
        <f t="shared" si="1089"/>
        <v xml:space="preserve"> </v>
      </c>
      <c r="V3448" s="134" t="str">
        <f>IFERROR(IF(O3448="%10 sınırı aşılmıştır.",L3448-T3448,IFERROR(IF(F3448="",IF(S3448=1,0,IF(L3448-S3448=0,"",L3448-S3448)),IF(Veriler!M3448="",L3448,IF(L3448*Veriler!M3448=0,"",L3448*Veriler!M3448))),L3448)),0)</f>
        <v/>
      </c>
      <c r="W3448" s="146"/>
      <c r="X3448" s="146"/>
      <c r="Y3448" s="146"/>
    </row>
    <row r="3449" spans="1:25" s="99" customFormat="1" ht="54.75" customHeight="1" x14ac:dyDescent="0.25">
      <c r="A3449" s="96">
        <f t="shared" si="1090"/>
        <v>2544</v>
      </c>
      <c r="B3449" s="175"/>
      <c r="C3449" s="176"/>
      <c r="D3449" s="113"/>
      <c r="E3449" s="115"/>
      <c r="F3449" s="174"/>
      <c r="G3449" s="114" t="str">
        <f t="shared" si="1085"/>
        <v/>
      </c>
      <c r="H3449" s="115"/>
      <c r="I3449" s="115"/>
      <c r="J3449" s="115"/>
      <c r="K3449" s="115"/>
      <c r="L3449" s="133" t="str">
        <f t="shared" si="1086"/>
        <v/>
      </c>
      <c r="M3449" s="116" t="str">
        <f>IF(L3449="", "", L3449/Veriler!$X$1)</f>
        <v/>
      </c>
      <c r="N3449" s="116" t="str">
        <f>IF(F3449&lt;&gt;"", "İthal Girdi", IF(Veriler!T3449="", "", IF(Veriler!S3449="H", "%0,5 üzerindedir", IF(Veriler!T3449&gt;0.1, "%10 sınırı aşılmıştır.", "Uygun"))))</f>
        <v>%0,5 üzerindedir</v>
      </c>
      <c r="O3449" s="116" t="str">
        <f t="shared" si="1087"/>
        <v xml:space="preserve"> </v>
      </c>
      <c r="P3449" s="117"/>
      <c r="Q3449" s="118"/>
      <c r="R3449" s="119" t="str">
        <f t="shared" si="1088"/>
        <v/>
      </c>
      <c r="S3449" s="133">
        <f>IFERROR(IF(M3449&lt;=0.005,IF(F3449="",L3449,0),IF(F3449&lt;&gt;"",0,IF(P3449="",0,IF(P3449="H",0,IF(Q3449&lt;Veriler!$G$2,L3449*Veriler!$G$2,L3449*Q3449)))))," ")</f>
        <v>0</v>
      </c>
      <c r="T3449" s="133">
        <f>IF(Veriler!T3449&lt;=0.1, S3449, IF(AND(Veriler!T3449&gt;0.1, F3449="", P3449="E"), IF(Q3449&gt;Veriler!$G$2, Q3449*S3449, IF(Q3449&lt;Veriler!$G$2, Veriler!$G$2*S3449, Q3449*S3449)), 0))</f>
        <v>0</v>
      </c>
      <c r="U3449" s="133" t="str">
        <f t="shared" si="1089"/>
        <v xml:space="preserve"> </v>
      </c>
      <c r="V3449" s="134" t="str">
        <f>IFERROR(IF(O3449="%10 sınırı aşılmıştır.",L3449-T3449,IFERROR(IF(F3449="",IF(S3449=1,0,IF(L3449-S3449=0,"",L3449-S3449)),IF(Veriler!M3449="",L3449,IF(L3449*Veriler!M3449=0,"",L3449*Veriler!M3449))),L3449)),0)</f>
        <v/>
      </c>
      <c r="W3449" s="146"/>
      <c r="X3449" s="146"/>
      <c r="Y3449" s="146"/>
    </row>
    <row r="3450" spans="1:25" s="99" customFormat="1" ht="54.75" customHeight="1" x14ac:dyDescent="0.25">
      <c r="A3450" s="96">
        <f t="shared" si="1090"/>
        <v>2545</v>
      </c>
      <c r="B3450" s="175"/>
      <c r="C3450" s="176"/>
      <c r="D3450" s="113"/>
      <c r="E3450" s="115"/>
      <c r="F3450" s="174"/>
      <c r="G3450" s="114" t="str">
        <f t="shared" si="1085"/>
        <v/>
      </c>
      <c r="H3450" s="115"/>
      <c r="I3450" s="115"/>
      <c r="J3450" s="115"/>
      <c r="K3450" s="115"/>
      <c r="L3450" s="133" t="str">
        <f t="shared" si="1086"/>
        <v/>
      </c>
      <c r="M3450" s="116" t="str">
        <f>IF(L3450="", "", L3450/Veriler!$X$1)</f>
        <v/>
      </c>
      <c r="N3450" s="116" t="str">
        <f>IF(F3450&lt;&gt;"", "İthal Girdi", IF(Veriler!T3450="", "", IF(Veriler!S3450="H", "%0,5 üzerindedir", IF(Veriler!T3450&gt;0.1, "%10 sınırı aşılmıştır.", "Uygun"))))</f>
        <v>%0,5 üzerindedir</v>
      </c>
      <c r="O3450" s="116" t="str">
        <f t="shared" si="1087"/>
        <v xml:space="preserve"> </v>
      </c>
      <c r="P3450" s="117"/>
      <c r="Q3450" s="118"/>
      <c r="R3450" s="119" t="str">
        <f t="shared" si="1088"/>
        <v/>
      </c>
      <c r="S3450" s="133">
        <f>IFERROR(IF(M3450&lt;=0.005,IF(F3450="",L3450,0),IF(F3450&lt;&gt;"",0,IF(P3450="",0,IF(P3450="H",0,IF(Q3450&lt;Veriler!$G$2,L3450*Veriler!$G$2,L3450*Q3450)))))," ")</f>
        <v>0</v>
      </c>
      <c r="T3450" s="133">
        <f>IF(Veriler!T3450&lt;=0.1, S3450, IF(AND(Veriler!T3450&gt;0.1, F3450="", P3450="E"), IF(Q3450&gt;Veriler!$G$2, Q3450*S3450, IF(Q3450&lt;Veriler!$G$2, Veriler!$G$2*S3450, Q3450*S3450)), 0))</f>
        <v>0</v>
      </c>
      <c r="U3450" s="133" t="str">
        <f t="shared" si="1089"/>
        <v xml:space="preserve"> </v>
      </c>
      <c r="V3450" s="134" t="str">
        <f>IFERROR(IF(O3450="%10 sınırı aşılmıştır.",L3450-T3450,IFERROR(IF(F3450="",IF(S3450=1,0,IF(L3450-S3450=0,"",L3450-S3450)),IF(Veriler!M3450="",L3450,IF(L3450*Veriler!M3450=0,"",L3450*Veriler!M3450))),L3450)),0)</f>
        <v/>
      </c>
      <c r="W3450" s="146"/>
      <c r="X3450" s="146"/>
      <c r="Y3450" s="146"/>
    </row>
    <row r="3451" spans="1:25" s="99" customFormat="1" ht="54.75" customHeight="1" x14ac:dyDescent="0.25">
      <c r="A3451" s="96">
        <f t="shared" si="1090"/>
        <v>2546</v>
      </c>
      <c r="B3451" s="175"/>
      <c r="C3451" s="176"/>
      <c r="D3451" s="113"/>
      <c r="E3451" s="115"/>
      <c r="F3451" s="174"/>
      <c r="G3451" s="114" t="str">
        <f t="shared" si="1085"/>
        <v/>
      </c>
      <c r="H3451" s="115"/>
      <c r="I3451" s="115"/>
      <c r="J3451" s="115"/>
      <c r="K3451" s="115"/>
      <c r="L3451" s="133" t="str">
        <f t="shared" si="1086"/>
        <v/>
      </c>
      <c r="M3451" s="116" t="str">
        <f>IF(L3451="", "", L3451/Veriler!$X$1)</f>
        <v/>
      </c>
      <c r="N3451" s="116" t="str">
        <f>IF(F3451&lt;&gt;"", "İthal Girdi", IF(Veriler!T3451="", "", IF(Veriler!S3451="H", "%0,5 üzerindedir", IF(Veriler!T3451&gt;0.1, "%10 sınırı aşılmıştır.", "Uygun"))))</f>
        <v>%0,5 üzerindedir</v>
      </c>
      <c r="O3451" s="116" t="str">
        <f t="shared" si="1087"/>
        <v xml:space="preserve"> </v>
      </c>
      <c r="P3451" s="117"/>
      <c r="Q3451" s="118"/>
      <c r="R3451" s="119" t="str">
        <f t="shared" si="1088"/>
        <v/>
      </c>
      <c r="S3451" s="133">
        <f>IFERROR(IF(M3451&lt;=0.005,IF(F3451="",L3451,0),IF(F3451&lt;&gt;"",0,IF(P3451="",0,IF(P3451="H",0,IF(Q3451&lt;Veriler!$G$2,L3451*Veriler!$G$2,L3451*Q3451)))))," ")</f>
        <v>0</v>
      </c>
      <c r="T3451" s="133">
        <f>IF(Veriler!T3451&lt;=0.1, S3451, IF(AND(Veriler!T3451&gt;0.1, F3451="", P3451="E"), IF(Q3451&gt;Veriler!$G$2, Q3451*S3451, IF(Q3451&lt;Veriler!$G$2, Veriler!$G$2*S3451, Q3451*S3451)), 0))</f>
        <v>0</v>
      </c>
      <c r="U3451" s="133" t="str">
        <f t="shared" si="1089"/>
        <v xml:space="preserve"> </v>
      </c>
      <c r="V3451" s="134" t="str">
        <f>IFERROR(IF(O3451="%10 sınırı aşılmıştır.",L3451-T3451,IFERROR(IF(F3451="",IF(S3451=1,0,IF(L3451-S3451=0,"",L3451-S3451)),IF(Veriler!M3451="",L3451,IF(L3451*Veriler!M3451=0,"",L3451*Veriler!M3451))),L3451)),0)</f>
        <v/>
      </c>
      <c r="W3451" s="146"/>
      <c r="X3451" s="146"/>
      <c r="Y3451" s="146"/>
    </row>
    <row r="3452" spans="1:25" s="99" customFormat="1" ht="54.75" customHeight="1" x14ac:dyDescent="0.25">
      <c r="A3452" s="96">
        <f t="shared" si="1090"/>
        <v>2547</v>
      </c>
      <c r="B3452" s="175"/>
      <c r="C3452" s="176"/>
      <c r="D3452" s="113"/>
      <c r="E3452" s="115"/>
      <c r="F3452" s="174"/>
      <c r="G3452" s="114" t="str">
        <f t="shared" si="1085"/>
        <v/>
      </c>
      <c r="H3452" s="115"/>
      <c r="I3452" s="115"/>
      <c r="J3452" s="115"/>
      <c r="K3452" s="115"/>
      <c r="L3452" s="133" t="str">
        <f t="shared" si="1086"/>
        <v/>
      </c>
      <c r="M3452" s="116" t="str">
        <f>IF(L3452="", "", L3452/Veriler!$X$1)</f>
        <v/>
      </c>
      <c r="N3452" s="116" t="str">
        <f>IF(F3452&lt;&gt;"", "İthal Girdi", IF(Veriler!T3452="", "", IF(Veriler!S3452="H", "%0,5 üzerindedir", IF(Veriler!T3452&gt;0.1, "%10 sınırı aşılmıştır.", "Uygun"))))</f>
        <v>%0,5 üzerindedir</v>
      </c>
      <c r="O3452" s="116" t="str">
        <f t="shared" si="1087"/>
        <v xml:space="preserve"> </v>
      </c>
      <c r="P3452" s="117"/>
      <c r="Q3452" s="118"/>
      <c r="R3452" s="119" t="str">
        <f t="shared" si="1088"/>
        <v/>
      </c>
      <c r="S3452" s="133">
        <f>IFERROR(IF(M3452&lt;=0.005,IF(F3452="",L3452,0),IF(F3452&lt;&gt;"",0,IF(P3452="",0,IF(P3452="H",0,IF(Q3452&lt;Veriler!$G$2,L3452*Veriler!$G$2,L3452*Q3452)))))," ")</f>
        <v>0</v>
      </c>
      <c r="T3452" s="133">
        <f>IF(Veriler!T3452&lt;=0.1, S3452, IF(AND(Veriler!T3452&gt;0.1, F3452="", P3452="E"), IF(Q3452&gt;Veriler!$G$2, Q3452*S3452, IF(Q3452&lt;Veriler!$G$2, Veriler!$G$2*S3452, Q3452*S3452)), 0))</f>
        <v>0</v>
      </c>
      <c r="U3452" s="133" t="str">
        <f t="shared" si="1089"/>
        <v xml:space="preserve"> </v>
      </c>
      <c r="V3452" s="134" t="str">
        <f>IFERROR(IF(O3452="%10 sınırı aşılmıştır.",L3452-T3452,IFERROR(IF(F3452="",IF(S3452=1,0,IF(L3452-S3452=0,"",L3452-S3452)),IF(Veriler!M3452="",L3452,IF(L3452*Veriler!M3452=0,"",L3452*Veriler!M3452))),L3452)),0)</f>
        <v/>
      </c>
      <c r="W3452" s="146"/>
      <c r="X3452" s="146"/>
      <c r="Y3452" s="146"/>
    </row>
    <row r="3453" spans="1:25" s="99" customFormat="1" ht="54.75" customHeight="1" x14ac:dyDescent="0.25">
      <c r="A3453" s="96">
        <f t="shared" si="1090"/>
        <v>2548</v>
      </c>
      <c r="B3453" s="175"/>
      <c r="C3453" s="176"/>
      <c r="D3453" s="113"/>
      <c r="E3453" s="115"/>
      <c r="F3453" s="174"/>
      <c r="G3453" s="114" t="str">
        <f t="shared" si="1085"/>
        <v/>
      </c>
      <c r="H3453" s="115"/>
      <c r="I3453" s="115"/>
      <c r="J3453" s="115"/>
      <c r="K3453" s="115"/>
      <c r="L3453" s="133" t="str">
        <f t="shared" si="1086"/>
        <v/>
      </c>
      <c r="M3453" s="116" t="str">
        <f>IF(L3453="", "", L3453/Veriler!$X$1)</f>
        <v/>
      </c>
      <c r="N3453" s="116" t="str">
        <f>IF(F3453&lt;&gt;"", "İthal Girdi", IF(Veriler!T3453="", "", IF(Veriler!S3453="H", "%0,5 üzerindedir", IF(Veriler!T3453&gt;0.1, "%10 sınırı aşılmıştır.", "Uygun"))))</f>
        <v>%0,5 üzerindedir</v>
      </c>
      <c r="O3453" s="116" t="str">
        <f t="shared" si="1087"/>
        <v xml:space="preserve"> </v>
      </c>
      <c r="P3453" s="117"/>
      <c r="Q3453" s="118"/>
      <c r="R3453" s="119" t="str">
        <f t="shared" si="1088"/>
        <v/>
      </c>
      <c r="S3453" s="133">
        <f>IFERROR(IF(M3453&lt;=0.005,IF(F3453="",L3453,0),IF(F3453&lt;&gt;"",0,IF(P3453="",0,IF(P3453="H",0,IF(Q3453&lt;Veriler!$G$2,L3453*Veriler!$G$2,L3453*Q3453)))))," ")</f>
        <v>0</v>
      </c>
      <c r="T3453" s="133">
        <f>IF(Veriler!T3453&lt;=0.1, S3453, IF(AND(Veriler!T3453&gt;0.1, F3453="", P3453="E"), IF(Q3453&gt;Veriler!$G$2, Q3453*S3453, IF(Q3453&lt;Veriler!$G$2, Veriler!$G$2*S3453, Q3453*S3453)), 0))</f>
        <v>0</v>
      </c>
      <c r="U3453" s="133" t="str">
        <f t="shared" si="1089"/>
        <v xml:space="preserve"> </v>
      </c>
      <c r="V3453" s="134" t="str">
        <f>IFERROR(IF(O3453="%10 sınırı aşılmıştır.",L3453-T3453,IFERROR(IF(F3453="",IF(S3453=1,0,IF(L3453-S3453=0,"",L3453-S3453)),IF(Veriler!M3453="",L3453,IF(L3453*Veriler!M3453=0,"",L3453*Veriler!M3453))),L3453)),0)</f>
        <v/>
      </c>
      <c r="W3453" s="146"/>
      <c r="X3453" s="146"/>
      <c r="Y3453" s="146"/>
    </row>
    <row r="3454" spans="1:25" s="99" customFormat="1" ht="24" customHeight="1" x14ac:dyDescent="0.25">
      <c r="A3454" s="103"/>
      <c r="B3454" s="104"/>
      <c r="C3454" s="104"/>
      <c r="D3454" s="104"/>
      <c r="E3454" s="103"/>
      <c r="F3454" s="135"/>
      <c r="G3454" s="157"/>
      <c r="H3454" s="103"/>
      <c r="I3454" s="103"/>
      <c r="J3454" s="103"/>
      <c r="K3454" s="103"/>
      <c r="L3454" s="136">
        <f>SUM(L3425:L3438,L3440:L3453)</f>
        <v>0</v>
      </c>
      <c r="M3454" s="158"/>
      <c r="N3454" s="158"/>
      <c r="O3454" s="158"/>
      <c r="P3454" s="105"/>
      <c r="Q3454" s="106"/>
      <c r="R3454" s="159"/>
      <c r="S3454" s="160"/>
      <c r="T3454" s="160"/>
      <c r="U3454" s="160"/>
      <c r="V3454" s="160"/>
      <c r="W3454" s="146"/>
      <c r="X3454" s="146"/>
      <c r="Y3454" s="146"/>
    </row>
    <row r="3455" spans="1:25" s="99" customFormat="1" ht="31.5" customHeight="1" x14ac:dyDescent="0.25">
      <c r="A3455" s="103"/>
      <c r="B3455" s="104"/>
      <c r="C3455" s="104"/>
      <c r="D3455" s="104"/>
      <c r="E3455" s="103"/>
      <c r="F3455" s="135"/>
      <c r="G3455" s="157"/>
      <c r="H3455" s="103"/>
      <c r="I3455" s="103"/>
      <c r="J3455" s="103"/>
      <c r="K3455" s="103"/>
      <c r="L3455" s="161"/>
      <c r="M3455" s="158"/>
      <c r="N3455" s="158"/>
      <c r="O3455" s="158"/>
      <c r="P3455" s="105"/>
      <c r="Q3455" s="106"/>
      <c r="R3455" s="159"/>
      <c r="S3455" s="162" t="s">
        <v>57</v>
      </c>
      <c r="T3455" s="162" t="s">
        <v>57</v>
      </c>
      <c r="U3455" s="162" t="s">
        <v>57</v>
      </c>
      <c r="V3455" s="163" t="s">
        <v>58</v>
      </c>
      <c r="W3455" s="146"/>
      <c r="X3455" s="146"/>
      <c r="Y3455" s="146"/>
    </row>
    <row r="3456" spans="1:25" s="99" customFormat="1" ht="58.5" customHeight="1" x14ac:dyDescent="0.25">
      <c r="A3456" s="185" t="s">
        <v>59</v>
      </c>
      <c r="B3456" s="180"/>
      <c r="C3456" s="180"/>
      <c r="D3456" s="180"/>
      <c r="E3456" s="180"/>
      <c r="F3456" s="180"/>
      <c r="G3456" s="180"/>
      <c r="H3456" s="180"/>
      <c r="I3456" s="180"/>
      <c r="J3456" s="180"/>
      <c r="K3456" s="180"/>
      <c r="L3456" s="180"/>
      <c r="M3456" s="180"/>
      <c r="N3456" s="180"/>
      <c r="O3456" s="180"/>
      <c r="P3456" s="180"/>
      <c r="Q3456" s="180"/>
      <c r="R3456" s="176"/>
      <c r="S3456" s="137">
        <f>SUM(S3418,S3425:S3438,S3440:S3453)</f>
        <v>0</v>
      </c>
      <c r="T3456" s="137" t="str">
        <f>IF(SUM(T3425:T3438,T3440:T3453)=0," ",SUM(T3425:T3438,T3440:T3453))</f>
        <v xml:space="preserve"> </v>
      </c>
      <c r="U3456" s="137" t="str">
        <f>IF(SUM(U3425:U3438,U3440:U3453)=0," ",SUM(U3425:U3438,U3440:U3453))</f>
        <v xml:space="preserve"> </v>
      </c>
      <c r="V3456" s="137" t="str">
        <f>IF(SUM(V3425:V3438,V3440:V3453)=0," ",SUM(V3425:V3438,V3440:V3453))</f>
        <v xml:space="preserve"> </v>
      </c>
      <c r="W3456" s="146"/>
      <c r="X3456" s="164">
        <f>SUM(U3425:U3438,U3440:U3453)</f>
        <v>0</v>
      </c>
      <c r="Y3456" s="164">
        <f>SUM(V3425:V3438,V3440:V3453)</f>
        <v>0</v>
      </c>
    </row>
    <row r="3457" spans="1:25" x14ac:dyDescent="0.3">
      <c r="A3457" s="34"/>
      <c r="G3457" s="146"/>
      <c r="L3457" s="146"/>
      <c r="M3457" s="146"/>
      <c r="N3457" s="146"/>
      <c r="O3457" s="146"/>
      <c r="R3457" s="146"/>
      <c r="S3457" s="146"/>
      <c r="T3457" s="146"/>
      <c r="U3457" s="146"/>
      <c r="V3457" s="146"/>
      <c r="W3457" s="146"/>
      <c r="X3457" s="146"/>
      <c r="Y3457" s="146"/>
    </row>
    <row r="3458" spans="1:25" x14ac:dyDescent="0.3">
      <c r="A3458" s="186" t="s">
        <v>60</v>
      </c>
      <c r="B3458" s="187"/>
      <c r="C3458" s="187"/>
      <c r="D3458" s="187"/>
      <c r="E3458" s="187"/>
      <c r="F3458" s="187"/>
      <c r="G3458" s="187"/>
      <c r="H3458" s="187"/>
      <c r="I3458" s="187"/>
      <c r="J3458" s="187"/>
      <c r="K3458" s="187"/>
      <c r="L3458" s="187"/>
      <c r="M3458" s="187"/>
      <c r="N3458" s="187"/>
      <c r="O3458" s="187"/>
      <c r="P3458" s="187"/>
      <c r="Q3458" s="187"/>
      <c r="R3458" s="187"/>
      <c r="S3458" s="187"/>
      <c r="T3458" s="187"/>
      <c r="U3458" s="187"/>
      <c r="V3458" s="187"/>
      <c r="W3458" s="146"/>
      <c r="X3458" s="146"/>
      <c r="Y3458" s="146"/>
    </row>
    <row r="3459" spans="1:25" s="99" customFormat="1" ht="41.25" customHeight="1" x14ac:dyDescent="0.25">
      <c r="A3459" s="189" t="s">
        <v>38</v>
      </c>
      <c r="B3459" s="180"/>
      <c r="C3459" s="180"/>
      <c r="D3459" s="180"/>
      <c r="E3459" s="180"/>
      <c r="F3459" s="180"/>
      <c r="G3459" s="180"/>
      <c r="H3459" s="180"/>
      <c r="I3459" s="180"/>
      <c r="J3459" s="180"/>
      <c r="K3459" s="180"/>
      <c r="L3459" s="180"/>
      <c r="M3459" s="180"/>
      <c r="N3459" s="180"/>
      <c r="O3459" s="180"/>
      <c r="P3459" s="180"/>
      <c r="Q3459" s="180"/>
      <c r="R3459" s="180"/>
      <c r="S3459" s="180"/>
      <c r="T3459" s="180"/>
      <c r="U3459" s="180"/>
      <c r="V3459" s="176"/>
      <c r="W3459" s="146"/>
      <c r="X3459" s="146"/>
      <c r="Y3459" s="146"/>
    </row>
    <row r="3460" spans="1:25" s="100" customFormat="1" ht="35.25" customHeight="1" x14ac:dyDescent="0.25">
      <c r="A3460" s="179" t="s">
        <v>39</v>
      </c>
      <c r="B3460" s="180"/>
      <c r="C3460" s="180"/>
      <c r="D3460" s="180"/>
      <c r="E3460" s="180"/>
      <c r="F3460" s="180"/>
      <c r="G3460" s="180"/>
      <c r="H3460" s="180"/>
      <c r="I3460" s="180"/>
      <c r="J3460" s="180"/>
      <c r="K3460" s="180"/>
      <c r="L3460" s="180"/>
      <c r="M3460" s="180"/>
      <c r="N3460" s="180"/>
      <c r="O3460" s="180"/>
      <c r="P3460" s="180"/>
      <c r="Q3460" s="180"/>
      <c r="R3460" s="176"/>
      <c r="S3460" s="147"/>
      <c r="T3460" s="148"/>
      <c r="U3460" s="149" t="s">
        <v>40</v>
      </c>
      <c r="V3460" s="150">
        <f>V3422+1</f>
        <v>92</v>
      </c>
      <c r="W3460" s="146"/>
      <c r="X3460" s="146"/>
      <c r="Y3460" s="146"/>
    </row>
    <row r="3461" spans="1:25" s="99" customFormat="1" ht="81" customHeight="1" x14ac:dyDescent="0.25">
      <c r="A3461" s="110" t="s">
        <v>3</v>
      </c>
      <c r="B3461" s="188" t="s">
        <v>41</v>
      </c>
      <c r="C3461" s="176"/>
      <c r="D3461" s="111" t="s">
        <v>42</v>
      </c>
      <c r="E3461" s="110" t="s">
        <v>324</v>
      </c>
      <c r="F3461" s="111" t="s">
        <v>325</v>
      </c>
      <c r="G3461" s="151" t="s">
        <v>43</v>
      </c>
      <c r="H3461" s="110" t="s">
        <v>44</v>
      </c>
      <c r="I3461" s="110" t="s">
        <v>8</v>
      </c>
      <c r="J3461" s="110" t="s">
        <v>45</v>
      </c>
      <c r="K3461" s="110" t="s">
        <v>46</v>
      </c>
      <c r="L3461" s="152" t="s">
        <v>47</v>
      </c>
      <c r="M3461" s="153" t="s">
        <v>48</v>
      </c>
      <c r="N3461" s="154" t="s">
        <v>49</v>
      </c>
      <c r="O3461" s="154" t="s">
        <v>49</v>
      </c>
      <c r="P3461" s="112" t="s">
        <v>50</v>
      </c>
      <c r="Q3461" s="110" t="s">
        <v>51</v>
      </c>
      <c r="R3461" s="155" t="s">
        <v>52</v>
      </c>
      <c r="S3461" s="156" t="s">
        <v>53</v>
      </c>
      <c r="T3461" s="156" t="s">
        <v>54</v>
      </c>
      <c r="U3461" s="152" t="s">
        <v>54</v>
      </c>
      <c r="V3461" s="152" t="s">
        <v>55</v>
      </c>
      <c r="W3461" s="146"/>
      <c r="X3461" s="146"/>
      <c r="Y3461" s="146"/>
    </row>
    <row r="3462" spans="1:25" s="99" customFormat="1" ht="45" customHeight="1" x14ac:dyDescent="0.25">
      <c r="A3462" s="101"/>
      <c r="B3462" s="177" t="s">
        <v>56</v>
      </c>
      <c r="C3462" s="178"/>
      <c r="D3462" s="102"/>
      <c r="E3462" s="170"/>
      <c r="F3462" s="102"/>
      <c r="G3462" s="95"/>
      <c r="H3462" s="102"/>
      <c r="I3462" s="102"/>
      <c r="J3462" s="102"/>
      <c r="K3462" s="102"/>
      <c r="L3462" s="95"/>
      <c r="M3462" s="95"/>
      <c r="N3462" s="95"/>
      <c r="O3462" s="95"/>
      <c r="P3462" s="102"/>
      <c r="Q3462" s="102"/>
      <c r="R3462" s="190"/>
      <c r="S3462" s="184"/>
      <c r="T3462" s="95"/>
      <c r="U3462" s="95"/>
      <c r="V3462" s="95"/>
      <c r="W3462" s="146"/>
      <c r="X3462" s="146"/>
      <c r="Y3462" s="146"/>
    </row>
    <row r="3463" spans="1:25" s="99" customFormat="1" ht="54.75" customHeight="1" x14ac:dyDescent="0.25">
      <c r="A3463" s="96">
        <f>A3453+1</f>
        <v>2549</v>
      </c>
      <c r="B3463" s="181"/>
      <c r="C3463" s="182"/>
      <c r="D3463" s="113"/>
      <c r="E3463" s="115"/>
      <c r="F3463" s="174"/>
      <c r="G3463" s="114" t="str">
        <f t="shared" ref="G3463:G3476" si="1091">IF(AND(F3463&lt;&gt;"",V3463&lt;&gt;"",L3463&lt;&gt;0),V3463/L3463,"")</f>
        <v/>
      </c>
      <c r="H3463" s="115"/>
      <c r="I3463" s="115"/>
      <c r="J3463" s="115"/>
      <c r="K3463" s="115"/>
      <c r="L3463" s="133" t="str">
        <f t="shared" ref="L3463:L3476" si="1092">IF(AND(H3463&lt;&gt;0, J3463&lt;&gt;0, K3463&lt;&gt;0), H3463*J3463*K3463, "")</f>
        <v/>
      </c>
      <c r="M3463" s="116" t="str">
        <f>IF(L3463="", "", L3463/Veriler!$X$1)</f>
        <v/>
      </c>
      <c r="N3463" s="116" t="str">
        <f>IF(F3463&lt;&gt;"", "İthal Girdi", IF(Veriler!T3463="", "", IF(Veriler!S3463="H", "%0,5 üzerindedir", IF(Veriler!T3463&gt;0.1, "%10 sınırı aşılmıştır.", "Uygun"))))</f>
        <v>%0,5 üzerindedir</v>
      </c>
      <c r="O3463" s="116" t="str">
        <f t="shared" ref="O3463:O3476" si="1093">IF(M3463=""," ",N3463)</f>
        <v xml:space="preserve"> </v>
      </c>
      <c r="P3463" s="117"/>
      <c r="Q3463" s="118"/>
      <c r="R3463" s="119" t="str">
        <f t="shared" ref="R3463:R3476" si="1094">IFERROR(IF(AND(T3463&lt;&gt;"",L3463&lt;&gt;"",L3463&lt;&gt;0,T3463&lt;&gt;0),T3463/L3463,"")," ")</f>
        <v/>
      </c>
      <c r="S3463" s="133">
        <f>IFERROR(IF(M3463&lt;=0.005,IF(F3463="",L3463,0),IF(F3463&lt;&gt;"",0,IF(P3463="",0,IF(P3463="H",0,IF(Q3463&lt;Veriler!$G$2,L3463*Veriler!$G$2,L3463*Q3463)))))," ")</f>
        <v>0</v>
      </c>
      <c r="T3463" s="133">
        <f>IF(Veriler!T3463&lt;=0.1, S3463, IF(AND(Veriler!T3463&gt;0.1, F3463="", P3463="E"), IF(Q3463&gt;Veriler!$G$2, Q3463*S3463, IF(Q3463&lt;Veriler!$G$2, Veriler!$G$2*S3463, Q3463*S3463)), 0))</f>
        <v>0</v>
      </c>
      <c r="U3463" s="133" t="str">
        <f t="shared" ref="U3463:U3476" si="1095">IF(T3463=0," ",T3463)</f>
        <v xml:space="preserve"> </v>
      </c>
      <c r="V3463" s="134" t="str">
        <f>IFERROR(IF(O3463="%10 sınırı aşılmıştır.",L3463-T3463,IFERROR(IF(F3463="",IF(S3463=1,0,IF(L3463-S3463=0,"",L3463-S3463)),IF(Veriler!M3463="",L3463,IF(L3463*Veriler!M3463=0,"",L3463*Veriler!M3463))),L3463)),0)</f>
        <v/>
      </c>
      <c r="W3463" s="146"/>
      <c r="X3463" s="146"/>
      <c r="Y3463" s="146"/>
    </row>
    <row r="3464" spans="1:25" s="99" customFormat="1" ht="54.75" customHeight="1" x14ac:dyDescent="0.25">
      <c r="A3464" s="96">
        <f t="shared" ref="A3464:A3476" si="1096">A3463+1</f>
        <v>2550</v>
      </c>
      <c r="B3464" s="175"/>
      <c r="C3464" s="176"/>
      <c r="D3464" s="113"/>
      <c r="E3464" s="115"/>
      <c r="F3464" s="174"/>
      <c r="G3464" s="114" t="str">
        <f t="shared" si="1091"/>
        <v/>
      </c>
      <c r="H3464" s="115"/>
      <c r="I3464" s="115"/>
      <c r="J3464" s="115"/>
      <c r="K3464" s="115"/>
      <c r="L3464" s="133" t="str">
        <f t="shared" si="1092"/>
        <v/>
      </c>
      <c r="M3464" s="116" t="str">
        <f>IF(L3464="", "", L3464/Veriler!$X$1)</f>
        <v/>
      </c>
      <c r="N3464" s="116" t="str">
        <f>IF(F3464&lt;&gt;"", "İthal Girdi", IF(Veriler!T3464="", "", IF(Veriler!S3464="H", "%0,5 üzerindedir", IF(Veriler!T3464&gt;0.1, "%10 sınırı aşılmıştır.", "Uygun"))))</f>
        <v>%0,5 üzerindedir</v>
      </c>
      <c r="O3464" s="116" t="str">
        <f t="shared" si="1093"/>
        <v xml:space="preserve"> </v>
      </c>
      <c r="P3464" s="117"/>
      <c r="Q3464" s="118"/>
      <c r="R3464" s="119" t="str">
        <f t="shared" si="1094"/>
        <v/>
      </c>
      <c r="S3464" s="133">
        <f>IFERROR(IF(M3464&lt;=0.005,IF(F3464="",L3464,0),IF(F3464&lt;&gt;"",0,IF(P3464="",0,IF(P3464="H",0,IF(Q3464&lt;Veriler!$G$2,L3464*Veriler!$G$2,L3464*Q3464)))))," ")</f>
        <v>0</v>
      </c>
      <c r="T3464" s="133">
        <f>IF(Veriler!T3464&lt;=0.1, S3464, IF(AND(Veriler!T3464&gt;0.1, F3464="", P3464="E"), IF(Q3464&gt;Veriler!$G$2, Q3464*S3464, IF(Q3464&lt;Veriler!$G$2, Veriler!$G$2*S3464, Q3464*S3464)), 0))</f>
        <v>0</v>
      </c>
      <c r="U3464" s="133" t="str">
        <f t="shared" si="1095"/>
        <v xml:space="preserve"> </v>
      </c>
      <c r="V3464" s="134" t="str">
        <f>IFERROR(IF(O3464="%10 sınırı aşılmıştır.",L3464-T3464,IFERROR(IF(F3464="",IF(S3464=1,0,IF(L3464-S3464=0,"",L3464-S3464)),IF(Veriler!M3464="",L3464,IF(L3464*Veriler!M3464=0,"",L3464*Veriler!M3464))),L3464)),0)</f>
        <v/>
      </c>
      <c r="W3464" s="146"/>
      <c r="X3464" s="146"/>
      <c r="Y3464" s="146"/>
    </row>
    <row r="3465" spans="1:25" s="99" customFormat="1" ht="54.75" customHeight="1" x14ac:dyDescent="0.25">
      <c r="A3465" s="96">
        <f t="shared" si="1096"/>
        <v>2551</v>
      </c>
      <c r="B3465" s="175"/>
      <c r="C3465" s="176"/>
      <c r="D3465" s="113"/>
      <c r="E3465" s="115"/>
      <c r="F3465" s="174"/>
      <c r="G3465" s="114" t="str">
        <f t="shared" si="1091"/>
        <v/>
      </c>
      <c r="H3465" s="115"/>
      <c r="I3465" s="115"/>
      <c r="J3465" s="115"/>
      <c r="K3465" s="115"/>
      <c r="L3465" s="133" t="str">
        <f t="shared" si="1092"/>
        <v/>
      </c>
      <c r="M3465" s="116" t="str">
        <f>IF(L3465="", "", L3465/Veriler!$X$1)</f>
        <v/>
      </c>
      <c r="N3465" s="116" t="str">
        <f>IF(F3465&lt;&gt;"", "İthal Girdi", IF(Veriler!T3465="", "", IF(Veriler!S3465="H", "%0,5 üzerindedir", IF(Veriler!T3465&gt;0.1, "%10 sınırı aşılmıştır.", "Uygun"))))</f>
        <v>%0,5 üzerindedir</v>
      </c>
      <c r="O3465" s="116" t="str">
        <f t="shared" si="1093"/>
        <v xml:space="preserve"> </v>
      </c>
      <c r="P3465" s="117"/>
      <c r="Q3465" s="118"/>
      <c r="R3465" s="119" t="str">
        <f t="shared" si="1094"/>
        <v/>
      </c>
      <c r="S3465" s="133">
        <f>IFERROR(IF(M3465&lt;=0.005,IF(F3465="",L3465,0),IF(F3465&lt;&gt;"",0,IF(P3465="",0,IF(P3465="H",0,IF(Q3465&lt;Veriler!$G$2,L3465*Veriler!$G$2,L3465*Q3465)))))," ")</f>
        <v>0</v>
      </c>
      <c r="T3465" s="133">
        <f>IF(Veriler!T3465&lt;=0.1, S3465, IF(AND(Veriler!T3465&gt;0.1, F3465="", P3465="E"), IF(Q3465&gt;Veriler!$G$2, Q3465*S3465, IF(Q3465&lt;Veriler!$G$2, Veriler!$G$2*S3465, Q3465*S3465)), 0))</f>
        <v>0</v>
      </c>
      <c r="U3465" s="133" t="str">
        <f t="shared" si="1095"/>
        <v xml:space="preserve"> </v>
      </c>
      <c r="V3465" s="134" t="str">
        <f>IFERROR(IF(O3465="%10 sınırı aşılmıştır.",L3465-T3465,IFERROR(IF(F3465="",IF(S3465=1,0,IF(L3465-S3465=0,"",L3465-S3465)),IF(Veriler!M3465="",L3465,IF(L3465*Veriler!M3465=0,"",L3465*Veriler!M3465))),L3465)),0)</f>
        <v/>
      </c>
      <c r="W3465" s="146"/>
      <c r="X3465" s="146"/>
      <c r="Y3465" s="146"/>
    </row>
    <row r="3466" spans="1:25" s="99" customFormat="1" ht="54.75" customHeight="1" x14ac:dyDescent="0.25">
      <c r="A3466" s="96">
        <f t="shared" si="1096"/>
        <v>2552</v>
      </c>
      <c r="B3466" s="175"/>
      <c r="C3466" s="176"/>
      <c r="D3466" s="113"/>
      <c r="E3466" s="115"/>
      <c r="F3466" s="174"/>
      <c r="G3466" s="114" t="str">
        <f t="shared" si="1091"/>
        <v/>
      </c>
      <c r="H3466" s="115"/>
      <c r="I3466" s="115"/>
      <c r="J3466" s="115"/>
      <c r="K3466" s="115"/>
      <c r="L3466" s="133" t="str">
        <f t="shared" si="1092"/>
        <v/>
      </c>
      <c r="M3466" s="116" t="str">
        <f>IF(L3466="", "", L3466/Veriler!$X$1)</f>
        <v/>
      </c>
      <c r="N3466" s="116" t="str">
        <f>IF(F3466&lt;&gt;"", "İthal Girdi", IF(Veriler!T3466="", "", IF(Veriler!S3466="H", "%0,5 üzerindedir", IF(Veriler!T3466&gt;0.1, "%10 sınırı aşılmıştır.", "Uygun"))))</f>
        <v>%0,5 üzerindedir</v>
      </c>
      <c r="O3466" s="116" t="str">
        <f t="shared" si="1093"/>
        <v xml:space="preserve"> </v>
      </c>
      <c r="P3466" s="117"/>
      <c r="Q3466" s="118"/>
      <c r="R3466" s="119" t="str">
        <f t="shared" si="1094"/>
        <v/>
      </c>
      <c r="S3466" s="133">
        <f>IFERROR(IF(M3466&lt;=0.005,IF(F3466="",L3466,0),IF(F3466&lt;&gt;"",0,IF(P3466="",0,IF(P3466="H",0,IF(Q3466&lt;Veriler!$G$2,L3466*Veriler!$G$2,L3466*Q3466)))))," ")</f>
        <v>0</v>
      </c>
      <c r="T3466" s="133">
        <f>IF(Veriler!T3466&lt;=0.1, S3466, IF(AND(Veriler!T3466&gt;0.1, F3466="", P3466="E"), IF(Q3466&gt;Veriler!$G$2, Q3466*S3466, IF(Q3466&lt;Veriler!$G$2, Veriler!$G$2*S3466, Q3466*S3466)), 0))</f>
        <v>0</v>
      </c>
      <c r="U3466" s="133" t="str">
        <f t="shared" si="1095"/>
        <v xml:space="preserve"> </v>
      </c>
      <c r="V3466" s="134" t="str">
        <f>IFERROR(IF(O3466="%10 sınırı aşılmıştır.",L3466-T3466,IFERROR(IF(F3466="",IF(S3466=1,0,IF(L3466-S3466=0,"",L3466-S3466)),IF(Veriler!M3466="",L3466,IF(L3466*Veriler!M3466=0,"",L3466*Veriler!M3466))),L3466)),0)</f>
        <v/>
      </c>
      <c r="W3466" s="146"/>
      <c r="X3466" s="146"/>
      <c r="Y3466" s="146"/>
    </row>
    <row r="3467" spans="1:25" s="99" customFormat="1" ht="54.75" customHeight="1" x14ac:dyDescent="0.25">
      <c r="A3467" s="96">
        <f t="shared" si="1096"/>
        <v>2553</v>
      </c>
      <c r="B3467" s="175"/>
      <c r="C3467" s="176"/>
      <c r="D3467" s="113"/>
      <c r="E3467" s="115"/>
      <c r="F3467" s="174"/>
      <c r="G3467" s="114" t="str">
        <f t="shared" si="1091"/>
        <v/>
      </c>
      <c r="H3467" s="115"/>
      <c r="I3467" s="115"/>
      <c r="J3467" s="115"/>
      <c r="K3467" s="115"/>
      <c r="L3467" s="133" t="str">
        <f t="shared" si="1092"/>
        <v/>
      </c>
      <c r="M3467" s="116" t="str">
        <f>IF(L3467="", "", L3467/Veriler!$X$1)</f>
        <v/>
      </c>
      <c r="N3467" s="116" t="str">
        <f>IF(F3467&lt;&gt;"", "İthal Girdi", IF(Veriler!T3467="", "", IF(Veriler!S3467="H", "%0,5 üzerindedir", IF(Veriler!T3467&gt;0.1, "%10 sınırı aşılmıştır.", "Uygun"))))</f>
        <v>%0,5 üzerindedir</v>
      </c>
      <c r="O3467" s="116" t="str">
        <f t="shared" si="1093"/>
        <v xml:space="preserve"> </v>
      </c>
      <c r="P3467" s="117"/>
      <c r="Q3467" s="118"/>
      <c r="R3467" s="119" t="str">
        <f t="shared" si="1094"/>
        <v/>
      </c>
      <c r="S3467" s="133">
        <f>IFERROR(IF(M3467&lt;=0.005,IF(F3467="",L3467,0),IF(F3467&lt;&gt;"",0,IF(P3467="",0,IF(P3467="H",0,IF(Q3467&lt;Veriler!$G$2,L3467*Veriler!$G$2,L3467*Q3467)))))," ")</f>
        <v>0</v>
      </c>
      <c r="T3467" s="133">
        <f>IF(Veriler!T3467&lt;=0.1, S3467, IF(AND(Veriler!T3467&gt;0.1, F3467="", P3467="E"), IF(Q3467&gt;Veriler!$G$2, Q3467*S3467, IF(Q3467&lt;Veriler!$G$2, Veriler!$G$2*S3467, Q3467*S3467)), 0))</f>
        <v>0</v>
      </c>
      <c r="U3467" s="133" t="str">
        <f t="shared" si="1095"/>
        <v xml:space="preserve"> </v>
      </c>
      <c r="V3467" s="134" t="str">
        <f>IFERROR(IF(O3467="%10 sınırı aşılmıştır.",L3467-T3467,IFERROR(IF(F3467="",IF(S3467=1,0,IF(L3467-S3467=0,"",L3467-S3467)),IF(Veriler!M3467="",L3467,IF(L3467*Veriler!M3467=0,"",L3467*Veriler!M3467))),L3467)),0)</f>
        <v/>
      </c>
      <c r="W3467" s="146"/>
      <c r="X3467" s="146"/>
      <c r="Y3467" s="146"/>
    </row>
    <row r="3468" spans="1:25" s="99" customFormat="1" ht="54.75" customHeight="1" x14ac:dyDescent="0.25">
      <c r="A3468" s="96">
        <f t="shared" si="1096"/>
        <v>2554</v>
      </c>
      <c r="B3468" s="175"/>
      <c r="C3468" s="176"/>
      <c r="D3468" s="113"/>
      <c r="E3468" s="115"/>
      <c r="F3468" s="174"/>
      <c r="G3468" s="114" t="str">
        <f t="shared" si="1091"/>
        <v/>
      </c>
      <c r="H3468" s="115"/>
      <c r="I3468" s="115"/>
      <c r="J3468" s="115"/>
      <c r="K3468" s="115"/>
      <c r="L3468" s="133" t="str">
        <f t="shared" si="1092"/>
        <v/>
      </c>
      <c r="M3468" s="116" t="str">
        <f>IF(L3468="", "", L3468/Veriler!$X$1)</f>
        <v/>
      </c>
      <c r="N3468" s="116" t="str">
        <f>IF(F3468&lt;&gt;"", "İthal Girdi", IF(Veriler!T3468="", "", IF(Veriler!S3468="H", "%0,5 üzerindedir", IF(Veriler!T3468&gt;0.1, "%10 sınırı aşılmıştır.", "Uygun"))))</f>
        <v>%0,5 üzerindedir</v>
      </c>
      <c r="O3468" s="116" t="str">
        <f t="shared" si="1093"/>
        <v xml:space="preserve"> </v>
      </c>
      <c r="P3468" s="117"/>
      <c r="Q3468" s="118"/>
      <c r="R3468" s="119" t="str">
        <f t="shared" si="1094"/>
        <v/>
      </c>
      <c r="S3468" s="133">
        <f>IFERROR(IF(M3468&lt;=0.005,IF(F3468="",L3468,0),IF(F3468&lt;&gt;"",0,IF(P3468="",0,IF(P3468="H",0,IF(Q3468&lt;Veriler!$G$2,L3468*Veriler!$G$2,L3468*Q3468)))))," ")</f>
        <v>0</v>
      </c>
      <c r="T3468" s="133">
        <f>IF(Veriler!T3468&lt;=0.1, S3468, IF(AND(Veriler!T3468&gt;0.1, F3468="", P3468="E"), IF(Q3468&gt;Veriler!$G$2, Q3468*S3468, IF(Q3468&lt;Veriler!$G$2, Veriler!$G$2*S3468, Q3468*S3468)), 0))</f>
        <v>0</v>
      </c>
      <c r="U3468" s="133" t="str">
        <f t="shared" si="1095"/>
        <v xml:space="preserve"> </v>
      </c>
      <c r="V3468" s="134" t="str">
        <f>IFERROR(IF(O3468="%10 sınırı aşılmıştır.",L3468-T3468,IFERROR(IF(F3468="",IF(S3468=1,0,IF(L3468-S3468=0,"",L3468-S3468)),IF(Veriler!M3468="",L3468,IF(L3468*Veriler!M3468=0,"",L3468*Veriler!M3468))),L3468)),0)</f>
        <v/>
      </c>
      <c r="W3468" s="146"/>
      <c r="X3468" s="146"/>
      <c r="Y3468" s="146"/>
    </row>
    <row r="3469" spans="1:25" s="99" customFormat="1" ht="54.75" customHeight="1" x14ac:dyDescent="0.25">
      <c r="A3469" s="96">
        <f t="shared" si="1096"/>
        <v>2555</v>
      </c>
      <c r="B3469" s="175"/>
      <c r="C3469" s="176"/>
      <c r="D3469" s="113"/>
      <c r="E3469" s="115"/>
      <c r="F3469" s="174"/>
      <c r="G3469" s="114" t="str">
        <f t="shared" si="1091"/>
        <v/>
      </c>
      <c r="H3469" s="115"/>
      <c r="I3469" s="115"/>
      <c r="J3469" s="115"/>
      <c r="K3469" s="115"/>
      <c r="L3469" s="133" t="str">
        <f t="shared" si="1092"/>
        <v/>
      </c>
      <c r="M3469" s="116" t="str">
        <f>IF(L3469="", "", L3469/Veriler!$X$1)</f>
        <v/>
      </c>
      <c r="N3469" s="116" t="str">
        <f>IF(F3469&lt;&gt;"", "İthal Girdi", IF(Veriler!T3469="", "", IF(Veriler!S3469="H", "%0,5 üzerindedir", IF(Veriler!T3469&gt;0.1, "%10 sınırı aşılmıştır.", "Uygun"))))</f>
        <v>%0,5 üzerindedir</v>
      </c>
      <c r="O3469" s="116" t="str">
        <f t="shared" si="1093"/>
        <v xml:space="preserve"> </v>
      </c>
      <c r="P3469" s="117"/>
      <c r="Q3469" s="118"/>
      <c r="R3469" s="119" t="str">
        <f t="shared" si="1094"/>
        <v/>
      </c>
      <c r="S3469" s="133">
        <f>IFERROR(IF(M3469&lt;=0.005,IF(F3469="",L3469,0),IF(F3469&lt;&gt;"",0,IF(P3469="",0,IF(P3469="H",0,IF(Q3469&lt;Veriler!$G$2,L3469*Veriler!$G$2,L3469*Q3469)))))," ")</f>
        <v>0</v>
      </c>
      <c r="T3469" s="133">
        <f>IF(Veriler!T3469&lt;=0.1, S3469, IF(AND(Veriler!T3469&gt;0.1, F3469="", P3469="E"), IF(Q3469&gt;Veriler!$G$2, Q3469*S3469, IF(Q3469&lt;Veriler!$G$2, Veriler!$G$2*S3469, Q3469*S3469)), 0))</f>
        <v>0</v>
      </c>
      <c r="U3469" s="133" t="str">
        <f t="shared" si="1095"/>
        <v xml:space="preserve"> </v>
      </c>
      <c r="V3469" s="134" t="str">
        <f>IFERROR(IF(O3469="%10 sınırı aşılmıştır.",L3469-T3469,IFERROR(IF(F3469="",IF(S3469=1,0,IF(L3469-S3469=0,"",L3469-S3469)),IF(Veriler!M3469="",L3469,IF(L3469*Veriler!M3469=0,"",L3469*Veriler!M3469))),L3469)),0)</f>
        <v/>
      </c>
      <c r="W3469" s="146"/>
      <c r="X3469" s="146"/>
      <c r="Y3469" s="146"/>
    </row>
    <row r="3470" spans="1:25" s="99" customFormat="1" ht="54.75" customHeight="1" x14ac:dyDescent="0.25">
      <c r="A3470" s="96">
        <f t="shared" si="1096"/>
        <v>2556</v>
      </c>
      <c r="B3470" s="175"/>
      <c r="C3470" s="176"/>
      <c r="D3470" s="113"/>
      <c r="E3470" s="115"/>
      <c r="F3470" s="174"/>
      <c r="G3470" s="114" t="str">
        <f t="shared" si="1091"/>
        <v/>
      </c>
      <c r="H3470" s="115"/>
      <c r="I3470" s="115"/>
      <c r="J3470" s="115"/>
      <c r="K3470" s="115"/>
      <c r="L3470" s="133" t="str">
        <f t="shared" si="1092"/>
        <v/>
      </c>
      <c r="M3470" s="116" t="str">
        <f>IF(L3470="", "", L3470/Veriler!$X$1)</f>
        <v/>
      </c>
      <c r="N3470" s="116" t="str">
        <f>IF(F3470&lt;&gt;"", "İthal Girdi", IF(Veriler!T3470="", "", IF(Veriler!S3470="H", "%0,5 üzerindedir", IF(Veriler!T3470&gt;0.1, "%10 sınırı aşılmıştır.", "Uygun"))))</f>
        <v>%0,5 üzerindedir</v>
      </c>
      <c r="O3470" s="116" t="str">
        <f t="shared" si="1093"/>
        <v xml:space="preserve"> </v>
      </c>
      <c r="P3470" s="117"/>
      <c r="Q3470" s="118"/>
      <c r="R3470" s="119" t="str">
        <f t="shared" si="1094"/>
        <v/>
      </c>
      <c r="S3470" s="133">
        <f>IFERROR(IF(M3470&lt;=0.005,IF(F3470="",L3470,0),IF(F3470&lt;&gt;"",0,IF(P3470="",0,IF(P3470="H",0,IF(Q3470&lt;Veriler!$G$2,L3470*Veriler!$G$2,L3470*Q3470)))))," ")</f>
        <v>0</v>
      </c>
      <c r="T3470" s="133">
        <f>IF(Veriler!T3470&lt;=0.1, S3470, IF(AND(Veriler!T3470&gt;0.1, F3470="", P3470="E"), IF(Q3470&gt;Veriler!$G$2, Q3470*S3470, IF(Q3470&lt;Veriler!$G$2, Veriler!$G$2*S3470, Q3470*S3470)), 0))</f>
        <v>0</v>
      </c>
      <c r="U3470" s="133" t="str">
        <f t="shared" si="1095"/>
        <v xml:space="preserve"> </v>
      </c>
      <c r="V3470" s="134" t="str">
        <f>IFERROR(IF(O3470="%10 sınırı aşılmıştır.",L3470-T3470,IFERROR(IF(F3470="",IF(S3470=1,0,IF(L3470-S3470=0,"",L3470-S3470)),IF(Veriler!M3470="",L3470,IF(L3470*Veriler!M3470=0,"",L3470*Veriler!M3470))),L3470)),0)</f>
        <v/>
      </c>
      <c r="W3470" s="146"/>
      <c r="X3470" s="146"/>
      <c r="Y3470" s="146"/>
    </row>
    <row r="3471" spans="1:25" s="99" customFormat="1" ht="54.75" customHeight="1" x14ac:dyDescent="0.25">
      <c r="A3471" s="96">
        <f t="shared" si="1096"/>
        <v>2557</v>
      </c>
      <c r="B3471" s="175"/>
      <c r="C3471" s="176"/>
      <c r="D3471" s="113"/>
      <c r="E3471" s="115"/>
      <c r="F3471" s="174"/>
      <c r="G3471" s="114" t="str">
        <f t="shared" si="1091"/>
        <v/>
      </c>
      <c r="H3471" s="115"/>
      <c r="I3471" s="115"/>
      <c r="J3471" s="115"/>
      <c r="K3471" s="115"/>
      <c r="L3471" s="133" t="str">
        <f t="shared" si="1092"/>
        <v/>
      </c>
      <c r="M3471" s="116" t="str">
        <f>IF(L3471="", "", L3471/Veriler!$X$1)</f>
        <v/>
      </c>
      <c r="N3471" s="116" t="str">
        <f>IF(F3471&lt;&gt;"", "İthal Girdi", IF(Veriler!T3471="", "", IF(Veriler!S3471="H", "%0,5 üzerindedir", IF(Veriler!T3471&gt;0.1, "%10 sınırı aşılmıştır.", "Uygun"))))</f>
        <v>%0,5 üzerindedir</v>
      </c>
      <c r="O3471" s="116" t="str">
        <f t="shared" si="1093"/>
        <v xml:space="preserve"> </v>
      </c>
      <c r="P3471" s="117"/>
      <c r="Q3471" s="118"/>
      <c r="R3471" s="119" t="str">
        <f t="shared" si="1094"/>
        <v/>
      </c>
      <c r="S3471" s="133">
        <f>IFERROR(IF(M3471&lt;=0.005,IF(F3471="",L3471,0),IF(F3471&lt;&gt;"",0,IF(P3471="",0,IF(P3471="H",0,IF(Q3471&lt;Veriler!$G$2,L3471*Veriler!$G$2,L3471*Q3471)))))," ")</f>
        <v>0</v>
      </c>
      <c r="T3471" s="133">
        <f>IF(Veriler!T3471&lt;=0.1, S3471, IF(AND(Veriler!T3471&gt;0.1, F3471="", P3471="E"), IF(Q3471&gt;Veriler!$G$2, Q3471*S3471, IF(Q3471&lt;Veriler!$G$2, Veriler!$G$2*S3471, Q3471*S3471)), 0))</f>
        <v>0</v>
      </c>
      <c r="U3471" s="133" t="str">
        <f t="shared" si="1095"/>
        <v xml:space="preserve"> </v>
      </c>
      <c r="V3471" s="134" t="str">
        <f>IFERROR(IF(O3471="%10 sınırı aşılmıştır.",L3471-T3471,IFERROR(IF(F3471="",IF(S3471=1,0,IF(L3471-S3471=0,"",L3471-S3471)),IF(Veriler!M3471="",L3471,IF(L3471*Veriler!M3471=0,"",L3471*Veriler!M3471))),L3471)),0)</f>
        <v/>
      </c>
      <c r="W3471" s="146"/>
      <c r="X3471" s="146"/>
      <c r="Y3471" s="146"/>
    </row>
    <row r="3472" spans="1:25" s="99" customFormat="1" ht="54.75" customHeight="1" x14ac:dyDescent="0.25">
      <c r="A3472" s="96">
        <f t="shared" si="1096"/>
        <v>2558</v>
      </c>
      <c r="B3472" s="175"/>
      <c r="C3472" s="176"/>
      <c r="D3472" s="113"/>
      <c r="E3472" s="115"/>
      <c r="F3472" s="174"/>
      <c r="G3472" s="114" t="str">
        <f t="shared" si="1091"/>
        <v/>
      </c>
      <c r="H3472" s="115"/>
      <c r="I3472" s="115"/>
      <c r="J3472" s="115"/>
      <c r="K3472" s="115"/>
      <c r="L3472" s="133" t="str">
        <f t="shared" si="1092"/>
        <v/>
      </c>
      <c r="M3472" s="116" t="str">
        <f>IF(L3472="", "", L3472/Veriler!$X$1)</f>
        <v/>
      </c>
      <c r="N3472" s="116" t="str">
        <f>IF(F3472&lt;&gt;"", "İthal Girdi", IF(Veriler!T3472="", "", IF(Veriler!S3472="H", "%0,5 üzerindedir", IF(Veriler!T3472&gt;0.1, "%10 sınırı aşılmıştır.", "Uygun"))))</f>
        <v>%0,5 üzerindedir</v>
      </c>
      <c r="O3472" s="116" t="str">
        <f t="shared" si="1093"/>
        <v xml:space="preserve"> </v>
      </c>
      <c r="P3472" s="117"/>
      <c r="Q3472" s="118"/>
      <c r="R3472" s="119" t="str">
        <f t="shared" si="1094"/>
        <v/>
      </c>
      <c r="S3472" s="133">
        <f>IFERROR(IF(M3472&lt;=0.005,IF(F3472="",L3472,0),IF(F3472&lt;&gt;"",0,IF(P3472="",0,IF(P3472="H",0,IF(Q3472&lt;Veriler!$G$2,L3472*Veriler!$G$2,L3472*Q3472)))))," ")</f>
        <v>0</v>
      </c>
      <c r="T3472" s="133">
        <f>IF(Veriler!T3472&lt;=0.1, S3472, IF(AND(Veriler!T3472&gt;0.1, F3472="", P3472="E"), IF(Q3472&gt;Veriler!$G$2, Q3472*S3472, IF(Q3472&lt;Veriler!$G$2, Veriler!$G$2*S3472, Q3472*S3472)), 0))</f>
        <v>0</v>
      </c>
      <c r="U3472" s="133" t="str">
        <f t="shared" si="1095"/>
        <v xml:space="preserve"> </v>
      </c>
      <c r="V3472" s="134" t="str">
        <f>IFERROR(IF(O3472="%10 sınırı aşılmıştır.",L3472-T3472,IFERROR(IF(F3472="",IF(S3472=1,0,IF(L3472-S3472=0,"",L3472-S3472)),IF(Veriler!M3472="",L3472,IF(L3472*Veriler!M3472=0,"",L3472*Veriler!M3472))),L3472)),0)</f>
        <v/>
      </c>
      <c r="W3472" s="146"/>
      <c r="X3472" s="146"/>
      <c r="Y3472" s="146"/>
    </row>
    <row r="3473" spans="1:25" s="99" customFormat="1" ht="54.75" customHeight="1" x14ac:dyDescent="0.25">
      <c r="A3473" s="96">
        <f t="shared" si="1096"/>
        <v>2559</v>
      </c>
      <c r="B3473" s="175"/>
      <c r="C3473" s="176"/>
      <c r="D3473" s="113"/>
      <c r="E3473" s="115"/>
      <c r="F3473" s="174"/>
      <c r="G3473" s="114" t="str">
        <f t="shared" si="1091"/>
        <v/>
      </c>
      <c r="H3473" s="115"/>
      <c r="I3473" s="115"/>
      <c r="J3473" s="115"/>
      <c r="K3473" s="115"/>
      <c r="L3473" s="133" t="str">
        <f t="shared" si="1092"/>
        <v/>
      </c>
      <c r="M3473" s="116" t="str">
        <f>IF(L3473="", "", L3473/Veriler!$X$1)</f>
        <v/>
      </c>
      <c r="N3473" s="116" t="str">
        <f>IF(F3473&lt;&gt;"", "İthal Girdi", IF(Veriler!T3473="", "", IF(Veriler!S3473="H", "%0,5 üzerindedir", IF(Veriler!T3473&gt;0.1, "%10 sınırı aşılmıştır.", "Uygun"))))</f>
        <v>%0,5 üzerindedir</v>
      </c>
      <c r="O3473" s="116" t="str">
        <f t="shared" si="1093"/>
        <v xml:space="preserve"> </v>
      </c>
      <c r="P3473" s="117"/>
      <c r="Q3473" s="118"/>
      <c r="R3473" s="119" t="str">
        <f t="shared" si="1094"/>
        <v/>
      </c>
      <c r="S3473" s="133">
        <f>IFERROR(IF(M3473&lt;=0.005,IF(F3473="",L3473,0),IF(F3473&lt;&gt;"",0,IF(P3473="",0,IF(P3473="H",0,IF(Q3473&lt;Veriler!$G$2,L3473*Veriler!$G$2,L3473*Q3473)))))," ")</f>
        <v>0</v>
      </c>
      <c r="T3473" s="133">
        <f>IF(Veriler!T3473&lt;=0.1, S3473, IF(AND(Veriler!T3473&gt;0.1, F3473="", P3473="E"), IF(Q3473&gt;Veriler!$G$2, Q3473*S3473, IF(Q3473&lt;Veriler!$G$2, Veriler!$G$2*S3473, Q3473*S3473)), 0))</f>
        <v>0</v>
      </c>
      <c r="U3473" s="133" t="str">
        <f t="shared" si="1095"/>
        <v xml:space="preserve"> </v>
      </c>
      <c r="V3473" s="134" t="str">
        <f>IFERROR(IF(O3473="%10 sınırı aşılmıştır.",L3473-T3473,IFERROR(IF(F3473="",IF(S3473=1,0,IF(L3473-S3473=0,"",L3473-S3473)),IF(Veriler!M3473="",L3473,IF(L3473*Veriler!M3473=0,"",L3473*Veriler!M3473))),L3473)),0)</f>
        <v/>
      </c>
      <c r="W3473" s="146"/>
      <c r="X3473" s="146"/>
      <c r="Y3473" s="146"/>
    </row>
    <row r="3474" spans="1:25" s="99" customFormat="1" ht="54.75" customHeight="1" x14ac:dyDescent="0.25">
      <c r="A3474" s="96">
        <f t="shared" si="1096"/>
        <v>2560</v>
      </c>
      <c r="B3474" s="175"/>
      <c r="C3474" s="176"/>
      <c r="D3474" s="113"/>
      <c r="E3474" s="115"/>
      <c r="F3474" s="174"/>
      <c r="G3474" s="114" t="str">
        <f t="shared" si="1091"/>
        <v/>
      </c>
      <c r="H3474" s="115"/>
      <c r="I3474" s="115"/>
      <c r="J3474" s="115"/>
      <c r="K3474" s="115"/>
      <c r="L3474" s="133" t="str">
        <f t="shared" si="1092"/>
        <v/>
      </c>
      <c r="M3474" s="116" t="str">
        <f>IF(L3474="", "", L3474/Veriler!$X$1)</f>
        <v/>
      </c>
      <c r="N3474" s="116" t="str">
        <f>IF(F3474&lt;&gt;"", "İthal Girdi", IF(Veriler!T3474="", "", IF(Veriler!S3474="H", "%0,5 üzerindedir", IF(Veriler!T3474&gt;0.1, "%10 sınırı aşılmıştır.", "Uygun"))))</f>
        <v>%0,5 üzerindedir</v>
      </c>
      <c r="O3474" s="116" t="str">
        <f t="shared" si="1093"/>
        <v xml:space="preserve"> </v>
      </c>
      <c r="P3474" s="117"/>
      <c r="Q3474" s="118"/>
      <c r="R3474" s="119" t="str">
        <f t="shared" si="1094"/>
        <v/>
      </c>
      <c r="S3474" s="133">
        <f>IFERROR(IF(M3474&lt;=0.005,IF(F3474="",L3474,0),IF(F3474&lt;&gt;"",0,IF(P3474="",0,IF(P3474="H",0,IF(Q3474&lt;Veriler!$G$2,L3474*Veriler!$G$2,L3474*Q3474)))))," ")</f>
        <v>0</v>
      </c>
      <c r="T3474" s="133">
        <f>IF(Veriler!T3474&lt;=0.1, S3474, IF(AND(Veriler!T3474&gt;0.1, F3474="", P3474="E"), IF(Q3474&gt;Veriler!$G$2, Q3474*S3474, IF(Q3474&lt;Veriler!$G$2, Veriler!$G$2*S3474, Q3474*S3474)), 0))</f>
        <v>0</v>
      </c>
      <c r="U3474" s="133" t="str">
        <f t="shared" si="1095"/>
        <v xml:space="preserve"> </v>
      </c>
      <c r="V3474" s="134" t="str">
        <f>IFERROR(IF(O3474="%10 sınırı aşılmıştır.",L3474-T3474,IFERROR(IF(F3474="",IF(S3474=1,0,IF(L3474-S3474=0,"",L3474-S3474)),IF(Veriler!M3474="",L3474,IF(L3474*Veriler!M3474=0,"",L3474*Veriler!M3474))),L3474)),0)</f>
        <v/>
      </c>
      <c r="W3474" s="146"/>
      <c r="X3474" s="146"/>
      <c r="Y3474" s="146"/>
    </row>
    <row r="3475" spans="1:25" s="99" customFormat="1" ht="54.75" customHeight="1" x14ac:dyDescent="0.25">
      <c r="A3475" s="96">
        <f t="shared" si="1096"/>
        <v>2561</v>
      </c>
      <c r="B3475" s="175"/>
      <c r="C3475" s="176"/>
      <c r="D3475" s="113"/>
      <c r="E3475" s="115"/>
      <c r="F3475" s="174"/>
      <c r="G3475" s="114" t="str">
        <f t="shared" si="1091"/>
        <v/>
      </c>
      <c r="H3475" s="115"/>
      <c r="I3475" s="115"/>
      <c r="J3475" s="115"/>
      <c r="K3475" s="115"/>
      <c r="L3475" s="133" t="str">
        <f t="shared" si="1092"/>
        <v/>
      </c>
      <c r="M3475" s="116" t="str">
        <f>IF(L3475="", "", L3475/Veriler!$X$1)</f>
        <v/>
      </c>
      <c r="N3475" s="116" t="str">
        <f>IF(F3475&lt;&gt;"", "İthal Girdi", IF(Veriler!T3475="", "", IF(Veriler!S3475="H", "%0,5 üzerindedir", IF(Veriler!T3475&gt;0.1, "%10 sınırı aşılmıştır.", "Uygun"))))</f>
        <v>%0,5 üzerindedir</v>
      </c>
      <c r="O3475" s="116" t="str">
        <f t="shared" si="1093"/>
        <v xml:space="preserve"> </v>
      </c>
      <c r="P3475" s="117"/>
      <c r="Q3475" s="118"/>
      <c r="R3475" s="119" t="str">
        <f t="shared" si="1094"/>
        <v/>
      </c>
      <c r="S3475" s="133">
        <f>IFERROR(IF(M3475&lt;=0.005,IF(F3475="",L3475,0),IF(F3475&lt;&gt;"",0,IF(P3475="",0,IF(P3475="H",0,IF(Q3475&lt;Veriler!$G$2,L3475*Veriler!$G$2,L3475*Q3475)))))," ")</f>
        <v>0</v>
      </c>
      <c r="T3475" s="133">
        <f>IF(Veriler!T3475&lt;=0.1, S3475, IF(AND(Veriler!T3475&gt;0.1, F3475="", P3475="E"), IF(Q3475&gt;Veriler!$G$2, Q3475*S3475, IF(Q3475&lt;Veriler!$G$2, Veriler!$G$2*S3475, Q3475*S3475)), 0))</f>
        <v>0</v>
      </c>
      <c r="U3475" s="133" t="str">
        <f t="shared" si="1095"/>
        <v xml:space="preserve"> </v>
      </c>
      <c r="V3475" s="134" t="str">
        <f>IFERROR(IF(O3475="%10 sınırı aşılmıştır.",L3475-T3475,IFERROR(IF(F3475="",IF(S3475=1,0,IF(L3475-S3475=0,"",L3475-S3475)),IF(Veriler!M3475="",L3475,IF(L3475*Veriler!M3475=0,"",L3475*Veriler!M3475))),L3475)),0)</f>
        <v/>
      </c>
      <c r="W3475" s="146"/>
      <c r="X3475" s="146"/>
      <c r="Y3475" s="146"/>
    </row>
    <row r="3476" spans="1:25" s="99" customFormat="1" ht="54.75" customHeight="1" x14ac:dyDescent="0.25">
      <c r="A3476" s="96">
        <f t="shared" si="1096"/>
        <v>2562</v>
      </c>
      <c r="B3476" s="175"/>
      <c r="C3476" s="176"/>
      <c r="D3476" s="113"/>
      <c r="E3476" s="115"/>
      <c r="F3476" s="174"/>
      <c r="G3476" s="114" t="str">
        <f t="shared" si="1091"/>
        <v/>
      </c>
      <c r="H3476" s="115"/>
      <c r="I3476" s="115"/>
      <c r="J3476" s="115"/>
      <c r="K3476" s="115"/>
      <c r="L3476" s="133" t="str">
        <f t="shared" si="1092"/>
        <v/>
      </c>
      <c r="M3476" s="116" t="str">
        <f>IF(L3476="", "", L3476/Veriler!$X$1)</f>
        <v/>
      </c>
      <c r="N3476" s="116" t="str">
        <f>IF(F3476&lt;&gt;"", "İthal Girdi", IF(Veriler!T3476="", "", IF(Veriler!S3476="H", "%0,5 üzerindedir", IF(Veriler!T3476&gt;0.1, "%10 sınırı aşılmıştır.", "Uygun"))))</f>
        <v>%0,5 üzerindedir</v>
      </c>
      <c r="O3476" s="116" t="str">
        <f t="shared" si="1093"/>
        <v xml:space="preserve"> </v>
      </c>
      <c r="P3476" s="117"/>
      <c r="Q3476" s="118"/>
      <c r="R3476" s="119" t="str">
        <f t="shared" si="1094"/>
        <v/>
      </c>
      <c r="S3476" s="133">
        <f>IFERROR(IF(M3476&lt;=0.005,IF(F3476="",L3476,0),IF(F3476&lt;&gt;"",0,IF(P3476="",0,IF(P3476="H",0,IF(Q3476&lt;Veriler!$G$2,L3476*Veriler!$G$2,L3476*Q3476)))))," ")</f>
        <v>0</v>
      </c>
      <c r="T3476" s="133">
        <f>IF(Veriler!T3476&lt;=0.1, S3476, IF(AND(Veriler!T3476&gt;0.1, F3476="", P3476="E"), IF(Q3476&gt;Veriler!$G$2, Q3476*S3476, IF(Q3476&lt;Veriler!$G$2, Veriler!$G$2*S3476, Q3476*S3476)), 0))</f>
        <v>0</v>
      </c>
      <c r="U3476" s="133" t="str">
        <f t="shared" si="1095"/>
        <v xml:space="preserve"> </v>
      </c>
      <c r="V3476" s="134" t="str">
        <f>IFERROR(IF(O3476="%10 sınırı aşılmıştır.",L3476-T3476,IFERROR(IF(F3476="",IF(S3476=1,0,IF(L3476-S3476=0,"",L3476-S3476)),IF(Veriler!M3476="",L3476,IF(L3476*Veriler!M3476=0,"",L3476*Veriler!M3476))),L3476)),0)</f>
        <v/>
      </c>
      <c r="W3476" s="146"/>
      <c r="X3476" s="146"/>
      <c r="Y3476" s="146"/>
    </row>
    <row r="3477" spans="1:25" s="99" customFormat="1" ht="36" hidden="1" customHeight="1" x14ac:dyDescent="0.25">
      <c r="A3477" s="101"/>
      <c r="B3477" s="191" t="s">
        <v>16</v>
      </c>
      <c r="C3477" s="176"/>
      <c r="D3477" s="120"/>
      <c r="E3477" s="171"/>
      <c r="F3477" s="172"/>
      <c r="G3477" s="121"/>
      <c r="H3477" s="115"/>
      <c r="I3477" s="115"/>
      <c r="J3477" s="115"/>
      <c r="K3477" s="115"/>
      <c r="L3477" s="121"/>
      <c r="M3477" s="121"/>
      <c r="N3477" s="121"/>
      <c r="O3477" s="121"/>
      <c r="P3477" s="120"/>
      <c r="Q3477" s="120"/>
      <c r="R3477" s="183"/>
      <c r="S3477" s="184"/>
      <c r="T3477" s="121"/>
      <c r="U3477" s="121"/>
      <c r="V3477" s="121"/>
      <c r="W3477" s="146"/>
      <c r="X3477" s="146"/>
      <c r="Y3477" s="146"/>
    </row>
    <row r="3478" spans="1:25" s="99" customFormat="1" ht="54.75" customHeight="1" x14ac:dyDescent="0.25">
      <c r="A3478" s="96">
        <f>A3476+1</f>
        <v>2563</v>
      </c>
      <c r="B3478" s="175"/>
      <c r="C3478" s="176"/>
      <c r="D3478" s="113"/>
      <c r="E3478" s="115"/>
      <c r="F3478" s="174"/>
      <c r="G3478" s="114" t="str">
        <f t="shared" ref="G3478:G3491" si="1097">IF(AND(F3478&lt;&gt;"",V3478&lt;&gt;"",L3478&lt;&gt;0),V3478/L3478,"")</f>
        <v/>
      </c>
      <c r="H3478" s="115"/>
      <c r="I3478" s="115"/>
      <c r="J3478" s="115"/>
      <c r="K3478" s="115"/>
      <c r="L3478" s="133" t="str">
        <f t="shared" ref="L3478:L3491" si="1098">IF(AND(H3478&lt;&gt;0, J3478&lt;&gt;0, K3478&lt;&gt;0), H3478*J3478*K3478, "")</f>
        <v/>
      </c>
      <c r="M3478" s="116" t="str">
        <f>IF(L3478="", "", L3478/Veriler!$X$1)</f>
        <v/>
      </c>
      <c r="N3478" s="116" t="str">
        <f>IF(F3478&lt;&gt;"", "İthal Girdi", IF(Veriler!T3478="", "", IF(Veriler!S3478="H", "%0,5 üzerindedir", IF(Veriler!T3478&gt;0.1, "%10 sınırı aşılmıştır.", "Uygun"))))</f>
        <v>%0,5 üzerindedir</v>
      </c>
      <c r="O3478" s="116" t="str">
        <f t="shared" ref="O3478:O3491" si="1099">IF(M3478=""," ",N3478)</f>
        <v xml:space="preserve"> </v>
      </c>
      <c r="P3478" s="117"/>
      <c r="Q3478" s="118"/>
      <c r="R3478" s="119" t="str">
        <f t="shared" ref="R3478:R3491" si="1100">IFERROR(IF(AND(T3478&lt;&gt;"",L3478&lt;&gt;"",L3478&lt;&gt;0,T3478&lt;&gt;0),T3478/L3478,"")," ")</f>
        <v/>
      </c>
      <c r="S3478" s="133">
        <f>IFERROR(IF(M3478&lt;=0.005,IF(F3478="",L3478,0),IF(F3478&lt;&gt;"",0,IF(P3478="",0,IF(P3478="H",0,IF(Q3478&lt;Veriler!$G$2,L3478*Veriler!$G$2,L3478*Q3478)))))," ")</f>
        <v>0</v>
      </c>
      <c r="T3478" s="133">
        <f>IF(Veriler!T3478&lt;=0.1, S3478, IF(AND(Veriler!T3478&gt;0.1, F3478="", P3478="E"), IF(Q3478&gt;Veriler!$G$2, Q3478*S3478, IF(Q3478&lt;Veriler!$G$2, Veriler!$G$2*S3478, Q3478*S3478)), 0))</f>
        <v>0</v>
      </c>
      <c r="U3478" s="133" t="str">
        <f t="shared" ref="U3478:U3491" si="1101">IF(T3478=0," ",T3478)</f>
        <v xml:space="preserve"> </v>
      </c>
      <c r="V3478" s="134" t="str">
        <f>IFERROR(IF(O3478="%10 sınırı aşılmıştır.",L3478-T3478,IFERROR(IF(F3478="",IF(S3478=1,0,IF(L3478-S3478=0,"",L3478-S3478)),IF(Veriler!M3478="",L3478,IF(L3478*Veriler!M3478=0,"",L3478*Veriler!M3478))),L3478)),0)</f>
        <v/>
      </c>
      <c r="W3478" s="146"/>
      <c r="X3478" s="146"/>
      <c r="Y3478" s="146"/>
    </row>
    <row r="3479" spans="1:25" s="99" customFormat="1" ht="54.75" customHeight="1" x14ac:dyDescent="0.25">
      <c r="A3479" s="96">
        <f t="shared" ref="A3479:A3491" si="1102">A3478+1</f>
        <v>2564</v>
      </c>
      <c r="B3479" s="175"/>
      <c r="C3479" s="176"/>
      <c r="D3479" s="113"/>
      <c r="E3479" s="115"/>
      <c r="F3479" s="174"/>
      <c r="G3479" s="114" t="str">
        <f t="shared" si="1097"/>
        <v/>
      </c>
      <c r="H3479" s="115"/>
      <c r="I3479" s="115"/>
      <c r="J3479" s="115"/>
      <c r="K3479" s="115"/>
      <c r="L3479" s="133" t="str">
        <f t="shared" si="1098"/>
        <v/>
      </c>
      <c r="M3479" s="116" t="str">
        <f>IF(L3479="", "", L3479/Veriler!$X$1)</f>
        <v/>
      </c>
      <c r="N3479" s="116" t="str">
        <f>IF(F3479&lt;&gt;"", "İthal Girdi", IF(Veriler!T3479="", "", IF(Veriler!S3479="H", "%0,5 üzerindedir", IF(Veriler!T3479&gt;0.1, "%10 sınırı aşılmıştır.", "Uygun"))))</f>
        <v>%0,5 üzerindedir</v>
      </c>
      <c r="O3479" s="116" t="str">
        <f t="shared" si="1099"/>
        <v xml:space="preserve"> </v>
      </c>
      <c r="P3479" s="117"/>
      <c r="Q3479" s="118"/>
      <c r="R3479" s="119" t="str">
        <f t="shared" si="1100"/>
        <v/>
      </c>
      <c r="S3479" s="133">
        <f>IFERROR(IF(M3479&lt;=0.005,IF(F3479="",L3479,0),IF(F3479&lt;&gt;"",0,IF(P3479="",0,IF(P3479="H",0,IF(Q3479&lt;Veriler!$G$2,L3479*Veriler!$G$2,L3479*Q3479)))))," ")</f>
        <v>0</v>
      </c>
      <c r="T3479" s="133">
        <f>IF(Veriler!T3479&lt;=0.1, S3479, IF(AND(Veriler!T3479&gt;0.1, F3479="", P3479="E"), IF(Q3479&gt;Veriler!$G$2, Q3479*S3479, IF(Q3479&lt;Veriler!$G$2, Veriler!$G$2*S3479, Q3479*S3479)), 0))</f>
        <v>0</v>
      </c>
      <c r="U3479" s="133" t="str">
        <f t="shared" si="1101"/>
        <v xml:space="preserve"> </v>
      </c>
      <c r="V3479" s="134" t="str">
        <f>IFERROR(IF(O3479="%10 sınırı aşılmıştır.",L3479-T3479,IFERROR(IF(F3479="",IF(S3479=1,0,IF(L3479-S3479=0,"",L3479-S3479)),IF(Veriler!M3479="",L3479,IF(L3479*Veriler!M3479=0,"",L3479*Veriler!M3479))),L3479)),0)</f>
        <v/>
      </c>
      <c r="W3479" s="146"/>
      <c r="X3479" s="146"/>
      <c r="Y3479" s="146"/>
    </row>
    <row r="3480" spans="1:25" s="99" customFormat="1" ht="54.75" customHeight="1" x14ac:dyDescent="0.25">
      <c r="A3480" s="96">
        <f t="shared" si="1102"/>
        <v>2565</v>
      </c>
      <c r="B3480" s="175"/>
      <c r="C3480" s="176"/>
      <c r="D3480" s="113"/>
      <c r="E3480" s="115"/>
      <c r="F3480" s="174"/>
      <c r="G3480" s="114" t="str">
        <f t="shared" si="1097"/>
        <v/>
      </c>
      <c r="H3480" s="115"/>
      <c r="I3480" s="115"/>
      <c r="J3480" s="115"/>
      <c r="K3480" s="115"/>
      <c r="L3480" s="133" t="str">
        <f t="shared" si="1098"/>
        <v/>
      </c>
      <c r="M3480" s="116" t="str">
        <f>IF(L3480="", "", L3480/Veriler!$X$1)</f>
        <v/>
      </c>
      <c r="N3480" s="116" t="str">
        <f>IF(F3480&lt;&gt;"", "İthal Girdi", IF(Veriler!T3480="", "", IF(Veriler!S3480="H", "%0,5 üzerindedir", IF(Veriler!T3480&gt;0.1, "%10 sınırı aşılmıştır.", "Uygun"))))</f>
        <v>%0,5 üzerindedir</v>
      </c>
      <c r="O3480" s="116" t="str">
        <f t="shared" si="1099"/>
        <v xml:space="preserve"> </v>
      </c>
      <c r="P3480" s="117"/>
      <c r="Q3480" s="118"/>
      <c r="R3480" s="119" t="str">
        <f t="shared" si="1100"/>
        <v/>
      </c>
      <c r="S3480" s="133">
        <f>IFERROR(IF(M3480&lt;=0.005,IF(F3480="",L3480,0),IF(F3480&lt;&gt;"",0,IF(P3480="",0,IF(P3480="H",0,IF(Q3480&lt;Veriler!$G$2,L3480*Veriler!$G$2,L3480*Q3480)))))," ")</f>
        <v>0</v>
      </c>
      <c r="T3480" s="133">
        <f>IF(Veriler!T3480&lt;=0.1, S3480, IF(AND(Veriler!T3480&gt;0.1, F3480="", P3480="E"), IF(Q3480&gt;Veriler!$G$2, Q3480*S3480, IF(Q3480&lt;Veriler!$G$2, Veriler!$G$2*S3480, Q3480*S3480)), 0))</f>
        <v>0</v>
      </c>
      <c r="U3480" s="133" t="str">
        <f t="shared" si="1101"/>
        <v xml:space="preserve"> </v>
      </c>
      <c r="V3480" s="134" t="str">
        <f>IFERROR(IF(O3480="%10 sınırı aşılmıştır.",L3480-T3480,IFERROR(IF(F3480="",IF(S3480=1,0,IF(L3480-S3480=0,"",L3480-S3480)),IF(Veriler!M3480="",L3480,IF(L3480*Veriler!M3480=0,"",L3480*Veriler!M3480))),L3480)),0)</f>
        <v/>
      </c>
      <c r="W3480" s="146"/>
      <c r="X3480" s="146"/>
      <c r="Y3480" s="146"/>
    </row>
    <row r="3481" spans="1:25" s="99" customFormat="1" ht="54.75" customHeight="1" x14ac:dyDescent="0.25">
      <c r="A3481" s="96">
        <f t="shared" si="1102"/>
        <v>2566</v>
      </c>
      <c r="B3481" s="175"/>
      <c r="C3481" s="176"/>
      <c r="D3481" s="113"/>
      <c r="E3481" s="115"/>
      <c r="F3481" s="174"/>
      <c r="G3481" s="114" t="str">
        <f t="shared" si="1097"/>
        <v/>
      </c>
      <c r="H3481" s="115"/>
      <c r="I3481" s="115"/>
      <c r="J3481" s="115"/>
      <c r="K3481" s="115"/>
      <c r="L3481" s="133" t="str">
        <f t="shared" si="1098"/>
        <v/>
      </c>
      <c r="M3481" s="116" t="str">
        <f>IF(L3481="", "", L3481/Veriler!$X$1)</f>
        <v/>
      </c>
      <c r="N3481" s="116" t="str">
        <f>IF(F3481&lt;&gt;"", "İthal Girdi", IF(Veriler!T3481="", "", IF(Veriler!S3481="H", "%0,5 üzerindedir", IF(Veriler!T3481&gt;0.1, "%10 sınırı aşılmıştır.", "Uygun"))))</f>
        <v>%0,5 üzerindedir</v>
      </c>
      <c r="O3481" s="116" t="str">
        <f t="shared" si="1099"/>
        <v xml:space="preserve"> </v>
      </c>
      <c r="P3481" s="117"/>
      <c r="Q3481" s="118"/>
      <c r="R3481" s="119" t="str">
        <f t="shared" si="1100"/>
        <v/>
      </c>
      <c r="S3481" s="133">
        <f>IFERROR(IF(M3481&lt;=0.005,IF(F3481="",L3481,0),IF(F3481&lt;&gt;"",0,IF(P3481="",0,IF(P3481="H",0,IF(Q3481&lt;Veriler!$G$2,L3481*Veriler!$G$2,L3481*Q3481)))))," ")</f>
        <v>0</v>
      </c>
      <c r="T3481" s="133">
        <f>IF(Veriler!T3481&lt;=0.1, S3481, IF(AND(Veriler!T3481&gt;0.1, F3481="", P3481="E"), IF(Q3481&gt;Veriler!$G$2, Q3481*S3481, IF(Q3481&lt;Veriler!$G$2, Veriler!$G$2*S3481, Q3481*S3481)), 0))</f>
        <v>0</v>
      </c>
      <c r="U3481" s="133" t="str">
        <f t="shared" si="1101"/>
        <v xml:space="preserve"> </v>
      </c>
      <c r="V3481" s="134" t="str">
        <f>IFERROR(IF(O3481="%10 sınırı aşılmıştır.",L3481-T3481,IFERROR(IF(F3481="",IF(S3481=1,0,IF(L3481-S3481=0,"",L3481-S3481)),IF(Veriler!M3481="",L3481,IF(L3481*Veriler!M3481=0,"",L3481*Veriler!M3481))),L3481)),0)</f>
        <v/>
      </c>
      <c r="W3481" s="146"/>
      <c r="X3481" s="146"/>
      <c r="Y3481" s="146"/>
    </row>
    <row r="3482" spans="1:25" s="99" customFormat="1" ht="54.75" customHeight="1" x14ac:dyDescent="0.25">
      <c r="A3482" s="96">
        <f t="shared" si="1102"/>
        <v>2567</v>
      </c>
      <c r="B3482" s="175"/>
      <c r="C3482" s="176"/>
      <c r="D3482" s="113"/>
      <c r="E3482" s="115"/>
      <c r="F3482" s="174"/>
      <c r="G3482" s="114" t="str">
        <f t="shared" si="1097"/>
        <v/>
      </c>
      <c r="H3482" s="115"/>
      <c r="I3482" s="115"/>
      <c r="J3482" s="115"/>
      <c r="K3482" s="115"/>
      <c r="L3482" s="133" t="str">
        <f t="shared" si="1098"/>
        <v/>
      </c>
      <c r="M3482" s="116" t="str">
        <f>IF(L3482="", "", L3482/Veriler!$X$1)</f>
        <v/>
      </c>
      <c r="N3482" s="116" t="str">
        <f>IF(F3482&lt;&gt;"", "İthal Girdi", IF(Veriler!T3482="", "", IF(Veriler!S3482="H", "%0,5 üzerindedir", IF(Veriler!T3482&gt;0.1, "%10 sınırı aşılmıştır.", "Uygun"))))</f>
        <v>%0,5 üzerindedir</v>
      </c>
      <c r="O3482" s="116" t="str">
        <f t="shared" si="1099"/>
        <v xml:space="preserve"> </v>
      </c>
      <c r="P3482" s="117"/>
      <c r="Q3482" s="118"/>
      <c r="R3482" s="119" t="str">
        <f t="shared" si="1100"/>
        <v/>
      </c>
      <c r="S3482" s="133">
        <f>IFERROR(IF(M3482&lt;=0.005,IF(F3482="",L3482,0),IF(F3482&lt;&gt;"",0,IF(P3482="",0,IF(P3482="H",0,IF(Q3482&lt;Veriler!$G$2,L3482*Veriler!$G$2,L3482*Q3482)))))," ")</f>
        <v>0</v>
      </c>
      <c r="T3482" s="133">
        <f>IF(Veriler!T3482&lt;=0.1, S3482, IF(AND(Veriler!T3482&gt;0.1, F3482="", P3482="E"), IF(Q3482&gt;Veriler!$G$2, Q3482*S3482, IF(Q3482&lt;Veriler!$G$2, Veriler!$G$2*S3482, Q3482*S3482)), 0))</f>
        <v>0</v>
      </c>
      <c r="U3482" s="133" t="str">
        <f t="shared" si="1101"/>
        <v xml:space="preserve"> </v>
      </c>
      <c r="V3482" s="134" t="str">
        <f>IFERROR(IF(O3482="%10 sınırı aşılmıştır.",L3482-T3482,IFERROR(IF(F3482="",IF(S3482=1,0,IF(L3482-S3482=0,"",L3482-S3482)),IF(Veriler!M3482="",L3482,IF(L3482*Veriler!M3482=0,"",L3482*Veriler!M3482))),L3482)),0)</f>
        <v/>
      </c>
      <c r="W3482" s="146"/>
      <c r="X3482" s="146"/>
      <c r="Y3482" s="146"/>
    </row>
    <row r="3483" spans="1:25" s="99" customFormat="1" ht="54.75" customHeight="1" x14ac:dyDescent="0.25">
      <c r="A3483" s="96">
        <f t="shared" si="1102"/>
        <v>2568</v>
      </c>
      <c r="B3483" s="175"/>
      <c r="C3483" s="176"/>
      <c r="D3483" s="113"/>
      <c r="E3483" s="115"/>
      <c r="F3483" s="174"/>
      <c r="G3483" s="114" t="str">
        <f t="shared" si="1097"/>
        <v/>
      </c>
      <c r="H3483" s="115"/>
      <c r="I3483" s="115"/>
      <c r="J3483" s="115"/>
      <c r="K3483" s="115"/>
      <c r="L3483" s="133" t="str">
        <f t="shared" si="1098"/>
        <v/>
      </c>
      <c r="M3483" s="116" t="str">
        <f>IF(L3483="", "", L3483/Veriler!$X$1)</f>
        <v/>
      </c>
      <c r="N3483" s="116" t="str">
        <f>IF(F3483&lt;&gt;"", "İthal Girdi", IF(Veriler!T3483="", "", IF(Veriler!S3483="H", "%0,5 üzerindedir", IF(Veriler!T3483&gt;0.1, "%10 sınırı aşılmıştır.", "Uygun"))))</f>
        <v>%0,5 üzerindedir</v>
      </c>
      <c r="O3483" s="116" t="str">
        <f t="shared" si="1099"/>
        <v xml:space="preserve"> </v>
      </c>
      <c r="P3483" s="117"/>
      <c r="Q3483" s="118"/>
      <c r="R3483" s="119" t="str">
        <f t="shared" si="1100"/>
        <v/>
      </c>
      <c r="S3483" s="133">
        <f>IFERROR(IF(M3483&lt;=0.005,IF(F3483="",L3483,0),IF(F3483&lt;&gt;"",0,IF(P3483="",0,IF(P3483="H",0,IF(Q3483&lt;Veriler!$G$2,L3483*Veriler!$G$2,L3483*Q3483)))))," ")</f>
        <v>0</v>
      </c>
      <c r="T3483" s="133">
        <f>IF(Veriler!T3483&lt;=0.1, S3483, IF(AND(Veriler!T3483&gt;0.1, F3483="", P3483="E"), IF(Q3483&gt;Veriler!$G$2, Q3483*S3483, IF(Q3483&lt;Veriler!$G$2, Veriler!$G$2*S3483, Q3483*S3483)), 0))</f>
        <v>0</v>
      </c>
      <c r="U3483" s="133" t="str">
        <f t="shared" si="1101"/>
        <v xml:space="preserve"> </v>
      </c>
      <c r="V3483" s="134" t="str">
        <f>IFERROR(IF(O3483="%10 sınırı aşılmıştır.",L3483-T3483,IFERROR(IF(F3483="",IF(S3483=1,0,IF(L3483-S3483=0,"",L3483-S3483)),IF(Veriler!M3483="",L3483,IF(L3483*Veriler!M3483=0,"",L3483*Veriler!M3483))),L3483)),0)</f>
        <v/>
      </c>
      <c r="W3483" s="146"/>
      <c r="X3483" s="146"/>
      <c r="Y3483" s="146"/>
    </row>
    <row r="3484" spans="1:25" s="99" customFormat="1" ht="54.75" customHeight="1" x14ac:dyDescent="0.25">
      <c r="A3484" s="96">
        <f t="shared" si="1102"/>
        <v>2569</v>
      </c>
      <c r="B3484" s="175"/>
      <c r="C3484" s="176"/>
      <c r="D3484" s="113"/>
      <c r="E3484" s="115"/>
      <c r="F3484" s="174"/>
      <c r="G3484" s="114" t="str">
        <f t="shared" si="1097"/>
        <v/>
      </c>
      <c r="H3484" s="115"/>
      <c r="I3484" s="115"/>
      <c r="J3484" s="115"/>
      <c r="K3484" s="115"/>
      <c r="L3484" s="133" t="str">
        <f t="shared" si="1098"/>
        <v/>
      </c>
      <c r="M3484" s="116" t="str">
        <f>IF(L3484="", "", L3484/Veriler!$X$1)</f>
        <v/>
      </c>
      <c r="N3484" s="116" t="str">
        <f>IF(F3484&lt;&gt;"", "İthal Girdi", IF(Veriler!T3484="", "", IF(Veriler!S3484="H", "%0,5 üzerindedir", IF(Veriler!T3484&gt;0.1, "%10 sınırı aşılmıştır.", "Uygun"))))</f>
        <v>%0,5 üzerindedir</v>
      </c>
      <c r="O3484" s="116" t="str">
        <f t="shared" si="1099"/>
        <v xml:space="preserve"> </v>
      </c>
      <c r="P3484" s="117"/>
      <c r="Q3484" s="118"/>
      <c r="R3484" s="119" t="str">
        <f t="shared" si="1100"/>
        <v/>
      </c>
      <c r="S3484" s="133">
        <f>IFERROR(IF(M3484&lt;=0.005,IF(F3484="",L3484,0),IF(F3484&lt;&gt;"",0,IF(P3484="",0,IF(P3484="H",0,IF(Q3484&lt;Veriler!$G$2,L3484*Veriler!$G$2,L3484*Q3484)))))," ")</f>
        <v>0</v>
      </c>
      <c r="T3484" s="133">
        <f>IF(Veriler!T3484&lt;=0.1, S3484, IF(AND(Veriler!T3484&gt;0.1, F3484="", P3484="E"), IF(Q3484&gt;Veriler!$G$2, Q3484*S3484, IF(Q3484&lt;Veriler!$G$2, Veriler!$G$2*S3484, Q3484*S3484)), 0))</f>
        <v>0</v>
      </c>
      <c r="U3484" s="133" t="str">
        <f t="shared" si="1101"/>
        <v xml:space="preserve"> </v>
      </c>
      <c r="V3484" s="134" t="str">
        <f>IFERROR(IF(O3484="%10 sınırı aşılmıştır.",L3484-T3484,IFERROR(IF(F3484="",IF(S3484=1,0,IF(L3484-S3484=0,"",L3484-S3484)),IF(Veriler!M3484="",L3484,IF(L3484*Veriler!M3484=0,"",L3484*Veriler!M3484))),L3484)),0)</f>
        <v/>
      </c>
      <c r="W3484" s="146"/>
      <c r="X3484" s="146"/>
      <c r="Y3484" s="146"/>
    </row>
    <row r="3485" spans="1:25" s="99" customFormat="1" ht="54.75" customHeight="1" x14ac:dyDescent="0.25">
      <c r="A3485" s="96">
        <f t="shared" si="1102"/>
        <v>2570</v>
      </c>
      <c r="B3485" s="175"/>
      <c r="C3485" s="176"/>
      <c r="D3485" s="113"/>
      <c r="E3485" s="115"/>
      <c r="F3485" s="174"/>
      <c r="G3485" s="114" t="str">
        <f t="shared" si="1097"/>
        <v/>
      </c>
      <c r="H3485" s="115"/>
      <c r="I3485" s="115"/>
      <c r="J3485" s="115"/>
      <c r="K3485" s="115"/>
      <c r="L3485" s="133" t="str">
        <f t="shared" si="1098"/>
        <v/>
      </c>
      <c r="M3485" s="116" t="str">
        <f>IF(L3485="", "", L3485/Veriler!$X$1)</f>
        <v/>
      </c>
      <c r="N3485" s="116" t="str">
        <f>IF(F3485&lt;&gt;"", "İthal Girdi", IF(Veriler!T3485="", "", IF(Veriler!S3485="H", "%0,5 üzerindedir", IF(Veriler!T3485&gt;0.1, "%10 sınırı aşılmıştır.", "Uygun"))))</f>
        <v>%0,5 üzerindedir</v>
      </c>
      <c r="O3485" s="116" t="str">
        <f t="shared" si="1099"/>
        <v xml:space="preserve"> </v>
      </c>
      <c r="P3485" s="117"/>
      <c r="Q3485" s="118"/>
      <c r="R3485" s="119" t="str">
        <f t="shared" si="1100"/>
        <v/>
      </c>
      <c r="S3485" s="133">
        <f>IFERROR(IF(M3485&lt;=0.005,IF(F3485="",L3485,0),IF(F3485&lt;&gt;"",0,IF(P3485="",0,IF(P3485="H",0,IF(Q3485&lt;Veriler!$G$2,L3485*Veriler!$G$2,L3485*Q3485)))))," ")</f>
        <v>0</v>
      </c>
      <c r="T3485" s="133">
        <f>IF(Veriler!T3485&lt;=0.1, S3485, IF(AND(Veriler!T3485&gt;0.1, F3485="", P3485="E"), IF(Q3485&gt;Veriler!$G$2, Q3485*S3485, IF(Q3485&lt;Veriler!$G$2, Veriler!$G$2*S3485, Q3485*S3485)), 0))</f>
        <v>0</v>
      </c>
      <c r="U3485" s="133" t="str">
        <f t="shared" si="1101"/>
        <v xml:space="preserve"> </v>
      </c>
      <c r="V3485" s="134" t="str">
        <f>IFERROR(IF(O3485="%10 sınırı aşılmıştır.",L3485-T3485,IFERROR(IF(F3485="",IF(S3485=1,0,IF(L3485-S3485=0,"",L3485-S3485)),IF(Veriler!M3485="",L3485,IF(L3485*Veriler!M3485=0,"",L3485*Veriler!M3485))),L3485)),0)</f>
        <v/>
      </c>
      <c r="W3485" s="146"/>
      <c r="X3485" s="146"/>
      <c r="Y3485" s="146"/>
    </row>
    <row r="3486" spans="1:25" s="99" customFormat="1" ht="54.75" customHeight="1" x14ac:dyDescent="0.25">
      <c r="A3486" s="96">
        <f t="shared" si="1102"/>
        <v>2571</v>
      </c>
      <c r="B3486" s="175"/>
      <c r="C3486" s="176"/>
      <c r="D3486" s="113"/>
      <c r="E3486" s="115"/>
      <c r="F3486" s="174"/>
      <c r="G3486" s="114" t="str">
        <f t="shared" si="1097"/>
        <v/>
      </c>
      <c r="H3486" s="115"/>
      <c r="I3486" s="115"/>
      <c r="J3486" s="115"/>
      <c r="K3486" s="115"/>
      <c r="L3486" s="133" t="str">
        <f t="shared" si="1098"/>
        <v/>
      </c>
      <c r="M3486" s="116" t="str">
        <f>IF(L3486="", "", L3486/Veriler!$X$1)</f>
        <v/>
      </c>
      <c r="N3486" s="116" t="str">
        <f>IF(F3486&lt;&gt;"", "İthal Girdi", IF(Veriler!T3486="", "", IF(Veriler!S3486="H", "%0,5 üzerindedir", IF(Veriler!T3486&gt;0.1, "%10 sınırı aşılmıştır.", "Uygun"))))</f>
        <v>%0,5 üzerindedir</v>
      </c>
      <c r="O3486" s="116" t="str">
        <f t="shared" si="1099"/>
        <v xml:space="preserve"> </v>
      </c>
      <c r="P3486" s="117"/>
      <c r="Q3486" s="118"/>
      <c r="R3486" s="119" t="str">
        <f t="shared" si="1100"/>
        <v/>
      </c>
      <c r="S3486" s="133">
        <f>IFERROR(IF(M3486&lt;=0.005,IF(F3486="",L3486,0),IF(F3486&lt;&gt;"",0,IF(P3486="",0,IF(P3486="H",0,IF(Q3486&lt;Veriler!$G$2,L3486*Veriler!$G$2,L3486*Q3486)))))," ")</f>
        <v>0</v>
      </c>
      <c r="T3486" s="133">
        <f>IF(Veriler!T3486&lt;=0.1, S3486, IF(AND(Veriler!T3486&gt;0.1, F3486="", P3486="E"), IF(Q3486&gt;Veriler!$G$2, Q3486*S3486, IF(Q3486&lt;Veriler!$G$2, Veriler!$G$2*S3486, Q3486*S3486)), 0))</f>
        <v>0</v>
      </c>
      <c r="U3486" s="133" t="str">
        <f t="shared" si="1101"/>
        <v xml:space="preserve"> </v>
      </c>
      <c r="V3486" s="134" t="str">
        <f>IFERROR(IF(O3486="%10 sınırı aşılmıştır.",L3486-T3486,IFERROR(IF(F3486="",IF(S3486=1,0,IF(L3486-S3486=0,"",L3486-S3486)),IF(Veriler!M3486="",L3486,IF(L3486*Veriler!M3486=0,"",L3486*Veriler!M3486))),L3486)),0)</f>
        <v/>
      </c>
      <c r="W3486" s="146"/>
      <c r="X3486" s="146"/>
      <c r="Y3486" s="146"/>
    </row>
    <row r="3487" spans="1:25" s="99" customFormat="1" ht="54.75" customHeight="1" x14ac:dyDescent="0.25">
      <c r="A3487" s="96">
        <f t="shared" si="1102"/>
        <v>2572</v>
      </c>
      <c r="B3487" s="175"/>
      <c r="C3487" s="176"/>
      <c r="D3487" s="113"/>
      <c r="E3487" s="115"/>
      <c r="F3487" s="174"/>
      <c r="G3487" s="114" t="str">
        <f t="shared" si="1097"/>
        <v/>
      </c>
      <c r="H3487" s="115"/>
      <c r="I3487" s="115"/>
      <c r="J3487" s="115"/>
      <c r="K3487" s="115"/>
      <c r="L3487" s="133" t="str">
        <f t="shared" si="1098"/>
        <v/>
      </c>
      <c r="M3487" s="116" t="str">
        <f>IF(L3487="", "", L3487/Veriler!$X$1)</f>
        <v/>
      </c>
      <c r="N3487" s="116" t="str">
        <f>IF(F3487&lt;&gt;"", "İthal Girdi", IF(Veriler!T3487="", "", IF(Veriler!S3487="H", "%0,5 üzerindedir", IF(Veriler!T3487&gt;0.1, "%10 sınırı aşılmıştır.", "Uygun"))))</f>
        <v>%0,5 üzerindedir</v>
      </c>
      <c r="O3487" s="116" t="str">
        <f t="shared" si="1099"/>
        <v xml:space="preserve"> </v>
      </c>
      <c r="P3487" s="117"/>
      <c r="Q3487" s="118"/>
      <c r="R3487" s="119" t="str">
        <f t="shared" si="1100"/>
        <v/>
      </c>
      <c r="S3487" s="133">
        <f>IFERROR(IF(M3487&lt;=0.005,IF(F3487="",L3487,0),IF(F3487&lt;&gt;"",0,IF(P3487="",0,IF(P3487="H",0,IF(Q3487&lt;Veriler!$G$2,L3487*Veriler!$G$2,L3487*Q3487)))))," ")</f>
        <v>0</v>
      </c>
      <c r="T3487" s="133">
        <f>IF(Veriler!T3487&lt;=0.1, S3487, IF(AND(Veriler!T3487&gt;0.1, F3487="", P3487="E"), IF(Q3487&gt;Veriler!$G$2, Q3487*S3487, IF(Q3487&lt;Veriler!$G$2, Veriler!$G$2*S3487, Q3487*S3487)), 0))</f>
        <v>0</v>
      </c>
      <c r="U3487" s="133" t="str">
        <f t="shared" si="1101"/>
        <v xml:space="preserve"> </v>
      </c>
      <c r="V3487" s="134" t="str">
        <f>IFERROR(IF(O3487="%10 sınırı aşılmıştır.",L3487-T3487,IFERROR(IF(F3487="",IF(S3487=1,0,IF(L3487-S3487=0,"",L3487-S3487)),IF(Veriler!M3487="",L3487,IF(L3487*Veriler!M3487=0,"",L3487*Veriler!M3487))),L3487)),0)</f>
        <v/>
      </c>
      <c r="W3487" s="146"/>
      <c r="X3487" s="146"/>
      <c r="Y3487" s="146"/>
    </row>
    <row r="3488" spans="1:25" s="99" customFormat="1" ht="54.75" customHeight="1" x14ac:dyDescent="0.25">
      <c r="A3488" s="96">
        <f t="shared" si="1102"/>
        <v>2573</v>
      </c>
      <c r="B3488" s="175"/>
      <c r="C3488" s="176"/>
      <c r="D3488" s="113"/>
      <c r="E3488" s="115"/>
      <c r="F3488" s="174"/>
      <c r="G3488" s="114" t="str">
        <f t="shared" si="1097"/>
        <v/>
      </c>
      <c r="H3488" s="115"/>
      <c r="I3488" s="115"/>
      <c r="J3488" s="115"/>
      <c r="K3488" s="115"/>
      <c r="L3488" s="133" t="str">
        <f t="shared" si="1098"/>
        <v/>
      </c>
      <c r="M3488" s="116" t="str">
        <f>IF(L3488="", "", L3488/Veriler!$X$1)</f>
        <v/>
      </c>
      <c r="N3488" s="116" t="str">
        <f>IF(F3488&lt;&gt;"", "İthal Girdi", IF(Veriler!T3488="", "", IF(Veriler!S3488="H", "%0,5 üzerindedir", IF(Veriler!T3488&gt;0.1, "%10 sınırı aşılmıştır.", "Uygun"))))</f>
        <v>%0,5 üzerindedir</v>
      </c>
      <c r="O3488" s="116" t="str">
        <f t="shared" si="1099"/>
        <v xml:space="preserve"> </v>
      </c>
      <c r="P3488" s="117"/>
      <c r="Q3488" s="118"/>
      <c r="R3488" s="119" t="str">
        <f t="shared" si="1100"/>
        <v/>
      </c>
      <c r="S3488" s="133">
        <f>IFERROR(IF(M3488&lt;=0.005,IF(F3488="",L3488,0),IF(F3488&lt;&gt;"",0,IF(P3488="",0,IF(P3488="H",0,IF(Q3488&lt;Veriler!$G$2,L3488*Veriler!$G$2,L3488*Q3488)))))," ")</f>
        <v>0</v>
      </c>
      <c r="T3488" s="133">
        <f>IF(Veriler!T3488&lt;=0.1, S3488, IF(AND(Veriler!T3488&gt;0.1, F3488="", P3488="E"), IF(Q3488&gt;Veriler!$G$2, Q3488*S3488, IF(Q3488&lt;Veriler!$G$2, Veriler!$G$2*S3488, Q3488*S3488)), 0))</f>
        <v>0</v>
      </c>
      <c r="U3488" s="133" t="str">
        <f t="shared" si="1101"/>
        <v xml:space="preserve"> </v>
      </c>
      <c r="V3488" s="134" t="str">
        <f>IFERROR(IF(O3488="%10 sınırı aşılmıştır.",L3488-T3488,IFERROR(IF(F3488="",IF(S3488=1,0,IF(L3488-S3488=0,"",L3488-S3488)),IF(Veriler!M3488="",L3488,IF(L3488*Veriler!M3488=0,"",L3488*Veriler!M3488))),L3488)),0)</f>
        <v/>
      </c>
      <c r="W3488" s="146"/>
      <c r="X3488" s="146"/>
      <c r="Y3488" s="146"/>
    </row>
    <row r="3489" spans="1:25" s="99" customFormat="1" ht="54.75" customHeight="1" x14ac:dyDescent="0.25">
      <c r="A3489" s="96">
        <f t="shared" si="1102"/>
        <v>2574</v>
      </c>
      <c r="B3489" s="175"/>
      <c r="C3489" s="176"/>
      <c r="D3489" s="113"/>
      <c r="E3489" s="115"/>
      <c r="F3489" s="174"/>
      <c r="G3489" s="114" t="str">
        <f t="shared" si="1097"/>
        <v/>
      </c>
      <c r="H3489" s="115"/>
      <c r="I3489" s="115"/>
      <c r="J3489" s="115"/>
      <c r="K3489" s="115"/>
      <c r="L3489" s="133" t="str">
        <f t="shared" si="1098"/>
        <v/>
      </c>
      <c r="M3489" s="116" t="str">
        <f>IF(L3489="", "", L3489/Veriler!$X$1)</f>
        <v/>
      </c>
      <c r="N3489" s="116" t="str">
        <f>IF(F3489&lt;&gt;"", "İthal Girdi", IF(Veriler!T3489="", "", IF(Veriler!S3489="H", "%0,5 üzerindedir", IF(Veriler!T3489&gt;0.1, "%10 sınırı aşılmıştır.", "Uygun"))))</f>
        <v>%0,5 üzerindedir</v>
      </c>
      <c r="O3489" s="116" t="str">
        <f t="shared" si="1099"/>
        <v xml:space="preserve"> </v>
      </c>
      <c r="P3489" s="117"/>
      <c r="Q3489" s="118"/>
      <c r="R3489" s="119" t="str">
        <f t="shared" si="1100"/>
        <v/>
      </c>
      <c r="S3489" s="133">
        <f>IFERROR(IF(M3489&lt;=0.005,IF(F3489="",L3489,0),IF(F3489&lt;&gt;"",0,IF(P3489="",0,IF(P3489="H",0,IF(Q3489&lt;Veriler!$G$2,L3489*Veriler!$G$2,L3489*Q3489)))))," ")</f>
        <v>0</v>
      </c>
      <c r="T3489" s="133">
        <f>IF(Veriler!T3489&lt;=0.1, S3489, IF(AND(Veriler!T3489&gt;0.1, F3489="", P3489="E"), IF(Q3489&gt;Veriler!$G$2, Q3489*S3489, IF(Q3489&lt;Veriler!$G$2, Veriler!$G$2*S3489, Q3489*S3489)), 0))</f>
        <v>0</v>
      </c>
      <c r="U3489" s="133" t="str">
        <f t="shared" si="1101"/>
        <v xml:space="preserve"> </v>
      </c>
      <c r="V3489" s="134" t="str">
        <f>IFERROR(IF(O3489="%10 sınırı aşılmıştır.",L3489-T3489,IFERROR(IF(F3489="",IF(S3489=1,0,IF(L3489-S3489=0,"",L3489-S3489)),IF(Veriler!M3489="",L3489,IF(L3489*Veriler!M3489=0,"",L3489*Veriler!M3489))),L3489)),0)</f>
        <v/>
      </c>
      <c r="W3489" s="146"/>
      <c r="X3489" s="146"/>
      <c r="Y3489" s="146"/>
    </row>
    <row r="3490" spans="1:25" s="99" customFormat="1" ht="54.75" customHeight="1" x14ac:dyDescent="0.25">
      <c r="A3490" s="96">
        <f t="shared" si="1102"/>
        <v>2575</v>
      </c>
      <c r="B3490" s="175"/>
      <c r="C3490" s="176"/>
      <c r="D3490" s="113"/>
      <c r="E3490" s="115"/>
      <c r="F3490" s="174"/>
      <c r="G3490" s="114" t="str">
        <f t="shared" si="1097"/>
        <v/>
      </c>
      <c r="H3490" s="115"/>
      <c r="I3490" s="115"/>
      <c r="J3490" s="115"/>
      <c r="K3490" s="115"/>
      <c r="L3490" s="133" t="str">
        <f t="shared" si="1098"/>
        <v/>
      </c>
      <c r="M3490" s="116" t="str">
        <f>IF(L3490="", "", L3490/Veriler!$X$1)</f>
        <v/>
      </c>
      <c r="N3490" s="116" t="str">
        <f>IF(F3490&lt;&gt;"", "İthal Girdi", IF(Veriler!T3490="", "", IF(Veriler!S3490="H", "%0,5 üzerindedir", IF(Veriler!T3490&gt;0.1, "%10 sınırı aşılmıştır.", "Uygun"))))</f>
        <v>%0,5 üzerindedir</v>
      </c>
      <c r="O3490" s="116" t="str">
        <f t="shared" si="1099"/>
        <v xml:space="preserve"> </v>
      </c>
      <c r="P3490" s="117"/>
      <c r="Q3490" s="118"/>
      <c r="R3490" s="119" t="str">
        <f t="shared" si="1100"/>
        <v/>
      </c>
      <c r="S3490" s="133">
        <f>IFERROR(IF(M3490&lt;=0.005,IF(F3490="",L3490,0),IF(F3490&lt;&gt;"",0,IF(P3490="",0,IF(P3490="H",0,IF(Q3490&lt;Veriler!$G$2,L3490*Veriler!$G$2,L3490*Q3490)))))," ")</f>
        <v>0</v>
      </c>
      <c r="T3490" s="133">
        <f>IF(Veriler!T3490&lt;=0.1, S3490, IF(AND(Veriler!T3490&gt;0.1, F3490="", P3490="E"), IF(Q3490&gt;Veriler!$G$2, Q3490*S3490, IF(Q3490&lt;Veriler!$G$2, Veriler!$G$2*S3490, Q3490*S3490)), 0))</f>
        <v>0</v>
      </c>
      <c r="U3490" s="133" t="str">
        <f t="shared" si="1101"/>
        <v xml:space="preserve"> </v>
      </c>
      <c r="V3490" s="134" t="str">
        <f>IFERROR(IF(O3490="%10 sınırı aşılmıştır.",L3490-T3490,IFERROR(IF(F3490="",IF(S3490=1,0,IF(L3490-S3490=0,"",L3490-S3490)),IF(Veriler!M3490="",L3490,IF(L3490*Veriler!M3490=0,"",L3490*Veriler!M3490))),L3490)),0)</f>
        <v/>
      </c>
      <c r="W3490" s="146"/>
      <c r="X3490" s="146"/>
      <c r="Y3490" s="146"/>
    </row>
    <row r="3491" spans="1:25" s="99" customFormat="1" ht="54.75" customHeight="1" x14ac:dyDescent="0.25">
      <c r="A3491" s="96">
        <f t="shared" si="1102"/>
        <v>2576</v>
      </c>
      <c r="B3491" s="175"/>
      <c r="C3491" s="176"/>
      <c r="D3491" s="113"/>
      <c r="E3491" s="115"/>
      <c r="F3491" s="174"/>
      <c r="G3491" s="114" t="str">
        <f t="shared" si="1097"/>
        <v/>
      </c>
      <c r="H3491" s="115"/>
      <c r="I3491" s="115"/>
      <c r="J3491" s="115"/>
      <c r="K3491" s="115"/>
      <c r="L3491" s="133" t="str">
        <f t="shared" si="1098"/>
        <v/>
      </c>
      <c r="M3491" s="116" t="str">
        <f>IF(L3491="", "", L3491/Veriler!$X$1)</f>
        <v/>
      </c>
      <c r="N3491" s="116" t="str">
        <f>IF(F3491&lt;&gt;"", "İthal Girdi", IF(Veriler!T3491="", "", IF(Veriler!S3491="H", "%0,5 üzerindedir", IF(Veriler!T3491&gt;0.1, "%10 sınırı aşılmıştır.", "Uygun"))))</f>
        <v>%0,5 üzerindedir</v>
      </c>
      <c r="O3491" s="116" t="str">
        <f t="shared" si="1099"/>
        <v xml:space="preserve"> </v>
      </c>
      <c r="P3491" s="117"/>
      <c r="Q3491" s="118"/>
      <c r="R3491" s="119" t="str">
        <f t="shared" si="1100"/>
        <v/>
      </c>
      <c r="S3491" s="133">
        <f>IFERROR(IF(M3491&lt;=0.005,IF(F3491="",L3491,0),IF(F3491&lt;&gt;"",0,IF(P3491="",0,IF(P3491="H",0,IF(Q3491&lt;Veriler!$G$2,L3491*Veriler!$G$2,L3491*Q3491)))))," ")</f>
        <v>0</v>
      </c>
      <c r="T3491" s="133">
        <f>IF(Veriler!T3491&lt;=0.1, S3491, IF(AND(Veriler!T3491&gt;0.1, F3491="", P3491="E"), IF(Q3491&gt;Veriler!$G$2, Q3491*S3491, IF(Q3491&lt;Veriler!$G$2, Veriler!$G$2*S3491, Q3491*S3491)), 0))</f>
        <v>0</v>
      </c>
      <c r="U3491" s="133" t="str">
        <f t="shared" si="1101"/>
        <v xml:space="preserve"> </v>
      </c>
      <c r="V3491" s="134" t="str">
        <f>IFERROR(IF(O3491="%10 sınırı aşılmıştır.",L3491-T3491,IFERROR(IF(F3491="",IF(S3491=1,0,IF(L3491-S3491=0,"",L3491-S3491)),IF(Veriler!M3491="",L3491,IF(L3491*Veriler!M3491=0,"",L3491*Veriler!M3491))),L3491)),0)</f>
        <v/>
      </c>
      <c r="W3491" s="146"/>
      <c r="X3491" s="146"/>
      <c r="Y3491" s="146"/>
    </row>
    <row r="3492" spans="1:25" s="99" customFormat="1" ht="24" customHeight="1" x14ac:dyDescent="0.25">
      <c r="A3492" s="103"/>
      <c r="B3492" s="104"/>
      <c r="C3492" s="104"/>
      <c r="D3492" s="104"/>
      <c r="E3492" s="103"/>
      <c r="F3492" s="135"/>
      <c r="G3492" s="157"/>
      <c r="H3492" s="103"/>
      <c r="I3492" s="103"/>
      <c r="J3492" s="103"/>
      <c r="K3492" s="103"/>
      <c r="L3492" s="136">
        <f>SUM(L3463:L3476,L3478:L3491)</f>
        <v>0</v>
      </c>
      <c r="M3492" s="158"/>
      <c r="N3492" s="158"/>
      <c r="O3492" s="158"/>
      <c r="P3492" s="105"/>
      <c r="Q3492" s="106"/>
      <c r="R3492" s="159"/>
      <c r="S3492" s="160"/>
      <c r="T3492" s="160"/>
      <c r="U3492" s="160"/>
      <c r="V3492" s="160"/>
      <c r="W3492" s="146"/>
      <c r="X3492" s="146"/>
      <c r="Y3492" s="146"/>
    </row>
    <row r="3493" spans="1:25" s="99" customFormat="1" ht="31.5" customHeight="1" x14ac:dyDescent="0.25">
      <c r="A3493" s="103"/>
      <c r="B3493" s="104"/>
      <c r="C3493" s="104"/>
      <c r="D3493" s="104"/>
      <c r="E3493" s="103"/>
      <c r="F3493" s="135"/>
      <c r="G3493" s="157"/>
      <c r="H3493" s="103"/>
      <c r="I3493" s="103"/>
      <c r="J3493" s="103"/>
      <c r="K3493" s="103"/>
      <c r="L3493" s="161"/>
      <c r="M3493" s="158"/>
      <c r="N3493" s="158"/>
      <c r="O3493" s="158"/>
      <c r="P3493" s="105"/>
      <c r="Q3493" s="106"/>
      <c r="R3493" s="159"/>
      <c r="S3493" s="162" t="s">
        <v>57</v>
      </c>
      <c r="T3493" s="162" t="s">
        <v>57</v>
      </c>
      <c r="U3493" s="162" t="s">
        <v>57</v>
      </c>
      <c r="V3493" s="163" t="s">
        <v>58</v>
      </c>
      <c r="W3493" s="146"/>
      <c r="X3493" s="146"/>
      <c r="Y3493" s="146"/>
    </row>
    <row r="3494" spans="1:25" s="99" customFormat="1" ht="58.5" customHeight="1" x14ac:dyDescent="0.25">
      <c r="A3494" s="185" t="s">
        <v>59</v>
      </c>
      <c r="B3494" s="180"/>
      <c r="C3494" s="180"/>
      <c r="D3494" s="180"/>
      <c r="E3494" s="180"/>
      <c r="F3494" s="180"/>
      <c r="G3494" s="180"/>
      <c r="H3494" s="180"/>
      <c r="I3494" s="180"/>
      <c r="J3494" s="180"/>
      <c r="K3494" s="180"/>
      <c r="L3494" s="180"/>
      <c r="M3494" s="180"/>
      <c r="N3494" s="180"/>
      <c r="O3494" s="180"/>
      <c r="P3494" s="180"/>
      <c r="Q3494" s="180"/>
      <c r="R3494" s="176"/>
      <c r="S3494" s="137">
        <f>SUM(S3456,S3463:S3476,S3478:S3491)</f>
        <v>0</v>
      </c>
      <c r="T3494" s="137" t="str">
        <f>IF(SUM(T3463:T3476,T3478:T3491)=0," ",SUM(T3463:T3476,T3478:T3491))</f>
        <v xml:space="preserve"> </v>
      </c>
      <c r="U3494" s="137" t="str">
        <f>IF(SUM(U3463:U3476,U3478:U3491)=0," ",SUM(U3463:U3476,U3478:U3491))</f>
        <v xml:space="preserve"> </v>
      </c>
      <c r="V3494" s="137" t="str">
        <f>IF(SUM(V3463:V3476,V3478:V3491)=0," ",SUM(V3463:V3476,V3478:V3491))</f>
        <v xml:space="preserve"> </v>
      </c>
      <c r="W3494" s="146"/>
      <c r="X3494" s="164">
        <f>SUM(U3463:U3476,U3478:U3491)</f>
        <v>0</v>
      </c>
      <c r="Y3494" s="164">
        <f>SUM(V3463:V3476,V3478:V3491)</f>
        <v>0</v>
      </c>
    </row>
    <row r="3495" spans="1:25" x14ac:dyDescent="0.3">
      <c r="A3495" s="34"/>
      <c r="G3495" s="146"/>
      <c r="L3495" s="146"/>
      <c r="M3495" s="146"/>
      <c r="N3495" s="146"/>
      <c r="O3495" s="146"/>
      <c r="R3495" s="146"/>
      <c r="S3495" s="146"/>
      <c r="T3495" s="146"/>
      <c r="U3495" s="146"/>
      <c r="V3495" s="146"/>
      <c r="W3495" s="146"/>
      <c r="X3495" s="146"/>
      <c r="Y3495" s="146"/>
    </row>
    <row r="3496" spans="1:25" x14ac:dyDescent="0.3">
      <c r="A3496" s="186" t="s">
        <v>60</v>
      </c>
      <c r="B3496" s="187"/>
      <c r="C3496" s="187"/>
      <c r="D3496" s="187"/>
      <c r="E3496" s="187"/>
      <c r="F3496" s="187"/>
      <c r="G3496" s="187"/>
      <c r="H3496" s="187"/>
      <c r="I3496" s="187"/>
      <c r="J3496" s="187"/>
      <c r="K3496" s="187"/>
      <c r="L3496" s="187"/>
      <c r="M3496" s="187"/>
      <c r="N3496" s="187"/>
      <c r="O3496" s="187"/>
      <c r="P3496" s="187"/>
      <c r="Q3496" s="187"/>
      <c r="R3496" s="187"/>
      <c r="S3496" s="187"/>
      <c r="T3496" s="187"/>
      <c r="U3496" s="187"/>
      <c r="V3496" s="187"/>
      <c r="W3496" s="146"/>
      <c r="X3496" s="146"/>
      <c r="Y3496" s="146"/>
    </row>
    <row r="3497" spans="1:25" s="99" customFormat="1" ht="41.25" customHeight="1" x14ac:dyDescent="0.25">
      <c r="A3497" s="189" t="s">
        <v>38</v>
      </c>
      <c r="B3497" s="180"/>
      <c r="C3497" s="180"/>
      <c r="D3497" s="180"/>
      <c r="E3497" s="180"/>
      <c r="F3497" s="180"/>
      <c r="G3497" s="180"/>
      <c r="H3497" s="180"/>
      <c r="I3497" s="180"/>
      <c r="J3497" s="180"/>
      <c r="K3497" s="180"/>
      <c r="L3497" s="180"/>
      <c r="M3497" s="180"/>
      <c r="N3497" s="180"/>
      <c r="O3497" s="180"/>
      <c r="P3497" s="180"/>
      <c r="Q3497" s="180"/>
      <c r="R3497" s="180"/>
      <c r="S3497" s="180"/>
      <c r="T3497" s="180"/>
      <c r="U3497" s="180"/>
      <c r="V3497" s="176"/>
      <c r="W3497" s="146"/>
      <c r="X3497" s="146"/>
      <c r="Y3497" s="146"/>
    </row>
    <row r="3498" spans="1:25" s="100" customFormat="1" ht="35.25" customHeight="1" x14ac:dyDescent="0.25">
      <c r="A3498" s="179" t="s">
        <v>39</v>
      </c>
      <c r="B3498" s="180"/>
      <c r="C3498" s="180"/>
      <c r="D3498" s="180"/>
      <c r="E3498" s="180"/>
      <c r="F3498" s="180"/>
      <c r="G3498" s="180"/>
      <c r="H3498" s="180"/>
      <c r="I3498" s="180"/>
      <c r="J3498" s="180"/>
      <c r="K3498" s="180"/>
      <c r="L3498" s="180"/>
      <c r="M3498" s="180"/>
      <c r="N3498" s="180"/>
      <c r="O3498" s="180"/>
      <c r="P3498" s="180"/>
      <c r="Q3498" s="180"/>
      <c r="R3498" s="176"/>
      <c r="S3498" s="147"/>
      <c r="T3498" s="148"/>
      <c r="U3498" s="149" t="s">
        <v>40</v>
      </c>
      <c r="V3498" s="150">
        <f>V3460+1</f>
        <v>93</v>
      </c>
      <c r="W3498" s="146"/>
      <c r="X3498" s="146"/>
      <c r="Y3498" s="146"/>
    </row>
    <row r="3499" spans="1:25" s="99" customFormat="1" ht="81" customHeight="1" x14ac:dyDescent="0.25">
      <c r="A3499" s="110" t="s">
        <v>3</v>
      </c>
      <c r="B3499" s="188" t="s">
        <v>41</v>
      </c>
      <c r="C3499" s="176"/>
      <c r="D3499" s="111" t="s">
        <v>42</v>
      </c>
      <c r="E3499" s="110" t="s">
        <v>324</v>
      </c>
      <c r="F3499" s="111" t="s">
        <v>325</v>
      </c>
      <c r="G3499" s="151" t="s">
        <v>43</v>
      </c>
      <c r="H3499" s="110" t="s">
        <v>44</v>
      </c>
      <c r="I3499" s="110" t="s">
        <v>8</v>
      </c>
      <c r="J3499" s="110" t="s">
        <v>45</v>
      </c>
      <c r="K3499" s="110" t="s">
        <v>46</v>
      </c>
      <c r="L3499" s="152" t="s">
        <v>47</v>
      </c>
      <c r="M3499" s="153" t="s">
        <v>48</v>
      </c>
      <c r="N3499" s="154" t="s">
        <v>49</v>
      </c>
      <c r="O3499" s="154" t="s">
        <v>49</v>
      </c>
      <c r="P3499" s="112" t="s">
        <v>50</v>
      </c>
      <c r="Q3499" s="110" t="s">
        <v>51</v>
      </c>
      <c r="R3499" s="155" t="s">
        <v>52</v>
      </c>
      <c r="S3499" s="156" t="s">
        <v>53</v>
      </c>
      <c r="T3499" s="156" t="s">
        <v>54</v>
      </c>
      <c r="U3499" s="152" t="s">
        <v>54</v>
      </c>
      <c r="V3499" s="152" t="s">
        <v>55</v>
      </c>
      <c r="W3499" s="146"/>
      <c r="X3499" s="146"/>
      <c r="Y3499" s="146"/>
    </row>
    <row r="3500" spans="1:25" s="99" customFormat="1" ht="45" customHeight="1" x14ac:dyDescent="0.25">
      <c r="A3500" s="101"/>
      <c r="B3500" s="177" t="s">
        <v>56</v>
      </c>
      <c r="C3500" s="178"/>
      <c r="D3500" s="102"/>
      <c r="E3500" s="170"/>
      <c r="F3500" s="102"/>
      <c r="G3500" s="95"/>
      <c r="H3500" s="102"/>
      <c r="I3500" s="102"/>
      <c r="J3500" s="102"/>
      <c r="K3500" s="102"/>
      <c r="L3500" s="95"/>
      <c r="M3500" s="95"/>
      <c r="N3500" s="95"/>
      <c r="O3500" s="95"/>
      <c r="P3500" s="102"/>
      <c r="Q3500" s="102"/>
      <c r="R3500" s="190"/>
      <c r="S3500" s="184"/>
      <c r="T3500" s="95"/>
      <c r="U3500" s="95"/>
      <c r="V3500" s="95"/>
      <c r="W3500" s="146"/>
      <c r="X3500" s="146"/>
      <c r="Y3500" s="146"/>
    </row>
    <row r="3501" spans="1:25" s="99" customFormat="1" ht="54.75" customHeight="1" x14ac:dyDescent="0.25">
      <c r="A3501" s="96">
        <f>A3491+1</f>
        <v>2577</v>
      </c>
      <c r="B3501" s="181"/>
      <c r="C3501" s="182"/>
      <c r="D3501" s="113"/>
      <c r="E3501" s="115"/>
      <c r="F3501" s="174"/>
      <c r="G3501" s="114" t="str">
        <f t="shared" ref="G3501:G3514" si="1103">IF(AND(F3501&lt;&gt;"",V3501&lt;&gt;"",L3501&lt;&gt;0),V3501/L3501,"")</f>
        <v/>
      </c>
      <c r="H3501" s="115"/>
      <c r="I3501" s="115"/>
      <c r="J3501" s="115"/>
      <c r="K3501" s="115"/>
      <c r="L3501" s="133" t="str">
        <f t="shared" ref="L3501:L3514" si="1104">IF(AND(H3501&lt;&gt;0, J3501&lt;&gt;0, K3501&lt;&gt;0), H3501*J3501*K3501, "")</f>
        <v/>
      </c>
      <c r="M3501" s="116" t="str">
        <f>IF(L3501="", "", L3501/Veriler!$X$1)</f>
        <v/>
      </c>
      <c r="N3501" s="116" t="str">
        <f>IF(F3501&lt;&gt;"", "İthal Girdi", IF(Veriler!T3501="", "", IF(Veriler!S3501="H", "%0,5 üzerindedir", IF(Veriler!T3501&gt;0.1, "%10 sınırı aşılmıştır.", "Uygun"))))</f>
        <v>%0,5 üzerindedir</v>
      </c>
      <c r="O3501" s="116" t="str">
        <f t="shared" ref="O3501:O3514" si="1105">IF(M3501=""," ",N3501)</f>
        <v xml:space="preserve"> </v>
      </c>
      <c r="P3501" s="117"/>
      <c r="Q3501" s="118"/>
      <c r="R3501" s="119" t="str">
        <f t="shared" ref="R3501:R3514" si="1106">IFERROR(IF(AND(T3501&lt;&gt;"",L3501&lt;&gt;"",L3501&lt;&gt;0,T3501&lt;&gt;0),T3501/L3501,"")," ")</f>
        <v/>
      </c>
      <c r="S3501" s="133">
        <f>IFERROR(IF(M3501&lt;=0.005,IF(F3501="",L3501,0),IF(F3501&lt;&gt;"",0,IF(P3501="",0,IF(P3501="H",0,IF(Q3501&lt;Veriler!$G$2,L3501*Veriler!$G$2,L3501*Q3501)))))," ")</f>
        <v>0</v>
      </c>
      <c r="T3501" s="133">
        <f>IF(Veriler!T3501&lt;=0.1, S3501, IF(AND(Veriler!T3501&gt;0.1, F3501="", P3501="E"), IF(Q3501&gt;Veriler!$G$2, Q3501*S3501, IF(Q3501&lt;Veriler!$G$2, Veriler!$G$2*S3501, Q3501*S3501)), 0))</f>
        <v>0</v>
      </c>
      <c r="U3501" s="133" t="str">
        <f t="shared" ref="U3501:U3514" si="1107">IF(T3501=0," ",T3501)</f>
        <v xml:space="preserve"> </v>
      </c>
      <c r="V3501" s="134" t="str">
        <f>IFERROR(IF(O3501="%10 sınırı aşılmıştır.",L3501-T3501,IFERROR(IF(F3501="",IF(S3501=1,0,IF(L3501-S3501=0,"",L3501-S3501)),IF(Veriler!M3501="",L3501,IF(L3501*Veriler!M3501=0,"",L3501*Veriler!M3501))),L3501)),0)</f>
        <v/>
      </c>
      <c r="W3501" s="146"/>
      <c r="X3501" s="146"/>
      <c r="Y3501" s="146"/>
    </row>
    <row r="3502" spans="1:25" s="99" customFormat="1" ht="54.75" customHeight="1" x14ac:dyDescent="0.25">
      <c r="A3502" s="96">
        <f t="shared" ref="A3502:A3514" si="1108">A3501+1</f>
        <v>2578</v>
      </c>
      <c r="B3502" s="175"/>
      <c r="C3502" s="176"/>
      <c r="D3502" s="113"/>
      <c r="E3502" s="115"/>
      <c r="F3502" s="174"/>
      <c r="G3502" s="114" t="str">
        <f t="shared" si="1103"/>
        <v/>
      </c>
      <c r="H3502" s="115"/>
      <c r="I3502" s="115"/>
      <c r="J3502" s="115"/>
      <c r="K3502" s="115"/>
      <c r="L3502" s="133" t="str">
        <f t="shared" si="1104"/>
        <v/>
      </c>
      <c r="M3502" s="116" t="str">
        <f>IF(L3502="", "", L3502/Veriler!$X$1)</f>
        <v/>
      </c>
      <c r="N3502" s="116" t="str">
        <f>IF(F3502&lt;&gt;"", "İthal Girdi", IF(Veriler!T3502="", "", IF(Veriler!S3502="H", "%0,5 üzerindedir", IF(Veriler!T3502&gt;0.1, "%10 sınırı aşılmıştır.", "Uygun"))))</f>
        <v>%0,5 üzerindedir</v>
      </c>
      <c r="O3502" s="116" t="str">
        <f t="shared" si="1105"/>
        <v xml:space="preserve"> </v>
      </c>
      <c r="P3502" s="117"/>
      <c r="Q3502" s="118"/>
      <c r="R3502" s="119" t="str">
        <f t="shared" si="1106"/>
        <v/>
      </c>
      <c r="S3502" s="133">
        <f>IFERROR(IF(M3502&lt;=0.005,IF(F3502="",L3502,0),IF(F3502&lt;&gt;"",0,IF(P3502="",0,IF(P3502="H",0,IF(Q3502&lt;Veriler!$G$2,L3502*Veriler!$G$2,L3502*Q3502)))))," ")</f>
        <v>0</v>
      </c>
      <c r="T3502" s="133">
        <f>IF(Veriler!T3502&lt;=0.1, S3502, IF(AND(Veriler!T3502&gt;0.1, F3502="", P3502="E"), IF(Q3502&gt;Veriler!$G$2, Q3502*S3502, IF(Q3502&lt;Veriler!$G$2, Veriler!$G$2*S3502, Q3502*S3502)), 0))</f>
        <v>0</v>
      </c>
      <c r="U3502" s="133" t="str">
        <f t="shared" si="1107"/>
        <v xml:space="preserve"> </v>
      </c>
      <c r="V3502" s="134" t="str">
        <f>IFERROR(IF(O3502="%10 sınırı aşılmıştır.",L3502-T3502,IFERROR(IF(F3502="",IF(S3502=1,0,IF(L3502-S3502=0,"",L3502-S3502)),IF(Veriler!M3502="",L3502,IF(L3502*Veriler!M3502=0,"",L3502*Veriler!M3502))),L3502)),0)</f>
        <v/>
      </c>
      <c r="W3502" s="146"/>
      <c r="X3502" s="146"/>
      <c r="Y3502" s="146"/>
    </row>
    <row r="3503" spans="1:25" s="99" customFormat="1" ht="54.75" customHeight="1" x14ac:dyDescent="0.25">
      <c r="A3503" s="96">
        <f t="shared" si="1108"/>
        <v>2579</v>
      </c>
      <c r="B3503" s="175"/>
      <c r="C3503" s="176"/>
      <c r="D3503" s="113"/>
      <c r="E3503" s="115"/>
      <c r="F3503" s="174"/>
      <c r="G3503" s="114" t="str">
        <f t="shared" si="1103"/>
        <v/>
      </c>
      <c r="H3503" s="115"/>
      <c r="I3503" s="115"/>
      <c r="J3503" s="115"/>
      <c r="K3503" s="115"/>
      <c r="L3503" s="133" t="str">
        <f t="shared" si="1104"/>
        <v/>
      </c>
      <c r="M3503" s="116" t="str">
        <f>IF(L3503="", "", L3503/Veriler!$X$1)</f>
        <v/>
      </c>
      <c r="N3503" s="116" t="str">
        <f>IF(F3503&lt;&gt;"", "İthal Girdi", IF(Veriler!T3503="", "", IF(Veriler!S3503="H", "%0,5 üzerindedir", IF(Veriler!T3503&gt;0.1, "%10 sınırı aşılmıştır.", "Uygun"))))</f>
        <v>%0,5 üzerindedir</v>
      </c>
      <c r="O3503" s="116" t="str">
        <f t="shared" si="1105"/>
        <v xml:space="preserve"> </v>
      </c>
      <c r="P3503" s="117"/>
      <c r="Q3503" s="118"/>
      <c r="R3503" s="119" t="str">
        <f t="shared" si="1106"/>
        <v/>
      </c>
      <c r="S3503" s="133">
        <f>IFERROR(IF(M3503&lt;=0.005,IF(F3503="",L3503,0),IF(F3503&lt;&gt;"",0,IF(P3503="",0,IF(P3503="H",0,IF(Q3503&lt;Veriler!$G$2,L3503*Veriler!$G$2,L3503*Q3503)))))," ")</f>
        <v>0</v>
      </c>
      <c r="T3503" s="133">
        <f>IF(Veriler!T3503&lt;=0.1, S3503, IF(AND(Veriler!T3503&gt;0.1, F3503="", P3503="E"), IF(Q3503&gt;Veriler!$G$2, Q3503*S3503, IF(Q3503&lt;Veriler!$G$2, Veriler!$G$2*S3503, Q3503*S3503)), 0))</f>
        <v>0</v>
      </c>
      <c r="U3503" s="133" t="str">
        <f t="shared" si="1107"/>
        <v xml:space="preserve"> </v>
      </c>
      <c r="V3503" s="134" t="str">
        <f>IFERROR(IF(O3503="%10 sınırı aşılmıştır.",L3503-T3503,IFERROR(IF(F3503="",IF(S3503=1,0,IF(L3503-S3503=0,"",L3503-S3503)),IF(Veriler!M3503="",L3503,IF(L3503*Veriler!M3503=0,"",L3503*Veriler!M3503))),L3503)),0)</f>
        <v/>
      </c>
      <c r="W3503" s="146"/>
      <c r="X3503" s="146"/>
      <c r="Y3503" s="146"/>
    </row>
    <row r="3504" spans="1:25" s="99" customFormat="1" ht="54.75" customHeight="1" x14ac:dyDescent="0.25">
      <c r="A3504" s="96">
        <f t="shared" si="1108"/>
        <v>2580</v>
      </c>
      <c r="B3504" s="175"/>
      <c r="C3504" s="176"/>
      <c r="D3504" s="113"/>
      <c r="E3504" s="115"/>
      <c r="F3504" s="174"/>
      <c r="G3504" s="114" t="str">
        <f t="shared" si="1103"/>
        <v/>
      </c>
      <c r="H3504" s="115"/>
      <c r="I3504" s="115"/>
      <c r="J3504" s="115"/>
      <c r="K3504" s="115"/>
      <c r="L3504" s="133" t="str">
        <f t="shared" si="1104"/>
        <v/>
      </c>
      <c r="M3504" s="116" t="str">
        <f>IF(L3504="", "", L3504/Veriler!$X$1)</f>
        <v/>
      </c>
      <c r="N3504" s="116" t="str">
        <f>IF(F3504&lt;&gt;"", "İthal Girdi", IF(Veriler!T3504="", "", IF(Veriler!S3504="H", "%0,5 üzerindedir", IF(Veriler!T3504&gt;0.1, "%10 sınırı aşılmıştır.", "Uygun"))))</f>
        <v>%0,5 üzerindedir</v>
      </c>
      <c r="O3504" s="116" t="str">
        <f t="shared" si="1105"/>
        <v xml:space="preserve"> </v>
      </c>
      <c r="P3504" s="117"/>
      <c r="Q3504" s="118"/>
      <c r="R3504" s="119" t="str">
        <f t="shared" si="1106"/>
        <v/>
      </c>
      <c r="S3504" s="133">
        <f>IFERROR(IF(M3504&lt;=0.005,IF(F3504="",L3504,0),IF(F3504&lt;&gt;"",0,IF(P3504="",0,IF(P3504="H",0,IF(Q3504&lt;Veriler!$G$2,L3504*Veriler!$G$2,L3504*Q3504)))))," ")</f>
        <v>0</v>
      </c>
      <c r="T3504" s="133">
        <f>IF(Veriler!T3504&lt;=0.1, S3504, IF(AND(Veriler!T3504&gt;0.1, F3504="", P3504="E"), IF(Q3504&gt;Veriler!$G$2, Q3504*S3504, IF(Q3504&lt;Veriler!$G$2, Veriler!$G$2*S3504, Q3504*S3504)), 0))</f>
        <v>0</v>
      </c>
      <c r="U3504" s="133" t="str">
        <f t="shared" si="1107"/>
        <v xml:space="preserve"> </v>
      </c>
      <c r="V3504" s="134" t="str">
        <f>IFERROR(IF(O3504="%10 sınırı aşılmıştır.",L3504-T3504,IFERROR(IF(F3504="",IF(S3504=1,0,IF(L3504-S3504=0,"",L3504-S3504)),IF(Veriler!M3504="",L3504,IF(L3504*Veriler!M3504=0,"",L3504*Veriler!M3504))),L3504)),0)</f>
        <v/>
      </c>
      <c r="W3504" s="146"/>
      <c r="X3504" s="146"/>
      <c r="Y3504" s="146"/>
    </row>
    <row r="3505" spans="1:25" s="99" customFormat="1" ht="54.75" customHeight="1" x14ac:dyDescent="0.25">
      <c r="A3505" s="96">
        <f t="shared" si="1108"/>
        <v>2581</v>
      </c>
      <c r="B3505" s="175"/>
      <c r="C3505" s="176"/>
      <c r="D3505" s="113"/>
      <c r="E3505" s="115"/>
      <c r="F3505" s="174"/>
      <c r="G3505" s="114" t="str">
        <f t="shared" si="1103"/>
        <v/>
      </c>
      <c r="H3505" s="115"/>
      <c r="I3505" s="115"/>
      <c r="J3505" s="115"/>
      <c r="K3505" s="115"/>
      <c r="L3505" s="133" t="str">
        <f t="shared" si="1104"/>
        <v/>
      </c>
      <c r="M3505" s="116" t="str">
        <f>IF(L3505="", "", L3505/Veriler!$X$1)</f>
        <v/>
      </c>
      <c r="N3505" s="116" t="str">
        <f>IF(F3505&lt;&gt;"", "İthal Girdi", IF(Veriler!T3505="", "", IF(Veriler!S3505="H", "%0,5 üzerindedir", IF(Veriler!T3505&gt;0.1, "%10 sınırı aşılmıştır.", "Uygun"))))</f>
        <v>%0,5 üzerindedir</v>
      </c>
      <c r="O3505" s="116" t="str">
        <f t="shared" si="1105"/>
        <v xml:space="preserve"> </v>
      </c>
      <c r="P3505" s="117"/>
      <c r="Q3505" s="118"/>
      <c r="R3505" s="119" t="str">
        <f t="shared" si="1106"/>
        <v/>
      </c>
      <c r="S3505" s="133">
        <f>IFERROR(IF(M3505&lt;=0.005,IF(F3505="",L3505,0),IF(F3505&lt;&gt;"",0,IF(P3505="",0,IF(P3505="H",0,IF(Q3505&lt;Veriler!$G$2,L3505*Veriler!$G$2,L3505*Q3505)))))," ")</f>
        <v>0</v>
      </c>
      <c r="T3505" s="133">
        <f>IF(Veriler!T3505&lt;=0.1, S3505, IF(AND(Veriler!T3505&gt;0.1, F3505="", P3505="E"), IF(Q3505&gt;Veriler!$G$2, Q3505*S3505, IF(Q3505&lt;Veriler!$G$2, Veriler!$G$2*S3505, Q3505*S3505)), 0))</f>
        <v>0</v>
      </c>
      <c r="U3505" s="133" t="str">
        <f t="shared" si="1107"/>
        <v xml:space="preserve"> </v>
      </c>
      <c r="V3505" s="134" t="str">
        <f>IFERROR(IF(O3505="%10 sınırı aşılmıştır.",L3505-T3505,IFERROR(IF(F3505="",IF(S3505=1,0,IF(L3505-S3505=0,"",L3505-S3505)),IF(Veriler!M3505="",L3505,IF(L3505*Veriler!M3505=0,"",L3505*Veriler!M3505))),L3505)),0)</f>
        <v/>
      </c>
      <c r="W3505" s="146"/>
      <c r="X3505" s="146"/>
      <c r="Y3505" s="146"/>
    </row>
    <row r="3506" spans="1:25" s="99" customFormat="1" ht="54.75" customHeight="1" x14ac:dyDescent="0.25">
      <c r="A3506" s="96">
        <f t="shared" si="1108"/>
        <v>2582</v>
      </c>
      <c r="B3506" s="175"/>
      <c r="C3506" s="176"/>
      <c r="D3506" s="113"/>
      <c r="E3506" s="115"/>
      <c r="F3506" s="174"/>
      <c r="G3506" s="114" t="str">
        <f t="shared" si="1103"/>
        <v/>
      </c>
      <c r="H3506" s="115"/>
      <c r="I3506" s="115"/>
      <c r="J3506" s="115"/>
      <c r="K3506" s="115"/>
      <c r="L3506" s="133" t="str">
        <f t="shared" si="1104"/>
        <v/>
      </c>
      <c r="M3506" s="116" t="str">
        <f>IF(L3506="", "", L3506/Veriler!$X$1)</f>
        <v/>
      </c>
      <c r="N3506" s="116" t="str">
        <f>IF(F3506&lt;&gt;"", "İthal Girdi", IF(Veriler!T3506="", "", IF(Veriler!S3506="H", "%0,5 üzerindedir", IF(Veriler!T3506&gt;0.1, "%10 sınırı aşılmıştır.", "Uygun"))))</f>
        <v>%0,5 üzerindedir</v>
      </c>
      <c r="O3506" s="116" t="str">
        <f t="shared" si="1105"/>
        <v xml:space="preserve"> </v>
      </c>
      <c r="P3506" s="117"/>
      <c r="Q3506" s="118"/>
      <c r="R3506" s="119" t="str">
        <f t="shared" si="1106"/>
        <v/>
      </c>
      <c r="S3506" s="133">
        <f>IFERROR(IF(M3506&lt;=0.005,IF(F3506="",L3506,0),IF(F3506&lt;&gt;"",0,IF(P3506="",0,IF(P3506="H",0,IF(Q3506&lt;Veriler!$G$2,L3506*Veriler!$G$2,L3506*Q3506)))))," ")</f>
        <v>0</v>
      </c>
      <c r="T3506" s="133">
        <f>IF(Veriler!T3506&lt;=0.1, S3506, IF(AND(Veriler!T3506&gt;0.1, F3506="", P3506="E"), IF(Q3506&gt;Veriler!$G$2, Q3506*S3506, IF(Q3506&lt;Veriler!$G$2, Veriler!$G$2*S3506, Q3506*S3506)), 0))</f>
        <v>0</v>
      </c>
      <c r="U3506" s="133" t="str">
        <f t="shared" si="1107"/>
        <v xml:space="preserve"> </v>
      </c>
      <c r="V3506" s="134" t="str">
        <f>IFERROR(IF(O3506="%10 sınırı aşılmıştır.",L3506-T3506,IFERROR(IF(F3506="",IF(S3506=1,0,IF(L3506-S3506=0,"",L3506-S3506)),IF(Veriler!M3506="",L3506,IF(L3506*Veriler!M3506=0,"",L3506*Veriler!M3506))),L3506)),0)</f>
        <v/>
      </c>
      <c r="W3506" s="146"/>
      <c r="X3506" s="146"/>
      <c r="Y3506" s="146"/>
    </row>
    <row r="3507" spans="1:25" s="99" customFormat="1" ht="54.75" customHeight="1" x14ac:dyDescent="0.25">
      <c r="A3507" s="96">
        <f t="shared" si="1108"/>
        <v>2583</v>
      </c>
      <c r="B3507" s="175"/>
      <c r="C3507" s="176"/>
      <c r="D3507" s="113"/>
      <c r="E3507" s="115"/>
      <c r="F3507" s="174"/>
      <c r="G3507" s="114" t="str">
        <f t="shared" si="1103"/>
        <v/>
      </c>
      <c r="H3507" s="115"/>
      <c r="I3507" s="115"/>
      <c r="J3507" s="115"/>
      <c r="K3507" s="115"/>
      <c r="L3507" s="133" t="str">
        <f t="shared" si="1104"/>
        <v/>
      </c>
      <c r="M3507" s="116" t="str">
        <f>IF(L3507="", "", L3507/Veriler!$X$1)</f>
        <v/>
      </c>
      <c r="N3507" s="116" t="str">
        <f>IF(F3507&lt;&gt;"", "İthal Girdi", IF(Veriler!T3507="", "", IF(Veriler!S3507="H", "%0,5 üzerindedir", IF(Veriler!T3507&gt;0.1, "%10 sınırı aşılmıştır.", "Uygun"))))</f>
        <v>%0,5 üzerindedir</v>
      </c>
      <c r="O3507" s="116" t="str">
        <f t="shared" si="1105"/>
        <v xml:space="preserve"> </v>
      </c>
      <c r="P3507" s="117"/>
      <c r="Q3507" s="118"/>
      <c r="R3507" s="119" t="str">
        <f t="shared" si="1106"/>
        <v/>
      </c>
      <c r="S3507" s="133">
        <f>IFERROR(IF(M3507&lt;=0.005,IF(F3507="",L3507,0),IF(F3507&lt;&gt;"",0,IF(P3507="",0,IF(P3507="H",0,IF(Q3507&lt;Veriler!$G$2,L3507*Veriler!$G$2,L3507*Q3507)))))," ")</f>
        <v>0</v>
      </c>
      <c r="T3507" s="133">
        <f>IF(Veriler!T3507&lt;=0.1, S3507, IF(AND(Veriler!T3507&gt;0.1, F3507="", P3507="E"), IF(Q3507&gt;Veriler!$G$2, Q3507*S3507, IF(Q3507&lt;Veriler!$G$2, Veriler!$G$2*S3507, Q3507*S3507)), 0))</f>
        <v>0</v>
      </c>
      <c r="U3507" s="133" t="str">
        <f t="shared" si="1107"/>
        <v xml:space="preserve"> </v>
      </c>
      <c r="V3507" s="134" t="str">
        <f>IFERROR(IF(O3507="%10 sınırı aşılmıştır.",L3507-T3507,IFERROR(IF(F3507="",IF(S3507=1,0,IF(L3507-S3507=0,"",L3507-S3507)),IF(Veriler!M3507="",L3507,IF(L3507*Veriler!M3507=0,"",L3507*Veriler!M3507))),L3507)),0)</f>
        <v/>
      </c>
      <c r="W3507" s="146"/>
      <c r="X3507" s="146"/>
      <c r="Y3507" s="146"/>
    </row>
    <row r="3508" spans="1:25" s="99" customFormat="1" ht="54.75" customHeight="1" x14ac:dyDescent="0.25">
      <c r="A3508" s="96">
        <f t="shared" si="1108"/>
        <v>2584</v>
      </c>
      <c r="B3508" s="175"/>
      <c r="C3508" s="176"/>
      <c r="D3508" s="113"/>
      <c r="E3508" s="115"/>
      <c r="F3508" s="174"/>
      <c r="G3508" s="114" t="str">
        <f t="shared" si="1103"/>
        <v/>
      </c>
      <c r="H3508" s="115"/>
      <c r="I3508" s="115"/>
      <c r="J3508" s="115"/>
      <c r="K3508" s="115"/>
      <c r="L3508" s="133" t="str">
        <f t="shared" si="1104"/>
        <v/>
      </c>
      <c r="M3508" s="116" t="str">
        <f>IF(L3508="", "", L3508/Veriler!$X$1)</f>
        <v/>
      </c>
      <c r="N3508" s="116" t="str">
        <f>IF(F3508&lt;&gt;"", "İthal Girdi", IF(Veriler!T3508="", "", IF(Veriler!S3508="H", "%0,5 üzerindedir", IF(Veriler!T3508&gt;0.1, "%10 sınırı aşılmıştır.", "Uygun"))))</f>
        <v>%0,5 üzerindedir</v>
      </c>
      <c r="O3508" s="116" t="str">
        <f t="shared" si="1105"/>
        <v xml:space="preserve"> </v>
      </c>
      <c r="P3508" s="117"/>
      <c r="Q3508" s="118"/>
      <c r="R3508" s="119" t="str">
        <f t="shared" si="1106"/>
        <v/>
      </c>
      <c r="S3508" s="133">
        <f>IFERROR(IF(M3508&lt;=0.005,IF(F3508="",L3508,0),IF(F3508&lt;&gt;"",0,IF(P3508="",0,IF(P3508="H",0,IF(Q3508&lt;Veriler!$G$2,L3508*Veriler!$G$2,L3508*Q3508)))))," ")</f>
        <v>0</v>
      </c>
      <c r="T3508" s="133">
        <f>IF(Veriler!T3508&lt;=0.1, S3508, IF(AND(Veriler!T3508&gt;0.1, F3508="", P3508="E"), IF(Q3508&gt;Veriler!$G$2, Q3508*S3508, IF(Q3508&lt;Veriler!$G$2, Veriler!$G$2*S3508, Q3508*S3508)), 0))</f>
        <v>0</v>
      </c>
      <c r="U3508" s="133" t="str">
        <f t="shared" si="1107"/>
        <v xml:space="preserve"> </v>
      </c>
      <c r="V3508" s="134" t="str">
        <f>IFERROR(IF(O3508="%10 sınırı aşılmıştır.",L3508-T3508,IFERROR(IF(F3508="",IF(S3508=1,0,IF(L3508-S3508=0,"",L3508-S3508)),IF(Veriler!M3508="",L3508,IF(L3508*Veriler!M3508=0,"",L3508*Veriler!M3508))),L3508)),0)</f>
        <v/>
      </c>
      <c r="W3508" s="146"/>
      <c r="X3508" s="146"/>
      <c r="Y3508" s="146"/>
    </row>
    <row r="3509" spans="1:25" s="99" customFormat="1" ht="54.75" customHeight="1" x14ac:dyDescent="0.25">
      <c r="A3509" s="96">
        <f t="shared" si="1108"/>
        <v>2585</v>
      </c>
      <c r="B3509" s="175"/>
      <c r="C3509" s="176"/>
      <c r="D3509" s="113"/>
      <c r="E3509" s="115"/>
      <c r="F3509" s="174"/>
      <c r="G3509" s="114" t="str">
        <f t="shared" si="1103"/>
        <v/>
      </c>
      <c r="H3509" s="115"/>
      <c r="I3509" s="115"/>
      <c r="J3509" s="115"/>
      <c r="K3509" s="115"/>
      <c r="L3509" s="133" t="str">
        <f t="shared" si="1104"/>
        <v/>
      </c>
      <c r="M3509" s="116" t="str">
        <f>IF(L3509="", "", L3509/Veriler!$X$1)</f>
        <v/>
      </c>
      <c r="N3509" s="116" t="str">
        <f>IF(F3509&lt;&gt;"", "İthal Girdi", IF(Veriler!T3509="", "", IF(Veriler!S3509="H", "%0,5 üzerindedir", IF(Veriler!T3509&gt;0.1, "%10 sınırı aşılmıştır.", "Uygun"))))</f>
        <v>%0,5 üzerindedir</v>
      </c>
      <c r="O3509" s="116" t="str">
        <f t="shared" si="1105"/>
        <v xml:space="preserve"> </v>
      </c>
      <c r="P3509" s="117"/>
      <c r="Q3509" s="118"/>
      <c r="R3509" s="119" t="str">
        <f t="shared" si="1106"/>
        <v/>
      </c>
      <c r="S3509" s="133">
        <f>IFERROR(IF(M3509&lt;=0.005,IF(F3509="",L3509,0),IF(F3509&lt;&gt;"",0,IF(P3509="",0,IF(P3509="H",0,IF(Q3509&lt;Veriler!$G$2,L3509*Veriler!$G$2,L3509*Q3509)))))," ")</f>
        <v>0</v>
      </c>
      <c r="T3509" s="133">
        <f>IF(Veriler!T3509&lt;=0.1, S3509, IF(AND(Veriler!T3509&gt;0.1, F3509="", P3509="E"), IF(Q3509&gt;Veriler!$G$2, Q3509*S3509, IF(Q3509&lt;Veriler!$G$2, Veriler!$G$2*S3509, Q3509*S3509)), 0))</f>
        <v>0</v>
      </c>
      <c r="U3509" s="133" t="str">
        <f t="shared" si="1107"/>
        <v xml:space="preserve"> </v>
      </c>
      <c r="V3509" s="134" t="str">
        <f>IFERROR(IF(O3509="%10 sınırı aşılmıştır.",L3509-T3509,IFERROR(IF(F3509="",IF(S3509=1,0,IF(L3509-S3509=0,"",L3509-S3509)),IF(Veriler!M3509="",L3509,IF(L3509*Veriler!M3509=0,"",L3509*Veriler!M3509))),L3509)),0)</f>
        <v/>
      </c>
      <c r="W3509" s="146"/>
      <c r="X3509" s="146"/>
      <c r="Y3509" s="146"/>
    </row>
    <row r="3510" spans="1:25" s="99" customFormat="1" ht="54.75" customHeight="1" x14ac:dyDescent="0.25">
      <c r="A3510" s="96">
        <f t="shared" si="1108"/>
        <v>2586</v>
      </c>
      <c r="B3510" s="175"/>
      <c r="C3510" s="176"/>
      <c r="D3510" s="113"/>
      <c r="E3510" s="115"/>
      <c r="F3510" s="174"/>
      <c r="G3510" s="114" t="str">
        <f t="shared" si="1103"/>
        <v/>
      </c>
      <c r="H3510" s="115"/>
      <c r="I3510" s="115"/>
      <c r="J3510" s="115"/>
      <c r="K3510" s="115"/>
      <c r="L3510" s="133" t="str">
        <f t="shared" si="1104"/>
        <v/>
      </c>
      <c r="M3510" s="116" t="str">
        <f>IF(L3510="", "", L3510/Veriler!$X$1)</f>
        <v/>
      </c>
      <c r="N3510" s="116" t="str">
        <f>IF(F3510&lt;&gt;"", "İthal Girdi", IF(Veriler!T3510="", "", IF(Veriler!S3510="H", "%0,5 üzerindedir", IF(Veriler!T3510&gt;0.1, "%10 sınırı aşılmıştır.", "Uygun"))))</f>
        <v>%0,5 üzerindedir</v>
      </c>
      <c r="O3510" s="116" t="str">
        <f t="shared" si="1105"/>
        <v xml:space="preserve"> </v>
      </c>
      <c r="P3510" s="117"/>
      <c r="Q3510" s="118"/>
      <c r="R3510" s="119" t="str">
        <f t="shared" si="1106"/>
        <v/>
      </c>
      <c r="S3510" s="133">
        <f>IFERROR(IF(M3510&lt;=0.005,IF(F3510="",L3510,0),IF(F3510&lt;&gt;"",0,IF(P3510="",0,IF(P3510="H",0,IF(Q3510&lt;Veriler!$G$2,L3510*Veriler!$G$2,L3510*Q3510)))))," ")</f>
        <v>0</v>
      </c>
      <c r="T3510" s="133">
        <f>IF(Veriler!T3510&lt;=0.1, S3510, IF(AND(Veriler!T3510&gt;0.1, F3510="", P3510="E"), IF(Q3510&gt;Veriler!$G$2, Q3510*S3510, IF(Q3510&lt;Veriler!$G$2, Veriler!$G$2*S3510, Q3510*S3510)), 0))</f>
        <v>0</v>
      </c>
      <c r="U3510" s="133" t="str">
        <f t="shared" si="1107"/>
        <v xml:space="preserve"> </v>
      </c>
      <c r="V3510" s="134" t="str">
        <f>IFERROR(IF(O3510="%10 sınırı aşılmıştır.",L3510-T3510,IFERROR(IF(F3510="",IF(S3510=1,0,IF(L3510-S3510=0,"",L3510-S3510)),IF(Veriler!M3510="",L3510,IF(L3510*Veriler!M3510=0,"",L3510*Veriler!M3510))),L3510)),0)</f>
        <v/>
      </c>
      <c r="W3510" s="146"/>
      <c r="X3510" s="146"/>
      <c r="Y3510" s="146"/>
    </row>
    <row r="3511" spans="1:25" s="99" customFormat="1" ht="54.75" customHeight="1" x14ac:dyDescent="0.25">
      <c r="A3511" s="96">
        <f t="shared" si="1108"/>
        <v>2587</v>
      </c>
      <c r="B3511" s="175"/>
      <c r="C3511" s="176"/>
      <c r="D3511" s="113"/>
      <c r="E3511" s="115"/>
      <c r="F3511" s="174"/>
      <c r="G3511" s="114" t="str">
        <f t="shared" si="1103"/>
        <v/>
      </c>
      <c r="H3511" s="115"/>
      <c r="I3511" s="115"/>
      <c r="J3511" s="115"/>
      <c r="K3511" s="115"/>
      <c r="L3511" s="133" t="str">
        <f t="shared" si="1104"/>
        <v/>
      </c>
      <c r="M3511" s="116" t="str">
        <f>IF(L3511="", "", L3511/Veriler!$X$1)</f>
        <v/>
      </c>
      <c r="N3511" s="116" t="str">
        <f>IF(F3511&lt;&gt;"", "İthal Girdi", IF(Veriler!T3511="", "", IF(Veriler!S3511="H", "%0,5 üzerindedir", IF(Veriler!T3511&gt;0.1, "%10 sınırı aşılmıştır.", "Uygun"))))</f>
        <v>%0,5 üzerindedir</v>
      </c>
      <c r="O3511" s="116" t="str">
        <f t="shared" si="1105"/>
        <v xml:space="preserve"> </v>
      </c>
      <c r="P3511" s="117"/>
      <c r="Q3511" s="118"/>
      <c r="R3511" s="119" t="str">
        <f t="shared" si="1106"/>
        <v/>
      </c>
      <c r="S3511" s="133">
        <f>IFERROR(IF(M3511&lt;=0.005,IF(F3511="",L3511,0),IF(F3511&lt;&gt;"",0,IF(P3511="",0,IF(P3511="H",0,IF(Q3511&lt;Veriler!$G$2,L3511*Veriler!$G$2,L3511*Q3511)))))," ")</f>
        <v>0</v>
      </c>
      <c r="T3511" s="133">
        <f>IF(Veriler!T3511&lt;=0.1, S3511, IF(AND(Veriler!T3511&gt;0.1, F3511="", P3511="E"), IF(Q3511&gt;Veriler!$G$2, Q3511*S3511, IF(Q3511&lt;Veriler!$G$2, Veriler!$G$2*S3511, Q3511*S3511)), 0))</f>
        <v>0</v>
      </c>
      <c r="U3511" s="133" t="str">
        <f t="shared" si="1107"/>
        <v xml:space="preserve"> </v>
      </c>
      <c r="V3511" s="134" t="str">
        <f>IFERROR(IF(O3511="%10 sınırı aşılmıştır.",L3511-T3511,IFERROR(IF(F3511="",IF(S3511=1,0,IF(L3511-S3511=0,"",L3511-S3511)),IF(Veriler!M3511="",L3511,IF(L3511*Veriler!M3511=0,"",L3511*Veriler!M3511))),L3511)),0)</f>
        <v/>
      </c>
      <c r="W3511" s="146"/>
      <c r="X3511" s="146"/>
      <c r="Y3511" s="146"/>
    </row>
    <row r="3512" spans="1:25" s="99" customFormat="1" ht="54.75" customHeight="1" x14ac:dyDescent="0.25">
      <c r="A3512" s="96">
        <f t="shared" si="1108"/>
        <v>2588</v>
      </c>
      <c r="B3512" s="175"/>
      <c r="C3512" s="176"/>
      <c r="D3512" s="113"/>
      <c r="E3512" s="115"/>
      <c r="F3512" s="174"/>
      <c r="G3512" s="114" t="str">
        <f t="shared" si="1103"/>
        <v/>
      </c>
      <c r="H3512" s="115"/>
      <c r="I3512" s="115"/>
      <c r="J3512" s="115"/>
      <c r="K3512" s="115"/>
      <c r="L3512" s="133" t="str">
        <f t="shared" si="1104"/>
        <v/>
      </c>
      <c r="M3512" s="116" t="str">
        <f>IF(L3512="", "", L3512/Veriler!$X$1)</f>
        <v/>
      </c>
      <c r="N3512" s="116" t="str">
        <f>IF(F3512&lt;&gt;"", "İthal Girdi", IF(Veriler!T3512="", "", IF(Veriler!S3512="H", "%0,5 üzerindedir", IF(Veriler!T3512&gt;0.1, "%10 sınırı aşılmıştır.", "Uygun"))))</f>
        <v>%0,5 üzerindedir</v>
      </c>
      <c r="O3512" s="116" t="str">
        <f t="shared" si="1105"/>
        <v xml:space="preserve"> </v>
      </c>
      <c r="P3512" s="117"/>
      <c r="Q3512" s="118"/>
      <c r="R3512" s="119" t="str">
        <f t="shared" si="1106"/>
        <v/>
      </c>
      <c r="S3512" s="133">
        <f>IFERROR(IF(M3512&lt;=0.005,IF(F3512="",L3512,0),IF(F3512&lt;&gt;"",0,IF(P3512="",0,IF(P3512="H",0,IF(Q3512&lt;Veriler!$G$2,L3512*Veriler!$G$2,L3512*Q3512)))))," ")</f>
        <v>0</v>
      </c>
      <c r="T3512" s="133">
        <f>IF(Veriler!T3512&lt;=0.1, S3512, IF(AND(Veriler!T3512&gt;0.1, F3512="", P3512="E"), IF(Q3512&gt;Veriler!$G$2, Q3512*S3512, IF(Q3512&lt;Veriler!$G$2, Veriler!$G$2*S3512, Q3512*S3512)), 0))</f>
        <v>0</v>
      </c>
      <c r="U3512" s="133" t="str">
        <f t="shared" si="1107"/>
        <v xml:space="preserve"> </v>
      </c>
      <c r="V3512" s="134" t="str">
        <f>IFERROR(IF(O3512="%10 sınırı aşılmıştır.",L3512-T3512,IFERROR(IF(F3512="",IF(S3512=1,0,IF(L3512-S3512=0,"",L3512-S3512)),IF(Veriler!M3512="",L3512,IF(L3512*Veriler!M3512=0,"",L3512*Veriler!M3512))),L3512)),0)</f>
        <v/>
      </c>
      <c r="W3512" s="146"/>
      <c r="X3512" s="146"/>
      <c r="Y3512" s="146"/>
    </row>
    <row r="3513" spans="1:25" s="99" customFormat="1" ht="54.75" customHeight="1" x14ac:dyDescent="0.25">
      <c r="A3513" s="96">
        <f t="shared" si="1108"/>
        <v>2589</v>
      </c>
      <c r="B3513" s="175"/>
      <c r="C3513" s="176"/>
      <c r="D3513" s="113"/>
      <c r="E3513" s="115"/>
      <c r="F3513" s="174"/>
      <c r="G3513" s="114" t="str">
        <f t="shared" si="1103"/>
        <v/>
      </c>
      <c r="H3513" s="115"/>
      <c r="I3513" s="115"/>
      <c r="J3513" s="115"/>
      <c r="K3513" s="115"/>
      <c r="L3513" s="133" t="str">
        <f t="shared" si="1104"/>
        <v/>
      </c>
      <c r="M3513" s="116" t="str">
        <f>IF(L3513="", "", L3513/Veriler!$X$1)</f>
        <v/>
      </c>
      <c r="N3513" s="116" t="str">
        <f>IF(F3513&lt;&gt;"", "İthal Girdi", IF(Veriler!T3513="", "", IF(Veriler!S3513="H", "%0,5 üzerindedir", IF(Veriler!T3513&gt;0.1, "%10 sınırı aşılmıştır.", "Uygun"))))</f>
        <v>%0,5 üzerindedir</v>
      </c>
      <c r="O3513" s="116" t="str">
        <f t="shared" si="1105"/>
        <v xml:space="preserve"> </v>
      </c>
      <c r="P3513" s="117"/>
      <c r="Q3513" s="118"/>
      <c r="R3513" s="119" t="str">
        <f t="shared" si="1106"/>
        <v/>
      </c>
      <c r="S3513" s="133">
        <f>IFERROR(IF(M3513&lt;=0.005,IF(F3513="",L3513,0),IF(F3513&lt;&gt;"",0,IF(P3513="",0,IF(P3513="H",0,IF(Q3513&lt;Veriler!$G$2,L3513*Veriler!$G$2,L3513*Q3513)))))," ")</f>
        <v>0</v>
      </c>
      <c r="T3513" s="133">
        <f>IF(Veriler!T3513&lt;=0.1, S3513, IF(AND(Veriler!T3513&gt;0.1, F3513="", P3513="E"), IF(Q3513&gt;Veriler!$G$2, Q3513*S3513, IF(Q3513&lt;Veriler!$G$2, Veriler!$G$2*S3513, Q3513*S3513)), 0))</f>
        <v>0</v>
      </c>
      <c r="U3513" s="133" t="str">
        <f t="shared" si="1107"/>
        <v xml:space="preserve"> </v>
      </c>
      <c r="V3513" s="134" t="str">
        <f>IFERROR(IF(O3513="%10 sınırı aşılmıştır.",L3513-T3513,IFERROR(IF(F3513="",IF(S3513=1,0,IF(L3513-S3513=0,"",L3513-S3513)),IF(Veriler!M3513="",L3513,IF(L3513*Veriler!M3513=0,"",L3513*Veriler!M3513))),L3513)),0)</f>
        <v/>
      </c>
      <c r="W3513" s="146"/>
      <c r="X3513" s="146"/>
      <c r="Y3513" s="146"/>
    </row>
    <row r="3514" spans="1:25" s="99" customFormat="1" ht="54.75" customHeight="1" x14ac:dyDescent="0.25">
      <c r="A3514" s="96">
        <f t="shared" si="1108"/>
        <v>2590</v>
      </c>
      <c r="B3514" s="175"/>
      <c r="C3514" s="176"/>
      <c r="D3514" s="113"/>
      <c r="E3514" s="115"/>
      <c r="F3514" s="174"/>
      <c r="G3514" s="114" t="str">
        <f t="shared" si="1103"/>
        <v/>
      </c>
      <c r="H3514" s="115"/>
      <c r="I3514" s="115"/>
      <c r="J3514" s="115"/>
      <c r="K3514" s="115"/>
      <c r="L3514" s="133" t="str">
        <f t="shared" si="1104"/>
        <v/>
      </c>
      <c r="M3514" s="116" t="str">
        <f>IF(L3514="", "", L3514/Veriler!$X$1)</f>
        <v/>
      </c>
      <c r="N3514" s="116" t="str">
        <f>IF(F3514&lt;&gt;"", "İthal Girdi", IF(Veriler!T3514="", "", IF(Veriler!S3514="H", "%0,5 üzerindedir", IF(Veriler!T3514&gt;0.1, "%10 sınırı aşılmıştır.", "Uygun"))))</f>
        <v>%0,5 üzerindedir</v>
      </c>
      <c r="O3514" s="116" t="str">
        <f t="shared" si="1105"/>
        <v xml:space="preserve"> </v>
      </c>
      <c r="P3514" s="117"/>
      <c r="Q3514" s="118"/>
      <c r="R3514" s="119" t="str">
        <f t="shared" si="1106"/>
        <v/>
      </c>
      <c r="S3514" s="133">
        <f>IFERROR(IF(M3514&lt;=0.005,IF(F3514="",L3514,0),IF(F3514&lt;&gt;"",0,IF(P3514="",0,IF(P3514="H",0,IF(Q3514&lt;Veriler!$G$2,L3514*Veriler!$G$2,L3514*Q3514)))))," ")</f>
        <v>0</v>
      </c>
      <c r="T3514" s="133">
        <f>IF(Veriler!T3514&lt;=0.1, S3514, IF(AND(Veriler!T3514&gt;0.1, F3514="", P3514="E"), IF(Q3514&gt;Veriler!$G$2, Q3514*S3514, IF(Q3514&lt;Veriler!$G$2, Veriler!$G$2*S3514, Q3514*S3514)), 0))</f>
        <v>0</v>
      </c>
      <c r="U3514" s="133" t="str">
        <f t="shared" si="1107"/>
        <v xml:space="preserve"> </v>
      </c>
      <c r="V3514" s="134" t="str">
        <f>IFERROR(IF(O3514="%10 sınırı aşılmıştır.",L3514-T3514,IFERROR(IF(F3514="",IF(S3514=1,0,IF(L3514-S3514=0,"",L3514-S3514)),IF(Veriler!M3514="",L3514,IF(L3514*Veriler!M3514=0,"",L3514*Veriler!M3514))),L3514)),0)</f>
        <v/>
      </c>
      <c r="W3514" s="146"/>
      <c r="X3514" s="146"/>
      <c r="Y3514" s="146"/>
    </row>
    <row r="3515" spans="1:25" s="99" customFormat="1" ht="36" hidden="1" customHeight="1" x14ac:dyDescent="0.25">
      <c r="A3515" s="101"/>
      <c r="B3515" s="191" t="s">
        <v>16</v>
      </c>
      <c r="C3515" s="176"/>
      <c r="D3515" s="120"/>
      <c r="E3515" s="171"/>
      <c r="F3515" s="172"/>
      <c r="G3515" s="121"/>
      <c r="H3515" s="115"/>
      <c r="I3515" s="115"/>
      <c r="J3515" s="115"/>
      <c r="K3515" s="115"/>
      <c r="L3515" s="121"/>
      <c r="M3515" s="121"/>
      <c r="N3515" s="121"/>
      <c r="O3515" s="121"/>
      <c r="P3515" s="120"/>
      <c r="Q3515" s="120"/>
      <c r="R3515" s="183"/>
      <c r="S3515" s="184"/>
      <c r="T3515" s="121"/>
      <c r="U3515" s="121"/>
      <c r="V3515" s="121"/>
      <c r="W3515" s="146"/>
      <c r="X3515" s="146"/>
      <c r="Y3515" s="146"/>
    </row>
    <row r="3516" spans="1:25" s="99" customFormat="1" ht="54.75" customHeight="1" x14ac:dyDescent="0.25">
      <c r="A3516" s="96">
        <f>A3514+1</f>
        <v>2591</v>
      </c>
      <c r="B3516" s="175"/>
      <c r="C3516" s="176"/>
      <c r="D3516" s="113"/>
      <c r="E3516" s="115"/>
      <c r="F3516" s="174"/>
      <c r="G3516" s="114" t="str">
        <f t="shared" ref="G3516:G3529" si="1109">IF(AND(F3516&lt;&gt;"",V3516&lt;&gt;"",L3516&lt;&gt;0),V3516/L3516,"")</f>
        <v/>
      </c>
      <c r="H3516" s="115"/>
      <c r="I3516" s="115"/>
      <c r="J3516" s="115"/>
      <c r="K3516" s="115"/>
      <c r="L3516" s="133" t="str">
        <f t="shared" ref="L3516:L3529" si="1110">IF(AND(H3516&lt;&gt;0, J3516&lt;&gt;0, K3516&lt;&gt;0), H3516*J3516*K3516, "")</f>
        <v/>
      </c>
      <c r="M3516" s="116" t="str">
        <f>IF(L3516="", "", L3516/Veriler!$X$1)</f>
        <v/>
      </c>
      <c r="N3516" s="116" t="str">
        <f>IF(F3516&lt;&gt;"", "İthal Girdi", IF(Veriler!T3516="", "", IF(Veriler!S3516="H", "%0,5 üzerindedir", IF(Veriler!T3516&gt;0.1, "%10 sınırı aşılmıştır.", "Uygun"))))</f>
        <v>%0,5 üzerindedir</v>
      </c>
      <c r="O3516" s="116" t="str">
        <f t="shared" ref="O3516:O3529" si="1111">IF(M3516=""," ",N3516)</f>
        <v xml:space="preserve"> </v>
      </c>
      <c r="P3516" s="117"/>
      <c r="Q3516" s="118"/>
      <c r="R3516" s="119" t="str">
        <f t="shared" ref="R3516:R3529" si="1112">IFERROR(IF(AND(T3516&lt;&gt;"",L3516&lt;&gt;"",L3516&lt;&gt;0,T3516&lt;&gt;0),T3516/L3516,"")," ")</f>
        <v/>
      </c>
      <c r="S3516" s="133">
        <f>IFERROR(IF(M3516&lt;=0.005,IF(F3516="",L3516,0),IF(F3516&lt;&gt;"",0,IF(P3516="",0,IF(P3516="H",0,IF(Q3516&lt;Veriler!$G$2,L3516*Veriler!$G$2,L3516*Q3516)))))," ")</f>
        <v>0</v>
      </c>
      <c r="T3516" s="133">
        <f>IF(Veriler!T3516&lt;=0.1, S3516, IF(AND(Veriler!T3516&gt;0.1, F3516="", P3516="E"), IF(Q3516&gt;Veriler!$G$2, Q3516*S3516, IF(Q3516&lt;Veriler!$G$2, Veriler!$G$2*S3516, Q3516*S3516)), 0))</f>
        <v>0</v>
      </c>
      <c r="U3516" s="133" t="str">
        <f t="shared" ref="U3516:U3529" si="1113">IF(T3516=0," ",T3516)</f>
        <v xml:space="preserve"> </v>
      </c>
      <c r="V3516" s="134" t="str">
        <f>IFERROR(IF(O3516="%10 sınırı aşılmıştır.",L3516-T3516,IFERROR(IF(F3516="",IF(S3516=1,0,IF(L3516-S3516=0,"",L3516-S3516)),IF(Veriler!M3516="",L3516,IF(L3516*Veriler!M3516=0,"",L3516*Veriler!M3516))),L3516)),0)</f>
        <v/>
      </c>
      <c r="W3516" s="146"/>
      <c r="X3516" s="146"/>
      <c r="Y3516" s="146"/>
    </row>
    <row r="3517" spans="1:25" s="99" customFormat="1" ht="54.75" customHeight="1" x14ac:dyDescent="0.25">
      <c r="A3517" s="96">
        <f t="shared" ref="A3517:A3529" si="1114">A3516+1</f>
        <v>2592</v>
      </c>
      <c r="B3517" s="175"/>
      <c r="C3517" s="176"/>
      <c r="D3517" s="113"/>
      <c r="E3517" s="115"/>
      <c r="F3517" s="174"/>
      <c r="G3517" s="114" t="str">
        <f t="shared" si="1109"/>
        <v/>
      </c>
      <c r="H3517" s="115"/>
      <c r="I3517" s="115"/>
      <c r="J3517" s="115"/>
      <c r="K3517" s="115"/>
      <c r="L3517" s="133" t="str">
        <f t="shared" si="1110"/>
        <v/>
      </c>
      <c r="M3517" s="116" t="str">
        <f>IF(L3517="", "", L3517/Veriler!$X$1)</f>
        <v/>
      </c>
      <c r="N3517" s="116" t="str">
        <f>IF(F3517&lt;&gt;"", "İthal Girdi", IF(Veriler!T3517="", "", IF(Veriler!S3517="H", "%0,5 üzerindedir", IF(Veriler!T3517&gt;0.1, "%10 sınırı aşılmıştır.", "Uygun"))))</f>
        <v>%0,5 üzerindedir</v>
      </c>
      <c r="O3517" s="116" t="str">
        <f t="shared" si="1111"/>
        <v xml:space="preserve"> </v>
      </c>
      <c r="P3517" s="117"/>
      <c r="Q3517" s="118"/>
      <c r="R3517" s="119" t="str">
        <f t="shared" si="1112"/>
        <v/>
      </c>
      <c r="S3517" s="133">
        <f>IFERROR(IF(M3517&lt;=0.005,IF(F3517="",L3517,0),IF(F3517&lt;&gt;"",0,IF(P3517="",0,IF(P3517="H",0,IF(Q3517&lt;Veriler!$G$2,L3517*Veriler!$G$2,L3517*Q3517)))))," ")</f>
        <v>0</v>
      </c>
      <c r="T3517" s="133">
        <f>IF(Veriler!T3517&lt;=0.1, S3517, IF(AND(Veriler!T3517&gt;0.1, F3517="", P3517="E"), IF(Q3517&gt;Veriler!$G$2, Q3517*S3517, IF(Q3517&lt;Veriler!$G$2, Veriler!$G$2*S3517, Q3517*S3517)), 0))</f>
        <v>0</v>
      </c>
      <c r="U3517" s="133" t="str">
        <f t="shared" si="1113"/>
        <v xml:space="preserve"> </v>
      </c>
      <c r="V3517" s="134" t="str">
        <f>IFERROR(IF(O3517="%10 sınırı aşılmıştır.",L3517-T3517,IFERROR(IF(F3517="",IF(S3517=1,0,IF(L3517-S3517=0,"",L3517-S3517)),IF(Veriler!M3517="",L3517,IF(L3517*Veriler!M3517=0,"",L3517*Veriler!M3517))),L3517)),0)</f>
        <v/>
      </c>
      <c r="W3517" s="146"/>
      <c r="X3517" s="146"/>
      <c r="Y3517" s="146"/>
    </row>
    <row r="3518" spans="1:25" s="99" customFormat="1" ht="54.75" customHeight="1" x14ac:dyDescent="0.25">
      <c r="A3518" s="96">
        <f t="shared" si="1114"/>
        <v>2593</v>
      </c>
      <c r="B3518" s="175"/>
      <c r="C3518" s="176"/>
      <c r="D3518" s="113"/>
      <c r="E3518" s="115"/>
      <c r="F3518" s="174"/>
      <c r="G3518" s="114" t="str">
        <f t="shared" si="1109"/>
        <v/>
      </c>
      <c r="H3518" s="115"/>
      <c r="I3518" s="115"/>
      <c r="J3518" s="115"/>
      <c r="K3518" s="115"/>
      <c r="L3518" s="133" t="str">
        <f t="shared" si="1110"/>
        <v/>
      </c>
      <c r="M3518" s="116" t="str">
        <f>IF(L3518="", "", L3518/Veriler!$X$1)</f>
        <v/>
      </c>
      <c r="N3518" s="116" t="str">
        <f>IF(F3518&lt;&gt;"", "İthal Girdi", IF(Veriler!T3518="", "", IF(Veriler!S3518="H", "%0,5 üzerindedir", IF(Veriler!T3518&gt;0.1, "%10 sınırı aşılmıştır.", "Uygun"))))</f>
        <v>%0,5 üzerindedir</v>
      </c>
      <c r="O3518" s="116" t="str">
        <f t="shared" si="1111"/>
        <v xml:space="preserve"> </v>
      </c>
      <c r="P3518" s="117"/>
      <c r="Q3518" s="118"/>
      <c r="R3518" s="119" t="str">
        <f t="shared" si="1112"/>
        <v/>
      </c>
      <c r="S3518" s="133">
        <f>IFERROR(IF(M3518&lt;=0.005,IF(F3518="",L3518,0),IF(F3518&lt;&gt;"",0,IF(P3518="",0,IF(P3518="H",0,IF(Q3518&lt;Veriler!$G$2,L3518*Veriler!$G$2,L3518*Q3518)))))," ")</f>
        <v>0</v>
      </c>
      <c r="T3518" s="133">
        <f>IF(Veriler!T3518&lt;=0.1, S3518, IF(AND(Veriler!T3518&gt;0.1, F3518="", P3518="E"), IF(Q3518&gt;Veriler!$G$2, Q3518*S3518, IF(Q3518&lt;Veriler!$G$2, Veriler!$G$2*S3518, Q3518*S3518)), 0))</f>
        <v>0</v>
      </c>
      <c r="U3518" s="133" t="str">
        <f t="shared" si="1113"/>
        <v xml:space="preserve"> </v>
      </c>
      <c r="V3518" s="134" t="str">
        <f>IFERROR(IF(O3518="%10 sınırı aşılmıştır.",L3518-T3518,IFERROR(IF(F3518="",IF(S3518=1,0,IF(L3518-S3518=0,"",L3518-S3518)),IF(Veriler!M3518="",L3518,IF(L3518*Veriler!M3518=0,"",L3518*Veriler!M3518))),L3518)),0)</f>
        <v/>
      </c>
      <c r="W3518" s="146"/>
      <c r="X3518" s="146"/>
      <c r="Y3518" s="146"/>
    </row>
    <row r="3519" spans="1:25" s="99" customFormat="1" ht="54.75" customHeight="1" x14ac:dyDescent="0.25">
      <c r="A3519" s="96">
        <f t="shared" si="1114"/>
        <v>2594</v>
      </c>
      <c r="B3519" s="175"/>
      <c r="C3519" s="176"/>
      <c r="D3519" s="113"/>
      <c r="E3519" s="115"/>
      <c r="F3519" s="174"/>
      <c r="G3519" s="114" t="str">
        <f t="shared" si="1109"/>
        <v/>
      </c>
      <c r="H3519" s="115"/>
      <c r="I3519" s="115"/>
      <c r="J3519" s="115"/>
      <c r="K3519" s="115"/>
      <c r="L3519" s="133" t="str">
        <f t="shared" si="1110"/>
        <v/>
      </c>
      <c r="M3519" s="116" t="str">
        <f>IF(L3519="", "", L3519/Veriler!$X$1)</f>
        <v/>
      </c>
      <c r="N3519" s="116" t="str">
        <f>IF(F3519&lt;&gt;"", "İthal Girdi", IF(Veriler!T3519="", "", IF(Veriler!S3519="H", "%0,5 üzerindedir", IF(Veriler!T3519&gt;0.1, "%10 sınırı aşılmıştır.", "Uygun"))))</f>
        <v>%0,5 üzerindedir</v>
      </c>
      <c r="O3519" s="116" t="str">
        <f t="shared" si="1111"/>
        <v xml:space="preserve"> </v>
      </c>
      <c r="P3519" s="117"/>
      <c r="Q3519" s="118"/>
      <c r="R3519" s="119" t="str">
        <f t="shared" si="1112"/>
        <v/>
      </c>
      <c r="S3519" s="133">
        <f>IFERROR(IF(M3519&lt;=0.005,IF(F3519="",L3519,0),IF(F3519&lt;&gt;"",0,IF(P3519="",0,IF(P3519="H",0,IF(Q3519&lt;Veriler!$G$2,L3519*Veriler!$G$2,L3519*Q3519)))))," ")</f>
        <v>0</v>
      </c>
      <c r="T3519" s="133">
        <f>IF(Veriler!T3519&lt;=0.1, S3519, IF(AND(Veriler!T3519&gt;0.1, F3519="", P3519="E"), IF(Q3519&gt;Veriler!$G$2, Q3519*S3519, IF(Q3519&lt;Veriler!$G$2, Veriler!$G$2*S3519, Q3519*S3519)), 0))</f>
        <v>0</v>
      </c>
      <c r="U3519" s="133" t="str">
        <f t="shared" si="1113"/>
        <v xml:space="preserve"> </v>
      </c>
      <c r="V3519" s="134" t="str">
        <f>IFERROR(IF(O3519="%10 sınırı aşılmıştır.",L3519-T3519,IFERROR(IF(F3519="",IF(S3519=1,0,IF(L3519-S3519=0,"",L3519-S3519)),IF(Veriler!M3519="",L3519,IF(L3519*Veriler!M3519=0,"",L3519*Veriler!M3519))),L3519)),0)</f>
        <v/>
      </c>
      <c r="W3519" s="146"/>
      <c r="X3519" s="146"/>
      <c r="Y3519" s="146"/>
    </row>
    <row r="3520" spans="1:25" s="99" customFormat="1" ht="54.75" customHeight="1" x14ac:dyDescent="0.25">
      <c r="A3520" s="96">
        <f t="shared" si="1114"/>
        <v>2595</v>
      </c>
      <c r="B3520" s="175"/>
      <c r="C3520" s="176"/>
      <c r="D3520" s="113"/>
      <c r="E3520" s="115"/>
      <c r="F3520" s="174"/>
      <c r="G3520" s="114" t="str">
        <f t="shared" si="1109"/>
        <v/>
      </c>
      <c r="H3520" s="115"/>
      <c r="I3520" s="115"/>
      <c r="J3520" s="115"/>
      <c r="K3520" s="115"/>
      <c r="L3520" s="133" t="str">
        <f t="shared" si="1110"/>
        <v/>
      </c>
      <c r="M3520" s="116" t="str">
        <f>IF(L3520="", "", L3520/Veriler!$X$1)</f>
        <v/>
      </c>
      <c r="N3520" s="116" t="str">
        <f>IF(F3520&lt;&gt;"", "İthal Girdi", IF(Veriler!T3520="", "", IF(Veriler!S3520="H", "%0,5 üzerindedir", IF(Veriler!T3520&gt;0.1, "%10 sınırı aşılmıştır.", "Uygun"))))</f>
        <v>%0,5 üzerindedir</v>
      </c>
      <c r="O3520" s="116" t="str">
        <f t="shared" si="1111"/>
        <v xml:space="preserve"> </v>
      </c>
      <c r="P3520" s="117"/>
      <c r="Q3520" s="118"/>
      <c r="R3520" s="119" t="str">
        <f t="shared" si="1112"/>
        <v/>
      </c>
      <c r="S3520" s="133">
        <f>IFERROR(IF(M3520&lt;=0.005,IF(F3520="",L3520,0),IF(F3520&lt;&gt;"",0,IF(P3520="",0,IF(P3520="H",0,IF(Q3520&lt;Veriler!$G$2,L3520*Veriler!$G$2,L3520*Q3520)))))," ")</f>
        <v>0</v>
      </c>
      <c r="T3520" s="133">
        <f>IF(Veriler!T3520&lt;=0.1, S3520, IF(AND(Veriler!T3520&gt;0.1, F3520="", P3520="E"), IF(Q3520&gt;Veriler!$G$2, Q3520*S3520, IF(Q3520&lt;Veriler!$G$2, Veriler!$G$2*S3520, Q3520*S3520)), 0))</f>
        <v>0</v>
      </c>
      <c r="U3520" s="133" t="str">
        <f t="shared" si="1113"/>
        <v xml:space="preserve"> </v>
      </c>
      <c r="V3520" s="134" t="str">
        <f>IFERROR(IF(O3520="%10 sınırı aşılmıştır.",L3520-T3520,IFERROR(IF(F3520="",IF(S3520=1,0,IF(L3520-S3520=0,"",L3520-S3520)),IF(Veriler!M3520="",L3520,IF(L3520*Veriler!M3520=0,"",L3520*Veriler!M3520))),L3520)),0)</f>
        <v/>
      </c>
      <c r="W3520" s="146"/>
      <c r="X3520" s="146"/>
      <c r="Y3520" s="146"/>
    </row>
    <row r="3521" spans="1:25" s="99" customFormat="1" ht="54.75" customHeight="1" x14ac:dyDescent="0.25">
      <c r="A3521" s="96">
        <f t="shared" si="1114"/>
        <v>2596</v>
      </c>
      <c r="B3521" s="175"/>
      <c r="C3521" s="176"/>
      <c r="D3521" s="113"/>
      <c r="E3521" s="115"/>
      <c r="F3521" s="174"/>
      <c r="G3521" s="114" t="str">
        <f t="shared" si="1109"/>
        <v/>
      </c>
      <c r="H3521" s="115"/>
      <c r="I3521" s="115"/>
      <c r="J3521" s="115"/>
      <c r="K3521" s="115"/>
      <c r="L3521" s="133" t="str">
        <f t="shared" si="1110"/>
        <v/>
      </c>
      <c r="M3521" s="116" t="str">
        <f>IF(L3521="", "", L3521/Veriler!$X$1)</f>
        <v/>
      </c>
      <c r="N3521" s="116" t="str">
        <f>IF(F3521&lt;&gt;"", "İthal Girdi", IF(Veriler!T3521="", "", IF(Veriler!S3521="H", "%0,5 üzerindedir", IF(Veriler!T3521&gt;0.1, "%10 sınırı aşılmıştır.", "Uygun"))))</f>
        <v>%0,5 üzerindedir</v>
      </c>
      <c r="O3521" s="116" t="str">
        <f t="shared" si="1111"/>
        <v xml:space="preserve"> </v>
      </c>
      <c r="P3521" s="117"/>
      <c r="Q3521" s="118"/>
      <c r="R3521" s="119" t="str">
        <f t="shared" si="1112"/>
        <v/>
      </c>
      <c r="S3521" s="133">
        <f>IFERROR(IF(M3521&lt;=0.005,IF(F3521="",L3521,0),IF(F3521&lt;&gt;"",0,IF(P3521="",0,IF(P3521="H",0,IF(Q3521&lt;Veriler!$G$2,L3521*Veriler!$G$2,L3521*Q3521)))))," ")</f>
        <v>0</v>
      </c>
      <c r="T3521" s="133">
        <f>IF(Veriler!T3521&lt;=0.1, S3521, IF(AND(Veriler!T3521&gt;0.1, F3521="", P3521="E"), IF(Q3521&gt;Veriler!$G$2, Q3521*S3521, IF(Q3521&lt;Veriler!$G$2, Veriler!$G$2*S3521, Q3521*S3521)), 0))</f>
        <v>0</v>
      </c>
      <c r="U3521" s="133" t="str">
        <f t="shared" si="1113"/>
        <v xml:space="preserve"> </v>
      </c>
      <c r="V3521" s="134" t="str">
        <f>IFERROR(IF(O3521="%10 sınırı aşılmıştır.",L3521-T3521,IFERROR(IF(F3521="",IF(S3521=1,0,IF(L3521-S3521=0,"",L3521-S3521)),IF(Veriler!M3521="",L3521,IF(L3521*Veriler!M3521=0,"",L3521*Veriler!M3521))),L3521)),0)</f>
        <v/>
      </c>
      <c r="W3521" s="146"/>
      <c r="X3521" s="146"/>
      <c r="Y3521" s="146"/>
    </row>
    <row r="3522" spans="1:25" s="99" customFormat="1" ht="54.75" customHeight="1" x14ac:dyDescent="0.25">
      <c r="A3522" s="96">
        <f t="shared" si="1114"/>
        <v>2597</v>
      </c>
      <c r="B3522" s="175"/>
      <c r="C3522" s="176"/>
      <c r="D3522" s="113"/>
      <c r="E3522" s="115"/>
      <c r="F3522" s="174"/>
      <c r="G3522" s="114" t="str">
        <f t="shared" si="1109"/>
        <v/>
      </c>
      <c r="H3522" s="115"/>
      <c r="I3522" s="115"/>
      <c r="J3522" s="115"/>
      <c r="K3522" s="115"/>
      <c r="L3522" s="133" t="str">
        <f t="shared" si="1110"/>
        <v/>
      </c>
      <c r="M3522" s="116" t="str">
        <f>IF(L3522="", "", L3522/Veriler!$X$1)</f>
        <v/>
      </c>
      <c r="N3522" s="116" t="str">
        <f>IF(F3522&lt;&gt;"", "İthal Girdi", IF(Veriler!T3522="", "", IF(Veriler!S3522="H", "%0,5 üzerindedir", IF(Veriler!T3522&gt;0.1, "%10 sınırı aşılmıştır.", "Uygun"))))</f>
        <v>%0,5 üzerindedir</v>
      </c>
      <c r="O3522" s="116" t="str">
        <f t="shared" si="1111"/>
        <v xml:space="preserve"> </v>
      </c>
      <c r="P3522" s="117"/>
      <c r="Q3522" s="118"/>
      <c r="R3522" s="119" t="str">
        <f t="shared" si="1112"/>
        <v/>
      </c>
      <c r="S3522" s="133">
        <f>IFERROR(IF(M3522&lt;=0.005,IF(F3522="",L3522,0),IF(F3522&lt;&gt;"",0,IF(P3522="",0,IF(P3522="H",0,IF(Q3522&lt;Veriler!$G$2,L3522*Veriler!$G$2,L3522*Q3522)))))," ")</f>
        <v>0</v>
      </c>
      <c r="T3522" s="133">
        <f>IF(Veriler!T3522&lt;=0.1, S3522, IF(AND(Veriler!T3522&gt;0.1, F3522="", P3522="E"), IF(Q3522&gt;Veriler!$G$2, Q3522*S3522, IF(Q3522&lt;Veriler!$G$2, Veriler!$G$2*S3522, Q3522*S3522)), 0))</f>
        <v>0</v>
      </c>
      <c r="U3522" s="133" t="str">
        <f t="shared" si="1113"/>
        <v xml:space="preserve"> </v>
      </c>
      <c r="V3522" s="134" t="str">
        <f>IFERROR(IF(O3522="%10 sınırı aşılmıştır.",L3522-T3522,IFERROR(IF(F3522="",IF(S3522=1,0,IF(L3522-S3522=0,"",L3522-S3522)),IF(Veriler!M3522="",L3522,IF(L3522*Veriler!M3522=0,"",L3522*Veriler!M3522))),L3522)),0)</f>
        <v/>
      </c>
      <c r="W3522" s="146"/>
      <c r="X3522" s="146"/>
      <c r="Y3522" s="146"/>
    </row>
    <row r="3523" spans="1:25" s="99" customFormat="1" ht="54.75" customHeight="1" x14ac:dyDescent="0.25">
      <c r="A3523" s="96">
        <f t="shared" si="1114"/>
        <v>2598</v>
      </c>
      <c r="B3523" s="175"/>
      <c r="C3523" s="176"/>
      <c r="D3523" s="113"/>
      <c r="E3523" s="115"/>
      <c r="F3523" s="174"/>
      <c r="G3523" s="114" t="str">
        <f t="shared" si="1109"/>
        <v/>
      </c>
      <c r="H3523" s="115"/>
      <c r="I3523" s="115"/>
      <c r="J3523" s="115"/>
      <c r="K3523" s="115"/>
      <c r="L3523" s="133" t="str">
        <f t="shared" si="1110"/>
        <v/>
      </c>
      <c r="M3523" s="116" t="str">
        <f>IF(L3523="", "", L3523/Veriler!$X$1)</f>
        <v/>
      </c>
      <c r="N3523" s="116" t="str">
        <f>IF(F3523&lt;&gt;"", "İthal Girdi", IF(Veriler!T3523="", "", IF(Veriler!S3523="H", "%0,5 üzerindedir", IF(Veriler!T3523&gt;0.1, "%10 sınırı aşılmıştır.", "Uygun"))))</f>
        <v>%0,5 üzerindedir</v>
      </c>
      <c r="O3523" s="116" t="str">
        <f t="shared" si="1111"/>
        <v xml:space="preserve"> </v>
      </c>
      <c r="P3523" s="117"/>
      <c r="Q3523" s="118"/>
      <c r="R3523" s="119" t="str">
        <f t="shared" si="1112"/>
        <v/>
      </c>
      <c r="S3523" s="133">
        <f>IFERROR(IF(M3523&lt;=0.005,IF(F3523="",L3523,0),IF(F3523&lt;&gt;"",0,IF(P3523="",0,IF(P3523="H",0,IF(Q3523&lt;Veriler!$G$2,L3523*Veriler!$G$2,L3523*Q3523)))))," ")</f>
        <v>0</v>
      </c>
      <c r="T3523" s="133">
        <f>IF(Veriler!T3523&lt;=0.1, S3523, IF(AND(Veriler!T3523&gt;0.1, F3523="", P3523="E"), IF(Q3523&gt;Veriler!$G$2, Q3523*S3523, IF(Q3523&lt;Veriler!$G$2, Veriler!$G$2*S3523, Q3523*S3523)), 0))</f>
        <v>0</v>
      </c>
      <c r="U3523" s="133" t="str">
        <f t="shared" si="1113"/>
        <v xml:space="preserve"> </v>
      </c>
      <c r="V3523" s="134" t="str">
        <f>IFERROR(IF(O3523="%10 sınırı aşılmıştır.",L3523-T3523,IFERROR(IF(F3523="",IF(S3523=1,0,IF(L3523-S3523=0,"",L3523-S3523)),IF(Veriler!M3523="",L3523,IF(L3523*Veriler!M3523=0,"",L3523*Veriler!M3523))),L3523)),0)</f>
        <v/>
      </c>
      <c r="W3523" s="146"/>
      <c r="X3523" s="146"/>
      <c r="Y3523" s="146"/>
    </row>
    <row r="3524" spans="1:25" s="99" customFormat="1" ht="54.75" customHeight="1" x14ac:dyDescent="0.25">
      <c r="A3524" s="96">
        <f t="shared" si="1114"/>
        <v>2599</v>
      </c>
      <c r="B3524" s="175"/>
      <c r="C3524" s="176"/>
      <c r="D3524" s="113"/>
      <c r="E3524" s="115"/>
      <c r="F3524" s="174"/>
      <c r="G3524" s="114" t="str">
        <f t="shared" si="1109"/>
        <v/>
      </c>
      <c r="H3524" s="115"/>
      <c r="I3524" s="115"/>
      <c r="J3524" s="115"/>
      <c r="K3524" s="115"/>
      <c r="L3524" s="133" t="str">
        <f t="shared" si="1110"/>
        <v/>
      </c>
      <c r="M3524" s="116" t="str">
        <f>IF(L3524="", "", L3524/Veriler!$X$1)</f>
        <v/>
      </c>
      <c r="N3524" s="116" t="str">
        <f>IF(F3524&lt;&gt;"", "İthal Girdi", IF(Veriler!T3524="", "", IF(Veriler!S3524="H", "%0,5 üzerindedir", IF(Veriler!T3524&gt;0.1, "%10 sınırı aşılmıştır.", "Uygun"))))</f>
        <v>%0,5 üzerindedir</v>
      </c>
      <c r="O3524" s="116" t="str">
        <f t="shared" si="1111"/>
        <v xml:space="preserve"> </v>
      </c>
      <c r="P3524" s="117"/>
      <c r="Q3524" s="118"/>
      <c r="R3524" s="119" t="str">
        <f t="shared" si="1112"/>
        <v/>
      </c>
      <c r="S3524" s="133">
        <f>IFERROR(IF(M3524&lt;=0.005,IF(F3524="",L3524,0),IF(F3524&lt;&gt;"",0,IF(P3524="",0,IF(P3524="H",0,IF(Q3524&lt;Veriler!$G$2,L3524*Veriler!$G$2,L3524*Q3524)))))," ")</f>
        <v>0</v>
      </c>
      <c r="T3524" s="133">
        <f>IF(Veriler!T3524&lt;=0.1, S3524, IF(AND(Veriler!T3524&gt;0.1, F3524="", P3524="E"), IF(Q3524&gt;Veriler!$G$2, Q3524*S3524, IF(Q3524&lt;Veriler!$G$2, Veriler!$G$2*S3524, Q3524*S3524)), 0))</f>
        <v>0</v>
      </c>
      <c r="U3524" s="133" t="str">
        <f t="shared" si="1113"/>
        <v xml:space="preserve"> </v>
      </c>
      <c r="V3524" s="134" t="str">
        <f>IFERROR(IF(O3524="%10 sınırı aşılmıştır.",L3524-T3524,IFERROR(IF(F3524="",IF(S3524=1,0,IF(L3524-S3524=0,"",L3524-S3524)),IF(Veriler!M3524="",L3524,IF(L3524*Veriler!M3524=0,"",L3524*Veriler!M3524))),L3524)),0)</f>
        <v/>
      </c>
      <c r="W3524" s="146"/>
      <c r="X3524" s="146"/>
      <c r="Y3524" s="146"/>
    </row>
    <row r="3525" spans="1:25" s="99" customFormat="1" ht="54.75" customHeight="1" x14ac:dyDescent="0.25">
      <c r="A3525" s="96">
        <f t="shared" si="1114"/>
        <v>2600</v>
      </c>
      <c r="B3525" s="175"/>
      <c r="C3525" s="176"/>
      <c r="D3525" s="113"/>
      <c r="E3525" s="115"/>
      <c r="F3525" s="174"/>
      <c r="G3525" s="114" t="str">
        <f t="shared" si="1109"/>
        <v/>
      </c>
      <c r="H3525" s="115"/>
      <c r="I3525" s="115"/>
      <c r="J3525" s="115"/>
      <c r="K3525" s="115"/>
      <c r="L3525" s="133" t="str">
        <f t="shared" si="1110"/>
        <v/>
      </c>
      <c r="M3525" s="116" t="str">
        <f>IF(L3525="", "", L3525/Veriler!$X$1)</f>
        <v/>
      </c>
      <c r="N3525" s="116" t="str">
        <f>IF(F3525&lt;&gt;"", "İthal Girdi", IF(Veriler!T3525="", "", IF(Veriler!S3525="H", "%0,5 üzerindedir", IF(Veriler!T3525&gt;0.1, "%10 sınırı aşılmıştır.", "Uygun"))))</f>
        <v>%0,5 üzerindedir</v>
      </c>
      <c r="O3525" s="116" t="str">
        <f t="shared" si="1111"/>
        <v xml:space="preserve"> </v>
      </c>
      <c r="P3525" s="117"/>
      <c r="Q3525" s="118"/>
      <c r="R3525" s="119" t="str">
        <f t="shared" si="1112"/>
        <v/>
      </c>
      <c r="S3525" s="133">
        <f>IFERROR(IF(M3525&lt;=0.005,IF(F3525="",L3525,0),IF(F3525&lt;&gt;"",0,IF(P3525="",0,IF(P3525="H",0,IF(Q3525&lt;Veriler!$G$2,L3525*Veriler!$G$2,L3525*Q3525)))))," ")</f>
        <v>0</v>
      </c>
      <c r="T3525" s="133">
        <f>IF(Veriler!T3525&lt;=0.1, S3525, IF(AND(Veriler!T3525&gt;0.1, F3525="", P3525="E"), IF(Q3525&gt;Veriler!$G$2, Q3525*S3525, IF(Q3525&lt;Veriler!$G$2, Veriler!$G$2*S3525, Q3525*S3525)), 0))</f>
        <v>0</v>
      </c>
      <c r="U3525" s="133" t="str">
        <f t="shared" si="1113"/>
        <v xml:space="preserve"> </v>
      </c>
      <c r="V3525" s="134" t="str">
        <f>IFERROR(IF(O3525="%10 sınırı aşılmıştır.",L3525-T3525,IFERROR(IF(F3525="",IF(S3525=1,0,IF(L3525-S3525=0,"",L3525-S3525)),IF(Veriler!M3525="",L3525,IF(L3525*Veriler!M3525=0,"",L3525*Veriler!M3525))),L3525)),0)</f>
        <v/>
      </c>
      <c r="W3525" s="146"/>
      <c r="X3525" s="146"/>
      <c r="Y3525" s="146"/>
    </row>
    <row r="3526" spans="1:25" s="99" customFormat="1" ht="54.75" customHeight="1" x14ac:dyDescent="0.25">
      <c r="A3526" s="96">
        <f t="shared" si="1114"/>
        <v>2601</v>
      </c>
      <c r="B3526" s="175"/>
      <c r="C3526" s="176"/>
      <c r="D3526" s="113"/>
      <c r="E3526" s="115"/>
      <c r="F3526" s="174"/>
      <c r="G3526" s="114" t="str">
        <f t="shared" si="1109"/>
        <v/>
      </c>
      <c r="H3526" s="115"/>
      <c r="I3526" s="115"/>
      <c r="J3526" s="115"/>
      <c r="K3526" s="115"/>
      <c r="L3526" s="133" t="str">
        <f t="shared" si="1110"/>
        <v/>
      </c>
      <c r="M3526" s="116" t="str">
        <f>IF(L3526="", "", L3526/Veriler!$X$1)</f>
        <v/>
      </c>
      <c r="N3526" s="116" t="str">
        <f>IF(F3526&lt;&gt;"", "İthal Girdi", IF(Veriler!T3526="", "", IF(Veriler!S3526="H", "%0,5 üzerindedir", IF(Veriler!T3526&gt;0.1, "%10 sınırı aşılmıştır.", "Uygun"))))</f>
        <v>%0,5 üzerindedir</v>
      </c>
      <c r="O3526" s="116" t="str">
        <f t="shared" si="1111"/>
        <v xml:space="preserve"> </v>
      </c>
      <c r="P3526" s="117"/>
      <c r="Q3526" s="118"/>
      <c r="R3526" s="119" t="str">
        <f t="shared" si="1112"/>
        <v/>
      </c>
      <c r="S3526" s="133">
        <f>IFERROR(IF(M3526&lt;=0.005,IF(F3526="",L3526,0),IF(F3526&lt;&gt;"",0,IF(P3526="",0,IF(P3526="H",0,IF(Q3526&lt;Veriler!$G$2,L3526*Veriler!$G$2,L3526*Q3526)))))," ")</f>
        <v>0</v>
      </c>
      <c r="T3526" s="133">
        <f>IF(Veriler!T3526&lt;=0.1, S3526, IF(AND(Veriler!T3526&gt;0.1, F3526="", P3526="E"), IF(Q3526&gt;Veriler!$G$2, Q3526*S3526, IF(Q3526&lt;Veriler!$G$2, Veriler!$G$2*S3526, Q3526*S3526)), 0))</f>
        <v>0</v>
      </c>
      <c r="U3526" s="133" t="str">
        <f t="shared" si="1113"/>
        <v xml:space="preserve"> </v>
      </c>
      <c r="V3526" s="134" t="str">
        <f>IFERROR(IF(O3526="%10 sınırı aşılmıştır.",L3526-T3526,IFERROR(IF(F3526="",IF(S3526=1,0,IF(L3526-S3526=0,"",L3526-S3526)),IF(Veriler!M3526="",L3526,IF(L3526*Veriler!M3526=0,"",L3526*Veriler!M3526))),L3526)),0)</f>
        <v/>
      </c>
      <c r="W3526" s="146"/>
      <c r="X3526" s="146"/>
      <c r="Y3526" s="146"/>
    </row>
    <row r="3527" spans="1:25" s="99" customFormat="1" ht="54.75" customHeight="1" x14ac:dyDescent="0.25">
      <c r="A3527" s="96">
        <f t="shared" si="1114"/>
        <v>2602</v>
      </c>
      <c r="B3527" s="175"/>
      <c r="C3527" s="176"/>
      <c r="D3527" s="113"/>
      <c r="E3527" s="115"/>
      <c r="F3527" s="174"/>
      <c r="G3527" s="114" t="str">
        <f t="shared" si="1109"/>
        <v/>
      </c>
      <c r="H3527" s="115"/>
      <c r="I3527" s="115"/>
      <c r="J3527" s="115"/>
      <c r="K3527" s="115"/>
      <c r="L3527" s="133" t="str">
        <f t="shared" si="1110"/>
        <v/>
      </c>
      <c r="M3527" s="116" t="str">
        <f>IF(L3527="", "", L3527/Veriler!$X$1)</f>
        <v/>
      </c>
      <c r="N3527" s="116" t="str">
        <f>IF(F3527&lt;&gt;"", "İthal Girdi", IF(Veriler!T3527="", "", IF(Veriler!S3527="H", "%0,5 üzerindedir", IF(Veriler!T3527&gt;0.1, "%10 sınırı aşılmıştır.", "Uygun"))))</f>
        <v>%0,5 üzerindedir</v>
      </c>
      <c r="O3527" s="116" t="str">
        <f t="shared" si="1111"/>
        <v xml:space="preserve"> </v>
      </c>
      <c r="P3527" s="117"/>
      <c r="Q3527" s="118"/>
      <c r="R3527" s="119" t="str">
        <f t="shared" si="1112"/>
        <v/>
      </c>
      <c r="S3527" s="133">
        <f>IFERROR(IF(M3527&lt;=0.005,IF(F3527="",L3527,0),IF(F3527&lt;&gt;"",0,IF(P3527="",0,IF(P3527="H",0,IF(Q3527&lt;Veriler!$G$2,L3527*Veriler!$G$2,L3527*Q3527)))))," ")</f>
        <v>0</v>
      </c>
      <c r="T3527" s="133">
        <f>IF(Veriler!T3527&lt;=0.1, S3527, IF(AND(Veriler!T3527&gt;0.1, F3527="", P3527="E"), IF(Q3527&gt;Veriler!$G$2, Q3527*S3527, IF(Q3527&lt;Veriler!$G$2, Veriler!$G$2*S3527, Q3527*S3527)), 0))</f>
        <v>0</v>
      </c>
      <c r="U3527" s="133" t="str">
        <f t="shared" si="1113"/>
        <v xml:space="preserve"> </v>
      </c>
      <c r="V3527" s="134" t="str">
        <f>IFERROR(IF(O3527="%10 sınırı aşılmıştır.",L3527-T3527,IFERROR(IF(F3527="",IF(S3527=1,0,IF(L3527-S3527=0,"",L3527-S3527)),IF(Veriler!M3527="",L3527,IF(L3527*Veriler!M3527=0,"",L3527*Veriler!M3527))),L3527)),0)</f>
        <v/>
      </c>
      <c r="W3527" s="146"/>
      <c r="X3527" s="146"/>
      <c r="Y3527" s="146"/>
    </row>
    <row r="3528" spans="1:25" s="99" customFormat="1" ht="54.75" customHeight="1" x14ac:dyDescent="0.25">
      <c r="A3528" s="96">
        <f t="shared" si="1114"/>
        <v>2603</v>
      </c>
      <c r="B3528" s="175"/>
      <c r="C3528" s="176"/>
      <c r="D3528" s="113"/>
      <c r="E3528" s="115"/>
      <c r="F3528" s="174"/>
      <c r="G3528" s="114" t="str">
        <f t="shared" si="1109"/>
        <v/>
      </c>
      <c r="H3528" s="115"/>
      <c r="I3528" s="115"/>
      <c r="J3528" s="115"/>
      <c r="K3528" s="115"/>
      <c r="L3528" s="133" t="str">
        <f t="shared" si="1110"/>
        <v/>
      </c>
      <c r="M3528" s="116" t="str">
        <f>IF(L3528="", "", L3528/Veriler!$X$1)</f>
        <v/>
      </c>
      <c r="N3528" s="116" t="str">
        <f>IF(F3528&lt;&gt;"", "İthal Girdi", IF(Veriler!T3528="", "", IF(Veriler!S3528="H", "%0,5 üzerindedir", IF(Veriler!T3528&gt;0.1, "%10 sınırı aşılmıştır.", "Uygun"))))</f>
        <v>%0,5 üzerindedir</v>
      </c>
      <c r="O3528" s="116" t="str">
        <f t="shared" si="1111"/>
        <v xml:space="preserve"> </v>
      </c>
      <c r="P3528" s="117"/>
      <c r="Q3528" s="118"/>
      <c r="R3528" s="119" t="str">
        <f t="shared" si="1112"/>
        <v/>
      </c>
      <c r="S3528" s="133">
        <f>IFERROR(IF(M3528&lt;=0.005,IF(F3528="",L3528,0),IF(F3528&lt;&gt;"",0,IF(P3528="",0,IF(P3528="H",0,IF(Q3528&lt;Veriler!$G$2,L3528*Veriler!$G$2,L3528*Q3528)))))," ")</f>
        <v>0</v>
      </c>
      <c r="T3528" s="133">
        <f>IF(Veriler!T3528&lt;=0.1, S3528, IF(AND(Veriler!T3528&gt;0.1, F3528="", P3528="E"), IF(Q3528&gt;Veriler!$G$2, Q3528*S3528, IF(Q3528&lt;Veriler!$G$2, Veriler!$G$2*S3528, Q3528*S3528)), 0))</f>
        <v>0</v>
      </c>
      <c r="U3528" s="133" t="str">
        <f t="shared" si="1113"/>
        <v xml:space="preserve"> </v>
      </c>
      <c r="V3528" s="134" t="str">
        <f>IFERROR(IF(O3528="%10 sınırı aşılmıştır.",L3528-T3528,IFERROR(IF(F3528="",IF(S3528=1,0,IF(L3528-S3528=0,"",L3528-S3528)),IF(Veriler!M3528="",L3528,IF(L3528*Veriler!M3528=0,"",L3528*Veriler!M3528))),L3528)),0)</f>
        <v/>
      </c>
      <c r="W3528" s="146"/>
      <c r="X3528" s="146"/>
      <c r="Y3528" s="146"/>
    </row>
    <row r="3529" spans="1:25" s="99" customFormat="1" ht="54.75" customHeight="1" x14ac:dyDescent="0.25">
      <c r="A3529" s="96">
        <f t="shared" si="1114"/>
        <v>2604</v>
      </c>
      <c r="B3529" s="175"/>
      <c r="C3529" s="176"/>
      <c r="D3529" s="113"/>
      <c r="E3529" s="115"/>
      <c r="F3529" s="174"/>
      <c r="G3529" s="114" t="str">
        <f t="shared" si="1109"/>
        <v/>
      </c>
      <c r="H3529" s="115"/>
      <c r="I3529" s="115"/>
      <c r="J3529" s="115"/>
      <c r="K3529" s="115"/>
      <c r="L3529" s="133" t="str">
        <f t="shared" si="1110"/>
        <v/>
      </c>
      <c r="M3529" s="116" t="str">
        <f>IF(L3529="", "", L3529/Veriler!$X$1)</f>
        <v/>
      </c>
      <c r="N3529" s="116" t="str">
        <f>IF(F3529&lt;&gt;"", "İthal Girdi", IF(Veriler!T3529="", "", IF(Veriler!S3529="H", "%0,5 üzerindedir", IF(Veriler!T3529&gt;0.1, "%10 sınırı aşılmıştır.", "Uygun"))))</f>
        <v>%0,5 üzerindedir</v>
      </c>
      <c r="O3529" s="116" t="str">
        <f t="shared" si="1111"/>
        <v xml:space="preserve"> </v>
      </c>
      <c r="P3529" s="117"/>
      <c r="Q3529" s="118"/>
      <c r="R3529" s="119" t="str">
        <f t="shared" si="1112"/>
        <v/>
      </c>
      <c r="S3529" s="133">
        <f>IFERROR(IF(M3529&lt;=0.005,IF(F3529="",L3529,0),IF(F3529&lt;&gt;"",0,IF(P3529="",0,IF(P3529="H",0,IF(Q3529&lt;Veriler!$G$2,L3529*Veriler!$G$2,L3529*Q3529)))))," ")</f>
        <v>0</v>
      </c>
      <c r="T3529" s="133">
        <f>IF(Veriler!T3529&lt;=0.1, S3529, IF(AND(Veriler!T3529&gt;0.1, F3529="", P3529="E"), IF(Q3529&gt;Veriler!$G$2, Q3529*S3529, IF(Q3529&lt;Veriler!$G$2, Veriler!$G$2*S3529, Q3529*S3529)), 0))</f>
        <v>0</v>
      </c>
      <c r="U3529" s="133" t="str">
        <f t="shared" si="1113"/>
        <v xml:space="preserve"> </v>
      </c>
      <c r="V3529" s="134" t="str">
        <f>IFERROR(IF(O3529="%10 sınırı aşılmıştır.",L3529-T3529,IFERROR(IF(F3529="",IF(S3529=1,0,IF(L3529-S3529=0,"",L3529-S3529)),IF(Veriler!M3529="",L3529,IF(L3529*Veriler!M3529=0,"",L3529*Veriler!M3529))),L3529)),0)</f>
        <v/>
      </c>
      <c r="W3529" s="146"/>
      <c r="X3529" s="146"/>
      <c r="Y3529" s="146"/>
    </row>
    <row r="3530" spans="1:25" s="99" customFormat="1" ht="24" customHeight="1" x14ac:dyDescent="0.25">
      <c r="A3530" s="103"/>
      <c r="B3530" s="104"/>
      <c r="C3530" s="104"/>
      <c r="D3530" s="104"/>
      <c r="E3530" s="103"/>
      <c r="F3530" s="135"/>
      <c r="G3530" s="157"/>
      <c r="H3530" s="103"/>
      <c r="I3530" s="103"/>
      <c r="J3530" s="103"/>
      <c r="K3530" s="103"/>
      <c r="L3530" s="136">
        <f>SUM(L3501:L3514,L3516:L3529)</f>
        <v>0</v>
      </c>
      <c r="M3530" s="158"/>
      <c r="N3530" s="158"/>
      <c r="O3530" s="158"/>
      <c r="P3530" s="105"/>
      <c r="Q3530" s="106"/>
      <c r="R3530" s="159"/>
      <c r="S3530" s="160"/>
      <c r="T3530" s="160"/>
      <c r="U3530" s="160"/>
      <c r="V3530" s="160"/>
      <c r="W3530" s="146"/>
      <c r="X3530" s="146"/>
      <c r="Y3530" s="146"/>
    </row>
    <row r="3531" spans="1:25" s="99" customFormat="1" ht="31.5" customHeight="1" x14ac:dyDescent="0.25">
      <c r="A3531" s="103"/>
      <c r="B3531" s="104"/>
      <c r="C3531" s="104"/>
      <c r="D3531" s="104"/>
      <c r="E3531" s="103"/>
      <c r="F3531" s="135"/>
      <c r="G3531" s="157"/>
      <c r="H3531" s="103"/>
      <c r="I3531" s="103"/>
      <c r="J3531" s="103"/>
      <c r="K3531" s="103"/>
      <c r="L3531" s="161"/>
      <c r="M3531" s="158"/>
      <c r="N3531" s="158"/>
      <c r="O3531" s="158"/>
      <c r="P3531" s="105"/>
      <c r="Q3531" s="106"/>
      <c r="R3531" s="159"/>
      <c r="S3531" s="162" t="s">
        <v>57</v>
      </c>
      <c r="T3531" s="162" t="s">
        <v>57</v>
      </c>
      <c r="U3531" s="162" t="s">
        <v>57</v>
      </c>
      <c r="V3531" s="163" t="s">
        <v>58</v>
      </c>
      <c r="W3531" s="146"/>
      <c r="X3531" s="146"/>
      <c r="Y3531" s="146"/>
    </row>
    <row r="3532" spans="1:25" s="99" customFormat="1" ht="58.5" customHeight="1" x14ac:dyDescent="0.25">
      <c r="A3532" s="185" t="s">
        <v>59</v>
      </c>
      <c r="B3532" s="180"/>
      <c r="C3532" s="180"/>
      <c r="D3532" s="180"/>
      <c r="E3532" s="180"/>
      <c r="F3532" s="180"/>
      <c r="G3532" s="180"/>
      <c r="H3532" s="180"/>
      <c r="I3532" s="180"/>
      <c r="J3532" s="180"/>
      <c r="K3532" s="180"/>
      <c r="L3532" s="180"/>
      <c r="M3532" s="180"/>
      <c r="N3532" s="180"/>
      <c r="O3532" s="180"/>
      <c r="P3532" s="180"/>
      <c r="Q3532" s="180"/>
      <c r="R3532" s="176"/>
      <c r="S3532" s="137">
        <f>SUM(S3494,S3501:S3514,S3516:S3529)</f>
        <v>0</v>
      </c>
      <c r="T3532" s="137" t="str">
        <f>IF(SUM(T3501:T3514,T3516:T3529)=0," ",SUM(T3501:T3514,T3516:T3529))</f>
        <v xml:space="preserve"> </v>
      </c>
      <c r="U3532" s="137" t="str">
        <f>IF(SUM(U3501:U3514,U3516:U3529)=0," ",SUM(U3501:U3514,U3516:U3529))</f>
        <v xml:space="preserve"> </v>
      </c>
      <c r="V3532" s="137" t="str">
        <f>IF(SUM(V3501:V3514,V3516:V3529)=0," ",SUM(V3501:V3514,V3516:V3529))</f>
        <v xml:space="preserve"> </v>
      </c>
      <c r="W3532" s="146"/>
      <c r="X3532" s="164">
        <f>SUM(U3501:U3514,U3516:U3529)</f>
        <v>0</v>
      </c>
      <c r="Y3532" s="164">
        <f>SUM(V3501:V3514,V3516:V3529)</f>
        <v>0</v>
      </c>
    </row>
    <row r="3533" spans="1:25" x14ac:dyDescent="0.3">
      <c r="A3533" s="34"/>
      <c r="G3533" s="146"/>
      <c r="L3533" s="146"/>
      <c r="M3533" s="146"/>
      <c r="N3533" s="146"/>
      <c r="O3533" s="146"/>
      <c r="R3533" s="146"/>
      <c r="S3533" s="146"/>
      <c r="T3533" s="146"/>
      <c r="U3533" s="146"/>
      <c r="V3533" s="146"/>
      <c r="W3533" s="146"/>
      <c r="X3533" s="146"/>
      <c r="Y3533" s="146"/>
    </row>
    <row r="3534" spans="1:25" x14ac:dyDescent="0.3">
      <c r="A3534" s="186" t="s">
        <v>60</v>
      </c>
      <c r="B3534" s="187"/>
      <c r="C3534" s="187"/>
      <c r="D3534" s="187"/>
      <c r="E3534" s="187"/>
      <c r="F3534" s="187"/>
      <c r="G3534" s="187"/>
      <c r="H3534" s="187"/>
      <c r="I3534" s="187"/>
      <c r="J3534" s="187"/>
      <c r="K3534" s="187"/>
      <c r="L3534" s="187"/>
      <c r="M3534" s="187"/>
      <c r="N3534" s="187"/>
      <c r="O3534" s="187"/>
      <c r="P3534" s="187"/>
      <c r="Q3534" s="187"/>
      <c r="R3534" s="187"/>
      <c r="S3534" s="187"/>
      <c r="T3534" s="187"/>
      <c r="U3534" s="187"/>
      <c r="V3534" s="187"/>
      <c r="W3534" s="146"/>
      <c r="X3534" s="146"/>
      <c r="Y3534" s="146"/>
    </row>
    <row r="3535" spans="1:25" s="99" customFormat="1" ht="41.25" customHeight="1" x14ac:dyDescent="0.25">
      <c r="A3535" s="189" t="s">
        <v>38</v>
      </c>
      <c r="B3535" s="180"/>
      <c r="C3535" s="180"/>
      <c r="D3535" s="180"/>
      <c r="E3535" s="180"/>
      <c r="F3535" s="180"/>
      <c r="G3535" s="180"/>
      <c r="H3535" s="180"/>
      <c r="I3535" s="180"/>
      <c r="J3535" s="180"/>
      <c r="K3535" s="180"/>
      <c r="L3535" s="180"/>
      <c r="M3535" s="180"/>
      <c r="N3535" s="180"/>
      <c r="O3535" s="180"/>
      <c r="P3535" s="180"/>
      <c r="Q3535" s="180"/>
      <c r="R3535" s="180"/>
      <c r="S3535" s="180"/>
      <c r="T3535" s="180"/>
      <c r="U3535" s="180"/>
      <c r="V3535" s="176"/>
      <c r="W3535" s="146"/>
      <c r="X3535" s="146"/>
      <c r="Y3535" s="146"/>
    </row>
    <row r="3536" spans="1:25" s="100" customFormat="1" ht="35.25" customHeight="1" x14ac:dyDescent="0.25">
      <c r="A3536" s="179" t="s">
        <v>39</v>
      </c>
      <c r="B3536" s="180"/>
      <c r="C3536" s="180"/>
      <c r="D3536" s="180"/>
      <c r="E3536" s="180"/>
      <c r="F3536" s="180"/>
      <c r="G3536" s="180"/>
      <c r="H3536" s="180"/>
      <c r="I3536" s="180"/>
      <c r="J3536" s="180"/>
      <c r="K3536" s="180"/>
      <c r="L3536" s="180"/>
      <c r="M3536" s="180"/>
      <c r="N3536" s="180"/>
      <c r="O3536" s="180"/>
      <c r="P3536" s="180"/>
      <c r="Q3536" s="180"/>
      <c r="R3536" s="176"/>
      <c r="S3536" s="147"/>
      <c r="T3536" s="148"/>
      <c r="U3536" s="149" t="s">
        <v>40</v>
      </c>
      <c r="V3536" s="150">
        <f>V3498+1</f>
        <v>94</v>
      </c>
      <c r="W3536" s="146"/>
      <c r="X3536" s="146"/>
      <c r="Y3536" s="146"/>
    </row>
    <row r="3537" spans="1:25" s="99" customFormat="1" ht="81" customHeight="1" x14ac:dyDescent="0.25">
      <c r="A3537" s="110" t="s">
        <v>3</v>
      </c>
      <c r="B3537" s="188" t="s">
        <v>41</v>
      </c>
      <c r="C3537" s="176"/>
      <c r="D3537" s="111" t="s">
        <v>42</v>
      </c>
      <c r="E3537" s="110" t="s">
        <v>324</v>
      </c>
      <c r="F3537" s="111" t="s">
        <v>325</v>
      </c>
      <c r="G3537" s="151" t="s">
        <v>43</v>
      </c>
      <c r="H3537" s="110" t="s">
        <v>44</v>
      </c>
      <c r="I3537" s="110" t="s">
        <v>8</v>
      </c>
      <c r="J3537" s="110" t="s">
        <v>45</v>
      </c>
      <c r="K3537" s="110" t="s">
        <v>46</v>
      </c>
      <c r="L3537" s="152" t="s">
        <v>47</v>
      </c>
      <c r="M3537" s="153" t="s">
        <v>48</v>
      </c>
      <c r="N3537" s="154" t="s">
        <v>49</v>
      </c>
      <c r="O3537" s="154" t="s">
        <v>49</v>
      </c>
      <c r="P3537" s="112" t="s">
        <v>50</v>
      </c>
      <c r="Q3537" s="110" t="s">
        <v>51</v>
      </c>
      <c r="R3537" s="155" t="s">
        <v>52</v>
      </c>
      <c r="S3537" s="156" t="s">
        <v>53</v>
      </c>
      <c r="T3537" s="156" t="s">
        <v>54</v>
      </c>
      <c r="U3537" s="152" t="s">
        <v>54</v>
      </c>
      <c r="V3537" s="152" t="s">
        <v>55</v>
      </c>
      <c r="W3537" s="146"/>
      <c r="X3537" s="146"/>
      <c r="Y3537" s="146"/>
    </row>
    <row r="3538" spans="1:25" s="99" customFormat="1" ht="45" customHeight="1" x14ac:dyDescent="0.25">
      <c r="A3538" s="101"/>
      <c r="B3538" s="177" t="s">
        <v>56</v>
      </c>
      <c r="C3538" s="178"/>
      <c r="D3538" s="102"/>
      <c r="E3538" s="170"/>
      <c r="F3538" s="102"/>
      <c r="G3538" s="95"/>
      <c r="H3538" s="102"/>
      <c r="I3538" s="102"/>
      <c r="J3538" s="102"/>
      <c r="K3538" s="102"/>
      <c r="L3538" s="95"/>
      <c r="M3538" s="95"/>
      <c r="N3538" s="95"/>
      <c r="O3538" s="95"/>
      <c r="P3538" s="102"/>
      <c r="Q3538" s="102"/>
      <c r="R3538" s="190"/>
      <c r="S3538" s="184"/>
      <c r="T3538" s="95"/>
      <c r="U3538" s="95"/>
      <c r="V3538" s="95"/>
      <c r="W3538" s="146"/>
      <c r="X3538" s="146"/>
      <c r="Y3538" s="146"/>
    </row>
    <row r="3539" spans="1:25" s="99" customFormat="1" ht="54.75" customHeight="1" x14ac:dyDescent="0.25">
      <c r="A3539" s="96">
        <f>A3529+1</f>
        <v>2605</v>
      </c>
      <c r="B3539" s="181"/>
      <c r="C3539" s="182"/>
      <c r="D3539" s="113"/>
      <c r="E3539" s="115"/>
      <c r="F3539" s="174"/>
      <c r="G3539" s="114" t="str">
        <f t="shared" ref="G3539:G3552" si="1115">IF(AND(F3539&lt;&gt;"",V3539&lt;&gt;"",L3539&lt;&gt;0),V3539/L3539,"")</f>
        <v/>
      </c>
      <c r="H3539" s="115"/>
      <c r="I3539" s="115"/>
      <c r="J3539" s="115"/>
      <c r="K3539" s="115"/>
      <c r="L3539" s="133" t="str">
        <f t="shared" ref="L3539:L3552" si="1116">IF(AND(H3539&lt;&gt;0, J3539&lt;&gt;0, K3539&lt;&gt;0), H3539*J3539*K3539, "")</f>
        <v/>
      </c>
      <c r="M3539" s="116" t="str">
        <f>IF(L3539="", "", L3539/Veriler!$X$1)</f>
        <v/>
      </c>
      <c r="N3539" s="116" t="str">
        <f>IF(F3539&lt;&gt;"", "İthal Girdi", IF(Veriler!T3539="", "", IF(Veriler!S3539="H", "%0,5 üzerindedir", IF(Veriler!T3539&gt;0.1, "%10 sınırı aşılmıştır.", "Uygun"))))</f>
        <v>%0,5 üzerindedir</v>
      </c>
      <c r="O3539" s="116" t="str">
        <f t="shared" ref="O3539:O3552" si="1117">IF(M3539=""," ",N3539)</f>
        <v xml:space="preserve"> </v>
      </c>
      <c r="P3539" s="117"/>
      <c r="Q3539" s="118"/>
      <c r="R3539" s="119" t="str">
        <f t="shared" ref="R3539:R3552" si="1118">IFERROR(IF(AND(T3539&lt;&gt;"",L3539&lt;&gt;"",L3539&lt;&gt;0,T3539&lt;&gt;0),T3539/L3539,"")," ")</f>
        <v/>
      </c>
      <c r="S3539" s="133">
        <f>IFERROR(IF(M3539&lt;=0.005,IF(F3539="",L3539,0),IF(F3539&lt;&gt;"",0,IF(P3539="",0,IF(P3539="H",0,IF(Q3539&lt;Veriler!$G$2,L3539*Veriler!$G$2,L3539*Q3539)))))," ")</f>
        <v>0</v>
      </c>
      <c r="T3539" s="133">
        <f>IF(Veriler!T3539&lt;=0.1, S3539, IF(AND(Veriler!T3539&gt;0.1, F3539="", P3539="E"), IF(Q3539&gt;Veriler!$G$2, Q3539*S3539, IF(Q3539&lt;Veriler!$G$2, Veriler!$G$2*S3539, Q3539*S3539)), 0))</f>
        <v>0</v>
      </c>
      <c r="U3539" s="133" t="str">
        <f t="shared" ref="U3539:U3552" si="1119">IF(T3539=0," ",T3539)</f>
        <v xml:space="preserve"> </v>
      </c>
      <c r="V3539" s="134" t="str">
        <f>IFERROR(IF(O3539="%10 sınırı aşılmıştır.",L3539-T3539,IFERROR(IF(F3539="",IF(S3539=1,0,IF(L3539-S3539=0,"",L3539-S3539)),IF(Veriler!M3539="",L3539,IF(L3539*Veriler!M3539=0,"",L3539*Veriler!M3539))),L3539)),0)</f>
        <v/>
      </c>
      <c r="W3539" s="146"/>
      <c r="X3539" s="146"/>
      <c r="Y3539" s="146"/>
    </row>
    <row r="3540" spans="1:25" s="99" customFormat="1" ht="54.75" customHeight="1" x14ac:dyDescent="0.25">
      <c r="A3540" s="96">
        <f t="shared" ref="A3540:A3552" si="1120">A3539+1</f>
        <v>2606</v>
      </c>
      <c r="B3540" s="175"/>
      <c r="C3540" s="176"/>
      <c r="D3540" s="113"/>
      <c r="E3540" s="115"/>
      <c r="F3540" s="174"/>
      <c r="G3540" s="114" t="str">
        <f t="shared" si="1115"/>
        <v/>
      </c>
      <c r="H3540" s="115"/>
      <c r="I3540" s="115"/>
      <c r="J3540" s="115"/>
      <c r="K3540" s="115"/>
      <c r="L3540" s="133" t="str">
        <f t="shared" si="1116"/>
        <v/>
      </c>
      <c r="M3540" s="116" t="str">
        <f>IF(L3540="", "", L3540/Veriler!$X$1)</f>
        <v/>
      </c>
      <c r="N3540" s="116" t="str">
        <f>IF(F3540&lt;&gt;"", "İthal Girdi", IF(Veriler!T3540="", "", IF(Veriler!S3540="H", "%0,5 üzerindedir", IF(Veriler!T3540&gt;0.1, "%10 sınırı aşılmıştır.", "Uygun"))))</f>
        <v>%0,5 üzerindedir</v>
      </c>
      <c r="O3540" s="116" t="str">
        <f t="shared" si="1117"/>
        <v xml:space="preserve"> </v>
      </c>
      <c r="P3540" s="117"/>
      <c r="Q3540" s="118"/>
      <c r="R3540" s="119" t="str">
        <f t="shared" si="1118"/>
        <v/>
      </c>
      <c r="S3540" s="133">
        <f>IFERROR(IF(M3540&lt;=0.005,IF(F3540="",L3540,0),IF(F3540&lt;&gt;"",0,IF(P3540="",0,IF(P3540="H",0,IF(Q3540&lt;Veriler!$G$2,L3540*Veriler!$G$2,L3540*Q3540)))))," ")</f>
        <v>0</v>
      </c>
      <c r="T3540" s="133">
        <f>IF(Veriler!T3540&lt;=0.1, S3540, IF(AND(Veriler!T3540&gt;0.1, F3540="", P3540="E"), IF(Q3540&gt;Veriler!$G$2, Q3540*S3540, IF(Q3540&lt;Veriler!$G$2, Veriler!$G$2*S3540, Q3540*S3540)), 0))</f>
        <v>0</v>
      </c>
      <c r="U3540" s="133" t="str">
        <f t="shared" si="1119"/>
        <v xml:space="preserve"> </v>
      </c>
      <c r="V3540" s="134" t="str">
        <f>IFERROR(IF(O3540="%10 sınırı aşılmıştır.",L3540-T3540,IFERROR(IF(F3540="",IF(S3540=1,0,IF(L3540-S3540=0,"",L3540-S3540)),IF(Veriler!M3540="",L3540,IF(L3540*Veriler!M3540=0,"",L3540*Veriler!M3540))),L3540)),0)</f>
        <v/>
      </c>
      <c r="W3540" s="146"/>
      <c r="X3540" s="146"/>
      <c r="Y3540" s="146"/>
    </row>
    <row r="3541" spans="1:25" s="99" customFormat="1" ht="54.75" customHeight="1" x14ac:dyDescent="0.25">
      <c r="A3541" s="96">
        <f t="shared" si="1120"/>
        <v>2607</v>
      </c>
      <c r="B3541" s="175"/>
      <c r="C3541" s="176"/>
      <c r="D3541" s="113"/>
      <c r="E3541" s="115"/>
      <c r="F3541" s="174"/>
      <c r="G3541" s="114" t="str">
        <f t="shared" si="1115"/>
        <v/>
      </c>
      <c r="H3541" s="115"/>
      <c r="I3541" s="115"/>
      <c r="J3541" s="115"/>
      <c r="K3541" s="115"/>
      <c r="L3541" s="133" t="str">
        <f t="shared" si="1116"/>
        <v/>
      </c>
      <c r="M3541" s="116" t="str">
        <f>IF(L3541="", "", L3541/Veriler!$X$1)</f>
        <v/>
      </c>
      <c r="N3541" s="116" t="str">
        <f>IF(F3541&lt;&gt;"", "İthal Girdi", IF(Veriler!T3541="", "", IF(Veriler!S3541="H", "%0,5 üzerindedir", IF(Veriler!T3541&gt;0.1, "%10 sınırı aşılmıştır.", "Uygun"))))</f>
        <v>%0,5 üzerindedir</v>
      </c>
      <c r="O3541" s="116" t="str">
        <f t="shared" si="1117"/>
        <v xml:space="preserve"> </v>
      </c>
      <c r="P3541" s="117"/>
      <c r="Q3541" s="118"/>
      <c r="R3541" s="119" t="str">
        <f t="shared" si="1118"/>
        <v/>
      </c>
      <c r="S3541" s="133">
        <f>IFERROR(IF(M3541&lt;=0.005,IF(F3541="",L3541,0),IF(F3541&lt;&gt;"",0,IF(P3541="",0,IF(P3541="H",0,IF(Q3541&lt;Veriler!$G$2,L3541*Veriler!$G$2,L3541*Q3541)))))," ")</f>
        <v>0</v>
      </c>
      <c r="T3541" s="133">
        <f>IF(Veriler!T3541&lt;=0.1, S3541, IF(AND(Veriler!T3541&gt;0.1, F3541="", P3541="E"), IF(Q3541&gt;Veriler!$G$2, Q3541*S3541, IF(Q3541&lt;Veriler!$G$2, Veriler!$G$2*S3541, Q3541*S3541)), 0))</f>
        <v>0</v>
      </c>
      <c r="U3541" s="133" t="str">
        <f t="shared" si="1119"/>
        <v xml:space="preserve"> </v>
      </c>
      <c r="V3541" s="134" t="str">
        <f>IFERROR(IF(O3541="%10 sınırı aşılmıştır.",L3541-T3541,IFERROR(IF(F3541="",IF(S3541=1,0,IF(L3541-S3541=0,"",L3541-S3541)),IF(Veriler!M3541="",L3541,IF(L3541*Veriler!M3541=0,"",L3541*Veriler!M3541))),L3541)),0)</f>
        <v/>
      </c>
      <c r="W3541" s="146"/>
      <c r="X3541" s="146"/>
      <c r="Y3541" s="146"/>
    </row>
    <row r="3542" spans="1:25" s="99" customFormat="1" ht="54.75" customHeight="1" x14ac:dyDescent="0.25">
      <c r="A3542" s="96">
        <f t="shared" si="1120"/>
        <v>2608</v>
      </c>
      <c r="B3542" s="175"/>
      <c r="C3542" s="176"/>
      <c r="D3542" s="113"/>
      <c r="E3542" s="115"/>
      <c r="F3542" s="174"/>
      <c r="G3542" s="114" t="str">
        <f t="shared" si="1115"/>
        <v/>
      </c>
      <c r="H3542" s="115"/>
      <c r="I3542" s="115"/>
      <c r="J3542" s="115"/>
      <c r="K3542" s="115"/>
      <c r="L3542" s="133" t="str">
        <f t="shared" si="1116"/>
        <v/>
      </c>
      <c r="M3542" s="116" t="str">
        <f>IF(L3542="", "", L3542/Veriler!$X$1)</f>
        <v/>
      </c>
      <c r="N3542" s="116" t="str">
        <f>IF(F3542&lt;&gt;"", "İthal Girdi", IF(Veriler!T3542="", "", IF(Veriler!S3542="H", "%0,5 üzerindedir", IF(Veriler!T3542&gt;0.1, "%10 sınırı aşılmıştır.", "Uygun"))))</f>
        <v>%0,5 üzerindedir</v>
      </c>
      <c r="O3542" s="116" t="str">
        <f t="shared" si="1117"/>
        <v xml:space="preserve"> </v>
      </c>
      <c r="P3542" s="117"/>
      <c r="Q3542" s="118"/>
      <c r="R3542" s="119" t="str">
        <f t="shared" si="1118"/>
        <v/>
      </c>
      <c r="S3542" s="133">
        <f>IFERROR(IF(M3542&lt;=0.005,IF(F3542="",L3542,0),IF(F3542&lt;&gt;"",0,IF(P3542="",0,IF(P3542="H",0,IF(Q3542&lt;Veriler!$G$2,L3542*Veriler!$G$2,L3542*Q3542)))))," ")</f>
        <v>0</v>
      </c>
      <c r="T3542" s="133">
        <f>IF(Veriler!T3542&lt;=0.1, S3542, IF(AND(Veriler!T3542&gt;0.1, F3542="", P3542="E"), IF(Q3542&gt;Veriler!$G$2, Q3542*S3542, IF(Q3542&lt;Veriler!$G$2, Veriler!$G$2*S3542, Q3542*S3542)), 0))</f>
        <v>0</v>
      </c>
      <c r="U3542" s="133" t="str">
        <f t="shared" si="1119"/>
        <v xml:space="preserve"> </v>
      </c>
      <c r="V3542" s="134" t="str">
        <f>IFERROR(IF(O3542="%10 sınırı aşılmıştır.",L3542-T3542,IFERROR(IF(F3542="",IF(S3542=1,0,IF(L3542-S3542=0,"",L3542-S3542)),IF(Veriler!M3542="",L3542,IF(L3542*Veriler!M3542=0,"",L3542*Veriler!M3542))),L3542)),0)</f>
        <v/>
      </c>
      <c r="W3542" s="146"/>
      <c r="X3542" s="146"/>
      <c r="Y3542" s="146"/>
    </row>
    <row r="3543" spans="1:25" s="99" customFormat="1" ht="54.75" customHeight="1" x14ac:dyDescent="0.25">
      <c r="A3543" s="96">
        <f t="shared" si="1120"/>
        <v>2609</v>
      </c>
      <c r="B3543" s="175"/>
      <c r="C3543" s="176"/>
      <c r="D3543" s="113"/>
      <c r="E3543" s="115"/>
      <c r="F3543" s="174"/>
      <c r="G3543" s="114" t="str">
        <f t="shared" si="1115"/>
        <v/>
      </c>
      <c r="H3543" s="115"/>
      <c r="I3543" s="115"/>
      <c r="J3543" s="115"/>
      <c r="K3543" s="115"/>
      <c r="L3543" s="133" t="str">
        <f t="shared" si="1116"/>
        <v/>
      </c>
      <c r="M3543" s="116" t="str">
        <f>IF(L3543="", "", L3543/Veriler!$X$1)</f>
        <v/>
      </c>
      <c r="N3543" s="116" t="str">
        <f>IF(F3543&lt;&gt;"", "İthal Girdi", IF(Veriler!T3543="", "", IF(Veriler!S3543="H", "%0,5 üzerindedir", IF(Veriler!T3543&gt;0.1, "%10 sınırı aşılmıştır.", "Uygun"))))</f>
        <v>%0,5 üzerindedir</v>
      </c>
      <c r="O3543" s="116" t="str">
        <f t="shared" si="1117"/>
        <v xml:space="preserve"> </v>
      </c>
      <c r="P3543" s="117"/>
      <c r="Q3543" s="118"/>
      <c r="R3543" s="119" t="str">
        <f t="shared" si="1118"/>
        <v/>
      </c>
      <c r="S3543" s="133">
        <f>IFERROR(IF(M3543&lt;=0.005,IF(F3543="",L3543,0),IF(F3543&lt;&gt;"",0,IF(P3543="",0,IF(P3543="H",0,IF(Q3543&lt;Veriler!$G$2,L3543*Veriler!$G$2,L3543*Q3543)))))," ")</f>
        <v>0</v>
      </c>
      <c r="T3543" s="133">
        <f>IF(Veriler!T3543&lt;=0.1, S3543, IF(AND(Veriler!T3543&gt;0.1, F3543="", P3543="E"), IF(Q3543&gt;Veriler!$G$2, Q3543*S3543, IF(Q3543&lt;Veriler!$G$2, Veriler!$G$2*S3543, Q3543*S3543)), 0))</f>
        <v>0</v>
      </c>
      <c r="U3543" s="133" t="str">
        <f t="shared" si="1119"/>
        <v xml:space="preserve"> </v>
      </c>
      <c r="V3543" s="134" t="str">
        <f>IFERROR(IF(O3543="%10 sınırı aşılmıştır.",L3543-T3543,IFERROR(IF(F3543="",IF(S3543=1,0,IF(L3543-S3543=0,"",L3543-S3543)),IF(Veriler!M3543="",L3543,IF(L3543*Veriler!M3543=0,"",L3543*Veriler!M3543))),L3543)),0)</f>
        <v/>
      </c>
      <c r="W3543" s="146"/>
      <c r="X3543" s="146"/>
      <c r="Y3543" s="146"/>
    </row>
    <row r="3544" spans="1:25" s="99" customFormat="1" ht="54.75" customHeight="1" x14ac:dyDescent="0.25">
      <c r="A3544" s="96">
        <f t="shared" si="1120"/>
        <v>2610</v>
      </c>
      <c r="B3544" s="175"/>
      <c r="C3544" s="176"/>
      <c r="D3544" s="113"/>
      <c r="E3544" s="115"/>
      <c r="F3544" s="174"/>
      <c r="G3544" s="114" t="str">
        <f t="shared" si="1115"/>
        <v/>
      </c>
      <c r="H3544" s="115"/>
      <c r="I3544" s="115"/>
      <c r="J3544" s="115"/>
      <c r="K3544" s="115"/>
      <c r="L3544" s="133" t="str">
        <f t="shared" si="1116"/>
        <v/>
      </c>
      <c r="M3544" s="116" t="str">
        <f>IF(L3544="", "", L3544/Veriler!$X$1)</f>
        <v/>
      </c>
      <c r="N3544" s="116" t="str">
        <f>IF(F3544&lt;&gt;"", "İthal Girdi", IF(Veriler!T3544="", "", IF(Veriler!S3544="H", "%0,5 üzerindedir", IF(Veriler!T3544&gt;0.1, "%10 sınırı aşılmıştır.", "Uygun"))))</f>
        <v>%0,5 üzerindedir</v>
      </c>
      <c r="O3544" s="116" t="str">
        <f t="shared" si="1117"/>
        <v xml:space="preserve"> </v>
      </c>
      <c r="P3544" s="117"/>
      <c r="Q3544" s="118"/>
      <c r="R3544" s="119" t="str">
        <f t="shared" si="1118"/>
        <v/>
      </c>
      <c r="S3544" s="133">
        <f>IFERROR(IF(M3544&lt;=0.005,IF(F3544="",L3544,0),IF(F3544&lt;&gt;"",0,IF(P3544="",0,IF(P3544="H",0,IF(Q3544&lt;Veriler!$G$2,L3544*Veriler!$G$2,L3544*Q3544)))))," ")</f>
        <v>0</v>
      </c>
      <c r="T3544" s="133">
        <f>IF(Veriler!T3544&lt;=0.1, S3544, IF(AND(Veriler!T3544&gt;0.1, F3544="", P3544="E"), IF(Q3544&gt;Veriler!$G$2, Q3544*S3544, IF(Q3544&lt;Veriler!$G$2, Veriler!$G$2*S3544, Q3544*S3544)), 0))</f>
        <v>0</v>
      </c>
      <c r="U3544" s="133" t="str">
        <f t="shared" si="1119"/>
        <v xml:space="preserve"> </v>
      </c>
      <c r="V3544" s="134" t="str">
        <f>IFERROR(IF(O3544="%10 sınırı aşılmıştır.",L3544-T3544,IFERROR(IF(F3544="",IF(S3544=1,0,IF(L3544-S3544=0,"",L3544-S3544)),IF(Veriler!M3544="",L3544,IF(L3544*Veriler!M3544=0,"",L3544*Veriler!M3544))),L3544)),0)</f>
        <v/>
      </c>
      <c r="W3544" s="146"/>
      <c r="X3544" s="146"/>
      <c r="Y3544" s="146"/>
    </row>
    <row r="3545" spans="1:25" s="99" customFormat="1" ht="54.75" customHeight="1" x14ac:dyDescent="0.25">
      <c r="A3545" s="96">
        <f t="shared" si="1120"/>
        <v>2611</v>
      </c>
      <c r="B3545" s="175"/>
      <c r="C3545" s="176"/>
      <c r="D3545" s="113"/>
      <c r="E3545" s="115"/>
      <c r="F3545" s="174"/>
      <c r="G3545" s="114" t="str">
        <f t="shared" si="1115"/>
        <v/>
      </c>
      <c r="H3545" s="115"/>
      <c r="I3545" s="115"/>
      <c r="J3545" s="115"/>
      <c r="K3545" s="115"/>
      <c r="L3545" s="133" t="str">
        <f t="shared" si="1116"/>
        <v/>
      </c>
      <c r="M3545" s="116" t="str">
        <f>IF(L3545="", "", L3545/Veriler!$X$1)</f>
        <v/>
      </c>
      <c r="N3545" s="116" t="str">
        <f>IF(F3545&lt;&gt;"", "İthal Girdi", IF(Veriler!T3545="", "", IF(Veriler!S3545="H", "%0,5 üzerindedir", IF(Veriler!T3545&gt;0.1, "%10 sınırı aşılmıştır.", "Uygun"))))</f>
        <v>%0,5 üzerindedir</v>
      </c>
      <c r="O3545" s="116" t="str">
        <f t="shared" si="1117"/>
        <v xml:space="preserve"> </v>
      </c>
      <c r="P3545" s="117"/>
      <c r="Q3545" s="118"/>
      <c r="R3545" s="119" t="str">
        <f t="shared" si="1118"/>
        <v/>
      </c>
      <c r="S3545" s="133">
        <f>IFERROR(IF(M3545&lt;=0.005,IF(F3545="",L3545,0),IF(F3545&lt;&gt;"",0,IF(P3545="",0,IF(P3545="H",0,IF(Q3545&lt;Veriler!$G$2,L3545*Veriler!$G$2,L3545*Q3545)))))," ")</f>
        <v>0</v>
      </c>
      <c r="T3545" s="133">
        <f>IF(Veriler!T3545&lt;=0.1, S3545, IF(AND(Veriler!T3545&gt;0.1, F3545="", P3545="E"), IF(Q3545&gt;Veriler!$G$2, Q3545*S3545, IF(Q3545&lt;Veriler!$G$2, Veriler!$G$2*S3545, Q3545*S3545)), 0))</f>
        <v>0</v>
      </c>
      <c r="U3545" s="133" t="str">
        <f t="shared" si="1119"/>
        <v xml:space="preserve"> </v>
      </c>
      <c r="V3545" s="134" t="str">
        <f>IFERROR(IF(O3545="%10 sınırı aşılmıştır.",L3545-T3545,IFERROR(IF(F3545="",IF(S3545=1,0,IF(L3545-S3545=0,"",L3545-S3545)),IF(Veriler!M3545="",L3545,IF(L3545*Veriler!M3545=0,"",L3545*Veriler!M3545))),L3545)),0)</f>
        <v/>
      </c>
      <c r="W3545" s="146"/>
      <c r="X3545" s="146"/>
      <c r="Y3545" s="146"/>
    </row>
    <row r="3546" spans="1:25" s="99" customFormat="1" ht="54.75" customHeight="1" x14ac:dyDescent="0.25">
      <c r="A3546" s="96">
        <f t="shared" si="1120"/>
        <v>2612</v>
      </c>
      <c r="B3546" s="175"/>
      <c r="C3546" s="176"/>
      <c r="D3546" s="113"/>
      <c r="E3546" s="115"/>
      <c r="F3546" s="174"/>
      <c r="G3546" s="114" t="str">
        <f t="shared" si="1115"/>
        <v/>
      </c>
      <c r="H3546" s="115"/>
      <c r="I3546" s="115"/>
      <c r="J3546" s="115"/>
      <c r="K3546" s="115"/>
      <c r="L3546" s="133" t="str">
        <f t="shared" si="1116"/>
        <v/>
      </c>
      <c r="M3546" s="116" t="str">
        <f>IF(L3546="", "", L3546/Veriler!$X$1)</f>
        <v/>
      </c>
      <c r="N3546" s="116" t="str">
        <f>IF(F3546&lt;&gt;"", "İthal Girdi", IF(Veriler!T3546="", "", IF(Veriler!S3546="H", "%0,5 üzerindedir", IF(Veriler!T3546&gt;0.1, "%10 sınırı aşılmıştır.", "Uygun"))))</f>
        <v>%0,5 üzerindedir</v>
      </c>
      <c r="O3546" s="116" t="str">
        <f t="shared" si="1117"/>
        <v xml:space="preserve"> </v>
      </c>
      <c r="P3546" s="117"/>
      <c r="Q3546" s="118"/>
      <c r="R3546" s="119" t="str">
        <f t="shared" si="1118"/>
        <v/>
      </c>
      <c r="S3546" s="133">
        <f>IFERROR(IF(M3546&lt;=0.005,IF(F3546="",L3546,0),IF(F3546&lt;&gt;"",0,IF(P3546="",0,IF(P3546="H",0,IF(Q3546&lt;Veriler!$G$2,L3546*Veriler!$G$2,L3546*Q3546)))))," ")</f>
        <v>0</v>
      </c>
      <c r="T3546" s="133">
        <f>IF(Veriler!T3546&lt;=0.1, S3546, IF(AND(Veriler!T3546&gt;0.1, F3546="", P3546="E"), IF(Q3546&gt;Veriler!$G$2, Q3546*S3546, IF(Q3546&lt;Veriler!$G$2, Veriler!$G$2*S3546, Q3546*S3546)), 0))</f>
        <v>0</v>
      </c>
      <c r="U3546" s="133" t="str">
        <f t="shared" si="1119"/>
        <v xml:space="preserve"> </v>
      </c>
      <c r="V3546" s="134" t="str">
        <f>IFERROR(IF(O3546="%10 sınırı aşılmıştır.",L3546-T3546,IFERROR(IF(F3546="",IF(S3546=1,0,IF(L3546-S3546=0,"",L3546-S3546)),IF(Veriler!M3546="",L3546,IF(L3546*Veriler!M3546=0,"",L3546*Veriler!M3546))),L3546)),0)</f>
        <v/>
      </c>
      <c r="W3546" s="146"/>
      <c r="X3546" s="146"/>
      <c r="Y3546" s="146"/>
    </row>
    <row r="3547" spans="1:25" s="99" customFormat="1" ht="54.75" customHeight="1" x14ac:dyDescent="0.25">
      <c r="A3547" s="96">
        <f t="shared" si="1120"/>
        <v>2613</v>
      </c>
      <c r="B3547" s="175"/>
      <c r="C3547" s="176"/>
      <c r="D3547" s="113"/>
      <c r="E3547" s="115"/>
      <c r="F3547" s="174"/>
      <c r="G3547" s="114" t="str">
        <f t="shared" si="1115"/>
        <v/>
      </c>
      <c r="H3547" s="115"/>
      <c r="I3547" s="115"/>
      <c r="J3547" s="115"/>
      <c r="K3547" s="115"/>
      <c r="L3547" s="133" t="str">
        <f t="shared" si="1116"/>
        <v/>
      </c>
      <c r="M3547" s="116" t="str">
        <f>IF(L3547="", "", L3547/Veriler!$X$1)</f>
        <v/>
      </c>
      <c r="N3547" s="116" t="str">
        <f>IF(F3547&lt;&gt;"", "İthal Girdi", IF(Veriler!T3547="", "", IF(Veriler!S3547="H", "%0,5 üzerindedir", IF(Veriler!T3547&gt;0.1, "%10 sınırı aşılmıştır.", "Uygun"))))</f>
        <v>%0,5 üzerindedir</v>
      </c>
      <c r="O3547" s="116" t="str">
        <f t="shared" si="1117"/>
        <v xml:space="preserve"> </v>
      </c>
      <c r="P3547" s="117"/>
      <c r="Q3547" s="118"/>
      <c r="R3547" s="119" t="str">
        <f t="shared" si="1118"/>
        <v/>
      </c>
      <c r="S3547" s="133">
        <f>IFERROR(IF(M3547&lt;=0.005,IF(F3547="",L3547,0),IF(F3547&lt;&gt;"",0,IF(P3547="",0,IF(P3547="H",0,IF(Q3547&lt;Veriler!$G$2,L3547*Veriler!$G$2,L3547*Q3547)))))," ")</f>
        <v>0</v>
      </c>
      <c r="T3547" s="133">
        <f>IF(Veriler!T3547&lt;=0.1, S3547, IF(AND(Veriler!T3547&gt;0.1, F3547="", P3547="E"), IF(Q3547&gt;Veriler!$G$2, Q3547*S3547, IF(Q3547&lt;Veriler!$G$2, Veriler!$G$2*S3547, Q3547*S3547)), 0))</f>
        <v>0</v>
      </c>
      <c r="U3547" s="133" t="str">
        <f t="shared" si="1119"/>
        <v xml:space="preserve"> </v>
      </c>
      <c r="V3547" s="134" t="str">
        <f>IFERROR(IF(O3547="%10 sınırı aşılmıştır.",L3547-T3547,IFERROR(IF(F3547="",IF(S3547=1,0,IF(L3547-S3547=0,"",L3547-S3547)),IF(Veriler!M3547="",L3547,IF(L3547*Veriler!M3547=0,"",L3547*Veriler!M3547))),L3547)),0)</f>
        <v/>
      </c>
      <c r="W3547" s="146"/>
      <c r="X3547" s="146"/>
      <c r="Y3547" s="146"/>
    </row>
    <row r="3548" spans="1:25" s="99" customFormat="1" ht="54.75" customHeight="1" x14ac:dyDescent="0.25">
      <c r="A3548" s="96">
        <f t="shared" si="1120"/>
        <v>2614</v>
      </c>
      <c r="B3548" s="175"/>
      <c r="C3548" s="176"/>
      <c r="D3548" s="113"/>
      <c r="E3548" s="115"/>
      <c r="F3548" s="174"/>
      <c r="G3548" s="114" t="str">
        <f t="shared" si="1115"/>
        <v/>
      </c>
      <c r="H3548" s="115"/>
      <c r="I3548" s="115"/>
      <c r="J3548" s="115"/>
      <c r="K3548" s="115"/>
      <c r="L3548" s="133" t="str">
        <f t="shared" si="1116"/>
        <v/>
      </c>
      <c r="M3548" s="116" t="str">
        <f>IF(L3548="", "", L3548/Veriler!$X$1)</f>
        <v/>
      </c>
      <c r="N3548" s="116" t="str">
        <f>IF(F3548&lt;&gt;"", "İthal Girdi", IF(Veriler!T3548="", "", IF(Veriler!S3548="H", "%0,5 üzerindedir", IF(Veriler!T3548&gt;0.1, "%10 sınırı aşılmıştır.", "Uygun"))))</f>
        <v>%0,5 üzerindedir</v>
      </c>
      <c r="O3548" s="116" t="str">
        <f t="shared" si="1117"/>
        <v xml:space="preserve"> </v>
      </c>
      <c r="P3548" s="117"/>
      <c r="Q3548" s="118"/>
      <c r="R3548" s="119" t="str">
        <f t="shared" si="1118"/>
        <v/>
      </c>
      <c r="S3548" s="133">
        <f>IFERROR(IF(M3548&lt;=0.005,IF(F3548="",L3548,0),IF(F3548&lt;&gt;"",0,IF(P3548="",0,IF(P3548="H",0,IF(Q3548&lt;Veriler!$G$2,L3548*Veriler!$G$2,L3548*Q3548)))))," ")</f>
        <v>0</v>
      </c>
      <c r="T3548" s="133">
        <f>IF(Veriler!T3548&lt;=0.1, S3548, IF(AND(Veriler!T3548&gt;0.1, F3548="", P3548="E"), IF(Q3548&gt;Veriler!$G$2, Q3548*S3548, IF(Q3548&lt;Veriler!$G$2, Veriler!$G$2*S3548, Q3548*S3548)), 0))</f>
        <v>0</v>
      </c>
      <c r="U3548" s="133" t="str">
        <f t="shared" si="1119"/>
        <v xml:space="preserve"> </v>
      </c>
      <c r="V3548" s="134" t="str">
        <f>IFERROR(IF(O3548="%10 sınırı aşılmıştır.",L3548-T3548,IFERROR(IF(F3548="",IF(S3548=1,0,IF(L3548-S3548=0,"",L3548-S3548)),IF(Veriler!M3548="",L3548,IF(L3548*Veriler!M3548=0,"",L3548*Veriler!M3548))),L3548)),0)</f>
        <v/>
      </c>
      <c r="W3548" s="146"/>
      <c r="X3548" s="146"/>
      <c r="Y3548" s="146"/>
    </row>
    <row r="3549" spans="1:25" s="99" customFormat="1" ht="54.75" customHeight="1" x14ac:dyDescent="0.25">
      <c r="A3549" s="96">
        <f t="shared" si="1120"/>
        <v>2615</v>
      </c>
      <c r="B3549" s="175"/>
      <c r="C3549" s="176"/>
      <c r="D3549" s="113"/>
      <c r="E3549" s="115"/>
      <c r="F3549" s="174"/>
      <c r="G3549" s="114" t="str">
        <f t="shared" si="1115"/>
        <v/>
      </c>
      <c r="H3549" s="115"/>
      <c r="I3549" s="115"/>
      <c r="J3549" s="115"/>
      <c r="K3549" s="115"/>
      <c r="L3549" s="133" t="str">
        <f t="shared" si="1116"/>
        <v/>
      </c>
      <c r="M3549" s="116" t="str">
        <f>IF(L3549="", "", L3549/Veriler!$X$1)</f>
        <v/>
      </c>
      <c r="N3549" s="116" t="str">
        <f>IF(F3549&lt;&gt;"", "İthal Girdi", IF(Veriler!T3549="", "", IF(Veriler!S3549="H", "%0,5 üzerindedir", IF(Veriler!T3549&gt;0.1, "%10 sınırı aşılmıştır.", "Uygun"))))</f>
        <v>%0,5 üzerindedir</v>
      </c>
      <c r="O3549" s="116" t="str">
        <f t="shared" si="1117"/>
        <v xml:space="preserve"> </v>
      </c>
      <c r="P3549" s="117"/>
      <c r="Q3549" s="118"/>
      <c r="R3549" s="119" t="str">
        <f t="shared" si="1118"/>
        <v/>
      </c>
      <c r="S3549" s="133">
        <f>IFERROR(IF(M3549&lt;=0.005,IF(F3549="",L3549,0),IF(F3549&lt;&gt;"",0,IF(P3549="",0,IF(P3549="H",0,IF(Q3549&lt;Veriler!$G$2,L3549*Veriler!$G$2,L3549*Q3549)))))," ")</f>
        <v>0</v>
      </c>
      <c r="T3549" s="133">
        <f>IF(Veriler!T3549&lt;=0.1, S3549, IF(AND(Veriler!T3549&gt;0.1, F3549="", P3549="E"), IF(Q3549&gt;Veriler!$G$2, Q3549*S3549, IF(Q3549&lt;Veriler!$G$2, Veriler!$G$2*S3549, Q3549*S3549)), 0))</f>
        <v>0</v>
      </c>
      <c r="U3549" s="133" t="str">
        <f t="shared" si="1119"/>
        <v xml:space="preserve"> </v>
      </c>
      <c r="V3549" s="134" t="str">
        <f>IFERROR(IF(O3549="%10 sınırı aşılmıştır.",L3549-T3549,IFERROR(IF(F3549="",IF(S3549=1,0,IF(L3549-S3549=0,"",L3549-S3549)),IF(Veriler!M3549="",L3549,IF(L3549*Veriler!M3549=0,"",L3549*Veriler!M3549))),L3549)),0)</f>
        <v/>
      </c>
      <c r="W3549" s="146"/>
      <c r="X3549" s="146"/>
      <c r="Y3549" s="146"/>
    </row>
    <row r="3550" spans="1:25" s="99" customFormat="1" ht="54.75" customHeight="1" x14ac:dyDescent="0.25">
      <c r="A3550" s="96">
        <f t="shared" si="1120"/>
        <v>2616</v>
      </c>
      <c r="B3550" s="175"/>
      <c r="C3550" s="176"/>
      <c r="D3550" s="113"/>
      <c r="E3550" s="115"/>
      <c r="F3550" s="174"/>
      <c r="G3550" s="114" t="str">
        <f t="shared" si="1115"/>
        <v/>
      </c>
      <c r="H3550" s="115"/>
      <c r="I3550" s="115"/>
      <c r="J3550" s="115"/>
      <c r="K3550" s="115"/>
      <c r="L3550" s="133" t="str">
        <f t="shared" si="1116"/>
        <v/>
      </c>
      <c r="M3550" s="116" t="str">
        <f>IF(L3550="", "", L3550/Veriler!$X$1)</f>
        <v/>
      </c>
      <c r="N3550" s="116" t="str">
        <f>IF(F3550&lt;&gt;"", "İthal Girdi", IF(Veriler!T3550="", "", IF(Veriler!S3550="H", "%0,5 üzerindedir", IF(Veriler!T3550&gt;0.1, "%10 sınırı aşılmıştır.", "Uygun"))))</f>
        <v>%0,5 üzerindedir</v>
      </c>
      <c r="O3550" s="116" t="str">
        <f t="shared" si="1117"/>
        <v xml:space="preserve"> </v>
      </c>
      <c r="P3550" s="117"/>
      <c r="Q3550" s="118"/>
      <c r="R3550" s="119" t="str">
        <f t="shared" si="1118"/>
        <v/>
      </c>
      <c r="S3550" s="133">
        <f>IFERROR(IF(M3550&lt;=0.005,IF(F3550="",L3550,0),IF(F3550&lt;&gt;"",0,IF(P3550="",0,IF(P3550="H",0,IF(Q3550&lt;Veriler!$G$2,L3550*Veriler!$G$2,L3550*Q3550)))))," ")</f>
        <v>0</v>
      </c>
      <c r="T3550" s="133">
        <f>IF(Veriler!T3550&lt;=0.1, S3550, IF(AND(Veriler!T3550&gt;0.1, F3550="", P3550="E"), IF(Q3550&gt;Veriler!$G$2, Q3550*S3550, IF(Q3550&lt;Veriler!$G$2, Veriler!$G$2*S3550, Q3550*S3550)), 0))</f>
        <v>0</v>
      </c>
      <c r="U3550" s="133" t="str">
        <f t="shared" si="1119"/>
        <v xml:space="preserve"> </v>
      </c>
      <c r="V3550" s="134" t="str">
        <f>IFERROR(IF(O3550="%10 sınırı aşılmıştır.",L3550-T3550,IFERROR(IF(F3550="",IF(S3550=1,0,IF(L3550-S3550=0,"",L3550-S3550)),IF(Veriler!M3550="",L3550,IF(L3550*Veriler!M3550=0,"",L3550*Veriler!M3550))),L3550)),0)</f>
        <v/>
      </c>
      <c r="W3550" s="146"/>
      <c r="X3550" s="146"/>
      <c r="Y3550" s="146"/>
    </row>
    <row r="3551" spans="1:25" s="99" customFormat="1" ht="54.75" customHeight="1" x14ac:dyDescent="0.25">
      <c r="A3551" s="96">
        <f t="shared" si="1120"/>
        <v>2617</v>
      </c>
      <c r="B3551" s="175"/>
      <c r="C3551" s="176"/>
      <c r="D3551" s="113"/>
      <c r="E3551" s="115"/>
      <c r="F3551" s="174"/>
      <c r="G3551" s="114" t="str">
        <f t="shared" si="1115"/>
        <v/>
      </c>
      <c r="H3551" s="115"/>
      <c r="I3551" s="115"/>
      <c r="J3551" s="115"/>
      <c r="K3551" s="115"/>
      <c r="L3551" s="133" t="str">
        <f t="shared" si="1116"/>
        <v/>
      </c>
      <c r="M3551" s="116" t="str">
        <f>IF(L3551="", "", L3551/Veriler!$X$1)</f>
        <v/>
      </c>
      <c r="N3551" s="116" t="str">
        <f>IF(F3551&lt;&gt;"", "İthal Girdi", IF(Veriler!T3551="", "", IF(Veriler!S3551="H", "%0,5 üzerindedir", IF(Veriler!T3551&gt;0.1, "%10 sınırı aşılmıştır.", "Uygun"))))</f>
        <v>%0,5 üzerindedir</v>
      </c>
      <c r="O3551" s="116" t="str">
        <f t="shared" si="1117"/>
        <v xml:space="preserve"> </v>
      </c>
      <c r="P3551" s="117"/>
      <c r="Q3551" s="118"/>
      <c r="R3551" s="119" t="str">
        <f t="shared" si="1118"/>
        <v/>
      </c>
      <c r="S3551" s="133">
        <f>IFERROR(IF(M3551&lt;=0.005,IF(F3551="",L3551,0),IF(F3551&lt;&gt;"",0,IF(P3551="",0,IF(P3551="H",0,IF(Q3551&lt;Veriler!$G$2,L3551*Veriler!$G$2,L3551*Q3551)))))," ")</f>
        <v>0</v>
      </c>
      <c r="T3551" s="133">
        <f>IF(Veriler!T3551&lt;=0.1, S3551, IF(AND(Veriler!T3551&gt;0.1, F3551="", P3551="E"), IF(Q3551&gt;Veriler!$G$2, Q3551*S3551, IF(Q3551&lt;Veriler!$G$2, Veriler!$G$2*S3551, Q3551*S3551)), 0))</f>
        <v>0</v>
      </c>
      <c r="U3551" s="133" t="str">
        <f t="shared" si="1119"/>
        <v xml:space="preserve"> </v>
      </c>
      <c r="V3551" s="134" t="str">
        <f>IFERROR(IF(O3551="%10 sınırı aşılmıştır.",L3551-T3551,IFERROR(IF(F3551="",IF(S3551=1,0,IF(L3551-S3551=0,"",L3551-S3551)),IF(Veriler!M3551="",L3551,IF(L3551*Veriler!M3551=0,"",L3551*Veriler!M3551))),L3551)),0)</f>
        <v/>
      </c>
      <c r="W3551" s="146"/>
      <c r="X3551" s="146"/>
      <c r="Y3551" s="146"/>
    </row>
    <row r="3552" spans="1:25" s="99" customFormat="1" ht="54.75" customHeight="1" x14ac:dyDescent="0.25">
      <c r="A3552" s="96">
        <f t="shared" si="1120"/>
        <v>2618</v>
      </c>
      <c r="B3552" s="175"/>
      <c r="C3552" s="176"/>
      <c r="D3552" s="113"/>
      <c r="E3552" s="115"/>
      <c r="F3552" s="174"/>
      <c r="G3552" s="114" t="str">
        <f t="shared" si="1115"/>
        <v/>
      </c>
      <c r="H3552" s="115"/>
      <c r="I3552" s="115"/>
      <c r="J3552" s="115"/>
      <c r="K3552" s="115"/>
      <c r="L3552" s="133" t="str">
        <f t="shared" si="1116"/>
        <v/>
      </c>
      <c r="M3552" s="116" t="str">
        <f>IF(L3552="", "", L3552/Veriler!$X$1)</f>
        <v/>
      </c>
      <c r="N3552" s="116" t="str">
        <f>IF(F3552&lt;&gt;"", "İthal Girdi", IF(Veriler!T3552="", "", IF(Veriler!S3552="H", "%0,5 üzerindedir", IF(Veriler!T3552&gt;0.1, "%10 sınırı aşılmıştır.", "Uygun"))))</f>
        <v>%0,5 üzerindedir</v>
      </c>
      <c r="O3552" s="116" t="str">
        <f t="shared" si="1117"/>
        <v xml:space="preserve"> </v>
      </c>
      <c r="P3552" s="117"/>
      <c r="Q3552" s="118"/>
      <c r="R3552" s="119" t="str">
        <f t="shared" si="1118"/>
        <v/>
      </c>
      <c r="S3552" s="133">
        <f>IFERROR(IF(M3552&lt;=0.005,IF(F3552="",L3552,0),IF(F3552&lt;&gt;"",0,IF(P3552="",0,IF(P3552="H",0,IF(Q3552&lt;Veriler!$G$2,L3552*Veriler!$G$2,L3552*Q3552)))))," ")</f>
        <v>0</v>
      </c>
      <c r="T3552" s="133">
        <f>IF(Veriler!T3552&lt;=0.1, S3552, IF(AND(Veriler!T3552&gt;0.1, F3552="", P3552="E"), IF(Q3552&gt;Veriler!$G$2, Q3552*S3552, IF(Q3552&lt;Veriler!$G$2, Veriler!$G$2*S3552, Q3552*S3552)), 0))</f>
        <v>0</v>
      </c>
      <c r="U3552" s="133" t="str">
        <f t="shared" si="1119"/>
        <v xml:space="preserve"> </v>
      </c>
      <c r="V3552" s="134" t="str">
        <f>IFERROR(IF(O3552="%10 sınırı aşılmıştır.",L3552-T3552,IFERROR(IF(F3552="",IF(S3552=1,0,IF(L3552-S3552=0,"",L3552-S3552)),IF(Veriler!M3552="",L3552,IF(L3552*Veriler!M3552=0,"",L3552*Veriler!M3552))),L3552)),0)</f>
        <v/>
      </c>
      <c r="W3552" s="146"/>
      <c r="X3552" s="146"/>
      <c r="Y3552" s="146"/>
    </row>
    <row r="3553" spans="1:25" s="99" customFormat="1" ht="36" hidden="1" customHeight="1" x14ac:dyDescent="0.25">
      <c r="A3553" s="101"/>
      <c r="B3553" s="191" t="s">
        <v>16</v>
      </c>
      <c r="C3553" s="176"/>
      <c r="D3553" s="120"/>
      <c r="E3553" s="171"/>
      <c r="F3553" s="172"/>
      <c r="G3553" s="121"/>
      <c r="H3553" s="115"/>
      <c r="I3553" s="115"/>
      <c r="J3553" s="115"/>
      <c r="K3553" s="115"/>
      <c r="L3553" s="121"/>
      <c r="M3553" s="121"/>
      <c r="N3553" s="121"/>
      <c r="O3553" s="121"/>
      <c r="P3553" s="120"/>
      <c r="Q3553" s="120"/>
      <c r="R3553" s="183"/>
      <c r="S3553" s="184"/>
      <c r="T3553" s="121"/>
      <c r="U3553" s="121"/>
      <c r="V3553" s="121"/>
      <c r="W3553" s="146"/>
      <c r="X3553" s="146"/>
      <c r="Y3553" s="146"/>
    </row>
    <row r="3554" spans="1:25" s="99" customFormat="1" ht="54.75" customHeight="1" x14ac:dyDescent="0.25">
      <c r="A3554" s="96">
        <f>A3552+1</f>
        <v>2619</v>
      </c>
      <c r="B3554" s="175"/>
      <c r="C3554" s="176"/>
      <c r="D3554" s="113"/>
      <c r="E3554" s="115"/>
      <c r="F3554" s="174"/>
      <c r="G3554" s="114" t="str">
        <f t="shared" ref="G3554:G3567" si="1121">IF(AND(F3554&lt;&gt;"",V3554&lt;&gt;"",L3554&lt;&gt;0),V3554/L3554,"")</f>
        <v/>
      </c>
      <c r="H3554" s="115"/>
      <c r="I3554" s="115"/>
      <c r="J3554" s="115"/>
      <c r="K3554" s="115"/>
      <c r="L3554" s="133" t="str">
        <f t="shared" ref="L3554:L3567" si="1122">IF(AND(H3554&lt;&gt;0, J3554&lt;&gt;0, K3554&lt;&gt;0), H3554*J3554*K3554, "")</f>
        <v/>
      </c>
      <c r="M3554" s="116" t="str">
        <f>IF(L3554="", "", L3554/Veriler!$X$1)</f>
        <v/>
      </c>
      <c r="N3554" s="116" t="str">
        <f>IF(F3554&lt;&gt;"", "İthal Girdi", IF(Veriler!T3554="", "", IF(Veriler!S3554="H", "%0,5 üzerindedir", IF(Veriler!T3554&gt;0.1, "%10 sınırı aşılmıştır.", "Uygun"))))</f>
        <v>%0,5 üzerindedir</v>
      </c>
      <c r="O3554" s="116" t="str">
        <f t="shared" ref="O3554:O3567" si="1123">IF(M3554=""," ",N3554)</f>
        <v xml:space="preserve"> </v>
      </c>
      <c r="P3554" s="117"/>
      <c r="Q3554" s="118"/>
      <c r="R3554" s="119" t="str">
        <f t="shared" ref="R3554:R3567" si="1124">IFERROR(IF(AND(T3554&lt;&gt;"",L3554&lt;&gt;"",L3554&lt;&gt;0,T3554&lt;&gt;0),T3554/L3554,"")," ")</f>
        <v/>
      </c>
      <c r="S3554" s="133">
        <f>IFERROR(IF(M3554&lt;=0.005,IF(F3554="",L3554,0),IF(F3554&lt;&gt;"",0,IF(P3554="",0,IF(P3554="H",0,IF(Q3554&lt;Veriler!$G$2,L3554*Veriler!$G$2,L3554*Q3554)))))," ")</f>
        <v>0</v>
      </c>
      <c r="T3554" s="133">
        <f>IF(Veriler!T3554&lt;=0.1, S3554, IF(AND(Veriler!T3554&gt;0.1, F3554="", P3554="E"), IF(Q3554&gt;Veriler!$G$2, Q3554*S3554, IF(Q3554&lt;Veriler!$G$2, Veriler!$G$2*S3554, Q3554*S3554)), 0))</f>
        <v>0</v>
      </c>
      <c r="U3554" s="133" t="str">
        <f t="shared" ref="U3554:U3567" si="1125">IF(T3554=0," ",T3554)</f>
        <v xml:space="preserve"> </v>
      </c>
      <c r="V3554" s="134" t="str">
        <f>IFERROR(IF(O3554="%10 sınırı aşılmıştır.",L3554-T3554,IFERROR(IF(F3554="",IF(S3554=1,0,IF(L3554-S3554=0,"",L3554-S3554)),IF(Veriler!M3554="",L3554,IF(L3554*Veriler!M3554=0,"",L3554*Veriler!M3554))),L3554)),0)</f>
        <v/>
      </c>
      <c r="W3554" s="146"/>
      <c r="X3554" s="146"/>
      <c r="Y3554" s="146"/>
    </row>
    <row r="3555" spans="1:25" s="99" customFormat="1" ht="54.75" customHeight="1" x14ac:dyDescent="0.25">
      <c r="A3555" s="96">
        <f t="shared" ref="A3555:A3567" si="1126">A3554+1</f>
        <v>2620</v>
      </c>
      <c r="B3555" s="175"/>
      <c r="C3555" s="176"/>
      <c r="D3555" s="113"/>
      <c r="E3555" s="115"/>
      <c r="F3555" s="174"/>
      <c r="G3555" s="114" t="str">
        <f t="shared" si="1121"/>
        <v/>
      </c>
      <c r="H3555" s="115"/>
      <c r="I3555" s="115"/>
      <c r="J3555" s="115"/>
      <c r="K3555" s="115"/>
      <c r="L3555" s="133" t="str">
        <f t="shared" si="1122"/>
        <v/>
      </c>
      <c r="M3555" s="116" t="str">
        <f>IF(L3555="", "", L3555/Veriler!$X$1)</f>
        <v/>
      </c>
      <c r="N3555" s="116" t="str">
        <f>IF(F3555&lt;&gt;"", "İthal Girdi", IF(Veriler!T3555="", "", IF(Veriler!S3555="H", "%0,5 üzerindedir", IF(Veriler!T3555&gt;0.1, "%10 sınırı aşılmıştır.", "Uygun"))))</f>
        <v>%0,5 üzerindedir</v>
      </c>
      <c r="O3555" s="116" t="str">
        <f t="shared" si="1123"/>
        <v xml:space="preserve"> </v>
      </c>
      <c r="P3555" s="117"/>
      <c r="Q3555" s="118"/>
      <c r="R3555" s="119" t="str">
        <f t="shared" si="1124"/>
        <v/>
      </c>
      <c r="S3555" s="133">
        <f>IFERROR(IF(M3555&lt;=0.005,IF(F3555="",L3555,0),IF(F3555&lt;&gt;"",0,IF(P3555="",0,IF(P3555="H",0,IF(Q3555&lt;Veriler!$G$2,L3555*Veriler!$G$2,L3555*Q3555)))))," ")</f>
        <v>0</v>
      </c>
      <c r="T3555" s="133">
        <f>IF(Veriler!T3555&lt;=0.1, S3555, IF(AND(Veriler!T3555&gt;0.1, F3555="", P3555="E"), IF(Q3555&gt;Veriler!$G$2, Q3555*S3555, IF(Q3555&lt;Veriler!$G$2, Veriler!$G$2*S3555, Q3555*S3555)), 0))</f>
        <v>0</v>
      </c>
      <c r="U3555" s="133" t="str">
        <f t="shared" si="1125"/>
        <v xml:space="preserve"> </v>
      </c>
      <c r="V3555" s="134" t="str">
        <f>IFERROR(IF(O3555="%10 sınırı aşılmıştır.",L3555-T3555,IFERROR(IF(F3555="",IF(S3555=1,0,IF(L3555-S3555=0,"",L3555-S3555)),IF(Veriler!M3555="",L3555,IF(L3555*Veriler!M3555=0,"",L3555*Veriler!M3555))),L3555)),0)</f>
        <v/>
      </c>
      <c r="W3555" s="146"/>
      <c r="X3555" s="146"/>
      <c r="Y3555" s="146"/>
    </row>
    <row r="3556" spans="1:25" s="99" customFormat="1" ht="54.75" customHeight="1" x14ac:dyDescent="0.25">
      <c r="A3556" s="96">
        <f t="shared" si="1126"/>
        <v>2621</v>
      </c>
      <c r="B3556" s="175"/>
      <c r="C3556" s="176"/>
      <c r="D3556" s="113"/>
      <c r="E3556" s="115"/>
      <c r="F3556" s="174"/>
      <c r="G3556" s="114" t="str">
        <f t="shared" si="1121"/>
        <v/>
      </c>
      <c r="H3556" s="115"/>
      <c r="I3556" s="115"/>
      <c r="J3556" s="115"/>
      <c r="K3556" s="115"/>
      <c r="L3556" s="133" t="str">
        <f t="shared" si="1122"/>
        <v/>
      </c>
      <c r="M3556" s="116" t="str">
        <f>IF(L3556="", "", L3556/Veriler!$X$1)</f>
        <v/>
      </c>
      <c r="N3556" s="116" t="str">
        <f>IF(F3556&lt;&gt;"", "İthal Girdi", IF(Veriler!T3556="", "", IF(Veriler!S3556="H", "%0,5 üzerindedir", IF(Veriler!T3556&gt;0.1, "%10 sınırı aşılmıştır.", "Uygun"))))</f>
        <v>%0,5 üzerindedir</v>
      </c>
      <c r="O3556" s="116" t="str">
        <f t="shared" si="1123"/>
        <v xml:space="preserve"> </v>
      </c>
      <c r="P3556" s="117"/>
      <c r="Q3556" s="118"/>
      <c r="R3556" s="119" t="str">
        <f t="shared" si="1124"/>
        <v/>
      </c>
      <c r="S3556" s="133">
        <f>IFERROR(IF(M3556&lt;=0.005,IF(F3556="",L3556,0),IF(F3556&lt;&gt;"",0,IF(P3556="",0,IF(P3556="H",0,IF(Q3556&lt;Veriler!$G$2,L3556*Veriler!$G$2,L3556*Q3556)))))," ")</f>
        <v>0</v>
      </c>
      <c r="T3556" s="133">
        <f>IF(Veriler!T3556&lt;=0.1, S3556, IF(AND(Veriler!T3556&gt;0.1, F3556="", P3556="E"), IF(Q3556&gt;Veriler!$G$2, Q3556*S3556, IF(Q3556&lt;Veriler!$G$2, Veriler!$G$2*S3556, Q3556*S3556)), 0))</f>
        <v>0</v>
      </c>
      <c r="U3556" s="133" t="str">
        <f t="shared" si="1125"/>
        <v xml:space="preserve"> </v>
      </c>
      <c r="V3556" s="134" t="str">
        <f>IFERROR(IF(O3556="%10 sınırı aşılmıştır.",L3556-T3556,IFERROR(IF(F3556="",IF(S3556=1,0,IF(L3556-S3556=0,"",L3556-S3556)),IF(Veriler!M3556="",L3556,IF(L3556*Veriler!M3556=0,"",L3556*Veriler!M3556))),L3556)),0)</f>
        <v/>
      </c>
      <c r="W3556" s="146"/>
      <c r="X3556" s="146"/>
      <c r="Y3556" s="146"/>
    </row>
    <row r="3557" spans="1:25" s="99" customFormat="1" ht="54.75" customHeight="1" x14ac:dyDescent="0.25">
      <c r="A3557" s="96">
        <f t="shared" si="1126"/>
        <v>2622</v>
      </c>
      <c r="B3557" s="175"/>
      <c r="C3557" s="176"/>
      <c r="D3557" s="113"/>
      <c r="E3557" s="115"/>
      <c r="F3557" s="174"/>
      <c r="G3557" s="114" t="str">
        <f t="shared" si="1121"/>
        <v/>
      </c>
      <c r="H3557" s="115"/>
      <c r="I3557" s="115"/>
      <c r="J3557" s="115"/>
      <c r="K3557" s="115"/>
      <c r="L3557" s="133" t="str">
        <f t="shared" si="1122"/>
        <v/>
      </c>
      <c r="M3557" s="116" t="str">
        <f>IF(L3557="", "", L3557/Veriler!$X$1)</f>
        <v/>
      </c>
      <c r="N3557" s="116" t="str">
        <f>IF(F3557&lt;&gt;"", "İthal Girdi", IF(Veriler!T3557="", "", IF(Veriler!S3557="H", "%0,5 üzerindedir", IF(Veriler!T3557&gt;0.1, "%10 sınırı aşılmıştır.", "Uygun"))))</f>
        <v>%0,5 üzerindedir</v>
      </c>
      <c r="O3557" s="116" t="str">
        <f t="shared" si="1123"/>
        <v xml:space="preserve"> </v>
      </c>
      <c r="P3557" s="117"/>
      <c r="Q3557" s="118"/>
      <c r="R3557" s="119" t="str">
        <f t="shared" si="1124"/>
        <v/>
      </c>
      <c r="S3557" s="133">
        <f>IFERROR(IF(M3557&lt;=0.005,IF(F3557="",L3557,0),IF(F3557&lt;&gt;"",0,IF(P3557="",0,IF(P3557="H",0,IF(Q3557&lt;Veriler!$G$2,L3557*Veriler!$G$2,L3557*Q3557)))))," ")</f>
        <v>0</v>
      </c>
      <c r="T3557" s="133">
        <f>IF(Veriler!T3557&lt;=0.1, S3557, IF(AND(Veriler!T3557&gt;0.1, F3557="", P3557="E"), IF(Q3557&gt;Veriler!$G$2, Q3557*S3557, IF(Q3557&lt;Veriler!$G$2, Veriler!$G$2*S3557, Q3557*S3557)), 0))</f>
        <v>0</v>
      </c>
      <c r="U3557" s="133" t="str">
        <f t="shared" si="1125"/>
        <v xml:space="preserve"> </v>
      </c>
      <c r="V3557" s="134" t="str">
        <f>IFERROR(IF(O3557="%10 sınırı aşılmıştır.",L3557-T3557,IFERROR(IF(F3557="",IF(S3557=1,0,IF(L3557-S3557=0,"",L3557-S3557)),IF(Veriler!M3557="",L3557,IF(L3557*Veriler!M3557=0,"",L3557*Veriler!M3557))),L3557)),0)</f>
        <v/>
      </c>
      <c r="W3557" s="146"/>
      <c r="X3557" s="146"/>
      <c r="Y3557" s="146"/>
    </row>
    <row r="3558" spans="1:25" s="99" customFormat="1" ht="54.75" customHeight="1" x14ac:dyDescent="0.25">
      <c r="A3558" s="96">
        <f t="shared" si="1126"/>
        <v>2623</v>
      </c>
      <c r="B3558" s="175"/>
      <c r="C3558" s="176"/>
      <c r="D3558" s="113"/>
      <c r="E3558" s="115"/>
      <c r="F3558" s="174"/>
      <c r="G3558" s="114" t="str">
        <f t="shared" si="1121"/>
        <v/>
      </c>
      <c r="H3558" s="115"/>
      <c r="I3558" s="115"/>
      <c r="J3558" s="115"/>
      <c r="K3558" s="115"/>
      <c r="L3558" s="133" t="str">
        <f t="shared" si="1122"/>
        <v/>
      </c>
      <c r="M3558" s="116" t="str">
        <f>IF(L3558="", "", L3558/Veriler!$X$1)</f>
        <v/>
      </c>
      <c r="N3558" s="116" t="str">
        <f>IF(F3558&lt;&gt;"", "İthal Girdi", IF(Veriler!T3558="", "", IF(Veriler!S3558="H", "%0,5 üzerindedir", IF(Veriler!T3558&gt;0.1, "%10 sınırı aşılmıştır.", "Uygun"))))</f>
        <v>%0,5 üzerindedir</v>
      </c>
      <c r="O3558" s="116" t="str">
        <f t="shared" si="1123"/>
        <v xml:space="preserve"> </v>
      </c>
      <c r="P3558" s="117"/>
      <c r="Q3558" s="118"/>
      <c r="R3558" s="119" t="str">
        <f t="shared" si="1124"/>
        <v/>
      </c>
      <c r="S3558" s="133">
        <f>IFERROR(IF(M3558&lt;=0.005,IF(F3558="",L3558,0),IF(F3558&lt;&gt;"",0,IF(P3558="",0,IF(P3558="H",0,IF(Q3558&lt;Veriler!$G$2,L3558*Veriler!$G$2,L3558*Q3558)))))," ")</f>
        <v>0</v>
      </c>
      <c r="T3558" s="133">
        <f>IF(Veriler!T3558&lt;=0.1, S3558, IF(AND(Veriler!T3558&gt;0.1, F3558="", P3558="E"), IF(Q3558&gt;Veriler!$G$2, Q3558*S3558, IF(Q3558&lt;Veriler!$G$2, Veriler!$G$2*S3558, Q3558*S3558)), 0))</f>
        <v>0</v>
      </c>
      <c r="U3558" s="133" t="str">
        <f t="shared" si="1125"/>
        <v xml:space="preserve"> </v>
      </c>
      <c r="V3558" s="134" t="str">
        <f>IFERROR(IF(O3558="%10 sınırı aşılmıştır.",L3558-T3558,IFERROR(IF(F3558="",IF(S3558=1,0,IF(L3558-S3558=0,"",L3558-S3558)),IF(Veriler!M3558="",L3558,IF(L3558*Veriler!M3558=0,"",L3558*Veriler!M3558))),L3558)),0)</f>
        <v/>
      </c>
      <c r="W3558" s="146"/>
      <c r="X3558" s="146"/>
      <c r="Y3558" s="146"/>
    </row>
    <row r="3559" spans="1:25" s="99" customFormat="1" ht="54.75" customHeight="1" x14ac:dyDescent="0.25">
      <c r="A3559" s="96">
        <f t="shared" si="1126"/>
        <v>2624</v>
      </c>
      <c r="B3559" s="175"/>
      <c r="C3559" s="176"/>
      <c r="D3559" s="113"/>
      <c r="E3559" s="115"/>
      <c r="F3559" s="174"/>
      <c r="G3559" s="114" t="str">
        <f t="shared" si="1121"/>
        <v/>
      </c>
      <c r="H3559" s="115"/>
      <c r="I3559" s="115"/>
      <c r="J3559" s="115"/>
      <c r="K3559" s="115"/>
      <c r="L3559" s="133" t="str">
        <f t="shared" si="1122"/>
        <v/>
      </c>
      <c r="M3559" s="116" t="str">
        <f>IF(L3559="", "", L3559/Veriler!$X$1)</f>
        <v/>
      </c>
      <c r="N3559" s="116" t="str">
        <f>IF(F3559&lt;&gt;"", "İthal Girdi", IF(Veriler!T3559="", "", IF(Veriler!S3559="H", "%0,5 üzerindedir", IF(Veriler!T3559&gt;0.1, "%10 sınırı aşılmıştır.", "Uygun"))))</f>
        <v>%0,5 üzerindedir</v>
      </c>
      <c r="O3559" s="116" t="str">
        <f t="shared" si="1123"/>
        <v xml:space="preserve"> </v>
      </c>
      <c r="P3559" s="117"/>
      <c r="Q3559" s="118"/>
      <c r="R3559" s="119" t="str">
        <f t="shared" si="1124"/>
        <v/>
      </c>
      <c r="S3559" s="133">
        <f>IFERROR(IF(M3559&lt;=0.005,IF(F3559="",L3559,0),IF(F3559&lt;&gt;"",0,IF(P3559="",0,IF(P3559="H",0,IF(Q3559&lt;Veriler!$G$2,L3559*Veriler!$G$2,L3559*Q3559)))))," ")</f>
        <v>0</v>
      </c>
      <c r="T3559" s="133">
        <f>IF(Veriler!T3559&lt;=0.1, S3559, IF(AND(Veriler!T3559&gt;0.1, F3559="", P3559="E"), IF(Q3559&gt;Veriler!$G$2, Q3559*S3559, IF(Q3559&lt;Veriler!$G$2, Veriler!$G$2*S3559, Q3559*S3559)), 0))</f>
        <v>0</v>
      </c>
      <c r="U3559" s="133" t="str">
        <f t="shared" si="1125"/>
        <v xml:space="preserve"> </v>
      </c>
      <c r="V3559" s="134" t="str">
        <f>IFERROR(IF(O3559="%10 sınırı aşılmıştır.",L3559-T3559,IFERROR(IF(F3559="",IF(S3559=1,0,IF(L3559-S3559=0,"",L3559-S3559)),IF(Veriler!M3559="",L3559,IF(L3559*Veriler!M3559=0,"",L3559*Veriler!M3559))),L3559)),0)</f>
        <v/>
      </c>
      <c r="W3559" s="146"/>
      <c r="X3559" s="146"/>
      <c r="Y3559" s="146"/>
    </row>
    <row r="3560" spans="1:25" s="99" customFormat="1" ht="54.75" customHeight="1" x14ac:dyDescent="0.25">
      <c r="A3560" s="96">
        <f t="shared" si="1126"/>
        <v>2625</v>
      </c>
      <c r="B3560" s="175"/>
      <c r="C3560" s="176"/>
      <c r="D3560" s="113"/>
      <c r="E3560" s="115"/>
      <c r="F3560" s="174"/>
      <c r="G3560" s="114" t="str">
        <f t="shared" si="1121"/>
        <v/>
      </c>
      <c r="H3560" s="115"/>
      <c r="I3560" s="115"/>
      <c r="J3560" s="115"/>
      <c r="K3560" s="115"/>
      <c r="L3560" s="133" t="str">
        <f t="shared" si="1122"/>
        <v/>
      </c>
      <c r="M3560" s="116" t="str">
        <f>IF(L3560="", "", L3560/Veriler!$X$1)</f>
        <v/>
      </c>
      <c r="N3560" s="116" t="str">
        <f>IF(F3560&lt;&gt;"", "İthal Girdi", IF(Veriler!T3560="", "", IF(Veriler!S3560="H", "%0,5 üzerindedir", IF(Veriler!T3560&gt;0.1, "%10 sınırı aşılmıştır.", "Uygun"))))</f>
        <v>%0,5 üzerindedir</v>
      </c>
      <c r="O3560" s="116" t="str">
        <f t="shared" si="1123"/>
        <v xml:space="preserve"> </v>
      </c>
      <c r="P3560" s="117"/>
      <c r="Q3560" s="118"/>
      <c r="R3560" s="119" t="str">
        <f t="shared" si="1124"/>
        <v/>
      </c>
      <c r="S3560" s="133">
        <f>IFERROR(IF(M3560&lt;=0.005,IF(F3560="",L3560,0),IF(F3560&lt;&gt;"",0,IF(P3560="",0,IF(P3560="H",0,IF(Q3560&lt;Veriler!$G$2,L3560*Veriler!$G$2,L3560*Q3560)))))," ")</f>
        <v>0</v>
      </c>
      <c r="T3560" s="133">
        <f>IF(Veriler!T3560&lt;=0.1, S3560, IF(AND(Veriler!T3560&gt;0.1, F3560="", P3560="E"), IF(Q3560&gt;Veriler!$G$2, Q3560*S3560, IF(Q3560&lt;Veriler!$G$2, Veriler!$G$2*S3560, Q3560*S3560)), 0))</f>
        <v>0</v>
      </c>
      <c r="U3560" s="133" t="str">
        <f t="shared" si="1125"/>
        <v xml:space="preserve"> </v>
      </c>
      <c r="V3560" s="134" t="str">
        <f>IFERROR(IF(O3560="%10 sınırı aşılmıştır.",L3560-T3560,IFERROR(IF(F3560="",IF(S3560=1,0,IF(L3560-S3560=0,"",L3560-S3560)),IF(Veriler!M3560="",L3560,IF(L3560*Veriler!M3560=0,"",L3560*Veriler!M3560))),L3560)),0)</f>
        <v/>
      </c>
      <c r="W3560" s="146"/>
      <c r="X3560" s="146"/>
      <c r="Y3560" s="146"/>
    </row>
    <row r="3561" spans="1:25" s="99" customFormat="1" ht="54.75" customHeight="1" x14ac:dyDescent="0.25">
      <c r="A3561" s="96">
        <f t="shared" si="1126"/>
        <v>2626</v>
      </c>
      <c r="B3561" s="175"/>
      <c r="C3561" s="176"/>
      <c r="D3561" s="113"/>
      <c r="E3561" s="115"/>
      <c r="F3561" s="174"/>
      <c r="G3561" s="114" t="str">
        <f t="shared" si="1121"/>
        <v/>
      </c>
      <c r="H3561" s="115"/>
      <c r="I3561" s="115"/>
      <c r="J3561" s="115"/>
      <c r="K3561" s="115"/>
      <c r="L3561" s="133" t="str">
        <f t="shared" si="1122"/>
        <v/>
      </c>
      <c r="M3561" s="116" t="str">
        <f>IF(L3561="", "", L3561/Veriler!$X$1)</f>
        <v/>
      </c>
      <c r="N3561" s="116" t="str">
        <f>IF(F3561&lt;&gt;"", "İthal Girdi", IF(Veriler!T3561="", "", IF(Veriler!S3561="H", "%0,5 üzerindedir", IF(Veriler!T3561&gt;0.1, "%10 sınırı aşılmıştır.", "Uygun"))))</f>
        <v>%0,5 üzerindedir</v>
      </c>
      <c r="O3561" s="116" t="str">
        <f t="shared" si="1123"/>
        <v xml:space="preserve"> </v>
      </c>
      <c r="P3561" s="117"/>
      <c r="Q3561" s="118"/>
      <c r="R3561" s="119" t="str">
        <f t="shared" si="1124"/>
        <v/>
      </c>
      <c r="S3561" s="133">
        <f>IFERROR(IF(M3561&lt;=0.005,IF(F3561="",L3561,0),IF(F3561&lt;&gt;"",0,IF(P3561="",0,IF(P3561="H",0,IF(Q3561&lt;Veriler!$G$2,L3561*Veriler!$G$2,L3561*Q3561)))))," ")</f>
        <v>0</v>
      </c>
      <c r="T3561" s="133">
        <f>IF(Veriler!T3561&lt;=0.1, S3561, IF(AND(Veriler!T3561&gt;0.1, F3561="", P3561="E"), IF(Q3561&gt;Veriler!$G$2, Q3561*S3561, IF(Q3561&lt;Veriler!$G$2, Veriler!$G$2*S3561, Q3561*S3561)), 0))</f>
        <v>0</v>
      </c>
      <c r="U3561" s="133" t="str">
        <f t="shared" si="1125"/>
        <v xml:space="preserve"> </v>
      </c>
      <c r="V3561" s="134" t="str">
        <f>IFERROR(IF(O3561="%10 sınırı aşılmıştır.",L3561-T3561,IFERROR(IF(F3561="",IF(S3561=1,0,IF(L3561-S3561=0,"",L3561-S3561)),IF(Veriler!M3561="",L3561,IF(L3561*Veriler!M3561=0,"",L3561*Veriler!M3561))),L3561)),0)</f>
        <v/>
      </c>
      <c r="W3561" s="146"/>
      <c r="X3561" s="146"/>
      <c r="Y3561" s="146"/>
    </row>
    <row r="3562" spans="1:25" s="99" customFormat="1" ht="54.75" customHeight="1" x14ac:dyDescent="0.25">
      <c r="A3562" s="96">
        <f t="shared" si="1126"/>
        <v>2627</v>
      </c>
      <c r="B3562" s="175"/>
      <c r="C3562" s="176"/>
      <c r="D3562" s="113"/>
      <c r="E3562" s="115"/>
      <c r="F3562" s="174"/>
      <c r="G3562" s="114" t="str">
        <f t="shared" si="1121"/>
        <v/>
      </c>
      <c r="H3562" s="115"/>
      <c r="I3562" s="115"/>
      <c r="J3562" s="115"/>
      <c r="K3562" s="115"/>
      <c r="L3562" s="133" t="str">
        <f t="shared" si="1122"/>
        <v/>
      </c>
      <c r="M3562" s="116" t="str">
        <f>IF(L3562="", "", L3562/Veriler!$X$1)</f>
        <v/>
      </c>
      <c r="N3562" s="116" t="str">
        <f>IF(F3562&lt;&gt;"", "İthal Girdi", IF(Veriler!T3562="", "", IF(Veriler!S3562="H", "%0,5 üzerindedir", IF(Veriler!T3562&gt;0.1, "%10 sınırı aşılmıştır.", "Uygun"))))</f>
        <v>%0,5 üzerindedir</v>
      </c>
      <c r="O3562" s="116" t="str">
        <f t="shared" si="1123"/>
        <v xml:space="preserve"> </v>
      </c>
      <c r="P3562" s="117"/>
      <c r="Q3562" s="118"/>
      <c r="R3562" s="119" t="str">
        <f t="shared" si="1124"/>
        <v/>
      </c>
      <c r="S3562" s="133">
        <f>IFERROR(IF(M3562&lt;=0.005,IF(F3562="",L3562,0),IF(F3562&lt;&gt;"",0,IF(P3562="",0,IF(P3562="H",0,IF(Q3562&lt;Veriler!$G$2,L3562*Veriler!$G$2,L3562*Q3562)))))," ")</f>
        <v>0</v>
      </c>
      <c r="T3562" s="133">
        <f>IF(Veriler!T3562&lt;=0.1, S3562, IF(AND(Veriler!T3562&gt;0.1, F3562="", P3562="E"), IF(Q3562&gt;Veriler!$G$2, Q3562*S3562, IF(Q3562&lt;Veriler!$G$2, Veriler!$G$2*S3562, Q3562*S3562)), 0))</f>
        <v>0</v>
      </c>
      <c r="U3562" s="133" t="str">
        <f t="shared" si="1125"/>
        <v xml:space="preserve"> </v>
      </c>
      <c r="V3562" s="134" t="str">
        <f>IFERROR(IF(O3562="%10 sınırı aşılmıştır.",L3562-T3562,IFERROR(IF(F3562="",IF(S3562=1,0,IF(L3562-S3562=0,"",L3562-S3562)),IF(Veriler!M3562="",L3562,IF(L3562*Veriler!M3562=0,"",L3562*Veriler!M3562))),L3562)),0)</f>
        <v/>
      </c>
      <c r="W3562" s="146"/>
      <c r="X3562" s="146"/>
      <c r="Y3562" s="146"/>
    </row>
    <row r="3563" spans="1:25" s="99" customFormat="1" ht="54.75" customHeight="1" x14ac:dyDescent="0.25">
      <c r="A3563" s="96">
        <f t="shared" si="1126"/>
        <v>2628</v>
      </c>
      <c r="B3563" s="175"/>
      <c r="C3563" s="176"/>
      <c r="D3563" s="113"/>
      <c r="E3563" s="115"/>
      <c r="F3563" s="174"/>
      <c r="G3563" s="114" t="str">
        <f t="shared" si="1121"/>
        <v/>
      </c>
      <c r="H3563" s="115"/>
      <c r="I3563" s="115"/>
      <c r="J3563" s="115"/>
      <c r="K3563" s="115"/>
      <c r="L3563" s="133" t="str">
        <f t="shared" si="1122"/>
        <v/>
      </c>
      <c r="M3563" s="116" t="str">
        <f>IF(L3563="", "", L3563/Veriler!$X$1)</f>
        <v/>
      </c>
      <c r="N3563" s="116" t="str">
        <f>IF(F3563&lt;&gt;"", "İthal Girdi", IF(Veriler!T3563="", "", IF(Veriler!S3563="H", "%0,5 üzerindedir", IF(Veriler!T3563&gt;0.1, "%10 sınırı aşılmıştır.", "Uygun"))))</f>
        <v>%0,5 üzerindedir</v>
      </c>
      <c r="O3563" s="116" t="str">
        <f t="shared" si="1123"/>
        <v xml:space="preserve"> </v>
      </c>
      <c r="P3563" s="117"/>
      <c r="Q3563" s="118"/>
      <c r="R3563" s="119" t="str">
        <f t="shared" si="1124"/>
        <v/>
      </c>
      <c r="S3563" s="133">
        <f>IFERROR(IF(M3563&lt;=0.005,IF(F3563="",L3563,0),IF(F3563&lt;&gt;"",0,IF(P3563="",0,IF(P3563="H",0,IF(Q3563&lt;Veriler!$G$2,L3563*Veriler!$G$2,L3563*Q3563)))))," ")</f>
        <v>0</v>
      </c>
      <c r="T3563" s="133">
        <f>IF(Veriler!T3563&lt;=0.1, S3563, IF(AND(Veriler!T3563&gt;0.1, F3563="", P3563="E"), IF(Q3563&gt;Veriler!$G$2, Q3563*S3563, IF(Q3563&lt;Veriler!$G$2, Veriler!$G$2*S3563, Q3563*S3563)), 0))</f>
        <v>0</v>
      </c>
      <c r="U3563" s="133" t="str">
        <f t="shared" si="1125"/>
        <v xml:space="preserve"> </v>
      </c>
      <c r="V3563" s="134" t="str">
        <f>IFERROR(IF(O3563="%10 sınırı aşılmıştır.",L3563-T3563,IFERROR(IF(F3563="",IF(S3563=1,0,IF(L3563-S3563=0,"",L3563-S3563)),IF(Veriler!M3563="",L3563,IF(L3563*Veriler!M3563=0,"",L3563*Veriler!M3563))),L3563)),0)</f>
        <v/>
      </c>
      <c r="W3563" s="146"/>
      <c r="X3563" s="146"/>
      <c r="Y3563" s="146"/>
    </row>
    <row r="3564" spans="1:25" s="99" customFormat="1" ht="54.75" customHeight="1" x14ac:dyDescent="0.25">
      <c r="A3564" s="96">
        <f t="shared" si="1126"/>
        <v>2629</v>
      </c>
      <c r="B3564" s="175"/>
      <c r="C3564" s="176"/>
      <c r="D3564" s="113"/>
      <c r="E3564" s="115"/>
      <c r="F3564" s="174"/>
      <c r="G3564" s="114" t="str">
        <f t="shared" si="1121"/>
        <v/>
      </c>
      <c r="H3564" s="115"/>
      <c r="I3564" s="115"/>
      <c r="J3564" s="115"/>
      <c r="K3564" s="115"/>
      <c r="L3564" s="133" t="str">
        <f t="shared" si="1122"/>
        <v/>
      </c>
      <c r="M3564" s="116" t="str">
        <f>IF(L3564="", "", L3564/Veriler!$X$1)</f>
        <v/>
      </c>
      <c r="N3564" s="116" t="str">
        <f>IF(F3564&lt;&gt;"", "İthal Girdi", IF(Veriler!T3564="", "", IF(Veriler!S3564="H", "%0,5 üzerindedir", IF(Veriler!T3564&gt;0.1, "%10 sınırı aşılmıştır.", "Uygun"))))</f>
        <v>%0,5 üzerindedir</v>
      </c>
      <c r="O3564" s="116" t="str">
        <f t="shared" si="1123"/>
        <v xml:space="preserve"> </v>
      </c>
      <c r="P3564" s="117"/>
      <c r="Q3564" s="118"/>
      <c r="R3564" s="119" t="str">
        <f t="shared" si="1124"/>
        <v/>
      </c>
      <c r="S3564" s="133">
        <f>IFERROR(IF(M3564&lt;=0.005,IF(F3564="",L3564,0),IF(F3564&lt;&gt;"",0,IF(P3564="",0,IF(P3564="H",0,IF(Q3564&lt;Veriler!$G$2,L3564*Veriler!$G$2,L3564*Q3564)))))," ")</f>
        <v>0</v>
      </c>
      <c r="T3564" s="133">
        <f>IF(Veriler!T3564&lt;=0.1, S3564, IF(AND(Veriler!T3564&gt;0.1, F3564="", P3564="E"), IF(Q3564&gt;Veriler!$G$2, Q3564*S3564, IF(Q3564&lt;Veriler!$G$2, Veriler!$G$2*S3564, Q3564*S3564)), 0))</f>
        <v>0</v>
      </c>
      <c r="U3564" s="133" t="str">
        <f t="shared" si="1125"/>
        <v xml:space="preserve"> </v>
      </c>
      <c r="V3564" s="134" t="str">
        <f>IFERROR(IF(O3564="%10 sınırı aşılmıştır.",L3564-T3564,IFERROR(IF(F3564="",IF(S3564=1,0,IF(L3564-S3564=0,"",L3564-S3564)),IF(Veriler!M3564="",L3564,IF(L3564*Veriler!M3564=0,"",L3564*Veriler!M3564))),L3564)),0)</f>
        <v/>
      </c>
      <c r="W3564" s="146"/>
      <c r="X3564" s="146"/>
      <c r="Y3564" s="146"/>
    </row>
    <row r="3565" spans="1:25" s="99" customFormat="1" ht="54.75" customHeight="1" x14ac:dyDescent="0.25">
      <c r="A3565" s="96">
        <f t="shared" si="1126"/>
        <v>2630</v>
      </c>
      <c r="B3565" s="175"/>
      <c r="C3565" s="176"/>
      <c r="D3565" s="113"/>
      <c r="E3565" s="115"/>
      <c r="F3565" s="174"/>
      <c r="G3565" s="114" t="str">
        <f t="shared" si="1121"/>
        <v/>
      </c>
      <c r="H3565" s="115"/>
      <c r="I3565" s="115"/>
      <c r="J3565" s="115"/>
      <c r="K3565" s="115"/>
      <c r="L3565" s="133" t="str">
        <f t="shared" si="1122"/>
        <v/>
      </c>
      <c r="M3565" s="116" t="str">
        <f>IF(L3565="", "", L3565/Veriler!$X$1)</f>
        <v/>
      </c>
      <c r="N3565" s="116" t="str">
        <f>IF(F3565&lt;&gt;"", "İthal Girdi", IF(Veriler!T3565="", "", IF(Veriler!S3565="H", "%0,5 üzerindedir", IF(Veriler!T3565&gt;0.1, "%10 sınırı aşılmıştır.", "Uygun"))))</f>
        <v>%0,5 üzerindedir</v>
      </c>
      <c r="O3565" s="116" t="str">
        <f t="shared" si="1123"/>
        <v xml:space="preserve"> </v>
      </c>
      <c r="P3565" s="117"/>
      <c r="Q3565" s="118"/>
      <c r="R3565" s="119" t="str">
        <f t="shared" si="1124"/>
        <v/>
      </c>
      <c r="S3565" s="133">
        <f>IFERROR(IF(M3565&lt;=0.005,IF(F3565="",L3565,0),IF(F3565&lt;&gt;"",0,IF(P3565="",0,IF(P3565="H",0,IF(Q3565&lt;Veriler!$G$2,L3565*Veriler!$G$2,L3565*Q3565)))))," ")</f>
        <v>0</v>
      </c>
      <c r="T3565" s="133">
        <f>IF(Veriler!T3565&lt;=0.1, S3565, IF(AND(Veriler!T3565&gt;0.1, F3565="", P3565="E"), IF(Q3565&gt;Veriler!$G$2, Q3565*S3565, IF(Q3565&lt;Veriler!$G$2, Veriler!$G$2*S3565, Q3565*S3565)), 0))</f>
        <v>0</v>
      </c>
      <c r="U3565" s="133" t="str">
        <f t="shared" si="1125"/>
        <v xml:space="preserve"> </v>
      </c>
      <c r="V3565" s="134" t="str">
        <f>IFERROR(IF(O3565="%10 sınırı aşılmıştır.",L3565-T3565,IFERROR(IF(F3565="",IF(S3565=1,0,IF(L3565-S3565=0,"",L3565-S3565)),IF(Veriler!M3565="",L3565,IF(L3565*Veriler!M3565=0,"",L3565*Veriler!M3565))),L3565)),0)</f>
        <v/>
      </c>
      <c r="W3565" s="146"/>
      <c r="X3565" s="146"/>
      <c r="Y3565" s="146"/>
    </row>
    <row r="3566" spans="1:25" s="99" customFormat="1" ht="54.75" customHeight="1" x14ac:dyDescent="0.25">
      <c r="A3566" s="96">
        <f t="shared" si="1126"/>
        <v>2631</v>
      </c>
      <c r="B3566" s="175"/>
      <c r="C3566" s="176"/>
      <c r="D3566" s="113"/>
      <c r="E3566" s="115"/>
      <c r="F3566" s="174"/>
      <c r="G3566" s="114" t="str">
        <f t="shared" si="1121"/>
        <v/>
      </c>
      <c r="H3566" s="115"/>
      <c r="I3566" s="115"/>
      <c r="J3566" s="115"/>
      <c r="K3566" s="115"/>
      <c r="L3566" s="133" t="str">
        <f t="shared" si="1122"/>
        <v/>
      </c>
      <c r="M3566" s="116" t="str">
        <f>IF(L3566="", "", L3566/Veriler!$X$1)</f>
        <v/>
      </c>
      <c r="N3566" s="116" t="str">
        <f>IF(F3566&lt;&gt;"", "İthal Girdi", IF(Veriler!T3566="", "", IF(Veriler!S3566="H", "%0,5 üzerindedir", IF(Veriler!T3566&gt;0.1, "%10 sınırı aşılmıştır.", "Uygun"))))</f>
        <v>%0,5 üzerindedir</v>
      </c>
      <c r="O3566" s="116" t="str">
        <f t="shared" si="1123"/>
        <v xml:space="preserve"> </v>
      </c>
      <c r="P3566" s="117"/>
      <c r="Q3566" s="118"/>
      <c r="R3566" s="119" t="str">
        <f t="shared" si="1124"/>
        <v/>
      </c>
      <c r="S3566" s="133">
        <f>IFERROR(IF(M3566&lt;=0.005,IF(F3566="",L3566,0),IF(F3566&lt;&gt;"",0,IF(P3566="",0,IF(P3566="H",0,IF(Q3566&lt;Veriler!$G$2,L3566*Veriler!$G$2,L3566*Q3566)))))," ")</f>
        <v>0</v>
      </c>
      <c r="T3566" s="133">
        <f>IF(Veriler!T3566&lt;=0.1, S3566, IF(AND(Veriler!T3566&gt;0.1, F3566="", P3566="E"), IF(Q3566&gt;Veriler!$G$2, Q3566*S3566, IF(Q3566&lt;Veriler!$G$2, Veriler!$G$2*S3566, Q3566*S3566)), 0))</f>
        <v>0</v>
      </c>
      <c r="U3566" s="133" t="str">
        <f t="shared" si="1125"/>
        <v xml:space="preserve"> </v>
      </c>
      <c r="V3566" s="134" t="str">
        <f>IFERROR(IF(O3566="%10 sınırı aşılmıştır.",L3566-T3566,IFERROR(IF(F3566="",IF(S3566=1,0,IF(L3566-S3566=0,"",L3566-S3566)),IF(Veriler!M3566="",L3566,IF(L3566*Veriler!M3566=0,"",L3566*Veriler!M3566))),L3566)),0)</f>
        <v/>
      </c>
      <c r="W3566" s="146"/>
      <c r="X3566" s="146"/>
      <c r="Y3566" s="146"/>
    </row>
    <row r="3567" spans="1:25" s="99" customFormat="1" ht="54.75" customHeight="1" x14ac:dyDescent="0.25">
      <c r="A3567" s="96">
        <f t="shared" si="1126"/>
        <v>2632</v>
      </c>
      <c r="B3567" s="175"/>
      <c r="C3567" s="176"/>
      <c r="D3567" s="113"/>
      <c r="E3567" s="115"/>
      <c r="F3567" s="174"/>
      <c r="G3567" s="114" t="str">
        <f t="shared" si="1121"/>
        <v/>
      </c>
      <c r="H3567" s="115"/>
      <c r="I3567" s="115"/>
      <c r="J3567" s="115"/>
      <c r="K3567" s="115"/>
      <c r="L3567" s="133" t="str">
        <f t="shared" si="1122"/>
        <v/>
      </c>
      <c r="M3567" s="116" t="str">
        <f>IF(L3567="", "", L3567/Veriler!$X$1)</f>
        <v/>
      </c>
      <c r="N3567" s="116" t="str">
        <f>IF(F3567&lt;&gt;"", "İthal Girdi", IF(Veriler!T3567="", "", IF(Veriler!S3567="H", "%0,5 üzerindedir", IF(Veriler!T3567&gt;0.1, "%10 sınırı aşılmıştır.", "Uygun"))))</f>
        <v>%0,5 üzerindedir</v>
      </c>
      <c r="O3567" s="116" t="str">
        <f t="shared" si="1123"/>
        <v xml:space="preserve"> </v>
      </c>
      <c r="P3567" s="117"/>
      <c r="Q3567" s="118"/>
      <c r="R3567" s="119" t="str">
        <f t="shared" si="1124"/>
        <v/>
      </c>
      <c r="S3567" s="133">
        <f>IFERROR(IF(M3567&lt;=0.005,IF(F3567="",L3567,0),IF(F3567&lt;&gt;"",0,IF(P3567="",0,IF(P3567="H",0,IF(Q3567&lt;Veriler!$G$2,L3567*Veriler!$G$2,L3567*Q3567)))))," ")</f>
        <v>0</v>
      </c>
      <c r="T3567" s="133">
        <f>IF(Veriler!T3567&lt;=0.1, S3567, IF(AND(Veriler!T3567&gt;0.1, F3567="", P3567="E"), IF(Q3567&gt;Veriler!$G$2, Q3567*S3567, IF(Q3567&lt;Veriler!$G$2, Veriler!$G$2*S3567, Q3567*S3567)), 0))</f>
        <v>0</v>
      </c>
      <c r="U3567" s="133" t="str">
        <f t="shared" si="1125"/>
        <v xml:space="preserve"> </v>
      </c>
      <c r="V3567" s="134" t="str">
        <f>IFERROR(IF(O3567="%10 sınırı aşılmıştır.",L3567-T3567,IFERROR(IF(F3567="",IF(S3567=1,0,IF(L3567-S3567=0,"",L3567-S3567)),IF(Veriler!M3567="",L3567,IF(L3567*Veriler!M3567=0,"",L3567*Veriler!M3567))),L3567)),0)</f>
        <v/>
      </c>
      <c r="W3567" s="146"/>
      <c r="X3567" s="146"/>
      <c r="Y3567" s="146"/>
    </row>
    <row r="3568" spans="1:25" s="99" customFormat="1" ht="24" customHeight="1" x14ac:dyDescent="0.25">
      <c r="A3568" s="103"/>
      <c r="B3568" s="104"/>
      <c r="C3568" s="104"/>
      <c r="D3568" s="104"/>
      <c r="E3568" s="103"/>
      <c r="F3568" s="135"/>
      <c r="G3568" s="157"/>
      <c r="H3568" s="103"/>
      <c r="I3568" s="103"/>
      <c r="J3568" s="103"/>
      <c r="K3568" s="103"/>
      <c r="L3568" s="136">
        <f>SUM(L3539:L3552,L3554:L3567)</f>
        <v>0</v>
      </c>
      <c r="M3568" s="158"/>
      <c r="N3568" s="158"/>
      <c r="O3568" s="158"/>
      <c r="P3568" s="105"/>
      <c r="Q3568" s="106"/>
      <c r="R3568" s="159"/>
      <c r="S3568" s="160"/>
      <c r="T3568" s="160"/>
      <c r="U3568" s="160"/>
      <c r="V3568" s="160"/>
      <c r="W3568" s="146"/>
      <c r="X3568" s="146"/>
      <c r="Y3568" s="146"/>
    </row>
    <row r="3569" spans="1:25" s="99" customFormat="1" ht="31.5" customHeight="1" x14ac:dyDescent="0.25">
      <c r="A3569" s="103"/>
      <c r="B3569" s="104"/>
      <c r="C3569" s="104"/>
      <c r="D3569" s="104"/>
      <c r="E3569" s="103"/>
      <c r="F3569" s="135"/>
      <c r="G3569" s="157"/>
      <c r="H3569" s="103"/>
      <c r="I3569" s="103"/>
      <c r="J3569" s="103"/>
      <c r="K3569" s="103"/>
      <c r="L3569" s="161"/>
      <c r="M3569" s="158"/>
      <c r="N3569" s="158"/>
      <c r="O3569" s="158"/>
      <c r="P3569" s="105"/>
      <c r="Q3569" s="106"/>
      <c r="R3569" s="159"/>
      <c r="S3569" s="162" t="s">
        <v>57</v>
      </c>
      <c r="T3569" s="162" t="s">
        <v>57</v>
      </c>
      <c r="U3569" s="162" t="s">
        <v>57</v>
      </c>
      <c r="V3569" s="163" t="s">
        <v>58</v>
      </c>
      <c r="W3569" s="146"/>
      <c r="X3569" s="146"/>
      <c r="Y3569" s="146"/>
    </row>
    <row r="3570" spans="1:25" s="99" customFormat="1" ht="58.5" customHeight="1" x14ac:dyDescent="0.25">
      <c r="A3570" s="185" t="s">
        <v>59</v>
      </c>
      <c r="B3570" s="180"/>
      <c r="C3570" s="180"/>
      <c r="D3570" s="180"/>
      <c r="E3570" s="180"/>
      <c r="F3570" s="180"/>
      <c r="G3570" s="180"/>
      <c r="H3570" s="180"/>
      <c r="I3570" s="180"/>
      <c r="J3570" s="180"/>
      <c r="K3570" s="180"/>
      <c r="L3570" s="180"/>
      <c r="M3570" s="180"/>
      <c r="N3570" s="180"/>
      <c r="O3570" s="180"/>
      <c r="P3570" s="180"/>
      <c r="Q3570" s="180"/>
      <c r="R3570" s="176"/>
      <c r="S3570" s="137">
        <f>SUM(S3532,S3539:S3552,S3554:S3567)</f>
        <v>0</v>
      </c>
      <c r="T3570" s="137" t="str">
        <f>IF(SUM(T3539:T3552,T3554:T3567)=0," ",SUM(T3539:T3552,T3554:T3567))</f>
        <v xml:space="preserve"> </v>
      </c>
      <c r="U3570" s="137" t="str">
        <f>IF(SUM(U3539:U3552,U3554:U3567)=0," ",SUM(U3539:U3552,U3554:U3567))</f>
        <v xml:space="preserve"> </v>
      </c>
      <c r="V3570" s="137" t="str">
        <f>IF(SUM(V3539:V3552,V3554:V3567)=0," ",SUM(V3539:V3552,V3554:V3567))</f>
        <v xml:space="preserve"> </v>
      </c>
      <c r="W3570" s="146"/>
      <c r="X3570" s="164">
        <f>SUM(U3539:U3552,U3554:U3567)</f>
        <v>0</v>
      </c>
      <c r="Y3570" s="164">
        <f>SUM(V3539:V3552,V3554:V3567)</f>
        <v>0</v>
      </c>
    </row>
    <row r="3571" spans="1:25" x14ac:dyDescent="0.3">
      <c r="A3571" s="34"/>
      <c r="G3571" s="146"/>
      <c r="L3571" s="146"/>
      <c r="M3571" s="146"/>
      <c r="N3571" s="146"/>
      <c r="O3571" s="146"/>
      <c r="R3571" s="146"/>
      <c r="S3571" s="146"/>
      <c r="T3571" s="146"/>
      <c r="U3571" s="146"/>
      <c r="V3571" s="146"/>
      <c r="W3571" s="146"/>
      <c r="X3571" s="146"/>
      <c r="Y3571" s="146"/>
    </row>
    <row r="3572" spans="1:25" x14ac:dyDescent="0.3">
      <c r="A3572" s="186" t="s">
        <v>60</v>
      </c>
      <c r="B3572" s="187"/>
      <c r="C3572" s="187"/>
      <c r="D3572" s="187"/>
      <c r="E3572" s="187"/>
      <c r="F3572" s="187"/>
      <c r="G3572" s="187"/>
      <c r="H3572" s="187"/>
      <c r="I3572" s="187"/>
      <c r="J3572" s="187"/>
      <c r="K3572" s="187"/>
      <c r="L3572" s="187"/>
      <c r="M3572" s="187"/>
      <c r="N3572" s="187"/>
      <c r="O3572" s="187"/>
      <c r="P3572" s="187"/>
      <c r="Q3572" s="187"/>
      <c r="R3572" s="187"/>
      <c r="S3572" s="187"/>
      <c r="T3572" s="187"/>
      <c r="U3572" s="187"/>
      <c r="V3572" s="187"/>
      <c r="W3572" s="146"/>
      <c r="X3572" s="146"/>
      <c r="Y3572" s="146"/>
    </row>
    <row r="3573" spans="1:25" s="99" customFormat="1" ht="41.25" customHeight="1" x14ac:dyDescent="0.25">
      <c r="A3573" s="189" t="s">
        <v>38</v>
      </c>
      <c r="B3573" s="180"/>
      <c r="C3573" s="180"/>
      <c r="D3573" s="180"/>
      <c r="E3573" s="180"/>
      <c r="F3573" s="180"/>
      <c r="G3573" s="180"/>
      <c r="H3573" s="180"/>
      <c r="I3573" s="180"/>
      <c r="J3573" s="180"/>
      <c r="K3573" s="180"/>
      <c r="L3573" s="180"/>
      <c r="M3573" s="180"/>
      <c r="N3573" s="180"/>
      <c r="O3573" s="180"/>
      <c r="P3573" s="180"/>
      <c r="Q3573" s="180"/>
      <c r="R3573" s="180"/>
      <c r="S3573" s="180"/>
      <c r="T3573" s="180"/>
      <c r="U3573" s="180"/>
      <c r="V3573" s="176"/>
      <c r="W3573" s="146"/>
      <c r="X3573" s="146"/>
      <c r="Y3573" s="146"/>
    </row>
    <row r="3574" spans="1:25" s="100" customFormat="1" ht="35.25" customHeight="1" x14ac:dyDescent="0.25">
      <c r="A3574" s="179" t="s">
        <v>39</v>
      </c>
      <c r="B3574" s="180"/>
      <c r="C3574" s="180"/>
      <c r="D3574" s="180"/>
      <c r="E3574" s="180"/>
      <c r="F3574" s="180"/>
      <c r="G3574" s="180"/>
      <c r="H3574" s="180"/>
      <c r="I3574" s="180"/>
      <c r="J3574" s="180"/>
      <c r="K3574" s="180"/>
      <c r="L3574" s="180"/>
      <c r="M3574" s="180"/>
      <c r="N3574" s="180"/>
      <c r="O3574" s="180"/>
      <c r="P3574" s="180"/>
      <c r="Q3574" s="180"/>
      <c r="R3574" s="176"/>
      <c r="S3574" s="147"/>
      <c r="T3574" s="148"/>
      <c r="U3574" s="149" t="s">
        <v>40</v>
      </c>
      <c r="V3574" s="150">
        <f>V3536+1</f>
        <v>95</v>
      </c>
      <c r="W3574" s="146"/>
      <c r="X3574" s="146"/>
      <c r="Y3574" s="146"/>
    </row>
    <row r="3575" spans="1:25" s="99" customFormat="1" ht="81" customHeight="1" x14ac:dyDescent="0.25">
      <c r="A3575" s="110" t="s">
        <v>3</v>
      </c>
      <c r="B3575" s="188" t="s">
        <v>41</v>
      </c>
      <c r="C3575" s="176"/>
      <c r="D3575" s="111" t="s">
        <v>42</v>
      </c>
      <c r="E3575" s="110" t="s">
        <v>324</v>
      </c>
      <c r="F3575" s="111" t="s">
        <v>325</v>
      </c>
      <c r="G3575" s="151" t="s">
        <v>43</v>
      </c>
      <c r="H3575" s="110" t="s">
        <v>44</v>
      </c>
      <c r="I3575" s="110" t="s">
        <v>8</v>
      </c>
      <c r="J3575" s="110" t="s">
        <v>45</v>
      </c>
      <c r="K3575" s="110" t="s">
        <v>46</v>
      </c>
      <c r="L3575" s="152" t="s">
        <v>47</v>
      </c>
      <c r="M3575" s="153" t="s">
        <v>48</v>
      </c>
      <c r="N3575" s="154" t="s">
        <v>49</v>
      </c>
      <c r="O3575" s="154" t="s">
        <v>49</v>
      </c>
      <c r="P3575" s="112" t="s">
        <v>50</v>
      </c>
      <c r="Q3575" s="110" t="s">
        <v>51</v>
      </c>
      <c r="R3575" s="155" t="s">
        <v>52</v>
      </c>
      <c r="S3575" s="156" t="s">
        <v>53</v>
      </c>
      <c r="T3575" s="156" t="s">
        <v>54</v>
      </c>
      <c r="U3575" s="152" t="s">
        <v>54</v>
      </c>
      <c r="V3575" s="152" t="s">
        <v>55</v>
      </c>
      <c r="W3575" s="146"/>
      <c r="X3575" s="146"/>
      <c r="Y3575" s="146"/>
    </row>
    <row r="3576" spans="1:25" s="99" customFormat="1" ht="45" customHeight="1" x14ac:dyDescent="0.25">
      <c r="A3576" s="101"/>
      <c r="B3576" s="177" t="s">
        <v>56</v>
      </c>
      <c r="C3576" s="178"/>
      <c r="D3576" s="102"/>
      <c r="E3576" s="170"/>
      <c r="F3576" s="102"/>
      <c r="G3576" s="95"/>
      <c r="H3576" s="102"/>
      <c r="I3576" s="102"/>
      <c r="J3576" s="102"/>
      <c r="K3576" s="102"/>
      <c r="L3576" s="95"/>
      <c r="M3576" s="95"/>
      <c r="N3576" s="95"/>
      <c r="O3576" s="95"/>
      <c r="P3576" s="102"/>
      <c r="Q3576" s="102"/>
      <c r="R3576" s="190"/>
      <c r="S3576" s="184"/>
      <c r="T3576" s="95"/>
      <c r="U3576" s="95"/>
      <c r="V3576" s="95"/>
      <c r="W3576" s="146"/>
      <c r="X3576" s="146"/>
      <c r="Y3576" s="146"/>
    </row>
    <row r="3577" spans="1:25" s="99" customFormat="1" ht="54.75" customHeight="1" x14ac:dyDescent="0.25">
      <c r="A3577" s="96">
        <f>A3567+1</f>
        <v>2633</v>
      </c>
      <c r="B3577" s="181"/>
      <c r="C3577" s="182"/>
      <c r="D3577" s="113"/>
      <c r="E3577" s="115"/>
      <c r="F3577" s="174"/>
      <c r="G3577" s="114" t="str">
        <f t="shared" ref="G3577:G3590" si="1127">IF(AND(F3577&lt;&gt;"",V3577&lt;&gt;"",L3577&lt;&gt;0),V3577/L3577,"")</f>
        <v/>
      </c>
      <c r="H3577" s="115"/>
      <c r="I3577" s="115"/>
      <c r="J3577" s="115"/>
      <c r="K3577" s="115"/>
      <c r="L3577" s="133" t="str">
        <f t="shared" ref="L3577:L3590" si="1128">IF(AND(H3577&lt;&gt;0, J3577&lt;&gt;0, K3577&lt;&gt;0), H3577*J3577*K3577, "")</f>
        <v/>
      </c>
      <c r="M3577" s="116" t="str">
        <f>IF(L3577="", "", L3577/Veriler!$X$1)</f>
        <v/>
      </c>
      <c r="N3577" s="116" t="str">
        <f>IF(F3577&lt;&gt;"", "İthal Girdi", IF(Veriler!T3577="", "", IF(Veriler!S3577="H", "%0,5 üzerindedir", IF(Veriler!T3577&gt;0.1, "%10 sınırı aşılmıştır.", "Uygun"))))</f>
        <v>%0,5 üzerindedir</v>
      </c>
      <c r="O3577" s="116" t="str">
        <f t="shared" ref="O3577:O3590" si="1129">IF(M3577=""," ",N3577)</f>
        <v xml:space="preserve"> </v>
      </c>
      <c r="P3577" s="117"/>
      <c r="Q3577" s="118"/>
      <c r="R3577" s="119" t="str">
        <f t="shared" ref="R3577:R3590" si="1130">IFERROR(IF(AND(T3577&lt;&gt;"",L3577&lt;&gt;"",L3577&lt;&gt;0,T3577&lt;&gt;0),T3577/L3577,"")," ")</f>
        <v/>
      </c>
      <c r="S3577" s="133">
        <f>IFERROR(IF(M3577&lt;=0.005,IF(F3577="",L3577,0),IF(F3577&lt;&gt;"",0,IF(P3577="",0,IF(P3577="H",0,IF(Q3577&lt;Veriler!$G$2,L3577*Veriler!$G$2,L3577*Q3577)))))," ")</f>
        <v>0</v>
      </c>
      <c r="T3577" s="133">
        <f>IF(Veriler!T3577&lt;=0.1, S3577, IF(AND(Veriler!T3577&gt;0.1, F3577="", P3577="E"), IF(Q3577&gt;Veriler!$G$2, Q3577*S3577, IF(Q3577&lt;Veriler!$G$2, Veriler!$G$2*S3577, Q3577*S3577)), 0))</f>
        <v>0</v>
      </c>
      <c r="U3577" s="133" t="str">
        <f t="shared" ref="U3577:U3590" si="1131">IF(T3577=0," ",T3577)</f>
        <v xml:space="preserve"> </v>
      </c>
      <c r="V3577" s="134" t="str">
        <f>IFERROR(IF(O3577="%10 sınırı aşılmıştır.",L3577-T3577,IFERROR(IF(F3577="",IF(S3577=1,0,IF(L3577-S3577=0,"",L3577-S3577)),IF(Veriler!M3577="",L3577,IF(L3577*Veriler!M3577=0,"",L3577*Veriler!M3577))),L3577)),0)</f>
        <v/>
      </c>
      <c r="W3577" s="146"/>
      <c r="X3577" s="146"/>
      <c r="Y3577" s="146"/>
    </row>
    <row r="3578" spans="1:25" s="99" customFormat="1" ht="54.75" customHeight="1" x14ac:dyDescent="0.25">
      <c r="A3578" s="96">
        <f t="shared" ref="A3578:A3590" si="1132">A3577+1</f>
        <v>2634</v>
      </c>
      <c r="B3578" s="175"/>
      <c r="C3578" s="176"/>
      <c r="D3578" s="113"/>
      <c r="E3578" s="115"/>
      <c r="F3578" s="174"/>
      <c r="G3578" s="114" t="str">
        <f t="shared" si="1127"/>
        <v/>
      </c>
      <c r="H3578" s="115"/>
      <c r="I3578" s="115"/>
      <c r="J3578" s="115"/>
      <c r="K3578" s="115"/>
      <c r="L3578" s="133" t="str">
        <f t="shared" si="1128"/>
        <v/>
      </c>
      <c r="M3578" s="116" t="str">
        <f>IF(L3578="", "", L3578/Veriler!$X$1)</f>
        <v/>
      </c>
      <c r="N3578" s="116" t="str">
        <f>IF(F3578&lt;&gt;"", "İthal Girdi", IF(Veriler!T3578="", "", IF(Veriler!S3578="H", "%0,5 üzerindedir", IF(Veriler!T3578&gt;0.1, "%10 sınırı aşılmıştır.", "Uygun"))))</f>
        <v>%0,5 üzerindedir</v>
      </c>
      <c r="O3578" s="116" t="str">
        <f t="shared" si="1129"/>
        <v xml:space="preserve"> </v>
      </c>
      <c r="P3578" s="117"/>
      <c r="Q3578" s="118"/>
      <c r="R3578" s="119" t="str">
        <f t="shared" si="1130"/>
        <v/>
      </c>
      <c r="S3578" s="133">
        <f>IFERROR(IF(M3578&lt;=0.005,IF(F3578="",L3578,0),IF(F3578&lt;&gt;"",0,IF(P3578="",0,IF(P3578="H",0,IF(Q3578&lt;Veriler!$G$2,L3578*Veriler!$G$2,L3578*Q3578)))))," ")</f>
        <v>0</v>
      </c>
      <c r="T3578" s="133">
        <f>IF(Veriler!T3578&lt;=0.1, S3578, IF(AND(Veriler!T3578&gt;0.1, F3578="", P3578="E"), IF(Q3578&gt;Veriler!$G$2, Q3578*S3578, IF(Q3578&lt;Veriler!$G$2, Veriler!$G$2*S3578, Q3578*S3578)), 0))</f>
        <v>0</v>
      </c>
      <c r="U3578" s="133" t="str">
        <f t="shared" si="1131"/>
        <v xml:space="preserve"> </v>
      </c>
      <c r="V3578" s="134" t="str">
        <f>IFERROR(IF(O3578="%10 sınırı aşılmıştır.",L3578-T3578,IFERROR(IF(F3578="",IF(S3578=1,0,IF(L3578-S3578=0,"",L3578-S3578)),IF(Veriler!M3578="",L3578,IF(L3578*Veriler!M3578=0,"",L3578*Veriler!M3578))),L3578)),0)</f>
        <v/>
      </c>
      <c r="W3578" s="146"/>
      <c r="X3578" s="146"/>
      <c r="Y3578" s="146"/>
    </row>
    <row r="3579" spans="1:25" s="99" customFormat="1" ht="54.75" customHeight="1" x14ac:dyDescent="0.25">
      <c r="A3579" s="96">
        <f t="shared" si="1132"/>
        <v>2635</v>
      </c>
      <c r="B3579" s="175"/>
      <c r="C3579" s="176"/>
      <c r="D3579" s="113"/>
      <c r="E3579" s="115"/>
      <c r="F3579" s="174"/>
      <c r="G3579" s="114" t="str">
        <f t="shared" si="1127"/>
        <v/>
      </c>
      <c r="H3579" s="115"/>
      <c r="I3579" s="115"/>
      <c r="J3579" s="115"/>
      <c r="K3579" s="115"/>
      <c r="L3579" s="133" t="str">
        <f t="shared" si="1128"/>
        <v/>
      </c>
      <c r="M3579" s="116" t="str">
        <f>IF(L3579="", "", L3579/Veriler!$X$1)</f>
        <v/>
      </c>
      <c r="N3579" s="116" t="str">
        <f>IF(F3579&lt;&gt;"", "İthal Girdi", IF(Veriler!T3579="", "", IF(Veriler!S3579="H", "%0,5 üzerindedir", IF(Veriler!T3579&gt;0.1, "%10 sınırı aşılmıştır.", "Uygun"))))</f>
        <v>%0,5 üzerindedir</v>
      </c>
      <c r="O3579" s="116" t="str">
        <f t="shared" si="1129"/>
        <v xml:space="preserve"> </v>
      </c>
      <c r="P3579" s="117"/>
      <c r="Q3579" s="118"/>
      <c r="R3579" s="119" t="str">
        <f t="shared" si="1130"/>
        <v/>
      </c>
      <c r="S3579" s="133">
        <f>IFERROR(IF(M3579&lt;=0.005,IF(F3579="",L3579,0),IF(F3579&lt;&gt;"",0,IF(P3579="",0,IF(P3579="H",0,IF(Q3579&lt;Veriler!$G$2,L3579*Veriler!$G$2,L3579*Q3579)))))," ")</f>
        <v>0</v>
      </c>
      <c r="T3579" s="133">
        <f>IF(Veriler!T3579&lt;=0.1, S3579, IF(AND(Veriler!T3579&gt;0.1, F3579="", P3579="E"), IF(Q3579&gt;Veriler!$G$2, Q3579*S3579, IF(Q3579&lt;Veriler!$G$2, Veriler!$G$2*S3579, Q3579*S3579)), 0))</f>
        <v>0</v>
      </c>
      <c r="U3579" s="133" t="str">
        <f t="shared" si="1131"/>
        <v xml:space="preserve"> </v>
      </c>
      <c r="V3579" s="134" t="str">
        <f>IFERROR(IF(O3579="%10 sınırı aşılmıştır.",L3579-T3579,IFERROR(IF(F3579="",IF(S3579=1,0,IF(L3579-S3579=0,"",L3579-S3579)),IF(Veriler!M3579="",L3579,IF(L3579*Veriler!M3579=0,"",L3579*Veriler!M3579))),L3579)),0)</f>
        <v/>
      </c>
      <c r="W3579" s="146"/>
      <c r="X3579" s="146"/>
      <c r="Y3579" s="146"/>
    </row>
    <row r="3580" spans="1:25" s="99" customFormat="1" ht="54.75" customHeight="1" x14ac:dyDescent="0.25">
      <c r="A3580" s="96">
        <f t="shared" si="1132"/>
        <v>2636</v>
      </c>
      <c r="B3580" s="175"/>
      <c r="C3580" s="176"/>
      <c r="D3580" s="113"/>
      <c r="E3580" s="115"/>
      <c r="F3580" s="174"/>
      <c r="G3580" s="114" t="str">
        <f t="shared" si="1127"/>
        <v/>
      </c>
      <c r="H3580" s="115"/>
      <c r="I3580" s="115"/>
      <c r="J3580" s="115"/>
      <c r="K3580" s="115"/>
      <c r="L3580" s="133" t="str">
        <f t="shared" si="1128"/>
        <v/>
      </c>
      <c r="M3580" s="116" t="str">
        <f>IF(L3580="", "", L3580/Veriler!$X$1)</f>
        <v/>
      </c>
      <c r="N3580" s="116" t="str">
        <f>IF(F3580&lt;&gt;"", "İthal Girdi", IF(Veriler!T3580="", "", IF(Veriler!S3580="H", "%0,5 üzerindedir", IF(Veriler!T3580&gt;0.1, "%10 sınırı aşılmıştır.", "Uygun"))))</f>
        <v>%0,5 üzerindedir</v>
      </c>
      <c r="O3580" s="116" t="str">
        <f t="shared" si="1129"/>
        <v xml:space="preserve"> </v>
      </c>
      <c r="P3580" s="117"/>
      <c r="Q3580" s="118"/>
      <c r="R3580" s="119" t="str">
        <f t="shared" si="1130"/>
        <v/>
      </c>
      <c r="S3580" s="133">
        <f>IFERROR(IF(M3580&lt;=0.005,IF(F3580="",L3580,0),IF(F3580&lt;&gt;"",0,IF(P3580="",0,IF(P3580="H",0,IF(Q3580&lt;Veriler!$G$2,L3580*Veriler!$G$2,L3580*Q3580)))))," ")</f>
        <v>0</v>
      </c>
      <c r="T3580" s="133">
        <f>IF(Veriler!T3580&lt;=0.1, S3580, IF(AND(Veriler!T3580&gt;0.1, F3580="", P3580="E"), IF(Q3580&gt;Veriler!$G$2, Q3580*S3580, IF(Q3580&lt;Veriler!$G$2, Veriler!$G$2*S3580, Q3580*S3580)), 0))</f>
        <v>0</v>
      </c>
      <c r="U3580" s="133" t="str">
        <f t="shared" si="1131"/>
        <v xml:space="preserve"> </v>
      </c>
      <c r="V3580" s="134" t="str">
        <f>IFERROR(IF(O3580="%10 sınırı aşılmıştır.",L3580-T3580,IFERROR(IF(F3580="",IF(S3580=1,0,IF(L3580-S3580=0,"",L3580-S3580)),IF(Veriler!M3580="",L3580,IF(L3580*Veriler!M3580=0,"",L3580*Veriler!M3580))),L3580)),0)</f>
        <v/>
      </c>
      <c r="W3580" s="146"/>
      <c r="X3580" s="146"/>
      <c r="Y3580" s="146"/>
    </row>
    <row r="3581" spans="1:25" s="99" customFormat="1" ht="54.75" customHeight="1" x14ac:dyDescent="0.25">
      <c r="A3581" s="96">
        <f t="shared" si="1132"/>
        <v>2637</v>
      </c>
      <c r="B3581" s="175"/>
      <c r="C3581" s="176"/>
      <c r="D3581" s="113"/>
      <c r="E3581" s="115"/>
      <c r="F3581" s="174"/>
      <c r="G3581" s="114" t="str">
        <f t="shared" si="1127"/>
        <v/>
      </c>
      <c r="H3581" s="115"/>
      <c r="I3581" s="115"/>
      <c r="J3581" s="115"/>
      <c r="K3581" s="115"/>
      <c r="L3581" s="133" t="str">
        <f t="shared" si="1128"/>
        <v/>
      </c>
      <c r="M3581" s="116" t="str">
        <f>IF(L3581="", "", L3581/Veriler!$X$1)</f>
        <v/>
      </c>
      <c r="N3581" s="116" t="str">
        <f>IF(F3581&lt;&gt;"", "İthal Girdi", IF(Veriler!T3581="", "", IF(Veriler!S3581="H", "%0,5 üzerindedir", IF(Veriler!T3581&gt;0.1, "%10 sınırı aşılmıştır.", "Uygun"))))</f>
        <v>%0,5 üzerindedir</v>
      </c>
      <c r="O3581" s="116" t="str">
        <f t="shared" si="1129"/>
        <v xml:space="preserve"> </v>
      </c>
      <c r="P3581" s="117"/>
      <c r="Q3581" s="118"/>
      <c r="R3581" s="119" t="str">
        <f t="shared" si="1130"/>
        <v/>
      </c>
      <c r="S3581" s="133">
        <f>IFERROR(IF(M3581&lt;=0.005,IF(F3581="",L3581,0),IF(F3581&lt;&gt;"",0,IF(P3581="",0,IF(P3581="H",0,IF(Q3581&lt;Veriler!$G$2,L3581*Veriler!$G$2,L3581*Q3581)))))," ")</f>
        <v>0</v>
      </c>
      <c r="T3581" s="133">
        <f>IF(Veriler!T3581&lt;=0.1, S3581, IF(AND(Veriler!T3581&gt;0.1, F3581="", P3581="E"), IF(Q3581&gt;Veriler!$G$2, Q3581*S3581, IF(Q3581&lt;Veriler!$G$2, Veriler!$G$2*S3581, Q3581*S3581)), 0))</f>
        <v>0</v>
      </c>
      <c r="U3581" s="133" t="str">
        <f t="shared" si="1131"/>
        <v xml:space="preserve"> </v>
      </c>
      <c r="V3581" s="134" t="str">
        <f>IFERROR(IF(O3581="%10 sınırı aşılmıştır.",L3581-T3581,IFERROR(IF(F3581="",IF(S3581=1,0,IF(L3581-S3581=0,"",L3581-S3581)),IF(Veriler!M3581="",L3581,IF(L3581*Veriler!M3581=0,"",L3581*Veriler!M3581))),L3581)),0)</f>
        <v/>
      </c>
      <c r="W3581" s="146"/>
      <c r="X3581" s="146"/>
      <c r="Y3581" s="146"/>
    </row>
    <row r="3582" spans="1:25" s="99" customFormat="1" ht="54.75" customHeight="1" x14ac:dyDescent="0.25">
      <c r="A3582" s="96">
        <f t="shared" si="1132"/>
        <v>2638</v>
      </c>
      <c r="B3582" s="175"/>
      <c r="C3582" s="176"/>
      <c r="D3582" s="113"/>
      <c r="E3582" s="115"/>
      <c r="F3582" s="174"/>
      <c r="G3582" s="114" t="str">
        <f t="shared" si="1127"/>
        <v/>
      </c>
      <c r="H3582" s="115"/>
      <c r="I3582" s="115"/>
      <c r="J3582" s="115"/>
      <c r="K3582" s="115"/>
      <c r="L3582" s="133" t="str">
        <f t="shared" si="1128"/>
        <v/>
      </c>
      <c r="M3582" s="116" t="str">
        <f>IF(L3582="", "", L3582/Veriler!$X$1)</f>
        <v/>
      </c>
      <c r="N3582" s="116" t="str">
        <f>IF(F3582&lt;&gt;"", "İthal Girdi", IF(Veriler!T3582="", "", IF(Veriler!S3582="H", "%0,5 üzerindedir", IF(Veriler!T3582&gt;0.1, "%10 sınırı aşılmıştır.", "Uygun"))))</f>
        <v>%0,5 üzerindedir</v>
      </c>
      <c r="O3582" s="116" t="str">
        <f t="shared" si="1129"/>
        <v xml:space="preserve"> </v>
      </c>
      <c r="P3582" s="117"/>
      <c r="Q3582" s="118"/>
      <c r="R3582" s="119" t="str">
        <f t="shared" si="1130"/>
        <v/>
      </c>
      <c r="S3582" s="133">
        <f>IFERROR(IF(M3582&lt;=0.005,IF(F3582="",L3582,0),IF(F3582&lt;&gt;"",0,IF(P3582="",0,IF(P3582="H",0,IF(Q3582&lt;Veriler!$G$2,L3582*Veriler!$G$2,L3582*Q3582)))))," ")</f>
        <v>0</v>
      </c>
      <c r="T3582" s="133">
        <f>IF(Veriler!T3582&lt;=0.1, S3582, IF(AND(Veriler!T3582&gt;0.1, F3582="", P3582="E"), IF(Q3582&gt;Veriler!$G$2, Q3582*S3582, IF(Q3582&lt;Veriler!$G$2, Veriler!$G$2*S3582, Q3582*S3582)), 0))</f>
        <v>0</v>
      </c>
      <c r="U3582" s="133" t="str">
        <f t="shared" si="1131"/>
        <v xml:space="preserve"> </v>
      </c>
      <c r="V3582" s="134" t="str">
        <f>IFERROR(IF(O3582="%10 sınırı aşılmıştır.",L3582-T3582,IFERROR(IF(F3582="",IF(S3582=1,0,IF(L3582-S3582=0,"",L3582-S3582)),IF(Veriler!M3582="",L3582,IF(L3582*Veriler!M3582=0,"",L3582*Veriler!M3582))),L3582)),0)</f>
        <v/>
      </c>
      <c r="W3582" s="146"/>
      <c r="X3582" s="146"/>
      <c r="Y3582" s="146"/>
    </row>
    <row r="3583" spans="1:25" s="99" customFormat="1" ht="54.75" customHeight="1" x14ac:dyDescent="0.25">
      <c r="A3583" s="96">
        <f t="shared" si="1132"/>
        <v>2639</v>
      </c>
      <c r="B3583" s="175"/>
      <c r="C3583" s="176"/>
      <c r="D3583" s="113"/>
      <c r="E3583" s="115"/>
      <c r="F3583" s="174"/>
      <c r="G3583" s="114" t="str">
        <f t="shared" si="1127"/>
        <v/>
      </c>
      <c r="H3583" s="115"/>
      <c r="I3583" s="115"/>
      <c r="J3583" s="115"/>
      <c r="K3583" s="115"/>
      <c r="L3583" s="133" t="str">
        <f t="shared" si="1128"/>
        <v/>
      </c>
      <c r="M3583" s="116" t="str">
        <f>IF(L3583="", "", L3583/Veriler!$X$1)</f>
        <v/>
      </c>
      <c r="N3583" s="116" t="str">
        <f>IF(F3583&lt;&gt;"", "İthal Girdi", IF(Veriler!T3583="", "", IF(Veriler!S3583="H", "%0,5 üzerindedir", IF(Veriler!T3583&gt;0.1, "%10 sınırı aşılmıştır.", "Uygun"))))</f>
        <v>%0,5 üzerindedir</v>
      </c>
      <c r="O3583" s="116" t="str">
        <f t="shared" si="1129"/>
        <v xml:space="preserve"> </v>
      </c>
      <c r="P3583" s="117"/>
      <c r="Q3583" s="118"/>
      <c r="R3583" s="119" t="str">
        <f t="shared" si="1130"/>
        <v/>
      </c>
      <c r="S3583" s="133">
        <f>IFERROR(IF(M3583&lt;=0.005,IF(F3583="",L3583,0),IF(F3583&lt;&gt;"",0,IF(P3583="",0,IF(P3583="H",0,IF(Q3583&lt;Veriler!$G$2,L3583*Veriler!$G$2,L3583*Q3583)))))," ")</f>
        <v>0</v>
      </c>
      <c r="T3583" s="133">
        <f>IF(Veriler!T3583&lt;=0.1, S3583, IF(AND(Veriler!T3583&gt;0.1, F3583="", P3583="E"), IF(Q3583&gt;Veriler!$G$2, Q3583*S3583, IF(Q3583&lt;Veriler!$G$2, Veriler!$G$2*S3583, Q3583*S3583)), 0))</f>
        <v>0</v>
      </c>
      <c r="U3583" s="133" t="str">
        <f t="shared" si="1131"/>
        <v xml:space="preserve"> </v>
      </c>
      <c r="V3583" s="134" t="str">
        <f>IFERROR(IF(O3583="%10 sınırı aşılmıştır.",L3583-T3583,IFERROR(IF(F3583="",IF(S3583=1,0,IF(L3583-S3583=0,"",L3583-S3583)),IF(Veriler!M3583="",L3583,IF(L3583*Veriler!M3583=0,"",L3583*Veriler!M3583))),L3583)),0)</f>
        <v/>
      </c>
      <c r="W3583" s="146"/>
      <c r="X3583" s="146"/>
      <c r="Y3583" s="146"/>
    </row>
    <row r="3584" spans="1:25" s="99" customFormat="1" ht="54.75" customHeight="1" x14ac:dyDescent="0.25">
      <c r="A3584" s="96">
        <f t="shared" si="1132"/>
        <v>2640</v>
      </c>
      <c r="B3584" s="175"/>
      <c r="C3584" s="176"/>
      <c r="D3584" s="113"/>
      <c r="E3584" s="115"/>
      <c r="F3584" s="174"/>
      <c r="G3584" s="114" t="str">
        <f t="shared" si="1127"/>
        <v/>
      </c>
      <c r="H3584" s="115"/>
      <c r="I3584" s="115"/>
      <c r="J3584" s="115"/>
      <c r="K3584" s="115"/>
      <c r="L3584" s="133" t="str">
        <f t="shared" si="1128"/>
        <v/>
      </c>
      <c r="M3584" s="116" t="str">
        <f>IF(L3584="", "", L3584/Veriler!$X$1)</f>
        <v/>
      </c>
      <c r="N3584" s="116" t="str">
        <f>IF(F3584&lt;&gt;"", "İthal Girdi", IF(Veriler!T3584="", "", IF(Veriler!S3584="H", "%0,5 üzerindedir", IF(Veriler!T3584&gt;0.1, "%10 sınırı aşılmıştır.", "Uygun"))))</f>
        <v>%0,5 üzerindedir</v>
      </c>
      <c r="O3584" s="116" t="str">
        <f t="shared" si="1129"/>
        <v xml:space="preserve"> </v>
      </c>
      <c r="P3584" s="117"/>
      <c r="Q3584" s="118"/>
      <c r="R3584" s="119" t="str">
        <f t="shared" si="1130"/>
        <v/>
      </c>
      <c r="S3584" s="133">
        <f>IFERROR(IF(M3584&lt;=0.005,IF(F3584="",L3584,0),IF(F3584&lt;&gt;"",0,IF(P3584="",0,IF(P3584="H",0,IF(Q3584&lt;Veriler!$G$2,L3584*Veriler!$G$2,L3584*Q3584)))))," ")</f>
        <v>0</v>
      </c>
      <c r="T3584" s="133">
        <f>IF(Veriler!T3584&lt;=0.1, S3584, IF(AND(Veriler!T3584&gt;0.1, F3584="", P3584="E"), IF(Q3584&gt;Veriler!$G$2, Q3584*S3584, IF(Q3584&lt;Veriler!$G$2, Veriler!$G$2*S3584, Q3584*S3584)), 0))</f>
        <v>0</v>
      </c>
      <c r="U3584" s="133" t="str">
        <f t="shared" si="1131"/>
        <v xml:space="preserve"> </v>
      </c>
      <c r="V3584" s="134" t="str">
        <f>IFERROR(IF(O3584="%10 sınırı aşılmıştır.",L3584-T3584,IFERROR(IF(F3584="",IF(S3584=1,0,IF(L3584-S3584=0,"",L3584-S3584)),IF(Veriler!M3584="",L3584,IF(L3584*Veriler!M3584=0,"",L3584*Veriler!M3584))),L3584)),0)</f>
        <v/>
      </c>
      <c r="W3584" s="146"/>
      <c r="X3584" s="146"/>
      <c r="Y3584" s="146"/>
    </row>
    <row r="3585" spans="1:25" s="99" customFormat="1" ht="54.75" customHeight="1" x14ac:dyDescent="0.25">
      <c r="A3585" s="96">
        <f t="shared" si="1132"/>
        <v>2641</v>
      </c>
      <c r="B3585" s="175"/>
      <c r="C3585" s="176"/>
      <c r="D3585" s="113"/>
      <c r="E3585" s="115"/>
      <c r="F3585" s="174"/>
      <c r="G3585" s="114" t="str">
        <f t="shared" si="1127"/>
        <v/>
      </c>
      <c r="H3585" s="115"/>
      <c r="I3585" s="115"/>
      <c r="J3585" s="115"/>
      <c r="K3585" s="115"/>
      <c r="L3585" s="133" t="str">
        <f t="shared" si="1128"/>
        <v/>
      </c>
      <c r="M3585" s="116" t="str">
        <f>IF(L3585="", "", L3585/Veriler!$X$1)</f>
        <v/>
      </c>
      <c r="N3585" s="116" t="str">
        <f>IF(F3585&lt;&gt;"", "İthal Girdi", IF(Veriler!T3585="", "", IF(Veriler!S3585="H", "%0,5 üzerindedir", IF(Veriler!T3585&gt;0.1, "%10 sınırı aşılmıştır.", "Uygun"))))</f>
        <v>%0,5 üzerindedir</v>
      </c>
      <c r="O3585" s="116" t="str">
        <f t="shared" si="1129"/>
        <v xml:space="preserve"> </v>
      </c>
      <c r="P3585" s="117"/>
      <c r="Q3585" s="118"/>
      <c r="R3585" s="119" t="str">
        <f t="shared" si="1130"/>
        <v/>
      </c>
      <c r="S3585" s="133">
        <f>IFERROR(IF(M3585&lt;=0.005,IF(F3585="",L3585,0),IF(F3585&lt;&gt;"",0,IF(P3585="",0,IF(P3585="H",0,IF(Q3585&lt;Veriler!$G$2,L3585*Veriler!$G$2,L3585*Q3585)))))," ")</f>
        <v>0</v>
      </c>
      <c r="T3585" s="133">
        <f>IF(Veriler!T3585&lt;=0.1, S3585, IF(AND(Veriler!T3585&gt;0.1, F3585="", P3585="E"), IF(Q3585&gt;Veriler!$G$2, Q3585*S3585, IF(Q3585&lt;Veriler!$G$2, Veriler!$G$2*S3585, Q3585*S3585)), 0))</f>
        <v>0</v>
      </c>
      <c r="U3585" s="133" t="str">
        <f t="shared" si="1131"/>
        <v xml:space="preserve"> </v>
      </c>
      <c r="V3585" s="134" t="str">
        <f>IFERROR(IF(O3585="%10 sınırı aşılmıştır.",L3585-T3585,IFERROR(IF(F3585="",IF(S3585=1,0,IF(L3585-S3585=0,"",L3585-S3585)),IF(Veriler!M3585="",L3585,IF(L3585*Veriler!M3585=0,"",L3585*Veriler!M3585))),L3585)),0)</f>
        <v/>
      </c>
      <c r="W3585" s="146"/>
      <c r="X3585" s="146"/>
      <c r="Y3585" s="146"/>
    </row>
    <row r="3586" spans="1:25" s="99" customFormat="1" ht="54.75" customHeight="1" x14ac:dyDescent="0.25">
      <c r="A3586" s="96">
        <f t="shared" si="1132"/>
        <v>2642</v>
      </c>
      <c r="B3586" s="175"/>
      <c r="C3586" s="176"/>
      <c r="D3586" s="113"/>
      <c r="E3586" s="115"/>
      <c r="F3586" s="174"/>
      <c r="G3586" s="114" t="str">
        <f t="shared" si="1127"/>
        <v/>
      </c>
      <c r="H3586" s="115"/>
      <c r="I3586" s="115"/>
      <c r="J3586" s="115"/>
      <c r="K3586" s="115"/>
      <c r="L3586" s="133" t="str">
        <f t="shared" si="1128"/>
        <v/>
      </c>
      <c r="M3586" s="116" t="str">
        <f>IF(L3586="", "", L3586/Veriler!$X$1)</f>
        <v/>
      </c>
      <c r="N3586" s="116" t="str">
        <f>IF(F3586&lt;&gt;"", "İthal Girdi", IF(Veriler!T3586="", "", IF(Veriler!S3586="H", "%0,5 üzerindedir", IF(Veriler!T3586&gt;0.1, "%10 sınırı aşılmıştır.", "Uygun"))))</f>
        <v>%0,5 üzerindedir</v>
      </c>
      <c r="O3586" s="116" t="str">
        <f t="shared" si="1129"/>
        <v xml:space="preserve"> </v>
      </c>
      <c r="P3586" s="117"/>
      <c r="Q3586" s="118"/>
      <c r="R3586" s="119" t="str">
        <f t="shared" si="1130"/>
        <v/>
      </c>
      <c r="S3586" s="133">
        <f>IFERROR(IF(M3586&lt;=0.005,IF(F3586="",L3586,0),IF(F3586&lt;&gt;"",0,IF(P3586="",0,IF(P3586="H",0,IF(Q3586&lt;Veriler!$G$2,L3586*Veriler!$G$2,L3586*Q3586)))))," ")</f>
        <v>0</v>
      </c>
      <c r="T3586" s="133">
        <f>IF(Veriler!T3586&lt;=0.1, S3586, IF(AND(Veriler!T3586&gt;0.1, F3586="", P3586="E"), IF(Q3586&gt;Veriler!$G$2, Q3586*S3586, IF(Q3586&lt;Veriler!$G$2, Veriler!$G$2*S3586, Q3586*S3586)), 0))</f>
        <v>0</v>
      </c>
      <c r="U3586" s="133" t="str">
        <f t="shared" si="1131"/>
        <v xml:space="preserve"> </v>
      </c>
      <c r="V3586" s="134" t="str">
        <f>IFERROR(IF(O3586="%10 sınırı aşılmıştır.",L3586-T3586,IFERROR(IF(F3586="",IF(S3586=1,0,IF(L3586-S3586=0,"",L3586-S3586)),IF(Veriler!M3586="",L3586,IF(L3586*Veriler!M3586=0,"",L3586*Veriler!M3586))),L3586)),0)</f>
        <v/>
      </c>
      <c r="W3586" s="146"/>
      <c r="X3586" s="146"/>
      <c r="Y3586" s="146"/>
    </row>
    <row r="3587" spans="1:25" s="99" customFormat="1" ht="54.75" customHeight="1" x14ac:dyDescent="0.25">
      <c r="A3587" s="96">
        <f t="shared" si="1132"/>
        <v>2643</v>
      </c>
      <c r="B3587" s="175"/>
      <c r="C3587" s="176"/>
      <c r="D3587" s="113"/>
      <c r="E3587" s="115"/>
      <c r="F3587" s="174"/>
      <c r="G3587" s="114" t="str">
        <f t="shared" si="1127"/>
        <v/>
      </c>
      <c r="H3587" s="115"/>
      <c r="I3587" s="115"/>
      <c r="J3587" s="115"/>
      <c r="K3587" s="115"/>
      <c r="L3587" s="133" t="str">
        <f t="shared" si="1128"/>
        <v/>
      </c>
      <c r="M3587" s="116" t="str">
        <f>IF(L3587="", "", L3587/Veriler!$X$1)</f>
        <v/>
      </c>
      <c r="N3587" s="116" t="str">
        <f>IF(F3587&lt;&gt;"", "İthal Girdi", IF(Veriler!T3587="", "", IF(Veriler!S3587="H", "%0,5 üzerindedir", IF(Veriler!T3587&gt;0.1, "%10 sınırı aşılmıştır.", "Uygun"))))</f>
        <v>%0,5 üzerindedir</v>
      </c>
      <c r="O3587" s="116" t="str">
        <f t="shared" si="1129"/>
        <v xml:space="preserve"> </v>
      </c>
      <c r="P3587" s="117"/>
      <c r="Q3587" s="118"/>
      <c r="R3587" s="119" t="str">
        <f t="shared" si="1130"/>
        <v/>
      </c>
      <c r="S3587" s="133">
        <f>IFERROR(IF(M3587&lt;=0.005,IF(F3587="",L3587,0),IF(F3587&lt;&gt;"",0,IF(P3587="",0,IF(P3587="H",0,IF(Q3587&lt;Veriler!$G$2,L3587*Veriler!$G$2,L3587*Q3587)))))," ")</f>
        <v>0</v>
      </c>
      <c r="T3587" s="133">
        <f>IF(Veriler!T3587&lt;=0.1, S3587, IF(AND(Veriler!T3587&gt;0.1, F3587="", P3587="E"), IF(Q3587&gt;Veriler!$G$2, Q3587*S3587, IF(Q3587&lt;Veriler!$G$2, Veriler!$G$2*S3587, Q3587*S3587)), 0))</f>
        <v>0</v>
      </c>
      <c r="U3587" s="133" t="str">
        <f t="shared" si="1131"/>
        <v xml:space="preserve"> </v>
      </c>
      <c r="V3587" s="134" t="str">
        <f>IFERROR(IF(O3587="%10 sınırı aşılmıştır.",L3587-T3587,IFERROR(IF(F3587="",IF(S3587=1,0,IF(L3587-S3587=0,"",L3587-S3587)),IF(Veriler!M3587="",L3587,IF(L3587*Veriler!M3587=0,"",L3587*Veriler!M3587))),L3587)),0)</f>
        <v/>
      </c>
      <c r="W3587" s="146"/>
      <c r="X3587" s="146"/>
      <c r="Y3587" s="146"/>
    </row>
    <row r="3588" spans="1:25" s="99" customFormat="1" ht="54.75" customHeight="1" x14ac:dyDescent="0.25">
      <c r="A3588" s="96">
        <f t="shared" si="1132"/>
        <v>2644</v>
      </c>
      <c r="B3588" s="175"/>
      <c r="C3588" s="176"/>
      <c r="D3588" s="113"/>
      <c r="E3588" s="115"/>
      <c r="F3588" s="174"/>
      <c r="G3588" s="114" t="str">
        <f t="shared" si="1127"/>
        <v/>
      </c>
      <c r="H3588" s="115"/>
      <c r="I3588" s="115"/>
      <c r="J3588" s="115"/>
      <c r="K3588" s="115"/>
      <c r="L3588" s="133" t="str">
        <f t="shared" si="1128"/>
        <v/>
      </c>
      <c r="M3588" s="116" t="str">
        <f>IF(L3588="", "", L3588/Veriler!$X$1)</f>
        <v/>
      </c>
      <c r="N3588" s="116" t="str">
        <f>IF(F3588&lt;&gt;"", "İthal Girdi", IF(Veriler!T3588="", "", IF(Veriler!S3588="H", "%0,5 üzerindedir", IF(Veriler!T3588&gt;0.1, "%10 sınırı aşılmıştır.", "Uygun"))))</f>
        <v>%0,5 üzerindedir</v>
      </c>
      <c r="O3588" s="116" t="str">
        <f t="shared" si="1129"/>
        <v xml:space="preserve"> </v>
      </c>
      <c r="P3588" s="117"/>
      <c r="Q3588" s="118"/>
      <c r="R3588" s="119" t="str">
        <f t="shared" si="1130"/>
        <v/>
      </c>
      <c r="S3588" s="133">
        <f>IFERROR(IF(M3588&lt;=0.005,IF(F3588="",L3588,0),IF(F3588&lt;&gt;"",0,IF(P3588="",0,IF(P3588="H",0,IF(Q3588&lt;Veriler!$G$2,L3588*Veriler!$G$2,L3588*Q3588)))))," ")</f>
        <v>0</v>
      </c>
      <c r="T3588" s="133">
        <f>IF(Veriler!T3588&lt;=0.1, S3588, IF(AND(Veriler!T3588&gt;0.1, F3588="", P3588="E"), IF(Q3588&gt;Veriler!$G$2, Q3588*S3588, IF(Q3588&lt;Veriler!$G$2, Veriler!$G$2*S3588, Q3588*S3588)), 0))</f>
        <v>0</v>
      </c>
      <c r="U3588" s="133" t="str">
        <f t="shared" si="1131"/>
        <v xml:space="preserve"> </v>
      </c>
      <c r="V3588" s="134" t="str">
        <f>IFERROR(IF(O3588="%10 sınırı aşılmıştır.",L3588-T3588,IFERROR(IF(F3588="",IF(S3588=1,0,IF(L3588-S3588=0,"",L3588-S3588)),IF(Veriler!M3588="",L3588,IF(L3588*Veriler!M3588=0,"",L3588*Veriler!M3588))),L3588)),0)</f>
        <v/>
      </c>
      <c r="W3588" s="146"/>
      <c r="X3588" s="146"/>
      <c r="Y3588" s="146"/>
    </row>
    <row r="3589" spans="1:25" s="99" customFormat="1" ht="54.75" customHeight="1" x14ac:dyDescent="0.25">
      <c r="A3589" s="96">
        <f t="shared" si="1132"/>
        <v>2645</v>
      </c>
      <c r="B3589" s="175"/>
      <c r="C3589" s="176"/>
      <c r="D3589" s="113"/>
      <c r="E3589" s="115"/>
      <c r="F3589" s="174"/>
      <c r="G3589" s="114" t="str">
        <f t="shared" si="1127"/>
        <v/>
      </c>
      <c r="H3589" s="115"/>
      <c r="I3589" s="115"/>
      <c r="J3589" s="115"/>
      <c r="K3589" s="115"/>
      <c r="L3589" s="133" t="str">
        <f t="shared" si="1128"/>
        <v/>
      </c>
      <c r="M3589" s="116" t="str">
        <f>IF(L3589="", "", L3589/Veriler!$X$1)</f>
        <v/>
      </c>
      <c r="N3589" s="116" t="str">
        <f>IF(F3589&lt;&gt;"", "İthal Girdi", IF(Veriler!T3589="", "", IF(Veriler!S3589="H", "%0,5 üzerindedir", IF(Veriler!T3589&gt;0.1, "%10 sınırı aşılmıştır.", "Uygun"))))</f>
        <v>%0,5 üzerindedir</v>
      </c>
      <c r="O3589" s="116" t="str">
        <f t="shared" si="1129"/>
        <v xml:space="preserve"> </v>
      </c>
      <c r="P3589" s="117"/>
      <c r="Q3589" s="118"/>
      <c r="R3589" s="119" t="str">
        <f t="shared" si="1130"/>
        <v/>
      </c>
      <c r="S3589" s="133">
        <f>IFERROR(IF(M3589&lt;=0.005,IF(F3589="",L3589,0),IF(F3589&lt;&gt;"",0,IF(P3589="",0,IF(P3589="H",0,IF(Q3589&lt;Veriler!$G$2,L3589*Veriler!$G$2,L3589*Q3589)))))," ")</f>
        <v>0</v>
      </c>
      <c r="T3589" s="133">
        <f>IF(Veriler!T3589&lt;=0.1, S3589, IF(AND(Veriler!T3589&gt;0.1, F3589="", P3589="E"), IF(Q3589&gt;Veriler!$G$2, Q3589*S3589, IF(Q3589&lt;Veriler!$G$2, Veriler!$G$2*S3589, Q3589*S3589)), 0))</f>
        <v>0</v>
      </c>
      <c r="U3589" s="133" t="str">
        <f t="shared" si="1131"/>
        <v xml:space="preserve"> </v>
      </c>
      <c r="V3589" s="134" t="str">
        <f>IFERROR(IF(O3589="%10 sınırı aşılmıştır.",L3589-T3589,IFERROR(IF(F3589="",IF(S3589=1,0,IF(L3589-S3589=0,"",L3589-S3589)),IF(Veriler!M3589="",L3589,IF(L3589*Veriler!M3589=0,"",L3589*Veriler!M3589))),L3589)),0)</f>
        <v/>
      </c>
      <c r="W3589" s="146"/>
      <c r="X3589" s="146"/>
      <c r="Y3589" s="146"/>
    </row>
    <row r="3590" spans="1:25" s="99" customFormat="1" ht="54.75" customHeight="1" x14ac:dyDescent="0.25">
      <c r="A3590" s="96">
        <f t="shared" si="1132"/>
        <v>2646</v>
      </c>
      <c r="B3590" s="175"/>
      <c r="C3590" s="176"/>
      <c r="D3590" s="113"/>
      <c r="E3590" s="115"/>
      <c r="F3590" s="174"/>
      <c r="G3590" s="114" t="str">
        <f t="shared" si="1127"/>
        <v/>
      </c>
      <c r="H3590" s="115"/>
      <c r="I3590" s="115"/>
      <c r="J3590" s="115"/>
      <c r="K3590" s="115"/>
      <c r="L3590" s="133" t="str">
        <f t="shared" si="1128"/>
        <v/>
      </c>
      <c r="M3590" s="116" t="str">
        <f>IF(L3590="", "", L3590/Veriler!$X$1)</f>
        <v/>
      </c>
      <c r="N3590" s="116" t="str">
        <f>IF(F3590&lt;&gt;"", "İthal Girdi", IF(Veriler!T3590="", "", IF(Veriler!S3590="H", "%0,5 üzerindedir", IF(Veriler!T3590&gt;0.1, "%10 sınırı aşılmıştır.", "Uygun"))))</f>
        <v>%0,5 üzerindedir</v>
      </c>
      <c r="O3590" s="116" t="str">
        <f t="shared" si="1129"/>
        <v xml:space="preserve"> </v>
      </c>
      <c r="P3590" s="117"/>
      <c r="Q3590" s="118"/>
      <c r="R3590" s="119" t="str">
        <f t="shared" si="1130"/>
        <v/>
      </c>
      <c r="S3590" s="133">
        <f>IFERROR(IF(M3590&lt;=0.005,IF(F3590="",L3590,0),IF(F3590&lt;&gt;"",0,IF(P3590="",0,IF(P3590="H",0,IF(Q3590&lt;Veriler!$G$2,L3590*Veriler!$G$2,L3590*Q3590)))))," ")</f>
        <v>0</v>
      </c>
      <c r="T3590" s="133">
        <f>IF(Veriler!T3590&lt;=0.1, S3590, IF(AND(Veriler!T3590&gt;0.1, F3590="", P3590="E"), IF(Q3590&gt;Veriler!$G$2, Q3590*S3590, IF(Q3590&lt;Veriler!$G$2, Veriler!$G$2*S3590, Q3590*S3590)), 0))</f>
        <v>0</v>
      </c>
      <c r="U3590" s="133" t="str">
        <f t="shared" si="1131"/>
        <v xml:space="preserve"> </v>
      </c>
      <c r="V3590" s="134" t="str">
        <f>IFERROR(IF(O3590="%10 sınırı aşılmıştır.",L3590-T3590,IFERROR(IF(F3590="",IF(S3590=1,0,IF(L3590-S3590=0,"",L3590-S3590)),IF(Veriler!M3590="",L3590,IF(L3590*Veriler!M3590=0,"",L3590*Veriler!M3590))),L3590)),0)</f>
        <v/>
      </c>
      <c r="W3590" s="146"/>
      <c r="X3590" s="146"/>
      <c r="Y3590" s="146"/>
    </row>
    <row r="3591" spans="1:25" s="99" customFormat="1" ht="36" hidden="1" customHeight="1" x14ac:dyDescent="0.25">
      <c r="A3591" s="101"/>
      <c r="B3591" s="191" t="s">
        <v>16</v>
      </c>
      <c r="C3591" s="176"/>
      <c r="D3591" s="120"/>
      <c r="E3591" s="171"/>
      <c r="F3591" s="172"/>
      <c r="G3591" s="121"/>
      <c r="H3591" s="115"/>
      <c r="I3591" s="115"/>
      <c r="J3591" s="115"/>
      <c r="K3591" s="115"/>
      <c r="L3591" s="121"/>
      <c r="M3591" s="121"/>
      <c r="N3591" s="121"/>
      <c r="O3591" s="121"/>
      <c r="P3591" s="120"/>
      <c r="Q3591" s="120"/>
      <c r="R3591" s="183"/>
      <c r="S3591" s="184"/>
      <c r="T3591" s="121"/>
      <c r="U3591" s="121"/>
      <c r="V3591" s="121"/>
      <c r="W3591" s="146"/>
      <c r="X3591" s="146"/>
      <c r="Y3591" s="146"/>
    </row>
    <row r="3592" spans="1:25" s="99" customFormat="1" ht="54.75" customHeight="1" x14ac:dyDescent="0.25">
      <c r="A3592" s="96">
        <f>A3590+1</f>
        <v>2647</v>
      </c>
      <c r="B3592" s="175"/>
      <c r="C3592" s="176"/>
      <c r="D3592" s="113"/>
      <c r="E3592" s="115"/>
      <c r="F3592" s="174"/>
      <c r="G3592" s="114" t="str">
        <f t="shared" ref="G3592:G3605" si="1133">IF(AND(F3592&lt;&gt;"",V3592&lt;&gt;"",L3592&lt;&gt;0),V3592/L3592,"")</f>
        <v/>
      </c>
      <c r="H3592" s="115"/>
      <c r="I3592" s="115"/>
      <c r="J3592" s="115"/>
      <c r="K3592" s="115"/>
      <c r="L3592" s="133" t="str">
        <f t="shared" ref="L3592:L3605" si="1134">IF(AND(H3592&lt;&gt;0, J3592&lt;&gt;0, K3592&lt;&gt;0), H3592*J3592*K3592, "")</f>
        <v/>
      </c>
      <c r="M3592" s="116" t="str">
        <f>IF(L3592="", "", L3592/Veriler!$X$1)</f>
        <v/>
      </c>
      <c r="N3592" s="116" t="str">
        <f>IF(F3592&lt;&gt;"", "İthal Girdi", IF(Veriler!T3592="", "", IF(Veriler!S3592="H", "%0,5 üzerindedir", IF(Veriler!T3592&gt;0.1, "%10 sınırı aşılmıştır.", "Uygun"))))</f>
        <v>%0,5 üzerindedir</v>
      </c>
      <c r="O3592" s="116" t="str">
        <f t="shared" ref="O3592:O3605" si="1135">IF(M3592=""," ",N3592)</f>
        <v xml:space="preserve"> </v>
      </c>
      <c r="P3592" s="117"/>
      <c r="Q3592" s="118"/>
      <c r="R3592" s="119" t="str">
        <f t="shared" ref="R3592:R3605" si="1136">IFERROR(IF(AND(T3592&lt;&gt;"",L3592&lt;&gt;"",L3592&lt;&gt;0,T3592&lt;&gt;0),T3592/L3592,"")," ")</f>
        <v/>
      </c>
      <c r="S3592" s="133">
        <f>IFERROR(IF(M3592&lt;=0.005,IF(F3592="",L3592,0),IF(F3592&lt;&gt;"",0,IF(P3592="",0,IF(P3592="H",0,IF(Q3592&lt;Veriler!$G$2,L3592*Veriler!$G$2,L3592*Q3592)))))," ")</f>
        <v>0</v>
      </c>
      <c r="T3592" s="133">
        <f>IF(Veriler!T3592&lt;=0.1, S3592, IF(AND(Veriler!T3592&gt;0.1, F3592="", P3592="E"), IF(Q3592&gt;Veriler!$G$2, Q3592*S3592, IF(Q3592&lt;Veriler!$G$2, Veriler!$G$2*S3592, Q3592*S3592)), 0))</f>
        <v>0</v>
      </c>
      <c r="U3592" s="133" t="str">
        <f t="shared" ref="U3592:U3605" si="1137">IF(T3592=0," ",T3592)</f>
        <v xml:space="preserve"> </v>
      </c>
      <c r="V3592" s="134" t="str">
        <f>IFERROR(IF(O3592="%10 sınırı aşılmıştır.",L3592-T3592,IFERROR(IF(F3592="",IF(S3592=1,0,IF(L3592-S3592=0,"",L3592-S3592)),IF(Veriler!M3592="",L3592,IF(L3592*Veriler!M3592=0,"",L3592*Veriler!M3592))),L3592)),0)</f>
        <v/>
      </c>
      <c r="W3592" s="146"/>
      <c r="X3592" s="146"/>
      <c r="Y3592" s="146"/>
    </row>
    <row r="3593" spans="1:25" s="99" customFormat="1" ht="54.75" customHeight="1" x14ac:dyDescent="0.25">
      <c r="A3593" s="96">
        <f t="shared" ref="A3593:A3605" si="1138">A3592+1</f>
        <v>2648</v>
      </c>
      <c r="B3593" s="175"/>
      <c r="C3593" s="176"/>
      <c r="D3593" s="113"/>
      <c r="E3593" s="115"/>
      <c r="F3593" s="174"/>
      <c r="G3593" s="114" t="str">
        <f t="shared" si="1133"/>
        <v/>
      </c>
      <c r="H3593" s="115"/>
      <c r="I3593" s="115"/>
      <c r="J3593" s="115"/>
      <c r="K3593" s="115"/>
      <c r="L3593" s="133" t="str">
        <f t="shared" si="1134"/>
        <v/>
      </c>
      <c r="M3593" s="116" t="str">
        <f>IF(L3593="", "", L3593/Veriler!$X$1)</f>
        <v/>
      </c>
      <c r="N3593" s="116" t="str">
        <f>IF(F3593&lt;&gt;"", "İthal Girdi", IF(Veriler!T3593="", "", IF(Veriler!S3593="H", "%0,5 üzerindedir", IF(Veriler!T3593&gt;0.1, "%10 sınırı aşılmıştır.", "Uygun"))))</f>
        <v>%0,5 üzerindedir</v>
      </c>
      <c r="O3593" s="116" t="str">
        <f t="shared" si="1135"/>
        <v xml:space="preserve"> </v>
      </c>
      <c r="P3593" s="117"/>
      <c r="Q3593" s="118"/>
      <c r="R3593" s="119" t="str">
        <f t="shared" si="1136"/>
        <v/>
      </c>
      <c r="S3593" s="133">
        <f>IFERROR(IF(M3593&lt;=0.005,IF(F3593="",L3593,0),IF(F3593&lt;&gt;"",0,IF(P3593="",0,IF(P3593="H",0,IF(Q3593&lt;Veriler!$G$2,L3593*Veriler!$G$2,L3593*Q3593)))))," ")</f>
        <v>0</v>
      </c>
      <c r="T3593" s="133">
        <f>IF(Veriler!T3593&lt;=0.1, S3593, IF(AND(Veriler!T3593&gt;0.1, F3593="", P3593="E"), IF(Q3593&gt;Veriler!$G$2, Q3593*S3593, IF(Q3593&lt;Veriler!$G$2, Veriler!$G$2*S3593, Q3593*S3593)), 0))</f>
        <v>0</v>
      </c>
      <c r="U3593" s="133" t="str">
        <f t="shared" si="1137"/>
        <v xml:space="preserve"> </v>
      </c>
      <c r="V3593" s="134" t="str">
        <f>IFERROR(IF(O3593="%10 sınırı aşılmıştır.",L3593-T3593,IFERROR(IF(F3593="",IF(S3593=1,0,IF(L3593-S3593=0,"",L3593-S3593)),IF(Veriler!M3593="",L3593,IF(L3593*Veriler!M3593=0,"",L3593*Veriler!M3593))),L3593)),0)</f>
        <v/>
      </c>
      <c r="W3593" s="146"/>
      <c r="X3593" s="146"/>
      <c r="Y3593" s="146"/>
    </row>
    <row r="3594" spans="1:25" s="99" customFormat="1" ht="54.75" customHeight="1" x14ac:dyDescent="0.25">
      <c r="A3594" s="96">
        <f t="shared" si="1138"/>
        <v>2649</v>
      </c>
      <c r="B3594" s="175"/>
      <c r="C3594" s="176"/>
      <c r="D3594" s="113"/>
      <c r="E3594" s="115"/>
      <c r="F3594" s="174"/>
      <c r="G3594" s="114" t="str">
        <f t="shared" si="1133"/>
        <v/>
      </c>
      <c r="H3594" s="115"/>
      <c r="I3594" s="115"/>
      <c r="J3594" s="115"/>
      <c r="K3594" s="115"/>
      <c r="L3594" s="133" t="str">
        <f t="shared" si="1134"/>
        <v/>
      </c>
      <c r="M3594" s="116" t="str">
        <f>IF(L3594="", "", L3594/Veriler!$X$1)</f>
        <v/>
      </c>
      <c r="N3594" s="116" t="str">
        <f>IF(F3594&lt;&gt;"", "İthal Girdi", IF(Veriler!T3594="", "", IF(Veriler!S3594="H", "%0,5 üzerindedir", IF(Veriler!T3594&gt;0.1, "%10 sınırı aşılmıştır.", "Uygun"))))</f>
        <v>%0,5 üzerindedir</v>
      </c>
      <c r="O3594" s="116" t="str">
        <f t="shared" si="1135"/>
        <v xml:space="preserve"> </v>
      </c>
      <c r="P3594" s="117"/>
      <c r="Q3594" s="118"/>
      <c r="R3594" s="119" t="str">
        <f t="shared" si="1136"/>
        <v/>
      </c>
      <c r="S3594" s="133">
        <f>IFERROR(IF(M3594&lt;=0.005,IF(F3594="",L3594,0),IF(F3594&lt;&gt;"",0,IF(P3594="",0,IF(P3594="H",0,IF(Q3594&lt;Veriler!$G$2,L3594*Veriler!$G$2,L3594*Q3594)))))," ")</f>
        <v>0</v>
      </c>
      <c r="T3594" s="133">
        <f>IF(Veriler!T3594&lt;=0.1, S3594, IF(AND(Veriler!T3594&gt;0.1, F3594="", P3594="E"), IF(Q3594&gt;Veriler!$G$2, Q3594*S3594, IF(Q3594&lt;Veriler!$G$2, Veriler!$G$2*S3594, Q3594*S3594)), 0))</f>
        <v>0</v>
      </c>
      <c r="U3594" s="133" t="str">
        <f t="shared" si="1137"/>
        <v xml:space="preserve"> </v>
      </c>
      <c r="V3594" s="134" t="str">
        <f>IFERROR(IF(O3594="%10 sınırı aşılmıştır.",L3594-T3594,IFERROR(IF(F3594="",IF(S3594=1,0,IF(L3594-S3594=0,"",L3594-S3594)),IF(Veriler!M3594="",L3594,IF(L3594*Veriler!M3594=0,"",L3594*Veriler!M3594))),L3594)),0)</f>
        <v/>
      </c>
      <c r="W3594" s="146"/>
      <c r="X3594" s="146"/>
      <c r="Y3594" s="146"/>
    </row>
    <row r="3595" spans="1:25" s="99" customFormat="1" ht="54.75" customHeight="1" x14ac:dyDescent="0.25">
      <c r="A3595" s="96">
        <f t="shared" si="1138"/>
        <v>2650</v>
      </c>
      <c r="B3595" s="175"/>
      <c r="C3595" s="176"/>
      <c r="D3595" s="113"/>
      <c r="E3595" s="115"/>
      <c r="F3595" s="174"/>
      <c r="G3595" s="114" t="str">
        <f t="shared" si="1133"/>
        <v/>
      </c>
      <c r="H3595" s="115"/>
      <c r="I3595" s="115"/>
      <c r="J3595" s="115"/>
      <c r="K3595" s="115"/>
      <c r="L3595" s="133" t="str">
        <f t="shared" si="1134"/>
        <v/>
      </c>
      <c r="M3595" s="116" t="str">
        <f>IF(L3595="", "", L3595/Veriler!$X$1)</f>
        <v/>
      </c>
      <c r="N3595" s="116" t="str">
        <f>IF(F3595&lt;&gt;"", "İthal Girdi", IF(Veriler!T3595="", "", IF(Veriler!S3595="H", "%0,5 üzerindedir", IF(Veriler!T3595&gt;0.1, "%10 sınırı aşılmıştır.", "Uygun"))))</f>
        <v>%0,5 üzerindedir</v>
      </c>
      <c r="O3595" s="116" t="str">
        <f t="shared" si="1135"/>
        <v xml:space="preserve"> </v>
      </c>
      <c r="P3595" s="117"/>
      <c r="Q3595" s="118"/>
      <c r="R3595" s="119" t="str">
        <f t="shared" si="1136"/>
        <v/>
      </c>
      <c r="S3595" s="133">
        <f>IFERROR(IF(M3595&lt;=0.005,IF(F3595="",L3595,0),IF(F3595&lt;&gt;"",0,IF(P3595="",0,IF(P3595="H",0,IF(Q3595&lt;Veriler!$G$2,L3595*Veriler!$G$2,L3595*Q3595)))))," ")</f>
        <v>0</v>
      </c>
      <c r="T3595" s="133">
        <f>IF(Veriler!T3595&lt;=0.1, S3595, IF(AND(Veriler!T3595&gt;0.1, F3595="", P3595="E"), IF(Q3595&gt;Veriler!$G$2, Q3595*S3595, IF(Q3595&lt;Veriler!$G$2, Veriler!$G$2*S3595, Q3595*S3595)), 0))</f>
        <v>0</v>
      </c>
      <c r="U3595" s="133" t="str">
        <f t="shared" si="1137"/>
        <v xml:space="preserve"> </v>
      </c>
      <c r="V3595" s="134" t="str">
        <f>IFERROR(IF(O3595="%10 sınırı aşılmıştır.",L3595-T3595,IFERROR(IF(F3595="",IF(S3595=1,0,IF(L3595-S3595=0,"",L3595-S3595)),IF(Veriler!M3595="",L3595,IF(L3595*Veriler!M3595=0,"",L3595*Veriler!M3595))),L3595)),0)</f>
        <v/>
      </c>
      <c r="W3595" s="146"/>
      <c r="X3595" s="146"/>
      <c r="Y3595" s="146"/>
    </row>
    <row r="3596" spans="1:25" s="99" customFormat="1" ht="54.75" customHeight="1" x14ac:dyDescent="0.25">
      <c r="A3596" s="96">
        <f t="shared" si="1138"/>
        <v>2651</v>
      </c>
      <c r="B3596" s="175"/>
      <c r="C3596" s="176"/>
      <c r="D3596" s="113"/>
      <c r="E3596" s="115"/>
      <c r="F3596" s="174"/>
      <c r="G3596" s="114" t="str">
        <f t="shared" si="1133"/>
        <v/>
      </c>
      <c r="H3596" s="115"/>
      <c r="I3596" s="115"/>
      <c r="J3596" s="115"/>
      <c r="K3596" s="115"/>
      <c r="L3596" s="133" t="str">
        <f t="shared" si="1134"/>
        <v/>
      </c>
      <c r="M3596" s="116" t="str">
        <f>IF(L3596="", "", L3596/Veriler!$X$1)</f>
        <v/>
      </c>
      <c r="N3596" s="116" t="str">
        <f>IF(F3596&lt;&gt;"", "İthal Girdi", IF(Veriler!T3596="", "", IF(Veriler!S3596="H", "%0,5 üzerindedir", IF(Veriler!T3596&gt;0.1, "%10 sınırı aşılmıştır.", "Uygun"))))</f>
        <v>%0,5 üzerindedir</v>
      </c>
      <c r="O3596" s="116" t="str">
        <f t="shared" si="1135"/>
        <v xml:space="preserve"> </v>
      </c>
      <c r="P3596" s="117"/>
      <c r="Q3596" s="118"/>
      <c r="R3596" s="119" t="str">
        <f t="shared" si="1136"/>
        <v/>
      </c>
      <c r="S3596" s="133">
        <f>IFERROR(IF(M3596&lt;=0.005,IF(F3596="",L3596,0),IF(F3596&lt;&gt;"",0,IF(P3596="",0,IF(P3596="H",0,IF(Q3596&lt;Veriler!$G$2,L3596*Veriler!$G$2,L3596*Q3596)))))," ")</f>
        <v>0</v>
      </c>
      <c r="T3596" s="133">
        <f>IF(Veriler!T3596&lt;=0.1, S3596, IF(AND(Veriler!T3596&gt;0.1, F3596="", P3596="E"), IF(Q3596&gt;Veriler!$G$2, Q3596*S3596, IF(Q3596&lt;Veriler!$G$2, Veriler!$G$2*S3596, Q3596*S3596)), 0))</f>
        <v>0</v>
      </c>
      <c r="U3596" s="133" t="str">
        <f t="shared" si="1137"/>
        <v xml:space="preserve"> </v>
      </c>
      <c r="V3596" s="134" t="str">
        <f>IFERROR(IF(O3596="%10 sınırı aşılmıştır.",L3596-T3596,IFERROR(IF(F3596="",IF(S3596=1,0,IF(L3596-S3596=0,"",L3596-S3596)),IF(Veriler!M3596="",L3596,IF(L3596*Veriler!M3596=0,"",L3596*Veriler!M3596))),L3596)),0)</f>
        <v/>
      </c>
      <c r="W3596" s="146"/>
      <c r="X3596" s="146"/>
      <c r="Y3596" s="146"/>
    </row>
    <row r="3597" spans="1:25" s="99" customFormat="1" ht="54.75" customHeight="1" x14ac:dyDescent="0.25">
      <c r="A3597" s="96">
        <f t="shared" si="1138"/>
        <v>2652</v>
      </c>
      <c r="B3597" s="175"/>
      <c r="C3597" s="176"/>
      <c r="D3597" s="113"/>
      <c r="E3597" s="115"/>
      <c r="F3597" s="174"/>
      <c r="G3597" s="114" t="str">
        <f t="shared" si="1133"/>
        <v/>
      </c>
      <c r="H3597" s="115"/>
      <c r="I3597" s="115"/>
      <c r="J3597" s="115"/>
      <c r="K3597" s="115"/>
      <c r="L3597" s="133" t="str">
        <f t="shared" si="1134"/>
        <v/>
      </c>
      <c r="M3597" s="116" t="str">
        <f>IF(L3597="", "", L3597/Veriler!$X$1)</f>
        <v/>
      </c>
      <c r="N3597" s="116" t="str">
        <f>IF(F3597&lt;&gt;"", "İthal Girdi", IF(Veriler!T3597="", "", IF(Veriler!S3597="H", "%0,5 üzerindedir", IF(Veriler!T3597&gt;0.1, "%10 sınırı aşılmıştır.", "Uygun"))))</f>
        <v>%0,5 üzerindedir</v>
      </c>
      <c r="O3597" s="116" t="str">
        <f t="shared" si="1135"/>
        <v xml:space="preserve"> </v>
      </c>
      <c r="P3597" s="117"/>
      <c r="Q3597" s="118"/>
      <c r="R3597" s="119" t="str">
        <f t="shared" si="1136"/>
        <v/>
      </c>
      <c r="S3597" s="133">
        <f>IFERROR(IF(M3597&lt;=0.005,IF(F3597="",L3597,0),IF(F3597&lt;&gt;"",0,IF(P3597="",0,IF(P3597="H",0,IF(Q3597&lt;Veriler!$G$2,L3597*Veriler!$G$2,L3597*Q3597)))))," ")</f>
        <v>0</v>
      </c>
      <c r="T3597" s="133">
        <f>IF(Veriler!T3597&lt;=0.1, S3597, IF(AND(Veriler!T3597&gt;0.1, F3597="", P3597="E"), IF(Q3597&gt;Veriler!$G$2, Q3597*S3597, IF(Q3597&lt;Veriler!$G$2, Veriler!$G$2*S3597, Q3597*S3597)), 0))</f>
        <v>0</v>
      </c>
      <c r="U3597" s="133" t="str">
        <f t="shared" si="1137"/>
        <v xml:space="preserve"> </v>
      </c>
      <c r="V3597" s="134" t="str">
        <f>IFERROR(IF(O3597="%10 sınırı aşılmıştır.",L3597-T3597,IFERROR(IF(F3597="",IF(S3597=1,0,IF(L3597-S3597=0,"",L3597-S3597)),IF(Veriler!M3597="",L3597,IF(L3597*Veriler!M3597=0,"",L3597*Veriler!M3597))),L3597)),0)</f>
        <v/>
      </c>
      <c r="W3597" s="146"/>
      <c r="X3597" s="146"/>
      <c r="Y3597" s="146"/>
    </row>
    <row r="3598" spans="1:25" s="99" customFormat="1" ht="54.75" customHeight="1" x14ac:dyDescent="0.25">
      <c r="A3598" s="96">
        <f t="shared" si="1138"/>
        <v>2653</v>
      </c>
      <c r="B3598" s="175"/>
      <c r="C3598" s="176"/>
      <c r="D3598" s="113"/>
      <c r="E3598" s="115"/>
      <c r="F3598" s="174"/>
      <c r="G3598" s="114" t="str">
        <f t="shared" si="1133"/>
        <v/>
      </c>
      <c r="H3598" s="115"/>
      <c r="I3598" s="115"/>
      <c r="J3598" s="115"/>
      <c r="K3598" s="115"/>
      <c r="L3598" s="133" t="str">
        <f t="shared" si="1134"/>
        <v/>
      </c>
      <c r="M3598" s="116" t="str">
        <f>IF(L3598="", "", L3598/Veriler!$X$1)</f>
        <v/>
      </c>
      <c r="N3598" s="116" t="str">
        <f>IF(F3598&lt;&gt;"", "İthal Girdi", IF(Veriler!T3598="", "", IF(Veriler!S3598="H", "%0,5 üzerindedir", IF(Veriler!T3598&gt;0.1, "%10 sınırı aşılmıştır.", "Uygun"))))</f>
        <v>%0,5 üzerindedir</v>
      </c>
      <c r="O3598" s="116" t="str">
        <f t="shared" si="1135"/>
        <v xml:space="preserve"> </v>
      </c>
      <c r="P3598" s="117"/>
      <c r="Q3598" s="118"/>
      <c r="R3598" s="119" t="str">
        <f t="shared" si="1136"/>
        <v/>
      </c>
      <c r="S3598" s="133">
        <f>IFERROR(IF(M3598&lt;=0.005,IF(F3598="",L3598,0),IF(F3598&lt;&gt;"",0,IF(P3598="",0,IF(P3598="H",0,IF(Q3598&lt;Veriler!$G$2,L3598*Veriler!$G$2,L3598*Q3598)))))," ")</f>
        <v>0</v>
      </c>
      <c r="T3598" s="133">
        <f>IF(Veriler!T3598&lt;=0.1, S3598, IF(AND(Veriler!T3598&gt;0.1, F3598="", P3598="E"), IF(Q3598&gt;Veriler!$G$2, Q3598*S3598, IF(Q3598&lt;Veriler!$G$2, Veriler!$G$2*S3598, Q3598*S3598)), 0))</f>
        <v>0</v>
      </c>
      <c r="U3598" s="133" t="str">
        <f t="shared" si="1137"/>
        <v xml:space="preserve"> </v>
      </c>
      <c r="V3598" s="134" t="str">
        <f>IFERROR(IF(O3598="%10 sınırı aşılmıştır.",L3598-T3598,IFERROR(IF(F3598="",IF(S3598=1,0,IF(L3598-S3598=0,"",L3598-S3598)),IF(Veriler!M3598="",L3598,IF(L3598*Veriler!M3598=0,"",L3598*Veriler!M3598))),L3598)),0)</f>
        <v/>
      </c>
      <c r="W3598" s="146"/>
      <c r="X3598" s="146"/>
      <c r="Y3598" s="146"/>
    </row>
    <row r="3599" spans="1:25" s="99" customFormat="1" ht="54.75" customHeight="1" x14ac:dyDescent="0.25">
      <c r="A3599" s="96">
        <f t="shared" si="1138"/>
        <v>2654</v>
      </c>
      <c r="B3599" s="175"/>
      <c r="C3599" s="176"/>
      <c r="D3599" s="113"/>
      <c r="E3599" s="115"/>
      <c r="F3599" s="174"/>
      <c r="G3599" s="114" t="str">
        <f t="shared" si="1133"/>
        <v/>
      </c>
      <c r="H3599" s="115"/>
      <c r="I3599" s="115"/>
      <c r="J3599" s="115"/>
      <c r="K3599" s="115"/>
      <c r="L3599" s="133" t="str">
        <f t="shared" si="1134"/>
        <v/>
      </c>
      <c r="M3599" s="116" t="str">
        <f>IF(L3599="", "", L3599/Veriler!$X$1)</f>
        <v/>
      </c>
      <c r="N3599" s="116" t="str">
        <f>IF(F3599&lt;&gt;"", "İthal Girdi", IF(Veriler!T3599="", "", IF(Veriler!S3599="H", "%0,5 üzerindedir", IF(Veriler!T3599&gt;0.1, "%10 sınırı aşılmıştır.", "Uygun"))))</f>
        <v>%0,5 üzerindedir</v>
      </c>
      <c r="O3599" s="116" t="str">
        <f t="shared" si="1135"/>
        <v xml:space="preserve"> </v>
      </c>
      <c r="P3599" s="117"/>
      <c r="Q3599" s="118"/>
      <c r="R3599" s="119" t="str">
        <f t="shared" si="1136"/>
        <v/>
      </c>
      <c r="S3599" s="133">
        <f>IFERROR(IF(M3599&lt;=0.005,IF(F3599="",L3599,0),IF(F3599&lt;&gt;"",0,IF(P3599="",0,IF(P3599="H",0,IF(Q3599&lt;Veriler!$G$2,L3599*Veriler!$G$2,L3599*Q3599)))))," ")</f>
        <v>0</v>
      </c>
      <c r="T3599" s="133">
        <f>IF(Veriler!T3599&lt;=0.1, S3599, IF(AND(Veriler!T3599&gt;0.1, F3599="", P3599="E"), IF(Q3599&gt;Veriler!$G$2, Q3599*S3599, IF(Q3599&lt;Veriler!$G$2, Veriler!$G$2*S3599, Q3599*S3599)), 0))</f>
        <v>0</v>
      </c>
      <c r="U3599" s="133" t="str">
        <f t="shared" si="1137"/>
        <v xml:space="preserve"> </v>
      </c>
      <c r="V3599" s="134" t="str">
        <f>IFERROR(IF(O3599="%10 sınırı aşılmıştır.",L3599-T3599,IFERROR(IF(F3599="",IF(S3599=1,0,IF(L3599-S3599=0,"",L3599-S3599)),IF(Veriler!M3599="",L3599,IF(L3599*Veriler!M3599=0,"",L3599*Veriler!M3599))),L3599)),0)</f>
        <v/>
      </c>
      <c r="W3599" s="146"/>
      <c r="X3599" s="146"/>
      <c r="Y3599" s="146"/>
    </row>
    <row r="3600" spans="1:25" s="99" customFormat="1" ht="54.75" customHeight="1" x14ac:dyDescent="0.25">
      <c r="A3600" s="96">
        <f t="shared" si="1138"/>
        <v>2655</v>
      </c>
      <c r="B3600" s="175"/>
      <c r="C3600" s="176"/>
      <c r="D3600" s="113"/>
      <c r="E3600" s="115"/>
      <c r="F3600" s="174"/>
      <c r="G3600" s="114" t="str">
        <f t="shared" si="1133"/>
        <v/>
      </c>
      <c r="H3600" s="115"/>
      <c r="I3600" s="115"/>
      <c r="J3600" s="115"/>
      <c r="K3600" s="115"/>
      <c r="L3600" s="133" t="str">
        <f t="shared" si="1134"/>
        <v/>
      </c>
      <c r="M3600" s="116" t="str">
        <f>IF(L3600="", "", L3600/Veriler!$X$1)</f>
        <v/>
      </c>
      <c r="N3600" s="116" t="str">
        <f>IF(F3600&lt;&gt;"", "İthal Girdi", IF(Veriler!T3600="", "", IF(Veriler!S3600="H", "%0,5 üzerindedir", IF(Veriler!T3600&gt;0.1, "%10 sınırı aşılmıştır.", "Uygun"))))</f>
        <v>%0,5 üzerindedir</v>
      </c>
      <c r="O3600" s="116" t="str">
        <f t="shared" si="1135"/>
        <v xml:space="preserve"> </v>
      </c>
      <c r="P3600" s="117"/>
      <c r="Q3600" s="118"/>
      <c r="R3600" s="119" t="str">
        <f t="shared" si="1136"/>
        <v/>
      </c>
      <c r="S3600" s="133">
        <f>IFERROR(IF(M3600&lt;=0.005,IF(F3600="",L3600,0),IF(F3600&lt;&gt;"",0,IF(P3600="",0,IF(P3600="H",0,IF(Q3600&lt;Veriler!$G$2,L3600*Veriler!$G$2,L3600*Q3600)))))," ")</f>
        <v>0</v>
      </c>
      <c r="T3600" s="133">
        <f>IF(Veriler!T3600&lt;=0.1, S3600, IF(AND(Veriler!T3600&gt;0.1, F3600="", P3600="E"), IF(Q3600&gt;Veriler!$G$2, Q3600*S3600, IF(Q3600&lt;Veriler!$G$2, Veriler!$G$2*S3600, Q3600*S3600)), 0))</f>
        <v>0</v>
      </c>
      <c r="U3600" s="133" t="str">
        <f t="shared" si="1137"/>
        <v xml:space="preserve"> </v>
      </c>
      <c r="V3600" s="134" t="str">
        <f>IFERROR(IF(O3600="%10 sınırı aşılmıştır.",L3600-T3600,IFERROR(IF(F3600="",IF(S3600=1,0,IF(L3600-S3600=0,"",L3600-S3600)),IF(Veriler!M3600="",L3600,IF(L3600*Veriler!M3600=0,"",L3600*Veriler!M3600))),L3600)),0)</f>
        <v/>
      </c>
      <c r="W3600" s="146"/>
      <c r="X3600" s="146"/>
      <c r="Y3600" s="146"/>
    </row>
    <row r="3601" spans="1:25" s="99" customFormat="1" ht="54.75" customHeight="1" x14ac:dyDescent="0.25">
      <c r="A3601" s="96">
        <f t="shared" si="1138"/>
        <v>2656</v>
      </c>
      <c r="B3601" s="175"/>
      <c r="C3601" s="176"/>
      <c r="D3601" s="113"/>
      <c r="E3601" s="115"/>
      <c r="F3601" s="174"/>
      <c r="G3601" s="114" t="str">
        <f t="shared" si="1133"/>
        <v/>
      </c>
      <c r="H3601" s="115"/>
      <c r="I3601" s="115"/>
      <c r="J3601" s="115"/>
      <c r="K3601" s="115"/>
      <c r="L3601" s="133" t="str">
        <f t="shared" si="1134"/>
        <v/>
      </c>
      <c r="M3601" s="116" t="str">
        <f>IF(L3601="", "", L3601/Veriler!$X$1)</f>
        <v/>
      </c>
      <c r="N3601" s="116" t="str">
        <f>IF(F3601&lt;&gt;"", "İthal Girdi", IF(Veriler!T3601="", "", IF(Veriler!S3601="H", "%0,5 üzerindedir", IF(Veriler!T3601&gt;0.1, "%10 sınırı aşılmıştır.", "Uygun"))))</f>
        <v>%0,5 üzerindedir</v>
      </c>
      <c r="O3601" s="116" t="str">
        <f t="shared" si="1135"/>
        <v xml:space="preserve"> </v>
      </c>
      <c r="P3601" s="117"/>
      <c r="Q3601" s="118"/>
      <c r="R3601" s="119" t="str">
        <f t="shared" si="1136"/>
        <v/>
      </c>
      <c r="S3601" s="133">
        <f>IFERROR(IF(M3601&lt;=0.005,IF(F3601="",L3601,0),IF(F3601&lt;&gt;"",0,IF(P3601="",0,IF(P3601="H",0,IF(Q3601&lt;Veriler!$G$2,L3601*Veriler!$G$2,L3601*Q3601)))))," ")</f>
        <v>0</v>
      </c>
      <c r="T3601" s="133">
        <f>IF(Veriler!T3601&lt;=0.1, S3601, IF(AND(Veriler!T3601&gt;0.1, F3601="", P3601="E"), IF(Q3601&gt;Veriler!$G$2, Q3601*S3601, IF(Q3601&lt;Veriler!$G$2, Veriler!$G$2*S3601, Q3601*S3601)), 0))</f>
        <v>0</v>
      </c>
      <c r="U3601" s="133" t="str">
        <f t="shared" si="1137"/>
        <v xml:space="preserve"> </v>
      </c>
      <c r="V3601" s="134" t="str">
        <f>IFERROR(IF(O3601="%10 sınırı aşılmıştır.",L3601-T3601,IFERROR(IF(F3601="",IF(S3601=1,0,IF(L3601-S3601=0,"",L3601-S3601)),IF(Veriler!M3601="",L3601,IF(L3601*Veriler!M3601=0,"",L3601*Veriler!M3601))),L3601)),0)</f>
        <v/>
      </c>
      <c r="W3601" s="146"/>
      <c r="X3601" s="146"/>
      <c r="Y3601" s="146"/>
    </row>
    <row r="3602" spans="1:25" s="99" customFormat="1" ht="54.75" customHeight="1" x14ac:dyDescent="0.25">
      <c r="A3602" s="96">
        <f t="shared" si="1138"/>
        <v>2657</v>
      </c>
      <c r="B3602" s="175"/>
      <c r="C3602" s="176"/>
      <c r="D3602" s="113"/>
      <c r="E3602" s="115"/>
      <c r="F3602" s="174"/>
      <c r="G3602" s="114" t="str">
        <f t="shared" si="1133"/>
        <v/>
      </c>
      <c r="H3602" s="115"/>
      <c r="I3602" s="115"/>
      <c r="J3602" s="115"/>
      <c r="K3602" s="115"/>
      <c r="L3602" s="133" t="str">
        <f t="shared" si="1134"/>
        <v/>
      </c>
      <c r="M3602" s="116" t="str">
        <f>IF(L3602="", "", L3602/Veriler!$X$1)</f>
        <v/>
      </c>
      <c r="N3602" s="116" t="str">
        <f>IF(F3602&lt;&gt;"", "İthal Girdi", IF(Veriler!T3602="", "", IF(Veriler!S3602="H", "%0,5 üzerindedir", IF(Veriler!T3602&gt;0.1, "%10 sınırı aşılmıştır.", "Uygun"))))</f>
        <v>%0,5 üzerindedir</v>
      </c>
      <c r="O3602" s="116" t="str">
        <f t="shared" si="1135"/>
        <v xml:space="preserve"> </v>
      </c>
      <c r="P3602" s="117"/>
      <c r="Q3602" s="118"/>
      <c r="R3602" s="119" t="str">
        <f t="shared" si="1136"/>
        <v/>
      </c>
      <c r="S3602" s="133">
        <f>IFERROR(IF(M3602&lt;=0.005,IF(F3602="",L3602,0),IF(F3602&lt;&gt;"",0,IF(P3602="",0,IF(P3602="H",0,IF(Q3602&lt;Veriler!$G$2,L3602*Veriler!$G$2,L3602*Q3602)))))," ")</f>
        <v>0</v>
      </c>
      <c r="T3602" s="133">
        <f>IF(Veriler!T3602&lt;=0.1, S3602, IF(AND(Veriler!T3602&gt;0.1, F3602="", P3602="E"), IF(Q3602&gt;Veriler!$G$2, Q3602*S3602, IF(Q3602&lt;Veriler!$G$2, Veriler!$G$2*S3602, Q3602*S3602)), 0))</f>
        <v>0</v>
      </c>
      <c r="U3602" s="133" t="str">
        <f t="shared" si="1137"/>
        <v xml:space="preserve"> </v>
      </c>
      <c r="V3602" s="134" t="str">
        <f>IFERROR(IF(O3602="%10 sınırı aşılmıştır.",L3602-T3602,IFERROR(IF(F3602="",IF(S3602=1,0,IF(L3602-S3602=0,"",L3602-S3602)),IF(Veriler!M3602="",L3602,IF(L3602*Veriler!M3602=0,"",L3602*Veriler!M3602))),L3602)),0)</f>
        <v/>
      </c>
      <c r="W3602" s="146"/>
      <c r="X3602" s="146"/>
      <c r="Y3602" s="146"/>
    </row>
    <row r="3603" spans="1:25" s="99" customFormat="1" ht="54.75" customHeight="1" x14ac:dyDescent="0.25">
      <c r="A3603" s="96">
        <f t="shared" si="1138"/>
        <v>2658</v>
      </c>
      <c r="B3603" s="175"/>
      <c r="C3603" s="176"/>
      <c r="D3603" s="113"/>
      <c r="E3603" s="115"/>
      <c r="F3603" s="174"/>
      <c r="G3603" s="114" t="str">
        <f t="shared" si="1133"/>
        <v/>
      </c>
      <c r="H3603" s="115"/>
      <c r="I3603" s="115"/>
      <c r="J3603" s="115"/>
      <c r="K3603" s="115"/>
      <c r="L3603" s="133" t="str">
        <f t="shared" si="1134"/>
        <v/>
      </c>
      <c r="M3603" s="116" t="str">
        <f>IF(L3603="", "", L3603/Veriler!$X$1)</f>
        <v/>
      </c>
      <c r="N3603" s="116" t="str">
        <f>IF(F3603&lt;&gt;"", "İthal Girdi", IF(Veriler!T3603="", "", IF(Veriler!S3603="H", "%0,5 üzerindedir", IF(Veriler!T3603&gt;0.1, "%10 sınırı aşılmıştır.", "Uygun"))))</f>
        <v>%0,5 üzerindedir</v>
      </c>
      <c r="O3603" s="116" t="str">
        <f t="shared" si="1135"/>
        <v xml:space="preserve"> </v>
      </c>
      <c r="P3603" s="117"/>
      <c r="Q3603" s="118"/>
      <c r="R3603" s="119" t="str">
        <f t="shared" si="1136"/>
        <v/>
      </c>
      <c r="S3603" s="133">
        <f>IFERROR(IF(M3603&lt;=0.005,IF(F3603="",L3603,0),IF(F3603&lt;&gt;"",0,IF(P3603="",0,IF(P3603="H",0,IF(Q3603&lt;Veriler!$G$2,L3603*Veriler!$G$2,L3603*Q3603)))))," ")</f>
        <v>0</v>
      </c>
      <c r="T3603" s="133">
        <f>IF(Veriler!T3603&lt;=0.1, S3603, IF(AND(Veriler!T3603&gt;0.1, F3603="", P3603="E"), IF(Q3603&gt;Veriler!$G$2, Q3603*S3603, IF(Q3603&lt;Veriler!$G$2, Veriler!$G$2*S3603, Q3603*S3603)), 0))</f>
        <v>0</v>
      </c>
      <c r="U3603" s="133" t="str">
        <f t="shared" si="1137"/>
        <v xml:space="preserve"> </v>
      </c>
      <c r="V3603" s="134" t="str">
        <f>IFERROR(IF(O3603="%10 sınırı aşılmıştır.",L3603-T3603,IFERROR(IF(F3603="",IF(S3603=1,0,IF(L3603-S3603=0,"",L3603-S3603)),IF(Veriler!M3603="",L3603,IF(L3603*Veriler!M3603=0,"",L3603*Veriler!M3603))),L3603)),0)</f>
        <v/>
      </c>
      <c r="W3603" s="146"/>
      <c r="X3603" s="146"/>
      <c r="Y3603" s="146"/>
    </row>
    <row r="3604" spans="1:25" s="99" customFormat="1" ht="54.75" customHeight="1" x14ac:dyDescent="0.25">
      <c r="A3604" s="96">
        <f t="shared" si="1138"/>
        <v>2659</v>
      </c>
      <c r="B3604" s="175"/>
      <c r="C3604" s="176"/>
      <c r="D3604" s="113"/>
      <c r="E3604" s="115"/>
      <c r="F3604" s="174"/>
      <c r="G3604" s="114" t="str">
        <f t="shared" si="1133"/>
        <v/>
      </c>
      <c r="H3604" s="115"/>
      <c r="I3604" s="115"/>
      <c r="J3604" s="115"/>
      <c r="K3604" s="115"/>
      <c r="L3604" s="133" t="str">
        <f t="shared" si="1134"/>
        <v/>
      </c>
      <c r="M3604" s="116" t="str">
        <f>IF(L3604="", "", L3604/Veriler!$X$1)</f>
        <v/>
      </c>
      <c r="N3604" s="116" t="str">
        <f>IF(F3604&lt;&gt;"", "İthal Girdi", IF(Veriler!T3604="", "", IF(Veriler!S3604="H", "%0,5 üzerindedir", IF(Veriler!T3604&gt;0.1, "%10 sınırı aşılmıştır.", "Uygun"))))</f>
        <v>%0,5 üzerindedir</v>
      </c>
      <c r="O3604" s="116" t="str">
        <f t="shared" si="1135"/>
        <v xml:space="preserve"> </v>
      </c>
      <c r="P3604" s="117"/>
      <c r="Q3604" s="118"/>
      <c r="R3604" s="119" t="str">
        <f t="shared" si="1136"/>
        <v/>
      </c>
      <c r="S3604" s="133">
        <f>IFERROR(IF(M3604&lt;=0.005,IF(F3604="",L3604,0),IF(F3604&lt;&gt;"",0,IF(P3604="",0,IF(P3604="H",0,IF(Q3604&lt;Veriler!$G$2,L3604*Veriler!$G$2,L3604*Q3604)))))," ")</f>
        <v>0</v>
      </c>
      <c r="T3604" s="133">
        <f>IF(Veriler!T3604&lt;=0.1, S3604, IF(AND(Veriler!T3604&gt;0.1, F3604="", P3604="E"), IF(Q3604&gt;Veriler!$G$2, Q3604*S3604, IF(Q3604&lt;Veriler!$G$2, Veriler!$G$2*S3604, Q3604*S3604)), 0))</f>
        <v>0</v>
      </c>
      <c r="U3604" s="133" t="str">
        <f t="shared" si="1137"/>
        <v xml:space="preserve"> </v>
      </c>
      <c r="V3604" s="134" t="str">
        <f>IFERROR(IF(O3604="%10 sınırı aşılmıştır.",L3604-T3604,IFERROR(IF(F3604="",IF(S3604=1,0,IF(L3604-S3604=0,"",L3604-S3604)),IF(Veriler!M3604="",L3604,IF(L3604*Veriler!M3604=0,"",L3604*Veriler!M3604))),L3604)),0)</f>
        <v/>
      </c>
      <c r="W3604" s="146"/>
      <c r="X3604" s="146"/>
      <c r="Y3604" s="146"/>
    </row>
    <row r="3605" spans="1:25" s="99" customFormat="1" ht="54.75" customHeight="1" x14ac:dyDescent="0.25">
      <c r="A3605" s="96">
        <f t="shared" si="1138"/>
        <v>2660</v>
      </c>
      <c r="B3605" s="175"/>
      <c r="C3605" s="176"/>
      <c r="D3605" s="113"/>
      <c r="E3605" s="115"/>
      <c r="F3605" s="174"/>
      <c r="G3605" s="114" t="str">
        <f t="shared" si="1133"/>
        <v/>
      </c>
      <c r="H3605" s="115"/>
      <c r="I3605" s="115"/>
      <c r="J3605" s="115"/>
      <c r="K3605" s="115"/>
      <c r="L3605" s="133" t="str">
        <f t="shared" si="1134"/>
        <v/>
      </c>
      <c r="M3605" s="116" t="str">
        <f>IF(L3605="", "", L3605/Veriler!$X$1)</f>
        <v/>
      </c>
      <c r="N3605" s="116" t="str">
        <f>IF(F3605&lt;&gt;"", "İthal Girdi", IF(Veriler!T3605="", "", IF(Veriler!S3605="H", "%0,5 üzerindedir", IF(Veriler!T3605&gt;0.1, "%10 sınırı aşılmıştır.", "Uygun"))))</f>
        <v>%0,5 üzerindedir</v>
      </c>
      <c r="O3605" s="116" t="str">
        <f t="shared" si="1135"/>
        <v xml:space="preserve"> </v>
      </c>
      <c r="P3605" s="117"/>
      <c r="Q3605" s="118"/>
      <c r="R3605" s="119" t="str">
        <f t="shared" si="1136"/>
        <v/>
      </c>
      <c r="S3605" s="133">
        <f>IFERROR(IF(M3605&lt;=0.005,IF(F3605="",L3605,0),IF(F3605&lt;&gt;"",0,IF(P3605="",0,IF(P3605="H",0,IF(Q3605&lt;Veriler!$G$2,L3605*Veriler!$G$2,L3605*Q3605)))))," ")</f>
        <v>0</v>
      </c>
      <c r="T3605" s="133">
        <f>IF(Veriler!T3605&lt;=0.1, S3605, IF(AND(Veriler!T3605&gt;0.1, F3605="", P3605="E"), IF(Q3605&gt;Veriler!$G$2, Q3605*S3605, IF(Q3605&lt;Veriler!$G$2, Veriler!$G$2*S3605, Q3605*S3605)), 0))</f>
        <v>0</v>
      </c>
      <c r="U3605" s="133" t="str">
        <f t="shared" si="1137"/>
        <v xml:space="preserve"> </v>
      </c>
      <c r="V3605" s="134" t="str">
        <f>IFERROR(IF(O3605="%10 sınırı aşılmıştır.",L3605-T3605,IFERROR(IF(F3605="",IF(S3605=1,0,IF(L3605-S3605=0,"",L3605-S3605)),IF(Veriler!M3605="",L3605,IF(L3605*Veriler!M3605=0,"",L3605*Veriler!M3605))),L3605)),0)</f>
        <v/>
      </c>
      <c r="W3605" s="146"/>
      <c r="X3605" s="146"/>
      <c r="Y3605" s="146"/>
    </row>
    <row r="3606" spans="1:25" s="99" customFormat="1" ht="24" customHeight="1" x14ac:dyDescent="0.25">
      <c r="A3606" s="103"/>
      <c r="B3606" s="104"/>
      <c r="C3606" s="104"/>
      <c r="D3606" s="104"/>
      <c r="E3606" s="103"/>
      <c r="F3606" s="135"/>
      <c r="G3606" s="157"/>
      <c r="H3606" s="103"/>
      <c r="I3606" s="103"/>
      <c r="J3606" s="103"/>
      <c r="K3606" s="103"/>
      <c r="L3606" s="136">
        <f>SUM(L3577:L3590,L3592:L3605)</f>
        <v>0</v>
      </c>
      <c r="M3606" s="158"/>
      <c r="N3606" s="158"/>
      <c r="O3606" s="158"/>
      <c r="P3606" s="105"/>
      <c r="Q3606" s="106"/>
      <c r="R3606" s="159"/>
      <c r="S3606" s="160"/>
      <c r="T3606" s="160"/>
      <c r="U3606" s="160"/>
      <c r="V3606" s="160"/>
      <c r="W3606" s="146"/>
      <c r="X3606" s="146"/>
      <c r="Y3606" s="146"/>
    </row>
    <row r="3607" spans="1:25" s="99" customFormat="1" ht="31.5" customHeight="1" x14ac:dyDescent="0.25">
      <c r="A3607" s="103"/>
      <c r="B3607" s="104"/>
      <c r="C3607" s="104"/>
      <c r="D3607" s="104"/>
      <c r="E3607" s="103"/>
      <c r="F3607" s="135"/>
      <c r="G3607" s="157"/>
      <c r="H3607" s="103"/>
      <c r="I3607" s="103"/>
      <c r="J3607" s="103"/>
      <c r="K3607" s="103"/>
      <c r="L3607" s="161"/>
      <c r="M3607" s="158"/>
      <c r="N3607" s="158"/>
      <c r="O3607" s="158"/>
      <c r="P3607" s="105"/>
      <c r="Q3607" s="106"/>
      <c r="R3607" s="159"/>
      <c r="S3607" s="162" t="s">
        <v>57</v>
      </c>
      <c r="T3607" s="162" t="s">
        <v>57</v>
      </c>
      <c r="U3607" s="162" t="s">
        <v>57</v>
      </c>
      <c r="V3607" s="163" t="s">
        <v>58</v>
      </c>
      <c r="W3607" s="146"/>
      <c r="X3607" s="146"/>
      <c r="Y3607" s="146"/>
    </row>
    <row r="3608" spans="1:25" s="99" customFormat="1" ht="58.5" customHeight="1" x14ac:dyDescent="0.25">
      <c r="A3608" s="185" t="s">
        <v>59</v>
      </c>
      <c r="B3608" s="180"/>
      <c r="C3608" s="180"/>
      <c r="D3608" s="180"/>
      <c r="E3608" s="180"/>
      <c r="F3608" s="180"/>
      <c r="G3608" s="180"/>
      <c r="H3608" s="180"/>
      <c r="I3608" s="180"/>
      <c r="J3608" s="180"/>
      <c r="K3608" s="180"/>
      <c r="L3608" s="180"/>
      <c r="M3608" s="180"/>
      <c r="N3608" s="180"/>
      <c r="O3608" s="180"/>
      <c r="P3608" s="180"/>
      <c r="Q3608" s="180"/>
      <c r="R3608" s="176"/>
      <c r="S3608" s="137">
        <f>SUM(S3570,S3577:S3590,S3592:S3605)</f>
        <v>0</v>
      </c>
      <c r="T3608" s="137" t="str">
        <f>IF(SUM(T3577:T3590,T3592:T3605)=0," ",SUM(T3577:T3590,T3592:T3605))</f>
        <v xml:space="preserve"> </v>
      </c>
      <c r="U3608" s="137" t="str">
        <f>IF(SUM(U3577:U3590,U3592:U3605)=0," ",SUM(U3577:U3590,U3592:U3605))</f>
        <v xml:space="preserve"> </v>
      </c>
      <c r="V3608" s="137" t="str">
        <f>IF(SUM(V3577:V3590,V3592:V3605)=0," ",SUM(V3577:V3590,V3592:V3605))</f>
        <v xml:space="preserve"> </v>
      </c>
      <c r="W3608" s="146"/>
      <c r="X3608" s="164">
        <f>SUM(U3577:U3590,U3592:U3605)</f>
        <v>0</v>
      </c>
      <c r="Y3608" s="164">
        <f>SUM(V3577:V3590,V3592:V3605)</f>
        <v>0</v>
      </c>
    </row>
    <row r="3609" spans="1:25" x14ac:dyDescent="0.3">
      <c r="A3609" s="34"/>
      <c r="G3609" s="146"/>
      <c r="L3609" s="146"/>
      <c r="M3609" s="146"/>
      <c r="N3609" s="146"/>
      <c r="O3609" s="146"/>
      <c r="R3609" s="146"/>
      <c r="S3609" s="146"/>
      <c r="T3609" s="146"/>
      <c r="U3609" s="146"/>
      <c r="V3609" s="146"/>
      <c r="W3609" s="146"/>
      <c r="X3609" s="146"/>
      <c r="Y3609" s="146"/>
    </row>
    <row r="3610" spans="1:25" x14ac:dyDescent="0.3">
      <c r="A3610" s="186" t="s">
        <v>60</v>
      </c>
      <c r="B3610" s="187"/>
      <c r="C3610" s="187"/>
      <c r="D3610" s="187"/>
      <c r="E3610" s="187"/>
      <c r="F3610" s="187"/>
      <c r="G3610" s="187"/>
      <c r="H3610" s="187"/>
      <c r="I3610" s="187"/>
      <c r="J3610" s="187"/>
      <c r="K3610" s="187"/>
      <c r="L3610" s="187"/>
      <c r="M3610" s="187"/>
      <c r="N3610" s="187"/>
      <c r="O3610" s="187"/>
      <c r="P3610" s="187"/>
      <c r="Q3610" s="187"/>
      <c r="R3610" s="187"/>
      <c r="S3610" s="187"/>
      <c r="T3610" s="187"/>
      <c r="U3610" s="187"/>
      <c r="V3610" s="187"/>
      <c r="W3610" s="146"/>
      <c r="X3610" s="146"/>
      <c r="Y3610" s="146"/>
    </row>
    <row r="3611" spans="1:25" s="99" customFormat="1" ht="41.25" customHeight="1" x14ac:dyDescent="0.25">
      <c r="A3611" s="189" t="s">
        <v>38</v>
      </c>
      <c r="B3611" s="180"/>
      <c r="C3611" s="180"/>
      <c r="D3611" s="180"/>
      <c r="E3611" s="180"/>
      <c r="F3611" s="180"/>
      <c r="G3611" s="180"/>
      <c r="H3611" s="180"/>
      <c r="I3611" s="180"/>
      <c r="J3611" s="180"/>
      <c r="K3611" s="180"/>
      <c r="L3611" s="180"/>
      <c r="M3611" s="180"/>
      <c r="N3611" s="180"/>
      <c r="O3611" s="180"/>
      <c r="P3611" s="180"/>
      <c r="Q3611" s="180"/>
      <c r="R3611" s="180"/>
      <c r="S3611" s="180"/>
      <c r="T3611" s="180"/>
      <c r="U3611" s="180"/>
      <c r="V3611" s="176"/>
      <c r="W3611" s="146"/>
      <c r="X3611" s="146"/>
      <c r="Y3611" s="146"/>
    </row>
    <row r="3612" spans="1:25" s="100" customFormat="1" ht="35.25" customHeight="1" x14ac:dyDescent="0.25">
      <c r="A3612" s="179" t="s">
        <v>39</v>
      </c>
      <c r="B3612" s="180"/>
      <c r="C3612" s="180"/>
      <c r="D3612" s="180"/>
      <c r="E3612" s="180"/>
      <c r="F3612" s="180"/>
      <c r="G3612" s="180"/>
      <c r="H3612" s="180"/>
      <c r="I3612" s="180"/>
      <c r="J3612" s="180"/>
      <c r="K3612" s="180"/>
      <c r="L3612" s="180"/>
      <c r="M3612" s="180"/>
      <c r="N3612" s="180"/>
      <c r="O3612" s="180"/>
      <c r="P3612" s="180"/>
      <c r="Q3612" s="180"/>
      <c r="R3612" s="176"/>
      <c r="S3612" s="147"/>
      <c r="T3612" s="148"/>
      <c r="U3612" s="149" t="s">
        <v>40</v>
      </c>
      <c r="V3612" s="150">
        <f>V3574+1</f>
        <v>96</v>
      </c>
      <c r="W3612" s="146"/>
      <c r="X3612" s="146"/>
      <c r="Y3612" s="146"/>
    </row>
    <row r="3613" spans="1:25" s="99" customFormat="1" ht="81" customHeight="1" x14ac:dyDescent="0.25">
      <c r="A3613" s="110" t="s">
        <v>3</v>
      </c>
      <c r="B3613" s="188" t="s">
        <v>41</v>
      </c>
      <c r="C3613" s="176"/>
      <c r="D3613" s="111" t="s">
        <v>42</v>
      </c>
      <c r="E3613" s="110" t="s">
        <v>324</v>
      </c>
      <c r="F3613" s="111" t="s">
        <v>325</v>
      </c>
      <c r="G3613" s="151" t="s">
        <v>43</v>
      </c>
      <c r="H3613" s="110" t="s">
        <v>44</v>
      </c>
      <c r="I3613" s="110" t="s">
        <v>8</v>
      </c>
      <c r="J3613" s="110" t="s">
        <v>45</v>
      </c>
      <c r="K3613" s="110" t="s">
        <v>46</v>
      </c>
      <c r="L3613" s="152" t="s">
        <v>47</v>
      </c>
      <c r="M3613" s="153" t="s">
        <v>48</v>
      </c>
      <c r="N3613" s="154" t="s">
        <v>49</v>
      </c>
      <c r="O3613" s="154" t="s">
        <v>49</v>
      </c>
      <c r="P3613" s="112" t="s">
        <v>50</v>
      </c>
      <c r="Q3613" s="110" t="s">
        <v>51</v>
      </c>
      <c r="R3613" s="155" t="s">
        <v>52</v>
      </c>
      <c r="S3613" s="156" t="s">
        <v>53</v>
      </c>
      <c r="T3613" s="156" t="s">
        <v>54</v>
      </c>
      <c r="U3613" s="152" t="s">
        <v>54</v>
      </c>
      <c r="V3613" s="152" t="s">
        <v>55</v>
      </c>
      <c r="W3613" s="146"/>
      <c r="X3613" s="146"/>
      <c r="Y3613" s="146"/>
    </row>
    <row r="3614" spans="1:25" s="99" customFormat="1" ht="45" customHeight="1" x14ac:dyDescent="0.25">
      <c r="A3614" s="101"/>
      <c r="B3614" s="177" t="s">
        <v>56</v>
      </c>
      <c r="C3614" s="178"/>
      <c r="D3614" s="102"/>
      <c r="E3614" s="170"/>
      <c r="F3614" s="102"/>
      <c r="G3614" s="95"/>
      <c r="H3614" s="102"/>
      <c r="I3614" s="102"/>
      <c r="J3614" s="102"/>
      <c r="K3614" s="102"/>
      <c r="L3614" s="95"/>
      <c r="M3614" s="95"/>
      <c r="N3614" s="95"/>
      <c r="O3614" s="95"/>
      <c r="P3614" s="102"/>
      <c r="Q3614" s="102"/>
      <c r="R3614" s="190"/>
      <c r="S3614" s="184"/>
      <c r="T3614" s="95"/>
      <c r="U3614" s="95"/>
      <c r="V3614" s="95"/>
      <c r="W3614" s="146"/>
      <c r="X3614" s="146"/>
      <c r="Y3614" s="146"/>
    </row>
    <row r="3615" spans="1:25" s="99" customFormat="1" ht="54.75" customHeight="1" x14ac:dyDescent="0.25">
      <c r="A3615" s="96">
        <f>A3605+1</f>
        <v>2661</v>
      </c>
      <c r="B3615" s="181"/>
      <c r="C3615" s="182"/>
      <c r="D3615" s="113"/>
      <c r="E3615" s="115"/>
      <c r="F3615" s="174"/>
      <c r="G3615" s="114" t="str">
        <f t="shared" ref="G3615:G3628" si="1139">IF(AND(F3615&lt;&gt;"",V3615&lt;&gt;"",L3615&lt;&gt;0),V3615/L3615,"")</f>
        <v/>
      </c>
      <c r="H3615" s="115"/>
      <c r="I3615" s="115"/>
      <c r="J3615" s="115"/>
      <c r="K3615" s="115"/>
      <c r="L3615" s="133" t="str">
        <f t="shared" ref="L3615:L3628" si="1140">IF(AND(H3615&lt;&gt;0, J3615&lt;&gt;0, K3615&lt;&gt;0), H3615*J3615*K3615, "")</f>
        <v/>
      </c>
      <c r="M3615" s="116" t="str">
        <f>IF(L3615="", "", L3615/Veriler!$X$1)</f>
        <v/>
      </c>
      <c r="N3615" s="116" t="str">
        <f>IF(F3615&lt;&gt;"", "İthal Girdi", IF(Veriler!T3615="", "", IF(Veriler!S3615="H", "%0,5 üzerindedir", IF(Veriler!T3615&gt;0.1, "%10 sınırı aşılmıştır.", "Uygun"))))</f>
        <v>%0,5 üzerindedir</v>
      </c>
      <c r="O3615" s="116" t="str">
        <f t="shared" ref="O3615:O3628" si="1141">IF(M3615=""," ",N3615)</f>
        <v xml:space="preserve"> </v>
      </c>
      <c r="P3615" s="117"/>
      <c r="Q3615" s="118"/>
      <c r="R3615" s="119" t="str">
        <f t="shared" ref="R3615:R3628" si="1142">IFERROR(IF(AND(T3615&lt;&gt;"",L3615&lt;&gt;"",L3615&lt;&gt;0,T3615&lt;&gt;0),T3615/L3615,"")," ")</f>
        <v/>
      </c>
      <c r="S3615" s="133">
        <f>IFERROR(IF(M3615&lt;=0.005,IF(F3615="",L3615,0),IF(F3615&lt;&gt;"",0,IF(P3615="",0,IF(P3615="H",0,IF(Q3615&lt;Veriler!$G$2,L3615*Veriler!$G$2,L3615*Q3615)))))," ")</f>
        <v>0</v>
      </c>
      <c r="T3615" s="133">
        <f>IF(Veriler!T3615&lt;=0.1, S3615, IF(AND(Veriler!T3615&gt;0.1, F3615="", P3615="E"), IF(Q3615&gt;Veriler!$G$2, Q3615*S3615, IF(Q3615&lt;Veriler!$G$2, Veriler!$G$2*S3615, Q3615*S3615)), 0))</f>
        <v>0</v>
      </c>
      <c r="U3615" s="133" t="str">
        <f t="shared" ref="U3615:U3628" si="1143">IF(T3615=0," ",T3615)</f>
        <v xml:space="preserve"> </v>
      </c>
      <c r="V3615" s="134" t="str">
        <f>IFERROR(IF(O3615="%10 sınırı aşılmıştır.",L3615-T3615,IFERROR(IF(F3615="",IF(S3615=1,0,IF(L3615-S3615=0,"",L3615-S3615)),IF(Veriler!M3615="",L3615,IF(L3615*Veriler!M3615=0,"",L3615*Veriler!M3615))),L3615)),0)</f>
        <v/>
      </c>
      <c r="W3615" s="146"/>
      <c r="X3615" s="146"/>
      <c r="Y3615" s="146"/>
    </row>
    <row r="3616" spans="1:25" s="99" customFormat="1" ht="54.75" customHeight="1" x14ac:dyDescent="0.25">
      <c r="A3616" s="96">
        <f t="shared" ref="A3616:A3628" si="1144">A3615+1</f>
        <v>2662</v>
      </c>
      <c r="B3616" s="175"/>
      <c r="C3616" s="176"/>
      <c r="D3616" s="113"/>
      <c r="E3616" s="115"/>
      <c r="F3616" s="174"/>
      <c r="G3616" s="114" t="str">
        <f t="shared" si="1139"/>
        <v/>
      </c>
      <c r="H3616" s="115"/>
      <c r="I3616" s="115"/>
      <c r="J3616" s="115"/>
      <c r="K3616" s="115"/>
      <c r="L3616" s="133" t="str">
        <f t="shared" si="1140"/>
        <v/>
      </c>
      <c r="M3616" s="116" t="str">
        <f>IF(L3616="", "", L3616/Veriler!$X$1)</f>
        <v/>
      </c>
      <c r="N3616" s="116" t="str">
        <f>IF(F3616&lt;&gt;"", "İthal Girdi", IF(Veriler!T3616="", "", IF(Veriler!S3616="H", "%0,5 üzerindedir", IF(Veriler!T3616&gt;0.1, "%10 sınırı aşılmıştır.", "Uygun"))))</f>
        <v>%0,5 üzerindedir</v>
      </c>
      <c r="O3616" s="116" t="str">
        <f t="shared" si="1141"/>
        <v xml:space="preserve"> </v>
      </c>
      <c r="P3616" s="117"/>
      <c r="Q3616" s="118"/>
      <c r="R3616" s="119" t="str">
        <f t="shared" si="1142"/>
        <v/>
      </c>
      <c r="S3616" s="133">
        <f>IFERROR(IF(M3616&lt;=0.005,IF(F3616="",L3616,0),IF(F3616&lt;&gt;"",0,IF(P3616="",0,IF(P3616="H",0,IF(Q3616&lt;Veriler!$G$2,L3616*Veriler!$G$2,L3616*Q3616)))))," ")</f>
        <v>0</v>
      </c>
      <c r="T3616" s="133">
        <f>IF(Veriler!T3616&lt;=0.1, S3616, IF(AND(Veriler!T3616&gt;0.1, F3616="", P3616="E"), IF(Q3616&gt;Veriler!$G$2, Q3616*S3616, IF(Q3616&lt;Veriler!$G$2, Veriler!$G$2*S3616, Q3616*S3616)), 0))</f>
        <v>0</v>
      </c>
      <c r="U3616" s="133" t="str">
        <f t="shared" si="1143"/>
        <v xml:space="preserve"> </v>
      </c>
      <c r="V3616" s="134" t="str">
        <f>IFERROR(IF(O3616="%10 sınırı aşılmıştır.",L3616-T3616,IFERROR(IF(F3616="",IF(S3616=1,0,IF(L3616-S3616=0,"",L3616-S3616)),IF(Veriler!M3616="",L3616,IF(L3616*Veriler!M3616=0,"",L3616*Veriler!M3616))),L3616)),0)</f>
        <v/>
      </c>
      <c r="W3616" s="146"/>
      <c r="X3616" s="146"/>
      <c r="Y3616" s="146"/>
    </row>
    <row r="3617" spans="1:25" s="99" customFormat="1" ht="54.75" customHeight="1" x14ac:dyDescent="0.25">
      <c r="A3617" s="96">
        <f t="shared" si="1144"/>
        <v>2663</v>
      </c>
      <c r="B3617" s="175"/>
      <c r="C3617" s="176"/>
      <c r="D3617" s="113"/>
      <c r="E3617" s="115"/>
      <c r="F3617" s="174"/>
      <c r="G3617" s="114" t="str">
        <f t="shared" si="1139"/>
        <v/>
      </c>
      <c r="H3617" s="115"/>
      <c r="I3617" s="115"/>
      <c r="J3617" s="115"/>
      <c r="K3617" s="115"/>
      <c r="L3617" s="133" t="str">
        <f t="shared" si="1140"/>
        <v/>
      </c>
      <c r="M3617" s="116" t="str">
        <f>IF(L3617="", "", L3617/Veriler!$X$1)</f>
        <v/>
      </c>
      <c r="N3617" s="116" t="str">
        <f>IF(F3617&lt;&gt;"", "İthal Girdi", IF(Veriler!T3617="", "", IF(Veriler!S3617="H", "%0,5 üzerindedir", IF(Veriler!T3617&gt;0.1, "%10 sınırı aşılmıştır.", "Uygun"))))</f>
        <v>%0,5 üzerindedir</v>
      </c>
      <c r="O3617" s="116" t="str">
        <f t="shared" si="1141"/>
        <v xml:space="preserve"> </v>
      </c>
      <c r="P3617" s="117"/>
      <c r="Q3617" s="118"/>
      <c r="R3617" s="119" t="str">
        <f t="shared" si="1142"/>
        <v/>
      </c>
      <c r="S3617" s="133">
        <f>IFERROR(IF(M3617&lt;=0.005,IF(F3617="",L3617,0),IF(F3617&lt;&gt;"",0,IF(P3617="",0,IF(P3617="H",0,IF(Q3617&lt;Veriler!$G$2,L3617*Veriler!$G$2,L3617*Q3617)))))," ")</f>
        <v>0</v>
      </c>
      <c r="T3617" s="133">
        <f>IF(Veriler!T3617&lt;=0.1, S3617, IF(AND(Veriler!T3617&gt;0.1, F3617="", P3617="E"), IF(Q3617&gt;Veriler!$G$2, Q3617*S3617, IF(Q3617&lt;Veriler!$G$2, Veriler!$G$2*S3617, Q3617*S3617)), 0))</f>
        <v>0</v>
      </c>
      <c r="U3617" s="133" t="str">
        <f t="shared" si="1143"/>
        <v xml:space="preserve"> </v>
      </c>
      <c r="V3617" s="134" t="str">
        <f>IFERROR(IF(O3617="%10 sınırı aşılmıştır.",L3617-T3617,IFERROR(IF(F3617="",IF(S3617=1,0,IF(L3617-S3617=0,"",L3617-S3617)),IF(Veriler!M3617="",L3617,IF(L3617*Veriler!M3617=0,"",L3617*Veriler!M3617))),L3617)),0)</f>
        <v/>
      </c>
      <c r="W3617" s="146"/>
      <c r="X3617" s="146"/>
      <c r="Y3617" s="146"/>
    </row>
    <row r="3618" spans="1:25" s="99" customFormat="1" ht="54.75" customHeight="1" x14ac:dyDescent="0.25">
      <c r="A3618" s="96">
        <f t="shared" si="1144"/>
        <v>2664</v>
      </c>
      <c r="B3618" s="175"/>
      <c r="C3618" s="176"/>
      <c r="D3618" s="113"/>
      <c r="E3618" s="115"/>
      <c r="F3618" s="174"/>
      <c r="G3618" s="114" t="str">
        <f t="shared" si="1139"/>
        <v/>
      </c>
      <c r="H3618" s="115"/>
      <c r="I3618" s="115"/>
      <c r="J3618" s="115"/>
      <c r="K3618" s="115"/>
      <c r="L3618" s="133" t="str">
        <f t="shared" si="1140"/>
        <v/>
      </c>
      <c r="M3618" s="116" t="str">
        <f>IF(L3618="", "", L3618/Veriler!$X$1)</f>
        <v/>
      </c>
      <c r="N3618" s="116" t="str">
        <f>IF(F3618&lt;&gt;"", "İthal Girdi", IF(Veriler!T3618="", "", IF(Veriler!S3618="H", "%0,5 üzerindedir", IF(Veriler!T3618&gt;0.1, "%10 sınırı aşılmıştır.", "Uygun"))))</f>
        <v>%0,5 üzerindedir</v>
      </c>
      <c r="O3618" s="116" t="str">
        <f t="shared" si="1141"/>
        <v xml:space="preserve"> </v>
      </c>
      <c r="P3618" s="117"/>
      <c r="Q3618" s="118"/>
      <c r="R3618" s="119" t="str">
        <f t="shared" si="1142"/>
        <v/>
      </c>
      <c r="S3618" s="133">
        <f>IFERROR(IF(M3618&lt;=0.005,IF(F3618="",L3618,0),IF(F3618&lt;&gt;"",0,IF(P3618="",0,IF(P3618="H",0,IF(Q3618&lt;Veriler!$G$2,L3618*Veriler!$G$2,L3618*Q3618)))))," ")</f>
        <v>0</v>
      </c>
      <c r="T3618" s="133">
        <f>IF(Veriler!T3618&lt;=0.1, S3618, IF(AND(Veriler!T3618&gt;0.1, F3618="", P3618="E"), IF(Q3618&gt;Veriler!$G$2, Q3618*S3618, IF(Q3618&lt;Veriler!$G$2, Veriler!$G$2*S3618, Q3618*S3618)), 0))</f>
        <v>0</v>
      </c>
      <c r="U3618" s="133" t="str">
        <f t="shared" si="1143"/>
        <v xml:space="preserve"> </v>
      </c>
      <c r="V3618" s="134" t="str">
        <f>IFERROR(IF(O3618="%10 sınırı aşılmıştır.",L3618-T3618,IFERROR(IF(F3618="",IF(S3618=1,0,IF(L3618-S3618=0,"",L3618-S3618)),IF(Veriler!M3618="",L3618,IF(L3618*Veriler!M3618=0,"",L3618*Veriler!M3618))),L3618)),0)</f>
        <v/>
      </c>
      <c r="W3618" s="146"/>
      <c r="X3618" s="146"/>
      <c r="Y3618" s="146"/>
    </row>
    <row r="3619" spans="1:25" s="99" customFormat="1" ht="54.75" customHeight="1" x14ac:dyDescent="0.25">
      <c r="A3619" s="96">
        <f t="shared" si="1144"/>
        <v>2665</v>
      </c>
      <c r="B3619" s="175"/>
      <c r="C3619" s="176"/>
      <c r="D3619" s="113"/>
      <c r="E3619" s="115"/>
      <c r="F3619" s="174"/>
      <c r="G3619" s="114" t="str">
        <f t="shared" si="1139"/>
        <v/>
      </c>
      <c r="H3619" s="115"/>
      <c r="I3619" s="115"/>
      <c r="J3619" s="115"/>
      <c r="K3619" s="115"/>
      <c r="L3619" s="133" t="str">
        <f t="shared" si="1140"/>
        <v/>
      </c>
      <c r="M3619" s="116" t="str">
        <f>IF(L3619="", "", L3619/Veriler!$X$1)</f>
        <v/>
      </c>
      <c r="N3619" s="116" t="str">
        <f>IF(F3619&lt;&gt;"", "İthal Girdi", IF(Veriler!T3619="", "", IF(Veriler!S3619="H", "%0,5 üzerindedir", IF(Veriler!T3619&gt;0.1, "%10 sınırı aşılmıştır.", "Uygun"))))</f>
        <v>%0,5 üzerindedir</v>
      </c>
      <c r="O3619" s="116" t="str">
        <f t="shared" si="1141"/>
        <v xml:space="preserve"> </v>
      </c>
      <c r="P3619" s="117"/>
      <c r="Q3619" s="118"/>
      <c r="R3619" s="119" t="str">
        <f t="shared" si="1142"/>
        <v/>
      </c>
      <c r="S3619" s="133">
        <f>IFERROR(IF(M3619&lt;=0.005,IF(F3619="",L3619,0),IF(F3619&lt;&gt;"",0,IF(P3619="",0,IF(P3619="H",0,IF(Q3619&lt;Veriler!$G$2,L3619*Veriler!$G$2,L3619*Q3619)))))," ")</f>
        <v>0</v>
      </c>
      <c r="T3619" s="133">
        <f>IF(Veriler!T3619&lt;=0.1, S3619, IF(AND(Veriler!T3619&gt;0.1, F3619="", P3619="E"), IF(Q3619&gt;Veriler!$G$2, Q3619*S3619, IF(Q3619&lt;Veriler!$G$2, Veriler!$G$2*S3619, Q3619*S3619)), 0))</f>
        <v>0</v>
      </c>
      <c r="U3619" s="133" t="str">
        <f t="shared" si="1143"/>
        <v xml:space="preserve"> </v>
      </c>
      <c r="V3619" s="134" t="str">
        <f>IFERROR(IF(O3619="%10 sınırı aşılmıştır.",L3619-T3619,IFERROR(IF(F3619="",IF(S3619=1,0,IF(L3619-S3619=0,"",L3619-S3619)),IF(Veriler!M3619="",L3619,IF(L3619*Veriler!M3619=0,"",L3619*Veriler!M3619))),L3619)),0)</f>
        <v/>
      </c>
      <c r="W3619" s="146"/>
      <c r="X3619" s="146"/>
      <c r="Y3619" s="146"/>
    </row>
    <row r="3620" spans="1:25" s="99" customFormat="1" ht="54.75" customHeight="1" x14ac:dyDescent="0.25">
      <c r="A3620" s="96">
        <f t="shared" si="1144"/>
        <v>2666</v>
      </c>
      <c r="B3620" s="175"/>
      <c r="C3620" s="176"/>
      <c r="D3620" s="113"/>
      <c r="E3620" s="115"/>
      <c r="F3620" s="174"/>
      <c r="G3620" s="114" t="str">
        <f t="shared" si="1139"/>
        <v/>
      </c>
      <c r="H3620" s="115"/>
      <c r="I3620" s="115"/>
      <c r="J3620" s="115"/>
      <c r="K3620" s="115"/>
      <c r="L3620" s="133" t="str">
        <f t="shared" si="1140"/>
        <v/>
      </c>
      <c r="M3620" s="116" t="str">
        <f>IF(L3620="", "", L3620/Veriler!$X$1)</f>
        <v/>
      </c>
      <c r="N3620" s="116" t="str">
        <f>IF(F3620&lt;&gt;"", "İthal Girdi", IF(Veriler!T3620="", "", IF(Veriler!S3620="H", "%0,5 üzerindedir", IF(Veriler!T3620&gt;0.1, "%10 sınırı aşılmıştır.", "Uygun"))))</f>
        <v>%0,5 üzerindedir</v>
      </c>
      <c r="O3620" s="116" t="str">
        <f t="shared" si="1141"/>
        <v xml:space="preserve"> </v>
      </c>
      <c r="P3620" s="117"/>
      <c r="Q3620" s="118"/>
      <c r="R3620" s="119" t="str">
        <f t="shared" si="1142"/>
        <v/>
      </c>
      <c r="S3620" s="133">
        <f>IFERROR(IF(M3620&lt;=0.005,IF(F3620="",L3620,0),IF(F3620&lt;&gt;"",0,IF(P3620="",0,IF(P3620="H",0,IF(Q3620&lt;Veriler!$G$2,L3620*Veriler!$G$2,L3620*Q3620)))))," ")</f>
        <v>0</v>
      </c>
      <c r="T3620" s="133">
        <f>IF(Veriler!T3620&lt;=0.1, S3620, IF(AND(Veriler!T3620&gt;0.1, F3620="", P3620="E"), IF(Q3620&gt;Veriler!$G$2, Q3620*S3620, IF(Q3620&lt;Veriler!$G$2, Veriler!$G$2*S3620, Q3620*S3620)), 0))</f>
        <v>0</v>
      </c>
      <c r="U3620" s="133" t="str">
        <f t="shared" si="1143"/>
        <v xml:space="preserve"> </v>
      </c>
      <c r="V3620" s="134" t="str">
        <f>IFERROR(IF(O3620="%10 sınırı aşılmıştır.",L3620-T3620,IFERROR(IF(F3620="",IF(S3620=1,0,IF(L3620-S3620=0,"",L3620-S3620)),IF(Veriler!M3620="",L3620,IF(L3620*Veriler!M3620=0,"",L3620*Veriler!M3620))),L3620)),0)</f>
        <v/>
      </c>
      <c r="W3620" s="146"/>
      <c r="X3620" s="146"/>
      <c r="Y3620" s="146"/>
    </row>
    <row r="3621" spans="1:25" s="99" customFormat="1" ht="54.75" customHeight="1" x14ac:dyDescent="0.25">
      <c r="A3621" s="96">
        <f t="shared" si="1144"/>
        <v>2667</v>
      </c>
      <c r="B3621" s="175"/>
      <c r="C3621" s="176"/>
      <c r="D3621" s="113"/>
      <c r="E3621" s="115"/>
      <c r="F3621" s="174"/>
      <c r="G3621" s="114" t="str">
        <f t="shared" si="1139"/>
        <v/>
      </c>
      <c r="H3621" s="115"/>
      <c r="I3621" s="115"/>
      <c r="J3621" s="115"/>
      <c r="K3621" s="115"/>
      <c r="L3621" s="133" t="str">
        <f t="shared" si="1140"/>
        <v/>
      </c>
      <c r="M3621" s="116" t="str">
        <f>IF(L3621="", "", L3621/Veriler!$X$1)</f>
        <v/>
      </c>
      <c r="N3621" s="116" t="str">
        <f>IF(F3621&lt;&gt;"", "İthal Girdi", IF(Veriler!T3621="", "", IF(Veriler!S3621="H", "%0,5 üzerindedir", IF(Veriler!T3621&gt;0.1, "%10 sınırı aşılmıştır.", "Uygun"))))</f>
        <v>%0,5 üzerindedir</v>
      </c>
      <c r="O3621" s="116" t="str">
        <f t="shared" si="1141"/>
        <v xml:space="preserve"> </v>
      </c>
      <c r="P3621" s="117"/>
      <c r="Q3621" s="118"/>
      <c r="R3621" s="119" t="str">
        <f t="shared" si="1142"/>
        <v/>
      </c>
      <c r="S3621" s="133">
        <f>IFERROR(IF(M3621&lt;=0.005,IF(F3621="",L3621,0),IF(F3621&lt;&gt;"",0,IF(P3621="",0,IF(P3621="H",0,IF(Q3621&lt;Veriler!$G$2,L3621*Veriler!$G$2,L3621*Q3621)))))," ")</f>
        <v>0</v>
      </c>
      <c r="T3621" s="133">
        <f>IF(Veriler!T3621&lt;=0.1, S3621, IF(AND(Veriler!T3621&gt;0.1, F3621="", P3621="E"), IF(Q3621&gt;Veriler!$G$2, Q3621*S3621, IF(Q3621&lt;Veriler!$G$2, Veriler!$G$2*S3621, Q3621*S3621)), 0))</f>
        <v>0</v>
      </c>
      <c r="U3621" s="133" t="str">
        <f t="shared" si="1143"/>
        <v xml:space="preserve"> </v>
      </c>
      <c r="V3621" s="134" t="str">
        <f>IFERROR(IF(O3621="%10 sınırı aşılmıştır.",L3621-T3621,IFERROR(IF(F3621="",IF(S3621=1,0,IF(L3621-S3621=0,"",L3621-S3621)),IF(Veriler!M3621="",L3621,IF(L3621*Veriler!M3621=0,"",L3621*Veriler!M3621))),L3621)),0)</f>
        <v/>
      </c>
      <c r="W3621" s="146"/>
      <c r="X3621" s="146"/>
      <c r="Y3621" s="146"/>
    </row>
    <row r="3622" spans="1:25" s="99" customFormat="1" ht="54.75" customHeight="1" x14ac:dyDescent="0.25">
      <c r="A3622" s="96">
        <f t="shared" si="1144"/>
        <v>2668</v>
      </c>
      <c r="B3622" s="175"/>
      <c r="C3622" s="176"/>
      <c r="D3622" s="113"/>
      <c r="E3622" s="115"/>
      <c r="F3622" s="174"/>
      <c r="G3622" s="114" t="str">
        <f t="shared" si="1139"/>
        <v/>
      </c>
      <c r="H3622" s="115"/>
      <c r="I3622" s="115"/>
      <c r="J3622" s="115"/>
      <c r="K3622" s="115"/>
      <c r="L3622" s="133" t="str">
        <f t="shared" si="1140"/>
        <v/>
      </c>
      <c r="M3622" s="116" t="str">
        <f>IF(L3622="", "", L3622/Veriler!$X$1)</f>
        <v/>
      </c>
      <c r="N3622" s="116" t="str">
        <f>IF(F3622&lt;&gt;"", "İthal Girdi", IF(Veriler!T3622="", "", IF(Veriler!S3622="H", "%0,5 üzerindedir", IF(Veriler!T3622&gt;0.1, "%10 sınırı aşılmıştır.", "Uygun"))))</f>
        <v>%0,5 üzerindedir</v>
      </c>
      <c r="O3622" s="116" t="str">
        <f t="shared" si="1141"/>
        <v xml:space="preserve"> </v>
      </c>
      <c r="P3622" s="117"/>
      <c r="Q3622" s="118"/>
      <c r="R3622" s="119" t="str">
        <f t="shared" si="1142"/>
        <v/>
      </c>
      <c r="S3622" s="133">
        <f>IFERROR(IF(M3622&lt;=0.005,IF(F3622="",L3622,0),IF(F3622&lt;&gt;"",0,IF(P3622="",0,IF(P3622="H",0,IF(Q3622&lt;Veriler!$G$2,L3622*Veriler!$G$2,L3622*Q3622)))))," ")</f>
        <v>0</v>
      </c>
      <c r="T3622" s="133">
        <f>IF(Veriler!T3622&lt;=0.1, S3622, IF(AND(Veriler!T3622&gt;0.1, F3622="", P3622="E"), IF(Q3622&gt;Veriler!$G$2, Q3622*S3622, IF(Q3622&lt;Veriler!$G$2, Veriler!$G$2*S3622, Q3622*S3622)), 0))</f>
        <v>0</v>
      </c>
      <c r="U3622" s="133" t="str">
        <f t="shared" si="1143"/>
        <v xml:space="preserve"> </v>
      </c>
      <c r="V3622" s="134" t="str">
        <f>IFERROR(IF(O3622="%10 sınırı aşılmıştır.",L3622-T3622,IFERROR(IF(F3622="",IF(S3622=1,0,IF(L3622-S3622=0,"",L3622-S3622)),IF(Veriler!M3622="",L3622,IF(L3622*Veriler!M3622=0,"",L3622*Veriler!M3622))),L3622)),0)</f>
        <v/>
      </c>
      <c r="W3622" s="146"/>
      <c r="X3622" s="146"/>
      <c r="Y3622" s="146"/>
    </row>
    <row r="3623" spans="1:25" s="99" customFormat="1" ht="54.75" customHeight="1" x14ac:dyDescent="0.25">
      <c r="A3623" s="96">
        <f t="shared" si="1144"/>
        <v>2669</v>
      </c>
      <c r="B3623" s="175"/>
      <c r="C3623" s="176"/>
      <c r="D3623" s="113"/>
      <c r="E3623" s="115"/>
      <c r="F3623" s="174"/>
      <c r="G3623" s="114" t="str">
        <f t="shared" si="1139"/>
        <v/>
      </c>
      <c r="H3623" s="115"/>
      <c r="I3623" s="115"/>
      <c r="J3623" s="115"/>
      <c r="K3623" s="115"/>
      <c r="L3623" s="133" t="str">
        <f t="shared" si="1140"/>
        <v/>
      </c>
      <c r="M3623" s="116" t="str">
        <f>IF(L3623="", "", L3623/Veriler!$X$1)</f>
        <v/>
      </c>
      <c r="N3623" s="116" t="str">
        <f>IF(F3623&lt;&gt;"", "İthal Girdi", IF(Veriler!T3623="", "", IF(Veriler!S3623="H", "%0,5 üzerindedir", IF(Veriler!T3623&gt;0.1, "%10 sınırı aşılmıştır.", "Uygun"))))</f>
        <v>%0,5 üzerindedir</v>
      </c>
      <c r="O3623" s="116" t="str">
        <f t="shared" si="1141"/>
        <v xml:space="preserve"> </v>
      </c>
      <c r="P3623" s="117"/>
      <c r="Q3623" s="118"/>
      <c r="R3623" s="119" t="str">
        <f t="shared" si="1142"/>
        <v/>
      </c>
      <c r="S3623" s="133">
        <f>IFERROR(IF(M3623&lt;=0.005,IF(F3623="",L3623,0),IF(F3623&lt;&gt;"",0,IF(P3623="",0,IF(P3623="H",0,IF(Q3623&lt;Veriler!$G$2,L3623*Veriler!$G$2,L3623*Q3623)))))," ")</f>
        <v>0</v>
      </c>
      <c r="T3623" s="133">
        <f>IF(Veriler!T3623&lt;=0.1, S3623, IF(AND(Veriler!T3623&gt;0.1, F3623="", P3623="E"), IF(Q3623&gt;Veriler!$G$2, Q3623*S3623, IF(Q3623&lt;Veriler!$G$2, Veriler!$G$2*S3623, Q3623*S3623)), 0))</f>
        <v>0</v>
      </c>
      <c r="U3623" s="133" t="str">
        <f t="shared" si="1143"/>
        <v xml:space="preserve"> </v>
      </c>
      <c r="V3623" s="134" t="str">
        <f>IFERROR(IF(O3623="%10 sınırı aşılmıştır.",L3623-T3623,IFERROR(IF(F3623="",IF(S3623=1,0,IF(L3623-S3623=0,"",L3623-S3623)),IF(Veriler!M3623="",L3623,IF(L3623*Veriler!M3623=0,"",L3623*Veriler!M3623))),L3623)),0)</f>
        <v/>
      </c>
      <c r="W3623" s="146"/>
      <c r="X3623" s="146"/>
      <c r="Y3623" s="146"/>
    </row>
    <row r="3624" spans="1:25" s="99" customFormat="1" ht="54.75" customHeight="1" x14ac:dyDescent="0.25">
      <c r="A3624" s="96">
        <f t="shared" si="1144"/>
        <v>2670</v>
      </c>
      <c r="B3624" s="175"/>
      <c r="C3624" s="176"/>
      <c r="D3624" s="113"/>
      <c r="E3624" s="115"/>
      <c r="F3624" s="174"/>
      <c r="G3624" s="114" t="str">
        <f t="shared" si="1139"/>
        <v/>
      </c>
      <c r="H3624" s="115"/>
      <c r="I3624" s="115"/>
      <c r="J3624" s="115"/>
      <c r="K3624" s="115"/>
      <c r="L3624" s="133" t="str">
        <f t="shared" si="1140"/>
        <v/>
      </c>
      <c r="M3624" s="116" t="str">
        <f>IF(L3624="", "", L3624/Veriler!$X$1)</f>
        <v/>
      </c>
      <c r="N3624" s="116" t="str">
        <f>IF(F3624&lt;&gt;"", "İthal Girdi", IF(Veriler!T3624="", "", IF(Veriler!S3624="H", "%0,5 üzerindedir", IF(Veriler!T3624&gt;0.1, "%10 sınırı aşılmıştır.", "Uygun"))))</f>
        <v>%0,5 üzerindedir</v>
      </c>
      <c r="O3624" s="116" t="str">
        <f t="shared" si="1141"/>
        <v xml:space="preserve"> </v>
      </c>
      <c r="P3624" s="117"/>
      <c r="Q3624" s="118"/>
      <c r="R3624" s="119" t="str">
        <f t="shared" si="1142"/>
        <v/>
      </c>
      <c r="S3624" s="133">
        <f>IFERROR(IF(M3624&lt;=0.005,IF(F3624="",L3624,0),IF(F3624&lt;&gt;"",0,IF(P3624="",0,IF(P3624="H",0,IF(Q3624&lt;Veriler!$G$2,L3624*Veriler!$G$2,L3624*Q3624)))))," ")</f>
        <v>0</v>
      </c>
      <c r="T3624" s="133">
        <f>IF(Veriler!T3624&lt;=0.1, S3624, IF(AND(Veriler!T3624&gt;0.1, F3624="", P3624="E"), IF(Q3624&gt;Veriler!$G$2, Q3624*S3624, IF(Q3624&lt;Veriler!$G$2, Veriler!$G$2*S3624, Q3624*S3624)), 0))</f>
        <v>0</v>
      </c>
      <c r="U3624" s="133" t="str">
        <f t="shared" si="1143"/>
        <v xml:space="preserve"> </v>
      </c>
      <c r="V3624" s="134" t="str">
        <f>IFERROR(IF(O3624="%10 sınırı aşılmıştır.",L3624-T3624,IFERROR(IF(F3624="",IF(S3624=1,0,IF(L3624-S3624=0,"",L3624-S3624)),IF(Veriler!M3624="",L3624,IF(L3624*Veriler!M3624=0,"",L3624*Veriler!M3624))),L3624)),0)</f>
        <v/>
      </c>
      <c r="W3624" s="146"/>
      <c r="X3624" s="146"/>
      <c r="Y3624" s="146"/>
    </row>
    <row r="3625" spans="1:25" s="99" customFormat="1" ht="54.75" customHeight="1" x14ac:dyDescent="0.25">
      <c r="A3625" s="96">
        <f t="shared" si="1144"/>
        <v>2671</v>
      </c>
      <c r="B3625" s="175"/>
      <c r="C3625" s="176"/>
      <c r="D3625" s="113"/>
      <c r="E3625" s="115"/>
      <c r="F3625" s="174"/>
      <c r="G3625" s="114" t="str">
        <f t="shared" si="1139"/>
        <v/>
      </c>
      <c r="H3625" s="115"/>
      <c r="I3625" s="115"/>
      <c r="J3625" s="115"/>
      <c r="K3625" s="115"/>
      <c r="L3625" s="133" t="str">
        <f t="shared" si="1140"/>
        <v/>
      </c>
      <c r="M3625" s="116" t="str">
        <f>IF(L3625="", "", L3625/Veriler!$X$1)</f>
        <v/>
      </c>
      <c r="N3625" s="116" t="str">
        <f>IF(F3625&lt;&gt;"", "İthal Girdi", IF(Veriler!T3625="", "", IF(Veriler!S3625="H", "%0,5 üzerindedir", IF(Veriler!T3625&gt;0.1, "%10 sınırı aşılmıştır.", "Uygun"))))</f>
        <v>%0,5 üzerindedir</v>
      </c>
      <c r="O3625" s="116" t="str">
        <f t="shared" si="1141"/>
        <v xml:space="preserve"> </v>
      </c>
      <c r="P3625" s="117"/>
      <c r="Q3625" s="118"/>
      <c r="R3625" s="119" t="str">
        <f t="shared" si="1142"/>
        <v/>
      </c>
      <c r="S3625" s="133">
        <f>IFERROR(IF(M3625&lt;=0.005,IF(F3625="",L3625,0),IF(F3625&lt;&gt;"",0,IF(P3625="",0,IF(P3625="H",0,IF(Q3625&lt;Veriler!$G$2,L3625*Veriler!$G$2,L3625*Q3625)))))," ")</f>
        <v>0</v>
      </c>
      <c r="T3625" s="133">
        <f>IF(Veriler!T3625&lt;=0.1, S3625, IF(AND(Veriler!T3625&gt;0.1, F3625="", P3625="E"), IF(Q3625&gt;Veriler!$G$2, Q3625*S3625, IF(Q3625&lt;Veriler!$G$2, Veriler!$G$2*S3625, Q3625*S3625)), 0))</f>
        <v>0</v>
      </c>
      <c r="U3625" s="133" t="str">
        <f t="shared" si="1143"/>
        <v xml:space="preserve"> </v>
      </c>
      <c r="V3625" s="134" t="str">
        <f>IFERROR(IF(O3625="%10 sınırı aşılmıştır.",L3625-T3625,IFERROR(IF(F3625="",IF(S3625=1,0,IF(L3625-S3625=0,"",L3625-S3625)),IF(Veriler!M3625="",L3625,IF(L3625*Veriler!M3625=0,"",L3625*Veriler!M3625))),L3625)),0)</f>
        <v/>
      </c>
      <c r="W3625" s="146"/>
      <c r="X3625" s="146"/>
      <c r="Y3625" s="146"/>
    </row>
    <row r="3626" spans="1:25" s="99" customFormat="1" ht="54.75" customHeight="1" x14ac:dyDescent="0.25">
      <c r="A3626" s="96">
        <f t="shared" si="1144"/>
        <v>2672</v>
      </c>
      <c r="B3626" s="175"/>
      <c r="C3626" s="176"/>
      <c r="D3626" s="113"/>
      <c r="E3626" s="115"/>
      <c r="F3626" s="174"/>
      <c r="G3626" s="114" t="str">
        <f t="shared" si="1139"/>
        <v/>
      </c>
      <c r="H3626" s="115"/>
      <c r="I3626" s="115"/>
      <c r="J3626" s="115"/>
      <c r="K3626" s="115"/>
      <c r="L3626" s="133" t="str">
        <f t="shared" si="1140"/>
        <v/>
      </c>
      <c r="M3626" s="116" t="str">
        <f>IF(L3626="", "", L3626/Veriler!$X$1)</f>
        <v/>
      </c>
      <c r="N3626" s="116" t="str">
        <f>IF(F3626&lt;&gt;"", "İthal Girdi", IF(Veriler!T3626="", "", IF(Veriler!S3626="H", "%0,5 üzerindedir", IF(Veriler!T3626&gt;0.1, "%10 sınırı aşılmıştır.", "Uygun"))))</f>
        <v>%0,5 üzerindedir</v>
      </c>
      <c r="O3626" s="116" t="str">
        <f t="shared" si="1141"/>
        <v xml:space="preserve"> </v>
      </c>
      <c r="P3626" s="117"/>
      <c r="Q3626" s="118"/>
      <c r="R3626" s="119" t="str">
        <f t="shared" si="1142"/>
        <v/>
      </c>
      <c r="S3626" s="133">
        <f>IFERROR(IF(M3626&lt;=0.005,IF(F3626="",L3626,0),IF(F3626&lt;&gt;"",0,IF(P3626="",0,IF(P3626="H",0,IF(Q3626&lt;Veriler!$G$2,L3626*Veriler!$G$2,L3626*Q3626)))))," ")</f>
        <v>0</v>
      </c>
      <c r="T3626" s="133">
        <f>IF(Veriler!T3626&lt;=0.1, S3626, IF(AND(Veriler!T3626&gt;0.1, F3626="", P3626="E"), IF(Q3626&gt;Veriler!$G$2, Q3626*S3626, IF(Q3626&lt;Veriler!$G$2, Veriler!$G$2*S3626, Q3626*S3626)), 0))</f>
        <v>0</v>
      </c>
      <c r="U3626" s="133" t="str">
        <f t="shared" si="1143"/>
        <v xml:space="preserve"> </v>
      </c>
      <c r="V3626" s="134" t="str">
        <f>IFERROR(IF(O3626="%10 sınırı aşılmıştır.",L3626-T3626,IFERROR(IF(F3626="",IF(S3626=1,0,IF(L3626-S3626=0,"",L3626-S3626)),IF(Veriler!M3626="",L3626,IF(L3626*Veriler!M3626=0,"",L3626*Veriler!M3626))),L3626)),0)</f>
        <v/>
      </c>
      <c r="W3626" s="146"/>
      <c r="X3626" s="146"/>
      <c r="Y3626" s="146"/>
    </row>
    <row r="3627" spans="1:25" s="99" customFormat="1" ht="54.75" customHeight="1" x14ac:dyDescent="0.25">
      <c r="A3627" s="96">
        <f t="shared" si="1144"/>
        <v>2673</v>
      </c>
      <c r="B3627" s="175"/>
      <c r="C3627" s="176"/>
      <c r="D3627" s="113"/>
      <c r="E3627" s="115"/>
      <c r="F3627" s="174"/>
      <c r="G3627" s="114" t="str">
        <f t="shared" si="1139"/>
        <v/>
      </c>
      <c r="H3627" s="115"/>
      <c r="I3627" s="115"/>
      <c r="J3627" s="115"/>
      <c r="K3627" s="115"/>
      <c r="L3627" s="133" t="str">
        <f t="shared" si="1140"/>
        <v/>
      </c>
      <c r="M3627" s="116" t="str">
        <f>IF(L3627="", "", L3627/Veriler!$X$1)</f>
        <v/>
      </c>
      <c r="N3627" s="116" t="str">
        <f>IF(F3627&lt;&gt;"", "İthal Girdi", IF(Veriler!T3627="", "", IF(Veriler!S3627="H", "%0,5 üzerindedir", IF(Veriler!T3627&gt;0.1, "%10 sınırı aşılmıştır.", "Uygun"))))</f>
        <v>%0,5 üzerindedir</v>
      </c>
      <c r="O3627" s="116" t="str">
        <f t="shared" si="1141"/>
        <v xml:space="preserve"> </v>
      </c>
      <c r="P3627" s="117"/>
      <c r="Q3627" s="118"/>
      <c r="R3627" s="119" t="str">
        <f t="shared" si="1142"/>
        <v/>
      </c>
      <c r="S3627" s="133">
        <f>IFERROR(IF(M3627&lt;=0.005,IF(F3627="",L3627,0),IF(F3627&lt;&gt;"",0,IF(P3627="",0,IF(P3627="H",0,IF(Q3627&lt;Veriler!$G$2,L3627*Veriler!$G$2,L3627*Q3627)))))," ")</f>
        <v>0</v>
      </c>
      <c r="T3627" s="133">
        <f>IF(Veriler!T3627&lt;=0.1, S3627, IF(AND(Veriler!T3627&gt;0.1, F3627="", P3627="E"), IF(Q3627&gt;Veriler!$G$2, Q3627*S3627, IF(Q3627&lt;Veriler!$G$2, Veriler!$G$2*S3627, Q3627*S3627)), 0))</f>
        <v>0</v>
      </c>
      <c r="U3627" s="133" t="str">
        <f t="shared" si="1143"/>
        <v xml:space="preserve"> </v>
      </c>
      <c r="V3627" s="134" t="str">
        <f>IFERROR(IF(O3627="%10 sınırı aşılmıştır.",L3627-T3627,IFERROR(IF(F3627="",IF(S3627=1,0,IF(L3627-S3627=0,"",L3627-S3627)),IF(Veriler!M3627="",L3627,IF(L3627*Veriler!M3627=0,"",L3627*Veriler!M3627))),L3627)),0)</f>
        <v/>
      </c>
      <c r="W3627" s="146"/>
      <c r="X3627" s="146"/>
      <c r="Y3627" s="146"/>
    </row>
    <row r="3628" spans="1:25" s="99" customFormat="1" ht="54.75" customHeight="1" x14ac:dyDescent="0.25">
      <c r="A3628" s="96">
        <f t="shared" si="1144"/>
        <v>2674</v>
      </c>
      <c r="B3628" s="175"/>
      <c r="C3628" s="176"/>
      <c r="D3628" s="113"/>
      <c r="E3628" s="115"/>
      <c r="F3628" s="174"/>
      <c r="G3628" s="114" t="str">
        <f t="shared" si="1139"/>
        <v/>
      </c>
      <c r="H3628" s="115"/>
      <c r="I3628" s="115"/>
      <c r="J3628" s="115"/>
      <c r="K3628" s="115"/>
      <c r="L3628" s="133" t="str">
        <f t="shared" si="1140"/>
        <v/>
      </c>
      <c r="M3628" s="116" t="str">
        <f>IF(L3628="", "", L3628/Veriler!$X$1)</f>
        <v/>
      </c>
      <c r="N3628" s="116" t="str">
        <f>IF(F3628&lt;&gt;"", "İthal Girdi", IF(Veriler!T3628="", "", IF(Veriler!S3628="H", "%0,5 üzerindedir", IF(Veriler!T3628&gt;0.1, "%10 sınırı aşılmıştır.", "Uygun"))))</f>
        <v>%0,5 üzerindedir</v>
      </c>
      <c r="O3628" s="116" t="str">
        <f t="shared" si="1141"/>
        <v xml:space="preserve"> </v>
      </c>
      <c r="P3628" s="117"/>
      <c r="Q3628" s="118"/>
      <c r="R3628" s="119" t="str">
        <f t="shared" si="1142"/>
        <v/>
      </c>
      <c r="S3628" s="133">
        <f>IFERROR(IF(M3628&lt;=0.005,IF(F3628="",L3628,0),IF(F3628&lt;&gt;"",0,IF(P3628="",0,IF(P3628="H",0,IF(Q3628&lt;Veriler!$G$2,L3628*Veriler!$G$2,L3628*Q3628)))))," ")</f>
        <v>0</v>
      </c>
      <c r="T3628" s="133">
        <f>IF(Veriler!T3628&lt;=0.1, S3628, IF(AND(Veriler!T3628&gt;0.1, F3628="", P3628="E"), IF(Q3628&gt;Veriler!$G$2, Q3628*S3628, IF(Q3628&lt;Veriler!$G$2, Veriler!$G$2*S3628, Q3628*S3628)), 0))</f>
        <v>0</v>
      </c>
      <c r="U3628" s="133" t="str">
        <f t="shared" si="1143"/>
        <v xml:space="preserve"> </v>
      </c>
      <c r="V3628" s="134" t="str">
        <f>IFERROR(IF(O3628="%10 sınırı aşılmıştır.",L3628-T3628,IFERROR(IF(F3628="",IF(S3628=1,0,IF(L3628-S3628=0,"",L3628-S3628)),IF(Veriler!M3628="",L3628,IF(L3628*Veriler!M3628=0,"",L3628*Veriler!M3628))),L3628)),0)</f>
        <v/>
      </c>
      <c r="W3628" s="146"/>
      <c r="X3628" s="146"/>
      <c r="Y3628" s="146"/>
    </row>
    <row r="3629" spans="1:25" s="99" customFormat="1" ht="36" hidden="1" customHeight="1" x14ac:dyDescent="0.25">
      <c r="A3629" s="101"/>
      <c r="B3629" s="191" t="s">
        <v>16</v>
      </c>
      <c r="C3629" s="176"/>
      <c r="D3629" s="120"/>
      <c r="E3629" s="171"/>
      <c r="F3629" s="172"/>
      <c r="G3629" s="121"/>
      <c r="H3629" s="115"/>
      <c r="I3629" s="115"/>
      <c r="J3629" s="115"/>
      <c r="K3629" s="115"/>
      <c r="L3629" s="121"/>
      <c r="M3629" s="121"/>
      <c r="N3629" s="121"/>
      <c r="O3629" s="121"/>
      <c r="P3629" s="120"/>
      <c r="Q3629" s="120"/>
      <c r="R3629" s="183"/>
      <c r="S3629" s="184"/>
      <c r="T3629" s="121"/>
      <c r="U3629" s="121"/>
      <c r="V3629" s="121"/>
      <c r="W3629" s="146"/>
      <c r="X3629" s="146"/>
      <c r="Y3629" s="146"/>
    </row>
    <row r="3630" spans="1:25" s="99" customFormat="1" ht="54.75" customHeight="1" x14ac:dyDescent="0.25">
      <c r="A3630" s="96">
        <f>A3628+1</f>
        <v>2675</v>
      </c>
      <c r="B3630" s="175"/>
      <c r="C3630" s="176"/>
      <c r="D3630" s="113"/>
      <c r="E3630" s="115"/>
      <c r="F3630" s="174"/>
      <c r="G3630" s="114" t="str">
        <f t="shared" ref="G3630:G3643" si="1145">IF(AND(F3630&lt;&gt;"",V3630&lt;&gt;"",L3630&lt;&gt;0),V3630/L3630,"")</f>
        <v/>
      </c>
      <c r="H3630" s="115"/>
      <c r="I3630" s="115"/>
      <c r="J3630" s="115"/>
      <c r="K3630" s="115"/>
      <c r="L3630" s="133" t="str">
        <f t="shared" ref="L3630:L3643" si="1146">IF(AND(H3630&lt;&gt;0, J3630&lt;&gt;0, K3630&lt;&gt;0), H3630*J3630*K3630, "")</f>
        <v/>
      </c>
      <c r="M3630" s="116" t="str">
        <f>IF(L3630="", "", L3630/Veriler!$X$1)</f>
        <v/>
      </c>
      <c r="N3630" s="116" t="str">
        <f>IF(F3630&lt;&gt;"", "İthal Girdi", IF(Veriler!T3630="", "", IF(Veriler!S3630="H", "%0,5 üzerindedir", IF(Veriler!T3630&gt;0.1, "%10 sınırı aşılmıştır.", "Uygun"))))</f>
        <v>%0,5 üzerindedir</v>
      </c>
      <c r="O3630" s="116" t="str">
        <f t="shared" ref="O3630:O3643" si="1147">IF(M3630=""," ",N3630)</f>
        <v xml:space="preserve"> </v>
      </c>
      <c r="P3630" s="117"/>
      <c r="Q3630" s="118"/>
      <c r="R3630" s="119" t="str">
        <f t="shared" ref="R3630:R3643" si="1148">IFERROR(IF(AND(T3630&lt;&gt;"",L3630&lt;&gt;"",L3630&lt;&gt;0,T3630&lt;&gt;0),T3630/L3630,"")," ")</f>
        <v/>
      </c>
      <c r="S3630" s="133">
        <f>IFERROR(IF(M3630&lt;=0.005,IF(F3630="",L3630,0),IF(F3630&lt;&gt;"",0,IF(P3630="",0,IF(P3630="H",0,IF(Q3630&lt;Veriler!$G$2,L3630*Veriler!$G$2,L3630*Q3630)))))," ")</f>
        <v>0</v>
      </c>
      <c r="T3630" s="133">
        <f>IF(Veriler!T3630&lt;=0.1, S3630, IF(AND(Veriler!T3630&gt;0.1, F3630="", P3630="E"), IF(Q3630&gt;Veriler!$G$2, Q3630*S3630, IF(Q3630&lt;Veriler!$G$2, Veriler!$G$2*S3630, Q3630*S3630)), 0))</f>
        <v>0</v>
      </c>
      <c r="U3630" s="133" t="str">
        <f t="shared" ref="U3630:U3643" si="1149">IF(T3630=0," ",T3630)</f>
        <v xml:space="preserve"> </v>
      </c>
      <c r="V3630" s="134" t="str">
        <f>IFERROR(IF(O3630="%10 sınırı aşılmıştır.",L3630-T3630,IFERROR(IF(F3630="",IF(S3630=1,0,IF(L3630-S3630=0,"",L3630-S3630)),IF(Veriler!M3630="",L3630,IF(L3630*Veriler!M3630=0,"",L3630*Veriler!M3630))),L3630)),0)</f>
        <v/>
      </c>
      <c r="W3630" s="146"/>
      <c r="X3630" s="146"/>
      <c r="Y3630" s="146"/>
    </row>
    <row r="3631" spans="1:25" s="99" customFormat="1" ht="54.75" customHeight="1" x14ac:dyDescent="0.25">
      <c r="A3631" s="96">
        <f t="shared" ref="A3631:A3643" si="1150">A3630+1</f>
        <v>2676</v>
      </c>
      <c r="B3631" s="175"/>
      <c r="C3631" s="176"/>
      <c r="D3631" s="113"/>
      <c r="E3631" s="115"/>
      <c r="F3631" s="174"/>
      <c r="G3631" s="114" t="str">
        <f t="shared" si="1145"/>
        <v/>
      </c>
      <c r="H3631" s="115"/>
      <c r="I3631" s="115"/>
      <c r="J3631" s="115"/>
      <c r="K3631" s="115"/>
      <c r="L3631" s="133" t="str">
        <f t="shared" si="1146"/>
        <v/>
      </c>
      <c r="M3631" s="116" t="str">
        <f>IF(L3631="", "", L3631/Veriler!$X$1)</f>
        <v/>
      </c>
      <c r="N3631" s="116" t="str">
        <f>IF(F3631&lt;&gt;"", "İthal Girdi", IF(Veriler!T3631="", "", IF(Veriler!S3631="H", "%0,5 üzerindedir", IF(Veriler!T3631&gt;0.1, "%10 sınırı aşılmıştır.", "Uygun"))))</f>
        <v>%0,5 üzerindedir</v>
      </c>
      <c r="O3631" s="116" t="str">
        <f t="shared" si="1147"/>
        <v xml:space="preserve"> </v>
      </c>
      <c r="P3631" s="117"/>
      <c r="Q3631" s="118"/>
      <c r="R3631" s="119" t="str">
        <f t="shared" si="1148"/>
        <v/>
      </c>
      <c r="S3631" s="133">
        <f>IFERROR(IF(M3631&lt;=0.005,IF(F3631="",L3631,0),IF(F3631&lt;&gt;"",0,IF(P3631="",0,IF(P3631="H",0,IF(Q3631&lt;Veriler!$G$2,L3631*Veriler!$G$2,L3631*Q3631)))))," ")</f>
        <v>0</v>
      </c>
      <c r="T3631" s="133">
        <f>IF(Veriler!T3631&lt;=0.1, S3631, IF(AND(Veriler!T3631&gt;0.1, F3631="", P3631="E"), IF(Q3631&gt;Veriler!$G$2, Q3631*S3631, IF(Q3631&lt;Veriler!$G$2, Veriler!$G$2*S3631, Q3631*S3631)), 0))</f>
        <v>0</v>
      </c>
      <c r="U3631" s="133" t="str">
        <f t="shared" si="1149"/>
        <v xml:space="preserve"> </v>
      </c>
      <c r="V3631" s="134" t="str">
        <f>IFERROR(IF(O3631="%10 sınırı aşılmıştır.",L3631-T3631,IFERROR(IF(F3631="",IF(S3631=1,0,IF(L3631-S3631=0,"",L3631-S3631)),IF(Veriler!M3631="",L3631,IF(L3631*Veriler!M3631=0,"",L3631*Veriler!M3631))),L3631)),0)</f>
        <v/>
      </c>
      <c r="W3631" s="146"/>
      <c r="X3631" s="146"/>
      <c r="Y3631" s="146"/>
    </row>
    <row r="3632" spans="1:25" s="99" customFormat="1" ht="54.75" customHeight="1" x14ac:dyDescent="0.25">
      <c r="A3632" s="96">
        <f t="shared" si="1150"/>
        <v>2677</v>
      </c>
      <c r="B3632" s="175"/>
      <c r="C3632" s="176"/>
      <c r="D3632" s="113"/>
      <c r="E3632" s="115"/>
      <c r="F3632" s="174"/>
      <c r="G3632" s="114" t="str">
        <f t="shared" si="1145"/>
        <v/>
      </c>
      <c r="H3632" s="115"/>
      <c r="I3632" s="115"/>
      <c r="J3632" s="115"/>
      <c r="K3632" s="115"/>
      <c r="L3632" s="133" t="str">
        <f t="shared" si="1146"/>
        <v/>
      </c>
      <c r="M3632" s="116" t="str">
        <f>IF(L3632="", "", L3632/Veriler!$X$1)</f>
        <v/>
      </c>
      <c r="N3632" s="116" t="str">
        <f>IF(F3632&lt;&gt;"", "İthal Girdi", IF(Veriler!T3632="", "", IF(Veriler!S3632="H", "%0,5 üzerindedir", IF(Veriler!T3632&gt;0.1, "%10 sınırı aşılmıştır.", "Uygun"))))</f>
        <v>%0,5 üzerindedir</v>
      </c>
      <c r="O3632" s="116" t="str">
        <f t="shared" si="1147"/>
        <v xml:space="preserve"> </v>
      </c>
      <c r="P3632" s="117"/>
      <c r="Q3632" s="118"/>
      <c r="R3632" s="119" t="str">
        <f t="shared" si="1148"/>
        <v/>
      </c>
      <c r="S3632" s="133">
        <f>IFERROR(IF(M3632&lt;=0.005,IF(F3632="",L3632,0),IF(F3632&lt;&gt;"",0,IF(P3632="",0,IF(P3632="H",0,IF(Q3632&lt;Veriler!$G$2,L3632*Veriler!$G$2,L3632*Q3632)))))," ")</f>
        <v>0</v>
      </c>
      <c r="T3632" s="133">
        <f>IF(Veriler!T3632&lt;=0.1, S3632, IF(AND(Veriler!T3632&gt;0.1, F3632="", P3632="E"), IF(Q3632&gt;Veriler!$G$2, Q3632*S3632, IF(Q3632&lt;Veriler!$G$2, Veriler!$G$2*S3632, Q3632*S3632)), 0))</f>
        <v>0</v>
      </c>
      <c r="U3632" s="133" t="str">
        <f t="shared" si="1149"/>
        <v xml:space="preserve"> </v>
      </c>
      <c r="V3632" s="134" t="str">
        <f>IFERROR(IF(O3632="%10 sınırı aşılmıştır.",L3632-T3632,IFERROR(IF(F3632="",IF(S3632=1,0,IF(L3632-S3632=0,"",L3632-S3632)),IF(Veriler!M3632="",L3632,IF(L3632*Veriler!M3632=0,"",L3632*Veriler!M3632))),L3632)),0)</f>
        <v/>
      </c>
      <c r="W3632" s="146"/>
      <c r="X3632" s="146"/>
      <c r="Y3632" s="146"/>
    </row>
    <row r="3633" spans="1:25" s="99" customFormat="1" ht="54.75" customHeight="1" x14ac:dyDescent="0.25">
      <c r="A3633" s="96">
        <f t="shared" si="1150"/>
        <v>2678</v>
      </c>
      <c r="B3633" s="175"/>
      <c r="C3633" s="176"/>
      <c r="D3633" s="113"/>
      <c r="E3633" s="115"/>
      <c r="F3633" s="174"/>
      <c r="G3633" s="114" t="str">
        <f t="shared" si="1145"/>
        <v/>
      </c>
      <c r="H3633" s="115"/>
      <c r="I3633" s="115"/>
      <c r="J3633" s="115"/>
      <c r="K3633" s="115"/>
      <c r="L3633" s="133" t="str">
        <f t="shared" si="1146"/>
        <v/>
      </c>
      <c r="M3633" s="116" t="str">
        <f>IF(L3633="", "", L3633/Veriler!$X$1)</f>
        <v/>
      </c>
      <c r="N3633" s="116" t="str">
        <f>IF(F3633&lt;&gt;"", "İthal Girdi", IF(Veriler!T3633="", "", IF(Veriler!S3633="H", "%0,5 üzerindedir", IF(Veriler!T3633&gt;0.1, "%10 sınırı aşılmıştır.", "Uygun"))))</f>
        <v>%0,5 üzerindedir</v>
      </c>
      <c r="O3633" s="116" t="str">
        <f t="shared" si="1147"/>
        <v xml:space="preserve"> </v>
      </c>
      <c r="P3633" s="117"/>
      <c r="Q3633" s="118"/>
      <c r="R3633" s="119" t="str">
        <f t="shared" si="1148"/>
        <v/>
      </c>
      <c r="S3633" s="133">
        <f>IFERROR(IF(M3633&lt;=0.005,IF(F3633="",L3633,0),IF(F3633&lt;&gt;"",0,IF(P3633="",0,IF(P3633="H",0,IF(Q3633&lt;Veriler!$G$2,L3633*Veriler!$G$2,L3633*Q3633)))))," ")</f>
        <v>0</v>
      </c>
      <c r="T3633" s="133">
        <f>IF(Veriler!T3633&lt;=0.1, S3633, IF(AND(Veriler!T3633&gt;0.1, F3633="", P3633="E"), IF(Q3633&gt;Veriler!$G$2, Q3633*S3633, IF(Q3633&lt;Veriler!$G$2, Veriler!$G$2*S3633, Q3633*S3633)), 0))</f>
        <v>0</v>
      </c>
      <c r="U3633" s="133" t="str">
        <f t="shared" si="1149"/>
        <v xml:space="preserve"> </v>
      </c>
      <c r="V3633" s="134" t="str">
        <f>IFERROR(IF(O3633="%10 sınırı aşılmıştır.",L3633-T3633,IFERROR(IF(F3633="",IF(S3633=1,0,IF(L3633-S3633=0,"",L3633-S3633)),IF(Veriler!M3633="",L3633,IF(L3633*Veriler!M3633=0,"",L3633*Veriler!M3633))),L3633)),0)</f>
        <v/>
      </c>
      <c r="W3633" s="146"/>
      <c r="X3633" s="146"/>
      <c r="Y3633" s="146"/>
    </row>
    <row r="3634" spans="1:25" s="99" customFormat="1" ht="54.75" customHeight="1" x14ac:dyDescent="0.25">
      <c r="A3634" s="96">
        <f t="shared" si="1150"/>
        <v>2679</v>
      </c>
      <c r="B3634" s="175"/>
      <c r="C3634" s="176"/>
      <c r="D3634" s="113"/>
      <c r="E3634" s="115"/>
      <c r="F3634" s="174"/>
      <c r="G3634" s="114" t="str">
        <f t="shared" si="1145"/>
        <v/>
      </c>
      <c r="H3634" s="115"/>
      <c r="I3634" s="115"/>
      <c r="J3634" s="115"/>
      <c r="K3634" s="115"/>
      <c r="L3634" s="133" t="str">
        <f t="shared" si="1146"/>
        <v/>
      </c>
      <c r="M3634" s="116" t="str">
        <f>IF(L3634="", "", L3634/Veriler!$X$1)</f>
        <v/>
      </c>
      <c r="N3634" s="116" t="str">
        <f>IF(F3634&lt;&gt;"", "İthal Girdi", IF(Veriler!T3634="", "", IF(Veriler!S3634="H", "%0,5 üzerindedir", IF(Veriler!T3634&gt;0.1, "%10 sınırı aşılmıştır.", "Uygun"))))</f>
        <v>%0,5 üzerindedir</v>
      </c>
      <c r="O3634" s="116" t="str">
        <f t="shared" si="1147"/>
        <v xml:space="preserve"> </v>
      </c>
      <c r="P3634" s="117"/>
      <c r="Q3634" s="118"/>
      <c r="R3634" s="119" t="str">
        <f t="shared" si="1148"/>
        <v/>
      </c>
      <c r="S3634" s="133">
        <f>IFERROR(IF(M3634&lt;=0.005,IF(F3634="",L3634,0),IF(F3634&lt;&gt;"",0,IF(P3634="",0,IF(P3634="H",0,IF(Q3634&lt;Veriler!$G$2,L3634*Veriler!$G$2,L3634*Q3634)))))," ")</f>
        <v>0</v>
      </c>
      <c r="T3634" s="133">
        <f>IF(Veriler!T3634&lt;=0.1, S3634, IF(AND(Veriler!T3634&gt;0.1, F3634="", P3634="E"), IF(Q3634&gt;Veriler!$G$2, Q3634*S3634, IF(Q3634&lt;Veriler!$G$2, Veriler!$G$2*S3634, Q3634*S3634)), 0))</f>
        <v>0</v>
      </c>
      <c r="U3634" s="133" t="str">
        <f t="shared" si="1149"/>
        <v xml:space="preserve"> </v>
      </c>
      <c r="V3634" s="134" t="str">
        <f>IFERROR(IF(O3634="%10 sınırı aşılmıştır.",L3634-T3634,IFERROR(IF(F3634="",IF(S3634=1,0,IF(L3634-S3634=0,"",L3634-S3634)),IF(Veriler!M3634="",L3634,IF(L3634*Veriler!M3634=0,"",L3634*Veriler!M3634))),L3634)),0)</f>
        <v/>
      </c>
      <c r="W3634" s="146"/>
      <c r="X3634" s="146"/>
      <c r="Y3634" s="146"/>
    </row>
    <row r="3635" spans="1:25" s="99" customFormat="1" ht="54.75" customHeight="1" x14ac:dyDescent="0.25">
      <c r="A3635" s="96">
        <f t="shared" si="1150"/>
        <v>2680</v>
      </c>
      <c r="B3635" s="175"/>
      <c r="C3635" s="176"/>
      <c r="D3635" s="113"/>
      <c r="E3635" s="115"/>
      <c r="F3635" s="174"/>
      <c r="G3635" s="114" t="str">
        <f t="shared" si="1145"/>
        <v/>
      </c>
      <c r="H3635" s="115"/>
      <c r="I3635" s="115"/>
      <c r="J3635" s="115"/>
      <c r="K3635" s="115"/>
      <c r="L3635" s="133" t="str">
        <f t="shared" si="1146"/>
        <v/>
      </c>
      <c r="M3635" s="116" t="str">
        <f>IF(L3635="", "", L3635/Veriler!$X$1)</f>
        <v/>
      </c>
      <c r="N3635" s="116" t="str">
        <f>IF(F3635&lt;&gt;"", "İthal Girdi", IF(Veriler!T3635="", "", IF(Veriler!S3635="H", "%0,5 üzerindedir", IF(Veriler!T3635&gt;0.1, "%10 sınırı aşılmıştır.", "Uygun"))))</f>
        <v>%0,5 üzerindedir</v>
      </c>
      <c r="O3635" s="116" t="str">
        <f t="shared" si="1147"/>
        <v xml:space="preserve"> </v>
      </c>
      <c r="P3635" s="117"/>
      <c r="Q3635" s="118"/>
      <c r="R3635" s="119" t="str">
        <f t="shared" si="1148"/>
        <v/>
      </c>
      <c r="S3635" s="133">
        <f>IFERROR(IF(M3635&lt;=0.005,IF(F3635="",L3635,0),IF(F3635&lt;&gt;"",0,IF(P3635="",0,IF(P3635="H",0,IF(Q3635&lt;Veriler!$G$2,L3635*Veriler!$G$2,L3635*Q3635)))))," ")</f>
        <v>0</v>
      </c>
      <c r="T3635" s="133">
        <f>IF(Veriler!T3635&lt;=0.1, S3635, IF(AND(Veriler!T3635&gt;0.1, F3635="", P3635="E"), IF(Q3635&gt;Veriler!$G$2, Q3635*S3635, IF(Q3635&lt;Veriler!$G$2, Veriler!$G$2*S3635, Q3635*S3635)), 0))</f>
        <v>0</v>
      </c>
      <c r="U3635" s="133" t="str">
        <f t="shared" si="1149"/>
        <v xml:space="preserve"> </v>
      </c>
      <c r="V3635" s="134" t="str">
        <f>IFERROR(IF(O3635="%10 sınırı aşılmıştır.",L3635-T3635,IFERROR(IF(F3635="",IF(S3635=1,0,IF(L3635-S3635=0,"",L3635-S3635)),IF(Veriler!M3635="",L3635,IF(L3635*Veriler!M3635=0,"",L3635*Veriler!M3635))),L3635)),0)</f>
        <v/>
      </c>
      <c r="W3635" s="146"/>
      <c r="X3635" s="146"/>
      <c r="Y3635" s="146"/>
    </row>
    <row r="3636" spans="1:25" s="99" customFormat="1" ht="54.75" customHeight="1" x14ac:dyDescent="0.25">
      <c r="A3636" s="96">
        <f t="shared" si="1150"/>
        <v>2681</v>
      </c>
      <c r="B3636" s="175"/>
      <c r="C3636" s="176"/>
      <c r="D3636" s="113"/>
      <c r="E3636" s="115"/>
      <c r="F3636" s="174"/>
      <c r="G3636" s="114" t="str">
        <f t="shared" si="1145"/>
        <v/>
      </c>
      <c r="H3636" s="115"/>
      <c r="I3636" s="115"/>
      <c r="J3636" s="115"/>
      <c r="K3636" s="115"/>
      <c r="L3636" s="133" t="str">
        <f t="shared" si="1146"/>
        <v/>
      </c>
      <c r="M3636" s="116" t="str">
        <f>IF(L3636="", "", L3636/Veriler!$X$1)</f>
        <v/>
      </c>
      <c r="N3636" s="116" t="str">
        <f>IF(F3636&lt;&gt;"", "İthal Girdi", IF(Veriler!T3636="", "", IF(Veriler!S3636="H", "%0,5 üzerindedir", IF(Veriler!T3636&gt;0.1, "%10 sınırı aşılmıştır.", "Uygun"))))</f>
        <v>%0,5 üzerindedir</v>
      </c>
      <c r="O3636" s="116" t="str">
        <f t="shared" si="1147"/>
        <v xml:space="preserve"> </v>
      </c>
      <c r="P3636" s="117"/>
      <c r="Q3636" s="118"/>
      <c r="R3636" s="119" t="str">
        <f t="shared" si="1148"/>
        <v/>
      </c>
      <c r="S3636" s="133">
        <f>IFERROR(IF(M3636&lt;=0.005,IF(F3636="",L3636,0),IF(F3636&lt;&gt;"",0,IF(P3636="",0,IF(P3636="H",0,IF(Q3636&lt;Veriler!$G$2,L3636*Veriler!$G$2,L3636*Q3636)))))," ")</f>
        <v>0</v>
      </c>
      <c r="T3636" s="133">
        <f>IF(Veriler!T3636&lt;=0.1, S3636, IF(AND(Veriler!T3636&gt;0.1, F3636="", P3636="E"), IF(Q3636&gt;Veriler!$G$2, Q3636*S3636, IF(Q3636&lt;Veriler!$G$2, Veriler!$G$2*S3636, Q3636*S3636)), 0))</f>
        <v>0</v>
      </c>
      <c r="U3636" s="133" t="str">
        <f t="shared" si="1149"/>
        <v xml:space="preserve"> </v>
      </c>
      <c r="V3636" s="134" t="str">
        <f>IFERROR(IF(O3636="%10 sınırı aşılmıştır.",L3636-T3636,IFERROR(IF(F3636="",IF(S3636=1,0,IF(L3636-S3636=0,"",L3636-S3636)),IF(Veriler!M3636="",L3636,IF(L3636*Veriler!M3636=0,"",L3636*Veriler!M3636))),L3636)),0)</f>
        <v/>
      </c>
      <c r="W3636" s="146"/>
      <c r="X3636" s="146"/>
      <c r="Y3636" s="146"/>
    </row>
    <row r="3637" spans="1:25" s="99" customFormat="1" ht="54.75" customHeight="1" x14ac:dyDescent="0.25">
      <c r="A3637" s="96">
        <f t="shared" si="1150"/>
        <v>2682</v>
      </c>
      <c r="B3637" s="175"/>
      <c r="C3637" s="176"/>
      <c r="D3637" s="113"/>
      <c r="E3637" s="115"/>
      <c r="F3637" s="174"/>
      <c r="G3637" s="114" t="str">
        <f t="shared" si="1145"/>
        <v/>
      </c>
      <c r="H3637" s="115"/>
      <c r="I3637" s="115"/>
      <c r="J3637" s="115"/>
      <c r="K3637" s="115"/>
      <c r="L3637" s="133" t="str">
        <f t="shared" si="1146"/>
        <v/>
      </c>
      <c r="M3637" s="116" t="str">
        <f>IF(L3637="", "", L3637/Veriler!$X$1)</f>
        <v/>
      </c>
      <c r="N3637" s="116" t="str">
        <f>IF(F3637&lt;&gt;"", "İthal Girdi", IF(Veriler!T3637="", "", IF(Veriler!S3637="H", "%0,5 üzerindedir", IF(Veriler!T3637&gt;0.1, "%10 sınırı aşılmıştır.", "Uygun"))))</f>
        <v>%0,5 üzerindedir</v>
      </c>
      <c r="O3637" s="116" t="str">
        <f t="shared" si="1147"/>
        <v xml:space="preserve"> </v>
      </c>
      <c r="P3637" s="117"/>
      <c r="Q3637" s="118"/>
      <c r="R3637" s="119" t="str">
        <f t="shared" si="1148"/>
        <v/>
      </c>
      <c r="S3637" s="133">
        <f>IFERROR(IF(M3637&lt;=0.005,IF(F3637="",L3637,0),IF(F3637&lt;&gt;"",0,IF(P3637="",0,IF(P3637="H",0,IF(Q3637&lt;Veriler!$G$2,L3637*Veriler!$G$2,L3637*Q3637)))))," ")</f>
        <v>0</v>
      </c>
      <c r="T3637" s="133">
        <f>IF(Veriler!T3637&lt;=0.1, S3637, IF(AND(Veriler!T3637&gt;0.1, F3637="", P3637="E"), IF(Q3637&gt;Veriler!$G$2, Q3637*S3637, IF(Q3637&lt;Veriler!$G$2, Veriler!$G$2*S3637, Q3637*S3637)), 0))</f>
        <v>0</v>
      </c>
      <c r="U3637" s="133" t="str">
        <f t="shared" si="1149"/>
        <v xml:space="preserve"> </v>
      </c>
      <c r="V3637" s="134" t="str">
        <f>IFERROR(IF(O3637="%10 sınırı aşılmıştır.",L3637-T3637,IFERROR(IF(F3637="",IF(S3637=1,0,IF(L3637-S3637=0,"",L3637-S3637)),IF(Veriler!M3637="",L3637,IF(L3637*Veriler!M3637=0,"",L3637*Veriler!M3637))),L3637)),0)</f>
        <v/>
      </c>
      <c r="W3637" s="146"/>
      <c r="X3637" s="146"/>
      <c r="Y3637" s="146"/>
    </row>
    <row r="3638" spans="1:25" s="99" customFormat="1" ht="54.75" customHeight="1" x14ac:dyDescent="0.25">
      <c r="A3638" s="96">
        <f t="shared" si="1150"/>
        <v>2683</v>
      </c>
      <c r="B3638" s="175"/>
      <c r="C3638" s="176"/>
      <c r="D3638" s="113"/>
      <c r="E3638" s="115"/>
      <c r="F3638" s="174"/>
      <c r="G3638" s="114" t="str">
        <f t="shared" si="1145"/>
        <v/>
      </c>
      <c r="H3638" s="115"/>
      <c r="I3638" s="115"/>
      <c r="J3638" s="115"/>
      <c r="K3638" s="115"/>
      <c r="L3638" s="133" t="str">
        <f t="shared" si="1146"/>
        <v/>
      </c>
      <c r="M3638" s="116" t="str">
        <f>IF(L3638="", "", L3638/Veriler!$X$1)</f>
        <v/>
      </c>
      <c r="N3638" s="116" t="str">
        <f>IF(F3638&lt;&gt;"", "İthal Girdi", IF(Veriler!T3638="", "", IF(Veriler!S3638="H", "%0,5 üzerindedir", IF(Veriler!T3638&gt;0.1, "%10 sınırı aşılmıştır.", "Uygun"))))</f>
        <v>%0,5 üzerindedir</v>
      </c>
      <c r="O3638" s="116" t="str">
        <f t="shared" si="1147"/>
        <v xml:space="preserve"> </v>
      </c>
      <c r="P3638" s="117"/>
      <c r="Q3638" s="118"/>
      <c r="R3638" s="119" t="str">
        <f t="shared" si="1148"/>
        <v/>
      </c>
      <c r="S3638" s="133">
        <f>IFERROR(IF(M3638&lt;=0.005,IF(F3638="",L3638,0),IF(F3638&lt;&gt;"",0,IF(P3638="",0,IF(P3638="H",0,IF(Q3638&lt;Veriler!$G$2,L3638*Veriler!$G$2,L3638*Q3638)))))," ")</f>
        <v>0</v>
      </c>
      <c r="T3638" s="133">
        <f>IF(Veriler!T3638&lt;=0.1, S3638, IF(AND(Veriler!T3638&gt;0.1, F3638="", P3638="E"), IF(Q3638&gt;Veriler!$G$2, Q3638*S3638, IF(Q3638&lt;Veriler!$G$2, Veriler!$G$2*S3638, Q3638*S3638)), 0))</f>
        <v>0</v>
      </c>
      <c r="U3638" s="133" t="str">
        <f t="shared" si="1149"/>
        <v xml:space="preserve"> </v>
      </c>
      <c r="V3638" s="134" t="str">
        <f>IFERROR(IF(O3638="%10 sınırı aşılmıştır.",L3638-T3638,IFERROR(IF(F3638="",IF(S3638=1,0,IF(L3638-S3638=0,"",L3638-S3638)),IF(Veriler!M3638="",L3638,IF(L3638*Veriler!M3638=0,"",L3638*Veriler!M3638))),L3638)),0)</f>
        <v/>
      </c>
      <c r="W3638" s="146"/>
      <c r="X3638" s="146"/>
      <c r="Y3638" s="146"/>
    </row>
    <row r="3639" spans="1:25" s="99" customFormat="1" ht="54.75" customHeight="1" x14ac:dyDescent="0.25">
      <c r="A3639" s="96">
        <f t="shared" si="1150"/>
        <v>2684</v>
      </c>
      <c r="B3639" s="175"/>
      <c r="C3639" s="176"/>
      <c r="D3639" s="113"/>
      <c r="E3639" s="115"/>
      <c r="F3639" s="174"/>
      <c r="G3639" s="114" t="str">
        <f t="shared" si="1145"/>
        <v/>
      </c>
      <c r="H3639" s="115"/>
      <c r="I3639" s="115"/>
      <c r="J3639" s="115"/>
      <c r="K3639" s="115"/>
      <c r="L3639" s="133" t="str">
        <f t="shared" si="1146"/>
        <v/>
      </c>
      <c r="M3639" s="116" t="str">
        <f>IF(L3639="", "", L3639/Veriler!$X$1)</f>
        <v/>
      </c>
      <c r="N3639" s="116" t="str">
        <f>IF(F3639&lt;&gt;"", "İthal Girdi", IF(Veriler!T3639="", "", IF(Veriler!S3639="H", "%0,5 üzerindedir", IF(Veriler!T3639&gt;0.1, "%10 sınırı aşılmıştır.", "Uygun"))))</f>
        <v>%0,5 üzerindedir</v>
      </c>
      <c r="O3639" s="116" t="str">
        <f t="shared" si="1147"/>
        <v xml:space="preserve"> </v>
      </c>
      <c r="P3639" s="117"/>
      <c r="Q3639" s="118"/>
      <c r="R3639" s="119" t="str">
        <f t="shared" si="1148"/>
        <v/>
      </c>
      <c r="S3639" s="133">
        <f>IFERROR(IF(M3639&lt;=0.005,IF(F3639="",L3639,0),IF(F3639&lt;&gt;"",0,IF(P3639="",0,IF(P3639="H",0,IF(Q3639&lt;Veriler!$G$2,L3639*Veriler!$G$2,L3639*Q3639)))))," ")</f>
        <v>0</v>
      </c>
      <c r="T3639" s="133">
        <f>IF(Veriler!T3639&lt;=0.1, S3639, IF(AND(Veriler!T3639&gt;0.1, F3639="", P3639="E"), IF(Q3639&gt;Veriler!$G$2, Q3639*S3639, IF(Q3639&lt;Veriler!$G$2, Veriler!$G$2*S3639, Q3639*S3639)), 0))</f>
        <v>0</v>
      </c>
      <c r="U3639" s="133" t="str">
        <f t="shared" si="1149"/>
        <v xml:space="preserve"> </v>
      </c>
      <c r="V3639" s="134" t="str">
        <f>IFERROR(IF(O3639="%10 sınırı aşılmıştır.",L3639-T3639,IFERROR(IF(F3639="",IF(S3639=1,0,IF(L3639-S3639=0,"",L3639-S3639)),IF(Veriler!M3639="",L3639,IF(L3639*Veriler!M3639=0,"",L3639*Veriler!M3639))),L3639)),0)</f>
        <v/>
      </c>
      <c r="W3639" s="146"/>
      <c r="X3639" s="146"/>
      <c r="Y3639" s="146"/>
    </row>
    <row r="3640" spans="1:25" s="99" customFormat="1" ht="54.75" customHeight="1" x14ac:dyDescent="0.25">
      <c r="A3640" s="96">
        <f t="shared" si="1150"/>
        <v>2685</v>
      </c>
      <c r="B3640" s="175"/>
      <c r="C3640" s="176"/>
      <c r="D3640" s="113"/>
      <c r="E3640" s="115"/>
      <c r="F3640" s="174"/>
      <c r="G3640" s="114" t="str">
        <f t="shared" si="1145"/>
        <v/>
      </c>
      <c r="H3640" s="115"/>
      <c r="I3640" s="115"/>
      <c r="J3640" s="115"/>
      <c r="K3640" s="115"/>
      <c r="L3640" s="133" t="str">
        <f t="shared" si="1146"/>
        <v/>
      </c>
      <c r="M3640" s="116" t="str">
        <f>IF(L3640="", "", L3640/Veriler!$X$1)</f>
        <v/>
      </c>
      <c r="N3640" s="116" t="str">
        <f>IF(F3640&lt;&gt;"", "İthal Girdi", IF(Veriler!T3640="", "", IF(Veriler!S3640="H", "%0,5 üzerindedir", IF(Veriler!T3640&gt;0.1, "%10 sınırı aşılmıştır.", "Uygun"))))</f>
        <v>%0,5 üzerindedir</v>
      </c>
      <c r="O3640" s="116" t="str">
        <f t="shared" si="1147"/>
        <v xml:space="preserve"> </v>
      </c>
      <c r="P3640" s="117"/>
      <c r="Q3640" s="118"/>
      <c r="R3640" s="119" t="str">
        <f t="shared" si="1148"/>
        <v/>
      </c>
      <c r="S3640" s="133">
        <f>IFERROR(IF(M3640&lt;=0.005,IF(F3640="",L3640,0),IF(F3640&lt;&gt;"",0,IF(P3640="",0,IF(P3640="H",0,IF(Q3640&lt;Veriler!$G$2,L3640*Veriler!$G$2,L3640*Q3640)))))," ")</f>
        <v>0</v>
      </c>
      <c r="T3640" s="133">
        <f>IF(Veriler!T3640&lt;=0.1, S3640, IF(AND(Veriler!T3640&gt;0.1, F3640="", P3640="E"), IF(Q3640&gt;Veriler!$G$2, Q3640*S3640, IF(Q3640&lt;Veriler!$G$2, Veriler!$G$2*S3640, Q3640*S3640)), 0))</f>
        <v>0</v>
      </c>
      <c r="U3640" s="133" t="str">
        <f t="shared" si="1149"/>
        <v xml:space="preserve"> </v>
      </c>
      <c r="V3640" s="134" t="str">
        <f>IFERROR(IF(O3640="%10 sınırı aşılmıştır.",L3640-T3640,IFERROR(IF(F3640="",IF(S3640=1,0,IF(L3640-S3640=0,"",L3640-S3640)),IF(Veriler!M3640="",L3640,IF(L3640*Veriler!M3640=0,"",L3640*Veriler!M3640))),L3640)),0)</f>
        <v/>
      </c>
      <c r="W3640" s="146"/>
      <c r="X3640" s="146"/>
      <c r="Y3640" s="146"/>
    </row>
    <row r="3641" spans="1:25" s="99" customFormat="1" ht="54.75" customHeight="1" x14ac:dyDescent="0.25">
      <c r="A3641" s="96">
        <f t="shared" si="1150"/>
        <v>2686</v>
      </c>
      <c r="B3641" s="175"/>
      <c r="C3641" s="176"/>
      <c r="D3641" s="113"/>
      <c r="E3641" s="115"/>
      <c r="F3641" s="174"/>
      <c r="G3641" s="114" t="str">
        <f t="shared" si="1145"/>
        <v/>
      </c>
      <c r="H3641" s="115"/>
      <c r="I3641" s="115"/>
      <c r="J3641" s="115"/>
      <c r="K3641" s="115"/>
      <c r="L3641" s="133" t="str">
        <f t="shared" si="1146"/>
        <v/>
      </c>
      <c r="M3641" s="116" t="str">
        <f>IF(L3641="", "", L3641/Veriler!$X$1)</f>
        <v/>
      </c>
      <c r="N3641" s="116" t="str">
        <f>IF(F3641&lt;&gt;"", "İthal Girdi", IF(Veriler!T3641="", "", IF(Veriler!S3641="H", "%0,5 üzerindedir", IF(Veriler!T3641&gt;0.1, "%10 sınırı aşılmıştır.", "Uygun"))))</f>
        <v>%0,5 üzerindedir</v>
      </c>
      <c r="O3641" s="116" t="str">
        <f t="shared" si="1147"/>
        <v xml:space="preserve"> </v>
      </c>
      <c r="P3641" s="117"/>
      <c r="Q3641" s="118"/>
      <c r="R3641" s="119" t="str">
        <f t="shared" si="1148"/>
        <v/>
      </c>
      <c r="S3641" s="133">
        <f>IFERROR(IF(M3641&lt;=0.005,IF(F3641="",L3641,0),IF(F3641&lt;&gt;"",0,IF(P3641="",0,IF(P3641="H",0,IF(Q3641&lt;Veriler!$G$2,L3641*Veriler!$G$2,L3641*Q3641)))))," ")</f>
        <v>0</v>
      </c>
      <c r="T3641" s="133">
        <f>IF(Veriler!T3641&lt;=0.1, S3641, IF(AND(Veriler!T3641&gt;0.1, F3641="", P3641="E"), IF(Q3641&gt;Veriler!$G$2, Q3641*S3641, IF(Q3641&lt;Veriler!$G$2, Veriler!$G$2*S3641, Q3641*S3641)), 0))</f>
        <v>0</v>
      </c>
      <c r="U3641" s="133" t="str">
        <f t="shared" si="1149"/>
        <v xml:space="preserve"> </v>
      </c>
      <c r="V3641" s="134" t="str">
        <f>IFERROR(IF(O3641="%10 sınırı aşılmıştır.",L3641-T3641,IFERROR(IF(F3641="",IF(S3641=1,0,IF(L3641-S3641=0,"",L3641-S3641)),IF(Veriler!M3641="",L3641,IF(L3641*Veriler!M3641=0,"",L3641*Veriler!M3641))),L3641)),0)</f>
        <v/>
      </c>
      <c r="W3641" s="146"/>
      <c r="X3641" s="146"/>
      <c r="Y3641" s="146"/>
    </row>
    <row r="3642" spans="1:25" s="99" customFormat="1" ht="54.75" customHeight="1" x14ac:dyDescent="0.25">
      <c r="A3642" s="96">
        <f t="shared" si="1150"/>
        <v>2687</v>
      </c>
      <c r="B3642" s="175"/>
      <c r="C3642" s="176"/>
      <c r="D3642" s="113"/>
      <c r="E3642" s="115"/>
      <c r="F3642" s="174"/>
      <c r="G3642" s="114" t="str">
        <f t="shared" si="1145"/>
        <v/>
      </c>
      <c r="H3642" s="115"/>
      <c r="I3642" s="115"/>
      <c r="J3642" s="115"/>
      <c r="K3642" s="115"/>
      <c r="L3642" s="133" t="str">
        <f t="shared" si="1146"/>
        <v/>
      </c>
      <c r="M3642" s="116" t="str">
        <f>IF(L3642="", "", L3642/Veriler!$X$1)</f>
        <v/>
      </c>
      <c r="N3642" s="116" t="str">
        <f>IF(F3642&lt;&gt;"", "İthal Girdi", IF(Veriler!T3642="", "", IF(Veriler!S3642="H", "%0,5 üzerindedir", IF(Veriler!T3642&gt;0.1, "%10 sınırı aşılmıştır.", "Uygun"))))</f>
        <v>%0,5 üzerindedir</v>
      </c>
      <c r="O3642" s="116" t="str">
        <f t="shared" si="1147"/>
        <v xml:space="preserve"> </v>
      </c>
      <c r="P3642" s="117"/>
      <c r="Q3642" s="118"/>
      <c r="R3642" s="119" t="str">
        <f t="shared" si="1148"/>
        <v/>
      </c>
      <c r="S3642" s="133">
        <f>IFERROR(IF(M3642&lt;=0.005,IF(F3642="",L3642,0),IF(F3642&lt;&gt;"",0,IF(P3642="",0,IF(P3642="H",0,IF(Q3642&lt;Veriler!$G$2,L3642*Veriler!$G$2,L3642*Q3642)))))," ")</f>
        <v>0</v>
      </c>
      <c r="T3642" s="133">
        <f>IF(Veriler!T3642&lt;=0.1, S3642, IF(AND(Veriler!T3642&gt;0.1, F3642="", P3642="E"), IF(Q3642&gt;Veriler!$G$2, Q3642*S3642, IF(Q3642&lt;Veriler!$G$2, Veriler!$G$2*S3642, Q3642*S3642)), 0))</f>
        <v>0</v>
      </c>
      <c r="U3642" s="133" t="str">
        <f t="shared" si="1149"/>
        <v xml:space="preserve"> </v>
      </c>
      <c r="V3642" s="134" t="str">
        <f>IFERROR(IF(O3642="%10 sınırı aşılmıştır.",L3642-T3642,IFERROR(IF(F3642="",IF(S3642=1,0,IF(L3642-S3642=0,"",L3642-S3642)),IF(Veriler!M3642="",L3642,IF(L3642*Veriler!M3642=0,"",L3642*Veriler!M3642))),L3642)),0)</f>
        <v/>
      </c>
      <c r="W3642" s="146"/>
      <c r="X3642" s="146"/>
      <c r="Y3642" s="146"/>
    </row>
    <row r="3643" spans="1:25" s="99" customFormat="1" ht="54.75" customHeight="1" x14ac:dyDescent="0.25">
      <c r="A3643" s="96">
        <f t="shared" si="1150"/>
        <v>2688</v>
      </c>
      <c r="B3643" s="175"/>
      <c r="C3643" s="176"/>
      <c r="D3643" s="113"/>
      <c r="E3643" s="115"/>
      <c r="F3643" s="174"/>
      <c r="G3643" s="114" t="str">
        <f t="shared" si="1145"/>
        <v/>
      </c>
      <c r="H3643" s="115"/>
      <c r="I3643" s="115"/>
      <c r="J3643" s="115"/>
      <c r="K3643" s="115"/>
      <c r="L3643" s="133" t="str">
        <f t="shared" si="1146"/>
        <v/>
      </c>
      <c r="M3643" s="116" t="str">
        <f>IF(L3643="", "", L3643/Veriler!$X$1)</f>
        <v/>
      </c>
      <c r="N3643" s="116" t="str">
        <f>IF(F3643&lt;&gt;"", "İthal Girdi", IF(Veriler!T3643="", "", IF(Veriler!S3643="H", "%0,5 üzerindedir", IF(Veriler!T3643&gt;0.1, "%10 sınırı aşılmıştır.", "Uygun"))))</f>
        <v>%0,5 üzerindedir</v>
      </c>
      <c r="O3643" s="116" t="str">
        <f t="shared" si="1147"/>
        <v xml:space="preserve"> </v>
      </c>
      <c r="P3643" s="117"/>
      <c r="Q3643" s="118"/>
      <c r="R3643" s="119" t="str">
        <f t="shared" si="1148"/>
        <v/>
      </c>
      <c r="S3643" s="133">
        <f>IFERROR(IF(M3643&lt;=0.005,IF(F3643="",L3643,0),IF(F3643&lt;&gt;"",0,IF(P3643="",0,IF(P3643="H",0,IF(Q3643&lt;Veriler!$G$2,L3643*Veriler!$G$2,L3643*Q3643)))))," ")</f>
        <v>0</v>
      </c>
      <c r="T3643" s="133">
        <f>IF(Veriler!T3643&lt;=0.1, S3643, IF(AND(Veriler!T3643&gt;0.1, F3643="", P3643="E"), IF(Q3643&gt;Veriler!$G$2, Q3643*S3643, IF(Q3643&lt;Veriler!$G$2, Veriler!$G$2*S3643, Q3643*S3643)), 0))</f>
        <v>0</v>
      </c>
      <c r="U3643" s="133" t="str">
        <f t="shared" si="1149"/>
        <v xml:space="preserve"> </v>
      </c>
      <c r="V3643" s="134" t="str">
        <f>IFERROR(IF(O3643="%10 sınırı aşılmıştır.",L3643-T3643,IFERROR(IF(F3643="",IF(S3643=1,0,IF(L3643-S3643=0,"",L3643-S3643)),IF(Veriler!M3643="",L3643,IF(L3643*Veriler!M3643=0,"",L3643*Veriler!M3643))),L3643)),0)</f>
        <v/>
      </c>
      <c r="W3643" s="146"/>
      <c r="X3643" s="146"/>
      <c r="Y3643" s="146"/>
    </row>
    <row r="3644" spans="1:25" s="99" customFormat="1" ht="24" customHeight="1" x14ac:dyDescent="0.25">
      <c r="A3644" s="103"/>
      <c r="B3644" s="104"/>
      <c r="C3644" s="104"/>
      <c r="D3644" s="104"/>
      <c r="E3644" s="103"/>
      <c r="F3644" s="135"/>
      <c r="G3644" s="157"/>
      <c r="H3644" s="103"/>
      <c r="I3644" s="103"/>
      <c r="J3644" s="103"/>
      <c r="K3644" s="103"/>
      <c r="L3644" s="136">
        <f>SUM(L3615:L3628,L3630:L3643)</f>
        <v>0</v>
      </c>
      <c r="M3644" s="158"/>
      <c r="N3644" s="158"/>
      <c r="O3644" s="158"/>
      <c r="P3644" s="105"/>
      <c r="Q3644" s="106"/>
      <c r="R3644" s="159"/>
      <c r="S3644" s="160"/>
      <c r="T3644" s="160"/>
      <c r="U3644" s="160"/>
      <c r="V3644" s="160"/>
      <c r="W3644" s="146"/>
      <c r="X3644" s="146"/>
      <c r="Y3644" s="146"/>
    </row>
    <row r="3645" spans="1:25" s="99" customFormat="1" ht="31.5" customHeight="1" x14ac:dyDescent="0.25">
      <c r="A3645" s="103"/>
      <c r="B3645" s="104"/>
      <c r="C3645" s="104"/>
      <c r="D3645" s="104"/>
      <c r="E3645" s="103"/>
      <c r="F3645" s="135"/>
      <c r="G3645" s="157"/>
      <c r="H3645" s="103"/>
      <c r="I3645" s="103"/>
      <c r="J3645" s="103"/>
      <c r="K3645" s="103"/>
      <c r="L3645" s="161"/>
      <c r="M3645" s="158"/>
      <c r="N3645" s="158"/>
      <c r="O3645" s="158"/>
      <c r="P3645" s="105"/>
      <c r="Q3645" s="106"/>
      <c r="R3645" s="159"/>
      <c r="S3645" s="162" t="s">
        <v>57</v>
      </c>
      <c r="T3645" s="162" t="s">
        <v>57</v>
      </c>
      <c r="U3645" s="162" t="s">
        <v>57</v>
      </c>
      <c r="V3645" s="163" t="s">
        <v>58</v>
      </c>
      <c r="W3645" s="146"/>
      <c r="X3645" s="146"/>
      <c r="Y3645" s="146"/>
    </row>
    <row r="3646" spans="1:25" s="99" customFormat="1" ht="58.5" customHeight="1" x14ac:dyDescent="0.25">
      <c r="A3646" s="185" t="s">
        <v>59</v>
      </c>
      <c r="B3646" s="180"/>
      <c r="C3646" s="180"/>
      <c r="D3646" s="180"/>
      <c r="E3646" s="180"/>
      <c r="F3646" s="180"/>
      <c r="G3646" s="180"/>
      <c r="H3646" s="180"/>
      <c r="I3646" s="180"/>
      <c r="J3646" s="180"/>
      <c r="K3646" s="180"/>
      <c r="L3646" s="180"/>
      <c r="M3646" s="180"/>
      <c r="N3646" s="180"/>
      <c r="O3646" s="180"/>
      <c r="P3646" s="180"/>
      <c r="Q3646" s="180"/>
      <c r="R3646" s="176"/>
      <c r="S3646" s="137">
        <f>SUM(S3608,S3615:S3628,S3630:S3643)</f>
        <v>0</v>
      </c>
      <c r="T3646" s="137" t="str">
        <f>IF(SUM(T3615:T3628,T3630:T3643)=0," ",SUM(T3615:T3628,T3630:T3643))</f>
        <v xml:space="preserve"> </v>
      </c>
      <c r="U3646" s="137" t="str">
        <f>IF(SUM(U3615:U3628,U3630:U3643)=0," ",SUM(U3615:U3628,U3630:U3643))</f>
        <v xml:space="preserve"> </v>
      </c>
      <c r="V3646" s="137" t="str">
        <f>IF(SUM(V3615:V3628,V3630:V3643)=0," ",SUM(V3615:V3628,V3630:V3643))</f>
        <v xml:space="preserve"> </v>
      </c>
      <c r="W3646" s="146"/>
      <c r="X3646" s="164">
        <f>SUM(U3615:U3628,U3630:U3643)</f>
        <v>0</v>
      </c>
      <c r="Y3646" s="164">
        <f>SUM(V3615:V3628,V3630:V3643)</f>
        <v>0</v>
      </c>
    </row>
    <row r="3647" spans="1:25" x14ac:dyDescent="0.3">
      <c r="A3647" s="34"/>
      <c r="G3647" s="146"/>
      <c r="L3647" s="146"/>
      <c r="M3647" s="146"/>
      <c r="N3647" s="146"/>
      <c r="O3647" s="146"/>
      <c r="R3647" s="146"/>
      <c r="S3647" s="146"/>
      <c r="T3647" s="146"/>
      <c r="U3647" s="146"/>
      <c r="V3647" s="146"/>
      <c r="W3647" s="146"/>
      <c r="X3647" s="146"/>
      <c r="Y3647" s="146"/>
    </row>
    <row r="3648" spans="1:25" x14ac:dyDescent="0.3">
      <c r="A3648" s="186" t="s">
        <v>60</v>
      </c>
      <c r="B3648" s="187"/>
      <c r="C3648" s="187"/>
      <c r="D3648" s="187"/>
      <c r="E3648" s="187"/>
      <c r="F3648" s="187"/>
      <c r="G3648" s="187"/>
      <c r="H3648" s="187"/>
      <c r="I3648" s="187"/>
      <c r="J3648" s="187"/>
      <c r="K3648" s="187"/>
      <c r="L3648" s="187"/>
      <c r="M3648" s="187"/>
      <c r="N3648" s="187"/>
      <c r="O3648" s="187"/>
      <c r="P3648" s="187"/>
      <c r="Q3648" s="187"/>
      <c r="R3648" s="187"/>
      <c r="S3648" s="187"/>
      <c r="T3648" s="187"/>
      <c r="U3648" s="187"/>
      <c r="V3648" s="187"/>
      <c r="W3648" s="146"/>
      <c r="X3648" s="146"/>
      <c r="Y3648" s="146"/>
    </row>
    <row r="3649" spans="1:25" s="99" customFormat="1" ht="41.25" customHeight="1" x14ac:dyDescent="0.25">
      <c r="A3649" s="189" t="s">
        <v>38</v>
      </c>
      <c r="B3649" s="180"/>
      <c r="C3649" s="180"/>
      <c r="D3649" s="180"/>
      <c r="E3649" s="180"/>
      <c r="F3649" s="180"/>
      <c r="G3649" s="180"/>
      <c r="H3649" s="180"/>
      <c r="I3649" s="180"/>
      <c r="J3649" s="180"/>
      <c r="K3649" s="180"/>
      <c r="L3649" s="180"/>
      <c r="M3649" s="180"/>
      <c r="N3649" s="180"/>
      <c r="O3649" s="180"/>
      <c r="P3649" s="180"/>
      <c r="Q3649" s="180"/>
      <c r="R3649" s="180"/>
      <c r="S3649" s="180"/>
      <c r="T3649" s="180"/>
      <c r="U3649" s="180"/>
      <c r="V3649" s="176"/>
      <c r="W3649" s="146"/>
      <c r="X3649" s="146"/>
      <c r="Y3649" s="146"/>
    </row>
    <row r="3650" spans="1:25" s="100" customFormat="1" ht="35.25" customHeight="1" x14ac:dyDescent="0.25">
      <c r="A3650" s="179" t="s">
        <v>39</v>
      </c>
      <c r="B3650" s="180"/>
      <c r="C3650" s="180"/>
      <c r="D3650" s="180"/>
      <c r="E3650" s="180"/>
      <c r="F3650" s="180"/>
      <c r="G3650" s="180"/>
      <c r="H3650" s="180"/>
      <c r="I3650" s="180"/>
      <c r="J3650" s="180"/>
      <c r="K3650" s="180"/>
      <c r="L3650" s="180"/>
      <c r="M3650" s="180"/>
      <c r="N3650" s="180"/>
      <c r="O3650" s="180"/>
      <c r="P3650" s="180"/>
      <c r="Q3650" s="180"/>
      <c r="R3650" s="176"/>
      <c r="S3650" s="147"/>
      <c r="T3650" s="148"/>
      <c r="U3650" s="149" t="s">
        <v>40</v>
      </c>
      <c r="V3650" s="150">
        <f>V3612+1</f>
        <v>97</v>
      </c>
      <c r="W3650" s="146"/>
      <c r="X3650" s="146"/>
      <c r="Y3650" s="146"/>
    </row>
    <row r="3651" spans="1:25" s="99" customFormat="1" ht="81" customHeight="1" x14ac:dyDescent="0.25">
      <c r="A3651" s="110" t="s">
        <v>3</v>
      </c>
      <c r="B3651" s="188" t="s">
        <v>41</v>
      </c>
      <c r="C3651" s="176"/>
      <c r="D3651" s="111" t="s">
        <v>42</v>
      </c>
      <c r="E3651" s="110" t="s">
        <v>324</v>
      </c>
      <c r="F3651" s="111" t="s">
        <v>325</v>
      </c>
      <c r="G3651" s="151" t="s">
        <v>43</v>
      </c>
      <c r="H3651" s="110" t="s">
        <v>44</v>
      </c>
      <c r="I3651" s="110" t="s">
        <v>8</v>
      </c>
      <c r="J3651" s="110" t="s">
        <v>45</v>
      </c>
      <c r="K3651" s="110" t="s">
        <v>46</v>
      </c>
      <c r="L3651" s="152" t="s">
        <v>47</v>
      </c>
      <c r="M3651" s="153" t="s">
        <v>48</v>
      </c>
      <c r="N3651" s="154" t="s">
        <v>49</v>
      </c>
      <c r="O3651" s="154" t="s">
        <v>49</v>
      </c>
      <c r="P3651" s="112" t="s">
        <v>50</v>
      </c>
      <c r="Q3651" s="110" t="s">
        <v>51</v>
      </c>
      <c r="R3651" s="155" t="s">
        <v>52</v>
      </c>
      <c r="S3651" s="156" t="s">
        <v>53</v>
      </c>
      <c r="T3651" s="156" t="s">
        <v>54</v>
      </c>
      <c r="U3651" s="152" t="s">
        <v>54</v>
      </c>
      <c r="V3651" s="152" t="s">
        <v>55</v>
      </c>
      <c r="W3651" s="146"/>
      <c r="X3651" s="146"/>
      <c r="Y3651" s="146"/>
    </row>
    <row r="3652" spans="1:25" s="99" customFormat="1" ht="45" customHeight="1" x14ac:dyDescent="0.25">
      <c r="A3652" s="101"/>
      <c r="B3652" s="177" t="s">
        <v>56</v>
      </c>
      <c r="C3652" s="178"/>
      <c r="D3652" s="102"/>
      <c r="E3652" s="170"/>
      <c r="F3652" s="102"/>
      <c r="G3652" s="95"/>
      <c r="H3652" s="102"/>
      <c r="I3652" s="102"/>
      <c r="J3652" s="102"/>
      <c r="K3652" s="102"/>
      <c r="L3652" s="95"/>
      <c r="M3652" s="95"/>
      <c r="N3652" s="95"/>
      <c r="O3652" s="95"/>
      <c r="P3652" s="102"/>
      <c r="Q3652" s="102"/>
      <c r="R3652" s="190"/>
      <c r="S3652" s="184"/>
      <c r="T3652" s="95"/>
      <c r="U3652" s="95"/>
      <c r="V3652" s="95"/>
      <c r="W3652" s="146"/>
      <c r="X3652" s="146"/>
      <c r="Y3652" s="146"/>
    </row>
    <row r="3653" spans="1:25" s="99" customFormat="1" ht="54.75" customHeight="1" x14ac:dyDescent="0.25">
      <c r="A3653" s="96">
        <f>A3643+1</f>
        <v>2689</v>
      </c>
      <c r="B3653" s="181"/>
      <c r="C3653" s="182"/>
      <c r="D3653" s="113"/>
      <c r="E3653" s="115"/>
      <c r="F3653" s="174"/>
      <c r="G3653" s="114" t="str">
        <f t="shared" ref="G3653:G3666" si="1151">IF(AND(F3653&lt;&gt;"",V3653&lt;&gt;"",L3653&lt;&gt;0),V3653/L3653,"")</f>
        <v/>
      </c>
      <c r="H3653" s="115"/>
      <c r="I3653" s="115"/>
      <c r="J3653" s="115"/>
      <c r="K3653" s="115"/>
      <c r="L3653" s="133" t="str">
        <f t="shared" ref="L3653:L3666" si="1152">IF(AND(H3653&lt;&gt;0, J3653&lt;&gt;0, K3653&lt;&gt;0), H3653*J3653*K3653, "")</f>
        <v/>
      </c>
      <c r="M3653" s="116" t="str">
        <f>IF(L3653="", "", L3653/Veriler!$X$1)</f>
        <v/>
      </c>
      <c r="N3653" s="116" t="str">
        <f>IF(F3653&lt;&gt;"", "İthal Girdi", IF(Veriler!T3653="", "", IF(Veriler!S3653="H", "%0,5 üzerindedir", IF(Veriler!T3653&gt;0.1, "%10 sınırı aşılmıştır.", "Uygun"))))</f>
        <v>%0,5 üzerindedir</v>
      </c>
      <c r="O3653" s="116" t="str">
        <f t="shared" ref="O3653:O3666" si="1153">IF(M3653=""," ",N3653)</f>
        <v xml:space="preserve"> </v>
      </c>
      <c r="P3653" s="117"/>
      <c r="Q3653" s="118"/>
      <c r="R3653" s="119" t="str">
        <f t="shared" ref="R3653:R3666" si="1154">IFERROR(IF(AND(T3653&lt;&gt;"",L3653&lt;&gt;"",L3653&lt;&gt;0,T3653&lt;&gt;0),T3653/L3653,"")," ")</f>
        <v/>
      </c>
      <c r="S3653" s="133">
        <f>IFERROR(IF(M3653&lt;=0.005,IF(F3653="",L3653,0),IF(F3653&lt;&gt;"",0,IF(P3653="",0,IF(P3653="H",0,IF(Q3653&lt;Veriler!$G$2,L3653*Veriler!$G$2,L3653*Q3653)))))," ")</f>
        <v>0</v>
      </c>
      <c r="T3653" s="133">
        <f>IF(Veriler!T3653&lt;=0.1, S3653, IF(AND(Veriler!T3653&gt;0.1, F3653="", P3653="E"), IF(Q3653&gt;Veriler!$G$2, Q3653*S3653, IF(Q3653&lt;Veriler!$G$2, Veriler!$G$2*S3653, Q3653*S3653)), 0))</f>
        <v>0</v>
      </c>
      <c r="U3653" s="133" t="str">
        <f t="shared" ref="U3653:U3666" si="1155">IF(T3653=0," ",T3653)</f>
        <v xml:space="preserve"> </v>
      </c>
      <c r="V3653" s="134" t="str">
        <f>IFERROR(IF(O3653="%10 sınırı aşılmıştır.",L3653-T3653,IFERROR(IF(F3653="",IF(S3653=1,0,IF(L3653-S3653=0,"",L3653-S3653)),IF(Veriler!M3653="",L3653,IF(L3653*Veriler!M3653=0,"",L3653*Veriler!M3653))),L3653)),0)</f>
        <v/>
      </c>
      <c r="W3653" s="146"/>
      <c r="X3653" s="146"/>
      <c r="Y3653" s="146"/>
    </row>
    <row r="3654" spans="1:25" s="99" customFormat="1" ht="54.75" customHeight="1" x14ac:dyDescent="0.25">
      <c r="A3654" s="96">
        <f t="shared" ref="A3654:A3666" si="1156">A3653+1</f>
        <v>2690</v>
      </c>
      <c r="B3654" s="175"/>
      <c r="C3654" s="176"/>
      <c r="D3654" s="113"/>
      <c r="E3654" s="115"/>
      <c r="F3654" s="174"/>
      <c r="G3654" s="114" t="str">
        <f t="shared" si="1151"/>
        <v/>
      </c>
      <c r="H3654" s="115"/>
      <c r="I3654" s="115"/>
      <c r="J3654" s="115"/>
      <c r="K3654" s="115"/>
      <c r="L3654" s="133" t="str">
        <f t="shared" si="1152"/>
        <v/>
      </c>
      <c r="M3654" s="116" t="str">
        <f>IF(L3654="", "", L3654/Veriler!$X$1)</f>
        <v/>
      </c>
      <c r="N3654" s="116" t="str">
        <f>IF(F3654&lt;&gt;"", "İthal Girdi", IF(Veriler!T3654="", "", IF(Veriler!S3654="H", "%0,5 üzerindedir", IF(Veriler!T3654&gt;0.1, "%10 sınırı aşılmıştır.", "Uygun"))))</f>
        <v>%0,5 üzerindedir</v>
      </c>
      <c r="O3654" s="116" t="str">
        <f t="shared" si="1153"/>
        <v xml:space="preserve"> </v>
      </c>
      <c r="P3654" s="117"/>
      <c r="Q3654" s="118"/>
      <c r="R3654" s="119" t="str">
        <f t="shared" si="1154"/>
        <v/>
      </c>
      <c r="S3654" s="133">
        <f>IFERROR(IF(M3654&lt;=0.005,IF(F3654="",L3654,0),IF(F3654&lt;&gt;"",0,IF(P3654="",0,IF(P3654="H",0,IF(Q3654&lt;Veriler!$G$2,L3654*Veriler!$G$2,L3654*Q3654)))))," ")</f>
        <v>0</v>
      </c>
      <c r="T3654" s="133">
        <f>IF(Veriler!T3654&lt;=0.1, S3654, IF(AND(Veriler!T3654&gt;0.1, F3654="", P3654="E"), IF(Q3654&gt;Veriler!$G$2, Q3654*S3654, IF(Q3654&lt;Veriler!$G$2, Veriler!$G$2*S3654, Q3654*S3654)), 0))</f>
        <v>0</v>
      </c>
      <c r="U3654" s="133" t="str">
        <f t="shared" si="1155"/>
        <v xml:space="preserve"> </v>
      </c>
      <c r="V3654" s="134" t="str">
        <f>IFERROR(IF(O3654="%10 sınırı aşılmıştır.",L3654-T3654,IFERROR(IF(F3654="",IF(S3654=1,0,IF(L3654-S3654=0,"",L3654-S3654)),IF(Veriler!M3654="",L3654,IF(L3654*Veriler!M3654=0,"",L3654*Veriler!M3654))),L3654)),0)</f>
        <v/>
      </c>
      <c r="W3654" s="146"/>
      <c r="X3654" s="146"/>
      <c r="Y3654" s="146"/>
    </row>
    <row r="3655" spans="1:25" s="99" customFormat="1" ht="54.75" customHeight="1" x14ac:dyDescent="0.25">
      <c r="A3655" s="96">
        <f t="shared" si="1156"/>
        <v>2691</v>
      </c>
      <c r="B3655" s="175"/>
      <c r="C3655" s="176"/>
      <c r="D3655" s="113"/>
      <c r="E3655" s="115"/>
      <c r="F3655" s="174"/>
      <c r="G3655" s="114" t="str">
        <f t="shared" si="1151"/>
        <v/>
      </c>
      <c r="H3655" s="115"/>
      <c r="I3655" s="115"/>
      <c r="J3655" s="115"/>
      <c r="K3655" s="115"/>
      <c r="L3655" s="133" t="str">
        <f t="shared" si="1152"/>
        <v/>
      </c>
      <c r="M3655" s="116" t="str">
        <f>IF(L3655="", "", L3655/Veriler!$X$1)</f>
        <v/>
      </c>
      <c r="N3655" s="116" t="str">
        <f>IF(F3655&lt;&gt;"", "İthal Girdi", IF(Veriler!T3655="", "", IF(Veriler!S3655="H", "%0,5 üzerindedir", IF(Veriler!T3655&gt;0.1, "%10 sınırı aşılmıştır.", "Uygun"))))</f>
        <v>%0,5 üzerindedir</v>
      </c>
      <c r="O3655" s="116" t="str">
        <f t="shared" si="1153"/>
        <v xml:space="preserve"> </v>
      </c>
      <c r="P3655" s="117"/>
      <c r="Q3655" s="118"/>
      <c r="R3655" s="119" t="str">
        <f t="shared" si="1154"/>
        <v/>
      </c>
      <c r="S3655" s="133">
        <f>IFERROR(IF(M3655&lt;=0.005,IF(F3655="",L3655,0),IF(F3655&lt;&gt;"",0,IF(P3655="",0,IF(P3655="H",0,IF(Q3655&lt;Veriler!$G$2,L3655*Veriler!$G$2,L3655*Q3655)))))," ")</f>
        <v>0</v>
      </c>
      <c r="T3655" s="133">
        <f>IF(Veriler!T3655&lt;=0.1, S3655, IF(AND(Veriler!T3655&gt;0.1, F3655="", P3655="E"), IF(Q3655&gt;Veriler!$G$2, Q3655*S3655, IF(Q3655&lt;Veriler!$G$2, Veriler!$G$2*S3655, Q3655*S3655)), 0))</f>
        <v>0</v>
      </c>
      <c r="U3655" s="133" t="str">
        <f t="shared" si="1155"/>
        <v xml:space="preserve"> </v>
      </c>
      <c r="V3655" s="134" t="str">
        <f>IFERROR(IF(O3655="%10 sınırı aşılmıştır.",L3655-T3655,IFERROR(IF(F3655="",IF(S3655=1,0,IF(L3655-S3655=0,"",L3655-S3655)),IF(Veriler!M3655="",L3655,IF(L3655*Veriler!M3655=0,"",L3655*Veriler!M3655))),L3655)),0)</f>
        <v/>
      </c>
      <c r="W3655" s="146"/>
      <c r="X3655" s="146"/>
      <c r="Y3655" s="146"/>
    </row>
    <row r="3656" spans="1:25" s="99" customFormat="1" ht="54.75" customHeight="1" x14ac:dyDescent="0.25">
      <c r="A3656" s="96">
        <f t="shared" si="1156"/>
        <v>2692</v>
      </c>
      <c r="B3656" s="175"/>
      <c r="C3656" s="176"/>
      <c r="D3656" s="113"/>
      <c r="E3656" s="115"/>
      <c r="F3656" s="174"/>
      <c r="G3656" s="114" t="str">
        <f t="shared" si="1151"/>
        <v/>
      </c>
      <c r="H3656" s="115"/>
      <c r="I3656" s="115"/>
      <c r="J3656" s="115"/>
      <c r="K3656" s="115"/>
      <c r="L3656" s="133" t="str">
        <f t="shared" si="1152"/>
        <v/>
      </c>
      <c r="M3656" s="116" t="str">
        <f>IF(L3656="", "", L3656/Veriler!$X$1)</f>
        <v/>
      </c>
      <c r="N3656" s="116" t="str">
        <f>IF(F3656&lt;&gt;"", "İthal Girdi", IF(Veriler!T3656="", "", IF(Veriler!S3656="H", "%0,5 üzerindedir", IF(Veriler!T3656&gt;0.1, "%10 sınırı aşılmıştır.", "Uygun"))))</f>
        <v>%0,5 üzerindedir</v>
      </c>
      <c r="O3656" s="116" t="str">
        <f t="shared" si="1153"/>
        <v xml:space="preserve"> </v>
      </c>
      <c r="P3656" s="117"/>
      <c r="Q3656" s="118"/>
      <c r="R3656" s="119" t="str">
        <f t="shared" si="1154"/>
        <v/>
      </c>
      <c r="S3656" s="133">
        <f>IFERROR(IF(M3656&lt;=0.005,IF(F3656="",L3656,0),IF(F3656&lt;&gt;"",0,IF(P3656="",0,IF(P3656="H",0,IF(Q3656&lt;Veriler!$G$2,L3656*Veriler!$G$2,L3656*Q3656)))))," ")</f>
        <v>0</v>
      </c>
      <c r="T3656" s="133">
        <f>IF(Veriler!T3656&lt;=0.1, S3656, IF(AND(Veriler!T3656&gt;0.1, F3656="", P3656="E"), IF(Q3656&gt;Veriler!$G$2, Q3656*S3656, IF(Q3656&lt;Veriler!$G$2, Veriler!$G$2*S3656, Q3656*S3656)), 0))</f>
        <v>0</v>
      </c>
      <c r="U3656" s="133" t="str">
        <f t="shared" si="1155"/>
        <v xml:space="preserve"> </v>
      </c>
      <c r="V3656" s="134" t="str">
        <f>IFERROR(IF(O3656="%10 sınırı aşılmıştır.",L3656-T3656,IFERROR(IF(F3656="",IF(S3656=1,0,IF(L3656-S3656=0,"",L3656-S3656)),IF(Veriler!M3656="",L3656,IF(L3656*Veriler!M3656=0,"",L3656*Veriler!M3656))),L3656)),0)</f>
        <v/>
      </c>
      <c r="W3656" s="146"/>
      <c r="X3656" s="146"/>
      <c r="Y3656" s="146"/>
    </row>
    <row r="3657" spans="1:25" s="99" customFormat="1" ht="54.75" customHeight="1" x14ac:dyDescent="0.25">
      <c r="A3657" s="96">
        <f t="shared" si="1156"/>
        <v>2693</v>
      </c>
      <c r="B3657" s="175"/>
      <c r="C3657" s="176"/>
      <c r="D3657" s="113"/>
      <c r="E3657" s="115"/>
      <c r="F3657" s="174"/>
      <c r="G3657" s="114" t="str">
        <f t="shared" si="1151"/>
        <v/>
      </c>
      <c r="H3657" s="115"/>
      <c r="I3657" s="115"/>
      <c r="J3657" s="115"/>
      <c r="K3657" s="115"/>
      <c r="L3657" s="133" t="str">
        <f t="shared" si="1152"/>
        <v/>
      </c>
      <c r="M3657" s="116" t="str">
        <f>IF(L3657="", "", L3657/Veriler!$X$1)</f>
        <v/>
      </c>
      <c r="N3657" s="116" t="str">
        <f>IF(F3657&lt;&gt;"", "İthal Girdi", IF(Veriler!T3657="", "", IF(Veriler!S3657="H", "%0,5 üzerindedir", IF(Veriler!T3657&gt;0.1, "%10 sınırı aşılmıştır.", "Uygun"))))</f>
        <v>%0,5 üzerindedir</v>
      </c>
      <c r="O3657" s="116" t="str">
        <f t="shared" si="1153"/>
        <v xml:space="preserve"> </v>
      </c>
      <c r="P3657" s="117"/>
      <c r="Q3657" s="118"/>
      <c r="R3657" s="119" t="str">
        <f t="shared" si="1154"/>
        <v/>
      </c>
      <c r="S3657" s="133">
        <f>IFERROR(IF(M3657&lt;=0.005,IF(F3657="",L3657,0),IF(F3657&lt;&gt;"",0,IF(P3657="",0,IF(P3657="H",0,IF(Q3657&lt;Veriler!$G$2,L3657*Veriler!$G$2,L3657*Q3657)))))," ")</f>
        <v>0</v>
      </c>
      <c r="T3657" s="133">
        <f>IF(Veriler!T3657&lt;=0.1, S3657, IF(AND(Veriler!T3657&gt;0.1, F3657="", P3657="E"), IF(Q3657&gt;Veriler!$G$2, Q3657*S3657, IF(Q3657&lt;Veriler!$G$2, Veriler!$G$2*S3657, Q3657*S3657)), 0))</f>
        <v>0</v>
      </c>
      <c r="U3657" s="133" t="str">
        <f t="shared" si="1155"/>
        <v xml:space="preserve"> </v>
      </c>
      <c r="V3657" s="134" t="str">
        <f>IFERROR(IF(O3657="%10 sınırı aşılmıştır.",L3657-T3657,IFERROR(IF(F3657="",IF(S3657=1,0,IF(L3657-S3657=0,"",L3657-S3657)),IF(Veriler!M3657="",L3657,IF(L3657*Veriler!M3657=0,"",L3657*Veriler!M3657))),L3657)),0)</f>
        <v/>
      </c>
      <c r="W3657" s="146"/>
      <c r="X3657" s="146"/>
      <c r="Y3657" s="146"/>
    </row>
    <row r="3658" spans="1:25" s="99" customFormat="1" ht="54.75" customHeight="1" x14ac:dyDescent="0.25">
      <c r="A3658" s="96">
        <f t="shared" si="1156"/>
        <v>2694</v>
      </c>
      <c r="B3658" s="175"/>
      <c r="C3658" s="176"/>
      <c r="D3658" s="113"/>
      <c r="E3658" s="115"/>
      <c r="F3658" s="174"/>
      <c r="G3658" s="114" t="str">
        <f t="shared" si="1151"/>
        <v/>
      </c>
      <c r="H3658" s="115"/>
      <c r="I3658" s="115"/>
      <c r="J3658" s="115"/>
      <c r="K3658" s="115"/>
      <c r="L3658" s="133" t="str">
        <f t="shared" si="1152"/>
        <v/>
      </c>
      <c r="M3658" s="116" t="str">
        <f>IF(L3658="", "", L3658/Veriler!$X$1)</f>
        <v/>
      </c>
      <c r="N3658" s="116" t="str">
        <f>IF(F3658&lt;&gt;"", "İthal Girdi", IF(Veriler!T3658="", "", IF(Veriler!S3658="H", "%0,5 üzerindedir", IF(Veriler!T3658&gt;0.1, "%10 sınırı aşılmıştır.", "Uygun"))))</f>
        <v>%0,5 üzerindedir</v>
      </c>
      <c r="O3658" s="116" t="str">
        <f t="shared" si="1153"/>
        <v xml:space="preserve"> </v>
      </c>
      <c r="P3658" s="117"/>
      <c r="Q3658" s="118"/>
      <c r="R3658" s="119" t="str">
        <f t="shared" si="1154"/>
        <v/>
      </c>
      <c r="S3658" s="133">
        <f>IFERROR(IF(M3658&lt;=0.005,IF(F3658="",L3658,0),IF(F3658&lt;&gt;"",0,IF(P3658="",0,IF(P3658="H",0,IF(Q3658&lt;Veriler!$G$2,L3658*Veriler!$G$2,L3658*Q3658)))))," ")</f>
        <v>0</v>
      </c>
      <c r="T3658" s="133">
        <f>IF(Veriler!T3658&lt;=0.1, S3658, IF(AND(Veriler!T3658&gt;0.1, F3658="", P3658="E"), IF(Q3658&gt;Veriler!$G$2, Q3658*S3658, IF(Q3658&lt;Veriler!$G$2, Veriler!$G$2*S3658, Q3658*S3658)), 0))</f>
        <v>0</v>
      </c>
      <c r="U3658" s="133" t="str">
        <f t="shared" si="1155"/>
        <v xml:space="preserve"> </v>
      </c>
      <c r="V3658" s="134" t="str">
        <f>IFERROR(IF(O3658="%10 sınırı aşılmıştır.",L3658-T3658,IFERROR(IF(F3658="",IF(S3658=1,0,IF(L3658-S3658=0,"",L3658-S3658)),IF(Veriler!M3658="",L3658,IF(L3658*Veriler!M3658=0,"",L3658*Veriler!M3658))),L3658)),0)</f>
        <v/>
      </c>
      <c r="W3658" s="146"/>
      <c r="X3658" s="146"/>
      <c r="Y3658" s="146"/>
    </row>
    <row r="3659" spans="1:25" s="99" customFormat="1" ht="54.75" customHeight="1" x14ac:dyDescent="0.25">
      <c r="A3659" s="96">
        <f t="shared" si="1156"/>
        <v>2695</v>
      </c>
      <c r="B3659" s="175"/>
      <c r="C3659" s="176"/>
      <c r="D3659" s="113"/>
      <c r="E3659" s="115"/>
      <c r="F3659" s="174"/>
      <c r="G3659" s="114" t="str">
        <f t="shared" si="1151"/>
        <v/>
      </c>
      <c r="H3659" s="115"/>
      <c r="I3659" s="115"/>
      <c r="J3659" s="115"/>
      <c r="K3659" s="115"/>
      <c r="L3659" s="133" t="str">
        <f t="shared" si="1152"/>
        <v/>
      </c>
      <c r="M3659" s="116" t="str">
        <f>IF(L3659="", "", L3659/Veriler!$X$1)</f>
        <v/>
      </c>
      <c r="N3659" s="116" t="str">
        <f>IF(F3659&lt;&gt;"", "İthal Girdi", IF(Veriler!T3659="", "", IF(Veriler!S3659="H", "%0,5 üzerindedir", IF(Veriler!T3659&gt;0.1, "%10 sınırı aşılmıştır.", "Uygun"))))</f>
        <v>%0,5 üzerindedir</v>
      </c>
      <c r="O3659" s="116" t="str">
        <f t="shared" si="1153"/>
        <v xml:space="preserve"> </v>
      </c>
      <c r="P3659" s="117"/>
      <c r="Q3659" s="118"/>
      <c r="R3659" s="119" t="str">
        <f t="shared" si="1154"/>
        <v/>
      </c>
      <c r="S3659" s="133">
        <f>IFERROR(IF(M3659&lt;=0.005,IF(F3659="",L3659,0),IF(F3659&lt;&gt;"",0,IF(P3659="",0,IF(P3659="H",0,IF(Q3659&lt;Veriler!$G$2,L3659*Veriler!$G$2,L3659*Q3659)))))," ")</f>
        <v>0</v>
      </c>
      <c r="T3659" s="133">
        <f>IF(Veriler!T3659&lt;=0.1, S3659, IF(AND(Veriler!T3659&gt;0.1, F3659="", P3659="E"), IF(Q3659&gt;Veriler!$G$2, Q3659*S3659, IF(Q3659&lt;Veriler!$G$2, Veriler!$G$2*S3659, Q3659*S3659)), 0))</f>
        <v>0</v>
      </c>
      <c r="U3659" s="133" t="str">
        <f t="shared" si="1155"/>
        <v xml:space="preserve"> </v>
      </c>
      <c r="V3659" s="134" t="str">
        <f>IFERROR(IF(O3659="%10 sınırı aşılmıştır.",L3659-T3659,IFERROR(IF(F3659="",IF(S3659=1,0,IF(L3659-S3659=0,"",L3659-S3659)),IF(Veriler!M3659="",L3659,IF(L3659*Veriler!M3659=0,"",L3659*Veriler!M3659))),L3659)),0)</f>
        <v/>
      </c>
      <c r="W3659" s="146"/>
      <c r="X3659" s="146"/>
      <c r="Y3659" s="146"/>
    </row>
    <row r="3660" spans="1:25" s="99" customFormat="1" ht="54.75" customHeight="1" x14ac:dyDescent="0.25">
      <c r="A3660" s="96">
        <f t="shared" si="1156"/>
        <v>2696</v>
      </c>
      <c r="B3660" s="175"/>
      <c r="C3660" s="176"/>
      <c r="D3660" s="113"/>
      <c r="E3660" s="115"/>
      <c r="F3660" s="174"/>
      <c r="G3660" s="114" t="str">
        <f t="shared" si="1151"/>
        <v/>
      </c>
      <c r="H3660" s="115"/>
      <c r="I3660" s="115"/>
      <c r="J3660" s="115"/>
      <c r="K3660" s="115"/>
      <c r="L3660" s="133" t="str">
        <f t="shared" si="1152"/>
        <v/>
      </c>
      <c r="M3660" s="116" t="str">
        <f>IF(L3660="", "", L3660/Veriler!$X$1)</f>
        <v/>
      </c>
      <c r="N3660" s="116" t="str">
        <f>IF(F3660&lt;&gt;"", "İthal Girdi", IF(Veriler!T3660="", "", IF(Veriler!S3660="H", "%0,5 üzerindedir", IF(Veriler!T3660&gt;0.1, "%10 sınırı aşılmıştır.", "Uygun"))))</f>
        <v>%0,5 üzerindedir</v>
      </c>
      <c r="O3660" s="116" t="str">
        <f t="shared" si="1153"/>
        <v xml:space="preserve"> </v>
      </c>
      <c r="P3660" s="117"/>
      <c r="Q3660" s="118"/>
      <c r="R3660" s="119" t="str">
        <f t="shared" si="1154"/>
        <v/>
      </c>
      <c r="S3660" s="133">
        <f>IFERROR(IF(M3660&lt;=0.005,IF(F3660="",L3660,0),IF(F3660&lt;&gt;"",0,IF(P3660="",0,IF(P3660="H",0,IF(Q3660&lt;Veriler!$G$2,L3660*Veriler!$G$2,L3660*Q3660)))))," ")</f>
        <v>0</v>
      </c>
      <c r="T3660" s="133">
        <f>IF(Veriler!T3660&lt;=0.1, S3660, IF(AND(Veriler!T3660&gt;0.1, F3660="", P3660="E"), IF(Q3660&gt;Veriler!$G$2, Q3660*S3660, IF(Q3660&lt;Veriler!$G$2, Veriler!$G$2*S3660, Q3660*S3660)), 0))</f>
        <v>0</v>
      </c>
      <c r="U3660" s="133" t="str">
        <f t="shared" si="1155"/>
        <v xml:space="preserve"> </v>
      </c>
      <c r="V3660" s="134" t="str">
        <f>IFERROR(IF(O3660="%10 sınırı aşılmıştır.",L3660-T3660,IFERROR(IF(F3660="",IF(S3660=1,0,IF(L3660-S3660=0,"",L3660-S3660)),IF(Veriler!M3660="",L3660,IF(L3660*Veriler!M3660=0,"",L3660*Veriler!M3660))),L3660)),0)</f>
        <v/>
      </c>
      <c r="W3660" s="146"/>
      <c r="X3660" s="146"/>
      <c r="Y3660" s="146"/>
    </row>
    <row r="3661" spans="1:25" s="99" customFormat="1" ht="54.75" customHeight="1" x14ac:dyDescent="0.25">
      <c r="A3661" s="96">
        <f t="shared" si="1156"/>
        <v>2697</v>
      </c>
      <c r="B3661" s="175"/>
      <c r="C3661" s="176"/>
      <c r="D3661" s="113"/>
      <c r="E3661" s="115"/>
      <c r="F3661" s="174"/>
      <c r="G3661" s="114" t="str">
        <f t="shared" si="1151"/>
        <v/>
      </c>
      <c r="H3661" s="115"/>
      <c r="I3661" s="115"/>
      <c r="J3661" s="115"/>
      <c r="K3661" s="115"/>
      <c r="L3661" s="133" t="str">
        <f t="shared" si="1152"/>
        <v/>
      </c>
      <c r="M3661" s="116" t="str">
        <f>IF(L3661="", "", L3661/Veriler!$X$1)</f>
        <v/>
      </c>
      <c r="N3661" s="116" t="str">
        <f>IF(F3661&lt;&gt;"", "İthal Girdi", IF(Veriler!T3661="", "", IF(Veriler!S3661="H", "%0,5 üzerindedir", IF(Veriler!T3661&gt;0.1, "%10 sınırı aşılmıştır.", "Uygun"))))</f>
        <v>%0,5 üzerindedir</v>
      </c>
      <c r="O3661" s="116" t="str">
        <f t="shared" si="1153"/>
        <v xml:space="preserve"> </v>
      </c>
      <c r="P3661" s="117"/>
      <c r="Q3661" s="118"/>
      <c r="R3661" s="119" t="str">
        <f t="shared" si="1154"/>
        <v/>
      </c>
      <c r="S3661" s="133">
        <f>IFERROR(IF(M3661&lt;=0.005,IF(F3661="",L3661,0),IF(F3661&lt;&gt;"",0,IF(P3661="",0,IF(P3661="H",0,IF(Q3661&lt;Veriler!$G$2,L3661*Veriler!$G$2,L3661*Q3661)))))," ")</f>
        <v>0</v>
      </c>
      <c r="T3661" s="133">
        <f>IF(Veriler!T3661&lt;=0.1, S3661, IF(AND(Veriler!T3661&gt;0.1, F3661="", P3661="E"), IF(Q3661&gt;Veriler!$G$2, Q3661*S3661, IF(Q3661&lt;Veriler!$G$2, Veriler!$G$2*S3661, Q3661*S3661)), 0))</f>
        <v>0</v>
      </c>
      <c r="U3661" s="133" t="str">
        <f t="shared" si="1155"/>
        <v xml:space="preserve"> </v>
      </c>
      <c r="V3661" s="134" t="str">
        <f>IFERROR(IF(O3661="%10 sınırı aşılmıştır.",L3661-T3661,IFERROR(IF(F3661="",IF(S3661=1,0,IF(L3661-S3661=0,"",L3661-S3661)),IF(Veriler!M3661="",L3661,IF(L3661*Veriler!M3661=0,"",L3661*Veriler!M3661))),L3661)),0)</f>
        <v/>
      </c>
      <c r="W3661" s="146"/>
      <c r="X3661" s="146"/>
      <c r="Y3661" s="146"/>
    </row>
    <row r="3662" spans="1:25" s="99" customFormat="1" ht="54.75" customHeight="1" x14ac:dyDescent="0.25">
      <c r="A3662" s="96">
        <f t="shared" si="1156"/>
        <v>2698</v>
      </c>
      <c r="B3662" s="175"/>
      <c r="C3662" s="176"/>
      <c r="D3662" s="113"/>
      <c r="E3662" s="115"/>
      <c r="F3662" s="174"/>
      <c r="G3662" s="114" t="str">
        <f t="shared" si="1151"/>
        <v/>
      </c>
      <c r="H3662" s="115"/>
      <c r="I3662" s="115"/>
      <c r="J3662" s="115"/>
      <c r="K3662" s="115"/>
      <c r="L3662" s="133" t="str">
        <f t="shared" si="1152"/>
        <v/>
      </c>
      <c r="M3662" s="116" t="str">
        <f>IF(L3662="", "", L3662/Veriler!$X$1)</f>
        <v/>
      </c>
      <c r="N3662" s="116" t="str">
        <f>IF(F3662&lt;&gt;"", "İthal Girdi", IF(Veriler!T3662="", "", IF(Veriler!S3662="H", "%0,5 üzerindedir", IF(Veriler!T3662&gt;0.1, "%10 sınırı aşılmıştır.", "Uygun"))))</f>
        <v>%0,5 üzerindedir</v>
      </c>
      <c r="O3662" s="116" t="str">
        <f t="shared" si="1153"/>
        <v xml:space="preserve"> </v>
      </c>
      <c r="P3662" s="117"/>
      <c r="Q3662" s="118"/>
      <c r="R3662" s="119" t="str">
        <f t="shared" si="1154"/>
        <v/>
      </c>
      <c r="S3662" s="133">
        <f>IFERROR(IF(M3662&lt;=0.005,IF(F3662="",L3662,0),IF(F3662&lt;&gt;"",0,IF(P3662="",0,IF(P3662="H",0,IF(Q3662&lt;Veriler!$G$2,L3662*Veriler!$G$2,L3662*Q3662)))))," ")</f>
        <v>0</v>
      </c>
      <c r="T3662" s="133">
        <f>IF(Veriler!T3662&lt;=0.1, S3662, IF(AND(Veriler!T3662&gt;0.1, F3662="", P3662="E"), IF(Q3662&gt;Veriler!$G$2, Q3662*S3662, IF(Q3662&lt;Veriler!$G$2, Veriler!$G$2*S3662, Q3662*S3662)), 0))</f>
        <v>0</v>
      </c>
      <c r="U3662" s="133" t="str">
        <f t="shared" si="1155"/>
        <v xml:space="preserve"> </v>
      </c>
      <c r="V3662" s="134" t="str">
        <f>IFERROR(IF(O3662="%10 sınırı aşılmıştır.",L3662-T3662,IFERROR(IF(F3662="",IF(S3662=1,0,IF(L3662-S3662=0,"",L3662-S3662)),IF(Veriler!M3662="",L3662,IF(L3662*Veriler!M3662=0,"",L3662*Veriler!M3662))),L3662)),0)</f>
        <v/>
      </c>
      <c r="W3662" s="146"/>
      <c r="X3662" s="146"/>
      <c r="Y3662" s="146"/>
    </row>
    <row r="3663" spans="1:25" s="99" customFormat="1" ht="54.75" customHeight="1" x14ac:dyDescent="0.25">
      <c r="A3663" s="96">
        <f t="shared" si="1156"/>
        <v>2699</v>
      </c>
      <c r="B3663" s="175"/>
      <c r="C3663" s="176"/>
      <c r="D3663" s="113"/>
      <c r="E3663" s="115"/>
      <c r="F3663" s="174"/>
      <c r="G3663" s="114" t="str">
        <f t="shared" si="1151"/>
        <v/>
      </c>
      <c r="H3663" s="115"/>
      <c r="I3663" s="115"/>
      <c r="J3663" s="115"/>
      <c r="K3663" s="115"/>
      <c r="L3663" s="133" t="str">
        <f t="shared" si="1152"/>
        <v/>
      </c>
      <c r="M3663" s="116" t="str">
        <f>IF(L3663="", "", L3663/Veriler!$X$1)</f>
        <v/>
      </c>
      <c r="N3663" s="116" t="str">
        <f>IF(F3663&lt;&gt;"", "İthal Girdi", IF(Veriler!T3663="", "", IF(Veriler!S3663="H", "%0,5 üzerindedir", IF(Veriler!T3663&gt;0.1, "%10 sınırı aşılmıştır.", "Uygun"))))</f>
        <v>%0,5 üzerindedir</v>
      </c>
      <c r="O3663" s="116" t="str">
        <f t="shared" si="1153"/>
        <v xml:space="preserve"> </v>
      </c>
      <c r="P3663" s="117"/>
      <c r="Q3663" s="118"/>
      <c r="R3663" s="119" t="str">
        <f t="shared" si="1154"/>
        <v/>
      </c>
      <c r="S3663" s="133">
        <f>IFERROR(IF(M3663&lt;=0.005,IF(F3663="",L3663,0),IF(F3663&lt;&gt;"",0,IF(P3663="",0,IF(P3663="H",0,IF(Q3663&lt;Veriler!$G$2,L3663*Veriler!$G$2,L3663*Q3663)))))," ")</f>
        <v>0</v>
      </c>
      <c r="T3663" s="133">
        <f>IF(Veriler!T3663&lt;=0.1, S3663, IF(AND(Veriler!T3663&gt;0.1, F3663="", P3663="E"), IF(Q3663&gt;Veriler!$G$2, Q3663*S3663, IF(Q3663&lt;Veriler!$G$2, Veriler!$G$2*S3663, Q3663*S3663)), 0))</f>
        <v>0</v>
      </c>
      <c r="U3663" s="133" t="str">
        <f t="shared" si="1155"/>
        <v xml:space="preserve"> </v>
      </c>
      <c r="V3663" s="134" t="str">
        <f>IFERROR(IF(O3663="%10 sınırı aşılmıştır.",L3663-T3663,IFERROR(IF(F3663="",IF(S3663=1,0,IF(L3663-S3663=0,"",L3663-S3663)),IF(Veriler!M3663="",L3663,IF(L3663*Veriler!M3663=0,"",L3663*Veriler!M3663))),L3663)),0)</f>
        <v/>
      </c>
      <c r="W3663" s="146"/>
      <c r="X3663" s="146"/>
      <c r="Y3663" s="146"/>
    </row>
    <row r="3664" spans="1:25" s="99" customFormat="1" ht="54.75" customHeight="1" x14ac:dyDescent="0.25">
      <c r="A3664" s="96">
        <f t="shared" si="1156"/>
        <v>2700</v>
      </c>
      <c r="B3664" s="175"/>
      <c r="C3664" s="176"/>
      <c r="D3664" s="113"/>
      <c r="E3664" s="115"/>
      <c r="F3664" s="174"/>
      <c r="G3664" s="114" t="str">
        <f t="shared" si="1151"/>
        <v/>
      </c>
      <c r="H3664" s="115"/>
      <c r="I3664" s="115"/>
      <c r="J3664" s="115"/>
      <c r="K3664" s="115"/>
      <c r="L3664" s="133" t="str">
        <f t="shared" si="1152"/>
        <v/>
      </c>
      <c r="M3664" s="116" t="str">
        <f>IF(L3664="", "", L3664/Veriler!$X$1)</f>
        <v/>
      </c>
      <c r="N3664" s="116" t="str">
        <f>IF(F3664&lt;&gt;"", "İthal Girdi", IF(Veriler!T3664="", "", IF(Veriler!S3664="H", "%0,5 üzerindedir", IF(Veriler!T3664&gt;0.1, "%10 sınırı aşılmıştır.", "Uygun"))))</f>
        <v>%0,5 üzerindedir</v>
      </c>
      <c r="O3664" s="116" t="str">
        <f t="shared" si="1153"/>
        <v xml:space="preserve"> </v>
      </c>
      <c r="P3664" s="117"/>
      <c r="Q3664" s="118"/>
      <c r="R3664" s="119" t="str">
        <f t="shared" si="1154"/>
        <v/>
      </c>
      <c r="S3664" s="133">
        <f>IFERROR(IF(M3664&lt;=0.005,IF(F3664="",L3664,0),IF(F3664&lt;&gt;"",0,IF(P3664="",0,IF(P3664="H",0,IF(Q3664&lt;Veriler!$G$2,L3664*Veriler!$G$2,L3664*Q3664)))))," ")</f>
        <v>0</v>
      </c>
      <c r="T3664" s="133">
        <f>IF(Veriler!T3664&lt;=0.1, S3664, IF(AND(Veriler!T3664&gt;0.1, F3664="", P3664="E"), IF(Q3664&gt;Veriler!$G$2, Q3664*S3664, IF(Q3664&lt;Veriler!$G$2, Veriler!$G$2*S3664, Q3664*S3664)), 0))</f>
        <v>0</v>
      </c>
      <c r="U3664" s="133" t="str">
        <f t="shared" si="1155"/>
        <v xml:space="preserve"> </v>
      </c>
      <c r="V3664" s="134" t="str">
        <f>IFERROR(IF(O3664="%10 sınırı aşılmıştır.",L3664-T3664,IFERROR(IF(F3664="",IF(S3664=1,0,IF(L3664-S3664=0,"",L3664-S3664)),IF(Veriler!M3664="",L3664,IF(L3664*Veriler!M3664=0,"",L3664*Veriler!M3664))),L3664)),0)</f>
        <v/>
      </c>
      <c r="W3664" s="146"/>
      <c r="X3664" s="146"/>
      <c r="Y3664" s="146"/>
    </row>
    <row r="3665" spans="1:25" s="99" customFormat="1" ht="54.75" customHeight="1" x14ac:dyDescent="0.25">
      <c r="A3665" s="96">
        <f t="shared" si="1156"/>
        <v>2701</v>
      </c>
      <c r="B3665" s="175"/>
      <c r="C3665" s="176"/>
      <c r="D3665" s="113"/>
      <c r="E3665" s="115"/>
      <c r="F3665" s="174"/>
      <c r="G3665" s="114" t="str">
        <f t="shared" si="1151"/>
        <v/>
      </c>
      <c r="H3665" s="115"/>
      <c r="I3665" s="115"/>
      <c r="J3665" s="115"/>
      <c r="K3665" s="115"/>
      <c r="L3665" s="133" t="str">
        <f t="shared" si="1152"/>
        <v/>
      </c>
      <c r="M3665" s="116" t="str">
        <f>IF(L3665="", "", L3665/Veriler!$X$1)</f>
        <v/>
      </c>
      <c r="N3665" s="116" t="str">
        <f>IF(F3665&lt;&gt;"", "İthal Girdi", IF(Veriler!T3665="", "", IF(Veriler!S3665="H", "%0,5 üzerindedir", IF(Veriler!T3665&gt;0.1, "%10 sınırı aşılmıştır.", "Uygun"))))</f>
        <v>%0,5 üzerindedir</v>
      </c>
      <c r="O3665" s="116" t="str">
        <f t="shared" si="1153"/>
        <v xml:space="preserve"> </v>
      </c>
      <c r="P3665" s="117"/>
      <c r="Q3665" s="118"/>
      <c r="R3665" s="119" t="str">
        <f t="shared" si="1154"/>
        <v/>
      </c>
      <c r="S3665" s="133">
        <f>IFERROR(IF(M3665&lt;=0.005,IF(F3665="",L3665,0),IF(F3665&lt;&gt;"",0,IF(P3665="",0,IF(P3665="H",0,IF(Q3665&lt;Veriler!$G$2,L3665*Veriler!$G$2,L3665*Q3665)))))," ")</f>
        <v>0</v>
      </c>
      <c r="T3665" s="133">
        <f>IF(Veriler!T3665&lt;=0.1, S3665, IF(AND(Veriler!T3665&gt;0.1, F3665="", P3665="E"), IF(Q3665&gt;Veriler!$G$2, Q3665*S3665, IF(Q3665&lt;Veriler!$G$2, Veriler!$G$2*S3665, Q3665*S3665)), 0))</f>
        <v>0</v>
      </c>
      <c r="U3665" s="133" t="str">
        <f t="shared" si="1155"/>
        <v xml:space="preserve"> </v>
      </c>
      <c r="V3665" s="134" t="str">
        <f>IFERROR(IF(O3665="%10 sınırı aşılmıştır.",L3665-T3665,IFERROR(IF(F3665="",IF(S3665=1,0,IF(L3665-S3665=0,"",L3665-S3665)),IF(Veriler!M3665="",L3665,IF(L3665*Veriler!M3665=0,"",L3665*Veriler!M3665))),L3665)),0)</f>
        <v/>
      </c>
      <c r="W3665" s="146"/>
      <c r="X3665" s="146"/>
      <c r="Y3665" s="146"/>
    </row>
    <row r="3666" spans="1:25" s="99" customFormat="1" ht="54.75" customHeight="1" x14ac:dyDescent="0.25">
      <c r="A3666" s="96">
        <f t="shared" si="1156"/>
        <v>2702</v>
      </c>
      <c r="B3666" s="175"/>
      <c r="C3666" s="176"/>
      <c r="D3666" s="113"/>
      <c r="E3666" s="115"/>
      <c r="F3666" s="174"/>
      <c r="G3666" s="114" t="str">
        <f t="shared" si="1151"/>
        <v/>
      </c>
      <c r="H3666" s="115"/>
      <c r="I3666" s="115"/>
      <c r="J3666" s="115"/>
      <c r="K3666" s="115"/>
      <c r="L3666" s="133" t="str">
        <f t="shared" si="1152"/>
        <v/>
      </c>
      <c r="M3666" s="116" t="str">
        <f>IF(L3666="", "", L3666/Veriler!$X$1)</f>
        <v/>
      </c>
      <c r="N3666" s="116" t="str">
        <f>IF(F3666&lt;&gt;"", "İthal Girdi", IF(Veriler!T3666="", "", IF(Veriler!S3666="H", "%0,5 üzerindedir", IF(Veriler!T3666&gt;0.1, "%10 sınırı aşılmıştır.", "Uygun"))))</f>
        <v>%0,5 üzerindedir</v>
      </c>
      <c r="O3666" s="116" t="str">
        <f t="shared" si="1153"/>
        <v xml:space="preserve"> </v>
      </c>
      <c r="P3666" s="117"/>
      <c r="Q3666" s="118"/>
      <c r="R3666" s="119" t="str">
        <f t="shared" si="1154"/>
        <v/>
      </c>
      <c r="S3666" s="133">
        <f>IFERROR(IF(M3666&lt;=0.005,IF(F3666="",L3666,0),IF(F3666&lt;&gt;"",0,IF(P3666="",0,IF(P3666="H",0,IF(Q3666&lt;Veriler!$G$2,L3666*Veriler!$G$2,L3666*Q3666)))))," ")</f>
        <v>0</v>
      </c>
      <c r="T3666" s="133">
        <f>IF(Veriler!T3666&lt;=0.1, S3666, IF(AND(Veriler!T3666&gt;0.1, F3666="", P3666="E"), IF(Q3666&gt;Veriler!$G$2, Q3666*S3666, IF(Q3666&lt;Veriler!$G$2, Veriler!$G$2*S3666, Q3666*S3666)), 0))</f>
        <v>0</v>
      </c>
      <c r="U3666" s="133" t="str">
        <f t="shared" si="1155"/>
        <v xml:space="preserve"> </v>
      </c>
      <c r="V3666" s="134" t="str">
        <f>IFERROR(IF(O3666="%10 sınırı aşılmıştır.",L3666-T3666,IFERROR(IF(F3666="",IF(S3666=1,0,IF(L3666-S3666=0,"",L3666-S3666)),IF(Veriler!M3666="",L3666,IF(L3666*Veriler!M3666=0,"",L3666*Veriler!M3666))),L3666)),0)</f>
        <v/>
      </c>
      <c r="W3666" s="146"/>
      <c r="X3666" s="146"/>
      <c r="Y3666" s="146"/>
    </row>
    <row r="3667" spans="1:25" s="99" customFormat="1" ht="36" hidden="1" customHeight="1" x14ac:dyDescent="0.25">
      <c r="A3667" s="101"/>
      <c r="B3667" s="191" t="s">
        <v>16</v>
      </c>
      <c r="C3667" s="176"/>
      <c r="D3667" s="120"/>
      <c r="E3667" s="171"/>
      <c r="F3667" s="172"/>
      <c r="G3667" s="121"/>
      <c r="H3667" s="115"/>
      <c r="I3667" s="115"/>
      <c r="J3667" s="115"/>
      <c r="K3667" s="115"/>
      <c r="L3667" s="121"/>
      <c r="M3667" s="121"/>
      <c r="N3667" s="121"/>
      <c r="O3667" s="121"/>
      <c r="P3667" s="120"/>
      <c r="Q3667" s="120"/>
      <c r="R3667" s="183"/>
      <c r="S3667" s="184"/>
      <c r="T3667" s="121"/>
      <c r="U3667" s="121"/>
      <c r="V3667" s="121"/>
      <c r="W3667" s="146"/>
      <c r="X3667" s="146"/>
      <c r="Y3667" s="146"/>
    </row>
    <row r="3668" spans="1:25" s="99" customFormat="1" ht="54.75" customHeight="1" x14ac:dyDescent="0.25">
      <c r="A3668" s="96">
        <f>A3666+1</f>
        <v>2703</v>
      </c>
      <c r="B3668" s="175"/>
      <c r="C3668" s="176"/>
      <c r="D3668" s="113"/>
      <c r="E3668" s="115"/>
      <c r="F3668" s="174"/>
      <c r="G3668" s="114" t="str">
        <f t="shared" ref="G3668:G3681" si="1157">IF(AND(F3668&lt;&gt;"",V3668&lt;&gt;"",L3668&lt;&gt;0),V3668/L3668,"")</f>
        <v/>
      </c>
      <c r="H3668" s="115"/>
      <c r="I3668" s="115"/>
      <c r="J3668" s="115"/>
      <c r="K3668" s="115"/>
      <c r="L3668" s="133" t="str">
        <f t="shared" ref="L3668:L3681" si="1158">IF(AND(H3668&lt;&gt;0, J3668&lt;&gt;0, K3668&lt;&gt;0), H3668*J3668*K3668, "")</f>
        <v/>
      </c>
      <c r="M3668" s="116" t="str">
        <f>IF(L3668="", "", L3668/Veriler!$X$1)</f>
        <v/>
      </c>
      <c r="N3668" s="116" t="str">
        <f>IF(F3668&lt;&gt;"", "İthal Girdi", IF(Veriler!T3668="", "", IF(Veriler!S3668="H", "%0,5 üzerindedir", IF(Veriler!T3668&gt;0.1, "%10 sınırı aşılmıştır.", "Uygun"))))</f>
        <v>%0,5 üzerindedir</v>
      </c>
      <c r="O3668" s="116" t="str">
        <f t="shared" ref="O3668:O3681" si="1159">IF(M3668=""," ",N3668)</f>
        <v xml:space="preserve"> </v>
      </c>
      <c r="P3668" s="117"/>
      <c r="Q3668" s="118"/>
      <c r="R3668" s="119" t="str">
        <f t="shared" ref="R3668:R3681" si="1160">IFERROR(IF(AND(T3668&lt;&gt;"",L3668&lt;&gt;"",L3668&lt;&gt;0,T3668&lt;&gt;0),T3668/L3668,"")," ")</f>
        <v/>
      </c>
      <c r="S3668" s="133">
        <f>IFERROR(IF(M3668&lt;=0.005,IF(F3668="",L3668,0),IF(F3668&lt;&gt;"",0,IF(P3668="",0,IF(P3668="H",0,IF(Q3668&lt;Veriler!$G$2,L3668*Veriler!$G$2,L3668*Q3668)))))," ")</f>
        <v>0</v>
      </c>
      <c r="T3668" s="133">
        <f>IF(Veriler!T3668&lt;=0.1, S3668, IF(AND(Veriler!T3668&gt;0.1, F3668="", P3668="E"), IF(Q3668&gt;Veriler!$G$2, Q3668*S3668, IF(Q3668&lt;Veriler!$G$2, Veriler!$G$2*S3668, Q3668*S3668)), 0))</f>
        <v>0</v>
      </c>
      <c r="U3668" s="133" t="str">
        <f t="shared" ref="U3668:U3681" si="1161">IF(T3668=0," ",T3668)</f>
        <v xml:space="preserve"> </v>
      </c>
      <c r="V3668" s="134" t="str">
        <f>IFERROR(IF(O3668="%10 sınırı aşılmıştır.",L3668-T3668,IFERROR(IF(F3668="",IF(S3668=1,0,IF(L3668-S3668=0,"",L3668-S3668)),IF(Veriler!M3668="",L3668,IF(L3668*Veriler!M3668=0,"",L3668*Veriler!M3668))),L3668)),0)</f>
        <v/>
      </c>
      <c r="W3668" s="146"/>
      <c r="X3668" s="146"/>
      <c r="Y3668" s="146"/>
    </row>
    <row r="3669" spans="1:25" s="99" customFormat="1" ht="54.75" customHeight="1" x14ac:dyDescent="0.25">
      <c r="A3669" s="96">
        <f t="shared" ref="A3669:A3681" si="1162">A3668+1</f>
        <v>2704</v>
      </c>
      <c r="B3669" s="175"/>
      <c r="C3669" s="176"/>
      <c r="D3669" s="113"/>
      <c r="E3669" s="115"/>
      <c r="F3669" s="174"/>
      <c r="G3669" s="114" t="str">
        <f t="shared" si="1157"/>
        <v/>
      </c>
      <c r="H3669" s="115"/>
      <c r="I3669" s="115"/>
      <c r="J3669" s="115"/>
      <c r="K3669" s="115"/>
      <c r="L3669" s="133" t="str">
        <f t="shared" si="1158"/>
        <v/>
      </c>
      <c r="M3669" s="116" t="str">
        <f>IF(L3669="", "", L3669/Veriler!$X$1)</f>
        <v/>
      </c>
      <c r="N3669" s="116" t="str">
        <f>IF(F3669&lt;&gt;"", "İthal Girdi", IF(Veriler!T3669="", "", IF(Veriler!S3669="H", "%0,5 üzerindedir", IF(Veriler!T3669&gt;0.1, "%10 sınırı aşılmıştır.", "Uygun"))))</f>
        <v>%0,5 üzerindedir</v>
      </c>
      <c r="O3669" s="116" t="str">
        <f t="shared" si="1159"/>
        <v xml:space="preserve"> </v>
      </c>
      <c r="P3669" s="117"/>
      <c r="Q3669" s="118"/>
      <c r="R3669" s="119" t="str">
        <f t="shared" si="1160"/>
        <v/>
      </c>
      <c r="S3669" s="133">
        <f>IFERROR(IF(M3669&lt;=0.005,IF(F3669="",L3669,0),IF(F3669&lt;&gt;"",0,IF(P3669="",0,IF(P3669="H",0,IF(Q3669&lt;Veriler!$G$2,L3669*Veriler!$G$2,L3669*Q3669)))))," ")</f>
        <v>0</v>
      </c>
      <c r="T3669" s="133">
        <f>IF(Veriler!T3669&lt;=0.1, S3669, IF(AND(Veriler!T3669&gt;0.1, F3669="", P3669="E"), IF(Q3669&gt;Veriler!$G$2, Q3669*S3669, IF(Q3669&lt;Veriler!$G$2, Veriler!$G$2*S3669, Q3669*S3669)), 0))</f>
        <v>0</v>
      </c>
      <c r="U3669" s="133" t="str">
        <f t="shared" si="1161"/>
        <v xml:space="preserve"> </v>
      </c>
      <c r="V3669" s="134" t="str">
        <f>IFERROR(IF(O3669="%10 sınırı aşılmıştır.",L3669-T3669,IFERROR(IF(F3669="",IF(S3669=1,0,IF(L3669-S3669=0,"",L3669-S3669)),IF(Veriler!M3669="",L3669,IF(L3669*Veriler!M3669=0,"",L3669*Veriler!M3669))),L3669)),0)</f>
        <v/>
      </c>
      <c r="W3669" s="146"/>
      <c r="X3669" s="146"/>
      <c r="Y3669" s="146"/>
    </row>
    <row r="3670" spans="1:25" s="99" customFormat="1" ht="54.75" customHeight="1" x14ac:dyDescent="0.25">
      <c r="A3670" s="96">
        <f t="shared" si="1162"/>
        <v>2705</v>
      </c>
      <c r="B3670" s="175"/>
      <c r="C3670" s="176"/>
      <c r="D3670" s="113"/>
      <c r="E3670" s="115"/>
      <c r="F3670" s="174"/>
      <c r="G3670" s="114" t="str">
        <f t="shared" si="1157"/>
        <v/>
      </c>
      <c r="H3670" s="115"/>
      <c r="I3670" s="115"/>
      <c r="J3670" s="115"/>
      <c r="K3670" s="115"/>
      <c r="L3670" s="133" t="str">
        <f t="shared" si="1158"/>
        <v/>
      </c>
      <c r="M3670" s="116" t="str">
        <f>IF(L3670="", "", L3670/Veriler!$X$1)</f>
        <v/>
      </c>
      <c r="N3670" s="116" t="str">
        <f>IF(F3670&lt;&gt;"", "İthal Girdi", IF(Veriler!T3670="", "", IF(Veriler!S3670="H", "%0,5 üzerindedir", IF(Veriler!T3670&gt;0.1, "%10 sınırı aşılmıştır.", "Uygun"))))</f>
        <v>%0,5 üzerindedir</v>
      </c>
      <c r="O3670" s="116" t="str">
        <f t="shared" si="1159"/>
        <v xml:space="preserve"> </v>
      </c>
      <c r="P3670" s="117"/>
      <c r="Q3670" s="118"/>
      <c r="R3670" s="119" t="str">
        <f t="shared" si="1160"/>
        <v/>
      </c>
      <c r="S3670" s="133">
        <f>IFERROR(IF(M3670&lt;=0.005,IF(F3670="",L3670,0),IF(F3670&lt;&gt;"",0,IF(P3670="",0,IF(P3670="H",0,IF(Q3670&lt;Veriler!$G$2,L3670*Veriler!$G$2,L3670*Q3670)))))," ")</f>
        <v>0</v>
      </c>
      <c r="T3670" s="133">
        <f>IF(Veriler!T3670&lt;=0.1, S3670, IF(AND(Veriler!T3670&gt;0.1, F3670="", P3670="E"), IF(Q3670&gt;Veriler!$G$2, Q3670*S3670, IF(Q3670&lt;Veriler!$G$2, Veriler!$G$2*S3670, Q3670*S3670)), 0))</f>
        <v>0</v>
      </c>
      <c r="U3670" s="133" t="str">
        <f t="shared" si="1161"/>
        <v xml:space="preserve"> </v>
      </c>
      <c r="V3670" s="134" t="str">
        <f>IFERROR(IF(O3670="%10 sınırı aşılmıştır.",L3670-T3670,IFERROR(IF(F3670="",IF(S3670=1,0,IF(L3670-S3670=0,"",L3670-S3670)),IF(Veriler!M3670="",L3670,IF(L3670*Veriler!M3670=0,"",L3670*Veriler!M3670))),L3670)),0)</f>
        <v/>
      </c>
      <c r="W3670" s="146"/>
      <c r="X3670" s="146"/>
      <c r="Y3670" s="146"/>
    </row>
    <row r="3671" spans="1:25" s="99" customFormat="1" ht="54.75" customHeight="1" x14ac:dyDescent="0.25">
      <c r="A3671" s="96">
        <f t="shared" si="1162"/>
        <v>2706</v>
      </c>
      <c r="B3671" s="175"/>
      <c r="C3671" s="176"/>
      <c r="D3671" s="113"/>
      <c r="E3671" s="115"/>
      <c r="F3671" s="174"/>
      <c r="G3671" s="114" t="str">
        <f t="shared" si="1157"/>
        <v/>
      </c>
      <c r="H3671" s="115"/>
      <c r="I3671" s="115"/>
      <c r="J3671" s="115"/>
      <c r="K3671" s="115"/>
      <c r="L3671" s="133" t="str">
        <f t="shared" si="1158"/>
        <v/>
      </c>
      <c r="M3671" s="116" t="str">
        <f>IF(L3671="", "", L3671/Veriler!$X$1)</f>
        <v/>
      </c>
      <c r="N3671" s="116" t="str">
        <f>IF(F3671&lt;&gt;"", "İthal Girdi", IF(Veriler!T3671="", "", IF(Veriler!S3671="H", "%0,5 üzerindedir", IF(Veriler!T3671&gt;0.1, "%10 sınırı aşılmıştır.", "Uygun"))))</f>
        <v>%0,5 üzerindedir</v>
      </c>
      <c r="O3671" s="116" t="str">
        <f t="shared" si="1159"/>
        <v xml:space="preserve"> </v>
      </c>
      <c r="P3671" s="117"/>
      <c r="Q3671" s="118"/>
      <c r="R3671" s="119" t="str">
        <f t="shared" si="1160"/>
        <v/>
      </c>
      <c r="S3671" s="133">
        <f>IFERROR(IF(M3671&lt;=0.005,IF(F3671="",L3671,0),IF(F3671&lt;&gt;"",0,IF(P3671="",0,IF(P3671="H",0,IF(Q3671&lt;Veriler!$G$2,L3671*Veriler!$G$2,L3671*Q3671)))))," ")</f>
        <v>0</v>
      </c>
      <c r="T3671" s="133">
        <f>IF(Veriler!T3671&lt;=0.1, S3671, IF(AND(Veriler!T3671&gt;0.1, F3671="", P3671="E"), IF(Q3671&gt;Veriler!$G$2, Q3671*S3671, IF(Q3671&lt;Veriler!$G$2, Veriler!$G$2*S3671, Q3671*S3671)), 0))</f>
        <v>0</v>
      </c>
      <c r="U3671" s="133" t="str">
        <f t="shared" si="1161"/>
        <v xml:space="preserve"> </v>
      </c>
      <c r="V3671" s="134" t="str">
        <f>IFERROR(IF(O3671="%10 sınırı aşılmıştır.",L3671-T3671,IFERROR(IF(F3671="",IF(S3671=1,0,IF(L3671-S3671=0,"",L3671-S3671)),IF(Veriler!M3671="",L3671,IF(L3671*Veriler!M3671=0,"",L3671*Veriler!M3671))),L3671)),0)</f>
        <v/>
      </c>
      <c r="W3671" s="146"/>
      <c r="X3671" s="146"/>
      <c r="Y3671" s="146"/>
    </row>
    <row r="3672" spans="1:25" s="99" customFormat="1" ht="54.75" customHeight="1" x14ac:dyDescent="0.25">
      <c r="A3672" s="96">
        <f t="shared" si="1162"/>
        <v>2707</v>
      </c>
      <c r="B3672" s="175"/>
      <c r="C3672" s="176"/>
      <c r="D3672" s="113"/>
      <c r="E3672" s="115"/>
      <c r="F3672" s="174"/>
      <c r="G3672" s="114" t="str">
        <f t="shared" si="1157"/>
        <v/>
      </c>
      <c r="H3672" s="115"/>
      <c r="I3672" s="115"/>
      <c r="J3672" s="115"/>
      <c r="K3672" s="115"/>
      <c r="L3672" s="133" t="str">
        <f t="shared" si="1158"/>
        <v/>
      </c>
      <c r="M3672" s="116" t="str">
        <f>IF(L3672="", "", L3672/Veriler!$X$1)</f>
        <v/>
      </c>
      <c r="N3672" s="116" t="str">
        <f>IF(F3672&lt;&gt;"", "İthal Girdi", IF(Veriler!T3672="", "", IF(Veriler!S3672="H", "%0,5 üzerindedir", IF(Veriler!T3672&gt;0.1, "%10 sınırı aşılmıştır.", "Uygun"))))</f>
        <v>%0,5 üzerindedir</v>
      </c>
      <c r="O3672" s="116" t="str">
        <f t="shared" si="1159"/>
        <v xml:space="preserve"> </v>
      </c>
      <c r="P3672" s="117"/>
      <c r="Q3672" s="118"/>
      <c r="R3672" s="119" t="str">
        <f t="shared" si="1160"/>
        <v/>
      </c>
      <c r="S3672" s="133">
        <f>IFERROR(IF(M3672&lt;=0.005,IF(F3672="",L3672,0),IF(F3672&lt;&gt;"",0,IF(P3672="",0,IF(P3672="H",0,IF(Q3672&lt;Veriler!$G$2,L3672*Veriler!$G$2,L3672*Q3672)))))," ")</f>
        <v>0</v>
      </c>
      <c r="T3672" s="133">
        <f>IF(Veriler!T3672&lt;=0.1, S3672, IF(AND(Veriler!T3672&gt;0.1, F3672="", P3672="E"), IF(Q3672&gt;Veriler!$G$2, Q3672*S3672, IF(Q3672&lt;Veriler!$G$2, Veriler!$G$2*S3672, Q3672*S3672)), 0))</f>
        <v>0</v>
      </c>
      <c r="U3672" s="133" t="str">
        <f t="shared" si="1161"/>
        <v xml:space="preserve"> </v>
      </c>
      <c r="V3672" s="134" t="str">
        <f>IFERROR(IF(O3672="%10 sınırı aşılmıştır.",L3672-T3672,IFERROR(IF(F3672="",IF(S3672=1,0,IF(L3672-S3672=0,"",L3672-S3672)),IF(Veriler!M3672="",L3672,IF(L3672*Veriler!M3672=0,"",L3672*Veriler!M3672))),L3672)),0)</f>
        <v/>
      </c>
      <c r="W3672" s="146"/>
      <c r="X3672" s="146"/>
      <c r="Y3672" s="146"/>
    </row>
    <row r="3673" spans="1:25" s="99" customFormat="1" ht="54.75" customHeight="1" x14ac:dyDescent="0.25">
      <c r="A3673" s="96">
        <f t="shared" si="1162"/>
        <v>2708</v>
      </c>
      <c r="B3673" s="175"/>
      <c r="C3673" s="176"/>
      <c r="D3673" s="113"/>
      <c r="E3673" s="115"/>
      <c r="F3673" s="174"/>
      <c r="G3673" s="114" t="str">
        <f t="shared" si="1157"/>
        <v/>
      </c>
      <c r="H3673" s="115"/>
      <c r="I3673" s="115"/>
      <c r="J3673" s="115"/>
      <c r="K3673" s="115"/>
      <c r="L3673" s="133" t="str">
        <f t="shared" si="1158"/>
        <v/>
      </c>
      <c r="M3673" s="116" t="str">
        <f>IF(L3673="", "", L3673/Veriler!$X$1)</f>
        <v/>
      </c>
      <c r="N3673" s="116" t="str">
        <f>IF(F3673&lt;&gt;"", "İthal Girdi", IF(Veriler!T3673="", "", IF(Veriler!S3673="H", "%0,5 üzerindedir", IF(Veriler!T3673&gt;0.1, "%10 sınırı aşılmıştır.", "Uygun"))))</f>
        <v>%0,5 üzerindedir</v>
      </c>
      <c r="O3673" s="116" t="str">
        <f t="shared" si="1159"/>
        <v xml:space="preserve"> </v>
      </c>
      <c r="P3673" s="117"/>
      <c r="Q3673" s="118"/>
      <c r="R3673" s="119" t="str">
        <f t="shared" si="1160"/>
        <v/>
      </c>
      <c r="S3673" s="133">
        <f>IFERROR(IF(M3673&lt;=0.005,IF(F3673="",L3673,0),IF(F3673&lt;&gt;"",0,IF(P3673="",0,IF(P3673="H",0,IF(Q3673&lt;Veriler!$G$2,L3673*Veriler!$G$2,L3673*Q3673)))))," ")</f>
        <v>0</v>
      </c>
      <c r="T3673" s="133">
        <f>IF(Veriler!T3673&lt;=0.1, S3673, IF(AND(Veriler!T3673&gt;0.1, F3673="", P3673="E"), IF(Q3673&gt;Veriler!$G$2, Q3673*S3673, IF(Q3673&lt;Veriler!$G$2, Veriler!$G$2*S3673, Q3673*S3673)), 0))</f>
        <v>0</v>
      </c>
      <c r="U3673" s="133" t="str">
        <f t="shared" si="1161"/>
        <v xml:space="preserve"> </v>
      </c>
      <c r="V3673" s="134" t="str">
        <f>IFERROR(IF(O3673="%10 sınırı aşılmıştır.",L3673-T3673,IFERROR(IF(F3673="",IF(S3673=1,0,IF(L3673-S3673=0,"",L3673-S3673)),IF(Veriler!M3673="",L3673,IF(L3673*Veriler!M3673=0,"",L3673*Veriler!M3673))),L3673)),0)</f>
        <v/>
      </c>
      <c r="W3673" s="146"/>
      <c r="X3673" s="146"/>
      <c r="Y3673" s="146"/>
    </row>
    <row r="3674" spans="1:25" s="99" customFormat="1" ht="54.75" customHeight="1" x14ac:dyDescent="0.25">
      <c r="A3674" s="96">
        <f t="shared" si="1162"/>
        <v>2709</v>
      </c>
      <c r="B3674" s="175"/>
      <c r="C3674" s="176"/>
      <c r="D3674" s="113"/>
      <c r="E3674" s="115"/>
      <c r="F3674" s="174"/>
      <c r="G3674" s="114" t="str">
        <f t="shared" si="1157"/>
        <v/>
      </c>
      <c r="H3674" s="115"/>
      <c r="I3674" s="115"/>
      <c r="J3674" s="115"/>
      <c r="K3674" s="115"/>
      <c r="L3674" s="133" t="str">
        <f t="shared" si="1158"/>
        <v/>
      </c>
      <c r="M3674" s="116" t="str">
        <f>IF(L3674="", "", L3674/Veriler!$X$1)</f>
        <v/>
      </c>
      <c r="N3674" s="116" t="str">
        <f>IF(F3674&lt;&gt;"", "İthal Girdi", IF(Veriler!T3674="", "", IF(Veriler!S3674="H", "%0,5 üzerindedir", IF(Veriler!T3674&gt;0.1, "%10 sınırı aşılmıştır.", "Uygun"))))</f>
        <v>%0,5 üzerindedir</v>
      </c>
      <c r="O3674" s="116" t="str">
        <f t="shared" si="1159"/>
        <v xml:space="preserve"> </v>
      </c>
      <c r="P3674" s="117"/>
      <c r="Q3674" s="118"/>
      <c r="R3674" s="119" t="str">
        <f t="shared" si="1160"/>
        <v/>
      </c>
      <c r="S3674" s="133">
        <f>IFERROR(IF(M3674&lt;=0.005,IF(F3674="",L3674,0),IF(F3674&lt;&gt;"",0,IF(P3674="",0,IF(P3674="H",0,IF(Q3674&lt;Veriler!$G$2,L3674*Veriler!$G$2,L3674*Q3674)))))," ")</f>
        <v>0</v>
      </c>
      <c r="T3674" s="133">
        <f>IF(Veriler!T3674&lt;=0.1, S3674, IF(AND(Veriler!T3674&gt;0.1, F3674="", P3674="E"), IF(Q3674&gt;Veriler!$G$2, Q3674*S3674, IF(Q3674&lt;Veriler!$G$2, Veriler!$G$2*S3674, Q3674*S3674)), 0))</f>
        <v>0</v>
      </c>
      <c r="U3674" s="133" t="str">
        <f t="shared" si="1161"/>
        <v xml:space="preserve"> </v>
      </c>
      <c r="V3674" s="134" t="str">
        <f>IFERROR(IF(O3674="%10 sınırı aşılmıştır.",L3674-T3674,IFERROR(IF(F3674="",IF(S3674=1,0,IF(L3674-S3674=0,"",L3674-S3674)),IF(Veriler!M3674="",L3674,IF(L3674*Veriler!M3674=0,"",L3674*Veriler!M3674))),L3674)),0)</f>
        <v/>
      </c>
      <c r="W3674" s="146"/>
      <c r="X3674" s="146"/>
      <c r="Y3674" s="146"/>
    </row>
    <row r="3675" spans="1:25" s="99" customFormat="1" ht="54.75" customHeight="1" x14ac:dyDescent="0.25">
      <c r="A3675" s="96">
        <f t="shared" si="1162"/>
        <v>2710</v>
      </c>
      <c r="B3675" s="175"/>
      <c r="C3675" s="176"/>
      <c r="D3675" s="113"/>
      <c r="E3675" s="115"/>
      <c r="F3675" s="174"/>
      <c r="G3675" s="114" t="str">
        <f t="shared" si="1157"/>
        <v/>
      </c>
      <c r="H3675" s="115"/>
      <c r="I3675" s="115"/>
      <c r="J3675" s="115"/>
      <c r="K3675" s="115"/>
      <c r="L3675" s="133" t="str">
        <f t="shared" si="1158"/>
        <v/>
      </c>
      <c r="M3675" s="116" t="str">
        <f>IF(L3675="", "", L3675/Veriler!$X$1)</f>
        <v/>
      </c>
      <c r="N3675" s="116" t="str">
        <f>IF(F3675&lt;&gt;"", "İthal Girdi", IF(Veriler!T3675="", "", IF(Veriler!S3675="H", "%0,5 üzerindedir", IF(Veriler!T3675&gt;0.1, "%10 sınırı aşılmıştır.", "Uygun"))))</f>
        <v>%0,5 üzerindedir</v>
      </c>
      <c r="O3675" s="116" t="str">
        <f t="shared" si="1159"/>
        <v xml:space="preserve"> </v>
      </c>
      <c r="P3675" s="117"/>
      <c r="Q3675" s="118"/>
      <c r="R3675" s="119" t="str">
        <f t="shared" si="1160"/>
        <v/>
      </c>
      <c r="S3675" s="133">
        <f>IFERROR(IF(M3675&lt;=0.005,IF(F3675="",L3675,0),IF(F3675&lt;&gt;"",0,IF(P3675="",0,IF(P3675="H",0,IF(Q3675&lt;Veriler!$G$2,L3675*Veriler!$G$2,L3675*Q3675)))))," ")</f>
        <v>0</v>
      </c>
      <c r="T3675" s="133">
        <f>IF(Veriler!T3675&lt;=0.1, S3675, IF(AND(Veriler!T3675&gt;0.1, F3675="", P3675="E"), IF(Q3675&gt;Veriler!$G$2, Q3675*S3675, IF(Q3675&lt;Veriler!$G$2, Veriler!$G$2*S3675, Q3675*S3675)), 0))</f>
        <v>0</v>
      </c>
      <c r="U3675" s="133" t="str">
        <f t="shared" si="1161"/>
        <v xml:space="preserve"> </v>
      </c>
      <c r="V3675" s="134" t="str">
        <f>IFERROR(IF(O3675="%10 sınırı aşılmıştır.",L3675-T3675,IFERROR(IF(F3675="",IF(S3675=1,0,IF(L3675-S3675=0,"",L3675-S3675)),IF(Veriler!M3675="",L3675,IF(L3675*Veriler!M3675=0,"",L3675*Veriler!M3675))),L3675)),0)</f>
        <v/>
      </c>
      <c r="W3675" s="146"/>
      <c r="X3675" s="146"/>
      <c r="Y3675" s="146"/>
    </row>
    <row r="3676" spans="1:25" s="99" customFormat="1" ht="54.75" customHeight="1" x14ac:dyDescent="0.25">
      <c r="A3676" s="96">
        <f t="shared" si="1162"/>
        <v>2711</v>
      </c>
      <c r="B3676" s="175"/>
      <c r="C3676" s="176"/>
      <c r="D3676" s="113"/>
      <c r="E3676" s="115"/>
      <c r="F3676" s="174"/>
      <c r="G3676" s="114" t="str">
        <f t="shared" si="1157"/>
        <v/>
      </c>
      <c r="H3676" s="115"/>
      <c r="I3676" s="115"/>
      <c r="J3676" s="115"/>
      <c r="K3676" s="115"/>
      <c r="L3676" s="133" t="str">
        <f t="shared" si="1158"/>
        <v/>
      </c>
      <c r="M3676" s="116" t="str">
        <f>IF(L3676="", "", L3676/Veriler!$X$1)</f>
        <v/>
      </c>
      <c r="N3676" s="116" t="str">
        <f>IF(F3676&lt;&gt;"", "İthal Girdi", IF(Veriler!T3676="", "", IF(Veriler!S3676="H", "%0,5 üzerindedir", IF(Veriler!T3676&gt;0.1, "%10 sınırı aşılmıştır.", "Uygun"))))</f>
        <v>%0,5 üzerindedir</v>
      </c>
      <c r="O3676" s="116" t="str">
        <f t="shared" si="1159"/>
        <v xml:space="preserve"> </v>
      </c>
      <c r="P3676" s="117"/>
      <c r="Q3676" s="118"/>
      <c r="R3676" s="119" t="str">
        <f t="shared" si="1160"/>
        <v/>
      </c>
      <c r="S3676" s="133">
        <f>IFERROR(IF(M3676&lt;=0.005,IF(F3676="",L3676,0),IF(F3676&lt;&gt;"",0,IF(P3676="",0,IF(P3676="H",0,IF(Q3676&lt;Veriler!$G$2,L3676*Veriler!$G$2,L3676*Q3676)))))," ")</f>
        <v>0</v>
      </c>
      <c r="T3676" s="133">
        <f>IF(Veriler!T3676&lt;=0.1, S3676, IF(AND(Veriler!T3676&gt;0.1, F3676="", P3676="E"), IF(Q3676&gt;Veriler!$G$2, Q3676*S3676, IF(Q3676&lt;Veriler!$G$2, Veriler!$G$2*S3676, Q3676*S3676)), 0))</f>
        <v>0</v>
      </c>
      <c r="U3676" s="133" t="str">
        <f t="shared" si="1161"/>
        <v xml:space="preserve"> </v>
      </c>
      <c r="V3676" s="134" t="str">
        <f>IFERROR(IF(O3676="%10 sınırı aşılmıştır.",L3676-T3676,IFERROR(IF(F3676="",IF(S3676=1,0,IF(L3676-S3676=0,"",L3676-S3676)),IF(Veriler!M3676="",L3676,IF(L3676*Veriler!M3676=0,"",L3676*Veriler!M3676))),L3676)),0)</f>
        <v/>
      </c>
      <c r="W3676" s="146"/>
      <c r="X3676" s="146"/>
      <c r="Y3676" s="146"/>
    </row>
    <row r="3677" spans="1:25" s="99" customFormat="1" ht="54.75" customHeight="1" x14ac:dyDescent="0.25">
      <c r="A3677" s="96">
        <f t="shared" si="1162"/>
        <v>2712</v>
      </c>
      <c r="B3677" s="175"/>
      <c r="C3677" s="176"/>
      <c r="D3677" s="113"/>
      <c r="E3677" s="115"/>
      <c r="F3677" s="174"/>
      <c r="G3677" s="114" t="str">
        <f t="shared" si="1157"/>
        <v/>
      </c>
      <c r="H3677" s="115"/>
      <c r="I3677" s="115"/>
      <c r="J3677" s="115"/>
      <c r="K3677" s="115"/>
      <c r="L3677" s="133" t="str">
        <f t="shared" si="1158"/>
        <v/>
      </c>
      <c r="M3677" s="116" t="str">
        <f>IF(L3677="", "", L3677/Veriler!$X$1)</f>
        <v/>
      </c>
      <c r="N3677" s="116" t="str">
        <f>IF(F3677&lt;&gt;"", "İthal Girdi", IF(Veriler!T3677="", "", IF(Veriler!S3677="H", "%0,5 üzerindedir", IF(Veriler!T3677&gt;0.1, "%10 sınırı aşılmıştır.", "Uygun"))))</f>
        <v>%0,5 üzerindedir</v>
      </c>
      <c r="O3677" s="116" t="str">
        <f t="shared" si="1159"/>
        <v xml:space="preserve"> </v>
      </c>
      <c r="P3677" s="117"/>
      <c r="Q3677" s="118"/>
      <c r="R3677" s="119" t="str">
        <f t="shared" si="1160"/>
        <v/>
      </c>
      <c r="S3677" s="133">
        <f>IFERROR(IF(M3677&lt;=0.005,IF(F3677="",L3677,0),IF(F3677&lt;&gt;"",0,IF(P3677="",0,IF(P3677="H",0,IF(Q3677&lt;Veriler!$G$2,L3677*Veriler!$G$2,L3677*Q3677)))))," ")</f>
        <v>0</v>
      </c>
      <c r="T3677" s="133">
        <f>IF(Veriler!T3677&lt;=0.1, S3677, IF(AND(Veriler!T3677&gt;0.1, F3677="", P3677="E"), IF(Q3677&gt;Veriler!$G$2, Q3677*S3677, IF(Q3677&lt;Veriler!$G$2, Veriler!$G$2*S3677, Q3677*S3677)), 0))</f>
        <v>0</v>
      </c>
      <c r="U3677" s="133" t="str">
        <f t="shared" si="1161"/>
        <v xml:space="preserve"> </v>
      </c>
      <c r="V3677" s="134" t="str">
        <f>IFERROR(IF(O3677="%10 sınırı aşılmıştır.",L3677-T3677,IFERROR(IF(F3677="",IF(S3677=1,0,IF(L3677-S3677=0,"",L3677-S3677)),IF(Veriler!M3677="",L3677,IF(L3677*Veriler!M3677=0,"",L3677*Veriler!M3677))),L3677)),0)</f>
        <v/>
      </c>
      <c r="W3677" s="146"/>
      <c r="X3677" s="146"/>
      <c r="Y3677" s="146"/>
    </row>
    <row r="3678" spans="1:25" s="99" customFormat="1" ht="54.75" customHeight="1" x14ac:dyDescent="0.25">
      <c r="A3678" s="96">
        <f t="shared" si="1162"/>
        <v>2713</v>
      </c>
      <c r="B3678" s="175"/>
      <c r="C3678" s="176"/>
      <c r="D3678" s="113"/>
      <c r="E3678" s="115"/>
      <c r="F3678" s="174"/>
      <c r="G3678" s="114" t="str">
        <f t="shared" si="1157"/>
        <v/>
      </c>
      <c r="H3678" s="115"/>
      <c r="I3678" s="115"/>
      <c r="J3678" s="115"/>
      <c r="K3678" s="115"/>
      <c r="L3678" s="133" t="str">
        <f t="shared" si="1158"/>
        <v/>
      </c>
      <c r="M3678" s="116" t="str">
        <f>IF(L3678="", "", L3678/Veriler!$X$1)</f>
        <v/>
      </c>
      <c r="N3678" s="116" t="str">
        <f>IF(F3678&lt;&gt;"", "İthal Girdi", IF(Veriler!T3678="", "", IF(Veriler!S3678="H", "%0,5 üzerindedir", IF(Veriler!T3678&gt;0.1, "%10 sınırı aşılmıştır.", "Uygun"))))</f>
        <v>%0,5 üzerindedir</v>
      </c>
      <c r="O3678" s="116" t="str">
        <f t="shared" si="1159"/>
        <v xml:space="preserve"> </v>
      </c>
      <c r="P3678" s="117"/>
      <c r="Q3678" s="118"/>
      <c r="R3678" s="119" t="str">
        <f t="shared" si="1160"/>
        <v/>
      </c>
      <c r="S3678" s="133">
        <f>IFERROR(IF(M3678&lt;=0.005,IF(F3678="",L3678,0),IF(F3678&lt;&gt;"",0,IF(P3678="",0,IF(P3678="H",0,IF(Q3678&lt;Veriler!$G$2,L3678*Veriler!$G$2,L3678*Q3678)))))," ")</f>
        <v>0</v>
      </c>
      <c r="T3678" s="133">
        <f>IF(Veriler!T3678&lt;=0.1, S3678, IF(AND(Veriler!T3678&gt;0.1, F3678="", P3678="E"), IF(Q3678&gt;Veriler!$G$2, Q3678*S3678, IF(Q3678&lt;Veriler!$G$2, Veriler!$G$2*S3678, Q3678*S3678)), 0))</f>
        <v>0</v>
      </c>
      <c r="U3678" s="133" t="str">
        <f t="shared" si="1161"/>
        <v xml:space="preserve"> </v>
      </c>
      <c r="V3678" s="134" t="str">
        <f>IFERROR(IF(O3678="%10 sınırı aşılmıştır.",L3678-T3678,IFERROR(IF(F3678="",IF(S3678=1,0,IF(L3678-S3678=0,"",L3678-S3678)),IF(Veriler!M3678="",L3678,IF(L3678*Veriler!M3678=0,"",L3678*Veriler!M3678))),L3678)),0)</f>
        <v/>
      </c>
      <c r="W3678" s="146"/>
      <c r="X3678" s="146"/>
      <c r="Y3678" s="146"/>
    </row>
    <row r="3679" spans="1:25" s="99" customFormat="1" ht="54.75" customHeight="1" x14ac:dyDescent="0.25">
      <c r="A3679" s="96">
        <f t="shared" si="1162"/>
        <v>2714</v>
      </c>
      <c r="B3679" s="175"/>
      <c r="C3679" s="176"/>
      <c r="D3679" s="113"/>
      <c r="E3679" s="115"/>
      <c r="F3679" s="174"/>
      <c r="G3679" s="114" t="str">
        <f t="shared" si="1157"/>
        <v/>
      </c>
      <c r="H3679" s="115"/>
      <c r="I3679" s="115"/>
      <c r="J3679" s="115"/>
      <c r="K3679" s="115"/>
      <c r="L3679" s="133" t="str">
        <f t="shared" si="1158"/>
        <v/>
      </c>
      <c r="M3679" s="116" t="str">
        <f>IF(L3679="", "", L3679/Veriler!$X$1)</f>
        <v/>
      </c>
      <c r="N3679" s="116" t="str">
        <f>IF(F3679&lt;&gt;"", "İthal Girdi", IF(Veriler!T3679="", "", IF(Veriler!S3679="H", "%0,5 üzerindedir", IF(Veriler!T3679&gt;0.1, "%10 sınırı aşılmıştır.", "Uygun"))))</f>
        <v>%0,5 üzerindedir</v>
      </c>
      <c r="O3679" s="116" t="str">
        <f t="shared" si="1159"/>
        <v xml:space="preserve"> </v>
      </c>
      <c r="P3679" s="117"/>
      <c r="Q3679" s="118"/>
      <c r="R3679" s="119" t="str">
        <f t="shared" si="1160"/>
        <v/>
      </c>
      <c r="S3679" s="133">
        <f>IFERROR(IF(M3679&lt;=0.005,IF(F3679="",L3679,0),IF(F3679&lt;&gt;"",0,IF(P3679="",0,IF(P3679="H",0,IF(Q3679&lt;Veriler!$G$2,L3679*Veriler!$G$2,L3679*Q3679)))))," ")</f>
        <v>0</v>
      </c>
      <c r="T3679" s="133">
        <f>IF(Veriler!T3679&lt;=0.1, S3679, IF(AND(Veriler!T3679&gt;0.1, F3679="", P3679="E"), IF(Q3679&gt;Veriler!$G$2, Q3679*S3679, IF(Q3679&lt;Veriler!$G$2, Veriler!$G$2*S3679, Q3679*S3679)), 0))</f>
        <v>0</v>
      </c>
      <c r="U3679" s="133" t="str">
        <f t="shared" si="1161"/>
        <v xml:space="preserve"> </v>
      </c>
      <c r="V3679" s="134" t="str">
        <f>IFERROR(IF(O3679="%10 sınırı aşılmıştır.",L3679-T3679,IFERROR(IF(F3679="",IF(S3679=1,0,IF(L3679-S3679=0,"",L3679-S3679)),IF(Veriler!M3679="",L3679,IF(L3679*Veriler!M3679=0,"",L3679*Veriler!M3679))),L3679)),0)</f>
        <v/>
      </c>
      <c r="W3679" s="146"/>
      <c r="X3679" s="146"/>
      <c r="Y3679" s="146"/>
    </row>
    <row r="3680" spans="1:25" s="99" customFormat="1" ht="54.75" customHeight="1" x14ac:dyDescent="0.25">
      <c r="A3680" s="96">
        <f t="shared" si="1162"/>
        <v>2715</v>
      </c>
      <c r="B3680" s="175"/>
      <c r="C3680" s="176"/>
      <c r="D3680" s="113"/>
      <c r="E3680" s="115"/>
      <c r="F3680" s="174"/>
      <c r="G3680" s="114" t="str">
        <f t="shared" si="1157"/>
        <v/>
      </c>
      <c r="H3680" s="115"/>
      <c r="I3680" s="115"/>
      <c r="J3680" s="115"/>
      <c r="K3680" s="115"/>
      <c r="L3680" s="133" t="str">
        <f t="shared" si="1158"/>
        <v/>
      </c>
      <c r="M3680" s="116" t="str">
        <f>IF(L3680="", "", L3680/Veriler!$X$1)</f>
        <v/>
      </c>
      <c r="N3680" s="116" t="str">
        <f>IF(F3680&lt;&gt;"", "İthal Girdi", IF(Veriler!T3680="", "", IF(Veriler!S3680="H", "%0,5 üzerindedir", IF(Veriler!T3680&gt;0.1, "%10 sınırı aşılmıştır.", "Uygun"))))</f>
        <v>%0,5 üzerindedir</v>
      </c>
      <c r="O3680" s="116" t="str">
        <f t="shared" si="1159"/>
        <v xml:space="preserve"> </v>
      </c>
      <c r="P3680" s="117"/>
      <c r="Q3680" s="118"/>
      <c r="R3680" s="119" t="str">
        <f t="shared" si="1160"/>
        <v/>
      </c>
      <c r="S3680" s="133">
        <f>IFERROR(IF(M3680&lt;=0.005,IF(F3680="",L3680,0),IF(F3680&lt;&gt;"",0,IF(P3680="",0,IF(P3680="H",0,IF(Q3680&lt;Veriler!$G$2,L3680*Veriler!$G$2,L3680*Q3680)))))," ")</f>
        <v>0</v>
      </c>
      <c r="T3680" s="133">
        <f>IF(Veriler!T3680&lt;=0.1, S3680, IF(AND(Veriler!T3680&gt;0.1, F3680="", P3680="E"), IF(Q3680&gt;Veriler!$G$2, Q3680*S3680, IF(Q3680&lt;Veriler!$G$2, Veriler!$G$2*S3680, Q3680*S3680)), 0))</f>
        <v>0</v>
      </c>
      <c r="U3680" s="133" t="str">
        <f t="shared" si="1161"/>
        <v xml:space="preserve"> </v>
      </c>
      <c r="V3680" s="134" t="str">
        <f>IFERROR(IF(O3680="%10 sınırı aşılmıştır.",L3680-T3680,IFERROR(IF(F3680="",IF(S3680=1,0,IF(L3680-S3680=0,"",L3680-S3680)),IF(Veriler!M3680="",L3680,IF(L3680*Veriler!M3680=0,"",L3680*Veriler!M3680))),L3680)),0)</f>
        <v/>
      </c>
      <c r="W3680" s="146"/>
      <c r="X3680" s="146"/>
      <c r="Y3680" s="146"/>
    </row>
    <row r="3681" spans="1:25" s="99" customFormat="1" ht="54.75" customHeight="1" x14ac:dyDescent="0.25">
      <c r="A3681" s="96">
        <f t="shared" si="1162"/>
        <v>2716</v>
      </c>
      <c r="B3681" s="175"/>
      <c r="C3681" s="176"/>
      <c r="D3681" s="113"/>
      <c r="E3681" s="115"/>
      <c r="F3681" s="174"/>
      <c r="G3681" s="114" t="str">
        <f t="shared" si="1157"/>
        <v/>
      </c>
      <c r="H3681" s="115"/>
      <c r="I3681" s="115"/>
      <c r="J3681" s="115"/>
      <c r="K3681" s="115"/>
      <c r="L3681" s="133" t="str">
        <f t="shared" si="1158"/>
        <v/>
      </c>
      <c r="M3681" s="116" t="str">
        <f>IF(L3681="", "", L3681/Veriler!$X$1)</f>
        <v/>
      </c>
      <c r="N3681" s="116" t="str">
        <f>IF(F3681&lt;&gt;"", "İthal Girdi", IF(Veriler!T3681="", "", IF(Veriler!S3681="H", "%0,5 üzerindedir", IF(Veriler!T3681&gt;0.1, "%10 sınırı aşılmıştır.", "Uygun"))))</f>
        <v>%0,5 üzerindedir</v>
      </c>
      <c r="O3681" s="116" t="str">
        <f t="shared" si="1159"/>
        <v xml:space="preserve"> </v>
      </c>
      <c r="P3681" s="117"/>
      <c r="Q3681" s="118"/>
      <c r="R3681" s="119" t="str">
        <f t="shared" si="1160"/>
        <v/>
      </c>
      <c r="S3681" s="133">
        <f>IFERROR(IF(M3681&lt;=0.005,IF(F3681="",L3681,0),IF(F3681&lt;&gt;"",0,IF(P3681="",0,IF(P3681="H",0,IF(Q3681&lt;Veriler!$G$2,L3681*Veriler!$G$2,L3681*Q3681)))))," ")</f>
        <v>0</v>
      </c>
      <c r="T3681" s="133">
        <f>IF(Veriler!T3681&lt;=0.1, S3681, IF(AND(Veriler!T3681&gt;0.1, F3681="", P3681="E"), IF(Q3681&gt;Veriler!$G$2, Q3681*S3681, IF(Q3681&lt;Veriler!$G$2, Veriler!$G$2*S3681, Q3681*S3681)), 0))</f>
        <v>0</v>
      </c>
      <c r="U3681" s="133" t="str">
        <f t="shared" si="1161"/>
        <v xml:space="preserve"> </v>
      </c>
      <c r="V3681" s="134" t="str">
        <f>IFERROR(IF(O3681="%10 sınırı aşılmıştır.",L3681-T3681,IFERROR(IF(F3681="",IF(S3681=1,0,IF(L3681-S3681=0,"",L3681-S3681)),IF(Veriler!M3681="",L3681,IF(L3681*Veriler!M3681=0,"",L3681*Veriler!M3681))),L3681)),0)</f>
        <v/>
      </c>
      <c r="W3681" s="146"/>
      <c r="X3681" s="146"/>
      <c r="Y3681" s="146"/>
    </row>
    <row r="3682" spans="1:25" s="99" customFormat="1" ht="24" customHeight="1" x14ac:dyDescent="0.25">
      <c r="A3682" s="103"/>
      <c r="B3682" s="104"/>
      <c r="C3682" s="104"/>
      <c r="D3682" s="104"/>
      <c r="E3682" s="103"/>
      <c r="F3682" s="135"/>
      <c r="G3682" s="157"/>
      <c r="H3682" s="103"/>
      <c r="I3682" s="103"/>
      <c r="J3682" s="103"/>
      <c r="K3682" s="103"/>
      <c r="L3682" s="136">
        <f>SUM(L3653:L3666,L3668:L3681)</f>
        <v>0</v>
      </c>
      <c r="M3682" s="158"/>
      <c r="N3682" s="158"/>
      <c r="O3682" s="158"/>
      <c r="P3682" s="105"/>
      <c r="Q3682" s="106"/>
      <c r="R3682" s="159"/>
      <c r="S3682" s="160"/>
      <c r="T3682" s="160"/>
      <c r="U3682" s="160"/>
      <c r="V3682" s="160"/>
      <c r="W3682" s="146"/>
      <c r="X3682" s="146"/>
      <c r="Y3682" s="146"/>
    </row>
    <row r="3683" spans="1:25" s="99" customFormat="1" ht="31.5" customHeight="1" x14ac:dyDescent="0.25">
      <c r="A3683" s="103"/>
      <c r="B3683" s="104"/>
      <c r="C3683" s="104"/>
      <c r="D3683" s="104"/>
      <c r="E3683" s="103"/>
      <c r="F3683" s="135"/>
      <c r="G3683" s="157"/>
      <c r="H3683" s="103"/>
      <c r="I3683" s="103"/>
      <c r="J3683" s="103"/>
      <c r="K3683" s="103"/>
      <c r="L3683" s="161"/>
      <c r="M3683" s="158"/>
      <c r="N3683" s="158"/>
      <c r="O3683" s="158"/>
      <c r="P3683" s="105"/>
      <c r="Q3683" s="106"/>
      <c r="R3683" s="159"/>
      <c r="S3683" s="162" t="s">
        <v>57</v>
      </c>
      <c r="T3683" s="162" t="s">
        <v>57</v>
      </c>
      <c r="U3683" s="162" t="s">
        <v>57</v>
      </c>
      <c r="V3683" s="163" t="s">
        <v>58</v>
      </c>
      <c r="W3683" s="146"/>
      <c r="X3683" s="146"/>
      <c r="Y3683" s="146"/>
    </row>
    <row r="3684" spans="1:25" s="99" customFormat="1" ht="58.5" customHeight="1" x14ac:dyDescent="0.25">
      <c r="A3684" s="185" t="s">
        <v>59</v>
      </c>
      <c r="B3684" s="180"/>
      <c r="C3684" s="180"/>
      <c r="D3684" s="180"/>
      <c r="E3684" s="180"/>
      <c r="F3684" s="180"/>
      <c r="G3684" s="180"/>
      <c r="H3684" s="180"/>
      <c r="I3684" s="180"/>
      <c r="J3684" s="180"/>
      <c r="K3684" s="180"/>
      <c r="L3684" s="180"/>
      <c r="M3684" s="180"/>
      <c r="N3684" s="180"/>
      <c r="O3684" s="180"/>
      <c r="P3684" s="180"/>
      <c r="Q3684" s="180"/>
      <c r="R3684" s="176"/>
      <c r="S3684" s="137">
        <f>SUM(S3646,S3653:S3666,S3668:S3681)</f>
        <v>0</v>
      </c>
      <c r="T3684" s="137" t="str">
        <f>IF(SUM(T3653:T3666,T3668:T3681)=0," ",SUM(T3653:T3666,T3668:T3681))</f>
        <v xml:space="preserve"> </v>
      </c>
      <c r="U3684" s="137" t="str">
        <f>IF(SUM(U3653:U3666,U3668:U3681)=0," ",SUM(U3653:U3666,U3668:U3681))</f>
        <v xml:space="preserve"> </v>
      </c>
      <c r="V3684" s="137" t="str">
        <f>IF(SUM(V3653:V3666,V3668:V3681)=0," ",SUM(V3653:V3666,V3668:V3681))</f>
        <v xml:space="preserve"> </v>
      </c>
      <c r="W3684" s="146"/>
      <c r="X3684" s="164">
        <f>SUM(U3653:U3666,U3668:U3681)</f>
        <v>0</v>
      </c>
      <c r="Y3684" s="164">
        <f>SUM(V3653:V3666,V3668:V3681)</f>
        <v>0</v>
      </c>
    </row>
    <row r="3685" spans="1:25" x14ac:dyDescent="0.3">
      <c r="A3685" s="34"/>
      <c r="G3685" s="146"/>
      <c r="L3685" s="146"/>
      <c r="M3685" s="146"/>
      <c r="N3685" s="146"/>
      <c r="O3685" s="146"/>
      <c r="R3685" s="146"/>
      <c r="S3685" s="146"/>
      <c r="T3685" s="146"/>
      <c r="U3685" s="146"/>
      <c r="V3685" s="146"/>
      <c r="W3685" s="146"/>
      <c r="X3685" s="146"/>
      <c r="Y3685" s="146"/>
    </row>
    <row r="3686" spans="1:25" x14ac:dyDescent="0.3">
      <c r="A3686" s="186" t="s">
        <v>60</v>
      </c>
      <c r="B3686" s="187"/>
      <c r="C3686" s="187"/>
      <c r="D3686" s="187"/>
      <c r="E3686" s="187"/>
      <c r="F3686" s="187"/>
      <c r="G3686" s="187"/>
      <c r="H3686" s="187"/>
      <c r="I3686" s="187"/>
      <c r="J3686" s="187"/>
      <c r="K3686" s="187"/>
      <c r="L3686" s="187"/>
      <c r="M3686" s="187"/>
      <c r="N3686" s="187"/>
      <c r="O3686" s="187"/>
      <c r="P3686" s="187"/>
      <c r="Q3686" s="187"/>
      <c r="R3686" s="187"/>
      <c r="S3686" s="187"/>
      <c r="T3686" s="187"/>
      <c r="U3686" s="187"/>
      <c r="V3686" s="187"/>
      <c r="W3686" s="146"/>
      <c r="X3686" s="146"/>
      <c r="Y3686" s="146"/>
    </row>
    <row r="3687" spans="1:25" s="99" customFormat="1" ht="41.25" customHeight="1" x14ac:dyDescent="0.25">
      <c r="A3687" s="189" t="s">
        <v>38</v>
      </c>
      <c r="B3687" s="180"/>
      <c r="C3687" s="180"/>
      <c r="D3687" s="180"/>
      <c r="E3687" s="180"/>
      <c r="F3687" s="180"/>
      <c r="G3687" s="180"/>
      <c r="H3687" s="180"/>
      <c r="I3687" s="180"/>
      <c r="J3687" s="180"/>
      <c r="K3687" s="180"/>
      <c r="L3687" s="180"/>
      <c r="M3687" s="180"/>
      <c r="N3687" s="180"/>
      <c r="O3687" s="180"/>
      <c r="P3687" s="180"/>
      <c r="Q3687" s="180"/>
      <c r="R3687" s="180"/>
      <c r="S3687" s="180"/>
      <c r="T3687" s="180"/>
      <c r="U3687" s="180"/>
      <c r="V3687" s="176"/>
      <c r="W3687" s="146"/>
      <c r="X3687" s="146"/>
      <c r="Y3687" s="146"/>
    </row>
    <row r="3688" spans="1:25" s="100" customFormat="1" ht="35.25" customHeight="1" x14ac:dyDescent="0.25">
      <c r="A3688" s="179" t="s">
        <v>39</v>
      </c>
      <c r="B3688" s="180"/>
      <c r="C3688" s="180"/>
      <c r="D3688" s="180"/>
      <c r="E3688" s="180"/>
      <c r="F3688" s="180"/>
      <c r="G3688" s="180"/>
      <c r="H3688" s="180"/>
      <c r="I3688" s="180"/>
      <c r="J3688" s="180"/>
      <c r="K3688" s="180"/>
      <c r="L3688" s="180"/>
      <c r="M3688" s="180"/>
      <c r="N3688" s="180"/>
      <c r="O3688" s="180"/>
      <c r="P3688" s="180"/>
      <c r="Q3688" s="180"/>
      <c r="R3688" s="176"/>
      <c r="S3688" s="147"/>
      <c r="T3688" s="148"/>
      <c r="U3688" s="149" t="s">
        <v>40</v>
      </c>
      <c r="V3688" s="150">
        <f>V3650+1</f>
        <v>98</v>
      </c>
      <c r="W3688" s="146"/>
      <c r="X3688" s="146"/>
      <c r="Y3688" s="146"/>
    </row>
    <row r="3689" spans="1:25" s="99" customFormat="1" ht="81" customHeight="1" x14ac:dyDescent="0.25">
      <c r="A3689" s="110" t="s">
        <v>3</v>
      </c>
      <c r="B3689" s="188" t="s">
        <v>41</v>
      </c>
      <c r="C3689" s="176"/>
      <c r="D3689" s="111" t="s">
        <v>42</v>
      </c>
      <c r="E3689" s="110" t="s">
        <v>324</v>
      </c>
      <c r="F3689" s="111" t="s">
        <v>325</v>
      </c>
      <c r="G3689" s="151" t="s">
        <v>43</v>
      </c>
      <c r="H3689" s="110" t="s">
        <v>44</v>
      </c>
      <c r="I3689" s="110" t="s">
        <v>8</v>
      </c>
      <c r="J3689" s="110" t="s">
        <v>45</v>
      </c>
      <c r="K3689" s="110" t="s">
        <v>46</v>
      </c>
      <c r="L3689" s="152" t="s">
        <v>47</v>
      </c>
      <c r="M3689" s="153" t="s">
        <v>48</v>
      </c>
      <c r="N3689" s="154" t="s">
        <v>49</v>
      </c>
      <c r="O3689" s="154" t="s">
        <v>49</v>
      </c>
      <c r="P3689" s="112" t="s">
        <v>50</v>
      </c>
      <c r="Q3689" s="110" t="s">
        <v>51</v>
      </c>
      <c r="R3689" s="155" t="s">
        <v>52</v>
      </c>
      <c r="S3689" s="156" t="s">
        <v>53</v>
      </c>
      <c r="T3689" s="156" t="s">
        <v>54</v>
      </c>
      <c r="U3689" s="152" t="s">
        <v>54</v>
      </c>
      <c r="V3689" s="152" t="s">
        <v>55</v>
      </c>
      <c r="W3689" s="146"/>
      <c r="X3689" s="146"/>
      <c r="Y3689" s="146"/>
    </row>
    <row r="3690" spans="1:25" s="99" customFormat="1" ht="45" customHeight="1" x14ac:dyDescent="0.25">
      <c r="A3690" s="101"/>
      <c r="B3690" s="177" t="s">
        <v>56</v>
      </c>
      <c r="C3690" s="178"/>
      <c r="D3690" s="102"/>
      <c r="E3690" s="170"/>
      <c r="F3690" s="102"/>
      <c r="G3690" s="95"/>
      <c r="H3690" s="102"/>
      <c r="I3690" s="102"/>
      <c r="J3690" s="102"/>
      <c r="K3690" s="102"/>
      <c r="L3690" s="95"/>
      <c r="M3690" s="95"/>
      <c r="N3690" s="95"/>
      <c r="O3690" s="95"/>
      <c r="P3690" s="102"/>
      <c r="Q3690" s="102"/>
      <c r="R3690" s="190"/>
      <c r="S3690" s="184"/>
      <c r="T3690" s="95"/>
      <c r="U3690" s="95"/>
      <c r="V3690" s="95"/>
      <c r="W3690" s="146"/>
      <c r="X3690" s="146"/>
      <c r="Y3690" s="146"/>
    </row>
    <row r="3691" spans="1:25" s="99" customFormat="1" ht="54.75" customHeight="1" x14ac:dyDescent="0.25">
      <c r="A3691" s="96">
        <f>A3681+1</f>
        <v>2717</v>
      </c>
      <c r="B3691" s="181"/>
      <c r="C3691" s="182"/>
      <c r="D3691" s="113"/>
      <c r="E3691" s="115"/>
      <c r="F3691" s="174"/>
      <c r="G3691" s="114" t="str">
        <f t="shared" ref="G3691:G3704" si="1163">IF(AND(F3691&lt;&gt;"",V3691&lt;&gt;"",L3691&lt;&gt;0),V3691/L3691,"")</f>
        <v/>
      </c>
      <c r="H3691" s="115"/>
      <c r="I3691" s="115"/>
      <c r="J3691" s="115"/>
      <c r="K3691" s="115"/>
      <c r="L3691" s="133" t="str">
        <f t="shared" ref="L3691:L3704" si="1164">IF(AND(H3691&lt;&gt;0, J3691&lt;&gt;0, K3691&lt;&gt;0), H3691*J3691*K3691, "")</f>
        <v/>
      </c>
      <c r="M3691" s="116" t="str">
        <f>IF(L3691="", "", L3691/Veriler!$X$1)</f>
        <v/>
      </c>
      <c r="N3691" s="116" t="str">
        <f>IF(F3691&lt;&gt;"", "İthal Girdi", IF(Veriler!T3691="", "", IF(Veriler!S3691="H", "%0,5 üzerindedir", IF(Veriler!T3691&gt;0.1, "%10 sınırı aşılmıştır.", "Uygun"))))</f>
        <v>%0,5 üzerindedir</v>
      </c>
      <c r="O3691" s="116" t="str">
        <f t="shared" ref="O3691:O3704" si="1165">IF(M3691=""," ",N3691)</f>
        <v xml:space="preserve"> </v>
      </c>
      <c r="P3691" s="117"/>
      <c r="Q3691" s="118"/>
      <c r="R3691" s="119" t="str">
        <f t="shared" ref="R3691:R3704" si="1166">IFERROR(IF(AND(T3691&lt;&gt;"",L3691&lt;&gt;"",L3691&lt;&gt;0,T3691&lt;&gt;0),T3691/L3691,"")," ")</f>
        <v/>
      </c>
      <c r="S3691" s="133">
        <f>IFERROR(IF(M3691&lt;=0.005,IF(F3691="",L3691,0),IF(F3691&lt;&gt;"",0,IF(P3691="",0,IF(P3691="H",0,IF(Q3691&lt;Veriler!$G$2,L3691*Veriler!$G$2,L3691*Q3691)))))," ")</f>
        <v>0</v>
      </c>
      <c r="T3691" s="133">
        <f>IF(Veriler!T3691&lt;=0.1, S3691, IF(AND(Veriler!T3691&gt;0.1, F3691="", P3691="E"), IF(Q3691&gt;Veriler!$G$2, Q3691*S3691, IF(Q3691&lt;Veriler!$G$2, Veriler!$G$2*S3691, Q3691*S3691)), 0))</f>
        <v>0</v>
      </c>
      <c r="U3691" s="133" t="str">
        <f t="shared" ref="U3691:U3704" si="1167">IF(T3691=0," ",T3691)</f>
        <v xml:space="preserve"> </v>
      </c>
      <c r="V3691" s="134" t="str">
        <f>IFERROR(IF(O3691="%10 sınırı aşılmıştır.",L3691-T3691,IFERROR(IF(F3691="",IF(S3691=1,0,IF(L3691-S3691=0,"",L3691-S3691)),IF(Veriler!M3691="",L3691,IF(L3691*Veriler!M3691=0,"",L3691*Veriler!M3691))),L3691)),0)</f>
        <v/>
      </c>
      <c r="W3691" s="146"/>
      <c r="X3691" s="146"/>
      <c r="Y3691" s="146"/>
    </row>
    <row r="3692" spans="1:25" s="99" customFormat="1" ht="54.75" customHeight="1" x14ac:dyDescent="0.25">
      <c r="A3692" s="96">
        <f t="shared" ref="A3692:A3704" si="1168">A3691+1</f>
        <v>2718</v>
      </c>
      <c r="B3692" s="175"/>
      <c r="C3692" s="176"/>
      <c r="D3692" s="113"/>
      <c r="E3692" s="115"/>
      <c r="F3692" s="174"/>
      <c r="G3692" s="114" t="str">
        <f t="shared" si="1163"/>
        <v/>
      </c>
      <c r="H3692" s="115"/>
      <c r="I3692" s="115"/>
      <c r="J3692" s="115"/>
      <c r="K3692" s="115"/>
      <c r="L3692" s="133" t="str">
        <f t="shared" si="1164"/>
        <v/>
      </c>
      <c r="M3692" s="116" t="str">
        <f>IF(L3692="", "", L3692/Veriler!$X$1)</f>
        <v/>
      </c>
      <c r="N3692" s="116" t="str">
        <f>IF(F3692&lt;&gt;"", "İthal Girdi", IF(Veriler!T3692="", "", IF(Veriler!S3692="H", "%0,5 üzerindedir", IF(Veriler!T3692&gt;0.1, "%10 sınırı aşılmıştır.", "Uygun"))))</f>
        <v>%0,5 üzerindedir</v>
      </c>
      <c r="O3692" s="116" t="str">
        <f t="shared" si="1165"/>
        <v xml:space="preserve"> </v>
      </c>
      <c r="P3692" s="117"/>
      <c r="Q3692" s="118"/>
      <c r="R3692" s="119" t="str">
        <f t="shared" si="1166"/>
        <v/>
      </c>
      <c r="S3692" s="133">
        <f>IFERROR(IF(M3692&lt;=0.005,IF(F3692="",L3692,0),IF(F3692&lt;&gt;"",0,IF(P3692="",0,IF(P3692="H",0,IF(Q3692&lt;Veriler!$G$2,L3692*Veriler!$G$2,L3692*Q3692)))))," ")</f>
        <v>0</v>
      </c>
      <c r="T3692" s="133">
        <f>IF(Veriler!T3692&lt;=0.1, S3692, IF(AND(Veriler!T3692&gt;0.1, F3692="", P3692="E"), IF(Q3692&gt;Veriler!$G$2, Q3692*S3692, IF(Q3692&lt;Veriler!$G$2, Veriler!$G$2*S3692, Q3692*S3692)), 0))</f>
        <v>0</v>
      </c>
      <c r="U3692" s="133" t="str">
        <f t="shared" si="1167"/>
        <v xml:space="preserve"> </v>
      </c>
      <c r="V3692" s="134" t="str">
        <f>IFERROR(IF(O3692="%10 sınırı aşılmıştır.",L3692-T3692,IFERROR(IF(F3692="",IF(S3692=1,0,IF(L3692-S3692=0,"",L3692-S3692)),IF(Veriler!M3692="",L3692,IF(L3692*Veriler!M3692=0,"",L3692*Veriler!M3692))),L3692)),0)</f>
        <v/>
      </c>
      <c r="W3692" s="146"/>
      <c r="X3692" s="146"/>
      <c r="Y3692" s="146"/>
    </row>
    <row r="3693" spans="1:25" s="99" customFormat="1" ht="54.75" customHeight="1" x14ac:dyDescent="0.25">
      <c r="A3693" s="96">
        <f t="shared" si="1168"/>
        <v>2719</v>
      </c>
      <c r="B3693" s="175"/>
      <c r="C3693" s="176"/>
      <c r="D3693" s="113"/>
      <c r="E3693" s="115"/>
      <c r="F3693" s="174"/>
      <c r="G3693" s="114" t="str">
        <f t="shared" si="1163"/>
        <v/>
      </c>
      <c r="H3693" s="115"/>
      <c r="I3693" s="115"/>
      <c r="J3693" s="115"/>
      <c r="K3693" s="115"/>
      <c r="L3693" s="133" t="str">
        <f t="shared" si="1164"/>
        <v/>
      </c>
      <c r="M3693" s="116" t="str">
        <f>IF(L3693="", "", L3693/Veriler!$X$1)</f>
        <v/>
      </c>
      <c r="N3693" s="116" t="str">
        <f>IF(F3693&lt;&gt;"", "İthal Girdi", IF(Veriler!T3693="", "", IF(Veriler!S3693="H", "%0,5 üzerindedir", IF(Veriler!T3693&gt;0.1, "%10 sınırı aşılmıştır.", "Uygun"))))</f>
        <v>%0,5 üzerindedir</v>
      </c>
      <c r="O3693" s="116" t="str">
        <f t="shared" si="1165"/>
        <v xml:space="preserve"> </v>
      </c>
      <c r="P3693" s="117"/>
      <c r="Q3693" s="118"/>
      <c r="R3693" s="119" t="str">
        <f t="shared" si="1166"/>
        <v/>
      </c>
      <c r="S3693" s="133">
        <f>IFERROR(IF(M3693&lt;=0.005,IF(F3693="",L3693,0),IF(F3693&lt;&gt;"",0,IF(P3693="",0,IF(P3693="H",0,IF(Q3693&lt;Veriler!$G$2,L3693*Veriler!$G$2,L3693*Q3693)))))," ")</f>
        <v>0</v>
      </c>
      <c r="T3693" s="133">
        <f>IF(Veriler!T3693&lt;=0.1, S3693, IF(AND(Veriler!T3693&gt;0.1, F3693="", P3693="E"), IF(Q3693&gt;Veriler!$G$2, Q3693*S3693, IF(Q3693&lt;Veriler!$G$2, Veriler!$G$2*S3693, Q3693*S3693)), 0))</f>
        <v>0</v>
      </c>
      <c r="U3693" s="133" t="str">
        <f t="shared" si="1167"/>
        <v xml:space="preserve"> </v>
      </c>
      <c r="V3693" s="134" t="str">
        <f>IFERROR(IF(O3693="%10 sınırı aşılmıştır.",L3693-T3693,IFERROR(IF(F3693="",IF(S3693=1,0,IF(L3693-S3693=0,"",L3693-S3693)),IF(Veriler!M3693="",L3693,IF(L3693*Veriler!M3693=0,"",L3693*Veriler!M3693))),L3693)),0)</f>
        <v/>
      </c>
      <c r="W3693" s="146"/>
      <c r="X3693" s="146"/>
      <c r="Y3693" s="146"/>
    </row>
    <row r="3694" spans="1:25" s="99" customFormat="1" ht="54.75" customHeight="1" x14ac:dyDescent="0.25">
      <c r="A3694" s="96">
        <f t="shared" si="1168"/>
        <v>2720</v>
      </c>
      <c r="B3694" s="175"/>
      <c r="C3694" s="176"/>
      <c r="D3694" s="113"/>
      <c r="E3694" s="115"/>
      <c r="F3694" s="174"/>
      <c r="G3694" s="114" t="str">
        <f t="shared" si="1163"/>
        <v/>
      </c>
      <c r="H3694" s="115"/>
      <c r="I3694" s="115"/>
      <c r="J3694" s="115"/>
      <c r="K3694" s="115"/>
      <c r="L3694" s="133" t="str">
        <f t="shared" si="1164"/>
        <v/>
      </c>
      <c r="M3694" s="116" t="str">
        <f>IF(L3694="", "", L3694/Veriler!$X$1)</f>
        <v/>
      </c>
      <c r="N3694" s="116" t="str">
        <f>IF(F3694&lt;&gt;"", "İthal Girdi", IF(Veriler!T3694="", "", IF(Veriler!S3694="H", "%0,5 üzerindedir", IF(Veriler!T3694&gt;0.1, "%10 sınırı aşılmıştır.", "Uygun"))))</f>
        <v>%0,5 üzerindedir</v>
      </c>
      <c r="O3694" s="116" t="str">
        <f t="shared" si="1165"/>
        <v xml:space="preserve"> </v>
      </c>
      <c r="P3694" s="117"/>
      <c r="Q3694" s="118"/>
      <c r="R3694" s="119" t="str">
        <f t="shared" si="1166"/>
        <v/>
      </c>
      <c r="S3694" s="133">
        <f>IFERROR(IF(M3694&lt;=0.005,IF(F3694="",L3694,0),IF(F3694&lt;&gt;"",0,IF(P3694="",0,IF(P3694="H",0,IF(Q3694&lt;Veriler!$G$2,L3694*Veriler!$G$2,L3694*Q3694)))))," ")</f>
        <v>0</v>
      </c>
      <c r="T3694" s="133">
        <f>IF(Veriler!T3694&lt;=0.1, S3694, IF(AND(Veriler!T3694&gt;0.1, F3694="", P3694="E"), IF(Q3694&gt;Veriler!$G$2, Q3694*S3694, IF(Q3694&lt;Veriler!$G$2, Veriler!$G$2*S3694, Q3694*S3694)), 0))</f>
        <v>0</v>
      </c>
      <c r="U3694" s="133" t="str">
        <f t="shared" si="1167"/>
        <v xml:space="preserve"> </v>
      </c>
      <c r="V3694" s="134" t="str">
        <f>IFERROR(IF(O3694="%10 sınırı aşılmıştır.",L3694-T3694,IFERROR(IF(F3694="",IF(S3694=1,0,IF(L3694-S3694=0,"",L3694-S3694)),IF(Veriler!M3694="",L3694,IF(L3694*Veriler!M3694=0,"",L3694*Veriler!M3694))),L3694)),0)</f>
        <v/>
      </c>
      <c r="W3694" s="146"/>
      <c r="X3694" s="146"/>
      <c r="Y3694" s="146"/>
    </row>
    <row r="3695" spans="1:25" s="99" customFormat="1" ht="54.75" customHeight="1" x14ac:dyDescent="0.25">
      <c r="A3695" s="96">
        <f t="shared" si="1168"/>
        <v>2721</v>
      </c>
      <c r="B3695" s="175"/>
      <c r="C3695" s="176"/>
      <c r="D3695" s="113"/>
      <c r="E3695" s="115"/>
      <c r="F3695" s="174"/>
      <c r="G3695" s="114" t="str">
        <f t="shared" si="1163"/>
        <v/>
      </c>
      <c r="H3695" s="115"/>
      <c r="I3695" s="115"/>
      <c r="J3695" s="115"/>
      <c r="K3695" s="115"/>
      <c r="L3695" s="133" t="str">
        <f t="shared" si="1164"/>
        <v/>
      </c>
      <c r="M3695" s="116" t="str">
        <f>IF(L3695="", "", L3695/Veriler!$X$1)</f>
        <v/>
      </c>
      <c r="N3695" s="116" t="str">
        <f>IF(F3695&lt;&gt;"", "İthal Girdi", IF(Veriler!T3695="", "", IF(Veriler!S3695="H", "%0,5 üzerindedir", IF(Veriler!T3695&gt;0.1, "%10 sınırı aşılmıştır.", "Uygun"))))</f>
        <v>%0,5 üzerindedir</v>
      </c>
      <c r="O3695" s="116" t="str">
        <f t="shared" si="1165"/>
        <v xml:space="preserve"> </v>
      </c>
      <c r="P3695" s="117"/>
      <c r="Q3695" s="118"/>
      <c r="R3695" s="119" t="str">
        <f t="shared" si="1166"/>
        <v/>
      </c>
      <c r="S3695" s="133">
        <f>IFERROR(IF(M3695&lt;=0.005,IF(F3695="",L3695,0),IF(F3695&lt;&gt;"",0,IF(P3695="",0,IF(P3695="H",0,IF(Q3695&lt;Veriler!$G$2,L3695*Veriler!$G$2,L3695*Q3695)))))," ")</f>
        <v>0</v>
      </c>
      <c r="T3695" s="133">
        <f>IF(Veriler!T3695&lt;=0.1, S3695, IF(AND(Veriler!T3695&gt;0.1, F3695="", P3695="E"), IF(Q3695&gt;Veriler!$G$2, Q3695*S3695, IF(Q3695&lt;Veriler!$G$2, Veriler!$G$2*S3695, Q3695*S3695)), 0))</f>
        <v>0</v>
      </c>
      <c r="U3695" s="133" t="str">
        <f t="shared" si="1167"/>
        <v xml:space="preserve"> </v>
      </c>
      <c r="V3695" s="134" t="str">
        <f>IFERROR(IF(O3695="%10 sınırı aşılmıştır.",L3695-T3695,IFERROR(IF(F3695="",IF(S3695=1,0,IF(L3695-S3695=0,"",L3695-S3695)),IF(Veriler!M3695="",L3695,IF(L3695*Veriler!M3695=0,"",L3695*Veriler!M3695))),L3695)),0)</f>
        <v/>
      </c>
      <c r="W3695" s="146"/>
      <c r="X3695" s="146"/>
      <c r="Y3695" s="146"/>
    </row>
    <row r="3696" spans="1:25" s="99" customFormat="1" ht="54.75" customHeight="1" x14ac:dyDescent="0.25">
      <c r="A3696" s="96">
        <f t="shared" si="1168"/>
        <v>2722</v>
      </c>
      <c r="B3696" s="175"/>
      <c r="C3696" s="176"/>
      <c r="D3696" s="113"/>
      <c r="E3696" s="115"/>
      <c r="F3696" s="174"/>
      <c r="G3696" s="114" t="str">
        <f t="shared" si="1163"/>
        <v/>
      </c>
      <c r="H3696" s="115"/>
      <c r="I3696" s="115"/>
      <c r="J3696" s="115"/>
      <c r="K3696" s="115"/>
      <c r="L3696" s="133" t="str">
        <f t="shared" si="1164"/>
        <v/>
      </c>
      <c r="M3696" s="116" t="str">
        <f>IF(L3696="", "", L3696/Veriler!$X$1)</f>
        <v/>
      </c>
      <c r="N3696" s="116" t="str">
        <f>IF(F3696&lt;&gt;"", "İthal Girdi", IF(Veriler!T3696="", "", IF(Veriler!S3696="H", "%0,5 üzerindedir", IF(Veriler!T3696&gt;0.1, "%10 sınırı aşılmıştır.", "Uygun"))))</f>
        <v>%0,5 üzerindedir</v>
      </c>
      <c r="O3696" s="116" t="str">
        <f t="shared" si="1165"/>
        <v xml:space="preserve"> </v>
      </c>
      <c r="P3696" s="117"/>
      <c r="Q3696" s="118"/>
      <c r="R3696" s="119" t="str">
        <f t="shared" si="1166"/>
        <v/>
      </c>
      <c r="S3696" s="133">
        <f>IFERROR(IF(M3696&lt;=0.005,IF(F3696="",L3696,0),IF(F3696&lt;&gt;"",0,IF(P3696="",0,IF(P3696="H",0,IF(Q3696&lt;Veriler!$G$2,L3696*Veriler!$G$2,L3696*Q3696)))))," ")</f>
        <v>0</v>
      </c>
      <c r="T3696" s="133">
        <f>IF(Veriler!T3696&lt;=0.1, S3696, IF(AND(Veriler!T3696&gt;0.1, F3696="", P3696="E"), IF(Q3696&gt;Veriler!$G$2, Q3696*S3696, IF(Q3696&lt;Veriler!$G$2, Veriler!$G$2*S3696, Q3696*S3696)), 0))</f>
        <v>0</v>
      </c>
      <c r="U3696" s="133" t="str">
        <f t="shared" si="1167"/>
        <v xml:space="preserve"> </v>
      </c>
      <c r="V3696" s="134" t="str">
        <f>IFERROR(IF(O3696="%10 sınırı aşılmıştır.",L3696-T3696,IFERROR(IF(F3696="",IF(S3696=1,0,IF(L3696-S3696=0,"",L3696-S3696)),IF(Veriler!M3696="",L3696,IF(L3696*Veriler!M3696=0,"",L3696*Veriler!M3696))),L3696)),0)</f>
        <v/>
      </c>
      <c r="W3696" s="146"/>
      <c r="X3696" s="146"/>
      <c r="Y3696" s="146"/>
    </row>
    <row r="3697" spans="1:25" s="99" customFormat="1" ht="54.75" customHeight="1" x14ac:dyDescent="0.25">
      <c r="A3697" s="96">
        <f t="shared" si="1168"/>
        <v>2723</v>
      </c>
      <c r="B3697" s="175"/>
      <c r="C3697" s="176"/>
      <c r="D3697" s="113"/>
      <c r="E3697" s="115"/>
      <c r="F3697" s="174"/>
      <c r="G3697" s="114" t="str">
        <f t="shared" si="1163"/>
        <v/>
      </c>
      <c r="H3697" s="115"/>
      <c r="I3697" s="115"/>
      <c r="J3697" s="115"/>
      <c r="K3697" s="115"/>
      <c r="L3697" s="133" t="str">
        <f t="shared" si="1164"/>
        <v/>
      </c>
      <c r="M3697" s="116" t="str">
        <f>IF(L3697="", "", L3697/Veriler!$X$1)</f>
        <v/>
      </c>
      <c r="N3697" s="116" t="str">
        <f>IF(F3697&lt;&gt;"", "İthal Girdi", IF(Veriler!T3697="", "", IF(Veriler!S3697="H", "%0,5 üzerindedir", IF(Veriler!T3697&gt;0.1, "%10 sınırı aşılmıştır.", "Uygun"))))</f>
        <v>%0,5 üzerindedir</v>
      </c>
      <c r="O3697" s="116" t="str">
        <f t="shared" si="1165"/>
        <v xml:space="preserve"> </v>
      </c>
      <c r="P3697" s="117"/>
      <c r="Q3697" s="118"/>
      <c r="R3697" s="119" t="str">
        <f t="shared" si="1166"/>
        <v/>
      </c>
      <c r="S3697" s="133">
        <f>IFERROR(IF(M3697&lt;=0.005,IF(F3697="",L3697,0),IF(F3697&lt;&gt;"",0,IF(P3697="",0,IF(P3697="H",0,IF(Q3697&lt;Veriler!$G$2,L3697*Veriler!$G$2,L3697*Q3697)))))," ")</f>
        <v>0</v>
      </c>
      <c r="T3697" s="133">
        <f>IF(Veriler!T3697&lt;=0.1, S3697, IF(AND(Veriler!T3697&gt;0.1, F3697="", P3697="E"), IF(Q3697&gt;Veriler!$G$2, Q3697*S3697, IF(Q3697&lt;Veriler!$G$2, Veriler!$G$2*S3697, Q3697*S3697)), 0))</f>
        <v>0</v>
      </c>
      <c r="U3697" s="133" t="str">
        <f t="shared" si="1167"/>
        <v xml:space="preserve"> </v>
      </c>
      <c r="V3697" s="134" t="str">
        <f>IFERROR(IF(O3697="%10 sınırı aşılmıştır.",L3697-T3697,IFERROR(IF(F3697="",IF(S3697=1,0,IF(L3697-S3697=0,"",L3697-S3697)),IF(Veriler!M3697="",L3697,IF(L3697*Veriler!M3697=0,"",L3697*Veriler!M3697))),L3697)),0)</f>
        <v/>
      </c>
      <c r="W3697" s="146"/>
      <c r="X3697" s="146"/>
      <c r="Y3697" s="146"/>
    </row>
    <row r="3698" spans="1:25" s="99" customFormat="1" ht="54.75" customHeight="1" x14ac:dyDescent="0.25">
      <c r="A3698" s="96">
        <f t="shared" si="1168"/>
        <v>2724</v>
      </c>
      <c r="B3698" s="175"/>
      <c r="C3698" s="176"/>
      <c r="D3698" s="113"/>
      <c r="E3698" s="115"/>
      <c r="F3698" s="174"/>
      <c r="G3698" s="114" t="str">
        <f t="shared" si="1163"/>
        <v/>
      </c>
      <c r="H3698" s="115"/>
      <c r="I3698" s="115"/>
      <c r="J3698" s="115"/>
      <c r="K3698" s="115"/>
      <c r="L3698" s="133" t="str">
        <f t="shared" si="1164"/>
        <v/>
      </c>
      <c r="M3698" s="116" t="str">
        <f>IF(L3698="", "", L3698/Veriler!$X$1)</f>
        <v/>
      </c>
      <c r="N3698" s="116" t="str">
        <f>IF(F3698&lt;&gt;"", "İthal Girdi", IF(Veriler!T3698="", "", IF(Veriler!S3698="H", "%0,5 üzerindedir", IF(Veriler!T3698&gt;0.1, "%10 sınırı aşılmıştır.", "Uygun"))))</f>
        <v>%0,5 üzerindedir</v>
      </c>
      <c r="O3698" s="116" t="str">
        <f t="shared" si="1165"/>
        <v xml:space="preserve"> </v>
      </c>
      <c r="P3698" s="117"/>
      <c r="Q3698" s="118"/>
      <c r="R3698" s="119" t="str">
        <f t="shared" si="1166"/>
        <v/>
      </c>
      <c r="S3698" s="133">
        <f>IFERROR(IF(M3698&lt;=0.005,IF(F3698="",L3698,0),IF(F3698&lt;&gt;"",0,IF(P3698="",0,IF(P3698="H",0,IF(Q3698&lt;Veriler!$G$2,L3698*Veriler!$G$2,L3698*Q3698)))))," ")</f>
        <v>0</v>
      </c>
      <c r="T3698" s="133">
        <f>IF(Veriler!T3698&lt;=0.1, S3698, IF(AND(Veriler!T3698&gt;0.1, F3698="", P3698="E"), IF(Q3698&gt;Veriler!$G$2, Q3698*S3698, IF(Q3698&lt;Veriler!$G$2, Veriler!$G$2*S3698, Q3698*S3698)), 0))</f>
        <v>0</v>
      </c>
      <c r="U3698" s="133" t="str">
        <f t="shared" si="1167"/>
        <v xml:space="preserve"> </v>
      </c>
      <c r="V3698" s="134" t="str">
        <f>IFERROR(IF(O3698="%10 sınırı aşılmıştır.",L3698-T3698,IFERROR(IF(F3698="",IF(S3698=1,0,IF(L3698-S3698=0,"",L3698-S3698)),IF(Veriler!M3698="",L3698,IF(L3698*Veriler!M3698=0,"",L3698*Veriler!M3698))),L3698)),0)</f>
        <v/>
      </c>
      <c r="W3698" s="146"/>
      <c r="X3698" s="146"/>
      <c r="Y3698" s="146"/>
    </row>
    <row r="3699" spans="1:25" s="99" customFormat="1" ht="54.75" customHeight="1" x14ac:dyDescent="0.25">
      <c r="A3699" s="96">
        <f t="shared" si="1168"/>
        <v>2725</v>
      </c>
      <c r="B3699" s="175"/>
      <c r="C3699" s="176"/>
      <c r="D3699" s="113"/>
      <c r="E3699" s="115"/>
      <c r="F3699" s="174"/>
      <c r="G3699" s="114" t="str">
        <f t="shared" si="1163"/>
        <v/>
      </c>
      <c r="H3699" s="115"/>
      <c r="I3699" s="115"/>
      <c r="J3699" s="115"/>
      <c r="K3699" s="115"/>
      <c r="L3699" s="133" t="str">
        <f t="shared" si="1164"/>
        <v/>
      </c>
      <c r="M3699" s="116" t="str">
        <f>IF(L3699="", "", L3699/Veriler!$X$1)</f>
        <v/>
      </c>
      <c r="N3699" s="116" t="str">
        <f>IF(F3699&lt;&gt;"", "İthal Girdi", IF(Veriler!T3699="", "", IF(Veriler!S3699="H", "%0,5 üzerindedir", IF(Veriler!T3699&gt;0.1, "%10 sınırı aşılmıştır.", "Uygun"))))</f>
        <v>%0,5 üzerindedir</v>
      </c>
      <c r="O3699" s="116" t="str">
        <f t="shared" si="1165"/>
        <v xml:space="preserve"> </v>
      </c>
      <c r="P3699" s="117"/>
      <c r="Q3699" s="118"/>
      <c r="R3699" s="119" t="str">
        <f t="shared" si="1166"/>
        <v/>
      </c>
      <c r="S3699" s="133">
        <f>IFERROR(IF(M3699&lt;=0.005,IF(F3699="",L3699,0),IF(F3699&lt;&gt;"",0,IF(P3699="",0,IF(P3699="H",0,IF(Q3699&lt;Veriler!$G$2,L3699*Veriler!$G$2,L3699*Q3699)))))," ")</f>
        <v>0</v>
      </c>
      <c r="T3699" s="133">
        <f>IF(Veriler!T3699&lt;=0.1, S3699, IF(AND(Veriler!T3699&gt;0.1, F3699="", P3699="E"), IF(Q3699&gt;Veriler!$G$2, Q3699*S3699, IF(Q3699&lt;Veriler!$G$2, Veriler!$G$2*S3699, Q3699*S3699)), 0))</f>
        <v>0</v>
      </c>
      <c r="U3699" s="133" t="str">
        <f t="shared" si="1167"/>
        <v xml:space="preserve"> </v>
      </c>
      <c r="V3699" s="134" t="str">
        <f>IFERROR(IF(O3699="%10 sınırı aşılmıştır.",L3699-T3699,IFERROR(IF(F3699="",IF(S3699=1,0,IF(L3699-S3699=0,"",L3699-S3699)),IF(Veriler!M3699="",L3699,IF(L3699*Veriler!M3699=0,"",L3699*Veriler!M3699))),L3699)),0)</f>
        <v/>
      </c>
      <c r="W3699" s="146"/>
      <c r="X3699" s="146"/>
      <c r="Y3699" s="146"/>
    </row>
    <row r="3700" spans="1:25" s="99" customFormat="1" ht="54.75" customHeight="1" x14ac:dyDescent="0.25">
      <c r="A3700" s="96">
        <f t="shared" si="1168"/>
        <v>2726</v>
      </c>
      <c r="B3700" s="175"/>
      <c r="C3700" s="176"/>
      <c r="D3700" s="113"/>
      <c r="E3700" s="115"/>
      <c r="F3700" s="174"/>
      <c r="G3700" s="114" t="str">
        <f t="shared" si="1163"/>
        <v/>
      </c>
      <c r="H3700" s="115"/>
      <c r="I3700" s="115"/>
      <c r="J3700" s="115"/>
      <c r="K3700" s="115"/>
      <c r="L3700" s="133" t="str">
        <f t="shared" si="1164"/>
        <v/>
      </c>
      <c r="M3700" s="116" t="str">
        <f>IF(L3700="", "", L3700/Veriler!$X$1)</f>
        <v/>
      </c>
      <c r="N3700" s="116" t="str">
        <f>IF(F3700&lt;&gt;"", "İthal Girdi", IF(Veriler!T3700="", "", IF(Veriler!S3700="H", "%0,5 üzerindedir", IF(Veriler!T3700&gt;0.1, "%10 sınırı aşılmıştır.", "Uygun"))))</f>
        <v>%0,5 üzerindedir</v>
      </c>
      <c r="O3700" s="116" t="str">
        <f t="shared" si="1165"/>
        <v xml:space="preserve"> </v>
      </c>
      <c r="P3700" s="117"/>
      <c r="Q3700" s="118"/>
      <c r="R3700" s="119" t="str">
        <f t="shared" si="1166"/>
        <v/>
      </c>
      <c r="S3700" s="133">
        <f>IFERROR(IF(M3700&lt;=0.005,IF(F3700="",L3700,0),IF(F3700&lt;&gt;"",0,IF(P3700="",0,IF(P3700="H",0,IF(Q3700&lt;Veriler!$G$2,L3700*Veriler!$G$2,L3700*Q3700)))))," ")</f>
        <v>0</v>
      </c>
      <c r="T3700" s="133">
        <f>IF(Veriler!T3700&lt;=0.1, S3700, IF(AND(Veriler!T3700&gt;0.1, F3700="", P3700="E"), IF(Q3700&gt;Veriler!$G$2, Q3700*S3700, IF(Q3700&lt;Veriler!$G$2, Veriler!$G$2*S3700, Q3700*S3700)), 0))</f>
        <v>0</v>
      </c>
      <c r="U3700" s="133" t="str">
        <f t="shared" si="1167"/>
        <v xml:space="preserve"> </v>
      </c>
      <c r="V3700" s="134" t="str">
        <f>IFERROR(IF(O3700="%10 sınırı aşılmıştır.",L3700-T3700,IFERROR(IF(F3700="",IF(S3700=1,0,IF(L3700-S3700=0,"",L3700-S3700)),IF(Veriler!M3700="",L3700,IF(L3700*Veriler!M3700=0,"",L3700*Veriler!M3700))),L3700)),0)</f>
        <v/>
      </c>
      <c r="W3700" s="146"/>
      <c r="X3700" s="146"/>
      <c r="Y3700" s="146"/>
    </row>
    <row r="3701" spans="1:25" s="99" customFormat="1" ht="54.75" customHeight="1" x14ac:dyDescent="0.25">
      <c r="A3701" s="96">
        <f t="shared" si="1168"/>
        <v>2727</v>
      </c>
      <c r="B3701" s="175"/>
      <c r="C3701" s="176"/>
      <c r="D3701" s="113"/>
      <c r="E3701" s="115"/>
      <c r="F3701" s="174"/>
      <c r="G3701" s="114" t="str">
        <f t="shared" si="1163"/>
        <v/>
      </c>
      <c r="H3701" s="115"/>
      <c r="I3701" s="115"/>
      <c r="J3701" s="115"/>
      <c r="K3701" s="115"/>
      <c r="L3701" s="133" t="str">
        <f t="shared" si="1164"/>
        <v/>
      </c>
      <c r="M3701" s="116" t="str">
        <f>IF(L3701="", "", L3701/Veriler!$X$1)</f>
        <v/>
      </c>
      <c r="N3701" s="116" t="str">
        <f>IF(F3701&lt;&gt;"", "İthal Girdi", IF(Veriler!T3701="", "", IF(Veriler!S3701="H", "%0,5 üzerindedir", IF(Veriler!T3701&gt;0.1, "%10 sınırı aşılmıştır.", "Uygun"))))</f>
        <v>%0,5 üzerindedir</v>
      </c>
      <c r="O3701" s="116" t="str">
        <f t="shared" si="1165"/>
        <v xml:space="preserve"> </v>
      </c>
      <c r="P3701" s="117"/>
      <c r="Q3701" s="118"/>
      <c r="R3701" s="119" t="str">
        <f t="shared" si="1166"/>
        <v/>
      </c>
      <c r="S3701" s="133">
        <f>IFERROR(IF(M3701&lt;=0.005,IF(F3701="",L3701,0),IF(F3701&lt;&gt;"",0,IF(P3701="",0,IF(P3701="H",0,IF(Q3701&lt;Veriler!$G$2,L3701*Veriler!$G$2,L3701*Q3701)))))," ")</f>
        <v>0</v>
      </c>
      <c r="T3701" s="133">
        <f>IF(Veriler!T3701&lt;=0.1, S3701, IF(AND(Veriler!T3701&gt;0.1, F3701="", P3701="E"), IF(Q3701&gt;Veriler!$G$2, Q3701*S3701, IF(Q3701&lt;Veriler!$G$2, Veriler!$G$2*S3701, Q3701*S3701)), 0))</f>
        <v>0</v>
      </c>
      <c r="U3701" s="133" t="str">
        <f t="shared" si="1167"/>
        <v xml:space="preserve"> </v>
      </c>
      <c r="V3701" s="134" t="str">
        <f>IFERROR(IF(O3701="%10 sınırı aşılmıştır.",L3701-T3701,IFERROR(IF(F3701="",IF(S3701=1,0,IF(L3701-S3701=0,"",L3701-S3701)),IF(Veriler!M3701="",L3701,IF(L3701*Veriler!M3701=0,"",L3701*Veriler!M3701))),L3701)),0)</f>
        <v/>
      </c>
      <c r="W3701" s="146"/>
      <c r="X3701" s="146"/>
      <c r="Y3701" s="146"/>
    </row>
    <row r="3702" spans="1:25" s="99" customFormat="1" ht="54.75" customHeight="1" x14ac:dyDescent="0.25">
      <c r="A3702" s="96">
        <f t="shared" si="1168"/>
        <v>2728</v>
      </c>
      <c r="B3702" s="175"/>
      <c r="C3702" s="176"/>
      <c r="D3702" s="113"/>
      <c r="E3702" s="115"/>
      <c r="F3702" s="174"/>
      <c r="G3702" s="114" t="str">
        <f t="shared" si="1163"/>
        <v/>
      </c>
      <c r="H3702" s="115"/>
      <c r="I3702" s="115"/>
      <c r="J3702" s="115"/>
      <c r="K3702" s="115"/>
      <c r="L3702" s="133" t="str">
        <f t="shared" si="1164"/>
        <v/>
      </c>
      <c r="M3702" s="116" t="str">
        <f>IF(L3702="", "", L3702/Veriler!$X$1)</f>
        <v/>
      </c>
      <c r="N3702" s="116" t="str">
        <f>IF(F3702&lt;&gt;"", "İthal Girdi", IF(Veriler!T3702="", "", IF(Veriler!S3702="H", "%0,5 üzerindedir", IF(Veriler!T3702&gt;0.1, "%10 sınırı aşılmıştır.", "Uygun"))))</f>
        <v>%0,5 üzerindedir</v>
      </c>
      <c r="O3702" s="116" t="str">
        <f t="shared" si="1165"/>
        <v xml:space="preserve"> </v>
      </c>
      <c r="P3702" s="117"/>
      <c r="Q3702" s="118"/>
      <c r="R3702" s="119" t="str">
        <f t="shared" si="1166"/>
        <v/>
      </c>
      <c r="S3702" s="133">
        <f>IFERROR(IF(M3702&lt;=0.005,IF(F3702="",L3702,0),IF(F3702&lt;&gt;"",0,IF(P3702="",0,IF(P3702="H",0,IF(Q3702&lt;Veriler!$G$2,L3702*Veriler!$G$2,L3702*Q3702)))))," ")</f>
        <v>0</v>
      </c>
      <c r="T3702" s="133">
        <f>IF(Veriler!T3702&lt;=0.1, S3702, IF(AND(Veriler!T3702&gt;0.1, F3702="", P3702="E"), IF(Q3702&gt;Veriler!$G$2, Q3702*S3702, IF(Q3702&lt;Veriler!$G$2, Veriler!$G$2*S3702, Q3702*S3702)), 0))</f>
        <v>0</v>
      </c>
      <c r="U3702" s="133" t="str">
        <f t="shared" si="1167"/>
        <v xml:space="preserve"> </v>
      </c>
      <c r="V3702" s="134" t="str">
        <f>IFERROR(IF(O3702="%10 sınırı aşılmıştır.",L3702-T3702,IFERROR(IF(F3702="",IF(S3702=1,0,IF(L3702-S3702=0,"",L3702-S3702)),IF(Veriler!M3702="",L3702,IF(L3702*Veriler!M3702=0,"",L3702*Veriler!M3702))),L3702)),0)</f>
        <v/>
      </c>
      <c r="W3702" s="146"/>
      <c r="X3702" s="146"/>
      <c r="Y3702" s="146"/>
    </row>
    <row r="3703" spans="1:25" s="99" customFormat="1" ht="54.75" customHeight="1" x14ac:dyDescent="0.25">
      <c r="A3703" s="96">
        <f t="shared" si="1168"/>
        <v>2729</v>
      </c>
      <c r="B3703" s="175"/>
      <c r="C3703" s="176"/>
      <c r="D3703" s="113"/>
      <c r="E3703" s="115"/>
      <c r="F3703" s="174"/>
      <c r="G3703" s="114" t="str">
        <f t="shared" si="1163"/>
        <v/>
      </c>
      <c r="H3703" s="115"/>
      <c r="I3703" s="115"/>
      <c r="J3703" s="115"/>
      <c r="K3703" s="115"/>
      <c r="L3703" s="133" t="str">
        <f t="shared" si="1164"/>
        <v/>
      </c>
      <c r="M3703" s="116" t="str">
        <f>IF(L3703="", "", L3703/Veriler!$X$1)</f>
        <v/>
      </c>
      <c r="N3703" s="116" t="str">
        <f>IF(F3703&lt;&gt;"", "İthal Girdi", IF(Veriler!T3703="", "", IF(Veriler!S3703="H", "%0,5 üzerindedir", IF(Veriler!T3703&gt;0.1, "%10 sınırı aşılmıştır.", "Uygun"))))</f>
        <v>%0,5 üzerindedir</v>
      </c>
      <c r="O3703" s="116" t="str">
        <f t="shared" si="1165"/>
        <v xml:space="preserve"> </v>
      </c>
      <c r="P3703" s="117"/>
      <c r="Q3703" s="118"/>
      <c r="R3703" s="119" t="str">
        <f t="shared" si="1166"/>
        <v/>
      </c>
      <c r="S3703" s="133">
        <f>IFERROR(IF(M3703&lt;=0.005,IF(F3703="",L3703,0),IF(F3703&lt;&gt;"",0,IF(P3703="",0,IF(P3703="H",0,IF(Q3703&lt;Veriler!$G$2,L3703*Veriler!$G$2,L3703*Q3703)))))," ")</f>
        <v>0</v>
      </c>
      <c r="T3703" s="133">
        <f>IF(Veriler!T3703&lt;=0.1, S3703, IF(AND(Veriler!T3703&gt;0.1, F3703="", P3703="E"), IF(Q3703&gt;Veriler!$G$2, Q3703*S3703, IF(Q3703&lt;Veriler!$G$2, Veriler!$G$2*S3703, Q3703*S3703)), 0))</f>
        <v>0</v>
      </c>
      <c r="U3703" s="133" t="str">
        <f t="shared" si="1167"/>
        <v xml:space="preserve"> </v>
      </c>
      <c r="V3703" s="134" t="str">
        <f>IFERROR(IF(O3703="%10 sınırı aşılmıştır.",L3703-T3703,IFERROR(IF(F3703="",IF(S3703=1,0,IF(L3703-S3703=0,"",L3703-S3703)),IF(Veriler!M3703="",L3703,IF(L3703*Veriler!M3703=0,"",L3703*Veriler!M3703))),L3703)),0)</f>
        <v/>
      </c>
      <c r="W3703" s="146"/>
      <c r="X3703" s="146"/>
      <c r="Y3703" s="146"/>
    </row>
    <row r="3704" spans="1:25" s="99" customFormat="1" ht="54.75" customHeight="1" x14ac:dyDescent="0.25">
      <c r="A3704" s="96">
        <f t="shared" si="1168"/>
        <v>2730</v>
      </c>
      <c r="B3704" s="175"/>
      <c r="C3704" s="176"/>
      <c r="D3704" s="113"/>
      <c r="E3704" s="115"/>
      <c r="F3704" s="174"/>
      <c r="G3704" s="114" t="str">
        <f t="shared" si="1163"/>
        <v/>
      </c>
      <c r="H3704" s="115"/>
      <c r="I3704" s="115"/>
      <c r="J3704" s="115"/>
      <c r="K3704" s="115"/>
      <c r="L3704" s="133" t="str">
        <f t="shared" si="1164"/>
        <v/>
      </c>
      <c r="M3704" s="116" t="str">
        <f>IF(L3704="", "", L3704/Veriler!$X$1)</f>
        <v/>
      </c>
      <c r="N3704" s="116" t="str">
        <f>IF(F3704&lt;&gt;"", "İthal Girdi", IF(Veriler!T3704="", "", IF(Veriler!S3704="H", "%0,5 üzerindedir", IF(Veriler!T3704&gt;0.1, "%10 sınırı aşılmıştır.", "Uygun"))))</f>
        <v>%0,5 üzerindedir</v>
      </c>
      <c r="O3704" s="116" t="str">
        <f t="shared" si="1165"/>
        <v xml:space="preserve"> </v>
      </c>
      <c r="P3704" s="117"/>
      <c r="Q3704" s="118"/>
      <c r="R3704" s="119" t="str">
        <f t="shared" si="1166"/>
        <v/>
      </c>
      <c r="S3704" s="133">
        <f>IFERROR(IF(M3704&lt;=0.005,IF(F3704="",L3704,0),IF(F3704&lt;&gt;"",0,IF(P3704="",0,IF(P3704="H",0,IF(Q3704&lt;Veriler!$G$2,L3704*Veriler!$G$2,L3704*Q3704)))))," ")</f>
        <v>0</v>
      </c>
      <c r="T3704" s="133">
        <f>IF(Veriler!T3704&lt;=0.1, S3704, IF(AND(Veriler!T3704&gt;0.1, F3704="", P3704="E"), IF(Q3704&gt;Veriler!$G$2, Q3704*S3704, IF(Q3704&lt;Veriler!$G$2, Veriler!$G$2*S3704, Q3704*S3704)), 0))</f>
        <v>0</v>
      </c>
      <c r="U3704" s="133" t="str">
        <f t="shared" si="1167"/>
        <v xml:space="preserve"> </v>
      </c>
      <c r="V3704" s="134" t="str">
        <f>IFERROR(IF(O3704="%10 sınırı aşılmıştır.",L3704-T3704,IFERROR(IF(F3704="",IF(S3704=1,0,IF(L3704-S3704=0,"",L3704-S3704)),IF(Veriler!M3704="",L3704,IF(L3704*Veriler!M3704=0,"",L3704*Veriler!M3704))),L3704)),0)</f>
        <v/>
      </c>
      <c r="W3704" s="146"/>
      <c r="X3704" s="146"/>
      <c r="Y3704" s="146"/>
    </row>
    <row r="3705" spans="1:25" s="99" customFormat="1" ht="36" hidden="1" customHeight="1" x14ac:dyDescent="0.25">
      <c r="A3705" s="101"/>
      <c r="B3705" s="191" t="s">
        <v>16</v>
      </c>
      <c r="C3705" s="176"/>
      <c r="D3705" s="120"/>
      <c r="E3705" s="171"/>
      <c r="F3705" s="172"/>
      <c r="G3705" s="121"/>
      <c r="H3705" s="115"/>
      <c r="I3705" s="115"/>
      <c r="J3705" s="115"/>
      <c r="K3705" s="115"/>
      <c r="L3705" s="121"/>
      <c r="M3705" s="121"/>
      <c r="N3705" s="121"/>
      <c r="O3705" s="121"/>
      <c r="P3705" s="120"/>
      <c r="Q3705" s="120"/>
      <c r="R3705" s="183"/>
      <c r="S3705" s="184"/>
      <c r="T3705" s="121"/>
      <c r="U3705" s="121"/>
      <c r="V3705" s="121"/>
      <c r="W3705" s="146"/>
      <c r="X3705" s="146"/>
      <c r="Y3705" s="146"/>
    </row>
    <row r="3706" spans="1:25" s="99" customFormat="1" ht="54.75" customHeight="1" x14ac:dyDescent="0.25">
      <c r="A3706" s="96">
        <f>A3704+1</f>
        <v>2731</v>
      </c>
      <c r="B3706" s="175"/>
      <c r="C3706" s="176"/>
      <c r="D3706" s="113"/>
      <c r="E3706" s="115"/>
      <c r="F3706" s="174"/>
      <c r="G3706" s="114" t="str">
        <f t="shared" ref="G3706:G3719" si="1169">IF(AND(F3706&lt;&gt;"",V3706&lt;&gt;"",L3706&lt;&gt;0),V3706/L3706,"")</f>
        <v/>
      </c>
      <c r="H3706" s="115"/>
      <c r="I3706" s="115"/>
      <c r="J3706" s="115"/>
      <c r="K3706" s="115"/>
      <c r="L3706" s="133" t="str">
        <f t="shared" ref="L3706:L3719" si="1170">IF(AND(H3706&lt;&gt;0, J3706&lt;&gt;0, K3706&lt;&gt;0), H3706*J3706*K3706, "")</f>
        <v/>
      </c>
      <c r="M3706" s="116" t="str">
        <f>IF(L3706="", "", L3706/Veriler!$X$1)</f>
        <v/>
      </c>
      <c r="N3706" s="116" t="str">
        <f>IF(F3706&lt;&gt;"", "İthal Girdi", IF(Veriler!T3706="", "", IF(Veriler!S3706="H", "%0,5 üzerindedir", IF(Veriler!T3706&gt;0.1, "%10 sınırı aşılmıştır.", "Uygun"))))</f>
        <v>%0,5 üzerindedir</v>
      </c>
      <c r="O3706" s="116" t="str">
        <f t="shared" ref="O3706:O3719" si="1171">IF(M3706=""," ",N3706)</f>
        <v xml:space="preserve"> </v>
      </c>
      <c r="P3706" s="117"/>
      <c r="Q3706" s="118"/>
      <c r="R3706" s="119" t="str">
        <f t="shared" ref="R3706:R3719" si="1172">IFERROR(IF(AND(T3706&lt;&gt;"",L3706&lt;&gt;"",L3706&lt;&gt;0,T3706&lt;&gt;0),T3706/L3706,"")," ")</f>
        <v/>
      </c>
      <c r="S3706" s="133">
        <f>IFERROR(IF(M3706&lt;=0.005,IF(F3706="",L3706,0),IF(F3706&lt;&gt;"",0,IF(P3706="",0,IF(P3706="H",0,IF(Q3706&lt;Veriler!$G$2,L3706*Veriler!$G$2,L3706*Q3706)))))," ")</f>
        <v>0</v>
      </c>
      <c r="T3706" s="133">
        <f>IF(Veriler!T3706&lt;=0.1, S3706, IF(AND(Veriler!T3706&gt;0.1, F3706="", P3706="E"), IF(Q3706&gt;Veriler!$G$2, Q3706*S3706, IF(Q3706&lt;Veriler!$G$2, Veriler!$G$2*S3706, Q3706*S3706)), 0))</f>
        <v>0</v>
      </c>
      <c r="U3706" s="133" t="str">
        <f t="shared" ref="U3706:U3719" si="1173">IF(T3706=0," ",T3706)</f>
        <v xml:space="preserve"> </v>
      </c>
      <c r="V3706" s="134" t="str">
        <f>IFERROR(IF(O3706="%10 sınırı aşılmıştır.",L3706-T3706,IFERROR(IF(F3706="",IF(S3706=1,0,IF(L3706-S3706=0,"",L3706-S3706)),IF(Veriler!M3706="",L3706,IF(L3706*Veriler!M3706=0,"",L3706*Veriler!M3706))),L3706)),0)</f>
        <v/>
      </c>
      <c r="W3706" s="146"/>
      <c r="X3706" s="146"/>
      <c r="Y3706" s="146"/>
    </row>
    <row r="3707" spans="1:25" s="99" customFormat="1" ht="54.75" customHeight="1" x14ac:dyDescent="0.25">
      <c r="A3707" s="96">
        <f t="shared" ref="A3707:A3719" si="1174">A3706+1</f>
        <v>2732</v>
      </c>
      <c r="B3707" s="175"/>
      <c r="C3707" s="176"/>
      <c r="D3707" s="113"/>
      <c r="E3707" s="115"/>
      <c r="F3707" s="174"/>
      <c r="G3707" s="114" t="str">
        <f t="shared" si="1169"/>
        <v/>
      </c>
      <c r="H3707" s="115"/>
      <c r="I3707" s="115"/>
      <c r="J3707" s="115"/>
      <c r="K3707" s="115"/>
      <c r="L3707" s="133" t="str">
        <f t="shared" si="1170"/>
        <v/>
      </c>
      <c r="M3707" s="116" t="str">
        <f>IF(L3707="", "", L3707/Veriler!$X$1)</f>
        <v/>
      </c>
      <c r="N3707" s="116" t="str">
        <f>IF(F3707&lt;&gt;"", "İthal Girdi", IF(Veriler!T3707="", "", IF(Veriler!S3707="H", "%0,5 üzerindedir", IF(Veriler!T3707&gt;0.1, "%10 sınırı aşılmıştır.", "Uygun"))))</f>
        <v>%0,5 üzerindedir</v>
      </c>
      <c r="O3707" s="116" t="str">
        <f t="shared" si="1171"/>
        <v xml:space="preserve"> </v>
      </c>
      <c r="P3707" s="117"/>
      <c r="Q3707" s="118"/>
      <c r="R3707" s="119" t="str">
        <f t="shared" si="1172"/>
        <v/>
      </c>
      <c r="S3707" s="133">
        <f>IFERROR(IF(M3707&lt;=0.005,IF(F3707="",L3707,0),IF(F3707&lt;&gt;"",0,IF(P3707="",0,IF(P3707="H",0,IF(Q3707&lt;Veriler!$G$2,L3707*Veriler!$G$2,L3707*Q3707)))))," ")</f>
        <v>0</v>
      </c>
      <c r="T3707" s="133">
        <f>IF(Veriler!T3707&lt;=0.1, S3707, IF(AND(Veriler!T3707&gt;0.1, F3707="", P3707="E"), IF(Q3707&gt;Veriler!$G$2, Q3707*S3707, IF(Q3707&lt;Veriler!$G$2, Veriler!$G$2*S3707, Q3707*S3707)), 0))</f>
        <v>0</v>
      </c>
      <c r="U3707" s="133" t="str">
        <f t="shared" si="1173"/>
        <v xml:space="preserve"> </v>
      </c>
      <c r="V3707" s="134" t="str">
        <f>IFERROR(IF(O3707="%10 sınırı aşılmıştır.",L3707-T3707,IFERROR(IF(F3707="",IF(S3707=1,0,IF(L3707-S3707=0,"",L3707-S3707)),IF(Veriler!M3707="",L3707,IF(L3707*Veriler!M3707=0,"",L3707*Veriler!M3707))),L3707)),0)</f>
        <v/>
      </c>
      <c r="W3707" s="146"/>
      <c r="X3707" s="146"/>
      <c r="Y3707" s="146"/>
    </row>
    <row r="3708" spans="1:25" s="99" customFormat="1" ht="54.75" customHeight="1" x14ac:dyDescent="0.25">
      <c r="A3708" s="96">
        <f t="shared" si="1174"/>
        <v>2733</v>
      </c>
      <c r="B3708" s="175"/>
      <c r="C3708" s="176"/>
      <c r="D3708" s="113"/>
      <c r="E3708" s="115"/>
      <c r="F3708" s="174"/>
      <c r="G3708" s="114" t="str">
        <f t="shared" si="1169"/>
        <v/>
      </c>
      <c r="H3708" s="115"/>
      <c r="I3708" s="115"/>
      <c r="J3708" s="115"/>
      <c r="K3708" s="115"/>
      <c r="L3708" s="133" t="str">
        <f t="shared" si="1170"/>
        <v/>
      </c>
      <c r="M3708" s="116" t="str">
        <f>IF(L3708="", "", L3708/Veriler!$X$1)</f>
        <v/>
      </c>
      <c r="N3708" s="116" t="str">
        <f>IF(F3708&lt;&gt;"", "İthal Girdi", IF(Veriler!T3708="", "", IF(Veriler!S3708="H", "%0,5 üzerindedir", IF(Veriler!T3708&gt;0.1, "%10 sınırı aşılmıştır.", "Uygun"))))</f>
        <v>%0,5 üzerindedir</v>
      </c>
      <c r="O3708" s="116" t="str">
        <f t="shared" si="1171"/>
        <v xml:space="preserve"> </v>
      </c>
      <c r="P3708" s="117"/>
      <c r="Q3708" s="118"/>
      <c r="R3708" s="119" t="str">
        <f t="shared" si="1172"/>
        <v/>
      </c>
      <c r="S3708" s="133">
        <f>IFERROR(IF(M3708&lt;=0.005,IF(F3708="",L3708,0),IF(F3708&lt;&gt;"",0,IF(P3708="",0,IF(P3708="H",0,IF(Q3708&lt;Veriler!$G$2,L3708*Veriler!$G$2,L3708*Q3708)))))," ")</f>
        <v>0</v>
      </c>
      <c r="T3708" s="133">
        <f>IF(Veriler!T3708&lt;=0.1, S3708, IF(AND(Veriler!T3708&gt;0.1, F3708="", P3708="E"), IF(Q3708&gt;Veriler!$G$2, Q3708*S3708, IF(Q3708&lt;Veriler!$G$2, Veriler!$G$2*S3708, Q3708*S3708)), 0))</f>
        <v>0</v>
      </c>
      <c r="U3708" s="133" t="str">
        <f t="shared" si="1173"/>
        <v xml:space="preserve"> </v>
      </c>
      <c r="V3708" s="134" t="str">
        <f>IFERROR(IF(O3708="%10 sınırı aşılmıştır.",L3708-T3708,IFERROR(IF(F3708="",IF(S3708=1,0,IF(L3708-S3708=0,"",L3708-S3708)),IF(Veriler!M3708="",L3708,IF(L3708*Veriler!M3708=0,"",L3708*Veriler!M3708))),L3708)),0)</f>
        <v/>
      </c>
      <c r="W3708" s="146"/>
      <c r="X3708" s="146"/>
      <c r="Y3708" s="146"/>
    </row>
    <row r="3709" spans="1:25" s="99" customFormat="1" ht="54.75" customHeight="1" x14ac:dyDescent="0.25">
      <c r="A3709" s="96">
        <f t="shared" si="1174"/>
        <v>2734</v>
      </c>
      <c r="B3709" s="175"/>
      <c r="C3709" s="176"/>
      <c r="D3709" s="113"/>
      <c r="E3709" s="115"/>
      <c r="F3709" s="174"/>
      <c r="G3709" s="114" t="str">
        <f t="shared" si="1169"/>
        <v/>
      </c>
      <c r="H3709" s="115"/>
      <c r="I3709" s="115"/>
      <c r="J3709" s="115"/>
      <c r="K3709" s="115"/>
      <c r="L3709" s="133" t="str">
        <f t="shared" si="1170"/>
        <v/>
      </c>
      <c r="M3709" s="116" t="str">
        <f>IF(L3709="", "", L3709/Veriler!$X$1)</f>
        <v/>
      </c>
      <c r="N3709" s="116" t="str">
        <f>IF(F3709&lt;&gt;"", "İthal Girdi", IF(Veriler!T3709="", "", IF(Veriler!S3709="H", "%0,5 üzerindedir", IF(Veriler!T3709&gt;0.1, "%10 sınırı aşılmıştır.", "Uygun"))))</f>
        <v>%0,5 üzerindedir</v>
      </c>
      <c r="O3709" s="116" t="str">
        <f t="shared" si="1171"/>
        <v xml:space="preserve"> </v>
      </c>
      <c r="P3709" s="117"/>
      <c r="Q3709" s="118"/>
      <c r="R3709" s="119" t="str">
        <f t="shared" si="1172"/>
        <v/>
      </c>
      <c r="S3709" s="133">
        <f>IFERROR(IF(M3709&lt;=0.005,IF(F3709="",L3709,0),IF(F3709&lt;&gt;"",0,IF(P3709="",0,IF(P3709="H",0,IF(Q3709&lt;Veriler!$G$2,L3709*Veriler!$G$2,L3709*Q3709)))))," ")</f>
        <v>0</v>
      </c>
      <c r="T3709" s="133">
        <f>IF(Veriler!T3709&lt;=0.1, S3709, IF(AND(Veriler!T3709&gt;0.1, F3709="", P3709="E"), IF(Q3709&gt;Veriler!$G$2, Q3709*S3709, IF(Q3709&lt;Veriler!$G$2, Veriler!$G$2*S3709, Q3709*S3709)), 0))</f>
        <v>0</v>
      </c>
      <c r="U3709" s="133" t="str">
        <f t="shared" si="1173"/>
        <v xml:space="preserve"> </v>
      </c>
      <c r="V3709" s="134" t="str">
        <f>IFERROR(IF(O3709="%10 sınırı aşılmıştır.",L3709-T3709,IFERROR(IF(F3709="",IF(S3709=1,0,IF(L3709-S3709=0,"",L3709-S3709)),IF(Veriler!M3709="",L3709,IF(L3709*Veriler!M3709=0,"",L3709*Veriler!M3709))),L3709)),0)</f>
        <v/>
      </c>
      <c r="W3709" s="146"/>
      <c r="X3709" s="146"/>
      <c r="Y3709" s="146"/>
    </row>
    <row r="3710" spans="1:25" s="99" customFormat="1" ht="54.75" customHeight="1" x14ac:dyDescent="0.25">
      <c r="A3710" s="96">
        <f t="shared" si="1174"/>
        <v>2735</v>
      </c>
      <c r="B3710" s="175"/>
      <c r="C3710" s="176"/>
      <c r="D3710" s="113"/>
      <c r="E3710" s="115"/>
      <c r="F3710" s="174"/>
      <c r="G3710" s="114" t="str">
        <f t="shared" si="1169"/>
        <v/>
      </c>
      <c r="H3710" s="115"/>
      <c r="I3710" s="115"/>
      <c r="J3710" s="115"/>
      <c r="K3710" s="115"/>
      <c r="L3710" s="133" t="str">
        <f t="shared" si="1170"/>
        <v/>
      </c>
      <c r="M3710" s="116" t="str">
        <f>IF(L3710="", "", L3710/Veriler!$X$1)</f>
        <v/>
      </c>
      <c r="N3710" s="116" t="str">
        <f>IF(F3710&lt;&gt;"", "İthal Girdi", IF(Veriler!T3710="", "", IF(Veriler!S3710="H", "%0,5 üzerindedir", IF(Veriler!T3710&gt;0.1, "%10 sınırı aşılmıştır.", "Uygun"))))</f>
        <v>%0,5 üzerindedir</v>
      </c>
      <c r="O3710" s="116" t="str">
        <f t="shared" si="1171"/>
        <v xml:space="preserve"> </v>
      </c>
      <c r="P3710" s="117"/>
      <c r="Q3710" s="118"/>
      <c r="R3710" s="119" t="str">
        <f t="shared" si="1172"/>
        <v/>
      </c>
      <c r="S3710" s="133">
        <f>IFERROR(IF(M3710&lt;=0.005,IF(F3710="",L3710,0),IF(F3710&lt;&gt;"",0,IF(P3710="",0,IF(P3710="H",0,IF(Q3710&lt;Veriler!$G$2,L3710*Veriler!$G$2,L3710*Q3710)))))," ")</f>
        <v>0</v>
      </c>
      <c r="T3710" s="133">
        <f>IF(Veriler!T3710&lt;=0.1, S3710, IF(AND(Veriler!T3710&gt;0.1, F3710="", P3710="E"), IF(Q3710&gt;Veriler!$G$2, Q3710*S3710, IF(Q3710&lt;Veriler!$G$2, Veriler!$G$2*S3710, Q3710*S3710)), 0))</f>
        <v>0</v>
      </c>
      <c r="U3710" s="133" t="str">
        <f t="shared" si="1173"/>
        <v xml:space="preserve"> </v>
      </c>
      <c r="V3710" s="134" t="str">
        <f>IFERROR(IF(O3710="%10 sınırı aşılmıştır.",L3710-T3710,IFERROR(IF(F3710="",IF(S3710=1,0,IF(L3710-S3710=0,"",L3710-S3710)),IF(Veriler!M3710="",L3710,IF(L3710*Veriler!M3710=0,"",L3710*Veriler!M3710))),L3710)),0)</f>
        <v/>
      </c>
      <c r="W3710" s="146"/>
      <c r="X3710" s="146"/>
      <c r="Y3710" s="146"/>
    </row>
    <row r="3711" spans="1:25" s="99" customFormat="1" ht="54.75" customHeight="1" x14ac:dyDescent="0.25">
      <c r="A3711" s="96">
        <f t="shared" si="1174"/>
        <v>2736</v>
      </c>
      <c r="B3711" s="175"/>
      <c r="C3711" s="176"/>
      <c r="D3711" s="113"/>
      <c r="E3711" s="115"/>
      <c r="F3711" s="174"/>
      <c r="G3711" s="114" t="str">
        <f t="shared" si="1169"/>
        <v/>
      </c>
      <c r="H3711" s="115"/>
      <c r="I3711" s="115"/>
      <c r="J3711" s="115"/>
      <c r="K3711" s="115"/>
      <c r="L3711" s="133" t="str">
        <f t="shared" si="1170"/>
        <v/>
      </c>
      <c r="M3711" s="116" t="str">
        <f>IF(L3711="", "", L3711/Veriler!$X$1)</f>
        <v/>
      </c>
      <c r="N3711" s="116" t="str">
        <f>IF(F3711&lt;&gt;"", "İthal Girdi", IF(Veriler!T3711="", "", IF(Veriler!S3711="H", "%0,5 üzerindedir", IF(Veriler!T3711&gt;0.1, "%10 sınırı aşılmıştır.", "Uygun"))))</f>
        <v>%0,5 üzerindedir</v>
      </c>
      <c r="O3711" s="116" t="str">
        <f t="shared" si="1171"/>
        <v xml:space="preserve"> </v>
      </c>
      <c r="P3711" s="117"/>
      <c r="Q3711" s="118"/>
      <c r="R3711" s="119" t="str">
        <f t="shared" si="1172"/>
        <v/>
      </c>
      <c r="S3711" s="133">
        <f>IFERROR(IF(M3711&lt;=0.005,IF(F3711="",L3711,0),IF(F3711&lt;&gt;"",0,IF(P3711="",0,IF(P3711="H",0,IF(Q3711&lt;Veriler!$G$2,L3711*Veriler!$G$2,L3711*Q3711)))))," ")</f>
        <v>0</v>
      </c>
      <c r="T3711" s="133">
        <f>IF(Veriler!T3711&lt;=0.1, S3711, IF(AND(Veriler!T3711&gt;0.1, F3711="", P3711="E"), IF(Q3711&gt;Veriler!$G$2, Q3711*S3711, IF(Q3711&lt;Veriler!$G$2, Veriler!$G$2*S3711, Q3711*S3711)), 0))</f>
        <v>0</v>
      </c>
      <c r="U3711" s="133" t="str">
        <f t="shared" si="1173"/>
        <v xml:space="preserve"> </v>
      </c>
      <c r="V3711" s="134" t="str">
        <f>IFERROR(IF(O3711="%10 sınırı aşılmıştır.",L3711-T3711,IFERROR(IF(F3711="",IF(S3711=1,0,IF(L3711-S3711=0,"",L3711-S3711)),IF(Veriler!M3711="",L3711,IF(L3711*Veriler!M3711=0,"",L3711*Veriler!M3711))),L3711)),0)</f>
        <v/>
      </c>
      <c r="W3711" s="146"/>
      <c r="X3711" s="146"/>
      <c r="Y3711" s="146"/>
    </row>
    <row r="3712" spans="1:25" s="99" customFormat="1" ht="54.75" customHeight="1" x14ac:dyDescent="0.25">
      <c r="A3712" s="96">
        <f t="shared" si="1174"/>
        <v>2737</v>
      </c>
      <c r="B3712" s="175"/>
      <c r="C3712" s="176"/>
      <c r="D3712" s="113"/>
      <c r="E3712" s="115"/>
      <c r="F3712" s="174"/>
      <c r="G3712" s="114" t="str">
        <f t="shared" si="1169"/>
        <v/>
      </c>
      <c r="H3712" s="115"/>
      <c r="I3712" s="115"/>
      <c r="J3712" s="115"/>
      <c r="K3712" s="115"/>
      <c r="L3712" s="133" t="str">
        <f t="shared" si="1170"/>
        <v/>
      </c>
      <c r="M3712" s="116" t="str">
        <f>IF(L3712="", "", L3712/Veriler!$X$1)</f>
        <v/>
      </c>
      <c r="N3712" s="116" t="str">
        <f>IF(F3712&lt;&gt;"", "İthal Girdi", IF(Veriler!T3712="", "", IF(Veriler!S3712="H", "%0,5 üzerindedir", IF(Veriler!T3712&gt;0.1, "%10 sınırı aşılmıştır.", "Uygun"))))</f>
        <v>%0,5 üzerindedir</v>
      </c>
      <c r="O3712" s="116" t="str">
        <f t="shared" si="1171"/>
        <v xml:space="preserve"> </v>
      </c>
      <c r="P3712" s="117"/>
      <c r="Q3712" s="118"/>
      <c r="R3712" s="119" t="str">
        <f t="shared" si="1172"/>
        <v/>
      </c>
      <c r="S3712" s="133">
        <f>IFERROR(IF(M3712&lt;=0.005,IF(F3712="",L3712,0),IF(F3712&lt;&gt;"",0,IF(P3712="",0,IF(P3712="H",0,IF(Q3712&lt;Veriler!$G$2,L3712*Veriler!$G$2,L3712*Q3712)))))," ")</f>
        <v>0</v>
      </c>
      <c r="T3712" s="133">
        <f>IF(Veriler!T3712&lt;=0.1, S3712, IF(AND(Veriler!T3712&gt;0.1, F3712="", P3712="E"), IF(Q3712&gt;Veriler!$G$2, Q3712*S3712, IF(Q3712&lt;Veriler!$G$2, Veriler!$G$2*S3712, Q3712*S3712)), 0))</f>
        <v>0</v>
      </c>
      <c r="U3712" s="133" t="str">
        <f t="shared" si="1173"/>
        <v xml:space="preserve"> </v>
      </c>
      <c r="V3712" s="134" t="str">
        <f>IFERROR(IF(O3712="%10 sınırı aşılmıştır.",L3712-T3712,IFERROR(IF(F3712="",IF(S3712=1,0,IF(L3712-S3712=0,"",L3712-S3712)),IF(Veriler!M3712="",L3712,IF(L3712*Veriler!M3712=0,"",L3712*Veriler!M3712))),L3712)),0)</f>
        <v/>
      </c>
      <c r="W3712" s="146"/>
      <c r="X3712" s="146"/>
      <c r="Y3712" s="146"/>
    </row>
    <row r="3713" spans="1:25" s="99" customFormat="1" ht="54.75" customHeight="1" x14ac:dyDescent="0.25">
      <c r="A3713" s="96">
        <f t="shared" si="1174"/>
        <v>2738</v>
      </c>
      <c r="B3713" s="175"/>
      <c r="C3713" s="176"/>
      <c r="D3713" s="113"/>
      <c r="E3713" s="115"/>
      <c r="F3713" s="174"/>
      <c r="G3713" s="114" t="str">
        <f t="shared" si="1169"/>
        <v/>
      </c>
      <c r="H3713" s="115"/>
      <c r="I3713" s="115"/>
      <c r="J3713" s="115"/>
      <c r="K3713" s="115"/>
      <c r="L3713" s="133" t="str">
        <f t="shared" si="1170"/>
        <v/>
      </c>
      <c r="M3713" s="116" t="str">
        <f>IF(L3713="", "", L3713/Veriler!$X$1)</f>
        <v/>
      </c>
      <c r="N3713" s="116" t="str">
        <f>IF(F3713&lt;&gt;"", "İthal Girdi", IF(Veriler!T3713="", "", IF(Veriler!S3713="H", "%0,5 üzerindedir", IF(Veriler!T3713&gt;0.1, "%10 sınırı aşılmıştır.", "Uygun"))))</f>
        <v>%0,5 üzerindedir</v>
      </c>
      <c r="O3713" s="116" t="str">
        <f t="shared" si="1171"/>
        <v xml:space="preserve"> </v>
      </c>
      <c r="P3713" s="117"/>
      <c r="Q3713" s="118"/>
      <c r="R3713" s="119" t="str">
        <f t="shared" si="1172"/>
        <v/>
      </c>
      <c r="S3713" s="133">
        <f>IFERROR(IF(M3713&lt;=0.005,IF(F3713="",L3713,0),IF(F3713&lt;&gt;"",0,IF(P3713="",0,IF(P3713="H",0,IF(Q3713&lt;Veriler!$G$2,L3713*Veriler!$G$2,L3713*Q3713)))))," ")</f>
        <v>0</v>
      </c>
      <c r="T3713" s="133">
        <f>IF(Veriler!T3713&lt;=0.1, S3713, IF(AND(Veriler!T3713&gt;0.1, F3713="", P3713="E"), IF(Q3713&gt;Veriler!$G$2, Q3713*S3713, IF(Q3713&lt;Veriler!$G$2, Veriler!$G$2*S3713, Q3713*S3713)), 0))</f>
        <v>0</v>
      </c>
      <c r="U3713" s="133" t="str">
        <f t="shared" si="1173"/>
        <v xml:space="preserve"> </v>
      </c>
      <c r="V3713" s="134" t="str">
        <f>IFERROR(IF(O3713="%10 sınırı aşılmıştır.",L3713-T3713,IFERROR(IF(F3713="",IF(S3713=1,0,IF(L3713-S3713=0,"",L3713-S3713)),IF(Veriler!M3713="",L3713,IF(L3713*Veriler!M3713=0,"",L3713*Veriler!M3713))),L3713)),0)</f>
        <v/>
      </c>
      <c r="W3713" s="146"/>
      <c r="X3713" s="146"/>
      <c r="Y3713" s="146"/>
    </row>
    <row r="3714" spans="1:25" s="99" customFormat="1" ht="54.75" customHeight="1" x14ac:dyDescent="0.25">
      <c r="A3714" s="96">
        <f t="shared" si="1174"/>
        <v>2739</v>
      </c>
      <c r="B3714" s="175"/>
      <c r="C3714" s="176"/>
      <c r="D3714" s="113"/>
      <c r="E3714" s="115"/>
      <c r="F3714" s="174"/>
      <c r="G3714" s="114" t="str">
        <f t="shared" si="1169"/>
        <v/>
      </c>
      <c r="H3714" s="115"/>
      <c r="I3714" s="115"/>
      <c r="J3714" s="115"/>
      <c r="K3714" s="115"/>
      <c r="L3714" s="133" t="str">
        <f t="shared" si="1170"/>
        <v/>
      </c>
      <c r="M3714" s="116" t="str">
        <f>IF(L3714="", "", L3714/Veriler!$X$1)</f>
        <v/>
      </c>
      <c r="N3714" s="116" t="str">
        <f>IF(F3714&lt;&gt;"", "İthal Girdi", IF(Veriler!T3714="", "", IF(Veriler!S3714="H", "%0,5 üzerindedir", IF(Veriler!T3714&gt;0.1, "%10 sınırı aşılmıştır.", "Uygun"))))</f>
        <v>%0,5 üzerindedir</v>
      </c>
      <c r="O3714" s="116" t="str">
        <f t="shared" si="1171"/>
        <v xml:space="preserve"> </v>
      </c>
      <c r="P3714" s="117"/>
      <c r="Q3714" s="118"/>
      <c r="R3714" s="119" t="str">
        <f t="shared" si="1172"/>
        <v/>
      </c>
      <c r="S3714" s="133">
        <f>IFERROR(IF(M3714&lt;=0.005,IF(F3714="",L3714,0),IF(F3714&lt;&gt;"",0,IF(P3714="",0,IF(P3714="H",0,IF(Q3714&lt;Veriler!$G$2,L3714*Veriler!$G$2,L3714*Q3714)))))," ")</f>
        <v>0</v>
      </c>
      <c r="T3714" s="133">
        <f>IF(Veriler!T3714&lt;=0.1, S3714, IF(AND(Veriler!T3714&gt;0.1, F3714="", P3714="E"), IF(Q3714&gt;Veriler!$G$2, Q3714*S3714, IF(Q3714&lt;Veriler!$G$2, Veriler!$G$2*S3714, Q3714*S3714)), 0))</f>
        <v>0</v>
      </c>
      <c r="U3714" s="133" t="str">
        <f t="shared" si="1173"/>
        <v xml:space="preserve"> </v>
      </c>
      <c r="V3714" s="134" t="str">
        <f>IFERROR(IF(O3714="%10 sınırı aşılmıştır.",L3714-T3714,IFERROR(IF(F3714="",IF(S3714=1,0,IF(L3714-S3714=0,"",L3714-S3714)),IF(Veriler!M3714="",L3714,IF(L3714*Veriler!M3714=0,"",L3714*Veriler!M3714))),L3714)),0)</f>
        <v/>
      </c>
      <c r="W3714" s="146"/>
      <c r="X3714" s="146"/>
      <c r="Y3714" s="146"/>
    </row>
    <row r="3715" spans="1:25" s="99" customFormat="1" ht="54.75" customHeight="1" x14ac:dyDescent="0.25">
      <c r="A3715" s="96">
        <f t="shared" si="1174"/>
        <v>2740</v>
      </c>
      <c r="B3715" s="175"/>
      <c r="C3715" s="176"/>
      <c r="D3715" s="113"/>
      <c r="E3715" s="115"/>
      <c r="F3715" s="174"/>
      <c r="G3715" s="114" t="str">
        <f t="shared" si="1169"/>
        <v/>
      </c>
      <c r="H3715" s="115"/>
      <c r="I3715" s="115"/>
      <c r="J3715" s="115"/>
      <c r="K3715" s="115"/>
      <c r="L3715" s="133" t="str">
        <f t="shared" si="1170"/>
        <v/>
      </c>
      <c r="M3715" s="116" t="str">
        <f>IF(L3715="", "", L3715/Veriler!$X$1)</f>
        <v/>
      </c>
      <c r="N3715" s="116" t="str">
        <f>IF(F3715&lt;&gt;"", "İthal Girdi", IF(Veriler!T3715="", "", IF(Veriler!S3715="H", "%0,5 üzerindedir", IF(Veriler!T3715&gt;0.1, "%10 sınırı aşılmıştır.", "Uygun"))))</f>
        <v>%0,5 üzerindedir</v>
      </c>
      <c r="O3715" s="116" t="str">
        <f t="shared" si="1171"/>
        <v xml:space="preserve"> </v>
      </c>
      <c r="P3715" s="117"/>
      <c r="Q3715" s="118"/>
      <c r="R3715" s="119" t="str">
        <f t="shared" si="1172"/>
        <v/>
      </c>
      <c r="S3715" s="133">
        <f>IFERROR(IF(M3715&lt;=0.005,IF(F3715="",L3715,0),IF(F3715&lt;&gt;"",0,IF(P3715="",0,IF(P3715="H",0,IF(Q3715&lt;Veriler!$G$2,L3715*Veriler!$G$2,L3715*Q3715)))))," ")</f>
        <v>0</v>
      </c>
      <c r="T3715" s="133">
        <f>IF(Veriler!T3715&lt;=0.1, S3715, IF(AND(Veriler!T3715&gt;0.1, F3715="", P3715="E"), IF(Q3715&gt;Veriler!$G$2, Q3715*S3715, IF(Q3715&lt;Veriler!$G$2, Veriler!$G$2*S3715, Q3715*S3715)), 0))</f>
        <v>0</v>
      </c>
      <c r="U3715" s="133" t="str">
        <f t="shared" si="1173"/>
        <v xml:space="preserve"> </v>
      </c>
      <c r="V3715" s="134" t="str">
        <f>IFERROR(IF(O3715="%10 sınırı aşılmıştır.",L3715-T3715,IFERROR(IF(F3715="",IF(S3715=1,0,IF(L3715-S3715=0,"",L3715-S3715)),IF(Veriler!M3715="",L3715,IF(L3715*Veriler!M3715=0,"",L3715*Veriler!M3715))),L3715)),0)</f>
        <v/>
      </c>
      <c r="W3715" s="146"/>
      <c r="X3715" s="146"/>
      <c r="Y3715" s="146"/>
    </row>
    <row r="3716" spans="1:25" s="99" customFormat="1" ht="54.75" customHeight="1" x14ac:dyDescent="0.25">
      <c r="A3716" s="96">
        <f t="shared" si="1174"/>
        <v>2741</v>
      </c>
      <c r="B3716" s="175"/>
      <c r="C3716" s="176"/>
      <c r="D3716" s="113"/>
      <c r="E3716" s="115"/>
      <c r="F3716" s="174"/>
      <c r="G3716" s="114" t="str">
        <f t="shared" si="1169"/>
        <v/>
      </c>
      <c r="H3716" s="115"/>
      <c r="I3716" s="115"/>
      <c r="J3716" s="115"/>
      <c r="K3716" s="115"/>
      <c r="L3716" s="133" t="str">
        <f t="shared" si="1170"/>
        <v/>
      </c>
      <c r="M3716" s="116" t="str">
        <f>IF(L3716="", "", L3716/Veriler!$X$1)</f>
        <v/>
      </c>
      <c r="N3716" s="116" t="str">
        <f>IF(F3716&lt;&gt;"", "İthal Girdi", IF(Veriler!T3716="", "", IF(Veriler!S3716="H", "%0,5 üzerindedir", IF(Veriler!T3716&gt;0.1, "%10 sınırı aşılmıştır.", "Uygun"))))</f>
        <v>%0,5 üzerindedir</v>
      </c>
      <c r="O3716" s="116" t="str">
        <f t="shared" si="1171"/>
        <v xml:space="preserve"> </v>
      </c>
      <c r="P3716" s="117"/>
      <c r="Q3716" s="118"/>
      <c r="R3716" s="119" t="str">
        <f t="shared" si="1172"/>
        <v/>
      </c>
      <c r="S3716" s="133">
        <f>IFERROR(IF(M3716&lt;=0.005,IF(F3716="",L3716,0),IF(F3716&lt;&gt;"",0,IF(P3716="",0,IF(P3716="H",0,IF(Q3716&lt;Veriler!$G$2,L3716*Veriler!$G$2,L3716*Q3716)))))," ")</f>
        <v>0</v>
      </c>
      <c r="T3716" s="133">
        <f>IF(Veriler!T3716&lt;=0.1, S3716, IF(AND(Veriler!T3716&gt;0.1, F3716="", P3716="E"), IF(Q3716&gt;Veriler!$G$2, Q3716*S3716, IF(Q3716&lt;Veriler!$G$2, Veriler!$G$2*S3716, Q3716*S3716)), 0))</f>
        <v>0</v>
      </c>
      <c r="U3716" s="133" t="str">
        <f t="shared" si="1173"/>
        <v xml:space="preserve"> </v>
      </c>
      <c r="V3716" s="134" t="str">
        <f>IFERROR(IF(O3716="%10 sınırı aşılmıştır.",L3716-T3716,IFERROR(IF(F3716="",IF(S3716=1,0,IF(L3716-S3716=0,"",L3716-S3716)),IF(Veriler!M3716="",L3716,IF(L3716*Veriler!M3716=0,"",L3716*Veriler!M3716))),L3716)),0)</f>
        <v/>
      </c>
      <c r="W3716" s="146"/>
      <c r="X3716" s="146"/>
      <c r="Y3716" s="146"/>
    </row>
    <row r="3717" spans="1:25" s="99" customFormat="1" ht="54.75" customHeight="1" x14ac:dyDescent="0.25">
      <c r="A3717" s="96">
        <f t="shared" si="1174"/>
        <v>2742</v>
      </c>
      <c r="B3717" s="175"/>
      <c r="C3717" s="176"/>
      <c r="D3717" s="113"/>
      <c r="E3717" s="115"/>
      <c r="F3717" s="174"/>
      <c r="G3717" s="114" t="str">
        <f t="shared" si="1169"/>
        <v/>
      </c>
      <c r="H3717" s="115"/>
      <c r="I3717" s="115"/>
      <c r="J3717" s="115"/>
      <c r="K3717" s="115"/>
      <c r="L3717" s="133" t="str">
        <f t="shared" si="1170"/>
        <v/>
      </c>
      <c r="M3717" s="116" t="str">
        <f>IF(L3717="", "", L3717/Veriler!$X$1)</f>
        <v/>
      </c>
      <c r="N3717" s="116" t="str">
        <f>IF(F3717&lt;&gt;"", "İthal Girdi", IF(Veriler!T3717="", "", IF(Veriler!S3717="H", "%0,5 üzerindedir", IF(Veriler!T3717&gt;0.1, "%10 sınırı aşılmıştır.", "Uygun"))))</f>
        <v>%0,5 üzerindedir</v>
      </c>
      <c r="O3717" s="116" t="str">
        <f t="shared" si="1171"/>
        <v xml:space="preserve"> </v>
      </c>
      <c r="P3717" s="117"/>
      <c r="Q3717" s="118"/>
      <c r="R3717" s="119" t="str">
        <f t="shared" si="1172"/>
        <v/>
      </c>
      <c r="S3717" s="133">
        <f>IFERROR(IF(M3717&lt;=0.005,IF(F3717="",L3717,0),IF(F3717&lt;&gt;"",0,IF(P3717="",0,IF(P3717="H",0,IF(Q3717&lt;Veriler!$G$2,L3717*Veriler!$G$2,L3717*Q3717)))))," ")</f>
        <v>0</v>
      </c>
      <c r="T3717" s="133">
        <f>IF(Veriler!T3717&lt;=0.1, S3717, IF(AND(Veriler!T3717&gt;0.1, F3717="", P3717="E"), IF(Q3717&gt;Veriler!$G$2, Q3717*S3717, IF(Q3717&lt;Veriler!$G$2, Veriler!$G$2*S3717, Q3717*S3717)), 0))</f>
        <v>0</v>
      </c>
      <c r="U3717" s="133" t="str">
        <f t="shared" si="1173"/>
        <v xml:space="preserve"> </v>
      </c>
      <c r="V3717" s="134" t="str">
        <f>IFERROR(IF(O3717="%10 sınırı aşılmıştır.",L3717-T3717,IFERROR(IF(F3717="",IF(S3717=1,0,IF(L3717-S3717=0,"",L3717-S3717)),IF(Veriler!M3717="",L3717,IF(L3717*Veriler!M3717=0,"",L3717*Veriler!M3717))),L3717)),0)</f>
        <v/>
      </c>
      <c r="W3717" s="146"/>
      <c r="X3717" s="146"/>
      <c r="Y3717" s="146"/>
    </row>
    <row r="3718" spans="1:25" s="99" customFormat="1" ht="54.75" customHeight="1" x14ac:dyDescent="0.25">
      <c r="A3718" s="96">
        <f t="shared" si="1174"/>
        <v>2743</v>
      </c>
      <c r="B3718" s="175"/>
      <c r="C3718" s="176"/>
      <c r="D3718" s="113"/>
      <c r="E3718" s="115"/>
      <c r="F3718" s="174"/>
      <c r="G3718" s="114" t="str">
        <f t="shared" si="1169"/>
        <v/>
      </c>
      <c r="H3718" s="115"/>
      <c r="I3718" s="115"/>
      <c r="J3718" s="115"/>
      <c r="K3718" s="115"/>
      <c r="L3718" s="133" t="str">
        <f t="shared" si="1170"/>
        <v/>
      </c>
      <c r="M3718" s="116" t="str">
        <f>IF(L3718="", "", L3718/Veriler!$X$1)</f>
        <v/>
      </c>
      <c r="N3718" s="116" t="str">
        <f>IF(F3718&lt;&gt;"", "İthal Girdi", IF(Veriler!T3718="", "", IF(Veriler!S3718="H", "%0,5 üzerindedir", IF(Veriler!T3718&gt;0.1, "%10 sınırı aşılmıştır.", "Uygun"))))</f>
        <v>%0,5 üzerindedir</v>
      </c>
      <c r="O3718" s="116" t="str">
        <f t="shared" si="1171"/>
        <v xml:space="preserve"> </v>
      </c>
      <c r="P3718" s="117"/>
      <c r="Q3718" s="118"/>
      <c r="R3718" s="119" t="str">
        <f t="shared" si="1172"/>
        <v/>
      </c>
      <c r="S3718" s="133">
        <f>IFERROR(IF(M3718&lt;=0.005,IF(F3718="",L3718,0),IF(F3718&lt;&gt;"",0,IF(P3718="",0,IF(P3718="H",0,IF(Q3718&lt;Veriler!$G$2,L3718*Veriler!$G$2,L3718*Q3718)))))," ")</f>
        <v>0</v>
      </c>
      <c r="T3718" s="133">
        <f>IF(Veriler!T3718&lt;=0.1, S3718, IF(AND(Veriler!T3718&gt;0.1, F3718="", P3718="E"), IF(Q3718&gt;Veriler!$G$2, Q3718*S3718, IF(Q3718&lt;Veriler!$G$2, Veriler!$G$2*S3718, Q3718*S3718)), 0))</f>
        <v>0</v>
      </c>
      <c r="U3718" s="133" t="str">
        <f t="shared" si="1173"/>
        <v xml:space="preserve"> </v>
      </c>
      <c r="V3718" s="134" t="str">
        <f>IFERROR(IF(O3718="%10 sınırı aşılmıştır.",L3718-T3718,IFERROR(IF(F3718="",IF(S3718=1,0,IF(L3718-S3718=0,"",L3718-S3718)),IF(Veriler!M3718="",L3718,IF(L3718*Veriler!M3718=0,"",L3718*Veriler!M3718))),L3718)),0)</f>
        <v/>
      </c>
      <c r="W3718" s="146"/>
      <c r="X3718" s="146"/>
      <c r="Y3718" s="146"/>
    </row>
    <row r="3719" spans="1:25" s="99" customFormat="1" ht="54.75" customHeight="1" x14ac:dyDescent="0.25">
      <c r="A3719" s="96">
        <f t="shared" si="1174"/>
        <v>2744</v>
      </c>
      <c r="B3719" s="175"/>
      <c r="C3719" s="176"/>
      <c r="D3719" s="113"/>
      <c r="E3719" s="115"/>
      <c r="F3719" s="174"/>
      <c r="G3719" s="114" t="str">
        <f t="shared" si="1169"/>
        <v/>
      </c>
      <c r="H3719" s="115"/>
      <c r="I3719" s="115"/>
      <c r="J3719" s="115"/>
      <c r="K3719" s="115"/>
      <c r="L3719" s="133" t="str">
        <f t="shared" si="1170"/>
        <v/>
      </c>
      <c r="M3719" s="116" t="str">
        <f>IF(L3719="", "", L3719/Veriler!$X$1)</f>
        <v/>
      </c>
      <c r="N3719" s="116" t="str">
        <f>IF(F3719&lt;&gt;"", "İthal Girdi", IF(Veriler!T3719="", "", IF(Veriler!S3719="H", "%0,5 üzerindedir", IF(Veriler!T3719&gt;0.1, "%10 sınırı aşılmıştır.", "Uygun"))))</f>
        <v>%0,5 üzerindedir</v>
      </c>
      <c r="O3719" s="116" t="str">
        <f t="shared" si="1171"/>
        <v xml:space="preserve"> </v>
      </c>
      <c r="P3719" s="117"/>
      <c r="Q3719" s="118"/>
      <c r="R3719" s="119" t="str">
        <f t="shared" si="1172"/>
        <v/>
      </c>
      <c r="S3719" s="133">
        <f>IFERROR(IF(M3719&lt;=0.005,IF(F3719="",L3719,0),IF(F3719&lt;&gt;"",0,IF(P3719="",0,IF(P3719="H",0,IF(Q3719&lt;Veriler!$G$2,L3719*Veriler!$G$2,L3719*Q3719)))))," ")</f>
        <v>0</v>
      </c>
      <c r="T3719" s="133">
        <f>IF(Veriler!T3719&lt;=0.1, S3719, IF(AND(Veriler!T3719&gt;0.1, F3719="", P3719="E"), IF(Q3719&gt;Veriler!$G$2, Q3719*S3719, IF(Q3719&lt;Veriler!$G$2, Veriler!$G$2*S3719, Q3719*S3719)), 0))</f>
        <v>0</v>
      </c>
      <c r="U3719" s="133" t="str">
        <f t="shared" si="1173"/>
        <v xml:space="preserve"> </v>
      </c>
      <c r="V3719" s="134" t="str">
        <f>IFERROR(IF(O3719="%10 sınırı aşılmıştır.",L3719-T3719,IFERROR(IF(F3719="",IF(S3719=1,0,IF(L3719-S3719=0,"",L3719-S3719)),IF(Veriler!M3719="",L3719,IF(L3719*Veriler!M3719=0,"",L3719*Veriler!M3719))),L3719)),0)</f>
        <v/>
      </c>
      <c r="W3719" s="146"/>
      <c r="X3719" s="146"/>
      <c r="Y3719" s="146"/>
    </row>
    <row r="3720" spans="1:25" s="99" customFormat="1" ht="24" customHeight="1" x14ac:dyDescent="0.25">
      <c r="A3720" s="103"/>
      <c r="B3720" s="104"/>
      <c r="C3720" s="104"/>
      <c r="D3720" s="104"/>
      <c r="E3720" s="103"/>
      <c r="F3720" s="135"/>
      <c r="G3720" s="157"/>
      <c r="H3720" s="103"/>
      <c r="I3720" s="103"/>
      <c r="J3720" s="103"/>
      <c r="K3720" s="103"/>
      <c r="L3720" s="136">
        <f>SUM(L3691:L3704,L3706:L3719)</f>
        <v>0</v>
      </c>
      <c r="M3720" s="158"/>
      <c r="N3720" s="158"/>
      <c r="O3720" s="158"/>
      <c r="P3720" s="105"/>
      <c r="Q3720" s="106"/>
      <c r="R3720" s="159"/>
      <c r="S3720" s="160"/>
      <c r="T3720" s="160"/>
      <c r="U3720" s="160"/>
      <c r="V3720" s="160"/>
      <c r="W3720" s="146"/>
      <c r="X3720" s="146"/>
      <c r="Y3720" s="146"/>
    </row>
    <row r="3721" spans="1:25" s="99" customFormat="1" ht="31.5" customHeight="1" x14ac:dyDescent="0.25">
      <c r="A3721" s="103"/>
      <c r="B3721" s="104"/>
      <c r="C3721" s="104"/>
      <c r="D3721" s="104"/>
      <c r="E3721" s="103"/>
      <c r="F3721" s="135"/>
      <c r="G3721" s="157"/>
      <c r="H3721" s="103"/>
      <c r="I3721" s="103"/>
      <c r="J3721" s="103"/>
      <c r="K3721" s="103"/>
      <c r="L3721" s="161"/>
      <c r="M3721" s="158"/>
      <c r="N3721" s="158"/>
      <c r="O3721" s="158"/>
      <c r="P3721" s="105"/>
      <c r="Q3721" s="106"/>
      <c r="R3721" s="159"/>
      <c r="S3721" s="162" t="s">
        <v>57</v>
      </c>
      <c r="T3721" s="162" t="s">
        <v>57</v>
      </c>
      <c r="U3721" s="162" t="s">
        <v>57</v>
      </c>
      <c r="V3721" s="163" t="s">
        <v>58</v>
      </c>
      <c r="W3721" s="146"/>
      <c r="X3721" s="146"/>
      <c r="Y3721" s="146"/>
    </row>
    <row r="3722" spans="1:25" s="99" customFormat="1" ht="58.5" customHeight="1" x14ac:dyDescent="0.25">
      <c r="A3722" s="185" t="s">
        <v>59</v>
      </c>
      <c r="B3722" s="180"/>
      <c r="C3722" s="180"/>
      <c r="D3722" s="180"/>
      <c r="E3722" s="180"/>
      <c r="F3722" s="180"/>
      <c r="G3722" s="180"/>
      <c r="H3722" s="180"/>
      <c r="I3722" s="180"/>
      <c r="J3722" s="180"/>
      <c r="K3722" s="180"/>
      <c r="L3722" s="180"/>
      <c r="M3722" s="180"/>
      <c r="N3722" s="180"/>
      <c r="O3722" s="180"/>
      <c r="P3722" s="180"/>
      <c r="Q3722" s="180"/>
      <c r="R3722" s="176"/>
      <c r="S3722" s="137">
        <f>SUM(S3684,S3691:S3704,S3706:S3719)</f>
        <v>0</v>
      </c>
      <c r="T3722" s="137" t="str">
        <f>IF(SUM(T3691:T3704,T3706:T3719)=0," ",SUM(T3691:T3704,T3706:T3719))</f>
        <v xml:space="preserve"> </v>
      </c>
      <c r="U3722" s="137" t="str">
        <f>IF(SUM(U3691:U3704,U3706:U3719)=0," ",SUM(U3691:U3704,U3706:U3719))</f>
        <v xml:space="preserve"> </v>
      </c>
      <c r="V3722" s="137" t="str">
        <f>IF(SUM(V3691:V3704,V3706:V3719)=0," ",SUM(V3691:V3704,V3706:V3719))</f>
        <v xml:space="preserve"> </v>
      </c>
      <c r="W3722" s="146"/>
      <c r="X3722" s="164">
        <f>SUM(U3691:U3704,U3706:U3719)</f>
        <v>0</v>
      </c>
      <c r="Y3722" s="164">
        <f>SUM(V3691:V3704,V3706:V3719)</f>
        <v>0</v>
      </c>
    </row>
    <row r="3723" spans="1:25" x14ac:dyDescent="0.3">
      <c r="A3723" s="34"/>
      <c r="G3723" s="146"/>
      <c r="L3723" s="146"/>
      <c r="M3723" s="146"/>
      <c r="N3723" s="146"/>
      <c r="O3723" s="146"/>
      <c r="R3723" s="146"/>
      <c r="S3723" s="146"/>
      <c r="T3723" s="146"/>
      <c r="U3723" s="146"/>
      <c r="V3723" s="146"/>
      <c r="W3723" s="146"/>
      <c r="X3723" s="146"/>
      <c r="Y3723" s="146"/>
    </row>
    <row r="3724" spans="1:25" x14ac:dyDescent="0.3">
      <c r="A3724" s="186" t="s">
        <v>60</v>
      </c>
      <c r="B3724" s="187"/>
      <c r="C3724" s="187"/>
      <c r="D3724" s="187"/>
      <c r="E3724" s="187"/>
      <c r="F3724" s="187"/>
      <c r="G3724" s="187"/>
      <c r="H3724" s="187"/>
      <c r="I3724" s="187"/>
      <c r="J3724" s="187"/>
      <c r="K3724" s="187"/>
      <c r="L3724" s="187"/>
      <c r="M3724" s="187"/>
      <c r="N3724" s="187"/>
      <c r="O3724" s="187"/>
      <c r="P3724" s="187"/>
      <c r="Q3724" s="187"/>
      <c r="R3724" s="187"/>
      <c r="S3724" s="187"/>
      <c r="T3724" s="187"/>
      <c r="U3724" s="187"/>
      <c r="V3724" s="187"/>
      <c r="W3724" s="146"/>
      <c r="X3724" s="146"/>
      <c r="Y3724" s="146"/>
    </row>
    <row r="3725" spans="1:25" s="99" customFormat="1" ht="41.25" customHeight="1" x14ac:dyDescent="0.25">
      <c r="A3725" s="189" t="s">
        <v>38</v>
      </c>
      <c r="B3725" s="180"/>
      <c r="C3725" s="180"/>
      <c r="D3725" s="180"/>
      <c r="E3725" s="180"/>
      <c r="F3725" s="180"/>
      <c r="G3725" s="180"/>
      <c r="H3725" s="180"/>
      <c r="I3725" s="180"/>
      <c r="J3725" s="180"/>
      <c r="K3725" s="180"/>
      <c r="L3725" s="180"/>
      <c r="M3725" s="180"/>
      <c r="N3725" s="180"/>
      <c r="O3725" s="180"/>
      <c r="P3725" s="180"/>
      <c r="Q3725" s="180"/>
      <c r="R3725" s="180"/>
      <c r="S3725" s="180"/>
      <c r="T3725" s="180"/>
      <c r="U3725" s="180"/>
      <c r="V3725" s="176"/>
      <c r="W3725" s="146"/>
      <c r="X3725" s="146"/>
      <c r="Y3725" s="146"/>
    </row>
    <row r="3726" spans="1:25" s="100" customFormat="1" ht="35.25" customHeight="1" x14ac:dyDescent="0.25">
      <c r="A3726" s="179" t="s">
        <v>39</v>
      </c>
      <c r="B3726" s="180"/>
      <c r="C3726" s="180"/>
      <c r="D3726" s="180"/>
      <c r="E3726" s="180"/>
      <c r="F3726" s="180"/>
      <c r="G3726" s="180"/>
      <c r="H3726" s="180"/>
      <c r="I3726" s="180"/>
      <c r="J3726" s="180"/>
      <c r="K3726" s="180"/>
      <c r="L3726" s="180"/>
      <c r="M3726" s="180"/>
      <c r="N3726" s="180"/>
      <c r="O3726" s="180"/>
      <c r="P3726" s="180"/>
      <c r="Q3726" s="180"/>
      <c r="R3726" s="176"/>
      <c r="S3726" s="147"/>
      <c r="T3726" s="148"/>
      <c r="U3726" s="149" t="s">
        <v>40</v>
      </c>
      <c r="V3726" s="150">
        <f>V3688+1</f>
        <v>99</v>
      </c>
      <c r="W3726" s="146"/>
      <c r="X3726" s="146"/>
      <c r="Y3726" s="146"/>
    </row>
    <row r="3727" spans="1:25" s="99" customFormat="1" ht="81" customHeight="1" x14ac:dyDescent="0.25">
      <c r="A3727" s="110" t="s">
        <v>3</v>
      </c>
      <c r="B3727" s="188" t="s">
        <v>41</v>
      </c>
      <c r="C3727" s="176"/>
      <c r="D3727" s="111" t="s">
        <v>42</v>
      </c>
      <c r="E3727" s="110" t="s">
        <v>324</v>
      </c>
      <c r="F3727" s="111" t="s">
        <v>325</v>
      </c>
      <c r="G3727" s="151" t="s">
        <v>43</v>
      </c>
      <c r="H3727" s="110" t="s">
        <v>44</v>
      </c>
      <c r="I3727" s="110" t="s">
        <v>8</v>
      </c>
      <c r="J3727" s="110" t="s">
        <v>45</v>
      </c>
      <c r="K3727" s="110" t="s">
        <v>46</v>
      </c>
      <c r="L3727" s="152" t="s">
        <v>47</v>
      </c>
      <c r="M3727" s="153" t="s">
        <v>48</v>
      </c>
      <c r="N3727" s="154" t="s">
        <v>49</v>
      </c>
      <c r="O3727" s="154" t="s">
        <v>49</v>
      </c>
      <c r="P3727" s="112" t="s">
        <v>50</v>
      </c>
      <c r="Q3727" s="110" t="s">
        <v>51</v>
      </c>
      <c r="R3727" s="155" t="s">
        <v>52</v>
      </c>
      <c r="S3727" s="156" t="s">
        <v>53</v>
      </c>
      <c r="T3727" s="156" t="s">
        <v>54</v>
      </c>
      <c r="U3727" s="152" t="s">
        <v>54</v>
      </c>
      <c r="V3727" s="152" t="s">
        <v>55</v>
      </c>
      <c r="W3727" s="146"/>
      <c r="X3727" s="146"/>
      <c r="Y3727" s="146"/>
    </row>
    <row r="3728" spans="1:25" s="99" customFormat="1" ht="45" customHeight="1" x14ac:dyDescent="0.25">
      <c r="A3728" s="101"/>
      <c r="B3728" s="177" t="s">
        <v>56</v>
      </c>
      <c r="C3728" s="178"/>
      <c r="D3728" s="102"/>
      <c r="E3728" s="170"/>
      <c r="F3728" s="102"/>
      <c r="G3728" s="95"/>
      <c r="H3728" s="102"/>
      <c r="I3728" s="102"/>
      <c r="J3728" s="102"/>
      <c r="K3728" s="102"/>
      <c r="L3728" s="95"/>
      <c r="M3728" s="95"/>
      <c r="N3728" s="95"/>
      <c r="O3728" s="95"/>
      <c r="P3728" s="102"/>
      <c r="Q3728" s="102"/>
      <c r="R3728" s="190"/>
      <c r="S3728" s="184"/>
      <c r="T3728" s="95"/>
      <c r="U3728" s="95"/>
      <c r="V3728" s="95"/>
      <c r="W3728" s="146"/>
      <c r="X3728" s="146"/>
      <c r="Y3728" s="146"/>
    </row>
    <row r="3729" spans="1:25" s="99" customFormat="1" ht="54.75" customHeight="1" x14ac:dyDescent="0.25">
      <c r="A3729" s="96">
        <f>A3719+1</f>
        <v>2745</v>
      </c>
      <c r="B3729" s="181"/>
      <c r="C3729" s="182"/>
      <c r="D3729" s="113"/>
      <c r="E3729" s="115"/>
      <c r="F3729" s="174"/>
      <c r="G3729" s="114" t="str">
        <f t="shared" ref="G3729:G3742" si="1175">IF(AND(F3729&lt;&gt;"",V3729&lt;&gt;"",L3729&lt;&gt;0),V3729/L3729,"")</f>
        <v/>
      </c>
      <c r="H3729" s="115"/>
      <c r="I3729" s="115"/>
      <c r="J3729" s="115"/>
      <c r="K3729" s="115"/>
      <c r="L3729" s="133" t="str">
        <f t="shared" ref="L3729:L3742" si="1176">IF(AND(H3729&lt;&gt;0, J3729&lt;&gt;0, K3729&lt;&gt;0), H3729*J3729*K3729, "")</f>
        <v/>
      </c>
      <c r="M3729" s="116" t="str">
        <f>IF(L3729="", "", L3729/Veriler!$X$1)</f>
        <v/>
      </c>
      <c r="N3729" s="116" t="str">
        <f>IF(F3729&lt;&gt;"", "İthal Girdi", IF(Veriler!T3729="", "", IF(Veriler!S3729="H", "%0,5 üzerindedir", IF(Veriler!T3729&gt;0.1, "%10 sınırı aşılmıştır.", "Uygun"))))</f>
        <v>%0,5 üzerindedir</v>
      </c>
      <c r="O3729" s="116" t="str">
        <f t="shared" ref="O3729:O3742" si="1177">IF(M3729=""," ",N3729)</f>
        <v xml:space="preserve"> </v>
      </c>
      <c r="P3729" s="117"/>
      <c r="Q3729" s="118"/>
      <c r="R3729" s="119" t="str">
        <f t="shared" ref="R3729:R3742" si="1178">IFERROR(IF(AND(T3729&lt;&gt;"",L3729&lt;&gt;"",L3729&lt;&gt;0,T3729&lt;&gt;0),T3729/L3729,"")," ")</f>
        <v/>
      </c>
      <c r="S3729" s="133">
        <f>IFERROR(IF(M3729&lt;=0.005,IF(F3729="",L3729,0),IF(F3729&lt;&gt;"",0,IF(P3729="",0,IF(P3729="H",0,IF(Q3729&lt;Veriler!$G$2,L3729*Veriler!$G$2,L3729*Q3729)))))," ")</f>
        <v>0</v>
      </c>
      <c r="T3729" s="133">
        <f>IF(Veriler!T3729&lt;=0.1, S3729, IF(AND(Veriler!T3729&gt;0.1, F3729="", P3729="E"), IF(Q3729&gt;Veriler!$G$2, Q3729*S3729, IF(Q3729&lt;Veriler!$G$2, Veriler!$G$2*S3729, Q3729*S3729)), 0))</f>
        <v>0</v>
      </c>
      <c r="U3729" s="133" t="str">
        <f t="shared" ref="U3729:U3742" si="1179">IF(T3729=0," ",T3729)</f>
        <v xml:space="preserve"> </v>
      </c>
      <c r="V3729" s="134" t="str">
        <f>IFERROR(IF(O3729="%10 sınırı aşılmıştır.",L3729-T3729,IFERROR(IF(F3729="",IF(S3729=1,0,IF(L3729-S3729=0,"",L3729-S3729)),IF(Veriler!M3729="",L3729,IF(L3729*Veriler!M3729=0,"",L3729*Veriler!M3729))),L3729)),0)</f>
        <v/>
      </c>
      <c r="W3729" s="146"/>
      <c r="X3729" s="146"/>
      <c r="Y3729" s="146"/>
    </row>
    <row r="3730" spans="1:25" s="99" customFormat="1" ht="54.75" customHeight="1" x14ac:dyDescent="0.25">
      <c r="A3730" s="96">
        <f t="shared" ref="A3730:A3742" si="1180">A3729+1</f>
        <v>2746</v>
      </c>
      <c r="B3730" s="175"/>
      <c r="C3730" s="176"/>
      <c r="D3730" s="113"/>
      <c r="E3730" s="115"/>
      <c r="F3730" s="174"/>
      <c r="G3730" s="114" t="str">
        <f t="shared" si="1175"/>
        <v/>
      </c>
      <c r="H3730" s="115"/>
      <c r="I3730" s="115"/>
      <c r="J3730" s="115"/>
      <c r="K3730" s="115"/>
      <c r="L3730" s="133" t="str">
        <f t="shared" si="1176"/>
        <v/>
      </c>
      <c r="M3730" s="116" t="str">
        <f>IF(L3730="", "", L3730/Veriler!$X$1)</f>
        <v/>
      </c>
      <c r="N3730" s="116" t="str">
        <f>IF(F3730&lt;&gt;"", "İthal Girdi", IF(Veriler!T3730="", "", IF(Veriler!S3730="H", "%0,5 üzerindedir", IF(Veriler!T3730&gt;0.1, "%10 sınırı aşılmıştır.", "Uygun"))))</f>
        <v>%0,5 üzerindedir</v>
      </c>
      <c r="O3730" s="116" t="str">
        <f t="shared" si="1177"/>
        <v xml:space="preserve"> </v>
      </c>
      <c r="P3730" s="117"/>
      <c r="Q3730" s="118"/>
      <c r="R3730" s="119" t="str">
        <f t="shared" si="1178"/>
        <v/>
      </c>
      <c r="S3730" s="133">
        <f>IFERROR(IF(M3730&lt;=0.005,IF(F3730="",L3730,0),IF(F3730&lt;&gt;"",0,IF(P3730="",0,IF(P3730="H",0,IF(Q3730&lt;Veriler!$G$2,L3730*Veriler!$G$2,L3730*Q3730)))))," ")</f>
        <v>0</v>
      </c>
      <c r="T3730" s="133">
        <f>IF(Veriler!T3730&lt;=0.1, S3730, IF(AND(Veriler!T3730&gt;0.1, F3730="", P3730="E"), IF(Q3730&gt;Veriler!$G$2, Q3730*S3730, IF(Q3730&lt;Veriler!$G$2, Veriler!$G$2*S3730, Q3730*S3730)), 0))</f>
        <v>0</v>
      </c>
      <c r="U3730" s="133" t="str">
        <f t="shared" si="1179"/>
        <v xml:space="preserve"> </v>
      </c>
      <c r="V3730" s="134" t="str">
        <f>IFERROR(IF(O3730="%10 sınırı aşılmıştır.",L3730-T3730,IFERROR(IF(F3730="",IF(S3730=1,0,IF(L3730-S3730=0,"",L3730-S3730)),IF(Veriler!M3730="",L3730,IF(L3730*Veriler!M3730=0,"",L3730*Veriler!M3730))),L3730)),0)</f>
        <v/>
      </c>
      <c r="W3730" s="146"/>
      <c r="X3730" s="146"/>
      <c r="Y3730" s="146"/>
    </row>
    <row r="3731" spans="1:25" s="99" customFormat="1" ht="54.75" customHeight="1" x14ac:dyDescent="0.25">
      <c r="A3731" s="96">
        <f t="shared" si="1180"/>
        <v>2747</v>
      </c>
      <c r="B3731" s="175"/>
      <c r="C3731" s="176"/>
      <c r="D3731" s="113"/>
      <c r="E3731" s="115"/>
      <c r="F3731" s="174"/>
      <c r="G3731" s="114" t="str">
        <f t="shared" si="1175"/>
        <v/>
      </c>
      <c r="H3731" s="115"/>
      <c r="I3731" s="115"/>
      <c r="J3731" s="115"/>
      <c r="K3731" s="115"/>
      <c r="L3731" s="133" t="str">
        <f t="shared" si="1176"/>
        <v/>
      </c>
      <c r="M3731" s="116" t="str">
        <f>IF(L3731="", "", L3731/Veriler!$X$1)</f>
        <v/>
      </c>
      <c r="N3731" s="116" t="str">
        <f>IF(F3731&lt;&gt;"", "İthal Girdi", IF(Veriler!T3731="", "", IF(Veriler!S3731="H", "%0,5 üzerindedir", IF(Veriler!T3731&gt;0.1, "%10 sınırı aşılmıştır.", "Uygun"))))</f>
        <v>%0,5 üzerindedir</v>
      </c>
      <c r="O3731" s="116" t="str">
        <f t="shared" si="1177"/>
        <v xml:space="preserve"> </v>
      </c>
      <c r="P3731" s="117"/>
      <c r="Q3731" s="118"/>
      <c r="R3731" s="119" t="str">
        <f t="shared" si="1178"/>
        <v/>
      </c>
      <c r="S3731" s="133">
        <f>IFERROR(IF(M3731&lt;=0.005,IF(F3731="",L3731,0),IF(F3731&lt;&gt;"",0,IF(P3731="",0,IF(P3731="H",0,IF(Q3731&lt;Veriler!$G$2,L3731*Veriler!$G$2,L3731*Q3731)))))," ")</f>
        <v>0</v>
      </c>
      <c r="T3731" s="133">
        <f>IF(Veriler!T3731&lt;=0.1, S3731, IF(AND(Veriler!T3731&gt;0.1, F3731="", P3731="E"), IF(Q3731&gt;Veriler!$G$2, Q3731*S3731, IF(Q3731&lt;Veriler!$G$2, Veriler!$G$2*S3731, Q3731*S3731)), 0))</f>
        <v>0</v>
      </c>
      <c r="U3731" s="133" t="str">
        <f t="shared" si="1179"/>
        <v xml:space="preserve"> </v>
      </c>
      <c r="V3731" s="134" t="str">
        <f>IFERROR(IF(O3731="%10 sınırı aşılmıştır.",L3731-T3731,IFERROR(IF(F3731="",IF(S3731=1,0,IF(L3731-S3731=0,"",L3731-S3731)),IF(Veriler!M3731="",L3731,IF(L3731*Veriler!M3731=0,"",L3731*Veriler!M3731))),L3731)),0)</f>
        <v/>
      </c>
      <c r="W3731" s="146"/>
      <c r="X3731" s="146"/>
      <c r="Y3731" s="146"/>
    </row>
    <row r="3732" spans="1:25" s="99" customFormat="1" ht="54.75" customHeight="1" x14ac:dyDescent="0.25">
      <c r="A3732" s="96">
        <f t="shared" si="1180"/>
        <v>2748</v>
      </c>
      <c r="B3732" s="175"/>
      <c r="C3732" s="176"/>
      <c r="D3732" s="113"/>
      <c r="E3732" s="115"/>
      <c r="F3732" s="174"/>
      <c r="G3732" s="114" t="str">
        <f t="shared" si="1175"/>
        <v/>
      </c>
      <c r="H3732" s="115"/>
      <c r="I3732" s="115"/>
      <c r="J3732" s="115"/>
      <c r="K3732" s="115"/>
      <c r="L3732" s="133" t="str">
        <f t="shared" si="1176"/>
        <v/>
      </c>
      <c r="M3732" s="116" t="str">
        <f>IF(L3732="", "", L3732/Veriler!$X$1)</f>
        <v/>
      </c>
      <c r="N3732" s="116" t="str">
        <f>IF(F3732&lt;&gt;"", "İthal Girdi", IF(Veriler!T3732="", "", IF(Veriler!S3732="H", "%0,5 üzerindedir", IF(Veriler!T3732&gt;0.1, "%10 sınırı aşılmıştır.", "Uygun"))))</f>
        <v>%0,5 üzerindedir</v>
      </c>
      <c r="O3732" s="116" t="str">
        <f t="shared" si="1177"/>
        <v xml:space="preserve"> </v>
      </c>
      <c r="P3732" s="117"/>
      <c r="Q3732" s="118"/>
      <c r="R3732" s="119" t="str">
        <f t="shared" si="1178"/>
        <v/>
      </c>
      <c r="S3732" s="133">
        <f>IFERROR(IF(M3732&lt;=0.005,IF(F3732="",L3732,0),IF(F3732&lt;&gt;"",0,IF(P3732="",0,IF(P3732="H",0,IF(Q3732&lt;Veriler!$G$2,L3732*Veriler!$G$2,L3732*Q3732)))))," ")</f>
        <v>0</v>
      </c>
      <c r="T3732" s="133">
        <f>IF(Veriler!T3732&lt;=0.1, S3732, IF(AND(Veriler!T3732&gt;0.1, F3732="", P3732="E"), IF(Q3732&gt;Veriler!$G$2, Q3732*S3732, IF(Q3732&lt;Veriler!$G$2, Veriler!$G$2*S3732, Q3732*S3732)), 0))</f>
        <v>0</v>
      </c>
      <c r="U3732" s="133" t="str">
        <f t="shared" si="1179"/>
        <v xml:space="preserve"> </v>
      </c>
      <c r="V3732" s="134" t="str">
        <f>IFERROR(IF(O3732="%10 sınırı aşılmıştır.",L3732-T3732,IFERROR(IF(F3732="",IF(S3732=1,0,IF(L3732-S3732=0,"",L3732-S3732)),IF(Veriler!M3732="",L3732,IF(L3732*Veriler!M3732=0,"",L3732*Veriler!M3732))),L3732)),0)</f>
        <v/>
      </c>
      <c r="W3732" s="146"/>
      <c r="X3732" s="146"/>
      <c r="Y3732" s="146"/>
    </row>
    <row r="3733" spans="1:25" s="99" customFormat="1" ht="54.75" customHeight="1" x14ac:dyDescent="0.25">
      <c r="A3733" s="96">
        <f t="shared" si="1180"/>
        <v>2749</v>
      </c>
      <c r="B3733" s="175"/>
      <c r="C3733" s="176"/>
      <c r="D3733" s="113"/>
      <c r="E3733" s="115"/>
      <c r="F3733" s="174"/>
      <c r="G3733" s="114" t="str">
        <f t="shared" si="1175"/>
        <v/>
      </c>
      <c r="H3733" s="115"/>
      <c r="I3733" s="115"/>
      <c r="J3733" s="115"/>
      <c r="K3733" s="115"/>
      <c r="L3733" s="133" t="str">
        <f t="shared" si="1176"/>
        <v/>
      </c>
      <c r="M3733" s="116" t="str">
        <f>IF(L3733="", "", L3733/Veriler!$X$1)</f>
        <v/>
      </c>
      <c r="N3733" s="116" t="str">
        <f>IF(F3733&lt;&gt;"", "İthal Girdi", IF(Veriler!T3733="", "", IF(Veriler!S3733="H", "%0,5 üzerindedir", IF(Veriler!T3733&gt;0.1, "%10 sınırı aşılmıştır.", "Uygun"))))</f>
        <v>%0,5 üzerindedir</v>
      </c>
      <c r="O3733" s="116" t="str">
        <f t="shared" si="1177"/>
        <v xml:space="preserve"> </v>
      </c>
      <c r="P3733" s="117"/>
      <c r="Q3733" s="118"/>
      <c r="R3733" s="119" t="str">
        <f t="shared" si="1178"/>
        <v/>
      </c>
      <c r="S3733" s="133">
        <f>IFERROR(IF(M3733&lt;=0.005,IF(F3733="",L3733,0),IF(F3733&lt;&gt;"",0,IF(P3733="",0,IF(P3733="H",0,IF(Q3733&lt;Veriler!$G$2,L3733*Veriler!$G$2,L3733*Q3733)))))," ")</f>
        <v>0</v>
      </c>
      <c r="T3733" s="133">
        <f>IF(Veriler!T3733&lt;=0.1, S3733, IF(AND(Veriler!T3733&gt;0.1, F3733="", P3733="E"), IF(Q3733&gt;Veriler!$G$2, Q3733*S3733, IF(Q3733&lt;Veriler!$G$2, Veriler!$G$2*S3733, Q3733*S3733)), 0))</f>
        <v>0</v>
      </c>
      <c r="U3733" s="133" t="str">
        <f t="shared" si="1179"/>
        <v xml:space="preserve"> </v>
      </c>
      <c r="V3733" s="134" t="str">
        <f>IFERROR(IF(O3733="%10 sınırı aşılmıştır.",L3733-T3733,IFERROR(IF(F3733="",IF(S3733=1,0,IF(L3733-S3733=0,"",L3733-S3733)),IF(Veriler!M3733="",L3733,IF(L3733*Veriler!M3733=0,"",L3733*Veriler!M3733))),L3733)),0)</f>
        <v/>
      </c>
      <c r="W3733" s="146"/>
      <c r="X3733" s="146"/>
      <c r="Y3733" s="146"/>
    </row>
    <row r="3734" spans="1:25" s="99" customFormat="1" ht="54.75" customHeight="1" x14ac:dyDescent="0.25">
      <c r="A3734" s="96">
        <f t="shared" si="1180"/>
        <v>2750</v>
      </c>
      <c r="B3734" s="175"/>
      <c r="C3734" s="176"/>
      <c r="D3734" s="113"/>
      <c r="E3734" s="115"/>
      <c r="F3734" s="174"/>
      <c r="G3734" s="114" t="str">
        <f t="shared" si="1175"/>
        <v/>
      </c>
      <c r="H3734" s="115"/>
      <c r="I3734" s="115"/>
      <c r="J3734" s="115"/>
      <c r="K3734" s="115"/>
      <c r="L3734" s="133" t="str">
        <f t="shared" si="1176"/>
        <v/>
      </c>
      <c r="M3734" s="116" t="str">
        <f>IF(L3734="", "", L3734/Veriler!$X$1)</f>
        <v/>
      </c>
      <c r="N3734" s="116" t="str">
        <f>IF(F3734&lt;&gt;"", "İthal Girdi", IF(Veriler!T3734="", "", IF(Veriler!S3734="H", "%0,5 üzerindedir", IF(Veriler!T3734&gt;0.1, "%10 sınırı aşılmıştır.", "Uygun"))))</f>
        <v>%0,5 üzerindedir</v>
      </c>
      <c r="O3734" s="116" t="str">
        <f t="shared" si="1177"/>
        <v xml:space="preserve"> </v>
      </c>
      <c r="P3734" s="117"/>
      <c r="Q3734" s="118"/>
      <c r="R3734" s="119" t="str">
        <f t="shared" si="1178"/>
        <v/>
      </c>
      <c r="S3734" s="133">
        <f>IFERROR(IF(M3734&lt;=0.005,IF(F3734="",L3734,0),IF(F3734&lt;&gt;"",0,IF(P3734="",0,IF(P3734="H",0,IF(Q3734&lt;Veriler!$G$2,L3734*Veriler!$G$2,L3734*Q3734)))))," ")</f>
        <v>0</v>
      </c>
      <c r="T3734" s="133">
        <f>IF(Veriler!T3734&lt;=0.1, S3734, IF(AND(Veriler!T3734&gt;0.1, F3734="", P3734="E"), IF(Q3734&gt;Veriler!$G$2, Q3734*S3734, IF(Q3734&lt;Veriler!$G$2, Veriler!$G$2*S3734, Q3734*S3734)), 0))</f>
        <v>0</v>
      </c>
      <c r="U3734" s="133" t="str">
        <f t="shared" si="1179"/>
        <v xml:space="preserve"> </v>
      </c>
      <c r="V3734" s="134" t="str">
        <f>IFERROR(IF(O3734="%10 sınırı aşılmıştır.",L3734-T3734,IFERROR(IF(F3734="",IF(S3734=1,0,IF(L3734-S3734=0,"",L3734-S3734)),IF(Veriler!M3734="",L3734,IF(L3734*Veriler!M3734=0,"",L3734*Veriler!M3734))),L3734)),0)</f>
        <v/>
      </c>
      <c r="W3734" s="146"/>
      <c r="X3734" s="146"/>
      <c r="Y3734" s="146"/>
    </row>
    <row r="3735" spans="1:25" s="99" customFormat="1" ht="54.75" customHeight="1" x14ac:dyDescent="0.25">
      <c r="A3735" s="96">
        <f t="shared" si="1180"/>
        <v>2751</v>
      </c>
      <c r="B3735" s="175"/>
      <c r="C3735" s="176"/>
      <c r="D3735" s="113"/>
      <c r="E3735" s="115"/>
      <c r="F3735" s="174"/>
      <c r="G3735" s="114" t="str">
        <f t="shared" si="1175"/>
        <v/>
      </c>
      <c r="H3735" s="115"/>
      <c r="I3735" s="115"/>
      <c r="J3735" s="115"/>
      <c r="K3735" s="115"/>
      <c r="L3735" s="133" t="str">
        <f t="shared" si="1176"/>
        <v/>
      </c>
      <c r="M3735" s="116" t="str">
        <f>IF(L3735="", "", L3735/Veriler!$X$1)</f>
        <v/>
      </c>
      <c r="N3735" s="116" t="str">
        <f>IF(F3735&lt;&gt;"", "İthal Girdi", IF(Veriler!T3735="", "", IF(Veriler!S3735="H", "%0,5 üzerindedir", IF(Veriler!T3735&gt;0.1, "%10 sınırı aşılmıştır.", "Uygun"))))</f>
        <v>%0,5 üzerindedir</v>
      </c>
      <c r="O3735" s="116" t="str">
        <f t="shared" si="1177"/>
        <v xml:space="preserve"> </v>
      </c>
      <c r="P3735" s="117"/>
      <c r="Q3735" s="118"/>
      <c r="R3735" s="119" t="str">
        <f t="shared" si="1178"/>
        <v/>
      </c>
      <c r="S3735" s="133">
        <f>IFERROR(IF(M3735&lt;=0.005,IF(F3735="",L3735,0),IF(F3735&lt;&gt;"",0,IF(P3735="",0,IF(P3735="H",0,IF(Q3735&lt;Veriler!$G$2,L3735*Veriler!$G$2,L3735*Q3735)))))," ")</f>
        <v>0</v>
      </c>
      <c r="T3735" s="133">
        <f>IF(Veriler!T3735&lt;=0.1, S3735, IF(AND(Veriler!T3735&gt;0.1, F3735="", P3735="E"), IF(Q3735&gt;Veriler!$G$2, Q3735*S3735, IF(Q3735&lt;Veriler!$G$2, Veriler!$G$2*S3735, Q3735*S3735)), 0))</f>
        <v>0</v>
      </c>
      <c r="U3735" s="133" t="str">
        <f t="shared" si="1179"/>
        <v xml:space="preserve"> </v>
      </c>
      <c r="V3735" s="134" t="str">
        <f>IFERROR(IF(O3735="%10 sınırı aşılmıştır.",L3735-T3735,IFERROR(IF(F3735="",IF(S3735=1,0,IF(L3735-S3735=0,"",L3735-S3735)),IF(Veriler!M3735="",L3735,IF(L3735*Veriler!M3735=0,"",L3735*Veriler!M3735))),L3735)),0)</f>
        <v/>
      </c>
      <c r="W3735" s="146"/>
      <c r="X3735" s="146"/>
      <c r="Y3735" s="146"/>
    </row>
    <row r="3736" spans="1:25" s="99" customFormat="1" ht="54.75" customHeight="1" x14ac:dyDescent="0.25">
      <c r="A3736" s="96">
        <f t="shared" si="1180"/>
        <v>2752</v>
      </c>
      <c r="B3736" s="175"/>
      <c r="C3736" s="176"/>
      <c r="D3736" s="113"/>
      <c r="E3736" s="115"/>
      <c r="F3736" s="174"/>
      <c r="G3736" s="114" t="str">
        <f t="shared" si="1175"/>
        <v/>
      </c>
      <c r="H3736" s="115"/>
      <c r="I3736" s="115"/>
      <c r="J3736" s="115"/>
      <c r="K3736" s="115"/>
      <c r="L3736" s="133" t="str">
        <f t="shared" si="1176"/>
        <v/>
      </c>
      <c r="M3736" s="116" t="str">
        <f>IF(L3736="", "", L3736/Veriler!$X$1)</f>
        <v/>
      </c>
      <c r="N3736" s="116" t="str">
        <f>IF(F3736&lt;&gt;"", "İthal Girdi", IF(Veriler!T3736="", "", IF(Veriler!S3736="H", "%0,5 üzerindedir", IF(Veriler!T3736&gt;0.1, "%10 sınırı aşılmıştır.", "Uygun"))))</f>
        <v>%0,5 üzerindedir</v>
      </c>
      <c r="O3736" s="116" t="str">
        <f t="shared" si="1177"/>
        <v xml:space="preserve"> </v>
      </c>
      <c r="P3736" s="117"/>
      <c r="Q3736" s="118"/>
      <c r="R3736" s="119" t="str">
        <f t="shared" si="1178"/>
        <v/>
      </c>
      <c r="S3736" s="133">
        <f>IFERROR(IF(M3736&lt;=0.005,IF(F3736="",L3736,0),IF(F3736&lt;&gt;"",0,IF(P3736="",0,IF(P3736="H",0,IF(Q3736&lt;Veriler!$G$2,L3736*Veriler!$G$2,L3736*Q3736)))))," ")</f>
        <v>0</v>
      </c>
      <c r="T3736" s="133">
        <f>IF(Veriler!T3736&lt;=0.1, S3736, IF(AND(Veriler!T3736&gt;0.1, F3736="", P3736="E"), IF(Q3736&gt;Veriler!$G$2, Q3736*S3736, IF(Q3736&lt;Veriler!$G$2, Veriler!$G$2*S3736, Q3736*S3736)), 0))</f>
        <v>0</v>
      </c>
      <c r="U3736" s="133" t="str">
        <f t="shared" si="1179"/>
        <v xml:space="preserve"> </v>
      </c>
      <c r="V3736" s="134" t="str">
        <f>IFERROR(IF(O3736="%10 sınırı aşılmıştır.",L3736-T3736,IFERROR(IF(F3736="",IF(S3736=1,0,IF(L3736-S3736=0,"",L3736-S3736)),IF(Veriler!M3736="",L3736,IF(L3736*Veriler!M3736=0,"",L3736*Veriler!M3736))),L3736)),0)</f>
        <v/>
      </c>
      <c r="W3736" s="146"/>
      <c r="X3736" s="146"/>
      <c r="Y3736" s="146"/>
    </row>
    <row r="3737" spans="1:25" s="99" customFormat="1" ht="54.75" customHeight="1" x14ac:dyDescent="0.25">
      <c r="A3737" s="96">
        <f t="shared" si="1180"/>
        <v>2753</v>
      </c>
      <c r="B3737" s="175"/>
      <c r="C3737" s="176"/>
      <c r="D3737" s="113"/>
      <c r="E3737" s="115"/>
      <c r="F3737" s="174"/>
      <c r="G3737" s="114" t="str">
        <f t="shared" si="1175"/>
        <v/>
      </c>
      <c r="H3737" s="115"/>
      <c r="I3737" s="115"/>
      <c r="J3737" s="115"/>
      <c r="K3737" s="115"/>
      <c r="L3737" s="133" t="str">
        <f t="shared" si="1176"/>
        <v/>
      </c>
      <c r="M3737" s="116" t="str">
        <f>IF(L3737="", "", L3737/Veriler!$X$1)</f>
        <v/>
      </c>
      <c r="N3737" s="116" t="str">
        <f>IF(F3737&lt;&gt;"", "İthal Girdi", IF(Veriler!T3737="", "", IF(Veriler!S3737="H", "%0,5 üzerindedir", IF(Veriler!T3737&gt;0.1, "%10 sınırı aşılmıştır.", "Uygun"))))</f>
        <v>%0,5 üzerindedir</v>
      </c>
      <c r="O3737" s="116" t="str">
        <f t="shared" si="1177"/>
        <v xml:space="preserve"> </v>
      </c>
      <c r="P3737" s="117"/>
      <c r="Q3737" s="118"/>
      <c r="R3737" s="119" t="str">
        <f t="shared" si="1178"/>
        <v/>
      </c>
      <c r="S3737" s="133">
        <f>IFERROR(IF(M3737&lt;=0.005,IF(F3737="",L3737,0),IF(F3737&lt;&gt;"",0,IF(P3737="",0,IF(P3737="H",0,IF(Q3737&lt;Veriler!$G$2,L3737*Veriler!$G$2,L3737*Q3737)))))," ")</f>
        <v>0</v>
      </c>
      <c r="T3737" s="133">
        <f>IF(Veriler!T3737&lt;=0.1, S3737, IF(AND(Veriler!T3737&gt;0.1, F3737="", P3737="E"), IF(Q3737&gt;Veriler!$G$2, Q3737*S3737, IF(Q3737&lt;Veriler!$G$2, Veriler!$G$2*S3737, Q3737*S3737)), 0))</f>
        <v>0</v>
      </c>
      <c r="U3737" s="133" t="str">
        <f t="shared" si="1179"/>
        <v xml:space="preserve"> </v>
      </c>
      <c r="V3737" s="134" t="str">
        <f>IFERROR(IF(O3737="%10 sınırı aşılmıştır.",L3737-T3737,IFERROR(IF(F3737="",IF(S3737=1,0,IF(L3737-S3737=0,"",L3737-S3737)),IF(Veriler!M3737="",L3737,IF(L3737*Veriler!M3737=0,"",L3737*Veriler!M3737))),L3737)),0)</f>
        <v/>
      </c>
      <c r="W3737" s="146"/>
      <c r="X3737" s="146"/>
      <c r="Y3737" s="146"/>
    </row>
    <row r="3738" spans="1:25" s="99" customFormat="1" ht="54.75" customHeight="1" x14ac:dyDescent="0.25">
      <c r="A3738" s="96">
        <f t="shared" si="1180"/>
        <v>2754</v>
      </c>
      <c r="B3738" s="175"/>
      <c r="C3738" s="176"/>
      <c r="D3738" s="113"/>
      <c r="E3738" s="115"/>
      <c r="F3738" s="174"/>
      <c r="G3738" s="114" t="str">
        <f t="shared" si="1175"/>
        <v/>
      </c>
      <c r="H3738" s="115"/>
      <c r="I3738" s="115"/>
      <c r="J3738" s="115"/>
      <c r="K3738" s="115"/>
      <c r="L3738" s="133" t="str">
        <f t="shared" si="1176"/>
        <v/>
      </c>
      <c r="M3738" s="116" t="str">
        <f>IF(L3738="", "", L3738/Veriler!$X$1)</f>
        <v/>
      </c>
      <c r="N3738" s="116" t="str">
        <f>IF(F3738&lt;&gt;"", "İthal Girdi", IF(Veriler!T3738="", "", IF(Veriler!S3738="H", "%0,5 üzerindedir", IF(Veriler!T3738&gt;0.1, "%10 sınırı aşılmıştır.", "Uygun"))))</f>
        <v>%0,5 üzerindedir</v>
      </c>
      <c r="O3738" s="116" t="str">
        <f t="shared" si="1177"/>
        <v xml:space="preserve"> </v>
      </c>
      <c r="P3738" s="117"/>
      <c r="Q3738" s="118"/>
      <c r="R3738" s="119" t="str">
        <f t="shared" si="1178"/>
        <v/>
      </c>
      <c r="S3738" s="133">
        <f>IFERROR(IF(M3738&lt;=0.005,IF(F3738="",L3738,0),IF(F3738&lt;&gt;"",0,IF(P3738="",0,IF(P3738="H",0,IF(Q3738&lt;Veriler!$G$2,L3738*Veriler!$G$2,L3738*Q3738)))))," ")</f>
        <v>0</v>
      </c>
      <c r="T3738" s="133">
        <f>IF(Veriler!T3738&lt;=0.1, S3738, IF(AND(Veriler!T3738&gt;0.1, F3738="", P3738="E"), IF(Q3738&gt;Veriler!$G$2, Q3738*S3738, IF(Q3738&lt;Veriler!$G$2, Veriler!$G$2*S3738, Q3738*S3738)), 0))</f>
        <v>0</v>
      </c>
      <c r="U3738" s="133" t="str">
        <f t="shared" si="1179"/>
        <v xml:space="preserve"> </v>
      </c>
      <c r="V3738" s="134" t="str">
        <f>IFERROR(IF(O3738="%10 sınırı aşılmıştır.",L3738-T3738,IFERROR(IF(F3738="",IF(S3738=1,0,IF(L3738-S3738=0,"",L3738-S3738)),IF(Veriler!M3738="",L3738,IF(L3738*Veriler!M3738=0,"",L3738*Veriler!M3738))),L3738)),0)</f>
        <v/>
      </c>
      <c r="W3738" s="146"/>
      <c r="X3738" s="146"/>
      <c r="Y3738" s="146"/>
    </row>
    <row r="3739" spans="1:25" s="99" customFormat="1" ht="54.75" customHeight="1" x14ac:dyDescent="0.25">
      <c r="A3739" s="96">
        <f t="shared" si="1180"/>
        <v>2755</v>
      </c>
      <c r="B3739" s="175"/>
      <c r="C3739" s="176"/>
      <c r="D3739" s="113"/>
      <c r="E3739" s="115"/>
      <c r="F3739" s="174"/>
      <c r="G3739" s="114" t="str">
        <f t="shared" si="1175"/>
        <v/>
      </c>
      <c r="H3739" s="115"/>
      <c r="I3739" s="115"/>
      <c r="J3739" s="115"/>
      <c r="K3739" s="115"/>
      <c r="L3739" s="133" t="str">
        <f t="shared" si="1176"/>
        <v/>
      </c>
      <c r="M3739" s="116" t="str">
        <f>IF(L3739="", "", L3739/Veriler!$X$1)</f>
        <v/>
      </c>
      <c r="N3739" s="116" t="str">
        <f>IF(F3739&lt;&gt;"", "İthal Girdi", IF(Veriler!T3739="", "", IF(Veriler!S3739="H", "%0,5 üzerindedir", IF(Veriler!T3739&gt;0.1, "%10 sınırı aşılmıştır.", "Uygun"))))</f>
        <v>%0,5 üzerindedir</v>
      </c>
      <c r="O3739" s="116" t="str">
        <f t="shared" si="1177"/>
        <v xml:space="preserve"> </v>
      </c>
      <c r="P3739" s="117"/>
      <c r="Q3739" s="118"/>
      <c r="R3739" s="119" t="str">
        <f t="shared" si="1178"/>
        <v/>
      </c>
      <c r="S3739" s="133">
        <f>IFERROR(IF(M3739&lt;=0.005,IF(F3739="",L3739,0),IF(F3739&lt;&gt;"",0,IF(P3739="",0,IF(P3739="H",0,IF(Q3739&lt;Veriler!$G$2,L3739*Veriler!$G$2,L3739*Q3739)))))," ")</f>
        <v>0</v>
      </c>
      <c r="T3739" s="133">
        <f>IF(Veriler!T3739&lt;=0.1, S3739, IF(AND(Veriler!T3739&gt;0.1, F3739="", P3739="E"), IF(Q3739&gt;Veriler!$G$2, Q3739*S3739, IF(Q3739&lt;Veriler!$G$2, Veriler!$G$2*S3739, Q3739*S3739)), 0))</f>
        <v>0</v>
      </c>
      <c r="U3739" s="133" t="str">
        <f t="shared" si="1179"/>
        <v xml:space="preserve"> </v>
      </c>
      <c r="V3739" s="134" t="str">
        <f>IFERROR(IF(O3739="%10 sınırı aşılmıştır.",L3739-T3739,IFERROR(IF(F3739="",IF(S3739=1,0,IF(L3739-S3739=0,"",L3739-S3739)),IF(Veriler!M3739="",L3739,IF(L3739*Veriler!M3739=0,"",L3739*Veriler!M3739))),L3739)),0)</f>
        <v/>
      </c>
      <c r="W3739" s="146"/>
      <c r="X3739" s="146"/>
      <c r="Y3739" s="146"/>
    </row>
    <row r="3740" spans="1:25" s="99" customFormat="1" ht="54.75" customHeight="1" x14ac:dyDescent="0.25">
      <c r="A3740" s="96">
        <f t="shared" si="1180"/>
        <v>2756</v>
      </c>
      <c r="B3740" s="175"/>
      <c r="C3740" s="176"/>
      <c r="D3740" s="113"/>
      <c r="E3740" s="115"/>
      <c r="F3740" s="174"/>
      <c r="G3740" s="114" t="str">
        <f t="shared" si="1175"/>
        <v/>
      </c>
      <c r="H3740" s="115"/>
      <c r="I3740" s="115"/>
      <c r="J3740" s="115"/>
      <c r="K3740" s="115"/>
      <c r="L3740" s="133" t="str">
        <f t="shared" si="1176"/>
        <v/>
      </c>
      <c r="M3740" s="116" t="str">
        <f>IF(L3740="", "", L3740/Veriler!$X$1)</f>
        <v/>
      </c>
      <c r="N3740" s="116" t="str">
        <f>IF(F3740&lt;&gt;"", "İthal Girdi", IF(Veriler!T3740="", "", IF(Veriler!S3740="H", "%0,5 üzerindedir", IF(Veriler!T3740&gt;0.1, "%10 sınırı aşılmıştır.", "Uygun"))))</f>
        <v>%0,5 üzerindedir</v>
      </c>
      <c r="O3740" s="116" t="str">
        <f t="shared" si="1177"/>
        <v xml:space="preserve"> </v>
      </c>
      <c r="P3740" s="117"/>
      <c r="Q3740" s="118"/>
      <c r="R3740" s="119" t="str">
        <f t="shared" si="1178"/>
        <v/>
      </c>
      <c r="S3740" s="133">
        <f>IFERROR(IF(M3740&lt;=0.005,IF(F3740="",L3740,0),IF(F3740&lt;&gt;"",0,IF(P3740="",0,IF(P3740="H",0,IF(Q3740&lt;Veriler!$G$2,L3740*Veriler!$G$2,L3740*Q3740)))))," ")</f>
        <v>0</v>
      </c>
      <c r="T3740" s="133">
        <f>IF(Veriler!T3740&lt;=0.1, S3740, IF(AND(Veriler!T3740&gt;0.1, F3740="", P3740="E"), IF(Q3740&gt;Veriler!$G$2, Q3740*S3740, IF(Q3740&lt;Veriler!$G$2, Veriler!$G$2*S3740, Q3740*S3740)), 0))</f>
        <v>0</v>
      </c>
      <c r="U3740" s="133" t="str">
        <f t="shared" si="1179"/>
        <v xml:space="preserve"> </v>
      </c>
      <c r="V3740" s="134" t="str">
        <f>IFERROR(IF(O3740="%10 sınırı aşılmıştır.",L3740-T3740,IFERROR(IF(F3740="",IF(S3740=1,0,IF(L3740-S3740=0,"",L3740-S3740)),IF(Veriler!M3740="",L3740,IF(L3740*Veriler!M3740=0,"",L3740*Veriler!M3740))),L3740)),0)</f>
        <v/>
      </c>
      <c r="W3740" s="146"/>
      <c r="X3740" s="146"/>
      <c r="Y3740" s="146"/>
    </row>
    <row r="3741" spans="1:25" s="99" customFormat="1" ht="54.75" customHeight="1" x14ac:dyDescent="0.25">
      <c r="A3741" s="96">
        <f t="shared" si="1180"/>
        <v>2757</v>
      </c>
      <c r="B3741" s="175"/>
      <c r="C3741" s="176"/>
      <c r="D3741" s="113"/>
      <c r="E3741" s="115"/>
      <c r="F3741" s="174"/>
      <c r="G3741" s="114" t="str">
        <f t="shared" si="1175"/>
        <v/>
      </c>
      <c r="H3741" s="115"/>
      <c r="I3741" s="115"/>
      <c r="J3741" s="115"/>
      <c r="K3741" s="115"/>
      <c r="L3741" s="133" t="str">
        <f t="shared" si="1176"/>
        <v/>
      </c>
      <c r="M3741" s="116" t="str">
        <f>IF(L3741="", "", L3741/Veriler!$X$1)</f>
        <v/>
      </c>
      <c r="N3741" s="116" t="str">
        <f>IF(F3741&lt;&gt;"", "İthal Girdi", IF(Veriler!T3741="", "", IF(Veriler!S3741="H", "%0,5 üzerindedir", IF(Veriler!T3741&gt;0.1, "%10 sınırı aşılmıştır.", "Uygun"))))</f>
        <v>%0,5 üzerindedir</v>
      </c>
      <c r="O3741" s="116" t="str">
        <f t="shared" si="1177"/>
        <v xml:space="preserve"> </v>
      </c>
      <c r="P3741" s="117"/>
      <c r="Q3741" s="118"/>
      <c r="R3741" s="119" t="str">
        <f t="shared" si="1178"/>
        <v/>
      </c>
      <c r="S3741" s="133">
        <f>IFERROR(IF(M3741&lt;=0.005,IF(F3741="",L3741,0),IF(F3741&lt;&gt;"",0,IF(P3741="",0,IF(P3741="H",0,IF(Q3741&lt;Veriler!$G$2,L3741*Veriler!$G$2,L3741*Q3741)))))," ")</f>
        <v>0</v>
      </c>
      <c r="T3741" s="133">
        <f>IF(Veriler!T3741&lt;=0.1, S3741, IF(AND(Veriler!T3741&gt;0.1, F3741="", P3741="E"), IF(Q3741&gt;Veriler!$G$2, Q3741*S3741, IF(Q3741&lt;Veriler!$G$2, Veriler!$G$2*S3741, Q3741*S3741)), 0))</f>
        <v>0</v>
      </c>
      <c r="U3741" s="133" t="str">
        <f t="shared" si="1179"/>
        <v xml:space="preserve"> </v>
      </c>
      <c r="V3741" s="134" t="str">
        <f>IFERROR(IF(O3741="%10 sınırı aşılmıştır.",L3741-T3741,IFERROR(IF(F3741="",IF(S3741=1,0,IF(L3741-S3741=0,"",L3741-S3741)),IF(Veriler!M3741="",L3741,IF(L3741*Veriler!M3741=0,"",L3741*Veriler!M3741))),L3741)),0)</f>
        <v/>
      </c>
      <c r="W3741" s="146"/>
      <c r="X3741" s="146"/>
      <c r="Y3741" s="146"/>
    </row>
    <row r="3742" spans="1:25" s="99" customFormat="1" ht="54.75" customHeight="1" x14ac:dyDescent="0.25">
      <c r="A3742" s="96">
        <f t="shared" si="1180"/>
        <v>2758</v>
      </c>
      <c r="B3742" s="175"/>
      <c r="C3742" s="176"/>
      <c r="D3742" s="113"/>
      <c r="E3742" s="115"/>
      <c r="F3742" s="174"/>
      <c r="G3742" s="114" t="str">
        <f t="shared" si="1175"/>
        <v/>
      </c>
      <c r="H3742" s="115"/>
      <c r="I3742" s="115"/>
      <c r="J3742" s="115"/>
      <c r="K3742" s="115"/>
      <c r="L3742" s="133" t="str">
        <f t="shared" si="1176"/>
        <v/>
      </c>
      <c r="M3742" s="116" t="str">
        <f>IF(L3742="", "", L3742/Veriler!$X$1)</f>
        <v/>
      </c>
      <c r="N3742" s="116" t="str">
        <f>IF(F3742&lt;&gt;"", "İthal Girdi", IF(Veriler!T3742="", "", IF(Veriler!S3742="H", "%0,5 üzerindedir", IF(Veriler!T3742&gt;0.1, "%10 sınırı aşılmıştır.", "Uygun"))))</f>
        <v>%0,5 üzerindedir</v>
      </c>
      <c r="O3742" s="116" t="str">
        <f t="shared" si="1177"/>
        <v xml:space="preserve"> </v>
      </c>
      <c r="P3742" s="117"/>
      <c r="Q3742" s="118"/>
      <c r="R3742" s="119" t="str">
        <f t="shared" si="1178"/>
        <v/>
      </c>
      <c r="S3742" s="133">
        <f>IFERROR(IF(M3742&lt;=0.005,IF(F3742="",L3742,0),IF(F3742&lt;&gt;"",0,IF(P3742="",0,IF(P3742="H",0,IF(Q3742&lt;Veriler!$G$2,L3742*Veriler!$G$2,L3742*Q3742)))))," ")</f>
        <v>0</v>
      </c>
      <c r="T3742" s="133">
        <f>IF(Veriler!T3742&lt;=0.1, S3742, IF(AND(Veriler!T3742&gt;0.1, F3742="", P3742="E"), IF(Q3742&gt;Veriler!$G$2, Q3742*S3742, IF(Q3742&lt;Veriler!$G$2, Veriler!$G$2*S3742, Q3742*S3742)), 0))</f>
        <v>0</v>
      </c>
      <c r="U3742" s="133" t="str">
        <f t="shared" si="1179"/>
        <v xml:space="preserve"> </v>
      </c>
      <c r="V3742" s="134" t="str">
        <f>IFERROR(IF(O3742="%10 sınırı aşılmıştır.",L3742-T3742,IFERROR(IF(F3742="",IF(S3742=1,0,IF(L3742-S3742=0,"",L3742-S3742)),IF(Veriler!M3742="",L3742,IF(L3742*Veriler!M3742=0,"",L3742*Veriler!M3742))),L3742)),0)</f>
        <v/>
      </c>
      <c r="W3742" s="146"/>
      <c r="X3742" s="146"/>
      <c r="Y3742" s="146"/>
    </row>
    <row r="3743" spans="1:25" s="99" customFormat="1" ht="36" hidden="1" customHeight="1" x14ac:dyDescent="0.25">
      <c r="A3743" s="101"/>
      <c r="B3743" s="191" t="s">
        <v>16</v>
      </c>
      <c r="C3743" s="176"/>
      <c r="D3743" s="120"/>
      <c r="E3743" s="171"/>
      <c r="F3743" s="172"/>
      <c r="G3743" s="121"/>
      <c r="H3743" s="115"/>
      <c r="I3743" s="115"/>
      <c r="J3743" s="115"/>
      <c r="K3743" s="115"/>
      <c r="L3743" s="121"/>
      <c r="M3743" s="121"/>
      <c r="N3743" s="121"/>
      <c r="O3743" s="121"/>
      <c r="P3743" s="120"/>
      <c r="Q3743" s="120"/>
      <c r="R3743" s="183"/>
      <c r="S3743" s="184"/>
      <c r="T3743" s="121"/>
      <c r="U3743" s="121"/>
      <c r="V3743" s="121"/>
      <c r="W3743" s="146"/>
      <c r="X3743" s="146"/>
      <c r="Y3743" s="146"/>
    </row>
    <row r="3744" spans="1:25" s="99" customFormat="1" ht="54.75" customHeight="1" x14ac:dyDescent="0.25">
      <c r="A3744" s="96">
        <f>A3742+1</f>
        <v>2759</v>
      </c>
      <c r="B3744" s="175"/>
      <c r="C3744" s="176"/>
      <c r="D3744" s="113"/>
      <c r="E3744" s="115"/>
      <c r="F3744" s="174"/>
      <c r="G3744" s="114" t="str">
        <f t="shared" ref="G3744:G3757" si="1181">IF(AND(F3744&lt;&gt;"",V3744&lt;&gt;"",L3744&lt;&gt;0),V3744/L3744,"")</f>
        <v/>
      </c>
      <c r="H3744" s="115"/>
      <c r="I3744" s="115"/>
      <c r="J3744" s="115"/>
      <c r="K3744" s="115"/>
      <c r="L3744" s="133" t="str">
        <f t="shared" ref="L3744:L3757" si="1182">IF(AND(H3744&lt;&gt;0, J3744&lt;&gt;0, K3744&lt;&gt;0), H3744*J3744*K3744, "")</f>
        <v/>
      </c>
      <c r="M3744" s="116" t="str">
        <f>IF(L3744="", "", L3744/Veriler!$X$1)</f>
        <v/>
      </c>
      <c r="N3744" s="116" t="str">
        <f>IF(F3744&lt;&gt;"", "İthal Girdi", IF(Veriler!T3744="", "", IF(Veriler!S3744="H", "%0,5 üzerindedir", IF(Veriler!T3744&gt;0.1, "%10 sınırı aşılmıştır.", "Uygun"))))</f>
        <v>%0,5 üzerindedir</v>
      </c>
      <c r="O3744" s="116" t="str">
        <f t="shared" ref="O3744:O3757" si="1183">IF(M3744=""," ",N3744)</f>
        <v xml:space="preserve"> </v>
      </c>
      <c r="P3744" s="117"/>
      <c r="Q3744" s="118"/>
      <c r="R3744" s="119" t="str">
        <f t="shared" ref="R3744:R3757" si="1184">IFERROR(IF(AND(T3744&lt;&gt;"",L3744&lt;&gt;"",L3744&lt;&gt;0,T3744&lt;&gt;0),T3744/L3744,"")," ")</f>
        <v/>
      </c>
      <c r="S3744" s="133">
        <f>IFERROR(IF(M3744&lt;=0.005,IF(F3744="",L3744,0),IF(F3744&lt;&gt;"",0,IF(P3744="",0,IF(P3744="H",0,IF(Q3744&lt;Veriler!$G$2,L3744*Veriler!$G$2,L3744*Q3744)))))," ")</f>
        <v>0</v>
      </c>
      <c r="T3744" s="133">
        <f>IF(Veriler!T3744&lt;=0.1, S3744, IF(AND(Veriler!T3744&gt;0.1, F3744="", P3744="E"), IF(Q3744&gt;Veriler!$G$2, Q3744*S3744, IF(Q3744&lt;Veriler!$G$2, Veriler!$G$2*S3744, Q3744*S3744)), 0))</f>
        <v>0</v>
      </c>
      <c r="U3744" s="133" t="str">
        <f t="shared" ref="U3744:U3757" si="1185">IF(T3744=0," ",T3744)</f>
        <v xml:space="preserve"> </v>
      </c>
      <c r="V3744" s="134" t="str">
        <f>IFERROR(IF(O3744="%10 sınırı aşılmıştır.",L3744-T3744,IFERROR(IF(F3744="",IF(S3744=1,0,IF(L3744-S3744=0,"",L3744-S3744)),IF(Veriler!M3744="",L3744,IF(L3744*Veriler!M3744=0,"",L3744*Veriler!M3744))),L3744)),0)</f>
        <v/>
      </c>
      <c r="W3744" s="146"/>
      <c r="X3744" s="146"/>
      <c r="Y3744" s="146"/>
    </row>
    <row r="3745" spans="1:25" s="99" customFormat="1" ht="54.75" customHeight="1" x14ac:dyDescent="0.25">
      <c r="A3745" s="96">
        <f t="shared" ref="A3745:A3757" si="1186">A3744+1</f>
        <v>2760</v>
      </c>
      <c r="B3745" s="175"/>
      <c r="C3745" s="176"/>
      <c r="D3745" s="113"/>
      <c r="E3745" s="115"/>
      <c r="F3745" s="174"/>
      <c r="G3745" s="114" t="str">
        <f t="shared" si="1181"/>
        <v/>
      </c>
      <c r="H3745" s="115"/>
      <c r="I3745" s="115"/>
      <c r="J3745" s="115"/>
      <c r="K3745" s="115"/>
      <c r="L3745" s="133" t="str">
        <f t="shared" si="1182"/>
        <v/>
      </c>
      <c r="M3745" s="116" t="str">
        <f>IF(L3745="", "", L3745/Veriler!$X$1)</f>
        <v/>
      </c>
      <c r="N3745" s="116" t="str">
        <f>IF(F3745&lt;&gt;"", "İthal Girdi", IF(Veriler!T3745="", "", IF(Veriler!S3745="H", "%0,5 üzerindedir", IF(Veriler!T3745&gt;0.1, "%10 sınırı aşılmıştır.", "Uygun"))))</f>
        <v>%0,5 üzerindedir</v>
      </c>
      <c r="O3745" s="116" t="str">
        <f t="shared" si="1183"/>
        <v xml:space="preserve"> </v>
      </c>
      <c r="P3745" s="117"/>
      <c r="Q3745" s="118"/>
      <c r="R3745" s="119" t="str">
        <f t="shared" si="1184"/>
        <v/>
      </c>
      <c r="S3745" s="133">
        <f>IFERROR(IF(M3745&lt;=0.005,IF(F3745="",L3745,0),IF(F3745&lt;&gt;"",0,IF(P3745="",0,IF(P3745="H",0,IF(Q3745&lt;Veriler!$G$2,L3745*Veriler!$G$2,L3745*Q3745)))))," ")</f>
        <v>0</v>
      </c>
      <c r="T3745" s="133">
        <f>IF(Veriler!T3745&lt;=0.1, S3745, IF(AND(Veriler!T3745&gt;0.1, F3745="", P3745="E"), IF(Q3745&gt;Veriler!$G$2, Q3745*S3745, IF(Q3745&lt;Veriler!$G$2, Veriler!$G$2*S3745, Q3745*S3745)), 0))</f>
        <v>0</v>
      </c>
      <c r="U3745" s="133" t="str">
        <f t="shared" si="1185"/>
        <v xml:space="preserve"> </v>
      </c>
      <c r="V3745" s="134" t="str">
        <f>IFERROR(IF(O3745="%10 sınırı aşılmıştır.",L3745-T3745,IFERROR(IF(F3745="",IF(S3745=1,0,IF(L3745-S3745=0,"",L3745-S3745)),IF(Veriler!M3745="",L3745,IF(L3745*Veriler!M3745=0,"",L3745*Veriler!M3745))),L3745)),0)</f>
        <v/>
      </c>
      <c r="W3745" s="146"/>
      <c r="X3745" s="146"/>
      <c r="Y3745" s="146"/>
    </row>
    <row r="3746" spans="1:25" s="99" customFormat="1" ht="54.75" customHeight="1" x14ac:dyDescent="0.25">
      <c r="A3746" s="96">
        <f t="shared" si="1186"/>
        <v>2761</v>
      </c>
      <c r="B3746" s="175"/>
      <c r="C3746" s="176"/>
      <c r="D3746" s="113"/>
      <c r="E3746" s="115"/>
      <c r="F3746" s="174"/>
      <c r="G3746" s="114" t="str">
        <f t="shared" si="1181"/>
        <v/>
      </c>
      <c r="H3746" s="115"/>
      <c r="I3746" s="115"/>
      <c r="J3746" s="115"/>
      <c r="K3746" s="115"/>
      <c r="L3746" s="133" t="str">
        <f t="shared" si="1182"/>
        <v/>
      </c>
      <c r="M3746" s="116" t="str">
        <f>IF(L3746="", "", L3746/Veriler!$X$1)</f>
        <v/>
      </c>
      <c r="N3746" s="116" t="str">
        <f>IF(F3746&lt;&gt;"", "İthal Girdi", IF(Veriler!T3746="", "", IF(Veriler!S3746="H", "%0,5 üzerindedir", IF(Veriler!T3746&gt;0.1, "%10 sınırı aşılmıştır.", "Uygun"))))</f>
        <v>%0,5 üzerindedir</v>
      </c>
      <c r="O3746" s="116" t="str">
        <f t="shared" si="1183"/>
        <v xml:space="preserve"> </v>
      </c>
      <c r="P3746" s="117"/>
      <c r="Q3746" s="118"/>
      <c r="R3746" s="119" t="str">
        <f t="shared" si="1184"/>
        <v/>
      </c>
      <c r="S3746" s="133">
        <f>IFERROR(IF(M3746&lt;=0.005,IF(F3746="",L3746,0),IF(F3746&lt;&gt;"",0,IF(P3746="",0,IF(P3746="H",0,IF(Q3746&lt;Veriler!$G$2,L3746*Veriler!$G$2,L3746*Q3746)))))," ")</f>
        <v>0</v>
      </c>
      <c r="T3746" s="133">
        <f>IF(Veriler!T3746&lt;=0.1, S3746, IF(AND(Veriler!T3746&gt;0.1, F3746="", P3746="E"), IF(Q3746&gt;Veriler!$G$2, Q3746*S3746, IF(Q3746&lt;Veriler!$G$2, Veriler!$G$2*S3746, Q3746*S3746)), 0))</f>
        <v>0</v>
      </c>
      <c r="U3746" s="133" t="str">
        <f t="shared" si="1185"/>
        <v xml:space="preserve"> </v>
      </c>
      <c r="V3746" s="134" t="str">
        <f>IFERROR(IF(O3746="%10 sınırı aşılmıştır.",L3746-T3746,IFERROR(IF(F3746="",IF(S3746=1,0,IF(L3746-S3746=0,"",L3746-S3746)),IF(Veriler!M3746="",L3746,IF(L3746*Veriler!M3746=0,"",L3746*Veriler!M3746))),L3746)),0)</f>
        <v/>
      </c>
      <c r="W3746" s="146"/>
      <c r="X3746" s="146"/>
      <c r="Y3746" s="146"/>
    </row>
    <row r="3747" spans="1:25" s="99" customFormat="1" ht="54.75" customHeight="1" x14ac:dyDescent="0.25">
      <c r="A3747" s="96">
        <f t="shared" si="1186"/>
        <v>2762</v>
      </c>
      <c r="B3747" s="175"/>
      <c r="C3747" s="176"/>
      <c r="D3747" s="113"/>
      <c r="E3747" s="115"/>
      <c r="F3747" s="174"/>
      <c r="G3747" s="114" t="str">
        <f t="shared" si="1181"/>
        <v/>
      </c>
      <c r="H3747" s="115"/>
      <c r="I3747" s="115"/>
      <c r="J3747" s="115"/>
      <c r="K3747" s="115"/>
      <c r="L3747" s="133" t="str">
        <f t="shared" si="1182"/>
        <v/>
      </c>
      <c r="M3747" s="116" t="str">
        <f>IF(L3747="", "", L3747/Veriler!$X$1)</f>
        <v/>
      </c>
      <c r="N3747" s="116" t="str">
        <f>IF(F3747&lt;&gt;"", "İthal Girdi", IF(Veriler!T3747="", "", IF(Veriler!S3747="H", "%0,5 üzerindedir", IF(Veriler!T3747&gt;0.1, "%10 sınırı aşılmıştır.", "Uygun"))))</f>
        <v>%0,5 üzerindedir</v>
      </c>
      <c r="O3747" s="116" t="str">
        <f t="shared" si="1183"/>
        <v xml:space="preserve"> </v>
      </c>
      <c r="P3747" s="117"/>
      <c r="Q3747" s="118"/>
      <c r="R3747" s="119" t="str">
        <f t="shared" si="1184"/>
        <v/>
      </c>
      <c r="S3747" s="133">
        <f>IFERROR(IF(M3747&lt;=0.005,IF(F3747="",L3747,0),IF(F3747&lt;&gt;"",0,IF(P3747="",0,IF(P3747="H",0,IF(Q3747&lt;Veriler!$G$2,L3747*Veriler!$G$2,L3747*Q3747)))))," ")</f>
        <v>0</v>
      </c>
      <c r="T3747" s="133">
        <f>IF(Veriler!T3747&lt;=0.1, S3747, IF(AND(Veriler!T3747&gt;0.1, F3747="", P3747="E"), IF(Q3747&gt;Veriler!$G$2, Q3747*S3747, IF(Q3747&lt;Veriler!$G$2, Veriler!$G$2*S3747, Q3747*S3747)), 0))</f>
        <v>0</v>
      </c>
      <c r="U3747" s="133" t="str">
        <f t="shared" si="1185"/>
        <v xml:space="preserve"> </v>
      </c>
      <c r="V3747" s="134" t="str">
        <f>IFERROR(IF(O3747="%10 sınırı aşılmıştır.",L3747-T3747,IFERROR(IF(F3747="",IF(S3747=1,0,IF(L3747-S3747=0,"",L3747-S3747)),IF(Veriler!M3747="",L3747,IF(L3747*Veriler!M3747=0,"",L3747*Veriler!M3747))),L3747)),0)</f>
        <v/>
      </c>
      <c r="W3747" s="146"/>
      <c r="X3747" s="146"/>
      <c r="Y3747" s="146"/>
    </row>
    <row r="3748" spans="1:25" s="99" customFormat="1" ht="54.75" customHeight="1" x14ac:dyDescent="0.25">
      <c r="A3748" s="96">
        <f t="shared" si="1186"/>
        <v>2763</v>
      </c>
      <c r="B3748" s="175"/>
      <c r="C3748" s="176"/>
      <c r="D3748" s="113"/>
      <c r="E3748" s="115"/>
      <c r="F3748" s="174"/>
      <c r="G3748" s="114" t="str">
        <f t="shared" si="1181"/>
        <v/>
      </c>
      <c r="H3748" s="115"/>
      <c r="I3748" s="115"/>
      <c r="J3748" s="115"/>
      <c r="K3748" s="115"/>
      <c r="L3748" s="133" t="str">
        <f t="shared" si="1182"/>
        <v/>
      </c>
      <c r="M3748" s="116" t="str">
        <f>IF(L3748="", "", L3748/Veriler!$X$1)</f>
        <v/>
      </c>
      <c r="N3748" s="116" t="str">
        <f>IF(F3748&lt;&gt;"", "İthal Girdi", IF(Veriler!T3748="", "", IF(Veriler!S3748="H", "%0,5 üzerindedir", IF(Veriler!T3748&gt;0.1, "%10 sınırı aşılmıştır.", "Uygun"))))</f>
        <v>%0,5 üzerindedir</v>
      </c>
      <c r="O3748" s="116" t="str">
        <f t="shared" si="1183"/>
        <v xml:space="preserve"> </v>
      </c>
      <c r="P3748" s="117"/>
      <c r="Q3748" s="118"/>
      <c r="R3748" s="119" t="str">
        <f t="shared" si="1184"/>
        <v/>
      </c>
      <c r="S3748" s="133">
        <f>IFERROR(IF(M3748&lt;=0.005,IF(F3748="",L3748,0),IF(F3748&lt;&gt;"",0,IF(P3748="",0,IF(P3748="H",0,IF(Q3748&lt;Veriler!$G$2,L3748*Veriler!$G$2,L3748*Q3748)))))," ")</f>
        <v>0</v>
      </c>
      <c r="T3748" s="133">
        <f>IF(Veriler!T3748&lt;=0.1, S3748, IF(AND(Veriler!T3748&gt;0.1, F3748="", P3748="E"), IF(Q3748&gt;Veriler!$G$2, Q3748*S3748, IF(Q3748&lt;Veriler!$G$2, Veriler!$G$2*S3748, Q3748*S3748)), 0))</f>
        <v>0</v>
      </c>
      <c r="U3748" s="133" t="str">
        <f t="shared" si="1185"/>
        <v xml:space="preserve"> </v>
      </c>
      <c r="V3748" s="134" t="str">
        <f>IFERROR(IF(O3748="%10 sınırı aşılmıştır.",L3748-T3748,IFERROR(IF(F3748="",IF(S3748=1,0,IF(L3748-S3748=0,"",L3748-S3748)),IF(Veriler!M3748="",L3748,IF(L3748*Veriler!M3748=0,"",L3748*Veriler!M3748))),L3748)),0)</f>
        <v/>
      </c>
      <c r="W3748" s="146"/>
      <c r="X3748" s="146"/>
      <c r="Y3748" s="146"/>
    </row>
    <row r="3749" spans="1:25" s="99" customFormat="1" ht="54.75" customHeight="1" x14ac:dyDescent="0.25">
      <c r="A3749" s="96">
        <f t="shared" si="1186"/>
        <v>2764</v>
      </c>
      <c r="B3749" s="175"/>
      <c r="C3749" s="176"/>
      <c r="D3749" s="113"/>
      <c r="E3749" s="115"/>
      <c r="F3749" s="174"/>
      <c r="G3749" s="114" t="str">
        <f t="shared" si="1181"/>
        <v/>
      </c>
      <c r="H3749" s="115"/>
      <c r="I3749" s="115"/>
      <c r="J3749" s="115"/>
      <c r="K3749" s="115"/>
      <c r="L3749" s="133" t="str">
        <f t="shared" si="1182"/>
        <v/>
      </c>
      <c r="M3749" s="116" t="str">
        <f>IF(L3749="", "", L3749/Veriler!$X$1)</f>
        <v/>
      </c>
      <c r="N3749" s="116" t="str">
        <f>IF(F3749&lt;&gt;"", "İthal Girdi", IF(Veriler!T3749="", "", IF(Veriler!S3749="H", "%0,5 üzerindedir", IF(Veriler!T3749&gt;0.1, "%10 sınırı aşılmıştır.", "Uygun"))))</f>
        <v>%0,5 üzerindedir</v>
      </c>
      <c r="O3749" s="116" t="str">
        <f t="shared" si="1183"/>
        <v xml:space="preserve"> </v>
      </c>
      <c r="P3749" s="117"/>
      <c r="Q3749" s="118"/>
      <c r="R3749" s="119" t="str">
        <f t="shared" si="1184"/>
        <v/>
      </c>
      <c r="S3749" s="133">
        <f>IFERROR(IF(M3749&lt;=0.005,IF(F3749="",L3749,0),IF(F3749&lt;&gt;"",0,IF(P3749="",0,IF(P3749="H",0,IF(Q3749&lt;Veriler!$G$2,L3749*Veriler!$G$2,L3749*Q3749)))))," ")</f>
        <v>0</v>
      </c>
      <c r="T3749" s="133">
        <f>IF(Veriler!T3749&lt;=0.1, S3749, IF(AND(Veriler!T3749&gt;0.1, F3749="", P3749="E"), IF(Q3749&gt;Veriler!$G$2, Q3749*S3749, IF(Q3749&lt;Veriler!$G$2, Veriler!$G$2*S3749, Q3749*S3749)), 0))</f>
        <v>0</v>
      </c>
      <c r="U3749" s="133" t="str">
        <f t="shared" si="1185"/>
        <v xml:space="preserve"> </v>
      </c>
      <c r="V3749" s="134" t="str">
        <f>IFERROR(IF(O3749="%10 sınırı aşılmıştır.",L3749-T3749,IFERROR(IF(F3749="",IF(S3749=1,0,IF(L3749-S3749=0,"",L3749-S3749)),IF(Veriler!M3749="",L3749,IF(L3749*Veriler!M3749=0,"",L3749*Veriler!M3749))),L3749)),0)</f>
        <v/>
      </c>
      <c r="W3749" s="146"/>
      <c r="X3749" s="146"/>
      <c r="Y3749" s="146"/>
    </row>
    <row r="3750" spans="1:25" s="99" customFormat="1" ht="54.75" customHeight="1" x14ac:dyDescent="0.25">
      <c r="A3750" s="96">
        <f t="shared" si="1186"/>
        <v>2765</v>
      </c>
      <c r="B3750" s="175"/>
      <c r="C3750" s="176"/>
      <c r="D3750" s="113"/>
      <c r="E3750" s="115"/>
      <c r="F3750" s="174"/>
      <c r="G3750" s="114" t="str">
        <f t="shared" si="1181"/>
        <v/>
      </c>
      <c r="H3750" s="115"/>
      <c r="I3750" s="115"/>
      <c r="J3750" s="115"/>
      <c r="K3750" s="115"/>
      <c r="L3750" s="133" t="str">
        <f t="shared" si="1182"/>
        <v/>
      </c>
      <c r="M3750" s="116" t="str">
        <f>IF(L3750="", "", L3750/Veriler!$X$1)</f>
        <v/>
      </c>
      <c r="N3750" s="116" t="str">
        <f>IF(F3750&lt;&gt;"", "İthal Girdi", IF(Veriler!T3750="", "", IF(Veriler!S3750="H", "%0,5 üzerindedir", IF(Veriler!T3750&gt;0.1, "%10 sınırı aşılmıştır.", "Uygun"))))</f>
        <v>%0,5 üzerindedir</v>
      </c>
      <c r="O3750" s="116" t="str">
        <f t="shared" si="1183"/>
        <v xml:space="preserve"> </v>
      </c>
      <c r="P3750" s="117"/>
      <c r="Q3750" s="118"/>
      <c r="R3750" s="119" t="str">
        <f t="shared" si="1184"/>
        <v/>
      </c>
      <c r="S3750" s="133">
        <f>IFERROR(IF(M3750&lt;=0.005,IF(F3750="",L3750,0),IF(F3750&lt;&gt;"",0,IF(P3750="",0,IF(P3750="H",0,IF(Q3750&lt;Veriler!$G$2,L3750*Veriler!$G$2,L3750*Q3750)))))," ")</f>
        <v>0</v>
      </c>
      <c r="T3750" s="133">
        <f>IF(Veriler!T3750&lt;=0.1, S3750, IF(AND(Veriler!T3750&gt;0.1, F3750="", P3750="E"), IF(Q3750&gt;Veriler!$G$2, Q3750*S3750, IF(Q3750&lt;Veriler!$G$2, Veriler!$G$2*S3750, Q3750*S3750)), 0))</f>
        <v>0</v>
      </c>
      <c r="U3750" s="133" t="str">
        <f t="shared" si="1185"/>
        <v xml:space="preserve"> </v>
      </c>
      <c r="V3750" s="134" t="str">
        <f>IFERROR(IF(O3750="%10 sınırı aşılmıştır.",L3750-T3750,IFERROR(IF(F3750="",IF(S3750=1,0,IF(L3750-S3750=0,"",L3750-S3750)),IF(Veriler!M3750="",L3750,IF(L3750*Veriler!M3750=0,"",L3750*Veriler!M3750))),L3750)),0)</f>
        <v/>
      </c>
      <c r="W3750" s="146"/>
      <c r="X3750" s="146"/>
      <c r="Y3750" s="146"/>
    </row>
    <row r="3751" spans="1:25" s="99" customFormat="1" ht="54.75" customHeight="1" x14ac:dyDescent="0.25">
      <c r="A3751" s="96">
        <f t="shared" si="1186"/>
        <v>2766</v>
      </c>
      <c r="B3751" s="175"/>
      <c r="C3751" s="176"/>
      <c r="D3751" s="113"/>
      <c r="E3751" s="115"/>
      <c r="F3751" s="174"/>
      <c r="G3751" s="114" t="str">
        <f t="shared" si="1181"/>
        <v/>
      </c>
      <c r="H3751" s="115"/>
      <c r="I3751" s="115"/>
      <c r="J3751" s="115"/>
      <c r="K3751" s="115"/>
      <c r="L3751" s="133" t="str">
        <f t="shared" si="1182"/>
        <v/>
      </c>
      <c r="M3751" s="116" t="str">
        <f>IF(L3751="", "", L3751/Veriler!$X$1)</f>
        <v/>
      </c>
      <c r="N3751" s="116" t="str">
        <f>IF(F3751&lt;&gt;"", "İthal Girdi", IF(Veriler!T3751="", "", IF(Veriler!S3751="H", "%0,5 üzerindedir", IF(Veriler!T3751&gt;0.1, "%10 sınırı aşılmıştır.", "Uygun"))))</f>
        <v>%0,5 üzerindedir</v>
      </c>
      <c r="O3751" s="116" t="str">
        <f t="shared" si="1183"/>
        <v xml:space="preserve"> </v>
      </c>
      <c r="P3751" s="117"/>
      <c r="Q3751" s="118"/>
      <c r="R3751" s="119" t="str">
        <f t="shared" si="1184"/>
        <v/>
      </c>
      <c r="S3751" s="133">
        <f>IFERROR(IF(M3751&lt;=0.005,IF(F3751="",L3751,0),IF(F3751&lt;&gt;"",0,IF(P3751="",0,IF(P3751="H",0,IF(Q3751&lt;Veriler!$G$2,L3751*Veriler!$G$2,L3751*Q3751)))))," ")</f>
        <v>0</v>
      </c>
      <c r="T3751" s="133">
        <f>IF(Veriler!T3751&lt;=0.1, S3751, IF(AND(Veriler!T3751&gt;0.1, F3751="", P3751="E"), IF(Q3751&gt;Veriler!$G$2, Q3751*S3751, IF(Q3751&lt;Veriler!$G$2, Veriler!$G$2*S3751, Q3751*S3751)), 0))</f>
        <v>0</v>
      </c>
      <c r="U3751" s="133" t="str">
        <f t="shared" si="1185"/>
        <v xml:space="preserve"> </v>
      </c>
      <c r="V3751" s="134" t="str">
        <f>IFERROR(IF(O3751="%10 sınırı aşılmıştır.",L3751-T3751,IFERROR(IF(F3751="",IF(S3751=1,0,IF(L3751-S3751=0,"",L3751-S3751)),IF(Veriler!M3751="",L3751,IF(L3751*Veriler!M3751=0,"",L3751*Veriler!M3751))),L3751)),0)</f>
        <v/>
      </c>
      <c r="W3751" s="146"/>
      <c r="X3751" s="146"/>
      <c r="Y3751" s="146"/>
    </row>
    <row r="3752" spans="1:25" s="99" customFormat="1" ht="54.75" customHeight="1" x14ac:dyDescent="0.25">
      <c r="A3752" s="96">
        <f t="shared" si="1186"/>
        <v>2767</v>
      </c>
      <c r="B3752" s="175"/>
      <c r="C3752" s="176"/>
      <c r="D3752" s="113"/>
      <c r="E3752" s="115"/>
      <c r="F3752" s="174"/>
      <c r="G3752" s="114" t="str">
        <f t="shared" si="1181"/>
        <v/>
      </c>
      <c r="H3752" s="115"/>
      <c r="I3752" s="115"/>
      <c r="J3752" s="115"/>
      <c r="K3752" s="115"/>
      <c r="L3752" s="133" t="str">
        <f t="shared" si="1182"/>
        <v/>
      </c>
      <c r="M3752" s="116" t="str">
        <f>IF(L3752="", "", L3752/Veriler!$X$1)</f>
        <v/>
      </c>
      <c r="N3752" s="116" t="str">
        <f>IF(F3752&lt;&gt;"", "İthal Girdi", IF(Veriler!T3752="", "", IF(Veriler!S3752="H", "%0,5 üzerindedir", IF(Veriler!T3752&gt;0.1, "%10 sınırı aşılmıştır.", "Uygun"))))</f>
        <v>%0,5 üzerindedir</v>
      </c>
      <c r="O3752" s="116" t="str">
        <f t="shared" si="1183"/>
        <v xml:space="preserve"> </v>
      </c>
      <c r="P3752" s="117"/>
      <c r="Q3752" s="118"/>
      <c r="R3752" s="119" t="str">
        <f t="shared" si="1184"/>
        <v/>
      </c>
      <c r="S3752" s="133">
        <f>IFERROR(IF(M3752&lt;=0.005,IF(F3752="",L3752,0),IF(F3752&lt;&gt;"",0,IF(P3752="",0,IF(P3752="H",0,IF(Q3752&lt;Veriler!$G$2,L3752*Veriler!$G$2,L3752*Q3752)))))," ")</f>
        <v>0</v>
      </c>
      <c r="T3752" s="133">
        <f>IF(Veriler!T3752&lt;=0.1, S3752, IF(AND(Veriler!T3752&gt;0.1, F3752="", P3752="E"), IF(Q3752&gt;Veriler!$G$2, Q3752*S3752, IF(Q3752&lt;Veriler!$G$2, Veriler!$G$2*S3752, Q3752*S3752)), 0))</f>
        <v>0</v>
      </c>
      <c r="U3752" s="133" t="str">
        <f t="shared" si="1185"/>
        <v xml:space="preserve"> </v>
      </c>
      <c r="V3752" s="134" t="str">
        <f>IFERROR(IF(O3752="%10 sınırı aşılmıştır.",L3752-T3752,IFERROR(IF(F3752="",IF(S3752=1,0,IF(L3752-S3752=0,"",L3752-S3752)),IF(Veriler!M3752="",L3752,IF(L3752*Veriler!M3752=0,"",L3752*Veriler!M3752))),L3752)),0)</f>
        <v/>
      </c>
      <c r="W3752" s="146"/>
      <c r="X3752" s="146"/>
      <c r="Y3752" s="146"/>
    </row>
    <row r="3753" spans="1:25" s="99" customFormat="1" ht="54.75" customHeight="1" x14ac:dyDescent="0.25">
      <c r="A3753" s="96">
        <f t="shared" si="1186"/>
        <v>2768</v>
      </c>
      <c r="B3753" s="175"/>
      <c r="C3753" s="176"/>
      <c r="D3753" s="113"/>
      <c r="E3753" s="115"/>
      <c r="F3753" s="174"/>
      <c r="G3753" s="114" t="str">
        <f t="shared" si="1181"/>
        <v/>
      </c>
      <c r="H3753" s="115"/>
      <c r="I3753" s="115"/>
      <c r="J3753" s="115"/>
      <c r="K3753" s="115"/>
      <c r="L3753" s="133" t="str">
        <f t="shared" si="1182"/>
        <v/>
      </c>
      <c r="M3753" s="116" t="str">
        <f>IF(L3753="", "", L3753/Veriler!$X$1)</f>
        <v/>
      </c>
      <c r="N3753" s="116" t="str">
        <f>IF(F3753&lt;&gt;"", "İthal Girdi", IF(Veriler!T3753="", "", IF(Veriler!S3753="H", "%0,5 üzerindedir", IF(Veriler!T3753&gt;0.1, "%10 sınırı aşılmıştır.", "Uygun"))))</f>
        <v>%0,5 üzerindedir</v>
      </c>
      <c r="O3753" s="116" t="str">
        <f t="shared" si="1183"/>
        <v xml:space="preserve"> </v>
      </c>
      <c r="P3753" s="117"/>
      <c r="Q3753" s="118"/>
      <c r="R3753" s="119" t="str">
        <f t="shared" si="1184"/>
        <v/>
      </c>
      <c r="S3753" s="133">
        <f>IFERROR(IF(M3753&lt;=0.005,IF(F3753="",L3753,0),IF(F3753&lt;&gt;"",0,IF(P3753="",0,IF(P3753="H",0,IF(Q3753&lt;Veriler!$G$2,L3753*Veriler!$G$2,L3753*Q3753)))))," ")</f>
        <v>0</v>
      </c>
      <c r="T3753" s="133">
        <f>IF(Veriler!T3753&lt;=0.1, S3753, IF(AND(Veriler!T3753&gt;0.1, F3753="", P3753="E"), IF(Q3753&gt;Veriler!$G$2, Q3753*S3753, IF(Q3753&lt;Veriler!$G$2, Veriler!$G$2*S3753, Q3753*S3753)), 0))</f>
        <v>0</v>
      </c>
      <c r="U3753" s="133" t="str">
        <f t="shared" si="1185"/>
        <v xml:space="preserve"> </v>
      </c>
      <c r="V3753" s="134" t="str">
        <f>IFERROR(IF(O3753="%10 sınırı aşılmıştır.",L3753-T3753,IFERROR(IF(F3753="",IF(S3753=1,0,IF(L3753-S3753=0,"",L3753-S3753)),IF(Veriler!M3753="",L3753,IF(L3753*Veriler!M3753=0,"",L3753*Veriler!M3753))),L3753)),0)</f>
        <v/>
      </c>
      <c r="W3753" s="146"/>
      <c r="X3753" s="146"/>
      <c r="Y3753" s="146"/>
    </row>
    <row r="3754" spans="1:25" s="99" customFormat="1" ht="54.75" customHeight="1" x14ac:dyDescent="0.25">
      <c r="A3754" s="96">
        <f t="shared" si="1186"/>
        <v>2769</v>
      </c>
      <c r="B3754" s="175"/>
      <c r="C3754" s="176"/>
      <c r="D3754" s="113"/>
      <c r="E3754" s="115"/>
      <c r="F3754" s="174"/>
      <c r="G3754" s="114" t="str">
        <f t="shared" si="1181"/>
        <v/>
      </c>
      <c r="H3754" s="115"/>
      <c r="I3754" s="115"/>
      <c r="J3754" s="115"/>
      <c r="K3754" s="115"/>
      <c r="L3754" s="133" t="str">
        <f t="shared" si="1182"/>
        <v/>
      </c>
      <c r="M3754" s="116" t="str">
        <f>IF(L3754="", "", L3754/Veriler!$X$1)</f>
        <v/>
      </c>
      <c r="N3754" s="116" t="str">
        <f>IF(F3754&lt;&gt;"", "İthal Girdi", IF(Veriler!T3754="", "", IF(Veriler!S3754="H", "%0,5 üzerindedir", IF(Veriler!T3754&gt;0.1, "%10 sınırı aşılmıştır.", "Uygun"))))</f>
        <v>%0,5 üzerindedir</v>
      </c>
      <c r="O3754" s="116" t="str">
        <f t="shared" si="1183"/>
        <v xml:space="preserve"> </v>
      </c>
      <c r="P3754" s="117"/>
      <c r="Q3754" s="118"/>
      <c r="R3754" s="119" t="str">
        <f t="shared" si="1184"/>
        <v/>
      </c>
      <c r="S3754" s="133">
        <f>IFERROR(IF(M3754&lt;=0.005,IF(F3754="",L3754,0),IF(F3754&lt;&gt;"",0,IF(P3754="",0,IF(P3754="H",0,IF(Q3754&lt;Veriler!$G$2,L3754*Veriler!$G$2,L3754*Q3754)))))," ")</f>
        <v>0</v>
      </c>
      <c r="T3754" s="133">
        <f>IF(Veriler!T3754&lt;=0.1, S3754, IF(AND(Veriler!T3754&gt;0.1, F3754="", P3754="E"), IF(Q3754&gt;Veriler!$G$2, Q3754*S3754, IF(Q3754&lt;Veriler!$G$2, Veriler!$G$2*S3754, Q3754*S3754)), 0))</f>
        <v>0</v>
      </c>
      <c r="U3754" s="133" t="str">
        <f t="shared" si="1185"/>
        <v xml:space="preserve"> </v>
      </c>
      <c r="V3754" s="134" t="str">
        <f>IFERROR(IF(O3754="%10 sınırı aşılmıştır.",L3754-T3754,IFERROR(IF(F3754="",IF(S3754=1,0,IF(L3754-S3754=0,"",L3754-S3754)),IF(Veriler!M3754="",L3754,IF(L3754*Veriler!M3754=0,"",L3754*Veriler!M3754))),L3754)),0)</f>
        <v/>
      </c>
      <c r="W3754" s="146"/>
      <c r="X3754" s="146"/>
      <c r="Y3754" s="146"/>
    </row>
    <row r="3755" spans="1:25" s="99" customFormat="1" ht="54.75" customHeight="1" x14ac:dyDescent="0.25">
      <c r="A3755" s="96">
        <f t="shared" si="1186"/>
        <v>2770</v>
      </c>
      <c r="B3755" s="175"/>
      <c r="C3755" s="176"/>
      <c r="D3755" s="113"/>
      <c r="E3755" s="115"/>
      <c r="F3755" s="174"/>
      <c r="G3755" s="114" t="str">
        <f t="shared" si="1181"/>
        <v/>
      </c>
      <c r="H3755" s="115"/>
      <c r="I3755" s="115"/>
      <c r="J3755" s="115"/>
      <c r="K3755" s="115"/>
      <c r="L3755" s="133" t="str">
        <f t="shared" si="1182"/>
        <v/>
      </c>
      <c r="M3755" s="116" t="str">
        <f>IF(L3755="", "", L3755/Veriler!$X$1)</f>
        <v/>
      </c>
      <c r="N3755" s="116" t="str">
        <f>IF(F3755&lt;&gt;"", "İthal Girdi", IF(Veriler!T3755="", "", IF(Veriler!S3755="H", "%0,5 üzerindedir", IF(Veriler!T3755&gt;0.1, "%10 sınırı aşılmıştır.", "Uygun"))))</f>
        <v>%0,5 üzerindedir</v>
      </c>
      <c r="O3755" s="116" t="str">
        <f t="shared" si="1183"/>
        <v xml:space="preserve"> </v>
      </c>
      <c r="P3755" s="117"/>
      <c r="Q3755" s="118"/>
      <c r="R3755" s="119" t="str">
        <f t="shared" si="1184"/>
        <v/>
      </c>
      <c r="S3755" s="133">
        <f>IFERROR(IF(M3755&lt;=0.005,IF(F3755="",L3755,0),IF(F3755&lt;&gt;"",0,IF(P3755="",0,IF(P3755="H",0,IF(Q3755&lt;Veriler!$G$2,L3755*Veriler!$G$2,L3755*Q3755)))))," ")</f>
        <v>0</v>
      </c>
      <c r="T3755" s="133">
        <f>IF(Veriler!T3755&lt;=0.1, S3755, IF(AND(Veriler!T3755&gt;0.1, F3755="", P3755="E"), IF(Q3755&gt;Veriler!$G$2, Q3755*S3755, IF(Q3755&lt;Veriler!$G$2, Veriler!$G$2*S3755, Q3755*S3755)), 0))</f>
        <v>0</v>
      </c>
      <c r="U3755" s="133" t="str">
        <f t="shared" si="1185"/>
        <v xml:space="preserve"> </v>
      </c>
      <c r="V3755" s="134" t="str">
        <f>IFERROR(IF(O3755="%10 sınırı aşılmıştır.",L3755-T3755,IFERROR(IF(F3755="",IF(S3755=1,0,IF(L3755-S3755=0,"",L3755-S3755)),IF(Veriler!M3755="",L3755,IF(L3755*Veriler!M3755=0,"",L3755*Veriler!M3755))),L3755)),0)</f>
        <v/>
      </c>
      <c r="W3755" s="146"/>
      <c r="X3755" s="146"/>
      <c r="Y3755" s="146"/>
    </row>
    <row r="3756" spans="1:25" s="99" customFormat="1" ht="54.75" customHeight="1" x14ac:dyDescent="0.25">
      <c r="A3756" s="96">
        <f t="shared" si="1186"/>
        <v>2771</v>
      </c>
      <c r="B3756" s="175"/>
      <c r="C3756" s="176"/>
      <c r="D3756" s="113"/>
      <c r="E3756" s="115"/>
      <c r="F3756" s="174"/>
      <c r="G3756" s="114" t="str">
        <f t="shared" si="1181"/>
        <v/>
      </c>
      <c r="H3756" s="115"/>
      <c r="I3756" s="115"/>
      <c r="J3756" s="115"/>
      <c r="K3756" s="115"/>
      <c r="L3756" s="133" t="str">
        <f t="shared" si="1182"/>
        <v/>
      </c>
      <c r="M3756" s="116" t="str">
        <f>IF(L3756="", "", L3756/Veriler!$X$1)</f>
        <v/>
      </c>
      <c r="N3756" s="116" t="str">
        <f>IF(F3756&lt;&gt;"", "İthal Girdi", IF(Veriler!T3756="", "", IF(Veriler!S3756="H", "%0,5 üzerindedir", IF(Veriler!T3756&gt;0.1, "%10 sınırı aşılmıştır.", "Uygun"))))</f>
        <v>%0,5 üzerindedir</v>
      </c>
      <c r="O3756" s="116" t="str">
        <f t="shared" si="1183"/>
        <v xml:space="preserve"> </v>
      </c>
      <c r="P3756" s="117"/>
      <c r="Q3756" s="118"/>
      <c r="R3756" s="119" t="str">
        <f t="shared" si="1184"/>
        <v/>
      </c>
      <c r="S3756" s="133">
        <f>IFERROR(IF(M3756&lt;=0.005,IF(F3756="",L3756,0),IF(F3756&lt;&gt;"",0,IF(P3756="",0,IF(P3756="H",0,IF(Q3756&lt;Veriler!$G$2,L3756*Veriler!$G$2,L3756*Q3756)))))," ")</f>
        <v>0</v>
      </c>
      <c r="T3756" s="133">
        <f>IF(Veriler!T3756&lt;=0.1, S3756, IF(AND(Veriler!T3756&gt;0.1, F3756="", P3756="E"), IF(Q3756&gt;Veriler!$G$2, Q3756*S3756, IF(Q3756&lt;Veriler!$G$2, Veriler!$G$2*S3756, Q3756*S3756)), 0))</f>
        <v>0</v>
      </c>
      <c r="U3756" s="133" t="str">
        <f t="shared" si="1185"/>
        <v xml:space="preserve"> </v>
      </c>
      <c r="V3756" s="134" t="str">
        <f>IFERROR(IF(O3756="%10 sınırı aşılmıştır.",L3756-T3756,IFERROR(IF(F3756="",IF(S3756=1,0,IF(L3756-S3756=0,"",L3756-S3756)),IF(Veriler!M3756="",L3756,IF(L3756*Veriler!M3756=0,"",L3756*Veriler!M3756))),L3756)),0)</f>
        <v/>
      </c>
      <c r="W3756" s="146"/>
      <c r="X3756" s="146"/>
      <c r="Y3756" s="146"/>
    </row>
    <row r="3757" spans="1:25" s="99" customFormat="1" ht="54.75" customHeight="1" x14ac:dyDescent="0.25">
      <c r="A3757" s="96">
        <f t="shared" si="1186"/>
        <v>2772</v>
      </c>
      <c r="B3757" s="175"/>
      <c r="C3757" s="176"/>
      <c r="D3757" s="113"/>
      <c r="E3757" s="115"/>
      <c r="F3757" s="174"/>
      <c r="G3757" s="114" t="str">
        <f t="shared" si="1181"/>
        <v/>
      </c>
      <c r="H3757" s="115"/>
      <c r="I3757" s="115"/>
      <c r="J3757" s="115"/>
      <c r="K3757" s="115"/>
      <c r="L3757" s="133" t="str">
        <f t="shared" si="1182"/>
        <v/>
      </c>
      <c r="M3757" s="116" t="str">
        <f>IF(L3757="", "", L3757/Veriler!$X$1)</f>
        <v/>
      </c>
      <c r="N3757" s="116" t="str">
        <f>IF(F3757&lt;&gt;"", "İthal Girdi", IF(Veriler!T3757="", "", IF(Veriler!S3757="H", "%0,5 üzerindedir", IF(Veriler!T3757&gt;0.1, "%10 sınırı aşılmıştır.", "Uygun"))))</f>
        <v>%0,5 üzerindedir</v>
      </c>
      <c r="O3757" s="116" t="str">
        <f t="shared" si="1183"/>
        <v xml:space="preserve"> </v>
      </c>
      <c r="P3757" s="117"/>
      <c r="Q3757" s="118"/>
      <c r="R3757" s="119" t="str">
        <f t="shared" si="1184"/>
        <v/>
      </c>
      <c r="S3757" s="133">
        <f>IFERROR(IF(M3757&lt;=0.005,IF(F3757="",L3757,0),IF(F3757&lt;&gt;"",0,IF(P3757="",0,IF(P3757="H",0,IF(Q3757&lt;Veriler!$G$2,L3757*Veriler!$G$2,L3757*Q3757)))))," ")</f>
        <v>0</v>
      </c>
      <c r="T3757" s="133">
        <f>IF(Veriler!T3757&lt;=0.1, S3757, IF(AND(Veriler!T3757&gt;0.1, F3757="", P3757="E"), IF(Q3757&gt;Veriler!$G$2, Q3757*S3757, IF(Q3757&lt;Veriler!$G$2, Veriler!$G$2*S3757, Q3757*S3757)), 0))</f>
        <v>0</v>
      </c>
      <c r="U3757" s="133" t="str">
        <f t="shared" si="1185"/>
        <v xml:space="preserve"> </v>
      </c>
      <c r="V3757" s="134" t="str">
        <f>IFERROR(IF(O3757="%10 sınırı aşılmıştır.",L3757-T3757,IFERROR(IF(F3757="",IF(S3757=1,0,IF(L3757-S3757=0,"",L3757-S3757)),IF(Veriler!M3757="",L3757,IF(L3757*Veriler!M3757=0,"",L3757*Veriler!M3757))),L3757)),0)</f>
        <v/>
      </c>
      <c r="W3757" s="146"/>
      <c r="X3757" s="146"/>
      <c r="Y3757" s="146"/>
    </row>
    <row r="3758" spans="1:25" s="99" customFormat="1" ht="24" customHeight="1" x14ac:dyDescent="0.25">
      <c r="A3758" s="103"/>
      <c r="B3758" s="104"/>
      <c r="C3758" s="104"/>
      <c r="D3758" s="104"/>
      <c r="E3758" s="103"/>
      <c r="F3758" s="135"/>
      <c r="G3758" s="157"/>
      <c r="H3758" s="103"/>
      <c r="I3758" s="103"/>
      <c r="J3758" s="103"/>
      <c r="K3758" s="103"/>
      <c r="L3758" s="136">
        <f>SUM(L3729:L3742,L3744:L3757)</f>
        <v>0</v>
      </c>
      <c r="M3758" s="158"/>
      <c r="N3758" s="158"/>
      <c r="O3758" s="158"/>
      <c r="P3758" s="105"/>
      <c r="Q3758" s="106"/>
      <c r="R3758" s="159"/>
      <c r="S3758" s="160"/>
      <c r="T3758" s="160"/>
      <c r="U3758" s="160"/>
      <c r="V3758" s="160"/>
      <c r="W3758" s="146"/>
      <c r="X3758" s="146"/>
      <c r="Y3758" s="146"/>
    </row>
    <row r="3759" spans="1:25" s="99" customFormat="1" ht="31.5" customHeight="1" x14ac:dyDescent="0.25">
      <c r="A3759" s="103"/>
      <c r="B3759" s="104"/>
      <c r="C3759" s="104"/>
      <c r="D3759" s="104"/>
      <c r="E3759" s="103"/>
      <c r="F3759" s="135"/>
      <c r="G3759" s="157"/>
      <c r="H3759" s="103"/>
      <c r="I3759" s="103"/>
      <c r="J3759" s="103"/>
      <c r="K3759" s="103"/>
      <c r="L3759" s="161"/>
      <c r="M3759" s="158"/>
      <c r="N3759" s="158"/>
      <c r="O3759" s="158"/>
      <c r="P3759" s="105"/>
      <c r="Q3759" s="106"/>
      <c r="R3759" s="159"/>
      <c r="S3759" s="162" t="s">
        <v>57</v>
      </c>
      <c r="T3759" s="162" t="s">
        <v>57</v>
      </c>
      <c r="U3759" s="162" t="s">
        <v>57</v>
      </c>
      <c r="V3759" s="163" t="s">
        <v>58</v>
      </c>
      <c r="W3759" s="146"/>
      <c r="X3759" s="146"/>
      <c r="Y3759" s="146"/>
    </row>
    <row r="3760" spans="1:25" s="99" customFormat="1" ht="58.5" customHeight="1" x14ac:dyDescent="0.25">
      <c r="A3760" s="185" t="s">
        <v>59</v>
      </c>
      <c r="B3760" s="180"/>
      <c r="C3760" s="180"/>
      <c r="D3760" s="180"/>
      <c r="E3760" s="180"/>
      <c r="F3760" s="180"/>
      <c r="G3760" s="180"/>
      <c r="H3760" s="180"/>
      <c r="I3760" s="180"/>
      <c r="J3760" s="180"/>
      <c r="K3760" s="180"/>
      <c r="L3760" s="180"/>
      <c r="M3760" s="180"/>
      <c r="N3760" s="180"/>
      <c r="O3760" s="180"/>
      <c r="P3760" s="180"/>
      <c r="Q3760" s="180"/>
      <c r="R3760" s="176"/>
      <c r="S3760" s="137">
        <f>SUM(S3722,S3729:S3742,S3744:S3757)</f>
        <v>0</v>
      </c>
      <c r="T3760" s="137" t="str">
        <f>IF(SUM(T3729:T3742,T3744:T3757)=0," ",SUM(T3729:T3742,T3744:T3757))</f>
        <v xml:space="preserve"> </v>
      </c>
      <c r="U3760" s="137" t="str">
        <f>IF(SUM(U3729:U3742,U3744:U3757)=0," ",SUM(U3729:U3742,U3744:U3757))</f>
        <v xml:space="preserve"> </v>
      </c>
      <c r="V3760" s="137" t="str">
        <f>IF(SUM(V3729:V3742,V3744:V3757)=0," ",SUM(V3729:V3742,V3744:V3757))</f>
        <v xml:space="preserve"> </v>
      </c>
      <c r="W3760" s="146"/>
      <c r="X3760" s="164">
        <f>SUM(U3729:U3742,U3744:U3757)</f>
        <v>0</v>
      </c>
      <c r="Y3760" s="164">
        <f>SUM(V3729:V3742,V3744:V3757)</f>
        <v>0</v>
      </c>
    </row>
    <row r="3761" spans="1:25" x14ac:dyDescent="0.3">
      <c r="A3761" s="34"/>
      <c r="G3761" s="146"/>
      <c r="L3761" s="146"/>
      <c r="M3761" s="146"/>
      <c r="N3761" s="146"/>
      <c r="O3761" s="146"/>
      <c r="R3761" s="146"/>
      <c r="S3761" s="146"/>
      <c r="T3761" s="146"/>
      <c r="U3761" s="146"/>
      <c r="V3761" s="146"/>
      <c r="W3761" s="146"/>
      <c r="X3761" s="146"/>
      <c r="Y3761" s="146"/>
    </row>
    <row r="3762" spans="1:25" x14ac:dyDescent="0.3">
      <c r="A3762" s="186" t="s">
        <v>60</v>
      </c>
      <c r="B3762" s="187"/>
      <c r="C3762" s="187"/>
      <c r="D3762" s="187"/>
      <c r="E3762" s="187"/>
      <c r="F3762" s="187"/>
      <c r="G3762" s="187"/>
      <c r="H3762" s="187"/>
      <c r="I3762" s="187"/>
      <c r="J3762" s="187"/>
      <c r="K3762" s="187"/>
      <c r="L3762" s="187"/>
      <c r="M3762" s="187"/>
      <c r="N3762" s="187"/>
      <c r="O3762" s="187"/>
      <c r="P3762" s="187"/>
      <c r="Q3762" s="187"/>
      <c r="R3762" s="187"/>
      <c r="S3762" s="187"/>
      <c r="T3762" s="187"/>
      <c r="U3762" s="187"/>
      <c r="V3762" s="187"/>
      <c r="W3762" s="146"/>
      <c r="X3762" s="146"/>
      <c r="Y3762" s="146"/>
    </row>
    <row r="3763" spans="1:25" s="99" customFormat="1" ht="41.25" customHeight="1" x14ac:dyDescent="0.25">
      <c r="A3763" s="189" t="s">
        <v>38</v>
      </c>
      <c r="B3763" s="180"/>
      <c r="C3763" s="180"/>
      <c r="D3763" s="180"/>
      <c r="E3763" s="180"/>
      <c r="F3763" s="180"/>
      <c r="G3763" s="180"/>
      <c r="H3763" s="180"/>
      <c r="I3763" s="180"/>
      <c r="J3763" s="180"/>
      <c r="K3763" s="180"/>
      <c r="L3763" s="180"/>
      <c r="M3763" s="180"/>
      <c r="N3763" s="180"/>
      <c r="O3763" s="180"/>
      <c r="P3763" s="180"/>
      <c r="Q3763" s="180"/>
      <c r="R3763" s="180"/>
      <c r="S3763" s="180"/>
      <c r="T3763" s="180"/>
      <c r="U3763" s="180"/>
      <c r="V3763" s="176"/>
      <c r="W3763" s="146"/>
      <c r="X3763" s="146"/>
      <c r="Y3763" s="146"/>
    </row>
    <row r="3764" spans="1:25" s="100" customFormat="1" ht="35.25" customHeight="1" x14ac:dyDescent="0.25">
      <c r="A3764" s="179" t="s">
        <v>39</v>
      </c>
      <c r="B3764" s="180"/>
      <c r="C3764" s="180"/>
      <c r="D3764" s="180"/>
      <c r="E3764" s="180"/>
      <c r="F3764" s="180"/>
      <c r="G3764" s="180"/>
      <c r="H3764" s="180"/>
      <c r="I3764" s="180"/>
      <c r="J3764" s="180"/>
      <c r="K3764" s="180"/>
      <c r="L3764" s="180"/>
      <c r="M3764" s="180"/>
      <c r="N3764" s="180"/>
      <c r="O3764" s="180"/>
      <c r="P3764" s="180"/>
      <c r="Q3764" s="180"/>
      <c r="R3764" s="176"/>
      <c r="S3764" s="147"/>
      <c r="T3764" s="148"/>
      <c r="U3764" s="149" t="s">
        <v>40</v>
      </c>
      <c r="V3764" s="150">
        <f>V3726+1</f>
        <v>100</v>
      </c>
      <c r="W3764" s="146"/>
      <c r="X3764" s="146"/>
      <c r="Y3764" s="146"/>
    </row>
    <row r="3765" spans="1:25" s="99" customFormat="1" ht="81" customHeight="1" x14ac:dyDescent="0.25">
      <c r="A3765" s="110" t="s">
        <v>3</v>
      </c>
      <c r="B3765" s="188" t="s">
        <v>41</v>
      </c>
      <c r="C3765" s="176"/>
      <c r="D3765" s="111" t="s">
        <v>42</v>
      </c>
      <c r="E3765" s="110" t="s">
        <v>324</v>
      </c>
      <c r="F3765" s="111" t="s">
        <v>325</v>
      </c>
      <c r="G3765" s="151" t="s">
        <v>43</v>
      </c>
      <c r="H3765" s="110" t="s">
        <v>44</v>
      </c>
      <c r="I3765" s="110" t="s">
        <v>8</v>
      </c>
      <c r="J3765" s="110" t="s">
        <v>45</v>
      </c>
      <c r="K3765" s="110" t="s">
        <v>46</v>
      </c>
      <c r="L3765" s="152" t="s">
        <v>47</v>
      </c>
      <c r="M3765" s="153" t="s">
        <v>48</v>
      </c>
      <c r="N3765" s="154" t="s">
        <v>49</v>
      </c>
      <c r="O3765" s="154" t="s">
        <v>49</v>
      </c>
      <c r="P3765" s="112" t="s">
        <v>50</v>
      </c>
      <c r="Q3765" s="110" t="s">
        <v>51</v>
      </c>
      <c r="R3765" s="155" t="s">
        <v>52</v>
      </c>
      <c r="S3765" s="156" t="s">
        <v>53</v>
      </c>
      <c r="T3765" s="156" t="s">
        <v>54</v>
      </c>
      <c r="U3765" s="152" t="s">
        <v>54</v>
      </c>
      <c r="V3765" s="152" t="s">
        <v>55</v>
      </c>
      <c r="W3765" s="146"/>
      <c r="X3765" s="146"/>
      <c r="Y3765" s="146"/>
    </row>
    <row r="3766" spans="1:25" s="99" customFormat="1" ht="45" customHeight="1" x14ac:dyDescent="0.25">
      <c r="A3766" s="101"/>
      <c r="B3766" s="177" t="s">
        <v>56</v>
      </c>
      <c r="C3766" s="178"/>
      <c r="D3766" s="102"/>
      <c r="E3766" s="170"/>
      <c r="F3766" s="102"/>
      <c r="G3766" s="95"/>
      <c r="H3766" s="102"/>
      <c r="I3766" s="102"/>
      <c r="J3766" s="102"/>
      <c r="K3766" s="102"/>
      <c r="L3766" s="95"/>
      <c r="M3766" s="95"/>
      <c r="N3766" s="95"/>
      <c r="O3766" s="95"/>
      <c r="P3766" s="102"/>
      <c r="Q3766" s="102"/>
      <c r="R3766" s="190"/>
      <c r="S3766" s="184"/>
      <c r="T3766" s="95"/>
      <c r="U3766" s="95"/>
      <c r="V3766" s="95"/>
      <c r="W3766" s="146"/>
      <c r="X3766" s="146"/>
      <c r="Y3766" s="146"/>
    </row>
    <row r="3767" spans="1:25" s="99" customFormat="1" ht="54.75" customHeight="1" x14ac:dyDescent="0.25">
      <c r="A3767" s="96">
        <f>A3757+1</f>
        <v>2773</v>
      </c>
      <c r="B3767" s="181"/>
      <c r="C3767" s="182"/>
      <c r="D3767" s="113"/>
      <c r="E3767" s="115"/>
      <c r="F3767" s="174"/>
      <c r="G3767" s="114" t="str">
        <f t="shared" ref="G3767:G3780" si="1187">IF(AND(F3767&lt;&gt;"",V3767&lt;&gt;"",L3767&lt;&gt;0),V3767/L3767,"")</f>
        <v/>
      </c>
      <c r="H3767" s="115"/>
      <c r="I3767" s="115"/>
      <c r="J3767" s="115"/>
      <c r="K3767" s="115"/>
      <c r="L3767" s="133" t="str">
        <f t="shared" ref="L3767:L3780" si="1188">IF(AND(H3767&lt;&gt;0, J3767&lt;&gt;0, K3767&lt;&gt;0), H3767*J3767*K3767, "")</f>
        <v/>
      </c>
      <c r="M3767" s="116" t="str">
        <f>IF(L3767="", "", L3767/Veriler!$X$1)</f>
        <v/>
      </c>
      <c r="N3767" s="116" t="str">
        <f>IF(F3767&lt;&gt;"", "İthal Girdi", IF(Veriler!T3767="", "", IF(Veriler!S3767="H", "%0,5 üzerindedir", IF(Veriler!T3767&gt;0.1, "%10 sınırı aşılmıştır.", "Uygun"))))</f>
        <v>%0,5 üzerindedir</v>
      </c>
      <c r="O3767" s="116" t="str">
        <f t="shared" ref="O3767:O3780" si="1189">IF(M3767=""," ",N3767)</f>
        <v xml:space="preserve"> </v>
      </c>
      <c r="P3767" s="117"/>
      <c r="Q3767" s="118"/>
      <c r="R3767" s="119" t="str">
        <f t="shared" ref="R3767:R3780" si="1190">IFERROR(IF(AND(T3767&lt;&gt;"",L3767&lt;&gt;"",L3767&lt;&gt;0,T3767&lt;&gt;0),T3767/L3767,"")," ")</f>
        <v/>
      </c>
      <c r="S3767" s="133">
        <f>IFERROR(IF(M3767&lt;=0.005,IF(F3767="",L3767,0),IF(F3767&lt;&gt;"",0,IF(P3767="",0,IF(P3767="H",0,IF(Q3767&lt;Veriler!$G$2,L3767*Veriler!$G$2,L3767*Q3767)))))," ")</f>
        <v>0</v>
      </c>
      <c r="T3767" s="133">
        <f>IF(Veriler!T3767&lt;=0.1, S3767, IF(AND(Veriler!T3767&gt;0.1, F3767="", P3767="E"), IF(Q3767&gt;Veriler!$G$2, Q3767*S3767, IF(Q3767&lt;Veriler!$G$2, Veriler!$G$2*S3767, Q3767*S3767)), 0))</f>
        <v>0</v>
      </c>
      <c r="U3767" s="133" t="str">
        <f t="shared" ref="U3767:U3780" si="1191">IF(T3767=0," ",T3767)</f>
        <v xml:space="preserve"> </v>
      </c>
      <c r="V3767" s="134" t="str">
        <f>IFERROR(IF(O3767="%10 sınırı aşılmıştır.",L3767-T3767,IFERROR(IF(F3767="",IF(S3767=1,0,IF(L3767-S3767=0,"",L3767-S3767)),IF(Veriler!M3767="",L3767,IF(L3767*Veriler!M3767=0,"",L3767*Veriler!M3767))),L3767)),0)</f>
        <v/>
      </c>
      <c r="W3767" s="146"/>
      <c r="X3767" s="146"/>
      <c r="Y3767" s="146"/>
    </row>
    <row r="3768" spans="1:25" s="99" customFormat="1" ht="54.75" customHeight="1" x14ac:dyDescent="0.25">
      <c r="A3768" s="96">
        <f t="shared" ref="A3768:A3780" si="1192">A3767+1</f>
        <v>2774</v>
      </c>
      <c r="B3768" s="175"/>
      <c r="C3768" s="176"/>
      <c r="D3768" s="113"/>
      <c r="E3768" s="115"/>
      <c r="F3768" s="174"/>
      <c r="G3768" s="114" t="str">
        <f t="shared" si="1187"/>
        <v/>
      </c>
      <c r="H3768" s="115"/>
      <c r="I3768" s="115"/>
      <c r="J3768" s="115"/>
      <c r="K3768" s="115"/>
      <c r="L3768" s="133" t="str">
        <f t="shared" si="1188"/>
        <v/>
      </c>
      <c r="M3768" s="116" t="str">
        <f>IF(L3768="", "", L3768/Veriler!$X$1)</f>
        <v/>
      </c>
      <c r="N3768" s="116" t="str">
        <f>IF(F3768&lt;&gt;"", "İthal Girdi", IF(Veriler!T3768="", "", IF(Veriler!S3768="H", "%0,5 üzerindedir", IF(Veriler!T3768&gt;0.1, "%10 sınırı aşılmıştır.", "Uygun"))))</f>
        <v>%0,5 üzerindedir</v>
      </c>
      <c r="O3768" s="116" t="str">
        <f t="shared" si="1189"/>
        <v xml:space="preserve"> </v>
      </c>
      <c r="P3768" s="117"/>
      <c r="Q3768" s="118"/>
      <c r="R3768" s="119" t="str">
        <f t="shared" si="1190"/>
        <v/>
      </c>
      <c r="S3768" s="133">
        <f>IFERROR(IF(M3768&lt;=0.005,IF(F3768="",L3768,0),IF(F3768&lt;&gt;"",0,IF(P3768="",0,IF(P3768="H",0,IF(Q3768&lt;Veriler!$G$2,L3768*Veriler!$G$2,L3768*Q3768)))))," ")</f>
        <v>0</v>
      </c>
      <c r="T3768" s="133">
        <f>IF(Veriler!T3768&lt;=0.1, S3768, IF(AND(Veriler!T3768&gt;0.1, F3768="", P3768="E"), IF(Q3768&gt;Veriler!$G$2, Q3768*S3768, IF(Q3768&lt;Veriler!$G$2, Veriler!$G$2*S3768, Q3768*S3768)), 0))</f>
        <v>0</v>
      </c>
      <c r="U3768" s="133" t="str">
        <f t="shared" si="1191"/>
        <v xml:space="preserve"> </v>
      </c>
      <c r="V3768" s="134" t="str">
        <f>IFERROR(IF(O3768="%10 sınırı aşılmıştır.",L3768-T3768,IFERROR(IF(F3768="",IF(S3768=1,0,IF(L3768-S3768=0,"",L3768-S3768)),IF(Veriler!M3768="",L3768,IF(L3768*Veriler!M3768=0,"",L3768*Veriler!M3768))),L3768)),0)</f>
        <v/>
      </c>
      <c r="W3768" s="146"/>
      <c r="X3768" s="146"/>
      <c r="Y3768" s="146"/>
    </row>
    <row r="3769" spans="1:25" s="99" customFormat="1" ht="54.75" customHeight="1" x14ac:dyDescent="0.25">
      <c r="A3769" s="96">
        <f t="shared" si="1192"/>
        <v>2775</v>
      </c>
      <c r="B3769" s="175"/>
      <c r="C3769" s="176"/>
      <c r="D3769" s="113"/>
      <c r="E3769" s="115"/>
      <c r="F3769" s="174"/>
      <c r="G3769" s="114" t="str">
        <f t="shared" si="1187"/>
        <v/>
      </c>
      <c r="H3769" s="115"/>
      <c r="I3769" s="115"/>
      <c r="J3769" s="115"/>
      <c r="K3769" s="115"/>
      <c r="L3769" s="133" t="str">
        <f t="shared" si="1188"/>
        <v/>
      </c>
      <c r="M3769" s="116" t="str">
        <f>IF(L3769="", "", L3769/Veriler!$X$1)</f>
        <v/>
      </c>
      <c r="N3769" s="116" t="str">
        <f>IF(F3769&lt;&gt;"", "İthal Girdi", IF(Veriler!T3769="", "", IF(Veriler!S3769="H", "%0,5 üzerindedir", IF(Veriler!T3769&gt;0.1, "%10 sınırı aşılmıştır.", "Uygun"))))</f>
        <v>%0,5 üzerindedir</v>
      </c>
      <c r="O3769" s="116" t="str">
        <f t="shared" si="1189"/>
        <v xml:space="preserve"> </v>
      </c>
      <c r="P3769" s="117"/>
      <c r="Q3769" s="118"/>
      <c r="R3769" s="119" t="str">
        <f t="shared" si="1190"/>
        <v/>
      </c>
      <c r="S3769" s="133">
        <f>IFERROR(IF(M3769&lt;=0.005,IF(F3769="",L3769,0),IF(F3769&lt;&gt;"",0,IF(P3769="",0,IF(P3769="H",0,IF(Q3769&lt;Veriler!$G$2,L3769*Veriler!$G$2,L3769*Q3769)))))," ")</f>
        <v>0</v>
      </c>
      <c r="T3769" s="133">
        <f>IF(Veriler!T3769&lt;=0.1, S3769, IF(AND(Veriler!T3769&gt;0.1, F3769="", P3769="E"), IF(Q3769&gt;Veriler!$G$2, Q3769*S3769, IF(Q3769&lt;Veriler!$G$2, Veriler!$G$2*S3769, Q3769*S3769)), 0))</f>
        <v>0</v>
      </c>
      <c r="U3769" s="133" t="str">
        <f t="shared" si="1191"/>
        <v xml:space="preserve"> </v>
      </c>
      <c r="V3769" s="134" t="str">
        <f>IFERROR(IF(O3769="%10 sınırı aşılmıştır.",L3769-T3769,IFERROR(IF(F3769="",IF(S3769=1,0,IF(L3769-S3769=0,"",L3769-S3769)),IF(Veriler!M3769="",L3769,IF(L3769*Veriler!M3769=0,"",L3769*Veriler!M3769))),L3769)),0)</f>
        <v/>
      </c>
      <c r="W3769" s="146"/>
      <c r="X3769" s="146"/>
      <c r="Y3769" s="146"/>
    </row>
    <row r="3770" spans="1:25" s="99" customFormat="1" ht="54.75" customHeight="1" x14ac:dyDescent="0.25">
      <c r="A3770" s="96">
        <f t="shared" si="1192"/>
        <v>2776</v>
      </c>
      <c r="B3770" s="175"/>
      <c r="C3770" s="176"/>
      <c r="D3770" s="113"/>
      <c r="E3770" s="115"/>
      <c r="F3770" s="174"/>
      <c r="G3770" s="114" t="str">
        <f t="shared" si="1187"/>
        <v/>
      </c>
      <c r="H3770" s="115"/>
      <c r="I3770" s="115"/>
      <c r="J3770" s="115"/>
      <c r="K3770" s="115"/>
      <c r="L3770" s="133" t="str">
        <f t="shared" si="1188"/>
        <v/>
      </c>
      <c r="M3770" s="116" t="str">
        <f>IF(L3770="", "", L3770/Veriler!$X$1)</f>
        <v/>
      </c>
      <c r="N3770" s="116" t="str">
        <f>IF(F3770&lt;&gt;"", "İthal Girdi", IF(Veriler!T3770="", "", IF(Veriler!S3770="H", "%0,5 üzerindedir", IF(Veriler!T3770&gt;0.1, "%10 sınırı aşılmıştır.", "Uygun"))))</f>
        <v>%0,5 üzerindedir</v>
      </c>
      <c r="O3770" s="116" t="str">
        <f t="shared" si="1189"/>
        <v xml:space="preserve"> </v>
      </c>
      <c r="P3770" s="117"/>
      <c r="Q3770" s="118"/>
      <c r="R3770" s="119" t="str">
        <f t="shared" si="1190"/>
        <v/>
      </c>
      <c r="S3770" s="133">
        <f>IFERROR(IF(M3770&lt;=0.005,IF(F3770="",L3770,0),IF(F3770&lt;&gt;"",0,IF(P3770="",0,IF(P3770="H",0,IF(Q3770&lt;Veriler!$G$2,L3770*Veriler!$G$2,L3770*Q3770)))))," ")</f>
        <v>0</v>
      </c>
      <c r="T3770" s="133">
        <f>IF(Veriler!T3770&lt;=0.1, S3770, IF(AND(Veriler!T3770&gt;0.1, F3770="", P3770="E"), IF(Q3770&gt;Veriler!$G$2, Q3770*S3770, IF(Q3770&lt;Veriler!$G$2, Veriler!$G$2*S3770, Q3770*S3770)), 0))</f>
        <v>0</v>
      </c>
      <c r="U3770" s="133" t="str">
        <f t="shared" si="1191"/>
        <v xml:space="preserve"> </v>
      </c>
      <c r="V3770" s="134" t="str">
        <f>IFERROR(IF(O3770="%10 sınırı aşılmıştır.",L3770-T3770,IFERROR(IF(F3770="",IF(S3770=1,0,IF(L3770-S3770=0,"",L3770-S3770)),IF(Veriler!M3770="",L3770,IF(L3770*Veriler!M3770=0,"",L3770*Veriler!M3770))),L3770)),0)</f>
        <v/>
      </c>
      <c r="W3770" s="146"/>
      <c r="X3770" s="146"/>
      <c r="Y3770" s="146"/>
    </row>
    <row r="3771" spans="1:25" s="99" customFormat="1" ht="54.75" customHeight="1" x14ac:dyDescent="0.25">
      <c r="A3771" s="96">
        <f t="shared" si="1192"/>
        <v>2777</v>
      </c>
      <c r="B3771" s="175"/>
      <c r="C3771" s="176"/>
      <c r="D3771" s="113"/>
      <c r="E3771" s="115"/>
      <c r="F3771" s="174"/>
      <c r="G3771" s="114" t="str">
        <f t="shared" si="1187"/>
        <v/>
      </c>
      <c r="H3771" s="115"/>
      <c r="I3771" s="115"/>
      <c r="J3771" s="115"/>
      <c r="K3771" s="115"/>
      <c r="L3771" s="133" t="str">
        <f t="shared" si="1188"/>
        <v/>
      </c>
      <c r="M3771" s="116" t="str">
        <f>IF(L3771="", "", L3771/Veriler!$X$1)</f>
        <v/>
      </c>
      <c r="N3771" s="116" t="str">
        <f>IF(F3771&lt;&gt;"", "İthal Girdi", IF(Veriler!T3771="", "", IF(Veriler!S3771="H", "%0,5 üzerindedir", IF(Veriler!T3771&gt;0.1, "%10 sınırı aşılmıştır.", "Uygun"))))</f>
        <v>%0,5 üzerindedir</v>
      </c>
      <c r="O3771" s="116" t="str">
        <f t="shared" si="1189"/>
        <v xml:space="preserve"> </v>
      </c>
      <c r="P3771" s="117"/>
      <c r="Q3771" s="118"/>
      <c r="R3771" s="119" t="str">
        <f t="shared" si="1190"/>
        <v/>
      </c>
      <c r="S3771" s="133">
        <f>IFERROR(IF(M3771&lt;=0.005,IF(F3771="",L3771,0),IF(F3771&lt;&gt;"",0,IF(P3771="",0,IF(P3771="H",0,IF(Q3771&lt;Veriler!$G$2,L3771*Veriler!$G$2,L3771*Q3771)))))," ")</f>
        <v>0</v>
      </c>
      <c r="T3771" s="133">
        <f>IF(Veriler!T3771&lt;=0.1, S3771, IF(AND(Veriler!T3771&gt;0.1, F3771="", P3771="E"), IF(Q3771&gt;Veriler!$G$2, Q3771*S3771, IF(Q3771&lt;Veriler!$G$2, Veriler!$G$2*S3771, Q3771*S3771)), 0))</f>
        <v>0</v>
      </c>
      <c r="U3771" s="133" t="str">
        <f t="shared" si="1191"/>
        <v xml:space="preserve"> </v>
      </c>
      <c r="V3771" s="134" t="str">
        <f>IFERROR(IF(O3771="%10 sınırı aşılmıştır.",L3771-T3771,IFERROR(IF(F3771="",IF(S3771=1,0,IF(L3771-S3771=0,"",L3771-S3771)),IF(Veriler!M3771="",L3771,IF(L3771*Veriler!M3771=0,"",L3771*Veriler!M3771))),L3771)),0)</f>
        <v/>
      </c>
      <c r="W3771" s="146"/>
      <c r="X3771" s="146"/>
      <c r="Y3771" s="146"/>
    </row>
    <row r="3772" spans="1:25" s="99" customFormat="1" ht="54.75" customHeight="1" x14ac:dyDescent="0.25">
      <c r="A3772" s="96">
        <f t="shared" si="1192"/>
        <v>2778</v>
      </c>
      <c r="B3772" s="175"/>
      <c r="C3772" s="176"/>
      <c r="D3772" s="113"/>
      <c r="E3772" s="115"/>
      <c r="F3772" s="174"/>
      <c r="G3772" s="114" t="str">
        <f t="shared" si="1187"/>
        <v/>
      </c>
      <c r="H3772" s="115"/>
      <c r="I3772" s="115"/>
      <c r="J3772" s="115"/>
      <c r="K3772" s="115"/>
      <c r="L3772" s="133" t="str">
        <f t="shared" si="1188"/>
        <v/>
      </c>
      <c r="M3772" s="116" t="str">
        <f>IF(L3772="", "", L3772/Veriler!$X$1)</f>
        <v/>
      </c>
      <c r="N3772" s="116" t="str">
        <f>IF(F3772&lt;&gt;"", "İthal Girdi", IF(Veriler!T3772="", "", IF(Veriler!S3772="H", "%0,5 üzerindedir", IF(Veriler!T3772&gt;0.1, "%10 sınırı aşılmıştır.", "Uygun"))))</f>
        <v>%0,5 üzerindedir</v>
      </c>
      <c r="O3772" s="116" t="str">
        <f t="shared" si="1189"/>
        <v xml:space="preserve"> </v>
      </c>
      <c r="P3772" s="117"/>
      <c r="Q3772" s="118"/>
      <c r="R3772" s="119" t="str">
        <f t="shared" si="1190"/>
        <v/>
      </c>
      <c r="S3772" s="133">
        <f>IFERROR(IF(M3772&lt;=0.005,IF(F3772="",L3772,0),IF(F3772&lt;&gt;"",0,IF(P3772="",0,IF(P3772="H",0,IF(Q3772&lt;Veriler!$G$2,L3772*Veriler!$G$2,L3772*Q3772)))))," ")</f>
        <v>0</v>
      </c>
      <c r="T3772" s="133">
        <f>IF(Veriler!T3772&lt;=0.1, S3772, IF(AND(Veriler!T3772&gt;0.1, F3772="", P3772="E"), IF(Q3772&gt;Veriler!$G$2, Q3772*S3772, IF(Q3772&lt;Veriler!$G$2, Veriler!$G$2*S3772, Q3772*S3772)), 0))</f>
        <v>0</v>
      </c>
      <c r="U3772" s="133" t="str">
        <f t="shared" si="1191"/>
        <v xml:space="preserve"> </v>
      </c>
      <c r="V3772" s="134" t="str">
        <f>IFERROR(IF(O3772="%10 sınırı aşılmıştır.",L3772-T3772,IFERROR(IF(F3772="",IF(S3772=1,0,IF(L3772-S3772=0,"",L3772-S3772)),IF(Veriler!M3772="",L3772,IF(L3772*Veriler!M3772=0,"",L3772*Veriler!M3772))),L3772)),0)</f>
        <v/>
      </c>
      <c r="W3772" s="146"/>
      <c r="X3772" s="146"/>
      <c r="Y3772" s="146"/>
    </row>
    <row r="3773" spans="1:25" s="99" customFormat="1" ht="54.75" customHeight="1" x14ac:dyDescent="0.25">
      <c r="A3773" s="96">
        <f t="shared" si="1192"/>
        <v>2779</v>
      </c>
      <c r="B3773" s="175"/>
      <c r="C3773" s="176"/>
      <c r="D3773" s="113"/>
      <c r="E3773" s="115"/>
      <c r="F3773" s="174"/>
      <c r="G3773" s="114" t="str">
        <f t="shared" si="1187"/>
        <v/>
      </c>
      <c r="H3773" s="115"/>
      <c r="I3773" s="115"/>
      <c r="J3773" s="115"/>
      <c r="K3773" s="115"/>
      <c r="L3773" s="133" t="str">
        <f t="shared" si="1188"/>
        <v/>
      </c>
      <c r="M3773" s="116" t="str">
        <f>IF(L3773="", "", L3773/Veriler!$X$1)</f>
        <v/>
      </c>
      <c r="N3773" s="116" t="str">
        <f>IF(F3773&lt;&gt;"", "İthal Girdi", IF(Veriler!T3773="", "", IF(Veriler!S3773="H", "%0,5 üzerindedir", IF(Veriler!T3773&gt;0.1, "%10 sınırı aşılmıştır.", "Uygun"))))</f>
        <v>%0,5 üzerindedir</v>
      </c>
      <c r="O3773" s="116" t="str">
        <f t="shared" si="1189"/>
        <v xml:space="preserve"> </v>
      </c>
      <c r="P3773" s="117"/>
      <c r="Q3773" s="118"/>
      <c r="R3773" s="119" t="str">
        <f t="shared" si="1190"/>
        <v/>
      </c>
      <c r="S3773" s="133">
        <f>IFERROR(IF(M3773&lt;=0.005,IF(F3773="",L3773,0),IF(F3773&lt;&gt;"",0,IF(P3773="",0,IF(P3773="H",0,IF(Q3773&lt;Veriler!$G$2,L3773*Veriler!$G$2,L3773*Q3773)))))," ")</f>
        <v>0</v>
      </c>
      <c r="T3773" s="133">
        <f>IF(Veriler!T3773&lt;=0.1, S3773, IF(AND(Veriler!T3773&gt;0.1, F3773="", P3773="E"), IF(Q3773&gt;Veriler!$G$2, Q3773*S3773, IF(Q3773&lt;Veriler!$G$2, Veriler!$G$2*S3773, Q3773*S3773)), 0))</f>
        <v>0</v>
      </c>
      <c r="U3773" s="133" t="str">
        <f t="shared" si="1191"/>
        <v xml:space="preserve"> </v>
      </c>
      <c r="V3773" s="134" t="str">
        <f>IFERROR(IF(O3773="%10 sınırı aşılmıştır.",L3773-T3773,IFERROR(IF(F3773="",IF(S3773=1,0,IF(L3773-S3773=0,"",L3773-S3773)),IF(Veriler!M3773="",L3773,IF(L3773*Veriler!M3773=0,"",L3773*Veriler!M3773))),L3773)),0)</f>
        <v/>
      </c>
      <c r="W3773" s="146"/>
      <c r="X3773" s="146"/>
      <c r="Y3773" s="146"/>
    </row>
    <row r="3774" spans="1:25" s="99" customFormat="1" ht="54.75" customHeight="1" x14ac:dyDescent="0.25">
      <c r="A3774" s="96">
        <f t="shared" si="1192"/>
        <v>2780</v>
      </c>
      <c r="B3774" s="175"/>
      <c r="C3774" s="176"/>
      <c r="D3774" s="113"/>
      <c r="E3774" s="115"/>
      <c r="F3774" s="174"/>
      <c r="G3774" s="114" t="str">
        <f t="shared" si="1187"/>
        <v/>
      </c>
      <c r="H3774" s="115"/>
      <c r="I3774" s="115"/>
      <c r="J3774" s="115"/>
      <c r="K3774" s="115"/>
      <c r="L3774" s="133" t="str">
        <f t="shared" si="1188"/>
        <v/>
      </c>
      <c r="M3774" s="116" t="str">
        <f>IF(L3774="", "", L3774/Veriler!$X$1)</f>
        <v/>
      </c>
      <c r="N3774" s="116" t="str">
        <f>IF(F3774&lt;&gt;"", "İthal Girdi", IF(Veriler!T3774="", "", IF(Veriler!S3774="H", "%0,5 üzerindedir", IF(Veriler!T3774&gt;0.1, "%10 sınırı aşılmıştır.", "Uygun"))))</f>
        <v>%0,5 üzerindedir</v>
      </c>
      <c r="O3774" s="116" t="str">
        <f t="shared" si="1189"/>
        <v xml:space="preserve"> </v>
      </c>
      <c r="P3774" s="117"/>
      <c r="Q3774" s="118"/>
      <c r="R3774" s="119" t="str">
        <f t="shared" si="1190"/>
        <v/>
      </c>
      <c r="S3774" s="133">
        <f>IFERROR(IF(M3774&lt;=0.005,IF(F3774="",L3774,0),IF(F3774&lt;&gt;"",0,IF(P3774="",0,IF(P3774="H",0,IF(Q3774&lt;Veriler!$G$2,L3774*Veriler!$G$2,L3774*Q3774)))))," ")</f>
        <v>0</v>
      </c>
      <c r="T3774" s="133">
        <f>IF(Veriler!T3774&lt;=0.1, S3774, IF(AND(Veriler!T3774&gt;0.1, F3774="", P3774="E"), IF(Q3774&gt;Veriler!$G$2, Q3774*S3774, IF(Q3774&lt;Veriler!$G$2, Veriler!$G$2*S3774, Q3774*S3774)), 0))</f>
        <v>0</v>
      </c>
      <c r="U3774" s="133" t="str">
        <f t="shared" si="1191"/>
        <v xml:space="preserve"> </v>
      </c>
      <c r="V3774" s="134" t="str">
        <f>IFERROR(IF(O3774="%10 sınırı aşılmıştır.",L3774-T3774,IFERROR(IF(F3774="",IF(S3774=1,0,IF(L3774-S3774=0,"",L3774-S3774)),IF(Veriler!M3774="",L3774,IF(L3774*Veriler!M3774=0,"",L3774*Veriler!M3774))),L3774)),0)</f>
        <v/>
      </c>
      <c r="W3774" s="146"/>
      <c r="X3774" s="146"/>
      <c r="Y3774" s="146"/>
    </row>
    <row r="3775" spans="1:25" s="99" customFormat="1" ht="54.75" customHeight="1" x14ac:dyDescent="0.25">
      <c r="A3775" s="96">
        <f t="shared" si="1192"/>
        <v>2781</v>
      </c>
      <c r="B3775" s="175"/>
      <c r="C3775" s="176"/>
      <c r="D3775" s="113"/>
      <c r="E3775" s="115"/>
      <c r="F3775" s="174"/>
      <c r="G3775" s="114" t="str">
        <f t="shared" si="1187"/>
        <v/>
      </c>
      <c r="H3775" s="115"/>
      <c r="I3775" s="115"/>
      <c r="J3775" s="115"/>
      <c r="K3775" s="115"/>
      <c r="L3775" s="133" t="str">
        <f t="shared" si="1188"/>
        <v/>
      </c>
      <c r="M3775" s="116" t="str">
        <f>IF(L3775="", "", L3775/Veriler!$X$1)</f>
        <v/>
      </c>
      <c r="N3775" s="116" t="str">
        <f>IF(F3775&lt;&gt;"", "İthal Girdi", IF(Veriler!T3775="", "", IF(Veriler!S3775="H", "%0,5 üzerindedir", IF(Veriler!T3775&gt;0.1, "%10 sınırı aşılmıştır.", "Uygun"))))</f>
        <v>%0,5 üzerindedir</v>
      </c>
      <c r="O3775" s="116" t="str">
        <f t="shared" si="1189"/>
        <v xml:space="preserve"> </v>
      </c>
      <c r="P3775" s="117"/>
      <c r="Q3775" s="118"/>
      <c r="R3775" s="119" t="str">
        <f t="shared" si="1190"/>
        <v/>
      </c>
      <c r="S3775" s="133">
        <f>IFERROR(IF(M3775&lt;=0.005,IF(F3775="",L3775,0),IF(F3775&lt;&gt;"",0,IF(P3775="",0,IF(P3775="H",0,IF(Q3775&lt;Veriler!$G$2,L3775*Veriler!$G$2,L3775*Q3775)))))," ")</f>
        <v>0</v>
      </c>
      <c r="T3775" s="133">
        <f>IF(Veriler!T3775&lt;=0.1, S3775, IF(AND(Veriler!T3775&gt;0.1, F3775="", P3775="E"), IF(Q3775&gt;Veriler!$G$2, Q3775*S3775, IF(Q3775&lt;Veriler!$G$2, Veriler!$G$2*S3775, Q3775*S3775)), 0))</f>
        <v>0</v>
      </c>
      <c r="U3775" s="133" t="str">
        <f t="shared" si="1191"/>
        <v xml:space="preserve"> </v>
      </c>
      <c r="V3775" s="134" t="str">
        <f>IFERROR(IF(O3775="%10 sınırı aşılmıştır.",L3775-T3775,IFERROR(IF(F3775="",IF(S3775=1,0,IF(L3775-S3775=0,"",L3775-S3775)),IF(Veriler!M3775="",L3775,IF(L3775*Veriler!M3775=0,"",L3775*Veriler!M3775))),L3775)),0)</f>
        <v/>
      </c>
      <c r="W3775" s="146"/>
      <c r="X3775" s="146"/>
      <c r="Y3775" s="146"/>
    </row>
    <row r="3776" spans="1:25" s="99" customFormat="1" ht="54.75" customHeight="1" x14ac:dyDescent="0.25">
      <c r="A3776" s="96">
        <f t="shared" si="1192"/>
        <v>2782</v>
      </c>
      <c r="B3776" s="175"/>
      <c r="C3776" s="176"/>
      <c r="D3776" s="113"/>
      <c r="E3776" s="115"/>
      <c r="F3776" s="174"/>
      <c r="G3776" s="114" t="str">
        <f t="shared" si="1187"/>
        <v/>
      </c>
      <c r="H3776" s="115"/>
      <c r="I3776" s="115"/>
      <c r="J3776" s="115"/>
      <c r="K3776" s="115"/>
      <c r="L3776" s="133" t="str">
        <f t="shared" si="1188"/>
        <v/>
      </c>
      <c r="M3776" s="116" t="str">
        <f>IF(L3776="", "", L3776/Veriler!$X$1)</f>
        <v/>
      </c>
      <c r="N3776" s="116" t="str">
        <f>IF(F3776&lt;&gt;"", "İthal Girdi", IF(Veriler!T3776="", "", IF(Veriler!S3776="H", "%0,5 üzerindedir", IF(Veriler!T3776&gt;0.1, "%10 sınırı aşılmıştır.", "Uygun"))))</f>
        <v>%0,5 üzerindedir</v>
      </c>
      <c r="O3776" s="116" t="str">
        <f t="shared" si="1189"/>
        <v xml:space="preserve"> </v>
      </c>
      <c r="P3776" s="117"/>
      <c r="Q3776" s="118"/>
      <c r="R3776" s="119" t="str">
        <f t="shared" si="1190"/>
        <v/>
      </c>
      <c r="S3776" s="133">
        <f>IFERROR(IF(M3776&lt;=0.005,IF(F3776="",L3776,0),IF(F3776&lt;&gt;"",0,IF(P3776="",0,IF(P3776="H",0,IF(Q3776&lt;Veriler!$G$2,L3776*Veriler!$G$2,L3776*Q3776)))))," ")</f>
        <v>0</v>
      </c>
      <c r="T3776" s="133">
        <f>IF(Veriler!T3776&lt;=0.1, S3776, IF(AND(Veriler!T3776&gt;0.1, F3776="", P3776="E"), IF(Q3776&gt;Veriler!$G$2, Q3776*S3776, IF(Q3776&lt;Veriler!$G$2, Veriler!$G$2*S3776, Q3776*S3776)), 0))</f>
        <v>0</v>
      </c>
      <c r="U3776" s="133" t="str">
        <f t="shared" si="1191"/>
        <v xml:space="preserve"> </v>
      </c>
      <c r="V3776" s="134" t="str">
        <f>IFERROR(IF(O3776="%10 sınırı aşılmıştır.",L3776-T3776,IFERROR(IF(F3776="",IF(S3776=1,0,IF(L3776-S3776=0,"",L3776-S3776)),IF(Veriler!M3776="",L3776,IF(L3776*Veriler!M3776=0,"",L3776*Veriler!M3776))),L3776)),0)</f>
        <v/>
      </c>
      <c r="W3776" s="146"/>
      <c r="X3776" s="146"/>
      <c r="Y3776" s="146"/>
    </row>
    <row r="3777" spans="1:25" s="99" customFormat="1" ht="54.75" customHeight="1" x14ac:dyDescent="0.25">
      <c r="A3777" s="96">
        <f t="shared" si="1192"/>
        <v>2783</v>
      </c>
      <c r="B3777" s="175"/>
      <c r="C3777" s="176"/>
      <c r="D3777" s="113"/>
      <c r="E3777" s="115"/>
      <c r="F3777" s="174"/>
      <c r="G3777" s="114" t="str">
        <f t="shared" si="1187"/>
        <v/>
      </c>
      <c r="H3777" s="115"/>
      <c r="I3777" s="115"/>
      <c r="J3777" s="115"/>
      <c r="K3777" s="115"/>
      <c r="L3777" s="133" t="str">
        <f t="shared" si="1188"/>
        <v/>
      </c>
      <c r="M3777" s="116" t="str">
        <f>IF(L3777="", "", L3777/Veriler!$X$1)</f>
        <v/>
      </c>
      <c r="N3777" s="116" t="str">
        <f>IF(F3777&lt;&gt;"", "İthal Girdi", IF(Veriler!T3777="", "", IF(Veriler!S3777="H", "%0,5 üzerindedir", IF(Veriler!T3777&gt;0.1, "%10 sınırı aşılmıştır.", "Uygun"))))</f>
        <v>%0,5 üzerindedir</v>
      </c>
      <c r="O3777" s="116" t="str">
        <f t="shared" si="1189"/>
        <v xml:space="preserve"> </v>
      </c>
      <c r="P3777" s="117"/>
      <c r="Q3777" s="118"/>
      <c r="R3777" s="119" t="str">
        <f t="shared" si="1190"/>
        <v/>
      </c>
      <c r="S3777" s="133">
        <f>IFERROR(IF(M3777&lt;=0.005,IF(F3777="",L3777,0),IF(F3777&lt;&gt;"",0,IF(P3777="",0,IF(P3777="H",0,IF(Q3777&lt;Veriler!$G$2,L3777*Veriler!$G$2,L3777*Q3777)))))," ")</f>
        <v>0</v>
      </c>
      <c r="T3777" s="133">
        <f>IF(Veriler!T3777&lt;=0.1, S3777, IF(AND(Veriler!T3777&gt;0.1, F3777="", P3777="E"), IF(Q3777&gt;Veriler!$G$2, Q3777*S3777, IF(Q3777&lt;Veriler!$G$2, Veriler!$G$2*S3777, Q3777*S3777)), 0))</f>
        <v>0</v>
      </c>
      <c r="U3777" s="133" t="str">
        <f t="shared" si="1191"/>
        <v xml:space="preserve"> </v>
      </c>
      <c r="V3777" s="134" t="str">
        <f>IFERROR(IF(O3777="%10 sınırı aşılmıştır.",L3777-T3777,IFERROR(IF(F3777="",IF(S3777=1,0,IF(L3777-S3777=0,"",L3777-S3777)),IF(Veriler!M3777="",L3777,IF(L3777*Veriler!M3777=0,"",L3777*Veriler!M3777))),L3777)),0)</f>
        <v/>
      </c>
      <c r="W3777" s="146"/>
      <c r="X3777" s="146"/>
      <c r="Y3777" s="146"/>
    </row>
    <row r="3778" spans="1:25" s="99" customFormat="1" ht="54.75" customHeight="1" x14ac:dyDescent="0.25">
      <c r="A3778" s="96">
        <f t="shared" si="1192"/>
        <v>2784</v>
      </c>
      <c r="B3778" s="175"/>
      <c r="C3778" s="176"/>
      <c r="D3778" s="113"/>
      <c r="E3778" s="115"/>
      <c r="F3778" s="174"/>
      <c r="G3778" s="114" t="str">
        <f t="shared" si="1187"/>
        <v/>
      </c>
      <c r="H3778" s="115"/>
      <c r="I3778" s="115"/>
      <c r="J3778" s="115"/>
      <c r="K3778" s="115"/>
      <c r="L3778" s="133" t="str">
        <f t="shared" si="1188"/>
        <v/>
      </c>
      <c r="M3778" s="116" t="str">
        <f>IF(L3778="", "", L3778/Veriler!$X$1)</f>
        <v/>
      </c>
      <c r="N3778" s="116" t="str">
        <f>IF(F3778&lt;&gt;"", "İthal Girdi", IF(Veriler!T3778="", "", IF(Veriler!S3778="H", "%0,5 üzerindedir", IF(Veriler!T3778&gt;0.1, "%10 sınırı aşılmıştır.", "Uygun"))))</f>
        <v>%0,5 üzerindedir</v>
      </c>
      <c r="O3778" s="116" t="str">
        <f t="shared" si="1189"/>
        <v xml:space="preserve"> </v>
      </c>
      <c r="P3778" s="117"/>
      <c r="Q3778" s="118"/>
      <c r="R3778" s="119" t="str">
        <f t="shared" si="1190"/>
        <v/>
      </c>
      <c r="S3778" s="133">
        <f>IFERROR(IF(M3778&lt;=0.005,IF(F3778="",L3778,0),IF(F3778&lt;&gt;"",0,IF(P3778="",0,IF(P3778="H",0,IF(Q3778&lt;Veriler!$G$2,L3778*Veriler!$G$2,L3778*Q3778)))))," ")</f>
        <v>0</v>
      </c>
      <c r="T3778" s="133">
        <f>IF(Veriler!T3778&lt;=0.1, S3778, IF(AND(Veriler!T3778&gt;0.1, F3778="", P3778="E"), IF(Q3778&gt;Veriler!$G$2, Q3778*S3778, IF(Q3778&lt;Veriler!$G$2, Veriler!$G$2*S3778, Q3778*S3778)), 0))</f>
        <v>0</v>
      </c>
      <c r="U3778" s="133" t="str">
        <f t="shared" si="1191"/>
        <v xml:space="preserve"> </v>
      </c>
      <c r="V3778" s="134" t="str">
        <f>IFERROR(IF(O3778="%10 sınırı aşılmıştır.",L3778-T3778,IFERROR(IF(F3778="",IF(S3778=1,0,IF(L3778-S3778=0,"",L3778-S3778)),IF(Veriler!M3778="",L3778,IF(L3778*Veriler!M3778=0,"",L3778*Veriler!M3778))),L3778)),0)</f>
        <v/>
      </c>
      <c r="W3778" s="146"/>
      <c r="X3778" s="146"/>
      <c r="Y3778" s="146"/>
    </row>
    <row r="3779" spans="1:25" s="99" customFormat="1" ht="54.75" customHeight="1" x14ac:dyDescent="0.25">
      <c r="A3779" s="96">
        <f t="shared" si="1192"/>
        <v>2785</v>
      </c>
      <c r="B3779" s="175"/>
      <c r="C3779" s="176"/>
      <c r="D3779" s="113"/>
      <c r="E3779" s="115"/>
      <c r="F3779" s="174"/>
      <c r="G3779" s="114" t="str">
        <f t="shared" si="1187"/>
        <v/>
      </c>
      <c r="H3779" s="115"/>
      <c r="I3779" s="115"/>
      <c r="J3779" s="115"/>
      <c r="K3779" s="115"/>
      <c r="L3779" s="133" t="str">
        <f t="shared" si="1188"/>
        <v/>
      </c>
      <c r="M3779" s="116" t="str">
        <f>IF(L3779="", "", L3779/Veriler!$X$1)</f>
        <v/>
      </c>
      <c r="N3779" s="116" t="str">
        <f>IF(F3779&lt;&gt;"", "İthal Girdi", IF(Veriler!T3779="", "", IF(Veriler!S3779="H", "%0,5 üzerindedir", IF(Veriler!T3779&gt;0.1, "%10 sınırı aşılmıştır.", "Uygun"))))</f>
        <v>%0,5 üzerindedir</v>
      </c>
      <c r="O3779" s="116" t="str">
        <f t="shared" si="1189"/>
        <v xml:space="preserve"> </v>
      </c>
      <c r="P3779" s="117"/>
      <c r="Q3779" s="118"/>
      <c r="R3779" s="119" t="str">
        <f t="shared" si="1190"/>
        <v/>
      </c>
      <c r="S3779" s="133">
        <f>IFERROR(IF(M3779&lt;=0.005,IF(F3779="",L3779,0),IF(F3779&lt;&gt;"",0,IF(P3779="",0,IF(P3779="H",0,IF(Q3779&lt;Veriler!$G$2,L3779*Veriler!$G$2,L3779*Q3779)))))," ")</f>
        <v>0</v>
      </c>
      <c r="T3779" s="133">
        <f>IF(Veriler!T3779&lt;=0.1, S3779, IF(AND(Veriler!T3779&gt;0.1, F3779="", P3779="E"), IF(Q3779&gt;Veriler!$G$2, Q3779*S3779, IF(Q3779&lt;Veriler!$G$2, Veriler!$G$2*S3779, Q3779*S3779)), 0))</f>
        <v>0</v>
      </c>
      <c r="U3779" s="133" t="str">
        <f t="shared" si="1191"/>
        <v xml:space="preserve"> </v>
      </c>
      <c r="V3779" s="134" t="str">
        <f>IFERROR(IF(O3779="%10 sınırı aşılmıştır.",L3779-T3779,IFERROR(IF(F3779="",IF(S3779=1,0,IF(L3779-S3779=0,"",L3779-S3779)),IF(Veriler!M3779="",L3779,IF(L3779*Veriler!M3779=0,"",L3779*Veriler!M3779))),L3779)),0)</f>
        <v/>
      </c>
      <c r="W3779" s="146"/>
      <c r="X3779" s="146"/>
      <c r="Y3779" s="146"/>
    </row>
    <row r="3780" spans="1:25" s="99" customFormat="1" ht="54.75" customHeight="1" x14ac:dyDescent="0.25">
      <c r="A3780" s="96">
        <f t="shared" si="1192"/>
        <v>2786</v>
      </c>
      <c r="B3780" s="175"/>
      <c r="C3780" s="176"/>
      <c r="D3780" s="113"/>
      <c r="E3780" s="115"/>
      <c r="F3780" s="174"/>
      <c r="G3780" s="114" t="str">
        <f t="shared" si="1187"/>
        <v/>
      </c>
      <c r="H3780" s="115"/>
      <c r="I3780" s="115"/>
      <c r="J3780" s="115"/>
      <c r="K3780" s="115"/>
      <c r="L3780" s="133" t="str">
        <f t="shared" si="1188"/>
        <v/>
      </c>
      <c r="M3780" s="116" t="str">
        <f>IF(L3780="", "", L3780/Veriler!$X$1)</f>
        <v/>
      </c>
      <c r="N3780" s="116" t="str">
        <f>IF(F3780&lt;&gt;"", "İthal Girdi", IF(Veriler!T3780="", "", IF(Veriler!S3780="H", "%0,5 üzerindedir", IF(Veriler!T3780&gt;0.1, "%10 sınırı aşılmıştır.", "Uygun"))))</f>
        <v>%0,5 üzerindedir</v>
      </c>
      <c r="O3780" s="116" t="str">
        <f t="shared" si="1189"/>
        <v xml:space="preserve"> </v>
      </c>
      <c r="P3780" s="117"/>
      <c r="Q3780" s="118"/>
      <c r="R3780" s="119" t="str">
        <f t="shared" si="1190"/>
        <v/>
      </c>
      <c r="S3780" s="133">
        <f>IFERROR(IF(M3780&lt;=0.005,IF(F3780="",L3780,0),IF(F3780&lt;&gt;"",0,IF(P3780="",0,IF(P3780="H",0,IF(Q3780&lt;Veriler!$G$2,L3780*Veriler!$G$2,L3780*Q3780)))))," ")</f>
        <v>0</v>
      </c>
      <c r="T3780" s="133">
        <f>IF(Veriler!T3780&lt;=0.1, S3780, IF(AND(Veriler!T3780&gt;0.1, F3780="", P3780="E"), IF(Q3780&gt;Veriler!$G$2, Q3780*S3780, IF(Q3780&lt;Veriler!$G$2, Veriler!$G$2*S3780, Q3780*S3780)), 0))</f>
        <v>0</v>
      </c>
      <c r="U3780" s="133" t="str">
        <f t="shared" si="1191"/>
        <v xml:space="preserve"> </v>
      </c>
      <c r="V3780" s="134" t="str">
        <f>IFERROR(IF(O3780="%10 sınırı aşılmıştır.",L3780-T3780,IFERROR(IF(F3780="",IF(S3780=1,0,IF(L3780-S3780=0,"",L3780-S3780)),IF(Veriler!M3780="",L3780,IF(L3780*Veriler!M3780=0,"",L3780*Veriler!M3780))),L3780)),0)</f>
        <v/>
      </c>
      <c r="W3780" s="146"/>
      <c r="X3780" s="146"/>
      <c r="Y3780" s="146"/>
    </row>
    <row r="3781" spans="1:25" s="99" customFormat="1" ht="36" hidden="1" customHeight="1" x14ac:dyDescent="0.25">
      <c r="A3781" s="101"/>
      <c r="B3781" s="191" t="s">
        <v>16</v>
      </c>
      <c r="C3781" s="176"/>
      <c r="D3781" s="120"/>
      <c r="E3781" s="171"/>
      <c r="F3781" s="172"/>
      <c r="G3781" s="121"/>
      <c r="H3781" s="115"/>
      <c r="I3781" s="115"/>
      <c r="J3781" s="115"/>
      <c r="K3781" s="115"/>
      <c r="L3781" s="121"/>
      <c r="M3781" s="121"/>
      <c r="N3781" s="121"/>
      <c r="O3781" s="121"/>
      <c r="P3781" s="120"/>
      <c r="Q3781" s="120"/>
      <c r="R3781" s="183"/>
      <c r="S3781" s="184"/>
      <c r="T3781" s="121"/>
      <c r="U3781" s="121"/>
      <c r="V3781" s="121"/>
      <c r="W3781" s="146"/>
      <c r="X3781" s="146"/>
      <c r="Y3781" s="146"/>
    </row>
    <row r="3782" spans="1:25" s="99" customFormat="1" ht="54.75" customHeight="1" x14ac:dyDescent="0.25">
      <c r="A3782" s="96">
        <f>A3780+1</f>
        <v>2787</v>
      </c>
      <c r="B3782" s="175"/>
      <c r="C3782" s="176"/>
      <c r="D3782" s="113"/>
      <c r="E3782" s="115"/>
      <c r="F3782" s="174"/>
      <c r="G3782" s="114" t="str">
        <f t="shared" ref="G3782:G3795" si="1193">IF(AND(F3782&lt;&gt;"",V3782&lt;&gt;"",L3782&lt;&gt;0),V3782/L3782,"")</f>
        <v/>
      </c>
      <c r="H3782" s="115"/>
      <c r="I3782" s="115"/>
      <c r="J3782" s="115"/>
      <c r="K3782" s="115"/>
      <c r="L3782" s="133" t="str">
        <f t="shared" ref="L3782:L3795" si="1194">IF(AND(H3782&lt;&gt;0, J3782&lt;&gt;0, K3782&lt;&gt;0), H3782*J3782*K3782, "")</f>
        <v/>
      </c>
      <c r="M3782" s="116" t="str">
        <f>IF(L3782="", "", L3782/Veriler!$X$1)</f>
        <v/>
      </c>
      <c r="N3782" s="116" t="str">
        <f>IF(F3782&lt;&gt;"", "İthal Girdi", IF(Veriler!T3782="", "", IF(Veriler!S3782="H", "%0,5 üzerindedir", IF(Veriler!T3782&gt;0.1, "%10 sınırı aşılmıştır.", "Uygun"))))</f>
        <v>%0,5 üzerindedir</v>
      </c>
      <c r="O3782" s="116" t="str">
        <f t="shared" ref="O3782:O3795" si="1195">IF(M3782=""," ",N3782)</f>
        <v xml:space="preserve"> </v>
      </c>
      <c r="P3782" s="117"/>
      <c r="Q3782" s="118"/>
      <c r="R3782" s="119" t="str">
        <f t="shared" ref="R3782:R3795" si="1196">IFERROR(IF(AND(T3782&lt;&gt;"",L3782&lt;&gt;"",L3782&lt;&gt;0,T3782&lt;&gt;0),T3782/L3782,"")," ")</f>
        <v/>
      </c>
      <c r="S3782" s="133">
        <f>IFERROR(IF(M3782&lt;=0.005,IF(F3782="",L3782,0),IF(F3782&lt;&gt;"",0,IF(P3782="",0,IF(P3782="H",0,IF(Q3782&lt;Veriler!$G$2,L3782*Veriler!$G$2,L3782*Q3782)))))," ")</f>
        <v>0</v>
      </c>
      <c r="T3782" s="133">
        <f>IF(Veriler!T3782&lt;=0.1, S3782, IF(AND(Veriler!T3782&gt;0.1, F3782="", P3782="E"), IF(Q3782&gt;Veriler!$G$2, Q3782*S3782, IF(Q3782&lt;Veriler!$G$2, Veriler!$G$2*S3782, Q3782*S3782)), 0))</f>
        <v>0</v>
      </c>
      <c r="U3782" s="133" t="str">
        <f t="shared" ref="U3782:U3795" si="1197">IF(T3782=0," ",T3782)</f>
        <v xml:space="preserve"> </v>
      </c>
      <c r="V3782" s="134" t="str">
        <f>IFERROR(IF(O3782="%10 sınırı aşılmıştır.",L3782-T3782,IFERROR(IF(F3782="",IF(S3782=1,0,IF(L3782-S3782=0,"",L3782-S3782)),IF(Veriler!M3782="",L3782,IF(L3782*Veriler!M3782=0,"",L3782*Veriler!M3782))),L3782)),0)</f>
        <v/>
      </c>
      <c r="W3782" s="146"/>
      <c r="X3782" s="146"/>
      <c r="Y3782" s="146"/>
    </row>
    <row r="3783" spans="1:25" s="99" customFormat="1" ht="54.75" customHeight="1" x14ac:dyDescent="0.25">
      <c r="A3783" s="96">
        <f t="shared" ref="A3783:A3795" si="1198">A3782+1</f>
        <v>2788</v>
      </c>
      <c r="B3783" s="175"/>
      <c r="C3783" s="176"/>
      <c r="D3783" s="113"/>
      <c r="E3783" s="115"/>
      <c r="F3783" s="174"/>
      <c r="G3783" s="114" t="str">
        <f t="shared" si="1193"/>
        <v/>
      </c>
      <c r="H3783" s="115"/>
      <c r="I3783" s="115"/>
      <c r="J3783" s="115"/>
      <c r="K3783" s="115"/>
      <c r="L3783" s="133" t="str">
        <f t="shared" si="1194"/>
        <v/>
      </c>
      <c r="M3783" s="116" t="str">
        <f>IF(L3783="", "", L3783/Veriler!$X$1)</f>
        <v/>
      </c>
      <c r="N3783" s="116" t="str">
        <f>IF(F3783&lt;&gt;"", "İthal Girdi", IF(Veriler!T3783="", "", IF(Veriler!S3783="H", "%0,5 üzerindedir", IF(Veriler!T3783&gt;0.1, "%10 sınırı aşılmıştır.", "Uygun"))))</f>
        <v>%0,5 üzerindedir</v>
      </c>
      <c r="O3783" s="116" t="str">
        <f t="shared" si="1195"/>
        <v xml:space="preserve"> </v>
      </c>
      <c r="P3783" s="117"/>
      <c r="Q3783" s="118"/>
      <c r="R3783" s="119" t="str">
        <f t="shared" si="1196"/>
        <v/>
      </c>
      <c r="S3783" s="133">
        <f>IFERROR(IF(M3783&lt;=0.005,IF(F3783="",L3783,0),IF(F3783&lt;&gt;"",0,IF(P3783="",0,IF(P3783="H",0,IF(Q3783&lt;Veriler!$G$2,L3783*Veriler!$G$2,L3783*Q3783)))))," ")</f>
        <v>0</v>
      </c>
      <c r="T3783" s="133">
        <f>IF(Veriler!T3783&lt;=0.1, S3783, IF(AND(Veriler!T3783&gt;0.1, F3783="", P3783="E"), IF(Q3783&gt;Veriler!$G$2, Q3783*S3783, IF(Q3783&lt;Veriler!$G$2, Veriler!$G$2*S3783, Q3783*S3783)), 0))</f>
        <v>0</v>
      </c>
      <c r="U3783" s="133" t="str">
        <f t="shared" si="1197"/>
        <v xml:space="preserve"> </v>
      </c>
      <c r="V3783" s="134" t="str">
        <f>IFERROR(IF(O3783="%10 sınırı aşılmıştır.",L3783-T3783,IFERROR(IF(F3783="",IF(S3783=1,0,IF(L3783-S3783=0,"",L3783-S3783)),IF(Veriler!M3783="",L3783,IF(L3783*Veriler!M3783=0,"",L3783*Veriler!M3783))),L3783)),0)</f>
        <v/>
      </c>
      <c r="W3783" s="146"/>
      <c r="X3783" s="146"/>
      <c r="Y3783" s="146"/>
    </row>
    <row r="3784" spans="1:25" s="99" customFormat="1" ht="54.75" customHeight="1" x14ac:dyDescent="0.25">
      <c r="A3784" s="96">
        <f t="shared" si="1198"/>
        <v>2789</v>
      </c>
      <c r="B3784" s="175"/>
      <c r="C3784" s="176"/>
      <c r="D3784" s="113"/>
      <c r="E3784" s="115"/>
      <c r="F3784" s="174"/>
      <c r="G3784" s="114" t="str">
        <f t="shared" si="1193"/>
        <v/>
      </c>
      <c r="H3784" s="115"/>
      <c r="I3784" s="115"/>
      <c r="J3784" s="115"/>
      <c r="K3784" s="115"/>
      <c r="L3784" s="133" t="str">
        <f t="shared" si="1194"/>
        <v/>
      </c>
      <c r="M3784" s="116" t="str">
        <f>IF(L3784="", "", L3784/Veriler!$X$1)</f>
        <v/>
      </c>
      <c r="N3784" s="116" t="str">
        <f>IF(F3784&lt;&gt;"", "İthal Girdi", IF(Veriler!T3784="", "", IF(Veriler!S3784="H", "%0,5 üzerindedir", IF(Veriler!T3784&gt;0.1, "%10 sınırı aşılmıştır.", "Uygun"))))</f>
        <v>%0,5 üzerindedir</v>
      </c>
      <c r="O3784" s="116" t="str">
        <f t="shared" si="1195"/>
        <v xml:space="preserve"> </v>
      </c>
      <c r="P3784" s="117"/>
      <c r="Q3784" s="118"/>
      <c r="R3784" s="119" t="str">
        <f t="shared" si="1196"/>
        <v/>
      </c>
      <c r="S3784" s="133">
        <f>IFERROR(IF(M3784&lt;=0.005,IF(F3784="",L3784,0),IF(F3784&lt;&gt;"",0,IF(P3784="",0,IF(P3784="H",0,IF(Q3784&lt;Veriler!$G$2,L3784*Veriler!$G$2,L3784*Q3784)))))," ")</f>
        <v>0</v>
      </c>
      <c r="T3784" s="133">
        <f>IF(Veriler!T3784&lt;=0.1, S3784, IF(AND(Veriler!T3784&gt;0.1, F3784="", P3784="E"), IF(Q3784&gt;Veriler!$G$2, Q3784*S3784, IF(Q3784&lt;Veriler!$G$2, Veriler!$G$2*S3784, Q3784*S3784)), 0))</f>
        <v>0</v>
      </c>
      <c r="U3784" s="133" t="str">
        <f t="shared" si="1197"/>
        <v xml:space="preserve"> </v>
      </c>
      <c r="V3784" s="134" t="str">
        <f>IFERROR(IF(O3784="%10 sınırı aşılmıştır.",L3784-T3784,IFERROR(IF(F3784="",IF(S3784=1,0,IF(L3784-S3784=0,"",L3784-S3784)),IF(Veriler!M3784="",L3784,IF(L3784*Veriler!M3784=0,"",L3784*Veriler!M3784))),L3784)),0)</f>
        <v/>
      </c>
      <c r="W3784" s="146"/>
      <c r="X3784" s="146"/>
      <c r="Y3784" s="146"/>
    </row>
    <row r="3785" spans="1:25" s="99" customFormat="1" ht="54.75" customHeight="1" x14ac:dyDescent="0.25">
      <c r="A3785" s="96">
        <f t="shared" si="1198"/>
        <v>2790</v>
      </c>
      <c r="B3785" s="175"/>
      <c r="C3785" s="176"/>
      <c r="D3785" s="113"/>
      <c r="E3785" s="115"/>
      <c r="F3785" s="174"/>
      <c r="G3785" s="114" t="str">
        <f t="shared" si="1193"/>
        <v/>
      </c>
      <c r="H3785" s="115"/>
      <c r="I3785" s="115"/>
      <c r="J3785" s="115"/>
      <c r="K3785" s="115"/>
      <c r="L3785" s="133" t="str">
        <f t="shared" si="1194"/>
        <v/>
      </c>
      <c r="M3785" s="116" t="str">
        <f>IF(L3785="", "", L3785/Veriler!$X$1)</f>
        <v/>
      </c>
      <c r="N3785" s="116" t="str">
        <f>IF(F3785&lt;&gt;"", "İthal Girdi", IF(Veriler!T3785="", "", IF(Veriler!S3785="H", "%0,5 üzerindedir", IF(Veriler!T3785&gt;0.1, "%10 sınırı aşılmıştır.", "Uygun"))))</f>
        <v>%0,5 üzerindedir</v>
      </c>
      <c r="O3785" s="116" t="str">
        <f t="shared" si="1195"/>
        <v xml:space="preserve"> </v>
      </c>
      <c r="P3785" s="117"/>
      <c r="Q3785" s="118"/>
      <c r="R3785" s="119" t="str">
        <f t="shared" si="1196"/>
        <v/>
      </c>
      <c r="S3785" s="133">
        <f>IFERROR(IF(M3785&lt;=0.005,IF(F3785="",L3785,0),IF(F3785&lt;&gt;"",0,IF(P3785="",0,IF(P3785="H",0,IF(Q3785&lt;Veriler!$G$2,L3785*Veriler!$G$2,L3785*Q3785)))))," ")</f>
        <v>0</v>
      </c>
      <c r="T3785" s="133">
        <f>IF(Veriler!T3785&lt;=0.1, S3785, IF(AND(Veriler!T3785&gt;0.1, F3785="", P3785="E"), IF(Q3785&gt;Veriler!$G$2, Q3785*S3785, IF(Q3785&lt;Veriler!$G$2, Veriler!$G$2*S3785, Q3785*S3785)), 0))</f>
        <v>0</v>
      </c>
      <c r="U3785" s="133" t="str">
        <f t="shared" si="1197"/>
        <v xml:space="preserve"> </v>
      </c>
      <c r="V3785" s="134" t="str">
        <f>IFERROR(IF(O3785="%10 sınırı aşılmıştır.",L3785-T3785,IFERROR(IF(F3785="",IF(S3785=1,0,IF(L3785-S3785=0,"",L3785-S3785)),IF(Veriler!M3785="",L3785,IF(L3785*Veriler!M3785=0,"",L3785*Veriler!M3785))),L3785)),0)</f>
        <v/>
      </c>
      <c r="W3785" s="146"/>
      <c r="X3785" s="146"/>
      <c r="Y3785" s="146"/>
    </row>
    <row r="3786" spans="1:25" s="99" customFormat="1" ht="54.75" customHeight="1" x14ac:dyDescent="0.25">
      <c r="A3786" s="96">
        <f t="shared" si="1198"/>
        <v>2791</v>
      </c>
      <c r="B3786" s="175"/>
      <c r="C3786" s="176"/>
      <c r="D3786" s="113"/>
      <c r="E3786" s="115"/>
      <c r="F3786" s="174"/>
      <c r="G3786" s="114" t="str">
        <f t="shared" si="1193"/>
        <v/>
      </c>
      <c r="H3786" s="115"/>
      <c r="I3786" s="115"/>
      <c r="J3786" s="115"/>
      <c r="K3786" s="115"/>
      <c r="L3786" s="133" t="str">
        <f t="shared" si="1194"/>
        <v/>
      </c>
      <c r="M3786" s="116" t="str">
        <f>IF(L3786="", "", L3786/Veriler!$X$1)</f>
        <v/>
      </c>
      <c r="N3786" s="116" t="str">
        <f>IF(F3786&lt;&gt;"", "İthal Girdi", IF(Veriler!T3786="", "", IF(Veriler!S3786="H", "%0,5 üzerindedir", IF(Veriler!T3786&gt;0.1, "%10 sınırı aşılmıştır.", "Uygun"))))</f>
        <v>%0,5 üzerindedir</v>
      </c>
      <c r="O3786" s="116" t="str">
        <f t="shared" si="1195"/>
        <v xml:space="preserve"> </v>
      </c>
      <c r="P3786" s="117"/>
      <c r="Q3786" s="118"/>
      <c r="R3786" s="119" t="str">
        <f t="shared" si="1196"/>
        <v/>
      </c>
      <c r="S3786" s="133">
        <f>IFERROR(IF(M3786&lt;=0.005,IF(F3786="",L3786,0),IF(F3786&lt;&gt;"",0,IF(P3786="",0,IF(P3786="H",0,IF(Q3786&lt;Veriler!$G$2,L3786*Veriler!$G$2,L3786*Q3786)))))," ")</f>
        <v>0</v>
      </c>
      <c r="T3786" s="133">
        <f>IF(Veriler!T3786&lt;=0.1, S3786, IF(AND(Veriler!T3786&gt;0.1, F3786="", P3786="E"), IF(Q3786&gt;Veriler!$G$2, Q3786*S3786, IF(Q3786&lt;Veriler!$G$2, Veriler!$G$2*S3786, Q3786*S3786)), 0))</f>
        <v>0</v>
      </c>
      <c r="U3786" s="133" t="str">
        <f t="shared" si="1197"/>
        <v xml:space="preserve"> </v>
      </c>
      <c r="V3786" s="134" t="str">
        <f>IFERROR(IF(O3786="%10 sınırı aşılmıştır.",L3786-T3786,IFERROR(IF(F3786="",IF(S3786=1,0,IF(L3786-S3786=0,"",L3786-S3786)),IF(Veriler!M3786="",L3786,IF(L3786*Veriler!M3786=0,"",L3786*Veriler!M3786))),L3786)),0)</f>
        <v/>
      </c>
      <c r="W3786" s="146"/>
      <c r="X3786" s="146"/>
      <c r="Y3786" s="146"/>
    </row>
    <row r="3787" spans="1:25" s="99" customFormat="1" ht="54.75" customHeight="1" x14ac:dyDescent="0.25">
      <c r="A3787" s="96">
        <f t="shared" si="1198"/>
        <v>2792</v>
      </c>
      <c r="B3787" s="175"/>
      <c r="C3787" s="176"/>
      <c r="D3787" s="113"/>
      <c r="E3787" s="115"/>
      <c r="F3787" s="174"/>
      <c r="G3787" s="114" t="str">
        <f t="shared" si="1193"/>
        <v/>
      </c>
      <c r="H3787" s="115"/>
      <c r="I3787" s="115"/>
      <c r="J3787" s="115"/>
      <c r="K3787" s="115"/>
      <c r="L3787" s="133" t="str">
        <f t="shared" si="1194"/>
        <v/>
      </c>
      <c r="M3787" s="116" t="str">
        <f>IF(L3787="", "", L3787/Veriler!$X$1)</f>
        <v/>
      </c>
      <c r="N3787" s="116" t="str">
        <f>IF(F3787&lt;&gt;"", "İthal Girdi", IF(Veriler!T3787="", "", IF(Veriler!S3787="H", "%0,5 üzerindedir", IF(Veriler!T3787&gt;0.1, "%10 sınırı aşılmıştır.", "Uygun"))))</f>
        <v>%0,5 üzerindedir</v>
      </c>
      <c r="O3787" s="116" t="str">
        <f t="shared" si="1195"/>
        <v xml:space="preserve"> </v>
      </c>
      <c r="P3787" s="117"/>
      <c r="Q3787" s="118"/>
      <c r="R3787" s="119" t="str">
        <f t="shared" si="1196"/>
        <v/>
      </c>
      <c r="S3787" s="133">
        <f>IFERROR(IF(M3787&lt;=0.005,IF(F3787="",L3787,0),IF(F3787&lt;&gt;"",0,IF(P3787="",0,IF(P3787="H",0,IF(Q3787&lt;Veriler!$G$2,L3787*Veriler!$G$2,L3787*Q3787)))))," ")</f>
        <v>0</v>
      </c>
      <c r="T3787" s="133">
        <f>IF(Veriler!T3787&lt;=0.1, S3787, IF(AND(Veriler!T3787&gt;0.1, F3787="", P3787="E"), IF(Q3787&gt;Veriler!$G$2, Q3787*S3787, IF(Q3787&lt;Veriler!$G$2, Veriler!$G$2*S3787, Q3787*S3787)), 0))</f>
        <v>0</v>
      </c>
      <c r="U3787" s="133" t="str">
        <f t="shared" si="1197"/>
        <v xml:space="preserve"> </v>
      </c>
      <c r="V3787" s="134" t="str">
        <f>IFERROR(IF(O3787="%10 sınırı aşılmıştır.",L3787-T3787,IFERROR(IF(F3787="",IF(S3787=1,0,IF(L3787-S3787=0,"",L3787-S3787)),IF(Veriler!M3787="",L3787,IF(L3787*Veriler!M3787=0,"",L3787*Veriler!M3787))),L3787)),0)</f>
        <v/>
      </c>
      <c r="W3787" s="146"/>
      <c r="X3787" s="146"/>
      <c r="Y3787" s="146"/>
    </row>
    <row r="3788" spans="1:25" s="99" customFormat="1" ht="54.75" customHeight="1" x14ac:dyDescent="0.25">
      <c r="A3788" s="96">
        <f t="shared" si="1198"/>
        <v>2793</v>
      </c>
      <c r="B3788" s="175"/>
      <c r="C3788" s="176"/>
      <c r="D3788" s="113"/>
      <c r="E3788" s="115"/>
      <c r="F3788" s="174"/>
      <c r="G3788" s="114" t="str">
        <f t="shared" si="1193"/>
        <v/>
      </c>
      <c r="H3788" s="115"/>
      <c r="I3788" s="115"/>
      <c r="J3788" s="115"/>
      <c r="K3788" s="115"/>
      <c r="L3788" s="133" t="str">
        <f t="shared" si="1194"/>
        <v/>
      </c>
      <c r="M3788" s="116" t="str">
        <f>IF(L3788="", "", L3788/Veriler!$X$1)</f>
        <v/>
      </c>
      <c r="N3788" s="116" t="str">
        <f>IF(F3788&lt;&gt;"", "İthal Girdi", IF(Veriler!T3788="", "", IF(Veriler!S3788="H", "%0,5 üzerindedir", IF(Veriler!T3788&gt;0.1, "%10 sınırı aşılmıştır.", "Uygun"))))</f>
        <v>%0,5 üzerindedir</v>
      </c>
      <c r="O3788" s="116" t="str">
        <f t="shared" si="1195"/>
        <v xml:space="preserve"> </v>
      </c>
      <c r="P3788" s="117"/>
      <c r="Q3788" s="118"/>
      <c r="R3788" s="119" t="str">
        <f t="shared" si="1196"/>
        <v/>
      </c>
      <c r="S3788" s="133">
        <f>IFERROR(IF(M3788&lt;=0.005,IF(F3788="",L3788,0),IF(F3788&lt;&gt;"",0,IF(P3788="",0,IF(P3788="H",0,IF(Q3788&lt;Veriler!$G$2,L3788*Veriler!$G$2,L3788*Q3788)))))," ")</f>
        <v>0</v>
      </c>
      <c r="T3788" s="133">
        <f>IF(Veriler!T3788&lt;=0.1, S3788, IF(AND(Veriler!T3788&gt;0.1, F3788="", P3788="E"), IF(Q3788&gt;Veriler!$G$2, Q3788*S3788, IF(Q3788&lt;Veriler!$G$2, Veriler!$G$2*S3788, Q3788*S3788)), 0))</f>
        <v>0</v>
      </c>
      <c r="U3788" s="133" t="str">
        <f t="shared" si="1197"/>
        <v xml:space="preserve"> </v>
      </c>
      <c r="V3788" s="134" t="str">
        <f>IFERROR(IF(O3788="%10 sınırı aşılmıştır.",L3788-T3788,IFERROR(IF(F3788="",IF(S3788=1,0,IF(L3788-S3788=0,"",L3788-S3788)),IF(Veriler!M3788="",L3788,IF(L3788*Veriler!M3788=0,"",L3788*Veriler!M3788))),L3788)),0)</f>
        <v/>
      </c>
      <c r="W3788" s="146"/>
      <c r="X3788" s="146"/>
      <c r="Y3788" s="146"/>
    </row>
    <row r="3789" spans="1:25" s="99" customFormat="1" ht="54.75" customHeight="1" x14ac:dyDescent="0.25">
      <c r="A3789" s="96">
        <f t="shared" si="1198"/>
        <v>2794</v>
      </c>
      <c r="B3789" s="175"/>
      <c r="C3789" s="176"/>
      <c r="D3789" s="113"/>
      <c r="E3789" s="115"/>
      <c r="F3789" s="174"/>
      <c r="G3789" s="114" t="str">
        <f t="shared" si="1193"/>
        <v/>
      </c>
      <c r="H3789" s="115"/>
      <c r="I3789" s="115"/>
      <c r="J3789" s="115"/>
      <c r="K3789" s="115"/>
      <c r="L3789" s="133" t="str">
        <f t="shared" si="1194"/>
        <v/>
      </c>
      <c r="M3789" s="116" t="str">
        <f>IF(L3789="", "", L3789/Veriler!$X$1)</f>
        <v/>
      </c>
      <c r="N3789" s="116" t="str">
        <f>IF(F3789&lt;&gt;"", "İthal Girdi", IF(Veriler!T3789="", "", IF(Veriler!S3789="H", "%0,5 üzerindedir", IF(Veriler!T3789&gt;0.1, "%10 sınırı aşılmıştır.", "Uygun"))))</f>
        <v>%0,5 üzerindedir</v>
      </c>
      <c r="O3789" s="116" t="str">
        <f t="shared" si="1195"/>
        <v xml:space="preserve"> </v>
      </c>
      <c r="P3789" s="117"/>
      <c r="Q3789" s="118"/>
      <c r="R3789" s="119" t="str">
        <f t="shared" si="1196"/>
        <v/>
      </c>
      <c r="S3789" s="133">
        <f>IFERROR(IF(M3789&lt;=0.005,IF(F3789="",L3789,0),IF(F3789&lt;&gt;"",0,IF(P3789="",0,IF(P3789="H",0,IF(Q3789&lt;Veriler!$G$2,L3789*Veriler!$G$2,L3789*Q3789)))))," ")</f>
        <v>0</v>
      </c>
      <c r="T3789" s="133">
        <f>IF(Veriler!T3789&lt;=0.1, S3789, IF(AND(Veriler!T3789&gt;0.1, F3789="", P3789="E"), IF(Q3789&gt;Veriler!$G$2, Q3789*S3789, IF(Q3789&lt;Veriler!$G$2, Veriler!$G$2*S3789, Q3789*S3789)), 0))</f>
        <v>0</v>
      </c>
      <c r="U3789" s="133" t="str">
        <f t="shared" si="1197"/>
        <v xml:space="preserve"> </v>
      </c>
      <c r="V3789" s="134" t="str">
        <f>IFERROR(IF(O3789="%10 sınırı aşılmıştır.",L3789-T3789,IFERROR(IF(F3789="",IF(S3789=1,0,IF(L3789-S3789=0,"",L3789-S3789)),IF(Veriler!M3789="",L3789,IF(L3789*Veriler!M3789=0,"",L3789*Veriler!M3789))),L3789)),0)</f>
        <v/>
      </c>
      <c r="W3789" s="146"/>
      <c r="X3789" s="146"/>
      <c r="Y3789" s="146"/>
    </row>
    <row r="3790" spans="1:25" s="99" customFormat="1" ht="54.75" customHeight="1" x14ac:dyDescent="0.25">
      <c r="A3790" s="96">
        <f t="shared" si="1198"/>
        <v>2795</v>
      </c>
      <c r="B3790" s="175"/>
      <c r="C3790" s="176"/>
      <c r="D3790" s="113"/>
      <c r="E3790" s="115"/>
      <c r="F3790" s="174"/>
      <c r="G3790" s="114" t="str">
        <f t="shared" si="1193"/>
        <v/>
      </c>
      <c r="H3790" s="115"/>
      <c r="I3790" s="115"/>
      <c r="J3790" s="115"/>
      <c r="K3790" s="115"/>
      <c r="L3790" s="133" t="str">
        <f t="shared" si="1194"/>
        <v/>
      </c>
      <c r="M3790" s="116" t="str">
        <f>IF(L3790="", "", L3790/Veriler!$X$1)</f>
        <v/>
      </c>
      <c r="N3790" s="116" t="str">
        <f>IF(F3790&lt;&gt;"", "İthal Girdi", IF(Veriler!T3790="", "", IF(Veriler!S3790="H", "%0,5 üzerindedir", IF(Veriler!T3790&gt;0.1, "%10 sınırı aşılmıştır.", "Uygun"))))</f>
        <v>%0,5 üzerindedir</v>
      </c>
      <c r="O3790" s="116" t="str">
        <f t="shared" si="1195"/>
        <v xml:space="preserve"> </v>
      </c>
      <c r="P3790" s="117"/>
      <c r="Q3790" s="118"/>
      <c r="R3790" s="119" t="str">
        <f t="shared" si="1196"/>
        <v/>
      </c>
      <c r="S3790" s="133">
        <f>IFERROR(IF(M3790&lt;=0.005,IF(F3790="",L3790,0),IF(F3790&lt;&gt;"",0,IF(P3790="",0,IF(P3790="H",0,IF(Q3790&lt;Veriler!$G$2,L3790*Veriler!$G$2,L3790*Q3790)))))," ")</f>
        <v>0</v>
      </c>
      <c r="T3790" s="133">
        <f>IF(Veriler!T3790&lt;=0.1, S3790, IF(AND(Veriler!T3790&gt;0.1, F3790="", P3790="E"), IF(Q3790&gt;Veriler!$G$2, Q3790*S3790, IF(Q3790&lt;Veriler!$G$2, Veriler!$G$2*S3790, Q3790*S3790)), 0))</f>
        <v>0</v>
      </c>
      <c r="U3790" s="133" t="str">
        <f t="shared" si="1197"/>
        <v xml:space="preserve"> </v>
      </c>
      <c r="V3790" s="134" t="str">
        <f>IFERROR(IF(O3790="%10 sınırı aşılmıştır.",L3790-T3790,IFERROR(IF(F3790="",IF(S3790=1,0,IF(L3790-S3790=0,"",L3790-S3790)),IF(Veriler!M3790="",L3790,IF(L3790*Veriler!M3790=0,"",L3790*Veriler!M3790))),L3790)),0)</f>
        <v/>
      </c>
      <c r="W3790" s="146"/>
      <c r="X3790" s="146"/>
      <c r="Y3790" s="146"/>
    </row>
    <row r="3791" spans="1:25" s="99" customFormat="1" ht="54.75" customHeight="1" x14ac:dyDescent="0.25">
      <c r="A3791" s="96">
        <f t="shared" si="1198"/>
        <v>2796</v>
      </c>
      <c r="B3791" s="175"/>
      <c r="C3791" s="176"/>
      <c r="D3791" s="113"/>
      <c r="E3791" s="115"/>
      <c r="F3791" s="174"/>
      <c r="G3791" s="114" t="str">
        <f t="shared" si="1193"/>
        <v/>
      </c>
      <c r="H3791" s="115"/>
      <c r="I3791" s="115"/>
      <c r="J3791" s="115"/>
      <c r="K3791" s="115"/>
      <c r="L3791" s="133" t="str">
        <f t="shared" si="1194"/>
        <v/>
      </c>
      <c r="M3791" s="116" t="str">
        <f>IF(L3791="", "", L3791/Veriler!$X$1)</f>
        <v/>
      </c>
      <c r="N3791" s="116" t="str">
        <f>IF(F3791&lt;&gt;"", "İthal Girdi", IF(Veriler!T3791="", "", IF(Veriler!S3791="H", "%0,5 üzerindedir", IF(Veriler!T3791&gt;0.1, "%10 sınırı aşılmıştır.", "Uygun"))))</f>
        <v>%0,5 üzerindedir</v>
      </c>
      <c r="O3791" s="116" t="str">
        <f t="shared" si="1195"/>
        <v xml:space="preserve"> </v>
      </c>
      <c r="P3791" s="117"/>
      <c r="Q3791" s="118"/>
      <c r="R3791" s="119" t="str">
        <f t="shared" si="1196"/>
        <v/>
      </c>
      <c r="S3791" s="133">
        <f>IFERROR(IF(M3791&lt;=0.005,IF(F3791="",L3791,0),IF(F3791&lt;&gt;"",0,IF(P3791="",0,IF(P3791="H",0,IF(Q3791&lt;Veriler!$G$2,L3791*Veriler!$G$2,L3791*Q3791)))))," ")</f>
        <v>0</v>
      </c>
      <c r="T3791" s="133">
        <f>IF(Veriler!T3791&lt;=0.1, S3791, IF(AND(Veriler!T3791&gt;0.1, F3791="", P3791="E"), IF(Q3791&gt;Veriler!$G$2, Q3791*S3791, IF(Q3791&lt;Veriler!$G$2, Veriler!$G$2*S3791, Q3791*S3791)), 0))</f>
        <v>0</v>
      </c>
      <c r="U3791" s="133" t="str">
        <f t="shared" si="1197"/>
        <v xml:space="preserve"> </v>
      </c>
      <c r="V3791" s="134" t="str">
        <f>IFERROR(IF(O3791="%10 sınırı aşılmıştır.",L3791-T3791,IFERROR(IF(F3791="",IF(S3791=1,0,IF(L3791-S3791=0,"",L3791-S3791)),IF(Veriler!M3791="",L3791,IF(L3791*Veriler!M3791=0,"",L3791*Veriler!M3791))),L3791)),0)</f>
        <v/>
      </c>
      <c r="W3791" s="146"/>
      <c r="X3791" s="146"/>
      <c r="Y3791" s="146"/>
    </row>
    <row r="3792" spans="1:25" s="99" customFormat="1" ht="54.75" customHeight="1" x14ac:dyDescent="0.25">
      <c r="A3792" s="96">
        <f t="shared" si="1198"/>
        <v>2797</v>
      </c>
      <c r="B3792" s="175"/>
      <c r="C3792" s="176"/>
      <c r="D3792" s="113"/>
      <c r="E3792" s="115"/>
      <c r="F3792" s="174"/>
      <c r="G3792" s="114" t="str">
        <f t="shared" si="1193"/>
        <v/>
      </c>
      <c r="H3792" s="115"/>
      <c r="I3792" s="115"/>
      <c r="J3792" s="115"/>
      <c r="K3792" s="115"/>
      <c r="L3792" s="133" t="str">
        <f t="shared" si="1194"/>
        <v/>
      </c>
      <c r="M3792" s="116" t="str">
        <f>IF(L3792="", "", L3792/Veriler!$X$1)</f>
        <v/>
      </c>
      <c r="N3792" s="116" t="str">
        <f>IF(F3792&lt;&gt;"", "İthal Girdi", IF(Veriler!T3792="", "", IF(Veriler!S3792="H", "%0,5 üzerindedir", IF(Veriler!T3792&gt;0.1, "%10 sınırı aşılmıştır.", "Uygun"))))</f>
        <v>%0,5 üzerindedir</v>
      </c>
      <c r="O3792" s="116" t="str">
        <f t="shared" si="1195"/>
        <v xml:space="preserve"> </v>
      </c>
      <c r="P3792" s="117"/>
      <c r="Q3792" s="118"/>
      <c r="R3792" s="119" t="str">
        <f t="shared" si="1196"/>
        <v/>
      </c>
      <c r="S3792" s="133">
        <f>IFERROR(IF(M3792&lt;=0.005,IF(F3792="",L3792,0),IF(F3792&lt;&gt;"",0,IF(P3792="",0,IF(P3792="H",0,IF(Q3792&lt;Veriler!$G$2,L3792*Veriler!$G$2,L3792*Q3792)))))," ")</f>
        <v>0</v>
      </c>
      <c r="T3792" s="133">
        <f>IF(Veriler!T3792&lt;=0.1, S3792, IF(AND(Veriler!T3792&gt;0.1, F3792="", P3792="E"), IF(Q3792&gt;Veriler!$G$2, Q3792*S3792, IF(Q3792&lt;Veriler!$G$2, Veriler!$G$2*S3792, Q3792*S3792)), 0))</f>
        <v>0</v>
      </c>
      <c r="U3792" s="133" t="str">
        <f t="shared" si="1197"/>
        <v xml:space="preserve"> </v>
      </c>
      <c r="V3792" s="134" t="str">
        <f>IFERROR(IF(O3792="%10 sınırı aşılmıştır.",L3792-T3792,IFERROR(IF(F3792="",IF(S3792=1,0,IF(L3792-S3792=0,"",L3792-S3792)),IF(Veriler!M3792="",L3792,IF(L3792*Veriler!M3792=0,"",L3792*Veriler!M3792))),L3792)),0)</f>
        <v/>
      </c>
      <c r="W3792" s="146"/>
      <c r="X3792" s="146"/>
      <c r="Y3792" s="146"/>
    </row>
    <row r="3793" spans="1:25" s="99" customFormat="1" ht="54.75" customHeight="1" x14ac:dyDescent="0.25">
      <c r="A3793" s="96">
        <f t="shared" si="1198"/>
        <v>2798</v>
      </c>
      <c r="B3793" s="175"/>
      <c r="C3793" s="176"/>
      <c r="D3793" s="113"/>
      <c r="E3793" s="115"/>
      <c r="F3793" s="174"/>
      <c r="G3793" s="114" t="str">
        <f t="shared" si="1193"/>
        <v/>
      </c>
      <c r="H3793" s="115"/>
      <c r="I3793" s="115"/>
      <c r="J3793" s="115"/>
      <c r="K3793" s="115"/>
      <c r="L3793" s="133" t="str">
        <f t="shared" si="1194"/>
        <v/>
      </c>
      <c r="M3793" s="116" t="str">
        <f>IF(L3793="", "", L3793/Veriler!$X$1)</f>
        <v/>
      </c>
      <c r="N3793" s="116" t="str">
        <f>IF(F3793&lt;&gt;"", "İthal Girdi", IF(Veriler!T3793="", "", IF(Veriler!S3793="H", "%0,5 üzerindedir", IF(Veriler!T3793&gt;0.1, "%10 sınırı aşılmıştır.", "Uygun"))))</f>
        <v>%0,5 üzerindedir</v>
      </c>
      <c r="O3793" s="116" t="str">
        <f t="shared" si="1195"/>
        <v xml:space="preserve"> </v>
      </c>
      <c r="P3793" s="117"/>
      <c r="Q3793" s="118"/>
      <c r="R3793" s="119" t="str">
        <f t="shared" si="1196"/>
        <v/>
      </c>
      <c r="S3793" s="133">
        <f>IFERROR(IF(M3793&lt;=0.005,IF(F3793="",L3793,0),IF(F3793&lt;&gt;"",0,IF(P3793="",0,IF(P3793="H",0,IF(Q3793&lt;Veriler!$G$2,L3793*Veriler!$G$2,L3793*Q3793)))))," ")</f>
        <v>0</v>
      </c>
      <c r="T3793" s="133">
        <f>IF(Veriler!T3793&lt;=0.1, S3793, IF(AND(Veriler!T3793&gt;0.1, F3793="", P3793="E"), IF(Q3793&gt;Veriler!$G$2, Q3793*S3793, IF(Q3793&lt;Veriler!$G$2, Veriler!$G$2*S3793, Q3793*S3793)), 0))</f>
        <v>0</v>
      </c>
      <c r="U3793" s="133" t="str">
        <f t="shared" si="1197"/>
        <v xml:space="preserve"> </v>
      </c>
      <c r="V3793" s="134" t="str">
        <f>IFERROR(IF(O3793="%10 sınırı aşılmıştır.",L3793-T3793,IFERROR(IF(F3793="",IF(S3793=1,0,IF(L3793-S3793=0,"",L3793-S3793)),IF(Veriler!M3793="",L3793,IF(L3793*Veriler!M3793=0,"",L3793*Veriler!M3793))),L3793)),0)</f>
        <v/>
      </c>
      <c r="W3793" s="146"/>
      <c r="X3793" s="146"/>
      <c r="Y3793" s="146"/>
    </row>
    <row r="3794" spans="1:25" s="99" customFormat="1" ht="54.75" customHeight="1" x14ac:dyDescent="0.25">
      <c r="A3794" s="96">
        <f t="shared" si="1198"/>
        <v>2799</v>
      </c>
      <c r="B3794" s="175"/>
      <c r="C3794" s="176"/>
      <c r="D3794" s="113"/>
      <c r="E3794" s="115"/>
      <c r="F3794" s="174"/>
      <c r="G3794" s="114" t="str">
        <f t="shared" si="1193"/>
        <v/>
      </c>
      <c r="H3794" s="115"/>
      <c r="I3794" s="115"/>
      <c r="J3794" s="115"/>
      <c r="K3794" s="115"/>
      <c r="L3794" s="133" t="str">
        <f t="shared" si="1194"/>
        <v/>
      </c>
      <c r="M3794" s="116" t="str">
        <f>IF(L3794="", "", L3794/Veriler!$X$1)</f>
        <v/>
      </c>
      <c r="N3794" s="116" t="str">
        <f>IF(F3794&lt;&gt;"", "İthal Girdi", IF(Veriler!T3794="", "", IF(Veriler!S3794="H", "%0,5 üzerindedir", IF(Veriler!T3794&gt;0.1, "%10 sınırı aşılmıştır.", "Uygun"))))</f>
        <v>%0,5 üzerindedir</v>
      </c>
      <c r="O3794" s="116" t="str">
        <f t="shared" si="1195"/>
        <v xml:space="preserve"> </v>
      </c>
      <c r="P3794" s="117"/>
      <c r="Q3794" s="118"/>
      <c r="R3794" s="119" t="str">
        <f t="shared" si="1196"/>
        <v/>
      </c>
      <c r="S3794" s="133">
        <f>IFERROR(IF(M3794&lt;=0.005,IF(F3794="",L3794,0),IF(F3794&lt;&gt;"",0,IF(P3794="",0,IF(P3794="H",0,IF(Q3794&lt;Veriler!$G$2,L3794*Veriler!$G$2,L3794*Q3794)))))," ")</f>
        <v>0</v>
      </c>
      <c r="T3794" s="133">
        <f>IF(Veriler!T3794&lt;=0.1, S3794, IF(AND(Veriler!T3794&gt;0.1, F3794="", P3794="E"), IF(Q3794&gt;Veriler!$G$2, Q3794*S3794, IF(Q3794&lt;Veriler!$G$2, Veriler!$G$2*S3794, Q3794*S3794)), 0))</f>
        <v>0</v>
      </c>
      <c r="U3794" s="133" t="str">
        <f t="shared" si="1197"/>
        <v xml:space="preserve"> </v>
      </c>
      <c r="V3794" s="134" t="str">
        <f>IFERROR(IF(O3794="%10 sınırı aşılmıştır.",L3794-T3794,IFERROR(IF(F3794="",IF(S3794=1,0,IF(L3794-S3794=0,"",L3794-S3794)),IF(Veriler!M3794="",L3794,IF(L3794*Veriler!M3794=0,"",L3794*Veriler!M3794))),L3794)),0)</f>
        <v/>
      </c>
      <c r="W3794" s="146"/>
      <c r="X3794" s="146"/>
      <c r="Y3794" s="146"/>
    </row>
    <row r="3795" spans="1:25" s="99" customFormat="1" ht="54.75" customHeight="1" x14ac:dyDescent="0.25">
      <c r="A3795" s="96">
        <f t="shared" si="1198"/>
        <v>2800</v>
      </c>
      <c r="B3795" s="175"/>
      <c r="C3795" s="176"/>
      <c r="D3795" s="113"/>
      <c r="E3795" s="115"/>
      <c r="F3795" s="174"/>
      <c r="G3795" s="114" t="str">
        <f t="shared" si="1193"/>
        <v/>
      </c>
      <c r="H3795" s="115"/>
      <c r="I3795" s="115"/>
      <c r="J3795" s="115"/>
      <c r="K3795" s="115"/>
      <c r="L3795" s="133" t="str">
        <f t="shared" si="1194"/>
        <v/>
      </c>
      <c r="M3795" s="116" t="str">
        <f>IF(L3795="", "", L3795/Veriler!$X$1)</f>
        <v/>
      </c>
      <c r="N3795" s="116" t="str">
        <f>IF(F3795&lt;&gt;"", "İthal Girdi", IF(Veriler!T3795="", "", IF(Veriler!S3795="H", "%0,5 üzerindedir", IF(Veriler!T3795&gt;0.1, "%10 sınırı aşılmıştır.", "Uygun"))))</f>
        <v>%0,5 üzerindedir</v>
      </c>
      <c r="O3795" s="116" t="str">
        <f t="shared" si="1195"/>
        <v xml:space="preserve"> </v>
      </c>
      <c r="P3795" s="117"/>
      <c r="Q3795" s="118"/>
      <c r="R3795" s="119" t="str">
        <f t="shared" si="1196"/>
        <v/>
      </c>
      <c r="S3795" s="133">
        <f>IFERROR(IF(M3795&lt;=0.005,IF(F3795="",L3795,0),IF(F3795&lt;&gt;"",0,IF(P3795="",0,IF(P3795="H",0,IF(Q3795&lt;Veriler!$G$2,L3795*Veriler!$G$2,L3795*Q3795)))))," ")</f>
        <v>0</v>
      </c>
      <c r="T3795" s="133">
        <f>IF(Veriler!T3795&lt;=0.1, S3795, IF(AND(Veriler!T3795&gt;0.1, F3795="", P3795="E"), IF(Q3795&gt;Veriler!$G$2, Q3795*S3795, IF(Q3795&lt;Veriler!$G$2, Veriler!$G$2*S3795, Q3795*S3795)), 0))</f>
        <v>0</v>
      </c>
      <c r="U3795" s="133" t="str">
        <f t="shared" si="1197"/>
        <v xml:space="preserve"> </v>
      </c>
      <c r="V3795" s="134" t="str">
        <f>IFERROR(IF(O3795="%10 sınırı aşılmıştır.",L3795-T3795,IFERROR(IF(F3795="",IF(S3795=1,0,IF(L3795-S3795=0,"",L3795-S3795)),IF(Veriler!M3795="",L3795,IF(L3795*Veriler!M3795=0,"",L3795*Veriler!M3795))),L3795)),0)</f>
        <v/>
      </c>
      <c r="W3795" s="146"/>
      <c r="X3795" s="146"/>
      <c r="Y3795" s="146"/>
    </row>
    <row r="3796" spans="1:25" s="99" customFormat="1" ht="24" customHeight="1" x14ac:dyDescent="0.25">
      <c r="A3796" s="103"/>
      <c r="B3796" s="104"/>
      <c r="C3796" s="104"/>
      <c r="D3796" s="104"/>
      <c r="E3796" s="103"/>
      <c r="F3796" s="135"/>
      <c r="G3796" s="157"/>
      <c r="H3796" s="103"/>
      <c r="I3796" s="103"/>
      <c r="J3796" s="103"/>
      <c r="K3796" s="103"/>
      <c r="L3796" s="136">
        <f>SUM(L3767:L3780,L3782:L3795)</f>
        <v>0</v>
      </c>
      <c r="M3796" s="158"/>
      <c r="N3796" s="158"/>
      <c r="O3796" s="158"/>
      <c r="P3796" s="105"/>
      <c r="Q3796" s="106"/>
      <c r="R3796" s="159"/>
      <c r="S3796" s="160"/>
      <c r="T3796" s="160"/>
      <c r="U3796" s="160"/>
      <c r="V3796" s="160"/>
      <c r="W3796" s="146"/>
      <c r="X3796" s="146"/>
      <c r="Y3796" s="146"/>
    </row>
    <row r="3797" spans="1:25" s="99" customFormat="1" ht="31.5" customHeight="1" x14ac:dyDescent="0.25">
      <c r="A3797" s="103"/>
      <c r="B3797" s="104"/>
      <c r="C3797" s="104"/>
      <c r="D3797" s="104"/>
      <c r="E3797" s="103"/>
      <c r="F3797" s="135"/>
      <c r="G3797" s="157"/>
      <c r="H3797" s="103"/>
      <c r="I3797" s="103"/>
      <c r="J3797" s="103"/>
      <c r="K3797" s="103"/>
      <c r="L3797" s="161"/>
      <c r="M3797" s="158"/>
      <c r="N3797" s="158"/>
      <c r="O3797" s="158"/>
      <c r="P3797" s="105"/>
      <c r="Q3797" s="106"/>
      <c r="R3797" s="159"/>
      <c r="S3797" s="162" t="s">
        <v>57</v>
      </c>
      <c r="T3797" s="162" t="s">
        <v>57</v>
      </c>
      <c r="U3797" s="162" t="s">
        <v>57</v>
      </c>
      <c r="V3797" s="163" t="s">
        <v>58</v>
      </c>
      <c r="W3797" s="146"/>
      <c r="X3797" s="146"/>
      <c r="Y3797" s="146"/>
    </row>
    <row r="3798" spans="1:25" s="99" customFormat="1" ht="58.5" customHeight="1" x14ac:dyDescent="0.25">
      <c r="A3798" s="185" t="s">
        <v>59</v>
      </c>
      <c r="B3798" s="180"/>
      <c r="C3798" s="180"/>
      <c r="D3798" s="180"/>
      <c r="E3798" s="180"/>
      <c r="F3798" s="180"/>
      <c r="G3798" s="180"/>
      <c r="H3798" s="180"/>
      <c r="I3798" s="180"/>
      <c r="J3798" s="180"/>
      <c r="K3798" s="180"/>
      <c r="L3798" s="180"/>
      <c r="M3798" s="180"/>
      <c r="N3798" s="180"/>
      <c r="O3798" s="180"/>
      <c r="P3798" s="180"/>
      <c r="Q3798" s="180"/>
      <c r="R3798" s="176"/>
      <c r="S3798" s="137">
        <f>SUM(S3760,S3767:S3780,S3782:S3795)</f>
        <v>0</v>
      </c>
      <c r="T3798" s="137" t="str">
        <f>IF(SUM(T3767:T3780,T3782:T3795)=0," ",SUM(T3767:T3780,T3782:T3795))</f>
        <v xml:space="preserve"> </v>
      </c>
      <c r="U3798" s="137" t="str">
        <f>IF(SUM(U3767:U3780,U3782:U3795)=0," ",SUM(U3767:U3780,U3782:U3795))</f>
        <v xml:space="preserve"> </v>
      </c>
      <c r="V3798" s="137" t="str">
        <f>IF(SUM(V3767:V3780,V3782:V3795)=0," ",SUM(V3767:V3780,V3782:V3795))</f>
        <v xml:space="preserve"> </v>
      </c>
      <c r="W3798" s="146"/>
      <c r="X3798" s="164">
        <f>SUM(U3767:U3780,U3782:U3795)</f>
        <v>0</v>
      </c>
      <c r="Y3798" s="164">
        <f>SUM(V3767:V3780,V3782:V3795)</f>
        <v>0</v>
      </c>
    </row>
    <row r="3799" spans="1:25" x14ac:dyDescent="0.3">
      <c r="A3799" s="34"/>
      <c r="G3799" s="146"/>
      <c r="L3799" s="146"/>
      <c r="M3799" s="146"/>
      <c r="N3799" s="146"/>
      <c r="O3799" s="146"/>
      <c r="R3799" s="146"/>
      <c r="S3799" s="146"/>
      <c r="T3799" s="146"/>
      <c r="U3799" s="146"/>
      <c r="V3799" s="146"/>
      <c r="W3799" s="146"/>
      <c r="X3799" s="146"/>
      <c r="Y3799" s="146"/>
    </row>
    <row r="3800" spans="1:25" x14ac:dyDescent="0.3">
      <c r="A3800" s="186" t="s">
        <v>60</v>
      </c>
      <c r="B3800" s="187"/>
      <c r="C3800" s="187"/>
      <c r="D3800" s="187"/>
      <c r="E3800" s="187"/>
      <c r="F3800" s="187"/>
      <c r="G3800" s="187"/>
      <c r="H3800" s="187"/>
      <c r="I3800" s="187"/>
      <c r="J3800" s="187"/>
      <c r="K3800" s="187"/>
      <c r="L3800" s="187"/>
      <c r="M3800" s="187"/>
      <c r="N3800" s="187"/>
      <c r="O3800" s="187"/>
      <c r="P3800" s="187"/>
      <c r="Q3800" s="187"/>
      <c r="R3800" s="187"/>
      <c r="S3800" s="187"/>
      <c r="T3800" s="187"/>
      <c r="U3800" s="187"/>
      <c r="V3800" s="187"/>
      <c r="W3800" s="146"/>
      <c r="X3800" s="146"/>
      <c r="Y3800" s="146"/>
    </row>
    <row r="3801" spans="1:25" s="99" customFormat="1" ht="41.25" customHeight="1" x14ac:dyDescent="0.25">
      <c r="A3801" s="189" t="s">
        <v>38</v>
      </c>
      <c r="B3801" s="180"/>
      <c r="C3801" s="180"/>
      <c r="D3801" s="180"/>
      <c r="E3801" s="180"/>
      <c r="F3801" s="180"/>
      <c r="G3801" s="180"/>
      <c r="H3801" s="180"/>
      <c r="I3801" s="180"/>
      <c r="J3801" s="180"/>
      <c r="K3801" s="180"/>
      <c r="L3801" s="180"/>
      <c r="M3801" s="180"/>
      <c r="N3801" s="180"/>
      <c r="O3801" s="180"/>
      <c r="P3801" s="180"/>
      <c r="Q3801" s="180"/>
      <c r="R3801" s="180"/>
      <c r="S3801" s="180"/>
      <c r="T3801" s="180"/>
      <c r="U3801" s="180"/>
      <c r="V3801" s="176"/>
      <c r="W3801" s="146"/>
      <c r="X3801" s="146"/>
      <c r="Y3801" s="146"/>
    </row>
    <row r="3802" spans="1:25" s="100" customFormat="1" ht="35.25" customHeight="1" x14ac:dyDescent="0.25">
      <c r="A3802" s="179" t="s">
        <v>39</v>
      </c>
      <c r="B3802" s="180"/>
      <c r="C3802" s="180"/>
      <c r="D3802" s="180"/>
      <c r="E3802" s="180"/>
      <c r="F3802" s="180"/>
      <c r="G3802" s="180"/>
      <c r="H3802" s="180"/>
      <c r="I3802" s="180"/>
      <c r="J3802" s="180"/>
      <c r="K3802" s="180"/>
      <c r="L3802" s="180"/>
      <c r="M3802" s="180"/>
      <c r="N3802" s="180"/>
      <c r="O3802" s="180"/>
      <c r="P3802" s="180"/>
      <c r="Q3802" s="180"/>
      <c r="R3802" s="176"/>
      <c r="S3802" s="147"/>
      <c r="T3802" s="148"/>
      <c r="U3802" s="149" t="s">
        <v>40</v>
      </c>
      <c r="V3802" s="150">
        <f>V3764+1</f>
        <v>101</v>
      </c>
      <c r="W3802" s="146"/>
      <c r="X3802" s="146"/>
      <c r="Y3802" s="146"/>
    </row>
    <row r="3803" spans="1:25" s="99" customFormat="1" ht="81" customHeight="1" x14ac:dyDescent="0.25">
      <c r="A3803" s="110" t="s">
        <v>3</v>
      </c>
      <c r="B3803" s="188" t="s">
        <v>41</v>
      </c>
      <c r="C3803" s="176"/>
      <c r="D3803" s="111" t="s">
        <v>42</v>
      </c>
      <c r="E3803" s="110" t="s">
        <v>324</v>
      </c>
      <c r="F3803" s="111" t="s">
        <v>325</v>
      </c>
      <c r="G3803" s="151" t="s">
        <v>43</v>
      </c>
      <c r="H3803" s="110" t="s">
        <v>44</v>
      </c>
      <c r="I3803" s="110" t="s">
        <v>8</v>
      </c>
      <c r="J3803" s="110" t="s">
        <v>45</v>
      </c>
      <c r="K3803" s="110" t="s">
        <v>46</v>
      </c>
      <c r="L3803" s="152" t="s">
        <v>47</v>
      </c>
      <c r="M3803" s="153" t="s">
        <v>48</v>
      </c>
      <c r="N3803" s="154" t="s">
        <v>49</v>
      </c>
      <c r="O3803" s="154" t="s">
        <v>49</v>
      </c>
      <c r="P3803" s="112" t="s">
        <v>50</v>
      </c>
      <c r="Q3803" s="110" t="s">
        <v>51</v>
      </c>
      <c r="R3803" s="155" t="s">
        <v>52</v>
      </c>
      <c r="S3803" s="156" t="s">
        <v>53</v>
      </c>
      <c r="T3803" s="156" t="s">
        <v>54</v>
      </c>
      <c r="U3803" s="152" t="s">
        <v>54</v>
      </c>
      <c r="V3803" s="152" t="s">
        <v>55</v>
      </c>
      <c r="W3803" s="146"/>
      <c r="X3803" s="146"/>
      <c r="Y3803" s="146"/>
    </row>
    <row r="3804" spans="1:25" s="99" customFormat="1" ht="45" customHeight="1" x14ac:dyDescent="0.25">
      <c r="A3804" s="101"/>
      <c r="B3804" s="177" t="s">
        <v>56</v>
      </c>
      <c r="C3804" s="178"/>
      <c r="D3804" s="102"/>
      <c r="E3804" s="170"/>
      <c r="F3804" s="102"/>
      <c r="G3804" s="95"/>
      <c r="H3804" s="102"/>
      <c r="I3804" s="102"/>
      <c r="J3804" s="102"/>
      <c r="K3804" s="102"/>
      <c r="L3804" s="95"/>
      <c r="M3804" s="95"/>
      <c r="N3804" s="95"/>
      <c r="O3804" s="95"/>
      <c r="P3804" s="102"/>
      <c r="Q3804" s="102"/>
      <c r="R3804" s="190"/>
      <c r="S3804" s="184"/>
      <c r="T3804" s="95"/>
      <c r="U3804" s="95"/>
      <c r="V3804" s="95"/>
      <c r="W3804" s="146"/>
      <c r="X3804" s="146"/>
      <c r="Y3804" s="146"/>
    </row>
    <row r="3805" spans="1:25" s="99" customFormat="1" ht="54.75" customHeight="1" x14ac:dyDescent="0.25">
      <c r="A3805" s="96">
        <f>A3795+1</f>
        <v>2801</v>
      </c>
      <c r="B3805" s="181"/>
      <c r="C3805" s="182"/>
      <c r="D3805" s="113"/>
      <c r="E3805" s="115"/>
      <c r="F3805" s="174"/>
      <c r="G3805" s="114" t="str">
        <f t="shared" ref="G3805:G3818" si="1199">IF(AND(F3805&lt;&gt;"",V3805&lt;&gt;"",L3805&lt;&gt;0),V3805/L3805,"")</f>
        <v/>
      </c>
      <c r="H3805" s="115"/>
      <c r="I3805" s="115"/>
      <c r="J3805" s="115"/>
      <c r="K3805" s="115"/>
      <c r="L3805" s="133" t="str">
        <f t="shared" ref="L3805:L3818" si="1200">IF(AND(H3805&lt;&gt;0, J3805&lt;&gt;0, K3805&lt;&gt;0), H3805*J3805*K3805, "")</f>
        <v/>
      </c>
      <c r="M3805" s="116" t="str">
        <f>IF(L3805="", "", L3805/Veriler!$X$1)</f>
        <v/>
      </c>
      <c r="N3805" s="116" t="str">
        <f>IF(F3805&lt;&gt;"", "İthal Girdi", IF(Veriler!T3805="", "", IF(Veriler!S3805="H", "%0,5 üzerindedir", IF(Veriler!T3805&gt;0.1, "%10 sınırı aşılmıştır.", "Uygun"))))</f>
        <v>%0,5 üzerindedir</v>
      </c>
      <c r="O3805" s="116" t="str">
        <f t="shared" ref="O3805:O3818" si="1201">IF(M3805=""," ",N3805)</f>
        <v xml:space="preserve"> </v>
      </c>
      <c r="P3805" s="117"/>
      <c r="Q3805" s="118"/>
      <c r="R3805" s="119" t="str">
        <f t="shared" ref="R3805:R3818" si="1202">IFERROR(IF(AND(T3805&lt;&gt;"",L3805&lt;&gt;"",L3805&lt;&gt;0,T3805&lt;&gt;0),T3805/L3805,"")," ")</f>
        <v/>
      </c>
      <c r="S3805" s="133">
        <f>IFERROR(IF(M3805&lt;=0.005,IF(F3805="",L3805,0),IF(F3805&lt;&gt;"",0,IF(P3805="",0,IF(P3805="H",0,IF(Q3805&lt;Veriler!$G$2,L3805*Veriler!$G$2,L3805*Q3805)))))," ")</f>
        <v>0</v>
      </c>
      <c r="T3805" s="133">
        <f>IF(Veriler!T3805&lt;=0.1, S3805, IF(AND(Veriler!T3805&gt;0.1, F3805="", P3805="E"), IF(Q3805&gt;Veriler!$G$2, Q3805*S3805, IF(Q3805&lt;Veriler!$G$2, Veriler!$G$2*S3805, Q3805*S3805)), 0))</f>
        <v>0</v>
      </c>
      <c r="U3805" s="133" t="str">
        <f t="shared" ref="U3805:U3818" si="1203">IF(T3805=0," ",T3805)</f>
        <v xml:space="preserve"> </v>
      </c>
      <c r="V3805" s="134" t="str">
        <f>IFERROR(IF(O3805="%10 sınırı aşılmıştır.",L3805-T3805,IFERROR(IF(F3805="",IF(S3805=1,0,IF(L3805-S3805=0,"",L3805-S3805)),IF(Veriler!M3805="",L3805,IF(L3805*Veriler!M3805=0,"",L3805*Veriler!M3805))),L3805)),0)</f>
        <v/>
      </c>
      <c r="W3805" s="146"/>
      <c r="X3805" s="146"/>
      <c r="Y3805" s="146"/>
    </row>
    <row r="3806" spans="1:25" s="99" customFormat="1" ht="54.75" customHeight="1" x14ac:dyDescent="0.25">
      <c r="A3806" s="96">
        <f t="shared" ref="A3806:A3818" si="1204">A3805+1</f>
        <v>2802</v>
      </c>
      <c r="B3806" s="175"/>
      <c r="C3806" s="176"/>
      <c r="D3806" s="113"/>
      <c r="E3806" s="115"/>
      <c r="F3806" s="174"/>
      <c r="G3806" s="114" t="str">
        <f t="shared" si="1199"/>
        <v/>
      </c>
      <c r="H3806" s="115"/>
      <c r="I3806" s="115"/>
      <c r="J3806" s="115"/>
      <c r="K3806" s="115"/>
      <c r="L3806" s="133" t="str">
        <f t="shared" si="1200"/>
        <v/>
      </c>
      <c r="M3806" s="116" t="str">
        <f>IF(L3806="", "", L3806/Veriler!$X$1)</f>
        <v/>
      </c>
      <c r="N3806" s="116" t="str">
        <f>IF(F3806&lt;&gt;"", "İthal Girdi", IF(Veriler!T3806="", "", IF(Veriler!S3806="H", "%0,5 üzerindedir", IF(Veriler!T3806&gt;0.1, "%10 sınırı aşılmıştır.", "Uygun"))))</f>
        <v>%0,5 üzerindedir</v>
      </c>
      <c r="O3806" s="116" t="str">
        <f t="shared" si="1201"/>
        <v xml:space="preserve"> </v>
      </c>
      <c r="P3806" s="117"/>
      <c r="Q3806" s="118"/>
      <c r="R3806" s="119" t="str">
        <f t="shared" si="1202"/>
        <v/>
      </c>
      <c r="S3806" s="133">
        <f>IFERROR(IF(M3806&lt;=0.005,IF(F3806="",L3806,0),IF(F3806&lt;&gt;"",0,IF(P3806="",0,IF(P3806="H",0,IF(Q3806&lt;Veriler!$G$2,L3806*Veriler!$G$2,L3806*Q3806)))))," ")</f>
        <v>0</v>
      </c>
      <c r="T3806" s="133">
        <f>IF(Veriler!T3806&lt;=0.1, S3806, IF(AND(Veriler!T3806&gt;0.1, F3806="", P3806="E"), IF(Q3806&gt;Veriler!$G$2, Q3806*S3806, IF(Q3806&lt;Veriler!$G$2, Veriler!$G$2*S3806, Q3806*S3806)), 0))</f>
        <v>0</v>
      </c>
      <c r="U3806" s="133" t="str">
        <f t="shared" si="1203"/>
        <v xml:space="preserve"> </v>
      </c>
      <c r="V3806" s="134" t="str">
        <f>IFERROR(IF(O3806="%10 sınırı aşılmıştır.",L3806-T3806,IFERROR(IF(F3806="",IF(S3806=1,0,IF(L3806-S3806=0,"",L3806-S3806)),IF(Veriler!M3806="",L3806,IF(L3806*Veriler!M3806=0,"",L3806*Veriler!M3806))),L3806)),0)</f>
        <v/>
      </c>
      <c r="W3806" s="146"/>
      <c r="X3806" s="146"/>
      <c r="Y3806" s="146"/>
    </row>
    <row r="3807" spans="1:25" s="99" customFormat="1" ht="54.75" customHeight="1" x14ac:dyDescent="0.25">
      <c r="A3807" s="96">
        <f t="shared" si="1204"/>
        <v>2803</v>
      </c>
      <c r="B3807" s="175"/>
      <c r="C3807" s="176"/>
      <c r="D3807" s="113"/>
      <c r="E3807" s="115"/>
      <c r="F3807" s="174"/>
      <c r="G3807" s="114" t="str">
        <f t="shared" si="1199"/>
        <v/>
      </c>
      <c r="H3807" s="115"/>
      <c r="I3807" s="115"/>
      <c r="J3807" s="115"/>
      <c r="K3807" s="115"/>
      <c r="L3807" s="133" t="str">
        <f t="shared" si="1200"/>
        <v/>
      </c>
      <c r="M3807" s="116" t="str">
        <f>IF(L3807="", "", L3807/Veriler!$X$1)</f>
        <v/>
      </c>
      <c r="N3807" s="116" t="str">
        <f>IF(F3807&lt;&gt;"", "İthal Girdi", IF(Veriler!T3807="", "", IF(Veriler!S3807="H", "%0,5 üzerindedir", IF(Veriler!T3807&gt;0.1, "%10 sınırı aşılmıştır.", "Uygun"))))</f>
        <v>%0,5 üzerindedir</v>
      </c>
      <c r="O3807" s="116" t="str">
        <f t="shared" si="1201"/>
        <v xml:space="preserve"> </v>
      </c>
      <c r="P3807" s="117"/>
      <c r="Q3807" s="118"/>
      <c r="R3807" s="119" t="str">
        <f t="shared" si="1202"/>
        <v/>
      </c>
      <c r="S3807" s="133">
        <f>IFERROR(IF(M3807&lt;=0.005,IF(F3807="",L3807,0),IF(F3807&lt;&gt;"",0,IF(P3807="",0,IF(P3807="H",0,IF(Q3807&lt;Veriler!$G$2,L3807*Veriler!$G$2,L3807*Q3807)))))," ")</f>
        <v>0</v>
      </c>
      <c r="T3807" s="133">
        <f>IF(Veriler!T3807&lt;=0.1, S3807, IF(AND(Veriler!T3807&gt;0.1, F3807="", P3807="E"), IF(Q3807&gt;Veriler!$G$2, Q3807*S3807, IF(Q3807&lt;Veriler!$G$2, Veriler!$G$2*S3807, Q3807*S3807)), 0))</f>
        <v>0</v>
      </c>
      <c r="U3807" s="133" t="str">
        <f t="shared" si="1203"/>
        <v xml:space="preserve"> </v>
      </c>
      <c r="V3807" s="134" t="str">
        <f>IFERROR(IF(O3807="%10 sınırı aşılmıştır.",L3807-T3807,IFERROR(IF(F3807="",IF(S3807=1,0,IF(L3807-S3807=0,"",L3807-S3807)),IF(Veriler!M3807="",L3807,IF(L3807*Veriler!M3807=0,"",L3807*Veriler!M3807))),L3807)),0)</f>
        <v/>
      </c>
      <c r="W3807" s="146"/>
      <c r="X3807" s="146"/>
      <c r="Y3807" s="146"/>
    </row>
    <row r="3808" spans="1:25" s="99" customFormat="1" ht="54.75" customHeight="1" x14ac:dyDescent="0.25">
      <c r="A3808" s="96">
        <f t="shared" si="1204"/>
        <v>2804</v>
      </c>
      <c r="B3808" s="175"/>
      <c r="C3808" s="176"/>
      <c r="D3808" s="113"/>
      <c r="E3808" s="115"/>
      <c r="F3808" s="174"/>
      <c r="G3808" s="114" t="str">
        <f t="shared" si="1199"/>
        <v/>
      </c>
      <c r="H3808" s="115"/>
      <c r="I3808" s="115"/>
      <c r="J3808" s="115"/>
      <c r="K3808" s="115"/>
      <c r="L3808" s="133" t="str">
        <f t="shared" si="1200"/>
        <v/>
      </c>
      <c r="M3808" s="116" t="str">
        <f>IF(L3808="", "", L3808/Veriler!$X$1)</f>
        <v/>
      </c>
      <c r="N3808" s="116" t="str">
        <f>IF(F3808&lt;&gt;"", "İthal Girdi", IF(Veriler!T3808="", "", IF(Veriler!S3808="H", "%0,5 üzerindedir", IF(Veriler!T3808&gt;0.1, "%10 sınırı aşılmıştır.", "Uygun"))))</f>
        <v>%0,5 üzerindedir</v>
      </c>
      <c r="O3808" s="116" t="str">
        <f t="shared" si="1201"/>
        <v xml:space="preserve"> </v>
      </c>
      <c r="P3808" s="117"/>
      <c r="Q3808" s="118"/>
      <c r="R3808" s="119" t="str">
        <f t="shared" si="1202"/>
        <v/>
      </c>
      <c r="S3808" s="133">
        <f>IFERROR(IF(M3808&lt;=0.005,IF(F3808="",L3808,0),IF(F3808&lt;&gt;"",0,IF(P3808="",0,IF(P3808="H",0,IF(Q3808&lt;Veriler!$G$2,L3808*Veriler!$G$2,L3808*Q3808)))))," ")</f>
        <v>0</v>
      </c>
      <c r="T3808" s="133">
        <f>IF(Veriler!T3808&lt;=0.1, S3808, IF(AND(Veriler!T3808&gt;0.1, F3808="", P3808="E"), IF(Q3808&gt;Veriler!$G$2, Q3808*S3808, IF(Q3808&lt;Veriler!$G$2, Veriler!$G$2*S3808, Q3808*S3808)), 0))</f>
        <v>0</v>
      </c>
      <c r="U3808" s="133" t="str">
        <f t="shared" si="1203"/>
        <v xml:space="preserve"> </v>
      </c>
      <c r="V3808" s="134" t="str">
        <f>IFERROR(IF(O3808="%10 sınırı aşılmıştır.",L3808-T3808,IFERROR(IF(F3808="",IF(S3808=1,0,IF(L3808-S3808=0,"",L3808-S3808)),IF(Veriler!M3808="",L3808,IF(L3808*Veriler!M3808=0,"",L3808*Veriler!M3808))),L3808)),0)</f>
        <v/>
      </c>
      <c r="W3808" s="146"/>
      <c r="X3808" s="146"/>
      <c r="Y3808" s="146"/>
    </row>
    <row r="3809" spans="1:25" s="99" customFormat="1" ht="54.75" customHeight="1" x14ac:dyDescent="0.25">
      <c r="A3809" s="96">
        <f t="shared" si="1204"/>
        <v>2805</v>
      </c>
      <c r="B3809" s="175"/>
      <c r="C3809" s="176"/>
      <c r="D3809" s="113"/>
      <c r="E3809" s="115"/>
      <c r="F3809" s="174"/>
      <c r="G3809" s="114" t="str">
        <f t="shared" si="1199"/>
        <v/>
      </c>
      <c r="H3809" s="115"/>
      <c r="I3809" s="115"/>
      <c r="J3809" s="115"/>
      <c r="K3809" s="115"/>
      <c r="L3809" s="133" t="str">
        <f t="shared" si="1200"/>
        <v/>
      </c>
      <c r="M3809" s="116" t="str">
        <f>IF(L3809="", "", L3809/Veriler!$X$1)</f>
        <v/>
      </c>
      <c r="N3809" s="116" t="str">
        <f>IF(F3809&lt;&gt;"", "İthal Girdi", IF(Veriler!T3809="", "", IF(Veriler!S3809="H", "%0,5 üzerindedir", IF(Veriler!T3809&gt;0.1, "%10 sınırı aşılmıştır.", "Uygun"))))</f>
        <v>%0,5 üzerindedir</v>
      </c>
      <c r="O3809" s="116" t="str">
        <f t="shared" si="1201"/>
        <v xml:space="preserve"> </v>
      </c>
      <c r="P3809" s="117"/>
      <c r="Q3809" s="118"/>
      <c r="R3809" s="119" t="str">
        <f t="shared" si="1202"/>
        <v/>
      </c>
      <c r="S3809" s="133">
        <f>IFERROR(IF(M3809&lt;=0.005,IF(F3809="",L3809,0),IF(F3809&lt;&gt;"",0,IF(P3809="",0,IF(P3809="H",0,IF(Q3809&lt;Veriler!$G$2,L3809*Veriler!$G$2,L3809*Q3809)))))," ")</f>
        <v>0</v>
      </c>
      <c r="T3809" s="133">
        <f>IF(Veriler!T3809&lt;=0.1, S3809, IF(AND(Veriler!T3809&gt;0.1, F3809="", P3809="E"), IF(Q3809&gt;Veriler!$G$2, Q3809*S3809, IF(Q3809&lt;Veriler!$G$2, Veriler!$G$2*S3809, Q3809*S3809)), 0))</f>
        <v>0</v>
      </c>
      <c r="U3809" s="133" t="str">
        <f t="shared" si="1203"/>
        <v xml:space="preserve"> </v>
      </c>
      <c r="V3809" s="134" t="str">
        <f>IFERROR(IF(O3809="%10 sınırı aşılmıştır.",L3809-T3809,IFERROR(IF(F3809="",IF(S3809=1,0,IF(L3809-S3809=0,"",L3809-S3809)),IF(Veriler!M3809="",L3809,IF(L3809*Veriler!M3809=0,"",L3809*Veriler!M3809))),L3809)),0)</f>
        <v/>
      </c>
      <c r="W3809" s="146"/>
      <c r="X3809" s="146"/>
      <c r="Y3809" s="146"/>
    </row>
    <row r="3810" spans="1:25" s="99" customFormat="1" ht="54.75" customHeight="1" x14ac:dyDescent="0.25">
      <c r="A3810" s="96">
        <f t="shared" si="1204"/>
        <v>2806</v>
      </c>
      <c r="B3810" s="175"/>
      <c r="C3810" s="176"/>
      <c r="D3810" s="113"/>
      <c r="E3810" s="115"/>
      <c r="F3810" s="174"/>
      <c r="G3810" s="114" t="str">
        <f t="shared" si="1199"/>
        <v/>
      </c>
      <c r="H3810" s="115"/>
      <c r="I3810" s="115"/>
      <c r="J3810" s="115"/>
      <c r="K3810" s="115"/>
      <c r="L3810" s="133" t="str">
        <f t="shared" si="1200"/>
        <v/>
      </c>
      <c r="M3810" s="116" t="str">
        <f>IF(L3810="", "", L3810/Veriler!$X$1)</f>
        <v/>
      </c>
      <c r="N3810" s="116" t="str">
        <f>IF(F3810&lt;&gt;"", "İthal Girdi", IF(Veriler!T3810="", "", IF(Veriler!S3810="H", "%0,5 üzerindedir", IF(Veriler!T3810&gt;0.1, "%10 sınırı aşılmıştır.", "Uygun"))))</f>
        <v>%0,5 üzerindedir</v>
      </c>
      <c r="O3810" s="116" t="str">
        <f t="shared" si="1201"/>
        <v xml:space="preserve"> </v>
      </c>
      <c r="P3810" s="117"/>
      <c r="Q3810" s="118"/>
      <c r="R3810" s="119" t="str">
        <f t="shared" si="1202"/>
        <v/>
      </c>
      <c r="S3810" s="133">
        <f>IFERROR(IF(M3810&lt;=0.005,IF(F3810="",L3810,0),IF(F3810&lt;&gt;"",0,IF(P3810="",0,IF(P3810="H",0,IF(Q3810&lt;Veriler!$G$2,L3810*Veriler!$G$2,L3810*Q3810)))))," ")</f>
        <v>0</v>
      </c>
      <c r="T3810" s="133">
        <f>IF(Veriler!T3810&lt;=0.1, S3810, IF(AND(Veriler!T3810&gt;0.1, F3810="", P3810="E"), IF(Q3810&gt;Veriler!$G$2, Q3810*S3810, IF(Q3810&lt;Veriler!$G$2, Veriler!$G$2*S3810, Q3810*S3810)), 0))</f>
        <v>0</v>
      </c>
      <c r="U3810" s="133" t="str">
        <f t="shared" si="1203"/>
        <v xml:space="preserve"> </v>
      </c>
      <c r="V3810" s="134" t="str">
        <f>IFERROR(IF(O3810="%10 sınırı aşılmıştır.",L3810-T3810,IFERROR(IF(F3810="",IF(S3810=1,0,IF(L3810-S3810=0,"",L3810-S3810)),IF(Veriler!M3810="",L3810,IF(L3810*Veriler!M3810=0,"",L3810*Veriler!M3810))),L3810)),0)</f>
        <v/>
      </c>
      <c r="W3810" s="146"/>
      <c r="X3810" s="146"/>
      <c r="Y3810" s="146"/>
    </row>
    <row r="3811" spans="1:25" s="99" customFormat="1" ht="54.75" customHeight="1" x14ac:dyDescent="0.25">
      <c r="A3811" s="96">
        <f t="shared" si="1204"/>
        <v>2807</v>
      </c>
      <c r="B3811" s="175"/>
      <c r="C3811" s="176"/>
      <c r="D3811" s="113"/>
      <c r="E3811" s="115"/>
      <c r="F3811" s="174"/>
      <c r="G3811" s="114" t="str">
        <f t="shared" si="1199"/>
        <v/>
      </c>
      <c r="H3811" s="115"/>
      <c r="I3811" s="115"/>
      <c r="J3811" s="115"/>
      <c r="K3811" s="115"/>
      <c r="L3811" s="133" t="str">
        <f t="shared" si="1200"/>
        <v/>
      </c>
      <c r="M3811" s="116" t="str">
        <f>IF(L3811="", "", L3811/Veriler!$X$1)</f>
        <v/>
      </c>
      <c r="N3811" s="116" t="str">
        <f>IF(F3811&lt;&gt;"", "İthal Girdi", IF(Veriler!T3811="", "", IF(Veriler!S3811="H", "%0,5 üzerindedir", IF(Veriler!T3811&gt;0.1, "%10 sınırı aşılmıştır.", "Uygun"))))</f>
        <v>%0,5 üzerindedir</v>
      </c>
      <c r="O3811" s="116" t="str">
        <f t="shared" si="1201"/>
        <v xml:space="preserve"> </v>
      </c>
      <c r="P3811" s="117"/>
      <c r="Q3811" s="118"/>
      <c r="R3811" s="119" t="str">
        <f t="shared" si="1202"/>
        <v/>
      </c>
      <c r="S3811" s="133">
        <f>IFERROR(IF(M3811&lt;=0.005,IF(F3811="",L3811,0),IF(F3811&lt;&gt;"",0,IF(P3811="",0,IF(P3811="H",0,IF(Q3811&lt;Veriler!$G$2,L3811*Veriler!$G$2,L3811*Q3811)))))," ")</f>
        <v>0</v>
      </c>
      <c r="T3811" s="133">
        <f>IF(Veriler!T3811&lt;=0.1, S3811, IF(AND(Veriler!T3811&gt;0.1, F3811="", P3811="E"), IF(Q3811&gt;Veriler!$G$2, Q3811*S3811, IF(Q3811&lt;Veriler!$G$2, Veriler!$G$2*S3811, Q3811*S3811)), 0))</f>
        <v>0</v>
      </c>
      <c r="U3811" s="133" t="str">
        <f t="shared" si="1203"/>
        <v xml:space="preserve"> </v>
      </c>
      <c r="V3811" s="134" t="str">
        <f>IFERROR(IF(O3811="%10 sınırı aşılmıştır.",L3811-T3811,IFERROR(IF(F3811="",IF(S3811=1,0,IF(L3811-S3811=0,"",L3811-S3811)),IF(Veriler!M3811="",L3811,IF(L3811*Veriler!M3811=0,"",L3811*Veriler!M3811))),L3811)),0)</f>
        <v/>
      </c>
      <c r="W3811" s="146"/>
      <c r="X3811" s="146"/>
      <c r="Y3811" s="146"/>
    </row>
    <row r="3812" spans="1:25" s="99" customFormat="1" ht="54.75" customHeight="1" x14ac:dyDescent="0.25">
      <c r="A3812" s="96">
        <f t="shared" si="1204"/>
        <v>2808</v>
      </c>
      <c r="B3812" s="175"/>
      <c r="C3812" s="176"/>
      <c r="D3812" s="113"/>
      <c r="E3812" s="115"/>
      <c r="F3812" s="174"/>
      <c r="G3812" s="114" t="str">
        <f t="shared" si="1199"/>
        <v/>
      </c>
      <c r="H3812" s="115"/>
      <c r="I3812" s="115"/>
      <c r="J3812" s="115"/>
      <c r="K3812" s="115"/>
      <c r="L3812" s="133" t="str">
        <f t="shared" si="1200"/>
        <v/>
      </c>
      <c r="M3812" s="116" t="str">
        <f>IF(L3812="", "", L3812/Veriler!$X$1)</f>
        <v/>
      </c>
      <c r="N3812" s="116" t="str">
        <f>IF(F3812&lt;&gt;"", "İthal Girdi", IF(Veriler!T3812="", "", IF(Veriler!S3812="H", "%0,5 üzerindedir", IF(Veriler!T3812&gt;0.1, "%10 sınırı aşılmıştır.", "Uygun"))))</f>
        <v>%0,5 üzerindedir</v>
      </c>
      <c r="O3812" s="116" t="str">
        <f t="shared" si="1201"/>
        <v xml:space="preserve"> </v>
      </c>
      <c r="P3812" s="117"/>
      <c r="Q3812" s="118"/>
      <c r="R3812" s="119" t="str">
        <f t="shared" si="1202"/>
        <v/>
      </c>
      <c r="S3812" s="133">
        <f>IFERROR(IF(M3812&lt;=0.005,IF(F3812="",L3812,0),IF(F3812&lt;&gt;"",0,IF(P3812="",0,IF(P3812="H",0,IF(Q3812&lt;Veriler!$G$2,L3812*Veriler!$G$2,L3812*Q3812)))))," ")</f>
        <v>0</v>
      </c>
      <c r="T3812" s="133">
        <f>IF(Veriler!T3812&lt;=0.1, S3812, IF(AND(Veriler!T3812&gt;0.1, F3812="", P3812="E"), IF(Q3812&gt;Veriler!$G$2, Q3812*S3812, IF(Q3812&lt;Veriler!$G$2, Veriler!$G$2*S3812, Q3812*S3812)), 0))</f>
        <v>0</v>
      </c>
      <c r="U3812" s="133" t="str">
        <f t="shared" si="1203"/>
        <v xml:space="preserve"> </v>
      </c>
      <c r="V3812" s="134" t="str">
        <f>IFERROR(IF(O3812="%10 sınırı aşılmıştır.",L3812-T3812,IFERROR(IF(F3812="",IF(S3812=1,0,IF(L3812-S3812=0,"",L3812-S3812)),IF(Veriler!M3812="",L3812,IF(L3812*Veriler!M3812=0,"",L3812*Veriler!M3812))),L3812)),0)</f>
        <v/>
      </c>
      <c r="W3812" s="146"/>
      <c r="X3812" s="146"/>
      <c r="Y3812" s="146"/>
    </row>
    <row r="3813" spans="1:25" s="99" customFormat="1" ht="54.75" customHeight="1" x14ac:dyDescent="0.25">
      <c r="A3813" s="96">
        <f t="shared" si="1204"/>
        <v>2809</v>
      </c>
      <c r="B3813" s="175"/>
      <c r="C3813" s="176"/>
      <c r="D3813" s="113"/>
      <c r="E3813" s="115"/>
      <c r="F3813" s="174"/>
      <c r="G3813" s="114" t="str">
        <f t="shared" si="1199"/>
        <v/>
      </c>
      <c r="H3813" s="115"/>
      <c r="I3813" s="115"/>
      <c r="J3813" s="115"/>
      <c r="K3813" s="115"/>
      <c r="L3813" s="133" t="str">
        <f t="shared" si="1200"/>
        <v/>
      </c>
      <c r="M3813" s="116" t="str">
        <f>IF(L3813="", "", L3813/Veriler!$X$1)</f>
        <v/>
      </c>
      <c r="N3813" s="116" t="str">
        <f>IF(F3813&lt;&gt;"", "İthal Girdi", IF(Veriler!T3813="", "", IF(Veriler!S3813="H", "%0,5 üzerindedir", IF(Veriler!T3813&gt;0.1, "%10 sınırı aşılmıştır.", "Uygun"))))</f>
        <v>%0,5 üzerindedir</v>
      </c>
      <c r="O3813" s="116" t="str">
        <f t="shared" si="1201"/>
        <v xml:space="preserve"> </v>
      </c>
      <c r="P3813" s="117"/>
      <c r="Q3813" s="118"/>
      <c r="R3813" s="119" t="str">
        <f t="shared" si="1202"/>
        <v/>
      </c>
      <c r="S3813" s="133">
        <f>IFERROR(IF(M3813&lt;=0.005,IF(F3813="",L3813,0),IF(F3813&lt;&gt;"",0,IF(P3813="",0,IF(P3813="H",0,IF(Q3813&lt;Veriler!$G$2,L3813*Veriler!$G$2,L3813*Q3813)))))," ")</f>
        <v>0</v>
      </c>
      <c r="T3813" s="133">
        <f>IF(Veriler!T3813&lt;=0.1, S3813, IF(AND(Veriler!T3813&gt;0.1, F3813="", P3813="E"), IF(Q3813&gt;Veriler!$G$2, Q3813*S3813, IF(Q3813&lt;Veriler!$G$2, Veriler!$G$2*S3813, Q3813*S3813)), 0))</f>
        <v>0</v>
      </c>
      <c r="U3813" s="133" t="str">
        <f t="shared" si="1203"/>
        <v xml:space="preserve"> </v>
      </c>
      <c r="V3813" s="134" t="str">
        <f>IFERROR(IF(O3813="%10 sınırı aşılmıştır.",L3813-T3813,IFERROR(IF(F3813="",IF(S3813=1,0,IF(L3813-S3813=0,"",L3813-S3813)),IF(Veriler!M3813="",L3813,IF(L3813*Veriler!M3813=0,"",L3813*Veriler!M3813))),L3813)),0)</f>
        <v/>
      </c>
      <c r="W3813" s="146"/>
      <c r="X3813" s="146"/>
      <c r="Y3813" s="146"/>
    </row>
    <row r="3814" spans="1:25" s="99" customFormat="1" ht="54.75" customHeight="1" x14ac:dyDescent="0.25">
      <c r="A3814" s="96">
        <f t="shared" si="1204"/>
        <v>2810</v>
      </c>
      <c r="B3814" s="175"/>
      <c r="C3814" s="176"/>
      <c r="D3814" s="113"/>
      <c r="E3814" s="115"/>
      <c r="F3814" s="174"/>
      <c r="G3814" s="114" t="str">
        <f t="shared" si="1199"/>
        <v/>
      </c>
      <c r="H3814" s="115"/>
      <c r="I3814" s="115"/>
      <c r="J3814" s="115"/>
      <c r="K3814" s="115"/>
      <c r="L3814" s="133" t="str">
        <f t="shared" si="1200"/>
        <v/>
      </c>
      <c r="M3814" s="116" t="str">
        <f>IF(L3814="", "", L3814/Veriler!$X$1)</f>
        <v/>
      </c>
      <c r="N3814" s="116" t="str">
        <f>IF(F3814&lt;&gt;"", "İthal Girdi", IF(Veriler!T3814="", "", IF(Veriler!S3814="H", "%0,5 üzerindedir", IF(Veriler!T3814&gt;0.1, "%10 sınırı aşılmıştır.", "Uygun"))))</f>
        <v>%0,5 üzerindedir</v>
      </c>
      <c r="O3814" s="116" t="str">
        <f t="shared" si="1201"/>
        <v xml:space="preserve"> </v>
      </c>
      <c r="P3814" s="117"/>
      <c r="Q3814" s="118"/>
      <c r="R3814" s="119" t="str">
        <f t="shared" si="1202"/>
        <v/>
      </c>
      <c r="S3814" s="133">
        <f>IFERROR(IF(M3814&lt;=0.005,IF(F3814="",L3814,0),IF(F3814&lt;&gt;"",0,IF(P3814="",0,IF(P3814="H",0,IF(Q3814&lt;Veriler!$G$2,L3814*Veriler!$G$2,L3814*Q3814)))))," ")</f>
        <v>0</v>
      </c>
      <c r="T3814" s="133">
        <f>IF(Veriler!T3814&lt;=0.1, S3814, IF(AND(Veriler!T3814&gt;0.1, F3814="", P3814="E"), IF(Q3814&gt;Veriler!$G$2, Q3814*S3814, IF(Q3814&lt;Veriler!$G$2, Veriler!$G$2*S3814, Q3814*S3814)), 0))</f>
        <v>0</v>
      </c>
      <c r="U3814" s="133" t="str">
        <f t="shared" si="1203"/>
        <v xml:space="preserve"> </v>
      </c>
      <c r="V3814" s="134" t="str">
        <f>IFERROR(IF(O3814="%10 sınırı aşılmıştır.",L3814-T3814,IFERROR(IF(F3814="",IF(S3814=1,0,IF(L3814-S3814=0,"",L3814-S3814)),IF(Veriler!M3814="",L3814,IF(L3814*Veriler!M3814=0,"",L3814*Veriler!M3814))),L3814)),0)</f>
        <v/>
      </c>
      <c r="W3814" s="146"/>
      <c r="X3814" s="146"/>
      <c r="Y3814" s="146"/>
    </row>
    <row r="3815" spans="1:25" s="99" customFormat="1" ht="54.75" customHeight="1" x14ac:dyDescent="0.25">
      <c r="A3815" s="96">
        <f t="shared" si="1204"/>
        <v>2811</v>
      </c>
      <c r="B3815" s="175"/>
      <c r="C3815" s="176"/>
      <c r="D3815" s="113"/>
      <c r="E3815" s="115"/>
      <c r="F3815" s="174"/>
      <c r="G3815" s="114" t="str">
        <f t="shared" si="1199"/>
        <v/>
      </c>
      <c r="H3815" s="115"/>
      <c r="I3815" s="115"/>
      <c r="J3815" s="115"/>
      <c r="K3815" s="115"/>
      <c r="L3815" s="133" t="str">
        <f t="shared" si="1200"/>
        <v/>
      </c>
      <c r="M3815" s="116" t="str">
        <f>IF(L3815="", "", L3815/Veriler!$X$1)</f>
        <v/>
      </c>
      <c r="N3815" s="116" t="str">
        <f>IF(F3815&lt;&gt;"", "İthal Girdi", IF(Veriler!T3815="", "", IF(Veriler!S3815="H", "%0,5 üzerindedir", IF(Veriler!T3815&gt;0.1, "%10 sınırı aşılmıştır.", "Uygun"))))</f>
        <v>%0,5 üzerindedir</v>
      </c>
      <c r="O3815" s="116" t="str">
        <f t="shared" si="1201"/>
        <v xml:space="preserve"> </v>
      </c>
      <c r="P3815" s="117"/>
      <c r="Q3815" s="118"/>
      <c r="R3815" s="119" t="str">
        <f t="shared" si="1202"/>
        <v/>
      </c>
      <c r="S3815" s="133">
        <f>IFERROR(IF(M3815&lt;=0.005,IF(F3815="",L3815,0),IF(F3815&lt;&gt;"",0,IF(P3815="",0,IF(P3815="H",0,IF(Q3815&lt;Veriler!$G$2,L3815*Veriler!$G$2,L3815*Q3815)))))," ")</f>
        <v>0</v>
      </c>
      <c r="T3815" s="133">
        <f>IF(Veriler!T3815&lt;=0.1, S3815, IF(AND(Veriler!T3815&gt;0.1, F3815="", P3815="E"), IF(Q3815&gt;Veriler!$G$2, Q3815*S3815, IF(Q3815&lt;Veriler!$G$2, Veriler!$G$2*S3815, Q3815*S3815)), 0))</f>
        <v>0</v>
      </c>
      <c r="U3815" s="133" t="str">
        <f t="shared" si="1203"/>
        <v xml:space="preserve"> </v>
      </c>
      <c r="V3815" s="134" t="str">
        <f>IFERROR(IF(O3815="%10 sınırı aşılmıştır.",L3815-T3815,IFERROR(IF(F3815="",IF(S3815=1,0,IF(L3815-S3815=0,"",L3815-S3815)),IF(Veriler!M3815="",L3815,IF(L3815*Veriler!M3815=0,"",L3815*Veriler!M3815))),L3815)),0)</f>
        <v/>
      </c>
      <c r="W3815" s="146"/>
      <c r="X3815" s="146"/>
      <c r="Y3815" s="146"/>
    </row>
    <row r="3816" spans="1:25" s="99" customFormat="1" ht="54.75" customHeight="1" x14ac:dyDescent="0.25">
      <c r="A3816" s="96">
        <f t="shared" si="1204"/>
        <v>2812</v>
      </c>
      <c r="B3816" s="175"/>
      <c r="C3816" s="176"/>
      <c r="D3816" s="113"/>
      <c r="E3816" s="115"/>
      <c r="F3816" s="174"/>
      <c r="G3816" s="114" t="str">
        <f t="shared" si="1199"/>
        <v/>
      </c>
      <c r="H3816" s="115"/>
      <c r="I3816" s="115"/>
      <c r="J3816" s="115"/>
      <c r="K3816" s="115"/>
      <c r="L3816" s="133" t="str">
        <f t="shared" si="1200"/>
        <v/>
      </c>
      <c r="M3816" s="116" t="str">
        <f>IF(L3816="", "", L3816/Veriler!$X$1)</f>
        <v/>
      </c>
      <c r="N3816" s="116" t="str">
        <f>IF(F3816&lt;&gt;"", "İthal Girdi", IF(Veriler!T3816="", "", IF(Veriler!S3816="H", "%0,5 üzerindedir", IF(Veriler!T3816&gt;0.1, "%10 sınırı aşılmıştır.", "Uygun"))))</f>
        <v>%0,5 üzerindedir</v>
      </c>
      <c r="O3816" s="116" t="str">
        <f t="shared" si="1201"/>
        <v xml:space="preserve"> </v>
      </c>
      <c r="P3816" s="117"/>
      <c r="Q3816" s="118"/>
      <c r="R3816" s="119" t="str">
        <f t="shared" si="1202"/>
        <v/>
      </c>
      <c r="S3816" s="133">
        <f>IFERROR(IF(M3816&lt;=0.005,IF(F3816="",L3816,0),IF(F3816&lt;&gt;"",0,IF(P3816="",0,IF(P3816="H",0,IF(Q3816&lt;Veriler!$G$2,L3816*Veriler!$G$2,L3816*Q3816)))))," ")</f>
        <v>0</v>
      </c>
      <c r="T3816" s="133">
        <f>IF(Veriler!T3816&lt;=0.1, S3816, IF(AND(Veriler!T3816&gt;0.1, F3816="", P3816="E"), IF(Q3816&gt;Veriler!$G$2, Q3816*S3816, IF(Q3816&lt;Veriler!$G$2, Veriler!$G$2*S3816, Q3816*S3816)), 0))</f>
        <v>0</v>
      </c>
      <c r="U3816" s="133" t="str">
        <f t="shared" si="1203"/>
        <v xml:space="preserve"> </v>
      </c>
      <c r="V3816" s="134" t="str">
        <f>IFERROR(IF(O3816="%10 sınırı aşılmıştır.",L3816-T3816,IFERROR(IF(F3816="",IF(S3816=1,0,IF(L3816-S3816=0,"",L3816-S3816)),IF(Veriler!M3816="",L3816,IF(L3816*Veriler!M3816=0,"",L3816*Veriler!M3816))),L3816)),0)</f>
        <v/>
      </c>
      <c r="W3816" s="146"/>
      <c r="X3816" s="146"/>
      <c r="Y3816" s="146"/>
    </row>
    <row r="3817" spans="1:25" s="99" customFormat="1" ht="54.75" customHeight="1" x14ac:dyDescent="0.25">
      <c r="A3817" s="96">
        <f t="shared" si="1204"/>
        <v>2813</v>
      </c>
      <c r="B3817" s="175"/>
      <c r="C3817" s="176"/>
      <c r="D3817" s="113"/>
      <c r="E3817" s="115"/>
      <c r="F3817" s="174"/>
      <c r="G3817" s="114" t="str">
        <f t="shared" si="1199"/>
        <v/>
      </c>
      <c r="H3817" s="115"/>
      <c r="I3817" s="115"/>
      <c r="J3817" s="115"/>
      <c r="K3817" s="115"/>
      <c r="L3817" s="133" t="str">
        <f t="shared" si="1200"/>
        <v/>
      </c>
      <c r="M3817" s="116" t="str">
        <f>IF(L3817="", "", L3817/Veriler!$X$1)</f>
        <v/>
      </c>
      <c r="N3817" s="116" t="str">
        <f>IF(F3817&lt;&gt;"", "İthal Girdi", IF(Veriler!T3817="", "", IF(Veriler!S3817="H", "%0,5 üzerindedir", IF(Veriler!T3817&gt;0.1, "%10 sınırı aşılmıştır.", "Uygun"))))</f>
        <v>%0,5 üzerindedir</v>
      </c>
      <c r="O3817" s="116" t="str">
        <f t="shared" si="1201"/>
        <v xml:space="preserve"> </v>
      </c>
      <c r="P3817" s="117"/>
      <c r="Q3817" s="118"/>
      <c r="R3817" s="119" t="str">
        <f t="shared" si="1202"/>
        <v/>
      </c>
      <c r="S3817" s="133">
        <f>IFERROR(IF(M3817&lt;=0.005,IF(F3817="",L3817,0),IF(F3817&lt;&gt;"",0,IF(P3817="",0,IF(P3817="H",0,IF(Q3817&lt;Veriler!$G$2,L3817*Veriler!$G$2,L3817*Q3817)))))," ")</f>
        <v>0</v>
      </c>
      <c r="T3817" s="133">
        <f>IF(Veriler!T3817&lt;=0.1, S3817, IF(AND(Veriler!T3817&gt;0.1, F3817="", P3817="E"), IF(Q3817&gt;Veriler!$G$2, Q3817*S3817, IF(Q3817&lt;Veriler!$G$2, Veriler!$G$2*S3817, Q3817*S3817)), 0))</f>
        <v>0</v>
      </c>
      <c r="U3817" s="133" t="str">
        <f t="shared" si="1203"/>
        <v xml:space="preserve"> </v>
      </c>
      <c r="V3817" s="134" t="str">
        <f>IFERROR(IF(O3817="%10 sınırı aşılmıştır.",L3817-T3817,IFERROR(IF(F3817="",IF(S3817=1,0,IF(L3817-S3817=0,"",L3817-S3817)),IF(Veriler!M3817="",L3817,IF(L3817*Veriler!M3817=0,"",L3817*Veriler!M3817))),L3817)),0)</f>
        <v/>
      </c>
      <c r="W3817" s="146"/>
      <c r="X3817" s="146"/>
      <c r="Y3817" s="146"/>
    </row>
    <row r="3818" spans="1:25" s="99" customFormat="1" ht="54.75" customHeight="1" x14ac:dyDescent="0.25">
      <c r="A3818" s="96">
        <f t="shared" si="1204"/>
        <v>2814</v>
      </c>
      <c r="B3818" s="175"/>
      <c r="C3818" s="176"/>
      <c r="D3818" s="113"/>
      <c r="E3818" s="115"/>
      <c r="F3818" s="174"/>
      <c r="G3818" s="114" t="str">
        <f t="shared" si="1199"/>
        <v/>
      </c>
      <c r="H3818" s="115"/>
      <c r="I3818" s="115"/>
      <c r="J3818" s="115"/>
      <c r="K3818" s="115"/>
      <c r="L3818" s="133" t="str">
        <f t="shared" si="1200"/>
        <v/>
      </c>
      <c r="M3818" s="116" t="str">
        <f>IF(L3818="", "", L3818/Veriler!$X$1)</f>
        <v/>
      </c>
      <c r="N3818" s="116" t="str">
        <f>IF(F3818&lt;&gt;"", "İthal Girdi", IF(Veriler!T3818="", "", IF(Veriler!S3818="H", "%0,5 üzerindedir", IF(Veriler!T3818&gt;0.1, "%10 sınırı aşılmıştır.", "Uygun"))))</f>
        <v>%0,5 üzerindedir</v>
      </c>
      <c r="O3818" s="116" t="str">
        <f t="shared" si="1201"/>
        <v xml:space="preserve"> </v>
      </c>
      <c r="P3818" s="117"/>
      <c r="Q3818" s="118"/>
      <c r="R3818" s="119" t="str">
        <f t="shared" si="1202"/>
        <v/>
      </c>
      <c r="S3818" s="133">
        <f>IFERROR(IF(M3818&lt;=0.005,IF(F3818="",L3818,0),IF(F3818&lt;&gt;"",0,IF(P3818="",0,IF(P3818="H",0,IF(Q3818&lt;Veriler!$G$2,L3818*Veriler!$G$2,L3818*Q3818)))))," ")</f>
        <v>0</v>
      </c>
      <c r="T3818" s="133">
        <f>IF(Veriler!T3818&lt;=0.1, S3818, IF(AND(Veriler!T3818&gt;0.1, F3818="", P3818="E"), IF(Q3818&gt;Veriler!$G$2, Q3818*S3818, IF(Q3818&lt;Veriler!$G$2, Veriler!$G$2*S3818, Q3818*S3818)), 0))</f>
        <v>0</v>
      </c>
      <c r="U3818" s="133" t="str">
        <f t="shared" si="1203"/>
        <v xml:space="preserve"> </v>
      </c>
      <c r="V3818" s="134" t="str">
        <f>IFERROR(IF(O3818="%10 sınırı aşılmıştır.",L3818-T3818,IFERROR(IF(F3818="",IF(S3818=1,0,IF(L3818-S3818=0,"",L3818-S3818)),IF(Veriler!M3818="",L3818,IF(L3818*Veriler!M3818=0,"",L3818*Veriler!M3818))),L3818)),0)</f>
        <v/>
      </c>
      <c r="W3818" s="146"/>
      <c r="X3818" s="146"/>
      <c r="Y3818" s="146"/>
    </row>
    <row r="3819" spans="1:25" s="99" customFormat="1" ht="36" hidden="1" customHeight="1" x14ac:dyDescent="0.25">
      <c r="A3819" s="101"/>
      <c r="B3819" s="191" t="s">
        <v>16</v>
      </c>
      <c r="C3819" s="176"/>
      <c r="D3819" s="120"/>
      <c r="E3819" s="171"/>
      <c r="F3819" s="172"/>
      <c r="G3819" s="121"/>
      <c r="H3819" s="115"/>
      <c r="I3819" s="115"/>
      <c r="J3819" s="115"/>
      <c r="K3819" s="115"/>
      <c r="L3819" s="121"/>
      <c r="M3819" s="121"/>
      <c r="N3819" s="121"/>
      <c r="O3819" s="121"/>
      <c r="P3819" s="120"/>
      <c r="Q3819" s="120"/>
      <c r="R3819" s="183"/>
      <c r="S3819" s="184"/>
      <c r="T3819" s="121"/>
      <c r="U3819" s="121"/>
      <c r="V3819" s="121"/>
      <c r="W3819" s="146"/>
      <c r="X3819" s="146"/>
      <c r="Y3819" s="146"/>
    </row>
    <row r="3820" spans="1:25" s="99" customFormat="1" ht="54.75" customHeight="1" x14ac:dyDescent="0.25">
      <c r="A3820" s="96">
        <f>A3818+1</f>
        <v>2815</v>
      </c>
      <c r="B3820" s="175"/>
      <c r="C3820" s="176"/>
      <c r="D3820" s="113"/>
      <c r="E3820" s="115"/>
      <c r="F3820" s="174"/>
      <c r="G3820" s="114" t="str">
        <f t="shared" ref="G3820:G3833" si="1205">IF(AND(F3820&lt;&gt;"",V3820&lt;&gt;"",L3820&lt;&gt;0),V3820/L3820,"")</f>
        <v/>
      </c>
      <c r="H3820" s="115"/>
      <c r="I3820" s="115"/>
      <c r="J3820" s="115"/>
      <c r="K3820" s="115"/>
      <c r="L3820" s="133" t="str">
        <f t="shared" ref="L3820:L3833" si="1206">IF(AND(H3820&lt;&gt;0, J3820&lt;&gt;0, K3820&lt;&gt;0), H3820*J3820*K3820, "")</f>
        <v/>
      </c>
      <c r="M3820" s="116" t="str">
        <f>IF(L3820="", "", L3820/Veriler!$X$1)</f>
        <v/>
      </c>
      <c r="N3820" s="116" t="str">
        <f>IF(F3820&lt;&gt;"", "İthal Girdi", IF(Veriler!T3820="", "", IF(Veriler!S3820="H", "%0,5 üzerindedir", IF(Veriler!T3820&gt;0.1, "%10 sınırı aşılmıştır.", "Uygun"))))</f>
        <v>%0,5 üzerindedir</v>
      </c>
      <c r="O3820" s="116" t="str">
        <f t="shared" ref="O3820:O3833" si="1207">IF(M3820=""," ",N3820)</f>
        <v xml:space="preserve"> </v>
      </c>
      <c r="P3820" s="117"/>
      <c r="Q3820" s="118"/>
      <c r="R3820" s="119" t="str">
        <f t="shared" ref="R3820:R3833" si="1208">IFERROR(IF(AND(T3820&lt;&gt;"",L3820&lt;&gt;"",L3820&lt;&gt;0,T3820&lt;&gt;0),T3820/L3820,"")," ")</f>
        <v/>
      </c>
      <c r="S3820" s="133">
        <f>IFERROR(IF(M3820&lt;=0.005,IF(F3820="",L3820,0),IF(F3820&lt;&gt;"",0,IF(P3820="",0,IF(P3820="H",0,IF(Q3820&lt;Veriler!$G$2,L3820*Veriler!$G$2,L3820*Q3820)))))," ")</f>
        <v>0</v>
      </c>
      <c r="T3820" s="133">
        <f>IF(Veriler!T3820&lt;=0.1, S3820, IF(AND(Veriler!T3820&gt;0.1, F3820="", P3820="E"), IF(Q3820&gt;Veriler!$G$2, Q3820*S3820, IF(Q3820&lt;Veriler!$G$2, Veriler!$G$2*S3820, Q3820*S3820)), 0))</f>
        <v>0</v>
      </c>
      <c r="U3820" s="133" t="str">
        <f t="shared" ref="U3820:U3833" si="1209">IF(T3820=0," ",T3820)</f>
        <v xml:space="preserve"> </v>
      </c>
      <c r="V3820" s="134" t="str">
        <f>IFERROR(IF(O3820="%10 sınırı aşılmıştır.",L3820-T3820,IFERROR(IF(F3820="",IF(S3820=1,0,IF(L3820-S3820=0,"",L3820-S3820)),IF(Veriler!M3820="",L3820,IF(L3820*Veriler!M3820=0,"",L3820*Veriler!M3820))),L3820)),0)</f>
        <v/>
      </c>
      <c r="W3820" s="146"/>
      <c r="X3820" s="146"/>
      <c r="Y3820" s="146"/>
    </row>
    <row r="3821" spans="1:25" s="99" customFormat="1" ht="54.75" customHeight="1" x14ac:dyDescent="0.25">
      <c r="A3821" s="96">
        <f t="shared" ref="A3821:A3833" si="1210">A3820+1</f>
        <v>2816</v>
      </c>
      <c r="B3821" s="175"/>
      <c r="C3821" s="176"/>
      <c r="D3821" s="113"/>
      <c r="E3821" s="115"/>
      <c r="F3821" s="174"/>
      <c r="G3821" s="114" t="str">
        <f t="shared" si="1205"/>
        <v/>
      </c>
      <c r="H3821" s="115"/>
      <c r="I3821" s="115"/>
      <c r="J3821" s="115"/>
      <c r="K3821" s="115"/>
      <c r="L3821" s="133" t="str">
        <f t="shared" si="1206"/>
        <v/>
      </c>
      <c r="M3821" s="116" t="str">
        <f>IF(L3821="", "", L3821/Veriler!$X$1)</f>
        <v/>
      </c>
      <c r="N3821" s="116" t="str">
        <f>IF(F3821&lt;&gt;"", "İthal Girdi", IF(Veriler!T3821="", "", IF(Veriler!S3821="H", "%0,5 üzerindedir", IF(Veriler!T3821&gt;0.1, "%10 sınırı aşılmıştır.", "Uygun"))))</f>
        <v>%0,5 üzerindedir</v>
      </c>
      <c r="O3821" s="116" t="str">
        <f t="shared" si="1207"/>
        <v xml:space="preserve"> </v>
      </c>
      <c r="P3821" s="117"/>
      <c r="Q3821" s="118"/>
      <c r="R3821" s="119" t="str">
        <f t="shared" si="1208"/>
        <v/>
      </c>
      <c r="S3821" s="133">
        <f>IFERROR(IF(M3821&lt;=0.005,IF(F3821="",L3821,0),IF(F3821&lt;&gt;"",0,IF(P3821="",0,IF(P3821="H",0,IF(Q3821&lt;Veriler!$G$2,L3821*Veriler!$G$2,L3821*Q3821)))))," ")</f>
        <v>0</v>
      </c>
      <c r="T3821" s="133">
        <f>IF(Veriler!T3821&lt;=0.1, S3821, IF(AND(Veriler!T3821&gt;0.1, F3821="", P3821="E"), IF(Q3821&gt;Veriler!$G$2, Q3821*S3821, IF(Q3821&lt;Veriler!$G$2, Veriler!$G$2*S3821, Q3821*S3821)), 0))</f>
        <v>0</v>
      </c>
      <c r="U3821" s="133" t="str">
        <f t="shared" si="1209"/>
        <v xml:space="preserve"> </v>
      </c>
      <c r="V3821" s="134" t="str">
        <f>IFERROR(IF(O3821="%10 sınırı aşılmıştır.",L3821-T3821,IFERROR(IF(F3821="",IF(S3821=1,0,IF(L3821-S3821=0,"",L3821-S3821)),IF(Veriler!M3821="",L3821,IF(L3821*Veriler!M3821=0,"",L3821*Veriler!M3821))),L3821)),0)</f>
        <v/>
      </c>
      <c r="W3821" s="146"/>
      <c r="X3821" s="146"/>
      <c r="Y3821" s="146"/>
    </row>
    <row r="3822" spans="1:25" s="99" customFormat="1" ht="54.75" customHeight="1" x14ac:dyDescent="0.25">
      <c r="A3822" s="96">
        <f t="shared" si="1210"/>
        <v>2817</v>
      </c>
      <c r="B3822" s="175"/>
      <c r="C3822" s="176"/>
      <c r="D3822" s="113"/>
      <c r="E3822" s="115"/>
      <c r="F3822" s="174"/>
      <c r="G3822" s="114" t="str">
        <f t="shared" si="1205"/>
        <v/>
      </c>
      <c r="H3822" s="115"/>
      <c r="I3822" s="115"/>
      <c r="J3822" s="115"/>
      <c r="K3822" s="115"/>
      <c r="L3822" s="133" t="str">
        <f t="shared" si="1206"/>
        <v/>
      </c>
      <c r="M3822" s="116" t="str">
        <f>IF(L3822="", "", L3822/Veriler!$X$1)</f>
        <v/>
      </c>
      <c r="N3822" s="116" t="str">
        <f>IF(F3822&lt;&gt;"", "İthal Girdi", IF(Veriler!T3822="", "", IF(Veriler!S3822="H", "%0,5 üzerindedir", IF(Veriler!T3822&gt;0.1, "%10 sınırı aşılmıştır.", "Uygun"))))</f>
        <v>%0,5 üzerindedir</v>
      </c>
      <c r="O3822" s="116" t="str">
        <f t="shared" si="1207"/>
        <v xml:space="preserve"> </v>
      </c>
      <c r="P3822" s="117"/>
      <c r="Q3822" s="118"/>
      <c r="R3822" s="119" t="str">
        <f t="shared" si="1208"/>
        <v/>
      </c>
      <c r="S3822" s="133">
        <f>IFERROR(IF(M3822&lt;=0.005,IF(F3822="",L3822,0),IF(F3822&lt;&gt;"",0,IF(P3822="",0,IF(P3822="H",0,IF(Q3822&lt;Veriler!$G$2,L3822*Veriler!$G$2,L3822*Q3822)))))," ")</f>
        <v>0</v>
      </c>
      <c r="T3822" s="133">
        <f>IF(Veriler!T3822&lt;=0.1, S3822, IF(AND(Veriler!T3822&gt;0.1, F3822="", P3822="E"), IF(Q3822&gt;Veriler!$G$2, Q3822*S3822, IF(Q3822&lt;Veriler!$G$2, Veriler!$G$2*S3822, Q3822*S3822)), 0))</f>
        <v>0</v>
      </c>
      <c r="U3822" s="133" t="str">
        <f t="shared" si="1209"/>
        <v xml:space="preserve"> </v>
      </c>
      <c r="V3822" s="134" t="str">
        <f>IFERROR(IF(O3822="%10 sınırı aşılmıştır.",L3822-T3822,IFERROR(IF(F3822="",IF(S3822=1,0,IF(L3822-S3822=0,"",L3822-S3822)),IF(Veriler!M3822="",L3822,IF(L3822*Veriler!M3822=0,"",L3822*Veriler!M3822))),L3822)),0)</f>
        <v/>
      </c>
      <c r="W3822" s="146"/>
      <c r="X3822" s="146"/>
      <c r="Y3822" s="146"/>
    </row>
    <row r="3823" spans="1:25" s="99" customFormat="1" ht="54.75" customHeight="1" x14ac:dyDescent="0.25">
      <c r="A3823" s="96">
        <f t="shared" si="1210"/>
        <v>2818</v>
      </c>
      <c r="B3823" s="175"/>
      <c r="C3823" s="176"/>
      <c r="D3823" s="113"/>
      <c r="E3823" s="115"/>
      <c r="F3823" s="174"/>
      <c r="G3823" s="114" t="str">
        <f t="shared" si="1205"/>
        <v/>
      </c>
      <c r="H3823" s="115"/>
      <c r="I3823" s="115"/>
      <c r="J3823" s="115"/>
      <c r="K3823" s="115"/>
      <c r="L3823" s="133" t="str">
        <f t="shared" si="1206"/>
        <v/>
      </c>
      <c r="M3823" s="116" t="str">
        <f>IF(L3823="", "", L3823/Veriler!$X$1)</f>
        <v/>
      </c>
      <c r="N3823" s="116" t="str">
        <f>IF(F3823&lt;&gt;"", "İthal Girdi", IF(Veriler!T3823="", "", IF(Veriler!S3823="H", "%0,5 üzerindedir", IF(Veriler!T3823&gt;0.1, "%10 sınırı aşılmıştır.", "Uygun"))))</f>
        <v>%0,5 üzerindedir</v>
      </c>
      <c r="O3823" s="116" t="str">
        <f t="shared" si="1207"/>
        <v xml:space="preserve"> </v>
      </c>
      <c r="P3823" s="117"/>
      <c r="Q3823" s="118"/>
      <c r="R3823" s="119" t="str">
        <f t="shared" si="1208"/>
        <v/>
      </c>
      <c r="S3823" s="133">
        <f>IFERROR(IF(M3823&lt;=0.005,IF(F3823="",L3823,0),IF(F3823&lt;&gt;"",0,IF(P3823="",0,IF(P3823="H",0,IF(Q3823&lt;Veriler!$G$2,L3823*Veriler!$G$2,L3823*Q3823)))))," ")</f>
        <v>0</v>
      </c>
      <c r="T3823" s="133">
        <f>IF(Veriler!T3823&lt;=0.1, S3823, IF(AND(Veriler!T3823&gt;0.1, F3823="", P3823="E"), IF(Q3823&gt;Veriler!$G$2, Q3823*S3823, IF(Q3823&lt;Veriler!$G$2, Veriler!$G$2*S3823, Q3823*S3823)), 0))</f>
        <v>0</v>
      </c>
      <c r="U3823" s="133" t="str">
        <f t="shared" si="1209"/>
        <v xml:space="preserve"> </v>
      </c>
      <c r="V3823" s="134" t="str">
        <f>IFERROR(IF(O3823="%10 sınırı aşılmıştır.",L3823-T3823,IFERROR(IF(F3823="",IF(S3823=1,0,IF(L3823-S3823=0,"",L3823-S3823)),IF(Veriler!M3823="",L3823,IF(L3823*Veriler!M3823=0,"",L3823*Veriler!M3823))),L3823)),0)</f>
        <v/>
      </c>
      <c r="W3823" s="146"/>
      <c r="X3823" s="146"/>
      <c r="Y3823" s="146"/>
    </row>
    <row r="3824" spans="1:25" s="99" customFormat="1" ht="54.75" customHeight="1" x14ac:dyDescent="0.25">
      <c r="A3824" s="96">
        <f t="shared" si="1210"/>
        <v>2819</v>
      </c>
      <c r="B3824" s="175"/>
      <c r="C3824" s="176"/>
      <c r="D3824" s="113"/>
      <c r="E3824" s="115"/>
      <c r="F3824" s="174"/>
      <c r="G3824" s="114" t="str">
        <f t="shared" si="1205"/>
        <v/>
      </c>
      <c r="H3824" s="115"/>
      <c r="I3824" s="115"/>
      <c r="J3824" s="115"/>
      <c r="K3824" s="115"/>
      <c r="L3824" s="133" t="str">
        <f t="shared" si="1206"/>
        <v/>
      </c>
      <c r="M3824" s="116" t="str">
        <f>IF(L3824="", "", L3824/Veriler!$X$1)</f>
        <v/>
      </c>
      <c r="N3824" s="116" t="str">
        <f>IF(F3824&lt;&gt;"", "İthal Girdi", IF(Veriler!T3824="", "", IF(Veriler!S3824="H", "%0,5 üzerindedir", IF(Veriler!T3824&gt;0.1, "%10 sınırı aşılmıştır.", "Uygun"))))</f>
        <v>%0,5 üzerindedir</v>
      </c>
      <c r="O3824" s="116" t="str">
        <f t="shared" si="1207"/>
        <v xml:space="preserve"> </v>
      </c>
      <c r="P3824" s="117"/>
      <c r="Q3824" s="118"/>
      <c r="R3824" s="119" t="str">
        <f t="shared" si="1208"/>
        <v/>
      </c>
      <c r="S3824" s="133">
        <f>IFERROR(IF(M3824&lt;=0.005,IF(F3824="",L3824,0),IF(F3824&lt;&gt;"",0,IF(P3824="",0,IF(P3824="H",0,IF(Q3824&lt;Veriler!$G$2,L3824*Veriler!$G$2,L3824*Q3824)))))," ")</f>
        <v>0</v>
      </c>
      <c r="T3824" s="133">
        <f>IF(Veriler!T3824&lt;=0.1, S3824, IF(AND(Veriler!T3824&gt;0.1, F3824="", P3824="E"), IF(Q3824&gt;Veriler!$G$2, Q3824*S3824, IF(Q3824&lt;Veriler!$G$2, Veriler!$G$2*S3824, Q3824*S3824)), 0))</f>
        <v>0</v>
      </c>
      <c r="U3824" s="133" t="str">
        <f t="shared" si="1209"/>
        <v xml:space="preserve"> </v>
      </c>
      <c r="V3824" s="134" t="str">
        <f>IFERROR(IF(O3824="%10 sınırı aşılmıştır.",L3824-T3824,IFERROR(IF(F3824="",IF(S3824=1,0,IF(L3824-S3824=0,"",L3824-S3824)),IF(Veriler!M3824="",L3824,IF(L3824*Veriler!M3824=0,"",L3824*Veriler!M3824))),L3824)),0)</f>
        <v/>
      </c>
      <c r="W3824" s="146"/>
      <c r="X3824" s="146"/>
      <c r="Y3824" s="146"/>
    </row>
    <row r="3825" spans="1:25" s="99" customFormat="1" ht="54.75" customHeight="1" x14ac:dyDescent="0.25">
      <c r="A3825" s="96">
        <f t="shared" si="1210"/>
        <v>2820</v>
      </c>
      <c r="B3825" s="175"/>
      <c r="C3825" s="176"/>
      <c r="D3825" s="113"/>
      <c r="E3825" s="115"/>
      <c r="F3825" s="174"/>
      <c r="G3825" s="114" t="str">
        <f t="shared" si="1205"/>
        <v/>
      </c>
      <c r="H3825" s="115"/>
      <c r="I3825" s="115"/>
      <c r="J3825" s="115"/>
      <c r="K3825" s="115"/>
      <c r="L3825" s="133" t="str">
        <f t="shared" si="1206"/>
        <v/>
      </c>
      <c r="M3825" s="116" t="str">
        <f>IF(L3825="", "", L3825/Veriler!$X$1)</f>
        <v/>
      </c>
      <c r="N3825" s="116" t="str">
        <f>IF(F3825&lt;&gt;"", "İthal Girdi", IF(Veriler!T3825="", "", IF(Veriler!S3825="H", "%0,5 üzerindedir", IF(Veriler!T3825&gt;0.1, "%10 sınırı aşılmıştır.", "Uygun"))))</f>
        <v>%0,5 üzerindedir</v>
      </c>
      <c r="O3825" s="116" t="str">
        <f t="shared" si="1207"/>
        <v xml:space="preserve"> </v>
      </c>
      <c r="P3825" s="117"/>
      <c r="Q3825" s="118"/>
      <c r="R3825" s="119" t="str">
        <f t="shared" si="1208"/>
        <v/>
      </c>
      <c r="S3825" s="133">
        <f>IFERROR(IF(M3825&lt;=0.005,IF(F3825="",L3825,0),IF(F3825&lt;&gt;"",0,IF(P3825="",0,IF(P3825="H",0,IF(Q3825&lt;Veriler!$G$2,L3825*Veriler!$G$2,L3825*Q3825)))))," ")</f>
        <v>0</v>
      </c>
      <c r="T3825" s="133">
        <f>IF(Veriler!T3825&lt;=0.1, S3825, IF(AND(Veriler!T3825&gt;0.1, F3825="", P3825="E"), IF(Q3825&gt;Veriler!$G$2, Q3825*S3825, IF(Q3825&lt;Veriler!$G$2, Veriler!$G$2*S3825, Q3825*S3825)), 0))</f>
        <v>0</v>
      </c>
      <c r="U3825" s="133" t="str">
        <f t="shared" si="1209"/>
        <v xml:space="preserve"> </v>
      </c>
      <c r="V3825" s="134" t="str">
        <f>IFERROR(IF(O3825="%10 sınırı aşılmıştır.",L3825-T3825,IFERROR(IF(F3825="",IF(S3825=1,0,IF(L3825-S3825=0,"",L3825-S3825)),IF(Veriler!M3825="",L3825,IF(L3825*Veriler!M3825=0,"",L3825*Veriler!M3825))),L3825)),0)</f>
        <v/>
      </c>
      <c r="W3825" s="146"/>
      <c r="X3825" s="146"/>
      <c r="Y3825" s="146"/>
    </row>
    <row r="3826" spans="1:25" s="99" customFormat="1" ht="54.75" customHeight="1" x14ac:dyDescent="0.25">
      <c r="A3826" s="96">
        <f t="shared" si="1210"/>
        <v>2821</v>
      </c>
      <c r="B3826" s="175"/>
      <c r="C3826" s="176"/>
      <c r="D3826" s="113"/>
      <c r="E3826" s="115"/>
      <c r="F3826" s="174"/>
      <c r="G3826" s="114" t="str">
        <f t="shared" si="1205"/>
        <v/>
      </c>
      <c r="H3826" s="115"/>
      <c r="I3826" s="115"/>
      <c r="J3826" s="115"/>
      <c r="K3826" s="115"/>
      <c r="L3826" s="133" t="str">
        <f t="shared" si="1206"/>
        <v/>
      </c>
      <c r="M3826" s="116" t="str">
        <f>IF(L3826="", "", L3826/Veriler!$X$1)</f>
        <v/>
      </c>
      <c r="N3826" s="116" t="str">
        <f>IF(F3826&lt;&gt;"", "İthal Girdi", IF(Veriler!T3826="", "", IF(Veriler!S3826="H", "%0,5 üzerindedir", IF(Veriler!T3826&gt;0.1, "%10 sınırı aşılmıştır.", "Uygun"))))</f>
        <v>%0,5 üzerindedir</v>
      </c>
      <c r="O3826" s="116" t="str">
        <f t="shared" si="1207"/>
        <v xml:space="preserve"> </v>
      </c>
      <c r="P3826" s="117"/>
      <c r="Q3826" s="118"/>
      <c r="R3826" s="119" t="str">
        <f t="shared" si="1208"/>
        <v/>
      </c>
      <c r="S3826" s="133">
        <f>IFERROR(IF(M3826&lt;=0.005,IF(F3826="",L3826,0),IF(F3826&lt;&gt;"",0,IF(P3826="",0,IF(P3826="H",0,IF(Q3826&lt;Veriler!$G$2,L3826*Veriler!$G$2,L3826*Q3826)))))," ")</f>
        <v>0</v>
      </c>
      <c r="T3826" s="133">
        <f>IF(Veriler!T3826&lt;=0.1, S3826, IF(AND(Veriler!T3826&gt;0.1, F3826="", P3826="E"), IF(Q3826&gt;Veriler!$G$2, Q3826*S3826, IF(Q3826&lt;Veriler!$G$2, Veriler!$G$2*S3826, Q3826*S3826)), 0))</f>
        <v>0</v>
      </c>
      <c r="U3826" s="133" t="str">
        <f t="shared" si="1209"/>
        <v xml:space="preserve"> </v>
      </c>
      <c r="V3826" s="134" t="str">
        <f>IFERROR(IF(O3826="%10 sınırı aşılmıştır.",L3826-T3826,IFERROR(IF(F3826="",IF(S3826=1,0,IF(L3826-S3826=0,"",L3826-S3826)),IF(Veriler!M3826="",L3826,IF(L3826*Veriler!M3826=0,"",L3826*Veriler!M3826))),L3826)),0)</f>
        <v/>
      </c>
      <c r="W3826" s="146"/>
      <c r="X3826" s="146"/>
      <c r="Y3826" s="146"/>
    </row>
    <row r="3827" spans="1:25" s="99" customFormat="1" ht="54.75" customHeight="1" x14ac:dyDescent="0.25">
      <c r="A3827" s="96">
        <f t="shared" si="1210"/>
        <v>2822</v>
      </c>
      <c r="B3827" s="175"/>
      <c r="C3827" s="176"/>
      <c r="D3827" s="113"/>
      <c r="E3827" s="115"/>
      <c r="F3827" s="174"/>
      <c r="G3827" s="114" t="str">
        <f t="shared" si="1205"/>
        <v/>
      </c>
      <c r="H3827" s="115"/>
      <c r="I3827" s="115"/>
      <c r="J3827" s="115"/>
      <c r="K3827" s="115"/>
      <c r="L3827" s="133" t="str">
        <f t="shared" si="1206"/>
        <v/>
      </c>
      <c r="M3827" s="116" t="str">
        <f>IF(L3827="", "", L3827/Veriler!$X$1)</f>
        <v/>
      </c>
      <c r="N3827" s="116" t="str">
        <f>IF(F3827&lt;&gt;"", "İthal Girdi", IF(Veriler!T3827="", "", IF(Veriler!S3827="H", "%0,5 üzerindedir", IF(Veriler!T3827&gt;0.1, "%10 sınırı aşılmıştır.", "Uygun"))))</f>
        <v>%0,5 üzerindedir</v>
      </c>
      <c r="O3827" s="116" t="str">
        <f t="shared" si="1207"/>
        <v xml:space="preserve"> </v>
      </c>
      <c r="P3827" s="117"/>
      <c r="Q3827" s="118"/>
      <c r="R3827" s="119" t="str">
        <f t="shared" si="1208"/>
        <v/>
      </c>
      <c r="S3827" s="133">
        <f>IFERROR(IF(M3827&lt;=0.005,IF(F3827="",L3827,0),IF(F3827&lt;&gt;"",0,IF(P3827="",0,IF(P3827="H",0,IF(Q3827&lt;Veriler!$G$2,L3827*Veriler!$G$2,L3827*Q3827)))))," ")</f>
        <v>0</v>
      </c>
      <c r="T3827" s="133">
        <f>IF(Veriler!T3827&lt;=0.1, S3827, IF(AND(Veriler!T3827&gt;0.1, F3827="", P3827="E"), IF(Q3827&gt;Veriler!$G$2, Q3827*S3827, IF(Q3827&lt;Veriler!$G$2, Veriler!$G$2*S3827, Q3827*S3827)), 0))</f>
        <v>0</v>
      </c>
      <c r="U3827" s="133" t="str">
        <f t="shared" si="1209"/>
        <v xml:space="preserve"> </v>
      </c>
      <c r="V3827" s="134" t="str">
        <f>IFERROR(IF(O3827="%10 sınırı aşılmıştır.",L3827-T3827,IFERROR(IF(F3827="",IF(S3827=1,0,IF(L3827-S3827=0,"",L3827-S3827)),IF(Veriler!M3827="",L3827,IF(L3827*Veriler!M3827=0,"",L3827*Veriler!M3827))),L3827)),0)</f>
        <v/>
      </c>
      <c r="W3827" s="146"/>
      <c r="X3827" s="146"/>
      <c r="Y3827" s="146"/>
    </row>
    <row r="3828" spans="1:25" s="99" customFormat="1" ht="54.75" customHeight="1" x14ac:dyDescent="0.25">
      <c r="A3828" s="96">
        <f t="shared" si="1210"/>
        <v>2823</v>
      </c>
      <c r="B3828" s="175"/>
      <c r="C3828" s="176"/>
      <c r="D3828" s="113"/>
      <c r="E3828" s="115"/>
      <c r="F3828" s="174"/>
      <c r="G3828" s="114" t="str">
        <f t="shared" si="1205"/>
        <v/>
      </c>
      <c r="H3828" s="115"/>
      <c r="I3828" s="115"/>
      <c r="J3828" s="115"/>
      <c r="K3828" s="115"/>
      <c r="L3828" s="133" t="str">
        <f t="shared" si="1206"/>
        <v/>
      </c>
      <c r="M3828" s="116" t="str">
        <f>IF(L3828="", "", L3828/Veriler!$X$1)</f>
        <v/>
      </c>
      <c r="N3828" s="116" t="str">
        <f>IF(F3828&lt;&gt;"", "İthal Girdi", IF(Veriler!T3828="", "", IF(Veriler!S3828="H", "%0,5 üzerindedir", IF(Veriler!T3828&gt;0.1, "%10 sınırı aşılmıştır.", "Uygun"))))</f>
        <v>%0,5 üzerindedir</v>
      </c>
      <c r="O3828" s="116" t="str">
        <f t="shared" si="1207"/>
        <v xml:space="preserve"> </v>
      </c>
      <c r="P3828" s="117"/>
      <c r="Q3828" s="118"/>
      <c r="R3828" s="119" t="str">
        <f t="shared" si="1208"/>
        <v/>
      </c>
      <c r="S3828" s="133">
        <f>IFERROR(IF(M3828&lt;=0.005,IF(F3828="",L3828,0),IF(F3828&lt;&gt;"",0,IF(P3828="",0,IF(P3828="H",0,IF(Q3828&lt;Veriler!$G$2,L3828*Veriler!$G$2,L3828*Q3828)))))," ")</f>
        <v>0</v>
      </c>
      <c r="T3828" s="133">
        <f>IF(Veriler!T3828&lt;=0.1, S3828, IF(AND(Veriler!T3828&gt;0.1, F3828="", P3828="E"), IF(Q3828&gt;Veriler!$G$2, Q3828*S3828, IF(Q3828&lt;Veriler!$G$2, Veriler!$G$2*S3828, Q3828*S3828)), 0))</f>
        <v>0</v>
      </c>
      <c r="U3828" s="133" t="str">
        <f t="shared" si="1209"/>
        <v xml:space="preserve"> </v>
      </c>
      <c r="V3828" s="134" t="str">
        <f>IFERROR(IF(O3828="%10 sınırı aşılmıştır.",L3828-T3828,IFERROR(IF(F3828="",IF(S3828=1,0,IF(L3828-S3828=0,"",L3828-S3828)),IF(Veriler!M3828="",L3828,IF(L3828*Veriler!M3828=0,"",L3828*Veriler!M3828))),L3828)),0)</f>
        <v/>
      </c>
      <c r="W3828" s="146"/>
      <c r="X3828" s="146"/>
      <c r="Y3828" s="146"/>
    </row>
    <row r="3829" spans="1:25" s="99" customFormat="1" ht="54.75" customHeight="1" x14ac:dyDescent="0.25">
      <c r="A3829" s="96">
        <f t="shared" si="1210"/>
        <v>2824</v>
      </c>
      <c r="B3829" s="175"/>
      <c r="C3829" s="176"/>
      <c r="D3829" s="113"/>
      <c r="E3829" s="115"/>
      <c r="F3829" s="174"/>
      <c r="G3829" s="114" t="str">
        <f t="shared" si="1205"/>
        <v/>
      </c>
      <c r="H3829" s="115"/>
      <c r="I3829" s="115"/>
      <c r="J3829" s="115"/>
      <c r="K3829" s="115"/>
      <c r="L3829" s="133" t="str">
        <f t="shared" si="1206"/>
        <v/>
      </c>
      <c r="M3829" s="116" t="str">
        <f>IF(L3829="", "", L3829/Veriler!$X$1)</f>
        <v/>
      </c>
      <c r="N3829" s="116" t="str">
        <f>IF(F3829&lt;&gt;"", "İthal Girdi", IF(Veriler!T3829="", "", IF(Veriler!S3829="H", "%0,5 üzerindedir", IF(Veriler!T3829&gt;0.1, "%10 sınırı aşılmıştır.", "Uygun"))))</f>
        <v>%0,5 üzerindedir</v>
      </c>
      <c r="O3829" s="116" t="str">
        <f t="shared" si="1207"/>
        <v xml:space="preserve"> </v>
      </c>
      <c r="P3829" s="117"/>
      <c r="Q3829" s="118"/>
      <c r="R3829" s="119" t="str">
        <f t="shared" si="1208"/>
        <v/>
      </c>
      <c r="S3829" s="133">
        <f>IFERROR(IF(M3829&lt;=0.005,IF(F3829="",L3829,0),IF(F3829&lt;&gt;"",0,IF(P3829="",0,IF(P3829="H",0,IF(Q3829&lt;Veriler!$G$2,L3829*Veriler!$G$2,L3829*Q3829)))))," ")</f>
        <v>0</v>
      </c>
      <c r="T3829" s="133">
        <f>IF(Veriler!T3829&lt;=0.1, S3829, IF(AND(Veriler!T3829&gt;0.1, F3829="", P3829="E"), IF(Q3829&gt;Veriler!$G$2, Q3829*S3829, IF(Q3829&lt;Veriler!$G$2, Veriler!$G$2*S3829, Q3829*S3829)), 0))</f>
        <v>0</v>
      </c>
      <c r="U3829" s="133" t="str">
        <f t="shared" si="1209"/>
        <v xml:space="preserve"> </v>
      </c>
      <c r="V3829" s="134" t="str">
        <f>IFERROR(IF(O3829="%10 sınırı aşılmıştır.",L3829-T3829,IFERROR(IF(F3829="",IF(S3829=1,0,IF(L3829-S3829=0,"",L3829-S3829)),IF(Veriler!M3829="",L3829,IF(L3829*Veriler!M3829=0,"",L3829*Veriler!M3829))),L3829)),0)</f>
        <v/>
      </c>
      <c r="W3829" s="146"/>
      <c r="X3829" s="146"/>
      <c r="Y3829" s="146"/>
    </row>
    <row r="3830" spans="1:25" s="99" customFormat="1" ht="54.75" customHeight="1" x14ac:dyDescent="0.25">
      <c r="A3830" s="96">
        <f t="shared" si="1210"/>
        <v>2825</v>
      </c>
      <c r="B3830" s="175"/>
      <c r="C3830" s="176"/>
      <c r="D3830" s="113"/>
      <c r="E3830" s="115"/>
      <c r="F3830" s="174"/>
      <c r="G3830" s="114" t="str">
        <f t="shared" si="1205"/>
        <v/>
      </c>
      <c r="H3830" s="115"/>
      <c r="I3830" s="115"/>
      <c r="J3830" s="115"/>
      <c r="K3830" s="115"/>
      <c r="L3830" s="133" t="str">
        <f t="shared" si="1206"/>
        <v/>
      </c>
      <c r="M3830" s="116" t="str">
        <f>IF(L3830="", "", L3830/Veriler!$X$1)</f>
        <v/>
      </c>
      <c r="N3830" s="116" t="str">
        <f>IF(F3830&lt;&gt;"", "İthal Girdi", IF(Veriler!T3830="", "", IF(Veriler!S3830="H", "%0,5 üzerindedir", IF(Veriler!T3830&gt;0.1, "%10 sınırı aşılmıştır.", "Uygun"))))</f>
        <v>%0,5 üzerindedir</v>
      </c>
      <c r="O3830" s="116" t="str">
        <f t="shared" si="1207"/>
        <v xml:space="preserve"> </v>
      </c>
      <c r="P3830" s="117"/>
      <c r="Q3830" s="118"/>
      <c r="R3830" s="119" t="str">
        <f t="shared" si="1208"/>
        <v/>
      </c>
      <c r="S3830" s="133">
        <f>IFERROR(IF(M3830&lt;=0.005,IF(F3830="",L3830,0),IF(F3830&lt;&gt;"",0,IF(P3830="",0,IF(P3830="H",0,IF(Q3830&lt;Veriler!$G$2,L3830*Veriler!$G$2,L3830*Q3830)))))," ")</f>
        <v>0</v>
      </c>
      <c r="T3830" s="133">
        <f>IF(Veriler!T3830&lt;=0.1, S3830, IF(AND(Veriler!T3830&gt;0.1, F3830="", P3830="E"), IF(Q3830&gt;Veriler!$G$2, Q3830*S3830, IF(Q3830&lt;Veriler!$G$2, Veriler!$G$2*S3830, Q3830*S3830)), 0))</f>
        <v>0</v>
      </c>
      <c r="U3830" s="133" t="str">
        <f t="shared" si="1209"/>
        <v xml:space="preserve"> </v>
      </c>
      <c r="V3830" s="134" t="str">
        <f>IFERROR(IF(O3830="%10 sınırı aşılmıştır.",L3830-T3830,IFERROR(IF(F3830="",IF(S3830=1,0,IF(L3830-S3830=0,"",L3830-S3830)),IF(Veriler!M3830="",L3830,IF(L3830*Veriler!M3830=0,"",L3830*Veriler!M3830))),L3830)),0)</f>
        <v/>
      </c>
      <c r="W3830" s="146"/>
      <c r="X3830" s="146"/>
      <c r="Y3830" s="146"/>
    </row>
    <row r="3831" spans="1:25" s="99" customFormat="1" ht="54.75" customHeight="1" x14ac:dyDescent="0.25">
      <c r="A3831" s="96">
        <f t="shared" si="1210"/>
        <v>2826</v>
      </c>
      <c r="B3831" s="175"/>
      <c r="C3831" s="176"/>
      <c r="D3831" s="113"/>
      <c r="E3831" s="115"/>
      <c r="F3831" s="174"/>
      <c r="G3831" s="114" t="str">
        <f t="shared" si="1205"/>
        <v/>
      </c>
      <c r="H3831" s="115"/>
      <c r="I3831" s="115"/>
      <c r="J3831" s="115"/>
      <c r="K3831" s="115"/>
      <c r="L3831" s="133" t="str">
        <f t="shared" si="1206"/>
        <v/>
      </c>
      <c r="M3831" s="116" t="str">
        <f>IF(L3831="", "", L3831/Veriler!$X$1)</f>
        <v/>
      </c>
      <c r="N3831" s="116" t="str">
        <f>IF(F3831&lt;&gt;"", "İthal Girdi", IF(Veriler!T3831="", "", IF(Veriler!S3831="H", "%0,5 üzerindedir", IF(Veriler!T3831&gt;0.1, "%10 sınırı aşılmıştır.", "Uygun"))))</f>
        <v>%0,5 üzerindedir</v>
      </c>
      <c r="O3831" s="116" t="str">
        <f t="shared" si="1207"/>
        <v xml:space="preserve"> </v>
      </c>
      <c r="P3831" s="117"/>
      <c r="Q3831" s="118"/>
      <c r="R3831" s="119" t="str">
        <f t="shared" si="1208"/>
        <v/>
      </c>
      <c r="S3831" s="133">
        <f>IFERROR(IF(M3831&lt;=0.005,IF(F3831="",L3831,0),IF(F3831&lt;&gt;"",0,IF(P3831="",0,IF(P3831="H",0,IF(Q3831&lt;Veriler!$G$2,L3831*Veriler!$G$2,L3831*Q3831)))))," ")</f>
        <v>0</v>
      </c>
      <c r="T3831" s="133">
        <f>IF(Veriler!T3831&lt;=0.1, S3831, IF(AND(Veriler!T3831&gt;0.1, F3831="", P3831="E"), IF(Q3831&gt;Veriler!$G$2, Q3831*S3831, IF(Q3831&lt;Veriler!$G$2, Veriler!$G$2*S3831, Q3831*S3831)), 0))</f>
        <v>0</v>
      </c>
      <c r="U3831" s="133" t="str">
        <f t="shared" si="1209"/>
        <v xml:space="preserve"> </v>
      </c>
      <c r="V3831" s="134" t="str">
        <f>IFERROR(IF(O3831="%10 sınırı aşılmıştır.",L3831-T3831,IFERROR(IF(F3831="",IF(S3831=1,0,IF(L3831-S3831=0,"",L3831-S3831)),IF(Veriler!M3831="",L3831,IF(L3831*Veriler!M3831=0,"",L3831*Veriler!M3831))),L3831)),0)</f>
        <v/>
      </c>
      <c r="W3831" s="146"/>
      <c r="X3831" s="146"/>
      <c r="Y3831" s="146"/>
    </row>
    <row r="3832" spans="1:25" s="99" customFormat="1" ht="54.75" customHeight="1" x14ac:dyDescent="0.25">
      <c r="A3832" s="96">
        <f t="shared" si="1210"/>
        <v>2827</v>
      </c>
      <c r="B3832" s="175"/>
      <c r="C3832" s="176"/>
      <c r="D3832" s="113"/>
      <c r="E3832" s="115"/>
      <c r="F3832" s="174"/>
      <c r="G3832" s="114" t="str">
        <f t="shared" si="1205"/>
        <v/>
      </c>
      <c r="H3832" s="115"/>
      <c r="I3832" s="115"/>
      <c r="J3832" s="115"/>
      <c r="K3832" s="115"/>
      <c r="L3832" s="133" t="str">
        <f t="shared" si="1206"/>
        <v/>
      </c>
      <c r="M3832" s="116" t="str">
        <f>IF(L3832="", "", L3832/Veriler!$X$1)</f>
        <v/>
      </c>
      <c r="N3832" s="116" t="str">
        <f>IF(F3832&lt;&gt;"", "İthal Girdi", IF(Veriler!T3832="", "", IF(Veriler!S3832="H", "%0,5 üzerindedir", IF(Veriler!T3832&gt;0.1, "%10 sınırı aşılmıştır.", "Uygun"))))</f>
        <v>%0,5 üzerindedir</v>
      </c>
      <c r="O3832" s="116" t="str">
        <f t="shared" si="1207"/>
        <v xml:space="preserve"> </v>
      </c>
      <c r="P3832" s="117"/>
      <c r="Q3832" s="118"/>
      <c r="R3832" s="119" t="str">
        <f t="shared" si="1208"/>
        <v/>
      </c>
      <c r="S3832" s="133">
        <f>IFERROR(IF(M3832&lt;=0.005,IF(F3832="",L3832,0),IF(F3832&lt;&gt;"",0,IF(P3832="",0,IF(P3832="H",0,IF(Q3832&lt;Veriler!$G$2,L3832*Veriler!$G$2,L3832*Q3832)))))," ")</f>
        <v>0</v>
      </c>
      <c r="T3832" s="133">
        <f>IF(Veriler!T3832&lt;=0.1, S3832, IF(AND(Veriler!T3832&gt;0.1, F3832="", P3832="E"), IF(Q3832&gt;Veriler!$G$2, Q3832*S3832, IF(Q3832&lt;Veriler!$G$2, Veriler!$G$2*S3832, Q3832*S3832)), 0))</f>
        <v>0</v>
      </c>
      <c r="U3832" s="133" t="str">
        <f t="shared" si="1209"/>
        <v xml:space="preserve"> </v>
      </c>
      <c r="V3832" s="134" t="str">
        <f>IFERROR(IF(O3832="%10 sınırı aşılmıştır.",L3832-T3832,IFERROR(IF(F3832="",IF(S3832=1,0,IF(L3832-S3832=0,"",L3832-S3832)),IF(Veriler!M3832="",L3832,IF(L3832*Veriler!M3832=0,"",L3832*Veriler!M3832))),L3832)),0)</f>
        <v/>
      </c>
      <c r="W3832" s="146"/>
      <c r="X3832" s="146"/>
      <c r="Y3832" s="146"/>
    </row>
    <row r="3833" spans="1:25" s="99" customFormat="1" ht="54.75" customHeight="1" x14ac:dyDescent="0.25">
      <c r="A3833" s="96">
        <f t="shared" si="1210"/>
        <v>2828</v>
      </c>
      <c r="B3833" s="175"/>
      <c r="C3833" s="176"/>
      <c r="D3833" s="113"/>
      <c r="E3833" s="115"/>
      <c r="F3833" s="174"/>
      <c r="G3833" s="114" t="str">
        <f t="shared" si="1205"/>
        <v/>
      </c>
      <c r="H3833" s="115"/>
      <c r="I3833" s="115"/>
      <c r="J3833" s="115"/>
      <c r="K3833" s="115"/>
      <c r="L3833" s="133" t="str">
        <f t="shared" si="1206"/>
        <v/>
      </c>
      <c r="M3833" s="116" t="str">
        <f>IF(L3833="", "", L3833/Veriler!$X$1)</f>
        <v/>
      </c>
      <c r="N3833" s="116" t="str">
        <f>IF(F3833&lt;&gt;"", "İthal Girdi", IF(Veriler!T3833="", "", IF(Veriler!S3833="H", "%0,5 üzerindedir", IF(Veriler!T3833&gt;0.1, "%10 sınırı aşılmıştır.", "Uygun"))))</f>
        <v>%0,5 üzerindedir</v>
      </c>
      <c r="O3833" s="116" t="str">
        <f t="shared" si="1207"/>
        <v xml:space="preserve"> </v>
      </c>
      <c r="P3833" s="117"/>
      <c r="Q3833" s="118"/>
      <c r="R3833" s="119" t="str">
        <f t="shared" si="1208"/>
        <v/>
      </c>
      <c r="S3833" s="133">
        <f>IFERROR(IF(M3833&lt;=0.005,IF(F3833="",L3833,0),IF(F3833&lt;&gt;"",0,IF(P3833="",0,IF(P3833="H",0,IF(Q3833&lt;Veriler!$G$2,L3833*Veriler!$G$2,L3833*Q3833)))))," ")</f>
        <v>0</v>
      </c>
      <c r="T3833" s="133">
        <f>IF(Veriler!T3833&lt;=0.1, S3833, IF(AND(Veriler!T3833&gt;0.1, F3833="", P3833="E"), IF(Q3833&gt;Veriler!$G$2, Q3833*S3833, IF(Q3833&lt;Veriler!$G$2, Veriler!$G$2*S3833, Q3833*S3833)), 0))</f>
        <v>0</v>
      </c>
      <c r="U3833" s="133" t="str">
        <f t="shared" si="1209"/>
        <v xml:space="preserve"> </v>
      </c>
      <c r="V3833" s="134" t="str">
        <f>IFERROR(IF(O3833="%10 sınırı aşılmıştır.",L3833-T3833,IFERROR(IF(F3833="",IF(S3833=1,0,IF(L3833-S3833=0,"",L3833-S3833)),IF(Veriler!M3833="",L3833,IF(L3833*Veriler!M3833=0,"",L3833*Veriler!M3833))),L3833)),0)</f>
        <v/>
      </c>
      <c r="W3833" s="146"/>
      <c r="X3833" s="146"/>
      <c r="Y3833" s="146"/>
    </row>
    <row r="3834" spans="1:25" s="99" customFormat="1" ht="24" customHeight="1" x14ac:dyDescent="0.25">
      <c r="A3834" s="103"/>
      <c r="B3834" s="104"/>
      <c r="C3834" s="104"/>
      <c r="D3834" s="104"/>
      <c r="E3834" s="103"/>
      <c r="F3834" s="135"/>
      <c r="G3834" s="157"/>
      <c r="H3834" s="103"/>
      <c r="I3834" s="103"/>
      <c r="J3834" s="103"/>
      <c r="K3834" s="103"/>
      <c r="L3834" s="136">
        <f>SUM(L3805:L3818,L3820:L3833)</f>
        <v>0</v>
      </c>
      <c r="M3834" s="158"/>
      <c r="N3834" s="158"/>
      <c r="O3834" s="158"/>
      <c r="P3834" s="105"/>
      <c r="Q3834" s="106"/>
      <c r="R3834" s="159"/>
      <c r="S3834" s="160"/>
      <c r="T3834" s="160"/>
      <c r="U3834" s="160"/>
      <c r="V3834" s="160"/>
      <c r="W3834" s="146"/>
      <c r="X3834" s="146"/>
      <c r="Y3834" s="146"/>
    </row>
    <row r="3835" spans="1:25" s="99" customFormat="1" ht="31.5" customHeight="1" x14ac:dyDescent="0.25">
      <c r="A3835" s="103"/>
      <c r="B3835" s="104"/>
      <c r="C3835" s="104"/>
      <c r="D3835" s="104"/>
      <c r="E3835" s="103"/>
      <c r="F3835" s="135"/>
      <c r="G3835" s="157"/>
      <c r="H3835" s="103"/>
      <c r="I3835" s="103"/>
      <c r="J3835" s="103"/>
      <c r="K3835" s="103"/>
      <c r="L3835" s="161"/>
      <c r="M3835" s="158"/>
      <c r="N3835" s="158"/>
      <c r="O3835" s="158"/>
      <c r="P3835" s="105"/>
      <c r="Q3835" s="106"/>
      <c r="R3835" s="159"/>
      <c r="S3835" s="162" t="s">
        <v>57</v>
      </c>
      <c r="T3835" s="162" t="s">
        <v>57</v>
      </c>
      <c r="U3835" s="162" t="s">
        <v>57</v>
      </c>
      <c r="V3835" s="163" t="s">
        <v>58</v>
      </c>
      <c r="W3835" s="146"/>
      <c r="X3835" s="146"/>
      <c r="Y3835" s="146"/>
    </row>
    <row r="3836" spans="1:25" s="99" customFormat="1" ht="58.5" customHeight="1" x14ac:dyDescent="0.25">
      <c r="A3836" s="185" t="s">
        <v>59</v>
      </c>
      <c r="B3836" s="180"/>
      <c r="C3836" s="180"/>
      <c r="D3836" s="180"/>
      <c r="E3836" s="180"/>
      <c r="F3836" s="180"/>
      <c r="G3836" s="180"/>
      <c r="H3836" s="180"/>
      <c r="I3836" s="180"/>
      <c r="J3836" s="180"/>
      <c r="K3836" s="180"/>
      <c r="L3836" s="180"/>
      <c r="M3836" s="180"/>
      <c r="N3836" s="180"/>
      <c r="O3836" s="180"/>
      <c r="P3836" s="180"/>
      <c r="Q3836" s="180"/>
      <c r="R3836" s="176"/>
      <c r="S3836" s="137">
        <f>SUM(S3798,S3805:S3818,S3820:S3833)</f>
        <v>0</v>
      </c>
      <c r="T3836" s="137" t="str">
        <f>IF(SUM(T3805:T3818,T3820:T3833)=0," ",SUM(T3805:T3818,T3820:T3833))</f>
        <v xml:space="preserve"> </v>
      </c>
      <c r="U3836" s="137" t="str">
        <f>IF(SUM(U3805:U3818,U3820:U3833)=0," ",SUM(U3805:U3818,U3820:U3833))</f>
        <v xml:space="preserve"> </v>
      </c>
      <c r="V3836" s="137" t="str">
        <f>IF(SUM(V3805:V3818,V3820:V3833)=0," ",SUM(V3805:V3818,V3820:V3833))</f>
        <v xml:space="preserve"> </v>
      </c>
      <c r="W3836" s="146"/>
      <c r="X3836" s="164">
        <f>SUM(U3805:U3818,U3820:U3833)</f>
        <v>0</v>
      </c>
      <c r="Y3836" s="164">
        <f>SUM(V3805:V3818,V3820:V3833)</f>
        <v>0</v>
      </c>
    </row>
    <row r="3837" spans="1:25" x14ac:dyDescent="0.3">
      <c r="A3837" s="34"/>
      <c r="G3837" s="146"/>
      <c r="L3837" s="146"/>
      <c r="M3837" s="146"/>
      <c r="N3837" s="146"/>
      <c r="O3837" s="146"/>
      <c r="R3837" s="146"/>
      <c r="S3837" s="146"/>
      <c r="T3837" s="146"/>
      <c r="U3837" s="146"/>
      <c r="V3837" s="146"/>
      <c r="W3837" s="146"/>
      <c r="X3837" s="146"/>
      <c r="Y3837" s="146"/>
    </row>
    <row r="3838" spans="1:25" x14ac:dyDescent="0.3">
      <c r="A3838" s="186" t="s">
        <v>60</v>
      </c>
      <c r="B3838" s="187"/>
      <c r="C3838" s="187"/>
      <c r="D3838" s="187"/>
      <c r="E3838" s="187"/>
      <c r="F3838" s="187"/>
      <c r="G3838" s="187"/>
      <c r="H3838" s="187"/>
      <c r="I3838" s="187"/>
      <c r="J3838" s="187"/>
      <c r="K3838" s="187"/>
      <c r="L3838" s="187"/>
      <c r="M3838" s="187"/>
      <c r="N3838" s="187"/>
      <c r="O3838" s="187"/>
      <c r="P3838" s="187"/>
      <c r="Q3838" s="187"/>
      <c r="R3838" s="187"/>
      <c r="S3838" s="187"/>
      <c r="T3838" s="187"/>
      <c r="U3838" s="187"/>
      <c r="V3838" s="187"/>
      <c r="W3838" s="146"/>
      <c r="X3838" s="146"/>
      <c r="Y3838" s="146"/>
    </row>
    <row r="3839" spans="1:25" s="99" customFormat="1" ht="41.25" customHeight="1" x14ac:dyDescent="0.25">
      <c r="A3839" s="189" t="s">
        <v>38</v>
      </c>
      <c r="B3839" s="180"/>
      <c r="C3839" s="180"/>
      <c r="D3839" s="180"/>
      <c r="E3839" s="180"/>
      <c r="F3839" s="180"/>
      <c r="G3839" s="180"/>
      <c r="H3839" s="180"/>
      <c r="I3839" s="180"/>
      <c r="J3839" s="180"/>
      <c r="K3839" s="180"/>
      <c r="L3839" s="180"/>
      <c r="M3839" s="180"/>
      <c r="N3839" s="180"/>
      <c r="O3839" s="180"/>
      <c r="P3839" s="180"/>
      <c r="Q3839" s="180"/>
      <c r="R3839" s="180"/>
      <c r="S3839" s="180"/>
      <c r="T3839" s="180"/>
      <c r="U3839" s="180"/>
      <c r="V3839" s="176"/>
      <c r="W3839" s="146"/>
      <c r="X3839" s="146"/>
      <c r="Y3839" s="146"/>
    </row>
    <row r="3840" spans="1:25" s="100" customFormat="1" ht="35.25" customHeight="1" x14ac:dyDescent="0.25">
      <c r="A3840" s="179" t="s">
        <v>39</v>
      </c>
      <c r="B3840" s="180"/>
      <c r="C3840" s="180"/>
      <c r="D3840" s="180"/>
      <c r="E3840" s="180"/>
      <c r="F3840" s="180"/>
      <c r="G3840" s="180"/>
      <c r="H3840" s="180"/>
      <c r="I3840" s="180"/>
      <c r="J3840" s="180"/>
      <c r="K3840" s="180"/>
      <c r="L3840" s="180"/>
      <c r="M3840" s="180"/>
      <c r="N3840" s="180"/>
      <c r="O3840" s="180"/>
      <c r="P3840" s="180"/>
      <c r="Q3840" s="180"/>
      <c r="R3840" s="176"/>
      <c r="S3840" s="147"/>
      <c r="T3840" s="148"/>
      <c r="U3840" s="149" t="s">
        <v>40</v>
      </c>
      <c r="V3840" s="150">
        <f>V3802+1</f>
        <v>102</v>
      </c>
      <c r="W3840" s="146"/>
      <c r="X3840" s="146"/>
      <c r="Y3840" s="146"/>
    </row>
    <row r="3841" spans="1:25" s="99" customFormat="1" ht="81" customHeight="1" x14ac:dyDescent="0.25">
      <c r="A3841" s="110" t="s">
        <v>3</v>
      </c>
      <c r="B3841" s="188" t="s">
        <v>41</v>
      </c>
      <c r="C3841" s="176"/>
      <c r="D3841" s="111" t="s">
        <v>42</v>
      </c>
      <c r="E3841" s="110" t="s">
        <v>324</v>
      </c>
      <c r="F3841" s="111" t="s">
        <v>325</v>
      </c>
      <c r="G3841" s="151" t="s">
        <v>43</v>
      </c>
      <c r="H3841" s="110" t="s">
        <v>44</v>
      </c>
      <c r="I3841" s="110" t="s">
        <v>8</v>
      </c>
      <c r="J3841" s="110" t="s">
        <v>45</v>
      </c>
      <c r="K3841" s="110" t="s">
        <v>46</v>
      </c>
      <c r="L3841" s="152" t="s">
        <v>47</v>
      </c>
      <c r="M3841" s="153" t="s">
        <v>48</v>
      </c>
      <c r="N3841" s="154" t="s">
        <v>49</v>
      </c>
      <c r="O3841" s="154" t="s">
        <v>49</v>
      </c>
      <c r="P3841" s="112" t="s">
        <v>50</v>
      </c>
      <c r="Q3841" s="110" t="s">
        <v>51</v>
      </c>
      <c r="R3841" s="155" t="s">
        <v>52</v>
      </c>
      <c r="S3841" s="156" t="s">
        <v>53</v>
      </c>
      <c r="T3841" s="156" t="s">
        <v>54</v>
      </c>
      <c r="U3841" s="152" t="s">
        <v>54</v>
      </c>
      <c r="V3841" s="152" t="s">
        <v>55</v>
      </c>
      <c r="W3841" s="146"/>
      <c r="X3841" s="146"/>
      <c r="Y3841" s="146"/>
    </row>
    <row r="3842" spans="1:25" s="99" customFormat="1" ht="45" customHeight="1" x14ac:dyDescent="0.25">
      <c r="A3842" s="101"/>
      <c r="B3842" s="177" t="s">
        <v>56</v>
      </c>
      <c r="C3842" s="178"/>
      <c r="D3842" s="102"/>
      <c r="E3842" s="170"/>
      <c r="F3842" s="102"/>
      <c r="G3842" s="95"/>
      <c r="H3842" s="102"/>
      <c r="I3842" s="102"/>
      <c r="J3842" s="102"/>
      <c r="K3842" s="102"/>
      <c r="L3842" s="95"/>
      <c r="M3842" s="95"/>
      <c r="N3842" s="95"/>
      <c r="O3842" s="95"/>
      <c r="P3842" s="102"/>
      <c r="Q3842" s="102"/>
      <c r="R3842" s="190"/>
      <c r="S3842" s="184"/>
      <c r="T3842" s="95"/>
      <c r="U3842" s="95"/>
      <c r="V3842" s="95"/>
      <c r="W3842" s="146"/>
      <c r="X3842" s="146"/>
      <c r="Y3842" s="146"/>
    </row>
    <row r="3843" spans="1:25" s="99" customFormat="1" ht="54.75" customHeight="1" x14ac:dyDescent="0.25">
      <c r="A3843" s="96">
        <f>A3833+1</f>
        <v>2829</v>
      </c>
      <c r="B3843" s="181"/>
      <c r="C3843" s="182"/>
      <c r="D3843" s="113"/>
      <c r="E3843" s="115"/>
      <c r="F3843" s="174"/>
      <c r="G3843" s="114" t="str">
        <f t="shared" ref="G3843:G3856" si="1211">IF(AND(F3843&lt;&gt;"",V3843&lt;&gt;"",L3843&lt;&gt;0),V3843/L3843,"")</f>
        <v/>
      </c>
      <c r="H3843" s="115"/>
      <c r="I3843" s="115"/>
      <c r="J3843" s="115"/>
      <c r="K3843" s="115"/>
      <c r="L3843" s="133" t="str">
        <f t="shared" ref="L3843:L3856" si="1212">IF(AND(H3843&lt;&gt;0, J3843&lt;&gt;0, K3843&lt;&gt;0), H3843*J3843*K3843, "")</f>
        <v/>
      </c>
      <c r="M3843" s="116" t="str">
        <f>IF(L3843="", "", L3843/Veriler!$X$1)</f>
        <v/>
      </c>
      <c r="N3843" s="116" t="str">
        <f>IF(F3843&lt;&gt;"", "İthal Girdi", IF(Veriler!T3843="", "", IF(Veriler!S3843="H", "%0,5 üzerindedir", IF(Veriler!T3843&gt;0.1, "%10 sınırı aşılmıştır.", "Uygun"))))</f>
        <v>%0,5 üzerindedir</v>
      </c>
      <c r="O3843" s="116" t="str">
        <f t="shared" ref="O3843:O3856" si="1213">IF(M3843=""," ",N3843)</f>
        <v xml:space="preserve"> </v>
      </c>
      <c r="P3843" s="117"/>
      <c r="Q3843" s="118"/>
      <c r="R3843" s="119" t="str">
        <f t="shared" ref="R3843:R3856" si="1214">IFERROR(IF(AND(T3843&lt;&gt;"",L3843&lt;&gt;"",L3843&lt;&gt;0,T3843&lt;&gt;0),T3843/L3843,"")," ")</f>
        <v/>
      </c>
      <c r="S3843" s="133">
        <f>IFERROR(IF(M3843&lt;=0.005,IF(F3843="",L3843,0),IF(F3843&lt;&gt;"",0,IF(P3843="",0,IF(P3843="H",0,IF(Q3843&lt;Veriler!$G$2,L3843*Veriler!$G$2,L3843*Q3843)))))," ")</f>
        <v>0</v>
      </c>
      <c r="T3843" s="133">
        <f>IF(Veriler!T3843&lt;=0.1, S3843, IF(AND(Veriler!T3843&gt;0.1, F3843="", P3843="E"), IF(Q3843&gt;Veriler!$G$2, Q3843*S3843, IF(Q3843&lt;Veriler!$G$2, Veriler!$G$2*S3843, Q3843*S3843)), 0))</f>
        <v>0</v>
      </c>
      <c r="U3843" s="133" t="str">
        <f t="shared" ref="U3843:U3856" si="1215">IF(T3843=0," ",T3843)</f>
        <v xml:space="preserve"> </v>
      </c>
      <c r="V3843" s="134" t="str">
        <f>IFERROR(IF(O3843="%10 sınırı aşılmıştır.",L3843-T3843,IFERROR(IF(F3843="",IF(S3843=1,0,IF(L3843-S3843=0,"",L3843-S3843)),IF(Veriler!M3843="",L3843,IF(L3843*Veriler!M3843=0,"",L3843*Veriler!M3843))),L3843)),0)</f>
        <v/>
      </c>
      <c r="W3843" s="146"/>
      <c r="X3843" s="146"/>
      <c r="Y3843" s="146"/>
    </row>
    <row r="3844" spans="1:25" s="99" customFormat="1" ht="54.75" customHeight="1" x14ac:dyDescent="0.25">
      <c r="A3844" s="96">
        <f t="shared" ref="A3844:A3856" si="1216">A3843+1</f>
        <v>2830</v>
      </c>
      <c r="B3844" s="175"/>
      <c r="C3844" s="176"/>
      <c r="D3844" s="113"/>
      <c r="E3844" s="115"/>
      <c r="F3844" s="174"/>
      <c r="G3844" s="114" t="str">
        <f t="shared" si="1211"/>
        <v/>
      </c>
      <c r="H3844" s="115"/>
      <c r="I3844" s="115"/>
      <c r="J3844" s="115"/>
      <c r="K3844" s="115"/>
      <c r="L3844" s="133" t="str">
        <f t="shared" si="1212"/>
        <v/>
      </c>
      <c r="M3844" s="116" t="str">
        <f>IF(L3844="", "", L3844/Veriler!$X$1)</f>
        <v/>
      </c>
      <c r="N3844" s="116" t="str">
        <f>IF(F3844&lt;&gt;"", "İthal Girdi", IF(Veriler!T3844="", "", IF(Veriler!S3844="H", "%0,5 üzerindedir", IF(Veriler!T3844&gt;0.1, "%10 sınırı aşılmıştır.", "Uygun"))))</f>
        <v>%0,5 üzerindedir</v>
      </c>
      <c r="O3844" s="116" t="str">
        <f t="shared" si="1213"/>
        <v xml:space="preserve"> </v>
      </c>
      <c r="P3844" s="117"/>
      <c r="Q3844" s="118"/>
      <c r="R3844" s="119" t="str">
        <f t="shared" si="1214"/>
        <v/>
      </c>
      <c r="S3844" s="133">
        <f>IFERROR(IF(M3844&lt;=0.005,IF(F3844="",L3844,0),IF(F3844&lt;&gt;"",0,IF(P3844="",0,IF(P3844="H",0,IF(Q3844&lt;Veriler!$G$2,L3844*Veriler!$G$2,L3844*Q3844)))))," ")</f>
        <v>0</v>
      </c>
      <c r="T3844" s="133">
        <f>IF(Veriler!T3844&lt;=0.1, S3844, IF(AND(Veriler!T3844&gt;0.1, F3844="", P3844="E"), IF(Q3844&gt;Veriler!$G$2, Q3844*S3844, IF(Q3844&lt;Veriler!$G$2, Veriler!$G$2*S3844, Q3844*S3844)), 0))</f>
        <v>0</v>
      </c>
      <c r="U3844" s="133" t="str">
        <f t="shared" si="1215"/>
        <v xml:space="preserve"> </v>
      </c>
      <c r="V3844" s="134" t="str">
        <f>IFERROR(IF(O3844="%10 sınırı aşılmıştır.",L3844-T3844,IFERROR(IF(F3844="",IF(S3844=1,0,IF(L3844-S3844=0,"",L3844-S3844)),IF(Veriler!M3844="",L3844,IF(L3844*Veriler!M3844=0,"",L3844*Veriler!M3844))),L3844)),0)</f>
        <v/>
      </c>
      <c r="W3844" s="146"/>
      <c r="X3844" s="146"/>
      <c r="Y3844" s="146"/>
    </row>
    <row r="3845" spans="1:25" s="99" customFormat="1" ht="54.75" customHeight="1" x14ac:dyDescent="0.25">
      <c r="A3845" s="96">
        <f t="shared" si="1216"/>
        <v>2831</v>
      </c>
      <c r="B3845" s="175"/>
      <c r="C3845" s="176"/>
      <c r="D3845" s="113"/>
      <c r="E3845" s="115"/>
      <c r="F3845" s="174"/>
      <c r="G3845" s="114" t="str">
        <f t="shared" si="1211"/>
        <v/>
      </c>
      <c r="H3845" s="115"/>
      <c r="I3845" s="115"/>
      <c r="J3845" s="115"/>
      <c r="K3845" s="115"/>
      <c r="L3845" s="133" t="str">
        <f t="shared" si="1212"/>
        <v/>
      </c>
      <c r="M3845" s="116" t="str">
        <f>IF(L3845="", "", L3845/Veriler!$X$1)</f>
        <v/>
      </c>
      <c r="N3845" s="116" t="str">
        <f>IF(F3845&lt;&gt;"", "İthal Girdi", IF(Veriler!T3845="", "", IF(Veriler!S3845="H", "%0,5 üzerindedir", IF(Veriler!T3845&gt;0.1, "%10 sınırı aşılmıştır.", "Uygun"))))</f>
        <v>%0,5 üzerindedir</v>
      </c>
      <c r="O3845" s="116" t="str">
        <f t="shared" si="1213"/>
        <v xml:space="preserve"> </v>
      </c>
      <c r="P3845" s="117"/>
      <c r="Q3845" s="118"/>
      <c r="R3845" s="119" t="str">
        <f t="shared" si="1214"/>
        <v/>
      </c>
      <c r="S3845" s="133">
        <f>IFERROR(IF(M3845&lt;=0.005,IF(F3845="",L3845,0),IF(F3845&lt;&gt;"",0,IF(P3845="",0,IF(P3845="H",0,IF(Q3845&lt;Veriler!$G$2,L3845*Veriler!$G$2,L3845*Q3845)))))," ")</f>
        <v>0</v>
      </c>
      <c r="T3845" s="133">
        <f>IF(Veriler!T3845&lt;=0.1, S3845, IF(AND(Veriler!T3845&gt;0.1, F3845="", P3845="E"), IF(Q3845&gt;Veriler!$G$2, Q3845*S3845, IF(Q3845&lt;Veriler!$G$2, Veriler!$G$2*S3845, Q3845*S3845)), 0))</f>
        <v>0</v>
      </c>
      <c r="U3845" s="133" t="str">
        <f t="shared" si="1215"/>
        <v xml:space="preserve"> </v>
      </c>
      <c r="V3845" s="134" t="str">
        <f>IFERROR(IF(O3845="%10 sınırı aşılmıştır.",L3845-T3845,IFERROR(IF(F3845="",IF(S3845=1,0,IF(L3845-S3845=0,"",L3845-S3845)),IF(Veriler!M3845="",L3845,IF(L3845*Veriler!M3845=0,"",L3845*Veriler!M3845))),L3845)),0)</f>
        <v/>
      </c>
      <c r="W3845" s="146"/>
      <c r="X3845" s="146"/>
      <c r="Y3845" s="146"/>
    </row>
    <row r="3846" spans="1:25" s="99" customFormat="1" ht="54.75" customHeight="1" x14ac:dyDescent="0.25">
      <c r="A3846" s="96">
        <f t="shared" si="1216"/>
        <v>2832</v>
      </c>
      <c r="B3846" s="175"/>
      <c r="C3846" s="176"/>
      <c r="D3846" s="113"/>
      <c r="E3846" s="115"/>
      <c r="F3846" s="174"/>
      <c r="G3846" s="114" t="str">
        <f t="shared" si="1211"/>
        <v/>
      </c>
      <c r="H3846" s="115"/>
      <c r="I3846" s="115"/>
      <c r="J3846" s="115"/>
      <c r="K3846" s="115"/>
      <c r="L3846" s="133" t="str">
        <f t="shared" si="1212"/>
        <v/>
      </c>
      <c r="M3846" s="116" t="str">
        <f>IF(L3846="", "", L3846/Veriler!$X$1)</f>
        <v/>
      </c>
      <c r="N3846" s="116" t="str">
        <f>IF(F3846&lt;&gt;"", "İthal Girdi", IF(Veriler!T3846="", "", IF(Veriler!S3846="H", "%0,5 üzerindedir", IF(Veriler!T3846&gt;0.1, "%10 sınırı aşılmıştır.", "Uygun"))))</f>
        <v>%0,5 üzerindedir</v>
      </c>
      <c r="O3846" s="116" t="str">
        <f t="shared" si="1213"/>
        <v xml:space="preserve"> </v>
      </c>
      <c r="P3846" s="117"/>
      <c r="Q3846" s="118"/>
      <c r="R3846" s="119" t="str">
        <f t="shared" si="1214"/>
        <v/>
      </c>
      <c r="S3846" s="133">
        <f>IFERROR(IF(M3846&lt;=0.005,IF(F3846="",L3846,0),IF(F3846&lt;&gt;"",0,IF(P3846="",0,IF(P3846="H",0,IF(Q3846&lt;Veriler!$G$2,L3846*Veriler!$G$2,L3846*Q3846)))))," ")</f>
        <v>0</v>
      </c>
      <c r="T3846" s="133">
        <f>IF(Veriler!T3846&lt;=0.1, S3846, IF(AND(Veriler!T3846&gt;0.1, F3846="", P3846="E"), IF(Q3846&gt;Veriler!$G$2, Q3846*S3846, IF(Q3846&lt;Veriler!$G$2, Veriler!$G$2*S3846, Q3846*S3846)), 0))</f>
        <v>0</v>
      </c>
      <c r="U3846" s="133" t="str">
        <f t="shared" si="1215"/>
        <v xml:space="preserve"> </v>
      </c>
      <c r="V3846" s="134" t="str">
        <f>IFERROR(IF(O3846="%10 sınırı aşılmıştır.",L3846-T3846,IFERROR(IF(F3846="",IF(S3846=1,0,IF(L3846-S3846=0,"",L3846-S3846)),IF(Veriler!M3846="",L3846,IF(L3846*Veriler!M3846=0,"",L3846*Veriler!M3846))),L3846)),0)</f>
        <v/>
      </c>
      <c r="W3846" s="146"/>
      <c r="X3846" s="146"/>
      <c r="Y3846" s="146"/>
    </row>
    <row r="3847" spans="1:25" s="99" customFormat="1" ht="54.75" customHeight="1" x14ac:dyDescent="0.25">
      <c r="A3847" s="96">
        <f t="shared" si="1216"/>
        <v>2833</v>
      </c>
      <c r="B3847" s="175"/>
      <c r="C3847" s="176"/>
      <c r="D3847" s="113"/>
      <c r="E3847" s="115"/>
      <c r="F3847" s="174"/>
      <c r="G3847" s="114" t="str">
        <f t="shared" si="1211"/>
        <v/>
      </c>
      <c r="H3847" s="115"/>
      <c r="I3847" s="115"/>
      <c r="J3847" s="115"/>
      <c r="K3847" s="115"/>
      <c r="L3847" s="133" t="str">
        <f t="shared" si="1212"/>
        <v/>
      </c>
      <c r="M3847" s="116" t="str">
        <f>IF(L3847="", "", L3847/Veriler!$X$1)</f>
        <v/>
      </c>
      <c r="N3847" s="116" t="str">
        <f>IF(F3847&lt;&gt;"", "İthal Girdi", IF(Veriler!T3847="", "", IF(Veriler!S3847="H", "%0,5 üzerindedir", IF(Veriler!T3847&gt;0.1, "%10 sınırı aşılmıştır.", "Uygun"))))</f>
        <v>%0,5 üzerindedir</v>
      </c>
      <c r="O3847" s="116" t="str">
        <f t="shared" si="1213"/>
        <v xml:space="preserve"> </v>
      </c>
      <c r="P3847" s="117"/>
      <c r="Q3847" s="118"/>
      <c r="R3847" s="119" t="str">
        <f t="shared" si="1214"/>
        <v/>
      </c>
      <c r="S3847" s="133">
        <f>IFERROR(IF(M3847&lt;=0.005,IF(F3847="",L3847,0),IF(F3847&lt;&gt;"",0,IF(P3847="",0,IF(P3847="H",0,IF(Q3847&lt;Veriler!$G$2,L3847*Veriler!$G$2,L3847*Q3847)))))," ")</f>
        <v>0</v>
      </c>
      <c r="T3847" s="133">
        <f>IF(Veriler!T3847&lt;=0.1, S3847, IF(AND(Veriler!T3847&gt;0.1, F3847="", P3847="E"), IF(Q3847&gt;Veriler!$G$2, Q3847*S3847, IF(Q3847&lt;Veriler!$G$2, Veriler!$G$2*S3847, Q3847*S3847)), 0))</f>
        <v>0</v>
      </c>
      <c r="U3847" s="133" t="str">
        <f t="shared" si="1215"/>
        <v xml:space="preserve"> </v>
      </c>
      <c r="V3847" s="134" t="str">
        <f>IFERROR(IF(O3847="%10 sınırı aşılmıştır.",L3847-T3847,IFERROR(IF(F3847="",IF(S3847=1,0,IF(L3847-S3847=0,"",L3847-S3847)),IF(Veriler!M3847="",L3847,IF(L3847*Veriler!M3847=0,"",L3847*Veriler!M3847))),L3847)),0)</f>
        <v/>
      </c>
      <c r="W3847" s="146"/>
      <c r="X3847" s="146"/>
      <c r="Y3847" s="146"/>
    </row>
    <row r="3848" spans="1:25" s="99" customFormat="1" ht="54.75" customHeight="1" x14ac:dyDescent="0.25">
      <c r="A3848" s="96">
        <f t="shared" si="1216"/>
        <v>2834</v>
      </c>
      <c r="B3848" s="175"/>
      <c r="C3848" s="176"/>
      <c r="D3848" s="113"/>
      <c r="E3848" s="115"/>
      <c r="F3848" s="174"/>
      <c r="G3848" s="114" t="str">
        <f t="shared" si="1211"/>
        <v/>
      </c>
      <c r="H3848" s="115"/>
      <c r="I3848" s="115"/>
      <c r="J3848" s="115"/>
      <c r="K3848" s="115"/>
      <c r="L3848" s="133" t="str">
        <f t="shared" si="1212"/>
        <v/>
      </c>
      <c r="M3848" s="116" t="str">
        <f>IF(L3848="", "", L3848/Veriler!$X$1)</f>
        <v/>
      </c>
      <c r="N3848" s="116" t="str">
        <f>IF(F3848&lt;&gt;"", "İthal Girdi", IF(Veriler!T3848="", "", IF(Veriler!S3848="H", "%0,5 üzerindedir", IF(Veriler!T3848&gt;0.1, "%10 sınırı aşılmıştır.", "Uygun"))))</f>
        <v>%0,5 üzerindedir</v>
      </c>
      <c r="O3848" s="116" t="str">
        <f t="shared" si="1213"/>
        <v xml:space="preserve"> </v>
      </c>
      <c r="P3848" s="117"/>
      <c r="Q3848" s="118"/>
      <c r="R3848" s="119" t="str">
        <f t="shared" si="1214"/>
        <v/>
      </c>
      <c r="S3848" s="133">
        <f>IFERROR(IF(M3848&lt;=0.005,IF(F3848="",L3848,0),IF(F3848&lt;&gt;"",0,IF(P3848="",0,IF(P3848="H",0,IF(Q3848&lt;Veriler!$G$2,L3848*Veriler!$G$2,L3848*Q3848)))))," ")</f>
        <v>0</v>
      </c>
      <c r="T3848" s="133">
        <f>IF(Veriler!T3848&lt;=0.1, S3848, IF(AND(Veriler!T3848&gt;0.1, F3848="", P3848="E"), IF(Q3848&gt;Veriler!$G$2, Q3848*S3848, IF(Q3848&lt;Veriler!$G$2, Veriler!$G$2*S3848, Q3848*S3848)), 0))</f>
        <v>0</v>
      </c>
      <c r="U3848" s="133" t="str">
        <f t="shared" si="1215"/>
        <v xml:space="preserve"> </v>
      </c>
      <c r="V3848" s="134" t="str">
        <f>IFERROR(IF(O3848="%10 sınırı aşılmıştır.",L3848-T3848,IFERROR(IF(F3848="",IF(S3848=1,0,IF(L3848-S3848=0,"",L3848-S3848)),IF(Veriler!M3848="",L3848,IF(L3848*Veriler!M3848=0,"",L3848*Veriler!M3848))),L3848)),0)</f>
        <v/>
      </c>
      <c r="W3848" s="146"/>
      <c r="X3848" s="146"/>
      <c r="Y3848" s="146"/>
    </row>
    <row r="3849" spans="1:25" s="99" customFormat="1" ht="54.75" customHeight="1" x14ac:dyDescent="0.25">
      <c r="A3849" s="96">
        <f t="shared" si="1216"/>
        <v>2835</v>
      </c>
      <c r="B3849" s="175"/>
      <c r="C3849" s="176"/>
      <c r="D3849" s="113"/>
      <c r="E3849" s="115"/>
      <c r="F3849" s="174"/>
      <c r="G3849" s="114" t="str">
        <f t="shared" si="1211"/>
        <v/>
      </c>
      <c r="H3849" s="115"/>
      <c r="I3849" s="115"/>
      <c r="J3849" s="115"/>
      <c r="K3849" s="115"/>
      <c r="L3849" s="133" t="str">
        <f t="shared" si="1212"/>
        <v/>
      </c>
      <c r="M3849" s="116" t="str">
        <f>IF(L3849="", "", L3849/Veriler!$X$1)</f>
        <v/>
      </c>
      <c r="N3849" s="116" t="str">
        <f>IF(F3849&lt;&gt;"", "İthal Girdi", IF(Veriler!T3849="", "", IF(Veriler!S3849="H", "%0,5 üzerindedir", IF(Veriler!T3849&gt;0.1, "%10 sınırı aşılmıştır.", "Uygun"))))</f>
        <v>%0,5 üzerindedir</v>
      </c>
      <c r="O3849" s="116" t="str">
        <f t="shared" si="1213"/>
        <v xml:space="preserve"> </v>
      </c>
      <c r="P3849" s="117"/>
      <c r="Q3849" s="118"/>
      <c r="R3849" s="119" t="str">
        <f t="shared" si="1214"/>
        <v/>
      </c>
      <c r="S3849" s="133">
        <f>IFERROR(IF(M3849&lt;=0.005,IF(F3849="",L3849,0),IF(F3849&lt;&gt;"",0,IF(P3849="",0,IF(P3849="H",0,IF(Q3849&lt;Veriler!$G$2,L3849*Veriler!$G$2,L3849*Q3849)))))," ")</f>
        <v>0</v>
      </c>
      <c r="T3849" s="133">
        <f>IF(Veriler!T3849&lt;=0.1, S3849, IF(AND(Veriler!T3849&gt;0.1, F3849="", P3849="E"), IF(Q3849&gt;Veriler!$G$2, Q3849*S3849, IF(Q3849&lt;Veriler!$G$2, Veriler!$G$2*S3849, Q3849*S3849)), 0))</f>
        <v>0</v>
      </c>
      <c r="U3849" s="133" t="str">
        <f t="shared" si="1215"/>
        <v xml:space="preserve"> </v>
      </c>
      <c r="V3849" s="134" t="str">
        <f>IFERROR(IF(O3849="%10 sınırı aşılmıştır.",L3849-T3849,IFERROR(IF(F3849="",IF(S3849=1,0,IF(L3849-S3849=0,"",L3849-S3849)),IF(Veriler!M3849="",L3849,IF(L3849*Veriler!M3849=0,"",L3849*Veriler!M3849))),L3849)),0)</f>
        <v/>
      </c>
      <c r="W3849" s="146"/>
      <c r="X3849" s="146"/>
      <c r="Y3849" s="146"/>
    </row>
    <row r="3850" spans="1:25" s="99" customFormat="1" ht="54.75" customHeight="1" x14ac:dyDescent="0.25">
      <c r="A3850" s="96">
        <f t="shared" si="1216"/>
        <v>2836</v>
      </c>
      <c r="B3850" s="175"/>
      <c r="C3850" s="176"/>
      <c r="D3850" s="113"/>
      <c r="E3850" s="115"/>
      <c r="F3850" s="174"/>
      <c r="G3850" s="114" t="str">
        <f t="shared" si="1211"/>
        <v/>
      </c>
      <c r="H3850" s="115"/>
      <c r="I3850" s="115"/>
      <c r="J3850" s="115"/>
      <c r="K3850" s="115"/>
      <c r="L3850" s="133" t="str">
        <f t="shared" si="1212"/>
        <v/>
      </c>
      <c r="M3850" s="116" t="str">
        <f>IF(L3850="", "", L3850/Veriler!$X$1)</f>
        <v/>
      </c>
      <c r="N3850" s="116" t="str">
        <f>IF(F3850&lt;&gt;"", "İthal Girdi", IF(Veriler!T3850="", "", IF(Veriler!S3850="H", "%0,5 üzerindedir", IF(Veriler!T3850&gt;0.1, "%10 sınırı aşılmıştır.", "Uygun"))))</f>
        <v>%0,5 üzerindedir</v>
      </c>
      <c r="O3850" s="116" t="str">
        <f t="shared" si="1213"/>
        <v xml:space="preserve"> </v>
      </c>
      <c r="P3850" s="117"/>
      <c r="Q3850" s="118"/>
      <c r="R3850" s="119" t="str">
        <f t="shared" si="1214"/>
        <v/>
      </c>
      <c r="S3850" s="133">
        <f>IFERROR(IF(M3850&lt;=0.005,IF(F3850="",L3850,0),IF(F3850&lt;&gt;"",0,IF(P3850="",0,IF(P3850="H",0,IF(Q3850&lt;Veriler!$G$2,L3850*Veriler!$G$2,L3850*Q3850)))))," ")</f>
        <v>0</v>
      </c>
      <c r="T3850" s="133">
        <f>IF(Veriler!T3850&lt;=0.1, S3850, IF(AND(Veriler!T3850&gt;0.1, F3850="", P3850="E"), IF(Q3850&gt;Veriler!$G$2, Q3850*S3850, IF(Q3850&lt;Veriler!$G$2, Veriler!$G$2*S3850, Q3850*S3850)), 0))</f>
        <v>0</v>
      </c>
      <c r="U3850" s="133" t="str">
        <f t="shared" si="1215"/>
        <v xml:space="preserve"> </v>
      </c>
      <c r="V3850" s="134" t="str">
        <f>IFERROR(IF(O3850="%10 sınırı aşılmıştır.",L3850-T3850,IFERROR(IF(F3850="",IF(S3850=1,0,IF(L3850-S3850=0,"",L3850-S3850)),IF(Veriler!M3850="",L3850,IF(L3850*Veriler!M3850=0,"",L3850*Veriler!M3850))),L3850)),0)</f>
        <v/>
      </c>
      <c r="W3850" s="146"/>
      <c r="X3850" s="146"/>
      <c r="Y3850" s="146"/>
    </row>
    <row r="3851" spans="1:25" s="99" customFormat="1" ht="54.75" customHeight="1" x14ac:dyDescent="0.25">
      <c r="A3851" s="96">
        <f t="shared" si="1216"/>
        <v>2837</v>
      </c>
      <c r="B3851" s="175"/>
      <c r="C3851" s="176"/>
      <c r="D3851" s="113"/>
      <c r="E3851" s="115"/>
      <c r="F3851" s="174"/>
      <c r="G3851" s="114" t="str">
        <f t="shared" si="1211"/>
        <v/>
      </c>
      <c r="H3851" s="115"/>
      <c r="I3851" s="115"/>
      <c r="J3851" s="115"/>
      <c r="K3851" s="115"/>
      <c r="L3851" s="133" t="str">
        <f t="shared" si="1212"/>
        <v/>
      </c>
      <c r="M3851" s="116" t="str">
        <f>IF(L3851="", "", L3851/Veriler!$X$1)</f>
        <v/>
      </c>
      <c r="N3851" s="116" t="str">
        <f>IF(F3851&lt;&gt;"", "İthal Girdi", IF(Veriler!T3851="", "", IF(Veriler!S3851="H", "%0,5 üzerindedir", IF(Veriler!T3851&gt;0.1, "%10 sınırı aşılmıştır.", "Uygun"))))</f>
        <v>%0,5 üzerindedir</v>
      </c>
      <c r="O3851" s="116" t="str">
        <f t="shared" si="1213"/>
        <v xml:space="preserve"> </v>
      </c>
      <c r="P3851" s="117"/>
      <c r="Q3851" s="118"/>
      <c r="R3851" s="119" t="str">
        <f t="shared" si="1214"/>
        <v/>
      </c>
      <c r="S3851" s="133">
        <f>IFERROR(IF(M3851&lt;=0.005,IF(F3851="",L3851,0),IF(F3851&lt;&gt;"",0,IF(P3851="",0,IF(P3851="H",0,IF(Q3851&lt;Veriler!$G$2,L3851*Veriler!$G$2,L3851*Q3851)))))," ")</f>
        <v>0</v>
      </c>
      <c r="T3851" s="133">
        <f>IF(Veriler!T3851&lt;=0.1, S3851, IF(AND(Veriler!T3851&gt;0.1, F3851="", P3851="E"), IF(Q3851&gt;Veriler!$G$2, Q3851*S3851, IF(Q3851&lt;Veriler!$G$2, Veriler!$G$2*S3851, Q3851*S3851)), 0))</f>
        <v>0</v>
      </c>
      <c r="U3851" s="133" t="str">
        <f t="shared" si="1215"/>
        <v xml:space="preserve"> </v>
      </c>
      <c r="V3851" s="134" t="str">
        <f>IFERROR(IF(O3851="%10 sınırı aşılmıştır.",L3851-T3851,IFERROR(IF(F3851="",IF(S3851=1,0,IF(L3851-S3851=0,"",L3851-S3851)),IF(Veriler!M3851="",L3851,IF(L3851*Veriler!M3851=0,"",L3851*Veriler!M3851))),L3851)),0)</f>
        <v/>
      </c>
      <c r="W3851" s="146"/>
      <c r="X3851" s="146"/>
      <c r="Y3851" s="146"/>
    </row>
    <row r="3852" spans="1:25" s="99" customFormat="1" ht="54.75" customHeight="1" x14ac:dyDescent="0.25">
      <c r="A3852" s="96">
        <f t="shared" si="1216"/>
        <v>2838</v>
      </c>
      <c r="B3852" s="175"/>
      <c r="C3852" s="176"/>
      <c r="D3852" s="113"/>
      <c r="E3852" s="115"/>
      <c r="F3852" s="174"/>
      <c r="G3852" s="114" t="str">
        <f t="shared" si="1211"/>
        <v/>
      </c>
      <c r="H3852" s="115"/>
      <c r="I3852" s="115"/>
      <c r="J3852" s="115"/>
      <c r="K3852" s="115"/>
      <c r="L3852" s="133" t="str">
        <f t="shared" si="1212"/>
        <v/>
      </c>
      <c r="M3852" s="116" t="str">
        <f>IF(L3852="", "", L3852/Veriler!$X$1)</f>
        <v/>
      </c>
      <c r="N3852" s="116" t="str">
        <f>IF(F3852&lt;&gt;"", "İthal Girdi", IF(Veriler!T3852="", "", IF(Veriler!S3852="H", "%0,5 üzerindedir", IF(Veriler!T3852&gt;0.1, "%10 sınırı aşılmıştır.", "Uygun"))))</f>
        <v>%0,5 üzerindedir</v>
      </c>
      <c r="O3852" s="116" t="str">
        <f t="shared" si="1213"/>
        <v xml:space="preserve"> </v>
      </c>
      <c r="P3852" s="117"/>
      <c r="Q3852" s="118"/>
      <c r="R3852" s="119" t="str">
        <f t="shared" si="1214"/>
        <v/>
      </c>
      <c r="S3852" s="133">
        <f>IFERROR(IF(M3852&lt;=0.005,IF(F3852="",L3852,0),IF(F3852&lt;&gt;"",0,IF(P3852="",0,IF(P3852="H",0,IF(Q3852&lt;Veriler!$G$2,L3852*Veriler!$G$2,L3852*Q3852)))))," ")</f>
        <v>0</v>
      </c>
      <c r="T3852" s="133">
        <f>IF(Veriler!T3852&lt;=0.1, S3852, IF(AND(Veriler!T3852&gt;0.1, F3852="", P3852="E"), IF(Q3852&gt;Veriler!$G$2, Q3852*S3852, IF(Q3852&lt;Veriler!$G$2, Veriler!$G$2*S3852, Q3852*S3852)), 0))</f>
        <v>0</v>
      </c>
      <c r="U3852" s="133" t="str">
        <f t="shared" si="1215"/>
        <v xml:space="preserve"> </v>
      </c>
      <c r="V3852" s="134" t="str">
        <f>IFERROR(IF(O3852="%10 sınırı aşılmıştır.",L3852-T3852,IFERROR(IF(F3852="",IF(S3852=1,0,IF(L3852-S3852=0,"",L3852-S3852)),IF(Veriler!M3852="",L3852,IF(L3852*Veriler!M3852=0,"",L3852*Veriler!M3852))),L3852)),0)</f>
        <v/>
      </c>
      <c r="W3852" s="146"/>
      <c r="X3852" s="146"/>
      <c r="Y3852" s="146"/>
    </row>
    <row r="3853" spans="1:25" s="99" customFormat="1" ht="54.75" customHeight="1" x14ac:dyDescent="0.25">
      <c r="A3853" s="96">
        <f t="shared" si="1216"/>
        <v>2839</v>
      </c>
      <c r="B3853" s="175"/>
      <c r="C3853" s="176"/>
      <c r="D3853" s="113"/>
      <c r="E3853" s="115"/>
      <c r="F3853" s="174"/>
      <c r="G3853" s="114" t="str">
        <f t="shared" si="1211"/>
        <v/>
      </c>
      <c r="H3853" s="115"/>
      <c r="I3853" s="115"/>
      <c r="J3853" s="115"/>
      <c r="K3853" s="115"/>
      <c r="L3853" s="133" t="str">
        <f t="shared" si="1212"/>
        <v/>
      </c>
      <c r="M3853" s="116" t="str">
        <f>IF(L3853="", "", L3853/Veriler!$X$1)</f>
        <v/>
      </c>
      <c r="N3853" s="116" t="str">
        <f>IF(F3853&lt;&gt;"", "İthal Girdi", IF(Veriler!T3853="", "", IF(Veriler!S3853="H", "%0,5 üzerindedir", IF(Veriler!T3853&gt;0.1, "%10 sınırı aşılmıştır.", "Uygun"))))</f>
        <v>%0,5 üzerindedir</v>
      </c>
      <c r="O3853" s="116" t="str">
        <f t="shared" si="1213"/>
        <v xml:space="preserve"> </v>
      </c>
      <c r="P3853" s="117"/>
      <c r="Q3853" s="118"/>
      <c r="R3853" s="119" t="str">
        <f t="shared" si="1214"/>
        <v/>
      </c>
      <c r="S3853" s="133">
        <f>IFERROR(IF(M3853&lt;=0.005,IF(F3853="",L3853,0),IF(F3853&lt;&gt;"",0,IF(P3853="",0,IF(P3853="H",0,IF(Q3853&lt;Veriler!$G$2,L3853*Veriler!$G$2,L3853*Q3853)))))," ")</f>
        <v>0</v>
      </c>
      <c r="T3853" s="133">
        <f>IF(Veriler!T3853&lt;=0.1, S3853, IF(AND(Veriler!T3853&gt;0.1, F3853="", P3853="E"), IF(Q3853&gt;Veriler!$G$2, Q3853*S3853, IF(Q3853&lt;Veriler!$G$2, Veriler!$G$2*S3853, Q3853*S3853)), 0))</f>
        <v>0</v>
      </c>
      <c r="U3853" s="133" t="str">
        <f t="shared" si="1215"/>
        <v xml:space="preserve"> </v>
      </c>
      <c r="V3853" s="134" t="str">
        <f>IFERROR(IF(O3853="%10 sınırı aşılmıştır.",L3853-T3853,IFERROR(IF(F3853="",IF(S3853=1,0,IF(L3853-S3853=0,"",L3853-S3853)),IF(Veriler!M3853="",L3853,IF(L3853*Veriler!M3853=0,"",L3853*Veriler!M3853))),L3853)),0)</f>
        <v/>
      </c>
      <c r="W3853" s="146"/>
      <c r="X3853" s="146"/>
      <c r="Y3853" s="146"/>
    </row>
    <row r="3854" spans="1:25" s="99" customFormat="1" ht="54.75" customHeight="1" x14ac:dyDescent="0.25">
      <c r="A3854" s="96">
        <f t="shared" si="1216"/>
        <v>2840</v>
      </c>
      <c r="B3854" s="175"/>
      <c r="C3854" s="176"/>
      <c r="D3854" s="113"/>
      <c r="E3854" s="115"/>
      <c r="F3854" s="174"/>
      <c r="G3854" s="114" t="str">
        <f t="shared" si="1211"/>
        <v/>
      </c>
      <c r="H3854" s="115"/>
      <c r="I3854" s="115"/>
      <c r="J3854" s="115"/>
      <c r="K3854" s="115"/>
      <c r="L3854" s="133" t="str">
        <f t="shared" si="1212"/>
        <v/>
      </c>
      <c r="M3854" s="116" t="str">
        <f>IF(L3854="", "", L3854/Veriler!$X$1)</f>
        <v/>
      </c>
      <c r="N3854" s="116" t="str">
        <f>IF(F3854&lt;&gt;"", "İthal Girdi", IF(Veriler!T3854="", "", IF(Veriler!S3854="H", "%0,5 üzerindedir", IF(Veriler!T3854&gt;0.1, "%10 sınırı aşılmıştır.", "Uygun"))))</f>
        <v>%0,5 üzerindedir</v>
      </c>
      <c r="O3854" s="116" t="str">
        <f t="shared" si="1213"/>
        <v xml:space="preserve"> </v>
      </c>
      <c r="P3854" s="117"/>
      <c r="Q3854" s="118"/>
      <c r="R3854" s="119" t="str">
        <f t="shared" si="1214"/>
        <v/>
      </c>
      <c r="S3854" s="133">
        <f>IFERROR(IF(M3854&lt;=0.005,IF(F3854="",L3854,0),IF(F3854&lt;&gt;"",0,IF(P3854="",0,IF(P3854="H",0,IF(Q3854&lt;Veriler!$G$2,L3854*Veriler!$G$2,L3854*Q3854)))))," ")</f>
        <v>0</v>
      </c>
      <c r="T3854" s="133">
        <f>IF(Veriler!T3854&lt;=0.1, S3854, IF(AND(Veriler!T3854&gt;0.1, F3854="", P3854="E"), IF(Q3854&gt;Veriler!$G$2, Q3854*S3854, IF(Q3854&lt;Veriler!$G$2, Veriler!$G$2*S3854, Q3854*S3854)), 0))</f>
        <v>0</v>
      </c>
      <c r="U3854" s="133" t="str">
        <f t="shared" si="1215"/>
        <v xml:space="preserve"> </v>
      </c>
      <c r="V3854" s="134" t="str">
        <f>IFERROR(IF(O3854="%10 sınırı aşılmıştır.",L3854-T3854,IFERROR(IF(F3854="",IF(S3854=1,0,IF(L3854-S3854=0,"",L3854-S3854)),IF(Veriler!M3854="",L3854,IF(L3854*Veriler!M3854=0,"",L3854*Veriler!M3854))),L3854)),0)</f>
        <v/>
      </c>
      <c r="W3854" s="146"/>
      <c r="X3854" s="146"/>
      <c r="Y3854" s="146"/>
    </row>
    <row r="3855" spans="1:25" s="99" customFormat="1" ht="54.75" customHeight="1" x14ac:dyDescent="0.25">
      <c r="A3855" s="96">
        <f t="shared" si="1216"/>
        <v>2841</v>
      </c>
      <c r="B3855" s="175"/>
      <c r="C3855" s="176"/>
      <c r="D3855" s="113"/>
      <c r="E3855" s="115"/>
      <c r="F3855" s="174"/>
      <c r="G3855" s="114" t="str">
        <f t="shared" si="1211"/>
        <v/>
      </c>
      <c r="H3855" s="115"/>
      <c r="I3855" s="115"/>
      <c r="J3855" s="115"/>
      <c r="K3855" s="115"/>
      <c r="L3855" s="133" t="str">
        <f t="shared" si="1212"/>
        <v/>
      </c>
      <c r="M3855" s="116" t="str">
        <f>IF(L3855="", "", L3855/Veriler!$X$1)</f>
        <v/>
      </c>
      <c r="N3855" s="116" t="str">
        <f>IF(F3855&lt;&gt;"", "İthal Girdi", IF(Veriler!T3855="", "", IF(Veriler!S3855="H", "%0,5 üzerindedir", IF(Veriler!T3855&gt;0.1, "%10 sınırı aşılmıştır.", "Uygun"))))</f>
        <v>%0,5 üzerindedir</v>
      </c>
      <c r="O3855" s="116" t="str">
        <f t="shared" si="1213"/>
        <v xml:space="preserve"> </v>
      </c>
      <c r="P3855" s="117"/>
      <c r="Q3855" s="118"/>
      <c r="R3855" s="119" t="str">
        <f t="shared" si="1214"/>
        <v/>
      </c>
      <c r="S3855" s="133">
        <f>IFERROR(IF(M3855&lt;=0.005,IF(F3855="",L3855,0),IF(F3855&lt;&gt;"",0,IF(P3855="",0,IF(P3855="H",0,IF(Q3855&lt;Veriler!$G$2,L3855*Veriler!$G$2,L3855*Q3855)))))," ")</f>
        <v>0</v>
      </c>
      <c r="T3855" s="133">
        <f>IF(Veriler!T3855&lt;=0.1, S3855, IF(AND(Veriler!T3855&gt;0.1, F3855="", P3855="E"), IF(Q3855&gt;Veriler!$G$2, Q3855*S3855, IF(Q3855&lt;Veriler!$G$2, Veriler!$G$2*S3855, Q3855*S3855)), 0))</f>
        <v>0</v>
      </c>
      <c r="U3855" s="133" t="str">
        <f t="shared" si="1215"/>
        <v xml:space="preserve"> </v>
      </c>
      <c r="V3855" s="134" t="str">
        <f>IFERROR(IF(O3855="%10 sınırı aşılmıştır.",L3855-T3855,IFERROR(IF(F3855="",IF(S3855=1,0,IF(L3855-S3855=0,"",L3855-S3855)),IF(Veriler!M3855="",L3855,IF(L3855*Veriler!M3855=0,"",L3855*Veriler!M3855))),L3855)),0)</f>
        <v/>
      </c>
      <c r="W3855" s="146"/>
      <c r="X3855" s="146"/>
      <c r="Y3855" s="146"/>
    </row>
    <row r="3856" spans="1:25" s="99" customFormat="1" ht="54.75" customHeight="1" x14ac:dyDescent="0.25">
      <c r="A3856" s="96">
        <f t="shared" si="1216"/>
        <v>2842</v>
      </c>
      <c r="B3856" s="175"/>
      <c r="C3856" s="176"/>
      <c r="D3856" s="113"/>
      <c r="E3856" s="115"/>
      <c r="F3856" s="174"/>
      <c r="G3856" s="114" t="str">
        <f t="shared" si="1211"/>
        <v/>
      </c>
      <c r="H3856" s="115"/>
      <c r="I3856" s="115"/>
      <c r="J3856" s="115"/>
      <c r="K3856" s="115"/>
      <c r="L3856" s="133" t="str">
        <f t="shared" si="1212"/>
        <v/>
      </c>
      <c r="M3856" s="116" t="str">
        <f>IF(L3856="", "", L3856/Veriler!$X$1)</f>
        <v/>
      </c>
      <c r="N3856" s="116" t="str">
        <f>IF(F3856&lt;&gt;"", "İthal Girdi", IF(Veriler!T3856="", "", IF(Veriler!S3856="H", "%0,5 üzerindedir", IF(Veriler!T3856&gt;0.1, "%10 sınırı aşılmıştır.", "Uygun"))))</f>
        <v>%0,5 üzerindedir</v>
      </c>
      <c r="O3856" s="116" t="str">
        <f t="shared" si="1213"/>
        <v xml:space="preserve"> </v>
      </c>
      <c r="P3856" s="117"/>
      <c r="Q3856" s="118"/>
      <c r="R3856" s="119" t="str">
        <f t="shared" si="1214"/>
        <v/>
      </c>
      <c r="S3856" s="133">
        <f>IFERROR(IF(M3856&lt;=0.005,IF(F3856="",L3856,0),IF(F3856&lt;&gt;"",0,IF(P3856="",0,IF(P3856="H",0,IF(Q3856&lt;Veriler!$G$2,L3856*Veriler!$G$2,L3856*Q3856)))))," ")</f>
        <v>0</v>
      </c>
      <c r="T3856" s="133">
        <f>IF(Veriler!T3856&lt;=0.1, S3856, IF(AND(Veriler!T3856&gt;0.1, F3856="", P3856="E"), IF(Q3856&gt;Veriler!$G$2, Q3856*S3856, IF(Q3856&lt;Veriler!$G$2, Veriler!$G$2*S3856, Q3856*S3856)), 0))</f>
        <v>0</v>
      </c>
      <c r="U3856" s="133" t="str">
        <f t="shared" si="1215"/>
        <v xml:space="preserve"> </v>
      </c>
      <c r="V3856" s="134" t="str">
        <f>IFERROR(IF(O3856="%10 sınırı aşılmıştır.",L3856-T3856,IFERROR(IF(F3856="",IF(S3856=1,0,IF(L3856-S3856=0,"",L3856-S3856)),IF(Veriler!M3856="",L3856,IF(L3856*Veriler!M3856=0,"",L3856*Veriler!M3856))),L3856)),0)</f>
        <v/>
      </c>
      <c r="W3856" s="146"/>
      <c r="X3856" s="146"/>
      <c r="Y3856" s="146"/>
    </row>
    <row r="3857" spans="1:25" s="99" customFormat="1" ht="36" hidden="1" customHeight="1" x14ac:dyDescent="0.25">
      <c r="A3857" s="101"/>
      <c r="B3857" s="191" t="s">
        <v>16</v>
      </c>
      <c r="C3857" s="176"/>
      <c r="D3857" s="120"/>
      <c r="E3857" s="171"/>
      <c r="F3857" s="172"/>
      <c r="G3857" s="121"/>
      <c r="H3857" s="115"/>
      <c r="I3857" s="115"/>
      <c r="J3857" s="115"/>
      <c r="K3857" s="115"/>
      <c r="L3857" s="121"/>
      <c r="M3857" s="121"/>
      <c r="N3857" s="121"/>
      <c r="O3857" s="121"/>
      <c r="P3857" s="120"/>
      <c r="Q3857" s="120"/>
      <c r="R3857" s="183"/>
      <c r="S3857" s="184"/>
      <c r="T3857" s="121"/>
      <c r="U3857" s="121"/>
      <c r="V3857" s="121"/>
      <c r="W3857" s="146"/>
      <c r="X3857" s="146"/>
      <c r="Y3857" s="146"/>
    </row>
    <row r="3858" spans="1:25" s="99" customFormat="1" ht="54.75" customHeight="1" x14ac:dyDescent="0.25">
      <c r="A3858" s="96">
        <f>A3856+1</f>
        <v>2843</v>
      </c>
      <c r="B3858" s="175"/>
      <c r="C3858" s="176"/>
      <c r="D3858" s="113"/>
      <c r="E3858" s="115"/>
      <c r="F3858" s="174"/>
      <c r="G3858" s="114" t="str">
        <f t="shared" ref="G3858:G3871" si="1217">IF(AND(F3858&lt;&gt;"",V3858&lt;&gt;"",L3858&lt;&gt;0),V3858/L3858,"")</f>
        <v/>
      </c>
      <c r="H3858" s="115"/>
      <c r="I3858" s="115"/>
      <c r="J3858" s="115"/>
      <c r="K3858" s="115"/>
      <c r="L3858" s="133" t="str">
        <f t="shared" ref="L3858:L3871" si="1218">IF(AND(H3858&lt;&gt;0, J3858&lt;&gt;0, K3858&lt;&gt;0), H3858*J3858*K3858, "")</f>
        <v/>
      </c>
      <c r="M3858" s="116" t="str">
        <f>IF(L3858="", "", L3858/Veriler!$X$1)</f>
        <v/>
      </c>
      <c r="N3858" s="116" t="str">
        <f>IF(F3858&lt;&gt;"", "İthal Girdi", IF(Veriler!T3858="", "", IF(Veriler!S3858="H", "%0,5 üzerindedir", IF(Veriler!T3858&gt;0.1, "%10 sınırı aşılmıştır.", "Uygun"))))</f>
        <v>%0,5 üzerindedir</v>
      </c>
      <c r="O3858" s="116" t="str">
        <f t="shared" ref="O3858:O3871" si="1219">IF(M3858=""," ",N3858)</f>
        <v xml:space="preserve"> </v>
      </c>
      <c r="P3858" s="117"/>
      <c r="Q3858" s="118"/>
      <c r="R3858" s="119" t="str">
        <f t="shared" ref="R3858:R3871" si="1220">IFERROR(IF(AND(T3858&lt;&gt;"",L3858&lt;&gt;"",L3858&lt;&gt;0,T3858&lt;&gt;0),T3858/L3858,"")," ")</f>
        <v/>
      </c>
      <c r="S3858" s="133">
        <f>IFERROR(IF(M3858&lt;=0.005,IF(F3858="",L3858,0),IF(F3858&lt;&gt;"",0,IF(P3858="",0,IF(P3858="H",0,IF(Q3858&lt;Veriler!$G$2,L3858*Veriler!$G$2,L3858*Q3858)))))," ")</f>
        <v>0</v>
      </c>
      <c r="T3858" s="133">
        <f>IF(Veriler!T3858&lt;=0.1, S3858, IF(AND(Veriler!T3858&gt;0.1, F3858="", P3858="E"), IF(Q3858&gt;Veriler!$G$2, Q3858*S3858, IF(Q3858&lt;Veriler!$G$2, Veriler!$G$2*S3858, Q3858*S3858)), 0))</f>
        <v>0</v>
      </c>
      <c r="U3858" s="133" t="str">
        <f t="shared" ref="U3858:U3871" si="1221">IF(T3858=0," ",T3858)</f>
        <v xml:space="preserve"> </v>
      </c>
      <c r="V3858" s="134" t="str">
        <f>IFERROR(IF(O3858="%10 sınırı aşılmıştır.",L3858-T3858,IFERROR(IF(F3858="",IF(S3858=1,0,IF(L3858-S3858=0,"",L3858-S3858)),IF(Veriler!M3858="",L3858,IF(L3858*Veriler!M3858=0,"",L3858*Veriler!M3858))),L3858)),0)</f>
        <v/>
      </c>
      <c r="W3858" s="146"/>
      <c r="X3858" s="146"/>
      <c r="Y3858" s="146"/>
    </row>
    <row r="3859" spans="1:25" s="99" customFormat="1" ht="54.75" customHeight="1" x14ac:dyDescent="0.25">
      <c r="A3859" s="96">
        <f t="shared" ref="A3859:A3871" si="1222">A3858+1</f>
        <v>2844</v>
      </c>
      <c r="B3859" s="175"/>
      <c r="C3859" s="176"/>
      <c r="D3859" s="113"/>
      <c r="E3859" s="115"/>
      <c r="F3859" s="174"/>
      <c r="G3859" s="114" t="str">
        <f t="shared" si="1217"/>
        <v/>
      </c>
      <c r="H3859" s="115"/>
      <c r="I3859" s="115"/>
      <c r="J3859" s="115"/>
      <c r="K3859" s="115"/>
      <c r="L3859" s="133" t="str">
        <f t="shared" si="1218"/>
        <v/>
      </c>
      <c r="M3859" s="116" t="str">
        <f>IF(L3859="", "", L3859/Veriler!$X$1)</f>
        <v/>
      </c>
      <c r="N3859" s="116" t="str">
        <f>IF(F3859&lt;&gt;"", "İthal Girdi", IF(Veriler!T3859="", "", IF(Veriler!S3859="H", "%0,5 üzerindedir", IF(Veriler!T3859&gt;0.1, "%10 sınırı aşılmıştır.", "Uygun"))))</f>
        <v>%0,5 üzerindedir</v>
      </c>
      <c r="O3859" s="116" t="str">
        <f t="shared" si="1219"/>
        <v xml:space="preserve"> </v>
      </c>
      <c r="P3859" s="117"/>
      <c r="Q3859" s="118"/>
      <c r="R3859" s="119" t="str">
        <f t="shared" si="1220"/>
        <v/>
      </c>
      <c r="S3859" s="133">
        <f>IFERROR(IF(M3859&lt;=0.005,IF(F3859="",L3859,0),IF(F3859&lt;&gt;"",0,IF(P3859="",0,IF(P3859="H",0,IF(Q3859&lt;Veriler!$G$2,L3859*Veriler!$G$2,L3859*Q3859)))))," ")</f>
        <v>0</v>
      </c>
      <c r="T3859" s="133">
        <f>IF(Veriler!T3859&lt;=0.1, S3859, IF(AND(Veriler!T3859&gt;0.1, F3859="", P3859="E"), IF(Q3859&gt;Veriler!$G$2, Q3859*S3859, IF(Q3859&lt;Veriler!$G$2, Veriler!$G$2*S3859, Q3859*S3859)), 0))</f>
        <v>0</v>
      </c>
      <c r="U3859" s="133" t="str">
        <f t="shared" si="1221"/>
        <v xml:space="preserve"> </v>
      </c>
      <c r="V3859" s="134" t="str">
        <f>IFERROR(IF(O3859="%10 sınırı aşılmıştır.",L3859-T3859,IFERROR(IF(F3859="",IF(S3859=1,0,IF(L3859-S3859=0,"",L3859-S3859)),IF(Veriler!M3859="",L3859,IF(L3859*Veriler!M3859=0,"",L3859*Veriler!M3859))),L3859)),0)</f>
        <v/>
      </c>
      <c r="W3859" s="146"/>
      <c r="X3859" s="146"/>
      <c r="Y3859" s="146"/>
    </row>
    <row r="3860" spans="1:25" s="99" customFormat="1" ht="54.75" customHeight="1" x14ac:dyDescent="0.25">
      <c r="A3860" s="96">
        <f t="shared" si="1222"/>
        <v>2845</v>
      </c>
      <c r="B3860" s="175"/>
      <c r="C3860" s="176"/>
      <c r="D3860" s="113"/>
      <c r="E3860" s="115"/>
      <c r="F3860" s="174"/>
      <c r="G3860" s="114" t="str">
        <f t="shared" si="1217"/>
        <v/>
      </c>
      <c r="H3860" s="115"/>
      <c r="I3860" s="115"/>
      <c r="J3860" s="115"/>
      <c r="K3860" s="115"/>
      <c r="L3860" s="133" t="str">
        <f t="shared" si="1218"/>
        <v/>
      </c>
      <c r="M3860" s="116" t="str">
        <f>IF(L3860="", "", L3860/Veriler!$X$1)</f>
        <v/>
      </c>
      <c r="N3860" s="116" t="str">
        <f>IF(F3860&lt;&gt;"", "İthal Girdi", IF(Veriler!T3860="", "", IF(Veriler!S3860="H", "%0,5 üzerindedir", IF(Veriler!T3860&gt;0.1, "%10 sınırı aşılmıştır.", "Uygun"))))</f>
        <v>%0,5 üzerindedir</v>
      </c>
      <c r="O3860" s="116" t="str">
        <f t="shared" si="1219"/>
        <v xml:space="preserve"> </v>
      </c>
      <c r="P3860" s="117"/>
      <c r="Q3860" s="118"/>
      <c r="R3860" s="119" t="str">
        <f t="shared" si="1220"/>
        <v/>
      </c>
      <c r="S3860" s="133">
        <f>IFERROR(IF(M3860&lt;=0.005,IF(F3860="",L3860,0),IF(F3860&lt;&gt;"",0,IF(P3860="",0,IF(P3860="H",0,IF(Q3860&lt;Veriler!$G$2,L3860*Veriler!$G$2,L3860*Q3860)))))," ")</f>
        <v>0</v>
      </c>
      <c r="T3860" s="133">
        <f>IF(Veriler!T3860&lt;=0.1, S3860, IF(AND(Veriler!T3860&gt;0.1, F3860="", P3860="E"), IF(Q3860&gt;Veriler!$G$2, Q3860*S3860, IF(Q3860&lt;Veriler!$G$2, Veriler!$G$2*S3860, Q3860*S3860)), 0))</f>
        <v>0</v>
      </c>
      <c r="U3860" s="133" t="str">
        <f t="shared" si="1221"/>
        <v xml:space="preserve"> </v>
      </c>
      <c r="V3860" s="134" t="str">
        <f>IFERROR(IF(O3860="%10 sınırı aşılmıştır.",L3860-T3860,IFERROR(IF(F3860="",IF(S3860=1,0,IF(L3860-S3860=0,"",L3860-S3860)),IF(Veriler!M3860="",L3860,IF(L3860*Veriler!M3860=0,"",L3860*Veriler!M3860))),L3860)),0)</f>
        <v/>
      </c>
      <c r="W3860" s="146"/>
      <c r="X3860" s="146"/>
      <c r="Y3860" s="146"/>
    </row>
    <row r="3861" spans="1:25" s="99" customFormat="1" ht="54.75" customHeight="1" x14ac:dyDescent="0.25">
      <c r="A3861" s="96">
        <f t="shared" si="1222"/>
        <v>2846</v>
      </c>
      <c r="B3861" s="175"/>
      <c r="C3861" s="176"/>
      <c r="D3861" s="113"/>
      <c r="E3861" s="115"/>
      <c r="F3861" s="174"/>
      <c r="G3861" s="114" t="str">
        <f t="shared" si="1217"/>
        <v/>
      </c>
      <c r="H3861" s="115"/>
      <c r="I3861" s="115"/>
      <c r="J3861" s="115"/>
      <c r="K3861" s="115"/>
      <c r="L3861" s="133" t="str">
        <f t="shared" si="1218"/>
        <v/>
      </c>
      <c r="M3861" s="116" t="str">
        <f>IF(L3861="", "", L3861/Veriler!$X$1)</f>
        <v/>
      </c>
      <c r="N3861" s="116" t="str">
        <f>IF(F3861&lt;&gt;"", "İthal Girdi", IF(Veriler!T3861="", "", IF(Veriler!S3861="H", "%0,5 üzerindedir", IF(Veriler!T3861&gt;0.1, "%10 sınırı aşılmıştır.", "Uygun"))))</f>
        <v>%0,5 üzerindedir</v>
      </c>
      <c r="O3861" s="116" t="str">
        <f t="shared" si="1219"/>
        <v xml:space="preserve"> </v>
      </c>
      <c r="P3861" s="117"/>
      <c r="Q3861" s="118"/>
      <c r="R3861" s="119" t="str">
        <f t="shared" si="1220"/>
        <v/>
      </c>
      <c r="S3861" s="133">
        <f>IFERROR(IF(M3861&lt;=0.005,IF(F3861="",L3861,0),IF(F3861&lt;&gt;"",0,IF(P3861="",0,IF(P3861="H",0,IF(Q3861&lt;Veriler!$G$2,L3861*Veriler!$G$2,L3861*Q3861)))))," ")</f>
        <v>0</v>
      </c>
      <c r="T3861" s="133">
        <f>IF(Veriler!T3861&lt;=0.1, S3861, IF(AND(Veriler!T3861&gt;0.1, F3861="", P3861="E"), IF(Q3861&gt;Veriler!$G$2, Q3861*S3861, IF(Q3861&lt;Veriler!$G$2, Veriler!$G$2*S3861, Q3861*S3861)), 0))</f>
        <v>0</v>
      </c>
      <c r="U3861" s="133" t="str">
        <f t="shared" si="1221"/>
        <v xml:space="preserve"> </v>
      </c>
      <c r="V3861" s="134" t="str">
        <f>IFERROR(IF(O3861="%10 sınırı aşılmıştır.",L3861-T3861,IFERROR(IF(F3861="",IF(S3861=1,0,IF(L3861-S3861=0,"",L3861-S3861)),IF(Veriler!M3861="",L3861,IF(L3861*Veriler!M3861=0,"",L3861*Veriler!M3861))),L3861)),0)</f>
        <v/>
      </c>
      <c r="W3861" s="146"/>
      <c r="X3861" s="146"/>
      <c r="Y3861" s="146"/>
    </row>
    <row r="3862" spans="1:25" s="99" customFormat="1" ht="54.75" customHeight="1" x14ac:dyDescent="0.25">
      <c r="A3862" s="96">
        <f t="shared" si="1222"/>
        <v>2847</v>
      </c>
      <c r="B3862" s="175"/>
      <c r="C3862" s="176"/>
      <c r="D3862" s="113"/>
      <c r="E3862" s="115"/>
      <c r="F3862" s="174"/>
      <c r="G3862" s="114" t="str">
        <f t="shared" si="1217"/>
        <v/>
      </c>
      <c r="H3862" s="115"/>
      <c r="I3862" s="115"/>
      <c r="J3862" s="115"/>
      <c r="K3862" s="115"/>
      <c r="L3862" s="133" t="str">
        <f t="shared" si="1218"/>
        <v/>
      </c>
      <c r="M3862" s="116" t="str">
        <f>IF(L3862="", "", L3862/Veriler!$X$1)</f>
        <v/>
      </c>
      <c r="N3862" s="116" t="str">
        <f>IF(F3862&lt;&gt;"", "İthal Girdi", IF(Veriler!T3862="", "", IF(Veriler!S3862="H", "%0,5 üzerindedir", IF(Veriler!T3862&gt;0.1, "%10 sınırı aşılmıştır.", "Uygun"))))</f>
        <v>%0,5 üzerindedir</v>
      </c>
      <c r="O3862" s="116" t="str">
        <f t="shared" si="1219"/>
        <v xml:space="preserve"> </v>
      </c>
      <c r="P3862" s="117"/>
      <c r="Q3862" s="118"/>
      <c r="R3862" s="119" t="str">
        <f t="shared" si="1220"/>
        <v/>
      </c>
      <c r="S3862" s="133">
        <f>IFERROR(IF(M3862&lt;=0.005,IF(F3862="",L3862,0),IF(F3862&lt;&gt;"",0,IF(P3862="",0,IF(P3862="H",0,IF(Q3862&lt;Veriler!$G$2,L3862*Veriler!$G$2,L3862*Q3862)))))," ")</f>
        <v>0</v>
      </c>
      <c r="T3862" s="133">
        <f>IF(Veriler!T3862&lt;=0.1, S3862, IF(AND(Veriler!T3862&gt;0.1, F3862="", P3862="E"), IF(Q3862&gt;Veriler!$G$2, Q3862*S3862, IF(Q3862&lt;Veriler!$G$2, Veriler!$G$2*S3862, Q3862*S3862)), 0))</f>
        <v>0</v>
      </c>
      <c r="U3862" s="133" t="str">
        <f t="shared" si="1221"/>
        <v xml:space="preserve"> </v>
      </c>
      <c r="V3862" s="134" t="str">
        <f>IFERROR(IF(O3862="%10 sınırı aşılmıştır.",L3862-T3862,IFERROR(IF(F3862="",IF(S3862=1,0,IF(L3862-S3862=0,"",L3862-S3862)),IF(Veriler!M3862="",L3862,IF(L3862*Veriler!M3862=0,"",L3862*Veriler!M3862))),L3862)),0)</f>
        <v/>
      </c>
      <c r="W3862" s="146"/>
      <c r="X3862" s="146"/>
      <c r="Y3862" s="146"/>
    </row>
    <row r="3863" spans="1:25" s="99" customFormat="1" ht="54.75" customHeight="1" x14ac:dyDescent="0.25">
      <c r="A3863" s="96">
        <f t="shared" si="1222"/>
        <v>2848</v>
      </c>
      <c r="B3863" s="175"/>
      <c r="C3863" s="176"/>
      <c r="D3863" s="113"/>
      <c r="E3863" s="115"/>
      <c r="F3863" s="174"/>
      <c r="G3863" s="114" t="str">
        <f t="shared" si="1217"/>
        <v/>
      </c>
      <c r="H3863" s="115"/>
      <c r="I3863" s="115"/>
      <c r="J3863" s="115"/>
      <c r="K3863" s="115"/>
      <c r="L3863" s="133" t="str">
        <f t="shared" si="1218"/>
        <v/>
      </c>
      <c r="M3863" s="116" t="str">
        <f>IF(L3863="", "", L3863/Veriler!$X$1)</f>
        <v/>
      </c>
      <c r="N3863" s="116" t="str">
        <f>IF(F3863&lt;&gt;"", "İthal Girdi", IF(Veriler!T3863="", "", IF(Veriler!S3863="H", "%0,5 üzerindedir", IF(Veriler!T3863&gt;0.1, "%10 sınırı aşılmıştır.", "Uygun"))))</f>
        <v>%0,5 üzerindedir</v>
      </c>
      <c r="O3863" s="116" t="str">
        <f t="shared" si="1219"/>
        <v xml:space="preserve"> </v>
      </c>
      <c r="P3863" s="117"/>
      <c r="Q3863" s="118"/>
      <c r="R3863" s="119" t="str">
        <f t="shared" si="1220"/>
        <v/>
      </c>
      <c r="S3863" s="133">
        <f>IFERROR(IF(M3863&lt;=0.005,IF(F3863="",L3863,0),IF(F3863&lt;&gt;"",0,IF(P3863="",0,IF(P3863="H",0,IF(Q3863&lt;Veriler!$G$2,L3863*Veriler!$G$2,L3863*Q3863)))))," ")</f>
        <v>0</v>
      </c>
      <c r="T3863" s="133">
        <f>IF(Veriler!T3863&lt;=0.1, S3863, IF(AND(Veriler!T3863&gt;0.1, F3863="", P3863="E"), IF(Q3863&gt;Veriler!$G$2, Q3863*S3863, IF(Q3863&lt;Veriler!$G$2, Veriler!$G$2*S3863, Q3863*S3863)), 0))</f>
        <v>0</v>
      </c>
      <c r="U3863" s="133" t="str">
        <f t="shared" si="1221"/>
        <v xml:space="preserve"> </v>
      </c>
      <c r="V3863" s="134" t="str">
        <f>IFERROR(IF(O3863="%10 sınırı aşılmıştır.",L3863-T3863,IFERROR(IF(F3863="",IF(S3863=1,0,IF(L3863-S3863=0,"",L3863-S3863)),IF(Veriler!M3863="",L3863,IF(L3863*Veriler!M3863=0,"",L3863*Veriler!M3863))),L3863)),0)</f>
        <v/>
      </c>
      <c r="W3863" s="146"/>
      <c r="X3863" s="146"/>
      <c r="Y3863" s="146"/>
    </row>
    <row r="3864" spans="1:25" s="99" customFormat="1" ht="54.75" customHeight="1" x14ac:dyDescent="0.25">
      <c r="A3864" s="96">
        <f t="shared" si="1222"/>
        <v>2849</v>
      </c>
      <c r="B3864" s="175"/>
      <c r="C3864" s="176"/>
      <c r="D3864" s="113"/>
      <c r="E3864" s="115"/>
      <c r="F3864" s="174"/>
      <c r="G3864" s="114" t="str">
        <f t="shared" si="1217"/>
        <v/>
      </c>
      <c r="H3864" s="115"/>
      <c r="I3864" s="115"/>
      <c r="J3864" s="115"/>
      <c r="K3864" s="115"/>
      <c r="L3864" s="133" t="str">
        <f t="shared" si="1218"/>
        <v/>
      </c>
      <c r="M3864" s="116" t="str">
        <f>IF(L3864="", "", L3864/Veriler!$X$1)</f>
        <v/>
      </c>
      <c r="N3864" s="116" t="str">
        <f>IF(F3864&lt;&gt;"", "İthal Girdi", IF(Veriler!T3864="", "", IF(Veriler!S3864="H", "%0,5 üzerindedir", IF(Veriler!T3864&gt;0.1, "%10 sınırı aşılmıştır.", "Uygun"))))</f>
        <v>%0,5 üzerindedir</v>
      </c>
      <c r="O3864" s="116" t="str">
        <f t="shared" si="1219"/>
        <v xml:space="preserve"> </v>
      </c>
      <c r="P3864" s="117"/>
      <c r="Q3864" s="118"/>
      <c r="R3864" s="119" t="str">
        <f t="shared" si="1220"/>
        <v/>
      </c>
      <c r="S3864" s="133">
        <f>IFERROR(IF(M3864&lt;=0.005,IF(F3864="",L3864,0),IF(F3864&lt;&gt;"",0,IF(P3864="",0,IF(P3864="H",0,IF(Q3864&lt;Veriler!$G$2,L3864*Veriler!$G$2,L3864*Q3864)))))," ")</f>
        <v>0</v>
      </c>
      <c r="T3864" s="133">
        <f>IF(Veriler!T3864&lt;=0.1, S3864, IF(AND(Veriler!T3864&gt;0.1, F3864="", P3864="E"), IF(Q3864&gt;Veriler!$G$2, Q3864*S3864, IF(Q3864&lt;Veriler!$G$2, Veriler!$G$2*S3864, Q3864*S3864)), 0))</f>
        <v>0</v>
      </c>
      <c r="U3864" s="133" t="str">
        <f t="shared" si="1221"/>
        <v xml:space="preserve"> </v>
      </c>
      <c r="V3864" s="134" t="str">
        <f>IFERROR(IF(O3864="%10 sınırı aşılmıştır.",L3864-T3864,IFERROR(IF(F3864="",IF(S3864=1,0,IF(L3864-S3864=0,"",L3864-S3864)),IF(Veriler!M3864="",L3864,IF(L3864*Veriler!M3864=0,"",L3864*Veriler!M3864))),L3864)),0)</f>
        <v/>
      </c>
      <c r="W3864" s="146"/>
      <c r="X3864" s="146"/>
      <c r="Y3864" s="146"/>
    </row>
    <row r="3865" spans="1:25" s="99" customFormat="1" ht="54.75" customHeight="1" x14ac:dyDescent="0.25">
      <c r="A3865" s="96">
        <f t="shared" si="1222"/>
        <v>2850</v>
      </c>
      <c r="B3865" s="175"/>
      <c r="C3865" s="176"/>
      <c r="D3865" s="113"/>
      <c r="E3865" s="115"/>
      <c r="F3865" s="174"/>
      <c r="G3865" s="114" t="str">
        <f t="shared" si="1217"/>
        <v/>
      </c>
      <c r="H3865" s="115"/>
      <c r="I3865" s="115"/>
      <c r="J3865" s="115"/>
      <c r="K3865" s="115"/>
      <c r="L3865" s="133" t="str">
        <f t="shared" si="1218"/>
        <v/>
      </c>
      <c r="M3865" s="116" t="str">
        <f>IF(L3865="", "", L3865/Veriler!$X$1)</f>
        <v/>
      </c>
      <c r="N3865" s="116" t="str">
        <f>IF(F3865&lt;&gt;"", "İthal Girdi", IF(Veriler!T3865="", "", IF(Veriler!S3865="H", "%0,5 üzerindedir", IF(Veriler!T3865&gt;0.1, "%10 sınırı aşılmıştır.", "Uygun"))))</f>
        <v>%0,5 üzerindedir</v>
      </c>
      <c r="O3865" s="116" t="str">
        <f t="shared" si="1219"/>
        <v xml:space="preserve"> </v>
      </c>
      <c r="P3865" s="117"/>
      <c r="Q3865" s="118"/>
      <c r="R3865" s="119" t="str">
        <f t="shared" si="1220"/>
        <v/>
      </c>
      <c r="S3865" s="133">
        <f>IFERROR(IF(M3865&lt;=0.005,IF(F3865="",L3865,0),IF(F3865&lt;&gt;"",0,IF(P3865="",0,IF(P3865="H",0,IF(Q3865&lt;Veriler!$G$2,L3865*Veriler!$G$2,L3865*Q3865)))))," ")</f>
        <v>0</v>
      </c>
      <c r="T3865" s="133">
        <f>IF(Veriler!T3865&lt;=0.1, S3865, IF(AND(Veriler!T3865&gt;0.1, F3865="", P3865="E"), IF(Q3865&gt;Veriler!$G$2, Q3865*S3865, IF(Q3865&lt;Veriler!$G$2, Veriler!$G$2*S3865, Q3865*S3865)), 0))</f>
        <v>0</v>
      </c>
      <c r="U3865" s="133" t="str">
        <f t="shared" si="1221"/>
        <v xml:space="preserve"> </v>
      </c>
      <c r="V3865" s="134" t="str">
        <f>IFERROR(IF(O3865="%10 sınırı aşılmıştır.",L3865-T3865,IFERROR(IF(F3865="",IF(S3865=1,0,IF(L3865-S3865=0,"",L3865-S3865)),IF(Veriler!M3865="",L3865,IF(L3865*Veriler!M3865=0,"",L3865*Veriler!M3865))),L3865)),0)</f>
        <v/>
      </c>
      <c r="W3865" s="146"/>
      <c r="X3865" s="146"/>
      <c r="Y3865" s="146"/>
    </row>
    <row r="3866" spans="1:25" s="99" customFormat="1" ht="54.75" customHeight="1" x14ac:dyDescent="0.25">
      <c r="A3866" s="96">
        <f t="shared" si="1222"/>
        <v>2851</v>
      </c>
      <c r="B3866" s="175"/>
      <c r="C3866" s="176"/>
      <c r="D3866" s="113"/>
      <c r="E3866" s="115"/>
      <c r="F3866" s="174"/>
      <c r="G3866" s="114" t="str">
        <f t="shared" si="1217"/>
        <v/>
      </c>
      <c r="H3866" s="115"/>
      <c r="I3866" s="115"/>
      <c r="J3866" s="115"/>
      <c r="K3866" s="115"/>
      <c r="L3866" s="133" t="str">
        <f t="shared" si="1218"/>
        <v/>
      </c>
      <c r="M3866" s="116" t="str">
        <f>IF(L3866="", "", L3866/Veriler!$X$1)</f>
        <v/>
      </c>
      <c r="N3866" s="116" t="str">
        <f>IF(F3866&lt;&gt;"", "İthal Girdi", IF(Veriler!T3866="", "", IF(Veriler!S3866="H", "%0,5 üzerindedir", IF(Veriler!T3866&gt;0.1, "%10 sınırı aşılmıştır.", "Uygun"))))</f>
        <v>%0,5 üzerindedir</v>
      </c>
      <c r="O3866" s="116" t="str">
        <f t="shared" si="1219"/>
        <v xml:space="preserve"> </v>
      </c>
      <c r="P3866" s="117"/>
      <c r="Q3866" s="118"/>
      <c r="R3866" s="119" t="str">
        <f t="shared" si="1220"/>
        <v/>
      </c>
      <c r="S3866" s="133">
        <f>IFERROR(IF(M3866&lt;=0.005,IF(F3866="",L3866,0),IF(F3866&lt;&gt;"",0,IF(P3866="",0,IF(P3866="H",0,IF(Q3866&lt;Veriler!$G$2,L3866*Veriler!$G$2,L3866*Q3866)))))," ")</f>
        <v>0</v>
      </c>
      <c r="T3866" s="133">
        <f>IF(Veriler!T3866&lt;=0.1, S3866, IF(AND(Veriler!T3866&gt;0.1, F3866="", P3866="E"), IF(Q3866&gt;Veriler!$G$2, Q3866*S3866, IF(Q3866&lt;Veriler!$G$2, Veriler!$G$2*S3866, Q3866*S3866)), 0))</f>
        <v>0</v>
      </c>
      <c r="U3866" s="133" t="str">
        <f t="shared" si="1221"/>
        <v xml:space="preserve"> </v>
      </c>
      <c r="V3866" s="134" t="str">
        <f>IFERROR(IF(O3866="%10 sınırı aşılmıştır.",L3866-T3866,IFERROR(IF(F3866="",IF(S3866=1,0,IF(L3866-S3866=0,"",L3866-S3866)),IF(Veriler!M3866="",L3866,IF(L3866*Veriler!M3866=0,"",L3866*Veriler!M3866))),L3866)),0)</f>
        <v/>
      </c>
      <c r="W3866" s="146"/>
      <c r="X3866" s="146"/>
      <c r="Y3866" s="146"/>
    </row>
    <row r="3867" spans="1:25" s="99" customFormat="1" ht="54.75" customHeight="1" x14ac:dyDescent="0.25">
      <c r="A3867" s="96">
        <f t="shared" si="1222"/>
        <v>2852</v>
      </c>
      <c r="B3867" s="175"/>
      <c r="C3867" s="176"/>
      <c r="D3867" s="113"/>
      <c r="E3867" s="115"/>
      <c r="F3867" s="174"/>
      <c r="G3867" s="114" t="str">
        <f t="shared" si="1217"/>
        <v/>
      </c>
      <c r="H3867" s="115"/>
      <c r="I3867" s="115"/>
      <c r="J3867" s="115"/>
      <c r="K3867" s="115"/>
      <c r="L3867" s="133" t="str">
        <f t="shared" si="1218"/>
        <v/>
      </c>
      <c r="M3867" s="116" t="str">
        <f>IF(L3867="", "", L3867/Veriler!$X$1)</f>
        <v/>
      </c>
      <c r="N3867" s="116" t="str">
        <f>IF(F3867&lt;&gt;"", "İthal Girdi", IF(Veriler!T3867="", "", IF(Veriler!S3867="H", "%0,5 üzerindedir", IF(Veriler!T3867&gt;0.1, "%10 sınırı aşılmıştır.", "Uygun"))))</f>
        <v>%0,5 üzerindedir</v>
      </c>
      <c r="O3867" s="116" t="str">
        <f t="shared" si="1219"/>
        <v xml:space="preserve"> </v>
      </c>
      <c r="P3867" s="117"/>
      <c r="Q3867" s="118"/>
      <c r="R3867" s="119" t="str">
        <f t="shared" si="1220"/>
        <v/>
      </c>
      <c r="S3867" s="133">
        <f>IFERROR(IF(M3867&lt;=0.005,IF(F3867="",L3867,0),IF(F3867&lt;&gt;"",0,IF(P3867="",0,IF(P3867="H",0,IF(Q3867&lt;Veriler!$G$2,L3867*Veriler!$G$2,L3867*Q3867)))))," ")</f>
        <v>0</v>
      </c>
      <c r="T3867" s="133">
        <f>IF(Veriler!T3867&lt;=0.1, S3867, IF(AND(Veriler!T3867&gt;0.1, F3867="", P3867="E"), IF(Q3867&gt;Veriler!$G$2, Q3867*S3867, IF(Q3867&lt;Veriler!$G$2, Veriler!$G$2*S3867, Q3867*S3867)), 0))</f>
        <v>0</v>
      </c>
      <c r="U3867" s="133" t="str">
        <f t="shared" si="1221"/>
        <v xml:space="preserve"> </v>
      </c>
      <c r="V3867" s="134" t="str">
        <f>IFERROR(IF(O3867="%10 sınırı aşılmıştır.",L3867-T3867,IFERROR(IF(F3867="",IF(S3867=1,0,IF(L3867-S3867=0,"",L3867-S3867)),IF(Veriler!M3867="",L3867,IF(L3867*Veriler!M3867=0,"",L3867*Veriler!M3867))),L3867)),0)</f>
        <v/>
      </c>
      <c r="W3867" s="146"/>
      <c r="X3867" s="146"/>
      <c r="Y3867" s="146"/>
    </row>
    <row r="3868" spans="1:25" s="99" customFormat="1" ht="54.75" customHeight="1" x14ac:dyDescent="0.25">
      <c r="A3868" s="96">
        <f t="shared" si="1222"/>
        <v>2853</v>
      </c>
      <c r="B3868" s="175"/>
      <c r="C3868" s="176"/>
      <c r="D3868" s="113"/>
      <c r="E3868" s="115"/>
      <c r="F3868" s="174"/>
      <c r="G3868" s="114" t="str">
        <f t="shared" si="1217"/>
        <v/>
      </c>
      <c r="H3868" s="115"/>
      <c r="I3868" s="115"/>
      <c r="J3868" s="115"/>
      <c r="K3868" s="115"/>
      <c r="L3868" s="133" t="str">
        <f t="shared" si="1218"/>
        <v/>
      </c>
      <c r="M3868" s="116" t="str">
        <f>IF(L3868="", "", L3868/Veriler!$X$1)</f>
        <v/>
      </c>
      <c r="N3868" s="116" t="str">
        <f>IF(F3868&lt;&gt;"", "İthal Girdi", IF(Veriler!T3868="", "", IF(Veriler!S3868="H", "%0,5 üzerindedir", IF(Veriler!T3868&gt;0.1, "%10 sınırı aşılmıştır.", "Uygun"))))</f>
        <v>%0,5 üzerindedir</v>
      </c>
      <c r="O3868" s="116" t="str">
        <f t="shared" si="1219"/>
        <v xml:space="preserve"> </v>
      </c>
      <c r="P3868" s="117"/>
      <c r="Q3868" s="118"/>
      <c r="R3868" s="119" t="str">
        <f t="shared" si="1220"/>
        <v/>
      </c>
      <c r="S3868" s="133">
        <f>IFERROR(IF(M3868&lt;=0.005,IF(F3868="",L3868,0),IF(F3868&lt;&gt;"",0,IF(P3868="",0,IF(P3868="H",0,IF(Q3868&lt;Veriler!$G$2,L3868*Veriler!$G$2,L3868*Q3868)))))," ")</f>
        <v>0</v>
      </c>
      <c r="T3868" s="133">
        <f>IF(Veriler!T3868&lt;=0.1, S3868, IF(AND(Veriler!T3868&gt;0.1, F3868="", P3868="E"), IF(Q3868&gt;Veriler!$G$2, Q3868*S3868, IF(Q3868&lt;Veriler!$G$2, Veriler!$G$2*S3868, Q3868*S3868)), 0))</f>
        <v>0</v>
      </c>
      <c r="U3868" s="133" t="str">
        <f t="shared" si="1221"/>
        <v xml:space="preserve"> </v>
      </c>
      <c r="V3868" s="134" t="str">
        <f>IFERROR(IF(O3868="%10 sınırı aşılmıştır.",L3868-T3868,IFERROR(IF(F3868="",IF(S3868=1,0,IF(L3868-S3868=0,"",L3868-S3868)),IF(Veriler!M3868="",L3868,IF(L3868*Veriler!M3868=0,"",L3868*Veriler!M3868))),L3868)),0)</f>
        <v/>
      </c>
      <c r="W3868" s="146"/>
      <c r="X3868" s="146"/>
      <c r="Y3868" s="146"/>
    </row>
    <row r="3869" spans="1:25" s="99" customFormat="1" ht="54.75" customHeight="1" x14ac:dyDescent="0.25">
      <c r="A3869" s="96">
        <f t="shared" si="1222"/>
        <v>2854</v>
      </c>
      <c r="B3869" s="175"/>
      <c r="C3869" s="176"/>
      <c r="D3869" s="113"/>
      <c r="E3869" s="115"/>
      <c r="F3869" s="174"/>
      <c r="G3869" s="114" t="str">
        <f t="shared" si="1217"/>
        <v/>
      </c>
      <c r="H3869" s="115"/>
      <c r="I3869" s="115"/>
      <c r="J3869" s="115"/>
      <c r="K3869" s="115"/>
      <c r="L3869" s="133" t="str">
        <f t="shared" si="1218"/>
        <v/>
      </c>
      <c r="M3869" s="116" t="str">
        <f>IF(L3869="", "", L3869/Veriler!$X$1)</f>
        <v/>
      </c>
      <c r="N3869" s="116" t="str">
        <f>IF(F3869&lt;&gt;"", "İthal Girdi", IF(Veriler!T3869="", "", IF(Veriler!S3869="H", "%0,5 üzerindedir", IF(Veriler!T3869&gt;0.1, "%10 sınırı aşılmıştır.", "Uygun"))))</f>
        <v>%0,5 üzerindedir</v>
      </c>
      <c r="O3869" s="116" t="str">
        <f t="shared" si="1219"/>
        <v xml:space="preserve"> </v>
      </c>
      <c r="P3869" s="117"/>
      <c r="Q3869" s="118"/>
      <c r="R3869" s="119" t="str">
        <f t="shared" si="1220"/>
        <v/>
      </c>
      <c r="S3869" s="133">
        <f>IFERROR(IF(M3869&lt;=0.005,IF(F3869="",L3869,0),IF(F3869&lt;&gt;"",0,IF(P3869="",0,IF(P3869="H",0,IF(Q3869&lt;Veriler!$G$2,L3869*Veriler!$G$2,L3869*Q3869)))))," ")</f>
        <v>0</v>
      </c>
      <c r="T3869" s="133">
        <f>IF(Veriler!T3869&lt;=0.1, S3869, IF(AND(Veriler!T3869&gt;0.1, F3869="", P3869="E"), IF(Q3869&gt;Veriler!$G$2, Q3869*S3869, IF(Q3869&lt;Veriler!$G$2, Veriler!$G$2*S3869, Q3869*S3869)), 0))</f>
        <v>0</v>
      </c>
      <c r="U3869" s="133" t="str">
        <f t="shared" si="1221"/>
        <v xml:space="preserve"> </v>
      </c>
      <c r="V3869" s="134" t="str">
        <f>IFERROR(IF(O3869="%10 sınırı aşılmıştır.",L3869-T3869,IFERROR(IF(F3869="",IF(S3869=1,0,IF(L3869-S3869=0,"",L3869-S3869)),IF(Veriler!M3869="",L3869,IF(L3869*Veriler!M3869=0,"",L3869*Veriler!M3869))),L3869)),0)</f>
        <v/>
      </c>
      <c r="W3869" s="146"/>
      <c r="X3869" s="146"/>
      <c r="Y3869" s="146"/>
    </row>
    <row r="3870" spans="1:25" s="99" customFormat="1" ht="54.75" customHeight="1" x14ac:dyDescent="0.25">
      <c r="A3870" s="96">
        <f t="shared" si="1222"/>
        <v>2855</v>
      </c>
      <c r="B3870" s="175"/>
      <c r="C3870" s="176"/>
      <c r="D3870" s="113"/>
      <c r="E3870" s="115"/>
      <c r="F3870" s="174"/>
      <c r="G3870" s="114" t="str">
        <f t="shared" si="1217"/>
        <v/>
      </c>
      <c r="H3870" s="115"/>
      <c r="I3870" s="115"/>
      <c r="J3870" s="115"/>
      <c r="K3870" s="115"/>
      <c r="L3870" s="133" t="str">
        <f t="shared" si="1218"/>
        <v/>
      </c>
      <c r="M3870" s="116" t="str">
        <f>IF(L3870="", "", L3870/Veriler!$X$1)</f>
        <v/>
      </c>
      <c r="N3870" s="116" t="str">
        <f>IF(F3870&lt;&gt;"", "İthal Girdi", IF(Veriler!T3870="", "", IF(Veriler!S3870="H", "%0,5 üzerindedir", IF(Veriler!T3870&gt;0.1, "%10 sınırı aşılmıştır.", "Uygun"))))</f>
        <v>%0,5 üzerindedir</v>
      </c>
      <c r="O3870" s="116" t="str">
        <f t="shared" si="1219"/>
        <v xml:space="preserve"> </v>
      </c>
      <c r="P3870" s="117"/>
      <c r="Q3870" s="118"/>
      <c r="R3870" s="119" t="str">
        <f t="shared" si="1220"/>
        <v/>
      </c>
      <c r="S3870" s="133">
        <f>IFERROR(IF(M3870&lt;=0.005,IF(F3870="",L3870,0),IF(F3870&lt;&gt;"",0,IF(P3870="",0,IF(P3870="H",0,IF(Q3870&lt;Veriler!$G$2,L3870*Veriler!$G$2,L3870*Q3870)))))," ")</f>
        <v>0</v>
      </c>
      <c r="T3870" s="133">
        <f>IF(Veriler!T3870&lt;=0.1, S3870, IF(AND(Veriler!T3870&gt;0.1, F3870="", P3870="E"), IF(Q3870&gt;Veriler!$G$2, Q3870*S3870, IF(Q3870&lt;Veriler!$G$2, Veriler!$G$2*S3870, Q3870*S3870)), 0))</f>
        <v>0</v>
      </c>
      <c r="U3870" s="133" t="str">
        <f t="shared" si="1221"/>
        <v xml:space="preserve"> </v>
      </c>
      <c r="V3870" s="134" t="str">
        <f>IFERROR(IF(O3870="%10 sınırı aşılmıştır.",L3870-T3870,IFERROR(IF(F3870="",IF(S3870=1,0,IF(L3870-S3870=0,"",L3870-S3870)),IF(Veriler!M3870="",L3870,IF(L3870*Veriler!M3870=0,"",L3870*Veriler!M3870))),L3870)),0)</f>
        <v/>
      </c>
      <c r="W3870" s="146"/>
      <c r="X3870" s="146"/>
      <c r="Y3870" s="146"/>
    </row>
    <row r="3871" spans="1:25" s="99" customFormat="1" ht="54.75" customHeight="1" x14ac:dyDescent="0.25">
      <c r="A3871" s="96">
        <f t="shared" si="1222"/>
        <v>2856</v>
      </c>
      <c r="B3871" s="175"/>
      <c r="C3871" s="176"/>
      <c r="D3871" s="113"/>
      <c r="E3871" s="115"/>
      <c r="F3871" s="174"/>
      <c r="G3871" s="114" t="str">
        <f t="shared" si="1217"/>
        <v/>
      </c>
      <c r="H3871" s="115"/>
      <c r="I3871" s="115"/>
      <c r="J3871" s="115"/>
      <c r="K3871" s="115"/>
      <c r="L3871" s="133" t="str">
        <f t="shared" si="1218"/>
        <v/>
      </c>
      <c r="M3871" s="116" t="str">
        <f>IF(L3871="", "", L3871/Veriler!$X$1)</f>
        <v/>
      </c>
      <c r="N3871" s="116" t="str">
        <f>IF(F3871&lt;&gt;"", "İthal Girdi", IF(Veriler!T3871="", "", IF(Veriler!S3871="H", "%0,5 üzerindedir", IF(Veriler!T3871&gt;0.1, "%10 sınırı aşılmıştır.", "Uygun"))))</f>
        <v>%0,5 üzerindedir</v>
      </c>
      <c r="O3871" s="116" t="str">
        <f t="shared" si="1219"/>
        <v xml:space="preserve"> </v>
      </c>
      <c r="P3871" s="117"/>
      <c r="Q3871" s="118"/>
      <c r="R3871" s="119" t="str">
        <f t="shared" si="1220"/>
        <v/>
      </c>
      <c r="S3871" s="133">
        <f>IFERROR(IF(M3871&lt;=0.005,IF(F3871="",L3871,0),IF(F3871&lt;&gt;"",0,IF(P3871="",0,IF(P3871="H",0,IF(Q3871&lt;Veriler!$G$2,L3871*Veriler!$G$2,L3871*Q3871)))))," ")</f>
        <v>0</v>
      </c>
      <c r="T3871" s="133">
        <f>IF(Veriler!T3871&lt;=0.1, S3871, IF(AND(Veriler!T3871&gt;0.1, F3871="", P3871="E"), IF(Q3871&gt;Veriler!$G$2, Q3871*S3871, IF(Q3871&lt;Veriler!$G$2, Veriler!$G$2*S3871, Q3871*S3871)), 0))</f>
        <v>0</v>
      </c>
      <c r="U3871" s="133" t="str">
        <f t="shared" si="1221"/>
        <v xml:space="preserve"> </v>
      </c>
      <c r="V3871" s="134" t="str">
        <f>IFERROR(IF(O3871="%10 sınırı aşılmıştır.",L3871-T3871,IFERROR(IF(F3871="",IF(S3871=1,0,IF(L3871-S3871=0,"",L3871-S3871)),IF(Veriler!M3871="",L3871,IF(L3871*Veriler!M3871=0,"",L3871*Veriler!M3871))),L3871)),0)</f>
        <v/>
      </c>
      <c r="W3871" s="146"/>
      <c r="X3871" s="146"/>
      <c r="Y3871" s="146"/>
    </row>
    <row r="3872" spans="1:25" s="99" customFormat="1" ht="24" customHeight="1" x14ac:dyDescent="0.25">
      <c r="A3872" s="103"/>
      <c r="B3872" s="104"/>
      <c r="C3872" s="104"/>
      <c r="D3872" s="104"/>
      <c r="E3872" s="103"/>
      <c r="F3872" s="135"/>
      <c r="G3872" s="157"/>
      <c r="H3872" s="103"/>
      <c r="I3872" s="103"/>
      <c r="J3872" s="103"/>
      <c r="K3872" s="103"/>
      <c r="L3872" s="136">
        <f>SUM(L3843:L3856,L3858:L3871)</f>
        <v>0</v>
      </c>
      <c r="M3872" s="158"/>
      <c r="N3872" s="158"/>
      <c r="O3872" s="158"/>
      <c r="P3872" s="105"/>
      <c r="Q3872" s="106"/>
      <c r="R3872" s="159"/>
      <c r="S3872" s="160"/>
      <c r="T3872" s="160"/>
      <c r="U3872" s="160"/>
      <c r="V3872" s="160"/>
      <c r="W3872" s="146"/>
      <c r="X3872" s="146"/>
      <c r="Y3872" s="146"/>
    </row>
    <row r="3873" spans="1:25" s="99" customFormat="1" ht="31.5" customHeight="1" x14ac:dyDescent="0.25">
      <c r="A3873" s="103"/>
      <c r="B3873" s="104"/>
      <c r="C3873" s="104"/>
      <c r="D3873" s="104"/>
      <c r="E3873" s="103"/>
      <c r="F3873" s="135"/>
      <c r="G3873" s="157"/>
      <c r="H3873" s="103"/>
      <c r="I3873" s="103"/>
      <c r="J3873" s="103"/>
      <c r="K3873" s="103"/>
      <c r="L3873" s="161"/>
      <c r="M3873" s="158"/>
      <c r="N3873" s="158"/>
      <c r="O3873" s="158"/>
      <c r="P3873" s="105"/>
      <c r="Q3873" s="106"/>
      <c r="R3873" s="159"/>
      <c r="S3873" s="162" t="s">
        <v>57</v>
      </c>
      <c r="T3873" s="162" t="s">
        <v>57</v>
      </c>
      <c r="U3873" s="162" t="s">
        <v>57</v>
      </c>
      <c r="V3873" s="163" t="s">
        <v>58</v>
      </c>
      <c r="W3873" s="146"/>
      <c r="X3873" s="146"/>
      <c r="Y3873" s="146"/>
    </row>
    <row r="3874" spans="1:25" s="99" customFormat="1" ht="58.5" customHeight="1" x14ac:dyDescent="0.25">
      <c r="A3874" s="185" t="s">
        <v>59</v>
      </c>
      <c r="B3874" s="180"/>
      <c r="C3874" s="180"/>
      <c r="D3874" s="180"/>
      <c r="E3874" s="180"/>
      <c r="F3874" s="180"/>
      <c r="G3874" s="180"/>
      <c r="H3874" s="180"/>
      <c r="I3874" s="180"/>
      <c r="J3874" s="180"/>
      <c r="K3874" s="180"/>
      <c r="L3874" s="180"/>
      <c r="M3874" s="180"/>
      <c r="N3874" s="180"/>
      <c r="O3874" s="180"/>
      <c r="P3874" s="180"/>
      <c r="Q3874" s="180"/>
      <c r="R3874" s="176"/>
      <c r="S3874" s="137">
        <f>SUM(S3836,S3843:S3856,S3858:S3871)</f>
        <v>0</v>
      </c>
      <c r="T3874" s="137" t="str">
        <f>IF(SUM(T3843:T3856,T3858:T3871)=0," ",SUM(T3843:T3856,T3858:T3871))</f>
        <v xml:space="preserve"> </v>
      </c>
      <c r="U3874" s="137" t="str">
        <f>IF(SUM(U3843:U3856,U3858:U3871)=0," ",SUM(U3843:U3856,U3858:U3871))</f>
        <v xml:space="preserve"> </v>
      </c>
      <c r="V3874" s="137" t="str">
        <f>IF(SUM(V3843:V3856,V3858:V3871)=0," ",SUM(V3843:V3856,V3858:V3871))</f>
        <v xml:space="preserve"> </v>
      </c>
      <c r="W3874" s="146"/>
      <c r="X3874" s="164">
        <f>SUM(U3843:U3856,U3858:U3871)</f>
        <v>0</v>
      </c>
      <c r="Y3874" s="164">
        <f>SUM(V3843:V3856,V3858:V3871)</f>
        <v>0</v>
      </c>
    </row>
    <row r="3875" spans="1:25" x14ac:dyDescent="0.3">
      <c r="A3875" s="34"/>
      <c r="G3875" s="146"/>
      <c r="L3875" s="146"/>
      <c r="M3875" s="146"/>
      <c r="N3875" s="146"/>
      <c r="O3875" s="146"/>
      <c r="R3875" s="146"/>
      <c r="S3875" s="146"/>
      <c r="T3875" s="146"/>
      <c r="U3875" s="146"/>
      <c r="V3875" s="146"/>
      <c r="W3875" s="146"/>
      <c r="X3875" s="146"/>
      <c r="Y3875" s="146"/>
    </row>
    <row r="3876" spans="1:25" x14ac:dyDescent="0.3">
      <c r="A3876" s="186" t="s">
        <v>60</v>
      </c>
      <c r="B3876" s="187"/>
      <c r="C3876" s="187"/>
      <c r="D3876" s="187"/>
      <c r="E3876" s="187"/>
      <c r="F3876" s="187"/>
      <c r="G3876" s="187"/>
      <c r="H3876" s="187"/>
      <c r="I3876" s="187"/>
      <c r="J3876" s="187"/>
      <c r="K3876" s="187"/>
      <c r="L3876" s="187"/>
      <c r="M3876" s="187"/>
      <c r="N3876" s="187"/>
      <c r="O3876" s="187"/>
      <c r="P3876" s="187"/>
      <c r="Q3876" s="187"/>
      <c r="R3876" s="187"/>
      <c r="S3876" s="187"/>
      <c r="T3876" s="187"/>
      <c r="U3876" s="187"/>
      <c r="V3876" s="187"/>
      <c r="W3876" s="146"/>
      <c r="X3876" s="146"/>
      <c r="Y3876" s="146"/>
    </row>
    <row r="3877" spans="1:25" s="99" customFormat="1" ht="41.25" customHeight="1" x14ac:dyDescent="0.25">
      <c r="A3877" s="189" t="s">
        <v>38</v>
      </c>
      <c r="B3877" s="180"/>
      <c r="C3877" s="180"/>
      <c r="D3877" s="180"/>
      <c r="E3877" s="180"/>
      <c r="F3877" s="180"/>
      <c r="G3877" s="180"/>
      <c r="H3877" s="180"/>
      <c r="I3877" s="180"/>
      <c r="J3877" s="180"/>
      <c r="K3877" s="180"/>
      <c r="L3877" s="180"/>
      <c r="M3877" s="180"/>
      <c r="N3877" s="180"/>
      <c r="O3877" s="180"/>
      <c r="P3877" s="180"/>
      <c r="Q3877" s="180"/>
      <c r="R3877" s="180"/>
      <c r="S3877" s="180"/>
      <c r="T3877" s="180"/>
      <c r="U3877" s="180"/>
      <c r="V3877" s="176"/>
      <c r="W3877" s="146"/>
      <c r="X3877" s="146"/>
      <c r="Y3877" s="146"/>
    </row>
    <row r="3878" spans="1:25" s="100" customFormat="1" ht="35.25" customHeight="1" x14ac:dyDescent="0.25">
      <c r="A3878" s="179" t="s">
        <v>39</v>
      </c>
      <c r="B3878" s="180"/>
      <c r="C3878" s="180"/>
      <c r="D3878" s="180"/>
      <c r="E3878" s="180"/>
      <c r="F3878" s="180"/>
      <c r="G3878" s="180"/>
      <c r="H3878" s="180"/>
      <c r="I3878" s="180"/>
      <c r="J3878" s="180"/>
      <c r="K3878" s="180"/>
      <c r="L3878" s="180"/>
      <c r="M3878" s="180"/>
      <c r="N3878" s="180"/>
      <c r="O3878" s="180"/>
      <c r="P3878" s="180"/>
      <c r="Q3878" s="180"/>
      <c r="R3878" s="176"/>
      <c r="S3878" s="147"/>
      <c r="T3878" s="148"/>
      <c r="U3878" s="149" t="s">
        <v>40</v>
      </c>
      <c r="V3878" s="150">
        <f>V3840+1</f>
        <v>103</v>
      </c>
      <c r="W3878" s="146"/>
      <c r="X3878" s="146"/>
      <c r="Y3878" s="146"/>
    </row>
    <row r="3879" spans="1:25" s="99" customFormat="1" ht="81" customHeight="1" x14ac:dyDescent="0.25">
      <c r="A3879" s="110" t="s">
        <v>3</v>
      </c>
      <c r="B3879" s="188" t="s">
        <v>41</v>
      </c>
      <c r="C3879" s="176"/>
      <c r="D3879" s="111" t="s">
        <v>42</v>
      </c>
      <c r="E3879" s="110" t="s">
        <v>324</v>
      </c>
      <c r="F3879" s="111" t="s">
        <v>325</v>
      </c>
      <c r="G3879" s="151" t="s">
        <v>43</v>
      </c>
      <c r="H3879" s="110" t="s">
        <v>44</v>
      </c>
      <c r="I3879" s="110" t="s">
        <v>8</v>
      </c>
      <c r="J3879" s="110" t="s">
        <v>45</v>
      </c>
      <c r="K3879" s="110" t="s">
        <v>46</v>
      </c>
      <c r="L3879" s="152" t="s">
        <v>47</v>
      </c>
      <c r="M3879" s="153" t="s">
        <v>48</v>
      </c>
      <c r="N3879" s="154" t="s">
        <v>49</v>
      </c>
      <c r="O3879" s="154" t="s">
        <v>49</v>
      </c>
      <c r="P3879" s="112" t="s">
        <v>50</v>
      </c>
      <c r="Q3879" s="110" t="s">
        <v>51</v>
      </c>
      <c r="R3879" s="155" t="s">
        <v>52</v>
      </c>
      <c r="S3879" s="156" t="s">
        <v>53</v>
      </c>
      <c r="T3879" s="156" t="s">
        <v>54</v>
      </c>
      <c r="U3879" s="152" t="s">
        <v>54</v>
      </c>
      <c r="V3879" s="152" t="s">
        <v>55</v>
      </c>
      <c r="W3879" s="146"/>
      <c r="X3879" s="146"/>
      <c r="Y3879" s="146"/>
    </row>
    <row r="3880" spans="1:25" s="99" customFormat="1" ht="45" customHeight="1" x14ac:dyDescent="0.25">
      <c r="A3880" s="101"/>
      <c r="B3880" s="177" t="s">
        <v>56</v>
      </c>
      <c r="C3880" s="178"/>
      <c r="D3880" s="102"/>
      <c r="E3880" s="170"/>
      <c r="F3880" s="102"/>
      <c r="G3880" s="95"/>
      <c r="H3880" s="102"/>
      <c r="I3880" s="102"/>
      <c r="J3880" s="102"/>
      <c r="K3880" s="102"/>
      <c r="L3880" s="95"/>
      <c r="M3880" s="95"/>
      <c r="N3880" s="95"/>
      <c r="O3880" s="95"/>
      <c r="P3880" s="102"/>
      <c r="Q3880" s="102"/>
      <c r="R3880" s="190"/>
      <c r="S3880" s="184"/>
      <c r="T3880" s="95"/>
      <c r="U3880" s="95"/>
      <c r="V3880" s="95"/>
      <c r="W3880" s="146"/>
      <c r="X3880" s="146"/>
      <c r="Y3880" s="146"/>
    </row>
    <row r="3881" spans="1:25" s="99" customFormat="1" ht="54.75" customHeight="1" x14ac:dyDescent="0.25">
      <c r="A3881" s="96">
        <f>A3871+1</f>
        <v>2857</v>
      </c>
      <c r="B3881" s="181"/>
      <c r="C3881" s="182"/>
      <c r="D3881" s="113"/>
      <c r="E3881" s="115"/>
      <c r="F3881" s="174"/>
      <c r="G3881" s="114" t="str">
        <f t="shared" ref="G3881:G3894" si="1223">IF(AND(F3881&lt;&gt;"",V3881&lt;&gt;"",L3881&lt;&gt;0),V3881/L3881,"")</f>
        <v/>
      </c>
      <c r="H3881" s="115"/>
      <c r="I3881" s="115"/>
      <c r="J3881" s="115"/>
      <c r="K3881" s="115"/>
      <c r="L3881" s="133" t="str">
        <f t="shared" ref="L3881:L3894" si="1224">IF(AND(H3881&lt;&gt;0, J3881&lt;&gt;0, K3881&lt;&gt;0), H3881*J3881*K3881, "")</f>
        <v/>
      </c>
      <c r="M3881" s="116" t="str">
        <f>IF(L3881="", "", L3881/Veriler!$X$1)</f>
        <v/>
      </c>
      <c r="N3881" s="116" t="str">
        <f>IF(F3881&lt;&gt;"", "İthal Girdi", IF(Veriler!T3881="", "", IF(Veriler!S3881="H", "%0,5 üzerindedir", IF(Veriler!T3881&gt;0.1, "%10 sınırı aşılmıştır.", "Uygun"))))</f>
        <v>%0,5 üzerindedir</v>
      </c>
      <c r="O3881" s="116" t="str">
        <f t="shared" ref="O3881:O3894" si="1225">IF(M3881=""," ",N3881)</f>
        <v xml:space="preserve"> </v>
      </c>
      <c r="P3881" s="117"/>
      <c r="Q3881" s="118"/>
      <c r="R3881" s="119" t="str">
        <f t="shared" ref="R3881:R3894" si="1226">IFERROR(IF(AND(T3881&lt;&gt;"",L3881&lt;&gt;"",L3881&lt;&gt;0,T3881&lt;&gt;0),T3881/L3881,"")," ")</f>
        <v/>
      </c>
      <c r="S3881" s="133">
        <f>IFERROR(IF(M3881&lt;=0.005,IF(F3881="",L3881,0),IF(F3881&lt;&gt;"",0,IF(P3881="",0,IF(P3881="H",0,IF(Q3881&lt;Veriler!$G$2,L3881*Veriler!$G$2,L3881*Q3881)))))," ")</f>
        <v>0</v>
      </c>
      <c r="T3881" s="133">
        <f>IF(Veriler!T3881&lt;=0.1, S3881, IF(AND(Veriler!T3881&gt;0.1, F3881="", P3881="E"), IF(Q3881&gt;Veriler!$G$2, Q3881*S3881, IF(Q3881&lt;Veriler!$G$2, Veriler!$G$2*S3881, Q3881*S3881)), 0))</f>
        <v>0</v>
      </c>
      <c r="U3881" s="133" t="str">
        <f t="shared" ref="U3881:U3894" si="1227">IF(T3881=0," ",T3881)</f>
        <v xml:space="preserve"> </v>
      </c>
      <c r="V3881" s="134" t="str">
        <f>IFERROR(IF(O3881="%10 sınırı aşılmıştır.",L3881-T3881,IFERROR(IF(F3881="",IF(S3881=1,0,IF(L3881-S3881=0,"",L3881-S3881)),IF(Veriler!M3881="",L3881,IF(L3881*Veriler!M3881=0,"",L3881*Veriler!M3881))),L3881)),0)</f>
        <v/>
      </c>
      <c r="W3881" s="146"/>
      <c r="X3881" s="146"/>
      <c r="Y3881" s="146"/>
    </row>
    <row r="3882" spans="1:25" s="99" customFormat="1" ht="54.75" customHeight="1" x14ac:dyDescent="0.25">
      <c r="A3882" s="96">
        <f t="shared" ref="A3882:A3894" si="1228">A3881+1</f>
        <v>2858</v>
      </c>
      <c r="B3882" s="175"/>
      <c r="C3882" s="176"/>
      <c r="D3882" s="113"/>
      <c r="E3882" s="115"/>
      <c r="F3882" s="174"/>
      <c r="G3882" s="114" t="str">
        <f t="shared" si="1223"/>
        <v/>
      </c>
      <c r="H3882" s="115"/>
      <c r="I3882" s="115"/>
      <c r="J3882" s="115"/>
      <c r="K3882" s="115"/>
      <c r="L3882" s="133" t="str">
        <f t="shared" si="1224"/>
        <v/>
      </c>
      <c r="M3882" s="116" t="str">
        <f>IF(L3882="", "", L3882/Veriler!$X$1)</f>
        <v/>
      </c>
      <c r="N3882" s="116" t="str">
        <f>IF(F3882&lt;&gt;"", "İthal Girdi", IF(Veriler!T3882="", "", IF(Veriler!S3882="H", "%0,5 üzerindedir", IF(Veriler!T3882&gt;0.1, "%10 sınırı aşılmıştır.", "Uygun"))))</f>
        <v>%0,5 üzerindedir</v>
      </c>
      <c r="O3882" s="116" t="str">
        <f t="shared" si="1225"/>
        <v xml:space="preserve"> </v>
      </c>
      <c r="P3882" s="117"/>
      <c r="Q3882" s="118"/>
      <c r="R3882" s="119" t="str">
        <f t="shared" si="1226"/>
        <v/>
      </c>
      <c r="S3882" s="133">
        <f>IFERROR(IF(M3882&lt;=0.005,IF(F3882="",L3882,0),IF(F3882&lt;&gt;"",0,IF(P3882="",0,IF(P3882="H",0,IF(Q3882&lt;Veriler!$G$2,L3882*Veriler!$G$2,L3882*Q3882)))))," ")</f>
        <v>0</v>
      </c>
      <c r="T3882" s="133">
        <f>IF(Veriler!T3882&lt;=0.1, S3882, IF(AND(Veriler!T3882&gt;0.1, F3882="", P3882="E"), IF(Q3882&gt;Veriler!$G$2, Q3882*S3882, IF(Q3882&lt;Veriler!$G$2, Veriler!$G$2*S3882, Q3882*S3882)), 0))</f>
        <v>0</v>
      </c>
      <c r="U3882" s="133" t="str">
        <f t="shared" si="1227"/>
        <v xml:space="preserve"> </v>
      </c>
      <c r="V3882" s="134" t="str">
        <f>IFERROR(IF(O3882="%10 sınırı aşılmıştır.",L3882-T3882,IFERROR(IF(F3882="",IF(S3882=1,0,IF(L3882-S3882=0,"",L3882-S3882)),IF(Veriler!M3882="",L3882,IF(L3882*Veriler!M3882=0,"",L3882*Veriler!M3882))),L3882)),0)</f>
        <v/>
      </c>
      <c r="W3882" s="146"/>
      <c r="X3882" s="146"/>
      <c r="Y3882" s="146"/>
    </row>
    <row r="3883" spans="1:25" s="99" customFormat="1" ht="54.75" customHeight="1" x14ac:dyDescent="0.25">
      <c r="A3883" s="96">
        <f t="shared" si="1228"/>
        <v>2859</v>
      </c>
      <c r="B3883" s="175"/>
      <c r="C3883" s="176"/>
      <c r="D3883" s="113"/>
      <c r="E3883" s="115"/>
      <c r="F3883" s="174"/>
      <c r="G3883" s="114" t="str">
        <f t="shared" si="1223"/>
        <v/>
      </c>
      <c r="H3883" s="115"/>
      <c r="I3883" s="115"/>
      <c r="J3883" s="115"/>
      <c r="K3883" s="115"/>
      <c r="L3883" s="133" t="str">
        <f t="shared" si="1224"/>
        <v/>
      </c>
      <c r="M3883" s="116" t="str">
        <f>IF(L3883="", "", L3883/Veriler!$X$1)</f>
        <v/>
      </c>
      <c r="N3883" s="116" t="str">
        <f>IF(F3883&lt;&gt;"", "İthal Girdi", IF(Veriler!T3883="", "", IF(Veriler!S3883="H", "%0,5 üzerindedir", IF(Veriler!T3883&gt;0.1, "%10 sınırı aşılmıştır.", "Uygun"))))</f>
        <v>%0,5 üzerindedir</v>
      </c>
      <c r="O3883" s="116" t="str">
        <f t="shared" si="1225"/>
        <v xml:space="preserve"> </v>
      </c>
      <c r="P3883" s="117"/>
      <c r="Q3883" s="118"/>
      <c r="R3883" s="119" t="str">
        <f t="shared" si="1226"/>
        <v/>
      </c>
      <c r="S3883" s="133">
        <f>IFERROR(IF(M3883&lt;=0.005,IF(F3883="",L3883,0),IF(F3883&lt;&gt;"",0,IF(P3883="",0,IF(P3883="H",0,IF(Q3883&lt;Veriler!$G$2,L3883*Veriler!$G$2,L3883*Q3883)))))," ")</f>
        <v>0</v>
      </c>
      <c r="T3883" s="133">
        <f>IF(Veriler!T3883&lt;=0.1, S3883, IF(AND(Veriler!T3883&gt;0.1, F3883="", P3883="E"), IF(Q3883&gt;Veriler!$G$2, Q3883*S3883, IF(Q3883&lt;Veriler!$G$2, Veriler!$G$2*S3883, Q3883*S3883)), 0))</f>
        <v>0</v>
      </c>
      <c r="U3883" s="133" t="str">
        <f t="shared" si="1227"/>
        <v xml:space="preserve"> </v>
      </c>
      <c r="V3883" s="134" t="str">
        <f>IFERROR(IF(O3883="%10 sınırı aşılmıştır.",L3883-T3883,IFERROR(IF(F3883="",IF(S3883=1,0,IF(L3883-S3883=0,"",L3883-S3883)),IF(Veriler!M3883="",L3883,IF(L3883*Veriler!M3883=0,"",L3883*Veriler!M3883))),L3883)),0)</f>
        <v/>
      </c>
      <c r="W3883" s="146"/>
      <c r="X3883" s="146"/>
      <c r="Y3883" s="146"/>
    </row>
    <row r="3884" spans="1:25" s="99" customFormat="1" ht="54.75" customHeight="1" x14ac:dyDescent="0.25">
      <c r="A3884" s="96">
        <f t="shared" si="1228"/>
        <v>2860</v>
      </c>
      <c r="B3884" s="175"/>
      <c r="C3884" s="176"/>
      <c r="D3884" s="113"/>
      <c r="E3884" s="115"/>
      <c r="F3884" s="174"/>
      <c r="G3884" s="114" t="str">
        <f t="shared" si="1223"/>
        <v/>
      </c>
      <c r="H3884" s="115"/>
      <c r="I3884" s="115"/>
      <c r="J3884" s="115"/>
      <c r="K3884" s="115"/>
      <c r="L3884" s="133" t="str">
        <f t="shared" si="1224"/>
        <v/>
      </c>
      <c r="M3884" s="116" t="str">
        <f>IF(L3884="", "", L3884/Veriler!$X$1)</f>
        <v/>
      </c>
      <c r="N3884" s="116" t="str">
        <f>IF(F3884&lt;&gt;"", "İthal Girdi", IF(Veriler!T3884="", "", IF(Veriler!S3884="H", "%0,5 üzerindedir", IF(Veriler!T3884&gt;0.1, "%10 sınırı aşılmıştır.", "Uygun"))))</f>
        <v>%0,5 üzerindedir</v>
      </c>
      <c r="O3884" s="116" t="str">
        <f t="shared" si="1225"/>
        <v xml:space="preserve"> </v>
      </c>
      <c r="P3884" s="117"/>
      <c r="Q3884" s="118"/>
      <c r="R3884" s="119" t="str">
        <f t="shared" si="1226"/>
        <v/>
      </c>
      <c r="S3884" s="133">
        <f>IFERROR(IF(M3884&lt;=0.005,IF(F3884="",L3884,0),IF(F3884&lt;&gt;"",0,IF(P3884="",0,IF(P3884="H",0,IF(Q3884&lt;Veriler!$G$2,L3884*Veriler!$G$2,L3884*Q3884)))))," ")</f>
        <v>0</v>
      </c>
      <c r="T3884" s="133">
        <f>IF(Veriler!T3884&lt;=0.1, S3884, IF(AND(Veriler!T3884&gt;0.1, F3884="", P3884="E"), IF(Q3884&gt;Veriler!$G$2, Q3884*S3884, IF(Q3884&lt;Veriler!$G$2, Veriler!$G$2*S3884, Q3884*S3884)), 0))</f>
        <v>0</v>
      </c>
      <c r="U3884" s="133" t="str">
        <f t="shared" si="1227"/>
        <v xml:space="preserve"> </v>
      </c>
      <c r="V3884" s="134" t="str">
        <f>IFERROR(IF(O3884="%10 sınırı aşılmıştır.",L3884-T3884,IFERROR(IF(F3884="",IF(S3884=1,0,IF(L3884-S3884=0,"",L3884-S3884)),IF(Veriler!M3884="",L3884,IF(L3884*Veriler!M3884=0,"",L3884*Veriler!M3884))),L3884)),0)</f>
        <v/>
      </c>
      <c r="W3884" s="146"/>
      <c r="X3884" s="146"/>
      <c r="Y3884" s="146"/>
    </row>
    <row r="3885" spans="1:25" s="99" customFormat="1" ht="54.75" customHeight="1" x14ac:dyDescent="0.25">
      <c r="A3885" s="96">
        <f t="shared" si="1228"/>
        <v>2861</v>
      </c>
      <c r="B3885" s="175"/>
      <c r="C3885" s="176"/>
      <c r="D3885" s="113"/>
      <c r="E3885" s="115"/>
      <c r="F3885" s="174"/>
      <c r="G3885" s="114" t="str">
        <f t="shared" si="1223"/>
        <v/>
      </c>
      <c r="H3885" s="115"/>
      <c r="I3885" s="115"/>
      <c r="J3885" s="115"/>
      <c r="K3885" s="115"/>
      <c r="L3885" s="133" t="str">
        <f t="shared" si="1224"/>
        <v/>
      </c>
      <c r="M3885" s="116" t="str">
        <f>IF(L3885="", "", L3885/Veriler!$X$1)</f>
        <v/>
      </c>
      <c r="N3885" s="116" t="str">
        <f>IF(F3885&lt;&gt;"", "İthal Girdi", IF(Veriler!T3885="", "", IF(Veriler!S3885="H", "%0,5 üzerindedir", IF(Veriler!T3885&gt;0.1, "%10 sınırı aşılmıştır.", "Uygun"))))</f>
        <v>%0,5 üzerindedir</v>
      </c>
      <c r="O3885" s="116" t="str">
        <f t="shared" si="1225"/>
        <v xml:space="preserve"> </v>
      </c>
      <c r="P3885" s="117"/>
      <c r="Q3885" s="118"/>
      <c r="R3885" s="119" t="str">
        <f t="shared" si="1226"/>
        <v/>
      </c>
      <c r="S3885" s="133">
        <f>IFERROR(IF(M3885&lt;=0.005,IF(F3885="",L3885,0),IF(F3885&lt;&gt;"",0,IF(P3885="",0,IF(P3885="H",0,IF(Q3885&lt;Veriler!$G$2,L3885*Veriler!$G$2,L3885*Q3885)))))," ")</f>
        <v>0</v>
      </c>
      <c r="T3885" s="133">
        <f>IF(Veriler!T3885&lt;=0.1, S3885, IF(AND(Veriler!T3885&gt;0.1, F3885="", P3885="E"), IF(Q3885&gt;Veriler!$G$2, Q3885*S3885, IF(Q3885&lt;Veriler!$G$2, Veriler!$G$2*S3885, Q3885*S3885)), 0))</f>
        <v>0</v>
      </c>
      <c r="U3885" s="133" t="str">
        <f t="shared" si="1227"/>
        <v xml:space="preserve"> </v>
      </c>
      <c r="V3885" s="134" t="str">
        <f>IFERROR(IF(O3885="%10 sınırı aşılmıştır.",L3885-T3885,IFERROR(IF(F3885="",IF(S3885=1,0,IF(L3885-S3885=0,"",L3885-S3885)),IF(Veriler!M3885="",L3885,IF(L3885*Veriler!M3885=0,"",L3885*Veriler!M3885))),L3885)),0)</f>
        <v/>
      </c>
      <c r="W3885" s="146"/>
      <c r="X3885" s="146"/>
      <c r="Y3885" s="146"/>
    </row>
    <row r="3886" spans="1:25" s="99" customFormat="1" ht="54.75" customHeight="1" x14ac:dyDescent="0.25">
      <c r="A3886" s="96">
        <f t="shared" si="1228"/>
        <v>2862</v>
      </c>
      <c r="B3886" s="175"/>
      <c r="C3886" s="176"/>
      <c r="D3886" s="113"/>
      <c r="E3886" s="115"/>
      <c r="F3886" s="174"/>
      <c r="G3886" s="114" t="str">
        <f t="shared" si="1223"/>
        <v/>
      </c>
      <c r="H3886" s="115"/>
      <c r="I3886" s="115"/>
      <c r="J3886" s="115"/>
      <c r="K3886" s="115"/>
      <c r="L3886" s="133" t="str">
        <f t="shared" si="1224"/>
        <v/>
      </c>
      <c r="M3886" s="116" t="str">
        <f>IF(L3886="", "", L3886/Veriler!$X$1)</f>
        <v/>
      </c>
      <c r="N3886" s="116" t="str">
        <f>IF(F3886&lt;&gt;"", "İthal Girdi", IF(Veriler!T3886="", "", IF(Veriler!S3886="H", "%0,5 üzerindedir", IF(Veriler!T3886&gt;0.1, "%10 sınırı aşılmıştır.", "Uygun"))))</f>
        <v>%0,5 üzerindedir</v>
      </c>
      <c r="O3886" s="116" t="str">
        <f t="shared" si="1225"/>
        <v xml:space="preserve"> </v>
      </c>
      <c r="P3886" s="117"/>
      <c r="Q3886" s="118"/>
      <c r="R3886" s="119" t="str">
        <f t="shared" si="1226"/>
        <v/>
      </c>
      <c r="S3886" s="133">
        <f>IFERROR(IF(M3886&lt;=0.005,IF(F3886="",L3886,0),IF(F3886&lt;&gt;"",0,IF(P3886="",0,IF(P3886="H",0,IF(Q3886&lt;Veriler!$G$2,L3886*Veriler!$G$2,L3886*Q3886)))))," ")</f>
        <v>0</v>
      </c>
      <c r="T3886" s="133">
        <f>IF(Veriler!T3886&lt;=0.1, S3886, IF(AND(Veriler!T3886&gt;0.1, F3886="", P3886="E"), IF(Q3886&gt;Veriler!$G$2, Q3886*S3886, IF(Q3886&lt;Veriler!$G$2, Veriler!$G$2*S3886, Q3886*S3886)), 0))</f>
        <v>0</v>
      </c>
      <c r="U3886" s="133" t="str">
        <f t="shared" si="1227"/>
        <v xml:space="preserve"> </v>
      </c>
      <c r="V3886" s="134" t="str">
        <f>IFERROR(IF(O3886="%10 sınırı aşılmıştır.",L3886-T3886,IFERROR(IF(F3886="",IF(S3886=1,0,IF(L3886-S3886=0,"",L3886-S3886)),IF(Veriler!M3886="",L3886,IF(L3886*Veriler!M3886=0,"",L3886*Veriler!M3886))),L3886)),0)</f>
        <v/>
      </c>
      <c r="W3886" s="146"/>
      <c r="X3886" s="146"/>
      <c r="Y3886" s="146"/>
    </row>
    <row r="3887" spans="1:25" s="99" customFormat="1" ht="54.75" customHeight="1" x14ac:dyDescent="0.25">
      <c r="A3887" s="96">
        <f t="shared" si="1228"/>
        <v>2863</v>
      </c>
      <c r="B3887" s="175"/>
      <c r="C3887" s="176"/>
      <c r="D3887" s="113"/>
      <c r="E3887" s="115"/>
      <c r="F3887" s="174"/>
      <c r="G3887" s="114" t="str">
        <f t="shared" si="1223"/>
        <v/>
      </c>
      <c r="H3887" s="115"/>
      <c r="I3887" s="115"/>
      <c r="J3887" s="115"/>
      <c r="K3887" s="115"/>
      <c r="L3887" s="133" t="str">
        <f t="shared" si="1224"/>
        <v/>
      </c>
      <c r="M3887" s="116" t="str">
        <f>IF(L3887="", "", L3887/Veriler!$X$1)</f>
        <v/>
      </c>
      <c r="N3887" s="116" t="str">
        <f>IF(F3887&lt;&gt;"", "İthal Girdi", IF(Veriler!T3887="", "", IF(Veriler!S3887="H", "%0,5 üzerindedir", IF(Veriler!T3887&gt;0.1, "%10 sınırı aşılmıştır.", "Uygun"))))</f>
        <v>%0,5 üzerindedir</v>
      </c>
      <c r="O3887" s="116" t="str">
        <f t="shared" si="1225"/>
        <v xml:space="preserve"> </v>
      </c>
      <c r="P3887" s="117"/>
      <c r="Q3887" s="118"/>
      <c r="R3887" s="119" t="str">
        <f t="shared" si="1226"/>
        <v/>
      </c>
      <c r="S3887" s="133">
        <f>IFERROR(IF(M3887&lt;=0.005,IF(F3887="",L3887,0),IF(F3887&lt;&gt;"",0,IF(P3887="",0,IF(P3887="H",0,IF(Q3887&lt;Veriler!$G$2,L3887*Veriler!$G$2,L3887*Q3887)))))," ")</f>
        <v>0</v>
      </c>
      <c r="T3887" s="133">
        <f>IF(Veriler!T3887&lt;=0.1, S3887, IF(AND(Veriler!T3887&gt;0.1, F3887="", P3887="E"), IF(Q3887&gt;Veriler!$G$2, Q3887*S3887, IF(Q3887&lt;Veriler!$G$2, Veriler!$G$2*S3887, Q3887*S3887)), 0))</f>
        <v>0</v>
      </c>
      <c r="U3887" s="133" t="str">
        <f t="shared" si="1227"/>
        <v xml:space="preserve"> </v>
      </c>
      <c r="V3887" s="134" t="str">
        <f>IFERROR(IF(O3887="%10 sınırı aşılmıştır.",L3887-T3887,IFERROR(IF(F3887="",IF(S3887=1,0,IF(L3887-S3887=0,"",L3887-S3887)),IF(Veriler!M3887="",L3887,IF(L3887*Veriler!M3887=0,"",L3887*Veriler!M3887))),L3887)),0)</f>
        <v/>
      </c>
      <c r="W3887" s="146"/>
      <c r="X3887" s="146"/>
      <c r="Y3887" s="146"/>
    </row>
    <row r="3888" spans="1:25" s="99" customFormat="1" ht="54.75" customHeight="1" x14ac:dyDescent="0.25">
      <c r="A3888" s="96">
        <f t="shared" si="1228"/>
        <v>2864</v>
      </c>
      <c r="B3888" s="175"/>
      <c r="C3888" s="176"/>
      <c r="D3888" s="113"/>
      <c r="E3888" s="115"/>
      <c r="F3888" s="174"/>
      <c r="G3888" s="114" t="str">
        <f t="shared" si="1223"/>
        <v/>
      </c>
      <c r="H3888" s="115"/>
      <c r="I3888" s="115"/>
      <c r="J3888" s="115"/>
      <c r="K3888" s="115"/>
      <c r="L3888" s="133" t="str">
        <f t="shared" si="1224"/>
        <v/>
      </c>
      <c r="M3888" s="116" t="str">
        <f>IF(L3888="", "", L3888/Veriler!$X$1)</f>
        <v/>
      </c>
      <c r="N3888" s="116" t="str">
        <f>IF(F3888&lt;&gt;"", "İthal Girdi", IF(Veriler!T3888="", "", IF(Veriler!S3888="H", "%0,5 üzerindedir", IF(Veriler!T3888&gt;0.1, "%10 sınırı aşılmıştır.", "Uygun"))))</f>
        <v>%0,5 üzerindedir</v>
      </c>
      <c r="O3888" s="116" t="str">
        <f t="shared" si="1225"/>
        <v xml:space="preserve"> </v>
      </c>
      <c r="P3888" s="117"/>
      <c r="Q3888" s="118"/>
      <c r="R3888" s="119" t="str">
        <f t="shared" si="1226"/>
        <v/>
      </c>
      <c r="S3888" s="133">
        <f>IFERROR(IF(M3888&lt;=0.005,IF(F3888="",L3888,0),IF(F3888&lt;&gt;"",0,IF(P3888="",0,IF(P3888="H",0,IF(Q3888&lt;Veriler!$G$2,L3888*Veriler!$G$2,L3888*Q3888)))))," ")</f>
        <v>0</v>
      </c>
      <c r="T3888" s="133">
        <f>IF(Veriler!T3888&lt;=0.1, S3888, IF(AND(Veriler!T3888&gt;0.1, F3888="", P3888="E"), IF(Q3888&gt;Veriler!$G$2, Q3888*S3888, IF(Q3888&lt;Veriler!$G$2, Veriler!$G$2*S3888, Q3888*S3888)), 0))</f>
        <v>0</v>
      </c>
      <c r="U3888" s="133" t="str">
        <f t="shared" si="1227"/>
        <v xml:space="preserve"> </v>
      </c>
      <c r="V3888" s="134" t="str">
        <f>IFERROR(IF(O3888="%10 sınırı aşılmıştır.",L3888-T3888,IFERROR(IF(F3888="",IF(S3888=1,0,IF(L3888-S3888=0,"",L3888-S3888)),IF(Veriler!M3888="",L3888,IF(L3888*Veriler!M3888=0,"",L3888*Veriler!M3888))),L3888)),0)</f>
        <v/>
      </c>
      <c r="W3888" s="146"/>
      <c r="X3888" s="146"/>
      <c r="Y3888" s="146"/>
    </row>
    <row r="3889" spans="1:25" s="99" customFormat="1" ht="54.75" customHeight="1" x14ac:dyDescent="0.25">
      <c r="A3889" s="96">
        <f t="shared" si="1228"/>
        <v>2865</v>
      </c>
      <c r="B3889" s="175"/>
      <c r="C3889" s="176"/>
      <c r="D3889" s="113"/>
      <c r="E3889" s="115"/>
      <c r="F3889" s="174"/>
      <c r="G3889" s="114" t="str">
        <f t="shared" si="1223"/>
        <v/>
      </c>
      <c r="H3889" s="115"/>
      <c r="I3889" s="115"/>
      <c r="J3889" s="115"/>
      <c r="K3889" s="115"/>
      <c r="L3889" s="133" t="str">
        <f t="shared" si="1224"/>
        <v/>
      </c>
      <c r="M3889" s="116" t="str">
        <f>IF(L3889="", "", L3889/Veriler!$X$1)</f>
        <v/>
      </c>
      <c r="N3889" s="116" t="str">
        <f>IF(F3889&lt;&gt;"", "İthal Girdi", IF(Veriler!T3889="", "", IF(Veriler!S3889="H", "%0,5 üzerindedir", IF(Veriler!T3889&gt;0.1, "%10 sınırı aşılmıştır.", "Uygun"))))</f>
        <v>%0,5 üzerindedir</v>
      </c>
      <c r="O3889" s="116" t="str">
        <f t="shared" si="1225"/>
        <v xml:space="preserve"> </v>
      </c>
      <c r="P3889" s="117"/>
      <c r="Q3889" s="118"/>
      <c r="R3889" s="119" t="str">
        <f t="shared" si="1226"/>
        <v/>
      </c>
      <c r="S3889" s="133">
        <f>IFERROR(IF(M3889&lt;=0.005,IF(F3889="",L3889,0),IF(F3889&lt;&gt;"",0,IF(P3889="",0,IF(P3889="H",0,IF(Q3889&lt;Veriler!$G$2,L3889*Veriler!$G$2,L3889*Q3889)))))," ")</f>
        <v>0</v>
      </c>
      <c r="T3889" s="133">
        <f>IF(Veriler!T3889&lt;=0.1, S3889, IF(AND(Veriler!T3889&gt;0.1, F3889="", P3889="E"), IF(Q3889&gt;Veriler!$G$2, Q3889*S3889, IF(Q3889&lt;Veriler!$G$2, Veriler!$G$2*S3889, Q3889*S3889)), 0))</f>
        <v>0</v>
      </c>
      <c r="U3889" s="133" t="str">
        <f t="shared" si="1227"/>
        <v xml:space="preserve"> </v>
      </c>
      <c r="V3889" s="134" t="str">
        <f>IFERROR(IF(O3889="%10 sınırı aşılmıştır.",L3889-T3889,IFERROR(IF(F3889="",IF(S3889=1,0,IF(L3889-S3889=0,"",L3889-S3889)),IF(Veriler!M3889="",L3889,IF(L3889*Veriler!M3889=0,"",L3889*Veriler!M3889))),L3889)),0)</f>
        <v/>
      </c>
      <c r="W3889" s="146"/>
      <c r="X3889" s="146"/>
      <c r="Y3889" s="146"/>
    </row>
    <row r="3890" spans="1:25" s="99" customFormat="1" ht="54.75" customHeight="1" x14ac:dyDescent="0.25">
      <c r="A3890" s="96">
        <f t="shared" si="1228"/>
        <v>2866</v>
      </c>
      <c r="B3890" s="175"/>
      <c r="C3890" s="176"/>
      <c r="D3890" s="113"/>
      <c r="E3890" s="115"/>
      <c r="F3890" s="174"/>
      <c r="G3890" s="114" t="str">
        <f t="shared" si="1223"/>
        <v/>
      </c>
      <c r="H3890" s="115"/>
      <c r="I3890" s="115"/>
      <c r="J3890" s="115"/>
      <c r="K3890" s="115"/>
      <c r="L3890" s="133" t="str">
        <f t="shared" si="1224"/>
        <v/>
      </c>
      <c r="M3890" s="116" t="str">
        <f>IF(L3890="", "", L3890/Veriler!$X$1)</f>
        <v/>
      </c>
      <c r="N3890" s="116" t="str">
        <f>IF(F3890&lt;&gt;"", "İthal Girdi", IF(Veriler!T3890="", "", IF(Veriler!S3890="H", "%0,5 üzerindedir", IF(Veriler!T3890&gt;0.1, "%10 sınırı aşılmıştır.", "Uygun"))))</f>
        <v>%0,5 üzerindedir</v>
      </c>
      <c r="O3890" s="116" t="str">
        <f t="shared" si="1225"/>
        <v xml:space="preserve"> </v>
      </c>
      <c r="P3890" s="117"/>
      <c r="Q3890" s="118"/>
      <c r="R3890" s="119" t="str">
        <f t="shared" si="1226"/>
        <v/>
      </c>
      <c r="S3890" s="133">
        <f>IFERROR(IF(M3890&lt;=0.005,IF(F3890="",L3890,0),IF(F3890&lt;&gt;"",0,IF(P3890="",0,IF(P3890="H",0,IF(Q3890&lt;Veriler!$G$2,L3890*Veriler!$G$2,L3890*Q3890)))))," ")</f>
        <v>0</v>
      </c>
      <c r="T3890" s="133">
        <f>IF(Veriler!T3890&lt;=0.1, S3890, IF(AND(Veriler!T3890&gt;0.1, F3890="", P3890="E"), IF(Q3890&gt;Veriler!$G$2, Q3890*S3890, IF(Q3890&lt;Veriler!$G$2, Veriler!$G$2*S3890, Q3890*S3890)), 0))</f>
        <v>0</v>
      </c>
      <c r="U3890" s="133" t="str">
        <f t="shared" si="1227"/>
        <v xml:space="preserve"> </v>
      </c>
      <c r="V3890" s="134" t="str">
        <f>IFERROR(IF(O3890="%10 sınırı aşılmıştır.",L3890-T3890,IFERROR(IF(F3890="",IF(S3890=1,0,IF(L3890-S3890=0,"",L3890-S3890)),IF(Veriler!M3890="",L3890,IF(L3890*Veriler!M3890=0,"",L3890*Veriler!M3890))),L3890)),0)</f>
        <v/>
      </c>
      <c r="W3890" s="146"/>
      <c r="X3890" s="146"/>
      <c r="Y3890" s="146"/>
    </row>
    <row r="3891" spans="1:25" s="99" customFormat="1" ht="54.75" customHeight="1" x14ac:dyDescent="0.25">
      <c r="A3891" s="96">
        <f t="shared" si="1228"/>
        <v>2867</v>
      </c>
      <c r="B3891" s="175"/>
      <c r="C3891" s="176"/>
      <c r="D3891" s="113"/>
      <c r="E3891" s="115"/>
      <c r="F3891" s="174"/>
      <c r="G3891" s="114" t="str">
        <f t="shared" si="1223"/>
        <v/>
      </c>
      <c r="H3891" s="115"/>
      <c r="I3891" s="115"/>
      <c r="J3891" s="115"/>
      <c r="K3891" s="115"/>
      <c r="L3891" s="133" t="str">
        <f t="shared" si="1224"/>
        <v/>
      </c>
      <c r="M3891" s="116" t="str">
        <f>IF(L3891="", "", L3891/Veriler!$X$1)</f>
        <v/>
      </c>
      <c r="N3891" s="116" t="str">
        <f>IF(F3891&lt;&gt;"", "İthal Girdi", IF(Veriler!T3891="", "", IF(Veriler!S3891="H", "%0,5 üzerindedir", IF(Veriler!T3891&gt;0.1, "%10 sınırı aşılmıştır.", "Uygun"))))</f>
        <v>%0,5 üzerindedir</v>
      </c>
      <c r="O3891" s="116" t="str">
        <f t="shared" si="1225"/>
        <v xml:space="preserve"> </v>
      </c>
      <c r="P3891" s="117"/>
      <c r="Q3891" s="118"/>
      <c r="R3891" s="119" t="str">
        <f t="shared" si="1226"/>
        <v/>
      </c>
      <c r="S3891" s="133">
        <f>IFERROR(IF(M3891&lt;=0.005,IF(F3891="",L3891,0),IF(F3891&lt;&gt;"",0,IF(P3891="",0,IF(P3891="H",0,IF(Q3891&lt;Veriler!$G$2,L3891*Veriler!$G$2,L3891*Q3891)))))," ")</f>
        <v>0</v>
      </c>
      <c r="T3891" s="133">
        <f>IF(Veriler!T3891&lt;=0.1, S3891, IF(AND(Veriler!T3891&gt;0.1, F3891="", P3891="E"), IF(Q3891&gt;Veriler!$G$2, Q3891*S3891, IF(Q3891&lt;Veriler!$G$2, Veriler!$G$2*S3891, Q3891*S3891)), 0))</f>
        <v>0</v>
      </c>
      <c r="U3891" s="133" t="str">
        <f t="shared" si="1227"/>
        <v xml:space="preserve"> </v>
      </c>
      <c r="V3891" s="134" t="str">
        <f>IFERROR(IF(O3891="%10 sınırı aşılmıştır.",L3891-T3891,IFERROR(IF(F3891="",IF(S3891=1,0,IF(L3891-S3891=0,"",L3891-S3891)),IF(Veriler!M3891="",L3891,IF(L3891*Veriler!M3891=0,"",L3891*Veriler!M3891))),L3891)),0)</f>
        <v/>
      </c>
      <c r="W3891" s="146"/>
      <c r="X3891" s="146"/>
      <c r="Y3891" s="146"/>
    </row>
    <row r="3892" spans="1:25" s="99" customFormat="1" ht="54.75" customHeight="1" x14ac:dyDescent="0.25">
      <c r="A3892" s="96">
        <f t="shared" si="1228"/>
        <v>2868</v>
      </c>
      <c r="B3892" s="175"/>
      <c r="C3892" s="176"/>
      <c r="D3892" s="113"/>
      <c r="E3892" s="115"/>
      <c r="F3892" s="174"/>
      <c r="G3892" s="114" t="str">
        <f t="shared" si="1223"/>
        <v/>
      </c>
      <c r="H3892" s="115"/>
      <c r="I3892" s="115"/>
      <c r="J3892" s="115"/>
      <c r="K3892" s="115"/>
      <c r="L3892" s="133" t="str">
        <f t="shared" si="1224"/>
        <v/>
      </c>
      <c r="M3892" s="116" t="str">
        <f>IF(L3892="", "", L3892/Veriler!$X$1)</f>
        <v/>
      </c>
      <c r="N3892" s="116" t="str">
        <f>IF(F3892&lt;&gt;"", "İthal Girdi", IF(Veriler!T3892="", "", IF(Veriler!S3892="H", "%0,5 üzerindedir", IF(Veriler!T3892&gt;0.1, "%10 sınırı aşılmıştır.", "Uygun"))))</f>
        <v>%0,5 üzerindedir</v>
      </c>
      <c r="O3892" s="116" t="str">
        <f t="shared" si="1225"/>
        <v xml:space="preserve"> </v>
      </c>
      <c r="P3892" s="117"/>
      <c r="Q3892" s="118"/>
      <c r="R3892" s="119" t="str">
        <f t="shared" si="1226"/>
        <v/>
      </c>
      <c r="S3892" s="133">
        <f>IFERROR(IF(M3892&lt;=0.005,IF(F3892="",L3892,0),IF(F3892&lt;&gt;"",0,IF(P3892="",0,IF(P3892="H",0,IF(Q3892&lt;Veriler!$G$2,L3892*Veriler!$G$2,L3892*Q3892)))))," ")</f>
        <v>0</v>
      </c>
      <c r="T3892" s="133">
        <f>IF(Veriler!T3892&lt;=0.1, S3892, IF(AND(Veriler!T3892&gt;0.1, F3892="", P3892="E"), IF(Q3892&gt;Veriler!$G$2, Q3892*S3892, IF(Q3892&lt;Veriler!$G$2, Veriler!$G$2*S3892, Q3892*S3892)), 0))</f>
        <v>0</v>
      </c>
      <c r="U3892" s="133" t="str">
        <f t="shared" si="1227"/>
        <v xml:space="preserve"> </v>
      </c>
      <c r="V3892" s="134" t="str">
        <f>IFERROR(IF(O3892="%10 sınırı aşılmıştır.",L3892-T3892,IFERROR(IF(F3892="",IF(S3892=1,0,IF(L3892-S3892=0,"",L3892-S3892)),IF(Veriler!M3892="",L3892,IF(L3892*Veriler!M3892=0,"",L3892*Veriler!M3892))),L3892)),0)</f>
        <v/>
      </c>
      <c r="W3892" s="146"/>
      <c r="X3892" s="146"/>
      <c r="Y3892" s="146"/>
    </row>
    <row r="3893" spans="1:25" s="99" customFormat="1" ht="54.75" customHeight="1" x14ac:dyDescent="0.25">
      <c r="A3893" s="96">
        <f t="shared" si="1228"/>
        <v>2869</v>
      </c>
      <c r="B3893" s="175"/>
      <c r="C3893" s="176"/>
      <c r="D3893" s="113"/>
      <c r="E3893" s="115"/>
      <c r="F3893" s="174"/>
      <c r="G3893" s="114" t="str">
        <f t="shared" si="1223"/>
        <v/>
      </c>
      <c r="H3893" s="115"/>
      <c r="I3893" s="115"/>
      <c r="J3893" s="115"/>
      <c r="K3893" s="115"/>
      <c r="L3893" s="133" t="str">
        <f t="shared" si="1224"/>
        <v/>
      </c>
      <c r="M3893" s="116" t="str">
        <f>IF(L3893="", "", L3893/Veriler!$X$1)</f>
        <v/>
      </c>
      <c r="N3893" s="116" t="str">
        <f>IF(F3893&lt;&gt;"", "İthal Girdi", IF(Veriler!T3893="", "", IF(Veriler!S3893="H", "%0,5 üzerindedir", IF(Veriler!T3893&gt;0.1, "%10 sınırı aşılmıştır.", "Uygun"))))</f>
        <v>%0,5 üzerindedir</v>
      </c>
      <c r="O3893" s="116" t="str">
        <f t="shared" si="1225"/>
        <v xml:space="preserve"> </v>
      </c>
      <c r="P3893" s="117"/>
      <c r="Q3893" s="118"/>
      <c r="R3893" s="119" t="str">
        <f t="shared" si="1226"/>
        <v/>
      </c>
      <c r="S3893" s="133">
        <f>IFERROR(IF(M3893&lt;=0.005,IF(F3893="",L3893,0),IF(F3893&lt;&gt;"",0,IF(P3893="",0,IF(P3893="H",0,IF(Q3893&lt;Veriler!$G$2,L3893*Veriler!$G$2,L3893*Q3893)))))," ")</f>
        <v>0</v>
      </c>
      <c r="T3893" s="133">
        <f>IF(Veriler!T3893&lt;=0.1, S3893, IF(AND(Veriler!T3893&gt;0.1, F3893="", P3893="E"), IF(Q3893&gt;Veriler!$G$2, Q3893*S3893, IF(Q3893&lt;Veriler!$G$2, Veriler!$G$2*S3893, Q3893*S3893)), 0))</f>
        <v>0</v>
      </c>
      <c r="U3893" s="133" t="str">
        <f t="shared" si="1227"/>
        <v xml:space="preserve"> </v>
      </c>
      <c r="V3893" s="134" t="str">
        <f>IFERROR(IF(O3893="%10 sınırı aşılmıştır.",L3893-T3893,IFERROR(IF(F3893="",IF(S3893=1,0,IF(L3893-S3893=0,"",L3893-S3893)),IF(Veriler!M3893="",L3893,IF(L3893*Veriler!M3893=0,"",L3893*Veriler!M3893))),L3893)),0)</f>
        <v/>
      </c>
      <c r="W3893" s="146"/>
      <c r="X3893" s="146"/>
      <c r="Y3893" s="146"/>
    </row>
    <row r="3894" spans="1:25" s="99" customFormat="1" ht="54.75" customHeight="1" x14ac:dyDescent="0.25">
      <c r="A3894" s="96">
        <f t="shared" si="1228"/>
        <v>2870</v>
      </c>
      <c r="B3894" s="175"/>
      <c r="C3894" s="176"/>
      <c r="D3894" s="113"/>
      <c r="E3894" s="115"/>
      <c r="F3894" s="174"/>
      <c r="G3894" s="114" t="str">
        <f t="shared" si="1223"/>
        <v/>
      </c>
      <c r="H3894" s="115"/>
      <c r="I3894" s="115"/>
      <c r="J3894" s="115"/>
      <c r="K3894" s="115"/>
      <c r="L3894" s="133" t="str">
        <f t="shared" si="1224"/>
        <v/>
      </c>
      <c r="M3894" s="116" t="str">
        <f>IF(L3894="", "", L3894/Veriler!$X$1)</f>
        <v/>
      </c>
      <c r="N3894" s="116" t="str">
        <f>IF(F3894&lt;&gt;"", "İthal Girdi", IF(Veriler!T3894="", "", IF(Veriler!S3894="H", "%0,5 üzerindedir", IF(Veriler!T3894&gt;0.1, "%10 sınırı aşılmıştır.", "Uygun"))))</f>
        <v>%0,5 üzerindedir</v>
      </c>
      <c r="O3894" s="116" t="str">
        <f t="shared" si="1225"/>
        <v xml:space="preserve"> </v>
      </c>
      <c r="P3894" s="117"/>
      <c r="Q3894" s="118"/>
      <c r="R3894" s="119" t="str">
        <f t="shared" si="1226"/>
        <v/>
      </c>
      <c r="S3894" s="133">
        <f>IFERROR(IF(M3894&lt;=0.005,IF(F3894="",L3894,0),IF(F3894&lt;&gt;"",0,IF(P3894="",0,IF(P3894="H",0,IF(Q3894&lt;Veriler!$G$2,L3894*Veriler!$G$2,L3894*Q3894)))))," ")</f>
        <v>0</v>
      </c>
      <c r="T3894" s="133">
        <f>IF(Veriler!T3894&lt;=0.1, S3894, IF(AND(Veriler!T3894&gt;0.1, F3894="", P3894="E"), IF(Q3894&gt;Veriler!$G$2, Q3894*S3894, IF(Q3894&lt;Veriler!$G$2, Veriler!$G$2*S3894, Q3894*S3894)), 0))</f>
        <v>0</v>
      </c>
      <c r="U3894" s="133" t="str">
        <f t="shared" si="1227"/>
        <v xml:space="preserve"> </v>
      </c>
      <c r="V3894" s="134" t="str">
        <f>IFERROR(IF(O3894="%10 sınırı aşılmıştır.",L3894-T3894,IFERROR(IF(F3894="",IF(S3894=1,0,IF(L3894-S3894=0,"",L3894-S3894)),IF(Veriler!M3894="",L3894,IF(L3894*Veriler!M3894=0,"",L3894*Veriler!M3894))),L3894)),0)</f>
        <v/>
      </c>
      <c r="W3894" s="146"/>
      <c r="X3894" s="146"/>
      <c r="Y3894" s="146"/>
    </row>
    <row r="3895" spans="1:25" s="99" customFormat="1" ht="36" hidden="1" customHeight="1" x14ac:dyDescent="0.25">
      <c r="A3895" s="101"/>
      <c r="B3895" s="191" t="s">
        <v>16</v>
      </c>
      <c r="C3895" s="176"/>
      <c r="D3895" s="120"/>
      <c r="E3895" s="171"/>
      <c r="F3895" s="172"/>
      <c r="G3895" s="121"/>
      <c r="H3895" s="115"/>
      <c r="I3895" s="115"/>
      <c r="J3895" s="115"/>
      <c r="K3895" s="115"/>
      <c r="L3895" s="121"/>
      <c r="M3895" s="121"/>
      <c r="N3895" s="121"/>
      <c r="O3895" s="121"/>
      <c r="P3895" s="120"/>
      <c r="Q3895" s="120"/>
      <c r="R3895" s="183"/>
      <c r="S3895" s="184"/>
      <c r="T3895" s="121"/>
      <c r="U3895" s="121"/>
      <c r="V3895" s="121"/>
      <c r="W3895" s="146"/>
      <c r="X3895" s="146"/>
      <c r="Y3895" s="146"/>
    </row>
    <row r="3896" spans="1:25" s="99" customFormat="1" ht="54.75" customHeight="1" x14ac:dyDescent="0.25">
      <c r="A3896" s="96">
        <f>A3894+1</f>
        <v>2871</v>
      </c>
      <c r="B3896" s="175"/>
      <c r="C3896" s="176"/>
      <c r="D3896" s="113"/>
      <c r="E3896" s="115"/>
      <c r="F3896" s="174"/>
      <c r="G3896" s="114" t="str">
        <f t="shared" ref="G3896:G3909" si="1229">IF(AND(F3896&lt;&gt;"",V3896&lt;&gt;"",L3896&lt;&gt;0),V3896/L3896,"")</f>
        <v/>
      </c>
      <c r="H3896" s="115"/>
      <c r="I3896" s="115"/>
      <c r="J3896" s="115"/>
      <c r="K3896" s="115"/>
      <c r="L3896" s="133" t="str">
        <f t="shared" ref="L3896:L3909" si="1230">IF(AND(H3896&lt;&gt;0, J3896&lt;&gt;0, K3896&lt;&gt;0), H3896*J3896*K3896, "")</f>
        <v/>
      </c>
      <c r="M3896" s="116" t="str">
        <f>IF(L3896="", "", L3896/Veriler!$X$1)</f>
        <v/>
      </c>
      <c r="N3896" s="116" t="str">
        <f>IF(F3896&lt;&gt;"", "İthal Girdi", IF(Veriler!T3896="", "", IF(Veriler!S3896="H", "%0,5 üzerindedir", IF(Veriler!T3896&gt;0.1, "%10 sınırı aşılmıştır.", "Uygun"))))</f>
        <v>%0,5 üzerindedir</v>
      </c>
      <c r="O3896" s="116" t="str">
        <f t="shared" ref="O3896:O3909" si="1231">IF(M3896=""," ",N3896)</f>
        <v xml:space="preserve"> </v>
      </c>
      <c r="P3896" s="117"/>
      <c r="Q3896" s="118"/>
      <c r="R3896" s="119" t="str">
        <f t="shared" ref="R3896:R3909" si="1232">IFERROR(IF(AND(T3896&lt;&gt;"",L3896&lt;&gt;"",L3896&lt;&gt;0,T3896&lt;&gt;0),T3896/L3896,"")," ")</f>
        <v/>
      </c>
      <c r="S3896" s="133">
        <f>IFERROR(IF(M3896&lt;=0.005,IF(F3896="",L3896,0),IF(F3896&lt;&gt;"",0,IF(P3896="",0,IF(P3896="H",0,IF(Q3896&lt;Veriler!$G$2,L3896*Veriler!$G$2,L3896*Q3896)))))," ")</f>
        <v>0</v>
      </c>
      <c r="T3896" s="133">
        <f>IF(Veriler!T3896&lt;=0.1, S3896, IF(AND(Veriler!T3896&gt;0.1, F3896="", P3896="E"), IF(Q3896&gt;Veriler!$G$2, Q3896*S3896, IF(Q3896&lt;Veriler!$G$2, Veriler!$G$2*S3896, Q3896*S3896)), 0))</f>
        <v>0</v>
      </c>
      <c r="U3896" s="133" t="str">
        <f t="shared" ref="U3896:U3909" si="1233">IF(T3896=0," ",T3896)</f>
        <v xml:space="preserve"> </v>
      </c>
      <c r="V3896" s="134" t="str">
        <f>IFERROR(IF(O3896="%10 sınırı aşılmıştır.",L3896-T3896,IFERROR(IF(F3896="",IF(S3896=1,0,IF(L3896-S3896=0,"",L3896-S3896)),IF(Veriler!M3896="",L3896,IF(L3896*Veriler!M3896=0,"",L3896*Veriler!M3896))),L3896)),0)</f>
        <v/>
      </c>
      <c r="W3896" s="146"/>
      <c r="X3896" s="146"/>
      <c r="Y3896" s="146"/>
    </row>
    <row r="3897" spans="1:25" s="99" customFormat="1" ht="54.75" customHeight="1" x14ac:dyDescent="0.25">
      <c r="A3897" s="96">
        <f t="shared" ref="A3897:A3909" si="1234">A3896+1</f>
        <v>2872</v>
      </c>
      <c r="B3897" s="175"/>
      <c r="C3897" s="176"/>
      <c r="D3897" s="113"/>
      <c r="E3897" s="115"/>
      <c r="F3897" s="174"/>
      <c r="G3897" s="114" t="str">
        <f t="shared" si="1229"/>
        <v/>
      </c>
      <c r="H3897" s="115"/>
      <c r="I3897" s="115"/>
      <c r="J3897" s="115"/>
      <c r="K3897" s="115"/>
      <c r="L3897" s="133" t="str">
        <f t="shared" si="1230"/>
        <v/>
      </c>
      <c r="M3897" s="116" t="str">
        <f>IF(L3897="", "", L3897/Veriler!$X$1)</f>
        <v/>
      </c>
      <c r="N3897" s="116" t="str">
        <f>IF(F3897&lt;&gt;"", "İthal Girdi", IF(Veriler!T3897="", "", IF(Veriler!S3897="H", "%0,5 üzerindedir", IF(Veriler!T3897&gt;0.1, "%10 sınırı aşılmıştır.", "Uygun"))))</f>
        <v>%0,5 üzerindedir</v>
      </c>
      <c r="O3897" s="116" t="str">
        <f t="shared" si="1231"/>
        <v xml:space="preserve"> </v>
      </c>
      <c r="P3897" s="117"/>
      <c r="Q3897" s="118"/>
      <c r="R3897" s="119" t="str">
        <f t="shared" si="1232"/>
        <v/>
      </c>
      <c r="S3897" s="133">
        <f>IFERROR(IF(M3897&lt;=0.005,IF(F3897="",L3897,0),IF(F3897&lt;&gt;"",0,IF(P3897="",0,IF(P3897="H",0,IF(Q3897&lt;Veriler!$G$2,L3897*Veriler!$G$2,L3897*Q3897)))))," ")</f>
        <v>0</v>
      </c>
      <c r="T3897" s="133">
        <f>IF(Veriler!T3897&lt;=0.1, S3897, IF(AND(Veriler!T3897&gt;0.1, F3897="", P3897="E"), IF(Q3897&gt;Veriler!$G$2, Q3897*S3897, IF(Q3897&lt;Veriler!$G$2, Veriler!$G$2*S3897, Q3897*S3897)), 0))</f>
        <v>0</v>
      </c>
      <c r="U3897" s="133" t="str">
        <f t="shared" si="1233"/>
        <v xml:space="preserve"> </v>
      </c>
      <c r="V3897" s="134" t="str">
        <f>IFERROR(IF(O3897="%10 sınırı aşılmıştır.",L3897-T3897,IFERROR(IF(F3897="",IF(S3897=1,0,IF(L3897-S3897=0,"",L3897-S3897)),IF(Veriler!M3897="",L3897,IF(L3897*Veriler!M3897=0,"",L3897*Veriler!M3897))),L3897)),0)</f>
        <v/>
      </c>
      <c r="W3897" s="146"/>
      <c r="X3897" s="146"/>
      <c r="Y3897" s="146"/>
    </row>
    <row r="3898" spans="1:25" s="99" customFormat="1" ht="54.75" customHeight="1" x14ac:dyDescent="0.25">
      <c r="A3898" s="96">
        <f t="shared" si="1234"/>
        <v>2873</v>
      </c>
      <c r="B3898" s="175"/>
      <c r="C3898" s="176"/>
      <c r="D3898" s="113"/>
      <c r="E3898" s="115"/>
      <c r="F3898" s="174"/>
      <c r="G3898" s="114" t="str">
        <f t="shared" si="1229"/>
        <v/>
      </c>
      <c r="H3898" s="115"/>
      <c r="I3898" s="115"/>
      <c r="J3898" s="115"/>
      <c r="K3898" s="115"/>
      <c r="L3898" s="133" t="str">
        <f t="shared" si="1230"/>
        <v/>
      </c>
      <c r="M3898" s="116" t="str">
        <f>IF(L3898="", "", L3898/Veriler!$X$1)</f>
        <v/>
      </c>
      <c r="N3898" s="116" t="str">
        <f>IF(F3898&lt;&gt;"", "İthal Girdi", IF(Veriler!T3898="", "", IF(Veriler!S3898="H", "%0,5 üzerindedir", IF(Veriler!T3898&gt;0.1, "%10 sınırı aşılmıştır.", "Uygun"))))</f>
        <v>%0,5 üzerindedir</v>
      </c>
      <c r="O3898" s="116" t="str">
        <f t="shared" si="1231"/>
        <v xml:space="preserve"> </v>
      </c>
      <c r="P3898" s="117"/>
      <c r="Q3898" s="118"/>
      <c r="R3898" s="119" t="str">
        <f t="shared" si="1232"/>
        <v/>
      </c>
      <c r="S3898" s="133">
        <f>IFERROR(IF(M3898&lt;=0.005,IF(F3898="",L3898,0),IF(F3898&lt;&gt;"",0,IF(P3898="",0,IF(P3898="H",0,IF(Q3898&lt;Veriler!$G$2,L3898*Veriler!$G$2,L3898*Q3898)))))," ")</f>
        <v>0</v>
      </c>
      <c r="T3898" s="133">
        <f>IF(Veriler!T3898&lt;=0.1, S3898, IF(AND(Veriler!T3898&gt;0.1, F3898="", P3898="E"), IF(Q3898&gt;Veriler!$G$2, Q3898*S3898, IF(Q3898&lt;Veriler!$G$2, Veriler!$G$2*S3898, Q3898*S3898)), 0))</f>
        <v>0</v>
      </c>
      <c r="U3898" s="133" t="str">
        <f t="shared" si="1233"/>
        <v xml:space="preserve"> </v>
      </c>
      <c r="V3898" s="134" t="str">
        <f>IFERROR(IF(O3898="%10 sınırı aşılmıştır.",L3898-T3898,IFERROR(IF(F3898="",IF(S3898=1,0,IF(L3898-S3898=0,"",L3898-S3898)),IF(Veriler!M3898="",L3898,IF(L3898*Veriler!M3898=0,"",L3898*Veriler!M3898))),L3898)),0)</f>
        <v/>
      </c>
      <c r="W3898" s="146"/>
      <c r="X3898" s="146"/>
      <c r="Y3898" s="146"/>
    </row>
    <row r="3899" spans="1:25" s="99" customFormat="1" ht="54.75" customHeight="1" x14ac:dyDescent="0.25">
      <c r="A3899" s="96">
        <f t="shared" si="1234"/>
        <v>2874</v>
      </c>
      <c r="B3899" s="175"/>
      <c r="C3899" s="176"/>
      <c r="D3899" s="113"/>
      <c r="E3899" s="115"/>
      <c r="F3899" s="174"/>
      <c r="G3899" s="114" t="str">
        <f t="shared" si="1229"/>
        <v/>
      </c>
      <c r="H3899" s="115"/>
      <c r="I3899" s="115"/>
      <c r="J3899" s="115"/>
      <c r="K3899" s="115"/>
      <c r="L3899" s="133" t="str">
        <f t="shared" si="1230"/>
        <v/>
      </c>
      <c r="M3899" s="116" t="str">
        <f>IF(L3899="", "", L3899/Veriler!$X$1)</f>
        <v/>
      </c>
      <c r="N3899" s="116" t="str">
        <f>IF(F3899&lt;&gt;"", "İthal Girdi", IF(Veriler!T3899="", "", IF(Veriler!S3899="H", "%0,5 üzerindedir", IF(Veriler!T3899&gt;0.1, "%10 sınırı aşılmıştır.", "Uygun"))))</f>
        <v>%0,5 üzerindedir</v>
      </c>
      <c r="O3899" s="116" t="str">
        <f t="shared" si="1231"/>
        <v xml:space="preserve"> </v>
      </c>
      <c r="P3899" s="117"/>
      <c r="Q3899" s="118"/>
      <c r="R3899" s="119" t="str">
        <f t="shared" si="1232"/>
        <v/>
      </c>
      <c r="S3899" s="133">
        <f>IFERROR(IF(M3899&lt;=0.005,IF(F3899="",L3899,0),IF(F3899&lt;&gt;"",0,IF(P3899="",0,IF(P3899="H",0,IF(Q3899&lt;Veriler!$G$2,L3899*Veriler!$G$2,L3899*Q3899)))))," ")</f>
        <v>0</v>
      </c>
      <c r="T3899" s="133">
        <f>IF(Veriler!T3899&lt;=0.1, S3899, IF(AND(Veriler!T3899&gt;0.1, F3899="", P3899="E"), IF(Q3899&gt;Veriler!$G$2, Q3899*S3899, IF(Q3899&lt;Veriler!$G$2, Veriler!$G$2*S3899, Q3899*S3899)), 0))</f>
        <v>0</v>
      </c>
      <c r="U3899" s="133" t="str">
        <f t="shared" si="1233"/>
        <v xml:space="preserve"> </v>
      </c>
      <c r="V3899" s="134" t="str">
        <f>IFERROR(IF(O3899="%10 sınırı aşılmıştır.",L3899-T3899,IFERROR(IF(F3899="",IF(S3899=1,0,IF(L3899-S3899=0,"",L3899-S3899)),IF(Veriler!M3899="",L3899,IF(L3899*Veriler!M3899=0,"",L3899*Veriler!M3899))),L3899)),0)</f>
        <v/>
      </c>
      <c r="W3899" s="146"/>
      <c r="X3899" s="146"/>
      <c r="Y3899" s="146"/>
    </row>
    <row r="3900" spans="1:25" s="99" customFormat="1" ht="54.75" customHeight="1" x14ac:dyDescent="0.25">
      <c r="A3900" s="96">
        <f t="shared" si="1234"/>
        <v>2875</v>
      </c>
      <c r="B3900" s="175"/>
      <c r="C3900" s="176"/>
      <c r="D3900" s="113"/>
      <c r="E3900" s="115"/>
      <c r="F3900" s="174"/>
      <c r="G3900" s="114" t="str">
        <f t="shared" si="1229"/>
        <v/>
      </c>
      <c r="H3900" s="115"/>
      <c r="I3900" s="115"/>
      <c r="J3900" s="115"/>
      <c r="K3900" s="115"/>
      <c r="L3900" s="133" t="str">
        <f t="shared" si="1230"/>
        <v/>
      </c>
      <c r="M3900" s="116" t="str">
        <f>IF(L3900="", "", L3900/Veriler!$X$1)</f>
        <v/>
      </c>
      <c r="N3900" s="116" t="str">
        <f>IF(F3900&lt;&gt;"", "İthal Girdi", IF(Veriler!T3900="", "", IF(Veriler!S3900="H", "%0,5 üzerindedir", IF(Veriler!T3900&gt;0.1, "%10 sınırı aşılmıştır.", "Uygun"))))</f>
        <v>%0,5 üzerindedir</v>
      </c>
      <c r="O3900" s="116" t="str">
        <f t="shared" si="1231"/>
        <v xml:space="preserve"> </v>
      </c>
      <c r="P3900" s="117"/>
      <c r="Q3900" s="118"/>
      <c r="R3900" s="119" t="str">
        <f t="shared" si="1232"/>
        <v/>
      </c>
      <c r="S3900" s="133">
        <f>IFERROR(IF(M3900&lt;=0.005,IF(F3900="",L3900,0),IF(F3900&lt;&gt;"",0,IF(P3900="",0,IF(P3900="H",0,IF(Q3900&lt;Veriler!$G$2,L3900*Veriler!$G$2,L3900*Q3900)))))," ")</f>
        <v>0</v>
      </c>
      <c r="T3900" s="133">
        <f>IF(Veriler!T3900&lt;=0.1, S3900, IF(AND(Veriler!T3900&gt;0.1, F3900="", P3900="E"), IF(Q3900&gt;Veriler!$G$2, Q3900*S3900, IF(Q3900&lt;Veriler!$G$2, Veriler!$G$2*S3900, Q3900*S3900)), 0))</f>
        <v>0</v>
      </c>
      <c r="U3900" s="133" t="str">
        <f t="shared" si="1233"/>
        <v xml:space="preserve"> </v>
      </c>
      <c r="V3900" s="134" t="str">
        <f>IFERROR(IF(O3900="%10 sınırı aşılmıştır.",L3900-T3900,IFERROR(IF(F3900="",IF(S3900=1,0,IF(L3900-S3900=0,"",L3900-S3900)),IF(Veriler!M3900="",L3900,IF(L3900*Veriler!M3900=0,"",L3900*Veriler!M3900))),L3900)),0)</f>
        <v/>
      </c>
      <c r="W3900" s="146"/>
      <c r="X3900" s="146"/>
      <c r="Y3900" s="146"/>
    </row>
    <row r="3901" spans="1:25" s="99" customFormat="1" ht="54.75" customHeight="1" x14ac:dyDescent="0.25">
      <c r="A3901" s="96">
        <f t="shared" si="1234"/>
        <v>2876</v>
      </c>
      <c r="B3901" s="175"/>
      <c r="C3901" s="176"/>
      <c r="D3901" s="113"/>
      <c r="E3901" s="115"/>
      <c r="F3901" s="174"/>
      <c r="G3901" s="114" t="str">
        <f t="shared" si="1229"/>
        <v/>
      </c>
      <c r="H3901" s="115"/>
      <c r="I3901" s="115"/>
      <c r="J3901" s="115"/>
      <c r="K3901" s="115"/>
      <c r="L3901" s="133" t="str">
        <f t="shared" si="1230"/>
        <v/>
      </c>
      <c r="M3901" s="116" t="str">
        <f>IF(L3901="", "", L3901/Veriler!$X$1)</f>
        <v/>
      </c>
      <c r="N3901" s="116" t="str">
        <f>IF(F3901&lt;&gt;"", "İthal Girdi", IF(Veriler!T3901="", "", IF(Veriler!S3901="H", "%0,5 üzerindedir", IF(Veriler!T3901&gt;0.1, "%10 sınırı aşılmıştır.", "Uygun"))))</f>
        <v>%0,5 üzerindedir</v>
      </c>
      <c r="O3901" s="116" t="str">
        <f t="shared" si="1231"/>
        <v xml:space="preserve"> </v>
      </c>
      <c r="P3901" s="117"/>
      <c r="Q3901" s="118"/>
      <c r="R3901" s="119" t="str">
        <f t="shared" si="1232"/>
        <v/>
      </c>
      <c r="S3901" s="133">
        <f>IFERROR(IF(M3901&lt;=0.005,IF(F3901="",L3901,0),IF(F3901&lt;&gt;"",0,IF(P3901="",0,IF(P3901="H",0,IF(Q3901&lt;Veriler!$G$2,L3901*Veriler!$G$2,L3901*Q3901)))))," ")</f>
        <v>0</v>
      </c>
      <c r="T3901" s="133">
        <f>IF(Veriler!T3901&lt;=0.1, S3901, IF(AND(Veriler!T3901&gt;0.1, F3901="", P3901="E"), IF(Q3901&gt;Veriler!$G$2, Q3901*S3901, IF(Q3901&lt;Veriler!$G$2, Veriler!$G$2*S3901, Q3901*S3901)), 0))</f>
        <v>0</v>
      </c>
      <c r="U3901" s="133" t="str">
        <f t="shared" si="1233"/>
        <v xml:space="preserve"> </v>
      </c>
      <c r="V3901" s="134" t="str">
        <f>IFERROR(IF(O3901="%10 sınırı aşılmıştır.",L3901-T3901,IFERROR(IF(F3901="",IF(S3901=1,0,IF(L3901-S3901=0,"",L3901-S3901)),IF(Veriler!M3901="",L3901,IF(L3901*Veriler!M3901=0,"",L3901*Veriler!M3901))),L3901)),0)</f>
        <v/>
      </c>
      <c r="W3901" s="146"/>
      <c r="X3901" s="146"/>
      <c r="Y3901" s="146"/>
    </row>
    <row r="3902" spans="1:25" s="99" customFormat="1" ht="54.75" customHeight="1" x14ac:dyDescent="0.25">
      <c r="A3902" s="96">
        <f t="shared" si="1234"/>
        <v>2877</v>
      </c>
      <c r="B3902" s="175"/>
      <c r="C3902" s="176"/>
      <c r="D3902" s="113"/>
      <c r="E3902" s="115"/>
      <c r="F3902" s="174"/>
      <c r="G3902" s="114" t="str">
        <f t="shared" si="1229"/>
        <v/>
      </c>
      <c r="H3902" s="115"/>
      <c r="I3902" s="115"/>
      <c r="J3902" s="115"/>
      <c r="K3902" s="115"/>
      <c r="L3902" s="133" t="str">
        <f t="shared" si="1230"/>
        <v/>
      </c>
      <c r="M3902" s="116" t="str">
        <f>IF(L3902="", "", L3902/Veriler!$X$1)</f>
        <v/>
      </c>
      <c r="N3902" s="116" t="str">
        <f>IF(F3902&lt;&gt;"", "İthal Girdi", IF(Veriler!T3902="", "", IF(Veriler!S3902="H", "%0,5 üzerindedir", IF(Veriler!T3902&gt;0.1, "%10 sınırı aşılmıştır.", "Uygun"))))</f>
        <v>%0,5 üzerindedir</v>
      </c>
      <c r="O3902" s="116" t="str">
        <f t="shared" si="1231"/>
        <v xml:space="preserve"> </v>
      </c>
      <c r="P3902" s="117"/>
      <c r="Q3902" s="118"/>
      <c r="R3902" s="119" t="str">
        <f t="shared" si="1232"/>
        <v/>
      </c>
      <c r="S3902" s="133">
        <f>IFERROR(IF(M3902&lt;=0.005,IF(F3902="",L3902,0),IF(F3902&lt;&gt;"",0,IF(P3902="",0,IF(P3902="H",0,IF(Q3902&lt;Veriler!$G$2,L3902*Veriler!$G$2,L3902*Q3902)))))," ")</f>
        <v>0</v>
      </c>
      <c r="T3902" s="133">
        <f>IF(Veriler!T3902&lt;=0.1, S3902, IF(AND(Veriler!T3902&gt;0.1, F3902="", P3902="E"), IF(Q3902&gt;Veriler!$G$2, Q3902*S3902, IF(Q3902&lt;Veriler!$G$2, Veriler!$G$2*S3902, Q3902*S3902)), 0))</f>
        <v>0</v>
      </c>
      <c r="U3902" s="133" t="str">
        <f t="shared" si="1233"/>
        <v xml:space="preserve"> </v>
      </c>
      <c r="V3902" s="134" t="str">
        <f>IFERROR(IF(O3902="%10 sınırı aşılmıştır.",L3902-T3902,IFERROR(IF(F3902="",IF(S3902=1,0,IF(L3902-S3902=0,"",L3902-S3902)),IF(Veriler!M3902="",L3902,IF(L3902*Veriler!M3902=0,"",L3902*Veriler!M3902))),L3902)),0)</f>
        <v/>
      </c>
      <c r="W3902" s="146"/>
      <c r="X3902" s="146"/>
      <c r="Y3902" s="146"/>
    </row>
    <row r="3903" spans="1:25" s="99" customFormat="1" ht="54.75" customHeight="1" x14ac:dyDescent="0.25">
      <c r="A3903" s="96">
        <f t="shared" si="1234"/>
        <v>2878</v>
      </c>
      <c r="B3903" s="175"/>
      <c r="C3903" s="176"/>
      <c r="D3903" s="113"/>
      <c r="E3903" s="115"/>
      <c r="F3903" s="174"/>
      <c r="G3903" s="114" t="str">
        <f t="shared" si="1229"/>
        <v/>
      </c>
      <c r="H3903" s="115"/>
      <c r="I3903" s="115"/>
      <c r="J3903" s="115"/>
      <c r="K3903" s="115"/>
      <c r="L3903" s="133" t="str">
        <f t="shared" si="1230"/>
        <v/>
      </c>
      <c r="M3903" s="116" t="str">
        <f>IF(L3903="", "", L3903/Veriler!$X$1)</f>
        <v/>
      </c>
      <c r="N3903" s="116" t="str">
        <f>IF(F3903&lt;&gt;"", "İthal Girdi", IF(Veriler!T3903="", "", IF(Veriler!S3903="H", "%0,5 üzerindedir", IF(Veriler!T3903&gt;0.1, "%10 sınırı aşılmıştır.", "Uygun"))))</f>
        <v>%0,5 üzerindedir</v>
      </c>
      <c r="O3903" s="116" t="str">
        <f t="shared" si="1231"/>
        <v xml:space="preserve"> </v>
      </c>
      <c r="P3903" s="117"/>
      <c r="Q3903" s="118"/>
      <c r="R3903" s="119" t="str">
        <f t="shared" si="1232"/>
        <v/>
      </c>
      <c r="S3903" s="133">
        <f>IFERROR(IF(M3903&lt;=0.005,IF(F3903="",L3903,0),IF(F3903&lt;&gt;"",0,IF(P3903="",0,IF(P3903="H",0,IF(Q3903&lt;Veriler!$G$2,L3903*Veriler!$G$2,L3903*Q3903)))))," ")</f>
        <v>0</v>
      </c>
      <c r="T3903" s="133">
        <f>IF(Veriler!T3903&lt;=0.1, S3903, IF(AND(Veriler!T3903&gt;0.1, F3903="", P3903="E"), IF(Q3903&gt;Veriler!$G$2, Q3903*S3903, IF(Q3903&lt;Veriler!$G$2, Veriler!$G$2*S3903, Q3903*S3903)), 0))</f>
        <v>0</v>
      </c>
      <c r="U3903" s="133" t="str">
        <f t="shared" si="1233"/>
        <v xml:space="preserve"> </v>
      </c>
      <c r="V3903" s="134" t="str">
        <f>IFERROR(IF(O3903="%10 sınırı aşılmıştır.",L3903-T3903,IFERROR(IF(F3903="",IF(S3903=1,0,IF(L3903-S3903=0,"",L3903-S3903)),IF(Veriler!M3903="",L3903,IF(L3903*Veriler!M3903=0,"",L3903*Veriler!M3903))),L3903)),0)</f>
        <v/>
      </c>
      <c r="W3903" s="146"/>
      <c r="X3903" s="146"/>
      <c r="Y3903" s="146"/>
    </row>
    <row r="3904" spans="1:25" s="99" customFormat="1" ht="54.75" customHeight="1" x14ac:dyDescent="0.25">
      <c r="A3904" s="96">
        <f t="shared" si="1234"/>
        <v>2879</v>
      </c>
      <c r="B3904" s="175"/>
      <c r="C3904" s="176"/>
      <c r="D3904" s="113"/>
      <c r="E3904" s="115"/>
      <c r="F3904" s="174"/>
      <c r="G3904" s="114" t="str">
        <f t="shared" si="1229"/>
        <v/>
      </c>
      <c r="H3904" s="115"/>
      <c r="I3904" s="115"/>
      <c r="J3904" s="115"/>
      <c r="K3904" s="115"/>
      <c r="L3904" s="133" t="str">
        <f t="shared" si="1230"/>
        <v/>
      </c>
      <c r="M3904" s="116" t="str">
        <f>IF(L3904="", "", L3904/Veriler!$X$1)</f>
        <v/>
      </c>
      <c r="N3904" s="116" t="str">
        <f>IF(F3904&lt;&gt;"", "İthal Girdi", IF(Veriler!T3904="", "", IF(Veriler!S3904="H", "%0,5 üzerindedir", IF(Veriler!T3904&gt;0.1, "%10 sınırı aşılmıştır.", "Uygun"))))</f>
        <v>%0,5 üzerindedir</v>
      </c>
      <c r="O3904" s="116" t="str">
        <f t="shared" si="1231"/>
        <v xml:space="preserve"> </v>
      </c>
      <c r="P3904" s="117"/>
      <c r="Q3904" s="118"/>
      <c r="R3904" s="119" t="str">
        <f t="shared" si="1232"/>
        <v/>
      </c>
      <c r="S3904" s="133">
        <f>IFERROR(IF(M3904&lt;=0.005,IF(F3904="",L3904,0),IF(F3904&lt;&gt;"",0,IF(P3904="",0,IF(P3904="H",0,IF(Q3904&lt;Veriler!$G$2,L3904*Veriler!$G$2,L3904*Q3904)))))," ")</f>
        <v>0</v>
      </c>
      <c r="T3904" s="133">
        <f>IF(Veriler!T3904&lt;=0.1, S3904, IF(AND(Veriler!T3904&gt;0.1, F3904="", P3904="E"), IF(Q3904&gt;Veriler!$G$2, Q3904*S3904, IF(Q3904&lt;Veriler!$G$2, Veriler!$G$2*S3904, Q3904*S3904)), 0))</f>
        <v>0</v>
      </c>
      <c r="U3904" s="133" t="str">
        <f t="shared" si="1233"/>
        <v xml:space="preserve"> </v>
      </c>
      <c r="V3904" s="134" t="str">
        <f>IFERROR(IF(O3904="%10 sınırı aşılmıştır.",L3904-T3904,IFERROR(IF(F3904="",IF(S3904=1,0,IF(L3904-S3904=0,"",L3904-S3904)),IF(Veriler!M3904="",L3904,IF(L3904*Veriler!M3904=0,"",L3904*Veriler!M3904))),L3904)),0)</f>
        <v/>
      </c>
      <c r="W3904" s="146"/>
      <c r="X3904" s="146"/>
      <c r="Y3904" s="146"/>
    </row>
    <row r="3905" spans="1:25" s="99" customFormat="1" ht="54.75" customHeight="1" x14ac:dyDescent="0.25">
      <c r="A3905" s="96">
        <f t="shared" si="1234"/>
        <v>2880</v>
      </c>
      <c r="B3905" s="175"/>
      <c r="C3905" s="176"/>
      <c r="D3905" s="113"/>
      <c r="E3905" s="115"/>
      <c r="F3905" s="174"/>
      <c r="G3905" s="114" t="str">
        <f t="shared" si="1229"/>
        <v/>
      </c>
      <c r="H3905" s="115"/>
      <c r="I3905" s="115"/>
      <c r="J3905" s="115"/>
      <c r="K3905" s="115"/>
      <c r="L3905" s="133" t="str">
        <f t="shared" si="1230"/>
        <v/>
      </c>
      <c r="M3905" s="116" t="str">
        <f>IF(L3905="", "", L3905/Veriler!$X$1)</f>
        <v/>
      </c>
      <c r="N3905" s="116" t="str">
        <f>IF(F3905&lt;&gt;"", "İthal Girdi", IF(Veriler!T3905="", "", IF(Veriler!S3905="H", "%0,5 üzerindedir", IF(Veriler!T3905&gt;0.1, "%10 sınırı aşılmıştır.", "Uygun"))))</f>
        <v>%0,5 üzerindedir</v>
      </c>
      <c r="O3905" s="116" t="str">
        <f t="shared" si="1231"/>
        <v xml:space="preserve"> </v>
      </c>
      <c r="P3905" s="117"/>
      <c r="Q3905" s="118"/>
      <c r="R3905" s="119" t="str">
        <f t="shared" si="1232"/>
        <v/>
      </c>
      <c r="S3905" s="133">
        <f>IFERROR(IF(M3905&lt;=0.005,IF(F3905="",L3905,0),IF(F3905&lt;&gt;"",0,IF(P3905="",0,IF(P3905="H",0,IF(Q3905&lt;Veriler!$G$2,L3905*Veriler!$G$2,L3905*Q3905)))))," ")</f>
        <v>0</v>
      </c>
      <c r="T3905" s="133">
        <f>IF(Veriler!T3905&lt;=0.1, S3905, IF(AND(Veriler!T3905&gt;0.1, F3905="", P3905="E"), IF(Q3905&gt;Veriler!$G$2, Q3905*S3905, IF(Q3905&lt;Veriler!$G$2, Veriler!$G$2*S3905, Q3905*S3905)), 0))</f>
        <v>0</v>
      </c>
      <c r="U3905" s="133" t="str">
        <f t="shared" si="1233"/>
        <v xml:space="preserve"> </v>
      </c>
      <c r="V3905" s="134" t="str">
        <f>IFERROR(IF(O3905="%10 sınırı aşılmıştır.",L3905-T3905,IFERROR(IF(F3905="",IF(S3905=1,0,IF(L3905-S3905=0,"",L3905-S3905)),IF(Veriler!M3905="",L3905,IF(L3905*Veriler!M3905=0,"",L3905*Veriler!M3905))),L3905)),0)</f>
        <v/>
      </c>
      <c r="W3905" s="146"/>
      <c r="X3905" s="146"/>
      <c r="Y3905" s="146"/>
    </row>
    <row r="3906" spans="1:25" s="99" customFormat="1" ht="54.75" customHeight="1" x14ac:dyDescent="0.25">
      <c r="A3906" s="96">
        <f t="shared" si="1234"/>
        <v>2881</v>
      </c>
      <c r="B3906" s="175"/>
      <c r="C3906" s="176"/>
      <c r="D3906" s="113"/>
      <c r="E3906" s="115"/>
      <c r="F3906" s="174"/>
      <c r="G3906" s="114" t="str">
        <f t="shared" si="1229"/>
        <v/>
      </c>
      <c r="H3906" s="115"/>
      <c r="I3906" s="115"/>
      <c r="J3906" s="115"/>
      <c r="K3906" s="115"/>
      <c r="L3906" s="133" t="str">
        <f t="shared" si="1230"/>
        <v/>
      </c>
      <c r="M3906" s="116" t="str">
        <f>IF(L3906="", "", L3906/Veriler!$X$1)</f>
        <v/>
      </c>
      <c r="N3906" s="116" t="str">
        <f>IF(F3906&lt;&gt;"", "İthal Girdi", IF(Veriler!T3906="", "", IF(Veriler!S3906="H", "%0,5 üzerindedir", IF(Veriler!T3906&gt;0.1, "%10 sınırı aşılmıştır.", "Uygun"))))</f>
        <v>%0,5 üzerindedir</v>
      </c>
      <c r="O3906" s="116" t="str">
        <f t="shared" si="1231"/>
        <v xml:space="preserve"> </v>
      </c>
      <c r="P3906" s="117"/>
      <c r="Q3906" s="118"/>
      <c r="R3906" s="119" t="str">
        <f t="shared" si="1232"/>
        <v/>
      </c>
      <c r="S3906" s="133">
        <f>IFERROR(IF(M3906&lt;=0.005,IF(F3906="",L3906,0),IF(F3906&lt;&gt;"",0,IF(P3906="",0,IF(P3906="H",0,IF(Q3906&lt;Veriler!$G$2,L3906*Veriler!$G$2,L3906*Q3906)))))," ")</f>
        <v>0</v>
      </c>
      <c r="T3906" s="133">
        <f>IF(Veriler!T3906&lt;=0.1, S3906, IF(AND(Veriler!T3906&gt;0.1, F3906="", P3906="E"), IF(Q3906&gt;Veriler!$G$2, Q3906*S3906, IF(Q3906&lt;Veriler!$G$2, Veriler!$G$2*S3906, Q3906*S3906)), 0))</f>
        <v>0</v>
      </c>
      <c r="U3906" s="133" t="str">
        <f t="shared" si="1233"/>
        <v xml:space="preserve"> </v>
      </c>
      <c r="V3906" s="134" t="str">
        <f>IFERROR(IF(O3906="%10 sınırı aşılmıştır.",L3906-T3906,IFERROR(IF(F3906="",IF(S3906=1,0,IF(L3906-S3906=0,"",L3906-S3906)),IF(Veriler!M3906="",L3906,IF(L3906*Veriler!M3906=0,"",L3906*Veriler!M3906))),L3906)),0)</f>
        <v/>
      </c>
      <c r="W3906" s="146"/>
      <c r="X3906" s="146"/>
      <c r="Y3906" s="146"/>
    </row>
    <row r="3907" spans="1:25" s="99" customFormat="1" ht="54.75" customHeight="1" x14ac:dyDescent="0.25">
      <c r="A3907" s="96">
        <f t="shared" si="1234"/>
        <v>2882</v>
      </c>
      <c r="B3907" s="175"/>
      <c r="C3907" s="176"/>
      <c r="D3907" s="113"/>
      <c r="E3907" s="115"/>
      <c r="F3907" s="174"/>
      <c r="G3907" s="114" t="str">
        <f t="shared" si="1229"/>
        <v/>
      </c>
      <c r="H3907" s="115"/>
      <c r="I3907" s="115"/>
      <c r="J3907" s="115"/>
      <c r="K3907" s="115"/>
      <c r="L3907" s="133" t="str">
        <f t="shared" si="1230"/>
        <v/>
      </c>
      <c r="M3907" s="116" t="str">
        <f>IF(L3907="", "", L3907/Veriler!$X$1)</f>
        <v/>
      </c>
      <c r="N3907" s="116" t="str">
        <f>IF(F3907&lt;&gt;"", "İthal Girdi", IF(Veriler!T3907="", "", IF(Veriler!S3907="H", "%0,5 üzerindedir", IF(Veriler!T3907&gt;0.1, "%10 sınırı aşılmıştır.", "Uygun"))))</f>
        <v>%0,5 üzerindedir</v>
      </c>
      <c r="O3907" s="116" t="str">
        <f t="shared" si="1231"/>
        <v xml:space="preserve"> </v>
      </c>
      <c r="P3907" s="117"/>
      <c r="Q3907" s="118"/>
      <c r="R3907" s="119" t="str">
        <f t="shared" si="1232"/>
        <v/>
      </c>
      <c r="S3907" s="133">
        <f>IFERROR(IF(M3907&lt;=0.005,IF(F3907="",L3907,0),IF(F3907&lt;&gt;"",0,IF(P3907="",0,IF(P3907="H",0,IF(Q3907&lt;Veriler!$G$2,L3907*Veriler!$G$2,L3907*Q3907)))))," ")</f>
        <v>0</v>
      </c>
      <c r="T3907" s="133">
        <f>IF(Veriler!T3907&lt;=0.1, S3907, IF(AND(Veriler!T3907&gt;0.1, F3907="", P3907="E"), IF(Q3907&gt;Veriler!$G$2, Q3907*S3907, IF(Q3907&lt;Veriler!$G$2, Veriler!$G$2*S3907, Q3907*S3907)), 0))</f>
        <v>0</v>
      </c>
      <c r="U3907" s="133" t="str">
        <f t="shared" si="1233"/>
        <v xml:space="preserve"> </v>
      </c>
      <c r="V3907" s="134" t="str">
        <f>IFERROR(IF(O3907="%10 sınırı aşılmıştır.",L3907-T3907,IFERROR(IF(F3907="",IF(S3907=1,0,IF(L3907-S3907=0,"",L3907-S3907)),IF(Veriler!M3907="",L3907,IF(L3907*Veriler!M3907=0,"",L3907*Veriler!M3907))),L3907)),0)</f>
        <v/>
      </c>
      <c r="W3907" s="146"/>
      <c r="X3907" s="146"/>
      <c r="Y3907" s="146"/>
    </row>
    <row r="3908" spans="1:25" s="99" customFormat="1" ht="54.75" customHeight="1" x14ac:dyDescent="0.25">
      <c r="A3908" s="96">
        <f t="shared" si="1234"/>
        <v>2883</v>
      </c>
      <c r="B3908" s="175"/>
      <c r="C3908" s="176"/>
      <c r="D3908" s="113"/>
      <c r="E3908" s="115"/>
      <c r="F3908" s="174"/>
      <c r="G3908" s="114" t="str">
        <f t="shared" si="1229"/>
        <v/>
      </c>
      <c r="H3908" s="115"/>
      <c r="I3908" s="115"/>
      <c r="J3908" s="115"/>
      <c r="K3908" s="115"/>
      <c r="L3908" s="133" t="str">
        <f t="shared" si="1230"/>
        <v/>
      </c>
      <c r="M3908" s="116" t="str">
        <f>IF(L3908="", "", L3908/Veriler!$X$1)</f>
        <v/>
      </c>
      <c r="N3908" s="116" t="str">
        <f>IF(F3908&lt;&gt;"", "İthal Girdi", IF(Veriler!T3908="", "", IF(Veriler!S3908="H", "%0,5 üzerindedir", IF(Veriler!T3908&gt;0.1, "%10 sınırı aşılmıştır.", "Uygun"))))</f>
        <v>%0,5 üzerindedir</v>
      </c>
      <c r="O3908" s="116" t="str">
        <f t="shared" si="1231"/>
        <v xml:space="preserve"> </v>
      </c>
      <c r="P3908" s="117"/>
      <c r="Q3908" s="118"/>
      <c r="R3908" s="119" t="str">
        <f t="shared" si="1232"/>
        <v/>
      </c>
      <c r="S3908" s="133">
        <f>IFERROR(IF(M3908&lt;=0.005,IF(F3908="",L3908,0),IF(F3908&lt;&gt;"",0,IF(P3908="",0,IF(P3908="H",0,IF(Q3908&lt;Veriler!$G$2,L3908*Veriler!$G$2,L3908*Q3908)))))," ")</f>
        <v>0</v>
      </c>
      <c r="T3908" s="133">
        <f>IF(Veriler!T3908&lt;=0.1, S3908, IF(AND(Veriler!T3908&gt;0.1, F3908="", P3908="E"), IF(Q3908&gt;Veriler!$G$2, Q3908*S3908, IF(Q3908&lt;Veriler!$G$2, Veriler!$G$2*S3908, Q3908*S3908)), 0))</f>
        <v>0</v>
      </c>
      <c r="U3908" s="133" t="str">
        <f t="shared" si="1233"/>
        <v xml:space="preserve"> </v>
      </c>
      <c r="V3908" s="134" t="str">
        <f>IFERROR(IF(O3908="%10 sınırı aşılmıştır.",L3908-T3908,IFERROR(IF(F3908="",IF(S3908=1,0,IF(L3908-S3908=0,"",L3908-S3908)),IF(Veriler!M3908="",L3908,IF(L3908*Veriler!M3908=0,"",L3908*Veriler!M3908))),L3908)),0)</f>
        <v/>
      </c>
      <c r="W3908" s="146"/>
      <c r="X3908" s="146"/>
      <c r="Y3908" s="146"/>
    </row>
    <row r="3909" spans="1:25" s="99" customFormat="1" ht="54.75" customHeight="1" x14ac:dyDescent="0.25">
      <c r="A3909" s="96">
        <f t="shared" si="1234"/>
        <v>2884</v>
      </c>
      <c r="B3909" s="175"/>
      <c r="C3909" s="176"/>
      <c r="D3909" s="113"/>
      <c r="E3909" s="115"/>
      <c r="F3909" s="174"/>
      <c r="G3909" s="114" t="str">
        <f t="shared" si="1229"/>
        <v/>
      </c>
      <c r="H3909" s="115"/>
      <c r="I3909" s="115"/>
      <c r="J3909" s="115"/>
      <c r="K3909" s="115"/>
      <c r="L3909" s="133" t="str">
        <f t="shared" si="1230"/>
        <v/>
      </c>
      <c r="M3909" s="116" t="str">
        <f>IF(L3909="", "", L3909/Veriler!$X$1)</f>
        <v/>
      </c>
      <c r="N3909" s="116" t="str">
        <f>IF(F3909&lt;&gt;"", "İthal Girdi", IF(Veriler!T3909="", "", IF(Veriler!S3909="H", "%0,5 üzerindedir", IF(Veriler!T3909&gt;0.1, "%10 sınırı aşılmıştır.", "Uygun"))))</f>
        <v>%0,5 üzerindedir</v>
      </c>
      <c r="O3909" s="116" t="str">
        <f t="shared" si="1231"/>
        <v xml:space="preserve"> </v>
      </c>
      <c r="P3909" s="117"/>
      <c r="Q3909" s="118"/>
      <c r="R3909" s="119" t="str">
        <f t="shared" si="1232"/>
        <v/>
      </c>
      <c r="S3909" s="133">
        <f>IFERROR(IF(M3909&lt;=0.005,IF(F3909="",L3909,0),IF(F3909&lt;&gt;"",0,IF(P3909="",0,IF(P3909="H",0,IF(Q3909&lt;Veriler!$G$2,L3909*Veriler!$G$2,L3909*Q3909)))))," ")</f>
        <v>0</v>
      </c>
      <c r="T3909" s="133">
        <f>IF(Veriler!T3909&lt;=0.1, S3909, IF(AND(Veriler!T3909&gt;0.1, F3909="", P3909="E"), IF(Q3909&gt;Veriler!$G$2, Q3909*S3909, IF(Q3909&lt;Veriler!$G$2, Veriler!$G$2*S3909, Q3909*S3909)), 0))</f>
        <v>0</v>
      </c>
      <c r="U3909" s="133" t="str">
        <f t="shared" si="1233"/>
        <v xml:space="preserve"> </v>
      </c>
      <c r="V3909" s="134" t="str">
        <f>IFERROR(IF(O3909="%10 sınırı aşılmıştır.",L3909-T3909,IFERROR(IF(F3909="",IF(S3909=1,0,IF(L3909-S3909=0,"",L3909-S3909)),IF(Veriler!M3909="",L3909,IF(L3909*Veriler!M3909=0,"",L3909*Veriler!M3909))),L3909)),0)</f>
        <v/>
      </c>
      <c r="W3909" s="146"/>
      <c r="X3909" s="146"/>
      <c r="Y3909" s="146"/>
    </row>
    <row r="3910" spans="1:25" s="99" customFormat="1" ht="24" customHeight="1" x14ac:dyDescent="0.25">
      <c r="A3910" s="103"/>
      <c r="B3910" s="104"/>
      <c r="C3910" s="104"/>
      <c r="D3910" s="104"/>
      <c r="E3910" s="103"/>
      <c r="F3910" s="135"/>
      <c r="G3910" s="157"/>
      <c r="H3910" s="103"/>
      <c r="I3910" s="103"/>
      <c r="J3910" s="103"/>
      <c r="K3910" s="103"/>
      <c r="L3910" s="136">
        <f>SUM(L3881:L3894,L3896:L3909)</f>
        <v>0</v>
      </c>
      <c r="M3910" s="158"/>
      <c r="N3910" s="158"/>
      <c r="O3910" s="158"/>
      <c r="P3910" s="105"/>
      <c r="Q3910" s="106"/>
      <c r="R3910" s="159"/>
      <c r="S3910" s="160"/>
      <c r="T3910" s="160"/>
      <c r="U3910" s="160"/>
      <c r="V3910" s="160"/>
      <c r="W3910" s="146"/>
      <c r="X3910" s="146"/>
      <c r="Y3910" s="146"/>
    </row>
    <row r="3911" spans="1:25" s="99" customFormat="1" ht="31.5" customHeight="1" x14ac:dyDescent="0.25">
      <c r="A3911" s="103"/>
      <c r="B3911" s="104"/>
      <c r="C3911" s="104"/>
      <c r="D3911" s="104"/>
      <c r="E3911" s="103"/>
      <c r="F3911" s="135"/>
      <c r="G3911" s="157"/>
      <c r="H3911" s="103"/>
      <c r="I3911" s="103"/>
      <c r="J3911" s="103"/>
      <c r="K3911" s="103"/>
      <c r="L3911" s="161"/>
      <c r="M3911" s="158"/>
      <c r="N3911" s="158"/>
      <c r="O3911" s="158"/>
      <c r="P3911" s="105"/>
      <c r="Q3911" s="106"/>
      <c r="R3911" s="159"/>
      <c r="S3911" s="162" t="s">
        <v>57</v>
      </c>
      <c r="T3911" s="162" t="s">
        <v>57</v>
      </c>
      <c r="U3911" s="162" t="s">
        <v>57</v>
      </c>
      <c r="V3911" s="163" t="s">
        <v>58</v>
      </c>
      <c r="W3911" s="146"/>
      <c r="X3911" s="146"/>
      <c r="Y3911" s="146"/>
    </row>
    <row r="3912" spans="1:25" s="99" customFormat="1" ht="58.5" customHeight="1" x14ac:dyDescent="0.25">
      <c r="A3912" s="185" t="s">
        <v>59</v>
      </c>
      <c r="B3912" s="180"/>
      <c r="C3912" s="180"/>
      <c r="D3912" s="180"/>
      <c r="E3912" s="180"/>
      <c r="F3912" s="180"/>
      <c r="G3912" s="180"/>
      <c r="H3912" s="180"/>
      <c r="I3912" s="180"/>
      <c r="J3912" s="180"/>
      <c r="K3912" s="180"/>
      <c r="L3912" s="180"/>
      <c r="M3912" s="180"/>
      <c r="N3912" s="180"/>
      <c r="O3912" s="180"/>
      <c r="P3912" s="180"/>
      <c r="Q3912" s="180"/>
      <c r="R3912" s="176"/>
      <c r="S3912" s="137">
        <f>SUM(S3874,S3881:S3894,S3896:S3909)</f>
        <v>0</v>
      </c>
      <c r="T3912" s="137" t="str">
        <f>IF(SUM(T3881:T3894,T3896:T3909)=0," ",SUM(T3881:T3894,T3896:T3909))</f>
        <v xml:space="preserve"> </v>
      </c>
      <c r="U3912" s="137" t="str">
        <f>IF(SUM(U3881:U3894,U3896:U3909)=0," ",SUM(U3881:U3894,U3896:U3909))</f>
        <v xml:space="preserve"> </v>
      </c>
      <c r="V3912" s="137" t="str">
        <f>IF(SUM(V3881:V3894,V3896:V3909)=0," ",SUM(V3881:V3894,V3896:V3909))</f>
        <v xml:space="preserve"> </v>
      </c>
      <c r="W3912" s="146"/>
      <c r="X3912" s="164">
        <f>SUM(U3881:U3894,U3896:U3909)</f>
        <v>0</v>
      </c>
      <c r="Y3912" s="164">
        <f>SUM(V3881:V3894,V3896:V3909)</f>
        <v>0</v>
      </c>
    </row>
    <row r="3913" spans="1:25" x14ac:dyDescent="0.3">
      <c r="A3913" s="34"/>
      <c r="G3913" s="146"/>
      <c r="L3913" s="146"/>
      <c r="M3913" s="146"/>
      <c r="N3913" s="146"/>
      <c r="O3913" s="146"/>
      <c r="R3913" s="146"/>
      <c r="S3913" s="146"/>
      <c r="T3913" s="146"/>
      <c r="U3913" s="146"/>
      <c r="V3913" s="146"/>
      <c r="W3913" s="146"/>
      <c r="X3913" s="146"/>
      <c r="Y3913" s="146"/>
    </row>
    <row r="3914" spans="1:25" x14ac:dyDescent="0.3">
      <c r="A3914" s="186" t="s">
        <v>60</v>
      </c>
      <c r="B3914" s="187"/>
      <c r="C3914" s="187"/>
      <c r="D3914" s="187"/>
      <c r="E3914" s="187"/>
      <c r="F3914" s="187"/>
      <c r="G3914" s="187"/>
      <c r="H3914" s="187"/>
      <c r="I3914" s="187"/>
      <c r="J3914" s="187"/>
      <c r="K3914" s="187"/>
      <c r="L3914" s="187"/>
      <c r="M3914" s="187"/>
      <c r="N3914" s="187"/>
      <c r="O3914" s="187"/>
      <c r="P3914" s="187"/>
      <c r="Q3914" s="187"/>
      <c r="R3914" s="187"/>
      <c r="S3914" s="187"/>
      <c r="T3914" s="187"/>
      <c r="U3914" s="187"/>
      <c r="V3914" s="187"/>
      <c r="W3914" s="146"/>
      <c r="X3914" s="146"/>
      <c r="Y3914" s="146"/>
    </row>
    <row r="3915" spans="1:25" s="99" customFormat="1" ht="41.25" customHeight="1" x14ac:dyDescent="0.25">
      <c r="A3915" s="189" t="s">
        <v>38</v>
      </c>
      <c r="B3915" s="180"/>
      <c r="C3915" s="180"/>
      <c r="D3915" s="180"/>
      <c r="E3915" s="180"/>
      <c r="F3915" s="180"/>
      <c r="G3915" s="180"/>
      <c r="H3915" s="180"/>
      <c r="I3915" s="180"/>
      <c r="J3915" s="180"/>
      <c r="K3915" s="180"/>
      <c r="L3915" s="180"/>
      <c r="M3915" s="180"/>
      <c r="N3915" s="180"/>
      <c r="O3915" s="180"/>
      <c r="P3915" s="180"/>
      <c r="Q3915" s="180"/>
      <c r="R3915" s="180"/>
      <c r="S3915" s="180"/>
      <c r="T3915" s="180"/>
      <c r="U3915" s="180"/>
      <c r="V3915" s="176"/>
      <c r="W3915" s="146"/>
      <c r="X3915" s="146"/>
      <c r="Y3915" s="146"/>
    </row>
    <row r="3916" spans="1:25" s="100" customFormat="1" ht="35.25" customHeight="1" x14ac:dyDescent="0.25">
      <c r="A3916" s="179" t="s">
        <v>39</v>
      </c>
      <c r="B3916" s="180"/>
      <c r="C3916" s="180"/>
      <c r="D3916" s="180"/>
      <c r="E3916" s="180"/>
      <c r="F3916" s="180"/>
      <c r="G3916" s="180"/>
      <c r="H3916" s="180"/>
      <c r="I3916" s="180"/>
      <c r="J3916" s="180"/>
      <c r="K3916" s="180"/>
      <c r="L3916" s="180"/>
      <c r="M3916" s="180"/>
      <c r="N3916" s="180"/>
      <c r="O3916" s="180"/>
      <c r="P3916" s="180"/>
      <c r="Q3916" s="180"/>
      <c r="R3916" s="176"/>
      <c r="S3916" s="147"/>
      <c r="T3916" s="148"/>
      <c r="U3916" s="149" t="s">
        <v>40</v>
      </c>
      <c r="V3916" s="150">
        <f>V3878+1</f>
        <v>104</v>
      </c>
      <c r="W3916" s="146"/>
      <c r="X3916" s="146"/>
      <c r="Y3916" s="146"/>
    </row>
    <row r="3917" spans="1:25" s="99" customFormat="1" ht="81" customHeight="1" x14ac:dyDescent="0.25">
      <c r="A3917" s="110" t="s">
        <v>3</v>
      </c>
      <c r="B3917" s="188" t="s">
        <v>41</v>
      </c>
      <c r="C3917" s="176"/>
      <c r="D3917" s="111" t="s">
        <v>42</v>
      </c>
      <c r="E3917" s="110" t="s">
        <v>324</v>
      </c>
      <c r="F3917" s="111" t="s">
        <v>325</v>
      </c>
      <c r="G3917" s="151" t="s">
        <v>43</v>
      </c>
      <c r="H3917" s="110" t="s">
        <v>44</v>
      </c>
      <c r="I3917" s="110" t="s">
        <v>8</v>
      </c>
      <c r="J3917" s="110" t="s">
        <v>45</v>
      </c>
      <c r="K3917" s="110" t="s">
        <v>46</v>
      </c>
      <c r="L3917" s="152" t="s">
        <v>47</v>
      </c>
      <c r="M3917" s="153" t="s">
        <v>48</v>
      </c>
      <c r="N3917" s="154" t="s">
        <v>49</v>
      </c>
      <c r="O3917" s="154" t="s">
        <v>49</v>
      </c>
      <c r="P3917" s="112" t="s">
        <v>50</v>
      </c>
      <c r="Q3917" s="110" t="s">
        <v>51</v>
      </c>
      <c r="R3917" s="155" t="s">
        <v>52</v>
      </c>
      <c r="S3917" s="156" t="s">
        <v>53</v>
      </c>
      <c r="T3917" s="156" t="s">
        <v>54</v>
      </c>
      <c r="U3917" s="152" t="s">
        <v>54</v>
      </c>
      <c r="V3917" s="152" t="s">
        <v>55</v>
      </c>
      <c r="W3917" s="146"/>
      <c r="X3917" s="146"/>
      <c r="Y3917" s="146"/>
    </row>
    <row r="3918" spans="1:25" s="99" customFormat="1" ht="45" customHeight="1" x14ac:dyDescent="0.25">
      <c r="A3918" s="101"/>
      <c r="B3918" s="177" t="s">
        <v>56</v>
      </c>
      <c r="C3918" s="178"/>
      <c r="D3918" s="102"/>
      <c r="E3918" s="170"/>
      <c r="F3918" s="102"/>
      <c r="G3918" s="95"/>
      <c r="H3918" s="102"/>
      <c r="I3918" s="102"/>
      <c r="J3918" s="102"/>
      <c r="K3918" s="102"/>
      <c r="L3918" s="95"/>
      <c r="M3918" s="95"/>
      <c r="N3918" s="95"/>
      <c r="O3918" s="95"/>
      <c r="P3918" s="102"/>
      <c r="Q3918" s="102"/>
      <c r="R3918" s="190"/>
      <c r="S3918" s="184"/>
      <c r="T3918" s="95"/>
      <c r="U3918" s="95"/>
      <c r="V3918" s="95"/>
      <c r="W3918" s="146"/>
      <c r="X3918" s="146"/>
      <c r="Y3918" s="146"/>
    </row>
    <row r="3919" spans="1:25" s="99" customFormat="1" ht="54.75" customHeight="1" x14ac:dyDescent="0.25">
      <c r="A3919" s="96">
        <f>A3909+1</f>
        <v>2885</v>
      </c>
      <c r="B3919" s="181"/>
      <c r="C3919" s="182"/>
      <c r="D3919" s="113"/>
      <c r="E3919" s="115"/>
      <c r="F3919" s="174"/>
      <c r="G3919" s="114" t="str">
        <f t="shared" ref="G3919:G3932" si="1235">IF(AND(F3919&lt;&gt;"",V3919&lt;&gt;"",L3919&lt;&gt;0),V3919/L3919,"")</f>
        <v/>
      </c>
      <c r="H3919" s="115"/>
      <c r="I3919" s="115"/>
      <c r="J3919" s="115"/>
      <c r="K3919" s="115"/>
      <c r="L3919" s="133" t="str">
        <f t="shared" ref="L3919:L3932" si="1236">IF(AND(H3919&lt;&gt;0, J3919&lt;&gt;0, K3919&lt;&gt;0), H3919*J3919*K3919, "")</f>
        <v/>
      </c>
      <c r="M3919" s="116" t="str">
        <f>IF(L3919="", "", L3919/Veriler!$X$1)</f>
        <v/>
      </c>
      <c r="N3919" s="116" t="str">
        <f>IF(F3919&lt;&gt;"", "İthal Girdi", IF(Veriler!T3919="", "", IF(Veriler!S3919="H", "%0,5 üzerindedir", IF(Veriler!T3919&gt;0.1, "%10 sınırı aşılmıştır.", "Uygun"))))</f>
        <v>%0,5 üzerindedir</v>
      </c>
      <c r="O3919" s="116" t="str">
        <f t="shared" ref="O3919:O3932" si="1237">IF(M3919=""," ",N3919)</f>
        <v xml:space="preserve"> </v>
      </c>
      <c r="P3919" s="117"/>
      <c r="Q3919" s="118"/>
      <c r="R3919" s="119" t="str">
        <f t="shared" ref="R3919:R3932" si="1238">IFERROR(IF(AND(T3919&lt;&gt;"",L3919&lt;&gt;"",L3919&lt;&gt;0,T3919&lt;&gt;0),T3919/L3919,"")," ")</f>
        <v/>
      </c>
      <c r="S3919" s="133">
        <f>IFERROR(IF(M3919&lt;=0.005,IF(F3919="",L3919,0),IF(F3919&lt;&gt;"",0,IF(P3919="",0,IF(P3919="H",0,IF(Q3919&lt;Veriler!$G$2,L3919*Veriler!$G$2,L3919*Q3919)))))," ")</f>
        <v>0</v>
      </c>
      <c r="T3919" s="133">
        <f>IF(Veriler!T3919&lt;=0.1, S3919, IF(AND(Veriler!T3919&gt;0.1, F3919="", P3919="E"), IF(Q3919&gt;Veriler!$G$2, Q3919*S3919, IF(Q3919&lt;Veriler!$G$2, Veriler!$G$2*S3919, Q3919*S3919)), 0))</f>
        <v>0</v>
      </c>
      <c r="U3919" s="133" t="str">
        <f t="shared" ref="U3919:U3932" si="1239">IF(T3919=0," ",T3919)</f>
        <v xml:space="preserve"> </v>
      </c>
      <c r="V3919" s="134" t="str">
        <f>IFERROR(IF(O3919="%10 sınırı aşılmıştır.",L3919-T3919,IFERROR(IF(F3919="",IF(S3919=1,0,IF(L3919-S3919=0,"",L3919-S3919)),IF(Veriler!M3919="",L3919,IF(L3919*Veriler!M3919=0,"",L3919*Veriler!M3919))),L3919)),0)</f>
        <v/>
      </c>
      <c r="W3919" s="146"/>
      <c r="X3919" s="146"/>
      <c r="Y3919" s="146"/>
    </row>
    <row r="3920" spans="1:25" s="99" customFormat="1" ht="54.75" customHeight="1" x14ac:dyDescent="0.25">
      <c r="A3920" s="96">
        <f t="shared" ref="A3920:A3932" si="1240">A3919+1</f>
        <v>2886</v>
      </c>
      <c r="B3920" s="175"/>
      <c r="C3920" s="176"/>
      <c r="D3920" s="113"/>
      <c r="E3920" s="115"/>
      <c r="F3920" s="174"/>
      <c r="G3920" s="114" t="str">
        <f t="shared" si="1235"/>
        <v/>
      </c>
      <c r="H3920" s="115"/>
      <c r="I3920" s="115"/>
      <c r="J3920" s="115"/>
      <c r="K3920" s="115"/>
      <c r="L3920" s="133" t="str">
        <f t="shared" si="1236"/>
        <v/>
      </c>
      <c r="M3920" s="116" t="str">
        <f>IF(L3920="", "", L3920/Veriler!$X$1)</f>
        <v/>
      </c>
      <c r="N3920" s="116" t="str">
        <f>IF(F3920&lt;&gt;"", "İthal Girdi", IF(Veriler!T3920="", "", IF(Veriler!S3920="H", "%0,5 üzerindedir", IF(Veriler!T3920&gt;0.1, "%10 sınırı aşılmıştır.", "Uygun"))))</f>
        <v>%0,5 üzerindedir</v>
      </c>
      <c r="O3920" s="116" t="str">
        <f t="shared" si="1237"/>
        <v xml:space="preserve"> </v>
      </c>
      <c r="P3920" s="117"/>
      <c r="Q3920" s="118"/>
      <c r="R3920" s="119" t="str">
        <f t="shared" si="1238"/>
        <v/>
      </c>
      <c r="S3920" s="133">
        <f>IFERROR(IF(M3920&lt;=0.005,IF(F3920="",L3920,0),IF(F3920&lt;&gt;"",0,IF(P3920="",0,IF(P3920="H",0,IF(Q3920&lt;Veriler!$G$2,L3920*Veriler!$G$2,L3920*Q3920)))))," ")</f>
        <v>0</v>
      </c>
      <c r="T3920" s="133">
        <f>IF(Veriler!T3920&lt;=0.1, S3920, IF(AND(Veriler!T3920&gt;0.1, F3920="", P3920="E"), IF(Q3920&gt;Veriler!$G$2, Q3920*S3920, IF(Q3920&lt;Veriler!$G$2, Veriler!$G$2*S3920, Q3920*S3920)), 0))</f>
        <v>0</v>
      </c>
      <c r="U3920" s="133" t="str">
        <f t="shared" si="1239"/>
        <v xml:space="preserve"> </v>
      </c>
      <c r="V3920" s="134" t="str">
        <f>IFERROR(IF(O3920="%10 sınırı aşılmıştır.",L3920-T3920,IFERROR(IF(F3920="",IF(S3920=1,0,IF(L3920-S3920=0,"",L3920-S3920)),IF(Veriler!M3920="",L3920,IF(L3920*Veriler!M3920=0,"",L3920*Veriler!M3920))),L3920)),0)</f>
        <v/>
      </c>
      <c r="W3920" s="146"/>
      <c r="X3920" s="146"/>
      <c r="Y3920" s="146"/>
    </row>
    <row r="3921" spans="1:25" s="99" customFormat="1" ht="54.75" customHeight="1" x14ac:dyDescent="0.25">
      <c r="A3921" s="96">
        <f t="shared" si="1240"/>
        <v>2887</v>
      </c>
      <c r="B3921" s="175"/>
      <c r="C3921" s="176"/>
      <c r="D3921" s="113"/>
      <c r="E3921" s="115"/>
      <c r="F3921" s="174"/>
      <c r="G3921" s="114" t="str">
        <f t="shared" si="1235"/>
        <v/>
      </c>
      <c r="H3921" s="115"/>
      <c r="I3921" s="115"/>
      <c r="J3921" s="115"/>
      <c r="K3921" s="115"/>
      <c r="L3921" s="133" t="str">
        <f t="shared" si="1236"/>
        <v/>
      </c>
      <c r="M3921" s="116" t="str">
        <f>IF(L3921="", "", L3921/Veriler!$X$1)</f>
        <v/>
      </c>
      <c r="N3921" s="116" t="str">
        <f>IF(F3921&lt;&gt;"", "İthal Girdi", IF(Veriler!T3921="", "", IF(Veriler!S3921="H", "%0,5 üzerindedir", IF(Veriler!T3921&gt;0.1, "%10 sınırı aşılmıştır.", "Uygun"))))</f>
        <v>%0,5 üzerindedir</v>
      </c>
      <c r="O3921" s="116" t="str">
        <f t="shared" si="1237"/>
        <v xml:space="preserve"> </v>
      </c>
      <c r="P3921" s="117"/>
      <c r="Q3921" s="118"/>
      <c r="R3921" s="119" t="str">
        <f t="shared" si="1238"/>
        <v/>
      </c>
      <c r="S3921" s="133">
        <f>IFERROR(IF(M3921&lt;=0.005,IF(F3921="",L3921,0),IF(F3921&lt;&gt;"",0,IF(P3921="",0,IF(P3921="H",0,IF(Q3921&lt;Veriler!$G$2,L3921*Veriler!$G$2,L3921*Q3921)))))," ")</f>
        <v>0</v>
      </c>
      <c r="T3921" s="133">
        <f>IF(Veriler!T3921&lt;=0.1, S3921, IF(AND(Veriler!T3921&gt;0.1, F3921="", P3921="E"), IF(Q3921&gt;Veriler!$G$2, Q3921*S3921, IF(Q3921&lt;Veriler!$G$2, Veriler!$G$2*S3921, Q3921*S3921)), 0))</f>
        <v>0</v>
      </c>
      <c r="U3921" s="133" t="str">
        <f t="shared" si="1239"/>
        <v xml:space="preserve"> </v>
      </c>
      <c r="V3921" s="134" t="str">
        <f>IFERROR(IF(O3921="%10 sınırı aşılmıştır.",L3921-T3921,IFERROR(IF(F3921="",IF(S3921=1,0,IF(L3921-S3921=0,"",L3921-S3921)),IF(Veriler!M3921="",L3921,IF(L3921*Veriler!M3921=0,"",L3921*Veriler!M3921))),L3921)),0)</f>
        <v/>
      </c>
      <c r="W3921" s="146"/>
      <c r="X3921" s="146"/>
      <c r="Y3921" s="146"/>
    </row>
    <row r="3922" spans="1:25" s="99" customFormat="1" ht="54.75" customHeight="1" x14ac:dyDescent="0.25">
      <c r="A3922" s="96">
        <f t="shared" si="1240"/>
        <v>2888</v>
      </c>
      <c r="B3922" s="175"/>
      <c r="C3922" s="176"/>
      <c r="D3922" s="113"/>
      <c r="E3922" s="115"/>
      <c r="F3922" s="174"/>
      <c r="G3922" s="114" t="str">
        <f t="shared" si="1235"/>
        <v/>
      </c>
      <c r="H3922" s="115"/>
      <c r="I3922" s="115"/>
      <c r="J3922" s="115"/>
      <c r="K3922" s="115"/>
      <c r="L3922" s="133" t="str">
        <f t="shared" si="1236"/>
        <v/>
      </c>
      <c r="M3922" s="116" t="str">
        <f>IF(L3922="", "", L3922/Veriler!$X$1)</f>
        <v/>
      </c>
      <c r="N3922" s="116" t="str">
        <f>IF(F3922&lt;&gt;"", "İthal Girdi", IF(Veriler!T3922="", "", IF(Veriler!S3922="H", "%0,5 üzerindedir", IF(Veriler!T3922&gt;0.1, "%10 sınırı aşılmıştır.", "Uygun"))))</f>
        <v>%0,5 üzerindedir</v>
      </c>
      <c r="O3922" s="116" t="str">
        <f t="shared" si="1237"/>
        <v xml:space="preserve"> </v>
      </c>
      <c r="P3922" s="117"/>
      <c r="Q3922" s="118"/>
      <c r="R3922" s="119" t="str">
        <f t="shared" si="1238"/>
        <v/>
      </c>
      <c r="S3922" s="133">
        <f>IFERROR(IF(M3922&lt;=0.005,IF(F3922="",L3922,0),IF(F3922&lt;&gt;"",0,IF(P3922="",0,IF(P3922="H",0,IF(Q3922&lt;Veriler!$G$2,L3922*Veriler!$G$2,L3922*Q3922)))))," ")</f>
        <v>0</v>
      </c>
      <c r="T3922" s="133">
        <f>IF(Veriler!T3922&lt;=0.1, S3922, IF(AND(Veriler!T3922&gt;0.1, F3922="", P3922="E"), IF(Q3922&gt;Veriler!$G$2, Q3922*S3922, IF(Q3922&lt;Veriler!$G$2, Veriler!$G$2*S3922, Q3922*S3922)), 0))</f>
        <v>0</v>
      </c>
      <c r="U3922" s="133" t="str">
        <f t="shared" si="1239"/>
        <v xml:space="preserve"> </v>
      </c>
      <c r="V3922" s="134" t="str">
        <f>IFERROR(IF(O3922="%10 sınırı aşılmıştır.",L3922-T3922,IFERROR(IF(F3922="",IF(S3922=1,0,IF(L3922-S3922=0,"",L3922-S3922)),IF(Veriler!M3922="",L3922,IF(L3922*Veriler!M3922=0,"",L3922*Veriler!M3922))),L3922)),0)</f>
        <v/>
      </c>
      <c r="W3922" s="146"/>
      <c r="X3922" s="146"/>
      <c r="Y3922" s="146"/>
    </row>
    <row r="3923" spans="1:25" s="99" customFormat="1" ht="54.75" customHeight="1" x14ac:dyDescent="0.25">
      <c r="A3923" s="96">
        <f t="shared" si="1240"/>
        <v>2889</v>
      </c>
      <c r="B3923" s="175"/>
      <c r="C3923" s="176"/>
      <c r="D3923" s="113"/>
      <c r="E3923" s="115"/>
      <c r="F3923" s="174"/>
      <c r="G3923" s="114" t="str">
        <f t="shared" si="1235"/>
        <v/>
      </c>
      <c r="H3923" s="115"/>
      <c r="I3923" s="115"/>
      <c r="J3923" s="115"/>
      <c r="K3923" s="115"/>
      <c r="L3923" s="133" t="str">
        <f t="shared" si="1236"/>
        <v/>
      </c>
      <c r="M3923" s="116" t="str">
        <f>IF(L3923="", "", L3923/Veriler!$X$1)</f>
        <v/>
      </c>
      <c r="N3923" s="116" t="str">
        <f>IF(F3923&lt;&gt;"", "İthal Girdi", IF(Veriler!T3923="", "", IF(Veriler!S3923="H", "%0,5 üzerindedir", IF(Veriler!T3923&gt;0.1, "%10 sınırı aşılmıştır.", "Uygun"))))</f>
        <v>%0,5 üzerindedir</v>
      </c>
      <c r="O3923" s="116" t="str">
        <f t="shared" si="1237"/>
        <v xml:space="preserve"> </v>
      </c>
      <c r="P3923" s="117"/>
      <c r="Q3923" s="118"/>
      <c r="R3923" s="119" t="str">
        <f t="shared" si="1238"/>
        <v/>
      </c>
      <c r="S3923" s="133">
        <f>IFERROR(IF(M3923&lt;=0.005,IF(F3923="",L3923,0),IF(F3923&lt;&gt;"",0,IF(P3923="",0,IF(P3923="H",0,IF(Q3923&lt;Veriler!$G$2,L3923*Veriler!$G$2,L3923*Q3923)))))," ")</f>
        <v>0</v>
      </c>
      <c r="T3923" s="133">
        <f>IF(Veriler!T3923&lt;=0.1, S3923, IF(AND(Veriler!T3923&gt;0.1, F3923="", P3923="E"), IF(Q3923&gt;Veriler!$G$2, Q3923*S3923, IF(Q3923&lt;Veriler!$G$2, Veriler!$G$2*S3923, Q3923*S3923)), 0))</f>
        <v>0</v>
      </c>
      <c r="U3923" s="133" t="str">
        <f t="shared" si="1239"/>
        <v xml:space="preserve"> </v>
      </c>
      <c r="V3923" s="134" t="str">
        <f>IFERROR(IF(O3923="%10 sınırı aşılmıştır.",L3923-T3923,IFERROR(IF(F3923="",IF(S3923=1,0,IF(L3923-S3923=0,"",L3923-S3923)),IF(Veriler!M3923="",L3923,IF(L3923*Veriler!M3923=0,"",L3923*Veriler!M3923))),L3923)),0)</f>
        <v/>
      </c>
      <c r="W3923" s="146"/>
      <c r="X3923" s="146"/>
      <c r="Y3923" s="146"/>
    </row>
    <row r="3924" spans="1:25" s="99" customFormat="1" ht="54.75" customHeight="1" x14ac:dyDescent="0.25">
      <c r="A3924" s="96">
        <f t="shared" si="1240"/>
        <v>2890</v>
      </c>
      <c r="B3924" s="175"/>
      <c r="C3924" s="176"/>
      <c r="D3924" s="113"/>
      <c r="E3924" s="115"/>
      <c r="F3924" s="174"/>
      <c r="G3924" s="114" t="str">
        <f t="shared" si="1235"/>
        <v/>
      </c>
      <c r="H3924" s="115"/>
      <c r="I3924" s="115"/>
      <c r="J3924" s="115"/>
      <c r="K3924" s="115"/>
      <c r="L3924" s="133" t="str">
        <f t="shared" si="1236"/>
        <v/>
      </c>
      <c r="M3924" s="116" t="str">
        <f>IF(L3924="", "", L3924/Veriler!$X$1)</f>
        <v/>
      </c>
      <c r="N3924" s="116" t="str">
        <f>IF(F3924&lt;&gt;"", "İthal Girdi", IF(Veriler!T3924="", "", IF(Veriler!S3924="H", "%0,5 üzerindedir", IF(Veriler!T3924&gt;0.1, "%10 sınırı aşılmıştır.", "Uygun"))))</f>
        <v>%0,5 üzerindedir</v>
      </c>
      <c r="O3924" s="116" t="str">
        <f t="shared" si="1237"/>
        <v xml:space="preserve"> </v>
      </c>
      <c r="P3924" s="117"/>
      <c r="Q3924" s="118"/>
      <c r="R3924" s="119" t="str">
        <f t="shared" si="1238"/>
        <v/>
      </c>
      <c r="S3924" s="133">
        <f>IFERROR(IF(M3924&lt;=0.005,IF(F3924="",L3924,0),IF(F3924&lt;&gt;"",0,IF(P3924="",0,IF(P3924="H",0,IF(Q3924&lt;Veriler!$G$2,L3924*Veriler!$G$2,L3924*Q3924)))))," ")</f>
        <v>0</v>
      </c>
      <c r="T3924" s="133">
        <f>IF(Veriler!T3924&lt;=0.1, S3924, IF(AND(Veriler!T3924&gt;0.1, F3924="", P3924="E"), IF(Q3924&gt;Veriler!$G$2, Q3924*S3924, IF(Q3924&lt;Veriler!$G$2, Veriler!$G$2*S3924, Q3924*S3924)), 0))</f>
        <v>0</v>
      </c>
      <c r="U3924" s="133" t="str">
        <f t="shared" si="1239"/>
        <v xml:space="preserve"> </v>
      </c>
      <c r="V3924" s="134" t="str">
        <f>IFERROR(IF(O3924="%10 sınırı aşılmıştır.",L3924-T3924,IFERROR(IF(F3924="",IF(S3924=1,0,IF(L3924-S3924=0,"",L3924-S3924)),IF(Veriler!M3924="",L3924,IF(L3924*Veriler!M3924=0,"",L3924*Veriler!M3924))),L3924)),0)</f>
        <v/>
      </c>
      <c r="W3924" s="146"/>
      <c r="X3924" s="146"/>
      <c r="Y3924" s="146"/>
    </row>
    <row r="3925" spans="1:25" s="99" customFormat="1" ht="54.75" customHeight="1" x14ac:dyDescent="0.25">
      <c r="A3925" s="96">
        <f t="shared" si="1240"/>
        <v>2891</v>
      </c>
      <c r="B3925" s="175"/>
      <c r="C3925" s="176"/>
      <c r="D3925" s="113"/>
      <c r="E3925" s="115"/>
      <c r="F3925" s="174"/>
      <c r="G3925" s="114" t="str">
        <f t="shared" si="1235"/>
        <v/>
      </c>
      <c r="H3925" s="115"/>
      <c r="I3925" s="115"/>
      <c r="J3925" s="115"/>
      <c r="K3925" s="115"/>
      <c r="L3925" s="133" t="str">
        <f t="shared" si="1236"/>
        <v/>
      </c>
      <c r="M3925" s="116" t="str">
        <f>IF(L3925="", "", L3925/Veriler!$X$1)</f>
        <v/>
      </c>
      <c r="N3925" s="116" t="str">
        <f>IF(F3925&lt;&gt;"", "İthal Girdi", IF(Veriler!T3925="", "", IF(Veriler!S3925="H", "%0,5 üzerindedir", IF(Veriler!T3925&gt;0.1, "%10 sınırı aşılmıştır.", "Uygun"))))</f>
        <v>%0,5 üzerindedir</v>
      </c>
      <c r="O3925" s="116" t="str">
        <f t="shared" si="1237"/>
        <v xml:space="preserve"> </v>
      </c>
      <c r="P3925" s="117"/>
      <c r="Q3925" s="118"/>
      <c r="R3925" s="119" t="str">
        <f t="shared" si="1238"/>
        <v/>
      </c>
      <c r="S3925" s="133">
        <f>IFERROR(IF(M3925&lt;=0.005,IF(F3925="",L3925,0),IF(F3925&lt;&gt;"",0,IF(P3925="",0,IF(P3925="H",0,IF(Q3925&lt;Veriler!$G$2,L3925*Veriler!$G$2,L3925*Q3925)))))," ")</f>
        <v>0</v>
      </c>
      <c r="T3925" s="133">
        <f>IF(Veriler!T3925&lt;=0.1, S3925, IF(AND(Veriler!T3925&gt;0.1, F3925="", P3925="E"), IF(Q3925&gt;Veriler!$G$2, Q3925*S3925, IF(Q3925&lt;Veriler!$G$2, Veriler!$G$2*S3925, Q3925*S3925)), 0))</f>
        <v>0</v>
      </c>
      <c r="U3925" s="133" t="str">
        <f t="shared" si="1239"/>
        <v xml:space="preserve"> </v>
      </c>
      <c r="V3925" s="134" t="str">
        <f>IFERROR(IF(O3925="%10 sınırı aşılmıştır.",L3925-T3925,IFERROR(IF(F3925="",IF(S3925=1,0,IF(L3925-S3925=0,"",L3925-S3925)),IF(Veriler!M3925="",L3925,IF(L3925*Veriler!M3925=0,"",L3925*Veriler!M3925))),L3925)),0)</f>
        <v/>
      </c>
      <c r="W3925" s="146"/>
      <c r="X3925" s="146"/>
      <c r="Y3925" s="146"/>
    </row>
    <row r="3926" spans="1:25" s="99" customFormat="1" ht="54.75" customHeight="1" x14ac:dyDescent="0.25">
      <c r="A3926" s="96">
        <f t="shared" si="1240"/>
        <v>2892</v>
      </c>
      <c r="B3926" s="175"/>
      <c r="C3926" s="176"/>
      <c r="D3926" s="113"/>
      <c r="E3926" s="115"/>
      <c r="F3926" s="174"/>
      <c r="G3926" s="114" t="str">
        <f t="shared" si="1235"/>
        <v/>
      </c>
      <c r="H3926" s="115"/>
      <c r="I3926" s="115"/>
      <c r="J3926" s="115"/>
      <c r="K3926" s="115"/>
      <c r="L3926" s="133" t="str">
        <f t="shared" si="1236"/>
        <v/>
      </c>
      <c r="M3926" s="116" t="str">
        <f>IF(L3926="", "", L3926/Veriler!$X$1)</f>
        <v/>
      </c>
      <c r="N3926" s="116" t="str">
        <f>IF(F3926&lt;&gt;"", "İthal Girdi", IF(Veriler!T3926="", "", IF(Veriler!S3926="H", "%0,5 üzerindedir", IF(Veriler!T3926&gt;0.1, "%10 sınırı aşılmıştır.", "Uygun"))))</f>
        <v>%0,5 üzerindedir</v>
      </c>
      <c r="O3926" s="116" t="str">
        <f t="shared" si="1237"/>
        <v xml:space="preserve"> </v>
      </c>
      <c r="P3926" s="117"/>
      <c r="Q3926" s="118"/>
      <c r="R3926" s="119" t="str">
        <f t="shared" si="1238"/>
        <v/>
      </c>
      <c r="S3926" s="133">
        <f>IFERROR(IF(M3926&lt;=0.005,IF(F3926="",L3926,0),IF(F3926&lt;&gt;"",0,IF(P3926="",0,IF(P3926="H",0,IF(Q3926&lt;Veriler!$G$2,L3926*Veriler!$G$2,L3926*Q3926)))))," ")</f>
        <v>0</v>
      </c>
      <c r="T3926" s="133">
        <f>IF(Veriler!T3926&lt;=0.1, S3926, IF(AND(Veriler!T3926&gt;0.1, F3926="", P3926="E"), IF(Q3926&gt;Veriler!$G$2, Q3926*S3926, IF(Q3926&lt;Veriler!$G$2, Veriler!$G$2*S3926, Q3926*S3926)), 0))</f>
        <v>0</v>
      </c>
      <c r="U3926" s="133" t="str">
        <f t="shared" si="1239"/>
        <v xml:space="preserve"> </v>
      </c>
      <c r="V3926" s="134" t="str">
        <f>IFERROR(IF(O3926="%10 sınırı aşılmıştır.",L3926-T3926,IFERROR(IF(F3926="",IF(S3926=1,0,IF(L3926-S3926=0,"",L3926-S3926)),IF(Veriler!M3926="",L3926,IF(L3926*Veriler!M3926=0,"",L3926*Veriler!M3926))),L3926)),0)</f>
        <v/>
      </c>
      <c r="W3926" s="146"/>
      <c r="X3926" s="146"/>
      <c r="Y3926" s="146"/>
    </row>
    <row r="3927" spans="1:25" s="99" customFormat="1" ht="54.75" customHeight="1" x14ac:dyDescent="0.25">
      <c r="A3927" s="96">
        <f t="shared" si="1240"/>
        <v>2893</v>
      </c>
      <c r="B3927" s="175"/>
      <c r="C3927" s="176"/>
      <c r="D3927" s="113"/>
      <c r="E3927" s="115"/>
      <c r="F3927" s="174"/>
      <c r="G3927" s="114" t="str">
        <f t="shared" si="1235"/>
        <v/>
      </c>
      <c r="H3927" s="115"/>
      <c r="I3927" s="115"/>
      <c r="J3927" s="115"/>
      <c r="K3927" s="115"/>
      <c r="L3927" s="133" t="str">
        <f t="shared" si="1236"/>
        <v/>
      </c>
      <c r="M3927" s="116" t="str">
        <f>IF(L3927="", "", L3927/Veriler!$X$1)</f>
        <v/>
      </c>
      <c r="N3927" s="116" t="str">
        <f>IF(F3927&lt;&gt;"", "İthal Girdi", IF(Veriler!T3927="", "", IF(Veriler!S3927="H", "%0,5 üzerindedir", IF(Veriler!T3927&gt;0.1, "%10 sınırı aşılmıştır.", "Uygun"))))</f>
        <v>%0,5 üzerindedir</v>
      </c>
      <c r="O3927" s="116" t="str">
        <f t="shared" si="1237"/>
        <v xml:space="preserve"> </v>
      </c>
      <c r="P3927" s="117"/>
      <c r="Q3927" s="118"/>
      <c r="R3927" s="119" t="str">
        <f t="shared" si="1238"/>
        <v/>
      </c>
      <c r="S3927" s="133">
        <f>IFERROR(IF(M3927&lt;=0.005,IF(F3927="",L3927,0),IF(F3927&lt;&gt;"",0,IF(P3927="",0,IF(P3927="H",0,IF(Q3927&lt;Veriler!$G$2,L3927*Veriler!$G$2,L3927*Q3927)))))," ")</f>
        <v>0</v>
      </c>
      <c r="T3927" s="133">
        <f>IF(Veriler!T3927&lt;=0.1, S3927, IF(AND(Veriler!T3927&gt;0.1, F3927="", P3927="E"), IF(Q3927&gt;Veriler!$G$2, Q3927*S3927, IF(Q3927&lt;Veriler!$G$2, Veriler!$G$2*S3927, Q3927*S3927)), 0))</f>
        <v>0</v>
      </c>
      <c r="U3927" s="133" t="str">
        <f t="shared" si="1239"/>
        <v xml:space="preserve"> </v>
      </c>
      <c r="V3927" s="134" t="str">
        <f>IFERROR(IF(O3927="%10 sınırı aşılmıştır.",L3927-T3927,IFERROR(IF(F3927="",IF(S3927=1,0,IF(L3927-S3927=0,"",L3927-S3927)),IF(Veriler!M3927="",L3927,IF(L3927*Veriler!M3927=0,"",L3927*Veriler!M3927))),L3927)),0)</f>
        <v/>
      </c>
      <c r="W3927" s="146"/>
      <c r="X3927" s="146"/>
      <c r="Y3927" s="146"/>
    </row>
    <row r="3928" spans="1:25" s="99" customFormat="1" ht="54.75" customHeight="1" x14ac:dyDescent="0.25">
      <c r="A3928" s="96">
        <f t="shared" si="1240"/>
        <v>2894</v>
      </c>
      <c r="B3928" s="175"/>
      <c r="C3928" s="176"/>
      <c r="D3928" s="113"/>
      <c r="E3928" s="115"/>
      <c r="F3928" s="174"/>
      <c r="G3928" s="114" t="str">
        <f t="shared" si="1235"/>
        <v/>
      </c>
      <c r="H3928" s="115"/>
      <c r="I3928" s="115"/>
      <c r="J3928" s="115"/>
      <c r="K3928" s="115"/>
      <c r="L3928" s="133" t="str">
        <f t="shared" si="1236"/>
        <v/>
      </c>
      <c r="M3928" s="116" t="str">
        <f>IF(L3928="", "", L3928/Veriler!$X$1)</f>
        <v/>
      </c>
      <c r="N3928" s="116" t="str">
        <f>IF(F3928&lt;&gt;"", "İthal Girdi", IF(Veriler!T3928="", "", IF(Veriler!S3928="H", "%0,5 üzerindedir", IF(Veriler!T3928&gt;0.1, "%10 sınırı aşılmıştır.", "Uygun"))))</f>
        <v>%0,5 üzerindedir</v>
      </c>
      <c r="O3928" s="116" t="str">
        <f t="shared" si="1237"/>
        <v xml:space="preserve"> </v>
      </c>
      <c r="P3928" s="117"/>
      <c r="Q3928" s="118"/>
      <c r="R3928" s="119" t="str">
        <f t="shared" si="1238"/>
        <v/>
      </c>
      <c r="S3928" s="133">
        <f>IFERROR(IF(M3928&lt;=0.005,IF(F3928="",L3928,0),IF(F3928&lt;&gt;"",0,IF(P3928="",0,IF(P3928="H",0,IF(Q3928&lt;Veriler!$G$2,L3928*Veriler!$G$2,L3928*Q3928)))))," ")</f>
        <v>0</v>
      </c>
      <c r="T3928" s="133">
        <f>IF(Veriler!T3928&lt;=0.1, S3928, IF(AND(Veriler!T3928&gt;0.1, F3928="", P3928="E"), IF(Q3928&gt;Veriler!$G$2, Q3928*S3928, IF(Q3928&lt;Veriler!$G$2, Veriler!$G$2*S3928, Q3928*S3928)), 0))</f>
        <v>0</v>
      </c>
      <c r="U3928" s="133" t="str">
        <f t="shared" si="1239"/>
        <v xml:space="preserve"> </v>
      </c>
      <c r="V3928" s="134" t="str">
        <f>IFERROR(IF(O3928="%10 sınırı aşılmıştır.",L3928-T3928,IFERROR(IF(F3928="",IF(S3928=1,0,IF(L3928-S3928=0,"",L3928-S3928)),IF(Veriler!M3928="",L3928,IF(L3928*Veriler!M3928=0,"",L3928*Veriler!M3928))),L3928)),0)</f>
        <v/>
      </c>
      <c r="W3928" s="146"/>
      <c r="X3928" s="146"/>
      <c r="Y3928" s="146"/>
    </row>
    <row r="3929" spans="1:25" s="99" customFormat="1" ht="54.75" customHeight="1" x14ac:dyDescent="0.25">
      <c r="A3929" s="96">
        <f t="shared" si="1240"/>
        <v>2895</v>
      </c>
      <c r="B3929" s="175"/>
      <c r="C3929" s="176"/>
      <c r="D3929" s="113"/>
      <c r="E3929" s="115"/>
      <c r="F3929" s="174"/>
      <c r="G3929" s="114" t="str">
        <f t="shared" si="1235"/>
        <v/>
      </c>
      <c r="H3929" s="115"/>
      <c r="I3929" s="115"/>
      <c r="J3929" s="115"/>
      <c r="K3929" s="115"/>
      <c r="L3929" s="133" t="str">
        <f t="shared" si="1236"/>
        <v/>
      </c>
      <c r="M3929" s="116" t="str">
        <f>IF(L3929="", "", L3929/Veriler!$X$1)</f>
        <v/>
      </c>
      <c r="N3929" s="116" t="str">
        <f>IF(F3929&lt;&gt;"", "İthal Girdi", IF(Veriler!T3929="", "", IF(Veriler!S3929="H", "%0,5 üzerindedir", IF(Veriler!T3929&gt;0.1, "%10 sınırı aşılmıştır.", "Uygun"))))</f>
        <v>%0,5 üzerindedir</v>
      </c>
      <c r="O3929" s="116" t="str">
        <f t="shared" si="1237"/>
        <v xml:space="preserve"> </v>
      </c>
      <c r="P3929" s="117"/>
      <c r="Q3929" s="118"/>
      <c r="R3929" s="119" t="str">
        <f t="shared" si="1238"/>
        <v/>
      </c>
      <c r="S3929" s="133">
        <f>IFERROR(IF(M3929&lt;=0.005,IF(F3929="",L3929,0),IF(F3929&lt;&gt;"",0,IF(P3929="",0,IF(P3929="H",0,IF(Q3929&lt;Veriler!$G$2,L3929*Veriler!$G$2,L3929*Q3929)))))," ")</f>
        <v>0</v>
      </c>
      <c r="T3929" s="133">
        <f>IF(Veriler!T3929&lt;=0.1, S3929, IF(AND(Veriler!T3929&gt;0.1, F3929="", P3929="E"), IF(Q3929&gt;Veriler!$G$2, Q3929*S3929, IF(Q3929&lt;Veriler!$G$2, Veriler!$G$2*S3929, Q3929*S3929)), 0))</f>
        <v>0</v>
      </c>
      <c r="U3929" s="133" t="str">
        <f t="shared" si="1239"/>
        <v xml:space="preserve"> </v>
      </c>
      <c r="V3929" s="134" t="str">
        <f>IFERROR(IF(O3929="%10 sınırı aşılmıştır.",L3929-T3929,IFERROR(IF(F3929="",IF(S3929=1,0,IF(L3929-S3929=0,"",L3929-S3929)),IF(Veriler!M3929="",L3929,IF(L3929*Veriler!M3929=0,"",L3929*Veriler!M3929))),L3929)),0)</f>
        <v/>
      </c>
      <c r="W3929" s="146"/>
      <c r="X3929" s="146"/>
      <c r="Y3929" s="146"/>
    </row>
    <row r="3930" spans="1:25" s="99" customFormat="1" ht="54.75" customHeight="1" x14ac:dyDescent="0.25">
      <c r="A3930" s="96">
        <f t="shared" si="1240"/>
        <v>2896</v>
      </c>
      <c r="B3930" s="175"/>
      <c r="C3930" s="176"/>
      <c r="D3930" s="113"/>
      <c r="E3930" s="115"/>
      <c r="F3930" s="174"/>
      <c r="G3930" s="114" t="str">
        <f t="shared" si="1235"/>
        <v/>
      </c>
      <c r="H3930" s="115"/>
      <c r="I3930" s="115"/>
      <c r="J3930" s="115"/>
      <c r="K3930" s="115"/>
      <c r="L3930" s="133" t="str">
        <f t="shared" si="1236"/>
        <v/>
      </c>
      <c r="M3930" s="116" t="str">
        <f>IF(L3930="", "", L3930/Veriler!$X$1)</f>
        <v/>
      </c>
      <c r="N3930" s="116" t="str">
        <f>IF(F3930&lt;&gt;"", "İthal Girdi", IF(Veriler!T3930="", "", IF(Veriler!S3930="H", "%0,5 üzerindedir", IF(Veriler!T3930&gt;0.1, "%10 sınırı aşılmıştır.", "Uygun"))))</f>
        <v>%0,5 üzerindedir</v>
      </c>
      <c r="O3930" s="116" t="str">
        <f t="shared" si="1237"/>
        <v xml:space="preserve"> </v>
      </c>
      <c r="P3930" s="117"/>
      <c r="Q3930" s="118"/>
      <c r="R3930" s="119" t="str">
        <f t="shared" si="1238"/>
        <v/>
      </c>
      <c r="S3930" s="133">
        <f>IFERROR(IF(M3930&lt;=0.005,IF(F3930="",L3930,0),IF(F3930&lt;&gt;"",0,IF(P3930="",0,IF(P3930="H",0,IF(Q3930&lt;Veriler!$G$2,L3930*Veriler!$G$2,L3930*Q3930)))))," ")</f>
        <v>0</v>
      </c>
      <c r="T3930" s="133">
        <f>IF(Veriler!T3930&lt;=0.1, S3930, IF(AND(Veriler!T3930&gt;0.1, F3930="", P3930="E"), IF(Q3930&gt;Veriler!$G$2, Q3930*S3930, IF(Q3930&lt;Veriler!$G$2, Veriler!$G$2*S3930, Q3930*S3930)), 0))</f>
        <v>0</v>
      </c>
      <c r="U3930" s="133" t="str">
        <f t="shared" si="1239"/>
        <v xml:space="preserve"> </v>
      </c>
      <c r="V3930" s="134" t="str">
        <f>IFERROR(IF(O3930="%10 sınırı aşılmıştır.",L3930-T3930,IFERROR(IF(F3930="",IF(S3930=1,0,IF(L3930-S3930=0,"",L3930-S3930)),IF(Veriler!M3930="",L3930,IF(L3930*Veriler!M3930=0,"",L3930*Veriler!M3930))),L3930)),0)</f>
        <v/>
      </c>
      <c r="W3930" s="146"/>
      <c r="X3930" s="146"/>
      <c r="Y3930" s="146"/>
    </row>
    <row r="3931" spans="1:25" s="99" customFormat="1" ht="54.75" customHeight="1" x14ac:dyDescent="0.25">
      <c r="A3931" s="96">
        <f t="shared" si="1240"/>
        <v>2897</v>
      </c>
      <c r="B3931" s="175"/>
      <c r="C3931" s="176"/>
      <c r="D3931" s="113"/>
      <c r="E3931" s="115"/>
      <c r="F3931" s="174"/>
      <c r="G3931" s="114" t="str">
        <f t="shared" si="1235"/>
        <v/>
      </c>
      <c r="H3931" s="115"/>
      <c r="I3931" s="115"/>
      <c r="J3931" s="115"/>
      <c r="K3931" s="115"/>
      <c r="L3931" s="133" t="str">
        <f t="shared" si="1236"/>
        <v/>
      </c>
      <c r="M3931" s="116" t="str">
        <f>IF(L3931="", "", L3931/Veriler!$X$1)</f>
        <v/>
      </c>
      <c r="N3931" s="116" t="str">
        <f>IF(F3931&lt;&gt;"", "İthal Girdi", IF(Veriler!T3931="", "", IF(Veriler!S3931="H", "%0,5 üzerindedir", IF(Veriler!T3931&gt;0.1, "%10 sınırı aşılmıştır.", "Uygun"))))</f>
        <v>%0,5 üzerindedir</v>
      </c>
      <c r="O3931" s="116" t="str">
        <f t="shared" si="1237"/>
        <v xml:space="preserve"> </v>
      </c>
      <c r="P3931" s="117"/>
      <c r="Q3931" s="118"/>
      <c r="R3931" s="119" t="str">
        <f t="shared" si="1238"/>
        <v/>
      </c>
      <c r="S3931" s="133">
        <f>IFERROR(IF(M3931&lt;=0.005,IF(F3931="",L3931,0),IF(F3931&lt;&gt;"",0,IF(P3931="",0,IF(P3931="H",0,IF(Q3931&lt;Veriler!$G$2,L3931*Veriler!$G$2,L3931*Q3931)))))," ")</f>
        <v>0</v>
      </c>
      <c r="T3931" s="133">
        <f>IF(Veriler!T3931&lt;=0.1, S3931, IF(AND(Veriler!T3931&gt;0.1, F3931="", P3931="E"), IF(Q3931&gt;Veriler!$G$2, Q3931*S3931, IF(Q3931&lt;Veriler!$G$2, Veriler!$G$2*S3931, Q3931*S3931)), 0))</f>
        <v>0</v>
      </c>
      <c r="U3931" s="133" t="str">
        <f t="shared" si="1239"/>
        <v xml:space="preserve"> </v>
      </c>
      <c r="V3931" s="134" t="str">
        <f>IFERROR(IF(O3931="%10 sınırı aşılmıştır.",L3931-T3931,IFERROR(IF(F3931="",IF(S3931=1,0,IF(L3931-S3931=0,"",L3931-S3931)),IF(Veriler!M3931="",L3931,IF(L3931*Veriler!M3931=0,"",L3931*Veriler!M3931))),L3931)),0)</f>
        <v/>
      </c>
      <c r="W3931" s="146"/>
      <c r="X3931" s="146"/>
      <c r="Y3931" s="146"/>
    </row>
    <row r="3932" spans="1:25" s="99" customFormat="1" ht="54.75" customHeight="1" x14ac:dyDescent="0.25">
      <c r="A3932" s="96">
        <f t="shared" si="1240"/>
        <v>2898</v>
      </c>
      <c r="B3932" s="175"/>
      <c r="C3932" s="176"/>
      <c r="D3932" s="113"/>
      <c r="E3932" s="115"/>
      <c r="F3932" s="174"/>
      <c r="G3932" s="114" t="str">
        <f t="shared" si="1235"/>
        <v/>
      </c>
      <c r="H3932" s="115"/>
      <c r="I3932" s="115"/>
      <c r="J3932" s="115"/>
      <c r="K3932" s="115"/>
      <c r="L3932" s="133" t="str">
        <f t="shared" si="1236"/>
        <v/>
      </c>
      <c r="M3932" s="116" t="str">
        <f>IF(L3932="", "", L3932/Veriler!$X$1)</f>
        <v/>
      </c>
      <c r="N3932" s="116" t="str">
        <f>IF(F3932&lt;&gt;"", "İthal Girdi", IF(Veriler!T3932="", "", IF(Veriler!S3932="H", "%0,5 üzerindedir", IF(Veriler!T3932&gt;0.1, "%10 sınırı aşılmıştır.", "Uygun"))))</f>
        <v>%0,5 üzerindedir</v>
      </c>
      <c r="O3932" s="116" t="str">
        <f t="shared" si="1237"/>
        <v xml:space="preserve"> </v>
      </c>
      <c r="P3932" s="117"/>
      <c r="Q3932" s="118"/>
      <c r="R3932" s="119" t="str">
        <f t="shared" si="1238"/>
        <v/>
      </c>
      <c r="S3932" s="133">
        <f>IFERROR(IF(M3932&lt;=0.005,IF(F3932="",L3932,0),IF(F3932&lt;&gt;"",0,IF(P3932="",0,IF(P3932="H",0,IF(Q3932&lt;Veriler!$G$2,L3932*Veriler!$G$2,L3932*Q3932)))))," ")</f>
        <v>0</v>
      </c>
      <c r="T3932" s="133">
        <f>IF(Veriler!T3932&lt;=0.1, S3932, IF(AND(Veriler!T3932&gt;0.1, F3932="", P3932="E"), IF(Q3932&gt;Veriler!$G$2, Q3932*S3932, IF(Q3932&lt;Veriler!$G$2, Veriler!$G$2*S3932, Q3932*S3932)), 0))</f>
        <v>0</v>
      </c>
      <c r="U3932" s="133" t="str">
        <f t="shared" si="1239"/>
        <v xml:space="preserve"> </v>
      </c>
      <c r="V3932" s="134" t="str">
        <f>IFERROR(IF(O3932="%10 sınırı aşılmıştır.",L3932-T3932,IFERROR(IF(F3932="",IF(S3932=1,0,IF(L3932-S3932=0,"",L3932-S3932)),IF(Veriler!M3932="",L3932,IF(L3932*Veriler!M3932=0,"",L3932*Veriler!M3932))),L3932)),0)</f>
        <v/>
      </c>
      <c r="W3932" s="146"/>
      <c r="X3932" s="146"/>
      <c r="Y3932" s="146"/>
    </row>
    <row r="3933" spans="1:25" s="99" customFormat="1" ht="36" hidden="1" customHeight="1" x14ac:dyDescent="0.25">
      <c r="A3933" s="101"/>
      <c r="B3933" s="191" t="s">
        <v>16</v>
      </c>
      <c r="C3933" s="176"/>
      <c r="D3933" s="120"/>
      <c r="E3933" s="171"/>
      <c r="F3933" s="172"/>
      <c r="G3933" s="121"/>
      <c r="H3933" s="115"/>
      <c r="I3933" s="115"/>
      <c r="J3933" s="115"/>
      <c r="K3933" s="115"/>
      <c r="L3933" s="121"/>
      <c r="M3933" s="121"/>
      <c r="N3933" s="121"/>
      <c r="O3933" s="121"/>
      <c r="P3933" s="120"/>
      <c r="Q3933" s="120"/>
      <c r="R3933" s="183"/>
      <c r="S3933" s="184"/>
      <c r="T3933" s="121"/>
      <c r="U3933" s="121"/>
      <c r="V3933" s="121"/>
      <c r="W3933" s="146"/>
      <c r="X3933" s="146"/>
      <c r="Y3933" s="146"/>
    </row>
    <row r="3934" spans="1:25" s="99" customFormat="1" ht="54.75" customHeight="1" x14ac:dyDescent="0.25">
      <c r="A3934" s="96">
        <f>A3932+1</f>
        <v>2899</v>
      </c>
      <c r="B3934" s="175"/>
      <c r="C3934" s="176"/>
      <c r="D3934" s="113"/>
      <c r="E3934" s="115"/>
      <c r="F3934" s="174"/>
      <c r="G3934" s="114" t="str">
        <f t="shared" ref="G3934:G3947" si="1241">IF(AND(F3934&lt;&gt;"",V3934&lt;&gt;"",L3934&lt;&gt;0),V3934/L3934,"")</f>
        <v/>
      </c>
      <c r="H3934" s="115"/>
      <c r="I3934" s="115"/>
      <c r="J3934" s="115"/>
      <c r="K3934" s="115"/>
      <c r="L3934" s="133" t="str">
        <f t="shared" ref="L3934:L3947" si="1242">IF(AND(H3934&lt;&gt;0, J3934&lt;&gt;0, K3934&lt;&gt;0), H3934*J3934*K3934, "")</f>
        <v/>
      </c>
      <c r="M3934" s="116" t="str">
        <f>IF(L3934="", "", L3934/Veriler!$X$1)</f>
        <v/>
      </c>
      <c r="N3934" s="116" t="str">
        <f>IF(F3934&lt;&gt;"", "İthal Girdi", IF(Veriler!T3934="", "", IF(Veriler!S3934="H", "%0,5 üzerindedir", IF(Veriler!T3934&gt;0.1, "%10 sınırı aşılmıştır.", "Uygun"))))</f>
        <v>%0,5 üzerindedir</v>
      </c>
      <c r="O3934" s="116" t="str">
        <f t="shared" ref="O3934:O3947" si="1243">IF(M3934=""," ",N3934)</f>
        <v xml:space="preserve"> </v>
      </c>
      <c r="P3934" s="117"/>
      <c r="Q3934" s="118"/>
      <c r="R3934" s="119" t="str">
        <f t="shared" ref="R3934:R3947" si="1244">IFERROR(IF(AND(T3934&lt;&gt;"",L3934&lt;&gt;"",L3934&lt;&gt;0,T3934&lt;&gt;0),T3934/L3934,"")," ")</f>
        <v/>
      </c>
      <c r="S3934" s="133">
        <f>IFERROR(IF(M3934&lt;=0.005,IF(F3934="",L3934,0),IF(F3934&lt;&gt;"",0,IF(P3934="",0,IF(P3934="H",0,IF(Q3934&lt;Veriler!$G$2,L3934*Veriler!$G$2,L3934*Q3934)))))," ")</f>
        <v>0</v>
      </c>
      <c r="T3934" s="133">
        <f>IF(Veriler!T3934&lt;=0.1, S3934, IF(AND(Veriler!T3934&gt;0.1, F3934="", P3934="E"), IF(Q3934&gt;Veriler!$G$2, Q3934*S3934, IF(Q3934&lt;Veriler!$G$2, Veriler!$G$2*S3934, Q3934*S3934)), 0))</f>
        <v>0</v>
      </c>
      <c r="U3934" s="133" t="str">
        <f t="shared" ref="U3934:U3947" si="1245">IF(T3934=0," ",T3934)</f>
        <v xml:space="preserve"> </v>
      </c>
      <c r="V3934" s="134" t="str">
        <f>IFERROR(IF(O3934="%10 sınırı aşılmıştır.",L3934-T3934,IFERROR(IF(F3934="",IF(S3934=1,0,IF(L3934-S3934=0,"",L3934-S3934)),IF(Veriler!M3934="",L3934,IF(L3934*Veriler!M3934=0,"",L3934*Veriler!M3934))),L3934)),0)</f>
        <v/>
      </c>
      <c r="W3934" s="146"/>
      <c r="X3934" s="146"/>
      <c r="Y3934" s="146"/>
    </row>
    <row r="3935" spans="1:25" s="99" customFormat="1" ht="54.75" customHeight="1" x14ac:dyDescent="0.25">
      <c r="A3935" s="96">
        <f t="shared" ref="A3935:A3947" si="1246">A3934+1</f>
        <v>2900</v>
      </c>
      <c r="B3935" s="175"/>
      <c r="C3935" s="176"/>
      <c r="D3935" s="113"/>
      <c r="E3935" s="115"/>
      <c r="F3935" s="174"/>
      <c r="G3935" s="114" t="str">
        <f t="shared" si="1241"/>
        <v/>
      </c>
      <c r="H3935" s="115"/>
      <c r="I3935" s="115"/>
      <c r="J3935" s="115"/>
      <c r="K3935" s="115"/>
      <c r="L3935" s="133" t="str">
        <f t="shared" si="1242"/>
        <v/>
      </c>
      <c r="M3935" s="116" t="str">
        <f>IF(L3935="", "", L3935/Veriler!$X$1)</f>
        <v/>
      </c>
      <c r="N3935" s="116" t="str">
        <f>IF(F3935&lt;&gt;"", "İthal Girdi", IF(Veriler!T3935="", "", IF(Veriler!S3935="H", "%0,5 üzerindedir", IF(Veriler!T3935&gt;0.1, "%10 sınırı aşılmıştır.", "Uygun"))))</f>
        <v>%0,5 üzerindedir</v>
      </c>
      <c r="O3935" s="116" t="str">
        <f t="shared" si="1243"/>
        <v xml:space="preserve"> </v>
      </c>
      <c r="P3935" s="117"/>
      <c r="Q3935" s="118"/>
      <c r="R3935" s="119" t="str">
        <f t="shared" si="1244"/>
        <v/>
      </c>
      <c r="S3935" s="133">
        <f>IFERROR(IF(M3935&lt;=0.005,IF(F3935="",L3935,0),IF(F3935&lt;&gt;"",0,IF(P3935="",0,IF(P3935="H",0,IF(Q3935&lt;Veriler!$G$2,L3935*Veriler!$G$2,L3935*Q3935)))))," ")</f>
        <v>0</v>
      </c>
      <c r="T3935" s="133">
        <f>IF(Veriler!T3935&lt;=0.1, S3935, IF(AND(Veriler!T3935&gt;0.1, F3935="", P3935="E"), IF(Q3935&gt;Veriler!$G$2, Q3935*S3935, IF(Q3935&lt;Veriler!$G$2, Veriler!$G$2*S3935, Q3935*S3935)), 0))</f>
        <v>0</v>
      </c>
      <c r="U3935" s="133" t="str">
        <f t="shared" si="1245"/>
        <v xml:space="preserve"> </v>
      </c>
      <c r="V3935" s="134" t="str">
        <f>IFERROR(IF(O3935="%10 sınırı aşılmıştır.",L3935-T3935,IFERROR(IF(F3935="",IF(S3935=1,0,IF(L3935-S3935=0,"",L3935-S3935)),IF(Veriler!M3935="",L3935,IF(L3935*Veriler!M3935=0,"",L3935*Veriler!M3935))),L3935)),0)</f>
        <v/>
      </c>
      <c r="W3935" s="146"/>
      <c r="X3935" s="146"/>
      <c r="Y3935" s="146"/>
    </row>
    <row r="3936" spans="1:25" s="99" customFormat="1" ht="54.75" customHeight="1" x14ac:dyDescent="0.25">
      <c r="A3936" s="96">
        <f t="shared" si="1246"/>
        <v>2901</v>
      </c>
      <c r="B3936" s="175"/>
      <c r="C3936" s="176"/>
      <c r="D3936" s="113"/>
      <c r="E3936" s="115"/>
      <c r="F3936" s="174"/>
      <c r="G3936" s="114" t="str">
        <f t="shared" si="1241"/>
        <v/>
      </c>
      <c r="H3936" s="115"/>
      <c r="I3936" s="115"/>
      <c r="J3936" s="115"/>
      <c r="K3936" s="115"/>
      <c r="L3936" s="133" t="str">
        <f t="shared" si="1242"/>
        <v/>
      </c>
      <c r="M3936" s="116" t="str">
        <f>IF(L3936="", "", L3936/Veriler!$X$1)</f>
        <v/>
      </c>
      <c r="N3936" s="116" t="str">
        <f>IF(F3936&lt;&gt;"", "İthal Girdi", IF(Veriler!T3936="", "", IF(Veriler!S3936="H", "%0,5 üzerindedir", IF(Veriler!T3936&gt;0.1, "%10 sınırı aşılmıştır.", "Uygun"))))</f>
        <v>%0,5 üzerindedir</v>
      </c>
      <c r="O3936" s="116" t="str">
        <f t="shared" si="1243"/>
        <v xml:space="preserve"> </v>
      </c>
      <c r="P3936" s="117"/>
      <c r="Q3936" s="118"/>
      <c r="R3936" s="119" t="str">
        <f t="shared" si="1244"/>
        <v/>
      </c>
      <c r="S3936" s="133">
        <f>IFERROR(IF(M3936&lt;=0.005,IF(F3936="",L3936,0),IF(F3936&lt;&gt;"",0,IF(P3936="",0,IF(P3936="H",0,IF(Q3936&lt;Veriler!$G$2,L3936*Veriler!$G$2,L3936*Q3936)))))," ")</f>
        <v>0</v>
      </c>
      <c r="T3936" s="133">
        <f>IF(Veriler!T3936&lt;=0.1, S3936, IF(AND(Veriler!T3936&gt;0.1, F3936="", P3936="E"), IF(Q3936&gt;Veriler!$G$2, Q3936*S3936, IF(Q3936&lt;Veriler!$G$2, Veriler!$G$2*S3936, Q3936*S3936)), 0))</f>
        <v>0</v>
      </c>
      <c r="U3936" s="133" t="str">
        <f t="shared" si="1245"/>
        <v xml:space="preserve"> </v>
      </c>
      <c r="V3936" s="134" t="str">
        <f>IFERROR(IF(O3936="%10 sınırı aşılmıştır.",L3936-T3936,IFERROR(IF(F3936="",IF(S3936=1,0,IF(L3936-S3936=0,"",L3936-S3936)),IF(Veriler!M3936="",L3936,IF(L3936*Veriler!M3936=0,"",L3936*Veriler!M3936))),L3936)),0)</f>
        <v/>
      </c>
      <c r="W3936" s="146"/>
      <c r="X3936" s="146"/>
      <c r="Y3936" s="146"/>
    </row>
    <row r="3937" spans="1:25" s="99" customFormat="1" ht="54.75" customHeight="1" x14ac:dyDescent="0.25">
      <c r="A3937" s="96">
        <f t="shared" si="1246"/>
        <v>2902</v>
      </c>
      <c r="B3937" s="175"/>
      <c r="C3937" s="176"/>
      <c r="D3937" s="113"/>
      <c r="E3937" s="115"/>
      <c r="F3937" s="174"/>
      <c r="G3937" s="114" t="str">
        <f t="shared" si="1241"/>
        <v/>
      </c>
      <c r="H3937" s="115"/>
      <c r="I3937" s="115"/>
      <c r="J3937" s="115"/>
      <c r="K3937" s="115"/>
      <c r="L3937" s="133" t="str">
        <f t="shared" si="1242"/>
        <v/>
      </c>
      <c r="M3937" s="116" t="str">
        <f>IF(L3937="", "", L3937/Veriler!$X$1)</f>
        <v/>
      </c>
      <c r="N3937" s="116" t="str">
        <f>IF(F3937&lt;&gt;"", "İthal Girdi", IF(Veriler!T3937="", "", IF(Veriler!S3937="H", "%0,5 üzerindedir", IF(Veriler!T3937&gt;0.1, "%10 sınırı aşılmıştır.", "Uygun"))))</f>
        <v>%0,5 üzerindedir</v>
      </c>
      <c r="O3937" s="116" t="str">
        <f t="shared" si="1243"/>
        <v xml:space="preserve"> </v>
      </c>
      <c r="P3937" s="117"/>
      <c r="Q3937" s="118"/>
      <c r="R3937" s="119" t="str">
        <f t="shared" si="1244"/>
        <v/>
      </c>
      <c r="S3937" s="133">
        <f>IFERROR(IF(M3937&lt;=0.005,IF(F3937="",L3937,0),IF(F3937&lt;&gt;"",0,IF(P3937="",0,IF(P3937="H",0,IF(Q3937&lt;Veriler!$G$2,L3937*Veriler!$G$2,L3937*Q3937)))))," ")</f>
        <v>0</v>
      </c>
      <c r="T3937" s="133">
        <f>IF(Veriler!T3937&lt;=0.1, S3937, IF(AND(Veriler!T3937&gt;0.1, F3937="", P3937="E"), IF(Q3937&gt;Veriler!$G$2, Q3937*S3937, IF(Q3937&lt;Veriler!$G$2, Veriler!$G$2*S3937, Q3937*S3937)), 0))</f>
        <v>0</v>
      </c>
      <c r="U3937" s="133" t="str">
        <f t="shared" si="1245"/>
        <v xml:space="preserve"> </v>
      </c>
      <c r="V3937" s="134" t="str">
        <f>IFERROR(IF(O3937="%10 sınırı aşılmıştır.",L3937-T3937,IFERROR(IF(F3937="",IF(S3937=1,0,IF(L3937-S3937=0,"",L3937-S3937)),IF(Veriler!M3937="",L3937,IF(L3937*Veriler!M3937=0,"",L3937*Veriler!M3937))),L3937)),0)</f>
        <v/>
      </c>
      <c r="W3937" s="146"/>
      <c r="X3937" s="146"/>
      <c r="Y3937" s="146"/>
    </row>
    <row r="3938" spans="1:25" s="99" customFormat="1" ht="54.75" customHeight="1" x14ac:dyDescent="0.25">
      <c r="A3938" s="96">
        <f t="shared" si="1246"/>
        <v>2903</v>
      </c>
      <c r="B3938" s="175"/>
      <c r="C3938" s="176"/>
      <c r="D3938" s="113"/>
      <c r="E3938" s="115"/>
      <c r="F3938" s="174"/>
      <c r="G3938" s="114" t="str">
        <f t="shared" si="1241"/>
        <v/>
      </c>
      <c r="H3938" s="115"/>
      <c r="I3938" s="115"/>
      <c r="J3938" s="115"/>
      <c r="K3938" s="115"/>
      <c r="L3938" s="133" t="str">
        <f t="shared" si="1242"/>
        <v/>
      </c>
      <c r="M3938" s="116" t="str">
        <f>IF(L3938="", "", L3938/Veriler!$X$1)</f>
        <v/>
      </c>
      <c r="N3938" s="116" t="str">
        <f>IF(F3938&lt;&gt;"", "İthal Girdi", IF(Veriler!T3938="", "", IF(Veriler!S3938="H", "%0,5 üzerindedir", IF(Veriler!T3938&gt;0.1, "%10 sınırı aşılmıştır.", "Uygun"))))</f>
        <v>%0,5 üzerindedir</v>
      </c>
      <c r="O3938" s="116" t="str">
        <f t="shared" si="1243"/>
        <v xml:space="preserve"> </v>
      </c>
      <c r="P3938" s="117"/>
      <c r="Q3938" s="118"/>
      <c r="R3938" s="119" t="str">
        <f t="shared" si="1244"/>
        <v/>
      </c>
      <c r="S3938" s="133">
        <f>IFERROR(IF(M3938&lt;=0.005,IF(F3938="",L3938,0),IF(F3938&lt;&gt;"",0,IF(P3938="",0,IF(P3938="H",0,IF(Q3938&lt;Veriler!$G$2,L3938*Veriler!$G$2,L3938*Q3938)))))," ")</f>
        <v>0</v>
      </c>
      <c r="T3938" s="133">
        <f>IF(Veriler!T3938&lt;=0.1, S3938, IF(AND(Veriler!T3938&gt;0.1, F3938="", P3938="E"), IF(Q3938&gt;Veriler!$G$2, Q3938*S3938, IF(Q3938&lt;Veriler!$G$2, Veriler!$G$2*S3938, Q3938*S3938)), 0))</f>
        <v>0</v>
      </c>
      <c r="U3938" s="133" t="str">
        <f t="shared" si="1245"/>
        <v xml:space="preserve"> </v>
      </c>
      <c r="V3938" s="134" t="str">
        <f>IFERROR(IF(O3938="%10 sınırı aşılmıştır.",L3938-T3938,IFERROR(IF(F3938="",IF(S3938=1,0,IF(L3938-S3938=0,"",L3938-S3938)),IF(Veriler!M3938="",L3938,IF(L3938*Veriler!M3938=0,"",L3938*Veriler!M3938))),L3938)),0)</f>
        <v/>
      </c>
      <c r="W3938" s="146"/>
      <c r="X3938" s="146"/>
      <c r="Y3938" s="146"/>
    </row>
    <row r="3939" spans="1:25" s="99" customFormat="1" ht="54.75" customHeight="1" x14ac:dyDescent="0.25">
      <c r="A3939" s="96">
        <f t="shared" si="1246"/>
        <v>2904</v>
      </c>
      <c r="B3939" s="175"/>
      <c r="C3939" s="176"/>
      <c r="D3939" s="113"/>
      <c r="E3939" s="115"/>
      <c r="F3939" s="174"/>
      <c r="G3939" s="114" t="str">
        <f t="shared" si="1241"/>
        <v/>
      </c>
      <c r="H3939" s="115"/>
      <c r="I3939" s="115"/>
      <c r="J3939" s="115"/>
      <c r="K3939" s="115"/>
      <c r="L3939" s="133" t="str">
        <f t="shared" si="1242"/>
        <v/>
      </c>
      <c r="M3939" s="116" t="str">
        <f>IF(L3939="", "", L3939/Veriler!$X$1)</f>
        <v/>
      </c>
      <c r="N3939" s="116" t="str">
        <f>IF(F3939&lt;&gt;"", "İthal Girdi", IF(Veriler!T3939="", "", IF(Veriler!S3939="H", "%0,5 üzerindedir", IF(Veriler!T3939&gt;0.1, "%10 sınırı aşılmıştır.", "Uygun"))))</f>
        <v>%0,5 üzerindedir</v>
      </c>
      <c r="O3939" s="116" t="str">
        <f t="shared" si="1243"/>
        <v xml:space="preserve"> </v>
      </c>
      <c r="P3939" s="117"/>
      <c r="Q3939" s="118"/>
      <c r="R3939" s="119" t="str">
        <f t="shared" si="1244"/>
        <v/>
      </c>
      <c r="S3939" s="133">
        <f>IFERROR(IF(M3939&lt;=0.005,IF(F3939="",L3939,0),IF(F3939&lt;&gt;"",0,IF(P3939="",0,IF(P3939="H",0,IF(Q3939&lt;Veriler!$G$2,L3939*Veriler!$G$2,L3939*Q3939)))))," ")</f>
        <v>0</v>
      </c>
      <c r="T3939" s="133">
        <f>IF(Veriler!T3939&lt;=0.1, S3939, IF(AND(Veriler!T3939&gt;0.1, F3939="", P3939="E"), IF(Q3939&gt;Veriler!$G$2, Q3939*S3939, IF(Q3939&lt;Veriler!$G$2, Veriler!$G$2*S3939, Q3939*S3939)), 0))</f>
        <v>0</v>
      </c>
      <c r="U3939" s="133" t="str">
        <f t="shared" si="1245"/>
        <v xml:space="preserve"> </v>
      </c>
      <c r="V3939" s="134" t="str">
        <f>IFERROR(IF(O3939="%10 sınırı aşılmıştır.",L3939-T3939,IFERROR(IF(F3939="",IF(S3939=1,0,IF(L3939-S3939=0,"",L3939-S3939)),IF(Veriler!M3939="",L3939,IF(L3939*Veriler!M3939=0,"",L3939*Veriler!M3939))),L3939)),0)</f>
        <v/>
      </c>
      <c r="W3939" s="146"/>
      <c r="X3939" s="146"/>
      <c r="Y3939" s="146"/>
    </row>
    <row r="3940" spans="1:25" s="99" customFormat="1" ht="54.75" customHeight="1" x14ac:dyDescent="0.25">
      <c r="A3940" s="96">
        <f t="shared" si="1246"/>
        <v>2905</v>
      </c>
      <c r="B3940" s="175"/>
      <c r="C3940" s="176"/>
      <c r="D3940" s="113"/>
      <c r="E3940" s="115"/>
      <c r="F3940" s="174"/>
      <c r="G3940" s="114" t="str">
        <f t="shared" si="1241"/>
        <v/>
      </c>
      <c r="H3940" s="115"/>
      <c r="I3940" s="115"/>
      <c r="J3940" s="115"/>
      <c r="K3940" s="115"/>
      <c r="L3940" s="133" t="str">
        <f t="shared" si="1242"/>
        <v/>
      </c>
      <c r="M3940" s="116" t="str">
        <f>IF(L3940="", "", L3940/Veriler!$X$1)</f>
        <v/>
      </c>
      <c r="N3940" s="116" t="str">
        <f>IF(F3940&lt;&gt;"", "İthal Girdi", IF(Veriler!T3940="", "", IF(Veriler!S3940="H", "%0,5 üzerindedir", IF(Veriler!T3940&gt;0.1, "%10 sınırı aşılmıştır.", "Uygun"))))</f>
        <v>%0,5 üzerindedir</v>
      </c>
      <c r="O3940" s="116" t="str">
        <f t="shared" si="1243"/>
        <v xml:space="preserve"> </v>
      </c>
      <c r="P3940" s="117"/>
      <c r="Q3940" s="118"/>
      <c r="R3940" s="119" t="str">
        <f t="shared" si="1244"/>
        <v/>
      </c>
      <c r="S3940" s="133">
        <f>IFERROR(IF(M3940&lt;=0.005,IF(F3940="",L3940,0),IF(F3940&lt;&gt;"",0,IF(P3940="",0,IF(P3940="H",0,IF(Q3940&lt;Veriler!$G$2,L3940*Veriler!$G$2,L3940*Q3940)))))," ")</f>
        <v>0</v>
      </c>
      <c r="T3940" s="133">
        <f>IF(Veriler!T3940&lt;=0.1, S3940, IF(AND(Veriler!T3940&gt;0.1, F3940="", P3940="E"), IF(Q3940&gt;Veriler!$G$2, Q3940*S3940, IF(Q3940&lt;Veriler!$G$2, Veriler!$G$2*S3940, Q3940*S3940)), 0))</f>
        <v>0</v>
      </c>
      <c r="U3940" s="133" t="str">
        <f t="shared" si="1245"/>
        <v xml:space="preserve"> </v>
      </c>
      <c r="V3940" s="134" t="str">
        <f>IFERROR(IF(O3940="%10 sınırı aşılmıştır.",L3940-T3940,IFERROR(IF(F3940="",IF(S3940=1,0,IF(L3940-S3940=0,"",L3940-S3940)),IF(Veriler!M3940="",L3940,IF(L3940*Veriler!M3940=0,"",L3940*Veriler!M3940))),L3940)),0)</f>
        <v/>
      </c>
      <c r="W3940" s="146"/>
      <c r="X3940" s="146"/>
      <c r="Y3940" s="146"/>
    </row>
    <row r="3941" spans="1:25" s="99" customFormat="1" ht="54.75" customHeight="1" x14ac:dyDescent="0.25">
      <c r="A3941" s="96">
        <f t="shared" si="1246"/>
        <v>2906</v>
      </c>
      <c r="B3941" s="175"/>
      <c r="C3941" s="176"/>
      <c r="D3941" s="113"/>
      <c r="E3941" s="115"/>
      <c r="F3941" s="174"/>
      <c r="G3941" s="114" t="str">
        <f t="shared" si="1241"/>
        <v/>
      </c>
      <c r="H3941" s="115"/>
      <c r="I3941" s="115"/>
      <c r="J3941" s="115"/>
      <c r="K3941" s="115"/>
      <c r="L3941" s="133" t="str">
        <f t="shared" si="1242"/>
        <v/>
      </c>
      <c r="M3941" s="116" t="str">
        <f>IF(L3941="", "", L3941/Veriler!$X$1)</f>
        <v/>
      </c>
      <c r="N3941" s="116" t="str">
        <f>IF(F3941&lt;&gt;"", "İthal Girdi", IF(Veriler!T3941="", "", IF(Veriler!S3941="H", "%0,5 üzerindedir", IF(Veriler!T3941&gt;0.1, "%10 sınırı aşılmıştır.", "Uygun"))))</f>
        <v>%0,5 üzerindedir</v>
      </c>
      <c r="O3941" s="116" t="str">
        <f t="shared" si="1243"/>
        <v xml:space="preserve"> </v>
      </c>
      <c r="P3941" s="117"/>
      <c r="Q3941" s="118"/>
      <c r="R3941" s="119" t="str">
        <f t="shared" si="1244"/>
        <v/>
      </c>
      <c r="S3941" s="133">
        <f>IFERROR(IF(M3941&lt;=0.005,IF(F3941="",L3941,0),IF(F3941&lt;&gt;"",0,IF(P3941="",0,IF(P3941="H",0,IF(Q3941&lt;Veriler!$G$2,L3941*Veriler!$G$2,L3941*Q3941)))))," ")</f>
        <v>0</v>
      </c>
      <c r="T3941" s="133">
        <f>IF(Veriler!T3941&lt;=0.1, S3941, IF(AND(Veriler!T3941&gt;0.1, F3941="", P3941="E"), IF(Q3941&gt;Veriler!$G$2, Q3941*S3941, IF(Q3941&lt;Veriler!$G$2, Veriler!$G$2*S3941, Q3941*S3941)), 0))</f>
        <v>0</v>
      </c>
      <c r="U3941" s="133" t="str">
        <f t="shared" si="1245"/>
        <v xml:space="preserve"> </v>
      </c>
      <c r="V3941" s="134" t="str">
        <f>IFERROR(IF(O3941="%10 sınırı aşılmıştır.",L3941-T3941,IFERROR(IF(F3941="",IF(S3941=1,0,IF(L3941-S3941=0,"",L3941-S3941)),IF(Veriler!M3941="",L3941,IF(L3941*Veriler!M3941=0,"",L3941*Veriler!M3941))),L3941)),0)</f>
        <v/>
      </c>
      <c r="W3941" s="146"/>
      <c r="X3941" s="146"/>
      <c r="Y3941" s="146"/>
    </row>
    <row r="3942" spans="1:25" s="99" customFormat="1" ht="54.75" customHeight="1" x14ac:dyDescent="0.25">
      <c r="A3942" s="96">
        <f t="shared" si="1246"/>
        <v>2907</v>
      </c>
      <c r="B3942" s="175"/>
      <c r="C3942" s="176"/>
      <c r="D3942" s="113"/>
      <c r="E3942" s="115"/>
      <c r="F3942" s="174"/>
      <c r="G3942" s="114" t="str">
        <f t="shared" si="1241"/>
        <v/>
      </c>
      <c r="H3942" s="115"/>
      <c r="I3942" s="115"/>
      <c r="J3942" s="115"/>
      <c r="K3942" s="115"/>
      <c r="L3942" s="133" t="str">
        <f t="shared" si="1242"/>
        <v/>
      </c>
      <c r="M3942" s="116" t="str">
        <f>IF(L3942="", "", L3942/Veriler!$X$1)</f>
        <v/>
      </c>
      <c r="N3942" s="116" t="str">
        <f>IF(F3942&lt;&gt;"", "İthal Girdi", IF(Veriler!T3942="", "", IF(Veriler!S3942="H", "%0,5 üzerindedir", IF(Veriler!T3942&gt;0.1, "%10 sınırı aşılmıştır.", "Uygun"))))</f>
        <v>%0,5 üzerindedir</v>
      </c>
      <c r="O3942" s="116" t="str">
        <f t="shared" si="1243"/>
        <v xml:space="preserve"> </v>
      </c>
      <c r="P3942" s="117"/>
      <c r="Q3942" s="118"/>
      <c r="R3942" s="119" t="str">
        <f t="shared" si="1244"/>
        <v/>
      </c>
      <c r="S3942" s="133">
        <f>IFERROR(IF(M3942&lt;=0.005,IF(F3942="",L3942,0),IF(F3942&lt;&gt;"",0,IF(P3942="",0,IF(P3942="H",0,IF(Q3942&lt;Veriler!$G$2,L3942*Veriler!$G$2,L3942*Q3942)))))," ")</f>
        <v>0</v>
      </c>
      <c r="T3942" s="133">
        <f>IF(Veriler!T3942&lt;=0.1, S3942, IF(AND(Veriler!T3942&gt;0.1, F3942="", P3942="E"), IF(Q3942&gt;Veriler!$G$2, Q3942*S3942, IF(Q3942&lt;Veriler!$G$2, Veriler!$G$2*S3942, Q3942*S3942)), 0))</f>
        <v>0</v>
      </c>
      <c r="U3942" s="133" t="str">
        <f t="shared" si="1245"/>
        <v xml:space="preserve"> </v>
      </c>
      <c r="V3942" s="134" t="str">
        <f>IFERROR(IF(O3942="%10 sınırı aşılmıştır.",L3942-T3942,IFERROR(IF(F3942="",IF(S3942=1,0,IF(L3942-S3942=0,"",L3942-S3942)),IF(Veriler!M3942="",L3942,IF(L3942*Veriler!M3942=0,"",L3942*Veriler!M3942))),L3942)),0)</f>
        <v/>
      </c>
      <c r="W3942" s="146"/>
      <c r="X3942" s="146"/>
      <c r="Y3942" s="146"/>
    </row>
    <row r="3943" spans="1:25" s="99" customFormat="1" ht="54.75" customHeight="1" x14ac:dyDescent="0.25">
      <c r="A3943" s="96">
        <f t="shared" si="1246"/>
        <v>2908</v>
      </c>
      <c r="B3943" s="175"/>
      <c r="C3943" s="176"/>
      <c r="D3943" s="113"/>
      <c r="E3943" s="115"/>
      <c r="F3943" s="174"/>
      <c r="G3943" s="114" t="str">
        <f t="shared" si="1241"/>
        <v/>
      </c>
      <c r="H3943" s="115"/>
      <c r="I3943" s="115"/>
      <c r="J3943" s="115"/>
      <c r="K3943" s="115"/>
      <c r="L3943" s="133" t="str">
        <f t="shared" si="1242"/>
        <v/>
      </c>
      <c r="M3943" s="116" t="str">
        <f>IF(L3943="", "", L3943/Veriler!$X$1)</f>
        <v/>
      </c>
      <c r="N3943" s="116" t="str">
        <f>IF(F3943&lt;&gt;"", "İthal Girdi", IF(Veriler!T3943="", "", IF(Veriler!S3943="H", "%0,5 üzerindedir", IF(Veriler!T3943&gt;0.1, "%10 sınırı aşılmıştır.", "Uygun"))))</f>
        <v>%0,5 üzerindedir</v>
      </c>
      <c r="O3943" s="116" t="str">
        <f t="shared" si="1243"/>
        <v xml:space="preserve"> </v>
      </c>
      <c r="P3943" s="117"/>
      <c r="Q3943" s="118"/>
      <c r="R3943" s="119" t="str">
        <f t="shared" si="1244"/>
        <v/>
      </c>
      <c r="S3943" s="133">
        <f>IFERROR(IF(M3943&lt;=0.005,IF(F3943="",L3943,0),IF(F3943&lt;&gt;"",0,IF(P3943="",0,IF(P3943="H",0,IF(Q3943&lt;Veriler!$G$2,L3943*Veriler!$G$2,L3943*Q3943)))))," ")</f>
        <v>0</v>
      </c>
      <c r="T3943" s="133">
        <f>IF(Veriler!T3943&lt;=0.1, S3943, IF(AND(Veriler!T3943&gt;0.1, F3943="", P3943="E"), IF(Q3943&gt;Veriler!$G$2, Q3943*S3943, IF(Q3943&lt;Veriler!$G$2, Veriler!$G$2*S3943, Q3943*S3943)), 0))</f>
        <v>0</v>
      </c>
      <c r="U3943" s="133" t="str">
        <f t="shared" si="1245"/>
        <v xml:space="preserve"> </v>
      </c>
      <c r="V3943" s="134" t="str">
        <f>IFERROR(IF(O3943="%10 sınırı aşılmıştır.",L3943-T3943,IFERROR(IF(F3943="",IF(S3943=1,0,IF(L3943-S3943=0,"",L3943-S3943)),IF(Veriler!M3943="",L3943,IF(L3943*Veriler!M3943=0,"",L3943*Veriler!M3943))),L3943)),0)</f>
        <v/>
      </c>
      <c r="W3943" s="146"/>
      <c r="X3943" s="146"/>
      <c r="Y3943" s="146"/>
    </row>
    <row r="3944" spans="1:25" s="99" customFormat="1" ht="54.75" customHeight="1" x14ac:dyDescent="0.25">
      <c r="A3944" s="96">
        <f t="shared" si="1246"/>
        <v>2909</v>
      </c>
      <c r="B3944" s="175"/>
      <c r="C3944" s="176"/>
      <c r="D3944" s="113"/>
      <c r="E3944" s="115"/>
      <c r="F3944" s="174"/>
      <c r="G3944" s="114" t="str">
        <f t="shared" si="1241"/>
        <v/>
      </c>
      <c r="H3944" s="115"/>
      <c r="I3944" s="115"/>
      <c r="J3944" s="115"/>
      <c r="K3944" s="115"/>
      <c r="L3944" s="133" t="str">
        <f t="shared" si="1242"/>
        <v/>
      </c>
      <c r="M3944" s="116" t="str">
        <f>IF(L3944="", "", L3944/Veriler!$X$1)</f>
        <v/>
      </c>
      <c r="N3944" s="116" t="str">
        <f>IF(F3944&lt;&gt;"", "İthal Girdi", IF(Veriler!T3944="", "", IF(Veriler!S3944="H", "%0,5 üzerindedir", IF(Veriler!T3944&gt;0.1, "%10 sınırı aşılmıştır.", "Uygun"))))</f>
        <v>%0,5 üzerindedir</v>
      </c>
      <c r="O3944" s="116" t="str">
        <f t="shared" si="1243"/>
        <v xml:space="preserve"> </v>
      </c>
      <c r="P3944" s="117"/>
      <c r="Q3944" s="118"/>
      <c r="R3944" s="119" t="str">
        <f t="shared" si="1244"/>
        <v/>
      </c>
      <c r="S3944" s="133">
        <f>IFERROR(IF(M3944&lt;=0.005,IF(F3944="",L3944,0),IF(F3944&lt;&gt;"",0,IF(P3944="",0,IF(P3944="H",0,IF(Q3944&lt;Veriler!$G$2,L3944*Veriler!$G$2,L3944*Q3944)))))," ")</f>
        <v>0</v>
      </c>
      <c r="T3944" s="133">
        <f>IF(Veriler!T3944&lt;=0.1, S3944, IF(AND(Veriler!T3944&gt;0.1, F3944="", P3944="E"), IF(Q3944&gt;Veriler!$G$2, Q3944*S3944, IF(Q3944&lt;Veriler!$G$2, Veriler!$G$2*S3944, Q3944*S3944)), 0))</f>
        <v>0</v>
      </c>
      <c r="U3944" s="133" t="str">
        <f t="shared" si="1245"/>
        <v xml:space="preserve"> </v>
      </c>
      <c r="V3944" s="134" t="str">
        <f>IFERROR(IF(O3944="%10 sınırı aşılmıştır.",L3944-T3944,IFERROR(IF(F3944="",IF(S3944=1,0,IF(L3944-S3944=0,"",L3944-S3944)),IF(Veriler!M3944="",L3944,IF(L3944*Veriler!M3944=0,"",L3944*Veriler!M3944))),L3944)),0)</f>
        <v/>
      </c>
      <c r="W3944" s="146"/>
      <c r="X3944" s="146"/>
      <c r="Y3944" s="146"/>
    </row>
    <row r="3945" spans="1:25" s="99" customFormat="1" ht="54.75" customHeight="1" x14ac:dyDescent="0.25">
      <c r="A3945" s="96">
        <f t="shared" si="1246"/>
        <v>2910</v>
      </c>
      <c r="B3945" s="175"/>
      <c r="C3945" s="176"/>
      <c r="D3945" s="113"/>
      <c r="E3945" s="115"/>
      <c r="F3945" s="174"/>
      <c r="G3945" s="114" t="str">
        <f t="shared" si="1241"/>
        <v/>
      </c>
      <c r="H3945" s="115"/>
      <c r="I3945" s="115"/>
      <c r="J3945" s="115"/>
      <c r="K3945" s="115"/>
      <c r="L3945" s="133" t="str">
        <f t="shared" si="1242"/>
        <v/>
      </c>
      <c r="M3945" s="116" t="str">
        <f>IF(L3945="", "", L3945/Veriler!$X$1)</f>
        <v/>
      </c>
      <c r="N3945" s="116" t="str">
        <f>IF(F3945&lt;&gt;"", "İthal Girdi", IF(Veriler!T3945="", "", IF(Veriler!S3945="H", "%0,5 üzerindedir", IF(Veriler!T3945&gt;0.1, "%10 sınırı aşılmıştır.", "Uygun"))))</f>
        <v>%0,5 üzerindedir</v>
      </c>
      <c r="O3945" s="116" t="str">
        <f t="shared" si="1243"/>
        <v xml:space="preserve"> </v>
      </c>
      <c r="P3945" s="117"/>
      <c r="Q3945" s="118"/>
      <c r="R3945" s="119" t="str">
        <f t="shared" si="1244"/>
        <v/>
      </c>
      <c r="S3945" s="133">
        <f>IFERROR(IF(M3945&lt;=0.005,IF(F3945="",L3945,0),IF(F3945&lt;&gt;"",0,IF(P3945="",0,IF(P3945="H",0,IF(Q3945&lt;Veriler!$G$2,L3945*Veriler!$G$2,L3945*Q3945)))))," ")</f>
        <v>0</v>
      </c>
      <c r="T3945" s="133">
        <f>IF(Veriler!T3945&lt;=0.1, S3945, IF(AND(Veriler!T3945&gt;0.1, F3945="", P3945="E"), IF(Q3945&gt;Veriler!$G$2, Q3945*S3945, IF(Q3945&lt;Veriler!$G$2, Veriler!$G$2*S3945, Q3945*S3945)), 0))</f>
        <v>0</v>
      </c>
      <c r="U3945" s="133" t="str">
        <f t="shared" si="1245"/>
        <v xml:space="preserve"> </v>
      </c>
      <c r="V3945" s="134" t="str">
        <f>IFERROR(IF(O3945="%10 sınırı aşılmıştır.",L3945-T3945,IFERROR(IF(F3945="",IF(S3945=1,0,IF(L3945-S3945=0,"",L3945-S3945)),IF(Veriler!M3945="",L3945,IF(L3945*Veriler!M3945=0,"",L3945*Veriler!M3945))),L3945)),0)</f>
        <v/>
      </c>
      <c r="W3945" s="146"/>
      <c r="X3945" s="146"/>
      <c r="Y3945" s="146"/>
    </row>
    <row r="3946" spans="1:25" s="99" customFormat="1" ht="54.75" customHeight="1" x14ac:dyDescent="0.25">
      <c r="A3946" s="96">
        <f t="shared" si="1246"/>
        <v>2911</v>
      </c>
      <c r="B3946" s="175"/>
      <c r="C3946" s="176"/>
      <c r="D3946" s="113"/>
      <c r="E3946" s="115"/>
      <c r="F3946" s="174"/>
      <c r="G3946" s="114" t="str">
        <f t="shared" si="1241"/>
        <v/>
      </c>
      <c r="H3946" s="115"/>
      <c r="I3946" s="115"/>
      <c r="J3946" s="115"/>
      <c r="K3946" s="115"/>
      <c r="L3946" s="133" t="str">
        <f t="shared" si="1242"/>
        <v/>
      </c>
      <c r="M3946" s="116" t="str">
        <f>IF(L3946="", "", L3946/Veriler!$X$1)</f>
        <v/>
      </c>
      <c r="N3946" s="116" t="str">
        <f>IF(F3946&lt;&gt;"", "İthal Girdi", IF(Veriler!T3946="", "", IF(Veriler!S3946="H", "%0,5 üzerindedir", IF(Veriler!T3946&gt;0.1, "%10 sınırı aşılmıştır.", "Uygun"))))</f>
        <v>%0,5 üzerindedir</v>
      </c>
      <c r="O3946" s="116" t="str">
        <f t="shared" si="1243"/>
        <v xml:space="preserve"> </v>
      </c>
      <c r="P3946" s="117"/>
      <c r="Q3946" s="118"/>
      <c r="R3946" s="119" t="str">
        <f t="shared" si="1244"/>
        <v/>
      </c>
      <c r="S3946" s="133">
        <f>IFERROR(IF(M3946&lt;=0.005,IF(F3946="",L3946,0),IF(F3946&lt;&gt;"",0,IF(P3946="",0,IF(P3946="H",0,IF(Q3946&lt;Veriler!$G$2,L3946*Veriler!$G$2,L3946*Q3946)))))," ")</f>
        <v>0</v>
      </c>
      <c r="T3946" s="133">
        <f>IF(Veriler!T3946&lt;=0.1, S3946, IF(AND(Veriler!T3946&gt;0.1, F3946="", P3946="E"), IF(Q3946&gt;Veriler!$G$2, Q3946*S3946, IF(Q3946&lt;Veriler!$G$2, Veriler!$G$2*S3946, Q3946*S3946)), 0))</f>
        <v>0</v>
      </c>
      <c r="U3946" s="133" t="str">
        <f t="shared" si="1245"/>
        <v xml:space="preserve"> </v>
      </c>
      <c r="V3946" s="134" t="str">
        <f>IFERROR(IF(O3946="%10 sınırı aşılmıştır.",L3946-T3946,IFERROR(IF(F3946="",IF(S3946=1,0,IF(L3946-S3946=0,"",L3946-S3946)),IF(Veriler!M3946="",L3946,IF(L3946*Veriler!M3946=0,"",L3946*Veriler!M3946))),L3946)),0)</f>
        <v/>
      </c>
      <c r="W3946" s="146"/>
      <c r="X3946" s="146"/>
      <c r="Y3946" s="146"/>
    </row>
    <row r="3947" spans="1:25" s="99" customFormat="1" ht="54.75" customHeight="1" x14ac:dyDescent="0.25">
      <c r="A3947" s="96">
        <f t="shared" si="1246"/>
        <v>2912</v>
      </c>
      <c r="B3947" s="175"/>
      <c r="C3947" s="176"/>
      <c r="D3947" s="113"/>
      <c r="E3947" s="115"/>
      <c r="F3947" s="174"/>
      <c r="G3947" s="114" t="str">
        <f t="shared" si="1241"/>
        <v/>
      </c>
      <c r="H3947" s="115"/>
      <c r="I3947" s="115"/>
      <c r="J3947" s="115"/>
      <c r="K3947" s="115"/>
      <c r="L3947" s="133" t="str">
        <f t="shared" si="1242"/>
        <v/>
      </c>
      <c r="M3947" s="116" t="str">
        <f>IF(L3947="", "", L3947/Veriler!$X$1)</f>
        <v/>
      </c>
      <c r="N3947" s="116" t="str">
        <f>IF(F3947&lt;&gt;"", "İthal Girdi", IF(Veriler!T3947="", "", IF(Veriler!S3947="H", "%0,5 üzerindedir", IF(Veriler!T3947&gt;0.1, "%10 sınırı aşılmıştır.", "Uygun"))))</f>
        <v>%0,5 üzerindedir</v>
      </c>
      <c r="O3947" s="116" t="str">
        <f t="shared" si="1243"/>
        <v xml:space="preserve"> </v>
      </c>
      <c r="P3947" s="117"/>
      <c r="Q3947" s="118"/>
      <c r="R3947" s="119" t="str">
        <f t="shared" si="1244"/>
        <v/>
      </c>
      <c r="S3947" s="133">
        <f>IFERROR(IF(M3947&lt;=0.005,IF(F3947="",L3947,0),IF(F3947&lt;&gt;"",0,IF(P3947="",0,IF(P3947="H",0,IF(Q3947&lt;Veriler!$G$2,L3947*Veriler!$G$2,L3947*Q3947)))))," ")</f>
        <v>0</v>
      </c>
      <c r="T3947" s="133">
        <f>IF(Veriler!T3947&lt;=0.1, S3947, IF(AND(Veriler!T3947&gt;0.1, F3947="", P3947="E"), IF(Q3947&gt;Veriler!$G$2, Q3947*S3947, IF(Q3947&lt;Veriler!$G$2, Veriler!$G$2*S3947, Q3947*S3947)), 0))</f>
        <v>0</v>
      </c>
      <c r="U3947" s="133" t="str">
        <f t="shared" si="1245"/>
        <v xml:space="preserve"> </v>
      </c>
      <c r="V3947" s="134" t="str">
        <f>IFERROR(IF(O3947="%10 sınırı aşılmıştır.",L3947-T3947,IFERROR(IF(F3947="",IF(S3947=1,0,IF(L3947-S3947=0,"",L3947-S3947)),IF(Veriler!M3947="",L3947,IF(L3947*Veriler!M3947=0,"",L3947*Veriler!M3947))),L3947)),0)</f>
        <v/>
      </c>
      <c r="W3947" s="146"/>
      <c r="X3947" s="146"/>
      <c r="Y3947" s="146"/>
    </row>
    <row r="3948" spans="1:25" s="99" customFormat="1" ht="24" customHeight="1" x14ac:dyDescent="0.25">
      <c r="A3948" s="103"/>
      <c r="B3948" s="104"/>
      <c r="C3948" s="104"/>
      <c r="D3948" s="104"/>
      <c r="E3948" s="103"/>
      <c r="F3948" s="135"/>
      <c r="G3948" s="157"/>
      <c r="H3948" s="103"/>
      <c r="I3948" s="103"/>
      <c r="J3948" s="103"/>
      <c r="K3948" s="103"/>
      <c r="L3948" s="136">
        <f>SUM(L3919:L3932,L3934:L3947)</f>
        <v>0</v>
      </c>
      <c r="M3948" s="158"/>
      <c r="N3948" s="158"/>
      <c r="O3948" s="158"/>
      <c r="P3948" s="105"/>
      <c r="Q3948" s="106"/>
      <c r="R3948" s="159"/>
      <c r="S3948" s="160"/>
      <c r="T3948" s="160"/>
      <c r="U3948" s="160"/>
      <c r="V3948" s="160"/>
      <c r="W3948" s="146"/>
      <c r="X3948" s="146"/>
      <c r="Y3948" s="146"/>
    </row>
    <row r="3949" spans="1:25" s="99" customFormat="1" ht="31.5" customHeight="1" x14ac:dyDescent="0.25">
      <c r="A3949" s="103"/>
      <c r="B3949" s="104"/>
      <c r="C3949" s="104"/>
      <c r="D3949" s="104"/>
      <c r="E3949" s="103"/>
      <c r="F3949" s="135"/>
      <c r="G3949" s="157"/>
      <c r="H3949" s="103"/>
      <c r="I3949" s="103"/>
      <c r="J3949" s="103"/>
      <c r="K3949" s="103"/>
      <c r="L3949" s="161"/>
      <c r="M3949" s="158"/>
      <c r="N3949" s="158"/>
      <c r="O3949" s="158"/>
      <c r="P3949" s="105"/>
      <c r="Q3949" s="106"/>
      <c r="R3949" s="159"/>
      <c r="S3949" s="162" t="s">
        <v>57</v>
      </c>
      <c r="T3949" s="162" t="s">
        <v>57</v>
      </c>
      <c r="U3949" s="162" t="s">
        <v>57</v>
      </c>
      <c r="V3949" s="163" t="s">
        <v>58</v>
      </c>
      <c r="W3949" s="146"/>
      <c r="X3949" s="146"/>
      <c r="Y3949" s="146"/>
    </row>
    <row r="3950" spans="1:25" s="99" customFormat="1" ht="58.5" customHeight="1" x14ac:dyDescent="0.25">
      <c r="A3950" s="185" t="s">
        <v>59</v>
      </c>
      <c r="B3950" s="180"/>
      <c r="C3950" s="180"/>
      <c r="D3950" s="180"/>
      <c r="E3950" s="180"/>
      <c r="F3950" s="180"/>
      <c r="G3950" s="180"/>
      <c r="H3950" s="180"/>
      <c r="I3950" s="180"/>
      <c r="J3950" s="180"/>
      <c r="K3950" s="180"/>
      <c r="L3950" s="180"/>
      <c r="M3950" s="180"/>
      <c r="N3950" s="180"/>
      <c r="O3950" s="180"/>
      <c r="P3950" s="180"/>
      <c r="Q3950" s="180"/>
      <c r="R3950" s="176"/>
      <c r="S3950" s="137">
        <f>SUM(S3912,S3919:S3932,S3934:S3947)</f>
        <v>0</v>
      </c>
      <c r="T3950" s="137" t="str">
        <f>IF(SUM(T3919:T3932,T3934:T3947)=0," ",SUM(T3919:T3932,T3934:T3947))</f>
        <v xml:space="preserve"> </v>
      </c>
      <c r="U3950" s="137" t="str">
        <f>IF(SUM(U3919:U3932,U3934:U3947)=0," ",SUM(U3919:U3932,U3934:U3947))</f>
        <v xml:space="preserve"> </v>
      </c>
      <c r="V3950" s="137" t="str">
        <f>IF(SUM(V3919:V3932,V3934:V3947)=0," ",SUM(V3919:V3932,V3934:V3947))</f>
        <v xml:space="preserve"> </v>
      </c>
      <c r="W3950" s="146"/>
      <c r="X3950" s="164">
        <f>SUM(U3919:U3932,U3934:U3947)</f>
        <v>0</v>
      </c>
      <c r="Y3950" s="164">
        <f>SUM(V3919:V3932,V3934:V3947)</f>
        <v>0</v>
      </c>
    </row>
    <row r="3951" spans="1:25" x14ac:dyDescent="0.3">
      <c r="A3951" s="34"/>
      <c r="G3951" s="146"/>
      <c r="L3951" s="146"/>
      <c r="M3951" s="146"/>
      <c r="N3951" s="146"/>
      <c r="O3951" s="146"/>
      <c r="R3951" s="146"/>
      <c r="S3951" s="146"/>
      <c r="T3951" s="146"/>
      <c r="U3951" s="146"/>
      <c r="V3951" s="146"/>
      <c r="W3951" s="146"/>
      <c r="X3951" s="146"/>
      <c r="Y3951" s="146"/>
    </row>
    <row r="3952" spans="1:25" x14ac:dyDescent="0.3">
      <c r="A3952" s="186" t="s">
        <v>60</v>
      </c>
      <c r="B3952" s="187"/>
      <c r="C3952" s="187"/>
      <c r="D3952" s="187"/>
      <c r="E3952" s="187"/>
      <c r="F3952" s="187"/>
      <c r="G3952" s="187"/>
      <c r="H3952" s="187"/>
      <c r="I3952" s="187"/>
      <c r="J3952" s="187"/>
      <c r="K3952" s="187"/>
      <c r="L3952" s="187"/>
      <c r="M3952" s="187"/>
      <c r="N3952" s="187"/>
      <c r="O3952" s="187"/>
      <c r="P3952" s="187"/>
      <c r="Q3952" s="187"/>
      <c r="R3952" s="187"/>
      <c r="S3952" s="187"/>
      <c r="T3952" s="187"/>
      <c r="U3952" s="187"/>
      <c r="V3952" s="187"/>
      <c r="W3952" s="146"/>
      <c r="X3952" s="146"/>
      <c r="Y3952" s="146"/>
    </row>
    <row r="3953" spans="1:25" s="99" customFormat="1" ht="41.25" customHeight="1" x14ac:dyDescent="0.25">
      <c r="A3953" s="189" t="s">
        <v>38</v>
      </c>
      <c r="B3953" s="180"/>
      <c r="C3953" s="180"/>
      <c r="D3953" s="180"/>
      <c r="E3953" s="180"/>
      <c r="F3953" s="180"/>
      <c r="G3953" s="180"/>
      <c r="H3953" s="180"/>
      <c r="I3953" s="180"/>
      <c r="J3953" s="180"/>
      <c r="K3953" s="180"/>
      <c r="L3953" s="180"/>
      <c r="M3953" s="180"/>
      <c r="N3953" s="180"/>
      <c r="O3953" s="180"/>
      <c r="P3953" s="180"/>
      <c r="Q3953" s="180"/>
      <c r="R3953" s="180"/>
      <c r="S3953" s="180"/>
      <c r="T3953" s="180"/>
      <c r="U3953" s="180"/>
      <c r="V3953" s="176"/>
      <c r="W3953" s="146"/>
      <c r="X3953" s="146"/>
      <c r="Y3953" s="146"/>
    </row>
    <row r="3954" spans="1:25" s="100" customFormat="1" ht="35.25" customHeight="1" x14ac:dyDescent="0.25">
      <c r="A3954" s="179" t="s">
        <v>39</v>
      </c>
      <c r="B3954" s="180"/>
      <c r="C3954" s="180"/>
      <c r="D3954" s="180"/>
      <c r="E3954" s="180"/>
      <c r="F3954" s="180"/>
      <c r="G3954" s="180"/>
      <c r="H3954" s="180"/>
      <c r="I3954" s="180"/>
      <c r="J3954" s="180"/>
      <c r="K3954" s="180"/>
      <c r="L3954" s="180"/>
      <c r="M3954" s="180"/>
      <c r="N3954" s="180"/>
      <c r="O3954" s="180"/>
      <c r="P3954" s="180"/>
      <c r="Q3954" s="180"/>
      <c r="R3954" s="176"/>
      <c r="S3954" s="147"/>
      <c r="T3954" s="148"/>
      <c r="U3954" s="149" t="s">
        <v>40</v>
      </c>
      <c r="V3954" s="150">
        <f>V3916+1</f>
        <v>105</v>
      </c>
      <c r="W3954" s="146"/>
      <c r="X3954" s="146"/>
      <c r="Y3954" s="146"/>
    </row>
    <row r="3955" spans="1:25" s="99" customFormat="1" ht="81" customHeight="1" x14ac:dyDescent="0.25">
      <c r="A3955" s="110" t="s">
        <v>3</v>
      </c>
      <c r="B3955" s="188" t="s">
        <v>41</v>
      </c>
      <c r="C3955" s="176"/>
      <c r="D3955" s="111" t="s">
        <v>42</v>
      </c>
      <c r="E3955" s="110" t="s">
        <v>324</v>
      </c>
      <c r="F3955" s="111" t="s">
        <v>325</v>
      </c>
      <c r="G3955" s="151" t="s">
        <v>43</v>
      </c>
      <c r="H3955" s="110" t="s">
        <v>44</v>
      </c>
      <c r="I3955" s="110" t="s">
        <v>8</v>
      </c>
      <c r="J3955" s="110" t="s">
        <v>45</v>
      </c>
      <c r="K3955" s="110" t="s">
        <v>46</v>
      </c>
      <c r="L3955" s="152" t="s">
        <v>47</v>
      </c>
      <c r="M3955" s="153" t="s">
        <v>48</v>
      </c>
      <c r="N3955" s="154" t="s">
        <v>49</v>
      </c>
      <c r="O3955" s="154" t="s">
        <v>49</v>
      </c>
      <c r="P3955" s="112" t="s">
        <v>50</v>
      </c>
      <c r="Q3955" s="110" t="s">
        <v>51</v>
      </c>
      <c r="R3955" s="155" t="s">
        <v>52</v>
      </c>
      <c r="S3955" s="156" t="s">
        <v>53</v>
      </c>
      <c r="T3955" s="156" t="s">
        <v>54</v>
      </c>
      <c r="U3955" s="152" t="s">
        <v>54</v>
      </c>
      <c r="V3955" s="152" t="s">
        <v>55</v>
      </c>
      <c r="W3955" s="146"/>
      <c r="X3955" s="146"/>
      <c r="Y3955" s="146"/>
    </row>
    <row r="3956" spans="1:25" s="99" customFormat="1" ht="45" customHeight="1" x14ac:dyDescent="0.25">
      <c r="A3956" s="101"/>
      <c r="B3956" s="177" t="s">
        <v>56</v>
      </c>
      <c r="C3956" s="178"/>
      <c r="D3956" s="102"/>
      <c r="E3956" s="170"/>
      <c r="F3956" s="102"/>
      <c r="G3956" s="95"/>
      <c r="H3956" s="102"/>
      <c r="I3956" s="102"/>
      <c r="J3956" s="102"/>
      <c r="K3956" s="102"/>
      <c r="L3956" s="95"/>
      <c r="M3956" s="95"/>
      <c r="N3956" s="95"/>
      <c r="O3956" s="95"/>
      <c r="P3956" s="102"/>
      <c r="Q3956" s="102"/>
      <c r="R3956" s="190"/>
      <c r="S3956" s="184"/>
      <c r="T3956" s="95"/>
      <c r="U3956" s="95"/>
      <c r="V3956" s="95"/>
      <c r="W3956" s="146"/>
      <c r="X3956" s="146"/>
      <c r="Y3956" s="146"/>
    </row>
    <row r="3957" spans="1:25" s="99" customFormat="1" ht="54.75" customHeight="1" x14ac:dyDescent="0.25">
      <c r="A3957" s="96">
        <f>A3947+1</f>
        <v>2913</v>
      </c>
      <c r="B3957" s="181"/>
      <c r="C3957" s="182"/>
      <c r="D3957" s="113"/>
      <c r="E3957" s="115"/>
      <c r="F3957" s="174"/>
      <c r="G3957" s="114" t="str">
        <f t="shared" ref="G3957:G3970" si="1247">IF(AND(F3957&lt;&gt;"",V3957&lt;&gt;"",L3957&lt;&gt;0),V3957/L3957,"")</f>
        <v/>
      </c>
      <c r="H3957" s="115"/>
      <c r="I3957" s="115"/>
      <c r="J3957" s="115"/>
      <c r="K3957" s="115"/>
      <c r="L3957" s="133" t="str">
        <f t="shared" ref="L3957:L3970" si="1248">IF(AND(H3957&lt;&gt;0, J3957&lt;&gt;0, K3957&lt;&gt;0), H3957*J3957*K3957, "")</f>
        <v/>
      </c>
      <c r="M3957" s="116" t="str">
        <f>IF(L3957="", "", L3957/Veriler!$X$1)</f>
        <v/>
      </c>
      <c r="N3957" s="116" t="str">
        <f>IF(F3957&lt;&gt;"", "İthal Girdi", IF(Veriler!T3957="", "", IF(Veriler!S3957="H", "%0,5 üzerindedir", IF(Veriler!T3957&gt;0.1, "%10 sınırı aşılmıştır.", "Uygun"))))</f>
        <v>%0,5 üzerindedir</v>
      </c>
      <c r="O3957" s="116" t="str">
        <f t="shared" ref="O3957:O3970" si="1249">IF(M3957=""," ",N3957)</f>
        <v xml:space="preserve"> </v>
      </c>
      <c r="P3957" s="117"/>
      <c r="Q3957" s="118"/>
      <c r="R3957" s="119" t="str">
        <f t="shared" ref="R3957:R3970" si="1250">IFERROR(IF(AND(T3957&lt;&gt;"",L3957&lt;&gt;"",L3957&lt;&gt;0,T3957&lt;&gt;0),T3957/L3957,"")," ")</f>
        <v/>
      </c>
      <c r="S3957" s="133">
        <f>IFERROR(IF(M3957&lt;=0.005,IF(F3957="",L3957,0),IF(F3957&lt;&gt;"",0,IF(P3957="",0,IF(P3957="H",0,IF(Q3957&lt;Veriler!$G$2,L3957*Veriler!$G$2,L3957*Q3957)))))," ")</f>
        <v>0</v>
      </c>
      <c r="T3957" s="133">
        <f>IF(Veriler!T3957&lt;=0.1, S3957, IF(AND(Veriler!T3957&gt;0.1, F3957="", P3957="E"), IF(Q3957&gt;Veriler!$G$2, Q3957*S3957, IF(Q3957&lt;Veriler!$G$2, Veriler!$G$2*S3957, Q3957*S3957)), 0))</f>
        <v>0</v>
      </c>
      <c r="U3957" s="133" t="str">
        <f t="shared" ref="U3957:U3970" si="1251">IF(T3957=0," ",T3957)</f>
        <v xml:space="preserve"> </v>
      </c>
      <c r="V3957" s="134" t="str">
        <f>IFERROR(IF(O3957="%10 sınırı aşılmıştır.",L3957-T3957,IFERROR(IF(F3957="",IF(S3957=1,0,IF(L3957-S3957=0,"",L3957-S3957)),IF(Veriler!M3957="",L3957,IF(L3957*Veriler!M3957=0,"",L3957*Veriler!M3957))),L3957)),0)</f>
        <v/>
      </c>
      <c r="W3957" s="146"/>
      <c r="X3957" s="146"/>
      <c r="Y3957" s="146"/>
    </row>
    <row r="3958" spans="1:25" s="99" customFormat="1" ht="54.75" customHeight="1" x14ac:dyDescent="0.25">
      <c r="A3958" s="96">
        <f t="shared" ref="A3958:A3970" si="1252">A3957+1</f>
        <v>2914</v>
      </c>
      <c r="B3958" s="175"/>
      <c r="C3958" s="176"/>
      <c r="D3958" s="113"/>
      <c r="E3958" s="115"/>
      <c r="F3958" s="174"/>
      <c r="G3958" s="114" t="str">
        <f t="shared" si="1247"/>
        <v/>
      </c>
      <c r="H3958" s="115"/>
      <c r="I3958" s="115"/>
      <c r="J3958" s="115"/>
      <c r="K3958" s="115"/>
      <c r="L3958" s="133" t="str">
        <f t="shared" si="1248"/>
        <v/>
      </c>
      <c r="M3958" s="116" t="str">
        <f>IF(L3958="", "", L3958/Veriler!$X$1)</f>
        <v/>
      </c>
      <c r="N3958" s="116" t="str">
        <f>IF(F3958&lt;&gt;"", "İthal Girdi", IF(Veriler!T3958="", "", IF(Veriler!S3958="H", "%0,5 üzerindedir", IF(Veriler!T3958&gt;0.1, "%10 sınırı aşılmıştır.", "Uygun"))))</f>
        <v>%0,5 üzerindedir</v>
      </c>
      <c r="O3958" s="116" t="str">
        <f t="shared" si="1249"/>
        <v xml:space="preserve"> </v>
      </c>
      <c r="P3958" s="117"/>
      <c r="Q3958" s="118"/>
      <c r="R3958" s="119" t="str">
        <f t="shared" si="1250"/>
        <v/>
      </c>
      <c r="S3958" s="133">
        <f>IFERROR(IF(M3958&lt;=0.005,IF(F3958="",L3958,0),IF(F3958&lt;&gt;"",0,IF(P3958="",0,IF(P3958="H",0,IF(Q3958&lt;Veriler!$G$2,L3958*Veriler!$G$2,L3958*Q3958)))))," ")</f>
        <v>0</v>
      </c>
      <c r="T3958" s="133">
        <f>IF(Veriler!T3958&lt;=0.1, S3958, IF(AND(Veriler!T3958&gt;0.1, F3958="", P3958="E"), IF(Q3958&gt;Veriler!$G$2, Q3958*S3958, IF(Q3958&lt;Veriler!$G$2, Veriler!$G$2*S3958, Q3958*S3958)), 0))</f>
        <v>0</v>
      </c>
      <c r="U3958" s="133" t="str">
        <f t="shared" si="1251"/>
        <v xml:space="preserve"> </v>
      </c>
      <c r="V3958" s="134" t="str">
        <f>IFERROR(IF(O3958="%10 sınırı aşılmıştır.",L3958-T3958,IFERROR(IF(F3958="",IF(S3958=1,0,IF(L3958-S3958=0,"",L3958-S3958)),IF(Veriler!M3958="",L3958,IF(L3958*Veriler!M3958=0,"",L3958*Veriler!M3958))),L3958)),0)</f>
        <v/>
      </c>
      <c r="W3958" s="146"/>
      <c r="X3958" s="146"/>
      <c r="Y3958" s="146"/>
    </row>
    <row r="3959" spans="1:25" s="99" customFormat="1" ht="54.75" customHeight="1" x14ac:dyDescent="0.25">
      <c r="A3959" s="96">
        <f t="shared" si="1252"/>
        <v>2915</v>
      </c>
      <c r="B3959" s="175"/>
      <c r="C3959" s="176"/>
      <c r="D3959" s="113"/>
      <c r="E3959" s="115"/>
      <c r="F3959" s="174"/>
      <c r="G3959" s="114" t="str">
        <f t="shared" si="1247"/>
        <v/>
      </c>
      <c r="H3959" s="115"/>
      <c r="I3959" s="115"/>
      <c r="J3959" s="115"/>
      <c r="K3959" s="115"/>
      <c r="L3959" s="133" t="str">
        <f t="shared" si="1248"/>
        <v/>
      </c>
      <c r="M3959" s="116" t="str">
        <f>IF(L3959="", "", L3959/Veriler!$X$1)</f>
        <v/>
      </c>
      <c r="N3959" s="116" t="str">
        <f>IF(F3959&lt;&gt;"", "İthal Girdi", IF(Veriler!T3959="", "", IF(Veriler!S3959="H", "%0,5 üzerindedir", IF(Veriler!T3959&gt;0.1, "%10 sınırı aşılmıştır.", "Uygun"))))</f>
        <v>%0,5 üzerindedir</v>
      </c>
      <c r="O3959" s="116" t="str">
        <f t="shared" si="1249"/>
        <v xml:space="preserve"> </v>
      </c>
      <c r="P3959" s="117"/>
      <c r="Q3959" s="118"/>
      <c r="R3959" s="119" t="str">
        <f t="shared" si="1250"/>
        <v/>
      </c>
      <c r="S3959" s="133">
        <f>IFERROR(IF(M3959&lt;=0.005,IF(F3959="",L3959,0),IF(F3959&lt;&gt;"",0,IF(P3959="",0,IF(P3959="H",0,IF(Q3959&lt;Veriler!$G$2,L3959*Veriler!$G$2,L3959*Q3959)))))," ")</f>
        <v>0</v>
      </c>
      <c r="T3959" s="133">
        <f>IF(Veriler!T3959&lt;=0.1, S3959, IF(AND(Veriler!T3959&gt;0.1, F3959="", P3959="E"), IF(Q3959&gt;Veriler!$G$2, Q3959*S3959, IF(Q3959&lt;Veriler!$G$2, Veriler!$G$2*S3959, Q3959*S3959)), 0))</f>
        <v>0</v>
      </c>
      <c r="U3959" s="133" t="str">
        <f t="shared" si="1251"/>
        <v xml:space="preserve"> </v>
      </c>
      <c r="V3959" s="134" t="str">
        <f>IFERROR(IF(O3959="%10 sınırı aşılmıştır.",L3959-T3959,IFERROR(IF(F3959="",IF(S3959=1,0,IF(L3959-S3959=0,"",L3959-S3959)),IF(Veriler!M3959="",L3959,IF(L3959*Veriler!M3959=0,"",L3959*Veriler!M3959))),L3959)),0)</f>
        <v/>
      </c>
      <c r="W3959" s="146"/>
      <c r="X3959" s="146"/>
      <c r="Y3959" s="146"/>
    </row>
    <row r="3960" spans="1:25" s="99" customFormat="1" ht="54.75" customHeight="1" x14ac:dyDescent="0.25">
      <c r="A3960" s="96">
        <f t="shared" si="1252"/>
        <v>2916</v>
      </c>
      <c r="B3960" s="175"/>
      <c r="C3960" s="176"/>
      <c r="D3960" s="113"/>
      <c r="E3960" s="115"/>
      <c r="F3960" s="174"/>
      <c r="G3960" s="114" t="str">
        <f t="shared" si="1247"/>
        <v/>
      </c>
      <c r="H3960" s="115"/>
      <c r="I3960" s="115"/>
      <c r="J3960" s="115"/>
      <c r="K3960" s="115"/>
      <c r="L3960" s="133" t="str">
        <f t="shared" si="1248"/>
        <v/>
      </c>
      <c r="M3960" s="116" t="str">
        <f>IF(L3960="", "", L3960/Veriler!$X$1)</f>
        <v/>
      </c>
      <c r="N3960" s="116" t="str">
        <f>IF(F3960&lt;&gt;"", "İthal Girdi", IF(Veriler!T3960="", "", IF(Veriler!S3960="H", "%0,5 üzerindedir", IF(Veriler!T3960&gt;0.1, "%10 sınırı aşılmıştır.", "Uygun"))))</f>
        <v>%0,5 üzerindedir</v>
      </c>
      <c r="O3960" s="116" t="str">
        <f t="shared" si="1249"/>
        <v xml:space="preserve"> </v>
      </c>
      <c r="P3960" s="117"/>
      <c r="Q3960" s="118"/>
      <c r="R3960" s="119" t="str">
        <f t="shared" si="1250"/>
        <v/>
      </c>
      <c r="S3960" s="133">
        <f>IFERROR(IF(M3960&lt;=0.005,IF(F3960="",L3960,0),IF(F3960&lt;&gt;"",0,IF(P3960="",0,IF(P3960="H",0,IF(Q3960&lt;Veriler!$G$2,L3960*Veriler!$G$2,L3960*Q3960)))))," ")</f>
        <v>0</v>
      </c>
      <c r="T3960" s="133">
        <f>IF(Veriler!T3960&lt;=0.1, S3960, IF(AND(Veriler!T3960&gt;0.1, F3960="", P3960="E"), IF(Q3960&gt;Veriler!$G$2, Q3960*S3960, IF(Q3960&lt;Veriler!$G$2, Veriler!$G$2*S3960, Q3960*S3960)), 0))</f>
        <v>0</v>
      </c>
      <c r="U3960" s="133" t="str">
        <f t="shared" si="1251"/>
        <v xml:space="preserve"> </v>
      </c>
      <c r="V3960" s="134" t="str">
        <f>IFERROR(IF(O3960="%10 sınırı aşılmıştır.",L3960-T3960,IFERROR(IF(F3960="",IF(S3960=1,0,IF(L3960-S3960=0,"",L3960-S3960)),IF(Veriler!M3960="",L3960,IF(L3960*Veriler!M3960=0,"",L3960*Veriler!M3960))),L3960)),0)</f>
        <v/>
      </c>
      <c r="W3960" s="146"/>
      <c r="X3960" s="146"/>
      <c r="Y3960" s="146"/>
    </row>
    <row r="3961" spans="1:25" s="99" customFormat="1" ht="54.75" customHeight="1" x14ac:dyDescent="0.25">
      <c r="A3961" s="96">
        <f t="shared" si="1252"/>
        <v>2917</v>
      </c>
      <c r="B3961" s="175"/>
      <c r="C3961" s="176"/>
      <c r="D3961" s="113"/>
      <c r="E3961" s="115"/>
      <c r="F3961" s="174"/>
      <c r="G3961" s="114" t="str">
        <f t="shared" si="1247"/>
        <v/>
      </c>
      <c r="H3961" s="115"/>
      <c r="I3961" s="115"/>
      <c r="J3961" s="115"/>
      <c r="K3961" s="115"/>
      <c r="L3961" s="133" t="str">
        <f t="shared" si="1248"/>
        <v/>
      </c>
      <c r="M3961" s="116" t="str">
        <f>IF(L3961="", "", L3961/Veriler!$X$1)</f>
        <v/>
      </c>
      <c r="N3961" s="116" t="str">
        <f>IF(F3961&lt;&gt;"", "İthal Girdi", IF(Veriler!T3961="", "", IF(Veriler!S3961="H", "%0,5 üzerindedir", IF(Veriler!T3961&gt;0.1, "%10 sınırı aşılmıştır.", "Uygun"))))</f>
        <v>%0,5 üzerindedir</v>
      </c>
      <c r="O3961" s="116" t="str">
        <f t="shared" si="1249"/>
        <v xml:space="preserve"> </v>
      </c>
      <c r="P3961" s="117"/>
      <c r="Q3961" s="118"/>
      <c r="R3961" s="119" t="str">
        <f t="shared" si="1250"/>
        <v/>
      </c>
      <c r="S3961" s="133">
        <f>IFERROR(IF(M3961&lt;=0.005,IF(F3961="",L3961,0),IF(F3961&lt;&gt;"",0,IF(P3961="",0,IF(P3961="H",0,IF(Q3961&lt;Veriler!$G$2,L3961*Veriler!$G$2,L3961*Q3961)))))," ")</f>
        <v>0</v>
      </c>
      <c r="T3961" s="133">
        <f>IF(Veriler!T3961&lt;=0.1, S3961, IF(AND(Veriler!T3961&gt;0.1, F3961="", P3961="E"), IF(Q3961&gt;Veriler!$G$2, Q3961*S3961, IF(Q3961&lt;Veriler!$G$2, Veriler!$G$2*S3961, Q3961*S3961)), 0))</f>
        <v>0</v>
      </c>
      <c r="U3961" s="133" t="str">
        <f t="shared" si="1251"/>
        <v xml:space="preserve"> </v>
      </c>
      <c r="V3961" s="134" t="str">
        <f>IFERROR(IF(O3961="%10 sınırı aşılmıştır.",L3961-T3961,IFERROR(IF(F3961="",IF(S3961=1,0,IF(L3961-S3961=0,"",L3961-S3961)),IF(Veriler!M3961="",L3961,IF(L3961*Veriler!M3961=0,"",L3961*Veriler!M3961))),L3961)),0)</f>
        <v/>
      </c>
      <c r="W3961" s="146"/>
      <c r="X3961" s="146"/>
      <c r="Y3961" s="146"/>
    </row>
    <row r="3962" spans="1:25" s="99" customFormat="1" ht="54.75" customHeight="1" x14ac:dyDescent="0.25">
      <c r="A3962" s="96">
        <f t="shared" si="1252"/>
        <v>2918</v>
      </c>
      <c r="B3962" s="175"/>
      <c r="C3962" s="176"/>
      <c r="D3962" s="113"/>
      <c r="E3962" s="115"/>
      <c r="F3962" s="174"/>
      <c r="G3962" s="114" t="str">
        <f t="shared" si="1247"/>
        <v/>
      </c>
      <c r="H3962" s="115"/>
      <c r="I3962" s="115"/>
      <c r="J3962" s="115"/>
      <c r="K3962" s="115"/>
      <c r="L3962" s="133" t="str">
        <f t="shared" si="1248"/>
        <v/>
      </c>
      <c r="M3962" s="116" t="str">
        <f>IF(L3962="", "", L3962/Veriler!$X$1)</f>
        <v/>
      </c>
      <c r="N3962" s="116" t="str">
        <f>IF(F3962&lt;&gt;"", "İthal Girdi", IF(Veriler!T3962="", "", IF(Veriler!S3962="H", "%0,5 üzerindedir", IF(Veriler!T3962&gt;0.1, "%10 sınırı aşılmıştır.", "Uygun"))))</f>
        <v>%0,5 üzerindedir</v>
      </c>
      <c r="O3962" s="116" t="str">
        <f t="shared" si="1249"/>
        <v xml:space="preserve"> </v>
      </c>
      <c r="P3962" s="117"/>
      <c r="Q3962" s="118"/>
      <c r="R3962" s="119" t="str">
        <f t="shared" si="1250"/>
        <v/>
      </c>
      <c r="S3962" s="133">
        <f>IFERROR(IF(M3962&lt;=0.005,IF(F3962="",L3962,0),IF(F3962&lt;&gt;"",0,IF(P3962="",0,IF(P3962="H",0,IF(Q3962&lt;Veriler!$G$2,L3962*Veriler!$G$2,L3962*Q3962)))))," ")</f>
        <v>0</v>
      </c>
      <c r="T3962" s="133">
        <f>IF(Veriler!T3962&lt;=0.1, S3962, IF(AND(Veriler!T3962&gt;0.1, F3962="", P3962="E"), IF(Q3962&gt;Veriler!$G$2, Q3962*S3962, IF(Q3962&lt;Veriler!$G$2, Veriler!$G$2*S3962, Q3962*S3962)), 0))</f>
        <v>0</v>
      </c>
      <c r="U3962" s="133" t="str">
        <f t="shared" si="1251"/>
        <v xml:space="preserve"> </v>
      </c>
      <c r="V3962" s="134" t="str">
        <f>IFERROR(IF(O3962="%10 sınırı aşılmıştır.",L3962-T3962,IFERROR(IF(F3962="",IF(S3962=1,0,IF(L3962-S3962=0,"",L3962-S3962)),IF(Veriler!M3962="",L3962,IF(L3962*Veriler!M3962=0,"",L3962*Veriler!M3962))),L3962)),0)</f>
        <v/>
      </c>
      <c r="W3962" s="146"/>
      <c r="X3962" s="146"/>
      <c r="Y3962" s="146"/>
    </row>
    <row r="3963" spans="1:25" s="99" customFormat="1" ht="54.75" customHeight="1" x14ac:dyDescent="0.25">
      <c r="A3963" s="96">
        <f t="shared" si="1252"/>
        <v>2919</v>
      </c>
      <c r="B3963" s="175"/>
      <c r="C3963" s="176"/>
      <c r="D3963" s="113"/>
      <c r="E3963" s="115"/>
      <c r="F3963" s="174"/>
      <c r="G3963" s="114" t="str">
        <f t="shared" si="1247"/>
        <v/>
      </c>
      <c r="H3963" s="115"/>
      <c r="I3963" s="115"/>
      <c r="J3963" s="115"/>
      <c r="K3963" s="115"/>
      <c r="L3963" s="133" t="str">
        <f t="shared" si="1248"/>
        <v/>
      </c>
      <c r="M3963" s="116" t="str">
        <f>IF(L3963="", "", L3963/Veriler!$X$1)</f>
        <v/>
      </c>
      <c r="N3963" s="116" t="str">
        <f>IF(F3963&lt;&gt;"", "İthal Girdi", IF(Veriler!T3963="", "", IF(Veriler!S3963="H", "%0,5 üzerindedir", IF(Veriler!T3963&gt;0.1, "%10 sınırı aşılmıştır.", "Uygun"))))</f>
        <v>%0,5 üzerindedir</v>
      </c>
      <c r="O3963" s="116" t="str">
        <f t="shared" si="1249"/>
        <v xml:space="preserve"> </v>
      </c>
      <c r="P3963" s="117"/>
      <c r="Q3963" s="118"/>
      <c r="R3963" s="119" t="str">
        <f t="shared" si="1250"/>
        <v/>
      </c>
      <c r="S3963" s="133">
        <f>IFERROR(IF(M3963&lt;=0.005,IF(F3963="",L3963,0),IF(F3963&lt;&gt;"",0,IF(P3963="",0,IF(P3963="H",0,IF(Q3963&lt;Veriler!$G$2,L3963*Veriler!$G$2,L3963*Q3963)))))," ")</f>
        <v>0</v>
      </c>
      <c r="T3963" s="133">
        <f>IF(Veriler!T3963&lt;=0.1, S3963, IF(AND(Veriler!T3963&gt;0.1, F3963="", P3963="E"), IF(Q3963&gt;Veriler!$G$2, Q3963*S3963, IF(Q3963&lt;Veriler!$G$2, Veriler!$G$2*S3963, Q3963*S3963)), 0))</f>
        <v>0</v>
      </c>
      <c r="U3963" s="133" t="str">
        <f t="shared" si="1251"/>
        <v xml:space="preserve"> </v>
      </c>
      <c r="V3963" s="134" t="str">
        <f>IFERROR(IF(O3963="%10 sınırı aşılmıştır.",L3963-T3963,IFERROR(IF(F3963="",IF(S3963=1,0,IF(L3963-S3963=0,"",L3963-S3963)),IF(Veriler!M3963="",L3963,IF(L3963*Veriler!M3963=0,"",L3963*Veriler!M3963))),L3963)),0)</f>
        <v/>
      </c>
      <c r="W3963" s="146"/>
      <c r="X3963" s="146"/>
      <c r="Y3963" s="146"/>
    </row>
    <row r="3964" spans="1:25" s="99" customFormat="1" ht="54.75" customHeight="1" x14ac:dyDescent="0.25">
      <c r="A3964" s="96">
        <f t="shared" si="1252"/>
        <v>2920</v>
      </c>
      <c r="B3964" s="175"/>
      <c r="C3964" s="176"/>
      <c r="D3964" s="113"/>
      <c r="E3964" s="115"/>
      <c r="F3964" s="174"/>
      <c r="G3964" s="114" t="str">
        <f t="shared" si="1247"/>
        <v/>
      </c>
      <c r="H3964" s="115"/>
      <c r="I3964" s="115"/>
      <c r="J3964" s="115"/>
      <c r="K3964" s="115"/>
      <c r="L3964" s="133" t="str">
        <f t="shared" si="1248"/>
        <v/>
      </c>
      <c r="M3964" s="116" t="str">
        <f>IF(L3964="", "", L3964/Veriler!$X$1)</f>
        <v/>
      </c>
      <c r="N3964" s="116" t="str">
        <f>IF(F3964&lt;&gt;"", "İthal Girdi", IF(Veriler!T3964="", "", IF(Veriler!S3964="H", "%0,5 üzerindedir", IF(Veriler!T3964&gt;0.1, "%10 sınırı aşılmıştır.", "Uygun"))))</f>
        <v>%0,5 üzerindedir</v>
      </c>
      <c r="O3964" s="116" t="str">
        <f t="shared" si="1249"/>
        <v xml:space="preserve"> </v>
      </c>
      <c r="P3964" s="117"/>
      <c r="Q3964" s="118"/>
      <c r="R3964" s="119" t="str">
        <f t="shared" si="1250"/>
        <v/>
      </c>
      <c r="S3964" s="133">
        <f>IFERROR(IF(M3964&lt;=0.005,IF(F3964="",L3964,0),IF(F3964&lt;&gt;"",0,IF(P3964="",0,IF(P3964="H",0,IF(Q3964&lt;Veriler!$G$2,L3964*Veriler!$G$2,L3964*Q3964)))))," ")</f>
        <v>0</v>
      </c>
      <c r="T3964" s="133">
        <f>IF(Veriler!T3964&lt;=0.1, S3964, IF(AND(Veriler!T3964&gt;0.1, F3964="", P3964="E"), IF(Q3964&gt;Veriler!$G$2, Q3964*S3964, IF(Q3964&lt;Veriler!$G$2, Veriler!$G$2*S3964, Q3964*S3964)), 0))</f>
        <v>0</v>
      </c>
      <c r="U3964" s="133" t="str">
        <f t="shared" si="1251"/>
        <v xml:space="preserve"> </v>
      </c>
      <c r="V3964" s="134" t="str">
        <f>IFERROR(IF(O3964="%10 sınırı aşılmıştır.",L3964-T3964,IFERROR(IF(F3964="",IF(S3964=1,0,IF(L3964-S3964=0,"",L3964-S3964)),IF(Veriler!M3964="",L3964,IF(L3964*Veriler!M3964=0,"",L3964*Veriler!M3964))),L3964)),0)</f>
        <v/>
      </c>
      <c r="W3964" s="146"/>
      <c r="X3964" s="146"/>
      <c r="Y3964" s="146"/>
    </row>
    <row r="3965" spans="1:25" s="99" customFormat="1" ht="54.75" customHeight="1" x14ac:dyDescent="0.25">
      <c r="A3965" s="96">
        <f t="shared" si="1252"/>
        <v>2921</v>
      </c>
      <c r="B3965" s="175"/>
      <c r="C3965" s="176"/>
      <c r="D3965" s="113"/>
      <c r="E3965" s="115"/>
      <c r="F3965" s="174"/>
      <c r="G3965" s="114" t="str">
        <f t="shared" si="1247"/>
        <v/>
      </c>
      <c r="H3965" s="115"/>
      <c r="I3965" s="115"/>
      <c r="J3965" s="115"/>
      <c r="K3965" s="115"/>
      <c r="L3965" s="133" t="str">
        <f t="shared" si="1248"/>
        <v/>
      </c>
      <c r="M3965" s="116" t="str">
        <f>IF(L3965="", "", L3965/Veriler!$X$1)</f>
        <v/>
      </c>
      <c r="N3965" s="116" t="str">
        <f>IF(F3965&lt;&gt;"", "İthal Girdi", IF(Veriler!T3965="", "", IF(Veriler!S3965="H", "%0,5 üzerindedir", IF(Veriler!T3965&gt;0.1, "%10 sınırı aşılmıştır.", "Uygun"))))</f>
        <v>%0,5 üzerindedir</v>
      </c>
      <c r="O3965" s="116" t="str">
        <f t="shared" si="1249"/>
        <v xml:space="preserve"> </v>
      </c>
      <c r="P3965" s="117"/>
      <c r="Q3965" s="118"/>
      <c r="R3965" s="119" t="str">
        <f t="shared" si="1250"/>
        <v/>
      </c>
      <c r="S3965" s="133">
        <f>IFERROR(IF(M3965&lt;=0.005,IF(F3965="",L3965,0),IF(F3965&lt;&gt;"",0,IF(P3965="",0,IF(P3965="H",0,IF(Q3965&lt;Veriler!$G$2,L3965*Veriler!$G$2,L3965*Q3965)))))," ")</f>
        <v>0</v>
      </c>
      <c r="T3965" s="133">
        <f>IF(Veriler!T3965&lt;=0.1, S3965, IF(AND(Veriler!T3965&gt;0.1, F3965="", P3965="E"), IF(Q3965&gt;Veriler!$G$2, Q3965*S3965, IF(Q3965&lt;Veriler!$G$2, Veriler!$G$2*S3965, Q3965*S3965)), 0))</f>
        <v>0</v>
      </c>
      <c r="U3965" s="133" t="str">
        <f t="shared" si="1251"/>
        <v xml:space="preserve"> </v>
      </c>
      <c r="V3965" s="134" t="str">
        <f>IFERROR(IF(O3965="%10 sınırı aşılmıştır.",L3965-T3965,IFERROR(IF(F3965="",IF(S3965=1,0,IF(L3965-S3965=0,"",L3965-S3965)),IF(Veriler!M3965="",L3965,IF(L3965*Veriler!M3965=0,"",L3965*Veriler!M3965))),L3965)),0)</f>
        <v/>
      </c>
      <c r="W3965" s="146"/>
      <c r="X3965" s="146"/>
      <c r="Y3965" s="146"/>
    </row>
    <row r="3966" spans="1:25" s="99" customFormat="1" ht="54.75" customHeight="1" x14ac:dyDescent="0.25">
      <c r="A3966" s="96">
        <f t="shared" si="1252"/>
        <v>2922</v>
      </c>
      <c r="B3966" s="175"/>
      <c r="C3966" s="176"/>
      <c r="D3966" s="113"/>
      <c r="E3966" s="115"/>
      <c r="F3966" s="174"/>
      <c r="G3966" s="114" t="str">
        <f t="shared" si="1247"/>
        <v/>
      </c>
      <c r="H3966" s="115"/>
      <c r="I3966" s="115"/>
      <c r="J3966" s="115"/>
      <c r="K3966" s="115"/>
      <c r="L3966" s="133" t="str">
        <f t="shared" si="1248"/>
        <v/>
      </c>
      <c r="M3966" s="116" t="str">
        <f>IF(L3966="", "", L3966/Veriler!$X$1)</f>
        <v/>
      </c>
      <c r="N3966" s="116" t="str">
        <f>IF(F3966&lt;&gt;"", "İthal Girdi", IF(Veriler!T3966="", "", IF(Veriler!S3966="H", "%0,5 üzerindedir", IF(Veriler!T3966&gt;0.1, "%10 sınırı aşılmıştır.", "Uygun"))))</f>
        <v>%0,5 üzerindedir</v>
      </c>
      <c r="O3966" s="116" t="str">
        <f t="shared" si="1249"/>
        <v xml:space="preserve"> </v>
      </c>
      <c r="P3966" s="117"/>
      <c r="Q3966" s="118"/>
      <c r="R3966" s="119" t="str">
        <f t="shared" si="1250"/>
        <v/>
      </c>
      <c r="S3966" s="133">
        <f>IFERROR(IF(M3966&lt;=0.005,IF(F3966="",L3966,0),IF(F3966&lt;&gt;"",0,IF(P3966="",0,IF(P3966="H",0,IF(Q3966&lt;Veriler!$G$2,L3966*Veriler!$G$2,L3966*Q3966)))))," ")</f>
        <v>0</v>
      </c>
      <c r="T3966" s="133">
        <f>IF(Veriler!T3966&lt;=0.1, S3966, IF(AND(Veriler!T3966&gt;0.1, F3966="", P3966="E"), IF(Q3966&gt;Veriler!$G$2, Q3966*S3966, IF(Q3966&lt;Veriler!$G$2, Veriler!$G$2*S3966, Q3966*S3966)), 0))</f>
        <v>0</v>
      </c>
      <c r="U3966" s="133" t="str">
        <f t="shared" si="1251"/>
        <v xml:space="preserve"> </v>
      </c>
      <c r="V3966" s="134" t="str">
        <f>IFERROR(IF(O3966="%10 sınırı aşılmıştır.",L3966-T3966,IFERROR(IF(F3966="",IF(S3966=1,0,IF(L3966-S3966=0,"",L3966-S3966)),IF(Veriler!M3966="",L3966,IF(L3966*Veriler!M3966=0,"",L3966*Veriler!M3966))),L3966)),0)</f>
        <v/>
      </c>
      <c r="W3966" s="146"/>
      <c r="X3966" s="146"/>
      <c r="Y3966" s="146"/>
    </row>
    <row r="3967" spans="1:25" s="99" customFormat="1" ht="54.75" customHeight="1" x14ac:dyDescent="0.25">
      <c r="A3967" s="96">
        <f t="shared" si="1252"/>
        <v>2923</v>
      </c>
      <c r="B3967" s="175"/>
      <c r="C3967" s="176"/>
      <c r="D3967" s="113"/>
      <c r="E3967" s="115"/>
      <c r="F3967" s="174"/>
      <c r="G3967" s="114" t="str">
        <f t="shared" si="1247"/>
        <v/>
      </c>
      <c r="H3967" s="115"/>
      <c r="I3967" s="115"/>
      <c r="J3967" s="115"/>
      <c r="K3967" s="115"/>
      <c r="L3967" s="133" t="str">
        <f t="shared" si="1248"/>
        <v/>
      </c>
      <c r="M3967" s="116" t="str">
        <f>IF(L3967="", "", L3967/Veriler!$X$1)</f>
        <v/>
      </c>
      <c r="N3967" s="116" t="str">
        <f>IF(F3967&lt;&gt;"", "İthal Girdi", IF(Veriler!T3967="", "", IF(Veriler!S3967="H", "%0,5 üzerindedir", IF(Veriler!T3967&gt;0.1, "%10 sınırı aşılmıştır.", "Uygun"))))</f>
        <v>%0,5 üzerindedir</v>
      </c>
      <c r="O3967" s="116" t="str">
        <f t="shared" si="1249"/>
        <v xml:space="preserve"> </v>
      </c>
      <c r="P3967" s="117"/>
      <c r="Q3967" s="118"/>
      <c r="R3967" s="119" t="str">
        <f t="shared" si="1250"/>
        <v/>
      </c>
      <c r="S3967" s="133">
        <f>IFERROR(IF(M3967&lt;=0.005,IF(F3967="",L3967,0),IF(F3967&lt;&gt;"",0,IF(P3967="",0,IF(P3967="H",0,IF(Q3967&lt;Veriler!$G$2,L3967*Veriler!$G$2,L3967*Q3967)))))," ")</f>
        <v>0</v>
      </c>
      <c r="T3967" s="133">
        <f>IF(Veriler!T3967&lt;=0.1, S3967, IF(AND(Veriler!T3967&gt;0.1, F3967="", P3967="E"), IF(Q3967&gt;Veriler!$G$2, Q3967*S3967, IF(Q3967&lt;Veriler!$G$2, Veriler!$G$2*S3967, Q3967*S3967)), 0))</f>
        <v>0</v>
      </c>
      <c r="U3967" s="133" t="str">
        <f t="shared" si="1251"/>
        <v xml:space="preserve"> </v>
      </c>
      <c r="V3967" s="134" t="str">
        <f>IFERROR(IF(O3967="%10 sınırı aşılmıştır.",L3967-T3967,IFERROR(IF(F3967="",IF(S3967=1,0,IF(L3967-S3967=0,"",L3967-S3967)),IF(Veriler!M3967="",L3967,IF(L3967*Veriler!M3967=0,"",L3967*Veriler!M3967))),L3967)),0)</f>
        <v/>
      </c>
      <c r="W3967" s="146"/>
      <c r="X3967" s="146"/>
      <c r="Y3967" s="146"/>
    </row>
    <row r="3968" spans="1:25" s="99" customFormat="1" ht="54.75" customHeight="1" x14ac:dyDescent="0.25">
      <c r="A3968" s="96">
        <f t="shared" si="1252"/>
        <v>2924</v>
      </c>
      <c r="B3968" s="175"/>
      <c r="C3968" s="176"/>
      <c r="D3968" s="113"/>
      <c r="E3968" s="115"/>
      <c r="F3968" s="174"/>
      <c r="G3968" s="114" t="str">
        <f t="shared" si="1247"/>
        <v/>
      </c>
      <c r="H3968" s="115"/>
      <c r="I3968" s="115"/>
      <c r="J3968" s="115"/>
      <c r="K3968" s="115"/>
      <c r="L3968" s="133" t="str">
        <f t="shared" si="1248"/>
        <v/>
      </c>
      <c r="M3968" s="116" t="str">
        <f>IF(L3968="", "", L3968/Veriler!$X$1)</f>
        <v/>
      </c>
      <c r="N3968" s="116" t="str">
        <f>IF(F3968&lt;&gt;"", "İthal Girdi", IF(Veriler!T3968="", "", IF(Veriler!S3968="H", "%0,5 üzerindedir", IF(Veriler!T3968&gt;0.1, "%10 sınırı aşılmıştır.", "Uygun"))))</f>
        <v>%0,5 üzerindedir</v>
      </c>
      <c r="O3968" s="116" t="str">
        <f t="shared" si="1249"/>
        <v xml:space="preserve"> </v>
      </c>
      <c r="P3968" s="117"/>
      <c r="Q3968" s="118"/>
      <c r="R3968" s="119" t="str">
        <f t="shared" si="1250"/>
        <v/>
      </c>
      <c r="S3968" s="133">
        <f>IFERROR(IF(M3968&lt;=0.005,IF(F3968="",L3968,0),IF(F3968&lt;&gt;"",0,IF(P3968="",0,IF(P3968="H",0,IF(Q3968&lt;Veriler!$G$2,L3968*Veriler!$G$2,L3968*Q3968)))))," ")</f>
        <v>0</v>
      </c>
      <c r="T3968" s="133">
        <f>IF(Veriler!T3968&lt;=0.1, S3968, IF(AND(Veriler!T3968&gt;0.1, F3968="", P3968="E"), IF(Q3968&gt;Veriler!$G$2, Q3968*S3968, IF(Q3968&lt;Veriler!$G$2, Veriler!$G$2*S3968, Q3968*S3968)), 0))</f>
        <v>0</v>
      </c>
      <c r="U3968" s="133" t="str">
        <f t="shared" si="1251"/>
        <v xml:space="preserve"> </v>
      </c>
      <c r="V3968" s="134" t="str">
        <f>IFERROR(IF(O3968="%10 sınırı aşılmıştır.",L3968-T3968,IFERROR(IF(F3968="",IF(S3968=1,0,IF(L3968-S3968=0,"",L3968-S3968)),IF(Veriler!M3968="",L3968,IF(L3968*Veriler!M3968=0,"",L3968*Veriler!M3968))),L3968)),0)</f>
        <v/>
      </c>
      <c r="W3968" s="146"/>
      <c r="X3968" s="146"/>
      <c r="Y3968" s="146"/>
    </row>
    <row r="3969" spans="1:25" s="99" customFormat="1" ht="54.75" customHeight="1" x14ac:dyDescent="0.25">
      <c r="A3969" s="96">
        <f t="shared" si="1252"/>
        <v>2925</v>
      </c>
      <c r="B3969" s="175"/>
      <c r="C3969" s="176"/>
      <c r="D3969" s="113"/>
      <c r="E3969" s="115"/>
      <c r="F3969" s="174"/>
      <c r="G3969" s="114" t="str">
        <f t="shared" si="1247"/>
        <v/>
      </c>
      <c r="H3969" s="115"/>
      <c r="I3969" s="115"/>
      <c r="J3969" s="115"/>
      <c r="K3969" s="115"/>
      <c r="L3969" s="133" t="str">
        <f t="shared" si="1248"/>
        <v/>
      </c>
      <c r="M3969" s="116" t="str">
        <f>IF(L3969="", "", L3969/Veriler!$X$1)</f>
        <v/>
      </c>
      <c r="N3969" s="116" t="str">
        <f>IF(F3969&lt;&gt;"", "İthal Girdi", IF(Veriler!T3969="", "", IF(Veriler!S3969="H", "%0,5 üzerindedir", IF(Veriler!T3969&gt;0.1, "%10 sınırı aşılmıştır.", "Uygun"))))</f>
        <v>%0,5 üzerindedir</v>
      </c>
      <c r="O3969" s="116" t="str">
        <f t="shared" si="1249"/>
        <v xml:space="preserve"> </v>
      </c>
      <c r="P3969" s="117"/>
      <c r="Q3969" s="118"/>
      <c r="R3969" s="119" t="str">
        <f t="shared" si="1250"/>
        <v/>
      </c>
      <c r="S3969" s="133">
        <f>IFERROR(IF(M3969&lt;=0.005,IF(F3969="",L3969,0),IF(F3969&lt;&gt;"",0,IF(P3969="",0,IF(P3969="H",0,IF(Q3969&lt;Veriler!$G$2,L3969*Veriler!$G$2,L3969*Q3969)))))," ")</f>
        <v>0</v>
      </c>
      <c r="T3969" s="133">
        <f>IF(Veriler!T3969&lt;=0.1, S3969, IF(AND(Veriler!T3969&gt;0.1, F3969="", P3969="E"), IF(Q3969&gt;Veriler!$G$2, Q3969*S3969, IF(Q3969&lt;Veriler!$G$2, Veriler!$G$2*S3969, Q3969*S3969)), 0))</f>
        <v>0</v>
      </c>
      <c r="U3969" s="133" t="str">
        <f t="shared" si="1251"/>
        <v xml:space="preserve"> </v>
      </c>
      <c r="V3969" s="134" t="str">
        <f>IFERROR(IF(O3969="%10 sınırı aşılmıştır.",L3969-T3969,IFERROR(IF(F3969="",IF(S3969=1,0,IF(L3969-S3969=0,"",L3969-S3969)),IF(Veriler!M3969="",L3969,IF(L3969*Veriler!M3969=0,"",L3969*Veriler!M3969))),L3969)),0)</f>
        <v/>
      </c>
      <c r="W3969" s="146"/>
      <c r="X3969" s="146"/>
      <c r="Y3969" s="146"/>
    </row>
    <row r="3970" spans="1:25" s="99" customFormat="1" ht="54.75" customHeight="1" x14ac:dyDescent="0.25">
      <c r="A3970" s="96">
        <f t="shared" si="1252"/>
        <v>2926</v>
      </c>
      <c r="B3970" s="175"/>
      <c r="C3970" s="176"/>
      <c r="D3970" s="113"/>
      <c r="E3970" s="115"/>
      <c r="F3970" s="174"/>
      <c r="G3970" s="114" t="str">
        <f t="shared" si="1247"/>
        <v/>
      </c>
      <c r="H3970" s="115"/>
      <c r="I3970" s="115"/>
      <c r="J3970" s="115"/>
      <c r="K3970" s="115"/>
      <c r="L3970" s="133" t="str">
        <f t="shared" si="1248"/>
        <v/>
      </c>
      <c r="M3970" s="116" t="str">
        <f>IF(L3970="", "", L3970/Veriler!$X$1)</f>
        <v/>
      </c>
      <c r="N3970" s="116" t="str">
        <f>IF(F3970&lt;&gt;"", "İthal Girdi", IF(Veriler!T3970="", "", IF(Veriler!S3970="H", "%0,5 üzerindedir", IF(Veriler!T3970&gt;0.1, "%10 sınırı aşılmıştır.", "Uygun"))))</f>
        <v>%0,5 üzerindedir</v>
      </c>
      <c r="O3970" s="116" t="str">
        <f t="shared" si="1249"/>
        <v xml:space="preserve"> </v>
      </c>
      <c r="P3970" s="117"/>
      <c r="Q3970" s="118"/>
      <c r="R3970" s="119" t="str">
        <f t="shared" si="1250"/>
        <v/>
      </c>
      <c r="S3970" s="133">
        <f>IFERROR(IF(M3970&lt;=0.005,IF(F3970="",L3970,0),IF(F3970&lt;&gt;"",0,IF(P3970="",0,IF(P3970="H",0,IF(Q3970&lt;Veriler!$G$2,L3970*Veriler!$G$2,L3970*Q3970)))))," ")</f>
        <v>0</v>
      </c>
      <c r="T3970" s="133">
        <f>IF(Veriler!T3970&lt;=0.1, S3970, IF(AND(Veriler!T3970&gt;0.1, F3970="", P3970="E"), IF(Q3970&gt;Veriler!$G$2, Q3970*S3970, IF(Q3970&lt;Veriler!$G$2, Veriler!$G$2*S3970, Q3970*S3970)), 0))</f>
        <v>0</v>
      </c>
      <c r="U3970" s="133" t="str">
        <f t="shared" si="1251"/>
        <v xml:space="preserve"> </v>
      </c>
      <c r="V3970" s="134" t="str">
        <f>IFERROR(IF(O3970="%10 sınırı aşılmıştır.",L3970-T3970,IFERROR(IF(F3970="",IF(S3970=1,0,IF(L3970-S3970=0,"",L3970-S3970)),IF(Veriler!M3970="",L3970,IF(L3970*Veriler!M3970=0,"",L3970*Veriler!M3970))),L3970)),0)</f>
        <v/>
      </c>
      <c r="W3970" s="146"/>
      <c r="X3970" s="146"/>
      <c r="Y3970" s="146"/>
    </row>
    <row r="3971" spans="1:25" s="99" customFormat="1" ht="36" hidden="1" customHeight="1" x14ac:dyDescent="0.25">
      <c r="A3971" s="101"/>
      <c r="B3971" s="191" t="s">
        <v>16</v>
      </c>
      <c r="C3971" s="176"/>
      <c r="D3971" s="120"/>
      <c r="E3971" s="171"/>
      <c r="F3971" s="172"/>
      <c r="G3971" s="121"/>
      <c r="H3971" s="115"/>
      <c r="I3971" s="115"/>
      <c r="J3971" s="115"/>
      <c r="K3971" s="115"/>
      <c r="L3971" s="121"/>
      <c r="M3971" s="121"/>
      <c r="N3971" s="121"/>
      <c r="O3971" s="121"/>
      <c r="P3971" s="120"/>
      <c r="Q3971" s="120"/>
      <c r="R3971" s="183"/>
      <c r="S3971" s="184"/>
      <c r="T3971" s="121"/>
      <c r="U3971" s="121"/>
      <c r="V3971" s="121"/>
      <c r="W3971" s="146"/>
      <c r="X3971" s="146"/>
      <c r="Y3971" s="146"/>
    </row>
    <row r="3972" spans="1:25" s="99" customFormat="1" ht="54.75" customHeight="1" x14ac:dyDescent="0.25">
      <c r="A3972" s="96">
        <f>A3970+1</f>
        <v>2927</v>
      </c>
      <c r="B3972" s="175"/>
      <c r="C3972" s="176"/>
      <c r="D3972" s="113"/>
      <c r="E3972" s="115"/>
      <c r="F3972" s="174"/>
      <c r="G3972" s="114" t="str">
        <f t="shared" ref="G3972:G3985" si="1253">IF(AND(F3972&lt;&gt;"",V3972&lt;&gt;"",L3972&lt;&gt;0),V3972/L3972,"")</f>
        <v/>
      </c>
      <c r="H3972" s="115"/>
      <c r="I3972" s="115"/>
      <c r="J3972" s="115"/>
      <c r="K3972" s="115"/>
      <c r="L3972" s="133" t="str">
        <f t="shared" ref="L3972:L3985" si="1254">IF(AND(H3972&lt;&gt;0, J3972&lt;&gt;0, K3972&lt;&gt;0), H3972*J3972*K3972, "")</f>
        <v/>
      </c>
      <c r="M3972" s="116" t="str">
        <f>IF(L3972="", "", L3972/Veriler!$X$1)</f>
        <v/>
      </c>
      <c r="N3972" s="116" t="str">
        <f>IF(F3972&lt;&gt;"", "İthal Girdi", IF(Veriler!T3972="", "", IF(Veriler!S3972="H", "%0,5 üzerindedir", IF(Veriler!T3972&gt;0.1, "%10 sınırı aşılmıştır.", "Uygun"))))</f>
        <v>%0,5 üzerindedir</v>
      </c>
      <c r="O3972" s="116" t="str">
        <f t="shared" ref="O3972:O3985" si="1255">IF(M3972=""," ",N3972)</f>
        <v xml:space="preserve"> </v>
      </c>
      <c r="P3972" s="117"/>
      <c r="Q3972" s="118"/>
      <c r="R3972" s="119" t="str">
        <f t="shared" ref="R3972:R3985" si="1256">IFERROR(IF(AND(T3972&lt;&gt;"",L3972&lt;&gt;"",L3972&lt;&gt;0,T3972&lt;&gt;0),T3972/L3972,"")," ")</f>
        <v/>
      </c>
      <c r="S3972" s="133">
        <f>IFERROR(IF(M3972&lt;=0.005,IF(F3972="",L3972,0),IF(F3972&lt;&gt;"",0,IF(P3972="",0,IF(P3972="H",0,IF(Q3972&lt;Veriler!$G$2,L3972*Veriler!$G$2,L3972*Q3972)))))," ")</f>
        <v>0</v>
      </c>
      <c r="T3972" s="133">
        <f>IF(Veriler!T3972&lt;=0.1, S3972, IF(AND(Veriler!T3972&gt;0.1, F3972="", P3972="E"), IF(Q3972&gt;Veriler!$G$2, Q3972*S3972, IF(Q3972&lt;Veriler!$G$2, Veriler!$G$2*S3972, Q3972*S3972)), 0))</f>
        <v>0</v>
      </c>
      <c r="U3972" s="133" t="str">
        <f t="shared" ref="U3972:U3985" si="1257">IF(T3972=0," ",T3972)</f>
        <v xml:space="preserve"> </v>
      </c>
      <c r="V3972" s="134" t="str">
        <f>IFERROR(IF(O3972="%10 sınırı aşılmıştır.",L3972-T3972,IFERROR(IF(F3972="",IF(S3972=1,0,IF(L3972-S3972=0,"",L3972-S3972)),IF(Veriler!M3972="",L3972,IF(L3972*Veriler!M3972=0,"",L3972*Veriler!M3972))),L3972)),0)</f>
        <v/>
      </c>
      <c r="W3972" s="146"/>
      <c r="X3972" s="146"/>
      <c r="Y3972" s="146"/>
    </row>
    <row r="3973" spans="1:25" s="99" customFormat="1" ht="54.75" customHeight="1" x14ac:dyDescent="0.25">
      <c r="A3973" s="96">
        <f t="shared" ref="A3973:A3985" si="1258">A3972+1</f>
        <v>2928</v>
      </c>
      <c r="B3973" s="175"/>
      <c r="C3973" s="176"/>
      <c r="D3973" s="113"/>
      <c r="E3973" s="115"/>
      <c r="F3973" s="174"/>
      <c r="G3973" s="114" t="str">
        <f t="shared" si="1253"/>
        <v/>
      </c>
      <c r="H3973" s="115"/>
      <c r="I3973" s="115"/>
      <c r="J3973" s="115"/>
      <c r="K3973" s="115"/>
      <c r="L3973" s="133" t="str">
        <f t="shared" si="1254"/>
        <v/>
      </c>
      <c r="M3973" s="116" t="str">
        <f>IF(L3973="", "", L3973/Veriler!$X$1)</f>
        <v/>
      </c>
      <c r="N3973" s="116" t="str">
        <f>IF(F3973&lt;&gt;"", "İthal Girdi", IF(Veriler!T3973="", "", IF(Veriler!S3973="H", "%0,5 üzerindedir", IF(Veriler!T3973&gt;0.1, "%10 sınırı aşılmıştır.", "Uygun"))))</f>
        <v>%0,5 üzerindedir</v>
      </c>
      <c r="O3973" s="116" t="str">
        <f t="shared" si="1255"/>
        <v xml:space="preserve"> </v>
      </c>
      <c r="P3973" s="117"/>
      <c r="Q3973" s="118"/>
      <c r="R3973" s="119" t="str">
        <f t="shared" si="1256"/>
        <v/>
      </c>
      <c r="S3973" s="133">
        <f>IFERROR(IF(M3973&lt;=0.005,IF(F3973="",L3973,0),IF(F3973&lt;&gt;"",0,IF(P3973="",0,IF(P3973="H",0,IF(Q3973&lt;Veriler!$G$2,L3973*Veriler!$G$2,L3973*Q3973)))))," ")</f>
        <v>0</v>
      </c>
      <c r="T3973" s="133">
        <f>IF(Veriler!T3973&lt;=0.1, S3973, IF(AND(Veriler!T3973&gt;0.1, F3973="", P3973="E"), IF(Q3973&gt;Veriler!$G$2, Q3973*S3973, IF(Q3973&lt;Veriler!$G$2, Veriler!$G$2*S3973, Q3973*S3973)), 0))</f>
        <v>0</v>
      </c>
      <c r="U3973" s="133" t="str">
        <f t="shared" si="1257"/>
        <v xml:space="preserve"> </v>
      </c>
      <c r="V3973" s="134" t="str">
        <f>IFERROR(IF(O3973="%10 sınırı aşılmıştır.",L3973-T3973,IFERROR(IF(F3973="",IF(S3973=1,0,IF(L3973-S3973=0,"",L3973-S3973)),IF(Veriler!M3973="",L3973,IF(L3973*Veriler!M3973=0,"",L3973*Veriler!M3973))),L3973)),0)</f>
        <v/>
      </c>
      <c r="W3973" s="146"/>
      <c r="X3973" s="146"/>
      <c r="Y3973" s="146"/>
    </row>
    <row r="3974" spans="1:25" s="99" customFormat="1" ht="54.75" customHeight="1" x14ac:dyDescent="0.25">
      <c r="A3974" s="96">
        <f t="shared" si="1258"/>
        <v>2929</v>
      </c>
      <c r="B3974" s="175"/>
      <c r="C3974" s="176"/>
      <c r="D3974" s="113"/>
      <c r="E3974" s="115"/>
      <c r="F3974" s="174"/>
      <c r="G3974" s="114" t="str">
        <f t="shared" si="1253"/>
        <v/>
      </c>
      <c r="H3974" s="115"/>
      <c r="I3974" s="115"/>
      <c r="J3974" s="115"/>
      <c r="K3974" s="115"/>
      <c r="L3974" s="133" t="str">
        <f t="shared" si="1254"/>
        <v/>
      </c>
      <c r="M3974" s="116" t="str">
        <f>IF(L3974="", "", L3974/Veriler!$X$1)</f>
        <v/>
      </c>
      <c r="N3974" s="116" t="str">
        <f>IF(F3974&lt;&gt;"", "İthal Girdi", IF(Veriler!T3974="", "", IF(Veriler!S3974="H", "%0,5 üzerindedir", IF(Veriler!T3974&gt;0.1, "%10 sınırı aşılmıştır.", "Uygun"))))</f>
        <v>%0,5 üzerindedir</v>
      </c>
      <c r="O3974" s="116" t="str">
        <f t="shared" si="1255"/>
        <v xml:space="preserve"> </v>
      </c>
      <c r="P3974" s="117"/>
      <c r="Q3974" s="118"/>
      <c r="R3974" s="119" t="str">
        <f t="shared" si="1256"/>
        <v/>
      </c>
      <c r="S3974" s="133">
        <f>IFERROR(IF(M3974&lt;=0.005,IF(F3974="",L3974,0),IF(F3974&lt;&gt;"",0,IF(P3974="",0,IF(P3974="H",0,IF(Q3974&lt;Veriler!$G$2,L3974*Veriler!$G$2,L3974*Q3974)))))," ")</f>
        <v>0</v>
      </c>
      <c r="T3974" s="133">
        <f>IF(Veriler!T3974&lt;=0.1, S3974, IF(AND(Veriler!T3974&gt;0.1, F3974="", P3974="E"), IF(Q3974&gt;Veriler!$G$2, Q3974*S3974, IF(Q3974&lt;Veriler!$G$2, Veriler!$G$2*S3974, Q3974*S3974)), 0))</f>
        <v>0</v>
      </c>
      <c r="U3974" s="133" t="str">
        <f t="shared" si="1257"/>
        <v xml:space="preserve"> </v>
      </c>
      <c r="V3974" s="134" t="str">
        <f>IFERROR(IF(O3974="%10 sınırı aşılmıştır.",L3974-T3974,IFERROR(IF(F3974="",IF(S3974=1,0,IF(L3974-S3974=0,"",L3974-S3974)),IF(Veriler!M3974="",L3974,IF(L3974*Veriler!M3974=0,"",L3974*Veriler!M3974))),L3974)),0)</f>
        <v/>
      </c>
      <c r="W3974" s="146"/>
      <c r="X3974" s="146"/>
      <c r="Y3974" s="146"/>
    </row>
    <row r="3975" spans="1:25" s="99" customFormat="1" ht="54.75" customHeight="1" x14ac:dyDescent="0.25">
      <c r="A3975" s="96">
        <f t="shared" si="1258"/>
        <v>2930</v>
      </c>
      <c r="B3975" s="175"/>
      <c r="C3975" s="176"/>
      <c r="D3975" s="113"/>
      <c r="E3975" s="115"/>
      <c r="F3975" s="174"/>
      <c r="G3975" s="114" t="str">
        <f t="shared" si="1253"/>
        <v/>
      </c>
      <c r="H3975" s="115"/>
      <c r="I3975" s="115"/>
      <c r="J3975" s="115"/>
      <c r="K3975" s="115"/>
      <c r="L3975" s="133" t="str">
        <f t="shared" si="1254"/>
        <v/>
      </c>
      <c r="M3975" s="116" t="str">
        <f>IF(L3975="", "", L3975/Veriler!$X$1)</f>
        <v/>
      </c>
      <c r="N3975" s="116" t="str">
        <f>IF(F3975&lt;&gt;"", "İthal Girdi", IF(Veriler!T3975="", "", IF(Veriler!S3975="H", "%0,5 üzerindedir", IF(Veriler!T3975&gt;0.1, "%10 sınırı aşılmıştır.", "Uygun"))))</f>
        <v>%0,5 üzerindedir</v>
      </c>
      <c r="O3975" s="116" t="str">
        <f t="shared" si="1255"/>
        <v xml:space="preserve"> </v>
      </c>
      <c r="P3975" s="117"/>
      <c r="Q3975" s="118"/>
      <c r="R3975" s="119" t="str">
        <f t="shared" si="1256"/>
        <v/>
      </c>
      <c r="S3975" s="133">
        <f>IFERROR(IF(M3975&lt;=0.005,IF(F3975="",L3975,0),IF(F3975&lt;&gt;"",0,IF(P3975="",0,IF(P3975="H",0,IF(Q3975&lt;Veriler!$G$2,L3975*Veriler!$G$2,L3975*Q3975)))))," ")</f>
        <v>0</v>
      </c>
      <c r="T3975" s="133">
        <f>IF(Veriler!T3975&lt;=0.1, S3975, IF(AND(Veriler!T3975&gt;0.1, F3975="", P3975="E"), IF(Q3975&gt;Veriler!$G$2, Q3975*S3975, IF(Q3975&lt;Veriler!$G$2, Veriler!$G$2*S3975, Q3975*S3975)), 0))</f>
        <v>0</v>
      </c>
      <c r="U3975" s="133" t="str">
        <f t="shared" si="1257"/>
        <v xml:space="preserve"> </v>
      </c>
      <c r="V3975" s="134" t="str">
        <f>IFERROR(IF(O3975="%10 sınırı aşılmıştır.",L3975-T3975,IFERROR(IF(F3975="",IF(S3975=1,0,IF(L3975-S3975=0,"",L3975-S3975)),IF(Veriler!M3975="",L3975,IF(L3975*Veriler!M3975=0,"",L3975*Veriler!M3975))),L3975)),0)</f>
        <v/>
      </c>
      <c r="W3975" s="146"/>
      <c r="X3975" s="146"/>
      <c r="Y3975" s="146"/>
    </row>
    <row r="3976" spans="1:25" s="99" customFormat="1" ht="54.75" customHeight="1" x14ac:dyDescent="0.25">
      <c r="A3976" s="96">
        <f t="shared" si="1258"/>
        <v>2931</v>
      </c>
      <c r="B3976" s="175"/>
      <c r="C3976" s="176"/>
      <c r="D3976" s="113"/>
      <c r="E3976" s="115"/>
      <c r="F3976" s="174"/>
      <c r="G3976" s="114" t="str">
        <f t="shared" si="1253"/>
        <v/>
      </c>
      <c r="H3976" s="115"/>
      <c r="I3976" s="115"/>
      <c r="J3976" s="115"/>
      <c r="K3976" s="115"/>
      <c r="L3976" s="133" t="str">
        <f t="shared" si="1254"/>
        <v/>
      </c>
      <c r="M3976" s="116" t="str">
        <f>IF(L3976="", "", L3976/Veriler!$X$1)</f>
        <v/>
      </c>
      <c r="N3976" s="116" t="str">
        <f>IF(F3976&lt;&gt;"", "İthal Girdi", IF(Veriler!T3976="", "", IF(Veriler!S3976="H", "%0,5 üzerindedir", IF(Veriler!T3976&gt;0.1, "%10 sınırı aşılmıştır.", "Uygun"))))</f>
        <v>%0,5 üzerindedir</v>
      </c>
      <c r="O3976" s="116" t="str">
        <f t="shared" si="1255"/>
        <v xml:space="preserve"> </v>
      </c>
      <c r="P3976" s="117"/>
      <c r="Q3976" s="118"/>
      <c r="R3976" s="119" t="str">
        <f t="shared" si="1256"/>
        <v/>
      </c>
      <c r="S3976" s="133">
        <f>IFERROR(IF(M3976&lt;=0.005,IF(F3976="",L3976,0),IF(F3976&lt;&gt;"",0,IF(P3976="",0,IF(P3976="H",0,IF(Q3976&lt;Veriler!$G$2,L3976*Veriler!$G$2,L3976*Q3976)))))," ")</f>
        <v>0</v>
      </c>
      <c r="T3976" s="133">
        <f>IF(Veriler!T3976&lt;=0.1, S3976, IF(AND(Veriler!T3976&gt;0.1, F3976="", P3976="E"), IF(Q3976&gt;Veriler!$G$2, Q3976*S3976, IF(Q3976&lt;Veriler!$G$2, Veriler!$G$2*S3976, Q3976*S3976)), 0))</f>
        <v>0</v>
      </c>
      <c r="U3976" s="133" t="str">
        <f t="shared" si="1257"/>
        <v xml:space="preserve"> </v>
      </c>
      <c r="V3976" s="134" t="str">
        <f>IFERROR(IF(O3976="%10 sınırı aşılmıştır.",L3976-T3976,IFERROR(IF(F3976="",IF(S3976=1,0,IF(L3976-S3976=0,"",L3976-S3976)),IF(Veriler!M3976="",L3976,IF(L3976*Veriler!M3976=0,"",L3976*Veriler!M3976))),L3976)),0)</f>
        <v/>
      </c>
      <c r="W3976" s="146"/>
      <c r="X3976" s="146"/>
      <c r="Y3976" s="146"/>
    </row>
    <row r="3977" spans="1:25" s="99" customFormat="1" ht="54.75" customHeight="1" x14ac:dyDescent="0.25">
      <c r="A3977" s="96">
        <f t="shared" si="1258"/>
        <v>2932</v>
      </c>
      <c r="B3977" s="175"/>
      <c r="C3977" s="176"/>
      <c r="D3977" s="113"/>
      <c r="E3977" s="115"/>
      <c r="F3977" s="174"/>
      <c r="G3977" s="114" t="str">
        <f t="shared" si="1253"/>
        <v/>
      </c>
      <c r="H3977" s="115"/>
      <c r="I3977" s="115"/>
      <c r="J3977" s="115"/>
      <c r="K3977" s="115"/>
      <c r="L3977" s="133" t="str">
        <f t="shared" si="1254"/>
        <v/>
      </c>
      <c r="M3977" s="116" t="str">
        <f>IF(L3977="", "", L3977/Veriler!$X$1)</f>
        <v/>
      </c>
      <c r="N3977" s="116" t="str">
        <f>IF(F3977&lt;&gt;"", "İthal Girdi", IF(Veriler!T3977="", "", IF(Veriler!S3977="H", "%0,5 üzerindedir", IF(Veriler!T3977&gt;0.1, "%10 sınırı aşılmıştır.", "Uygun"))))</f>
        <v>%0,5 üzerindedir</v>
      </c>
      <c r="O3977" s="116" t="str">
        <f t="shared" si="1255"/>
        <v xml:space="preserve"> </v>
      </c>
      <c r="P3977" s="117"/>
      <c r="Q3977" s="118"/>
      <c r="R3977" s="119" t="str">
        <f t="shared" si="1256"/>
        <v/>
      </c>
      <c r="S3977" s="133">
        <f>IFERROR(IF(M3977&lt;=0.005,IF(F3977="",L3977,0),IF(F3977&lt;&gt;"",0,IF(P3977="",0,IF(P3977="H",0,IF(Q3977&lt;Veriler!$G$2,L3977*Veriler!$G$2,L3977*Q3977)))))," ")</f>
        <v>0</v>
      </c>
      <c r="T3977" s="133">
        <f>IF(Veriler!T3977&lt;=0.1, S3977, IF(AND(Veriler!T3977&gt;0.1, F3977="", P3977="E"), IF(Q3977&gt;Veriler!$G$2, Q3977*S3977, IF(Q3977&lt;Veriler!$G$2, Veriler!$G$2*S3977, Q3977*S3977)), 0))</f>
        <v>0</v>
      </c>
      <c r="U3977" s="133" t="str">
        <f t="shared" si="1257"/>
        <v xml:space="preserve"> </v>
      </c>
      <c r="V3977" s="134" t="str">
        <f>IFERROR(IF(O3977="%10 sınırı aşılmıştır.",L3977-T3977,IFERROR(IF(F3977="",IF(S3977=1,0,IF(L3977-S3977=0,"",L3977-S3977)),IF(Veriler!M3977="",L3977,IF(L3977*Veriler!M3977=0,"",L3977*Veriler!M3977))),L3977)),0)</f>
        <v/>
      </c>
      <c r="W3977" s="146"/>
      <c r="X3977" s="146"/>
      <c r="Y3977" s="146"/>
    </row>
    <row r="3978" spans="1:25" s="99" customFormat="1" ht="54.75" customHeight="1" x14ac:dyDescent="0.25">
      <c r="A3978" s="96">
        <f t="shared" si="1258"/>
        <v>2933</v>
      </c>
      <c r="B3978" s="175"/>
      <c r="C3978" s="176"/>
      <c r="D3978" s="113"/>
      <c r="E3978" s="115"/>
      <c r="F3978" s="174"/>
      <c r="G3978" s="114" t="str">
        <f t="shared" si="1253"/>
        <v/>
      </c>
      <c r="H3978" s="115"/>
      <c r="I3978" s="115"/>
      <c r="J3978" s="115"/>
      <c r="K3978" s="115"/>
      <c r="L3978" s="133" t="str">
        <f t="shared" si="1254"/>
        <v/>
      </c>
      <c r="M3978" s="116" t="str">
        <f>IF(L3978="", "", L3978/Veriler!$X$1)</f>
        <v/>
      </c>
      <c r="N3978" s="116" t="str">
        <f>IF(F3978&lt;&gt;"", "İthal Girdi", IF(Veriler!T3978="", "", IF(Veriler!S3978="H", "%0,5 üzerindedir", IF(Veriler!T3978&gt;0.1, "%10 sınırı aşılmıştır.", "Uygun"))))</f>
        <v>%0,5 üzerindedir</v>
      </c>
      <c r="O3978" s="116" t="str">
        <f t="shared" si="1255"/>
        <v xml:space="preserve"> </v>
      </c>
      <c r="P3978" s="117"/>
      <c r="Q3978" s="118"/>
      <c r="R3978" s="119" t="str">
        <f t="shared" si="1256"/>
        <v/>
      </c>
      <c r="S3978" s="133">
        <f>IFERROR(IF(M3978&lt;=0.005,IF(F3978="",L3978,0),IF(F3978&lt;&gt;"",0,IF(P3978="",0,IF(P3978="H",0,IF(Q3978&lt;Veriler!$G$2,L3978*Veriler!$G$2,L3978*Q3978)))))," ")</f>
        <v>0</v>
      </c>
      <c r="T3978" s="133">
        <f>IF(Veriler!T3978&lt;=0.1, S3978, IF(AND(Veriler!T3978&gt;0.1, F3978="", P3978="E"), IF(Q3978&gt;Veriler!$G$2, Q3978*S3978, IF(Q3978&lt;Veriler!$G$2, Veriler!$G$2*S3978, Q3978*S3978)), 0))</f>
        <v>0</v>
      </c>
      <c r="U3978" s="133" t="str">
        <f t="shared" si="1257"/>
        <v xml:space="preserve"> </v>
      </c>
      <c r="V3978" s="134" t="str">
        <f>IFERROR(IF(O3978="%10 sınırı aşılmıştır.",L3978-T3978,IFERROR(IF(F3978="",IF(S3978=1,0,IF(L3978-S3978=0,"",L3978-S3978)),IF(Veriler!M3978="",L3978,IF(L3978*Veriler!M3978=0,"",L3978*Veriler!M3978))),L3978)),0)</f>
        <v/>
      </c>
      <c r="W3978" s="146"/>
      <c r="X3978" s="146"/>
      <c r="Y3978" s="146"/>
    </row>
    <row r="3979" spans="1:25" s="99" customFormat="1" ht="54.75" customHeight="1" x14ac:dyDescent="0.25">
      <c r="A3979" s="96">
        <f t="shared" si="1258"/>
        <v>2934</v>
      </c>
      <c r="B3979" s="175"/>
      <c r="C3979" s="176"/>
      <c r="D3979" s="113"/>
      <c r="E3979" s="115"/>
      <c r="F3979" s="174"/>
      <c r="G3979" s="114" t="str">
        <f t="shared" si="1253"/>
        <v/>
      </c>
      <c r="H3979" s="115"/>
      <c r="I3979" s="115"/>
      <c r="J3979" s="115"/>
      <c r="K3979" s="115"/>
      <c r="L3979" s="133" t="str">
        <f t="shared" si="1254"/>
        <v/>
      </c>
      <c r="M3979" s="116" t="str">
        <f>IF(L3979="", "", L3979/Veriler!$X$1)</f>
        <v/>
      </c>
      <c r="N3979" s="116" t="str">
        <f>IF(F3979&lt;&gt;"", "İthal Girdi", IF(Veriler!T3979="", "", IF(Veriler!S3979="H", "%0,5 üzerindedir", IF(Veriler!T3979&gt;0.1, "%10 sınırı aşılmıştır.", "Uygun"))))</f>
        <v>%0,5 üzerindedir</v>
      </c>
      <c r="O3979" s="116" t="str">
        <f t="shared" si="1255"/>
        <v xml:space="preserve"> </v>
      </c>
      <c r="P3979" s="117"/>
      <c r="Q3979" s="118"/>
      <c r="R3979" s="119" t="str">
        <f t="shared" si="1256"/>
        <v/>
      </c>
      <c r="S3979" s="133">
        <f>IFERROR(IF(M3979&lt;=0.005,IF(F3979="",L3979,0),IF(F3979&lt;&gt;"",0,IF(P3979="",0,IF(P3979="H",0,IF(Q3979&lt;Veriler!$G$2,L3979*Veriler!$G$2,L3979*Q3979)))))," ")</f>
        <v>0</v>
      </c>
      <c r="T3979" s="133">
        <f>IF(Veriler!T3979&lt;=0.1, S3979, IF(AND(Veriler!T3979&gt;0.1, F3979="", P3979="E"), IF(Q3979&gt;Veriler!$G$2, Q3979*S3979, IF(Q3979&lt;Veriler!$G$2, Veriler!$G$2*S3979, Q3979*S3979)), 0))</f>
        <v>0</v>
      </c>
      <c r="U3979" s="133" t="str">
        <f t="shared" si="1257"/>
        <v xml:space="preserve"> </v>
      </c>
      <c r="V3979" s="134" t="str">
        <f>IFERROR(IF(O3979="%10 sınırı aşılmıştır.",L3979-T3979,IFERROR(IF(F3979="",IF(S3979=1,0,IF(L3979-S3979=0,"",L3979-S3979)),IF(Veriler!M3979="",L3979,IF(L3979*Veriler!M3979=0,"",L3979*Veriler!M3979))),L3979)),0)</f>
        <v/>
      </c>
      <c r="W3979" s="146"/>
      <c r="X3979" s="146"/>
      <c r="Y3979" s="146"/>
    </row>
    <row r="3980" spans="1:25" s="99" customFormat="1" ht="54.75" customHeight="1" x14ac:dyDescent="0.25">
      <c r="A3980" s="96">
        <f t="shared" si="1258"/>
        <v>2935</v>
      </c>
      <c r="B3980" s="175"/>
      <c r="C3980" s="176"/>
      <c r="D3980" s="113"/>
      <c r="E3980" s="115"/>
      <c r="F3980" s="174"/>
      <c r="G3980" s="114" t="str">
        <f t="shared" si="1253"/>
        <v/>
      </c>
      <c r="H3980" s="115"/>
      <c r="I3980" s="115"/>
      <c r="J3980" s="115"/>
      <c r="K3980" s="115"/>
      <c r="L3980" s="133" t="str">
        <f t="shared" si="1254"/>
        <v/>
      </c>
      <c r="M3980" s="116" t="str">
        <f>IF(L3980="", "", L3980/Veriler!$X$1)</f>
        <v/>
      </c>
      <c r="N3980" s="116" t="str">
        <f>IF(F3980&lt;&gt;"", "İthal Girdi", IF(Veriler!T3980="", "", IF(Veriler!S3980="H", "%0,5 üzerindedir", IF(Veriler!T3980&gt;0.1, "%10 sınırı aşılmıştır.", "Uygun"))))</f>
        <v>%0,5 üzerindedir</v>
      </c>
      <c r="O3980" s="116" t="str">
        <f t="shared" si="1255"/>
        <v xml:space="preserve"> </v>
      </c>
      <c r="P3980" s="117"/>
      <c r="Q3980" s="118"/>
      <c r="R3980" s="119" t="str">
        <f t="shared" si="1256"/>
        <v/>
      </c>
      <c r="S3980" s="133">
        <f>IFERROR(IF(M3980&lt;=0.005,IF(F3980="",L3980,0),IF(F3980&lt;&gt;"",0,IF(P3980="",0,IF(P3980="H",0,IF(Q3980&lt;Veriler!$G$2,L3980*Veriler!$G$2,L3980*Q3980)))))," ")</f>
        <v>0</v>
      </c>
      <c r="T3980" s="133">
        <f>IF(Veriler!T3980&lt;=0.1, S3980, IF(AND(Veriler!T3980&gt;0.1, F3980="", P3980="E"), IF(Q3980&gt;Veriler!$G$2, Q3980*S3980, IF(Q3980&lt;Veriler!$G$2, Veriler!$G$2*S3980, Q3980*S3980)), 0))</f>
        <v>0</v>
      </c>
      <c r="U3980" s="133" t="str">
        <f t="shared" si="1257"/>
        <v xml:space="preserve"> </v>
      </c>
      <c r="V3980" s="134" t="str">
        <f>IFERROR(IF(O3980="%10 sınırı aşılmıştır.",L3980-T3980,IFERROR(IF(F3980="",IF(S3980=1,0,IF(L3980-S3980=0,"",L3980-S3980)),IF(Veriler!M3980="",L3980,IF(L3980*Veriler!M3980=0,"",L3980*Veriler!M3980))),L3980)),0)</f>
        <v/>
      </c>
      <c r="W3980" s="146"/>
      <c r="X3980" s="146"/>
      <c r="Y3980" s="146"/>
    </row>
    <row r="3981" spans="1:25" s="99" customFormat="1" ht="54.75" customHeight="1" x14ac:dyDescent="0.25">
      <c r="A3981" s="96">
        <f t="shared" si="1258"/>
        <v>2936</v>
      </c>
      <c r="B3981" s="175"/>
      <c r="C3981" s="176"/>
      <c r="D3981" s="113"/>
      <c r="E3981" s="115"/>
      <c r="F3981" s="174"/>
      <c r="G3981" s="114" t="str">
        <f t="shared" si="1253"/>
        <v/>
      </c>
      <c r="H3981" s="115"/>
      <c r="I3981" s="115"/>
      <c r="J3981" s="115"/>
      <c r="K3981" s="115"/>
      <c r="L3981" s="133" t="str">
        <f t="shared" si="1254"/>
        <v/>
      </c>
      <c r="M3981" s="116" t="str">
        <f>IF(L3981="", "", L3981/Veriler!$X$1)</f>
        <v/>
      </c>
      <c r="N3981" s="116" t="str">
        <f>IF(F3981&lt;&gt;"", "İthal Girdi", IF(Veriler!T3981="", "", IF(Veriler!S3981="H", "%0,5 üzerindedir", IF(Veriler!T3981&gt;0.1, "%10 sınırı aşılmıştır.", "Uygun"))))</f>
        <v>%0,5 üzerindedir</v>
      </c>
      <c r="O3981" s="116" t="str">
        <f t="shared" si="1255"/>
        <v xml:space="preserve"> </v>
      </c>
      <c r="P3981" s="117"/>
      <c r="Q3981" s="118"/>
      <c r="R3981" s="119" t="str">
        <f t="shared" si="1256"/>
        <v/>
      </c>
      <c r="S3981" s="133">
        <f>IFERROR(IF(M3981&lt;=0.005,IF(F3981="",L3981,0),IF(F3981&lt;&gt;"",0,IF(P3981="",0,IF(P3981="H",0,IF(Q3981&lt;Veriler!$G$2,L3981*Veriler!$G$2,L3981*Q3981)))))," ")</f>
        <v>0</v>
      </c>
      <c r="T3981" s="133">
        <f>IF(Veriler!T3981&lt;=0.1, S3981, IF(AND(Veriler!T3981&gt;0.1, F3981="", P3981="E"), IF(Q3981&gt;Veriler!$G$2, Q3981*S3981, IF(Q3981&lt;Veriler!$G$2, Veriler!$G$2*S3981, Q3981*S3981)), 0))</f>
        <v>0</v>
      </c>
      <c r="U3981" s="133" t="str">
        <f t="shared" si="1257"/>
        <v xml:space="preserve"> </v>
      </c>
      <c r="V3981" s="134" t="str">
        <f>IFERROR(IF(O3981="%10 sınırı aşılmıştır.",L3981-T3981,IFERROR(IF(F3981="",IF(S3981=1,0,IF(L3981-S3981=0,"",L3981-S3981)),IF(Veriler!M3981="",L3981,IF(L3981*Veriler!M3981=0,"",L3981*Veriler!M3981))),L3981)),0)</f>
        <v/>
      </c>
      <c r="W3981" s="146"/>
      <c r="X3981" s="146"/>
      <c r="Y3981" s="146"/>
    </row>
    <row r="3982" spans="1:25" s="99" customFormat="1" ht="54.75" customHeight="1" x14ac:dyDescent="0.25">
      <c r="A3982" s="96">
        <f t="shared" si="1258"/>
        <v>2937</v>
      </c>
      <c r="B3982" s="175"/>
      <c r="C3982" s="176"/>
      <c r="D3982" s="113"/>
      <c r="E3982" s="115"/>
      <c r="F3982" s="174"/>
      <c r="G3982" s="114" t="str">
        <f t="shared" si="1253"/>
        <v/>
      </c>
      <c r="H3982" s="115"/>
      <c r="I3982" s="115"/>
      <c r="J3982" s="115"/>
      <c r="K3982" s="115"/>
      <c r="L3982" s="133" t="str">
        <f t="shared" si="1254"/>
        <v/>
      </c>
      <c r="M3982" s="116" t="str">
        <f>IF(L3982="", "", L3982/Veriler!$X$1)</f>
        <v/>
      </c>
      <c r="N3982" s="116" t="str">
        <f>IF(F3982&lt;&gt;"", "İthal Girdi", IF(Veriler!T3982="", "", IF(Veriler!S3982="H", "%0,5 üzerindedir", IF(Veriler!T3982&gt;0.1, "%10 sınırı aşılmıştır.", "Uygun"))))</f>
        <v>%0,5 üzerindedir</v>
      </c>
      <c r="O3982" s="116" t="str">
        <f t="shared" si="1255"/>
        <v xml:space="preserve"> </v>
      </c>
      <c r="P3982" s="117"/>
      <c r="Q3982" s="118"/>
      <c r="R3982" s="119" t="str">
        <f t="shared" si="1256"/>
        <v/>
      </c>
      <c r="S3982" s="133">
        <f>IFERROR(IF(M3982&lt;=0.005,IF(F3982="",L3982,0),IF(F3982&lt;&gt;"",0,IF(P3982="",0,IF(P3982="H",0,IF(Q3982&lt;Veriler!$G$2,L3982*Veriler!$G$2,L3982*Q3982)))))," ")</f>
        <v>0</v>
      </c>
      <c r="T3982" s="133">
        <f>IF(Veriler!T3982&lt;=0.1, S3982, IF(AND(Veriler!T3982&gt;0.1, F3982="", P3982="E"), IF(Q3982&gt;Veriler!$G$2, Q3982*S3982, IF(Q3982&lt;Veriler!$G$2, Veriler!$G$2*S3982, Q3982*S3982)), 0))</f>
        <v>0</v>
      </c>
      <c r="U3982" s="133" t="str">
        <f t="shared" si="1257"/>
        <v xml:space="preserve"> </v>
      </c>
      <c r="V3982" s="134" t="str">
        <f>IFERROR(IF(O3982="%10 sınırı aşılmıştır.",L3982-T3982,IFERROR(IF(F3982="",IF(S3982=1,0,IF(L3982-S3982=0,"",L3982-S3982)),IF(Veriler!M3982="",L3982,IF(L3982*Veriler!M3982=0,"",L3982*Veriler!M3982))),L3982)),0)</f>
        <v/>
      </c>
      <c r="W3982" s="146"/>
      <c r="X3982" s="146"/>
      <c r="Y3982" s="146"/>
    </row>
    <row r="3983" spans="1:25" s="99" customFormat="1" ht="54.75" customHeight="1" x14ac:dyDescent="0.25">
      <c r="A3983" s="96">
        <f t="shared" si="1258"/>
        <v>2938</v>
      </c>
      <c r="B3983" s="175"/>
      <c r="C3983" s="176"/>
      <c r="D3983" s="113"/>
      <c r="E3983" s="115"/>
      <c r="F3983" s="174"/>
      <c r="G3983" s="114" t="str">
        <f t="shared" si="1253"/>
        <v/>
      </c>
      <c r="H3983" s="115"/>
      <c r="I3983" s="115"/>
      <c r="J3983" s="115"/>
      <c r="K3983" s="115"/>
      <c r="L3983" s="133" t="str">
        <f t="shared" si="1254"/>
        <v/>
      </c>
      <c r="M3983" s="116" t="str">
        <f>IF(L3983="", "", L3983/Veriler!$X$1)</f>
        <v/>
      </c>
      <c r="N3983" s="116" t="str">
        <f>IF(F3983&lt;&gt;"", "İthal Girdi", IF(Veriler!T3983="", "", IF(Veriler!S3983="H", "%0,5 üzerindedir", IF(Veriler!T3983&gt;0.1, "%10 sınırı aşılmıştır.", "Uygun"))))</f>
        <v>%0,5 üzerindedir</v>
      </c>
      <c r="O3983" s="116" t="str">
        <f t="shared" si="1255"/>
        <v xml:space="preserve"> </v>
      </c>
      <c r="P3983" s="117"/>
      <c r="Q3983" s="118"/>
      <c r="R3983" s="119" t="str">
        <f t="shared" si="1256"/>
        <v/>
      </c>
      <c r="S3983" s="133">
        <f>IFERROR(IF(M3983&lt;=0.005,IF(F3983="",L3983,0),IF(F3983&lt;&gt;"",0,IF(P3983="",0,IF(P3983="H",0,IF(Q3983&lt;Veriler!$G$2,L3983*Veriler!$G$2,L3983*Q3983)))))," ")</f>
        <v>0</v>
      </c>
      <c r="T3983" s="133">
        <f>IF(Veriler!T3983&lt;=0.1, S3983, IF(AND(Veriler!T3983&gt;0.1, F3983="", P3983="E"), IF(Q3983&gt;Veriler!$G$2, Q3983*S3983, IF(Q3983&lt;Veriler!$G$2, Veriler!$G$2*S3983, Q3983*S3983)), 0))</f>
        <v>0</v>
      </c>
      <c r="U3983" s="133" t="str">
        <f t="shared" si="1257"/>
        <v xml:space="preserve"> </v>
      </c>
      <c r="V3983" s="134" t="str">
        <f>IFERROR(IF(O3983="%10 sınırı aşılmıştır.",L3983-T3983,IFERROR(IF(F3983="",IF(S3983=1,0,IF(L3983-S3983=0,"",L3983-S3983)),IF(Veriler!M3983="",L3983,IF(L3983*Veriler!M3983=0,"",L3983*Veriler!M3983))),L3983)),0)</f>
        <v/>
      </c>
      <c r="W3983" s="146"/>
      <c r="X3983" s="146"/>
      <c r="Y3983" s="146"/>
    </row>
    <row r="3984" spans="1:25" s="99" customFormat="1" ht="54.75" customHeight="1" x14ac:dyDescent="0.25">
      <c r="A3984" s="96">
        <f t="shared" si="1258"/>
        <v>2939</v>
      </c>
      <c r="B3984" s="175"/>
      <c r="C3984" s="176"/>
      <c r="D3984" s="113"/>
      <c r="E3984" s="115"/>
      <c r="F3984" s="174"/>
      <c r="G3984" s="114" t="str">
        <f t="shared" si="1253"/>
        <v/>
      </c>
      <c r="H3984" s="115"/>
      <c r="I3984" s="115"/>
      <c r="J3984" s="115"/>
      <c r="K3984" s="115"/>
      <c r="L3984" s="133" t="str">
        <f t="shared" si="1254"/>
        <v/>
      </c>
      <c r="M3984" s="116" t="str">
        <f>IF(L3984="", "", L3984/Veriler!$X$1)</f>
        <v/>
      </c>
      <c r="N3984" s="116" t="str">
        <f>IF(F3984&lt;&gt;"", "İthal Girdi", IF(Veriler!T3984="", "", IF(Veriler!S3984="H", "%0,5 üzerindedir", IF(Veriler!T3984&gt;0.1, "%10 sınırı aşılmıştır.", "Uygun"))))</f>
        <v>%0,5 üzerindedir</v>
      </c>
      <c r="O3984" s="116" t="str">
        <f t="shared" si="1255"/>
        <v xml:space="preserve"> </v>
      </c>
      <c r="P3984" s="117"/>
      <c r="Q3984" s="118"/>
      <c r="R3984" s="119" t="str">
        <f t="shared" si="1256"/>
        <v/>
      </c>
      <c r="S3984" s="133">
        <f>IFERROR(IF(M3984&lt;=0.005,IF(F3984="",L3984,0),IF(F3984&lt;&gt;"",0,IF(P3984="",0,IF(P3984="H",0,IF(Q3984&lt;Veriler!$G$2,L3984*Veriler!$G$2,L3984*Q3984)))))," ")</f>
        <v>0</v>
      </c>
      <c r="T3984" s="133">
        <f>IF(Veriler!T3984&lt;=0.1, S3984, IF(AND(Veriler!T3984&gt;0.1, F3984="", P3984="E"), IF(Q3984&gt;Veriler!$G$2, Q3984*S3984, IF(Q3984&lt;Veriler!$G$2, Veriler!$G$2*S3984, Q3984*S3984)), 0))</f>
        <v>0</v>
      </c>
      <c r="U3984" s="133" t="str">
        <f t="shared" si="1257"/>
        <v xml:space="preserve"> </v>
      </c>
      <c r="V3984" s="134" t="str">
        <f>IFERROR(IF(O3984="%10 sınırı aşılmıştır.",L3984-T3984,IFERROR(IF(F3984="",IF(S3984=1,0,IF(L3984-S3984=0,"",L3984-S3984)),IF(Veriler!M3984="",L3984,IF(L3984*Veriler!M3984=0,"",L3984*Veriler!M3984))),L3984)),0)</f>
        <v/>
      </c>
      <c r="W3984" s="146"/>
      <c r="X3984" s="146"/>
      <c r="Y3984" s="146"/>
    </row>
    <row r="3985" spans="1:25" s="99" customFormat="1" ht="54.75" customHeight="1" x14ac:dyDescent="0.25">
      <c r="A3985" s="96">
        <f t="shared" si="1258"/>
        <v>2940</v>
      </c>
      <c r="B3985" s="175"/>
      <c r="C3985" s="176"/>
      <c r="D3985" s="113"/>
      <c r="E3985" s="115"/>
      <c r="F3985" s="174"/>
      <c r="G3985" s="114" t="str">
        <f t="shared" si="1253"/>
        <v/>
      </c>
      <c r="H3985" s="115"/>
      <c r="I3985" s="115"/>
      <c r="J3985" s="115"/>
      <c r="K3985" s="115"/>
      <c r="L3985" s="133" t="str">
        <f t="shared" si="1254"/>
        <v/>
      </c>
      <c r="M3985" s="116" t="str">
        <f>IF(L3985="", "", L3985/Veriler!$X$1)</f>
        <v/>
      </c>
      <c r="N3985" s="116" t="str">
        <f>IF(F3985&lt;&gt;"", "İthal Girdi", IF(Veriler!T3985="", "", IF(Veriler!S3985="H", "%0,5 üzerindedir", IF(Veriler!T3985&gt;0.1, "%10 sınırı aşılmıştır.", "Uygun"))))</f>
        <v>%0,5 üzerindedir</v>
      </c>
      <c r="O3985" s="116" t="str">
        <f t="shared" si="1255"/>
        <v xml:space="preserve"> </v>
      </c>
      <c r="P3985" s="117"/>
      <c r="Q3985" s="118"/>
      <c r="R3985" s="119" t="str">
        <f t="shared" si="1256"/>
        <v/>
      </c>
      <c r="S3985" s="133">
        <f>IFERROR(IF(M3985&lt;=0.005,IF(F3985="",L3985,0),IF(F3985&lt;&gt;"",0,IF(P3985="",0,IF(P3985="H",0,IF(Q3985&lt;Veriler!$G$2,L3985*Veriler!$G$2,L3985*Q3985)))))," ")</f>
        <v>0</v>
      </c>
      <c r="T3985" s="133">
        <f>IF(Veriler!T3985&lt;=0.1, S3985, IF(AND(Veriler!T3985&gt;0.1, F3985="", P3985="E"), IF(Q3985&gt;Veriler!$G$2, Q3985*S3985, IF(Q3985&lt;Veriler!$G$2, Veriler!$G$2*S3985, Q3985*S3985)), 0))</f>
        <v>0</v>
      </c>
      <c r="U3985" s="133" t="str">
        <f t="shared" si="1257"/>
        <v xml:space="preserve"> </v>
      </c>
      <c r="V3985" s="134" t="str">
        <f>IFERROR(IF(O3985="%10 sınırı aşılmıştır.",L3985-T3985,IFERROR(IF(F3985="",IF(S3985=1,0,IF(L3985-S3985=0,"",L3985-S3985)),IF(Veriler!M3985="",L3985,IF(L3985*Veriler!M3985=0,"",L3985*Veriler!M3985))),L3985)),0)</f>
        <v/>
      </c>
      <c r="W3985" s="146"/>
      <c r="X3985" s="146"/>
      <c r="Y3985" s="146"/>
    </row>
    <row r="3986" spans="1:25" s="99" customFormat="1" ht="24" customHeight="1" x14ac:dyDescent="0.25">
      <c r="A3986" s="103"/>
      <c r="B3986" s="104"/>
      <c r="C3986" s="104"/>
      <c r="D3986" s="104"/>
      <c r="E3986" s="103"/>
      <c r="F3986" s="135"/>
      <c r="G3986" s="157"/>
      <c r="H3986" s="103"/>
      <c r="I3986" s="103"/>
      <c r="J3986" s="103"/>
      <c r="K3986" s="103"/>
      <c r="L3986" s="136">
        <f>SUM(L3957:L3970,L3972:L3985)</f>
        <v>0</v>
      </c>
      <c r="M3986" s="158"/>
      <c r="N3986" s="158"/>
      <c r="O3986" s="158"/>
      <c r="P3986" s="105"/>
      <c r="Q3986" s="106"/>
      <c r="R3986" s="159"/>
      <c r="S3986" s="160"/>
      <c r="T3986" s="160"/>
      <c r="U3986" s="160"/>
      <c r="V3986" s="160"/>
      <c r="W3986" s="146"/>
      <c r="X3986" s="146"/>
      <c r="Y3986" s="146"/>
    </row>
    <row r="3987" spans="1:25" s="99" customFormat="1" ht="31.5" customHeight="1" x14ac:dyDescent="0.25">
      <c r="A3987" s="103"/>
      <c r="B3987" s="104"/>
      <c r="C3987" s="104"/>
      <c r="D3987" s="104"/>
      <c r="E3987" s="103"/>
      <c r="F3987" s="135"/>
      <c r="G3987" s="157"/>
      <c r="H3987" s="103"/>
      <c r="I3987" s="103"/>
      <c r="J3987" s="103"/>
      <c r="K3987" s="103"/>
      <c r="L3987" s="161"/>
      <c r="M3987" s="158"/>
      <c r="N3987" s="158"/>
      <c r="O3987" s="158"/>
      <c r="P3987" s="105"/>
      <c r="Q3987" s="106"/>
      <c r="R3987" s="159"/>
      <c r="S3987" s="162" t="s">
        <v>57</v>
      </c>
      <c r="T3987" s="162" t="s">
        <v>57</v>
      </c>
      <c r="U3987" s="162" t="s">
        <v>57</v>
      </c>
      <c r="V3987" s="163" t="s">
        <v>58</v>
      </c>
      <c r="W3987" s="146"/>
      <c r="X3987" s="146"/>
      <c r="Y3987" s="146"/>
    </row>
    <row r="3988" spans="1:25" s="99" customFormat="1" ht="58.5" customHeight="1" x14ac:dyDescent="0.25">
      <c r="A3988" s="185" t="s">
        <v>59</v>
      </c>
      <c r="B3988" s="180"/>
      <c r="C3988" s="180"/>
      <c r="D3988" s="180"/>
      <c r="E3988" s="180"/>
      <c r="F3988" s="180"/>
      <c r="G3988" s="180"/>
      <c r="H3988" s="180"/>
      <c r="I3988" s="180"/>
      <c r="J3988" s="180"/>
      <c r="K3988" s="180"/>
      <c r="L3988" s="180"/>
      <c r="M3988" s="180"/>
      <c r="N3988" s="180"/>
      <c r="O3988" s="180"/>
      <c r="P3988" s="180"/>
      <c r="Q3988" s="180"/>
      <c r="R3988" s="176"/>
      <c r="S3988" s="137">
        <f>SUM(S3950,S3957:S3970,S3972:S3985)</f>
        <v>0</v>
      </c>
      <c r="T3988" s="137" t="str">
        <f>IF(SUM(T3957:T3970,T3972:T3985)=0," ",SUM(T3957:T3970,T3972:T3985))</f>
        <v xml:space="preserve"> </v>
      </c>
      <c r="U3988" s="137" t="str">
        <f>IF(SUM(U3957:U3970,U3972:U3985)=0," ",SUM(U3957:U3970,U3972:U3985))</f>
        <v xml:space="preserve"> </v>
      </c>
      <c r="V3988" s="137" t="str">
        <f>IF(SUM(V3957:V3970,V3972:V3985)=0," ",SUM(V3957:V3970,V3972:V3985))</f>
        <v xml:space="preserve"> </v>
      </c>
      <c r="W3988" s="146"/>
      <c r="X3988" s="164">
        <f>SUM(U3957:U3970,U3972:U3985)</f>
        <v>0</v>
      </c>
      <c r="Y3988" s="164">
        <f>SUM(V3957:V3970,V3972:V3985)</f>
        <v>0</v>
      </c>
    </row>
    <row r="3989" spans="1:25" x14ac:dyDescent="0.3">
      <c r="A3989" s="34"/>
      <c r="G3989" s="146"/>
      <c r="L3989" s="146"/>
      <c r="M3989" s="146"/>
      <c r="N3989" s="146"/>
      <c r="O3989" s="146"/>
      <c r="R3989" s="146"/>
      <c r="S3989" s="146"/>
      <c r="T3989" s="146"/>
      <c r="U3989" s="146"/>
      <c r="V3989" s="146"/>
      <c r="W3989" s="146"/>
      <c r="X3989" s="146"/>
      <c r="Y3989" s="146"/>
    </row>
    <row r="3990" spans="1:25" x14ac:dyDescent="0.3">
      <c r="A3990" s="186" t="s">
        <v>60</v>
      </c>
      <c r="B3990" s="187"/>
      <c r="C3990" s="187"/>
      <c r="D3990" s="187"/>
      <c r="E3990" s="187"/>
      <c r="F3990" s="187"/>
      <c r="G3990" s="187"/>
      <c r="H3990" s="187"/>
      <c r="I3990" s="187"/>
      <c r="J3990" s="187"/>
      <c r="K3990" s="187"/>
      <c r="L3990" s="187"/>
      <c r="M3990" s="187"/>
      <c r="N3990" s="187"/>
      <c r="O3990" s="187"/>
      <c r="P3990" s="187"/>
      <c r="Q3990" s="187"/>
      <c r="R3990" s="187"/>
      <c r="S3990" s="187"/>
      <c r="T3990" s="187"/>
      <c r="U3990" s="187"/>
      <c r="V3990" s="187"/>
      <c r="W3990" s="146"/>
      <c r="X3990" s="146"/>
      <c r="Y3990" s="146"/>
    </row>
    <row r="3991" spans="1:25" s="99" customFormat="1" ht="41.25" customHeight="1" x14ac:dyDescent="0.25">
      <c r="A3991" s="189" t="s">
        <v>38</v>
      </c>
      <c r="B3991" s="180"/>
      <c r="C3991" s="180"/>
      <c r="D3991" s="180"/>
      <c r="E3991" s="180"/>
      <c r="F3991" s="180"/>
      <c r="G3991" s="180"/>
      <c r="H3991" s="180"/>
      <c r="I3991" s="180"/>
      <c r="J3991" s="180"/>
      <c r="K3991" s="180"/>
      <c r="L3991" s="180"/>
      <c r="M3991" s="180"/>
      <c r="N3991" s="180"/>
      <c r="O3991" s="180"/>
      <c r="P3991" s="180"/>
      <c r="Q3991" s="180"/>
      <c r="R3991" s="180"/>
      <c r="S3991" s="180"/>
      <c r="T3991" s="180"/>
      <c r="U3991" s="180"/>
      <c r="V3991" s="176"/>
      <c r="W3991" s="146"/>
      <c r="X3991" s="146"/>
      <c r="Y3991" s="146"/>
    </row>
    <row r="3992" spans="1:25" s="100" customFormat="1" ht="35.25" customHeight="1" x14ac:dyDescent="0.25">
      <c r="A3992" s="179" t="s">
        <v>39</v>
      </c>
      <c r="B3992" s="180"/>
      <c r="C3992" s="180"/>
      <c r="D3992" s="180"/>
      <c r="E3992" s="180"/>
      <c r="F3992" s="180"/>
      <c r="G3992" s="180"/>
      <c r="H3992" s="180"/>
      <c r="I3992" s="180"/>
      <c r="J3992" s="180"/>
      <c r="K3992" s="180"/>
      <c r="L3992" s="180"/>
      <c r="M3992" s="180"/>
      <c r="N3992" s="180"/>
      <c r="O3992" s="180"/>
      <c r="P3992" s="180"/>
      <c r="Q3992" s="180"/>
      <c r="R3992" s="176"/>
      <c r="S3992" s="147"/>
      <c r="T3992" s="148"/>
      <c r="U3992" s="149" t="s">
        <v>40</v>
      </c>
      <c r="V3992" s="150">
        <f>V3954+1</f>
        <v>106</v>
      </c>
      <c r="W3992" s="146"/>
      <c r="X3992" s="146"/>
      <c r="Y3992" s="146"/>
    </row>
    <row r="3993" spans="1:25" s="99" customFormat="1" ht="81" customHeight="1" x14ac:dyDescent="0.25">
      <c r="A3993" s="110" t="s">
        <v>3</v>
      </c>
      <c r="B3993" s="188" t="s">
        <v>41</v>
      </c>
      <c r="C3993" s="176"/>
      <c r="D3993" s="111" t="s">
        <v>42</v>
      </c>
      <c r="E3993" s="110" t="s">
        <v>324</v>
      </c>
      <c r="F3993" s="111" t="s">
        <v>325</v>
      </c>
      <c r="G3993" s="151" t="s">
        <v>43</v>
      </c>
      <c r="H3993" s="110" t="s">
        <v>44</v>
      </c>
      <c r="I3993" s="110" t="s">
        <v>8</v>
      </c>
      <c r="J3993" s="110" t="s">
        <v>45</v>
      </c>
      <c r="K3993" s="110" t="s">
        <v>46</v>
      </c>
      <c r="L3993" s="152" t="s">
        <v>47</v>
      </c>
      <c r="M3993" s="153" t="s">
        <v>48</v>
      </c>
      <c r="N3993" s="154" t="s">
        <v>49</v>
      </c>
      <c r="O3993" s="154" t="s">
        <v>49</v>
      </c>
      <c r="P3993" s="112" t="s">
        <v>50</v>
      </c>
      <c r="Q3993" s="110" t="s">
        <v>51</v>
      </c>
      <c r="R3993" s="155" t="s">
        <v>52</v>
      </c>
      <c r="S3993" s="156" t="s">
        <v>53</v>
      </c>
      <c r="T3993" s="156" t="s">
        <v>54</v>
      </c>
      <c r="U3993" s="152" t="s">
        <v>54</v>
      </c>
      <c r="V3993" s="152" t="s">
        <v>55</v>
      </c>
      <c r="W3993" s="146"/>
      <c r="X3993" s="146"/>
      <c r="Y3993" s="146"/>
    </row>
    <row r="3994" spans="1:25" s="99" customFormat="1" ht="45" customHeight="1" x14ac:dyDescent="0.25">
      <c r="A3994" s="101"/>
      <c r="B3994" s="177" t="s">
        <v>56</v>
      </c>
      <c r="C3994" s="178"/>
      <c r="D3994" s="102"/>
      <c r="E3994" s="170"/>
      <c r="F3994" s="102"/>
      <c r="G3994" s="95"/>
      <c r="H3994" s="102"/>
      <c r="I3994" s="102"/>
      <c r="J3994" s="102"/>
      <c r="K3994" s="102"/>
      <c r="L3994" s="95"/>
      <c r="M3994" s="95"/>
      <c r="N3994" s="95"/>
      <c r="O3994" s="95"/>
      <c r="P3994" s="102"/>
      <c r="Q3994" s="102"/>
      <c r="R3994" s="190"/>
      <c r="S3994" s="184"/>
      <c r="T3994" s="95"/>
      <c r="U3994" s="95"/>
      <c r="V3994" s="95"/>
      <c r="W3994" s="146"/>
      <c r="X3994" s="146"/>
      <c r="Y3994" s="146"/>
    </row>
    <row r="3995" spans="1:25" s="99" customFormat="1" ht="54.75" customHeight="1" x14ac:dyDescent="0.25">
      <c r="A3995" s="96">
        <f>A3985+1</f>
        <v>2941</v>
      </c>
      <c r="B3995" s="181"/>
      <c r="C3995" s="182"/>
      <c r="D3995" s="113"/>
      <c r="E3995" s="115"/>
      <c r="F3995" s="174"/>
      <c r="G3995" s="114" t="str">
        <f t="shared" ref="G3995:G4008" si="1259">IF(AND(F3995&lt;&gt;"",V3995&lt;&gt;"",L3995&lt;&gt;0),V3995/L3995,"")</f>
        <v/>
      </c>
      <c r="H3995" s="115"/>
      <c r="I3995" s="115"/>
      <c r="J3995" s="115"/>
      <c r="K3995" s="115"/>
      <c r="L3995" s="133" t="str">
        <f t="shared" ref="L3995:L4008" si="1260">IF(AND(H3995&lt;&gt;0, J3995&lt;&gt;0, K3995&lt;&gt;0), H3995*J3995*K3995, "")</f>
        <v/>
      </c>
      <c r="M3995" s="116" t="str">
        <f>IF(L3995="", "", L3995/Veriler!$X$1)</f>
        <v/>
      </c>
      <c r="N3995" s="116" t="str">
        <f>IF(F3995&lt;&gt;"", "İthal Girdi", IF(Veriler!T3995="", "", IF(Veriler!S3995="H", "%0,5 üzerindedir", IF(Veriler!T3995&gt;0.1, "%10 sınırı aşılmıştır.", "Uygun"))))</f>
        <v>%0,5 üzerindedir</v>
      </c>
      <c r="O3995" s="116" t="str">
        <f t="shared" ref="O3995:O4008" si="1261">IF(M3995=""," ",N3995)</f>
        <v xml:space="preserve"> </v>
      </c>
      <c r="P3995" s="117"/>
      <c r="Q3995" s="118"/>
      <c r="R3995" s="119" t="str">
        <f t="shared" ref="R3995:R4008" si="1262">IFERROR(IF(AND(T3995&lt;&gt;"",L3995&lt;&gt;"",L3995&lt;&gt;0,T3995&lt;&gt;0),T3995/L3995,"")," ")</f>
        <v/>
      </c>
      <c r="S3995" s="133">
        <f>IFERROR(IF(M3995&lt;=0.005,IF(F3995="",L3995,0),IF(F3995&lt;&gt;"",0,IF(P3995="",0,IF(P3995="H",0,IF(Q3995&lt;Veriler!$G$2,L3995*Veriler!$G$2,L3995*Q3995)))))," ")</f>
        <v>0</v>
      </c>
      <c r="T3995" s="133">
        <f>IF(Veriler!T3995&lt;=0.1, S3995, IF(AND(Veriler!T3995&gt;0.1, F3995="", P3995="E"), IF(Q3995&gt;Veriler!$G$2, Q3995*S3995, IF(Q3995&lt;Veriler!$G$2, Veriler!$G$2*S3995, Q3995*S3995)), 0))</f>
        <v>0</v>
      </c>
      <c r="U3995" s="133" t="str">
        <f t="shared" ref="U3995:U4008" si="1263">IF(T3995=0," ",T3995)</f>
        <v xml:space="preserve"> </v>
      </c>
      <c r="V3995" s="134" t="str">
        <f>IFERROR(IF(O3995="%10 sınırı aşılmıştır.",L3995-T3995,IFERROR(IF(F3995="",IF(S3995=1,0,IF(L3995-S3995=0,"",L3995-S3995)),IF(Veriler!M3995="",L3995,IF(L3995*Veriler!M3995=0,"",L3995*Veriler!M3995))),L3995)),0)</f>
        <v/>
      </c>
      <c r="W3995" s="146"/>
      <c r="X3995" s="146"/>
      <c r="Y3995" s="146"/>
    </row>
    <row r="3996" spans="1:25" s="99" customFormat="1" ht="54.75" customHeight="1" x14ac:dyDescent="0.25">
      <c r="A3996" s="96">
        <f t="shared" ref="A3996:A4008" si="1264">A3995+1</f>
        <v>2942</v>
      </c>
      <c r="B3996" s="175"/>
      <c r="C3996" s="176"/>
      <c r="D3996" s="113"/>
      <c r="E3996" s="115"/>
      <c r="F3996" s="174"/>
      <c r="G3996" s="114" t="str">
        <f t="shared" si="1259"/>
        <v/>
      </c>
      <c r="H3996" s="115"/>
      <c r="I3996" s="115"/>
      <c r="J3996" s="115"/>
      <c r="K3996" s="115"/>
      <c r="L3996" s="133" t="str">
        <f t="shared" si="1260"/>
        <v/>
      </c>
      <c r="M3996" s="116" t="str">
        <f>IF(L3996="", "", L3996/Veriler!$X$1)</f>
        <v/>
      </c>
      <c r="N3996" s="116" t="str">
        <f>IF(F3996&lt;&gt;"", "İthal Girdi", IF(Veriler!T3996="", "", IF(Veriler!S3996="H", "%0,5 üzerindedir", IF(Veriler!T3996&gt;0.1, "%10 sınırı aşılmıştır.", "Uygun"))))</f>
        <v>%0,5 üzerindedir</v>
      </c>
      <c r="O3996" s="116" t="str">
        <f t="shared" si="1261"/>
        <v xml:space="preserve"> </v>
      </c>
      <c r="P3996" s="117"/>
      <c r="Q3996" s="118"/>
      <c r="R3996" s="119" t="str">
        <f t="shared" si="1262"/>
        <v/>
      </c>
      <c r="S3996" s="133">
        <f>IFERROR(IF(M3996&lt;=0.005,IF(F3996="",L3996,0),IF(F3996&lt;&gt;"",0,IF(P3996="",0,IF(P3996="H",0,IF(Q3996&lt;Veriler!$G$2,L3996*Veriler!$G$2,L3996*Q3996)))))," ")</f>
        <v>0</v>
      </c>
      <c r="T3996" s="133">
        <f>IF(Veriler!T3996&lt;=0.1, S3996, IF(AND(Veriler!T3996&gt;0.1, F3996="", P3996="E"), IF(Q3996&gt;Veriler!$G$2, Q3996*S3996, IF(Q3996&lt;Veriler!$G$2, Veriler!$G$2*S3996, Q3996*S3996)), 0))</f>
        <v>0</v>
      </c>
      <c r="U3996" s="133" t="str">
        <f t="shared" si="1263"/>
        <v xml:space="preserve"> </v>
      </c>
      <c r="V3996" s="134" t="str">
        <f>IFERROR(IF(O3996="%10 sınırı aşılmıştır.",L3996-T3996,IFERROR(IF(F3996="",IF(S3996=1,0,IF(L3996-S3996=0,"",L3996-S3996)),IF(Veriler!M3996="",L3996,IF(L3996*Veriler!M3996=0,"",L3996*Veriler!M3996))),L3996)),0)</f>
        <v/>
      </c>
      <c r="W3996" s="146"/>
      <c r="X3996" s="146"/>
      <c r="Y3996" s="146"/>
    </row>
    <row r="3997" spans="1:25" s="99" customFormat="1" ht="54.75" customHeight="1" x14ac:dyDescent="0.25">
      <c r="A3997" s="96">
        <f t="shared" si="1264"/>
        <v>2943</v>
      </c>
      <c r="B3997" s="175"/>
      <c r="C3997" s="176"/>
      <c r="D3997" s="113"/>
      <c r="E3997" s="115"/>
      <c r="F3997" s="174"/>
      <c r="G3997" s="114" t="str">
        <f t="shared" si="1259"/>
        <v/>
      </c>
      <c r="H3997" s="115"/>
      <c r="I3997" s="115"/>
      <c r="J3997" s="115"/>
      <c r="K3997" s="115"/>
      <c r="L3997" s="133" t="str">
        <f t="shared" si="1260"/>
        <v/>
      </c>
      <c r="M3997" s="116" t="str">
        <f>IF(L3997="", "", L3997/Veriler!$X$1)</f>
        <v/>
      </c>
      <c r="N3997" s="116" t="str">
        <f>IF(F3997&lt;&gt;"", "İthal Girdi", IF(Veriler!T3997="", "", IF(Veriler!S3997="H", "%0,5 üzerindedir", IF(Veriler!T3997&gt;0.1, "%10 sınırı aşılmıştır.", "Uygun"))))</f>
        <v>%0,5 üzerindedir</v>
      </c>
      <c r="O3997" s="116" t="str">
        <f t="shared" si="1261"/>
        <v xml:space="preserve"> </v>
      </c>
      <c r="P3997" s="117"/>
      <c r="Q3997" s="118"/>
      <c r="R3997" s="119" t="str">
        <f t="shared" si="1262"/>
        <v/>
      </c>
      <c r="S3997" s="133">
        <f>IFERROR(IF(M3997&lt;=0.005,IF(F3997="",L3997,0),IF(F3997&lt;&gt;"",0,IF(P3997="",0,IF(P3997="H",0,IF(Q3997&lt;Veriler!$G$2,L3997*Veriler!$G$2,L3997*Q3997)))))," ")</f>
        <v>0</v>
      </c>
      <c r="T3997" s="133">
        <f>IF(Veriler!T3997&lt;=0.1, S3997, IF(AND(Veriler!T3997&gt;0.1, F3997="", P3997="E"), IF(Q3997&gt;Veriler!$G$2, Q3997*S3997, IF(Q3997&lt;Veriler!$G$2, Veriler!$G$2*S3997, Q3997*S3997)), 0))</f>
        <v>0</v>
      </c>
      <c r="U3997" s="133" t="str">
        <f t="shared" si="1263"/>
        <v xml:space="preserve"> </v>
      </c>
      <c r="V3997" s="134" t="str">
        <f>IFERROR(IF(O3997="%10 sınırı aşılmıştır.",L3997-T3997,IFERROR(IF(F3997="",IF(S3997=1,0,IF(L3997-S3997=0,"",L3997-S3997)),IF(Veriler!M3997="",L3997,IF(L3997*Veriler!M3997=0,"",L3997*Veriler!M3997))),L3997)),0)</f>
        <v/>
      </c>
      <c r="W3997" s="146"/>
      <c r="X3997" s="146"/>
      <c r="Y3997" s="146"/>
    </row>
    <row r="3998" spans="1:25" s="99" customFormat="1" ht="54.75" customHeight="1" x14ac:dyDescent="0.25">
      <c r="A3998" s="96">
        <f t="shared" si="1264"/>
        <v>2944</v>
      </c>
      <c r="B3998" s="175"/>
      <c r="C3998" s="176"/>
      <c r="D3998" s="113"/>
      <c r="E3998" s="115"/>
      <c r="F3998" s="174"/>
      <c r="G3998" s="114" t="str">
        <f t="shared" si="1259"/>
        <v/>
      </c>
      <c r="H3998" s="115"/>
      <c r="I3998" s="115"/>
      <c r="J3998" s="115"/>
      <c r="K3998" s="115"/>
      <c r="L3998" s="133" t="str">
        <f t="shared" si="1260"/>
        <v/>
      </c>
      <c r="M3998" s="116" t="str">
        <f>IF(L3998="", "", L3998/Veriler!$X$1)</f>
        <v/>
      </c>
      <c r="N3998" s="116" t="str">
        <f>IF(F3998&lt;&gt;"", "İthal Girdi", IF(Veriler!T3998="", "", IF(Veriler!S3998="H", "%0,5 üzerindedir", IF(Veriler!T3998&gt;0.1, "%10 sınırı aşılmıştır.", "Uygun"))))</f>
        <v>%0,5 üzerindedir</v>
      </c>
      <c r="O3998" s="116" t="str">
        <f t="shared" si="1261"/>
        <v xml:space="preserve"> </v>
      </c>
      <c r="P3998" s="117"/>
      <c r="Q3998" s="118"/>
      <c r="R3998" s="119" t="str">
        <f t="shared" si="1262"/>
        <v/>
      </c>
      <c r="S3998" s="133">
        <f>IFERROR(IF(M3998&lt;=0.005,IF(F3998="",L3998,0),IF(F3998&lt;&gt;"",0,IF(P3998="",0,IF(P3998="H",0,IF(Q3998&lt;Veriler!$G$2,L3998*Veriler!$G$2,L3998*Q3998)))))," ")</f>
        <v>0</v>
      </c>
      <c r="T3998" s="133">
        <f>IF(Veriler!T3998&lt;=0.1, S3998, IF(AND(Veriler!T3998&gt;0.1, F3998="", P3998="E"), IF(Q3998&gt;Veriler!$G$2, Q3998*S3998, IF(Q3998&lt;Veriler!$G$2, Veriler!$G$2*S3998, Q3998*S3998)), 0))</f>
        <v>0</v>
      </c>
      <c r="U3998" s="133" t="str">
        <f t="shared" si="1263"/>
        <v xml:space="preserve"> </v>
      </c>
      <c r="V3998" s="134" t="str">
        <f>IFERROR(IF(O3998="%10 sınırı aşılmıştır.",L3998-T3998,IFERROR(IF(F3998="",IF(S3998=1,0,IF(L3998-S3998=0,"",L3998-S3998)),IF(Veriler!M3998="",L3998,IF(L3998*Veriler!M3998=0,"",L3998*Veriler!M3998))),L3998)),0)</f>
        <v/>
      </c>
      <c r="W3998" s="146"/>
      <c r="X3998" s="146"/>
      <c r="Y3998" s="146"/>
    </row>
    <row r="3999" spans="1:25" s="99" customFormat="1" ht="54.75" customHeight="1" x14ac:dyDescent="0.25">
      <c r="A3999" s="96">
        <f t="shared" si="1264"/>
        <v>2945</v>
      </c>
      <c r="B3999" s="175"/>
      <c r="C3999" s="176"/>
      <c r="D3999" s="113"/>
      <c r="E3999" s="115"/>
      <c r="F3999" s="174"/>
      <c r="G3999" s="114" t="str">
        <f t="shared" si="1259"/>
        <v/>
      </c>
      <c r="H3999" s="115"/>
      <c r="I3999" s="115"/>
      <c r="J3999" s="115"/>
      <c r="K3999" s="115"/>
      <c r="L3999" s="133" t="str">
        <f t="shared" si="1260"/>
        <v/>
      </c>
      <c r="M3999" s="116" t="str">
        <f>IF(L3999="", "", L3999/Veriler!$X$1)</f>
        <v/>
      </c>
      <c r="N3999" s="116" t="str">
        <f>IF(F3999&lt;&gt;"", "İthal Girdi", IF(Veriler!T3999="", "", IF(Veriler!S3999="H", "%0,5 üzerindedir", IF(Veriler!T3999&gt;0.1, "%10 sınırı aşılmıştır.", "Uygun"))))</f>
        <v>%0,5 üzerindedir</v>
      </c>
      <c r="O3999" s="116" t="str">
        <f t="shared" si="1261"/>
        <v xml:space="preserve"> </v>
      </c>
      <c r="P3999" s="117"/>
      <c r="Q3999" s="118"/>
      <c r="R3999" s="119" t="str">
        <f t="shared" si="1262"/>
        <v/>
      </c>
      <c r="S3999" s="133">
        <f>IFERROR(IF(M3999&lt;=0.005,IF(F3999="",L3999,0),IF(F3999&lt;&gt;"",0,IF(P3999="",0,IF(P3999="H",0,IF(Q3999&lt;Veriler!$G$2,L3999*Veriler!$G$2,L3999*Q3999)))))," ")</f>
        <v>0</v>
      </c>
      <c r="T3999" s="133">
        <f>IF(Veriler!T3999&lt;=0.1, S3999, IF(AND(Veriler!T3999&gt;0.1, F3999="", P3999="E"), IF(Q3999&gt;Veriler!$G$2, Q3999*S3999, IF(Q3999&lt;Veriler!$G$2, Veriler!$G$2*S3999, Q3999*S3999)), 0))</f>
        <v>0</v>
      </c>
      <c r="U3999" s="133" t="str">
        <f t="shared" si="1263"/>
        <v xml:space="preserve"> </v>
      </c>
      <c r="V3999" s="134" t="str">
        <f>IFERROR(IF(O3999="%10 sınırı aşılmıştır.",L3999-T3999,IFERROR(IF(F3999="",IF(S3999=1,0,IF(L3999-S3999=0,"",L3999-S3999)),IF(Veriler!M3999="",L3999,IF(L3999*Veriler!M3999=0,"",L3999*Veriler!M3999))),L3999)),0)</f>
        <v/>
      </c>
      <c r="W3999" s="146"/>
      <c r="X3999" s="146"/>
      <c r="Y3999" s="146"/>
    </row>
    <row r="4000" spans="1:25" s="99" customFormat="1" ht="54.75" customHeight="1" x14ac:dyDescent="0.25">
      <c r="A4000" s="96">
        <f t="shared" si="1264"/>
        <v>2946</v>
      </c>
      <c r="B4000" s="175"/>
      <c r="C4000" s="176"/>
      <c r="D4000" s="113"/>
      <c r="E4000" s="115"/>
      <c r="F4000" s="174"/>
      <c r="G4000" s="114" t="str">
        <f t="shared" si="1259"/>
        <v/>
      </c>
      <c r="H4000" s="115"/>
      <c r="I4000" s="115"/>
      <c r="J4000" s="115"/>
      <c r="K4000" s="115"/>
      <c r="L4000" s="133" t="str">
        <f t="shared" si="1260"/>
        <v/>
      </c>
      <c r="M4000" s="116" t="str">
        <f>IF(L4000="", "", L4000/Veriler!$X$1)</f>
        <v/>
      </c>
      <c r="N4000" s="116" t="str">
        <f>IF(F4000&lt;&gt;"", "İthal Girdi", IF(Veriler!T4000="", "", IF(Veriler!S4000="H", "%0,5 üzerindedir", IF(Veriler!T4000&gt;0.1, "%10 sınırı aşılmıştır.", "Uygun"))))</f>
        <v>%0,5 üzerindedir</v>
      </c>
      <c r="O4000" s="116" t="str">
        <f t="shared" si="1261"/>
        <v xml:space="preserve"> </v>
      </c>
      <c r="P4000" s="117"/>
      <c r="Q4000" s="118"/>
      <c r="R4000" s="119" t="str">
        <f t="shared" si="1262"/>
        <v/>
      </c>
      <c r="S4000" s="133">
        <f>IFERROR(IF(M4000&lt;=0.005,IF(F4000="",L4000,0),IF(F4000&lt;&gt;"",0,IF(P4000="",0,IF(P4000="H",0,IF(Q4000&lt;Veriler!$G$2,L4000*Veriler!$G$2,L4000*Q4000)))))," ")</f>
        <v>0</v>
      </c>
      <c r="T4000" s="133">
        <f>IF(Veriler!T4000&lt;=0.1, S4000, IF(AND(Veriler!T4000&gt;0.1, F4000="", P4000="E"), IF(Q4000&gt;Veriler!$G$2, Q4000*S4000, IF(Q4000&lt;Veriler!$G$2, Veriler!$G$2*S4000, Q4000*S4000)), 0))</f>
        <v>0</v>
      </c>
      <c r="U4000" s="133" t="str">
        <f t="shared" si="1263"/>
        <v xml:space="preserve"> </v>
      </c>
      <c r="V4000" s="134" t="str">
        <f>IFERROR(IF(O4000="%10 sınırı aşılmıştır.",L4000-T4000,IFERROR(IF(F4000="",IF(S4000=1,0,IF(L4000-S4000=0,"",L4000-S4000)),IF(Veriler!M4000="",L4000,IF(L4000*Veriler!M4000=0,"",L4000*Veriler!M4000))),L4000)),0)</f>
        <v/>
      </c>
      <c r="W4000" s="146"/>
      <c r="X4000" s="146"/>
      <c r="Y4000" s="146"/>
    </row>
    <row r="4001" spans="1:25" s="99" customFormat="1" ht="54.75" customHeight="1" x14ac:dyDescent="0.25">
      <c r="A4001" s="96">
        <f t="shared" si="1264"/>
        <v>2947</v>
      </c>
      <c r="B4001" s="175"/>
      <c r="C4001" s="176"/>
      <c r="D4001" s="113"/>
      <c r="E4001" s="115"/>
      <c r="F4001" s="174"/>
      <c r="G4001" s="114" t="str">
        <f t="shared" si="1259"/>
        <v/>
      </c>
      <c r="H4001" s="115"/>
      <c r="I4001" s="115"/>
      <c r="J4001" s="115"/>
      <c r="K4001" s="115"/>
      <c r="L4001" s="133" t="str">
        <f t="shared" si="1260"/>
        <v/>
      </c>
      <c r="M4001" s="116" t="str">
        <f>IF(L4001="", "", L4001/Veriler!$X$1)</f>
        <v/>
      </c>
      <c r="N4001" s="116" t="str">
        <f>IF(F4001&lt;&gt;"", "İthal Girdi", IF(Veriler!T4001="", "", IF(Veriler!S4001="H", "%0,5 üzerindedir", IF(Veriler!T4001&gt;0.1, "%10 sınırı aşılmıştır.", "Uygun"))))</f>
        <v>%0,5 üzerindedir</v>
      </c>
      <c r="O4001" s="116" t="str">
        <f t="shared" si="1261"/>
        <v xml:space="preserve"> </v>
      </c>
      <c r="P4001" s="117"/>
      <c r="Q4001" s="118"/>
      <c r="R4001" s="119" t="str">
        <f t="shared" si="1262"/>
        <v/>
      </c>
      <c r="S4001" s="133">
        <f>IFERROR(IF(M4001&lt;=0.005,IF(F4001="",L4001,0),IF(F4001&lt;&gt;"",0,IF(P4001="",0,IF(P4001="H",0,IF(Q4001&lt;Veriler!$G$2,L4001*Veriler!$G$2,L4001*Q4001)))))," ")</f>
        <v>0</v>
      </c>
      <c r="T4001" s="133">
        <f>IF(Veriler!T4001&lt;=0.1, S4001, IF(AND(Veriler!T4001&gt;0.1, F4001="", P4001="E"), IF(Q4001&gt;Veriler!$G$2, Q4001*S4001, IF(Q4001&lt;Veriler!$G$2, Veriler!$G$2*S4001, Q4001*S4001)), 0))</f>
        <v>0</v>
      </c>
      <c r="U4001" s="133" t="str">
        <f t="shared" si="1263"/>
        <v xml:space="preserve"> </v>
      </c>
      <c r="V4001" s="134" t="str">
        <f>IFERROR(IF(O4001="%10 sınırı aşılmıştır.",L4001-T4001,IFERROR(IF(F4001="",IF(S4001=1,0,IF(L4001-S4001=0,"",L4001-S4001)),IF(Veriler!M4001="",L4001,IF(L4001*Veriler!M4001=0,"",L4001*Veriler!M4001))),L4001)),0)</f>
        <v/>
      </c>
      <c r="W4001" s="146"/>
      <c r="X4001" s="146"/>
      <c r="Y4001" s="146"/>
    </row>
    <row r="4002" spans="1:25" s="99" customFormat="1" ht="54.75" customHeight="1" x14ac:dyDescent="0.25">
      <c r="A4002" s="96">
        <f t="shared" si="1264"/>
        <v>2948</v>
      </c>
      <c r="B4002" s="175"/>
      <c r="C4002" s="176"/>
      <c r="D4002" s="113"/>
      <c r="E4002" s="115"/>
      <c r="F4002" s="174"/>
      <c r="G4002" s="114" t="str">
        <f t="shared" si="1259"/>
        <v/>
      </c>
      <c r="H4002" s="115"/>
      <c r="I4002" s="115"/>
      <c r="J4002" s="115"/>
      <c r="K4002" s="115"/>
      <c r="L4002" s="133" t="str">
        <f t="shared" si="1260"/>
        <v/>
      </c>
      <c r="M4002" s="116" t="str">
        <f>IF(L4002="", "", L4002/Veriler!$X$1)</f>
        <v/>
      </c>
      <c r="N4002" s="116" t="str">
        <f>IF(F4002&lt;&gt;"", "İthal Girdi", IF(Veriler!T4002="", "", IF(Veriler!S4002="H", "%0,5 üzerindedir", IF(Veriler!T4002&gt;0.1, "%10 sınırı aşılmıştır.", "Uygun"))))</f>
        <v>%0,5 üzerindedir</v>
      </c>
      <c r="O4002" s="116" t="str">
        <f t="shared" si="1261"/>
        <v xml:space="preserve"> </v>
      </c>
      <c r="P4002" s="117"/>
      <c r="Q4002" s="118"/>
      <c r="R4002" s="119" t="str">
        <f t="shared" si="1262"/>
        <v/>
      </c>
      <c r="S4002" s="133">
        <f>IFERROR(IF(M4002&lt;=0.005,IF(F4002="",L4002,0),IF(F4002&lt;&gt;"",0,IF(P4002="",0,IF(P4002="H",0,IF(Q4002&lt;Veriler!$G$2,L4002*Veriler!$G$2,L4002*Q4002)))))," ")</f>
        <v>0</v>
      </c>
      <c r="T4002" s="133">
        <f>IF(Veriler!T4002&lt;=0.1, S4002, IF(AND(Veriler!T4002&gt;0.1, F4002="", P4002="E"), IF(Q4002&gt;Veriler!$G$2, Q4002*S4002, IF(Q4002&lt;Veriler!$G$2, Veriler!$G$2*S4002, Q4002*S4002)), 0))</f>
        <v>0</v>
      </c>
      <c r="U4002" s="133" t="str">
        <f t="shared" si="1263"/>
        <v xml:space="preserve"> </v>
      </c>
      <c r="V4002" s="134" t="str">
        <f>IFERROR(IF(O4002="%10 sınırı aşılmıştır.",L4002-T4002,IFERROR(IF(F4002="",IF(S4002=1,0,IF(L4002-S4002=0,"",L4002-S4002)),IF(Veriler!M4002="",L4002,IF(L4002*Veriler!M4002=0,"",L4002*Veriler!M4002))),L4002)),0)</f>
        <v/>
      </c>
      <c r="W4002" s="146"/>
      <c r="X4002" s="146"/>
      <c r="Y4002" s="146"/>
    </row>
    <row r="4003" spans="1:25" s="99" customFormat="1" ht="54.75" customHeight="1" x14ac:dyDescent="0.25">
      <c r="A4003" s="96">
        <f t="shared" si="1264"/>
        <v>2949</v>
      </c>
      <c r="B4003" s="175"/>
      <c r="C4003" s="176"/>
      <c r="D4003" s="113"/>
      <c r="E4003" s="115"/>
      <c r="F4003" s="174"/>
      <c r="G4003" s="114" t="str">
        <f t="shared" si="1259"/>
        <v/>
      </c>
      <c r="H4003" s="115"/>
      <c r="I4003" s="115"/>
      <c r="J4003" s="115"/>
      <c r="K4003" s="115"/>
      <c r="L4003" s="133" t="str">
        <f t="shared" si="1260"/>
        <v/>
      </c>
      <c r="M4003" s="116" t="str">
        <f>IF(L4003="", "", L4003/Veriler!$X$1)</f>
        <v/>
      </c>
      <c r="N4003" s="116" t="str">
        <f>IF(F4003&lt;&gt;"", "İthal Girdi", IF(Veriler!T4003="", "", IF(Veriler!S4003="H", "%0,5 üzerindedir", IF(Veriler!T4003&gt;0.1, "%10 sınırı aşılmıştır.", "Uygun"))))</f>
        <v>%0,5 üzerindedir</v>
      </c>
      <c r="O4003" s="116" t="str">
        <f t="shared" si="1261"/>
        <v xml:space="preserve"> </v>
      </c>
      <c r="P4003" s="117"/>
      <c r="Q4003" s="118"/>
      <c r="R4003" s="119" t="str">
        <f t="shared" si="1262"/>
        <v/>
      </c>
      <c r="S4003" s="133">
        <f>IFERROR(IF(M4003&lt;=0.005,IF(F4003="",L4003,0),IF(F4003&lt;&gt;"",0,IF(P4003="",0,IF(P4003="H",0,IF(Q4003&lt;Veriler!$G$2,L4003*Veriler!$G$2,L4003*Q4003)))))," ")</f>
        <v>0</v>
      </c>
      <c r="T4003" s="133">
        <f>IF(Veriler!T4003&lt;=0.1, S4003, IF(AND(Veriler!T4003&gt;0.1, F4003="", P4003="E"), IF(Q4003&gt;Veriler!$G$2, Q4003*S4003, IF(Q4003&lt;Veriler!$G$2, Veriler!$G$2*S4003, Q4003*S4003)), 0))</f>
        <v>0</v>
      </c>
      <c r="U4003" s="133" t="str">
        <f t="shared" si="1263"/>
        <v xml:space="preserve"> </v>
      </c>
      <c r="V4003" s="134" t="str">
        <f>IFERROR(IF(O4003="%10 sınırı aşılmıştır.",L4003-T4003,IFERROR(IF(F4003="",IF(S4003=1,0,IF(L4003-S4003=0,"",L4003-S4003)),IF(Veriler!M4003="",L4003,IF(L4003*Veriler!M4003=0,"",L4003*Veriler!M4003))),L4003)),0)</f>
        <v/>
      </c>
      <c r="W4003" s="146"/>
      <c r="X4003" s="146"/>
      <c r="Y4003" s="146"/>
    </row>
    <row r="4004" spans="1:25" s="99" customFormat="1" ht="54.75" customHeight="1" x14ac:dyDescent="0.25">
      <c r="A4004" s="96">
        <f t="shared" si="1264"/>
        <v>2950</v>
      </c>
      <c r="B4004" s="175"/>
      <c r="C4004" s="176"/>
      <c r="D4004" s="113"/>
      <c r="E4004" s="115"/>
      <c r="F4004" s="174"/>
      <c r="G4004" s="114" t="str">
        <f t="shared" si="1259"/>
        <v/>
      </c>
      <c r="H4004" s="115"/>
      <c r="I4004" s="115"/>
      <c r="J4004" s="115"/>
      <c r="K4004" s="115"/>
      <c r="L4004" s="133" t="str">
        <f t="shared" si="1260"/>
        <v/>
      </c>
      <c r="M4004" s="116" t="str">
        <f>IF(L4004="", "", L4004/Veriler!$X$1)</f>
        <v/>
      </c>
      <c r="N4004" s="116" t="str">
        <f>IF(F4004&lt;&gt;"", "İthal Girdi", IF(Veriler!T4004="", "", IF(Veriler!S4004="H", "%0,5 üzerindedir", IF(Veriler!T4004&gt;0.1, "%10 sınırı aşılmıştır.", "Uygun"))))</f>
        <v>%0,5 üzerindedir</v>
      </c>
      <c r="O4004" s="116" t="str">
        <f t="shared" si="1261"/>
        <v xml:space="preserve"> </v>
      </c>
      <c r="P4004" s="117"/>
      <c r="Q4004" s="118"/>
      <c r="R4004" s="119" t="str">
        <f t="shared" si="1262"/>
        <v/>
      </c>
      <c r="S4004" s="133">
        <f>IFERROR(IF(M4004&lt;=0.005,IF(F4004="",L4004,0),IF(F4004&lt;&gt;"",0,IF(P4004="",0,IF(P4004="H",0,IF(Q4004&lt;Veriler!$G$2,L4004*Veriler!$G$2,L4004*Q4004)))))," ")</f>
        <v>0</v>
      </c>
      <c r="T4004" s="133">
        <f>IF(Veriler!T4004&lt;=0.1, S4004, IF(AND(Veriler!T4004&gt;0.1, F4004="", P4004="E"), IF(Q4004&gt;Veriler!$G$2, Q4004*S4004, IF(Q4004&lt;Veriler!$G$2, Veriler!$G$2*S4004, Q4004*S4004)), 0))</f>
        <v>0</v>
      </c>
      <c r="U4004" s="133" t="str">
        <f t="shared" si="1263"/>
        <v xml:space="preserve"> </v>
      </c>
      <c r="V4004" s="134" t="str">
        <f>IFERROR(IF(O4004="%10 sınırı aşılmıştır.",L4004-T4004,IFERROR(IF(F4004="",IF(S4004=1,0,IF(L4004-S4004=0,"",L4004-S4004)),IF(Veriler!M4004="",L4004,IF(L4004*Veriler!M4004=0,"",L4004*Veriler!M4004))),L4004)),0)</f>
        <v/>
      </c>
      <c r="W4004" s="146"/>
      <c r="X4004" s="146"/>
      <c r="Y4004" s="146"/>
    </row>
    <row r="4005" spans="1:25" s="99" customFormat="1" ht="54.75" customHeight="1" x14ac:dyDescent="0.25">
      <c r="A4005" s="96">
        <f t="shared" si="1264"/>
        <v>2951</v>
      </c>
      <c r="B4005" s="175"/>
      <c r="C4005" s="176"/>
      <c r="D4005" s="113"/>
      <c r="E4005" s="115"/>
      <c r="F4005" s="174"/>
      <c r="G4005" s="114" t="str">
        <f t="shared" si="1259"/>
        <v/>
      </c>
      <c r="H4005" s="115"/>
      <c r="I4005" s="115"/>
      <c r="J4005" s="115"/>
      <c r="K4005" s="115"/>
      <c r="L4005" s="133" t="str">
        <f t="shared" si="1260"/>
        <v/>
      </c>
      <c r="M4005" s="116" t="str">
        <f>IF(L4005="", "", L4005/Veriler!$X$1)</f>
        <v/>
      </c>
      <c r="N4005" s="116" t="str">
        <f>IF(F4005&lt;&gt;"", "İthal Girdi", IF(Veriler!T4005="", "", IF(Veriler!S4005="H", "%0,5 üzerindedir", IF(Veriler!T4005&gt;0.1, "%10 sınırı aşılmıştır.", "Uygun"))))</f>
        <v>%0,5 üzerindedir</v>
      </c>
      <c r="O4005" s="116" t="str">
        <f t="shared" si="1261"/>
        <v xml:space="preserve"> </v>
      </c>
      <c r="P4005" s="117"/>
      <c r="Q4005" s="118"/>
      <c r="R4005" s="119" t="str">
        <f t="shared" si="1262"/>
        <v/>
      </c>
      <c r="S4005" s="133">
        <f>IFERROR(IF(M4005&lt;=0.005,IF(F4005="",L4005,0),IF(F4005&lt;&gt;"",0,IF(P4005="",0,IF(P4005="H",0,IF(Q4005&lt;Veriler!$G$2,L4005*Veriler!$G$2,L4005*Q4005)))))," ")</f>
        <v>0</v>
      </c>
      <c r="T4005" s="133">
        <f>IF(Veriler!T4005&lt;=0.1, S4005, IF(AND(Veriler!T4005&gt;0.1, F4005="", P4005="E"), IF(Q4005&gt;Veriler!$G$2, Q4005*S4005, IF(Q4005&lt;Veriler!$G$2, Veriler!$G$2*S4005, Q4005*S4005)), 0))</f>
        <v>0</v>
      </c>
      <c r="U4005" s="133" t="str">
        <f t="shared" si="1263"/>
        <v xml:space="preserve"> </v>
      </c>
      <c r="V4005" s="134" t="str">
        <f>IFERROR(IF(O4005="%10 sınırı aşılmıştır.",L4005-T4005,IFERROR(IF(F4005="",IF(S4005=1,0,IF(L4005-S4005=0,"",L4005-S4005)),IF(Veriler!M4005="",L4005,IF(L4005*Veriler!M4005=0,"",L4005*Veriler!M4005))),L4005)),0)</f>
        <v/>
      </c>
      <c r="W4005" s="146"/>
      <c r="X4005" s="146"/>
      <c r="Y4005" s="146"/>
    </row>
    <row r="4006" spans="1:25" s="99" customFormat="1" ht="54.75" customHeight="1" x14ac:dyDescent="0.25">
      <c r="A4006" s="96">
        <f t="shared" si="1264"/>
        <v>2952</v>
      </c>
      <c r="B4006" s="175"/>
      <c r="C4006" s="176"/>
      <c r="D4006" s="113"/>
      <c r="E4006" s="115"/>
      <c r="F4006" s="174"/>
      <c r="G4006" s="114" t="str">
        <f t="shared" si="1259"/>
        <v/>
      </c>
      <c r="H4006" s="115"/>
      <c r="I4006" s="115"/>
      <c r="J4006" s="115"/>
      <c r="K4006" s="115"/>
      <c r="L4006" s="133" t="str">
        <f t="shared" si="1260"/>
        <v/>
      </c>
      <c r="M4006" s="116" t="str">
        <f>IF(L4006="", "", L4006/Veriler!$X$1)</f>
        <v/>
      </c>
      <c r="N4006" s="116" t="str">
        <f>IF(F4006&lt;&gt;"", "İthal Girdi", IF(Veriler!T4006="", "", IF(Veriler!S4006="H", "%0,5 üzerindedir", IF(Veriler!T4006&gt;0.1, "%10 sınırı aşılmıştır.", "Uygun"))))</f>
        <v>%0,5 üzerindedir</v>
      </c>
      <c r="O4006" s="116" t="str">
        <f t="shared" si="1261"/>
        <v xml:space="preserve"> </v>
      </c>
      <c r="P4006" s="117"/>
      <c r="Q4006" s="118"/>
      <c r="R4006" s="119" t="str">
        <f t="shared" si="1262"/>
        <v/>
      </c>
      <c r="S4006" s="133">
        <f>IFERROR(IF(M4006&lt;=0.005,IF(F4006="",L4006,0),IF(F4006&lt;&gt;"",0,IF(P4006="",0,IF(P4006="H",0,IF(Q4006&lt;Veriler!$G$2,L4006*Veriler!$G$2,L4006*Q4006)))))," ")</f>
        <v>0</v>
      </c>
      <c r="T4006" s="133">
        <f>IF(Veriler!T4006&lt;=0.1, S4006, IF(AND(Veriler!T4006&gt;0.1, F4006="", P4006="E"), IF(Q4006&gt;Veriler!$G$2, Q4006*S4006, IF(Q4006&lt;Veriler!$G$2, Veriler!$G$2*S4006, Q4006*S4006)), 0))</f>
        <v>0</v>
      </c>
      <c r="U4006" s="133" t="str">
        <f t="shared" si="1263"/>
        <v xml:space="preserve"> </v>
      </c>
      <c r="V4006" s="134" t="str">
        <f>IFERROR(IF(O4006="%10 sınırı aşılmıştır.",L4006-T4006,IFERROR(IF(F4006="",IF(S4006=1,0,IF(L4006-S4006=0,"",L4006-S4006)),IF(Veriler!M4006="",L4006,IF(L4006*Veriler!M4006=0,"",L4006*Veriler!M4006))),L4006)),0)</f>
        <v/>
      </c>
      <c r="W4006" s="146"/>
      <c r="X4006" s="146"/>
      <c r="Y4006" s="146"/>
    </row>
    <row r="4007" spans="1:25" s="99" customFormat="1" ht="54.75" customHeight="1" x14ac:dyDescent="0.25">
      <c r="A4007" s="96">
        <f t="shared" si="1264"/>
        <v>2953</v>
      </c>
      <c r="B4007" s="175"/>
      <c r="C4007" s="176"/>
      <c r="D4007" s="113"/>
      <c r="E4007" s="115"/>
      <c r="F4007" s="174"/>
      <c r="G4007" s="114" t="str">
        <f t="shared" si="1259"/>
        <v/>
      </c>
      <c r="H4007" s="115"/>
      <c r="I4007" s="115"/>
      <c r="J4007" s="115"/>
      <c r="K4007" s="115"/>
      <c r="L4007" s="133" t="str">
        <f t="shared" si="1260"/>
        <v/>
      </c>
      <c r="M4007" s="116" t="str">
        <f>IF(L4007="", "", L4007/Veriler!$X$1)</f>
        <v/>
      </c>
      <c r="N4007" s="116" t="str">
        <f>IF(F4007&lt;&gt;"", "İthal Girdi", IF(Veriler!T4007="", "", IF(Veriler!S4007="H", "%0,5 üzerindedir", IF(Veriler!T4007&gt;0.1, "%10 sınırı aşılmıştır.", "Uygun"))))</f>
        <v>%0,5 üzerindedir</v>
      </c>
      <c r="O4007" s="116" t="str">
        <f t="shared" si="1261"/>
        <v xml:space="preserve"> </v>
      </c>
      <c r="P4007" s="117"/>
      <c r="Q4007" s="118"/>
      <c r="R4007" s="119" t="str">
        <f t="shared" si="1262"/>
        <v/>
      </c>
      <c r="S4007" s="133">
        <f>IFERROR(IF(M4007&lt;=0.005,IF(F4007="",L4007,0),IF(F4007&lt;&gt;"",0,IF(P4007="",0,IF(P4007="H",0,IF(Q4007&lt;Veriler!$G$2,L4007*Veriler!$G$2,L4007*Q4007)))))," ")</f>
        <v>0</v>
      </c>
      <c r="T4007" s="133">
        <f>IF(Veriler!T4007&lt;=0.1, S4007, IF(AND(Veriler!T4007&gt;0.1, F4007="", P4007="E"), IF(Q4007&gt;Veriler!$G$2, Q4007*S4007, IF(Q4007&lt;Veriler!$G$2, Veriler!$G$2*S4007, Q4007*S4007)), 0))</f>
        <v>0</v>
      </c>
      <c r="U4007" s="133" t="str">
        <f t="shared" si="1263"/>
        <v xml:space="preserve"> </v>
      </c>
      <c r="V4007" s="134" t="str">
        <f>IFERROR(IF(O4007="%10 sınırı aşılmıştır.",L4007-T4007,IFERROR(IF(F4007="",IF(S4007=1,0,IF(L4007-S4007=0,"",L4007-S4007)),IF(Veriler!M4007="",L4007,IF(L4007*Veriler!M4007=0,"",L4007*Veriler!M4007))),L4007)),0)</f>
        <v/>
      </c>
      <c r="W4007" s="146"/>
      <c r="X4007" s="146"/>
      <c r="Y4007" s="146"/>
    </row>
    <row r="4008" spans="1:25" s="99" customFormat="1" ht="54.75" customHeight="1" x14ac:dyDescent="0.25">
      <c r="A4008" s="96">
        <f t="shared" si="1264"/>
        <v>2954</v>
      </c>
      <c r="B4008" s="175"/>
      <c r="C4008" s="176"/>
      <c r="D4008" s="113"/>
      <c r="E4008" s="115"/>
      <c r="F4008" s="174"/>
      <c r="G4008" s="114" t="str">
        <f t="shared" si="1259"/>
        <v/>
      </c>
      <c r="H4008" s="115"/>
      <c r="I4008" s="115"/>
      <c r="J4008" s="115"/>
      <c r="K4008" s="115"/>
      <c r="L4008" s="133" t="str">
        <f t="shared" si="1260"/>
        <v/>
      </c>
      <c r="M4008" s="116" t="str">
        <f>IF(L4008="", "", L4008/Veriler!$X$1)</f>
        <v/>
      </c>
      <c r="N4008" s="116" t="str">
        <f>IF(F4008&lt;&gt;"", "İthal Girdi", IF(Veriler!T4008="", "", IF(Veriler!S4008="H", "%0,5 üzerindedir", IF(Veriler!T4008&gt;0.1, "%10 sınırı aşılmıştır.", "Uygun"))))</f>
        <v>%0,5 üzerindedir</v>
      </c>
      <c r="O4008" s="116" t="str">
        <f t="shared" si="1261"/>
        <v xml:space="preserve"> </v>
      </c>
      <c r="P4008" s="117"/>
      <c r="Q4008" s="118"/>
      <c r="R4008" s="119" t="str">
        <f t="shared" si="1262"/>
        <v/>
      </c>
      <c r="S4008" s="133">
        <f>IFERROR(IF(M4008&lt;=0.005,IF(F4008="",L4008,0),IF(F4008&lt;&gt;"",0,IF(P4008="",0,IF(P4008="H",0,IF(Q4008&lt;Veriler!$G$2,L4008*Veriler!$G$2,L4008*Q4008)))))," ")</f>
        <v>0</v>
      </c>
      <c r="T4008" s="133">
        <f>IF(Veriler!T4008&lt;=0.1, S4008, IF(AND(Veriler!T4008&gt;0.1, F4008="", P4008="E"), IF(Q4008&gt;Veriler!$G$2, Q4008*S4008, IF(Q4008&lt;Veriler!$G$2, Veriler!$G$2*S4008, Q4008*S4008)), 0))</f>
        <v>0</v>
      </c>
      <c r="U4008" s="133" t="str">
        <f t="shared" si="1263"/>
        <v xml:space="preserve"> </v>
      </c>
      <c r="V4008" s="134" t="str">
        <f>IFERROR(IF(O4008="%10 sınırı aşılmıştır.",L4008-T4008,IFERROR(IF(F4008="",IF(S4008=1,0,IF(L4008-S4008=0,"",L4008-S4008)),IF(Veriler!M4008="",L4008,IF(L4008*Veriler!M4008=0,"",L4008*Veriler!M4008))),L4008)),0)</f>
        <v/>
      </c>
      <c r="W4008" s="146"/>
      <c r="X4008" s="146"/>
      <c r="Y4008" s="146"/>
    </row>
    <row r="4009" spans="1:25" s="99" customFormat="1" ht="36" hidden="1" customHeight="1" x14ac:dyDescent="0.25">
      <c r="A4009" s="101"/>
      <c r="B4009" s="191" t="s">
        <v>16</v>
      </c>
      <c r="C4009" s="176"/>
      <c r="D4009" s="120"/>
      <c r="E4009" s="171"/>
      <c r="F4009" s="172"/>
      <c r="G4009" s="121"/>
      <c r="H4009" s="115"/>
      <c r="I4009" s="115"/>
      <c r="J4009" s="115"/>
      <c r="K4009" s="115"/>
      <c r="L4009" s="121"/>
      <c r="M4009" s="121"/>
      <c r="N4009" s="121"/>
      <c r="O4009" s="121"/>
      <c r="P4009" s="120"/>
      <c r="Q4009" s="120"/>
      <c r="R4009" s="183"/>
      <c r="S4009" s="184"/>
      <c r="T4009" s="121"/>
      <c r="U4009" s="121"/>
      <c r="V4009" s="121"/>
      <c r="W4009" s="146"/>
      <c r="X4009" s="146"/>
      <c r="Y4009" s="146"/>
    </row>
    <row r="4010" spans="1:25" s="99" customFormat="1" ht="54.75" customHeight="1" x14ac:dyDescent="0.25">
      <c r="A4010" s="96">
        <f>A4008+1</f>
        <v>2955</v>
      </c>
      <c r="B4010" s="175"/>
      <c r="C4010" s="176"/>
      <c r="D4010" s="113"/>
      <c r="E4010" s="115"/>
      <c r="F4010" s="174"/>
      <c r="G4010" s="114" t="str">
        <f t="shared" ref="G4010:G4023" si="1265">IF(AND(F4010&lt;&gt;"",V4010&lt;&gt;"",L4010&lt;&gt;0),V4010/L4010,"")</f>
        <v/>
      </c>
      <c r="H4010" s="115"/>
      <c r="I4010" s="115"/>
      <c r="J4010" s="115"/>
      <c r="K4010" s="115"/>
      <c r="L4010" s="133" t="str">
        <f t="shared" ref="L4010:L4023" si="1266">IF(AND(H4010&lt;&gt;0, J4010&lt;&gt;0, K4010&lt;&gt;0), H4010*J4010*K4010, "")</f>
        <v/>
      </c>
      <c r="M4010" s="116" t="str">
        <f>IF(L4010="", "", L4010/Veriler!$X$1)</f>
        <v/>
      </c>
      <c r="N4010" s="116" t="str">
        <f>IF(F4010&lt;&gt;"", "İthal Girdi", IF(Veriler!T4010="", "", IF(Veriler!S4010="H", "%0,5 üzerindedir", IF(Veriler!T4010&gt;0.1, "%10 sınırı aşılmıştır.", "Uygun"))))</f>
        <v>%0,5 üzerindedir</v>
      </c>
      <c r="O4010" s="116" t="str">
        <f t="shared" ref="O4010:O4023" si="1267">IF(M4010=""," ",N4010)</f>
        <v xml:space="preserve"> </v>
      </c>
      <c r="P4010" s="117"/>
      <c r="Q4010" s="118"/>
      <c r="R4010" s="119" t="str">
        <f t="shared" ref="R4010:R4023" si="1268">IFERROR(IF(AND(T4010&lt;&gt;"",L4010&lt;&gt;"",L4010&lt;&gt;0,T4010&lt;&gt;0),T4010/L4010,"")," ")</f>
        <v/>
      </c>
      <c r="S4010" s="133">
        <f>IFERROR(IF(M4010&lt;=0.005,IF(F4010="",L4010,0),IF(F4010&lt;&gt;"",0,IF(P4010="",0,IF(P4010="H",0,IF(Q4010&lt;Veriler!$G$2,L4010*Veriler!$G$2,L4010*Q4010)))))," ")</f>
        <v>0</v>
      </c>
      <c r="T4010" s="133">
        <f>IF(Veriler!T4010&lt;=0.1, S4010, IF(AND(Veriler!T4010&gt;0.1, F4010="", P4010="E"), IF(Q4010&gt;Veriler!$G$2, Q4010*S4010, IF(Q4010&lt;Veriler!$G$2, Veriler!$G$2*S4010, Q4010*S4010)), 0))</f>
        <v>0</v>
      </c>
      <c r="U4010" s="133" t="str">
        <f t="shared" ref="U4010:U4023" si="1269">IF(T4010=0," ",T4010)</f>
        <v xml:space="preserve"> </v>
      </c>
      <c r="V4010" s="134" t="str">
        <f>IFERROR(IF(O4010="%10 sınırı aşılmıştır.",L4010-T4010,IFERROR(IF(F4010="",IF(S4010=1,0,IF(L4010-S4010=0,"",L4010-S4010)),IF(Veriler!M4010="",L4010,IF(L4010*Veriler!M4010=0,"",L4010*Veriler!M4010))),L4010)),0)</f>
        <v/>
      </c>
      <c r="W4010" s="146"/>
      <c r="X4010" s="146"/>
      <c r="Y4010" s="146"/>
    </row>
    <row r="4011" spans="1:25" s="99" customFormat="1" ht="54.75" customHeight="1" x14ac:dyDescent="0.25">
      <c r="A4011" s="96">
        <f t="shared" ref="A4011:A4023" si="1270">A4010+1</f>
        <v>2956</v>
      </c>
      <c r="B4011" s="175"/>
      <c r="C4011" s="176"/>
      <c r="D4011" s="113"/>
      <c r="E4011" s="115"/>
      <c r="F4011" s="174"/>
      <c r="G4011" s="114" t="str">
        <f t="shared" si="1265"/>
        <v/>
      </c>
      <c r="H4011" s="115"/>
      <c r="I4011" s="115"/>
      <c r="J4011" s="115"/>
      <c r="K4011" s="115"/>
      <c r="L4011" s="133" t="str">
        <f t="shared" si="1266"/>
        <v/>
      </c>
      <c r="M4011" s="116" t="str">
        <f>IF(L4011="", "", L4011/Veriler!$X$1)</f>
        <v/>
      </c>
      <c r="N4011" s="116" t="str">
        <f>IF(F4011&lt;&gt;"", "İthal Girdi", IF(Veriler!T4011="", "", IF(Veriler!S4011="H", "%0,5 üzerindedir", IF(Veriler!T4011&gt;0.1, "%10 sınırı aşılmıştır.", "Uygun"))))</f>
        <v>%0,5 üzerindedir</v>
      </c>
      <c r="O4011" s="116" t="str">
        <f t="shared" si="1267"/>
        <v xml:space="preserve"> </v>
      </c>
      <c r="P4011" s="117"/>
      <c r="Q4011" s="118"/>
      <c r="R4011" s="119" t="str">
        <f t="shared" si="1268"/>
        <v/>
      </c>
      <c r="S4011" s="133">
        <f>IFERROR(IF(M4011&lt;=0.005,IF(F4011="",L4011,0),IF(F4011&lt;&gt;"",0,IF(P4011="",0,IF(P4011="H",0,IF(Q4011&lt;Veriler!$G$2,L4011*Veriler!$G$2,L4011*Q4011)))))," ")</f>
        <v>0</v>
      </c>
      <c r="T4011" s="133">
        <f>IF(Veriler!T4011&lt;=0.1, S4011, IF(AND(Veriler!T4011&gt;0.1, F4011="", P4011="E"), IF(Q4011&gt;Veriler!$G$2, Q4011*S4011, IF(Q4011&lt;Veriler!$G$2, Veriler!$G$2*S4011, Q4011*S4011)), 0))</f>
        <v>0</v>
      </c>
      <c r="U4011" s="133" t="str">
        <f t="shared" si="1269"/>
        <v xml:space="preserve"> </v>
      </c>
      <c r="V4011" s="134" t="str">
        <f>IFERROR(IF(O4011="%10 sınırı aşılmıştır.",L4011-T4011,IFERROR(IF(F4011="",IF(S4011=1,0,IF(L4011-S4011=0,"",L4011-S4011)),IF(Veriler!M4011="",L4011,IF(L4011*Veriler!M4011=0,"",L4011*Veriler!M4011))),L4011)),0)</f>
        <v/>
      </c>
      <c r="W4011" s="146"/>
      <c r="X4011" s="146"/>
      <c r="Y4011" s="146"/>
    </row>
    <row r="4012" spans="1:25" s="99" customFormat="1" ht="54.75" customHeight="1" x14ac:dyDescent="0.25">
      <c r="A4012" s="96">
        <f t="shared" si="1270"/>
        <v>2957</v>
      </c>
      <c r="B4012" s="175"/>
      <c r="C4012" s="176"/>
      <c r="D4012" s="113"/>
      <c r="E4012" s="115"/>
      <c r="F4012" s="174"/>
      <c r="G4012" s="114" t="str">
        <f t="shared" si="1265"/>
        <v/>
      </c>
      <c r="H4012" s="115"/>
      <c r="I4012" s="115"/>
      <c r="J4012" s="115"/>
      <c r="K4012" s="115"/>
      <c r="L4012" s="133" t="str">
        <f t="shared" si="1266"/>
        <v/>
      </c>
      <c r="M4012" s="116" t="str">
        <f>IF(L4012="", "", L4012/Veriler!$X$1)</f>
        <v/>
      </c>
      <c r="N4012" s="116" t="str">
        <f>IF(F4012&lt;&gt;"", "İthal Girdi", IF(Veriler!T4012="", "", IF(Veriler!S4012="H", "%0,5 üzerindedir", IF(Veriler!T4012&gt;0.1, "%10 sınırı aşılmıştır.", "Uygun"))))</f>
        <v>%0,5 üzerindedir</v>
      </c>
      <c r="O4012" s="116" t="str">
        <f t="shared" si="1267"/>
        <v xml:space="preserve"> </v>
      </c>
      <c r="P4012" s="117"/>
      <c r="Q4012" s="118"/>
      <c r="R4012" s="119" t="str">
        <f t="shared" si="1268"/>
        <v/>
      </c>
      <c r="S4012" s="133">
        <f>IFERROR(IF(M4012&lt;=0.005,IF(F4012="",L4012,0),IF(F4012&lt;&gt;"",0,IF(P4012="",0,IF(P4012="H",0,IF(Q4012&lt;Veriler!$G$2,L4012*Veriler!$G$2,L4012*Q4012)))))," ")</f>
        <v>0</v>
      </c>
      <c r="T4012" s="133">
        <f>IF(Veriler!T4012&lt;=0.1, S4012, IF(AND(Veriler!T4012&gt;0.1, F4012="", P4012="E"), IF(Q4012&gt;Veriler!$G$2, Q4012*S4012, IF(Q4012&lt;Veriler!$G$2, Veriler!$G$2*S4012, Q4012*S4012)), 0))</f>
        <v>0</v>
      </c>
      <c r="U4012" s="133" t="str">
        <f t="shared" si="1269"/>
        <v xml:space="preserve"> </v>
      </c>
      <c r="V4012" s="134" t="str">
        <f>IFERROR(IF(O4012="%10 sınırı aşılmıştır.",L4012-T4012,IFERROR(IF(F4012="",IF(S4012=1,0,IF(L4012-S4012=0,"",L4012-S4012)),IF(Veriler!M4012="",L4012,IF(L4012*Veriler!M4012=0,"",L4012*Veriler!M4012))),L4012)),0)</f>
        <v/>
      </c>
      <c r="W4012" s="146"/>
      <c r="X4012" s="146"/>
      <c r="Y4012" s="146"/>
    </row>
    <row r="4013" spans="1:25" s="99" customFormat="1" ht="54.75" customHeight="1" x14ac:dyDescent="0.25">
      <c r="A4013" s="96">
        <f t="shared" si="1270"/>
        <v>2958</v>
      </c>
      <c r="B4013" s="175"/>
      <c r="C4013" s="176"/>
      <c r="D4013" s="113"/>
      <c r="E4013" s="115"/>
      <c r="F4013" s="174"/>
      <c r="G4013" s="114" t="str">
        <f t="shared" si="1265"/>
        <v/>
      </c>
      <c r="H4013" s="115"/>
      <c r="I4013" s="115"/>
      <c r="J4013" s="115"/>
      <c r="K4013" s="115"/>
      <c r="L4013" s="133" t="str">
        <f t="shared" si="1266"/>
        <v/>
      </c>
      <c r="M4013" s="116" t="str">
        <f>IF(L4013="", "", L4013/Veriler!$X$1)</f>
        <v/>
      </c>
      <c r="N4013" s="116" t="str">
        <f>IF(F4013&lt;&gt;"", "İthal Girdi", IF(Veriler!T4013="", "", IF(Veriler!S4013="H", "%0,5 üzerindedir", IF(Veriler!T4013&gt;0.1, "%10 sınırı aşılmıştır.", "Uygun"))))</f>
        <v>%0,5 üzerindedir</v>
      </c>
      <c r="O4013" s="116" t="str">
        <f t="shared" si="1267"/>
        <v xml:space="preserve"> </v>
      </c>
      <c r="P4013" s="117"/>
      <c r="Q4013" s="118"/>
      <c r="R4013" s="119" t="str">
        <f t="shared" si="1268"/>
        <v/>
      </c>
      <c r="S4013" s="133">
        <f>IFERROR(IF(M4013&lt;=0.005,IF(F4013="",L4013,0),IF(F4013&lt;&gt;"",0,IF(P4013="",0,IF(P4013="H",0,IF(Q4013&lt;Veriler!$G$2,L4013*Veriler!$G$2,L4013*Q4013)))))," ")</f>
        <v>0</v>
      </c>
      <c r="T4013" s="133">
        <f>IF(Veriler!T4013&lt;=0.1, S4013, IF(AND(Veriler!T4013&gt;0.1, F4013="", P4013="E"), IF(Q4013&gt;Veriler!$G$2, Q4013*S4013, IF(Q4013&lt;Veriler!$G$2, Veriler!$G$2*S4013, Q4013*S4013)), 0))</f>
        <v>0</v>
      </c>
      <c r="U4013" s="133" t="str">
        <f t="shared" si="1269"/>
        <v xml:space="preserve"> </v>
      </c>
      <c r="V4013" s="134" t="str">
        <f>IFERROR(IF(O4013="%10 sınırı aşılmıştır.",L4013-T4013,IFERROR(IF(F4013="",IF(S4013=1,0,IF(L4013-S4013=0,"",L4013-S4013)),IF(Veriler!M4013="",L4013,IF(L4013*Veriler!M4013=0,"",L4013*Veriler!M4013))),L4013)),0)</f>
        <v/>
      </c>
      <c r="W4013" s="146"/>
      <c r="X4013" s="146"/>
      <c r="Y4013" s="146"/>
    </row>
    <row r="4014" spans="1:25" s="99" customFormat="1" ht="54.75" customHeight="1" x14ac:dyDescent="0.25">
      <c r="A4014" s="96">
        <f t="shared" si="1270"/>
        <v>2959</v>
      </c>
      <c r="B4014" s="175"/>
      <c r="C4014" s="176"/>
      <c r="D4014" s="113"/>
      <c r="E4014" s="115"/>
      <c r="F4014" s="174"/>
      <c r="G4014" s="114" t="str">
        <f t="shared" si="1265"/>
        <v/>
      </c>
      <c r="H4014" s="115"/>
      <c r="I4014" s="115"/>
      <c r="J4014" s="115"/>
      <c r="K4014" s="115"/>
      <c r="L4014" s="133" t="str">
        <f t="shared" si="1266"/>
        <v/>
      </c>
      <c r="M4014" s="116" t="str">
        <f>IF(L4014="", "", L4014/Veriler!$X$1)</f>
        <v/>
      </c>
      <c r="N4014" s="116" t="str">
        <f>IF(F4014&lt;&gt;"", "İthal Girdi", IF(Veriler!T4014="", "", IF(Veriler!S4014="H", "%0,5 üzerindedir", IF(Veriler!T4014&gt;0.1, "%10 sınırı aşılmıştır.", "Uygun"))))</f>
        <v>%0,5 üzerindedir</v>
      </c>
      <c r="O4014" s="116" t="str">
        <f t="shared" si="1267"/>
        <v xml:space="preserve"> </v>
      </c>
      <c r="P4014" s="117"/>
      <c r="Q4014" s="118"/>
      <c r="R4014" s="119" t="str">
        <f t="shared" si="1268"/>
        <v/>
      </c>
      <c r="S4014" s="133">
        <f>IFERROR(IF(M4014&lt;=0.005,IF(F4014="",L4014,0),IF(F4014&lt;&gt;"",0,IF(P4014="",0,IF(P4014="H",0,IF(Q4014&lt;Veriler!$G$2,L4014*Veriler!$G$2,L4014*Q4014)))))," ")</f>
        <v>0</v>
      </c>
      <c r="T4014" s="133">
        <f>IF(Veriler!T4014&lt;=0.1, S4014, IF(AND(Veriler!T4014&gt;0.1, F4014="", P4014="E"), IF(Q4014&gt;Veriler!$G$2, Q4014*S4014, IF(Q4014&lt;Veriler!$G$2, Veriler!$G$2*S4014, Q4014*S4014)), 0))</f>
        <v>0</v>
      </c>
      <c r="U4014" s="133" t="str">
        <f t="shared" si="1269"/>
        <v xml:space="preserve"> </v>
      </c>
      <c r="V4014" s="134" t="str">
        <f>IFERROR(IF(O4014="%10 sınırı aşılmıştır.",L4014-T4014,IFERROR(IF(F4014="",IF(S4014=1,0,IF(L4014-S4014=0,"",L4014-S4014)),IF(Veriler!M4014="",L4014,IF(L4014*Veriler!M4014=0,"",L4014*Veriler!M4014))),L4014)),0)</f>
        <v/>
      </c>
      <c r="W4014" s="146"/>
      <c r="X4014" s="146"/>
      <c r="Y4014" s="146"/>
    </row>
    <row r="4015" spans="1:25" s="99" customFormat="1" ht="54.75" customHeight="1" x14ac:dyDescent="0.25">
      <c r="A4015" s="96">
        <f t="shared" si="1270"/>
        <v>2960</v>
      </c>
      <c r="B4015" s="175"/>
      <c r="C4015" s="176"/>
      <c r="D4015" s="113"/>
      <c r="E4015" s="115"/>
      <c r="F4015" s="174"/>
      <c r="G4015" s="114" t="str">
        <f t="shared" si="1265"/>
        <v/>
      </c>
      <c r="H4015" s="115"/>
      <c r="I4015" s="115"/>
      <c r="J4015" s="115"/>
      <c r="K4015" s="115"/>
      <c r="L4015" s="133" t="str">
        <f t="shared" si="1266"/>
        <v/>
      </c>
      <c r="M4015" s="116" t="str">
        <f>IF(L4015="", "", L4015/Veriler!$X$1)</f>
        <v/>
      </c>
      <c r="N4015" s="116" t="str">
        <f>IF(F4015&lt;&gt;"", "İthal Girdi", IF(Veriler!T4015="", "", IF(Veriler!S4015="H", "%0,5 üzerindedir", IF(Veriler!T4015&gt;0.1, "%10 sınırı aşılmıştır.", "Uygun"))))</f>
        <v>%0,5 üzerindedir</v>
      </c>
      <c r="O4015" s="116" t="str">
        <f t="shared" si="1267"/>
        <v xml:space="preserve"> </v>
      </c>
      <c r="P4015" s="117"/>
      <c r="Q4015" s="118"/>
      <c r="R4015" s="119" t="str">
        <f t="shared" si="1268"/>
        <v/>
      </c>
      <c r="S4015" s="133">
        <f>IFERROR(IF(M4015&lt;=0.005,IF(F4015="",L4015,0),IF(F4015&lt;&gt;"",0,IF(P4015="",0,IF(P4015="H",0,IF(Q4015&lt;Veriler!$G$2,L4015*Veriler!$G$2,L4015*Q4015)))))," ")</f>
        <v>0</v>
      </c>
      <c r="T4015" s="133">
        <f>IF(Veriler!T4015&lt;=0.1, S4015, IF(AND(Veriler!T4015&gt;0.1, F4015="", P4015="E"), IF(Q4015&gt;Veriler!$G$2, Q4015*S4015, IF(Q4015&lt;Veriler!$G$2, Veriler!$G$2*S4015, Q4015*S4015)), 0))</f>
        <v>0</v>
      </c>
      <c r="U4015" s="133" t="str">
        <f t="shared" si="1269"/>
        <v xml:space="preserve"> </v>
      </c>
      <c r="V4015" s="134" t="str">
        <f>IFERROR(IF(O4015="%10 sınırı aşılmıştır.",L4015-T4015,IFERROR(IF(F4015="",IF(S4015=1,0,IF(L4015-S4015=0,"",L4015-S4015)),IF(Veriler!M4015="",L4015,IF(L4015*Veriler!M4015=0,"",L4015*Veriler!M4015))),L4015)),0)</f>
        <v/>
      </c>
      <c r="W4015" s="146"/>
      <c r="X4015" s="146"/>
      <c r="Y4015" s="146"/>
    </row>
    <row r="4016" spans="1:25" s="99" customFormat="1" ht="54.75" customHeight="1" x14ac:dyDescent="0.25">
      <c r="A4016" s="96">
        <f t="shared" si="1270"/>
        <v>2961</v>
      </c>
      <c r="B4016" s="175"/>
      <c r="C4016" s="176"/>
      <c r="D4016" s="113"/>
      <c r="E4016" s="115"/>
      <c r="F4016" s="174"/>
      <c r="G4016" s="114" t="str">
        <f t="shared" si="1265"/>
        <v/>
      </c>
      <c r="H4016" s="115"/>
      <c r="I4016" s="115"/>
      <c r="J4016" s="115"/>
      <c r="K4016" s="115"/>
      <c r="L4016" s="133" t="str">
        <f t="shared" si="1266"/>
        <v/>
      </c>
      <c r="M4016" s="116" t="str">
        <f>IF(L4016="", "", L4016/Veriler!$X$1)</f>
        <v/>
      </c>
      <c r="N4016" s="116" t="str">
        <f>IF(F4016&lt;&gt;"", "İthal Girdi", IF(Veriler!T4016="", "", IF(Veriler!S4016="H", "%0,5 üzerindedir", IF(Veriler!T4016&gt;0.1, "%10 sınırı aşılmıştır.", "Uygun"))))</f>
        <v>%0,5 üzerindedir</v>
      </c>
      <c r="O4016" s="116" t="str">
        <f t="shared" si="1267"/>
        <v xml:space="preserve"> </v>
      </c>
      <c r="P4016" s="117"/>
      <c r="Q4016" s="118"/>
      <c r="R4016" s="119" t="str">
        <f t="shared" si="1268"/>
        <v/>
      </c>
      <c r="S4016" s="133">
        <f>IFERROR(IF(M4016&lt;=0.005,IF(F4016="",L4016,0),IF(F4016&lt;&gt;"",0,IF(P4016="",0,IF(P4016="H",0,IF(Q4016&lt;Veriler!$G$2,L4016*Veriler!$G$2,L4016*Q4016)))))," ")</f>
        <v>0</v>
      </c>
      <c r="T4016" s="133">
        <f>IF(Veriler!T4016&lt;=0.1, S4016, IF(AND(Veriler!T4016&gt;0.1, F4016="", P4016="E"), IF(Q4016&gt;Veriler!$G$2, Q4016*S4016, IF(Q4016&lt;Veriler!$G$2, Veriler!$G$2*S4016, Q4016*S4016)), 0))</f>
        <v>0</v>
      </c>
      <c r="U4016" s="133" t="str">
        <f t="shared" si="1269"/>
        <v xml:space="preserve"> </v>
      </c>
      <c r="V4016" s="134" t="str">
        <f>IFERROR(IF(O4016="%10 sınırı aşılmıştır.",L4016-T4016,IFERROR(IF(F4016="",IF(S4016=1,0,IF(L4016-S4016=0,"",L4016-S4016)),IF(Veriler!M4016="",L4016,IF(L4016*Veriler!M4016=0,"",L4016*Veriler!M4016))),L4016)),0)</f>
        <v/>
      </c>
      <c r="W4016" s="146"/>
      <c r="X4016" s="146"/>
      <c r="Y4016" s="146"/>
    </row>
    <row r="4017" spans="1:25" s="99" customFormat="1" ht="54.75" customHeight="1" x14ac:dyDescent="0.25">
      <c r="A4017" s="96">
        <f t="shared" si="1270"/>
        <v>2962</v>
      </c>
      <c r="B4017" s="175"/>
      <c r="C4017" s="176"/>
      <c r="D4017" s="113"/>
      <c r="E4017" s="115"/>
      <c r="F4017" s="174"/>
      <c r="G4017" s="114" t="str">
        <f t="shared" si="1265"/>
        <v/>
      </c>
      <c r="H4017" s="115"/>
      <c r="I4017" s="115"/>
      <c r="J4017" s="115"/>
      <c r="K4017" s="115"/>
      <c r="L4017" s="133" t="str">
        <f t="shared" si="1266"/>
        <v/>
      </c>
      <c r="M4017" s="116" t="str">
        <f>IF(L4017="", "", L4017/Veriler!$X$1)</f>
        <v/>
      </c>
      <c r="N4017" s="116" t="str">
        <f>IF(F4017&lt;&gt;"", "İthal Girdi", IF(Veriler!T4017="", "", IF(Veriler!S4017="H", "%0,5 üzerindedir", IF(Veriler!T4017&gt;0.1, "%10 sınırı aşılmıştır.", "Uygun"))))</f>
        <v>%0,5 üzerindedir</v>
      </c>
      <c r="O4017" s="116" t="str">
        <f t="shared" si="1267"/>
        <v xml:space="preserve"> </v>
      </c>
      <c r="P4017" s="117"/>
      <c r="Q4017" s="118"/>
      <c r="R4017" s="119" t="str">
        <f t="shared" si="1268"/>
        <v/>
      </c>
      <c r="S4017" s="133">
        <f>IFERROR(IF(M4017&lt;=0.005,IF(F4017="",L4017,0),IF(F4017&lt;&gt;"",0,IF(P4017="",0,IF(P4017="H",0,IF(Q4017&lt;Veriler!$G$2,L4017*Veriler!$G$2,L4017*Q4017)))))," ")</f>
        <v>0</v>
      </c>
      <c r="T4017" s="133">
        <f>IF(Veriler!T4017&lt;=0.1, S4017, IF(AND(Veriler!T4017&gt;0.1, F4017="", P4017="E"), IF(Q4017&gt;Veriler!$G$2, Q4017*S4017, IF(Q4017&lt;Veriler!$G$2, Veriler!$G$2*S4017, Q4017*S4017)), 0))</f>
        <v>0</v>
      </c>
      <c r="U4017" s="133" t="str">
        <f t="shared" si="1269"/>
        <v xml:space="preserve"> </v>
      </c>
      <c r="V4017" s="134" t="str">
        <f>IFERROR(IF(O4017="%10 sınırı aşılmıştır.",L4017-T4017,IFERROR(IF(F4017="",IF(S4017=1,0,IF(L4017-S4017=0,"",L4017-S4017)),IF(Veriler!M4017="",L4017,IF(L4017*Veriler!M4017=0,"",L4017*Veriler!M4017))),L4017)),0)</f>
        <v/>
      </c>
      <c r="W4017" s="146"/>
      <c r="X4017" s="146"/>
      <c r="Y4017" s="146"/>
    </row>
    <row r="4018" spans="1:25" s="99" customFormat="1" ht="54.75" customHeight="1" x14ac:dyDescent="0.25">
      <c r="A4018" s="96">
        <f t="shared" si="1270"/>
        <v>2963</v>
      </c>
      <c r="B4018" s="175"/>
      <c r="C4018" s="176"/>
      <c r="D4018" s="113"/>
      <c r="E4018" s="115"/>
      <c r="F4018" s="174"/>
      <c r="G4018" s="114" t="str">
        <f t="shared" si="1265"/>
        <v/>
      </c>
      <c r="H4018" s="115"/>
      <c r="I4018" s="115"/>
      <c r="J4018" s="115"/>
      <c r="K4018" s="115"/>
      <c r="L4018" s="133" t="str">
        <f t="shared" si="1266"/>
        <v/>
      </c>
      <c r="M4018" s="116" t="str">
        <f>IF(L4018="", "", L4018/Veriler!$X$1)</f>
        <v/>
      </c>
      <c r="N4018" s="116" t="str">
        <f>IF(F4018&lt;&gt;"", "İthal Girdi", IF(Veriler!T4018="", "", IF(Veriler!S4018="H", "%0,5 üzerindedir", IF(Veriler!T4018&gt;0.1, "%10 sınırı aşılmıştır.", "Uygun"))))</f>
        <v>%0,5 üzerindedir</v>
      </c>
      <c r="O4018" s="116" t="str">
        <f t="shared" si="1267"/>
        <v xml:space="preserve"> </v>
      </c>
      <c r="P4018" s="117"/>
      <c r="Q4018" s="118"/>
      <c r="R4018" s="119" t="str">
        <f t="shared" si="1268"/>
        <v/>
      </c>
      <c r="S4018" s="133">
        <f>IFERROR(IF(M4018&lt;=0.005,IF(F4018="",L4018,0),IF(F4018&lt;&gt;"",0,IF(P4018="",0,IF(P4018="H",0,IF(Q4018&lt;Veriler!$G$2,L4018*Veriler!$G$2,L4018*Q4018)))))," ")</f>
        <v>0</v>
      </c>
      <c r="T4018" s="133">
        <f>IF(Veriler!T4018&lt;=0.1, S4018, IF(AND(Veriler!T4018&gt;0.1, F4018="", P4018="E"), IF(Q4018&gt;Veriler!$G$2, Q4018*S4018, IF(Q4018&lt;Veriler!$G$2, Veriler!$G$2*S4018, Q4018*S4018)), 0))</f>
        <v>0</v>
      </c>
      <c r="U4018" s="133" t="str">
        <f t="shared" si="1269"/>
        <v xml:space="preserve"> </v>
      </c>
      <c r="V4018" s="134" t="str">
        <f>IFERROR(IF(O4018="%10 sınırı aşılmıştır.",L4018-T4018,IFERROR(IF(F4018="",IF(S4018=1,0,IF(L4018-S4018=0,"",L4018-S4018)),IF(Veriler!M4018="",L4018,IF(L4018*Veriler!M4018=0,"",L4018*Veriler!M4018))),L4018)),0)</f>
        <v/>
      </c>
      <c r="W4018" s="146"/>
      <c r="X4018" s="146"/>
      <c r="Y4018" s="146"/>
    </row>
    <row r="4019" spans="1:25" s="99" customFormat="1" ht="54.75" customHeight="1" x14ac:dyDescent="0.25">
      <c r="A4019" s="96">
        <f t="shared" si="1270"/>
        <v>2964</v>
      </c>
      <c r="B4019" s="175"/>
      <c r="C4019" s="176"/>
      <c r="D4019" s="113"/>
      <c r="E4019" s="115"/>
      <c r="F4019" s="174"/>
      <c r="G4019" s="114" t="str">
        <f t="shared" si="1265"/>
        <v/>
      </c>
      <c r="H4019" s="115"/>
      <c r="I4019" s="115"/>
      <c r="J4019" s="115"/>
      <c r="K4019" s="115"/>
      <c r="L4019" s="133" t="str">
        <f t="shared" si="1266"/>
        <v/>
      </c>
      <c r="M4019" s="116" t="str">
        <f>IF(L4019="", "", L4019/Veriler!$X$1)</f>
        <v/>
      </c>
      <c r="N4019" s="116" t="str">
        <f>IF(F4019&lt;&gt;"", "İthal Girdi", IF(Veriler!T4019="", "", IF(Veriler!S4019="H", "%0,5 üzerindedir", IF(Veriler!T4019&gt;0.1, "%10 sınırı aşılmıştır.", "Uygun"))))</f>
        <v>%0,5 üzerindedir</v>
      </c>
      <c r="O4019" s="116" t="str">
        <f t="shared" si="1267"/>
        <v xml:space="preserve"> </v>
      </c>
      <c r="P4019" s="117"/>
      <c r="Q4019" s="118"/>
      <c r="R4019" s="119" t="str">
        <f t="shared" si="1268"/>
        <v/>
      </c>
      <c r="S4019" s="133">
        <f>IFERROR(IF(M4019&lt;=0.005,IF(F4019="",L4019,0),IF(F4019&lt;&gt;"",0,IF(P4019="",0,IF(P4019="H",0,IF(Q4019&lt;Veriler!$G$2,L4019*Veriler!$G$2,L4019*Q4019)))))," ")</f>
        <v>0</v>
      </c>
      <c r="T4019" s="133">
        <f>IF(Veriler!T4019&lt;=0.1, S4019, IF(AND(Veriler!T4019&gt;0.1, F4019="", P4019="E"), IF(Q4019&gt;Veriler!$G$2, Q4019*S4019, IF(Q4019&lt;Veriler!$G$2, Veriler!$G$2*S4019, Q4019*S4019)), 0))</f>
        <v>0</v>
      </c>
      <c r="U4019" s="133" t="str">
        <f t="shared" si="1269"/>
        <v xml:space="preserve"> </v>
      </c>
      <c r="V4019" s="134" t="str">
        <f>IFERROR(IF(O4019="%10 sınırı aşılmıştır.",L4019-T4019,IFERROR(IF(F4019="",IF(S4019=1,0,IF(L4019-S4019=0,"",L4019-S4019)),IF(Veriler!M4019="",L4019,IF(L4019*Veriler!M4019=0,"",L4019*Veriler!M4019))),L4019)),0)</f>
        <v/>
      </c>
      <c r="W4019" s="146"/>
      <c r="X4019" s="146"/>
      <c r="Y4019" s="146"/>
    </row>
    <row r="4020" spans="1:25" s="99" customFormat="1" ht="54.75" customHeight="1" x14ac:dyDescent="0.25">
      <c r="A4020" s="96">
        <f t="shared" si="1270"/>
        <v>2965</v>
      </c>
      <c r="B4020" s="175"/>
      <c r="C4020" s="176"/>
      <c r="D4020" s="113"/>
      <c r="E4020" s="115"/>
      <c r="F4020" s="174"/>
      <c r="G4020" s="114" t="str">
        <f t="shared" si="1265"/>
        <v/>
      </c>
      <c r="H4020" s="115"/>
      <c r="I4020" s="115"/>
      <c r="J4020" s="115"/>
      <c r="K4020" s="115"/>
      <c r="L4020" s="133" t="str">
        <f t="shared" si="1266"/>
        <v/>
      </c>
      <c r="M4020" s="116" t="str">
        <f>IF(L4020="", "", L4020/Veriler!$X$1)</f>
        <v/>
      </c>
      <c r="N4020" s="116" t="str">
        <f>IF(F4020&lt;&gt;"", "İthal Girdi", IF(Veriler!T4020="", "", IF(Veriler!S4020="H", "%0,5 üzerindedir", IF(Veriler!T4020&gt;0.1, "%10 sınırı aşılmıştır.", "Uygun"))))</f>
        <v>%0,5 üzerindedir</v>
      </c>
      <c r="O4020" s="116" t="str">
        <f t="shared" si="1267"/>
        <v xml:space="preserve"> </v>
      </c>
      <c r="P4020" s="117"/>
      <c r="Q4020" s="118"/>
      <c r="R4020" s="119" t="str">
        <f t="shared" si="1268"/>
        <v/>
      </c>
      <c r="S4020" s="133">
        <f>IFERROR(IF(M4020&lt;=0.005,IF(F4020="",L4020,0),IF(F4020&lt;&gt;"",0,IF(P4020="",0,IF(P4020="H",0,IF(Q4020&lt;Veriler!$G$2,L4020*Veriler!$G$2,L4020*Q4020)))))," ")</f>
        <v>0</v>
      </c>
      <c r="T4020" s="133">
        <f>IF(Veriler!T4020&lt;=0.1, S4020, IF(AND(Veriler!T4020&gt;0.1, F4020="", P4020="E"), IF(Q4020&gt;Veriler!$G$2, Q4020*S4020, IF(Q4020&lt;Veriler!$G$2, Veriler!$G$2*S4020, Q4020*S4020)), 0))</f>
        <v>0</v>
      </c>
      <c r="U4020" s="133" t="str">
        <f t="shared" si="1269"/>
        <v xml:space="preserve"> </v>
      </c>
      <c r="V4020" s="134" t="str">
        <f>IFERROR(IF(O4020="%10 sınırı aşılmıştır.",L4020-T4020,IFERROR(IF(F4020="",IF(S4020=1,0,IF(L4020-S4020=0,"",L4020-S4020)),IF(Veriler!M4020="",L4020,IF(L4020*Veriler!M4020=0,"",L4020*Veriler!M4020))),L4020)),0)</f>
        <v/>
      </c>
      <c r="W4020" s="146"/>
      <c r="X4020" s="146"/>
      <c r="Y4020" s="146"/>
    </row>
    <row r="4021" spans="1:25" s="99" customFormat="1" ht="54.75" customHeight="1" x14ac:dyDescent="0.25">
      <c r="A4021" s="96">
        <f t="shared" si="1270"/>
        <v>2966</v>
      </c>
      <c r="B4021" s="175"/>
      <c r="C4021" s="176"/>
      <c r="D4021" s="113"/>
      <c r="E4021" s="115"/>
      <c r="F4021" s="174"/>
      <c r="G4021" s="114" t="str">
        <f t="shared" si="1265"/>
        <v/>
      </c>
      <c r="H4021" s="115"/>
      <c r="I4021" s="115"/>
      <c r="J4021" s="115"/>
      <c r="K4021" s="115"/>
      <c r="L4021" s="133" t="str">
        <f t="shared" si="1266"/>
        <v/>
      </c>
      <c r="M4021" s="116" t="str">
        <f>IF(L4021="", "", L4021/Veriler!$X$1)</f>
        <v/>
      </c>
      <c r="N4021" s="116" t="str">
        <f>IF(F4021&lt;&gt;"", "İthal Girdi", IF(Veriler!T4021="", "", IF(Veriler!S4021="H", "%0,5 üzerindedir", IF(Veriler!T4021&gt;0.1, "%10 sınırı aşılmıştır.", "Uygun"))))</f>
        <v>%0,5 üzerindedir</v>
      </c>
      <c r="O4021" s="116" t="str">
        <f t="shared" si="1267"/>
        <v xml:space="preserve"> </v>
      </c>
      <c r="P4021" s="117"/>
      <c r="Q4021" s="118"/>
      <c r="R4021" s="119" t="str">
        <f t="shared" si="1268"/>
        <v/>
      </c>
      <c r="S4021" s="133">
        <f>IFERROR(IF(M4021&lt;=0.005,IF(F4021="",L4021,0),IF(F4021&lt;&gt;"",0,IF(P4021="",0,IF(P4021="H",0,IF(Q4021&lt;Veriler!$G$2,L4021*Veriler!$G$2,L4021*Q4021)))))," ")</f>
        <v>0</v>
      </c>
      <c r="T4021" s="133">
        <f>IF(Veriler!T4021&lt;=0.1, S4021, IF(AND(Veriler!T4021&gt;0.1, F4021="", P4021="E"), IF(Q4021&gt;Veriler!$G$2, Q4021*S4021, IF(Q4021&lt;Veriler!$G$2, Veriler!$G$2*S4021, Q4021*S4021)), 0))</f>
        <v>0</v>
      </c>
      <c r="U4021" s="133" t="str">
        <f t="shared" si="1269"/>
        <v xml:space="preserve"> </v>
      </c>
      <c r="V4021" s="134" t="str">
        <f>IFERROR(IF(O4021="%10 sınırı aşılmıştır.",L4021-T4021,IFERROR(IF(F4021="",IF(S4021=1,0,IF(L4021-S4021=0,"",L4021-S4021)),IF(Veriler!M4021="",L4021,IF(L4021*Veriler!M4021=0,"",L4021*Veriler!M4021))),L4021)),0)</f>
        <v/>
      </c>
      <c r="W4021" s="146"/>
      <c r="X4021" s="146"/>
      <c r="Y4021" s="146"/>
    </row>
    <row r="4022" spans="1:25" s="99" customFormat="1" ht="54.75" customHeight="1" x14ac:dyDescent="0.25">
      <c r="A4022" s="96">
        <f t="shared" si="1270"/>
        <v>2967</v>
      </c>
      <c r="B4022" s="175"/>
      <c r="C4022" s="176"/>
      <c r="D4022" s="113"/>
      <c r="E4022" s="115"/>
      <c r="F4022" s="174"/>
      <c r="G4022" s="114" t="str">
        <f t="shared" si="1265"/>
        <v/>
      </c>
      <c r="H4022" s="115"/>
      <c r="I4022" s="115"/>
      <c r="J4022" s="115"/>
      <c r="K4022" s="115"/>
      <c r="L4022" s="133" t="str">
        <f t="shared" si="1266"/>
        <v/>
      </c>
      <c r="M4022" s="116" t="str">
        <f>IF(L4022="", "", L4022/Veriler!$X$1)</f>
        <v/>
      </c>
      <c r="N4022" s="116" t="str">
        <f>IF(F4022&lt;&gt;"", "İthal Girdi", IF(Veriler!T4022="", "", IF(Veriler!S4022="H", "%0,5 üzerindedir", IF(Veriler!T4022&gt;0.1, "%10 sınırı aşılmıştır.", "Uygun"))))</f>
        <v>%0,5 üzerindedir</v>
      </c>
      <c r="O4022" s="116" t="str">
        <f t="shared" si="1267"/>
        <v xml:space="preserve"> </v>
      </c>
      <c r="P4022" s="117"/>
      <c r="Q4022" s="118"/>
      <c r="R4022" s="119" t="str">
        <f t="shared" si="1268"/>
        <v/>
      </c>
      <c r="S4022" s="133">
        <f>IFERROR(IF(M4022&lt;=0.005,IF(F4022="",L4022,0),IF(F4022&lt;&gt;"",0,IF(P4022="",0,IF(P4022="H",0,IF(Q4022&lt;Veriler!$G$2,L4022*Veriler!$G$2,L4022*Q4022)))))," ")</f>
        <v>0</v>
      </c>
      <c r="T4022" s="133">
        <f>IF(Veriler!T4022&lt;=0.1, S4022, IF(AND(Veriler!T4022&gt;0.1, F4022="", P4022="E"), IF(Q4022&gt;Veriler!$G$2, Q4022*S4022, IF(Q4022&lt;Veriler!$G$2, Veriler!$G$2*S4022, Q4022*S4022)), 0))</f>
        <v>0</v>
      </c>
      <c r="U4022" s="133" t="str">
        <f t="shared" si="1269"/>
        <v xml:space="preserve"> </v>
      </c>
      <c r="V4022" s="134" t="str">
        <f>IFERROR(IF(O4022="%10 sınırı aşılmıştır.",L4022-T4022,IFERROR(IF(F4022="",IF(S4022=1,0,IF(L4022-S4022=0,"",L4022-S4022)),IF(Veriler!M4022="",L4022,IF(L4022*Veriler!M4022=0,"",L4022*Veriler!M4022))),L4022)),0)</f>
        <v/>
      </c>
      <c r="W4022" s="146"/>
      <c r="X4022" s="146"/>
      <c r="Y4022" s="146"/>
    </row>
    <row r="4023" spans="1:25" s="99" customFormat="1" ht="54.75" customHeight="1" x14ac:dyDescent="0.25">
      <c r="A4023" s="96">
        <f t="shared" si="1270"/>
        <v>2968</v>
      </c>
      <c r="B4023" s="175"/>
      <c r="C4023" s="176"/>
      <c r="D4023" s="113"/>
      <c r="E4023" s="115"/>
      <c r="F4023" s="174"/>
      <c r="G4023" s="114" t="str">
        <f t="shared" si="1265"/>
        <v/>
      </c>
      <c r="H4023" s="115"/>
      <c r="I4023" s="115"/>
      <c r="J4023" s="115"/>
      <c r="K4023" s="115"/>
      <c r="L4023" s="133" t="str">
        <f t="shared" si="1266"/>
        <v/>
      </c>
      <c r="M4023" s="116" t="str">
        <f>IF(L4023="", "", L4023/Veriler!$X$1)</f>
        <v/>
      </c>
      <c r="N4023" s="116" t="str">
        <f>IF(F4023&lt;&gt;"", "İthal Girdi", IF(Veriler!T4023="", "", IF(Veriler!S4023="H", "%0,5 üzerindedir", IF(Veriler!T4023&gt;0.1, "%10 sınırı aşılmıştır.", "Uygun"))))</f>
        <v>%0,5 üzerindedir</v>
      </c>
      <c r="O4023" s="116" t="str">
        <f t="shared" si="1267"/>
        <v xml:space="preserve"> </v>
      </c>
      <c r="P4023" s="117"/>
      <c r="Q4023" s="118"/>
      <c r="R4023" s="119" t="str">
        <f t="shared" si="1268"/>
        <v/>
      </c>
      <c r="S4023" s="133">
        <f>IFERROR(IF(M4023&lt;=0.005,IF(F4023="",L4023,0),IF(F4023&lt;&gt;"",0,IF(P4023="",0,IF(P4023="H",0,IF(Q4023&lt;Veriler!$G$2,L4023*Veriler!$G$2,L4023*Q4023)))))," ")</f>
        <v>0</v>
      </c>
      <c r="T4023" s="133">
        <f>IF(Veriler!T4023&lt;=0.1, S4023, IF(AND(Veriler!T4023&gt;0.1, F4023="", P4023="E"), IF(Q4023&gt;Veriler!$G$2, Q4023*S4023, IF(Q4023&lt;Veriler!$G$2, Veriler!$G$2*S4023, Q4023*S4023)), 0))</f>
        <v>0</v>
      </c>
      <c r="U4023" s="133" t="str">
        <f t="shared" si="1269"/>
        <v xml:space="preserve"> </v>
      </c>
      <c r="V4023" s="134" t="str">
        <f>IFERROR(IF(O4023="%10 sınırı aşılmıştır.",L4023-T4023,IFERROR(IF(F4023="",IF(S4023=1,0,IF(L4023-S4023=0,"",L4023-S4023)),IF(Veriler!M4023="",L4023,IF(L4023*Veriler!M4023=0,"",L4023*Veriler!M4023))),L4023)),0)</f>
        <v/>
      </c>
      <c r="W4023" s="146"/>
      <c r="X4023" s="146"/>
      <c r="Y4023" s="146"/>
    </row>
    <row r="4024" spans="1:25" s="99" customFormat="1" ht="24" customHeight="1" x14ac:dyDescent="0.25">
      <c r="A4024" s="103"/>
      <c r="B4024" s="104"/>
      <c r="C4024" s="104"/>
      <c r="D4024" s="104"/>
      <c r="E4024" s="103"/>
      <c r="F4024" s="135"/>
      <c r="G4024" s="157"/>
      <c r="H4024" s="103"/>
      <c r="I4024" s="103"/>
      <c r="J4024" s="103"/>
      <c r="K4024" s="103"/>
      <c r="L4024" s="136">
        <f>SUM(L3995:L4008,L4010:L4023)</f>
        <v>0</v>
      </c>
      <c r="M4024" s="158"/>
      <c r="N4024" s="158"/>
      <c r="O4024" s="158"/>
      <c r="P4024" s="105"/>
      <c r="Q4024" s="106"/>
      <c r="R4024" s="159"/>
      <c r="S4024" s="160"/>
      <c r="T4024" s="160"/>
      <c r="U4024" s="160"/>
      <c r="V4024" s="160"/>
      <c r="W4024" s="146"/>
      <c r="X4024" s="146"/>
      <c r="Y4024" s="146"/>
    </row>
    <row r="4025" spans="1:25" s="99" customFormat="1" ht="31.5" customHeight="1" x14ac:dyDescent="0.25">
      <c r="A4025" s="103"/>
      <c r="B4025" s="104"/>
      <c r="C4025" s="104"/>
      <c r="D4025" s="104"/>
      <c r="E4025" s="103"/>
      <c r="F4025" s="135"/>
      <c r="G4025" s="157"/>
      <c r="H4025" s="103"/>
      <c r="I4025" s="103"/>
      <c r="J4025" s="103"/>
      <c r="K4025" s="103"/>
      <c r="L4025" s="161"/>
      <c r="M4025" s="158"/>
      <c r="N4025" s="158"/>
      <c r="O4025" s="158"/>
      <c r="P4025" s="105"/>
      <c r="Q4025" s="106"/>
      <c r="R4025" s="159"/>
      <c r="S4025" s="162" t="s">
        <v>57</v>
      </c>
      <c r="T4025" s="162" t="s">
        <v>57</v>
      </c>
      <c r="U4025" s="162" t="s">
        <v>57</v>
      </c>
      <c r="V4025" s="163" t="s">
        <v>58</v>
      </c>
      <c r="W4025" s="146"/>
      <c r="X4025" s="146"/>
      <c r="Y4025" s="146"/>
    </row>
    <row r="4026" spans="1:25" s="99" customFormat="1" ht="58.5" customHeight="1" x14ac:dyDescent="0.25">
      <c r="A4026" s="185" t="s">
        <v>59</v>
      </c>
      <c r="B4026" s="180"/>
      <c r="C4026" s="180"/>
      <c r="D4026" s="180"/>
      <c r="E4026" s="180"/>
      <c r="F4026" s="180"/>
      <c r="G4026" s="180"/>
      <c r="H4026" s="180"/>
      <c r="I4026" s="180"/>
      <c r="J4026" s="180"/>
      <c r="K4026" s="180"/>
      <c r="L4026" s="180"/>
      <c r="M4026" s="180"/>
      <c r="N4026" s="180"/>
      <c r="O4026" s="180"/>
      <c r="P4026" s="180"/>
      <c r="Q4026" s="180"/>
      <c r="R4026" s="176"/>
      <c r="S4026" s="137">
        <f>SUM(S3988,S3995:S4008,S4010:S4023)</f>
        <v>0</v>
      </c>
      <c r="T4026" s="137" t="str">
        <f>IF(SUM(T3995:T4008,T4010:T4023)=0," ",SUM(T3995:T4008,T4010:T4023))</f>
        <v xml:space="preserve"> </v>
      </c>
      <c r="U4026" s="137" t="str">
        <f>IF(SUM(U3995:U4008,U4010:U4023)=0," ",SUM(U3995:U4008,U4010:U4023))</f>
        <v xml:space="preserve"> </v>
      </c>
      <c r="V4026" s="137" t="str">
        <f>IF(SUM(V3995:V4008,V4010:V4023)=0," ",SUM(V3995:V4008,V4010:V4023))</f>
        <v xml:space="preserve"> </v>
      </c>
      <c r="W4026" s="146"/>
      <c r="X4026" s="164">
        <f>SUM(U3995:U4008,U4010:U4023)</f>
        <v>0</v>
      </c>
      <c r="Y4026" s="164">
        <f>SUM(V3995:V4008,V4010:V4023)</f>
        <v>0</v>
      </c>
    </row>
    <row r="4027" spans="1:25" x14ac:dyDescent="0.3">
      <c r="A4027" s="34"/>
      <c r="G4027" s="146"/>
      <c r="L4027" s="146"/>
      <c r="M4027" s="146"/>
      <c r="N4027" s="146"/>
      <c r="O4027" s="146"/>
      <c r="R4027" s="146"/>
      <c r="S4027" s="146"/>
      <c r="T4027" s="146"/>
      <c r="U4027" s="146"/>
      <c r="V4027" s="146"/>
      <c r="W4027" s="146"/>
      <c r="X4027" s="146"/>
      <c r="Y4027" s="146"/>
    </row>
    <row r="4028" spans="1:25" x14ac:dyDescent="0.3">
      <c r="A4028" s="186" t="s">
        <v>60</v>
      </c>
      <c r="B4028" s="187"/>
      <c r="C4028" s="187"/>
      <c r="D4028" s="187"/>
      <c r="E4028" s="187"/>
      <c r="F4028" s="187"/>
      <c r="G4028" s="187"/>
      <c r="H4028" s="187"/>
      <c r="I4028" s="187"/>
      <c r="J4028" s="187"/>
      <c r="K4028" s="187"/>
      <c r="L4028" s="187"/>
      <c r="M4028" s="187"/>
      <c r="N4028" s="187"/>
      <c r="O4028" s="187"/>
      <c r="P4028" s="187"/>
      <c r="Q4028" s="187"/>
      <c r="R4028" s="187"/>
      <c r="S4028" s="187"/>
      <c r="T4028" s="187"/>
      <c r="U4028" s="187"/>
      <c r="V4028" s="187"/>
      <c r="W4028" s="146"/>
      <c r="X4028" s="146"/>
      <c r="Y4028" s="146"/>
    </row>
    <row r="4029" spans="1:25" s="99" customFormat="1" ht="41.25" customHeight="1" x14ac:dyDescent="0.25">
      <c r="A4029" s="189" t="s">
        <v>38</v>
      </c>
      <c r="B4029" s="180"/>
      <c r="C4029" s="180"/>
      <c r="D4029" s="180"/>
      <c r="E4029" s="180"/>
      <c r="F4029" s="180"/>
      <c r="G4029" s="180"/>
      <c r="H4029" s="180"/>
      <c r="I4029" s="180"/>
      <c r="J4029" s="180"/>
      <c r="K4029" s="180"/>
      <c r="L4029" s="180"/>
      <c r="M4029" s="180"/>
      <c r="N4029" s="180"/>
      <c r="O4029" s="180"/>
      <c r="P4029" s="180"/>
      <c r="Q4029" s="180"/>
      <c r="R4029" s="180"/>
      <c r="S4029" s="180"/>
      <c r="T4029" s="180"/>
      <c r="U4029" s="180"/>
      <c r="V4029" s="176"/>
      <c r="W4029" s="146"/>
      <c r="X4029" s="146"/>
      <c r="Y4029" s="146"/>
    </row>
    <row r="4030" spans="1:25" s="100" customFormat="1" ht="35.25" customHeight="1" x14ac:dyDescent="0.25">
      <c r="A4030" s="179" t="s">
        <v>39</v>
      </c>
      <c r="B4030" s="180"/>
      <c r="C4030" s="180"/>
      <c r="D4030" s="180"/>
      <c r="E4030" s="180"/>
      <c r="F4030" s="180"/>
      <c r="G4030" s="180"/>
      <c r="H4030" s="180"/>
      <c r="I4030" s="180"/>
      <c r="J4030" s="180"/>
      <c r="K4030" s="180"/>
      <c r="L4030" s="180"/>
      <c r="M4030" s="180"/>
      <c r="N4030" s="180"/>
      <c r="O4030" s="180"/>
      <c r="P4030" s="180"/>
      <c r="Q4030" s="180"/>
      <c r="R4030" s="176"/>
      <c r="S4030" s="147"/>
      <c r="T4030" s="148"/>
      <c r="U4030" s="149" t="s">
        <v>40</v>
      </c>
      <c r="V4030" s="150">
        <f>V3992+1</f>
        <v>107</v>
      </c>
      <c r="W4030" s="146"/>
      <c r="X4030" s="146"/>
      <c r="Y4030" s="146"/>
    </row>
    <row r="4031" spans="1:25" s="99" customFormat="1" ht="81" customHeight="1" x14ac:dyDescent="0.25">
      <c r="A4031" s="110" t="s">
        <v>3</v>
      </c>
      <c r="B4031" s="188" t="s">
        <v>41</v>
      </c>
      <c r="C4031" s="176"/>
      <c r="D4031" s="111" t="s">
        <v>42</v>
      </c>
      <c r="E4031" s="110" t="s">
        <v>324</v>
      </c>
      <c r="F4031" s="111" t="s">
        <v>325</v>
      </c>
      <c r="G4031" s="151" t="s">
        <v>43</v>
      </c>
      <c r="H4031" s="110" t="s">
        <v>44</v>
      </c>
      <c r="I4031" s="110" t="s">
        <v>8</v>
      </c>
      <c r="J4031" s="110" t="s">
        <v>45</v>
      </c>
      <c r="K4031" s="110" t="s">
        <v>46</v>
      </c>
      <c r="L4031" s="152" t="s">
        <v>47</v>
      </c>
      <c r="M4031" s="153" t="s">
        <v>48</v>
      </c>
      <c r="N4031" s="154" t="s">
        <v>49</v>
      </c>
      <c r="O4031" s="154" t="s">
        <v>49</v>
      </c>
      <c r="P4031" s="112" t="s">
        <v>50</v>
      </c>
      <c r="Q4031" s="110" t="s">
        <v>51</v>
      </c>
      <c r="R4031" s="155" t="s">
        <v>52</v>
      </c>
      <c r="S4031" s="156" t="s">
        <v>53</v>
      </c>
      <c r="T4031" s="156" t="s">
        <v>54</v>
      </c>
      <c r="U4031" s="152" t="s">
        <v>54</v>
      </c>
      <c r="V4031" s="152" t="s">
        <v>55</v>
      </c>
      <c r="W4031" s="146"/>
      <c r="X4031" s="146"/>
      <c r="Y4031" s="146"/>
    </row>
    <row r="4032" spans="1:25" s="99" customFormat="1" ht="45" customHeight="1" x14ac:dyDescent="0.25">
      <c r="A4032" s="101"/>
      <c r="B4032" s="177" t="s">
        <v>56</v>
      </c>
      <c r="C4032" s="178"/>
      <c r="D4032" s="102"/>
      <c r="E4032" s="170"/>
      <c r="F4032" s="102"/>
      <c r="G4032" s="95"/>
      <c r="H4032" s="102"/>
      <c r="I4032" s="102"/>
      <c r="J4032" s="102"/>
      <c r="K4032" s="102"/>
      <c r="L4032" s="95"/>
      <c r="M4032" s="95"/>
      <c r="N4032" s="95"/>
      <c r="O4032" s="95"/>
      <c r="P4032" s="102"/>
      <c r="Q4032" s="102"/>
      <c r="R4032" s="190"/>
      <c r="S4032" s="184"/>
      <c r="T4032" s="95"/>
      <c r="U4032" s="95"/>
      <c r="V4032" s="95"/>
      <c r="W4032" s="146"/>
      <c r="X4032" s="146"/>
      <c r="Y4032" s="146"/>
    </row>
    <row r="4033" spans="1:25" s="99" customFormat="1" ht="54.75" customHeight="1" x14ac:dyDescent="0.25">
      <c r="A4033" s="96">
        <f>A4023+1</f>
        <v>2969</v>
      </c>
      <c r="B4033" s="181"/>
      <c r="C4033" s="182"/>
      <c r="D4033" s="113"/>
      <c r="E4033" s="115"/>
      <c r="F4033" s="174"/>
      <c r="G4033" s="114" t="str">
        <f t="shared" ref="G4033:G4046" si="1271">IF(AND(F4033&lt;&gt;"",V4033&lt;&gt;"",L4033&lt;&gt;0),V4033/L4033,"")</f>
        <v/>
      </c>
      <c r="H4033" s="115"/>
      <c r="I4033" s="115"/>
      <c r="J4033" s="115"/>
      <c r="K4033" s="115"/>
      <c r="L4033" s="133" t="str">
        <f t="shared" ref="L4033:L4046" si="1272">IF(AND(H4033&lt;&gt;0, J4033&lt;&gt;0, K4033&lt;&gt;0), H4033*J4033*K4033, "")</f>
        <v/>
      </c>
      <c r="M4033" s="116" t="str">
        <f>IF(L4033="", "", L4033/Veriler!$X$1)</f>
        <v/>
      </c>
      <c r="N4033" s="116" t="str">
        <f>IF(F4033&lt;&gt;"", "İthal Girdi", IF(Veriler!T4033="", "", IF(Veriler!S4033="H", "%0,5 üzerindedir", IF(Veriler!T4033&gt;0.1, "%10 sınırı aşılmıştır.", "Uygun"))))</f>
        <v>%0,5 üzerindedir</v>
      </c>
      <c r="O4033" s="116" t="str">
        <f t="shared" ref="O4033:O4046" si="1273">IF(M4033=""," ",N4033)</f>
        <v xml:space="preserve"> </v>
      </c>
      <c r="P4033" s="117"/>
      <c r="Q4033" s="118"/>
      <c r="R4033" s="119" t="str">
        <f t="shared" ref="R4033:R4046" si="1274">IFERROR(IF(AND(T4033&lt;&gt;"",L4033&lt;&gt;"",L4033&lt;&gt;0,T4033&lt;&gt;0),T4033/L4033,"")," ")</f>
        <v/>
      </c>
      <c r="S4033" s="133">
        <f>IFERROR(IF(M4033&lt;=0.005,IF(F4033="",L4033,0),IF(F4033&lt;&gt;"",0,IF(P4033="",0,IF(P4033="H",0,IF(Q4033&lt;Veriler!$G$2,L4033*Veriler!$G$2,L4033*Q4033)))))," ")</f>
        <v>0</v>
      </c>
      <c r="T4033" s="133">
        <f>IF(Veriler!T4033&lt;=0.1, S4033, IF(AND(Veriler!T4033&gt;0.1, F4033="", P4033="E"), IF(Q4033&gt;Veriler!$G$2, Q4033*S4033, IF(Q4033&lt;Veriler!$G$2, Veriler!$G$2*S4033, Q4033*S4033)), 0))</f>
        <v>0</v>
      </c>
      <c r="U4033" s="133" t="str">
        <f t="shared" ref="U4033:U4046" si="1275">IF(T4033=0," ",T4033)</f>
        <v xml:space="preserve"> </v>
      </c>
      <c r="V4033" s="134" t="str">
        <f>IFERROR(IF(O4033="%10 sınırı aşılmıştır.",L4033-T4033,IFERROR(IF(F4033="",IF(S4033=1,0,IF(L4033-S4033=0,"",L4033-S4033)),IF(Veriler!M4033="",L4033,IF(L4033*Veriler!M4033=0,"",L4033*Veriler!M4033))),L4033)),0)</f>
        <v/>
      </c>
      <c r="W4033" s="146"/>
      <c r="X4033" s="146"/>
      <c r="Y4033" s="146"/>
    </row>
    <row r="4034" spans="1:25" s="99" customFormat="1" ht="54.75" customHeight="1" x14ac:dyDescent="0.25">
      <c r="A4034" s="96">
        <f t="shared" ref="A4034:A4046" si="1276">A4033+1</f>
        <v>2970</v>
      </c>
      <c r="B4034" s="175"/>
      <c r="C4034" s="176"/>
      <c r="D4034" s="113"/>
      <c r="E4034" s="115"/>
      <c r="F4034" s="174"/>
      <c r="G4034" s="114" t="str">
        <f t="shared" si="1271"/>
        <v/>
      </c>
      <c r="H4034" s="115"/>
      <c r="I4034" s="115"/>
      <c r="J4034" s="115"/>
      <c r="K4034" s="115"/>
      <c r="L4034" s="133" t="str">
        <f t="shared" si="1272"/>
        <v/>
      </c>
      <c r="M4034" s="116" t="str">
        <f>IF(L4034="", "", L4034/Veriler!$X$1)</f>
        <v/>
      </c>
      <c r="N4034" s="116" t="str">
        <f>IF(F4034&lt;&gt;"", "İthal Girdi", IF(Veriler!T4034="", "", IF(Veriler!S4034="H", "%0,5 üzerindedir", IF(Veriler!T4034&gt;0.1, "%10 sınırı aşılmıştır.", "Uygun"))))</f>
        <v>%0,5 üzerindedir</v>
      </c>
      <c r="O4034" s="116" t="str">
        <f t="shared" si="1273"/>
        <v xml:space="preserve"> </v>
      </c>
      <c r="P4034" s="117"/>
      <c r="Q4034" s="118"/>
      <c r="R4034" s="119" t="str">
        <f t="shared" si="1274"/>
        <v/>
      </c>
      <c r="S4034" s="133">
        <f>IFERROR(IF(M4034&lt;=0.005,IF(F4034="",L4034,0),IF(F4034&lt;&gt;"",0,IF(P4034="",0,IF(P4034="H",0,IF(Q4034&lt;Veriler!$G$2,L4034*Veriler!$G$2,L4034*Q4034)))))," ")</f>
        <v>0</v>
      </c>
      <c r="T4034" s="133">
        <f>IF(Veriler!T4034&lt;=0.1, S4034, IF(AND(Veriler!T4034&gt;0.1, F4034="", P4034="E"), IF(Q4034&gt;Veriler!$G$2, Q4034*S4034, IF(Q4034&lt;Veriler!$G$2, Veriler!$G$2*S4034, Q4034*S4034)), 0))</f>
        <v>0</v>
      </c>
      <c r="U4034" s="133" t="str">
        <f t="shared" si="1275"/>
        <v xml:space="preserve"> </v>
      </c>
      <c r="V4034" s="134" t="str">
        <f>IFERROR(IF(O4034="%10 sınırı aşılmıştır.",L4034-T4034,IFERROR(IF(F4034="",IF(S4034=1,0,IF(L4034-S4034=0,"",L4034-S4034)),IF(Veriler!M4034="",L4034,IF(L4034*Veriler!M4034=0,"",L4034*Veriler!M4034))),L4034)),0)</f>
        <v/>
      </c>
      <c r="W4034" s="146"/>
      <c r="X4034" s="146"/>
      <c r="Y4034" s="146"/>
    </row>
    <row r="4035" spans="1:25" s="99" customFormat="1" ht="54.75" customHeight="1" x14ac:dyDescent="0.25">
      <c r="A4035" s="96">
        <f t="shared" si="1276"/>
        <v>2971</v>
      </c>
      <c r="B4035" s="175"/>
      <c r="C4035" s="176"/>
      <c r="D4035" s="113"/>
      <c r="E4035" s="115"/>
      <c r="F4035" s="174"/>
      <c r="G4035" s="114" t="str">
        <f t="shared" si="1271"/>
        <v/>
      </c>
      <c r="H4035" s="115"/>
      <c r="I4035" s="115"/>
      <c r="J4035" s="115"/>
      <c r="K4035" s="115"/>
      <c r="L4035" s="133" t="str">
        <f t="shared" si="1272"/>
        <v/>
      </c>
      <c r="M4035" s="116" t="str">
        <f>IF(L4035="", "", L4035/Veriler!$X$1)</f>
        <v/>
      </c>
      <c r="N4035" s="116" t="str">
        <f>IF(F4035&lt;&gt;"", "İthal Girdi", IF(Veriler!T4035="", "", IF(Veriler!S4035="H", "%0,5 üzerindedir", IF(Veriler!T4035&gt;0.1, "%10 sınırı aşılmıştır.", "Uygun"))))</f>
        <v>%0,5 üzerindedir</v>
      </c>
      <c r="O4035" s="116" t="str">
        <f t="shared" si="1273"/>
        <v xml:space="preserve"> </v>
      </c>
      <c r="P4035" s="117"/>
      <c r="Q4035" s="118"/>
      <c r="R4035" s="119" t="str">
        <f t="shared" si="1274"/>
        <v/>
      </c>
      <c r="S4035" s="133">
        <f>IFERROR(IF(M4035&lt;=0.005,IF(F4035="",L4035,0),IF(F4035&lt;&gt;"",0,IF(P4035="",0,IF(P4035="H",0,IF(Q4035&lt;Veriler!$G$2,L4035*Veriler!$G$2,L4035*Q4035)))))," ")</f>
        <v>0</v>
      </c>
      <c r="T4035" s="133">
        <f>IF(Veriler!T4035&lt;=0.1, S4035, IF(AND(Veriler!T4035&gt;0.1, F4035="", P4035="E"), IF(Q4035&gt;Veriler!$G$2, Q4035*S4035, IF(Q4035&lt;Veriler!$G$2, Veriler!$G$2*S4035, Q4035*S4035)), 0))</f>
        <v>0</v>
      </c>
      <c r="U4035" s="133" t="str">
        <f t="shared" si="1275"/>
        <v xml:space="preserve"> </v>
      </c>
      <c r="V4035" s="134" t="str">
        <f>IFERROR(IF(O4035="%10 sınırı aşılmıştır.",L4035-T4035,IFERROR(IF(F4035="",IF(S4035=1,0,IF(L4035-S4035=0,"",L4035-S4035)),IF(Veriler!M4035="",L4035,IF(L4035*Veriler!M4035=0,"",L4035*Veriler!M4035))),L4035)),0)</f>
        <v/>
      </c>
      <c r="W4035" s="146"/>
      <c r="X4035" s="146"/>
      <c r="Y4035" s="146"/>
    </row>
    <row r="4036" spans="1:25" s="99" customFormat="1" ht="54.75" customHeight="1" x14ac:dyDescent="0.25">
      <c r="A4036" s="96">
        <f t="shared" si="1276"/>
        <v>2972</v>
      </c>
      <c r="B4036" s="175"/>
      <c r="C4036" s="176"/>
      <c r="D4036" s="113"/>
      <c r="E4036" s="115"/>
      <c r="F4036" s="174"/>
      <c r="G4036" s="114" t="str">
        <f t="shared" si="1271"/>
        <v/>
      </c>
      <c r="H4036" s="115"/>
      <c r="I4036" s="115"/>
      <c r="J4036" s="115"/>
      <c r="K4036" s="115"/>
      <c r="L4036" s="133" t="str">
        <f t="shared" si="1272"/>
        <v/>
      </c>
      <c r="M4036" s="116" t="str">
        <f>IF(L4036="", "", L4036/Veriler!$X$1)</f>
        <v/>
      </c>
      <c r="N4036" s="116" t="str">
        <f>IF(F4036&lt;&gt;"", "İthal Girdi", IF(Veriler!T4036="", "", IF(Veriler!S4036="H", "%0,5 üzerindedir", IF(Veriler!T4036&gt;0.1, "%10 sınırı aşılmıştır.", "Uygun"))))</f>
        <v>%0,5 üzerindedir</v>
      </c>
      <c r="O4036" s="116" t="str">
        <f t="shared" si="1273"/>
        <v xml:space="preserve"> </v>
      </c>
      <c r="P4036" s="117"/>
      <c r="Q4036" s="118"/>
      <c r="R4036" s="119" t="str">
        <f t="shared" si="1274"/>
        <v/>
      </c>
      <c r="S4036" s="133">
        <f>IFERROR(IF(M4036&lt;=0.005,IF(F4036="",L4036,0),IF(F4036&lt;&gt;"",0,IF(P4036="",0,IF(P4036="H",0,IF(Q4036&lt;Veriler!$G$2,L4036*Veriler!$G$2,L4036*Q4036)))))," ")</f>
        <v>0</v>
      </c>
      <c r="T4036" s="133">
        <f>IF(Veriler!T4036&lt;=0.1, S4036, IF(AND(Veriler!T4036&gt;0.1, F4036="", P4036="E"), IF(Q4036&gt;Veriler!$G$2, Q4036*S4036, IF(Q4036&lt;Veriler!$G$2, Veriler!$G$2*S4036, Q4036*S4036)), 0))</f>
        <v>0</v>
      </c>
      <c r="U4036" s="133" t="str">
        <f t="shared" si="1275"/>
        <v xml:space="preserve"> </v>
      </c>
      <c r="V4036" s="134" t="str">
        <f>IFERROR(IF(O4036="%10 sınırı aşılmıştır.",L4036-T4036,IFERROR(IF(F4036="",IF(S4036=1,0,IF(L4036-S4036=0,"",L4036-S4036)),IF(Veriler!M4036="",L4036,IF(L4036*Veriler!M4036=0,"",L4036*Veriler!M4036))),L4036)),0)</f>
        <v/>
      </c>
      <c r="W4036" s="146"/>
      <c r="X4036" s="146"/>
      <c r="Y4036" s="146"/>
    </row>
    <row r="4037" spans="1:25" s="99" customFormat="1" ht="54.75" customHeight="1" x14ac:dyDescent="0.25">
      <c r="A4037" s="96">
        <f t="shared" si="1276"/>
        <v>2973</v>
      </c>
      <c r="B4037" s="175"/>
      <c r="C4037" s="176"/>
      <c r="D4037" s="113"/>
      <c r="E4037" s="115"/>
      <c r="F4037" s="174"/>
      <c r="G4037" s="114" t="str">
        <f t="shared" si="1271"/>
        <v/>
      </c>
      <c r="H4037" s="115"/>
      <c r="I4037" s="115"/>
      <c r="J4037" s="115"/>
      <c r="K4037" s="115"/>
      <c r="L4037" s="133" t="str">
        <f t="shared" si="1272"/>
        <v/>
      </c>
      <c r="M4037" s="116" t="str">
        <f>IF(L4037="", "", L4037/Veriler!$X$1)</f>
        <v/>
      </c>
      <c r="N4037" s="116" t="str">
        <f>IF(F4037&lt;&gt;"", "İthal Girdi", IF(Veriler!T4037="", "", IF(Veriler!S4037="H", "%0,5 üzerindedir", IF(Veriler!T4037&gt;0.1, "%10 sınırı aşılmıştır.", "Uygun"))))</f>
        <v>%0,5 üzerindedir</v>
      </c>
      <c r="O4037" s="116" t="str">
        <f t="shared" si="1273"/>
        <v xml:space="preserve"> </v>
      </c>
      <c r="P4037" s="117"/>
      <c r="Q4037" s="118"/>
      <c r="R4037" s="119" t="str">
        <f t="shared" si="1274"/>
        <v/>
      </c>
      <c r="S4037" s="133">
        <f>IFERROR(IF(M4037&lt;=0.005,IF(F4037="",L4037,0),IF(F4037&lt;&gt;"",0,IF(P4037="",0,IF(P4037="H",0,IF(Q4037&lt;Veriler!$G$2,L4037*Veriler!$G$2,L4037*Q4037)))))," ")</f>
        <v>0</v>
      </c>
      <c r="T4037" s="133">
        <f>IF(Veriler!T4037&lt;=0.1, S4037, IF(AND(Veriler!T4037&gt;0.1, F4037="", P4037="E"), IF(Q4037&gt;Veriler!$G$2, Q4037*S4037, IF(Q4037&lt;Veriler!$G$2, Veriler!$G$2*S4037, Q4037*S4037)), 0))</f>
        <v>0</v>
      </c>
      <c r="U4037" s="133" t="str">
        <f t="shared" si="1275"/>
        <v xml:space="preserve"> </v>
      </c>
      <c r="V4037" s="134" t="str">
        <f>IFERROR(IF(O4037="%10 sınırı aşılmıştır.",L4037-T4037,IFERROR(IF(F4037="",IF(S4037=1,0,IF(L4037-S4037=0,"",L4037-S4037)),IF(Veriler!M4037="",L4037,IF(L4037*Veriler!M4037=0,"",L4037*Veriler!M4037))),L4037)),0)</f>
        <v/>
      </c>
      <c r="W4037" s="146"/>
      <c r="X4037" s="146"/>
      <c r="Y4037" s="146"/>
    </row>
    <row r="4038" spans="1:25" s="99" customFormat="1" ht="54.75" customHeight="1" x14ac:dyDescent="0.25">
      <c r="A4038" s="96">
        <f t="shared" si="1276"/>
        <v>2974</v>
      </c>
      <c r="B4038" s="175"/>
      <c r="C4038" s="176"/>
      <c r="D4038" s="113"/>
      <c r="E4038" s="115"/>
      <c r="F4038" s="174"/>
      <c r="G4038" s="114" t="str">
        <f t="shared" si="1271"/>
        <v/>
      </c>
      <c r="H4038" s="115"/>
      <c r="I4038" s="115"/>
      <c r="J4038" s="115"/>
      <c r="K4038" s="115"/>
      <c r="L4038" s="133" t="str">
        <f t="shared" si="1272"/>
        <v/>
      </c>
      <c r="M4038" s="116" t="str">
        <f>IF(L4038="", "", L4038/Veriler!$X$1)</f>
        <v/>
      </c>
      <c r="N4038" s="116" t="str">
        <f>IF(F4038&lt;&gt;"", "İthal Girdi", IF(Veriler!T4038="", "", IF(Veriler!S4038="H", "%0,5 üzerindedir", IF(Veriler!T4038&gt;0.1, "%10 sınırı aşılmıştır.", "Uygun"))))</f>
        <v>%0,5 üzerindedir</v>
      </c>
      <c r="O4038" s="116" t="str">
        <f t="shared" si="1273"/>
        <v xml:space="preserve"> </v>
      </c>
      <c r="P4038" s="117"/>
      <c r="Q4038" s="118"/>
      <c r="R4038" s="119" t="str">
        <f t="shared" si="1274"/>
        <v/>
      </c>
      <c r="S4038" s="133">
        <f>IFERROR(IF(M4038&lt;=0.005,IF(F4038="",L4038,0),IF(F4038&lt;&gt;"",0,IF(P4038="",0,IF(P4038="H",0,IF(Q4038&lt;Veriler!$G$2,L4038*Veriler!$G$2,L4038*Q4038)))))," ")</f>
        <v>0</v>
      </c>
      <c r="T4038" s="133">
        <f>IF(Veriler!T4038&lt;=0.1, S4038, IF(AND(Veriler!T4038&gt;0.1, F4038="", P4038="E"), IF(Q4038&gt;Veriler!$G$2, Q4038*S4038, IF(Q4038&lt;Veriler!$G$2, Veriler!$G$2*S4038, Q4038*S4038)), 0))</f>
        <v>0</v>
      </c>
      <c r="U4038" s="133" t="str">
        <f t="shared" si="1275"/>
        <v xml:space="preserve"> </v>
      </c>
      <c r="V4038" s="134" t="str">
        <f>IFERROR(IF(O4038="%10 sınırı aşılmıştır.",L4038-T4038,IFERROR(IF(F4038="",IF(S4038=1,0,IF(L4038-S4038=0,"",L4038-S4038)),IF(Veriler!M4038="",L4038,IF(L4038*Veriler!M4038=0,"",L4038*Veriler!M4038))),L4038)),0)</f>
        <v/>
      </c>
      <c r="W4038" s="146"/>
      <c r="X4038" s="146"/>
      <c r="Y4038" s="146"/>
    </row>
    <row r="4039" spans="1:25" s="99" customFormat="1" ht="54.75" customHeight="1" x14ac:dyDescent="0.25">
      <c r="A4039" s="96">
        <f t="shared" si="1276"/>
        <v>2975</v>
      </c>
      <c r="B4039" s="175"/>
      <c r="C4039" s="176"/>
      <c r="D4039" s="113"/>
      <c r="E4039" s="115"/>
      <c r="F4039" s="174"/>
      <c r="G4039" s="114" t="str">
        <f t="shared" si="1271"/>
        <v/>
      </c>
      <c r="H4039" s="115"/>
      <c r="I4039" s="115"/>
      <c r="J4039" s="115"/>
      <c r="K4039" s="115"/>
      <c r="L4039" s="133" t="str">
        <f t="shared" si="1272"/>
        <v/>
      </c>
      <c r="M4039" s="116" t="str">
        <f>IF(L4039="", "", L4039/Veriler!$X$1)</f>
        <v/>
      </c>
      <c r="N4039" s="116" t="str">
        <f>IF(F4039&lt;&gt;"", "İthal Girdi", IF(Veriler!T4039="", "", IF(Veriler!S4039="H", "%0,5 üzerindedir", IF(Veriler!T4039&gt;0.1, "%10 sınırı aşılmıştır.", "Uygun"))))</f>
        <v>%0,5 üzerindedir</v>
      </c>
      <c r="O4039" s="116" t="str">
        <f t="shared" si="1273"/>
        <v xml:space="preserve"> </v>
      </c>
      <c r="P4039" s="117"/>
      <c r="Q4039" s="118"/>
      <c r="R4039" s="119" t="str">
        <f t="shared" si="1274"/>
        <v/>
      </c>
      <c r="S4039" s="133">
        <f>IFERROR(IF(M4039&lt;=0.005,IF(F4039="",L4039,0),IF(F4039&lt;&gt;"",0,IF(P4039="",0,IF(P4039="H",0,IF(Q4039&lt;Veriler!$G$2,L4039*Veriler!$G$2,L4039*Q4039)))))," ")</f>
        <v>0</v>
      </c>
      <c r="T4039" s="133">
        <f>IF(Veriler!T4039&lt;=0.1, S4039, IF(AND(Veriler!T4039&gt;0.1, F4039="", P4039="E"), IF(Q4039&gt;Veriler!$G$2, Q4039*S4039, IF(Q4039&lt;Veriler!$G$2, Veriler!$G$2*S4039, Q4039*S4039)), 0))</f>
        <v>0</v>
      </c>
      <c r="U4039" s="133" t="str">
        <f t="shared" si="1275"/>
        <v xml:space="preserve"> </v>
      </c>
      <c r="V4039" s="134" t="str">
        <f>IFERROR(IF(O4039="%10 sınırı aşılmıştır.",L4039-T4039,IFERROR(IF(F4039="",IF(S4039=1,0,IF(L4039-S4039=0,"",L4039-S4039)),IF(Veriler!M4039="",L4039,IF(L4039*Veriler!M4039=0,"",L4039*Veriler!M4039))),L4039)),0)</f>
        <v/>
      </c>
      <c r="W4039" s="146"/>
      <c r="X4039" s="146"/>
      <c r="Y4039" s="146"/>
    </row>
    <row r="4040" spans="1:25" s="99" customFormat="1" ht="54.75" customHeight="1" x14ac:dyDescent="0.25">
      <c r="A4040" s="96">
        <f t="shared" si="1276"/>
        <v>2976</v>
      </c>
      <c r="B4040" s="175"/>
      <c r="C4040" s="176"/>
      <c r="D4040" s="113"/>
      <c r="E4040" s="115"/>
      <c r="F4040" s="174"/>
      <c r="G4040" s="114" t="str">
        <f t="shared" si="1271"/>
        <v/>
      </c>
      <c r="H4040" s="115"/>
      <c r="I4040" s="115"/>
      <c r="J4040" s="115"/>
      <c r="K4040" s="115"/>
      <c r="L4040" s="133" t="str">
        <f t="shared" si="1272"/>
        <v/>
      </c>
      <c r="M4040" s="116" t="str">
        <f>IF(L4040="", "", L4040/Veriler!$X$1)</f>
        <v/>
      </c>
      <c r="N4040" s="116" t="str">
        <f>IF(F4040&lt;&gt;"", "İthal Girdi", IF(Veriler!T4040="", "", IF(Veriler!S4040="H", "%0,5 üzerindedir", IF(Veriler!T4040&gt;0.1, "%10 sınırı aşılmıştır.", "Uygun"))))</f>
        <v>%0,5 üzerindedir</v>
      </c>
      <c r="O4040" s="116" t="str">
        <f t="shared" si="1273"/>
        <v xml:space="preserve"> </v>
      </c>
      <c r="P4040" s="117"/>
      <c r="Q4040" s="118"/>
      <c r="R4040" s="119" t="str">
        <f t="shared" si="1274"/>
        <v/>
      </c>
      <c r="S4040" s="133">
        <f>IFERROR(IF(M4040&lt;=0.005,IF(F4040="",L4040,0),IF(F4040&lt;&gt;"",0,IF(P4040="",0,IF(P4040="H",0,IF(Q4040&lt;Veriler!$G$2,L4040*Veriler!$G$2,L4040*Q4040)))))," ")</f>
        <v>0</v>
      </c>
      <c r="T4040" s="133">
        <f>IF(Veriler!T4040&lt;=0.1, S4040, IF(AND(Veriler!T4040&gt;0.1, F4040="", P4040="E"), IF(Q4040&gt;Veriler!$G$2, Q4040*S4040, IF(Q4040&lt;Veriler!$G$2, Veriler!$G$2*S4040, Q4040*S4040)), 0))</f>
        <v>0</v>
      </c>
      <c r="U4040" s="133" t="str">
        <f t="shared" si="1275"/>
        <v xml:space="preserve"> </v>
      </c>
      <c r="V4040" s="134" t="str">
        <f>IFERROR(IF(O4040="%10 sınırı aşılmıştır.",L4040-T4040,IFERROR(IF(F4040="",IF(S4040=1,0,IF(L4040-S4040=0,"",L4040-S4040)),IF(Veriler!M4040="",L4040,IF(L4040*Veriler!M4040=0,"",L4040*Veriler!M4040))),L4040)),0)</f>
        <v/>
      </c>
      <c r="W4040" s="146"/>
      <c r="X4040" s="146"/>
      <c r="Y4040" s="146"/>
    </row>
    <row r="4041" spans="1:25" s="99" customFormat="1" ht="54.75" customHeight="1" x14ac:dyDescent="0.25">
      <c r="A4041" s="96">
        <f t="shared" si="1276"/>
        <v>2977</v>
      </c>
      <c r="B4041" s="175"/>
      <c r="C4041" s="176"/>
      <c r="D4041" s="113"/>
      <c r="E4041" s="115"/>
      <c r="F4041" s="174"/>
      <c r="G4041" s="114" t="str">
        <f t="shared" si="1271"/>
        <v/>
      </c>
      <c r="H4041" s="115"/>
      <c r="I4041" s="115"/>
      <c r="J4041" s="115"/>
      <c r="K4041" s="115"/>
      <c r="L4041" s="133" t="str">
        <f t="shared" si="1272"/>
        <v/>
      </c>
      <c r="M4041" s="116" t="str">
        <f>IF(L4041="", "", L4041/Veriler!$X$1)</f>
        <v/>
      </c>
      <c r="N4041" s="116" t="str">
        <f>IF(F4041&lt;&gt;"", "İthal Girdi", IF(Veriler!T4041="", "", IF(Veriler!S4041="H", "%0,5 üzerindedir", IF(Veriler!T4041&gt;0.1, "%10 sınırı aşılmıştır.", "Uygun"))))</f>
        <v>%0,5 üzerindedir</v>
      </c>
      <c r="O4041" s="116" t="str">
        <f t="shared" si="1273"/>
        <v xml:space="preserve"> </v>
      </c>
      <c r="P4041" s="117"/>
      <c r="Q4041" s="118"/>
      <c r="R4041" s="119" t="str">
        <f t="shared" si="1274"/>
        <v/>
      </c>
      <c r="S4041" s="133">
        <f>IFERROR(IF(M4041&lt;=0.005,IF(F4041="",L4041,0),IF(F4041&lt;&gt;"",0,IF(P4041="",0,IF(P4041="H",0,IF(Q4041&lt;Veriler!$G$2,L4041*Veriler!$G$2,L4041*Q4041)))))," ")</f>
        <v>0</v>
      </c>
      <c r="T4041" s="133">
        <f>IF(Veriler!T4041&lt;=0.1, S4041, IF(AND(Veriler!T4041&gt;0.1, F4041="", P4041="E"), IF(Q4041&gt;Veriler!$G$2, Q4041*S4041, IF(Q4041&lt;Veriler!$G$2, Veriler!$G$2*S4041, Q4041*S4041)), 0))</f>
        <v>0</v>
      </c>
      <c r="U4041" s="133" t="str">
        <f t="shared" si="1275"/>
        <v xml:space="preserve"> </v>
      </c>
      <c r="V4041" s="134" t="str">
        <f>IFERROR(IF(O4041="%10 sınırı aşılmıştır.",L4041-T4041,IFERROR(IF(F4041="",IF(S4041=1,0,IF(L4041-S4041=0,"",L4041-S4041)),IF(Veriler!M4041="",L4041,IF(L4041*Veriler!M4041=0,"",L4041*Veriler!M4041))),L4041)),0)</f>
        <v/>
      </c>
      <c r="W4041" s="146"/>
      <c r="X4041" s="146"/>
      <c r="Y4041" s="146"/>
    </row>
    <row r="4042" spans="1:25" s="99" customFormat="1" ht="54.75" customHeight="1" x14ac:dyDescent="0.25">
      <c r="A4042" s="96">
        <f t="shared" si="1276"/>
        <v>2978</v>
      </c>
      <c r="B4042" s="175"/>
      <c r="C4042" s="176"/>
      <c r="D4042" s="113"/>
      <c r="E4042" s="115"/>
      <c r="F4042" s="174"/>
      <c r="G4042" s="114" t="str">
        <f t="shared" si="1271"/>
        <v/>
      </c>
      <c r="H4042" s="115"/>
      <c r="I4042" s="115"/>
      <c r="J4042" s="115"/>
      <c r="K4042" s="115"/>
      <c r="L4042" s="133" t="str">
        <f t="shared" si="1272"/>
        <v/>
      </c>
      <c r="M4042" s="116" t="str">
        <f>IF(L4042="", "", L4042/Veriler!$X$1)</f>
        <v/>
      </c>
      <c r="N4042" s="116" t="str">
        <f>IF(F4042&lt;&gt;"", "İthal Girdi", IF(Veriler!T4042="", "", IF(Veriler!S4042="H", "%0,5 üzerindedir", IF(Veriler!T4042&gt;0.1, "%10 sınırı aşılmıştır.", "Uygun"))))</f>
        <v>%0,5 üzerindedir</v>
      </c>
      <c r="O4042" s="116" t="str">
        <f t="shared" si="1273"/>
        <v xml:space="preserve"> </v>
      </c>
      <c r="P4042" s="117"/>
      <c r="Q4042" s="118"/>
      <c r="R4042" s="119" t="str">
        <f t="shared" si="1274"/>
        <v/>
      </c>
      <c r="S4042" s="133">
        <f>IFERROR(IF(M4042&lt;=0.005,IF(F4042="",L4042,0),IF(F4042&lt;&gt;"",0,IF(P4042="",0,IF(P4042="H",0,IF(Q4042&lt;Veriler!$G$2,L4042*Veriler!$G$2,L4042*Q4042)))))," ")</f>
        <v>0</v>
      </c>
      <c r="T4042" s="133">
        <f>IF(Veriler!T4042&lt;=0.1, S4042, IF(AND(Veriler!T4042&gt;0.1, F4042="", P4042="E"), IF(Q4042&gt;Veriler!$G$2, Q4042*S4042, IF(Q4042&lt;Veriler!$G$2, Veriler!$G$2*S4042, Q4042*S4042)), 0))</f>
        <v>0</v>
      </c>
      <c r="U4042" s="133" t="str">
        <f t="shared" si="1275"/>
        <v xml:space="preserve"> </v>
      </c>
      <c r="V4042" s="134" t="str">
        <f>IFERROR(IF(O4042="%10 sınırı aşılmıştır.",L4042-T4042,IFERROR(IF(F4042="",IF(S4042=1,0,IF(L4042-S4042=0,"",L4042-S4042)),IF(Veriler!M4042="",L4042,IF(L4042*Veriler!M4042=0,"",L4042*Veriler!M4042))),L4042)),0)</f>
        <v/>
      </c>
      <c r="W4042" s="146"/>
      <c r="X4042" s="146"/>
      <c r="Y4042" s="146"/>
    </row>
    <row r="4043" spans="1:25" s="99" customFormat="1" ht="54.75" customHeight="1" x14ac:dyDescent="0.25">
      <c r="A4043" s="96">
        <f t="shared" si="1276"/>
        <v>2979</v>
      </c>
      <c r="B4043" s="175"/>
      <c r="C4043" s="176"/>
      <c r="D4043" s="113"/>
      <c r="E4043" s="115"/>
      <c r="F4043" s="174"/>
      <c r="G4043" s="114" t="str">
        <f t="shared" si="1271"/>
        <v/>
      </c>
      <c r="H4043" s="115"/>
      <c r="I4043" s="115"/>
      <c r="J4043" s="115"/>
      <c r="K4043" s="115"/>
      <c r="L4043" s="133" t="str">
        <f t="shared" si="1272"/>
        <v/>
      </c>
      <c r="M4043" s="116" t="str">
        <f>IF(L4043="", "", L4043/Veriler!$X$1)</f>
        <v/>
      </c>
      <c r="N4043" s="116" t="str">
        <f>IF(F4043&lt;&gt;"", "İthal Girdi", IF(Veriler!T4043="", "", IF(Veriler!S4043="H", "%0,5 üzerindedir", IF(Veriler!T4043&gt;0.1, "%10 sınırı aşılmıştır.", "Uygun"))))</f>
        <v>%0,5 üzerindedir</v>
      </c>
      <c r="O4043" s="116" t="str">
        <f t="shared" si="1273"/>
        <v xml:space="preserve"> </v>
      </c>
      <c r="P4043" s="117"/>
      <c r="Q4043" s="118"/>
      <c r="R4043" s="119" t="str">
        <f t="shared" si="1274"/>
        <v/>
      </c>
      <c r="S4043" s="133">
        <f>IFERROR(IF(M4043&lt;=0.005,IF(F4043="",L4043,0),IF(F4043&lt;&gt;"",0,IF(P4043="",0,IF(P4043="H",0,IF(Q4043&lt;Veriler!$G$2,L4043*Veriler!$G$2,L4043*Q4043)))))," ")</f>
        <v>0</v>
      </c>
      <c r="T4043" s="133">
        <f>IF(Veriler!T4043&lt;=0.1, S4043, IF(AND(Veriler!T4043&gt;0.1, F4043="", P4043="E"), IF(Q4043&gt;Veriler!$G$2, Q4043*S4043, IF(Q4043&lt;Veriler!$G$2, Veriler!$G$2*S4043, Q4043*S4043)), 0))</f>
        <v>0</v>
      </c>
      <c r="U4043" s="133" t="str">
        <f t="shared" si="1275"/>
        <v xml:space="preserve"> </v>
      </c>
      <c r="V4043" s="134" t="str">
        <f>IFERROR(IF(O4043="%10 sınırı aşılmıştır.",L4043-T4043,IFERROR(IF(F4043="",IF(S4043=1,0,IF(L4043-S4043=0,"",L4043-S4043)),IF(Veriler!M4043="",L4043,IF(L4043*Veriler!M4043=0,"",L4043*Veriler!M4043))),L4043)),0)</f>
        <v/>
      </c>
      <c r="W4043" s="146"/>
      <c r="X4043" s="146"/>
      <c r="Y4043" s="146"/>
    </row>
    <row r="4044" spans="1:25" s="99" customFormat="1" ht="54.75" customHeight="1" x14ac:dyDescent="0.25">
      <c r="A4044" s="96">
        <f t="shared" si="1276"/>
        <v>2980</v>
      </c>
      <c r="B4044" s="175"/>
      <c r="C4044" s="176"/>
      <c r="D4044" s="113"/>
      <c r="E4044" s="115"/>
      <c r="F4044" s="174"/>
      <c r="G4044" s="114" t="str">
        <f t="shared" si="1271"/>
        <v/>
      </c>
      <c r="H4044" s="115"/>
      <c r="I4044" s="115"/>
      <c r="J4044" s="115"/>
      <c r="K4044" s="115"/>
      <c r="L4044" s="133" t="str">
        <f t="shared" si="1272"/>
        <v/>
      </c>
      <c r="M4044" s="116" t="str">
        <f>IF(L4044="", "", L4044/Veriler!$X$1)</f>
        <v/>
      </c>
      <c r="N4044" s="116" t="str">
        <f>IF(F4044&lt;&gt;"", "İthal Girdi", IF(Veriler!T4044="", "", IF(Veriler!S4044="H", "%0,5 üzerindedir", IF(Veriler!T4044&gt;0.1, "%10 sınırı aşılmıştır.", "Uygun"))))</f>
        <v>%0,5 üzerindedir</v>
      </c>
      <c r="O4044" s="116" t="str">
        <f t="shared" si="1273"/>
        <v xml:space="preserve"> </v>
      </c>
      <c r="P4044" s="117"/>
      <c r="Q4044" s="118"/>
      <c r="R4044" s="119" t="str">
        <f t="shared" si="1274"/>
        <v/>
      </c>
      <c r="S4044" s="133">
        <f>IFERROR(IF(M4044&lt;=0.005,IF(F4044="",L4044,0),IF(F4044&lt;&gt;"",0,IF(P4044="",0,IF(P4044="H",0,IF(Q4044&lt;Veriler!$G$2,L4044*Veriler!$G$2,L4044*Q4044)))))," ")</f>
        <v>0</v>
      </c>
      <c r="T4044" s="133">
        <f>IF(Veriler!T4044&lt;=0.1, S4044, IF(AND(Veriler!T4044&gt;0.1, F4044="", P4044="E"), IF(Q4044&gt;Veriler!$G$2, Q4044*S4044, IF(Q4044&lt;Veriler!$G$2, Veriler!$G$2*S4044, Q4044*S4044)), 0))</f>
        <v>0</v>
      </c>
      <c r="U4044" s="133" t="str">
        <f t="shared" si="1275"/>
        <v xml:space="preserve"> </v>
      </c>
      <c r="V4044" s="134" t="str">
        <f>IFERROR(IF(O4044="%10 sınırı aşılmıştır.",L4044-T4044,IFERROR(IF(F4044="",IF(S4044=1,0,IF(L4044-S4044=0,"",L4044-S4044)),IF(Veriler!M4044="",L4044,IF(L4044*Veriler!M4044=0,"",L4044*Veriler!M4044))),L4044)),0)</f>
        <v/>
      </c>
      <c r="W4044" s="146"/>
      <c r="X4044" s="146"/>
      <c r="Y4044" s="146"/>
    </row>
    <row r="4045" spans="1:25" s="99" customFormat="1" ht="54.75" customHeight="1" x14ac:dyDescent="0.25">
      <c r="A4045" s="96">
        <f t="shared" si="1276"/>
        <v>2981</v>
      </c>
      <c r="B4045" s="175"/>
      <c r="C4045" s="176"/>
      <c r="D4045" s="113"/>
      <c r="E4045" s="115"/>
      <c r="F4045" s="174"/>
      <c r="G4045" s="114" t="str">
        <f t="shared" si="1271"/>
        <v/>
      </c>
      <c r="H4045" s="115"/>
      <c r="I4045" s="115"/>
      <c r="J4045" s="115"/>
      <c r="K4045" s="115"/>
      <c r="L4045" s="133" t="str">
        <f t="shared" si="1272"/>
        <v/>
      </c>
      <c r="M4045" s="116" t="str">
        <f>IF(L4045="", "", L4045/Veriler!$X$1)</f>
        <v/>
      </c>
      <c r="N4045" s="116" t="str">
        <f>IF(F4045&lt;&gt;"", "İthal Girdi", IF(Veriler!T4045="", "", IF(Veriler!S4045="H", "%0,5 üzerindedir", IF(Veriler!T4045&gt;0.1, "%10 sınırı aşılmıştır.", "Uygun"))))</f>
        <v>%0,5 üzerindedir</v>
      </c>
      <c r="O4045" s="116" t="str">
        <f t="shared" si="1273"/>
        <v xml:space="preserve"> </v>
      </c>
      <c r="P4045" s="117"/>
      <c r="Q4045" s="118"/>
      <c r="R4045" s="119" t="str">
        <f t="shared" si="1274"/>
        <v/>
      </c>
      <c r="S4045" s="133">
        <f>IFERROR(IF(M4045&lt;=0.005,IF(F4045="",L4045,0),IF(F4045&lt;&gt;"",0,IF(P4045="",0,IF(P4045="H",0,IF(Q4045&lt;Veriler!$G$2,L4045*Veriler!$G$2,L4045*Q4045)))))," ")</f>
        <v>0</v>
      </c>
      <c r="T4045" s="133">
        <f>IF(Veriler!T4045&lt;=0.1, S4045, IF(AND(Veriler!T4045&gt;0.1, F4045="", P4045="E"), IF(Q4045&gt;Veriler!$G$2, Q4045*S4045, IF(Q4045&lt;Veriler!$G$2, Veriler!$G$2*S4045, Q4045*S4045)), 0))</f>
        <v>0</v>
      </c>
      <c r="U4045" s="133" t="str">
        <f t="shared" si="1275"/>
        <v xml:space="preserve"> </v>
      </c>
      <c r="V4045" s="134" t="str">
        <f>IFERROR(IF(O4045="%10 sınırı aşılmıştır.",L4045-T4045,IFERROR(IF(F4045="",IF(S4045=1,0,IF(L4045-S4045=0,"",L4045-S4045)),IF(Veriler!M4045="",L4045,IF(L4045*Veriler!M4045=0,"",L4045*Veriler!M4045))),L4045)),0)</f>
        <v/>
      </c>
      <c r="W4045" s="146"/>
      <c r="X4045" s="146"/>
      <c r="Y4045" s="146"/>
    </row>
    <row r="4046" spans="1:25" s="99" customFormat="1" ht="54.75" customHeight="1" x14ac:dyDescent="0.25">
      <c r="A4046" s="96">
        <f t="shared" si="1276"/>
        <v>2982</v>
      </c>
      <c r="B4046" s="175"/>
      <c r="C4046" s="176"/>
      <c r="D4046" s="113"/>
      <c r="E4046" s="115"/>
      <c r="F4046" s="174"/>
      <c r="G4046" s="114" t="str">
        <f t="shared" si="1271"/>
        <v/>
      </c>
      <c r="H4046" s="115"/>
      <c r="I4046" s="115"/>
      <c r="J4046" s="115"/>
      <c r="K4046" s="115"/>
      <c r="L4046" s="133" t="str">
        <f t="shared" si="1272"/>
        <v/>
      </c>
      <c r="M4046" s="116" t="str">
        <f>IF(L4046="", "", L4046/Veriler!$X$1)</f>
        <v/>
      </c>
      <c r="N4046" s="116" t="str">
        <f>IF(F4046&lt;&gt;"", "İthal Girdi", IF(Veriler!T4046="", "", IF(Veriler!S4046="H", "%0,5 üzerindedir", IF(Veriler!T4046&gt;0.1, "%10 sınırı aşılmıştır.", "Uygun"))))</f>
        <v>%0,5 üzerindedir</v>
      </c>
      <c r="O4046" s="116" t="str">
        <f t="shared" si="1273"/>
        <v xml:space="preserve"> </v>
      </c>
      <c r="P4046" s="117"/>
      <c r="Q4046" s="118"/>
      <c r="R4046" s="119" t="str">
        <f t="shared" si="1274"/>
        <v/>
      </c>
      <c r="S4046" s="133">
        <f>IFERROR(IF(M4046&lt;=0.005,IF(F4046="",L4046,0),IF(F4046&lt;&gt;"",0,IF(P4046="",0,IF(P4046="H",0,IF(Q4046&lt;Veriler!$G$2,L4046*Veriler!$G$2,L4046*Q4046)))))," ")</f>
        <v>0</v>
      </c>
      <c r="T4046" s="133">
        <f>IF(Veriler!T4046&lt;=0.1, S4046, IF(AND(Veriler!T4046&gt;0.1, F4046="", P4046="E"), IF(Q4046&gt;Veriler!$G$2, Q4046*S4046, IF(Q4046&lt;Veriler!$G$2, Veriler!$G$2*S4046, Q4046*S4046)), 0))</f>
        <v>0</v>
      </c>
      <c r="U4046" s="133" t="str">
        <f t="shared" si="1275"/>
        <v xml:space="preserve"> </v>
      </c>
      <c r="V4046" s="134" t="str">
        <f>IFERROR(IF(O4046="%10 sınırı aşılmıştır.",L4046-T4046,IFERROR(IF(F4046="",IF(S4046=1,0,IF(L4046-S4046=0,"",L4046-S4046)),IF(Veriler!M4046="",L4046,IF(L4046*Veriler!M4046=0,"",L4046*Veriler!M4046))),L4046)),0)</f>
        <v/>
      </c>
      <c r="W4046" s="146"/>
      <c r="X4046" s="146"/>
      <c r="Y4046" s="146"/>
    </row>
    <row r="4047" spans="1:25" s="99" customFormat="1" ht="36" hidden="1" customHeight="1" x14ac:dyDescent="0.25">
      <c r="A4047" s="101"/>
      <c r="B4047" s="191" t="s">
        <v>16</v>
      </c>
      <c r="C4047" s="176"/>
      <c r="D4047" s="120"/>
      <c r="E4047" s="171"/>
      <c r="F4047" s="172"/>
      <c r="G4047" s="121"/>
      <c r="H4047" s="115"/>
      <c r="I4047" s="115"/>
      <c r="J4047" s="115"/>
      <c r="K4047" s="115"/>
      <c r="L4047" s="121"/>
      <c r="M4047" s="121"/>
      <c r="N4047" s="121"/>
      <c r="O4047" s="121"/>
      <c r="P4047" s="120"/>
      <c r="Q4047" s="120"/>
      <c r="R4047" s="183"/>
      <c r="S4047" s="184"/>
      <c r="T4047" s="121"/>
      <c r="U4047" s="121"/>
      <c r="V4047" s="121"/>
      <c r="W4047" s="146"/>
      <c r="X4047" s="146"/>
      <c r="Y4047" s="146"/>
    </row>
    <row r="4048" spans="1:25" s="99" customFormat="1" ht="54.75" customHeight="1" x14ac:dyDescent="0.25">
      <c r="A4048" s="96">
        <f>A4046+1</f>
        <v>2983</v>
      </c>
      <c r="B4048" s="175"/>
      <c r="C4048" s="176"/>
      <c r="D4048" s="113"/>
      <c r="E4048" s="115"/>
      <c r="F4048" s="174"/>
      <c r="G4048" s="114" t="str">
        <f t="shared" ref="G4048:G4061" si="1277">IF(AND(F4048&lt;&gt;"",V4048&lt;&gt;"",L4048&lt;&gt;0),V4048/L4048,"")</f>
        <v/>
      </c>
      <c r="H4048" s="115"/>
      <c r="I4048" s="115"/>
      <c r="J4048" s="115"/>
      <c r="K4048" s="115"/>
      <c r="L4048" s="133" t="str">
        <f t="shared" ref="L4048:L4061" si="1278">IF(AND(H4048&lt;&gt;0, J4048&lt;&gt;0, K4048&lt;&gt;0), H4048*J4048*K4048, "")</f>
        <v/>
      </c>
      <c r="M4048" s="116" t="str">
        <f>IF(L4048="", "", L4048/Veriler!$X$1)</f>
        <v/>
      </c>
      <c r="N4048" s="116" t="str">
        <f>IF(F4048&lt;&gt;"", "İthal Girdi", IF(Veriler!T4048="", "", IF(Veriler!S4048="H", "%0,5 üzerindedir", IF(Veriler!T4048&gt;0.1, "%10 sınırı aşılmıştır.", "Uygun"))))</f>
        <v>%0,5 üzerindedir</v>
      </c>
      <c r="O4048" s="116" t="str">
        <f t="shared" ref="O4048:O4061" si="1279">IF(M4048=""," ",N4048)</f>
        <v xml:space="preserve"> </v>
      </c>
      <c r="P4048" s="117"/>
      <c r="Q4048" s="118"/>
      <c r="R4048" s="119" t="str">
        <f t="shared" ref="R4048:R4061" si="1280">IFERROR(IF(AND(T4048&lt;&gt;"",L4048&lt;&gt;"",L4048&lt;&gt;0,T4048&lt;&gt;0),T4048/L4048,"")," ")</f>
        <v/>
      </c>
      <c r="S4048" s="133">
        <f>IFERROR(IF(M4048&lt;=0.005,IF(F4048="",L4048,0),IF(F4048&lt;&gt;"",0,IF(P4048="",0,IF(P4048="H",0,IF(Q4048&lt;Veriler!$G$2,L4048*Veriler!$G$2,L4048*Q4048)))))," ")</f>
        <v>0</v>
      </c>
      <c r="T4048" s="133">
        <f>IF(Veriler!T4048&lt;=0.1, S4048, IF(AND(Veriler!T4048&gt;0.1, F4048="", P4048="E"), IF(Q4048&gt;Veriler!$G$2, Q4048*S4048, IF(Q4048&lt;Veriler!$G$2, Veriler!$G$2*S4048, Q4048*S4048)), 0))</f>
        <v>0</v>
      </c>
      <c r="U4048" s="133" t="str">
        <f t="shared" ref="U4048:U4061" si="1281">IF(T4048=0," ",T4048)</f>
        <v xml:space="preserve"> </v>
      </c>
      <c r="V4048" s="134" t="str">
        <f>IFERROR(IF(O4048="%10 sınırı aşılmıştır.",L4048-T4048,IFERROR(IF(F4048="",IF(S4048=1,0,IF(L4048-S4048=0,"",L4048-S4048)),IF(Veriler!M4048="",L4048,IF(L4048*Veriler!M4048=0,"",L4048*Veriler!M4048))),L4048)),0)</f>
        <v/>
      </c>
      <c r="W4048" s="146"/>
      <c r="X4048" s="146"/>
      <c r="Y4048" s="146"/>
    </row>
    <row r="4049" spans="1:25" s="99" customFormat="1" ht="54.75" customHeight="1" x14ac:dyDescent="0.25">
      <c r="A4049" s="96">
        <f t="shared" ref="A4049:A4061" si="1282">A4048+1</f>
        <v>2984</v>
      </c>
      <c r="B4049" s="175"/>
      <c r="C4049" s="176"/>
      <c r="D4049" s="113"/>
      <c r="E4049" s="115"/>
      <c r="F4049" s="174"/>
      <c r="G4049" s="114" t="str">
        <f t="shared" si="1277"/>
        <v/>
      </c>
      <c r="H4049" s="115"/>
      <c r="I4049" s="115"/>
      <c r="J4049" s="115"/>
      <c r="K4049" s="115"/>
      <c r="L4049" s="133" t="str">
        <f t="shared" si="1278"/>
        <v/>
      </c>
      <c r="M4049" s="116" t="str">
        <f>IF(L4049="", "", L4049/Veriler!$X$1)</f>
        <v/>
      </c>
      <c r="N4049" s="116" t="str">
        <f>IF(F4049&lt;&gt;"", "İthal Girdi", IF(Veriler!T4049="", "", IF(Veriler!S4049="H", "%0,5 üzerindedir", IF(Veriler!T4049&gt;0.1, "%10 sınırı aşılmıştır.", "Uygun"))))</f>
        <v>%0,5 üzerindedir</v>
      </c>
      <c r="O4049" s="116" t="str">
        <f t="shared" si="1279"/>
        <v xml:space="preserve"> </v>
      </c>
      <c r="P4049" s="117"/>
      <c r="Q4049" s="118"/>
      <c r="R4049" s="119" t="str">
        <f t="shared" si="1280"/>
        <v/>
      </c>
      <c r="S4049" s="133">
        <f>IFERROR(IF(M4049&lt;=0.005,IF(F4049="",L4049,0),IF(F4049&lt;&gt;"",0,IF(P4049="",0,IF(P4049="H",0,IF(Q4049&lt;Veriler!$G$2,L4049*Veriler!$G$2,L4049*Q4049)))))," ")</f>
        <v>0</v>
      </c>
      <c r="T4049" s="133">
        <f>IF(Veriler!T4049&lt;=0.1, S4049, IF(AND(Veriler!T4049&gt;0.1, F4049="", P4049="E"), IF(Q4049&gt;Veriler!$G$2, Q4049*S4049, IF(Q4049&lt;Veriler!$G$2, Veriler!$G$2*S4049, Q4049*S4049)), 0))</f>
        <v>0</v>
      </c>
      <c r="U4049" s="133" t="str">
        <f t="shared" si="1281"/>
        <v xml:space="preserve"> </v>
      </c>
      <c r="V4049" s="134" t="str">
        <f>IFERROR(IF(O4049="%10 sınırı aşılmıştır.",L4049-T4049,IFERROR(IF(F4049="",IF(S4049=1,0,IF(L4049-S4049=0,"",L4049-S4049)),IF(Veriler!M4049="",L4049,IF(L4049*Veriler!M4049=0,"",L4049*Veriler!M4049))),L4049)),0)</f>
        <v/>
      </c>
      <c r="W4049" s="146"/>
      <c r="X4049" s="146"/>
      <c r="Y4049" s="146"/>
    </row>
    <row r="4050" spans="1:25" s="99" customFormat="1" ht="54.75" customHeight="1" x14ac:dyDescent="0.25">
      <c r="A4050" s="96">
        <f t="shared" si="1282"/>
        <v>2985</v>
      </c>
      <c r="B4050" s="175"/>
      <c r="C4050" s="176"/>
      <c r="D4050" s="113"/>
      <c r="E4050" s="115"/>
      <c r="F4050" s="174"/>
      <c r="G4050" s="114" t="str">
        <f t="shared" si="1277"/>
        <v/>
      </c>
      <c r="H4050" s="115"/>
      <c r="I4050" s="115"/>
      <c r="J4050" s="115"/>
      <c r="K4050" s="115"/>
      <c r="L4050" s="133" t="str">
        <f t="shared" si="1278"/>
        <v/>
      </c>
      <c r="M4050" s="116" t="str">
        <f>IF(L4050="", "", L4050/Veriler!$X$1)</f>
        <v/>
      </c>
      <c r="N4050" s="116" t="str">
        <f>IF(F4050&lt;&gt;"", "İthal Girdi", IF(Veriler!T4050="", "", IF(Veriler!S4050="H", "%0,5 üzerindedir", IF(Veriler!T4050&gt;0.1, "%10 sınırı aşılmıştır.", "Uygun"))))</f>
        <v>%0,5 üzerindedir</v>
      </c>
      <c r="O4050" s="116" t="str">
        <f t="shared" si="1279"/>
        <v xml:space="preserve"> </v>
      </c>
      <c r="P4050" s="117"/>
      <c r="Q4050" s="118"/>
      <c r="R4050" s="119" t="str">
        <f t="shared" si="1280"/>
        <v/>
      </c>
      <c r="S4050" s="133">
        <f>IFERROR(IF(M4050&lt;=0.005,IF(F4050="",L4050,0),IF(F4050&lt;&gt;"",0,IF(P4050="",0,IF(P4050="H",0,IF(Q4050&lt;Veriler!$G$2,L4050*Veriler!$G$2,L4050*Q4050)))))," ")</f>
        <v>0</v>
      </c>
      <c r="T4050" s="133">
        <f>IF(Veriler!T4050&lt;=0.1, S4050, IF(AND(Veriler!T4050&gt;0.1, F4050="", P4050="E"), IF(Q4050&gt;Veriler!$G$2, Q4050*S4050, IF(Q4050&lt;Veriler!$G$2, Veriler!$G$2*S4050, Q4050*S4050)), 0))</f>
        <v>0</v>
      </c>
      <c r="U4050" s="133" t="str">
        <f t="shared" si="1281"/>
        <v xml:space="preserve"> </v>
      </c>
      <c r="V4050" s="134" t="str">
        <f>IFERROR(IF(O4050="%10 sınırı aşılmıştır.",L4050-T4050,IFERROR(IF(F4050="",IF(S4050=1,0,IF(L4050-S4050=0,"",L4050-S4050)),IF(Veriler!M4050="",L4050,IF(L4050*Veriler!M4050=0,"",L4050*Veriler!M4050))),L4050)),0)</f>
        <v/>
      </c>
      <c r="W4050" s="146"/>
      <c r="X4050" s="146"/>
      <c r="Y4050" s="146"/>
    </row>
    <row r="4051" spans="1:25" s="99" customFormat="1" ht="54.75" customHeight="1" x14ac:dyDescent="0.25">
      <c r="A4051" s="96">
        <f t="shared" si="1282"/>
        <v>2986</v>
      </c>
      <c r="B4051" s="175"/>
      <c r="C4051" s="176"/>
      <c r="D4051" s="113"/>
      <c r="E4051" s="115"/>
      <c r="F4051" s="174"/>
      <c r="G4051" s="114" t="str">
        <f t="shared" si="1277"/>
        <v/>
      </c>
      <c r="H4051" s="115"/>
      <c r="I4051" s="115"/>
      <c r="J4051" s="115"/>
      <c r="K4051" s="115"/>
      <c r="L4051" s="133" t="str">
        <f t="shared" si="1278"/>
        <v/>
      </c>
      <c r="M4051" s="116" t="str">
        <f>IF(L4051="", "", L4051/Veriler!$X$1)</f>
        <v/>
      </c>
      <c r="N4051" s="116" t="str">
        <f>IF(F4051&lt;&gt;"", "İthal Girdi", IF(Veriler!T4051="", "", IF(Veriler!S4051="H", "%0,5 üzerindedir", IF(Veriler!T4051&gt;0.1, "%10 sınırı aşılmıştır.", "Uygun"))))</f>
        <v>%0,5 üzerindedir</v>
      </c>
      <c r="O4051" s="116" t="str">
        <f t="shared" si="1279"/>
        <v xml:space="preserve"> </v>
      </c>
      <c r="P4051" s="117"/>
      <c r="Q4051" s="118"/>
      <c r="R4051" s="119" t="str">
        <f t="shared" si="1280"/>
        <v/>
      </c>
      <c r="S4051" s="133">
        <f>IFERROR(IF(M4051&lt;=0.005,IF(F4051="",L4051,0),IF(F4051&lt;&gt;"",0,IF(P4051="",0,IF(P4051="H",0,IF(Q4051&lt;Veriler!$G$2,L4051*Veriler!$G$2,L4051*Q4051)))))," ")</f>
        <v>0</v>
      </c>
      <c r="T4051" s="133">
        <f>IF(Veriler!T4051&lt;=0.1, S4051, IF(AND(Veriler!T4051&gt;0.1, F4051="", P4051="E"), IF(Q4051&gt;Veriler!$G$2, Q4051*S4051, IF(Q4051&lt;Veriler!$G$2, Veriler!$G$2*S4051, Q4051*S4051)), 0))</f>
        <v>0</v>
      </c>
      <c r="U4051" s="133" t="str">
        <f t="shared" si="1281"/>
        <v xml:space="preserve"> </v>
      </c>
      <c r="V4051" s="134" t="str">
        <f>IFERROR(IF(O4051="%10 sınırı aşılmıştır.",L4051-T4051,IFERROR(IF(F4051="",IF(S4051=1,0,IF(L4051-S4051=0,"",L4051-S4051)),IF(Veriler!M4051="",L4051,IF(L4051*Veriler!M4051=0,"",L4051*Veriler!M4051))),L4051)),0)</f>
        <v/>
      </c>
      <c r="W4051" s="146"/>
      <c r="X4051" s="146"/>
      <c r="Y4051" s="146"/>
    </row>
    <row r="4052" spans="1:25" s="99" customFormat="1" ht="54.75" customHeight="1" x14ac:dyDescent="0.25">
      <c r="A4052" s="96">
        <f t="shared" si="1282"/>
        <v>2987</v>
      </c>
      <c r="B4052" s="175"/>
      <c r="C4052" s="176"/>
      <c r="D4052" s="113"/>
      <c r="E4052" s="115"/>
      <c r="F4052" s="174"/>
      <c r="G4052" s="114" t="str">
        <f t="shared" si="1277"/>
        <v/>
      </c>
      <c r="H4052" s="115"/>
      <c r="I4052" s="115"/>
      <c r="J4052" s="115"/>
      <c r="K4052" s="115"/>
      <c r="L4052" s="133" t="str">
        <f t="shared" si="1278"/>
        <v/>
      </c>
      <c r="M4052" s="116" t="str">
        <f>IF(L4052="", "", L4052/Veriler!$X$1)</f>
        <v/>
      </c>
      <c r="N4052" s="116" t="str">
        <f>IF(F4052&lt;&gt;"", "İthal Girdi", IF(Veriler!T4052="", "", IF(Veriler!S4052="H", "%0,5 üzerindedir", IF(Veriler!T4052&gt;0.1, "%10 sınırı aşılmıştır.", "Uygun"))))</f>
        <v>%0,5 üzerindedir</v>
      </c>
      <c r="O4052" s="116" t="str">
        <f t="shared" si="1279"/>
        <v xml:space="preserve"> </v>
      </c>
      <c r="P4052" s="117"/>
      <c r="Q4052" s="118"/>
      <c r="R4052" s="119" t="str">
        <f t="shared" si="1280"/>
        <v/>
      </c>
      <c r="S4052" s="133">
        <f>IFERROR(IF(M4052&lt;=0.005,IF(F4052="",L4052,0),IF(F4052&lt;&gt;"",0,IF(P4052="",0,IF(P4052="H",0,IF(Q4052&lt;Veriler!$G$2,L4052*Veriler!$G$2,L4052*Q4052)))))," ")</f>
        <v>0</v>
      </c>
      <c r="T4052" s="133">
        <f>IF(Veriler!T4052&lt;=0.1, S4052, IF(AND(Veriler!T4052&gt;0.1, F4052="", P4052="E"), IF(Q4052&gt;Veriler!$G$2, Q4052*S4052, IF(Q4052&lt;Veriler!$G$2, Veriler!$G$2*S4052, Q4052*S4052)), 0))</f>
        <v>0</v>
      </c>
      <c r="U4052" s="133" t="str">
        <f t="shared" si="1281"/>
        <v xml:space="preserve"> </v>
      </c>
      <c r="V4052" s="134" t="str">
        <f>IFERROR(IF(O4052="%10 sınırı aşılmıştır.",L4052-T4052,IFERROR(IF(F4052="",IF(S4052=1,0,IF(L4052-S4052=0,"",L4052-S4052)),IF(Veriler!M4052="",L4052,IF(L4052*Veriler!M4052=0,"",L4052*Veriler!M4052))),L4052)),0)</f>
        <v/>
      </c>
      <c r="W4052" s="146"/>
      <c r="X4052" s="146"/>
      <c r="Y4052" s="146"/>
    </row>
    <row r="4053" spans="1:25" s="99" customFormat="1" ht="54.75" customHeight="1" x14ac:dyDescent="0.25">
      <c r="A4053" s="96">
        <f t="shared" si="1282"/>
        <v>2988</v>
      </c>
      <c r="B4053" s="175"/>
      <c r="C4053" s="176"/>
      <c r="D4053" s="113"/>
      <c r="E4053" s="115"/>
      <c r="F4053" s="174"/>
      <c r="G4053" s="114" t="str">
        <f t="shared" si="1277"/>
        <v/>
      </c>
      <c r="H4053" s="115"/>
      <c r="I4053" s="115"/>
      <c r="J4053" s="115"/>
      <c r="K4053" s="115"/>
      <c r="L4053" s="133" t="str">
        <f t="shared" si="1278"/>
        <v/>
      </c>
      <c r="M4053" s="116" t="str">
        <f>IF(L4053="", "", L4053/Veriler!$X$1)</f>
        <v/>
      </c>
      <c r="N4053" s="116" t="str">
        <f>IF(F4053&lt;&gt;"", "İthal Girdi", IF(Veriler!T4053="", "", IF(Veriler!S4053="H", "%0,5 üzerindedir", IF(Veriler!T4053&gt;0.1, "%10 sınırı aşılmıştır.", "Uygun"))))</f>
        <v>%0,5 üzerindedir</v>
      </c>
      <c r="O4053" s="116" t="str">
        <f t="shared" si="1279"/>
        <v xml:space="preserve"> </v>
      </c>
      <c r="P4053" s="117"/>
      <c r="Q4053" s="118"/>
      <c r="R4053" s="119" t="str">
        <f t="shared" si="1280"/>
        <v/>
      </c>
      <c r="S4053" s="133">
        <f>IFERROR(IF(M4053&lt;=0.005,IF(F4053="",L4053,0),IF(F4053&lt;&gt;"",0,IF(P4053="",0,IF(P4053="H",0,IF(Q4053&lt;Veriler!$G$2,L4053*Veriler!$G$2,L4053*Q4053)))))," ")</f>
        <v>0</v>
      </c>
      <c r="T4053" s="133">
        <f>IF(Veriler!T4053&lt;=0.1, S4053, IF(AND(Veriler!T4053&gt;0.1, F4053="", P4053="E"), IF(Q4053&gt;Veriler!$G$2, Q4053*S4053, IF(Q4053&lt;Veriler!$G$2, Veriler!$G$2*S4053, Q4053*S4053)), 0))</f>
        <v>0</v>
      </c>
      <c r="U4053" s="133" t="str">
        <f t="shared" si="1281"/>
        <v xml:space="preserve"> </v>
      </c>
      <c r="V4053" s="134" t="str">
        <f>IFERROR(IF(O4053="%10 sınırı aşılmıştır.",L4053-T4053,IFERROR(IF(F4053="",IF(S4053=1,0,IF(L4053-S4053=0,"",L4053-S4053)),IF(Veriler!M4053="",L4053,IF(L4053*Veriler!M4053=0,"",L4053*Veriler!M4053))),L4053)),0)</f>
        <v/>
      </c>
      <c r="W4053" s="146"/>
      <c r="X4053" s="146"/>
      <c r="Y4053" s="146"/>
    </row>
    <row r="4054" spans="1:25" s="99" customFormat="1" ht="54.75" customHeight="1" x14ac:dyDescent="0.25">
      <c r="A4054" s="96">
        <f t="shared" si="1282"/>
        <v>2989</v>
      </c>
      <c r="B4054" s="175"/>
      <c r="C4054" s="176"/>
      <c r="D4054" s="113"/>
      <c r="E4054" s="115"/>
      <c r="F4054" s="174"/>
      <c r="G4054" s="114" t="str">
        <f t="shared" si="1277"/>
        <v/>
      </c>
      <c r="H4054" s="115"/>
      <c r="I4054" s="115"/>
      <c r="J4054" s="115"/>
      <c r="K4054" s="115"/>
      <c r="L4054" s="133" t="str">
        <f t="shared" si="1278"/>
        <v/>
      </c>
      <c r="M4054" s="116" t="str">
        <f>IF(L4054="", "", L4054/Veriler!$X$1)</f>
        <v/>
      </c>
      <c r="N4054" s="116" t="str">
        <f>IF(F4054&lt;&gt;"", "İthal Girdi", IF(Veriler!T4054="", "", IF(Veriler!S4054="H", "%0,5 üzerindedir", IF(Veriler!T4054&gt;0.1, "%10 sınırı aşılmıştır.", "Uygun"))))</f>
        <v>%0,5 üzerindedir</v>
      </c>
      <c r="O4054" s="116" t="str">
        <f t="shared" si="1279"/>
        <v xml:space="preserve"> </v>
      </c>
      <c r="P4054" s="117"/>
      <c r="Q4054" s="118"/>
      <c r="R4054" s="119" t="str">
        <f t="shared" si="1280"/>
        <v/>
      </c>
      <c r="S4054" s="133">
        <f>IFERROR(IF(M4054&lt;=0.005,IF(F4054="",L4054,0),IF(F4054&lt;&gt;"",0,IF(P4054="",0,IF(P4054="H",0,IF(Q4054&lt;Veriler!$G$2,L4054*Veriler!$G$2,L4054*Q4054)))))," ")</f>
        <v>0</v>
      </c>
      <c r="T4054" s="133">
        <f>IF(Veriler!T4054&lt;=0.1, S4054, IF(AND(Veriler!T4054&gt;0.1, F4054="", P4054="E"), IF(Q4054&gt;Veriler!$G$2, Q4054*S4054, IF(Q4054&lt;Veriler!$G$2, Veriler!$G$2*S4054, Q4054*S4054)), 0))</f>
        <v>0</v>
      </c>
      <c r="U4054" s="133" t="str">
        <f t="shared" si="1281"/>
        <v xml:space="preserve"> </v>
      </c>
      <c r="V4054" s="134" t="str">
        <f>IFERROR(IF(O4054="%10 sınırı aşılmıştır.",L4054-T4054,IFERROR(IF(F4054="",IF(S4054=1,0,IF(L4054-S4054=0,"",L4054-S4054)),IF(Veriler!M4054="",L4054,IF(L4054*Veriler!M4054=0,"",L4054*Veriler!M4054))),L4054)),0)</f>
        <v/>
      </c>
      <c r="W4054" s="146"/>
      <c r="X4054" s="146"/>
      <c r="Y4054" s="146"/>
    </row>
    <row r="4055" spans="1:25" s="99" customFormat="1" ht="54.75" customHeight="1" x14ac:dyDescent="0.25">
      <c r="A4055" s="96">
        <f t="shared" si="1282"/>
        <v>2990</v>
      </c>
      <c r="B4055" s="175"/>
      <c r="C4055" s="176"/>
      <c r="D4055" s="113"/>
      <c r="E4055" s="115"/>
      <c r="F4055" s="174"/>
      <c r="G4055" s="114" t="str">
        <f t="shared" si="1277"/>
        <v/>
      </c>
      <c r="H4055" s="115"/>
      <c r="I4055" s="115"/>
      <c r="J4055" s="115"/>
      <c r="K4055" s="115"/>
      <c r="L4055" s="133" t="str">
        <f t="shared" si="1278"/>
        <v/>
      </c>
      <c r="M4055" s="116" t="str">
        <f>IF(L4055="", "", L4055/Veriler!$X$1)</f>
        <v/>
      </c>
      <c r="N4055" s="116" t="str">
        <f>IF(F4055&lt;&gt;"", "İthal Girdi", IF(Veriler!T4055="", "", IF(Veriler!S4055="H", "%0,5 üzerindedir", IF(Veriler!T4055&gt;0.1, "%10 sınırı aşılmıştır.", "Uygun"))))</f>
        <v>%0,5 üzerindedir</v>
      </c>
      <c r="O4055" s="116" t="str">
        <f t="shared" si="1279"/>
        <v xml:space="preserve"> </v>
      </c>
      <c r="P4055" s="117"/>
      <c r="Q4055" s="118"/>
      <c r="R4055" s="119" t="str">
        <f t="shared" si="1280"/>
        <v/>
      </c>
      <c r="S4055" s="133">
        <f>IFERROR(IF(M4055&lt;=0.005,IF(F4055="",L4055,0),IF(F4055&lt;&gt;"",0,IF(P4055="",0,IF(P4055="H",0,IF(Q4055&lt;Veriler!$G$2,L4055*Veriler!$G$2,L4055*Q4055)))))," ")</f>
        <v>0</v>
      </c>
      <c r="T4055" s="133">
        <f>IF(Veriler!T4055&lt;=0.1, S4055, IF(AND(Veriler!T4055&gt;0.1, F4055="", P4055="E"), IF(Q4055&gt;Veriler!$G$2, Q4055*S4055, IF(Q4055&lt;Veriler!$G$2, Veriler!$G$2*S4055, Q4055*S4055)), 0))</f>
        <v>0</v>
      </c>
      <c r="U4055" s="133" t="str">
        <f t="shared" si="1281"/>
        <v xml:space="preserve"> </v>
      </c>
      <c r="V4055" s="134" t="str">
        <f>IFERROR(IF(O4055="%10 sınırı aşılmıştır.",L4055-T4055,IFERROR(IF(F4055="",IF(S4055=1,0,IF(L4055-S4055=0,"",L4055-S4055)),IF(Veriler!M4055="",L4055,IF(L4055*Veriler!M4055=0,"",L4055*Veriler!M4055))),L4055)),0)</f>
        <v/>
      </c>
      <c r="W4055" s="146"/>
      <c r="X4055" s="146"/>
      <c r="Y4055" s="146"/>
    </row>
    <row r="4056" spans="1:25" s="99" customFormat="1" ht="54.75" customHeight="1" x14ac:dyDescent="0.25">
      <c r="A4056" s="96">
        <f t="shared" si="1282"/>
        <v>2991</v>
      </c>
      <c r="B4056" s="175"/>
      <c r="C4056" s="176"/>
      <c r="D4056" s="113"/>
      <c r="E4056" s="115"/>
      <c r="F4056" s="174"/>
      <c r="G4056" s="114" t="str">
        <f t="shared" si="1277"/>
        <v/>
      </c>
      <c r="H4056" s="115"/>
      <c r="I4056" s="115"/>
      <c r="J4056" s="115"/>
      <c r="K4056" s="115"/>
      <c r="L4056" s="133" t="str">
        <f t="shared" si="1278"/>
        <v/>
      </c>
      <c r="M4056" s="116" t="str">
        <f>IF(L4056="", "", L4056/Veriler!$X$1)</f>
        <v/>
      </c>
      <c r="N4056" s="116" t="str">
        <f>IF(F4056&lt;&gt;"", "İthal Girdi", IF(Veriler!T4056="", "", IF(Veriler!S4056="H", "%0,5 üzerindedir", IF(Veriler!T4056&gt;0.1, "%10 sınırı aşılmıştır.", "Uygun"))))</f>
        <v>%0,5 üzerindedir</v>
      </c>
      <c r="O4056" s="116" t="str">
        <f t="shared" si="1279"/>
        <v xml:space="preserve"> </v>
      </c>
      <c r="P4056" s="117"/>
      <c r="Q4056" s="118"/>
      <c r="R4056" s="119" t="str">
        <f t="shared" si="1280"/>
        <v/>
      </c>
      <c r="S4056" s="133">
        <f>IFERROR(IF(M4056&lt;=0.005,IF(F4056="",L4056,0),IF(F4056&lt;&gt;"",0,IF(P4056="",0,IF(P4056="H",0,IF(Q4056&lt;Veriler!$G$2,L4056*Veriler!$G$2,L4056*Q4056)))))," ")</f>
        <v>0</v>
      </c>
      <c r="T4056" s="133">
        <f>IF(Veriler!T4056&lt;=0.1, S4056, IF(AND(Veriler!T4056&gt;0.1, F4056="", P4056="E"), IF(Q4056&gt;Veriler!$G$2, Q4056*S4056, IF(Q4056&lt;Veriler!$G$2, Veriler!$G$2*S4056, Q4056*S4056)), 0))</f>
        <v>0</v>
      </c>
      <c r="U4056" s="133" t="str">
        <f t="shared" si="1281"/>
        <v xml:space="preserve"> </v>
      </c>
      <c r="V4056" s="134" t="str">
        <f>IFERROR(IF(O4056="%10 sınırı aşılmıştır.",L4056-T4056,IFERROR(IF(F4056="",IF(S4056=1,0,IF(L4056-S4056=0,"",L4056-S4056)),IF(Veriler!M4056="",L4056,IF(L4056*Veriler!M4056=0,"",L4056*Veriler!M4056))),L4056)),0)</f>
        <v/>
      </c>
      <c r="W4056" s="146"/>
      <c r="X4056" s="146"/>
      <c r="Y4056" s="146"/>
    </row>
    <row r="4057" spans="1:25" s="99" customFormat="1" ht="54.75" customHeight="1" x14ac:dyDescent="0.25">
      <c r="A4057" s="96">
        <f t="shared" si="1282"/>
        <v>2992</v>
      </c>
      <c r="B4057" s="175"/>
      <c r="C4057" s="176"/>
      <c r="D4057" s="113"/>
      <c r="E4057" s="115"/>
      <c r="F4057" s="174"/>
      <c r="G4057" s="114" t="str">
        <f t="shared" si="1277"/>
        <v/>
      </c>
      <c r="H4057" s="115"/>
      <c r="I4057" s="115"/>
      <c r="J4057" s="115"/>
      <c r="K4057" s="115"/>
      <c r="L4057" s="133" t="str">
        <f t="shared" si="1278"/>
        <v/>
      </c>
      <c r="M4057" s="116" t="str">
        <f>IF(L4057="", "", L4057/Veriler!$X$1)</f>
        <v/>
      </c>
      <c r="N4057" s="116" t="str">
        <f>IF(F4057&lt;&gt;"", "İthal Girdi", IF(Veriler!T4057="", "", IF(Veriler!S4057="H", "%0,5 üzerindedir", IF(Veriler!T4057&gt;0.1, "%10 sınırı aşılmıştır.", "Uygun"))))</f>
        <v>%0,5 üzerindedir</v>
      </c>
      <c r="O4057" s="116" t="str">
        <f t="shared" si="1279"/>
        <v xml:space="preserve"> </v>
      </c>
      <c r="P4057" s="117"/>
      <c r="Q4057" s="118"/>
      <c r="R4057" s="119" t="str">
        <f t="shared" si="1280"/>
        <v/>
      </c>
      <c r="S4057" s="133">
        <f>IFERROR(IF(M4057&lt;=0.005,IF(F4057="",L4057,0),IF(F4057&lt;&gt;"",0,IF(P4057="",0,IF(P4057="H",0,IF(Q4057&lt;Veriler!$G$2,L4057*Veriler!$G$2,L4057*Q4057)))))," ")</f>
        <v>0</v>
      </c>
      <c r="T4057" s="133">
        <f>IF(Veriler!T4057&lt;=0.1, S4057, IF(AND(Veriler!T4057&gt;0.1, F4057="", P4057="E"), IF(Q4057&gt;Veriler!$G$2, Q4057*S4057, IF(Q4057&lt;Veriler!$G$2, Veriler!$G$2*S4057, Q4057*S4057)), 0))</f>
        <v>0</v>
      </c>
      <c r="U4057" s="133" t="str">
        <f t="shared" si="1281"/>
        <v xml:space="preserve"> </v>
      </c>
      <c r="V4057" s="134" t="str">
        <f>IFERROR(IF(O4057="%10 sınırı aşılmıştır.",L4057-T4057,IFERROR(IF(F4057="",IF(S4057=1,0,IF(L4057-S4057=0,"",L4057-S4057)),IF(Veriler!M4057="",L4057,IF(L4057*Veriler!M4057=0,"",L4057*Veriler!M4057))),L4057)),0)</f>
        <v/>
      </c>
      <c r="W4057" s="146"/>
      <c r="X4057" s="146"/>
      <c r="Y4057" s="146"/>
    </row>
    <row r="4058" spans="1:25" s="99" customFormat="1" ht="54.75" customHeight="1" x14ac:dyDescent="0.25">
      <c r="A4058" s="96">
        <f t="shared" si="1282"/>
        <v>2993</v>
      </c>
      <c r="B4058" s="175"/>
      <c r="C4058" s="176"/>
      <c r="D4058" s="113"/>
      <c r="E4058" s="115"/>
      <c r="F4058" s="174"/>
      <c r="G4058" s="114" t="str">
        <f t="shared" si="1277"/>
        <v/>
      </c>
      <c r="H4058" s="115"/>
      <c r="I4058" s="115"/>
      <c r="J4058" s="115"/>
      <c r="K4058" s="115"/>
      <c r="L4058" s="133" t="str">
        <f t="shared" si="1278"/>
        <v/>
      </c>
      <c r="M4058" s="116" t="str">
        <f>IF(L4058="", "", L4058/Veriler!$X$1)</f>
        <v/>
      </c>
      <c r="N4058" s="116" t="str">
        <f>IF(F4058&lt;&gt;"", "İthal Girdi", IF(Veriler!T4058="", "", IF(Veriler!S4058="H", "%0,5 üzerindedir", IF(Veriler!T4058&gt;0.1, "%10 sınırı aşılmıştır.", "Uygun"))))</f>
        <v>%0,5 üzerindedir</v>
      </c>
      <c r="O4058" s="116" t="str">
        <f t="shared" si="1279"/>
        <v xml:space="preserve"> </v>
      </c>
      <c r="P4058" s="117"/>
      <c r="Q4058" s="118"/>
      <c r="R4058" s="119" t="str">
        <f t="shared" si="1280"/>
        <v/>
      </c>
      <c r="S4058" s="133">
        <f>IFERROR(IF(M4058&lt;=0.005,IF(F4058="",L4058,0),IF(F4058&lt;&gt;"",0,IF(P4058="",0,IF(P4058="H",0,IF(Q4058&lt;Veriler!$G$2,L4058*Veriler!$G$2,L4058*Q4058)))))," ")</f>
        <v>0</v>
      </c>
      <c r="T4058" s="133">
        <f>IF(Veriler!T4058&lt;=0.1, S4058, IF(AND(Veriler!T4058&gt;0.1, F4058="", P4058="E"), IF(Q4058&gt;Veriler!$G$2, Q4058*S4058, IF(Q4058&lt;Veriler!$G$2, Veriler!$G$2*S4058, Q4058*S4058)), 0))</f>
        <v>0</v>
      </c>
      <c r="U4058" s="133" t="str">
        <f t="shared" si="1281"/>
        <v xml:space="preserve"> </v>
      </c>
      <c r="V4058" s="134" t="str">
        <f>IFERROR(IF(O4058="%10 sınırı aşılmıştır.",L4058-T4058,IFERROR(IF(F4058="",IF(S4058=1,0,IF(L4058-S4058=0,"",L4058-S4058)),IF(Veriler!M4058="",L4058,IF(L4058*Veriler!M4058=0,"",L4058*Veriler!M4058))),L4058)),0)</f>
        <v/>
      </c>
      <c r="W4058" s="146"/>
      <c r="X4058" s="146"/>
      <c r="Y4058" s="146"/>
    </row>
    <row r="4059" spans="1:25" s="99" customFormat="1" ht="54.75" customHeight="1" x14ac:dyDescent="0.25">
      <c r="A4059" s="96">
        <f t="shared" si="1282"/>
        <v>2994</v>
      </c>
      <c r="B4059" s="175"/>
      <c r="C4059" s="176"/>
      <c r="D4059" s="113"/>
      <c r="E4059" s="115"/>
      <c r="F4059" s="174"/>
      <c r="G4059" s="114" t="str">
        <f t="shared" si="1277"/>
        <v/>
      </c>
      <c r="H4059" s="115"/>
      <c r="I4059" s="115"/>
      <c r="J4059" s="115"/>
      <c r="K4059" s="115"/>
      <c r="L4059" s="133" t="str">
        <f t="shared" si="1278"/>
        <v/>
      </c>
      <c r="M4059" s="116" t="str">
        <f>IF(L4059="", "", L4059/Veriler!$X$1)</f>
        <v/>
      </c>
      <c r="N4059" s="116" t="str">
        <f>IF(F4059&lt;&gt;"", "İthal Girdi", IF(Veriler!T4059="", "", IF(Veriler!S4059="H", "%0,5 üzerindedir", IF(Veriler!T4059&gt;0.1, "%10 sınırı aşılmıştır.", "Uygun"))))</f>
        <v>%0,5 üzerindedir</v>
      </c>
      <c r="O4059" s="116" t="str">
        <f t="shared" si="1279"/>
        <v xml:space="preserve"> </v>
      </c>
      <c r="P4059" s="117"/>
      <c r="Q4059" s="118"/>
      <c r="R4059" s="119" t="str">
        <f t="shared" si="1280"/>
        <v/>
      </c>
      <c r="S4059" s="133">
        <f>IFERROR(IF(M4059&lt;=0.005,IF(F4059="",L4059,0),IF(F4059&lt;&gt;"",0,IF(P4059="",0,IF(P4059="H",0,IF(Q4059&lt;Veriler!$G$2,L4059*Veriler!$G$2,L4059*Q4059)))))," ")</f>
        <v>0</v>
      </c>
      <c r="T4059" s="133">
        <f>IF(Veriler!T4059&lt;=0.1, S4059, IF(AND(Veriler!T4059&gt;0.1, F4059="", P4059="E"), IF(Q4059&gt;Veriler!$G$2, Q4059*S4059, IF(Q4059&lt;Veriler!$G$2, Veriler!$G$2*S4059, Q4059*S4059)), 0))</f>
        <v>0</v>
      </c>
      <c r="U4059" s="133" t="str">
        <f t="shared" si="1281"/>
        <v xml:space="preserve"> </v>
      </c>
      <c r="V4059" s="134" t="str">
        <f>IFERROR(IF(O4059="%10 sınırı aşılmıştır.",L4059-T4059,IFERROR(IF(F4059="",IF(S4059=1,0,IF(L4059-S4059=0,"",L4059-S4059)),IF(Veriler!M4059="",L4059,IF(L4059*Veriler!M4059=0,"",L4059*Veriler!M4059))),L4059)),0)</f>
        <v/>
      </c>
      <c r="W4059" s="146"/>
      <c r="X4059" s="146"/>
      <c r="Y4059" s="146"/>
    </row>
    <row r="4060" spans="1:25" s="99" customFormat="1" ht="54.75" customHeight="1" x14ac:dyDescent="0.25">
      <c r="A4060" s="96">
        <f t="shared" si="1282"/>
        <v>2995</v>
      </c>
      <c r="B4060" s="175"/>
      <c r="C4060" s="176"/>
      <c r="D4060" s="113"/>
      <c r="E4060" s="115"/>
      <c r="F4060" s="174"/>
      <c r="G4060" s="114" t="str">
        <f t="shared" si="1277"/>
        <v/>
      </c>
      <c r="H4060" s="115"/>
      <c r="I4060" s="115"/>
      <c r="J4060" s="115"/>
      <c r="K4060" s="115"/>
      <c r="L4060" s="133" t="str">
        <f t="shared" si="1278"/>
        <v/>
      </c>
      <c r="M4060" s="116" t="str">
        <f>IF(L4060="", "", L4060/Veriler!$X$1)</f>
        <v/>
      </c>
      <c r="N4060" s="116" t="str">
        <f>IF(F4060&lt;&gt;"", "İthal Girdi", IF(Veriler!T4060="", "", IF(Veriler!S4060="H", "%0,5 üzerindedir", IF(Veriler!T4060&gt;0.1, "%10 sınırı aşılmıştır.", "Uygun"))))</f>
        <v>%0,5 üzerindedir</v>
      </c>
      <c r="O4060" s="116" t="str">
        <f t="shared" si="1279"/>
        <v xml:space="preserve"> </v>
      </c>
      <c r="P4060" s="117"/>
      <c r="Q4060" s="118"/>
      <c r="R4060" s="119" t="str">
        <f t="shared" si="1280"/>
        <v/>
      </c>
      <c r="S4060" s="133">
        <f>IFERROR(IF(M4060&lt;=0.005,IF(F4060="",L4060,0),IF(F4060&lt;&gt;"",0,IF(P4060="",0,IF(P4060="H",0,IF(Q4060&lt;Veriler!$G$2,L4060*Veriler!$G$2,L4060*Q4060)))))," ")</f>
        <v>0</v>
      </c>
      <c r="T4060" s="133">
        <f>IF(Veriler!T4060&lt;=0.1, S4060, IF(AND(Veriler!T4060&gt;0.1, F4060="", P4060="E"), IF(Q4060&gt;Veriler!$G$2, Q4060*S4060, IF(Q4060&lt;Veriler!$G$2, Veriler!$G$2*S4060, Q4060*S4060)), 0))</f>
        <v>0</v>
      </c>
      <c r="U4060" s="133" t="str">
        <f t="shared" si="1281"/>
        <v xml:space="preserve"> </v>
      </c>
      <c r="V4060" s="134" t="str">
        <f>IFERROR(IF(O4060="%10 sınırı aşılmıştır.",L4060-T4060,IFERROR(IF(F4060="",IF(S4060=1,0,IF(L4060-S4060=0,"",L4060-S4060)),IF(Veriler!M4060="",L4060,IF(L4060*Veriler!M4060=0,"",L4060*Veriler!M4060))),L4060)),0)</f>
        <v/>
      </c>
      <c r="W4060" s="146"/>
      <c r="X4060" s="146"/>
      <c r="Y4060" s="146"/>
    </row>
    <row r="4061" spans="1:25" s="99" customFormat="1" ht="54.75" customHeight="1" x14ac:dyDescent="0.25">
      <c r="A4061" s="96">
        <f t="shared" si="1282"/>
        <v>2996</v>
      </c>
      <c r="B4061" s="175"/>
      <c r="C4061" s="176"/>
      <c r="D4061" s="113"/>
      <c r="E4061" s="115"/>
      <c r="F4061" s="174"/>
      <c r="G4061" s="114" t="str">
        <f t="shared" si="1277"/>
        <v/>
      </c>
      <c r="H4061" s="115"/>
      <c r="I4061" s="115"/>
      <c r="J4061" s="115"/>
      <c r="K4061" s="115"/>
      <c r="L4061" s="133" t="str">
        <f t="shared" si="1278"/>
        <v/>
      </c>
      <c r="M4061" s="116" t="str">
        <f>IF(L4061="", "", L4061/Veriler!$X$1)</f>
        <v/>
      </c>
      <c r="N4061" s="116" t="str">
        <f>IF(F4061&lt;&gt;"", "İthal Girdi", IF(Veriler!T4061="", "", IF(Veriler!S4061="H", "%0,5 üzerindedir", IF(Veriler!T4061&gt;0.1, "%10 sınırı aşılmıştır.", "Uygun"))))</f>
        <v>%0,5 üzerindedir</v>
      </c>
      <c r="O4061" s="116" t="str">
        <f t="shared" si="1279"/>
        <v xml:space="preserve"> </v>
      </c>
      <c r="P4061" s="117"/>
      <c r="Q4061" s="118"/>
      <c r="R4061" s="119" t="str">
        <f t="shared" si="1280"/>
        <v/>
      </c>
      <c r="S4061" s="133">
        <f>IFERROR(IF(M4061&lt;=0.005,IF(F4061="",L4061,0),IF(F4061&lt;&gt;"",0,IF(P4061="",0,IF(P4061="H",0,IF(Q4061&lt;Veriler!$G$2,L4061*Veriler!$G$2,L4061*Q4061)))))," ")</f>
        <v>0</v>
      </c>
      <c r="T4061" s="133">
        <f>IF(Veriler!T4061&lt;=0.1, S4061, IF(AND(Veriler!T4061&gt;0.1, F4061="", P4061="E"), IF(Q4061&gt;Veriler!$G$2, Q4061*S4061, IF(Q4061&lt;Veriler!$G$2, Veriler!$G$2*S4061, Q4061*S4061)), 0))</f>
        <v>0</v>
      </c>
      <c r="U4061" s="133" t="str">
        <f t="shared" si="1281"/>
        <v xml:space="preserve"> </v>
      </c>
      <c r="V4061" s="134" t="str">
        <f>IFERROR(IF(O4061="%10 sınırı aşılmıştır.",L4061-T4061,IFERROR(IF(F4061="",IF(S4061=1,0,IF(L4061-S4061=0,"",L4061-S4061)),IF(Veriler!M4061="",L4061,IF(L4061*Veriler!M4061=0,"",L4061*Veriler!M4061))),L4061)),0)</f>
        <v/>
      </c>
      <c r="W4061" s="146"/>
      <c r="X4061" s="146"/>
      <c r="Y4061" s="146"/>
    </row>
    <row r="4062" spans="1:25" s="99" customFormat="1" ht="24" customHeight="1" x14ac:dyDescent="0.25">
      <c r="A4062" s="103"/>
      <c r="B4062" s="104"/>
      <c r="C4062" s="104"/>
      <c r="D4062" s="104"/>
      <c r="E4062" s="103"/>
      <c r="F4062" s="135"/>
      <c r="G4062" s="157"/>
      <c r="H4062" s="103"/>
      <c r="I4062" s="103"/>
      <c r="J4062" s="103"/>
      <c r="K4062" s="103"/>
      <c r="L4062" s="136">
        <f>SUM(L4033:L4046,L4048:L4061)</f>
        <v>0</v>
      </c>
      <c r="M4062" s="158"/>
      <c r="N4062" s="158"/>
      <c r="O4062" s="158"/>
      <c r="P4062" s="105"/>
      <c r="Q4062" s="106"/>
      <c r="R4062" s="159"/>
      <c r="S4062" s="160"/>
      <c r="T4062" s="160"/>
      <c r="U4062" s="160"/>
      <c r="V4062" s="160"/>
      <c r="W4062" s="146"/>
      <c r="X4062" s="146"/>
      <c r="Y4062" s="146"/>
    </row>
    <row r="4063" spans="1:25" s="99" customFormat="1" ht="31.5" customHeight="1" x14ac:dyDescent="0.25">
      <c r="A4063" s="103"/>
      <c r="B4063" s="104"/>
      <c r="C4063" s="104"/>
      <c r="D4063" s="104"/>
      <c r="E4063" s="103"/>
      <c r="F4063" s="135"/>
      <c r="G4063" s="157"/>
      <c r="H4063" s="103"/>
      <c r="I4063" s="103"/>
      <c r="J4063" s="103"/>
      <c r="K4063" s="103"/>
      <c r="L4063" s="161"/>
      <c r="M4063" s="158"/>
      <c r="N4063" s="158"/>
      <c r="O4063" s="158"/>
      <c r="P4063" s="105"/>
      <c r="Q4063" s="106"/>
      <c r="R4063" s="159"/>
      <c r="S4063" s="162" t="s">
        <v>57</v>
      </c>
      <c r="T4063" s="162" t="s">
        <v>57</v>
      </c>
      <c r="U4063" s="162" t="s">
        <v>57</v>
      </c>
      <c r="V4063" s="163" t="s">
        <v>58</v>
      </c>
      <c r="W4063" s="146"/>
      <c r="X4063" s="146"/>
      <c r="Y4063" s="146"/>
    </row>
    <row r="4064" spans="1:25" s="99" customFormat="1" ht="58.5" customHeight="1" x14ac:dyDescent="0.25">
      <c r="A4064" s="185" t="s">
        <v>59</v>
      </c>
      <c r="B4064" s="180"/>
      <c r="C4064" s="180"/>
      <c r="D4064" s="180"/>
      <c r="E4064" s="180"/>
      <c r="F4064" s="180"/>
      <c r="G4064" s="180"/>
      <c r="H4064" s="180"/>
      <c r="I4064" s="180"/>
      <c r="J4064" s="180"/>
      <c r="K4064" s="180"/>
      <c r="L4064" s="180"/>
      <c r="M4064" s="180"/>
      <c r="N4064" s="180"/>
      <c r="O4064" s="180"/>
      <c r="P4064" s="180"/>
      <c r="Q4064" s="180"/>
      <c r="R4064" s="176"/>
      <c r="S4064" s="137">
        <f>SUM(S4026,S4033:S4046,S4048:S4061)</f>
        <v>0</v>
      </c>
      <c r="T4064" s="137" t="str">
        <f>IF(SUM(T4033:T4046,T4048:T4061)=0," ",SUM(T4033:T4046,T4048:T4061))</f>
        <v xml:space="preserve"> </v>
      </c>
      <c r="U4064" s="137" t="str">
        <f>IF(SUM(U4033:U4046,U4048:U4061)=0," ",SUM(U4033:U4046,U4048:U4061))</f>
        <v xml:space="preserve"> </v>
      </c>
      <c r="V4064" s="137" t="str">
        <f>IF(SUM(V4033:V4046,V4048:V4061)=0," ",SUM(V4033:V4046,V4048:V4061))</f>
        <v xml:space="preserve"> </v>
      </c>
      <c r="W4064" s="146"/>
      <c r="X4064" s="164">
        <f>SUM(U4033:U4046,U4048:U4061)</f>
        <v>0</v>
      </c>
      <c r="Y4064" s="164">
        <f>SUM(V4033:V4046,V4048:V4061)</f>
        <v>0</v>
      </c>
    </row>
    <row r="4065" spans="1:25" x14ac:dyDescent="0.3">
      <c r="A4065" s="34"/>
      <c r="G4065" s="146"/>
      <c r="L4065" s="146"/>
      <c r="M4065" s="146"/>
      <c r="N4065" s="146"/>
      <c r="O4065" s="146"/>
      <c r="R4065" s="146"/>
      <c r="S4065" s="146"/>
      <c r="T4065" s="146"/>
      <c r="U4065" s="146"/>
      <c r="V4065" s="146"/>
      <c r="W4065" s="146"/>
      <c r="X4065" s="146"/>
      <c r="Y4065" s="146"/>
    </row>
    <row r="4066" spans="1:25" x14ac:dyDescent="0.3">
      <c r="A4066" s="186" t="s">
        <v>60</v>
      </c>
      <c r="B4066" s="187"/>
      <c r="C4066" s="187"/>
      <c r="D4066" s="187"/>
      <c r="E4066" s="187"/>
      <c r="F4066" s="187"/>
      <c r="G4066" s="187"/>
      <c r="H4066" s="187"/>
      <c r="I4066" s="187"/>
      <c r="J4066" s="187"/>
      <c r="K4066" s="187"/>
      <c r="L4066" s="187"/>
      <c r="M4066" s="187"/>
      <c r="N4066" s="187"/>
      <c r="O4066" s="187"/>
      <c r="P4066" s="187"/>
      <c r="Q4066" s="187"/>
      <c r="R4066" s="187"/>
      <c r="S4066" s="187"/>
      <c r="T4066" s="187"/>
      <c r="U4066" s="187"/>
      <c r="V4066" s="187"/>
      <c r="W4066" s="146"/>
      <c r="X4066" s="146"/>
      <c r="Y4066" s="146"/>
    </row>
    <row r="4067" spans="1:25" s="99" customFormat="1" ht="41.25" customHeight="1" x14ac:dyDescent="0.25">
      <c r="A4067" s="189" t="s">
        <v>38</v>
      </c>
      <c r="B4067" s="180"/>
      <c r="C4067" s="180"/>
      <c r="D4067" s="180"/>
      <c r="E4067" s="180"/>
      <c r="F4067" s="180"/>
      <c r="G4067" s="180"/>
      <c r="H4067" s="180"/>
      <c r="I4067" s="180"/>
      <c r="J4067" s="180"/>
      <c r="K4067" s="180"/>
      <c r="L4067" s="180"/>
      <c r="M4067" s="180"/>
      <c r="N4067" s="180"/>
      <c r="O4067" s="180"/>
      <c r="P4067" s="180"/>
      <c r="Q4067" s="180"/>
      <c r="R4067" s="180"/>
      <c r="S4067" s="180"/>
      <c r="T4067" s="180"/>
      <c r="U4067" s="180"/>
      <c r="V4067" s="176"/>
      <c r="W4067" s="146"/>
      <c r="X4067" s="146"/>
      <c r="Y4067" s="146"/>
    </row>
    <row r="4068" spans="1:25" s="100" customFormat="1" ht="35.25" customHeight="1" x14ac:dyDescent="0.25">
      <c r="A4068" s="179" t="s">
        <v>39</v>
      </c>
      <c r="B4068" s="180"/>
      <c r="C4068" s="180"/>
      <c r="D4068" s="180"/>
      <c r="E4068" s="180"/>
      <c r="F4068" s="180"/>
      <c r="G4068" s="180"/>
      <c r="H4068" s="180"/>
      <c r="I4068" s="180"/>
      <c r="J4068" s="180"/>
      <c r="K4068" s="180"/>
      <c r="L4068" s="180"/>
      <c r="M4068" s="180"/>
      <c r="N4068" s="180"/>
      <c r="O4068" s="180"/>
      <c r="P4068" s="180"/>
      <c r="Q4068" s="180"/>
      <c r="R4068" s="176"/>
      <c r="S4068" s="147"/>
      <c r="T4068" s="148"/>
      <c r="U4068" s="149" t="s">
        <v>40</v>
      </c>
      <c r="V4068" s="150">
        <f>V4030+1</f>
        <v>108</v>
      </c>
      <c r="W4068" s="146"/>
      <c r="X4068" s="146"/>
      <c r="Y4068" s="146"/>
    </row>
    <row r="4069" spans="1:25" s="99" customFormat="1" ht="81" customHeight="1" x14ac:dyDescent="0.25">
      <c r="A4069" s="110" t="s">
        <v>3</v>
      </c>
      <c r="B4069" s="188" t="s">
        <v>41</v>
      </c>
      <c r="C4069" s="176"/>
      <c r="D4069" s="111" t="s">
        <v>42</v>
      </c>
      <c r="E4069" s="110" t="s">
        <v>324</v>
      </c>
      <c r="F4069" s="111" t="s">
        <v>325</v>
      </c>
      <c r="G4069" s="151" t="s">
        <v>43</v>
      </c>
      <c r="H4069" s="110" t="s">
        <v>44</v>
      </c>
      <c r="I4069" s="110" t="s">
        <v>8</v>
      </c>
      <c r="J4069" s="110" t="s">
        <v>45</v>
      </c>
      <c r="K4069" s="110" t="s">
        <v>46</v>
      </c>
      <c r="L4069" s="152" t="s">
        <v>47</v>
      </c>
      <c r="M4069" s="153" t="s">
        <v>48</v>
      </c>
      <c r="N4069" s="154" t="s">
        <v>49</v>
      </c>
      <c r="O4069" s="154" t="s">
        <v>49</v>
      </c>
      <c r="P4069" s="112" t="s">
        <v>50</v>
      </c>
      <c r="Q4069" s="110" t="s">
        <v>51</v>
      </c>
      <c r="R4069" s="155" t="s">
        <v>52</v>
      </c>
      <c r="S4069" s="156" t="s">
        <v>53</v>
      </c>
      <c r="T4069" s="156" t="s">
        <v>54</v>
      </c>
      <c r="U4069" s="152" t="s">
        <v>54</v>
      </c>
      <c r="V4069" s="152" t="s">
        <v>55</v>
      </c>
      <c r="W4069" s="146"/>
      <c r="X4069" s="146"/>
      <c r="Y4069" s="146"/>
    </row>
    <row r="4070" spans="1:25" s="99" customFormat="1" ht="45" customHeight="1" x14ac:dyDescent="0.25">
      <c r="A4070" s="101"/>
      <c r="B4070" s="177" t="s">
        <v>56</v>
      </c>
      <c r="C4070" s="178"/>
      <c r="D4070" s="102"/>
      <c r="E4070" s="170"/>
      <c r="F4070" s="102"/>
      <c r="G4070" s="95"/>
      <c r="H4070" s="102"/>
      <c r="I4070" s="102"/>
      <c r="J4070" s="102"/>
      <c r="K4070" s="102"/>
      <c r="L4070" s="95"/>
      <c r="M4070" s="95"/>
      <c r="N4070" s="95"/>
      <c r="O4070" s="95"/>
      <c r="P4070" s="102"/>
      <c r="Q4070" s="102"/>
      <c r="R4070" s="190"/>
      <c r="S4070" s="184"/>
      <c r="T4070" s="95"/>
      <c r="U4070" s="95"/>
      <c r="V4070" s="95"/>
      <c r="W4070" s="146"/>
      <c r="X4070" s="146"/>
      <c r="Y4070" s="146"/>
    </row>
    <row r="4071" spans="1:25" s="99" customFormat="1" ht="54.75" customHeight="1" x14ac:dyDescent="0.25">
      <c r="A4071" s="96">
        <f>A4061+1</f>
        <v>2997</v>
      </c>
      <c r="B4071" s="181"/>
      <c r="C4071" s="182"/>
      <c r="D4071" s="113"/>
      <c r="E4071" s="115"/>
      <c r="F4071" s="174"/>
      <c r="G4071" s="114" t="str">
        <f t="shared" ref="G4071:G4084" si="1283">IF(AND(F4071&lt;&gt;"",V4071&lt;&gt;"",L4071&lt;&gt;0),V4071/L4071,"")</f>
        <v/>
      </c>
      <c r="H4071" s="115"/>
      <c r="I4071" s="115"/>
      <c r="J4071" s="115"/>
      <c r="K4071" s="115"/>
      <c r="L4071" s="133" t="str">
        <f t="shared" ref="L4071:L4084" si="1284">IF(AND(H4071&lt;&gt;0, J4071&lt;&gt;0, K4071&lt;&gt;0), H4071*J4071*K4071, "")</f>
        <v/>
      </c>
      <c r="M4071" s="116" t="str">
        <f>IF(L4071="", "", L4071/Veriler!$X$1)</f>
        <v/>
      </c>
      <c r="N4071" s="116" t="str">
        <f>IF(F4071&lt;&gt;"", "İthal Girdi", IF(Veriler!T4071="", "", IF(Veriler!S4071="H", "%0,5 üzerindedir", IF(Veriler!T4071&gt;0.1, "%10 sınırı aşılmıştır.", "Uygun"))))</f>
        <v>%0,5 üzerindedir</v>
      </c>
      <c r="O4071" s="116" t="str">
        <f t="shared" ref="O4071:O4084" si="1285">IF(M4071=""," ",N4071)</f>
        <v xml:space="preserve"> </v>
      </c>
      <c r="P4071" s="117"/>
      <c r="Q4071" s="118"/>
      <c r="R4071" s="119" t="str">
        <f t="shared" ref="R4071:R4084" si="1286">IFERROR(IF(AND(T4071&lt;&gt;"",L4071&lt;&gt;"",L4071&lt;&gt;0,T4071&lt;&gt;0),T4071/L4071,"")," ")</f>
        <v/>
      </c>
      <c r="S4071" s="133">
        <f>IFERROR(IF(M4071&lt;=0.005,IF(F4071="",L4071,0),IF(F4071&lt;&gt;"",0,IF(P4071="",0,IF(P4071="H",0,IF(Q4071&lt;Veriler!$G$2,L4071*Veriler!$G$2,L4071*Q4071)))))," ")</f>
        <v>0</v>
      </c>
      <c r="T4071" s="133">
        <f>IF(Veriler!T4071&lt;=0.1, S4071, IF(AND(Veriler!T4071&gt;0.1, F4071="", P4071="E"), IF(Q4071&gt;Veriler!$G$2, Q4071*S4071, IF(Q4071&lt;Veriler!$G$2, Veriler!$G$2*S4071, Q4071*S4071)), 0))</f>
        <v>0</v>
      </c>
      <c r="U4071" s="133" t="str">
        <f t="shared" ref="U4071:U4084" si="1287">IF(T4071=0," ",T4071)</f>
        <v xml:space="preserve"> </v>
      </c>
      <c r="V4071" s="134" t="str">
        <f>IFERROR(IF(O4071="%10 sınırı aşılmıştır.",L4071-T4071,IFERROR(IF(F4071="",IF(S4071=1,0,IF(L4071-S4071=0,"",L4071-S4071)),IF(Veriler!M4071="",L4071,IF(L4071*Veriler!M4071=0,"",L4071*Veriler!M4071))),L4071)),0)</f>
        <v/>
      </c>
      <c r="W4071" s="146"/>
      <c r="X4071" s="146"/>
      <c r="Y4071" s="146"/>
    </row>
    <row r="4072" spans="1:25" s="99" customFormat="1" ht="54.75" customHeight="1" x14ac:dyDescent="0.25">
      <c r="A4072" s="96">
        <f t="shared" ref="A4072:A4084" si="1288">A4071+1</f>
        <v>2998</v>
      </c>
      <c r="B4072" s="175"/>
      <c r="C4072" s="176"/>
      <c r="D4072" s="113"/>
      <c r="E4072" s="115"/>
      <c r="F4072" s="174"/>
      <c r="G4072" s="114" t="str">
        <f t="shared" si="1283"/>
        <v/>
      </c>
      <c r="H4072" s="115"/>
      <c r="I4072" s="115"/>
      <c r="J4072" s="115"/>
      <c r="K4072" s="115"/>
      <c r="L4072" s="133" t="str">
        <f t="shared" si="1284"/>
        <v/>
      </c>
      <c r="M4072" s="116" t="str">
        <f>IF(L4072="", "", L4072/Veriler!$X$1)</f>
        <v/>
      </c>
      <c r="N4072" s="116" t="str">
        <f>IF(F4072&lt;&gt;"", "İthal Girdi", IF(Veriler!T4072="", "", IF(Veriler!S4072="H", "%0,5 üzerindedir", IF(Veriler!T4072&gt;0.1, "%10 sınırı aşılmıştır.", "Uygun"))))</f>
        <v>%0,5 üzerindedir</v>
      </c>
      <c r="O4072" s="116" t="str">
        <f t="shared" si="1285"/>
        <v xml:space="preserve"> </v>
      </c>
      <c r="P4072" s="117"/>
      <c r="Q4072" s="118"/>
      <c r="R4072" s="119" t="str">
        <f t="shared" si="1286"/>
        <v/>
      </c>
      <c r="S4072" s="133">
        <f>IFERROR(IF(M4072&lt;=0.005,IF(F4072="",L4072,0),IF(F4072&lt;&gt;"",0,IF(P4072="",0,IF(P4072="H",0,IF(Q4072&lt;Veriler!$G$2,L4072*Veriler!$G$2,L4072*Q4072)))))," ")</f>
        <v>0</v>
      </c>
      <c r="T4072" s="133">
        <f>IF(Veriler!T4072&lt;=0.1, S4072, IF(AND(Veriler!T4072&gt;0.1, F4072="", P4072="E"), IF(Q4072&gt;Veriler!$G$2, Q4072*S4072, IF(Q4072&lt;Veriler!$G$2, Veriler!$G$2*S4072, Q4072*S4072)), 0))</f>
        <v>0</v>
      </c>
      <c r="U4072" s="133" t="str">
        <f t="shared" si="1287"/>
        <v xml:space="preserve"> </v>
      </c>
      <c r="V4072" s="134" t="str">
        <f>IFERROR(IF(O4072="%10 sınırı aşılmıştır.",L4072-T4072,IFERROR(IF(F4072="",IF(S4072=1,0,IF(L4072-S4072=0,"",L4072-S4072)),IF(Veriler!M4072="",L4072,IF(L4072*Veriler!M4072=0,"",L4072*Veriler!M4072))),L4072)),0)</f>
        <v/>
      </c>
      <c r="W4072" s="146"/>
      <c r="X4072" s="146"/>
      <c r="Y4072" s="146"/>
    </row>
    <row r="4073" spans="1:25" s="99" customFormat="1" ht="54.75" customHeight="1" x14ac:dyDescent="0.25">
      <c r="A4073" s="96">
        <f t="shared" si="1288"/>
        <v>2999</v>
      </c>
      <c r="B4073" s="175"/>
      <c r="C4073" s="176"/>
      <c r="D4073" s="113"/>
      <c r="E4073" s="115"/>
      <c r="F4073" s="174"/>
      <c r="G4073" s="114" t="str">
        <f t="shared" si="1283"/>
        <v/>
      </c>
      <c r="H4073" s="115"/>
      <c r="I4073" s="115"/>
      <c r="J4073" s="115"/>
      <c r="K4073" s="115"/>
      <c r="L4073" s="133" t="str">
        <f t="shared" si="1284"/>
        <v/>
      </c>
      <c r="M4073" s="116" t="str">
        <f>IF(L4073="", "", L4073/Veriler!$X$1)</f>
        <v/>
      </c>
      <c r="N4073" s="116" t="str">
        <f>IF(F4073&lt;&gt;"", "İthal Girdi", IF(Veriler!T4073="", "", IF(Veriler!S4073="H", "%0,5 üzerindedir", IF(Veriler!T4073&gt;0.1, "%10 sınırı aşılmıştır.", "Uygun"))))</f>
        <v>%0,5 üzerindedir</v>
      </c>
      <c r="O4073" s="116" t="str">
        <f t="shared" si="1285"/>
        <v xml:space="preserve"> </v>
      </c>
      <c r="P4073" s="117"/>
      <c r="Q4073" s="118"/>
      <c r="R4073" s="119" t="str">
        <f t="shared" si="1286"/>
        <v/>
      </c>
      <c r="S4073" s="133">
        <f>IFERROR(IF(M4073&lt;=0.005,IF(F4073="",L4073,0),IF(F4073&lt;&gt;"",0,IF(P4073="",0,IF(P4073="H",0,IF(Q4073&lt;Veriler!$G$2,L4073*Veriler!$G$2,L4073*Q4073)))))," ")</f>
        <v>0</v>
      </c>
      <c r="T4073" s="133">
        <f>IF(Veriler!T4073&lt;=0.1, S4073, IF(AND(Veriler!T4073&gt;0.1, F4073="", P4073="E"), IF(Q4073&gt;Veriler!$G$2, Q4073*S4073, IF(Q4073&lt;Veriler!$G$2, Veriler!$G$2*S4073, Q4073*S4073)), 0))</f>
        <v>0</v>
      </c>
      <c r="U4073" s="133" t="str">
        <f t="shared" si="1287"/>
        <v xml:space="preserve"> </v>
      </c>
      <c r="V4073" s="134" t="str">
        <f>IFERROR(IF(O4073="%10 sınırı aşılmıştır.",L4073-T4073,IFERROR(IF(F4073="",IF(S4073=1,0,IF(L4073-S4073=0,"",L4073-S4073)),IF(Veriler!M4073="",L4073,IF(L4073*Veriler!M4073=0,"",L4073*Veriler!M4073))),L4073)),0)</f>
        <v/>
      </c>
      <c r="W4073" s="146"/>
      <c r="X4073" s="146"/>
      <c r="Y4073" s="146"/>
    </row>
    <row r="4074" spans="1:25" s="99" customFormat="1" ht="54.75" customHeight="1" x14ac:dyDescent="0.25">
      <c r="A4074" s="96">
        <f t="shared" si="1288"/>
        <v>3000</v>
      </c>
      <c r="B4074" s="175"/>
      <c r="C4074" s="176"/>
      <c r="D4074" s="113"/>
      <c r="E4074" s="115"/>
      <c r="F4074" s="174"/>
      <c r="G4074" s="114" t="str">
        <f t="shared" si="1283"/>
        <v/>
      </c>
      <c r="H4074" s="115"/>
      <c r="I4074" s="115"/>
      <c r="J4074" s="115"/>
      <c r="K4074" s="115"/>
      <c r="L4074" s="133" t="str">
        <f t="shared" si="1284"/>
        <v/>
      </c>
      <c r="M4074" s="116" t="str">
        <f>IF(L4074="", "", L4074/Veriler!$X$1)</f>
        <v/>
      </c>
      <c r="N4074" s="116" t="str">
        <f>IF(F4074&lt;&gt;"", "İthal Girdi", IF(Veriler!T4074="", "", IF(Veriler!S4074="H", "%0,5 üzerindedir", IF(Veriler!T4074&gt;0.1, "%10 sınırı aşılmıştır.", "Uygun"))))</f>
        <v>%0,5 üzerindedir</v>
      </c>
      <c r="O4074" s="116" t="str">
        <f t="shared" si="1285"/>
        <v xml:space="preserve"> </v>
      </c>
      <c r="P4074" s="117"/>
      <c r="Q4074" s="118"/>
      <c r="R4074" s="119" t="str">
        <f t="shared" si="1286"/>
        <v/>
      </c>
      <c r="S4074" s="133">
        <f>IFERROR(IF(M4074&lt;=0.005,IF(F4074="",L4074,0),IF(F4074&lt;&gt;"",0,IF(P4074="",0,IF(P4074="H",0,IF(Q4074&lt;Veriler!$G$2,L4074*Veriler!$G$2,L4074*Q4074)))))," ")</f>
        <v>0</v>
      </c>
      <c r="T4074" s="133">
        <f>IF(Veriler!T4074&lt;=0.1, S4074, IF(AND(Veriler!T4074&gt;0.1, F4074="", P4074="E"), IF(Q4074&gt;Veriler!$G$2, Q4074*S4074, IF(Q4074&lt;Veriler!$G$2, Veriler!$G$2*S4074, Q4074*S4074)), 0))</f>
        <v>0</v>
      </c>
      <c r="U4074" s="133" t="str">
        <f t="shared" si="1287"/>
        <v xml:space="preserve"> </v>
      </c>
      <c r="V4074" s="134" t="str">
        <f>IFERROR(IF(O4074="%10 sınırı aşılmıştır.",L4074-T4074,IFERROR(IF(F4074="",IF(S4074=1,0,IF(L4074-S4074=0,"",L4074-S4074)),IF(Veriler!M4074="",L4074,IF(L4074*Veriler!M4074=0,"",L4074*Veriler!M4074))),L4074)),0)</f>
        <v/>
      </c>
      <c r="W4074" s="146"/>
      <c r="X4074" s="146"/>
      <c r="Y4074" s="146"/>
    </row>
    <row r="4075" spans="1:25" s="99" customFormat="1" ht="54.75" customHeight="1" x14ac:dyDescent="0.25">
      <c r="A4075" s="96">
        <f t="shared" si="1288"/>
        <v>3001</v>
      </c>
      <c r="B4075" s="175"/>
      <c r="C4075" s="176"/>
      <c r="D4075" s="113"/>
      <c r="E4075" s="115"/>
      <c r="F4075" s="174"/>
      <c r="G4075" s="114" t="str">
        <f t="shared" si="1283"/>
        <v/>
      </c>
      <c r="H4075" s="115"/>
      <c r="I4075" s="115"/>
      <c r="J4075" s="115"/>
      <c r="K4075" s="115"/>
      <c r="L4075" s="133" t="str">
        <f t="shared" si="1284"/>
        <v/>
      </c>
      <c r="M4075" s="116" t="str">
        <f>IF(L4075="", "", L4075/Veriler!$X$1)</f>
        <v/>
      </c>
      <c r="N4075" s="116" t="str">
        <f>IF(F4075&lt;&gt;"", "İthal Girdi", IF(Veriler!T4075="", "", IF(Veriler!S4075="H", "%0,5 üzerindedir", IF(Veriler!T4075&gt;0.1, "%10 sınırı aşılmıştır.", "Uygun"))))</f>
        <v>%0,5 üzerindedir</v>
      </c>
      <c r="O4075" s="116" t="str">
        <f t="shared" si="1285"/>
        <v xml:space="preserve"> </v>
      </c>
      <c r="P4075" s="117"/>
      <c r="Q4075" s="118"/>
      <c r="R4075" s="119" t="str">
        <f t="shared" si="1286"/>
        <v/>
      </c>
      <c r="S4075" s="133">
        <f>IFERROR(IF(M4075&lt;=0.005,IF(F4075="",L4075,0),IF(F4075&lt;&gt;"",0,IF(P4075="",0,IF(P4075="H",0,IF(Q4075&lt;Veriler!$G$2,L4075*Veriler!$G$2,L4075*Q4075)))))," ")</f>
        <v>0</v>
      </c>
      <c r="T4075" s="133">
        <f>IF(Veriler!T4075&lt;=0.1, S4075, IF(AND(Veriler!T4075&gt;0.1, F4075="", P4075="E"), IF(Q4075&gt;Veriler!$G$2, Q4075*S4075, IF(Q4075&lt;Veriler!$G$2, Veriler!$G$2*S4075, Q4075*S4075)), 0))</f>
        <v>0</v>
      </c>
      <c r="U4075" s="133" t="str">
        <f t="shared" si="1287"/>
        <v xml:space="preserve"> </v>
      </c>
      <c r="V4075" s="134" t="str">
        <f>IFERROR(IF(O4075="%10 sınırı aşılmıştır.",L4075-T4075,IFERROR(IF(F4075="",IF(S4075=1,0,IF(L4075-S4075=0,"",L4075-S4075)),IF(Veriler!M4075="",L4075,IF(L4075*Veriler!M4075=0,"",L4075*Veriler!M4075))),L4075)),0)</f>
        <v/>
      </c>
      <c r="W4075" s="146"/>
      <c r="X4075" s="146"/>
      <c r="Y4075" s="146"/>
    </row>
    <row r="4076" spans="1:25" s="99" customFormat="1" ht="54.75" customHeight="1" x14ac:dyDescent="0.25">
      <c r="A4076" s="96">
        <f t="shared" si="1288"/>
        <v>3002</v>
      </c>
      <c r="B4076" s="175"/>
      <c r="C4076" s="176"/>
      <c r="D4076" s="113"/>
      <c r="E4076" s="115"/>
      <c r="F4076" s="174"/>
      <c r="G4076" s="114" t="str">
        <f t="shared" si="1283"/>
        <v/>
      </c>
      <c r="H4076" s="115"/>
      <c r="I4076" s="115"/>
      <c r="J4076" s="115"/>
      <c r="K4076" s="115"/>
      <c r="L4076" s="133" t="str">
        <f t="shared" si="1284"/>
        <v/>
      </c>
      <c r="M4076" s="116" t="str">
        <f>IF(L4076="", "", L4076/Veriler!$X$1)</f>
        <v/>
      </c>
      <c r="N4076" s="116" t="str">
        <f>IF(F4076&lt;&gt;"", "İthal Girdi", IF(Veriler!T4076="", "", IF(Veriler!S4076="H", "%0,5 üzerindedir", IF(Veriler!T4076&gt;0.1, "%10 sınırı aşılmıştır.", "Uygun"))))</f>
        <v>%0,5 üzerindedir</v>
      </c>
      <c r="O4076" s="116" t="str">
        <f t="shared" si="1285"/>
        <v xml:space="preserve"> </v>
      </c>
      <c r="P4076" s="117"/>
      <c r="Q4076" s="118"/>
      <c r="R4076" s="119" t="str">
        <f t="shared" si="1286"/>
        <v/>
      </c>
      <c r="S4076" s="133">
        <f>IFERROR(IF(M4076&lt;=0.005,IF(F4076="",L4076,0),IF(F4076&lt;&gt;"",0,IF(P4076="",0,IF(P4076="H",0,IF(Q4076&lt;Veriler!$G$2,L4076*Veriler!$G$2,L4076*Q4076)))))," ")</f>
        <v>0</v>
      </c>
      <c r="T4076" s="133">
        <f>IF(Veriler!T4076&lt;=0.1, S4076, IF(AND(Veriler!T4076&gt;0.1, F4076="", P4076="E"), IF(Q4076&gt;Veriler!$G$2, Q4076*S4076, IF(Q4076&lt;Veriler!$G$2, Veriler!$G$2*S4076, Q4076*S4076)), 0))</f>
        <v>0</v>
      </c>
      <c r="U4076" s="133" t="str">
        <f t="shared" si="1287"/>
        <v xml:space="preserve"> </v>
      </c>
      <c r="V4076" s="134" t="str">
        <f>IFERROR(IF(O4076="%10 sınırı aşılmıştır.",L4076-T4076,IFERROR(IF(F4076="",IF(S4076=1,0,IF(L4076-S4076=0,"",L4076-S4076)),IF(Veriler!M4076="",L4076,IF(L4076*Veriler!M4076=0,"",L4076*Veriler!M4076))),L4076)),0)</f>
        <v/>
      </c>
      <c r="W4076" s="146"/>
      <c r="X4076" s="146"/>
      <c r="Y4076" s="146"/>
    </row>
    <row r="4077" spans="1:25" s="99" customFormat="1" ht="54.75" customHeight="1" x14ac:dyDescent="0.25">
      <c r="A4077" s="96">
        <f t="shared" si="1288"/>
        <v>3003</v>
      </c>
      <c r="B4077" s="175"/>
      <c r="C4077" s="176"/>
      <c r="D4077" s="113"/>
      <c r="E4077" s="115"/>
      <c r="F4077" s="174"/>
      <c r="G4077" s="114" t="str">
        <f t="shared" si="1283"/>
        <v/>
      </c>
      <c r="H4077" s="115"/>
      <c r="I4077" s="115"/>
      <c r="J4077" s="115"/>
      <c r="K4077" s="115"/>
      <c r="L4077" s="133" t="str">
        <f t="shared" si="1284"/>
        <v/>
      </c>
      <c r="M4077" s="116" t="str">
        <f>IF(L4077="", "", L4077/Veriler!$X$1)</f>
        <v/>
      </c>
      <c r="N4077" s="116" t="str">
        <f>IF(F4077&lt;&gt;"", "İthal Girdi", IF(Veriler!T4077="", "", IF(Veriler!S4077="H", "%0,5 üzerindedir", IF(Veriler!T4077&gt;0.1, "%10 sınırı aşılmıştır.", "Uygun"))))</f>
        <v>%0,5 üzerindedir</v>
      </c>
      <c r="O4077" s="116" t="str">
        <f t="shared" si="1285"/>
        <v xml:space="preserve"> </v>
      </c>
      <c r="P4077" s="117"/>
      <c r="Q4077" s="118"/>
      <c r="R4077" s="119" t="str">
        <f t="shared" si="1286"/>
        <v/>
      </c>
      <c r="S4077" s="133">
        <f>IFERROR(IF(M4077&lt;=0.005,IF(F4077="",L4077,0),IF(F4077&lt;&gt;"",0,IF(P4077="",0,IF(P4077="H",0,IF(Q4077&lt;Veriler!$G$2,L4077*Veriler!$G$2,L4077*Q4077)))))," ")</f>
        <v>0</v>
      </c>
      <c r="T4077" s="133">
        <f>IF(Veriler!T4077&lt;=0.1, S4077, IF(AND(Veriler!T4077&gt;0.1, F4077="", P4077="E"), IF(Q4077&gt;Veriler!$G$2, Q4077*S4077, IF(Q4077&lt;Veriler!$G$2, Veriler!$G$2*S4077, Q4077*S4077)), 0))</f>
        <v>0</v>
      </c>
      <c r="U4077" s="133" t="str">
        <f t="shared" si="1287"/>
        <v xml:space="preserve"> </v>
      </c>
      <c r="V4077" s="134" t="str">
        <f>IFERROR(IF(O4077="%10 sınırı aşılmıştır.",L4077-T4077,IFERROR(IF(F4077="",IF(S4077=1,0,IF(L4077-S4077=0,"",L4077-S4077)),IF(Veriler!M4077="",L4077,IF(L4077*Veriler!M4077=0,"",L4077*Veriler!M4077))),L4077)),0)</f>
        <v/>
      </c>
      <c r="W4077" s="146"/>
      <c r="X4077" s="146"/>
      <c r="Y4077" s="146"/>
    </row>
    <row r="4078" spans="1:25" s="99" customFormat="1" ht="54.75" customHeight="1" x14ac:dyDescent="0.25">
      <c r="A4078" s="96">
        <f t="shared" si="1288"/>
        <v>3004</v>
      </c>
      <c r="B4078" s="175"/>
      <c r="C4078" s="176"/>
      <c r="D4078" s="113"/>
      <c r="E4078" s="115"/>
      <c r="F4078" s="174"/>
      <c r="G4078" s="114" t="str">
        <f t="shared" si="1283"/>
        <v/>
      </c>
      <c r="H4078" s="115"/>
      <c r="I4078" s="115"/>
      <c r="J4078" s="115"/>
      <c r="K4078" s="115"/>
      <c r="L4078" s="133" t="str">
        <f t="shared" si="1284"/>
        <v/>
      </c>
      <c r="M4078" s="116" t="str">
        <f>IF(L4078="", "", L4078/Veriler!$X$1)</f>
        <v/>
      </c>
      <c r="N4078" s="116" t="str">
        <f>IF(F4078&lt;&gt;"", "İthal Girdi", IF(Veriler!T4078="", "", IF(Veriler!S4078="H", "%0,5 üzerindedir", IF(Veriler!T4078&gt;0.1, "%10 sınırı aşılmıştır.", "Uygun"))))</f>
        <v>%0,5 üzerindedir</v>
      </c>
      <c r="O4078" s="116" t="str">
        <f t="shared" si="1285"/>
        <v xml:space="preserve"> </v>
      </c>
      <c r="P4078" s="117"/>
      <c r="Q4078" s="118"/>
      <c r="R4078" s="119" t="str">
        <f t="shared" si="1286"/>
        <v/>
      </c>
      <c r="S4078" s="133">
        <f>IFERROR(IF(M4078&lt;=0.005,IF(F4078="",L4078,0),IF(F4078&lt;&gt;"",0,IF(P4078="",0,IF(P4078="H",0,IF(Q4078&lt;Veriler!$G$2,L4078*Veriler!$G$2,L4078*Q4078)))))," ")</f>
        <v>0</v>
      </c>
      <c r="T4078" s="133">
        <f>IF(Veriler!T4078&lt;=0.1, S4078, IF(AND(Veriler!T4078&gt;0.1, F4078="", P4078="E"), IF(Q4078&gt;Veriler!$G$2, Q4078*S4078, IF(Q4078&lt;Veriler!$G$2, Veriler!$G$2*S4078, Q4078*S4078)), 0))</f>
        <v>0</v>
      </c>
      <c r="U4078" s="133" t="str">
        <f t="shared" si="1287"/>
        <v xml:space="preserve"> </v>
      </c>
      <c r="V4078" s="134" t="str">
        <f>IFERROR(IF(O4078="%10 sınırı aşılmıştır.",L4078-T4078,IFERROR(IF(F4078="",IF(S4078=1,0,IF(L4078-S4078=0,"",L4078-S4078)),IF(Veriler!M4078="",L4078,IF(L4078*Veriler!M4078=0,"",L4078*Veriler!M4078))),L4078)),0)</f>
        <v/>
      </c>
      <c r="W4078" s="146"/>
      <c r="X4078" s="146"/>
      <c r="Y4078" s="146"/>
    </row>
    <row r="4079" spans="1:25" s="99" customFormat="1" ht="54.75" customHeight="1" x14ac:dyDescent="0.25">
      <c r="A4079" s="96">
        <f t="shared" si="1288"/>
        <v>3005</v>
      </c>
      <c r="B4079" s="175"/>
      <c r="C4079" s="176"/>
      <c r="D4079" s="113"/>
      <c r="E4079" s="115"/>
      <c r="F4079" s="174"/>
      <c r="G4079" s="114" t="str">
        <f t="shared" si="1283"/>
        <v/>
      </c>
      <c r="H4079" s="115"/>
      <c r="I4079" s="115"/>
      <c r="J4079" s="115"/>
      <c r="K4079" s="115"/>
      <c r="L4079" s="133" t="str">
        <f t="shared" si="1284"/>
        <v/>
      </c>
      <c r="M4079" s="116" t="str">
        <f>IF(L4079="", "", L4079/Veriler!$X$1)</f>
        <v/>
      </c>
      <c r="N4079" s="116" t="str">
        <f>IF(F4079&lt;&gt;"", "İthal Girdi", IF(Veriler!T4079="", "", IF(Veriler!S4079="H", "%0,5 üzerindedir", IF(Veriler!T4079&gt;0.1, "%10 sınırı aşılmıştır.", "Uygun"))))</f>
        <v>%0,5 üzerindedir</v>
      </c>
      <c r="O4079" s="116" t="str">
        <f t="shared" si="1285"/>
        <v xml:space="preserve"> </v>
      </c>
      <c r="P4079" s="117"/>
      <c r="Q4079" s="118"/>
      <c r="R4079" s="119" t="str">
        <f t="shared" si="1286"/>
        <v/>
      </c>
      <c r="S4079" s="133">
        <f>IFERROR(IF(M4079&lt;=0.005,IF(F4079="",L4079,0),IF(F4079&lt;&gt;"",0,IF(P4079="",0,IF(P4079="H",0,IF(Q4079&lt;Veriler!$G$2,L4079*Veriler!$G$2,L4079*Q4079)))))," ")</f>
        <v>0</v>
      </c>
      <c r="T4079" s="133">
        <f>IF(Veriler!T4079&lt;=0.1, S4079, IF(AND(Veriler!T4079&gt;0.1, F4079="", P4079="E"), IF(Q4079&gt;Veriler!$G$2, Q4079*S4079, IF(Q4079&lt;Veriler!$G$2, Veriler!$G$2*S4079, Q4079*S4079)), 0))</f>
        <v>0</v>
      </c>
      <c r="U4079" s="133" t="str">
        <f t="shared" si="1287"/>
        <v xml:space="preserve"> </v>
      </c>
      <c r="V4079" s="134" t="str">
        <f>IFERROR(IF(O4079="%10 sınırı aşılmıştır.",L4079-T4079,IFERROR(IF(F4079="",IF(S4079=1,0,IF(L4079-S4079=0,"",L4079-S4079)),IF(Veriler!M4079="",L4079,IF(L4079*Veriler!M4079=0,"",L4079*Veriler!M4079))),L4079)),0)</f>
        <v/>
      </c>
      <c r="W4079" s="146"/>
      <c r="X4079" s="146"/>
      <c r="Y4079" s="146"/>
    </row>
    <row r="4080" spans="1:25" s="99" customFormat="1" ht="54.75" customHeight="1" x14ac:dyDescent="0.25">
      <c r="A4080" s="96">
        <f t="shared" si="1288"/>
        <v>3006</v>
      </c>
      <c r="B4080" s="175"/>
      <c r="C4080" s="176"/>
      <c r="D4080" s="113"/>
      <c r="E4080" s="115"/>
      <c r="F4080" s="174"/>
      <c r="G4080" s="114" t="str">
        <f t="shared" si="1283"/>
        <v/>
      </c>
      <c r="H4080" s="115"/>
      <c r="I4080" s="115"/>
      <c r="J4080" s="115"/>
      <c r="K4080" s="115"/>
      <c r="L4080" s="133" t="str">
        <f t="shared" si="1284"/>
        <v/>
      </c>
      <c r="M4080" s="116" t="str">
        <f>IF(L4080="", "", L4080/Veriler!$X$1)</f>
        <v/>
      </c>
      <c r="N4080" s="116" t="str">
        <f>IF(F4080&lt;&gt;"", "İthal Girdi", IF(Veriler!T4080="", "", IF(Veriler!S4080="H", "%0,5 üzerindedir", IF(Veriler!T4080&gt;0.1, "%10 sınırı aşılmıştır.", "Uygun"))))</f>
        <v>%0,5 üzerindedir</v>
      </c>
      <c r="O4080" s="116" t="str">
        <f t="shared" si="1285"/>
        <v xml:space="preserve"> </v>
      </c>
      <c r="P4080" s="117"/>
      <c r="Q4080" s="118"/>
      <c r="R4080" s="119" t="str">
        <f t="shared" si="1286"/>
        <v/>
      </c>
      <c r="S4080" s="133">
        <f>IFERROR(IF(M4080&lt;=0.005,IF(F4080="",L4080,0),IF(F4080&lt;&gt;"",0,IF(P4080="",0,IF(P4080="H",0,IF(Q4080&lt;Veriler!$G$2,L4080*Veriler!$G$2,L4080*Q4080)))))," ")</f>
        <v>0</v>
      </c>
      <c r="T4080" s="133">
        <f>IF(Veriler!T4080&lt;=0.1, S4080, IF(AND(Veriler!T4080&gt;0.1, F4080="", P4080="E"), IF(Q4080&gt;Veriler!$G$2, Q4080*S4080, IF(Q4080&lt;Veriler!$G$2, Veriler!$G$2*S4080, Q4080*S4080)), 0))</f>
        <v>0</v>
      </c>
      <c r="U4080" s="133" t="str">
        <f t="shared" si="1287"/>
        <v xml:space="preserve"> </v>
      </c>
      <c r="V4080" s="134" t="str">
        <f>IFERROR(IF(O4080="%10 sınırı aşılmıştır.",L4080-T4080,IFERROR(IF(F4080="",IF(S4080=1,0,IF(L4080-S4080=0,"",L4080-S4080)),IF(Veriler!M4080="",L4080,IF(L4080*Veriler!M4080=0,"",L4080*Veriler!M4080))),L4080)),0)</f>
        <v/>
      </c>
      <c r="W4080" s="146"/>
      <c r="X4080" s="146"/>
      <c r="Y4080" s="146"/>
    </row>
    <row r="4081" spans="1:25" s="99" customFormat="1" ht="54.75" customHeight="1" x14ac:dyDescent="0.25">
      <c r="A4081" s="96">
        <f t="shared" si="1288"/>
        <v>3007</v>
      </c>
      <c r="B4081" s="175"/>
      <c r="C4081" s="176"/>
      <c r="D4081" s="113"/>
      <c r="E4081" s="115"/>
      <c r="F4081" s="174"/>
      <c r="G4081" s="114" t="str">
        <f t="shared" si="1283"/>
        <v/>
      </c>
      <c r="H4081" s="115"/>
      <c r="I4081" s="115"/>
      <c r="J4081" s="115"/>
      <c r="K4081" s="115"/>
      <c r="L4081" s="133" t="str">
        <f t="shared" si="1284"/>
        <v/>
      </c>
      <c r="M4081" s="116" t="str">
        <f>IF(L4081="", "", L4081/Veriler!$X$1)</f>
        <v/>
      </c>
      <c r="N4081" s="116" t="str">
        <f>IF(F4081&lt;&gt;"", "İthal Girdi", IF(Veriler!T4081="", "", IF(Veriler!S4081="H", "%0,5 üzerindedir", IF(Veriler!T4081&gt;0.1, "%10 sınırı aşılmıştır.", "Uygun"))))</f>
        <v>%0,5 üzerindedir</v>
      </c>
      <c r="O4081" s="116" t="str">
        <f t="shared" si="1285"/>
        <v xml:space="preserve"> </v>
      </c>
      <c r="P4081" s="117"/>
      <c r="Q4081" s="118"/>
      <c r="R4081" s="119" t="str">
        <f t="shared" si="1286"/>
        <v/>
      </c>
      <c r="S4081" s="133">
        <f>IFERROR(IF(M4081&lt;=0.005,IF(F4081="",L4081,0),IF(F4081&lt;&gt;"",0,IF(P4081="",0,IF(P4081="H",0,IF(Q4081&lt;Veriler!$G$2,L4081*Veriler!$G$2,L4081*Q4081)))))," ")</f>
        <v>0</v>
      </c>
      <c r="T4081" s="133">
        <f>IF(Veriler!T4081&lt;=0.1, S4081, IF(AND(Veriler!T4081&gt;0.1, F4081="", P4081="E"), IF(Q4081&gt;Veriler!$G$2, Q4081*S4081, IF(Q4081&lt;Veriler!$G$2, Veriler!$G$2*S4081, Q4081*S4081)), 0))</f>
        <v>0</v>
      </c>
      <c r="U4081" s="133" t="str">
        <f t="shared" si="1287"/>
        <v xml:space="preserve"> </v>
      </c>
      <c r="V4081" s="134" t="str">
        <f>IFERROR(IF(O4081="%10 sınırı aşılmıştır.",L4081-T4081,IFERROR(IF(F4081="",IF(S4081=1,0,IF(L4081-S4081=0,"",L4081-S4081)),IF(Veriler!M4081="",L4081,IF(L4081*Veriler!M4081=0,"",L4081*Veriler!M4081))),L4081)),0)</f>
        <v/>
      </c>
      <c r="W4081" s="146"/>
      <c r="X4081" s="146"/>
      <c r="Y4081" s="146"/>
    </row>
    <row r="4082" spans="1:25" s="99" customFormat="1" ht="54.75" customHeight="1" x14ac:dyDescent="0.25">
      <c r="A4082" s="96">
        <f t="shared" si="1288"/>
        <v>3008</v>
      </c>
      <c r="B4082" s="175"/>
      <c r="C4082" s="176"/>
      <c r="D4082" s="113"/>
      <c r="E4082" s="115"/>
      <c r="F4082" s="174"/>
      <c r="G4082" s="114" t="str">
        <f t="shared" si="1283"/>
        <v/>
      </c>
      <c r="H4082" s="115"/>
      <c r="I4082" s="115"/>
      <c r="J4082" s="115"/>
      <c r="K4082" s="115"/>
      <c r="L4082" s="133" t="str">
        <f t="shared" si="1284"/>
        <v/>
      </c>
      <c r="M4082" s="116" t="str">
        <f>IF(L4082="", "", L4082/Veriler!$X$1)</f>
        <v/>
      </c>
      <c r="N4082" s="116" t="str">
        <f>IF(F4082&lt;&gt;"", "İthal Girdi", IF(Veriler!T4082="", "", IF(Veriler!S4082="H", "%0,5 üzerindedir", IF(Veriler!T4082&gt;0.1, "%10 sınırı aşılmıştır.", "Uygun"))))</f>
        <v>%0,5 üzerindedir</v>
      </c>
      <c r="O4082" s="116" t="str">
        <f t="shared" si="1285"/>
        <v xml:space="preserve"> </v>
      </c>
      <c r="P4082" s="117"/>
      <c r="Q4082" s="118"/>
      <c r="R4082" s="119" t="str">
        <f t="shared" si="1286"/>
        <v/>
      </c>
      <c r="S4082" s="133">
        <f>IFERROR(IF(M4082&lt;=0.005,IF(F4082="",L4082,0),IF(F4082&lt;&gt;"",0,IF(P4082="",0,IF(P4082="H",0,IF(Q4082&lt;Veriler!$G$2,L4082*Veriler!$G$2,L4082*Q4082)))))," ")</f>
        <v>0</v>
      </c>
      <c r="T4082" s="133">
        <f>IF(Veriler!T4082&lt;=0.1, S4082, IF(AND(Veriler!T4082&gt;0.1, F4082="", P4082="E"), IF(Q4082&gt;Veriler!$G$2, Q4082*S4082, IF(Q4082&lt;Veriler!$G$2, Veriler!$G$2*S4082, Q4082*S4082)), 0))</f>
        <v>0</v>
      </c>
      <c r="U4082" s="133" t="str">
        <f t="shared" si="1287"/>
        <v xml:space="preserve"> </v>
      </c>
      <c r="V4082" s="134" t="str">
        <f>IFERROR(IF(O4082="%10 sınırı aşılmıştır.",L4082-T4082,IFERROR(IF(F4082="",IF(S4082=1,0,IF(L4082-S4082=0,"",L4082-S4082)),IF(Veriler!M4082="",L4082,IF(L4082*Veriler!M4082=0,"",L4082*Veriler!M4082))),L4082)),0)</f>
        <v/>
      </c>
      <c r="W4082" s="146"/>
      <c r="X4082" s="146"/>
      <c r="Y4082" s="146"/>
    </row>
    <row r="4083" spans="1:25" s="99" customFormat="1" ht="54.75" customHeight="1" x14ac:dyDescent="0.25">
      <c r="A4083" s="96">
        <f t="shared" si="1288"/>
        <v>3009</v>
      </c>
      <c r="B4083" s="175"/>
      <c r="C4083" s="176"/>
      <c r="D4083" s="113"/>
      <c r="E4083" s="115"/>
      <c r="F4083" s="174"/>
      <c r="G4083" s="114" t="str">
        <f t="shared" si="1283"/>
        <v/>
      </c>
      <c r="H4083" s="115"/>
      <c r="I4083" s="115"/>
      <c r="J4083" s="115"/>
      <c r="K4083" s="115"/>
      <c r="L4083" s="133" t="str">
        <f t="shared" si="1284"/>
        <v/>
      </c>
      <c r="M4083" s="116" t="str">
        <f>IF(L4083="", "", L4083/Veriler!$X$1)</f>
        <v/>
      </c>
      <c r="N4083" s="116" t="str">
        <f>IF(F4083&lt;&gt;"", "İthal Girdi", IF(Veriler!T4083="", "", IF(Veriler!S4083="H", "%0,5 üzerindedir", IF(Veriler!T4083&gt;0.1, "%10 sınırı aşılmıştır.", "Uygun"))))</f>
        <v>%0,5 üzerindedir</v>
      </c>
      <c r="O4083" s="116" t="str">
        <f t="shared" si="1285"/>
        <v xml:space="preserve"> </v>
      </c>
      <c r="P4083" s="117"/>
      <c r="Q4083" s="118"/>
      <c r="R4083" s="119" t="str">
        <f t="shared" si="1286"/>
        <v/>
      </c>
      <c r="S4083" s="133">
        <f>IFERROR(IF(M4083&lt;=0.005,IF(F4083="",L4083,0),IF(F4083&lt;&gt;"",0,IF(P4083="",0,IF(P4083="H",0,IF(Q4083&lt;Veriler!$G$2,L4083*Veriler!$G$2,L4083*Q4083)))))," ")</f>
        <v>0</v>
      </c>
      <c r="T4083" s="133">
        <f>IF(Veriler!T4083&lt;=0.1, S4083, IF(AND(Veriler!T4083&gt;0.1, F4083="", P4083="E"), IF(Q4083&gt;Veriler!$G$2, Q4083*S4083, IF(Q4083&lt;Veriler!$G$2, Veriler!$G$2*S4083, Q4083*S4083)), 0))</f>
        <v>0</v>
      </c>
      <c r="U4083" s="133" t="str">
        <f t="shared" si="1287"/>
        <v xml:space="preserve"> </v>
      </c>
      <c r="V4083" s="134" t="str">
        <f>IFERROR(IF(O4083="%10 sınırı aşılmıştır.",L4083-T4083,IFERROR(IF(F4083="",IF(S4083=1,0,IF(L4083-S4083=0,"",L4083-S4083)),IF(Veriler!M4083="",L4083,IF(L4083*Veriler!M4083=0,"",L4083*Veriler!M4083))),L4083)),0)</f>
        <v/>
      </c>
      <c r="W4083" s="146"/>
      <c r="X4083" s="146"/>
      <c r="Y4083" s="146"/>
    </row>
    <row r="4084" spans="1:25" s="99" customFormat="1" ht="54.75" customHeight="1" x14ac:dyDescent="0.25">
      <c r="A4084" s="96">
        <f t="shared" si="1288"/>
        <v>3010</v>
      </c>
      <c r="B4084" s="175"/>
      <c r="C4084" s="176"/>
      <c r="D4084" s="113"/>
      <c r="E4084" s="115"/>
      <c r="F4084" s="174"/>
      <c r="G4084" s="114" t="str">
        <f t="shared" si="1283"/>
        <v/>
      </c>
      <c r="H4084" s="115"/>
      <c r="I4084" s="115"/>
      <c r="J4084" s="115"/>
      <c r="K4084" s="115"/>
      <c r="L4084" s="133" t="str">
        <f t="shared" si="1284"/>
        <v/>
      </c>
      <c r="M4084" s="116" t="str">
        <f>IF(L4084="", "", L4084/Veriler!$X$1)</f>
        <v/>
      </c>
      <c r="N4084" s="116" t="str">
        <f>IF(F4084&lt;&gt;"", "İthal Girdi", IF(Veriler!T4084="", "", IF(Veriler!S4084="H", "%0,5 üzerindedir", IF(Veriler!T4084&gt;0.1, "%10 sınırı aşılmıştır.", "Uygun"))))</f>
        <v>%0,5 üzerindedir</v>
      </c>
      <c r="O4084" s="116" t="str">
        <f t="shared" si="1285"/>
        <v xml:space="preserve"> </v>
      </c>
      <c r="P4084" s="117"/>
      <c r="Q4084" s="118"/>
      <c r="R4084" s="119" t="str">
        <f t="shared" si="1286"/>
        <v/>
      </c>
      <c r="S4084" s="133">
        <f>IFERROR(IF(M4084&lt;=0.005,IF(F4084="",L4084,0),IF(F4084&lt;&gt;"",0,IF(P4084="",0,IF(P4084="H",0,IF(Q4084&lt;Veriler!$G$2,L4084*Veriler!$G$2,L4084*Q4084)))))," ")</f>
        <v>0</v>
      </c>
      <c r="T4084" s="133">
        <f>IF(Veriler!T4084&lt;=0.1, S4084, IF(AND(Veriler!T4084&gt;0.1, F4084="", P4084="E"), IF(Q4084&gt;Veriler!$G$2, Q4084*S4084, IF(Q4084&lt;Veriler!$G$2, Veriler!$G$2*S4084, Q4084*S4084)), 0))</f>
        <v>0</v>
      </c>
      <c r="U4084" s="133" t="str">
        <f t="shared" si="1287"/>
        <v xml:space="preserve"> </v>
      </c>
      <c r="V4084" s="134" t="str">
        <f>IFERROR(IF(O4084="%10 sınırı aşılmıştır.",L4084-T4084,IFERROR(IF(F4084="",IF(S4084=1,0,IF(L4084-S4084=0,"",L4084-S4084)),IF(Veriler!M4084="",L4084,IF(L4084*Veriler!M4084=0,"",L4084*Veriler!M4084))),L4084)),0)</f>
        <v/>
      </c>
      <c r="W4084" s="146"/>
      <c r="X4084" s="146"/>
      <c r="Y4084" s="146"/>
    </row>
    <row r="4085" spans="1:25" s="99" customFormat="1" ht="36" hidden="1" customHeight="1" x14ac:dyDescent="0.25">
      <c r="A4085" s="101"/>
      <c r="B4085" s="191" t="s">
        <v>16</v>
      </c>
      <c r="C4085" s="176"/>
      <c r="D4085" s="120"/>
      <c r="E4085" s="171"/>
      <c r="F4085" s="172"/>
      <c r="G4085" s="121"/>
      <c r="H4085" s="115"/>
      <c r="I4085" s="115"/>
      <c r="J4085" s="115"/>
      <c r="K4085" s="115"/>
      <c r="L4085" s="121"/>
      <c r="M4085" s="121"/>
      <c r="N4085" s="121"/>
      <c r="O4085" s="121"/>
      <c r="P4085" s="120"/>
      <c r="Q4085" s="120"/>
      <c r="R4085" s="183"/>
      <c r="S4085" s="184"/>
      <c r="T4085" s="121"/>
      <c r="U4085" s="121"/>
      <c r="V4085" s="121"/>
      <c r="W4085" s="146"/>
      <c r="X4085" s="146"/>
      <c r="Y4085" s="146"/>
    </row>
    <row r="4086" spans="1:25" s="99" customFormat="1" ht="54.75" customHeight="1" x14ac:dyDescent="0.25">
      <c r="A4086" s="96">
        <f>A4084+1</f>
        <v>3011</v>
      </c>
      <c r="B4086" s="175"/>
      <c r="C4086" s="176"/>
      <c r="D4086" s="113"/>
      <c r="E4086" s="115"/>
      <c r="F4086" s="174"/>
      <c r="G4086" s="114" t="str">
        <f t="shared" ref="G4086:G4099" si="1289">IF(AND(F4086&lt;&gt;"",V4086&lt;&gt;"",L4086&lt;&gt;0),V4086/L4086,"")</f>
        <v/>
      </c>
      <c r="H4086" s="115"/>
      <c r="I4086" s="115"/>
      <c r="J4086" s="115"/>
      <c r="K4086" s="115"/>
      <c r="L4086" s="133" t="str">
        <f t="shared" ref="L4086:L4099" si="1290">IF(AND(H4086&lt;&gt;0, J4086&lt;&gt;0, K4086&lt;&gt;0), H4086*J4086*K4086, "")</f>
        <v/>
      </c>
      <c r="M4086" s="116" t="str">
        <f>IF(L4086="", "", L4086/Veriler!$X$1)</f>
        <v/>
      </c>
      <c r="N4086" s="116" t="str">
        <f>IF(F4086&lt;&gt;"", "İthal Girdi", IF(Veriler!T4086="", "", IF(Veriler!S4086="H", "%0,5 üzerindedir", IF(Veriler!T4086&gt;0.1, "%10 sınırı aşılmıştır.", "Uygun"))))</f>
        <v>%0,5 üzerindedir</v>
      </c>
      <c r="O4086" s="116" t="str">
        <f t="shared" ref="O4086:O4099" si="1291">IF(M4086=""," ",N4086)</f>
        <v xml:space="preserve"> </v>
      </c>
      <c r="P4086" s="117"/>
      <c r="Q4086" s="118"/>
      <c r="R4086" s="119" t="str">
        <f t="shared" ref="R4086:R4099" si="1292">IFERROR(IF(AND(T4086&lt;&gt;"",L4086&lt;&gt;"",L4086&lt;&gt;0,T4086&lt;&gt;0),T4086/L4086,"")," ")</f>
        <v/>
      </c>
      <c r="S4086" s="133">
        <f>IFERROR(IF(M4086&lt;=0.005,IF(F4086="",L4086,0),IF(F4086&lt;&gt;"",0,IF(P4086="",0,IF(P4086="H",0,IF(Q4086&lt;Veriler!$G$2,L4086*Veriler!$G$2,L4086*Q4086)))))," ")</f>
        <v>0</v>
      </c>
      <c r="T4086" s="133">
        <f>IF(Veriler!T4086&lt;=0.1, S4086, IF(AND(Veriler!T4086&gt;0.1, F4086="", P4086="E"), IF(Q4086&gt;Veriler!$G$2, Q4086*S4086, IF(Q4086&lt;Veriler!$G$2, Veriler!$G$2*S4086, Q4086*S4086)), 0))</f>
        <v>0</v>
      </c>
      <c r="U4086" s="133" t="str">
        <f t="shared" ref="U4086:U4099" si="1293">IF(T4086=0," ",T4086)</f>
        <v xml:space="preserve"> </v>
      </c>
      <c r="V4086" s="134" t="str">
        <f>IFERROR(IF(O4086="%10 sınırı aşılmıştır.",L4086-T4086,IFERROR(IF(F4086="",IF(S4086=1,0,IF(L4086-S4086=0,"",L4086-S4086)),IF(Veriler!M4086="",L4086,IF(L4086*Veriler!M4086=0,"",L4086*Veriler!M4086))),L4086)),0)</f>
        <v/>
      </c>
      <c r="W4086" s="146"/>
      <c r="X4086" s="146"/>
      <c r="Y4086" s="146"/>
    </row>
    <row r="4087" spans="1:25" s="99" customFormat="1" ht="54.75" customHeight="1" x14ac:dyDescent="0.25">
      <c r="A4087" s="96">
        <f t="shared" ref="A4087:A4099" si="1294">A4086+1</f>
        <v>3012</v>
      </c>
      <c r="B4087" s="175"/>
      <c r="C4087" s="176"/>
      <c r="D4087" s="113"/>
      <c r="E4087" s="115"/>
      <c r="F4087" s="174"/>
      <c r="G4087" s="114" t="str">
        <f t="shared" si="1289"/>
        <v/>
      </c>
      <c r="H4087" s="115"/>
      <c r="I4087" s="115"/>
      <c r="J4087" s="115"/>
      <c r="K4087" s="115"/>
      <c r="L4087" s="133" t="str">
        <f t="shared" si="1290"/>
        <v/>
      </c>
      <c r="M4087" s="116" t="str">
        <f>IF(L4087="", "", L4087/Veriler!$X$1)</f>
        <v/>
      </c>
      <c r="N4087" s="116" t="str">
        <f>IF(F4087&lt;&gt;"", "İthal Girdi", IF(Veriler!T4087="", "", IF(Veriler!S4087="H", "%0,5 üzerindedir", IF(Veriler!T4087&gt;0.1, "%10 sınırı aşılmıştır.", "Uygun"))))</f>
        <v>%0,5 üzerindedir</v>
      </c>
      <c r="O4087" s="116" t="str">
        <f t="shared" si="1291"/>
        <v xml:space="preserve"> </v>
      </c>
      <c r="P4087" s="117"/>
      <c r="Q4087" s="118"/>
      <c r="R4087" s="119" t="str">
        <f t="shared" si="1292"/>
        <v/>
      </c>
      <c r="S4087" s="133">
        <f>IFERROR(IF(M4087&lt;=0.005,IF(F4087="",L4087,0),IF(F4087&lt;&gt;"",0,IF(P4087="",0,IF(P4087="H",0,IF(Q4087&lt;Veriler!$G$2,L4087*Veriler!$G$2,L4087*Q4087)))))," ")</f>
        <v>0</v>
      </c>
      <c r="T4087" s="133">
        <f>IF(Veriler!T4087&lt;=0.1, S4087, IF(AND(Veriler!T4087&gt;0.1, F4087="", P4087="E"), IF(Q4087&gt;Veriler!$G$2, Q4087*S4087, IF(Q4087&lt;Veriler!$G$2, Veriler!$G$2*S4087, Q4087*S4087)), 0))</f>
        <v>0</v>
      </c>
      <c r="U4087" s="133" t="str">
        <f t="shared" si="1293"/>
        <v xml:space="preserve"> </v>
      </c>
      <c r="V4087" s="134" t="str">
        <f>IFERROR(IF(O4087="%10 sınırı aşılmıştır.",L4087-T4087,IFERROR(IF(F4087="",IF(S4087=1,0,IF(L4087-S4087=0,"",L4087-S4087)),IF(Veriler!M4087="",L4087,IF(L4087*Veriler!M4087=0,"",L4087*Veriler!M4087))),L4087)),0)</f>
        <v/>
      </c>
      <c r="W4087" s="146"/>
      <c r="X4087" s="146"/>
      <c r="Y4087" s="146"/>
    </row>
    <row r="4088" spans="1:25" s="99" customFormat="1" ht="54.75" customHeight="1" x14ac:dyDescent="0.25">
      <c r="A4088" s="96">
        <f t="shared" si="1294"/>
        <v>3013</v>
      </c>
      <c r="B4088" s="175"/>
      <c r="C4088" s="176"/>
      <c r="D4088" s="113"/>
      <c r="E4088" s="115"/>
      <c r="F4088" s="174"/>
      <c r="G4088" s="114" t="str">
        <f t="shared" si="1289"/>
        <v/>
      </c>
      <c r="H4088" s="115"/>
      <c r="I4088" s="115"/>
      <c r="J4088" s="115"/>
      <c r="K4088" s="115"/>
      <c r="L4088" s="133" t="str">
        <f t="shared" si="1290"/>
        <v/>
      </c>
      <c r="M4088" s="116" t="str">
        <f>IF(L4088="", "", L4088/Veriler!$X$1)</f>
        <v/>
      </c>
      <c r="N4088" s="116" t="str">
        <f>IF(F4088&lt;&gt;"", "İthal Girdi", IF(Veriler!T4088="", "", IF(Veriler!S4088="H", "%0,5 üzerindedir", IF(Veriler!T4088&gt;0.1, "%10 sınırı aşılmıştır.", "Uygun"))))</f>
        <v>%0,5 üzerindedir</v>
      </c>
      <c r="O4088" s="116" t="str">
        <f t="shared" si="1291"/>
        <v xml:space="preserve"> </v>
      </c>
      <c r="P4088" s="117"/>
      <c r="Q4088" s="118"/>
      <c r="R4088" s="119" t="str">
        <f t="shared" si="1292"/>
        <v/>
      </c>
      <c r="S4088" s="133">
        <f>IFERROR(IF(M4088&lt;=0.005,IF(F4088="",L4088,0),IF(F4088&lt;&gt;"",0,IF(P4088="",0,IF(P4088="H",0,IF(Q4088&lt;Veriler!$G$2,L4088*Veriler!$G$2,L4088*Q4088)))))," ")</f>
        <v>0</v>
      </c>
      <c r="T4088" s="133">
        <f>IF(Veriler!T4088&lt;=0.1, S4088, IF(AND(Veriler!T4088&gt;0.1, F4088="", P4088="E"), IF(Q4088&gt;Veriler!$G$2, Q4088*S4088, IF(Q4088&lt;Veriler!$G$2, Veriler!$G$2*S4088, Q4088*S4088)), 0))</f>
        <v>0</v>
      </c>
      <c r="U4088" s="133" t="str">
        <f t="shared" si="1293"/>
        <v xml:space="preserve"> </v>
      </c>
      <c r="V4088" s="134" t="str">
        <f>IFERROR(IF(O4088="%10 sınırı aşılmıştır.",L4088-T4088,IFERROR(IF(F4088="",IF(S4088=1,0,IF(L4088-S4088=0,"",L4088-S4088)),IF(Veriler!M4088="",L4088,IF(L4088*Veriler!M4088=0,"",L4088*Veriler!M4088))),L4088)),0)</f>
        <v/>
      </c>
      <c r="W4088" s="146"/>
      <c r="X4088" s="146"/>
      <c r="Y4088" s="146"/>
    </row>
    <row r="4089" spans="1:25" s="99" customFormat="1" ht="54.75" customHeight="1" x14ac:dyDescent="0.25">
      <c r="A4089" s="96">
        <f t="shared" si="1294"/>
        <v>3014</v>
      </c>
      <c r="B4089" s="175"/>
      <c r="C4089" s="176"/>
      <c r="D4089" s="113"/>
      <c r="E4089" s="115"/>
      <c r="F4089" s="174"/>
      <c r="G4089" s="114" t="str">
        <f t="shared" si="1289"/>
        <v/>
      </c>
      <c r="H4089" s="115"/>
      <c r="I4089" s="115"/>
      <c r="J4089" s="115"/>
      <c r="K4089" s="115"/>
      <c r="L4089" s="133" t="str">
        <f t="shared" si="1290"/>
        <v/>
      </c>
      <c r="M4089" s="116" t="str">
        <f>IF(L4089="", "", L4089/Veriler!$X$1)</f>
        <v/>
      </c>
      <c r="N4089" s="116" t="str">
        <f>IF(F4089&lt;&gt;"", "İthal Girdi", IF(Veriler!T4089="", "", IF(Veriler!S4089="H", "%0,5 üzerindedir", IF(Veriler!T4089&gt;0.1, "%10 sınırı aşılmıştır.", "Uygun"))))</f>
        <v>%0,5 üzerindedir</v>
      </c>
      <c r="O4089" s="116" t="str">
        <f t="shared" si="1291"/>
        <v xml:space="preserve"> </v>
      </c>
      <c r="P4089" s="117"/>
      <c r="Q4089" s="118"/>
      <c r="R4089" s="119" t="str">
        <f t="shared" si="1292"/>
        <v/>
      </c>
      <c r="S4089" s="133">
        <f>IFERROR(IF(M4089&lt;=0.005,IF(F4089="",L4089,0),IF(F4089&lt;&gt;"",0,IF(P4089="",0,IF(P4089="H",0,IF(Q4089&lt;Veriler!$G$2,L4089*Veriler!$G$2,L4089*Q4089)))))," ")</f>
        <v>0</v>
      </c>
      <c r="T4089" s="133">
        <f>IF(Veriler!T4089&lt;=0.1, S4089, IF(AND(Veriler!T4089&gt;0.1, F4089="", P4089="E"), IF(Q4089&gt;Veriler!$G$2, Q4089*S4089, IF(Q4089&lt;Veriler!$G$2, Veriler!$G$2*S4089, Q4089*S4089)), 0))</f>
        <v>0</v>
      </c>
      <c r="U4089" s="133" t="str">
        <f t="shared" si="1293"/>
        <v xml:space="preserve"> </v>
      </c>
      <c r="V4089" s="134" t="str">
        <f>IFERROR(IF(O4089="%10 sınırı aşılmıştır.",L4089-T4089,IFERROR(IF(F4089="",IF(S4089=1,0,IF(L4089-S4089=0,"",L4089-S4089)),IF(Veriler!M4089="",L4089,IF(L4089*Veriler!M4089=0,"",L4089*Veriler!M4089))),L4089)),0)</f>
        <v/>
      </c>
      <c r="W4089" s="146"/>
      <c r="X4089" s="146"/>
      <c r="Y4089" s="146"/>
    </row>
    <row r="4090" spans="1:25" s="99" customFormat="1" ht="54.75" customHeight="1" x14ac:dyDescent="0.25">
      <c r="A4090" s="96">
        <f t="shared" si="1294"/>
        <v>3015</v>
      </c>
      <c r="B4090" s="175"/>
      <c r="C4090" s="176"/>
      <c r="D4090" s="113"/>
      <c r="E4090" s="115"/>
      <c r="F4090" s="174"/>
      <c r="G4090" s="114" t="str">
        <f t="shared" si="1289"/>
        <v/>
      </c>
      <c r="H4090" s="115"/>
      <c r="I4090" s="115"/>
      <c r="J4090" s="115"/>
      <c r="K4090" s="115"/>
      <c r="L4090" s="133" t="str">
        <f t="shared" si="1290"/>
        <v/>
      </c>
      <c r="M4090" s="116" t="str">
        <f>IF(L4090="", "", L4090/Veriler!$X$1)</f>
        <v/>
      </c>
      <c r="N4090" s="116" t="str">
        <f>IF(F4090&lt;&gt;"", "İthal Girdi", IF(Veriler!T4090="", "", IF(Veriler!S4090="H", "%0,5 üzerindedir", IF(Veriler!T4090&gt;0.1, "%10 sınırı aşılmıştır.", "Uygun"))))</f>
        <v>%0,5 üzerindedir</v>
      </c>
      <c r="O4090" s="116" t="str">
        <f t="shared" si="1291"/>
        <v xml:space="preserve"> </v>
      </c>
      <c r="P4090" s="117"/>
      <c r="Q4090" s="118"/>
      <c r="R4090" s="119" t="str">
        <f t="shared" si="1292"/>
        <v/>
      </c>
      <c r="S4090" s="133">
        <f>IFERROR(IF(M4090&lt;=0.005,IF(F4090="",L4090,0),IF(F4090&lt;&gt;"",0,IF(P4090="",0,IF(P4090="H",0,IF(Q4090&lt;Veriler!$G$2,L4090*Veriler!$G$2,L4090*Q4090)))))," ")</f>
        <v>0</v>
      </c>
      <c r="T4090" s="133">
        <f>IF(Veriler!T4090&lt;=0.1, S4090, IF(AND(Veriler!T4090&gt;0.1, F4090="", P4090="E"), IF(Q4090&gt;Veriler!$G$2, Q4090*S4090, IF(Q4090&lt;Veriler!$G$2, Veriler!$G$2*S4090, Q4090*S4090)), 0))</f>
        <v>0</v>
      </c>
      <c r="U4090" s="133" t="str">
        <f t="shared" si="1293"/>
        <v xml:space="preserve"> </v>
      </c>
      <c r="V4090" s="134" t="str">
        <f>IFERROR(IF(O4090="%10 sınırı aşılmıştır.",L4090-T4090,IFERROR(IF(F4090="",IF(S4090=1,0,IF(L4090-S4090=0,"",L4090-S4090)),IF(Veriler!M4090="",L4090,IF(L4090*Veriler!M4090=0,"",L4090*Veriler!M4090))),L4090)),0)</f>
        <v/>
      </c>
      <c r="W4090" s="146"/>
      <c r="X4090" s="146"/>
      <c r="Y4090" s="146"/>
    </row>
    <row r="4091" spans="1:25" s="99" customFormat="1" ht="54.75" customHeight="1" x14ac:dyDescent="0.25">
      <c r="A4091" s="96">
        <f t="shared" si="1294"/>
        <v>3016</v>
      </c>
      <c r="B4091" s="175"/>
      <c r="C4091" s="176"/>
      <c r="D4091" s="113"/>
      <c r="E4091" s="115"/>
      <c r="F4091" s="174"/>
      <c r="G4091" s="114" t="str">
        <f t="shared" si="1289"/>
        <v/>
      </c>
      <c r="H4091" s="115"/>
      <c r="I4091" s="115"/>
      <c r="J4091" s="115"/>
      <c r="K4091" s="115"/>
      <c r="L4091" s="133" t="str">
        <f t="shared" si="1290"/>
        <v/>
      </c>
      <c r="M4091" s="116" t="str">
        <f>IF(L4091="", "", L4091/Veriler!$X$1)</f>
        <v/>
      </c>
      <c r="N4091" s="116" t="str">
        <f>IF(F4091&lt;&gt;"", "İthal Girdi", IF(Veriler!T4091="", "", IF(Veriler!S4091="H", "%0,5 üzerindedir", IF(Veriler!T4091&gt;0.1, "%10 sınırı aşılmıştır.", "Uygun"))))</f>
        <v>%0,5 üzerindedir</v>
      </c>
      <c r="O4091" s="116" t="str">
        <f t="shared" si="1291"/>
        <v xml:space="preserve"> </v>
      </c>
      <c r="P4091" s="117"/>
      <c r="Q4091" s="118"/>
      <c r="R4091" s="119" t="str">
        <f t="shared" si="1292"/>
        <v/>
      </c>
      <c r="S4091" s="133">
        <f>IFERROR(IF(M4091&lt;=0.005,IF(F4091="",L4091,0),IF(F4091&lt;&gt;"",0,IF(P4091="",0,IF(P4091="H",0,IF(Q4091&lt;Veriler!$G$2,L4091*Veriler!$G$2,L4091*Q4091)))))," ")</f>
        <v>0</v>
      </c>
      <c r="T4091" s="133">
        <f>IF(Veriler!T4091&lt;=0.1, S4091, IF(AND(Veriler!T4091&gt;0.1, F4091="", P4091="E"), IF(Q4091&gt;Veriler!$G$2, Q4091*S4091, IF(Q4091&lt;Veriler!$G$2, Veriler!$G$2*S4091, Q4091*S4091)), 0))</f>
        <v>0</v>
      </c>
      <c r="U4091" s="133" t="str">
        <f t="shared" si="1293"/>
        <v xml:space="preserve"> </v>
      </c>
      <c r="V4091" s="134" t="str">
        <f>IFERROR(IF(O4091="%10 sınırı aşılmıştır.",L4091-T4091,IFERROR(IF(F4091="",IF(S4091=1,0,IF(L4091-S4091=0,"",L4091-S4091)),IF(Veriler!M4091="",L4091,IF(L4091*Veriler!M4091=0,"",L4091*Veriler!M4091))),L4091)),0)</f>
        <v/>
      </c>
      <c r="W4091" s="146"/>
      <c r="X4091" s="146"/>
      <c r="Y4091" s="146"/>
    </row>
    <row r="4092" spans="1:25" s="99" customFormat="1" ht="54.75" customHeight="1" x14ac:dyDescent="0.25">
      <c r="A4092" s="96">
        <f t="shared" si="1294"/>
        <v>3017</v>
      </c>
      <c r="B4092" s="175"/>
      <c r="C4092" s="176"/>
      <c r="D4092" s="113"/>
      <c r="E4092" s="115"/>
      <c r="F4092" s="174"/>
      <c r="G4092" s="114" t="str">
        <f t="shared" si="1289"/>
        <v/>
      </c>
      <c r="H4092" s="115"/>
      <c r="I4092" s="115"/>
      <c r="J4092" s="115"/>
      <c r="K4092" s="115"/>
      <c r="L4092" s="133" t="str">
        <f t="shared" si="1290"/>
        <v/>
      </c>
      <c r="M4092" s="116" t="str">
        <f>IF(L4092="", "", L4092/Veriler!$X$1)</f>
        <v/>
      </c>
      <c r="N4092" s="116" t="str">
        <f>IF(F4092&lt;&gt;"", "İthal Girdi", IF(Veriler!T4092="", "", IF(Veriler!S4092="H", "%0,5 üzerindedir", IF(Veriler!T4092&gt;0.1, "%10 sınırı aşılmıştır.", "Uygun"))))</f>
        <v>%0,5 üzerindedir</v>
      </c>
      <c r="O4092" s="116" t="str">
        <f t="shared" si="1291"/>
        <v xml:space="preserve"> </v>
      </c>
      <c r="P4092" s="117"/>
      <c r="Q4092" s="118"/>
      <c r="R4092" s="119" t="str">
        <f t="shared" si="1292"/>
        <v/>
      </c>
      <c r="S4092" s="133">
        <f>IFERROR(IF(M4092&lt;=0.005,IF(F4092="",L4092,0),IF(F4092&lt;&gt;"",0,IF(P4092="",0,IF(P4092="H",0,IF(Q4092&lt;Veriler!$G$2,L4092*Veriler!$G$2,L4092*Q4092)))))," ")</f>
        <v>0</v>
      </c>
      <c r="T4092" s="133">
        <f>IF(Veriler!T4092&lt;=0.1, S4092, IF(AND(Veriler!T4092&gt;0.1, F4092="", P4092="E"), IF(Q4092&gt;Veriler!$G$2, Q4092*S4092, IF(Q4092&lt;Veriler!$G$2, Veriler!$G$2*S4092, Q4092*S4092)), 0))</f>
        <v>0</v>
      </c>
      <c r="U4092" s="133" t="str">
        <f t="shared" si="1293"/>
        <v xml:space="preserve"> </v>
      </c>
      <c r="V4092" s="134" t="str">
        <f>IFERROR(IF(O4092="%10 sınırı aşılmıştır.",L4092-T4092,IFERROR(IF(F4092="",IF(S4092=1,0,IF(L4092-S4092=0,"",L4092-S4092)),IF(Veriler!M4092="",L4092,IF(L4092*Veriler!M4092=0,"",L4092*Veriler!M4092))),L4092)),0)</f>
        <v/>
      </c>
      <c r="W4092" s="146"/>
      <c r="X4092" s="146"/>
      <c r="Y4092" s="146"/>
    </row>
    <row r="4093" spans="1:25" s="99" customFormat="1" ht="54.75" customHeight="1" x14ac:dyDescent="0.25">
      <c r="A4093" s="96">
        <f t="shared" si="1294"/>
        <v>3018</v>
      </c>
      <c r="B4093" s="175"/>
      <c r="C4093" s="176"/>
      <c r="D4093" s="113"/>
      <c r="E4093" s="115"/>
      <c r="F4093" s="174"/>
      <c r="G4093" s="114" t="str">
        <f t="shared" si="1289"/>
        <v/>
      </c>
      <c r="H4093" s="115"/>
      <c r="I4093" s="115"/>
      <c r="J4093" s="115"/>
      <c r="K4093" s="115"/>
      <c r="L4093" s="133" t="str">
        <f t="shared" si="1290"/>
        <v/>
      </c>
      <c r="M4093" s="116" t="str">
        <f>IF(L4093="", "", L4093/Veriler!$X$1)</f>
        <v/>
      </c>
      <c r="N4093" s="116" t="str">
        <f>IF(F4093&lt;&gt;"", "İthal Girdi", IF(Veriler!T4093="", "", IF(Veriler!S4093="H", "%0,5 üzerindedir", IF(Veriler!T4093&gt;0.1, "%10 sınırı aşılmıştır.", "Uygun"))))</f>
        <v>%0,5 üzerindedir</v>
      </c>
      <c r="O4093" s="116" t="str">
        <f t="shared" si="1291"/>
        <v xml:space="preserve"> </v>
      </c>
      <c r="P4093" s="117"/>
      <c r="Q4093" s="118"/>
      <c r="R4093" s="119" t="str">
        <f t="shared" si="1292"/>
        <v/>
      </c>
      <c r="S4093" s="133">
        <f>IFERROR(IF(M4093&lt;=0.005,IF(F4093="",L4093,0),IF(F4093&lt;&gt;"",0,IF(P4093="",0,IF(P4093="H",0,IF(Q4093&lt;Veriler!$G$2,L4093*Veriler!$G$2,L4093*Q4093)))))," ")</f>
        <v>0</v>
      </c>
      <c r="T4093" s="133">
        <f>IF(Veriler!T4093&lt;=0.1, S4093, IF(AND(Veriler!T4093&gt;0.1, F4093="", P4093="E"), IF(Q4093&gt;Veriler!$G$2, Q4093*S4093, IF(Q4093&lt;Veriler!$G$2, Veriler!$G$2*S4093, Q4093*S4093)), 0))</f>
        <v>0</v>
      </c>
      <c r="U4093" s="133" t="str">
        <f t="shared" si="1293"/>
        <v xml:space="preserve"> </v>
      </c>
      <c r="V4093" s="134" t="str">
        <f>IFERROR(IF(O4093="%10 sınırı aşılmıştır.",L4093-T4093,IFERROR(IF(F4093="",IF(S4093=1,0,IF(L4093-S4093=0,"",L4093-S4093)),IF(Veriler!M4093="",L4093,IF(L4093*Veriler!M4093=0,"",L4093*Veriler!M4093))),L4093)),0)</f>
        <v/>
      </c>
      <c r="W4093" s="146"/>
      <c r="X4093" s="146"/>
      <c r="Y4093" s="146"/>
    </row>
    <row r="4094" spans="1:25" s="99" customFormat="1" ht="54.75" customHeight="1" x14ac:dyDescent="0.25">
      <c r="A4094" s="96">
        <f t="shared" si="1294"/>
        <v>3019</v>
      </c>
      <c r="B4094" s="175"/>
      <c r="C4094" s="176"/>
      <c r="D4094" s="113"/>
      <c r="E4094" s="115"/>
      <c r="F4094" s="174"/>
      <c r="G4094" s="114" t="str">
        <f t="shared" si="1289"/>
        <v/>
      </c>
      <c r="H4094" s="115"/>
      <c r="I4094" s="115"/>
      <c r="J4094" s="115"/>
      <c r="K4094" s="115"/>
      <c r="L4094" s="133" t="str">
        <f t="shared" si="1290"/>
        <v/>
      </c>
      <c r="M4094" s="116" t="str">
        <f>IF(L4094="", "", L4094/Veriler!$X$1)</f>
        <v/>
      </c>
      <c r="N4094" s="116" t="str">
        <f>IF(F4094&lt;&gt;"", "İthal Girdi", IF(Veriler!T4094="", "", IF(Veriler!S4094="H", "%0,5 üzerindedir", IF(Veriler!T4094&gt;0.1, "%10 sınırı aşılmıştır.", "Uygun"))))</f>
        <v>%0,5 üzerindedir</v>
      </c>
      <c r="O4094" s="116" t="str">
        <f t="shared" si="1291"/>
        <v xml:space="preserve"> </v>
      </c>
      <c r="P4094" s="117"/>
      <c r="Q4094" s="118"/>
      <c r="R4094" s="119" t="str">
        <f t="shared" si="1292"/>
        <v/>
      </c>
      <c r="S4094" s="133">
        <f>IFERROR(IF(M4094&lt;=0.005,IF(F4094="",L4094,0),IF(F4094&lt;&gt;"",0,IF(P4094="",0,IF(P4094="H",0,IF(Q4094&lt;Veriler!$G$2,L4094*Veriler!$G$2,L4094*Q4094)))))," ")</f>
        <v>0</v>
      </c>
      <c r="T4094" s="133">
        <f>IF(Veriler!T4094&lt;=0.1, S4094, IF(AND(Veriler!T4094&gt;0.1, F4094="", P4094="E"), IF(Q4094&gt;Veriler!$G$2, Q4094*S4094, IF(Q4094&lt;Veriler!$G$2, Veriler!$G$2*S4094, Q4094*S4094)), 0))</f>
        <v>0</v>
      </c>
      <c r="U4094" s="133" t="str">
        <f t="shared" si="1293"/>
        <v xml:space="preserve"> </v>
      </c>
      <c r="V4094" s="134" t="str">
        <f>IFERROR(IF(O4094="%10 sınırı aşılmıştır.",L4094-T4094,IFERROR(IF(F4094="",IF(S4094=1,0,IF(L4094-S4094=0,"",L4094-S4094)),IF(Veriler!M4094="",L4094,IF(L4094*Veriler!M4094=0,"",L4094*Veriler!M4094))),L4094)),0)</f>
        <v/>
      </c>
      <c r="W4094" s="146"/>
      <c r="X4094" s="146"/>
      <c r="Y4094" s="146"/>
    </row>
    <row r="4095" spans="1:25" s="99" customFormat="1" ht="54.75" customHeight="1" x14ac:dyDescent="0.25">
      <c r="A4095" s="96">
        <f t="shared" si="1294"/>
        <v>3020</v>
      </c>
      <c r="B4095" s="175"/>
      <c r="C4095" s="176"/>
      <c r="D4095" s="113"/>
      <c r="E4095" s="115"/>
      <c r="F4095" s="174"/>
      <c r="G4095" s="114" t="str">
        <f t="shared" si="1289"/>
        <v/>
      </c>
      <c r="H4095" s="115"/>
      <c r="I4095" s="115"/>
      <c r="J4095" s="115"/>
      <c r="K4095" s="115"/>
      <c r="L4095" s="133" t="str">
        <f t="shared" si="1290"/>
        <v/>
      </c>
      <c r="M4095" s="116" t="str">
        <f>IF(L4095="", "", L4095/Veriler!$X$1)</f>
        <v/>
      </c>
      <c r="N4095" s="116" t="str">
        <f>IF(F4095&lt;&gt;"", "İthal Girdi", IF(Veriler!T4095="", "", IF(Veriler!S4095="H", "%0,5 üzerindedir", IF(Veriler!T4095&gt;0.1, "%10 sınırı aşılmıştır.", "Uygun"))))</f>
        <v>%0,5 üzerindedir</v>
      </c>
      <c r="O4095" s="116" t="str">
        <f t="shared" si="1291"/>
        <v xml:space="preserve"> </v>
      </c>
      <c r="P4095" s="117"/>
      <c r="Q4095" s="118"/>
      <c r="R4095" s="119" t="str">
        <f t="shared" si="1292"/>
        <v/>
      </c>
      <c r="S4095" s="133">
        <f>IFERROR(IF(M4095&lt;=0.005,IF(F4095="",L4095,0),IF(F4095&lt;&gt;"",0,IF(P4095="",0,IF(P4095="H",0,IF(Q4095&lt;Veriler!$G$2,L4095*Veriler!$G$2,L4095*Q4095)))))," ")</f>
        <v>0</v>
      </c>
      <c r="T4095" s="133">
        <f>IF(Veriler!T4095&lt;=0.1, S4095, IF(AND(Veriler!T4095&gt;0.1, F4095="", P4095="E"), IF(Q4095&gt;Veriler!$G$2, Q4095*S4095, IF(Q4095&lt;Veriler!$G$2, Veriler!$G$2*S4095, Q4095*S4095)), 0))</f>
        <v>0</v>
      </c>
      <c r="U4095" s="133" t="str">
        <f t="shared" si="1293"/>
        <v xml:space="preserve"> </v>
      </c>
      <c r="V4095" s="134" t="str">
        <f>IFERROR(IF(O4095="%10 sınırı aşılmıştır.",L4095-T4095,IFERROR(IF(F4095="",IF(S4095=1,0,IF(L4095-S4095=0,"",L4095-S4095)),IF(Veriler!M4095="",L4095,IF(L4095*Veriler!M4095=0,"",L4095*Veriler!M4095))),L4095)),0)</f>
        <v/>
      </c>
      <c r="W4095" s="146"/>
      <c r="X4095" s="146"/>
      <c r="Y4095" s="146"/>
    </row>
    <row r="4096" spans="1:25" s="99" customFormat="1" ht="54.75" customHeight="1" x14ac:dyDescent="0.25">
      <c r="A4096" s="96">
        <f t="shared" si="1294"/>
        <v>3021</v>
      </c>
      <c r="B4096" s="175"/>
      <c r="C4096" s="176"/>
      <c r="D4096" s="113"/>
      <c r="E4096" s="115"/>
      <c r="F4096" s="174"/>
      <c r="G4096" s="114" t="str">
        <f t="shared" si="1289"/>
        <v/>
      </c>
      <c r="H4096" s="115"/>
      <c r="I4096" s="115"/>
      <c r="J4096" s="115"/>
      <c r="K4096" s="115"/>
      <c r="L4096" s="133" t="str">
        <f t="shared" si="1290"/>
        <v/>
      </c>
      <c r="M4096" s="116" t="str">
        <f>IF(L4096="", "", L4096/Veriler!$X$1)</f>
        <v/>
      </c>
      <c r="N4096" s="116" t="str">
        <f>IF(F4096&lt;&gt;"", "İthal Girdi", IF(Veriler!T4096="", "", IF(Veriler!S4096="H", "%0,5 üzerindedir", IF(Veriler!T4096&gt;0.1, "%10 sınırı aşılmıştır.", "Uygun"))))</f>
        <v>%0,5 üzerindedir</v>
      </c>
      <c r="O4096" s="116" t="str">
        <f t="shared" si="1291"/>
        <v xml:space="preserve"> </v>
      </c>
      <c r="P4096" s="117"/>
      <c r="Q4096" s="118"/>
      <c r="R4096" s="119" t="str">
        <f t="shared" si="1292"/>
        <v/>
      </c>
      <c r="S4096" s="133">
        <f>IFERROR(IF(M4096&lt;=0.005,IF(F4096="",L4096,0),IF(F4096&lt;&gt;"",0,IF(P4096="",0,IF(P4096="H",0,IF(Q4096&lt;Veriler!$G$2,L4096*Veriler!$G$2,L4096*Q4096)))))," ")</f>
        <v>0</v>
      </c>
      <c r="T4096" s="133">
        <f>IF(Veriler!T4096&lt;=0.1, S4096, IF(AND(Veriler!T4096&gt;0.1, F4096="", P4096="E"), IF(Q4096&gt;Veriler!$G$2, Q4096*S4096, IF(Q4096&lt;Veriler!$G$2, Veriler!$G$2*S4096, Q4096*S4096)), 0))</f>
        <v>0</v>
      </c>
      <c r="U4096" s="133" t="str">
        <f t="shared" si="1293"/>
        <v xml:space="preserve"> </v>
      </c>
      <c r="V4096" s="134" t="str">
        <f>IFERROR(IF(O4096="%10 sınırı aşılmıştır.",L4096-T4096,IFERROR(IF(F4096="",IF(S4096=1,0,IF(L4096-S4096=0,"",L4096-S4096)),IF(Veriler!M4096="",L4096,IF(L4096*Veriler!M4096=0,"",L4096*Veriler!M4096))),L4096)),0)</f>
        <v/>
      </c>
      <c r="W4096" s="146"/>
      <c r="X4096" s="146"/>
      <c r="Y4096" s="146"/>
    </row>
    <row r="4097" spans="1:25" s="99" customFormat="1" ht="54.75" customHeight="1" x14ac:dyDescent="0.25">
      <c r="A4097" s="96">
        <f t="shared" si="1294"/>
        <v>3022</v>
      </c>
      <c r="B4097" s="175"/>
      <c r="C4097" s="176"/>
      <c r="D4097" s="113"/>
      <c r="E4097" s="115"/>
      <c r="F4097" s="174"/>
      <c r="G4097" s="114" t="str">
        <f t="shared" si="1289"/>
        <v/>
      </c>
      <c r="H4097" s="115"/>
      <c r="I4097" s="115"/>
      <c r="J4097" s="115"/>
      <c r="K4097" s="115"/>
      <c r="L4097" s="133" t="str">
        <f t="shared" si="1290"/>
        <v/>
      </c>
      <c r="M4097" s="116" t="str">
        <f>IF(L4097="", "", L4097/Veriler!$X$1)</f>
        <v/>
      </c>
      <c r="N4097" s="116" t="str">
        <f>IF(F4097&lt;&gt;"", "İthal Girdi", IF(Veriler!T4097="", "", IF(Veriler!S4097="H", "%0,5 üzerindedir", IF(Veriler!T4097&gt;0.1, "%10 sınırı aşılmıştır.", "Uygun"))))</f>
        <v>%0,5 üzerindedir</v>
      </c>
      <c r="O4097" s="116" t="str">
        <f t="shared" si="1291"/>
        <v xml:space="preserve"> </v>
      </c>
      <c r="P4097" s="117"/>
      <c r="Q4097" s="118"/>
      <c r="R4097" s="119" t="str">
        <f t="shared" si="1292"/>
        <v/>
      </c>
      <c r="S4097" s="133">
        <f>IFERROR(IF(M4097&lt;=0.005,IF(F4097="",L4097,0),IF(F4097&lt;&gt;"",0,IF(P4097="",0,IF(P4097="H",0,IF(Q4097&lt;Veriler!$G$2,L4097*Veriler!$G$2,L4097*Q4097)))))," ")</f>
        <v>0</v>
      </c>
      <c r="T4097" s="133">
        <f>IF(Veriler!T4097&lt;=0.1, S4097, IF(AND(Veriler!T4097&gt;0.1, F4097="", P4097="E"), IF(Q4097&gt;Veriler!$G$2, Q4097*S4097, IF(Q4097&lt;Veriler!$G$2, Veriler!$G$2*S4097, Q4097*S4097)), 0))</f>
        <v>0</v>
      </c>
      <c r="U4097" s="133" t="str">
        <f t="shared" si="1293"/>
        <v xml:space="preserve"> </v>
      </c>
      <c r="V4097" s="134" t="str">
        <f>IFERROR(IF(O4097="%10 sınırı aşılmıştır.",L4097-T4097,IFERROR(IF(F4097="",IF(S4097=1,0,IF(L4097-S4097=0,"",L4097-S4097)),IF(Veriler!M4097="",L4097,IF(L4097*Veriler!M4097=0,"",L4097*Veriler!M4097))),L4097)),0)</f>
        <v/>
      </c>
      <c r="W4097" s="146"/>
      <c r="X4097" s="146"/>
      <c r="Y4097" s="146"/>
    </row>
    <row r="4098" spans="1:25" s="99" customFormat="1" ht="54.75" customHeight="1" x14ac:dyDescent="0.25">
      <c r="A4098" s="96">
        <f t="shared" si="1294"/>
        <v>3023</v>
      </c>
      <c r="B4098" s="175"/>
      <c r="C4098" s="176"/>
      <c r="D4098" s="113"/>
      <c r="E4098" s="115"/>
      <c r="F4098" s="174"/>
      <c r="G4098" s="114" t="str">
        <f t="shared" si="1289"/>
        <v/>
      </c>
      <c r="H4098" s="115"/>
      <c r="I4098" s="115"/>
      <c r="J4098" s="115"/>
      <c r="K4098" s="115"/>
      <c r="L4098" s="133" t="str">
        <f t="shared" si="1290"/>
        <v/>
      </c>
      <c r="M4098" s="116" t="str">
        <f>IF(L4098="", "", L4098/Veriler!$X$1)</f>
        <v/>
      </c>
      <c r="N4098" s="116" t="str">
        <f>IF(F4098&lt;&gt;"", "İthal Girdi", IF(Veriler!T4098="", "", IF(Veriler!S4098="H", "%0,5 üzerindedir", IF(Veriler!T4098&gt;0.1, "%10 sınırı aşılmıştır.", "Uygun"))))</f>
        <v>%0,5 üzerindedir</v>
      </c>
      <c r="O4098" s="116" t="str">
        <f t="shared" si="1291"/>
        <v xml:space="preserve"> </v>
      </c>
      <c r="P4098" s="117"/>
      <c r="Q4098" s="118"/>
      <c r="R4098" s="119" t="str">
        <f t="shared" si="1292"/>
        <v/>
      </c>
      <c r="S4098" s="133">
        <f>IFERROR(IF(M4098&lt;=0.005,IF(F4098="",L4098,0),IF(F4098&lt;&gt;"",0,IF(P4098="",0,IF(P4098="H",0,IF(Q4098&lt;Veriler!$G$2,L4098*Veriler!$G$2,L4098*Q4098)))))," ")</f>
        <v>0</v>
      </c>
      <c r="T4098" s="133">
        <f>IF(Veriler!T4098&lt;=0.1, S4098, IF(AND(Veriler!T4098&gt;0.1, F4098="", P4098="E"), IF(Q4098&gt;Veriler!$G$2, Q4098*S4098, IF(Q4098&lt;Veriler!$G$2, Veriler!$G$2*S4098, Q4098*S4098)), 0))</f>
        <v>0</v>
      </c>
      <c r="U4098" s="133" t="str">
        <f t="shared" si="1293"/>
        <v xml:space="preserve"> </v>
      </c>
      <c r="V4098" s="134" t="str">
        <f>IFERROR(IF(O4098="%10 sınırı aşılmıştır.",L4098-T4098,IFERROR(IF(F4098="",IF(S4098=1,0,IF(L4098-S4098=0,"",L4098-S4098)),IF(Veriler!M4098="",L4098,IF(L4098*Veriler!M4098=0,"",L4098*Veriler!M4098))),L4098)),0)</f>
        <v/>
      </c>
      <c r="W4098" s="146"/>
      <c r="X4098" s="146"/>
      <c r="Y4098" s="146"/>
    </row>
    <row r="4099" spans="1:25" s="99" customFormat="1" ht="54.75" customHeight="1" x14ac:dyDescent="0.25">
      <c r="A4099" s="96">
        <f t="shared" si="1294"/>
        <v>3024</v>
      </c>
      <c r="B4099" s="175"/>
      <c r="C4099" s="176"/>
      <c r="D4099" s="113"/>
      <c r="E4099" s="115"/>
      <c r="F4099" s="174"/>
      <c r="G4099" s="114" t="str">
        <f t="shared" si="1289"/>
        <v/>
      </c>
      <c r="H4099" s="115"/>
      <c r="I4099" s="115"/>
      <c r="J4099" s="115"/>
      <c r="K4099" s="115"/>
      <c r="L4099" s="133" t="str">
        <f t="shared" si="1290"/>
        <v/>
      </c>
      <c r="M4099" s="116" t="str">
        <f>IF(L4099="", "", L4099/Veriler!$X$1)</f>
        <v/>
      </c>
      <c r="N4099" s="116" t="str">
        <f>IF(F4099&lt;&gt;"", "İthal Girdi", IF(Veriler!T4099="", "", IF(Veriler!S4099="H", "%0,5 üzerindedir", IF(Veriler!T4099&gt;0.1, "%10 sınırı aşılmıştır.", "Uygun"))))</f>
        <v>%0,5 üzerindedir</v>
      </c>
      <c r="O4099" s="116" t="str">
        <f t="shared" si="1291"/>
        <v xml:space="preserve"> </v>
      </c>
      <c r="P4099" s="117"/>
      <c r="Q4099" s="118"/>
      <c r="R4099" s="119" t="str">
        <f t="shared" si="1292"/>
        <v/>
      </c>
      <c r="S4099" s="133">
        <f>IFERROR(IF(M4099&lt;=0.005,IF(F4099="",L4099,0),IF(F4099&lt;&gt;"",0,IF(P4099="",0,IF(P4099="H",0,IF(Q4099&lt;Veriler!$G$2,L4099*Veriler!$G$2,L4099*Q4099)))))," ")</f>
        <v>0</v>
      </c>
      <c r="T4099" s="133">
        <f>IF(Veriler!T4099&lt;=0.1, S4099, IF(AND(Veriler!T4099&gt;0.1, F4099="", P4099="E"), IF(Q4099&gt;Veriler!$G$2, Q4099*S4099, IF(Q4099&lt;Veriler!$G$2, Veriler!$G$2*S4099, Q4099*S4099)), 0))</f>
        <v>0</v>
      </c>
      <c r="U4099" s="133" t="str">
        <f t="shared" si="1293"/>
        <v xml:space="preserve"> </v>
      </c>
      <c r="V4099" s="134" t="str">
        <f>IFERROR(IF(O4099="%10 sınırı aşılmıştır.",L4099-T4099,IFERROR(IF(F4099="",IF(S4099=1,0,IF(L4099-S4099=0,"",L4099-S4099)),IF(Veriler!M4099="",L4099,IF(L4099*Veriler!M4099=0,"",L4099*Veriler!M4099))),L4099)),0)</f>
        <v/>
      </c>
      <c r="W4099" s="146"/>
      <c r="X4099" s="146"/>
      <c r="Y4099" s="146"/>
    </row>
    <row r="4100" spans="1:25" s="99" customFormat="1" ht="24" customHeight="1" x14ac:dyDescent="0.25">
      <c r="A4100" s="103"/>
      <c r="B4100" s="104"/>
      <c r="C4100" s="104"/>
      <c r="D4100" s="104"/>
      <c r="E4100" s="103"/>
      <c r="F4100" s="135"/>
      <c r="G4100" s="157"/>
      <c r="H4100" s="103"/>
      <c r="I4100" s="103"/>
      <c r="J4100" s="103"/>
      <c r="K4100" s="103"/>
      <c r="L4100" s="136">
        <f>SUM(L4071:L4084,L4086:L4099)</f>
        <v>0</v>
      </c>
      <c r="M4100" s="158"/>
      <c r="N4100" s="158"/>
      <c r="O4100" s="158"/>
      <c r="P4100" s="105"/>
      <c r="Q4100" s="106"/>
      <c r="R4100" s="159"/>
      <c r="S4100" s="160"/>
      <c r="T4100" s="160"/>
      <c r="U4100" s="160"/>
      <c r="V4100" s="160"/>
      <c r="W4100" s="146"/>
      <c r="X4100" s="146"/>
      <c r="Y4100" s="146"/>
    </row>
    <row r="4101" spans="1:25" s="99" customFormat="1" ht="31.5" customHeight="1" x14ac:dyDescent="0.25">
      <c r="A4101" s="103"/>
      <c r="B4101" s="104"/>
      <c r="C4101" s="104"/>
      <c r="D4101" s="104"/>
      <c r="E4101" s="103"/>
      <c r="F4101" s="135"/>
      <c r="G4101" s="157"/>
      <c r="H4101" s="103"/>
      <c r="I4101" s="103"/>
      <c r="J4101" s="103"/>
      <c r="K4101" s="103"/>
      <c r="L4101" s="161"/>
      <c r="M4101" s="158"/>
      <c r="N4101" s="158"/>
      <c r="O4101" s="158"/>
      <c r="P4101" s="105"/>
      <c r="Q4101" s="106"/>
      <c r="R4101" s="159"/>
      <c r="S4101" s="162" t="s">
        <v>57</v>
      </c>
      <c r="T4101" s="162" t="s">
        <v>57</v>
      </c>
      <c r="U4101" s="162" t="s">
        <v>57</v>
      </c>
      <c r="V4101" s="163" t="s">
        <v>58</v>
      </c>
      <c r="W4101" s="146"/>
      <c r="X4101" s="146"/>
      <c r="Y4101" s="146"/>
    </row>
    <row r="4102" spans="1:25" s="99" customFormat="1" ht="58.5" customHeight="1" x14ac:dyDescent="0.25">
      <c r="A4102" s="185" t="s">
        <v>59</v>
      </c>
      <c r="B4102" s="180"/>
      <c r="C4102" s="180"/>
      <c r="D4102" s="180"/>
      <c r="E4102" s="180"/>
      <c r="F4102" s="180"/>
      <c r="G4102" s="180"/>
      <c r="H4102" s="180"/>
      <c r="I4102" s="180"/>
      <c r="J4102" s="180"/>
      <c r="K4102" s="180"/>
      <c r="L4102" s="180"/>
      <c r="M4102" s="180"/>
      <c r="N4102" s="180"/>
      <c r="O4102" s="180"/>
      <c r="P4102" s="180"/>
      <c r="Q4102" s="180"/>
      <c r="R4102" s="176"/>
      <c r="S4102" s="137">
        <f>SUM(S4064,S4071:S4084,S4086:S4099)</f>
        <v>0</v>
      </c>
      <c r="T4102" s="137" t="str">
        <f>IF(SUM(T4071:T4084,T4086:T4099)=0," ",SUM(T4071:T4084,T4086:T4099))</f>
        <v xml:space="preserve"> </v>
      </c>
      <c r="U4102" s="137" t="str">
        <f>IF(SUM(U4071:U4084,U4086:U4099)=0," ",SUM(U4071:U4084,U4086:U4099))</f>
        <v xml:space="preserve"> </v>
      </c>
      <c r="V4102" s="137" t="str">
        <f>IF(SUM(V4071:V4084,V4086:V4099)=0," ",SUM(V4071:V4084,V4086:V4099))</f>
        <v xml:space="preserve"> </v>
      </c>
      <c r="W4102" s="146"/>
      <c r="X4102" s="164">
        <f>SUM(U4071:U4084,U4086:U4099)</f>
        <v>0</v>
      </c>
      <c r="Y4102" s="164">
        <f>SUM(V4071:V4084,V4086:V4099)</f>
        <v>0</v>
      </c>
    </row>
    <row r="4103" spans="1:25" x14ac:dyDescent="0.3">
      <c r="A4103" s="34"/>
      <c r="G4103" s="146"/>
      <c r="L4103" s="146"/>
      <c r="M4103" s="146"/>
      <c r="N4103" s="146"/>
      <c r="O4103" s="146"/>
      <c r="R4103" s="146"/>
      <c r="S4103" s="146"/>
      <c r="T4103" s="146"/>
      <c r="U4103" s="146"/>
      <c r="V4103" s="146"/>
      <c r="W4103" s="146"/>
      <c r="X4103" s="146"/>
      <c r="Y4103" s="146"/>
    </row>
    <row r="4104" spans="1:25" x14ac:dyDescent="0.3">
      <c r="A4104" s="186" t="s">
        <v>60</v>
      </c>
      <c r="B4104" s="187"/>
      <c r="C4104" s="187"/>
      <c r="D4104" s="187"/>
      <c r="E4104" s="187"/>
      <c r="F4104" s="187"/>
      <c r="G4104" s="187"/>
      <c r="H4104" s="187"/>
      <c r="I4104" s="187"/>
      <c r="J4104" s="187"/>
      <c r="K4104" s="187"/>
      <c r="L4104" s="187"/>
      <c r="M4104" s="187"/>
      <c r="N4104" s="187"/>
      <c r="O4104" s="187"/>
      <c r="P4104" s="187"/>
      <c r="Q4104" s="187"/>
      <c r="R4104" s="187"/>
      <c r="S4104" s="187"/>
      <c r="T4104" s="187"/>
      <c r="U4104" s="187"/>
      <c r="V4104" s="187"/>
      <c r="W4104" s="146"/>
      <c r="X4104" s="146"/>
      <c r="Y4104" s="146"/>
    </row>
    <row r="4105" spans="1:25" s="99" customFormat="1" ht="41.25" customHeight="1" x14ac:dyDescent="0.25">
      <c r="A4105" s="189" t="s">
        <v>38</v>
      </c>
      <c r="B4105" s="180"/>
      <c r="C4105" s="180"/>
      <c r="D4105" s="180"/>
      <c r="E4105" s="180"/>
      <c r="F4105" s="180"/>
      <c r="G4105" s="180"/>
      <c r="H4105" s="180"/>
      <c r="I4105" s="180"/>
      <c r="J4105" s="180"/>
      <c r="K4105" s="180"/>
      <c r="L4105" s="180"/>
      <c r="M4105" s="180"/>
      <c r="N4105" s="180"/>
      <c r="O4105" s="180"/>
      <c r="P4105" s="180"/>
      <c r="Q4105" s="180"/>
      <c r="R4105" s="180"/>
      <c r="S4105" s="180"/>
      <c r="T4105" s="180"/>
      <c r="U4105" s="180"/>
      <c r="V4105" s="176"/>
      <c r="W4105" s="146"/>
      <c r="X4105" s="146"/>
      <c r="Y4105" s="146"/>
    </row>
    <row r="4106" spans="1:25" s="100" customFormat="1" ht="35.25" customHeight="1" x14ac:dyDescent="0.25">
      <c r="A4106" s="179" t="s">
        <v>39</v>
      </c>
      <c r="B4106" s="180"/>
      <c r="C4106" s="180"/>
      <c r="D4106" s="180"/>
      <c r="E4106" s="180"/>
      <c r="F4106" s="180"/>
      <c r="G4106" s="180"/>
      <c r="H4106" s="180"/>
      <c r="I4106" s="180"/>
      <c r="J4106" s="180"/>
      <c r="K4106" s="180"/>
      <c r="L4106" s="180"/>
      <c r="M4106" s="180"/>
      <c r="N4106" s="180"/>
      <c r="O4106" s="180"/>
      <c r="P4106" s="180"/>
      <c r="Q4106" s="180"/>
      <c r="R4106" s="176"/>
      <c r="S4106" s="147"/>
      <c r="T4106" s="148"/>
      <c r="U4106" s="149" t="s">
        <v>40</v>
      </c>
      <c r="V4106" s="150">
        <f>V4068+1</f>
        <v>109</v>
      </c>
      <c r="W4106" s="146"/>
      <c r="X4106" s="146"/>
      <c r="Y4106" s="146"/>
    </row>
    <row r="4107" spans="1:25" s="99" customFormat="1" ht="81" customHeight="1" x14ac:dyDescent="0.25">
      <c r="A4107" s="110" t="s">
        <v>3</v>
      </c>
      <c r="B4107" s="188" t="s">
        <v>41</v>
      </c>
      <c r="C4107" s="176"/>
      <c r="D4107" s="111" t="s">
        <v>42</v>
      </c>
      <c r="E4107" s="110" t="s">
        <v>324</v>
      </c>
      <c r="F4107" s="111" t="s">
        <v>325</v>
      </c>
      <c r="G4107" s="151" t="s">
        <v>43</v>
      </c>
      <c r="H4107" s="110" t="s">
        <v>44</v>
      </c>
      <c r="I4107" s="110" t="s">
        <v>8</v>
      </c>
      <c r="J4107" s="110" t="s">
        <v>45</v>
      </c>
      <c r="K4107" s="110" t="s">
        <v>46</v>
      </c>
      <c r="L4107" s="152" t="s">
        <v>47</v>
      </c>
      <c r="M4107" s="153" t="s">
        <v>48</v>
      </c>
      <c r="N4107" s="154" t="s">
        <v>49</v>
      </c>
      <c r="O4107" s="154" t="s">
        <v>49</v>
      </c>
      <c r="P4107" s="112" t="s">
        <v>50</v>
      </c>
      <c r="Q4107" s="110" t="s">
        <v>51</v>
      </c>
      <c r="R4107" s="155" t="s">
        <v>52</v>
      </c>
      <c r="S4107" s="156" t="s">
        <v>53</v>
      </c>
      <c r="T4107" s="156" t="s">
        <v>54</v>
      </c>
      <c r="U4107" s="152" t="s">
        <v>54</v>
      </c>
      <c r="V4107" s="152" t="s">
        <v>55</v>
      </c>
      <c r="W4107" s="146"/>
      <c r="X4107" s="146"/>
      <c r="Y4107" s="146"/>
    </row>
    <row r="4108" spans="1:25" s="99" customFormat="1" ht="45" customHeight="1" x14ac:dyDescent="0.25">
      <c r="A4108" s="101"/>
      <c r="B4108" s="177" t="s">
        <v>56</v>
      </c>
      <c r="C4108" s="178"/>
      <c r="D4108" s="102"/>
      <c r="E4108" s="170"/>
      <c r="F4108" s="102"/>
      <c r="G4108" s="95"/>
      <c r="H4108" s="102"/>
      <c r="I4108" s="102"/>
      <c r="J4108" s="102"/>
      <c r="K4108" s="102"/>
      <c r="L4108" s="95"/>
      <c r="M4108" s="95"/>
      <c r="N4108" s="95"/>
      <c r="O4108" s="95"/>
      <c r="P4108" s="102"/>
      <c r="Q4108" s="102"/>
      <c r="R4108" s="190"/>
      <c r="S4108" s="184"/>
      <c r="T4108" s="95"/>
      <c r="U4108" s="95"/>
      <c r="V4108" s="95"/>
      <c r="W4108" s="146"/>
      <c r="X4108" s="146"/>
      <c r="Y4108" s="146"/>
    </row>
    <row r="4109" spans="1:25" s="99" customFormat="1" ht="54.75" customHeight="1" x14ac:dyDescent="0.25">
      <c r="A4109" s="96">
        <f>A4099+1</f>
        <v>3025</v>
      </c>
      <c r="B4109" s="181"/>
      <c r="C4109" s="182"/>
      <c r="D4109" s="113"/>
      <c r="E4109" s="115"/>
      <c r="F4109" s="174"/>
      <c r="G4109" s="114" t="str">
        <f t="shared" ref="G4109:G4122" si="1295">IF(AND(F4109&lt;&gt;"",V4109&lt;&gt;"",L4109&lt;&gt;0),V4109/L4109,"")</f>
        <v/>
      </c>
      <c r="H4109" s="115"/>
      <c r="I4109" s="115"/>
      <c r="J4109" s="115"/>
      <c r="K4109" s="115"/>
      <c r="L4109" s="133" t="str">
        <f t="shared" ref="L4109:L4122" si="1296">IF(AND(H4109&lt;&gt;0, J4109&lt;&gt;0, K4109&lt;&gt;0), H4109*J4109*K4109, "")</f>
        <v/>
      </c>
      <c r="M4109" s="116" t="str">
        <f>IF(L4109="", "", L4109/Veriler!$X$1)</f>
        <v/>
      </c>
      <c r="N4109" s="116" t="str">
        <f>IF(F4109&lt;&gt;"", "İthal Girdi", IF(Veriler!T4109="", "", IF(Veriler!S4109="H", "%0,5 üzerindedir", IF(Veriler!T4109&gt;0.1, "%10 sınırı aşılmıştır.", "Uygun"))))</f>
        <v>%0,5 üzerindedir</v>
      </c>
      <c r="O4109" s="116" t="str">
        <f t="shared" ref="O4109:O4122" si="1297">IF(M4109=""," ",N4109)</f>
        <v xml:space="preserve"> </v>
      </c>
      <c r="P4109" s="117"/>
      <c r="Q4109" s="118"/>
      <c r="R4109" s="119" t="str">
        <f t="shared" ref="R4109:R4122" si="1298">IFERROR(IF(AND(T4109&lt;&gt;"",L4109&lt;&gt;"",L4109&lt;&gt;0,T4109&lt;&gt;0),T4109/L4109,"")," ")</f>
        <v/>
      </c>
      <c r="S4109" s="133">
        <f>IFERROR(IF(M4109&lt;=0.005,IF(F4109="",L4109,0),IF(F4109&lt;&gt;"",0,IF(P4109="",0,IF(P4109="H",0,IF(Q4109&lt;Veriler!$G$2,L4109*Veriler!$G$2,L4109*Q4109)))))," ")</f>
        <v>0</v>
      </c>
      <c r="T4109" s="133">
        <f>IF(Veriler!T4109&lt;=0.1, S4109, IF(AND(Veriler!T4109&gt;0.1, F4109="", P4109="E"), IF(Q4109&gt;Veriler!$G$2, Q4109*S4109, IF(Q4109&lt;Veriler!$G$2, Veriler!$G$2*S4109, Q4109*S4109)), 0))</f>
        <v>0</v>
      </c>
      <c r="U4109" s="133" t="str">
        <f t="shared" ref="U4109:U4122" si="1299">IF(T4109=0," ",T4109)</f>
        <v xml:space="preserve"> </v>
      </c>
      <c r="V4109" s="134" t="str">
        <f>IFERROR(IF(O4109="%10 sınırı aşılmıştır.",L4109-T4109,IFERROR(IF(F4109="",IF(S4109=1,0,IF(L4109-S4109=0,"",L4109-S4109)),IF(Veriler!M4109="",L4109,IF(L4109*Veriler!M4109=0,"",L4109*Veriler!M4109))),L4109)),0)</f>
        <v/>
      </c>
      <c r="W4109" s="146"/>
      <c r="X4109" s="146"/>
      <c r="Y4109" s="146"/>
    </row>
    <row r="4110" spans="1:25" s="99" customFormat="1" ht="54.75" customHeight="1" x14ac:dyDescent="0.25">
      <c r="A4110" s="96">
        <f t="shared" ref="A4110:A4122" si="1300">A4109+1</f>
        <v>3026</v>
      </c>
      <c r="B4110" s="175"/>
      <c r="C4110" s="176"/>
      <c r="D4110" s="113"/>
      <c r="E4110" s="115"/>
      <c r="F4110" s="174"/>
      <c r="G4110" s="114" t="str">
        <f t="shared" si="1295"/>
        <v/>
      </c>
      <c r="H4110" s="115"/>
      <c r="I4110" s="115"/>
      <c r="J4110" s="115"/>
      <c r="K4110" s="115"/>
      <c r="L4110" s="133" t="str">
        <f t="shared" si="1296"/>
        <v/>
      </c>
      <c r="M4110" s="116" t="str">
        <f>IF(L4110="", "", L4110/Veriler!$X$1)</f>
        <v/>
      </c>
      <c r="N4110" s="116" t="str">
        <f>IF(F4110&lt;&gt;"", "İthal Girdi", IF(Veriler!T4110="", "", IF(Veriler!S4110="H", "%0,5 üzerindedir", IF(Veriler!T4110&gt;0.1, "%10 sınırı aşılmıştır.", "Uygun"))))</f>
        <v>%0,5 üzerindedir</v>
      </c>
      <c r="O4110" s="116" t="str">
        <f t="shared" si="1297"/>
        <v xml:space="preserve"> </v>
      </c>
      <c r="P4110" s="117"/>
      <c r="Q4110" s="118"/>
      <c r="R4110" s="119" t="str">
        <f t="shared" si="1298"/>
        <v/>
      </c>
      <c r="S4110" s="133">
        <f>IFERROR(IF(M4110&lt;=0.005,IF(F4110="",L4110,0),IF(F4110&lt;&gt;"",0,IF(P4110="",0,IF(P4110="H",0,IF(Q4110&lt;Veriler!$G$2,L4110*Veriler!$G$2,L4110*Q4110)))))," ")</f>
        <v>0</v>
      </c>
      <c r="T4110" s="133">
        <f>IF(Veriler!T4110&lt;=0.1, S4110, IF(AND(Veriler!T4110&gt;0.1, F4110="", P4110="E"), IF(Q4110&gt;Veriler!$G$2, Q4110*S4110, IF(Q4110&lt;Veriler!$G$2, Veriler!$G$2*S4110, Q4110*S4110)), 0))</f>
        <v>0</v>
      </c>
      <c r="U4110" s="133" t="str">
        <f t="shared" si="1299"/>
        <v xml:space="preserve"> </v>
      </c>
      <c r="V4110" s="134" t="str">
        <f>IFERROR(IF(O4110="%10 sınırı aşılmıştır.",L4110-T4110,IFERROR(IF(F4110="",IF(S4110=1,0,IF(L4110-S4110=0,"",L4110-S4110)),IF(Veriler!M4110="",L4110,IF(L4110*Veriler!M4110=0,"",L4110*Veriler!M4110))),L4110)),0)</f>
        <v/>
      </c>
      <c r="W4110" s="146"/>
      <c r="X4110" s="146"/>
      <c r="Y4110" s="146"/>
    </row>
    <row r="4111" spans="1:25" s="99" customFormat="1" ht="54.75" customHeight="1" x14ac:dyDescent="0.25">
      <c r="A4111" s="96">
        <f t="shared" si="1300"/>
        <v>3027</v>
      </c>
      <c r="B4111" s="175"/>
      <c r="C4111" s="176"/>
      <c r="D4111" s="113"/>
      <c r="E4111" s="115"/>
      <c r="F4111" s="174"/>
      <c r="G4111" s="114" t="str">
        <f t="shared" si="1295"/>
        <v/>
      </c>
      <c r="H4111" s="115"/>
      <c r="I4111" s="115"/>
      <c r="J4111" s="115"/>
      <c r="K4111" s="115"/>
      <c r="L4111" s="133" t="str">
        <f t="shared" si="1296"/>
        <v/>
      </c>
      <c r="M4111" s="116" t="str">
        <f>IF(L4111="", "", L4111/Veriler!$X$1)</f>
        <v/>
      </c>
      <c r="N4111" s="116" t="str">
        <f>IF(F4111&lt;&gt;"", "İthal Girdi", IF(Veriler!T4111="", "", IF(Veriler!S4111="H", "%0,5 üzerindedir", IF(Veriler!T4111&gt;0.1, "%10 sınırı aşılmıştır.", "Uygun"))))</f>
        <v>%0,5 üzerindedir</v>
      </c>
      <c r="O4111" s="116" t="str">
        <f t="shared" si="1297"/>
        <v xml:space="preserve"> </v>
      </c>
      <c r="P4111" s="117"/>
      <c r="Q4111" s="118"/>
      <c r="R4111" s="119" t="str">
        <f t="shared" si="1298"/>
        <v/>
      </c>
      <c r="S4111" s="133">
        <f>IFERROR(IF(M4111&lt;=0.005,IF(F4111="",L4111,0),IF(F4111&lt;&gt;"",0,IF(P4111="",0,IF(P4111="H",0,IF(Q4111&lt;Veriler!$G$2,L4111*Veriler!$G$2,L4111*Q4111)))))," ")</f>
        <v>0</v>
      </c>
      <c r="T4111" s="133">
        <f>IF(Veriler!T4111&lt;=0.1, S4111, IF(AND(Veriler!T4111&gt;0.1, F4111="", P4111="E"), IF(Q4111&gt;Veriler!$G$2, Q4111*S4111, IF(Q4111&lt;Veriler!$G$2, Veriler!$G$2*S4111, Q4111*S4111)), 0))</f>
        <v>0</v>
      </c>
      <c r="U4111" s="133" t="str">
        <f t="shared" si="1299"/>
        <v xml:space="preserve"> </v>
      </c>
      <c r="V4111" s="134" t="str">
        <f>IFERROR(IF(O4111="%10 sınırı aşılmıştır.",L4111-T4111,IFERROR(IF(F4111="",IF(S4111=1,0,IF(L4111-S4111=0,"",L4111-S4111)),IF(Veriler!M4111="",L4111,IF(L4111*Veriler!M4111=0,"",L4111*Veriler!M4111))),L4111)),0)</f>
        <v/>
      </c>
      <c r="W4111" s="146"/>
      <c r="X4111" s="146"/>
      <c r="Y4111" s="146"/>
    </row>
    <row r="4112" spans="1:25" s="99" customFormat="1" ht="54.75" customHeight="1" x14ac:dyDescent="0.25">
      <c r="A4112" s="96">
        <f t="shared" si="1300"/>
        <v>3028</v>
      </c>
      <c r="B4112" s="175"/>
      <c r="C4112" s="176"/>
      <c r="D4112" s="113"/>
      <c r="E4112" s="115"/>
      <c r="F4112" s="174"/>
      <c r="G4112" s="114" t="str">
        <f t="shared" si="1295"/>
        <v/>
      </c>
      <c r="H4112" s="115"/>
      <c r="I4112" s="115"/>
      <c r="J4112" s="115"/>
      <c r="K4112" s="115"/>
      <c r="L4112" s="133" t="str">
        <f t="shared" si="1296"/>
        <v/>
      </c>
      <c r="M4112" s="116" t="str">
        <f>IF(L4112="", "", L4112/Veriler!$X$1)</f>
        <v/>
      </c>
      <c r="N4112" s="116" t="str">
        <f>IF(F4112&lt;&gt;"", "İthal Girdi", IF(Veriler!T4112="", "", IF(Veriler!S4112="H", "%0,5 üzerindedir", IF(Veriler!T4112&gt;0.1, "%10 sınırı aşılmıştır.", "Uygun"))))</f>
        <v>%0,5 üzerindedir</v>
      </c>
      <c r="O4112" s="116" t="str">
        <f t="shared" si="1297"/>
        <v xml:space="preserve"> </v>
      </c>
      <c r="P4112" s="117"/>
      <c r="Q4112" s="118"/>
      <c r="R4112" s="119" t="str">
        <f t="shared" si="1298"/>
        <v/>
      </c>
      <c r="S4112" s="133">
        <f>IFERROR(IF(M4112&lt;=0.005,IF(F4112="",L4112,0),IF(F4112&lt;&gt;"",0,IF(P4112="",0,IF(P4112="H",0,IF(Q4112&lt;Veriler!$G$2,L4112*Veriler!$G$2,L4112*Q4112)))))," ")</f>
        <v>0</v>
      </c>
      <c r="T4112" s="133">
        <f>IF(Veriler!T4112&lt;=0.1, S4112, IF(AND(Veriler!T4112&gt;0.1, F4112="", P4112="E"), IF(Q4112&gt;Veriler!$G$2, Q4112*S4112, IF(Q4112&lt;Veriler!$G$2, Veriler!$G$2*S4112, Q4112*S4112)), 0))</f>
        <v>0</v>
      </c>
      <c r="U4112" s="133" t="str">
        <f t="shared" si="1299"/>
        <v xml:space="preserve"> </v>
      </c>
      <c r="V4112" s="134" t="str">
        <f>IFERROR(IF(O4112="%10 sınırı aşılmıştır.",L4112-T4112,IFERROR(IF(F4112="",IF(S4112=1,0,IF(L4112-S4112=0,"",L4112-S4112)),IF(Veriler!M4112="",L4112,IF(L4112*Veriler!M4112=0,"",L4112*Veriler!M4112))),L4112)),0)</f>
        <v/>
      </c>
      <c r="W4112" s="146"/>
      <c r="X4112" s="146"/>
      <c r="Y4112" s="146"/>
    </row>
    <row r="4113" spans="1:25" s="99" customFormat="1" ht="54.75" customHeight="1" x14ac:dyDescent="0.25">
      <c r="A4113" s="96">
        <f t="shared" si="1300"/>
        <v>3029</v>
      </c>
      <c r="B4113" s="175"/>
      <c r="C4113" s="176"/>
      <c r="D4113" s="113"/>
      <c r="E4113" s="115"/>
      <c r="F4113" s="174"/>
      <c r="G4113" s="114" t="str">
        <f t="shared" si="1295"/>
        <v/>
      </c>
      <c r="H4113" s="115"/>
      <c r="I4113" s="115"/>
      <c r="J4113" s="115"/>
      <c r="K4113" s="115"/>
      <c r="L4113" s="133" t="str">
        <f t="shared" si="1296"/>
        <v/>
      </c>
      <c r="M4113" s="116" t="str">
        <f>IF(L4113="", "", L4113/Veriler!$X$1)</f>
        <v/>
      </c>
      <c r="N4113" s="116" t="str">
        <f>IF(F4113&lt;&gt;"", "İthal Girdi", IF(Veriler!T4113="", "", IF(Veriler!S4113="H", "%0,5 üzerindedir", IF(Veriler!T4113&gt;0.1, "%10 sınırı aşılmıştır.", "Uygun"))))</f>
        <v>%0,5 üzerindedir</v>
      </c>
      <c r="O4113" s="116" t="str">
        <f t="shared" si="1297"/>
        <v xml:space="preserve"> </v>
      </c>
      <c r="P4113" s="117"/>
      <c r="Q4113" s="118"/>
      <c r="R4113" s="119" t="str">
        <f t="shared" si="1298"/>
        <v/>
      </c>
      <c r="S4113" s="133">
        <f>IFERROR(IF(M4113&lt;=0.005,IF(F4113="",L4113,0),IF(F4113&lt;&gt;"",0,IF(P4113="",0,IF(P4113="H",0,IF(Q4113&lt;Veriler!$G$2,L4113*Veriler!$G$2,L4113*Q4113)))))," ")</f>
        <v>0</v>
      </c>
      <c r="T4113" s="133">
        <f>IF(Veriler!T4113&lt;=0.1, S4113, IF(AND(Veriler!T4113&gt;0.1, F4113="", P4113="E"), IF(Q4113&gt;Veriler!$G$2, Q4113*S4113, IF(Q4113&lt;Veriler!$G$2, Veriler!$G$2*S4113, Q4113*S4113)), 0))</f>
        <v>0</v>
      </c>
      <c r="U4113" s="133" t="str">
        <f t="shared" si="1299"/>
        <v xml:space="preserve"> </v>
      </c>
      <c r="V4113" s="134" t="str">
        <f>IFERROR(IF(O4113="%10 sınırı aşılmıştır.",L4113-T4113,IFERROR(IF(F4113="",IF(S4113=1,0,IF(L4113-S4113=0,"",L4113-S4113)),IF(Veriler!M4113="",L4113,IF(L4113*Veriler!M4113=0,"",L4113*Veriler!M4113))),L4113)),0)</f>
        <v/>
      </c>
      <c r="W4113" s="146"/>
      <c r="X4113" s="146"/>
      <c r="Y4113" s="146"/>
    </row>
    <row r="4114" spans="1:25" s="99" customFormat="1" ht="54.75" customHeight="1" x14ac:dyDescent="0.25">
      <c r="A4114" s="96">
        <f t="shared" si="1300"/>
        <v>3030</v>
      </c>
      <c r="B4114" s="175"/>
      <c r="C4114" s="176"/>
      <c r="D4114" s="113"/>
      <c r="E4114" s="115"/>
      <c r="F4114" s="174"/>
      <c r="G4114" s="114" t="str">
        <f t="shared" si="1295"/>
        <v/>
      </c>
      <c r="H4114" s="115"/>
      <c r="I4114" s="115"/>
      <c r="J4114" s="115"/>
      <c r="K4114" s="115"/>
      <c r="L4114" s="133" t="str">
        <f t="shared" si="1296"/>
        <v/>
      </c>
      <c r="M4114" s="116" t="str">
        <f>IF(L4114="", "", L4114/Veriler!$X$1)</f>
        <v/>
      </c>
      <c r="N4114" s="116" t="str">
        <f>IF(F4114&lt;&gt;"", "İthal Girdi", IF(Veriler!T4114="", "", IF(Veriler!S4114="H", "%0,5 üzerindedir", IF(Veriler!T4114&gt;0.1, "%10 sınırı aşılmıştır.", "Uygun"))))</f>
        <v>%0,5 üzerindedir</v>
      </c>
      <c r="O4114" s="116" t="str">
        <f t="shared" si="1297"/>
        <v xml:space="preserve"> </v>
      </c>
      <c r="P4114" s="117"/>
      <c r="Q4114" s="118"/>
      <c r="R4114" s="119" t="str">
        <f t="shared" si="1298"/>
        <v/>
      </c>
      <c r="S4114" s="133">
        <f>IFERROR(IF(M4114&lt;=0.005,IF(F4114="",L4114,0),IF(F4114&lt;&gt;"",0,IF(P4114="",0,IF(P4114="H",0,IF(Q4114&lt;Veriler!$G$2,L4114*Veriler!$G$2,L4114*Q4114)))))," ")</f>
        <v>0</v>
      </c>
      <c r="T4114" s="133">
        <f>IF(Veriler!T4114&lt;=0.1, S4114, IF(AND(Veriler!T4114&gt;0.1, F4114="", P4114="E"), IF(Q4114&gt;Veriler!$G$2, Q4114*S4114, IF(Q4114&lt;Veriler!$G$2, Veriler!$G$2*S4114, Q4114*S4114)), 0))</f>
        <v>0</v>
      </c>
      <c r="U4114" s="133" t="str">
        <f t="shared" si="1299"/>
        <v xml:space="preserve"> </v>
      </c>
      <c r="V4114" s="134" t="str">
        <f>IFERROR(IF(O4114="%10 sınırı aşılmıştır.",L4114-T4114,IFERROR(IF(F4114="",IF(S4114=1,0,IF(L4114-S4114=0,"",L4114-S4114)),IF(Veriler!M4114="",L4114,IF(L4114*Veriler!M4114=0,"",L4114*Veriler!M4114))),L4114)),0)</f>
        <v/>
      </c>
      <c r="W4114" s="146"/>
      <c r="X4114" s="146"/>
      <c r="Y4114" s="146"/>
    </row>
    <row r="4115" spans="1:25" s="99" customFormat="1" ht="54.75" customHeight="1" x14ac:dyDescent="0.25">
      <c r="A4115" s="96">
        <f t="shared" si="1300"/>
        <v>3031</v>
      </c>
      <c r="B4115" s="175"/>
      <c r="C4115" s="176"/>
      <c r="D4115" s="113"/>
      <c r="E4115" s="115"/>
      <c r="F4115" s="174"/>
      <c r="G4115" s="114" t="str">
        <f t="shared" si="1295"/>
        <v/>
      </c>
      <c r="H4115" s="115"/>
      <c r="I4115" s="115"/>
      <c r="J4115" s="115"/>
      <c r="K4115" s="115"/>
      <c r="L4115" s="133" t="str">
        <f t="shared" si="1296"/>
        <v/>
      </c>
      <c r="M4115" s="116" t="str">
        <f>IF(L4115="", "", L4115/Veriler!$X$1)</f>
        <v/>
      </c>
      <c r="N4115" s="116" t="str">
        <f>IF(F4115&lt;&gt;"", "İthal Girdi", IF(Veriler!T4115="", "", IF(Veriler!S4115="H", "%0,5 üzerindedir", IF(Veriler!T4115&gt;0.1, "%10 sınırı aşılmıştır.", "Uygun"))))</f>
        <v>%0,5 üzerindedir</v>
      </c>
      <c r="O4115" s="116" t="str">
        <f t="shared" si="1297"/>
        <v xml:space="preserve"> </v>
      </c>
      <c r="P4115" s="117"/>
      <c r="Q4115" s="118"/>
      <c r="R4115" s="119" t="str">
        <f t="shared" si="1298"/>
        <v/>
      </c>
      <c r="S4115" s="133">
        <f>IFERROR(IF(M4115&lt;=0.005,IF(F4115="",L4115,0),IF(F4115&lt;&gt;"",0,IF(P4115="",0,IF(P4115="H",0,IF(Q4115&lt;Veriler!$G$2,L4115*Veriler!$G$2,L4115*Q4115)))))," ")</f>
        <v>0</v>
      </c>
      <c r="T4115" s="133">
        <f>IF(Veriler!T4115&lt;=0.1, S4115, IF(AND(Veriler!T4115&gt;0.1, F4115="", P4115="E"), IF(Q4115&gt;Veriler!$G$2, Q4115*S4115, IF(Q4115&lt;Veriler!$G$2, Veriler!$G$2*S4115, Q4115*S4115)), 0))</f>
        <v>0</v>
      </c>
      <c r="U4115" s="133" t="str">
        <f t="shared" si="1299"/>
        <v xml:space="preserve"> </v>
      </c>
      <c r="V4115" s="134" t="str">
        <f>IFERROR(IF(O4115="%10 sınırı aşılmıştır.",L4115-T4115,IFERROR(IF(F4115="",IF(S4115=1,0,IF(L4115-S4115=0,"",L4115-S4115)),IF(Veriler!M4115="",L4115,IF(L4115*Veriler!M4115=0,"",L4115*Veriler!M4115))),L4115)),0)</f>
        <v/>
      </c>
      <c r="W4115" s="146"/>
      <c r="X4115" s="146"/>
      <c r="Y4115" s="146"/>
    </row>
    <row r="4116" spans="1:25" s="99" customFormat="1" ht="54.75" customHeight="1" x14ac:dyDescent="0.25">
      <c r="A4116" s="96">
        <f t="shared" si="1300"/>
        <v>3032</v>
      </c>
      <c r="B4116" s="175"/>
      <c r="C4116" s="176"/>
      <c r="D4116" s="113"/>
      <c r="E4116" s="115"/>
      <c r="F4116" s="174"/>
      <c r="G4116" s="114" t="str">
        <f t="shared" si="1295"/>
        <v/>
      </c>
      <c r="H4116" s="115"/>
      <c r="I4116" s="115"/>
      <c r="J4116" s="115"/>
      <c r="K4116" s="115"/>
      <c r="L4116" s="133" t="str">
        <f t="shared" si="1296"/>
        <v/>
      </c>
      <c r="M4116" s="116" t="str">
        <f>IF(L4116="", "", L4116/Veriler!$X$1)</f>
        <v/>
      </c>
      <c r="N4116" s="116" t="str">
        <f>IF(F4116&lt;&gt;"", "İthal Girdi", IF(Veriler!T4116="", "", IF(Veriler!S4116="H", "%0,5 üzerindedir", IF(Veriler!T4116&gt;0.1, "%10 sınırı aşılmıştır.", "Uygun"))))</f>
        <v>%0,5 üzerindedir</v>
      </c>
      <c r="O4116" s="116" t="str">
        <f t="shared" si="1297"/>
        <v xml:space="preserve"> </v>
      </c>
      <c r="P4116" s="117"/>
      <c r="Q4116" s="118"/>
      <c r="R4116" s="119" t="str">
        <f t="shared" si="1298"/>
        <v/>
      </c>
      <c r="S4116" s="133">
        <f>IFERROR(IF(M4116&lt;=0.005,IF(F4116="",L4116,0),IF(F4116&lt;&gt;"",0,IF(P4116="",0,IF(P4116="H",0,IF(Q4116&lt;Veriler!$G$2,L4116*Veriler!$G$2,L4116*Q4116)))))," ")</f>
        <v>0</v>
      </c>
      <c r="T4116" s="133">
        <f>IF(Veriler!T4116&lt;=0.1, S4116, IF(AND(Veriler!T4116&gt;0.1, F4116="", P4116="E"), IF(Q4116&gt;Veriler!$G$2, Q4116*S4116, IF(Q4116&lt;Veriler!$G$2, Veriler!$G$2*S4116, Q4116*S4116)), 0))</f>
        <v>0</v>
      </c>
      <c r="U4116" s="133" t="str">
        <f t="shared" si="1299"/>
        <v xml:space="preserve"> </v>
      </c>
      <c r="V4116" s="134" t="str">
        <f>IFERROR(IF(O4116="%10 sınırı aşılmıştır.",L4116-T4116,IFERROR(IF(F4116="",IF(S4116=1,0,IF(L4116-S4116=0,"",L4116-S4116)),IF(Veriler!M4116="",L4116,IF(L4116*Veriler!M4116=0,"",L4116*Veriler!M4116))),L4116)),0)</f>
        <v/>
      </c>
      <c r="W4116" s="146"/>
      <c r="X4116" s="146"/>
      <c r="Y4116" s="146"/>
    </row>
    <row r="4117" spans="1:25" s="99" customFormat="1" ht="54.75" customHeight="1" x14ac:dyDescent="0.25">
      <c r="A4117" s="96">
        <f t="shared" si="1300"/>
        <v>3033</v>
      </c>
      <c r="B4117" s="175"/>
      <c r="C4117" s="176"/>
      <c r="D4117" s="113"/>
      <c r="E4117" s="115"/>
      <c r="F4117" s="174"/>
      <c r="G4117" s="114" t="str">
        <f t="shared" si="1295"/>
        <v/>
      </c>
      <c r="H4117" s="115"/>
      <c r="I4117" s="115"/>
      <c r="J4117" s="115"/>
      <c r="K4117" s="115"/>
      <c r="L4117" s="133" t="str">
        <f t="shared" si="1296"/>
        <v/>
      </c>
      <c r="M4117" s="116" t="str">
        <f>IF(L4117="", "", L4117/Veriler!$X$1)</f>
        <v/>
      </c>
      <c r="N4117" s="116" t="str">
        <f>IF(F4117&lt;&gt;"", "İthal Girdi", IF(Veriler!T4117="", "", IF(Veriler!S4117="H", "%0,5 üzerindedir", IF(Veriler!T4117&gt;0.1, "%10 sınırı aşılmıştır.", "Uygun"))))</f>
        <v>%0,5 üzerindedir</v>
      </c>
      <c r="O4117" s="116" t="str">
        <f t="shared" si="1297"/>
        <v xml:space="preserve"> </v>
      </c>
      <c r="P4117" s="117"/>
      <c r="Q4117" s="118"/>
      <c r="R4117" s="119" t="str">
        <f t="shared" si="1298"/>
        <v/>
      </c>
      <c r="S4117" s="133">
        <f>IFERROR(IF(M4117&lt;=0.005,IF(F4117="",L4117,0),IF(F4117&lt;&gt;"",0,IF(P4117="",0,IF(P4117="H",0,IF(Q4117&lt;Veriler!$G$2,L4117*Veriler!$G$2,L4117*Q4117)))))," ")</f>
        <v>0</v>
      </c>
      <c r="T4117" s="133">
        <f>IF(Veriler!T4117&lt;=0.1, S4117, IF(AND(Veriler!T4117&gt;0.1, F4117="", P4117="E"), IF(Q4117&gt;Veriler!$G$2, Q4117*S4117, IF(Q4117&lt;Veriler!$G$2, Veriler!$G$2*S4117, Q4117*S4117)), 0))</f>
        <v>0</v>
      </c>
      <c r="U4117" s="133" t="str">
        <f t="shared" si="1299"/>
        <v xml:space="preserve"> </v>
      </c>
      <c r="V4117" s="134" t="str">
        <f>IFERROR(IF(O4117="%10 sınırı aşılmıştır.",L4117-T4117,IFERROR(IF(F4117="",IF(S4117=1,0,IF(L4117-S4117=0,"",L4117-S4117)),IF(Veriler!M4117="",L4117,IF(L4117*Veriler!M4117=0,"",L4117*Veriler!M4117))),L4117)),0)</f>
        <v/>
      </c>
      <c r="W4117" s="146"/>
      <c r="X4117" s="146"/>
      <c r="Y4117" s="146"/>
    </row>
    <row r="4118" spans="1:25" s="99" customFormat="1" ht="54.75" customHeight="1" x14ac:dyDescent="0.25">
      <c r="A4118" s="96">
        <f t="shared" si="1300"/>
        <v>3034</v>
      </c>
      <c r="B4118" s="175"/>
      <c r="C4118" s="176"/>
      <c r="D4118" s="113"/>
      <c r="E4118" s="115"/>
      <c r="F4118" s="174"/>
      <c r="G4118" s="114" t="str">
        <f t="shared" si="1295"/>
        <v/>
      </c>
      <c r="H4118" s="115"/>
      <c r="I4118" s="115"/>
      <c r="J4118" s="115"/>
      <c r="K4118" s="115"/>
      <c r="L4118" s="133" t="str">
        <f t="shared" si="1296"/>
        <v/>
      </c>
      <c r="M4118" s="116" t="str">
        <f>IF(L4118="", "", L4118/Veriler!$X$1)</f>
        <v/>
      </c>
      <c r="N4118" s="116" t="str">
        <f>IF(F4118&lt;&gt;"", "İthal Girdi", IF(Veriler!T4118="", "", IF(Veriler!S4118="H", "%0,5 üzerindedir", IF(Veriler!T4118&gt;0.1, "%10 sınırı aşılmıştır.", "Uygun"))))</f>
        <v>%0,5 üzerindedir</v>
      </c>
      <c r="O4118" s="116" t="str">
        <f t="shared" si="1297"/>
        <v xml:space="preserve"> </v>
      </c>
      <c r="P4118" s="117"/>
      <c r="Q4118" s="118"/>
      <c r="R4118" s="119" t="str">
        <f t="shared" si="1298"/>
        <v/>
      </c>
      <c r="S4118" s="133">
        <f>IFERROR(IF(M4118&lt;=0.005,IF(F4118="",L4118,0),IF(F4118&lt;&gt;"",0,IF(P4118="",0,IF(P4118="H",0,IF(Q4118&lt;Veriler!$G$2,L4118*Veriler!$G$2,L4118*Q4118)))))," ")</f>
        <v>0</v>
      </c>
      <c r="T4118" s="133">
        <f>IF(Veriler!T4118&lt;=0.1, S4118, IF(AND(Veriler!T4118&gt;0.1, F4118="", P4118="E"), IF(Q4118&gt;Veriler!$G$2, Q4118*S4118, IF(Q4118&lt;Veriler!$G$2, Veriler!$G$2*S4118, Q4118*S4118)), 0))</f>
        <v>0</v>
      </c>
      <c r="U4118" s="133" t="str">
        <f t="shared" si="1299"/>
        <v xml:space="preserve"> </v>
      </c>
      <c r="V4118" s="134" t="str">
        <f>IFERROR(IF(O4118="%10 sınırı aşılmıştır.",L4118-T4118,IFERROR(IF(F4118="",IF(S4118=1,0,IF(L4118-S4118=0,"",L4118-S4118)),IF(Veriler!M4118="",L4118,IF(L4118*Veriler!M4118=0,"",L4118*Veriler!M4118))),L4118)),0)</f>
        <v/>
      </c>
      <c r="W4118" s="146"/>
      <c r="X4118" s="146"/>
      <c r="Y4118" s="146"/>
    </row>
    <row r="4119" spans="1:25" s="99" customFormat="1" ht="54.75" customHeight="1" x14ac:dyDescent="0.25">
      <c r="A4119" s="96">
        <f t="shared" si="1300"/>
        <v>3035</v>
      </c>
      <c r="B4119" s="175"/>
      <c r="C4119" s="176"/>
      <c r="D4119" s="113"/>
      <c r="E4119" s="115"/>
      <c r="F4119" s="174"/>
      <c r="G4119" s="114" t="str">
        <f t="shared" si="1295"/>
        <v/>
      </c>
      <c r="H4119" s="115"/>
      <c r="I4119" s="115"/>
      <c r="J4119" s="115"/>
      <c r="K4119" s="115"/>
      <c r="L4119" s="133" t="str">
        <f t="shared" si="1296"/>
        <v/>
      </c>
      <c r="M4119" s="116" t="str">
        <f>IF(L4119="", "", L4119/Veriler!$X$1)</f>
        <v/>
      </c>
      <c r="N4119" s="116" t="str">
        <f>IF(F4119&lt;&gt;"", "İthal Girdi", IF(Veriler!T4119="", "", IF(Veriler!S4119="H", "%0,5 üzerindedir", IF(Veriler!T4119&gt;0.1, "%10 sınırı aşılmıştır.", "Uygun"))))</f>
        <v>%0,5 üzerindedir</v>
      </c>
      <c r="O4119" s="116" t="str">
        <f t="shared" si="1297"/>
        <v xml:space="preserve"> </v>
      </c>
      <c r="P4119" s="117"/>
      <c r="Q4119" s="118"/>
      <c r="R4119" s="119" t="str">
        <f t="shared" si="1298"/>
        <v/>
      </c>
      <c r="S4119" s="133">
        <f>IFERROR(IF(M4119&lt;=0.005,IF(F4119="",L4119,0),IF(F4119&lt;&gt;"",0,IF(P4119="",0,IF(P4119="H",0,IF(Q4119&lt;Veriler!$G$2,L4119*Veriler!$G$2,L4119*Q4119)))))," ")</f>
        <v>0</v>
      </c>
      <c r="T4119" s="133">
        <f>IF(Veriler!T4119&lt;=0.1, S4119, IF(AND(Veriler!T4119&gt;0.1, F4119="", P4119="E"), IF(Q4119&gt;Veriler!$G$2, Q4119*S4119, IF(Q4119&lt;Veriler!$G$2, Veriler!$G$2*S4119, Q4119*S4119)), 0))</f>
        <v>0</v>
      </c>
      <c r="U4119" s="133" t="str">
        <f t="shared" si="1299"/>
        <v xml:space="preserve"> </v>
      </c>
      <c r="V4119" s="134" t="str">
        <f>IFERROR(IF(O4119="%10 sınırı aşılmıştır.",L4119-T4119,IFERROR(IF(F4119="",IF(S4119=1,0,IF(L4119-S4119=0,"",L4119-S4119)),IF(Veriler!M4119="",L4119,IF(L4119*Veriler!M4119=0,"",L4119*Veriler!M4119))),L4119)),0)</f>
        <v/>
      </c>
      <c r="W4119" s="146"/>
      <c r="X4119" s="146"/>
      <c r="Y4119" s="146"/>
    </row>
    <row r="4120" spans="1:25" s="99" customFormat="1" ht="54.75" customHeight="1" x14ac:dyDescent="0.25">
      <c r="A4120" s="96">
        <f t="shared" si="1300"/>
        <v>3036</v>
      </c>
      <c r="B4120" s="175"/>
      <c r="C4120" s="176"/>
      <c r="D4120" s="113"/>
      <c r="E4120" s="115"/>
      <c r="F4120" s="174"/>
      <c r="G4120" s="114" t="str">
        <f t="shared" si="1295"/>
        <v/>
      </c>
      <c r="H4120" s="115"/>
      <c r="I4120" s="115"/>
      <c r="J4120" s="115"/>
      <c r="K4120" s="115"/>
      <c r="L4120" s="133" t="str">
        <f t="shared" si="1296"/>
        <v/>
      </c>
      <c r="M4120" s="116" t="str">
        <f>IF(L4120="", "", L4120/Veriler!$X$1)</f>
        <v/>
      </c>
      <c r="N4120" s="116" t="str">
        <f>IF(F4120&lt;&gt;"", "İthal Girdi", IF(Veriler!T4120="", "", IF(Veriler!S4120="H", "%0,5 üzerindedir", IF(Veriler!T4120&gt;0.1, "%10 sınırı aşılmıştır.", "Uygun"))))</f>
        <v>%0,5 üzerindedir</v>
      </c>
      <c r="O4120" s="116" t="str">
        <f t="shared" si="1297"/>
        <v xml:space="preserve"> </v>
      </c>
      <c r="P4120" s="117"/>
      <c r="Q4120" s="118"/>
      <c r="R4120" s="119" t="str">
        <f t="shared" si="1298"/>
        <v/>
      </c>
      <c r="S4120" s="133">
        <f>IFERROR(IF(M4120&lt;=0.005,IF(F4120="",L4120,0),IF(F4120&lt;&gt;"",0,IF(P4120="",0,IF(P4120="H",0,IF(Q4120&lt;Veriler!$G$2,L4120*Veriler!$G$2,L4120*Q4120)))))," ")</f>
        <v>0</v>
      </c>
      <c r="T4120" s="133">
        <f>IF(Veriler!T4120&lt;=0.1, S4120, IF(AND(Veriler!T4120&gt;0.1, F4120="", P4120="E"), IF(Q4120&gt;Veriler!$G$2, Q4120*S4120, IF(Q4120&lt;Veriler!$G$2, Veriler!$G$2*S4120, Q4120*S4120)), 0))</f>
        <v>0</v>
      </c>
      <c r="U4120" s="133" t="str">
        <f t="shared" si="1299"/>
        <v xml:space="preserve"> </v>
      </c>
      <c r="V4120" s="134" t="str">
        <f>IFERROR(IF(O4120="%10 sınırı aşılmıştır.",L4120-T4120,IFERROR(IF(F4120="",IF(S4120=1,0,IF(L4120-S4120=0,"",L4120-S4120)),IF(Veriler!M4120="",L4120,IF(L4120*Veriler!M4120=0,"",L4120*Veriler!M4120))),L4120)),0)</f>
        <v/>
      </c>
      <c r="W4120" s="146"/>
      <c r="X4120" s="146"/>
      <c r="Y4120" s="146"/>
    </row>
    <row r="4121" spans="1:25" s="99" customFormat="1" ht="54.75" customHeight="1" x14ac:dyDescent="0.25">
      <c r="A4121" s="96">
        <f t="shared" si="1300"/>
        <v>3037</v>
      </c>
      <c r="B4121" s="175"/>
      <c r="C4121" s="176"/>
      <c r="D4121" s="113"/>
      <c r="E4121" s="115"/>
      <c r="F4121" s="174"/>
      <c r="G4121" s="114" t="str">
        <f t="shared" si="1295"/>
        <v/>
      </c>
      <c r="H4121" s="115"/>
      <c r="I4121" s="115"/>
      <c r="J4121" s="115"/>
      <c r="K4121" s="115"/>
      <c r="L4121" s="133" t="str">
        <f t="shared" si="1296"/>
        <v/>
      </c>
      <c r="M4121" s="116" t="str">
        <f>IF(L4121="", "", L4121/Veriler!$X$1)</f>
        <v/>
      </c>
      <c r="N4121" s="116" t="str">
        <f>IF(F4121&lt;&gt;"", "İthal Girdi", IF(Veriler!T4121="", "", IF(Veriler!S4121="H", "%0,5 üzerindedir", IF(Veriler!T4121&gt;0.1, "%10 sınırı aşılmıştır.", "Uygun"))))</f>
        <v>%0,5 üzerindedir</v>
      </c>
      <c r="O4121" s="116" t="str">
        <f t="shared" si="1297"/>
        <v xml:space="preserve"> </v>
      </c>
      <c r="P4121" s="117"/>
      <c r="Q4121" s="118"/>
      <c r="R4121" s="119" t="str">
        <f t="shared" si="1298"/>
        <v/>
      </c>
      <c r="S4121" s="133">
        <f>IFERROR(IF(M4121&lt;=0.005,IF(F4121="",L4121,0),IF(F4121&lt;&gt;"",0,IF(P4121="",0,IF(P4121="H",0,IF(Q4121&lt;Veriler!$G$2,L4121*Veriler!$G$2,L4121*Q4121)))))," ")</f>
        <v>0</v>
      </c>
      <c r="T4121" s="133">
        <f>IF(Veriler!T4121&lt;=0.1, S4121, IF(AND(Veriler!T4121&gt;0.1, F4121="", P4121="E"), IF(Q4121&gt;Veriler!$G$2, Q4121*S4121, IF(Q4121&lt;Veriler!$G$2, Veriler!$G$2*S4121, Q4121*S4121)), 0))</f>
        <v>0</v>
      </c>
      <c r="U4121" s="133" t="str">
        <f t="shared" si="1299"/>
        <v xml:space="preserve"> </v>
      </c>
      <c r="V4121" s="134" t="str">
        <f>IFERROR(IF(O4121="%10 sınırı aşılmıştır.",L4121-T4121,IFERROR(IF(F4121="",IF(S4121=1,0,IF(L4121-S4121=0,"",L4121-S4121)),IF(Veriler!M4121="",L4121,IF(L4121*Veriler!M4121=0,"",L4121*Veriler!M4121))),L4121)),0)</f>
        <v/>
      </c>
      <c r="W4121" s="146"/>
      <c r="X4121" s="146"/>
      <c r="Y4121" s="146"/>
    </row>
    <row r="4122" spans="1:25" s="99" customFormat="1" ht="54.75" customHeight="1" x14ac:dyDescent="0.25">
      <c r="A4122" s="96">
        <f t="shared" si="1300"/>
        <v>3038</v>
      </c>
      <c r="B4122" s="175"/>
      <c r="C4122" s="176"/>
      <c r="D4122" s="113"/>
      <c r="E4122" s="115"/>
      <c r="F4122" s="174"/>
      <c r="G4122" s="114" t="str">
        <f t="shared" si="1295"/>
        <v/>
      </c>
      <c r="H4122" s="115"/>
      <c r="I4122" s="115"/>
      <c r="J4122" s="115"/>
      <c r="K4122" s="115"/>
      <c r="L4122" s="133" t="str">
        <f t="shared" si="1296"/>
        <v/>
      </c>
      <c r="M4122" s="116" t="str">
        <f>IF(L4122="", "", L4122/Veriler!$X$1)</f>
        <v/>
      </c>
      <c r="N4122" s="116" t="str">
        <f>IF(F4122&lt;&gt;"", "İthal Girdi", IF(Veriler!T4122="", "", IF(Veriler!S4122="H", "%0,5 üzerindedir", IF(Veriler!T4122&gt;0.1, "%10 sınırı aşılmıştır.", "Uygun"))))</f>
        <v>%0,5 üzerindedir</v>
      </c>
      <c r="O4122" s="116" t="str">
        <f t="shared" si="1297"/>
        <v xml:space="preserve"> </v>
      </c>
      <c r="P4122" s="117"/>
      <c r="Q4122" s="118"/>
      <c r="R4122" s="119" t="str">
        <f t="shared" si="1298"/>
        <v/>
      </c>
      <c r="S4122" s="133">
        <f>IFERROR(IF(M4122&lt;=0.005,IF(F4122="",L4122,0),IF(F4122&lt;&gt;"",0,IF(P4122="",0,IF(P4122="H",0,IF(Q4122&lt;Veriler!$G$2,L4122*Veriler!$G$2,L4122*Q4122)))))," ")</f>
        <v>0</v>
      </c>
      <c r="T4122" s="133">
        <f>IF(Veriler!T4122&lt;=0.1, S4122, IF(AND(Veriler!T4122&gt;0.1, F4122="", P4122="E"), IF(Q4122&gt;Veriler!$G$2, Q4122*S4122, IF(Q4122&lt;Veriler!$G$2, Veriler!$G$2*S4122, Q4122*S4122)), 0))</f>
        <v>0</v>
      </c>
      <c r="U4122" s="133" t="str">
        <f t="shared" si="1299"/>
        <v xml:space="preserve"> </v>
      </c>
      <c r="V4122" s="134" t="str">
        <f>IFERROR(IF(O4122="%10 sınırı aşılmıştır.",L4122-T4122,IFERROR(IF(F4122="",IF(S4122=1,0,IF(L4122-S4122=0,"",L4122-S4122)),IF(Veriler!M4122="",L4122,IF(L4122*Veriler!M4122=0,"",L4122*Veriler!M4122))),L4122)),0)</f>
        <v/>
      </c>
      <c r="W4122" s="146"/>
      <c r="X4122" s="146"/>
      <c r="Y4122" s="146"/>
    </row>
    <row r="4123" spans="1:25" s="99" customFormat="1" ht="36" hidden="1" customHeight="1" x14ac:dyDescent="0.25">
      <c r="A4123" s="101"/>
      <c r="B4123" s="191" t="s">
        <v>16</v>
      </c>
      <c r="C4123" s="176"/>
      <c r="D4123" s="120"/>
      <c r="E4123" s="171"/>
      <c r="F4123" s="172"/>
      <c r="G4123" s="121"/>
      <c r="H4123" s="115"/>
      <c r="I4123" s="115"/>
      <c r="J4123" s="115"/>
      <c r="K4123" s="115"/>
      <c r="L4123" s="121"/>
      <c r="M4123" s="121"/>
      <c r="N4123" s="121"/>
      <c r="O4123" s="121"/>
      <c r="P4123" s="120"/>
      <c r="Q4123" s="120"/>
      <c r="R4123" s="183"/>
      <c r="S4123" s="184"/>
      <c r="T4123" s="121"/>
      <c r="U4123" s="121"/>
      <c r="V4123" s="121"/>
      <c r="W4123" s="146"/>
      <c r="X4123" s="146"/>
      <c r="Y4123" s="146"/>
    </row>
    <row r="4124" spans="1:25" s="99" customFormat="1" ht="54.75" customHeight="1" x14ac:dyDescent="0.25">
      <c r="A4124" s="96">
        <f>A4122+1</f>
        <v>3039</v>
      </c>
      <c r="B4124" s="175"/>
      <c r="C4124" s="176"/>
      <c r="D4124" s="113"/>
      <c r="E4124" s="115"/>
      <c r="F4124" s="174"/>
      <c r="G4124" s="114" t="str">
        <f t="shared" ref="G4124:G4137" si="1301">IF(AND(F4124&lt;&gt;"",V4124&lt;&gt;"",L4124&lt;&gt;0),V4124/L4124,"")</f>
        <v/>
      </c>
      <c r="H4124" s="115"/>
      <c r="I4124" s="115"/>
      <c r="J4124" s="115"/>
      <c r="K4124" s="115"/>
      <c r="L4124" s="133" t="str">
        <f t="shared" ref="L4124:L4137" si="1302">IF(AND(H4124&lt;&gt;0, J4124&lt;&gt;0, K4124&lt;&gt;0), H4124*J4124*K4124, "")</f>
        <v/>
      </c>
      <c r="M4124" s="116" t="str">
        <f>IF(L4124="", "", L4124/Veriler!$X$1)</f>
        <v/>
      </c>
      <c r="N4124" s="116" t="str">
        <f>IF(F4124&lt;&gt;"", "İthal Girdi", IF(Veriler!T4124="", "", IF(Veriler!S4124="H", "%0,5 üzerindedir", IF(Veriler!T4124&gt;0.1, "%10 sınırı aşılmıştır.", "Uygun"))))</f>
        <v>%0,5 üzerindedir</v>
      </c>
      <c r="O4124" s="116" t="str">
        <f t="shared" ref="O4124:O4137" si="1303">IF(M4124=""," ",N4124)</f>
        <v xml:space="preserve"> </v>
      </c>
      <c r="P4124" s="117"/>
      <c r="Q4124" s="118"/>
      <c r="R4124" s="119" t="str">
        <f t="shared" ref="R4124:R4137" si="1304">IFERROR(IF(AND(T4124&lt;&gt;"",L4124&lt;&gt;"",L4124&lt;&gt;0,T4124&lt;&gt;0),T4124/L4124,"")," ")</f>
        <v/>
      </c>
      <c r="S4124" s="133">
        <f>IFERROR(IF(M4124&lt;=0.005,IF(F4124="",L4124,0),IF(F4124&lt;&gt;"",0,IF(P4124="",0,IF(P4124="H",0,IF(Q4124&lt;Veriler!$G$2,L4124*Veriler!$G$2,L4124*Q4124)))))," ")</f>
        <v>0</v>
      </c>
      <c r="T4124" s="133">
        <f>IF(Veriler!T4124&lt;=0.1, S4124, IF(AND(Veriler!T4124&gt;0.1, F4124="", P4124="E"), IF(Q4124&gt;Veriler!$G$2, Q4124*S4124, IF(Q4124&lt;Veriler!$G$2, Veriler!$G$2*S4124, Q4124*S4124)), 0))</f>
        <v>0</v>
      </c>
      <c r="U4124" s="133" t="str">
        <f t="shared" ref="U4124:U4137" si="1305">IF(T4124=0," ",T4124)</f>
        <v xml:space="preserve"> </v>
      </c>
      <c r="V4124" s="134" t="str">
        <f>IFERROR(IF(O4124="%10 sınırı aşılmıştır.",L4124-T4124,IFERROR(IF(F4124="",IF(S4124=1,0,IF(L4124-S4124=0,"",L4124-S4124)),IF(Veriler!M4124="",L4124,IF(L4124*Veriler!M4124=0,"",L4124*Veriler!M4124))),L4124)),0)</f>
        <v/>
      </c>
      <c r="W4124" s="146"/>
      <c r="X4124" s="146"/>
      <c r="Y4124" s="146"/>
    </row>
    <row r="4125" spans="1:25" s="99" customFormat="1" ht="54.75" customHeight="1" x14ac:dyDescent="0.25">
      <c r="A4125" s="96">
        <f t="shared" ref="A4125:A4137" si="1306">A4124+1</f>
        <v>3040</v>
      </c>
      <c r="B4125" s="175"/>
      <c r="C4125" s="176"/>
      <c r="D4125" s="113"/>
      <c r="E4125" s="115"/>
      <c r="F4125" s="174"/>
      <c r="G4125" s="114" t="str">
        <f t="shared" si="1301"/>
        <v/>
      </c>
      <c r="H4125" s="115"/>
      <c r="I4125" s="115"/>
      <c r="J4125" s="115"/>
      <c r="K4125" s="115"/>
      <c r="L4125" s="133" t="str">
        <f t="shared" si="1302"/>
        <v/>
      </c>
      <c r="M4125" s="116" t="str">
        <f>IF(L4125="", "", L4125/Veriler!$X$1)</f>
        <v/>
      </c>
      <c r="N4125" s="116" t="str">
        <f>IF(F4125&lt;&gt;"", "İthal Girdi", IF(Veriler!T4125="", "", IF(Veriler!S4125="H", "%0,5 üzerindedir", IF(Veriler!T4125&gt;0.1, "%10 sınırı aşılmıştır.", "Uygun"))))</f>
        <v>%0,5 üzerindedir</v>
      </c>
      <c r="O4125" s="116" t="str">
        <f t="shared" si="1303"/>
        <v xml:space="preserve"> </v>
      </c>
      <c r="P4125" s="117"/>
      <c r="Q4125" s="118"/>
      <c r="R4125" s="119" t="str">
        <f t="shared" si="1304"/>
        <v/>
      </c>
      <c r="S4125" s="133">
        <f>IFERROR(IF(M4125&lt;=0.005,IF(F4125="",L4125,0),IF(F4125&lt;&gt;"",0,IF(P4125="",0,IF(P4125="H",0,IF(Q4125&lt;Veriler!$G$2,L4125*Veriler!$G$2,L4125*Q4125)))))," ")</f>
        <v>0</v>
      </c>
      <c r="T4125" s="133">
        <f>IF(Veriler!T4125&lt;=0.1, S4125, IF(AND(Veriler!T4125&gt;0.1, F4125="", P4125="E"), IF(Q4125&gt;Veriler!$G$2, Q4125*S4125, IF(Q4125&lt;Veriler!$G$2, Veriler!$G$2*S4125, Q4125*S4125)), 0))</f>
        <v>0</v>
      </c>
      <c r="U4125" s="133" t="str">
        <f t="shared" si="1305"/>
        <v xml:space="preserve"> </v>
      </c>
      <c r="V4125" s="134" t="str">
        <f>IFERROR(IF(O4125="%10 sınırı aşılmıştır.",L4125-T4125,IFERROR(IF(F4125="",IF(S4125=1,0,IF(L4125-S4125=0,"",L4125-S4125)),IF(Veriler!M4125="",L4125,IF(L4125*Veriler!M4125=0,"",L4125*Veriler!M4125))),L4125)),0)</f>
        <v/>
      </c>
      <c r="W4125" s="146"/>
      <c r="X4125" s="146"/>
      <c r="Y4125" s="146"/>
    </row>
    <row r="4126" spans="1:25" s="99" customFormat="1" ht="54.75" customHeight="1" x14ac:dyDescent="0.25">
      <c r="A4126" s="96">
        <f t="shared" si="1306"/>
        <v>3041</v>
      </c>
      <c r="B4126" s="175"/>
      <c r="C4126" s="176"/>
      <c r="D4126" s="113"/>
      <c r="E4126" s="115"/>
      <c r="F4126" s="174"/>
      <c r="G4126" s="114" t="str">
        <f t="shared" si="1301"/>
        <v/>
      </c>
      <c r="H4126" s="115"/>
      <c r="I4126" s="115"/>
      <c r="J4126" s="115"/>
      <c r="K4126" s="115"/>
      <c r="L4126" s="133" t="str">
        <f t="shared" si="1302"/>
        <v/>
      </c>
      <c r="M4126" s="116" t="str">
        <f>IF(L4126="", "", L4126/Veriler!$X$1)</f>
        <v/>
      </c>
      <c r="N4126" s="116" t="str">
        <f>IF(F4126&lt;&gt;"", "İthal Girdi", IF(Veriler!T4126="", "", IF(Veriler!S4126="H", "%0,5 üzerindedir", IF(Veriler!T4126&gt;0.1, "%10 sınırı aşılmıştır.", "Uygun"))))</f>
        <v>%0,5 üzerindedir</v>
      </c>
      <c r="O4126" s="116" t="str">
        <f t="shared" si="1303"/>
        <v xml:space="preserve"> </v>
      </c>
      <c r="P4126" s="117"/>
      <c r="Q4126" s="118"/>
      <c r="R4126" s="119" t="str">
        <f t="shared" si="1304"/>
        <v/>
      </c>
      <c r="S4126" s="133">
        <f>IFERROR(IF(M4126&lt;=0.005,IF(F4126="",L4126,0),IF(F4126&lt;&gt;"",0,IF(P4126="",0,IF(P4126="H",0,IF(Q4126&lt;Veriler!$G$2,L4126*Veriler!$G$2,L4126*Q4126)))))," ")</f>
        <v>0</v>
      </c>
      <c r="T4126" s="133">
        <f>IF(Veriler!T4126&lt;=0.1, S4126, IF(AND(Veriler!T4126&gt;0.1, F4126="", P4126="E"), IF(Q4126&gt;Veriler!$G$2, Q4126*S4126, IF(Q4126&lt;Veriler!$G$2, Veriler!$G$2*S4126, Q4126*S4126)), 0))</f>
        <v>0</v>
      </c>
      <c r="U4126" s="133" t="str">
        <f t="shared" si="1305"/>
        <v xml:space="preserve"> </v>
      </c>
      <c r="V4126" s="134" t="str">
        <f>IFERROR(IF(O4126="%10 sınırı aşılmıştır.",L4126-T4126,IFERROR(IF(F4126="",IF(S4126=1,0,IF(L4126-S4126=0,"",L4126-S4126)),IF(Veriler!M4126="",L4126,IF(L4126*Veriler!M4126=0,"",L4126*Veriler!M4126))),L4126)),0)</f>
        <v/>
      </c>
      <c r="W4126" s="146"/>
      <c r="X4126" s="146"/>
      <c r="Y4126" s="146"/>
    </row>
    <row r="4127" spans="1:25" s="99" customFormat="1" ht="54.75" customHeight="1" x14ac:dyDescent="0.25">
      <c r="A4127" s="96">
        <f t="shared" si="1306"/>
        <v>3042</v>
      </c>
      <c r="B4127" s="175"/>
      <c r="C4127" s="176"/>
      <c r="D4127" s="113"/>
      <c r="E4127" s="115"/>
      <c r="F4127" s="174"/>
      <c r="G4127" s="114" t="str">
        <f t="shared" si="1301"/>
        <v/>
      </c>
      <c r="H4127" s="115"/>
      <c r="I4127" s="115"/>
      <c r="J4127" s="115"/>
      <c r="K4127" s="115"/>
      <c r="L4127" s="133" t="str">
        <f t="shared" si="1302"/>
        <v/>
      </c>
      <c r="M4127" s="116" t="str">
        <f>IF(L4127="", "", L4127/Veriler!$X$1)</f>
        <v/>
      </c>
      <c r="N4127" s="116" t="str">
        <f>IF(F4127&lt;&gt;"", "İthal Girdi", IF(Veriler!T4127="", "", IF(Veriler!S4127="H", "%0,5 üzerindedir", IF(Veriler!T4127&gt;0.1, "%10 sınırı aşılmıştır.", "Uygun"))))</f>
        <v>%0,5 üzerindedir</v>
      </c>
      <c r="O4127" s="116" t="str">
        <f t="shared" si="1303"/>
        <v xml:space="preserve"> </v>
      </c>
      <c r="P4127" s="117"/>
      <c r="Q4127" s="118"/>
      <c r="R4127" s="119" t="str">
        <f t="shared" si="1304"/>
        <v/>
      </c>
      <c r="S4127" s="133">
        <f>IFERROR(IF(M4127&lt;=0.005,IF(F4127="",L4127,0),IF(F4127&lt;&gt;"",0,IF(P4127="",0,IF(P4127="H",0,IF(Q4127&lt;Veriler!$G$2,L4127*Veriler!$G$2,L4127*Q4127)))))," ")</f>
        <v>0</v>
      </c>
      <c r="T4127" s="133">
        <f>IF(Veriler!T4127&lt;=0.1, S4127, IF(AND(Veriler!T4127&gt;0.1, F4127="", P4127="E"), IF(Q4127&gt;Veriler!$G$2, Q4127*S4127, IF(Q4127&lt;Veriler!$G$2, Veriler!$G$2*S4127, Q4127*S4127)), 0))</f>
        <v>0</v>
      </c>
      <c r="U4127" s="133" t="str">
        <f t="shared" si="1305"/>
        <v xml:space="preserve"> </v>
      </c>
      <c r="V4127" s="134" t="str">
        <f>IFERROR(IF(O4127="%10 sınırı aşılmıştır.",L4127-T4127,IFERROR(IF(F4127="",IF(S4127=1,0,IF(L4127-S4127=0,"",L4127-S4127)),IF(Veriler!M4127="",L4127,IF(L4127*Veriler!M4127=0,"",L4127*Veriler!M4127))),L4127)),0)</f>
        <v/>
      </c>
      <c r="W4127" s="146"/>
      <c r="X4127" s="146"/>
      <c r="Y4127" s="146"/>
    </row>
    <row r="4128" spans="1:25" s="99" customFormat="1" ht="54.75" customHeight="1" x14ac:dyDescent="0.25">
      <c r="A4128" s="96">
        <f t="shared" si="1306"/>
        <v>3043</v>
      </c>
      <c r="B4128" s="175"/>
      <c r="C4128" s="176"/>
      <c r="D4128" s="113"/>
      <c r="E4128" s="115"/>
      <c r="F4128" s="174"/>
      <c r="G4128" s="114" t="str">
        <f t="shared" si="1301"/>
        <v/>
      </c>
      <c r="H4128" s="115"/>
      <c r="I4128" s="115"/>
      <c r="J4128" s="115"/>
      <c r="K4128" s="115"/>
      <c r="L4128" s="133" t="str">
        <f t="shared" si="1302"/>
        <v/>
      </c>
      <c r="M4128" s="116" t="str">
        <f>IF(L4128="", "", L4128/Veriler!$X$1)</f>
        <v/>
      </c>
      <c r="N4128" s="116" t="str">
        <f>IF(F4128&lt;&gt;"", "İthal Girdi", IF(Veriler!T4128="", "", IF(Veriler!S4128="H", "%0,5 üzerindedir", IF(Veriler!T4128&gt;0.1, "%10 sınırı aşılmıştır.", "Uygun"))))</f>
        <v>%0,5 üzerindedir</v>
      </c>
      <c r="O4128" s="116" t="str">
        <f t="shared" si="1303"/>
        <v xml:space="preserve"> </v>
      </c>
      <c r="P4128" s="117"/>
      <c r="Q4128" s="118"/>
      <c r="R4128" s="119" t="str">
        <f t="shared" si="1304"/>
        <v/>
      </c>
      <c r="S4128" s="133">
        <f>IFERROR(IF(M4128&lt;=0.005,IF(F4128="",L4128,0),IF(F4128&lt;&gt;"",0,IF(P4128="",0,IF(P4128="H",0,IF(Q4128&lt;Veriler!$G$2,L4128*Veriler!$G$2,L4128*Q4128)))))," ")</f>
        <v>0</v>
      </c>
      <c r="T4128" s="133">
        <f>IF(Veriler!T4128&lt;=0.1, S4128, IF(AND(Veriler!T4128&gt;0.1, F4128="", P4128="E"), IF(Q4128&gt;Veriler!$G$2, Q4128*S4128, IF(Q4128&lt;Veriler!$G$2, Veriler!$G$2*S4128, Q4128*S4128)), 0))</f>
        <v>0</v>
      </c>
      <c r="U4128" s="133" t="str">
        <f t="shared" si="1305"/>
        <v xml:space="preserve"> </v>
      </c>
      <c r="V4128" s="134" t="str">
        <f>IFERROR(IF(O4128="%10 sınırı aşılmıştır.",L4128-T4128,IFERROR(IF(F4128="",IF(S4128=1,0,IF(L4128-S4128=0,"",L4128-S4128)),IF(Veriler!M4128="",L4128,IF(L4128*Veriler!M4128=0,"",L4128*Veriler!M4128))),L4128)),0)</f>
        <v/>
      </c>
      <c r="W4128" s="146"/>
      <c r="X4128" s="146"/>
      <c r="Y4128" s="146"/>
    </row>
    <row r="4129" spans="1:25" s="99" customFormat="1" ht="54.75" customHeight="1" x14ac:dyDescent="0.25">
      <c r="A4129" s="96">
        <f t="shared" si="1306"/>
        <v>3044</v>
      </c>
      <c r="B4129" s="175"/>
      <c r="C4129" s="176"/>
      <c r="D4129" s="113"/>
      <c r="E4129" s="115"/>
      <c r="F4129" s="174"/>
      <c r="G4129" s="114" t="str">
        <f t="shared" si="1301"/>
        <v/>
      </c>
      <c r="H4129" s="115"/>
      <c r="I4129" s="115"/>
      <c r="J4129" s="115"/>
      <c r="K4129" s="115"/>
      <c r="L4129" s="133" t="str">
        <f t="shared" si="1302"/>
        <v/>
      </c>
      <c r="M4129" s="116" t="str">
        <f>IF(L4129="", "", L4129/Veriler!$X$1)</f>
        <v/>
      </c>
      <c r="N4129" s="116" t="str">
        <f>IF(F4129&lt;&gt;"", "İthal Girdi", IF(Veriler!T4129="", "", IF(Veriler!S4129="H", "%0,5 üzerindedir", IF(Veriler!T4129&gt;0.1, "%10 sınırı aşılmıştır.", "Uygun"))))</f>
        <v>%0,5 üzerindedir</v>
      </c>
      <c r="O4129" s="116" t="str">
        <f t="shared" si="1303"/>
        <v xml:space="preserve"> </v>
      </c>
      <c r="P4129" s="117"/>
      <c r="Q4129" s="118"/>
      <c r="R4129" s="119" t="str">
        <f t="shared" si="1304"/>
        <v/>
      </c>
      <c r="S4129" s="133">
        <f>IFERROR(IF(M4129&lt;=0.005,IF(F4129="",L4129,0),IF(F4129&lt;&gt;"",0,IF(P4129="",0,IF(P4129="H",0,IF(Q4129&lt;Veriler!$G$2,L4129*Veriler!$G$2,L4129*Q4129)))))," ")</f>
        <v>0</v>
      </c>
      <c r="T4129" s="133">
        <f>IF(Veriler!T4129&lt;=0.1, S4129, IF(AND(Veriler!T4129&gt;0.1, F4129="", P4129="E"), IF(Q4129&gt;Veriler!$G$2, Q4129*S4129, IF(Q4129&lt;Veriler!$G$2, Veriler!$G$2*S4129, Q4129*S4129)), 0))</f>
        <v>0</v>
      </c>
      <c r="U4129" s="133" t="str">
        <f t="shared" si="1305"/>
        <v xml:space="preserve"> </v>
      </c>
      <c r="V4129" s="134" t="str">
        <f>IFERROR(IF(O4129="%10 sınırı aşılmıştır.",L4129-T4129,IFERROR(IF(F4129="",IF(S4129=1,0,IF(L4129-S4129=0,"",L4129-S4129)),IF(Veriler!M4129="",L4129,IF(L4129*Veriler!M4129=0,"",L4129*Veriler!M4129))),L4129)),0)</f>
        <v/>
      </c>
      <c r="W4129" s="146"/>
      <c r="X4129" s="146"/>
      <c r="Y4129" s="146"/>
    </row>
    <row r="4130" spans="1:25" s="99" customFormat="1" ht="54.75" customHeight="1" x14ac:dyDescent="0.25">
      <c r="A4130" s="96">
        <f t="shared" si="1306"/>
        <v>3045</v>
      </c>
      <c r="B4130" s="175"/>
      <c r="C4130" s="176"/>
      <c r="D4130" s="113"/>
      <c r="E4130" s="115"/>
      <c r="F4130" s="174"/>
      <c r="G4130" s="114" t="str">
        <f t="shared" si="1301"/>
        <v/>
      </c>
      <c r="H4130" s="115"/>
      <c r="I4130" s="115"/>
      <c r="J4130" s="115"/>
      <c r="K4130" s="115"/>
      <c r="L4130" s="133" t="str">
        <f t="shared" si="1302"/>
        <v/>
      </c>
      <c r="M4130" s="116" t="str">
        <f>IF(L4130="", "", L4130/Veriler!$X$1)</f>
        <v/>
      </c>
      <c r="N4130" s="116" t="str">
        <f>IF(F4130&lt;&gt;"", "İthal Girdi", IF(Veriler!T4130="", "", IF(Veriler!S4130="H", "%0,5 üzerindedir", IF(Veriler!T4130&gt;0.1, "%10 sınırı aşılmıştır.", "Uygun"))))</f>
        <v>%0,5 üzerindedir</v>
      </c>
      <c r="O4130" s="116" t="str">
        <f t="shared" si="1303"/>
        <v xml:space="preserve"> </v>
      </c>
      <c r="P4130" s="117"/>
      <c r="Q4130" s="118"/>
      <c r="R4130" s="119" t="str">
        <f t="shared" si="1304"/>
        <v/>
      </c>
      <c r="S4130" s="133">
        <f>IFERROR(IF(M4130&lt;=0.005,IF(F4130="",L4130,0),IF(F4130&lt;&gt;"",0,IF(P4130="",0,IF(P4130="H",0,IF(Q4130&lt;Veriler!$G$2,L4130*Veriler!$G$2,L4130*Q4130)))))," ")</f>
        <v>0</v>
      </c>
      <c r="T4130" s="133">
        <f>IF(Veriler!T4130&lt;=0.1, S4130, IF(AND(Veriler!T4130&gt;0.1, F4130="", P4130="E"), IF(Q4130&gt;Veriler!$G$2, Q4130*S4130, IF(Q4130&lt;Veriler!$G$2, Veriler!$G$2*S4130, Q4130*S4130)), 0))</f>
        <v>0</v>
      </c>
      <c r="U4130" s="133" t="str">
        <f t="shared" si="1305"/>
        <v xml:space="preserve"> </v>
      </c>
      <c r="V4130" s="134" t="str">
        <f>IFERROR(IF(O4130="%10 sınırı aşılmıştır.",L4130-T4130,IFERROR(IF(F4130="",IF(S4130=1,0,IF(L4130-S4130=0,"",L4130-S4130)),IF(Veriler!M4130="",L4130,IF(L4130*Veriler!M4130=0,"",L4130*Veriler!M4130))),L4130)),0)</f>
        <v/>
      </c>
      <c r="W4130" s="146"/>
      <c r="X4130" s="146"/>
      <c r="Y4130" s="146"/>
    </row>
    <row r="4131" spans="1:25" s="99" customFormat="1" ht="54.75" customHeight="1" x14ac:dyDescent="0.25">
      <c r="A4131" s="96">
        <f t="shared" si="1306"/>
        <v>3046</v>
      </c>
      <c r="B4131" s="175"/>
      <c r="C4131" s="176"/>
      <c r="D4131" s="113"/>
      <c r="E4131" s="115"/>
      <c r="F4131" s="174"/>
      <c r="G4131" s="114" t="str">
        <f t="shared" si="1301"/>
        <v/>
      </c>
      <c r="H4131" s="115"/>
      <c r="I4131" s="115"/>
      <c r="J4131" s="115"/>
      <c r="K4131" s="115"/>
      <c r="L4131" s="133" t="str">
        <f t="shared" si="1302"/>
        <v/>
      </c>
      <c r="M4131" s="116" t="str">
        <f>IF(L4131="", "", L4131/Veriler!$X$1)</f>
        <v/>
      </c>
      <c r="N4131" s="116" t="str">
        <f>IF(F4131&lt;&gt;"", "İthal Girdi", IF(Veriler!T4131="", "", IF(Veriler!S4131="H", "%0,5 üzerindedir", IF(Veriler!T4131&gt;0.1, "%10 sınırı aşılmıştır.", "Uygun"))))</f>
        <v>%0,5 üzerindedir</v>
      </c>
      <c r="O4131" s="116" t="str">
        <f t="shared" si="1303"/>
        <v xml:space="preserve"> </v>
      </c>
      <c r="P4131" s="117"/>
      <c r="Q4131" s="118"/>
      <c r="R4131" s="119" t="str">
        <f t="shared" si="1304"/>
        <v/>
      </c>
      <c r="S4131" s="133">
        <f>IFERROR(IF(M4131&lt;=0.005,IF(F4131="",L4131,0),IF(F4131&lt;&gt;"",0,IF(P4131="",0,IF(P4131="H",0,IF(Q4131&lt;Veriler!$G$2,L4131*Veriler!$G$2,L4131*Q4131)))))," ")</f>
        <v>0</v>
      </c>
      <c r="T4131" s="133">
        <f>IF(Veriler!T4131&lt;=0.1, S4131, IF(AND(Veriler!T4131&gt;0.1, F4131="", P4131="E"), IF(Q4131&gt;Veriler!$G$2, Q4131*S4131, IF(Q4131&lt;Veriler!$G$2, Veriler!$G$2*S4131, Q4131*S4131)), 0))</f>
        <v>0</v>
      </c>
      <c r="U4131" s="133" t="str">
        <f t="shared" si="1305"/>
        <v xml:space="preserve"> </v>
      </c>
      <c r="V4131" s="134" t="str">
        <f>IFERROR(IF(O4131="%10 sınırı aşılmıştır.",L4131-T4131,IFERROR(IF(F4131="",IF(S4131=1,0,IF(L4131-S4131=0,"",L4131-S4131)),IF(Veriler!M4131="",L4131,IF(L4131*Veriler!M4131=0,"",L4131*Veriler!M4131))),L4131)),0)</f>
        <v/>
      </c>
      <c r="W4131" s="146"/>
      <c r="X4131" s="146"/>
      <c r="Y4131" s="146"/>
    </row>
    <row r="4132" spans="1:25" s="99" customFormat="1" ht="54.75" customHeight="1" x14ac:dyDescent="0.25">
      <c r="A4132" s="96">
        <f t="shared" si="1306"/>
        <v>3047</v>
      </c>
      <c r="B4132" s="175"/>
      <c r="C4132" s="176"/>
      <c r="D4132" s="113"/>
      <c r="E4132" s="115"/>
      <c r="F4132" s="174"/>
      <c r="G4132" s="114" t="str">
        <f t="shared" si="1301"/>
        <v/>
      </c>
      <c r="H4132" s="115"/>
      <c r="I4132" s="115"/>
      <c r="J4132" s="115"/>
      <c r="K4132" s="115"/>
      <c r="L4132" s="133" t="str">
        <f t="shared" si="1302"/>
        <v/>
      </c>
      <c r="M4132" s="116" t="str">
        <f>IF(L4132="", "", L4132/Veriler!$X$1)</f>
        <v/>
      </c>
      <c r="N4132" s="116" t="str">
        <f>IF(F4132&lt;&gt;"", "İthal Girdi", IF(Veriler!T4132="", "", IF(Veriler!S4132="H", "%0,5 üzerindedir", IF(Veriler!T4132&gt;0.1, "%10 sınırı aşılmıştır.", "Uygun"))))</f>
        <v>%0,5 üzerindedir</v>
      </c>
      <c r="O4132" s="116" t="str">
        <f t="shared" si="1303"/>
        <v xml:space="preserve"> </v>
      </c>
      <c r="P4132" s="117"/>
      <c r="Q4132" s="118"/>
      <c r="R4132" s="119" t="str">
        <f t="shared" si="1304"/>
        <v/>
      </c>
      <c r="S4132" s="133">
        <f>IFERROR(IF(M4132&lt;=0.005,IF(F4132="",L4132,0),IF(F4132&lt;&gt;"",0,IF(P4132="",0,IF(P4132="H",0,IF(Q4132&lt;Veriler!$G$2,L4132*Veriler!$G$2,L4132*Q4132)))))," ")</f>
        <v>0</v>
      </c>
      <c r="T4132" s="133">
        <f>IF(Veriler!T4132&lt;=0.1, S4132, IF(AND(Veriler!T4132&gt;0.1, F4132="", P4132="E"), IF(Q4132&gt;Veriler!$G$2, Q4132*S4132, IF(Q4132&lt;Veriler!$G$2, Veriler!$G$2*S4132, Q4132*S4132)), 0))</f>
        <v>0</v>
      </c>
      <c r="U4132" s="133" t="str">
        <f t="shared" si="1305"/>
        <v xml:space="preserve"> </v>
      </c>
      <c r="V4132" s="134" t="str">
        <f>IFERROR(IF(O4132="%10 sınırı aşılmıştır.",L4132-T4132,IFERROR(IF(F4132="",IF(S4132=1,0,IF(L4132-S4132=0,"",L4132-S4132)),IF(Veriler!M4132="",L4132,IF(L4132*Veriler!M4132=0,"",L4132*Veriler!M4132))),L4132)),0)</f>
        <v/>
      </c>
      <c r="W4132" s="146"/>
      <c r="X4132" s="146"/>
      <c r="Y4132" s="146"/>
    </row>
    <row r="4133" spans="1:25" s="99" customFormat="1" ht="54.75" customHeight="1" x14ac:dyDescent="0.25">
      <c r="A4133" s="96">
        <f t="shared" si="1306"/>
        <v>3048</v>
      </c>
      <c r="B4133" s="175"/>
      <c r="C4133" s="176"/>
      <c r="D4133" s="113"/>
      <c r="E4133" s="115"/>
      <c r="F4133" s="174"/>
      <c r="G4133" s="114" t="str">
        <f t="shared" si="1301"/>
        <v/>
      </c>
      <c r="H4133" s="115"/>
      <c r="I4133" s="115"/>
      <c r="J4133" s="115"/>
      <c r="K4133" s="115"/>
      <c r="L4133" s="133" t="str">
        <f t="shared" si="1302"/>
        <v/>
      </c>
      <c r="M4133" s="116" t="str">
        <f>IF(L4133="", "", L4133/Veriler!$X$1)</f>
        <v/>
      </c>
      <c r="N4133" s="116" t="str">
        <f>IF(F4133&lt;&gt;"", "İthal Girdi", IF(Veriler!T4133="", "", IF(Veriler!S4133="H", "%0,5 üzerindedir", IF(Veriler!T4133&gt;0.1, "%10 sınırı aşılmıştır.", "Uygun"))))</f>
        <v>%0,5 üzerindedir</v>
      </c>
      <c r="O4133" s="116" t="str">
        <f t="shared" si="1303"/>
        <v xml:space="preserve"> </v>
      </c>
      <c r="P4133" s="117"/>
      <c r="Q4133" s="118"/>
      <c r="R4133" s="119" t="str">
        <f t="shared" si="1304"/>
        <v/>
      </c>
      <c r="S4133" s="133">
        <f>IFERROR(IF(M4133&lt;=0.005,IF(F4133="",L4133,0),IF(F4133&lt;&gt;"",0,IF(P4133="",0,IF(P4133="H",0,IF(Q4133&lt;Veriler!$G$2,L4133*Veriler!$G$2,L4133*Q4133)))))," ")</f>
        <v>0</v>
      </c>
      <c r="T4133" s="133">
        <f>IF(Veriler!T4133&lt;=0.1, S4133, IF(AND(Veriler!T4133&gt;0.1, F4133="", P4133="E"), IF(Q4133&gt;Veriler!$G$2, Q4133*S4133, IF(Q4133&lt;Veriler!$G$2, Veriler!$G$2*S4133, Q4133*S4133)), 0))</f>
        <v>0</v>
      </c>
      <c r="U4133" s="133" t="str">
        <f t="shared" si="1305"/>
        <v xml:space="preserve"> </v>
      </c>
      <c r="V4133" s="134" t="str">
        <f>IFERROR(IF(O4133="%10 sınırı aşılmıştır.",L4133-T4133,IFERROR(IF(F4133="",IF(S4133=1,0,IF(L4133-S4133=0,"",L4133-S4133)),IF(Veriler!M4133="",L4133,IF(L4133*Veriler!M4133=0,"",L4133*Veriler!M4133))),L4133)),0)</f>
        <v/>
      </c>
      <c r="W4133" s="146"/>
      <c r="X4133" s="146"/>
      <c r="Y4133" s="146"/>
    </row>
    <row r="4134" spans="1:25" s="99" customFormat="1" ht="54.75" customHeight="1" x14ac:dyDescent="0.25">
      <c r="A4134" s="96">
        <f t="shared" si="1306"/>
        <v>3049</v>
      </c>
      <c r="B4134" s="175"/>
      <c r="C4134" s="176"/>
      <c r="D4134" s="113"/>
      <c r="E4134" s="115"/>
      <c r="F4134" s="174"/>
      <c r="G4134" s="114" t="str">
        <f t="shared" si="1301"/>
        <v/>
      </c>
      <c r="H4134" s="115"/>
      <c r="I4134" s="115"/>
      <c r="J4134" s="115"/>
      <c r="K4134" s="115"/>
      <c r="L4134" s="133" t="str">
        <f t="shared" si="1302"/>
        <v/>
      </c>
      <c r="M4134" s="116" t="str">
        <f>IF(L4134="", "", L4134/Veriler!$X$1)</f>
        <v/>
      </c>
      <c r="N4134" s="116" t="str">
        <f>IF(F4134&lt;&gt;"", "İthal Girdi", IF(Veriler!T4134="", "", IF(Veriler!S4134="H", "%0,5 üzerindedir", IF(Veriler!T4134&gt;0.1, "%10 sınırı aşılmıştır.", "Uygun"))))</f>
        <v>%0,5 üzerindedir</v>
      </c>
      <c r="O4134" s="116" t="str">
        <f t="shared" si="1303"/>
        <v xml:space="preserve"> </v>
      </c>
      <c r="P4134" s="117"/>
      <c r="Q4134" s="118"/>
      <c r="R4134" s="119" t="str">
        <f t="shared" si="1304"/>
        <v/>
      </c>
      <c r="S4134" s="133">
        <f>IFERROR(IF(M4134&lt;=0.005,IF(F4134="",L4134,0),IF(F4134&lt;&gt;"",0,IF(P4134="",0,IF(P4134="H",0,IF(Q4134&lt;Veriler!$G$2,L4134*Veriler!$G$2,L4134*Q4134)))))," ")</f>
        <v>0</v>
      </c>
      <c r="T4134" s="133">
        <f>IF(Veriler!T4134&lt;=0.1, S4134, IF(AND(Veriler!T4134&gt;0.1, F4134="", P4134="E"), IF(Q4134&gt;Veriler!$G$2, Q4134*S4134, IF(Q4134&lt;Veriler!$G$2, Veriler!$G$2*S4134, Q4134*S4134)), 0))</f>
        <v>0</v>
      </c>
      <c r="U4134" s="133" t="str">
        <f t="shared" si="1305"/>
        <v xml:space="preserve"> </v>
      </c>
      <c r="V4134" s="134" t="str">
        <f>IFERROR(IF(O4134="%10 sınırı aşılmıştır.",L4134-T4134,IFERROR(IF(F4134="",IF(S4134=1,0,IF(L4134-S4134=0,"",L4134-S4134)),IF(Veriler!M4134="",L4134,IF(L4134*Veriler!M4134=0,"",L4134*Veriler!M4134))),L4134)),0)</f>
        <v/>
      </c>
      <c r="W4134" s="146"/>
      <c r="X4134" s="146"/>
      <c r="Y4134" s="146"/>
    </row>
    <row r="4135" spans="1:25" s="99" customFormat="1" ht="54.75" customHeight="1" x14ac:dyDescent="0.25">
      <c r="A4135" s="96">
        <f t="shared" si="1306"/>
        <v>3050</v>
      </c>
      <c r="B4135" s="175"/>
      <c r="C4135" s="176"/>
      <c r="D4135" s="113"/>
      <c r="E4135" s="115"/>
      <c r="F4135" s="174"/>
      <c r="G4135" s="114" t="str">
        <f t="shared" si="1301"/>
        <v/>
      </c>
      <c r="H4135" s="115"/>
      <c r="I4135" s="115"/>
      <c r="J4135" s="115"/>
      <c r="K4135" s="115"/>
      <c r="L4135" s="133" t="str">
        <f t="shared" si="1302"/>
        <v/>
      </c>
      <c r="M4135" s="116" t="str">
        <f>IF(L4135="", "", L4135/Veriler!$X$1)</f>
        <v/>
      </c>
      <c r="N4135" s="116" t="str">
        <f>IF(F4135&lt;&gt;"", "İthal Girdi", IF(Veriler!T4135="", "", IF(Veriler!S4135="H", "%0,5 üzerindedir", IF(Veriler!T4135&gt;0.1, "%10 sınırı aşılmıştır.", "Uygun"))))</f>
        <v>%0,5 üzerindedir</v>
      </c>
      <c r="O4135" s="116" t="str">
        <f t="shared" si="1303"/>
        <v xml:space="preserve"> </v>
      </c>
      <c r="P4135" s="117"/>
      <c r="Q4135" s="118"/>
      <c r="R4135" s="119" t="str">
        <f t="shared" si="1304"/>
        <v/>
      </c>
      <c r="S4135" s="133">
        <f>IFERROR(IF(M4135&lt;=0.005,IF(F4135="",L4135,0),IF(F4135&lt;&gt;"",0,IF(P4135="",0,IF(P4135="H",0,IF(Q4135&lt;Veriler!$G$2,L4135*Veriler!$G$2,L4135*Q4135)))))," ")</f>
        <v>0</v>
      </c>
      <c r="T4135" s="133">
        <f>IF(Veriler!T4135&lt;=0.1, S4135, IF(AND(Veriler!T4135&gt;0.1, F4135="", P4135="E"), IF(Q4135&gt;Veriler!$G$2, Q4135*S4135, IF(Q4135&lt;Veriler!$G$2, Veriler!$G$2*S4135, Q4135*S4135)), 0))</f>
        <v>0</v>
      </c>
      <c r="U4135" s="133" t="str">
        <f t="shared" si="1305"/>
        <v xml:space="preserve"> </v>
      </c>
      <c r="V4135" s="134" t="str">
        <f>IFERROR(IF(O4135="%10 sınırı aşılmıştır.",L4135-T4135,IFERROR(IF(F4135="",IF(S4135=1,0,IF(L4135-S4135=0,"",L4135-S4135)),IF(Veriler!M4135="",L4135,IF(L4135*Veriler!M4135=0,"",L4135*Veriler!M4135))),L4135)),0)</f>
        <v/>
      </c>
      <c r="W4135" s="146"/>
      <c r="X4135" s="146"/>
      <c r="Y4135" s="146"/>
    </row>
    <row r="4136" spans="1:25" s="99" customFormat="1" ht="54.75" customHeight="1" x14ac:dyDescent="0.25">
      <c r="A4136" s="96">
        <f t="shared" si="1306"/>
        <v>3051</v>
      </c>
      <c r="B4136" s="175"/>
      <c r="C4136" s="176"/>
      <c r="D4136" s="113"/>
      <c r="E4136" s="115"/>
      <c r="F4136" s="174"/>
      <c r="G4136" s="114" t="str">
        <f t="shared" si="1301"/>
        <v/>
      </c>
      <c r="H4136" s="115"/>
      <c r="I4136" s="115"/>
      <c r="J4136" s="115"/>
      <c r="K4136" s="115"/>
      <c r="L4136" s="133" t="str">
        <f t="shared" si="1302"/>
        <v/>
      </c>
      <c r="M4136" s="116" t="str">
        <f>IF(L4136="", "", L4136/Veriler!$X$1)</f>
        <v/>
      </c>
      <c r="N4136" s="116" t="str">
        <f>IF(F4136&lt;&gt;"", "İthal Girdi", IF(Veriler!T4136="", "", IF(Veriler!S4136="H", "%0,5 üzerindedir", IF(Veriler!T4136&gt;0.1, "%10 sınırı aşılmıştır.", "Uygun"))))</f>
        <v>%0,5 üzerindedir</v>
      </c>
      <c r="O4136" s="116" t="str">
        <f t="shared" si="1303"/>
        <v xml:space="preserve"> </v>
      </c>
      <c r="P4136" s="117"/>
      <c r="Q4136" s="118"/>
      <c r="R4136" s="119" t="str">
        <f t="shared" si="1304"/>
        <v/>
      </c>
      <c r="S4136" s="133">
        <f>IFERROR(IF(M4136&lt;=0.005,IF(F4136="",L4136,0),IF(F4136&lt;&gt;"",0,IF(P4136="",0,IF(P4136="H",0,IF(Q4136&lt;Veriler!$G$2,L4136*Veriler!$G$2,L4136*Q4136)))))," ")</f>
        <v>0</v>
      </c>
      <c r="T4136" s="133">
        <f>IF(Veriler!T4136&lt;=0.1, S4136, IF(AND(Veriler!T4136&gt;0.1, F4136="", P4136="E"), IF(Q4136&gt;Veriler!$G$2, Q4136*S4136, IF(Q4136&lt;Veriler!$G$2, Veriler!$G$2*S4136, Q4136*S4136)), 0))</f>
        <v>0</v>
      </c>
      <c r="U4136" s="133" t="str">
        <f t="shared" si="1305"/>
        <v xml:space="preserve"> </v>
      </c>
      <c r="V4136" s="134" t="str">
        <f>IFERROR(IF(O4136="%10 sınırı aşılmıştır.",L4136-T4136,IFERROR(IF(F4136="",IF(S4136=1,0,IF(L4136-S4136=0,"",L4136-S4136)),IF(Veriler!M4136="",L4136,IF(L4136*Veriler!M4136=0,"",L4136*Veriler!M4136))),L4136)),0)</f>
        <v/>
      </c>
      <c r="W4136" s="146"/>
      <c r="X4136" s="146"/>
      <c r="Y4136" s="146"/>
    </row>
    <row r="4137" spans="1:25" s="99" customFormat="1" ht="54.75" customHeight="1" x14ac:dyDescent="0.25">
      <c r="A4137" s="96">
        <f t="shared" si="1306"/>
        <v>3052</v>
      </c>
      <c r="B4137" s="175"/>
      <c r="C4137" s="176"/>
      <c r="D4137" s="113"/>
      <c r="E4137" s="115"/>
      <c r="F4137" s="174"/>
      <c r="G4137" s="114" t="str">
        <f t="shared" si="1301"/>
        <v/>
      </c>
      <c r="H4137" s="115"/>
      <c r="I4137" s="115"/>
      <c r="J4137" s="115"/>
      <c r="K4137" s="115"/>
      <c r="L4137" s="133" t="str">
        <f t="shared" si="1302"/>
        <v/>
      </c>
      <c r="M4137" s="116" t="str">
        <f>IF(L4137="", "", L4137/Veriler!$X$1)</f>
        <v/>
      </c>
      <c r="N4137" s="116" t="str">
        <f>IF(F4137&lt;&gt;"", "İthal Girdi", IF(Veriler!T4137="", "", IF(Veriler!S4137="H", "%0,5 üzerindedir", IF(Veriler!T4137&gt;0.1, "%10 sınırı aşılmıştır.", "Uygun"))))</f>
        <v>%0,5 üzerindedir</v>
      </c>
      <c r="O4137" s="116" t="str">
        <f t="shared" si="1303"/>
        <v xml:space="preserve"> </v>
      </c>
      <c r="P4137" s="117"/>
      <c r="Q4137" s="118"/>
      <c r="R4137" s="119" t="str">
        <f t="shared" si="1304"/>
        <v/>
      </c>
      <c r="S4137" s="133">
        <f>IFERROR(IF(M4137&lt;=0.005,IF(F4137="",L4137,0),IF(F4137&lt;&gt;"",0,IF(P4137="",0,IF(P4137="H",0,IF(Q4137&lt;Veriler!$G$2,L4137*Veriler!$G$2,L4137*Q4137)))))," ")</f>
        <v>0</v>
      </c>
      <c r="T4137" s="133">
        <f>IF(Veriler!T4137&lt;=0.1, S4137, IF(AND(Veriler!T4137&gt;0.1, F4137="", P4137="E"), IF(Q4137&gt;Veriler!$G$2, Q4137*S4137, IF(Q4137&lt;Veriler!$G$2, Veriler!$G$2*S4137, Q4137*S4137)), 0))</f>
        <v>0</v>
      </c>
      <c r="U4137" s="133" t="str">
        <f t="shared" si="1305"/>
        <v xml:space="preserve"> </v>
      </c>
      <c r="V4137" s="134" t="str">
        <f>IFERROR(IF(O4137="%10 sınırı aşılmıştır.",L4137-T4137,IFERROR(IF(F4137="",IF(S4137=1,0,IF(L4137-S4137=0,"",L4137-S4137)),IF(Veriler!M4137="",L4137,IF(L4137*Veriler!M4137=0,"",L4137*Veriler!M4137))),L4137)),0)</f>
        <v/>
      </c>
      <c r="W4137" s="146"/>
      <c r="X4137" s="146"/>
      <c r="Y4137" s="146"/>
    </row>
    <row r="4138" spans="1:25" s="99" customFormat="1" ht="24" customHeight="1" x14ac:dyDescent="0.25">
      <c r="A4138" s="103"/>
      <c r="B4138" s="104"/>
      <c r="C4138" s="104"/>
      <c r="D4138" s="104"/>
      <c r="E4138" s="103"/>
      <c r="F4138" s="135"/>
      <c r="G4138" s="157"/>
      <c r="H4138" s="103"/>
      <c r="I4138" s="103"/>
      <c r="J4138" s="103"/>
      <c r="K4138" s="103"/>
      <c r="L4138" s="136">
        <f>SUM(L4109:L4122,L4124:L4137)</f>
        <v>0</v>
      </c>
      <c r="M4138" s="158"/>
      <c r="N4138" s="158"/>
      <c r="O4138" s="158"/>
      <c r="P4138" s="105"/>
      <c r="Q4138" s="106"/>
      <c r="R4138" s="159"/>
      <c r="S4138" s="160"/>
      <c r="T4138" s="160"/>
      <c r="U4138" s="160"/>
      <c r="V4138" s="160"/>
      <c r="W4138" s="146"/>
      <c r="X4138" s="146"/>
      <c r="Y4138" s="146"/>
    </row>
    <row r="4139" spans="1:25" s="99" customFormat="1" ht="31.5" customHeight="1" x14ac:dyDescent="0.25">
      <c r="A4139" s="103"/>
      <c r="B4139" s="104"/>
      <c r="C4139" s="104"/>
      <c r="D4139" s="104"/>
      <c r="E4139" s="103"/>
      <c r="F4139" s="135"/>
      <c r="G4139" s="157"/>
      <c r="H4139" s="103"/>
      <c r="I4139" s="103"/>
      <c r="J4139" s="103"/>
      <c r="K4139" s="103"/>
      <c r="L4139" s="161"/>
      <c r="M4139" s="158"/>
      <c r="N4139" s="158"/>
      <c r="O4139" s="158"/>
      <c r="P4139" s="105"/>
      <c r="Q4139" s="106"/>
      <c r="R4139" s="159"/>
      <c r="S4139" s="162" t="s">
        <v>57</v>
      </c>
      <c r="T4139" s="162" t="s">
        <v>57</v>
      </c>
      <c r="U4139" s="162" t="s">
        <v>57</v>
      </c>
      <c r="V4139" s="163" t="s">
        <v>58</v>
      </c>
      <c r="W4139" s="146"/>
      <c r="X4139" s="146"/>
      <c r="Y4139" s="146"/>
    </row>
    <row r="4140" spans="1:25" s="99" customFormat="1" ht="58.5" customHeight="1" x14ac:dyDescent="0.25">
      <c r="A4140" s="185" t="s">
        <v>59</v>
      </c>
      <c r="B4140" s="180"/>
      <c r="C4140" s="180"/>
      <c r="D4140" s="180"/>
      <c r="E4140" s="180"/>
      <c r="F4140" s="180"/>
      <c r="G4140" s="180"/>
      <c r="H4140" s="180"/>
      <c r="I4140" s="180"/>
      <c r="J4140" s="180"/>
      <c r="K4140" s="180"/>
      <c r="L4140" s="180"/>
      <c r="M4140" s="180"/>
      <c r="N4140" s="180"/>
      <c r="O4140" s="180"/>
      <c r="P4140" s="180"/>
      <c r="Q4140" s="180"/>
      <c r="R4140" s="176"/>
      <c r="S4140" s="137">
        <f>SUM(S4102,S4109:S4122,S4124:S4137)</f>
        <v>0</v>
      </c>
      <c r="T4140" s="137" t="str">
        <f>IF(SUM(T4109:T4122,T4124:T4137)=0," ",SUM(T4109:T4122,T4124:T4137))</f>
        <v xml:space="preserve"> </v>
      </c>
      <c r="U4140" s="137" t="str">
        <f>IF(SUM(U4109:U4122,U4124:U4137)=0," ",SUM(U4109:U4122,U4124:U4137))</f>
        <v xml:space="preserve"> </v>
      </c>
      <c r="V4140" s="137" t="str">
        <f>IF(SUM(V4109:V4122,V4124:V4137)=0," ",SUM(V4109:V4122,V4124:V4137))</f>
        <v xml:space="preserve"> </v>
      </c>
      <c r="W4140" s="146"/>
      <c r="X4140" s="164">
        <f>SUM(U4109:U4122,U4124:U4137)</f>
        <v>0</v>
      </c>
      <c r="Y4140" s="164">
        <f>SUM(V4109:V4122,V4124:V4137)</f>
        <v>0</v>
      </c>
    </row>
    <row r="4141" spans="1:25" x14ac:dyDescent="0.3">
      <c r="A4141" s="34"/>
      <c r="G4141" s="146"/>
      <c r="L4141" s="146"/>
      <c r="M4141" s="146"/>
      <c r="N4141" s="146"/>
      <c r="O4141" s="146"/>
      <c r="R4141" s="146"/>
      <c r="S4141" s="146"/>
      <c r="T4141" s="146"/>
      <c r="U4141" s="146"/>
      <c r="V4141" s="146"/>
      <c r="W4141" s="146"/>
      <c r="X4141" s="146"/>
      <c r="Y4141" s="146"/>
    </row>
    <row r="4142" spans="1:25" x14ac:dyDescent="0.3">
      <c r="A4142" s="186" t="s">
        <v>60</v>
      </c>
      <c r="B4142" s="187"/>
      <c r="C4142" s="187"/>
      <c r="D4142" s="187"/>
      <c r="E4142" s="187"/>
      <c r="F4142" s="187"/>
      <c r="G4142" s="187"/>
      <c r="H4142" s="187"/>
      <c r="I4142" s="187"/>
      <c r="J4142" s="187"/>
      <c r="K4142" s="187"/>
      <c r="L4142" s="187"/>
      <c r="M4142" s="187"/>
      <c r="N4142" s="187"/>
      <c r="O4142" s="187"/>
      <c r="P4142" s="187"/>
      <c r="Q4142" s="187"/>
      <c r="R4142" s="187"/>
      <c r="S4142" s="187"/>
      <c r="T4142" s="187"/>
      <c r="U4142" s="187"/>
      <c r="V4142" s="187"/>
      <c r="W4142" s="146"/>
      <c r="X4142" s="146"/>
      <c r="Y4142" s="146"/>
    </row>
    <row r="4143" spans="1:25" s="99" customFormat="1" ht="41.25" customHeight="1" x14ac:dyDescent="0.25">
      <c r="A4143" s="189" t="s">
        <v>38</v>
      </c>
      <c r="B4143" s="180"/>
      <c r="C4143" s="180"/>
      <c r="D4143" s="180"/>
      <c r="E4143" s="180"/>
      <c r="F4143" s="180"/>
      <c r="G4143" s="180"/>
      <c r="H4143" s="180"/>
      <c r="I4143" s="180"/>
      <c r="J4143" s="180"/>
      <c r="K4143" s="180"/>
      <c r="L4143" s="180"/>
      <c r="M4143" s="180"/>
      <c r="N4143" s="180"/>
      <c r="O4143" s="180"/>
      <c r="P4143" s="180"/>
      <c r="Q4143" s="180"/>
      <c r="R4143" s="180"/>
      <c r="S4143" s="180"/>
      <c r="T4143" s="180"/>
      <c r="U4143" s="180"/>
      <c r="V4143" s="176"/>
      <c r="W4143" s="146"/>
      <c r="X4143" s="146"/>
      <c r="Y4143" s="146"/>
    </row>
    <row r="4144" spans="1:25" s="100" customFormat="1" ht="35.25" customHeight="1" x14ac:dyDescent="0.25">
      <c r="A4144" s="179" t="s">
        <v>39</v>
      </c>
      <c r="B4144" s="180"/>
      <c r="C4144" s="180"/>
      <c r="D4144" s="180"/>
      <c r="E4144" s="180"/>
      <c r="F4144" s="180"/>
      <c r="G4144" s="180"/>
      <c r="H4144" s="180"/>
      <c r="I4144" s="180"/>
      <c r="J4144" s="180"/>
      <c r="K4144" s="180"/>
      <c r="L4144" s="180"/>
      <c r="M4144" s="180"/>
      <c r="N4144" s="180"/>
      <c r="O4144" s="180"/>
      <c r="P4144" s="180"/>
      <c r="Q4144" s="180"/>
      <c r="R4144" s="176"/>
      <c r="S4144" s="147"/>
      <c r="T4144" s="148"/>
      <c r="U4144" s="149" t="s">
        <v>40</v>
      </c>
      <c r="V4144" s="150">
        <f>V4106+1</f>
        <v>110</v>
      </c>
      <c r="W4144" s="146"/>
      <c r="X4144" s="146"/>
      <c r="Y4144" s="146"/>
    </row>
    <row r="4145" spans="1:25" s="99" customFormat="1" ht="81" customHeight="1" x14ac:dyDescent="0.25">
      <c r="A4145" s="110" t="s">
        <v>3</v>
      </c>
      <c r="B4145" s="188" t="s">
        <v>41</v>
      </c>
      <c r="C4145" s="176"/>
      <c r="D4145" s="111" t="s">
        <v>42</v>
      </c>
      <c r="E4145" s="110" t="s">
        <v>324</v>
      </c>
      <c r="F4145" s="111" t="s">
        <v>325</v>
      </c>
      <c r="G4145" s="151" t="s">
        <v>43</v>
      </c>
      <c r="H4145" s="110" t="s">
        <v>44</v>
      </c>
      <c r="I4145" s="110" t="s">
        <v>8</v>
      </c>
      <c r="J4145" s="110" t="s">
        <v>45</v>
      </c>
      <c r="K4145" s="110" t="s">
        <v>46</v>
      </c>
      <c r="L4145" s="152" t="s">
        <v>47</v>
      </c>
      <c r="M4145" s="153" t="s">
        <v>48</v>
      </c>
      <c r="N4145" s="154" t="s">
        <v>49</v>
      </c>
      <c r="O4145" s="154" t="s">
        <v>49</v>
      </c>
      <c r="P4145" s="112" t="s">
        <v>50</v>
      </c>
      <c r="Q4145" s="110" t="s">
        <v>51</v>
      </c>
      <c r="R4145" s="155" t="s">
        <v>52</v>
      </c>
      <c r="S4145" s="156" t="s">
        <v>53</v>
      </c>
      <c r="T4145" s="156" t="s">
        <v>54</v>
      </c>
      <c r="U4145" s="152" t="s">
        <v>54</v>
      </c>
      <c r="V4145" s="152" t="s">
        <v>55</v>
      </c>
      <c r="W4145" s="146"/>
      <c r="X4145" s="146"/>
      <c r="Y4145" s="146"/>
    </row>
    <row r="4146" spans="1:25" s="99" customFormat="1" ht="45" customHeight="1" x14ac:dyDescent="0.25">
      <c r="A4146" s="101"/>
      <c r="B4146" s="177" t="s">
        <v>56</v>
      </c>
      <c r="C4146" s="178"/>
      <c r="D4146" s="102"/>
      <c r="E4146" s="170"/>
      <c r="F4146" s="102"/>
      <c r="G4146" s="95"/>
      <c r="H4146" s="102"/>
      <c r="I4146" s="102"/>
      <c r="J4146" s="102"/>
      <c r="K4146" s="102"/>
      <c r="L4146" s="95"/>
      <c r="M4146" s="95"/>
      <c r="N4146" s="95"/>
      <c r="O4146" s="95"/>
      <c r="P4146" s="102"/>
      <c r="Q4146" s="102"/>
      <c r="R4146" s="190"/>
      <c r="S4146" s="184"/>
      <c r="T4146" s="95"/>
      <c r="U4146" s="95"/>
      <c r="V4146" s="95"/>
      <c r="W4146" s="146"/>
      <c r="X4146" s="146"/>
      <c r="Y4146" s="146"/>
    </row>
    <row r="4147" spans="1:25" s="99" customFormat="1" ht="54.75" customHeight="1" x14ac:dyDescent="0.25">
      <c r="A4147" s="96">
        <f>A4137+1</f>
        <v>3053</v>
      </c>
      <c r="B4147" s="181"/>
      <c r="C4147" s="182"/>
      <c r="D4147" s="113"/>
      <c r="E4147" s="115"/>
      <c r="F4147" s="174"/>
      <c r="G4147" s="114" t="str">
        <f t="shared" ref="G4147:G4160" si="1307">IF(AND(F4147&lt;&gt;"",V4147&lt;&gt;"",L4147&lt;&gt;0),V4147/L4147,"")</f>
        <v/>
      </c>
      <c r="H4147" s="115"/>
      <c r="I4147" s="115"/>
      <c r="J4147" s="115"/>
      <c r="K4147" s="115"/>
      <c r="L4147" s="133" t="str">
        <f t="shared" ref="L4147:L4160" si="1308">IF(AND(H4147&lt;&gt;0, J4147&lt;&gt;0, K4147&lt;&gt;0), H4147*J4147*K4147, "")</f>
        <v/>
      </c>
      <c r="M4147" s="116" t="str">
        <f>IF(L4147="", "", L4147/Veriler!$X$1)</f>
        <v/>
      </c>
      <c r="N4147" s="116" t="str">
        <f>IF(F4147&lt;&gt;"", "İthal Girdi", IF(Veriler!T4147="", "", IF(Veriler!S4147="H", "%0,5 üzerindedir", IF(Veriler!T4147&gt;0.1, "%10 sınırı aşılmıştır.", "Uygun"))))</f>
        <v>%0,5 üzerindedir</v>
      </c>
      <c r="O4147" s="116" t="str">
        <f t="shared" ref="O4147:O4160" si="1309">IF(M4147=""," ",N4147)</f>
        <v xml:space="preserve"> </v>
      </c>
      <c r="P4147" s="117"/>
      <c r="Q4147" s="118"/>
      <c r="R4147" s="119" t="str">
        <f t="shared" ref="R4147:R4160" si="1310">IFERROR(IF(AND(T4147&lt;&gt;"",L4147&lt;&gt;"",L4147&lt;&gt;0,T4147&lt;&gt;0),T4147/L4147,"")," ")</f>
        <v/>
      </c>
      <c r="S4147" s="133">
        <f>IFERROR(IF(M4147&lt;=0.005,IF(F4147="",L4147,0),IF(F4147&lt;&gt;"",0,IF(P4147="",0,IF(P4147="H",0,IF(Q4147&lt;Veriler!$G$2,L4147*Veriler!$G$2,L4147*Q4147)))))," ")</f>
        <v>0</v>
      </c>
      <c r="T4147" s="133">
        <f>IF(Veriler!T4147&lt;=0.1, S4147, IF(AND(Veriler!T4147&gt;0.1, F4147="", P4147="E"), IF(Q4147&gt;Veriler!$G$2, Q4147*S4147, IF(Q4147&lt;Veriler!$G$2, Veriler!$G$2*S4147, Q4147*S4147)), 0))</f>
        <v>0</v>
      </c>
      <c r="U4147" s="133" t="str">
        <f t="shared" ref="U4147:U4160" si="1311">IF(T4147=0," ",T4147)</f>
        <v xml:space="preserve"> </v>
      </c>
      <c r="V4147" s="134" t="str">
        <f>IFERROR(IF(O4147="%10 sınırı aşılmıştır.",L4147-T4147,IFERROR(IF(F4147="",IF(S4147=1,0,IF(L4147-S4147=0,"",L4147-S4147)),IF(Veriler!M4147="",L4147,IF(L4147*Veriler!M4147=0,"",L4147*Veriler!M4147))),L4147)),0)</f>
        <v/>
      </c>
      <c r="W4147" s="146"/>
      <c r="X4147" s="146"/>
      <c r="Y4147" s="146"/>
    </row>
    <row r="4148" spans="1:25" s="99" customFormat="1" ht="54.75" customHeight="1" x14ac:dyDescent="0.25">
      <c r="A4148" s="96">
        <f t="shared" ref="A4148:A4160" si="1312">A4147+1</f>
        <v>3054</v>
      </c>
      <c r="B4148" s="175"/>
      <c r="C4148" s="176"/>
      <c r="D4148" s="113"/>
      <c r="E4148" s="115"/>
      <c r="F4148" s="174"/>
      <c r="G4148" s="114" t="str">
        <f t="shared" si="1307"/>
        <v/>
      </c>
      <c r="H4148" s="115"/>
      <c r="I4148" s="115"/>
      <c r="J4148" s="115"/>
      <c r="K4148" s="115"/>
      <c r="L4148" s="133" t="str">
        <f t="shared" si="1308"/>
        <v/>
      </c>
      <c r="M4148" s="116" t="str">
        <f>IF(L4148="", "", L4148/Veriler!$X$1)</f>
        <v/>
      </c>
      <c r="N4148" s="116" t="str">
        <f>IF(F4148&lt;&gt;"", "İthal Girdi", IF(Veriler!T4148="", "", IF(Veriler!S4148="H", "%0,5 üzerindedir", IF(Veriler!T4148&gt;0.1, "%10 sınırı aşılmıştır.", "Uygun"))))</f>
        <v>%0,5 üzerindedir</v>
      </c>
      <c r="O4148" s="116" t="str">
        <f t="shared" si="1309"/>
        <v xml:space="preserve"> </v>
      </c>
      <c r="P4148" s="117"/>
      <c r="Q4148" s="118"/>
      <c r="R4148" s="119" t="str">
        <f t="shared" si="1310"/>
        <v/>
      </c>
      <c r="S4148" s="133">
        <f>IFERROR(IF(M4148&lt;=0.005,IF(F4148="",L4148,0),IF(F4148&lt;&gt;"",0,IF(P4148="",0,IF(P4148="H",0,IF(Q4148&lt;Veriler!$G$2,L4148*Veriler!$G$2,L4148*Q4148)))))," ")</f>
        <v>0</v>
      </c>
      <c r="T4148" s="133">
        <f>IF(Veriler!T4148&lt;=0.1, S4148, IF(AND(Veriler!T4148&gt;0.1, F4148="", P4148="E"), IF(Q4148&gt;Veriler!$G$2, Q4148*S4148, IF(Q4148&lt;Veriler!$G$2, Veriler!$G$2*S4148, Q4148*S4148)), 0))</f>
        <v>0</v>
      </c>
      <c r="U4148" s="133" t="str">
        <f t="shared" si="1311"/>
        <v xml:space="preserve"> </v>
      </c>
      <c r="V4148" s="134" t="str">
        <f>IFERROR(IF(O4148="%10 sınırı aşılmıştır.",L4148-T4148,IFERROR(IF(F4148="",IF(S4148=1,0,IF(L4148-S4148=0,"",L4148-S4148)),IF(Veriler!M4148="",L4148,IF(L4148*Veriler!M4148=0,"",L4148*Veriler!M4148))),L4148)),0)</f>
        <v/>
      </c>
      <c r="W4148" s="146"/>
      <c r="X4148" s="146"/>
      <c r="Y4148" s="146"/>
    </row>
    <row r="4149" spans="1:25" s="99" customFormat="1" ht="54.75" customHeight="1" x14ac:dyDescent="0.25">
      <c r="A4149" s="96">
        <f t="shared" si="1312"/>
        <v>3055</v>
      </c>
      <c r="B4149" s="175"/>
      <c r="C4149" s="176"/>
      <c r="D4149" s="113"/>
      <c r="E4149" s="115"/>
      <c r="F4149" s="174"/>
      <c r="G4149" s="114" t="str">
        <f t="shared" si="1307"/>
        <v/>
      </c>
      <c r="H4149" s="115"/>
      <c r="I4149" s="115"/>
      <c r="J4149" s="115"/>
      <c r="K4149" s="115"/>
      <c r="L4149" s="133" t="str">
        <f t="shared" si="1308"/>
        <v/>
      </c>
      <c r="M4149" s="116" t="str">
        <f>IF(L4149="", "", L4149/Veriler!$X$1)</f>
        <v/>
      </c>
      <c r="N4149" s="116" t="str">
        <f>IF(F4149&lt;&gt;"", "İthal Girdi", IF(Veriler!T4149="", "", IF(Veriler!S4149="H", "%0,5 üzerindedir", IF(Veriler!T4149&gt;0.1, "%10 sınırı aşılmıştır.", "Uygun"))))</f>
        <v>%0,5 üzerindedir</v>
      </c>
      <c r="O4149" s="116" t="str">
        <f t="shared" si="1309"/>
        <v xml:space="preserve"> </v>
      </c>
      <c r="P4149" s="117"/>
      <c r="Q4149" s="118"/>
      <c r="R4149" s="119" t="str">
        <f t="shared" si="1310"/>
        <v/>
      </c>
      <c r="S4149" s="133">
        <f>IFERROR(IF(M4149&lt;=0.005,IF(F4149="",L4149,0),IF(F4149&lt;&gt;"",0,IF(P4149="",0,IF(P4149="H",0,IF(Q4149&lt;Veriler!$G$2,L4149*Veriler!$G$2,L4149*Q4149)))))," ")</f>
        <v>0</v>
      </c>
      <c r="T4149" s="133">
        <f>IF(Veriler!T4149&lt;=0.1, S4149, IF(AND(Veriler!T4149&gt;0.1, F4149="", P4149="E"), IF(Q4149&gt;Veriler!$G$2, Q4149*S4149, IF(Q4149&lt;Veriler!$G$2, Veriler!$G$2*S4149, Q4149*S4149)), 0))</f>
        <v>0</v>
      </c>
      <c r="U4149" s="133" t="str">
        <f t="shared" si="1311"/>
        <v xml:space="preserve"> </v>
      </c>
      <c r="V4149" s="134" t="str">
        <f>IFERROR(IF(O4149="%10 sınırı aşılmıştır.",L4149-T4149,IFERROR(IF(F4149="",IF(S4149=1,0,IF(L4149-S4149=0,"",L4149-S4149)),IF(Veriler!M4149="",L4149,IF(L4149*Veriler!M4149=0,"",L4149*Veriler!M4149))),L4149)),0)</f>
        <v/>
      </c>
      <c r="W4149" s="146"/>
      <c r="X4149" s="146"/>
      <c r="Y4149" s="146"/>
    </row>
    <row r="4150" spans="1:25" s="99" customFormat="1" ht="54.75" customHeight="1" x14ac:dyDescent="0.25">
      <c r="A4150" s="96">
        <f t="shared" si="1312"/>
        <v>3056</v>
      </c>
      <c r="B4150" s="175"/>
      <c r="C4150" s="176"/>
      <c r="D4150" s="113"/>
      <c r="E4150" s="115"/>
      <c r="F4150" s="174"/>
      <c r="G4150" s="114" t="str">
        <f t="shared" si="1307"/>
        <v/>
      </c>
      <c r="H4150" s="115"/>
      <c r="I4150" s="115"/>
      <c r="J4150" s="115"/>
      <c r="K4150" s="115"/>
      <c r="L4150" s="133" t="str">
        <f t="shared" si="1308"/>
        <v/>
      </c>
      <c r="M4150" s="116" t="str">
        <f>IF(L4150="", "", L4150/Veriler!$X$1)</f>
        <v/>
      </c>
      <c r="N4150" s="116" t="str">
        <f>IF(F4150&lt;&gt;"", "İthal Girdi", IF(Veriler!T4150="", "", IF(Veriler!S4150="H", "%0,5 üzerindedir", IF(Veriler!T4150&gt;0.1, "%10 sınırı aşılmıştır.", "Uygun"))))</f>
        <v>%0,5 üzerindedir</v>
      </c>
      <c r="O4150" s="116" t="str">
        <f t="shared" si="1309"/>
        <v xml:space="preserve"> </v>
      </c>
      <c r="P4150" s="117"/>
      <c r="Q4150" s="118"/>
      <c r="R4150" s="119" t="str">
        <f t="shared" si="1310"/>
        <v/>
      </c>
      <c r="S4150" s="133">
        <f>IFERROR(IF(M4150&lt;=0.005,IF(F4150="",L4150,0),IF(F4150&lt;&gt;"",0,IF(P4150="",0,IF(P4150="H",0,IF(Q4150&lt;Veriler!$G$2,L4150*Veriler!$G$2,L4150*Q4150)))))," ")</f>
        <v>0</v>
      </c>
      <c r="T4150" s="133">
        <f>IF(Veriler!T4150&lt;=0.1, S4150, IF(AND(Veriler!T4150&gt;0.1, F4150="", P4150="E"), IF(Q4150&gt;Veriler!$G$2, Q4150*S4150, IF(Q4150&lt;Veriler!$G$2, Veriler!$G$2*S4150, Q4150*S4150)), 0))</f>
        <v>0</v>
      </c>
      <c r="U4150" s="133" t="str">
        <f t="shared" si="1311"/>
        <v xml:space="preserve"> </v>
      </c>
      <c r="V4150" s="134" t="str">
        <f>IFERROR(IF(O4150="%10 sınırı aşılmıştır.",L4150-T4150,IFERROR(IF(F4150="",IF(S4150=1,0,IF(L4150-S4150=0,"",L4150-S4150)),IF(Veriler!M4150="",L4150,IF(L4150*Veriler!M4150=0,"",L4150*Veriler!M4150))),L4150)),0)</f>
        <v/>
      </c>
      <c r="W4150" s="146"/>
      <c r="X4150" s="146"/>
      <c r="Y4150" s="146"/>
    </row>
    <row r="4151" spans="1:25" s="99" customFormat="1" ht="54.75" customHeight="1" x14ac:dyDescent="0.25">
      <c r="A4151" s="96">
        <f t="shared" si="1312"/>
        <v>3057</v>
      </c>
      <c r="B4151" s="175"/>
      <c r="C4151" s="176"/>
      <c r="D4151" s="113"/>
      <c r="E4151" s="115"/>
      <c r="F4151" s="174"/>
      <c r="G4151" s="114" t="str">
        <f t="shared" si="1307"/>
        <v/>
      </c>
      <c r="H4151" s="115"/>
      <c r="I4151" s="115"/>
      <c r="J4151" s="115"/>
      <c r="K4151" s="115"/>
      <c r="L4151" s="133" t="str">
        <f t="shared" si="1308"/>
        <v/>
      </c>
      <c r="M4151" s="116" t="str">
        <f>IF(L4151="", "", L4151/Veriler!$X$1)</f>
        <v/>
      </c>
      <c r="N4151" s="116" t="str">
        <f>IF(F4151&lt;&gt;"", "İthal Girdi", IF(Veriler!T4151="", "", IF(Veriler!S4151="H", "%0,5 üzerindedir", IF(Veriler!T4151&gt;0.1, "%10 sınırı aşılmıştır.", "Uygun"))))</f>
        <v>%0,5 üzerindedir</v>
      </c>
      <c r="O4151" s="116" t="str">
        <f t="shared" si="1309"/>
        <v xml:space="preserve"> </v>
      </c>
      <c r="P4151" s="117"/>
      <c r="Q4151" s="118"/>
      <c r="R4151" s="119" t="str">
        <f t="shared" si="1310"/>
        <v/>
      </c>
      <c r="S4151" s="133">
        <f>IFERROR(IF(M4151&lt;=0.005,IF(F4151="",L4151,0),IF(F4151&lt;&gt;"",0,IF(P4151="",0,IF(P4151="H",0,IF(Q4151&lt;Veriler!$G$2,L4151*Veriler!$G$2,L4151*Q4151)))))," ")</f>
        <v>0</v>
      </c>
      <c r="T4151" s="133">
        <f>IF(Veriler!T4151&lt;=0.1, S4151, IF(AND(Veriler!T4151&gt;0.1, F4151="", P4151="E"), IF(Q4151&gt;Veriler!$G$2, Q4151*S4151, IF(Q4151&lt;Veriler!$G$2, Veriler!$G$2*S4151, Q4151*S4151)), 0))</f>
        <v>0</v>
      </c>
      <c r="U4151" s="133" t="str">
        <f t="shared" si="1311"/>
        <v xml:space="preserve"> </v>
      </c>
      <c r="V4151" s="134" t="str">
        <f>IFERROR(IF(O4151="%10 sınırı aşılmıştır.",L4151-T4151,IFERROR(IF(F4151="",IF(S4151=1,0,IF(L4151-S4151=0,"",L4151-S4151)),IF(Veriler!M4151="",L4151,IF(L4151*Veriler!M4151=0,"",L4151*Veriler!M4151))),L4151)),0)</f>
        <v/>
      </c>
      <c r="W4151" s="146"/>
      <c r="X4151" s="146"/>
      <c r="Y4151" s="146"/>
    </row>
    <row r="4152" spans="1:25" s="99" customFormat="1" ht="54.75" customHeight="1" x14ac:dyDescent="0.25">
      <c r="A4152" s="96">
        <f t="shared" si="1312"/>
        <v>3058</v>
      </c>
      <c r="B4152" s="175"/>
      <c r="C4152" s="176"/>
      <c r="D4152" s="113"/>
      <c r="E4152" s="115"/>
      <c r="F4152" s="174"/>
      <c r="G4152" s="114" t="str">
        <f t="shared" si="1307"/>
        <v/>
      </c>
      <c r="H4152" s="115"/>
      <c r="I4152" s="115"/>
      <c r="J4152" s="115"/>
      <c r="K4152" s="115"/>
      <c r="L4152" s="133" t="str">
        <f t="shared" si="1308"/>
        <v/>
      </c>
      <c r="M4152" s="116" t="str">
        <f>IF(L4152="", "", L4152/Veriler!$X$1)</f>
        <v/>
      </c>
      <c r="N4152" s="116" t="str">
        <f>IF(F4152&lt;&gt;"", "İthal Girdi", IF(Veriler!T4152="", "", IF(Veriler!S4152="H", "%0,5 üzerindedir", IF(Veriler!T4152&gt;0.1, "%10 sınırı aşılmıştır.", "Uygun"))))</f>
        <v>%0,5 üzerindedir</v>
      </c>
      <c r="O4152" s="116" t="str">
        <f t="shared" si="1309"/>
        <v xml:space="preserve"> </v>
      </c>
      <c r="P4152" s="117"/>
      <c r="Q4152" s="118"/>
      <c r="R4152" s="119" t="str">
        <f t="shared" si="1310"/>
        <v/>
      </c>
      <c r="S4152" s="133">
        <f>IFERROR(IF(M4152&lt;=0.005,IF(F4152="",L4152,0),IF(F4152&lt;&gt;"",0,IF(P4152="",0,IF(P4152="H",0,IF(Q4152&lt;Veriler!$G$2,L4152*Veriler!$G$2,L4152*Q4152)))))," ")</f>
        <v>0</v>
      </c>
      <c r="T4152" s="133">
        <f>IF(Veriler!T4152&lt;=0.1, S4152, IF(AND(Veriler!T4152&gt;0.1, F4152="", P4152="E"), IF(Q4152&gt;Veriler!$G$2, Q4152*S4152, IF(Q4152&lt;Veriler!$G$2, Veriler!$G$2*S4152, Q4152*S4152)), 0))</f>
        <v>0</v>
      </c>
      <c r="U4152" s="133" t="str">
        <f t="shared" si="1311"/>
        <v xml:space="preserve"> </v>
      </c>
      <c r="V4152" s="134" t="str">
        <f>IFERROR(IF(O4152="%10 sınırı aşılmıştır.",L4152-T4152,IFERROR(IF(F4152="",IF(S4152=1,0,IF(L4152-S4152=0,"",L4152-S4152)),IF(Veriler!M4152="",L4152,IF(L4152*Veriler!M4152=0,"",L4152*Veriler!M4152))),L4152)),0)</f>
        <v/>
      </c>
      <c r="W4152" s="146"/>
      <c r="X4152" s="146"/>
      <c r="Y4152" s="146"/>
    </row>
    <row r="4153" spans="1:25" s="99" customFormat="1" ht="54.75" customHeight="1" x14ac:dyDescent="0.25">
      <c r="A4153" s="96">
        <f t="shared" si="1312"/>
        <v>3059</v>
      </c>
      <c r="B4153" s="175"/>
      <c r="C4153" s="176"/>
      <c r="D4153" s="113"/>
      <c r="E4153" s="115"/>
      <c r="F4153" s="174"/>
      <c r="G4153" s="114" t="str">
        <f t="shared" si="1307"/>
        <v/>
      </c>
      <c r="H4153" s="115"/>
      <c r="I4153" s="115"/>
      <c r="J4153" s="115"/>
      <c r="K4153" s="115"/>
      <c r="L4153" s="133" t="str">
        <f t="shared" si="1308"/>
        <v/>
      </c>
      <c r="M4153" s="116" t="str">
        <f>IF(L4153="", "", L4153/Veriler!$X$1)</f>
        <v/>
      </c>
      <c r="N4153" s="116" t="str">
        <f>IF(F4153&lt;&gt;"", "İthal Girdi", IF(Veriler!T4153="", "", IF(Veriler!S4153="H", "%0,5 üzerindedir", IF(Veriler!T4153&gt;0.1, "%10 sınırı aşılmıştır.", "Uygun"))))</f>
        <v>%0,5 üzerindedir</v>
      </c>
      <c r="O4153" s="116" t="str">
        <f t="shared" si="1309"/>
        <v xml:space="preserve"> </v>
      </c>
      <c r="P4153" s="117"/>
      <c r="Q4153" s="118"/>
      <c r="R4153" s="119" t="str">
        <f t="shared" si="1310"/>
        <v/>
      </c>
      <c r="S4153" s="133">
        <f>IFERROR(IF(M4153&lt;=0.005,IF(F4153="",L4153,0),IF(F4153&lt;&gt;"",0,IF(P4153="",0,IF(P4153="H",0,IF(Q4153&lt;Veriler!$G$2,L4153*Veriler!$G$2,L4153*Q4153)))))," ")</f>
        <v>0</v>
      </c>
      <c r="T4153" s="133">
        <f>IF(Veriler!T4153&lt;=0.1, S4153, IF(AND(Veriler!T4153&gt;0.1, F4153="", P4153="E"), IF(Q4153&gt;Veriler!$G$2, Q4153*S4153, IF(Q4153&lt;Veriler!$G$2, Veriler!$G$2*S4153, Q4153*S4153)), 0))</f>
        <v>0</v>
      </c>
      <c r="U4153" s="133" t="str">
        <f t="shared" si="1311"/>
        <v xml:space="preserve"> </v>
      </c>
      <c r="V4153" s="134" t="str">
        <f>IFERROR(IF(O4153="%10 sınırı aşılmıştır.",L4153-T4153,IFERROR(IF(F4153="",IF(S4153=1,0,IF(L4153-S4153=0,"",L4153-S4153)),IF(Veriler!M4153="",L4153,IF(L4153*Veriler!M4153=0,"",L4153*Veriler!M4153))),L4153)),0)</f>
        <v/>
      </c>
      <c r="W4153" s="146"/>
      <c r="X4153" s="146"/>
      <c r="Y4153" s="146"/>
    </row>
    <row r="4154" spans="1:25" s="99" customFormat="1" ht="54.75" customHeight="1" x14ac:dyDescent="0.25">
      <c r="A4154" s="96">
        <f t="shared" si="1312"/>
        <v>3060</v>
      </c>
      <c r="B4154" s="175"/>
      <c r="C4154" s="176"/>
      <c r="D4154" s="113"/>
      <c r="E4154" s="115"/>
      <c r="F4154" s="174"/>
      <c r="G4154" s="114" t="str">
        <f t="shared" si="1307"/>
        <v/>
      </c>
      <c r="H4154" s="115"/>
      <c r="I4154" s="115"/>
      <c r="J4154" s="115"/>
      <c r="K4154" s="115"/>
      <c r="L4154" s="133" t="str">
        <f t="shared" si="1308"/>
        <v/>
      </c>
      <c r="M4154" s="116" t="str">
        <f>IF(L4154="", "", L4154/Veriler!$X$1)</f>
        <v/>
      </c>
      <c r="N4154" s="116" t="str">
        <f>IF(F4154&lt;&gt;"", "İthal Girdi", IF(Veriler!T4154="", "", IF(Veriler!S4154="H", "%0,5 üzerindedir", IF(Veriler!T4154&gt;0.1, "%10 sınırı aşılmıştır.", "Uygun"))))</f>
        <v>%0,5 üzerindedir</v>
      </c>
      <c r="O4154" s="116" t="str">
        <f t="shared" si="1309"/>
        <v xml:space="preserve"> </v>
      </c>
      <c r="P4154" s="117"/>
      <c r="Q4154" s="118"/>
      <c r="R4154" s="119" t="str">
        <f t="shared" si="1310"/>
        <v/>
      </c>
      <c r="S4154" s="133">
        <f>IFERROR(IF(M4154&lt;=0.005,IF(F4154="",L4154,0),IF(F4154&lt;&gt;"",0,IF(P4154="",0,IF(P4154="H",0,IF(Q4154&lt;Veriler!$G$2,L4154*Veriler!$G$2,L4154*Q4154)))))," ")</f>
        <v>0</v>
      </c>
      <c r="T4154" s="133">
        <f>IF(Veriler!T4154&lt;=0.1, S4154, IF(AND(Veriler!T4154&gt;0.1, F4154="", P4154="E"), IF(Q4154&gt;Veriler!$G$2, Q4154*S4154, IF(Q4154&lt;Veriler!$G$2, Veriler!$G$2*S4154, Q4154*S4154)), 0))</f>
        <v>0</v>
      </c>
      <c r="U4154" s="133" t="str">
        <f t="shared" si="1311"/>
        <v xml:space="preserve"> </v>
      </c>
      <c r="V4154" s="134" t="str">
        <f>IFERROR(IF(O4154="%10 sınırı aşılmıştır.",L4154-T4154,IFERROR(IF(F4154="",IF(S4154=1,0,IF(L4154-S4154=0,"",L4154-S4154)),IF(Veriler!M4154="",L4154,IF(L4154*Veriler!M4154=0,"",L4154*Veriler!M4154))),L4154)),0)</f>
        <v/>
      </c>
      <c r="W4154" s="146"/>
      <c r="X4154" s="146"/>
      <c r="Y4154" s="146"/>
    </row>
    <row r="4155" spans="1:25" s="99" customFormat="1" ht="54.75" customHeight="1" x14ac:dyDescent="0.25">
      <c r="A4155" s="96">
        <f t="shared" si="1312"/>
        <v>3061</v>
      </c>
      <c r="B4155" s="175"/>
      <c r="C4155" s="176"/>
      <c r="D4155" s="113"/>
      <c r="E4155" s="115"/>
      <c r="F4155" s="174"/>
      <c r="G4155" s="114" t="str">
        <f t="shared" si="1307"/>
        <v/>
      </c>
      <c r="H4155" s="115"/>
      <c r="I4155" s="115"/>
      <c r="J4155" s="115"/>
      <c r="K4155" s="115"/>
      <c r="L4155" s="133" t="str">
        <f t="shared" si="1308"/>
        <v/>
      </c>
      <c r="M4155" s="116" t="str">
        <f>IF(L4155="", "", L4155/Veriler!$X$1)</f>
        <v/>
      </c>
      <c r="N4155" s="116" t="str">
        <f>IF(F4155&lt;&gt;"", "İthal Girdi", IF(Veriler!T4155="", "", IF(Veriler!S4155="H", "%0,5 üzerindedir", IF(Veriler!T4155&gt;0.1, "%10 sınırı aşılmıştır.", "Uygun"))))</f>
        <v>%0,5 üzerindedir</v>
      </c>
      <c r="O4155" s="116" t="str">
        <f t="shared" si="1309"/>
        <v xml:space="preserve"> </v>
      </c>
      <c r="P4155" s="117"/>
      <c r="Q4155" s="118"/>
      <c r="R4155" s="119" t="str">
        <f t="shared" si="1310"/>
        <v/>
      </c>
      <c r="S4155" s="133">
        <f>IFERROR(IF(M4155&lt;=0.005,IF(F4155="",L4155,0),IF(F4155&lt;&gt;"",0,IF(P4155="",0,IF(P4155="H",0,IF(Q4155&lt;Veriler!$G$2,L4155*Veriler!$G$2,L4155*Q4155)))))," ")</f>
        <v>0</v>
      </c>
      <c r="T4155" s="133">
        <f>IF(Veriler!T4155&lt;=0.1, S4155, IF(AND(Veriler!T4155&gt;0.1, F4155="", P4155="E"), IF(Q4155&gt;Veriler!$G$2, Q4155*S4155, IF(Q4155&lt;Veriler!$G$2, Veriler!$G$2*S4155, Q4155*S4155)), 0))</f>
        <v>0</v>
      </c>
      <c r="U4155" s="133" t="str">
        <f t="shared" si="1311"/>
        <v xml:space="preserve"> </v>
      </c>
      <c r="V4155" s="134" t="str">
        <f>IFERROR(IF(O4155="%10 sınırı aşılmıştır.",L4155-T4155,IFERROR(IF(F4155="",IF(S4155=1,0,IF(L4155-S4155=0,"",L4155-S4155)),IF(Veriler!M4155="",L4155,IF(L4155*Veriler!M4155=0,"",L4155*Veriler!M4155))),L4155)),0)</f>
        <v/>
      </c>
      <c r="W4155" s="146"/>
      <c r="X4155" s="146"/>
      <c r="Y4155" s="146"/>
    </row>
    <row r="4156" spans="1:25" s="99" customFormat="1" ht="54.75" customHeight="1" x14ac:dyDescent="0.25">
      <c r="A4156" s="96">
        <f t="shared" si="1312"/>
        <v>3062</v>
      </c>
      <c r="B4156" s="175"/>
      <c r="C4156" s="176"/>
      <c r="D4156" s="113"/>
      <c r="E4156" s="115"/>
      <c r="F4156" s="174"/>
      <c r="G4156" s="114" t="str">
        <f t="shared" si="1307"/>
        <v/>
      </c>
      <c r="H4156" s="115"/>
      <c r="I4156" s="115"/>
      <c r="J4156" s="115"/>
      <c r="K4156" s="115"/>
      <c r="L4156" s="133" t="str">
        <f t="shared" si="1308"/>
        <v/>
      </c>
      <c r="M4156" s="116" t="str">
        <f>IF(L4156="", "", L4156/Veriler!$X$1)</f>
        <v/>
      </c>
      <c r="N4156" s="116" t="str">
        <f>IF(F4156&lt;&gt;"", "İthal Girdi", IF(Veriler!T4156="", "", IF(Veriler!S4156="H", "%0,5 üzerindedir", IF(Veriler!T4156&gt;0.1, "%10 sınırı aşılmıştır.", "Uygun"))))</f>
        <v>%0,5 üzerindedir</v>
      </c>
      <c r="O4156" s="116" t="str">
        <f t="shared" si="1309"/>
        <v xml:space="preserve"> </v>
      </c>
      <c r="P4156" s="117"/>
      <c r="Q4156" s="118"/>
      <c r="R4156" s="119" t="str">
        <f t="shared" si="1310"/>
        <v/>
      </c>
      <c r="S4156" s="133">
        <f>IFERROR(IF(M4156&lt;=0.005,IF(F4156="",L4156,0),IF(F4156&lt;&gt;"",0,IF(P4156="",0,IF(P4156="H",0,IF(Q4156&lt;Veriler!$G$2,L4156*Veriler!$G$2,L4156*Q4156)))))," ")</f>
        <v>0</v>
      </c>
      <c r="T4156" s="133">
        <f>IF(Veriler!T4156&lt;=0.1, S4156, IF(AND(Veriler!T4156&gt;0.1, F4156="", P4156="E"), IF(Q4156&gt;Veriler!$G$2, Q4156*S4156, IF(Q4156&lt;Veriler!$G$2, Veriler!$G$2*S4156, Q4156*S4156)), 0))</f>
        <v>0</v>
      </c>
      <c r="U4156" s="133" t="str">
        <f t="shared" si="1311"/>
        <v xml:space="preserve"> </v>
      </c>
      <c r="V4156" s="134" t="str">
        <f>IFERROR(IF(O4156="%10 sınırı aşılmıştır.",L4156-T4156,IFERROR(IF(F4156="",IF(S4156=1,0,IF(L4156-S4156=0,"",L4156-S4156)),IF(Veriler!M4156="",L4156,IF(L4156*Veriler!M4156=0,"",L4156*Veriler!M4156))),L4156)),0)</f>
        <v/>
      </c>
      <c r="W4156" s="146"/>
      <c r="X4156" s="146"/>
      <c r="Y4156" s="146"/>
    </row>
    <row r="4157" spans="1:25" s="99" customFormat="1" ht="54.75" customHeight="1" x14ac:dyDescent="0.25">
      <c r="A4157" s="96">
        <f t="shared" si="1312"/>
        <v>3063</v>
      </c>
      <c r="B4157" s="175"/>
      <c r="C4157" s="176"/>
      <c r="D4157" s="113"/>
      <c r="E4157" s="115"/>
      <c r="F4157" s="174"/>
      <c r="G4157" s="114" t="str">
        <f t="shared" si="1307"/>
        <v/>
      </c>
      <c r="H4157" s="115"/>
      <c r="I4157" s="115"/>
      <c r="J4157" s="115"/>
      <c r="K4157" s="115"/>
      <c r="L4157" s="133" t="str">
        <f t="shared" si="1308"/>
        <v/>
      </c>
      <c r="M4157" s="116" t="str">
        <f>IF(L4157="", "", L4157/Veriler!$X$1)</f>
        <v/>
      </c>
      <c r="N4157" s="116" t="str">
        <f>IF(F4157&lt;&gt;"", "İthal Girdi", IF(Veriler!T4157="", "", IF(Veriler!S4157="H", "%0,5 üzerindedir", IF(Veriler!T4157&gt;0.1, "%10 sınırı aşılmıştır.", "Uygun"))))</f>
        <v>%0,5 üzerindedir</v>
      </c>
      <c r="O4157" s="116" t="str">
        <f t="shared" si="1309"/>
        <v xml:space="preserve"> </v>
      </c>
      <c r="P4157" s="117"/>
      <c r="Q4157" s="118"/>
      <c r="R4157" s="119" t="str">
        <f t="shared" si="1310"/>
        <v/>
      </c>
      <c r="S4157" s="133">
        <f>IFERROR(IF(M4157&lt;=0.005,IF(F4157="",L4157,0),IF(F4157&lt;&gt;"",0,IF(P4157="",0,IF(P4157="H",0,IF(Q4157&lt;Veriler!$G$2,L4157*Veriler!$G$2,L4157*Q4157)))))," ")</f>
        <v>0</v>
      </c>
      <c r="T4157" s="133">
        <f>IF(Veriler!T4157&lt;=0.1, S4157, IF(AND(Veriler!T4157&gt;0.1, F4157="", P4157="E"), IF(Q4157&gt;Veriler!$G$2, Q4157*S4157, IF(Q4157&lt;Veriler!$G$2, Veriler!$G$2*S4157, Q4157*S4157)), 0))</f>
        <v>0</v>
      </c>
      <c r="U4157" s="133" t="str">
        <f t="shared" si="1311"/>
        <v xml:space="preserve"> </v>
      </c>
      <c r="V4157" s="134" t="str">
        <f>IFERROR(IF(O4157="%10 sınırı aşılmıştır.",L4157-T4157,IFERROR(IF(F4157="",IF(S4157=1,0,IF(L4157-S4157=0,"",L4157-S4157)),IF(Veriler!M4157="",L4157,IF(L4157*Veriler!M4157=0,"",L4157*Veriler!M4157))),L4157)),0)</f>
        <v/>
      </c>
      <c r="W4157" s="146"/>
      <c r="X4157" s="146"/>
      <c r="Y4157" s="146"/>
    </row>
    <row r="4158" spans="1:25" s="99" customFormat="1" ht="54.75" customHeight="1" x14ac:dyDescent="0.25">
      <c r="A4158" s="96">
        <f t="shared" si="1312"/>
        <v>3064</v>
      </c>
      <c r="B4158" s="175"/>
      <c r="C4158" s="176"/>
      <c r="D4158" s="113"/>
      <c r="E4158" s="115"/>
      <c r="F4158" s="174"/>
      <c r="G4158" s="114" t="str">
        <f t="shared" si="1307"/>
        <v/>
      </c>
      <c r="H4158" s="115"/>
      <c r="I4158" s="115"/>
      <c r="J4158" s="115"/>
      <c r="K4158" s="115"/>
      <c r="L4158" s="133" t="str">
        <f t="shared" si="1308"/>
        <v/>
      </c>
      <c r="M4158" s="116" t="str">
        <f>IF(L4158="", "", L4158/Veriler!$X$1)</f>
        <v/>
      </c>
      <c r="N4158" s="116" t="str">
        <f>IF(F4158&lt;&gt;"", "İthal Girdi", IF(Veriler!T4158="", "", IF(Veriler!S4158="H", "%0,5 üzerindedir", IF(Veriler!T4158&gt;0.1, "%10 sınırı aşılmıştır.", "Uygun"))))</f>
        <v>%0,5 üzerindedir</v>
      </c>
      <c r="O4158" s="116" t="str">
        <f t="shared" si="1309"/>
        <v xml:space="preserve"> </v>
      </c>
      <c r="P4158" s="117"/>
      <c r="Q4158" s="118"/>
      <c r="R4158" s="119" t="str">
        <f t="shared" si="1310"/>
        <v/>
      </c>
      <c r="S4158" s="133">
        <f>IFERROR(IF(M4158&lt;=0.005,IF(F4158="",L4158,0),IF(F4158&lt;&gt;"",0,IF(P4158="",0,IF(P4158="H",0,IF(Q4158&lt;Veriler!$G$2,L4158*Veriler!$G$2,L4158*Q4158)))))," ")</f>
        <v>0</v>
      </c>
      <c r="T4158" s="133">
        <f>IF(Veriler!T4158&lt;=0.1, S4158, IF(AND(Veriler!T4158&gt;0.1, F4158="", P4158="E"), IF(Q4158&gt;Veriler!$G$2, Q4158*S4158, IF(Q4158&lt;Veriler!$G$2, Veriler!$G$2*S4158, Q4158*S4158)), 0))</f>
        <v>0</v>
      </c>
      <c r="U4158" s="133" t="str">
        <f t="shared" si="1311"/>
        <v xml:space="preserve"> </v>
      </c>
      <c r="V4158" s="134" t="str">
        <f>IFERROR(IF(O4158="%10 sınırı aşılmıştır.",L4158-T4158,IFERROR(IF(F4158="",IF(S4158=1,0,IF(L4158-S4158=0,"",L4158-S4158)),IF(Veriler!M4158="",L4158,IF(L4158*Veriler!M4158=0,"",L4158*Veriler!M4158))),L4158)),0)</f>
        <v/>
      </c>
      <c r="W4158" s="146"/>
      <c r="X4158" s="146"/>
      <c r="Y4158" s="146"/>
    </row>
    <row r="4159" spans="1:25" s="99" customFormat="1" ht="54.75" customHeight="1" x14ac:dyDescent="0.25">
      <c r="A4159" s="96">
        <f t="shared" si="1312"/>
        <v>3065</v>
      </c>
      <c r="B4159" s="175"/>
      <c r="C4159" s="176"/>
      <c r="D4159" s="113"/>
      <c r="E4159" s="115"/>
      <c r="F4159" s="174"/>
      <c r="G4159" s="114" t="str">
        <f t="shared" si="1307"/>
        <v/>
      </c>
      <c r="H4159" s="115"/>
      <c r="I4159" s="115"/>
      <c r="J4159" s="115"/>
      <c r="K4159" s="115"/>
      <c r="L4159" s="133" t="str">
        <f t="shared" si="1308"/>
        <v/>
      </c>
      <c r="M4159" s="116" t="str">
        <f>IF(L4159="", "", L4159/Veriler!$X$1)</f>
        <v/>
      </c>
      <c r="N4159" s="116" t="str">
        <f>IF(F4159&lt;&gt;"", "İthal Girdi", IF(Veriler!T4159="", "", IF(Veriler!S4159="H", "%0,5 üzerindedir", IF(Veriler!T4159&gt;0.1, "%10 sınırı aşılmıştır.", "Uygun"))))</f>
        <v>%0,5 üzerindedir</v>
      </c>
      <c r="O4159" s="116" t="str">
        <f t="shared" si="1309"/>
        <v xml:space="preserve"> </v>
      </c>
      <c r="P4159" s="117"/>
      <c r="Q4159" s="118"/>
      <c r="R4159" s="119" t="str">
        <f t="shared" si="1310"/>
        <v/>
      </c>
      <c r="S4159" s="133">
        <f>IFERROR(IF(M4159&lt;=0.005,IF(F4159="",L4159,0),IF(F4159&lt;&gt;"",0,IF(P4159="",0,IF(P4159="H",0,IF(Q4159&lt;Veriler!$G$2,L4159*Veriler!$G$2,L4159*Q4159)))))," ")</f>
        <v>0</v>
      </c>
      <c r="T4159" s="133">
        <f>IF(Veriler!T4159&lt;=0.1, S4159, IF(AND(Veriler!T4159&gt;0.1, F4159="", P4159="E"), IF(Q4159&gt;Veriler!$G$2, Q4159*S4159, IF(Q4159&lt;Veriler!$G$2, Veriler!$G$2*S4159, Q4159*S4159)), 0))</f>
        <v>0</v>
      </c>
      <c r="U4159" s="133" t="str">
        <f t="shared" si="1311"/>
        <v xml:space="preserve"> </v>
      </c>
      <c r="V4159" s="134" t="str">
        <f>IFERROR(IF(O4159="%10 sınırı aşılmıştır.",L4159-T4159,IFERROR(IF(F4159="",IF(S4159=1,0,IF(L4159-S4159=0,"",L4159-S4159)),IF(Veriler!M4159="",L4159,IF(L4159*Veriler!M4159=0,"",L4159*Veriler!M4159))),L4159)),0)</f>
        <v/>
      </c>
      <c r="W4159" s="146"/>
      <c r="X4159" s="146"/>
      <c r="Y4159" s="146"/>
    </row>
    <row r="4160" spans="1:25" s="99" customFormat="1" ht="54.75" customHeight="1" x14ac:dyDescent="0.25">
      <c r="A4160" s="96">
        <f t="shared" si="1312"/>
        <v>3066</v>
      </c>
      <c r="B4160" s="175"/>
      <c r="C4160" s="176"/>
      <c r="D4160" s="113"/>
      <c r="E4160" s="115"/>
      <c r="F4160" s="174"/>
      <c r="G4160" s="114" t="str">
        <f t="shared" si="1307"/>
        <v/>
      </c>
      <c r="H4160" s="115"/>
      <c r="I4160" s="115"/>
      <c r="J4160" s="115"/>
      <c r="K4160" s="115"/>
      <c r="L4160" s="133" t="str">
        <f t="shared" si="1308"/>
        <v/>
      </c>
      <c r="M4160" s="116" t="str">
        <f>IF(L4160="", "", L4160/Veriler!$X$1)</f>
        <v/>
      </c>
      <c r="N4160" s="116" t="str">
        <f>IF(F4160&lt;&gt;"", "İthal Girdi", IF(Veriler!T4160="", "", IF(Veriler!S4160="H", "%0,5 üzerindedir", IF(Veriler!T4160&gt;0.1, "%10 sınırı aşılmıştır.", "Uygun"))))</f>
        <v>%0,5 üzerindedir</v>
      </c>
      <c r="O4160" s="116" t="str">
        <f t="shared" si="1309"/>
        <v xml:space="preserve"> </v>
      </c>
      <c r="P4160" s="117"/>
      <c r="Q4160" s="118"/>
      <c r="R4160" s="119" t="str">
        <f t="shared" si="1310"/>
        <v/>
      </c>
      <c r="S4160" s="133">
        <f>IFERROR(IF(M4160&lt;=0.005,IF(F4160="",L4160,0),IF(F4160&lt;&gt;"",0,IF(P4160="",0,IF(P4160="H",0,IF(Q4160&lt;Veriler!$G$2,L4160*Veriler!$G$2,L4160*Q4160)))))," ")</f>
        <v>0</v>
      </c>
      <c r="T4160" s="133">
        <f>IF(Veriler!T4160&lt;=0.1, S4160, IF(AND(Veriler!T4160&gt;0.1, F4160="", P4160="E"), IF(Q4160&gt;Veriler!$G$2, Q4160*S4160, IF(Q4160&lt;Veriler!$G$2, Veriler!$G$2*S4160, Q4160*S4160)), 0))</f>
        <v>0</v>
      </c>
      <c r="U4160" s="133" t="str">
        <f t="shared" si="1311"/>
        <v xml:space="preserve"> </v>
      </c>
      <c r="V4160" s="134" t="str">
        <f>IFERROR(IF(O4160="%10 sınırı aşılmıştır.",L4160-T4160,IFERROR(IF(F4160="",IF(S4160=1,0,IF(L4160-S4160=0,"",L4160-S4160)),IF(Veriler!M4160="",L4160,IF(L4160*Veriler!M4160=0,"",L4160*Veriler!M4160))),L4160)),0)</f>
        <v/>
      </c>
      <c r="W4160" s="146"/>
      <c r="X4160" s="146"/>
      <c r="Y4160" s="146"/>
    </row>
    <row r="4161" spans="1:25" s="99" customFormat="1" ht="36" hidden="1" customHeight="1" x14ac:dyDescent="0.25">
      <c r="A4161" s="101"/>
      <c r="B4161" s="191" t="s">
        <v>16</v>
      </c>
      <c r="C4161" s="176"/>
      <c r="D4161" s="120"/>
      <c r="E4161" s="171"/>
      <c r="F4161" s="172"/>
      <c r="G4161" s="121"/>
      <c r="H4161" s="115"/>
      <c r="I4161" s="115"/>
      <c r="J4161" s="115"/>
      <c r="K4161" s="115"/>
      <c r="L4161" s="121"/>
      <c r="M4161" s="121"/>
      <c r="N4161" s="121"/>
      <c r="O4161" s="121"/>
      <c r="P4161" s="120"/>
      <c r="Q4161" s="120"/>
      <c r="R4161" s="183"/>
      <c r="S4161" s="184"/>
      <c r="T4161" s="121"/>
      <c r="U4161" s="121"/>
      <c r="V4161" s="121"/>
      <c r="W4161" s="146"/>
      <c r="X4161" s="146"/>
      <c r="Y4161" s="146"/>
    </row>
    <row r="4162" spans="1:25" s="99" customFormat="1" ht="54.75" customHeight="1" x14ac:dyDescent="0.25">
      <c r="A4162" s="96">
        <f>A4160+1</f>
        <v>3067</v>
      </c>
      <c r="B4162" s="175"/>
      <c r="C4162" s="176"/>
      <c r="D4162" s="113"/>
      <c r="E4162" s="115"/>
      <c r="F4162" s="174"/>
      <c r="G4162" s="114" t="str">
        <f t="shared" ref="G4162:G4175" si="1313">IF(AND(F4162&lt;&gt;"",V4162&lt;&gt;"",L4162&lt;&gt;0),V4162/L4162,"")</f>
        <v/>
      </c>
      <c r="H4162" s="115"/>
      <c r="I4162" s="115"/>
      <c r="J4162" s="115"/>
      <c r="K4162" s="115"/>
      <c r="L4162" s="133" t="str">
        <f t="shared" ref="L4162:L4175" si="1314">IF(AND(H4162&lt;&gt;0, J4162&lt;&gt;0, K4162&lt;&gt;0), H4162*J4162*K4162, "")</f>
        <v/>
      </c>
      <c r="M4162" s="116" t="str">
        <f>IF(L4162="", "", L4162/Veriler!$X$1)</f>
        <v/>
      </c>
      <c r="N4162" s="116" t="str">
        <f>IF(F4162&lt;&gt;"", "İthal Girdi", IF(Veriler!T4162="", "", IF(Veriler!S4162="H", "%0,5 üzerindedir", IF(Veriler!T4162&gt;0.1, "%10 sınırı aşılmıştır.", "Uygun"))))</f>
        <v>%0,5 üzerindedir</v>
      </c>
      <c r="O4162" s="116" t="str">
        <f t="shared" ref="O4162:O4175" si="1315">IF(M4162=""," ",N4162)</f>
        <v xml:space="preserve"> </v>
      </c>
      <c r="P4162" s="117"/>
      <c r="Q4162" s="118"/>
      <c r="R4162" s="119" t="str">
        <f t="shared" ref="R4162:R4175" si="1316">IFERROR(IF(AND(T4162&lt;&gt;"",L4162&lt;&gt;"",L4162&lt;&gt;0,T4162&lt;&gt;0),T4162/L4162,"")," ")</f>
        <v/>
      </c>
      <c r="S4162" s="133">
        <f>IFERROR(IF(M4162&lt;=0.005,IF(F4162="",L4162,0),IF(F4162&lt;&gt;"",0,IF(P4162="",0,IF(P4162="H",0,IF(Q4162&lt;Veriler!$G$2,L4162*Veriler!$G$2,L4162*Q4162)))))," ")</f>
        <v>0</v>
      </c>
      <c r="T4162" s="133">
        <f>IF(Veriler!T4162&lt;=0.1, S4162, IF(AND(Veriler!T4162&gt;0.1, F4162="", P4162="E"), IF(Q4162&gt;Veriler!$G$2, Q4162*S4162, IF(Q4162&lt;Veriler!$G$2, Veriler!$G$2*S4162, Q4162*S4162)), 0))</f>
        <v>0</v>
      </c>
      <c r="U4162" s="133" t="str">
        <f t="shared" ref="U4162:U4175" si="1317">IF(T4162=0," ",T4162)</f>
        <v xml:space="preserve"> </v>
      </c>
      <c r="V4162" s="134" t="str">
        <f>IFERROR(IF(O4162="%10 sınırı aşılmıştır.",L4162-T4162,IFERROR(IF(F4162="",IF(S4162=1,0,IF(L4162-S4162=0,"",L4162-S4162)),IF(Veriler!M4162="",L4162,IF(L4162*Veriler!M4162=0,"",L4162*Veriler!M4162))),L4162)),0)</f>
        <v/>
      </c>
      <c r="W4162" s="146"/>
      <c r="X4162" s="146"/>
      <c r="Y4162" s="146"/>
    </row>
    <row r="4163" spans="1:25" s="99" customFormat="1" ht="54.75" customHeight="1" x14ac:dyDescent="0.25">
      <c r="A4163" s="96">
        <f t="shared" ref="A4163:A4175" si="1318">A4162+1</f>
        <v>3068</v>
      </c>
      <c r="B4163" s="175"/>
      <c r="C4163" s="176"/>
      <c r="D4163" s="113"/>
      <c r="E4163" s="115"/>
      <c r="F4163" s="174"/>
      <c r="G4163" s="114" t="str">
        <f t="shared" si="1313"/>
        <v/>
      </c>
      <c r="H4163" s="115"/>
      <c r="I4163" s="115"/>
      <c r="J4163" s="115"/>
      <c r="K4163" s="115"/>
      <c r="L4163" s="133" t="str">
        <f t="shared" si="1314"/>
        <v/>
      </c>
      <c r="M4163" s="116" t="str">
        <f>IF(L4163="", "", L4163/Veriler!$X$1)</f>
        <v/>
      </c>
      <c r="N4163" s="116" t="str">
        <f>IF(F4163&lt;&gt;"", "İthal Girdi", IF(Veriler!T4163="", "", IF(Veriler!S4163="H", "%0,5 üzerindedir", IF(Veriler!T4163&gt;0.1, "%10 sınırı aşılmıştır.", "Uygun"))))</f>
        <v>%0,5 üzerindedir</v>
      </c>
      <c r="O4163" s="116" t="str">
        <f t="shared" si="1315"/>
        <v xml:space="preserve"> </v>
      </c>
      <c r="P4163" s="117"/>
      <c r="Q4163" s="118"/>
      <c r="R4163" s="119" t="str">
        <f t="shared" si="1316"/>
        <v/>
      </c>
      <c r="S4163" s="133">
        <f>IFERROR(IF(M4163&lt;=0.005,IF(F4163="",L4163,0),IF(F4163&lt;&gt;"",0,IF(P4163="",0,IF(P4163="H",0,IF(Q4163&lt;Veriler!$G$2,L4163*Veriler!$G$2,L4163*Q4163)))))," ")</f>
        <v>0</v>
      </c>
      <c r="T4163" s="133">
        <f>IF(Veriler!T4163&lt;=0.1, S4163, IF(AND(Veriler!T4163&gt;0.1, F4163="", P4163="E"), IF(Q4163&gt;Veriler!$G$2, Q4163*S4163, IF(Q4163&lt;Veriler!$G$2, Veriler!$G$2*S4163, Q4163*S4163)), 0))</f>
        <v>0</v>
      </c>
      <c r="U4163" s="133" t="str">
        <f t="shared" si="1317"/>
        <v xml:space="preserve"> </v>
      </c>
      <c r="V4163" s="134" t="str">
        <f>IFERROR(IF(O4163="%10 sınırı aşılmıştır.",L4163-T4163,IFERROR(IF(F4163="",IF(S4163=1,0,IF(L4163-S4163=0,"",L4163-S4163)),IF(Veriler!M4163="",L4163,IF(L4163*Veriler!M4163=0,"",L4163*Veriler!M4163))),L4163)),0)</f>
        <v/>
      </c>
      <c r="W4163" s="146"/>
      <c r="X4163" s="146"/>
      <c r="Y4163" s="146"/>
    </row>
    <row r="4164" spans="1:25" s="99" customFormat="1" ht="54.75" customHeight="1" x14ac:dyDescent="0.25">
      <c r="A4164" s="96">
        <f t="shared" si="1318"/>
        <v>3069</v>
      </c>
      <c r="B4164" s="175"/>
      <c r="C4164" s="176"/>
      <c r="D4164" s="113"/>
      <c r="E4164" s="115"/>
      <c r="F4164" s="174"/>
      <c r="G4164" s="114" t="str">
        <f t="shared" si="1313"/>
        <v/>
      </c>
      <c r="H4164" s="115"/>
      <c r="I4164" s="115"/>
      <c r="J4164" s="115"/>
      <c r="K4164" s="115"/>
      <c r="L4164" s="133" t="str">
        <f t="shared" si="1314"/>
        <v/>
      </c>
      <c r="M4164" s="116" t="str">
        <f>IF(L4164="", "", L4164/Veriler!$X$1)</f>
        <v/>
      </c>
      <c r="N4164" s="116" t="str">
        <f>IF(F4164&lt;&gt;"", "İthal Girdi", IF(Veriler!T4164="", "", IF(Veriler!S4164="H", "%0,5 üzerindedir", IF(Veriler!T4164&gt;0.1, "%10 sınırı aşılmıştır.", "Uygun"))))</f>
        <v>%0,5 üzerindedir</v>
      </c>
      <c r="O4164" s="116" t="str">
        <f t="shared" si="1315"/>
        <v xml:space="preserve"> </v>
      </c>
      <c r="P4164" s="117"/>
      <c r="Q4164" s="118"/>
      <c r="R4164" s="119" t="str">
        <f t="shared" si="1316"/>
        <v/>
      </c>
      <c r="S4164" s="133">
        <f>IFERROR(IF(M4164&lt;=0.005,IF(F4164="",L4164,0),IF(F4164&lt;&gt;"",0,IF(P4164="",0,IF(P4164="H",0,IF(Q4164&lt;Veriler!$G$2,L4164*Veriler!$G$2,L4164*Q4164)))))," ")</f>
        <v>0</v>
      </c>
      <c r="T4164" s="133">
        <f>IF(Veriler!T4164&lt;=0.1, S4164, IF(AND(Veriler!T4164&gt;0.1, F4164="", P4164="E"), IF(Q4164&gt;Veriler!$G$2, Q4164*S4164, IF(Q4164&lt;Veriler!$G$2, Veriler!$G$2*S4164, Q4164*S4164)), 0))</f>
        <v>0</v>
      </c>
      <c r="U4164" s="133" t="str">
        <f t="shared" si="1317"/>
        <v xml:space="preserve"> </v>
      </c>
      <c r="V4164" s="134" t="str">
        <f>IFERROR(IF(O4164="%10 sınırı aşılmıştır.",L4164-T4164,IFERROR(IF(F4164="",IF(S4164=1,0,IF(L4164-S4164=0,"",L4164-S4164)),IF(Veriler!M4164="",L4164,IF(L4164*Veriler!M4164=0,"",L4164*Veriler!M4164))),L4164)),0)</f>
        <v/>
      </c>
      <c r="W4164" s="146"/>
      <c r="X4164" s="146"/>
      <c r="Y4164" s="146"/>
    </row>
    <row r="4165" spans="1:25" s="99" customFormat="1" ht="54.75" customHeight="1" x14ac:dyDescent="0.25">
      <c r="A4165" s="96">
        <f t="shared" si="1318"/>
        <v>3070</v>
      </c>
      <c r="B4165" s="175"/>
      <c r="C4165" s="176"/>
      <c r="D4165" s="113"/>
      <c r="E4165" s="115"/>
      <c r="F4165" s="174"/>
      <c r="G4165" s="114" t="str">
        <f t="shared" si="1313"/>
        <v/>
      </c>
      <c r="H4165" s="115"/>
      <c r="I4165" s="115"/>
      <c r="J4165" s="115"/>
      <c r="K4165" s="115"/>
      <c r="L4165" s="133" t="str">
        <f t="shared" si="1314"/>
        <v/>
      </c>
      <c r="M4165" s="116" t="str">
        <f>IF(L4165="", "", L4165/Veriler!$X$1)</f>
        <v/>
      </c>
      <c r="N4165" s="116" t="str">
        <f>IF(F4165&lt;&gt;"", "İthal Girdi", IF(Veriler!T4165="", "", IF(Veriler!S4165="H", "%0,5 üzerindedir", IF(Veriler!T4165&gt;0.1, "%10 sınırı aşılmıştır.", "Uygun"))))</f>
        <v>%0,5 üzerindedir</v>
      </c>
      <c r="O4165" s="116" t="str">
        <f t="shared" si="1315"/>
        <v xml:space="preserve"> </v>
      </c>
      <c r="P4165" s="117"/>
      <c r="Q4165" s="118"/>
      <c r="R4165" s="119" t="str">
        <f t="shared" si="1316"/>
        <v/>
      </c>
      <c r="S4165" s="133">
        <f>IFERROR(IF(M4165&lt;=0.005,IF(F4165="",L4165,0),IF(F4165&lt;&gt;"",0,IF(P4165="",0,IF(P4165="H",0,IF(Q4165&lt;Veriler!$G$2,L4165*Veriler!$G$2,L4165*Q4165)))))," ")</f>
        <v>0</v>
      </c>
      <c r="T4165" s="133">
        <f>IF(Veriler!T4165&lt;=0.1, S4165, IF(AND(Veriler!T4165&gt;0.1, F4165="", P4165="E"), IF(Q4165&gt;Veriler!$G$2, Q4165*S4165, IF(Q4165&lt;Veriler!$G$2, Veriler!$G$2*S4165, Q4165*S4165)), 0))</f>
        <v>0</v>
      </c>
      <c r="U4165" s="133" t="str">
        <f t="shared" si="1317"/>
        <v xml:space="preserve"> </v>
      </c>
      <c r="V4165" s="134" t="str">
        <f>IFERROR(IF(O4165="%10 sınırı aşılmıştır.",L4165-T4165,IFERROR(IF(F4165="",IF(S4165=1,0,IF(L4165-S4165=0,"",L4165-S4165)),IF(Veriler!M4165="",L4165,IF(L4165*Veriler!M4165=0,"",L4165*Veriler!M4165))),L4165)),0)</f>
        <v/>
      </c>
      <c r="W4165" s="146"/>
      <c r="X4165" s="146"/>
      <c r="Y4165" s="146"/>
    </row>
    <row r="4166" spans="1:25" s="99" customFormat="1" ht="54.75" customHeight="1" x14ac:dyDescent="0.25">
      <c r="A4166" s="96">
        <f t="shared" si="1318"/>
        <v>3071</v>
      </c>
      <c r="B4166" s="175"/>
      <c r="C4166" s="176"/>
      <c r="D4166" s="113"/>
      <c r="E4166" s="115"/>
      <c r="F4166" s="174"/>
      <c r="G4166" s="114" t="str">
        <f t="shared" si="1313"/>
        <v/>
      </c>
      <c r="H4166" s="115"/>
      <c r="I4166" s="115"/>
      <c r="J4166" s="115"/>
      <c r="K4166" s="115"/>
      <c r="L4166" s="133" t="str">
        <f t="shared" si="1314"/>
        <v/>
      </c>
      <c r="M4166" s="116" t="str">
        <f>IF(L4166="", "", L4166/Veriler!$X$1)</f>
        <v/>
      </c>
      <c r="N4166" s="116" t="str">
        <f>IF(F4166&lt;&gt;"", "İthal Girdi", IF(Veriler!T4166="", "", IF(Veriler!S4166="H", "%0,5 üzerindedir", IF(Veriler!T4166&gt;0.1, "%10 sınırı aşılmıştır.", "Uygun"))))</f>
        <v>%0,5 üzerindedir</v>
      </c>
      <c r="O4166" s="116" t="str">
        <f t="shared" si="1315"/>
        <v xml:space="preserve"> </v>
      </c>
      <c r="P4166" s="117"/>
      <c r="Q4166" s="118"/>
      <c r="R4166" s="119" t="str">
        <f t="shared" si="1316"/>
        <v/>
      </c>
      <c r="S4166" s="133">
        <f>IFERROR(IF(M4166&lt;=0.005,IF(F4166="",L4166,0),IF(F4166&lt;&gt;"",0,IF(P4166="",0,IF(P4166="H",0,IF(Q4166&lt;Veriler!$G$2,L4166*Veriler!$G$2,L4166*Q4166)))))," ")</f>
        <v>0</v>
      </c>
      <c r="T4166" s="133">
        <f>IF(Veriler!T4166&lt;=0.1, S4166, IF(AND(Veriler!T4166&gt;0.1, F4166="", P4166="E"), IF(Q4166&gt;Veriler!$G$2, Q4166*S4166, IF(Q4166&lt;Veriler!$G$2, Veriler!$G$2*S4166, Q4166*S4166)), 0))</f>
        <v>0</v>
      </c>
      <c r="U4166" s="133" t="str">
        <f t="shared" si="1317"/>
        <v xml:space="preserve"> </v>
      </c>
      <c r="V4166" s="134" t="str">
        <f>IFERROR(IF(O4166="%10 sınırı aşılmıştır.",L4166-T4166,IFERROR(IF(F4166="",IF(S4166=1,0,IF(L4166-S4166=0,"",L4166-S4166)),IF(Veriler!M4166="",L4166,IF(L4166*Veriler!M4166=0,"",L4166*Veriler!M4166))),L4166)),0)</f>
        <v/>
      </c>
      <c r="W4166" s="146"/>
      <c r="X4166" s="146"/>
      <c r="Y4166" s="146"/>
    </row>
    <row r="4167" spans="1:25" s="99" customFormat="1" ht="54.75" customHeight="1" x14ac:dyDescent="0.25">
      <c r="A4167" s="96">
        <f t="shared" si="1318"/>
        <v>3072</v>
      </c>
      <c r="B4167" s="175"/>
      <c r="C4167" s="176"/>
      <c r="D4167" s="113"/>
      <c r="E4167" s="115"/>
      <c r="F4167" s="174"/>
      <c r="G4167" s="114" t="str">
        <f t="shared" si="1313"/>
        <v/>
      </c>
      <c r="H4167" s="115"/>
      <c r="I4167" s="115"/>
      <c r="J4167" s="115"/>
      <c r="K4167" s="115"/>
      <c r="L4167" s="133" t="str">
        <f t="shared" si="1314"/>
        <v/>
      </c>
      <c r="M4167" s="116" t="str">
        <f>IF(L4167="", "", L4167/Veriler!$X$1)</f>
        <v/>
      </c>
      <c r="N4167" s="116" t="str">
        <f>IF(F4167&lt;&gt;"", "İthal Girdi", IF(Veriler!T4167="", "", IF(Veriler!S4167="H", "%0,5 üzerindedir", IF(Veriler!T4167&gt;0.1, "%10 sınırı aşılmıştır.", "Uygun"))))</f>
        <v>%0,5 üzerindedir</v>
      </c>
      <c r="O4167" s="116" t="str">
        <f t="shared" si="1315"/>
        <v xml:space="preserve"> </v>
      </c>
      <c r="P4167" s="117"/>
      <c r="Q4167" s="118"/>
      <c r="R4167" s="119" t="str">
        <f t="shared" si="1316"/>
        <v/>
      </c>
      <c r="S4167" s="133">
        <f>IFERROR(IF(M4167&lt;=0.005,IF(F4167="",L4167,0),IF(F4167&lt;&gt;"",0,IF(P4167="",0,IF(P4167="H",0,IF(Q4167&lt;Veriler!$G$2,L4167*Veriler!$G$2,L4167*Q4167)))))," ")</f>
        <v>0</v>
      </c>
      <c r="T4167" s="133">
        <f>IF(Veriler!T4167&lt;=0.1, S4167, IF(AND(Veriler!T4167&gt;0.1, F4167="", P4167="E"), IF(Q4167&gt;Veriler!$G$2, Q4167*S4167, IF(Q4167&lt;Veriler!$G$2, Veriler!$G$2*S4167, Q4167*S4167)), 0))</f>
        <v>0</v>
      </c>
      <c r="U4167" s="133" t="str">
        <f t="shared" si="1317"/>
        <v xml:space="preserve"> </v>
      </c>
      <c r="V4167" s="134" t="str">
        <f>IFERROR(IF(O4167="%10 sınırı aşılmıştır.",L4167-T4167,IFERROR(IF(F4167="",IF(S4167=1,0,IF(L4167-S4167=0,"",L4167-S4167)),IF(Veriler!M4167="",L4167,IF(L4167*Veriler!M4167=0,"",L4167*Veriler!M4167))),L4167)),0)</f>
        <v/>
      </c>
      <c r="W4167" s="146"/>
      <c r="X4167" s="146"/>
      <c r="Y4167" s="146"/>
    </row>
    <row r="4168" spans="1:25" s="99" customFormat="1" ht="54.75" customHeight="1" x14ac:dyDescent="0.25">
      <c r="A4168" s="96">
        <f t="shared" si="1318"/>
        <v>3073</v>
      </c>
      <c r="B4168" s="175"/>
      <c r="C4168" s="176"/>
      <c r="D4168" s="113"/>
      <c r="E4168" s="115"/>
      <c r="F4168" s="174"/>
      <c r="G4168" s="114" t="str">
        <f t="shared" si="1313"/>
        <v/>
      </c>
      <c r="H4168" s="115"/>
      <c r="I4168" s="115"/>
      <c r="J4168" s="115"/>
      <c r="K4168" s="115"/>
      <c r="L4168" s="133" t="str">
        <f t="shared" si="1314"/>
        <v/>
      </c>
      <c r="M4168" s="116" t="str">
        <f>IF(L4168="", "", L4168/Veriler!$X$1)</f>
        <v/>
      </c>
      <c r="N4168" s="116" t="str">
        <f>IF(F4168&lt;&gt;"", "İthal Girdi", IF(Veriler!T4168="", "", IF(Veriler!S4168="H", "%0,5 üzerindedir", IF(Veriler!T4168&gt;0.1, "%10 sınırı aşılmıştır.", "Uygun"))))</f>
        <v>%0,5 üzerindedir</v>
      </c>
      <c r="O4168" s="116" t="str">
        <f t="shared" si="1315"/>
        <v xml:space="preserve"> </v>
      </c>
      <c r="P4168" s="117"/>
      <c r="Q4168" s="118"/>
      <c r="R4168" s="119" t="str">
        <f t="shared" si="1316"/>
        <v/>
      </c>
      <c r="S4168" s="133">
        <f>IFERROR(IF(M4168&lt;=0.005,IF(F4168="",L4168,0),IF(F4168&lt;&gt;"",0,IF(P4168="",0,IF(P4168="H",0,IF(Q4168&lt;Veriler!$G$2,L4168*Veriler!$G$2,L4168*Q4168)))))," ")</f>
        <v>0</v>
      </c>
      <c r="T4168" s="133">
        <f>IF(Veriler!T4168&lt;=0.1, S4168, IF(AND(Veriler!T4168&gt;0.1, F4168="", P4168="E"), IF(Q4168&gt;Veriler!$G$2, Q4168*S4168, IF(Q4168&lt;Veriler!$G$2, Veriler!$G$2*S4168, Q4168*S4168)), 0))</f>
        <v>0</v>
      </c>
      <c r="U4168" s="133" t="str">
        <f t="shared" si="1317"/>
        <v xml:space="preserve"> </v>
      </c>
      <c r="V4168" s="134" t="str">
        <f>IFERROR(IF(O4168="%10 sınırı aşılmıştır.",L4168-T4168,IFERROR(IF(F4168="",IF(S4168=1,0,IF(L4168-S4168=0,"",L4168-S4168)),IF(Veriler!M4168="",L4168,IF(L4168*Veriler!M4168=0,"",L4168*Veriler!M4168))),L4168)),0)</f>
        <v/>
      </c>
      <c r="W4168" s="146"/>
      <c r="X4168" s="146"/>
      <c r="Y4168" s="146"/>
    </row>
    <row r="4169" spans="1:25" s="99" customFormat="1" ht="54.75" customHeight="1" x14ac:dyDescent="0.25">
      <c r="A4169" s="96">
        <f t="shared" si="1318"/>
        <v>3074</v>
      </c>
      <c r="B4169" s="175"/>
      <c r="C4169" s="176"/>
      <c r="D4169" s="113"/>
      <c r="E4169" s="115"/>
      <c r="F4169" s="174"/>
      <c r="G4169" s="114" t="str">
        <f t="shared" si="1313"/>
        <v/>
      </c>
      <c r="H4169" s="115"/>
      <c r="I4169" s="115"/>
      <c r="J4169" s="115"/>
      <c r="K4169" s="115"/>
      <c r="L4169" s="133" t="str">
        <f t="shared" si="1314"/>
        <v/>
      </c>
      <c r="M4169" s="116" t="str">
        <f>IF(L4169="", "", L4169/Veriler!$X$1)</f>
        <v/>
      </c>
      <c r="N4169" s="116" t="str">
        <f>IF(F4169&lt;&gt;"", "İthal Girdi", IF(Veriler!T4169="", "", IF(Veriler!S4169="H", "%0,5 üzerindedir", IF(Veriler!T4169&gt;0.1, "%10 sınırı aşılmıştır.", "Uygun"))))</f>
        <v>%0,5 üzerindedir</v>
      </c>
      <c r="O4169" s="116" t="str">
        <f t="shared" si="1315"/>
        <v xml:space="preserve"> </v>
      </c>
      <c r="P4169" s="117"/>
      <c r="Q4169" s="118"/>
      <c r="R4169" s="119" t="str">
        <f t="shared" si="1316"/>
        <v/>
      </c>
      <c r="S4169" s="133">
        <f>IFERROR(IF(M4169&lt;=0.005,IF(F4169="",L4169,0),IF(F4169&lt;&gt;"",0,IF(P4169="",0,IF(P4169="H",0,IF(Q4169&lt;Veriler!$G$2,L4169*Veriler!$G$2,L4169*Q4169)))))," ")</f>
        <v>0</v>
      </c>
      <c r="T4169" s="133">
        <f>IF(Veriler!T4169&lt;=0.1, S4169, IF(AND(Veriler!T4169&gt;0.1, F4169="", P4169="E"), IF(Q4169&gt;Veriler!$G$2, Q4169*S4169, IF(Q4169&lt;Veriler!$G$2, Veriler!$G$2*S4169, Q4169*S4169)), 0))</f>
        <v>0</v>
      </c>
      <c r="U4169" s="133" t="str">
        <f t="shared" si="1317"/>
        <v xml:space="preserve"> </v>
      </c>
      <c r="V4169" s="134" t="str">
        <f>IFERROR(IF(O4169="%10 sınırı aşılmıştır.",L4169-T4169,IFERROR(IF(F4169="",IF(S4169=1,0,IF(L4169-S4169=0,"",L4169-S4169)),IF(Veriler!M4169="",L4169,IF(L4169*Veriler!M4169=0,"",L4169*Veriler!M4169))),L4169)),0)</f>
        <v/>
      </c>
      <c r="W4169" s="146"/>
      <c r="X4169" s="146"/>
      <c r="Y4169" s="146"/>
    </row>
    <row r="4170" spans="1:25" s="99" customFormat="1" ht="54.75" customHeight="1" x14ac:dyDescent="0.25">
      <c r="A4170" s="96">
        <f t="shared" si="1318"/>
        <v>3075</v>
      </c>
      <c r="B4170" s="175"/>
      <c r="C4170" s="176"/>
      <c r="D4170" s="113"/>
      <c r="E4170" s="115"/>
      <c r="F4170" s="174"/>
      <c r="G4170" s="114" t="str">
        <f t="shared" si="1313"/>
        <v/>
      </c>
      <c r="H4170" s="115"/>
      <c r="I4170" s="115"/>
      <c r="J4170" s="115"/>
      <c r="K4170" s="115"/>
      <c r="L4170" s="133" t="str">
        <f t="shared" si="1314"/>
        <v/>
      </c>
      <c r="M4170" s="116" t="str">
        <f>IF(L4170="", "", L4170/Veriler!$X$1)</f>
        <v/>
      </c>
      <c r="N4170" s="116" t="str">
        <f>IF(F4170&lt;&gt;"", "İthal Girdi", IF(Veriler!T4170="", "", IF(Veriler!S4170="H", "%0,5 üzerindedir", IF(Veriler!T4170&gt;0.1, "%10 sınırı aşılmıştır.", "Uygun"))))</f>
        <v>%0,5 üzerindedir</v>
      </c>
      <c r="O4170" s="116" t="str">
        <f t="shared" si="1315"/>
        <v xml:space="preserve"> </v>
      </c>
      <c r="P4170" s="117"/>
      <c r="Q4170" s="118"/>
      <c r="R4170" s="119" t="str">
        <f t="shared" si="1316"/>
        <v/>
      </c>
      <c r="S4170" s="133">
        <f>IFERROR(IF(M4170&lt;=0.005,IF(F4170="",L4170,0),IF(F4170&lt;&gt;"",0,IF(P4170="",0,IF(P4170="H",0,IF(Q4170&lt;Veriler!$G$2,L4170*Veriler!$G$2,L4170*Q4170)))))," ")</f>
        <v>0</v>
      </c>
      <c r="T4170" s="133">
        <f>IF(Veriler!T4170&lt;=0.1, S4170, IF(AND(Veriler!T4170&gt;0.1, F4170="", P4170="E"), IF(Q4170&gt;Veriler!$G$2, Q4170*S4170, IF(Q4170&lt;Veriler!$G$2, Veriler!$G$2*S4170, Q4170*S4170)), 0))</f>
        <v>0</v>
      </c>
      <c r="U4170" s="133" t="str">
        <f t="shared" si="1317"/>
        <v xml:space="preserve"> </v>
      </c>
      <c r="V4170" s="134" t="str">
        <f>IFERROR(IF(O4170="%10 sınırı aşılmıştır.",L4170-T4170,IFERROR(IF(F4170="",IF(S4170=1,0,IF(L4170-S4170=0,"",L4170-S4170)),IF(Veriler!M4170="",L4170,IF(L4170*Veriler!M4170=0,"",L4170*Veriler!M4170))),L4170)),0)</f>
        <v/>
      </c>
      <c r="W4170" s="146"/>
      <c r="X4170" s="146"/>
      <c r="Y4170" s="146"/>
    </row>
    <row r="4171" spans="1:25" s="99" customFormat="1" ht="54.75" customHeight="1" x14ac:dyDescent="0.25">
      <c r="A4171" s="96">
        <f t="shared" si="1318"/>
        <v>3076</v>
      </c>
      <c r="B4171" s="175"/>
      <c r="C4171" s="176"/>
      <c r="D4171" s="113"/>
      <c r="E4171" s="115"/>
      <c r="F4171" s="174"/>
      <c r="G4171" s="114" t="str">
        <f t="shared" si="1313"/>
        <v/>
      </c>
      <c r="H4171" s="115"/>
      <c r="I4171" s="115"/>
      <c r="J4171" s="115"/>
      <c r="K4171" s="115"/>
      <c r="L4171" s="133" t="str">
        <f t="shared" si="1314"/>
        <v/>
      </c>
      <c r="M4171" s="116" t="str">
        <f>IF(L4171="", "", L4171/Veriler!$X$1)</f>
        <v/>
      </c>
      <c r="N4171" s="116" t="str">
        <f>IF(F4171&lt;&gt;"", "İthal Girdi", IF(Veriler!T4171="", "", IF(Veriler!S4171="H", "%0,5 üzerindedir", IF(Veriler!T4171&gt;0.1, "%10 sınırı aşılmıştır.", "Uygun"))))</f>
        <v>%0,5 üzerindedir</v>
      </c>
      <c r="O4171" s="116" t="str">
        <f t="shared" si="1315"/>
        <v xml:space="preserve"> </v>
      </c>
      <c r="P4171" s="117"/>
      <c r="Q4171" s="118"/>
      <c r="R4171" s="119" t="str">
        <f t="shared" si="1316"/>
        <v/>
      </c>
      <c r="S4171" s="133">
        <f>IFERROR(IF(M4171&lt;=0.005,IF(F4171="",L4171,0),IF(F4171&lt;&gt;"",0,IF(P4171="",0,IF(P4171="H",0,IF(Q4171&lt;Veriler!$G$2,L4171*Veriler!$G$2,L4171*Q4171)))))," ")</f>
        <v>0</v>
      </c>
      <c r="T4171" s="133">
        <f>IF(Veriler!T4171&lt;=0.1, S4171, IF(AND(Veriler!T4171&gt;0.1, F4171="", P4171="E"), IF(Q4171&gt;Veriler!$G$2, Q4171*S4171, IF(Q4171&lt;Veriler!$G$2, Veriler!$G$2*S4171, Q4171*S4171)), 0))</f>
        <v>0</v>
      </c>
      <c r="U4171" s="133" t="str">
        <f t="shared" si="1317"/>
        <v xml:space="preserve"> </v>
      </c>
      <c r="V4171" s="134" t="str">
        <f>IFERROR(IF(O4171="%10 sınırı aşılmıştır.",L4171-T4171,IFERROR(IF(F4171="",IF(S4171=1,0,IF(L4171-S4171=0,"",L4171-S4171)),IF(Veriler!M4171="",L4171,IF(L4171*Veriler!M4171=0,"",L4171*Veriler!M4171))),L4171)),0)</f>
        <v/>
      </c>
      <c r="W4171" s="146"/>
      <c r="X4171" s="146"/>
      <c r="Y4171" s="146"/>
    </row>
    <row r="4172" spans="1:25" s="99" customFormat="1" ht="54.75" customHeight="1" x14ac:dyDescent="0.25">
      <c r="A4172" s="96">
        <f t="shared" si="1318"/>
        <v>3077</v>
      </c>
      <c r="B4172" s="175"/>
      <c r="C4172" s="176"/>
      <c r="D4172" s="113"/>
      <c r="E4172" s="115"/>
      <c r="F4172" s="174"/>
      <c r="G4172" s="114" t="str">
        <f t="shared" si="1313"/>
        <v/>
      </c>
      <c r="H4172" s="115"/>
      <c r="I4172" s="115"/>
      <c r="J4172" s="115"/>
      <c r="K4172" s="115"/>
      <c r="L4172" s="133" t="str">
        <f t="shared" si="1314"/>
        <v/>
      </c>
      <c r="M4172" s="116" t="str">
        <f>IF(L4172="", "", L4172/Veriler!$X$1)</f>
        <v/>
      </c>
      <c r="N4172" s="116" t="str">
        <f>IF(F4172&lt;&gt;"", "İthal Girdi", IF(Veriler!T4172="", "", IF(Veriler!S4172="H", "%0,5 üzerindedir", IF(Veriler!T4172&gt;0.1, "%10 sınırı aşılmıştır.", "Uygun"))))</f>
        <v>%0,5 üzerindedir</v>
      </c>
      <c r="O4172" s="116" t="str">
        <f t="shared" si="1315"/>
        <v xml:space="preserve"> </v>
      </c>
      <c r="P4172" s="117"/>
      <c r="Q4172" s="118"/>
      <c r="R4172" s="119" t="str">
        <f t="shared" si="1316"/>
        <v/>
      </c>
      <c r="S4172" s="133">
        <f>IFERROR(IF(M4172&lt;=0.005,IF(F4172="",L4172,0),IF(F4172&lt;&gt;"",0,IF(P4172="",0,IF(P4172="H",0,IF(Q4172&lt;Veriler!$G$2,L4172*Veriler!$G$2,L4172*Q4172)))))," ")</f>
        <v>0</v>
      </c>
      <c r="T4172" s="133">
        <f>IF(Veriler!T4172&lt;=0.1, S4172, IF(AND(Veriler!T4172&gt;0.1, F4172="", P4172="E"), IF(Q4172&gt;Veriler!$G$2, Q4172*S4172, IF(Q4172&lt;Veriler!$G$2, Veriler!$G$2*S4172, Q4172*S4172)), 0))</f>
        <v>0</v>
      </c>
      <c r="U4172" s="133" t="str">
        <f t="shared" si="1317"/>
        <v xml:space="preserve"> </v>
      </c>
      <c r="V4172" s="134" t="str">
        <f>IFERROR(IF(O4172="%10 sınırı aşılmıştır.",L4172-T4172,IFERROR(IF(F4172="",IF(S4172=1,0,IF(L4172-S4172=0,"",L4172-S4172)),IF(Veriler!M4172="",L4172,IF(L4172*Veriler!M4172=0,"",L4172*Veriler!M4172))),L4172)),0)</f>
        <v/>
      </c>
      <c r="W4172" s="146"/>
      <c r="X4172" s="146"/>
      <c r="Y4172" s="146"/>
    </row>
    <row r="4173" spans="1:25" s="99" customFormat="1" ht="54.75" customHeight="1" x14ac:dyDescent="0.25">
      <c r="A4173" s="96">
        <f t="shared" si="1318"/>
        <v>3078</v>
      </c>
      <c r="B4173" s="175"/>
      <c r="C4173" s="176"/>
      <c r="D4173" s="113"/>
      <c r="E4173" s="115"/>
      <c r="F4173" s="174"/>
      <c r="G4173" s="114" t="str">
        <f t="shared" si="1313"/>
        <v/>
      </c>
      <c r="H4173" s="115"/>
      <c r="I4173" s="115"/>
      <c r="J4173" s="115"/>
      <c r="K4173" s="115"/>
      <c r="L4173" s="133" t="str">
        <f t="shared" si="1314"/>
        <v/>
      </c>
      <c r="M4173" s="116" t="str">
        <f>IF(L4173="", "", L4173/Veriler!$X$1)</f>
        <v/>
      </c>
      <c r="N4173" s="116" t="str">
        <f>IF(F4173&lt;&gt;"", "İthal Girdi", IF(Veriler!T4173="", "", IF(Veriler!S4173="H", "%0,5 üzerindedir", IF(Veriler!T4173&gt;0.1, "%10 sınırı aşılmıştır.", "Uygun"))))</f>
        <v>%0,5 üzerindedir</v>
      </c>
      <c r="O4173" s="116" t="str">
        <f t="shared" si="1315"/>
        <v xml:space="preserve"> </v>
      </c>
      <c r="P4173" s="117"/>
      <c r="Q4173" s="118"/>
      <c r="R4173" s="119" t="str">
        <f t="shared" si="1316"/>
        <v/>
      </c>
      <c r="S4173" s="133">
        <f>IFERROR(IF(M4173&lt;=0.005,IF(F4173="",L4173,0),IF(F4173&lt;&gt;"",0,IF(P4173="",0,IF(P4173="H",0,IF(Q4173&lt;Veriler!$G$2,L4173*Veriler!$G$2,L4173*Q4173)))))," ")</f>
        <v>0</v>
      </c>
      <c r="T4173" s="133">
        <f>IF(Veriler!T4173&lt;=0.1, S4173, IF(AND(Veriler!T4173&gt;0.1, F4173="", P4173="E"), IF(Q4173&gt;Veriler!$G$2, Q4173*S4173, IF(Q4173&lt;Veriler!$G$2, Veriler!$G$2*S4173, Q4173*S4173)), 0))</f>
        <v>0</v>
      </c>
      <c r="U4173" s="133" t="str">
        <f t="shared" si="1317"/>
        <v xml:space="preserve"> </v>
      </c>
      <c r="V4173" s="134" t="str">
        <f>IFERROR(IF(O4173="%10 sınırı aşılmıştır.",L4173-T4173,IFERROR(IF(F4173="",IF(S4173=1,0,IF(L4173-S4173=0,"",L4173-S4173)),IF(Veriler!M4173="",L4173,IF(L4173*Veriler!M4173=0,"",L4173*Veriler!M4173))),L4173)),0)</f>
        <v/>
      </c>
      <c r="W4173" s="146"/>
      <c r="X4173" s="146"/>
      <c r="Y4173" s="146"/>
    </row>
    <row r="4174" spans="1:25" s="99" customFormat="1" ht="54.75" customHeight="1" x14ac:dyDescent="0.25">
      <c r="A4174" s="96">
        <f t="shared" si="1318"/>
        <v>3079</v>
      </c>
      <c r="B4174" s="175"/>
      <c r="C4174" s="176"/>
      <c r="D4174" s="113"/>
      <c r="E4174" s="115"/>
      <c r="F4174" s="174"/>
      <c r="G4174" s="114" t="str">
        <f t="shared" si="1313"/>
        <v/>
      </c>
      <c r="H4174" s="115"/>
      <c r="I4174" s="115"/>
      <c r="J4174" s="115"/>
      <c r="K4174" s="115"/>
      <c r="L4174" s="133" t="str">
        <f t="shared" si="1314"/>
        <v/>
      </c>
      <c r="M4174" s="116" t="str">
        <f>IF(L4174="", "", L4174/Veriler!$X$1)</f>
        <v/>
      </c>
      <c r="N4174" s="116" t="str">
        <f>IF(F4174&lt;&gt;"", "İthal Girdi", IF(Veriler!T4174="", "", IF(Veriler!S4174="H", "%0,5 üzerindedir", IF(Veriler!T4174&gt;0.1, "%10 sınırı aşılmıştır.", "Uygun"))))</f>
        <v>%0,5 üzerindedir</v>
      </c>
      <c r="O4174" s="116" t="str">
        <f t="shared" si="1315"/>
        <v xml:space="preserve"> </v>
      </c>
      <c r="P4174" s="117"/>
      <c r="Q4174" s="118"/>
      <c r="R4174" s="119" t="str">
        <f t="shared" si="1316"/>
        <v/>
      </c>
      <c r="S4174" s="133">
        <f>IFERROR(IF(M4174&lt;=0.005,IF(F4174="",L4174,0),IF(F4174&lt;&gt;"",0,IF(P4174="",0,IF(P4174="H",0,IF(Q4174&lt;Veriler!$G$2,L4174*Veriler!$G$2,L4174*Q4174)))))," ")</f>
        <v>0</v>
      </c>
      <c r="T4174" s="133">
        <f>IF(Veriler!T4174&lt;=0.1, S4174, IF(AND(Veriler!T4174&gt;0.1, F4174="", P4174="E"), IF(Q4174&gt;Veriler!$G$2, Q4174*S4174, IF(Q4174&lt;Veriler!$G$2, Veriler!$G$2*S4174, Q4174*S4174)), 0))</f>
        <v>0</v>
      </c>
      <c r="U4174" s="133" t="str">
        <f t="shared" si="1317"/>
        <v xml:space="preserve"> </v>
      </c>
      <c r="V4174" s="134" t="str">
        <f>IFERROR(IF(O4174="%10 sınırı aşılmıştır.",L4174-T4174,IFERROR(IF(F4174="",IF(S4174=1,0,IF(L4174-S4174=0,"",L4174-S4174)),IF(Veriler!M4174="",L4174,IF(L4174*Veriler!M4174=0,"",L4174*Veriler!M4174))),L4174)),0)</f>
        <v/>
      </c>
      <c r="W4174" s="146"/>
      <c r="X4174" s="146"/>
      <c r="Y4174" s="146"/>
    </row>
    <row r="4175" spans="1:25" s="99" customFormat="1" ht="54.75" customHeight="1" x14ac:dyDescent="0.25">
      <c r="A4175" s="96">
        <f t="shared" si="1318"/>
        <v>3080</v>
      </c>
      <c r="B4175" s="175"/>
      <c r="C4175" s="176"/>
      <c r="D4175" s="113"/>
      <c r="E4175" s="115"/>
      <c r="F4175" s="174"/>
      <c r="G4175" s="114" t="str">
        <f t="shared" si="1313"/>
        <v/>
      </c>
      <c r="H4175" s="115"/>
      <c r="I4175" s="115"/>
      <c r="J4175" s="115"/>
      <c r="K4175" s="115"/>
      <c r="L4175" s="133" t="str">
        <f t="shared" si="1314"/>
        <v/>
      </c>
      <c r="M4175" s="116" t="str">
        <f>IF(L4175="", "", L4175/Veriler!$X$1)</f>
        <v/>
      </c>
      <c r="N4175" s="116" t="str">
        <f>IF(F4175&lt;&gt;"", "İthal Girdi", IF(Veriler!T4175="", "", IF(Veriler!S4175="H", "%0,5 üzerindedir", IF(Veriler!T4175&gt;0.1, "%10 sınırı aşılmıştır.", "Uygun"))))</f>
        <v>%0,5 üzerindedir</v>
      </c>
      <c r="O4175" s="116" t="str">
        <f t="shared" si="1315"/>
        <v xml:space="preserve"> </v>
      </c>
      <c r="P4175" s="117"/>
      <c r="Q4175" s="118"/>
      <c r="R4175" s="119" t="str">
        <f t="shared" si="1316"/>
        <v/>
      </c>
      <c r="S4175" s="133">
        <f>IFERROR(IF(M4175&lt;=0.005,IF(F4175="",L4175,0),IF(F4175&lt;&gt;"",0,IF(P4175="",0,IF(P4175="H",0,IF(Q4175&lt;Veriler!$G$2,L4175*Veriler!$G$2,L4175*Q4175)))))," ")</f>
        <v>0</v>
      </c>
      <c r="T4175" s="133">
        <f>IF(Veriler!T4175&lt;=0.1, S4175, IF(AND(Veriler!T4175&gt;0.1, F4175="", P4175="E"), IF(Q4175&gt;Veriler!$G$2, Q4175*S4175, IF(Q4175&lt;Veriler!$G$2, Veriler!$G$2*S4175, Q4175*S4175)), 0))</f>
        <v>0</v>
      </c>
      <c r="U4175" s="133" t="str">
        <f t="shared" si="1317"/>
        <v xml:space="preserve"> </v>
      </c>
      <c r="V4175" s="134" t="str">
        <f>IFERROR(IF(O4175="%10 sınırı aşılmıştır.",L4175-T4175,IFERROR(IF(F4175="",IF(S4175=1,0,IF(L4175-S4175=0,"",L4175-S4175)),IF(Veriler!M4175="",L4175,IF(L4175*Veriler!M4175=0,"",L4175*Veriler!M4175))),L4175)),0)</f>
        <v/>
      </c>
      <c r="W4175" s="146"/>
      <c r="X4175" s="146"/>
      <c r="Y4175" s="146"/>
    </row>
    <row r="4176" spans="1:25" s="99" customFormat="1" ht="24" customHeight="1" x14ac:dyDescent="0.25">
      <c r="A4176" s="103"/>
      <c r="B4176" s="104"/>
      <c r="C4176" s="104"/>
      <c r="D4176" s="104"/>
      <c r="E4176" s="103"/>
      <c r="F4176" s="135"/>
      <c r="G4176" s="157"/>
      <c r="H4176" s="103"/>
      <c r="I4176" s="103"/>
      <c r="J4176" s="103"/>
      <c r="K4176" s="103"/>
      <c r="L4176" s="136">
        <f>SUM(L4147:L4160,L4162:L4175)</f>
        <v>0</v>
      </c>
      <c r="M4176" s="158"/>
      <c r="N4176" s="158"/>
      <c r="O4176" s="158"/>
      <c r="P4176" s="105"/>
      <c r="Q4176" s="106"/>
      <c r="R4176" s="159"/>
      <c r="S4176" s="160"/>
      <c r="T4176" s="160"/>
      <c r="U4176" s="160"/>
      <c r="V4176" s="160"/>
      <c r="W4176" s="146"/>
      <c r="X4176" s="146"/>
      <c r="Y4176" s="146"/>
    </row>
    <row r="4177" spans="1:25" s="99" customFormat="1" ht="31.5" customHeight="1" x14ac:dyDescent="0.25">
      <c r="A4177" s="103"/>
      <c r="B4177" s="104"/>
      <c r="C4177" s="104"/>
      <c r="D4177" s="104"/>
      <c r="E4177" s="103"/>
      <c r="F4177" s="135"/>
      <c r="G4177" s="157"/>
      <c r="H4177" s="103"/>
      <c r="I4177" s="103"/>
      <c r="J4177" s="103"/>
      <c r="K4177" s="103"/>
      <c r="L4177" s="161"/>
      <c r="M4177" s="158"/>
      <c r="N4177" s="158"/>
      <c r="O4177" s="158"/>
      <c r="P4177" s="105"/>
      <c r="Q4177" s="106"/>
      <c r="R4177" s="159"/>
      <c r="S4177" s="162" t="s">
        <v>57</v>
      </c>
      <c r="T4177" s="162" t="s">
        <v>57</v>
      </c>
      <c r="U4177" s="162" t="s">
        <v>57</v>
      </c>
      <c r="V4177" s="163" t="s">
        <v>58</v>
      </c>
      <c r="W4177" s="146"/>
      <c r="X4177" s="146"/>
      <c r="Y4177" s="146"/>
    </row>
    <row r="4178" spans="1:25" s="99" customFormat="1" ht="58.5" customHeight="1" x14ac:dyDescent="0.25">
      <c r="A4178" s="185" t="s">
        <v>59</v>
      </c>
      <c r="B4178" s="180"/>
      <c r="C4178" s="180"/>
      <c r="D4178" s="180"/>
      <c r="E4178" s="180"/>
      <c r="F4178" s="180"/>
      <c r="G4178" s="180"/>
      <c r="H4178" s="180"/>
      <c r="I4178" s="180"/>
      <c r="J4178" s="180"/>
      <c r="K4178" s="180"/>
      <c r="L4178" s="180"/>
      <c r="M4178" s="180"/>
      <c r="N4178" s="180"/>
      <c r="O4178" s="180"/>
      <c r="P4178" s="180"/>
      <c r="Q4178" s="180"/>
      <c r="R4178" s="176"/>
      <c r="S4178" s="137">
        <f>SUM(S4140,S4147:S4160,S4162:S4175)</f>
        <v>0</v>
      </c>
      <c r="T4178" s="137" t="str">
        <f>IF(SUM(T4147:T4160,T4162:T4175)=0," ",SUM(T4147:T4160,T4162:T4175))</f>
        <v xml:space="preserve"> </v>
      </c>
      <c r="U4178" s="137" t="str">
        <f>IF(SUM(U4147:U4160,U4162:U4175)=0," ",SUM(U4147:U4160,U4162:U4175))</f>
        <v xml:space="preserve"> </v>
      </c>
      <c r="V4178" s="137" t="str">
        <f>IF(SUM(V4147:V4160,V4162:V4175)=0," ",SUM(V4147:V4160,V4162:V4175))</f>
        <v xml:space="preserve"> </v>
      </c>
      <c r="W4178" s="146"/>
      <c r="X4178" s="164">
        <f>SUM(U4147:U4160,U4162:U4175)</f>
        <v>0</v>
      </c>
      <c r="Y4178" s="164">
        <f>SUM(V4147:V4160,V4162:V4175)</f>
        <v>0</v>
      </c>
    </row>
    <row r="4179" spans="1:25" x14ac:dyDescent="0.3">
      <c r="A4179" s="34"/>
      <c r="G4179" s="146"/>
      <c r="L4179" s="146"/>
      <c r="M4179" s="146"/>
      <c r="N4179" s="146"/>
      <c r="O4179" s="146"/>
      <c r="R4179" s="146"/>
      <c r="S4179" s="146"/>
      <c r="T4179" s="146"/>
      <c r="U4179" s="146"/>
      <c r="V4179" s="146"/>
      <c r="W4179" s="146"/>
      <c r="X4179" s="146"/>
      <c r="Y4179" s="146"/>
    </row>
    <row r="4180" spans="1:25" x14ac:dyDescent="0.3">
      <c r="A4180" s="186" t="s">
        <v>60</v>
      </c>
      <c r="B4180" s="187"/>
      <c r="C4180" s="187"/>
      <c r="D4180" s="187"/>
      <c r="E4180" s="187"/>
      <c r="F4180" s="187"/>
      <c r="G4180" s="187"/>
      <c r="H4180" s="187"/>
      <c r="I4180" s="187"/>
      <c r="J4180" s="187"/>
      <c r="K4180" s="187"/>
      <c r="L4180" s="187"/>
      <c r="M4180" s="187"/>
      <c r="N4180" s="187"/>
      <c r="O4180" s="187"/>
      <c r="P4180" s="187"/>
      <c r="Q4180" s="187"/>
      <c r="R4180" s="187"/>
      <c r="S4180" s="187"/>
      <c r="T4180" s="187"/>
      <c r="U4180" s="187"/>
      <c r="V4180" s="187"/>
      <c r="W4180" s="146"/>
      <c r="X4180" s="146"/>
      <c r="Y4180" s="146"/>
    </row>
    <row r="4181" spans="1:25" s="99" customFormat="1" ht="41.25" customHeight="1" x14ac:dyDescent="0.25">
      <c r="A4181" s="189" t="s">
        <v>38</v>
      </c>
      <c r="B4181" s="180"/>
      <c r="C4181" s="180"/>
      <c r="D4181" s="180"/>
      <c r="E4181" s="180"/>
      <c r="F4181" s="180"/>
      <c r="G4181" s="180"/>
      <c r="H4181" s="180"/>
      <c r="I4181" s="180"/>
      <c r="J4181" s="180"/>
      <c r="K4181" s="180"/>
      <c r="L4181" s="180"/>
      <c r="M4181" s="180"/>
      <c r="N4181" s="180"/>
      <c r="O4181" s="180"/>
      <c r="P4181" s="180"/>
      <c r="Q4181" s="180"/>
      <c r="R4181" s="180"/>
      <c r="S4181" s="180"/>
      <c r="T4181" s="180"/>
      <c r="U4181" s="180"/>
      <c r="V4181" s="176"/>
      <c r="W4181" s="146"/>
      <c r="X4181" s="146"/>
      <c r="Y4181" s="146"/>
    </row>
    <row r="4182" spans="1:25" s="100" customFormat="1" ht="35.25" customHeight="1" x14ac:dyDescent="0.25">
      <c r="A4182" s="179" t="s">
        <v>39</v>
      </c>
      <c r="B4182" s="180"/>
      <c r="C4182" s="180"/>
      <c r="D4182" s="180"/>
      <c r="E4182" s="180"/>
      <c r="F4182" s="180"/>
      <c r="G4182" s="180"/>
      <c r="H4182" s="180"/>
      <c r="I4182" s="180"/>
      <c r="J4182" s="180"/>
      <c r="K4182" s="180"/>
      <c r="L4182" s="180"/>
      <c r="M4182" s="180"/>
      <c r="N4182" s="180"/>
      <c r="O4182" s="180"/>
      <c r="P4182" s="180"/>
      <c r="Q4182" s="180"/>
      <c r="R4182" s="176"/>
      <c r="S4182" s="147"/>
      <c r="T4182" s="148"/>
      <c r="U4182" s="149" t="s">
        <v>40</v>
      </c>
      <c r="V4182" s="150">
        <f>V4144+1</f>
        <v>111</v>
      </c>
      <c r="W4182" s="146"/>
      <c r="X4182" s="146"/>
      <c r="Y4182" s="146"/>
    </row>
    <row r="4183" spans="1:25" s="99" customFormat="1" ht="81" customHeight="1" x14ac:dyDescent="0.25">
      <c r="A4183" s="110" t="s">
        <v>3</v>
      </c>
      <c r="B4183" s="188" t="s">
        <v>41</v>
      </c>
      <c r="C4183" s="176"/>
      <c r="D4183" s="111" t="s">
        <v>42</v>
      </c>
      <c r="E4183" s="110" t="s">
        <v>324</v>
      </c>
      <c r="F4183" s="111" t="s">
        <v>325</v>
      </c>
      <c r="G4183" s="151" t="s">
        <v>43</v>
      </c>
      <c r="H4183" s="110" t="s">
        <v>44</v>
      </c>
      <c r="I4183" s="110" t="s">
        <v>8</v>
      </c>
      <c r="J4183" s="110" t="s">
        <v>45</v>
      </c>
      <c r="K4183" s="110" t="s">
        <v>46</v>
      </c>
      <c r="L4183" s="152" t="s">
        <v>47</v>
      </c>
      <c r="M4183" s="153" t="s">
        <v>48</v>
      </c>
      <c r="N4183" s="154" t="s">
        <v>49</v>
      </c>
      <c r="O4183" s="154" t="s">
        <v>49</v>
      </c>
      <c r="P4183" s="112" t="s">
        <v>50</v>
      </c>
      <c r="Q4183" s="110" t="s">
        <v>51</v>
      </c>
      <c r="R4183" s="155" t="s">
        <v>52</v>
      </c>
      <c r="S4183" s="156" t="s">
        <v>53</v>
      </c>
      <c r="T4183" s="156" t="s">
        <v>54</v>
      </c>
      <c r="U4183" s="152" t="s">
        <v>54</v>
      </c>
      <c r="V4183" s="152" t="s">
        <v>55</v>
      </c>
      <c r="W4183" s="146"/>
      <c r="X4183" s="146"/>
      <c r="Y4183" s="146"/>
    </row>
    <row r="4184" spans="1:25" s="99" customFormat="1" ht="45" customHeight="1" x14ac:dyDescent="0.25">
      <c r="A4184" s="101"/>
      <c r="B4184" s="177" t="s">
        <v>56</v>
      </c>
      <c r="C4184" s="178"/>
      <c r="D4184" s="102"/>
      <c r="E4184" s="170"/>
      <c r="F4184" s="102"/>
      <c r="G4184" s="95"/>
      <c r="H4184" s="102"/>
      <c r="I4184" s="102"/>
      <c r="J4184" s="102"/>
      <c r="K4184" s="102"/>
      <c r="L4184" s="95"/>
      <c r="M4184" s="95"/>
      <c r="N4184" s="95"/>
      <c r="O4184" s="95"/>
      <c r="P4184" s="102"/>
      <c r="Q4184" s="102"/>
      <c r="R4184" s="190"/>
      <c r="S4184" s="184"/>
      <c r="T4184" s="95"/>
      <c r="U4184" s="95"/>
      <c r="V4184" s="95"/>
      <c r="W4184" s="146"/>
      <c r="X4184" s="146"/>
      <c r="Y4184" s="146"/>
    </row>
    <row r="4185" spans="1:25" s="99" customFormat="1" ht="54.75" customHeight="1" x14ac:dyDescent="0.25">
      <c r="A4185" s="96">
        <f>A4175+1</f>
        <v>3081</v>
      </c>
      <c r="B4185" s="181"/>
      <c r="C4185" s="182"/>
      <c r="D4185" s="113"/>
      <c r="E4185" s="115"/>
      <c r="F4185" s="174"/>
      <c r="G4185" s="114" t="str">
        <f t="shared" ref="G4185:G4198" si="1319">IF(AND(F4185&lt;&gt;"",V4185&lt;&gt;"",L4185&lt;&gt;0),V4185/L4185,"")</f>
        <v/>
      </c>
      <c r="H4185" s="115"/>
      <c r="I4185" s="115"/>
      <c r="J4185" s="115"/>
      <c r="K4185" s="115"/>
      <c r="L4185" s="133" t="str">
        <f t="shared" ref="L4185:L4198" si="1320">IF(AND(H4185&lt;&gt;0, J4185&lt;&gt;0, K4185&lt;&gt;0), H4185*J4185*K4185, "")</f>
        <v/>
      </c>
      <c r="M4185" s="116" t="str">
        <f>IF(L4185="", "", L4185/Veriler!$X$1)</f>
        <v/>
      </c>
      <c r="N4185" s="116" t="str">
        <f>IF(F4185&lt;&gt;"", "İthal Girdi", IF(Veriler!T4185="", "", IF(Veriler!S4185="H", "%0,5 üzerindedir", IF(Veriler!T4185&gt;0.1, "%10 sınırı aşılmıştır.", "Uygun"))))</f>
        <v>%0,5 üzerindedir</v>
      </c>
      <c r="O4185" s="116" t="str">
        <f t="shared" ref="O4185:O4198" si="1321">IF(M4185=""," ",N4185)</f>
        <v xml:space="preserve"> </v>
      </c>
      <c r="P4185" s="117"/>
      <c r="Q4185" s="118"/>
      <c r="R4185" s="119" t="str">
        <f t="shared" ref="R4185:R4198" si="1322">IFERROR(IF(AND(T4185&lt;&gt;"",L4185&lt;&gt;"",L4185&lt;&gt;0,T4185&lt;&gt;0),T4185/L4185,"")," ")</f>
        <v/>
      </c>
      <c r="S4185" s="133">
        <f>IFERROR(IF(M4185&lt;=0.005,IF(F4185="",L4185,0),IF(F4185&lt;&gt;"",0,IF(P4185="",0,IF(P4185="H",0,IF(Q4185&lt;Veriler!$G$2,L4185*Veriler!$G$2,L4185*Q4185)))))," ")</f>
        <v>0</v>
      </c>
      <c r="T4185" s="133">
        <f>IF(Veriler!T4185&lt;=0.1, S4185, IF(AND(Veriler!T4185&gt;0.1, F4185="", P4185="E"), IF(Q4185&gt;Veriler!$G$2, Q4185*S4185, IF(Q4185&lt;Veriler!$G$2, Veriler!$G$2*S4185, Q4185*S4185)), 0))</f>
        <v>0</v>
      </c>
      <c r="U4185" s="133" t="str">
        <f t="shared" ref="U4185:U4198" si="1323">IF(T4185=0," ",T4185)</f>
        <v xml:space="preserve"> </v>
      </c>
      <c r="V4185" s="134" t="str">
        <f>IFERROR(IF(O4185="%10 sınırı aşılmıştır.",L4185-T4185,IFERROR(IF(F4185="",IF(S4185=1,0,IF(L4185-S4185=0,"",L4185-S4185)),IF(Veriler!M4185="",L4185,IF(L4185*Veriler!M4185=0,"",L4185*Veriler!M4185))),L4185)),0)</f>
        <v/>
      </c>
      <c r="W4185" s="146"/>
      <c r="X4185" s="146"/>
      <c r="Y4185" s="146"/>
    </row>
    <row r="4186" spans="1:25" s="99" customFormat="1" ht="54.75" customHeight="1" x14ac:dyDescent="0.25">
      <c r="A4186" s="96">
        <f t="shared" ref="A4186:A4198" si="1324">A4185+1</f>
        <v>3082</v>
      </c>
      <c r="B4186" s="175"/>
      <c r="C4186" s="176"/>
      <c r="D4186" s="113"/>
      <c r="E4186" s="115"/>
      <c r="F4186" s="174"/>
      <c r="G4186" s="114" t="str">
        <f t="shared" si="1319"/>
        <v/>
      </c>
      <c r="H4186" s="115"/>
      <c r="I4186" s="115"/>
      <c r="J4186" s="115"/>
      <c r="K4186" s="115"/>
      <c r="L4186" s="133" t="str">
        <f t="shared" si="1320"/>
        <v/>
      </c>
      <c r="M4186" s="116" t="str">
        <f>IF(L4186="", "", L4186/Veriler!$X$1)</f>
        <v/>
      </c>
      <c r="N4186" s="116" t="str">
        <f>IF(F4186&lt;&gt;"", "İthal Girdi", IF(Veriler!T4186="", "", IF(Veriler!S4186="H", "%0,5 üzerindedir", IF(Veriler!T4186&gt;0.1, "%10 sınırı aşılmıştır.", "Uygun"))))</f>
        <v>%0,5 üzerindedir</v>
      </c>
      <c r="O4186" s="116" t="str">
        <f t="shared" si="1321"/>
        <v xml:space="preserve"> </v>
      </c>
      <c r="P4186" s="117"/>
      <c r="Q4186" s="118"/>
      <c r="R4186" s="119" t="str">
        <f t="shared" si="1322"/>
        <v/>
      </c>
      <c r="S4186" s="133">
        <f>IFERROR(IF(M4186&lt;=0.005,IF(F4186="",L4186,0),IF(F4186&lt;&gt;"",0,IF(P4186="",0,IF(P4186="H",0,IF(Q4186&lt;Veriler!$G$2,L4186*Veriler!$G$2,L4186*Q4186)))))," ")</f>
        <v>0</v>
      </c>
      <c r="T4186" s="133">
        <f>IF(Veriler!T4186&lt;=0.1, S4186, IF(AND(Veriler!T4186&gt;0.1, F4186="", P4186="E"), IF(Q4186&gt;Veriler!$G$2, Q4186*S4186, IF(Q4186&lt;Veriler!$G$2, Veriler!$G$2*S4186, Q4186*S4186)), 0))</f>
        <v>0</v>
      </c>
      <c r="U4186" s="133" t="str">
        <f t="shared" si="1323"/>
        <v xml:space="preserve"> </v>
      </c>
      <c r="V4186" s="134" t="str">
        <f>IFERROR(IF(O4186="%10 sınırı aşılmıştır.",L4186-T4186,IFERROR(IF(F4186="",IF(S4186=1,0,IF(L4186-S4186=0,"",L4186-S4186)),IF(Veriler!M4186="",L4186,IF(L4186*Veriler!M4186=0,"",L4186*Veriler!M4186))),L4186)),0)</f>
        <v/>
      </c>
      <c r="W4186" s="146"/>
      <c r="X4186" s="146"/>
      <c r="Y4186" s="146"/>
    </row>
    <row r="4187" spans="1:25" s="99" customFormat="1" ht="54.75" customHeight="1" x14ac:dyDescent="0.25">
      <c r="A4187" s="96">
        <f t="shared" si="1324"/>
        <v>3083</v>
      </c>
      <c r="B4187" s="175"/>
      <c r="C4187" s="176"/>
      <c r="D4187" s="113"/>
      <c r="E4187" s="115"/>
      <c r="F4187" s="174"/>
      <c r="G4187" s="114" t="str">
        <f t="shared" si="1319"/>
        <v/>
      </c>
      <c r="H4187" s="115"/>
      <c r="I4187" s="115"/>
      <c r="J4187" s="115"/>
      <c r="K4187" s="115"/>
      <c r="L4187" s="133" t="str">
        <f t="shared" si="1320"/>
        <v/>
      </c>
      <c r="M4187" s="116" t="str">
        <f>IF(L4187="", "", L4187/Veriler!$X$1)</f>
        <v/>
      </c>
      <c r="N4187" s="116" t="str">
        <f>IF(F4187&lt;&gt;"", "İthal Girdi", IF(Veriler!T4187="", "", IF(Veriler!S4187="H", "%0,5 üzerindedir", IF(Veriler!T4187&gt;0.1, "%10 sınırı aşılmıştır.", "Uygun"))))</f>
        <v>%0,5 üzerindedir</v>
      </c>
      <c r="O4187" s="116" t="str">
        <f t="shared" si="1321"/>
        <v xml:space="preserve"> </v>
      </c>
      <c r="P4187" s="117"/>
      <c r="Q4187" s="118"/>
      <c r="R4187" s="119" t="str">
        <f t="shared" si="1322"/>
        <v/>
      </c>
      <c r="S4187" s="133">
        <f>IFERROR(IF(M4187&lt;=0.005,IF(F4187="",L4187,0),IF(F4187&lt;&gt;"",0,IF(P4187="",0,IF(P4187="H",0,IF(Q4187&lt;Veriler!$G$2,L4187*Veriler!$G$2,L4187*Q4187)))))," ")</f>
        <v>0</v>
      </c>
      <c r="T4187" s="133">
        <f>IF(Veriler!T4187&lt;=0.1, S4187, IF(AND(Veriler!T4187&gt;0.1, F4187="", P4187="E"), IF(Q4187&gt;Veriler!$G$2, Q4187*S4187, IF(Q4187&lt;Veriler!$G$2, Veriler!$G$2*S4187, Q4187*S4187)), 0))</f>
        <v>0</v>
      </c>
      <c r="U4187" s="133" t="str">
        <f t="shared" si="1323"/>
        <v xml:space="preserve"> </v>
      </c>
      <c r="V4187" s="134" t="str">
        <f>IFERROR(IF(O4187="%10 sınırı aşılmıştır.",L4187-T4187,IFERROR(IF(F4187="",IF(S4187=1,0,IF(L4187-S4187=0,"",L4187-S4187)),IF(Veriler!M4187="",L4187,IF(L4187*Veriler!M4187=0,"",L4187*Veriler!M4187))),L4187)),0)</f>
        <v/>
      </c>
      <c r="W4187" s="146"/>
      <c r="X4187" s="146"/>
      <c r="Y4187" s="146"/>
    </row>
    <row r="4188" spans="1:25" s="99" customFormat="1" ht="54.75" customHeight="1" x14ac:dyDescent="0.25">
      <c r="A4188" s="96">
        <f t="shared" si="1324"/>
        <v>3084</v>
      </c>
      <c r="B4188" s="175"/>
      <c r="C4188" s="176"/>
      <c r="D4188" s="113"/>
      <c r="E4188" s="115"/>
      <c r="F4188" s="174"/>
      <c r="G4188" s="114" t="str">
        <f t="shared" si="1319"/>
        <v/>
      </c>
      <c r="H4188" s="115"/>
      <c r="I4188" s="115"/>
      <c r="J4188" s="115"/>
      <c r="K4188" s="115"/>
      <c r="L4188" s="133" t="str">
        <f t="shared" si="1320"/>
        <v/>
      </c>
      <c r="M4188" s="116" t="str">
        <f>IF(L4188="", "", L4188/Veriler!$X$1)</f>
        <v/>
      </c>
      <c r="N4188" s="116" t="str">
        <f>IF(F4188&lt;&gt;"", "İthal Girdi", IF(Veriler!T4188="", "", IF(Veriler!S4188="H", "%0,5 üzerindedir", IF(Veriler!T4188&gt;0.1, "%10 sınırı aşılmıştır.", "Uygun"))))</f>
        <v>%0,5 üzerindedir</v>
      </c>
      <c r="O4188" s="116" t="str">
        <f t="shared" si="1321"/>
        <v xml:space="preserve"> </v>
      </c>
      <c r="P4188" s="117"/>
      <c r="Q4188" s="118"/>
      <c r="R4188" s="119" t="str">
        <f t="shared" si="1322"/>
        <v/>
      </c>
      <c r="S4188" s="133">
        <f>IFERROR(IF(M4188&lt;=0.005,IF(F4188="",L4188,0),IF(F4188&lt;&gt;"",0,IF(P4188="",0,IF(P4188="H",0,IF(Q4188&lt;Veriler!$G$2,L4188*Veriler!$G$2,L4188*Q4188)))))," ")</f>
        <v>0</v>
      </c>
      <c r="T4188" s="133">
        <f>IF(Veriler!T4188&lt;=0.1, S4188, IF(AND(Veriler!T4188&gt;0.1, F4188="", P4188="E"), IF(Q4188&gt;Veriler!$G$2, Q4188*S4188, IF(Q4188&lt;Veriler!$G$2, Veriler!$G$2*S4188, Q4188*S4188)), 0))</f>
        <v>0</v>
      </c>
      <c r="U4188" s="133" t="str">
        <f t="shared" si="1323"/>
        <v xml:space="preserve"> </v>
      </c>
      <c r="V4188" s="134" t="str">
        <f>IFERROR(IF(O4188="%10 sınırı aşılmıştır.",L4188-T4188,IFERROR(IF(F4188="",IF(S4188=1,0,IF(L4188-S4188=0,"",L4188-S4188)),IF(Veriler!M4188="",L4188,IF(L4188*Veriler!M4188=0,"",L4188*Veriler!M4188))),L4188)),0)</f>
        <v/>
      </c>
      <c r="W4188" s="146"/>
      <c r="X4188" s="146"/>
      <c r="Y4188" s="146"/>
    </row>
    <row r="4189" spans="1:25" s="99" customFormat="1" ht="54.75" customHeight="1" x14ac:dyDescent="0.25">
      <c r="A4189" s="96">
        <f t="shared" si="1324"/>
        <v>3085</v>
      </c>
      <c r="B4189" s="175"/>
      <c r="C4189" s="176"/>
      <c r="D4189" s="113"/>
      <c r="E4189" s="115"/>
      <c r="F4189" s="174"/>
      <c r="G4189" s="114" t="str">
        <f t="shared" si="1319"/>
        <v/>
      </c>
      <c r="H4189" s="115"/>
      <c r="I4189" s="115"/>
      <c r="J4189" s="115"/>
      <c r="K4189" s="115"/>
      <c r="L4189" s="133" t="str">
        <f t="shared" si="1320"/>
        <v/>
      </c>
      <c r="M4189" s="116" t="str">
        <f>IF(L4189="", "", L4189/Veriler!$X$1)</f>
        <v/>
      </c>
      <c r="N4189" s="116" t="str">
        <f>IF(F4189&lt;&gt;"", "İthal Girdi", IF(Veriler!T4189="", "", IF(Veriler!S4189="H", "%0,5 üzerindedir", IF(Veriler!T4189&gt;0.1, "%10 sınırı aşılmıştır.", "Uygun"))))</f>
        <v>%0,5 üzerindedir</v>
      </c>
      <c r="O4189" s="116" t="str">
        <f t="shared" si="1321"/>
        <v xml:space="preserve"> </v>
      </c>
      <c r="P4189" s="117"/>
      <c r="Q4189" s="118"/>
      <c r="R4189" s="119" t="str">
        <f t="shared" si="1322"/>
        <v/>
      </c>
      <c r="S4189" s="133">
        <f>IFERROR(IF(M4189&lt;=0.005,IF(F4189="",L4189,0),IF(F4189&lt;&gt;"",0,IF(P4189="",0,IF(P4189="H",0,IF(Q4189&lt;Veriler!$G$2,L4189*Veriler!$G$2,L4189*Q4189)))))," ")</f>
        <v>0</v>
      </c>
      <c r="T4189" s="133">
        <f>IF(Veriler!T4189&lt;=0.1, S4189, IF(AND(Veriler!T4189&gt;0.1, F4189="", P4189="E"), IF(Q4189&gt;Veriler!$G$2, Q4189*S4189, IF(Q4189&lt;Veriler!$G$2, Veriler!$G$2*S4189, Q4189*S4189)), 0))</f>
        <v>0</v>
      </c>
      <c r="U4189" s="133" t="str">
        <f t="shared" si="1323"/>
        <v xml:space="preserve"> </v>
      </c>
      <c r="V4189" s="134" t="str">
        <f>IFERROR(IF(O4189="%10 sınırı aşılmıştır.",L4189-T4189,IFERROR(IF(F4189="",IF(S4189=1,0,IF(L4189-S4189=0,"",L4189-S4189)),IF(Veriler!M4189="",L4189,IF(L4189*Veriler!M4189=0,"",L4189*Veriler!M4189))),L4189)),0)</f>
        <v/>
      </c>
      <c r="W4189" s="146"/>
      <c r="X4189" s="146"/>
      <c r="Y4189" s="146"/>
    </row>
    <row r="4190" spans="1:25" s="99" customFormat="1" ht="54.75" customHeight="1" x14ac:dyDescent="0.25">
      <c r="A4190" s="96">
        <f t="shared" si="1324"/>
        <v>3086</v>
      </c>
      <c r="B4190" s="175"/>
      <c r="C4190" s="176"/>
      <c r="D4190" s="113"/>
      <c r="E4190" s="115"/>
      <c r="F4190" s="174"/>
      <c r="G4190" s="114" t="str">
        <f t="shared" si="1319"/>
        <v/>
      </c>
      <c r="H4190" s="115"/>
      <c r="I4190" s="115"/>
      <c r="J4190" s="115"/>
      <c r="K4190" s="115"/>
      <c r="L4190" s="133" t="str">
        <f t="shared" si="1320"/>
        <v/>
      </c>
      <c r="M4190" s="116" t="str">
        <f>IF(L4190="", "", L4190/Veriler!$X$1)</f>
        <v/>
      </c>
      <c r="N4190" s="116" t="str">
        <f>IF(F4190&lt;&gt;"", "İthal Girdi", IF(Veriler!T4190="", "", IF(Veriler!S4190="H", "%0,5 üzerindedir", IF(Veriler!T4190&gt;0.1, "%10 sınırı aşılmıştır.", "Uygun"))))</f>
        <v>%0,5 üzerindedir</v>
      </c>
      <c r="O4190" s="116" t="str">
        <f t="shared" si="1321"/>
        <v xml:space="preserve"> </v>
      </c>
      <c r="P4190" s="117"/>
      <c r="Q4190" s="118"/>
      <c r="R4190" s="119" t="str">
        <f t="shared" si="1322"/>
        <v/>
      </c>
      <c r="S4190" s="133">
        <f>IFERROR(IF(M4190&lt;=0.005,IF(F4190="",L4190,0),IF(F4190&lt;&gt;"",0,IF(P4190="",0,IF(P4190="H",0,IF(Q4190&lt;Veriler!$G$2,L4190*Veriler!$G$2,L4190*Q4190)))))," ")</f>
        <v>0</v>
      </c>
      <c r="T4190" s="133">
        <f>IF(Veriler!T4190&lt;=0.1, S4190, IF(AND(Veriler!T4190&gt;0.1, F4190="", P4190="E"), IF(Q4190&gt;Veriler!$G$2, Q4190*S4190, IF(Q4190&lt;Veriler!$G$2, Veriler!$G$2*S4190, Q4190*S4190)), 0))</f>
        <v>0</v>
      </c>
      <c r="U4190" s="133" t="str">
        <f t="shared" si="1323"/>
        <v xml:space="preserve"> </v>
      </c>
      <c r="V4190" s="134" t="str">
        <f>IFERROR(IF(O4190="%10 sınırı aşılmıştır.",L4190-T4190,IFERROR(IF(F4190="",IF(S4190=1,0,IF(L4190-S4190=0,"",L4190-S4190)),IF(Veriler!M4190="",L4190,IF(L4190*Veriler!M4190=0,"",L4190*Veriler!M4190))),L4190)),0)</f>
        <v/>
      </c>
      <c r="W4190" s="146"/>
      <c r="X4190" s="146"/>
      <c r="Y4190" s="146"/>
    </row>
    <row r="4191" spans="1:25" s="99" customFormat="1" ht="54.75" customHeight="1" x14ac:dyDescent="0.25">
      <c r="A4191" s="96">
        <f t="shared" si="1324"/>
        <v>3087</v>
      </c>
      <c r="B4191" s="175"/>
      <c r="C4191" s="176"/>
      <c r="D4191" s="113"/>
      <c r="E4191" s="115"/>
      <c r="F4191" s="174"/>
      <c r="G4191" s="114" t="str">
        <f t="shared" si="1319"/>
        <v/>
      </c>
      <c r="H4191" s="115"/>
      <c r="I4191" s="115"/>
      <c r="J4191" s="115"/>
      <c r="K4191" s="115"/>
      <c r="L4191" s="133" t="str">
        <f t="shared" si="1320"/>
        <v/>
      </c>
      <c r="M4191" s="116" t="str">
        <f>IF(L4191="", "", L4191/Veriler!$X$1)</f>
        <v/>
      </c>
      <c r="N4191" s="116" t="str">
        <f>IF(F4191&lt;&gt;"", "İthal Girdi", IF(Veriler!T4191="", "", IF(Veriler!S4191="H", "%0,5 üzerindedir", IF(Veriler!T4191&gt;0.1, "%10 sınırı aşılmıştır.", "Uygun"))))</f>
        <v>%0,5 üzerindedir</v>
      </c>
      <c r="O4191" s="116" t="str">
        <f t="shared" si="1321"/>
        <v xml:space="preserve"> </v>
      </c>
      <c r="P4191" s="117"/>
      <c r="Q4191" s="118"/>
      <c r="R4191" s="119" t="str">
        <f t="shared" si="1322"/>
        <v/>
      </c>
      <c r="S4191" s="133">
        <f>IFERROR(IF(M4191&lt;=0.005,IF(F4191="",L4191,0),IF(F4191&lt;&gt;"",0,IF(P4191="",0,IF(P4191="H",0,IF(Q4191&lt;Veriler!$G$2,L4191*Veriler!$G$2,L4191*Q4191)))))," ")</f>
        <v>0</v>
      </c>
      <c r="T4191" s="133">
        <f>IF(Veriler!T4191&lt;=0.1, S4191, IF(AND(Veriler!T4191&gt;0.1, F4191="", P4191="E"), IF(Q4191&gt;Veriler!$G$2, Q4191*S4191, IF(Q4191&lt;Veriler!$G$2, Veriler!$G$2*S4191, Q4191*S4191)), 0))</f>
        <v>0</v>
      </c>
      <c r="U4191" s="133" t="str">
        <f t="shared" si="1323"/>
        <v xml:space="preserve"> </v>
      </c>
      <c r="V4191" s="134" t="str">
        <f>IFERROR(IF(O4191="%10 sınırı aşılmıştır.",L4191-T4191,IFERROR(IF(F4191="",IF(S4191=1,0,IF(L4191-S4191=0,"",L4191-S4191)),IF(Veriler!M4191="",L4191,IF(L4191*Veriler!M4191=0,"",L4191*Veriler!M4191))),L4191)),0)</f>
        <v/>
      </c>
      <c r="W4191" s="146"/>
      <c r="X4191" s="146"/>
      <c r="Y4191" s="146"/>
    </row>
    <row r="4192" spans="1:25" s="99" customFormat="1" ht="54.75" customHeight="1" x14ac:dyDescent="0.25">
      <c r="A4192" s="96">
        <f t="shared" si="1324"/>
        <v>3088</v>
      </c>
      <c r="B4192" s="175"/>
      <c r="C4192" s="176"/>
      <c r="D4192" s="113"/>
      <c r="E4192" s="115"/>
      <c r="F4192" s="174"/>
      <c r="G4192" s="114" t="str">
        <f t="shared" si="1319"/>
        <v/>
      </c>
      <c r="H4192" s="115"/>
      <c r="I4192" s="115"/>
      <c r="J4192" s="115"/>
      <c r="K4192" s="115"/>
      <c r="L4192" s="133" t="str">
        <f t="shared" si="1320"/>
        <v/>
      </c>
      <c r="M4192" s="116" t="str">
        <f>IF(L4192="", "", L4192/Veriler!$X$1)</f>
        <v/>
      </c>
      <c r="N4192" s="116" t="str">
        <f>IF(F4192&lt;&gt;"", "İthal Girdi", IF(Veriler!T4192="", "", IF(Veriler!S4192="H", "%0,5 üzerindedir", IF(Veriler!T4192&gt;0.1, "%10 sınırı aşılmıştır.", "Uygun"))))</f>
        <v>%0,5 üzerindedir</v>
      </c>
      <c r="O4192" s="116" t="str">
        <f t="shared" si="1321"/>
        <v xml:space="preserve"> </v>
      </c>
      <c r="P4192" s="117"/>
      <c r="Q4192" s="118"/>
      <c r="R4192" s="119" t="str">
        <f t="shared" si="1322"/>
        <v/>
      </c>
      <c r="S4192" s="133">
        <f>IFERROR(IF(M4192&lt;=0.005,IF(F4192="",L4192,0),IF(F4192&lt;&gt;"",0,IF(P4192="",0,IF(P4192="H",0,IF(Q4192&lt;Veriler!$G$2,L4192*Veriler!$G$2,L4192*Q4192)))))," ")</f>
        <v>0</v>
      </c>
      <c r="T4192" s="133">
        <f>IF(Veriler!T4192&lt;=0.1, S4192, IF(AND(Veriler!T4192&gt;0.1, F4192="", P4192="E"), IF(Q4192&gt;Veriler!$G$2, Q4192*S4192, IF(Q4192&lt;Veriler!$G$2, Veriler!$G$2*S4192, Q4192*S4192)), 0))</f>
        <v>0</v>
      </c>
      <c r="U4192" s="133" t="str">
        <f t="shared" si="1323"/>
        <v xml:space="preserve"> </v>
      </c>
      <c r="V4192" s="134" t="str">
        <f>IFERROR(IF(O4192="%10 sınırı aşılmıştır.",L4192-T4192,IFERROR(IF(F4192="",IF(S4192=1,0,IF(L4192-S4192=0,"",L4192-S4192)),IF(Veriler!M4192="",L4192,IF(L4192*Veriler!M4192=0,"",L4192*Veriler!M4192))),L4192)),0)</f>
        <v/>
      </c>
      <c r="W4192" s="146"/>
      <c r="X4192" s="146"/>
      <c r="Y4192" s="146"/>
    </row>
    <row r="4193" spans="1:25" s="99" customFormat="1" ht="54.75" customHeight="1" x14ac:dyDescent="0.25">
      <c r="A4193" s="96">
        <f t="shared" si="1324"/>
        <v>3089</v>
      </c>
      <c r="B4193" s="175"/>
      <c r="C4193" s="176"/>
      <c r="D4193" s="113"/>
      <c r="E4193" s="115"/>
      <c r="F4193" s="174"/>
      <c r="G4193" s="114" t="str">
        <f t="shared" si="1319"/>
        <v/>
      </c>
      <c r="H4193" s="115"/>
      <c r="I4193" s="115"/>
      <c r="J4193" s="115"/>
      <c r="K4193" s="115"/>
      <c r="L4193" s="133" t="str">
        <f t="shared" si="1320"/>
        <v/>
      </c>
      <c r="M4193" s="116" t="str">
        <f>IF(L4193="", "", L4193/Veriler!$X$1)</f>
        <v/>
      </c>
      <c r="N4193" s="116" t="str">
        <f>IF(F4193&lt;&gt;"", "İthal Girdi", IF(Veriler!T4193="", "", IF(Veriler!S4193="H", "%0,5 üzerindedir", IF(Veriler!T4193&gt;0.1, "%10 sınırı aşılmıştır.", "Uygun"))))</f>
        <v>%0,5 üzerindedir</v>
      </c>
      <c r="O4193" s="116" t="str">
        <f t="shared" si="1321"/>
        <v xml:space="preserve"> </v>
      </c>
      <c r="P4193" s="117"/>
      <c r="Q4193" s="118"/>
      <c r="R4193" s="119" t="str">
        <f t="shared" si="1322"/>
        <v/>
      </c>
      <c r="S4193" s="133">
        <f>IFERROR(IF(M4193&lt;=0.005,IF(F4193="",L4193,0),IF(F4193&lt;&gt;"",0,IF(P4193="",0,IF(P4193="H",0,IF(Q4193&lt;Veriler!$G$2,L4193*Veriler!$G$2,L4193*Q4193)))))," ")</f>
        <v>0</v>
      </c>
      <c r="T4193" s="133">
        <f>IF(Veriler!T4193&lt;=0.1, S4193, IF(AND(Veriler!T4193&gt;0.1, F4193="", P4193="E"), IF(Q4193&gt;Veriler!$G$2, Q4193*S4193, IF(Q4193&lt;Veriler!$G$2, Veriler!$G$2*S4193, Q4193*S4193)), 0))</f>
        <v>0</v>
      </c>
      <c r="U4193" s="133" t="str">
        <f t="shared" si="1323"/>
        <v xml:space="preserve"> </v>
      </c>
      <c r="V4193" s="134" t="str">
        <f>IFERROR(IF(O4193="%10 sınırı aşılmıştır.",L4193-T4193,IFERROR(IF(F4193="",IF(S4193=1,0,IF(L4193-S4193=0,"",L4193-S4193)),IF(Veriler!M4193="",L4193,IF(L4193*Veriler!M4193=0,"",L4193*Veriler!M4193))),L4193)),0)</f>
        <v/>
      </c>
      <c r="W4193" s="146"/>
      <c r="X4193" s="146"/>
      <c r="Y4193" s="146"/>
    </row>
    <row r="4194" spans="1:25" s="99" customFormat="1" ht="54.75" customHeight="1" x14ac:dyDescent="0.25">
      <c r="A4194" s="96">
        <f t="shared" si="1324"/>
        <v>3090</v>
      </c>
      <c r="B4194" s="175"/>
      <c r="C4194" s="176"/>
      <c r="D4194" s="113"/>
      <c r="E4194" s="115"/>
      <c r="F4194" s="174"/>
      <c r="G4194" s="114" t="str">
        <f t="shared" si="1319"/>
        <v/>
      </c>
      <c r="H4194" s="115"/>
      <c r="I4194" s="115"/>
      <c r="J4194" s="115"/>
      <c r="K4194" s="115"/>
      <c r="L4194" s="133" t="str">
        <f t="shared" si="1320"/>
        <v/>
      </c>
      <c r="M4194" s="116" t="str">
        <f>IF(L4194="", "", L4194/Veriler!$X$1)</f>
        <v/>
      </c>
      <c r="N4194" s="116" t="str">
        <f>IF(F4194&lt;&gt;"", "İthal Girdi", IF(Veriler!T4194="", "", IF(Veriler!S4194="H", "%0,5 üzerindedir", IF(Veriler!T4194&gt;0.1, "%10 sınırı aşılmıştır.", "Uygun"))))</f>
        <v>%0,5 üzerindedir</v>
      </c>
      <c r="O4194" s="116" t="str">
        <f t="shared" si="1321"/>
        <v xml:space="preserve"> </v>
      </c>
      <c r="P4194" s="117"/>
      <c r="Q4194" s="118"/>
      <c r="R4194" s="119" t="str">
        <f t="shared" si="1322"/>
        <v/>
      </c>
      <c r="S4194" s="133">
        <f>IFERROR(IF(M4194&lt;=0.005,IF(F4194="",L4194,0),IF(F4194&lt;&gt;"",0,IF(P4194="",0,IF(P4194="H",0,IF(Q4194&lt;Veriler!$G$2,L4194*Veriler!$G$2,L4194*Q4194)))))," ")</f>
        <v>0</v>
      </c>
      <c r="T4194" s="133">
        <f>IF(Veriler!T4194&lt;=0.1, S4194, IF(AND(Veriler!T4194&gt;0.1, F4194="", P4194="E"), IF(Q4194&gt;Veriler!$G$2, Q4194*S4194, IF(Q4194&lt;Veriler!$G$2, Veriler!$G$2*S4194, Q4194*S4194)), 0))</f>
        <v>0</v>
      </c>
      <c r="U4194" s="133" t="str">
        <f t="shared" si="1323"/>
        <v xml:space="preserve"> </v>
      </c>
      <c r="V4194" s="134" t="str">
        <f>IFERROR(IF(O4194="%10 sınırı aşılmıştır.",L4194-T4194,IFERROR(IF(F4194="",IF(S4194=1,0,IF(L4194-S4194=0,"",L4194-S4194)),IF(Veriler!M4194="",L4194,IF(L4194*Veriler!M4194=0,"",L4194*Veriler!M4194))),L4194)),0)</f>
        <v/>
      </c>
      <c r="W4194" s="146"/>
      <c r="X4194" s="146"/>
      <c r="Y4194" s="146"/>
    </row>
    <row r="4195" spans="1:25" s="99" customFormat="1" ht="54.75" customHeight="1" x14ac:dyDescent="0.25">
      <c r="A4195" s="96">
        <f t="shared" si="1324"/>
        <v>3091</v>
      </c>
      <c r="B4195" s="175"/>
      <c r="C4195" s="176"/>
      <c r="D4195" s="113"/>
      <c r="E4195" s="115"/>
      <c r="F4195" s="174"/>
      <c r="G4195" s="114" t="str">
        <f t="shared" si="1319"/>
        <v/>
      </c>
      <c r="H4195" s="115"/>
      <c r="I4195" s="115"/>
      <c r="J4195" s="115"/>
      <c r="K4195" s="115"/>
      <c r="L4195" s="133" t="str">
        <f t="shared" si="1320"/>
        <v/>
      </c>
      <c r="M4195" s="116" t="str">
        <f>IF(L4195="", "", L4195/Veriler!$X$1)</f>
        <v/>
      </c>
      <c r="N4195" s="116" t="str">
        <f>IF(F4195&lt;&gt;"", "İthal Girdi", IF(Veriler!T4195="", "", IF(Veriler!S4195="H", "%0,5 üzerindedir", IF(Veriler!T4195&gt;0.1, "%10 sınırı aşılmıştır.", "Uygun"))))</f>
        <v>%0,5 üzerindedir</v>
      </c>
      <c r="O4195" s="116" t="str">
        <f t="shared" si="1321"/>
        <v xml:space="preserve"> </v>
      </c>
      <c r="P4195" s="117"/>
      <c r="Q4195" s="118"/>
      <c r="R4195" s="119" t="str">
        <f t="shared" si="1322"/>
        <v/>
      </c>
      <c r="S4195" s="133">
        <f>IFERROR(IF(M4195&lt;=0.005,IF(F4195="",L4195,0),IF(F4195&lt;&gt;"",0,IF(P4195="",0,IF(P4195="H",0,IF(Q4195&lt;Veriler!$G$2,L4195*Veriler!$G$2,L4195*Q4195)))))," ")</f>
        <v>0</v>
      </c>
      <c r="T4195" s="133">
        <f>IF(Veriler!T4195&lt;=0.1, S4195, IF(AND(Veriler!T4195&gt;0.1, F4195="", P4195="E"), IF(Q4195&gt;Veriler!$G$2, Q4195*S4195, IF(Q4195&lt;Veriler!$G$2, Veriler!$G$2*S4195, Q4195*S4195)), 0))</f>
        <v>0</v>
      </c>
      <c r="U4195" s="133" t="str">
        <f t="shared" si="1323"/>
        <v xml:space="preserve"> </v>
      </c>
      <c r="V4195" s="134" t="str">
        <f>IFERROR(IF(O4195="%10 sınırı aşılmıştır.",L4195-T4195,IFERROR(IF(F4195="",IF(S4195=1,0,IF(L4195-S4195=0,"",L4195-S4195)),IF(Veriler!M4195="",L4195,IF(L4195*Veriler!M4195=0,"",L4195*Veriler!M4195))),L4195)),0)</f>
        <v/>
      </c>
      <c r="W4195" s="146"/>
      <c r="X4195" s="146"/>
      <c r="Y4195" s="146"/>
    </row>
    <row r="4196" spans="1:25" s="99" customFormat="1" ht="54.75" customHeight="1" x14ac:dyDescent="0.25">
      <c r="A4196" s="96">
        <f t="shared" si="1324"/>
        <v>3092</v>
      </c>
      <c r="B4196" s="175"/>
      <c r="C4196" s="176"/>
      <c r="D4196" s="113"/>
      <c r="E4196" s="115"/>
      <c r="F4196" s="174"/>
      <c r="G4196" s="114" t="str">
        <f t="shared" si="1319"/>
        <v/>
      </c>
      <c r="H4196" s="115"/>
      <c r="I4196" s="115"/>
      <c r="J4196" s="115"/>
      <c r="K4196" s="115"/>
      <c r="L4196" s="133" t="str">
        <f t="shared" si="1320"/>
        <v/>
      </c>
      <c r="M4196" s="116" t="str">
        <f>IF(L4196="", "", L4196/Veriler!$X$1)</f>
        <v/>
      </c>
      <c r="N4196" s="116" t="str">
        <f>IF(F4196&lt;&gt;"", "İthal Girdi", IF(Veriler!T4196="", "", IF(Veriler!S4196="H", "%0,5 üzerindedir", IF(Veriler!T4196&gt;0.1, "%10 sınırı aşılmıştır.", "Uygun"))))</f>
        <v>%0,5 üzerindedir</v>
      </c>
      <c r="O4196" s="116" t="str">
        <f t="shared" si="1321"/>
        <v xml:space="preserve"> </v>
      </c>
      <c r="P4196" s="117"/>
      <c r="Q4196" s="118"/>
      <c r="R4196" s="119" t="str">
        <f t="shared" si="1322"/>
        <v/>
      </c>
      <c r="S4196" s="133">
        <f>IFERROR(IF(M4196&lt;=0.005,IF(F4196="",L4196,0),IF(F4196&lt;&gt;"",0,IF(P4196="",0,IF(P4196="H",0,IF(Q4196&lt;Veriler!$G$2,L4196*Veriler!$G$2,L4196*Q4196)))))," ")</f>
        <v>0</v>
      </c>
      <c r="T4196" s="133">
        <f>IF(Veriler!T4196&lt;=0.1, S4196, IF(AND(Veriler!T4196&gt;0.1, F4196="", P4196="E"), IF(Q4196&gt;Veriler!$G$2, Q4196*S4196, IF(Q4196&lt;Veriler!$G$2, Veriler!$G$2*S4196, Q4196*S4196)), 0))</f>
        <v>0</v>
      </c>
      <c r="U4196" s="133" t="str">
        <f t="shared" si="1323"/>
        <v xml:space="preserve"> </v>
      </c>
      <c r="V4196" s="134" t="str">
        <f>IFERROR(IF(O4196="%10 sınırı aşılmıştır.",L4196-T4196,IFERROR(IF(F4196="",IF(S4196=1,0,IF(L4196-S4196=0,"",L4196-S4196)),IF(Veriler!M4196="",L4196,IF(L4196*Veriler!M4196=0,"",L4196*Veriler!M4196))),L4196)),0)</f>
        <v/>
      </c>
      <c r="W4196" s="146"/>
      <c r="X4196" s="146"/>
      <c r="Y4196" s="146"/>
    </row>
    <row r="4197" spans="1:25" s="99" customFormat="1" ht="54.75" customHeight="1" x14ac:dyDescent="0.25">
      <c r="A4197" s="96">
        <f t="shared" si="1324"/>
        <v>3093</v>
      </c>
      <c r="B4197" s="175"/>
      <c r="C4197" s="176"/>
      <c r="D4197" s="113"/>
      <c r="E4197" s="115"/>
      <c r="F4197" s="174"/>
      <c r="G4197" s="114" t="str">
        <f t="shared" si="1319"/>
        <v/>
      </c>
      <c r="H4197" s="115"/>
      <c r="I4197" s="115"/>
      <c r="J4197" s="115"/>
      <c r="K4197" s="115"/>
      <c r="L4197" s="133" t="str">
        <f t="shared" si="1320"/>
        <v/>
      </c>
      <c r="M4197" s="116" t="str">
        <f>IF(L4197="", "", L4197/Veriler!$X$1)</f>
        <v/>
      </c>
      <c r="N4197" s="116" t="str">
        <f>IF(F4197&lt;&gt;"", "İthal Girdi", IF(Veriler!T4197="", "", IF(Veriler!S4197="H", "%0,5 üzerindedir", IF(Veriler!T4197&gt;0.1, "%10 sınırı aşılmıştır.", "Uygun"))))</f>
        <v>%0,5 üzerindedir</v>
      </c>
      <c r="O4197" s="116" t="str">
        <f t="shared" si="1321"/>
        <v xml:space="preserve"> </v>
      </c>
      <c r="P4197" s="117"/>
      <c r="Q4197" s="118"/>
      <c r="R4197" s="119" t="str">
        <f t="shared" si="1322"/>
        <v/>
      </c>
      <c r="S4197" s="133">
        <f>IFERROR(IF(M4197&lt;=0.005,IF(F4197="",L4197,0),IF(F4197&lt;&gt;"",0,IF(P4197="",0,IF(P4197="H",0,IF(Q4197&lt;Veriler!$G$2,L4197*Veriler!$G$2,L4197*Q4197)))))," ")</f>
        <v>0</v>
      </c>
      <c r="T4197" s="133">
        <f>IF(Veriler!T4197&lt;=0.1, S4197, IF(AND(Veriler!T4197&gt;0.1, F4197="", P4197="E"), IF(Q4197&gt;Veriler!$G$2, Q4197*S4197, IF(Q4197&lt;Veriler!$G$2, Veriler!$G$2*S4197, Q4197*S4197)), 0))</f>
        <v>0</v>
      </c>
      <c r="U4197" s="133" t="str">
        <f t="shared" si="1323"/>
        <v xml:space="preserve"> </v>
      </c>
      <c r="V4197" s="134" t="str">
        <f>IFERROR(IF(O4197="%10 sınırı aşılmıştır.",L4197-T4197,IFERROR(IF(F4197="",IF(S4197=1,0,IF(L4197-S4197=0,"",L4197-S4197)),IF(Veriler!M4197="",L4197,IF(L4197*Veriler!M4197=0,"",L4197*Veriler!M4197))),L4197)),0)</f>
        <v/>
      </c>
      <c r="W4197" s="146"/>
      <c r="X4197" s="146"/>
      <c r="Y4197" s="146"/>
    </row>
    <row r="4198" spans="1:25" s="99" customFormat="1" ht="54.75" customHeight="1" x14ac:dyDescent="0.25">
      <c r="A4198" s="96">
        <f t="shared" si="1324"/>
        <v>3094</v>
      </c>
      <c r="B4198" s="175"/>
      <c r="C4198" s="176"/>
      <c r="D4198" s="113"/>
      <c r="E4198" s="115"/>
      <c r="F4198" s="174"/>
      <c r="G4198" s="114" t="str">
        <f t="shared" si="1319"/>
        <v/>
      </c>
      <c r="H4198" s="115"/>
      <c r="I4198" s="115"/>
      <c r="J4198" s="115"/>
      <c r="K4198" s="115"/>
      <c r="L4198" s="133" t="str">
        <f t="shared" si="1320"/>
        <v/>
      </c>
      <c r="M4198" s="116" t="str">
        <f>IF(L4198="", "", L4198/Veriler!$X$1)</f>
        <v/>
      </c>
      <c r="N4198" s="116" t="str">
        <f>IF(F4198&lt;&gt;"", "İthal Girdi", IF(Veriler!T4198="", "", IF(Veriler!S4198="H", "%0,5 üzerindedir", IF(Veriler!T4198&gt;0.1, "%10 sınırı aşılmıştır.", "Uygun"))))</f>
        <v>%0,5 üzerindedir</v>
      </c>
      <c r="O4198" s="116" t="str">
        <f t="shared" si="1321"/>
        <v xml:space="preserve"> </v>
      </c>
      <c r="P4198" s="117"/>
      <c r="Q4198" s="118"/>
      <c r="R4198" s="119" t="str">
        <f t="shared" si="1322"/>
        <v/>
      </c>
      <c r="S4198" s="133">
        <f>IFERROR(IF(M4198&lt;=0.005,IF(F4198="",L4198,0),IF(F4198&lt;&gt;"",0,IF(P4198="",0,IF(P4198="H",0,IF(Q4198&lt;Veriler!$G$2,L4198*Veriler!$G$2,L4198*Q4198)))))," ")</f>
        <v>0</v>
      </c>
      <c r="T4198" s="133">
        <f>IF(Veriler!T4198&lt;=0.1, S4198, IF(AND(Veriler!T4198&gt;0.1, F4198="", P4198="E"), IF(Q4198&gt;Veriler!$G$2, Q4198*S4198, IF(Q4198&lt;Veriler!$G$2, Veriler!$G$2*S4198, Q4198*S4198)), 0))</f>
        <v>0</v>
      </c>
      <c r="U4198" s="133" t="str">
        <f t="shared" si="1323"/>
        <v xml:space="preserve"> </v>
      </c>
      <c r="V4198" s="134" t="str">
        <f>IFERROR(IF(O4198="%10 sınırı aşılmıştır.",L4198-T4198,IFERROR(IF(F4198="",IF(S4198=1,0,IF(L4198-S4198=0,"",L4198-S4198)),IF(Veriler!M4198="",L4198,IF(L4198*Veriler!M4198=0,"",L4198*Veriler!M4198))),L4198)),0)</f>
        <v/>
      </c>
      <c r="W4198" s="146"/>
      <c r="X4198" s="146"/>
      <c r="Y4198" s="146"/>
    </row>
    <row r="4199" spans="1:25" s="99" customFormat="1" ht="36" hidden="1" customHeight="1" x14ac:dyDescent="0.25">
      <c r="A4199" s="101"/>
      <c r="B4199" s="191" t="s">
        <v>16</v>
      </c>
      <c r="C4199" s="176"/>
      <c r="D4199" s="120"/>
      <c r="E4199" s="171"/>
      <c r="F4199" s="172"/>
      <c r="G4199" s="121"/>
      <c r="H4199" s="115"/>
      <c r="I4199" s="115"/>
      <c r="J4199" s="115"/>
      <c r="K4199" s="115"/>
      <c r="L4199" s="121"/>
      <c r="M4199" s="121"/>
      <c r="N4199" s="121"/>
      <c r="O4199" s="121"/>
      <c r="P4199" s="120"/>
      <c r="Q4199" s="120"/>
      <c r="R4199" s="183"/>
      <c r="S4199" s="184"/>
      <c r="T4199" s="121"/>
      <c r="U4199" s="121"/>
      <c r="V4199" s="121"/>
      <c r="W4199" s="146"/>
      <c r="X4199" s="146"/>
      <c r="Y4199" s="146"/>
    </row>
    <row r="4200" spans="1:25" s="99" customFormat="1" ht="54.75" customHeight="1" x14ac:dyDescent="0.25">
      <c r="A4200" s="96">
        <f>A4198+1</f>
        <v>3095</v>
      </c>
      <c r="B4200" s="175"/>
      <c r="C4200" s="176"/>
      <c r="D4200" s="113"/>
      <c r="E4200" s="115"/>
      <c r="F4200" s="174"/>
      <c r="G4200" s="114" t="str">
        <f t="shared" ref="G4200:G4213" si="1325">IF(AND(F4200&lt;&gt;"",V4200&lt;&gt;"",L4200&lt;&gt;0),V4200/L4200,"")</f>
        <v/>
      </c>
      <c r="H4200" s="115"/>
      <c r="I4200" s="115"/>
      <c r="J4200" s="115"/>
      <c r="K4200" s="115"/>
      <c r="L4200" s="133" t="str">
        <f t="shared" ref="L4200:L4213" si="1326">IF(AND(H4200&lt;&gt;0, J4200&lt;&gt;0, K4200&lt;&gt;0), H4200*J4200*K4200, "")</f>
        <v/>
      </c>
      <c r="M4200" s="116" t="str">
        <f>IF(L4200="", "", L4200/Veriler!$X$1)</f>
        <v/>
      </c>
      <c r="N4200" s="116" t="str">
        <f>IF(F4200&lt;&gt;"", "İthal Girdi", IF(Veriler!T4200="", "", IF(Veriler!S4200="H", "%0,5 üzerindedir", IF(Veriler!T4200&gt;0.1, "%10 sınırı aşılmıştır.", "Uygun"))))</f>
        <v>%0,5 üzerindedir</v>
      </c>
      <c r="O4200" s="116" t="str">
        <f t="shared" ref="O4200:O4213" si="1327">IF(M4200=""," ",N4200)</f>
        <v xml:space="preserve"> </v>
      </c>
      <c r="P4200" s="117"/>
      <c r="Q4200" s="118"/>
      <c r="R4200" s="119" t="str">
        <f t="shared" ref="R4200:R4213" si="1328">IFERROR(IF(AND(T4200&lt;&gt;"",L4200&lt;&gt;"",L4200&lt;&gt;0,T4200&lt;&gt;0),T4200/L4200,"")," ")</f>
        <v/>
      </c>
      <c r="S4200" s="133">
        <f>IFERROR(IF(M4200&lt;=0.005,IF(F4200="",L4200,0),IF(F4200&lt;&gt;"",0,IF(P4200="",0,IF(P4200="H",0,IF(Q4200&lt;Veriler!$G$2,L4200*Veriler!$G$2,L4200*Q4200)))))," ")</f>
        <v>0</v>
      </c>
      <c r="T4200" s="133">
        <f>IF(Veriler!T4200&lt;=0.1, S4200, IF(AND(Veriler!T4200&gt;0.1, F4200="", P4200="E"), IF(Q4200&gt;Veriler!$G$2, Q4200*S4200, IF(Q4200&lt;Veriler!$G$2, Veriler!$G$2*S4200, Q4200*S4200)), 0))</f>
        <v>0</v>
      </c>
      <c r="U4200" s="133" t="str">
        <f t="shared" ref="U4200:U4213" si="1329">IF(T4200=0," ",T4200)</f>
        <v xml:space="preserve"> </v>
      </c>
      <c r="V4200" s="134" t="str">
        <f>IFERROR(IF(O4200="%10 sınırı aşılmıştır.",L4200-T4200,IFERROR(IF(F4200="",IF(S4200=1,0,IF(L4200-S4200=0,"",L4200-S4200)),IF(Veriler!M4200="",L4200,IF(L4200*Veriler!M4200=0,"",L4200*Veriler!M4200))),L4200)),0)</f>
        <v/>
      </c>
      <c r="W4200" s="146"/>
      <c r="X4200" s="146"/>
      <c r="Y4200" s="146"/>
    </row>
    <row r="4201" spans="1:25" s="99" customFormat="1" ht="54.75" customHeight="1" x14ac:dyDescent="0.25">
      <c r="A4201" s="96">
        <f t="shared" ref="A4201:A4213" si="1330">A4200+1</f>
        <v>3096</v>
      </c>
      <c r="B4201" s="175"/>
      <c r="C4201" s="176"/>
      <c r="D4201" s="113"/>
      <c r="E4201" s="115"/>
      <c r="F4201" s="174"/>
      <c r="G4201" s="114" t="str">
        <f t="shared" si="1325"/>
        <v/>
      </c>
      <c r="H4201" s="115"/>
      <c r="I4201" s="115"/>
      <c r="J4201" s="115"/>
      <c r="K4201" s="115"/>
      <c r="L4201" s="133" t="str">
        <f t="shared" si="1326"/>
        <v/>
      </c>
      <c r="M4201" s="116" t="str">
        <f>IF(L4201="", "", L4201/Veriler!$X$1)</f>
        <v/>
      </c>
      <c r="N4201" s="116" t="str">
        <f>IF(F4201&lt;&gt;"", "İthal Girdi", IF(Veriler!T4201="", "", IF(Veriler!S4201="H", "%0,5 üzerindedir", IF(Veriler!T4201&gt;0.1, "%10 sınırı aşılmıştır.", "Uygun"))))</f>
        <v>%0,5 üzerindedir</v>
      </c>
      <c r="O4201" s="116" t="str">
        <f t="shared" si="1327"/>
        <v xml:space="preserve"> </v>
      </c>
      <c r="P4201" s="117"/>
      <c r="Q4201" s="118"/>
      <c r="R4201" s="119" t="str">
        <f t="shared" si="1328"/>
        <v/>
      </c>
      <c r="S4201" s="133">
        <f>IFERROR(IF(M4201&lt;=0.005,IF(F4201="",L4201,0),IF(F4201&lt;&gt;"",0,IF(P4201="",0,IF(P4201="H",0,IF(Q4201&lt;Veriler!$G$2,L4201*Veriler!$G$2,L4201*Q4201)))))," ")</f>
        <v>0</v>
      </c>
      <c r="T4201" s="133">
        <f>IF(Veriler!T4201&lt;=0.1, S4201, IF(AND(Veriler!T4201&gt;0.1, F4201="", P4201="E"), IF(Q4201&gt;Veriler!$G$2, Q4201*S4201, IF(Q4201&lt;Veriler!$G$2, Veriler!$G$2*S4201, Q4201*S4201)), 0))</f>
        <v>0</v>
      </c>
      <c r="U4201" s="133" t="str">
        <f t="shared" si="1329"/>
        <v xml:space="preserve"> </v>
      </c>
      <c r="V4201" s="134" t="str">
        <f>IFERROR(IF(O4201="%10 sınırı aşılmıştır.",L4201-T4201,IFERROR(IF(F4201="",IF(S4201=1,0,IF(L4201-S4201=0,"",L4201-S4201)),IF(Veriler!M4201="",L4201,IF(L4201*Veriler!M4201=0,"",L4201*Veriler!M4201))),L4201)),0)</f>
        <v/>
      </c>
      <c r="W4201" s="146"/>
      <c r="X4201" s="146"/>
      <c r="Y4201" s="146"/>
    </row>
    <row r="4202" spans="1:25" s="99" customFormat="1" ht="54.75" customHeight="1" x14ac:dyDescent="0.25">
      <c r="A4202" s="96">
        <f t="shared" si="1330"/>
        <v>3097</v>
      </c>
      <c r="B4202" s="175"/>
      <c r="C4202" s="176"/>
      <c r="D4202" s="113"/>
      <c r="E4202" s="115"/>
      <c r="F4202" s="174"/>
      <c r="G4202" s="114" t="str">
        <f t="shared" si="1325"/>
        <v/>
      </c>
      <c r="H4202" s="115"/>
      <c r="I4202" s="115"/>
      <c r="J4202" s="115"/>
      <c r="K4202" s="115"/>
      <c r="L4202" s="133" t="str">
        <f t="shared" si="1326"/>
        <v/>
      </c>
      <c r="M4202" s="116" t="str">
        <f>IF(L4202="", "", L4202/Veriler!$X$1)</f>
        <v/>
      </c>
      <c r="N4202" s="116" t="str">
        <f>IF(F4202&lt;&gt;"", "İthal Girdi", IF(Veriler!T4202="", "", IF(Veriler!S4202="H", "%0,5 üzerindedir", IF(Veriler!T4202&gt;0.1, "%10 sınırı aşılmıştır.", "Uygun"))))</f>
        <v>%0,5 üzerindedir</v>
      </c>
      <c r="O4202" s="116" t="str">
        <f t="shared" si="1327"/>
        <v xml:space="preserve"> </v>
      </c>
      <c r="P4202" s="117"/>
      <c r="Q4202" s="118"/>
      <c r="R4202" s="119" t="str">
        <f t="shared" si="1328"/>
        <v/>
      </c>
      <c r="S4202" s="133">
        <f>IFERROR(IF(M4202&lt;=0.005,IF(F4202="",L4202,0),IF(F4202&lt;&gt;"",0,IF(P4202="",0,IF(P4202="H",0,IF(Q4202&lt;Veriler!$G$2,L4202*Veriler!$G$2,L4202*Q4202)))))," ")</f>
        <v>0</v>
      </c>
      <c r="T4202" s="133">
        <f>IF(Veriler!T4202&lt;=0.1, S4202, IF(AND(Veriler!T4202&gt;0.1, F4202="", P4202="E"), IF(Q4202&gt;Veriler!$G$2, Q4202*S4202, IF(Q4202&lt;Veriler!$G$2, Veriler!$G$2*S4202, Q4202*S4202)), 0))</f>
        <v>0</v>
      </c>
      <c r="U4202" s="133" t="str">
        <f t="shared" si="1329"/>
        <v xml:space="preserve"> </v>
      </c>
      <c r="V4202" s="134" t="str">
        <f>IFERROR(IF(O4202="%10 sınırı aşılmıştır.",L4202-T4202,IFERROR(IF(F4202="",IF(S4202=1,0,IF(L4202-S4202=0,"",L4202-S4202)),IF(Veriler!M4202="",L4202,IF(L4202*Veriler!M4202=0,"",L4202*Veriler!M4202))),L4202)),0)</f>
        <v/>
      </c>
      <c r="W4202" s="146"/>
      <c r="X4202" s="146"/>
      <c r="Y4202" s="146"/>
    </row>
    <row r="4203" spans="1:25" s="99" customFormat="1" ht="54.75" customHeight="1" x14ac:dyDescent="0.25">
      <c r="A4203" s="96">
        <f t="shared" si="1330"/>
        <v>3098</v>
      </c>
      <c r="B4203" s="175"/>
      <c r="C4203" s="176"/>
      <c r="D4203" s="113"/>
      <c r="E4203" s="115"/>
      <c r="F4203" s="174"/>
      <c r="G4203" s="114" t="str">
        <f t="shared" si="1325"/>
        <v/>
      </c>
      <c r="H4203" s="115"/>
      <c r="I4203" s="115"/>
      <c r="J4203" s="115"/>
      <c r="K4203" s="115"/>
      <c r="L4203" s="133" t="str">
        <f t="shared" si="1326"/>
        <v/>
      </c>
      <c r="M4203" s="116" t="str">
        <f>IF(L4203="", "", L4203/Veriler!$X$1)</f>
        <v/>
      </c>
      <c r="N4203" s="116" t="str">
        <f>IF(F4203&lt;&gt;"", "İthal Girdi", IF(Veriler!T4203="", "", IF(Veriler!S4203="H", "%0,5 üzerindedir", IF(Veriler!T4203&gt;0.1, "%10 sınırı aşılmıştır.", "Uygun"))))</f>
        <v>%0,5 üzerindedir</v>
      </c>
      <c r="O4203" s="116" t="str">
        <f t="shared" si="1327"/>
        <v xml:space="preserve"> </v>
      </c>
      <c r="P4203" s="117"/>
      <c r="Q4203" s="118"/>
      <c r="R4203" s="119" t="str">
        <f t="shared" si="1328"/>
        <v/>
      </c>
      <c r="S4203" s="133">
        <f>IFERROR(IF(M4203&lt;=0.005,IF(F4203="",L4203,0),IF(F4203&lt;&gt;"",0,IF(P4203="",0,IF(P4203="H",0,IF(Q4203&lt;Veriler!$G$2,L4203*Veriler!$G$2,L4203*Q4203)))))," ")</f>
        <v>0</v>
      </c>
      <c r="T4203" s="133">
        <f>IF(Veriler!T4203&lt;=0.1, S4203, IF(AND(Veriler!T4203&gt;0.1, F4203="", P4203="E"), IF(Q4203&gt;Veriler!$G$2, Q4203*S4203, IF(Q4203&lt;Veriler!$G$2, Veriler!$G$2*S4203, Q4203*S4203)), 0))</f>
        <v>0</v>
      </c>
      <c r="U4203" s="133" t="str">
        <f t="shared" si="1329"/>
        <v xml:space="preserve"> </v>
      </c>
      <c r="V4203" s="134" t="str">
        <f>IFERROR(IF(O4203="%10 sınırı aşılmıştır.",L4203-T4203,IFERROR(IF(F4203="",IF(S4203=1,0,IF(L4203-S4203=0,"",L4203-S4203)),IF(Veriler!M4203="",L4203,IF(L4203*Veriler!M4203=0,"",L4203*Veriler!M4203))),L4203)),0)</f>
        <v/>
      </c>
      <c r="W4203" s="146"/>
      <c r="X4203" s="146"/>
      <c r="Y4203" s="146"/>
    </row>
    <row r="4204" spans="1:25" s="99" customFormat="1" ht="54.75" customHeight="1" x14ac:dyDescent="0.25">
      <c r="A4204" s="96">
        <f t="shared" si="1330"/>
        <v>3099</v>
      </c>
      <c r="B4204" s="175"/>
      <c r="C4204" s="176"/>
      <c r="D4204" s="113"/>
      <c r="E4204" s="115"/>
      <c r="F4204" s="174"/>
      <c r="G4204" s="114" t="str">
        <f t="shared" si="1325"/>
        <v/>
      </c>
      <c r="H4204" s="115"/>
      <c r="I4204" s="115"/>
      <c r="J4204" s="115"/>
      <c r="K4204" s="115"/>
      <c r="L4204" s="133" t="str">
        <f t="shared" si="1326"/>
        <v/>
      </c>
      <c r="M4204" s="116" t="str">
        <f>IF(L4204="", "", L4204/Veriler!$X$1)</f>
        <v/>
      </c>
      <c r="N4204" s="116" t="str">
        <f>IF(F4204&lt;&gt;"", "İthal Girdi", IF(Veriler!T4204="", "", IF(Veriler!S4204="H", "%0,5 üzerindedir", IF(Veriler!T4204&gt;0.1, "%10 sınırı aşılmıştır.", "Uygun"))))</f>
        <v>%0,5 üzerindedir</v>
      </c>
      <c r="O4204" s="116" t="str">
        <f t="shared" si="1327"/>
        <v xml:space="preserve"> </v>
      </c>
      <c r="P4204" s="117"/>
      <c r="Q4204" s="118"/>
      <c r="R4204" s="119" t="str">
        <f t="shared" si="1328"/>
        <v/>
      </c>
      <c r="S4204" s="133">
        <f>IFERROR(IF(M4204&lt;=0.005,IF(F4204="",L4204,0),IF(F4204&lt;&gt;"",0,IF(P4204="",0,IF(P4204="H",0,IF(Q4204&lt;Veriler!$G$2,L4204*Veriler!$G$2,L4204*Q4204)))))," ")</f>
        <v>0</v>
      </c>
      <c r="T4204" s="133">
        <f>IF(Veriler!T4204&lt;=0.1, S4204, IF(AND(Veriler!T4204&gt;0.1, F4204="", P4204="E"), IF(Q4204&gt;Veriler!$G$2, Q4204*S4204, IF(Q4204&lt;Veriler!$G$2, Veriler!$G$2*S4204, Q4204*S4204)), 0))</f>
        <v>0</v>
      </c>
      <c r="U4204" s="133" t="str">
        <f t="shared" si="1329"/>
        <v xml:space="preserve"> </v>
      </c>
      <c r="V4204" s="134" t="str">
        <f>IFERROR(IF(O4204="%10 sınırı aşılmıştır.",L4204-T4204,IFERROR(IF(F4204="",IF(S4204=1,0,IF(L4204-S4204=0,"",L4204-S4204)),IF(Veriler!M4204="",L4204,IF(L4204*Veriler!M4204=0,"",L4204*Veriler!M4204))),L4204)),0)</f>
        <v/>
      </c>
      <c r="W4204" s="146"/>
      <c r="X4204" s="146"/>
      <c r="Y4204" s="146"/>
    </row>
    <row r="4205" spans="1:25" s="99" customFormat="1" ht="54.75" customHeight="1" x14ac:dyDescent="0.25">
      <c r="A4205" s="96">
        <f t="shared" si="1330"/>
        <v>3100</v>
      </c>
      <c r="B4205" s="175"/>
      <c r="C4205" s="176"/>
      <c r="D4205" s="113"/>
      <c r="E4205" s="115"/>
      <c r="F4205" s="174"/>
      <c r="G4205" s="114" t="str">
        <f t="shared" si="1325"/>
        <v/>
      </c>
      <c r="H4205" s="115"/>
      <c r="I4205" s="115"/>
      <c r="J4205" s="115"/>
      <c r="K4205" s="115"/>
      <c r="L4205" s="133" t="str">
        <f t="shared" si="1326"/>
        <v/>
      </c>
      <c r="M4205" s="116" t="str">
        <f>IF(L4205="", "", L4205/Veriler!$X$1)</f>
        <v/>
      </c>
      <c r="N4205" s="116" t="str">
        <f>IF(F4205&lt;&gt;"", "İthal Girdi", IF(Veriler!T4205="", "", IF(Veriler!S4205="H", "%0,5 üzerindedir", IF(Veriler!T4205&gt;0.1, "%10 sınırı aşılmıştır.", "Uygun"))))</f>
        <v>%0,5 üzerindedir</v>
      </c>
      <c r="O4205" s="116" t="str">
        <f t="shared" si="1327"/>
        <v xml:space="preserve"> </v>
      </c>
      <c r="P4205" s="117"/>
      <c r="Q4205" s="118"/>
      <c r="R4205" s="119" t="str">
        <f t="shared" si="1328"/>
        <v/>
      </c>
      <c r="S4205" s="133">
        <f>IFERROR(IF(M4205&lt;=0.005,IF(F4205="",L4205,0),IF(F4205&lt;&gt;"",0,IF(P4205="",0,IF(P4205="H",0,IF(Q4205&lt;Veriler!$G$2,L4205*Veriler!$G$2,L4205*Q4205)))))," ")</f>
        <v>0</v>
      </c>
      <c r="T4205" s="133">
        <f>IF(Veriler!T4205&lt;=0.1, S4205, IF(AND(Veriler!T4205&gt;0.1, F4205="", P4205="E"), IF(Q4205&gt;Veriler!$G$2, Q4205*S4205, IF(Q4205&lt;Veriler!$G$2, Veriler!$G$2*S4205, Q4205*S4205)), 0))</f>
        <v>0</v>
      </c>
      <c r="U4205" s="133" t="str">
        <f t="shared" si="1329"/>
        <v xml:space="preserve"> </v>
      </c>
      <c r="V4205" s="134" t="str">
        <f>IFERROR(IF(O4205="%10 sınırı aşılmıştır.",L4205-T4205,IFERROR(IF(F4205="",IF(S4205=1,0,IF(L4205-S4205=0,"",L4205-S4205)),IF(Veriler!M4205="",L4205,IF(L4205*Veriler!M4205=0,"",L4205*Veriler!M4205))),L4205)),0)</f>
        <v/>
      </c>
      <c r="W4205" s="146"/>
      <c r="X4205" s="146"/>
      <c r="Y4205" s="146"/>
    </row>
    <row r="4206" spans="1:25" s="99" customFormat="1" ht="54.75" customHeight="1" x14ac:dyDescent="0.25">
      <c r="A4206" s="96">
        <f t="shared" si="1330"/>
        <v>3101</v>
      </c>
      <c r="B4206" s="175"/>
      <c r="C4206" s="176"/>
      <c r="D4206" s="113"/>
      <c r="E4206" s="115"/>
      <c r="F4206" s="174"/>
      <c r="G4206" s="114" t="str">
        <f t="shared" si="1325"/>
        <v/>
      </c>
      <c r="H4206" s="115"/>
      <c r="I4206" s="115"/>
      <c r="J4206" s="115"/>
      <c r="K4206" s="115"/>
      <c r="L4206" s="133" t="str">
        <f t="shared" si="1326"/>
        <v/>
      </c>
      <c r="M4206" s="116" t="str">
        <f>IF(L4206="", "", L4206/Veriler!$X$1)</f>
        <v/>
      </c>
      <c r="N4206" s="116" t="str">
        <f>IF(F4206&lt;&gt;"", "İthal Girdi", IF(Veriler!T4206="", "", IF(Veriler!S4206="H", "%0,5 üzerindedir", IF(Veriler!T4206&gt;0.1, "%10 sınırı aşılmıştır.", "Uygun"))))</f>
        <v>%0,5 üzerindedir</v>
      </c>
      <c r="O4206" s="116" t="str">
        <f t="shared" si="1327"/>
        <v xml:space="preserve"> </v>
      </c>
      <c r="P4206" s="117"/>
      <c r="Q4206" s="118"/>
      <c r="R4206" s="119" t="str">
        <f t="shared" si="1328"/>
        <v/>
      </c>
      <c r="S4206" s="133">
        <f>IFERROR(IF(M4206&lt;=0.005,IF(F4206="",L4206,0),IF(F4206&lt;&gt;"",0,IF(P4206="",0,IF(P4206="H",0,IF(Q4206&lt;Veriler!$G$2,L4206*Veriler!$G$2,L4206*Q4206)))))," ")</f>
        <v>0</v>
      </c>
      <c r="T4206" s="133">
        <f>IF(Veriler!T4206&lt;=0.1, S4206, IF(AND(Veriler!T4206&gt;0.1, F4206="", P4206="E"), IF(Q4206&gt;Veriler!$G$2, Q4206*S4206, IF(Q4206&lt;Veriler!$G$2, Veriler!$G$2*S4206, Q4206*S4206)), 0))</f>
        <v>0</v>
      </c>
      <c r="U4206" s="133" t="str">
        <f t="shared" si="1329"/>
        <v xml:space="preserve"> </v>
      </c>
      <c r="V4206" s="134" t="str">
        <f>IFERROR(IF(O4206="%10 sınırı aşılmıştır.",L4206-T4206,IFERROR(IF(F4206="",IF(S4206=1,0,IF(L4206-S4206=0,"",L4206-S4206)),IF(Veriler!M4206="",L4206,IF(L4206*Veriler!M4206=0,"",L4206*Veriler!M4206))),L4206)),0)</f>
        <v/>
      </c>
      <c r="W4206" s="146"/>
      <c r="X4206" s="146"/>
      <c r="Y4206" s="146"/>
    </row>
    <row r="4207" spans="1:25" s="99" customFormat="1" ht="54.75" customHeight="1" x14ac:dyDescent="0.25">
      <c r="A4207" s="96">
        <f t="shared" si="1330"/>
        <v>3102</v>
      </c>
      <c r="B4207" s="175"/>
      <c r="C4207" s="176"/>
      <c r="D4207" s="113"/>
      <c r="E4207" s="115"/>
      <c r="F4207" s="174"/>
      <c r="G4207" s="114" t="str">
        <f t="shared" si="1325"/>
        <v/>
      </c>
      <c r="H4207" s="115"/>
      <c r="I4207" s="115"/>
      <c r="J4207" s="115"/>
      <c r="K4207" s="115"/>
      <c r="L4207" s="133" t="str">
        <f t="shared" si="1326"/>
        <v/>
      </c>
      <c r="M4207" s="116" t="str">
        <f>IF(L4207="", "", L4207/Veriler!$X$1)</f>
        <v/>
      </c>
      <c r="N4207" s="116" t="str">
        <f>IF(F4207&lt;&gt;"", "İthal Girdi", IF(Veriler!T4207="", "", IF(Veriler!S4207="H", "%0,5 üzerindedir", IF(Veriler!T4207&gt;0.1, "%10 sınırı aşılmıştır.", "Uygun"))))</f>
        <v>%0,5 üzerindedir</v>
      </c>
      <c r="O4207" s="116" t="str">
        <f t="shared" si="1327"/>
        <v xml:space="preserve"> </v>
      </c>
      <c r="P4207" s="117"/>
      <c r="Q4207" s="118"/>
      <c r="R4207" s="119" t="str">
        <f t="shared" si="1328"/>
        <v/>
      </c>
      <c r="S4207" s="133">
        <f>IFERROR(IF(M4207&lt;=0.005,IF(F4207="",L4207,0),IF(F4207&lt;&gt;"",0,IF(P4207="",0,IF(P4207="H",0,IF(Q4207&lt;Veriler!$G$2,L4207*Veriler!$G$2,L4207*Q4207)))))," ")</f>
        <v>0</v>
      </c>
      <c r="T4207" s="133">
        <f>IF(Veriler!T4207&lt;=0.1, S4207, IF(AND(Veriler!T4207&gt;0.1, F4207="", P4207="E"), IF(Q4207&gt;Veriler!$G$2, Q4207*S4207, IF(Q4207&lt;Veriler!$G$2, Veriler!$G$2*S4207, Q4207*S4207)), 0))</f>
        <v>0</v>
      </c>
      <c r="U4207" s="133" t="str">
        <f t="shared" si="1329"/>
        <v xml:space="preserve"> </v>
      </c>
      <c r="V4207" s="134" t="str">
        <f>IFERROR(IF(O4207="%10 sınırı aşılmıştır.",L4207-T4207,IFERROR(IF(F4207="",IF(S4207=1,0,IF(L4207-S4207=0,"",L4207-S4207)),IF(Veriler!M4207="",L4207,IF(L4207*Veriler!M4207=0,"",L4207*Veriler!M4207))),L4207)),0)</f>
        <v/>
      </c>
      <c r="W4207" s="146"/>
      <c r="X4207" s="146"/>
      <c r="Y4207" s="146"/>
    </row>
    <row r="4208" spans="1:25" s="99" customFormat="1" ht="54.75" customHeight="1" x14ac:dyDescent="0.25">
      <c r="A4208" s="96">
        <f t="shared" si="1330"/>
        <v>3103</v>
      </c>
      <c r="B4208" s="175"/>
      <c r="C4208" s="176"/>
      <c r="D4208" s="113"/>
      <c r="E4208" s="115"/>
      <c r="F4208" s="174"/>
      <c r="G4208" s="114" t="str">
        <f t="shared" si="1325"/>
        <v/>
      </c>
      <c r="H4208" s="115"/>
      <c r="I4208" s="115"/>
      <c r="J4208" s="115"/>
      <c r="K4208" s="115"/>
      <c r="L4208" s="133" t="str">
        <f t="shared" si="1326"/>
        <v/>
      </c>
      <c r="M4208" s="116" t="str">
        <f>IF(L4208="", "", L4208/Veriler!$X$1)</f>
        <v/>
      </c>
      <c r="N4208" s="116" t="str">
        <f>IF(F4208&lt;&gt;"", "İthal Girdi", IF(Veriler!T4208="", "", IF(Veriler!S4208="H", "%0,5 üzerindedir", IF(Veriler!T4208&gt;0.1, "%10 sınırı aşılmıştır.", "Uygun"))))</f>
        <v>%0,5 üzerindedir</v>
      </c>
      <c r="O4208" s="116" t="str">
        <f t="shared" si="1327"/>
        <v xml:space="preserve"> </v>
      </c>
      <c r="P4208" s="117"/>
      <c r="Q4208" s="118"/>
      <c r="R4208" s="119" t="str">
        <f t="shared" si="1328"/>
        <v/>
      </c>
      <c r="S4208" s="133">
        <f>IFERROR(IF(M4208&lt;=0.005,IF(F4208="",L4208,0),IF(F4208&lt;&gt;"",0,IF(P4208="",0,IF(P4208="H",0,IF(Q4208&lt;Veriler!$G$2,L4208*Veriler!$G$2,L4208*Q4208)))))," ")</f>
        <v>0</v>
      </c>
      <c r="T4208" s="133">
        <f>IF(Veriler!T4208&lt;=0.1, S4208, IF(AND(Veriler!T4208&gt;0.1, F4208="", P4208="E"), IF(Q4208&gt;Veriler!$G$2, Q4208*S4208, IF(Q4208&lt;Veriler!$G$2, Veriler!$G$2*S4208, Q4208*S4208)), 0))</f>
        <v>0</v>
      </c>
      <c r="U4208" s="133" t="str">
        <f t="shared" si="1329"/>
        <v xml:space="preserve"> </v>
      </c>
      <c r="V4208" s="134" t="str">
        <f>IFERROR(IF(O4208="%10 sınırı aşılmıştır.",L4208-T4208,IFERROR(IF(F4208="",IF(S4208=1,0,IF(L4208-S4208=0,"",L4208-S4208)),IF(Veriler!M4208="",L4208,IF(L4208*Veriler!M4208=0,"",L4208*Veriler!M4208))),L4208)),0)</f>
        <v/>
      </c>
      <c r="W4208" s="146"/>
      <c r="X4208" s="146"/>
      <c r="Y4208" s="146"/>
    </row>
    <row r="4209" spans="1:25" s="99" customFormat="1" ht="54.75" customHeight="1" x14ac:dyDescent="0.25">
      <c r="A4209" s="96">
        <f t="shared" si="1330"/>
        <v>3104</v>
      </c>
      <c r="B4209" s="175"/>
      <c r="C4209" s="176"/>
      <c r="D4209" s="113"/>
      <c r="E4209" s="115"/>
      <c r="F4209" s="174"/>
      <c r="G4209" s="114" t="str">
        <f t="shared" si="1325"/>
        <v/>
      </c>
      <c r="H4209" s="115"/>
      <c r="I4209" s="115"/>
      <c r="J4209" s="115"/>
      <c r="K4209" s="115"/>
      <c r="L4209" s="133" t="str">
        <f t="shared" si="1326"/>
        <v/>
      </c>
      <c r="M4209" s="116" t="str">
        <f>IF(L4209="", "", L4209/Veriler!$X$1)</f>
        <v/>
      </c>
      <c r="N4209" s="116" t="str">
        <f>IF(F4209&lt;&gt;"", "İthal Girdi", IF(Veriler!T4209="", "", IF(Veriler!S4209="H", "%0,5 üzerindedir", IF(Veriler!T4209&gt;0.1, "%10 sınırı aşılmıştır.", "Uygun"))))</f>
        <v>%0,5 üzerindedir</v>
      </c>
      <c r="O4209" s="116" t="str">
        <f t="shared" si="1327"/>
        <v xml:space="preserve"> </v>
      </c>
      <c r="P4209" s="117"/>
      <c r="Q4209" s="118"/>
      <c r="R4209" s="119" t="str">
        <f t="shared" si="1328"/>
        <v/>
      </c>
      <c r="S4209" s="133">
        <f>IFERROR(IF(M4209&lt;=0.005,IF(F4209="",L4209,0),IF(F4209&lt;&gt;"",0,IF(P4209="",0,IF(P4209="H",0,IF(Q4209&lt;Veriler!$G$2,L4209*Veriler!$G$2,L4209*Q4209)))))," ")</f>
        <v>0</v>
      </c>
      <c r="T4209" s="133">
        <f>IF(Veriler!T4209&lt;=0.1, S4209, IF(AND(Veriler!T4209&gt;0.1, F4209="", P4209="E"), IF(Q4209&gt;Veriler!$G$2, Q4209*S4209, IF(Q4209&lt;Veriler!$G$2, Veriler!$G$2*S4209, Q4209*S4209)), 0))</f>
        <v>0</v>
      </c>
      <c r="U4209" s="133" t="str">
        <f t="shared" si="1329"/>
        <v xml:space="preserve"> </v>
      </c>
      <c r="V4209" s="134" t="str">
        <f>IFERROR(IF(O4209="%10 sınırı aşılmıştır.",L4209-T4209,IFERROR(IF(F4209="",IF(S4209=1,0,IF(L4209-S4209=0,"",L4209-S4209)),IF(Veriler!M4209="",L4209,IF(L4209*Veriler!M4209=0,"",L4209*Veriler!M4209))),L4209)),0)</f>
        <v/>
      </c>
      <c r="W4209" s="146"/>
      <c r="X4209" s="146"/>
      <c r="Y4209" s="146"/>
    </row>
    <row r="4210" spans="1:25" s="99" customFormat="1" ht="54.75" customHeight="1" x14ac:dyDescent="0.25">
      <c r="A4210" s="96">
        <f t="shared" si="1330"/>
        <v>3105</v>
      </c>
      <c r="B4210" s="175"/>
      <c r="C4210" s="176"/>
      <c r="D4210" s="113"/>
      <c r="E4210" s="115"/>
      <c r="F4210" s="174"/>
      <c r="G4210" s="114" t="str">
        <f t="shared" si="1325"/>
        <v/>
      </c>
      <c r="H4210" s="115"/>
      <c r="I4210" s="115"/>
      <c r="J4210" s="115"/>
      <c r="K4210" s="115"/>
      <c r="L4210" s="133" t="str">
        <f t="shared" si="1326"/>
        <v/>
      </c>
      <c r="M4210" s="116" t="str">
        <f>IF(L4210="", "", L4210/Veriler!$X$1)</f>
        <v/>
      </c>
      <c r="N4210" s="116" t="str">
        <f>IF(F4210&lt;&gt;"", "İthal Girdi", IF(Veriler!T4210="", "", IF(Veriler!S4210="H", "%0,5 üzerindedir", IF(Veriler!T4210&gt;0.1, "%10 sınırı aşılmıştır.", "Uygun"))))</f>
        <v>%0,5 üzerindedir</v>
      </c>
      <c r="O4210" s="116" t="str">
        <f t="shared" si="1327"/>
        <v xml:space="preserve"> </v>
      </c>
      <c r="P4210" s="117"/>
      <c r="Q4210" s="118"/>
      <c r="R4210" s="119" t="str">
        <f t="shared" si="1328"/>
        <v/>
      </c>
      <c r="S4210" s="133">
        <f>IFERROR(IF(M4210&lt;=0.005,IF(F4210="",L4210,0),IF(F4210&lt;&gt;"",0,IF(P4210="",0,IF(P4210="H",0,IF(Q4210&lt;Veriler!$G$2,L4210*Veriler!$G$2,L4210*Q4210)))))," ")</f>
        <v>0</v>
      </c>
      <c r="T4210" s="133">
        <f>IF(Veriler!T4210&lt;=0.1, S4210, IF(AND(Veriler!T4210&gt;0.1, F4210="", P4210="E"), IF(Q4210&gt;Veriler!$G$2, Q4210*S4210, IF(Q4210&lt;Veriler!$G$2, Veriler!$G$2*S4210, Q4210*S4210)), 0))</f>
        <v>0</v>
      </c>
      <c r="U4210" s="133" t="str">
        <f t="shared" si="1329"/>
        <v xml:space="preserve"> </v>
      </c>
      <c r="V4210" s="134" t="str">
        <f>IFERROR(IF(O4210="%10 sınırı aşılmıştır.",L4210-T4210,IFERROR(IF(F4210="",IF(S4210=1,0,IF(L4210-S4210=0,"",L4210-S4210)),IF(Veriler!M4210="",L4210,IF(L4210*Veriler!M4210=0,"",L4210*Veriler!M4210))),L4210)),0)</f>
        <v/>
      </c>
      <c r="W4210" s="146"/>
      <c r="X4210" s="146"/>
      <c r="Y4210" s="146"/>
    </row>
    <row r="4211" spans="1:25" s="99" customFormat="1" ht="54.75" customHeight="1" x14ac:dyDescent="0.25">
      <c r="A4211" s="96">
        <f t="shared" si="1330"/>
        <v>3106</v>
      </c>
      <c r="B4211" s="175"/>
      <c r="C4211" s="176"/>
      <c r="D4211" s="113"/>
      <c r="E4211" s="115"/>
      <c r="F4211" s="174"/>
      <c r="G4211" s="114" t="str">
        <f t="shared" si="1325"/>
        <v/>
      </c>
      <c r="H4211" s="115"/>
      <c r="I4211" s="115"/>
      <c r="J4211" s="115"/>
      <c r="K4211" s="115"/>
      <c r="L4211" s="133" t="str">
        <f t="shared" si="1326"/>
        <v/>
      </c>
      <c r="M4211" s="116" t="str">
        <f>IF(L4211="", "", L4211/Veriler!$X$1)</f>
        <v/>
      </c>
      <c r="N4211" s="116" t="str">
        <f>IF(F4211&lt;&gt;"", "İthal Girdi", IF(Veriler!T4211="", "", IF(Veriler!S4211="H", "%0,5 üzerindedir", IF(Veriler!T4211&gt;0.1, "%10 sınırı aşılmıştır.", "Uygun"))))</f>
        <v>%0,5 üzerindedir</v>
      </c>
      <c r="O4211" s="116" t="str">
        <f t="shared" si="1327"/>
        <v xml:space="preserve"> </v>
      </c>
      <c r="P4211" s="117"/>
      <c r="Q4211" s="118"/>
      <c r="R4211" s="119" t="str">
        <f t="shared" si="1328"/>
        <v/>
      </c>
      <c r="S4211" s="133">
        <f>IFERROR(IF(M4211&lt;=0.005,IF(F4211="",L4211,0),IF(F4211&lt;&gt;"",0,IF(P4211="",0,IF(P4211="H",0,IF(Q4211&lt;Veriler!$G$2,L4211*Veriler!$G$2,L4211*Q4211)))))," ")</f>
        <v>0</v>
      </c>
      <c r="T4211" s="133">
        <f>IF(Veriler!T4211&lt;=0.1, S4211, IF(AND(Veriler!T4211&gt;0.1, F4211="", P4211="E"), IF(Q4211&gt;Veriler!$G$2, Q4211*S4211, IF(Q4211&lt;Veriler!$G$2, Veriler!$G$2*S4211, Q4211*S4211)), 0))</f>
        <v>0</v>
      </c>
      <c r="U4211" s="133" t="str">
        <f t="shared" si="1329"/>
        <v xml:space="preserve"> </v>
      </c>
      <c r="V4211" s="134" t="str">
        <f>IFERROR(IF(O4211="%10 sınırı aşılmıştır.",L4211-T4211,IFERROR(IF(F4211="",IF(S4211=1,0,IF(L4211-S4211=0,"",L4211-S4211)),IF(Veriler!M4211="",L4211,IF(L4211*Veriler!M4211=0,"",L4211*Veriler!M4211))),L4211)),0)</f>
        <v/>
      </c>
      <c r="W4211" s="146"/>
      <c r="X4211" s="146"/>
      <c r="Y4211" s="146"/>
    </row>
    <row r="4212" spans="1:25" s="99" customFormat="1" ht="54.75" customHeight="1" x14ac:dyDescent="0.25">
      <c r="A4212" s="96">
        <f t="shared" si="1330"/>
        <v>3107</v>
      </c>
      <c r="B4212" s="175"/>
      <c r="C4212" s="176"/>
      <c r="D4212" s="113"/>
      <c r="E4212" s="115"/>
      <c r="F4212" s="174"/>
      <c r="G4212" s="114" t="str">
        <f t="shared" si="1325"/>
        <v/>
      </c>
      <c r="H4212" s="115"/>
      <c r="I4212" s="115"/>
      <c r="J4212" s="115"/>
      <c r="K4212" s="115"/>
      <c r="L4212" s="133" t="str">
        <f t="shared" si="1326"/>
        <v/>
      </c>
      <c r="M4212" s="116" t="str">
        <f>IF(L4212="", "", L4212/Veriler!$X$1)</f>
        <v/>
      </c>
      <c r="N4212" s="116" t="str">
        <f>IF(F4212&lt;&gt;"", "İthal Girdi", IF(Veriler!T4212="", "", IF(Veriler!S4212="H", "%0,5 üzerindedir", IF(Veriler!T4212&gt;0.1, "%10 sınırı aşılmıştır.", "Uygun"))))</f>
        <v>%0,5 üzerindedir</v>
      </c>
      <c r="O4212" s="116" t="str">
        <f t="shared" si="1327"/>
        <v xml:space="preserve"> </v>
      </c>
      <c r="P4212" s="117"/>
      <c r="Q4212" s="118"/>
      <c r="R4212" s="119" t="str">
        <f t="shared" si="1328"/>
        <v/>
      </c>
      <c r="S4212" s="133">
        <f>IFERROR(IF(M4212&lt;=0.005,IF(F4212="",L4212,0),IF(F4212&lt;&gt;"",0,IF(P4212="",0,IF(P4212="H",0,IF(Q4212&lt;Veriler!$G$2,L4212*Veriler!$G$2,L4212*Q4212)))))," ")</f>
        <v>0</v>
      </c>
      <c r="T4212" s="133">
        <f>IF(Veriler!T4212&lt;=0.1, S4212, IF(AND(Veriler!T4212&gt;0.1, F4212="", P4212="E"), IF(Q4212&gt;Veriler!$G$2, Q4212*S4212, IF(Q4212&lt;Veriler!$G$2, Veriler!$G$2*S4212, Q4212*S4212)), 0))</f>
        <v>0</v>
      </c>
      <c r="U4212" s="133" t="str">
        <f t="shared" si="1329"/>
        <v xml:space="preserve"> </v>
      </c>
      <c r="V4212" s="134" t="str">
        <f>IFERROR(IF(O4212="%10 sınırı aşılmıştır.",L4212-T4212,IFERROR(IF(F4212="",IF(S4212=1,0,IF(L4212-S4212=0,"",L4212-S4212)),IF(Veriler!M4212="",L4212,IF(L4212*Veriler!M4212=0,"",L4212*Veriler!M4212))),L4212)),0)</f>
        <v/>
      </c>
      <c r="W4212" s="146"/>
      <c r="X4212" s="146"/>
      <c r="Y4212" s="146"/>
    </row>
    <row r="4213" spans="1:25" s="99" customFormat="1" ht="54.75" customHeight="1" x14ac:dyDescent="0.25">
      <c r="A4213" s="96">
        <f t="shared" si="1330"/>
        <v>3108</v>
      </c>
      <c r="B4213" s="175"/>
      <c r="C4213" s="176"/>
      <c r="D4213" s="113"/>
      <c r="E4213" s="115"/>
      <c r="F4213" s="174"/>
      <c r="G4213" s="114" t="str">
        <f t="shared" si="1325"/>
        <v/>
      </c>
      <c r="H4213" s="115"/>
      <c r="I4213" s="115"/>
      <c r="J4213" s="115"/>
      <c r="K4213" s="115"/>
      <c r="L4213" s="133" t="str">
        <f t="shared" si="1326"/>
        <v/>
      </c>
      <c r="M4213" s="116" t="str">
        <f>IF(L4213="", "", L4213/Veriler!$X$1)</f>
        <v/>
      </c>
      <c r="N4213" s="116" t="str">
        <f>IF(F4213&lt;&gt;"", "İthal Girdi", IF(Veriler!T4213="", "", IF(Veriler!S4213="H", "%0,5 üzerindedir", IF(Veriler!T4213&gt;0.1, "%10 sınırı aşılmıştır.", "Uygun"))))</f>
        <v>%0,5 üzerindedir</v>
      </c>
      <c r="O4213" s="116" t="str">
        <f t="shared" si="1327"/>
        <v xml:space="preserve"> </v>
      </c>
      <c r="P4213" s="117"/>
      <c r="Q4213" s="118"/>
      <c r="R4213" s="119" t="str">
        <f t="shared" si="1328"/>
        <v/>
      </c>
      <c r="S4213" s="133">
        <f>IFERROR(IF(M4213&lt;=0.005,IF(F4213="",L4213,0),IF(F4213&lt;&gt;"",0,IF(P4213="",0,IF(P4213="H",0,IF(Q4213&lt;Veriler!$G$2,L4213*Veriler!$G$2,L4213*Q4213)))))," ")</f>
        <v>0</v>
      </c>
      <c r="T4213" s="133">
        <f>IF(Veriler!T4213&lt;=0.1, S4213, IF(AND(Veriler!T4213&gt;0.1, F4213="", P4213="E"), IF(Q4213&gt;Veriler!$G$2, Q4213*S4213, IF(Q4213&lt;Veriler!$G$2, Veriler!$G$2*S4213, Q4213*S4213)), 0))</f>
        <v>0</v>
      </c>
      <c r="U4213" s="133" t="str">
        <f t="shared" si="1329"/>
        <v xml:space="preserve"> </v>
      </c>
      <c r="V4213" s="134" t="str">
        <f>IFERROR(IF(O4213="%10 sınırı aşılmıştır.",L4213-T4213,IFERROR(IF(F4213="",IF(S4213=1,0,IF(L4213-S4213=0,"",L4213-S4213)),IF(Veriler!M4213="",L4213,IF(L4213*Veriler!M4213=0,"",L4213*Veriler!M4213))),L4213)),0)</f>
        <v/>
      </c>
      <c r="W4213" s="146"/>
      <c r="X4213" s="146"/>
      <c r="Y4213" s="146"/>
    </row>
    <row r="4214" spans="1:25" s="99" customFormat="1" ht="24" customHeight="1" x14ac:dyDescent="0.25">
      <c r="A4214" s="103"/>
      <c r="B4214" s="104"/>
      <c r="C4214" s="104"/>
      <c r="D4214" s="104"/>
      <c r="E4214" s="103"/>
      <c r="F4214" s="135"/>
      <c r="G4214" s="157"/>
      <c r="H4214" s="103"/>
      <c r="I4214" s="103"/>
      <c r="J4214" s="103"/>
      <c r="K4214" s="103"/>
      <c r="L4214" s="136">
        <f>SUM(L4185:L4198,L4200:L4213)</f>
        <v>0</v>
      </c>
      <c r="M4214" s="158"/>
      <c r="N4214" s="158"/>
      <c r="O4214" s="158"/>
      <c r="P4214" s="105"/>
      <c r="Q4214" s="106"/>
      <c r="R4214" s="159"/>
      <c r="S4214" s="160"/>
      <c r="T4214" s="160"/>
      <c r="U4214" s="160"/>
      <c r="V4214" s="160"/>
      <c r="W4214" s="146"/>
      <c r="X4214" s="146"/>
      <c r="Y4214" s="146"/>
    </row>
    <row r="4215" spans="1:25" s="99" customFormat="1" ht="31.5" customHeight="1" x14ac:dyDescent="0.25">
      <c r="A4215" s="103"/>
      <c r="B4215" s="104"/>
      <c r="C4215" s="104"/>
      <c r="D4215" s="104"/>
      <c r="E4215" s="103"/>
      <c r="F4215" s="135"/>
      <c r="G4215" s="157"/>
      <c r="H4215" s="103"/>
      <c r="I4215" s="103"/>
      <c r="J4215" s="103"/>
      <c r="K4215" s="103"/>
      <c r="L4215" s="161"/>
      <c r="M4215" s="158"/>
      <c r="N4215" s="158"/>
      <c r="O4215" s="158"/>
      <c r="P4215" s="105"/>
      <c r="Q4215" s="106"/>
      <c r="R4215" s="159"/>
      <c r="S4215" s="162" t="s">
        <v>57</v>
      </c>
      <c r="T4215" s="162" t="s">
        <v>57</v>
      </c>
      <c r="U4215" s="162" t="s">
        <v>57</v>
      </c>
      <c r="V4215" s="163" t="s">
        <v>58</v>
      </c>
      <c r="W4215" s="146"/>
      <c r="X4215" s="146"/>
      <c r="Y4215" s="146"/>
    </row>
    <row r="4216" spans="1:25" s="99" customFormat="1" ht="58.5" customHeight="1" x14ac:dyDescent="0.25">
      <c r="A4216" s="185" t="s">
        <v>59</v>
      </c>
      <c r="B4216" s="180"/>
      <c r="C4216" s="180"/>
      <c r="D4216" s="180"/>
      <c r="E4216" s="180"/>
      <c r="F4216" s="180"/>
      <c r="G4216" s="180"/>
      <c r="H4216" s="180"/>
      <c r="I4216" s="180"/>
      <c r="J4216" s="180"/>
      <c r="K4216" s="180"/>
      <c r="L4216" s="180"/>
      <c r="M4216" s="180"/>
      <c r="N4216" s="180"/>
      <c r="O4216" s="180"/>
      <c r="P4216" s="180"/>
      <c r="Q4216" s="180"/>
      <c r="R4216" s="176"/>
      <c r="S4216" s="137">
        <f>SUM(S4178,S4185:S4198,S4200:S4213)</f>
        <v>0</v>
      </c>
      <c r="T4216" s="137" t="str">
        <f>IF(SUM(T4185:T4198,T4200:T4213)=0," ",SUM(T4185:T4198,T4200:T4213))</f>
        <v xml:space="preserve"> </v>
      </c>
      <c r="U4216" s="137" t="str">
        <f>IF(SUM(U4185:U4198,U4200:U4213)=0," ",SUM(U4185:U4198,U4200:U4213))</f>
        <v xml:space="preserve"> </v>
      </c>
      <c r="V4216" s="137" t="str">
        <f>IF(SUM(V4185:V4198,V4200:V4213)=0," ",SUM(V4185:V4198,V4200:V4213))</f>
        <v xml:space="preserve"> </v>
      </c>
      <c r="W4216" s="146"/>
      <c r="X4216" s="164">
        <f>SUM(U4185:U4198,U4200:U4213)</f>
        <v>0</v>
      </c>
      <c r="Y4216" s="164">
        <f>SUM(V4185:V4198,V4200:V4213)</f>
        <v>0</v>
      </c>
    </row>
    <row r="4217" spans="1:25" x14ac:dyDescent="0.3">
      <c r="A4217" s="34"/>
      <c r="G4217" s="146"/>
      <c r="L4217" s="146"/>
      <c r="M4217" s="146"/>
      <c r="N4217" s="146"/>
      <c r="O4217" s="146"/>
      <c r="R4217" s="146"/>
      <c r="S4217" s="146"/>
      <c r="T4217" s="146"/>
      <c r="U4217" s="146"/>
      <c r="V4217" s="146"/>
      <c r="W4217" s="146"/>
      <c r="X4217" s="146"/>
      <c r="Y4217" s="146"/>
    </row>
    <row r="4218" spans="1:25" x14ac:dyDescent="0.3">
      <c r="A4218" s="186" t="s">
        <v>60</v>
      </c>
      <c r="B4218" s="187"/>
      <c r="C4218" s="187"/>
      <c r="D4218" s="187"/>
      <c r="E4218" s="187"/>
      <c r="F4218" s="187"/>
      <c r="G4218" s="187"/>
      <c r="H4218" s="187"/>
      <c r="I4218" s="187"/>
      <c r="J4218" s="187"/>
      <c r="K4218" s="187"/>
      <c r="L4218" s="187"/>
      <c r="M4218" s="187"/>
      <c r="N4218" s="187"/>
      <c r="O4218" s="187"/>
      <c r="P4218" s="187"/>
      <c r="Q4218" s="187"/>
      <c r="R4218" s="187"/>
      <c r="S4218" s="187"/>
      <c r="T4218" s="187"/>
      <c r="U4218" s="187"/>
      <c r="V4218" s="187"/>
      <c r="W4218" s="146"/>
      <c r="X4218" s="146"/>
      <c r="Y4218" s="146"/>
    </row>
    <row r="4219" spans="1:25" s="99" customFormat="1" ht="41.25" customHeight="1" x14ac:dyDescent="0.25">
      <c r="A4219" s="189" t="s">
        <v>38</v>
      </c>
      <c r="B4219" s="180"/>
      <c r="C4219" s="180"/>
      <c r="D4219" s="180"/>
      <c r="E4219" s="180"/>
      <c r="F4219" s="180"/>
      <c r="G4219" s="180"/>
      <c r="H4219" s="180"/>
      <c r="I4219" s="180"/>
      <c r="J4219" s="180"/>
      <c r="K4219" s="180"/>
      <c r="L4219" s="180"/>
      <c r="M4219" s="180"/>
      <c r="N4219" s="180"/>
      <c r="O4219" s="180"/>
      <c r="P4219" s="180"/>
      <c r="Q4219" s="180"/>
      <c r="R4219" s="180"/>
      <c r="S4219" s="180"/>
      <c r="T4219" s="180"/>
      <c r="U4219" s="180"/>
      <c r="V4219" s="176"/>
      <c r="W4219" s="146"/>
      <c r="X4219" s="146"/>
      <c r="Y4219" s="146"/>
    </row>
    <row r="4220" spans="1:25" s="100" customFormat="1" ht="35.25" customHeight="1" x14ac:dyDescent="0.25">
      <c r="A4220" s="179" t="s">
        <v>39</v>
      </c>
      <c r="B4220" s="180"/>
      <c r="C4220" s="180"/>
      <c r="D4220" s="180"/>
      <c r="E4220" s="180"/>
      <c r="F4220" s="180"/>
      <c r="G4220" s="180"/>
      <c r="H4220" s="180"/>
      <c r="I4220" s="180"/>
      <c r="J4220" s="180"/>
      <c r="K4220" s="180"/>
      <c r="L4220" s="180"/>
      <c r="M4220" s="180"/>
      <c r="N4220" s="180"/>
      <c r="O4220" s="180"/>
      <c r="P4220" s="180"/>
      <c r="Q4220" s="180"/>
      <c r="R4220" s="176"/>
      <c r="S4220" s="147"/>
      <c r="T4220" s="148"/>
      <c r="U4220" s="149" t="s">
        <v>40</v>
      </c>
      <c r="V4220" s="150">
        <f>V4182+1</f>
        <v>112</v>
      </c>
      <c r="W4220" s="146"/>
      <c r="X4220" s="146"/>
      <c r="Y4220" s="146"/>
    </row>
    <row r="4221" spans="1:25" s="99" customFormat="1" ht="81" customHeight="1" x14ac:dyDescent="0.25">
      <c r="A4221" s="110" t="s">
        <v>3</v>
      </c>
      <c r="B4221" s="188" t="s">
        <v>41</v>
      </c>
      <c r="C4221" s="176"/>
      <c r="D4221" s="111" t="s">
        <v>42</v>
      </c>
      <c r="E4221" s="110" t="s">
        <v>324</v>
      </c>
      <c r="F4221" s="111" t="s">
        <v>325</v>
      </c>
      <c r="G4221" s="151" t="s">
        <v>43</v>
      </c>
      <c r="H4221" s="110" t="s">
        <v>44</v>
      </c>
      <c r="I4221" s="110" t="s">
        <v>8</v>
      </c>
      <c r="J4221" s="110" t="s">
        <v>45</v>
      </c>
      <c r="K4221" s="110" t="s">
        <v>46</v>
      </c>
      <c r="L4221" s="152" t="s">
        <v>47</v>
      </c>
      <c r="M4221" s="153" t="s">
        <v>48</v>
      </c>
      <c r="N4221" s="154" t="s">
        <v>49</v>
      </c>
      <c r="O4221" s="154" t="s">
        <v>49</v>
      </c>
      <c r="P4221" s="112" t="s">
        <v>50</v>
      </c>
      <c r="Q4221" s="110" t="s">
        <v>51</v>
      </c>
      <c r="R4221" s="155" t="s">
        <v>52</v>
      </c>
      <c r="S4221" s="156" t="s">
        <v>53</v>
      </c>
      <c r="T4221" s="156" t="s">
        <v>54</v>
      </c>
      <c r="U4221" s="152" t="s">
        <v>54</v>
      </c>
      <c r="V4221" s="152" t="s">
        <v>55</v>
      </c>
      <c r="W4221" s="146"/>
      <c r="X4221" s="146"/>
      <c r="Y4221" s="146"/>
    </row>
    <row r="4222" spans="1:25" s="99" customFormat="1" ht="45" customHeight="1" x14ac:dyDescent="0.25">
      <c r="A4222" s="101"/>
      <c r="B4222" s="177" t="s">
        <v>56</v>
      </c>
      <c r="C4222" s="178"/>
      <c r="D4222" s="102"/>
      <c r="E4222" s="170"/>
      <c r="F4222" s="102"/>
      <c r="G4222" s="95"/>
      <c r="H4222" s="102"/>
      <c r="I4222" s="102"/>
      <c r="J4222" s="102"/>
      <c r="K4222" s="102"/>
      <c r="L4222" s="95"/>
      <c r="M4222" s="95"/>
      <c r="N4222" s="95"/>
      <c r="O4222" s="95"/>
      <c r="P4222" s="102"/>
      <c r="Q4222" s="102"/>
      <c r="R4222" s="190"/>
      <c r="S4222" s="184"/>
      <c r="T4222" s="95"/>
      <c r="U4222" s="95"/>
      <c r="V4222" s="95"/>
      <c r="W4222" s="146"/>
      <c r="X4222" s="146"/>
      <c r="Y4222" s="146"/>
    </row>
    <row r="4223" spans="1:25" s="99" customFormat="1" ht="54.75" customHeight="1" x14ac:dyDescent="0.25">
      <c r="A4223" s="96">
        <f>A4213+1</f>
        <v>3109</v>
      </c>
      <c r="B4223" s="181"/>
      <c r="C4223" s="182"/>
      <c r="D4223" s="113"/>
      <c r="E4223" s="115"/>
      <c r="F4223" s="174"/>
      <c r="G4223" s="114" t="str">
        <f t="shared" ref="G4223:G4236" si="1331">IF(AND(F4223&lt;&gt;"",V4223&lt;&gt;"",L4223&lt;&gt;0),V4223/L4223,"")</f>
        <v/>
      </c>
      <c r="H4223" s="115"/>
      <c r="I4223" s="115"/>
      <c r="J4223" s="115"/>
      <c r="K4223" s="115"/>
      <c r="L4223" s="133" t="str">
        <f t="shared" ref="L4223:L4236" si="1332">IF(AND(H4223&lt;&gt;0, J4223&lt;&gt;0, K4223&lt;&gt;0), H4223*J4223*K4223, "")</f>
        <v/>
      </c>
      <c r="M4223" s="116" t="str">
        <f>IF(L4223="", "", L4223/Veriler!$X$1)</f>
        <v/>
      </c>
      <c r="N4223" s="116" t="str">
        <f>IF(F4223&lt;&gt;"", "İthal Girdi", IF(Veriler!T4223="", "", IF(Veriler!S4223="H", "%0,5 üzerindedir", IF(Veriler!T4223&gt;0.1, "%10 sınırı aşılmıştır.", "Uygun"))))</f>
        <v>%0,5 üzerindedir</v>
      </c>
      <c r="O4223" s="116" t="str">
        <f t="shared" ref="O4223:O4236" si="1333">IF(M4223=""," ",N4223)</f>
        <v xml:space="preserve"> </v>
      </c>
      <c r="P4223" s="117"/>
      <c r="Q4223" s="118"/>
      <c r="R4223" s="119" t="str">
        <f t="shared" ref="R4223:R4236" si="1334">IFERROR(IF(AND(T4223&lt;&gt;"",L4223&lt;&gt;"",L4223&lt;&gt;0,T4223&lt;&gt;0),T4223/L4223,"")," ")</f>
        <v/>
      </c>
      <c r="S4223" s="133">
        <f>IFERROR(IF(M4223&lt;=0.005,IF(F4223="",L4223,0),IF(F4223&lt;&gt;"",0,IF(P4223="",0,IF(P4223="H",0,IF(Q4223&lt;Veriler!$G$2,L4223*Veriler!$G$2,L4223*Q4223)))))," ")</f>
        <v>0</v>
      </c>
      <c r="T4223" s="133">
        <f>IF(Veriler!T4223&lt;=0.1, S4223, IF(AND(Veriler!T4223&gt;0.1, F4223="", P4223="E"), IF(Q4223&gt;Veriler!$G$2, Q4223*S4223, IF(Q4223&lt;Veriler!$G$2, Veriler!$G$2*S4223, Q4223*S4223)), 0))</f>
        <v>0</v>
      </c>
      <c r="U4223" s="133" t="str">
        <f t="shared" ref="U4223:U4236" si="1335">IF(T4223=0," ",T4223)</f>
        <v xml:space="preserve"> </v>
      </c>
      <c r="V4223" s="134" t="str">
        <f>IFERROR(IF(O4223="%10 sınırı aşılmıştır.",L4223-T4223,IFERROR(IF(F4223="",IF(S4223=1,0,IF(L4223-S4223=0,"",L4223-S4223)),IF(Veriler!M4223="",L4223,IF(L4223*Veriler!M4223=0,"",L4223*Veriler!M4223))),L4223)),0)</f>
        <v/>
      </c>
      <c r="W4223" s="146"/>
      <c r="X4223" s="146"/>
      <c r="Y4223" s="146"/>
    </row>
    <row r="4224" spans="1:25" s="99" customFormat="1" ht="54.75" customHeight="1" x14ac:dyDescent="0.25">
      <c r="A4224" s="96">
        <f t="shared" ref="A4224:A4236" si="1336">A4223+1</f>
        <v>3110</v>
      </c>
      <c r="B4224" s="175"/>
      <c r="C4224" s="176"/>
      <c r="D4224" s="113"/>
      <c r="E4224" s="115"/>
      <c r="F4224" s="174"/>
      <c r="G4224" s="114" t="str">
        <f t="shared" si="1331"/>
        <v/>
      </c>
      <c r="H4224" s="115"/>
      <c r="I4224" s="115"/>
      <c r="J4224" s="115"/>
      <c r="K4224" s="115"/>
      <c r="L4224" s="133" t="str">
        <f t="shared" si="1332"/>
        <v/>
      </c>
      <c r="M4224" s="116" t="str">
        <f>IF(L4224="", "", L4224/Veriler!$X$1)</f>
        <v/>
      </c>
      <c r="N4224" s="116" t="str">
        <f>IF(F4224&lt;&gt;"", "İthal Girdi", IF(Veriler!T4224="", "", IF(Veriler!S4224="H", "%0,5 üzerindedir", IF(Veriler!T4224&gt;0.1, "%10 sınırı aşılmıştır.", "Uygun"))))</f>
        <v>%0,5 üzerindedir</v>
      </c>
      <c r="O4224" s="116" t="str">
        <f t="shared" si="1333"/>
        <v xml:space="preserve"> </v>
      </c>
      <c r="P4224" s="117"/>
      <c r="Q4224" s="118"/>
      <c r="R4224" s="119" t="str">
        <f t="shared" si="1334"/>
        <v/>
      </c>
      <c r="S4224" s="133">
        <f>IFERROR(IF(M4224&lt;=0.005,IF(F4224="",L4224,0),IF(F4224&lt;&gt;"",0,IF(P4224="",0,IF(P4224="H",0,IF(Q4224&lt;Veriler!$G$2,L4224*Veriler!$G$2,L4224*Q4224)))))," ")</f>
        <v>0</v>
      </c>
      <c r="T4224" s="133">
        <f>IF(Veriler!T4224&lt;=0.1, S4224, IF(AND(Veriler!T4224&gt;0.1, F4224="", P4224="E"), IF(Q4224&gt;Veriler!$G$2, Q4224*S4224, IF(Q4224&lt;Veriler!$G$2, Veriler!$G$2*S4224, Q4224*S4224)), 0))</f>
        <v>0</v>
      </c>
      <c r="U4224" s="133" t="str">
        <f t="shared" si="1335"/>
        <v xml:space="preserve"> </v>
      </c>
      <c r="V4224" s="134" t="str">
        <f>IFERROR(IF(O4224="%10 sınırı aşılmıştır.",L4224-T4224,IFERROR(IF(F4224="",IF(S4224=1,0,IF(L4224-S4224=0,"",L4224-S4224)),IF(Veriler!M4224="",L4224,IF(L4224*Veriler!M4224=0,"",L4224*Veriler!M4224))),L4224)),0)</f>
        <v/>
      </c>
      <c r="W4224" s="146"/>
      <c r="X4224" s="146"/>
      <c r="Y4224" s="146"/>
    </row>
    <row r="4225" spans="1:25" s="99" customFormat="1" ht="54.75" customHeight="1" x14ac:dyDescent="0.25">
      <c r="A4225" s="96">
        <f t="shared" si="1336"/>
        <v>3111</v>
      </c>
      <c r="B4225" s="175"/>
      <c r="C4225" s="176"/>
      <c r="D4225" s="113"/>
      <c r="E4225" s="115"/>
      <c r="F4225" s="174"/>
      <c r="G4225" s="114" t="str">
        <f t="shared" si="1331"/>
        <v/>
      </c>
      <c r="H4225" s="115"/>
      <c r="I4225" s="115"/>
      <c r="J4225" s="115"/>
      <c r="K4225" s="115"/>
      <c r="L4225" s="133" t="str">
        <f t="shared" si="1332"/>
        <v/>
      </c>
      <c r="M4225" s="116" t="str">
        <f>IF(L4225="", "", L4225/Veriler!$X$1)</f>
        <v/>
      </c>
      <c r="N4225" s="116" t="str">
        <f>IF(F4225&lt;&gt;"", "İthal Girdi", IF(Veriler!T4225="", "", IF(Veriler!S4225="H", "%0,5 üzerindedir", IF(Veriler!T4225&gt;0.1, "%10 sınırı aşılmıştır.", "Uygun"))))</f>
        <v>%0,5 üzerindedir</v>
      </c>
      <c r="O4225" s="116" t="str">
        <f t="shared" si="1333"/>
        <v xml:space="preserve"> </v>
      </c>
      <c r="P4225" s="117"/>
      <c r="Q4225" s="118"/>
      <c r="R4225" s="119" t="str">
        <f t="shared" si="1334"/>
        <v/>
      </c>
      <c r="S4225" s="133">
        <f>IFERROR(IF(M4225&lt;=0.005,IF(F4225="",L4225,0),IF(F4225&lt;&gt;"",0,IF(P4225="",0,IF(P4225="H",0,IF(Q4225&lt;Veriler!$G$2,L4225*Veriler!$G$2,L4225*Q4225)))))," ")</f>
        <v>0</v>
      </c>
      <c r="T4225" s="133">
        <f>IF(Veriler!T4225&lt;=0.1, S4225, IF(AND(Veriler!T4225&gt;0.1, F4225="", P4225="E"), IF(Q4225&gt;Veriler!$G$2, Q4225*S4225, IF(Q4225&lt;Veriler!$G$2, Veriler!$G$2*S4225, Q4225*S4225)), 0))</f>
        <v>0</v>
      </c>
      <c r="U4225" s="133" t="str">
        <f t="shared" si="1335"/>
        <v xml:space="preserve"> </v>
      </c>
      <c r="V4225" s="134" t="str">
        <f>IFERROR(IF(O4225="%10 sınırı aşılmıştır.",L4225-T4225,IFERROR(IF(F4225="",IF(S4225=1,0,IF(L4225-S4225=0,"",L4225-S4225)),IF(Veriler!M4225="",L4225,IF(L4225*Veriler!M4225=0,"",L4225*Veriler!M4225))),L4225)),0)</f>
        <v/>
      </c>
      <c r="W4225" s="146"/>
      <c r="X4225" s="146"/>
      <c r="Y4225" s="146"/>
    </row>
    <row r="4226" spans="1:25" s="99" customFormat="1" ht="54.75" customHeight="1" x14ac:dyDescent="0.25">
      <c r="A4226" s="96">
        <f t="shared" si="1336"/>
        <v>3112</v>
      </c>
      <c r="B4226" s="175"/>
      <c r="C4226" s="176"/>
      <c r="D4226" s="113"/>
      <c r="E4226" s="115"/>
      <c r="F4226" s="174"/>
      <c r="G4226" s="114" t="str">
        <f t="shared" si="1331"/>
        <v/>
      </c>
      <c r="H4226" s="115"/>
      <c r="I4226" s="115"/>
      <c r="J4226" s="115"/>
      <c r="K4226" s="115"/>
      <c r="L4226" s="133" t="str">
        <f t="shared" si="1332"/>
        <v/>
      </c>
      <c r="M4226" s="116" t="str">
        <f>IF(L4226="", "", L4226/Veriler!$X$1)</f>
        <v/>
      </c>
      <c r="N4226" s="116" t="str">
        <f>IF(F4226&lt;&gt;"", "İthal Girdi", IF(Veriler!T4226="", "", IF(Veriler!S4226="H", "%0,5 üzerindedir", IF(Veriler!T4226&gt;0.1, "%10 sınırı aşılmıştır.", "Uygun"))))</f>
        <v>%0,5 üzerindedir</v>
      </c>
      <c r="O4226" s="116" t="str">
        <f t="shared" si="1333"/>
        <v xml:space="preserve"> </v>
      </c>
      <c r="P4226" s="117"/>
      <c r="Q4226" s="118"/>
      <c r="R4226" s="119" t="str">
        <f t="shared" si="1334"/>
        <v/>
      </c>
      <c r="S4226" s="133">
        <f>IFERROR(IF(M4226&lt;=0.005,IF(F4226="",L4226,0),IF(F4226&lt;&gt;"",0,IF(P4226="",0,IF(P4226="H",0,IF(Q4226&lt;Veriler!$G$2,L4226*Veriler!$G$2,L4226*Q4226)))))," ")</f>
        <v>0</v>
      </c>
      <c r="T4226" s="133">
        <f>IF(Veriler!T4226&lt;=0.1, S4226, IF(AND(Veriler!T4226&gt;0.1, F4226="", P4226="E"), IF(Q4226&gt;Veriler!$G$2, Q4226*S4226, IF(Q4226&lt;Veriler!$G$2, Veriler!$G$2*S4226, Q4226*S4226)), 0))</f>
        <v>0</v>
      </c>
      <c r="U4226" s="133" t="str">
        <f t="shared" si="1335"/>
        <v xml:space="preserve"> </v>
      </c>
      <c r="V4226" s="134" t="str">
        <f>IFERROR(IF(O4226="%10 sınırı aşılmıştır.",L4226-T4226,IFERROR(IF(F4226="",IF(S4226=1,0,IF(L4226-S4226=0,"",L4226-S4226)),IF(Veriler!M4226="",L4226,IF(L4226*Veriler!M4226=0,"",L4226*Veriler!M4226))),L4226)),0)</f>
        <v/>
      </c>
      <c r="W4226" s="146"/>
      <c r="X4226" s="146"/>
      <c r="Y4226" s="146"/>
    </row>
    <row r="4227" spans="1:25" s="99" customFormat="1" ht="54.75" customHeight="1" x14ac:dyDescent="0.25">
      <c r="A4227" s="96">
        <f t="shared" si="1336"/>
        <v>3113</v>
      </c>
      <c r="B4227" s="175"/>
      <c r="C4227" s="176"/>
      <c r="D4227" s="113"/>
      <c r="E4227" s="115"/>
      <c r="F4227" s="174"/>
      <c r="G4227" s="114" t="str">
        <f t="shared" si="1331"/>
        <v/>
      </c>
      <c r="H4227" s="115"/>
      <c r="I4227" s="115"/>
      <c r="J4227" s="115"/>
      <c r="K4227" s="115"/>
      <c r="L4227" s="133" t="str">
        <f t="shared" si="1332"/>
        <v/>
      </c>
      <c r="M4227" s="116" t="str">
        <f>IF(L4227="", "", L4227/Veriler!$X$1)</f>
        <v/>
      </c>
      <c r="N4227" s="116" t="str">
        <f>IF(F4227&lt;&gt;"", "İthal Girdi", IF(Veriler!T4227="", "", IF(Veriler!S4227="H", "%0,5 üzerindedir", IF(Veriler!T4227&gt;0.1, "%10 sınırı aşılmıştır.", "Uygun"))))</f>
        <v>%0,5 üzerindedir</v>
      </c>
      <c r="O4227" s="116" t="str">
        <f t="shared" si="1333"/>
        <v xml:space="preserve"> </v>
      </c>
      <c r="P4227" s="117"/>
      <c r="Q4227" s="118"/>
      <c r="R4227" s="119" t="str">
        <f t="shared" si="1334"/>
        <v/>
      </c>
      <c r="S4227" s="133">
        <f>IFERROR(IF(M4227&lt;=0.005,IF(F4227="",L4227,0),IF(F4227&lt;&gt;"",0,IF(P4227="",0,IF(P4227="H",0,IF(Q4227&lt;Veriler!$G$2,L4227*Veriler!$G$2,L4227*Q4227)))))," ")</f>
        <v>0</v>
      </c>
      <c r="T4227" s="133">
        <f>IF(Veriler!T4227&lt;=0.1, S4227, IF(AND(Veriler!T4227&gt;0.1, F4227="", P4227="E"), IF(Q4227&gt;Veriler!$G$2, Q4227*S4227, IF(Q4227&lt;Veriler!$G$2, Veriler!$G$2*S4227, Q4227*S4227)), 0))</f>
        <v>0</v>
      </c>
      <c r="U4227" s="133" t="str">
        <f t="shared" si="1335"/>
        <v xml:space="preserve"> </v>
      </c>
      <c r="V4227" s="134" t="str">
        <f>IFERROR(IF(O4227="%10 sınırı aşılmıştır.",L4227-T4227,IFERROR(IF(F4227="",IF(S4227=1,0,IF(L4227-S4227=0,"",L4227-S4227)),IF(Veriler!M4227="",L4227,IF(L4227*Veriler!M4227=0,"",L4227*Veriler!M4227))),L4227)),0)</f>
        <v/>
      </c>
      <c r="W4227" s="146"/>
      <c r="X4227" s="146"/>
      <c r="Y4227" s="146"/>
    </row>
    <row r="4228" spans="1:25" s="99" customFormat="1" ht="54.75" customHeight="1" x14ac:dyDescent="0.25">
      <c r="A4228" s="96">
        <f t="shared" si="1336"/>
        <v>3114</v>
      </c>
      <c r="B4228" s="175"/>
      <c r="C4228" s="176"/>
      <c r="D4228" s="113"/>
      <c r="E4228" s="115"/>
      <c r="F4228" s="174"/>
      <c r="G4228" s="114" t="str">
        <f t="shared" si="1331"/>
        <v/>
      </c>
      <c r="H4228" s="115"/>
      <c r="I4228" s="115"/>
      <c r="J4228" s="115"/>
      <c r="K4228" s="115"/>
      <c r="L4228" s="133" t="str">
        <f t="shared" si="1332"/>
        <v/>
      </c>
      <c r="M4228" s="116" t="str">
        <f>IF(L4228="", "", L4228/Veriler!$X$1)</f>
        <v/>
      </c>
      <c r="N4228" s="116" t="str">
        <f>IF(F4228&lt;&gt;"", "İthal Girdi", IF(Veriler!T4228="", "", IF(Veriler!S4228="H", "%0,5 üzerindedir", IF(Veriler!T4228&gt;0.1, "%10 sınırı aşılmıştır.", "Uygun"))))</f>
        <v>%0,5 üzerindedir</v>
      </c>
      <c r="O4228" s="116" t="str">
        <f t="shared" si="1333"/>
        <v xml:space="preserve"> </v>
      </c>
      <c r="P4228" s="117"/>
      <c r="Q4228" s="118"/>
      <c r="R4228" s="119" t="str">
        <f t="shared" si="1334"/>
        <v/>
      </c>
      <c r="S4228" s="133">
        <f>IFERROR(IF(M4228&lt;=0.005,IF(F4228="",L4228,0),IF(F4228&lt;&gt;"",0,IF(P4228="",0,IF(P4228="H",0,IF(Q4228&lt;Veriler!$G$2,L4228*Veriler!$G$2,L4228*Q4228)))))," ")</f>
        <v>0</v>
      </c>
      <c r="T4228" s="133">
        <f>IF(Veriler!T4228&lt;=0.1, S4228, IF(AND(Veriler!T4228&gt;0.1, F4228="", P4228="E"), IF(Q4228&gt;Veriler!$G$2, Q4228*S4228, IF(Q4228&lt;Veriler!$G$2, Veriler!$G$2*S4228, Q4228*S4228)), 0))</f>
        <v>0</v>
      </c>
      <c r="U4228" s="133" t="str">
        <f t="shared" si="1335"/>
        <v xml:space="preserve"> </v>
      </c>
      <c r="V4228" s="134" t="str">
        <f>IFERROR(IF(O4228="%10 sınırı aşılmıştır.",L4228-T4228,IFERROR(IF(F4228="",IF(S4228=1,0,IF(L4228-S4228=0,"",L4228-S4228)),IF(Veriler!M4228="",L4228,IF(L4228*Veriler!M4228=0,"",L4228*Veriler!M4228))),L4228)),0)</f>
        <v/>
      </c>
      <c r="W4228" s="146"/>
      <c r="X4228" s="146"/>
      <c r="Y4228" s="146"/>
    </row>
    <row r="4229" spans="1:25" s="99" customFormat="1" ht="54.75" customHeight="1" x14ac:dyDescent="0.25">
      <c r="A4229" s="96">
        <f t="shared" si="1336"/>
        <v>3115</v>
      </c>
      <c r="B4229" s="175"/>
      <c r="C4229" s="176"/>
      <c r="D4229" s="113"/>
      <c r="E4229" s="115"/>
      <c r="F4229" s="174"/>
      <c r="G4229" s="114" t="str">
        <f t="shared" si="1331"/>
        <v/>
      </c>
      <c r="H4229" s="115"/>
      <c r="I4229" s="115"/>
      <c r="J4229" s="115"/>
      <c r="K4229" s="115"/>
      <c r="L4229" s="133" t="str">
        <f t="shared" si="1332"/>
        <v/>
      </c>
      <c r="M4229" s="116" t="str">
        <f>IF(L4229="", "", L4229/Veriler!$X$1)</f>
        <v/>
      </c>
      <c r="N4229" s="116" t="str">
        <f>IF(F4229&lt;&gt;"", "İthal Girdi", IF(Veriler!T4229="", "", IF(Veriler!S4229="H", "%0,5 üzerindedir", IF(Veriler!T4229&gt;0.1, "%10 sınırı aşılmıştır.", "Uygun"))))</f>
        <v>%0,5 üzerindedir</v>
      </c>
      <c r="O4229" s="116" t="str">
        <f t="shared" si="1333"/>
        <v xml:space="preserve"> </v>
      </c>
      <c r="P4229" s="117"/>
      <c r="Q4229" s="118"/>
      <c r="R4229" s="119" t="str">
        <f t="shared" si="1334"/>
        <v/>
      </c>
      <c r="S4229" s="133">
        <f>IFERROR(IF(M4229&lt;=0.005,IF(F4229="",L4229,0),IF(F4229&lt;&gt;"",0,IF(P4229="",0,IF(P4229="H",0,IF(Q4229&lt;Veriler!$G$2,L4229*Veriler!$G$2,L4229*Q4229)))))," ")</f>
        <v>0</v>
      </c>
      <c r="T4229" s="133">
        <f>IF(Veriler!T4229&lt;=0.1, S4229, IF(AND(Veriler!T4229&gt;0.1, F4229="", P4229="E"), IF(Q4229&gt;Veriler!$G$2, Q4229*S4229, IF(Q4229&lt;Veriler!$G$2, Veriler!$G$2*S4229, Q4229*S4229)), 0))</f>
        <v>0</v>
      </c>
      <c r="U4229" s="133" t="str">
        <f t="shared" si="1335"/>
        <v xml:space="preserve"> </v>
      </c>
      <c r="V4229" s="134" t="str">
        <f>IFERROR(IF(O4229="%10 sınırı aşılmıştır.",L4229-T4229,IFERROR(IF(F4229="",IF(S4229=1,0,IF(L4229-S4229=0,"",L4229-S4229)),IF(Veriler!M4229="",L4229,IF(L4229*Veriler!M4229=0,"",L4229*Veriler!M4229))),L4229)),0)</f>
        <v/>
      </c>
      <c r="W4229" s="146"/>
      <c r="X4229" s="146"/>
      <c r="Y4229" s="146"/>
    </row>
    <row r="4230" spans="1:25" s="99" customFormat="1" ht="54.75" customHeight="1" x14ac:dyDescent="0.25">
      <c r="A4230" s="96">
        <f t="shared" si="1336"/>
        <v>3116</v>
      </c>
      <c r="B4230" s="175"/>
      <c r="C4230" s="176"/>
      <c r="D4230" s="113"/>
      <c r="E4230" s="115"/>
      <c r="F4230" s="174"/>
      <c r="G4230" s="114" t="str">
        <f t="shared" si="1331"/>
        <v/>
      </c>
      <c r="H4230" s="115"/>
      <c r="I4230" s="115"/>
      <c r="J4230" s="115"/>
      <c r="K4230" s="115"/>
      <c r="L4230" s="133" t="str">
        <f t="shared" si="1332"/>
        <v/>
      </c>
      <c r="M4230" s="116" t="str">
        <f>IF(L4230="", "", L4230/Veriler!$X$1)</f>
        <v/>
      </c>
      <c r="N4230" s="116" t="str">
        <f>IF(F4230&lt;&gt;"", "İthal Girdi", IF(Veriler!T4230="", "", IF(Veriler!S4230="H", "%0,5 üzerindedir", IF(Veriler!T4230&gt;0.1, "%10 sınırı aşılmıştır.", "Uygun"))))</f>
        <v>%0,5 üzerindedir</v>
      </c>
      <c r="O4230" s="116" t="str">
        <f t="shared" si="1333"/>
        <v xml:space="preserve"> </v>
      </c>
      <c r="P4230" s="117"/>
      <c r="Q4230" s="118"/>
      <c r="R4230" s="119" t="str">
        <f t="shared" si="1334"/>
        <v/>
      </c>
      <c r="S4230" s="133">
        <f>IFERROR(IF(M4230&lt;=0.005,IF(F4230="",L4230,0),IF(F4230&lt;&gt;"",0,IF(P4230="",0,IF(P4230="H",0,IF(Q4230&lt;Veriler!$G$2,L4230*Veriler!$G$2,L4230*Q4230)))))," ")</f>
        <v>0</v>
      </c>
      <c r="T4230" s="133">
        <f>IF(Veriler!T4230&lt;=0.1, S4230, IF(AND(Veriler!T4230&gt;0.1, F4230="", P4230="E"), IF(Q4230&gt;Veriler!$G$2, Q4230*S4230, IF(Q4230&lt;Veriler!$G$2, Veriler!$G$2*S4230, Q4230*S4230)), 0))</f>
        <v>0</v>
      </c>
      <c r="U4230" s="133" t="str">
        <f t="shared" si="1335"/>
        <v xml:space="preserve"> </v>
      </c>
      <c r="V4230" s="134" t="str">
        <f>IFERROR(IF(O4230="%10 sınırı aşılmıştır.",L4230-T4230,IFERROR(IF(F4230="",IF(S4230=1,0,IF(L4230-S4230=0,"",L4230-S4230)),IF(Veriler!M4230="",L4230,IF(L4230*Veriler!M4230=0,"",L4230*Veriler!M4230))),L4230)),0)</f>
        <v/>
      </c>
      <c r="W4230" s="146"/>
      <c r="X4230" s="146"/>
      <c r="Y4230" s="146"/>
    </row>
    <row r="4231" spans="1:25" s="99" customFormat="1" ht="54.75" customHeight="1" x14ac:dyDescent="0.25">
      <c r="A4231" s="96">
        <f t="shared" si="1336"/>
        <v>3117</v>
      </c>
      <c r="B4231" s="175"/>
      <c r="C4231" s="176"/>
      <c r="D4231" s="113"/>
      <c r="E4231" s="115"/>
      <c r="F4231" s="174"/>
      <c r="G4231" s="114" t="str">
        <f t="shared" si="1331"/>
        <v/>
      </c>
      <c r="H4231" s="115"/>
      <c r="I4231" s="115"/>
      <c r="J4231" s="115"/>
      <c r="K4231" s="115"/>
      <c r="L4231" s="133" t="str">
        <f t="shared" si="1332"/>
        <v/>
      </c>
      <c r="M4231" s="116" t="str">
        <f>IF(L4231="", "", L4231/Veriler!$X$1)</f>
        <v/>
      </c>
      <c r="N4231" s="116" t="str">
        <f>IF(F4231&lt;&gt;"", "İthal Girdi", IF(Veriler!T4231="", "", IF(Veriler!S4231="H", "%0,5 üzerindedir", IF(Veriler!T4231&gt;0.1, "%10 sınırı aşılmıştır.", "Uygun"))))</f>
        <v>%0,5 üzerindedir</v>
      </c>
      <c r="O4231" s="116" t="str">
        <f t="shared" si="1333"/>
        <v xml:space="preserve"> </v>
      </c>
      <c r="P4231" s="117"/>
      <c r="Q4231" s="118"/>
      <c r="R4231" s="119" t="str">
        <f t="shared" si="1334"/>
        <v/>
      </c>
      <c r="S4231" s="133">
        <f>IFERROR(IF(M4231&lt;=0.005,IF(F4231="",L4231,0),IF(F4231&lt;&gt;"",0,IF(P4231="",0,IF(P4231="H",0,IF(Q4231&lt;Veriler!$G$2,L4231*Veriler!$G$2,L4231*Q4231)))))," ")</f>
        <v>0</v>
      </c>
      <c r="T4231" s="133">
        <f>IF(Veriler!T4231&lt;=0.1, S4231, IF(AND(Veriler!T4231&gt;0.1, F4231="", P4231="E"), IF(Q4231&gt;Veriler!$G$2, Q4231*S4231, IF(Q4231&lt;Veriler!$G$2, Veriler!$G$2*S4231, Q4231*S4231)), 0))</f>
        <v>0</v>
      </c>
      <c r="U4231" s="133" t="str">
        <f t="shared" si="1335"/>
        <v xml:space="preserve"> </v>
      </c>
      <c r="V4231" s="134" t="str">
        <f>IFERROR(IF(O4231="%10 sınırı aşılmıştır.",L4231-T4231,IFERROR(IF(F4231="",IF(S4231=1,0,IF(L4231-S4231=0,"",L4231-S4231)),IF(Veriler!M4231="",L4231,IF(L4231*Veriler!M4231=0,"",L4231*Veriler!M4231))),L4231)),0)</f>
        <v/>
      </c>
      <c r="W4231" s="146"/>
      <c r="X4231" s="146"/>
      <c r="Y4231" s="146"/>
    </row>
    <row r="4232" spans="1:25" s="99" customFormat="1" ht="54.75" customHeight="1" x14ac:dyDescent="0.25">
      <c r="A4232" s="96">
        <f t="shared" si="1336"/>
        <v>3118</v>
      </c>
      <c r="B4232" s="175"/>
      <c r="C4232" s="176"/>
      <c r="D4232" s="113"/>
      <c r="E4232" s="115"/>
      <c r="F4232" s="174"/>
      <c r="G4232" s="114" t="str">
        <f t="shared" si="1331"/>
        <v/>
      </c>
      <c r="H4232" s="115"/>
      <c r="I4232" s="115"/>
      <c r="J4232" s="115"/>
      <c r="K4232" s="115"/>
      <c r="L4232" s="133" t="str">
        <f t="shared" si="1332"/>
        <v/>
      </c>
      <c r="M4232" s="116" t="str">
        <f>IF(L4232="", "", L4232/Veriler!$X$1)</f>
        <v/>
      </c>
      <c r="N4232" s="116" t="str">
        <f>IF(F4232&lt;&gt;"", "İthal Girdi", IF(Veriler!T4232="", "", IF(Veriler!S4232="H", "%0,5 üzerindedir", IF(Veriler!T4232&gt;0.1, "%10 sınırı aşılmıştır.", "Uygun"))))</f>
        <v>%0,5 üzerindedir</v>
      </c>
      <c r="O4232" s="116" t="str">
        <f t="shared" si="1333"/>
        <v xml:space="preserve"> </v>
      </c>
      <c r="P4232" s="117"/>
      <c r="Q4232" s="118"/>
      <c r="R4232" s="119" t="str">
        <f t="shared" si="1334"/>
        <v/>
      </c>
      <c r="S4232" s="133">
        <f>IFERROR(IF(M4232&lt;=0.005,IF(F4232="",L4232,0),IF(F4232&lt;&gt;"",0,IF(P4232="",0,IF(P4232="H",0,IF(Q4232&lt;Veriler!$G$2,L4232*Veriler!$G$2,L4232*Q4232)))))," ")</f>
        <v>0</v>
      </c>
      <c r="T4232" s="133">
        <f>IF(Veriler!T4232&lt;=0.1, S4232, IF(AND(Veriler!T4232&gt;0.1, F4232="", P4232="E"), IF(Q4232&gt;Veriler!$G$2, Q4232*S4232, IF(Q4232&lt;Veriler!$G$2, Veriler!$G$2*S4232, Q4232*S4232)), 0))</f>
        <v>0</v>
      </c>
      <c r="U4232" s="133" t="str">
        <f t="shared" si="1335"/>
        <v xml:space="preserve"> </v>
      </c>
      <c r="V4232" s="134" t="str">
        <f>IFERROR(IF(O4232="%10 sınırı aşılmıştır.",L4232-T4232,IFERROR(IF(F4232="",IF(S4232=1,0,IF(L4232-S4232=0,"",L4232-S4232)),IF(Veriler!M4232="",L4232,IF(L4232*Veriler!M4232=0,"",L4232*Veriler!M4232))),L4232)),0)</f>
        <v/>
      </c>
      <c r="W4232" s="146"/>
      <c r="X4232" s="146"/>
      <c r="Y4232" s="146"/>
    </row>
    <row r="4233" spans="1:25" s="99" customFormat="1" ht="54.75" customHeight="1" x14ac:dyDescent="0.25">
      <c r="A4233" s="96">
        <f t="shared" si="1336"/>
        <v>3119</v>
      </c>
      <c r="B4233" s="175"/>
      <c r="C4233" s="176"/>
      <c r="D4233" s="113"/>
      <c r="E4233" s="115"/>
      <c r="F4233" s="174"/>
      <c r="G4233" s="114" t="str">
        <f t="shared" si="1331"/>
        <v/>
      </c>
      <c r="H4233" s="115"/>
      <c r="I4233" s="115"/>
      <c r="J4233" s="115"/>
      <c r="K4233" s="115"/>
      <c r="L4233" s="133" t="str">
        <f t="shared" si="1332"/>
        <v/>
      </c>
      <c r="M4233" s="116" t="str">
        <f>IF(L4233="", "", L4233/Veriler!$X$1)</f>
        <v/>
      </c>
      <c r="N4233" s="116" t="str">
        <f>IF(F4233&lt;&gt;"", "İthal Girdi", IF(Veriler!T4233="", "", IF(Veriler!S4233="H", "%0,5 üzerindedir", IF(Veriler!T4233&gt;0.1, "%10 sınırı aşılmıştır.", "Uygun"))))</f>
        <v>%0,5 üzerindedir</v>
      </c>
      <c r="O4233" s="116" t="str">
        <f t="shared" si="1333"/>
        <v xml:space="preserve"> </v>
      </c>
      <c r="P4233" s="117"/>
      <c r="Q4233" s="118"/>
      <c r="R4233" s="119" t="str">
        <f t="shared" si="1334"/>
        <v/>
      </c>
      <c r="S4233" s="133">
        <f>IFERROR(IF(M4233&lt;=0.005,IF(F4233="",L4233,0),IF(F4233&lt;&gt;"",0,IF(P4233="",0,IF(P4233="H",0,IF(Q4233&lt;Veriler!$G$2,L4233*Veriler!$G$2,L4233*Q4233)))))," ")</f>
        <v>0</v>
      </c>
      <c r="T4233" s="133">
        <f>IF(Veriler!T4233&lt;=0.1, S4233, IF(AND(Veriler!T4233&gt;0.1, F4233="", P4233="E"), IF(Q4233&gt;Veriler!$G$2, Q4233*S4233, IF(Q4233&lt;Veriler!$G$2, Veriler!$G$2*S4233, Q4233*S4233)), 0))</f>
        <v>0</v>
      </c>
      <c r="U4233" s="133" t="str">
        <f t="shared" si="1335"/>
        <v xml:space="preserve"> </v>
      </c>
      <c r="V4233" s="134" t="str">
        <f>IFERROR(IF(O4233="%10 sınırı aşılmıştır.",L4233-T4233,IFERROR(IF(F4233="",IF(S4233=1,0,IF(L4233-S4233=0,"",L4233-S4233)),IF(Veriler!M4233="",L4233,IF(L4233*Veriler!M4233=0,"",L4233*Veriler!M4233))),L4233)),0)</f>
        <v/>
      </c>
      <c r="W4233" s="146"/>
      <c r="X4233" s="146"/>
      <c r="Y4233" s="146"/>
    </row>
    <row r="4234" spans="1:25" s="99" customFormat="1" ht="54.75" customHeight="1" x14ac:dyDescent="0.25">
      <c r="A4234" s="96">
        <f t="shared" si="1336"/>
        <v>3120</v>
      </c>
      <c r="B4234" s="175"/>
      <c r="C4234" s="176"/>
      <c r="D4234" s="113"/>
      <c r="E4234" s="115"/>
      <c r="F4234" s="174"/>
      <c r="G4234" s="114" t="str">
        <f t="shared" si="1331"/>
        <v/>
      </c>
      <c r="H4234" s="115"/>
      <c r="I4234" s="115"/>
      <c r="J4234" s="115"/>
      <c r="K4234" s="115"/>
      <c r="L4234" s="133" t="str">
        <f t="shared" si="1332"/>
        <v/>
      </c>
      <c r="M4234" s="116" t="str">
        <f>IF(L4234="", "", L4234/Veriler!$X$1)</f>
        <v/>
      </c>
      <c r="N4234" s="116" t="str">
        <f>IF(F4234&lt;&gt;"", "İthal Girdi", IF(Veriler!T4234="", "", IF(Veriler!S4234="H", "%0,5 üzerindedir", IF(Veriler!T4234&gt;0.1, "%10 sınırı aşılmıştır.", "Uygun"))))</f>
        <v>%0,5 üzerindedir</v>
      </c>
      <c r="O4234" s="116" t="str">
        <f t="shared" si="1333"/>
        <v xml:space="preserve"> </v>
      </c>
      <c r="P4234" s="117"/>
      <c r="Q4234" s="118"/>
      <c r="R4234" s="119" t="str">
        <f t="shared" si="1334"/>
        <v/>
      </c>
      <c r="S4234" s="133">
        <f>IFERROR(IF(M4234&lt;=0.005,IF(F4234="",L4234,0),IF(F4234&lt;&gt;"",0,IF(P4234="",0,IF(P4234="H",0,IF(Q4234&lt;Veriler!$G$2,L4234*Veriler!$G$2,L4234*Q4234)))))," ")</f>
        <v>0</v>
      </c>
      <c r="T4234" s="133">
        <f>IF(Veriler!T4234&lt;=0.1, S4234, IF(AND(Veriler!T4234&gt;0.1, F4234="", P4234="E"), IF(Q4234&gt;Veriler!$G$2, Q4234*S4234, IF(Q4234&lt;Veriler!$G$2, Veriler!$G$2*S4234, Q4234*S4234)), 0))</f>
        <v>0</v>
      </c>
      <c r="U4234" s="133" t="str">
        <f t="shared" si="1335"/>
        <v xml:space="preserve"> </v>
      </c>
      <c r="V4234" s="134" t="str">
        <f>IFERROR(IF(O4234="%10 sınırı aşılmıştır.",L4234-T4234,IFERROR(IF(F4234="",IF(S4234=1,0,IF(L4234-S4234=0,"",L4234-S4234)),IF(Veriler!M4234="",L4234,IF(L4234*Veriler!M4234=0,"",L4234*Veriler!M4234))),L4234)),0)</f>
        <v/>
      </c>
      <c r="W4234" s="146"/>
      <c r="X4234" s="146"/>
      <c r="Y4234" s="146"/>
    </row>
    <row r="4235" spans="1:25" s="99" customFormat="1" ht="54.75" customHeight="1" x14ac:dyDescent="0.25">
      <c r="A4235" s="96">
        <f t="shared" si="1336"/>
        <v>3121</v>
      </c>
      <c r="B4235" s="175"/>
      <c r="C4235" s="176"/>
      <c r="D4235" s="113"/>
      <c r="E4235" s="115"/>
      <c r="F4235" s="174"/>
      <c r="G4235" s="114" t="str">
        <f t="shared" si="1331"/>
        <v/>
      </c>
      <c r="H4235" s="115"/>
      <c r="I4235" s="115"/>
      <c r="J4235" s="115"/>
      <c r="K4235" s="115"/>
      <c r="L4235" s="133" t="str">
        <f t="shared" si="1332"/>
        <v/>
      </c>
      <c r="M4235" s="116" t="str">
        <f>IF(L4235="", "", L4235/Veriler!$X$1)</f>
        <v/>
      </c>
      <c r="N4235" s="116" t="str">
        <f>IF(F4235&lt;&gt;"", "İthal Girdi", IF(Veriler!T4235="", "", IF(Veriler!S4235="H", "%0,5 üzerindedir", IF(Veriler!T4235&gt;0.1, "%10 sınırı aşılmıştır.", "Uygun"))))</f>
        <v>%0,5 üzerindedir</v>
      </c>
      <c r="O4235" s="116" t="str">
        <f t="shared" si="1333"/>
        <v xml:space="preserve"> </v>
      </c>
      <c r="P4235" s="117"/>
      <c r="Q4235" s="118"/>
      <c r="R4235" s="119" t="str">
        <f t="shared" si="1334"/>
        <v/>
      </c>
      <c r="S4235" s="133">
        <f>IFERROR(IF(M4235&lt;=0.005,IF(F4235="",L4235,0),IF(F4235&lt;&gt;"",0,IF(P4235="",0,IF(P4235="H",0,IF(Q4235&lt;Veriler!$G$2,L4235*Veriler!$G$2,L4235*Q4235)))))," ")</f>
        <v>0</v>
      </c>
      <c r="T4235" s="133">
        <f>IF(Veriler!T4235&lt;=0.1, S4235, IF(AND(Veriler!T4235&gt;0.1, F4235="", P4235="E"), IF(Q4235&gt;Veriler!$G$2, Q4235*S4235, IF(Q4235&lt;Veriler!$G$2, Veriler!$G$2*S4235, Q4235*S4235)), 0))</f>
        <v>0</v>
      </c>
      <c r="U4235" s="133" t="str">
        <f t="shared" si="1335"/>
        <v xml:space="preserve"> </v>
      </c>
      <c r="V4235" s="134" t="str">
        <f>IFERROR(IF(O4235="%10 sınırı aşılmıştır.",L4235-T4235,IFERROR(IF(F4235="",IF(S4235=1,0,IF(L4235-S4235=0,"",L4235-S4235)),IF(Veriler!M4235="",L4235,IF(L4235*Veriler!M4235=0,"",L4235*Veriler!M4235))),L4235)),0)</f>
        <v/>
      </c>
      <c r="W4235" s="146"/>
      <c r="X4235" s="146"/>
      <c r="Y4235" s="146"/>
    </row>
    <row r="4236" spans="1:25" s="99" customFormat="1" ht="54.75" customHeight="1" x14ac:dyDescent="0.25">
      <c r="A4236" s="96">
        <f t="shared" si="1336"/>
        <v>3122</v>
      </c>
      <c r="B4236" s="175"/>
      <c r="C4236" s="176"/>
      <c r="D4236" s="113"/>
      <c r="E4236" s="115"/>
      <c r="F4236" s="174"/>
      <c r="G4236" s="114" t="str">
        <f t="shared" si="1331"/>
        <v/>
      </c>
      <c r="H4236" s="115"/>
      <c r="I4236" s="115"/>
      <c r="J4236" s="115"/>
      <c r="K4236" s="115"/>
      <c r="L4236" s="133" t="str">
        <f t="shared" si="1332"/>
        <v/>
      </c>
      <c r="M4236" s="116" t="str">
        <f>IF(L4236="", "", L4236/Veriler!$X$1)</f>
        <v/>
      </c>
      <c r="N4236" s="116" t="str">
        <f>IF(F4236&lt;&gt;"", "İthal Girdi", IF(Veriler!T4236="", "", IF(Veriler!S4236="H", "%0,5 üzerindedir", IF(Veriler!T4236&gt;0.1, "%10 sınırı aşılmıştır.", "Uygun"))))</f>
        <v>%0,5 üzerindedir</v>
      </c>
      <c r="O4236" s="116" t="str">
        <f t="shared" si="1333"/>
        <v xml:space="preserve"> </v>
      </c>
      <c r="P4236" s="117"/>
      <c r="Q4236" s="118"/>
      <c r="R4236" s="119" t="str">
        <f t="shared" si="1334"/>
        <v/>
      </c>
      <c r="S4236" s="133">
        <f>IFERROR(IF(M4236&lt;=0.005,IF(F4236="",L4236,0),IF(F4236&lt;&gt;"",0,IF(P4236="",0,IF(P4236="H",0,IF(Q4236&lt;Veriler!$G$2,L4236*Veriler!$G$2,L4236*Q4236)))))," ")</f>
        <v>0</v>
      </c>
      <c r="T4236" s="133">
        <f>IF(Veriler!T4236&lt;=0.1, S4236, IF(AND(Veriler!T4236&gt;0.1, F4236="", P4236="E"), IF(Q4236&gt;Veriler!$G$2, Q4236*S4236, IF(Q4236&lt;Veriler!$G$2, Veriler!$G$2*S4236, Q4236*S4236)), 0))</f>
        <v>0</v>
      </c>
      <c r="U4236" s="133" t="str">
        <f t="shared" si="1335"/>
        <v xml:space="preserve"> </v>
      </c>
      <c r="V4236" s="134" t="str">
        <f>IFERROR(IF(O4236="%10 sınırı aşılmıştır.",L4236-T4236,IFERROR(IF(F4236="",IF(S4236=1,0,IF(L4236-S4236=0,"",L4236-S4236)),IF(Veriler!M4236="",L4236,IF(L4236*Veriler!M4236=0,"",L4236*Veriler!M4236))),L4236)),0)</f>
        <v/>
      </c>
      <c r="W4236" s="146"/>
      <c r="X4236" s="146"/>
      <c r="Y4236" s="146"/>
    </row>
    <row r="4237" spans="1:25" s="99" customFormat="1" ht="36" hidden="1" customHeight="1" x14ac:dyDescent="0.25">
      <c r="A4237" s="101"/>
      <c r="B4237" s="191" t="s">
        <v>16</v>
      </c>
      <c r="C4237" s="176"/>
      <c r="D4237" s="120"/>
      <c r="E4237" s="171"/>
      <c r="F4237" s="172"/>
      <c r="G4237" s="121"/>
      <c r="H4237" s="115"/>
      <c r="I4237" s="115"/>
      <c r="J4237" s="115"/>
      <c r="K4237" s="115"/>
      <c r="L4237" s="121"/>
      <c r="M4237" s="121"/>
      <c r="N4237" s="121"/>
      <c r="O4237" s="121"/>
      <c r="P4237" s="120"/>
      <c r="Q4237" s="120"/>
      <c r="R4237" s="183"/>
      <c r="S4237" s="184"/>
      <c r="T4237" s="121"/>
      <c r="U4237" s="121"/>
      <c r="V4237" s="121"/>
      <c r="W4237" s="146"/>
      <c r="X4237" s="146"/>
      <c r="Y4237" s="146"/>
    </row>
    <row r="4238" spans="1:25" s="99" customFormat="1" ht="54.75" customHeight="1" x14ac:dyDescent="0.25">
      <c r="A4238" s="96">
        <f>A4236+1</f>
        <v>3123</v>
      </c>
      <c r="B4238" s="175"/>
      <c r="C4238" s="176"/>
      <c r="D4238" s="113"/>
      <c r="E4238" s="115"/>
      <c r="F4238" s="174"/>
      <c r="G4238" s="114" t="str">
        <f t="shared" ref="G4238:G4251" si="1337">IF(AND(F4238&lt;&gt;"",V4238&lt;&gt;"",L4238&lt;&gt;0),V4238/L4238,"")</f>
        <v/>
      </c>
      <c r="H4238" s="115"/>
      <c r="I4238" s="115"/>
      <c r="J4238" s="115"/>
      <c r="K4238" s="115"/>
      <c r="L4238" s="133" t="str">
        <f t="shared" ref="L4238:L4251" si="1338">IF(AND(H4238&lt;&gt;0, J4238&lt;&gt;0, K4238&lt;&gt;0), H4238*J4238*K4238, "")</f>
        <v/>
      </c>
      <c r="M4238" s="116" t="str">
        <f>IF(L4238="", "", L4238/Veriler!$X$1)</f>
        <v/>
      </c>
      <c r="N4238" s="116" t="str">
        <f>IF(F4238&lt;&gt;"", "İthal Girdi", IF(Veriler!T4238="", "", IF(Veriler!S4238="H", "%0,5 üzerindedir", IF(Veriler!T4238&gt;0.1, "%10 sınırı aşılmıştır.", "Uygun"))))</f>
        <v>%0,5 üzerindedir</v>
      </c>
      <c r="O4238" s="116" t="str">
        <f t="shared" ref="O4238:O4251" si="1339">IF(M4238=""," ",N4238)</f>
        <v xml:space="preserve"> </v>
      </c>
      <c r="P4238" s="117"/>
      <c r="Q4238" s="118"/>
      <c r="R4238" s="119" t="str">
        <f t="shared" ref="R4238:R4251" si="1340">IFERROR(IF(AND(T4238&lt;&gt;"",L4238&lt;&gt;"",L4238&lt;&gt;0,T4238&lt;&gt;0),T4238/L4238,"")," ")</f>
        <v/>
      </c>
      <c r="S4238" s="133">
        <f>IFERROR(IF(M4238&lt;=0.005,IF(F4238="",L4238,0),IF(F4238&lt;&gt;"",0,IF(P4238="",0,IF(P4238="H",0,IF(Q4238&lt;Veriler!$G$2,L4238*Veriler!$G$2,L4238*Q4238)))))," ")</f>
        <v>0</v>
      </c>
      <c r="T4238" s="133">
        <f>IF(Veriler!T4238&lt;=0.1, S4238, IF(AND(Veriler!T4238&gt;0.1, F4238="", P4238="E"), IF(Q4238&gt;Veriler!$G$2, Q4238*S4238, IF(Q4238&lt;Veriler!$G$2, Veriler!$G$2*S4238, Q4238*S4238)), 0))</f>
        <v>0</v>
      </c>
      <c r="U4238" s="133" t="str">
        <f t="shared" ref="U4238:U4251" si="1341">IF(T4238=0," ",T4238)</f>
        <v xml:space="preserve"> </v>
      </c>
      <c r="V4238" s="134" t="str">
        <f>IFERROR(IF(O4238="%10 sınırı aşılmıştır.",L4238-T4238,IFERROR(IF(F4238="",IF(S4238=1,0,IF(L4238-S4238=0,"",L4238-S4238)),IF(Veriler!M4238="",L4238,IF(L4238*Veriler!M4238=0,"",L4238*Veriler!M4238))),L4238)),0)</f>
        <v/>
      </c>
      <c r="W4238" s="146"/>
      <c r="X4238" s="146"/>
      <c r="Y4238" s="146"/>
    </row>
    <row r="4239" spans="1:25" s="99" customFormat="1" ht="54.75" customHeight="1" x14ac:dyDescent="0.25">
      <c r="A4239" s="96">
        <f t="shared" ref="A4239:A4251" si="1342">A4238+1</f>
        <v>3124</v>
      </c>
      <c r="B4239" s="175"/>
      <c r="C4239" s="176"/>
      <c r="D4239" s="113"/>
      <c r="E4239" s="115"/>
      <c r="F4239" s="174"/>
      <c r="G4239" s="114" t="str">
        <f t="shared" si="1337"/>
        <v/>
      </c>
      <c r="H4239" s="115"/>
      <c r="I4239" s="115"/>
      <c r="J4239" s="115"/>
      <c r="K4239" s="115"/>
      <c r="L4239" s="133" t="str">
        <f t="shared" si="1338"/>
        <v/>
      </c>
      <c r="M4239" s="116" t="str">
        <f>IF(L4239="", "", L4239/Veriler!$X$1)</f>
        <v/>
      </c>
      <c r="N4239" s="116" t="str">
        <f>IF(F4239&lt;&gt;"", "İthal Girdi", IF(Veriler!T4239="", "", IF(Veriler!S4239="H", "%0,5 üzerindedir", IF(Veriler!T4239&gt;0.1, "%10 sınırı aşılmıştır.", "Uygun"))))</f>
        <v>%0,5 üzerindedir</v>
      </c>
      <c r="O4239" s="116" t="str">
        <f t="shared" si="1339"/>
        <v xml:space="preserve"> </v>
      </c>
      <c r="P4239" s="117"/>
      <c r="Q4239" s="118"/>
      <c r="R4239" s="119" t="str">
        <f t="shared" si="1340"/>
        <v/>
      </c>
      <c r="S4239" s="133">
        <f>IFERROR(IF(M4239&lt;=0.005,IF(F4239="",L4239,0),IF(F4239&lt;&gt;"",0,IF(P4239="",0,IF(P4239="H",0,IF(Q4239&lt;Veriler!$G$2,L4239*Veriler!$G$2,L4239*Q4239)))))," ")</f>
        <v>0</v>
      </c>
      <c r="T4239" s="133">
        <f>IF(Veriler!T4239&lt;=0.1, S4239, IF(AND(Veriler!T4239&gt;0.1, F4239="", P4239="E"), IF(Q4239&gt;Veriler!$G$2, Q4239*S4239, IF(Q4239&lt;Veriler!$G$2, Veriler!$G$2*S4239, Q4239*S4239)), 0))</f>
        <v>0</v>
      </c>
      <c r="U4239" s="133" t="str">
        <f t="shared" si="1341"/>
        <v xml:space="preserve"> </v>
      </c>
      <c r="V4239" s="134" t="str">
        <f>IFERROR(IF(O4239="%10 sınırı aşılmıştır.",L4239-T4239,IFERROR(IF(F4239="",IF(S4239=1,0,IF(L4239-S4239=0,"",L4239-S4239)),IF(Veriler!M4239="",L4239,IF(L4239*Veriler!M4239=0,"",L4239*Veriler!M4239))),L4239)),0)</f>
        <v/>
      </c>
      <c r="W4239" s="146"/>
      <c r="X4239" s="146"/>
      <c r="Y4239" s="146"/>
    </row>
    <row r="4240" spans="1:25" s="99" customFormat="1" ht="54.75" customHeight="1" x14ac:dyDescent="0.25">
      <c r="A4240" s="96">
        <f t="shared" si="1342"/>
        <v>3125</v>
      </c>
      <c r="B4240" s="175"/>
      <c r="C4240" s="176"/>
      <c r="D4240" s="113"/>
      <c r="E4240" s="115"/>
      <c r="F4240" s="174"/>
      <c r="G4240" s="114" t="str">
        <f t="shared" si="1337"/>
        <v/>
      </c>
      <c r="H4240" s="115"/>
      <c r="I4240" s="115"/>
      <c r="J4240" s="115"/>
      <c r="K4240" s="115"/>
      <c r="L4240" s="133" t="str">
        <f t="shared" si="1338"/>
        <v/>
      </c>
      <c r="M4240" s="116" t="str">
        <f>IF(L4240="", "", L4240/Veriler!$X$1)</f>
        <v/>
      </c>
      <c r="N4240" s="116" t="str">
        <f>IF(F4240&lt;&gt;"", "İthal Girdi", IF(Veriler!T4240="", "", IF(Veriler!S4240="H", "%0,5 üzerindedir", IF(Veriler!T4240&gt;0.1, "%10 sınırı aşılmıştır.", "Uygun"))))</f>
        <v>%0,5 üzerindedir</v>
      </c>
      <c r="O4240" s="116" t="str">
        <f t="shared" si="1339"/>
        <v xml:space="preserve"> </v>
      </c>
      <c r="P4240" s="117"/>
      <c r="Q4240" s="118"/>
      <c r="R4240" s="119" t="str">
        <f t="shared" si="1340"/>
        <v/>
      </c>
      <c r="S4240" s="133">
        <f>IFERROR(IF(M4240&lt;=0.005,IF(F4240="",L4240,0),IF(F4240&lt;&gt;"",0,IF(P4240="",0,IF(P4240="H",0,IF(Q4240&lt;Veriler!$G$2,L4240*Veriler!$G$2,L4240*Q4240)))))," ")</f>
        <v>0</v>
      </c>
      <c r="T4240" s="133">
        <f>IF(Veriler!T4240&lt;=0.1, S4240, IF(AND(Veriler!T4240&gt;0.1, F4240="", P4240="E"), IF(Q4240&gt;Veriler!$G$2, Q4240*S4240, IF(Q4240&lt;Veriler!$G$2, Veriler!$G$2*S4240, Q4240*S4240)), 0))</f>
        <v>0</v>
      </c>
      <c r="U4240" s="133" t="str">
        <f t="shared" si="1341"/>
        <v xml:space="preserve"> </v>
      </c>
      <c r="V4240" s="134" t="str">
        <f>IFERROR(IF(O4240="%10 sınırı aşılmıştır.",L4240-T4240,IFERROR(IF(F4240="",IF(S4240=1,0,IF(L4240-S4240=0,"",L4240-S4240)),IF(Veriler!M4240="",L4240,IF(L4240*Veriler!M4240=0,"",L4240*Veriler!M4240))),L4240)),0)</f>
        <v/>
      </c>
      <c r="W4240" s="146"/>
      <c r="X4240" s="146"/>
      <c r="Y4240" s="146"/>
    </row>
    <row r="4241" spans="1:25" s="99" customFormat="1" ht="54.75" customHeight="1" x14ac:dyDescent="0.25">
      <c r="A4241" s="96">
        <f t="shared" si="1342"/>
        <v>3126</v>
      </c>
      <c r="B4241" s="175"/>
      <c r="C4241" s="176"/>
      <c r="D4241" s="113"/>
      <c r="E4241" s="115"/>
      <c r="F4241" s="174"/>
      <c r="G4241" s="114" t="str">
        <f t="shared" si="1337"/>
        <v/>
      </c>
      <c r="H4241" s="115"/>
      <c r="I4241" s="115"/>
      <c r="J4241" s="115"/>
      <c r="K4241" s="115"/>
      <c r="L4241" s="133" t="str">
        <f t="shared" si="1338"/>
        <v/>
      </c>
      <c r="M4241" s="116" t="str">
        <f>IF(L4241="", "", L4241/Veriler!$X$1)</f>
        <v/>
      </c>
      <c r="N4241" s="116" t="str">
        <f>IF(F4241&lt;&gt;"", "İthal Girdi", IF(Veriler!T4241="", "", IF(Veriler!S4241="H", "%0,5 üzerindedir", IF(Veriler!T4241&gt;0.1, "%10 sınırı aşılmıştır.", "Uygun"))))</f>
        <v>%0,5 üzerindedir</v>
      </c>
      <c r="O4241" s="116" t="str">
        <f t="shared" si="1339"/>
        <v xml:space="preserve"> </v>
      </c>
      <c r="P4241" s="117"/>
      <c r="Q4241" s="118"/>
      <c r="R4241" s="119" t="str">
        <f t="shared" si="1340"/>
        <v/>
      </c>
      <c r="S4241" s="133">
        <f>IFERROR(IF(M4241&lt;=0.005,IF(F4241="",L4241,0),IF(F4241&lt;&gt;"",0,IF(P4241="",0,IF(P4241="H",0,IF(Q4241&lt;Veriler!$G$2,L4241*Veriler!$G$2,L4241*Q4241)))))," ")</f>
        <v>0</v>
      </c>
      <c r="T4241" s="133">
        <f>IF(Veriler!T4241&lt;=0.1, S4241, IF(AND(Veriler!T4241&gt;0.1, F4241="", P4241="E"), IF(Q4241&gt;Veriler!$G$2, Q4241*S4241, IF(Q4241&lt;Veriler!$G$2, Veriler!$G$2*S4241, Q4241*S4241)), 0))</f>
        <v>0</v>
      </c>
      <c r="U4241" s="133" t="str">
        <f t="shared" si="1341"/>
        <v xml:space="preserve"> </v>
      </c>
      <c r="V4241" s="134" t="str">
        <f>IFERROR(IF(O4241="%10 sınırı aşılmıştır.",L4241-T4241,IFERROR(IF(F4241="",IF(S4241=1,0,IF(L4241-S4241=0,"",L4241-S4241)),IF(Veriler!M4241="",L4241,IF(L4241*Veriler!M4241=0,"",L4241*Veriler!M4241))),L4241)),0)</f>
        <v/>
      </c>
      <c r="W4241" s="146"/>
      <c r="X4241" s="146"/>
      <c r="Y4241" s="146"/>
    </row>
    <row r="4242" spans="1:25" s="99" customFormat="1" ht="54.75" customHeight="1" x14ac:dyDescent="0.25">
      <c r="A4242" s="96">
        <f t="shared" si="1342"/>
        <v>3127</v>
      </c>
      <c r="B4242" s="175"/>
      <c r="C4242" s="176"/>
      <c r="D4242" s="113"/>
      <c r="E4242" s="115"/>
      <c r="F4242" s="174"/>
      <c r="G4242" s="114" t="str">
        <f t="shared" si="1337"/>
        <v/>
      </c>
      <c r="H4242" s="115"/>
      <c r="I4242" s="115"/>
      <c r="J4242" s="115"/>
      <c r="K4242" s="115"/>
      <c r="L4242" s="133" t="str">
        <f t="shared" si="1338"/>
        <v/>
      </c>
      <c r="M4242" s="116" t="str">
        <f>IF(L4242="", "", L4242/Veriler!$X$1)</f>
        <v/>
      </c>
      <c r="N4242" s="116" t="str">
        <f>IF(F4242&lt;&gt;"", "İthal Girdi", IF(Veriler!T4242="", "", IF(Veriler!S4242="H", "%0,5 üzerindedir", IF(Veriler!T4242&gt;0.1, "%10 sınırı aşılmıştır.", "Uygun"))))</f>
        <v>%0,5 üzerindedir</v>
      </c>
      <c r="O4242" s="116" t="str">
        <f t="shared" si="1339"/>
        <v xml:space="preserve"> </v>
      </c>
      <c r="P4242" s="117"/>
      <c r="Q4242" s="118"/>
      <c r="R4242" s="119" t="str">
        <f t="shared" si="1340"/>
        <v/>
      </c>
      <c r="S4242" s="133">
        <f>IFERROR(IF(M4242&lt;=0.005,IF(F4242="",L4242,0),IF(F4242&lt;&gt;"",0,IF(P4242="",0,IF(P4242="H",0,IF(Q4242&lt;Veriler!$G$2,L4242*Veriler!$G$2,L4242*Q4242)))))," ")</f>
        <v>0</v>
      </c>
      <c r="T4242" s="133">
        <f>IF(Veriler!T4242&lt;=0.1, S4242, IF(AND(Veriler!T4242&gt;0.1, F4242="", P4242="E"), IF(Q4242&gt;Veriler!$G$2, Q4242*S4242, IF(Q4242&lt;Veriler!$G$2, Veriler!$G$2*S4242, Q4242*S4242)), 0))</f>
        <v>0</v>
      </c>
      <c r="U4242" s="133" t="str">
        <f t="shared" si="1341"/>
        <v xml:space="preserve"> </v>
      </c>
      <c r="V4242" s="134" t="str">
        <f>IFERROR(IF(O4242="%10 sınırı aşılmıştır.",L4242-T4242,IFERROR(IF(F4242="",IF(S4242=1,0,IF(L4242-S4242=0,"",L4242-S4242)),IF(Veriler!M4242="",L4242,IF(L4242*Veriler!M4242=0,"",L4242*Veriler!M4242))),L4242)),0)</f>
        <v/>
      </c>
      <c r="W4242" s="146"/>
      <c r="X4242" s="146"/>
      <c r="Y4242" s="146"/>
    </row>
    <row r="4243" spans="1:25" s="99" customFormat="1" ht="54.75" customHeight="1" x14ac:dyDescent="0.25">
      <c r="A4243" s="96">
        <f t="shared" si="1342"/>
        <v>3128</v>
      </c>
      <c r="B4243" s="175"/>
      <c r="C4243" s="176"/>
      <c r="D4243" s="113"/>
      <c r="E4243" s="115"/>
      <c r="F4243" s="174"/>
      <c r="G4243" s="114" t="str">
        <f t="shared" si="1337"/>
        <v/>
      </c>
      <c r="H4243" s="115"/>
      <c r="I4243" s="115"/>
      <c r="J4243" s="115"/>
      <c r="K4243" s="115"/>
      <c r="L4243" s="133" t="str">
        <f t="shared" si="1338"/>
        <v/>
      </c>
      <c r="M4243" s="116" t="str">
        <f>IF(L4243="", "", L4243/Veriler!$X$1)</f>
        <v/>
      </c>
      <c r="N4243" s="116" t="str">
        <f>IF(F4243&lt;&gt;"", "İthal Girdi", IF(Veriler!T4243="", "", IF(Veriler!S4243="H", "%0,5 üzerindedir", IF(Veriler!T4243&gt;0.1, "%10 sınırı aşılmıştır.", "Uygun"))))</f>
        <v>%0,5 üzerindedir</v>
      </c>
      <c r="O4243" s="116" t="str">
        <f t="shared" si="1339"/>
        <v xml:space="preserve"> </v>
      </c>
      <c r="P4243" s="117"/>
      <c r="Q4243" s="118"/>
      <c r="R4243" s="119" t="str">
        <f t="shared" si="1340"/>
        <v/>
      </c>
      <c r="S4243" s="133">
        <f>IFERROR(IF(M4243&lt;=0.005,IF(F4243="",L4243,0),IF(F4243&lt;&gt;"",0,IF(P4243="",0,IF(P4243="H",0,IF(Q4243&lt;Veriler!$G$2,L4243*Veriler!$G$2,L4243*Q4243)))))," ")</f>
        <v>0</v>
      </c>
      <c r="T4243" s="133">
        <f>IF(Veriler!T4243&lt;=0.1, S4243, IF(AND(Veriler!T4243&gt;0.1, F4243="", P4243="E"), IF(Q4243&gt;Veriler!$G$2, Q4243*S4243, IF(Q4243&lt;Veriler!$G$2, Veriler!$G$2*S4243, Q4243*S4243)), 0))</f>
        <v>0</v>
      </c>
      <c r="U4243" s="133" t="str">
        <f t="shared" si="1341"/>
        <v xml:space="preserve"> </v>
      </c>
      <c r="V4243" s="134" t="str">
        <f>IFERROR(IF(O4243="%10 sınırı aşılmıştır.",L4243-T4243,IFERROR(IF(F4243="",IF(S4243=1,0,IF(L4243-S4243=0,"",L4243-S4243)),IF(Veriler!M4243="",L4243,IF(L4243*Veriler!M4243=0,"",L4243*Veriler!M4243))),L4243)),0)</f>
        <v/>
      </c>
      <c r="W4243" s="146"/>
      <c r="X4243" s="146"/>
      <c r="Y4243" s="146"/>
    </row>
    <row r="4244" spans="1:25" s="99" customFormat="1" ht="54.75" customHeight="1" x14ac:dyDescent="0.25">
      <c r="A4244" s="96">
        <f t="shared" si="1342"/>
        <v>3129</v>
      </c>
      <c r="B4244" s="175"/>
      <c r="C4244" s="176"/>
      <c r="D4244" s="113"/>
      <c r="E4244" s="115"/>
      <c r="F4244" s="174"/>
      <c r="G4244" s="114" t="str">
        <f t="shared" si="1337"/>
        <v/>
      </c>
      <c r="H4244" s="115"/>
      <c r="I4244" s="115"/>
      <c r="J4244" s="115"/>
      <c r="K4244" s="115"/>
      <c r="L4244" s="133" t="str">
        <f t="shared" si="1338"/>
        <v/>
      </c>
      <c r="M4244" s="116" t="str">
        <f>IF(L4244="", "", L4244/Veriler!$X$1)</f>
        <v/>
      </c>
      <c r="N4244" s="116" t="str">
        <f>IF(F4244&lt;&gt;"", "İthal Girdi", IF(Veriler!T4244="", "", IF(Veriler!S4244="H", "%0,5 üzerindedir", IF(Veriler!T4244&gt;0.1, "%10 sınırı aşılmıştır.", "Uygun"))))</f>
        <v>%0,5 üzerindedir</v>
      </c>
      <c r="O4244" s="116" t="str">
        <f t="shared" si="1339"/>
        <v xml:space="preserve"> </v>
      </c>
      <c r="P4244" s="117"/>
      <c r="Q4244" s="118"/>
      <c r="R4244" s="119" t="str">
        <f t="shared" si="1340"/>
        <v/>
      </c>
      <c r="S4244" s="133">
        <f>IFERROR(IF(M4244&lt;=0.005,IF(F4244="",L4244,0),IF(F4244&lt;&gt;"",0,IF(P4244="",0,IF(P4244="H",0,IF(Q4244&lt;Veriler!$G$2,L4244*Veriler!$G$2,L4244*Q4244)))))," ")</f>
        <v>0</v>
      </c>
      <c r="T4244" s="133">
        <f>IF(Veriler!T4244&lt;=0.1, S4244, IF(AND(Veriler!T4244&gt;0.1, F4244="", P4244="E"), IF(Q4244&gt;Veriler!$G$2, Q4244*S4244, IF(Q4244&lt;Veriler!$G$2, Veriler!$G$2*S4244, Q4244*S4244)), 0))</f>
        <v>0</v>
      </c>
      <c r="U4244" s="133" t="str">
        <f t="shared" si="1341"/>
        <v xml:space="preserve"> </v>
      </c>
      <c r="V4244" s="134" t="str">
        <f>IFERROR(IF(O4244="%10 sınırı aşılmıştır.",L4244-T4244,IFERROR(IF(F4244="",IF(S4244=1,0,IF(L4244-S4244=0,"",L4244-S4244)),IF(Veriler!M4244="",L4244,IF(L4244*Veriler!M4244=0,"",L4244*Veriler!M4244))),L4244)),0)</f>
        <v/>
      </c>
      <c r="W4244" s="146"/>
      <c r="X4244" s="146"/>
      <c r="Y4244" s="146"/>
    </row>
    <row r="4245" spans="1:25" s="99" customFormat="1" ht="54.75" customHeight="1" x14ac:dyDescent="0.25">
      <c r="A4245" s="96">
        <f t="shared" si="1342"/>
        <v>3130</v>
      </c>
      <c r="B4245" s="175"/>
      <c r="C4245" s="176"/>
      <c r="D4245" s="113"/>
      <c r="E4245" s="115"/>
      <c r="F4245" s="174"/>
      <c r="G4245" s="114" t="str">
        <f t="shared" si="1337"/>
        <v/>
      </c>
      <c r="H4245" s="115"/>
      <c r="I4245" s="115"/>
      <c r="J4245" s="115"/>
      <c r="K4245" s="115"/>
      <c r="L4245" s="133" t="str">
        <f t="shared" si="1338"/>
        <v/>
      </c>
      <c r="M4245" s="116" t="str">
        <f>IF(L4245="", "", L4245/Veriler!$X$1)</f>
        <v/>
      </c>
      <c r="N4245" s="116" t="str">
        <f>IF(F4245&lt;&gt;"", "İthal Girdi", IF(Veriler!T4245="", "", IF(Veriler!S4245="H", "%0,5 üzerindedir", IF(Veriler!T4245&gt;0.1, "%10 sınırı aşılmıştır.", "Uygun"))))</f>
        <v>%0,5 üzerindedir</v>
      </c>
      <c r="O4245" s="116" t="str">
        <f t="shared" si="1339"/>
        <v xml:space="preserve"> </v>
      </c>
      <c r="P4245" s="117"/>
      <c r="Q4245" s="118"/>
      <c r="R4245" s="119" t="str">
        <f t="shared" si="1340"/>
        <v/>
      </c>
      <c r="S4245" s="133">
        <f>IFERROR(IF(M4245&lt;=0.005,IF(F4245="",L4245,0),IF(F4245&lt;&gt;"",0,IF(P4245="",0,IF(P4245="H",0,IF(Q4245&lt;Veriler!$G$2,L4245*Veriler!$G$2,L4245*Q4245)))))," ")</f>
        <v>0</v>
      </c>
      <c r="T4245" s="133">
        <f>IF(Veriler!T4245&lt;=0.1, S4245, IF(AND(Veriler!T4245&gt;0.1, F4245="", P4245="E"), IF(Q4245&gt;Veriler!$G$2, Q4245*S4245, IF(Q4245&lt;Veriler!$G$2, Veriler!$G$2*S4245, Q4245*S4245)), 0))</f>
        <v>0</v>
      </c>
      <c r="U4245" s="133" t="str">
        <f t="shared" si="1341"/>
        <v xml:space="preserve"> </v>
      </c>
      <c r="V4245" s="134" t="str">
        <f>IFERROR(IF(O4245="%10 sınırı aşılmıştır.",L4245-T4245,IFERROR(IF(F4245="",IF(S4245=1,0,IF(L4245-S4245=0,"",L4245-S4245)),IF(Veriler!M4245="",L4245,IF(L4245*Veriler!M4245=0,"",L4245*Veriler!M4245))),L4245)),0)</f>
        <v/>
      </c>
      <c r="W4245" s="146"/>
      <c r="X4245" s="146"/>
      <c r="Y4245" s="146"/>
    </row>
    <row r="4246" spans="1:25" s="99" customFormat="1" ht="54.75" customHeight="1" x14ac:dyDescent="0.25">
      <c r="A4246" s="96">
        <f t="shared" si="1342"/>
        <v>3131</v>
      </c>
      <c r="B4246" s="175"/>
      <c r="C4246" s="176"/>
      <c r="D4246" s="113"/>
      <c r="E4246" s="115"/>
      <c r="F4246" s="174"/>
      <c r="G4246" s="114" t="str">
        <f t="shared" si="1337"/>
        <v/>
      </c>
      <c r="H4246" s="115"/>
      <c r="I4246" s="115"/>
      <c r="J4246" s="115"/>
      <c r="K4246" s="115"/>
      <c r="L4246" s="133" t="str">
        <f t="shared" si="1338"/>
        <v/>
      </c>
      <c r="M4246" s="116" t="str">
        <f>IF(L4246="", "", L4246/Veriler!$X$1)</f>
        <v/>
      </c>
      <c r="N4246" s="116" t="str">
        <f>IF(F4246&lt;&gt;"", "İthal Girdi", IF(Veriler!T4246="", "", IF(Veriler!S4246="H", "%0,5 üzerindedir", IF(Veriler!T4246&gt;0.1, "%10 sınırı aşılmıştır.", "Uygun"))))</f>
        <v>%0,5 üzerindedir</v>
      </c>
      <c r="O4246" s="116" t="str">
        <f t="shared" si="1339"/>
        <v xml:space="preserve"> </v>
      </c>
      <c r="P4246" s="117"/>
      <c r="Q4246" s="118"/>
      <c r="R4246" s="119" t="str">
        <f t="shared" si="1340"/>
        <v/>
      </c>
      <c r="S4246" s="133">
        <f>IFERROR(IF(M4246&lt;=0.005,IF(F4246="",L4246,0),IF(F4246&lt;&gt;"",0,IF(P4246="",0,IF(P4246="H",0,IF(Q4246&lt;Veriler!$G$2,L4246*Veriler!$G$2,L4246*Q4246)))))," ")</f>
        <v>0</v>
      </c>
      <c r="T4246" s="133">
        <f>IF(Veriler!T4246&lt;=0.1, S4246, IF(AND(Veriler!T4246&gt;0.1, F4246="", P4246="E"), IF(Q4246&gt;Veriler!$G$2, Q4246*S4246, IF(Q4246&lt;Veriler!$G$2, Veriler!$G$2*S4246, Q4246*S4246)), 0))</f>
        <v>0</v>
      </c>
      <c r="U4246" s="133" t="str">
        <f t="shared" si="1341"/>
        <v xml:space="preserve"> </v>
      </c>
      <c r="V4246" s="134" t="str">
        <f>IFERROR(IF(O4246="%10 sınırı aşılmıştır.",L4246-T4246,IFERROR(IF(F4246="",IF(S4246=1,0,IF(L4246-S4246=0,"",L4246-S4246)),IF(Veriler!M4246="",L4246,IF(L4246*Veriler!M4246=0,"",L4246*Veriler!M4246))),L4246)),0)</f>
        <v/>
      </c>
      <c r="W4246" s="146"/>
      <c r="X4246" s="146"/>
      <c r="Y4246" s="146"/>
    </row>
    <row r="4247" spans="1:25" s="99" customFormat="1" ht="54.75" customHeight="1" x14ac:dyDescent="0.25">
      <c r="A4247" s="96">
        <f t="shared" si="1342"/>
        <v>3132</v>
      </c>
      <c r="B4247" s="175"/>
      <c r="C4247" s="176"/>
      <c r="D4247" s="113"/>
      <c r="E4247" s="115"/>
      <c r="F4247" s="174"/>
      <c r="G4247" s="114" t="str">
        <f t="shared" si="1337"/>
        <v/>
      </c>
      <c r="H4247" s="115"/>
      <c r="I4247" s="115"/>
      <c r="J4247" s="115"/>
      <c r="K4247" s="115"/>
      <c r="L4247" s="133" t="str">
        <f t="shared" si="1338"/>
        <v/>
      </c>
      <c r="M4247" s="116" t="str">
        <f>IF(L4247="", "", L4247/Veriler!$X$1)</f>
        <v/>
      </c>
      <c r="N4247" s="116" t="str">
        <f>IF(F4247&lt;&gt;"", "İthal Girdi", IF(Veriler!T4247="", "", IF(Veriler!S4247="H", "%0,5 üzerindedir", IF(Veriler!T4247&gt;0.1, "%10 sınırı aşılmıştır.", "Uygun"))))</f>
        <v>%0,5 üzerindedir</v>
      </c>
      <c r="O4247" s="116" t="str">
        <f t="shared" si="1339"/>
        <v xml:space="preserve"> </v>
      </c>
      <c r="P4247" s="117"/>
      <c r="Q4247" s="118"/>
      <c r="R4247" s="119" t="str">
        <f t="shared" si="1340"/>
        <v/>
      </c>
      <c r="S4247" s="133">
        <f>IFERROR(IF(M4247&lt;=0.005,IF(F4247="",L4247,0),IF(F4247&lt;&gt;"",0,IF(P4247="",0,IF(P4247="H",0,IF(Q4247&lt;Veriler!$G$2,L4247*Veriler!$G$2,L4247*Q4247)))))," ")</f>
        <v>0</v>
      </c>
      <c r="T4247" s="133">
        <f>IF(Veriler!T4247&lt;=0.1, S4247, IF(AND(Veriler!T4247&gt;0.1, F4247="", P4247="E"), IF(Q4247&gt;Veriler!$G$2, Q4247*S4247, IF(Q4247&lt;Veriler!$G$2, Veriler!$G$2*S4247, Q4247*S4247)), 0))</f>
        <v>0</v>
      </c>
      <c r="U4247" s="133" t="str">
        <f t="shared" si="1341"/>
        <v xml:space="preserve"> </v>
      </c>
      <c r="V4247" s="134" t="str">
        <f>IFERROR(IF(O4247="%10 sınırı aşılmıştır.",L4247-T4247,IFERROR(IF(F4247="",IF(S4247=1,0,IF(L4247-S4247=0,"",L4247-S4247)),IF(Veriler!M4247="",L4247,IF(L4247*Veriler!M4247=0,"",L4247*Veriler!M4247))),L4247)),0)</f>
        <v/>
      </c>
      <c r="W4247" s="146"/>
      <c r="X4247" s="146"/>
      <c r="Y4247" s="146"/>
    </row>
    <row r="4248" spans="1:25" s="99" customFormat="1" ht="54.75" customHeight="1" x14ac:dyDescent="0.25">
      <c r="A4248" s="96">
        <f t="shared" si="1342"/>
        <v>3133</v>
      </c>
      <c r="B4248" s="175"/>
      <c r="C4248" s="176"/>
      <c r="D4248" s="113"/>
      <c r="E4248" s="115"/>
      <c r="F4248" s="174"/>
      <c r="G4248" s="114" t="str">
        <f t="shared" si="1337"/>
        <v/>
      </c>
      <c r="H4248" s="115"/>
      <c r="I4248" s="115"/>
      <c r="J4248" s="115"/>
      <c r="K4248" s="115"/>
      <c r="L4248" s="133" t="str">
        <f t="shared" si="1338"/>
        <v/>
      </c>
      <c r="M4248" s="116" t="str">
        <f>IF(L4248="", "", L4248/Veriler!$X$1)</f>
        <v/>
      </c>
      <c r="N4248" s="116" t="str">
        <f>IF(F4248&lt;&gt;"", "İthal Girdi", IF(Veriler!T4248="", "", IF(Veriler!S4248="H", "%0,5 üzerindedir", IF(Veriler!T4248&gt;0.1, "%10 sınırı aşılmıştır.", "Uygun"))))</f>
        <v>%0,5 üzerindedir</v>
      </c>
      <c r="O4248" s="116" t="str">
        <f t="shared" si="1339"/>
        <v xml:space="preserve"> </v>
      </c>
      <c r="P4248" s="117"/>
      <c r="Q4248" s="118"/>
      <c r="R4248" s="119" t="str">
        <f t="shared" si="1340"/>
        <v/>
      </c>
      <c r="S4248" s="133">
        <f>IFERROR(IF(M4248&lt;=0.005,IF(F4248="",L4248,0),IF(F4248&lt;&gt;"",0,IF(P4248="",0,IF(P4248="H",0,IF(Q4248&lt;Veriler!$G$2,L4248*Veriler!$G$2,L4248*Q4248)))))," ")</f>
        <v>0</v>
      </c>
      <c r="T4248" s="133">
        <f>IF(Veriler!T4248&lt;=0.1, S4248, IF(AND(Veriler!T4248&gt;0.1, F4248="", P4248="E"), IF(Q4248&gt;Veriler!$G$2, Q4248*S4248, IF(Q4248&lt;Veriler!$G$2, Veriler!$G$2*S4248, Q4248*S4248)), 0))</f>
        <v>0</v>
      </c>
      <c r="U4248" s="133" t="str">
        <f t="shared" si="1341"/>
        <v xml:space="preserve"> </v>
      </c>
      <c r="V4248" s="134" t="str">
        <f>IFERROR(IF(O4248="%10 sınırı aşılmıştır.",L4248-T4248,IFERROR(IF(F4248="",IF(S4248=1,0,IF(L4248-S4248=0,"",L4248-S4248)),IF(Veriler!M4248="",L4248,IF(L4248*Veriler!M4248=0,"",L4248*Veriler!M4248))),L4248)),0)</f>
        <v/>
      </c>
      <c r="W4248" s="146"/>
      <c r="X4248" s="146"/>
      <c r="Y4248" s="146"/>
    </row>
    <row r="4249" spans="1:25" s="99" customFormat="1" ht="54.75" customHeight="1" x14ac:dyDescent="0.25">
      <c r="A4249" s="96">
        <f t="shared" si="1342"/>
        <v>3134</v>
      </c>
      <c r="B4249" s="175"/>
      <c r="C4249" s="176"/>
      <c r="D4249" s="113"/>
      <c r="E4249" s="115"/>
      <c r="F4249" s="174"/>
      <c r="G4249" s="114" t="str">
        <f t="shared" si="1337"/>
        <v/>
      </c>
      <c r="H4249" s="115"/>
      <c r="I4249" s="115"/>
      <c r="J4249" s="115"/>
      <c r="K4249" s="115"/>
      <c r="L4249" s="133" t="str">
        <f t="shared" si="1338"/>
        <v/>
      </c>
      <c r="M4249" s="116" t="str">
        <f>IF(L4249="", "", L4249/Veriler!$X$1)</f>
        <v/>
      </c>
      <c r="N4249" s="116" t="str">
        <f>IF(F4249&lt;&gt;"", "İthal Girdi", IF(Veriler!T4249="", "", IF(Veriler!S4249="H", "%0,5 üzerindedir", IF(Veriler!T4249&gt;0.1, "%10 sınırı aşılmıştır.", "Uygun"))))</f>
        <v>%0,5 üzerindedir</v>
      </c>
      <c r="O4249" s="116" t="str">
        <f t="shared" si="1339"/>
        <v xml:space="preserve"> </v>
      </c>
      <c r="P4249" s="117"/>
      <c r="Q4249" s="118"/>
      <c r="R4249" s="119" t="str">
        <f t="shared" si="1340"/>
        <v/>
      </c>
      <c r="S4249" s="133">
        <f>IFERROR(IF(M4249&lt;=0.005,IF(F4249="",L4249,0),IF(F4249&lt;&gt;"",0,IF(P4249="",0,IF(P4249="H",0,IF(Q4249&lt;Veriler!$G$2,L4249*Veriler!$G$2,L4249*Q4249)))))," ")</f>
        <v>0</v>
      </c>
      <c r="T4249" s="133">
        <f>IF(Veriler!T4249&lt;=0.1, S4249, IF(AND(Veriler!T4249&gt;0.1, F4249="", P4249="E"), IF(Q4249&gt;Veriler!$G$2, Q4249*S4249, IF(Q4249&lt;Veriler!$G$2, Veriler!$G$2*S4249, Q4249*S4249)), 0))</f>
        <v>0</v>
      </c>
      <c r="U4249" s="133" t="str">
        <f t="shared" si="1341"/>
        <v xml:space="preserve"> </v>
      </c>
      <c r="V4249" s="134" t="str">
        <f>IFERROR(IF(O4249="%10 sınırı aşılmıştır.",L4249-T4249,IFERROR(IF(F4249="",IF(S4249=1,0,IF(L4249-S4249=0,"",L4249-S4249)),IF(Veriler!M4249="",L4249,IF(L4249*Veriler!M4249=0,"",L4249*Veriler!M4249))),L4249)),0)</f>
        <v/>
      </c>
      <c r="W4249" s="146"/>
      <c r="X4249" s="146"/>
      <c r="Y4249" s="146"/>
    </row>
    <row r="4250" spans="1:25" s="99" customFormat="1" ht="54.75" customHeight="1" x14ac:dyDescent="0.25">
      <c r="A4250" s="96">
        <f t="shared" si="1342"/>
        <v>3135</v>
      </c>
      <c r="B4250" s="175"/>
      <c r="C4250" s="176"/>
      <c r="D4250" s="113"/>
      <c r="E4250" s="115"/>
      <c r="F4250" s="174"/>
      <c r="G4250" s="114" t="str">
        <f t="shared" si="1337"/>
        <v/>
      </c>
      <c r="H4250" s="115"/>
      <c r="I4250" s="115"/>
      <c r="J4250" s="115"/>
      <c r="K4250" s="115"/>
      <c r="L4250" s="133" t="str">
        <f t="shared" si="1338"/>
        <v/>
      </c>
      <c r="M4250" s="116" t="str">
        <f>IF(L4250="", "", L4250/Veriler!$X$1)</f>
        <v/>
      </c>
      <c r="N4250" s="116" t="str">
        <f>IF(F4250&lt;&gt;"", "İthal Girdi", IF(Veriler!T4250="", "", IF(Veriler!S4250="H", "%0,5 üzerindedir", IF(Veriler!T4250&gt;0.1, "%10 sınırı aşılmıştır.", "Uygun"))))</f>
        <v>%0,5 üzerindedir</v>
      </c>
      <c r="O4250" s="116" t="str">
        <f t="shared" si="1339"/>
        <v xml:space="preserve"> </v>
      </c>
      <c r="P4250" s="117"/>
      <c r="Q4250" s="118"/>
      <c r="R4250" s="119" t="str">
        <f t="shared" si="1340"/>
        <v/>
      </c>
      <c r="S4250" s="133">
        <f>IFERROR(IF(M4250&lt;=0.005,IF(F4250="",L4250,0),IF(F4250&lt;&gt;"",0,IF(P4250="",0,IF(P4250="H",0,IF(Q4250&lt;Veriler!$G$2,L4250*Veriler!$G$2,L4250*Q4250)))))," ")</f>
        <v>0</v>
      </c>
      <c r="T4250" s="133">
        <f>IF(Veriler!T4250&lt;=0.1, S4250, IF(AND(Veriler!T4250&gt;0.1, F4250="", P4250="E"), IF(Q4250&gt;Veriler!$G$2, Q4250*S4250, IF(Q4250&lt;Veriler!$G$2, Veriler!$G$2*S4250, Q4250*S4250)), 0))</f>
        <v>0</v>
      </c>
      <c r="U4250" s="133" t="str">
        <f t="shared" si="1341"/>
        <v xml:space="preserve"> </v>
      </c>
      <c r="V4250" s="134" t="str">
        <f>IFERROR(IF(O4250="%10 sınırı aşılmıştır.",L4250-T4250,IFERROR(IF(F4250="",IF(S4250=1,0,IF(L4250-S4250=0,"",L4250-S4250)),IF(Veriler!M4250="",L4250,IF(L4250*Veriler!M4250=0,"",L4250*Veriler!M4250))),L4250)),0)</f>
        <v/>
      </c>
      <c r="W4250" s="146"/>
      <c r="X4250" s="146"/>
      <c r="Y4250" s="146"/>
    </row>
    <row r="4251" spans="1:25" s="99" customFormat="1" ht="54.75" customHeight="1" x14ac:dyDescent="0.25">
      <c r="A4251" s="96">
        <f t="shared" si="1342"/>
        <v>3136</v>
      </c>
      <c r="B4251" s="175"/>
      <c r="C4251" s="176"/>
      <c r="D4251" s="113"/>
      <c r="E4251" s="115"/>
      <c r="F4251" s="174"/>
      <c r="G4251" s="114" t="str">
        <f t="shared" si="1337"/>
        <v/>
      </c>
      <c r="H4251" s="115"/>
      <c r="I4251" s="115"/>
      <c r="J4251" s="115"/>
      <c r="K4251" s="115"/>
      <c r="L4251" s="133" t="str">
        <f t="shared" si="1338"/>
        <v/>
      </c>
      <c r="M4251" s="116" t="str">
        <f>IF(L4251="", "", L4251/Veriler!$X$1)</f>
        <v/>
      </c>
      <c r="N4251" s="116" t="str">
        <f>IF(F4251&lt;&gt;"", "İthal Girdi", IF(Veriler!T4251="", "", IF(Veriler!S4251="H", "%0,5 üzerindedir", IF(Veriler!T4251&gt;0.1, "%10 sınırı aşılmıştır.", "Uygun"))))</f>
        <v>%0,5 üzerindedir</v>
      </c>
      <c r="O4251" s="116" t="str">
        <f t="shared" si="1339"/>
        <v xml:space="preserve"> </v>
      </c>
      <c r="P4251" s="117"/>
      <c r="Q4251" s="118"/>
      <c r="R4251" s="119" t="str">
        <f t="shared" si="1340"/>
        <v/>
      </c>
      <c r="S4251" s="133">
        <f>IFERROR(IF(M4251&lt;=0.005,IF(F4251="",L4251,0),IF(F4251&lt;&gt;"",0,IF(P4251="",0,IF(P4251="H",0,IF(Q4251&lt;Veriler!$G$2,L4251*Veriler!$G$2,L4251*Q4251)))))," ")</f>
        <v>0</v>
      </c>
      <c r="T4251" s="133">
        <f>IF(Veriler!T4251&lt;=0.1, S4251, IF(AND(Veriler!T4251&gt;0.1, F4251="", P4251="E"), IF(Q4251&gt;Veriler!$G$2, Q4251*S4251, IF(Q4251&lt;Veriler!$G$2, Veriler!$G$2*S4251, Q4251*S4251)), 0))</f>
        <v>0</v>
      </c>
      <c r="U4251" s="133" t="str">
        <f t="shared" si="1341"/>
        <v xml:space="preserve"> </v>
      </c>
      <c r="V4251" s="134" t="str">
        <f>IFERROR(IF(O4251="%10 sınırı aşılmıştır.",L4251-T4251,IFERROR(IF(F4251="",IF(S4251=1,0,IF(L4251-S4251=0,"",L4251-S4251)),IF(Veriler!M4251="",L4251,IF(L4251*Veriler!M4251=0,"",L4251*Veriler!M4251))),L4251)),0)</f>
        <v/>
      </c>
      <c r="W4251" s="146"/>
      <c r="X4251" s="146"/>
      <c r="Y4251" s="146"/>
    </row>
    <row r="4252" spans="1:25" s="99" customFormat="1" ht="24" customHeight="1" x14ac:dyDescent="0.25">
      <c r="A4252" s="103"/>
      <c r="B4252" s="104"/>
      <c r="C4252" s="104"/>
      <c r="D4252" s="104"/>
      <c r="E4252" s="103"/>
      <c r="F4252" s="135"/>
      <c r="G4252" s="157"/>
      <c r="H4252" s="103"/>
      <c r="I4252" s="103"/>
      <c r="J4252" s="103"/>
      <c r="K4252" s="103"/>
      <c r="L4252" s="136">
        <f>SUM(L4223:L4236,L4238:L4251)</f>
        <v>0</v>
      </c>
      <c r="M4252" s="158"/>
      <c r="N4252" s="158"/>
      <c r="O4252" s="158"/>
      <c r="P4252" s="105"/>
      <c r="Q4252" s="106"/>
      <c r="R4252" s="159"/>
      <c r="S4252" s="160"/>
      <c r="T4252" s="160"/>
      <c r="U4252" s="160"/>
      <c r="V4252" s="160"/>
      <c r="W4252" s="146"/>
      <c r="X4252" s="146"/>
      <c r="Y4252" s="146"/>
    </row>
    <row r="4253" spans="1:25" s="99" customFormat="1" ht="31.5" customHeight="1" x14ac:dyDescent="0.25">
      <c r="A4253" s="103"/>
      <c r="B4253" s="104"/>
      <c r="C4253" s="104"/>
      <c r="D4253" s="104"/>
      <c r="E4253" s="103"/>
      <c r="F4253" s="135"/>
      <c r="G4253" s="157"/>
      <c r="H4253" s="103"/>
      <c r="I4253" s="103"/>
      <c r="J4253" s="103"/>
      <c r="K4253" s="103"/>
      <c r="L4253" s="161"/>
      <c r="M4253" s="158"/>
      <c r="N4253" s="158"/>
      <c r="O4253" s="158"/>
      <c r="P4253" s="105"/>
      <c r="Q4253" s="106"/>
      <c r="R4253" s="159"/>
      <c r="S4253" s="162" t="s">
        <v>57</v>
      </c>
      <c r="T4253" s="162" t="s">
        <v>57</v>
      </c>
      <c r="U4253" s="162" t="s">
        <v>57</v>
      </c>
      <c r="V4253" s="163" t="s">
        <v>58</v>
      </c>
      <c r="W4253" s="146"/>
      <c r="X4253" s="146"/>
      <c r="Y4253" s="146"/>
    </row>
    <row r="4254" spans="1:25" s="99" customFormat="1" ht="58.5" customHeight="1" x14ac:dyDescent="0.25">
      <c r="A4254" s="185" t="s">
        <v>59</v>
      </c>
      <c r="B4254" s="180"/>
      <c r="C4254" s="180"/>
      <c r="D4254" s="180"/>
      <c r="E4254" s="180"/>
      <c r="F4254" s="180"/>
      <c r="G4254" s="180"/>
      <c r="H4254" s="180"/>
      <c r="I4254" s="180"/>
      <c r="J4254" s="180"/>
      <c r="K4254" s="180"/>
      <c r="L4254" s="180"/>
      <c r="M4254" s="180"/>
      <c r="N4254" s="180"/>
      <c r="O4254" s="180"/>
      <c r="P4254" s="180"/>
      <c r="Q4254" s="180"/>
      <c r="R4254" s="176"/>
      <c r="S4254" s="137">
        <f>SUM(S4216,S4223:S4236,S4238:S4251)</f>
        <v>0</v>
      </c>
      <c r="T4254" s="137" t="str">
        <f>IF(SUM(T4223:T4236,T4238:T4251)=0," ",SUM(T4223:T4236,T4238:T4251))</f>
        <v xml:space="preserve"> </v>
      </c>
      <c r="U4254" s="137" t="str">
        <f>IF(SUM(U4223:U4236,U4238:U4251)=0," ",SUM(U4223:U4236,U4238:U4251))</f>
        <v xml:space="preserve"> </v>
      </c>
      <c r="V4254" s="137" t="str">
        <f>IF(SUM(V4223:V4236,V4238:V4251)=0," ",SUM(V4223:V4236,V4238:V4251))</f>
        <v xml:space="preserve"> </v>
      </c>
      <c r="W4254" s="146"/>
      <c r="X4254" s="164">
        <f>SUM(U4223:U4236,U4238:U4251)</f>
        <v>0</v>
      </c>
      <c r="Y4254" s="164">
        <f>SUM(V4223:V4236,V4238:V4251)</f>
        <v>0</v>
      </c>
    </row>
    <row r="4255" spans="1:25" x14ac:dyDescent="0.3">
      <c r="A4255" s="34"/>
      <c r="G4255" s="146"/>
      <c r="L4255" s="146"/>
      <c r="M4255" s="146"/>
      <c r="N4255" s="146"/>
      <c r="O4255" s="146"/>
      <c r="R4255" s="146"/>
      <c r="S4255" s="146"/>
      <c r="T4255" s="146"/>
      <c r="U4255" s="146"/>
      <c r="V4255" s="146"/>
      <c r="W4255" s="146"/>
      <c r="X4255" s="146"/>
      <c r="Y4255" s="146"/>
    </row>
    <row r="4256" spans="1:25" x14ac:dyDescent="0.3">
      <c r="A4256" s="186" t="s">
        <v>60</v>
      </c>
      <c r="B4256" s="187"/>
      <c r="C4256" s="187"/>
      <c r="D4256" s="187"/>
      <c r="E4256" s="187"/>
      <c r="F4256" s="187"/>
      <c r="G4256" s="187"/>
      <c r="H4256" s="187"/>
      <c r="I4256" s="187"/>
      <c r="J4256" s="187"/>
      <c r="K4256" s="187"/>
      <c r="L4256" s="187"/>
      <c r="M4256" s="187"/>
      <c r="N4256" s="187"/>
      <c r="O4256" s="187"/>
      <c r="P4256" s="187"/>
      <c r="Q4256" s="187"/>
      <c r="R4256" s="187"/>
      <c r="S4256" s="187"/>
      <c r="T4256" s="187"/>
      <c r="U4256" s="187"/>
      <c r="V4256" s="187"/>
      <c r="W4256" s="146"/>
      <c r="X4256" s="146"/>
      <c r="Y4256" s="146"/>
    </row>
    <row r="4257" spans="1:25" s="99" customFormat="1" ht="41.25" customHeight="1" x14ac:dyDescent="0.25">
      <c r="A4257" s="189" t="s">
        <v>38</v>
      </c>
      <c r="B4257" s="180"/>
      <c r="C4257" s="180"/>
      <c r="D4257" s="180"/>
      <c r="E4257" s="180"/>
      <c r="F4257" s="180"/>
      <c r="G4257" s="180"/>
      <c r="H4257" s="180"/>
      <c r="I4257" s="180"/>
      <c r="J4257" s="180"/>
      <c r="K4257" s="180"/>
      <c r="L4257" s="180"/>
      <c r="M4257" s="180"/>
      <c r="N4257" s="180"/>
      <c r="O4257" s="180"/>
      <c r="P4257" s="180"/>
      <c r="Q4257" s="180"/>
      <c r="R4257" s="180"/>
      <c r="S4257" s="180"/>
      <c r="T4257" s="180"/>
      <c r="U4257" s="180"/>
      <c r="V4257" s="176"/>
      <c r="W4257" s="146"/>
      <c r="X4257" s="146"/>
      <c r="Y4257" s="146"/>
    </row>
    <row r="4258" spans="1:25" s="100" customFormat="1" ht="35.25" customHeight="1" x14ac:dyDescent="0.25">
      <c r="A4258" s="179" t="s">
        <v>39</v>
      </c>
      <c r="B4258" s="180"/>
      <c r="C4258" s="180"/>
      <c r="D4258" s="180"/>
      <c r="E4258" s="180"/>
      <c r="F4258" s="180"/>
      <c r="G4258" s="180"/>
      <c r="H4258" s="180"/>
      <c r="I4258" s="180"/>
      <c r="J4258" s="180"/>
      <c r="K4258" s="180"/>
      <c r="L4258" s="180"/>
      <c r="M4258" s="180"/>
      <c r="N4258" s="180"/>
      <c r="O4258" s="180"/>
      <c r="P4258" s="180"/>
      <c r="Q4258" s="180"/>
      <c r="R4258" s="176"/>
      <c r="S4258" s="147"/>
      <c r="T4258" s="148"/>
      <c r="U4258" s="149" t="s">
        <v>40</v>
      </c>
      <c r="V4258" s="150">
        <f>V4220+1</f>
        <v>113</v>
      </c>
      <c r="W4258" s="146"/>
      <c r="X4258" s="146"/>
      <c r="Y4258" s="146"/>
    </row>
    <row r="4259" spans="1:25" s="99" customFormat="1" ht="81" customHeight="1" x14ac:dyDescent="0.25">
      <c r="A4259" s="110" t="s">
        <v>3</v>
      </c>
      <c r="B4259" s="188" t="s">
        <v>41</v>
      </c>
      <c r="C4259" s="176"/>
      <c r="D4259" s="111" t="s">
        <v>42</v>
      </c>
      <c r="E4259" s="110" t="s">
        <v>324</v>
      </c>
      <c r="F4259" s="111" t="s">
        <v>325</v>
      </c>
      <c r="G4259" s="151" t="s">
        <v>43</v>
      </c>
      <c r="H4259" s="110" t="s">
        <v>44</v>
      </c>
      <c r="I4259" s="110" t="s">
        <v>8</v>
      </c>
      <c r="J4259" s="110" t="s">
        <v>45</v>
      </c>
      <c r="K4259" s="110" t="s">
        <v>46</v>
      </c>
      <c r="L4259" s="152" t="s">
        <v>47</v>
      </c>
      <c r="M4259" s="153" t="s">
        <v>48</v>
      </c>
      <c r="N4259" s="154" t="s">
        <v>49</v>
      </c>
      <c r="O4259" s="154" t="s">
        <v>49</v>
      </c>
      <c r="P4259" s="112" t="s">
        <v>50</v>
      </c>
      <c r="Q4259" s="110" t="s">
        <v>51</v>
      </c>
      <c r="R4259" s="155" t="s">
        <v>52</v>
      </c>
      <c r="S4259" s="156" t="s">
        <v>53</v>
      </c>
      <c r="T4259" s="156" t="s">
        <v>54</v>
      </c>
      <c r="U4259" s="152" t="s">
        <v>54</v>
      </c>
      <c r="V4259" s="152" t="s">
        <v>55</v>
      </c>
      <c r="W4259" s="146"/>
      <c r="X4259" s="146"/>
      <c r="Y4259" s="146"/>
    </row>
    <row r="4260" spans="1:25" s="99" customFormat="1" ht="45" customHeight="1" x14ac:dyDescent="0.25">
      <c r="A4260" s="101"/>
      <c r="B4260" s="177" t="s">
        <v>56</v>
      </c>
      <c r="C4260" s="178"/>
      <c r="D4260" s="102"/>
      <c r="E4260" s="170"/>
      <c r="F4260" s="102"/>
      <c r="G4260" s="95"/>
      <c r="H4260" s="102"/>
      <c r="I4260" s="102"/>
      <c r="J4260" s="102"/>
      <c r="K4260" s="102"/>
      <c r="L4260" s="95"/>
      <c r="M4260" s="95"/>
      <c r="N4260" s="95"/>
      <c r="O4260" s="95"/>
      <c r="P4260" s="102"/>
      <c r="Q4260" s="102"/>
      <c r="R4260" s="190"/>
      <c r="S4260" s="184"/>
      <c r="T4260" s="95"/>
      <c r="U4260" s="95"/>
      <c r="V4260" s="95"/>
      <c r="W4260" s="146"/>
      <c r="X4260" s="146"/>
      <c r="Y4260" s="146"/>
    </row>
    <row r="4261" spans="1:25" s="99" customFormat="1" ht="54.75" customHeight="1" x14ac:dyDescent="0.25">
      <c r="A4261" s="96">
        <f>A4251+1</f>
        <v>3137</v>
      </c>
      <c r="B4261" s="181"/>
      <c r="C4261" s="182"/>
      <c r="D4261" s="113"/>
      <c r="E4261" s="115"/>
      <c r="F4261" s="174"/>
      <c r="G4261" s="114" t="str">
        <f t="shared" ref="G4261:G4274" si="1343">IF(AND(F4261&lt;&gt;"",V4261&lt;&gt;"",L4261&lt;&gt;0),V4261/L4261,"")</f>
        <v/>
      </c>
      <c r="H4261" s="115"/>
      <c r="I4261" s="115"/>
      <c r="J4261" s="115"/>
      <c r="K4261" s="115"/>
      <c r="L4261" s="133" t="str">
        <f t="shared" ref="L4261:L4274" si="1344">IF(AND(H4261&lt;&gt;0, J4261&lt;&gt;0, K4261&lt;&gt;0), H4261*J4261*K4261, "")</f>
        <v/>
      </c>
      <c r="M4261" s="116" t="str">
        <f>IF(L4261="", "", L4261/Veriler!$X$1)</f>
        <v/>
      </c>
      <c r="N4261" s="116" t="str">
        <f>IF(F4261&lt;&gt;"", "İthal Girdi", IF(Veriler!T4261="", "", IF(Veriler!S4261="H", "%0,5 üzerindedir", IF(Veriler!T4261&gt;0.1, "%10 sınırı aşılmıştır.", "Uygun"))))</f>
        <v>%0,5 üzerindedir</v>
      </c>
      <c r="O4261" s="116" t="str">
        <f t="shared" ref="O4261:O4274" si="1345">IF(M4261=""," ",N4261)</f>
        <v xml:space="preserve"> </v>
      </c>
      <c r="P4261" s="117"/>
      <c r="Q4261" s="118"/>
      <c r="R4261" s="119" t="str">
        <f t="shared" ref="R4261:R4274" si="1346">IFERROR(IF(AND(T4261&lt;&gt;"",L4261&lt;&gt;"",L4261&lt;&gt;0,T4261&lt;&gt;0),T4261/L4261,"")," ")</f>
        <v/>
      </c>
      <c r="S4261" s="133">
        <f>IFERROR(IF(M4261&lt;=0.005,IF(F4261="",L4261,0),IF(F4261&lt;&gt;"",0,IF(P4261="",0,IF(P4261="H",0,IF(Q4261&lt;Veriler!$G$2,L4261*Veriler!$G$2,L4261*Q4261)))))," ")</f>
        <v>0</v>
      </c>
      <c r="T4261" s="133">
        <f>IF(Veriler!T4261&lt;=0.1, S4261, IF(AND(Veriler!T4261&gt;0.1, F4261="", P4261="E"), IF(Q4261&gt;Veriler!$G$2, Q4261*S4261, IF(Q4261&lt;Veriler!$G$2, Veriler!$G$2*S4261, Q4261*S4261)), 0))</f>
        <v>0</v>
      </c>
      <c r="U4261" s="133" t="str">
        <f t="shared" ref="U4261:U4274" si="1347">IF(T4261=0," ",T4261)</f>
        <v xml:space="preserve"> </v>
      </c>
      <c r="V4261" s="134" t="str">
        <f>IFERROR(IF(O4261="%10 sınırı aşılmıştır.",L4261-T4261,IFERROR(IF(F4261="",IF(S4261=1,0,IF(L4261-S4261=0,"",L4261-S4261)),IF(Veriler!M4261="",L4261,IF(L4261*Veriler!M4261=0,"",L4261*Veriler!M4261))),L4261)),0)</f>
        <v/>
      </c>
      <c r="W4261" s="146"/>
      <c r="X4261" s="146"/>
      <c r="Y4261" s="146"/>
    </row>
    <row r="4262" spans="1:25" s="99" customFormat="1" ht="54.75" customHeight="1" x14ac:dyDescent="0.25">
      <c r="A4262" s="96">
        <f t="shared" ref="A4262:A4274" si="1348">A4261+1</f>
        <v>3138</v>
      </c>
      <c r="B4262" s="175"/>
      <c r="C4262" s="176"/>
      <c r="D4262" s="113"/>
      <c r="E4262" s="115"/>
      <c r="F4262" s="174"/>
      <c r="G4262" s="114" t="str">
        <f t="shared" si="1343"/>
        <v/>
      </c>
      <c r="H4262" s="115"/>
      <c r="I4262" s="115"/>
      <c r="J4262" s="115"/>
      <c r="K4262" s="115"/>
      <c r="L4262" s="133" t="str">
        <f t="shared" si="1344"/>
        <v/>
      </c>
      <c r="M4262" s="116" t="str">
        <f>IF(L4262="", "", L4262/Veriler!$X$1)</f>
        <v/>
      </c>
      <c r="N4262" s="116" t="str">
        <f>IF(F4262&lt;&gt;"", "İthal Girdi", IF(Veriler!T4262="", "", IF(Veriler!S4262="H", "%0,5 üzerindedir", IF(Veriler!T4262&gt;0.1, "%10 sınırı aşılmıştır.", "Uygun"))))</f>
        <v>%0,5 üzerindedir</v>
      </c>
      <c r="O4262" s="116" t="str">
        <f t="shared" si="1345"/>
        <v xml:space="preserve"> </v>
      </c>
      <c r="P4262" s="117"/>
      <c r="Q4262" s="118"/>
      <c r="R4262" s="119" t="str">
        <f t="shared" si="1346"/>
        <v/>
      </c>
      <c r="S4262" s="133">
        <f>IFERROR(IF(M4262&lt;=0.005,IF(F4262="",L4262,0),IF(F4262&lt;&gt;"",0,IF(P4262="",0,IF(P4262="H",0,IF(Q4262&lt;Veriler!$G$2,L4262*Veriler!$G$2,L4262*Q4262)))))," ")</f>
        <v>0</v>
      </c>
      <c r="T4262" s="133">
        <f>IF(Veriler!T4262&lt;=0.1, S4262, IF(AND(Veriler!T4262&gt;0.1, F4262="", P4262="E"), IF(Q4262&gt;Veriler!$G$2, Q4262*S4262, IF(Q4262&lt;Veriler!$G$2, Veriler!$G$2*S4262, Q4262*S4262)), 0))</f>
        <v>0</v>
      </c>
      <c r="U4262" s="133" t="str">
        <f t="shared" si="1347"/>
        <v xml:space="preserve"> </v>
      </c>
      <c r="V4262" s="134" t="str">
        <f>IFERROR(IF(O4262="%10 sınırı aşılmıştır.",L4262-T4262,IFERROR(IF(F4262="",IF(S4262=1,0,IF(L4262-S4262=0,"",L4262-S4262)),IF(Veriler!M4262="",L4262,IF(L4262*Veriler!M4262=0,"",L4262*Veriler!M4262))),L4262)),0)</f>
        <v/>
      </c>
      <c r="W4262" s="146"/>
      <c r="X4262" s="146"/>
      <c r="Y4262" s="146"/>
    </row>
    <row r="4263" spans="1:25" s="99" customFormat="1" ht="54.75" customHeight="1" x14ac:dyDescent="0.25">
      <c r="A4263" s="96">
        <f t="shared" si="1348"/>
        <v>3139</v>
      </c>
      <c r="B4263" s="175"/>
      <c r="C4263" s="176"/>
      <c r="D4263" s="113"/>
      <c r="E4263" s="115"/>
      <c r="F4263" s="174"/>
      <c r="G4263" s="114" t="str">
        <f t="shared" si="1343"/>
        <v/>
      </c>
      <c r="H4263" s="115"/>
      <c r="I4263" s="115"/>
      <c r="J4263" s="115"/>
      <c r="K4263" s="115"/>
      <c r="L4263" s="133" t="str">
        <f t="shared" si="1344"/>
        <v/>
      </c>
      <c r="M4263" s="116" t="str">
        <f>IF(L4263="", "", L4263/Veriler!$X$1)</f>
        <v/>
      </c>
      <c r="N4263" s="116" t="str">
        <f>IF(F4263&lt;&gt;"", "İthal Girdi", IF(Veriler!T4263="", "", IF(Veriler!S4263="H", "%0,5 üzerindedir", IF(Veriler!T4263&gt;0.1, "%10 sınırı aşılmıştır.", "Uygun"))))</f>
        <v>%0,5 üzerindedir</v>
      </c>
      <c r="O4263" s="116" t="str">
        <f t="shared" si="1345"/>
        <v xml:space="preserve"> </v>
      </c>
      <c r="P4263" s="117"/>
      <c r="Q4263" s="118"/>
      <c r="R4263" s="119" t="str">
        <f t="shared" si="1346"/>
        <v/>
      </c>
      <c r="S4263" s="133">
        <f>IFERROR(IF(M4263&lt;=0.005,IF(F4263="",L4263,0),IF(F4263&lt;&gt;"",0,IF(P4263="",0,IF(P4263="H",0,IF(Q4263&lt;Veriler!$G$2,L4263*Veriler!$G$2,L4263*Q4263)))))," ")</f>
        <v>0</v>
      </c>
      <c r="T4263" s="133">
        <f>IF(Veriler!T4263&lt;=0.1, S4263, IF(AND(Veriler!T4263&gt;0.1, F4263="", P4263="E"), IF(Q4263&gt;Veriler!$G$2, Q4263*S4263, IF(Q4263&lt;Veriler!$G$2, Veriler!$G$2*S4263, Q4263*S4263)), 0))</f>
        <v>0</v>
      </c>
      <c r="U4263" s="133" t="str">
        <f t="shared" si="1347"/>
        <v xml:space="preserve"> </v>
      </c>
      <c r="V4263" s="134" t="str">
        <f>IFERROR(IF(O4263="%10 sınırı aşılmıştır.",L4263-T4263,IFERROR(IF(F4263="",IF(S4263=1,0,IF(L4263-S4263=0,"",L4263-S4263)),IF(Veriler!M4263="",L4263,IF(L4263*Veriler!M4263=0,"",L4263*Veriler!M4263))),L4263)),0)</f>
        <v/>
      </c>
      <c r="W4263" s="146"/>
      <c r="X4263" s="146"/>
      <c r="Y4263" s="146"/>
    </row>
    <row r="4264" spans="1:25" s="99" customFormat="1" ht="54.75" customHeight="1" x14ac:dyDescent="0.25">
      <c r="A4264" s="96">
        <f t="shared" si="1348"/>
        <v>3140</v>
      </c>
      <c r="B4264" s="175"/>
      <c r="C4264" s="176"/>
      <c r="D4264" s="113"/>
      <c r="E4264" s="115"/>
      <c r="F4264" s="174"/>
      <c r="G4264" s="114" t="str">
        <f t="shared" si="1343"/>
        <v/>
      </c>
      <c r="H4264" s="115"/>
      <c r="I4264" s="115"/>
      <c r="J4264" s="115"/>
      <c r="K4264" s="115"/>
      <c r="L4264" s="133" t="str">
        <f t="shared" si="1344"/>
        <v/>
      </c>
      <c r="M4264" s="116" t="str">
        <f>IF(L4264="", "", L4264/Veriler!$X$1)</f>
        <v/>
      </c>
      <c r="N4264" s="116" t="str">
        <f>IF(F4264&lt;&gt;"", "İthal Girdi", IF(Veriler!T4264="", "", IF(Veriler!S4264="H", "%0,5 üzerindedir", IF(Veriler!T4264&gt;0.1, "%10 sınırı aşılmıştır.", "Uygun"))))</f>
        <v>%0,5 üzerindedir</v>
      </c>
      <c r="O4264" s="116" t="str">
        <f t="shared" si="1345"/>
        <v xml:space="preserve"> </v>
      </c>
      <c r="P4264" s="117"/>
      <c r="Q4264" s="118"/>
      <c r="R4264" s="119" t="str">
        <f t="shared" si="1346"/>
        <v/>
      </c>
      <c r="S4264" s="133">
        <f>IFERROR(IF(M4264&lt;=0.005,IF(F4264="",L4264,0),IF(F4264&lt;&gt;"",0,IF(P4264="",0,IF(P4264="H",0,IF(Q4264&lt;Veriler!$G$2,L4264*Veriler!$G$2,L4264*Q4264)))))," ")</f>
        <v>0</v>
      </c>
      <c r="T4264" s="133">
        <f>IF(Veriler!T4264&lt;=0.1, S4264, IF(AND(Veriler!T4264&gt;0.1, F4264="", P4264="E"), IF(Q4264&gt;Veriler!$G$2, Q4264*S4264, IF(Q4264&lt;Veriler!$G$2, Veriler!$G$2*S4264, Q4264*S4264)), 0))</f>
        <v>0</v>
      </c>
      <c r="U4264" s="133" t="str">
        <f t="shared" si="1347"/>
        <v xml:space="preserve"> </v>
      </c>
      <c r="V4264" s="134" t="str">
        <f>IFERROR(IF(O4264="%10 sınırı aşılmıştır.",L4264-T4264,IFERROR(IF(F4264="",IF(S4264=1,0,IF(L4264-S4264=0,"",L4264-S4264)),IF(Veriler!M4264="",L4264,IF(L4264*Veriler!M4264=0,"",L4264*Veriler!M4264))),L4264)),0)</f>
        <v/>
      </c>
      <c r="W4264" s="146"/>
      <c r="X4264" s="146"/>
      <c r="Y4264" s="146"/>
    </row>
    <row r="4265" spans="1:25" s="99" customFormat="1" ht="54.75" customHeight="1" x14ac:dyDescent="0.25">
      <c r="A4265" s="96">
        <f t="shared" si="1348"/>
        <v>3141</v>
      </c>
      <c r="B4265" s="175"/>
      <c r="C4265" s="176"/>
      <c r="D4265" s="113"/>
      <c r="E4265" s="115"/>
      <c r="F4265" s="174"/>
      <c r="G4265" s="114" t="str">
        <f t="shared" si="1343"/>
        <v/>
      </c>
      <c r="H4265" s="115"/>
      <c r="I4265" s="115"/>
      <c r="J4265" s="115"/>
      <c r="K4265" s="115"/>
      <c r="L4265" s="133" t="str">
        <f t="shared" si="1344"/>
        <v/>
      </c>
      <c r="M4265" s="116" t="str">
        <f>IF(L4265="", "", L4265/Veriler!$X$1)</f>
        <v/>
      </c>
      <c r="N4265" s="116" t="str">
        <f>IF(F4265&lt;&gt;"", "İthal Girdi", IF(Veriler!T4265="", "", IF(Veriler!S4265="H", "%0,5 üzerindedir", IF(Veriler!T4265&gt;0.1, "%10 sınırı aşılmıştır.", "Uygun"))))</f>
        <v>%0,5 üzerindedir</v>
      </c>
      <c r="O4265" s="116" t="str">
        <f t="shared" si="1345"/>
        <v xml:space="preserve"> </v>
      </c>
      <c r="P4265" s="117"/>
      <c r="Q4265" s="118"/>
      <c r="R4265" s="119" t="str">
        <f t="shared" si="1346"/>
        <v/>
      </c>
      <c r="S4265" s="133">
        <f>IFERROR(IF(M4265&lt;=0.005,IF(F4265="",L4265,0),IF(F4265&lt;&gt;"",0,IF(P4265="",0,IF(P4265="H",0,IF(Q4265&lt;Veriler!$G$2,L4265*Veriler!$G$2,L4265*Q4265)))))," ")</f>
        <v>0</v>
      </c>
      <c r="T4265" s="133">
        <f>IF(Veriler!T4265&lt;=0.1, S4265, IF(AND(Veriler!T4265&gt;0.1, F4265="", P4265="E"), IF(Q4265&gt;Veriler!$G$2, Q4265*S4265, IF(Q4265&lt;Veriler!$G$2, Veriler!$G$2*S4265, Q4265*S4265)), 0))</f>
        <v>0</v>
      </c>
      <c r="U4265" s="133" t="str">
        <f t="shared" si="1347"/>
        <v xml:space="preserve"> </v>
      </c>
      <c r="V4265" s="134" t="str">
        <f>IFERROR(IF(O4265="%10 sınırı aşılmıştır.",L4265-T4265,IFERROR(IF(F4265="",IF(S4265=1,0,IF(L4265-S4265=0,"",L4265-S4265)),IF(Veriler!M4265="",L4265,IF(L4265*Veriler!M4265=0,"",L4265*Veriler!M4265))),L4265)),0)</f>
        <v/>
      </c>
      <c r="W4265" s="146"/>
      <c r="X4265" s="146"/>
      <c r="Y4265" s="146"/>
    </row>
    <row r="4266" spans="1:25" s="99" customFormat="1" ht="54.75" customHeight="1" x14ac:dyDescent="0.25">
      <c r="A4266" s="96">
        <f t="shared" si="1348"/>
        <v>3142</v>
      </c>
      <c r="B4266" s="175"/>
      <c r="C4266" s="176"/>
      <c r="D4266" s="113"/>
      <c r="E4266" s="115"/>
      <c r="F4266" s="174"/>
      <c r="G4266" s="114" t="str">
        <f t="shared" si="1343"/>
        <v/>
      </c>
      <c r="H4266" s="115"/>
      <c r="I4266" s="115"/>
      <c r="J4266" s="115"/>
      <c r="K4266" s="115"/>
      <c r="L4266" s="133" t="str">
        <f t="shared" si="1344"/>
        <v/>
      </c>
      <c r="M4266" s="116" t="str">
        <f>IF(L4266="", "", L4266/Veriler!$X$1)</f>
        <v/>
      </c>
      <c r="N4266" s="116" t="str">
        <f>IF(F4266&lt;&gt;"", "İthal Girdi", IF(Veriler!T4266="", "", IF(Veriler!S4266="H", "%0,5 üzerindedir", IF(Veriler!T4266&gt;0.1, "%10 sınırı aşılmıştır.", "Uygun"))))</f>
        <v>%0,5 üzerindedir</v>
      </c>
      <c r="O4266" s="116" t="str">
        <f t="shared" si="1345"/>
        <v xml:space="preserve"> </v>
      </c>
      <c r="P4266" s="117"/>
      <c r="Q4266" s="118"/>
      <c r="R4266" s="119" t="str">
        <f t="shared" si="1346"/>
        <v/>
      </c>
      <c r="S4266" s="133">
        <f>IFERROR(IF(M4266&lt;=0.005,IF(F4266="",L4266,0),IF(F4266&lt;&gt;"",0,IF(P4266="",0,IF(P4266="H",0,IF(Q4266&lt;Veriler!$G$2,L4266*Veriler!$G$2,L4266*Q4266)))))," ")</f>
        <v>0</v>
      </c>
      <c r="T4266" s="133">
        <f>IF(Veriler!T4266&lt;=0.1, S4266, IF(AND(Veriler!T4266&gt;0.1, F4266="", P4266="E"), IF(Q4266&gt;Veriler!$G$2, Q4266*S4266, IF(Q4266&lt;Veriler!$G$2, Veriler!$G$2*S4266, Q4266*S4266)), 0))</f>
        <v>0</v>
      </c>
      <c r="U4266" s="133" t="str">
        <f t="shared" si="1347"/>
        <v xml:space="preserve"> </v>
      </c>
      <c r="V4266" s="134" t="str">
        <f>IFERROR(IF(O4266="%10 sınırı aşılmıştır.",L4266-T4266,IFERROR(IF(F4266="",IF(S4266=1,0,IF(L4266-S4266=0,"",L4266-S4266)),IF(Veriler!M4266="",L4266,IF(L4266*Veriler!M4266=0,"",L4266*Veriler!M4266))),L4266)),0)</f>
        <v/>
      </c>
      <c r="W4266" s="146"/>
      <c r="X4266" s="146"/>
      <c r="Y4266" s="146"/>
    </row>
    <row r="4267" spans="1:25" s="99" customFormat="1" ht="54.75" customHeight="1" x14ac:dyDescent="0.25">
      <c r="A4267" s="96">
        <f t="shared" si="1348"/>
        <v>3143</v>
      </c>
      <c r="B4267" s="175"/>
      <c r="C4267" s="176"/>
      <c r="D4267" s="113"/>
      <c r="E4267" s="115"/>
      <c r="F4267" s="174"/>
      <c r="G4267" s="114" t="str">
        <f t="shared" si="1343"/>
        <v/>
      </c>
      <c r="H4267" s="115"/>
      <c r="I4267" s="115"/>
      <c r="J4267" s="115"/>
      <c r="K4267" s="115"/>
      <c r="L4267" s="133" t="str">
        <f t="shared" si="1344"/>
        <v/>
      </c>
      <c r="M4267" s="116" t="str">
        <f>IF(L4267="", "", L4267/Veriler!$X$1)</f>
        <v/>
      </c>
      <c r="N4267" s="116" t="str">
        <f>IF(F4267&lt;&gt;"", "İthal Girdi", IF(Veriler!T4267="", "", IF(Veriler!S4267="H", "%0,5 üzerindedir", IF(Veriler!T4267&gt;0.1, "%10 sınırı aşılmıştır.", "Uygun"))))</f>
        <v>%0,5 üzerindedir</v>
      </c>
      <c r="O4267" s="116" t="str">
        <f t="shared" si="1345"/>
        <v xml:space="preserve"> </v>
      </c>
      <c r="P4267" s="117"/>
      <c r="Q4267" s="118"/>
      <c r="R4267" s="119" t="str">
        <f t="shared" si="1346"/>
        <v/>
      </c>
      <c r="S4267" s="133">
        <f>IFERROR(IF(M4267&lt;=0.005,IF(F4267="",L4267,0),IF(F4267&lt;&gt;"",0,IF(P4267="",0,IF(P4267="H",0,IF(Q4267&lt;Veriler!$G$2,L4267*Veriler!$G$2,L4267*Q4267)))))," ")</f>
        <v>0</v>
      </c>
      <c r="T4267" s="133">
        <f>IF(Veriler!T4267&lt;=0.1, S4267, IF(AND(Veriler!T4267&gt;0.1, F4267="", P4267="E"), IF(Q4267&gt;Veriler!$G$2, Q4267*S4267, IF(Q4267&lt;Veriler!$G$2, Veriler!$G$2*S4267, Q4267*S4267)), 0))</f>
        <v>0</v>
      </c>
      <c r="U4267" s="133" t="str">
        <f t="shared" si="1347"/>
        <v xml:space="preserve"> </v>
      </c>
      <c r="V4267" s="134" t="str">
        <f>IFERROR(IF(O4267="%10 sınırı aşılmıştır.",L4267-T4267,IFERROR(IF(F4267="",IF(S4267=1,0,IF(L4267-S4267=0,"",L4267-S4267)),IF(Veriler!M4267="",L4267,IF(L4267*Veriler!M4267=0,"",L4267*Veriler!M4267))),L4267)),0)</f>
        <v/>
      </c>
      <c r="W4267" s="146"/>
      <c r="X4267" s="146"/>
      <c r="Y4267" s="146"/>
    </row>
    <row r="4268" spans="1:25" s="99" customFormat="1" ht="54.75" customHeight="1" x14ac:dyDescent="0.25">
      <c r="A4268" s="96">
        <f t="shared" si="1348"/>
        <v>3144</v>
      </c>
      <c r="B4268" s="175"/>
      <c r="C4268" s="176"/>
      <c r="D4268" s="113"/>
      <c r="E4268" s="115"/>
      <c r="F4268" s="174"/>
      <c r="G4268" s="114" t="str">
        <f t="shared" si="1343"/>
        <v/>
      </c>
      <c r="H4268" s="115"/>
      <c r="I4268" s="115"/>
      <c r="J4268" s="115"/>
      <c r="K4268" s="115"/>
      <c r="L4268" s="133" t="str">
        <f t="shared" si="1344"/>
        <v/>
      </c>
      <c r="M4268" s="116" t="str">
        <f>IF(L4268="", "", L4268/Veriler!$X$1)</f>
        <v/>
      </c>
      <c r="N4268" s="116" t="str">
        <f>IF(F4268&lt;&gt;"", "İthal Girdi", IF(Veriler!T4268="", "", IF(Veriler!S4268="H", "%0,5 üzerindedir", IF(Veriler!T4268&gt;0.1, "%10 sınırı aşılmıştır.", "Uygun"))))</f>
        <v>%0,5 üzerindedir</v>
      </c>
      <c r="O4268" s="116" t="str">
        <f t="shared" si="1345"/>
        <v xml:space="preserve"> </v>
      </c>
      <c r="P4268" s="117"/>
      <c r="Q4268" s="118"/>
      <c r="R4268" s="119" t="str">
        <f t="shared" si="1346"/>
        <v/>
      </c>
      <c r="S4268" s="133">
        <f>IFERROR(IF(M4268&lt;=0.005,IF(F4268="",L4268,0),IF(F4268&lt;&gt;"",0,IF(P4268="",0,IF(P4268="H",0,IF(Q4268&lt;Veriler!$G$2,L4268*Veriler!$G$2,L4268*Q4268)))))," ")</f>
        <v>0</v>
      </c>
      <c r="T4268" s="133">
        <f>IF(Veriler!T4268&lt;=0.1, S4268, IF(AND(Veriler!T4268&gt;0.1, F4268="", P4268="E"), IF(Q4268&gt;Veriler!$G$2, Q4268*S4268, IF(Q4268&lt;Veriler!$G$2, Veriler!$G$2*S4268, Q4268*S4268)), 0))</f>
        <v>0</v>
      </c>
      <c r="U4268" s="133" t="str">
        <f t="shared" si="1347"/>
        <v xml:space="preserve"> </v>
      </c>
      <c r="V4268" s="134" t="str">
        <f>IFERROR(IF(O4268="%10 sınırı aşılmıştır.",L4268-T4268,IFERROR(IF(F4268="",IF(S4268=1,0,IF(L4268-S4268=0,"",L4268-S4268)),IF(Veriler!M4268="",L4268,IF(L4268*Veriler!M4268=0,"",L4268*Veriler!M4268))),L4268)),0)</f>
        <v/>
      </c>
      <c r="W4268" s="146"/>
      <c r="X4268" s="146"/>
      <c r="Y4268" s="146"/>
    </row>
    <row r="4269" spans="1:25" s="99" customFormat="1" ht="54.75" customHeight="1" x14ac:dyDescent="0.25">
      <c r="A4269" s="96">
        <f t="shared" si="1348"/>
        <v>3145</v>
      </c>
      <c r="B4269" s="175"/>
      <c r="C4269" s="176"/>
      <c r="D4269" s="113"/>
      <c r="E4269" s="115"/>
      <c r="F4269" s="174"/>
      <c r="G4269" s="114" t="str">
        <f t="shared" si="1343"/>
        <v/>
      </c>
      <c r="H4269" s="115"/>
      <c r="I4269" s="115"/>
      <c r="J4269" s="115"/>
      <c r="K4269" s="115"/>
      <c r="L4269" s="133" t="str">
        <f t="shared" si="1344"/>
        <v/>
      </c>
      <c r="M4269" s="116" t="str">
        <f>IF(L4269="", "", L4269/Veriler!$X$1)</f>
        <v/>
      </c>
      <c r="N4269" s="116" t="str">
        <f>IF(F4269&lt;&gt;"", "İthal Girdi", IF(Veriler!T4269="", "", IF(Veriler!S4269="H", "%0,5 üzerindedir", IF(Veriler!T4269&gt;0.1, "%10 sınırı aşılmıştır.", "Uygun"))))</f>
        <v>%0,5 üzerindedir</v>
      </c>
      <c r="O4269" s="116" t="str">
        <f t="shared" si="1345"/>
        <v xml:space="preserve"> </v>
      </c>
      <c r="P4269" s="117"/>
      <c r="Q4269" s="118"/>
      <c r="R4269" s="119" t="str">
        <f t="shared" si="1346"/>
        <v/>
      </c>
      <c r="S4269" s="133">
        <f>IFERROR(IF(M4269&lt;=0.005,IF(F4269="",L4269,0),IF(F4269&lt;&gt;"",0,IF(P4269="",0,IF(P4269="H",0,IF(Q4269&lt;Veriler!$G$2,L4269*Veriler!$G$2,L4269*Q4269)))))," ")</f>
        <v>0</v>
      </c>
      <c r="T4269" s="133">
        <f>IF(Veriler!T4269&lt;=0.1, S4269, IF(AND(Veriler!T4269&gt;0.1, F4269="", P4269="E"), IF(Q4269&gt;Veriler!$G$2, Q4269*S4269, IF(Q4269&lt;Veriler!$G$2, Veriler!$G$2*S4269, Q4269*S4269)), 0))</f>
        <v>0</v>
      </c>
      <c r="U4269" s="133" t="str">
        <f t="shared" si="1347"/>
        <v xml:space="preserve"> </v>
      </c>
      <c r="V4269" s="134" t="str">
        <f>IFERROR(IF(O4269="%10 sınırı aşılmıştır.",L4269-T4269,IFERROR(IF(F4269="",IF(S4269=1,0,IF(L4269-S4269=0,"",L4269-S4269)),IF(Veriler!M4269="",L4269,IF(L4269*Veriler!M4269=0,"",L4269*Veriler!M4269))),L4269)),0)</f>
        <v/>
      </c>
      <c r="W4269" s="146"/>
      <c r="X4269" s="146"/>
      <c r="Y4269" s="146"/>
    </row>
    <row r="4270" spans="1:25" s="99" customFormat="1" ht="54.75" customHeight="1" x14ac:dyDescent="0.25">
      <c r="A4270" s="96">
        <f t="shared" si="1348"/>
        <v>3146</v>
      </c>
      <c r="B4270" s="175"/>
      <c r="C4270" s="176"/>
      <c r="D4270" s="113"/>
      <c r="E4270" s="115"/>
      <c r="F4270" s="174"/>
      <c r="G4270" s="114" t="str">
        <f t="shared" si="1343"/>
        <v/>
      </c>
      <c r="H4270" s="115"/>
      <c r="I4270" s="115"/>
      <c r="J4270" s="115"/>
      <c r="K4270" s="115"/>
      <c r="L4270" s="133" t="str">
        <f t="shared" si="1344"/>
        <v/>
      </c>
      <c r="M4270" s="116" t="str">
        <f>IF(L4270="", "", L4270/Veriler!$X$1)</f>
        <v/>
      </c>
      <c r="N4270" s="116" t="str">
        <f>IF(F4270&lt;&gt;"", "İthal Girdi", IF(Veriler!T4270="", "", IF(Veriler!S4270="H", "%0,5 üzerindedir", IF(Veriler!T4270&gt;0.1, "%10 sınırı aşılmıştır.", "Uygun"))))</f>
        <v>%0,5 üzerindedir</v>
      </c>
      <c r="O4270" s="116" t="str">
        <f t="shared" si="1345"/>
        <v xml:space="preserve"> </v>
      </c>
      <c r="P4270" s="117"/>
      <c r="Q4270" s="118"/>
      <c r="R4270" s="119" t="str">
        <f t="shared" si="1346"/>
        <v/>
      </c>
      <c r="S4270" s="133">
        <f>IFERROR(IF(M4270&lt;=0.005,IF(F4270="",L4270,0),IF(F4270&lt;&gt;"",0,IF(P4270="",0,IF(P4270="H",0,IF(Q4270&lt;Veriler!$G$2,L4270*Veriler!$G$2,L4270*Q4270)))))," ")</f>
        <v>0</v>
      </c>
      <c r="T4270" s="133">
        <f>IF(Veriler!T4270&lt;=0.1, S4270, IF(AND(Veriler!T4270&gt;0.1, F4270="", P4270="E"), IF(Q4270&gt;Veriler!$G$2, Q4270*S4270, IF(Q4270&lt;Veriler!$G$2, Veriler!$G$2*S4270, Q4270*S4270)), 0))</f>
        <v>0</v>
      </c>
      <c r="U4270" s="133" t="str">
        <f t="shared" si="1347"/>
        <v xml:space="preserve"> </v>
      </c>
      <c r="V4270" s="134" t="str">
        <f>IFERROR(IF(O4270="%10 sınırı aşılmıştır.",L4270-T4270,IFERROR(IF(F4270="",IF(S4270=1,0,IF(L4270-S4270=0,"",L4270-S4270)),IF(Veriler!M4270="",L4270,IF(L4270*Veriler!M4270=0,"",L4270*Veriler!M4270))),L4270)),0)</f>
        <v/>
      </c>
      <c r="W4270" s="146"/>
      <c r="X4270" s="146"/>
      <c r="Y4270" s="146"/>
    </row>
    <row r="4271" spans="1:25" s="99" customFormat="1" ht="54.75" customHeight="1" x14ac:dyDescent="0.25">
      <c r="A4271" s="96">
        <f t="shared" si="1348"/>
        <v>3147</v>
      </c>
      <c r="B4271" s="175"/>
      <c r="C4271" s="176"/>
      <c r="D4271" s="113"/>
      <c r="E4271" s="115"/>
      <c r="F4271" s="174"/>
      <c r="G4271" s="114" t="str">
        <f t="shared" si="1343"/>
        <v/>
      </c>
      <c r="H4271" s="115"/>
      <c r="I4271" s="115"/>
      <c r="J4271" s="115"/>
      <c r="K4271" s="115"/>
      <c r="L4271" s="133" t="str">
        <f t="shared" si="1344"/>
        <v/>
      </c>
      <c r="M4271" s="116" t="str">
        <f>IF(L4271="", "", L4271/Veriler!$X$1)</f>
        <v/>
      </c>
      <c r="N4271" s="116" t="str">
        <f>IF(F4271&lt;&gt;"", "İthal Girdi", IF(Veriler!T4271="", "", IF(Veriler!S4271="H", "%0,5 üzerindedir", IF(Veriler!T4271&gt;0.1, "%10 sınırı aşılmıştır.", "Uygun"))))</f>
        <v>%0,5 üzerindedir</v>
      </c>
      <c r="O4271" s="116" t="str">
        <f t="shared" si="1345"/>
        <v xml:space="preserve"> </v>
      </c>
      <c r="P4271" s="117"/>
      <c r="Q4271" s="118"/>
      <c r="R4271" s="119" t="str">
        <f t="shared" si="1346"/>
        <v/>
      </c>
      <c r="S4271" s="133">
        <f>IFERROR(IF(M4271&lt;=0.005,IF(F4271="",L4271,0),IF(F4271&lt;&gt;"",0,IF(P4271="",0,IF(P4271="H",0,IF(Q4271&lt;Veriler!$G$2,L4271*Veriler!$G$2,L4271*Q4271)))))," ")</f>
        <v>0</v>
      </c>
      <c r="T4271" s="133">
        <f>IF(Veriler!T4271&lt;=0.1, S4271, IF(AND(Veriler!T4271&gt;0.1, F4271="", P4271="E"), IF(Q4271&gt;Veriler!$G$2, Q4271*S4271, IF(Q4271&lt;Veriler!$G$2, Veriler!$G$2*S4271, Q4271*S4271)), 0))</f>
        <v>0</v>
      </c>
      <c r="U4271" s="133" t="str">
        <f t="shared" si="1347"/>
        <v xml:space="preserve"> </v>
      </c>
      <c r="V4271" s="134" t="str">
        <f>IFERROR(IF(O4271="%10 sınırı aşılmıştır.",L4271-T4271,IFERROR(IF(F4271="",IF(S4271=1,0,IF(L4271-S4271=0,"",L4271-S4271)),IF(Veriler!M4271="",L4271,IF(L4271*Veriler!M4271=0,"",L4271*Veriler!M4271))),L4271)),0)</f>
        <v/>
      </c>
      <c r="W4271" s="146"/>
      <c r="X4271" s="146"/>
      <c r="Y4271" s="146"/>
    </row>
    <row r="4272" spans="1:25" s="99" customFormat="1" ht="54.75" customHeight="1" x14ac:dyDescent="0.25">
      <c r="A4272" s="96">
        <f t="shared" si="1348"/>
        <v>3148</v>
      </c>
      <c r="B4272" s="175"/>
      <c r="C4272" s="176"/>
      <c r="D4272" s="113"/>
      <c r="E4272" s="115"/>
      <c r="F4272" s="174"/>
      <c r="G4272" s="114" t="str">
        <f t="shared" si="1343"/>
        <v/>
      </c>
      <c r="H4272" s="115"/>
      <c r="I4272" s="115"/>
      <c r="J4272" s="115"/>
      <c r="K4272" s="115"/>
      <c r="L4272" s="133" t="str">
        <f t="shared" si="1344"/>
        <v/>
      </c>
      <c r="M4272" s="116" t="str">
        <f>IF(L4272="", "", L4272/Veriler!$X$1)</f>
        <v/>
      </c>
      <c r="N4272" s="116" t="str">
        <f>IF(F4272&lt;&gt;"", "İthal Girdi", IF(Veriler!T4272="", "", IF(Veriler!S4272="H", "%0,5 üzerindedir", IF(Veriler!T4272&gt;0.1, "%10 sınırı aşılmıştır.", "Uygun"))))</f>
        <v>%0,5 üzerindedir</v>
      </c>
      <c r="O4272" s="116" t="str">
        <f t="shared" si="1345"/>
        <v xml:space="preserve"> </v>
      </c>
      <c r="P4272" s="117"/>
      <c r="Q4272" s="118"/>
      <c r="R4272" s="119" t="str">
        <f t="shared" si="1346"/>
        <v/>
      </c>
      <c r="S4272" s="133">
        <f>IFERROR(IF(M4272&lt;=0.005,IF(F4272="",L4272,0),IF(F4272&lt;&gt;"",0,IF(P4272="",0,IF(P4272="H",0,IF(Q4272&lt;Veriler!$G$2,L4272*Veriler!$G$2,L4272*Q4272)))))," ")</f>
        <v>0</v>
      </c>
      <c r="T4272" s="133">
        <f>IF(Veriler!T4272&lt;=0.1, S4272, IF(AND(Veriler!T4272&gt;0.1, F4272="", P4272="E"), IF(Q4272&gt;Veriler!$G$2, Q4272*S4272, IF(Q4272&lt;Veriler!$G$2, Veriler!$G$2*S4272, Q4272*S4272)), 0))</f>
        <v>0</v>
      </c>
      <c r="U4272" s="133" t="str">
        <f t="shared" si="1347"/>
        <v xml:space="preserve"> </v>
      </c>
      <c r="V4272" s="134" t="str">
        <f>IFERROR(IF(O4272="%10 sınırı aşılmıştır.",L4272-T4272,IFERROR(IF(F4272="",IF(S4272=1,0,IF(L4272-S4272=0,"",L4272-S4272)),IF(Veriler!M4272="",L4272,IF(L4272*Veriler!M4272=0,"",L4272*Veriler!M4272))),L4272)),0)</f>
        <v/>
      </c>
      <c r="W4272" s="146"/>
      <c r="X4272" s="146"/>
      <c r="Y4272" s="146"/>
    </row>
    <row r="4273" spans="1:25" s="99" customFormat="1" ht="54.75" customHeight="1" x14ac:dyDescent="0.25">
      <c r="A4273" s="96">
        <f t="shared" si="1348"/>
        <v>3149</v>
      </c>
      <c r="B4273" s="175"/>
      <c r="C4273" s="176"/>
      <c r="D4273" s="113"/>
      <c r="E4273" s="115"/>
      <c r="F4273" s="174"/>
      <c r="G4273" s="114" t="str">
        <f t="shared" si="1343"/>
        <v/>
      </c>
      <c r="H4273" s="115"/>
      <c r="I4273" s="115"/>
      <c r="J4273" s="115"/>
      <c r="K4273" s="115"/>
      <c r="L4273" s="133" t="str">
        <f t="shared" si="1344"/>
        <v/>
      </c>
      <c r="M4273" s="116" t="str">
        <f>IF(L4273="", "", L4273/Veriler!$X$1)</f>
        <v/>
      </c>
      <c r="N4273" s="116" t="str">
        <f>IF(F4273&lt;&gt;"", "İthal Girdi", IF(Veriler!T4273="", "", IF(Veriler!S4273="H", "%0,5 üzerindedir", IF(Veriler!T4273&gt;0.1, "%10 sınırı aşılmıştır.", "Uygun"))))</f>
        <v>%0,5 üzerindedir</v>
      </c>
      <c r="O4273" s="116" t="str">
        <f t="shared" si="1345"/>
        <v xml:space="preserve"> </v>
      </c>
      <c r="P4273" s="117"/>
      <c r="Q4273" s="118"/>
      <c r="R4273" s="119" t="str">
        <f t="shared" si="1346"/>
        <v/>
      </c>
      <c r="S4273" s="133">
        <f>IFERROR(IF(M4273&lt;=0.005,IF(F4273="",L4273,0),IF(F4273&lt;&gt;"",0,IF(P4273="",0,IF(P4273="H",0,IF(Q4273&lt;Veriler!$G$2,L4273*Veriler!$G$2,L4273*Q4273)))))," ")</f>
        <v>0</v>
      </c>
      <c r="T4273" s="133">
        <f>IF(Veriler!T4273&lt;=0.1, S4273, IF(AND(Veriler!T4273&gt;0.1, F4273="", P4273="E"), IF(Q4273&gt;Veriler!$G$2, Q4273*S4273, IF(Q4273&lt;Veriler!$G$2, Veriler!$G$2*S4273, Q4273*S4273)), 0))</f>
        <v>0</v>
      </c>
      <c r="U4273" s="133" t="str">
        <f t="shared" si="1347"/>
        <v xml:space="preserve"> </v>
      </c>
      <c r="V4273" s="134" t="str">
        <f>IFERROR(IF(O4273="%10 sınırı aşılmıştır.",L4273-T4273,IFERROR(IF(F4273="",IF(S4273=1,0,IF(L4273-S4273=0,"",L4273-S4273)),IF(Veriler!M4273="",L4273,IF(L4273*Veriler!M4273=0,"",L4273*Veriler!M4273))),L4273)),0)</f>
        <v/>
      </c>
      <c r="W4273" s="146"/>
      <c r="X4273" s="146"/>
      <c r="Y4273" s="146"/>
    </row>
    <row r="4274" spans="1:25" s="99" customFormat="1" ht="54.75" customHeight="1" x14ac:dyDescent="0.25">
      <c r="A4274" s="96">
        <f t="shared" si="1348"/>
        <v>3150</v>
      </c>
      <c r="B4274" s="175"/>
      <c r="C4274" s="176"/>
      <c r="D4274" s="113"/>
      <c r="E4274" s="115"/>
      <c r="F4274" s="174"/>
      <c r="G4274" s="114" t="str">
        <f t="shared" si="1343"/>
        <v/>
      </c>
      <c r="H4274" s="115"/>
      <c r="I4274" s="115"/>
      <c r="J4274" s="115"/>
      <c r="K4274" s="115"/>
      <c r="L4274" s="133" t="str">
        <f t="shared" si="1344"/>
        <v/>
      </c>
      <c r="M4274" s="116" t="str">
        <f>IF(L4274="", "", L4274/Veriler!$X$1)</f>
        <v/>
      </c>
      <c r="N4274" s="116" t="str">
        <f>IF(F4274&lt;&gt;"", "İthal Girdi", IF(Veriler!T4274="", "", IF(Veriler!S4274="H", "%0,5 üzerindedir", IF(Veriler!T4274&gt;0.1, "%10 sınırı aşılmıştır.", "Uygun"))))</f>
        <v>%0,5 üzerindedir</v>
      </c>
      <c r="O4274" s="116" t="str">
        <f t="shared" si="1345"/>
        <v xml:space="preserve"> </v>
      </c>
      <c r="P4274" s="117"/>
      <c r="Q4274" s="118"/>
      <c r="R4274" s="119" t="str">
        <f t="shared" si="1346"/>
        <v/>
      </c>
      <c r="S4274" s="133">
        <f>IFERROR(IF(M4274&lt;=0.005,IF(F4274="",L4274,0),IF(F4274&lt;&gt;"",0,IF(P4274="",0,IF(P4274="H",0,IF(Q4274&lt;Veriler!$G$2,L4274*Veriler!$G$2,L4274*Q4274)))))," ")</f>
        <v>0</v>
      </c>
      <c r="T4274" s="133">
        <f>IF(Veriler!T4274&lt;=0.1, S4274, IF(AND(Veriler!T4274&gt;0.1, F4274="", P4274="E"), IF(Q4274&gt;Veriler!$G$2, Q4274*S4274, IF(Q4274&lt;Veriler!$G$2, Veriler!$G$2*S4274, Q4274*S4274)), 0))</f>
        <v>0</v>
      </c>
      <c r="U4274" s="133" t="str">
        <f t="shared" si="1347"/>
        <v xml:space="preserve"> </v>
      </c>
      <c r="V4274" s="134" t="str">
        <f>IFERROR(IF(O4274="%10 sınırı aşılmıştır.",L4274-T4274,IFERROR(IF(F4274="",IF(S4274=1,0,IF(L4274-S4274=0,"",L4274-S4274)),IF(Veriler!M4274="",L4274,IF(L4274*Veriler!M4274=0,"",L4274*Veriler!M4274))),L4274)),0)</f>
        <v/>
      </c>
      <c r="W4274" s="146"/>
      <c r="X4274" s="146"/>
      <c r="Y4274" s="146"/>
    </row>
    <row r="4275" spans="1:25" s="99" customFormat="1" ht="36" hidden="1" customHeight="1" x14ac:dyDescent="0.25">
      <c r="A4275" s="101"/>
      <c r="B4275" s="191" t="s">
        <v>16</v>
      </c>
      <c r="C4275" s="176"/>
      <c r="D4275" s="120"/>
      <c r="E4275" s="171"/>
      <c r="F4275" s="172"/>
      <c r="G4275" s="121"/>
      <c r="H4275" s="115"/>
      <c r="I4275" s="115"/>
      <c r="J4275" s="115"/>
      <c r="K4275" s="115"/>
      <c r="L4275" s="121"/>
      <c r="M4275" s="121"/>
      <c r="N4275" s="121"/>
      <c r="O4275" s="121"/>
      <c r="P4275" s="120"/>
      <c r="Q4275" s="120"/>
      <c r="R4275" s="183"/>
      <c r="S4275" s="184"/>
      <c r="T4275" s="121"/>
      <c r="U4275" s="121"/>
      <c r="V4275" s="121"/>
      <c r="W4275" s="146"/>
      <c r="X4275" s="146"/>
      <c r="Y4275" s="146"/>
    </row>
    <row r="4276" spans="1:25" s="99" customFormat="1" ht="54.75" customHeight="1" x14ac:dyDescent="0.25">
      <c r="A4276" s="96">
        <f>A4274+1</f>
        <v>3151</v>
      </c>
      <c r="B4276" s="175"/>
      <c r="C4276" s="176"/>
      <c r="D4276" s="113"/>
      <c r="E4276" s="115"/>
      <c r="F4276" s="174"/>
      <c r="G4276" s="114" t="str">
        <f t="shared" ref="G4276:G4289" si="1349">IF(AND(F4276&lt;&gt;"",V4276&lt;&gt;"",L4276&lt;&gt;0),V4276/L4276,"")</f>
        <v/>
      </c>
      <c r="H4276" s="115"/>
      <c r="I4276" s="115"/>
      <c r="J4276" s="115"/>
      <c r="K4276" s="115"/>
      <c r="L4276" s="133" t="str">
        <f t="shared" ref="L4276:L4289" si="1350">IF(AND(H4276&lt;&gt;0, J4276&lt;&gt;0, K4276&lt;&gt;0), H4276*J4276*K4276, "")</f>
        <v/>
      </c>
      <c r="M4276" s="116" t="str">
        <f>IF(L4276="", "", L4276/Veriler!$X$1)</f>
        <v/>
      </c>
      <c r="N4276" s="116" t="str">
        <f>IF(F4276&lt;&gt;"", "İthal Girdi", IF(Veriler!T4276="", "", IF(Veriler!S4276="H", "%0,5 üzerindedir", IF(Veriler!T4276&gt;0.1, "%10 sınırı aşılmıştır.", "Uygun"))))</f>
        <v>%0,5 üzerindedir</v>
      </c>
      <c r="O4276" s="116" t="str">
        <f t="shared" ref="O4276:O4289" si="1351">IF(M4276=""," ",N4276)</f>
        <v xml:space="preserve"> </v>
      </c>
      <c r="P4276" s="117"/>
      <c r="Q4276" s="118"/>
      <c r="R4276" s="119" t="str">
        <f t="shared" ref="R4276:R4289" si="1352">IFERROR(IF(AND(T4276&lt;&gt;"",L4276&lt;&gt;"",L4276&lt;&gt;0,T4276&lt;&gt;0),T4276/L4276,"")," ")</f>
        <v/>
      </c>
      <c r="S4276" s="133">
        <f>IFERROR(IF(M4276&lt;=0.005,IF(F4276="",L4276,0),IF(F4276&lt;&gt;"",0,IF(P4276="",0,IF(P4276="H",0,IF(Q4276&lt;Veriler!$G$2,L4276*Veriler!$G$2,L4276*Q4276)))))," ")</f>
        <v>0</v>
      </c>
      <c r="T4276" s="133">
        <f>IF(Veriler!T4276&lt;=0.1, S4276, IF(AND(Veriler!T4276&gt;0.1, F4276="", P4276="E"), IF(Q4276&gt;Veriler!$G$2, Q4276*S4276, IF(Q4276&lt;Veriler!$G$2, Veriler!$G$2*S4276, Q4276*S4276)), 0))</f>
        <v>0</v>
      </c>
      <c r="U4276" s="133" t="str">
        <f t="shared" ref="U4276:U4289" si="1353">IF(T4276=0," ",T4276)</f>
        <v xml:space="preserve"> </v>
      </c>
      <c r="V4276" s="134" t="str">
        <f>IFERROR(IF(O4276="%10 sınırı aşılmıştır.",L4276-T4276,IFERROR(IF(F4276="",IF(S4276=1,0,IF(L4276-S4276=0,"",L4276-S4276)),IF(Veriler!M4276="",L4276,IF(L4276*Veriler!M4276=0,"",L4276*Veriler!M4276))),L4276)),0)</f>
        <v/>
      </c>
      <c r="W4276" s="146"/>
      <c r="X4276" s="146"/>
      <c r="Y4276" s="146"/>
    </row>
    <row r="4277" spans="1:25" s="99" customFormat="1" ht="54.75" customHeight="1" x14ac:dyDescent="0.25">
      <c r="A4277" s="96">
        <f t="shared" ref="A4277:A4289" si="1354">A4276+1</f>
        <v>3152</v>
      </c>
      <c r="B4277" s="175"/>
      <c r="C4277" s="176"/>
      <c r="D4277" s="113"/>
      <c r="E4277" s="115"/>
      <c r="F4277" s="174"/>
      <c r="G4277" s="114" t="str">
        <f t="shared" si="1349"/>
        <v/>
      </c>
      <c r="H4277" s="115"/>
      <c r="I4277" s="115"/>
      <c r="J4277" s="115"/>
      <c r="K4277" s="115"/>
      <c r="L4277" s="133" t="str">
        <f t="shared" si="1350"/>
        <v/>
      </c>
      <c r="M4277" s="116" t="str">
        <f>IF(L4277="", "", L4277/Veriler!$X$1)</f>
        <v/>
      </c>
      <c r="N4277" s="116" t="str">
        <f>IF(F4277&lt;&gt;"", "İthal Girdi", IF(Veriler!T4277="", "", IF(Veriler!S4277="H", "%0,5 üzerindedir", IF(Veriler!T4277&gt;0.1, "%10 sınırı aşılmıştır.", "Uygun"))))</f>
        <v>%0,5 üzerindedir</v>
      </c>
      <c r="O4277" s="116" t="str">
        <f t="shared" si="1351"/>
        <v xml:space="preserve"> </v>
      </c>
      <c r="P4277" s="117"/>
      <c r="Q4277" s="118"/>
      <c r="R4277" s="119" t="str">
        <f t="shared" si="1352"/>
        <v/>
      </c>
      <c r="S4277" s="133">
        <f>IFERROR(IF(M4277&lt;=0.005,IF(F4277="",L4277,0),IF(F4277&lt;&gt;"",0,IF(P4277="",0,IF(P4277="H",0,IF(Q4277&lt;Veriler!$G$2,L4277*Veriler!$G$2,L4277*Q4277)))))," ")</f>
        <v>0</v>
      </c>
      <c r="T4277" s="133">
        <f>IF(Veriler!T4277&lt;=0.1, S4277, IF(AND(Veriler!T4277&gt;0.1, F4277="", P4277="E"), IF(Q4277&gt;Veriler!$G$2, Q4277*S4277, IF(Q4277&lt;Veriler!$G$2, Veriler!$G$2*S4277, Q4277*S4277)), 0))</f>
        <v>0</v>
      </c>
      <c r="U4277" s="133" t="str">
        <f t="shared" si="1353"/>
        <v xml:space="preserve"> </v>
      </c>
      <c r="V4277" s="134" t="str">
        <f>IFERROR(IF(O4277="%10 sınırı aşılmıştır.",L4277-T4277,IFERROR(IF(F4277="",IF(S4277=1,0,IF(L4277-S4277=0,"",L4277-S4277)),IF(Veriler!M4277="",L4277,IF(L4277*Veriler!M4277=0,"",L4277*Veriler!M4277))),L4277)),0)</f>
        <v/>
      </c>
      <c r="W4277" s="146"/>
      <c r="X4277" s="146"/>
      <c r="Y4277" s="146"/>
    </row>
    <row r="4278" spans="1:25" s="99" customFormat="1" ht="54.75" customHeight="1" x14ac:dyDescent="0.25">
      <c r="A4278" s="96">
        <f t="shared" si="1354"/>
        <v>3153</v>
      </c>
      <c r="B4278" s="175"/>
      <c r="C4278" s="176"/>
      <c r="D4278" s="113"/>
      <c r="E4278" s="115"/>
      <c r="F4278" s="174"/>
      <c r="G4278" s="114" t="str">
        <f t="shared" si="1349"/>
        <v/>
      </c>
      <c r="H4278" s="115"/>
      <c r="I4278" s="115"/>
      <c r="J4278" s="115"/>
      <c r="K4278" s="115"/>
      <c r="L4278" s="133" t="str">
        <f t="shared" si="1350"/>
        <v/>
      </c>
      <c r="M4278" s="116" t="str">
        <f>IF(L4278="", "", L4278/Veriler!$X$1)</f>
        <v/>
      </c>
      <c r="N4278" s="116" t="str">
        <f>IF(F4278&lt;&gt;"", "İthal Girdi", IF(Veriler!T4278="", "", IF(Veriler!S4278="H", "%0,5 üzerindedir", IF(Veriler!T4278&gt;0.1, "%10 sınırı aşılmıştır.", "Uygun"))))</f>
        <v>%0,5 üzerindedir</v>
      </c>
      <c r="O4278" s="116" t="str">
        <f t="shared" si="1351"/>
        <v xml:space="preserve"> </v>
      </c>
      <c r="P4278" s="117"/>
      <c r="Q4278" s="118"/>
      <c r="R4278" s="119" t="str">
        <f t="shared" si="1352"/>
        <v/>
      </c>
      <c r="S4278" s="133">
        <f>IFERROR(IF(M4278&lt;=0.005,IF(F4278="",L4278,0),IF(F4278&lt;&gt;"",0,IF(P4278="",0,IF(P4278="H",0,IF(Q4278&lt;Veriler!$G$2,L4278*Veriler!$G$2,L4278*Q4278)))))," ")</f>
        <v>0</v>
      </c>
      <c r="T4278" s="133">
        <f>IF(Veriler!T4278&lt;=0.1, S4278, IF(AND(Veriler!T4278&gt;0.1, F4278="", P4278="E"), IF(Q4278&gt;Veriler!$G$2, Q4278*S4278, IF(Q4278&lt;Veriler!$G$2, Veriler!$G$2*S4278, Q4278*S4278)), 0))</f>
        <v>0</v>
      </c>
      <c r="U4278" s="133" t="str">
        <f t="shared" si="1353"/>
        <v xml:space="preserve"> </v>
      </c>
      <c r="V4278" s="134" t="str">
        <f>IFERROR(IF(O4278="%10 sınırı aşılmıştır.",L4278-T4278,IFERROR(IF(F4278="",IF(S4278=1,0,IF(L4278-S4278=0,"",L4278-S4278)),IF(Veriler!M4278="",L4278,IF(L4278*Veriler!M4278=0,"",L4278*Veriler!M4278))),L4278)),0)</f>
        <v/>
      </c>
      <c r="W4278" s="146"/>
      <c r="X4278" s="146"/>
      <c r="Y4278" s="146"/>
    </row>
    <row r="4279" spans="1:25" s="99" customFormat="1" ht="54.75" customHeight="1" x14ac:dyDescent="0.25">
      <c r="A4279" s="96">
        <f t="shared" si="1354"/>
        <v>3154</v>
      </c>
      <c r="B4279" s="175"/>
      <c r="C4279" s="176"/>
      <c r="D4279" s="113"/>
      <c r="E4279" s="115"/>
      <c r="F4279" s="174"/>
      <c r="G4279" s="114" t="str">
        <f t="shared" si="1349"/>
        <v/>
      </c>
      <c r="H4279" s="115"/>
      <c r="I4279" s="115"/>
      <c r="J4279" s="115"/>
      <c r="K4279" s="115"/>
      <c r="L4279" s="133" t="str">
        <f t="shared" si="1350"/>
        <v/>
      </c>
      <c r="M4279" s="116" t="str">
        <f>IF(L4279="", "", L4279/Veriler!$X$1)</f>
        <v/>
      </c>
      <c r="N4279" s="116" t="str">
        <f>IF(F4279&lt;&gt;"", "İthal Girdi", IF(Veriler!T4279="", "", IF(Veriler!S4279="H", "%0,5 üzerindedir", IF(Veriler!T4279&gt;0.1, "%10 sınırı aşılmıştır.", "Uygun"))))</f>
        <v>%0,5 üzerindedir</v>
      </c>
      <c r="O4279" s="116" t="str">
        <f t="shared" si="1351"/>
        <v xml:space="preserve"> </v>
      </c>
      <c r="P4279" s="117"/>
      <c r="Q4279" s="118"/>
      <c r="R4279" s="119" t="str">
        <f t="shared" si="1352"/>
        <v/>
      </c>
      <c r="S4279" s="133">
        <f>IFERROR(IF(M4279&lt;=0.005,IF(F4279="",L4279,0),IF(F4279&lt;&gt;"",0,IF(P4279="",0,IF(P4279="H",0,IF(Q4279&lt;Veriler!$G$2,L4279*Veriler!$G$2,L4279*Q4279)))))," ")</f>
        <v>0</v>
      </c>
      <c r="T4279" s="133">
        <f>IF(Veriler!T4279&lt;=0.1, S4279, IF(AND(Veriler!T4279&gt;0.1, F4279="", P4279="E"), IF(Q4279&gt;Veriler!$G$2, Q4279*S4279, IF(Q4279&lt;Veriler!$G$2, Veriler!$G$2*S4279, Q4279*S4279)), 0))</f>
        <v>0</v>
      </c>
      <c r="U4279" s="133" t="str">
        <f t="shared" si="1353"/>
        <v xml:space="preserve"> </v>
      </c>
      <c r="V4279" s="134" t="str">
        <f>IFERROR(IF(O4279="%10 sınırı aşılmıştır.",L4279-T4279,IFERROR(IF(F4279="",IF(S4279=1,0,IF(L4279-S4279=0,"",L4279-S4279)),IF(Veriler!M4279="",L4279,IF(L4279*Veriler!M4279=0,"",L4279*Veriler!M4279))),L4279)),0)</f>
        <v/>
      </c>
      <c r="W4279" s="146"/>
      <c r="X4279" s="146"/>
      <c r="Y4279" s="146"/>
    </row>
    <row r="4280" spans="1:25" s="99" customFormat="1" ht="54.75" customHeight="1" x14ac:dyDescent="0.25">
      <c r="A4280" s="96">
        <f t="shared" si="1354"/>
        <v>3155</v>
      </c>
      <c r="B4280" s="175"/>
      <c r="C4280" s="176"/>
      <c r="D4280" s="113"/>
      <c r="E4280" s="115"/>
      <c r="F4280" s="174"/>
      <c r="G4280" s="114" t="str">
        <f t="shared" si="1349"/>
        <v/>
      </c>
      <c r="H4280" s="115"/>
      <c r="I4280" s="115"/>
      <c r="J4280" s="115"/>
      <c r="K4280" s="115"/>
      <c r="L4280" s="133" t="str">
        <f t="shared" si="1350"/>
        <v/>
      </c>
      <c r="M4280" s="116" t="str">
        <f>IF(L4280="", "", L4280/Veriler!$X$1)</f>
        <v/>
      </c>
      <c r="N4280" s="116" t="str">
        <f>IF(F4280&lt;&gt;"", "İthal Girdi", IF(Veriler!T4280="", "", IF(Veriler!S4280="H", "%0,5 üzerindedir", IF(Veriler!T4280&gt;0.1, "%10 sınırı aşılmıştır.", "Uygun"))))</f>
        <v>%0,5 üzerindedir</v>
      </c>
      <c r="O4280" s="116" t="str">
        <f t="shared" si="1351"/>
        <v xml:space="preserve"> </v>
      </c>
      <c r="P4280" s="117"/>
      <c r="Q4280" s="118"/>
      <c r="R4280" s="119" t="str">
        <f t="shared" si="1352"/>
        <v/>
      </c>
      <c r="S4280" s="133">
        <f>IFERROR(IF(M4280&lt;=0.005,IF(F4280="",L4280,0),IF(F4280&lt;&gt;"",0,IF(P4280="",0,IF(P4280="H",0,IF(Q4280&lt;Veriler!$G$2,L4280*Veriler!$G$2,L4280*Q4280)))))," ")</f>
        <v>0</v>
      </c>
      <c r="T4280" s="133">
        <f>IF(Veriler!T4280&lt;=0.1, S4280, IF(AND(Veriler!T4280&gt;0.1, F4280="", P4280="E"), IF(Q4280&gt;Veriler!$G$2, Q4280*S4280, IF(Q4280&lt;Veriler!$G$2, Veriler!$G$2*S4280, Q4280*S4280)), 0))</f>
        <v>0</v>
      </c>
      <c r="U4280" s="133" t="str">
        <f t="shared" si="1353"/>
        <v xml:space="preserve"> </v>
      </c>
      <c r="V4280" s="134" t="str">
        <f>IFERROR(IF(O4280="%10 sınırı aşılmıştır.",L4280-T4280,IFERROR(IF(F4280="",IF(S4280=1,0,IF(L4280-S4280=0,"",L4280-S4280)),IF(Veriler!M4280="",L4280,IF(L4280*Veriler!M4280=0,"",L4280*Veriler!M4280))),L4280)),0)</f>
        <v/>
      </c>
      <c r="W4280" s="146"/>
      <c r="X4280" s="146"/>
      <c r="Y4280" s="146"/>
    </row>
    <row r="4281" spans="1:25" s="99" customFormat="1" ht="54.75" customHeight="1" x14ac:dyDescent="0.25">
      <c r="A4281" s="96">
        <f t="shared" si="1354"/>
        <v>3156</v>
      </c>
      <c r="B4281" s="175"/>
      <c r="C4281" s="176"/>
      <c r="D4281" s="113"/>
      <c r="E4281" s="115"/>
      <c r="F4281" s="174"/>
      <c r="G4281" s="114" t="str">
        <f t="shared" si="1349"/>
        <v/>
      </c>
      <c r="H4281" s="115"/>
      <c r="I4281" s="115"/>
      <c r="J4281" s="115"/>
      <c r="K4281" s="115"/>
      <c r="L4281" s="133" t="str">
        <f t="shared" si="1350"/>
        <v/>
      </c>
      <c r="M4281" s="116" t="str">
        <f>IF(L4281="", "", L4281/Veriler!$X$1)</f>
        <v/>
      </c>
      <c r="N4281" s="116" t="str">
        <f>IF(F4281&lt;&gt;"", "İthal Girdi", IF(Veriler!T4281="", "", IF(Veriler!S4281="H", "%0,5 üzerindedir", IF(Veriler!T4281&gt;0.1, "%10 sınırı aşılmıştır.", "Uygun"))))</f>
        <v>%0,5 üzerindedir</v>
      </c>
      <c r="O4281" s="116" t="str">
        <f t="shared" si="1351"/>
        <v xml:space="preserve"> </v>
      </c>
      <c r="P4281" s="117"/>
      <c r="Q4281" s="118"/>
      <c r="R4281" s="119" t="str">
        <f t="shared" si="1352"/>
        <v/>
      </c>
      <c r="S4281" s="133">
        <f>IFERROR(IF(M4281&lt;=0.005,IF(F4281="",L4281,0),IF(F4281&lt;&gt;"",0,IF(P4281="",0,IF(P4281="H",0,IF(Q4281&lt;Veriler!$G$2,L4281*Veriler!$G$2,L4281*Q4281)))))," ")</f>
        <v>0</v>
      </c>
      <c r="T4281" s="133">
        <f>IF(Veriler!T4281&lt;=0.1, S4281, IF(AND(Veriler!T4281&gt;0.1, F4281="", P4281="E"), IF(Q4281&gt;Veriler!$G$2, Q4281*S4281, IF(Q4281&lt;Veriler!$G$2, Veriler!$G$2*S4281, Q4281*S4281)), 0))</f>
        <v>0</v>
      </c>
      <c r="U4281" s="133" t="str">
        <f t="shared" si="1353"/>
        <v xml:space="preserve"> </v>
      </c>
      <c r="V4281" s="134" t="str">
        <f>IFERROR(IF(O4281="%10 sınırı aşılmıştır.",L4281-T4281,IFERROR(IF(F4281="",IF(S4281=1,0,IF(L4281-S4281=0,"",L4281-S4281)),IF(Veriler!M4281="",L4281,IF(L4281*Veriler!M4281=0,"",L4281*Veriler!M4281))),L4281)),0)</f>
        <v/>
      </c>
      <c r="W4281" s="146"/>
      <c r="X4281" s="146"/>
      <c r="Y4281" s="146"/>
    </row>
    <row r="4282" spans="1:25" s="99" customFormat="1" ht="54.75" customHeight="1" x14ac:dyDescent="0.25">
      <c r="A4282" s="96">
        <f t="shared" si="1354"/>
        <v>3157</v>
      </c>
      <c r="B4282" s="175"/>
      <c r="C4282" s="176"/>
      <c r="D4282" s="113"/>
      <c r="E4282" s="115"/>
      <c r="F4282" s="174"/>
      <c r="G4282" s="114" t="str">
        <f t="shared" si="1349"/>
        <v/>
      </c>
      <c r="H4282" s="115"/>
      <c r="I4282" s="115"/>
      <c r="J4282" s="115"/>
      <c r="K4282" s="115"/>
      <c r="L4282" s="133" t="str">
        <f t="shared" si="1350"/>
        <v/>
      </c>
      <c r="M4282" s="116" t="str">
        <f>IF(L4282="", "", L4282/Veriler!$X$1)</f>
        <v/>
      </c>
      <c r="N4282" s="116" t="str">
        <f>IF(F4282&lt;&gt;"", "İthal Girdi", IF(Veriler!T4282="", "", IF(Veriler!S4282="H", "%0,5 üzerindedir", IF(Veriler!T4282&gt;0.1, "%10 sınırı aşılmıştır.", "Uygun"))))</f>
        <v>%0,5 üzerindedir</v>
      </c>
      <c r="O4282" s="116" t="str">
        <f t="shared" si="1351"/>
        <v xml:space="preserve"> </v>
      </c>
      <c r="P4282" s="117"/>
      <c r="Q4282" s="118"/>
      <c r="R4282" s="119" t="str">
        <f t="shared" si="1352"/>
        <v/>
      </c>
      <c r="S4282" s="133">
        <f>IFERROR(IF(M4282&lt;=0.005,IF(F4282="",L4282,0),IF(F4282&lt;&gt;"",0,IF(P4282="",0,IF(P4282="H",0,IF(Q4282&lt;Veriler!$G$2,L4282*Veriler!$G$2,L4282*Q4282)))))," ")</f>
        <v>0</v>
      </c>
      <c r="T4282" s="133">
        <f>IF(Veriler!T4282&lt;=0.1, S4282, IF(AND(Veriler!T4282&gt;0.1, F4282="", P4282="E"), IF(Q4282&gt;Veriler!$G$2, Q4282*S4282, IF(Q4282&lt;Veriler!$G$2, Veriler!$G$2*S4282, Q4282*S4282)), 0))</f>
        <v>0</v>
      </c>
      <c r="U4282" s="133" t="str">
        <f t="shared" si="1353"/>
        <v xml:space="preserve"> </v>
      </c>
      <c r="V4282" s="134" t="str">
        <f>IFERROR(IF(O4282="%10 sınırı aşılmıştır.",L4282-T4282,IFERROR(IF(F4282="",IF(S4282=1,0,IF(L4282-S4282=0,"",L4282-S4282)),IF(Veriler!M4282="",L4282,IF(L4282*Veriler!M4282=0,"",L4282*Veriler!M4282))),L4282)),0)</f>
        <v/>
      </c>
      <c r="W4282" s="146"/>
      <c r="X4282" s="146"/>
      <c r="Y4282" s="146"/>
    </row>
    <row r="4283" spans="1:25" s="99" customFormat="1" ht="54.75" customHeight="1" x14ac:dyDescent="0.25">
      <c r="A4283" s="96">
        <f t="shared" si="1354"/>
        <v>3158</v>
      </c>
      <c r="B4283" s="175"/>
      <c r="C4283" s="176"/>
      <c r="D4283" s="113"/>
      <c r="E4283" s="115"/>
      <c r="F4283" s="174"/>
      <c r="G4283" s="114" t="str">
        <f t="shared" si="1349"/>
        <v/>
      </c>
      <c r="H4283" s="115"/>
      <c r="I4283" s="115"/>
      <c r="J4283" s="115"/>
      <c r="K4283" s="115"/>
      <c r="L4283" s="133" t="str">
        <f t="shared" si="1350"/>
        <v/>
      </c>
      <c r="M4283" s="116" t="str">
        <f>IF(L4283="", "", L4283/Veriler!$X$1)</f>
        <v/>
      </c>
      <c r="N4283" s="116" t="str">
        <f>IF(F4283&lt;&gt;"", "İthal Girdi", IF(Veriler!T4283="", "", IF(Veriler!S4283="H", "%0,5 üzerindedir", IF(Veriler!T4283&gt;0.1, "%10 sınırı aşılmıştır.", "Uygun"))))</f>
        <v>%0,5 üzerindedir</v>
      </c>
      <c r="O4283" s="116" t="str">
        <f t="shared" si="1351"/>
        <v xml:space="preserve"> </v>
      </c>
      <c r="P4283" s="117"/>
      <c r="Q4283" s="118"/>
      <c r="R4283" s="119" t="str">
        <f t="shared" si="1352"/>
        <v/>
      </c>
      <c r="S4283" s="133">
        <f>IFERROR(IF(M4283&lt;=0.005,IF(F4283="",L4283,0),IF(F4283&lt;&gt;"",0,IF(P4283="",0,IF(P4283="H",0,IF(Q4283&lt;Veriler!$G$2,L4283*Veriler!$G$2,L4283*Q4283)))))," ")</f>
        <v>0</v>
      </c>
      <c r="T4283" s="133">
        <f>IF(Veriler!T4283&lt;=0.1, S4283, IF(AND(Veriler!T4283&gt;0.1, F4283="", P4283="E"), IF(Q4283&gt;Veriler!$G$2, Q4283*S4283, IF(Q4283&lt;Veriler!$G$2, Veriler!$G$2*S4283, Q4283*S4283)), 0))</f>
        <v>0</v>
      </c>
      <c r="U4283" s="133" t="str">
        <f t="shared" si="1353"/>
        <v xml:space="preserve"> </v>
      </c>
      <c r="V4283" s="134" t="str">
        <f>IFERROR(IF(O4283="%10 sınırı aşılmıştır.",L4283-T4283,IFERROR(IF(F4283="",IF(S4283=1,0,IF(L4283-S4283=0,"",L4283-S4283)),IF(Veriler!M4283="",L4283,IF(L4283*Veriler!M4283=0,"",L4283*Veriler!M4283))),L4283)),0)</f>
        <v/>
      </c>
      <c r="W4283" s="146"/>
      <c r="X4283" s="146"/>
      <c r="Y4283" s="146"/>
    </row>
    <row r="4284" spans="1:25" s="99" customFormat="1" ht="54.75" customHeight="1" x14ac:dyDescent="0.25">
      <c r="A4284" s="96">
        <f t="shared" si="1354"/>
        <v>3159</v>
      </c>
      <c r="B4284" s="175"/>
      <c r="C4284" s="176"/>
      <c r="D4284" s="113"/>
      <c r="E4284" s="115"/>
      <c r="F4284" s="174"/>
      <c r="G4284" s="114" t="str">
        <f t="shared" si="1349"/>
        <v/>
      </c>
      <c r="H4284" s="115"/>
      <c r="I4284" s="115"/>
      <c r="J4284" s="115"/>
      <c r="K4284" s="115"/>
      <c r="L4284" s="133" t="str">
        <f t="shared" si="1350"/>
        <v/>
      </c>
      <c r="M4284" s="116" t="str">
        <f>IF(L4284="", "", L4284/Veriler!$X$1)</f>
        <v/>
      </c>
      <c r="N4284" s="116" t="str">
        <f>IF(F4284&lt;&gt;"", "İthal Girdi", IF(Veriler!T4284="", "", IF(Veriler!S4284="H", "%0,5 üzerindedir", IF(Veriler!T4284&gt;0.1, "%10 sınırı aşılmıştır.", "Uygun"))))</f>
        <v>%0,5 üzerindedir</v>
      </c>
      <c r="O4284" s="116" t="str">
        <f t="shared" si="1351"/>
        <v xml:space="preserve"> </v>
      </c>
      <c r="P4284" s="117"/>
      <c r="Q4284" s="118"/>
      <c r="R4284" s="119" t="str">
        <f t="shared" si="1352"/>
        <v/>
      </c>
      <c r="S4284" s="133">
        <f>IFERROR(IF(M4284&lt;=0.005,IF(F4284="",L4284,0),IF(F4284&lt;&gt;"",0,IF(P4284="",0,IF(P4284="H",0,IF(Q4284&lt;Veriler!$G$2,L4284*Veriler!$G$2,L4284*Q4284)))))," ")</f>
        <v>0</v>
      </c>
      <c r="T4284" s="133">
        <f>IF(Veriler!T4284&lt;=0.1, S4284, IF(AND(Veriler!T4284&gt;0.1, F4284="", P4284="E"), IF(Q4284&gt;Veriler!$G$2, Q4284*S4284, IF(Q4284&lt;Veriler!$G$2, Veriler!$G$2*S4284, Q4284*S4284)), 0))</f>
        <v>0</v>
      </c>
      <c r="U4284" s="133" t="str">
        <f t="shared" si="1353"/>
        <v xml:space="preserve"> </v>
      </c>
      <c r="V4284" s="134" t="str">
        <f>IFERROR(IF(O4284="%10 sınırı aşılmıştır.",L4284-T4284,IFERROR(IF(F4284="",IF(S4284=1,0,IF(L4284-S4284=0,"",L4284-S4284)),IF(Veriler!M4284="",L4284,IF(L4284*Veriler!M4284=0,"",L4284*Veriler!M4284))),L4284)),0)</f>
        <v/>
      </c>
      <c r="W4284" s="146"/>
      <c r="X4284" s="146"/>
      <c r="Y4284" s="146"/>
    </row>
    <row r="4285" spans="1:25" s="99" customFormat="1" ht="54.75" customHeight="1" x14ac:dyDescent="0.25">
      <c r="A4285" s="96">
        <f t="shared" si="1354"/>
        <v>3160</v>
      </c>
      <c r="B4285" s="175"/>
      <c r="C4285" s="176"/>
      <c r="D4285" s="113"/>
      <c r="E4285" s="115"/>
      <c r="F4285" s="174"/>
      <c r="G4285" s="114" t="str">
        <f t="shared" si="1349"/>
        <v/>
      </c>
      <c r="H4285" s="115"/>
      <c r="I4285" s="115"/>
      <c r="J4285" s="115"/>
      <c r="K4285" s="115"/>
      <c r="L4285" s="133" t="str">
        <f t="shared" si="1350"/>
        <v/>
      </c>
      <c r="M4285" s="116" t="str">
        <f>IF(L4285="", "", L4285/Veriler!$X$1)</f>
        <v/>
      </c>
      <c r="N4285" s="116" t="str">
        <f>IF(F4285&lt;&gt;"", "İthal Girdi", IF(Veriler!T4285="", "", IF(Veriler!S4285="H", "%0,5 üzerindedir", IF(Veriler!T4285&gt;0.1, "%10 sınırı aşılmıştır.", "Uygun"))))</f>
        <v>%0,5 üzerindedir</v>
      </c>
      <c r="O4285" s="116" t="str">
        <f t="shared" si="1351"/>
        <v xml:space="preserve"> </v>
      </c>
      <c r="P4285" s="117"/>
      <c r="Q4285" s="118"/>
      <c r="R4285" s="119" t="str">
        <f t="shared" si="1352"/>
        <v/>
      </c>
      <c r="S4285" s="133">
        <f>IFERROR(IF(M4285&lt;=0.005,IF(F4285="",L4285,0),IF(F4285&lt;&gt;"",0,IF(P4285="",0,IF(P4285="H",0,IF(Q4285&lt;Veriler!$G$2,L4285*Veriler!$G$2,L4285*Q4285)))))," ")</f>
        <v>0</v>
      </c>
      <c r="T4285" s="133">
        <f>IF(Veriler!T4285&lt;=0.1, S4285, IF(AND(Veriler!T4285&gt;0.1, F4285="", P4285="E"), IF(Q4285&gt;Veriler!$G$2, Q4285*S4285, IF(Q4285&lt;Veriler!$G$2, Veriler!$G$2*S4285, Q4285*S4285)), 0))</f>
        <v>0</v>
      </c>
      <c r="U4285" s="133" t="str">
        <f t="shared" si="1353"/>
        <v xml:space="preserve"> </v>
      </c>
      <c r="V4285" s="134" t="str">
        <f>IFERROR(IF(O4285="%10 sınırı aşılmıştır.",L4285-T4285,IFERROR(IF(F4285="",IF(S4285=1,0,IF(L4285-S4285=0,"",L4285-S4285)),IF(Veriler!M4285="",L4285,IF(L4285*Veriler!M4285=0,"",L4285*Veriler!M4285))),L4285)),0)</f>
        <v/>
      </c>
      <c r="W4285" s="146"/>
      <c r="X4285" s="146"/>
      <c r="Y4285" s="146"/>
    </row>
    <row r="4286" spans="1:25" s="99" customFormat="1" ht="54.75" customHeight="1" x14ac:dyDescent="0.25">
      <c r="A4286" s="96">
        <f t="shared" si="1354"/>
        <v>3161</v>
      </c>
      <c r="B4286" s="175"/>
      <c r="C4286" s="176"/>
      <c r="D4286" s="113"/>
      <c r="E4286" s="115"/>
      <c r="F4286" s="174"/>
      <c r="G4286" s="114" t="str">
        <f t="shared" si="1349"/>
        <v/>
      </c>
      <c r="H4286" s="115"/>
      <c r="I4286" s="115"/>
      <c r="J4286" s="115"/>
      <c r="K4286" s="115"/>
      <c r="L4286" s="133" t="str">
        <f t="shared" si="1350"/>
        <v/>
      </c>
      <c r="M4286" s="116" t="str">
        <f>IF(L4286="", "", L4286/Veriler!$X$1)</f>
        <v/>
      </c>
      <c r="N4286" s="116" t="str">
        <f>IF(F4286&lt;&gt;"", "İthal Girdi", IF(Veriler!T4286="", "", IF(Veriler!S4286="H", "%0,5 üzerindedir", IF(Veriler!T4286&gt;0.1, "%10 sınırı aşılmıştır.", "Uygun"))))</f>
        <v>%0,5 üzerindedir</v>
      </c>
      <c r="O4286" s="116" t="str">
        <f t="shared" si="1351"/>
        <v xml:space="preserve"> </v>
      </c>
      <c r="P4286" s="117"/>
      <c r="Q4286" s="118"/>
      <c r="R4286" s="119" t="str">
        <f t="shared" si="1352"/>
        <v/>
      </c>
      <c r="S4286" s="133">
        <f>IFERROR(IF(M4286&lt;=0.005,IF(F4286="",L4286,0),IF(F4286&lt;&gt;"",0,IF(P4286="",0,IF(P4286="H",0,IF(Q4286&lt;Veriler!$G$2,L4286*Veriler!$G$2,L4286*Q4286)))))," ")</f>
        <v>0</v>
      </c>
      <c r="T4286" s="133">
        <f>IF(Veriler!T4286&lt;=0.1, S4286, IF(AND(Veriler!T4286&gt;0.1, F4286="", P4286="E"), IF(Q4286&gt;Veriler!$G$2, Q4286*S4286, IF(Q4286&lt;Veriler!$G$2, Veriler!$G$2*S4286, Q4286*S4286)), 0))</f>
        <v>0</v>
      </c>
      <c r="U4286" s="133" t="str">
        <f t="shared" si="1353"/>
        <v xml:space="preserve"> </v>
      </c>
      <c r="V4286" s="134" t="str">
        <f>IFERROR(IF(O4286="%10 sınırı aşılmıştır.",L4286-T4286,IFERROR(IF(F4286="",IF(S4286=1,0,IF(L4286-S4286=0,"",L4286-S4286)),IF(Veriler!M4286="",L4286,IF(L4286*Veriler!M4286=0,"",L4286*Veriler!M4286))),L4286)),0)</f>
        <v/>
      </c>
      <c r="W4286" s="146"/>
      <c r="X4286" s="146"/>
      <c r="Y4286" s="146"/>
    </row>
    <row r="4287" spans="1:25" s="99" customFormat="1" ht="54.75" customHeight="1" x14ac:dyDescent="0.25">
      <c r="A4287" s="96">
        <f t="shared" si="1354"/>
        <v>3162</v>
      </c>
      <c r="B4287" s="175"/>
      <c r="C4287" s="176"/>
      <c r="D4287" s="113"/>
      <c r="E4287" s="115"/>
      <c r="F4287" s="174"/>
      <c r="G4287" s="114" t="str">
        <f t="shared" si="1349"/>
        <v/>
      </c>
      <c r="H4287" s="115"/>
      <c r="I4287" s="115"/>
      <c r="J4287" s="115"/>
      <c r="K4287" s="115"/>
      <c r="L4287" s="133" t="str">
        <f t="shared" si="1350"/>
        <v/>
      </c>
      <c r="M4287" s="116" t="str">
        <f>IF(L4287="", "", L4287/Veriler!$X$1)</f>
        <v/>
      </c>
      <c r="N4287" s="116" t="str">
        <f>IF(F4287&lt;&gt;"", "İthal Girdi", IF(Veriler!T4287="", "", IF(Veriler!S4287="H", "%0,5 üzerindedir", IF(Veriler!T4287&gt;0.1, "%10 sınırı aşılmıştır.", "Uygun"))))</f>
        <v>%0,5 üzerindedir</v>
      </c>
      <c r="O4287" s="116" t="str">
        <f t="shared" si="1351"/>
        <v xml:space="preserve"> </v>
      </c>
      <c r="P4287" s="117"/>
      <c r="Q4287" s="118"/>
      <c r="R4287" s="119" t="str">
        <f t="shared" si="1352"/>
        <v/>
      </c>
      <c r="S4287" s="133">
        <f>IFERROR(IF(M4287&lt;=0.005,IF(F4287="",L4287,0),IF(F4287&lt;&gt;"",0,IF(P4287="",0,IF(P4287="H",0,IF(Q4287&lt;Veriler!$G$2,L4287*Veriler!$G$2,L4287*Q4287)))))," ")</f>
        <v>0</v>
      </c>
      <c r="T4287" s="133">
        <f>IF(Veriler!T4287&lt;=0.1, S4287, IF(AND(Veriler!T4287&gt;0.1, F4287="", P4287="E"), IF(Q4287&gt;Veriler!$G$2, Q4287*S4287, IF(Q4287&lt;Veriler!$G$2, Veriler!$G$2*S4287, Q4287*S4287)), 0))</f>
        <v>0</v>
      </c>
      <c r="U4287" s="133" t="str">
        <f t="shared" si="1353"/>
        <v xml:space="preserve"> </v>
      </c>
      <c r="V4287" s="134" t="str">
        <f>IFERROR(IF(O4287="%10 sınırı aşılmıştır.",L4287-T4287,IFERROR(IF(F4287="",IF(S4287=1,0,IF(L4287-S4287=0,"",L4287-S4287)),IF(Veriler!M4287="",L4287,IF(L4287*Veriler!M4287=0,"",L4287*Veriler!M4287))),L4287)),0)</f>
        <v/>
      </c>
      <c r="W4287" s="146"/>
      <c r="X4287" s="146"/>
      <c r="Y4287" s="146"/>
    </row>
    <row r="4288" spans="1:25" s="99" customFormat="1" ht="54.75" customHeight="1" x14ac:dyDescent="0.25">
      <c r="A4288" s="96">
        <f t="shared" si="1354"/>
        <v>3163</v>
      </c>
      <c r="B4288" s="175"/>
      <c r="C4288" s="176"/>
      <c r="D4288" s="113"/>
      <c r="E4288" s="115"/>
      <c r="F4288" s="174"/>
      <c r="G4288" s="114" t="str">
        <f t="shared" si="1349"/>
        <v/>
      </c>
      <c r="H4288" s="115"/>
      <c r="I4288" s="115"/>
      <c r="J4288" s="115"/>
      <c r="K4288" s="115"/>
      <c r="L4288" s="133" t="str">
        <f t="shared" si="1350"/>
        <v/>
      </c>
      <c r="M4288" s="116" t="str">
        <f>IF(L4288="", "", L4288/Veriler!$X$1)</f>
        <v/>
      </c>
      <c r="N4288" s="116" t="str">
        <f>IF(F4288&lt;&gt;"", "İthal Girdi", IF(Veriler!T4288="", "", IF(Veriler!S4288="H", "%0,5 üzerindedir", IF(Veriler!T4288&gt;0.1, "%10 sınırı aşılmıştır.", "Uygun"))))</f>
        <v>%0,5 üzerindedir</v>
      </c>
      <c r="O4288" s="116" t="str">
        <f t="shared" si="1351"/>
        <v xml:space="preserve"> </v>
      </c>
      <c r="P4288" s="117"/>
      <c r="Q4288" s="118"/>
      <c r="R4288" s="119" t="str">
        <f t="shared" si="1352"/>
        <v/>
      </c>
      <c r="S4288" s="133">
        <f>IFERROR(IF(M4288&lt;=0.005,IF(F4288="",L4288,0),IF(F4288&lt;&gt;"",0,IF(P4288="",0,IF(P4288="H",0,IF(Q4288&lt;Veriler!$G$2,L4288*Veriler!$G$2,L4288*Q4288)))))," ")</f>
        <v>0</v>
      </c>
      <c r="T4288" s="133">
        <f>IF(Veriler!T4288&lt;=0.1, S4288, IF(AND(Veriler!T4288&gt;0.1, F4288="", P4288="E"), IF(Q4288&gt;Veriler!$G$2, Q4288*S4288, IF(Q4288&lt;Veriler!$G$2, Veriler!$G$2*S4288, Q4288*S4288)), 0))</f>
        <v>0</v>
      </c>
      <c r="U4288" s="133" t="str">
        <f t="shared" si="1353"/>
        <v xml:space="preserve"> </v>
      </c>
      <c r="V4288" s="134" t="str">
        <f>IFERROR(IF(O4288="%10 sınırı aşılmıştır.",L4288-T4288,IFERROR(IF(F4288="",IF(S4288=1,0,IF(L4288-S4288=0,"",L4288-S4288)),IF(Veriler!M4288="",L4288,IF(L4288*Veriler!M4288=0,"",L4288*Veriler!M4288))),L4288)),0)</f>
        <v/>
      </c>
      <c r="W4288" s="146"/>
      <c r="X4288" s="146"/>
      <c r="Y4288" s="146"/>
    </row>
    <row r="4289" spans="1:25" s="99" customFormat="1" ht="54.75" customHeight="1" x14ac:dyDescent="0.25">
      <c r="A4289" s="96">
        <f t="shared" si="1354"/>
        <v>3164</v>
      </c>
      <c r="B4289" s="175"/>
      <c r="C4289" s="176"/>
      <c r="D4289" s="113"/>
      <c r="E4289" s="115"/>
      <c r="F4289" s="174"/>
      <c r="G4289" s="114" t="str">
        <f t="shared" si="1349"/>
        <v/>
      </c>
      <c r="H4289" s="115"/>
      <c r="I4289" s="115"/>
      <c r="J4289" s="115"/>
      <c r="K4289" s="115"/>
      <c r="L4289" s="133" t="str">
        <f t="shared" si="1350"/>
        <v/>
      </c>
      <c r="M4289" s="116" t="str">
        <f>IF(L4289="", "", L4289/Veriler!$X$1)</f>
        <v/>
      </c>
      <c r="N4289" s="116" t="str">
        <f>IF(F4289&lt;&gt;"", "İthal Girdi", IF(Veriler!T4289="", "", IF(Veriler!S4289="H", "%0,5 üzerindedir", IF(Veriler!T4289&gt;0.1, "%10 sınırı aşılmıştır.", "Uygun"))))</f>
        <v>%0,5 üzerindedir</v>
      </c>
      <c r="O4289" s="116" t="str">
        <f t="shared" si="1351"/>
        <v xml:space="preserve"> </v>
      </c>
      <c r="P4289" s="117"/>
      <c r="Q4289" s="118"/>
      <c r="R4289" s="119" t="str">
        <f t="shared" si="1352"/>
        <v/>
      </c>
      <c r="S4289" s="133">
        <f>IFERROR(IF(M4289&lt;=0.005,IF(F4289="",L4289,0),IF(F4289&lt;&gt;"",0,IF(P4289="",0,IF(P4289="H",0,IF(Q4289&lt;Veriler!$G$2,L4289*Veriler!$G$2,L4289*Q4289)))))," ")</f>
        <v>0</v>
      </c>
      <c r="T4289" s="133">
        <f>IF(Veriler!T4289&lt;=0.1, S4289, IF(AND(Veriler!T4289&gt;0.1, F4289="", P4289="E"), IF(Q4289&gt;Veriler!$G$2, Q4289*S4289, IF(Q4289&lt;Veriler!$G$2, Veriler!$G$2*S4289, Q4289*S4289)), 0))</f>
        <v>0</v>
      </c>
      <c r="U4289" s="133" t="str">
        <f t="shared" si="1353"/>
        <v xml:space="preserve"> </v>
      </c>
      <c r="V4289" s="134" t="str">
        <f>IFERROR(IF(O4289="%10 sınırı aşılmıştır.",L4289-T4289,IFERROR(IF(F4289="",IF(S4289=1,0,IF(L4289-S4289=0,"",L4289-S4289)),IF(Veriler!M4289="",L4289,IF(L4289*Veriler!M4289=0,"",L4289*Veriler!M4289))),L4289)),0)</f>
        <v/>
      </c>
      <c r="W4289" s="146"/>
      <c r="X4289" s="146"/>
      <c r="Y4289" s="146"/>
    </row>
    <row r="4290" spans="1:25" s="99" customFormat="1" ht="24" customHeight="1" x14ac:dyDescent="0.25">
      <c r="A4290" s="103"/>
      <c r="B4290" s="104"/>
      <c r="C4290" s="104"/>
      <c r="D4290" s="104"/>
      <c r="E4290" s="103"/>
      <c r="F4290" s="135"/>
      <c r="G4290" s="157"/>
      <c r="H4290" s="103"/>
      <c r="I4290" s="103"/>
      <c r="J4290" s="103"/>
      <c r="K4290" s="103"/>
      <c r="L4290" s="136">
        <f>SUM(L4261:L4274,L4276:L4289)</f>
        <v>0</v>
      </c>
      <c r="M4290" s="158"/>
      <c r="N4290" s="158"/>
      <c r="O4290" s="158"/>
      <c r="P4290" s="105"/>
      <c r="Q4290" s="106"/>
      <c r="R4290" s="159"/>
      <c r="S4290" s="160"/>
      <c r="T4290" s="160"/>
      <c r="U4290" s="160"/>
      <c r="V4290" s="160"/>
      <c r="W4290" s="146"/>
      <c r="X4290" s="146"/>
      <c r="Y4290" s="146"/>
    </row>
    <row r="4291" spans="1:25" s="99" customFormat="1" ht="31.5" customHeight="1" x14ac:dyDescent="0.25">
      <c r="A4291" s="103"/>
      <c r="B4291" s="104"/>
      <c r="C4291" s="104"/>
      <c r="D4291" s="104"/>
      <c r="E4291" s="103"/>
      <c r="F4291" s="135"/>
      <c r="G4291" s="157"/>
      <c r="H4291" s="103"/>
      <c r="I4291" s="103"/>
      <c r="J4291" s="103"/>
      <c r="K4291" s="103"/>
      <c r="L4291" s="161"/>
      <c r="M4291" s="158"/>
      <c r="N4291" s="158"/>
      <c r="O4291" s="158"/>
      <c r="P4291" s="105"/>
      <c r="Q4291" s="106"/>
      <c r="R4291" s="159"/>
      <c r="S4291" s="162" t="s">
        <v>57</v>
      </c>
      <c r="T4291" s="162" t="s">
        <v>57</v>
      </c>
      <c r="U4291" s="162" t="s">
        <v>57</v>
      </c>
      <c r="V4291" s="163" t="s">
        <v>58</v>
      </c>
      <c r="W4291" s="146"/>
      <c r="X4291" s="146"/>
      <c r="Y4291" s="146"/>
    </row>
    <row r="4292" spans="1:25" s="99" customFormat="1" ht="58.5" customHeight="1" x14ac:dyDescent="0.25">
      <c r="A4292" s="185" t="s">
        <v>59</v>
      </c>
      <c r="B4292" s="180"/>
      <c r="C4292" s="180"/>
      <c r="D4292" s="180"/>
      <c r="E4292" s="180"/>
      <c r="F4292" s="180"/>
      <c r="G4292" s="180"/>
      <c r="H4292" s="180"/>
      <c r="I4292" s="180"/>
      <c r="J4292" s="180"/>
      <c r="K4292" s="180"/>
      <c r="L4292" s="180"/>
      <c r="M4292" s="180"/>
      <c r="N4292" s="180"/>
      <c r="O4292" s="180"/>
      <c r="P4292" s="180"/>
      <c r="Q4292" s="180"/>
      <c r="R4292" s="176"/>
      <c r="S4292" s="137">
        <f>SUM(S4254,S4261:S4274,S4276:S4289)</f>
        <v>0</v>
      </c>
      <c r="T4292" s="137" t="str">
        <f>IF(SUM(T4261:T4274,T4276:T4289)=0," ",SUM(T4261:T4274,T4276:T4289))</f>
        <v xml:space="preserve"> </v>
      </c>
      <c r="U4292" s="137" t="str">
        <f>IF(SUM(U4261:U4274,U4276:U4289)=0," ",SUM(U4261:U4274,U4276:U4289))</f>
        <v xml:space="preserve"> </v>
      </c>
      <c r="V4292" s="137" t="str">
        <f>IF(SUM(V4261:V4274,V4276:V4289)=0," ",SUM(V4261:V4274,V4276:V4289))</f>
        <v xml:space="preserve"> </v>
      </c>
      <c r="W4292" s="146"/>
      <c r="X4292" s="164">
        <f>SUM(U4261:U4274,U4276:U4289)</f>
        <v>0</v>
      </c>
      <c r="Y4292" s="164">
        <f>SUM(V4261:V4274,V4276:V4289)</f>
        <v>0</v>
      </c>
    </row>
    <row r="4293" spans="1:25" x14ac:dyDescent="0.3">
      <c r="A4293" s="34"/>
      <c r="G4293" s="146"/>
      <c r="L4293" s="146"/>
      <c r="M4293" s="146"/>
      <c r="N4293" s="146"/>
      <c r="O4293" s="146"/>
      <c r="R4293" s="146"/>
      <c r="S4293" s="146"/>
      <c r="T4293" s="146"/>
      <c r="U4293" s="146"/>
      <c r="V4293" s="146"/>
      <c r="W4293" s="146"/>
      <c r="X4293" s="146"/>
      <c r="Y4293" s="146"/>
    </row>
    <row r="4294" spans="1:25" x14ac:dyDescent="0.3">
      <c r="A4294" s="186" t="s">
        <v>60</v>
      </c>
      <c r="B4294" s="187"/>
      <c r="C4294" s="187"/>
      <c r="D4294" s="187"/>
      <c r="E4294" s="187"/>
      <c r="F4294" s="187"/>
      <c r="G4294" s="187"/>
      <c r="H4294" s="187"/>
      <c r="I4294" s="187"/>
      <c r="J4294" s="187"/>
      <c r="K4294" s="187"/>
      <c r="L4294" s="187"/>
      <c r="M4294" s="187"/>
      <c r="N4294" s="187"/>
      <c r="O4294" s="187"/>
      <c r="P4294" s="187"/>
      <c r="Q4294" s="187"/>
      <c r="R4294" s="187"/>
      <c r="S4294" s="187"/>
      <c r="T4294" s="187"/>
      <c r="U4294" s="187"/>
      <c r="V4294" s="187"/>
      <c r="W4294" s="146"/>
      <c r="X4294" s="146"/>
      <c r="Y4294" s="146"/>
    </row>
    <row r="4295" spans="1:25" s="99" customFormat="1" ht="41.25" customHeight="1" x14ac:dyDescent="0.25">
      <c r="A4295" s="189" t="s">
        <v>38</v>
      </c>
      <c r="B4295" s="180"/>
      <c r="C4295" s="180"/>
      <c r="D4295" s="180"/>
      <c r="E4295" s="180"/>
      <c r="F4295" s="180"/>
      <c r="G4295" s="180"/>
      <c r="H4295" s="180"/>
      <c r="I4295" s="180"/>
      <c r="J4295" s="180"/>
      <c r="K4295" s="180"/>
      <c r="L4295" s="180"/>
      <c r="M4295" s="180"/>
      <c r="N4295" s="180"/>
      <c r="O4295" s="180"/>
      <c r="P4295" s="180"/>
      <c r="Q4295" s="180"/>
      <c r="R4295" s="180"/>
      <c r="S4295" s="180"/>
      <c r="T4295" s="180"/>
      <c r="U4295" s="180"/>
      <c r="V4295" s="176"/>
      <c r="W4295" s="146"/>
      <c r="X4295" s="146"/>
      <c r="Y4295" s="146"/>
    </row>
    <row r="4296" spans="1:25" s="100" customFormat="1" ht="35.25" customHeight="1" x14ac:dyDescent="0.25">
      <c r="A4296" s="179" t="s">
        <v>39</v>
      </c>
      <c r="B4296" s="180"/>
      <c r="C4296" s="180"/>
      <c r="D4296" s="180"/>
      <c r="E4296" s="180"/>
      <c r="F4296" s="180"/>
      <c r="G4296" s="180"/>
      <c r="H4296" s="180"/>
      <c r="I4296" s="180"/>
      <c r="J4296" s="180"/>
      <c r="K4296" s="180"/>
      <c r="L4296" s="180"/>
      <c r="M4296" s="180"/>
      <c r="N4296" s="180"/>
      <c r="O4296" s="180"/>
      <c r="P4296" s="180"/>
      <c r="Q4296" s="180"/>
      <c r="R4296" s="176"/>
      <c r="S4296" s="147"/>
      <c r="T4296" s="148"/>
      <c r="U4296" s="149" t="s">
        <v>40</v>
      </c>
      <c r="V4296" s="150">
        <f>V4258+1</f>
        <v>114</v>
      </c>
      <c r="W4296" s="146"/>
      <c r="X4296" s="146"/>
      <c r="Y4296" s="146"/>
    </row>
    <row r="4297" spans="1:25" s="99" customFormat="1" ht="81" customHeight="1" x14ac:dyDescent="0.25">
      <c r="A4297" s="110" t="s">
        <v>3</v>
      </c>
      <c r="B4297" s="188" t="s">
        <v>41</v>
      </c>
      <c r="C4297" s="176"/>
      <c r="D4297" s="111" t="s">
        <v>42</v>
      </c>
      <c r="E4297" s="110" t="s">
        <v>324</v>
      </c>
      <c r="F4297" s="111" t="s">
        <v>325</v>
      </c>
      <c r="G4297" s="151" t="s">
        <v>43</v>
      </c>
      <c r="H4297" s="110" t="s">
        <v>44</v>
      </c>
      <c r="I4297" s="110" t="s">
        <v>8</v>
      </c>
      <c r="J4297" s="110" t="s">
        <v>45</v>
      </c>
      <c r="K4297" s="110" t="s">
        <v>46</v>
      </c>
      <c r="L4297" s="152" t="s">
        <v>47</v>
      </c>
      <c r="M4297" s="153" t="s">
        <v>48</v>
      </c>
      <c r="N4297" s="154" t="s">
        <v>49</v>
      </c>
      <c r="O4297" s="154" t="s">
        <v>49</v>
      </c>
      <c r="P4297" s="112" t="s">
        <v>50</v>
      </c>
      <c r="Q4297" s="110" t="s">
        <v>51</v>
      </c>
      <c r="R4297" s="155" t="s">
        <v>52</v>
      </c>
      <c r="S4297" s="156" t="s">
        <v>53</v>
      </c>
      <c r="T4297" s="156" t="s">
        <v>54</v>
      </c>
      <c r="U4297" s="152" t="s">
        <v>54</v>
      </c>
      <c r="V4297" s="152" t="s">
        <v>55</v>
      </c>
      <c r="W4297" s="146"/>
      <c r="X4297" s="146"/>
      <c r="Y4297" s="146"/>
    </row>
    <row r="4298" spans="1:25" s="99" customFormat="1" ht="45" customHeight="1" x14ac:dyDescent="0.25">
      <c r="A4298" s="101"/>
      <c r="B4298" s="177" t="s">
        <v>56</v>
      </c>
      <c r="C4298" s="178"/>
      <c r="D4298" s="102"/>
      <c r="E4298" s="170"/>
      <c r="F4298" s="102"/>
      <c r="G4298" s="95"/>
      <c r="H4298" s="102"/>
      <c r="I4298" s="102"/>
      <c r="J4298" s="102"/>
      <c r="K4298" s="102"/>
      <c r="L4298" s="95"/>
      <c r="M4298" s="95"/>
      <c r="N4298" s="95"/>
      <c r="O4298" s="95"/>
      <c r="P4298" s="102"/>
      <c r="Q4298" s="102"/>
      <c r="R4298" s="190"/>
      <c r="S4298" s="184"/>
      <c r="T4298" s="95"/>
      <c r="U4298" s="95"/>
      <c r="V4298" s="95"/>
      <c r="W4298" s="146"/>
      <c r="X4298" s="146"/>
      <c r="Y4298" s="146"/>
    </row>
    <row r="4299" spans="1:25" s="99" customFormat="1" ht="54.75" customHeight="1" x14ac:dyDescent="0.25">
      <c r="A4299" s="96">
        <f>A4289+1</f>
        <v>3165</v>
      </c>
      <c r="B4299" s="181"/>
      <c r="C4299" s="182"/>
      <c r="D4299" s="113"/>
      <c r="E4299" s="115"/>
      <c r="F4299" s="174"/>
      <c r="G4299" s="114" t="str">
        <f t="shared" ref="G4299:G4312" si="1355">IF(AND(F4299&lt;&gt;"",V4299&lt;&gt;"",L4299&lt;&gt;0),V4299/L4299,"")</f>
        <v/>
      </c>
      <c r="H4299" s="115"/>
      <c r="I4299" s="115"/>
      <c r="J4299" s="115"/>
      <c r="K4299" s="115"/>
      <c r="L4299" s="133" t="str">
        <f t="shared" ref="L4299:L4312" si="1356">IF(AND(H4299&lt;&gt;0, J4299&lt;&gt;0, K4299&lt;&gt;0), H4299*J4299*K4299, "")</f>
        <v/>
      </c>
      <c r="M4299" s="116" t="str">
        <f>IF(L4299="", "", L4299/Veriler!$X$1)</f>
        <v/>
      </c>
      <c r="N4299" s="116" t="str">
        <f>IF(F4299&lt;&gt;"", "İthal Girdi", IF(Veriler!T4299="", "", IF(Veriler!S4299="H", "%0,5 üzerindedir", IF(Veriler!T4299&gt;0.1, "%10 sınırı aşılmıştır.", "Uygun"))))</f>
        <v>%0,5 üzerindedir</v>
      </c>
      <c r="O4299" s="116" t="str">
        <f t="shared" ref="O4299:O4312" si="1357">IF(M4299=""," ",N4299)</f>
        <v xml:space="preserve"> </v>
      </c>
      <c r="P4299" s="117"/>
      <c r="Q4299" s="118"/>
      <c r="R4299" s="119" t="str">
        <f t="shared" ref="R4299:R4312" si="1358">IFERROR(IF(AND(T4299&lt;&gt;"",L4299&lt;&gt;"",L4299&lt;&gt;0,T4299&lt;&gt;0),T4299/L4299,"")," ")</f>
        <v/>
      </c>
      <c r="S4299" s="133">
        <f>IFERROR(IF(M4299&lt;=0.005,IF(F4299="",L4299,0),IF(F4299&lt;&gt;"",0,IF(P4299="",0,IF(P4299="H",0,IF(Q4299&lt;Veriler!$G$2,L4299*Veriler!$G$2,L4299*Q4299)))))," ")</f>
        <v>0</v>
      </c>
      <c r="T4299" s="133">
        <f>IF(Veriler!T4299&lt;=0.1, S4299, IF(AND(Veriler!T4299&gt;0.1, F4299="", P4299="E"), IF(Q4299&gt;Veriler!$G$2, Q4299*S4299, IF(Q4299&lt;Veriler!$G$2, Veriler!$G$2*S4299, Q4299*S4299)), 0))</f>
        <v>0</v>
      </c>
      <c r="U4299" s="133" t="str">
        <f t="shared" ref="U4299:U4312" si="1359">IF(T4299=0," ",T4299)</f>
        <v xml:space="preserve"> </v>
      </c>
      <c r="V4299" s="134" t="str">
        <f>IFERROR(IF(O4299="%10 sınırı aşılmıştır.",L4299-T4299,IFERROR(IF(F4299="",IF(S4299=1,0,IF(L4299-S4299=0,"",L4299-S4299)),IF(Veriler!M4299="",L4299,IF(L4299*Veriler!M4299=0,"",L4299*Veriler!M4299))),L4299)),0)</f>
        <v/>
      </c>
      <c r="W4299" s="146"/>
      <c r="X4299" s="146"/>
      <c r="Y4299" s="146"/>
    </row>
    <row r="4300" spans="1:25" s="99" customFormat="1" ht="54.75" customHeight="1" x14ac:dyDescent="0.25">
      <c r="A4300" s="96">
        <f t="shared" ref="A4300:A4312" si="1360">A4299+1</f>
        <v>3166</v>
      </c>
      <c r="B4300" s="175"/>
      <c r="C4300" s="176"/>
      <c r="D4300" s="113"/>
      <c r="E4300" s="115"/>
      <c r="F4300" s="174"/>
      <c r="G4300" s="114" t="str">
        <f t="shared" si="1355"/>
        <v/>
      </c>
      <c r="H4300" s="115"/>
      <c r="I4300" s="115"/>
      <c r="J4300" s="115"/>
      <c r="K4300" s="115"/>
      <c r="L4300" s="133" t="str">
        <f t="shared" si="1356"/>
        <v/>
      </c>
      <c r="M4300" s="116" t="str">
        <f>IF(L4300="", "", L4300/Veriler!$X$1)</f>
        <v/>
      </c>
      <c r="N4300" s="116" t="str">
        <f>IF(F4300&lt;&gt;"", "İthal Girdi", IF(Veriler!T4300="", "", IF(Veriler!S4300="H", "%0,5 üzerindedir", IF(Veriler!T4300&gt;0.1, "%10 sınırı aşılmıştır.", "Uygun"))))</f>
        <v>%0,5 üzerindedir</v>
      </c>
      <c r="O4300" s="116" t="str">
        <f t="shared" si="1357"/>
        <v xml:space="preserve"> </v>
      </c>
      <c r="P4300" s="117"/>
      <c r="Q4300" s="118"/>
      <c r="R4300" s="119" t="str">
        <f t="shared" si="1358"/>
        <v/>
      </c>
      <c r="S4300" s="133">
        <f>IFERROR(IF(M4300&lt;=0.005,IF(F4300="",L4300,0),IF(F4300&lt;&gt;"",0,IF(P4300="",0,IF(P4300="H",0,IF(Q4300&lt;Veriler!$G$2,L4300*Veriler!$G$2,L4300*Q4300)))))," ")</f>
        <v>0</v>
      </c>
      <c r="T4300" s="133">
        <f>IF(Veriler!T4300&lt;=0.1, S4300, IF(AND(Veriler!T4300&gt;0.1, F4300="", P4300="E"), IF(Q4300&gt;Veriler!$G$2, Q4300*S4300, IF(Q4300&lt;Veriler!$G$2, Veriler!$G$2*S4300, Q4300*S4300)), 0))</f>
        <v>0</v>
      </c>
      <c r="U4300" s="133" t="str">
        <f t="shared" si="1359"/>
        <v xml:space="preserve"> </v>
      </c>
      <c r="V4300" s="134" t="str">
        <f>IFERROR(IF(O4300="%10 sınırı aşılmıştır.",L4300-T4300,IFERROR(IF(F4300="",IF(S4300=1,0,IF(L4300-S4300=0,"",L4300-S4300)),IF(Veriler!M4300="",L4300,IF(L4300*Veriler!M4300=0,"",L4300*Veriler!M4300))),L4300)),0)</f>
        <v/>
      </c>
      <c r="W4300" s="146"/>
      <c r="X4300" s="146"/>
      <c r="Y4300" s="146"/>
    </row>
    <row r="4301" spans="1:25" s="99" customFormat="1" ht="54.75" customHeight="1" x14ac:dyDescent="0.25">
      <c r="A4301" s="96">
        <f t="shared" si="1360"/>
        <v>3167</v>
      </c>
      <c r="B4301" s="175"/>
      <c r="C4301" s="176"/>
      <c r="D4301" s="113"/>
      <c r="E4301" s="115"/>
      <c r="F4301" s="174"/>
      <c r="G4301" s="114" t="str">
        <f t="shared" si="1355"/>
        <v/>
      </c>
      <c r="H4301" s="115"/>
      <c r="I4301" s="115"/>
      <c r="J4301" s="115"/>
      <c r="K4301" s="115"/>
      <c r="L4301" s="133" t="str">
        <f t="shared" si="1356"/>
        <v/>
      </c>
      <c r="M4301" s="116" t="str">
        <f>IF(L4301="", "", L4301/Veriler!$X$1)</f>
        <v/>
      </c>
      <c r="N4301" s="116" t="str">
        <f>IF(F4301&lt;&gt;"", "İthal Girdi", IF(Veriler!T4301="", "", IF(Veriler!S4301="H", "%0,5 üzerindedir", IF(Veriler!T4301&gt;0.1, "%10 sınırı aşılmıştır.", "Uygun"))))</f>
        <v>%0,5 üzerindedir</v>
      </c>
      <c r="O4301" s="116" t="str">
        <f t="shared" si="1357"/>
        <v xml:space="preserve"> </v>
      </c>
      <c r="P4301" s="117"/>
      <c r="Q4301" s="118"/>
      <c r="R4301" s="119" t="str">
        <f t="shared" si="1358"/>
        <v/>
      </c>
      <c r="S4301" s="133">
        <f>IFERROR(IF(M4301&lt;=0.005,IF(F4301="",L4301,0),IF(F4301&lt;&gt;"",0,IF(P4301="",0,IF(P4301="H",0,IF(Q4301&lt;Veriler!$G$2,L4301*Veriler!$G$2,L4301*Q4301)))))," ")</f>
        <v>0</v>
      </c>
      <c r="T4301" s="133">
        <f>IF(Veriler!T4301&lt;=0.1, S4301, IF(AND(Veriler!T4301&gt;0.1, F4301="", P4301="E"), IF(Q4301&gt;Veriler!$G$2, Q4301*S4301, IF(Q4301&lt;Veriler!$G$2, Veriler!$G$2*S4301, Q4301*S4301)), 0))</f>
        <v>0</v>
      </c>
      <c r="U4301" s="133" t="str">
        <f t="shared" si="1359"/>
        <v xml:space="preserve"> </v>
      </c>
      <c r="V4301" s="134" t="str">
        <f>IFERROR(IF(O4301="%10 sınırı aşılmıştır.",L4301-T4301,IFERROR(IF(F4301="",IF(S4301=1,0,IF(L4301-S4301=0,"",L4301-S4301)),IF(Veriler!M4301="",L4301,IF(L4301*Veriler!M4301=0,"",L4301*Veriler!M4301))),L4301)),0)</f>
        <v/>
      </c>
      <c r="W4301" s="146"/>
      <c r="X4301" s="146"/>
      <c r="Y4301" s="146"/>
    </row>
    <row r="4302" spans="1:25" s="99" customFormat="1" ht="54.75" customHeight="1" x14ac:dyDescent="0.25">
      <c r="A4302" s="96">
        <f t="shared" si="1360"/>
        <v>3168</v>
      </c>
      <c r="B4302" s="175"/>
      <c r="C4302" s="176"/>
      <c r="D4302" s="113"/>
      <c r="E4302" s="115"/>
      <c r="F4302" s="174"/>
      <c r="G4302" s="114" t="str">
        <f t="shared" si="1355"/>
        <v/>
      </c>
      <c r="H4302" s="115"/>
      <c r="I4302" s="115"/>
      <c r="J4302" s="115"/>
      <c r="K4302" s="115"/>
      <c r="L4302" s="133" t="str">
        <f t="shared" si="1356"/>
        <v/>
      </c>
      <c r="M4302" s="116" t="str">
        <f>IF(L4302="", "", L4302/Veriler!$X$1)</f>
        <v/>
      </c>
      <c r="N4302" s="116" t="str">
        <f>IF(F4302&lt;&gt;"", "İthal Girdi", IF(Veriler!T4302="", "", IF(Veriler!S4302="H", "%0,5 üzerindedir", IF(Veriler!T4302&gt;0.1, "%10 sınırı aşılmıştır.", "Uygun"))))</f>
        <v>%0,5 üzerindedir</v>
      </c>
      <c r="O4302" s="116" t="str">
        <f t="shared" si="1357"/>
        <v xml:space="preserve"> </v>
      </c>
      <c r="P4302" s="117"/>
      <c r="Q4302" s="118"/>
      <c r="R4302" s="119" t="str">
        <f t="shared" si="1358"/>
        <v/>
      </c>
      <c r="S4302" s="133">
        <f>IFERROR(IF(M4302&lt;=0.005,IF(F4302="",L4302,0),IF(F4302&lt;&gt;"",0,IF(P4302="",0,IF(P4302="H",0,IF(Q4302&lt;Veriler!$G$2,L4302*Veriler!$G$2,L4302*Q4302)))))," ")</f>
        <v>0</v>
      </c>
      <c r="T4302" s="133">
        <f>IF(Veriler!T4302&lt;=0.1, S4302, IF(AND(Veriler!T4302&gt;0.1, F4302="", P4302="E"), IF(Q4302&gt;Veriler!$G$2, Q4302*S4302, IF(Q4302&lt;Veriler!$G$2, Veriler!$G$2*S4302, Q4302*S4302)), 0))</f>
        <v>0</v>
      </c>
      <c r="U4302" s="133" t="str">
        <f t="shared" si="1359"/>
        <v xml:space="preserve"> </v>
      </c>
      <c r="V4302" s="134" t="str">
        <f>IFERROR(IF(O4302="%10 sınırı aşılmıştır.",L4302-T4302,IFERROR(IF(F4302="",IF(S4302=1,0,IF(L4302-S4302=0,"",L4302-S4302)),IF(Veriler!M4302="",L4302,IF(L4302*Veriler!M4302=0,"",L4302*Veriler!M4302))),L4302)),0)</f>
        <v/>
      </c>
      <c r="W4302" s="146"/>
      <c r="X4302" s="146"/>
      <c r="Y4302" s="146"/>
    </row>
    <row r="4303" spans="1:25" s="99" customFormat="1" ht="54.75" customHeight="1" x14ac:dyDescent="0.25">
      <c r="A4303" s="96">
        <f t="shared" si="1360"/>
        <v>3169</v>
      </c>
      <c r="B4303" s="175"/>
      <c r="C4303" s="176"/>
      <c r="D4303" s="113"/>
      <c r="E4303" s="115"/>
      <c r="F4303" s="174"/>
      <c r="G4303" s="114" t="str">
        <f t="shared" si="1355"/>
        <v/>
      </c>
      <c r="H4303" s="115"/>
      <c r="I4303" s="115"/>
      <c r="J4303" s="115"/>
      <c r="K4303" s="115"/>
      <c r="L4303" s="133" t="str">
        <f t="shared" si="1356"/>
        <v/>
      </c>
      <c r="M4303" s="116" t="str">
        <f>IF(L4303="", "", L4303/Veriler!$X$1)</f>
        <v/>
      </c>
      <c r="N4303" s="116" t="str">
        <f>IF(F4303&lt;&gt;"", "İthal Girdi", IF(Veriler!T4303="", "", IF(Veriler!S4303="H", "%0,5 üzerindedir", IF(Veriler!T4303&gt;0.1, "%10 sınırı aşılmıştır.", "Uygun"))))</f>
        <v>%0,5 üzerindedir</v>
      </c>
      <c r="O4303" s="116" t="str">
        <f t="shared" si="1357"/>
        <v xml:space="preserve"> </v>
      </c>
      <c r="P4303" s="117"/>
      <c r="Q4303" s="118"/>
      <c r="R4303" s="119" t="str">
        <f t="shared" si="1358"/>
        <v/>
      </c>
      <c r="S4303" s="133">
        <f>IFERROR(IF(M4303&lt;=0.005,IF(F4303="",L4303,0),IF(F4303&lt;&gt;"",0,IF(P4303="",0,IF(P4303="H",0,IF(Q4303&lt;Veriler!$G$2,L4303*Veriler!$G$2,L4303*Q4303)))))," ")</f>
        <v>0</v>
      </c>
      <c r="T4303" s="133">
        <f>IF(Veriler!T4303&lt;=0.1, S4303, IF(AND(Veriler!T4303&gt;0.1, F4303="", P4303="E"), IF(Q4303&gt;Veriler!$G$2, Q4303*S4303, IF(Q4303&lt;Veriler!$G$2, Veriler!$G$2*S4303, Q4303*S4303)), 0))</f>
        <v>0</v>
      </c>
      <c r="U4303" s="133" t="str">
        <f t="shared" si="1359"/>
        <v xml:space="preserve"> </v>
      </c>
      <c r="V4303" s="134" t="str">
        <f>IFERROR(IF(O4303="%10 sınırı aşılmıştır.",L4303-T4303,IFERROR(IF(F4303="",IF(S4303=1,0,IF(L4303-S4303=0,"",L4303-S4303)),IF(Veriler!M4303="",L4303,IF(L4303*Veriler!M4303=0,"",L4303*Veriler!M4303))),L4303)),0)</f>
        <v/>
      </c>
      <c r="W4303" s="146"/>
      <c r="X4303" s="146"/>
      <c r="Y4303" s="146"/>
    </row>
    <row r="4304" spans="1:25" s="99" customFormat="1" ht="54.75" customHeight="1" x14ac:dyDescent="0.25">
      <c r="A4304" s="96">
        <f t="shared" si="1360"/>
        <v>3170</v>
      </c>
      <c r="B4304" s="175"/>
      <c r="C4304" s="176"/>
      <c r="D4304" s="113"/>
      <c r="E4304" s="115"/>
      <c r="F4304" s="174"/>
      <c r="G4304" s="114" t="str">
        <f t="shared" si="1355"/>
        <v/>
      </c>
      <c r="H4304" s="115"/>
      <c r="I4304" s="115"/>
      <c r="J4304" s="115"/>
      <c r="K4304" s="115"/>
      <c r="L4304" s="133" t="str">
        <f t="shared" si="1356"/>
        <v/>
      </c>
      <c r="M4304" s="116" t="str">
        <f>IF(L4304="", "", L4304/Veriler!$X$1)</f>
        <v/>
      </c>
      <c r="N4304" s="116" t="str">
        <f>IF(F4304&lt;&gt;"", "İthal Girdi", IF(Veriler!T4304="", "", IF(Veriler!S4304="H", "%0,5 üzerindedir", IF(Veriler!T4304&gt;0.1, "%10 sınırı aşılmıştır.", "Uygun"))))</f>
        <v>%0,5 üzerindedir</v>
      </c>
      <c r="O4304" s="116" t="str">
        <f t="shared" si="1357"/>
        <v xml:space="preserve"> </v>
      </c>
      <c r="P4304" s="117"/>
      <c r="Q4304" s="118"/>
      <c r="R4304" s="119" t="str">
        <f t="shared" si="1358"/>
        <v/>
      </c>
      <c r="S4304" s="133">
        <f>IFERROR(IF(M4304&lt;=0.005,IF(F4304="",L4304,0),IF(F4304&lt;&gt;"",0,IF(P4304="",0,IF(P4304="H",0,IF(Q4304&lt;Veriler!$G$2,L4304*Veriler!$G$2,L4304*Q4304)))))," ")</f>
        <v>0</v>
      </c>
      <c r="T4304" s="133">
        <f>IF(Veriler!T4304&lt;=0.1, S4304, IF(AND(Veriler!T4304&gt;0.1, F4304="", P4304="E"), IF(Q4304&gt;Veriler!$G$2, Q4304*S4304, IF(Q4304&lt;Veriler!$G$2, Veriler!$G$2*S4304, Q4304*S4304)), 0))</f>
        <v>0</v>
      </c>
      <c r="U4304" s="133" t="str">
        <f t="shared" si="1359"/>
        <v xml:space="preserve"> </v>
      </c>
      <c r="V4304" s="134" t="str">
        <f>IFERROR(IF(O4304="%10 sınırı aşılmıştır.",L4304-T4304,IFERROR(IF(F4304="",IF(S4304=1,0,IF(L4304-S4304=0,"",L4304-S4304)),IF(Veriler!M4304="",L4304,IF(L4304*Veriler!M4304=0,"",L4304*Veriler!M4304))),L4304)),0)</f>
        <v/>
      </c>
      <c r="W4304" s="146"/>
      <c r="X4304" s="146"/>
      <c r="Y4304" s="146"/>
    </row>
    <row r="4305" spans="1:25" s="99" customFormat="1" ht="54.75" customHeight="1" x14ac:dyDescent="0.25">
      <c r="A4305" s="96">
        <f t="shared" si="1360"/>
        <v>3171</v>
      </c>
      <c r="B4305" s="175"/>
      <c r="C4305" s="176"/>
      <c r="D4305" s="113"/>
      <c r="E4305" s="115"/>
      <c r="F4305" s="174"/>
      <c r="G4305" s="114" t="str">
        <f t="shared" si="1355"/>
        <v/>
      </c>
      <c r="H4305" s="115"/>
      <c r="I4305" s="115"/>
      <c r="J4305" s="115"/>
      <c r="K4305" s="115"/>
      <c r="L4305" s="133" t="str">
        <f t="shared" si="1356"/>
        <v/>
      </c>
      <c r="M4305" s="116" t="str">
        <f>IF(L4305="", "", L4305/Veriler!$X$1)</f>
        <v/>
      </c>
      <c r="N4305" s="116" t="str">
        <f>IF(F4305&lt;&gt;"", "İthal Girdi", IF(Veriler!T4305="", "", IF(Veriler!S4305="H", "%0,5 üzerindedir", IF(Veriler!T4305&gt;0.1, "%10 sınırı aşılmıştır.", "Uygun"))))</f>
        <v>%0,5 üzerindedir</v>
      </c>
      <c r="O4305" s="116" t="str">
        <f t="shared" si="1357"/>
        <v xml:space="preserve"> </v>
      </c>
      <c r="P4305" s="117"/>
      <c r="Q4305" s="118"/>
      <c r="R4305" s="119" t="str">
        <f t="shared" si="1358"/>
        <v/>
      </c>
      <c r="S4305" s="133">
        <f>IFERROR(IF(M4305&lt;=0.005,IF(F4305="",L4305,0),IF(F4305&lt;&gt;"",0,IF(P4305="",0,IF(P4305="H",0,IF(Q4305&lt;Veriler!$G$2,L4305*Veriler!$G$2,L4305*Q4305)))))," ")</f>
        <v>0</v>
      </c>
      <c r="T4305" s="133">
        <f>IF(Veriler!T4305&lt;=0.1, S4305, IF(AND(Veriler!T4305&gt;0.1, F4305="", P4305="E"), IF(Q4305&gt;Veriler!$G$2, Q4305*S4305, IF(Q4305&lt;Veriler!$G$2, Veriler!$G$2*S4305, Q4305*S4305)), 0))</f>
        <v>0</v>
      </c>
      <c r="U4305" s="133" t="str">
        <f t="shared" si="1359"/>
        <v xml:space="preserve"> </v>
      </c>
      <c r="V4305" s="134" t="str">
        <f>IFERROR(IF(O4305="%10 sınırı aşılmıştır.",L4305-T4305,IFERROR(IF(F4305="",IF(S4305=1,0,IF(L4305-S4305=0,"",L4305-S4305)),IF(Veriler!M4305="",L4305,IF(L4305*Veriler!M4305=0,"",L4305*Veriler!M4305))),L4305)),0)</f>
        <v/>
      </c>
      <c r="W4305" s="146"/>
      <c r="X4305" s="146"/>
      <c r="Y4305" s="146"/>
    </row>
    <row r="4306" spans="1:25" s="99" customFormat="1" ht="54.75" customHeight="1" x14ac:dyDescent="0.25">
      <c r="A4306" s="96">
        <f t="shared" si="1360"/>
        <v>3172</v>
      </c>
      <c r="B4306" s="175"/>
      <c r="C4306" s="176"/>
      <c r="D4306" s="113"/>
      <c r="E4306" s="115"/>
      <c r="F4306" s="174"/>
      <c r="G4306" s="114" t="str">
        <f t="shared" si="1355"/>
        <v/>
      </c>
      <c r="H4306" s="115"/>
      <c r="I4306" s="115"/>
      <c r="J4306" s="115"/>
      <c r="K4306" s="115"/>
      <c r="L4306" s="133" t="str">
        <f t="shared" si="1356"/>
        <v/>
      </c>
      <c r="M4306" s="116" t="str">
        <f>IF(L4306="", "", L4306/Veriler!$X$1)</f>
        <v/>
      </c>
      <c r="N4306" s="116" t="str">
        <f>IF(F4306&lt;&gt;"", "İthal Girdi", IF(Veriler!T4306="", "", IF(Veriler!S4306="H", "%0,5 üzerindedir", IF(Veriler!T4306&gt;0.1, "%10 sınırı aşılmıştır.", "Uygun"))))</f>
        <v>%0,5 üzerindedir</v>
      </c>
      <c r="O4306" s="116" t="str">
        <f t="shared" si="1357"/>
        <v xml:space="preserve"> </v>
      </c>
      <c r="P4306" s="117"/>
      <c r="Q4306" s="118"/>
      <c r="R4306" s="119" t="str">
        <f t="shared" si="1358"/>
        <v/>
      </c>
      <c r="S4306" s="133">
        <f>IFERROR(IF(M4306&lt;=0.005,IF(F4306="",L4306,0),IF(F4306&lt;&gt;"",0,IF(P4306="",0,IF(P4306="H",0,IF(Q4306&lt;Veriler!$G$2,L4306*Veriler!$G$2,L4306*Q4306)))))," ")</f>
        <v>0</v>
      </c>
      <c r="T4306" s="133">
        <f>IF(Veriler!T4306&lt;=0.1, S4306, IF(AND(Veriler!T4306&gt;0.1, F4306="", P4306="E"), IF(Q4306&gt;Veriler!$G$2, Q4306*S4306, IF(Q4306&lt;Veriler!$G$2, Veriler!$G$2*S4306, Q4306*S4306)), 0))</f>
        <v>0</v>
      </c>
      <c r="U4306" s="133" t="str">
        <f t="shared" si="1359"/>
        <v xml:space="preserve"> </v>
      </c>
      <c r="V4306" s="134" t="str">
        <f>IFERROR(IF(O4306="%10 sınırı aşılmıştır.",L4306-T4306,IFERROR(IF(F4306="",IF(S4306=1,0,IF(L4306-S4306=0,"",L4306-S4306)),IF(Veriler!M4306="",L4306,IF(L4306*Veriler!M4306=0,"",L4306*Veriler!M4306))),L4306)),0)</f>
        <v/>
      </c>
      <c r="W4306" s="146"/>
      <c r="X4306" s="146"/>
      <c r="Y4306" s="146"/>
    </row>
    <row r="4307" spans="1:25" s="99" customFormat="1" ht="54.75" customHeight="1" x14ac:dyDescent="0.25">
      <c r="A4307" s="96">
        <f t="shared" si="1360"/>
        <v>3173</v>
      </c>
      <c r="B4307" s="175"/>
      <c r="C4307" s="176"/>
      <c r="D4307" s="113"/>
      <c r="E4307" s="115"/>
      <c r="F4307" s="174"/>
      <c r="G4307" s="114" t="str">
        <f t="shared" si="1355"/>
        <v/>
      </c>
      <c r="H4307" s="115"/>
      <c r="I4307" s="115"/>
      <c r="J4307" s="115"/>
      <c r="K4307" s="115"/>
      <c r="L4307" s="133" t="str">
        <f t="shared" si="1356"/>
        <v/>
      </c>
      <c r="M4307" s="116" t="str">
        <f>IF(L4307="", "", L4307/Veriler!$X$1)</f>
        <v/>
      </c>
      <c r="N4307" s="116" t="str">
        <f>IF(F4307&lt;&gt;"", "İthal Girdi", IF(Veriler!T4307="", "", IF(Veriler!S4307="H", "%0,5 üzerindedir", IF(Veriler!T4307&gt;0.1, "%10 sınırı aşılmıştır.", "Uygun"))))</f>
        <v>%0,5 üzerindedir</v>
      </c>
      <c r="O4307" s="116" t="str">
        <f t="shared" si="1357"/>
        <v xml:space="preserve"> </v>
      </c>
      <c r="P4307" s="117"/>
      <c r="Q4307" s="118"/>
      <c r="R4307" s="119" t="str">
        <f t="shared" si="1358"/>
        <v/>
      </c>
      <c r="S4307" s="133">
        <f>IFERROR(IF(M4307&lt;=0.005,IF(F4307="",L4307,0),IF(F4307&lt;&gt;"",0,IF(P4307="",0,IF(P4307="H",0,IF(Q4307&lt;Veriler!$G$2,L4307*Veriler!$G$2,L4307*Q4307)))))," ")</f>
        <v>0</v>
      </c>
      <c r="T4307" s="133">
        <f>IF(Veriler!T4307&lt;=0.1, S4307, IF(AND(Veriler!T4307&gt;0.1, F4307="", P4307="E"), IF(Q4307&gt;Veriler!$G$2, Q4307*S4307, IF(Q4307&lt;Veriler!$G$2, Veriler!$G$2*S4307, Q4307*S4307)), 0))</f>
        <v>0</v>
      </c>
      <c r="U4307" s="133" t="str">
        <f t="shared" si="1359"/>
        <v xml:space="preserve"> </v>
      </c>
      <c r="V4307" s="134" t="str">
        <f>IFERROR(IF(O4307="%10 sınırı aşılmıştır.",L4307-T4307,IFERROR(IF(F4307="",IF(S4307=1,0,IF(L4307-S4307=0,"",L4307-S4307)),IF(Veriler!M4307="",L4307,IF(L4307*Veriler!M4307=0,"",L4307*Veriler!M4307))),L4307)),0)</f>
        <v/>
      </c>
      <c r="W4307" s="146"/>
      <c r="X4307" s="146"/>
      <c r="Y4307" s="146"/>
    </row>
    <row r="4308" spans="1:25" s="99" customFormat="1" ht="54.75" customHeight="1" x14ac:dyDescent="0.25">
      <c r="A4308" s="96">
        <f t="shared" si="1360"/>
        <v>3174</v>
      </c>
      <c r="B4308" s="175"/>
      <c r="C4308" s="176"/>
      <c r="D4308" s="113"/>
      <c r="E4308" s="115"/>
      <c r="F4308" s="174"/>
      <c r="G4308" s="114" t="str">
        <f t="shared" si="1355"/>
        <v/>
      </c>
      <c r="H4308" s="115"/>
      <c r="I4308" s="115"/>
      <c r="J4308" s="115"/>
      <c r="K4308" s="115"/>
      <c r="L4308" s="133" t="str">
        <f t="shared" si="1356"/>
        <v/>
      </c>
      <c r="M4308" s="116" t="str">
        <f>IF(L4308="", "", L4308/Veriler!$X$1)</f>
        <v/>
      </c>
      <c r="N4308" s="116" t="str">
        <f>IF(F4308&lt;&gt;"", "İthal Girdi", IF(Veriler!T4308="", "", IF(Veriler!S4308="H", "%0,5 üzerindedir", IF(Veriler!T4308&gt;0.1, "%10 sınırı aşılmıştır.", "Uygun"))))</f>
        <v>%0,5 üzerindedir</v>
      </c>
      <c r="O4308" s="116" t="str">
        <f t="shared" si="1357"/>
        <v xml:space="preserve"> </v>
      </c>
      <c r="P4308" s="117"/>
      <c r="Q4308" s="118"/>
      <c r="R4308" s="119" t="str">
        <f t="shared" si="1358"/>
        <v/>
      </c>
      <c r="S4308" s="133">
        <f>IFERROR(IF(M4308&lt;=0.005,IF(F4308="",L4308,0),IF(F4308&lt;&gt;"",0,IF(P4308="",0,IF(P4308="H",0,IF(Q4308&lt;Veriler!$G$2,L4308*Veriler!$G$2,L4308*Q4308)))))," ")</f>
        <v>0</v>
      </c>
      <c r="T4308" s="133">
        <f>IF(Veriler!T4308&lt;=0.1, S4308, IF(AND(Veriler!T4308&gt;0.1, F4308="", P4308="E"), IF(Q4308&gt;Veriler!$G$2, Q4308*S4308, IF(Q4308&lt;Veriler!$G$2, Veriler!$G$2*S4308, Q4308*S4308)), 0))</f>
        <v>0</v>
      </c>
      <c r="U4308" s="133" t="str">
        <f t="shared" si="1359"/>
        <v xml:space="preserve"> </v>
      </c>
      <c r="V4308" s="134" t="str">
        <f>IFERROR(IF(O4308="%10 sınırı aşılmıştır.",L4308-T4308,IFERROR(IF(F4308="",IF(S4308=1,0,IF(L4308-S4308=0,"",L4308-S4308)),IF(Veriler!M4308="",L4308,IF(L4308*Veriler!M4308=0,"",L4308*Veriler!M4308))),L4308)),0)</f>
        <v/>
      </c>
      <c r="W4308" s="146"/>
      <c r="X4308" s="146"/>
      <c r="Y4308" s="146"/>
    </row>
    <row r="4309" spans="1:25" s="99" customFormat="1" ht="54.75" customHeight="1" x14ac:dyDescent="0.25">
      <c r="A4309" s="96">
        <f t="shared" si="1360"/>
        <v>3175</v>
      </c>
      <c r="B4309" s="175"/>
      <c r="C4309" s="176"/>
      <c r="D4309" s="113"/>
      <c r="E4309" s="115"/>
      <c r="F4309" s="174"/>
      <c r="G4309" s="114" t="str">
        <f t="shared" si="1355"/>
        <v/>
      </c>
      <c r="H4309" s="115"/>
      <c r="I4309" s="115"/>
      <c r="J4309" s="115"/>
      <c r="K4309" s="115"/>
      <c r="L4309" s="133" t="str">
        <f t="shared" si="1356"/>
        <v/>
      </c>
      <c r="M4309" s="116" t="str">
        <f>IF(L4309="", "", L4309/Veriler!$X$1)</f>
        <v/>
      </c>
      <c r="N4309" s="116" t="str">
        <f>IF(F4309&lt;&gt;"", "İthal Girdi", IF(Veriler!T4309="", "", IF(Veriler!S4309="H", "%0,5 üzerindedir", IF(Veriler!T4309&gt;0.1, "%10 sınırı aşılmıştır.", "Uygun"))))</f>
        <v>%0,5 üzerindedir</v>
      </c>
      <c r="O4309" s="116" t="str">
        <f t="shared" si="1357"/>
        <v xml:space="preserve"> </v>
      </c>
      <c r="P4309" s="117"/>
      <c r="Q4309" s="118"/>
      <c r="R4309" s="119" t="str">
        <f t="shared" si="1358"/>
        <v/>
      </c>
      <c r="S4309" s="133">
        <f>IFERROR(IF(M4309&lt;=0.005,IF(F4309="",L4309,0),IF(F4309&lt;&gt;"",0,IF(P4309="",0,IF(P4309="H",0,IF(Q4309&lt;Veriler!$G$2,L4309*Veriler!$G$2,L4309*Q4309)))))," ")</f>
        <v>0</v>
      </c>
      <c r="T4309" s="133">
        <f>IF(Veriler!T4309&lt;=0.1, S4309, IF(AND(Veriler!T4309&gt;0.1, F4309="", P4309="E"), IF(Q4309&gt;Veriler!$G$2, Q4309*S4309, IF(Q4309&lt;Veriler!$G$2, Veriler!$G$2*S4309, Q4309*S4309)), 0))</f>
        <v>0</v>
      </c>
      <c r="U4309" s="133" t="str">
        <f t="shared" si="1359"/>
        <v xml:space="preserve"> </v>
      </c>
      <c r="V4309" s="134" t="str">
        <f>IFERROR(IF(O4309="%10 sınırı aşılmıştır.",L4309-T4309,IFERROR(IF(F4309="",IF(S4309=1,0,IF(L4309-S4309=0,"",L4309-S4309)),IF(Veriler!M4309="",L4309,IF(L4309*Veriler!M4309=0,"",L4309*Veriler!M4309))),L4309)),0)</f>
        <v/>
      </c>
      <c r="W4309" s="146"/>
      <c r="X4309" s="146"/>
      <c r="Y4309" s="146"/>
    </row>
    <row r="4310" spans="1:25" s="99" customFormat="1" ht="54.75" customHeight="1" x14ac:dyDescent="0.25">
      <c r="A4310" s="96">
        <f t="shared" si="1360"/>
        <v>3176</v>
      </c>
      <c r="B4310" s="175"/>
      <c r="C4310" s="176"/>
      <c r="D4310" s="113"/>
      <c r="E4310" s="115"/>
      <c r="F4310" s="174"/>
      <c r="G4310" s="114" t="str">
        <f t="shared" si="1355"/>
        <v/>
      </c>
      <c r="H4310" s="115"/>
      <c r="I4310" s="115"/>
      <c r="J4310" s="115"/>
      <c r="K4310" s="115"/>
      <c r="L4310" s="133" t="str">
        <f t="shared" si="1356"/>
        <v/>
      </c>
      <c r="M4310" s="116" t="str">
        <f>IF(L4310="", "", L4310/Veriler!$X$1)</f>
        <v/>
      </c>
      <c r="N4310" s="116" t="str">
        <f>IF(F4310&lt;&gt;"", "İthal Girdi", IF(Veriler!T4310="", "", IF(Veriler!S4310="H", "%0,5 üzerindedir", IF(Veriler!T4310&gt;0.1, "%10 sınırı aşılmıştır.", "Uygun"))))</f>
        <v>%0,5 üzerindedir</v>
      </c>
      <c r="O4310" s="116" t="str">
        <f t="shared" si="1357"/>
        <v xml:space="preserve"> </v>
      </c>
      <c r="P4310" s="117"/>
      <c r="Q4310" s="118"/>
      <c r="R4310" s="119" t="str">
        <f t="shared" si="1358"/>
        <v/>
      </c>
      <c r="S4310" s="133">
        <f>IFERROR(IF(M4310&lt;=0.005,IF(F4310="",L4310,0),IF(F4310&lt;&gt;"",0,IF(P4310="",0,IF(P4310="H",0,IF(Q4310&lt;Veriler!$G$2,L4310*Veriler!$G$2,L4310*Q4310)))))," ")</f>
        <v>0</v>
      </c>
      <c r="T4310" s="133">
        <f>IF(Veriler!T4310&lt;=0.1, S4310, IF(AND(Veriler!T4310&gt;0.1, F4310="", P4310="E"), IF(Q4310&gt;Veriler!$G$2, Q4310*S4310, IF(Q4310&lt;Veriler!$G$2, Veriler!$G$2*S4310, Q4310*S4310)), 0))</f>
        <v>0</v>
      </c>
      <c r="U4310" s="133" t="str">
        <f t="shared" si="1359"/>
        <v xml:space="preserve"> </v>
      </c>
      <c r="V4310" s="134" t="str">
        <f>IFERROR(IF(O4310="%10 sınırı aşılmıştır.",L4310-T4310,IFERROR(IF(F4310="",IF(S4310=1,0,IF(L4310-S4310=0,"",L4310-S4310)),IF(Veriler!M4310="",L4310,IF(L4310*Veriler!M4310=0,"",L4310*Veriler!M4310))),L4310)),0)</f>
        <v/>
      </c>
      <c r="W4310" s="146"/>
      <c r="X4310" s="146"/>
      <c r="Y4310" s="146"/>
    </row>
    <row r="4311" spans="1:25" s="99" customFormat="1" ht="54.75" customHeight="1" x14ac:dyDescent="0.25">
      <c r="A4311" s="96">
        <f t="shared" si="1360"/>
        <v>3177</v>
      </c>
      <c r="B4311" s="175"/>
      <c r="C4311" s="176"/>
      <c r="D4311" s="113"/>
      <c r="E4311" s="115"/>
      <c r="F4311" s="174"/>
      <c r="G4311" s="114" t="str">
        <f t="shared" si="1355"/>
        <v/>
      </c>
      <c r="H4311" s="115"/>
      <c r="I4311" s="115"/>
      <c r="J4311" s="115"/>
      <c r="K4311" s="115"/>
      <c r="L4311" s="133" t="str">
        <f t="shared" si="1356"/>
        <v/>
      </c>
      <c r="M4311" s="116" t="str">
        <f>IF(L4311="", "", L4311/Veriler!$X$1)</f>
        <v/>
      </c>
      <c r="N4311" s="116" t="str">
        <f>IF(F4311&lt;&gt;"", "İthal Girdi", IF(Veriler!T4311="", "", IF(Veriler!S4311="H", "%0,5 üzerindedir", IF(Veriler!T4311&gt;0.1, "%10 sınırı aşılmıştır.", "Uygun"))))</f>
        <v>%0,5 üzerindedir</v>
      </c>
      <c r="O4311" s="116" t="str">
        <f t="shared" si="1357"/>
        <v xml:space="preserve"> </v>
      </c>
      <c r="P4311" s="117"/>
      <c r="Q4311" s="118"/>
      <c r="R4311" s="119" t="str">
        <f t="shared" si="1358"/>
        <v/>
      </c>
      <c r="S4311" s="133">
        <f>IFERROR(IF(M4311&lt;=0.005,IF(F4311="",L4311,0),IF(F4311&lt;&gt;"",0,IF(P4311="",0,IF(P4311="H",0,IF(Q4311&lt;Veriler!$G$2,L4311*Veriler!$G$2,L4311*Q4311)))))," ")</f>
        <v>0</v>
      </c>
      <c r="T4311" s="133">
        <f>IF(Veriler!T4311&lt;=0.1, S4311, IF(AND(Veriler!T4311&gt;0.1, F4311="", P4311="E"), IF(Q4311&gt;Veriler!$G$2, Q4311*S4311, IF(Q4311&lt;Veriler!$G$2, Veriler!$G$2*S4311, Q4311*S4311)), 0))</f>
        <v>0</v>
      </c>
      <c r="U4311" s="133" t="str">
        <f t="shared" si="1359"/>
        <v xml:space="preserve"> </v>
      </c>
      <c r="V4311" s="134" t="str">
        <f>IFERROR(IF(O4311="%10 sınırı aşılmıştır.",L4311-T4311,IFERROR(IF(F4311="",IF(S4311=1,0,IF(L4311-S4311=0,"",L4311-S4311)),IF(Veriler!M4311="",L4311,IF(L4311*Veriler!M4311=0,"",L4311*Veriler!M4311))),L4311)),0)</f>
        <v/>
      </c>
      <c r="W4311" s="146"/>
      <c r="X4311" s="146"/>
      <c r="Y4311" s="146"/>
    </row>
    <row r="4312" spans="1:25" s="99" customFormat="1" ht="54.75" customHeight="1" x14ac:dyDescent="0.25">
      <c r="A4312" s="96">
        <f t="shared" si="1360"/>
        <v>3178</v>
      </c>
      <c r="B4312" s="175"/>
      <c r="C4312" s="176"/>
      <c r="D4312" s="113"/>
      <c r="E4312" s="115"/>
      <c r="F4312" s="174"/>
      <c r="G4312" s="114" t="str">
        <f t="shared" si="1355"/>
        <v/>
      </c>
      <c r="H4312" s="115"/>
      <c r="I4312" s="115"/>
      <c r="J4312" s="115"/>
      <c r="K4312" s="115"/>
      <c r="L4312" s="133" t="str">
        <f t="shared" si="1356"/>
        <v/>
      </c>
      <c r="M4312" s="116" t="str">
        <f>IF(L4312="", "", L4312/Veriler!$X$1)</f>
        <v/>
      </c>
      <c r="N4312" s="116" t="str">
        <f>IF(F4312&lt;&gt;"", "İthal Girdi", IF(Veriler!T4312="", "", IF(Veriler!S4312="H", "%0,5 üzerindedir", IF(Veriler!T4312&gt;0.1, "%10 sınırı aşılmıştır.", "Uygun"))))</f>
        <v>%0,5 üzerindedir</v>
      </c>
      <c r="O4312" s="116" t="str">
        <f t="shared" si="1357"/>
        <v xml:space="preserve"> </v>
      </c>
      <c r="P4312" s="117"/>
      <c r="Q4312" s="118"/>
      <c r="R4312" s="119" t="str">
        <f t="shared" si="1358"/>
        <v/>
      </c>
      <c r="S4312" s="133">
        <f>IFERROR(IF(M4312&lt;=0.005,IF(F4312="",L4312,0),IF(F4312&lt;&gt;"",0,IF(P4312="",0,IF(P4312="H",0,IF(Q4312&lt;Veriler!$G$2,L4312*Veriler!$G$2,L4312*Q4312)))))," ")</f>
        <v>0</v>
      </c>
      <c r="T4312" s="133">
        <f>IF(Veriler!T4312&lt;=0.1, S4312, IF(AND(Veriler!T4312&gt;0.1, F4312="", P4312="E"), IF(Q4312&gt;Veriler!$G$2, Q4312*S4312, IF(Q4312&lt;Veriler!$G$2, Veriler!$G$2*S4312, Q4312*S4312)), 0))</f>
        <v>0</v>
      </c>
      <c r="U4312" s="133" t="str">
        <f t="shared" si="1359"/>
        <v xml:space="preserve"> </v>
      </c>
      <c r="V4312" s="134" t="str">
        <f>IFERROR(IF(O4312="%10 sınırı aşılmıştır.",L4312-T4312,IFERROR(IF(F4312="",IF(S4312=1,0,IF(L4312-S4312=0,"",L4312-S4312)),IF(Veriler!M4312="",L4312,IF(L4312*Veriler!M4312=0,"",L4312*Veriler!M4312))),L4312)),0)</f>
        <v/>
      </c>
      <c r="W4312" s="146"/>
      <c r="X4312" s="146"/>
      <c r="Y4312" s="146"/>
    </row>
    <row r="4313" spans="1:25" s="99" customFormat="1" ht="36" hidden="1" customHeight="1" x14ac:dyDescent="0.25">
      <c r="A4313" s="101"/>
      <c r="B4313" s="191" t="s">
        <v>16</v>
      </c>
      <c r="C4313" s="176"/>
      <c r="D4313" s="120"/>
      <c r="E4313" s="171"/>
      <c r="F4313" s="172"/>
      <c r="G4313" s="121"/>
      <c r="H4313" s="115"/>
      <c r="I4313" s="115"/>
      <c r="J4313" s="115"/>
      <c r="K4313" s="115"/>
      <c r="L4313" s="121"/>
      <c r="M4313" s="121"/>
      <c r="N4313" s="121"/>
      <c r="O4313" s="121"/>
      <c r="P4313" s="120"/>
      <c r="Q4313" s="120"/>
      <c r="R4313" s="183"/>
      <c r="S4313" s="184"/>
      <c r="T4313" s="121"/>
      <c r="U4313" s="121"/>
      <c r="V4313" s="121"/>
      <c r="W4313" s="146"/>
      <c r="X4313" s="146"/>
      <c r="Y4313" s="146"/>
    </row>
    <row r="4314" spans="1:25" s="99" customFormat="1" ht="54.75" customHeight="1" x14ac:dyDescent="0.25">
      <c r="A4314" s="96">
        <f>A4312+1</f>
        <v>3179</v>
      </c>
      <c r="B4314" s="175"/>
      <c r="C4314" s="176"/>
      <c r="D4314" s="113"/>
      <c r="E4314" s="115"/>
      <c r="F4314" s="174"/>
      <c r="G4314" s="114" t="str">
        <f t="shared" ref="G4314:G4327" si="1361">IF(AND(F4314&lt;&gt;"",V4314&lt;&gt;"",L4314&lt;&gt;0),V4314/L4314,"")</f>
        <v/>
      </c>
      <c r="H4314" s="115"/>
      <c r="I4314" s="115"/>
      <c r="J4314" s="115"/>
      <c r="K4314" s="115"/>
      <c r="L4314" s="133" t="str">
        <f t="shared" ref="L4314:L4327" si="1362">IF(AND(H4314&lt;&gt;0, J4314&lt;&gt;0, K4314&lt;&gt;0), H4314*J4314*K4314, "")</f>
        <v/>
      </c>
      <c r="M4314" s="116" t="str">
        <f>IF(L4314="", "", L4314/Veriler!$X$1)</f>
        <v/>
      </c>
      <c r="N4314" s="116" t="str">
        <f>IF(F4314&lt;&gt;"", "İthal Girdi", IF(Veriler!T4314="", "", IF(Veriler!S4314="H", "%0,5 üzerindedir", IF(Veriler!T4314&gt;0.1, "%10 sınırı aşılmıştır.", "Uygun"))))</f>
        <v>%0,5 üzerindedir</v>
      </c>
      <c r="O4314" s="116" t="str">
        <f t="shared" ref="O4314:O4327" si="1363">IF(M4314=""," ",N4314)</f>
        <v xml:space="preserve"> </v>
      </c>
      <c r="P4314" s="117"/>
      <c r="Q4314" s="118"/>
      <c r="R4314" s="119" t="str">
        <f t="shared" ref="R4314:R4327" si="1364">IFERROR(IF(AND(T4314&lt;&gt;"",L4314&lt;&gt;"",L4314&lt;&gt;0,T4314&lt;&gt;0),T4314/L4314,"")," ")</f>
        <v/>
      </c>
      <c r="S4314" s="133">
        <f>IFERROR(IF(M4314&lt;=0.005,IF(F4314="",L4314,0),IF(F4314&lt;&gt;"",0,IF(P4314="",0,IF(P4314="H",0,IF(Q4314&lt;Veriler!$G$2,L4314*Veriler!$G$2,L4314*Q4314)))))," ")</f>
        <v>0</v>
      </c>
      <c r="T4314" s="133">
        <f>IF(Veriler!T4314&lt;=0.1, S4314, IF(AND(Veriler!T4314&gt;0.1, F4314="", P4314="E"), IF(Q4314&gt;Veriler!$G$2, Q4314*S4314, IF(Q4314&lt;Veriler!$G$2, Veriler!$G$2*S4314, Q4314*S4314)), 0))</f>
        <v>0</v>
      </c>
      <c r="U4314" s="133" t="str">
        <f t="shared" ref="U4314:U4327" si="1365">IF(T4314=0," ",T4314)</f>
        <v xml:space="preserve"> </v>
      </c>
      <c r="V4314" s="134" t="str">
        <f>IFERROR(IF(O4314="%10 sınırı aşılmıştır.",L4314-T4314,IFERROR(IF(F4314="",IF(S4314=1,0,IF(L4314-S4314=0,"",L4314-S4314)),IF(Veriler!M4314="",L4314,IF(L4314*Veriler!M4314=0,"",L4314*Veriler!M4314))),L4314)),0)</f>
        <v/>
      </c>
      <c r="W4314" s="146"/>
      <c r="X4314" s="146"/>
      <c r="Y4314" s="146"/>
    </row>
    <row r="4315" spans="1:25" s="99" customFormat="1" ht="54.75" customHeight="1" x14ac:dyDescent="0.25">
      <c r="A4315" s="96">
        <f t="shared" ref="A4315:A4327" si="1366">A4314+1</f>
        <v>3180</v>
      </c>
      <c r="B4315" s="175"/>
      <c r="C4315" s="176"/>
      <c r="D4315" s="113"/>
      <c r="E4315" s="115"/>
      <c r="F4315" s="174"/>
      <c r="G4315" s="114" t="str">
        <f t="shared" si="1361"/>
        <v/>
      </c>
      <c r="H4315" s="115"/>
      <c r="I4315" s="115"/>
      <c r="J4315" s="115"/>
      <c r="K4315" s="115"/>
      <c r="L4315" s="133" t="str">
        <f t="shared" si="1362"/>
        <v/>
      </c>
      <c r="M4315" s="116" t="str">
        <f>IF(L4315="", "", L4315/Veriler!$X$1)</f>
        <v/>
      </c>
      <c r="N4315" s="116" t="str">
        <f>IF(F4315&lt;&gt;"", "İthal Girdi", IF(Veriler!T4315="", "", IF(Veriler!S4315="H", "%0,5 üzerindedir", IF(Veriler!T4315&gt;0.1, "%10 sınırı aşılmıştır.", "Uygun"))))</f>
        <v>%0,5 üzerindedir</v>
      </c>
      <c r="O4315" s="116" t="str">
        <f t="shared" si="1363"/>
        <v xml:space="preserve"> </v>
      </c>
      <c r="P4315" s="117"/>
      <c r="Q4315" s="118"/>
      <c r="R4315" s="119" t="str">
        <f t="shared" si="1364"/>
        <v/>
      </c>
      <c r="S4315" s="133">
        <f>IFERROR(IF(M4315&lt;=0.005,IF(F4315="",L4315,0),IF(F4315&lt;&gt;"",0,IF(P4315="",0,IF(P4315="H",0,IF(Q4315&lt;Veriler!$G$2,L4315*Veriler!$G$2,L4315*Q4315)))))," ")</f>
        <v>0</v>
      </c>
      <c r="T4315" s="133">
        <f>IF(Veriler!T4315&lt;=0.1, S4315, IF(AND(Veriler!T4315&gt;0.1, F4315="", P4315="E"), IF(Q4315&gt;Veriler!$G$2, Q4315*S4315, IF(Q4315&lt;Veriler!$G$2, Veriler!$G$2*S4315, Q4315*S4315)), 0))</f>
        <v>0</v>
      </c>
      <c r="U4315" s="133" t="str">
        <f t="shared" si="1365"/>
        <v xml:space="preserve"> </v>
      </c>
      <c r="V4315" s="134" t="str">
        <f>IFERROR(IF(O4315="%10 sınırı aşılmıştır.",L4315-T4315,IFERROR(IF(F4315="",IF(S4315=1,0,IF(L4315-S4315=0,"",L4315-S4315)),IF(Veriler!M4315="",L4315,IF(L4315*Veriler!M4315=0,"",L4315*Veriler!M4315))),L4315)),0)</f>
        <v/>
      </c>
      <c r="W4315" s="146"/>
      <c r="X4315" s="146"/>
      <c r="Y4315" s="146"/>
    </row>
    <row r="4316" spans="1:25" s="99" customFormat="1" ht="54.75" customHeight="1" x14ac:dyDescent="0.25">
      <c r="A4316" s="96">
        <f t="shared" si="1366"/>
        <v>3181</v>
      </c>
      <c r="B4316" s="175"/>
      <c r="C4316" s="176"/>
      <c r="D4316" s="113"/>
      <c r="E4316" s="115"/>
      <c r="F4316" s="174"/>
      <c r="G4316" s="114" t="str">
        <f t="shared" si="1361"/>
        <v/>
      </c>
      <c r="H4316" s="115"/>
      <c r="I4316" s="115"/>
      <c r="J4316" s="115"/>
      <c r="K4316" s="115"/>
      <c r="L4316" s="133" t="str">
        <f t="shared" si="1362"/>
        <v/>
      </c>
      <c r="M4316" s="116" t="str">
        <f>IF(L4316="", "", L4316/Veriler!$X$1)</f>
        <v/>
      </c>
      <c r="N4316" s="116" t="str">
        <f>IF(F4316&lt;&gt;"", "İthal Girdi", IF(Veriler!T4316="", "", IF(Veriler!S4316="H", "%0,5 üzerindedir", IF(Veriler!T4316&gt;0.1, "%10 sınırı aşılmıştır.", "Uygun"))))</f>
        <v>%0,5 üzerindedir</v>
      </c>
      <c r="O4316" s="116" t="str">
        <f t="shared" si="1363"/>
        <v xml:space="preserve"> </v>
      </c>
      <c r="P4316" s="117"/>
      <c r="Q4316" s="118"/>
      <c r="R4316" s="119" t="str">
        <f t="shared" si="1364"/>
        <v/>
      </c>
      <c r="S4316" s="133">
        <f>IFERROR(IF(M4316&lt;=0.005,IF(F4316="",L4316,0),IF(F4316&lt;&gt;"",0,IF(P4316="",0,IF(P4316="H",0,IF(Q4316&lt;Veriler!$G$2,L4316*Veriler!$G$2,L4316*Q4316)))))," ")</f>
        <v>0</v>
      </c>
      <c r="T4316" s="133">
        <f>IF(Veriler!T4316&lt;=0.1, S4316, IF(AND(Veriler!T4316&gt;0.1, F4316="", P4316="E"), IF(Q4316&gt;Veriler!$G$2, Q4316*S4316, IF(Q4316&lt;Veriler!$G$2, Veriler!$G$2*S4316, Q4316*S4316)), 0))</f>
        <v>0</v>
      </c>
      <c r="U4316" s="133" t="str">
        <f t="shared" si="1365"/>
        <v xml:space="preserve"> </v>
      </c>
      <c r="V4316" s="134" t="str">
        <f>IFERROR(IF(O4316="%10 sınırı aşılmıştır.",L4316-T4316,IFERROR(IF(F4316="",IF(S4316=1,0,IF(L4316-S4316=0,"",L4316-S4316)),IF(Veriler!M4316="",L4316,IF(L4316*Veriler!M4316=0,"",L4316*Veriler!M4316))),L4316)),0)</f>
        <v/>
      </c>
      <c r="W4316" s="146"/>
      <c r="X4316" s="146"/>
      <c r="Y4316" s="146"/>
    </row>
    <row r="4317" spans="1:25" s="99" customFormat="1" ht="54.75" customHeight="1" x14ac:dyDescent="0.25">
      <c r="A4317" s="96">
        <f t="shared" si="1366"/>
        <v>3182</v>
      </c>
      <c r="B4317" s="175"/>
      <c r="C4317" s="176"/>
      <c r="D4317" s="113"/>
      <c r="E4317" s="115"/>
      <c r="F4317" s="174"/>
      <c r="G4317" s="114" t="str">
        <f t="shared" si="1361"/>
        <v/>
      </c>
      <c r="H4317" s="115"/>
      <c r="I4317" s="115"/>
      <c r="J4317" s="115"/>
      <c r="K4317" s="115"/>
      <c r="L4317" s="133" t="str">
        <f t="shared" si="1362"/>
        <v/>
      </c>
      <c r="M4317" s="116" t="str">
        <f>IF(L4317="", "", L4317/Veriler!$X$1)</f>
        <v/>
      </c>
      <c r="N4317" s="116" t="str">
        <f>IF(F4317&lt;&gt;"", "İthal Girdi", IF(Veriler!T4317="", "", IF(Veriler!S4317="H", "%0,5 üzerindedir", IF(Veriler!T4317&gt;0.1, "%10 sınırı aşılmıştır.", "Uygun"))))</f>
        <v>%0,5 üzerindedir</v>
      </c>
      <c r="O4317" s="116" t="str">
        <f t="shared" si="1363"/>
        <v xml:space="preserve"> </v>
      </c>
      <c r="P4317" s="117"/>
      <c r="Q4317" s="118"/>
      <c r="R4317" s="119" t="str">
        <f t="shared" si="1364"/>
        <v/>
      </c>
      <c r="S4317" s="133">
        <f>IFERROR(IF(M4317&lt;=0.005,IF(F4317="",L4317,0),IF(F4317&lt;&gt;"",0,IF(P4317="",0,IF(P4317="H",0,IF(Q4317&lt;Veriler!$G$2,L4317*Veriler!$G$2,L4317*Q4317)))))," ")</f>
        <v>0</v>
      </c>
      <c r="T4317" s="133">
        <f>IF(Veriler!T4317&lt;=0.1, S4317, IF(AND(Veriler!T4317&gt;0.1, F4317="", P4317="E"), IF(Q4317&gt;Veriler!$G$2, Q4317*S4317, IF(Q4317&lt;Veriler!$G$2, Veriler!$G$2*S4317, Q4317*S4317)), 0))</f>
        <v>0</v>
      </c>
      <c r="U4317" s="133" t="str">
        <f t="shared" si="1365"/>
        <v xml:space="preserve"> </v>
      </c>
      <c r="V4317" s="134" t="str">
        <f>IFERROR(IF(O4317="%10 sınırı aşılmıştır.",L4317-T4317,IFERROR(IF(F4317="",IF(S4317=1,0,IF(L4317-S4317=0,"",L4317-S4317)),IF(Veriler!M4317="",L4317,IF(L4317*Veriler!M4317=0,"",L4317*Veriler!M4317))),L4317)),0)</f>
        <v/>
      </c>
      <c r="W4317" s="146"/>
      <c r="X4317" s="146"/>
      <c r="Y4317" s="146"/>
    </row>
    <row r="4318" spans="1:25" s="99" customFormat="1" ht="54.75" customHeight="1" x14ac:dyDescent="0.25">
      <c r="A4318" s="96">
        <f t="shared" si="1366"/>
        <v>3183</v>
      </c>
      <c r="B4318" s="175"/>
      <c r="C4318" s="176"/>
      <c r="D4318" s="113"/>
      <c r="E4318" s="115"/>
      <c r="F4318" s="174"/>
      <c r="G4318" s="114" t="str">
        <f t="shared" si="1361"/>
        <v/>
      </c>
      <c r="H4318" s="115"/>
      <c r="I4318" s="115"/>
      <c r="J4318" s="115"/>
      <c r="K4318" s="115"/>
      <c r="L4318" s="133" t="str">
        <f t="shared" si="1362"/>
        <v/>
      </c>
      <c r="M4318" s="116" t="str">
        <f>IF(L4318="", "", L4318/Veriler!$X$1)</f>
        <v/>
      </c>
      <c r="N4318" s="116" t="str">
        <f>IF(F4318&lt;&gt;"", "İthal Girdi", IF(Veriler!T4318="", "", IF(Veriler!S4318="H", "%0,5 üzerindedir", IF(Veriler!T4318&gt;0.1, "%10 sınırı aşılmıştır.", "Uygun"))))</f>
        <v>%0,5 üzerindedir</v>
      </c>
      <c r="O4318" s="116" t="str">
        <f t="shared" si="1363"/>
        <v xml:space="preserve"> </v>
      </c>
      <c r="P4318" s="117"/>
      <c r="Q4318" s="118"/>
      <c r="R4318" s="119" t="str">
        <f t="shared" si="1364"/>
        <v/>
      </c>
      <c r="S4318" s="133">
        <f>IFERROR(IF(M4318&lt;=0.005,IF(F4318="",L4318,0),IF(F4318&lt;&gt;"",0,IF(P4318="",0,IF(P4318="H",0,IF(Q4318&lt;Veriler!$G$2,L4318*Veriler!$G$2,L4318*Q4318)))))," ")</f>
        <v>0</v>
      </c>
      <c r="T4318" s="133">
        <f>IF(Veriler!T4318&lt;=0.1, S4318, IF(AND(Veriler!T4318&gt;0.1, F4318="", P4318="E"), IF(Q4318&gt;Veriler!$G$2, Q4318*S4318, IF(Q4318&lt;Veriler!$G$2, Veriler!$G$2*S4318, Q4318*S4318)), 0))</f>
        <v>0</v>
      </c>
      <c r="U4318" s="133" t="str">
        <f t="shared" si="1365"/>
        <v xml:space="preserve"> </v>
      </c>
      <c r="V4318" s="134" t="str">
        <f>IFERROR(IF(O4318="%10 sınırı aşılmıştır.",L4318-T4318,IFERROR(IF(F4318="",IF(S4318=1,0,IF(L4318-S4318=0,"",L4318-S4318)),IF(Veriler!M4318="",L4318,IF(L4318*Veriler!M4318=0,"",L4318*Veriler!M4318))),L4318)),0)</f>
        <v/>
      </c>
      <c r="W4318" s="146"/>
      <c r="X4318" s="146"/>
      <c r="Y4318" s="146"/>
    </row>
    <row r="4319" spans="1:25" s="99" customFormat="1" ht="54.75" customHeight="1" x14ac:dyDescent="0.25">
      <c r="A4319" s="96">
        <f t="shared" si="1366"/>
        <v>3184</v>
      </c>
      <c r="B4319" s="175"/>
      <c r="C4319" s="176"/>
      <c r="D4319" s="113"/>
      <c r="E4319" s="115"/>
      <c r="F4319" s="174"/>
      <c r="G4319" s="114" t="str">
        <f t="shared" si="1361"/>
        <v/>
      </c>
      <c r="H4319" s="115"/>
      <c r="I4319" s="115"/>
      <c r="J4319" s="115"/>
      <c r="K4319" s="115"/>
      <c r="L4319" s="133" t="str">
        <f t="shared" si="1362"/>
        <v/>
      </c>
      <c r="M4319" s="116" t="str">
        <f>IF(L4319="", "", L4319/Veriler!$X$1)</f>
        <v/>
      </c>
      <c r="N4319" s="116" t="str">
        <f>IF(F4319&lt;&gt;"", "İthal Girdi", IF(Veriler!T4319="", "", IF(Veriler!S4319="H", "%0,5 üzerindedir", IF(Veriler!T4319&gt;0.1, "%10 sınırı aşılmıştır.", "Uygun"))))</f>
        <v>%0,5 üzerindedir</v>
      </c>
      <c r="O4319" s="116" t="str">
        <f t="shared" si="1363"/>
        <v xml:space="preserve"> </v>
      </c>
      <c r="P4319" s="117"/>
      <c r="Q4319" s="118"/>
      <c r="R4319" s="119" t="str">
        <f t="shared" si="1364"/>
        <v/>
      </c>
      <c r="S4319" s="133">
        <f>IFERROR(IF(M4319&lt;=0.005,IF(F4319="",L4319,0),IF(F4319&lt;&gt;"",0,IF(P4319="",0,IF(P4319="H",0,IF(Q4319&lt;Veriler!$G$2,L4319*Veriler!$G$2,L4319*Q4319)))))," ")</f>
        <v>0</v>
      </c>
      <c r="T4319" s="133">
        <f>IF(Veriler!T4319&lt;=0.1, S4319, IF(AND(Veriler!T4319&gt;0.1, F4319="", P4319="E"), IF(Q4319&gt;Veriler!$G$2, Q4319*S4319, IF(Q4319&lt;Veriler!$G$2, Veriler!$G$2*S4319, Q4319*S4319)), 0))</f>
        <v>0</v>
      </c>
      <c r="U4319" s="133" t="str">
        <f t="shared" si="1365"/>
        <v xml:space="preserve"> </v>
      </c>
      <c r="V4319" s="134" t="str">
        <f>IFERROR(IF(O4319="%10 sınırı aşılmıştır.",L4319-T4319,IFERROR(IF(F4319="",IF(S4319=1,0,IF(L4319-S4319=0,"",L4319-S4319)),IF(Veriler!M4319="",L4319,IF(L4319*Veriler!M4319=0,"",L4319*Veriler!M4319))),L4319)),0)</f>
        <v/>
      </c>
      <c r="W4319" s="146"/>
      <c r="X4319" s="146"/>
      <c r="Y4319" s="146"/>
    </row>
    <row r="4320" spans="1:25" s="99" customFormat="1" ht="54.75" customHeight="1" x14ac:dyDescent="0.25">
      <c r="A4320" s="96">
        <f t="shared" si="1366"/>
        <v>3185</v>
      </c>
      <c r="B4320" s="175"/>
      <c r="C4320" s="176"/>
      <c r="D4320" s="113"/>
      <c r="E4320" s="115"/>
      <c r="F4320" s="174"/>
      <c r="G4320" s="114" t="str">
        <f t="shared" si="1361"/>
        <v/>
      </c>
      <c r="H4320" s="115"/>
      <c r="I4320" s="115"/>
      <c r="J4320" s="115"/>
      <c r="K4320" s="115"/>
      <c r="L4320" s="133" t="str">
        <f t="shared" si="1362"/>
        <v/>
      </c>
      <c r="M4320" s="116" t="str">
        <f>IF(L4320="", "", L4320/Veriler!$X$1)</f>
        <v/>
      </c>
      <c r="N4320" s="116" t="str">
        <f>IF(F4320&lt;&gt;"", "İthal Girdi", IF(Veriler!T4320="", "", IF(Veriler!S4320="H", "%0,5 üzerindedir", IF(Veriler!T4320&gt;0.1, "%10 sınırı aşılmıştır.", "Uygun"))))</f>
        <v>%0,5 üzerindedir</v>
      </c>
      <c r="O4320" s="116" t="str">
        <f t="shared" si="1363"/>
        <v xml:space="preserve"> </v>
      </c>
      <c r="P4320" s="117"/>
      <c r="Q4320" s="118"/>
      <c r="R4320" s="119" t="str">
        <f t="shared" si="1364"/>
        <v/>
      </c>
      <c r="S4320" s="133">
        <f>IFERROR(IF(M4320&lt;=0.005,IF(F4320="",L4320,0),IF(F4320&lt;&gt;"",0,IF(P4320="",0,IF(P4320="H",0,IF(Q4320&lt;Veriler!$G$2,L4320*Veriler!$G$2,L4320*Q4320)))))," ")</f>
        <v>0</v>
      </c>
      <c r="T4320" s="133">
        <f>IF(Veriler!T4320&lt;=0.1, S4320, IF(AND(Veriler!T4320&gt;0.1, F4320="", P4320="E"), IF(Q4320&gt;Veriler!$G$2, Q4320*S4320, IF(Q4320&lt;Veriler!$G$2, Veriler!$G$2*S4320, Q4320*S4320)), 0))</f>
        <v>0</v>
      </c>
      <c r="U4320" s="133" t="str">
        <f t="shared" si="1365"/>
        <v xml:space="preserve"> </v>
      </c>
      <c r="V4320" s="134" t="str">
        <f>IFERROR(IF(O4320="%10 sınırı aşılmıştır.",L4320-T4320,IFERROR(IF(F4320="",IF(S4320=1,0,IF(L4320-S4320=0,"",L4320-S4320)),IF(Veriler!M4320="",L4320,IF(L4320*Veriler!M4320=0,"",L4320*Veriler!M4320))),L4320)),0)</f>
        <v/>
      </c>
      <c r="W4320" s="146"/>
      <c r="X4320" s="146"/>
      <c r="Y4320" s="146"/>
    </row>
    <row r="4321" spans="1:25" s="99" customFormat="1" ht="54.75" customHeight="1" x14ac:dyDescent="0.25">
      <c r="A4321" s="96">
        <f t="shared" si="1366"/>
        <v>3186</v>
      </c>
      <c r="B4321" s="175"/>
      <c r="C4321" s="176"/>
      <c r="D4321" s="113"/>
      <c r="E4321" s="115"/>
      <c r="F4321" s="174"/>
      <c r="G4321" s="114" t="str">
        <f t="shared" si="1361"/>
        <v/>
      </c>
      <c r="H4321" s="115"/>
      <c r="I4321" s="115"/>
      <c r="J4321" s="115"/>
      <c r="K4321" s="115"/>
      <c r="L4321" s="133" t="str">
        <f t="shared" si="1362"/>
        <v/>
      </c>
      <c r="M4321" s="116" t="str">
        <f>IF(L4321="", "", L4321/Veriler!$X$1)</f>
        <v/>
      </c>
      <c r="N4321" s="116" t="str">
        <f>IF(F4321&lt;&gt;"", "İthal Girdi", IF(Veriler!T4321="", "", IF(Veriler!S4321="H", "%0,5 üzerindedir", IF(Veriler!T4321&gt;0.1, "%10 sınırı aşılmıştır.", "Uygun"))))</f>
        <v>%0,5 üzerindedir</v>
      </c>
      <c r="O4321" s="116" t="str">
        <f t="shared" si="1363"/>
        <v xml:space="preserve"> </v>
      </c>
      <c r="P4321" s="117"/>
      <c r="Q4321" s="118"/>
      <c r="R4321" s="119" t="str">
        <f t="shared" si="1364"/>
        <v/>
      </c>
      <c r="S4321" s="133">
        <f>IFERROR(IF(M4321&lt;=0.005,IF(F4321="",L4321,0),IF(F4321&lt;&gt;"",0,IF(P4321="",0,IF(P4321="H",0,IF(Q4321&lt;Veriler!$G$2,L4321*Veriler!$G$2,L4321*Q4321)))))," ")</f>
        <v>0</v>
      </c>
      <c r="T4321" s="133">
        <f>IF(Veriler!T4321&lt;=0.1, S4321, IF(AND(Veriler!T4321&gt;0.1, F4321="", P4321="E"), IF(Q4321&gt;Veriler!$G$2, Q4321*S4321, IF(Q4321&lt;Veriler!$G$2, Veriler!$G$2*S4321, Q4321*S4321)), 0))</f>
        <v>0</v>
      </c>
      <c r="U4321" s="133" t="str">
        <f t="shared" si="1365"/>
        <v xml:space="preserve"> </v>
      </c>
      <c r="V4321" s="134" t="str">
        <f>IFERROR(IF(O4321="%10 sınırı aşılmıştır.",L4321-T4321,IFERROR(IF(F4321="",IF(S4321=1,0,IF(L4321-S4321=0,"",L4321-S4321)),IF(Veriler!M4321="",L4321,IF(L4321*Veriler!M4321=0,"",L4321*Veriler!M4321))),L4321)),0)</f>
        <v/>
      </c>
      <c r="W4321" s="146"/>
      <c r="X4321" s="146"/>
      <c r="Y4321" s="146"/>
    </row>
    <row r="4322" spans="1:25" s="99" customFormat="1" ht="54.75" customHeight="1" x14ac:dyDescent="0.25">
      <c r="A4322" s="96">
        <f t="shared" si="1366"/>
        <v>3187</v>
      </c>
      <c r="B4322" s="175"/>
      <c r="C4322" s="176"/>
      <c r="D4322" s="113"/>
      <c r="E4322" s="115"/>
      <c r="F4322" s="174"/>
      <c r="G4322" s="114" t="str">
        <f t="shared" si="1361"/>
        <v/>
      </c>
      <c r="H4322" s="115"/>
      <c r="I4322" s="115"/>
      <c r="J4322" s="115"/>
      <c r="K4322" s="115"/>
      <c r="L4322" s="133" t="str">
        <f t="shared" si="1362"/>
        <v/>
      </c>
      <c r="M4322" s="116" t="str">
        <f>IF(L4322="", "", L4322/Veriler!$X$1)</f>
        <v/>
      </c>
      <c r="N4322" s="116" t="str">
        <f>IF(F4322&lt;&gt;"", "İthal Girdi", IF(Veriler!T4322="", "", IF(Veriler!S4322="H", "%0,5 üzerindedir", IF(Veriler!T4322&gt;0.1, "%10 sınırı aşılmıştır.", "Uygun"))))</f>
        <v>%0,5 üzerindedir</v>
      </c>
      <c r="O4322" s="116" t="str">
        <f t="shared" si="1363"/>
        <v xml:space="preserve"> </v>
      </c>
      <c r="P4322" s="117"/>
      <c r="Q4322" s="118"/>
      <c r="R4322" s="119" t="str">
        <f t="shared" si="1364"/>
        <v/>
      </c>
      <c r="S4322" s="133">
        <f>IFERROR(IF(M4322&lt;=0.005,IF(F4322="",L4322,0),IF(F4322&lt;&gt;"",0,IF(P4322="",0,IF(P4322="H",0,IF(Q4322&lt;Veriler!$G$2,L4322*Veriler!$G$2,L4322*Q4322)))))," ")</f>
        <v>0</v>
      </c>
      <c r="T4322" s="133">
        <f>IF(Veriler!T4322&lt;=0.1, S4322, IF(AND(Veriler!T4322&gt;0.1, F4322="", P4322="E"), IF(Q4322&gt;Veriler!$G$2, Q4322*S4322, IF(Q4322&lt;Veriler!$G$2, Veriler!$G$2*S4322, Q4322*S4322)), 0))</f>
        <v>0</v>
      </c>
      <c r="U4322" s="133" t="str">
        <f t="shared" si="1365"/>
        <v xml:space="preserve"> </v>
      </c>
      <c r="V4322" s="134" t="str">
        <f>IFERROR(IF(O4322="%10 sınırı aşılmıştır.",L4322-T4322,IFERROR(IF(F4322="",IF(S4322=1,0,IF(L4322-S4322=0,"",L4322-S4322)),IF(Veriler!M4322="",L4322,IF(L4322*Veriler!M4322=0,"",L4322*Veriler!M4322))),L4322)),0)</f>
        <v/>
      </c>
      <c r="W4322" s="146"/>
      <c r="X4322" s="146"/>
      <c r="Y4322" s="146"/>
    </row>
    <row r="4323" spans="1:25" s="99" customFormat="1" ht="54.75" customHeight="1" x14ac:dyDescent="0.25">
      <c r="A4323" s="96">
        <f t="shared" si="1366"/>
        <v>3188</v>
      </c>
      <c r="B4323" s="175"/>
      <c r="C4323" s="176"/>
      <c r="D4323" s="113"/>
      <c r="E4323" s="115"/>
      <c r="F4323" s="174"/>
      <c r="G4323" s="114" t="str">
        <f t="shared" si="1361"/>
        <v/>
      </c>
      <c r="H4323" s="115"/>
      <c r="I4323" s="115"/>
      <c r="J4323" s="115"/>
      <c r="K4323" s="115"/>
      <c r="L4323" s="133" t="str">
        <f t="shared" si="1362"/>
        <v/>
      </c>
      <c r="M4323" s="116" t="str">
        <f>IF(L4323="", "", L4323/Veriler!$X$1)</f>
        <v/>
      </c>
      <c r="N4323" s="116" t="str">
        <f>IF(F4323&lt;&gt;"", "İthal Girdi", IF(Veriler!T4323="", "", IF(Veriler!S4323="H", "%0,5 üzerindedir", IF(Veriler!T4323&gt;0.1, "%10 sınırı aşılmıştır.", "Uygun"))))</f>
        <v>%0,5 üzerindedir</v>
      </c>
      <c r="O4323" s="116" t="str">
        <f t="shared" si="1363"/>
        <v xml:space="preserve"> </v>
      </c>
      <c r="P4323" s="117"/>
      <c r="Q4323" s="118"/>
      <c r="R4323" s="119" t="str">
        <f t="shared" si="1364"/>
        <v/>
      </c>
      <c r="S4323" s="133">
        <f>IFERROR(IF(M4323&lt;=0.005,IF(F4323="",L4323,0),IF(F4323&lt;&gt;"",0,IF(P4323="",0,IF(P4323="H",0,IF(Q4323&lt;Veriler!$G$2,L4323*Veriler!$G$2,L4323*Q4323)))))," ")</f>
        <v>0</v>
      </c>
      <c r="T4323" s="133">
        <f>IF(Veriler!T4323&lt;=0.1, S4323, IF(AND(Veriler!T4323&gt;0.1, F4323="", P4323="E"), IF(Q4323&gt;Veriler!$G$2, Q4323*S4323, IF(Q4323&lt;Veriler!$G$2, Veriler!$G$2*S4323, Q4323*S4323)), 0))</f>
        <v>0</v>
      </c>
      <c r="U4323" s="133" t="str">
        <f t="shared" si="1365"/>
        <v xml:space="preserve"> </v>
      </c>
      <c r="V4323" s="134" t="str">
        <f>IFERROR(IF(O4323="%10 sınırı aşılmıştır.",L4323-T4323,IFERROR(IF(F4323="",IF(S4323=1,0,IF(L4323-S4323=0,"",L4323-S4323)),IF(Veriler!M4323="",L4323,IF(L4323*Veriler!M4323=0,"",L4323*Veriler!M4323))),L4323)),0)</f>
        <v/>
      </c>
      <c r="W4323" s="146"/>
      <c r="X4323" s="146"/>
      <c r="Y4323" s="146"/>
    </row>
    <row r="4324" spans="1:25" s="99" customFormat="1" ht="54.75" customHeight="1" x14ac:dyDescent="0.25">
      <c r="A4324" s="96">
        <f t="shared" si="1366"/>
        <v>3189</v>
      </c>
      <c r="B4324" s="175"/>
      <c r="C4324" s="176"/>
      <c r="D4324" s="113"/>
      <c r="E4324" s="115"/>
      <c r="F4324" s="174"/>
      <c r="G4324" s="114" t="str">
        <f t="shared" si="1361"/>
        <v/>
      </c>
      <c r="H4324" s="115"/>
      <c r="I4324" s="115"/>
      <c r="J4324" s="115"/>
      <c r="K4324" s="115"/>
      <c r="L4324" s="133" t="str">
        <f t="shared" si="1362"/>
        <v/>
      </c>
      <c r="M4324" s="116" t="str">
        <f>IF(L4324="", "", L4324/Veriler!$X$1)</f>
        <v/>
      </c>
      <c r="N4324" s="116" t="str">
        <f>IF(F4324&lt;&gt;"", "İthal Girdi", IF(Veriler!T4324="", "", IF(Veriler!S4324="H", "%0,5 üzerindedir", IF(Veriler!T4324&gt;0.1, "%10 sınırı aşılmıştır.", "Uygun"))))</f>
        <v>%0,5 üzerindedir</v>
      </c>
      <c r="O4324" s="116" t="str">
        <f t="shared" si="1363"/>
        <v xml:space="preserve"> </v>
      </c>
      <c r="P4324" s="117"/>
      <c r="Q4324" s="118"/>
      <c r="R4324" s="119" t="str">
        <f t="shared" si="1364"/>
        <v/>
      </c>
      <c r="S4324" s="133">
        <f>IFERROR(IF(M4324&lt;=0.005,IF(F4324="",L4324,0),IF(F4324&lt;&gt;"",0,IF(P4324="",0,IF(P4324="H",0,IF(Q4324&lt;Veriler!$G$2,L4324*Veriler!$G$2,L4324*Q4324)))))," ")</f>
        <v>0</v>
      </c>
      <c r="T4324" s="133">
        <f>IF(Veriler!T4324&lt;=0.1, S4324, IF(AND(Veriler!T4324&gt;0.1, F4324="", P4324="E"), IF(Q4324&gt;Veriler!$G$2, Q4324*S4324, IF(Q4324&lt;Veriler!$G$2, Veriler!$G$2*S4324, Q4324*S4324)), 0))</f>
        <v>0</v>
      </c>
      <c r="U4324" s="133" t="str">
        <f t="shared" si="1365"/>
        <v xml:space="preserve"> </v>
      </c>
      <c r="V4324" s="134" t="str">
        <f>IFERROR(IF(O4324="%10 sınırı aşılmıştır.",L4324-T4324,IFERROR(IF(F4324="",IF(S4324=1,0,IF(L4324-S4324=0,"",L4324-S4324)),IF(Veriler!M4324="",L4324,IF(L4324*Veriler!M4324=0,"",L4324*Veriler!M4324))),L4324)),0)</f>
        <v/>
      </c>
      <c r="W4324" s="146"/>
      <c r="X4324" s="146"/>
      <c r="Y4324" s="146"/>
    </row>
    <row r="4325" spans="1:25" s="99" customFormat="1" ht="54.75" customHeight="1" x14ac:dyDescent="0.25">
      <c r="A4325" s="96">
        <f t="shared" si="1366"/>
        <v>3190</v>
      </c>
      <c r="B4325" s="175"/>
      <c r="C4325" s="176"/>
      <c r="D4325" s="113"/>
      <c r="E4325" s="115"/>
      <c r="F4325" s="174"/>
      <c r="G4325" s="114" t="str">
        <f t="shared" si="1361"/>
        <v/>
      </c>
      <c r="H4325" s="115"/>
      <c r="I4325" s="115"/>
      <c r="J4325" s="115"/>
      <c r="K4325" s="115"/>
      <c r="L4325" s="133" t="str">
        <f t="shared" si="1362"/>
        <v/>
      </c>
      <c r="M4325" s="116" t="str">
        <f>IF(L4325="", "", L4325/Veriler!$X$1)</f>
        <v/>
      </c>
      <c r="N4325" s="116" t="str">
        <f>IF(F4325&lt;&gt;"", "İthal Girdi", IF(Veriler!T4325="", "", IF(Veriler!S4325="H", "%0,5 üzerindedir", IF(Veriler!T4325&gt;0.1, "%10 sınırı aşılmıştır.", "Uygun"))))</f>
        <v>%0,5 üzerindedir</v>
      </c>
      <c r="O4325" s="116" t="str">
        <f t="shared" si="1363"/>
        <v xml:space="preserve"> </v>
      </c>
      <c r="P4325" s="117"/>
      <c r="Q4325" s="118"/>
      <c r="R4325" s="119" t="str">
        <f t="shared" si="1364"/>
        <v/>
      </c>
      <c r="S4325" s="133">
        <f>IFERROR(IF(M4325&lt;=0.005,IF(F4325="",L4325,0),IF(F4325&lt;&gt;"",0,IF(P4325="",0,IF(P4325="H",0,IF(Q4325&lt;Veriler!$G$2,L4325*Veriler!$G$2,L4325*Q4325)))))," ")</f>
        <v>0</v>
      </c>
      <c r="T4325" s="133">
        <f>IF(Veriler!T4325&lt;=0.1, S4325, IF(AND(Veriler!T4325&gt;0.1, F4325="", P4325="E"), IF(Q4325&gt;Veriler!$G$2, Q4325*S4325, IF(Q4325&lt;Veriler!$G$2, Veriler!$G$2*S4325, Q4325*S4325)), 0))</f>
        <v>0</v>
      </c>
      <c r="U4325" s="133" t="str">
        <f t="shared" si="1365"/>
        <v xml:space="preserve"> </v>
      </c>
      <c r="V4325" s="134" t="str">
        <f>IFERROR(IF(O4325="%10 sınırı aşılmıştır.",L4325-T4325,IFERROR(IF(F4325="",IF(S4325=1,0,IF(L4325-S4325=0,"",L4325-S4325)),IF(Veriler!M4325="",L4325,IF(L4325*Veriler!M4325=0,"",L4325*Veriler!M4325))),L4325)),0)</f>
        <v/>
      </c>
      <c r="W4325" s="146"/>
      <c r="X4325" s="146"/>
      <c r="Y4325" s="146"/>
    </row>
    <row r="4326" spans="1:25" s="99" customFormat="1" ht="54.75" customHeight="1" x14ac:dyDescent="0.25">
      <c r="A4326" s="96">
        <f t="shared" si="1366"/>
        <v>3191</v>
      </c>
      <c r="B4326" s="175"/>
      <c r="C4326" s="176"/>
      <c r="D4326" s="113"/>
      <c r="E4326" s="115"/>
      <c r="F4326" s="174"/>
      <c r="G4326" s="114" t="str">
        <f t="shared" si="1361"/>
        <v/>
      </c>
      <c r="H4326" s="115"/>
      <c r="I4326" s="115"/>
      <c r="J4326" s="115"/>
      <c r="K4326" s="115"/>
      <c r="L4326" s="133" t="str">
        <f t="shared" si="1362"/>
        <v/>
      </c>
      <c r="M4326" s="116" t="str">
        <f>IF(L4326="", "", L4326/Veriler!$X$1)</f>
        <v/>
      </c>
      <c r="N4326" s="116" t="str">
        <f>IF(F4326&lt;&gt;"", "İthal Girdi", IF(Veriler!T4326="", "", IF(Veriler!S4326="H", "%0,5 üzerindedir", IF(Veriler!T4326&gt;0.1, "%10 sınırı aşılmıştır.", "Uygun"))))</f>
        <v>%0,5 üzerindedir</v>
      </c>
      <c r="O4326" s="116" t="str">
        <f t="shared" si="1363"/>
        <v xml:space="preserve"> </v>
      </c>
      <c r="P4326" s="117"/>
      <c r="Q4326" s="118"/>
      <c r="R4326" s="119" t="str">
        <f t="shared" si="1364"/>
        <v/>
      </c>
      <c r="S4326" s="133">
        <f>IFERROR(IF(M4326&lt;=0.005,IF(F4326="",L4326,0),IF(F4326&lt;&gt;"",0,IF(P4326="",0,IF(P4326="H",0,IF(Q4326&lt;Veriler!$G$2,L4326*Veriler!$G$2,L4326*Q4326)))))," ")</f>
        <v>0</v>
      </c>
      <c r="T4326" s="133">
        <f>IF(Veriler!T4326&lt;=0.1, S4326, IF(AND(Veriler!T4326&gt;0.1, F4326="", P4326="E"), IF(Q4326&gt;Veriler!$G$2, Q4326*S4326, IF(Q4326&lt;Veriler!$G$2, Veriler!$G$2*S4326, Q4326*S4326)), 0))</f>
        <v>0</v>
      </c>
      <c r="U4326" s="133" t="str">
        <f t="shared" si="1365"/>
        <v xml:space="preserve"> </v>
      </c>
      <c r="V4326" s="134" t="str">
        <f>IFERROR(IF(O4326="%10 sınırı aşılmıştır.",L4326-T4326,IFERROR(IF(F4326="",IF(S4326=1,0,IF(L4326-S4326=0,"",L4326-S4326)),IF(Veriler!M4326="",L4326,IF(L4326*Veriler!M4326=0,"",L4326*Veriler!M4326))),L4326)),0)</f>
        <v/>
      </c>
      <c r="W4326" s="146"/>
      <c r="X4326" s="146"/>
      <c r="Y4326" s="146"/>
    </row>
    <row r="4327" spans="1:25" s="99" customFormat="1" ht="54.75" customHeight="1" x14ac:dyDescent="0.25">
      <c r="A4327" s="96">
        <f t="shared" si="1366"/>
        <v>3192</v>
      </c>
      <c r="B4327" s="175"/>
      <c r="C4327" s="176"/>
      <c r="D4327" s="113"/>
      <c r="E4327" s="115"/>
      <c r="F4327" s="174"/>
      <c r="G4327" s="114" t="str">
        <f t="shared" si="1361"/>
        <v/>
      </c>
      <c r="H4327" s="115"/>
      <c r="I4327" s="115"/>
      <c r="J4327" s="115"/>
      <c r="K4327" s="115"/>
      <c r="L4327" s="133" t="str">
        <f t="shared" si="1362"/>
        <v/>
      </c>
      <c r="M4327" s="116" t="str">
        <f>IF(L4327="", "", L4327/Veriler!$X$1)</f>
        <v/>
      </c>
      <c r="N4327" s="116" t="str">
        <f>IF(F4327&lt;&gt;"", "İthal Girdi", IF(Veriler!T4327="", "", IF(Veriler!S4327="H", "%0,5 üzerindedir", IF(Veriler!T4327&gt;0.1, "%10 sınırı aşılmıştır.", "Uygun"))))</f>
        <v>%0,5 üzerindedir</v>
      </c>
      <c r="O4327" s="116" t="str">
        <f t="shared" si="1363"/>
        <v xml:space="preserve"> </v>
      </c>
      <c r="P4327" s="117"/>
      <c r="Q4327" s="118"/>
      <c r="R4327" s="119" t="str">
        <f t="shared" si="1364"/>
        <v/>
      </c>
      <c r="S4327" s="133">
        <f>IFERROR(IF(M4327&lt;=0.005,IF(F4327="",L4327,0),IF(F4327&lt;&gt;"",0,IF(P4327="",0,IF(P4327="H",0,IF(Q4327&lt;Veriler!$G$2,L4327*Veriler!$G$2,L4327*Q4327)))))," ")</f>
        <v>0</v>
      </c>
      <c r="T4327" s="133">
        <f>IF(Veriler!T4327&lt;=0.1, S4327, IF(AND(Veriler!T4327&gt;0.1, F4327="", P4327="E"), IF(Q4327&gt;Veriler!$G$2, Q4327*S4327, IF(Q4327&lt;Veriler!$G$2, Veriler!$G$2*S4327, Q4327*S4327)), 0))</f>
        <v>0</v>
      </c>
      <c r="U4327" s="133" t="str">
        <f t="shared" si="1365"/>
        <v xml:space="preserve"> </v>
      </c>
      <c r="V4327" s="134" t="str">
        <f>IFERROR(IF(O4327="%10 sınırı aşılmıştır.",L4327-T4327,IFERROR(IF(F4327="",IF(S4327=1,0,IF(L4327-S4327=0,"",L4327-S4327)),IF(Veriler!M4327="",L4327,IF(L4327*Veriler!M4327=0,"",L4327*Veriler!M4327))),L4327)),0)</f>
        <v/>
      </c>
      <c r="W4327" s="146"/>
      <c r="X4327" s="146"/>
      <c r="Y4327" s="146"/>
    </row>
    <row r="4328" spans="1:25" s="99" customFormat="1" ht="24" customHeight="1" x14ac:dyDescent="0.25">
      <c r="A4328" s="103"/>
      <c r="B4328" s="104"/>
      <c r="C4328" s="104"/>
      <c r="D4328" s="104"/>
      <c r="E4328" s="103"/>
      <c r="F4328" s="135"/>
      <c r="G4328" s="157"/>
      <c r="H4328" s="103"/>
      <c r="I4328" s="103"/>
      <c r="J4328" s="103"/>
      <c r="K4328" s="103"/>
      <c r="L4328" s="136">
        <f>SUM(L4299:L4312,L4314:L4327)</f>
        <v>0</v>
      </c>
      <c r="M4328" s="158"/>
      <c r="N4328" s="158"/>
      <c r="O4328" s="158"/>
      <c r="P4328" s="105"/>
      <c r="Q4328" s="106"/>
      <c r="R4328" s="159"/>
      <c r="S4328" s="160"/>
      <c r="T4328" s="160"/>
      <c r="U4328" s="160"/>
      <c r="V4328" s="160"/>
      <c r="W4328" s="146"/>
      <c r="X4328" s="146"/>
      <c r="Y4328" s="146"/>
    </row>
    <row r="4329" spans="1:25" s="99" customFormat="1" ht="31.5" customHeight="1" x14ac:dyDescent="0.25">
      <c r="A4329" s="103"/>
      <c r="B4329" s="104"/>
      <c r="C4329" s="104"/>
      <c r="D4329" s="104"/>
      <c r="E4329" s="103"/>
      <c r="F4329" s="135"/>
      <c r="G4329" s="157"/>
      <c r="H4329" s="103"/>
      <c r="I4329" s="103"/>
      <c r="J4329" s="103"/>
      <c r="K4329" s="103"/>
      <c r="L4329" s="161"/>
      <c r="M4329" s="158"/>
      <c r="N4329" s="158"/>
      <c r="O4329" s="158"/>
      <c r="P4329" s="105"/>
      <c r="Q4329" s="106"/>
      <c r="R4329" s="159"/>
      <c r="S4329" s="162" t="s">
        <v>57</v>
      </c>
      <c r="T4329" s="162" t="s">
        <v>57</v>
      </c>
      <c r="U4329" s="162" t="s">
        <v>57</v>
      </c>
      <c r="V4329" s="163" t="s">
        <v>58</v>
      </c>
      <c r="W4329" s="146"/>
      <c r="X4329" s="146"/>
      <c r="Y4329" s="146"/>
    </row>
    <row r="4330" spans="1:25" s="99" customFormat="1" ht="58.5" customHeight="1" x14ac:dyDescent="0.25">
      <c r="A4330" s="185" t="s">
        <v>59</v>
      </c>
      <c r="B4330" s="180"/>
      <c r="C4330" s="180"/>
      <c r="D4330" s="180"/>
      <c r="E4330" s="180"/>
      <c r="F4330" s="180"/>
      <c r="G4330" s="180"/>
      <c r="H4330" s="180"/>
      <c r="I4330" s="180"/>
      <c r="J4330" s="180"/>
      <c r="K4330" s="180"/>
      <c r="L4330" s="180"/>
      <c r="M4330" s="180"/>
      <c r="N4330" s="180"/>
      <c r="O4330" s="180"/>
      <c r="P4330" s="180"/>
      <c r="Q4330" s="180"/>
      <c r="R4330" s="176"/>
      <c r="S4330" s="137">
        <f>SUM(S4292,S4299:S4312,S4314:S4327)</f>
        <v>0</v>
      </c>
      <c r="T4330" s="137" t="str">
        <f>IF(SUM(T4299:T4312,T4314:T4327)=0," ",SUM(T4299:T4312,T4314:T4327))</f>
        <v xml:space="preserve"> </v>
      </c>
      <c r="U4330" s="137" t="str">
        <f>IF(SUM(U4299:U4312,U4314:U4327)=0," ",SUM(U4299:U4312,U4314:U4327))</f>
        <v xml:space="preserve"> </v>
      </c>
      <c r="V4330" s="137" t="str">
        <f>IF(SUM(V4299:V4312,V4314:V4327)=0," ",SUM(V4299:V4312,V4314:V4327))</f>
        <v xml:space="preserve"> </v>
      </c>
      <c r="W4330" s="146"/>
      <c r="X4330" s="164">
        <f>SUM(U4299:U4312,U4314:U4327)</f>
        <v>0</v>
      </c>
      <c r="Y4330" s="164">
        <f>SUM(V4299:V4312,V4314:V4327)</f>
        <v>0</v>
      </c>
    </row>
    <row r="4331" spans="1:25" x14ac:dyDescent="0.3">
      <c r="A4331" s="34"/>
      <c r="G4331" s="146"/>
      <c r="L4331" s="146"/>
      <c r="M4331" s="146"/>
      <c r="N4331" s="146"/>
      <c r="O4331" s="146"/>
      <c r="R4331" s="146"/>
      <c r="S4331" s="146"/>
      <c r="T4331" s="146"/>
      <c r="U4331" s="146"/>
      <c r="V4331" s="146"/>
      <c r="W4331" s="146"/>
      <c r="X4331" s="146"/>
      <c r="Y4331" s="146"/>
    </row>
    <row r="4332" spans="1:25" x14ac:dyDescent="0.3">
      <c r="A4332" s="186" t="s">
        <v>60</v>
      </c>
      <c r="B4332" s="187"/>
      <c r="C4332" s="187"/>
      <c r="D4332" s="187"/>
      <c r="E4332" s="187"/>
      <c r="F4332" s="187"/>
      <c r="G4332" s="187"/>
      <c r="H4332" s="187"/>
      <c r="I4332" s="187"/>
      <c r="J4332" s="187"/>
      <c r="K4332" s="187"/>
      <c r="L4332" s="187"/>
      <c r="M4332" s="187"/>
      <c r="N4332" s="187"/>
      <c r="O4332" s="187"/>
      <c r="P4332" s="187"/>
      <c r="Q4332" s="187"/>
      <c r="R4332" s="187"/>
      <c r="S4332" s="187"/>
      <c r="T4332" s="187"/>
      <c r="U4332" s="187"/>
      <c r="V4332" s="187"/>
      <c r="W4332" s="146"/>
      <c r="X4332" s="146"/>
      <c r="Y4332" s="146"/>
    </row>
    <row r="4333" spans="1:25" s="99" customFormat="1" ht="41.25" customHeight="1" x14ac:dyDescent="0.25">
      <c r="A4333" s="189" t="s">
        <v>38</v>
      </c>
      <c r="B4333" s="180"/>
      <c r="C4333" s="180"/>
      <c r="D4333" s="180"/>
      <c r="E4333" s="180"/>
      <c r="F4333" s="180"/>
      <c r="G4333" s="180"/>
      <c r="H4333" s="180"/>
      <c r="I4333" s="180"/>
      <c r="J4333" s="180"/>
      <c r="K4333" s="180"/>
      <c r="L4333" s="180"/>
      <c r="M4333" s="180"/>
      <c r="N4333" s="180"/>
      <c r="O4333" s="180"/>
      <c r="P4333" s="180"/>
      <c r="Q4333" s="180"/>
      <c r="R4333" s="180"/>
      <c r="S4333" s="180"/>
      <c r="T4333" s="180"/>
      <c r="U4333" s="180"/>
      <c r="V4333" s="176"/>
      <c r="W4333" s="146"/>
      <c r="X4333" s="146"/>
      <c r="Y4333" s="146"/>
    </row>
    <row r="4334" spans="1:25" s="100" customFormat="1" ht="35.25" customHeight="1" x14ac:dyDescent="0.25">
      <c r="A4334" s="179" t="s">
        <v>39</v>
      </c>
      <c r="B4334" s="180"/>
      <c r="C4334" s="180"/>
      <c r="D4334" s="180"/>
      <c r="E4334" s="180"/>
      <c r="F4334" s="180"/>
      <c r="G4334" s="180"/>
      <c r="H4334" s="180"/>
      <c r="I4334" s="180"/>
      <c r="J4334" s="180"/>
      <c r="K4334" s="180"/>
      <c r="L4334" s="180"/>
      <c r="M4334" s="180"/>
      <c r="N4334" s="180"/>
      <c r="O4334" s="180"/>
      <c r="P4334" s="180"/>
      <c r="Q4334" s="180"/>
      <c r="R4334" s="176"/>
      <c r="S4334" s="147"/>
      <c r="T4334" s="148"/>
      <c r="U4334" s="149" t="s">
        <v>40</v>
      </c>
      <c r="V4334" s="150">
        <f>V4296+1</f>
        <v>115</v>
      </c>
      <c r="W4334" s="146"/>
      <c r="X4334" s="146"/>
      <c r="Y4334" s="146"/>
    </row>
    <row r="4335" spans="1:25" s="99" customFormat="1" ht="81" customHeight="1" x14ac:dyDescent="0.25">
      <c r="A4335" s="110" t="s">
        <v>3</v>
      </c>
      <c r="B4335" s="188" t="s">
        <v>41</v>
      </c>
      <c r="C4335" s="176"/>
      <c r="D4335" s="111" t="s">
        <v>42</v>
      </c>
      <c r="E4335" s="110" t="s">
        <v>324</v>
      </c>
      <c r="F4335" s="111" t="s">
        <v>325</v>
      </c>
      <c r="G4335" s="151" t="s">
        <v>43</v>
      </c>
      <c r="H4335" s="110" t="s">
        <v>44</v>
      </c>
      <c r="I4335" s="110" t="s">
        <v>8</v>
      </c>
      <c r="J4335" s="110" t="s">
        <v>45</v>
      </c>
      <c r="K4335" s="110" t="s">
        <v>46</v>
      </c>
      <c r="L4335" s="152" t="s">
        <v>47</v>
      </c>
      <c r="M4335" s="153" t="s">
        <v>48</v>
      </c>
      <c r="N4335" s="154" t="s">
        <v>49</v>
      </c>
      <c r="O4335" s="154" t="s">
        <v>49</v>
      </c>
      <c r="P4335" s="112" t="s">
        <v>50</v>
      </c>
      <c r="Q4335" s="110" t="s">
        <v>51</v>
      </c>
      <c r="R4335" s="155" t="s">
        <v>52</v>
      </c>
      <c r="S4335" s="156" t="s">
        <v>53</v>
      </c>
      <c r="T4335" s="156" t="s">
        <v>54</v>
      </c>
      <c r="U4335" s="152" t="s">
        <v>54</v>
      </c>
      <c r="V4335" s="152" t="s">
        <v>55</v>
      </c>
      <c r="W4335" s="146"/>
      <c r="X4335" s="146"/>
      <c r="Y4335" s="146"/>
    </row>
    <row r="4336" spans="1:25" s="99" customFormat="1" ht="45" customHeight="1" x14ac:dyDescent="0.25">
      <c r="A4336" s="101"/>
      <c r="B4336" s="177" t="s">
        <v>56</v>
      </c>
      <c r="C4336" s="178"/>
      <c r="D4336" s="102"/>
      <c r="E4336" s="170"/>
      <c r="F4336" s="102"/>
      <c r="G4336" s="95"/>
      <c r="H4336" s="102"/>
      <c r="I4336" s="102"/>
      <c r="J4336" s="102"/>
      <c r="K4336" s="102"/>
      <c r="L4336" s="95"/>
      <c r="M4336" s="95"/>
      <c r="N4336" s="95"/>
      <c r="O4336" s="95"/>
      <c r="P4336" s="102"/>
      <c r="Q4336" s="102"/>
      <c r="R4336" s="190"/>
      <c r="S4336" s="184"/>
      <c r="T4336" s="95"/>
      <c r="U4336" s="95"/>
      <c r="V4336" s="95"/>
      <c r="W4336" s="146"/>
      <c r="X4336" s="146"/>
      <c r="Y4336" s="146"/>
    </row>
    <row r="4337" spans="1:25" s="99" customFormat="1" ht="54.75" customHeight="1" x14ac:dyDescent="0.25">
      <c r="A4337" s="96">
        <f>A4327+1</f>
        <v>3193</v>
      </c>
      <c r="B4337" s="181"/>
      <c r="C4337" s="182"/>
      <c r="D4337" s="113"/>
      <c r="E4337" s="115"/>
      <c r="F4337" s="174"/>
      <c r="G4337" s="114" t="str">
        <f t="shared" ref="G4337:G4350" si="1367">IF(AND(F4337&lt;&gt;"",V4337&lt;&gt;"",L4337&lt;&gt;0),V4337/L4337,"")</f>
        <v/>
      </c>
      <c r="H4337" s="115"/>
      <c r="I4337" s="115"/>
      <c r="J4337" s="115"/>
      <c r="K4337" s="115"/>
      <c r="L4337" s="133" t="str">
        <f t="shared" ref="L4337:L4350" si="1368">IF(AND(H4337&lt;&gt;0, J4337&lt;&gt;0, K4337&lt;&gt;0), H4337*J4337*K4337, "")</f>
        <v/>
      </c>
      <c r="M4337" s="116" t="str">
        <f>IF(L4337="", "", L4337/Veriler!$X$1)</f>
        <v/>
      </c>
      <c r="N4337" s="116" t="str">
        <f>IF(F4337&lt;&gt;"", "İthal Girdi", IF(Veriler!T4337="", "", IF(Veriler!S4337="H", "%0,5 üzerindedir", IF(Veriler!T4337&gt;0.1, "%10 sınırı aşılmıştır.", "Uygun"))))</f>
        <v>%0,5 üzerindedir</v>
      </c>
      <c r="O4337" s="116" t="str">
        <f t="shared" ref="O4337:O4350" si="1369">IF(M4337=""," ",N4337)</f>
        <v xml:space="preserve"> </v>
      </c>
      <c r="P4337" s="117"/>
      <c r="Q4337" s="118"/>
      <c r="R4337" s="119" t="str">
        <f t="shared" ref="R4337:R4350" si="1370">IFERROR(IF(AND(T4337&lt;&gt;"",L4337&lt;&gt;"",L4337&lt;&gt;0,T4337&lt;&gt;0),T4337/L4337,"")," ")</f>
        <v/>
      </c>
      <c r="S4337" s="133">
        <f>IFERROR(IF(M4337&lt;=0.005,IF(F4337="",L4337,0),IF(F4337&lt;&gt;"",0,IF(P4337="",0,IF(P4337="H",0,IF(Q4337&lt;Veriler!$G$2,L4337*Veriler!$G$2,L4337*Q4337)))))," ")</f>
        <v>0</v>
      </c>
      <c r="T4337" s="133">
        <f>IF(Veriler!T4337&lt;=0.1, S4337, IF(AND(Veriler!T4337&gt;0.1, F4337="", P4337="E"), IF(Q4337&gt;Veriler!$G$2, Q4337*S4337, IF(Q4337&lt;Veriler!$G$2, Veriler!$G$2*S4337, Q4337*S4337)), 0))</f>
        <v>0</v>
      </c>
      <c r="U4337" s="133" t="str">
        <f t="shared" ref="U4337:U4350" si="1371">IF(T4337=0," ",T4337)</f>
        <v xml:space="preserve"> </v>
      </c>
      <c r="V4337" s="134" t="str">
        <f>IFERROR(IF(O4337="%10 sınırı aşılmıştır.",L4337-T4337,IFERROR(IF(F4337="",IF(S4337=1,0,IF(L4337-S4337=0,"",L4337-S4337)),IF(Veriler!M4337="",L4337,IF(L4337*Veriler!M4337=0,"",L4337*Veriler!M4337))),L4337)),0)</f>
        <v/>
      </c>
      <c r="W4337" s="146"/>
      <c r="X4337" s="146"/>
      <c r="Y4337" s="146"/>
    </row>
    <row r="4338" spans="1:25" s="99" customFormat="1" ht="54.75" customHeight="1" x14ac:dyDescent="0.25">
      <c r="A4338" s="96">
        <f t="shared" ref="A4338:A4350" si="1372">A4337+1</f>
        <v>3194</v>
      </c>
      <c r="B4338" s="175"/>
      <c r="C4338" s="176"/>
      <c r="D4338" s="113"/>
      <c r="E4338" s="115"/>
      <c r="F4338" s="174"/>
      <c r="G4338" s="114" t="str">
        <f t="shared" si="1367"/>
        <v/>
      </c>
      <c r="H4338" s="115"/>
      <c r="I4338" s="115"/>
      <c r="J4338" s="115"/>
      <c r="K4338" s="115"/>
      <c r="L4338" s="133" t="str">
        <f t="shared" si="1368"/>
        <v/>
      </c>
      <c r="M4338" s="116" t="str">
        <f>IF(L4338="", "", L4338/Veriler!$X$1)</f>
        <v/>
      </c>
      <c r="N4338" s="116" t="str">
        <f>IF(F4338&lt;&gt;"", "İthal Girdi", IF(Veriler!T4338="", "", IF(Veriler!S4338="H", "%0,5 üzerindedir", IF(Veriler!T4338&gt;0.1, "%10 sınırı aşılmıştır.", "Uygun"))))</f>
        <v>%0,5 üzerindedir</v>
      </c>
      <c r="O4338" s="116" t="str">
        <f t="shared" si="1369"/>
        <v xml:space="preserve"> </v>
      </c>
      <c r="P4338" s="117"/>
      <c r="Q4338" s="118"/>
      <c r="R4338" s="119" t="str">
        <f t="shared" si="1370"/>
        <v/>
      </c>
      <c r="S4338" s="133">
        <f>IFERROR(IF(M4338&lt;=0.005,IF(F4338="",L4338,0),IF(F4338&lt;&gt;"",0,IF(P4338="",0,IF(P4338="H",0,IF(Q4338&lt;Veriler!$G$2,L4338*Veriler!$G$2,L4338*Q4338)))))," ")</f>
        <v>0</v>
      </c>
      <c r="T4338" s="133">
        <f>IF(Veriler!T4338&lt;=0.1, S4338, IF(AND(Veriler!T4338&gt;0.1, F4338="", P4338="E"), IF(Q4338&gt;Veriler!$G$2, Q4338*S4338, IF(Q4338&lt;Veriler!$G$2, Veriler!$G$2*S4338, Q4338*S4338)), 0))</f>
        <v>0</v>
      </c>
      <c r="U4338" s="133" t="str">
        <f t="shared" si="1371"/>
        <v xml:space="preserve"> </v>
      </c>
      <c r="V4338" s="134" t="str">
        <f>IFERROR(IF(O4338="%10 sınırı aşılmıştır.",L4338-T4338,IFERROR(IF(F4338="",IF(S4338=1,0,IF(L4338-S4338=0,"",L4338-S4338)),IF(Veriler!M4338="",L4338,IF(L4338*Veriler!M4338=0,"",L4338*Veriler!M4338))),L4338)),0)</f>
        <v/>
      </c>
      <c r="W4338" s="146"/>
      <c r="X4338" s="146"/>
      <c r="Y4338" s="146"/>
    </row>
    <row r="4339" spans="1:25" s="99" customFormat="1" ht="54.75" customHeight="1" x14ac:dyDescent="0.25">
      <c r="A4339" s="96">
        <f t="shared" si="1372"/>
        <v>3195</v>
      </c>
      <c r="B4339" s="175"/>
      <c r="C4339" s="176"/>
      <c r="D4339" s="113"/>
      <c r="E4339" s="115"/>
      <c r="F4339" s="174"/>
      <c r="G4339" s="114" t="str">
        <f t="shared" si="1367"/>
        <v/>
      </c>
      <c r="H4339" s="115"/>
      <c r="I4339" s="115"/>
      <c r="J4339" s="115"/>
      <c r="K4339" s="115"/>
      <c r="L4339" s="133" t="str">
        <f t="shared" si="1368"/>
        <v/>
      </c>
      <c r="M4339" s="116" t="str">
        <f>IF(L4339="", "", L4339/Veriler!$X$1)</f>
        <v/>
      </c>
      <c r="N4339" s="116" t="str">
        <f>IF(F4339&lt;&gt;"", "İthal Girdi", IF(Veriler!T4339="", "", IF(Veriler!S4339="H", "%0,5 üzerindedir", IF(Veriler!T4339&gt;0.1, "%10 sınırı aşılmıştır.", "Uygun"))))</f>
        <v>%0,5 üzerindedir</v>
      </c>
      <c r="O4339" s="116" t="str">
        <f t="shared" si="1369"/>
        <v xml:space="preserve"> </v>
      </c>
      <c r="P4339" s="117"/>
      <c r="Q4339" s="118"/>
      <c r="R4339" s="119" t="str">
        <f t="shared" si="1370"/>
        <v/>
      </c>
      <c r="S4339" s="133">
        <f>IFERROR(IF(M4339&lt;=0.005,IF(F4339="",L4339,0),IF(F4339&lt;&gt;"",0,IF(P4339="",0,IF(P4339="H",0,IF(Q4339&lt;Veriler!$G$2,L4339*Veriler!$G$2,L4339*Q4339)))))," ")</f>
        <v>0</v>
      </c>
      <c r="T4339" s="133">
        <f>IF(Veriler!T4339&lt;=0.1, S4339, IF(AND(Veriler!T4339&gt;0.1, F4339="", P4339="E"), IF(Q4339&gt;Veriler!$G$2, Q4339*S4339, IF(Q4339&lt;Veriler!$G$2, Veriler!$G$2*S4339, Q4339*S4339)), 0))</f>
        <v>0</v>
      </c>
      <c r="U4339" s="133" t="str">
        <f t="shared" si="1371"/>
        <v xml:space="preserve"> </v>
      </c>
      <c r="V4339" s="134" t="str">
        <f>IFERROR(IF(O4339="%10 sınırı aşılmıştır.",L4339-T4339,IFERROR(IF(F4339="",IF(S4339=1,0,IF(L4339-S4339=0,"",L4339-S4339)),IF(Veriler!M4339="",L4339,IF(L4339*Veriler!M4339=0,"",L4339*Veriler!M4339))),L4339)),0)</f>
        <v/>
      </c>
      <c r="W4339" s="146"/>
      <c r="X4339" s="146"/>
      <c r="Y4339" s="146"/>
    </row>
    <row r="4340" spans="1:25" s="99" customFormat="1" ht="54.75" customHeight="1" x14ac:dyDescent="0.25">
      <c r="A4340" s="96">
        <f t="shared" si="1372"/>
        <v>3196</v>
      </c>
      <c r="B4340" s="175"/>
      <c r="C4340" s="176"/>
      <c r="D4340" s="113"/>
      <c r="E4340" s="115"/>
      <c r="F4340" s="174"/>
      <c r="G4340" s="114" t="str">
        <f t="shared" si="1367"/>
        <v/>
      </c>
      <c r="H4340" s="115"/>
      <c r="I4340" s="115"/>
      <c r="J4340" s="115"/>
      <c r="K4340" s="115"/>
      <c r="L4340" s="133" t="str">
        <f t="shared" si="1368"/>
        <v/>
      </c>
      <c r="M4340" s="116" t="str">
        <f>IF(L4340="", "", L4340/Veriler!$X$1)</f>
        <v/>
      </c>
      <c r="N4340" s="116" t="str">
        <f>IF(F4340&lt;&gt;"", "İthal Girdi", IF(Veriler!T4340="", "", IF(Veriler!S4340="H", "%0,5 üzerindedir", IF(Veriler!T4340&gt;0.1, "%10 sınırı aşılmıştır.", "Uygun"))))</f>
        <v>%0,5 üzerindedir</v>
      </c>
      <c r="O4340" s="116" t="str">
        <f t="shared" si="1369"/>
        <v xml:space="preserve"> </v>
      </c>
      <c r="P4340" s="117"/>
      <c r="Q4340" s="118"/>
      <c r="R4340" s="119" t="str">
        <f t="shared" si="1370"/>
        <v/>
      </c>
      <c r="S4340" s="133">
        <f>IFERROR(IF(M4340&lt;=0.005,IF(F4340="",L4340,0),IF(F4340&lt;&gt;"",0,IF(P4340="",0,IF(P4340="H",0,IF(Q4340&lt;Veriler!$G$2,L4340*Veriler!$G$2,L4340*Q4340)))))," ")</f>
        <v>0</v>
      </c>
      <c r="T4340" s="133">
        <f>IF(Veriler!T4340&lt;=0.1, S4340, IF(AND(Veriler!T4340&gt;0.1, F4340="", P4340="E"), IF(Q4340&gt;Veriler!$G$2, Q4340*S4340, IF(Q4340&lt;Veriler!$G$2, Veriler!$G$2*S4340, Q4340*S4340)), 0))</f>
        <v>0</v>
      </c>
      <c r="U4340" s="133" t="str">
        <f t="shared" si="1371"/>
        <v xml:space="preserve"> </v>
      </c>
      <c r="V4340" s="134" t="str">
        <f>IFERROR(IF(O4340="%10 sınırı aşılmıştır.",L4340-T4340,IFERROR(IF(F4340="",IF(S4340=1,0,IF(L4340-S4340=0,"",L4340-S4340)),IF(Veriler!M4340="",L4340,IF(L4340*Veriler!M4340=0,"",L4340*Veriler!M4340))),L4340)),0)</f>
        <v/>
      </c>
      <c r="W4340" s="146"/>
      <c r="X4340" s="146"/>
      <c r="Y4340" s="146"/>
    </row>
    <row r="4341" spans="1:25" s="99" customFormat="1" ht="54.75" customHeight="1" x14ac:dyDescent="0.25">
      <c r="A4341" s="96">
        <f t="shared" si="1372"/>
        <v>3197</v>
      </c>
      <c r="B4341" s="175"/>
      <c r="C4341" s="176"/>
      <c r="D4341" s="113"/>
      <c r="E4341" s="115"/>
      <c r="F4341" s="174"/>
      <c r="G4341" s="114" t="str">
        <f t="shared" si="1367"/>
        <v/>
      </c>
      <c r="H4341" s="115"/>
      <c r="I4341" s="115"/>
      <c r="J4341" s="115"/>
      <c r="K4341" s="115"/>
      <c r="L4341" s="133" t="str">
        <f t="shared" si="1368"/>
        <v/>
      </c>
      <c r="M4341" s="116" t="str">
        <f>IF(L4341="", "", L4341/Veriler!$X$1)</f>
        <v/>
      </c>
      <c r="N4341" s="116" t="str">
        <f>IF(F4341&lt;&gt;"", "İthal Girdi", IF(Veriler!T4341="", "", IF(Veriler!S4341="H", "%0,5 üzerindedir", IF(Veriler!T4341&gt;0.1, "%10 sınırı aşılmıştır.", "Uygun"))))</f>
        <v>%0,5 üzerindedir</v>
      </c>
      <c r="O4341" s="116" t="str">
        <f t="shared" si="1369"/>
        <v xml:space="preserve"> </v>
      </c>
      <c r="P4341" s="117"/>
      <c r="Q4341" s="118"/>
      <c r="R4341" s="119" t="str">
        <f t="shared" si="1370"/>
        <v/>
      </c>
      <c r="S4341" s="133">
        <f>IFERROR(IF(M4341&lt;=0.005,IF(F4341="",L4341,0),IF(F4341&lt;&gt;"",0,IF(P4341="",0,IF(P4341="H",0,IF(Q4341&lt;Veriler!$G$2,L4341*Veriler!$G$2,L4341*Q4341)))))," ")</f>
        <v>0</v>
      </c>
      <c r="T4341" s="133">
        <f>IF(Veriler!T4341&lt;=0.1, S4341, IF(AND(Veriler!T4341&gt;0.1, F4341="", P4341="E"), IF(Q4341&gt;Veriler!$G$2, Q4341*S4341, IF(Q4341&lt;Veriler!$G$2, Veriler!$G$2*S4341, Q4341*S4341)), 0))</f>
        <v>0</v>
      </c>
      <c r="U4341" s="133" t="str">
        <f t="shared" si="1371"/>
        <v xml:space="preserve"> </v>
      </c>
      <c r="V4341" s="134" t="str">
        <f>IFERROR(IF(O4341="%10 sınırı aşılmıştır.",L4341-T4341,IFERROR(IF(F4341="",IF(S4341=1,0,IF(L4341-S4341=0,"",L4341-S4341)),IF(Veriler!M4341="",L4341,IF(L4341*Veriler!M4341=0,"",L4341*Veriler!M4341))),L4341)),0)</f>
        <v/>
      </c>
      <c r="W4341" s="146"/>
      <c r="X4341" s="146"/>
      <c r="Y4341" s="146"/>
    </row>
    <row r="4342" spans="1:25" s="99" customFormat="1" ht="54.75" customHeight="1" x14ac:dyDescent="0.25">
      <c r="A4342" s="96">
        <f t="shared" si="1372"/>
        <v>3198</v>
      </c>
      <c r="B4342" s="175"/>
      <c r="C4342" s="176"/>
      <c r="D4342" s="113"/>
      <c r="E4342" s="115"/>
      <c r="F4342" s="174"/>
      <c r="G4342" s="114" t="str">
        <f t="shared" si="1367"/>
        <v/>
      </c>
      <c r="H4342" s="115"/>
      <c r="I4342" s="115"/>
      <c r="J4342" s="115"/>
      <c r="K4342" s="115"/>
      <c r="L4342" s="133" t="str">
        <f t="shared" si="1368"/>
        <v/>
      </c>
      <c r="M4342" s="116" t="str">
        <f>IF(L4342="", "", L4342/Veriler!$X$1)</f>
        <v/>
      </c>
      <c r="N4342" s="116" t="str">
        <f>IF(F4342&lt;&gt;"", "İthal Girdi", IF(Veriler!T4342="", "", IF(Veriler!S4342="H", "%0,5 üzerindedir", IF(Veriler!T4342&gt;0.1, "%10 sınırı aşılmıştır.", "Uygun"))))</f>
        <v>%0,5 üzerindedir</v>
      </c>
      <c r="O4342" s="116" t="str">
        <f t="shared" si="1369"/>
        <v xml:space="preserve"> </v>
      </c>
      <c r="P4342" s="117"/>
      <c r="Q4342" s="118"/>
      <c r="R4342" s="119" t="str">
        <f t="shared" si="1370"/>
        <v/>
      </c>
      <c r="S4342" s="133">
        <f>IFERROR(IF(M4342&lt;=0.005,IF(F4342="",L4342,0),IF(F4342&lt;&gt;"",0,IF(P4342="",0,IF(P4342="H",0,IF(Q4342&lt;Veriler!$G$2,L4342*Veriler!$G$2,L4342*Q4342)))))," ")</f>
        <v>0</v>
      </c>
      <c r="T4342" s="133">
        <f>IF(Veriler!T4342&lt;=0.1, S4342, IF(AND(Veriler!T4342&gt;0.1, F4342="", P4342="E"), IF(Q4342&gt;Veriler!$G$2, Q4342*S4342, IF(Q4342&lt;Veriler!$G$2, Veriler!$G$2*S4342, Q4342*S4342)), 0))</f>
        <v>0</v>
      </c>
      <c r="U4342" s="133" t="str">
        <f t="shared" si="1371"/>
        <v xml:space="preserve"> </v>
      </c>
      <c r="V4342" s="134" t="str">
        <f>IFERROR(IF(O4342="%10 sınırı aşılmıştır.",L4342-T4342,IFERROR(IF(F4342="",IF(S4342=1,0,IF(L4342-S4342=0,"",L4342-S4342)),IF(Veriler!M4342="",L4342,IF(L4342*Veriler!M4342=0,"",L4342*Veriler!M4342))),L4342)),0)</f>
        <v/>
      </c>
      <c r="W4342" s="146"/>
      <c r="X4342" s="146"/>
      <c r="Y4342" s="146"/>
    </row>
    <row r="4343" spans="1:25" s="99" customFormat="1" ht="54.75" customHeight="1" x14ac:dyDescent="0.25">
      <c r="A4343" s="96">
        <f t="shared" si="1372"/>
        <v>3199</v>
      </c>
      <c r="B4343" s="175"/>
      <c r="C4343" s="176"/>
      <c r="D4343" s="113"/>
      <c r="E4343" s="115"/>
      <c r="F4343" s="174"/>
      <c r="G4343" s="114" t="str">
        <f t="shared" si="1367"/>
        <v/>
      </c>
      <c r="H4343" s="115"/>
      <c r="I4343" s="115"/>
      <c r="J4343" s="115"/>
      <c r="K4343" s="115"/>
      <c r="L4343" s="133" t="str">
        <f t="shared" si="1368"/>
        <v/>
      </c>
      <c r="M4343" s="116" t="str">
        <f>IF(L4343="", "", L4343/Veriler!$X$1)</f>
        <v/>
      </c>
      <c r="N4343" s="116" t="str">
        <f>IF(F4343&lt;&gt;"", "İthal Girdi", IF(Veriler!T4343="", "", IF(Veriler!S4343="H", "%0,5 üzerindedir", IF(Veriler!T4343&gt;0.1, "%10 sınırı aşılmıştır.", "Uygun"))))</f>
        <v>%0,5 üzerindedir</v>
      </c>
      <c r="O4343" s="116" t="str">
        <f t="shared" si="1369"/>
        <v xml:space="preserve"> </v>
      </c>
      <c r="P4343" s="117"/>
      <c r="Q4343" s="118"/>
      <c r="R4343" s="119" t="str">
        <f t="shared" si="1370"/>
        <v/>
      </c>
      <c r="S4343" s="133">
        <f>IFERROR(IF(M4343&lt;=0.005,IF(F4343="",L4343,0),IF(F4343&lt;&gt;"",0,IF(P4343="",0,IF(P4343="H",0,IF(Q4343&lt;Veriler!$G$2,L4343*Veriler!$G$2,L4343*Q4343)))))," ")</f>
        <v>0</v>
      </c>
      <c r="T4343" s="133">
        <f>IF(Veriler!T4343&lt;=0.1, S4343, IF(AND(Veriler!T4343&gt;0.1, F4343="", P4343="E"), IF(Q4343&gt;Veriler!$G$2, Q4343*S4343, IF(Q4343&lt;Veriler!$G$2, Veriler!$G$2*S4343, Q4343*S4343)), 0))</f>
        <v>0</v>
      </c>
      <c r="U4343" s="133" t="str">
        <f t="shared" si="1371"/>
        <v xml:space="preserve"> </v>
      </c>
      <c r="V4343" s="134" t="str">
        <f>IFERROR(IF(O4343="%10 sınırı aşılmıştır.",L4343-T4343,IFERROR(IF(F4343="",IF(S4343=1,0,IF(L4343-S4343=0,"",L4343-S4343)),IF(Veriler!M4343="",L4343,IF(L4343*Veriler!M4343=0,"",L4343*Veriler!M4343))),L4343)),0)</f>
        <v/>
      </c>
      <c r="W4343" s="146"/>
      <c r="X4343" s="146"/>
      <c r="Y4343" s="146"/>
    </row>
    <row r="4344" spans="1:25" s="99" customFormat="1" ht="54.75" customHeight="1" x14ac:dyDescent="0.25">
      <c r="A4344" s="96">
        <f t="shared" si="1372"/>
        <v>3200</v>
      </c>
      <c r="B4344" s="175"/>
      <c r="C4344" s="176"/>
      <c r="D4344" s="113"/>
      <c r="E4344" s="115"/>
      <c r="F4344" s="174"/>
      <c r="G4344" s="114" t="str">
        <f t="shared" si="1367"/>
        <v/>
      </c>
      <c r="H4344" s="115"/>
      <c r="I4344" s="115"/>
      <c r="J4344" s="115"/>
      <c r="K4344" s="115"/>
      <c r="L4344" s="133" t="str">
        <f t="shared" si="1368"/>
        <v/>
      </c>
      <c r="M4344" s="116" t="str">
        <f>IF(L4344="", "", L4344/Veriler!$X$1)</f>
        <v/>
      </c>
      <c r="N4344" s="116" t="str">
        <f>IF(F4344&lt;&gt;"", "İthal Girdi", IF(Veriler!T4344="", "", IF(Veriler!S4344="H", "%0,5 üzerindedir", IF(Veriler!T4344&gt;0.1, "%10 sınırı aşılmıştır.", "Uygun"))))</f>
        <v>%0,5 üzerindedir</v>
      </c>
      <c r="O4344" s="116" t="str">
        <f t="shared" si="1369"/>
        <v xml:space="preserve"> </v>
      </c>
      <c r="P4344" s="117"/>
      <c r="Q4344" s="118"/>
      <c r="R4344" s="119" t="str">
        <f t="shared" si="1370"/>
        <v/>
      </c>
      <c r="S4344" s="133">
        <f>IFERROR(IF(M4344&lt;=0.005,IF(F4344="",L4344,0),IF(F4344&lt;&gt;"",0,IF(P4344="",0,IF(P4344="H",0,IF(Q4344&lt;Veriler!$G$2,L4344*Veriler!$G$2,L4344*Q4344)))))," ")</f>
        <v>0</v>
      </c>
      <c r="T4344" s="133">
        <f>IF(Veriler!T4344&lt;=0.1, S4344, IF(AND(Veriler!T4344&gt;0.1, F4344="", P4344="E"), IF(Q4344&gt;Veriler!$G$2, Q4344*S4344, IF(Q4344&lt;Veriler!$G$2, Veriler!$G$2*S4344, Q4344*S4344)), 0))</f>
        <v>0</v>
      </c>
      <c r="U4344" s="133" t="str">
        <f t="shared" si="1371"/>
        <v xml:space="preserve"> </v>
      </c>
      <c r="V4344" s="134" t="str">
        <f>IFERROR(IF(O4344="%10 sınırı aşılmıştır.",L4344-T4344,IFERROR(IF(F4344="",IF(S4344=1,0,IF(L4344-S4344=0,"",L4344-S4344)),IF(Veriler!M4344="",L4344,IF(L4344*Veriler!M4344=0,"",L4344*Veriler!M4344))),L4344)),0)</f>
        <v/>
      </c>
      <c r="W4344" s="146"/>
      <c r="X4344" s="146"/>
      <c r="Y4344" s="146"/>
    </row>
    <row r="4345" spans="1:25" s="99" customFormat="1" ht="54.75" customHeight="1" x14ac:dyDescent="0.25">
      <c r="A4345" s="96">
        <f t="shared" si="1372"/>
        <v>3201</v>
      </c>
      <c r="B4345" s="175"/>
      <c r="C4345" s="176"/>
      <c r="D4345" s="113"/>
      <c r="E4345" s="115"/>
      <c r="F4345" s="174"/>
      <c r="G4345" s="114" t="str">
        <f t="shared" si="1367"/>
        <v/>
      </c>
      <c r="H4345" s="115"/>
      <c r="I4345" s="115"/>
      <c r="J4345" s="115"/>
      <c r="K4345" s="115"/>
      <c r="L4345" s="133" t="str">
        <f t="shared" si="1368"/>
        <v/>
      </c>
      <c r="M4345" s="116" t="str">
        <f>IF(L4345="", "", L4345/Veriler!$X$1)</f>
        <v/>
      </c>
      <c r="N4345" s="116" t="str">
        <f>IF(F4345&lt;&gt;"", "İthal Girdi", IF(Veriler!T4345="", "", IF(Veriler!S4345="H", "%0,5 üzerindedir", IF(Veriler!T4345&gt;0.1, "%10 sınırı aşılmıştır.", "Uygun"))))</f>
        <v>%0,5 üzerindedir</v>
      </c>
      <c r="O4345" s="116" t="str">
        <f t="shared" si="1369"/>
        <v xml:space="preserve"> </v>
      </c>
      <c r="P4345" s="117"/>
      <c r="Q4345" s="118"/>
      <c r="R4345" s="119" t="str">
        <f t="shared" si="1370"/>
        <v/>
      </c>
      <c r="S4345" s="133">
        <f>IFERROR(IF(M4345&lt;=0.005,IF(F4345="",L4345,0),IF(F4345&lt;&gt;"",0,IF(P4345="",0,IF(P4345="H",0,IF(Q4345&lt;Veriler!$G$2,L4345*Veriler!$G$2,L4345*Q4345)))))," ")</f>
        <v>0</v>
      </c>
      <c r="T4345" s="133">
        <f>IF(Veriler!T4345&lt;=0.1, S4345, IF(AND(Veriler!T4345&gt;0.1, F4345="", P4345="E"), IF(Q4345&gt;Veriler!$G$2, Q4345*S4345, IF(Q4345&lt;Veriler!$G$2, Veriler!$G$2*S4345, Q4345*S4345)), 0))</f>
        <v>0</v>
      </c>
      <c r="U4345" s="133" t="str">
        <f t="shared" si="1371"/>
        <v xml:space="preserve"> </v>
      </c>
      <c r="V4345" s="134" t="str">
        <f>IFERROR(IF(O4345="%10 sınırı aşılmıştır.",L4345-T4345,IFERROR(IF(F4345="",IF(S4345=1,0,IF(L4345-S4345=0,"",L4345-S4345)),IF(Veriler!M4345="",L4345,IF(L4345*Veriler!M4345=0,"",L4345*Veriler!M4345))),L4345)),0)</f>
        <v/>
      </c>
      <c r="W4345" s="146"/>
      <c r="X4345" s="146"/>
      <c r="Y4345" s="146"/>
    </row>
    <row r="4346" spans="1:25" s="99" customFormat="1" ht="54.75" customHeight="1" x14ac:dyDescent="0.25">
      <c r="A4346" s="96">
        <f t="shared" si="1372"/>
        <v>3202</v>
      </c>
      <c r="B4346" s="175"/>
      <c r="C4346" s="176"/>
      <c r="D4346" s="113"/>
      <c r="E4346" s="115"/>
      <c r="F4346" s="174"/>
      <c r="G4346" s="114" t="str">
        <f t="shared" si="1367"/>
        <v/>
      </c>
      <c r="H4346" s="115"/>
      <c r="I4346" s="115"/>
      <c r="J4346" s="115"/>
      <c r="K4346" s="115"/>
      <c r="L4346" s="133" t="str">
        <f t="shared" si="1368"/>
        <v/>
      </c>
      <c r="M4346" s="116" t="str">
        <f>IF(L4346="", "", L4346/Veriler!$X$1)</f>
        <v/>
      </c>
      <c r="N4346" s="116" t="str">
        <f>IF(F4346&lt;&gt;"", "İthal Girdi", IF(Veriler!T4346="", "", IF(Veriler!S4346="H", "%0,5 üzerindedir", IF(Veriler!T4346&gt;0.1, "%10 sınırı aşılmıştır.", "Uygun"))))</f>
        <v>%0,5 üzerindedir</v>
      </c>
      <c r="O4346" s="116" t="str">
        <f t="shared" si="1369"/>
        <v xml:space="preserve"> </v>
      </c>
      <c r="P4346" s="117"/>
      <c r="Q4346" s="118"/>
      <c r="R4346" s="119" t="str">
        <f t="shared" si="1370"/>
        <v/>
      </c>
      <c r="S4346" s="133">
        <f>IFERROR(IF(M4346&lt;=0.005,IF(F4346="",L4346,0),IF(F4346&lt;&gt;"",0,IF(P4346="",0,IF(P4346="H",0,IF(Q4346&lt;Veriler!$G$2,L4346*Veriler!$G$2,L4346*Q4346)))))," ")</f>
        <v>0</v>
      </c>
      <c r="T4346" s="133">
        <f>IF(Veriler!T4346&lt;=0.1, S4346, IF(AND(Veriler!T4346&gt;0.1, F4346="", P4346="E"), IF(Q4346&gt;Veriler!$G$2, Q4346*S4346, IF(Q4346&lt;Veriler!$G$2, Veriler!$G$2*S4346, Q4346*S4346)), 0))</f>
        <v>0</v>
      </c>
      <c r="U4346" s="133" t="str">
        <f t="shared" si="1371"/>
        <v xml:space="preserve"> </v>
      </c>
      <c r="V4346" s="134" t="str">
        <f>IFERROR(IF(O4346="%10 sınırı aşılmıştır.",L4346-T4346,IFERROR(IF(F4346="",IF(S4346=1,0,IF(L4346-S4346=0,"",L4346-S4346)),IF(Veriler!M4346="",L4346,IF(L4346*Veriler!M4346=0,"",L4346*Veriler!M4346))),L4346)),0)</f>
        <v/>
      </c>
      <c r="W4346" s="146"/>
      <c r="X4346" s="146"/>
      <c r="Y4346" s="146"/>
    </row>
    <row r="4347" spans="1:25" s="99" customFormat="1" ht="54.75" customHeight="1" x14ac:dyDescent="0.25">
      <c r="A4347" s="96">
        <f t="shared" si="1372"/>
        <v>3203</v>
      </c>
      <c r="B4347" s="175"/>
      <c r="C4347" s="176"/>
      <c r="D4347" s="113"/>
      <c r="E4347" s="115"/>
      <c r="F4347" s="174"/>
      <c r="G4347" s="114" t="str">
        <f t="shared" si="1367"/>
        <v/>
      </c>
      <c r="H4347" s="115"/>
      <c r="I4347" s="115"/>
      <c r="J4347" s="115"/>
      <c r="K4347" s="115"/>
      <c r="L4347" s="133" t="str">
        <f t="shared" si="1368"/>
        <v/>
      </c>
      <c r="M4347" s="116" t="str">
        <f>IF(L4347="", "", L4347/Veriler!$X$1)</f>
        <v/>
      </c>
      <c r="N4347" s="116" t="str">
        <f>IF(F4347&lt;&gt;"", "İthal Girdi", IF(Veriler!T4347="", "", IF(Veriler!S4347="H", "%0,5 üzerindedir", IF(Veriler!T4347&gt;0.1, "%10 sınırı aşılmıştır.", "Uygun"))))</f>
        <v>%0,5 üzerindedir</v>
      </c>
      <c r="O4347" s="116" t="str">
        <f t="shared" si="1369"/>
        <v xml:space="preserve"> </v>
      </c>
      <c r="P4347" s="117"/>
      <c r="Q4347" s="118"/>
      <c r="R4347" s="119" t="str">
        <f t="shared" si="1370"/>
        <v/>
      </c>
      <c r="S4347" s="133">
        <f>IFERROR(IF(M4347&lt;=0.005,IF(F4347="",L4347,0),IF(F4347&lt;&gt;"",0,IF(P4347="",0,IF(P4347="H",0,IF(Q4347&lt;Veriler!$G$2,L4347*Veriler!$G$2,L4347*Q4347)))))," ")</f>
        <v>0</v>
      </c>
      <c r="T4347" s="133">
        <f>IF(Veriler!T4347&lt;=0.1, S4347, IF(AND(Veriler!T4347&gt;0.1, F4347="", P4347="E"), IF(Q4347&gt;Veriler!$G$2, Q4347*S4347, IF(Q4347&lt;Veriler!$G$2, Veriler!$G$2*S4347, Q4347*S4347)), 0))</f>
        <v>0</v>
      </c>
      <c r="U4347" s="133" t="str">
        <f t="shared" si="1371"/>
        <v xml:space="preserve"> </v>
      </c>
      <c r="V4347" s="134" t="str">
        <f>IFERROR(IF(O4347="%10 sınırı aşılmıştır.",L4347-T4347,IFERROR(IF(F4347="",IF(S4347=1,0,IF(L4347-S4347=0,"",L4347-S4347)),IF(Veriler!M4347="",L4347,IF(L4347*Veriler!M4347=0,"",L4347*Veriler!M4347))),L4347)),0)</f>
        <v/>
      </c>
      <c r="W4347" s="146"/>
      <c r="X4347" s="146"/>
      <c r="Y4347" s="146"/>
    </row>
    <row r="4348" spans="1:25" s="99" customFormat="1" ht="54.75" customHeight="1" x14ac:dyDescent="0.25">
      <c r="A4348" s="96">
        <f t="shared" si="1372"/>
        <v>3204</v>
      </c>
      <c r="B4348" s="175"/>
      <c r="C4348" s="176"/>
      <c r="D4348" s="113"/>
      <c r="E4348" s="115"/>
      <c r="F4348" s="174"/>
      <c r="G4348" s="114" t="str">
        <f t="shared" si="1367"/>
        <v/>
      </c>
      <c r="H4348" s="115"/>
      <c r="I4348" s="115"/>
      <c r="J4348" s="115"/>
      <c r="K4348" s="115"/>
      <c r="L4348" s="133" t="str">
        <f t="shared" si="1368"/>
        <v/>
      </c>
      <c r="M4348" s="116" t="str">
        <f>IF(L4348="", "", L4348/Veriler!$X$1)</f>
        <v/>
      </c>
      <c r="N4348" s="116" t="str">
        <f>IF(F4348&lt;&gt;"", "İthal Girdi", IF(Veriler!T4348="", "", IF(Veriler!S4348="H", "%0,5 üzerindedir", IF(Veriler!T4348&gt;0.1, "%10 sınırı aşılmıştır.", "Uygun"))))</f>
        <v>%0,5 üzerindedir</v>
      </c>
      <c r="O4348" s="116" t="str">
        <f t="shared" si="1369"/>
        <v xml:space="preserve"> </v>
      </c>
      <c r="P4348" s="117"/>
      <c r="Q4348" s="118"/>
      <c r="R4348" s="119" t="str">
        <f t="shared" si="1370"/>
        <v/>
      </c>
      <c r="S4348" s="133">
        <f>IFERROR(IF(M4348&lt;=0.005,IF(F4348="",L4348,0),IF(F4348&lt;&gt;"",0,IF(P4348="",0,IF(P4348="H",0,IF(Q4348&lt;Veriler!$G$2,L4348*Veriler!$G$2,L4348*Q4348)))))," ")</f>
        <v>0</v>
      </c>
      <c r="T4348" s="133">
        <f>IF(Veriler!T4348&lt;=0.1, S4348, IF(AND(Veriler!T4348&gt;0.1, F4348="", P4348="E"), IF(Q4348&gt;Veriler!$G$2, Q4348*S4348, IF(Q4348&lt;Veriler!$G$2, Veriler!$G$2*S4348, Q4348*S4348)), 0))</f>
        <v>0</v>
      </c>
      <c r="U4348" s="133" t="str">
        <f t="shared" si="1371"/>
        <v xml:space="preserve"> </v>
      </c>
      <c r="V4348" s="134" t="str">
        <f>IFERROR(IF(O4348="%10 sınırı aşılmıştır.",L4348-T4348,IFERROR(IF(F4348="",IF(S4348=1,0,IF(L4348-S4348=0,"",L4348-S4348)),IF(Veriler!M4348="",L4348,IF(L4348*Veriler!M4348=0,"",L4348*Veriler!M4348))),L4348)),0)</f>
        <v/>
      </c>
      <c r="W4348" s="146"/>
      <c r="X4348" s="146"/>
      <c r="Y4348" s="146"/>
    </row>
    <row r="4349" spans="1:25" s="99" customFormat="1" ht="54.75" customHeight="1" x14ac:dyDescent="0.25">
      <c r="A4349" s="96">
        <f t="shared" si="1372"/>
        <v>3205</v>
      </c>
      <c r="B4349" s="175"/>
      <c r="C4349" s="176"/>
      <c r="D4349" s="113"/>
      <c r="E4349" s="115"/>
      <c r="F4349" s="174"/>
      <c r="G4349" s="114" t="str">
        <f t="shared" si="1367"/>
        <v/>
      </c>
      <c r="H4349" s="115"/>
      <c r="I4349" s="115"/>
      <c r="J4349" s="115"/>
      <c r="K4349" s="115"/>
      <c r="L4349" s="133" t="str">
        <f t="shared" si="1368"/>
        <v/>
      </c>
      <c r="M4349" s="116" t="str">
        <f>IF(L4349="", "", L4349/Veriler!$X$1)</f>
        <v/>
      </c>
      <c r="N4349" s="116" t="str">
        <f>IF(F4349&lt;&gt;"", "İthal Girdi", IF(Veriler!T4349="", "", IF(Veriler!S4349="H", "%0,5 üzerindedir", IF(Veriler!T4349&gt;0.1, "%10 sınırı aşılmıştır.", "Uygun"))))</f>
        <v>%0,5 üzerindedir</v>
      </c>
      <c r="O4349" s="116" t="str">
        <f t="shared" si="1369"/>
        <v xml:space="preserve"> </v>
      </c>
      <c r="P4349" s="117"/>
      <c r="Q4349" s="118"/>
      <c r="R4349" s="119" t="str">
        <f t="shared" si="1370"/>
        <v/>
      </c>
      <c r="S4349" s="133">
        <f>IFERROR(IF(M4349&lt;=0.005,IF(F4349="",L4349,0),IF(F4349&lt;&gt;"",0,IF(P4349="",0,IF(P4349="H",0,IF(Q4349&lt;Veriler!$G$2,L4349*Veriler!$G$2,L4349*Q4349)))))," ")</f>
        <v>0</v>
      </c>
      <c r="T4349" s="133">
        <f>IF(Veriler!T4349&lt;=0.1, S4349, IF(AND(Veriler!T4349&gt;0.1, F4349="", P4349="E"), IF(Q4349&gt;Veriler!$G$2, Q4349*S4349, IF(Q4349&lt;Veriler!$G$2, Veriler!$G$2*S4349, Q4349*S4349)), 0))</f>
        <v>0</v>
      </c>
      <c r="U4349" s="133" t="str">
        <f t="shared" si="1371"/>
        <v xml:space="preserve"> </v>
      </c>
      <c r="V4349" s="134" t="str">
        <f>IFERROR(IF(O4349="%10 sınırı aşılmıştır.",L4349-T4349,IFERROR(IF(F4349="",IF(S4349=1,0,IF(L4349-S4349=0,"",L4349-S4349)),IF(Veriler!M4349="",L4349,IF(L4349*Veriler!M4349=0,"",L4349*Veriler!M4349))),L4349)),0)</f>
        <v/>
      </c>
      <c r="W4349" s="146"/>
      <c r="X4349" s="146"/>
      <c r="Y4349" s="146"/>
    </row>
    <row r="4350" spans="1:25" s="99" customFormat="1" ht="54.75" customHeight="1" x14ac:dyDescent="0.25">
      <c r="A4350" s="96">
        <f t="shared" si="1372"/>
        <v>3206</v>
      </c>
      <c r="B4350" s="175"/>
      <c r="C4350" s="176"/>
      <c r="D4350" s="113"/>
      <c r="E4350" s="115"/>
      <c r="F4350" s="174"/>
      <c r="G4350" s="114" t="str">
        <f t="shared" si="1367"/>
        <v/>
      </c>
      <c r="H4350" s="115"/>
      <c r="I4350" s="115"/>
      <c r="J4350" s="115"/>
      <c r="K4350" s="115"/>
      <c r="L4350" s="133" t="str">
        <f t="shared" si="1368"/>
        <v/>
      </c>
      <c r="M4350" s="116" t="str">
        <f>IF(L4350="", "", L4350/Veriler!$X$1)</f>
        <v/>
      </c>
      <c r="N4350" s="116" t="str">
        <f>IF(F4350&lt;&gt;"", "İthal Girdi", IF(Veriler!T4350="", "", IF(Veriler!S4350="H", "%0,5 üzerindedir", IF(Veriler!T4350&gt;0.1, "%10 sınırı aşılmıştır.", "Uygun"))))</f>
        <v>%0,5 üzerindedir</v>
      </c>
      <c r="O4350" s="116" t="str">
        <f t="shared" si="1369"/>
        <v xml:space="preserve"> </v>
      </c>
      <c r="P4350" s="117"/>
      <c r="Q4350" s="118"/>
      <c r="R4350" s="119" t="str">
        <f t="shared" si="1370"/>
        <v/>
      </c>
      <c r="S4350" s="133">
        <f>IFERROR(IF(M4350&lt;=0.005,IF(F4350="",L4350,0),IF(F4350&lt;&gt;"",0,IF(P4350="",0,IF(P4350="H",0,IF(Q4350&lt;Veriler!$G$2,L4350*Veriler!$G$2,L4350*Q4350)))))," ")</f>
        <v>0</v>
      </c>
      <c r="T4350" s="133">
        <f>IF(Veriler!T4350&lt;=0.1, S4350, IF(AND(Veriler!T4350&gt;0.1, F4350="", P4350="E"), IF(Q4350&gt;Veriler!$G$2, Q4350*S4350, IF(Q4350&lt;Veriler!$G$2, Veriler!$G$2*S4350, Q4350*S4350)), 0))</f>
        <v>0</v>
      </c>
      <c r="U4350" s="133" t="str">
        <f t="shared" si="1371"/>
        <v xml:space="preserve"> </v>
      </c>
      <c r="V4350" s="134" t="str">
        <f>IFERROR(IF(O4350="%10 sınırı aşılmıştır.",L4350-T4350,IFERROR(IF(F4350="",IF(S4350=1,0,IF(L4350-S4350=0,"",L4350-S4350)),IF(Veriler!M4350="",L4350,IF(L4350*Veriler!M4350=0,"",L4350*Veriler!M4350))),L4350)),0)</f>
        <v/>
      </c>
      <c r="W4350" s="146"/>
      <c r="X4350" s="146"/>
      <c r="Y4350" s="146"/>
    </row>
    <row r="4351" spans="1:25" s="99" customFormat="1" ht="36" hidden="1" customHeight="1" x14ac:dyDescent="0.25">
      <c r="A4351" s="101"/>
      <c r="B4351" s="191" t="s">
        <v>16</v>
      </c>
      <c r="C4351" s="176"/>
      <c r="D4351" s="120"/>
      <c r="E4351" s="171"/>
      <c r="F4351" s="172"/>
      <c r="G4351" s="121"/>
      <c r="H4351" s="115"/>
      <c r="I4351" s="115"/>
      <c r="J4351" s="115"/>
      <c r="K4351" s="115"/>
      <c r="L4351" s="121"/>
      <c r="M4351" s="121"/>
      <c r="N4351" s="121"/>
      <c r="O4351" s="121"/>
      <c r="P4351" s="120"/>
      <c r="Q4351" s="120"/>
      <c r="R4351" s="183"/>
      <c r="S4351" s="184"/>
      <c r="T4351" s="121"/>
      <c r="U4351" s="121"/>
      <c r="V4351" s="121"/>
      <c r="W4351" s="146"/>
      <c r="X4351" s="146"/>
      <c r="Y4351" s="146"/>
    </row>
    <row r="4352" spans="1:25" s="99" customFormat="1" ht="54.75" customHeight="1" x14ac:dyDescent="0.25">
      <c r="A4352" s="96">
        <f>A4350+1</f>
        <v>3207</v>
      </c>
      <c r="B4352" s="175"/>
      <c r="C4352" s="176"/>
      <c r="D4352" s="113"/>
      <c r="E4352" s="115"/>
      <c r="F4352" s="174"/>
      <c r="G4352" s="114" t="str">
        <f t="shared" ref="G4352:G4365" si="1373">IF(AND(F4352&lt;&gt;"",V4352&lt;&gt;"",L4352&lt;&gt;0),V4352/L4352,"")</f>
        <v/>
      </c>
      <c r="H4352" s="115"/>
      <c r="I4352" s="115"/>
      <c r="J4352" s="115"/>
      <c r="K4352" s="115"/>
      <c r="L4352" s="133" t="str">
        <f t="shared" ref="L4352:L4365" si="1374">IF(AND(H4352&lt;&gt;0, J4352&lt;&gt;0, K4352&lt;&gt;0), H4352*J4352*K4352, "")</f>
        <v/>
      </c>
      <c r="M4352" s="116" t="str">
        <f>IF(L4352="", "", L4352/Veriler!$X$1)</f>
        <v/>
      </c>
      <c r="N4352" s="116" t="str">
        <f>IF(F4352&lt;&gt;"", "İthal Girdi", IF(Veriler!T4352="", "", IF(Veriler!S4352="H", "%0,5 üzerindedir", IF(Veriler!T4352&gt;0.1, "%10 sınırı aşılmıştır.", "Uygun"))))</f>
        <v>%0,5 üzerindedir</v>
      </c>
      <c r="O4352" s="116" t="str">
        <f t="shared" ref="O4352:O4365" si="1375">IF(M4352=""," ",N4352)</f>
        <v xml:space="preserve"> </v>
      </c>
      <c r="P4352" s="117"/>
      <c r="Q4352" s="118"/>
      <c r="R4352" s="119" t="str">
        <f t="shared" ref="R4352:R4365" si="1376">IFERROR(IF(AND(T4352&lt;&gt;"",L4352&lt;&gt;"",L4352&lt;&gt;0,T4352&lt;&gt;0),T4352/L4352,"")," ")</f>
        <v/>
      </c>
      <c r="S4352" s="133">
        <f>IFERROR(IF(M4352&lt;=0.005,IF(F4352="",L4352,0),IF(F4352&lt;&gt;"",0,IF(P4352="",0,IF(P4352="H",0,IF(Q4352&lt;Veriler!$G$2,L4352*Veriler!$G$2,L4352*Q4352)))))," ")</f>
        <v>0</v>
      </c>
      <c r="T4352" s="133">
        <f>IF(Veriler!T4352&lt;=0.1, S4352, IF(AND(Veriler!T4352&gt;0.1, F4352="", P4352="E"), IF(Q4352&gt;Veriler!$G$2, Q4352*S4352, IF(Q4352&lt;Veriler!$G$2, Veriler!$G$2*S4352, Q4352*S4352)), 0))</f>
        <v>0</v>
      </c>
      <c r="U4352" s="133" t="str">
        <f t="shared" ref="U4352:U4365" si="1377">IF(T4352=0," ",T4352)</f>
        <v xml:space="preserve"> </v>
      </c>
      <c r="V4352" s="134" t="str">
        <f>IFERROR(IF(O4352="%10 sınırı aşılmıştır.",L4352-T4352,IFERROR(IF(F4352="",IF(S4352=1,0,IF(L4352-S4352=0,"",L4352-S4352)),IF(Veriler!M4352="",L4352,IF(L4352*Veriler!M4352=0,"",L4352*Veriler!M4352))),L4352)),0)</f>
        <v/>
      </c>
      <c r="W4352" s="146"/>
      <c r="X4352" s="146"/>
      <c r="Y4352" s="146"/>
    </row>
    <row r="4353" spans="1:25" s="99" customFormat="1" ht="54.75" customHeight="1" x14ac:dyDescent="0.25">
      <c r="A4353" s="96">
        <f t="shared" ref="A4353:A4365" si="1378">A4352+1</f>
        <v>3208</v>
      </c>
      <c r="B4353" s="175"/>
      <c r="C4353" s="176"/>
      <c r="D4353" s="113"/>
      <c r="E4353" s="115"/>
      <c r="F4353" s="174"/>
      <c r="G4353" s="114" t="str">
        <f t="shared" si="1373"/>
        <v/>
      </c>
      <c r="H4353" s="115"/>
      <c r="I4353" s="115"/>
      <c r="J4353" s="115"/>
      <c r="K4353" s="115"/>
      <c r="L4353" s="133" t="str">
        <f t="shared" si="1374"/>
        <v/>
      </c>
      <c r="M4353" s="116" t="str">
        <f>IF(L4353="", "", L4353/Veriler!$X$1)</f>
        <v/>
      </c>
      <c r="N4353" s="116" t="str">
        <f>IF(F4353&lt;&gt;"", "İthal Girdi", IF(Veriler!T4353="", "", IF(Veriler!S4353="H", "%0,5 üzerindedir", IF(Veriler!T4353&gt;0.1, "%10 sınırı aşılmıştır.", "Uygun"))))</f>
        <v>%0,5 üzerindedir</v>
      </c>
      <c r="O4353" s="116" t="str">
        <f t="shared" si="1375"/>
        <v xml:space="preserve"> </v>
      </c>
      <c r="P4353" s="117"/>
      <c r="Q4353" s="118"/>
      <c r="R4353" s="119" t="str">
        <f t="shared" si="1376"/>
        <v/>
      </c>
      <c r="S4353" s="133">
        <f>IFERROR(IF(M4353&lt;=0.005,IF(F4353="",L4353,0),IF(F4353&lt;&gt;"",0,IF(P4353="",0,IF(P4353="H",0,IF(Q4353&lt;Veriler!$G$2,L4353*Veriler!$G$2,L4353*Q4353)))))," ")</f>
        <v>0</v>
      </c>
      <c r="T4353" s="133">
        <f>IF(Veriler!T4353&lt;=0.1, S4353, IF(AND(Veriler!T4353&gt;0.1, F4353="", P4353="E"), IF(Q4353&gt;Veriler!$G$2, Q4353*S4353, IF(Q4353&lt;Veriler!$G$2, Veriler!$G$2*S4353, Q4353*S4353)), 0))</f>
        <v>0</v>
      </c>
      <c r="U4353" s="133" t="str">
        <f t="shared" si="1377"/>
        <v xml:space="preserve"> </v>
      </c>
      <c r="V4353" s="134" t="str">
        <f>IFERROR(IF(O4353="%10 sınırı aşılmıştır.",L4353-T4353,IFERROR(IF(F4353="",IF(S4353=1,0,IF(L4353-S4353=0,"",L4353-S4353)),IF(Veriler!M4353="",L4353,IF(L4353*Veriler!M4353=0,"",L4353*Veriler!M4353))),L4353)),0)</f>
        <v/>
      </c>
      <c r="W4353" s="146"/>
      <c r="X4353" s="146"/>
      <c r="Y4353" s="146"/>
    </row>
    <row r="4354" spans="1:25" s="99" customFormat="1" ht="54.75" customHeight="1" x14ac:dyDescent="0.25">
      <c r="A4354" s="96">
        <f t="shared" si="1378"/>
        <v>3209</v>
      </c>
      <c r="B4354" s="175"/>
      <c r="C4354" s="176"/>
      <c r="D4354" s="113"/>
      <c r="E4354" s="115"/>
      <c r="F4354" s="174"/>
      <c r="G4354" s="114" t="str">
        <f t="shared" si="1373"/>
        <v/>
      </c>
      <c r="H4354" s="115"/>
      <c r="I4354" s="115"/>
      <c r="J4354" s="115"/>
      <c r="K4354" s="115"/>
      <c r="L4354" s="133" t="str">
        <f t="shared" si="1374"/>
        <v/>
      </c>
      <c r="M4354" s="116" t="str">
        <f>IF(L4354="", "", L4354/Veriler!$X$1)</f>
        <v/>
      </c>
      <c r="N4354" s="116" t="str">
        <f>IF(F4354&lt;&gt;"", "İthal Girdi", IF(Veriler!T4354="", "", IF(Veriler!S4354="H", "%0,5 üzerindedir", IF(Veriler!T4354&gt;0.1, "%10 sınırı aşılmıştır.", "Uygun"))))</f>
        <v>%0,5 üzerindedir</v>
      </c>
      <c r="O4354" s="116" t="str">
        <f t="shared" si="1375"/>
        <v xml:space="preserve"> </v>
      </c>
      <c r="P4354" s="117"/>
      <c r="Q4354" s="118"/>
      <c r="R4354" s="119" t="str">
        <f t="shared" si="1376"/>
        <v/>
      </c>
      <c r="S4354" s="133">
        <f>IFERROR(IF(M4354&lt;=0.005,IF(F4354="",L4354,0),IF(F4354&lt;&gt;"",0,IF(P4354="",0,IF(P4354="H",0,IF(Q4354&lt;Veriler!$G$2,L4354*Veriler!$G$2,L4354*Q4354)))))," ")</f>
        <v>0</v>
      </c>
      <c r="T4354" s="133">
        <f>IF(Veriler!T4354&lt;=0.1, S4354, IF(AND(Veriler!T4354&gt;0.1, F4354="", P4354="E"), IF(Q4354&gt;Veriler!$G$2, Q4354*S4354, IF(Q4354&lt;Veriler!$G$2, Veriler!$G$2*S4354, Q4354*S4354)), 0))</f>
        <v>0</v>
      </c>
      <c r="U4354" s="133" t="str">
        <f t="shared" si="1377"/>
        <v xml:space="preserve"> </v>
      </c>
      <c r="V4354" s="134" t="str">
        <f>IFERROR(IF(O4354="%10 sınırı aşılmıştır.",L4354-T4354,IFERROR(IF(F4354="",IF(S4354=1,0,IF(L4354-S4354=0,"",L4354-S4354)),IF(Veriler!M4354="",L4354,IF(L4354*Veriler!M4354=0,"",L4354*Veriler!M4354))),L4354)),0)</f>
        <v/>
      </c>
      <c r="W4354" s="146"/>
      <c r="X4354" s="146"/>
      <c r="Y4354" s="146"/>
    </row>
    <row r="4355" spans="1:25" s="99" customFormat="1" ht="54.75" customHeight="1" x14ac:dyDescent="0.25">
      <c r="A4355" s="96">
        <f t="shared" si="1378"/>
        <v>3210</v>
      </c>
      <c r="B4355" s="175"/>
      <c r="C4355" s="176"/>
      <c r="D4355" s="113"/>
      <c r="E4355" s="115"/>
      <c r="F4355" s="174"/>
      <c r="G4355" s="114" t="str">
        <f t="shared" si="1373"/>
        <v/>
      </c>
      <c r="H4355" s="115"/>
      <c r="I4355" s="115"/>
      <c r="J4355" s="115"/>
      <c r="K4355" s="115"/>
      <c r="L4355" s="133" t="str">
        <f t="shared" si="1374"/>
        <v/>
      </c>
      <c r="M4355" s="116" t="str">
        <f>IF(L4355="", "", L4355/Veriler!$X$1)</f>
        <v/>
      </c>
      <c r="N4355" s="116" t="str">
        <f>IF(F4355&lt;&gt;"", "İthal Girdi", IF(Veriler!T4355="", "", IF(Veriler!S4355="H", "%0,5 üzerindedir", IF(Veriler!T4355&gt;0.1, "%10 sınırı aşılmıştır.", "Uygun"))))</f>
        <v>%0,5 üzerindedir</v>
      </c>
      <c r="O4355" s="116" t="str">
        <f t="shared" si="1375"/>
        <v xml:space="preserve"> </v>
      </c>
      <c r="P4355" s="117"/>
      <c r="Q4355" s="118"/>
      <c r="R4355" s="119" t="str">
        <f t="shared" si="1376"/>
        <v/>
      </c>
      <c r="S4355" s="133">
        <f>IFERROR(IF(M4355&lt;=0.005,IF(F4355="",L4355,0),IF(F4355&lt;&gt;"",0,IF(P4355="",0,IF(P4355="H",0,IF(Q4355&lt;Veriler!$G$2,L4355*Veriler!$G$2,L4355*Q4355)))))," ")</f>
        <v>0</v>
      </c>
      <c r="T4355" s="133">
        <f>IF(Veriler!T4355&lt;=0.1, S4355, IF(AND(Veriler!T4355&gt;0.1, F4355="", P4355="E"), IF(Q4355&gt;Veriler!$G$2, Q4355*S4355, IF(Q4355&lt;Veriler!$G$2, Veriler!$G$2*S4355, Q4355*S4355)), 0))</f>
        <v>0</v>
      </c>
      <c r="U4355" s="133" t="str">
        <f t="shared" si="1377"/>
        <v xml:space="preserve"> </v>
      </c>
      <c r="V4355" s="134" t="str">
        <f>IFERROR(IF(O4355="%10 sınırı aşılmıştır.",L4355-T4355,IFERROR(IF(F4355="",IF(S4355=1,0,IF(L4355-S4355=0,"",L4355-S4355)),IF(Veriler!M4355="",L4355,IF(L4355*Veriler!M4355=0,"",L4355*Veriler!M4355))),L4355)),0)</f>
        <v/>
      </c>
      <c r="W4355" s="146"/>
      <c r="X4355" s="146"/>
      <c r="Y4355" s="146"/>
    </row>
    <row r="4356" spans="1:25" s="99" customFormat="1" ht="54.75" customHeight="1" x14ac:dyDescent="0.25">
      <c r="A4356" s="96">
        <f t="shared" si="1378"/>
        <v>3211</v>
      </c>
      <c r="B4356" s="175"/>
      <c r="C4356" s="176"/>
      <c r="D4356" s="113"/>
      <c r="E4356" s="115"/>
      <c r="F4356" s="174"/>
      <c r="G4356" s="114" t="str">
        <f t="shared" si="1373"/>
        <v/>
      </c>
      <c r="H4356" s="115"/>
      <c r="I4356" s="115"/>
      <c r="J4356" s="115"/>
      <c r="K4356" s="115"/>
      <c r="L4356" s="133" t="str">
        <f t="shared" si="1374"/>
        <v/>
      </c>
      <c r="M4356" s="116" t="str">
        <f>IF(L4356="", "", L4356/Veriler!$X$1)</f>
        <v/>
      </c>
      <c r="N4356" s="116" t="str">
        <f>IF(F4356&lt;&gt;"", "İthal Girdi", IF(Veriler!T4356="", "", IF(Veriler!S4356="H", "%0,5 üzerindedir", IF(Veriler!T4356&gt;0.1, "%10 sınırı aşılmıştır.", "Uygun"))))</f>
        <v>%0,5 üzerindedir</v>
      </c>
      <c r="O4356" s="116" t="str">
        <f t="shared" si="1375"/>
        <v xml:space="preserve"> </v>
      </c>
      <c r="P4356" s="117"/>
      <c r="Q4356" s="118"/>
      <c r="R4356" s="119" t="str">
        <f t="shared" si="1376"/>
        <v/>
      </c>
      <c r="S4356" s="133">
        <f>IFERROR(IF(M4356&lt;=0.005,IF(F4356="",L4356,0),IF(F4356&lt;&gt;"",0,IF(P4356="",0,IF(P4356="H",0,IF(Q4356&lt;Veriler!$G$2,L4356*Veriler!$G$2,L4356*Q4356)))))," ")</f>
        <v>0</v>
      </c>
      <c r="T4356" s="133">
        <f>IF(Veriler!T4356&lt;=0.1, S4356, IF(AND(Veriler!T4356&gt;0.1, F4356="", P4356="E"), IF(Q4356&gt;Veriler!$G$2, Q4356*S4356, IF(Q4356&lt;Veriler!$G$2, Veriler!$G$2*S4356, Q4356*S4356)), 0))</f>
        <v>0</v>
      </c>
      <c r="U4356" s="133" t="str">
        <f t="shared" si="1377"/>
        <v xml:space="preserve"> </v>
      </c>
      <c r="V4356" s="134" t="str">
        <f>IFERROR(IF(O4356="%10 sınırı aşılmıştır.",L4356-T4356,IFERROR(IF(F4356="",IF(S4356=1,0,IF(L4356-S4356=0,"",L4356-S4356)),IF(Veriler!M4356="",L4356,IF(L4356*Veriler!M4356=0,"",L4356*Veriler!M4356))),L4356)),0)</f>
        <v/>
      </c>
      <c r="W4356" s="146"/>
      <c r="X4356" s="146"/>
      <c r="Y4356" s="146"/>
    </row>
    <row r="4357" spans="1:25" s="99" customFormat="1" ht="54.75" customHeight="1" x14ac:dyDescent="0.25">
      <c r="A4357" s="96">
        <f t="shared" si="1378"/>
        <v>3212</v>
      </c>
      <c r="B4357" s="175"/>
      <c r="C4357" s="176"/>
      <c r="D4357" s="113"/>
      <c r="E4357" s="115"/>
      <c r="F4357" s="174"/>
      <c r="G4357" s="114" t="str">
        <f t="shared" si="1373"/>
        <v/>
      </c>
      <c r="H4357" s="115"/>
      <c r="I4357" s="115"/>
      <c r="J4357" s="115"/>
      <c r="K4357" s="115"/>
      <c r="L4357" s="133" t="str">
        <f t="shared" si="1374"/>
        <v/>
      </c>
      <c r="M4357" s="116" t="str">
        <f>IF(L4357="", "", L4357/Veriler!$X$1)</f>
        <v/>
      </c>
      <c r="N4357" s="116" t="str">
        <f>IF(F4357&lt;&gt;"", "İthal Girdi", IF(Veriler!T4357="", "", IF(Veriler!S4357="H", "%0,5 üzerindedir", IF(Veriler!T4357&gt;0.1, "%10 sınırı aşılmıştır.", "Uygun"))))</f>
        <v>%0,5 üzerindedir</v>
      </c>
      <c r="O4357" s="116" t="str">
        <f t="shared" si="1375"/>
        <v xml:space="preserve"> </v>
      </c>
      <c r="P4357" s="117"/>
      <c r="Q4357" s="118"/>
      <c r="R4357" s="119" t="str">
        <f t="shared" si="1376"/>
        <v/>
      </c>
      <c r="S4357" s="133">
        <f>IFERROR(IF(M4357&lt;=0.005,IF(F4357="",L4357,0),IF(F4357&lt;&gt;"",0,IF(P4357="",0,IF(P4357="H",0,IF(Q4357&lt;Veriler!$G$2,L4357*Veriler!$G$2,L4357*Q4357)))))," ")</f>
        <v>0</v>
      </c>
      <c r="T4357" s="133">
        <f>IF(Veriler!T4357&lt;=0.1, S4357, IF(AND(Veriler!T4357&gt;0.1, F4357="", P4357="E"), IF(Q4357&gt;Veriler!$G$2, Q4357*S4357, IF(Q4357&lt;Veriler!$G$2, Veriler!$G$2*S4357, Q4357*S4357)), 0))</f>
        <v>0</v>
      </c>
      <c r="U4357" s="133" t="str">
        <f t="shared" si="1377"/>
        <v xml:space="preserve"> </v>
      </c>
      <c r="V4357" s="134" t="str">
        <f>IFERROR(IF(O4357="%10 sınırı aşılmıştır.",L4357-T4357,IFERROR(IF(F4357="",IF(S4357=1,0,IF(L4357-S4357=0,"",L4357-S4357)),IF(Veriler!M4357="",L4357,IF(L4357*Veriler!M4357=0,"",L4357*Veriler!M4357))),L4357)),0)</f>
        <v/>
      </c>
      <c r="W4357" s="146"/>
      <c r="X4357" s="146"/>
      <c r="Y4357" s="146"/>
    </row>
    <row r="4358" spans="1:25" s="99" customFormat="1" ht="54.75" customHeight="1" x14ac:dyDescent="0.25">
      <c r="A4358" s="96">
        <f t="shared" si="1378"/>
        <v>3213</v>
      </c>
      <c r="B4358" s="175"/>
      <c r="C4358" s="176"/>
      <c r="D4358" s="113"/>
      <c r="E4358" s="115"/>
      <c r="F4358" s="174"/>
      <c r="G4358" s="114" t="str">
        <f t="shared" si="1373"/>
        <v/>
      </c>
      <c r="H4358" s="115"/>
      <c r="I4358" s="115"/>
      <c r="J4358" s="115"/>
      <c r="K4358" s="115"/>
      <c r="L4358" s="133" t="str">
        <f t="shared" si="1374"/>
        <v/>
      </c>
      <c r="M4358" s="116" t="str">
        <f>IF(L4358="", "", L4358/Veriler!$X$1)</f>
        <v/>
      </c>
      <c r="N4358" s="116" t="str">
        <f>IF(F4358&lt;&gt;"", "İthal Girdi", IF(Veriler!T4358="", "", IF(Veriler!S4358="H", "%0,5 üzerindedir", IF(Veriler!T4358&gt;0.1, "%10 sınırı aşılmıştır.", "Uygun"))))</f>
        <v>%0,5 üzerindedir</v>
      </c>
      <c r="O4358" s="116" t="str">
        <f t="shared" si="1375"/>
        <v xml:space="preserve"> </v>
      </c>
      <c r="P4358" s="117"/>
      <c r="Q4358" s="118"/>
      <c r="R4358" s="119" t="str">
        <f t="shared" si="1376"/>
        <v/>
      </c>
      <c r="S4358" s="133">
        <f>IFERROR(IF(M4358&lt;=0.005,IF(F4358="",L4358,0),IF(F4358&lt;&gt;"",0,IF(P4358="",0,IF(P4358="H",0,IF(Q4358&lt;Veriler!$G$2,L4358*Veriler!$G$2,L4358*Q4358)))))," ")</f>
        <v>0</v>
      </c>
      <c r="T4358" s="133">
        <f>IF(Veriler!T4358&lt;=0.1, S4358, IF(AND(Veriler!T4358&gt;0.1, F4358="", P4358="E"), IF(Q4358&gt;Veriler!$G$2, Q4358*S4358, IF(Q4358&lt;Veriler!$G$2, Veriler!$G$2*S4358, Q4358*S4358)), 0))</f>
        <v>0</v>
      </c>
      <c r="U4358" s="133" t="str">
        <f t="shared" si="1377"/>
        <v xml:space="preserve"> </v>
      </c>
      <c r="V4358" s="134" t="str">
        <f>IFERROR(IF(O4358="%10 sınırı aşılmıştır.",L4358-T4358,IFERROR(IF(F4358="",IF(S4358=1,0,IF(L4358-S4358=0,"",L4358-S4358)),IF(Veriler!M4358="",L4358,IF(L4358*Veriler!M4358=0,"",L4358*Veriler!M4358))),L4358)),0)</f>
        <v/>
      </c>
      <c r="W4358" s="146"/>
      <c r="X4358" s="146"/>
      <c r="Y4358" s="146"/>
    </row>
    <row r="4359" spans="1:25" s="99" customFormat="1" ht="54.75" customHeight="1" x14ac:dyDescent="0.25">
      <c r="A4359" s="96">
        <f t="shared" si="1378"/>
        <v>3214</v>
      </c>
      <c r="B4359" s="175"/>
      <c r="C4359" s="176"/>
      <c r="D4359" s="113"/>
      <c r="E4359" s="115"/>
      <c r="F4359" s="174"/>
      <c r="G4359" s="114" t="str">
        <f t="shared" si="1373"/>
        <v/>
      </c>
      <c r="H4359" s="115"/>
      <c r="I4359" s="115"/>
      <c r="J4359" s="115"/>
      <c r="K4359" s="115"/>
      <c r="L4359" s="133" t="str">
        <f t="shared" si="1374"/>
        <v/>
      </c>
      <c r="M4359" s="116" t="str">
        <f>IF(L4359="", "", L4359/Veriler!$X$1)</f>
        <v/>
      </c>
      <c r="N4359" s="116" t="str">
        <f>IF(F4359&lt;&gt;"", "İthal Girdi", IF(Veriler!T4359="", "", IF(Veriler!S4359="H", "%0,5 üzerindedir", IF(Veriler!T4359&gt;0.1, "%10 sınırı aşılmıştır.", "Uygun"))))</f>
        <v>%0,5 üzerindedir</v>
      </c>
      <c r="O4359" s="116" t="str">
        <f t="shared" si="1375"/>
        <v xml:space="preserve"> </v>
      </c>
      <c r="P4359" s="117"/>
      <c r="Q4359" s="118"/>
      <c r="R4359" s="119" t="str">
        <f t="shared" si="1376"/>
        <v/>
      </c>
      <c r="S4359" s="133">
        <f>IFERROR(IF(M4359&lt;=0.005,IF(F4359="",L4359,0),IF(F4359&lt;&gt;"",0,IF(P4359="",0,IF(P4359="H",0,IF(Q4359&lt;Veriler!$G$2,L4359*Veriler!$G$2,L4359*Q4359)))))," ")</f>
        <v>0</v>
      </c>
      <c r="T4359" s="133">
        <f>IF(Veriler!T4359&lt;=0.1, S4359, IF(AND(Veriler!T4359&gt;0.1, F4359="", P4359="E"), IF(Q4359&gt;Veriler!$G$2, Q4359*S4359, IF(Q4359&lt;Veriler!$G$2, Veriler!$G$2*S4359, Q4359*S4359)), 0))</f>
        <v>0</v>
      </c>
      <c r="U4359" s="133" t="str">
        <f t="shared" si="1377"/>
        <v xml:space="preserve"> </v>
      </c>
      <c r="V4359" s="134" t="str">
        <f>IFERROR(IF(O4359="%10 sınırı aşılmıştır.",L4359-T4359,IFERROR(IF(F4359="",IF(S4359=1,0,IF(L4359-S4359=0,"",L4359-S4359)),IF(Veriler!M4359="",L4359,IF(L4359*Veriler!M4359=0,"",L4359*Veriler!M4359))),L4359)),0)</f>
        <v/>
      </c>
      <c r="W4359" s="146"/>
      <c r="X4359" s="146"/>
      <c r="Y4359" s="146"/>
    </row>
    <row r="4360" spans="1:25" s="99" customFormat="1" ht="54.75" customHeight="1" x14ac:dyDescent="0.25">
      <c r="A4360" s="96">
        <f t="shared" si="1378"/>
        <v>3215</v>
      </c>
      <c r="B4360" s="175"/>
      <c r="C4360" s="176"/>
      <c r="D4360" s="113"/>
      <c r="E4360" s="115"/>
      <c r="F4360" s="174"/>
      <c r="G4360" s="114" t="str">
        <f t="shared" si="1373"/>
        <v/>
      </c>
      <c r="H4360" s="115"/>
      <c r="I4360" s="115"/>
      <c r="J4360" s="115"/>
      <c r="K4360" s="115"/>
      <c r="L4360" s="133" t="str">
        <f t="shared" si="1374"/>
        <v/>
      </c>
      <c r="M4360" s="116" t="str">
        <f>IF(L4360="", "", L4360/Veriler!$X$1)</f>
        <v/>
      </c>
      <c r="N4360" s="116" t="str">
        <f>IF(F4360&lt;&gt;"", "İthal Girdi", IF(Veriler!T4360="", "", IF(Veriler!S4360="H", "%0,5 üzerindedir", IF(Veriler!T4360&gt;0.1, "%10 sınırı aşılmıştır.", "Uygun"))))</f>
        <v>%0,5 üzerindedir</v>
      </c>
      <c r="O4360" s="116" t="str">
        <f t="shared" si="1375"/>
        <v xml:space="preserve"> </v>
      </c>
      <c r="P4360" s="117"/>
      <c r="Q4360" s="118"/>
      <c r="R4360" s="119" t="str">
        <f t="shared" si="1376"/>
        <v/>
      </c>
      <c r="S4360" s="133">
        <f>IFERROR(IF(M4360&lt;=0.005,IF(F4360="",L4360,0),IF(F4360&lt;&gt;"",0,IF(P4360="",0,IF(P4360="H",0,IF(Q4360&lt;Veriler!$G$2,L4360*Veriler!$G$2,L4360*Q4360)))))," ")</f>
        <v>0</v>
      </c>
      <c r="T4360" s="133">
        <f>IF(Veriler!T4360&lt;=0.1, S4360, IF(AND(Veriler!T4360&gt;0.1, F4360="", P4360="E"), IF(Q4360&gt;Veriler!$G$2, Q4360*S4360, IF(Q4360&lt;Veriler!$G$2, Veriler!$G$2*S4360, Q4360*S4360)), 0))</f>
        <v>0</v>
      </c>
      <c r="U4360" s="133" t="str">
        <f t="shared" si="1377"/>
        <v xml:space="preserve"> </v>
      </c>
      <c r="V4360" s="134" t="str">
        <f>IFERROR(IF(O4360="%10 sınırı aşılmıştır.",L4360-T4360,IFERROR(IF(F4360="",IF(S4360=1,0,IF(L4360-S4360=0,"",L4360-S4360)),IF(Veriler!M4360="",L4360,IF(L4360*Veriler!M4360=0,"",L4360*Veriler!M4360))),L4360)),0)</f>
        <v/>
      </c>
      <c r="W4360" s="146"/>
      <c r="X4360" s="146"/>
      <c r="Y4360" s="146"/>
    </row>
    <row r="4361" spans="1:25" s="99" customFormat="1" ht="54.75" customHeight="1" x14ac:dyDescent="0.25">
      <c r="A4361" s="96">
        <f t="shared" si="1378"/>
        <v>3216</v>
      </c>
      <c r="B4361" s="175"/>
      <c r="C4361" s="176"/>
      <c r="D4361" s="113"/>
      <c r="E4361" s="115"/>
      <c r="F4361" s="174"/>
      <c r="G4361" s="114" t="str">
        <f t="shared" si="1373"/>
        <v/>
      </c>
      <c r="H4361" s="115"/>
      <c r="I4361" s="115"/>
      <c r="J4361" s="115"/>
      <c r="K4361" s="115"/>
      <c r="L4361" s="133" t="str">
        <f t="shared" si="1374"/>
        <v/>
      </c>
      <c r="M4361" s="116" t="str">
        <f>IF(L4361="", "", L4361/Veriler!$X$1)</f>
        <v/>
      </c>
      <c r="N4361" s="116" t="str">
        <f>IF(F4361&lt;&gt;"", "İthal Girdi", IF(Veriler!T4361="", "", IF(Veriler!S4361="H", "%0,5 üzerindedir", IF(Veriler!T4361&gt;0.1, "%10 sınırı aşılmıştır.", "Uygun"))))</f>
        <v>%0,5 üzerindedir</v>
      </c>
      <c r="O4361" s="116" t="str">
        <f t="shared" si="1375"/>
        <v xml:space="preserve"> </v>
      </c>
      <c r="P4361" s="117"/>
      <c r="Q4361" s="118"/>
      <c r="R4361" s="119" t="str">
        <f t="shared" si="1376"/>
        <v/>
      </c>
      <c r="S4361" s="133">
        <f>IFERROR(IF(M4361&lt;=0.005,IF(F4361="",L4361,0),IF(F4361&lt;&gt;"",0,IF(P4361="",0,IF(P4361="H",0,IF(Q4361&lt;Veriler!$G$2,L4361*Veriler!$G$2,L4361*Q4361)))))," ")</f>
        <v>0</v>
      </c>
      <c r="T4361" s="133">
        <f>IF(Veriler!T4361&lt;=0.1, S4361, IF(AND(Veriler!T4361&gt;0.1, F4361="", P4361="E"), IF(Q4361&gt;Veriler!$G$2, Q4361*S4361, IF(Q4361&lt;Veriler!$G$2, Veriler!$G$2*S4361, Q4361*S4361)), 0))</f>
        <v>0</v>
      </c>
      <c r="U4361" s="133" t="str">
        <f t="shared" si="1377"/>
        <v xml:space="preserve"> </v>
      </c>
      <c r="V4361" s="134" t="str">
        <f>IFERROR(IF(O4361="%10 sınırı aşılmıştır.",L4361-T4361,IFERROR(IF(F4361="",IF(S4361=1,0,IF(L4361-S4361=0,"",L4361-S4361)),IF(Veriler!M4361="",L4361,IF(L4361*Veriler!M4361=0,"",L4361*Veriler!M4361))),L4361)),0)</f>
        <v/>
      </c>
      <c r="W4361" s="146"/>
      <c r="X4361" s="146"/>
      <c r="Y4361" s="146"/>
    </row>
    <row r="4362" spans="1:25" s="99" customFormat="1" ht="54.75" customHeight="1" x14ac:dyDescent="0.25">
      <c r="A4362" s="96">
        <f t="shared" si="1378"/>
        <v>3217</v>
      </c>
      <c r="B4362" s="175"/>
      <c r="C4362" s="176"/>
      <c r="D4362" s="113"/>
      <c r="E4362" s="115"/>
      <c r="F4362" s="174"/>
      <c r="G4362" s="114" t="str">
        <f t="shared" si="1373"/>
        <v/>
      </c>
      <c r="H4362" s="115"/>
      <c r="I4362" s="115"/>
      <c r="J4362" s="115"/>
      <c r="K4362" s="115"/>
      <c r="L4362" s="133" t="str">
        <f t="shared" si="1374"/>
        <v/>
      </c>
      <c r="M4362" s="116" t="str">
        <f>IF(L4362="", "", L4362/Veriler!$X$1)</f>
        <v/>
      </c>
      <c r="N4362" s="116" t="str">
        <f>IF(F4362&lt;&gt;"", "İthal Girdi", IF(Veriler!T4362="", "", IF(Veriler!S4362="H", "%0,5 üzerindedir", IF(Veriler!T4362&gt;0.1, "%10 sınırı aşılmıştır.", "Uygun"))))</f>
        <v>%0,5 üzerindedir</v>
      </c>
      <c r="O4362" s="116" t="str">
        <f t="shared" si="1375"/>
        <v xml:space="preserve"> </v>
      </c>
      <c r="P4362" s="117"/>
      <c r="Q4362" s="118"/>
      <c r="R4362" s="119" t="str">
        <f t="shared" si="1376"/>
        <v/>
      </c>
      <c r="S4362" s="133">
        <f>IFERROR(IF(M4362&lt;=0.005,IF(F4362="",L4362,0),IF(F4362&lt;&gt;"",0,IF(P4362="",0,IF(P4362="H",0,IF(Q4362&lt;Veriler!$G$2,L4362*Veriler!$G$2,L4362*Q4362)))))," ")</f>
        <v>0</v>
      </c>
      <c r="T4362" s="133">
        <f>IF(Veriler!T4362&lt;=0.1, S4362, IF(AND(Veriler!T4362&gt;0.1, F4362="", P4362="E"), IF(Q4362&gt;Veriler!$G$2, Q4362*S4362, IF(Q4362&lt;Veriler!$G$2, Veriler!$G$2*S4362, Q4362*S4362)), 0))</f>
        <v>0</v>
      </c>
      <c r="U4362" s="133" t="str">
        <f t="shared" si="1377"/>
        <v xml:space="preserve"> </v>
      </c>
      <c r="V4362" s="134" t="str">
        <f>IFERROR(IF(O4362="%10 sınırı aşılmıştır.",L4362-T4362,IFERROR(IF(F4362="",IF(S4362=1,0,IF(L4362-S4362=0,"",L4362-S4362)),IF(Veriler!M4362="",L4362,IF(L4362*Veriler!M4362=0,"",L4362*Veriler!M4362))),L4362)),0)</f>
        <v/>
      </c>
      <c r="W4362" s="146"/>
      <c r="X4362" s="146"/>
      <c r="Y4362" s="146"/>
    </row>
    <row r="4363" spans="1:25" s="99" customFormat="1" ht="54.75" customHeight="1" x14ac:dyDescent="0.25">
      <c r="A4363" s="96">
        <f t="shared" si="1378"/>
        <v>3218</v>
      </c>
      <c r="B4363" s="175"/>
      <c r="C4363" s="176"/>
      <c r="D4363" s="113"/>
      <c r="E4363" s="115"/>
      <c r="F4363" s="174"/>
      <c r="G4363" s="114" t="str">
        <f t="shared" si="1373"/>
        <v/>
      </c>
      <c r="H4363" s="115"/>
      <c r="I4363" s="115"/>
      <c r="J4363" s="115"/>
      <c r="K4363" s="115"/>
      <c r="L4363" s="133" t="str">
        <f t="shared" si="1374"/>
        <v/>
      </c>
      <c r="M4363" s="116" t="str">
        <f>IF(L4363="", "", L4363/Veriler!$X$1)</f>
        <v/>
      </c>
      <c r="N4363" s="116" t="str">
        <f>IF(F4363&lt;&gt;"", "İthal Girdi", IF(Veriler!T4363="", "", IF(Veriler!S4363="H", "%0,5 üzerindedir", IF(Veriler!T4363&gt;0.1, "%10 sınırı aşılmıştır.", "Uygun"))))</f>
        <v>%0,5 üzerindedir</v>
      </c>
      <c r="O4363" s="116" t="str">
        <f t="shared" si="1375"/>
        <v xml:space="preserve"> </v>
      </c>
      <c r="P4363" s="117"/>
      <c r="Q4363" s="118"/>
      <c r="R4363" s="119" t="str">
        <f t="shared" si="1376"/>
        <v/>
      </c>
      <c r="S4363" s="133">
        <f>IFERROR(IF(M4363&lt;=0.005,IF(F4363="",L4363,0),IF(F4363&lt;&gt;"",0,IF(P4363="",0,IF(P4363="H",0,IF(Q4363&lt;Veriler!$G$2,L4363*Veriler!$G$2,L4363*Q4363)))))," ")</f>
        <v>0</v>
      </c>
      <c r="T4363" s="133">
        <f>IF(Veriler!T4363&lt;=0.1, S4363, IF(AND(Veriler!T4363&gt;0.1, F4363="", P4363="E"), IF(Q4363&gt;Veriler!$G$2, Q4363*S4363, IF(Q4363&lt;Veriler!$G$2, Veriler!$G$2*S4363, Q4363*S4363)), 0))</f>
        <v>0</v>
      </c>
      <c r="U4363" s="133" t="str">
        <f t="shared" si="1377"/>
        <v xml:space="preserve"> </v>
      </c>
      <c r="V4363" s="134" t="str">
        <f>IFERROR(IF(O4363="%10 sınırı aşılmıştır.",L4363-T4363,IFERROR(IF(F4363="",IF(S4363=1,0,IF(L4363-S4363=0,"",L4363-S4363)),IF(Veriler!M4363="",L4363,IF(L4363*Veriler!M4363=0,"",L4363*Veriler!M4363))),L4363)),0)</f>
        <v/>
      </c>
      <c r="W4363" s="146"/>
      <c r="X4363" s="146"/>
      <c r="Y4363" s="146"/>
    </row>
    <row r="4364" spans="1:25" s="99" customFormat="1" ht="54.75" customHeight="1" x14ac:dyDescent="0.25">
      <c r="A4364" s="96">
        <f t="shared" si="1378"/>
        <v>3219</v>
      </c>
      <c r="B4364" s="175"/>
      <c r="C4364" s="176"/>
      <c r="D4364" s="113"/>
      <c r="E4364" s="115"/>
      <c r="F4364" s="174"/>
      <c r="G4364" s="114" t="str">
        <f t="shared" si="1373"/>
        <v/>
      </c>
      <c r="H4364" s="115"/>
      <c r="I4364" s="115"/>
      <c r="J4364" s="115"/>
      <c r="K4364" s="115"/>
      <c r="L4364" s="133" t="str">
        <f t="shared" si="1374"/>
        <v/>
      </c>
      <c r="M4364" s="116" t="str">
        <f>IF(L4364="", "", L4364/Veriler!$X$1)</f>
        <v/>
      </c>
      <c r="N4364" s="116" t="str">
        <f>IF(F4364&lt;&gt;"", "İthal Girdi", IF(Veriler!T4364="", "", IF(Veriler!S4364="H", "%0,5 üzerindedir", IF(Veriler!T4364&gt;0.1, "%10 sınırı aşılmıştır.", "Uygun"))))</f>
        <v>%0,5 üzerindedir</v>
      </c>
      <c r="O4364" s="116" t="str">
        <f t="shared" si="1375"/>
        <v xml:space="preserve"> </v>
      </c>
      <c r="P4364" s="117"/>
      <c r="Q4364" s="118"/>
      <c r="R4364" s="119" t="str">
        <f t="shared" si="1376"/>
        <v/>
      </c>
      <c r="S4364" s="133">
        <f>IFERROR(IF(M4364&lt;=0.005,IF(F4364="",L4364,0),IF(F4364&lt;&gt;"",0,IF(P4364="",0,IF(P4364="H",0,IF(Q4364&lt;Veriler!$G$2,L4364*Veriler!$G$2,L4364*Q4364)))))," ")</f>
        <v>0</v>
      </c>
      <c r="T4364" s="133">
        <f>IF(Veriler!T4364&lt;=0.1, S4364, IF(AND(Veriler!T4364&gt;0.1, F4364="", P4364="E"), IF(Q4364&gt;Veriler!$G$2, Q4364*S4364, IF(Q4364&lt;Veriler!$G$2, Veriler!$G$2*S4364, Q4364*S4364)), 0))</f>
        <v>0</v>
      </c>
      <c r="U4364" s="133" t="str">
        <f t="shared" si="1377"/>
        <v xml:space="preserve"> </v>
      </c>
      <c r="V4364" s="134" t="str">
        <f>IFERROR(IF(O4364="%10 sınırı aşılmıştır.",L4364-T4364,IFERROR(IF(F4364="",IF(S4364=1,0,IF(L4364-S4364=0,"",L4364-S4364)),IF(Veriler!M4364="",L4364,IF(L4364*Veriler!M4364=0,"",L4364*Veriler!M4364))),L4364)),0)</f>
        <v/>
      </c>
      <c r="W4364" s="146"/>
      <c r="X4364" s="146"/>
      <c r="Y4364" s="146"/>
    </row>
    <row r="4365" spans="1:25" s="99" customFormat="1" ht="54.75" customHeight="1" x14ac:dyDescent="0.25">
      <c r="A4365" s="96">
        <f t="shared" si="1378"/>
        <v>3220</v>
      </c>
      <c r="B4365" s="175"/>
      <c r="C4365" s="176"/>
      <c r="D4365" s="113"/>
      <c r="E4365" s="115"/>
      <c r="F4365" s="174"/>
      <c r="G4365" s="114" t="str">
        <f t="shared" si="1373"/>
        <v/>
      </c>
      <c r="H4365" s="115"/>
      <c r="I4365" s="115"/>
      <c r="J4365" s="115"/>
      <c r="K4365" s="115"/>
      <c r="L4365" s="133" t="str">
        <f t="shared" si="1374"/>
        <v/>
      </c>
      <c r="M4365" s="116" t="str">
        <f>IF(L4365="", "", L4365/Veriler!$X$1)</f>
        <v/>
      </c>
      <c r="N4365" s="116" t="str">
        <f>IF(F4365&lt;&gt;"", "İthal Girdi", IF(Veriler!T4365="", "", IF(Veriler!S4365="H", "%0,5 üzerindedir", IF(Veriler!T4365&gt;0.1, "%10 sınırı aşılmıştır.", "Uygun"))))</f>
        <v>%0,5 üzerindedir</v>
      </c>
      <c r="O4365" s="116" t="str">
        <f t="shared" si="1375"/>
        <v xml:space="preserve"> </v>
      </c>
      <c r="P4365" s="117"/>
      <c r="Q4365" s="118"/>
      <c r="R4365" s="119" t="str">
        <f t="shared" si="1376"/>
        <v/>
      </c>
      <c r="S4365" s="133">
        <f>IFERROR(IF(M4365&lt;=0.005,IF(F4365="",L4365,0),IF(F4365&lt;&gt;"",0,IF(P4365="",0,IF(P4365="H",0,IF(Q4365&lt;Veriler!$G$2,L4365*Veriler!$G$2,L4365*Q4365)))))," ")</f>
        <v>0</v>
      </c>
      <c r="T4365" s="133">
        <f>IF(Veriler!T4365&lt;=0.1, S4365, IF(AND(Veriler!T4365&gt;0.1, F4365="", P4365="E"), IF(Q4365&gt;Veriler!$G$2, Q4365*S4365, IF(Q4365&lt;Veriler!$G$2, Veriler!$G$2*S4365, Q4365*S4365)), 0))</f>
        <v>0</v>
      </c>
      <c r="U4365" s="133" t="str">
        <f t="shared" si="1377"/>
        <v xml:space="preserve"> </v>
      </c>
      <c r="V4365" s="134" t="str">
        <f>IFERROR(IF(O4365="%10 sınırı aşılmıştır.",L4365-T4365,IFERROR(IF(F4365="",IF(S4365=1,0,IF(L4365-S4365=0,"",L4365-S4365)),IF(Veriler!M4365="",L4365,IF(L4365*Veriler!M4365=0,"",L4365*Veriler!M4365))),L4365)),0)</f>
        <v/>
      </c>
      <c r="W4365" s="146"/>
      <c r="X4365" s="146"/>
      <c r="Y4365" s="146"/>
    </row>
    <row r="4366" spans="1:25" s="99" customFormat="1" ht="24" customHeight="1" x14ac:dyDescent="0.25">
      <c r="A4366" s="103"/>
      <c r="B4366" s="104"/>
      <c r="C4366" s="104"/>
      <c r="D4366" s="104"/>
      <c r="E4366" s="103"/>
      <c r="F4366" s="135"/>
      <c r="G4366" s="157"/>
      <c r="H4366" s="103"/>
      <c r="I4366" s="103"/>
      <c r="J4366" s="103"/>
      <c r="K4366" s="103"/>
      <c r="L4366" s="136">
        <f>SUM(L4337:L4350,L4352:L4365)</f>
        <v>0</v>
      </c>
      <c r="M4366" s="158"/>
      <c r="N4366" s="158"/>
      <c r="O4366" s="158"/>
      <c r="P4366" s="105"/>
      <c r="Q4366" s="106"/>
      <c r="R4366" s="159"/>
      <c r="S4366" s="160"/>
      <c r="T4366" s="160"/>
      <c r="U4366" s="160"/>
      <c r="V4366" s="160"/>
      <c r="W4366" s="146"/>
      <c r="X4366" s="146"/>
      <c r="Y4366" s="146"/>
    </row>
    <row r="4367" spans="1:25" s="99" customFormat="1" ht="31.5" customHeight="1" x14ac:dyDescent="0.25">
      <c r="A4367" s="103"/>
      <c r="B4367" s="104"/>
      <c r="C4367" s="104"/>
      <c r="D4367" s="104"/>
      <c r="E4367" s="103"/>
      <c r="F4367" s="135"/>
      <c r="G4367" s="157"/>
      <c r="H4367" s="103"/>
      <c r="I4367" s="103"/>
      <c r="J4367" s="103"/>
      <c r="K4367" s="103"/>
      <c r="L4367" s="161"/>
      <c r="M4367" s="158"/>
      <c r="N4367" s="158"/>
      <c r="O4367" s="158"/>
      <c r="P4367" s="105"/>
      <c r="Q4367" s="106"/>
      <c r="R4367" s="159"/>
      <c r="S4367" s="162" t="s">
        <v>57</v>
      </c>
      <c r="T4367" s="162" t="s">
        <v>57</v>
      </c>
      <c r="U4367" s="162" t="s">
        <v>57</v>
      </c>
      <c r="V4367" s="163" t="s">
        <v>58</v>
      </c>
      <c r="W4367" s="146"/>
      <c r="X4367" s="146"/>
      <c r="Y4367" s="146"/>
    </row>
    <row r="4368" spans="1:25" s="99" customFormat="1" ht="58.5" customHeight="1" x14ac:dyDescent="0.25">
      <c r="A4368" s="185" t="s">
        <v>59</v>
      </c>
      <c r="B4368" s="180"/>
      <c r="C4368" s="180"/>
      <c r="D4368" s="180"/>
      <c r="E4368" s="180"/>
      <c r="F4368" s="180"/>
      <c r="G4368" s="180"/>
      <c r="H4368" s="180"/>
      <c r="I4368" s="180"/>
      <c r="J4368" s="180"/>
      <c r="K4368" s="180"/>
      <c r="L4368" s="180"/>
      <c r="M4368" s="180"/>
      <c r="N4368" s="180"/>
      <c r="O4368" s="180"/>
      <c r="P4368" s="180"/>
      <c r="Q4368" s="180"/>
      <c r="R4368" s="176"/>
      <c r="S4368" s="137">
        <f>SUM(S4330,S4337:S4350,S4352:S4365)</f>
        <v>0</v>
      </c>
      <c r="T4368" s="137" t="str">
        <f>IF(SUM(T4337:T4350,T4352:T4365)=0," ",SUM(T4337:T4350,T4352:T4365))</f>
        <v xml:space="preserve"> </v>
      </c>
      <c r="U4368" s="137" t="str">
        <f>IF(SUM(U4337:U4350,U4352:U4365)=0," ",SUM(U4337:U4350,U4352:U4365))</f>
        <v xml:space="preserve"> </v>
      </c>
      <c r="V4368" s="137" t="str">
        <f>IF(SUM(V4337:V4350,V4352:V4365)=0," ",SUM(V4337:V4350,V4352:V4365))</f>
        <v xml:space="preserve"> </v>
      </c>
      <c r="W4368" s="146"/>
      <c r="X4368" s="164">
        <f>SUM(U4337:U4350,U4352:U4365)</f>
        <v>0</v>
      </c>
      <c r="Y4368" s="164">
        <f>SUM(V4337:V4350,V4352:V4365)</f>
        <v>0</v>
      </c>
    </row>
    <row r="4369" spans="1:25" x14ac:dyDescent="0.3">
      <c r="A4369" s="34"/>
      <c r="G4369" s="146"/>
      <c r="L4369" s="146"/>
      <c r="M4369" s="146"/>
      <c r="N4369" s="146"/>
      <c r="O4369" s="146"/>
      <c r="R4369" s="146"/>
      <c r="S4369" s="146"/>
      <c r="T4369" s="146"/>
      <c r="U4369" s="146"/>
      <c r="V4369" s="146"/>
      <c r="W4369" s="146"/>
      <c r="X4369" s="146"/>
      <c r="Y4369" s="146"/>
    </row>
    <row r="4370" spans="1:25" x14ac:dyDescent="0.3">
      <c r="A4370" s="186" t="s">
        <v>60</v>
      </c>
      <c r="B4370" s="187"/>
      <c r="C4370" s="187"/>
      <c r="D4370" s="187"/>
      <c r="E4370" s="187"/>
      <c r="F4370" s="187"/>
      <c r="G4370" s="187"/>
      <c r="H4370" s="187"/>
      <c r="I4370" s="187"/>
      <c r="J4370" s="187"/>
      <c r="K4370" s="187"/>
      <c r="L4370" s="187"/>
      <c r="M4370" s="187"/>
      <c r="N4370" s="187"/>
      <c r="O4370" s="187"/>
      <c r="P4370" s="187"/>
      <c r="Q4370" s="187"/>
      <c r="R4370" s="187"/>
      <c r="S4370" s="187"/>
      <c r="T4370" s="187"/>
      <c r="U4370" s="187"/>
      <c r="V4370" s="187"/>
      <c r="W4370" s="146"/>
      <c r="X4370" s="146"/>
      <c r="Y4370" s="146"/>
    </row>
    <row r="4371" spans="1:25" s="99" customFormat="1" ht="41.25" customHeight="1" x14ac:dyDescent="0.25">
      <c r="A4371" s="189" t="s">
        <v>38</v>
      </c>
      <c r="B4371" s="180"/>
      <c r="C4371" s="180"/>
      <c r="D4371" s="180"/>
      <c r="E4371" s="180"/>
      <c r="F4371" s="180"/>
      <c r="G4371" s="180"/>
      <c r="H4371" s="180"/>
      <c r="I4371" s="180"/>
      <c r="J4371" s="180"/>
      <c r="K4371" s="180"/>
      <c r="L4371" s="180"/>
      <c r="M4371" s="180"/>
      <c r="N4371" s="180"/>
      <c r="O4371" s="180"/>
      <c r="P4371" s="180"/>
      <c r="Q4371" s="180"/>
      <c r="R4371" s="180"/>
      <c r="S4371" s="180"/>
      <c r="T4371" s="180"/>
      <c r="U4371" s="180"/>
      <c r="V4371" s="176"/>
      <c r="W4371" s="146"/>
      <c r="X4371" s="146"/>
      <c r="Y4371" s="146"/>
    </row>
    <row r="4372" spans="1:25" s="100" customFormat="1" ht="35.25" customHeight="1" x14ac:dyDescent="0.25">
      <c r="A4372" s="179" t="s">
        <v>39</v>
      </c>
      <c r="B4372" s="180"/>
      <c r="C4372" s="180"/>
      <c r="D4372" s="180"/>
      <c r="E4372" s="180"/>
      <c r="F4372" s="180"/>
      <c r="G4372" s="180"/>
      <c r="H4372" s="180"/>
      <c r="I4372" s="180"/>
      <c r="J4372" s="180"/>
      <c r="K4372" s="180"/>
      <c r="L4372" s="180"/>
      <c r="M4372" s="180"/>
      <c r="N4372" s="180"/>
      <c r="O4372" s="180"/>
      <c r="P4372" s="180"/>
      <c r="Q4372" s="180"/>
      <c r="R4372" s="176"/>
      <c r="S4372" s="147"/>
      <c r="T4372" s="148"/>
      <c r="U4372" s="149" t="s">
        <v>40</v>
      </c>
      <c r="V4372" s="150">
        <f>V4334+1</f>
        <v>116</v>
      </c>
      <c r="W4372" s="146"/>
      <c r="X4372" s="146"/>
      <c r="Y4372" s="146"/>
    </row>
    <row r="4373" spans="1:25" s="99" customFormat="1" ht="81" customHeight="1" x14ac:dyDescent="0.25">
      <c r="A4373" s="110" t="s">
        <v>3</v>
      </c>
      <c r="B4373" s="188" t="s">
        <v>41</v>
      </c>
      <c r="C4373" s="176"/>
      <c r="D4373" s="111" t="s">
        <v>42</v>
      </c>
      <c r="E4373" s="110" t="s">
        <v>324</v>
      </c>
      <c r="F4373" s="111" t="s">
        <v>325</v>
      </c>
      <c r="G4373" s="151" t="s">
        <v>43</v>
      </c>
      <c r="H4373" s="110" t="s">
        <v>44</v>
      </c>
      <c r="I4373" s="110" t="s">
        <v>8</v>
      </c>
      <c r="J4373" s="110" t="s">
        <v>45</v>
      </c>
      <c r="K4373" s="110" t="s">
        <v>46</v>
      </c>
      <c r="L4373" s="152" t="s">
        <v>47</v>
      </c>
      <c r="M4373" s="153" t="s">
        <v>48</v>
      </c>
      <c r="N4373" s="154" t="s">
        <v>49</v>
      </c>
      <c r="O4373" s="154" t="s">
        <v>49</v>
      </c>
      <c r="P4373" s="112" t="s">
        <v>50</v>
      </c>
      <c r="Q4373" s="110" t="s">
        <v>51</v>
      </c>
      <c r="R4373" s="155" t="s">
        <v>52</v>
      </c>
      <c r="S4373" s="156" t="s">
        <v>53</v>
      </c>
      <c r="T4373" s="156" t="s">
        <v>54</v>
      </c>
      <c r="U4373" s="152" t="s">
        <v>54</v>
      </c>
      <c r="V4373" s="152" t="s">
        <v>55</v>
      </c>
      <c r="W4373" s="146"/>
      <c r="X4373" s="146"/>
      <c r="Y4373" s="146"/>
    </row>
    <row r="4374" spans="1:25" s="99" customFormat="1" ht="45" customHeight="1" x14ac:dyDescent="0.25">
      <c r="A4374" s="101"/>
      <c r="B4374" s="177" t="s">
        <v>56</v>
      </c>
      <c r="C4374" s="178"/>
      <c r="D4374" s="102"/>
      <c r="E4374" s="170"/>
      <c r="F4374" s="102"/>
      <c r="G4374" s="95"/>
      <c r="H4374" s="102"/>
      <c r="I4374" s="102"/>
      <c r="J4374" s="102"/>
      <c r="K4374" s="102"/>
      <c r="L4374" s="95"/>
      <c r="M4374" s="95"/>
      <c r="N4374" s="95"/>
      <c r="O4374" s="95"/>
      <c r="P4374" s="102"/>
      <c r="Q4374" s="102"/>
      <c r="R4374" s="190"/>
      <c r="S4374" s="184"/>
      <c r="T4374" s="95"/>
      <c r="U4374" s="95"/>
      <c r="V4374" s="95"/>
      <c r="W4374" s="146"/>
      <c r="X4374" s="146"/>
      <c r="Y4374" s="146"/>
    </row>
    <row r="4375" spans="1:25" s="99" customFormat="1" ht="54.75" customHeight="1" x14ac:dyDescent="0.25">
      <c r="A4375" s="96">
        <f>A4365+1</f>
        <v>3221</v>
      </c>
      <c r="B4375" s="181"/>
      <c r="C4375" s="182"/>
      <c r="D4375" s="113"/>
      <c r="E4375" s="115"/>
      <c r="F4375" s="174"/>
      <c r="G4375" s="114" t="str">
        <f t="shared" ref="G4375:G4388" si="1379">IF(AND(F4375&lt;&gt;"",V4375&lt;&gt;"",L4375&lt;&gt;0),V4375/L4375,"")</f>
        <v/>
      </c>
      <c r="H4375" s="115"/>
      <c r="I4375" s="115"/>
      <c r="J4375" s="115"/>
      <c r="K4375" s="115"/>
      <c r="L4375" s="133" t="str">
        <f t="shared" ref="L4375:L4388" si="1380">IF(AND(H4375&lt;&gt;0, J4375&lt;&gt;0, K4375&lt;&gt;0), H4375*J4375*K4375, "")</f>
        <v/>
      </c>
      <c r="M4375" s="116" t="str">
        <f>IF(L4375="", "", L4375/Veriler!$X$1)</f>
        <v/>
      </c>
      <c r="N4375" s="116" t="str">
        <f>IF(F4375&lt;&gt;"", "İthal Girdi", IF(Veriler!T4375="", "", IF(Veriler!S4375="H", "%0,5 üzerindedir", IF(Veriler!T4375&gt;0.1, "%10 sınırı aşılmıştır.", "Uygun"))))</f>
        <v>%0,5 üzerindedir</v>
      </c>
      <c r="O4375" s="116" t="str">
        <f t="shared" ref="O4375:O4388" si="1381">IF(M4375=""," ",N4375)</f>
        <v xml:space="preserve"> </v>
      </c>
      <c r="P4375" s="117"/>
      <c r="Q4375" s="118"/>
      <c r="R4375" s="119" t="str">
        <f t="shared" ref="R4375:R4388" si="1382">IFERROR(IF(AND(T4375&lt;&gt;"",L4375&lt;&gt;"",L4375&lt;&gt;0,T4375&lt;&gt;0),T4375/L4375,"")," ")</f>
        <v/>
      </c>
      <c r="S4375" s="133">
        <f>IFERROR(IF(M4375&lt;=0.005,IF(F4375="",L4375,0),IF(F4375&lt;&gt;"",0,IF(P4375="",0,IF(P4375="H",0,IF(Q4375&lt;Veriler!$G$2,L4375*Veriler!$G$2,L4375*Q4375)))))," ")</f>
        <v>0</v>
      </c>
      <c r="T4375" s="133">
        <f>IF(Veriler!T4375&lt;=0.1, S4375, IF(AND(Veriler!T4375&gt;0.1, F4375="", P4375="E"), IF(Q4375&gt;Veriler!$G$2, Q4375*S4375, IF(Q4375&lt;Veriler!$G$2, Veriler!$G$2*S4375, Q4375*S4375)), 0))</f>
        <v>0</v>
      </c>
      <c r="U4375" s="133" t="str">
        <f t="shared" ref="U4375:U4388" si="1383">IF(T4375=0," ",T4375)</f>
        <v xml:space="preserve"> </v>
      </c>
      <c r="V4375" s="134" t="str">
        <f>IFERROR(IF(O4375="%10 sınırı aşılmıştır.",L4375-T4375,IFERROR(IF(F4375="",IF(S4375=1,0,IF(L4375-S4375=0,"",L4375-S4375)),IF(Veriler!M4375="",L4375,IF(L4375*Veriler!M4375=0,"",L4375*Veriler!M4375))),L4375)),0)</f>
        <v/>
      </c>
      <c r="W4375" s="146"/>
      <c r="X4375" s="146"/>
      <c r="Y4375" s="146"/>
    </row>
    <row r="4376" spans="1:25" s="99" customFormat="1" ht="54.75" customHeight="1" x14ac:dyDescent="0.25">
      <c r="A4376" s="96">
        <f t="shared" ref="A4376:A4388" si="1384">A4375+1</f>
        <v>3222</v>
      </c>
      <c r="B4376" s="175"/>
      <c r="C4376" s="176"/>
      <c r="D4376" s="113"/>
      <c r="E4376" s="115"/>
      <c r="F4376" s="174"/>
      <c r="G4376" s="114" t="str">
        <f t="shared" si="1379"/>
        <v/>
      </c>
      <c r="H4376" s="115"/>
      <c r="I4376" s="115"/>
      <c r="J4376" s="115"/>
      <c r="K4376" s="115"/>
      <c r="L4376" s="133" t="str">
        <f t="shared" si="1380"/>
        <v/>
      </c>
      <c r="M4376" s="116" t="str">
        <f>IF(L4376="", "", L4376/Veriler!$X$1)</f>
        <v/>
      </c>
      <c r="N4376" s="116" t="str">
        <f>IF(F4376&lt;&gt;"", "İthal Girdi", IF(Veriler!T4376="", "", IF(Veriler!S4376="H", "%0,5 üzerindedir", IF(Veriler!T4376&gt;0.1, "%10 sınırı aşılmıştır.", "Uygun"))))</f>
        <v>%0,5 üzerindedir</v>
      </c>
      <c r="O4376" s="116" t="str">
        <f t="shared" si="1381"/>
        <v xml:space="preserve"> </v>
      </c>
      <c r="P4376" s="117"/>
      <c r="Q4376" s="118"/>
      <c r="R4376" s="119" t="str">
        <f t="shared" si="1382"/>
        <v/>
      </c>
      <c r="S4376" s="133">
        <f>IFERROR(IF(M4376&lt;=0.005,IF(F4376="",L4376,0),IF(F4376&lt;&gt;"",0,IF(P4376="",0,IF(P4376="H",0,IF(Q4376&lt;Veriler!$G$2,L4376*Veriler!$G$2,L4376*Q4376)))))," ")</f>
        <v>0</v>
      </c>
      <c r="T4376" s="133">
        <f>IF(Veriler!T4376&lt;=0.1, S4376, IF(AND(Veriler!T4376&gt;0.1, F4376="", P4376="E"), IF(Q4376&gt;Veriler!$G$2, Q4376*S4376, IF(Q4376&lt;Veriler!$G$2, Veriler!$G$2*S4376, Q4376*S4376)), 0))</f>
        <v>0</v>
      </c>
      <c r="U4376" s="133" t="str">
        <f t="shared" si="1383"/>
        <v xml:space="preserve"> </v>
      </c>
      <c r="V4376" s="134" t="str">
        <f>IFERROR(IF(O4376="%10 sınırı aşılmıştır.",L4376-T4376,IFERROR(IF(F4376="",IF(S4376=1,0,IF(L4376-S4376=0,"",L4376-S4376)),IF(Veriler!M4376="",L4376,IF(L4376*Veriler!M4376=0,"",L4376*Veriler!M4376))),L4376)),0)</f>
        <v/>
      </c>
      <c r="W4376" s="146"/>
      <c r="X4376" s="146"/>
      <c r="Y4376" s="146"/>
    </row>
    <row r="4377" spans="1:25" s="99" customFormat="1" ht="54.75" customHeight="1" x14ac:dyDescent="0.25">
      <c r="A4377" s="96">
        <f t="shared" si="1384"/>
        <v>3223</v>
      </c>
      <c r="B4377" s="175"/>
      <c r="C4377" s="176"/>
      <c r="D4377" s="113"/>
      <c r="E4377" s="115"/>
      <c r="F4377" s="174"/>
      <c r="G4377" s="114" t="str">
        <f t="shared" si="1379"/>
        <v/>
      </c>
      <c r="H4377" s="115"/>
      <c r="I4377" s="115"/>
      <c r="J4377" s="115"/>
      <c r="K4377" s="115"/>
      <c r="L4377" s="133" t="str">
        <f t="shared" si="1380"/>
        <v/>
      </c>
      <c r="M4377" s="116" t="str">
        <f>IF(L4377="", "", L4377/Veriler!$X$1)</f>
        <v/>
      </c>
      <c r="N4377" s="116" t="str">
        <f>IF(F4377&lt;&gt;"", "İthal Girdi", IF(Veriler!T4377="", "", IF(Veriler!S4377="H", "%0,5 üzerindedir", IF(Veriler!T4377&gt;0.1, "%10 sınırı aşılmıştır.", "Uygun"))))</f>
        <v>%0,5 üzerindedir</v>
      </c>
      <c r="O4377" s="116" t="str">
        <f t="shared" si="1381"/>
        <v xml:space="preserve"> </v>
      </c>
      <c r="P4377" s="117"/>
      <c r="Q4377" s="118"/>
      <c r="R4377" s="119" t="str">
        <f t="shared" si="1382"/>
        <v/>
      </c>
      <c r="S4377" s="133">
        <f>IFERROR(IF(M4377&lt;=0.005,IF(F4377="",L4377,0),IF(F4377&lt;&gt;"",0,IF(P4377="",0,IF(P4377="H",0,IF(Q4377&lt;Veriler!$G$2,L4377*Veriler!$G$2,L4377*Q4377)))))," ")</f>
        <v>0</v>
      </c>
      <c r="T4377" s="133">
        <f>IF(Veriler!T4377&lt;=0.1, S4377, IF(AND(Veriler!T4377&gt;0.1, F4377="", P4377="E"), IF(Q4377&gt;Veriler!$G$2, Q4377*S4377, IF(Q4377&lt;Veriler!$G$2, Veriler!$G$2*S4377, Q4377*S4377)), 0))</f>
        <v>0</v>
      </c>
      <c r="U4377" s="133" t="str">
        <f t="shared" si="1383"/>
        <v xml:space="preserve"> </v>
      </c>
      <c r="V4377" s="134" t="str">
        <f>IFERROR(IF(O4377="%10 sınırı aşılmıştır.",L4377-T4377,IFERROR(IF(F4377="",IF(S4377=1,0,IF(L4377-S4377=0,"",L4377-S4377)),IF(Veriler!M4377="",L4377,IF(L4377*Veriler!M4377=0,"",L4377*Veriler!M4377))),L4377)),0)</f>
        <v/>
      </c>
      <c r="W4377" s="146"/>
      <c r="X4377" s="146"/>
      <c r="Y4377" s="146"/>
    </row>
    <row r="4378" spans="1:25" s="99" customFormat="1" ht="54.75" customHeight="1" x14ac:dyDescent="0.25">
      <c r="A4378" s="96">
        <f t="shared" si="1384"/>
        <v>3224</v>
      </c>
      <c r="B4378" s="175"/>
      <c r="C4378" s="176"/>
      <c r="D4378" s="113"/>
      <c r="E4378" s="115"/>
      <c r="F4378" s="174"/>
      <c r="G4378" s="114" t="str">
        <f t="shared" si="1379"/>
        <v/>
      </c>
      <c r="H4378" s="115"/>
      <c r="I4378" s="115"/>
      <c r="J4378" s="115"/>
      <c r="K4378" s="115"/>
      <c r="L4378" s="133" t="str">
        <f t="shared" si="1380"/>
        <v/>
      </c>
      <c r="M4378" s="116" t="str">
        <f>IF(L4378="", "", L4378/Veriler!$X$1)</f>
        <v/>
      </c>
      <c r="N4378" s="116" t="str">
        <f>IF(F4378&lt;&gt;"", "İthal Girdi", IF(Veriler!T4378="", "", IF(Veriler!S4378="H", "%0,5 üzerindedir", IF(Veriler!T4378&gt;0.1, "%10 sınırı aşılmıştır.", "Uygun"))))</f>
        <v>%0,5 üzerindedir</v>
      </c>
      <c r="O4378" s="116" t="str">
        <f t="shared" si="1381"/>
        <v xml:space="preserve"> </v>
      </c>
      <c r="P4378" s="117"/>
      <c r="Q4378" s="118"/>
      <c r="R4378" s="119" t="str">
        <f t="shared" si="1382"/>
        <v/>
      </c>
      <c r="S4378" s="133">
        <f>IFERROR(IF(M4378&lt;=0.005,IF(F4378="",L4378,0),IF(F4378&lt;&gt;"",0,IF(P4378="",0,IF(P4378="H",0,IF(Q4378&lt;Veriler!$G$2,L4378*Veriler!$G$2,L4378*Q4378)))))," ")</f>
        <v>0</v>
      </c>
      <c r="T4378" s="133">
        <f>IF(Veriler!T4378&lt;=0.1, S4378, IF(AND(Veriler!T4378&gt;0.1, F4378="", P4378="E"), IF(Q4378&gt;Veriler!$G$2, Q4378*S4378, IF(Q4378&lt;Veriler!$G$2, Veriler!$G$2*S4378, Q4378*S4378)), 0))</f>
        <v>0</v>
      </c>
      <c r="U4378" s="133" t="str">
        <f t="shared" si="1383"/>
        <v xml:space="preserve"> </v>
      </c>
      <c r="V4378" s="134" t="str">
        <f>IFERROR(IF(O4378="%10 sınırı aşılmıştır.",L4378-T4378,IFERROR(IF(F4378="",IF(S4378=1,0,IF(L4378-S4378=0,"",L4378-S4378)),IF(Veriler!M4378="",L4378,IF(L4378*Veriler!M4378=0,"",L4378*Veriler!M4378))),L4378)),0)</f>
        <v/>
      </c>
      <c r="W4378" s="146"/>
      <c r="X4378" s="146"/>
      <c r="Y4378" s="146"/>
    </row>
    <row r="4379" spans="1:25" s="99" customFormat="1" ht="54.75" customHeight="1" x14ac:dyDescent="0.25">
      <c r="A4379" s="96">
        <f t="shared" si="1384"/>
        <v>3225</v>
      </c>
      <c r="B4379" s="175"/>
      <c r="C4379" s="176"/>
      <c r="D4379" s="113"/>
      <c r="E4379" s="115"/>
      <c r="F4379" s="174"/>
      <c r="G4379" s="114" t="str">
        <f t="shared" si="1379"/>
        <v/>
      </c>
      <c r="H4379" s="115"/>
      <c r="I4379" s="115"/>
      <c r="J4379" s="115"/>
      <c r="K4379" s="115"/>
      <c r="L4379" s="133" t="str">
        <f t="shared" si="1380"/>
        <v/>
      </c>
      <c r="M4379" s="116" t="str">
        <f>IF(L4379="", "", L4379/Veriler!$X$1)</f>
        <v/>
      </c>
      <c r="N4379" s="116" t="str">
        <f>IF(F4379&lt;&gt;"", "İthal Girdi", IF(Veriler!T4379="", "", IF(Veriler!S4379="H", "%0,5 üzerindedir", IF(Veriler!T4379&gt;0.1, "%10 sınırı aşılmıştır.", "Uygun"))))</f>
        <v>%0,5 üzerindedir</v>
      </c>
      <c r="O4379" s="116" t="str">
        <f t="shared" si="1381"/>
        <v xml:space="preserve"> </v>
      </c>
      <c r="P4379" s="117"/>
      <c r="Q4379" s="118"/>
      <c r="R4379" s="119" t="str">
        <f t="shared" si="1382"/>
        <v/>
      </c>
      <c r="S4379" s="133">
        <f>IFERROR(IF(M4379&lt;=0.005,IF(F4379="",L4379,0),IF(F4379&lt;&gt;"",0,IF(P4379="",0,IF(P4379="H",0,IF(Q4379&lt;Veriler!$G$2,L4379*Veriler!$G$2,L4379*Q4379)))))," ")</f>
        <v>0</v>
      </c>
      <c r="T4379" s="133">
        <f>IF(Veriler!T4379&lt;=0.1, S4379, IF(AND(Veriler!T4379&gt;0.1, F4379="", P4379="E"), IF(Q4379&gt;Veriler!$G$2, Q4379*S4379, IF(Q4379&lt;Veriler!$G$2, Veriler!$G$2*S4379, Q4379*S4379)), 0))</f>
        <v>0</v>
      </c>
      <c r="U4379" s="133" t="str">
        <f t="shared" si="1383"/>
        <v xml:space="preserve"> </v>
      </c>
      <c r="V4379" s="134" t="str">
        <f>IFERROR(IF(O4379="%10 sınırı aşılmıştır.",L4379-T4379,IFERROR(IF(F4379="",IF(S4379=1,0,IF(L4379-S4379=0,"",L4379-S4379)),IF(Veriler!M4379="",L4379,IF(L4379*Veriler!M4379=0,"",L4379*Veriler!M4379))),L4379)),0)</f>
        <v/>
      </c>
      <c r="W4379" s="146"/>
      <c r="X4379" s="146"/>
      <c r="Y4379" s="146"/>
    </row>
    <row r="4380" spans="1:25" s="99" customFormat="1" ht="54.75" customHeight="1" x14ac:dyDescent="0.25">
      <c r="A4380" s="96">
        <f t="shared" si="1384"/>
        <v>3226</v>
      </c>
      <c r="B4380" s="175"/>
      <c r="C4380" s="176"/>
      <c r="D4380" s="113"/>
      <c r="E4380" s="115"/>
      <c r="F4380" s="174"/>
      <c r="G4380" s="114" t="str">
        <f t="shared" si="1379"/>
        <v/>
      </c>
      <c r="H4380" s="115"/>
      <c r="I4380" s="115"/>
      <c r="J4380" s="115"/>
      <c r="K4380" s="115"/>
      <c r="L4380" s="133" t="str">
        <f t="shared" si="1380"/>
        <v/>
      </c>
      <c r="M4380" s="116" t="str">
        <f>IF(L4380="", "", L4380/Veriler!$X$1)</f>
        <v/>
      </c>
      <c r="N4380" s="116" t="str">
        <f>IF(F4380&lt;&gt;"", "İthal Girdi", IF(Veriler!T4380="", "", IF(Veriler!S4380="H", "%0,5 üzerindedir", IF(Veriler!T4380&gt;0.1, "%10 sınırı aşılmıştır.", "Uygun"))))</f>
        <v>%0,5 üzerindedir</v>
      </c>
      <c r="O4380" s="116" t="str">
        <f t="shared" si="1381"/>
        <v xml:space="preserve"> </v>
      </c>
      <c r="P4380" s="117"/>
      <c r="Q4380" s="118"/>
      <c r="R4380" s="119" t="str">
        <f t="shared" si="1382"/>
        <v/>
      </c>
      <c r="S4380" s="133">
        <f>IFERROR(IF(M4380&lt;=0.005,IF(F4380="",L4380,0),IF(F4380&lt;&gt;"",0,IF(P4380="",0,IF(P4380="H",0,IF(Q4380&lt;Veriler!$G$2,L4380*Veriler!$G$2,L4380*Q4380)))))," ")</f>
        <v>0</v>
      </c>
      <c r="T4380" s="133">
        <f>IF(Veriler!T4380&lt;=0.1, S4380, IF(AND(Veriler!T4380&gt;0.1, F4380="", P4380="E"), IF(Q4380&gt;Veriler!$G$2, Q4380*S4380, IF(Q4380&lt;Veriler!$G$2, Veriler!$G$2*S4380, Q4380*S4380)), 0))</f>
        <v>0</v>
      </c>
      <c r="U4380" s="133" t="str">
        <f t="shared" si="1383"/>
        <v xml:space="preserve"> </v>
      </c>
      <c r="V4380" s="134" t="str">
        <f>IFERROR(IF(O4380="%10 sınırı aşılmıştır.",L4380-T4380,IFERROR(IF(F4380="",IF(S4380=1,0,IF(L4380-S4380=0,"",L4380-S4380)),IF(Veriler!M4380="",L4380,IF(L4380*Veriler!M4380=0,"",L4380*Veriler!M4380))),L4380)),0)</f>
        <v/>
      </c>
      <c r="W4380" s="146"/>
      <c r="X4380" s="146"/>
      <c r="Y4380" s="146"/>
    </row>
    <row r="4381" spans="1:25" s="99" customFormat="1" ht="54.75" customHeight="1" x14ac:dyDescent="0.25">
      <c r="A4381" s="96">
        <f t="shared" si="1384"/>
        <v>3227</v>
      </c>
      <c r="B4381" s="175"/>
      <c r="C4381" s="176"/>
      <c r="D4381" s="113"/>
      <c r="E4381" s="115"/>
      <c r="F4381" s="174"/>
      <c r="G4381" s="114" t="str">
        <f t="shared" si="1379"/>
        <v/>
      </c>
      <c r="H4381" s="115"/>
      <c r="I4381" s="115"/>
      <c r="J4381" s="115"/>
      <c r="K4381" s="115"/>
      <c r="L4381" s="133" t="str">
        <f t="shared" si="1380"/>
        <v/>
      </c>
      <c r="M4381" s="116" t="str">
        <f>IF(L4381="", "", L4381/Veriler!$X$1)</f>
        <v/>
      </c>
      <c r="N4381" s="116" t="str">
        <f>IF(F4381&lt;&gt;"", "İthal Girdi", IF(Veriler!T4381="", "", IF(Veriler!S4381="H", "%0,5 üzerindedir", IF(Veriler!T4381&gt;0.1, "%10 sınırı aşılmıştır.", "Uygun"))))</f>
        <v>%0,5 üzerindedir</v>
      </c>
      <c r="O4381" s="116" t="str">
        <f t="shared" si="1381"/>
        <v xml:space="preserve"> </v>
      </c>
      <c r="P4381" s="117"/>
      <c r="Q4381" s="118"/>
      <c r="R4381" s="119" t="str">
        <f t="shared" si="1382"/>
        <v/>
      </c>
      <c r="S4381" s="133">
        <f>IFERROR(IF(M4381&lt;=0.005,IF(F4381="",L4381,0),IF(F4381&lt;&gt;"",0,IF(P4381="",0,IF(P4381="H",0,IF(Q4381&lt;Veriler!$G$2,L4381*Veriler!$G$2,L4381*Q4381)))))," ")</f>
        <v>0</v>
      </c>
      <c r="T4381" s="133">
        <f>IF(Veriler!T4381&lt;=0.1, S4381, IF(AND(Veriler!T4381&gt;0.1, F4381="", P4381="E"), IF(Q4381&gt;Veriler!$G$2, Q4381*S4381, IF(Q4381&lt;Veriler!$G$2, Veriler!$G$2*S4381, Q4381*S4381)), 0))</f>
        <v>0</v>
      </c>
      <c r="U4381" s="133" t="str">
        <f t="shared" si="1383"/>
        <v xml:space="preserve"> </v>
      </c>
      <c r="V4381" s="134" t="str">
        <f>IFERROR(IF(O4381="%10 sınırı aşılmıştır.",L4381-T4381,IFERROR(IF(F4381="",IF(S4381=1,0,IF(L4381-S4381=0,"",L4381-S4381)),IF(Veriler!M4381="",L4381,IF(L4381*Veriler!M4381=0,"",L4381*Veriler!M4381))),L4381)),0)</f>
        <v/>
      </c>
      <c r="W4381" s="146"/>
      <c r="X4381" s="146"/>
      <c r="Y4381" s="146"/>
    </row>
    <row r="4382" spans="1:25" s="99" customFormat="1" ht="54.75" customHeight="1" x14ac:dyDescent="0.25">
      <c r="A4382" s="96">
        <f t="shared" si="1384"/>
        <v>3228</v>
      </c>
      <c r="B4382" s="175"/>
      <c r="C4382" s="176"/>
      <c r="D4382" s="113"/>
      <c r="E4382" s="115"/>
      <c r="F4382" s="174"/>
      <c r="G4382" s="114" t="str">
        <f t="shared" si="1379"/>
        <v/>
      </c>
      <c r="H4382" s="115"/>
      <c r="I4382" s="115"/>
      <c r="J4382" s="115"/>
      <c r="K4382" s="115"/>
      <c r="L4382" s="133" t="str">
        <f t="shared" si="1380"/>
        <v/>
      </c>
      <c r="M4382" s="116" t="str">
        <f>IF(L4382="", "", L4382/Veriler!$X$1)</f>
        <v/>
      </c>
      <c r="N4382" s="116" t="str">
        <f>IF(F4382&lt;&gt;"", "İthal Girdi", IF(Veriler!T4382="", "", IF(Veriler!S4382="H", "%0,5 üzerindedir", IF(Veriler!T4382&gt;0.1, "%10 sınırı aşılmıştır.", "Uygun"))))</f>
        <v>%0,5 üzerindedir</v>
      </c>
      <c r="O4382" s="116" t="str">
        <f t="shared" si="1381"/>
        <v xml:space="preserve"> </v>
      </c>
      <c r="P4382" s="117"/>
      <c r="Q4382" s="118"/>
      <c r="R4382" s="119" t="str">
        <f t="shared" si="1382"/>
        <v/>
      </c>
      <c r="S4382" s="133">
        <f>IFERROR(IF(M4382&lt;=0.005,IF(F4382="",L4382,0),IF(F4382&lt;&gt;"",0,IF(P4382="",0,IF(P4382="H",0,IF(Q4382&lt;Veriler!$G$2,L4382*Veriler!$G$2,L4382*Q4382)))))," ")</f>
        <v>0</v>
      </c>
      <c r="T4382" s="133">
        <f>IF(Veriler!T4382&lt;=0.1, S4382, IF(AND(Veriler!T4382&gt;0.1, F4382="", P4382="E"), IF(Q4382&gt;Veriler!$G$2, Q4382*S4382, IF(Q4382&lt;Veriler!$G$2, Veriler!$G$2*S4382, Q4382*S4382)), 0))</f>
        <v>0</v>
      </c>
      <c r="U4382" s="133" t="str">
        <f t="shared" si="1383"/>
        <v xml:space="preserve"> </v>
      </c>
      <c r="V4382" s="134" t="str">
        <f>IFERROR(IF(O4382="%10 sınırı aşılmıştır.",L4382-T4382,IFERROR(IF(F4382="",IF(S4382=1,0,IF(L4382-S4382=0,"",L4382-S4382)),IF(Veriler!M4382="",L4382,IF(L4382*Veriler!M4382=0,"",L4382*Veriler!M4382))),L4382)),0)</f>
        <v/>
      </c>
      <c r="W4382" s="146"/>
      <c r="X4382" s="146"/>
      <c r="Y4382" s="146"/>
    </row>
    <row r="4383" spans="1:25" s="99" customFormat="1" ht="54.75" customHeight="1" x14ac:dyDescent="0.25">
      <c r="A4383" s="96">
        <f t="shared" si="1384"/>
        <v>3229</v>
      </c>
      <c r="B4383" s="175"/>
      <c r="C4383" s="176"/>
      <c r="D4383" s="113"/>
      <c r="E4383" s="115"/>
      <c r="F4383" s="174"/>
      <c r="G4383" s="114" t="str">
        <f t="shared" si="1379"/>
        <v/>
      </c>
      <c r="H4383" s="115"/>
      <c r="I4383" s="115"/>
      <c r="J4383" s="115"/>
      <c r="K4383" s="115"/>
      <c r="L4383" s="133" t="str">
        <f t="shared" si="1380"/>
        <v/>
      </c>
      <c r="M4383" s="116" t="str">
        <f>IF(L4383="", "", L4383/Veriler!$X$1)</f>
        <v/>
      </c>
      <c r="N4383" s="116" t="str">
        <f>IF(F4383&lt;&gt;"", "İthal Girdi", IF(Veriler!T4383="", "", IF(Veriler!S4383="H", "%0,5 üzerindedir", IF(Veriler!T4383&gt;0.1, "%10 sınırı aşılmıştır.", "Uygun"))))</f>
        <v>%0,5 üzerindedir</v>
      </c>
      <c r="O4383" s="116" t="str">
        <f t="shared" si="1381"/>
        <v xml:space="preserve"> </v>
      </c>
      <c r="P4383" s="117"/>
      <c r="Q4383" s="118"/>
      <c r="R4383" s="119" t="str">
        <f t="shared" si="1382"/>
        <v/>
      </c>
      <c r="S4383" s="133">
        <f>IFERROR(IF(M4383&lt;=0.005,IF(F4383="",L4383,0),IF(F4383&lt;&gt;"",0,IF(P4383="",0,IF(P4383="H",0,IF(Q4383&lt;Veriler!$G$2,L4383*Veriler!$G$2,L4383*Q4383)))))," ")</f>
        <v>0</v>
      </c>
      <c r="T4383" s="133">
        <f>IF(Veriler!T4383&lt;=0.1, S4383, IF(AND(Veriler!T4383&gt;0.1, F4383="", P4383="E"), IF(Q4383&gt;Veriler!$G$2, Q4383*S4383, IF(Q4383&lt;Veriler!$G$2, Veriler!$G$2*S4383, Q4383*S4383)), 0))</f>
        <v>0</v>
      </c>
      <c r="U4383" s="133" t="str">
        <f t="shared" si="1383"/>
        <v xml:space="preserve"> </v>
      </c>
      <c r="V4383" s="134" t="str">
        <f>IFERROR(IF(O4383="%10 sınırı aşılmıştır.",L4383-T4383,IFERROR(IF(F4383="",IF(S4383=1,0,IF(L4383-S4383=0,"",L4383-S4383)),IF(Veriler!M4383="",L4383,IF(L4383*Veriler!M4383=0,"",L4383*Veriler!M4383))),L4383)),0)</f>
        <v/>
      </c>
      <c r="W4383" s="146"/>
      <c r="X4383" s="146"/>
      <c r="Y4383" s="146"/>
    </row>
    <row r="4384" spans="1:25" s="99" customFormat="1" ht="54.75" customHeight="1" x14ac:dyDescent="0.25">
      <c r="A4384" s="96">
        <f t="shared" si="1384"/>
        <v>3230</v>
      </c>
      <c r="B4384" s="175"/>
      <c r="C4384" s="176"/>
      <c r="D4384" s="113"/>
      <c r="E4384" s="115"/>
      <c r="F4384" s="174"/>
      <c r="G4384" s="114" t="str">
        <f t="shared" si="1379"/>
        <v/>
      </c>
      <c r="H4384" s="115"/>
      <c r="I4384" s="115"/>
      <c r="J4384" s="115"/>
      <c r="K4384" s="115"/>
      <c r="L4384" s="133" t="str">
        <f t="shared" si="1380"/>
        <v/>
      </c>
      <c r="M4384" s="116" t="str">
        <f>IF(L4384="", "", L4384/Veriler!$X$1)</f>
        <v/>
      </c>
      <c r="N4384" s="116" t="str">
        <f>IF(F4384&lt;&gt;"", "İthal Girdi", IF(Veriler!T4384="", "", IF(Veriler!S4384="H", "%0,5 üzerindedir", IF(Veriler!T4384&gt;0.1, "%10 sınırı aşılmıştır.", "Uygun"))))</f>
        <v>%0,5 üzerindedir</v>
      </c>
      <c r="O4384" s="116" t="str">
        <f t="shared" si="1381"/>
        <v xml:space="preserve"> </v>
      </c>
      <c r="P4384" s="117"/>
      <c r="Q4384" s="118"/>
      <c r="R4384" s="119" t="str">
        <f t="shared" si="1382"/>
        <v/>
      </c>
      <c r="S4384" s="133">
        <f>IFERROR(IF(M4384&lt;=0.005,IF(F4384="",L4384,0),IF(F4384&lt;&gt;"",0,IF(P4384="",0,IF(P4384="H",0,IF(Q4384&lt;Veriler!$G$2,L4384*Veriler!$G$2,L4384*Q4384)))))," ")</f>
        <v>0</v>
      </c>
      <c r="T4384" s="133">
        <f>IF(Veriler!T4384&lt;=0.1, S4384, IF(AND(Veriler!T4384&gt;0.1, F4384="", P4384="E"), IF(Q4384&gt;Veriler!$G$2, Q4384*S4384, IF(Q4384&lt;Veriler!$G$2, Veriler!$G$2*S4384, Q4384*S4384)), 0))</f>
        <v>0</v>
      </c>
      <c r="U4384" s="133" t="str">
        <f t="shared" si="1383"/>
        <v xml:space="preserve"> </v>
      </c>
      <c r="V4384" s="134" t="str">
        <f>IFERROR(IF(O4384="%10 sınırı aşılmıştır.",L4384-T4384,IFERROR(IF(F4384="",IF(S4384=1,0,IF(L4384-S4384=0,"",L4384-S4384)),IF(Veriler!M4384="",L4384,IF(L4384*Veriler!M4384=0,"",L4384*Veriler!M4384))),L4384)),0)</f>
        <v/>
      </c>
      <c r="W4384" s="146"/>
      <c r="X4384" s="146"/>
      <c r="Y4384" s="146"/>
    </row>
    <row r="4385" spans="1:25" s="99" customFormat="1" ht="54.75" customHeight="1" x14ac:dyDescent="0.25">
      <c r="A4385" s="96">
        <f t="shared" si="1384"/>
        <v>3231</v>
      </c>
      <c r="B4385" s="175"/>
      <c r="C4385" s="176"/>
      <c r="D4385" s="113"/>
      <c r="E4385" s="115"/>
      <c r="F4385" s="174"/>
      <c r="G4385" s="114" t="str">
        <f t="shared" si="1379"/>
        <v/>
      </c>
      <c r="H4385" s="115"/>
      <c r="I4385" s="115"/>
      <c r="J4385" s="115"/>
      <c r="K4385" s="115"/>
      <c r="L4385" s="133" t="str">
        <f t="shared" si="1380"/>
        <v/>
      </c>
      <c r="M4385" s="116" t="str">
        <f>IF(L4385="", "", L4385/Veriler!$X$1)</f>
        <v/>
      </c>
      <c r="N4385" s="116" t="str">
        <f>IF(F4385&lt;&gt;"", "İthal Girdi", IF(Veriler!T4385="", "", IF(Veriler!S4385="H", "%0,5 üzerindedir", IF(Veriler!T4385&gt;0.1, "%10 sınırı aşılmıştır.", "Uygun"))))</f>
        <v>%0,5 üzerindedir</v>
      </c>
      <c r="O4385" s="116" t="str">
        <f t="shared" si="1381"/>
        <v xml:space="preserve"> </v>
      </c>
      <c r="P4385" s="117"/>
      <c r="Q4385" s="118"/>
      <c r="R4385" s="119" t="str">
        <f t="shared" si="1382"/>
        <v/>
      </c>
      <c r="S4385" s="133">
        <f>IFERROR(IF(M4385&lt;=0.005,IF(F4385="",L4385,0),IF(F4385&lt;&gt;"",0,IF(P4385="",0,IF(P4385="H",0,IF(Q4385&lt;Veriler!$G$2,L4385*Veriler!$G$2,L4385*Q4385)))))," ")</f>
        <v>0</v>
      </c>
      <c r="T4385" s="133">
        <f>IF(Veriler!T4385&lt;=0.1, S4385, IF(AND(Veriler!T4385&gt;0.1, F4385="", P4385="E"), IF(Q4385&gt;Veriler!$G$2, Q4385*S4385, IF(Q4385&lt;Veriler!$G$2, Veriler!$G$2*S4385, Q4385*S4385)), 0))</f>
        <v>0</v>
      </c>
      <c r="U4385" s="133" t="str">
        <f t="shared" si="1383"/>
        <v xml:space="preserve"> </v>
      </c>
      <c r="V4385" s="134" t="str">
        <f>IFERROR(IF(O4385="%10 sınırı aşılmıştır.",L4385-T4385,IFERROR(IF(F4385="",IF(S4385=1,0,IF(L4385-S4385=0,"",L4385-S4385)),IF(Veriler!M4385="",L4385,IF(L4385*Veriler!M4385=0,"",L4385*Veriler!M4385))),L4385)),0)</f>
        <v/>
      </c>
      <c r="W4385" s="146"/>
      <c r="X4385" s="146"/>
      <c r="Y4385" s="146"/>
    </row>
    <row r="4386" spans="1:25" s="99" customFormat="1" ht="54.75" customHeight="1" x14ac:dyDescent="0.25">
      <c r="A4386" s="96">
        <f t="shared" si="1384"/>
        <v>3232</v>
      </c>
      <c r="B4386" s="175"/>
      <c r="C4386" s="176"/>
      <c r="D4386" s="113"/>
      <c r="E4386" s="115"/>
      <c r="F4386" s="174"/>
      <c r="G4386" s="114" t="str">
        <f t="shared" si="1379"/>
        <v/>
      </c>
      <c r="H4386" s="115"/>
      <c r="I4386" s="115"/>
      <c r="J4386" s="115"/>
      <c r="K4386" s="115"/>
      <c r="L4386" s="133" t="str">
        <f t="shared" si="1380"/>
        <v/>
      </c>
      <c r="M4386" s="116" t="str">
        <f>IF(L4386="", "", L4386/Veriler!$X$1)</f>
        <v/>
      </c>
      <c r="N4386" s="116" t="str">
        <f>IF(F4386&lt;&gt;"", "İthal Girdi", IF(Veriler!T4386="", "", IF(Veriler!S4386="H", "%0,5 üzerindedir", IF(Veriler!T4386&gt;0.1, "%10 sınırı aşılmıştır.", "Uygun"))))</f>
        <v>%0,5 üzerindedir</v>
      </c>
      <c r="O4386" s="116" t="str">
        <f t="shared" si="1381"/>
        <v xml:space="preserve"> </v>
      </c>
      <c r="P4386" s="117"/>
      <c r="Q4386" s="118"/>
      <c r="R4386" s="119" t="str">
        <f t="shared" si="1382"/>
        <v/>
      </c>
      <c r="S4386" s="133">
        <f>IFERROR(IF(M4386&lt;=0.005,IF(F4386="",L4386,0),IF(F4386&lt;&gt;"",0,IF(P4386="",0,IF(P4386="H",0,IF(Q4386&lt;Veriler!$G$2,L4386*Veriler!$G$2,L4386*Q4386)))))," ")</f>
        <v>0</v>
      </c>
      <c r="T4386" s="133">
        <f>IF(Veriler!T4386&lt;=0.1, S4386, IF(AND(Veriler!T4386&gt;0.1, F4386="", P4386="E"), IF(Q4386&gt;Veriler!$G$2, Q4386*S4386, IF(Q4386&lt;Veriler!$G$2, Veriler!$G$2*S4386, Q4386*S4386)), 0))</f>
        <v>0</v>
      </c>
      <c r="U4386" s="133" t="str">
        <f t="shared" si="1383"/>
        <v xml:space="preserve"> </v>
      </c>
      <c r="V4386" s="134" t="str">
        <f>IFERROR(IF(O4386="%10 sınırı aşılmıştır.",L4386-T4386,IFERROR(IF(F4386="",IF(S4386=1,0,IF(L4386-S4386=0,"",L4386-S4386)),IF(Veriler!M4386="",L4386,IF(L4386*Veriler!M4386=0,"",L4386*Veriler!M4386))),L4386)),0)</f>
        <v/>
      </c>
      <c r="W4386" s="146"/>
      <c r="X4386" s="146"/>
      <c r="Y4386" s="146"/>
    </row>
    <row r="4387" spans="1:25" s="99" customFormat="1" ht="54.75" customHeight="1" x14ac:dyDescent="0.25">
      <c r="A4387" s="96">
        <f t="shared" si="1384"/>
        <v>3233</v>
      </c>
      <c r="B4387" s="175"/>
      <c r="C4387" s="176"/>
      <c r="D4387" s="113"/>
      <c r="E4387" s="115"/>
      <c r="F4387" s="174"/>
      <c r="G4387" s="114" t="str">
        <f t="shared" si="1379"/>
        <v/>
      </c>
      <c r="H4387" s="115"/>
      <c r="I4387" s="115"/>
      <c r="J4387" s="115"/>
      <c r="K4387" s="115"/>
      <c r="L4387" s="133" t="str">
        <f t="shared" si="1380"/>
        <v/>
      </c>
      <c r="M4387" s="116" t="str">
        <f>IF(L4387="", "", L4387/Veriler!$X$1)</f>
        <v/>
      </c>
      <c r="N4387" s="116" t="str">
        <f>IF(F4387&lt;&gt;"", "İthal Girdi", IF(Veriler!T4387="", "", IF(Veriler!S4387="H", "%0,5 üzerindedir", IF(Veriler!T4387&gt;0.1, "%10 sınırı aşılmıştır.", "Uygun"))))</f>
        <v>%0,5 üzerindedir</v>
      </c>
      <c r="O4387" s="116" t="str">
        <f t="shared" si="1381"/>
        <v xml:space="preserve"> </v>
      </c>
      <c r="P4387" s="117"/>
      <c r="Q4387" s="118"/>
      <c r="R4387" s="119" t="str">
        <f t="shared" si="1382"/>
        <v/>
      </c>
      <c r="S4387" s="133">
        <f>IFERROR(IF(M4387&lt;=0.005,IF(F4387="",L4387,0),IF(F4387&lt;&gt;"",0,IF(P4387="",0,IF(P4387="H",0,IF(Q4387&lt;Veriler!$G$2,L4387*Veriler!$G$2,L4387*Q4387)))))," ")</f>
        <v>0</v>
      </c>
      <c r="T4387" s="133">
        <f>IF(Veriler!T4387&lt;=0.1, S4387, IF(AND(Veriler!T4387&gt;0.1, F4387="", P4387="E"), IF(Q4387&gt;Veriler!$G$2, Q4387*S4387, IF(Q4387&lt;Veriler!$G$2, Veriler!$G$2*S4387, Q4387*S4387)), 0))</f>
        <v>0</v>
      </c>
      <c r="U4387" s="133" t="str">
        <f t="shared" si="1383"/>
        <v xml:space="preserve"> </v>
      </c>
      <c r="V4387" s="134" t="str">
        <f>IFERROR(IF(O4387="%10 sınırı aşılmıştır.",L4387-T4387,IFERROR(IF(F4387="",IF(S4387=1,0,IF(L4387-S4387=0,"",L4387-S4387)),IF(Veriler!M4387="",L4387,IF(L4387*Veriler!M4387=0,"",L4387*Veriler!M4387))),L4387)),0)</f>
        <v/>
      </c>
      <c r="W4387" s="146"/>
      <c r="X4387" s="146"/>
      <c r="Y4387" s="146"/>
    </row>
    <row r="4388" spans="1:25" s="99" customFormat="1" ht="54.75" customHeight="1" x14ac:dyDescent="0.25">
      <c r="A4388" s="96">
        <f t="shared" si="1384"/>
        <v>3234</v>
      </c>
      <c r="B4388" s="175"/>
      <c r="C4388" s="176"/>
      <c r="D4388" s="113"/>
      <c r="E4388" s="115"/>
      <c r="F4388" s="174"/>
      <c r="G4388" s="114" t="str">
        <f t="shared" si="1379"/>
        <v/>
      </c>
      <c r="H4388" s="115"/>
      <c r="I4388" s="115"/>
      <c r="J4388" s="115"/>
      <c r="K4388" s="115"/>
      <c r="L4388" s="133" t="str">
        <f t="shared" si="1380"/>
        <v/>
      </c>
      <c r="M4388" s="116" t="str">
        <f>IF(L4388="", "", L4388/Veriler!$X$1)</f>
        <v/>
      </c>
      <c r="N4388" s="116" t="str">
        <f>IF(F4388&lt;&gt;"", "İthal Girdi", IF(Veriler!T4388="", "", IF(Veriler!S4388="H", "%0,5 üzerindedir", IF(Veriler!T4388&gt;0.1, "%10 sınırı aşılmıştır.", "Uygun"))))</f>
        <v>%0,5 üzerindedir</v>
      </c>
      <c r="O4388" s="116" t="str">
        <f t="shared" si="1381"/>
        <v xml:space="preserve"> </v>
      </c>
      <c r="P4388" s="117"/>
      <c r="Q4388" s="118"/>
      <c r="R4388" s="119" t="str">
        <f t="shared" si="1382"/>
        <v/>
      </c>
      <c r="S4388" s="133">
        <f>IFERROR(IF(M4388&lt;=0.005,IF(F4388="",L4388,0),IF(F4388&lt;&gt;"",0,IF(P4388="",0,IF(P4388="H",0,IF(Q4388&lt;Veriler!$G$2,L4388*Veriler!$G$2,L4388*Q4388)))))," ")</f>
        <v>0</v>
      </c>
      <c r="T4388" s="133">
        <f>IF(Veriler!T4388&lt;=0.1, S4388, IF(AND(Veriler!T4388&gt;0.1, F4388="", P4388="E"), IF(Q4388&gt;Veriler!$G$2, Q4388*S4388, IF(Q4388&lt;Veriler!$G$2, Veriler!$G$2*S4388, Q4388*S4388)), 0))</f>
        <v>0</v>
      </c>
      <c r="U4388" s="133" t="str">
        <f t="shared" si="1383"/>
        <v xml:space="preserve"> </v>
      </c>
      <c r="V4388" s="134" t="str">
        <f>IFERROR(IF(O4388="%10 sınırı aşılmıştır.",L4388-T4388,IFERROR(IF(F4388="",IF(S4388=1,0,IF(L4388-S4388=0,"",L4388-S4388)),IF(Veriler!M4388="",L4388,IF(L4388*Veriler!M4388=0,"",L4388*Veriler!M4388))),L4388)),0)</f>
        <v/>
      </c>
      <c r="W4388" s="146"/>
      <c r="X4388" s="146"/>
      <c r="Y4388" s="146"/>
    </row>
    <row r="4389" spans="1:25" s="99" customFormat="1" ht="36" hidden="1" customHeight="1" x14ac:dyDescent="0.25">
      <c r="A4389" s="101"/>
      <c r="B4389" s="191" t="s">
        <v>16</v>
      </c>
      <c r="C4389" s="176"/>
      <c r="D4389" s="120"/>
      <c r="E4389" s="171"/>
      <c r="F4389" s="172"/>
      <c r="G4389" s="121"/>
      <c r="H4389" s="115"/>
      <c r="I4389" s="115"/>
      <c r="J4389" s="115"/>
      <c r="K4389" s="115"/>
      <c r="L4389" s="121"/>
      <c r="M4389" s="121"/>
      <c r="N4389" s="121"/>
      <c r="O4389" s="121"/>
      <c r="P4389" s="120"/>
      <c r="Q4389" s="120"/>
      <c r="R4389" s="183"/>
      <c r="S4389" s="184"/>
      <c r="T4389" s="121"/>
      <c r="U4389" s="121"/>
      <c r="V4389" s="121"/>
      <c r="W4389" s="146"/>
      <c r="X4389" s="146"/>
      <c r="Y4389" s="146"/>
    </row>
    <row r="4390" spans="1:25" s="99" customFormat="1" ht="54.75" customHeight="1" x14ac:dyDescent="0.25">
      <c r="A4390" s="96">
        <f>A4388+1</f>
        <v>3235</v>
      </c>
      <c r="B4390" s="175"/>
      <c r="C4390" s="176"/>
      <c r="D4390" s="113"/>
      <c r="E4390" s="115"/>
      <c r="F4390" s="174"/>
      <c r="G4390" s="114" t="str">
        <f t="shared" ref="G4390:G4403" si="1385">IF(AND(F4390&lt;&gt;"",V4390&lt;&gt;"",L4390&lt;&gt;0),V4390/L4390,"")</f>
        <v/>
      </c>
      <c r="H4390" s="115"/>
      <c r="I4390" s="115"/>
      <c r="J4390" s="115"/>
      <c r="K4390" s="115"/>
      <c r="L4390" s="133" t="str">
        <f t="shared" ref="L4390:L4403" si="1386">IF(AND(H4390&lt;&gt;0, J4390&lt;&gt;0, K4390&lt;&gt;0), H4390*J4390*K4390, "")</f>
        <v/>
      </c>
      <c r="M4390" s="116" t="str">
        <f>IF(L4390="", "", L4390/Veriler!$X$1)</f>
        <v/>
      </c>
      <c r="N4390" s="116" t="str">
        <f>IF(F4390&lt;&gt;"", "İthal Girdi", IF(Veriler!T4390="", "", IF(Veriler!S4390="H", "%0,5 üzerindedir", IF(Veriler!T4390&gt;0.1, "%10 sınırı aşılmıştır.", "Uygun"))))</f>
        <v>%0,5 üzerindedir</v>
      </c>
      <c r="O4390" s="116" t="str">
        <f t="shared" ref="O4390:O4403" si="1387">IF(M4390=""," ",N4390)</f>
        <v xml:space="preserve"> </v>
      </c>
      <c r="P4390" s="117"/>
      <c r="Q4390" s="118"/>
      <c r="R4390" s="119" t="str">
        <f t="shared" ref="R4390:R4403" si="1388">IFERROR(IF(AND(T4390&lt;&gt;"",L4390&lt;&gt;"",L4390&lt;&gt;0,T4390&lt;&gt;0),T4390/L4390,"")," ")</f>
        <v/>
      </c>
      <c r="S4390" s="133">
        <f>IFERROR(IF(M4390&lt;=0.005,IF(F4390="",L4390,0),IF(F4390&lt;&gt;"",0,IF(P4390="",0,IF(P4390="H",0,IF(Q4390&lt;Veriler!$G$2,L4390*Veriler!$G$2,L4390*Q4390)))))," ")</f>
        <v>0</v>
      </c>
      <c r="T4390" s="133">
        <f>IF(Veriler!T4390&lt;=0.1, S4390, IF(AND(Veriler!T4390&gt;0.1, F4390="", P4390="E"), IF(Q4390&gt;Veriler!$G$2, Q4390*S4390, IF(Q4390&lt;Veriler!$G$2, Veriler!$G$2*S4390, Q4390*S4390)), 0))</f>
        <v>0</v>
      </c>
      <c r="U4390" s="133" t="str">
        <f t="shared" ref="U4390:U4403" si="1389">IF(T4390=0," ",T4390)</f>
        <v xml:space="preserve"> </v>
      </c>
      <c r="V4390" s="134" t="str">
        <f>IFERROR(IF(O4390="%10 sınırı aşılmıştır.",L4390-T4390,IFERROR(IF(F4390="",IF(S4390=1,0,IF(L4390-S4390=0,"",L4390-S4390)),IF(Veriler!M4390="",L4390,IF(L4390*Veriler!M4390=0,"",L4390*Veriler!M4390))),L4390)),0)</f>
        <v/>
      </c>
      <c r="W4390" s="146"/>
      <c r="X4390" s="146"/>
      <c r="Y4390" s="146"/>
    </row>
    <row r="4391" spans="1:25" s="99" customFormat="1" ht="54.75" customHeight="1" x14ac:dyDescent="0.25">
      <c r="A4391" s="96">
        <f t="shared" ref="A4391:A4403" si="1390">A4390+1</f>
        <v>3236</v>
      </c>
      <c r="B4391" s="175"/>
      <c r="C4391" s="176"/>
      <c r="D4391" s="113"/>
      <c r="E4391" s="115"/>
      <c r="F4391" s="174"/>
      <c r="G4391" s="114" t="str">
        <f t="shared" si="1385"/>
        <v/>
      </c>
      <c r="H4391" s="115"/>
      <c r="I4391" s="115"/>
      <c r="J4391" s="115"/>
      <c r="K4391" s="115"/>
      <c r="L4391" s="133" t="str">
        <f t="shared" si="1386"/>
        <v/>
      </c>
      <c r="M4391" s="116" t="str">
        <f>IF(L4391="", "", L4391/Veriler!$X$1)</f>
        <v/>
      </c>
      <c r="N4391" s="116" t="str">
        <f>IF(F4391&lt;&gt;"", "İthal Girdi", IF(Veriler!T4391="", "", IF(Veriler!S4391="H", "%0,5 üzerindedir", IF(Veriler!T4391&gt;0.1, "%10 sınırı aşılmıştır.", "Uygun"))))</f>
        <v>%0,5 üzerindedir</v>
      </c>
      <c r="O4391" s="116" t="str">
        <f t="shared" si="1387"/>
        <v xml:space="preserve"> </v>
      </c>
      <c r="P4391" s="117"/>
      <c r="Q4391" s="118"/>
      <c r="R4391" s="119" t="str">
        <f t="shared" si="1388"/>
        <v/>
      </c>
      <c r="S4391" s="133">
        <f>IFERROR(IF(M4391&lt;=0.005,IF(F4391="",L4391,0),IF(F4391&lt;&gt;"",0,IF(P4391="",0,IF(P4391="H",0,IF(Q4391&lt;Veriler!$G$2,L4391*Veriler!$G$2,L4391*Q4391)))))," ")</f>
        <v>0</v>
      </c>
      <c r="T4391" s="133">
        <f>IF(Veriler!T4391&lt;=0.1, S4391, IF(AND(Veriler!T4391&gt;0.1, F4391="", P4391="E"), IF(Q4391&gt;Veriler!$G$2, Q4391*S4391, IF(Q4391&lt;Veriler!$G$2, Veriler!$G$2*S4391, Q4391*S4391)), 0))</f>
        <v>0</v>
      </c>
      <c r="U4391" s="133" t="str">
        <f t="shared" si="1389"/>
        <v xml:space="preserve"> </v>
      </c>
      <c r="V4391" s="134" t="str">
        <f>IFERROR(IF(O4391="%10 sınırı aşılmıştır.",L4391-T4391,IFERROR(IF(F4391="",IF(S4391=1,0,IF(L4391-S4391=0,"",L4391-S4391)),IF(Veriler!M4391="",L4391,IF(L4391*Veriler!M4391=0,"",L4391*Veriler!M4391))),L4391)),0)</f>
        <v/>
      </c>
      <c r="W4391" s="146"/>
      <c r="X4391" s="146"/>
      <c r="Y4391" s="146"/>
    </row>
    <row r="4392" spans="1:25" s="99" customFormat="1" ht="54.75" customHeight="1" x14ac:dyDescent="0.25">
      <c r="A4392" s="96">
        <f t="shared" si="1390"/>
        <v>3237</v>
      </c>
      <c r="B4392" s="175"/>
      <c r="C4392" s="176"/>
      <c r="D4392" s="113"/>
      <c r="E4392" s="115"/>
      <c r="F4392" s="174"/>
      <c r="G4392" s="114" t="str">
        <f t="shared" si="1385"/>
        <v/>
      </c>
      <c r="H4392" s="115"/>
      <c r="I4392" s="115"/>
      <c r="J4392" s="115"/>
      <c r="K4392" s="115"/>
      <c r="L4392" s="133" t="str">
        <f t="shared" si="1386"/>
        <v/>
      </c>
      <c r="M4392" s="116" t="str">
        <f>IF(L4392="", "", L4392/Veriler!$X$1)</f>
        <v/>
      </c>
      <c r="N4392" s="116" t="str">
        <f>IF(F4392&lt;&gt;"", "İthal Girdi", IF(Veriler!T4392="", "", IF(Veriler!S4392="H", "%0,5 üzerindedir", IF(Veriler!T4392&gt;0.1, "%10 sınırı aşılmıştır.", "Uygun"))))</f>
        <v>%0,5 üzerindedir</v>
      </c>
      <c r="O4392" s="116" t="str">
        <f t="shared" si="1387"/>
        <v xml:space="preserve"> </v>
      </c>
      <c r="P4392" s="117"/>
      <c r="Q4392" s="118"/>
      <c r="R4392" s="119" t="str">
        <f t="shared" si="1388"/>
        <v/>
      </c>
      <c r="S4392" s="133">
        <f>IFERROR(IF(M4392&lt;=0.005,IF(F4392="",L4392,0),IF(F4392&lt;&gt;"",0,IF(P4392="",0,IF(P4392="H",0,IF(Q4392&lt;Veriler!$G$2,L4392*Veriler!$G$2,L4392*Q4392)))))," ")</f>
        <v>0</v>
      </c>
      <c r="T4392" s="133">
        <f>IF(Veriler!T4392&lt;=0.1, S4392, IF(AND(Veriler!T4392&gt;0.1, F4392="", P4392="E"), IF(Q4392&gt;Veriler!$G$2, Q4392*S4392, IF(Q4392&lt;Veriler!$G$2, Veriler!$G$2*S4392, Q4392*S4392)), 0))</f>
        <v>0</v>
      </c>
      <c r="U4392" s="133" t="str">
        <f t="shared" si="1389"/>
        <v xml:space="preserve"> </v>
      </c>
      <c r="V4392" s="134" t="str">
        <f>IFERROR(IF(O4392="%10 sınırı aşılmıştır.",L4392-T4392,IFERROR(IF(F4392="",IF(S4392=1,0,IF(L4392-S4392=0,"",L4392-S4392)),IF(Veriler!M4392="",L4392,IF(L4392*Veriler!M4392=0,"",L4392*Veriler!M4392))),L4392)),0)</f>
        <v/>
      </c>
      <c r="W4392" s="146"/>
      <c r="X4392" s="146"/>
      <c r="Y4392" s="146"/>
    </row>
    <row r="4393" spans="1:25" s="99" customFormat="1" ht="54.75" customHeight="1" x14ac:dyDescent="0.25">
      <c r="A4393" s="96">
        <f t="shared" si="1390"/>
        <v>3238</v>
      </c>
      <c r="B4393" s="175"/>
      <c r="C4393" s="176"/>
      <c r="D4393" s="113"/>
      <c r="E4393" s="115"/>
      <c r="F4393" s="174"/>
      <c r="G4393" s="114" t="str">
        <f t="shared" si="1385"/>
        <v/>
      </c>
      <c r="H4393" s="115"/>
      <c r="I4393" s="115"/>
      <c r="J4393" s="115"/>
      <c r="K4393" s="115"/>
      <c r="L4393" s="133" t="str">
        <f t="shared" si="1386"/>
        <v/>
      </c>
      <c r="M4393" s="116" t="str">
        <f>IF(L4393="", "", L4393/Veriler!$X$1)</f>
        <v/>
      </c>
      <c r="N4393" s="116" t="str">
        <f>IF(F4393&lt;&gt;"", "İthal Girdi", IF(Veriler!T4393="", "", IF(Veriler!S4393="H", "%0,5 üzerindedir", IF(Veriler!T4393&gt;0.1, "%10 sınırı aşılmıştır.", "Uygun"))))</f>
        <v>%0,5 üzerindedir</v>
      </c>
      <c r="O4393" s="116" t="str">
        <f t="shared" si="1387"/>
        <v xml:space="preserve"> </v>
      </c>
      <c r="P4393" s="117"/>
      <c r="Q4393" s="118"/>
      <c r="R4393" s="119" t="str">
        <f t="shared" si="1388"/>
        <v/>
      </c>
      <c r="S4393" s="133">
        <f>IFERROR(IF(M4393&lt;=0.005,IF(F4393="",L4393,0),IF(F4393&lt;&gt;"",0,IF(P4393="",0,IF(P4393="H",0,IF(Q4393&lt;Veriler!$G$2,L4393*Veriler!$G$2,L4393*Q4393)))))," ")</f>
        <v>0</v>
      </c>
      <c r="T4393" s="133">
        <f>IF(Veriler!T4393&lt;=0.1, S4393, IF(AND(Veriler!T4393&gt;0.1, F4393="", P4393="E"), IF(Q4393&gt;Veriler!$G$2, Q4393*S4393, IF(Q4393&lt;Veriler!$G$2, Veriler!$G$2*S4393, Q4393*S4393)), 0))</f>
        <v>0</v>
      </c>
      <c r="U4393" s="133" t="str">
        <f t="shared" si="1389"/>
        <v xml:space="preserve"> </v>
      </c>
      <c r="V4393" s="134" t="str">
        <f>IFERROR(IF(O4393="%10 sınırı aşılmıştır.",L4393-T4393,IFERROR(IF(F4393="",IF(S4393=1,0,IF(L4393-S4393=0,"",L4393-S4393)),IF(Veriler!M4393="",L4393,IF(L4393*Veriler!M4393=0,"",L4393*Veriler!M4393))),L4393)),0)</f>
        <v/>
      </c>
      <c r="W4393" s="146"/>
      <c r="X4393" s="146"/>
      <c r="Y4393" s="146"/>
    </row>
    <row r="4394" spans="1:25" s="99" customFormat="1" ht="54.75" customHeight="1" x14ac:dyDescent="0.25">
      <c r="A4394" s="96">
        <f t="shared" si="1390"/>
        <v>3239</v>
      </c>
      <c r="B4394" s="175"/>
      <c r="C4394" s="176"/>
      <c r="D4394" s="113"/>
      <c r="E4394" s="115"/>
      <c r="F4394" s="174"/>
      <c r="G4394" s="114" t="str">
        <f t="shared" si="1385"/>
        <v/>
      </c>
      <c r="H4394" s="115"/>
      <c r="I4394" s="115"/>
      <c r="J4394" s="115"/>
      <c r="K4394" s="115"/>
      <c r="L4394" s="133" t="str">
        <f t="shared" si="1386"/>
        <v/>
      </c>
      <c r="M4394" s="116" t="str">
        <f>IF(L4394="", "", L4394/Veriler!$X$1)</f>
        <v/>
      </c>
      <c r="N4394" s="116" t="str">
        <f>IF(F4394&lt;&gt;"", "İthal Girdi", IF(Veriler!T4394="", "", IF(Veriler!S4394="H", "%0,5 üzerindedir", IF(Veriler!T4394&gt;0.1, "%10 sınırı aşılmıştır.", "Uygun"))))</f>
        <v>%0,5 üzerindedir</v>
      </c>
      <c r="O4394" s="116" t="str">
        <f t="shared" si="1387"/>
        <v xml:space="preserve"> </v>
      </c>
      <c r="P4394" s="117"/>
      <c r="Q4394" s="118"/>
      <c r="R4394" s="119" t="str">
        <f t="shared" si="1388"/>
        <v/>
      </c>
      <c r="S4394" s="133">
        <f>IFERROR(IF(M4394&lt;=0.005,IF(F4394="",L4394,0),IF(F4394&lt;&gt;"",0,IF(P4394="",0,IF(P4394="H",0,IF(Q4394&lt;Veriler!$G$2,L4394*Veriler!$G$2,L4394*Q4394)))))," ")</f>
        <v>0</v>
      </c>
      <c r="T4394" s="133">
        <f>IF(Veriler!T4394&lt;=0.1, S4394, IF(AND(Veriler!T4394&gt;0.1, F4394="", P4394="E"), IF(Q4394&gt;Veriler!$G$2, Q4394*S4394, IF(Q4394&lt;Veriler!$G$2, Veriler!$G$2*S4394, Q4394*S4394)), 0))</f>
        <v>0</v>
      </c>
      <c r="U4394" s="133" t="str">
        <f t="shared" si="1389"/>
        <v xml:space="preserve"> </v>
      </c>
      <c r="V4394" s="134" t="str">
        <f>IFERROR(IF(O4394="%10 sınırı aşılmıştır.",L4394-T4394,IFERROR(IF(F4394="",IF(S4394=1,0,IF(L4394-S4394=0,"",L4394-S4394)),IF(Veriler!M4394="",L4394,IF(L4394*Veriler!M4394=0,"",L4394*Veriler!M4394))),L4394)),0)</f>
        <v/>
      </c>
      <c r="W4394" s="146"/>
      <c r="X4394" s="146"/>
      <c r="Y4394" s="146"/>
    </row>
    <row r="4395" spans="1:25" s="99" customFormat="1" ht="54.75" customHeight="1" x14ac:dyDescent="0.25">
      <c r="A4395" s="96">
        <f t="shared" si="1390"/>
        <v>3240</v>
      </c>
      <c r="B4395" s="175"/>
      <c r="C4395" s="176"/>
      <c r="D4395" s="113"/>
      <c r="E4395" s="115"/>
      <c r="F4395" s="174"/>
      <c r="G4395" s="114" t="str">
        <f t="shared" si="1385"/>
        <v/>
      </c>
      <c r="H4395" s="115"/>
      <c r="I4395" s="115"/>
      <c r="J4395" s="115"/>
      <c r="K4395" s="115"/>
      <c r="L4395" s="133" t="str">
        <f t="shared" si="1386"/>
        <v/>
      </c>
      <c r="M4395" s="116" t="str">
        <f>IF(L4395="", "", L4395/Veriler!$X$1)</f>
        <v/>
      </c>
      <c r="N4395" s="116" t="str">
        <f>IF(F4395&lt;&gt;"", "İthal Girdi", IF(Veriler!T4395="", "", IF(Veriler!S4395="H", "%0,5 üzerindedir", IF(Veriler!T4395&gt;0.1, "%10 sınırı aşılmıştır.", "Uygun"))))</f>
        <v>%0,5 üzerindedir</v>
      </c>
      <c r="O4395" s="116" t="str">
        <f t="shared" si="1387"/>
        <v xml:space="preserve"> </v>
      </c>
      <c r="P4395" s="117"/>
      <c r="Q4395" s="118"/>
      <c r="R4395" s="119" t="str">
        <f t="shared" si="1388"/>
        <v/>
      </c>
      <c r="S4395" s="133">
        <f>IFERROR(IF(M4395&lt;=0.005,IF(F4395="",L4395,0),IF(F4395&lt;&gt;"",0,IF(P4395="",0,IF(P4395="H",0,IF(Q4395&lt;Veriler!$G$2,L4395*Veriler!$G$2,L4395*Q4395)))))," ")</f>
        <v>0</v>
      </c>
      <c r="T4395" s="133">
        <f>IF(Veriler!T4395&lt;=0.1, S4395, IF(AND(Veriler!T4395&gt;0.1, F4395="", P4395="E"), IF(Q4395&gt;Veriler!$G$2, Q4395*S4395, IF(Q4395&lt;Veriler!$G$2, Veriler!$G$2*S4395, Q4395*S4395)), 0))</f>
        <v>0</v>
      </c>
      <c r="U4395" s="133" t="str">
        <f t="shared" si="1389"/>
        <v xml:space="preserve"> </v>
      </c>
      <c r="V4395" s="134" t="str">
        <f>IFERROR(IF(O4395="%10 sınırı aşılmıştır.",L4395-T4395,IFERROR(IF(F4395="",IF(S4395=1,0,IF(L4395-S4395=0,"",L4395-S4395)),IF(Veriler!M4395="",L4395,IF(L4395*Veriler!M4395=0,"",L4395*Veriler!M4395))),L4395)),0)</f>
        <v/>
      </c>
      <c r="W4395" s="146"/>
      <c r="X4395" s="146"/>
      <c r="Y4395" s="146"/>
    </row>
    <row r="4396" spans="1:25" s="99" customFormat="1" ht="54.75" customHeight="1" x14ac:dyDescent="0.25">
      <c r="A4396" s="96">
        <f t="shared" si="1390"/>
        <v>3241</v>
      </c>
      <c r="B4396" s="175"/>
      <c r="C4396" s="176"/>
      <c r="D4396" s="113"/>
      <c r="E4396" s="115"/>
      <c r="F4396" s="174"/>
      <c r="G4396" s="114" t="str">
        <f t="shared" si="1385"/>
        <v/>
      </c>
      <c r="H4396" s="115"/>
      <c r="I4396" s="115"/>
      <c r="J4396" s="115"/>
      <c r="K4396" s="115"/>
      <c r="L4396" s="133" t="str">
        <f t="shared" si="1386"/>
        <v/>
      </c>
      <c r="M4396" s="116" t="str">
        <f>IF(L4396="", "", L4396/Veriler!$X$1)</f>
        <v/>
      </c>
      <c r="N4396" s="116" t="str">
        <f>IF(F4396&lt;&gt;"", "İthal Girdi", IF(Veriler!T4396="", "", IF(Veriler!S4396="H", "%0,5 üzerindedir", IF(Veriler!T4396&gt;0.1, "%10 sınırı aşılmıştır.", "Uygun"))))</f>
        <v>%0,5 üzerindedir</v>
      </c>
      <c r="O4396" s="116" t="str">
        <f t="shared" si="1387"/>
        <v xml:space="preserve"> </v>
      </c>
      <c r="P4396" s="117"/>
      <c r="Q4396" s="118"/>
      <c r="R4396" s="119" t="str">
        <f t="shared" si="1388"/>
        <v/>
      </c>
      <c r="S4396" s="133">
        <f>IFERROR(IF(M4396&lt;=0.005,IF(F4396="",L4396,0),IF(F4396&lt;&gt;"",0,IF(P4396="",0,IF(P4396="H",0,IF(Q4396&lt;Veriler!$G$2,L4396*Veriler!$G$2,L4396*Q4396)))))," ")</f>
        <v>0</v>
      </c>
      <c r="T4396" s="133">
        <f>IF(Veriler!T4396&lt;=0.1, S4396, IF(AND(Veriler!T4396&gt;0.1, F4396="", P4396="E"), IF(Q4396&gt;Veriler!$G$2, Q4396*S4396, IF(Q4396&lt;Veriler!$G$2, Veriler!$G$2*S4396, Q4396*S4396)), 0))</f>
        <v>0</v>
      </c>
      <c r="U4396" s="133" t="str">
        <f t="shared" si="1389"/>
        <v xml:space="preserve"> </v>
      </c>
      <c r="V4396" s="134" t="str">
        <f>IFERROR(IF(O4396="%10 sınırı aşılmıştır.",L4396-T4396,IFERROR(IF(F4396="",IF(S4396=1,0,IF(L4396-S4396=0,"",L4396-S4396)),IF(Veriler!M4396="",L4396,IF(L4396*Veriler!M4396=0,"",L4396*Veriler!M4396))),L4396)),0)</f>
        <v/>
      </c>
      <c r="W4396" s="146"/>
      <c r="X4396" s="146"/>
      <c r="Y4396" s="146"/>
    </row>
    <row r="4397" spans="1:25" s="99" customFormat="1" ht="54.75" customHeight="1" x14ac:dyDescent="0.25">
      <c r="A4397" s="96">
        <f t="shared" si="1390"/>
        <v>3242</v>
      </c>
      <c r="B4397" s="175"/>
      <c r="C4397" s="176"/>
      <c r="D4397" s="113"/>
      <c r="E4397" s="115"/>
      <c r="F4397" s="174"/>
      <c r="G4397" s="114" t="str">
        <f t="shared" si="1385"/>
        <v/>
      </c>
      <c r="H4397" s="115"/>
      <c r="I4397" s="115"/>
      <c r="J4397" s="115"/>
      <c r="K4397" s="115"/>
      <c r="L4397" s="133" t="str">
        <f t="shared" si="1386"/>
        <v/>
      </c>
      <c r="M4397" s="116" t="str">
        <f>IF(L4397="", "", L4397/Veriler!$X$1)</f>
        <v/>
      </c>
      <c r="N4397" s="116" t="str">
        <f>IF(F4397&lt;&gt;"", "İthal Girdi", IF(Veriler!T4397="", "", IF(Veriler!S4397="H", "%0,5 üzerindedir", IF(Veriler!T4397&gt;0.1, "%10 sınırı aşılmıştır.", "Uygun"))))</f>
        <v>%0,5 üzerindedir</v>
      </c>
      <c r="O4397" s="116" t="str">
        <f t="shared" si="1387"/>
        <v xml:space="preserve"> </v>
      </c>
      <c r="P4397" s="117"/>
      <c r="Q4397" s="118"/>
      <c r="R4397" s="119" t="str">
        <f t="shared" si="1388"/>
        <v/>
      </c>
      <c r="S4397" s="133">
        <f>IFERROR(IF(M4397&lt;=0.005,IF(F4397="",L4397,0),IF(F4397&lt;&gt;"",0,IF(P4397="",0,IF(P4397="H",0,IF(Q4397&lt;Veriler!$G$2,L4397*Veriler!$G$2,L4397*Q4397)))))," ")</f>
        <v>0</v>
      </c>
      <c r="T4397" s="133">
        <f>IF(Veriler!T4397&lt;=0.1, S4397, IF(AND(Veriler!T4397&gt;0.1, F4397="", P4397="E"), IF(Q4397&gt;Veriler!$G$2, Q4397*S4397, IF(Q4397&lt;Veriler!$G$2, Veriler!$G$2*S4397, Q4397*S4397)), 0))</f>
        <v>0</v>
      </c>
      <c r="U4397" s="133" t="str">
        <f t="shared" si="1389"/>
        <v xml:space="preserve"> </v>
      </c>
      <c r="V4397" s="134" t="str">
        <f>IFERROR(IF(O4397="%10 sınırı aşılmıştır.",L4397-T4397,IFERROR(IF(F4397="",IF(S4397=1,0,IF(L4397-S4397=0,"",L4397-S4397)),IF(Veriler!M4397="",L4397,IF(L4397*Veriler!M4397=0,"",L4397*Veriler!M4397))),L4397)),0)</f>
        <v/>
      </c>
      <c r="W4397" s="146"/>
      <c r="X4397" s="146"/>
      <c r="Y4397" s="146"/>
    </row>
    <row r="4398" spans="1:25" s="99" customFormat="1" ht="54.75" customHeight="1" x14ac:dyDescent="0.25">
      <c r="A4398" s="96">
        <f t="shared" si="1390"/>
        <v>3243</v>
      </c>
      <c r="B4398" s="175"/>
      <c r="C4398" s="176"/>
      <c r="D4398" s="113"/>
      <c r="E4398" s="115"/>
      <c r="F4398" s="174"/>
      <c r="G4398" s="114" t="str">
        <f t="shared" si="1385"/>
        <v/>
      </c>
      <c r="H4398" s="115"/>
      <c r="I4398" s="115"/>
      <c r="J4398" s="115"/>
      <c r="K4398" s="115"/>
      <c r="L4398" s="133" t="str">
        <f t="shared" si="1386"/>
        <v/>
      </c>
      <c r="M4398" s="116" t="str">
        <f>IF(L4398="", "", L4398/Veriler!$X$1)</f>
        <v/>
      </c>
      <c r="N4398" s="116" t="str">
        <f>IF(F4398&lt;&gt;"", "İthal Girdi", IF(Veriler!T4398="", "", IF(Veriler!S4398="H", "%0,5 üzerindedir", IF(Veriler!T4398&gt;0.1, "%10 sınırı aşılmıştır.", "Uygun"))))</f>
        <v>%0,5 üzerindedir</v>
      </c>
      <c r="O4398" s="116" t="str">
        <f t="shared" si="1387"/>
        <v xml:space="preserve"> </v>
      </c>
      <c r="P4398" s="117"/>
      <c r="Q4398" s="118"/>
      <c r="R4398" s="119" t="str">
        <f t="shared" si="1388"/>
        <v/>
      </c>
      <c r="S4398" s="133">
        <f>IFERROR(IF(M4398&lt;=0.005,IF(F4398="",L4398,0),IF(F4398&lt;&gt;"",0,IF(P4398="",0,IF(P4398="H",0,IF(Q4398&lt;Veriler!$G$2,L4398*Veriler!$G$2,L4398*Q4398)))))," ")</f>
        <v>0</v>
      </c>
      <c r="T4398" s="133">
        <f>IF(Veriler!T4398&lt;=0.1, S4398, IF(AND(Veriler!T4398&gt;0.1, F4398="", P4398="E"), IF(Q4398&gt;Veriler!$G$2, Q4398*S4398, IF(Q4398&lt;Veriler!$G$2, Veriler!$G$2*S4398, Q4398*S4398)), 0))</f>
        <v>0</v>
      </c>
      <c r="U4398" s="133" t="str">
        <f t="shared" si="1389"/>
        <v xml:space="preserve"> </v>
      </c>
      <c r="V4398" s="134" t="str">
        <f>IFERROR(IF(O4398="%10 sınırı aşılmıştır.",L4398-T4398,IFERROR(IF(F4398="",IF(S4398=1,0,IF(L4398-S4398=0,"",L4398-S4398)),IF(Veriler!M4398="",L4398,IF(L4398*Veriler!M4398=0,"",L4398*Veriler!M4398))),L4398)),0)</f>
        <v/>
      </c>
      <c r="W4398" s="146"/>
      <c r="X4398" s="146"/>
      <c r="Y4398" s="146"/>
    </row>
    <row r="4399" spans="1:25" s="99" customFormat="1" ht="54.75" customHeight="1" x14ac:dyDescent="0.25">
      <c r="A4399" s="96">
        <f t="shared" si="1390"/>
        <v>3244</v>
      </c>
      <c r="B4399" s="175"/>
      <c r="C4399" s="176"/>
      <c r="D4399" s="113"/>
      <c r="E4399" s="115"/>
      <c r="F4399" s="174"/>
      <c r="G4399" s="114" t="str">
        <f t="shared" si="1385"/>
        <v/>
      </c>
      <c r="H4399" s="115"/>
      <c r="I4399" s="115"/>
      <c r="J4399" s="115"/>
      <c r="K4399" s="115"/>
      <c r="L4399" s="133" t="str">
        <f t="shared" si="1386"/>
        <v/>
      </c>
      <c r="M4399" s="116" t="str">
        <f>IF(L4399="", "", L4399/Veriler!$X$1)</f>
        <v/>
      </c>
      <c r="N4399" s="116" t="str">
        <f>IF(F4399&lt;&gt;"", "İthal Girdi", IF(Veriler!T4399="", "", IF(Veriler!S4399="H", "%0,5 üzerindedir", IF(Veriler!T4399&gt;0.1, "%10 sınırı aşılmıştır.", "Uygun"))))</f>
        <v>%0,5 üzerindedir</v>
      </c>
      <c r="O4399" s="116" t="str">
        <f t="shared" si="1387"/>
        <v xml:space="preserve"> </v>
      </c>
      <c r="P4399" s="117"/>
      <c r="Q4399" s="118"/>
      <c r="R4399" s="119" t="str">
        <f t="shared" si="1388"/>
        <v/>
      </c>
      <c r="S4399" s="133">
        <f>IFERROR(IF(M4399&lt;=0.005,IF(F4399="",L4399,0),IF(F4399&lt;&gt;"",0,IF(P4399="",0,IF(P4399="H",0,IF(Q4399&lt;Veriler!$G$2,L4399*Veriler!$G$2,L4399*Q4399)))))," ")</f>
        <v>0</v>
      </c>
      <c r="T4399" s="133">
        <f>IF(Veriler!T4399&lt;=0.1, S4399, IF(AND(Veriler!T4399&gt;0.1, F4399="", P4399="E"), IF(Q4399&gt;Veriler!$G$2, Q4399*S4399, IF(Q4399&lt;Veriler!$G$2, Veriler!$G$2*S4399, Q4399*S4399)), 0))</f>
        <v>0</v>
      </c>
      <c r="U4399" s="133" t="str">
        <f t="shared" si="1389"/>
        <v xml:space="preserve"> </v>
      </c>
      <c r="V4399" s="134" t="str">
        <f>IFERROR(IF(O4399="%10 sınırı aşılmıştır.",L4399-T4399,IFERROR(IF(F4399="",IF(S4399=1,0,IF(L4399-S4399=0,"",L4399-S4399)),IF(Veriler!M4399="",L4399,IF(L4399*Veriler!M4399=0,"",L4399*Veriler!M4399))),L4399)),0)</f>
        <v/>
      </c>
      <c r="W4399" s="146"/>
      <c r="X4399" s="146"/>
      <c r="Y4399" s="146"/>
    </row>
    <row r="4400" spans="1:25" s="99" customFormat="1" ht="54.75" customHeight="1" x14ac:dyDescent="0.25">
      <c r="A4400" s="96">
        <f t="shared" si="1390"/>
        <v>3245</v>
      </c>
      <c r="B4400" s="175"/>
      <c r="C4400" s="176"/>
      <c r="D4400" s="113"/>
      <c r="E4400" s="115"/>
      <c r="F4400" s="174"/>
      <c r="G4400" s="114" t="str">
        <f t="shared" si="1385"/>
        <v/>
      </c>
      <c r="H4400" s="115"/>
      <c r="I4400" s="115"/>
      <c r="J4400" s="115"/>
      <c r="K4400" s="115"/>
      <c r="L4400" s="133" t="str">
        <f t="shared" si="1386"/>
        <v/>
      </c>
      <c r="M4400" s="116" t="str">
        <f>IF(L4400="", "", L4400/Veriler!$X$1)</f>
        <v/>
      </c>
      <c r="N4400" s="116" t="str">
        <f>IF(F4400&lt;&gt;"", "İthal Girdi", IF(Veriler!T4400="", "", IF(Veriler!S4400="H", "%0,5 üzerindedir", IF(Veriler!T4400&gt;0.1, "%10 sınırı aşılmıştır.", "Uygun"))))</f>
        <v>%0,5 üzerindedir</v>
      </c>
      <c r="O4400" s="116" t="str">
        <f t="shared" si="1387"/>
        <v xml:space="preserve"> </v>
      </c>
      <c r="P4400" s="117"/>
      <c r="Q4400" s="118"/>
      <c r="R4400" s="119" t="str">
        <f t="shared" si="1388"/>
        <v/>
      </c>
      <c r="S4400" s="133">
        <f>IFERROR(IF(M4400&lt;=0.005,IF(F4400="",L4400,0),IF(F4400&lt;&gt;"",0,IF(P4400="",0,IF(P4400="H",0,IF(Q4400&lt;Veriler!$G$2,L4400*Veriler!$G$2,L4400*Q4400)))))," ")</f>
        <v>0</v>
      </c>
      <c r="T4400" s="133">
        <f>IF(Veriler!T4400&lt;=0.1, S4400, IF(AND(Veriler!T4400&gt;0.1, F4400="", P4400="E"), IF(Q4400&gt;Veriler!$G$2, Q4400*S4400, IF(Q4400&lt;Veriler!$G$2, Veriler!$G$2*S4400, Q4400*S4400)), 0))</f>
        <v>0</v>
      </c>
      <c r="U4400" s="133" t="str">
        <f t="shared" si="1389"/>
        <v xml:space="preserve"> </v>
      </c>
      <c r="V4400" s="134" t="str">
        <f>IFERROR(IF(O4400="%10 sınırı aşılmıştır.",L4400-T4400,IFERROR(IF(F4400="",IF(S4400=1,0,IF(L4400-S4400=0,"",L4400-S4400)),IF(Veriler!M4400="",L4400,IF(L4400*Veriler!M4400=0,"",L4400*Veriler!M4400))),L4400)),0)</f>
        <v/>
      </c>
      <c r="W4400" s="146"/>
      <c r="X4400" s="146"/>
      <c r="Y4400" s="146"/>
    </row>
    <row r="4401" spans="1:25" s="99" customFormat="1" ht="54.75" customHeight="1" x14ac:dyDescent="0.25">
      <c r="A4401" s="96">
        <f t="shared" si="1390"/>
        <v>3246</v>
      </c>
      <c r="B4401" s="175"/>
      <c r="C4401" s="176"/>
      <c r="D4401" s="113"/>
      <c r="E4401" s="115"/>
      <c r="F4401" s="174"/>
      <c r="G4401" s="114" t="str">
        <f t="shared" si="1385"/>
        <v/>
      </c>
      <c r="H4401" s="115"/>
      <c r="I4401" s="115"/>
      <c r="J4401" s="115"/>
      <c r="K4401" s="115"/>
      <c r="L4401" s="133" t="str">
        <f t="shared" si="1386"/>
        <v/>
      </c>
      <c r="M4401" s="116" t="str">
        <f>IF(L4401="", "", L4401/Veriler!$X$1)</f>
        <v/>
      </c>
      <c r="N4401" s="116" t="str">
        <f>IF(F4401&lt;&gt;"", "İthal Girdi", IF(Veriler!T4401="", "", IF(Veriler!S4401="H", "%0,5 üzerindedir", IF(Veriler!T4401&gt;0.1, "%10 sınırı aşılmıştır.", "Uygun"))))</f>
        <v>%0,5 üzerindedir</v>
      </c>
      <c r="O4401" s="116" t="str">
        <f t="shared" si="1387"/>
        <v xml:space="preserve"> </v>
      </c>
      <c r="P4401" s="117"/>
      <c r="Q4401" s="118"/>
      <c r="R4401" s="119" t="str">
        <f t="shared" si="1388"/>
        <v/>
      </c>
      <c r="S4401" s="133">
        <f>IFERROR(IF(M4401&lt;=0.005,IF(F4401="",L4401,0),IF(F4401&lt;&gt;"",0,IF(P4401="",0,IF(P4401="H",0,IF(Q4401&lt;Veriler!$G$2,L4401*Veriler!$G$2,L4401*Q4401)))))," ")</f>
        <v>0</v>
      </c>
      <c r="T4401" s="133">
        <f>IF(Veriler!T4401&lt;=0.1, S4401, IF(AND(Veriler!T4401&gt;0.1, F4401="", P4401="E"), IF(Q4401&gt;Veriler!$G$2, Q4401*S4401, IF(Q4401&lt;Veriler!$G$2, Veriler!$G$2*S4401, Q4401*S4401)), 0))</f>
        <v>0</v>
      </c>
      <c r="U4401" s="133" t="str">
        <f t="shared" si="1389"/>
        <v xml:space="preserve"> </v>
      </c>
      <c r="V4401" s="134" t="str">
        <f>IFERROR(IF(O4401="%10 sınırı aşılmıştır.",L4401-T4401,IFERROR(IF(F4401="",IF(S4401=1,0,IF(L4401-S4401=0,"",L4401-S4401)),IF(Veriler!M4401="",L4401,IF(L4401*Veriler!M4401=0,"",L4401*Veriler!M4401))),L4401)),0)</f>
        <v/>
      </c>
      <c r="W4401" s="146"/>
      <c r="X4401" s="146"/>
      <c r="Y4401" s="146"/>
    </row>
    <row r="4402" spans="1:25" s="99" customFormat="1" ht="54.75" customHeight="1" x14ac:dyDescent="0.25">
      <c r="A4402" s="96">
        <f t="shared" si="1390"/>
        <v>3247</v>
      </c>
      <c r="B4402" s="175"/>
      <c r="C4402" s="176"/>
      <c r="D4402" s="113"/>
      <c r="E4402" s="115"/>
      <c r="F4402" s="174"/>
      <c r="G4402" s="114" t="str">
        <f t="shared" si="1385"/>
        <v/>
      </c>
      <c r="H4402" s="115"/>
      <c r="I4402" s="115"/>
      <c r="J4402" s="115"/>
      <c r="K4402" s="115"/>
      <c r="L4402" s="133" t="str">
        <f t="shared" si="1386"/>
        <v/>
      </c>
      <c r="M4402" s="116" t="str">
        <f>IF(L4402="", "", L4402/Veriler!$X$1)</f>
        <v/>
      </c>
      <c r="N4402" s="116" t="str">
        <f>IF(F4402&lt;&gt;"", "İthal Girdi", IF(Veriler!T4402="", "", IF(Veriler!S4402="H", "%0,5 üzerindedir", IF(Veriler!T4402&gt;0.1, "%10 sınırı aşılmıştır.", "Uygun"))))</f>
        <v>%0,5 üzerindedir</v>
      </c>
      <c r="O4402" s="116" t="str">
        <f t="shared" si="1387"/>
        <v xml:space="preserve"> </v>
      </c>
      <c r="P4402" s="117"/>
      <c r="Q4402" s="118"/>
      <c r="R4402" s="119" t="str">
        <f t="shared" si="1388"/>
        <v/>
      </c>
      <c r="S4402" s="133">
        <f>IFERROR(IF(M4402&lt;=0.005,IF(F4402="",L4402,0),IF(F4402&lt;&gt;"",0,IF(P4402="",0,IF(P4402="H",0,IF(Q4402&lt;Veriler!$G$2,L4402*Veriler!$G$2,L4402*Q4402)))))," ")</f>
        <v>0</v>
      </c>
      <c r="T4402" s="133">
        <f>IF(Veriler!T4402&lt;=0.1, S4402, IF(AND(Veriler!T4402&gt;0.1, F4402="", P4402="E"), IF(Q4402&gt;Veriler!$G$2, Q4402*S4402, IF(Q4402&lt;Veriler!$G$2, Veriler!$G$2*S4402, Q4402*S4402)), 0))</f>
        <v>0</v>
      </c>
      <c r="U4402" s="133" t="str">
        <f t="shared" si="1389"/>
        <v xml:space="preserve"> </v>
      </c>
      <c r="V4402" s="134" t="str">
        <f>IFERROR(IF(O4402="%10 sınırı aşılmıştır.",L4402-T4402,IFERROR(IF(F4402="",IF(S4402=1,0,IF(L4402-S4402=0,"",L4402-S4402)),IF(Veriler!M4402="",L4402,IF(L4402*Veriler!M4402=0,"",L4402*Veriler!M4402))),L4402)),0)</f>
        <v/>
      </c>
      <c r="W4402" s="146"/>
      <c r="X4402" s="146"/>
      <c r="Y4402" s="146"/>
    </row>
    <row r="4403" spans="1:25" s="99" customFormat="1" ht="54.75" customHeight="1" x14ac:dyDescent="0.25">
      <c r="A4403" s="96">
        <f t="shared" si="1390"/>
        <v>3248</v>
      </c>
      <c r="B4403" s="175"/>
      <c r="C4403" s="176"/>
      <c r="D4403" s="113"/>
      <c r="E4403" s="115"/>
      <c r="F4403" s="174"/>
      <c r="G4403" s="114" t="str">
        <f t="shared" si="1385"/>
        <v/>
      </c>
      <c r="H4403" s="115"/>
      <c r="I4403" s="115"/>
      <c r="J4403" s="115"/>
      <c r="K4403" s="115"/>
      <c r="L4403" s="133" t="str">
        <f t="shared" si="1386"/>
        <v/>
      </c>
      <c r="M4403" s="116" t="str">
        <f>IF(L4403="", "", L4403/Veriler!$X$1)</f>
        <v/>
      </c>
      <c r="N4403" s="116" t="str">
        <f>IF(F4403&lt;&gt;"", "İthal Girdi", IF(Veriler!T4403="", "", IF(Veriler!S4403="H", "%0,5 üzerindedir", IF(Veriler!T4403&gt;0.1, "%10 sınırı aşılmıştır.", "Uygun"))))</f>
        <v>%0,5 üzerindedir</v>
      </c>
      <c r="O4403" s="116" t="str">
        <f t="shared" si="1387"/>
        <v xml:space="preserve"> </v>
      </c>
      <c r="P4403" s="117"/>
      <c r="Q4403" s="118"/>
      <c r="R4403" s="119" t="str">
        <f t="shared" si="1388"/>
        <v/>
      </c>
      <c r="S4403" s="133">
        <f>IFERROR(IF(M4403&lt;=0.005,IF(F4403="",L4403,0),IF(F4403&lt;&gt;"",0,IF(P4403="",0,IF(P4403="H",0,IF(Q4403&lt;Veriler!$G$2,L4403*Veriler!$G$2,L4403*Q4403)))))," ")</f>
        <v>0</v>
      </c>
      <c r="T4403" s="133">
        <f>IF(Veriler!T4403&lt;=0.1, S4403, IF(AND(Veriler!T4403&gt;0.1, F4403="", P4403="E"), IF(Q4403&gt;Veriler!$G$2, Q4403*S4403, IF(Q4403&lt;Veriler!$G$2, Veriler!$G$2*S4403, Q4403*S4403)), 0))</f>
        <v>0</v>
      </c>
      <c r="U4403" s="133" t="str">
        <f t="shared" si="1389"/>
        <v xml:space="preserve"> </v>
      </c>
      <c r="V4403" s="134" t="str">
        <f>IFERROR(IF(O4403="%10 sınırı aşılmıştır.",L4403-T4403,IFERROR(IF(F4403="",IF(S4403=1,0,IF(L4403-S4403=0,"",L4403-S4403)),IF(Veriler!M4403="",L4403,IF(L4403*Veriler!M4403=0,"",L4403*Veriler!M4403))),L4403)),0)</f>
        <v/>
      </c>
      <c r="W4403" s="146"/>
      <c r="X4403" s="146"/>
      <c r="Y4403" s="146"/>
    </row>
    <row r="4404" spans="1:25" s="99" customFormat="1" ht="24" customHeight="1" x14ac:dyDescent="0.25">
      <c r="A4404" s="103"/>
      <c r="B4404" s="104"/>
      <c r="C4404" s="104"/>
      <c r="D4404" s="104"/>
      <c r="E4404" s="103"/>
      <c r="F4404" s="135"/>
      <c r="G4404" s="157"/>
      <c r="H4404" s="103"/>
      <c r="I4404" s="103"/>
      <c r="J4404" s="103"/>
      <c r="K4404" s="103"/>
      <c r="L4404" s="136">
        <f>SUM(L4375:L4388,L4390:L4403)</f>
        <v>0</v>
      </c>
      <c r="M4404" s="158"/>
      <c r="N4404" s="158"/>
      <c r="O4404" s="158"/>
      <c r="P4404" s="105"/>
      <c r="Q4404" s="106"/>
      <c r="R4404" s="159"/>
      <c r="S4404" s="160"/>
      <c r="T4404" s="160"/>
      <c r="U4404" s="160"/>
      <c r="V4404" s="160"/>
      <c r="W4404" s="146"/>
      <c r="X4404" s="146"/>
      <c r="Y4404" s="146"/>
    </row>
    <row r="4405" spans="1:25" s="99" customFormat="1" ht="31.5" customHeight="1" x14ac:dyDescent="0.25">
      <c r="A4405" s="103"/>
      <c r="B4405" s="104"/>
      <c r="C4405" s="104"/>
      <c r="D4405" s="104"/>
      <c r="E4405" s="103"/>
      <c r="F4405" s="135"/>
      <c r="G4405" s="157"/>
      <c r="H4405" s="103"/>
      <c r="I4405" s="103"/>
      <c r="J4405" s="103"/>
      <c r="K4405" s="103"/>
      <c r="L4405" s="161"/>
      <c r="M4405" s="158"/>
      <c r="N4405" s="158"/>
      <c r="O4405" s="158"/>
      <c r="P4405" s="105"/>
      <c r="Q4405" s="106"/>
      <c r="R4405" s="159"/>
      <c r="S4405" s="162" t="s">
        <v>57</v>
      </c>
      <c r="T4405" s="162" t="s">
        <v>57</v>
      </c>
      <c r="U4405" s="162" t="s">
        <v>57</v>
      </c>
      <c r="V4405" s="163" t="s">
        <v>58</v>
      </c>
      <c r="W4405" s="146"/>
      <c r="X4405" s="146"/>
      <c r="Y4405" s="146"/>
    </row>
    <row r="4406" spans="1:25" s="99" customFormat="1" ht="58.5" customHeight="1" x14ac:dyDescent="0.25">
      <c r="A4406" s="185" t="s">
        <v>59</v>
      </c>
      <c r="B4406" s="180"/>
      <c r="C4406" s="180"/>
      <c r="D4406" s="180"/>
      <c r="E4406" s="180"/>
      <c r="F4406" s="180"/>
      <c r="G4406" s="180"/>
      <c r="H4406" s="180"/>
      <c r="I4406" s="180"/>
      <c r="J4406" s="180"/>
      <c r="K4406" s="180"/>
      <c r="L4406" s="180"/>
      <c r="M4406" s="180"/>
      <c r="N4406" s="180"/>
      <c r="O4406" s="180"/>
      <c r="P4406" s="180"/>
      <c r="Q4406" s="180"/>
      <c r="R4406" s="176"/>
      <c r="S4406" s="137">
        <f>SUM(S4368,S4375:S4388,S4390:S4403)</f>
        <v>0</v>
      </c>
      <c r="T4406" s="137" t="str">
        <f>IF(SUM(T4375:T4388,T4390:T4403)=0," ",SUM(T4375:T4388,T4390:T4403))</f>
        <v xml:space="preserve"> </v>
      </c>
      <c r="U4406" s="137" t="str">
        <f>IF(SUM(U4375:U4388,U4390:U4403)=0," ",SUM(U4375:U4388,U4390:U4403))</f>
        <v xml:space="preserve"> </v>
      </c>
      <c r="V4406" s="137" t="str">
        <f>IF(SUM(V4375:V4388,V4390:V4403)=0," ",SUM(V4375:V4388,V4390:V4403))</f>
        <v xml:space="preserve"> </v>
      </c>
      <c r="W4406" s="146"/>
      <c r="X4406" s="164">
        <f>SUM(U4375:U4388,U4390:U4403)</f>
        <v>0</v>
      </c>
      <c r="Y4406" s="164">
        <f>SUM(V4375:V4388,V4390:V4403)</f>
        <v>0</v>
      </c>
    </row>
    <row r="4407" spans="1:25" x14ac:dyDescent="0.3">
      <c r="A4407" s="34"/>
      <c r="G4407" s="146"/>
      <c r="L4407" s="146"/>
      <c r="M4407" s="146"/>
      <c r="N4407" s="146"/>
      <c r="O4407" s="146"/>
      <c r="R4407" s="146"/>
      <c r="S4407" s="146"/>
      <c r="T4407" s="146"/>
      <c r="U4407" s="146"/>
      <c r="V4407" s="146"/>
      <c r="W4407" s="146"/>
      <c r="X4407" s="146"/>
      <c r="Y4407" s="146"/>
    </row>
    <row r="4408" spans="1:25" x14ac:dyDescent="0.3">
      <c r="A4408" s="186" t="s">
        <v>60</v>
      </c>
      <c r="B4408" s="187"/>
      <c r="C4408" s="187"/>
      <c r="D4408" s="187"/>
      <c r="E4408" s="187"/>
      <c r="F4408" s="187"/>
      <c r="G4408" s="187"/>
      <c r="H4408" s="187"/>
      <c r="I4408" s="187"/>
      <c r="J4408" s="187"/>
      <c r="K4408" s="187"/>
      <c r="L4408" s="187"/>
      <c r="M4408" s="187"/>
      <c r="N4408" s="187"/>
      <c r="O4408" s="187"/>
      <c r="P4408" s="187"/>
      <c r="Q4408" s="187"/>
      <c r="R4408" s="187"/>
      <c r="S4408" s="187"/>
      <c r="T4408" s="187"/>
      <c r="U4408" s="187"/>
      <c r="V4408" s="187"/>
      <c r="W4408" s="146"/>
      <c r="X4408" s="146"/>
      <c r="Y4408" s="146"/>
    </row>
    <row r="4409" spans="1:25" s="99" customFormat="1" ht="41.25" customHeight="1" x14ac:dyDescent="0.25">
      <c r="A4409" s="189" t="s">
        <v>38</v>
      </c>
      <c r="B4409" s="180"/>
      <c r="C4409" s="180"/>
      <c r="D4409" s="180"/>
      <c r="E4409" s="180"/>
      <c r="F4409" s="180"/>
      <c r="G4409" s="180"/>
      <c r="H4409" s="180"/>
      <c r="I4409" s="180"/>
      <c r="J4409" s="180"/>
      <c r="K4409" s="180"/>
      <c r="L4409" s="180"/>
      <c r="M4409" s="180"/>
      <c r="N4409" s="180"/>
      <c r="O4409" s="180"/>
      <c r="P4409" s="180"/>
      <c r="Q4409" s="180"/>
      <c r="R4409" s="180"/>
      <c r="S4409" s="180"/>
      <c r="T4409" s="180"/>
      <c r="U4409" s="180"/>
      <c r="V4409" s="176"/>
      <c r="W4409" s="146"/>
      <c r="X4409" s="146"/>
      <c r="Y4409" s="146"/>
    </row>
    <row r="4410" spans="1:25" s="100" customFormat="1" ht="35.25" customHeight="1" x14ac:dyDescent="0.25">
      <c r="A4410" s="179" t="s">
        <v>39</v>
      </c>
      <c r="B4410" s="180"/>
      <c r="C4410" s="180"/>
      <c r="D4410" s="180"/>
      <c r="E4410" s="180"/>
      <c r="F4410" s="180"/>
      <c r="G4410" s="180"/>
      <c r="H4410" s="180"/>
      <c r="I4410" s="180"/>
      <c r="J4410" s="180"/>
      <c r="K4410" s="180"/>
      <c r="L4410" s="180"/>
      <c r="M4410" s="180"/>
      <c r="N4410" s="180"/>
      <c r="O4410" s="180"/>
      <c r="P4410" s="180"/>
      <c r="Q4410" s="180"/>
      <c r="R4410" s="176"/>
      <c r="S4410" s="147"/>
      <c r="T4410" s="148"/>
      <c r="U4410" s="149" t="s">
        <v>40</v>
      </c>
      <c r="V4410" s="150">
        <f>V4372+1</f>
        <v>117</v>
      </c>
      <c r="W4410" s="146"/>
      <c r="X4410" s="146"/>
      <c r="Y4410" s="146"/>
    </row>
    <row r="4411" spans="1:25" s="99" customFormat="1" ht="81" customHeight="1" x14ac:dyDescent="0.25">
      <c r="A4411" s="110" t="s">
        <v>3</v>
      </c>
      <c r="B4411" s="188" t="s">
        <v>41</v>
      </c>
      <c r="C4411" s="176"/>
      <c r="D4411" s="111" t="s">
        <v>42</v>
      </c>
      <c r="E4411" s="110" t="s">
        <v>324</v>
      </c>
      <c r="F4411" s="111" t="s">
        <v>325</v>
      </c>
      <c r="G4411" s="151" t="s">
        <v>43</v>
      </c>
      <c r="H4411" s="110" t="s">
        <v>44</v>
      </c>
      <c r="I4411" s="110" t="s">
        <v>8</v>
      </c>
      <c r="J4411" s="110" t="s">
        <v>45</v>
      </c>
      <c r="K4411" s="110" t="s">
        <v>46</v>
      </c>
      <c r="L4411" s="152" t="s">
        <v>47</v>
      </c>
      <c r="M4411" s="153" t="s">
        <v>48</v>
      </c>
      <c r="N4411" s="154" t="s">
        <v>49</v>
      </c>
      <c r="O4411" s="154" t="s">
        <v>49</v>
      </c>
      <c r="P4411" s="112" t="s">
        <v>50</v>
      </c>
      <c r="Q4411" s="110" t="s">
        <v>51</v>
      </c>
      <c r="R4411" s="155" t="s">
        <v>52</v>
      </c>
      <c r="S4411" s="156" t="s">
        <v>53</v>
      </c>
      <c r="T4411" s="156" t="s">
        <v>54</v>
      </c>
      <c r="U4411" s="152" t="s">
        <v>54</v>
      </c>
      <c r="V4411" s="152" t="s">
        <v>55</v>
      </c>
      <c r="W4411" s="146"/>
      <c r="X4411" s="146"/>
      <c r="Y4411" s="146"/>
    </row>
    <row r="4412" spans="1:25" s="99" customFormat="1" ht="45" customHeight="1" x14ac:dyDescent="0.25">
      <c r="A4412" s="101"/>
      <c r="B4412" s="177" t="s">
        <v>56</v>
      </c>
      <c r="C4412" s="178"/>
      <c r="D4412" s="102"/>
      <c r="E4412" s="170"/>
      <c r="F4412" s="102"/>
      <c r="G4412" s="95"/>
      <c r="H4412" s="102"/>
      <c r="I4412" s="102"/>
      <c r="J4412" s="102"/>
      <c r="K4412" s="102"/>
      <c r="L4412" s="95"/>
      <c r="M4412" s="95"/>
      <c r="N4412" s="95"/>
      <c r="O4412" s="95"/>
      <c r="P4412" s="102"/>
      <c r="Q4412" s="102"/>
      <c r="R4412" s="190"/>
      <c r="S4412" s="184"/>
      <c r="T4412" s="95"/>
      <c r="U4412" s="95"/>
      <c r="V4412" s="95"/>
      <c r="W4412" s="146"/>
      <c r="X4412" s="146"/>
      <c r="Y4412" s="146"/>
    </row>
    <row r="4413" spans="1:25" s="99" customFormat="1" ht="54.75" customHeight="1" x14ac:dyDescent="0.25">
      <c r="A4413" s="96">
        <f>A4403+1</f>
        <v>3249</v>
      </c>
      <c r="B4413" s="181"/>
      <c r="C4413" s="182"/>
      <c r="D4413" s="113"/>
      <c r="E4413" s="115"/>
      <c r="F4413" s="174"/>
      <c r="G4413" s="114" t="str">
        <f t="shared" ref="G4413:G4426" si="1391">IF(AND(F4413&lt;&gt;"",V4413&lt;&gt;"",L4413&lt;&gt;0),V4413/L4413,"")</f>
        <v/>
      </c>
      <c r="H4413" s="115"/>
      <c r="I4413" s="115"/>
      <c r="J4413" s="115"/>
      <c r="K4413" s="115"/>
      <c r="L4413" s="133" t="str">
        <f t="shared" ref="L4413:L4426" si="1392">IF(AND(H4413&lt;&gt;0, J4413&lt;&gt;0, K4413&lt;&gt;0), H4413*J4413*K4413, "")</f>
        <v/>
      </c>
      <c r="M4413" s="116" t="str">
        <f>IF(L4413="", "", L4413/Veriler!$X$1)</f>
        <v/>
      </c>
      <c r="N4413" s="116" t="str">
        <f>IF(F4413&lt;&gt;"", "İthal Girdi", IF(Veriler!T4413="", "", IF(Veriler!S4413="H", "%0,5 üzerindedir", IF(Veriler!T4413&gt;0.1, "%10 sınırı aşılmıştır.", "Uygun"))))</f>
        <v>%0,5 üzerindedir</v>
      </c>
      <c r="O4413" s="116" t="str">
        <f t="shared" ref="O4413:O4426" si="1393">IF(M4413=""," ",N4413)</f>
        <v xml:space="preserve"> </v>
      </c>
      <c r="P4413" s="117"/>
      <c r="Q4413" s="118"/>
      <c r="R4413" s="119" t="str">
        <f t="shared" ref="R4413:R4426" si="1394">IFERROR(IF(AND(T4413&lt;&gt;"",L4413&lt;&gt;"",L4413&lt;&gt;0,T4413&lt;&gt;0),T4413/L4413,"")," ")</f>
        <v/>
      </c>
      <c r="S4413" s="133">
        <f>IFERROR(IF(M4413&lt;=0.005,IF(F4413="",L4413,0),IF(F4413&lt;&gt;"",0,IF(P4413="",0,IF(P4413="H",0,IF(Q4413&lt;Veriler!$G$2,L4413*Veriler!$G$2,L4413*Q4413)))))," ")</f>
        <v>0</v>
      </c>
      <c r="T4413" s="133">
        <f>IF(Veriler!T4413&lt;=0.1, S4413, IF(AND(Veriler!T4413&gt;0.1, F4413="", P4413="E"), IF(Q4413&gt;Veriler!$G$2, Q4413*S4413, IF(Q4413&lt;Veriler!$G$2, Veriler!$G$2*S4413, Q4413*S4413)), 0))</f>
        <v>0</v>
      </c>
      <c r="U4413" s="133" t="str">
        <f t="shared" ref="U4413:U4426" si="1395">IF(T4413=0," ",T4413)</f>
        <v xml:space="preserve"> </v>
      </c>
      <c r="V4413" s="134" t="str">
        <f>IFERROR(IF(O4413="%10 sınırı aşılmıştır.",L4413-T4413,IFERROR(IF(F4413="",IF(S4413=1,0,IF(L4413-S4413=0,"",L4413-S4413)),IF(Veriler!M4413="",L4413,IF(L4413*Veriler!M4413=0,"",L4413*Veriler!M4413))),L4413)),0)</f>
        <v/>
      </c>
      <c r="W4413" s="146"/>
      <c r="X4413" s="146"/>
      <c r="Y4413" s="146"/>
    </row>
    <row r="4414" spans="1:25" s="99" customFormat="1" ht="54.75" customHeight="1" x14ac:dyDescent="0.25">
      <c r="A4414" s="96">
        <f t="shared" ref="A4414:A4426" si="1396">A4413+1</f>
        <v>3250</v>
      </c>
      <c r="B4414" s="175"/>
      <c r="C4414" s="176"/>
      <c r="D4414" s="113"/>
      <c r="E4414" s="115"/>
      <c r="F4414" s="174"/>
      <c r="G4414" s="114" t="str">
        <f t="shared" si="1391"/>
        <v/>
      </c>
      <c r="H4414" s="115"/>
      <c r="I4414" s="115"/>
      <c r="J4414" s="115"/>
      <c r="K4414" s="115"/>
      <c r="L4414" s="133" t="str">
        <f t="shared" si="1392"/>
        <v/>
      </c>
      <c r="M4414" s="116" t="str">
        <f>IF(L4414="", "", L4414/Veriler!$X$1)</f>
        <v/>
      </c>
      <c r="N4414" s="116" t="str">
        <f>IF(F4414&lt;&gt;"", "İthal Girdi", IF(Veriler!T4414="", "", IF(Veriler!S4414="H", "%0,5 üzerindedir", IF(Veriler!T4414&gt;0.1, "%10 sınırı aşılmıştır.", "Uygun"))))</f>
        <v>%0,5 üzerindedir</v>
      </c>
      <c r="O4414" s="116" t="str">
        <f t="shared" si="1393"/>
        <v xml:space="preserve"> </v>
      </c>
      <c r="P4414" s="117"/>
      <c r="Q4414" s="118"/>
      <c r="R4414" s="119" t="str">
        <f t="shared" si="1394"/>
        <v/>
      </c>
      <c r="S4414" s="133">
        <f>IFERROR(IF(M4414&lt;=0.005,IF(F4414="",L4414,0),IF(F4414&lt;&gt;"",0,IF(P4414="",0,IF(P4414="H",0,IF(Q4414&lt;Veriler!$G$2,L4414*Veriler!$G$2,L4414*Q4414)))))," ")</f>
        <v>0</v>
      </c>
      <c r="T4414" s="133">
        <f>IF(Veriler!T4414&lt;=0.1, S4414, IF(AND(Veriler!T4414&gt;0.1, F4414="", P4414="E"), IF(Q4414&gt;Veriler!$G$2, Q4414*S4414, IF(Q4414&lt;Veriler!$G$2, Veriler!$G$2*S4414, Q4414*S4414)), 0))</f>
        <v>0</v>
      </c>
      <c r="U4414" s="133" t="str">
        <f t="shared" si="1395"/>
        <v xml:space="preserve"> </v>
      </c>
      <c r="V4414" s="134" t="str">
        <f>IFERROR(IF(O4414="%10 sınırı aşılmıştır.",L4414-T4414,IFERROR(IF(F4414="",IF(S4414=1,0,IF(L4414-S4414=0,"",L4414-S4414)),IF(Veriler!M4414="",L4414,IF(L4414*Veriler!M4414=0,"",L4414*Veriler!M4414))),L4414)),0)</f>
        <v/>
      </c>
      <c r="W4414" s="146"/>
      <c r="X4414" s="146"/>
      <c r="Y4414" s="146"/>
    </row>
    <row r="4415" spans="1:25" s="99" customFormat="1" ht="54.75" customHeight="1" x14ac:dyDescent="0.25">
      <c r="A4415" s="96">
        <f t="shared" si="1396"/>
        <v>3251</v>
      </c>
      <c r="B4415" s="175"/>
      <c r="C4415" s="176"/>
      <c r="D4415" s="113"/>
      <c r="E4415" s="115"/>
      <c r="F4415" s="174"/>
      <c r="G4415" s="114" t="str">
        <f t="shared" si="1391"/>
        <v/>
      </c>
      <c r="H4415" s="115"/>
      <c r="I4415" s="115"/>
      <c r="J4415" s="115"/>
      <c r="K4415" s="115"/>
      <c r="L4415" s="133" t="str">
        <f t="shared" si="1392"/>
        <v/>
      </c>
      <c r="M4415" s="116" t="str">
        <f>IF(L4415="", "", L4415/Veriler!$X$1)</f>
        <v/>
      </c>
      <c r="N4415" s="116" t="str">
        <f>IF(F4415&lt;&gt;"", "İthal Girdi", IF(Veriler!T4415="", "", IF(Veriler!S4415="H", "%0,5 üzerindedir", IF(Veriler!T4415&gt;0.1, "%10 sınırı aşılmıştır.", "Uygun"))))</f>
        <v>%0,5 üzerindedir</v>
      </c>
      <c r="O4415" s="116" t="str">
        <f t="shared" si="1393"/>
        <v xml:space="preserve"> </v>
      </c>
      <c r="P4415" s="117"/>
      <c r="Q4415" s="118"/>
      <c r="R4415" s="119" t="str">
        <f t="shared" si="1394"/>
        <v/>
      </c>
      <c r="S4415" s="133">
        <f>IFERROR(IF(M4415&lt;=0.005,IF(F4415="",L4415,0),IF(F4415&lt;&gt;"",0,IF(P4415="",0,IF(P4415="H",0,IF(Q4415&lt;Veriler!$G$2,L4415*Veriler!$G$2,L4415*Q4415)))))," ")</f>
        <v>0</v>
      </c>
      <c r="T4415" s="133">
        <f>IF(Veriler!T4415&lt;=0.1, S4415, IF(AND(Veriler!T4415&gt;0.1, F4415="", P4415="E"), IF(Q4415&gt;Veriler!$G$2, Q4415*S4415, IF(Q4415&lt;Veriler!$G$2, Veriler!$G$2*S4415, Q4415*S4415)), 0))</f>
        <v>0</v>
      </c>
      <c r="U4415" s="133" t="str">
        <f t="shared" si="1395"/>
        <v xml:space="preserve"> </v>
      </c>
      <c r="V4415" s="134" t="str">
        <f>IFERROR(IF(O4415="%10 sınırı aşılmıştır.",L4415-T4415,IFERROR(IF(F4415="",IF(S4415=1,0,IF(L4415-S4415=0,"",L4415-S4415)),IF(Veriler!M4415="",L4415,IF(L4415*Veriler!M4415=0,"",L4415*Veriler!M4415))),L4415)),0)</f>
        <v/>
      </c>
      <c r="W4415" s="146"/>
      <c r="X4415" s="146"/>
      <c r="Y4415" s="146"/>
    </row>
    <row r="4416" spans="1:25" s="99" customFormat="1" ht="54.75" customHeight="1" x14ac:dyDescent="0.25">
      <c r="A4416" s="96">
        <f t="shared" si="1396"/>
        <v>3252</v>
      </c>
      <c r="B4416" s="175"/>
      <c r="C4416" s="176"/>
      <c r="D4416" s="113"/>
      <c r="E4416" s="115"/>
      <c r="F4416" s="174"/>
      <c r="G4416" s="114" t="str">
        <f t="shared" si="1391"/>
        <v/>
      </c>
      <c r="H4416" s="115"/>
      <c r="I4416" s="115"/>
      <c r="J4416" s="115"/>
      <c r="K4416" s="115"/>
      <c r="L4416" s="133" t="str">
        <f t="shared" si="1392"/>
        <v/>
      </c>
      <c r="M4416" s="116" t="str">
        <f>IF(L4416="", "", L4416/Veriler!$X$1)</f>
        <v/>
      </c>
      <c r="N4416" s="116" t="str">
        <f>IF(F4416&lt;&gt;"", "İthal Girdi", IF(Veriler!T4416="", "", IF(Veriler!S4416="H", "%0,5 üzerindedir", IF(Veriler!T4416&gt;0.1, "%10 sınırı aşılmıştır.", "Uygun"))))</f>
        <v>%0,5 üzerindedir</v>
      </c>
      <c r="O4416" s="116" t="str">
        <f t="shared" si="1393"/>
        <v xml:space="preserve"> </v>
      </c>
      <c r="P4416" s="117"/>
      <c r="Q4416" s="118"/>
      <c r="R4416" s="119" t="str">
        <f t="shared" si="1394"/>
        <v/>
      </c>
      <c r="S4416" s="133">
        <f>IFERROR(IF(M4416&lt;=0.005,IF(F4416="",L4416,0),IF(F4416&lt;&gt;"",0,IF(P4416="",0,IF(P4416="H",0,IF(Q4416&lt;Veriler!$G$2,L4416*Veriler!$G$2,L4416*Q4416)))))," ")</f>
        <v>0</v>
      </c>
      <c r="T4416" s="133">
        <f>IF(Veriler!T4416&lt;=0.1, S4416, IF(AND(Veriler!T4416&gt;0.1, F4416="", P4416="E"), IF(Q4416&gt;Veriler!$G$2, Q4416*S4416, IF(Q4416&lt;Veriler!$G$2, Veriler!$G$2*S4416, Q4416*S4416)), 0))</f>
        <v>0</v>
      </c>
      <c r="U4416" s="133" t="str">
        <f t="shared" si="1395"/>
        <v xml:space="preserve"> </v>
      </c>
      <c r="V4416" s="134" t="str">
        <f>IFERROR(IF(O4416="%10 sınırı aşılmıştır.",L4416-T4416,IFERROR(IF(F4416="",IF(S4416=1,0,IF(L4416-S4416=0,"",L4416-S4416)),IF(Veriler!M4416="",L4416,IF(L4416*Veriler!M4416=0,"",L4416*Veriler!M4416))),L4416)),0)</f>
        <v/>
      </c>
      <c r="W4416" s="146"/>
      <c r="X4416" s="146"/>
      <c r="Y4416" s="146"/>
    </row>
    <row r="4417" spans="1:25" s="99" customFormat="1" ht="54.75" customHeight="1" x14ac:dyDescent="0.25">
      <c r="A4417" s="96">
        <f t="shared" si="1396"/>
        <v>3253</v>
      </c>
      <c r="B4417" s="175"/>
      <c r="C4417" s="176"/>
      <c r="D4417" s="113"/>
      <c r="E4417" s="115"/>
      <c r="F4417" s="174"/>
      <c r="G4417" s="114" t="str">
        <f t="shared" si="1391"/>
        <v/>
      </c>
      <c r="H4417" s="115"/>
      <c r="I4417" s="115"/>
      <c r="J4417" s="115"/>
      <c r="K4417" s="115"/>
      <c r="L4417" s="133" t="str">
        <f t="shared" si="1392"/>
        <v/>
      </c>
      <c r="M4417" s="116" t="str">
        <f>IF(L4417="", "", L4417/Veriler!$X$1)</f>
        <v/>
      </c>
      <c r="N4417" s="116" t="str">
        <f>IF(F4417&lt;&gt;"", "İthal Girdi", IF(Veriler!T4417="", "", IF(Veriler!S4417="H", "%0,5 üzerindedir", IF(Veriler!T4417&gt;0.1, "%10 sınırı aşılmıştır.", "Uygun"))))</f>
        <v>%0,5 üzerindedir</v>
      </c>
      <c r="O4417" s="116" t="str">
        <f t="shared" si="1393"/>
        <v xml:space="preserve"> </v>
      </c>
      <c r="P4417" s="117"/>
      <c r="Q4417" s="118"/>
      <c r="R4417" s="119" t="str">
        <f t="shared" si="1394"/>
        <v/>
      </c>
      <c r="S4417" s="133">
        <f>IFERROR(IF(M4417&lt;=0.005,IF(F4417="",L4417,0),IF(F4417&lt;&gt;"",0,IF(P4417="",0,IF(P4417="H",0,IF(Q4417&lt;Veriler!$G$2,L4417*Veriler!$G$2,L4417*Q4417)))))," ")</f>
        <v>0</v>
      </c>
      <c r="T4417" s="133">
        <f>IF(Veriler!T4417&lt;=0.1, S4417, IF(AND(Veriler!T4417&gt;0.1, F4417="", P4417="E"), IF(Q4417&gt;Veriler!$G$2, Q4417*S4417, IF(Q4417&lt;Veriler!$G$2, Veriler!$G$2*S4417, Q4417*S4417)), 0))</f>
        <v>0</v>
      </c>
      <c r="U4417" s="133" t="str">
        <f t="shared" si="1395"/>
        <v xml:space="preserve"> </v>
      </c>
      <c r="V4417" s="134" t="str">
        <f>IFERROR(IF(O4417="%10 sınırı aşılmıştır.",L4417-T4417,IFERROR(IF(F4417="",IF(S4417=1,0,IF(L4417-S4417=0,"",L4417-S4417)),IF(Veriler!M4417="",L4417,IF(L4417*Veriler!M4417=0,"",L4417*Veriler!M4417))),L4417)),0)</f>
        <v/>
      </c>
      <c r="W4417" s="146"/>
      <c r="X4417" s="146"/>
      <c r="Y4417" s="146"/>
    </row>
    <row r="4418" spans="1:25" s="99" customFormat="1" ht="54.75" customHeight="1" x14ac:dyDescent="0.25">
      <c r="A4418" s="96">
        <f t="shared" si="1396"/>
        <v>3254</v>
      </c>
      <c r="B4418" s="175"/>
      <c r="C4418" s="176"/>
      <c r="D4418" s="113"/>
      <c r="E4418" s="115"/>
      <c r="F4418" s="174"/>
      <c r="G4418" s="114" t="str">
        <f t="shared" si="1391"/>
        <v/>
      </c>
      <c r="H4418" s="115"/>
      <c r="I4418" s="115"/>
      <c r="J4418" s="115"/>
      <c r="K4418" s="115"/>
      <c r="L4418" s="133" t="str">
        <f t="shared" si="1392"/>
        <v/>
      </c>
      <c r="M4418" s="116" t="str">
        <f>IF(L4418="", "", L4418/Veriler!$X$1)</f>
        <v/>
      </c>
      <c r="N4418" s="116" t="str">
        <f>IF(F4418&lt;&gt;"", "İthal Girdi", IF(Veriler!T4418="", "", IF(Veriler!S4418="H", "%0,5 üzerindedir", IF(Veriler!T4418&gt;0.1, "%10 sınırı aşılmıştır.", "Uygun"))))</f>
        <v>%0,5 üzerindedir</v>
      </c>
      <c r="O4418" s="116" t="str">
        <f t="shared" si="1393"/>
        <v xml:space="preserve"> </v>
      </c>
      <c r="P4418" s="117"/>
      <c r="Q4418" s="118"/>
      <c r="R4418" s="119" t="str">
        <f t="shared" si="1394"/>
        <v/>
      </c>
      <c r="S4418" s="133">
        <f>IFERROR(IF(M4418&lt;=0.005,IF(F4418="",L4418,0),IF(F4418&lt;&gt;"",0,IF(P4418="",0,IF(P4418="H",0,IF(Q4418&lt;Veriler!$G$2,L4418*Veriler!$G$2,L4418*Q4418)))))," ")</f>
        <v>0</v>
      </c>
      <c r="T4418" s="133">
        <f>IF(Veriler!T4418&lt;=0.1, S4418, IF(AND(Veriler!T4418&gt;0.1, F4418="", P4418="E"), IF(Q4418&gt;Veriler!$G$2, Q4418*S4418, IF(Q4418&lt;Veriler!$G$2, Veriler!$G$2*S4418, Q4418*S4418)), 0))</f>
        <v>0</v>
      </c>
      <c r="U4418" s="133" t="str">
        <f t="shared" si="1395"/>
        <v xml:space="preserve"> </v>
      </c>
      <c r="V4418" s="134" t="str">
        <f>IFERROR(IF(O4418="%10 sınırı aşılmıştır.",L4418-T4418,IFERROR(IF(F4418="",IF(S4418=1,0,IF(L4418-S4418=0,"",L4418-S4418)),IF(Veriler!M4418="",L4418,IF(L4418*Veriler!M4418=0,"",L4418*Veriler!M4418))),L4418)),0)</f>
        <v/>
      </c>
      <c r="W4418" s="146"/>
      <c r="X4418" s="146"/>
      <c r="Y4418" s="146"/>
    </row>
    <row r="4419" spans="1:25" s="99" customFormat="1" ht="54.75" customHeight="1" x14ac:dyDescent="0.25">
      <c r="A4419" s="96">
        <f t="shared" si="1396"/>
        <v>3255</v>
      </c>
      <c r="B4419" s="175"/>
      <c r="C4419" s="176"/>
      <c r="D4419" s="113"/>
      <c r="E4419" s="115"/>
      <c r="F4419" s="174"/>
      <c r="G4419" s="114" t="str">
        <f t="shared" si="1391"/>
        <v/>
      </c>
      <c r="H4419" s="115"/>
      <c r="I4419" s="115"/>
      <c r="J4419" s="115"/>
      <c r="K4419" s="115"/>
      <c r="L4419" s="133" t="str">
        <f t="shared" si="1392"/>
        <v/>
      </c>
      <c r="M4419" s="116" t="str">
        <f>IF(L4419="", "", L4419/Veriler!$X$1)</f>
        <v/>
      </c>
      <c r="N4419" s="116" t="str">
        <f>IF(F4419&lt;&gt;"", "İthal Girdi", IF(Veriler!T4419="", "", IF(Veriler!S4419="H", "%0,5 üzerindedir", IF(Veriler!T4419&gt;0.1, "%10 sınırı aşılmıştır.", "Uygun"))))</f>
        <v>%0,5 üzerindedir</v>
      </c>
      <c r="O4419" s="116" t="str">
        <f t="shared" si="1393"/>
        <v xml:space="preserve"> </v>
      </c>
      <c r="P4419" s="117"/>
      <c r="Q4419" s="118"/>
      <c r="R4419" s="119" t="str">
        <f t="shared" si="1394"/>
        <v/>
      </c>
      <c r="S4419" s="133">
        <f>IFERROR(IF(M4419&lt;=0.005,IF(F4419="",L4419,0),IF(F4419&lt;&gt;"",0,IF(P4419="",0,IF(P4419="H",0,IF(Q4419&lt;Veriler!$G$2,L4419*Veriler!$G$2,L4419*Q4419)))))," ")</f>
        <v>0</v>
      </c>
      <c r="T4419" s="133">
        <f>IF(Veriler!T4419&lt;=0.1, S4419, IF(AND(Veriler!T4419&gt;0.1, F4419="", P4419="E"), IF(Q4419&gt;Veriler!$G$2, Q4419*S4419, IF(Q4419&lt;Veriler!$G$2, Veriler!$G$2*S4419, Q4419*S4419)), 0))</f>
        <v>0</v>
      </c>
      <c r="U4419" s="133" t="str">
        <f t="shared" si="1395"/>
        <v xml:space="preserve"> </v>
      </c>
      <c r="V4419" s="134" t="str">
        <f>IFERROR(IF(O4419="%10 sınırı aşılmıştır.",L4419-T4419,IFERROR(IF(F4419="",IF(S4419=1,0,IF(L4419-S4419=0,"",L4419-S4419)),IF(Veriler!M4419="",L4419,IF(L4419*Veriler!M4419=0,"",L4419*Veriler!M4419))),L4419)),0)</f>
        <v/>
      </c>
      <c r="W4419" s="146"/>
      <c r="X4419" s="146"/>
      <c r="Y4419" s="146"/>
    </row>
    <row r="4420" spans="1:25" s="99" customFormat="1" ht="54.75" customHeight="1" x14ac:dyDescent="0.25">
      <c r="A4420" s="96">
        <f t="shared" si="1396"/>
        <v>3256</v>
      </c>
      <c r="B4420" s="175"/>
      <c r="C4420" s="176"/>
      <c r="D4420" s="113"/>
      <c r="E4420" s="115"/>
      <c r="F4420" s="174"/>
      <c r="G4420" s="114" t="str">
        <f t="shared" si="1391"/>
        <v/>
      </c>
      <c r="H4420" s="115"/>
      <c r="I4420" s="115"/>
      <c r="J4420" s="115"/>
      <c r="K4420" s="115"/>
      <c r="L4420" s="133" t="str">
        <f t="shared" si="1392"/>
        <v/>
      </c>
      <c r="M4420" s="116" t="str">
        <f>IF(L4420="", "", L4420/Veriler!$X$1)</f>
        <v/>
      </c>
      <c r="N4420" s="116" t="str">
        <f>IF(F4420&lt;&gt;"", "İthal Girdi", IF(Veriler!T4420="", "", IF(Veriler!S4420="H", "%0,5 üzerindedir", IF(Veriler!T4420&gt;0.1, "%10 sınırı aşılmıştır.", "Uygun"))))</f>
        <v>%0,5 üzerindedir</v>
      </c>
      <c r="O4420" s="116" t="str">
        <f t="shared" si="1393"/>
        <v xml:space="preserve"> </v>
      </c>
      <c r="P4420" s="117"/>
      <c r="Q4420" s="118"/>
      <c r="R4420" s="119" t="str">
        <f t="shared" si="1394"/>
        <v/>
      </c>
      <c r="S4420" s="133">
        <f>IFERROR(IF(M4420&lt;=0.005,IF(F4420="",L4420,0),IF(F4420&lt;&gt;"",0,IF(P4420="",0,IF(P4420="H",0,IF(Q4420&lt;Veriler!$G$2,L4420*Veriler!$G$2,L4420*Q4420)))))," ")</f>
        <v>0</v>
      </c>
      <c r="T4420" s="133">
        <f>IF(Veriler!T4420&lt;=0.1, S4420, IF(AND(Veriler!T4420&gt;0.1, F4420="", P4420="E"), IF(Q4420&gt;Veriler!$G$2, Q4420*S4420, IF(Q4420&lt;Veriler!$G$2, Veriler!$G$2*S4420, Q4420*S4420)), 0))</f>
        <v>0</v>
      </c>
      <c r="U4420" s="133" t="str">
        <f t="shared" si="1395"/>
        <v xml:space="preserve"> </v>
      </c>
      <c r="V4420" s="134" t="str">
        <f>IFERROR(IF(O4420="%10 sınırı aşılmıştır.",L4420-T4420,IFERROR(IF(F4420="",IF(S4420=1,0,IF(L4420-S4420=0,"",L4420-S4420)),IF(Veriler!M4420="",L4420,IF(L4420*Veriler!M4420=0,"",L4420*Veriler!M4420))),L4420)),0)</f>
        <v/>
      </c>
      <c r="W4420" s="146"/>
      <c r="X4420" s="146"/>
      <c r="Y4420" s="146"/>
    </row>
    <row r="4421" spans="1:25" s="99" customFormat="1" ht="54.75" customHeight="1" x14ac:dyDescent="0.25">
      <c r="A4421" s="96">
        <f t="shared" si="1396"/>
        <v>3257</v>
      </c>
      <c r="B4421" s="175"/>
      <c r="C4421" s="176"/>
      <c r="D4421" s="113"/>
      <c r="E4421" s="115"/>
      <c r="F4421" s="174"/>
      <c r="G4421" s="114" t="str">
        <f t="shared" si="1391"/>
        <v/>
      </c>
      <c r="H4421" s="115"/>
      <c r="I4421" s="115"/>
      <c r="J4421" s="115"/>
      <c r="K4421" s="115"/>
      <c r="L4421" s="133" t="str">
        <f t="shared" si="1392"/>
        <v/>
      </c>
      <c r="M4421" s="116" t="str">
        <f>IF(L4421="", "", L4421/Veriler!$X$1)</f>
        <v/>
      </c>
      <c r="N4421" s="116" t="str">
        <f>IF(F4421&lt;&gt;"", "İthal Girdi", IF(Veriler!T4421="", "", IF(Veriler!S4421="H", "%0,5 üzerindedir", IF(Veriler!T4421&gt;0.1, "%10 sınırı aşılmıştır.", "Uygun"))))</f>
        <v>%0,5 üzerindedir</v>
      </c>
      <c r="O4421" s="116" t="str">
        <f t="shared" si="1393"/>
        <v xml:space="preserve"> </v>
      </c>
      <c r="P4421" s="117"/>
      <c r="Q4421" s="118"/>
      <c r="R4421" s="119" t="str">
        <f t="shared" si="1394"/>
        <v/>
      </c>
      <c r="S4421" s="133">
        <f>IFERROR(IF(M4421&lt;=0.005,IF(F4421="",L4421,0),IF(F4421&lt;&gt;"",0,IF(P4421="",0,IF(P4421="H",0,IF(Q4421&lt;Veriler!$G$2,L4421*Veriler!$G$2,L4421*Q4421)))))," ")</f>
        <v>0</v>
      </c>
      <c r="T4421" s="133">
        <f>IF(Veriler!T4421&lt;=0.1, S4421, IF(AND(Veriler!T4421&gt;0.1, F4421="", P4421="E"), IF(Q4421&gt;Veriler!$G$2, Q4421*S4421, IF(Q4421&lt;Veriler!$G$2, Veriler!$G$2*S4421, Q4421*S4421)), 0))</f>
        <v>0</v>
      </c>
      <c r="U4421" s="133" t="str">
        <f t="shared" si="1395"/>
        <v xml:space="preserve"> </v>
      </c>
      <c r="V4421" s="134" t="str">
        <f>IFERROR(IF(O4421="%10 sınırı aşılmıştır.",L4421-T4421,IFERROR(IF(F4421="",IF(S4421=1,0,IF(L4421-S4421=0,"",L4421-S4421)),IF(Veriler!M4421="",L4421,IF(L4421*Veriler!M4421=0,"",L4421*Veriler!M4421))),L4421)),0)</f>
        <v/>
      </c>
      <c r="W4421" s="146"/>
      <c r="X4421" s="146"/>
      <c r="Y4421" s="146"/>
    </row>
    <row r="4422" spans="1:25" s="99" customFormat="1" ht="54.75" customHeight="1" x14ac:dyDescent="0.25">
      <c r="A4422" s="96">
        <f t="shared" si="1396"/>
        <v>3258</v>
      </c>
      <c r="B4422" s="175"/>
      <c r="C4422" s="176"/>
      <c r="D4422" s="113"/>
      <c r="E4422" s="115"/>
      <c r="F4422" s="174"/>
      <c r="G4422" s="114" t="str">
        <f t="shared" si="1391"/>
        <v/>
      </c>
      <c r="H4422" s="115"/>
      <c r="I4422" s="115"/>
      <c r="J4422" s="115"/>
      <c r="K4422" s="115"/>
      <c r="L4422" s="133" t="str">
        <f t="shared" si="1392"/>
        <v/>
      </c>
      <c r="M4422" s="116" t="str">
        <f>IF(L4422="", "", L4422/Veriler!$X$1)</f>
        <v/>
      </c>
      <c r="N4422" s="116" t="str">
        <f>IF(F4422&lt;&gt;"", "İthal Girdi", IF(Veriler!T4422="", "", IF(Veriler!S4422="H", "%0,5 üzerindedir", IF(Veriler!T4422&gt;0.1, "%10 sınırı aşılmıştır.", "Uygun"))))</f>
        <v>%0,5 üzerindedir</v>
      </c>
      <c r="O4422" s="116" t="str">
        <f t="shared" si="1393"/>
        <v xml:space="preserve"> </v>
      </c>
      <c r="P4422" s="117"/>
      <c r="Q4422" s="118"/>
      <c r="R4422" s="119" t="str">
        <f t="shared" si="1394"/>
        <v/>
      </c>
      <c r="S4422" s="133">
        <f>IFERROR(IF(M4422&lt;=0.005,IF(F4422="",L4422,0),IF(F4422&lt;&gt;"",0,IF(P4422="",0,IF(P4422="H",0,IF(Q4422&lt;Veriler!$G$2,L4422*Veriler!$G$2,L4422*Q4422)))))," ")</f>
        <v>0</v>
      </c>
      <c r="T4422" s="133">
        <f>IF(Veriler!T4422&lt;=0.1, S4422, IF(AND(Veriler!T4422&gt;0.1, F4422="", P4422="E"), IF(Q4422&gt;Veriler!$G$2, Q4422*S4422, IF(Q4422&lt;Veriler!$G$2, Veriler!$G$2*S4422, Q4422*S4422)), 0))</f>
        <v>0</v>
      </c>
      <c r="U4422" s="133" t="str">
        <f t="shared" si="1395"/>
        <v xml:space="preserve"> </v>
      </c>
      <c r="V4422" s="134" t="str">
        <f>IFERROR(IF(O4422="%10 sınırı aşılmıştır.",L4422-T4422,IFERROR(IF(F4422="",IF(S4422=1,0,IF(L4422-S4422=0,"",L4422-S4422)),IF(Veriler!M4422="",L4422,IF(L4422*Veriler!M4422=0,"",L4422*Veriler!M4422))),L4422)),0)</f>
        <v/>
      </c>
      <c r="W4422" s="146"/>
      <c r="X4422" s="146"/>
      <c r="Y4422" s="146"/>
    </row>
    <row r="4423" spans="1:25" s="99" customFormat="1" ht="54.75" customHeight="1" x14ac:dyDescent="0.25">
      <c r="A4423" s="96">
        <f t="shared" si="1396"/>
        <v>3259</v>
      </c>
      <c r="B4423" s="175"/>
      <c r="C4423" s="176"/>
      <c r="D4423" s="113"/>
      <c r="E4423" s="115"/>
      <c r="F4423" s="174"/>
      <c r="G4423" s="114" t="str">
        <f t="shared" si="1391"/>
        <v/>
      </c>
      <c r="H4423" s="115"/>
      <c r="I4423" s="115"/>
      <c r="J4423" s="115"/>
      <c r="K4423" s="115"/>
      <c r="L4423" s="133" t="str">
        <f t="shared" si="1392"/>
        <v/>
      </c>
      <c r="M4423" s="116" t="str">
        <f>IF(L4423="", "", L4423/Veriler!$X$1)</f>
        <v/>
      </c>
      <c r="N4423" s="116" t="str">
        <f>IF(F4423&lt;&gt;"", "İthal Girdi", IF(Veriler!T4423="", "", IF(Veriler!S4423="H", "%0,5 üzerindedir", IF(Veriler!T4423&gt;0.1, "%10 sınırı aşılmıştır.", "Uygun"))))</f>
        <v>%0,5 üzerindedir</v>
      </c>
      <c r="O4423" s="116" t="str">
        <f t="shared" si="1393"/>
        <v xml:space="preserve"> </v>
      </c>
      <c r="P4423" s="117"/>
      <c r="Q4423" s="118"/>
      <c r="R4423" s="119" t="str">
        <f t="shared" si="1394"/>
        <v/>
      </c>
      <c r="S4423" s="133">
        <f>IFERROR(IF(M4423&lt;=0.005,IF(F4423="",L4423,0),IF(F4423&lt;&gt;"",0,IF(P4423="",0,IF(P4423="H",0,IF(Q4423&lt;Veriler!$G$2,L4423*Veriler!$G$2,L4423*Q4423)))))," ")</f>
        <v>0</v>
      </c>
      <c r="T4423" s="133">
        <f>IF(Veriler!T4423&lt;=0.1, S4423, IF(AND(Veriler!T4423&gt;0.1, F4423="", P4423="E"), IF(Q4423&gt;Veriler!$G$2, Q4423*S4423, IF(Q4423&lt;Veriler!$G$2, Veriler!$G$2*S4423, Q4423*S4423)), 0))</f>
        <v>0</v>
      </c>
      <c r="U4423" s="133" t="str">
        <f t="shared" si="1395"/>
        <v xml:space="preserve"> </v>
      </c>
      <c r="V4423" s="134" t="str">
        <f>IFERROR(IF(O4423="%10 sınırı aşılmıştır.",L4423-T4423,IFERROR(IF(F4423="",IF(S4423=1,0,IF(L4423-S4423=0,"",L4423-S4423)),IF(Veriler!M4423="",L4423,IF(L4423*Veriler!M4423=0,"",L4423*Veriler!M4423))),L4423)),0)</f>
        <v/>
      </c>
      <c r="W4423" s="146"/>
      <c r="X4423" s="146"/>
      <c r="Y4423" s="146"/>
    </row>
    <row r="4424" spans="1:25" s="99" customFormat="1" ht="54.75" customHeight="1" x14ac:dyDescent="0.25">
      <c r="A4424" s="96">
        <f t="shared" si="1396"/>
        <v>3260</v>
      </c>
      <c r="B4424" s="175"/>
      <c r="C4424" s="176"/>
      <c r="D4424" s="113"/>
      <c r="E4424" s="115"/>
      <c r="F4424" s="174"/>
      <c r="G4424" s="114" t="str">
        <f t="shared" si="1391"/>
        <v/>
      </c>
      <c r="H4424" s="115"/>
      <c r="I4424" s="115"/>
      <c r="J4424" s="115"/>
      <c r="K4424" s="115"/>
      <c r="L4424" s="133" t="str">
        <f t="shared" si="1392"/>
        <v/>
      </c>
      <c r="M4424" s="116" t="str">
        <f>IF(L4424="", "", L4424/Veriler!$X$1)</f>
        <v/>
      </c>
      <c r="N4424" s="116" t="str">
        <f>IF(F4424&lt;&gt;"", "İthal Girdi", IF(Veriler!T4424="", "", IF(Veriler!S4424="H", "%0,5 üzerindedir", IF(Veriler!T4424&gt;0.1, "%10 sınırı aşılmıştır.", "Uygun"))))</f>
        <v>%0,5 üzerindedir</v>
      </c>
      <c r="O4424" s="116" t="str">
        <f t="shared" si="1393"/>
        <v xml:space="preserve"> </v>
      </c>
      <c r="P4424" s="117"/>
      <c r="Q4424" s="118"/>
      <c r="R4424" s="119" t="str">
        <f t="shared" si="1394"/>
        <v/>
      </c>
      <c r="S4424" s="133">
        <f>IFERROR(IF(M4424&lt;=0.005,IF(F4424="",L4424,0),IF(F4424&lt;&gt;"",0,IF(P4424="",0,IF(P4424="H",0,IF(Q4424&lt;Veriler!$G$2,L4424*Veriler!$G$2,L4424*Q4424)))))," ")</f>
        <v>0</v>
      </c>
      <c r="T4424" s="133">
        <f>IF(Veriler!T4424&lt;=0.1, S4424, IF(AND(Veriler!T4424&gt;0.1, F4424="", P4424="E"), IF(Q4424&gt;Veriler!$G$2, Q4424*S4424, IF(Q4424&lt;Veriler!$G$2, Veriler!$G$2*S4424, Q4424*S4424)), 0))</f>
        <v>0</v>
      </c>
      <c r="U4424" s="133" t="str">
        <f t="shared" si="1395"/>
        <v xml:space="preserve"> </v>
      </c>
      <c r="V4424" s="134" t="str">
        <f>IFERROR(IF(O4424="%10 sınırı aşılmıştır.",L4424-T4424,IFERROR(IF(F4424="",IF(S4424=1,0,IF(L4424-S4424=0,"",L4424-S4424)),IF(Veriler!M4424="",L4424,IF(L4424*Veriler!M4424=0,"",L4424*Veriler!M4424))),L4424)),0)</f>
        <v/>
      </c>
      <c r="W4424" s="146"/>
      <c r="X4424" s="146"/>
      <c r="Y4424" s="146"/>
    </row>
    <row r="4425" spans="1:25" s="99" customFormat="1" ht="54.75" customHeight="1" x14ac:dyDescent="0.25">
      <c r="A4425" s="96">
        <f t="shared" si="1396"/>
        <v>3261</v>
      </c>
      <c r="B4425" s="175"/>
      <c r="C4425" s="176"/>
      <c r="D4425" s="113"/>
      <c r="E4425" s="115"/>
      <c r="F4425" s="174"/>
      <c r="G4425" s="114" t="str">
        <f t="shared" si="1391"/>
        <v/>
      </c>
      <c r="H4425" s="115"/>
      <c r="I4425" s="115"/>
      <c r="J4425" s="115"/>
      <c r="K4425" s="115"/>
      <c r="L4425" s="133" t="str">
        <f t="shared" si="1392"/>
        <v/>
      </c>
      <c r="M4425" s="116" t="str">
        <f>IF(L4425="", "", L4425/Veriler!$X$1)</f>
        <v/>
      </c>
      <c r="N4425" s="116" t="str">
        <f>IF(F4425&lt;&gt;"", "İthal Girdi", IF(Veriler!T4425="", "", IF(Veriler!S4425="H", "%0,5 üzerindedir", IF(Veriler!T4425&gt;0.1, "%10 sınırı aşılmıştır.", "Uygun"))))</f>
        <v>%0,5 üzerindedir</v>
      </c>
      <c r="O4425" s="116" t="str">
        <f t="shared" si="1393"/>
        <v xml:space="preserve"> </v>
      </c>
      <c r="P4425" s="117"/>
      <c r="Q4425" s="118"/>
      <c r="R4425" s="119" t="str">
        <f t="shared" si="1394"/>
        <v/>
      </c>
      <c r="S4425" s="133">
        <f>IFERROR(IF(M4425&lt;=0.005,IF(F4425="",L4425,0),IF(F4425&lt;&gt;"",0,IF(P4425="",0,IF(P4425="H",0,IF(Q4425&lt;Veriler!$G$2,L4425*Veriler!$G$2,L4425*Q4425)))))," ")</f>
        <v>0</v>
      </c>
      <c r="T4425" s="133">
        <f>IF(Veriler!T4425&lt;=0.1, S4425, IF(AND(Veriler!T4425&gt;0.1, F4425="", P4425="E"), IF(Q4425&gt;Veriler!$G$2, Q4425*S4425, IF(Q4425&lt;Veriler!$G$2, Veriler!$G$2*S4425, Q4425*S4425)), 0))</f>
        <v>0</v>
      </c>
      <c r="U4425" s="133" t="str">
        <f t="shared" si="1395"/>
        <v xml:space="preserve"> </v>
      </c>
      <c r="V4425" s="134" t="str">
        <f>IFERROR(IF(O4425="%10 sınırı aşılmıştır.",L4425-T4425,IFERROR(IF(F4425="",IF(S4425=1,0,IF(L4425-S4425=0,"",L4425-S4425)),IF(Veriler!M4425="",L4425,IF(L4425*Veriler!M4425=0,"",L4425*Veriler!M4425))),L4425)),0)</f>
        <v/>
      </c>
      <c r="W4425" s="146"/>
      <c r="X4425" s="146"/>
      <c r="Y4425" s="146"/>
    </row>
    <row r="4426" spans="1:25" s="99" customFormat="1" ht="54.75" customHeight="1" x14ac:dyDescent="0.25">
      <c r="A4426" s="96">
        <f t="shared" si="1396"/>
        <v>3262</v>
      </c>
      <c r="B4426" s="175"/>
      <c r="C4426" s="176"/>
      <c r="D4426" s="113"/>
      <c r="E4426" s="115"/>
      <c r="F4426" s="174"/>
      <c r="G4426" s="114" t="str">
        <f t="shared" si="1391"/>
        <v/>
      </c>
      <c r="H4426" s="115"/>
      <c r="I4426" s="115"/>
      <c r="J4426" s="115"/>
      <c r="K4426" s="115"/>
      <c r="L4426" s="133" t="str">
        <f t="shared" si="1392"/>
        <v/>
      </c>
      <c r="M4426" s="116" t="str">
        <f>IF(L4426="", "", L4426/Veriler!$X$1)</f>
        <v/>
      </c>
      <c r="N4426" s="116" t="str">
        <f>IF(F4426&lt;&gt;"", "İthal Girdi", IF(Veriler!T4426="", "", IF(Veriler!S4426="H", "%0,5 üzerindedir", IF(Veriler!T4426&gt;0.1, "%10 sınırı aşılmıştır.", "Uygun"))))</f>
        <v>%0,5 üzerindedir</v>
      </c>
      <c r="O4426" s="116" t="str">
        <f t="shared" si="1393"/>
        <v xml:space="preserve"> </v>
      </c>
      <c r="P4426" s="117"/>
      <c r="Q4426" s="118"/>
      <c r="R4426" s="119" t="str">
        <f t="shared" si="1394"/>
        <v/>
      </c>
      <c r="S4426" s="133">
        <f>IFERROR(IF(M4426&lt;=0.005,IF(F4426="",L4426,0),IF(F4426&lt;&gt;"",0,IF(P4426="",0,IF(P4426="H",0,IF(Q4426&lt;Veriler!$G$2,L4426*Veriler!$G$2,L4426*Q4426)))))," ")</f>
        <v>0</v>
      </c>
      <c r="T4426" s="133">
        <f>IF(Veriler!T4426&lt;=0.1, S4426, IF(AND(Veriler!T4426&gt;0.1, F4426="", P4426="E"), IF(Q4426&gt;Veriler!$G$2, Q4426*S4426, IF(Q4426&lt;Veriler!$G$2, Veriler!$G$2*S4426, Q4426*S4426)), 0))</f>
        <v>0</v>
      </c>
      <c r="U4426" s="133" t="str">
        <f t="shared" si="1395"/>
        <v xml:space="preserve"> </v>
      </c>
      <c r="V4426" s="134" t="str">
        <f>IFERROR(IF(O4426="%10 sınırı aşılmıştır.",L4426-T4426,IFERROR(IF(F4426="",IF(S4426=1,0,IF(L4426-S4426=0,"",L4426-S4426)),IF(Veriler!M4426="",L4426,IF(L4426*Veriler!M4426=0,"",L4426*Veriler!M4426))),L4426)),0)</f>
        <v/>
      </c>
      <c r="W4426" s="146"/>
      <c r="X4426" s="146"/>
      <c r="Y4426" s="146"/>
    </row>
    <row r="4427" spans="1:25" s="99" customFormat="1" ht="36" hidden="1" customHeight="1" x14ac:dyDescent="0.25">
      <c r="A4427" s="101"/>
      <c r="B4427" s="191" t="s">
        <v>16</v>
      </c>
      <c r="C4427" s="176"/>
      <c r="D4427" s="120"/>
      <c r="E4427" s="171"/>
      <c r="F4427" s="172"/>
      <c r="G4427" s="121"/>
      <c r="H4427" s="115"/>
      <c r="I4427" s="115"/>
      <c r="J4427" s="115"/>
      <c r="K4427" s="115"/>
      <c r="L4427" s="121"/>
      <c r="M4427" s="121"/>
      <c r="N4427" s="121"/>
      <c r="O4427" s="121"/>
      <c r="P4427" s="120"/>
      <c r="Q4427" s="120"/>
      <c r="R4427" s="183"/>
      <c r="S4427" s="184"/>
      <c r="T4427" s="121"/>
      <c r="U4427" s="121"/>
      <c r="V4427" s="121"/>
      <c r="W4427" s="146"/>
      <c r="X4427" s="146"/>
      <c r="Y4427" s="146"/>
    </row>
    <row r="4428" spans="1:25" s="99" customFormat="1" ht="54.75" customHeight="1" x14ac:dyDescent="0.25">
      <c r="A4428" s="96">
        <f>A4426+1</f>
        <v>3263</v>
      </c>
      <c r="B4428" s="175"/>
      <c r="C4428" s="176"/>
      <c r="D4428" s="113"/>
      <c r="E4428" s="115"/>
      <c r="F4428" s="174"/>
      <c r="G4428" s="114" t="str">
        <f t="shared" ref="G4428:G4441" si="1397">IF(AND(F4428&lt;&gt;"",V4428&lt;&gt;"",L4428&lt;&gt;0),V4428/L4428,"")</f>
        <v/>
      </c>
      <c r="H4428" s="115"/>
      <c r="I4428" s="115"/>
      <c r="J4428" s="115"/>
      <c r="K4428" s="115"/>
      <c r="L4428" s="133" t="str">
        <f t="shared" ref="L4428:L4441" si="1398">IF(AND(H4428&lt;&gt;0, J4428&lt;&gt;0, K4428&lt;&gt;0), H4428*J4428*K4428, "")</f>
        <v/>
      </c>
      <c r="M4428" s="116" t="str">
        <f>IF(L4428="", "", L4428/Veriler!$X$1)</f>
        <v/>
      </c>
      <c r="N4428" s="116" t="str">
        <f>IF(F4428&lt;&gt;"", "İthal Girdi", IF(Veriler!T4428="", "", IF(Veriler!S4428="H", "%0,5 üzerindedir", IF(Veriler!T4428&gt;0.1, "%10 sınırı aşılmıştır.", "Uygun"))))</f>
        <v>%0,5 üzerindedir</v>
      </c>
      <c r="O4428" s="116" t="str">
        <f t="shared" ref="O4428:O4441" si="1399">IF(M4428=""," ",N4428)</f>
        <v xml:space="preserve"> </v>
      </c>
      <c r="P4428" s="117"/>
      <c r="Q4428" s="118"/>
      <c r="R4428" s="119" t="str">
        <f t="shared" ref="R4428:R4441" si="1400">IFERROR(IF(AND(T4428&lt;&gt;"",L4428&lt;&gt;"",L4428&lt;&gt;0,T4428&lt;&gt;0),T4428/L4428,"")," ")</f>
        <v/>
      </c>
      <c r="S4428" s="133">
        <f>IFERROR(IF(M4428&lt;=0.005,IF(F4428="",L4428,0),IF(F4428&lt;&gt;"",0,IF(P4428="",0,IF(P4428="H",0,IF(Q4428&lt;Veriler!$G$2,L4428*Veriler!$G$2,L4428*Q4428)))))," ")</f>
        <v>0</v>
      </c>
      <c r="T4428" s="133">
        <f>IF(Veriler!T4428&lt;=0.1, S4428, IF(AND(Veriler!T4428&gt;0.1, F4428="", P4428="E"), IF(Q4428&gt;Veriler!$G$2, Q4428*S4428, IF(Q4428&lt;Veriler!$G$2, Veriler!$G$2*S4428, Q4428*S4428)), 0))</f>
        <v>0</v>
      </c>
      <c r="U4428" s="133" t="str">
        <f t="shared" ref="U4428:U4441" si="1401">IF(T4428=0," ",T4428)</f>
        <v xml:space="preserve"> </v>
      </c>
      <c r="V4428" s="134" t="str">
        <f>IFERROR(IF(O4428="%10 sınırı aşılmıştır.",L4428-T4428,IFERROR(IF(F4428="",IF(S4428=1,0,IF(L4428-S4428=0,"",L4428-S4428)),IF(Veriler!M4428="",L4428,IF(L4428*Veriler!M4428=0,"",L4428*Veriler!M4428))),L4428)),0)</f>
        <v/>
      </c>
      <c r="W4428" s="146"/>
      <c r="X4428" s="146"/>
      <c r="Y4428" s="146"/>
    </row>
    <row r="4429" spans="1:25" s="99" customFormat="1" ht="54.75" customHeight="1" x14ac:dyDescent="0.25">
      <c r="A4429" s="96">
        <f t="shared" ref="A4429:A4441" si="1402">A4428+1</f>
        <v>3264</v>
      </c>
      <c r="B4429" s="175"/>
      <c r="C4429" s="176"/>
      <c r="D4429" s="113"/>
      <c r="E4429" s="115"/>
      <c r="F4429" s="174"/>
      <c r="G4429" s="114" t="str">
        <f t="shared" si="1397"/>
        <v/>
      </c>
      <c r="H4429" s="115"/>
      <c r="I4429" s="115"/>
      <c r="J4429" s="115"/>
      <c r="K4429" s="115"/>
      <c r="L4429" s="133" t="str">
        <f t="shared" si="1398"/>
        <v/>
      </c>
      <c r="M4429" s="116" t="str">
        <f>IF(L4429="", "", L4429/Veriler!$X$1)</f>
        <v/>
      </c>
      <c r="N4429" s="116" t="str">
        <f>IF(F4429&lt;&gt;"", "İthal Girdi", IF(Veriler!T4429="", "", IF(Veriler!S4429="H", "%0,5 üzerindedir", IF(Veriler!T4429&gt;0.1, "%10 sınırı aşılmıştır.", "Uygun"))))</f>
        <v>%0,5 üzerindedir</v>
      </c>
      <c r="O4429" s="116" t="str">
        <f t="shared" si="1399"/>
        <v xml:space="preserve"> </v>
      </c>
      <c r="P4429" s="117"/>
      <c r="Q4429" s="118"/>
      <c r="R4429" s="119" t="str">
        <f t="shared" si="1400"/>
        <v/>
      </c>
      <c r="S4429" s="133">
        <f>IFERROR(IF(M4429&lt;=0.005,IF(F4429="",L4429,0),IF(F4429&lt;&gt;"",0,IF(P4429="",0,IF(P4429="H",0,IF(Q4429&lt;Veriler!$G$2,L4429*Veriler!$G$2,L4429*Q4429)))))," ")</f>
        <v>0</v>
      </c>
      <c r="T4429" s="133">
        <f>IF(Veriler!T4429&lt;=0.1, S4429, IF(AND(Veriler!T4429&gt;0.1, F4429="", P4429="E"), IF(Q4429&gt;Veriler!$G$2, Q4429*S4429, IF(Q4429&lt;Veriler!$G$2, Veriler!$G$2*S4429, Q4429*S4429)), 0))</f>
        <v>0</v>
      </c>
      <c r="U4429" s="133" t="str">
        <f t="shared" si="1401"/>
        <v xml:space="preserve"> </v>
      </c>
      <c r="V4429" s="134" t="str">
        <f>IFERROR(IF(O4429="%10 sınırı aşılmıştır.",L4429-T4429,IFERROR(IF(F4429="",IF(S4429=1,0,IF(L4429-S4429=0,"",L4429-S4429)),IF(Veriler!M4429="",L4429,IF(L4429*Veriler!M4429=0,"",L4429*Veriler!M4429))),L4429)),0)</f>
        <v/>
      </c>
      <c r="W4429" s="146"/>
      <c r="X4429" s="146"/>
      <c r="Y4429" s="146"/>
    </row>
    <row r="4430" spans="1:25" s="99" customFormat="1" ht="54.75" customHeight="1" x14ac:dyDescent="0.25">
      <c r="A4430" s="96">
        <f t="shared" si="1402"/>
        <v>3265</v>
      </c>
      <c r="B4430" s="175"/>
      <c r="C4430" s="176"/>
      <c r="D4430" s="113"/>
      <c r="E4430" s="115"/>
      <c r="F4430" s="174"/>
      <c r="G4430" s="114" t="str">
        <f t="shared" si="1397"/>
        <v/>
      </c>
      <c r="H4430" s="115"/>
      <c r="I4430" s="115"/>
      <c r="J4430" s="115"/>
      <c r="K4430" s="115"/>
      <c r="L4430" s="133" t="str">
        <f t="shared" si="1398"/>
        <v/>
      </c>
      <c r="M4430" s="116" t="str">
        <f>IF(L4430="", "", L4430/Veriler!$X$1)</f>
        <v/>
      </c>
      <c r="N4430" s="116" t="str">
        <f>IF(F4430&lt;&gt;"", "İthal Girdi", IF(Veriler!T4430="", "", IF(Veriler!S4430="H", "%0,5 üzerindedir", IF(Veriler!T4430&gt;0.1, "%10 sınırı aşılmıştır.", "Uygun"))))</f>
        <v>%0,5 üzerindedir</v>
      </c>
      <c r="O4430" s="116" t="str">
        <f t="shared" si="1399"/>
        <v xml:space="preserve"> </v>
      </c>
      <c r="P4430" s="117"/>
      <c r="Q4430" s="118"/>
      <c r="R4430" s="119" t="str">
        <f t="shared" si="1400"/>
        <v/>
      </c>
      <c r="S4430" s="133">
        <f>IFERROR(IF(M4430&lt;=0.005,IF(F4430="",L4430,0),IF(F4430&lt;&gt;"",0,IF(P4430="",0,IF(P4430="H",0,IF(Q4430&lt;Veriler!$G$2,L4430*Veriler!$G$2,L4430*Q4430)))))," ")</f>
        <v>0</v>
      </c>
      <c r="T4430" s="133">
        <f>IF(Veriler!T4430&lt;=0.1, S4430, IF(AND(Veriler!T4430&gt;0.1, F4430="", P4430="E"), IF(Q4430&gt;Veriler!$G$2, Q4430*S4430, IF(Q4430&lt;Veriler!$G$2, Veriler!$G$2*S4430, Q4430*S4430)), 0))</f>
        <v>0</v>
      </c>
      <c r="U4430" s="133" t="str">
        <f t="shared" si="1401"/>
        <v xml:space="preserve"> </v>
      </c>
      <c r="V4430" s="134" t="str">
        <f>IFERROR(IF(O4430="%10 sınırı aşılmıştır.",L4430-T4430,IFERROR(IF(F4430="",IF(S4430=1,0,IF(L4430-S4430=0,"",L4430-S4430)),IF(Veriler!M4430="",L4430,IF(L4430*Veriler!M4430=0,"",L4430*Veriler!M4430))),L4430)),0)</f>
        <v/>
      </c>
      <c r="W4430" s="146"/>
      <c r="X4430" s="146"/>
      <c r="Y4430" s="146"/>
    </row>
    <row r="4431" spans="1:25" s="99" customFormat="1" ht="54.75" customHeight="1" x14ac:dyDescent="0.25">
      <c r="A4431" s="96">
        <f t="shared" si="1402"/>
        <v>3266</v>
      </c>
      <c r="B4431" s="175"/>
      <c r="C4431" s="176"/>
      <c r="D4431" s="113"/>
      <c r="E4431" s="115"/>
      <c r="F4431" s="174"/>
      <c r="G4431" s="114" t="str">
        <f t="shared" si="1397"/>
        <v/>
      </c>
      <c r="H4431" s="115"/>
      <c r="I4431" s="115"/>
      <c r="J4431" s="115"/>
      <c r="K4431" s="115"/>
      <c r="L4431" s="133" t="str">
        <f t="shared" si="1398"/>
        <v/>
      </c>
      <c r="M4431" s="116" t="str">
        <f>IF(L4431="", "", L4431/Veriler!$X$1)</f>
        <v/>
      </c>
      <c r="N4431" s="116" t="str">
        <f>IF(F4431&lt;&gt;"", "İthal Girdi", IF(Veriler!T4431="", "", IF(Veriler!S4431="H", "%0,5 üzerindedir", IF(Veriler!T4431&gt;0.1, "%10 sınırı aşılmıştır.", "Uygun"))))</f>
        <v>%0,5 üzerindedir</v>
      </c>
      <c r="O4431" s="116" t="str">
        <f t="shared" si="1399"/>
        <v xml:space="preserve"> </v>
      </c>
      <c r="P4431" s="117"/>
      <c r="Q4431" s="118"/>
      <c r="R4431" s="119" t="str">
        <f t="shared" si="1400"/>
        <v/>
      </c>
      <c r="S4431" s="133">
        <f>IFERROR(IF(M4431&lt;=0.005,IF(F4431="",L4431,0),IF(F4431&lt;&gt;"",0,IF(P4431="",0,IF(P4431="H",0,IF(Q4431&lt;Veriler!$G$2,L4431*Veriler!$G$2,L4431*Q4431)))))," ")</f>
        <v>0</v>
      </c>
      <c r="T4431" s="133">
        <f>IF(Veriler!T4431&lt;=0.1, S4431, IF(AND(Veriler!T4431&gt;0.1, F4431="", P4431="E"), IF(Q4431&gt;Veriler!$G$2, Q4431*S4431, IF(Q4431&lt;Veriler!$G$2, Veriler!$G$2*S4431, Q4431*S4431)), 0))</f>
        <v>0</v>
      </c>
      <c r="U4431" s="133" t="str">
        <f t="shared" si="1401"/>
        <v xml:space="preserve"> </v>
      </c>
      <c r="V4431" s="134" t="str">
        <f>IFERROR(IF(O4431="%10 sınırı aşılmıştır.",L4431-T4431,IFERROR(IF(F4431="",IF(S4431=1,0,IF(L4431-S4431=0,"",L4431-S4431)),IF(Veriler!M4431="",L4431,IF(L4431*Veriler!M4431=0,"",L4431*Veriler!M4431))),L4431)),0)</f>
        <v/>
      </c>
      <c r="W4431" s="146"/>
      <c r="X4431" s="146"/>
      <c r="Y4431" s="146"/>
    </row>
    <row r="4432" spans="1:25" s="99" customFormat="1" ht="54.75" customHeight="1" x14ac:dyDescent="0.25">
      <c r="A4432" s="96">
        <f t="shared" si="1402"/>
        <v>3267</v>
      </c>
      <c r="B4432" s="175"/>
      <c r="C4432" s="176"/>
      <c r="D4432" s="113"/>
      <c r="E4432" s="115"/>
      <c r="F4432" s="174"/>
      <c r="G4432" s="114" t="str">
        <f t="shared" si="1397"/>
        <v/>
      </c>
      <c r="H4432" s="115"/>
      <c r="I4432" s="115"/>
      <c r="J4432" s="115"/>
      <c r="K4432" s="115"/>
      <c r="L4432" s="133" t="str">
        <f t="shared" si="1398"/>
        <v/>
      </c>
      <c r="M4432" s="116" t="str">
        <f>IF(L4432="", "", L4432/Veriler!$X$1)</f>
        <v/>
      </c>
      <c r="N4432" s="116" t="str">
        <f>IF(F4432&lt;&gt;"", "İthal Girdi", IF(Veriler!T4432="", "", IF(Veriler!S4432="H", "%0,5 üzerindedir", IF(Veriler!T4432&gt;0.1, "%10 sınırı aşılmıştır.", "Uygun"))))</f>
        <v>%0,5 üzerindedir</v>
      </c>
      <c r="O4432" s="116" t="str">
        <f t="shared" si="1399"/>
        <v xml:space="preserve"> </v>
      </c>
      <c r="P4432" s="117"/>
      <c r="Q4432" s="118"/>
      <c r="R4432" s="119" t="str">
        <f t="shared" si="1400"/>
        <v/>
      </c>
      <c r="S4432" s="133">
        <f>IFERROR(IF(M4432&lt;=0.005,IF(F4432="",L4432,0),IF(F4432&lt;&gt;"",0,IF(P4432="",0,IF(P4432="H",0,IF(Q4432&lt;Veriler!$G$2,L4432*Veriler!$G$2,L4432*Q4432)))))," ")</f>
        <v>0</v>
      </c>
      <c r="T4432" s="133">
        <f>IF(Veriler!T4432&lt;=0.1, S4432, IF(AND(Veriler!T4432&gt;0.1, F4432="", P4432="E"), IF(Q4432&gt;Veriler!$G$2, Q4432*S4432, IF(Q4432&lt;Veriler!$G$2, Veriler!$G$2*S4432, Q4432*S4432)), 0))</f>
        <v>0</v>
      </c>
      <c r="U4432" s="133" t="str">
        <f t="shared" si="1401"/>
        <v xml:space="preserve"> </v>
      </c>
      <c r="V4432" s="134" t="str">
        <f>IFERROR(IF(O4432="%10 sınırı aşılmıştır.",L4432-T4432,IFERROR(IF(F4432="",IF(S4432=1,0,IF(L4432-S4432=0,"",L4432-S4432)),IF(Veriler!M4432="",L4432,IF(L4432*Veriler!M4432=0,"",L4432*Veriler!M4432))),L4432)),0)</f>
        <v/>
      </c>
      <c r="W4432" s="146"/>
      <c r="X4432" s="146"/>
      <c r="Y4432" s="146"/>
    </row>
    <row r="4433" spans="1:25" s="99" customFormat="1" ht="54.75" customHeight="1" x14ac:dyDescent="0.25">
      <c r="A4433" s="96">
        <f t="shared" si="1402"/>
        <v>3268</v>
      </c>
      <c r="B4433" s="175"/>
      <c r="C4433" s="176"/>
      <c r="D4433" s="113"/>
      <c r="E4433" s="115"/>
      <c r="F4433" s="174"/>
      <c r="G4433" s="114" t="str">
        <f t="shared" si="1397"/>
        <v/>
      </c>
      <c r="H4433" s="115"/>
      <c r="I4433" s="115"/>
      <c r="J4433" s="115"/>
      <c r="K4433" s="115"/>
      <c r="L4433" s="133" t="str">
        <f t="shared" si="1398"/>
        <v/>
      </c>
      <c r="M4433" s="116" t="str">
        <f>IF(L4433="", "", L4433/Veriler!$X$1)</f>
        <v/>
      </c>
      <c r="N4433" s="116" t="str">
        <f>IF(F4433&lt;&gt;"", "İthal Girdi", IF(Veriler!T4433="", "", IF(Veriler!S4433="H", "%0,5 üzerindedir", IF(Veriler!T4433&gt;0.1, "%10 sınırı aşılmıştır.", "Uygun"))))</f>
        <v>%0,5 üzerindedir</v>
      </c>
      <c r="O4433" s="116" t="str">
        <f t="shared" si="1399"/>
        <v xml:space="preserve"> </v>
      </c>
      <c r="P4433" s="117"/>
      <c r="Q4433" s="118"/>
      <c r="R4433" s="119" t="str">
        <f t="shared" si="1400"/>
        <v/>
      </c>
      <c r="S4433" s="133">
        <f>IFERROR(IF(M4433&lt;=0.005,IF(F4433="",L4433,0),IF(F4433&lt;&gt;"",0,IF(P4433="",0,IF(P4433="H",0,IF(Q4433&lt;Veriler!$G$2,L4433*Veriler!$G$2,L4433*Q4433)))))," ")</f>
        <v>0</v>
      </c>
      <c r="T4433" s="133">
        <f>IF(Veriler!T4433&lt;=0.1, S4433, IF(AND(Veriler!T4433&gt;0.1, F4433="", P4433="E"), IF(Q4433&gt;Veriler!$G$2, Q4433*S4433, IF(Q4433&lt;Veriler!$G$2, Veriler!$G$2*S4433, Q4433*S4433)), 0))</f>
        <v>0</v>
      </c>
      <c r="U4433" s="133" t="str">
        <f t="shared" si="1401"/>
        <v xml:space="preserve"> </v>
      </c>
      <c r="V4433" s="134" t="str">
        <f>IFERROR(IF(O4433="%10 sınırı aşılmıştır.",L4433-T4433,IFERROR(IF(F4433="",IF(S4433=1,0,IF(L4433-S4433=0,"",L4433-S4433)),IF(Veriler!M4433="",L4433,IF(L4433*Veriler!M4433=0,"",L4433*Veriler!M4433))),L4433)),0)</f>
        <v/>
      </c>
      <c r="W4433" s="146"/>
      <c r="X4433" s="146"/>
      <c r="Y4433" s="146"/>
    </row>
    <row r="4434" spans="1:25" s="99" customFormat="1" ht="54.75" customHeight="1" x14ac:dyDescent="0.25">
      <c r="A4434" s="96">
        <f t="shared" si="1402"/>
        <v>3269</v>
      </c>
      <c r="B4434" s="175"/>
      <c r="C4434" s="176"/>
      <c r="D4434" s="113"/>
      <c r="E4434" s="115"/>
      <c r="F4434" s="174"/>
      <c r="G4434" s="114" t="str">
        <f t="shared" si="1397"/>
        <v/>
      </c>
      <c r="H4434" s="115"/>
      <c r="I4434" s="115"/>
      <c r="J4434" s="115"/>
      <c r="K4434" s="115"/>
      <c r="L4434" s="133" t="str">
        <f t="shared" si="1398"/>
        <v/>
      </c>
      <c r="M4434" s="116" t="str">
        <f>IF(L4434="", "", L4434/Veriler!$X$1)</f>
        <v/>
      </c>
      <c r="N4434" s="116" t="str">
        <f>IF(F4434&lt;&gt;"", "İthal Girdi", IF(Veriler!T4434="", "", IF(Veriler!S4434="H", "%0,5 üzerindedir", IF(Veriler!T4434&gt;0.1, "%10 sınırı aşılmıştır.", "Uygun"))))</f>
        <v>%0,5 üzerindedir</v>
      </c>
      <c r="O4434" s="116" t="str">
        <f t="shared" si="1399"/>
        <v xml:space="preserve"> </v>
      </c>
      <c r="P4434" s="117"/>
      <c r="Q4434" s="118"/>
      <c r="R4434" s="119" t="str">
        <f t="shared" si="1400"/>
        <v/>
      </c>
      <c r="S4434" s="133">
        <f>IFERROR(IF(M4434&lt;=0.005,IF(F4434="",L4434,0),IF(F4434&lt;&gt;"",0,IF(P4434="",0,IF(P4434="H",0,IF(Q4434&lt;Veriler!$G$2,L4434*Veriler!$G$2,L4434*Q4434)))))," ")</f>
        <v>0</v>
      </c>
      <c r="T4434" s="133">
        <f>IF(Veriler!T4434&lt;=0.1, S4434, IF(AND(Veriler!T4434&gt;0.1, F4434="", P4434="E"), IF(Q4434&gt;Veriler!$G$2, Q4434*S4434, IF(Q4434&lt;Veriler!$G$2, Veriler!$G$2*S4434, Q4434*S4434)), 0))</f>
        <v>0</v>
      </c>
      <c r="U4434" s="133" t="str">
        <f t="shared" si="1401"/>
        <v xml:space="preserve"> </v>
      </c>
      <c r="V4434" s="134" t="str">
        <f>IFERROR(IF(O4434="%10 sınırı aşılmıştır.",L4434-T4434,IFERROR(IF(F4434="",IF(S4434=1,0,IF(L4434-S4434=0,"",L4434-S4434)),IF(Veriler!M4434="",L4434,IF(L4434*Veriler!M4434=0,"",L4434*Veriler!M4434))),L4434)),0)</f>
        <v/>
      </c>
      <c r="W4434" s="146"/>
      <c r="X4434" s="146"/>
      <c r="Y4434" s="146"/>
    </row>
    <row r="4435" spans="1:25" s="99" customFormat="1" ht="54.75" customHeight="1" x14ac:dyDescent="0.25">
      <c r="A4435" s="96">
        <f t="shared" si="1402"/>
        <v>3270</v>
      </c>
      <c r="B4435" s="175"/>
      <c r="C4435" s="176"/>
      <c r="D4435" s="113"/>
      <c r="E4435" s="115"/>
      <c r="F4435" s="174"/>
      <c r="G4435" s="114" t="str">
        <f t="shared" si="1397"/>
        <v/>
      </c>
      <c r="H4435" s="115"/>
      <c r="I4435" s="115"/>
      <c r="J4435" s="115"/>
      <c r="K4435" s="115"/>
      <c r="L4435" s="133" t="str">
        <f t="shared" si="1398"/>
        <v/>
      </c>
      <c r="M4435" s="116" t="str">
        <f>IF(L4435="", "", L4435/Veriler!$X$1)</f>
        <v/>
      </c>
      <c r="N4435" s="116" t="str">
        <f>IF(F4435&lt;&gt;"", "İthal Girdi", IF(Veriler!T4435="", "", IF(Veriler!S4435="H", "%0,5 üzerindedir", IF(Veriler!T4435&gt;0.1, "%10 sınırı aşılmıştır.", "Uygun"))))</f>
        <v>%0,5 üzerindedir</v>
      </c>
      <c r="O4435" s="116" t="str">
        <f t="shared" si="1399"/>
        <v xml:space="preserve"> </v>
      </c>
      <c r="P4435" s="117"/>
      <c r="Q4435" s="118"/>
      <c r="R4435" s="119" t="str">
        <f t="shared" si="1400"/>
        <v/>
      </c>
      <c r="S4435" s="133">
        <f>IFERROR(IF(M4435&lt;=0.005,IF(F4435="",L4435,0),IF(F4435&lt;&gt;"",0,IF(P4435="",0,IF(P4435="H",0,IF(Q4435&lt;Veriler!$G$2,L4435*Veriler!$G$2,L4435*Q4435)))))," ")</f>
        <v>0</v>
      </c>
      <c r="T4435" s="133">
        <f>IF(Veriler!T4435&lt;=0.1, S4435, IF(AND(Veriler!T4435&gt;0.1, F4435="", P4435="E"), IF(Q4435&gt;Veriler!$G$2, Q4435*S4435, IF(Q4435&lt;Veriler!$G$2, Veriler!$G$2*S4435, Q4435*S4435)), 0))</f>
        <v>0</v>
      </c>
      <c r="U4435" s="133" t="str">
        <f t="shared" si="1401"/>
        <v xml:space="preserve"> </v>
      </c>
      <c r="V4435" s="134" t="str">
        <f>IFERROR(IF(O4435="%10 sınırı aşılmıştır.",L4435-T4435,IFERROR(IF(F4435="",IF(S4435=1,0,IF(L4435-S4435=0,"",L4435-S4435)),IF(Veriler!M4435="",L4435,IF(L4435*Veriler!M4435=0,"",L4435*Veriler!M4435))),L4435)),0)</f>
        <v/>
      </c>
      <c r="W4435" s="146"/>
      <c r="X4435" s="146"/>
      <c r="Y4435" s="146"/>
    </row>
    <row r="4436" spans="1:25" s="99" customFormat="1" ht="54.75" customHeight="1" x14ac:dyDescent="0.25">
      <c r="A4436" s="96">
        <f t="shared" si="1402"/>
        <v>3271</v>
      </c>
      <c r="B4436" s="175"/>
      <c r="C4436" s="176"/>
      <c r="D4436" s="113"/>
      <c r="E4436" s="115"/>
      <c r="F4436" s="174"/>
      <c r="G4436" s="114" t="str">
        <f t="shared" si="1397"/>
        <v/>
      </c>
      <c r="H4436" s="115"/>
      <c r="I4436" s="115"/>
      <c r="J4436" s="115"/>
      <c r="K4436" s="115"/>
      <c r="L4436" s="133" t="str">
        <f t="shared" si="1398"/>
        <v/>
      </c>
      <c r="M4436" s="116" t="str">
        <f>IF(L4436="", "", L4436/Veriler!$X$1)</f>
        <v/>
      </c>
      <c r="N4436" s="116" t="str">
        <f>IF(F4436&lt;&gt;"", "İthal Girdi", IF(Veriler!T4436="", "", IF(Veriler!S4436="H", "%0,5 üzerindedir", IF(Veriler!T4436&gt;0.1, "%10 sınırı aşılmıştır.", "Uygun"))))</f>
        <v>%0,5 üzerindedir</v>
      </c>
      <c r="O4436" s="116" t="str">
        <f t="shared" si="1399"/>
        <v xml:space="preserve"> </v>
      </c>
      <c r="P4436" s="117"/>
      <c r="Q4436" s="118"/>
      <c r="R4436" s="119" t="str">
        <f t="shared" si="1400"/>
        <v/>
      </c>
      <c r="S4436" s="133">
        <f>IFERROR(IF(M4436&lt;=0.005,IF(F4436="",L4436,0),IF(F4436&lt;&gt;"",0,IF(P4436="",0,IF(P4436="H",0,IF(Q4436&lt;Veriler!$G$2,L4436*Veriler!$G$2,L4436*Q4436)))))," ")</f>
        <v>0</v>
      </c>
      <c r="T4436" s="133">
        <f>IF(Veriler!T4436&lt;=0.1, S4436, IF(AND(Veriler!T4436&gt;0.1, F4436="", P4436="E"), IF(Q4436&gt;Veriler!$G$2, Q4436*S4436, IF(Q4436&lt;Veriler!$G$2, Veriler!$G$2*S4436, Q4436*S4436)), 0))</f>
        <v>0</v>
      </c>
      <c r="U4436" s="133" t="str">
        <f t="shared" si="1401"/>
        <v xml:space="preserve"> </v>
      </c>
      <c r="V4436" s="134" t="str">
        <f>IFERROR(IF(O4436="%10 sınırı aşılmıştır.",L4436-T4436,IFERROR(IF(F4436="",IF(S4436=1,0,IF(L4436-S4436=0,"",L4436-S4436)),IF(Veriler!M4436="",L4436,IF(L4436*Veriler!M4436=0,"",L4436*Veriler!M4436))),L4436)),0)</f>
        <v/>
      </c>
      <c r="W4436" s="146"/>
      <c r="X4436" s="146"/>
      <c r="Y4436" s="146"/>
    </row>
    <row r="4437" spans="1:25" s="99" customFormat="1" ht="54.75" customHeight="1" x14ac:dyDescent="0.25">
      <c r="A4437" s="96">
        <f t="shared" si="1402"/>
        <v>3272</v>
      </c>
      <c r="B4437" s="175"/>
      <c r="C4437" s="176"/>
      <c r="D4437" s="113"/>
      <c r="E4437" s="115"/>
      <c r="F4437" s="174"/>
      <c r="G4437" s="114" t="str">
        <f t="shared" si="1397"/>
        <v/>
      </c>
      <c r="H4437" s="115"/>
      <c r="I4437" s="115"/>
      <c r="J4437" s="115"/>
      <c r="K4437" s="115"/>
      <c r="L4437" s="133" t="str">
        <f t="shared" si="1398"/>
        <v/>
      </c>
      <c r="M4437" s="116" t="str">
        <f>IF(L4437="", "", L4437/Veriler!$X$1)</f>
        <v/>
      </c>
      <c r="N4437" s="116" t="str">
        <f>IF(F4437&lt;&gt;"", "İthal Girdi", IF(Veriler!T4437="", "", IF(Veriler!S4437="H", "%0,5 üzerindedir", IF(Veriler!T4437&gt;0.1, "%10 sınırı aşılmıştır.", "Uygun"))))</f>
        <v>%0,5 üzerindedir</v>
      </c>
      <c r="O4437" s="116" t="str">
        <f t="shared" si="1399"/>
        <v xml:space="preserve"> </v>
      </c>
      <c r="P4437" s="117"/>
      <c r="Q4437" s="118"/>
      <c r="R4437" s="119" t="str">
        <f t="shared" si="1400"/>
        <v/>
      </c>
      <c r="S4437" s="133">
        <f>IFERROR(IF(M4437&lt;=0.005,IF(F4437="",L4437,0),IF(F4437&lt;&gt;"",0,IF(P4437="",0,IF(P4437="H",0,IF(Q4437&lt;Veriler!$G$2,L4437*Veriler!$G$2,L4437*Q4437)))))," ")</f>
        <v>0</v>
      </c>
      <c r="T4437" s="133">
        <f>IF(Veriler!T4437&lt;=0.1, S4437, IF(AND(Veriler!T4437&gt;0.1, F4437="", P4437="E"), IF(Q4437&gt;Veriler!$G$2, Q4437*S4437, IF(Q4437&lt;Veriler!$G$2, Veriler!$G$2*S4437, Q4437*S4437)), 0))</f>
        <v>0</v>
      </c>
      <c r="U4437" s="133" t="str">
        <f t="shared" si="1401"/>
        <v xml:space="preserve"> </v>
      </c>
      <c r="V4437" s="134" t="str">
        <f>IFERROR(IF(O4437="%10 sınırı aşılmıştır.",L4437-T4437,IFERROR(IF(F4437="",IF(S4437=1,0,IF(L4437-S4437=0,"",L4437-S4437)),IF(Veriler!M4437="",L4437,IF(L4437*Veriler!M4437=0,"",L4437*Veriler!M4437))),L4437)),0)</f>
        <v/>
      </c>
      <c r="W4437" s="146"/>
      <c r="X4437" s="146"/>
      <c r="Y4437" s="146"/>
    </row>
    <row r="4438" spans="1:25" s="99" customFormat="1" ht="54.75" customHeight="1" x14ac:dyDescent="0.25">
      <c r="A4438" s="96">
        <f t="shared" si="1402"/>
        <v>3273</v>
      </c>
      <c r="B4438" s="175"/>
      <c r="C4438" s="176"/>
      <c r="D4438" s="113"/>
      <c r="E4438" s="115"/>
      <c r="F4438" s="174"/>
      <c r="G4438" s="114" t="str">
        <f t="shared" si="1397"/>
        <v/>
      </c>
      <c r="H4438" s="115"/>
      <c r="I4438" s="115"/>
      <c r="J4438" s="115"/>
      <c r="K4438" s="115"/>
      <c r="L4438" s="133" t="str">
        <f t="shared" si="1398"/>
        <v/>
      </c>
      <c r="M4438" s="116" t="str">
        <f>IF(L4438="", "", L4438/Veriler!$X$1)</f>
        <v/>
      </c>
      <c r="N4438" s="116" t="str">
        <f>IF(F4438&lt;&gt;"", "İthal Girdi", IF(Veriler!T4438="", "", IF(Veriler!S4438="H", "%0,5 üzerindedir", IF(Veriler!T4438&gt;0.1, "%10 sınırı aşılmıştır.", "Uygun"))))</f>
        <v>%0,5 üzerindedir</v>
      </c>
      <c r="O4438" s="116" t="str">
        <f t="shared" si="1399"/>
        <v xml:space="preserve"> </v>
      </c>
      <c r="P4438" s="117"/>
      <c r="Q4438" s="118"/>
      <c r="R4438" s="119" t="str">
        <f t="shared" si="1400"/>
        <v/>
      </c>
      <c r="S4438" s="133">
        <f>IFERROR(IF(M4438&lt;=0.005,IF(F4438="",L4438,0),IF(F4438&lt;&gt;"",0,IF(P4438="",0,IF(P4438="H",0,IF(Q4438&lt;Veriler!$G$2,L4438*Veriler!$G$2,L4438*Q4438)))))," ")</f>
        <v>0</v>
      </c>
      <c r="T4438" s="133">
        <f>IF(Veriler!T4438&lt;=0.1, S4438, IF(AND(Veriler!T4438&gt;0.1, F4438="", P4438="E"), IF(Q4438&gt;Veriler!$G$2, Q4438*S4438, IF(Q4438&lt;Veriler!$G$2, Veriler!$G$2*S4438, Q4438*S4438)), 0))</f>
        <v>0</v>
      </c>
      <c r="U4438" s="133" t="str">
        <f t="shared" si="1401"/>
        <v xml:space="preserve"> </v>
      </c>
      <c r="V4438" s="134" t="str">
        <f>IFERROR(IF(O4438="%10 sınırı aşılmıştır.",L4438-T4438,IFERROR(IF(F4438="",IF(S4438=1,0,IF(L4438-S4438=0,"",L4438-S4438)),IF(Veriler!M4438="",L4438,IF(L4438*Veriler!M4438=0,"",L4438*Veriler!M4438))),L4438)),0)</f>
        <v/>
      </c>
      <c r="W4438" s="146"/>
      <c r="X4438" s="146"/>
      <c r="Y4438" s="146"/>
    </row>
    <row r="4439" spans="1:25" s="99" customFormat="1" ht="54.75" customHeight="1" x14ac:dyDescent="0.25">
      <c r="A4439" s="96">
        <f t="shared" si="1402"/>
        <v>3274</v>
      </c>
      <c r="B4439" s="175"/>
      <c r="C4439" s="176"/>
      <c r="D4439" s="113"/>
      <c r="E4439" s="115"/>
      <c r="F4439" s="174"/>
      <c r="G4439" s="114" t="str">
        <f t="shared" si="1397"/>
        <v/>
      </c>
      <c r="H4439" s="115"/>
      <c r="I4439" s="115"/>
      <c r="J4439" s="115"/>
      <c r="K4439" s="115"/>
      <c r="L4439" s="133" t="str">
        <f t="shared" si="1398"/>
        <v/>
      </c>
      <c r="M4439" s="116" t="str">
        <f>IF(L4439="", "", L4439/Veriler!$X$1)</f>
        <v/>
      </c>
      <c r="N4439" s="116" t="str">
        <f>IF(F4439&lt;&gt;"", "İthal Girdi", IF(Veriler!T4439="", "", IF(Veriler!S4439="H", "%0,5 üzerindedir", IF(Veriler!T4439&gt;0.1, "%10 sınırı aşılmıştır.", "Uygun"))))</f>
        <v>%0,5 üzerindedir</v>
      </c>
      <c r="O4439" s="116" t="str">
        <f t="shared" si="1399"/>
        <v xml:space="preserve"> </v>
      </c>
      <c r="P4439" s="117"/>
      <c r="Q4439" s="118"/>
      <c r="R4439" s="119" t="str">
        <f t="shared" si="1400"/>
        <v/>
      </c>
      <c r="S4439" s="133">
        <f>IFERROR(IF(M4439&lt;=0.005,IF(F4439="",L4439,0),IF(F4439&lt;&gt;"",0,IF(P4439="",0,IF(P4439="H",0,IF(Q4439&lt;Veriler!$G$2,L4439*Veriler!$G$2,L4439*Q4439)))))," ")</f>
        <v>0</v>
      </c>
      <c r="T4439" s="133">
        <f>IF(Veriler!T4439&lt;=0.1, S4439, IF(AND(Veriler!T4439&gt;0.1, F4439="", P4439="E"), IF(Q4439&gt;Veriler!$G$2, Q4439*S4439, IF(Q4439&lt;Veriler!$G$2, Veriler!$G$2*S4439, Q4439*S4439)), 0))</f>
        <v>0</v>
      </c>
      <c r="U4439" s="133" t="str">
        <f t="shared" si="1401"/>
        <v xml:space="preserve"> </v>
      </c>
      <c r="V4439" s="134" t="str">
        <f>IFERROR(IF(O4439="%10 sınırı aşılmıştır.",L4439-T4439,IFERROR(IF(F4439="",IF(S4439=1,0,IF(L4439-S4439=0,"",L4439-S4439)),IF(Veriler!M4439="",L4439,IF(L4439*Veriler!M4439=0,"",L4439*Veriler!M4439))),L4439)),0)</f>
        <v/>
      </c>
      <c r="W4439" s="146"/>
      <c r="X4439" s="146"/>
      <c r="Y4439" s="146"/>
    </row>
    <row r="4440" spans="1:25" s="99" customFormat="1" ht="54.75" customHeight="1" x14ac:dyDescent="0.25">
      <c r="A4440" s="96">
        <f t="shared" si="1402"/>
        <v>3275</v>
      </c>
      <c r="B4440" s="175"/>
      <c r="C4440" s="176"/>
      <c r="D4440" s="113"/>
      <c r="E4440" s="115"/>
      <c r="F4440" s="174"/>
      <c r="G4440" s="114" t="str">
        <f t="shared" si="1397"/>
        <v/>
      </c>
      <c r="H4440" s="115"/>
      <c r="I4440" s="115"/>
      <c r="J4440" s="115"/>
      <c r="K4440" s="115"/>
      <c r="L4440" s="133" t="str">
        <f t="shared" si="1398"/>
        <v/>
      </c>
      <c r="M4440" s="116" t="str">
        <f>IF(L4440="", "", L4440/Veriler!$X$1)</f>
        <v/>
      </c>
      <c r="N4440" s="116" t="str">
        <f>IF(F4440&lt;&gt;"", "İthal Girdi", IF(Veriler!T4440="", "", IF(Veriler!S4440="H", "%0,5 üzerindedir", IF(Veriler!T4440&gt;0.1, "%10 sınırı aşılmıştır.", "Uygun"))))</f>
        <v>%0,5 üzerindedir</v>
      </c>
      <c r="O4440" s="116" t="str">
        <f t="shared" si="1399"/>
        <v xml:space="preserve"> </v>
      </c>
      <c r="P4440" s="117"/>
      <c r="Q4440" s="118"/>
      <c r="R4440" s="119" t="str">
        <f t="shared" si="1400"/>
        <v/>
      </c>
      <c r="S4440" s="133">
        <f>IFERROR(IF(M4440&lt;=0.005,IF(F4440="",L4440,0),IF(F4440&lt;&gt;"",0,IF(P4440="",0,IF(P4440="H",0,IF(Q4440&lt;Veriler!$G$2,L4440*Veriler!$G$2,L4440*Q4440)))))," ")</f>
        <v>0</v>
      </c>
      <c r="T4440" s="133">
        <f>IF(Veriler!T4440&lt;=0.1, S4440, IF(AND(Veriler!T4440&gt;0.1, F4440="", P4440="E"), IF(Q4440&gt;Veriler!$G$2, Q4440*S4440, IF(Q4440&lt;Veriler!$G$2, Veriler!$G$2*S4440, Q4440*S4440)), 0))</f>
        <v>0</v>
      </c>
      <c r="U4440" s="133" t="str">
        <f t="shared" si="1401"/>
        <v xml:space="preserve"> </v>
      </c>
      <c r="V4440" s="134" t="str">
        <f>IFERROR(IF(O4440="%10 sınırı aşılmıştır.",L4440-T4440,IFERROR(IF(F4440="",IF(S4440=1,0,IF(L4440-S4440=0,"",L4440-S4440)),IF(Veriler!M4440="",L4440,IF(L4440*Veriler!M4440=0,"",L4440*Veriler!M4440))),L4440)),0)</f>
        <v/>
      </c>
      <c r="W4440" s="146"/>
      <c r="X4440" s="146"/>
      <c r="Y4440" s="146"/>
    </row>
    <row r="4441" spans="1:25" s="99" customFormat="1" ht="54.75" customHeight="1" x14ac:dyDescent="0.25">
      <c r="A4441" s="96">
        <f t="shared" si="1402"/>
        <v>3276</v>
      </c>
      <c r="B4441" s="175"/>
      <c r="C4441" s="176"/>
      <c r="D4441" s="113"/>
      <c r="E4441" s="115"/>
      <c r="F4441" s="174"/>
      <c r="G4441" s="114" t="str">
        <f t="shared" si="1397"/>
        <v/>
      </c>
      <c r="H4441" s="115"/>
      <c r="I4441" s="115"/>
      <c r="J4441" s="115"/>
      <c r="K4441" s="115"/>
      <c r="L4441" s="133" t="str">
        <f t="shared" si="1398"/>
        <v/>
      </c>
      <c r="M4441" s="116" t="str">
        <f>IF(L4441="", "", L4441/Veriler!$X$1)</f>
        <v/>
      </c>
      <c r="N4441" s="116" t="str">
        <f>IF(F4441&lt;&gt;"", "İthal Girdi", IF(Veriler!T4441="", "", IF(Veriler!S4441="H", "%0,5 üzerindedir", IF(Veriler!T4441&gt;0.1, "%10 sınırı aşılmıştır.", "Uygun"))))</f>
        <v>%0,5 üzerindedir</v>
      </c>
      <c r="O4441" s="116" t="str">
        <f t="shared" si="1399"/>
        <v xml:space="preserve"> </v>
      </c>
      <c r="P4441" s="117"/>
      <c r="Q4441" s="118"/>
      <c r="R4441" s="119" t="str">
        <f t="shared" si="1400"/>
        <v/>
      </c>
      <c r="S4441" s="133">
        <f>IFERROR(IF(M4441&lt;=0.005,IF(F4441="",L4441,0),IF(F4441&lt;&gt;"",0,IF(P4441="",0,IF(P4441="H",0,IF(Q4441&lt;Veriler!$G$2,L4441*Veriler!$G$2,L4441*Q4441)))))," ")</f>
        <v>0</v>
      </c>
      <c r="T4441" s="133">
        <f>IF(Veriler!T4441&lt;=0.1, S4441, IF(AND(Veriler!T4441&gt;0.1, F4441="", P4441="E"), IF(Q4441&gt;Veriler!$G$2, Q4441*S4441, IF(Q4441&lt;Veriler!$G$2, Veriler!$G$2*S4441, Q4441*S4441)), 0))</f>
        <v>0</v>
      </c>
      <c r="U4441" s="133" t="str">
        <f t="shared" si="1401"/>
        <v xml:space="preserve"> </v>
      </c>
      <c r="V4441" s="134" t="str">
        <f>IFERROR(IF(O4441="%10 sınırı aşılmıştır.",L4441-T4441,IFERROR(IF(F4441="",IF(S4441=1,0,IF(L4441-S4441=0,"",L4441-S4441)),IF(Veriler!M4441="",L4441,IF(L4441*Veriler!M4441=0,"",L4441*Veriler!M4441))),L4441)),0)</f>
        <v/>
      </c>
      <c r="W4441" s="146"/>
      <c r="X4441" s="146"/>
      <c r="Y4441" s="146"/>
    </row>
    <row r="4442" spans="1:25" s="99" customFormat="1" ht="24" customHeight="1" x14ac:dyDescent="0.25">
      <c r="A4442" s="103"/>
      <c r="B4442" s="104"/>
      <c r="C4442" s="104"/>
      <c r="D4442" s="104"/>
      <c r="E4442" s="103"/>
      <c r="F4442" s="135"/>
      <c r="G4442" s="157"/>
      <c r="H4442" s="103"/>
      <c r="I4442" s="103"/>
      <c r="J4442" s="103"/>
      <c r="K4442" s="103"/>
      <c r="L4442" s="136">
        <f>SUM(L4413:L4426,L4428:L4441)</f>
        <v>0</v>
      </c>
      <c r="M4442" s="158"/>
      <c r="N4442" s="158"/>
      <c r="O4442" s="158"/>
      <c r="P4442" s="105"/>
      <c r="Q4442" s="106"/>
      <c r="R4442" s="159"/>
      <c r="S4442" s="160"/>
      <c r="T4442" s="160"/>
      <c r="U4442" s="160"/>
      <c r="V4442" s="160"/>
      <c r="W4442" s="146"/>
      <c r="X4442" s="146"/>
      <c r="Y4442" s="146"/>
    </row>
    <row r="4443" spans="1:25" s="99" customFormat="1" ht="31.5" customHeight="1" x14ac:dyDescent="0.25">
      <c r="A4443" s="103"/>
      <c r="B4443" s="104"/>
      <c r="C4443" s="104"/>
      <c r="D4443" s="104"/>
      <c r="E4443" s="103"/>
      <c r="F4443" s="135"/>
      <c r="G4443" s="157"/>
      <c r="H4443" s="103"/>
      <c r="I4443" s="103"/>
      <c r="J4443" s="103"/>
      <c r="K4443" s="103"/>
      <c r="L4443" s="161"/>
      <c r="M4443" s="158"/>
      <c r="N4443" s="158"/>
      <c r="O4443" s="158"/>
      <c r="P4443" s="105"/>
      <c r="Q4443" s="106"/>
      <c r="R4443" s="159"/>
      <c r="S4443" s="162" t="s">
        <v>57</v>
      </c>
      <c r="T4443" s="162" t="s">
        <v>57</v>
      </c>
      <c r="U4443" s="162" t="s">
        <v>57</v>
      </c>
      <c r="V4443" s="163" t="s">
        <v>58</v>
      </c>
      <c r="W4443" s="146"/>
      <c r="X4443" s="146"/>
      <c r="Y4443" s="146"/>
    </row>
    <row r="4444" spans="1:25" s="99" customFormat="1" ht="58.5" customHeight="1" x14ac:dyDescent="0.25">
      <c r="A4444" s="185" t="s">
        <v>59</v>
      </c>
      <c r="B4444" s="180"/>
      <c r="C4444" s="180"/>
      <c r="D4444" s="180"/>
      <c r="E4444" s="180"/>
      <c r="F4444" s="180"/>
      <c r="G4444" s="180"/>
      <c r="H4444" s="180"/>
      <c r="I4444" s="180"/>
      <c r="J4444" s="180"/>
      <c r="K4444" s="180"/>
      <c r="L4444" s="180"/>
      <c r="M4444" s="180"/>
      <c r="N4444" s="180"/>
      <c r="O4444" s="180"/>
      <c r="P4444" s="180"/>
      <c r="Q4444" s="180"/>
      <c r="R4444" s="176"/>
      <c r="S4444" s="137">
        <f>SUM(S4406,S4413:S4426,S4428:S4441)</f>
        <v>0</v>
      </c>
      <c r="T4444" s="137" t="str">
        <f>IF(SUM(T4413:T4426,T4428:T4441)=0," ",SUM(T4413:T4426,T4428:T4441))</f>
        <v xml:space="preserve"> </v>
      </c>
      <c r="U4444" s="137" t="str">
        <f>IF(SUM(U4413:U4426,U4428:U4441)=0," ",SUM(U4413:U4426,U4428:U4441))</f>
        <v xml:space="preserve"> </v>
      </c>
      <c r="V4444" s="137" t="str">
        <f>IF(SUM(V4413:V4426,V4428:V4441)=0," ",SUM(V4413:V4426,V4428:V4441))</f>
        <v xml:space="preserve"> </v>
      </c>
      <c r="W4444" s="146"/>
      <c r="X4444" s="164">
        <f>SUM(U4413:U4426,U4428:U4441)</f>
        <v>0</v>
      </c>
      <c r="Y4444" s="164">
        <f>SUM(V4413:V4426,V4428:V4441)</f>
        <v>0</v>
      </c>
    </row>
    <row r="4445" spans="1:25" x14ac:dyDescent="0.3">
      <c r="A4445" s="34"/>
      <c r="G4445" s="146"/>
      <c r="L4445" s="146"/>
      <c r="M4445" s="146"/>
      <c r="N4445" s="146"/>
      <c r="O4445" s="146"/>
      <c r="R4445" s="146"/>
      <c r="S4445" s="146"/>
      <c r="T4445" s="146"/>
      <c r="U4445" s="146"/>
      <c r="V4445" s="146"/>
      <c r="W4445" s="146"/>
      <c r="X4445" s="146"/>
      <c r="Y4445" s="146"/>
    </row>
    <row r="4446" spans="1:25" x14ac:dyDescent="0.3">
      <c r="A4446" s="186" t="s">
        <v>60</v>
      </c>
      <c r="B4446" s="187"/>
      <c r="C4446" s="187"/>
      <c r="D4446" s="187"/>
      <c r="E4446" s="187"/>
      <c r="F4446" s="187"/>
      <c r="G4446" s="187"/>
      <c r="H4446" s="187"/>
      <c r="I4446" s="187"/>
      <c r="J4446" s="187"/>
      <c r="K4446" s="187"/>
      <c r="L4446" s="187"/>
      <c r="M4446" s="187"/>
      <c r="N4446" s="187"/>
      <c r="O4446" s="187"/>
      <c r="P4446" s="187"/>
      <c r="Q4446" s="187"/>
      <c r="R4446" s="187"/>
      <c r="S4446" s="187"/>
      <c r="T4446" s="187"/>
      <c r="U4446" s="187"/>
      <c r="V4446" s="187"/>
      <c r="W4446" s="146"/>
      <c r="X4446" s="146"/>
      <c r="Y4446" s="146"/>
    </row>
    <row r="4447" spans="1:25" s="99" customFormat="1" ht="41.25" customHeight="1" x14ac:dyDescent="0.25">
      <c r="A4447" s="189" t="s">
        <v>38</v>
      </c>
      <c r="B4447" s="180"/>
      <c r="C4447" s="180"/>
      <c r="D4447" s="180"/>
      <c r="E4447" s="180"/>
      <c r="F4447" s="180"/>
      <c r="G4447" s="180"/>
      <c r="H4447" s="180"/>
      <c r="I4447" s="180"/>
      <c r="J4447" s="180"/>
      <c r="K4447" s="180"/>
      <c r="L4447" s="180"/>
      <c r="M4447" s="180"/>
      <c r="N4447" s="180"/>
      <c r="O4447" s="180"/>
      <c r="P4447" s="180"/>
      <c r="Q4447" s="180"/>
      <c r="R4447" s="180"/>
      <c r="S4447" s="180"/>
      <c r="T4447" s="180"/>
      <c r="U4447" s="180"/>
      <c r="V4447" s="176"/>
      <c r="W4447" s="146"/>
      <c r="X4447" s="146"/>
      <c r="Y4447" s="146"/>
    </row>
    <row r="4448" spans="1:25" s="100" customFormat="1" ht="35.25" customHeight="1" x14ac:dyDescent="0.25">
      <c r="A4448" s="179" t="s">
        <v>39</v>
      </c>
      <c r="B4448" s="180"/>
      <c r="C4448" s="180"/>
      <c r="D4448" s="180"/>
      <c r="E4448" s="180"/>
      <c r="F4448" s="180"/>
      <c r="G4448" s="180"/>
      <c r="H4448" s="180"/>
      <c r="I4448" s="180"/>
      <c r="J4448" s="180"/>
      <c r="K4448" s="180"/>
      <c r="L4448" s="180"/>
      <c r="M4448" s="180"/>
      <c r="N4448" s="180"/>
      <c r="O4448" s="180"/>
      <c r="P4448" s="180"/>
      <c r="Q4448" s="180"/>
      <c r="R4448" s="176"/>
      <c r="S4448" s="147"/>
      <c r="T4448" s="148"/>
      <c r="U4448" s="149" t="s">
        <v>40</v>
      </c>
      <c r="V4448" s="150">
        <f>V4410+1</f>
        <v>118</v>
      </c>
      <c r="W4448" s="146"/>
      <c r="X4448" s="146"/>
      <c r="Y4448" s="146"/>
    </row>
    <row r="4449" spans="1:25" s="99" customFormat="1" ht="81" customHeight="1" x14ac:dyDescent="0.25">
      <c r="A4449" s="110" t="s">
        <v>3</v>
      </c>
      <c r="B4449" s="188" t="s">
        <v>41</v>
      </c>
      <c r="C4449" s="176"/>
      <c r="D4449" s="111" t="s">
        <v>42</v>
      </c>
      <c r="E4449" s="110" t="s">
        <v>324</v>
      </c>
      <c r="F4449" s="111" t="s">
        <v>325</v>
      </c>
      <c r="G4449" s="151" t="s">
        <v>43</v>
      </c>
      <c r="H4449" s="110" t="s">
        <v>44</v>
      </c>
      <c r="I4449" s="110" t="s">
        <v>8</v>
      </c>
      <c r="J4449" s="110" t="s">
        <v>45</v>
      </c>
      <c r="K4449" s="110" t="s">
        <v>46</v>
      </c>
      <c r="L4449" s="152" t="s">
        <v>47</v>
      </c>
      <c r="M4449" s="153" t="s">
        <v>48</v>
      </c>
      <c r="N4449" s="154" t="s">
        <v>49</v>
      </c>
      <c r="O4449" s="154" t="s">
        <v>49</v>
      </c>
      <c r="P4449" s="112" t="s">
        <v>50</v>
      </c>
      <c r="Q4449" s="110" t="s">
        <v>51</v>
      </c>
      <c r="R4449" s="155" t="s">
        <v>52</v>
      </c>
      <c r="S4449" s="156" t="s">
        <v>53</v>
      </c>
      <c r="T4449" s="156" t="s">
        <v>54</v>
      </c>
      <c r="U4449" s="152" t="s">
        <v>54</v>
      </c>
      <c r="V4449" s="152" t="s">
        <v>55</v>
      </c>
      <c r="W4449" s="146"/>
      <c r="X4449" s="146"/>
      <c r="Y4449" s="146"/>
    </row>
    <row r="4450" spans="1:25" s="99" customFormat="1" ht="45" customHeight="1" x14ac:dyDescent="0.25">
      <c r="A4450" s="101"/>
      <c r="B4450" s="177" t="s">
        <v>56</v>
      </c>
      <c r="C4450" s="178"/>
      <c r="D4450" s="102"/>
      <c r="E4450" s="170"/>
      <c r="F4450" s="102"/>
      <c r="G4450" s="95"/>
      <c r="H4450" s="102"/>
      <c r="I4450" s="102"/>
      <c r="J4450" s="102"/>
      <c r="K4450" s="102"/>
      <c r="L4450" s="95"/>
      <c r="M4450" s="95"/>
      <c r="N4450" s="95"/>
      <c r="O4450" s="95"/>
      <c r="P4450" s="102"/>
      <c r="Q4450" s="102"/>
      <c r="R4450" s="190"/>
      <c r="S4450" s="184"/>
      <c r="T4450" s="95"/>
      <c r="U4450" s="95"/>
      <c r="V4450" s="95"/>
      <c r="W4450" s="146"/>
      <c r="X4450" s="146"/>
      <c r="Y4450" s="146"/>
    </row>
    <row r="4451" spans="1:25" s="99" customFormat="1" ht="54.75" customHeight="1" x14ac:dyDescent="0.25">
      <c r="A4451" s="96">
        <f>A4441+1</f>
        <v>3277</v>
      </c>
      <c r="B4451" s="181"/>
      <c r="C4451" s="182"/>
      <c r="D4451" s="113"/>
      <c r="E4451" s="115"/>
      <c r="F4451" s="174"/>
      <c r="G4451" s="114" t="str">
        <f t="shared" ref="G4451:G4464" si="1403">IF(AND(F4451&lt;&gt;"",V4451&lt;&gt;"",L4451&lt;&gt;0),V4451/L4451,"")</f>
        <v/>
      </c>
      <c r="H4451" s="115"/>
      <c r="I4451" s="115"/>
      <c r="J4451" s="115"/>
      <c r="K4451" s="115"/>
      <c r="L4451" s="133" t="str">
        <f t="shared" ref="L4451:L4464" si="1404">IF(AND(H4451&lt;&gt;0, J4451&lt;&gt;0, K4451&lt;&gt;0), H4451*J4451*K4451, "")</f>
        <v/>
      </c>
      <c r="M4451" s="116" t="str">
        <f>IF(L4451="", "", L4451/Veriler!$X$1)</f>
        <v/>
      </c>
      <c r="N4451" s="116" t="str">
        <f>IF(F4451&lt;&gt;"", "İthal Girdi", IF(Veriler!T4451="", "", IF(Veriler!S4451="H", "%0,5 üzerindedir", IF(Veriler!T4451&gt;0.1, "%10 sınırı aşılmıştır.", "Uygun"))))</f>
        <v>%0,5 üzerindedir</v>
      </c>
      <c r="O4451" s="116" t="str">
        <f t="shared" ref="O4451:O4464" si="1405">IF(M4451=""," ",N4451)</f>
        <v xml:space="preserve"> </v>
      </c>
      <c r="P4451" s="117"/>
      <c r="Q4451" s="118"/>
      <c r="R4451" s="119" t="str">
        <f t="shared" ref="R4451:R4464" si="1406">IFERROR(IF(AND(T4451&lt;&gt;"",L4451&lt;&gt;"",L4451&lt;&gt;0,T4451&lt;&gt;0),T4451/L4451,"")," ")</f>
        <v/>
      </c>
      <c r="S4451" s="133">
        <f>IFERROR(IF(M4451&lt;=0.005,IF(F4451="",L4451,0),IF(F4451&lt;&gt;"",0,IF(P4451="",0,IF(P4451="H",0,IF(Q4451&lt;Veriler!$G$2,L4451*Veriler!$G$2,L4451*Q4451)))))," ")</f>
        <v>0</v>
      </c>
      <c r="T4451" s="133">
        <f>IF(Veriler!T4451&lt;=0.1, S4451, IF(AND(Veriler!T4451&gt;0.1, F4451="", P4451="E"), IF(Q4451&gt;Veriler!$G$2, Q4451*S4451, IF(Q4451&lt;Veriler!$G$2, Veriler!$G$2*S4451, Q4451*S4451)), 0))</f>
        <v>0</v>
      </c>
      <c r="U4451" s="133" t="str">
        <f t="shared" ref="U4451:U4464" si="1407">IF(T4451=0," ",T4451)</f>
        <v xml:space="preserve"> </v>
      </c>
      <c r="V4451" s="134" t="str">
        <f>IFERROR(IF(O4451="%10 sınırı aşılmıştır.",L4451-T4451,IFERROR(IF(F4451="",IF(S4451=1,0,IF(L4451-S4451=0,"",L4451-S4451)),IF(Veriler!M4451="",L4451,IF(L4451*Veriler!M4451=0,"",L4451*Veriler!M4451))),L4451)),0)</f>
        <v/>
      </c>
      <c r="W4451" s="146"/>
      <c r="X4451" s="146"/>
      <c r="Y4451" s="146"/>
    </row>
    <row r="4452" spans="1:25" s="99" customFormat="1" ht="54.75" customHeight="1" x14ac:dyDescent="0.25">
      <c r="A4452" s="96">
        <f t="shared" ref="A4452:A4464" si="1408">A4451+1</f>
        <v>3278</v>
      </c>
      <c r="B4452" s="175"/>
      <c r="C4452" s="176"/>
      <c r="D4452" s="113"/>
      <c r="E4452" s="115"/>
      <c r="F4452" s="174"/>
      <c r="G4452" s="114" t="str">
        <f t="shared" si="1403"/>
        <v/>
      </c>
      <c r="H4452" s="115"/>
      <c r="I4452" s="115"/>
      <c r="J4452" s="115"/>
      <c r="K4452" s="115"/>
      <c r="L4452" s="133" t="str">
        <f t="shared" si="1404"/>
        <v/>
      </c>
      <c r="M4452" s="116" t="str">
        <f>IF(L4452="", "", L4452/Veriler!$X$1)</f>
        <v/>
      </c>
      <c r="N4452" s="116" t="str">
        <f>IF(F4452&lt;&gt;"", "İthal Girdi", IF(Veriler!T4452="", "", IF(Veriler!S4452="H", "%0,5 üzerindedir", IF(Veriler!T4452&gt;0.1, "%10 sınırı aşılmıştır.", "Uygun"))))</f>
        <v>%0,5 üzerindedir</v>
      </c>
      <c r="O4452" s="116" t="str">
        <f t="shared" si="1405"/>
        <v xml:space="preserve"> </v>
      </c>
      <c r="P4452" s="117"/>
      <c r="Q4452" s="118"/>
      <c r="R4452" s="119" t="str">
        <f t="shared" si="1406"/>
        <v/>
      </c>
      <c r="S4452" s="133">
        <f>IFERROR(IF(M4452&lt;=0.005,IF(F4452="",L4452,0),IF(F4452&lt;&gt;"",0,IF(P4452="",0,IF(P4452="H",0,IF(Q4452&lt;Veriler!$G$2,L4452*Veriler!$G$2,L4452*Q4452)))))," ")</f>
        <v>0</v>
      </c>
      <c r="T4452" s="133">
        <f>IF(Veriler!T4452&lt;=0.1, S4452, IF(AND(Veriler!T4452&gt;0.1, F4452="", P4452="E"), IF(Q4452&gt;Veriler!$G$2, Q4452*S4452, IF(Q4452&lt;Veriler!$G$2, Veriler!$G$2*S4452, Q4452*S4452)), 0))</f>
        <v>0</v>
      </c>
      <c r="U4452" s="133" t="str">
        <f t="shared" si="1407"/>
        <v xml:space="preserve"> </v>
      </c>
      <c r="V4452" s="134" t="str">
        <f>IFERROR(IF(O4452="%10 sınırı aşılmıştır.",L4452-T4452,IFERROR(IF(F4452="",IF(S4452=1,0,IF(L4452-S4452=0,"",L4452-S4452)),IF(Veriler!M4452="",L4452,IF(L4452*Veriler!M4452=0,"",L4452*Veriler!M4452))),L4452)),0)</f>
        <v/>
      </c>
      <c r="W4452" s="146"/>
      <c r="X4452" s="146"/>
      <c r="Y4452" s="146"/>
    </row>
    <row r="4453" spans="1:25" s="99" customFormat="1" ht="54.75" customHeight="1" x14ac:dyDescent="0.25">
      <c r="A4453" s="96">
        <f t="shared" si="1408"/>
        <v>3279</v>
      </c>
      <c r="B4453" s="175"/>
      <c r="C4453" s="176"/>
      <c r="D4453" s="113"/>
      <c r="E4453" s="115"/>
      <c r="F4453" s="174"/>
      <c r="G4453" s="114" t="str">
        <f t="shared" si="1403"/>
        <v/>
      </c>
      <c r="H4453" s="115"/>
      <c r="I4453" s="115"/>
      <c r="J4453" s="115"/>
      <c r="K4453" s="115"/>
      <c r="L4453" s="133" t="str">
        <f t="shared" si="1404"/>
        <v/>
      </c>
      <c r="M4453" s="116" t="str">
        <f>IF(L4453="", "", L4453/Veriler!$X$1)</f>
        <v/>
      </c>
      <c r="N4453" s="116" t="str">
        <f>IF(F4453&lt;&gt;"", "İthal Girdi", IF(Veriler!T4453="", "", IF(Veriler!S4453="H", "%0,5 üzerindedir", IF(Veriler!T4453&gt;0.1, "%10 sınırı aşılmıştır.", "Uygun"))))</f>
        <v>%0,5 üzerindedir</v>
      </c>
      <c r="O4453" s="116" t="str">
        <f t="shared" si="1405"/>
        <v xml:space="preserve"> </v>
      </c>
      <c r="P4453" s="117"/>
      <c r="Q4453" s="118"/>
      <c r="R4453" s="119" t="str">
        <f t="shared" si="1406"/>
        <v/>
      </c>
      <c r="S4453" s="133">
        <f>IFERROR(IF(M4453&lt;=0.005,IF(F4453="",L4453,0),IF(F4453&lt;&gt;"",0,IF(P4453="",0,IF(P4453="H",0,IF(Q4453&lt;Veriler!$G$2,L4453*Veriler!$G$2,L4453*Q4453)))))," ")</f>
        <v>0</v>
      </c>
      <c r="T4453" s="133">
        <f>IF(Veriler!T4453&lt;=0.1, S4453, IF(AND(Veriler!T4453&gt;0.1, F4453="", P4453="E"), IF(Q4453&gt;Veriler!$G$2, Q4453*S4453, IF(Q4453&lt;Veriler!$G$2, Veriler!$G$2*S4453, Q4453*S4453)), 0))</f>
        <v>0</v>
      </c>
      <c r="U4453" s="133" t="str">
        <f t="shared" si="1407"/>
        <v xml:space="preserve"> </v>
      </c>
      <c r="V4453" s="134" t="str">
        <f>IFERROR(IF(O4453="%10 sınırı aşılmıştır.",L4453-T4453,IFERROR(IF(F4453="",IF(S4453=1,0,IF(L4453-S4453=0,"",L4453-S4453)),IF(Veriler!M4453="",L4453,IF(L4453*Veriler!M4453=0,"",L4453*Veriler!M4453))),L4453)),0)</f>
        <v/>
      </c>
      <c r="W4453" s="146"/>
      <c r="X4453" s="146"/>
      <c r="Y4453" s="146"/>
    </row>
    <row r="4454" spans="1:25" s="99" customFormat="1" ht="54.75" customHeight="1" x14ac:dyDescent="0.25">
      <c r="A4454" s="96">
        <f t="shared" si="1408"/>
        <v>3280</v>
      </c>
      <c r="B4454" s="175"/>
      <c r="C4454" s="176"/>
      <c r="D4454" s="113"/>
      <c r="E4454" s="115"/>
      <c r="F4454" s="174"/>
      <c r="G4454" s="114" t="str">
        <f t="shared" si="1403"/>
        <v/>
      </c>
      <c r="H4454" s="115"/>
      <c r="I4454" s="115"/>
      <c r="J4454" s="115"/>
      <c r="K4454" s="115"/>
      <c r="L4454" s="133" t="str">
        <f t="shared" si="1404"/>
        <v/>
      </c>
      <c r="M4454" s="116" t="str">
        <f>IF(L4454="", "", L4454/Veriler!$X$1)</f>
        <v/>
      </c>
      <c r="N4454" s="116" t="str">
        <f>IF(F4454&lt;&gt;"", "İthal Girdi", IF(Veriler!T4454="", "", IF(Veriler!S4454="H", "%0,5 üzerindedir", IF(Veriler!T4454&gt;0.1, "%10 sınırı aşılmıştır.", "Uygun"))))</f>
        <v>%0,5 üzerindedir</v>
      </c>
      <c r="O4454" s="116" t="str">
        <f t="shared" si="1405"/>
        <v xml:space="preserve"> </v>
      </c>
      <c r="P4454" s="117"/>
      <c r="Q4454" s="118"/>
      <c r="R4454" s="119" t="str">
        <f t="shared" si="1406"/>
        <v/>
      </c>
      <c r="S4454" s="133">
        <f>IFERROR(IF(M4454&lt;=0.005,IF(F4454="",L4454,0),IF(F4454&lt;&gt;"",0,IF(P4454="",0,IF(P4454="H",0,IF(Q4454&lt;Veriler!$G$2,L4454*Veriler!$G$2,L4454*Q4454)))))," ")</f>
        <v>0</v>
      </c>
      <c r="T4454" s="133">
        <f>IF(Veriler!T4454&lt;=0.1, S4454, IF(AND(Veriler!T4454&gt;0.1, F4454="", P4454="E"), IF(Q4454&gt;Veriler!$G$2, Q4454*S4454, IF(Q4454&lt;Veriler!$G$2, Veriler!$G$2*S4454, Q4454*S4454)), 0))</f>
        <v>0</v>
      </c>
      <c r="U4454" s="133" t="str">
        <f t="shared" si="1407"/>
        <v xml:space="preserve"> </v>
      </c>
      <c r="V4454" s="134" t="str">
        <f>IFERROR(IF(O4454="%10 sınırı aşılmıştır.",L4454-T4454,IFERROR(IF(F4454="",IF(S4454=1,0,IF(L4454-S4454=0,"",L4454-S4454)),IF(Veriler!M4454="",L4454,IF(L4454*Veriler!M4454=0,"",L4454*Veriler!M4454))),L4454)),0)</f>
        <v/>
      </c>
      <c r="W4454" s="146"/>
      <c r="X4454" s="146"/>
      <c r="Y4454" s="146"/>
    </row>
    <row r="4455" spans="1:25" s="99" customFormat="1" ht="54.75" customHeight="1" x14ac:dyDescent="0.25">
      <c r="A4455" s="96">
        <f t="shared" si="1408"/>
        <v>3281</v>
      </c>
      <c r="B4455" s="175"/>
      <c r="C4455" s="176"/>
      <c r="D4455" s="113"/>
      <c r="E4455" s="115"/>
      <c r="F4455" s="174"/>
      <c r="G4455" s="114" t="str">
        <f t="shared" si="1403"/>
        <v/>
      </c>
      <c r="H4455" s="115"/>
      <c r="I4455" s="115"/>
      <c r="J4455" s="115"/>
      <c r="K4455" s="115"/>
      <c r="L4455" s="133" t="str">
        <f t="shared" si="1404"/>
        <v/>
      </c>
      <c r="M4455" s="116" t="str">
        <f>IF(L4455="", "", L4455/Veriler!$X$1)</f>
        <v/>
      </c>
      <c r="N4455" s="116" t="str">
        <f>IF(F4455&lt;&gt;"", "İthal Girdi", IF(Veriler!T4455="", "", IF(Veriler!S4455="H", "%0,5 üzerindedir", IF(Veriler!T4455&gt;0.1, "%10 sınırı aşılmıştır.", "Uygun"))))</f>
        <v>%0,5 üzerindedir</v>
      </c>
      <c r="O4455" s="116" t="str">
        <f t="shared" si="1405"/>
        <v xml:space="preserve"> </v>
      </c>
      <c r="P4455" s="117"/>
      <c r="Q4455" s="118"/>
      <c r="R4455" s="119" t="str">
        <f t="shared" si="1406"/>
        <v/>
      </c>
      <c r="S4455" s="133">
        <f>IFERROR(IF(M4455&lt;=0.005,IF(F4455="",L4455,0),IF(F4455&lt;&gt;"",0,IF(P4455="",0,IF(P4455="H",0,IF(Q4455&lt;Veriler!$G$2,L4455*Veriler!$G$2,L4455*Q4455)))))," ")</f>
        <v>0</v>
      </c>
      <c r="T4455" s="133">
        <f>IF(Veriler!T4455&lt;=0.1, S4455, IF(AND(Veriler!T4455&gt;0.1, F4455="", P4455="E"), IF(Q4455&gt;Veriler!$G$2, Q4455*S4455, IF(Q4455&lt;Veriler!$G$2, Veriler!$G$2*S4455, Q4455*S4455)), 0))</f>
        <v>0</v>
      </c>
      <c r="U4455" s="133" t="str">
        <f t="shared" si="1407"/>
        <v xml:space="preserve"> </v>
      </c>
      <c r="V4455" s="134" t="str">
        <f>IFERROR(IF(O4455="%10 sınırı aşılmıştır.",L4455-T4455,IFERROR(IF(F4455="",IF(S4455=1,0,IF(L4455-S4455=0,"",L4455-S4455)),IF(Veriler!M4455="",L4455,IF(L4455*Veriler!M4455=0,"",L4455*Veriler!M4455))),L4455)),0)</f>
        <v/>
      </c>
      <c r="W4455" s="146"/>
      <c r="X4455" s="146"/>
      <c r="Y4455" s="146"/>
    </row>
    <row r="4456" spans="1:25" s="99" customFormat="1" ht="54.75" customHeight="1" x14ac:dyDescent="0.25">
      <c r="A4456" s="96">
        <f t="shared" si="1408"/>
        <v>3282</v>
      </c>
      <c r="B4456" s="175"/>
      <c r="C4456" s="176"/>
      <c r="D4456" s="113"/>
      <c r="E4456" s="115"/>
      <c r="F4456" s="174"/>
      <c r="G4456" s="114" t="str">
        <f t="shared" si="1403"/>
        <v/>
      </c>
      <c r="H4456" s="115"/>
      <c r="I4456" s="115"/>
      <c r="J4456" s="115"/>
      <c r="K4456" s="115"/>
      <c r="L4456" s="133" t="str">
        <f t="shared" si="1404"/>
        <v/>
      </c>
      <c r="M4456" s="116" t="str">
        <f>IF(L4456="", "", L4456/Veriler!$X$1)</f>
        <v/>
      </c>
      <c r="N4456" s="116" t="str">
        <f>IF(F4456&lt;&gt;"", "İthal Girdi", IF(Veriler!T4456="", "", IF(Veriler!S4456="H", "%0,5 üzerindedir", IF(Veriler!T4456&gt;0.1, "%10 sınırı aşılmıştır.", "Uygun"))))</f>
        <v>%0,5 üzerindedir</v>
      </c>
      <c r="O4456" s="116" t="str">
        <f t="shared" si="1405"/>
        <v xml:space="preserve"> </v>
      </c>
      <c r="P4456" s="117"/>
      <c r="Q4456" s="118"/>
      <c r="R4456" s="119" t="str">
        <f t="shared" si="1406"/>
        <v/>
      </c>
      <c r="S4456" s="133">
        <f>IFERROR(IF(M4456&lt;=0.005,IF(F4456="",L4456,0),IF(F4456&lt;&gt;"",0,IF(P4456="",0,IF(P4456="H",0,IF(Q4456&lt;Veriler!$G$2,L4456*Veriler!$G$2,L4456*Q4456)))))," ")</f>
        <v>0</v>
      </c>
      <c r="T4456" s="133">
        <f>IF(Veriler!T4456&lt;=0.1, S4456, IF(AND(Veriler!T4456&gt;0.1, F4456="", P4456="E"), IF(Q4456&gt;Veriler!$G$2, Q4456*S4456, IF(Q4456&lt;Veriler!$G$2, Veriler!$G$2*S4456, Q4456*S4456)), 0))</f>
        <v>0</v>
      </c>
      <c r="U4456" s="133" t="str">
        <f t="shared" si="1407"/>
        <v xml:space="preserve"> </v>
      </c>
      <c r="V4456" s="134" t="str">
        <f>IFERROR(IF(O4456="%10 sınırı aşılmıştır.",L4456-T4456,IFERROR(IF(F4456="",IF(S4456=1,0,IF(L4456-S4456=0,"",L4456-S4456)),IF(Veriler!M4456="",L4456,IF(L4456*Veriler!M4456=0,"",L4456*Veriler!M4456))),L4456)),0)</f>
        <v/>
      </c>
      <c r="W4456" s="146"/>
      <c r="X4456" s="146"/>
      <c r="Y4456" s="146"/>
    </row>
    <row r="4457" spans="1:25" s="99" customFormat="1" ht="54.75" customHeight="1" x14ac:dyDescent="0.25">
      <c r="A4457" s="96">
        <f t="shared" si="1408"/>
        <v>3283</v>
      </c>
      <c r="B4457" s="175"/>
      <c r="C4457" s="176"/>
      <c r="D4457" s="113"/>
      <c r="E4457" s="115"/>
      <c r="F4457" s="174"/>
      <c r="G4457" s="114" t="str">
        <f t="shared" si="1403"/>
        <v/>
      </c>
      <c r="H4457" s="115"/>
      <c r="I4457" s="115"/>
      <c r="J4457" s="115"/>
      <c r="K4457" s="115"/>
      <c r="L4457" s="133" t="str">
        <f t="shared" si="1404"/>
        <v/>
      </c>
      <c r="M4457" s="116" t="str">
        <f>IF(L4457="", "", L4457/Veriler!$X$1)</f>
        <v/>
      </c>
      <c r="N4457" s="116" t="str">
        <f>IF(F4457&lt;&gt;"", "İthal Girdi", IF(Veriler!T4457="", "", IF(Veriler!S4457="H", "%0,5 üzerindedir", IF(Veriler!T4457&gt;0.1, "%10 sınırı aşılmıştır.", "Uygun"))))</f>
        <v>%0,5 üzerindedir</v>
      </c>
      <c r="O4457" s="116" t="str">
        <f t="shared" si="1405"/>
        <v xml:space="preserve"> </v>
      </c>
      <c r="P4457" s="117"/>
      <c r="Q4457" s="118"/>
      <c r="R4457" s="119" t="str">
        <f t="shared" si="1406"/>
        <v/>
      </c>
      <c r="S4457" s="133">
        <f>IFERROR(IF(M4457&lt;=0.005,IF(F4457="",L4457,0),IF(F4457&lt;&gt;"",0,IF(P4457="",0,IF(P4457="H",0,IF(Q4457&lt;Veriler!$G$2,L4457*Veriler!$G$2,L4457*Q4457)))))," ")</f>
        <v>0</v>
      </c>
      <c r="T4457" s="133">
        <f>IF(Veriler!T4457&lt;=0.1, S4457, IF(AND(Veriler!T4457&gt;0.1, F4457="", P4457="E"), IF(Q4457&gt;Veriler!$G$2, Q4457*S4457, IF(Q4457&lt;Veriler!$G$2, Veriler!$G$2*S4457, Q4457*S4457)), 0))</f>
        <v>0</v>
      </c>
      <c r="U4457" s="133" t="str">
        <f t="shared" si="1407"/>
        <v xml:space="preserve"> </v>
      </c>
      <c r="V4457" s="134" t="str">
        <f>IFERROR(IF(O4457="%10 sınırı aşılmıştır.",L4457-T4457,IFERROR(IF(F4457="",IF(S4457=1,0,IF(L4457-S4457=0,"",L4457-S4457)),IF(Veriler!M4457="",L4457,IF(L4457*Veriler!M4457=0,"",L4457*Veriler!M4457))),L4457)),0)</f>
        <v/>
      </c>
      <c r="W4457" s="146"/>
      <c r="X4457" s="146"/>
      <c r="Y4457" s="146"/>
    </row>
    <row r="4458" spans="1:25" s="99" customFormat="1" ht="54.75" customHeight="1" x14ac:dyDescent="0.25">
      <c r="A4458" s="96">
        <f t="shared" si="1408"/>
        <v>3284</v>
      </c>
      <c r="B4458" s="175"/>
      <c r="C4458" s="176"/>
      <c r="D4458" s="113"/>
      <c r="E4458" s="115"/>
      <c r="F4458" s="174"/>
      <c r="G4458" s="114" t="str">
        <f t="shared" si="1403"/>
        <v/>
      </c>
      <c r="H4458" s="115"/>
      <c r="I4458" s="115"/>
      <c r="J4458" s="115"/>
      <c r="K4458" s="115"/>
      <c r="L4458" s="133" t="str">
        <f t="shared" si="1404"/>
        <v/>
      </c>
      <c r="M4458" s="116" t="str">
        <f>IF(L4458="", "", L4458/Veriler!$X$1)</f>
        <v/>
      </c>
      <c r="N4458" s="116" t="str">
        <f>IF(F4458&lt;&gt;"", "İthal Girdi", IF(Veriler!T4458="", "", IF(Veriler!S4458="H", "%0,5 üzerindedir", IF(Veriler!T4458&gt;0.1, "%10 sınırı aşılmıştır.", "Uygun"))))</f>
        <v>%0,5 üzerindedir</v>
      </c>
      <c r="O4458" s="116" t="str">
        <f t="shared" si="1405"/>
        <v xml:space="preserve"> </v>
      </c>
      <c r="P4458" s="117"/>
      <c r="Q4458" s="118"/>
      <c r="R4458" s="119" t="str">
        <f t="shared" si="1406"/>
        <v/>
      </c>
      <c r="S4458" s="133">
        <f>IFERROR(IF(M4458&lt;=0.005,IF(F4458="",L4458,0),IF(F4458&lt;&gt;"",0,IF(P4458="",0,IF(P4458="H",0,IF(Q4458&lt;Veriler!$G$2,L4458*Veriler!$G$2,L4458*Q4458)))))," ")</f>
        <v>0</v>
      </c>
      <c r="T4458" s="133">
        <f>IF(Veriler!T4458&lt;=0.1, S4458, IF(AND(Veriler!T4458&gt;0.1, F4458="", P4458="E"), IF(Q4458&gt;Veriler!$G$2, Q4458*S4458, IF(Q4458&lt;Veriler!$G$2, Veriler!$G$2*S4458, Q4458*S4458)), 0))</f>
        <v>0</v>
      </c>
      <c r="U4458" s="133" t="str">
        <f t="shared" si="1407"/>
        <v xml:space="preserve"> </v>
      </c>
      <c r="V4458" s="134" t="str">
        <f>IFERROR(IF(O4458="%10 sınırı aşılmıştır.",L4458-T4458,IFERROR(IF(F4458="",IF(S4458=1,0,IF(L4458-S4458=0,"",L4458-S4458)),IF(Veriler!M4458="",L4458,IF(L4458*Veriler!M4458=0,"",L4458*Veriler!M4458))),L4458)),0)</f>
        <v/>
      </c>
      <c r="W4458" s="146"/>
      <c r="X4458" s="146"/>
      <c r="Y4458" s="146"/>
    </row>
    <row r="4459" spans="1:25" s="99" customFormat="1" ht="54.75" customHeight="1" x14ac:dyDescent="0.25">
      <c r="A4459" s="96">
        <f t="shared" si="1408"/>
        <v>3285</v>
      </c>
      <c r="B4459" s="175"/>
      <c r="C4459" s="176"/>
      <c r="D4459" s="113"/>
      <c r="E4459" s="115"/>
      <c r="F4459" s="174"/>
      <c r="G4459" s="114" t="str">
        <f t="shared" si="1403"/>
        <v/>
      </c>
      <c r="H4459" s="115"/>
      <c r="I4459" s="115"/>
      <c r="J4459" s="115"/>
      <c r="K4459" s="115"/>
      <c r="L4459" s="133" t="str">
        <f t="shared" si="1404"/>
        <v/>
      </c>
      <c r="M4459" s="116" t="str">
        <f>IF(L4459="", "", L4459/Veriler!$X$1)</f>
        <v/>
      </c>
      <c r="N4459" s="116" t="str">
        <f>IF(F4459&lt;&gt;"", "İthal Girdi", IF(Veriler!T4459="", "", IF(Veriler!S4459="H", "%0,5 üzerindedir", IF(Veriler!T4459&gt;0.1, "%10 sınırı aşılmıştır.", "Uygun"))))</f>
        <v>%0,5 üzerindedir</v>
      </c>
      <c r="O4459" s="116" t="str">
        <f t="shared" si="1405"/>
        <v xml:space="preserve"> </v>
      </c>
      <c r="P4459" s="117"/>
      <c r="Q4459" s="118"/>
      <c r="R4459" s="119" t="str">
        <f t="shared" si="1406"/>
        <v/>
      </c>
      <c r="S4459" s="133">
        <f>IFERROR(IF(M4459&lt;=0.005,IF(F4459="",L4459,0),IF(F4459&lt;&gt;"",0,IF(P4459="",0,IF(P4459="H",0,IF(Q4459&lt;Veriler!$G$2,L4459*Veriler!$G$2,L4459*Q4459)))))," ")</f>
        <v>0</v>
      </c>
      <c r="T4459" s="133">
        <f>IF(Veriler!T4459&lt;=0.1, S4459, IF(AND(Veriler!T4459&gt;0.1, F4459="", P4459="E"), IF(Q4459&gt;Veriler!$G$2, Q4459*S4459, IF(Q4459&lt;Veriler!$G$2, Veriler!$G$2*S4459, Q4459*S4459)), 0))</f>
        <v>0</v>
      </c>
      <c r="U4459" s="133" t="str">
        <f t="shared" si="1407"/>
        <v xml:space="preserve"> </v>
      </c>
      <c r="V4459" s="134" t="str">
        <f>IFERROR(IF(O4459="%10 sınırı aşılmıştır.",L4459-T4459,IFERROR(IF(F4459="",IF(S4459=1,0,IF(L4459-S4459=0,"",L4459-S4459)),IF(Veriler!M4459="",L4459,IF(L4459*Veriler!M4459=0,"",L4459*Veriler!M4459))),L4459)),0)</f>
        <v/>
      </c>
      <c r="W4459" s="146"/>
      <c r="X4459" s="146"/>
      <c r="Y4459" s="146"/>
    </row>
    <row r="4460" spans="1:25" s="99" customFormat="1" ht="54.75" customHeight="1" x14ac:dyDescent="0.25">
      <c r="A4460" s="96">
        <f t="shared" si="1408"/>
        <v>3286</v>
      </c>
      <c r="B4460" s="175"/>
      <c r="C4460" s="176"/>
      <c r="D4460" s="113"/>
      <c r="E4460" s="115"/>
      <c r="F4460" s="174"/>
      <c r="G4460" s="114" t="str">
        <f t="shared" si="1403"/>
        <v/>
      </c>
      <c r="H4460" s="115"/>
      <c r="I4460" s="115"/>
      <c r="J4460" s="115"/>
      <c r="K4460" s="115"/>
      <c r="L4460" s="133" t="str">
        <f t="shared" si="1404"/>
        <v/>
      </c>
      <c r="M4460" s="116" t="str">
        <f>IF(L4460="", "", L4460/Veriler!$X$1)</f>
        <v/>
      </c>
      <c r="N4460" s="116" t="str">
        <f>IF(F4460&lt;&gt;"", "İthal Girdi", IF(Veriler!T4460="", "", IF(Veriler!S4460="H", "%0,5 üzerindedir", IF(Veriler!T4460&gt;0.1, "%10 sınırı aşılmıştır.", "Uygun"))))</f>
        <v>%0,5 üzerindedir</v>
      </c>
      <c r="O4460" s="116" t="str">
        <f t="shared" si="1405"/>
        <v xml:space="preserve"> </v>
      </c>
      <c r="P4460" s="117"/>
      <c r="Q4460" s="118"/>
      <c r="R4460" s="119" t="str">
        <f t="shared" si="1406"/>
        <v/>
      </c>
      <c r="S4460" s="133">
        <f>IFERROR(IF(M4460&lt;=0.005,IF(F4460="",L4460,0),IF(F4460&lt;&gt;"",0,IF(P4460="",0,IF(P4460="H",0,IF(Q4460&lt;Veriler!$G$2,L4460*Veriler!$G$2,L4460*Q4460)))))," ")</f>
        <v>0</v>
      </c>
      <c r="T4460" s="133">
        <f>IF(Veriler!T4460&lt;=0.1, S4460, IF(AND(Veriler!T4460&gt;0.1, F4460="", P4460="E"), IF(Q4460&gt;Veriler!$G$2, Q4460*S4460, IF(Q4460&lt;Veriler!$G$2, Veriler!$G$2*S4460, Q4460*S4460)), 0))</f>
        <v>0</v>
      </c>
      <c r="U4460" s="133" t="str">
        <f t="shared" si="1407"/>
        <v xml:space="preserve"> </v>
      </c>
      <c r="V4460" s="134" t="str">
        <f>IFERROR(IF(O4460="%10 sınırı aşılmıştır.",L4460-T4460,IFERROR(IF(F4460="",IF(S4460=1,0,IF(L4460-S4460=0,"",L4460-S4460)),IF(Veriler!M4460="",L4460,IF(L4460*Veriler!M4460=0,"",L4460*Veriler!M4460))),L4460)),0)</f>
        <v/>
      </c>
      <c r="W4460" s="146"/>
      <c r="X4460" s="146"/>
      <c r="Y4460" s="146"/>
    </row>
    <row r="4461" spans="1:25" s="99" customFormat="1" ht="54.75" customHeight="1" x14ac:dyDescent="0.25">
      <c r="A4461" s="96">
        <f t="shared" si="1408"/>
        <v>3287</v>
      </c>
      <c r="B4461" s="175"/>
      <c r="C4461" s="176"/>
      <c r="D4461" s="113"/>
      <c r="E4461" s="115"/>
      <c r="F4461" s="174"/>
      <c r="G4461" s="114" t="str">
        <f t="shared" si="1403"/>
        <v/>
      </c>
      <c r="H4461" s="115"/>
      <c r="I4461" s="115"/>
      <c r="J4461" s="115"/>
      <c r="K4461" s="115"/>
      <c r="L4461" s="133" t="str">
        <f t="shared" si="1404"/>
        <v/>
      </c>
      <c r="M4461" s="116" t="str">
        <f>IF(L4461="", "", L4461/Veriler!$X$1)</f>
        <v/>
      </c>
      <c r="N4461" s="116" t="str">
        <f>IF(F4461&lt;&gt;"", "İthal Girdi", IF(Veriler!T4461="", "", IF(Veriler!S4461="H", "%0,5 üzerindedir", IF(Veriler!T4461&gt;0.1, "%10 sınırı aşılmıştır.", "Uygun"))))</f>
        <v>%0,5 üzerindedir</v>
      </c>
      <c r="O4461" s="116" t="str">
        <f t="shared" si="1405"/>
        <v xml:space="preserve"> </v>
      </c>
      <c r="P4461" s="117"/>
      <c r="Q4461" s="118"/>
      <c r="R4461" s="119" t="str">
        <f t="shared" si="1406"/>
        <v/>
      </c>
      <c r="S4461" s="133">
        <f>IFERROR(IF(M4461&lt;=0.005,IF(F4461="",L4461,0),IF(F4461&lt;&gt;"",0,IF(P4461="",0,IF(P4461="H",0,IF(Q4461&lt;Veriler!$G$2,L4461*Veriler!$G$2,L4461*Q4461)))))," ")</f>
        <v>0</v>
      </c>
      <c r="T4461" s="133">
        <f>IF(Veriler!T4461&lt;=0.1, S4461, IF(AND(Veriler!T4461&gt;0.1, F4461="", P4461="E"), IF(Q4461&gt;Veriler!$G$2, Q4461*S4461, IF(Q4461&lt;Veriler!$G$2, Veriler!$G$2*S4461, Q4461*S4461)), 0))</f>
        <v>0</v>
      </c>
      <c r="U4461" s="133" t="str">
        <f t="shared" si="1407"/>
        <v xml:space="preserve"> </v>
      </c>
      <c r="V4461" s="134" t="str">
        <f>IFERROR(IF(O4461="%10 sınırı aşılmıştır.",L4461-T4461,IFERROR(IF(F4461="",IF(S4461=1,0,IF(L4461-S4461=0,"",L4461-S4461)),IF(Veriler!M4461="",L4461,IF(L4461*Veriler!M4461=0,"",L4461*Veriler!M4461))),L4461)),0)</f>
        <v/>
      </c>
      <c r="W4461" s="146"/>
      <c r="X4461" s="146"/>
      <c r="Y4461" s="146"/>
    </row>
    <row r="4462" spans="1:25" s="99" customFormat="1" ht="54.75" customHeight="1" x14ac:dyDescent="0.25">
      <c r="A4462" s="96">
        <f t="shared" si="1408"/>
        <v>3288</v>
      </c>
      <c r="B4462" s="175"/>
      <c r="C4462" s="176"/>
      <c r="D4462" s="113"/>
      <c r="E4462" s="115"/>
      <c r="F4462" s="174"/>
      <c r="G4462" s="114" t="str">
        <f t="shared" si="1403"/>
        <v/>
      </c>
      <c r="H4462" s="115"/>
      <c r="I4462" s="115"/>
      <c r="J4462" s="115"/>
      <c r="K4462" s="115"/>
      <c r="L4462" s="133" t="str">
        <f t="shared" si="1404"/>
        <v/>
      </c>
      <c r="M4462" s="116" t="str">
        <f>IF(L4462="", "", L4462/Veriler!$X$1)</f>
        <v/>
      </c>
      <c r="N4462" s="116" t="str">
        <f>IF(F4462&lt;&gt;"", "İthal Girdi", IF(Veriler!T4462="", "", IF(Veriler!S4462="H", "%0,5 üzerindedir", IF(Veriler!T4462&gt;0.1, "%10 sınırı aşılmıştır.", "Uygun"))))</f>
        <v>%0,5 üzerindedir</v>
      </c>
      <c r="O4462" s="116" t="str">
        <f t="shared" si="1405"/>
        <v xml:space="preserve"> </v>
      </c>
      <c r="P4462" s="117"/>
      <c r="Q4462" s="118"/>
      <c r="R4462" s="119" t="str">
        <f t="shared" si="1406"/>
        <v/>
      </c>
      <c r="S4462" s="133">
        <f>IFERROR(IF(M4462&lt;=0.005,IF(F4462="",L4462,0),IF(F4462&lt;&gt;"",0,IF(P4462="",0,IF(P4462="H",0,IF(Q4462&lt;Veriler!$G$2,L4462*Veriler!$G$2,L4462*Q4462)))))," ")</f>
        <v>0</v>
      </c>
      <c r="T4462" s="133">
        <f>IF(Veriler!T4462&lt;=0.1, S4462, IF(AND(Veriler!T4462&gt;0.1, F4462="", P4462="E"), IF(Q4462&gt;Veriler!$G$2, Q4462*S4462, IF(Q4462&lt;Veriler!$G$2, Veriler!$G$2*S4462, Q4462*S4462)), 0))</f>
        <v>0</v>
      </c>
      <c r="U4462" s="133" t="str">
        <f t="shared" si="1407"/>
        <v xml:space="preserve"> </v>
      </c>
      <c r="V4462" s="134" t="str">
        <f>IFERROR(IF(O4462="%10 sınırı aşılmıştır.",L4462-T4462,IFERROR(IF(F4462="",IF(S4462=1,0,IF(L4462-S4462=0,"",L4462-S4462)),IF(Veriler!M4462="",L4462,IF(L4462*Veriler!M4462=0,"",L4462*Veriler!M4462))),L4462)),0)</f>
        <v/>
      </c>
      <c r="W4462" s="146"/>
      <c r="X4462" s="146"/>
      <c r="Y4462" s="146"/>
    </row>
    <row r="4463" spans="1:25" s="99" customFormat="1" ht="54.75" customHeight="1" x14ac:dyDescent="0.25">
      <c r="A4463" s="96">
        <f t="shared" si="1408"/>
        <v>3289</v>
      </c>
      <c r="B4463" s="175"/>
      <c r="C4463" s="176"/>
      <c r="D4463" s="113"/>
      <c r="E4463" s="115"/>
      <c r="F4463" s="174"/>
      <c r="G4463" s="114" t="str">
        <f t="shared" si="1403"/>
        <v/>
      </c>
      <c r="H4463" s="115"/>
      <c r="I4463" s="115"/>
      <c r="J4463" s="115"/>
      <c r="K4463" s="115"/>
      <c r="L4463" s="133" t="str">
        <f t="shared" si="1404"/>
        <v/>
      </c>
      <c r="M4463" s="116" t="str">
        <f>IF(L4463="", "", L4463/Veriler!$X$1)</f>
        <v/>
      </c>
      <c r="N4463" s="116" t="str">
        <f>IF(F4463&lt;&gt;"", "İthal Girdi", IF(Veriler!T4463="", "", IF(Veriler!S4463="H", "%0,5 üzerindedir", IF(Veriler!T4463&gt;0.1, "%10 sınırı aşılmıştır.", "Uygun"))))</f>
        <v>%0,5 üzerindedir</v>
      </c>
      <c r="O4463" s="116" t="str">
        <f t="shared" si="1405"/>
        <v xml:space="preserve"> </v>
      </c>
      <c r="P4463" s="117"/>
      <c r="Q4463" s="118"/>
      <c r="R4463" s="119" t="str">
        <f t="shared" si="1406"/>
        <v/>
      </c>
      <c r="S4463" s="133">
        <f>IFERROR(IF(M4463&lt;=0.005,IF(F4463="",L4463,0),IF(F4463&lt;&gt;"",0,IF(P4463="",0,IF(P4463="H",0,IF(Q4463&lt;Veriler!$G$2,L4463*Veriler!$G$2,L4463*Q4463)))))," ")</f>
        <v>0</v>
      </c>
      <c r="T4463" s="133">
        <f>IF(Veriler!T4463&lt;=0.1, S4463, IF(AND(Veriler!T4463&gt;0.1, F4463="", P4463="E"), IF(Q4463&gt;Veriler!$G$2, Q4463*S4463, IF(Q4463&lt;Veriler!$G$2, Veriler!$G$2*S4463, Q4463*S4463)), 0))</f>
        <v>0</v>
      </c>
      <c r="U4463" s="133" t="str">
        <f t="shared" si="1407"/>
        <v xml:space="preserve"> </v>
      </c>
      <c r="V4463" s="134" t="str">
        <f>IFERROR(IF(O4463="%10 sınırı aşılmıştır.",L4463-T4463,IFERROR(IF(F4463="",IF(S4463=1,0,IF(L4463-S4463=0,"",L4463-S4463)),IF(Veriler!M4463="",L4463,IF(L4463*Veriler!M4463=0,"",L4463*Veriler!M4463))),L4463)),0)</f>
        <v/>
      </c>
      <c r="W4463" s="146"/>
      <c r="X4463" s="146"/>
      <c r="Y4463" s="146"/>
    </row>
    <row r="4464" spans="1:25" s="99" customFormat="1" ht="54.75" customHeight="1" x14ac:dyDescent="0.25">
      <c r="A4464" s="96">
        <f t="shared" si="1408"/>
        <v>3290</v>
      </c>
      <c r="B4464" s="175"/>
      <c r="C4464" s="176"/>
      <c r="D4464" s="113"/>
      <c r="E4464" s="115"/>
      <c r="F4464" s="174"/>
      <c r="G4464" s="114" t="str">
        <f t="shared" si="1403"/>
        <v/>
      </c>
      <c r="H4464" s="115"/>
      <c r="I4464" s="115"/>
      <c r="J4464" s="115"/>
      <c r="K4464" s="115"/>
      <c r="L4464" s="133" t="str">
        <f t="shared" si="1404"/>
        <v/>
      </c>
      <c r="M4464" s="116" t="str">
        <f>IF(L4464="", "", L4464/Veriler!$X$1)</f>
        <v/>
      </c>
      <c r="N4464" s="116" t="str">
        <f>IF(F4464&lt;&gt;"", "İthal Girdi", IF(Veriler!T4464="", "", IF(Veriler!S4464="H", "%0,5 üzerindedir", IF(Veriler!T4464&gt;0.1, "%10 sınırı aşılmıştır.", "Uygun"))))</f>
        <v>%0,5 üzerindedir</v>
      </c>
      <c r="O4464" s="116" t="str">
        <f t="shared" si="1405"/>
        <v xml:space="preserve"> </v>
      </c>
      <c r="P4464" s="117"/>
      <c r="Q4464" s="118"/>
      <c r="R4464" s="119" t="str">
        <f t="shared" si="1406"/>
        <v/>
      </c>
      <c r="S4464" s="133">
        <f>IFERROR(IF(M4464&lt;=0.005,IF(F4464="",L4464,0),IF(F4464&lt;&gt;"",0,IF(P4464="",0,IF(P4464="H",0,IF(Q4464&lt;Veriler!$G$2,L4464*Veriler!$G$2,L4464*Q4464)))))," ")</f>
        <v>0</v>
      </c>
      <c r="T4464" s="133">
        <f>IF(Veriler!T4464&lt;=0.1, S4464, IF(AND(Veriler!T4464&gt;0.1, F4464="", P4464="E"), IF(Q4464&gt;Veriler!$G$2, Q4464*S4464, IF(Q4464&lt;Veriler!$G$2, Veriler!$G$2*S4464, Q4464*S4464)), 0))</f>
        <v>0</v>
      </c>
      <c r="U4464" s="133" t="str">
        <f t="shared" si="1407"/>
        <v xml:space="preserve"> </v>
      </c>
      <c r="V4464" s="134" t="str">
        <f>IFERROR(IF(O4464="%10 sınırı aşılmıştır.",L4464-T4464,IFERROR(IF(F4464="",IF(S4464=1,0,IF(L4464-S4464=0,"",L4464-S4464)),IF(Veriler!M4464="",L4464,IF(L4464*Veriler!M4464=0,"",L4464*Veriler!M4464))),L4464)),0)</f>
        <v/>
      </c>
      <c r="W4464" s="146"/>
      <c r="X4464" s="146"/>
      <c r="Y4464" s="146"/>
    </row>
    <row r="4465" spans="1:25" s="99" customFormat="1" ht="36" hidden="1" customHeight="1" x14ac:dyDescent="0.25">
      <c r="A4465" s="101"/>
      <c r="B4465" s="191" t="s">
        <v>16</v>
      </c>
      <c r="C4465" s="176"/>
      <c r="D4465" s="120"/>
      <c r="E4465" s="171"/>
      <c r="F4465" s="172"/>
      <c r="G4465" s="121"/>
      <c r="H4465" s="115"/>
      <c r="I4465" s="115"/>
      <c r="J4465" s="115"/>
      <c r="K4465" s="115"/>
      <c r="L4465" s="121"/>
      <c r="M4465" s="121"/>
      <c r="N4465" s="121"/>
      <c r="O4465" s="121"/>
      <c r="P4465" s="120"/>
      <c r="Q4465" s="120"/>
      <c r="R4465" s="183"/>
      <c r="S4465" s="184"/>
      <c r="T4465" s="121"/>
      <c r="U4465" s="121"/>
      <c r="V4465" s="121"/>
      <c r="W4465" s="146"/>
      <c r="X4465" s="146"/>
      <c r="Y4465" s="146"/>
    </row>
    <row r="4466" spans="1:25" s="99" customFormat="1" ht="54.75" customHeight="1" x14ac:dyDescent="0.25">
      <c r="A4466" s="96">
        <f>A4464+1</f>
        <v>3291</v>
      </c>
      <c r="B4466" s="175"/>
      <c r="C4466" s="176"/>
      <c r="D4466" s="113"/>
      <c r="E4466" s="115"/>
      <c r="F4466" s="174"/>
      <c r="G4466" s="114" t="str">
        <f t="shared" ref="G4466:G4479" si="1409">IF(AND(F4466&lt;&gt;"",V4466&lt;&gt;"",L4466&lt;&gt;0),V4466/L4466,"")</f>
        <v/>
      </c>
      <c r="H4466" s="115"/>
      <c r="I4466" s="115"/>
      <c r="J4466" s="115"/>
      <c r="K4466" s="115"/>
      <c r="L4466" s="133" t="str">
        <f t="shared" ref="L4466:L4479" si="1410">IF(AND(H4466&lt;&gt;0, J4466&lt;&gt;0, K4466&lt;&gt;0), H4466*J4466*K4466, "")</f>
        <v/>
      </c>
      <c r="M4466" s="116" t="str">
        <f>IF(L4466="", "", L4466/Veriler!$X$1)</f>
        <v/>
      </c>
      <c r="N4466" s="116" t="str">
        <f>IF(F4466&lt;&gt;"", "İthal Girdi", IF(Veriler!T4466="", "", IF(Veriler!S4466="H", "%0,5 üzerindedir", IF(Veriler!T4466&gt;0.1, "%10 sınırı aşılmıştır.", "Uygun"))))</f>
        <v>%0,5 üzerindedir</v>
      </c>
      <c r="O4466" s="116" t="str">
        <f t="shared" ref="O4466:O4479" si="1411">IF(M4466=""," ",N4466)</f>
        <v xml:space="preserve"> </v>
      </c>
      <c r="P4466" s="117"/>
      <c r="Q4466" s="118"/>
      <c r="R4466" s="119" t="str">
        <f t="shared" ref="R4466:R4479" si="1412">IFERROR(IF(AND(T4466&lt;&gt;"",L4466&lt;&gt;"",L4466&lt;&gt;0,T4466&lt;&gt;0),T4466/L4466,"")," ")</f>
        <v/>
      </c>
      <c r="S4466" s="133">
        <f>IFERROR(IF(M4466&lt;=0.005,IF(F4466="",L4466,0),IF(F4466&lt;&gt;"",0,IF(P4466="",0,IF(P4466="H",0,IF(Q4466&lt;Veriler!$G$2,L4466*Veriler!$G$2,L4466*Q4466)))))," ")</f>
        <v>0</v>
      </c>
      <c r="T4466" s="133">
        <f>IF(Veriler!T4466&lt;=0.1, S4466, IF(AND(Veriler!T4466&gt;0.1, F4466="", P4466="E"), IF(Q4466&gt;Veriler!$G$2, Q4466*S4466, IF(Q4466&lt;Veriler!$G$2, Veriler!$G$2*S4466, Q4466*S4466)), 0))</f>
        <v>0</v>
      </c>
      <c r="U4466" s="133" t="str">
        <f t="shared" ref="U4466:U4479" si="1413">IF(T4466=0," ",T4466)</f>
        <v xml:space="preserve"> </v>
      </c>
      <c r="V4466" s="134" t="str">
        <f>IFERROR(IF(O4466="%10 sınırı aşılmıştır.",L4466-T4466,IFERROR(IF(F4466="",IF(S4466=1,0,IF(L4466-S4466=0,"",L4466-S4466)),IF(Veriler!M4466="",L4466,IF(L4466*Veriler!M4466=0,"",L4466*Veriler!M4466))),L4466)),0)</f>
        <v/>
      </c>
      <c r="W4466" s="146"/>
      <c r="X4466" s="146"/>
      <c r="Y4466" s="146"/>
    </row>
    <row r="4467" spans="1:25" s="99" customFormat="1" ht="54.75" customHeight="1" x14ac:dyDescent="0.25">
      <c r="A4467" s="96">
        <f t="shared" ref="A4467:A4479" si="1414">A4466+1</f>
        <v>3292</v>
      </c>
      <c r="B4467" s="175"/>
      <c r="C4467" s="176"/>
      <c r="D4467" s="113"/>
      <c r="E4467" s="115"/>
      <c r="F4467" s="174"/>
      <c r="G4467" s="114" t="str">
        <f t="shared" si="1409"/>
        <v/>
      </c>
      <c r="H4467" s="115"/>
      <c r="I4467" s="115"/>
      <c r="J4467" s="115"/>
      <c r="K4467" s="115"/>
      <c r="L4467" s="133" t="str">
        <f t="shared" si="1410"/>
        <v/>
      </c>
      <c r="M4467" s="116" t="str">
        <f>IF(L4467="", "", L4467/Veriler!$X$1)</f>
        <v/>
      </c>
      <c r="N4467" s="116" t="str">
        <f>IF(F4467&lt;&gt;"", "İthal Girdi", IF(Veriler!T4467="", "", IF(Veriler!S4467="H", "%0,5 üzerindedir", IF(Veriler!T4467&gt;0.1, "%10 sınırı aşılmıştır.", "Uygun"))))</f>
        <v>%0,5 üzerindedir</v>
      </c>
      <c r="O4467" s="116" t="str">
        <f t="shared" si="1411"/>
        <v xml:space="preserve"> </v>
      </c>
      <c r="P4467" s="117"/>
      <c r="Q4467" s="118"/>
      <c r="R4467" s="119" t="str">
        <f t="shared" si="1412"/>
        <v/>
      </c>
      <c r="S4467" s="133">
        <f>IFERROR(IF(M4467&lt;=0.005,IF(F4467="",L4467,0),IF(F4467&lt;&gt;"",0,IF(P4467="",0,IF(P4467="H",0,IF(Q4467&lt;Veriler!$G$2,L4467*Veriler!$G$2,L4467*Q4467)))))," ")</f>
        <v>0</v>
      </c>
      <c r="T4467" s="133">
        <f>IF(Veriler!T4467&lt;=0.1, S4467, IF(AND(Veriler!T4467&gt;0.1, F4467="", P4467="E"), IF(Q4467&gt;Veriler!$G$2, Q4467*S4467, IF(Q4467&lt;Veriler!$G$2, Veriler!$G$2*S4467, Q4467*S4467)), 0))</f>
        <v>0</v>
      </c>
      <c r="U4467" s="133" t="str">
        <f t="shared" si="1413"/>
        <v xml:space="preserve"> </v>
      </c>
      <c r="V4467" s="134" t="str">
        <f>IFERROR(IF(O4467="%10 sınırı aşılmıştır.",L4467-T4467,IFERROR(IF(F4467="",IF(S4467=1,0,IF(L4467-S4467=0,"",L4467-S4467)),IF(Veriler!M4467="",L4467,IF(L4467*Veriler!M4467=0,"",L4467*Veriler!M4467))),L4467)),0)</f>
        <v/>
      </c>
      <c r="W4467" s="146"/>
      <c r="X4467" s="146"/>
      <c r="Y4467" s="146"/>
    </row>
    <row r="4468" spans="1:25" s="99" customFormat="1" ht="54.75" customHeight="1" x14ac:dyDescent="0.25">
      <c r="A4468" s="96">
        <f t="shared" si="1414"/>
        <v>3293</v>
      </c>
      <c r="B4468" s="175"/>
      <c r="C4468" s="176"/>
      <c r="D4468" s="113"/>
      <c r="E4468" s="115"/>
      <c r="F4468" s="174"/>
      <c r="G4468" s="114" t="str">
        <f t="shared" si="1409"/>
        <v/>
      </c>
      <c r="H4468" s="115"/>
      <c r="I4468" s="115"/>
      <c r="J4468" s="115"/>
      <c r="K4468" s="115"/>
      <c r="L4468" s="133" t="str">
        <f t="shared" si="1410"/>
        <v/>
      </c>
      <c r="M4468" s="116" t="str">
        <f>IF(L4468="", "", L4468/Veriler!$X$1)</f>
        <v/>
      </c>
      <c r="N4468" s="116" t="str">
        <f>IF(F4468&lt;&gt;"", "İthal Girdi", IF(Veriler!T4468="", "", IF(Veriler!S4468="H", "%0,5 üzerindedir", IF(Veriler!T4468&gt;0.1, "%10 sınırı aşılmıştır.", "Uygun"))))</f>
        <v>%0,5 üzerindedir</v>
      </c>
      <c r="O4468" s="116" t="str">
        <f t="shared" si="1411"/>
        <v xml:space="preserve"> </v>
      </c>
      <c r="P4468" s="117"/>
      <c r="Q4468" s="118"/>
      <c r="R4468" s="119" t="str">
        <f t="shared" si="1412"/>
        <v/>
      </c>
      <c r="S4468" s="133">
        <f>IFERROR(IF(M4468&lt;=0.005,IF(F4468="",L4468,0),IF(F4468&lt;&gt;"",0,IF(P4468="",0,IF(P4468="H",0,IF(Q4468&lt;Veriler!$G$2,L4468*Veriler!$G$2,L4468*Q4468)))))," ")</f>
        <v>0</v>
      </c>
      <c r="T4468" s="133">
        <f>IF(Veriler!T4468&lt;=0.1, S4468, IF(AND(Veriler!T4468&gt;0.1, F4468="", P4468="E"), IF(Q4468&gt;Veriler!$G$2, Q4468*S4468, IF(Q4468&lt;Veriler!$G$2, Veriler!$G$2*S4468, Q4468*S4468)), 0))</f>
        <v>0</v>
      </c>
      <c r="U4468" s="133" t="str">
        <f t="shared" si="1413"/>
        <v xml:space="preserve"> </v>
      </c>
      <c r="V4468" s="134" t="str">
        <f>IFERROR(IF(O4468="%10 sınırı aşılmıştır.",L4468-T4468,IFERROR(IF(F4468="",IF(S4468=1,0,IF(L4468-S4468=0,"",L4468-S4468)),IF(Veriler!M4468="",L4468,IF(L4468*Veriler!M4468=0,"",L4468*Veriler!M4468))),L4468)),0)</f>
        <v/>
      </c>
      <c r="W4468" s="146"/>
      <c r="X4468" s="146"/>
      <c r="Y4468" s="146"/>
    </row>
    <row r="4469" spans="1:25" s="99" customFormat="1" ht="54.75" customHeight="1" x14ac:dyDescent="0.25">
      <c r="A4469" s="96">
        <f t="shared" si="1414"/>
        <v>3294</v>
      </c>
      <c r="B4469" s="175"/>
      <c r="C4469" s="176"/>
      <c r="D4469" s="113"/>
      <c r="E4469" s="115"/>
      <c r="F4469" s="174"/>
      <c r="G4469" s="114" t="str">
        <f t="shared" si="1409"/>
        <v/>
      </c>
      <c r="H4469" s="115"/>
      <c r="I4469" s="115"/>
      <c r="J4469" s="115"/>
      <c r="K4469" s="115"/>
      <c r="L4469" s="133" t="str">
        <f t="shared" si="1410"/>
        <v/>
      </c>
      <c r="M4469" s="116" t="str">
        <f>IF(L4469="", "", L4469/Veriler!$X$1)</f>
        <v/>
      </c>
      <c r="N4469" s="116" t="str">
        <f>IF(F4469&lt;&gt;"", "İthal Girdi", IF(Veriler!T4469="", "", IF(Veriler!S4469="H", "%0,5 üzerindedir", IF(Veriler!T4469&gt;0.1, "%10 sınırı aşılmıştır.", "Uygun"))))</f>
        <v>%0,5 üzerindedir</v>
      </c>
      <c r="O4469" s="116" t="str">
        <f t="shared" si="1411"/>
        <v xml:space="preserve"> </v>
      </c>
      <c r="P4469" s="117"/>
      <c r="Q4469" s="118"/>
      <c r="R4469" s="119" t="str">
        <f t="shared" si="1412"/>
        <v/>
      </c>
      <c r="S4469" s="133">
        <f>IFERROR(IF(M4469&lt;=0.005,IF(F4469="",L4469,0),IF(F4469&lt;&gt;"",0,IF(P4469="",0,IF(P4469="H",0,IF(Q4469&lt;Veriler!$G$2,L4469*Veriler!$G$2,L4469*Q4469)))))," ")</f>
        <v>0</v>
      </c>
      <c r="T4469" s="133">
        <f>IF(Veriler!T4469&lt;=0.1, S4469, IF(AND(Veriler!T4469&gt;0.1, F4469="", P4469="E"), IF(Q4469&gt;Veriler!$G$2, Q4469*S4469, IF(Q4469&lt;Veriler!$G$2, Veriler!$G$2*S4469, Q4469*S4469)), 0))</f>
        <v>0</v>
      </c>
      <c r="U4469" s="133" t="str">
        <f t="shared" si="1413"/>
        <v xml:space="preserve"> </v>
      </c>
      <c r="V4469" s="134" t="str">
        <f>IFERROR(IF(O4469="%10 sınırı aşılmıştır.",L4469-T4469,IFERROR(IF(F4469="",IF(S4469=1,0,IF(L4469-S4469=0,"",L4469-S4469)),IF(Veriler!M4469="",L4469,IF(L4469*Veriler!M4469=0,"",L4469*Veriler!M4469))),L4469)),0)</f>
        <v/>
      </c>
      <c r="W4469" s="146"/>
      <c r="X4469" s="146"/>
      <c r="Y4469" s="146"/>
    </row>
    <row r="4470" spans="1:25" s="99" customFormat="1" ht="54.75" customHeight="1" x14ac:dyDescent="0.25">
      <c r="A4470" s="96">
        <f t="shared" si="1414"/>
        <v>3295</v>
      </c>
      <c r="B4470" s="175"/>
      <c r="C4470" s="176"/>
      <c r="D4470" s="113"/>
      <c r="E4470" s="115"/>
      <c r="F4470" s="174"/>
      <c r="G4470" s="114" t="str">
        <f t="shared" si="1409"/>
        <v/>
      </c>
      <c r="H4470" s="115"/>
      <c r="I4470" s="115"/>
      <c r="J4470" s="115"/>
      <c r="K4470" s="115"/>
      <c r="L4470" s="133" t="str">
        <f t="shared" si="1410"/>
        <v/>
      </c>
      <c r="M4470" s="116" t="str">
        <f>IF(L4470="", "", L4470/Veriler!$X$1)</f>
        <v/>
      </c>
      <c r="N4470" s="116" t="str">
        <f>IF(F4470&lt;&gt;"", "İthal Girdi", IF(Veriler!T4470="", "", IF(Veriler!S4470="H", "%0,5 üzerindedir", IF(Veriler!T4470&gt;0.1, "%10 sınırı aşılmıştır.", "Uygun"))))</f>
        <v>%0,5 üzerindedir</v>
      </c>
      <c r="O4470" s="116" t="str">
        <f t="shared" si="1411"/>
        <v xml:space="preserve"> </v>
      </c>
      <c r="P4470" s="117"/>
      <c r="Q4470" s="118"/>
      <c r="R4470" s="119" t="str">
        <f t="shared" si="1412"/>
        <v/>
      </c>
      <c r="S4470" s="133">
        <f>IFERROR(IF(M4470&lt;=0.005,IF(F4470="",L4470,0),IF(F4470&lt;&gt;"",0,IF(P4470="",0,IF(P4470="H",0,IF(Q4470&lt;Veriler!$G$2,L4470*Veriler!$G$2,L4470*Q4470)))))," ")</f>
        <v>0</v>
      </c>
      <c r="T4470" s="133">
        <f>IF(Veriler!T4470&lt;=0.1, S4470, IF(AND(Veriler!T4470&gt;0.1, F4470="", P4470="E"), IF(Q4470&gt;Veriler!$G$2, Q4470*S4470, IF(Q4470&lt;Veriler!$G$2, Veriler!$G$2*S4470, Q4470*S4470)), 0))</f>
        <v>0</v>
      </c>
      <c r="U4470" s="133" t="str">
        <f t="shared" si="1413"/>
        <v xml:space="preserve"> </v>
      </c>
      <c r="V4470" s="134" t="str">
        <f>IFERROR(IF(O4470="%10 sınırı aşılmıştır.",L4470-T4470,IFERROR(IF(F4470="",IF(S4470=1,0,IF(L4470-S4470=0,"",L4470-S4470)),IF(Veriler!M4470="",L4470,IF(L4470*Veriler!M4470=0,"",L4470*Veriler!M4470))),L4470)),0)</f>
        <v/>
      </c>
      <c r="W4470" s="146"/>
      <c r="X4470" s="146"/>
      <c r="Y4470" s="146"/>
    </row>
    <row r="4471" spans="1:25" s="99" customFormat="1" ht="54.75" customHeight="1" x14ac:dyDescent="0.25">
      <c r="A4471" s="96">
        <f t="shared" si="1414"/>
        <v>3296</v>
      </c>
      <c r="B4471" s="175"/>
      <c r="C4471" s="176"/>
      <c r="D4471" s="113"/>
      <c r="E4471" s="115"/>
      <c r="F4471" s="174"/>
      <c r="G4471" s="114" t="str">
        <f t="shared" si="1409"/>
        <v/>
      </c>
      <c r="H4471" s="115"/>
      <c r="I4471" s="115"/>
      <c r="J4471" s="115"/>
      <c r="K4471" s="115"/>
      <c r="L4471" s="133" t="str">
        <f t="shared" si="1410"/>
        <v/>
      </c>
      <c r="M4471" s="116" t="str">
        <f>IF(L4471="", "", L4471/Veriler!$X$1)</f>
        <v/>
      </c>
      <c r="N4471" s="116" t="str">
        <f>IF(F4471&lt;&gt;"", "İthal Girdi", IF(Veriler!T4471="", "", IF(Veriler!S4471="H", "%0,5 üzerindedir", IF(Veriler!T4471&gt;0.1, "%10 sınırı aşılmıştır.", "Uygun"))))</f>
        <v>%0,5 üzerindedir</v>
      </c>
      <c r="O4471" s="116" t="str">
        <f t="shared" si="1411"/>
        <v xml:space="preserve"> </v>
      </c>
      <c r="P4471" s="117"/>
      <c r="Q4471" s="118"/>
      <c r="R4471" s="119" t="str">
        <f t="shared" si="1412"/>
        <v/>
      </c>
      <c r="S4471" s="133">
        <f>IFERROR(IF(M4471&lt;=0.005,IF(F4471="",L4471,0),IF(F4471&lt;&gt;"",0,IF(P4471="",0,IF(P4471="H",0,IF(Q4471&lt;Veriler!$G$2,L4471*Veriler!$G$2,L4471*Q4471)))))," ")</f>
        <v>0</v>
      </c>
      <c r="T4471" s="133">
        <f>IF(Veriler!T4471&lt;=0.1, S4471, IF(AND(Veriler!T4471&gt;0.1, F4471="", P4471="E"), IF(Q4471&gt;Veriler!$G$2, Q4471*S4471, IF(Q4471&lt;Veriler!$G$2, Veriler!$G$2*S4471, Q4471*S4471)), 0))</f>
        <v>0</v>
      </c>
      <c r="U4471" s="133" t="str">
        <f t="shared" si="1413"/>
        <v xml:space="preserve"> </v>
      </c>
      <c r="V4471" s="134" t="str">
        <f>IFERROR(IF(O4471="%10 sınırı aşılmıştır.",L4471-T4471,IFERROR(IF(F4471="",IF(S4471=1,0,IF(L4471-S4471=0,"",L4471-S4471)),IF(Veriler!M4471="",L4471,IF(L4471*Veriler!M4471=0,"",L4471*Veriler!M4471))),L4471)),0)</f>
        <v/>
      </c>
      <c r="W4471" s="146"/>
      <c r="X4471" s="146"/>
      <c r="Y4471" s="146"/>
    </row>
    <row r="4472" spans="1:25" s="99" customFormat="1" ht="54.75" customHeight="1" x14ac:dyDescent="0.25">
      <c r="A4472" s="96">
        <f t="shared" si="1414"/>
        <v>3297</v>
      </c>
      <c r="B4472" s="175"/>
      <c r="C4472" s="176"/>
      <c r="D4472" s="113"/>
      <c r="E4472" s="115"/>
      <c r="F4472" s="174"/>
      <c r="G4472" s="114" t="str">
        <f t="shared" si="1409"/>
        <v/>
      </c>
      <c r="H4472" s="115"/>
      <c r="I4472" s="115"/>
      <c r="J4472" s="115"/>
      <c r="K4472" s="115"/>
      <c r="L4472" s="133" t="str">
        <f t="shared" si="1410"/>
        <v/>
      </c>
      <c r="M4472" s="116" t="str">
        <f>IF(L4472="", "", L4472/Veriler!$X$1)</f>
        <v/>
      </c>
      <c r="N4472" s="116" t="str">
        <f>IF(F4472&lt;&gt;"", "İthal Girdi", IF(Veriler!T4472="", "", IF(Veriler!S4472="H", "%0,5 üzerindedir", IF(Veriler!T4472&gt;0.1, "%10 sınırı aşılmıştır.", "Uygun"))))</f>
        <v>%0,5 üzerindedir</v>
      </c>
      <c r="O4472" s="116" t="str">
        <f t="shared" si="1411"/>
        <v xml:space="preserve"> </v>
      </c>
      <c r="P4472" s="117"/>
      <c r="Q4472" s="118"/>
      <c r="R4472" s="119" t="str">
        <f t="shared" si="1412"/>
        <v/>
      </c>
      <c r="S4472" s="133">
        <f>IFERROR(IF(M4472&lt;=0.005,IF(F4472="",L4472,0),IF(F4472&lt;&gt;"",0,IF(P4472="",0,IF(P4472="H",0,IF(Q4472&lt;Veriler!$G$2,L4472*Veriler!$G$2,L4472*Q4472)))))," ")</f>
        <v>0</v>
      </c>
      <c r="T4472" s="133">
        <f>IF(Veriler!T4472&lt;=0.1, S4472, IF(AND(Veriler!T4472&gt;0.1, F4472="", P4472="E"), IF(Q4472&gt;Veriler!$G$2, Q4472*S4472, IF(Q4472&lt;Veriler!$G$2, Veriler!$G$2*S4472, Q4472*S4472)), 0))</f>
        <v>0</v>
      </c>
      <c r="U4472" s="133" t="str">
        <f t="shared" si="1413"/>
        <v xml:space="preserve"> </v>
      </c>
      <c r="V4472" s="134" t="str">
        <f>IFERROR(IF(O4472="%10 sınırı aşılmıştır.",L4472-T4472,IFERROR(IF(F4472="",IF(S4472=1,0,IF(L4472-S4472=0,"",L4472-S4472)),IF(Veriler!M4472="",L4472,IF(L4472*Veriler!M4472=0,"",L4472*Veriler!M4472))),L4472)),0)</f>
        <v/>
      </c>
      <c r="W4472" s="146"/>
      <c r="X4472" s="146"/>
      <c r="Y4472" s="146"/>
    </row>
    <row r="4473" spans="1:25" s="99" customFormat="1" ht="54.75" customHeight="1" x14ac:dyDescent="0.25">
      <c r="A4473" s="96">
        <f t="shared" si="1414"/>
        <v>3298</v>
      </c>
      <c r="B4473" s="175"/>
      <c r="C4473" s="176"/>
      <c r="D4473" s="113"/>
      <c r="E4473" s="115"/>
      <c r="F4473" s="174"/>
      <c r="G4473" s="114" t="str">
        <f t="shared" si="1409"/>
        <v/>
      </c>
      <c r="H4473" s="115"/>
      <c r="I4473" s="115"/>
      <c r="J4473" s="115"/>
      <c r="K4473" s="115"/>
      <c r="L4473" s="133" t="str">
        <f t="shared" si="1410"/>
        <v/>
      </c>
      <c r="M4473" s="116" t="str">
        <f>IF(L4473="", "", L4473/Veriler!$X$1)</f>
        <v/>
      </c>
      <c r="N4473" s="116" t="str">
        <f>IF(F4473&lt;&gt;"", "İthal Girdi", IF(Veriler!T4473="", "", IF(Veriler!S4473="H", "%0,5 üzerindedir", IF(Veriler!T4473&gt;0.1, "%10 sınırı aşılmıştır.", "Uygun"))))</f>
        <v>%0,5 üzerindedir</v>
      </c>
      <c r="O4473" s="116" t="str">
        <f t="shared" si="1411"/>
        <v xml:space="preserve"> </v>
      </c>
      <c r="P4473" s="117"/>
      <c r="Q4473" s="118"/>
      <c r="R4473" s="119" t="str">
        <f t="shared" si="1412"/>
        <v/>
      </c>
      <c r="S4473" s="133">
        <f>IFERROR(IF(M4473&lt;=0.005,IF(F4473="",L4473,0),IF(F4473&lt;&gt;"",0,IF(P4473="",0,IF(P4473="H",0,IF(Q4473&lt;Veriler!$G$2,L4473*Veriler!$G$2,L4473*Q4473)))))," ")</f>
        <v>0</v>
      </c>
      <c r="T4473" s="133">
        <f>IF(Veriler!T4473&lt;=0.1, S4473, IF(AND(Veriler!T4473&gt;0.1, F4473="", P4473="E"), IF(Q4473&gt;Veriler!$G$2, Q4473*S4473, IF(Q4473&lt;Veriler!$G$2, Veriler!$G$2*S4473, Q4473*S4473)), 0))</f>
        <v>0</v>
      </c>
      <c r="U4473" s="133" t="str">
        <f t="shared" si="1413"/>
        <v xml:space="preserve"> </v>
      </c>
      <c r="V4473" s="134" t="str">
        <f>IFERROR(IF(O4473="%10 sınırı aşılmıştır.",L4473-T4473,IFERROR(IF(F4473="",IF(S4473=1,0,IF(L4473-S4473=0,"",L4473-S4473)),IF(Veriler!M4473="",L4473,IF(L4473*Veriler!M4473=0,"",L4473*Veriler!M4473))),L4473)),0)</f>
        <v/>
      </c>
      <c r="W4473" s="146"/>
      <c r="X4473" s="146"/>
      <c r="Y4473" s="146"/>
    </row>
    <row r="4474" spans="1:25" s="99" customFormat="1" ht="54.75" customHeight="1" x14ac:dyDescent="0.25">
      <c r="A4474" s="96">
        <f t="shared" si="1414"/>
        <v>3299</v>
      </c>
      <c r="B4474" s="175"/>
      <c r="C4474" s="176"/>
      <c r="D4474" s="113"/>
      <c r="E4474" s="115"/>
      <c r="F4474" s="174"/>
      <c r="G4474" s="114" t="str">
        <f t="shared" si="1409"/>
        <v/>
      </c>
      <c r="H4474" s="115"/>
      <c r="I4474" s="115"/>
      <c r="J4474" s="115"/>
      <c r="K4474" s="115"/>
      <c r="L4474" s="133" t="str">
        <f t="shared" si="1410"/>
        <v/>
      </c>
      <c r="M4474" s="116" t="str">
        <f>IF(L4474="", "", L4474/Veriler!$X$1)</f>
        <v/>
      </c>
      <c r="N4474" s="116" t="str">
        <f>IF(F4474&lt;&gt;"", "İthal Girdi", IF(Veriler!T4474="", "", IF(Veriler!S4474="H", "%0,5 üzerindedir", IF(Veriler!T4474&gt;0.1, "%10 sınırı aşılmıştır.", "Uygun"))))</f>
        <v>%0,5 üzerindedir</v>
      </c>
      <c r="O4474" s="116" t="str">
        <f t="shared" si="1411"/>
        <v xml:space="preserve"> </v>
      </c>
      <c r="P4474" s="117"/>
      <c r="Q4474" s="118"/>
      <c r="R4474" s="119" t="str">
        <f t="shared" si="1412"/>
        <v/>
      </c>
      <c r="S4474" s="133">
        <f>IFERROR(IF(M4474&lt;=0.005,IF(F4474="",L4474,0),IF(F4474&lt;&gt;"",0,IF(P4474="",0,IF(P4474="H",0,IF(Q4474&lt;Veriler!$G$2,L4474*Veriler!$G$2,L4474*Q4474)))))," ")</f>
        <v>0</v>
      </c>
      <c r="T4474" s="133">
        <f>IF(Veriler!T4474&lt;=0.1, S4474, IF(AND(Veriler!T4474&gt;0.1, F4474="", P4474="E"), IF(Q4474&gt;Veriler!$G$2, Q4474*S4474, IF(Q4474&lt;Veriler!$G$2, Veriler!$G$2*S4474, Q4474*S4474)), 0))</f>
        <v>0</v>
      </c>
      <c r="U4474" s="133" t="str">
        <f t="shared" si="1413"/>
        <v xml:space="preserve"> </v>
      </c>
      <c r="V4474" s="134" t="str">
        <f>IFERROR(IF(O4474="%10 sınırı aşılmıştır.",L4474-T4474,IFERROR(IF(F4474="",IF(S4474=1,0,IF(L4474-S4474=0,"",L4474-S4474)),IF(Veriler!M4474="",L4474,IF(L4474*Veriler!M4474=0,"",L4474*Veriler!M4474))),L4474)),0)</f>
        <v/>
      </c>
      <c r="W4474" s="146"/>
      <c r="X4474" s="146"/>
      <c r="Y4474" s="146"/>
    </row>
    <row r="4475" spans="1:25" s="99" customFormat="1" ht="54.75" customHeight="1" x14ac:dyDescent="0.25">
      <c r="A4475" s="96">
        <f t="shared" si="1414"/>
        <v>3300</v>
      </c>
      <c r="B4475" s="175"/>
      <c r="C4475" s="176"/>
      <c r="D4475" s="113"/>
      <c r="E4475" s="115"/>
      <c r="F4475" s="174"/>
      <c r="G4475" s="114" t="str">
        <f t="shared" si="1409"/>
        <v/>
      </c>
      <c r="H4475" s="115"/>
      <c r="I4475" s="115"/>
      <c r="J4475" s="115"/>
      <c r="K4475" s="115"/>
      <c r="L4475" s="133" t="str">
        <f t="shared" si="1410"/>
        <v/>
      </c>
      <c r="M4475" s="116" t="str">
        <f>IF(L4475="", "", L4475/Veriler!$X$1)</f>
        <v/>
      </c>
      <c r="N4475" s="116" t="str">
        <f>IF(F4475&lt;&gt;"", "İthal Girdi", IF(Veriler!T4475="", "", IF(Veriler!S4475="H", "%0,5 üzerindedir", IF(Veriler!T4475&gt;0.1, "%10 sınırı aşılmıştır.", "Uygun"))))</f>
        <v>%0,5 üzerindedir</v>
      </c>
      <c r="O4475" s="116" t="str">
        <f t="shared" si="1411"/>
        <v xml:space="preserve"> </v>
      </c>
      <c r="P4475" s="117"/>
      <c r="Q4475" s="118"/>
      <c r="R4475" s="119" t="str">
        <f t="shared" si="1412"/>
        <v/>
      </c>
      <c r="S4475" s="133">
        <f>IFERROR(IF(M4475&lt;=0.005,IF(F4475="",L4475,0),IF(F4475&lt;&gt;"",0,IF(P4475="",0,IF(P4475="H",0,IF(Q4475&lt;Veriler!$G$2,L4475*Veriler!$G$2,L4475*Q4475)))))," ")</f>
        <v>0</v>
      </c>
      <c r="T4475" s="133">
        <f>IF(Veriler!T4475&lt;=0.1, S4475, IF(AND(Veriler!T4475&gt;0.1, F4475="", P4475="E"), IF(Q4475&gt;Veriler!$G$2, Q4475*S4475, IF(Q4475&lt;Veriler!$G$2, Veriler!$G$2*S4475, Q4475*S4475)), 0))</f>
        <v>0</v>
      </c>
      <c r="U4475" s="133" t="str">
        <f t="shared" si="1413"/>
        <v xml:space="preserve"> </v>
      </c>
      <c r="V4475" s="134" t="str">
        <f>IFERROR(IF(O4475="%10 sınırı aşılmıştır.",L4475-T4475,IFERROR(IF(F4475="",IF(S4475=1,0,IF(L4475-S4475=0,"",L4475-S4475)),IF(Veriler!M4475="",L4475,IF(L4475*Veriler!M4475=0,"",L4475*Veriler!M4475))),L4475)),0)</f>
        <v/>
      </c>
      <c r="W4475" s="146"/>
      <c r="X4475" s="146"/>
      <c r="Y4475" s="146"/>
    </row>
    <row r="4476" spans="1:25" s="99" customFormat="1" ht="54.75" customHeight="1" x14ac:dyDescent="0.25">
      <c r="A4476" s="96">
        <f t="shared" si="1414"/>
        <v>3301</v>
      </c>
      <c r="B4476" s="175"/>
      <c r="C4476" s="176"/>
      <c r="D4476" s="113"/>
      <c r="E4476" s="115"/>
      <c r="F4476" s="174"/>
      <c r="G4476" s="114" t="str">
        <f t="shared" si="1409"/>
        <v/>
      </c>
      <c r="H4476" s="115"/>
      <c r="I4476" s="115"/>
      <c r="J4476" s="115"/>
      <c r="K4476" s="115"/>
      <c r="L4476" s="133" t="str">
        <f t="shared" si="1410"/>
        <v/>
      </c>
      <c r="M4476" s="116" t="str">
        <f>IF(L4476="", "", L4476/Veriler!$X$1)</f>
        <v/>
      </c>
      <c r="N4476" s="116" t="str">
        <f>IF(F4476&lt;&gt;"", "İthal Girdi", IF(Veriler!T4476="", "", IF(Veriler!S4476="H", "%0,5 üzerindedir", IF(Veriler!T4476&gt;0.1, "%10 sınırı aşılmıştır.", "Uygun"))))</f>
        <v>%0,5 üzerindedir</v>
      </c>
      <c r="O4476" s="116" t="str">
        <f t="shared" si="1411"/>
        <v xml:space="preserve"> </v>
      </c>
      <c r="P4476" s="117"/>
      <c r="Q4476" s="118"/>
      <c r="R4476" s="119" t="str">
        <f t="shared" si="1412"/>
        <v/>
      </c>
      <c r="S4476" s="133">
        <f>IFERROR(IF(M4476&lt;=0.005,IF(F4476="",L4476,0),IF(F4476&lt;&gt;"",0,IF(P4476="",0,IF(P4476="H",0,IF(Q4476&lt;Veriler!$G$2,L4476*Veriler!$G$2,L4476*Q4476)))))," ")</f>
        <v>0</v>
      </c>
      <c r="T4476" s="133">
        <f>IF(Veriler!T4476&lt;=0.1, S4476, IF(AND(Veriler!T4476&gt;0.1, F4476="", P4476="E"), IF(Q4476&gt;Veriler!$G$2, Q4476*S4476, IF(Q4476&lt;Veriler!$G$2, Veriler!$G$2*S4476, Q4476*S4476)), 0))</f>
        <v>0</v>
      </c>
      <c r="U4476" s="133" t="str">
        <f t="shared" si="1413"/>
        <v xml:space="preserve"> </v>
      </c>
      <c r="V4476" s="134" t="str">
        <f>IFERROR(IF(O4476="%10 sınırı aşılmıştır.",L4476-T4476,IFERROR(IF(F4476="",IF(S4476=1,0,IF(L4476-S4476=0,"",L4476-S4476)),IF(Veriler!M4476="",L4476,IF(L4476*Veriler!M4476=0,"",L4476*Veriler!M4476))),L4476)),0)</f>
        <v/>
      </c>
      <c r="W4476" s="146"/>
      <c r="X4476" s="146"/>
      <c r="Y4476" s="146"/>
    </row>
    <row r="4477" spans="1:25" s="99" customFormat="1" ht="54.75" customHeight="1" x14ac:dyDescent="0.25">
      <c r="A4477" s="96">
        <f t="shared" si="1414"/>
        <v>3302</v>
      </c>
      <c r="B4477" s="175"/>
      <c r="C4477" s="176"/>
      <c r="D4477" s="113"/>
      <c r="E4477" s="115"/>
      <c r="F4477" s="174"/>
      <c r="G4477" s="114" t="str">
        <f t="shared" si="1409"/>
        <v/>
      </c>
      <c r="H4477" s="115"/>
      <c r="I4477" s="115"/>
      <c r="J4477" s="115"/>
      <c r="K4477" s="115"/>
      <c r="L4477" s="133" t="str">
        <f t="shared" si="1410"/>
        <v/>
      </c>
      <c r="M4477" s="116" t="str">
        <f>IF(L4477="", "", L4477/Veriler!$X$1)</f>
        <v/>
      </c>
      <c r="N4477" s="116" t="str">
        <f>IF(F4477&lt;&gt;"", "İthal Girdi", IF(Veriler!T4477="", "", IF(Veriler!S4477="H", "%0,5 üzerindedir", IF(Veriler!T4477&gt;0.1, "%10 sınırı aşılmıştır.", "Uygun"))))</f>
        <v>%0,5 üzerindedir</v>
      </c>
      <c r="O4477" s="116" t="str">
        <f t="shared" si="1411"/>
        <v xml:space="preserve"> </v>
      </c>
      <c r="P4477" s="117"/>
      <c r="Q4477" s="118"/>
      <c r="R4477" s="119" t="str">
        <f t="shared" si="1412"/>
        <v/>
      </c>
      <c r="S4477" s="133">
        <f>IFERROR(IF(M4477&lt;=0.005,IF(F4477="",L4477,0),IF(F4477&lt;&gt;"",0,IF(P4477="",0,IF(P4477="H",0,IF(Q4477&lt;Veriler!$G$2,L4477*Veriler!$G$2,L4477*Q4477)))))," ")</f>
        <v>0</v>
      </c>
      <c r="T4477" s="133">
        <f>IF(Veriler!T4477&lt;=0.1, S4477, IF(AND(Veriler!T4477&gt;0.1, F4477="", P4477="E"), IF(Q4477&gt;Veriler!$G$2, Q4477*S4477, IF(Q4477&lt;Veriler!$G$2, Veriler!$G$2*S4477, Q4477*S4477)), 0))</f>
        <v>0</v>
      </c>
      <c r="U4477" s="133" t="str">
        <f t="shared" si="1413"/>
        <v xml:space="preserve"> </v>
      </c>
      <c r="V4477" s="134" t="str">
        <f>IFERROR(IF(O4477="%10 sınırı aşılmıştır.",L4477-T4477,IFERROR(IF(F4477="",IF(S4477=1,0,IF(L4477-S4477=0,"",L4477-S4477)),IF(Veriler!M4477="",L4477,IF(L4477*Veriler!M4477=0,"",L4477*Veriler!M4477))),L4477)),0)</f>
        <v/>
      </c>
      <c r="W4477" s="146"/>
      <c r="X4477" s="146"/>
      <c r="Y4477" s="146"/>
    </row>
    <row r="4478" spans="1:25" s="99" customFormat="1" ht="54.75" customHeight="1" x14ac:dyDescent="0.25">
      <c r="A4478" s="96">
        <f t="shared" si="1414"/>
        <v>3303</v>
      </c>
      <c r="B4478" s="175"/>
      <c r="C4478" s="176"/>
      <c r="D4478" s="113"/>
      <c r="E4478" s="115"/>
      <c r="F4478" s="174"/>
      <c r="G4478" s="114" t="str">
        <f t="shared" si="1409"/>
        <v/>
      </c>
      <c r="H4478" s="115"/>
      <c r="I4478" s="115"/>
      <c r="J4478" s="115"/>
      <c r="K4478" s="115"/>
      <c r="L4478" s="133" t="str">
        <f t="shared" si="1410"/>
        <v/>
      </c>
      <c r="M4478" s="116" t="str">
        <f>IF(L4478="", "", L4478/Veriler!$X$1)</f>
        <v/>
      </c>
      <c r="N4478" s="116" t="str">
        <f>IF(F4478&lt;&gt;"", "İthal Girdi", IF(Veriler!T4478="", "", IF(Veriler!S4478="H", "%0,5 üzerindedir", IF(Veriler!T4478&gt;0.1, "%10 sınırı aşılmıştır.", "Uygun"))))</f>
        <v>%0,5 üzerindedir</v>
      </c>
      <c r="O4478" s="116" t="str">
        <f t="shared" si="1411"/>
        <v xml:space="preserve"> </v>
      </c>
      <c r="P4478" s="117"/>
      <c r="Q4478" s="118"/>
      <c r="R4478" s="119" t="str">
        <f t="shared" si="1412"/>
        <v/>
      </c>
      <c r="S4478" s="133">
        <f>IFERROR(IF(M4478&lt;=0.005,IF(F4478="",L4478,0),IF(F4478&lt;&gt;"",0,IF(P4478="",0,IF(P4478="H",0,IF(Q4478&lt;Veriler!$G$2,L4478*Veriler!$G$2,L4478*Q4478)))))," ")</f>
        <v>0</v>
      </c>
      <c r="T4478" s="133">
        <f>IF(Veriler!T4478&lt;=0.1, S4478, IF(AND(Veriler!T4478&gt;0.1, F4478="", P4478="E"), IF(Q4478&gt;Veriler!$G$2, Q4478*S4478, IF(Q4478&lt;Veriler!$G$2, Veriler!$G$2*S4478, Q4478*S4478)), 0))</f>
        <v>0</v>
      </c>
      <c r="U4478" s="133" t="str">
        <f t="shared" si="1413"/>
        <v xml:space="preserve"> </v>
      </c>
      <c r="V4478" s="134" t="str">
        <f>IFERROR(IF(O4478="%10 sınırı aşılmıştır.",L4478-T4478,IFERROR(IF(F4478="",IF(S4478=1,0,IF(L4478-S4478=0,"",L4478-S4478)),IF(Veriler!M4478="",L4478,IF(L4478*Veriler!M4478=0,"",L4478*Veriler!M4478))),L4478)),0)</f>
        <v/>
      </c>
      <c r="W4478" s="146"/>
      <c r="X4478" s="146"/>
      <c r="Y4478" s="146"/>
    </row>
    <row r="4479" spans="1:25" s="99" customFormat="1" ht="54.75" customHeight="1" x14ac:dyDescent="0.25">
      <c r="A4479" s="96">
        <f t="shared" si="1414"/>
        <v>3304</v>
      </c>
      <c r="B4479" s="175"/>
      <c r="C4479" s="176"/>
      <c r="D4479" s="113"/>
      <c r="E4479" s="115"/>
      <c r="F4479" s="174"/>
      <c r="G4479" s="114" t="str">
        <f t="shared" si="1409"/>
        <v/>
      </c>
      <c r="H4479" s="115"/>
      <c r="I4479" s="115"/>
      <c r="J4479" s="115"/>
      <c r="K4479" s="115"/>
      <c r="L4479" s="133" t="str">
        <f t="shared" si="1410"/>
        <v/>
      </c>
      <c r="M4479" s="116" t="str">
        <f>IF(L4479="", "", L4479/Veriler!$X$1)</f>
        <v/>
      </c>
      <c r="N4479" s="116" t="str">
        <f>IF(F4479&lt;&gt;"", "İthal Girdi", IF(Veriler!T4479="", "", IF(Veriler!S4479="H", "%0,5 üzerindedir", IF(Veriler!T4479&gt;0.1, "%10 sınırı aşılmıştır.", "Uygun"))))</f>
        <v>%0,5 üzerindedir</v>
      </c>
      <c r="O4479" s="116" t="str">
        <f t="shared" si="1411"/>
        <v xml:space="preserve"> </v>
      </c>
      <c r="P4479" s="117"/>
      <c r="Q4479" s="118"/>
      <c r="R4479" s="119" t="str">
        <f t="shared" si="1412"/>
        <v/>
      </c>
      <c r="S4479" s="133">
        <f>IFERROR(IF(M4479&lt;=0.005,IF(F4479="",L4479,0),IF(F4479&lt;&gt;"",0,IF(P4479="",0,IF(P4479="H",0,IF(Q4479&lt;Veriler!$G$2,L4479*Veriler!$G$2,L4479*Q4479)))))," ")</f>
        <v>0</v>
      </c>
      <c r="T4479" s="133">
        <f>IF(Veriler!T4479&lt;=0.1, S4479, IF(AND(Veriler!T4479&gt;0.1, F4479="", P4479="E"), IF(Q4479&gt;Veriler!$G$2, Q4479*S4479, IF(Q4479&lt;Veriler!$G$2, Veriler!$G$2*S4479, Q4479*S4479)), 0))</f>
        <v>0</v>
      </c>
      <c r="U4479" s="133" t="str">
        <f t="shared" si="1413"/>
        <v xml:space="preserve"> </v>
      </c>
      <c r="V4479" s="134" t="str">
        <f>IFERROR(IF(O4479="%10 sınırı aşılmıştır.",L4479-T4479,IFERROR(IF(F4479="",IF(S4479=1,0,IF(L4479-S4479=0,"",L4479-S4479)),IF(Veriler!M4479="",L4479,IF(L4479*Veriler!M4479=0,"",L4479*Veriler!M4479))),L4479)),0)</f>
        <v/>
      </c>
      <c r="W4479" s="146"/>
      <c r="X4479" s="146"/>
      <c r="Y4479" s="146"/>
    </row>
    <row r="4480" spans="1:25" s="99" customFormat="1" ht="24" customHeight="1" x14ac:dyDescent="0.25">
      <c r="A4480" s="103"/>
      <c r="B4480" s="104"/>
      <c r="C4480" s="104"/>
      <c r="D4480" s="104"/>
      <c r="E4480" s="103"/>
      <c r="F4480" s="135"/>
      <c r="G4480" s="157"/>
      <c r="H4480" s="103"/>
      <c r="I4480" s="103"/>
      <c r="J4480" s="103"/>
      <c r="K4480" s="103"/>
      <c r="L4480" s="136">
        <f>SUM(L4451:L4464,L4466:L4479)</f>
        <v>0</v>
      </c>
      <c r="M4480" s="158"/>
      <c r="N4480" s="158"/>
      <c r="O4480" s="158"/>
      <c r="P4480" s="105"/>
      <c r="Q4480" s="106"/>
      <c r="R4480" s="159"/>
      <c r="S4480" s="160"/>
      <c r="T4480" s="160"/>
      <c r="U4480" s="160"/>
      <c r="V4480" s="160"/>
      <c r="W4480" s="146"/>
      <c r="X4480" s="146"/>
      <c r="Y4480" s="146"/>
    </row>
    <row r="4481" spans="1:25" s="99" customFormat="1" ht="31.5" customHeight="1" x14ac:dyDescent="0.25">
      <c r="A4481" s="103"/>
      <c r="B4481" s="104"/>
      <c r="C4481" s="104"/>
      <c r="D4481" s="104"/>
      <c r="E4481" s="103"/>
      <c r="F4481" s="135"/>
      <c r="G4481" s="157"/>
      <c r="H4481" s="103"/>
      <c r="I4481" s="103"/>
      <c r="J4481" s="103"/>
      <c r="K4481" s="103"/>
      <c r="L4481" s="161"/>
      <c r="M4481" s="158"/>
      <c r="N4481" s="158"/>
      <c r="O4481" s="158"/>
      <c r="P4481" s="105"/>
      <c r="Q4481" s="106"/>
      <c r="R4481" s="159"/>
      <c r="S4481" s="162" t="s">
        <v>57</v>
      </c>
      <c r="T4481" s="162" t="s">
        <v>57</v>
      </c>
      <c r="U4481" s="162" t="s">
        <v>57</v>
      </c>
      <c r="V4481" s="163" t="s">
        <v>58</v>
      </c>
      <c r="W4481" s="146"/>
      <c r="X4481" s="146"/>
      <c r="Y4481" s="146"/>
    </row>
    <row r="4482" spans="1:25" s="99" customFormat="1" ht="58.5" customHeight="1" x14ac:dyDescent="0.25">
      <c r="A4482" s="185" t="s">
        <v>59</v>
      </c>
      <c r="B4482" s="180"/>
      <c r="C4482" s="180"/>
      <c r="D4482" s="180"/>
      <c r="E4482" s="180"/>
      <c r="F4482" s="180"/>
      <c r="G4482" s="180"/>
      <c r="H4482" s="180"/>
      <c r="I4482" s="180"/>
      <c r="J4482" s="180"/>
      <c r="K4482" s="180"/>
      <c r="L4482" s="180"/>
      <c r="M4482" s="180"/>
      <c r="N4482" s="180"/>
      <c r="O4482" s="180"/>
      <c r="P4482" s="180"/>
      <c r="Q4482" s="180"/>
      <c r="R4482" s="176"/>
      <c r="S4482" s="137">
        <f>SUM(S4444,S4451:S4464,S4466:S4479)</f>
        <v>0</v>
      </c>
      <c r="T4482" s="137" t="str">
        <f>IF(SUM(T4451:T4464,T4466:T4479)=0," ",SUM(T4451:T4464,T4466:T4479))</f>
        <v xml:space="preserve"> </v>
      </c>
      <c r="U4482" s="137" t="str">
        <f>IF(SUM(U4451:U4464,U4466:U4479)=0," ",SUM(U4451:U4464,U4466:U4479))</f>
        <v xml:space="preserve"> </v>
      </c>
      <c r="V4482" s="137" t="str">
        <f>IF(SUM(V4451:V4464,V4466:V4479)=0," ",SUM(V4451:V4464,V4466:V4479))</f>
        <v xml:space="preserve"> </v>
      </c>
      <c r="W4482" s="146"/>
      <c r="X4482" s="164">
        <f>SUM(U4451:U4464,U4466:U4479)</f>
        <v>0</v>
      </c>
      <c r="Y4482" s="164">
        <f>SUM(V4451:V4464,V4466:V4479)</f>
        <v>0</v>
      </c>
    </row>
    <row r="4483" spans="1:25" x14ac:dyDescent="0.3">
      <c r="A4483" s="34"/>
      <c r="G4483" s="146"/>
      <c r="L4483" s="146"/>
      <c r="M4483" s="146"/>
      <c r="N4483" s="146"/>
      <c r="O4483" s="146"/>
      <c r="R4483" s="146"/>
      <c r="S4483" s="146"/>
      <c r="T4483" s="146"/>
      <c r="U4483" s="146"/>
      <c r="V4483" s="146"/>
      <c r="W4483" s="146"/>
      <c r="X4483" s="146"/>
      <c r="Y4483" s="146"/>
    </row>
    <row r="4484" spans="1:25" x14ac:dyDescent="0.3">
      <c r="A4484" s="186" t="s">
        <v>60</v>
      </c>
      <c r="B4484" s="187"/>
      <c r="C4484" s="187"/>
      <c r="D4484" s="187"/>
      <c r="E4484" s="187"/>
      <c r="F4484" s="187"/>
      <c r="G4484" s="187"/>
      <c r="H4484" s="187"/>
      <c r="I4484" s="187"/>
      <c r="J4484" s="187"/>
      <c r="K4484" s="187"/>
      <c r="L4484" s="187"/>
      <c r="M4484" s="187"/>
      <c r="N4484" s="187"/>
      <c r="O4484" s="187"/>
      <c r="P4484" s="187"/>
      <c r="Q4484" s="187"/>
      <c r="R4484" s="187"/>
      <c r="S4484" s="187"/>
      <c r="T4484" s="187"/>
      <c r="U4484" s="187"/>
      <c r="V4484" s="187"/>
      <c r="W4484" s="146"/>
      <c r="X4484" s="146"/>
      <c r="Y4484" s="146"/>
    </row>
    <row r="4485" spans="1:25" s="99" customFormat="1" ht="41.25" customHeight="1" x14ac:dyDescent="0.25">
      <c r="A4485" s="189" t="s">
        <v>38</v>
      </c>
      <c r="B4485" s="180"/>
      <c r="C4485" s="180"/>
      <c r="D4485" s="180"/>
      <c r="E4485" s="180"/>
      <c r="F4485" s="180"/>
      <c r="G4485" s="180"/>
      <c r="H4485" s="180"/>
      <c r="I4485" s="180"/>
      <c r="J4485" s="180"/>
      <c r="K4485" s="180"/>
      <c r="L4485" s="180"/>
      <c r="M4485" s="180"/>
      <c r="N4485" s="180"/>
      <c r="O4485" s="180"/>
      <c r="P4485" s="180"/>
      <c r="Q4485" s="180"/>
      <c r="R4485" s="180"/>
      <c r="S4485" s="180"/>
      <c r="T4485" s="180"/>
      <c r="U4485" s="180"/>
      <c r="V4485" s="176"/>
      <c r="W4485" s="146"/>
      <c r="X4485" s="146"/>
      <c r="Y4485" s="146"/>
    </row>
    <row r="4486" spans="1:25" s="100" customFormat="1" ht="35.25" customHeight="1" x14ac:dyDescent="0.25">
      <c r="A4486" s="179" t="s">
        <v>39</v>
      </c>
      <c r="B4486" s="180"/>
      <c r="C4486" s="180"/>
      <c r="D4486" s="180"/>
      <c r="E4486" s="180"/>
      <c r="F4486" s="180"/>
      <c r="G4486" s="180"/>
      <c r="H4486" s="180"/>
      <c r="I4486" s="180"/>
      <c r="J4486" s="180"/>
      <c r="K4486" s="180"/>
      <c r="L4486" s="180"/>
      <c r="M4486" s="180"/>
      <c r="N4486" s="180"/>
      <c r="O4486" s="180"/>
      <c r="P4486" s="180"/>
      <c r="Q4486" s="180"/>
      <c r="R4486" s="176"/>
      <c r="S4486" s="147"/>
      <c r="T4486" s="148"/>
      <c r="U4486" s="149" t="s">
        <v>40</v>
      </c>
      <c r="V4486" s="150">
        <f>V4448+1</f>
        <v>119</v>
      </c>
      <c r="W4486" s="146"/>
      <c r="X4486" s="146"/>
      <c r="Y4486" s="146"/>
    </row>
    <row r="4487" spans="1:25" s="99" customFormat="1" ht="81" customHeight="1" x14ac:dyDescent="0.25">
      <c r="A4487" s="110" t="s">
        <v>3</v>
      </c>
      <c r="B4487" s="188" t="s">
        <v>41</v>
      </c>
      <c r="C4487" s="176"/>
      <c r="D4487" s="111" t="s">
        <v>42</v>
      </c>
      <c r="E4487" s="110" t="s">
        <v>324</v>
      </c>
      <c r="F4487" s="111" t="s">
        <v>325</v>
      </c>
      <c r="G4487" s="151" t="s">
        <v>43</v>
      </c>
      <c r="H4487" s="110" t="s">
        <v>44</v>
      </c>
      <c r="I4487" s="110" t="s">
        <v>8</v>
      </c>
      <c r="J4487" s="110" t="s">
        <v>45</v>
      </c>
      <c r="K4487" s="110" t="s">
        <v>46</v>
      </c>
      <c r="L4487" s="152" t="s">
        <v>47</v>
      </c>
      <c r="M4487" s="153" t="s">
        <v>48</v>
      </c>
      <c r="N4487" s="154" t="s">
        <v>49</v>
      </c>
      <c r="O4487" s="154" t="s">
        <v>49</v>
      </c>
      <c r="P4487" s="112" t="s">
        <v>50</v>
      </c>
      <c r="Q4487" s="110" t="s">
        <v>51</v>
      </c>
      <c r="R4487" s="155" t="s">
        <v>52</v>
      </c>
      <c r="S4487" s="156" t="s">
        <v>53</v>
      </c>
      <c r="T4487" s="156" t="s">
        <v>54</v>
      </c>
      <c r="U4487" s="152" t="s">
        <v>54</v>
      </c>
      <c r="V4487" s="152" t="s">
        <v>55</v>
      </c>
      <c r="W4487" s="146"/>
      <c r="X4487" s="146"/>
      <c r="Y4487" s="146"/>
    </row>
    <row r="4488" spans="1:25" s="99" customFormat="1" ht="45" customHeight="1" x14ac:dyDescent="0.25">
      <c r="A4488" s="101"/>
      <c r="B4488" s="177" t="s">
        <v>56</v>
      </c>
      <c r="C4488" s="178"/>
      <c r="D4488" s="102"/>
      <c r="E4488" s="170"/>
      <c r="F4488" s="102"/>
      <c r="G4488" s="95"/>
      <c r="H4488" s="102"/>
      <c r="I4488" s="102"/>
      <c r="J4488" s="102"/>
      <c r="K4488" s="102"/>
      <c r="L4488" s="95"/>
      <c r="M4488" s="95"/>
      <c r="N4488" s="95"/>
      <c r="O4488" s="95"/>
      <c r="P4488" s="102"/>
      <c r="Q4488" s="102"/>
      <c r="R4488" s="190"/>
      <c r="S4488" s="184"/>
      <c r="T4488" s="95"/>
      <c r="U4488" s="95"/>
      <c r="V4488" s="95"/>
      <c r="W4488" s="146"/>
      <c r="X4488" s="146"/>
      <c r="Y4488" s="146"/>
    </row>
    <row r="4489" spans="1:25" s="99" customFormat="1" ht="54.75" customHeight="1" x14ac:dyDescent="0.25">
      <c r="A4489" s="96">
        <f>A4479+1</f>
        <v>3305</v>
      </c>
      <c r="B4489" s="181"/>
      <c r="C4489" s="182"/>
      <c r="D4489" s="113"/>
      <c r="E4489" s="115"/>
      <c r="F4489" s="174"/>
      <c r="G4489" s="114" t="str">
        <f t="shared" ref="G4489:G4502" si="1415">IF(AND(F4489&lt;&gt;"",V4489&lt;&gt;"",L4489&lt;&gt;0),V4489/L4489,"")</f>
        <v/>
      </c>
      <c r="H4489" s="115"/>
      <c r="I4489" s="115"/>
      <c r="J4489" s="115"/>
      <c r="K4489" s="115"/>
      <c r="L4489" s="133" t="str">
        <f t="shared" ref="L4489:L4502" si="1416">IF(AND(H4489&lt;&gt;0, J4489&lt;&gt;0, K4489&lt;&gt;0), H4489*J4489*K4489, "")</f>
        <v/>
      </c>
      <c r="M4489" s="116" t="str">
        <f>IF(L4489="", "", L4489/Veriler!$X$1)</f>
        <v/>
      </c>
      <c r="N4489" s="116" t="str">
        <f>IF(F4489&lt;&gt;"", "İthal Girdi", IF(Veriler!T4489="", "", IF(Veriler!S4489="H", "%0,5 üzerindedir", IF(Veriler!T4489&gt;0.1, "%10 sınırı aşılmıştır.", "Uygun"))))</f>
        <v>%0,5 üzerindedir</v>
      </c>
      <c r="O4489" s="116" t="str">
        <f t="shared" ref="O4489:O4502" si="1417">IF(M4489=""," ",N4489)</f>
        <v xml:space="preserve"> </v>
      </c>
      <c r="P4489" s="117"/>
      <c r="Q4489" s="118"/>
      <c r="R4489" s="119" t="str">
        <f t="shared" ref="R4489:R4502" si="1418">IFERROR(IF(AND(T4489&lt;&gt;"",L4489&lt;&gt;"",L4489&lt;&gt;0,T4489&lt;&gt;0),T4489/L4489,"")," ")</f>
        <v/>
      </c>
      <c r="S4489" s="133">
        <f>IFERROR(IF(M4489&lt;=0.005,IF(F4489="",L4489,0),IF(F4489&lt;&gt;"",0,IF(P4489="",0,IF(P4489="H",0,IF(Q4489&lt;Veriler!$G$2,L4489*Veriler!$G$2,L4489*Q4489)))))," ")</f>
        <v>0</v>
      </c>
      <c r="T4489" s="133">
        <f>IF(Veriler!T4489&lt;=0.1, S4489, IF(AND(Veriler!T4489&gt;0.1, F4489="", P4489="E"), IF(Q4489&gt;Veriler!$G$2, Q4489*S4489, IF(Q4489&lt;Veriler!$G$2, Veriler!$G$2*S4489, Q4489*S4489)), 0))</f>
        <v>0</v>
      </c>
      <c r="U4489" s="133" t="str">
        <f t="shared" ref="U4489:U4502" si="1419">IF(T4489=0," ",T4489)</f>
        <v xml:space="preserve"> </v>
      </c>
      <c r="V4489" s="134" t="str">
        <f>IFERROR(IF(O4489="%10 sınırı aşılmıştır.",L4489-T4489,IFERROR(IF(F4489="",IF(S4489=1,0,IF(L4489-S4489=0,"",L4489-S4489)),IF(Veriler!M4489="",L4489,IF(L4489*Veriler!M4489=0,"",L4489*Veriler!M4489))),L4489)),0)</f>
        <v/>
      </c>
      <c r="W4489" s="146"/>
      <c r="X4489" s="146"/>
      <c r="Y4489" s="146"/>
    </row>
    <row r="4490" spans="1:25" s="99" customFormat="1" ht="54.75" customHeight="1" x14ac:dyDescent="0.25">
      <c r="A4490" s="96">
        <f t="shared" ref="A4490:A4502" si="1420">A4489+1</f>
        <v>3306</v>
      </c>
      <c r="B4490" s="175"/>
      <c r="C4490" s="176"/>
      <c r="D4490" s="113"/>
      <c r="E4490" s="115"/>
      <c r="F4490" s="174"/>
      <c r="G4490" s="114" t="str">
        <f t="shared" si="1415"/>
        <v/>
      </c>
      <c r="H4490" s="115"/>
      <c r="I4490" s="115"/>
      <c r="J4490" s="115"/>
      <c r="K4490" s="115"/>
      <c r="L4490" s="133" t="str">
        <f t="shared" si="1416"/>
        <v/>
      </c>
      <c r="M4490" s="116" t="str">
        <f>IF(L4490="", "", L4490/Veriler!$X$1)</f>
        <v/>
      </c>
      <c r="N4490" s="116" t="str">
        <f>IF(F4490&lt;&gt;"", "İthal Girdi", IF(Veriler!T4490="", "", IF(Veriler!S4490="H", "%0,5 üzerindedir", IF(Veriler!T4490&gt;0.1, "%10 sınırı aşılmıştır.", "Uygun"))))</f>
        <v>%0,5 üzerindedir</v>
      </c>
      <c r="O4490" s="116" t="str">
        <f t="shared" si="1417"/>
        <v xml:space="preserve"> </v>
      </c>
      <c r="P4490" s="117"/>
      <c r="Q4490" s="118"/>
      <c r="R4490" s="119" t="str">
        <f t="shared" si="1418"/>
        <v/>
      </c>
      <c r="S4490" s="133">
        <f>IFERROR(IF(M4490&lt;=0.005,IF(F4490="",L4490,0),IF(F4490&lt;&gt;"",0,IF(P4490="",0,IF(P4490="H",0,IF(Q4490&lt;Veriler!$G$2,L4490*Veriler!$G$2,L4490*Q4490)))))," ")</f>
        <v>0</v>
      </c>
      <c r="T4490" s="133">
        <f>IF(Veriler!T4490&lt;=0.1, S4490, IF(AND(Veriler!T4490&gt;0.1, F4490="", P4490="E"), IF(Q4490&gt;Veriler!$G$2, Q4490*S4490, IF(Q4490&lt;Veriler!$G$2, Veriler!$G$2*S4490, Q4490*S4490)), 0))</f>
        <v>0</v>
      </c>
      <c r="U4490" s="133" t="str">
        <f t="shared" si="1419"/>
        <v xml:space="preserve"> </v>
      </c>
      <c r="V4490" s="134" t="str">
        <f>IFERROR(IF(O4490="%10 sınırı aşılmıştır.",L4490-T4490,IFERROR(IF(F4490="",IF(S4490=1,0,IF(L4490-S4490=0,"",L4490-S4490)),IF(Veriler!M4490="",L4490,IF(L4490*Veriler!M4490=0,"",L4490*Veriler!M4490))),L4490)),0)</f>
        <v/>
      </c>
      <c r="W4490" s="146"/>
      <c r="X4490" s="146"/>
      <c r="Y4490" s="146"/>
    </row>
    <row r="4491" spans="1:25" s="99" customFormat="1" ht="54.75" customHeight="1" x14ac:dyDescent="0.25">
      <c r="A4491" s="96">
        <f t="shared" si="1420"/>
        <v>3307</v>
      </c>
      <c r="B4491" s="175"/>
      <c r="C4491" s="176"/>
      <c r="D4491" s="113"/>
      <c r="E4491" s="115"/>
      <c r="F4491" s="174"/>
      <c r="G4491" s="114" t="str">
        <f t="shared" si="1415"/>
        <v/>
      </c>
      <c r="H4491" s="115"/>
      <c r="I4491" s="115"/>
      <c r="J4491" s="115"/>
      <c r="K4491" s="115"/>
      <c r="L4491" s="133" t="str">
        <f t="shared" si="1416"/>
        <v/>
      </c>
      <c r="M4491" s="116" t="str">
        <f>IF(L4491="", "", L4491/Veriler!$X$1)</f>
        <v/>
      </c>
      <c r="N4491" s="116" t="str">
        <f>IF(F4491&lt;&gt;"", "İthal Girdi", IF(Veriler!T4491="", "", IF(Veriler!S4491="H", "%0,5 üzerindedir", IF(Veriler!T4491&gt;0.1, "%10 sınırı aşılmıştır.", "Uygun"))))</f>
        <v>%0,5 üzerindedir</v>
      </c>
      <c r="O4491" s="116" t="str">
        <f t="shared" si="1417"/>
        <v xml:space="preserve"> </v>
      </c>
      <c r="P4491" s="117"/>
      <c r="Q4491" s="118"/>
      <c r="R4491" s="119" t="str">
        <f t="shared" si="1418"/>
        <v/>
      </c>
      <c r="S4491" s="133">
        <f>IFERROR(IF(M4491&lt;=0.005,IF(F4491="",L4491,0),IF(F4491&lt;&gt;"",0,IF(P4491="",0,IF(P4491="H",0,IF(Q4491&lt;Veriler!$G$2,L4491*Veriler!$G$2,L4491*Q4491)))))," ")</f>
        <v>0</v>
      </c>
      <c r="T4491" s="133">
        <f>IF(Veriler!T4491&lt;=0.1, S4491, IF(AND(Veriler!T4491&gt;0.1, F4491="", P4491="E"), IF(Q4491&gt;Veriler!$G$2, Q4491*S4491, IF(Q4491&lt;Veriler!$G$2, Veriler!$G$2*S4491, Q4491*S4491)), 0))</f>
        <v>0</v>
      </c>
      <c r="U4491" s="133" t="str">
        <f t="shared" si="1419"/>
        <v xml:space="preserve"> </v>
      </c>
      <c r="V4491" s="134" t="str">
        <f>IFERROR(IF(O4491="%10 sınırı aşılmıştır.",L4491-T4491,IFERROR(IF(F4491="",IF(S4491=1,0,IF(L4491-S4491=0,"",L4491-S4491)),IF(Veriler!M4491="",L4491,IF(L4491*Veriler!M4491=0,"",L4491*Veriler!M4491))),L4491)),0)</f>
        <v/>
      </c>
      <c r="W4491" s="146"/>
      <c r="X4491" s="146"/>
      <c r="Y4491" s="146"/>
    </row>
    <row r="4492" spans="1:25" s="99" customFormat="1" ht="54.75" customHeight="1" x14ac:dyDescent="0.25">
      <c r="A4492" s="96">
        <f t="shared" si="1420"/>
        <v>3308</v>
      </c>
      <c r="B4492" s="175"/>
      <c r="C4492" s="176"/>
      <c r="D4492" s="113"/>
      <c r="E4492" s="115"/>
      <c r="F4492" s="174"/>
      <c r="G4492" s="114" t="str">
        <f t="shared" si="1415"/>
        <v/>
      </c>
      <c r="H4492" s="115"/>
      <c r="I4492" s="115"/>
      <c r="J4492" s="115"/>
      <c r="K4492" s="115"/>
      <c r="L4492" s="133" t="str">
        <f t="shared" si="1416"/>
        <v/>
      </c>
      <c r="M4492" s="116" t="str">
        <f>IF(L4492="", "", L4492/Veriler!$X$1)</f>
        <v/>
      </c>
      <c r="N4492" s="116" t="str">
        <f>IF(F4492&lt;&gt;"", "İthal Girdi", IF(Veriler!T4492="", "", IF(Veriler!S4492="H", "%0,5 üzerindedir", IF(Veriler!T4492&gt;0.1, "%10 sınırı aşılmıştır.", "Uygun"))))</f>
        <v>%0,5 üzerindedir</v>
      </c>
      <c r="O4492" s="116" t="str">
        <f t="shared" si="1417"/>
        <v xml:space="preserve"> </v>
      </c>
      <c r="P4492" s="117"/>
      <c r="Q4492" s="118"/>
      <c r="R4492" s="119" t="str">
        <f t="shared" si="1418"/>
        <v/>
      </c>
      <c r="S4492" s="133">
        <f>IFERROR(IF(M4492&lt;=0.005,IF(F4492="",L4492,0),IF(F4492&lt;&gt;"",0,IF(P4492="",0,IF(P4492="H",0,IF(Q4492&lt;Veriler!$G$2,L4492*Veriler!$G$2,L4492*Q4492)))))," ")</f>
        <v>0</v>
      </c>
      <c r="T4492" s="133">
        <f>IF(Veriler!T4492&lt;=0.1, S4492, IF(AND(Veriler!T4492&gt;0.1, F4492="", P4492="E"), IF(Q4492&gt;Veriler!$G$2, Q4492*S4492, IF(Q4492&lt;Veriler!$G$2, Veriler!$G$2*S4492, Q4492*S4492)), 0))</f>
        <v>0</v>
      </c>
      <c r="U4492" s="133" t="str">
        <f t="shared" si="1419"/>
        <v xml:space="preserve"> </v>
      </c>
      <c r="V4492" s="134" t="str">
        <f>IFERROR(IF(O4492="%10 sınırı aşılmıştır.",L4492-T4492,IFERROR(IF(F4492="",IF(S4492=1,0,IF(L4492-S4492=0,"",L4492-S4492)),IF(Veriler!M4492="",L4492,IF(L4492*Veriler!M4492=0,"",L4492*Veriler!M4492))),L4492)),0)</f>
        <v/>
      </c>
      <c r="W4492" s="146"/>
      <c r="X4492" s="146"/>
      <c r="Y4492" s="146"/>
    </row>
    <row r="4493" spans="1:25" s="99" customFormat="1" ht="54.75" customHeight="1" x14ac:dyDescent="0.25">
      <c r="A4493" s="96">
        <f t="shared" si="1420"/>
        <v>3309</v>
      </c>
      <c r="B4493" s="175"/>
      <c r="C4493" s="176"/>
      <c r="D4493" s="113"/>
      <c r="E4493" s="115"/>
      <c r="F4493" s="174"/>
      <c r="G4493" s="114" t="str">
        <f t="shared" si="1415"/>
        <v/>
      </c>
      <c r="H4493" s="115"/>
      <c r="I4493" s="115"/>
      <c r="J4493" s="115"/>
      <c r="K4493" s="115"/>
      <c r="L4493" s="133" t="str">
        <f t="shared" si="1416"/>
        <v/>
      </c>
      <c r="M4493" s="116" t="str">
        <f>IF(L4493="", "", L4493/Veriler!$X$1)</f>
        <v/>
      </c>
      <c r="N4493" s="116" t="str">
        <f>IF(F4493&lt;&gt;"", "İthal Girdi", IF(Veriler!T4493="", "", IF(Veriler!S4493="H", "%0,5 üzerindedir", IF(Veriler!T4493&gt;0.1, "%10 sınırı aşılmıştır.", "Uygun"))))</f>
        <v>%0,5 üzerindedir</v>
      </c>
      <c r="O4493" s="116" t="str">
        <f t="shared" si="1417"/>
        <v xml:space="preserve"> </v>
      </c>
      <c r="P4493" s="117"/>
      <c r="Q4493" s="118"/>
      <c r="R4493" s="119" t="str">
        <f t="shared" si="1418"/>
        <v/>
      </c>
      <c r="S4493" s="133">
        <f>IFERROR(IF(M4493&lt;=0.005,IF(F4493="",L4493,0),IF(F4493&lt;&gt;"",0,IF(P4493="",0,IF(P4493="H",0,IF(Q4493&lt;Veriler!$G$2,L4493*Veriler!$G$2,L4493*Q4493)))))," ")</f>
        <v>0</v>
      </c>
      <c r="T4493" s="133">
        <f>IF(Veriler!T4493&lt;=0.1, S4493, IF(AND(Veriler!T4493&gt;0.1, F4493="", P4493="E"), IF(Q4493&gt;Veriler!$G$2, Q4493*S4493, IF(Q4493&lt;Veriler!$G$2, Veriler!$G$2*S4493, Q4493*S4493)), 0))</f>
        <v>0</v>
      </c>
      <c r="U4493" s="133" t="str">
        <f t="shared" si="1419"/>
        <v xml:space="preserve"> </v>
      </c>
      <c r="V4493" s="134" t="str">
        <f>IFERROR(IF(O4493="%10 sınırı aşılmıştır.",L4493-T4493,IFERROR(IF(F4493="",IF(S4493=1,0,IF(L4493-S4493=0,"",L4493-S4493)),IF(Veriler!M4493="",L4493,IF(L4493*Veriler!M4493=0,"",L4493*Veriler!M4493))),L4493)),0)</f>
        <v/>
      </c>
      <c r="W4493" s="146"/>
      <c r="X4493" s="146"/>
      <c r="Y4493" s="146"/>
    </row>
    <row r="4494" spans="1:25" s="99" customFormat="1" ht="54.75" customHeight="1" x14ac:dyDescent="0.25">
      <c r="A4494" s="96">
        <f t="shared" si="1420"/>
        <v>3310</v>
      </c>
      <c r="B4494" s="175"/>
      <c r="C4494" s="176"/>
      <c r="D4494" s="113"/>
      <c r="E4494" s="115"/>
      <c r="F4494" s="174"/>
      <c r="G4494" s="114" t="str">
        <f t="shared" si="1415"/>
        <v/>
      </c>
      <c r="H4494" s="115"/>
      <c r="I4494" s="115"/>
      <c r="J4494" s="115"/>
      <c r="K4494" s="115"/>
      <c r="L4494" s="133" t="str">
        <f t="shared" si="1416"/>
        <v/>
      </c>
      <c r="M4494" s="116" t="str">
        <f>IF(L4494="", "", L4494/Veriler!$X$1)</f>
        <v/>
      </c>
      <c r="N4494" s="116" t="str">
        <f>IF(F4494&lt;&gt;"", "İthal Girdi", IF(Veriler!T4494="", "", IF(Veriler!S4494="H", "%0,5 üzerindedir", IF(Veriler!T4494&gt;0.1, "%10 sınırı aşılmıştır.", "Uygun"))))</f>
        <v>%0,5 üzerindedir</v>
      </c>
      <c r="O4494" s="116" t="str">
        <f t="shared" si="1417"/>
        <v xml:space="preserve"> </v>
      </c>
      <c r="P4494" s="117"/>
      <c r="Q4494" s="118"/>
      <c r="R4494" s="119" t="str">
        <f t="shared" si="1418"/>
        <v/>
      </c>
      <c r="S4494" s="133">
        <f>IFERROR(IF(M4494&lt;=0.005,IF(F4494="",L4494,0),IF(F4494&lt;&gt;"",0,IF(P4494="",0,IF(P4494="H",0,IF(Q4494&lt;Veriler!$G$2,L4494*Veriler!$G$2,L4494*Q4494)))))," ")</f>
        <v>0</v>
      </c>
      <c r="T4494" s="133">
        <f>IF(Veriler!T4494&lt;=0.1, S4494, IF(AND(Veriler!T4494&gt;0.1, F4494="", P4494="E"), IF(Q4494&gt;Veriler!$G$2, Q4494*S4494, IF(Q4494&lt;Veriler!$G$2, Veriler!$G$2*S4494, Q4494*S4494)), 0))</f>
        <v>0</v>
      </c>
      <c r="U4494" s="133" t="str">
        <f t="shared" si="1419"/>
        <v xml:space="preserve"> </v>
      </c>
      <c r="V4494" s="134" t="str">
        <f>IFERROR(IF(O4494="%10 sınırı aşılmıştır.",L4494-T4494,IFERROR(IF(F4494="",IF(S4494=1,0,IF(L4494-S4494=0,"",L4494-S4494)),IF(Veriler!M4494="",L4494,IF(L4494*Veriler!M4494=0,"",L4494*Veriler!M4494))),L4494)),0)</f>
        <v/>
      </c>
      <c r="W4494" s="146"/>
      <c r="X4494" s="146"/>
      <c r="Y4494" s="146"/>
    </row>
    <row r="4495" spans="1:25" s="99" customFormat="1" ht="54.75" customHeight="1" x14ac:dyDescent="0.25">
      <c r="A4495" s="96">
        <f t="shared" si="1420"/>
        <v>3311</v>
      </c>
      <c r="B4495" s="175"/>
      <c r="C4495" s="176"/>
      <c r="D4495" s="113"/>
      <c r="E4495" s="115"/>
      <c r="F4495" s="174"/>
      <c r="G4495" s="114" t="str">
        <f t="shared" si="1415"/>
        <v/>
      </c>
      <c r="H4495" s="115"/>
      <c r="I4495" s="115"/>
      <c r="J4495" s="115"/>
      <c r="K4495" s="115"/>
      <c r="L4495" s="133" t="str">
        <f t="shared" si="1416"/>
        <v/>
      </c>
      <c r="M4495" s="116" t="str">
        <f>IF(L4495="", "", L4495/Veriler!$X$1)</f>
        <v/>
      </c>
      <c r="N4495" s="116" t="str">
        <f>IF(F4495&lt;&gt;"", "İthal Girdi", IF(Veriler!T4495="", "", IF(Veriler!S4495="H", "%0,5 üzerindedir", IF(Veriler!T4495&gt;0.1, "%10 sınırı aşılmıştır.", "Uygun"))))</f>
        <v>%0,5 üzerindedir</v>
      </c>
      <c r="O4495" s="116" t="str">
        <f t="shared" si="1417"/>
        <v xml:space="preserve"> </v>
      </c>
      <c r="P4495" s="117"/>
      <c r="Q4495" s="118"/>
      <c r="R4495" s="119" t="str">
        <f t="shared" si="1418"/>
        <v/>
      </c>
      <c r="S4495" s="133">
        <f>IFERROR(IF(M4495&lt;=0.005,IF(F4495="",L4495,0),IF(F4495&lt;&gt;"",0,IF(P4495="",0,IF(P4495="H",0,IF(Q4495&lt;Veriler!$G$2,L4495*Veriler!$G$2,L4495*Q4495)))))," ")</f>
        <v>0</v>
      </c>
      <c r="T4495" s="133">
        <f>IF(Veriler!T4495&lt;=0.1, S4495, IF(AND(Veriler!T4495&gt;0.1, F4495="", P4495="E"), IF(Q4495&gt;Veriler!$G$2, Q4495*S4495, IF(Q4495&lt;Veriler!$G$2, Veriler!$G$2*S4495, Q4495*S4495)), 0))</f>
        <v>0</v>
      </c>
      <c r="U4495" s="133" t="str">
        <f t="shared" si="1419"/>
        <v xml:space="preserve"> </v>
      </c>
      <c r="V4495" s="134" t="str">
        <f>IFERROR(IF(O4495="%10 sınırı aşılmıştır.",L4495-T4495,IFERROR(IF(F4495="",IF(S4495=1,0,IF(L4495-S4495=0,"",L4495-S4495)),IF(Veriler!M4495="",L4495,IF(L4495*Veriler!M4495=0,"",L4495*Veriler!M4495))),L4495)),0)</f>
        <v/>
      </c>
      <c r="W4495" s="146"/>
      <c r="X4495" s="146"/>
      <c r="Y4495" s="146"/>
    </row>
    <row r="4496" spans="1:25" s="99" customFormat="1" ht="54.75" customHeight="1" x14ac:dyDescent="0.25">
      <c r="A4496" s="96">
        <f t="shared" si="1420"/>
        <v>3312</v>
      </c>
      <c r="B4496" s="175"/>
      <c r="C4496" s="176"/>
      <c r="D4496" s="113"/>
      <c r="E4496" s="115"/>
      <c r="F4496" s="174"/>
      <c r="G4496" s="114" t="str">
        <f t="shared" si="1415"/>
        <v/>
      </c>
      <c r="H4496" s="115"/>
      <c r="I4496" s="115"/>
      <c r="J4496" s="115"/>
      <c r="K4496" s="115"/>
      <c r="L4496" s="133" t="str">
        <f t="shared" si="1416"/>
        <v/>
      </c>
      <c r="M4496" s="116" t="str">
        <f>IF(L4496="", "", L4496/Veriler!$X$1)</f>
        <v/>
      </c>
      <c r="N4496" s="116" t="str">
        <f>IF(F4496&lt;&gt;"", "İthal Girdi", IF(Veriler!T4496="", "", IF(Veriler!S4496="H", "%0,5 üzerindedir", IF(Veriler!T4496&gt;0.1, "%10 sınırı aşılmıştır.", "Uygun"))))</f>
        <v>%0,5 üzerindedir</v>
      </c>
      <c r="O4496" s="116" t="str">
        <f t="shared" si="1417"/>
        <v xml:space="preserve"> </v>
      </c>
      <c r="P4496" s="117"/>
      <c r="Q4496" s="118"/>
      <c r="R4496" s="119" t="str">
        <f t="shared" si="1418"/>
        <v/>
      </c>
      <c r="S4496" s="133">
        <f>IFERROR(IF(M4496&lt;=0.005,IF(F4496="",L4496,0),IF(F4496&lt;&gt;"",0,IF(P4496="",0,IF(P4496="H",0,IF(Q4496&lt;Veriler!$G$2,L4496*Veriler!$G$2,L4496*Q4496)))))," ")</f>
        <v>0</v>
      </c>
      <c r="T4496" s="133">
        <f>IF(Veriler!T4496&lt;=0.1, S4496, IF(AND(Veriler!T4496&gt;0.1, F4496="", P4496="E"), IF(Q4496&gt;Veriler!$G$2, Q4496*S4496, IF(Q4496&lt;Veriler!$G$2, Veriler!$G$2*S4496, Q4496*S4496)), 0))</f>
        <v>0</v>
      </c>
      <c r="U4496" s="133" t="str">
        <f t="shared" si="1419"/>
        <v xml:space="preserve"> </v>
      </c>
      <c r="V4496" s="134" t="str">
        <f>IFERROR(IF(O4496="%10 sınırı aşılmıştır.",L4496-T4496,IFERROR(IF(F4496="",IF(S4496=1,0,IF(L4496-S4496=0,"",L4496-S4496)),IF(Veriler!M4496="",L4496,IF(L4496*Veriler!M4496=0,"",L4496*Veriler!M4496))),L4496)),0)</f>
        <v/>
      </c>
      <c r="W4496" s="146"/>
      <c r="X4496" s="146"/>
      <c r="Y4496" s="146"/>
    </row>
    <row r="4497" spans="1:25" s="99" customFormat="1" ht="54.75" customHeight="1" x14ac:dyDescent="0.25">
      <c r="A4497" s="96">
        <f t="shared" si="1420"/>
        <v>3313</v>
      </c>
      <c r="B4497" s="175"/>
      <c r="C4497" s="176"/>
      <c r="D4497" s="113"/>
      <c r="E4497" s="115"/>
      <c r="F4497" s="174"/>
      <c r="G4497" s="114" t="str">
        <f t="shared" si="1415"/>
        <v/>
      </c>
      <c r="H4497" s="115"/>
      <c r="I4497" s="115"/>
      <c r="J4497" s="115"/>
      <c r="K4497" s="115"/>
      <c r="L4497" s="133" t="str">
        <f t="shared" si="1416"/>
        <v/>
      </c>
      <c r="M4497" s="116" t="str">
        <f>IF(L4497="", "", L4497/Veriler!$X$1)</f>
        <v/>
      </c>
      <c r="N4497" s="116" t="str">
        <f>IF(F4497&lt;&gt;"", "İthal Girdi", IF(Veriler!T4497="", "", IF(Veriler!S4497="H", "%0,5 üzerindedir", IF(Veriler!T4497&gt;0.1, "%10 sınırı aşılmıştır.", "Uygun"))))</f>
        <v>%0,5 üzerindedir</v>
      </c>
      <c r="O4497" s="116" t="str">
        <f t="shared" si="1417"/>
        <v xml:space="preserve"> </v>
      </c>
      <c r="P4497" s="117"/>
      <c r="Q4497" s="118"/>
      <c r="R4497" s="119" t="str">
        <f t="shared" si="1418"/>
        <v/>
      </c>
      <c r="S4497" s="133">
        <f>IFERROR(IF(M4497&lt;=0.005,IF(F4497="",L4497,0),IF(F4497&lt;&gt;"",0,IF(P4497="",0,IF(P4497="H",0,IF(Q4497&lt;Veriler!$G$2,L4497*Veriler!$G$2,L4497*Q4497)))))," ")</f>
        <v>0</v>
      </c>
      <c r="T4497" s="133">
        <f>IF(Veriler!T4497&lt;=0.1, S4497, IF(AND(Veriler!T4497&gt;0.1, F4497="", P4497="E"), IF(Q4497&gt;Veriler!$G$2, Q4497*S4497, IF(Q4497&lt;Veriler!$G$2, Veriler!$G$2*S4497, Q4497*S4497)), 0))</f>
        <v>0</v>
      </c>
      <c r="U4497" s="133" t="str">
        <f t="shared" si="1419"/>
        <v xml:space="preserve"> </v>
      </c>
      <c r="V4497" s="134" t="str">
        <f>IFERROR(IF(O4497="%10 sınırı aşılmıştır.",L4497-T4497,IFERROR(IF(F4497="",IF(S4497=1,0,IF(L4497-S4497=0,"",L4497-S4497)),IF(Veriler!M4497="",L4497,IF(L4497*Veriler!M4497=0,"",L4497*Veriler!M4497))),L4497)),0)</f>
        <v/>
      </c>
      <c r="W4497" s="146"/>
      <c r="X4497" s="146"/>
      <c r="Y4497" s="146"/>
    </row>
    <row r="4498" spans="1:25" s="99" customFormat="1" ht="54.75" customHeight="1" x14ac:dyDescent="0.25">
      <c r="A4498" s="96">
        <f t="shared" si="1420"/>
        <v>3314</v>
      </c>
      <c r="B4498" s="175"/>
      <c r="C4498" s="176"/>
      <c r="D4498" s="113"/>
      <c r="E4498" s="115"/>
      <c r="F4498" s="174"/>
      <c r="G4498" s="114" t="str">
        <f t="shared" si="1415"/>
        <v/>
      </c>
      <c r="H4498" s="115"/>
      <c r="I4498" s="115"/>
      <c r="J4498" s="115"/>
      <c r="K4498" s="115"/>
      <c r="L4498" s="133" t="str">
        <f t="shared" si="1416"/>
        <v/>
      </c>
      <c r="M4498" s="116" t="str">
        <f>IF(L4498="", "", L4498/Veriler!$X$1)</f>
        <v/>
      </c>
      <c r="N4498" s="116" t="str">
        <f>IF(F4498&lt;&gt;"", "İthal Girdi", IF(Veriler!T4498="", "", IF(Veriler!S4498="H", "%0,5 üzerindedir", IF(Veriler!T4498&gt;0.1, "%10 sınırı aşılmıştır.", "Uygun"))))</f>
        <v>%0,5 üzerindedir</v>
      </c>
      <c r="O4498" s="116" t="str">
        <f t="shared" si="1417"/>
        <v xml:space="preserve"> </v>
      </c>
      <c r="P4498" s="117"/>
      <c r="Q4498" s="118"/>
      <c r="R4498" s="119" t="str">
        <f t="shared" si="1418"/>
        <v/>
      </c>
      <c r="S4498" s="133">
        <f>IFERROR(IF(M4498&lt;=0.005,IF(F4498="",L4498,0),IF(F4498&lt;&gt;"",0,IF(P4498="",0,IF(P4498="H",0,IF(Q4498&lt;Veriler!$G$2,L4498*Veriler!$G$2,L4498*Q4498)))))," ")</f>
        <v>0</v>
      </c>
      <c r="T4498" s="133">
        <f>IF(Veriler!T4498&lt;=0.1, S4498, IF(AND(Veriler!T4498&gt;0.1, F4498="", P4498="E"), IF(Q4498&gt;Veriler!$G$2, Q4498*S4498, IF(Q4498&lt;Veriler!$G$2, Veriler!$G$2*S4498, Q4498*S4498)), 0))</f>
        <v>0</v>
      </c>
      <c r="U4498" s="133" t="str">
        <f t="shared" si="1419"/>
        <v xml:space="preserve"> </v>
      </c>
      <c r="V4498" s="134" t="str">
        <f>IFERROR(IF(O4498="%10 sınırı aşılmıştır.",L4498-T4498,IFERROR(IF(F4498="",IF(S4498=1,0,IF(L4498-S4498=0,"",L4498-S4498)),IF(Veriler!M4498="",L4498,IF(L4498*Veriler!M4498=0,"",L4498*Veriler!M4498))),L4498)),0)</f>
        <v/>
      </c>
      <c r="W4498" s="146"/>
      <c r="X4498" s="146"/>
      <c r="Y4498" s="146"/>
    </row>
    <row r="4499" spans="1:25" s="99" customFormat="1" ht="54.75" customHeight="1" x14ac:dyDescent="0.25">
      <c r="A4499" s="96">
        <f t="shared" si="1420"/>
        <v>3315</v>
      </c>
      <c r="B4499" s="175"/>
      <c r="C4499" s="176"/>
      <c r="D4499" s="113"/>
      <c r="E4499" s="115"/>
      <c r="F4499" s="174"/>
      <c r="G4499" s="114" t="str">
        <f t="shared" si="1415"/>
        <v/>
      </c>
      <c r="H4499" s="115"/>
      <c r="I4499" s="115"/>
      <c r="J4499" s="115"/>
      <c r="K4499" s="115"/>
      <c r="L4499" s="133" t="str">
        <f t="shared" si="1416"/>
        <v/>
      </c>
      <c r="M4499" s="116" t="str">
        <f>IF(L4499="", "", L4499/Veriler!$X$1)</f>
        <v/>
      </c>
      <c r="N4499" s="116" t="str">
        <f>IF(F4499&lt;&gt;"", "İthal Girdi", IF(Veriler!T4499="", "", IF(Veriler!S4499="H", "%0,5 üzerindedir", IF(Veriler!T4499&gt;0.1, "%10 sınırı aşılmıştır.", "Uygun"))))</f>
        <v>%0,5 üzerindedir</v>
      </c>
      <c r="O4499" s="116" t="str">
        <f t="shared" si="1417"/>
        <v xml:space="preserve"> </v>
      </c>
      <c r="P4499" s="117"/>
      <c r="Q4499" s="118"/>
      <c r="R4499" s="119" t="str">
        <f t="shared" si="1418"/>
        <v/>
      </c>
      <c r="S4499" s="133">
        <f>IFERROR(IF(M4499&lt;=0.005,IF(F4499="",L4499,0),IF(F4499&lt;&gt;"",0,IF(P4499="",0,IF(P4499="H",0,IF(Q4499&lt;Veriler!$G$2,L4499*Veriler!$G$2,L4499*Q4499)))))," ")</f>
        <v>0</v>
      </c>
      <c r="T4499" s="133">
        <f>IF(Veriler!T4499&lt;=0.1, S4499, IF(AND(Veriler!T4499&gt;0.1, F4499="", P4499="E"), IF(Q4499&gt;Veriler!$G$2, Q4499*S4499, IF(Q4499&lt;Veriler!$G$2, Veriler!$G$2*S4499, Q4499*S4499)), 0))</f>
        <v>0</v>
      </c>
      <c r="U4499" s="133" t="str">
        <f t="shared" si="1419"/>
        <v xml:space="preserve"> </v>
      </c>
      <c r="V4499" s="134" t="str">
        <f>IFERROR(IF(O4499="%10 sınırı aşılmıştır.",L4499-T4499,IFERROR(IF(F4499="",IF(S4499=1,0,IF(L4499-S4499=0,"",L4499-S4499)),IF(Veriler!M4499="",L4499,IF(L4499*Veriler!M4499=0,"",L4499*Veriler!M4499))),L4499)),0)</f>
        <v/>
      </c>
      <c r="W4499" s="146"/>
      <c r="X4499" s="146"/>
      <c r="Y4499" s="146"/>
    </row>
    <row r="4500" spans="1:25" s="99" customFormat="1" ht="54.75" customHeight="1" x14ac:dyDescent="0.25">
      <c r="A4500" s="96">
        <f t="shared" si="1420"/>
        <v>3316</v>
      </c>
      <c r="B4500" s="175"/>
      <c r="C4500" s="176"/>
      <c r="D4500" s="113"/>
      <c r="E4500" s="115"/>
      <c r="F4500" s="174"/>
      <c r="G4500" s="114" t="str">
        <f t="shared" si="1415"/>
        <v/>
      </c>
      <c r="H4500" s="115"/>
      <c r="I4500" s="115"/>
      <c r="J4500" s="115"/>
      <c r="K4500" s="115"/>
      <c r="L4500" s="133" t="str">
        <f t="shared" si="1416"/>
        <v/>
      </c>
      <c r="M4500" s="116" t="str">
        <f>IF(L4500="", "", L4500/Veriler!$X$1)</f>
        <v/>
      </c>
      <c r="N4500" s="116" t="str">
        <f>IF(F4500&lt;&gt;"", "İthal Girdi", IF(Veriler!T4500="", "", IF(Veriler!S4500="H", "%0,5 üzerindedir", IF(Veriler!T4500&gt;0.1, "%10 sınırı aşılmıştır.", "Uygun"))))</f>
        <v>%0,5 üzerindedir</v>
      </c>
      <c r="O4500" s="116" t="str">
        <f t="shared" si="1417"/>
        <v xml:space="preserve"> </v>
      </c>
      <c r="P4500" s="117"/>
      <c r="Q4500" s="118"/>
      <c r="R4500" s="119" t="str">
        <f t="shared" si="1418"/>
        <v/>
      </c>
      <c r="S4500" s="133">
        <f>IFERROR(IF(M4500&lt;=0.005,IF(F4500="",L4500,0),IF(F4500&lt;&gt;"",0,IF(P4500="",0,IF(P4500="H",0,IF(Q4500&lt;Veriler!$G$2,L4500*Veriler!$G$2,L4500*Q4500)))))," ")</f>
        <v>0</v>
      </c>
      <c r="T4500" s="133">
        <f>IF(Veriler!T4500&lt;=0.1, S4500, IF(AND(Veriler!T4500&gt;0.1, F4500="", P4500="E"), IF(Q4500&gt;Veriler!$G$2, Q4500*S4500, IF(Q4500&lt;Veriler!$G$2, Veriler!$G$2*S4500, Q4500*S4500)), 0))</f>
        <v>0</v>
      </c>
      <c r="U4500" s="133" t="str">
        <f t="shared" si="1419"/>
        <v xml:space="preserve"> </v>
      </c>
      <c r="V4500" s="134" t="str">
        <f>IFERROR(IF(O4500="%10 sınırı aşılmıştır.",L4500-T4500,IFERROR(IF(F4500="",IF(S4500=1,0,IF(L4500-S4500=0,"",L4500-S4500)),IF(Veriler!M4500="",L4500,IF(L4500*Veriler!M4500=0,"",L4500*Veriler!M4500))),L4500)),0)</f>
        <v/>
      </c>
      <c r="W4500" s="146"/>
      <c r="X4500" s="146"/>
      <c r="Y4500" s="146"/>
    </row>
    <row r="4501" spans="1:25" s="99" customFormat="1" ht="54.75" customHeight="1" x14ac:dyDescent="0.25">
      <c r="A4501" s="96">
        <f t="shared" si="1420"/>
        <v>3317</v>
      </c>
      <c r="B4501" s="175"/>
      <c r="C4501" s="176"/>
      <c r="D4501" s="113"/>
      <c r="E4501" s="115"/>
      <c r="F4501" s="174"/>
      <c r="G4501" s="114" t="str">
        <f t="shared" si="1415"/>
        <v/>
      </c>
      <c r="H4501" s="115"/>
      <c r="I4501" s="115"/>
      <c r="J4501" s="115"/>
      <c r="K4501" s="115"/>
      <c r="L4501" s="133" t="str">
        <f t="shared" si="1416"/>
        <v/>
      </c>
      <c r="M4501" s="116" t="str">
        <f>IF(L4501="", "", L4501/Veriler!$X$1)</f>
        <v/>
      </c>
      <c r="N4501" s="116" t="str">
        <f>IF(F4501&lt;&gt;"", "İthal Girdi", IF(Veriler!T4501="", "", IF(Veriler!S4501="H", "%0,5 üzerindedir", IF(Veriler!T4501&gt;0.1, "%10 sınırı aşılmıştır.", "Uygun"))))</f>
        <v>%0,5 üzerindedir</v>
      </c>
      <c r="O4501" s="116" t="str">
        <f t="shared" si="1417"/>
        <v xml:space="preserve"> </v>
      </c>
      <c r="P4501" s="117"/>
      <c r="Q4501" s="118"/>
      <c r="R4501" s="119" t="str">
        <f t="shared" si="1418"/>
        <v/>
      </c>
      <c r="S4501" s="133">
        <f>IFERROR(IF(M4501&lt;=0.005,IF(F4501="",L4501,0),IF(F4501&lt;&gt;"",0,IF(P4501="",0,IF(P4501="H",0,IF(Q4501&lt;Veriler!$G$2,L4501*Veriler!$G$2,L4501*Q4501)))))," ")</f>
        <v>0</v>
      </c>
      <c r="T4501" s="133">
        <f>IF(Veriler!T4501&lt;=0.1, S4501, IF(AND(Veriler!T4501&gt;0.1, F4501="", P4501="E"), IF(Q4501&gt;Veriler!$G$2, Q4501*S4501, IF(Q4501&lt;Veriler!$G$2, Veriler!$G$2*S4501, Q4501*S4501)), 0))</f>
        <v>0</v>
      </c>
      <c r="U4501" s="133" t="str">
        <f t="shared" si="1419"/>
        <v xml:space="preserve"> </v>
      </c>
      <c r="V4501" s="134" t="str">
        <f>IFERROR(IF(O4501="%10 sınırı aşılmıştır.",L4501-T4501,IFERROR(IF(F4501="",IF(S4501=1,0,IF(L4501-S4501=0,"",L4501-S4501)),IF(Veriler!M4501="",L4501,IF(L4501*Veriler!M4501=0,"",L4501*Veriler!M4501))),L4501)),0)</f>
        <v/>
      </c>
      <c r="W4501" s="146"/>
      <c r="X4501" s="146"/>
      <c r="Y4501" s="146"/>
    </row>
    <row r="4502" spans="1:25" s="99" customFormat="1" ht="54.75" customHeight="1" x14ac:dyDescent="0.25">
      <c r="A4502" s="96">
        <f t="shared" si="1420"/>
        <v>3318</v>
      </c>
      <c r="B4502" s="175"/>
      <c r="C4502" s="176"/>
      <c r="D4502" s="113"/>
      <c r="E4502" s="115"/>
      <c r="F4502" s="174"/>
      <c r="G4502" s="114" t="str">
        <f t="shared" si="1415"/>
        <v/>
      </c>
      <c r="H4502" s="115"/>
      <c r="I4502" s="115"/>
      <c r="J4502" s="115"/>
      <c r="K4502" s="115"/>
      <c r="L4502" s="133" t="str">
        <f t="shared" si="1416"/>
        <v/>
      </c>
      <c r="M4502" s="116" t="str">
        <f>IF(L4502="", "", L4502/Veriler!$X$1)</f>
        <v/>
      </c>
      <c r="N4502" s="116" t="str">
        <f>IF(F4502&lt;&gt;"", "İthal Girdi", IF(Veriler!T4502="", "", IF(Veriler!S4502="H", "%0,5 üzerindedir", IF(Veriler!T4502&gt;0.1, "%10 sınırı aşılmıştır.", "Uygun"))))</f>
        <v>%0,5 üzerindedir</v>
      </c>
      <c r="O4502" s="116" t="str">
        <f t="shared" si="1417"/>
        <v xml:space="preserve"> </v>
      </c>
      <c r="P4502" s="117"/>
      <c r="Q4502" s="118"/>
      <c r="R4502" s="119" t="str">
        <f t="shared" si="1418"/>
        <v/>
      </c>
      <c r="S4502" s="133">
        <f>IFERROR(IF(M4502&lt;=0.005,IF(F4502="",L4502,0),IF(F4502&lt;&gt;"",0,IF(P4502="",0,IF(P4502="H",0,IF(Q4502&lt;Veriler!$G$2,L4502*Veriler!$G$2,L4502*Q4502)))))," ")</f>
        <v>0</v>
      </c>
      <c r="T4502" s="133">
        <f>IF(Veriler!T4502&lt;=0.1, S4502, IF(AND(Veriler!T4502&gt;0.1, F4502="", P4502="E"), IF(Q4502&gt;Veriler!$G$2, Q4502*S4502, IF(Q4502&lt;Veriler!$G$2, Veriler!$G$2*S4502, Q4502*S4502)), 0))</f>
        <v>0</v>
      </c>
      <c r="U4502" s="133" t="str">
        <f t="shared" si="1419"/>
        <v xml:space="preserve"> </v>
      </c>
      <c r="V4502" s="134" t="str">
        <f>IFERROR(IF(O4502="%10 sınırı aşılmıştır.",L4502-T4502,IFERROR(IF(F4502="",IF(S4502=1,0,IF(L4502-S4502=0,"",L4502-S4502)),IF(Veriler!M4502="",L4502,IF(L4502*Veriler!M4502=0,"",L4502*Veriler!M4502))),L4502)),0)</f>
        <v/>
      </c>
      <c r="W4502" s="146"/>
      <c r="X4502" s="146"/>
      <c r="Y4502" s="146"/>
    </row>
    <row r="4503" spans="1:25" s="99" customFormat="1" ht="36" hidden="1" customHeight="1" x14ac:dyDescent="0.25">
      <c r="A4503" s="101"/>
      <c r="B4503" s="191" t="s">
        <v>16</v>
      </c>
      <c r="C4503" s="176"/>
      <c r="D4503" s="120"/>
      <c r="E4503" s="171"/>
      <c r="F4503" s="172"/>
      <c r="G4503" s="121"/>
      <c r="H4503" s="115"/>
      <c r="I4503" s="115"/>
      <c r="J4503" s="115"/>
      <c r="K4503" s="115"/>
      <c r="L4503" s="121"/>
      <c r="M4503" s="121"/>
      <c r="N4503" s="121"/>
      <c r="O4503" s="121"/>
      <c r="P4503" s="120"/>
      <c r="Q4503" s="120"/>
      <c r="R4503" s="183"/>
      <c r="S4503" s="184"/>
      <c r="T4503" s="121"/>
      <c r="U4503" s="121"/>
      <c r="V4503" s="121"/>
      <c r="W4503" s="146"/>
      <c r="X4503" s="146"/>
      <c r="Y4503" s="146"/>
    </row>
    <row r="4504" spans="1:25" s="99" customFormat="1" ht="54.75" customHeight="1" x14ac:dyDescent="0.25">
      <c r="A4504" s="96">
        <f>A4502+1</f>
        <v>3319</v>
      </c>
      <c r="B4504" s="175"/>
      <c r="C4504" s="176"/>
      <c r="D4504" s="113"/>
      <c r="E4504" s="115"/>
      <c r="F4504" s="174"/>
      <c r="G4504" s="114" t="str">
        <f t="shared" ref="G4504:G4517" si="1421">IF(AND(F4504&lt;&gt;"",V4504&lt;&gt;"",L4504&lt;&gt;0),V4504/L4504,"")</f>
        <v/>
      </c>
      <c r="H4504" s="115"/>
      <c r="I4504" s="115"/>
      <c r="J4504" s="115"/>
      <c r="K4504" s="115"/>
      <c r="L4504" s="133" t="str">
        <f t="shared" ref="L4504:L4517" si="1422">IF(AND(H4504&lt;&gt;0, J4504&lt;&gt;0, K4504&lt;&gt;0), H4504*J4504*K4504, "")</f>
        <v/>
      </c>
      <c r="M4504" s="116" t="str">
        <f>IF(L4504="", "", L4504/Veriler!$X$1)</f>
        <v/>
      </c>
      <c r="N4504" s="116" t="str">
        <f>IF(F4504&lt;&gt;"", "İthal Girdi", IF(Veriler!T4504="", "", IF(Veriler!S4504="H", "%0,5 üzerindedir", IF(Veriler!T4504&gt;0.1, "%10 sınırı aşılmıştır.", "Uygun"))))</f>
        <v>%0,5 üzerindedir</v>
      </c>
      <c r="O4504" s="116" t="str">
        <f t="shared" ref="O4504:O4517" si="1423">IF(M4504=""," ",N4504)</f>
        <v xml:space="preserve"> </v>
      </c>
      <c r="P4504" s="117"/>
      <c r="Q4504" s="118"/>
      <c r="R4504" s="119" t="str">
        <f t="shared" ref="R4504:R4517" si="1424">IFERROR(IF(AND(T4504&lt;&gt;"",L4504&lt;&gt;"",L4504&lt;&gt;0,T4504&lt;&gt;0),T4504/L4504,"")," ")</f>
        <v/>
      </c>
      <c r="S4504" s="133">
        <f>IFERROR(IF(M4504&lt;=0.005,IF(F4504="",L4504,0),IF(F4504&lt;&gt;"",0,IF(P4504="",0,IF(P4504="H",0,IF(Q4504&lt;Veriler!$G$2,L4504*Veriler!$G$2,L4504*Q4504)))))," ")</f>
        <v>0</v>
      </c>
      <c r="T4504" s="133">
        <f>IF(Veriler!T4504&lt;=0.1, S4504, IF(AND(Veriler!T4504&gt;0.1, F4504="", P4504="E"), IF(Q4504&gt;Veriler!$G$2, Q4504*S4504, IF(Q4504&lt;Veriler!$G$2, Veriler!$G$2*S4504, Q4504*S4504)), 0))</f>
        <v>0</v>
      </c>
      <c r="U4504" s="133" t="str">
        <f t="shared" ref="U4504:U4517" si="1425">IF(T4504=0," ",T4504)</f>
        <v xml:space="preserve"> </v>
      </c>
      <c r="V4504" s="134" t="str">
        <f>IFERROR(IF(O4504="%10 sınırı aşılmıştır.",L4504-T4504,IFERROR(IF(F4504="",IF(S4504=1,0,IF(L4504-S4504=0,"",L4504-S4504)),IF(Veriler!M4504="",L4504,IF(L4504*Veriler!M4504=0,"",L4504*Veriler!M4504))),L4504)),0)</f>
        <v/>
      </c>
      <c r="W4504" s="146"/>
      <c r="X4504" s="146"/>
      <c r="Y4504" s="146"/>
    </row>
    <row r="4505" spans="1:25" s="99" customFormat="1" ht="54.75" customHeight="1" x14ac:dyDescent="0.25">
      <c r="A4505" s="96">
        <f t="shared" ref="A4505:A4517" si="1426">A4504+1</f>
        <v>3320</v>
      </c>
      <c r="B4505" s="175"/>
      <c r="C4505" s="176"/>
      <c r="D4505" s="113"/>
      <c r="E4505" s="115"/>
      <c r="F4505" s="174"/>
      <c r="G4505" s="114" t="str">
        <f t="shared" si="1421"/>
        <v/>
      </c>
      <c r="H4505" s="115"/>
      <c r="I4505" s="115"/>
      <c r="J4505" s="115"/>
      <c r="K4505" s="115"/>
      <c r="L4505" s="133" t="str">
        <f t="shared" si="1422"/>
        <v/>
      </c>
      <c r="M4505" s="116" t="str">
        <f>IF(L4505="", "", L4505/Veriler!$X$1)</f>
        <v/>
      </c>
      <c r="N4505" s="116" t="str">
        <f>IF(F4505&lt;&gt;"", "İthal Girdi", IF(Veriler!T4505="", "", IF(Veriler!S4505="H", "%0,5 üzerindedir", IF(Veriler!T4505&gt;0.1, "%10 sınırı aşılmıştır.", "Uygun"))))</f>
        <v>%0,5 üzerindedir</v>
      </c>
      <c r="O4505" s="116" t="str">
        <f t="shared" si="1423"/>
        <v xml:space="preserve"> </v>
      </c>
      <c r="P4505" s="117"/>
      <c r="Q4505" s="118"/>
      <c r="R4505" s="119" t="str">
        <f t="shared" si="1424"/>
        <v/>
      </c>
      <c r="S4505" s="133">
        <f>IFERROR(IF(M4505&lt;=0.005,IF(F4505="",L4505,0),IF(F4505&lt;&gt;"",0,IF(P4505="",0,IF(P4505="H",0,IF(Q4505&lt;Veriler!$G$2,L4505*Veriler!$G$2,L4505*Q4505)))))," ")</f>
        <v>0</v>
      </c>
      <c r="T4505" s="133">
        <f>IF(Veriler!T4505&lt;=0.1, S4505, IF(AND(Veriler!T4505&gt;0.1, F4505="", P4505="E"), IF(Q4505&gt;Veriler!$G$2, Q4505*S4505, IF(Q4505&lt;Veriler!$G$2, Veriler!$G$2*S4505, Q4505*S4505)), 0))</f>
        <v>0</v>
      </c>
      <c r="U4505" s="133" t="str">
        <f t="shared" si="1425"/>
        <v xml:space="preserve"> </v>
      </c>
      <c r="V4505" s="134" t="str">
        <f>IFERROR(IF(O4505="%10 sınırı aşılmıştır.",L4505-T4505,IFERROR(IF(F4505="",IF(S4505=1,0,IF(L4505-S4505=0,"",L4505-S4505)),IF(Veriler!M4505="",L4505,IF(L4505*Veriler!M4505=0,"",L4505*Veriler!M4505))),L4505)),0)</f>
        <v/>
      </c>
      <c r="W4505" s="146"/>
      <c r="X4505" s="146"/>
      <c r="Y4505" s="146"/>
    </row>
    <row r="4506" spans="1:25" s="99" customFormat="1" ht="54.75" customHeight="1" x14ac:dyDescent="0.25">
      <c r="A4506" s="96">
        <f t="shared" si="1426"/>
        <v>3321</v>
      </c>
      <c r="B4506" s="175"/>
      <c r="C4506" s="176"/>
      <c r="D4506" s="113"/>
      <c r="E4506" s="115"/>
      <c r="F4506" s="174"/>
      <c r="G4506" s="114" t="str">
        <f t="shared" si="1421"/>
        <v/>
      </c>
      <c r="H4506" s="115"/>
      <c r="I4506" s="115"/>
      <c r="J4506" s="115"/>
      <c r="K4506" s="115"/>
      <c r="L4506" s="133" t="str">
        <f t="shared" si="1422"/>
        <v/>
      </c>
      <c r="M4506" s="116" t="str">
        <f>IF(L4506="", "", L4506/Veriler!$X$1)</f>
        <v/>
      </c>
      <c r="N4506" s="116" t="str">
        <f>IF(F4506&lt;&gt;"", "İthal Girdi", IF(Veriler!T4506="", "", IF(Veriler!S4506="H", "%0,5 üzerindedir", IF(Veriler!T4506&gt;0.1, "%10 sınırı aşılmıştır.", "Uygun"))))</f>
        <v>%0,5 üzerindedir</v>
      </c>
      <c r="O4506" s="116" t="str">
        <f t="shared" si="1423"/>
        <v xml:space="preserve"> </v>
      </c>
      <c r="P4506" s="117"/>
      <c r="Q4506" s="118"/>
      <c r="R4506" s="119" t="str">
        <f t="shared" si="1424"/>
        <v/>
      </c>
      <c r="S4506" s="133">
        <f>IFERROR(IF(M4506&lt;=0.005,IF(F4506="",L4506,0),IF(F4506&lt;&gt;"",0,IF(P4506="",0,IF(P4506="H",0,IF(Q4506&lt;Veriler!$G$2,L4506*Veriler!$G$2,L4506*Q4506)))))," ")</f>
        <v>0</v>
      </c>
      <c r="T4506" s="133">
        <f>IF(Veriler!T4506&lt;=0.1, S4506, IF(AND(Veriler!T4506&gt;0.1, F4506="", P4506="E"), IF(Q4506&gt;Veriler!$G$2, Q4506*S4506, IF(Q4506&lt;Veriler!$G$2, Veriler!$G$2*S4506, Q4506*S4506)), 0))</f>
        <v>0</v>
      </c>
      <c r="U4506" s="133" t="str">
        <f t="shared" si="1425"/>
        <v xml:space="preserve"> </v>
      </c>
      <c r="V4506" s="134" t="str">
        <f>IFERROR(IF(O4506="%10 sınırı aşılmıştır.",L4506-T4506,IFERROR(IF(F4506="",IF(S4506=1,0,IF(L4506-S4506=0,"",L4506-S4506)),IF(Veriler!M4506="",L4506,IF(L4506*Veriler!M4506=0,"",L4506*Veriler!M4506))),L4506)),0)</f>
        <v/>
      </c>
      <c r="W4506" s="146"/>
      <c r="X4506" s="146"/>
      <c r="Y4506" s="146"/>
    </row>
    <row r="4507" spans="1:25" s="99" customFormat="1" ht="54.75" customHeight="1" x14ac:dyDescent="0.25">
      <c r="A4507" s="96">
        <f t="shared" si="1426"/>
        <v>3322</v>
      </c>
      <c r="B4507" s="175"/>
      <c r="C4507" s="176"/>
      <c r="D4507" s="113"/>
      <c r="E4507" s="115"/>
      <c r="F4507" s="174"/>
      <c r="G4507" s="114" t="str">
        <f t="shared" si="1421"/>
        <v/>
      </c>
      <c r="H4507" s="115"/>
      <c r="I4507" s="115"/>
      <c r="J4507" s="115"/>
      <c r="K4507" s="115"/>
      <c r="L4507" s="133" t="str">
        <f t="shared" si="1422"/>
        <v/>
      </c>
      <c r="M4507" s="116" t="str">
        <f>IF(L4507="", "", L4507/Veriler!$X$1)</f>
        <v/>
      </c>
      <c r="N4507" s="116" t="str">
        <f>IF(F4507&lt;&gt;"", "İthal Girdi", IF(Veriler!T4507="", "", IF(Veriler!S4507="H", "%0,5 üzerindedir", IF(Veriler!T4507&gt;0.1, "%10 sınırı aşılmıştır.", "Uygun"))))</f>
        <v>%0,5 üzerindedir</v>
      </c>
      <c r="O4507" s="116" t="str">
        <f t="shared" si="1423"/>
        <v xml:space="preserve"> </v>
      </c>
      <c r="P4507" s="117"/>
      <c r="Q4507" s="118"/>
      <c r="R4507" s="119" t="str">
        <f t="shared" si="1424"/>
        <v/>
      </c>
      <c r="S4507" s="133">
        <f>IFERROR(IF(M4507&lt;=0.005,IF(F4507="",L4507,0),IF(F4507&lt;&gt;"",0,IF(P4507="",0,IF(P4507="H",0,IF(Q4507&lt;Veriler!$G$2,L4507*Veriler!$G$2,L4507*Q4507)))))," ")</f>
        <v>0</v>
      </c>
      <c r="T4507" s="133">
        <f>IF(Veriler!T4507&lt;=0.1, S4507, IF(AND(Veriler!T4507&gt;0.1, F4507="", P4507="E"), IF(Q4507&gt;Veriler!$G$2, Q4507*S4507, IF(Q4507&lt;Veriler!$G$2, Veriler!$G$2*S4507, Q4507*S4507)), 0))</f>
        <v>0</v>
      </c>
      <c r="U4507" s="133" t="str">
        <f t="shared" si="1425"/>
        <v xml:space="preserve"> </v>
      </c>
      <c r="V4507" s="134" t="str">
        <f>IFERROR(IF(O4507="%10 sınırı aşılmıştır.",L4507-T4507,IFERROR(IF(F4507="",IF(S4507=1,0,IF(L4507-S4507=0,"",L4507-S4507)),IF(Veriler!M4507="",L4507,IF(L4507*Veriler!M4507=0,"",L4507*Veriler!M4507))),L4507)),0)</f>
        <v/>
      </c>
      <c r="W4507" s="146"/>
      <c r="X4507" s="146"/>
      <c r="Y4507" s="146"/>
    </row>
    <row r="4508" spans="1:25" s="99" customFormat="1" ht="54.75" customHeight="1" x14ac:dyDescent="0.25">
      <c r="A4508" s="96">
        <f t="shared" si="1426"/>
        <v>3323</v>
      </c>
      <c r="B4508" s="175"/>
      <c r="C4508" s="176"/>
      <c r="D4508" s="113"/>
      <c r="E4508" s="115"/>
      <c r="F4508" s="174"/>
      <c r="G4508" s="114" t="str">
        <f t="shared" si="1421"/>
        <v/>
      </c>
      <c r="H4508" s="115"/>
      <c r="I4508" s="115"/>
      <c r="J4508" s="115"/>
      <c r="K4508" s="115"/>
      <c r="L4508" s="133" t="str">
        <f t="shared" si="1422"/>
        <v/>
      </c>
      <c r="M4508" s="116" t="str">
        <f>IF(L4508="", "", L4508/Veriler!$X$1)</f>
        <v/>
      </c>
      <c r="N4508" s="116" t="str">
        <f>IF(F4508&lt;&gt;"", "İthal Girdi", IF(Veriler!T4508="", "", IF(Veriler!S4508="H", "%0,5 üzerindedir", IF(Veriler!T4508&gt;0.1, "%10 sınırı aşılmıştır.", "Uygun"))))</f>
        <v>%0,5 üzerindedir</v>
      </c>
      <c r="O4508" s="116" t="str">
        <f t="shared" si="1423"/>
        <v xml:space="preserve"> </v>
      </c>
      <c r="P4508" s="117"/>
      <c r="Q4508" s="118"/>
      <c r="R4508" s="119" t="str">
        <f t="shared" si="1424"/>
        <v/>
      </c>
      <c r="S4508" s="133">
        <f>IFERROR(IF(M4508&lt;=0.005,IF(F4508="",L4508,0),IF(F4508&lt;&gt;"",0,IF(P4508="",0,IF(P4508="H",0,IF(Q4508&lt;Veriler!$G$2,L4508*Veriler!$G$2,L4508*Q4508)))))," ")</f>
        <v>0</v>
      </c>
      <c r="T4508" s="133">
        <f>IF(Veriler!T4508&lt;=0.1, S4508, IF(AND(Veriler!T4508&gt;0.1, F4508="", P4508="E"), IF(Q4508&gt;Veriler!$G$2, Q4508*S4508, IF(Q4508&lt;Veriler!$G$2, Veriler!$G$2*S4508, Q4508*S4508)), 0))</f>
        <v>0</v>
      </c>
      <c r="U4508" s="133" t="str">
        <f t="shared" si="1425"/>
        <v xml:space="preserve"> </v>
      </c>
      <c r="V4508" s="134" t="str">
        <f>IFERROR(IF(O4508="%10 sınırı aşılmıştır.",L4508-T4508,IFERROR(IF(F4508="",IF(S4508=1,0,IF(L4508-S4508=0,"",L4508-S4508)),IF(Veriler!M4508="",L4508,IF(L4508*Veriler!M4508=0,"",L4508*Veriler!M4508))),L4508)),0)</f>
        <v/>
      </c>
      <c r="W4508" s="146"/>
      <c r="X4508" s="146"/>
      <c r="Y4508" s="146"/>
    </row>
    <row r="4509" spans="1:25" s="99" customFormat="1" ht="54.75" customHeight="1" x14ac:dyDescent="0.25">
      <c r="A4509" s="96">
        <f t="shared" si="1426"/>
        <v>3324</v>
      </c>
      <c r="B4509" s="175"/>
      <c r="C4509" s="176"/>
      <c r="D4509" s="113"/>
      <c r="E4509" s="115"/>
      <c r="F4509" s="174"/>
      <c r="G4509" s="114" t="str">
        <f t="shared" si="1421"/>
        <v/>
      </c>
      <c r="H4509" s="115"/>
      <c r="I4509" s="115"/>
      <c r="J4509" s="115"/>
      <c r="K4509" s="115"/>
      <c r="L4509" s="133" t="str">
        <f t="shared" si="1422"/>
        <v/>
      </c>
      <c r="M4509" s="116" t="str">
        <f>IF(L4509="", "", L4509/Veriler!$X$1)</f>
        <v/>
      </c>
      <c r="N4509" s="116" t="str">
        <f>IF(F4509&lt;&gt;"", "İthal Girdi", IF(Veriler!T4509="", "", IF(Veriler!S4509="H", "%0,5 üzerindedir", IF(Veriler!T4509&gt;0.1, "%10 sınırı aşılmıştır.", "Uygun"))))</f>
        <v>%0,5 üzerindedir</v>
      </c>
      <c r="O4509" s="116" t="str">
        <f t="shared" si="1423"/>
        <v xml:space="preserve"> </v>
      </c>
      <c r="P4509" s="117"/>
      <c r="Q4509" s="118"/>
      <c r="R4509" s="119" t="str">
        <f t="shared" si="1424"/>
        <v/>
      </c>
      <c r="S4509" s="133">
        <f>IFERROR(IF(M4509&lt;=0.005,IF(F4509="",L4509,0),IF(F4509&lt;&gt;"",0,IF(P4509="",0,IF(P4509="H",0,IF(Q4509&lt;Veriler!$G$2,L4509*Veriler!$G$2,L4509*Q4509)))))," ")</f>
        <v>0</v>
      </c>
      <c r="T4509" s="133">
        <f>IF(Veriler!T4509&lt;=0.1, S4509, IF(AND(Veriler!T4509&gt;0.1, F4509="", P4509="E"), IF(Q4509&gt;Veriler!$G$2, Q4509*S4509, IF(Q4509&lt;Veriler!$G$2, Veriler!$G$2*S4509, Q4509*S4509)), 0))</f>
        <v>0</v>
      </c>
      <c r="U4509" s="133" t="str">
        <f t="shared" si="1425"/>
        <v xml:space="preserve"> </v>
      </c>
      <c r="V4509" s="134" t="str">
        <f>IFERROR(IF(O4509="%10 sınırı aşılmıştır.",L4509-T4509,IFERROR(IF(F4509="",IF(S4509=1,0,IF(L4509-S4509=0,"",L4509-S4509)),IF(Veriler!M4509="",L4509,IF(L4509*Veriler!M4509=0,"",L4509*Veriler!M4509))),L4509)),0)</f>
        <v/>
      </c>
      <c r="W4509" s="146"/>
      <c r="X4509" s="146"/>
      <c r="Y4509" s="146"/>
    </row>
    <row r="4510" spans="1:25" s="99" customFormat="1" ht="54.75" customHeight="1" x14ac:dyDescent="0.25">
      <c r="A4510" s="96">
        <f t="shared" si="1426"/>
        <v>3325</v>
      </c>
      <c r="B4510" s="175"/>
      <c r="C4510" s="176"/>
      <c r="D4510" s="113"/>
      <c r="E4510" s="115"/>
      <c r="F4510" s="174"/>
      <c r="G4510" s="114" t="str">
        <f t="shared" si="1421"/>
        <v/>
      </c>
      <c r="H4510" s="115"/>
      <c r="I4510" s="115"/>
      <c r="J4510" s="115"/>
      <c r="K4510" s="115"/>
      <c r="L4510" s="133" t="str">
        <f t="shared" si="1422"/>
        <v/>
      </c>
      <c r="M4510" s="116" t="str">
        <f>IF(L4510="", "", L4510/Veriler!$X$1)</f>
        <v/>
      </c>
      <c r="N4510" s="116" t="str">
        <f>IF(F4510&lt;&gt;"", "İthal Girdi", IF(Veriler!T4510="", "", IF(Veriler!S4510="H", "%0,5 üzerindedir", IF(Veriler!T4510&gt;0.1, "%10 sınırı aşılmıştır.", "Uygun"))))</f>
        <v>%0,5 üzerindedir</v>
      </c>
      <c r="O4510" s="116" t="str">
        <f t="shared" si="1423"/>
        <v xml:space="preserve"> </v>
      </c>
      <c r="P4510" s="117"/>
      <c r="Q4510" s="118"/>
      <c r="R4510" s="119" t="str">
        <f t="shared" si="1424"/>
        <v/>
      </c>
      <c r="S4510" s="133">
        <f>IFERROR(IF(M4510&lt;=0.005,IF(F4510="",L4510,0),IF(F4510&lt;&gt;"",0,IF(P4510="",0,IF(P4510="H",0,IF(Q4510&lt;Veriler!$G$2,L4510*Veriler!$G$2,L4510*Q4510)))))," ")</f>
        <v>0</v>
      </c>
      <c r="T4510" s="133">
        <f>IF(Veriler!T4510&lt;=0.1, S4510, IF(AND(Veriler!T4510&gt;0.1, F4510="", P4510="E"), IF(Q4510&gt;Veriler!$G$2, Q4510*S4510, IF(Q4510&lt;Veriler!$G$2, Veriler!$G$2*S4510, Q4510*S4510)), 0))</f>
        <v>0</v>
      </c>
      <c r="U4510" s="133" t="str">
        <f t="shared" si="1425"/>
        <v xml:space="preserve"> </v>
      </c>
      <c r="V4510" s="134" t="str">
        <f>IFERROR(IF(O4510="%10 sınırı aşılmıştır.",L4510-T4510,IFERROR(IF(F4510="",IF(S4510=1,0,IF(L4510-S4510=0,"",L4510-S4510)),IF(Veriler!M4510="",L4510,IF(L4510*Veriler!M4510=0,"",L4510*Veriler!M4510))),L4510)),0)</f>
        <v/>
      </c>
      <c r="W4510" s="146"/>
      <c r="X4510" s="146"/>
      <c r="Y4510" s="146"/>
    </row>
    <row r="4511" spans="1:25" s="99" customFormat="1" ht="54.75" customHeight="1" x14ac:dyDescent="0.25">
      <c r="A4511" s="96">
        <f t="shared" si="1426"/>
        <v>3326</v>
      </c>
      <c r="B4511" s="175"/>
      <c r="C4511" s="176"/>
      <c r="D4511" s="113"/>
      <c r="E4511" s="115"/>
      <c r="F4511" s="174"/>
      <c r="G4511" s="114" t="str">
        <f t="shared" si="1421"/>
        <v/>
      </c>
      <c r="H4511" s="115"/>
      <c r="I4511" s="115"/>
      <c r="J4511" s="115"/>
      <c r="K4511" s="115"/>
      <c r="L4511" s="133" t="str">
        <f t="shared" si="1422"/>
        <v/>
      </c>
      <c r="M4511" s="116" t="str">
        <f>IF(L4511="", "", L4511/Veriler!$X$1)</f>
        <v/>
      </c>
      <c r="N4511" s="116" t="str">
        <f>IF(F4511&lt;&gt;"", "İthal Girdi", IF(Veriler!T4511="", "", IF(Veriler!S4511="H", "%0,5 üzerindedir", IF(Veriler!T4511&gt;0.1, "%10 sınırı aşılmıştır.", "Uygun"))))</f>
        <v>%0,5 üzerindedir</v>
      </c>
      <c r="O4511" s="116" t="str">
        <f t="shared" si="1423"/>
        <v xml:space="preserve"> </v>
      </c>
      <c r="P4511" s="117"/>
      <c r="Q4511" s="118"/>
      <c r="R4511" s="119" t="str">
        <f t="shared" si="1424"/>
        <v/>
      </c>
      <c r="S4511" s="133">
        <f>IFERROR(IF(M4511&lt;=0.005,IF(F4511="",L4511,0),IF(F4511&lt;&gt;"",0,IF(P4511="",0,IF(P4511="H",0,IF(Q4511&lt;Veriler!$G$2,L4511*Veriler!$G$2,L4511*Q4511)))))," ")</f>
        <v>0</v>
      </c>
      <c r="T4511" s="133">
        <f>IF(Veriler!T4511&lt;=0.1, S4511, IF(AND(Veriler!T4511&gt;0.1, F4511="", P4511="E"), IF(Q4511&gt;Veriler!$G$2, Q4511*S4511, IF(Q4511&lt;Veriler!$G$2, Veriler!$G$2*S4511, Q4511*S4511)), 0))</f>
        <v>0</v>
      </c>
      <c r="U4511" s="133" t="str">
        <f t="shared" si="1425"/>
        <v xml:space="preserve"> </v>
      </c>
      <c r="V4511" s="134" t="str">
        <f>IFERROR(IF(O4511="%10 sınırı aşılmıştır.",L4511-T4511,IFERROR(IF(F4511="",IF(S4511=1,0,IF(L4511-S4511=0,"",L4511-S4511)),IF(Veriler!M4511="",L4511,IF(L4511*Veriler!M4511=0,"",L4511*Veriler!M4511))),L4511)),0)</f>
        <v/>
      </c>
      <c r="W4511" s="146"/>
      <c r="X4511" s="146"/>
      <c r="Y4511" s="146"/>
    </row>
    <row r="4512" spans="1:25" s="99" customFormat="1" ht="54.75" customHeight="1" x14ac:dyDescent="0.25">
      <c r="A4512" s="96">
        <f t="shared" si="1426"/>
        <v>3327</v>
      </c>
      <c r="B4512" s="175"/>
      <c r="C4512" s="176"/>
      <c r="D4512" s="113"/>
      <c r="E4512" s="115"/>
      <c r="F4512" s="174"/>
      <c r="G4512" s="114" t="str">
        <f t="shared" si="1421"/>
        <v/>
      </c>
      <c r="H4512" s="115"/>
      <c r="I4512" s="115"/>
      <c r="J4512" s="115"/>
      <c r="K4512" s="115"/>
      <c r="L4512" s="133" t="str">
        <f t="shared" si="1422"/>
        <v/>
      </c>
      <c r="M4512" s="116" t="str">
        <f>IF(L4512="", "", L4512/Veriler!$X$1)</f>
        <v/>
      </c>
      <c r="N4512" s="116" t="str">
        <f>IF(F4512&lt;&gt;"", "İthal Girdi", IF(Veriler!T4512="", "", IF(Veriler!S4512="H", "%0,5 üzerindedir", IF(Veriler!T4512&gt;0.1, "%10 sınırı aşılmıştır.", "Uygun"))))</f>
        <v>%0,5 üzerindedir</v>
      </c>
      <c r="O4512" s="116" t="str">
        <f t="shared" si="1423"/>
        <v xml:space="preserve"> </v>
      </c>
      <c r="P4512" s="117"/>
      <c r="Q4512" s="118"/>
      <c r="R4512" s="119" t="str">
        <f t="shared" si="1424"/>
        <v/>
      </c>
      <c r="S4512" s="133">
        <f>IFERROR(IF(M4512&lt;=0.005,IF(F4512="",L4512,0),IF(F4512&lt;&gt;"",0,IF(P4512="",0,IF(P4512="H",0,IF(Q4512&lt;Veriler!$G$2,L4512*Veriler!$G$2,L4512*Q4512)))))," ")</f>
        <v>0</v>
      </c>
      <c r="T4512" s="133">
        <f>IF(Veriler!T4512&lt;=0.1, S4512, IF(AND(Veriler!T4512&gt;0.1, F4512="", P4512="E"), IF(Q4512&gt;Veriler!$G$2, Q4512*S4512, IF(Q4512&lt;Veriler!$G$2, Veriler!$G$2*S4512, Q4512*S4512)), 0))</f>
        <v>0</v>
      </c>
      <c r="U4512" s="133" t="str">
        <f t="shared" si="1425"/>
        <v xml:space="preserve"> </v>
      </c>
      <c r="V4512" s="134" t="str">
        <f>IFERROR(IF(O4512="%10 sınırı aşılmıştır.",L4512-T4512,IFERROR(IF(F4512="",IF(S4512=1,0,IF(L4512-S4512=0,"",L4512-S4512)),IF(Veriler!M4512="",L4512,IF(L4512*Veriler!M4512=0,"",L4512*Veriler!M4512))),L4512)),0)</f>
        <v/>
      </c>
      <c r="W4512" s="146"/>
      <c r="X4512" s="146"/>
      <c r="Y4512" s="146"/>
    </row>
    <row r="4513" spans="1:25" s="99" customFormat="1" ht="54.75" customHeight="1" x14ac:dyDescent="0.25">
      <c r="A4513" s="96">
        <f t="shared" si="1426"/>
        <v>3328</v>
      </c>
      <c r="B4513" s="175"/>
      <c r="C4513" s="176"/>
      <c r="D4513" s="113"/>
      <c r="E4513" s="115"/>
      <c r="F4513" s="174"/>
      <c r="G4513" s="114" t="str">
        <f t="shared" si="1421"/>
        <v/>
      </c>
      <c r="H4513" s="115"/>
      <c r="I4513" s="115"/>
      <c r="J4513" s="115"/>
      <c r="K4513" s="115"/>
      <c r="L4513" s="133" t="str">
        <f t="shared" si="1422"/>
        <v/>
      </c>
      <c r="M4513" s="116" t="str">
        <f>IF(L4513="", "", L4513/Veriler!$X$1)</f>
        <v/>
      </c>
      <c r="N4513" s="116" t="str">
        <f>IF(F4513&lt;&gt;"", "İthal Girdi", IF(Veriler!T4513="", "", IF(Veriler!S4513="H", "%0,5 üzerindedir", IF(Veriler!T4513&gt;0.1, "%10 sınırı aşılmıştır.", "Uygun"))))</f>
        <v>%0,5 üzerindedir</v>
      </c>
      <c r="O4513" s="116" t="str">
        <f t="shared" si="1423"/>
        <v xml:space="preserve"> </v>
      </c>
      <c r="P4513" s="117"/>
      <c r="Q4513" s="118"/>
      <c r="R4513" s="119" t="str">
        <f t="shared" si="1424"/>
        <v/>
      </c>
      <c r="S4513" s="133">
        <f>IFERROR(IF(M4513&lt;=0.005,IF(F4513="",L4513,0),IF(F4513&lt;&gt;"",0,IF(P4513="",0,IF(P4513="H",0,IF(Q4513&lt;Veriler!$G$2,L4513*Veriler!$G$2,L4513*Q4513)))))," ")</f>
        <v>0</v>
      </c>
      <c r="T4513" s="133">
        <f>IF(Veriler!T4513&lt;=0.1, S4513, IF(AND(Veriler!T4513&gt;0.1, F4513="", P4513="E"), IF(Q4513&gt;Veriler!$G$2, Q4513*S4513, IF(Q4513&lt;Veriler!$G$2, Veriler!$G$2*S4513, Q4513*S4513)), 0))</f>
        <v>0</v>
      </c>
      <c r="U4513" s="133" t="str">
        <f t="shared" si="1425"/>
        <v xml:space="preserve"> </v>
      </c>
      <c r="V4513" s="134" t="str">
        <f>IFERROR(IF(O4513="%10 sınırı aşılmıştır.",L4513-T4513,IFERROR(IF(F4513="",IF(S4513=1,0,IF(L4513-S4513=0,"",L4513-S4513)),IF(Veriler!M4513="",L4513,IF(L4513*Veriler!M4513=0,"",L4513*Veriler!M4513))),L4513)),0)</f>
        <v/>
      </c>
      <c r="W4513" s="146"/>
      <c r="X4513" s="146"/>
      <c r="Y4513" s="146"/>
    </row>
    <row r="4514" spans="1:25" s="99" customFormat="1" ht="54.75" customHeight="1" x14ac:dyDescent="0.25">
      <c r="A4514" s="96">
        <f t="shared" si="1426"/>
        <v>3329</v>
      </c>
      <c r="B4514" s="175"/>
      <c r="C4514" s="176"/>
      <c r="D4514" s="113"/>
      <c r="E4514" s="115"/>
      <c r="F4514" s="174"/>
      <c r="G4514" s="114" t="str">
        <f t="shared" si="1421"/>
        <v/>
      </c>
      <c r="H4514" s="115"/>
      <c r="I4514" s="115"/>
      <c r="J4514" s="115"/>
      <c r="K4514" s="115"/>
      <c r="L4514" s="133" t="str">
        <f t="shared" si="1422"/>
        <v/>
      </c>
      <c r="M4514" s="116" t="str">
        <f>IF(L4514="", "", L4514/Veriler!$X$1)</f>
        <v/>
      </c>
      <c r="N4514" s="116" t="str">
        <f>IF(F4514&lt;&gt;"", "İthal Girdi", IF(Veriler!T4514="", "", IF(Veriler!S4514="H", "%0,5 üzerindedir", IF(Veriler!T4514&gt;0.1, "%10 sınırı aşılmıştır.", "Uygun"))))</f>
        <v>%0,5 üzerindedir</v>
      </c>
      <c r="O4514" s="116" t="str">
        <f t="shared" si="1423"/>
        <v xml:space="preserve"> </v>
      </c>
      <c r="P4514" s="117"/>
      <c r="Q4514" s="118"/>
      <c r="R4514" s="119" t="str">
        <f t="shared" si="1424"/>
        <v/>
      </c>
      <c r="S4514" s="133">
        <f>IFERROR(IF(M4514&lt;=0.005,IF(F4514="",L4514,0),IF(F4514&lt;&gt;"",0,IF(P4514="",0,IF(P4514="H",0,IF(Q4514&lt;Veriler!$G$2,L4514*Veriler!$G$2,L4514*Q4514)))))," ")</f>
        <v>0</v>
      </c>
      <c r="T4514" s="133">
        <f>IF(Veriler!T4514&lt;=0.1, S4514, IF(AND(Veriler!T4514&gt;0.1, F4514="", P4514="E"), IF(Q4514&gt;Veriler!$G$2, Q4514*S4514, IF(Q4514&lt;Veriler!$G$2, Veriler!$G$2*S4514, Q4514*S4514)), 0))</f>
        <v>0</v>
      </c>
      <c r="U4514" s="133" t="str">
        <f t="shared" si="1425"/>
        <v xml:space="preserve"> </v>
      </c>
      <c r="V4514" s="134" t="str">
        <f>IFERROR(IF(O4514="%10 sınırı aşılmıştır.",L4514-T4514,IFERROR(IF(F4514="",IF(S4514=1,0,IF(L4514-S4514=0,"",L4514-S4514)),IF(Veriler!M4514="",L4514,IF(L4514*Veriler!M4514=0,"",L4514*Veriler!M4514))),L4514)),0)</f>
        <v/>
      </c>
      <c r="W4514" s="146"/>
      <c r="X4514" s="146"/>
      <c r="Y4514" s="146"/>
    </row>
    <row r="4515" spans="1:25" s="99" customFormat="1" ht="54.75" customHeight="1" x14ac:dyDescent="0.25">
      <c r="A4515" s="96">
        <f t="shared" si="1426"/>
        <v>3330</v>
      </c>
      <c r="B4515" s="175"/>
      <c r="C4515" s="176"/>
      <c r="D4515" s="113"/>
      <c r="E4515" s="115"/>
      <c r="F4515" s="174"/>
      <c r="G4515" s="114" t="str">
        <f t="shared" si="1421"/>
        <v/>
      </c>
      <c r="H4515" s="115"/>
      <c r="I4515" s="115"/>
      <c r="J4515" s="115"/>
      <c r="K4515" s="115"/>
      <c r="L4515" s="133" t="str">
        <f t="shared" si="1422"/>
        <v/>
      </c>
      <c r="M4515" s="116" t="str">
        <f>IF(L4515="", "", L4515/Veriler!$X$1)</f>
        <v/>
      </c>
      <c r="N4515" s="116" t="str">
        <f>IF(F4515&lt;&gt;"", "İthal Girdi", IF(Veriler!T4515="", "", IF(Veriler!S4515="H", "%0,5 üzerindedir", IF(Veriler!T4515&gt;0.1, "%10 sınırı aşılmıştır.", "Uygun"))))</f>
        <v>%0,5 üzerindedir</v>
      </c>
      <c r="O4515" s="116" t="str">
        <f t="shared" si="1423"/>
        <v xml:space="preserve"> </v>
      </c>
      <c r="P4515" s="117"/>
      <c r="Q4515" s="118"/>
      <c r="R4515" s="119" t="str">
        <f t="shared" si="1424"/>
        <v/>
      </c>
      <c r="S4515" s="133">
        <f>IFERROR(IF(M4515&lt;=0.005,IF(F4515="",L4515,0),IF(F4515&lt;&gt;"",0,IF(P4515="",0,IF(P4515="H",0,IF(Q4515&lt;Veriler!$G$2,L4515*Veriler!$G$2,L4515*Q4515)))))," ")</f>
        <v>0</v>
      </c>
      <c r="T4515" s="133">
        <f>IF(Veriler!T4515&lt;=0.1, S4515, IF(AND(Veriler!T4515&gt;0.1, F4515="", P4515="E"), IF(Q4515&gt;Veriler!$G$2, Q4515*S4515, IF(Q4515&lt;Veriler!$G$2, Veriler!$G$2*S4515, Q4515*S4515)), 0))</f>
        <v>0</v>
      </c>
      <c r="U4515" s="133" t="str">
        <f t="shared" si="1425"/>
        <v xml:space="preserve"> </v>
      </c>
      <c r="V4515" s="134" t="str">
        <f>IFERROR(IF(O4515="%10 sınırı aşılmıştır.",L4515-T4515,IFERROR(IF(F4515="",IF(S4515=1,0,IF(L4515-S4515=0,"",L4515-S4515)),IF(Veriler!M4515="",L4515,IF(L4515*Veriler!M4515=0,"",L4515*Veriler!M4515))),L4515)),0)</f>
        <v/>
      </c>
      <c r="W4515" s="146"/>
      <c r="X4515" s="146"/>
      <c r="Y4515" s="146"/>
    </row>
    <row r="4516" spans="1:25" s="99" customFormat="1" ht="54.75" customHeight="1" x14ac:dyDescent="0.25">
      <c r="A4516" s="96">
        <f t="shared" si="1426"/>
        <v>3331</v>
      </c>
      <c r="B4516" s="175"/>
      <c r="C4516" s="176"/>
      <c r="D4516" s="113"/>
      <c r="E4516" s="115"/>
      <c r="F4516" s="174"/>
      <c r="G4516" s="114" t="str">
        <f t="shared" si="1421"/>
        <v/>
      </c>
      <c r="H4516" s="115"/>
      <c r="I4516" s="115"/>
      <c r="J4516" s="115"/>
      <c r="K4516" s="115"/>
      <c r="L4516" s="133" t="str">
        <f t="shared" si="1422"/>
        <v/>
      </c>
      <c r="M4516" s="116" t="str">
        <f>IF(L4516="", "", L4516/Veriler!$X$1)</f>
        <v/>
      </c>
      <c r="N4516" s="116" t="str">
        <f>IF(F4516&lt;&gt;"", "İthal Girdi", IF(Veriler!T4516="", "", IF(Veriler!S4516="H", "%0,5 üzerindedir", IF(Veriler!T4516&gt;0.1, "%10 sınırı aşılmıştır.", "Uygun"))))</f>
        <v>%0,5 üzerindedir</v>
      </c>
      <c r="O4516" s="116" t="str">
        <f t="shared" si="1423"/>
        <v xml:space="preserve"> </v>
      </c>
      <c r="P4516" s="117"/>
      <c r="Q4516" s="118"/>
      <c r="R4516" s="119" t="str">
        <f t="shared" si="1424"/>
        <v/>
      </c>
      <c r="S4516" s="133">
        <f>IFERROR(IF(M4516&lt;=0.005,IF(F4516="",L4516,0),IF(F4516&lt;&gt;"",0,IF(P4516="",0,IF(P4516="H",0,IF(Q4516&lt;Veriler!$G$2,L4516*Veriler!$G$2,L4516*Q4516)))))," ")</f>
        <v>0</v>
      </c>
      <c r="T4516" s="133">
        <f>IF(Veriler!T4516&lt;=0.1, S4516, IF(AND(Veriler!T4516&gt;0.1, F4516="", P4516="E"), IF(Q4516&gt;Veriler!$G$2, Q4516*S4516, IF(Q4516&lt;Veriler!$G$2, Veriler!$G$2*S4516, Q4516*S4516)), 0))</f>
        <v>0</v>
      </c>
      <c r="U4516" s="133" t="str">
        <f t="shared" si="1425"/>
        <v xml:space="preserve"> </v>
      </c>
      <c r="V4516" s="134" t="str">
        <f>IFERROR(IF(O4516="%10 sınırı aşılmıştır.",L4516-T4516,IFERROR(IF(F4516="",IF(S4516=1,0,IF(L4516-S4516=0,"",L4516-S4516)),IF(Veriler!M4516="",L4516,IF(L4516*Veriler!M4516=0,"",L4516*Veriler!M4516))),L4516)),0)</f>
        <v/>
      </c>
      <c r="W4516" s="146"/>
      <c r="X4516" s="146"/>
      <c r="Y4516" s="146"/>
    </row>
    <row r="4517" spans="1:25" s="99" customFormat="1" ht="54.75" customHeight="1" x14ac:dyDescent="0.25">
      <c r="A4517" s="96">
        <f t="shared" si="1426"/>
        <v>3332</v>
      </c>
      <c r="B4517" s="175"/>
      <c r="C4517" s="176"/>
      <c r="D4517" s="113"/>
      <c r="E4517" s="115"/>
      <c r="F4517" s="174"/>
      <c r="G4517" s="114" t="str">
        <f t="shared" si="1421"/>
        <v/>
      </c>
      <c r="H4517" s="115"/>
      <c r="I4517" s="115"/>
      <c r="J4517" s="115"/>
      <c r="K4517" s="115"/>
      <c r="L4517" s="133" t="str">
        <f t="shared" si="1422"/>
        <v/>
      </c>
      <c r="M4517" s="116" t="str">
        <f>IF(L4517="", "", L4517/Veriler!$X$1)</f>
        <v/>
      </c>
      <c r="N4517" s="116" t="str">
        <f>IF(F4517&lt;&gt;"", "İthal Girdi", IF(Veriler!T4517="", "", IF(Veriler!S4517="H", "%0,5 üzerindedir", IF(Veriler!T4517&gt;0.1, "%10 sınırı aşılmıştır.", "Uygun"))))</f>
        <v>%0,5 üzerindedir</v>
      </c>
      <c r="O4517" s="116" t="str">
        <f t="shared" si="1423"/>
        <v xml:space="preserve"> </v>
      </c>
      <c r="P4517" s="117"/>
      <c r="Q4517" s="118"/>
      <c r="R4517" s="119" t="str">
        <f t="shared" si="1424"/>
        <v/>
      </c>
      <c r="S4517" s="133">
        <f>IFERROR(IF(M4517&lt;=0.005,IF(F4517="",L4517,0),IF(F4517&lt;&gt;"",0,IF(P4517="",0,IF(P4517="H",0,IF(Q4517&lt;Veriler!$G$2,L4517*Veriler!$G$2,L4517*Q4517)))))," ")</f>
        <v>0</v>
      </c>
      <c r="T4517" s="133">
        <f>IF(Veriler!T4517&lt;=0.1, S4517, IF(AND(Veriler!T4517&gt;0.1, F4517="", P4517="E"), IF(Q4517&gt;Veriler!$G$2, Q4517*S4517, IF(Q4517&lt;Veriler!$G$2, Veriler!$G$2*S4517, Q4517*S4517)), 0))</f>
        <v>0</v>
      </c>
      <c r="U4517" s="133" t="str">
        <f t="shared" si="1425"/>
        <v xml:space="preserve"> </v>
      </c>
      <c r="V4517" s="134" t="str">
        <f>IFERROR(IF(O4517="%10 sınırı aşılmıştır.",L4517-T4517,IFERROR(IF(F4517="",IF(S4517=1,0,IF(L4517-S4517=0,"",L4517-S4517)),IF(Veriler!M4517="",L4517,IF(L4517*Veriler!M4517=0,"",L4517*Veriler!M4517))),L4517)),0)</f>
        <v/>
      </c>
      <c r="W4517" s="146"/>
      <c r="X4517" s="146"/>
      <c r="Y4517" s="146"/>
    </row>
    <row r="4518" spans="1:25" s="99" customFormat="1" ht="24" customHeight="1" x14ac:dyDescent="0.25">
      <c r="A4518" s="103"/>
      <c r="B4518" s="104"/>
      <c r="C4518" s="104"/>
      <c r="D4518" s="104"/>
      <c r="E4518" s="103"/>
      <c r="F4518" s="135"/>
      <c r="G4518" s="157"/>
      <c r="H4518" s="103"/>
      <c r="I4518" s="103"/>
      <c r="J4518" s="103"/>
      <c r="K4518" s="103"/>
      <c r="L4518" s="136">
        <f>SUM(L4489:L4502,L4504:L4517)</f>
        <v>0</v>
      </c>
      <c r="M4518" s="158"/>
      <c r="N4518" s="158"/>
      <c r="O4518" s="158"/>
      <c r="P4518" s="105"/>
      <c r="Q4518" s="106"/>
      <c r="R4518" s="159"/>
      <c r="S4518" s="160"/>
      <c r="T4518" s="160"/>
      <c r="U4518" s="160"/>
      <c r="V4518" s="160"/>
      <c r="W4518" s="146"/>
      <c r="X4518" s="146"/>
      <c r="Y4518" s="146"/>
    </row>
    <row r="4519" spans="1:25" s="99" customFormat="1" ht="31.5" customHeight="1" x14ac:dyDescent="0.25">
      <c r="A4519" s="103"/>
      <c r="B4519" s="104"/>
      <c r="C4519" s="104"/>
      <c r="D4519" s="104"/>
      <c r="E4519" s="103"/>
      <c r="F4519" s="135"/>
      <c r="G4519" s="157"/>
      <c r="H4519" s="103"/>
      <c r="I4519" s="103"/>
      <c r="J4519" s="103"/>
      <c r="K4519" s="103"/>
      <c r="L4519" s="161"/>
      <c r="M4519" s="158"/>
      <c r="N4519" s="158"/>
      <c r="O4519" s="158"/>
      <c r="P4519" s="105"/>
      <c r="Q4519" s="106"/>
      <c r="R4519" s="159"/>
      <c r="S4519" s="162" t="s">
        <v>57</v>
      </c>
      <c r="T4519" s="162" t="s">
        <v>57</v>
      </c>
      <c r="U4519" s="162" t="s">
        <v>57</v>
      </c>
      <c r="V4519" s="163" t="s">
        <v>58</v>
      </c>
      <c r="W4519" s="146"/>
      <c r="X4519" s="146"/>
      <c r="Y4519" s="146"/>
    </row>
    <row r="4520" spans="1:25" s="99" customFormat="1" ht="58.5" customHeight="1" x14ac:dyDescent="0.25">
      <c r="A4520" s="185" t="s">
        <v>59</v>
      </c>
      <c r="B4520" s="180"/>
      <c r="C4520" s="180"/>
      <c r="D4520" s="180"/>
      <c r="E4520" s="180"/>
      <c r="F4520" s="180"/>
      <c r="G4520" s="180"/>
      <c r="H4520" s="180"/>
      <c r="I4520" s="180"/>
      <c r="J4520" s="180"/>
      <c r="K4520" s="180"/>
      <c r="L4520" s="180"/>
      <c r="M4520" s="180"/>
      <c r="N4520" s="180"/>
      <c r="O4520" s="180"/>
      <c r="P4520" s="180"/>
      <c r="Q4520" s="180"/>
      <c r="R4520" s="176"/>
      <c r="S4520" s="137">
        <f>SUM(S4482,S4489:S4502,S4504:S4517)</f>
        <v>0</v>
      </c>
      <c r="T4520" s="137" t="str">
        <f>IF(SUM(T4489:T4502,T4504:T4517)=0," ",SUM(T4489:T4502,T4504:T4517))</f>
        <v xml:space="preserve"> </v>
      </c>
      <c r="U4520" s="137" t="str">
        <f>IF(SUM(U4489:U4502,U4504:U4517)=0," ",SUM(U4489:U4502,U4504:U4517))</f>
        <v xml:space="preserve"> </v>
      </c>
      <c r="V4520" s="137" t="str">
        <f>IF(SUM(V4489:V4502,V4504:V4517)=0," ",SUM(V4489:V4502,V4504:V4517))</f>
        <v xml:space="preserve"> </v>
      </c>
      <c r="W4520" s="146"/>
      <c r="X4520" s="164">
        <f>SUM(U4489:U4502,U4504:U4517)</f>
        <v>0</v>
      </c>
      <c r="Y4520" s="164">
        <f>SUM(V4489:V4502,V4504:V4517)</f>
        <v>0</v>
      </c>
    </row>
    <row r="4521" spans="1:25" x14ac:dyDescent="0.3">
      <c r="A4521" s="34"/>
      <c r="G4521" s="146"/>
      <c r="L4521" s="146"/>
      <c r="M4521" s="146"/>
      <c r="N4521" s="146"/>
      <c r="O4521" s="146"/>
      <c r="R4521" s="146"/>
      <c r="S4521" s="146"/>
      <c r="T4521" s="146"/>
      <c r="U4521" s="146"/>
      <c r="V4521" s="146"/>
      <c r="W4521" s="146"/>
      <c r="X4521" s="146"/>
      <c r="Y4521" s="146"/>
    </row>
    <row r="4522" spans="1:25" x14ac:dyDescent="0.3">
      <c r="A4522" s="186" t="s">
        <v>60</v>
      </c>
      <c r="B4522" s="187"/>
      <c r="C4522" s="187"/>
      <c r="D4522" s="187"/>
      <c r="E4522" s="187"/>
      <c r="F4522" s="187"/>
      <c r="G4522" s="187"/>
      <c r="H4522" s="187"/>
      <c r="I4522" s="187"/>
      <c r="J4522" s="187"/>
      <c r="K4522" s="187"/>
      <c r="L4522" s="187"/>
      <c r="M4522" s="187"/>
      <c r="N4522" s="187"/>
      <c r="O4522" s="187"/>
      <c r="P4522" s="187"/>
      <c r="Q4522" s="187"/>
      <c r="R4522" s="187"/>
      <c r="S4522" s="187"/>
      <c r="T4522" s="187"/>
      <c r="U4522" s="187"/>
      <c r="V4522" s="187"/>
      <c r="W4522" s="146"/>
      <c r="X4522" s="146"/>
      <c r="Y4522" s="146"/>
    </row>
    <row r="4523" spans="1:25" s="99" customFormat="1" ht="41.25" customHeight="1" x14ac:dyDescent="0.25">
      <c r="A4523" s="189" t="s">
        <v>38</v>
      </c>
      <c r="B4523" s="180"/>
      <c r="C4523" s="180"/>
      <c r="D4523" s="180"/>
      <c r="E4523" s="180"/>
      <c r="F4523" s="180"/>
      <c r="G4523" s="180"/>
      <c r="H4523" s="180"/>
      <c r="I4523" s="180"/>
      <c r="J4523" s="180"/>
      <c r="K4523" s="180"/>
      <c r="L4523" s="180"/>
      <c r="M4523" s="180"/>
      <c r="N4523" s="180"/>
      <c r="O4523" s="180"/>
      <c r="P4523" s="180"/>
      <c r="Q4523" s="180"/>
      <c r="R4523" s="180"/>
      <c r="S4523" s="180"/>
      <c r="T4523" s="180"/>
      <c r="U4523" s="180"/>
      <c r="V4523" s="176"/>
      <c r="W4523" s="146"/>
      <c r="X4523" s="146"/>
      <c r="Y4523" s="146"/>
    </row>
    <row r="4524" spans="1:25" s="100" customFormat="1" ht="35.25" customHeight="1" x14ac:dyDescent="0.25">
      <c r="A4524" s="179" t="s">
        <v>39</v>
      </c>
      <c r="B4524" s="180"/>
      <c r="C4524" s="180"/>
      <c r="D4524" s="180"/>
      <c r="E4524" s="180"/>
      <c r="F4524" s="180"/>
      <c r="G4524" s="180"/>
      <c r="H4524" s="180"/>
      <c r="I4524" s="180"/>
      <c r="J4524" s="180"/>
      <c r="K4524" s="180"/>
      <c r="L4524" s="180"/>
      <c r="M4524" s="180"/>
      <c r="N4524" s="180"/>
      <c r="O4524" s="180"/>
      <c r="P4524" s="180"/>
      <c r="Q4524" s="180"/>
      <c r="R4524" s="176"/>
      <c r="S4524" s="147"/>
      <c r="T4524" s="148"/>
      <c r="U4524" s="149" t="s">
        <v>40</v>
      </c>
      <c r="V4524" s="150">
        <f>V4486+1</f>
        <v>120</v>
      </c>
      <c r="W4524" s="146"/>
      <c r="X4524" s="146"/>
      <c r="Y4524" s="146"/>
    </row>
    <row r="4525" spans="1:25" s="99" customFormat="1" ht="81" customHeight="1" x14ac:dyDescent="0.25">
      <c r="A4525" s="110" t="s">
        <v>3</v>
      </c>
      <c r="B4525" s="188" t="s">
        <v>41</v>
      </c>
      <c r="C4525" s="176"/>
      <c r="D4525" s="111" t="s">
        <v>42</v>
      </c>
      <c r="E4525" s="110" t="s">
        <v>324</v>
      </c>
      <c r="F4525" s="111" t="s">
        <v>325</v>
      </c>
      <c r="G4525" s="151" t="s">
        <v>43</v>
      </c>
      <c r="H4525" s="110" t="s">
        <v>44</v>
      </c>
      <c r="I4525" s="110" t="s">
        <v>8</v>
      </c>
      <c r="J4525" s="110" t="s">
        <v>45</v>
      </c>
      <c r="K4525" s="110" t="s">
        <v>46</v>
      </c>
      <c r="L4525" s="152" t="s">
        <v>47</v>
      </c>
      <c r="M4525" s="153" t="s">
        <v>48</v>
      </c>
      <c r="N4525" s="154" t="s">
        <v>49</v>
      </c>
      <c r="O4525" s="154" t="s">
        <v>49</v>
      </c>
      <c r="P4525" s="112" t="s">
        <v>50</v>
      </c>
      <c r="Q4525" s="110" t="s">
        <v>51</v>
      </c>
      <c r="R4525" s="155" t="s">
        <v>52</v>
      </c>
      <c r="S4525" s="156" t="s">
        <v>53</v>
      </c>
      <c r="T4525" s="156" t="s">
        <v>54</v>
      </c>
      <c r="U4525" s="152" t="s">
        <v>54</v>
      </c>
      <c r="V4525" s="152" t="s">
        <v>55</v>
      </c>
      <c r="W4525" s="146"/>
      <c r="X4525" s="146"/>
      <c r="Y4525" s="146"/>
    </row>
    <row r="4526" spans="1:25" s="99" customFormat="1" ht="45" customHeight="1" x14ac:dyDescent="0.25">
      <c r="A4526" s="101"/>
      <c r="B4526" s="177" t="s">
        <v>56</v>
      </c>
      <c r="C4526" s="178"/>
      <c r="D4526" s="102"/>
      <c r="E4526" s="170"/>
      <c r="F4526" s="102"/>
      <c r="G4526" s="95"/>
      <c r="H4526" s="102"/>
      <c r="I4526" s="102"/>
      <c r="J4526" s="102"/>
      <c r="K4526" s="102"/>
      <c r="L4526" s="95"/>
      <c r="M4526" s="95"/>
      <c r="N4526" s="95"/>
      <c r="O4526" s="95"/>
      <c r="P4526" s="102"/>
      <c r="Q4526" s="102"/>
      <c r="R4526" s="190"/>
      <c r="S4526" s="184"/>
      <c r="T4526" s="95"/>
      <c r="U4526" s="95"/>
      <c r="V4526" s="95"/>
      <c r="W4526" s="146"/>
      <c r="X4526" s="146"/>
      <c r="Y4526" s="146"/>
    </row>
    <row r="4527" spans="1:25" s="99" customFormat="1" ht="54.75" customHeight="1" x14ac:dyDescent="0.25">
      <c r="A4527" s="96">
        <f>A4517+1</f>
        <v>3333</v>
      </c>
      <c r="B4527" s="181"/>
      <c r="C4527" s="182"/>
      <c r="D4527" s="113"/>
      <c r="E4527" s="115"/>
      <c r="F4527" s="174"/>
      <c r="G4527" s="114" t="str">
        <f t="shared" ref="G4527:G4540" si="1427">IF(AND(F4527&lt;&gt;"",V4527&lt;&gt;"",L4527&lt;&gt;0),V4527/L4527,"")</f>
        <v/>
      </c>
      <c r="H4527" s="115"/>
      <c r="I4527" s="115"/>
      <c r="J4527" s="115"/>
      <c r="K4527" s="115"/>
      <c r="L4527" s="133" t="str">
        <f t="shared" ref="L4527:L4540" si="1428">IF(AND(H4527&lt;&gt;0, J4527&lt;&gt;0, K4527&lt;&gt;0), H4527*J4527*K4527, "")</f>
        <v/>
      </c>
      <c r="M4527" s="116" t="str">
        <f>IF(L4527="", "", L4527/Veriler!$X$1)</f>
        <v/>
      </c>
      <c r="N4527" s="116" t="str">
        <f>IF(F4527&lt;&gt;"", "İthal Girdi", IF(Veriler!T4527="", "", IF(Veriler!S4527="H", "%0,5 üzerindedir", IF(Veriler!T4527&gt;0.1, "%10 sınırı aşılmıştır.", "Uygun"))))</f>
        <v>%0,5 üzerindedir</v>
      </c>
      <c r="O4527" s="116" t="str">
        <f t="shared" ref="O4527:O4540" si="1429">IF(M4527=""," ",N4527)</f>
        <v xml:space="preserve"> </v>
      </c>
      <c r="P4527" s="117"/>
      <c r="Q4527" s="118"/>
      <c r="R4527" s="119" t="str">
        <f t="shared" ref="R4527:R4540" si="1430">IFERROR(IF(AND(T4527&lt;&gt;"",L4527&lt;&gt;"",L4527&lt;&gt;0,T4527&lt;&gt;0),T4527/L4527,"")," ")</f>
        <v/>
      </c>
      <c r="S4527" s="133">
        <f>IFERROR(IF(M4527&lt;=0.005,IF(F4527="",L4527,0),IF(F4527&lt;&gt;"",0,IF(P4527="",0,IF(P4527="H",0,IF(Q4527&lt;Veriler!$G$2,L4527*Veriler!$G$2,L4527*Q4527)))))," ")</f>
        <v>0</v>
      </c>
      <c r="T4527" s="133">
        <f>IF(Veriler!T4527&lt;=0.1, S4527, IF(AND(Veriler!T4527&gt;0.1, F4527="", P4527="E"), IF(Q4527&gt;Veriler!$G$2, Q4527*S4527, IF(Q4527&lt;Veriler!$G$2, Veriler!$G$2*S4527, Q4527*S4527)), 0))</f>
        <v>0</v>
      </c>
      <c r="U4527" s="133" t="str">
        <f t="shared" ref="U4527:U4540" si="1431">IF(T4527=0," ",T4527)</f>
        <v xml:space="preserve"> </v>
      </c>
      <c r="V4527" s="134" t="str">
        <f>IFERROR(IF(O4527="%10 sınırı aşılmıştır.",L4527-T4527,IFERROR(IF(F4527="",IF(S4527=1,0,IF(L4527-S4527=0,"",L4527-S4527)),IF(Veriler!M4527="",L4527,IF(L4527*Veriler!M4527=0,"",L4527*Veriler!M4527))),L4527)),0)</f>
        <v/>
      </c>
      <c r="W4527" s="146"/>
      <c r="X4527" s="146"/>
      <c r="Y4527" s="146"/>
    </row>
    <row r="4528" spans="1:25" s="99" customFormat="1" ht="54.75" customHeight="1" x14ac:dyDescent="0.25">
      <c r="A4528" s="96">
        <f t="shared" ref="A4528:A4540" si="1432">A4527+1</f>
        <v>3334</v>
      </c>
      <c r="B4528" s="175"/>
      <c r="C4528" s="176"/>
      <c r="D4528" s="113"/>
      <c r="E4528" s="115"/>
      <c r="F4528" s="174"/>
      <c r="G4528" s="114" t="str">
        <f t="shared" si="1427"/>
        <v/>
      </c>
      <c r="H4528" s="115"/>
      <c r="I4528" s="115"/>
      <c r="J4528" s="115"/>
      <c r="K4528" s="115"/>
      <c r="L4528" s="133" t="str">
        <f t="shared" si="1428"/>
        <v/>
      </c>
      <c r="M4528" s="116" t="str">
        <f>IF(L4528="", "", L4528/Veriler!$X$1)</f>
        <v/>
      </c>
      <c r="N4528" s="116" t="str">
        <f>IF(F4528&lt;&gt;"", "İthal Girdi", IF(Veriler!T4528="", "", IF(Veriler!S4528="H", "%0,5 üzerindedir", IF(Veriler!T4528&gt;0.1, "%10 sınırı aşılmıştır.", "Uygun"))))</f>
        <v>%0,5 üzerindedir</v>
      </c>
      <c r="O4528" s="116" t="str">
        <f t="shared" si="1429"/>
        <v xml:space="preserve"> </v>
      </c>
      <c r="P4528" s="117"/>
      <c r="Q4528" s="118"/>
      <c r="R4528" s="119" t="str">
        <f t="shared" si="1430"/>
        <v/>
      </c>
      <c r="S4528" s="133">
        <f>IFERROR(IF(M4528&lt;=0.005,IF(F4528="",L4528,0),IF(F4528&lt;&gt;"",0,IF(P4528="",0,IF(P4528="H",0,IF(Q4528&lt;Veriler!$G$2,L4528*Veriler!$G$2,L4528*Q4528)))))," ")</f>
        <v>0</v>
      </c>
      <c r="T4528" s="133">
        <f>IF(Veriler!T4528&lt;=0.1, S4528, IF(AND(Veriler!T4528&gt;0.1, F4528="", P4528="E"), IF(Q4528&gt;Veriler!$G$2, Q4528*S4528, IF(Q4528&lt;Veriler!$G$2, Veriler!$G$2*S4528, Q4528*S4528)), 0))</f>
        <v>0</v>
      </c>
      <c r="U4528" s="133" t="str">
        <f t="shared" si="1431"/>
        <v xml:space="preserve"> </v>
      </c>
      <c r="V4528" s="134" t="str">
        <f>IFERROR(IF(O4528="%10 sınırı aşılmıştır.",L4528-T4528,IFERROR(IF(F4528="",IF(S4528=1,0,IF(L4528-S4528=0,"",L4528-S4528)),IF(Veriler!M4528="",L4528,IF(L4528*Veriler!M4528=0,"",L4528*Veriler!M4528))),L4528)),0)</f>
        <v/>
      </c>
      <c r="W4528" s="146"/>
      <c r="X4528" s="146"/>
      <c r="Y4528" s="146"/>
    </row>
    <row r="4529" spans="1:25" s="99" customFormat="1" ht="54.75" customHeight="1" x14ac:dyDescent="0.25">
      <c r="A4529" s="96">
        <f t="shared" si="1432"/>
        <v>3335</v>
      </c>
      <c r="B4529" s="175"/>
      <c r="C4529" s="176"/>
      <c r="D4529" s="113"/>
      <c r="E4529" s="115"/>
      <c r="F4529" s="174"/>
      <c r="G4529" s="114" t="str">
        <f t="shared" si="1427"/>
        <v/>
      </c>
      <c r="H4529" s="115"/>
      <c r="I4529" s="115"/>
      <c r="J4529" s="115"/>
      <c r="K4529" s="115"/>
      <c r="L4529" s="133" t="str">
        <f t="shared" si="1428"/>
        <v/>
      </c>
      <c r="M4529" s="116" t="str">
        <f>IF(L4529="", "", L4529/Veriler!$X$1)</f>
        <v/>
      </c>
      <c r="N4529" s="116" t="str">
        <f>IF(F4529&lt;&gt;"", "İthal Girdi", IF(Veriler!T4529="", "", IF(Veriler!S4529="H", "%0,5 üzerindedir", IF(Veriler!T4529&gt;0.1, "%10 sınırı aşılmıştır.", "Uygun"))))</f>
        <v>%0,5 üzerindedir</v>
      </c>
      <c r="O4529" s="116" t="str">
        <f t="shared" si="1429"/>
        <v xml:space="preserve"> </v>
      </c>
      <c r="P4529" s="117"/>
      <c r="Q4529" s="118"/>
      <c r="R4529" s="119" t="str">
        <f t="shared" si="1430"/>
        <v/>
      </c>
      <c r="S4529" s="133">
        <f>IFERROR(IF(M4529&lt;=0.005,IF(F4529="",L4529,0),IF(F4529&lt;&gt;"",0,IF(P4529="",0,IF(P4529="H",0,IF(Q4529&lt;Veriler!$G$2,L4529*Veriler!$G$2,L4529*Q4529)))))," ")</f>
        <v>0</v>
      </c>
      <c r="T4529" s="133">
        <f>IF(Veriler!T4529&lt;=0.1, S4529, IF(AND(Veriler!T4529&gt;0.1, F4529="", P4529="E"), IF(Q4529&gt;Veriler!$G$2, Q4529*S4529, IF(Q4529&lt;Veriler!$G$2, Veriler!$G$2*S4529, Q4529*S4529)), 0))</f>
        <v>0</v>
      </c>
      <c r="U4529" s="133" t="str">
        <f t="shared" si="1431"/>
        <v xml:space="preserve"> </v>
      </c>
      <c r="V4529" s="134" t="str">
        <f>IFERROR(IF(O4529="%10 sınırı aşılmıştır.",L4529-T4529,IFERROR(IF(F4529="",IF(S4529=1,0,IF(L4529-S4529=0,"",L4529-S4529)),IF(Veriler!M4529="",L4529,IF(L4529*Veriler!M4529=0,"",L4529*Veriler!M4529))),L4529)),0)</f>
        <v/>
      </c>
      <c r="W4529" s="146"/>
      <c r="X4529" s="146"/>
      <c r="Y4529" s="146"/>
    </row>
    <row r="4530" spans="1:25" s="99" customFormat="1" ht="54.75" customHeight="1" x14ac:dyDescent="0.25">
      <c r="A4530" s="96">
        <f t="shared" si="1432"/>
        <v>3336</v>
      </c>
      <c r="B4530" s="175"/>
      <c r="C4530" s="176"/>
      <c r="D4530" s="113"/>
      <c r="E4530" s="115"/>
      <c r="F4530" s="174"/>
      <c r="G4530" s="114" t="str">
        <f t="shared" si="1427"/>
        <v/>
      </c>
      <c r="H4530" s="115"/>
      <c r="I4530" s="115"/>
      <c r="J4530" s="115"/>
      <c r="K4530" s="115"/>
      <c r="L4530" s="133" t="str">
        <f t="shared" si="1428"/>
        <v/>
      </c>
      <c r="M4530" s="116" t="str">
        <f>IF(L4530="", "", L4530/Veriler!$X$1)</f>
        <v/>
      </c>
      <c r="N4530" s="116" t="str">
        <f>IF(F4530&lt;&gt;"", "İthal Girdi", IF(Veriler!T4530="", "", IF(Veriler!S4530="H", "%0,5 üzerindedir", IF(Veriler!T4530&gt;0.1, "%10 sınırı aşılmıştır.", "Uygun"))))</f>
        <v>%0,5 üzerindedir</v>
      </c>
      <c r="O4530" s="116" t="str">
        <f t="shared" si="1429"/>
        <v xml:space="preserve"> </v>
      </c>
      <c r="P4530" s="117"/>
      <c r="Q4530" s="118"/>
      <c r="R4530" s="119" t="str">
        <f t="shared" si="1430"/>
        <v/>
      </c>
      <c r="S4530" s="133">
        <f>IFERROR(IF(M4530&lt;=0.005,IF(F4530="",L4530,0),IF(F4530&lt;&gt;"",0,IF(P4530="",0,IF(P4530="H",0,IF(Q4530&lt;Veriler!$G$2,L4530*Veriler!$G$2,L4530*Q4530)))))," ")</f>
        <v>0</v>
      </c>
      <c r="T4530" s="133">
        <f>IF(Veriler!T4530&lt;=0.1, S4530, IF(AND(Veriler!T4530&gt;0.1, F4530="", P4530="E"), IF(Q4530&gt;Veriler!$G$2, Q4530*S4530, IF(Q4530&lt;Veriler!$G$2, Veriler!$G$2*S4530, Q4530*S4530)), 0))</f>
        <v>0</v>
      </c>
      <c r="U4530" s="133" t="str">
        <f t="shared" si="1431"/>
        <v xml:space="preserve"> </v>
      </c>
      <c r="V4530" s="134" t="str">
        <f>IFERROR(IF(O4530="%10 sınırı aşılmıştır.",L4530-T4530,IFERROR(IF(F4530="",IF(S4530=1,0,IF(L4530-S4530=0,"",L4530-S4530)),IF(Veriler!M4530="",L4530,IF(L4530*Veriler!M4530=0,"",L4530*Veriler!M4530))),L4530)),0)</f>
        <v/>
      </c>
      <c r="W4530" s="146"/>
      <c r="X4530" s="146"/>
      <c r="Y4530" s="146"/>
    </row>
    <row r="4531" spans="1:25" s="99" customFormat="1" ht="54.75" customHeight="1" x14ac:dyDescent="0.25">
      <c r="A4531" s="96">
        <f t="shared" si="1432"/>
        <v>3337</v>
      </c>
      <c r="B4531" s="175"/>
      <c r="C4531" s="176"/>
      <c r="D4531" s="113"/>
      <c r="E4531" s="115"/>
      <c r="F4531" s="174"/>
      <c r="G4531" s="114" t="str">
        <f t="shared" si="1427"/>
        <v/>
      </c>
      <c r="H4531" s="115"/>
      <c r="I4531" s="115"/>
      <c r="J4531" s="115"/>
      <c r="K4531" s="115"/>
      <c r="L4531" s="133" t="str">
        <f t="shared" si="1428"/>
        <v/>
      </c>
      <c r="M4531" s="116" t="str">
        <f>IF(L4531="", "", L4531/Veriler!$X$1)</f>
        <v/>
      </c>
      <c r="N4531" s="116" t="str">
        <f>IF(F4531&lt;&gt;"", "İthal Girdi", IF(Veriler!T4531="", "", IF(Veriler!S4531="H", "%0,5 üzerindedir", IF(Veriler!T4531&gt;0.1, "%10 sınırı aşılmıştır.", "Uygun"))))</f>
        <v>%0,5 üzerindedir</v>
      </c>
      <c r="O4531" s="116" t="str">
        <f t="shared" si="1429"/>
        <v xml:space="preserve"> </v>
      </c>
      <c r="P4531" s="117"/>
      <c r="Q4531" s="118"/>
      <c r="R4531" s="119" t="str">
        <f t="shared" si="1430"/>
        <v/>
      </c>
      <c r="S4531" s="133">
        <f>IFERROR(IF(M4531&lt;=0.005,IF(F4531="",L4531,0),IF(F4531&lt;&gt;"",0,IF(P4531="",0,IF(P4531="H",0,IF(Q4531&lt;Veriler!$G$2,L4531*Veriler!$G$2,L4531*Q4531)))))," ")</f>
        <v>0</v>
      </c>
      <c r="T4531" s="133">
        <f>IF(Veriler!T4531&lt;=0.1, S4531, IF(AND(Veriler!T4531&gt;0.1, F4531="", P4531="E"), IF(Q4531&gt;Veriler!$G$2, Q4531*S4531, IF(Q4531&lt;Veriler!$G$2, Veriler!$G$2*S4531, Q4531*S4531)), 0))</f>
        <v>0</v>
      </c>
      <c r="U4531" s="133" t="str">
        <f t="shared" si="1431"/>
        <v xml:space="preserve"> </v>
      </c>
      <c r="V4531" s="134" t="str">
        <f>IFERROR(IF(O4531="%10 sınırı aşılmıştır.",L4531-T4531,IFERROR(IF(F4531="",IF(S4531=1,0,IF(L4531-S4531=0,"",L4531-S4531)),IF(Veriler!M4531="",L4531,IF(L4531*Veriler!M4531=0,"",L4531*Veriler!M4531))),L4531)),0)</f>
        <v/>
      </c>
      <c r="W4531" s="146"/>
      <c r="X4531" s="146"/>
      <c r="Y4531" s="146"/>
    </row>
    <row r="4532" spans="1:25" s="99" customFormat="1" ht="54.75" customHeight="1" x14ac:dyDescent="0.25">
      <c r="A4532" s="96">
        <f t="shared" si="1432"/>
        <v>3338</v>
      </c>
      <c r="B4532" s="175"/>
      <c r="C4532" s="176"/>
      <c r="D4532" s="113"/>
      <c r="E4532" s="115"/>
      <c r="F4532" s="174"/>
      <c r="G4532" s="114" t="str">
        <f t="shared" si="1427"/>
        <v/>
      </c>
      <c r="H4532" s="115"/>
      <c r="I4532" s="115"/>
      <c r="J4532" s="115"/>
      <c r="K4532" s="115"/>
      <c r="L4532" s="133" t="str">
        <f t="shared" si="1428"/>
        <v/>
      </c>
      <c r="M4532" s="116" t="str">
        <f>IF(L4532="", "", L4532/Veriler!$X$1)</f>
        <v/>
      </c>
      <c r="N4532" s="116" t="str">
        <f>IF(F4532&lt;&gt;"", "İthal Girdi", IF(Veriler!T4532="", "", IF(Veriler!S4532="H", "%0,5 üzerindedir", IF(Veriler!T4532&gt;0.1, "%10 sınırı aşılmıştır.", "Uygun"))))</f>
        <v>%0,5 üzerindedir</v>
      </c>
      <c r="O4532" s="116" t="str">
        <f t="shared" si="1429"/>
        <v xml:space="preserve"> </v>
      </c>
      <c r="P4532" s="117"/>
      <c r="Q4532" s="118"/>
      <c r="R4532" s="119" t="str">
        <f t="shared" si="1430"/>
        <v/>
      </c>
      <c r="S4532" s="133">
        <f>IFERROR(IF(M4532&lt;=0.005,IF(F4532="",L4532,0),IF(F4532&lt;&gt;"",0,IF(P4532="",0,IF(P4532="H",0,IF(Q4532&lt;Veriler!$G$2,L4532*Veriler!$G$2,L4532*Q4532)))))," ")</f>
        <v>0</v>
      </c>
      <c r="T4532" s="133">
        <f>IF(Veriler!T4532&lt;=0.1, S4532, IF(AND(Veriler!T4532&gt;0.1, F4532="", P4532="E"), IF(Q4532&gt;Veriler!$G$2, Q4532*S4532, IF(Q4532&lt;Veriler!$G$2, Veriler!$G$2*S4532, Q4532*S4532)), 0))</f>
        <v>0</v>
      </c>
      <c r="U4532" s="133" t="str">
        <f t="shared" si="1431"/>
        <v xml:space="preserve"> </v>
      </c>
      <c r="V4532" s="134" t="str">
        <f>IFERROR(IF(O4532="%10 sınırı aşılmıştır.",L4532-T4532,IFERROR(IF(F4532="",IF(S4532=1,0,IF(L4532-S4532=0,"",L4532-S4532)),IF(Veriler!M4532="",L4532,IF(L4532*Veriler!M4532=0,"",L4532*Veriler!M4532))),L4532)),0)</f>
        <v/>
      </c>
      <c r="W4532" s="146"/>
      <c r="X4532" s="146"/>
      <c r="Y4532" s="146"/>
    </row>
    <row r="4533" spans="1:25" s="99" customFormat="1" ht="54.75" customHeight="1" x14ac:dyDescent="0.25">
      <c r="A4533" s="96">
        <f t="shared" si="1432"/>
        <v>3339</v>
      </c>
      <c r="B4533" s="175"/>
      <c r="C4533" s="176"/>
      <c r="D4533" s="113"/>
      <c r="E4533" s="115"/>
      <c r="F4533" s="174"/>
      <c r="G4533" s="114" t="str">
        <f t="shared" si="1427"/>
        <v/>
      </c>
      <c r="H4533" s="115"/>
      <c r="I4533" s="115"/>
      <c r="J4533" s="115"/>
      <c r="K4533" s="115"/>
      <c r="L4533" s="133" t="str">
        <f t="shared" si="1428"/>
        <v/>
      </c>
      <c r="M4533" s="116" t="str">
        <f>IF(L4533="", "", L4533/Veriler!$X$1)</f>
        <v/>
      </c>
      <c r="N4533" s="116" t="str">
        <f>IF(F4533&lt;&gt;"", "İthal Girdi", IF(Veriler!T4533="", "", IF(Veriler!S4533="H", "%0,5 üzerindedir", IF(Veriler!T4533&gt;0.1, "%10 sınırı aşılmıştır.", "Uygun"))))</f>
        <v>%0,5 üzerindedir</v>
      </c>
      <c r="O4533" s="116" t="str">
        <f t="shared" si="1429"/>
        <v xml:space="preserve"> </v>
      </c>
      <c r="P4533" s="117"/>
      <c r="Q4533" s="118"/>
      <c r="R4533" s="119" t="str">
        <f t="shared" si="1430"/>
        <v/>
      </c>
      <c r="S4533" s="133">
        <f>IFERROR(IF(M4533&lt;=0.005,IF(F4533="",L4533,0),IF(F4533&lt;&gt;"",0,IF(P4533="",0,IF(P4533="H",0,IF(Q4533&lt;Veriler!$G$2,L4533*Veriler!$G$2,L4533*Q4533)))))," ")</f>
        <v>0</v>
      </c>
      <c r="T4533" s="133">
        <f>IF(Veriler!T4533&lt;=0.1, S4533, IF(AND(Veriler!T4533&gt;0.1, F4533="", P4533="E"), IF(Q4533&gt;Veriler!$G$2, Q4533*S4533, IF(Q4533&lt;Veriler!$G$2, Veriler!$G$2*S4533, Q4533*S4533)), 0))</f>
        <v>0</v>
      </c>
      <c r="U4533" s="133" t="str">
        <f t="shared" si="1431"/>
        <v xml:space="preserve"> </v>
      </c>
      <c r="V4533" s="134" t="str">
        <f>IFERROR(IF(O4533="%10 sınırı aşılmıştır.",L4533-T4533,IFERROR(IF(F4533="",IF(S4533=1,0,IF(L4533-S4533=0,"",L4533-S4533)),IF(Veriler!M4533="",L4533,IF(L4533*Veriler!M4533=0,"",L4533*Veriler!M4533))),L4533)),0)</f>
        <v/>
      </c>
      <c r="W4533" s="146"/>
      <c r="X4533" s="146"/>
      <c r="Y4533" s="146"/>
    </row>
    <row r="4534" spans="1:25" s="99" customFormat="1" ht="54.75" customHeight="1" x14ac:dyDescent="0.25">
      <c r="A4534" s="96">
        <f t="shared" si="1432"/>
        <v>3340</v>
      </c>
      <c r="B4534" s="175"/>
      <c r="C4534" s="176"/>
      <c r="D4534" s="113"/>
      <c r="E4534" s="115"/>
      <c r="F4534" s="174"/>
      <c r="G4534" s="114" t="str">
        <f t="shared" si="1427"/>
        <v/>
      </c>
      <c r="H4534" s="115"/>
      <c r="I4534" s="115"/>
      <c r="J4534" s="115"/>
      <c r="K4534" s="115"/>
      <c r="L4534" s="133" t="str">
        <f t="shared" si="1428"/>
        <v/>
      </c>
      <c r="M4534" s="116" t="str">
        <f>IF(L4534="", "", L4534/Veriler!$X$1)</f>
        <v/>
      </c>
      <c r="N4534" s="116" t="str">
        <f>IF(F4534&lt;&gt;"", "İthal Girdi", IF(Veriler!T4534="", "", IF(Veriler!S4534="H", "%0,5 üzerindedir", IF(Veriler!T4534&gt;0.1, "%10 sınırı aşılmıştır.", "Uygun"))))</f>
        <v>%0,5 üzerindedir</v>
      </c>
      <c r="O4534" s="116" t="str">
        <f t="shared" si="1429"/>
        <v xml:space="preserve"> </v>
      </c>
      <c r="P4534" s="117"/>
      <c r="Q4534" s="118"/>
      <c r="R4534" s="119" t="str">
        <f t="shared" si="1430"/>
        <v/>
      </c>
      <c r="S4534" s="133">
        <f>IFERROR(IF(M4534&lt;=0.005,IF(F4534="",L4534,0),IF(F4534&lt;&gt;"",0,IF(P4534="",0,IF(P4534="H",0,IF(Q4534&lt;Veriler!$G$2,L4534*Veriler!$G$2,L4534*Q4534)))))," ")</f>
        <v>0</v>
      </c>
      <c r="T4534" s="133">
        <f>IF(Veriler!T4534&lt;=0.1, S4534, IF(AND(Veriler!T4534&gt;0.1, F4534="", P4534="E"), IF(Q4534&gt;Veriler!$G$2, Q4534*S4534, IF(Q4534&lt;Veriler!$G$2, Veriler!$G$2*S4534, Q4534*S4534)), 0))</f>
        <v>0</v>
      </c>
      <c r="U4534" s="133" t="str">
        <f t="shared" si="1431"/>
        <v xml:space="preserve"> </v>
      </c>
      <c r="V4534" s="134" t="str">
        <f>IFERROR(IF(O4534="%10 sınırı aşılmıştır.",L4534-T4534,IFERROR(IF(F4534="",IF(S4534=1,0,IF(L4534-S4534=0,"",L4534-S4534)),IF(Veriler!M4534="",L4534,IF(L4534*Veriler!M4534=0,"",L4534*Veriler!M4534))),L4534)),0)</f>
        <v/>
      </c>
      <c r="W4534" s="146"/>
      <c r="X4534" s="146"/>
      <c r="Y4534" s="146"/>
    </row>
    <row r="4535" spans="1:25" s="99" customFormat="1" ht="54.75" customHeight="1" x14ac:dyDescent="0.25">
      <c r="A4535" s="96">
        <f t="shared" si="1432"/>
        <v>3341</v>
      </c>
      <c r="B4535" s="175"/>
      <c r="C4535" s="176"/>
      <c r="D4535" s="113"/>
      <c r="E4535" s="115"/>
      <c r="F4535" s="174"/>
      <c r="G4535" s="114" t="str">
        <f t="shared" si="1427"/>
        <v/>
      </c>
      <c r="H4535" s="115"/>
      <c r="I4535" s="115"/>
      <c r="J4535" s="115"/>
      <c r="K4535" s="115"/>
      <c r="L4535" s="133" t="str">
        <f t="shared" si="1428"/>
        <v/>
      </c>
      <c r="M4535" s="116" t="str">
        <f>IF(L4535="", "", L4535/Veriler!$X$1)</f>
        <v/>
      </c>
      <c r="N4535" s="116" t="str">
        <f>IF(F4535&lt;&gt;"", "İthal Girdi", IF(Veriler!T4535="", "", IF(Veriler!S4535="H", "%0,5 üzerindedir", IF(Veriler!T4535&gt;0.1, "%10 sınırı aşılmıştır.", "Uygun"))))</f>
        <v>%0,5 üzerindedir</v>
      </c>
      <c r="O4535" s="116" t="str">
        <f t="shared" si="1429"/>
        <v xml:space="preserve"> </v>
      </c>
      <c r="P4535" s="117"/>
      <c r="Q4535" s="118"/>
      <c r="R4535" s="119" t="str">
        <f t="shared" si="1430"/>
        <v/>
      </c>
      <c r="S4535" s="133">
        <f>IFERROR(IF(M4535&lt;=0.005,IF(F4535="",L4535,0),IF(F4535&lt;&gt;"",0,IF(P4535="",0,IF(P4535="H",0,IF(Q4535&lt;Veriler!$G$2,L4535*Veriler!$G$2,L4535*Q4535)))))," ")</f>
        <v>0</v>
      </c>
      <c r="T4535" s="133">
        <f>IF(Veriler!T4535&lt;=0.1, S4535, IF(AND(Veriler!T4535&gt;0.1, F4535="", P4535="E"), IF(Q4535&gt;Veriler!$G$2, Q4535*S4535, IF(Q4535&lt;Veriler!$G$2, Veriler!$G$2*S4535, Q4535*S4535)), 0))</f>
        <v>0</v>
      </c>
      <c r="U4535" s="133" t="str">
        <f t="shared" si="1431"/>
        <v xml:space="preserve"> </v>
      </c>
      <c r="V4535" s="134" t="str">
        <f>IFERROR(IF(O4535="%10 sınırı aşılmıştır.",L4535-T4535,IFERROR(IF(F4535="",IF(S4535=1,0,IF(L4535-S4535=0,"",L4535-S4535)),IF(Veriler!M4535="",L4535,IF(L4535*Veriler!M4535=0,"",L4535*Veriler!M4535))),L4535)),0)</f>
        <v/>
      </c>
      <c r="W4535" s="146"/>
      <c r="X4535" s="146"/>
      <c r="Y4535" s="146"/>
    </row>
    <row r="4536" spans="1:25" s="99" customFormat="1" ht="54.75" customHeight="1" x14ac:dyDescent="0.25">
      <c r="A4536" s="96">
        <f t="shared" si="1432"/>
        <v>3342</v>
      </c>
      <c r="B4536" s="175"/>
      <c r="C4536" s="176"/>
      <c r="D4536" s="113"/>
      <c r="E4536" s="115"/>
      <c r="F4536" s="174"/>
      <c r="G4536" s="114" t="str">
        <f t="shared" si="1427"/>
        <v/>
      </c>
      <c r="H4536" s="115"/>
      <c r="I4536" s="115"/>
      <c r="J4536" s="115"/>
      <c r="K4536" s="115"/>
      <c r="L4536" s="133" t="str">
        <f t="shared" si="1428"/>
        <v/>
      </c>
      <c r="M4536" s="116" t="str">
        <f>IF(L4536="", "", L4536/Veriler!$X$1)</f>
        <v/>
      </c>
      <c r="N4536" s="116" t="str">
        <f>IF(F4536&lt;&gt;"", "İthal Girdi", IF(Veriler!T4536="", "", IF(Veriler!S4536="H", "%0,5 üzerindedir", IF(Veriler!T4536&gt;0.1, "%10 sınırı aşılmıştır.", "Uygun"))))</f>
        <v>%0,5 üzerindedir</v>
      </c>
      <c r="O4536" s="116" t="str">
        <f t="shared" si="1429"/>
        <v xml:space="preserve"> </v>
      </c>
      <c r="P4536" s="117"/>
      <c r="Q4536" s="118"/>
      <c r="R4536" s="119" t="str">
        <f t="shared" si="1430"/>
        <v/>
      </c>
      <c r="S4536" s="133">
        <f>IFERROR(IF(M4536&lt;=0.005,IF(F4536="",L4536,0),IF(F4536&lt;&gt;"",0,IF(P4536="",0,IF(P4536="H",0,IF(Q4536&lt;Veriler!$G$2,L4536*Veriler!$G$2,L4536*Q4536)))))," ")</f>
        <v>0</v>
      </c>
      <c r="T4536" s="133">
        <f>IF(Veriler!T4536&lt;=0.1, S4536, IF(AND(Veriler!T4536&gt;0.1, F4536="", P4536="E"), IF(Q4536&gt;Veriler!$G$2, Q4536*S4536, IF(Q4536&lt;Veriler!$G$2, Veriler!$G$2*S4536, Q4536*S4536)), 0))</f>
        <v>0</v>
      </c>
      <c r="U4536" s="133" t="str">
        <f t="shared" si="1431"/>
        <v xml:space="preserve"> </v>
      </c>
      <c r="V4536" s="134" t="str">
        <f>IFERROR(IF(O4536="%10 sınırı aşılmıştır.",L4536-T4536,IFERROR(IF(F4536="",IF(S4536=1,0,IF(L4536-S4536=0,"",L4536-S4536)),IF(Veriler!M4536="",L4536,IF(L4536*Veriler!M4536=0,"",L4536*Veriler!M4536))),L4536)),0)</f>
        <v/>
      </c>
      <c r="W4536" s="146"/>
      <c r="X4536" s="146"/>
      <c r="Y4536" s="146"/>
    </row>
    <row r="4537" spans="1:25" s="99" customFormat="1" ht="54.75" customHeight="1" x14ac:dyDescent="0.25">
      <c r="A4537" s="96">
        <f t="shared" si="1432"/>
        <v>3343</v>
      </c>
      <c r="B4537" s="175"/>
      <c r="C4537" s="176"/>
      <c r="D4537" s="113"/>
      <c r="E4537" s="115"/>
      <c r="F4537" s="174"/>
      <c r="G4537" s="114" t="str">
        <f t="shared" si="1427"/>
        <v/>
      </c>
      <c r="H4537" s="115"/>
      <c r="I4537" s="115"/>
      <c r="J4537" s="115"/>
      <c r="K4537" s="115"/>
      <c r="L4537" s="133" t="str">
        <f t="shared" si="1428"/>
        <v/>
      </c>
      <c r="M4537" s="116" t="str">
        <f>IF(L4537="", "", L4537/Veriler!$X$1)</f>
        <v/>
      </c>
      <c r="N4537" s="116" t="str">
        <f>IF(F4537&lt;&gt;"", "İthal Girdi", IF(Veriler!T4537="", "", IF(Veriler!S4537="H", "%0,5 üzerindedir", IF(Veriler!T4537&gt;0.1, "%10 sınırı aşılmıştır.", "Uygun"))))</f>
        <v>%0,5 üzerindedir</v>
      </c>
      <c r="O4537" s="116" t="str">
        <f t="shared" si="1429"/>
        <v xml:space="preserve"> </v>
      </c>
      <c r="P4537" s="117"/>
      <c r="Q4537" s="118"/>
      <c r="R4537" s="119" t="str">
        <f t="shared" si="1430"/>
        <v/>
      </c>
      <c r="S4537" s="133">
        <f>IFERROR(IF(M4537&lt;=0.005,IF(F4537="",L4537,0),IF(F4537&lt;&gt;"",0,IF(P4537="",0,IF(P4537="H",0,IF(Q4537&lt;Veriler!$G$2,L4537*Veriler!$G$2,L4537*Q4537)))))," ")</f>
        <v>0</v>
      </c>
      <c r="T4537" s="133">
        <f>IF(Veriler!T4537&lt;=0.1, S4537, IF(AND(Veriler!T4537&gt;0.1, F4537="", P4537="E"), IF(Q4537&gt;Veriler!$G$2, Q4537*S4537, IF(Q4537&lt;Veriler!$G$2, Veriler!$G$2*S4537, Q4537*S4537)), 0))</f>
        <v>0</v>
      </c>
      <c r="U4537" s="133" t="str">
        <f t="shared" si="1431"/>
        <v xml:space="preserve"> </v>
      </c>
      <c r="V4537" s="134" t="str">
        <f>IFERROR(IF(O4537="%10 sınırı aşılmıştır.",L4537-T4537,IFERROR(IF(F4537="",IF(S4537=1,0,IF(L4537-S4537=0,"",L4537-S4537)),IF(Veriler!M4537="",L4537,IF(L4537*Veriler!M4537=0,"",L4537*Veriler!M4537))),L4537)),0)</f>
        <v/>
      </c>
      <c r="W4537" s="146"/>
      <c r="X4537" s="146"/>
      <c r="Y4537" s="146"/>
    </row>
    <row r="4538" spans="1:25" s="99" customFormat="1" ht="54.75" customHeight="1" x14ac:dyDescent="0.25">
      <c r="A4538" s="96">
        <f t="shared" si="1432"/>
        <v>3344</v>
      </c>
      <c r="B4538" s="175"/>
      <c r="C4538" s="176"/>
      <c r="D4538" s="113"/>
      <c r="E4538" s="115"/>
      <c r="F4538" s="174"/>
      <c r="G4538" s="114" t="str">
        <f t="shared" si="1427"/>
        <v/>
      </c>
      <c r="H4538" s="115"/>
      <c r="I4538" s="115"/>
      <c r="J4538" s="115"/>
      <c r="K4538" s="115"/>
      <c r="L4538" s="133" t="str">
        <f t="shared" si="1428"/>
        <v/>
      </c>
      <c r="M4538" s="116" t="str">
        <f>IF(L4538="", "", L4538/Veriler!$X$1)</f>
        <v/>
      </c>
      <c r="N4538" s="116" t="str">
        <f>IF(F4538&lt;&gt;"", "İthal Girdi", IF(Veriler!T4538="", "", IF(Veriler!S4538="H", "%0,5 üzerindedir", IF(Veriler!T4538&gt;0.1, "%10 sınırı aşılmıştır.", "Uygun"))))</f>
        <v>%0,5 üzerindedir</v>
      </c>
      <c r="O4538" s="116" t="str">
        <f t="shared" si="1429"/>
        <v xml:space="preserve"> </v>
      </c>
      <c r="P4538" s="117"/>
      <c r="Q4538" s="118"/>
      <c r="R4538" s="119" t="str">
        <f t="shared" si="1430"/>
        <v/>
      </c>
      <c r="S4538" s="133">
        <f>IFERROR(IF(M4538&lt;=0.005,IF(F4538="",L4538,0),IF(F4538&lt;&gt;"",0,IF(P4538="",0,IF(P4538="H",0,IF(Q4538&lt;Veriler!$G$2,L4538*Veriler!$G$2,L4538*Q4538)))))," ")</f>
        <v>0</v>
      </c>
      <c r="T4538" s="133">
        <f>IF(Veriler!T4538&lt;=0.1, S4538, IF(AND(Veriler!T4538&gt;0.1, F4538="", P4538="E"), IF(Q4538&gt;Veriler!$G$2, Q4538*S4538, IF(Q4538&lt;Veriler!$G$2, Veriler!$G$2*S4538, Q4538*S4538)), 0))</f>
        <v>0</v>
      </c>
      <c r="U4538" s="133" t="str">
        <f t="shared" si="1431"/>
        <v xml:space="preserve"> </v>
      </c>
      <c r="V4538" s="134" t="str">
        <f>IFERROR(IF(O4538="%10 sınırı aşılmıştır.",L4538-T4538,IFERROR(IF(F4538="",IF(S4538=1,0,IF(L4538-S4538=0,"",L4538-S4538)),IF(Veriler!M4538="",L4538,IF(L4538*Veriler!M4538=0,"",L4538*Veriler!M4538))),L4538)),0)</f>
        <v/>
      </c>
      <c r="W4538" s="146"/>
      <c r="X4538" s="146"/>
      <c r="Y4538" s="146"/>
    </row>
    <row r="4539" spans="1:25" s="99" customFormat="1" ht="54.75" customHeight="1" x14ac:dyDescent="0.25">
      <c r="A4539" s="96">
        <f t="shared" si="1432"/>
        <v>3345</v>
      </c>
      <c r="B4539" s="175"/>
      <c r="C4539" s="176"/>
      <c r="D4539" s="113"/>
      <c r="E4539" s="115"/>
      <c r="F4539" s="174"/>
      <c r="G4539" s="114" t="str">
        <f t="shared" si="1427"/>
        <v/>
      </c>
      <c r="H4539" s="115"/>
      <c r="I4539" s="115"/>
      <c r="J4539" s="115"/>
      <c r="K4539" s="115"/>
      <c r="L4539" s="133" t="str">
        <f t="shared" si="1428"/>
        <v/>
      </c>
      <c r="M4539" s="116" t="str">
        <f>IF(L4539="", "", L4539/Veriler!$X$1)</f>
        <v/>
      </c>
      <c r="N4539" s="116" t="str">
        <f>IF(F4539&lt;&gt;"", "İthal Girdi", IF(Veriler!T4539="", "", IF(Veriler!S4539="H", "%0,5 üzerindedir", IF(Veriler!T4539&gt;0.1, "%10 sınırı aşılmıştır.", "Uygun"))))</f>
        <v>%0,5 üzerindedir</v>
      </c>
      <c r="O4539" s="116" t="str">
        <f t="shared" si="1429"/>
        <v xml:space="preserve"> </v>
      </c>
      <c r="P4539" s="117"/>
      <c r="Q4539" s="118"/>
      <c r="R4539" s="119" t="str">
        <f t="shared" si="1430"/>
        <v/>
      </c>
      <c r="S4539" s="133">
        <f>IFERROR(IF(M4539&lt;=0.005,IF(F4539="",L4539,0),IF(F4539&lt;&gt;"",0,IF(P4539="",0,IF(P4539="H",0,IF(Q4539&lt;Veriler!$G$2,L4539*Veriler!$G$2,L4539*Q4539)))))," ")</f>
        <v>0</v>
      </c>
      <c r="T4539" s="133">
        <f>IF(Veriler!T4539&lt;=0.1, S4539, IF(AND(Veriler!T4539&gt;0.1, F4539="", P4539="E"), IF(Q4539&gt;Veriler!$G$2, Q4539*S4539, IF(Q4539&lt;Veriler!$G$2, Veriler!$G$2*S4539, Q4539*S4539)), 0))</f>
        <v>0</v>
      </c>
      <c r="U4539" s="133" t="str">
        <f t="shared" si="1431"/>
        <v xml:space="preserve"> </v>
      </c>
      <c r="V4539" s="134" t="str">
        <f>IFERROR(IF(O4539="%10 sınırı aşılmıştır.",L4539-T4539,IFERROR(IF(F4539="",IF(S4539=1,0,IF(L4539-S4539=0,"",L4539-S4539)),IF(Veriler!M4539="",L4539,IF(L4539*Veriler!M4539=0,"",L4539*Veriler!M4539))),L4539)),0)</f>
        <v/>
      </c>
      <c r="W4539" s="146"/>
      <c r="X4539" s="146"/>
      <c r="Y4539" s="146"/>
    </row>
    <row r="4540" spans="1:25" s="99" customFormat="1" ht="54.75" customHeight="1" x14ac:dyDescent="0.25">
      <c r="A4540" s="96">
        <f t="shared" si="1432"/>
        <v>3346</v>
      </c>
      <c r="B4540" s="175"/>
      <c r="C4540" s="176"/>
      <c r="D4540" s="113"/>
      <c r="E4540" s="115"/>
      <c r="F4540" s="174"/>
      <c r="G4540" s="114" t="str">
        <f t="shared" si="1427"/>
        <v/>
      </c>
      <c r="H4540" s="115"/>
      <c r="I4540" s="115"/>
      <c r="J4540" s="115"/>
      <c r="K4540" s="115"/>
      <c r="L4540" s="133" t="str">
        <f t="shared" si="1428"/>
        <v/>
      </c>
      <c r="M4540" s="116" t="str">
        <f>IF(L4540="", "", L4540/Veriler!$X$1)</f>
        <v/>
      </c>
      <c r="N4540" s="116" t="str">
        <f>IF(F4540&lt;&gt;"", "İthal Girdi", IF(Veriler!T4540="", "", IF(Veriler!S4540="H", "%0,5 üzerindedir", IF(Veriler!T4540&gt;0.1, "%10 sınırı aşılmıştır.", "Uygun"))))</f>
        <v>%0,5 üzerindedir</v>
      </c>
      <c r="O4540" s="116" t="str">
        <f t="shared" si="1429"/>
        <v xml:space="preserve"> </v>
      </c>
      <c r="P4540" s="117"/>
      <c r="Q4540" s="118"/>
      <c r="R4540" s="119" t="str">
        <f t="shared" si="1430"/>
        <v/>
      </c>
      <c r="S4540" s="133">
        <f>IFERROR(IF(M4540&lt;=0.005,IF(F4540="",L4540,0),IF(F4540&lt;&gt;"",0,IF(P4540="",0,IF(P4540="H",0,IF(Q4540&lt;Veriler!$G$2,L4540*Veriler!$G$2,L4540*Q4540)))))," ")</f>
        <v>0</v>
      </c>
      <c r="T4540" s="133">
        <f>IF(Veriler!T4540&lt;=0.1, S4540, IF(AND(Veriler!T4540&gt;0.1, F4540="", P4540="E"), IF(Q4540&gt;Veriler!$G$2, Q4540*S4540, IF(Q4540&lt;Veriler!$G$2, Veriler!$G$2*S4540, Q4540*S4540)), 0))</f>
        <v>0</v>
      </c>
      <c r="U4540" s="133" t="str">
        <f t="shared" si="1431"/>
        <v xml:space="preserve"> </v>
      </c>
      <c r="V4540" s="134" t="str">
        <f>IFERROR(IF(O4540="%10 sınırı aşılmıştır.",L4540-T4540,IFERROR(IF(F4540="",IF(S4540=1,0,IF(L4540-S4540=0,"",L4540-S4540)),IF(Veriler!M4540="",L4540,IF(L4540*Veriler!M4540=0,"",L4540*Veriler!M4540))),L4540)),0)</f>
        <v/>
      </c>
      <c r="W4540" s="146"/>
      <c r="X4540" s="146"/>
      <c r="Y4540" s="146"/>
    </row>
    <row r="4541" spans="1:25" s="99" customFormat="1" ht="36" hidden="1" customHeight="1" x14ac:dyDescent="0.25">
      <c r="A4541" s="101"/>
      <c r="B4541" s="191" t="s">
        <v>16</v>
      </c>
      <c r="C4541" s="176"/>
      <c r="D4541" s="120"/>
      <c r="E4541" s="171"/>
      <c r="F4541" s="172"/>
      <c r="G4541" s="121"/>
      <c r="H4541" s="115"/>
      <c r="I4541" s="115"/>
      <c r="J4541" s="115"/>
      <c r="K4541" s="115"/>
      <c r="L4541" s="121"/>
      <c r="M4541" s="121"/>
      <c r="N4541" s="121"/>
      <c r="O4541" s="121"/>
      <c r="P4541" s="120"/>
      <c r="Q4541" s="120"/>
      <c r="R4541" s="183"/>
      <c r="S4541" s="184"/>
      <c r="T4541" s="121"/>
      <c r="U4541" s="121"/>
      <c r="V4541" s="121"/>
      <c r="W4541" s="146"/>
      <c r="X4541" s="146"/>
      <c r="Y4541" s="146"/>
    </row>
    <row r="4542" spans="1:25" s="99" customFormat="1" ht="54.75" customHeight="1" x14ac:dyDescent="0.25">
      <c r="A4542" s="96">
        <f>A4540+1</f>
        <v>3347</v>
      </c>
      <c r="B4542" s="175"/>
      <c r="C4542" s="176"/>
      <c r="D4542" s="113"/>
      <c r="E4542" s="115"/>
      <c r="F4542" s="174"/>
      <c r="G4542" s="114" t="str">
        <f t="shared" ref="G4542:G4555" si="1433">IF(AND(F4542&lt;&gt;"",V4542&lt;&gt;"",L4542&lt;&gt;0),V4542/L4542,"")</f>
        <v/>
      </c>
      <c r="H4542" s="115"/>
      <c r="I4542" s="115"/>
      <c r="J4542" s="115"/>
      <c r="K4542" s="115"/>
      <c r="L4542" s="133" t="str">
        <f t="shared" ref="L4542:L4555" si="1434">IF(AND(H4542&lt;&gt;0, J4542&lt;&gt;0, K4542&lt;&gt;0), H4542*J4542*K4542, "")</f>
        <v/>
      </c>
      <c r="M4542" s="116" t="str">
        <f>IF(L4542="", "", L4542/Veriler!$X$1)</f>
        <v/>
      </c>
      <c r="N4542" s="116" t="str">
        <f>IF(F4542&lt;&gt;"", "İthal Girdi", IF(Veriler!T4542="", "", IF(Veriler!S4542="H", "%0,5 üzerindedir", IF(Veriler!T4542&gt;0.1, "%10 sınırı aşılmıştır.", "Uygun"))))</f>
        <v>%0,5 üzerindedir</v>
      </c>
      <c r="O4542" s="116" t="str">
        <f t="shared" ref="O4542:O4555" si="1435">IF(M4542=""," ",N4542)</f>
        <v xml:space="preserve"> </v>
      </c>
      <c r="P4542" s="117"/>
      <c r="Q4542" s="118"/>
      <c r="R4542" s="119" t="str">
        <f t="shared" ref="R4542:R4555" si="1436">IFERROR(IF(AND(T4542&lt;&gt;"",L4542&lt;&gt;"",L4542&lt;&gt;0,T4542&lt;&gt;0),T4542/L4542,"")," ")</f>
        <v/>
      </c>
      <c r="S4542" s="133">
        <f>IFERROR(IF(M4542&lt;=0.005,IF(F4542="",L4542,0),IF(F4542&lt;&gt;"",0,IF(P4542="",0,IF(P4542="H",0,IF(Q4542&lt;Veriler!$G$2,L4542*Veriler!$G$2,L4542*Q4542)))))," ")</f>
        <v>0</v>
      </c>
      <c r="T4542" s="133">
        <f>IF(Veriler!T4542&lt;=0.1, S4542, IF(AND(Veriler!T4542&gt;0.1, F4542="", P4542="E"), IF(Q4542&gt;Veriler!$G$2, Q4542*S4542, IF(Q4542&lt;Veriler!$G$2, Veriler!$G$2*S4542, Q4542*S4542)), 0))</f>
        <v>0</v>
      </c>
      <c r="U4542" s="133" t="str">
        <f t="shared" ref="U4542:U4555" si="1437">IF(T4542=0," ",T4542)</f>
        <v xml:space="preserve"> </v>
      </c>
      <c r="V4542" s="134" t="str">
        <f>IFERROR(IF(O4542="%10 sınırı aşılmıştır.",L4542-T4542,IFERROR(IF(F4542="",IF(S4542=1,0,IF(L4542-S4542=0,"",L4542-S4542)),IF(Veriler!M4542="",L4542,IF(L4542*Veriler!M4542=0,"",L4542*Veriler!M4542))),L4542)),0)</f>
        <v/>
      </c>
      <c r="W4542" s="146"/>
      <c r="X4542" s="146"/>
      <c r="Y4542" s="146"/>
    </row>
    <row r="4543" spans="1:25" s="99" customFormat="1" ht="54.75" customHeight="1" x14ac:dyDescent="0.25">
      <c r="A4543" s="96">
        <f t="shared" ref="A4543:A4555" si="1438">A4542+1</f>
        <v>3348</v>
      </c>
      <c r="B4543" s="175"/>
      <c r="C4543" s="176"/>
      <c r="D4543" s="113"/>
      <c r="E4543" s="115"/>
      <c r="F4543" s="174"/>
      <c r="G4543" s="114" t="str">
        <f t="shared" si="1433"/>
        <v/>
      </c>
      <c r="H4543" s="115"/>
      <c r="I4543" s="115"/>
      <c r="J4543" s="115"/>
      <c r="K4543" s="115"/>
      <c r="L4543" s="133" t="str">
        <f t="shared" si="1434"/>
        <v/>
      </c>
      <c r="M4543" s="116" t="str">
        <f>IF(L4543="", "", L4543/Veriler!$X$1)</f>
        <v/>
      </c>
      <c r="N4543" s="116" t="str">
        <f>IF(F4543&lt;&gt;"", "İthal Girdi", IF(Veriler!T4543="", "", IF(Veriler!S4543="H", "%0,5 üzerindedir", IF(Veriler!T4543&gt;0.1, "%10 sınırı aşılmıştır.", "Uygun"))))</f>
        <v>%0,5 üzerindedir</v>
      </c>
      <c r="O4543" s="116" t="str">
        <f t="shared" si="1435"/>
        <v xml:space="preserve"> </v>
      </c>
      <c r="P4543" s="117"/>
      <c r="Q4543" s="118"/>
      <c r="R4543" s="119" t="str">
        <f t="shared" si="1436"/>
        <v/>
      </c>
      <c r="S4543" s="133">
        <f>IFERROR(IF(M4543&lt;=0.005,IF(F4543="",L4543,0),IF(F4543&lt;&gt;"",0,IF(P4543="",0,IF(P4543="H",0,IF(Q4543&lt;Veriler!$G$2,L4543*Veriler!$G$2,L4543*Q4543)))))," ")</f>
        <v>0</v>
      </c>
      <c r="T4543" s="133">
        <f>IF(Veriler!T4543&lt;=0.1, S4543, IF(AND(Veriler!T4543&gt;0.1, F4543="", P4543="E"), IF(Q4543&gt;Veriler!$G$2, Q4543*S4543, IF(Q4543&lt;Veriler!$G$2, Veriler!$G$2*S4543, Q4543*S4543)), 0))</f>
        <v>0</v>
      </c>
      <c r="U4543" s="133" t="str">
        <f t="shared" si="1437"/>
        <v xml:space="preserve"> </v>
      </c>
      <c r="V4543" s="134" t="str">
        <f>IFERROR(IF(O4543="%10 sınırı aşılmıştır.",L4543-T4543,IFERROR(IF(F4543="",IF(S4543=1,0,IF(L4543-S4543=0,"",L4543-S4543)),IF(Veriler!M4543="",L4543,IF(L4543*Veriler!M4543=0,"",L4543*Veriler!M4543))),L4543)),0)</f>
        <v/>
      </c>
      <c r="W4543" s="146"/>
      <c r="X4543" s="146"/>
      <c r="Y4543" s="146"/>
    </row>
    <row r="4544" spans="1:25" s="99" customFormat="1" ht="54.75" customHeight="1" x14ac:dyDescent="0.25">
      <c r="A4544" s="96">
        <f t="shared" si="1438"/>
        <v>3349</v>
      </c>
      <c r="B4544" s="175"/>
      <c r="C4544" s="176"/>
      <c r="D4544" s="113"/>
      <c r="E4544" s="115"/>
      <c r="F4544" s="174"/>
      <c r="G4544" s="114" t="str">
        <f t="shared" si="1433"/>
        <v/>
      </c>
      <c r="H4544" s="115"/>
      <c r="I4544" s="115"/>
      <c r="J4544" s="115"/>
      <c r="K4544" s="115"/>
      <c r="L4544" s="133" t="str">
        <f t="shared" si="1434"/>
        <v/>
      </c>
      <c r="M4544" s="116" t="str">
        <f>IF(L4544="", "", L4544/Veriler!$X$1)</f>
        <v/>
      </c>
      <c r="N4544" s="116" t="str">
        <f>IF(F4544&lt;&gt;"", "İthal Girdi", IF(Veriler!T4544="", "", IF(Veriler!S4544="H", "%0,5 üzerindedir", IF(Veriler!T4544&gt;0.1, "%10 sınırı aşılmıştır.", "Uygun"))))</f>
        <v>%0,5 üzerindedir</v>
      </c>
      <c r="O4544" s="116" t="str">
        <f t="shared" si="1435"/>
        <v xml:space="preserve"> </v>
      </c>
      <c r="P4544" s="117"/>
      <c r="Q4544" s="118"/>
      <c r="R4544" s="119" t="str">
        <f t="shared" si="1436"/>
        <v/>
      </c>
      <c r="S4544" s="133">
        <f>IFERROR(IF(M4544&lt;=0.005,IF(F4544="",L4544,0),IF(F4544&lt;&gt;"",0,IF(P4544="",0,IF(P4544="H",0,IF(Q4544&lt;Veriler!$G$2,L4544*Veriler!$G$2,L4544*Q4544)))))," ")</f>
        <v>0</v>
      </c>
      <c r="T4544" s="133">
        <f>IF(Veriler!T4544&lt;=0.1, S4544, IF(AND(Veriler!T4544&gt;0.1, F4544="", P4544="E"), IF(Q4544&gt;Veriler!$G$2, Q4544*S4544, IF(Q4544&lt;Veriler!$G$2, Veriler!$G$2*S4544, Q4544*S4544)), 0))</f>
        <v>0</v>
      </c>
      <c r="U4544" s="133" t="str">
        <f t="shared" si="1437"/>
        <v xml:space="preserve"> </v>
      </c>
      <c r="V4544" s="134" t="str">
        <f>IFERROR(IF(O4544="%10 sınırı aşılmıştır.",L4544-T4544,IFERROR(IF(F4544="",IF(S4544=1,0,IF(L4544-S4544=0,"",L4544-S4544)),IF(Veriler!M4544="",L4544,IF(L4544*Veriler!M4544=0,"",L4544*Veriler!M4544))),L4544)),0)</f>
        <v/>
      </c>
      <c r="W4544" s="146"/>
      <c r="X4544" s="146"/>
      <c r="Y4544" s="146"/>
    </row>
    <row r="4545" spans="1:25" s="99" customFormat="1" ht="54.75" customHeight="1" x14ac:dyDescent="0.25">
      <c r="A4545" s="96">
        <f t="shared" si="1438"/>
        <v>3350</v>
      </c>
      <c r="B4545" s="175"/>
      <c r="C4545" s="176"/>
      <c r="D4545" s="113"/>
      <c r="E4545" s="115"/>
      <c r="F4545" s="174"/>
      <c r="G4545" s="114" t="str">
        <f t="shared" si="1433"/>
        <v/>
      </c>
      <c r="H4545" s="115"/>
      <c r="I4545" s="115"/>
      <c r="J4545" s="115"/>
      <c r="K4545" s="115"/>
      <c r="L4545" s="133" t="str">
        <f t="shared" si="1434"/>
        <v/>
      </c>
      <c r="M4545" s="116" t="str">
        <f>IF(L4545="", "", L4545/Veriler!$X$1)</f>
        <v/>
      </c>
      <c r="N4545" s="116" t="str">
        <f>IF(F4545&lt;&gt;"", "İthal Girdi", IF(Veriler!T4545="", "", IF(Veriler!S4545="H", "%0,5 üzerindedir", IF(Veriler!T4545&gt;0.1, "%10 sınırı aşılmıştır.", "Uygun"))))</f>
        <v>%0,5 üzerindedir</v>
      </c>
      <c r="O4545" s="116" t="str">
        <f t="shared" si="1435"/>
        <v xml:space="preserve"> </v>
      </c>
      <c r="P4545" s="117"/>
      <c r="Q4545" s="118"/>
      <c r="R4545" s="119" t="str">
        <f t="shared" si="1436"/>
        <v/>
      </c>
      <c r="S4545" s="133">
        <f>IFERROR(IF(M4545&lt;=0.005,IF(F4545="",L4545,0),IF(F4545&lt;&gt;"",0,IF(P4545="",0,IF(P4545="H",0,IF(Q4545&lt;Veriler!$G$2,L4545*Veriler!$G$2,L4545*Q4545)))))," ")</f>
        <v>0</v>
      </c>
      <c r="T4545" s="133">
        <f>IF(Veriler!T4545&lt;=0.1, S4545, IF(AND(Veriler!T4545&gt;0.1, F4545="", P4545="E"), IF(Q4545&gt;Veriler!$G$2, Q4545*S4545, IF(Q4545&lt;Veriler!$G$2, Veriler!$G$2*S4545, Q4545*S4545)), 0))</f>
        <v>0</v>
      </c>
      <c r="U4545" s="133" t="str">
        <f t="shared" si="1437"/>
        <v xml:space="preserve"> </v>
      </c>
      <c r="V4545" s="134" t="str">
        <f>IFERROR(IF(O4545="%10 sınırı aşılmıştır.",L4545-T4545,IFERROR(IF(F4545="",IF(S4545=1,0,IF(L4545-S4545=0,"",L4545-S4545)),IF(Veriler!M4545="",L4545,IF(L4545*Veriler!M4545=0,"",L4545*Veriler!M4545))),L4545)),0)</f>
        <v/>
      </c>
      <c r="W4545" s="146"/>
      <c r="X4545" s="146"/>
      <c r="Y4545" s="146"/>
    </row>
    <row r="4546" spans="1:25" s="99" customFormat="1" ht="54.75" customHeight="1" x14ac:dyDescent="0.25">
      <c r="A4546" s="96">
        <f t="shared" si="1438"/>
        <v>3351</v>
      </c>
      <c r="B4546" s="175"/>
      <c r="C4546" s="176"/>
      <c r="D4546" s="113"/>
      <c r="E4546" s="115"/>
      <c r="F4546" s="174"/>
      <c r="G4546" s="114" t="str">
        <f t="shared" si="1433"/>
        <v/>
      </c>
      <c r="H4546" s="115"/>
      <c r="I4546" s="115"/>
      <c r="J4546" s="115"/>
      <c r="K4546" s="115"/>
      <c r="L4546" s="133" t="str">
        <f t="shared" si="1434"/>
        <v/>
      </c>
      <c r="M4546" s="116" t="str">
        <f>IF(L4546="", "", L4546/Veriler!$X$1)</f>
        <v/>
      </c>
      <c r="N4546" s="116" t="str">
        <f>IF(F4546&lt;&gt;"", "İthal Girdi", IF(Veriler!T4546="", "", IF(Veriler!S4546="H", "%0,5 üzerindedir", IF(Veriler!T4546&gt;0.1, "%10 sınırı aşılmıştır.", "Uygun"))))</f>
        <v>%0,5 üzerindedir</v>
      </c>
      <c r="O4546" s="116" t="str">
        <f t="shared" si="1435"/>
        <v xml:space="preserve"> </v>
      </c>
      <c r="P4546" s="117"/>
      <c r="Q4546" s="118"/>
      <c r="R4546" s="119" t="str">
        <f t="shared" si="1436"/>
        <v/>
      </c>
      <c r="S4546" s="133">
        <f>IFERROR(IF(M4546&lt;=0.005,IF(F4546="",L4546,0),IF(F4546&lt;&gt;"",0,IF(P4546="",0,IF(P4546="H",0,IF(Q4546&lt;Veriler!$G$2,L4546*Veriler!$G$2,L4546*Q4546)))))," ")</f>
        <v>0</v>
      </c>
      <c r="T4546" s="133">
        <f>IF(Veriler!T4546&lt;=0.1, S4546, IF(AND(Veriler!T4546&gt;0.1, F4546="", P4546="E"), IF(Q4546&gt;Veriler!$G$2, Q4546*S4546, IF(Q4546&lt;Veriler!$G$2, Veriler!$G$2*S4546, Q4546*S4546)), 0))</f>
        <v>0</v>
      </c>
      <c r="U4546" s="133" t="str">
        <f t="shared" si="1437"/>
        <v xml:space="preserve"> </v>
      </c>
      <c r="V4546" s="134" t="str">
        <f>IFERROR(IF(O4546="%10 sınırı aşılmıştır.",L4546-T4546,IFERROR(IF(F4546="",IF(S4546=1,0,IF(L4546-S4546=0,"",L4546-S4546)),IF(Veriler!M4546="",L4546,IF(L4546*Veriler!M4546=0,"",L4546*Veriler!M4546))),L4546)),0)</f>
        <v/>
      </c>
      <c r="W4546" s="146"/>
      <c r="X4546" s="146"/>
      <c r="Y4546" s="146"/>
    </row>
    <row r="4547" spans="1:25" s="99" customFormat="1" ht="54.75" customHeight="1" x14ac:dyDescent="0.25">
      <c r="A4547" s="96">
        <f t="shared" si="1438"/>
        <v>3352</v>
      </c>
      <c r="B4547" s="175"/>
      <c r="C4547" s="176"/>
      <c r="D4547" s="113"/>
      <c r="E4547" s="115"/>
      <c r="F4547" s="174"/>
      <c r="G4547" s="114" t="str">
        <f t="shared" si="1433"/>
        <v/>
      </c>
      <c r="H4547" s="115"/>
      <c r="I4547" s="115"/>
      <c r="J4547" s="115"/>
      <c r="K4547" s="115"/>
      <c r="L4547" s="133" t="str">
        <f t="shared" si="1434"/>
        <v/>
      </c>
      <c r="M4547" s="116" t="str">
        <f>IF(L4547="", "", L4547/Veriler!$X$1)</f>
        <v/>
      </c>
      <c r="N4547" s="116" t="str">
        <f>IF(F4547&lt;&gt;"", "İthal Girdi", IF(Veriler!T4547="", "", IF(Veriler!S4547="H", "%0,5 üzerindedir", IF(Veriler!T4547&gt;0.1, "%10 sınırı aşılmıştır.", "Uygun"))))</f>
        <v>%0,5 üzerindedir</v>
      </c>
      <c r="O4547" s="116" t="str">
        <f t="shared" si="1435"/>
        <v xml:space="preserve"> </v>
      </c>
      <c r="P4547" s="117"/>
      <c r="Q4547" s="118"/>
      <c r="R4547" s="119" t="str">
        <f t="shared" si="1436"/>
        <v/>
      </c>
      <c r="S4547" s="133">
        <f>IFERROR(IF(M4547&lt;=0.005,IF(F4547="",L4547,0),IF(F4547&lt;&gt;"",0,IF(P4547="",0,IF(P4547="H",0,IF(Q4547&lt;Veriler!$G$2,L4547*Veriler!$G$2,L4547*Q4547)))))," ")</f>
        <v>0</v>
      </c>
      <c r="T4547" s="133">
        <f>IF(Veriler!T4547&lt;=0.1, S4547, IF(AND(Veriler!T4547&gt;0.1, F4547="", P4547="E"), IF(Q4547&gt;Veriler!$G$2, Q4547*S4547, IF(Q4547&lt;Veriler!$G$2, Veriler!$G$2*S4547, Q4547*S4547)), 0))</f>
        <v>0</v>
      </c>
      <c r="U4547" s="133" t="str">
        <f t="shared" si="1437"/>
        <v xml:space="preserve"> </v>
      </c>
      <c r="V4547" s="134" t="str">
        <f>IFERROR(IF(O4547="%10 sınırı aşılmıştır.",L4547-T4547,IFERROR(IF(F4547="",IF(S4547=1,0,IF(L4547-S4547=0,"",L4547-S4547)),IF(Veriler!M4547="",L4547,IF(L4547*Veriler!M4547=0,"",L4547*Veriler!M4547))),L4547)),0)</f>
        <v/>
      </c>
      <c r="W4547" s="146"/>
      <c r="X4547" s="146"/>
      <c r="Y4547" s="146"/>
    </row>
    <row r="4548" spans="1:25" s="99" customFormat="1" ht="54.75" customHeight="1" x14ac:dyDescent="0.25">
      <c r="A4548" s="96">
        <f t="shared" si="1438"/>
        <v>3353</v>
      </c>
      <c r="B4548" s="175"/>
      <c r="C4548" s="176"/>
      <c r="D4548" s="113"/>
      <c r="E4548" s="115"/>
      <c r="F4548" s="174"/>
      <c r="G4548" s="114" t="str">
        <f t="shared" si="1433"/>
        <v/>
      </c>
      <c r="H4548" s="115"/>
      <c r="I4548" s="115"/>
      <c r="J4548" s="115"/>
      <c r="K4548" s="115"/>
      <c r="L4548" s="133" t="str">
        <f t="shared" si="1434"/>
        <v/>
      </c>
      <c r="M4548" s="116" t="str">
        <f>IF(L4548="", "", L4548/Veriler!$X$1)</f>
        <v/>
      </c>
      <c r="N4548" s="116" t="str">
        <f>IF(F4548&lt;&gt;"", "İthal Girdi", IF(Veriler!T4548="", "", IF(Veriler!S4548="H", "%0,5 üzerindedir", IF(Veriler!T4548&gt;0.1, "%10 sınırı aşılmıştır.", "Uygun"))))</f>
        <v>%0,5 üzerindedir</v>
      </c>
      <c r="O4548" s="116" t="str">
        <f t="shared" si="1435"/>
        <v xml:space="preserve"> </v>
      </c>
      <c r="P4548" s="117"/>
      <c r="Q4548" s="118"/>
      <c r="R4548" s="119" t="str">
        <f t="shared" si="1436"/>
        <v/>
      </c>
      <c r="S4548" s="133">
        <f>IFERROR(IF(M4548&lt;=0.005,IF(F4548="",L4548,0),IF(F4548&lt;&gt;"",0,IF(P4548="",0,IF(P4548="H",0,IF(Q4548&lt;Veriler!$G$2,L4548*Veriler!$G$2,L4548*Q4548)))))," ")</f>
        <v>0</v>
      </c>
      <c r="T4548" s="133">
        <f>IF(Veriler!T4548&lt;=0.1, S4548, IF(AND(Veriler!T4548&gt;0.1, F4548="", P4548="E"), IF(Q4548&gt;Veriler!$G$2, Q4548*S4548, IF(Q4548&lt;Veriler!$G$2, Veriler!$G$2*S4548, Q4548*S4548)), 0))</f>
        <v>0</v>
      </c>
      <c r="U4548" s="133" t="str">
        <f t="shared" si="1437"/>
        <v xml:space="preserve"> </v>
      </c>
      <c r="V4548" s="134" t="str">
        <f>IFERROR(IF(O4548="%10 sınırı aşılmıştır.",L4548-T4548,IFERROR(IF(F4548="",IF(S4548=1,0,IF(L4548-S4548=0,"",L4548-S4548)),IF(Veriler!M4548="",L4548,IF(L4548*Veriler!M4548=0,"",L4548*Veriler!M4548))),L4548)),0)</f>
        <v/>
      </c>
      <c r="W4548" s="146"/>
      <c r="X4548" s="146"/>
      <c r="Y4548" s="146"/>
    </row>
    <row r="4549" spans="1:25" s="99" customFormat="1" ht="54.75" customHeight="1" x14ac:dyDescent="0.25">
      <c r="A4549" s="96">
        <f t="shared" si="1438"/>
        <v>3354</v>
      </c>
      <c r="B4549" s="175"/>
      <c r="C4549" s="176"/>
      <c r="D4549" s="113"/>
      <c r="E4549" s="115"/>
      <c r="F4549" s="174"/>
      <c r="G4549" s="114" t="str">
        <f t="shared" si="1433"/>
        <v/>
      </c>
      <c r="H4549" s="115"/>
      <c r="I4549" s="115"/>
      <c r="J4549" s="115"/>
      <c r="K4549" s="115"/>
      <c r="L4549" s="133" t="str">
        <f t="shared" si="1434"/>
        <v/>
      </c>
      <c r="M4549" s="116" t="str">
        <f>IF(L4549="", "", L4549/Veriler!$X$1)</f>
        <v/>
      </c>
      <c r="N4549" s="116" t="str">
        <f>IF(F4549&lt;&gt;"", "İthal Girdi", IF(Veriler!T4549="", "", IF(Veriler!S4549="H", "%0,5 üzerindedir", IF(Veriler!T4549&gt;0.1, "%10 sınırı aşılmıştır.", "Uygun"))))</f>
        <v>%0,5 üzerindedir</v>
      </c>
      <c r="O4549" s="116" t="str">
        <f t="shared" si="1435"/>
        <v xml:space="preserve"> </v>
      </c>
      <c r="P4549" s="117"/>
      <c r="Q4549" s="118"/>
      <c r="R4549" s="119" t="str">
        <f t="shared" si="1436"/>
        <v/>
      </c>
      <c r="S4549" s="133">
        <f>IFERROR(IF(M4549&lt;=0.005,IF(F4549="",L4549,0),IF(F4549&lt;&gt;"",0,IF(P4549="",0,IF(P4549="H",0,IF(Q4549&lt;Veriler!$G$2,L4549*Veriler!$G$2,L4549*Q4549)))))," ")</f>
        <v>0</v>
      </c>
      <c r="T4549" s="133">
        <f>IF(Veriler!T4549&lt;=0.1, S4549, IF(AND(Veriler!T4549&gt;0.1, F4549="", P4549="E"), IF(Q4549&gt;Veriler!$G$2, Q4549*S4549, IF(Q4549&lt;Veriler!$G$2, Veriler!$G$2*S4549, Q4549*S4549)), 0))</f>
        <v>0</v>
      </c>
      <c r="U4549" s="133" t="str">
        <f t="shared" si="1437"/>
        <v xml:space="preserve"> </v>
      </c>
      <c r="V4549" s="134" t="str">
        <f>IFERROR(IF(O4549="%10 sınırı aşılmıştır.",L4549-T4549,IFERROR(IF(F4549="",IF(S4549=1,0,IF(L4549-S4549=0,"",L4549-S4549)),IF(Veriler!M4549="",L4549,IF(L4549*Veriler!M4549=0,"",L4549*Veriler!M4549))),L4549)),0)</f>
        <v/>
      </c>
      <c r="W4549" s="146"/>
      <c r="X4549" s="146"/>
      <c r="Y4549" s="146"/>
    </row>
    <row r="4550" spans="1:25" s="99" customFormat="1" ht="54.75" customHeight="1" x14ac:dyDescent="0.25">
      <c r="A4550" s="96">
        <f t="shared" si="1438"/>
        <v>3355</v>
      </c>
      <c r="B4550" s="175"/>
      <c r="C4550" s="176"/>
      <c r="D4550" s="113"/>
      <c r="E4550" s="115"/>
      <c r="F4550" s="174"/>
      <c r="G4550" s="114" t="str">
        <f t="shared" si="1433"/>
        <v/>
      </c>
      <c r="H4550" s="115"/>
      <c r="I4550" s="115"/>
      <c r="J4550" s="115"/>
      <c r="K4550" s="115"/>
      <c r="L4550" s="133" t="str">
        <f t="shared" si="1434"/>
        <v/>
      </c>
      <c r="M4550" s="116" t="str">
        <f>IF(L4550="", "", L4550/Veriler!$X$1)</f>
        <v/>
      </c>
      <c r="N4550" s="116" t="str">
        <f>IF(F4550&lt;&gt;"", "İthal Girdi", IF(Veriler!T4550="", "", IF(Veriler!S4550="H", "%0,5 üzerindedir", IF(Veriler!T4550&gt;0.1, "%10 sınırı aşılmıştır.", "Uygun"))))</f>
        <v>%0,5 üzerindedir</v>
      </c>
      <c r="O4550" s="116" t="str">
        <f t="shared" si="1435"/>
        <v xml:space="preserve"> </v>
      </c>
      <c r="P4550" s="117"/>
      <c r="Q4550" s="118"/>
      <c r="R4550" s="119" t="str">
        <f t="shared" si="1436"/>
        <v/>
      </c>
      <c r="S4550" s="133">
        <f>IFERROR(IF(M4550&lt;=0.005,IF(F4550="",L4550,0),IF(F4550&lt;&gt;"",0,IF(P4550="",0,IF(P4550="H",0,IF(Q4550&lt;Veriler!$G$2,L4550*Veriler!$G$2,L4550*Q4550)))))," ")</f>
        <v>0</v>
      </c>
      <c r="T4550" s="133">
        <f>IF(Veriler!T4550&lt;=0.1, S4550, IF(AND(Veriler!T4550&gt;0.1, F4550="", P4550="E"), IF(Q4550&gt;Veriler!$G$2, Q4550*S4550, IF(Q4550&lt;Veriler!$G$2, Veriler!$G$2*S4550, Q4550*S4550)), 0))</f>
        <v>0</v>
      </c>
      <c r="U4550" s="133" t="str">
        <f t="shared" si="1437"/>
        <v xml:space="preserve"> </v>
      </c>
      <c r="V4550" s="134" t="str">
        <f>IFERROR(IF(O4550="%10 sınırı aşılmıştır.",L4550-T4550,IFERROR(IF(F4550="",IF(S4550=1,0,IF(L4550-S4550=0,"",L4550-S4550)),IF(Veriler!M4550="",L4550,IF(L4550*Veriler!M4550=0,"",L4550*Veriler!M4550))),L4550)),0)</f>
        <v/>
      </c>
      <c r="W4550" s="146"/>
      <c r="X4550" s="146"/>
      <c r="Y4550" s="146"/>
    </row>
    <row r="4551" spans="1:25" s="99" customFormat="1" ht="54.75" customHeight="1" x14ac:dyDescent="0.25">
      <c r="A4551" s="96">
        <f t="shared" si="1438"/>
        <v>3356</v>
      </c>
      <c r="B4551" s="175"/>
      <c r="C4551" s="176"/>
      <c r="D4551" s="113"/>
      <c r="E4551" s="115"/>
      <c r="F4551" s="174"/>
      <c r="G4551" s="114" t="str">
        <f t="shared" si="1433"/>
        <v/>
      </c>
      <c r="H4551" s="115"/>
      <c r="I4551" s="115"/>
      <c r="J4551" s="115"/>
      <c r="K4551" s="115"/>
      <c r="L4551" s="133" t="str">
        <f t="shared" si="1434"/>
        <v/>
      </c>
      <c r="M4551" s="116" t="str">
        <f>IF(L4551="", "", L4551/Veriler!$X$1)</f>
        <v/>
      </c>
      <c r="N4551" s="116" t="str">
        <f>IF(F4551&lt;&gt;"", "İthal Girdi", IF(Veriler!T4551="", "", IF(Veriler!S4551="H", "%0,5 üzerindedir", IF(Veriler!T4551&gt;0.1, "%10 sınırı aşılmıştır.", "Uygun"))))</f>
        <v>%0,5 üzerindedir</v>
      </c>
      <c r="O4551" s="116" t="str">
        <f t="shared" si="1435"/>
        <v xml:space="preserve"> </v>
      </c>
      <c r="P4551" s="117"/>
      <c r="Q4551" s="118"/>
      <c r="R4551" s="119" t="str">
        <f t="shared" si="1436"/>
        <v/>
      </c>
      <c r="S4551" s="133">
        <f>IFERROR(IF(M4551&lt;=0.005,IF(F4551="",L4551,0),IF(F4551&lt;&gt;"",0,IF(P4551="",0,IF(P4551="H",0,IF(Q4551&lt;Veriler!$G$2,L4551*Veriler!$G$2,L4551*Q4551)))))," ")</f>
        <v>0</v>
      </c>
      <c r="T4551" s="133">
        <f>IF(Veriler!T4551&lt;=0.1, S4551, IF(AND(Veriler!T4551&gt;0.1, F4551="", P4551="E"), IF(Q4551&gt;Veriler!$G$2, Q4551*S4551, IF(Q4551&lt;Veriler!$G$2, Veriler!$G$2*S4551, Q4551*S4551)), 0))</f>
        <v>0</v>
      </c>
      <c r="U4551" s="133" t="str">
        <f t="shared" si="1437"/>
        <v xml:space="preserve"> </v>
      </c>
      <c r="V4551" s="134" t="str">
        <f>IFERROR(IF(O4551="%10 sınırı aşılmıştır.",L4551-T4551,IFERROR(IF(F4551="",IF(S4551=1,0,IF(L4551-S4551=0,"",L4551-S4551)),IF(Veriler!M4551="",L4551,IF(L4551*Veriler!M4551=0,"",L4551*Veriler!M4551))),L4551)),0)</f>
        <v/>
      </c>
      <c r="W4551" s="146"/>
      <c r="X4551" s="146"/>
      <c r="Y4551" s="146"/>
    </row>
    <row r="4552" spans="1:25" s="99" customFormat="1" ht="54.75" customHeight="1" x14ac:dyDescent="0.25">
      <c r="A4552" s="96">
        <f t="shared" si="1438"/>
        <v>3357</v>
      </c>
      <c r="B4552" s="175"/>
      <c r="C4552" s="176"/>
      <c r="D4552" s="113"/>
      <c r="E4552" s="115"/>
      <c r="F4552" s="174"/>
      <c r="G4552" s="114" t="str">
        <f t="shared" si="1433"/>
        <v/>
      </c>
      <c r="H4552" s="115"/>
      <c r="I4552" s="115"/>
      <c r="J4552" s="115"/>
      <c r="K4552" s="115"/>
      <c r="L4552" s="133" t="str">
        <f t="shared" si="1434"/>
        <v/>
      </c>
      <c r="M4552" s="116" t="str">
        <f>IF(L4552="", "", L4552/Veriler!$X$1)</f>
        <v/>
      </c>
      <c r="N4552" s="116" t="str">
        <f>IF(F4552&lt;&gt;"", "İthal Girdi", IF(Veriler!T4552="", "", IF(Veriler!S4552="H", "%0,5 üzerindedir", IF(Veriler!T4552&gt;0.1, "%10 sınırı aşılmıştır.", "Uygun"))))</f>
        <v>%0,5 üzerindedir</v>
      </c>
      <c r="O4552" s="116" t="str">
        <f t="shared" si="1435"/>
        <v xml:space="preserve"> </v>
      </c>
      <c r="P4552" s="117"/>
      <c r="Q4552" s="118"/>
      <c r="R4552" s="119" t="str">
        <f t="shared" si="1436"/>
        <v/>
      </c>
      <c r="S4552" s="133">
        <f>IFERROR(IF(M4552&lt;=0.005,IF(F4552="",L4552,0),IF(F4552&lt;&gt;"",0,IF(P4552="",0,IF(P4552="H",0,IF(Q4552&lt;Veriler!$G$2,L4552*Veriler!$G$2,L4552*Q4552)))))," ")</f>
        <v>0</v>
      </c>
      <c r="T4552" s="133">
        <f>IF(Veriler!T4552&lt;=0.1, S4552, IF(AND(Veriler!T4552&gt;0.1, F4552="", P4552="E"), IF(Q4552&gt;Veriler!$G$2, Q4552*S4552, IF(Q4552&lt;Veriler!$G$2, Veriler!$G$2*S4552, Q4552*S4552)), 0))</f>
        <v>0</v>
      </c>
      <c r="U4552" s="133" t="str">
        <f t="shared" si="1437"/>
        <v xml:space="preserve"> </v>
      </c>
      <c r="V4552" s="134" t="str">
        <f>IFERROR(IF(O4552="%10 sınırı aşılmıştır.",L4552-T4552,IFERROR(IF(F4552="",IF(S4552=1,0,IF(L4552-S4552=0,"",L4552-S4552)),IF(Veriler!M4552="",L4552,IF(L4552*Veriler!M4552=0,"",L4552*Veriler!M4552))),L4552)),0)</f>
        <v/>
      </c>
      <c r="W4552" s="146"/>
      <c r="X4552" s="146"/>
      <c r="Y4552" s="146"/>
    </row>
    <row r="4553" spans="1:25" s="99" customFormat="1" ht="54.75" customHeight="1" x14ac:dyDescent="0.25">
      <c r="A4553" s="96">
        <f t="shared" si="1438"/>
        <v>3358</v>
      </c>
      <c r="B4553" s="175"/>
      <c r="C4553" s="176"/>
      <c r="D4553" s="113"/>
      <c r="E4553" s="115"/>
      <c r="F4553" s="174"/>
      <c r="G4553" s="114" t="str">
        <f t="shared" si="1433"/>
        <v/>
      </c>
      <c r="H4553" s="115"/>
      <c r="I4553" s="115"/>
      <c r="J4553" s="115"/>
      <c r="K4553" s="115"/>
      <c r="L4553" s="133" t="str">
        <f t="shared" si="1434"/>
        <v/>
      </c>
      <c r="M4553" s="116" t="str">
        <f>IF(L4553="", "", L4553/Veriler!$X$1)</f>
        <v/>
      </c>
      <c r="N4553" s="116" t="str">
        <f>IF(F4553&lt;&gt;"", "İthal Girdi", IF(Veriler!T4553="", "", IF(Veriler!S4553="H", "%0,5 üzerindedir", IF(Veriler!T4553&gt;0.1, "%10 sınırı aşılmıştır.", "Uygun"))))</f>
        <v>%0,5 üzerindedir</v>
      </c>
      <c r="O4553" s="116" t="str">
        <f t="shared" si="1435"/>
        <v xml:space="preserve"> </v>
      </c>
      <c r="P4553" s="117"/>
      <c r="Q4553" s="118"/>
      <c r="R4553" s="119" t="str">
        <f t="shared" si="1436"/>
        <v/>
      </c>
      <c r="S4553" s="133">
        <f>IFERROR(IF(M4553&lt;=0.005,IF(F4553="",L4553,0),IF(F4553&lt;&gt;"",0,IF(P4553="",0,IF(P4553="H",0,IF(Q4553&lt;Veriler!$G$2,L4553*Veriler!$G$2,L4553*Q4553)))))," ")</f>
        <v>0</v>
      </c>
      <c r="T4553" s="133">
        <f>IF(Veriler!T4553&lt;=0.1, S4553, IF(AND(Veriler!T4553&gt;0.1, F4553="", P4553="E"), IF(Q4553&gt;Veriler!$G$2, Q4553*S4553, IF(Q4553&lt;Veriler!$G$2, Veriler!$G$2*S4553, Q4553*S4553)), 0))</f>
        <v>0</v>
      </c>
      <c r="U4553" s="133" t="str">
        <f t="shared" si="1437"/>
        <v xml:space="preserve"> </v>
      </c>
      <c r="V4553" s="134" t="str">
        <f>IFERROR(IF(O4553="%10 sınırı aşılmıştır.",L4553-T4553,IFERROR(IF(F4553="",IF(S4553=1,0,IF(L4553-S4553=0,"",L4553-S4553)),IF(Veriler!M4553="",L4553,IF(L4553*Veriler!M4553=0,"",L4553*Veriler!M4553))),L4553)),0)</f>
        <v/>
      </c>
      <c r="W4553" s="146"/>
      <c r="X4553" s="146"/>
      <c r="Y4553" s="146"/>
    </row>
    <row r="4554" spans="1:25" s="99" customFormat="1" ht="54.75" customHeight="1" x14ac:dyDescent="0.25">
      <c r="A4554" s="96">
        <f t="shared" si="1438"/>
        <v>3359</v>
      </c>
      <c r="B4554" s="175"/>
      <c r="C4554" s="176"/>
      <c r="D4554" s="113"/>
      <c r="E4554" s="115"/>
      <c r="F4554" s="174"/>
      <c r="G4554" s="114" t="str">
        <f t="shared" si="1433"/>
        <v/>
      </c>
      <c r="H4554" s="115"/>
      <c r="I4554" s="115"/>
      <c r="J4554" s="115"/>
      <c r="K4554" s="115"/>
      <c r="L4554" s="133" t="str">
        <f t="shared" si="1434"/>
        <v/>
      </c>
      <c r="M4554" s="116" t="str">
        <f>IF(L4554="", "", L4554/Veriler!$X$1)</f>
        <v/>
      </c>
      <c r="N4554" s="116" t="str">
        <f>IF(F4554&lt;&gt;"", "İthal Girdi", IF(Veriler!T4554="", "", IF(Veriler!S4554="H", "%0,5 üzerindedir", IF(Veriler!T4554&gt;0.1, "%10 sınırı aşılmıştır.", "Uygun"))))</f>
        <v>%0,5 üzerindedir</v>
      </c>
      <c r="O4554" s="116" t="str">
        <f t="shared" si="1435"/>
        <v xml:space="preserve"> </v>
      </c>
      <c r="P4554" s="117"/>
      <c r="Q4554" s="118"/>
      <c r="R4554" s="119" t="str">
        <f t="shared" si="1436"/>
        <v/>
      </c>
      <c r="S4554" s="133">
        <f>IFERROR(IF(M4554&lt;=0.005,IF(F4554="",L4554,0),IF(F4554&lt;&gt;"",0,IF(P4554="",0,IF(P4554="H",0,IF(Q4554&lt;Veriler!$G$2,L4554*Veriler!$G$2,L4554*Q4554)))))," ")</f>
        <v>0</v>
      </c>
      <c r="T4554" s="133">
        <f>IF(Veriler!T4554&lt;=0.1, S4554, IF(AND(Veriler!T4554&gt;0.1, F4554="", P4554="E"), IF(Q4554&gt;Veriler!$G$2, Q4554*S4554, IF(Q4554&lt;Veriler!$G$2, Veriler!$G$2*S4554, Q4554*S4554)), 0))</f>
        <v>0</v>
      </c>
      <c r="U4554" s="133" t="str">
        <f t="shared" si="1437"/>
        <v xml:space="preserve"> </v>
      </c>
      <c r="V4554" s="134" t="str">
        <f>IFERROR(IF(O4554="%10 sınırı aşılmıştır.",L4554-T4554,IFERROR(IF(F4554="",IF(S4554=1,0,IF(L4554-S4554=0,"",L4554-S4554)),IF(Veriler!M4554="",L4554,IF(L4554*Veriler!M4554=0,"",L4554*Veriler!M4554))),L4554)),0)</f>
        <v/>
      </c>
      <c r="W4554" s="146"/>
      <c r="X4554" s="146"/>
      <c r="Y4554" s="146"/>
    </row>
    <row r="4555" spans="1:25" s="99" customFormat="1" ht="54.75" customHeight="1" x14ac:dyDescent="0.25">
      <c r="A4555" s="96">
        <f t="shared" si="1438"/>
        <v>3360</v>
      </c>
      <c r="B4555" s="175"/>
      <c r="C4555" s="176"/>
      <c r="D4555" s="113"/>
      <c r="E4555" s="115"/>
      <c r="F4555" s="174"/>
      <c r="G4555" s="114" t="str">
        <f t="shared" si="1433"/>
        <v/>
      </c>
      <c r="H4555" s="115"/>
      <c r="I4555" s="115"/>
      <c r="J4555" s="115"/>
      <c r="K4555" s="115"/>
      <c r="L4555" s="133" t="str">
        <f t="shared" si="1434"/>
        <v/>
      </c>
      <c r="M4555" s="116" t="str">
        <f>IF(L4555="", "", L4555/Veriler!$X$1)</f>
        <v/>
      </c>
      <c r="N4555" s="116" t="str">
        <f>IF(F4555&lt;&gt;"", "İthal Girdi", IF(Veriler!T4555="", "", IF(Veriler!S4555="H", "%0,5 üzerindedir", IF(Veriler!T4555&gt;0.1, "%10 sınırı aşılmıştır.", "Uygun"))))</f>
        <v>%0,5 üzerindedir</v>
      </c>
      <c r="O4555" s="116" t="str">
        <f t="shared" si="1435"/>
        <v xml:space="preserve"> </v>
      </c>
      <c r="P4555" s="117"/>
      <c r="Q4555" s="118"/>
      <c r="R4555" s="119" t="str">
        <f t="shared" si="1436"/>
        <v/>
      </c>
      <c r="S4555" s="133">
        <f>IFERROR(IF(M4555&lt;=0.005,IF(F4555="",L4555,0),IF(F4555&lt;&gt;"",0,IF(P4555="",0,IF(P4555="H",0,IF(Q4555&lt;Veriler!$G$2,L4555*Veriler!$G$2,L4555*Q4555)))))," ")</f>
        <v>0</v>
      </c>
      <c r="T4555" s="133">
        <f>IF(Veriler!T4555&lt;=0.1, S4555, IF(AND(Veriler!T4555&gt;0.1, F4555="", P4555="E"), IF(Q4555&gt;Veriler!$G$2, Q4555*S4555, IF(Q4555&lt;Veriler!$G$2, Veriler!$G$2*S4555, Q4555*S4555)), 0))</f>
        <v>0</v>
      </c>
      <c r="U4555" s="133" t="str">
        <f t="shared" si="1437"/>
        <v xml:space="preserve"> </v>
      </c>
      <c r="V4555" s="134" t="str">
        <f>IFERROR(IF(O4555="%10 sınırı aşılmıştır.",L4555-T4555,IFERROR(IF(F4555="",IF(S4555=1,0,IF(L4555-S4555=0,"",L4555-S4555)),IF(Veriler!M4555="",L4555,IF(L4555*Veriler!M4555=0,"",L4555*Veriler!M4555))),L4555)),0)</f>
        <v/>
      </c>
      <c r="W4555" s="146"/>
      <c r="X4555" s="146"/>
      <c r="Y4555" s="146"/>
    </row>
    <row r="4556" spans="1:25" s="99" customFormat="1" ht="24" customHeight="1" x14ac:dyDescent="0.25">
      <c r="A4556" s="103"/>
      <c r="B4556" s="104"/>
      <c r="C4556" s="104"/>
      <c r="D4556" s="104"/>
      <c r="E4556" s="103"/>
      <c r="F4556" s="135"/>
      <c r="G4556" s="157"/>
      <c r="H4556" s="103"/>
      <c r="I4556" s="103"/>
      <c r="J4556" s="103"/>
      <c r="K4556" s="103"/>
      <c r="L4556" s="136">
        <f>SUM(L4527:L4540,L4542:L4555)</f>
        <v>0</v>
      </c>
      <c r="M4556" s="158"/>
      <c r="N4556" s="158"/>
      <c r="O4556" s="158"/>
      <c r="P4556" s="105"/>
      <c r="Q4556" s="106"/>
      <c r="R4556" s="159"/>
      <c r="S4556" s="160"/>
      <c r="T4556" s="160"/>
      <c r="U4556" s="160"/>
      <c r="V4556" s="160"/>
      <c r="W4556" s="146"/>
      <c r="X4556" s="146"/>
      <c r="Y4556" s="146"/>
    </row>
    <row r="4557" spans="1:25" s="99" customFormat="1" ht="31.5" customHeight="1" x14ac:dyDescent="0.25">
      <c r="A4557" s="103"/>
      <c r="B4557" s="104"/>
      <c r="C4557" s="104"/>
      <c r="D4557" s="104"/>
      <c r="E4557" s="103"/>
      <c r="F4557" s="135"/>
      <c r="G4557" s="157"/>
      <c r="H4557" s="103"/>
      <c r="I4557" s="103"/>
      <c r="J4557" s="103"/>
      <c r="K4557" s="103"/>
      <c r="L4557" s="161"/>
      <c r="M4557" s="158"/>
      <c r="N4557" s="158"/>
      <c r="O4557" s="158"/>
      <c r="P4557" s="105"/>
      <c r="Q4557" s="106"/>
      <c r="R4557" s="159"/>
      <c r="S4557" s="162" t="s">
        <v>57</v>
      </c>
      <c r="T4557" s="162" t="s">
        <v>57</v>
      </c>
      <c r="U4557" s="162" t="s">
        <v>57</v>
      </c>
      <c r="V4557" s="163" t="s">
        <v>58</v>
      </c>
      <c r="W4557" s="146"/>
      <c r="X4557" s="146"/>
      <c r="Y4557" s="146"/>
    </row>
    <row r="4558" spans="1:25" s="99" customFormat="1" ht="58.5" customHeight="1" x14ac:dyDescent="0.25">
      <c r="A4558" s="185" t="s">
        <v>59</v>
      </c>
      <c r="B4558" s="180"/>
      <c r="C4558" s="180"/>
      <c r="D4558" s="180"/>
      <c r="E4558" s="180"/>
      <c r="F4558" s="180"/>
      <c r="G4558" s="180"/>
      <c r="H4558" s="180"/>
      <c r="I4558" s="180"/>
      <c r="J4558" s="180"/>
      <c r="K4558" s="180"/>
      <c r="L4558" s="180"/>
      <c r="M4558" s="180"/>
      <c r="N4558" s="180"/>
      <c r="O4558" s="180"/>
      <c r="P4558" s="180"/>
      <c r="Q4558" s="180"/>
      <c r="R4558" s="176"/>
      <c r="S4558" s="137">
        <f>SUM(S4520,S4527:S4540,S4542:S4555)</f>
        <v>0</v>
      </c>
      <c r="T4558" s="137" t="str">
        <f>IF(SUM(T4527:T4540,T4542:T4555)=0," ",SUM(T4527:T4540,T4542:T4555))</f>
        <v xml:space="preserve"> </v>
      </c>
      <c r="U4558" s="137" t="str">
        <f>IF(SUM(U4527:U4540,U4542:U4555)=0," ",SUM(U4527:U4540,U4542:U4555))</f>
        <v xml:space="preserve"> </v>
      </c>
      <c r="V4558" s="137" t="str">
        <f>IF(SUM(V4527:V4540,V4542:V4555)=0," ",SUM(V4527:V4540,V4542:V4555))</f>
        <v xml:space="preserve"> </v>
      </c>
      <c r="W4558" s="146"/>
      <c r="X4558" s="164">
        <f>SUM(U4527:U4540,U4542:U4555)</f>
        <v>0</v>
      </c>
      <c r="Y4558" s="164">
        <f>SUM(V4527:V4540,V4542:V4555)</f>
        <v>0</v>
      </c>
    </row>
    <row r="4559" spans="1:25" x14ac:dyDescent="0.3">
      <c r="A4559" s="34"/>
      <c r="G4559" s="146"/>
      <c r="L4559" s="146"/>
      <c r="M4559" s="146"/>
      <c r="N4559" s="146"/>
      <c r="O4559" s="146"/>
      <c r="R4559" s="146"/>
      <c r="S4559" s="146"/>
      <c r="T4559" s="146"/>
      <c r="U4559" s="146"/>
      <c r="V4559" s="146"/>
      <c r="W4559" s="146"/>
      <c r="X4559" s="146"/>
      <c r="Y4559" s="146"/>
    </row>
    <row r="4560" spans="1:25" x14ac:dyDescent="0.3">
      <c r="A4560" s="186" t="s">
        <v>60</v>
      </c>
      <c r="B4560" s="187"/>
      <c r="C4560" s="187"/>
      <c r="D4560" s="187"/>
      <c r="E4560" s="187"/>
      <c r="F4560" s="187"/>
      <c r="G4560" s="187"/>
      <c r="H4560" s="187"/>
      <c r="I4560" s="187"/>
      <c r="J4560" s="187"/>
      <c r="K4560" s="187"/>
      <c r="L4560" s="187"/>
      <c r="M4560" s="187"/>
      <c r="N4560" s="187"/>
      <c r="O4560" s="187"/>
      <c r="P4560" s="187"/>
      <c r="Q4560" s="187"/>
      <c r="R4560" s="187"/>
      <c r="S4560" s="187"/>
      <c r="T4560" s="187"/>
      <c r="U4560" s="187"/>
      <c r="V4560" s="187"/>
      <c r="W4560" s="146"/>
      <c r="X4560" s="146"/>
      <c r="Y4560" s="146"/>
    </row>
    <row r="4561" spans="1:25" s="99" customFormat="1" ht="41.25" customHeight="1" x14ac:dyDescent="0.25">
      <c r="A4561" s="189" t="s">
        <v>38</v>
      </c>
      <c r="B4561" s="180"/>
      <c r="C4561" s="180"/>
      <c r="D4561" s="180"/>
      <c r="E4561" s="180"/>
      <c r="F4561" s="180"/>
      <c r="G4561" s="180"/>
      <c r="H4561" s="180"/>
      <c r="I4561" s="180"/>
      <c r="J4561" s="180"/>
      <c r="K4561" s="180"/>
      <c r="L4561" s="180"/>
      <c r="M4561" s="180"/>
      <c r="N4561" s="180"/>
      <c r="O4561" s="180"/>
      <c r="P4561" s="180"/>
      <c r="Q4561" s="180"/>
      <c r="R4561" s="180"/>
      <c r="S4561" s="180"/>
      <c r="T4561" s="180"/>
      <c r="U4561" s="180"/>
      <c r="V4561" s="176"/>
      <c r="W4561" s="146"/>
      <c r="X4561" s="146"/>
      <c r="Y4561" s="146"/>
    </row>
    <row r="4562" spans="1:25" s="100" customFormat="1" ht="35.25" customHeight="1" x14ac:dyDescent="0.25">
      <c r="A4562" s="179" t="s">
        <v>39</v>
      </c>
      <c r="B4562" s="180"/>
      <c r="C4562" s="180"/>
      <c r="D4562" s="180"/>
      <c r="E4562" s="180"/>
      <c r="F4562" s="180"/>
      <c r="G4562" s="180"/>
      <c r="H4562" s="180"/>
      <c r="I4562" s="180"/>
      <c r="J4562" s="180"/>
      <c r="K4562" s="180"/>
      <c r="L4562" s="180"/>
      <c r="M4562" s="180"/>
      <c r="N4562" s="180"/>
      <c r="O4562" s="180"/>
      <c r="P4562" s="180"/>
      <c r="Q4562" s="180"/>
      <c r="R4562" s="176"/>
      <c r="S4562" s="147"/>
      <c r="T4562" s="148"/>
      <c r="U4562" s="149" t="s">
        <v>40</v>
      </c>
      <c r="V4562" s="150">
        <f>V4524+1</f>
        <v>121</v>
      </c>
      <c r="W4562" s="146"/>
      <c r="X4562" s="146"/>
      <c r="Y4562" s="146"/>
    </row>
    <row r="4563" spans="1:25" s="99" customFormat="1" ht="81" customHeight="1" x14ac:dyDescent="0.25">
      <c r="A4563" s="110" t="s">
        <v>3</v>
      </c>
      <c r="B4563" s="188" t="s">
        <v>41</v>
      </c>
      <c r="C4563" s="176"/>
      <c r="D4563" s="111" t="s">
        <v>42</v>
      </c>
      <c r="E4563" s="110" t="s">
        <v>324</v>
      </c>
      <c r="F4563" s="111" t="s">
        <v>325</v>
      </c>
      <c r="G4563" s="151" t="s">
        <v>43</v>
      </c>
      <c r="H4563" s="110" t="s">
        <v>44</v>
      </c>
      <c r="I4563" s="110" t="s">
        <v>8</v>
      </c>
      <c r="J4563" s="110" t="s">
        <v>45</v>
      </c>
      <c r="K4563" s="110" t="s">
        <v>46</v>
      </c>
      <c r="L4563" s="152" t="s">
        <v>47</v>
      </c>
      <c r="M4563" s="153" t="s">
        <v>48</v>
      </c>
      <c r="N4563" s="154" t="s">
        <v>49</v>
      </c>
      <c r="O4563" s="154" t="s">
        <v>49</v>
      </c>
      <c r="P4563" s="112" t="s">
        <v>50</v>
      </c>
      <c r="Q4563" s="110" t="s">
        <v>51</v>
      </c>
      <c r="R4563" s="155" t="s">
        <v>52</v>
      </c>
      <c r="S4563" s="156" t="s">
        <v>53</v>
      </c>
      <c r="T4563" s="156" t="s">
        <v>54</v>
      </c>
      <c r="U4563" s="152" t="s">
        <v>54</v>
      </c>
      <c r="V4563" s="152" t="s">
        <v>55</v>
      </c>
      <c r="W4563" s="146"/>
      <c r="X4563" s="146"/>
      <c r="Y4563" s="146"/>
    </row>
    <row r="4564" spans="1:25" s="99" customFormat="1" ht="45" customHeight="1" x14ac:dyDescent="0.25">
      <c r="A4564" s="101"/>
      <c r="B4564" s="177" t="s">
        <v>56</v>
      </c>
      <c r="C4564" s="178"/>
      <c r="D4564" s="102"/>
      <c r="E4564" s="170"/>
      <c r="F4564" s="102"/>
      <c r="G4564" s="95"/>
      <c r="H4564" s="102"/>
      <c r="I4564" s="102"/>
      <c r="J4564" s="102"/>
      <c r="K4564" s="102"/>
      <c r="L4564" s="95"/>
      <c r="M4564" s="95"/>
      <c r="N4564" s="95"/>
      <c r="O4564" s="95"/>
      <c r="P4564" s="102"/>
      <c r="Q4564" s="102"/>
      <c r="R4564" s="190"/>
      <c r="S4564" s="184"/>
      <c r="T4564" s="95"/>
      <c r="U4564" s="95"/>
      <c r="V4564" s="95"/>
      <c r="W4564" s="146"/>
      <c r="X4564" s="146"/>
      <c r="Y4564" s="146"/>
    </row>
    <row r="4565" spans="1:25" s="99" customFormat="1" ht="54.75" customHeight="1" x14ac:dyDescent="0.25">
      <c r="A4565" s="96">
        <f>A4555+1</f>
        <v>3361</v>
      </c>
      <c r="B4565" s="181"/>
      <c r="C4565" s="182"/>
      <c r="D4565" s="113"/>
      <c r="E4565" s="115"/>
      <c r="F4565" s="174"/>
      <c r="G4565" s="114" t="str">
        <f t="shared" ref="G4565:G4578" si="1439">IF(AND(F4565&lt;&gt;"",V4565&lt;&gt;"",L4565&lt;&gt;0),V4565/L4565,"")</f>
        <v/>
      </c>
      <c r="H4565" s="115"/>
      <c r="I4565" s="115"/>
      <c r="J4565" s="115"/>
      <c r="K4565" s="115"/>
      <c r="L4565" s="133" t="str">
        <f t="shared" ref="L4565:L4578" si="1440">IF(AND(H4565&lt;&gt;0, J4565&lt;&gt;0, K4565&lt;&gt;0), H4565*J4565*K4565, "")</f>
        <v/>
      </c>
      <c r="M4565" s="116" t="str">
        <f>IF(L4565="", "", L4565/Veriler!$X$1)</f>
        <v/>
      </c>
      <c r="N4565" s="116" t="str">
        <f>IF(F4565&lt;&gt;"", "İthal Girdi", IF(Veriler!T4565="", "", IF(Veriler!S4565="H", "%0,5 üzerindedir", IF(Veriler!T4565&gt;0.1, "%10 sınırı aşılmıştır.", "Uygun"))))</f>
        <v>%0,5 üzerindedir</v>
      </c>
      <c r="O4565" s="116" t="str">
        <f t="shared" ref="O4565:O4578" si="1441">IF(M4565=""," ",N4565)</f>
        <v xml:space="preserve"> </v>
      </c>
      <c r="P4565" s="117"/>
      <c r="Q4565" s="118"/>
      <c r="R4565" s="119" t="str">
        <f t="shared" ref="R4565:R4578" si="1442">IFERROR(IF(AND(T4565&lt;&gt;"",L4565&lt;&gt;"",L4565&lt;&gt;0,T4565&lt;&gt;0),T4565/L4565,"")," ")</f>
        <v/>
      </c>
      <c r="S4565" s="133">
        <f>IFERROR(IF(M4565&lt;=0.005,IF(F4565="",L4565,0),IF(F4565&lt;&gt;"",0,IF(P4565="",0,IF(P4565="H",0,IF(Q4565&lt;Veriler!$G$2,L4565*Veriler!$G$2,L4565*Q4565)))))," ")</f>
        <v>0</v>
      </c>
      <c r="T4565" s="133">
        <f>IF(Veriler!T4565&lt;=0.1, S4565, IF(AND(Veriler!T4565&gt;0.1, F4565="", P4565="E"), IF(Q4565&gt;Veriler!$G$2, Q4565*S4565, IF(Q4565&lt;Veriler!$G$2, Veriler!$G$2*S4565, Q4565*S4565)), 0))</f>
        <v>0</v>
      </c>
      <c r="U4565" s="133" t="str">
        <f t="shared" ref="U4565:U4578" si="1443">IF(T4565=0," ",T4565)</f>
        <v xml:space="preserve"> </v>
      </c>
      <c r="V4565" s="134" t="str">
        <f>IFERROR(IF(O4565="%10 sınırı aşılmıştır.",L4565-T4565,IFERROR(IF(F4565="",IF(S4565=1,0,IF(L4565-S4565=0,"",L4565-S4565)),IF(Veriler!M4565="",L4565,IF(L4565*Veriler!M4565=0,"",L4565*Veriler!M4565))),L4565)),0)</f>
        <v/>
      </c>
      <c r="W4565" s="146"/>
      <c r="X4565" s="146"/>
      <c r="Y4565" s="146"/>
    </row>
    <row r="4566" spans="1:25" s="99" customFormat="1" ht="54.75" customHeight="1" x14ac:dyDescent="0.25">
      <c r="A4566" s="96">
        <f t="shared" ref="A4566:A4578" si="1444">A4565+1</f>
        <v>3362</v>
      </c>
      <c r="B4566" s="175"/>
      <c r="C4566" s="176"/>
      <c r="D4566" s="113"/>
      <c r="E4566" s="115"/>
      <c r="F4566" s="174"/>
      <c r="G4566" s="114" t="str">
        <f t="shared" si="1439"/>
        <v/>
      </c>
      <c r="H4566" s="115"/>
      <c r="I4566" s="115"/>
      <c r="J4566" s="115"/>
      <c r="K4566" s="115"/>
      <c r="L4566" s="133" t="str">
        <f t="shared" si="1440"/>
        <v/>
      </c>
      <c r="M4566" s="116" t="str">
        <f>IF(L4566="", "", L4566/Veriler!$X$1)</f>
        <v/>
      </c>
      <c r="N4566" s="116" t="str">
        <f>IF(F4566&lt;&gt;"", "İthal Girdi", IF(Veriler!T4566="", "", IF(Veriler!S4566="H", "%0,5 üzerindedir", IF(Veriler!T4566&gt;0.1, "%10 sınırı aşılmıştır.", "Uygun"))))</f>
        <v>%0,5 üzerindedir</v>
      </c>
      <c r="O4566" s="116" t="str">
        <f t="shared" si="1441"/>
        <v xml:space="preserve"> </v>
      </c>
      <c r="P4566" s="117"/>
      <c r="Q4566" s="118"/>
      <c r="R4566" s="119" t="str">
        <f t="shared" si="1442"/>
        <v/>
      </c>
      <c r="S4566" s="133">
        <f>IFERROR(IF(M4566&lt;=0.005,IF(F4566="",L4566,0),IF(F4566&lt;&gt;"",0,IF(P4566="",0,IF(P4566="H",0,IF(Q4566&lt;Veriler!$G$2,L4566*Veriler!$G$2,L4566*Q4566)))))," ")</f>
        <v>0</v>
      </c>
      <c r="T4566" s="133">
        <f>IF(Veriler!T4566&lt;=0.1, S4566, IF(AND(Veriler!T4566&gt;0.1, F4566="", P4566="E"), IF(Q4566&gt;Veriler!$G$2, Q4566*S4566, IF(Q4566&lt;Veriler!$G$2, Veriler!$G$2*S4566, Q4566*S4566)), 0))</f>
        <v>0</v>
      </c>
      <c r="U4566" s="133" t="str">
        <f t="shared" si="1443"/>
        <v xml:space="preserve"> </v>
      </c>
      <c r="V4566" s="134" t="str">
        <f>IFERROR(IF(O4566="%10 sınırı aşılmıştır.",L4566-T4566,IFERROR(IF(F4566="",IF(S4566=1,0,IF(L4566-S4566=0,"",L4566-S4566)),IF(Veriler!M4566="",L4566,IF(L4566*Veriler!M4566=0,"",L4566*Veriler!M4566))),L4566)),0)</f>
        <v/>
      </c>
      <c r="W4566" s="146"/>
      <c r="X4566" s="146"/>
      <c r="Y4566" s="146"/>
    </row>
    <row r="4567" spans="1:25" s="99" customFormat="1" ht="54.75" customHeight="1" x14ac:dyDescent="0.25">
      <c r="A4567" s="96">
        <f t="shared" si="1444"/>
        <v>3363</v>
      </c>
      <c r="B4567" s="175"/>
      <c r="C4567" s="176"/>
      <c r="D4567" s="113"/>
      <c r="E4567" s="115"/>
      <c r="F4567" s="174"/>
      <c r="G4567" s="114" t="str">
        <f t="shared" si="1439"/>
        <v/>
      </c>
      <c r="H4567" s="115"/>
      <c r="I4567" s="115"/>
      <c r="J4567" s="115"/>
      <c r="K4567" s="115"/>
      <c r="L4567" s="133" t="str">
        <f t="shared" si="1440"/>
        <v/>
      </c>
      <c r="M4567" s="116" t="str">
        <f>IF(L4567="", "", L4567/Veriler!$X$1)</f>
        <v/>
      </c>
      <c r="N4567" s="116" t="str">
        <f>IF(F4567&lt;&gt;"", "İthal Girdi", IF(Veriler!T4567="", "", IF(Veriler!S4567="H", "%0,5 üzerindedir", IF(Veriler!T4567&gt;0.1, "%10 sınırı aşılmıştır.", "Uygun"))))</f>
        <v>%0,5 üzerindedir</v>
      </c>
      <c r="O4567" s="116" t="str">
        <f t="shared" si="1441"/>
        <v xml:space="preserve"> </v>
      </c>
      <c r="P4567" s="117"/>
      <c r="Q4567" s="118"/>
      <c r="R4567" s="119" t="str">
        <f t="shared" si="1442"/>
        <v/>
      </c>
      <c r="S4567" s="133">
        <f>IFERROR(IF(M4567&lt;=0.005,IF(F4567="",L4567,0),IF(F4567&lt;&gt;"",0,IF(P4567="",0,IF(P4567="H",0,IF(Q4567&lt;Veriler!$G$2,L4567*Veriler!$G$2,L4567*Q4567)))))," ")</f>
        <v>0</v>
      </c>
      <c r="T4567" s="133">
        <f>IF(Veriler!T4567&lt;=0.1, S4567, IF(AND(Veriler!T4567&gt;0.1, F4567="", P4567="E"), IF(Q4567&gt;Veriler!$G$2, Q4567*S4567, IF(Q4567&lt;Veriler!$G$2, Veriler!$G$2*S4567, Q4567*S4567)), 0))</f>
        <v>0</v>
      </c>
      <c r="U4567" s="133" t="str">
        <f t="shared" si="1443"/>
        <v xml:space="preserve"> </v>
      </c>
      <c r="V4567" s="134" t="str">
        <f>IFERROR(IF(O4567="%10 sınırı aşılmıştır.",L4567-T4567,IFERROR(IF(F4567="",IF(S4567=1,0,IF(L4567-S4567=0,"",L4567-S4567)),IF(Veriler!M4567="",L4567,IF(L4567*Veriler!M4567=0,"",L4567*Veriler!M4567))),L4567)),0)</f>
        <v/>
      </c>
      <c r="W4567" s="146"/>
      <c r="X4567" s="146"/>
      <c r="Y4567" s="146"/>
    </row>
    <row r="4568" spans="1:25" s="99" customFormat="1" ht="54.75" customHeight="1" x14ac:dyDescent="0.25">
      <c r="A4568" s="96">
        <f t="shared" si="1444"/>
        <v>3364</v>
      </c>
      <c r="B4568" s="175"/>
      <c r="C4568" s="176"/>
      <c r="D4568" s="113"/>
      <c r="E4568" s="115"/>
      <c r="F4568" s="174"/>
      <c r="G4568" s="114" t="str">
        <f t="shared" si="1439"/>
        <v/>
      </c>
      <c r="H4568" s="115"/>
      <c r="I4568" s="115"/>
      <c r="J4568" s="115"/>
      <c r="K4568" s="115"/>
      <c r="L4568" s="133" t="str">
        <f t="shared" si="1440"/>
        <v/>
      </c>
      <c r="M4568" s="116" t="str">
        <f>IF(L4568="", "", L4568/Veriler!$X$1)</f>
        <v/>
      </c>
      <c r="N4568" s="116" t="str">
        <f>IF(F4568&lt;&gt;"", "İthal Girdi", IF(Veriler!T4568="", "", IF(Veriler!S4568="H", "%0,5 üzerindedir", IF(Veriler!T4568&gt;0.1, "%10 sınırı aşılmıştır.", "Uygun"))))</f>
        <v>%0,5 üzerindedir</v>
      </c>
      <c r="O4568" s="116" t="str">
        <f t="shared" si="1441"/>
        <v xml:space="preserve"> </v>
      </c>
      <c r="P4568" s="117"/>
      <c r="Q4568" s="118"/>
      <c r="R4568" s="119" t="str">
        <f t="shared" si="1442"/>
        <v/>
      </c>
      <c r="S4568" s="133">
        <f>IFERROR(IF(M4568&lt;=0.005,IF(F4568="",L4568,0),IF(F4568&lt;&gt;"",0,IF(P4568="",0,IF(P4568="H",0,IF(Q4568&lt;Veriler!$G$2,L4568*Veriler!$G$2,L4568*Q4568)))))," ")</f>
        <v>0</v>
      </c>
      <c r="T4568" s="133">
        <f>IF(Veriler!T4568&lt;=0.1, S4568, IF(AND(Veriler!T4568&gt;0.1, F4568="", P4568="E"), IF(Q4568&gt;Veriler!$G$2, Q4568*S4568, IF(Q4568&lt;Veriler!$G$2, Veriler!$G$2*S4568, Q4568*S4568)), 0))</f>
        <v>0</v>
      </c>
      <c r="U4568" s="133" t="str">
        <f t="shared" si="1443"/>
        <v xml:space="preserve"> </v>
      </c>
      <c r="V4568" s="134" t="str">
        <f>IFERROR(IF(O4568="%10 sınırı aşılmıştır.",L4568-T4568,IFERROR(IF(F4568="",IF(S4568=1,0,IF(L4568-S4568=0,"",L4568-S4568)),IF(Veriler!M4568="",L4568,IF(L4568*Veriler!M4568=0,"",L4568*Veriler!M4568))),L4568)),0)</f>
        <v/>
      </c>
      <c r="W4568" s="146"/>
      <c r="X4568" s="146"/>
      <c r="Y4568" s="146"/>
    </row>
    <row r="4569" spans="1:25" s="99" customFormat="1" ht="54.75" customHeight="1" x14ac:dyDescent="0.25">
      <c r="A4569" s="96">
        <f t="shared" si="1444"/>
        <v>3365</v>
      </c>
      <c r="B4569" s="175"/>
      <c r="C4569" s="176"/>
      <c r="D4569" s="113"/>
      <c r="E4569" s="115"/>
      <c r="F4569" s="174"/>
      <c r="G4569" s="114" t="str">
        <f t="shared" si="1439"/>
        <v/>
      </c>
      <c r="H4569" s="115"/>
      <c r="I4569" s="115"/>
      <c r="J4569" s="115"/>
      <c r="K4569" s="115"/>
      <c r="L4569" s="133" t="str">
        <f t="shared" si="1440"/>
        <v/>
      </c>
      <c r="M4569" s="116" t="str">
        <f>IF(L4569="", "", L4569/Veriler!$X$1)</f>
        <v/>
      </c>
      <c r="N4569" s="116" t="str">
        <f>IF(F4569&lt;&gt;"", "İthal Girdi", IF(Veriler!T4569="", "", IF(Veriler!S4569="H", "%0,5 üzerindedir", IF(Veriler!T4569&gt;0.1, "%10 sınırı aşılmıştır.", "Uygun"))))</f>
        <v>%0,5 üzerindedir</v>
      </c>
      <c r="O4569" s="116" t="str">
        <f t="shared" si="1441"/>
        <v xml:space="preserve"> </v>
      </c>
      <c r="P4569" s="117"/>
      <c r="Q4569" s="118"/>
      <c r="R4569" s="119" t="str">
        <f t="shared" si="1442"/>
        <v/>
      </c>
      <c r="S4569" s="133">
        <f>IFERROR(IF(M4569&lt;=0.005,IF(F4569="",L4569,0),IF(F4569&lt;&gt;"",0,IF(P4569="",0,IF(P4569="H",0,IF(Q4569&lt;Veriler!$G$2,L4569*Veriler!$G$2,L4569*Q4569)))))," ")</f>
        <v>0</v>
      </c>
      <c r="T4569" s="133">
        <f>IF(Veriler!T4569&lt;=0.1, S4569, IF(AND(Veriler!T4569&gt;0.1, F4569="", P4569="E"), IF(Q4569&gt;Veriler!$G$2, Q4569*S4569, IF(Q4569&lt;Veriler!$G$2, Veriler!$G$2*S4569, Q4569*S4569)), 0))</f>
        <v>0</v>
      </c>
      <c r="U4569" s="133" t="str">
        <f t="shared" si="1443"/>
        <v xml:space="preserve"> </v>
      </c>
      <c r="V4569" s="134" t="str">
        <f>IFERROR(IF(O4569="%10 sınırı aşılmıştır.",L4569-T4569,IFERROR(IF(F4569="",IF(S4569=1,0,IF(L4569-S4569=0,"",L4569-S4569)),IF(Veriler!M4569="",L4569,IF(L4569*Veriler!M4569=0,"",L4569*Veriler!M4569))),L4569)),0)</f>
        <v/>
      </c>
      <c r="W4569" s="146"/>
      <c r="X4569" s="146"/>
      <c r="Y4569" s="146"/>
    </row>
    <row r="4570" spans="1:25" s="99" customFormat="1" ht="54.75" customHeight="1" x14ac:dyDescent="0.25">
      <c r="A4570" s="96">
        <f t="shared" si="1444"/>
        <v>3366</v>
      </c>
      <c r="B4570" s="175"/>
      <c r="C4570" s="176"/>
      <c r="D4570" s="113"/>
      <c r="E4570" s="115"/>
      <c r="F4570" s="174"/>
      <c r="G4570" s="114" t="str">
        <f t="shared" si="1439"/>
        <v/>
      </c>
      <c r="H4570" s="115"/>
      <c r="I4570" s="115"/>
      <c r="J4570" s="115"/>
      <c r="K4570" s="115"/>
      <c r="L4570" s="133" t="str">
        <f t="shared" si="1440"/>
        <v/>
      </c>
      <c r="M4570" s="116" t="str">
        <f>IF(L4570="", "", L4570/Veriler!$X$1)</f>
        <v/>
      </c>
      <c r="N4570" s="116" t="str">
        <f>IF(F4570&lt;&gt;"", "İthal Girdi", IF(Veriler!T4570="", "", IF(Veriler!S4570="H", "%0,5 üzerindedir", IF(Veriler!T4570&gt;0.1, "%10 sınırı aşılmıştır.", "Uygun"))))</f>
        <v>%0,5 üzerindedir</v>
      </c>
      <c r="O4570" s="116" t="str">
        <f t="shared" si="1441"/>
        <v xml:space="preserve"> </v>
      </c>
      <c r="P4570" s="117"/>
      <c r="Q4570" s="118"/>
      <c r="R4570" s="119" t="str">
        <f t="shared" si="1442"/>
        <v/>
      </c>
      <c r="S4570" s="133">
        <f>IFERROR(IF(M4570&lt;=0.005,IF(F4570="",L4570,0),IF(F4570&lt;&gt;"",0,IF(P4570="",0,IF(P4570="H",0,IF(Q4570&lt;Veriler!$G$2,L4570*Veriler!$G$2,L4570*Q4570)))))," ")</f>
        <v>0</v>
      </c>
      <c r="T4570" s="133">
        <f>IF(Veriler!T4570&lt;=0.1, S4570, IF(AND(Veriler!T4570&gt;0.1, F4570="", P4570="E"), IF(Q4570&gt;Veriler!$G$2, Q4570*S4570, IF(Q4570&lt;Veriler!$G$2, Veriler!$G$2*S4570, Q4570*S4570)), 0))</f>
        <v>0</v>
      </c>
      <c r="U4570" s="133" t="str">
        <f t="shared" si="1443"/>
        <v xml:space="preserve"> </v>
      </c>
      <c r="V4570" s="134" t="str">
        <f>IFERROR(IF(O4570="%10 sınırı aşılmıştır.",L4570-T4570,IFERROR(IF(F4570="",IF(S4570=1,0,IF(L4570-S4570=0,"",L4570-S4570)),IF(Veriler!M4570="",L4570,IF(L4570*Veriler!M4570=0,"",L4570*Veriler!M4570))),L4570)),0)</f>
        <v/>
      </c>
      <c r="W4570" s="146"/>
      <c r="X4570" s="146"/>
      <c r="Y4570" s="146"/>
    </row>
    <row r="4571" spans="1:25" s="99" customFormat="1" ht="54.75" customHeight="1" x14ac:dyDescent="0.25">
      <c r="A4571" s="96">
        <f t="shared" si="1444"/>
        <v>3367</v>
      </c>
      <c r="B4571" s="175"/>
      <c r="C4571" s="176"/>
      <c r="D4571" s="113"/>
      <c r="E4571" s="115"/>
      <c r="F4571" s="174"/>
      <c r="G4571" s="114" t="str">
        <f t="shared" si="1439"/>
        <v/>
      </c>
      <c r="H4571" s="115"/>
      <c r="I4571" s="115"/>
      <c r="J4571" s="115"/>
      <c r="K4571" s="115"/>
      <c r="L4571" s="133" t="str">
        <f t="shared" si="1440"/>
        <v/>
      </c>
      <c r="M4571" s="116" t="str">
        <f>IF(L4571="", "", L4571/Veriler!$X$1)</f>
        <v/>
      </c>
      <c r="N4571" s="116" t="str">
        <f>IF(F4571&lt;&gt;"", "İthal Girdi", IF(Veriler!T4571="", "", IF(Veriler!S4571="H", "%0,5 üzerindedir", IF(Veriler!T4571&gt;0.1, "%10 sınırı aşılmıştır.", "Uygun"))))</f>
        <v>%0,5 üzerindedir</v>
      </c>
      <c r="O4571" s="116" t="str">
        <f t="shared" si="1441"/>
        <v xml:space="preserve"> </v>
      </c>
      <c r="P4571" s="117"/>
      <c r="Q4571" s="118"/>
      <c r="R4571" s="119" t="str">
        <f t="shared" si="1442"/>
        <v/>
      </c>
      <c r="S4571" s="133">
        <f>IFERROR(IF(M4571&lt;=0.005,IF(F4571="",L4571,0),IF(F4571&lt;&gt;"",0,IF(P4571="",0,IF(P4571="H",0,IF(Q4571&lt;Veriler!$G$2,L4571*Veriler!$G$2,L4571*Q4571)))))," ")</f>
        <v>0</v>
      </c>
      <c r="T4571" s="133">
        <f>IF(Veriler!T4571&lt;=0.1, S4571, IF(AND(Veriler!T4571&gt;0.1, F4571="", P4571="E"), IF(Q4571&gt;Veriler!$G$2, Q4571*S4571, IF(Q4571&lt;Veriler!$G$2, Veriler!$G$2*S4571, Q4571*S4571)), 0))</f>
        <v>0</v>
      </c>
      <c r="U4571" s="133" t="str">
        <f t="shared" si="1443"/>
        <v xml:space="preserve"> </v>
      </c>
      <c r="V4571" s="134" t="str">
        <f>IFERROR(IF(O4571="%10 sınırı aşılmıştır.",L4571-T4571,IFERROR(IF(F4571="",IF(S4571=1,0,IF(L4571-S4571=0,"",L4571-S4571)),IF(Veriler!M4571="",L4571,IF(L4571*Veriler!M4571=0,"",L4571*Veriler!M4571))),L4571)),0)</f>
        <v/>
      </c>
      <c r="W4571" s="146"/>
      <c r="X4571" s="146"/>
      <c r="Y4571" s="146"/>
    </row>
    <row r="4572" spans="1:25" s="99" customFormat="1" ht="54.75" customHeight="1" x14ac:dyDescent="0.25">
      <c r="A4572" s="96">
        <f t="shared" si="1444"/>
        <v>3368</v>
      </c>
      <c r="B4572" s="175"/>
      <c r="C4572" s="176"/>
      <c r="D4572" s="113"/>
      <c r="E4572" s="115"/>
      <c r="F4572" s="174"/>
      <c r="G4572" s="114" t="str">
        <f t="shared" si="1439"/>
        <v/>
      </c>
      <c r="H4572" s="115"/>
      <c r="I4572" s="115"/>
      <c r="J4572" s="115"/>
      <c r="K4572" s="115"/>
      <c r="L4572" s="133" t="str">
        <f t="shared" si="1440"/>
        <v/>
      </c>
      <c r="M4572" s="116" t="str">
        <f>IF(L4572="", "", L4572/Veriler!$X$1)</f>
        <v/>
      </c>
      <c r="N4572" s="116" t="str">
        <f>IF(F4572&lt;&gt;"", "İthal Girdi", IF(Veriler!T4572="", "", IF(Veriler!S4572="H", "%0,5 üzerindedir", IF(Veriler!T4572&gt;0.1, "%10 sınırı aşılmıştır.", "Uygun"))))</f>
        <v>%0,5 üzerindedir</v>
      </c>
      <c r="O4572" s="116" t="str">
        <f t="shared" si="1441"/>
        <v xml:space="preserve"> </v>
      </c>
      <c r="P4572" s="117"/>
      <c r="Q4572" s="118"/>
      <c r="R4572" s="119" t="str">
        <f t="shared" si="1442"/>
        <v/>
      </c>
      <c r="S4572" s="133">
        <f>IFERROR(IF(M4572&lt;=0.005,IF(F4572="",L4572,0),IF(F4572&lt;&gt;"",0,IF(P4572="",0,IF(P4572="H",0,IF(Q4572&lt;Veriler!$G$2,L4572*Veriler!$G$2,L4572*Q4572)))))," ")</f>
        <v>0</v>
      </c>
      <c r="T4572" s="133">
        <f>IF(Veriler!T4572&lt;=0.1, S4572, IF(AND(Veriler!T4572&gt;0.1, F4572="", P4572="E"), IF(Q4572&gt;Veriler!$G$2, Q4572*S4572, IF(Q4572&lt;Veriler!$G$2, Veriler!$G$2*S4572, Q4572*S4572)), 0))</f>
        <v>0</v>
      </c>
      <c r="U4572" s="133" t="str">
        <f t="shared" si="1443"/>
        <v xml:space="preserve"> </v>
      </c>
      <c r="V4572" s="134" t="str">
        <f>IFERROR(IF(O4572="%10 sınırı aşılmıştır.",L4572-T4572,IFERROR(IF(F4572="",IF(S4572=1,0,IF(L4572-S4572=0,"",L4572-S4572)),IF(Veriler!M4572="",L4572,IF(L4572*Veriler!M4572=0,"",L4572*Veriler!M4572))),L4572)),0)</f>
        <v/>
      </c>
      <c r="W4572" s="146"/>
      <c r="X4572" s="146"/>
      <c r="Y4572" s="146"/>
    </row>
    <row r="4573" spans="1:25" s="99" customFormat="1" ht="54.75" customHeight="1" x14ac:dyDescent="0.25">
      <c r="A4573" s="96">
        <f t="shared" si="1444"/>
        <v>3369</v>
      </c>
      <c r="B4573" s="175"/>
      <c r="C4573" s="176"/>
      <c r="D4573" s="113"/>
      <c r="E4573" s="115"/>
      <c r="F4573" s="174"/>
      <c r="G4573" s="114" t="str">
        <f t="shared" si="1439"/>
        <v/>
      </c>
      <c r="H4573" s="115"/>
      <c r="I4573" s="115"/>
      <c r="J4573" s="115"/>
      <c r="K4573" s="115"/>
      <c r="L4573" s="133" t="str">
        <f t="shared" si="1440"/>
        <v/>
      </c>
      <c r="M4573" s="116" t="str">
        <f>IF(L4573="", "", L4573/Veriler!$X$1)</f>
        <v/>
      </c>
      <c r="N4573" s="116" t="str">
        <f>IF(F4573&lt;&gt;"", "İthal Girdi", IF(Veriler!T4573="", "", IF(Veriler!S4573="H", "%0,5 üzerindedir", IF(Veriler!T4573&gt;0.1, "%10 sınırı aşılmıştır.", "Uygun"))))</f>
        <v>%0,5 üzerindedir</v>
      </c>
      <c r="O4573" s="116" t="str">
        <f t="shared" si="1441"/>
        <v xml:space="preserve"> </v>
      </c>
      <c r="P4573" s="117"/>
      <c r="Q4573" s="118"/>
      <c r="R4573" s="119" t="str">
        <f t="shared" si="1442"/>
        <v/>
      </c>
      <c r="S4573" s="133">
        <f>IFERROR(IF(M4573&lt;=0.005,IF(F4573="",L4573,0),IF(F4573&lt;&gt;"",0,IF(P4573="",0,IF(P4573="H",0,IF(Q4573&lt;Veriler!$G$2,L4573*Veriler!$G$2,L4573*Q4573)))))," ")</f>
        <v>0</v>
      </c>
      <c r="T4573" s="133">
        <f>IF(Veriler!T4573&lt;=0.1, S4573, IF(AND(Veriler!T4573&gt;0.1, F4573="", P4573="E"), IF(Q4573&gt;Veriler!$G$2, Q4573*S4573, IF(Q4573&lt;Veriler!$G$2, Veriler!$G$2*S4573, Q4573*S4573)), 0))</f>
        <v>0</v>
      </c>
      <c r="U4573" s="133" t="str">
        <f t="shared" si="1443"/>
        <v xml:space="preserve"> </v>
      </c>
      <c r="V4573" s="134" t="str">
        <f>IFERROR(IF(O4573="%10 sınırı aşılmıştır.",L4573-T4573,IFERROR(IF(F4573="",IF(S4573=1,0,IF(L4573-S4573=0,"",L4573-S4573)),IF(Veriler!M4573="",L4573,IF(L4573*Veriler!M4573=0,"",L4573*Veriler!M4573))),L4573)),0)</f>
        <v/>
      </c>
      <c r="W4573" s="146"/>
      <c r="X4573" s="146"/>
      <c r="Y4573" s="146"/>
    </row>
    <row r="4574" spans="1:25" s="99" customFormat="1" ht="54.75" customHeight="1" x14ac:dyDescent="0.25">
      <c r="A4574" s="96">
        <f t="shared" si="1444"/>
        <v>3370</v>
      </c>
      <c r="B4574" s="175"/>
      <c r="C4574" s="176"/>
      <c r="D4574" s="113"/>
      <c r="E4574" s="115"/>
      <c r="F4574" s="174"/>
      <c r="G4574" s="114" t="str">
        <f t="shared" si="1439"/>
        <v/>
      </c>
      <c r="H4574" s="115"/>
      <c r="I4574" s="115"/>
      <c r="J4574" s="115"/>
      <c r="K4574" s="115"/>
      <c r="L4574" s="133" t="str">
        <f t="shared" si="1440"/>
        <v/>
      </c>
      <c r="M4574" s="116" t="str">
        <f>IF(L4574="", "", L4574/Veriler!$X$1)</f>
        <v/>
      </c>
      <c r="N4574" s="116" t="str">
        <f>IF(F4574&lt;&gt;"", "İthal Girdi", IF(Veriler!T4574="", "", IF(Veriler!S4574="H", "%0,5 üzerindedir", IF(Veriler!T4574&gt;0.1, "%10 sınırı aşılmıştır.", "Uygun"))))</f>
        <v>%0,5 üzerindedir</v>
      </c>
      <c r="O4574" s="116" t="str">
        <f t="shared" si="1441"/>
        <v xml:space="preserve"> </v>
      </c>
      <c r="P4574" s="117"/>
      <c r="Q4574" s="118"/>
      <c r="R4574" s="119" t="str">
        <f t="shared" si="1442"/>
        <v/>
      </c>
      <c r="S4574" s="133">
        <f>IFERROR(IF(M4574&lt;=0.005,IF(F4574="",L4574,0),IF(F4574&lt;&gt;"",0,IF(P4574="",0,IF(P4574="H",0,IF(Q4574&lt;Veriler!$G$2,L4574*Veriler!$G$2,L4574*Q4574)))))," ")</f>
        <v>0</v>
      </c>
      <c r="T4574" s="133">
        <f>IF(Veriler!T4574&lt;=0.1, S4574, IF(AND(Veriler!T4574&gt;0.1, F4574="", P4574="E"), IF(Q4574&gt;Veriler!$G$2, Q4574*S4574, IF(Q4574&lt;Veriler!$G$2, Veriler!$G$2*S4574, Q4574*S4574)), 0))</f>
        <v>0</v>
      </c>
      <c r="U4574" s="133" t="str">
        <f t="shared" si="1443"/>
        <v xml:space="preserve"> </v>
      </c>
      <c r="V4574" s="134" t="str">
        <f>IFERROR(IF(O4574="%10 sınırı aşılmıştır.",L4574-T4574,IFERROR(IF(F4574="",IF(S4574=1,0,IF(L4574-S4574=0,"",L4574-S4574)),IF(Veriler!M4574="",L4574,IF(L4574*Veriler!M4574=0,"",L4574*Veriler!M4574))),L4574)),0)</f>
        <v/>
      </c>
      <c r="W4574" s="146"/>
      <c r="X4574" s="146"/>
      <c r="Y4574" s="146"/>
    </row>
    <row r="4575" spans="1:25" s="99" customFormat="1" ht="54.75" customHeight="1" x14ac:dyDescent="0.25">
      <c r="A4575" s="96">
        <f t="shared" si="1444"/>
        <v>3371</v>
      </c>
      <c r="B4575" s="175"/>
      <c r="C4575" s="176"/>
      <c r="D4575" s="113"/>
      <c r="E4575" s="115"/>
      <c r="F4575" s="174"/>
      <c r="G4575" s="114" t="str">
        <f t="shared" si="1439"/>
        <v/>
      </c>
      <c r="H4575" s="115"/>
      <c r="I4575" s="115"/>
      <c r="J4575" s="115"/>
      <c r="K4575" s="115"/>
      <c r="L4575" s="133" t="str">
        <f t="shared" si="1440"/>
        <v/>
      </c>
      <c r="M4575" s="116" t="str">
        <f>IF(L4575="", "", L4575/Veriler!$X$1)</f>
        <v/>
      </c>
      <c r="N4575" s="116" t="str">
        <f>IF(F4575&lt;&gt;"", "İthal Girdi", IF(Veriler!T4575="", "", IF(Veriler!S4575="H", "%0,5 üzerindedir", IF(Veriler!T4575&gt;0.1, "%10 sınırı aşılmıştır.", "Uygun"))))</f>
        <v>%0,5 üzerindedir</v>
      </c>
      <c r="O4575" s="116" t="str">
        <f t="shared" si="1441"/>
        <v xml:space="preserve"> </v>
      </c>
      <c r="P4575" s="117"/>
      <c r="Q4575" s="118"/>
      <c r="R4575" s="119" t="str">
        <f t="shared" si="1442"/>
        <v/>
      </c>
      <c r="S4575" s="133">
        <f>IFERROR(IF(M4575&lt;=0.005,IF(F4575="",L4575,0),IF(F4575&lt;&gt;"",0,IF(P4575="",0,IF(P4575="H",0,IF(Q4575&lt;Veriler!$G$2,L4575*Veriler!$G$2,L4575*Q4575)))))," ")</f>
        <v>0</v>
      </c>
      <c r="T4575" s="133">
        <f>IF(Veriler!T4575&lt;=0.1, S4575, IF(AND(Veriler!T4575&gt;0.1, F4575="", P4575="E"), IF(Q4575&gt;Veriler!$G$2, Q4575*S4575, IF(Q4575&lt;Veriler!$G$2, Veriler!$G$2*S4575, Q4575*S4575)), 0))</f>
        <v>0</v>
      </c>
      <c r="U4575" s="133" t="str">
        <f t="shared" si="1443"/>
        <v xml:space="preserve"> </v>
      </c>
      <c r="V4575" s="134" t="str">
        <f>IFERROR(IF(O4575="%10 sınırı aşılmıştır.",L4575-T4575,IFERROR(IF(F4575="",IF(S4575=1,0,IF(L4575-S4575=0,"",L4575-S4575)),IF(Veriler!M4575="",L4575,IF(L4575*Veriler!M4575=0,"",L4575*Veriler!M4575))),L4575)),0)</f>
        <v/>
      </c>
      <c r="W4575" s="146"/>
      <c r="X4575" s="146"/>
      <c r="Y4575" s="146"/>
    </row>
    <row r="4576" spans="1:25" s="99" customFormat="1" ht="54.75" customHeight="1" x14ac:dyDescent="0.25">
      <c r="A4576" s="96">
        <f t="shared" si="1444"/>
        <v>3372</v>
      </c>
      <c r="B4576" s="175"/>
      <c r="C4576" s="176"/>
      <c r="D4576" s="113"/>
      <c r="E4576" s="115"/>
      <c r="F4576" s="174"/>
      <c r="G4576" s="114" t="str">
        <f t="shared" si="1439"/>
        <v/>
      </c>
      <c r="H4576" s="115"/>
      <c r="I4576" s="115"/>
      <c r="J4576" s="115"/>
      <c r="K4576" s="115"/>
      <c r="L4576" s="133" t="str">
        <f t="shared" si="1440"/>
        <v/>
      </c>
      <c r="M4576" s="116" t="str">
        <f>IF(L4576="", "", L4576/Veriler!$X$1)</f>
        <v/>
      </c>
      <c r="N4576" s="116" t="str">
        <f>IF(F4576&lt;&gt;"", "İthal Girdi", IF(Veriler!T4576="", "", IF(Veriler!S4576="H", "%0,5 üzerindedir", IF(Veriler!T4576&gt;0.1, "%10 sınırı aşılmıştır.", "Uygun"))))</f>
        <v>%0,5 üzerindedir</v>
      </c>
      <c r="O4576" s="116" t="str">
        <f t="shared" si="1441"/>
        <v xml:space="preserve"> </v>
      </c>
      <c r="P4576" s="117"/>
      <c r="Q4576" s="118"/>
      <c r="R4576" s="119" t="str">
        <f t="shared" si="1442"/>
        <v/>
      </c>
      <c r="S4576" s="133">
        <f>IFERROR(IF(M4576&lt;=0.005,IF(F4576="",L4576,0),IF(F4576&lt;&gt;"",0,IF(P4576="",0,IF(P4576="H",0,IF(Q4576&lt;Veriler!$G$2,L4576*Veriler!$G$2,L4576*Q4576)))))," ")</f>
        <v>0</v>
      </c>
      <c r="T4576" s="133">
        <f>IF(Veriler!T4576&lt;=0.1, S4576, IF(AND(Veriler!T4576&gt;0.1, F4576="", P4576="E"), IF(Q4576&gt;Veriler!$G$2, Q4576*S4576, IF(Q4576&lt;Veriler!$G$2, Veriler!$G$2*S4576, Q4576*S4576)), 0))</f>
        <v>0</v>
      </c>
      <c r="U4576" s="133" t="str">
        <f t="shared" si="1443"/>
        <v xml:space="preserve"> </v>
      </c>
      <c r="V4576" s="134" t="str">
        <f>IFERROR(IF(O4576="%10 sınırı aşılmıştır.",L4576-T4576,IFERROR(IF(F4576="",IF(S4576=1,0,IF(L4576-S4576=0,"",L4576-S4576)),IF(Veriler!M4576="",L4576,IF(L4576*Veriler!M4576=0,"",L4576*Veriler!M4576))),L4576)),0)</f>
        <v/>
      </c>
      <c r="W4576" s="146"/>
      <c r="X4576" s="146"/>
      <c r="Y4576" s="146"/>
    </row>
    <row r="4577" spans="1:25" s="99" customFormat="1" ht="54.75" customHeight="1" x14ac:dyDescent="0.25">
      <c r="A4577" s="96">
        <f t="shared" si="1444"/>
        <v>3373</v>
      </c>
      <c r="B4577" s="175"/>
      <c r="C4577" s="176"/>
      <c r="D4577" s="113"/>
      <c r="E4577" s="115"/>
      <c r="F4577" s="174"/>
      <c r="G4577" s="114" t="str">
        <f t="shared" si="1439"/>
        <v/>
      </c>
      <c r="H4577" s="115"/>
      <c r="I4577" s="115"/>
      <c r="J4577" s="115"/>
      <c r="K4577" s="115"/>
      <c r="L4577" s="133" t="str">
        <f t="shared" si="1440"/>
        <v/>
      </c>
      <c r="M4577" s="116" t="str">
        <f>IF(L4577="", "", L4577/Veriler!$X$1)</f>
        <v/>
      </c>
      <c r="N4577" s="116" t="str">
        <f>IF(F4577&lt;&gt;"", "İthal Girdi", IF(Veriler!T4577="", "", IF(Veriler!S4577="H", "%0,5 üzerindedir", IF(Veriler!T4577&gt;0.1, "%10 sınırı aşılmıştır.", "Uygun"))))</f>
        <v>%0,5 üzerindedir</v>
      </c>
      <c r="O4577" s="116" t="str">
        <f t="shared" si="1441"/>
        <v xml:space="preserve"> </v>
      </c>
      <c r="P4577" s="117"/>
      <c r="Q4577" s="118"/>
      <c r="R4577" s="119" t="str">
        <f t="shared" si="1442"/>
        <v/>
      </c>
      <c r="S4577" s="133">
        <f>IFERROR(IF(M4577&lt;=0.005,IF(F4577="",L4577,0),IF(F4577&lt;&gt;"",0,IF(P4577="",0,IF(P4577="H",0,IF(Q4577&lt;Veriler!$G$2,L4577*Veriler!$G$2,L4577*Q4577)))))," ")</f>
        <v>0</v>
      </c>
      <c r="T4577" s="133">
        <f>IF(Veriler!T4577&lt;=0.1, S4577, IF(AND(Veriler!T4577&gt;0.1, F4577="", P4577="E"), IF(Q4577&gt;Veriler!$G$2, Q4577*S4577, IF(Q4577&lt;Veriler!$G$2, Veriler!$G$2*S4577, Q4577*S4577)), 0))</f>
        <v>0</v>
      </c>
      <c r="U4577" s="133" t="str">
        <f t="shared" si="1443"/>
        <v xml:space="preserve"> </v>
      </c>
      <c r="V4577" s="134" t="str">
        <f>IFERROR(IF(O4577="%10 sınırı aşılmıştır.",L4577-T4577,IFERROR(IF(F4577="",IF(S4577=1,0,IF(L4577-S4577=0,"",L4577-S4577)),IF(Veriler!M4577="",L4577,IF(L4577*Veriler!M4577=0,"",L4577*Veriler!M4577))),L4577)),0)</f>
        <v/>
      </c>
      <c r="W4577" s="146"/>
      <c r="X4577" s="146"/>
      <c r="Y4577" s="146"/>
    </row>
    <row r="4578" spans="1:25" s="99" customFormat="1" ht="54.75" customHeight="1" x14ac:dyDescent="0.25">
      <c r="A4578" s="96">
        <f t="shared" si="1444"/>
        <v>3374</v>
      </c>
      <c r="B4578" s="175"/>
      <c r="C4578" s="176"/>
      <c r="D4578" s="113"/>
      <c r="E4578" s="115"/>
      <c r="F4578" s="174"/>
      <c r="G4578" s="114" t="str">
        <f t="shared" si="1439"/>
        <v/>
      </c>
      <c r="H4578" s="115"/>
      <c r="I4578" s="115"/>
      <c r="J4578" s="115"/>
      <c r="K4578" s="115"/>
      <c r="L4578" s="133" t="str">
        <f t="shared" si="1440"/>
        <v/>
      </c>
      <c r="M4578" s="116" t="str">
        <f>IF(L4578="", "", L4578/Veriler!$X$1)</f>
        <v/>
      </c>
      <c r="N4578" s="116" t="str">
        <f>IF(F4578&lt;&gt;"", "İthal Girdi", IF(Veriler!T4578="", "", IF(Veriler!S4578="H", "%0,5 üzerindedir", IF(Veriler!T4578&gt;0.1, "%10 sınırı aşılmıştır.", "Uygun"))))</f>
        <v>%0,5 üzerindedir</v>
      </c>
      <c r="O4578" s="116" t="str">
        <f t="shared" si="1441"/>
        <v xml:space="preserve"> </v>
      </c>
      <c r="P4578" s="117"/>
      <c r="Q4578" s="118"/>
      <c r="R4578" s="119" t="str">
        <f t="shared" si="1442"/>
        <v/>
      </c>
      <c r="S4578" s="133">
        <f>IFERROR(IF(M4578&lt;=0.005,IF(F4578="",L4578,0),IF(F4578&lt;&gt;"",0,IF(P4578="",0,IF(P4578="H",0,IF(Q4578&lt;Veriler!$G$2,L4578*Veriler!$G$2,L4578*Q4578)))))," ")</f>
        <v>0</v>
      </c>
      <c r="T4578" s="133">
        <f>IF(Veriler!T4578&lt;=0.1, S4578, IF(AND(Veriler!T4578&gt;0.1, F4578="", P4578="E"), IF(Q4578&gt;Veriler!$G$2, Q4578*S4578, IF(Q4578&lt;Veriler!$G$2, Veriler!$G$2*S4578, Q4578*S4578)), 0))</f>
        <v>0</v>
      </c>
      <c r="U4578" s="133" t="str">
        <f t="shared" si="1443"/>
        <v xml:space="preserve"> </v>
      </c>
      <c r="V4578" s="134" t="str">
        <f>IFERROR(IF(O4578="%10 sınırı aşılmıştır.",L4578-T4578,IFERROR(IF(F4578="",IF(S4578=1,0,IF(L4578-S4578=0,"",L4578-S4578)),IF(Veriler!M4578="",L4578,IF(L4578*Veriler!M4578=0,"",L4578*Veriler!M4578))),L4578)),0)</f>
        <v/>
      </c>
      <c r="W4578" s="146"/>
      <c r="X4578" s="146"/>
      <c r="Y4578" s="146"/>
    </row>
    <row r="4579" spans="1:25" s="99" customFormat="1" ht="36" hidden="1" customHeight="1" x14ac:dyDescent="0.25">
      <c r="A4579" s="101"/>
      <c r="B4579" s="191" t="s">
        <v>16</v>
      </c>
      <c r="C4579" s="176"/>
      <c r="D4579" s="120"/>
      <c r="E4579" s="171"/>
      <c r="F4579" s="172"/>
      <c r="G4579" s="121"/>
      <c r="H4579" s="115"/>
      <c r="I4579" s="115"/>
      <c r="J4579" s="115"/>
      <c r="K4579" s="115"/>
      <c r="L4579" s="121"/>
      <c r="M4579" s="121"/>
      <c r="N4579" s="121"/>
      <c r="O4579" s="121"/>
      <c r="P4579" s="120"/>
      <c r="Q4579" s="120"/>
      <c r="R4579" s="183"/>
      <c r="S4579" s="184"/>
      <c r="T4579" s="121"/>
      <c r="U4579" s="121"/>
      <c r="V4579" s="121"/>
      <c r="W4579" s="146"/>
      <c r="X4579" s="146"/>
      <c r="Y4579" s="146"/>
    </row>
    <row r="4580" spans="1:25" s="99" customFormat="1" ht="54.75" customHeight="1" x14ac:dyDescent="0.25">
      <c r="A4580" s="96">
        <f>A4578+1</f>
        <v>3375</v>
      </c>
      <c r="B4580" s="175"/>
      <c r="C4580" s="176"/>
      <c r="D4580" s="113"/>
      <c r="E4580" s="115"/>
      <c r="F4580" s="174"/>
      <c r="G4580" s="114" t="str">
        <f t="shared" ref="G4580:G4593" si="1445">IF(AND(F4580&lt;&gt;"",V4580&lt;&gt;"",L4580&lt;&gt;0),V4580/L4580,"")</f>
        <v/>
      </c>
      <c r="H4580" s="115"/>
      <c r="I4580" s="115"/>
      <c r="J4580" s="115"/>
      <c r="K4580" s="115"/>
      <c r="L4580" s="133" t="str">
        <f t="shared" ref="L4580:L4593" si="1446">IF(AND(H4580&lt;&gt;0, J4580&lt;&gt;0, K4580&lt;&gt;0), H4580*J4580*K4580, "")</f>
        <v/>
      </c>
      <c r="M4580" s="116" t="str">
        <f>IF(L4580="", "", L4580/Veriler!$X$1)</f>
        <v/>
      </c>
      <c r="N4580" s="116" t="str">
        <f>IF(F4580&lt;&gt;"", "İthal Girdi", IF(Veriler!T4580="", "", IF(Veriler!S4580="H", "%0,5 üzerindedir", IF(Veriler!T4580&gt;0.1, "%10 sınırı aşılmıştır.", "Uygun"))))</f>
        <v>%0,5 üzerindedir</v>
      </c>
      <c r="O4580" s="116" t="str">
        <f t="shared" ref="O4580:O4593" si="1447">IF(M4580=""," ",N4580)</f>
        <v xml:space="preserve"> </v>
      </c>
      <c r="P4580" s="117"/>
      <c r="Q4580" s="118"/>
      <c r="R4580" s="119" t="str">
        <f t="shared" ref="R4580:R4593" si="1448">IFERROR(IF(AND(T4580&lt;&gt;"",L4580&lt;&gt;"",L4580&lt;&gt;0,T4580&lt;&gt;0),T4580/L4580,"")," ")</f>
        <v/>
      </c>
      <c r="S4580" s="133">
        <f>IFERROR(IF(M4580&lt;=0.005,IF(F4580="",L4580,0),IF(F4580&lt;&gt;"",0,IF(P4580="",0,IF(P4580="H",0,IF(Q4580&lt;Veriler!$G$2,L4580*Veriler!$G$2,L4580*Q4580)))))," ")</f>
        <v>0</v>
      </c>
      <c r="T4580" s="133">
        <f>IF(Veriler!T4580&lt;=0.1, S4580, IF(AND(Veriler!T4580&gt;0.1, F4580="", P4580="E"), IF(Q4580&gt;Veriler!$G$2, Q4580*S4580, IF(Q4580&lt;Veriler!$G$2, Veriler!$G$2*S4580, Q4580*S4580)), 0))</f>
        <v>0</v>
      </c>
      <c r="U4580" s="133" t="str">
        <f t="shared" ref="U4580:U4593" si="1449">IF(T4580=0," ",T4580)</f>
        <v xml:space="preserve"> </v>
      </c>
      <c r="V4580" s="134" t="str">
        <f>IFERROR(IF(O4580="%10 sınırı aşılmıştır.",L4580-T4580,IFERROR(IF(F4580="",IF(S4580=1,0,IF(L4580-S4580=0,"",L4580-S4580)),IF(Veriler!M4580="",L4580,IF(L4580*Veriler!M4580=0,"",L4580*Veriler!M4580))),L4580)),0)</f>
        <v/>
      </c>
      <c r="W4580" s="146"/>
      <c r="X4580" s="146"/>
      <c r="Y4580" s="146"/>
    </row>
    <row r="4581" spans="1:25" s="99" customFormat="1" ht="54.75" customHeight="1" x14ac:dyDescent="0.25">
      <c r="A4581" s="96">
        <f t="shared" ref="A4581:A4593" si="1450">A4580+1</f>
        <v>3376</v>
      </c>
      <c r="B4581" s="175"/>
      <c r="C4581" s="176"/>
      <c r="D4581" s="113"/>
      <c r="E4581" s="115"/>
      <c r="F4581" s="174"/>
      <c r="G4581" s="114" t="str">
        <f t="shared" si="1445"/>
        <v/>
      </c>
      <c r="H4581" s="115"/>
      <c r="I4581" s="115"/>
      <c r="J4581" s="115"/>
      <c r="K4581" s="115"/>
      <c r="L4581" s="133" t="str">
        <f t="shared" si="1446"/>
        <v/>
      </c>
      <c r="M4581" s="116" t="str">
        <f>IF(L4581="", "", L4581/Veriler!$X$1)</f>
        <v/>
      </c>
      <c r="N4581" s="116" t="str">
        <f>IF(F4581&lt;&gt;"", "İthal Girdi", IF(Veriler!T4581="", "", IF(Veriler!S4581="H", "%0,5 üzerindedir", IF(Veriler!T4581&gt;0.1, "%10 sınırı aşılmıştır.", "Uygun"))))</f>
        <v>%0,5 üzerindedir</v>
      </c>
      <c r="O4581" s="116" t="str">
        <f t="shared" si="1447"/>
        <v xml:space="preserve"> </v>
      </c>
      <c r="P4581" s="117"/>
      <c r="Q4581" s="118"/>
      <c r="R4581" s="119" t="str">
        <f t="shared" si="1448"/>
        <v/>
      </c>
      <c r="S4581" s="133">
        <f>IFERROR(IF(M4581&lt;=0.005,IF(F4581="",L4581,0),IF(F4581&lt;&gt;"",0,IF(P4581="",0,IF(P4581="H",0,IF(Q4581&lt;Veriler!$G$2,L4581*Veriler!$G$2,L4581*Q4581)))))," ")</f>
        <v>0</v>
      </c>
      <c r="T4581" s="133">
        <f>IF(Veriler!T4581&lt;=0.1, S4581, IF(AND(Veriler!T4581&gt;0.1, F4581="", P4581="E"), IF(Q4581&gt;Veriler!$G$2, Q4581*S4581, IF(Q4581&lt;Veriler!$G$2, Veriler!$G$2*S4581, Q4581*S4581)), 0))</f>
        <v>0</v>
      </c>
      <c r="U4581" s="133" t="str">
        <f t="shared" si="1449"/>
        <v xml:space="preserve"> </v>
      </c>
      <c r="V4581" s="134" t="str">
        <f>IFERROR(IF(O4581="%10 sınırı aşılmıştır.",L4581-T4581,IFERROR(IF(F4581="",IF(S4581=1,0,IF(L4581-S4581=0,"",L4581-S4581)),IF(Veriler!M4581="",L4581,IF(L4581*Veriler!M4581=0,"",L4581*Veriler!M4581))),L4581)),0)</f>
        <v/>
      </c>
      <c r="W4581" s="146"/>
      <c r="X4581" s="146"/>
      <c r="Y4581" s="146"/>
    </row>
    <row r="4582" spans="1:25" s="99" customFormat="1" ht="54.75" customHeight="1" x14ac:dyDescent="0.25">
      <c r="A4582" s="96">
        <f t="shared" si="1450"/>
        <v>3377</v>
      </c>
      <c r="B4582" s="175"/>
      <c r="C4582" s="176"/>
      <c r="D4582" s="113"/>
      <c r="E4582" s="115"/>
      <c r="F4582" s="174"/>
      <c r="G4582" s="114" t="str">
        <f t="shared" si="1445"/>
        <v/>
      </c>
      <c r="H4582" s="115"/>
      <c r="I4582" s="115"/>
      <c r="J4582" s="115"/>
      <c r="K4582" s="115"/>
      <c r="L4582" s="133" t="str">
        <f t="shared" si="1446"/>
        <v/>
      </c>
      <c r="M4582" s="116" t="str">
        <f>IF(L4582="", "", L4582/Veriler!$X$1)</f>
        <v/>
      </c>
      <c r="N4582" s="116" t="str">
        <f>IF(F4582&lt;&gt;"", "İthal Girdi", IF(Veriler!T4582="", "", IF(Veriler!S4582="H", "%0,5 üzerindedir", IF(Veriler!T4582&gt;0.1, "%10 sınırı aşılmıştır.", "Uygun"))))</f>
        <v>%0,5 üzerindedir</v>
      </c>
      <c r="O4582" s="116" t="str">
        <f t="shared" si="1447"/>
        <v xml:space="preserve"> </v>
      </c>
      <c r="P4582" s="117"/>
      <c r="Q4582" s="118"/>
      <c r="R4582" s="119" t="str">
        <f t="shared" si="1448"/>
        <v/>
      </c>
      <c r="S4582" s="133">
        <f>IFERROR(IF(M4582&lt;=0.005,IF(F4582="",L4582,0),IF(F4582&lt;&gt;"",0,IF(P4582="",0,IF(P4582="H",0,IF(Q4582&lt;Veriler!$G$2,L4582*Veriler!$G$2,L4582*Q4582)))))," ")</f>
        <v>0</v>
      </c>
      <c r="T4582" s="133">
        <f>IF(Veriler!T4582&lt;=0.1, S4582, IF(AND(Veriler!T4582&gt;0.1, F4582="", P4582="E"), IF(Q4582&gt;Veriler!$G$2, Q4582*S4582, IF(Q4582&lt;Veriler!$G$2, Veriler!$G$2*S4582, Q4582*S4582)), 0))</f>
        <v>0</v>
      </c>
      <c r="U4582" s="133" t="str">
        <f t="shared" si="1449"/>
        <v xml:space="preserve"> </v>
      </c>
      <c r="V4582" s="134" t="str">
        <f>IFERROR(IF(O4582="%10 sınırı aşılmıştır.",L4582-T4582,IFERROR(IF(F4582="",IF(S4582=1,0,IF(L4582-S4582=0,"",L4582-S4582)),IF(Veriler!M4582="",L4582,IF(L4582*Veriler!M4582=0,"",L4582*Veriler!M4582))),L4582)),0)</f>
        <v/>
      </c>
      <c r="W4582" s="146"/>
      <c r="X4582" s="146"/>
      <c r="Y4582" s="146"/>
    </row>
    <row r="4583" spans="1:25" s="99" customFormat="1" ht="54.75" customHeight="1" x14ac:dyDescent="0.25">
      <c r="A4583" s="96">
        <f t="shared" si="1450"/>
        <v>3378</v>
      </c>
      <c r="B4583" s="175"/>
      <c r="C4583" s="176"/>
      <c r="D4583" s="113"/>
      <c r="E4583" s="115"/>
      <c r="F4583" s="174"/>
      <c r="G4583" s="114" t="str">
        <f t="shared" si="1445"/>
        <v/>
      </c>
      <c r="H4583" s="115"/>
      <c r="I4583" s="115"/>
      <c r="J4583" s="115"/>
      <c r="K4583" s="115"/>
      <c r="L4583" s="133" t="str">
        <f t="shared" si="1446"/>
        <v/>
      </c>
      <c r="M4583" s="116" t="str">
        <f>IF(L4583="", "", L4583/Veriler!$X$1)</f>
        <v/>
      </c>
      <c r="N4583" s="116" t="str">
        <f>IF(F4583&lt;&gt;"", "İthal Girdi", IF(Veriler!T4583="", "", IF(Veriler!S4583="H", "%0,5 üzerindedir", IF(Veriler!T4583&gt;0.1, "%10 sınırı aşılmıştır.", "Uygun"))))</f>
        <v>%0,5 üzerindedir</v>
      </c>
      <c r="O4583" s="116" t="str">
        <f t="shared" si="1447"/>
        <v xml:space="preserve"> </v>
      </c>
      <c r="P4583" s="117"/>
      <c r="Q4583" s="118"/>
      <c r="R4583" s="119" t="str">
        <f t="shared" si="1448"/>
        <v/>
      </c>
      <c r="S4583" s="133">
        <f>IFERROR(IF(M4583&lt;=0.005,IF(F4583="",L4583,0),IF(F4583&lt;&gt;"",0,IF(P4583="",0,IF(P4583="H",0,IF(Q4583&lt;Veriler!$G$2,L4583*Veriler!$G$2,L4583*Q4583)))))," ")</f>
        <v>0</v>
      </c>
      <c r="T4583" s="133">
        <f>IF(Veriler!T4583&lt;=0.1, S4583, IF(AND(Veriler!T4583&gt;0.1, F4583="", P4583="E"), IF(Q4583&gt;Veriler!$G$2, Q4583*S4583, IF(Q4583&lt;Veriler!$G$2, Veriler!$G$2*S4583, Q4583*S4583)), 0))</f>
        <v>0</v>
      </c>
      <c r="U4583" s="133" t="str">
        <f t="shared" si="1449"/>
        <v xml:space="preserve"> </v>
      </c>
      <c r="V4583" s="134" t="str">
        <f>IFERROR(IF(O4583="%10 sınırı aşılmıştır.",L4583-T4583,IFERROR(IF(F4583="",IF(S4583=1,0,IF(L4583-S4583=0,"",L4583-S4583)),IF(Veriler!M4583="",L4583,IF(L4583*Veriler!M4583=0,"",L4583*Veriler!M4583))),L4583)),0)</f>
        <v/>
      </c>
      <c r="W4583" s="146"/>
      <c r="X4583" s="146"/>
      <c r="Y4583" s="146"/>
    </row>
    <row r="4584" spans="1:25" s="99" customFormat="1" ht="54.75" customHeight="1" x14ac:dyDescent="0.25">
      <c r="A4584" s="96">
        <f t="shared" si="1450"/>
        <v>3379</v>
      </c>
      <c r="B4584" s="175"/>
      <c r="C4584" s="176"/>
      <c r="D4584" s="113"/>
      <c r="E4584" s="115"/>
      <c r="F4584" s="174"/>
      <c r="G4584" s="114" t="str">
        <f t="shared" si="1445"/>
        <v/>
      </c>
      <c r="H4584" s="115"/>
      <c r="I4584" s="115"/>
      <c r="J4584" s="115"/>
      <c r="K4584" s="115"/>
      <c r="L4584" s="133" t="str">
        <f t="shared" si="1446"/>
        <v/>
      </c>
      <c r="M4584" s="116" t="str">
        <f>IF(L4584="", "", L4584/Veriler!$X$1)</f>
        <v/>
      </c>
      <c r="N4584" s="116" t="str">
        <f>IF(F4584&lt;&gt;"", "İthal Girdi", IF(Veriler!T4584="", "", IF(Veriler!S4584="H", "%0,5 üzerindedir", IF(Veriler!T4584&gt;0.1, "%10 sınırı aşılmıştır.", "Uygun"))))</f>
        <v>%0,5 üzerindedir</v>
      </c>
      <c r="O4584" s="116" t="str">
        <f t="shared" si="1447"/>
        <v xml:space="preserve"> </v>
      </c>
      <c r="P4584" s="117"/>
      <c r="Q4584" s="118"/>
      <c r="R4584" s="119" t="str">
        <f t="shared" si="1448"/>
        <v/>
      </c>
      <c r="S4584" s="133">
        <f>IFERROR(IF(M4584&lt;=0.005,IF(F4584="",L4584,0),IF(F4584&lt;&gt;"",0,IF(P4584="",0,IF(P4584="H",0,IF(Q4584&lt;Veriler!$G$2,L4584*Veriler!$G$2,L4584*Q4584)))))," ")</f>
        <v>0</v>
      </c>
      <c r="T4584" s="133">
        <f>IF(Veriler!T4584&lt;=0.1, S4584, IF(AND(Veriler!T4584&gt;0.1, F4584="", P4584="E"), IF(Q4584&gt;Veriler!$G$2, Q4584*S4584, IF(Q4584&lt;Veriler!$G$2, Veriler!$G$2*S4584, Q4584*S4584)), 0))</f>
        <v>0</v>
      </c>
      <c r="U4584" s="133" t="str">
        <f t="shared" si="1449"/>
        <v xml:space="preserve"> </v>
      </c>
      <c r="V4584" s="134" t="str">
        <f>IFERROR(IF(O4584="%10 sınırı aşılmıştır.",L4584-T4584,IFERROR(IF(F4584="",IF(S4584=1,0,IF(L4584-S4584=0,"",L4584-S4584)),IF(Veriler!M4584="",L4584,IF(L4584*Veriler!M4584=0,"",L4584*Veriler!M4584))),L4584)),0)</f>
        <v/>
      </c>
      <c r="W4584" s="146"/>
      <c r="X4584" s="146"/>
      <c r="Y4584" s="146"/>
    </row>
    <row r="4585" spans="1:25" s="99" customFormat="1" ht="54.75" customHeight="1" x14ac:dyDescent="0.25">
      <c r="A4585" s="96">
        <f t="shared" si="1450"/>
        <v>3380</v>
      </c>
      <c r="B4585" s="175"/>
      <c r="C4585" s="176"/>
      <c r="D4585" s="113"/>
      <c r="E4585" s="115"/>
      <c r="F4585" s="174"/>
      <c r="G4585" s="114" t="str">
        <f t="shared" si="1445"/>
        <v/>
      </c>
      <c r="H4585" s="115"/>
      <c r="I4585" s="115"/>
      <c r="J4585" s="115"/>
      <c r="K4585" s="115"/>
      <c r="L4585" s="133" t="str">
        <f t="shared" si="1446"/>
        <v/>
      </c>
      <c r="M4585" s="116" t="str">
        <f>IF(L4585="", "", L4585/Veriler!$X$1)</f>
        <v/>
      </c>
      <c r="N4585" s="116" t="str">
        <f>IF(F4585&lt;&gt;"", "İthal Girdi", IF(Veriler!T4585="", "", IF(Veriler!S4585="H", "%0,5 üzerindedir", IF(Veriler!T4585&gt;0.1, "%10 sınırı aşılmıştır.", "Uygun"))))</f>
        <v>%0,5 üzerindedir</v>
      </c>
      <c r="O4585" s="116" t="str">
        <f t="shared" si="1447"/>
        <v xml:space="preserve"> </v>
      </c>
      <c r="P4585" s="117"/>
      <c r="Q4585" s="118"/>
      <c r="R4585" s="119" t="str">
        <f t="shared" si="1448"/>
        <v/>
      </c>
      <c r="S4585" s="133">
        <f>IFERROR(IF(M4585&lt;=0.005,IF(F4585="",L4585,0),IF(F4585&lt;&gt;"",0,IF(P4585="",0,IF(P4585="H",0,IF(Q4585&lt;Veriler!$G$2,L4585*Veriler!$G$2,L4585*Q4585)))))," ")</f>
        <v>0</v>
      </c>
      <c r="T4585" s="133">
        <f>IF(Veriler!T4585&lt;=0.1, S4585, IF(AND(Veriler!T4585&gt;0.1, F4585="", P4585="E"), IF(Q4585&gt;Veriler!$G$2, Q4585*S4585, IF(Q4585&lt;Veriler!$G$2, Veriler!$G$2*S4585, Q4585*S4585)), 0))</f>
        <v>0</v>
      </c>
      <c r="U4585" s="133" t="str">
        <f t="shared" si="1449"/>
        <v xml:space="preserve"> </v>
      </c>
      <c r="V4585" s="134" t="str">
        <f>IFERROR(IF(O4585="%10 sınırı aşılmıştır.",L4585-T4585,IFERROR(IF(F4585="",IF(S4585=1,0,IF(L4585-S4585=0,"",L4585-S4585)),IF(Veriler!M4585="",L4585,IF(L4585*Veriler!M4585=0,"",L4585*Veriler!M4585))),L4585)),0)</f>
        <v/>
      </c>
      <c r="W4585" s="146"/>
      <c r="X4585" s="146"/>
      <c r="Y4585" s="146"/>
    </row>
    <row r="4586" spans="1:25" s="99" customFormat="1" ht="54.75" customHeight="1" x14ac:dyDescent="0.25">
      <c r="A4586" s="96">
        <f t="shared" si="1450"/>
        <v>3381</v>
      </c>
      <c r="B4586" s="175"/>
      <c r="C4586" s="176"/>
      <c r="D4586" s="113"/>
      <c r="E4586" s="115"/>
      <c r="F4586" s="174"/>
      <c r="G4586" s="114" t="str">
        <f t="shared" si="1445"/>
        <v/>
      </c>
      <c r="H4586" s="115"/>
      <c r="I4586" s="115"/>
      <c r="J4586" s="115"/>
      <c r="K4586" s="115"/>
      <c r="L4586" s="133" t="str">
        <f t="shared" si="1446"/>
        <v/>
      </c>
      <c r="M4586" s="116" t="str">
        <f>IF(L4586="", "", L4586/Veriler!$X$1)</f>
        <v/>
      </c>
      <c r="N4586" s="116" t="str">
        <f>IF(F4586&lt;&gt;"", "İthal Girdi", IF(Veriler!T4586="", "", IF(Veriler!S4586="H", "%0,5 üzerindedir", IF(Veriler!T4586&gt;0.1, "%10 sınırı aşılmıştır.", "Uygun"))))</f>
        <v>%0,5 üzerindedir</v>
      </c>
      <c r="O4586" s="116" t="str">
        <f t="shared" si="1447"/>
        <v xml:space="preserve"> </v>
      </c>
      <c r="P4586" s="117"/>
      <c r="Q4586" s="118"/>
      <c r="R4586" s="119" t="str">
        <f t="shared" si="1448"/>
        <v/>
      </c>
      <c r="S4586" s="133">
        <f>IFERROR(IF(M4586&lt;=0.005,IF(F4586="",L4586,0),IF(F4586&lt;&gt;"",0,IF(P4586="",0,IF(P4586="H",0,IF(Q4586&lt;Veriler!$G$2,L4586*Veriler!$G$2,L4586*Q4586)))))," ")</f>
        <v>0</v>
      </c>
      <c r="T4586" s="133">
        <f>IF(Veriler!T4586&lt;=0.1, S4586, IF(AND(Veriler!T4586&gt;0.1, F4586="", P4586="E"), IF(Q4586&gt;Veriler!$G$2, Q4586*S4586, IF(Q4586&lt;Veriler!$G$2, Veriler!$G$2*S4586, Q4586*S4586)), 0))</f>
        <v>0</v>
      </c>
      <c r="U4586" s="133" t="str">
        <f t="shared" si="1449"/>
        <v xml:space="preserve"> </v>
      </c>
      <c r="V4586" s="134" t="str">
        <f>IFERROR(IF(O4586="%10 sınırı aşılmıştır.",L4586-T4586,IFERROR(IF(F4586="",IF(S4586=1,0,IF(L4586-S4586=0,"",L4586-S4586)),IF(Veriler!M4586="",L4586,IF(L4586*Veriler!M4586=0,"",L4586*Veriler!M4586))),L4586)),0)</f>
        <v/>
      </c>
      <c r="W4586" s="146"/>
      <c r="X4586" s="146"/>
      <c r="Y4586" s="146"/>
    </row>
    <row r="4587" spans="1:25" s="99" customFormat="1" ht="54.75" customHeight="1" x14ac:dyDescent="0.25">
      <c r="A4587" s="96">
        <f t="shared" si="1450"/>
        <v>3382</v>
      </c>
      <c r="B4587" s="175"/>
      <c r="C4587" s="176"/>
      <c r="D4587" s="113"/>
      <c r="E4587" s="115"/>
      <c r="F4587" s="174"/>
      <c r="G4587" s="114" t="str">
        <f t="shared" si="1445"/>
        <v/>
      </c>
      <c r="H4587" s="115"/>
      <c r="I4587" s="115"/>
      <c r="J4587" s="115"/>
      <c r="K4587" s="115"/>
      <c r="L4587" s="133" t="str">
        <f t="shared" si="1446"/>
        <v/>
      </c>
      <c r="M4587" s="116" t="str">
        <f>IF(L4587="", "", L4587/Veriler!$X$1)</f>
        <v/>
      </c>
      <c r="N4587" s="116" t="str">
        <f>IF(F4587&lt;&gt;"", "İthal Girdi", IF(Veriler!T4587="", "", IF(Veriler!S4587="H", "%0,5 üzerindedir", IF(Veriler!T4587&gt;0.1, "%10 sınırı aşılmıştır.", "Uygun"))))</f>
        <v>%0,5 üzerindedir</v>
      </c>
      <c r="O4587" s="116" t="str">
        <f t="shared" si="1447"/>
        <v xml:space="preserve"> </v>
      </c>
      <c r="P4587" s="117"/>
      <c r="Q4587" s="118"/>
      <c r="R4587" s="119" t="str">
        <f t="shared" si="1448"/>
        <v/>
      </c>
      <c r="S4587" s="133">
        <f>IFERROR(IF(M4587&lt;=0.005,IF(F4587="",L4587,0),IF(F4587&lt;&gt;"",0,IF(P4587="",0,IF(P4587="H",0,IF(Q4587&lt;Veriler!$G$2,L4587*Veriler!$G$2,L4587*Q4587)))))," ")</f>
        <v>0</v>
      </c>
      <c r="T4587" s="133">
        <f>IF(Veriler!T4587&lt;=0.1, S4587, IF(AND(Veriler!T4587&gt;0.1, F4587="", P4587="E"), IF(Q4587&gt;Veriler!$G$2, Q4587*S4587, IF(Q4587&lt;Veriler!$G$2, Veriler!$G$2*S4587, Q4587*S4587)), 0))</f>
        <v>0</v>
      </c>
      <c r="U4587" s="133" t="str">
        <f t="shared" si="1449"/>
        <v xml:space="preserve"> </v>
      </c>
      <c r="V4587" s="134" t="str">
        <f>IFERROR(IF(O4587="%10 sınırı aşılmıştır.",L4587-T4587,IFERROR(IF(F4587="",IF(S4587=1,0,IF(L4587-S4587=0,"",L4587-S4587)),IF(Veriler!M4587="",L4587,IF(L4587*Veriler!M4587=0,"",L4587*Veriler!M4587))),L4587)),0)</f>
        <v/>
      </c>
      <c r="W4587" s="146"/>
      <c r="X4587" s="146"/>
      <c r="Y4587" s="146"/>
    </row>
    <row r="4588" spans="1:25" s="99" customFormat="1" ht="54.75" customHeight="1" x14ac:dyDescent="0.25">
      <c r="A4588" s="96">
        <f t="shared" si="1450"/>
        <v>3383</v>
      </c>
      <c r="B4588" s="175"/>
      <c r="C4588" s="176"/>
      <c r="D4588" s="113"/>
      <c r="E4588" s="115"/>
      <c r="F4588" s="174"/>
      <c r="G4588" s="114" t="str">
        <f t="shared" si="1445"/>
        <v/>
      </c>
      <c r="H4588" s="115"/>
      <c r="I4588" s="115"/>
      <c r="J4588" s="115"/>
      <c r="K4588" s="115"/>
      <c r="L4588" s="133" t="str">
        <f t="shared" si="1446"/>
        <v/>
      </c>
      <c r="M4588" s="116" t="str">
        <f>IF(L4588="", "", L4588/Veriler!$X$1)</f>
        <v/>
      </c>
      <c r="N4588" s="116" t="str">
        <f>IF(F4588&lt;&gt;"", "İthal Girdi", IF(Veriler!T4588="", "", IF(Veriler!S4588="H", "%0,5 üzerindedir", IF(Veriler!T4588&gt;0.1, "%10 sınırı aşılmıştır.", "Uygun"))))</f>
        <v>%0,5 üzerindedir</v>
      </c>
      <c r="O4588" s="116" t="str">
        <f t="shared" si="1447"/>
        <v xml:space="preserve"> </v>
      </c>
      <c r="P4588" s="117"/>
      <c r="Q4588" s="118"/>
      <c r="R4588" s="119" t="str">
        <f t="shared" si="1448"/>
        <v/>
      </c>
      <c r="S4588" s="133">
        <f>IFERROR(IF(M4588&lt;=0.005,IF(F4588="",L4588,0),IF(F4588&lt;&gt;"",0,IF(P4588="",0,IF(P4588="H",0,IF(Q4588&lt;Veriler!$G$2,L4588*Veriler!$G$2,L4588*Q4588)))))," ")</f>
        <v>0</v>
      </c>
      <c r="T4588" s="133">
        <f>IF(Veriler!T4588&lt;=0.1, S4588, IF(AND(Veriler!T4588&gt;0.1, F4588="", P4588="E"), IF(Q4588&gt;Veriler!$G$2, Q4588*S4588, IF(Q4588&lt;Veriler!$G$2, Veriler!$G$2*S4588, Q4588*S4588)), 0))</f>
        <v>0</v>
      </c>
      <c r="U4588" s="133" t="str">
        <f t="shared" si="1449"/>
        <v xml:space="preserve"> </v>
      </c>
      <c r="V4588" s="134" t="str">
        <f>IFERROR(IF(O4588="%10 sınırı aşılmıştır.",L4588-T4588,IFERROR(IF(F4588="",IF(S4588=1,0,IF(L4588-S4588=0,"",L4588-S4588)),IF(Veriler!M4588="",L4588,IF(L4588*Veriler!M4588=0,"",L4588*Veriler!M4588))),L4588)),0)</f>
        <v/>
      </c>
      <c r="W4588" s="146"/>
      <c r="X4588" s="146"/>
      <c r="Y4588" s="146"/>
    </row>
    <row r="4589" spans="1:25" s="99" customFormat="1" ht="54.75" customHeight="1" x14ac:dyDescent="0.25">
      <c r="A4589" s="96">
        <f t="shared" si="1450"/>
        <v>3384</v>
      </c>
      <c r="B4589" s="175"/>
      <c r="C4589" s="176"/>
      <c r="D4589" s="113"/>
      <c r="E4589" s="115"/>
      <c r="F4589" s="174"/>
      <c r="G4589" s="114" t="str">
        <f t="shared" si="1445"/>
        <v/>
      </c>
      <c r="H4589" s="115"/>
      <c r="I4589" s="115"/>
      <c r="J4589" s="115"/>
      <c r="K4589" s="115"/>
      <c r="L4589" s="133" t="str">
        <f t="shared" si="1446"/>
        <v/>
      </c>
      <c r="M4589" s="116" t="str">
        <f>IF(L4589="", "", L4589/Veriler!$X$1)</f>
        <v/>
      </c>
      <c r="N4589" s="116" t="str">
        <f>IF(F4589&lt;&gt;"", "İthal Girdi", IF(Veriler!T4589="", "", IF(Veriler!S4589="H", "%0,5 üzerindedir", IF(Veriler!T4589&gt;0.1, "%10 sınırı aşılmıştır.", "Uygun"))))</f>
        <v>%0,5 üzerindedir</v>
      </c>
      <c r="O4589" s="116" t="str">
        <f t="shared" si="1447"/>
        <v xml:space="preserve"> </v>
      </c>
      <c r="P4589" s="117"/>
      <c r="Q4589" s="118"/>
      <c r="R4589" s="119" t="str">
        <f t="shared" si="1448"/>
        <v/>
      </c>
      <c r="S4589" s="133">
        <f>IFERROR(IF(M4589&lt;=0.005,IF(F4589="",L4589,0),IF(F4589&lt;&gt;"",0,IF(P4589="",0,IF(P4589="H",0,IF(Q4589&lt;Veriler!$G$2,L4589*Veriler!$G$2,L4589*Q4589)))))," ")</f>
        <v>0</v>
      </c>
      <c r="T4589" s="133">
        <f>IF(Veriler!T4589&lt;=0.1, S4589, IF(AND(Veriler!T4589&gt;0.1, F4589="", P4589="E"), IF(Q4589&gt;Veriler!$G$2, Q4589*S4589, IF(Q4589&lt;Veriler!$G$2, Veriler!$G$2*S4589, Q4589*S4589)), 0))</f>
        <v>0</v>
      </c>
      <c r="U4589" s="133" t="str">
        <f t="shared" si="1449"/>
        <v xml:space="preserve"> </v>
      </c>
      <c r="V4589" s="134" t="str">
        <f>IFERROR(IF(O4589="%10 sınırı aşılmıştır.",L4589-T4589,IFERROR(IF(F4589="",IF(S4589=1,0,IF(L4589-S4589=0,"",L4589-S4589)),IF(Veriler!M4589="",L4589,IF(L4589*Veriler!M4589=0,"",L4589*Veriler!M4589))),L4589)),0)</f>
        <v/>
      </c>
      <c r="W4589" s="146"/>
      <c r="X4589" s="146"/>
      <c r="Y4589" s="146"/>
    </row>
    <row r="4590" spans="1:25" s="99" customFormat="1" ht="54.75" customHeight="1" x14ac:dyDescent="0.25">
      <c r="A4590" s="96">
        <f t="shared" si="1450"/>
        <v>3385</v>
      </c>
      <c r="B4590" s="175"/>
      <c r="C4590" s="176"/>
      <c r="D4590" s="113"/>
      <c r="E4590" s="115"/>
      <c r="F4590" s="174"/>
      <c r="G4590" s="114" t="str">
        <f t="shared" si="1445"/>
        <v/>
      </c>
      <c r="H4590" s="115"/>
      <c r="I4590" s="115"/>
      <c r="J4590" s="115"/>
      <c r="K4590" s="115"/>
      <c r="L4590" s="133" t="str">
        <f t="shared" si="1446"/>
        <v/>
      </c>
      <c r="M4590" s="116" t="str">
        <f>IF(L4590="", "", L4590/Veriler!$X$1)</f>
        <v/>
      </c>
      <c r="N4590" s="116" t="str">
        <f>IF(F4590&lt;&gt;"", "İthal Girdi", IF(Veriler!T4590="", "", IF(Veriler!S4590="H", "%0,5 üzerindedir", IF(Veriler!T4590&gt;0.1, "%10 sınırı aşılmıştır.", "Uygun"))))</f>
        <v>%0,5 üzerindedir</v>
      </c>
      <c r="O4590" s="116" t="str">
        <f t="shared" si="1447"/>
        <v xml:space="preserve"> </v>
      </c>
      <c r="P4590" s="117"/>
      <c r="Q4590" s="118"/>
      <c r="R4590" s="119" t="str">
        <f t="shared" si="1448"/>
        <v/>
      </c>
      <c r="S4590" s="133">
        <f>IFERROR(IF(M4590&lt;=0.005,IF(F4590="",L4590,0),IF(F4590&lt;&gt;"",0,IF(P4590="",0,IF(P4590="H",0,IF(Q4590&lt;Veriler!$G$2,L4590*Veriler!$G$2,L4590*Q4590)))))," ")</f>
        <v>0</v>
      </c>
      <c r="T4590" s="133">
        <f>IF(Veriler!T4590&lt;=0.1, S4590, IF(AND(Veriler!T4590&gt;0.1, F4590="", P4590="E"), IF(Q4590&gt;Veriler!$G$2, Q4590*S4590, IF(Q4590&lt;Veriler!$G$2, Veriler!$G$2*S4590, Q4590*S4590)), 0))</f>
        <v>0</v>
      </c>
      <c r="U4590" s="133" t="str">
        <f t="shared" si="1449"/>
        <v xml:space="preserve"> </v>
      </c>
      <c r="V4590" s="134" t="str">
        <f>IFERROR(IF(O4590="%10 sınırı aşılmıştır.",L4590-T4590,IFERROR(IF(F4590="",IF(S4590=1,0,IF(L4590-S4590=0,"",L4590-S4590)),IF(Veriler!M4590="",L4590,IF(L4590*Veriler!M4590=0,"",L4590*Veriler!M4590))),L4590)),0)</f>
        <v/>
      </c>
      <c r="W4590" s="146"/>
      <c r="X4590" s="146"/>
      <c r="Y4590" s="146"/>
    </row>
    <row r="4591" spans="1:25" s="99" customFormat="1" ht="54.75" customHeight="1" x14ac:dyDescent="0.25">
      <c r="A4591" s="96">
        <f t="shared" si="1450"/>
        <v>3386</v>
      </c>
      <c r="B4591" s="175"/>
      <c r="C4591" s="176"/>
      <c r="D4591" s="113"/>
      <c r="E4591" s="115"/>
      <c r="F4591" s="174"/>
      <c r="G4591" s="114" t="str">
        <f t="shared" si="1445"/>
        <v/>
      </c>
      <c r="H4591" s="115"/>
      <c r="I4591" s="115"/>
      <c r="J4591" s="115"/>
      <c r="K4591" s="115"/>
      <c r="L4591" s="133" t="str">
        <f t="shared" si="1446"/>
        <v/>
      </c>
      <c r="M4591" s="116" t="str">
        <f>IF(L4591="", "", L4591/Veriler!$X$1)</f>
        <v/>
      </c>
      <c r="N4591" s="116" t="str">
        <f>IF(F4591&lt;&gt;"", "İthal Girdi", IF(Veriler!T4591="", "", IF(Veriler!S4591="H", "%0,5 üzerindedir", IF(Veriler!T4591&gt;0.1, "%10 sınırı aşılmıştır.", "Uygun"))))</f>
        <v>%0,5 üzerindedir</v>
      </c>
      <c r="O4591" s="116" t="str">
        <f t="shared" si="1447"/>
        <v xml:space="preserve"> </v>
      </c>
      <c r="P4591" s="117"/>
      <c r="Q4591" s="118"/>
      <c r="R4591" s="119" t="str">
        <f t="shared" si="1448"/>
        <v/>
      </c>
      <c r="S4591" s="133">
        <f>IFERROR(IF(M4591&lt;=0.005,IF(F4591="",L4591,0),IF(F4591&lt;&gt;"",0,IF(P4591="",0,IF(P4591="H",0,IF(Q4591&lt;Veriler!$G$2,L4591*Veriler!$G$2,L4591*Q4591)))))," ")</f>
        <v>0</v>
      </c>
      <c r="T4591" s="133">
        <f>IF(Veriler!T4591&lt;=0.1, S4591, IF(AND(Veriler!T4591&gt;0.1, F4591="", P4591="E"), IF(Q4591&gt;Veriler!$G$2, Q4591*S4591, IF(Q4591&lt;Veriler!$G$2, Veriler!$G$2*S4591, Q4591*S4591)), 0))</f>
        <v>0</v>
      </c>
      <c r="U4591" s="133" t="str">
        <f t="shared" si="1449"/>
        <v xml:space="preserve"> </v>
      </c>
      <c r="V4591" s="134" t="str">
        <f>IFERROR(IF(O4591="%10 sınırı aşılmıştır.",L4591-T4591,IFERROR(IF(F4591="",IF(S4591=1,0,IF(L4591-S4591=0,"",L4591-S4591)),IF(Veriler!M4591="",L4591,IF(L4591*Veriler!M4591=0,"",L4591*Veriler!M4591))),L4591)),0)</f>
        <v/>
      </c>
      <c r="W4591" s="146"/>
      <c r="X4591" s="146"/>
      <c r="Y4591" s="146"/>
    </row>
    <row r="4592" spans="1:25" s="99" customFormat="1" ht="54.75" customHeight="1" x14ac:dyDescent="0.25">
      <c r="A4592" s="96">
        <f t="shared" si="1450"/>
        <v>3387</v>
      </c>
      <c r="B4592" s="175"/>
      <c r="C4592" s="176"/>
      <c r="D4592" s="113"/>
      <c r="E4592" s="115"/>
      <c r="F4592" s="174"/>
      <c r="G4592" s="114" t="str">
        <f t="shared" si="1445"/>
        <v/>
      </c>
      <c r="H4592" s="115"/>
      <c r="I4592" s="115"/>
      <c r="J4592" s="115"/>
      <c r="K4592" s="115"/>
      <c r="L4592" s="133" t="str">
        <f t="shared" si="1446"/>
        <v/>
      </c>
      <c r="M4592" s="116" t="str">
        <f>IF(L4592="", "", L4592/Veriler!$X$1)</f>
        <v/>
      </c>
      <c r="N4592" s="116" t="str">
        <f>IF(F4592&lt;&gt;"", "İthal Girdi", IF(Veriler!T4592="", "", IF(Veriler!S4592="H", "%0,5 üzerindedir", IF(Veriler!T4592&gt;0.1, "%10 sınırı aşılmıştır.", "Uygun"))))</f>
        <v>%0,5 üzerindedir</v>
      </c>
      <c r="O4592" s="116" t="str">
        <f t="shared" si="1447"/>
        <v xml:space="preserve"> </v>
      </c>
      <c r="P4592" s="117"/>
      <c r="Q4592" s="118"/>
      <c r="R4592" s="119" t="str">
        <f t="shared" si="1448"/>
        <v/>
      </c>
      <c r="S4592" s="133">
        <f>IFERROR(IF(M4592&lt;=0.005,IF(F4592="",L4592,0),IF(F4592&lt;&gt;"",0,IF(P4592="",0,IF(P4592="H",0,IF(Q4592&lt;Veriler!$G$2,L4592*Veriler!$G$2,L4592*Q4592)))))," ")</f>
        <v>0</v>
      </c>
      <c r="T4592" s="133">
        <f>IF(Veriler!T4592&lt;=0.1, S4592, IF(AND(Veriler!T4592&gt;0.1, F4592="", P4592="E"), IF(Q4592&gt;Veriler!$G$2, Q4592*S4592, IF(Q4592&lt;Veriler!$G$2, Veriler!$G$2*S4592, Q4592*S4592)), 0))</f>
        <v>0</v>
      </c>
      <c r="U4592" s="133" t="str">
        <f t="shared" si="1449"/>
        <v xml:space="preserve"> </v>
      </c>
      <c r="V4592" s="134" t="str">
        <f>IFERROR(IF(O4592="%10 sınırı aşılmıştır.",L4592-T4592,IFERROR(IF(F4592="",IF(S4592=1,0,IF(L4592-S4592=0,"",L4592-S4592)),IF(Veriler!M4592="",L4592,IF(L4592*Veriler!M4592=0,"",L4592*Veriler!M4592))),L4592)),0)</f>
        <v/>
      </c>
      <c r="W4592" s="146"/>
      <c r="X4592" s="146"/>
      <c r="Y4592" s="146"/>
    </row>
    <row r="4593" spans="1:25" s="99" customFormat="1" ht="54.75" customHeight="1" x14ac:dyDescent="0.25">
      <c r="A4593" s="96">
        <f t="shared" si="1450"/>
        <v>3388</v>
      </c>
      <c r="B4593" s="175"/>
      <c r="C4593" s="176"/>
      <c r="D4593" s="113"/>
      <c r="E4593" s="115"/>
      <c r="F4593" s="174"/>
      <c r="G4593" s="114" t="str">
        <f t="shared" si="1445"/>
        <v/>
      </c>
      <c r="H4593" s="115"/>
      <c r="I4593" s="115"/>
      <c r="J4593" s="115"/>
      <c r="K4593" s="115"/>
      <c r="L4593" s="133" t="str">
        <f t="shared" si="1446"/>
        <v/>
      </c>
      <c r="M4593" s="116" t="str">
        <f>IF(L4593="", "", L4593/Veriler!$X$1)</f>
        <v/>
      </c>
      <c r="N4593" s="116" t="str">
        <f>IF(F4593&lt;&gt;"", "İthal Girdi", IF(Veriler!T4593="", "", IF(Veriler!S4593="H", "%0,5 üzerindedir", IF(Veriler!T4593&gt;0.1, "%10 sınırı aşılmıştır.", "Uygun"))))</f>
        <v>%0,5 üzerindedir</v>
      </c>
      <c r="O4593" s="116" t="str">
        <f t="shared" si="1447"/>
        <v xml:space="preserve"> </v>
      </c>
      <c r="P4593" s="117"/>
      <c r="Q4593" s="118"/>
      <c r="R4593" s="119" t="str">
        <f t="shared" si="1448"/>
        <v/>
      </c>
      <c r="S4593" s="133">
        <f>IFERROR(IF(M4593&lt;=0.005,IF(F4593="",L4593,0),IF(F4593&lt;&gt;"",0,IF(P4593="",0,IF(P4593="H",0,IF(Q4593&lt;Veriler!$G$2,L4593*Veriler!$G$2,L4593*Q4593)))))," ")</f>
        <v>0</v>
      </c>
      <c r="T4593" s="133">
        <f>IF(Veriler!T4593&lt;=0.1, S4593, IF(AND(Veriler!T4593&gt;0.1, F4593="", P4593="E"), IF(Q4593&gt;Veriler!$G$2, Q4593*S4593, IF(Q4593&lt;Veriler!$G$2, Veriler!$G$2*S4593, Q4593*S4593)), 0))</f>
        <v>0</v>
      </c>
      <c r="U4593" s="133" t="str">
        <f t="shared" si="1449"/>
        <v xml:space="preserve"> </v>
      </c>
      <c r="V4593" s="134" t="str">
        <f>IFERROR(IF(O4593="%10 sınırı aşılmıştır.",L4593-T4593,IFERROR(IF(F4593="",IF(S4593=1,0,IF(L4593-S4593=0,"",L4593-S4593)),IF(Veriler!M4593="",L4593,IF(L4593*Veriler!M4593=0,"",L4593*Veriler!M4593))),L4593)),0)</f>
        <v/>
      </c>
      <c r="W4593" s="146"/>
      <c r="X4593" s="146"/>
      <c r="Y4593" s="146"/>
    </row>
    <row r="4594" spans="1:25" s="99" customFormat="1" ht="24" customHeight="1" x14ac:dyDescent="0.25">
      <c r="A4594" s="103"/>
      <c r="B4594" s="104"/>
      <c r="C4594" s="104"/>
      <c r="D4594" s="104"/>
      <c r="E4594" s="103"/>
      <c r="F4594" s="135"/>
      <c r="G4594" s="157"/>
      <c r="H4594" s="103"/>
      <c r="I4594" s="103"/>
      <c r="J4594" s="103"/>
      <c r="K4594" s="103"/>
      <c r="L4594" s="136">
        <f>SUM(L4565:L4578,L4580:L4593)</f>
        <v>0</v>
      </c>
      <c r="M4594" s="158"/>
      <c r="N4594" s="158"/>
      <c r="O4594" s="158"/>
      <c r="P4594" s="105"/>
      <c r="Q4594" s="106"/>
      <c r="R4594" s="159"/>
      <c r="S4594" s="160"/>
      <c r="T4594" s="160"/>
      <c r="U4594" s="160"/>
      <c r="V4594" s="160"/>
      <c r="W4594" s="146"/>
      <c r="X4594" s="146"/>
      <c r="Y4594" s="146"/>
    </row>
    <row r="4595" spans="1:25" s="99" customFormat="1" ht="31.5" customHeight="1" x14ac:dyDescent="0.25">
      <c r="A4595" s="103"/>
      <c r="B4595" s="104"/>
      <c r="C4595" s="104"/>
      <c r="D4595" s="104"/>
      <c r="E4595" s="103"/>
      <c r="F4595" s="135"/>
      <c r="G4595" s="157"/>
      <c r="H4595" s="103"/>
      <c r="I4595" s="103"/>
      <c r="J4595" s="103"/>
      <c r="K4595" s="103"/>
      <c r="L4595" s="161"/>
      <c r="M4595" s="158"/>
      <c r="N4595" s="158"/>
      <c r="O4595" s="158"/>
      <c r="P4595" s="105"/>
      <c r="Q4595" s="106"/>
      <c r="R4595" s="159"/>
      <c r="S4595" s="162" t="s">
        <v>57</v>
      </c>
      <c r="T4595" s="162" t="s">
        <v>57</v>
      </c>
      <c r="U4595" s="162" t="s">
        <v>57</v>
      </c>
      <c r="V4595" s="163" t="s">
        <v>58</v>
      </c>
      <c r="W4595" s="146"/>
      <c r="X4595" s="146"/>
      <c r="Y4595" s="146"/>
    </row>
    <row r="4596" spans="1:25" s="99" customFormat="1" ht="58.5" customHeight="1" x14ac:dyDescent="0.25">
      <c r="A4596" s="185" t="s">
        <v>59</v>
      </c>
      <c r="B4596" s="180"/>
      <c r="C4596" s="180"/>
      <c r="D4596" s="180"/>
      <c r="E4596" s="180"/>
      <c r="F4596" s="180"/>
      <c r="G4596" s="180"/>
      <c r="H4596" s="180"/>
      <c r="I4596" s="180"/>
      <c r="J4596" s="180"/>
      <c r="K4596" s="180"/>
      <c r="L4596" s="180"/>
      <c r="M4596" s="180"/>
      <c r="N4596" s="180"/>
      <c r="O4596" s="180"/>
      <c r="P4596" s="180"/>
      <c r="Q4596" s="180"/>
      <c r="R4596" s="176"/>
      <c r="S4596" s="137">
        <f>SUM(S4558,S4565:S4578,S4580:S4593)</f>
        <v>0</v>
      </c>
      <c r="T4596" s="137" t="str">
        <f>IF(SUM(T4565:T4578,T4580:T4593)=0," ",SUM(T4565:T4578,T4580:T4593))</f>
        <v xml:space="preserve"> </v>
      </c>
      <c r="U4596" s="137" t="str">
        <f>IF(SUM(U4565:U4578,U4580:U4593)=0," ",SUM(U4565:U4578,U4580:U4593))</f>
        <v xml:space="preserve"> </v>
      </c>
      <c r="V4596" s="137" t="str">
        <f>IF(SUM(V4565:V4578,V4580:V4593)=0," ",SUM(V4565:V4578,V4580:V4593))</f>
        <v xml:space="preserve"> </v>
      </c>
      <c r="W4596" s="146"/>
      <c r="X4596" s="164">
        <f>SUM(U4565:U4578,U4580:U4593)</f>
        <v>0</v>
      </c>
      <c r="Y4596" s="164">
        <f>SUM(V4565:V4578,V4580:V4593)</f>
        <v>0</v>
      </c>
    </row>
    <row r="4597" spans="1:25" x14ac:dyDescent="0.3">
      <c r="A4597" s="34"/>
      <c r="G4597" s="146"/>
      <c r="L4597" s="146"/>
      <c r="M4597" s="146"/>
      <c r="N4597" s="146"/>
      <c r="O4597" s="146"/>
      <c r="R4597" s="146"/>
      <c r="S4597" s="146"/>
      <c r="T4597" s="146"/>
      <c r="U4597" s="146"/>
      <c r="V4597" s="146"/>
      <c r="W4597" s="146"/>
      <c r="X4597" s="146"/>
      <c r="Y4597" s="146"/>
    </row>
    <row r="4598" spans="1:25" x14ac:dyDescent="0.3">
      <c r="A4598" s="186" t="s">
        <v>60</v>
      </c>
      <c r="B4598" s="187"/>
      <c r="C4598" s="187"/>
      <c r="D4598" s="187"/>
      <c r="E4598" s="187"/>
      <c r="F4598" s="187"/>
      <c r="G4598" s="187"/>
      <c r="H4598" s="187"/>
      <c r="I4598" s="187"/>
      <c r="J4598" s="187"/>
      <c r="K4598" s="187"/>
      <c r="L4598" s="187"/>
      <c r="M4598" s="187"/>
      <c r="N4598" s="187"/>
      <c r="O4598" s="187"/>
      <c r="P4598" s="187"/>
      <c r="Q4598" s="187"/>
      <c r="R4598" s="187"/>
      <c r="S4598" s="187"/>
      <c r="T4598" s="187"/>
      <c r="U4598" s="187"/>
      <c r="V4598" s="187"/>
      <c r="W4598" s="146"/>
      <c r="X4598" s="146"/>
      <c r="Y4598" s="146"/>
    </row>
    <row r="4599" spans="1:25" s="99" customFormat="1" ht="41.25" customHeight="1" x14ac:dyDescent="0.25">
      <c r="A4599" s="189" t="s">
        <v>38</v>
      </c>
      <c r="B4599" s="180"/>
      <c r="C4599" s="180"/>
      <c r="D4599" s="180"/>
      <c r="E4599" s="180"/>
      <c r="F4599" s="180"/>
      <c r="G4599" s="180"/>
      <c r="H4599" s="180"/>
      <c r="I4599" s="180"/>
      <c r="J4599" s="180"/>
      <c r="K4599" s="180"/>
      <c r="L4599" s="180"/>
      <c r="M4599" s="180"/>
      <c r="N4599" s="180"/>
      <c r="O4599" s="180"/>
      <c r="P4599" s="180"/>
      <c r="Q4599" s="180"/>
      <c r="R4599" s="180"/>
      <c r="S4599" s="180"/>
      <c r="T4599" s="180"/>
      <c r="U4599" s="180"/>
      <c r="V4599" s="176"/>
      <c r="W4599" s="146"/>
      <c r="X4599" s="146"/>
      <c r="Y4599" s="146"/>
    </row>
    <row r="4600" spans="1:25" s="100" customFormat="1" ht="35.25" customHeight="1" x14ac:dyDescent="0.25">
      <c r="A4600" s="179" t="s">
        <v>39</v>
      </c>
      <c r="B4600" s="180"/>
      <c r="C4600" s="180"/>
      <c r="D4600" s="180"/>
      <c r="E4600" s="180"/>
      <c r="F4600" s="180"/>
      <c r="G4600" s="180"/>
      <c r="H4600" s="180"/>
      <c r="I4600" s="180"/>
      <c r="J4600" s="180"/>
      <c r="K4600" s="180"/>
      <c r="L4600" s="180"/>
      <c r="M4600" s="180"/>
      <c r="N4600" s="180"/>
      <c r="O4600" s="180"/>
      <c r="P4600" s="180"/>
      <c r="Q4600" s="180"/>
      <c r="R4600" s="176"/>
      <c r="S4600" s="147"/>
      <c r="T4600" s="148"/>
      <c r="U4600" s="149" t="s">
        <v>40</v>
      </c>
      <c r="V4600" s="150">
        <f>V4562+1</f>
        <v>122</v>
      </c>
      <c r="W4600" s="146"/>
      <c r="X4600" s="146"/>
      <c r="Y4600" s="146"/>
    </row>
    <row r="4601" spans="1:25" s="99" customFormat="1" ht="81" customHeight="1" x14ac:dyDescent="0.25">
      <c r="A4601" s="110" t="s">
        <v>3</v>
      </c>
      <c r="B4601" s="188" t="s">
        <v>41</v>
      </c>
      <c r="C4601" s="176"/>
      <c r="D4601" s="111" t="s">
        <v>42</v>
      </c>
      <c r="E4601" s="110" t="s">
        <v>324</v>
      </c>
      <c r="F4601" s="111" t="s">
        <v>325</v>
      </c>
      <c r="G4601" s="151" t="s">
        <v>43</v>
      </c>
      <c r="H4601" s="110" t="s">
        <v>44</v>
      </c>
      <c r="I4601" s="110" t="s">
        <v>8</v>
      </c>
      <c r="J4601" s="110" t="s">
        <v>45</v>
      </c>
      <c r="K4601" s="110" t="s">
        <v>46</v>
      </c>
      <c r="L4601" s="152" t="s">
        <v>47</v>
      </c>
      <c r="M4601" s="153" t="s">
        <v>48</v>
      </c>
      <c r="N4601" s="154" t="s">
        <v>49</v>
      </c>
      <c r="O4601" s="154" t="s">
        <v>49</v>
      </c>
      <c r="P4601" s="112" t="s">
        <v>50</v>
      </c>
      <c r="Q4601" s="110" t="s">
        <v>51</v>
      </c>
      <c r="R4601" s="155" t="s">
        <v>52</v>
      </c>
      <c r="S4601" s="156" t="s">
        <v>53</v>
      </c>
      <c r="T4601" s="156" t="s">
        <v>54</v>
      </c>
      <c r="U4601" s="152" t="s">
        <v>54</v>
      </c>
      <c r="V4601" s="152" t="s">
        <v>55</v>
      </c>
      <c r="W4601" s="146"/>
      <c r="X4601" s="146"/>
      <c r="Y4601" s="146"/>
    </row>
    <row r="4602" spans="1:25" s="99" customFormat="1" ht="45" customHeight="1" x14ac:dyDescent="0.25">
      <c r="A4602" s="101"/>
      <c r="B4602" s="177" t="s">
        <v>56</v>
      </c>
      <c r="C4602" s="178"/>
      <c r="D4602" s="102"/>
      <c r="E4602" s="170"/>
      <c r="F4602" s="102"/>
      <c r="G4602" s="95"/>
      <c r="H4602" s="102"/>
      <c r="I4602" s="102"/>
      <c r="J4602" s="102"/>
      <c r="K4602" s="102"/>
      <c r="L4602" s="95"/>
      <c r="M4602" s="95"/>
      <c r="N4602" s="95"/>
      <c r="O4602" s="95"/>
      <c r="P4602" s="102"/>
      <c r="Q4602" s="102"/>
      <c r="R4602" s="190"/>
      <c r="S4602" s="184"/>
      <c r="T4602" s="95"/>
      <c r="U4602" s="95"/>
      <c r="V4602" s="95"/>
      <c r="W4602" s="146"/>
      <c r="X4602" s="146"/>
      <c r="Y4602" s="146"/>
    </row>
    <row r="4603" spans="1:25" s="99" customFormat="1" ht="54.75" customHeight="1" x14ac:dyDescent="0.25">
      <c r="A4603" s="96">
        <f>A4593+1</f>
        <v>3389</v>
      </c>
      <c r="B4603" s="181"/>
      <c r="C4603" s="182"/>
      <c r="D4603" s="113"/>
      <c r="E4603" s="115"/>
      <c r="F4603" s="174"/>
      <c r="G4603" s="114" t="str">
        <f t="shared" ref="G4603:G4616" si="1451">IF(AND(F4603&lt;&gt;"",V4603&lt;&gt;"",L4603&lt;&gt;0),V4603/L4603,"")</f>
        <v/>
      </c>
      <c r="H4603" s="115"/>
      <c r="I4603" s="115"/>
      <c r="J4603" s="115"/>
      <c r="K4603" s="115"/>
      <c r="L4603" s="133" t="str">
        <f t="shared" ref="L4603:L4616" si="1452">IF(AND(H4603&lt;&gt;0, J4603&lt;&gt;0, K4603&lt;&gt;0), H4603*J4603*K4603, "")</f>
        <v/>
      </c>
      <c r="M4603" s="116" t="str">
        <f>IF(L4603="", "", L4603/Veriler!$X$1)</f>
        <v/>
      </c>
      <c r="N4603" s="116" t="str">
        <f>IF(F4603&lt;&gt;"", "İthal Girdi", IF(Veriler!T4603="", "", IF(Veriler!S4603="H", "%0,5 üzerindedir", IF(Veriler!T4603&gt;0.1, "%10 sınırı aşılmıştır.", "Uygun"))))</f>
        <v>%0,5 üzerindedir</v>
      </c>
      <c r="O4603" s="116" t="str">
        <f t="shared" ref="O4603:O4616" si="1453">IF(M4603=""," ",N4603)</f>
        <v xml:space="preserve"> </v>
      </c>
      <c r="P4603" s="117"/>
      <c r="Q4603" s="118"/>
      <c r="R4603" s="119" t="str">
        <f t="shared" ref="R4603:R4616" si="1454">IFERROR(IF(AND(T4603&lt;&gt;"",L4603&lt;&gt;"",L4603&lt;&gt;0,T4603&lt;&gt;0),T4603/L4603,"")," ")</f>
        <v/>
      </c>
      <c r="S4603" s="133">
        <f>IFERROR(IF(M4603&lt;=0.005,IF(F4603="",L4603,0),IF(F4603&lt;&gt;"",0,IF(P4603="",0,IF(P4603="H",0,IF(Q4603&lt;Veriler!$G$2,L4603*Veriler!$G$2,L4603*Q4603)))))," ")</f>
        <v>0</v>
      </c>
      <c r="T4603" s="133">
        <f>IF(Veriler!T4603&lt;=0.1, S4603, IF(AND(Veriler!T4603&gt;0.1, F4603="", P4603="E"), IF(Q4603&gt;Veriler!$G$2, Q4603*S4603, IF(Q4603&lt;Veriler!$G$2, Veriler!$G$2*S4603, Q4603*S4603)), 0))</f>
        <v>0</v>
      </c>
      <c r="U4603" s="133" t="str">
        <f t="shared" ref="U4603:U4616" si="1455">IF(T4603=0," ",T4603)</f>
        <v xml:space="preserve"> </v>
      </c>
      <c r="V4603" s="134" t="str">
        <f>IFERROR(IF(O4603="%10 sınırı aşılmıştır.",L4603-T4603,IFERROR(IF(F4603="",IF(S4603=1,0,IF(L4603-S4603=0,"",L4603-S4603)),IF(Veriler!M4603="",L4603,IF(L4603*Veriler!M4603=0,"",L4603*Veriler!M4603))),L4603)),0)</f>
        <v/>
      </c>
      <c r="W4603" s="146"/>
      <c r="X4603" s="146"/>
      <c r="Y4603" s="146"/>
    </row>
    <row r="4604" spans="1:25" s="99" customFormat="1" ht="54.75" customHeight="1" x14ac:dyDescent="0.25">
      <c r="A4604" s="96">
        <f t="shared" ref="A4604:A4616" si="1456">A4603+1</f>
        <v>3390</v>
      </c>
      <c r="B4604" s="175"/>
      <c r="C4604" s="176"/>
      <c r="D4604" s="113"/>
      <c r="E4604" s="115"/>
      <c r="F4604" s="174"/>
      <c r="G4604" s="114" t="str">
        <f t="shared" si="1451"/>
        <v/>
      </c>
      <c r="H4604" s="115"/>
      <c r="I4604" s="115"/>
      <c r="J4604" s="115"/>
      <c r="K4604" s="115"/>
      <c r="L4604" s="133" t="str">
        <f t="shared" si="1452"/>
        <v/>
      </c>
      <c r="M4604" s="116" t="str">
        <f>IF(L4604="", "", L4604/Veriler!$X$1)</f>
        <v/>
      </c>
      <c r="N4604" s="116" t="str">
        <f>IF(F4604&lt;&gt;"", "İthal Girdi", IF(Veriler!T4604="", "", IF(Veriler!S4604="H", "%0,5 üzerindedir", IF(Veriler!T4604&gt;0.1, "%10 sınırı aşılmıştır.", "Uygun"))))</f>
        <v>%0,5 üzerindedir</v>
      </c>
      <c r="O4604" s="116" t="str">
        <f t="shared" si="1453"/>
        <v xml:space="preserve"> </v>
      </c>
      <c r="P4604" s="117"/>
      <c r="Q4604" s="118"/>
      <c r="R4604" s="119" t="str">
        <f t="shared" si="1454"/>
        <v/>
      </c>
      <c r="S4604" s="133">
        <f>IFERROR(IF(M4604&lt;=0.005,IF(F4604="",L4604,0),IF(F4604&lt;&gt;"",0,IF(P4604="",0,IF(P4604="H",0,IF(Q4604&lt;Veriler!$G$2,L4604*Veriler!$G$2,L4604*Q4604)))))," ")</f>
        <v>0</v>
      </c>
      <c r="T4604" s="133">
        <f>IF(Veriler!T4604&lt;=0.1, S4604, IF(AND(Veriler!T4604&gt;0.1, F4604="", P4604="E"), IF(Q4604&gt;Veriler!$G$2, Q4604*S4604, IF(Q4604&lt;Veriler!$G$2, Veriler!$G$2*S4604, Q4604*S4604)), 0))</f>
        <v>0</v>
      </c>
      <c r="U4604" s="133" t="str">
        <f t="shared" si="1455"/>
        <v xml:space="preserve"> </v>
      </c>
      <c r="V4604" s="134" t="str">
        <f>IFERROR(IF(O4604="%10 sınırı aşılmıştır.",L4604-T4604,IFERROR(IF(F4604="",IF(S4604=1,0,IF(L4604-S4604=0,"",L4604-S4604)),IF(Veriler!M4604="",L4604,IF(L4604*Veriler!M4604=0,"",L4604*Veriler!M4604))),L4604)),0)</f>
        <v/>
      </c>
      <c r="W4604" s="146"/>
      <c r="X4604" s="146"/>
      <c r="Y4604" s="146"/>
    </row>
    <row r="4605" spans="1:25" s="99" customFormat="1" ht="54.75" customHeight="1" x14ac:dyDescent="0.25">
      <c r="A4605" s="96">
        <f t="shared" si="1456"/>
        <v>3391</v>
      </c>
      <c r="B4605" s="175"/>
      <c r="C4605" s="176"/>
      <c r="D4605" s="113"/>
      <c r="E4605" s="115"/>
      <c r="F4605" s="174"/>
      <c r="G4605" s="114" t="str">
        <f t="shared" si="1451"/>
        <v/>
      </c>
      <c r="H4605" s="115"/>
      <c r="I4605" s="115"/>
      <c r="J4605" s="115"/>
      <c r="K4605" s="115"/>
      <c r="L4605" s="133" t="str">
        <f t="shared" si="1452"/>
        <v/>
      </c>
      <c r="M4605" s="116" t="str">
        <f>IF(L4605="", "", L4605/Veriler!$X$1)</f>
        <v/>
      </c>
      <c r="N4605" s="116" t="str">
        <f>IF(F4605&lt;&gt;"", "İthal Girdi", IF(Veriler!T4605="", "", IF(Veriler!S4605="H", "%0,5 üzerindedir", IF(Veriler!T4605&gt;0.1, "%10 sınırı aşılmıştır.", "Uygun"))))</f>
        <v>%0,5 üzerindedir</v>
      </c>
      <c r="O4605" s="116" t="str">
        <f t="shared" si="1453"/>
        <v xml:space="preserve"> </v>
      </c>
      <c r="P4605" s="117"/>
      <c r="Q4605" s="118"/>
      <c r="R4605" s="119" t="str">
        <f t="shared" si="1454"/>
        <v/>
      </c>
      <c r="S4605" s="133">
        <f>IFERROR(IF(M4605&lt;=0.005,IF(F4605="",L4605,0),IF(F4605&lt;&gt;"",0,IF(P4605="",0,IF(P4605="H",0,IF(Q4605&lt;Veriler!$G$2,L4605*Veriler!$G$2,L4605*Q4605)))))," ")</f>
        <v>0</v>
      </c>
      <c r="T4605" s="133">
        <f>IF(Veriler!T4605&lt;=0.1, S4605, IF(AND(Veriler!T4605&gt;0.1, F4605="", P4605="E"), IF(Q4605&gt;Veriler!$G$2, Q4605*S4605, IF(Q4605&lt;Veriler!$G$2, Veriler!$G$2*S4605, Q4605*S4605)), 0))</f>
        <v>0</v>
      </c>
      <c r="U4605" s="133" t="str">
        <f t="shared" si="1455"/>
        <v xml:space="preserve"> </v>
      </c>
      <c r="V4605" s="134" t="str">
        <f>IFERROR(IF(O4605="%10 sınırı aşılmıştır.",L4605-T4605,IFERROR(IF(F4605="",IF(S4605=1,0,IF(L4605-S4605=0,"",L4605-S4605)),IF(Veriler!M4605="",L4605,IF(L4605*Veriler!M4605=0,"",L4605*Veriler!M4605))),L4605)),0)</f>
        <v/>
      </c>
      <c r="W4605" s="146"/>
      <c r="X4605" s="146"/>
      <c r="Y4605" s="146"/>
    </row>
    <row r="4606" spans="1:25" s="99" customFormat="1" ht="54.75" customHeight="1" x14ac:dyDescent="0.25">
      <c r="A4606" s="96">
        <f t="shared" si="1456"/>
        <v>3392</v>
      </c>
      <c r="B4606" s="175"/>
      <c r="C4606" s="176"/>
      <c r="D4606" s="113"/>
      <c r="E4606" s="115"/>
      <c r="F4606" s="174"/>
      <c r="G4606" s="114" t="str">
        <f t="shared" si="1451"/>
        <v/>
      </c>
      <c r="H4606" s="115"/>
      <c r="I4606" s="115"/>
      <c r="J4606" s="115"/>
      <c r="K4606" s="115"/>
      <c r="L4606" s="133" t="str">
        <f t="shared" si="1452"/>
        <v/>
      </c>
      <c r="M4606" s="116" t="str">
        <f>IF(L4606="", "", L4606/Veriler!$X$1)</f>
        <v/>
      </c>
      <c r="N4606" s="116" t="str">
        <f>IF(F4606&lt;&gt;"", "İthal Girdi", IF(Veriler!T4606="", "", IF(Veriler!S4606="H", "%0,5 üzerindedir", IF(Veriler!T4606&gt;0.1, "%10 sınırı aşılmıştır.", "Uygun"))))</f>
        <v>%0,5 üzerindedir</v>
      </c>
      <c r="O4606" s="116" t="str">
        <f t="shared" si="1453"/>
        <v xml:space="preserve"> </v>
      </c>
      <c r="P4606" s="117"/>
      <c r="Q4606" s="118"/>
      <c r="R4606" s="119" t="str">
        <f t="shared" si="1454"/>
        <v/>
      </c>
      <c r="S4606" s="133">
        <f>IFERROR(IF(M4606&lt;=0.005,IF(F4606="",L4606,0),IF(F4606&lt;&gt;"",0,IF(P4606="",0,IF(P4606="H",0,IF(Q4606&lt;Veriler!$G$2,L4606*Veriler!$G$2,L4606*Q4606)))))," ")</f>
        <v>0</v>
      </c>
      <c r="T4606" s="133">
        <f>IF(Veriler!T4606&lt;=0.1, S4606, IF(AND(Veriler!T4606&gt;0.1, F4606="", P4606="E"), IF(Q4606&gt;Veriler!$G$2, Q4606*S4606, IF(Q4606&lt;Veriler!$G$2, Veriler!$G$2*S4606, Q4606*S4606)), 0))</f>
        <v>0</v>
      </c>
      <c r="U4606" s="133" t="str">
        <f t="shared" si="1455"/>
        <v xml:space="preserve"> </v>
      </c>
      <c r="V4606" s="134" t="str">
        <f>IFERROR(IF(O4606="%10 sınırı aşılmıştır.",L4606-T4606,IFERROR(IF(F4606="",IF(S4606=1,0,IF(L4606-S4606=0,"",L4606-S4606)),IF(Veriler!M4606="",L4606,IF(L4606*Veriler!M4606=0,"",L4606*Veriler!M4606))),L4606)),0)</f>
        <v/>
      </c>
      <c r="W4606" s="146"/>
      <c r="X4606" s="146"/>
      <c r="Y4606" s="146"/>
    </row>
    <row r="4607" spans="1:25" s="99" customFormat="1" ht="54.75" customHeight="1" x14ac:dyDescent="0.25">
      <c r="A4607" s="96">
        <f t="shared" si="1456"/>
        <v>3393</v>
      </c>
      <c r="B4607" s="175"/>
      <c r="C4607" s="176"/>
      <c r="D4607" s="113"/>
      <c r="E4607" s="115"/>
      <c r="F4607" s="174"/>
      <c r="G4607" s="114" t="str">
        <f t="shared" si="1451"/>
        <v/>
      </c>
      <c r="H4607" s="115"/>
      <c r="I4607" s="115"/>
      <c r="J4607" s="115"/>
      <c r="K4607" s="115"/>
      <c r="L4607" s="133" t="str">
        <f t="shared" si="1452"/>
        <v/>
      </c>
      <c r="M4607" s="116" t="str">
        <f>IF(L4607="", "", L4607/Veriler!$X$1)</f>
        <v/>
      </c>
      <c r="N4607" s="116" t="str">
        <f>IF(F4607&lt;&gt;"", "İthal Girdi", IF(Veriler!T4607="", "", IF(Veriler!S4607="H", "%0,5 üzerindedir", IF(Veriler!T4607&gt;0.1, "%10 sınırı aşılmıştır.", "Uygun"))))</f>
        <v>%0,5 üzerindedir</v>
      </c>
      <c r="O4607" s="116" t="str">
        <f t="shared" si="1453"/>
        <v xml:space="preserve"> </v>
      </c>
      <c r="P4607" s="117"/>
      <c r="Q4607" s="118"/>
      <c r="R4607" s="119" t="str">
        <f t="shared" si="1454"/>
        <v/>
      </c>
      <c r="S4607" s="133">
        <f>IFERROR(IF(M4607&lt;=0.005,IF(F4607="",L4607,0),IF(F4607&lt;&gt;"",0,IF(P4607="",0,IF(P4607="H",0,IF(Q4607&lt;Veriler!$G$2,L4607*Veriler!$G$2,L4607*Q4607)))))," ")</f>
        <v>0</v>
      </c>
      <c r="T4607" s="133">
        <f>IF(Veriler!T4607&lt;=0.1, S4607, IF(AND(Veriler!T4607&gt;0.1, F4607="", P4607="E"), IF(Q4607&gt;Veriler!$G$2, Q4607*S4607, IF(Q4607&lt;Veriler!$G$2, Veriler!$G$2*S4607, Q4607*S4607)), 0))</f>
        <v>0</v>
      </c>
      <c r="U4607" s="133" t="str">
        <f t="shared" si="1455"/>
        <v xml:space="preserve"> </v>
      </c>
      <c r="V4607" s="134" t="str">
        <f>IFERROR(IF(O4607="%10 sınırı aşılmıştır.",L4607-T4607,IFERROR(IF(F4607="",IF(S4607=1,0,IF(L4607-S4607=0,"",L4607-S4607)),IF(Veriler!M4607="",L4607,IF(L4607*Veriler!M4607=0,"",L4607*Veriler!M4607))),L4607)),0)</f>
        <v/>
      </c>
      <c r="W4607" s="146"/>
      <c r="X4607" s="146"/>
      <c r="Y4607" s="146"/>
    </row>
    <row r="4608" spans="1:25" s="99" customFormat="1" ht="54.75" customHeight="1" x14ac:dyDescent="0.25">
      <c r="A4608" s="96">
        <f t="shared" si="1456"/>
        <v>3394</v>
      </c>
      <c r="B4608" s="175"/>
      <c r="C4608" s="176"/>
      <c r="D4608" s="113"/>
      <c r="E4608" s="115"/>
      <c r="F4608" s="174"/>
      <c r="G4608" s="114" t="str">
        <f t="shared" si="1451"/>
        <v/>
      </c>
      <c r="H4608" s="115"/>
      <c r="I4608" s="115"/>
      <c r="J4608" s="115"/>
      <c r="K4608" s="115"/>
      <c r="L4608" s="133" t="str">
        <f t="shared" si="1452"/>
        <v/>
      </c>
      <c r="M4608" s="116" t="str">
        <f>IF(L4608="", "", L4608/Veriler!$X$1)</f>
        <v/>
      </c>
      <c r="N4608" s="116" t="str">
        <f>IF(F4608&lt;&gt;"", "İthal Girdi", IF(Veriler!T4608="", "", IF(Veriler!S4608="H", "%0,5 üzerindedir", IF(Veriler!T4608&gt;0.1, "%10 sınırı aşılmıştır.", "Uygun"))))</f>
        <v>%0,5 üzerindedir</v>
      </c>
      <c r="O4608" s="116" t="str">
        <f t="shared" si="1453"/>
        <v xml:space="preserve"> </v>
      </c>
      <c r="P4608" s="117"/>
      <c r="Q4608" s="118"/>
      <c r="R4608" s="119" t="str">
        <f t="shared" si="1454"/>
        <v/>
      </c>
      <c r="S4608" s="133">
        <f>IFERROR(IF(M4608&lt;=0.005,IF(F4608="",L4608,0),IF(F4608&lt;&gt;"",0,IF(P4608="",0,IF(P4608="H",0,IF(Q4608&lt;Veriler!$G$2,L4608*Veriler!$G$2,L4608*Q4608)))))," ")</f>
        <v>0</v>
      </c>
      <c r="T4608" s="133">
        <f>IF(Veriler!T4608&lt;=0.1, S4608, IF(AND(Veriler!T4608&gt;0.1, F4608="", P4608="E"), IF(Q4608&gt;Veriler!$G$2, Q4608*S4608, IF(Q4608&lt;Veriler!$G$2, Veriler!$G$2*S4608, Q4608*S4608)), 0))</f>
        <v>0</v>
      </c>
      <c r="U4608" s="133" t="str">
        <f t="shared" si="1455"/>
        <v xml:space="preserve"> </v>
      </c>
      <c r="V4608" s="134" t="str">
        <f>IFERROR(IF(O4608="%10 sınırı aşılmıştır.",L4608-T4608,IFERROR(IF(F4608="",IF(S4608=1,0,IF(L4608-S4608=0,"",L4608-S4608)),IF(Veriler!M4608="",L4608,IF(L4608*Veriler!M4608=0,"",L4608*Veriler!M4608))),L4608)),0)</f>
        <v/>
      </c>
      <c r="W4608" s="146"/>
      <c r="X4608" s="146"/>
      <c r="Y4608" s="146"/>
    </row>
    <row r="4609" spans="1:25" s="99" customFormat="1" ht="54.75" customHeight="1" x14ac:dyDescent="0.25">
      <c r="A4609" s="96">
        <f t="shared" si="1456"/>
        <v>3395</v>
      </c>
      <c r="B4609" s="175"/>
      <c r="C4609" s="176"/>
      <c r="D4609" s="113"/>
      <c r="E4609" s="115"/>
      <c r="F4609" s="174"/>
      <c r="G4609" s="114" t="str">
        <f t="shared" si="1451"/>
        <v/>
      </c>
      <c r="H4609" s="115"/>
      <c r="I4609" s="115"/>
      <c r="J4609" s="115"/>
      <c r="K4609" s="115"/>
      <c r="L4609" s="133" t="str">
        <f t="shared" si="1452"/>
        <v/>
      </c>
      <c r="M4609" s="116" t="str">
        <f>IF(L4609="", "", L4609/Veriler!$X$1)</f>
        <v/>
      </c>
      <c r="N4609" s="116" t="str">
        <f>IF(F4609&lt;&gt;"", "İthal Girdi", IF(Veriler!T4609="", "", IF(Veriler!S4609="H", "%0,5 üzerindedir", IF(Veriler!T4609&gt;0.1, "%10 sınırı aşılmıştır.", "Uygun"))))</f>
        <v>%0,5 üzerindedir</v>
      </c>
      <c r="O4609" s="116" t="str">
        <f t="shared" si="1453"/>
        <v xml:space="preserve"> </v>
      </c>
      <c r="P4609" s="117"/>
      <c r="Q4609" s="118"/>
      <c r="R4609" s="119" t="str">
        <f t="shared" si="1454"/>
        <v/>
      </c>
      <c r="S4609" s="133">
        <f>IFERROR(IF(M4609&lt;=0.005,IF(F4609="",L4609,0),IF(F4609&lt;&gt;"",0,IF(P4609="",0,IF(P4609="H",0,IF(Q4609&lt;Veriler!$G$2,L4609*Veriler!$G$2,L4609*Q4609)))))," ")</f>
        <v>0</v>
      </c>
      <c r="T4609" s="133">
        <f>IF(Veriler!T4609&lt;=0.1, S4609, IF(AND(Veriler!T4609&gt;0.1, F4609="", P4609="E"), IF(Q4609&gt;Veriler!$G$2, Q4609*S4609, IF(Q4609&lt;Veriler!$G$2, Veriler!$G$2*S4609, Q4609*S4609)), 0))</f>
        <v>0</v>
      </c>
      <c r="U4609" s="133" t="str">
        <f t="shared" si="1455"/>
        <v xml:space="preserve"> </v>
      </c>
      <c r="V4609" s="134" t="str">
        <f>IFERROR(IF(O4609="%10 sınırı aşılmıştır.",L4609-T4609,IFERROR(IF(F4609="",IF(S4609=1,0,IF(L4609-S4609=0,"",L4609-S4609)),IF(Veriler!M4609="",L4609,IF(L4609*Veriler!M4609=0,"",L4609*Veriler!M4609))),L4609)),0)</f>
        <v/>
      </c>
      <c r="W4609" s="146"/>
      <c r="X4609" s="146"/>
      <c r="Y4609" s="146"/>
    </row>
    <row r="4610" spans="1:25" s="99" customFormat="1" ht="54.75" customHeight="1" x14ac:dyDescent="0.25">
      <c r="A4610" s="96">
        <f t="shared" si="1456"/>
        <v>3396</v>
      </c>
      <c r="B4610" s="175"/>
      <c r="C4610" s="176"/>
      <c r="D4610" s="113"/>
      <c r="E4610" s="115"/>
      <c r="F4610" s="174"/>
      <c r="G4610" s="114" t="str">
        <f t="shared" si="1451"/>
        <v/>
      </c>
      <c r="H4610" s="115"/>
      <c r="I4610" s="115"/>
      <c r="J4610" s="115"/>
      <c r="K4610" s="115"/>
      <c r="L4610" s="133" t="str">
        <f t="shared" si="1452"/>
        <v/>
      </c>
      <c r="M4610" s="116" t="str">
        <f>IF(L4610="", "", L4610/Veriler!$X$1)</f>
        <v/>
      </c>
      <c r="N4610" s="116" t="str">
        <f>IF(F4610&lt;&gt;"", "İthal Girdi", IF(Veriler!T4610="", "", IF(Veriler!S4610="H", "%0,5 üzerindedir", IF(Veriler!T4610&gt;0.1, "%10 sınırı aşılmıştır.", "Uygun"))))</f>
        <v>%0,5 üzerindedir</v>
      </c>
      <c r="O4610" s="116" t="str">
        <f t="shared" si="1453"/>
        <v xml:space="preserve"> </v>
      </c>
      <c r="P4610" s="117"/>
      <c r="Q4610" s="118"/>
      <c r="R4610" s="119" t="str">
        <f t="shared" si="1454"/>
        <v/>
      </c>
      <c r="S4610" s="133">
        <f>IFERROR(IF(M4610&lt;=0.005,IF(F4610="",L4610,0),IF(F4610&lt;&gt;"",0,IF(P4610="",0,IF(P4610="H",0,IF(Q4610&lt;Veriler!$G$2,L4610*Veriler!$G$2,L4610*Q4610)))))," ")</f>
        <v>0</v>
      </c>
      <c r="T4610" s="133">
        <f>IF(Veriler!T4610&lt;=0.1, S4610, IF(AND(Veriler!T4610&gt;0.1, F4610="", P4610="E"), IF(Q4610&gt;Veriler!$G$2, Q4610*S4610, IF(Q4610&lt;Veriler!$G$2, Veriler!$G$2*S4610, Q4610*S4610)), 0))</f>
        <v>0</v>
      </c>
      <c r="U4610" s="133" t="str">
        <f t="shared" si="1455"/>
        <v xml:space="preserve"> </v>
      </c>
      <c r="V4610" s="134" t="str">
        <f>IFERROR(IF(O4610="%10 sınırı aşılmıştır.",L4610-T4610,IFERROR(IF(F4610="",IF(S4610=1,0,IF(L4610-S4610=0,"",L4610-S4610)),IF(Veriler!M4610="",L4610,IF(L4610*Veriler!M4610=0,"",L4610*Veriler!M4610))),L4610)),0)</f>
        <v/>
      </c>
      <c r="W4610" s="146"/>
      <c r="X4610" s="146"/>
      <c r="Y4610" s="146"/>
    </row>
    <row r="4611" spans="1:25" s="99" customFormat="1" ht="54.75" customHeight="1" x14ac:dyDescent="0.25">
      <c r="A4611" s="96">
        <f t="shared" si="1456"/>
        <v>3397</v>
      </c>
      <c r="B4611" s="175"/>
      <c r="C4611" s="176"/>
      <c r="D4611" s="113"/>
      <c r="E4611" s="115"/>
      <c r="F4611" s="174"/>
      <c r="G4611" s="114" t="str">
        <f t="shared" si="1451"/>
        <v/>
      </c>
      <c r="H4611" s="115"/>
      <c r="I4611" s="115"/>
      <c r="J4611" s="115"/>
      <c r="K4611" s="115"/>
      <c r="L4611" s="133" t="str">
        <f t="shared" si="1452"/>
        <v/>
      </c>
      <c r="M4611" s="116" t="str">
        <f>IF(L4611="", "", L4611/Veriler!$X$1)</f>
        <v/>
      </c>
      <c r="N4611" s="116" t="str">
        <f>IF(F4611&lt;&gt;"", "İthal Girdi", IF(Veriler!T4611="", "", IF(Veriler!S4611="H", "%0,5 üzerindedir", IF(Veriler!T4611&gt;0.1, "%10 sınırı aşılmıştır.", "Uygun"))))</f>
        <v>%0,5 üzerindedir</v>
      </c>
      <c r="O4611" s="116" t="str">
        <f t="shared" si="1453"/>
        <v xml:space="preserve"> </v>
      </c>
      <c r="P4611" s="117"/>
      <c r="Q4611" s="118"/>
      <c r="R4611" s="119" t="str">
        <f t="shared" si="1454"/>
        <v/>
      </c>
      <c r="S4611" s="133">
        <f>IFERROR(IF(M4611&lt;=0.005,IF(F4611="",L4611,0),IF(F4611&lt;&gt;"",0,IF(P4611="",0,IF(P4611="H",0,IF(Q4611&lt;Veriler!$G$2,L4611*Veriler!$G$2,L4611*Q4611)))))," ")</f>
        <v>0</v>
      </c>
      <c r="T4611" s="133">
        <f>IF(Veriler!T4611&lt;=0.1, S4611, IF(AND(Veriler!T4611&gt;0.1, F4611="", P4611="E"), IF(Q4611&gt;Veriler!$G$2, Q4611*S4611, IF(Q4611&lt;Veriler!$G$2, Veriler!$G$2*S4611, Q4611*S4611)), 0))</f>
        <v>0</v>
      </c>
      <c r="U4611" s="133" t="str">
        <f t="shared" si="1455"/>
        <v xml:space="preserve"> </v>
      </c>
      <c r="V4611" s="134" t="str">
        <f>IFERROR(IF(O4611="%10 sınırı aşılmıştır.",L4611-T4611,IFERROR(IF(F4611="",IF(S4611=1,0,IF(L4611-S4611=0,"",L4611-S4611)),IF(Veriler!M4611="",L4611,IF(L4611*Veriler!M4611=0,"",L4611*Veriler!M4611))),L4611)),0)</f>
        <v/>
      </c>
      <c r="W4611" s="146"/>
      <c r="X4611" s="146"/>
      <c r="Y4611" s="146"/>
    </row>
    <row r="4612" spans="1:25" s="99" customFormat="1" ht="54.75" customHeight="1" x14ac:dyDescent="0.25">
      <c r="A4612" s="96">
        <f t="shared" si="1456"/>
        <v>3398</v>
      </c>
      <c r="B4612" s="175"/>
      <c r="C4612" s="176"/>
      <c r="D4612" s="113"/>
      <c r="E4612" s="115"/>
      <c r="F4612" s="174"/>
      <c r="G4612" s="114" t="str">
        <f t="shared" si="1451"/>
        <v/>
      </c>
      <c r="H4612" s="115"/>
      <c r="I4612" s="115"/>
      <c r="J4612" s="115"/>
      <c r="K4612" s="115"/>
      <c r="L4612" s="133" t="str">
        <f t="shared" si="1452"/>
        <v/>
      </c>
      <c r="M4612" s="116" t="str">
        <f>IF(L4612="", "", L4612/Veriler!$X$1)</f>
        <v/>
      </c>
      <c r="N4612" s="116" t="str">
        <f>IF(F4612&lt;&gt;"", "İthal Girdi", IF(Veriler!T4612="", "", IF(Veriler!S4612="H", "%0,5 üzerindedir", IF(Veriler!T4612&gt;0.1, "%10 sınırı aşılmıştır.", "Uygun"))))</f>
        <v>%0,5 üzerindedir</v>
      </c>
      <c r="O4612" s="116" t="str">
        <f t="shared" si="1453"/>
        <v xml:space="preserve"> </v>
      </c>
      <c r="P4612" s="117"/>
      <c r="Q4612" s="118"/>
      <c r="R4612" s="119" t="str">
        <f t="shared" si="1454"/>
        <v/>
      </c>
      <c r="S4612" s="133">
        <f>IFERROR(IF(M4612&lt;=0.005,IF(F4612="",L4612,0),IF(F4612&lt;&gt;"",0,IF(P4612="",0,IF(P4612="H",0,IF(Q4612&lt;Veriler!$G$2,L4612*Veriler!$G$2,L4612*Q4612)))))," ")</f>
        <v>0</v>
      </c>
      <c r="T4612" s="133">
        <f>IF(Veriler!T4612&lt;=0.1, S4612, IF(AND(Veriler!T4612&gt;0.1, F4612="", P4612="E"), IF(Q4612&gt;Veriler!$G$2, Q4612*S4612, IF(Q4612&lt;Veriler!$G$2, Veriler!$G$2*S4612, Q4612*S4612)), 0))</f>
        <v>0</v>
      </c>
      <c r="U4612" s="133" t="str">
        <f t="shared" si="1455"/>
        <v xml:space="preserve"> </v>
      </c>
      <c r="V4612" s="134" t="str">
        <f>IFERROR(IF(O4612="%10 sınırı aşılmıştır.",L4612-T4612,IFERROR(IF(F4612="",IF(S4612=1,0,IF(L4612-S4612=0,"",L4612-S4612)),IF(Veriler!M4612="",L4612,IF(L4612*Veriler!M4612=0,"",L4612*Veriler!M4612))),L4612)),0)</f>
        <v/>
      </c>
      <c r="W4612" s="146"/>
      <c r="X4612" s="146"/>
      <c r="Y4612" s="146"/>
    </row>
    <row r="4613" spans="1:25" s="99" customFormat="1" ht="54.75" customHeight="1" x14ac:dyDescent="0.25">
      <c r="A4613" s="96">
        <f t="shared" si="1456"/>
        <v>3399</v>
      </c>
      <c r="B4613" s="175"/>
      <c r="C4613" s="176"/>
      <c r="D4613" s="113"/>
      <c r="E4613" s="115"/>
      <c r="F4613" s="174"/>
      <c r="G4613" s="114" t="str">
        <f t="shared" si="1451"/>
        <v/>
      </c>
      <c r="H4613" s="115"/>
      <c r="I4613" s="115"/>
      <c r="J4613" s="115"/>
      <c r="K4613" s="115"/>
      <c r="L4613" s="133" t="str">
        <f t="shared" si="1452"/>
        <v/>
      </c>
      <c r="M4613" s="116" t="str">
        <f>IF(L4613="", "", L4613/Veriler!$X$1)</f>
        <v/>
      </c>
      <c r="N4613" s="116" t="str">
        <f>IF(F4613&lt;&gt;"", "İthal Girdi", IF(Veriler!T4613="", "", IF(Veriler!S4613="H", "%0,5 üzerindedir", IF(Veriler!T4613&gt;0.1, "%10 sınırı aşılmıştır.", "Uygun"))))</f>
        <v>%0,5 üzerindedir</v>
      </c>
      <c r="O4613" s="116" t="str">
        <f t="shared" si="1453"/>
        <v xml:space="preserve"> </v>
      </c>
      <c r="P4613" s="117"/>
      <c r="Q4613" s="118"/>
      <c r="R4613" s="119" t="str">
        <f t="shared" si="1454"/>
        <v/>
      </c>
      <c r="S4613" s="133">
        <f>IFERROR(IF(M4613&lt;=0.005,IF(F4613="",L4613,0),IF(F4613&lt;&gt;"",0,IF(P4613="",0,IF(P4613="H",0,IF(Q4613&lt;Veriler!$G$2,L4613*Veriler!$G$2,L4613*Q4613)))))," ")</f>
        <v>0</v>
      </c>
      <c r="T4613" s="133">
        <f>IF(Veriler!T4613&lt;=0.1, S4613, IF(AND(Veriler!T4613&gt;0.1, F4613="", P4613="E"), IF(Q4613&gt;Veriler!$G$2, Q4613*S4613, IF(Q4613&lt;Veriler!$G$2, Veriler!$G$2*S4613, Q4613*S4613)), 0))</f>
        <v>0</v>
      </c>
      <c r="U4613" s="133" t="str">
        <f t="shared" si="1455"/>
        <v xml:space="preserve"> </v>
      </c>
      <c r="V4613" s="134" t="str">
        <f>IFERROR(IF(O4613="%10 sınırı aşılmıştır.",L4613-T4613,IFERROR(IF(F4613="",IF(S4613=1,0,IF(L4613-S4613=0,"",L4613-S4613)),IF(Veriler!M4613="",L4613,IF(L4613*Veriler!M4613=0,"",L4613*Veriler!M4613))),L4613)),0)</f>
        <v/>
      </c>
      <c r="W4613" s="146"/>
      <c r="X4613" s="146"/>
      <c r="Y4613" s="146"/>
    </row>
    <row r="4614" spans="1:25" s="99" customFormat="1" ht="54.75" customHeight="1" x14ac:dyDescent="0.25">
      <c r="A4614" s="96">
        <f t="shared" si="1456"/>
        <v>3400</v>
      </c>
      <c r="B4614" s="175"/>
      <c r="C4614" s="176"/>
      <c r="D4614" s="113"/>
      <c r="E4614" s="115"/>
      <c r="F4614" s="174"/>
      <c r="G4614" s="114" t="str">
        <f t="shared" si="1451"/>
        <v/>
      </c>
      <c r="H4614" s="115"/>
      <c r="I4614" s="115"/>
      <c r="J4614" s="115"/>
      <c r="K4614" s="115"/>
      <c r="L4614" s="133" t="str">
        <f t="shared" si="1452"/>
        <v/>
      </c>
      <c r="M4614" s="116" t="str">
        <f>IF(L4614="", "", L4614/Veriler!$X$1)</f>
        <v/>
      </c>
      <c r="N4614" s="116" t="str">
        <f>IF(F4614&lt;&gt;"", "İthal Girdi", IF(Veriler!T4614="", "", IF(Veriler!S4614="H", "%0,5 üzerindedir", IF(Veriler!T4614&gt;0.1, "%10 sınırı aşılmıştır.", "Uygun"))))</f>
        <v>%0,5 üzerindedir</v>
      </c>
      <c r="O4614" s="116" t="str">
        <f t="shared" si="1453"/>
        <v xml:space="preserve"> </v>
      </c>
      <c r="P4614" s="117"/>
      <c r="Q4614" s="118"/>
      <c r="R4614" s="119" t="str">
        <f t="shared" si="1454"/>
        <v/>
      </c>
      <c r="S4614" s="133">
        <f>IFERROR(IF(M4614&lt;=0.005,IF(F4614="",L4614,0),IF(F4614&lt;&gt;"",0,IF(P4614="",0,IF(P4614="H",0,IF(Q4614&lt;Veriler!$G$2,L4614*Veriler!$G$2,L4614*Q4614)))))," ")</f>
        <v>0</v>
      </c>
      <c r="T4614" s="133">
        <f>IF(Veriler!T4614&lt;=0.1, S4614, IF(AND(Veriler!T4614&gt;0.1, F4614="", P4614="E"), IF(Q4614&gt;Veriler!$G$2, Q4614*S4614, IF(Q4614&lt;Veriler!$G$2, Veriler!$G$2*S4614, Q4614*S4614)), 0))</f>
        <v>0</v>
      </c>
      <c r="U4614" s="133" t="str">
        <f t="shared" si="1455"/>
        <v xml:space="preserve"> </v>
      </c>
      <c r="V4614" s="134" t="str">
        <f>IFERROR(IF(O4614="%10 sınırı aşılmıştır.",L4614-T4614,IFERROR(IF(F4614="",IF(S4614=1,0,IF(L4614-S4614=0,"",L4614-S4614)),IF(Veriler!M4614="",L4614,IF(L4614*Veriler!M4614=0,"",L4614*Veriler!M4614))),L4614)),0)</f>
        <v/>
      </c>
      <c r="W4614" s="146"/>
      <c r="X4614" s="146"/>
      <c r="Y4614" s="146"/>
    </row>
    <row r="4615" spans="1:25" s="99" customFormat="1" ht="54.75" customHeight="1" x14ac:dyDescent="0.25">
      <c r="A4615" s="96">
        <f t="shared" si="1456"/>
        <v>3401</v>
      </c>
      <c r="B4615" s="175"/>
      <c r="C4615" s="176"/>
      <c r="D4615" s="113"/>
      <c r="E4615" s="115"/>
      <c r="F4615" s="174"/>
      <c r="G4615" s="114" t="str">
        <f t="shared" si="1451"/>
        <v/>
      </c>
      <c r="H4615" s="115"/>
      <c r="I4615" s="115"/>
      <c r="J4615" s="115"/>
      <c r="K4615" s="115"/>
      <c r="L4615" s="133" t="str">
        <f t="shared" si="1452"/>
        <v/>
      </c>
      <c r="M4615" s="116" t="str">
        <f>IF(L4615="", "", L4615/Veriler!$X$1)</f>
        <v/>
      </c>
      <c r="N4615" s="116" t="str">
        <f>IF(F4615&lt;&gt;"", "İthal Girdi", IF(Veriler!T4615="", "", IF(Veriler!S4615="H", "%0,5 üzerindedir", IF(Veriler!T4615&gt;0.1, "%10 sınırı aşılmıştır.", "Uygun"))))</f>
        <v>%0,5 üzerindedir</v>
      </c>
      <c r="O4615" s="116" t="str">
        <f t="shared" si="1453"/>
        <v xml:space="preserve"> </v>
      </c>
      <c r="P4615" s="117"/>
      <c r="Q4615" s="118"/>
      <c r="R4615" s="119" t="str">
        <f t="shared" si="1454"/>
        <v/>
      </c>
      <c r="S4615" s="133">
        <f>IFERROR(IF(M4615&lt;=0.005,IF(F4615="",L4615,0),IF(F4615&lt;&gt;"",0,IF(P4615="",0,IF(P4615="H",0,IF(Q4615&lt;Veriler!$G$2,L4615*Veriler!$G$2,L4615*Q4615)))))," ")</f>
        <v>0</v>
      </c>
      <c r="T4615" s="133">
        <f>IF(Veriler!T4615&lt;=0.1, S4615, IF(AND(Veriler!T4615&gt;0.1, F4615="", P4615="E"), IF(Q4615&gt;Veriler!$G$2, Q4615*S4615, IF(Q4615&lt;Veriler!$G$2, Veriler!$G$2*S4615, Q4615*S4615)), 0))</f>
        <v>0</v>
      </c>
      <c r="U4615" s="133" t="str">
        <f t="shared" si="1455"/>
        <v xml:space="preserve"> </v>
      </c>
      <c r="V4615" s="134" t="str">
        <f>IFERROR(IF(O4615="%10 sınırı aşılmıştır.",L4615-T4615,IFERROR(IF(F4615="",IF(S4615=1,0,IF(L4615-S4615=0,"",L4615-S4615)),IF(Veriler!M4615="",L4615,IF(L4615*Veriler!M4615=0,"",L4615*Veriler!M4615))),L4615)),0)</f>
        <v/>
      </c>
      <c r="W4615" s="146"/>
      <c r="X4615" s="146"/>
      <c r="Y4615" s="146"/>
    </row>
    <row r="4616" spans="1:25" s="99" customFormat="1" ht="54.75" customHeight="1" x14ac:dyDescent="0.25">
      <c r="A4616" s="96">
        <f t="shared" si="1456"/>
        <v>3402</v>
      </c>
      <c r="B4616" s="175"/>
      <c r="C4616" s="176"/>
      <c r="D4616" s="113"/>
      <c r="E4616" s="115"/>
      <c r="F4616" s="174"/>
      <c r="G4616" s="114" t="str">
        <f t="shared" si="1451"/>
        <v/>
      </c>
      <c r="H4616" s="115"/>
      <c r="I4616" s="115"/>
      <c r="J4616" s="115"/>
      <c r="K4616" s="115"/>
      <c r="L4616" s="133" t="str">
        <f t="shared" si="1452"/>
        <v/>
      </c>
      <c r="M4616" s="116" t="str">
        <f>IF(L4616="", "", L4616/Veriler!$X$1)</f>
        <v/>
      </c>
      <c r="N4616" s="116" t="str">
        <f>IF(F4616&lt;&gt;"", "İthal Girdi", IF(Veriler!T4616="", "", IF(Veriler!S4616="H", "%0,5 üzerindedir", IF(Veriler!T4616&gt;0.1, "%10 sınırı aşılmıştır.", "Uygun"))))</f>
        <v>%0,5 üzerindedir</v>
      </c>
      <c r="O4616" s="116" t="str">
        <f t="shared" si="1453"/>
        <v xml:space="preserve"> </v>
      </c>
      <c r="P4616" s="117"/>
      <c r="Q4616" s="118"/>
      <c r="R4616" s="119" t="str">
        <f t="shared" si="1454"/>
        <v/>
      </c>
      <c r="S4616" s="133">
        <f>IFERROR(IF(M4616&lt;=0.005,IF(F4616="",L4616,0),IF(F4616&lt;&gt;"",0,IF(P4616="",0,IF(P4616="H",0,IF(Q4616&lt;Veriler!$G$2,L4616*Veriler!$G$2,L4616*Q4616)))))," ")</f>
        <v>0</v>
      </c>
      <c r="T4616" s="133">
        <f>IF(Veriler!T4616&lt;=0.1, S4616, IF(AND(Veriler!T4616&gt;0.1, F4616="", P4616="E"), IF(Q4616&gt;Veriler!$G$2, Q4616*S4616, IF(Q4616&lt;Veriler!$G$2, Veriler!$G$2*S4616, Q4616*S4616)), 0))</f>
        <v>0</v>
      </c>
      <c r="U4616" s="133" t="str">
        <f t="shared" si="1455"/>
        <v xml:space="preserve"> </v>
      </c>
      <c r="V4616" s="134" t="str">
        <f>IFERROR(IF(O4616="%10 sınırı aşılmıştır.",L4616-T4616,IFERROR(IF(F4616="",IF(S4616=1,0,IF(L4616-S4616=0,"",L4616-S4616)),IF(Veriler!M4616="",L4616,IF(L4616*Veriler!M4616=0,"",L4616*Veriler!M4616))),L4616)),0)</f>
        <v/>
      </c>
      <c r="W4616" s="146"/>
      <c r="X4616" s="146"/>
      <c r="Y4616" s="146"/>
    </row>
    <row r="4617" spans="1:25" s="99" customFormat="1" ht="36" hidden="1" customHeight="1" x14ac:dyDescent="0.25">
      <c r="A4617" s="101"/>
      <c r="B4617" s="191" t="s">
        <v>16</v>
      </c>
      <c r="C4617" s="176"/>
      <c r="D4617" s="120"/>
      <c r="E4617" s="171"/>
      <c r="F4617" s="172"/>
      <c r="G4617" s="121"/>
      <c r="H4617" s="115"/>
      <c r="I4617" s="115"/>
      <c r="J4617" s="115"/>
      <c r="K4617" s="115"/>
      <c r="L4617" s="121"/>
      <c r="M4617" s="121"/>
      <c r="N4617" s="121"/>
      <c r="O4617" s="121"/>
      <c r="P4617" s="120"/>
      <c r="Q4617" s="120"/>
      <c r="R4617" s="183"/>
      <c r="S4617" s="184"/>
      <c r="T4617" s="121"/>
      <c r="U4617" s="121"/>
      <c r="V4617" s="121"/>
      <c r="W4617" s="146"/>
      <c r="X4617" s="146"/>
      <c r="Y4617" s="146"/>
    </row>
    <row r="4618" spans="1:25" s="99" customFormat="1" ht="54.75" customHeight="1" x14ac:dyDescent="0.25">
      <c r="A4618" s="96">
        <f>A4616+1</f>
        <v>3403</v>
      </c>
      <c r="B4618" s="175"/>
      <c r="C4618" s="176"/>
      <c r="D4618" s="113"/>
      <c r="E4618" s="115"/>
      <c r="F4618" s="174"/>
      <c r="G4618" s="114" t="str">
        <f t="shared" ref="G4618:G4631" si="1457">IF(AND(F4618&lt;&gt;"",V4618&lt;&gt;"",L4618&lt;&gt;0),V4618/L4618,"")</f>
        <v/>
      </c>
      <c r="H4618" s="115"/>
      <c r="I4618" s="115"/>
      <c r="J4618" s="115"/>
      <c r="K4618" s="115"/>
      <c r="L4618" s="133" t="str">
        <f t="shared" ref="L4618:L4631" si="1458">IF(AND(H4618&lt;&gt;0, J4618&lt;&gt;0, K4618&lt;&gt;0), H4618*J4618*K4618, "")</f>
        <v/>
      </c>
      <c r="M4618" s="116" t="str">
        <f>IF(L4618="", "", L4618/Veriler!$X$1)</f>
        <v/>
      </c>
      <c r="N4618" s="116" t="str">
        <f>IF(F4618&lt;&gt;"", "İthal Girdi", IF(Veriler!T4618="", "", IF(Veriler!S4618="H", "%0,5 üzerindedir", IF(Veriler!T4618&gt;0.1, "%10 sınırı aşılmıştır.", "Uygun"))))</f>
        <v>%0,5 üzerindedir</v>
      </c>
      <c r="O4618" s="116" t="str">
        <f t="shared" ref="O4618:O4631" si="1459">IF(M4618=""," ",N4618)</f>
        <v xml:space="preserve"> </v>
      </c>
      <c r="P4618" s="117"/>
      <c r="Q4618" s="118"/>
      <c r="R4618" s="119" t="str">
        <f t="shared" ref="R4618:R4631" si="1460">IFERROR(IF(AND(T4618&lt;&gt;"",L4618&lt;&gt;"",L4618&lt;&gt;0,T4618&lt;&gt;0),T4618/L4618,"")," ")</f>
        <v/>
      </c>
      <c r="S4618" s="133">
        <f>IFERROR(IF(M4618&lt;=0.005,IF(F4618="",L4618,0),IF(F4618&lt;&gt;"",0,IF(P4618="",0,IF(P4618="H",0,IF(Q4618&lt;Veriler!$G$2,L4618*Veriler!$G$2,L4618*Q4618)))))," ")</f>
        <v>0</v>
      </c>
      <c r="T4618" s="133">
        <f>IF(Veriler!T4618&lt;=0.1, S4618, IF(AND(Veriler!T4618&gt;0.1, F4618="", P4618="E"), IF(Q4618&gt;Veriler!$G$2, Q4618*S4618, IF(Q4618&lt;Veriler!$G$2, Veriler!$G$2*S4618, Q4618*S4618)), 0))</f>
        <v>0</v>
      </c>
      <c r="U4618" s="133" t="str">
        <f t="shared" ref="U4618:U4631" si="1461">IF(T4618=0," ",T4618)</f>
        <v xml:space="preserve"> </v>
      </c>
      <c r="V4618" s="134" t="str">
        <f>IFERROR(IF(O4618="%10 sınırı aşılmıştır.",L4618-T4618,IFERROR(IF(F4618="",IF(S4618=1,0,IF(L4618-S4618=0,"",L4618-S4618)),IF(Veriler!M4618="",L4618,IF(L4618*Veriler!M4618=0,"",L4618*Veriler!M4618))),L4618)),0)</f>
        <v/>
      </c>
      <c r="W4618" s="146"/>
      <c r="X4618" s="146"/>
      <c r="Y4618" s="146"/>
    </row>
    <row r="4619" spans="1:25" s="99" customFormat="1" ht="54.75" customHeight="1" x14ac:dyDescent="0.25">
      <c r="A4619" s="96">
        <f t="shared" ref="A4619:A4631" si="1462">A4618+1</f>
        <v>3404</v>
      </c>
      <c r="B4619" s="175"/>
      <c r="C4619" s="176"/>
      <c r="D4619" s="113"/>
      <c r="E4619" s="115"/>
      <c r="F4619" s="174"/>
      <c r="G4619" s="114" t="str">
        <f t="shared" si="1457"/>
        <v/>
      </c>
      <c r="H4619" s="115"/>
      <c r="I4619" s="115"/>
      <c r="J4619" s="115"/>
      <c r="K4619" s="115"/>
      <c r="L4619" s="133" t="str">
        <f t="shared" si="1458"/>
        <v/>
      </c>
      <c r="M4619" s="116" t="str">
        <f>IF(L4619="", "", L4619/Veriler!$X$1)</f>
        <v/>
      </c>
      <c r="N4619" s="116" t="str">
        <f>IF(F4619&lt;&gt;"", "İthal Girdi", IF(Veriler!T4619="", "", IF(Veriler!S4619="H", "%0,5 üzerindedir", IF(Veriler!T4619&gt;0.1, "%10 sınırı aşılmıştır.", "Uygun"))))</f>
        <v>%0,5 üzerindedir</v>
      </c>
      <c r="O4619" s="116" t="str">
        <f t="shared" si="1459"/>
        <v xml:space="preserve"> </v>
      </c>
      <c r="P4619" s="117"/>
      <c r="Q4619" s="118"/>
      <c r="R4619" s="119" t="str">
        <f t="shared" si="1460"/>
        <v/>
      </c>
      <c r="S4619" s="133">
        <f>IFERROR(IF(M4619&lt;=0.005,IF(F4619="",L4619,0),IF(F4619&lt;&gt;"",0,IF(P4619="",0,IF(P4619="H",0,IF(Q4619&lt;Veriler!$G$2,L4619*Veriler!$G$2,L4619*Q4619)))))," ")</f>
        <v>0</v>
      </c>
      <c r="T4619" s="133">
        <f>IF(Veriler!T4619&lt;=0.1, S4619, IF(AND(Veriler!T4619&gt;0.1, F4619="", P4619="E"), IF(Q4619&gt;Veriler!$G$2, Q4619*S4619, IF(Q4619&lt;Veriler!$G$2, Veriler!$G$2*S4619, Q4619*S4619)), 0))</f>
        <v>0</v>
      </c>
      <c r="U4619" s="133" t="str">
        <f t="shared" si="1461"/>
        <v xml:space="preserve"> </v>
      </c>
      <c r="V4619" s="134" t="str">
        <f>IFERROR(IF(O4619="%10 sınırı aşılmıştır.",L4619-T4619,IFERROR(IF(F4619="",IF(S4619=1,0,IF(L4619-S4619=0,"",L4619-S4619)),IF(Veriler!M4619="",L4619,IF(L4619*Veriler!M4619=0,"",L4619*Veriler!M4619))),L4619)),0)</f>
        <v/>
      </c>
      <c r="W4619" s="146"/>
      <c r="X4619" s="146"/>
      <c r="Y4619" s="146"/>
    </row>
    <row r="4620" spans="1:25" s="99" customFormat="1" ht="54.75" customHeight="1" x14ac:dyDescent="0.25">
      <c r="A4620" s="96">
        <f t="shared" si="1462"/>
        <v>3405</v>
      </c>
      <c r="B4620" s="175"/>
      <c r="C4620" s="176"/>
      <c r="D4620" s="113"/>
      <c r="E4620" s="115"/>
      <c r="F4620" s="174"/>
      <c r="G4620" s="114" t="str">
        <f t="shared" si="1457"/>
        <v/>
      </c>
      <c r="H4620" s="115"/>
      <c r="I4620" s="115"/>
      <c r="J4620" s="115"/>
      <c r="K4620" s="115"/>
      <c r="L4620" s="133" t="str">
        <f t="shared" si="1458"/>
        <v/>
      </c>
      <c r="M4620" s="116" t="str">
        <f>IF(L4620="", "", L4620/Veriler!$X$1)</f>
        <v/>
      </c>
      <c r="N4620" s="116" t="str">
        <f>IF(F4620&lt;&gt;"", "İthal Girdi", IF(Veriler!T4620="", "", IF(Veriler!S4620="H", "%0,5 üzerindedir", IF(Veriler!T4620&gt;0.1, "%10 sınırı aşılmıştır.", "Uygun"))))</f>
        <v>%0,5 üzerindedir</v>
      </c>
      <c r="O4620" s="116" t="str">
        <f t="shared" si="1459"/>
        <v xml:space="preserve"> </v>
      </c>
      <c r="P4620" s="117"/>
      <c r="Q4620" s="118"/>
      <c r="R4620" s="119" t="str">
        <f t="shared" si="1460"/>
        <v/>
      </c>
      <c r="S4620" s="133">
        <f>IFERROR(IF(M4620&lt;=0.005,IF(F4620="",L4620,0),IF(F4620&lt;&gt;"",0,IF(P4620="",0,IF(P4620="H",0,IF(Q4620&lt;Veriler!$G$2,L4620*Veriler!$G$2,L4620*Q4620)))))," ")</f>
        <v>0</v>
      </c>
      <c r="T4620" s="133">
        <f>IF(Veriler!T4620&lt;=0.1, S4620, IF(AND(Veriler!T4620&gt;0.1, F4620="", P4620="E"), IF(Q4620&gt;Veriler!$G$2, Q4620*S4620, IF(Q4620&lt;Veriler!$G$2, Veriler!$G$2*S4620, Q4620*S4620)), 0))</f>
        <v>0</v>
      </c>
      <c r="U4620" s="133" t="str">
        <f t="shared" si="1461"/>
        <v xml:space="preserve"> </v>
      </c>
      <c r="V4620" s="134" t="str">
        <f>IFERROR(IF(O4620="%10 sınırı aşılmıştır.",L4620-T4620,IFERROR(IF(F4620="",IF(S4620=1,0,IF(L4620-S4620=0,"",L4620-S4620)),IF(Veriler!M4620="",L4620,IF(L4620*Veriler!M4620=0,"",L4620*Veriler!M4620))),L4620)),0)</f>
        <v/>
      </c>
      <c r="W4620" s="146"/>
      <c r="X4620" s="146"/>
      <c r="Y4620" s="146"/>
    </row>
    <row r="4621" spans="1:25" s="99" customFormat="1" ht="54.75" customHeight="1" x14ac:dyDescent="0.25">
      <c r="A4621" s="96">
        <f t="shared" si="1462"/>
        <v>3406</v>
      </c>
      <c r="B4621" s="175"/>
      <c r="C4621" s="176"/>
      <c r="D4621" s="113"/>
      <c r="E4621" s="115"/>
      <c r="F4621" s="174"/>
      <c r="G4621" s="114" t="str">
        <f t="shared" si="1457"/>
        <v/>
      </c>
      <c r="H4621" s="115"/>
      <c r="I4621" s="115"/>
      <c r="J4621" s="115"/>
      <c r="K4621" s="115"/>
      <c r="L4621" s="133" t="str">
        <f t="shared" si="1458"/>
        <v/>
      </c>
      <c r="M4621" s="116" t="str">
        <f>IF(L4621="", "", L4621/Veriler!$X$1)</f>
        <v/>
      </c>
      <c r="N4621" s="116" t="str">
        <f>IF(F4621&lt;&gt;"", "İthal Girdi", IF(Veriler!T4621="", "", IF(Veriler!S4621="H", "%0,5 üzerindedir", IF(Veriler!T4621&gt;0.1, "%10 sınırı aşılmıştır.", "Uygun"))))</f>
        <v>%0,5 üzerindedir</v>
      </c>
      <c r="O4621" s="116" t="str">
        <f t="shared" si="1459"/>
        <v xml:space="preserve"> </v>
      </c>
      <c r="P4621" s="117"/>
      <c r="Q4621" s="118"/>
      <c r="R4621" s="119" t="str">
        <f t="shared" si="1460"/>
        <v/>
      </c>
      <c r="S4621" s="133">
        <f>IFERROR(IF(M4621&lt;=0.005,IF(F4621="",L4621,0),IF(F4621&lt;&gt;"",0,IF(P4621="",0,IF(P4621="H",0,IF(Q4621&lt;Veriler!$G$2,L4621*Veriler!$G$2,L4621*Q4621)))))," ")</f>
        <v>0</v>
      </c>
      <c r="T4621" s="133">
        <f>IF(Veriler!T4621&lt;=0.1, S4621, IF(AND(Veriler!T4621&gt;0.1, F4621="", P4621="E"), IF(Q4621&gt;Veriler!$G$2, Q4621*S4621, IF(Q4621&lt;Veriler!$G$2, Veriler!$G$2*S4621, Q4621*S4621)), 0))</f>
        <v>0</v>
      </c>
      <c r="U4621" s="133" t="str">
        <f t="shared" si="1461"/>
        <v xml:space="preserve"> </v>
      </c>
      <c r="V4621" s="134" t="str">
        <f>IFERROR(IF(O4621="%10 sınırı aşılmıştır.",L4621-T4621,IFERROR(IF(F4621="",IF(S4621=1,0,IF(L4621-S4621=0,"",L4621-S4621)),IF(Veriler!M4621="",L4621,IF(L4621*Veriler!M4621=0,"",L4621*Veriler!M4621))),L4621)),0)</f>
        <v/>
      </c>
      <c r="W4621" s="146"/>
      <c r="X4621" s="146"/>
      <c r="Y4621" s="146"/>
    </row>
    <row r="4622" spans="1:25" s="99" customFormat="1" ht="54.75" customHeight="1" x14ac:dyDescent="0.25">
      <c r="A4622" s="96">
        <f t="shared" si="1462"/>
        <v>3407</v>
      </c>
      <c r="B4622" s="175"/>
      <c r="C4622" s="176"/>
      <c r="D4622" s="113"/>
      <c r="E4622" s="115"/>
      <c r="F4622" s="174"/>
      <c r="G4622" s="114" t="str">
        <f t="shared" si="1457"/>
        <v/>
      </c>
      <c r="H4622" s="115"/>
      <c r="I4622" s="115"/>
      <c r="J4622" s="115"/>
      <c r="K4622" s="115"/>
      <c r="L4622" s="133" t="str">
        <f t="shared" si="1458"/>
        <v/>
      </c>
      <c r="M4622" s="116" t="str">
        <f>IF(L4622="", "", L4622/Veriler!$X$1)</f>
        <v/>
      </c>
      <c r="N4622" s="116" t="str">
        <f>IF(F4622&lt;&gt;"", "İthal Girdi", IF(Veriler!T4622="", "", IF(Veriler!S4622="H", "%0,5 üzerindedir", IF(Veriler!T4622&gt;0.1, "%10 sınırı aşılmıştır.", "Uygun"))))</f>
        <v>%0,5 üzerindedir</v>
      </c>
      <c r="O4622" s="116" t="str">
        <f t="shared" si="1459"/>
        <v xml:space="preserve"> </v>
      </c>
      <c r="P4622" s="117"/>
      <c r="Q4622" s="118"/>
      <c r="R4622" s="119" t="str">
        <f t="shared" si="1460"/>
        <v/>
      </c>
      <c r="S4622" s="133">
        <f>IFERROR(IF(M4622&lt;=0.005,IF(F4622="",L4622,0),IF(F4622&lt;&gt;"",0,IF(P4622="",0,IF(P4622="H",0,IF(Q4622&lt;Veriler!$G$2,L4622*Veriler!$G$2,L4622*Q4622)))))," ")</f>
        <v>0</v>
      </c>
      <c r="T4622" s="133">
        <f>IF(Veriler!T4622&lt;=0.1, S4622, IF(AND(Veriler!T4622&gt;0.1, F4622="", P4622="E"), IF(Q4622&gt;Veriler!$G$2, Q4622*S4622, IF(Q4622&lt;Veriler!$G$2, Veriler!$G$2*S4622, Q4622*S4622)), 0))</f>
        <v>0</v>
      </c>
      <c r="U4622" s="133" t="str">
        <f t="shared" si="1461"/>
        <v xml:space="preserve"> </v>
      </c>
      <c r="V4622" s="134" t="str">
        <f>IFERROR(IF(O4622="%10 sınırı aşılmıştır.",L4622-T4622,IFERROR(IF(F4622="",IF(S4622=1,0,IF(L4622-S4622=0,"",L4622-S4622)),IF(Veriler!M4622="",L4622,IF(L4622*Veriler!M4622=0,"",L4622*Veriler!M4622))),L4622)),0)</f>
        <v/>
      </c>
      <c r="W4622" s="146"/>
      <c r="X4622" s="146"/>
      <c r="Y4622" s="146"/>
    </row>
    <row r="4623" spans="1:25" s="99" customFormat="1" ht="54.75" customHeight="1" x14ac:dyDescent="0.25">
      <c r="A4623" s="96">
        <f t="shared" si="1462"/>
        <v>3408</v>
      </c>
      <c r="B4623" s="175"/>
      <c r="C4623" s="176"/>
      <c r="D4623" s="113"/>
      <c r="E4623" s="115"/>
      <c r="F4623" s="174"/>
      <c r="G4623" s="114" t="str">
        <f t="shared" si="1457"/>
        <v/>
      </c>
      <c r="H4623" s="115"/>
      <c r="I4623" s="115"/>
      <c r="J4623" s="115"/>
      <c r="K4623" s="115"/>
      <c r="L4623" s="133" t="str">
        <f t="shared" si="1458"/>
        <v/>
      </c>
      <c r="M4623" s="116" t="str">
        <f>IF(L4623="", "", L4623/Veriler!$X$1)</f>
        <v/>
      </c>
      <c r="N4623" s="116" t="str">
        <f>IF(F4623&lt;&gt;"", "İthal Girdi", IF(Veriler!T4623="", "", IF(Veriler!S4623="H", "%0,5 üzerindedir", IF(Veriler!T4623&gt;0.1, "%10 sınırı aşılmıştır.", "Uygun"))))</f>
        <v>%0,5 üzerindedir</v>
      </c>
      <c r="O4623" s="116" t="str">
        <f t="shared" si="1459"/>
        <v xml:space="preserve"> </v>
      </c>
      <c r="P4623" s="117"/>
      <c r="Q4623" s="118"/>
      <c r="R4623" s="119" t="str">
        <f t="shared" si="1460"/>
        <v/>
      </c>
      <c r="S4623" s="133">
        <f>IFERROR(IF(M4623&lt;=0.005,IF(F4623="",L4623,0),IF(F4623&lt;&gt;"",0,IF(P4623="",0,IF(P4623="H",0,IF(Q4623&lt;Veriler!$G$2,L4623*Veriler!$G$2,L4623*Q4623)))))," ")</f>
        <v>0</v>
      </c>
      <c r="T4623" s="133">
        <f>IF(Veriler!T4623&lt;=0.1, S4623, IF(AND(Veriler!T4623&gt;0.1, F4623="", P4623="E"), IF(Q4623&gt;Veriler!$G$2, Q4623*S4623, IF(Q4623&lt;Veriler!$G$2, Veriler!$G$2*S4623, Q4623*S4623)), 0))</f>
        <v>0</v>
      </c>
      <c r="U4623" s="133" t="str">
        <f t="shared" si="1461"/>
        <v xml:space="preserve"> </v>
      </c>
      <c r="V4623" s="134" t="str">
        <f>IFERROR(IF(O4623="%10 sınırı aşılmıştır.",L4623-T4623,IFERROR(IF(F4623="",IF(S4623=1,0,IF(L4623-S4623=0,"",L4623-S4623)),IF(Veriler!M4623="",L4623,IF(L4623*Veriler!M4623=0,"",L4623*Veriler!M4623))),L4623)),0)</f>
        <v/>
      </c>
      <c r="W4623" s="146"/>
      <c r="X4623" s="146"/>
      <c r="Y4623" s="146"/>
    </row>
    <row r="4624" spans="1:25" s="99" customFormat="1" ht="54.75" customHeight="1" x14ac:dyDescent="0.25">
      <c r="A4624" s="96">
        <f t="shared" si="1462"/>
        <v>3409</v>
      </c>
      <c r="B4624" s="175"/>
      <c r="C4624" s="176"/>
      <c r="D4624" s="113"/>
      <c r="E4624" s="115"/>
      <c r="F4624" s="174"/>
      <c r="G4624" s="114" t="str">
        <f t="shared" si="1457"/>
        <v/>
      </c>
      <c r="H4624" s="115"/>
      <c r="I4624" s="115"/>
      <c r="J4624" s="115"/>
      <c r="K4624" s="115"/>
      <c r="L4624" s="133" t="str">
        <f t="shared" si="1458"/>
        <v/>
      </c>
      <c r="M4624" s="116" t="str">
        <f>IF(L4624="", "", L4624/Veriler!$X$1)</f>
        <v/>
      </c>
      <c r="N4624" s="116" t="str">
        <f>IF(F4624&lt;&gt;"", "İthal Girdi", IF(Veriler!T4624="", "", IF(Veriler!S4624="H", "%0,5 üzerindedir", IF(Veriler!T4624&gt;0.1, "%10 sınırı aşılmıştır.", "Uygun"))))</f>
        <v>%0,5 üzerindedir</v>
      </c>
      <c r="O4624" s="116" t="str">
        <f t="shared" si="1459"/>
        <v xml:space="preserve"> </v>
      </c>
      <c r="P4624" s="117"/>
      <c r="Q4624" s="118"/>
      <c r="R4624" s="119" t="str">
        <f t="shared" si="1460"/>
        <v/>
      </c>
      <c r="S4624" s="133">
        <f>IFERROR(IF(M4624&lt;=0.005,IF(F4624="",L4624,0),IF(F4624&lt;&gt;"",0,IF(P4624="",0,IF(P4624="H",0,IF(Q4624&lt;Veriler!$G$2,L4624*Veriler!$G$2,L4624*Q4624)))))," ")</f>
        <v>0</v>
      </c>
      <c r="T4624" s="133">
        <f>IF(Veriler!T4624&lt;=0.1, S4624, IF(AND(Veriler!T4624&gt;0.1, F4624="", P4624="E"), IF(Q4624&gt;Veriler!$G$2, Q4624*S4624, IF(Q4624&lt;Veriler!$G$2, Veriler!$G$2*S4624, Q4624*S4624)), 0))</f>
        <v>0</v>
      </c>
      <c r="U4624" s="133" t="str">
        <f t="shared" si="1461"/>
        <v xml:space="preserve"> </v>
      </c>
      <c r="V4624" s="134" t="str">
        <f>IFERROR(IF(O4624="%10 sınırı aşılmıştır.",L4624-T4624,IFERROR(IF(F4624="",IF(S4624=1,0,IF(L4624-S4624=0,"",L4624-S4624)),IF(Veriler!M4624="",L4624,IF(L4624*Veriler!M4624=0,"",L4624*Veriler!M4624))),L4624)),0)</f>
        <v/>
      </c>
      <c r="W4624" s="146"/>
      <c r="X4624" s="146"/>
      <c r="Y4624" s="146"/>
    </row>
    <row r="4625" spans="1:25" s="99" customFormat="1" ht="54.75" customHeight="1" x14ac:dyDescent="0.25">
      <c r="A4625" s="96">
        <f t="shared" si="1462"/>
        <v>3410</v>
      </c>
      <c r="B4625" s="175"/>
      <c r="C4625" s="176"/>
      <c r="D4625" s="113"/>
      <c r="E4625" s="115"/>
      <c r="F4625" s="174"/>
      <c r="G4625" s="114" t="str">
        <f t="shared" si="1457"/>
        <v/>
      </c>
      <c r="H4625" s="115"/>
      <c r="I4625" s="115"/>
      <c r="J4625" s="115"/>
      <c r="K4625" s="115"/>
      <c r="L4625" s="133" t="str">
        <f t="shared" si="1458"/>
        <v/>
      </c>
      <c r="M4625" s="116" t="str">
        <f>IF(L4625="", "", L4625/Veriler!$X$1)</f>
        <v/>
      </c>
      <c r="N4625" s="116" t="str">
        <f>IF(F4625&lt;&gt;"", "İthal Girdi", IF(Veriler!T4625="", "", IF(Veriler!S4625="H", "%0,5 üzerindedir", IF(Veriler!T4625&gt;0.1, "%10 sınırı aşılmıştır.", "Uygun"))))</f>
        <v>%0,5 üzerindedir</v>
      </c>
      <c r="O4625" s="116" t="str">
        <f t="shared" si="1459"/>
        <v xml:space="preserve"> </v>
      </c>
      <c r="P4625" s="117"/>
      <c r="Q4625" s="118"/>
      <c r="R4625" s="119" t="str">
        <f t="shared" si="1460"/>
        <v/>
      </c>
      <c r="S4625" s="133">
        <f>IFERROR(IF(M4625&lt;=0.005,IF(F4625="",L4625,0),IF(F4625&lt;&gt;"",0,IF(P4625="",0,IF(P4625="H",0,IF(Q4625&lt;Veriler!$G$2,L4625*Veriler!$G$2,L4625*Q4625)))))," ")</f>
        <v>0</v>
      </c>
      <c r="T4625" s="133">
        <f>IF(Veriler!T4625&lt;=0.1, S4625, IF(AND(Veriler!T4625&gt;0.1, F4625="", P4625="E"), IF(Q4625&gt;Veriler!$G$2, Q4625*S4625, IF(Q4625&lt;Veriler!$G$2, Veriler!$G$2*S4625, Q4625*S4625)), 0))</f>
        <v>0</v>
      </c>
      <c r="U4625" s="133" t="str">
        <f t="shared" si="1461"/>
        <v xml:space="preserve"> </v>
      </c>
      <c r="V4625" s="134" t="str">
        <f>IFERROR(IF(O4625="%10 sınırı aşılmıştır.",L4625-T4625,IFERROR(IF(F4625="",IF(S4625=1,0,IF(L4625-S4625=0,"",L4625-S4625)),IF(Veriler!M4625="",L4625,IF(L4625*Veriler!M4625=0,"",L4625*Veriler!M4625))),L4625)),0)</f>
        <v/>
      </c>
      <c r="W4625" s="146"/>
      <c r="X4625" s="146"/>
      <c r="Y4625" s="146"/>
    </row>
    <row r="4626" spans="1:25" s="99" customFormat="1" ht="54.75" customHeight="1" x14ac:dyDescent="0.25">
      <c r="A4626" s="96">
        <f t="shared" si="1462"/>
        <v>3411</v>
      </c>
      <c r="B4626" s="175"/>
      <c r="C4626" s="176"/>
      <c r="D4626" s="113"/>
      <c r="E4626" s="115"/>
      <c r="F4626" s="174"/>
      <c r="G4626" s="114" t="str">
        <f t="shared" si="1457"/>
        <v/>
      </c>
      <c r="H4626" s="115"/>
      <c r="I4626" s="115"/>
      <c r="J4626" s="115"/>
      <c r="K4626" s="115"/>
      <c r="L4626" s="133" t="str">
        <f t="shared" si="1458"/>
        <v/>
      </c>
      <c r="M4626" s="116" t="str">
        <f>IF(L4626="", "", L4626/Veriler!$X$1)</f>
        <v/>
      </c>
      <c r="N4626" s="116" t="str">
        <f>IF(F4626&lt;&gt;"", "İthal Girdi", IF(Veriler!T4626="", "", IF(Veriler!S4626="H", "%0,5 üzerindedir", IF(Veriler!T4626&gt;0.1, "%10 sınırı aşılmıştır.", "Uygun"))))</f>
        <v>%0,5 üzerindedir</v>
      </c>
      <c r="O4626" s="116" t="str">
        <f t="shared" si="1459"/>
        <v xml:space="preserve"> </v>
      </c>
      <c r="P4626" s="117"/>
      <c r="Q4626" s="118"/>
      <c r="R4626" s="119" t="str">
        <f t="shared" si="1460"/>
        <v/>
      </c>
      <c r="S4626" s="133">
        <f>IFERROR(IF(M4626&lt;=0.005,IF(F4626="",L4626,0),IF(F4626&lt;&gt;"",0,IF(P4626="",0,IF(P4626="H",0,IF(Q4626&lt;Veriler!$G$2,L4626*Veriler!$G$2,L4626*Q4626)))))," ")</f>
        <v>0</v>
      </c>
      <c r="T4626" s="133">
        <f>IF(Veriler!T4626&lt;=0.1, S4626, IF(AND(Veriler!T4626&gt;0.1, F4626="", P4626="E"), IF(Q4626&gt;Veriler!$G$2, Q4626*S4626, IF(Q4626&lt;Veriler!$G$2, Veriler!$G$2*S4626, Q4626*S4626)), 0))</f>
        <v>0</v>
      </c>
      <c r="U4626" s="133" t="str">
        <f t="shared" si="1461"/>
        <v xml:space="preserve"> </v>
      </c>
      <c r="V4626" s="134" t="str">
        <f>IFERROR(IF(O4626="%10 sınırı aşılmıştır.",L4626-T4626,IFERROR(IF(F4626="",IF(S4626=1,0,IF(L4626-S4626=0,"",L4626-S4626)),IF(Veriler!M4626="",L4626,IF(L4626*Veriler!M4626=0,"",L4626*Veriler!M4626))),L4626)),0)</f>
        <v/>
      </c>
      <c r="W4626" s="146"/>
      <c r="X4626" s="146"/>
      <c r="Y4626" s="146"/>
    </row>
    <row r="4627" spans="1:25" s="99" customFormat="1" ht="54.75" customHeight="1" x14ac:dyDescent="0.25">
      <c r="A4627" s="96">
        <f t="shared" si="1462"/>
        <v>3412</v>
      </c>
      <c r="B4627" s="175"/>
      <c r="C4627" s="176"/>
      <c r="D4627" s="113"/>
      <c r="E4627" s="115"/>
      <c r="F4627" s="174"/>
      <c r="G4627" s="114" t="str">
        <f t="shared" si="1457"/>
        <v/>
      </c>
      <c r="H4627" s="115"/>
      <c r="I4627" s="115"/>
      <c r="J4627" s="115"/>
      <c r="K4627" s="115"/>
      <c r="L4627" s="133" t="str">
        <f t="shared" si="1458"/>
        <v/>
      </c>
      <c r="M4627" s="116" t="str">
        <f>IF(L4627="", "", L4627/Veriler!$X$1)</f>
        <v/>
      </c>
      <c r="N4627" s="116" t="str">
        <f>IF(F4627&lt;&gt;"", "İthal Girdi", IF(Veriler!T4627="", "", IF(Veriler!S4627="H", "%0,5 üzerindedir", IF(Veriler!T4627&gt;0.1, "%10 sınırı aşılmıştır.", "Uygun"))))</f>
        <v>%0,5 üzerindedir</v>
      </c>
      <c r="O4627" s="116" t="str">
        <f t="shared" si="1459"/>
        <v xml:space="preserve"> </v>
      </c>
      <c r="P4627" s="117"/>
      <c r="Q4627" s="118"/>
      <c r="R4627" s="119" t="str">
        <f t="shared" si="1460"/>
        <v/>
      </c>
      <c r="S4627" s="133">
        <f>IFERROR(IF(M4627&lt;=0.005,IF(F4627="",L4627,0),IF(F4627&lt;&gt;"",0,IF(P4627="",0,IF(P4627="H",0,IF(Q4627&lt;Veriler!$G$2,L4627*Veriler!$G$2,L4627*Q4627)))))," ")</f>
        <v>0</v>
      </c>
      <c r="T4627" s="133">
        <f>IF(Veriler!T4627&lt;=0.1, S4627, IF(AND(Veriler!T4627&gt;0.1, F4627="", P4627="E"), IF(Q4627&gt;Veriler!$G$2, Q4627*S4627, IF(Q4627&lt;Veriler!$G$2, Veriler!$G$2*S4627, Q4627*S4627)), 0))</f>
        <v>0</v>
      </c>
      <c r="U4627" s="133" t="str">
        <f t="shared" si="1461"/>
        <v xml:space="preserve"> </v>
      </c>
      <c r="V4627" s="134" t="str">
        <f>IFERROR(IF(O4627="%10 sınırı aşılmıştır.",L4627-T4627,IFERROR(IF(F4627="",IF(S4627=1,0,IF(L4627-S4627=0,"",L4627-S4627)),IF(Veriler!M4627="",L4627,IF(L4627*Veriler!M4627=0,"",L4627*Veriler!M4627))),L4627)),0)</f>
        <v/>
      </c>
      <c r="W4627" s="146"/>
      <c r="X4627" s="146"/>
      <c r="Y4627" s="146"/>
    </row>
    <row r="4628" spans="1:25" s="99" customFormat="1" ht="54.75" customHeight="1" x14ac:dyDescent="0.25">
      <c r="A4628" s="96">
        <f t="shared" si="1462"/>
        <v>3413</v>
      </c>
      <c r="B4628" s="175"/>
      <c r="C4628" s="176"/>
      <c r="D4628" s="113"/>
      <c r="E4628" s="115"/>
      <c r="F4628" s="174"/>
      <c r="G4628" s="114" t="str">
        <f t="shared" si="1457"/>
        <v/>
      </c>
      <c r="H4628" s="115"/>
      <c r="I4628" s="115"/>
      <c r="J4628" s="115"/>
      <c r="K4628" s="115"/>
      <c r="L4628" s="133" t="str">
        <f t="shared" si="1458"/>
        <v/>
      </c>
      <c r="M4628" s="116" t="str">
        <f>IF(L4628="", "", L4628/Veriler!$X$1)</f>
        <v/>
      </c>
      <c r="N4628" s="116" t="str">
        <f>IF(F4628&lt;&gt;"", "İthal Girdi", IF(Veriler!T4628="", "", IF(Veriler!S4628="H", "%0,5 üzerindedir", IF(Veriler!T4628&gt;0.1, "%10 sınırı aşılmıştır.", "Uygun"))))</f>
        <v>%0,5 üzerindedir</v>
      </c>
      <c r="O4628" s="116" t="str">
        <f t="shared" si="1459"/>
        <v xml:space="preserve"> </v>
      </c>
      <c r="P4628" s="117"/>
      <c r="Q4628" s="118"/>
      <c r="R4628" s="119" t="str">
        <f t="shared" si="1460"/>
        <v/>
      </c>
      <c r="S4628" s="133">
        <f>IFERROR(IF(M4628&lt;=0.005,IF(F4628="",L4628,0),IF(F4628&lt;&gt;"",0,IF(P4628="",0,IF(P4628="H",0,IF(Q4628&lt;Veriler!$G$2,L4628*Veriler!$G$2,L4628*Q4628)))))," ")</f>
        <v>0</v>
      </c>
      <c r="T4628" s="133">
        <f>IF(Veriler!T4628&lt;=0.1, S4628, IF(AND(Veriler!T4628&gt;0.1, F4628="", P4628="E"), IF(Q4628&gt;Veriler!$G$2, Q4628*S4628, IF(Q4628&lt;Veriler!$G$2, Veriler!$G$2*S4628, Q4628*S4628)), 0))</f>
        <v>0</v>
      </c>
      <c r="U4628" s="133" t="str">
        <f t="shared" si="1461"/>
        <v xml:space="preserve"> </v>
      </c>
      <c r="V4628" s="134" t="str">
        <f>IFERROR(IF(O4628="%10 sınırı aşılmıştır.",L4628-T4628,IFERROR(IF(F4628="",IF(S4628=1,0,IF(L4628-S4628=0,"",L4628-S4628)),IF(Veriler!M4628="",L4628,IF(L4628*Veriler!M4628=0,"",L4628*Veriler!M4628))),L4628)),0)</f>
        <v/>
      </c>
      <c r="W4628" s="146"/>
      <c r="X4628" s="146"/>
      <c r="Y4628" s="146"/>
    </row>
    <row r="4629" spans="1:25" s="99" customFormat="1" ht="54.75" customHeight="1" x14ac:dyDescent="0.25">
      <c r="A4629" s="96">
        <f t="shared" si="1462"/>
        <v>3414</v>
      </c>
      <c r="B4629" s="175"/>
      <c r="C4629" s="176"/>
      <c r="D4629" s="113"/>
      <c r="E4629" s="115"/>
      <c r="F4629" s="174"/>
      <c r="G4629" s="114" t="str">
        <f t="shared" si="1457"/>
        <v/>
      </c>
      <c r="H4629" s="115"/>
      <c r="I4629" s="115"/>
      <c r="J4629" s="115"/>
      <c r="K4629" s="115"/>
      <c r="L4629" s="133" t="str">
        <f t="shared" si="1458"/>
        <v/>
      </c>
      <c r="M4629" s="116" t="str">
        <f>IF(L4629="", "", L4629/Veriler!$X$1)</f>
        <v/>
      </c>
      <c r="N4629" s="116" t="str">
        <f>IF(F4629&lt;&gt;"", "İthal Girdi", IF(Veriler!T4629="", "", IF(Veriler!S4629="H", "%0,5 üzerindedir", IF(Veriler!T4629&gt;0.1, "%10 sınırı aşılmıştır.", "Uygun"))))</f>
        <v>%0,5 üzerindedir</v>
      </c>
      <c r="O4629" s="116" t="str">
        <f t="shared" si="1459"/>
        <v xml:space="preserve"> </v>
      </c>
      <c r="P4629" s="117"/>
      <c r="Q4629" s="118"/>
      <c r="R4629" s="119" t="str">
        <f t="shared" si="1460"/>
        <v/>
      </c>
      <c r="S4629" s="133">
        <f>IFERROR(IF(M4629&lt;=0.005,IF(F4629="",L4629,0),IF(F4629&lt;&gt;"",0,IF(P4629="",0,IF(P4629="H",0,IF(Q4629&lt;Veriler!$G$2,L4629*Veriler!$G$2,L4629*Q4629)))))," ")</f>
        <v>0</v>
      </c>
      <c r="T4629" s="133">
        <f>IF(Veriler!T4629&lt;=0.1, S4629, IF(AND(Veriler!T4629&gt;0.1, F4629="", P4629="E"), IF(Q4629&gt;Veriler!$G$2, Q4629*S4629, IF(Q4629&lt;Veriler!$G$2, Veriler!$G$2*S4629, Q4629*S4629)), 0))</f>
        <v>0</v>
      </c>
      <c r="U4629" s="133" t="str">
        <f t="shared" si="1461"/>
        <v xml:space="preserve"> </v>
      </c>
      <c r="V4629" s="134" t="str">
        <f>IFERROR(IF(O4629="%10 sınırı aşılmıştır.",L4629-T4629,IFERROR(IF(F4629="",IF(S4629=1,0,IF(L4629-S4629=0,"",L4629-S4629)),IF(Veriler!M4629="",L4629,IF(L4629*Veriler!M4629=0,"",L4629*Veriler!M4629))),L4629)),0)</f>
        <v/>
      </c>
      <c r="W4629" s="146"/>
      <c r="X4629" s="146"/>
      <c r="Y4629" s="146"/>
    </row>
    <row r="4630" spans="1:25" s="99" customFormat="1" ht="54.75" customHeight="1" x14ac:dyDescent="0.25">
      <c r="A4630" s="96">
        <f t="shared" si="1462"/>
        <v>3415</v>
      </c>
      <c r="B4630" s="175"/>
      <c r="C4630" s="176"/>
      <c r="D4630" s="113"/>
      <c r="E4630" s="115"/>
      <c r="F4630" s="174"/>
      <c r="G4630" s="114" t="str">
        <f t="shared" si="1457"/>
        <v/>
      </c>
      <c r="H4630" s="115"/>
      <c r="I4630" s="115"/>
      <c r="J4630" s="115"/>
      <c r="K4630" s="115"/>
      <c r="L4630" s="133" t="str">
        <f t="shared" si="1458"/>
        <v/>
      </c>
      <c r="M4630" s="116" t="str">
        <f>IF(L4630="", "", L4630/Veriler!$X$1)</f>
        <v/>
      </c>
      <c r="N4630" s="116" t="str">
        <f>IF(F4630&lt;&gt;"", "İthal Girdi", IF(Veriler!T4630="", "", IF(Veriler!S4630="H", "%0,5 üzerindedir", IF(Veriler!T4630&gt;0.1, "%10 sınırı aşılmıştır.", "Uygun"))))</f>
        <v>%0,5 üzerindedir</v>
      </c>
      <c r="O4630" s="116" t="str">
        <f t="shared" si="1459"/>
        <v xml:space="preserve"> </v>
      </c>
      <c r="P4630" s="117"/>
      <c r="Q4630" s="118"/>
      <c r="R4630" s="119" t="str">
        <f t="shared" si="1460"/>
        <v/>
      </c>
      <c r="S4630" s="133">
        <f>IFERROR(IF(M4630&lt;=0.005,IF(F4630="",L4630,0),IF(F4630&lt;&gt;"",0,IF(P4630="",0,IF(P4630="H",0,IF(Q4630&lt;Veriler!$G$2,L4630*Veriler!$G$2,L4630*Q4630)))))," ")</f>
        <v>0</v>
      </c>
      <c r="T4630" s="133">
        <f>IF(Veriler!T4630&lt;=0.1, S4630, IF(AND(Veriler!T4630&gt;0.1, F4630="", P4630="E"), IF(Q4630&gt;Veriler!$G$2, Q4630*S4630, IF(Q4630&lt;Veriler!$G$2, Veriler!$G$2*S4630, Q4630*S4630)), 0))</f>
        <v>0</v>
      </c>
      <c r="U4630" s="133" t="str">
        <f t="shared" si="1461"/>
        <v xml:space="preserve"> </v>
      </c>
      <c r="V4630" s="134" t="str">
        <f>IFERROR(IF(O4630="%10 sınırı aşılmıştır.",L4630-T4630,IFERROR(IF(F4630="",IF(S4630=1,0,IF(L4630-S4630=0,"",L4630-S4630)),IF(Veriler!M4630="",L4630,IF(L4630*Veriler!M4630=0,"",L4630*Veriler!M4630))),L4630)),0)</f>
        <v/>
      </c>
      <c r="W4630" s="146"/>
      <c r="X4630" s="146"/>
      <c r="Y4630" s="146"/>
    </row>
    <row r="4631" spans="1:25" s="99" customFormat="1" ht="54.75" customHeight="1" x14ac:dyDescent="0.25">
      <c r="A4631" s="96">
        <f t="shared" si="1462"/>
        <v>3416</v>
      </c>
      <c r="B4631" s="175"/>
      <c r="C4631" s="176"/>
      <c r="D4631" s="113"/>
      <c r="E4631" s="115"/>
      <c r="F4631" s="174"/>
      <c r="G4631" s="114" t="str">
        <f t="shared" si="1457"/>
        <v/>
      </c>
      <c r="H4631" s="115"/>
      <c r="I4631" s="115"/>
      <c r="J4631" s="115"/>
      <c r="K4631" s="115"/>
      <c r="L4631" s="133" t="str">
        <f t="shared" si="1458"/>
        <v/>
      </c>
      <c r="M4631" s="116" t="str">
        <f>IF(L4631="", "", L4631/Veriler!$X$1)</f>
        <v/>
      </c>
      <c r="N4631" s="116" t="str">
        <f>IF(F4631&lt;&gt;"", "İthal Girdi", IF(Veriler!T4631="", "", IF(Veriler!S4631="H", "%0,5 üzerindedir", IF(Veriler!T4631&gt;0.1, "%10 sınırı aşılmıştır.", "Uygun"))))</f>
        <v>%0,5 üzerindedir</v>
      </c>
      <c r="O4631" s="116" t="str">
        <f t="shared" si="1459"/>
        <v xml:space="preserve"> </v>
      </c>
      <c r="P4631" s="117"/>
      <c r="Q4631" s="118"/>
      <c r="R4631" s="119" t="str">
        <f t="shared" si="1460"/>
        <v/>
      </c>
      <c r="S4631" s="133">
        <f>IFERROR(IF(M4631&lt;=0.005,IF(F4631="",L4631,0),IF(F4631&lt;&gt;"",0,IF(P4631="",0,IF(P4631="H",0,IF(Q4631&lt;Veriler!$G$2,L4631*Veriler!$G$2,L4631*Q4631)))))," ")</f>
        <v>0</v>
      </c>
      <c r="T4631" s="133">
        <f>IF(Veriler!T4631&lt;=0.1, S4631, IF(AND(Veriler!T4631&gt;0.1, F4631="", P4631="E"), IF(Q4631&gt;Veriler!$G$2, Q4631*S4631, IF(Q4631&lt;Veriler!$G$2, Veriler!$G$2*S4631, Q4631*S4631)), 0))</f>
        <v>0</v>
      </c>
      <c r="U4631" s="133" t="str">
        <f t="shared" si="1461"/>
        <v xml:space="preserve"> </v>
      </c>
      <c r="V4631" s="134" t="str">
        <f>IFERROR(IF(O4631="%10 sınırı aşılmıştır.",L4631-T4631,IFERROR(IF(F4631="",IF(S4631=1,0,IF(L4631-S4631=0,"",L4631-S4631)),IF(Veriler!M4631="",L4631,IF(L4631*Veriler!M4631=0,"",L4631*Veriler!M4631))),L4631)),0)</f>
        <v/>
      </c>
      <c r="W4631" s="146"/>
      <c r="X4631" s="146"/>
      <c r="Y4631" s="146"/>
    </row>
    <row r="4632" spans="1:25" s="99" customFormat="1" ht="24" customHeight="1" x14ac:dyDescent="0.25">
      <c r="A4632" s="103"/>
      <c r="B4632" s="104"/>
      <c r="C4632" s="104"/>
      <c r="D4632" s="104"/>
      <c r="E4632" s="103"/>
      <c r="F4632" s="135"/>
      <c r="G4632" s="157"/>
      <c r="H4632" s="103"/>
      <c r="I4632" s="103"/>
      <c r="J4632" s="103"/>
      <c r="K4632" s="103"/>
      <c r="L4632" s="136">
        <f>SUM(L4603:L4616,L4618:L4631)</f>
        <v>0</v>
      </c>
      <c r="M4632" s="158"/>
      <c r="N4632" s="158"/>
      <c r="O4632" s="158"/>
      <c r="P4632" s="105"/>
      <c r="Q4632" s="106"/>
      <c r="R4632" s="159"/>
      <c r="S4632" s="160"/>
      <c r="T4632" s="160"/>
      <c r="U4632" s="160"/>
      <c r="V4632" s="160"/>
      <c r="W4632" s="146"/>
      <c r="X4632" s="146"/>
      <c r="Y4632" s="146"/>
    </row>
    <row r="4633" spans="1:25" s="99" customFormat="1" ht="31.5" customHeight="1" x14ac:dyDescent="0.25">
      <c r="A4633" s="103"/>
      <c r="B4633" s="104"/>
      <c r="C4633" s="104"/>
      <c r="D4633" s="104"/>
      <c r="E4633" s="103"/>
      <c r="F4633" s="135"/>
      <c r="G4633" s="157"/>
      <c r="H4633" s="103"/>
      <c r="I4633" s="103"/>
      <c r="J4633" s="103"/>
      <c r="K4633" s="103"/>
      <c r="L4633" s="161"/>
      <c r="M4633" s="158"/>
      <c r="N4633" s="158"/>
      <c r="O4633" s="158"/>
      <c r="P4633" s="105"/>
      <c r="Q4633" s="106"/>
      <c r="R4633" s="159"/>
      <c r="S4633" s="162" t="s">
        <v>57</v>
      </c>
      <c r="T4633" s="162" t="s">
        <v>57</v>
      </c>
      <c r="U4633" s="162" t="s">
        <v>57</v>
      </c>
      <c r="V4633" s="163" t="s">
        <v>58</v>
      </c>
      <c r="W4633" s="146"/>
      <c r="X4633" s="146"/>
      <c r="Y4633" s="146"/>
    </row>
    <row r="4634" spans="1:25" s="99" customFormat="1" ht="58.5" customHeight="1" x14ac:dyDescent="0.25">
      <c r="A4634" s="185" t="s">
        <v>59</v>
      </c>
      <c r="B4634" s="180"/>
      <c r="C4634" s="180"/>
      <c r="D4634" s="180"/>
      <c r="E4634" s="180"/>
      <c r="F4634" s="180"/>
      <c r="G4634" s="180"/>
      <c r="H4634" s="180"/>
      <c r="I4634" s="180"/>
      <c r="J4634" s="180"/>
      <c r="K4634" s="180"/>
      <c r="L4634" s="180"/>
      <c r="M4634" s="180"/>
      <c r="N4634" s="180"/>
      <c r="O4634" s="180"/>
      <c r="P4634" s="180"/>
      <c r="Q4634" s="180"/>
      <c r="R4634" s="176"/>
      <c r="S4634" s="137">
        <f>SUM(S4596,S4603:S4616,S4618:S4631)</f>
        <v>0</v>
      </c>
      <c r="T4634" s="137" t="str">
        <f>IF(SUM(T4603:T4616,T4618:T4631)=0," ",SUM(T4603:T4616,T4618:T4631))</f>
        <v xml:space="preserve"> </v>
      </c>
      <c r="U4634" s="137" t="str">
        <f>IF(SUM(U4603:U4616,U4618:U4631)=0," ",SUM(U4603:U4616,U4618:U4631))</f>
        <v xml:space="preserve"> </v>
      </c>
      <c r="V4634" s="137" t="str">
        <f>IF(SUM(V4603:V4616,V4618:V4631)=0," ",SUM(V4603:V4616,V4618:V4631))</f>
        <v xml:space="preserve"> </v>
      </c>
      <c r="W4634" s="146"/>
      <c r="X4634" s="164">
        <f>SUM(U4603:U4616,U4618:U4631)</f>
        <v>0</v>
      </c>
      <c r="Y4634" s="164">
        <f>SUM(V4603:V4616,V4618:V4631)</f>
        <v>0</v>
      </c>
    </row>
    <row r="4635" spans="1:25" x14ac:dyDescent="0.3">
      <c r="A4635" s="34"/>
      <c r="G4635" s="146"/>
      <c r="L4635" s="146"/>
      <c r="M4635" s="146"/>
      <c r="N4635" s="146"/>
      <c r="O4635" s="146"/>
      <c r="R4635" s="146"/>
      <c r="S4635" s="146"/>
      <c r="T4635" s="146"/>
      <c r="U4635" s="146"/>
      <c r="V4635" s="146"/>
      <c r="W4635" s="146"/>
      <c r="X4635" s="146"/>
      <c r="Y4635" s="146"/>
    </row>
    <row r="4636" spans="1:25" x14ac:dyDescent="0.3">
      <c r="A4636" s="186" t="s">
        <v>60</v>
      </c>
      <c r="B4636" s="187"/>
      <c r="C4636" s="187"/>
      <c r="D4636" s="187"/>
      <c r="E4636" s="187"/>
      <c r="F4636" s="187"/>
      <c r="G4636" s="187"/>
      <c r="H4636" s="187"/>
      <c r="I4636" s="187"/>
      <c r="J4636" s="187"/>
      <c r="K4636" s="187"/>
      <c r="L4636" s="187"/>
      <c r="M4636" s="187"/>
      <c r="N4636" s="187"/>
      <c r="O4636" s="187"/>
      <c r="P4636" s="187"/>
      <c r="Q4636" s="187"/>
      <c r="R4636" s="187"/>
      <c r="S4636" s="187"/>
      <c r="T4636" s="187"/>
      <c r="U4636" s="187"/>
      <c r="V4636" s="187"/>
      <c r="W4636" s="146"/>
      <c r="X4636" s="146"/>
      <c r="Y4636" s="146"/>
    </row>
    <row r="4637" spans="1:25" s="99" customFormat="1" ht="41.25" customHeight="1" x14ac:dyDescent="0.25">
      <c r="A4637" s="189" t="s">
        <v>38</v>
      </c>
      <c r="B4637" s="180"/>
      <c r="C4637" s="180"/>
      <c r="D4637" s="180"/>
      <c r="E4637" s="180"/>
      <c r="F4637" s="180"/>
      <c r="G4637" s="180"/>
      <c r="H4637" s="180"/>
      <c r="I4637" s="180"/>
      <c r="J4637" s="180"/>
      <c r="K4637" s="180"/>
      <c r="L4637" s="180"/>
      <c r="M4637" s="180"/>
      <c r="N4637" s="180"/>
      <c r="O4637" s="180"/>
      <c r="P4637" s="180"/>
      <c r="Q4637" s="180"/>
      <c r="R4637" s="180"/>
      <c r="S4637" s="180"/>
      <c r="T4637" s="180"/>
      <c r="U4637" s="180"/>
      <c r="V4637" s="176"/>
      <c r="W4637" s="146"/>
      <c r="X4637" s="146"/>
      <c r="Y4637" s="146"/>
    </row>
    <row r="4638" spans="1:25" s="100" customFormat="1" ht="35.25" customHeight="1" x14ac:dyDescent="0.25">
      <c r="A4638" s="179" t="s">
        <v>39</v>
      </c>
      <c r="B4638" s="180"/>
      <c r="C4638" s="180"/>
      <c r="D4638" s="180"/>
      <c r="E4638" s="180"/>
      <c r="F4638" s="180"/>
      <c r="G4638" s="180"/>
      <c r="H4638" s="180"/>
      <c r="I4638" s="180"/>
      <c r="J4638" s="180"/>
      <c r="K4638" s="180"/>
      <c r="L4638" s="180"/>
      <c r="M4638" s="180"/>
      <c r="N4638" s="180"/>
      <c r="O4638" s="180"/>
      <c r="P4638" s="180"/>
      <c r="Q4638" s="180"/>
      <c r="R4638" s="176"/>
      <c r="S4638" s="147"/>
      <c r="T4638" s="148"/>
      <c r="U4638" s="149" t="s">
        <v>40</v>
      </c>
      <c r="V4638" s="150">
        <f>V4600+1</f>
        <v>123</v>
      </c>
      <c r="W4638" s="146"/>
      <c r="X4638" s="146"/>
      <c r="Y4638" s="146"/>
    </row>
    <row r="4639" spans="1:25" s="99" customFormat="1" ht="81" customHeight="1" x14ac:dyDescent="0.25">
      <c r="A4639" s="110" t="s">
        <v>3</v>
      </c>
      <c r="B4639" s="188" t="s">
        <v>41</v>
      </c>
      <c r="C4639" s="176"/>
      <c r="D4639" s="111" t="s">
        <v>42</v>
      </c>
      <c r="E4639" s="110" t="s">
        <v>324</v>
      </c>
      <c r="F4639" s="111" t="s">
        <v>325</v>
      </c>
      <c r="G4639" s="151" t="s">
        <v>43</v>
      </c>
      <c r="H4639" s="110" t="s">
        <v>44</v>
      </c>
      <c r="I4639" s="110" t="s">
        <v>8</v>
      </c>
      <c r="J4639" s="110" t="s">
        <v>45</v>
      </c>
      <c r="K4639" s="110" t="s">
        <v>46</v>
      </c>
      <c r="L4639" s="152" t="s">
        <v>47</v>
      </c>
      <c r="M4639" s="153" t="s">
        <v>48</v>
      </c>
      <c r="N4639" s="154" t="s">
        <v>49</v>
      </c>
      <c r="O4639" s="154" t="s">
        <v>49</v>
      </c>
      <c r="P4639" s="112" t="s">
        <v>50</v>
      </c>
      <c r="Q4639" s="110" t="s">
        <v>51</v>
      </c>
      <c r="R4639" s="155" t="s">
        <v>52</v>
      </c>
      <c r="S4639" s="156" t="s">
        <v>53</v>
      </c>
      <c r="T4639" s="156" t="s">
        <v>54</v>
      </c>
      <c r="U4639" s="152" t="s">
        <v>54</v>
      </c>
      <c r="V4639" s="152" t="s">
        <v>55</v>
      </c>
      <c r="W4639" s="146"/>
      <c r="X4639" s="146"/>
      <c r="Y4639" s="146"/>
    </row>
    <row r="4640" spans="1:25" s="99" customFormat="1" ht="45" customHeight="1" x14ac:dyDescent="0.25">
      <c r="A4640" s="101"/>
      <c r="B4640" s="177" t="s">
        <v>56</v>
      </c>
      <c r="C4640" s="178"/>
      <c r="D4640" s="102"/>
      <c r="E4640" s="170"/>
      <c r="F4640" s="102"/>
      <c r="G4640" s="95"/>
      <c r="H4640" s="102"/>
      <c r="I4640" s="102"/>
      <c r="J4640" s="102"/>
      <c r="K4640" s="102"/>
      <c r="L4640" s="95"/>
      <c r="M4640" s="95"/>
      <c r="N4640" s="95"/>
      <c r="O4640" s="95"/>
      <c r="P4640" s="102"/>
      <c r="Q4640" s="102"/>
      <c r="R4640" s="190"/>
      <c r="S4640" s="184"/>
      <c r="T4640" s="95"/>
      <c r="U4640" s="95"/>
      <c r="V4640" s="95"/>
      <c r="W4640" s="146"/>
      <c r="X4640" s="146"/>
      <c r="Y4640" s="146"/>
    </row>
    <row r="4641" spans="1:25" s="99" customFormat="1" ht="54.75" customHeight="1" x14ac:dyDescent="0.25">
      <c r="A4641" s="96">
        <f>A4631+1</f>
        <v>3417</v>
      </c>
      <c r="B4641" s="181"/>
      <c r="C4641" s="182"/>
      <c r="D4641" s="113"/>
      <c r="E4641" s="115"/>
      <c r="F4641" s="174"/>
      <c r="G4641" s="114" t="str">
        <f t="shared" ref="G4641:G4654" si="1463">IF(AND(F4641&lt;&gt;"",V4641&lt;&gt;"",L4641&lt;&gt;0),V4641/L4641,"")</f>
        <v/>
      </c>
      <c r="H4641" s="115"/>
      <c r="I4641" s="115"/>
      <c r="J4641" s="115"/>
      <c r="K4641" s="115"/>
      <c r="L4641" s="133" t="str">
        <f t="shared" ref="L4641:L4654" si="1464">IF(AND(H4641&lt;&gt;0, J4641&lt;&gt;0, K4641&lt;&gt;0), H4641*J4641*K4641, "")</f>
        <v/>
      </c>
      <c r="M4641" s="116" t="str">
        <f>IF(L4641="", "", L4641/Veriler!$X$1)</f>
        <v/>
      </c>
      <c r="N4641" s="116" t="str">
        <f>IF(F4641&lt;&gt;"", "İthal Girdi", IF(Veriler!T4641="", "", IF(Veriler!S4641="H", "%0,5 üzerindedir", IF(Veriler!T4641&gt;0.1, "%10 sınırı aşılmıştır.", "Uygun"))))</f>
        <v>%0,5 üzerindedir</v>
      </c>
      <c r="O4641" s="116" t="str">
        <f t="shared" ref="O4641:O4654" si="1465">IF(M4641=""," ",N4641)</f>
        <v xml:space="preserve"> </v>
      </c>
      <c r="P4641" s="117"/>
      <c r="Q4641" s="118"/>
      <c r="R4641" s="119" t="str">
        <f t="shared" ref="R4641:R4654" si="1466">IFERROR(IF(AND(T4641&lt;&gt;"",L4641&lt;&gt;"",L4641&lt;&gt;0,T4641&lt;&gt;0),T4641/L4641,"")," ")</f>
        <v/>
      </c>
      <c r="S4641" s="133">
        <f>IFERROR(IF(M4641&lt;=0.005,IF(F4641="",L4641,0),IF(F4641&lt;&gt;"",0,IF(P4641="",0,IF(P4641="H",0,IF(Q4641&lt;Veriler!$G$2,L4641*Veriler!$G$2,L4641*Q4641)))))," ")</f>
        <v>0</v>
      </c>
      <c r="T4641" s="133">
        <f>IF(Veriler!T4641&lt;=0.1, S4641, IF(AND(Veriler!T4641&gt;0.1, F4641="", P4641="E"), IF(Q4641&gt;Veriler!$G$2, Q4641*S4641, IF(Q4641&lt;Veriler!$G$2, Veriler!$G$2*S4641, Q4641*S4641)), 0))</f>
        <v>0</v>
      </c>
      <c r="U4641" s="133" t="str">
        <f t="shared" ref="U4641:U4654" si="1467">IF(T4641=0," ",T4641)</f>
        <v xml:space="preserve"> </v>
      </c>
      <c r="V4641" s="134" t="str">
        <f>IFERROR(IF(O4641="%10 sınırı aşılmıştır.",L4641-T4641,IFERROR(IF(F4641="",IF(S4641=1,0,IF(L4641-S4641=0,"",L4641-S4641)),IF(Veriler!M4641="",L4641,IF(L4641*Veriler!M4641=0,"",L4641*Veriler!M4641))),L4641)),0)</f>
        <v/>
      </c>
      <c r="W4641" s="146"/>
      <c r="X4641" s="146"/>
      <c r="Y4641" s="146"/>
    </row>
    <row r="4642" spans="1:25" s="99" customFormat="1" ht="54.75" customHeight="1" x14ac:dyDescent="0.25">
      <c r="A4642" s="96">
        <f t="shared" ref="A4642:A4654" si="1468">A4641+1</f>
        <v>3418</v>
      </c>
      <c r="B4642" s="175"/>
      <c r="C4642" s="176"/>
      <c r="D4642" s="113"/>
      <c r="E4642" s="115"/>
      <c r="F4642" s="174"/>
      <c r="G4642" s="114" t="str">
        <f t="shared" si="1463"/>
        <v/>
      </c>
      <c r="H4642" s="115"/>
      <c r="I4642" s="115"/>
      <c r="J4642" s="115"/>
      <c r="K4642" s="115"/>
      <c r="L4642" s="133" t="str">
        <f t="shared" si="1464"/>
        <v/>
      </c>
      <c r="M4642" s="116" t="str">
        <f>IF(L4642="", "", L4642/Veriler!$X$1)</f>
        <v/>
      </c>
      <c r="N4642" s="116" t="str">
        <f>IF(F4642&lt;&gt;"", "İthal Girdi", IF(Veriler!T4642="", "", IF(Veriler!S4642="H", "%0,5 üzerindedir", IF(Veriler!T4642&gt;0.1, "%10 sınırı aşılmıştır.", "Uygun"))))</f>
        <v>%0,5 üzerindedir</v>
      </c>
      <c r="O4642" s="116" t="str">
        <f t="shared" si="1465"/>
        <v xml:space="preserve"> </v>
      </c>
      <c r="P4642" s="117"/>
      <c r="Q4642" s="118"/>
      <c r="R4642" s="119" t="str">
        <f t="shared" si="1466"/>
        <v/>
      </c>
      <c r="S4642" s="133">
        <f>IFERROR(IF(M4642&lt;=0.005,IF(F4642="",L4642,0),IF(F4642&lt;&gt;"",0,IF(P4642="",0,IF(P4642="H",0,IF(Q4642&lt;Veriler!$G$2,L4642*Veriler!$G$2,L4642*Q4642)))))," ")</f>
        <v>0</v>
      </c>
      <c r="T4642" s="133">
        <f>IF(Veriler!T4642&lt;=0.1, S4642, IF(AND(Veriler!T4642&gt;0.1, F4642="", P4642="E"), IF(Q4642&gt;Veriler!$G$2, Q4642*S4642, IF(Q4642&lt;Veriler!$G$2, Veriler!$G$2*S4642, Q4642*S4642)), 0))</f>
        <v>0</v>
      </c>
      <c r="U4642" s="133" t="str">
        <f t="shared" si="1467"/>
        <v xml:space="preserve"> </v>
      </c>
      <c r="V4642" s="134" t="str">
        <f>IFERROR(IF(O4642="%10 sınırı aşılmıştır.",L4642-T4642,IFERROR(IF(F4642="",IF(S4642=1,0,IF(L4642-S4642=0,"",L4642-S4642)),IF(Veriler!M4642="",L4642,IF(L4642*Veriler!M4642=0,"",L4642*Veriler!M4642))),L4642)),0)</f>
        <v/>
      </c>
      <c r="W4642" s="146"/>
      <c r="X4642" s="146"/>
      <c r="Y4642" s="146"/>
    </row>
    <row r="4643" spans="1:25" s="99" customFormat="1" ht="54.75" customHeight="1" x14ac:dyDescent="0.25">
      <c r="A4643" s="96">
        <f t="shared" si="1468"/>
        <v>3419</v>
      </c>
      <c r="B4643" s="175"/>
      <c r="C4643" s="176"/>
      <c r="D4643" s="113"/>
      <c r="E4643" s="115"/>
      <c r="F4643" s="174"/>
      <c r="G4643" s="114" t="str">
        <f t="shared" si="1463"/>
        <v/>
      </c>
      <c r="H4643" s="115"/>
      <c r="I4643" s="115"/>
      <c r="J4643" s="115"/>
      <c r="K4643" s="115"/>
      <c r="L4643" s="133" t="str">
        <f t="shared" si="1464"/>
        <v/>
      </c>
      <c r="M4643" s="116" t="str">
        <f>IF(L4643="", "", L4643/Veriler!$X$1)</f>
        <v/>
      </c>
      <c r="N4643" s="116" t="str">
        <f>IF(F4643&lt;&gt;"", "İthal Girdi", IF(Veriler!T4643="", "", IF(Veriler!S4643="H", "%0,5 üzerindedir", IF(Veriler!T4643&gt;0.1, "%10 sınırı aşılmıştır.", "Uygun"))))</f>
        <v>%0,5 üzerindedir</v>
      </c>
      <c r="O4643" s="116" t="str">
        <f t="shared" si="1465"/>
        <v xml:space="preserve"> </v>
      </c>
      <c r="P4643" s="117"/>
      <c r="Q4643" s="118"/>
      <c r="R4643" s="119" t="str">
        <f t="shared" si="1466"/>
        <v/>
      </c>
      <c r="S4643" s="133">
        <f>IFERROR(IF(M4643&lt;=0.005,IF(F4643="",L4643,0),IF(F4643&lt;&gt;"",0,IF(P4643="",0,IF(P4643="H",0,IF(Q4643&lt;Veriler!$G$2,L4643*Veriler!$G$2,L4643*Q4643)))))," ")</f>
        <v>0</v>
      </c>
      <c r="T4643" s="133">
        <f>IF(Veriler!T4643&lt;=0.1, S4643, IF(AND(Veriler!T4643&gt;0.1, F4643="", P4643="E"), IF(Q4643&gt;Veriler!$G$2, Q4643*S4643, IF(Q4643&lt;Veriler!$G$2, Veriler!$G$2*S4643, Q4643*S4643)), 0))</f>
        <v>0</v>
      </c>
      <c r="U4643" s="133" t="str">
        <f t="shared" si="1467"/>
        <v xml:space="preserve"> </v>
      </c>
      <c r="V4643" s="134" t="str">
        <f>IFERROR(IF(O4643="%10 sınırı aşılmıştır.",L4643-T4643,IFERROR(IF(F4643="",IF(S4643=1,0,IF(L4643-S4643=0,"",L4643-S4643)),IF(Veriler!M4643="",L4643,IF(L4643*Veriler!M4643=0,"",L4643*Veriler!M4643))),L4643)),0)</f>
        <v/>
      </c>
      <c r="W4643" s="146"/>
      <c r="X4643" s="146"/>
      <c r="Y4643" s="146"/>
    </row>
    <row r="4644" spans="1:25" s="99" customFormat="1" ht="54.75" customHeight="1" x14ac:dyDescent="0.25">
      <c r="A4644" s="96">
        <f t="shared" si="1468"/>
        <v>3420</v>
      </c>
      <c r="B4644" s="175"/>
      <c r="C4644" s="176"/>
      <c r="D4644" s="113"/>
      <c r="E4644" s="115"/>
      <c r="F4644" s="174"/>
      <c r="G4644" s="114" t="str">
        <f t="shared" si="1463"/>
        <v/>
      </c>
      <c r="H4644" s="115"/>
      <c r="I4644" s="115"/>
      <c r="J4644" s="115"/>
      <c r="K4644" s="115"/>
      <c r="L4644" s="133" t="str">
        <f t="shared" si="1464"/>
        <v/>
      </c>
      <c r="M4644" s="116" t="str">
        <f>IF(L4644="", "", L4644/Veriler!$X$1)</f>
        <v/>
      </c>
      <c r="N4644" s="116" t="str">
        <f>IF(F4644&lt;&gt;"", "İthal Girdi", IF(Veriler!T4644="", "", IF(Veriler!S4644="H", "%0,5 üzerindedir", IF(Veriler!T4644&gt;0.1, "%10 sınırı aşılmıştır.", "Uygun"))))</f>
        <v>%0,5 üzerindedir</v>
      </c>
      <c r="O4644" s="116" t="str">
        <f t="shared" si="1465"/>
        <v xml:space="preserve"> </v>
      </c>
      <c r="P4644" s="117"/>
      <c r="Q4644" s="118"/>
      <c r="R4644" s="119" t="str">
        <f t="shared" si="1466"/>
        <v/>
      </c>
      <c r="S4644" s="133">
        <f>IFERROR(IF(M4644&lt;=0.005,IF(F4644="",L4644,0),IF(F4644&lt;&gt;"",0,IF(P4644="",0,IF(P4644="H",0,IF(Q4644&lt;Veriler!$G$2,L4644*Veriler!$G$2,L4644*Q4644)))))," ")</f>
        <v>0</v>
      </c>
      <c r="T4644" s="133">
        <f>IF(Veriler!T4644&lt;=0.1, S4644, IF(AND(Veriler!T4644&gt;0.1, F4644="", P4644="E"), IF(Q4644&gt;Veriler!$G$2, Q4644*S4644, IF(Q4644&lt;Veriler!$G$2, Veriler!$G$2*S4644, Q4644*S4644)), 0))</f>
        <v>0</v>
      </c>
      <c r="U4644" s="133" t="str">
        <f t="shared" si="1467"/>
        <v xml:space="preserve"> </v>
      </c>
      <c r="V4644" s="134" t="str">
        <f>IFERROR(IF(O4644="%10 sınırı aşılmıştır.",L4644-T4644,IFERROR(IF(F4644="",IF(S4644=1,0,IF(L4644-S4644=0,"",L4644-S4644)),IF(Veriler!M4644="",L4644,IF(L4644*Veriler!M4644=0,"",L4644*Veriler!M4644))),L4644)),0)</f>
        <v/>
      </c>
      <c r="W4644" s="146"/>
      <c r="X4644" s="146"/>
      <c r="Y4644" s="146"/>
    </row>
    <row r="4645" spans="1:25" s="99" customFormat="1" ht="54.75" customHeight="1" x14ac:dyDescent="0.25">
      <c r="A4645" s="96">
        <f t="shared" si="1468"/>
        <v>3421</v>
      </c>
      <c r="B4645" s="175"/>
      <c r="C4645" s="176"/>
      <c r="D4645" s="113"/>
      <c r="E4645" s="115"/>
      <c r="F4645" s="174"/>
      <c r="G4645" s="114" t="str">
        <f t="shared" si="1463"/>
        <v/>
      </c>
      <c r="H4645" s="115"/>
      <c r="I4645" s="115"/>
      <c r="J4645" s="115"/>
      <c r="K4645" s="115"/>
      <c r="L4645" s="133" t="str">
        <f t="shared" si="1464"/>
        <v/>
      </c>
      <c r="M4645" s="116" t="str">
        <f>IF(L4645="", "", L4645/Veriler!$X$1)</f>
        <v/>
      </c>
      <c r="N4645" s="116" t="str">
        <f>IF(F4645&lt;&gt;"", "İthal Girdi", IF(Veriler!T4645="", "", IF(Veriler!S4645="H", "%0,5 üzerindedir", IF(Veriler!T4645&gt;0.1, "%10 sınırı aşılmıştır.", "Uygun"))))</f>
        <v>%0,5 üzerindedir</v>
      </c>
      <c r="O4645" s="116" t="str">
        <f t="shared" si="1465"/>
        <v xml:space="preserve"> </v>
      </c>
      <c r="P4645" s="117"/>
      <c r="Q4645" s="118"/>
      <c r="R4645" s="119" t="str">
        <f t="shared" si="1466"/>
        <v/>
      </c>
      <c r="S4645" s="133">
        <f>IFERROR(IF(M4645&lt;=0.005,IF(F4645="",L4645,0),IF(F4645&lt;&gt;"",0,IF(P4645="",0,IF(P4645="H",0,IF(Q4645&lt;Veriler!$G$2,L4645*Veriler!$G$2,L4645*Q4645)))))," ")</f>
        <v>0</v>
      </c>
      <c r="T4645" s="133">
        <f>IF(Veriler!T4645&lt;=0.1, S4645, IF(AND(Veriler!T4645&gt;0.1, F4645="", P4645="E"), IF(Q4645&gt;Veriler!$G$2, Q4645*S4645, IF(Q4645&lt;Veriler!$G$2, Veriler!$G$2*S4645, Q4645*S4645)), 0))</f>
        <v>0</v>
      </c>
      <c r="U4645" s="133" t="str">
        <f t="shared" si="1467"/>
        <v xml:space="preserve"> </v>
      </c>
      <c r="V4645" s="134" t="str">
        <f>IFERROR(IF(O4645="%10 sınırı aşılmıştır.",L4645-T4645,IFERROR(IF(F4645="",IF(S4645=1,0,IF(L4645-S4645=0,"",L4645-S4645)),IF(Veriler!M4645="",L4645,IF(L4645*Veriler!M4645=0,"",L4645*Veriler!M4645))),L4645)),0)</f>
        <v/>
      </c>
      <c r="W4645" s="146"/>
      <c r="X4645" s="146"/>
      <c r="Y4645" s="146"/>
    </row>
    <row r="4646" spans="1:25" s="99" customFormat="1" ht="54.75" customHeight="1" x14ac:dyDescent="0.25">
      <c r="A4646" s="96">
        <f t="shared" si="1468"/>
        <v>3422</v>
      </c>
      <c r="B4646" s="175"/>
      <c r="C4646" s="176"/>
      <c r="D4646" s="113"/>
      <c r="E4646" s="115"/>
      <c r="F4646" s="174"/>
      <c r="G4646" s="114" t="str">
        <f t="shared" si="1463"/>
        <v/>
      </c>
      <c r="H4646" s="115"/>
      <c r="I4646" s="115"/>
      <c r="J4646" s="115"/>
      <c r="K4646" s="115"/>
      <c r="L4646" s="133" t="str">
        <f t="shared" si="1464"/>
        <v/>
      </c>
      <c r="M4646" s="116" t="str">
        <f>IF(L4646="", "", L4646/Veriler!$X$1)</f>
        <v/>
      </c>
      <c r="N4646" s="116" t="str">
        <f>IF(F4646&lt;&gt;"", "İthal Girdi", IF(Veriler!T4646="", "", IF(Veriler!S4646="H", "%0,5 üzerindedir", IF(Veriler!T4646&gt;0.1, "%10 sınırı aşılmıştır.", "Uygun"))))</f>
        <v>%0,5 üzerindedir</v>
      </c>
      <c r="O4646" s="116" t="str">
        <f t="shared" si="1465"/>
        <v xml:space="preserve"> </v>
      </c>
      <c r="P4646" s="117"/>
      <c r="Q4646" s="118"/>
      <c r="R4646" s="119" t="str">
        <f t="shared" si="1466"/>
        <v/>
      </c>
      <c r="S4646" s="133">
        <f>IFERROR(IF(M4646&lt;=0.005,IF(F4646="",L4646,0),IF(F4646&lt;&gt;"",0,IF(P4646="",0,IF(P4646="H",0,IF(Q4646&lt;Veriler!$G$2,L4646*Veriler!$G$2,L4646*Q4646)))))," ")</f>
        <v>0</v>
      </c>
      <c r="T4646" s="133">
        <f>IF(Veriler!T4646&lt;=0.1, S4646, IF(AND(Veriler!T4646&gt;0.1, F4646="", P4646="E"), IF(Q4646&gt;Veriler!$G$2, Q4646*S4646, IF(Q4646&lt;Veriler!$G$2, Veriler!$G$2*S4646, Q4646*S4646)), 0))</f>
        <v>0</v>
      </c>
      <c r="U4646" s="133" t="str">
        <f t="shared" si="1467"/>
        <v xml:space="preserve"> </v>
      </c>
      <c r="V4646" s="134" t="str">
        <f>IFERROR(IF(O4646="%10 sınırı aşılmıştır.",L4646-T4646,IFERROR(IF(F4646="",IF(S4646=1,0,IF(L4646-S4646=0,"",L4646-S4646)),IF(Veriler!M4646="",L4646,IF(L4646*Veriler!M4646=0,"",L4646*Veriler!M4646))),L4646)),0)</f>
        <v/>
      </c>
      <c r="W4646" s="146"/>
      <c r="X4646" s="146"/>
      <c r="Y4646" s="146"/>
    </row>
    <row r="4647" spans="1:25" s="99" customFormat="1" ht="54.75" customHeight="1" x14ac:dyDescent="0.25">
      <c r="A4647" s="96">
        <f t="shared" si="1468"/>
        <v>3423</v>
      </c>
      <c r="B4647" s="175"/>
      <c r="C4647" s="176"/>
      <c r="D4647" s="113"/>
      <c r="E4647" s="115"/>
      <c r="F4647" s="174"/>
      <c r="G4647" s="114" t="str">
        <f t="shared" si="1463"/>
        <v/>
      </c>
      <c r="H4647" s="115"/>
      <c r="I4647" s="115"/>
      <c r="J4647" s="115"/>
      <c r="K4647" s="115"/>
      <c r="L4647" s="133" t="str">
        <f t="shared" si="1464"/>
        <v/>
      </c>
      <c r="M4647" s="116" t="str">
        <f>IF(L4647="", "", L4647/Veriler!$X$1)</f>
        <v/>
      </c>
      <c r="N4647" s="116" t="str">
        <f>IF(F4647&lt;&gt;"", "İthal Girdi", IF(Veriler!T4647="", "", IF(Veriler!S4647="H", "%0,5 üzerindedir", IF(Veriler!T4647&gt;0.1, "%10 sınırı aşılmıştır.", "Uygun"))))</f>
        <v>%0,5 üzerindedir</v>
      </c>
      <c r="O4647" s="116" t="str">
        <f t="shared" si="1465"/>
        <v xml:space="preserve"> </v>
      </c>
      <c r="P4647" s="117"/>
      <c r="Q4647" s="118"/>
      <c r="R4647" s="119" t="str">
        <f t="shared" si="1466"/>
        <v/>
      </c>
      <c r="S4647" s="133">
        <f>IFERROR(IF(M4647&lt;=0.005,IF(F4647="",L4647,0),IF(F4647&lt;&gt;"",0,IF(P4647="",0,IF(P4647="H",0,IF(Q4647&lt;Veriler!$G$2,L4647*Veriler!$G$2,L4647*Q4647)))))," ")</f>
        <v>0</v>
      </c>
      <c r="T4647" s="133">
        <f>IF(Veriler!T4647&lt;=0.1, S4647, IF(AND(Veriler!T4647&gt;0.1, F4647="", P4647="E"), IF(Q4647&gt;Veriler!$G$2, Q4647*S4647, IF(Q4647&lt;Veriler!$G$2, Veriler!$G$2*S4647, Q4647*S4647)), 0))</f>
        <v>0</v>
      </c>
      <c r="U4647" s="133" t="str">
        <f t="shared" si="1467"/>
        <v xml:space="preserve"> </v>
      </c>
      <c r="V4647" s="134" t="str">
        <f>IFERROR(IF(O4647="%10 sınırı aşılmıştır.",L4647-T4647,IFERROR(IF(F4647="",IF(S4647=1,0,IF(L4647-S4647=0,"",L4647-S4647)),IF(Veriler!M4647="",L4647,IF(L4647*Veriler!M4647=0,"",L4647*Veriler!M4647))),L4647)),0)</f>
        <v/>
      </c>
      <c r="W4647" s="146"/>
      <c r="X4647" s="146"/>
      <c r="Y4647" s="146"/>
    </row>
    <row r="4648" spans="1:25" s="99" customFormat="1" ht="54.75" customHeight="1" x14ac:dyDescent="0.25">
      <c r="A4648" s="96">
        <f t="shared" si="1468"/>
        <v>3424</v>
      </c>
      <c r="B4648" s="175"/>
      <c r="C4648" s="176"/>
      <c r="D4648" s="113"/>
      <c r="E4648" s="115"/>
      <c r="F4648" s="174"/>
      <c r="G4648" s="114" t="str">
        <f t="shared" si="1463"/>
        <v/>
      </c>
      <c r="H4648" s="115"/>
      <c r="I4648" s="115"/>
      <c r="J4648" s="115"/>
      <c r="K4648" s="115"/>
      <c r="L4648" s="133" t="str">
        <f t="shared" si="1464"/>
        <v/>
      </c>
      <c r="M4648" s="116" t="str">
        <f>IF(L4648="", "", L4648/Veriler!$X$1)</f>
        <v/>
      </c>
      <c r="N4648" s="116" t="str">
        <f>IF(F4648&lt;&gt;"", "İthal Girdi", IF(Veriler!T4648="", "", IF(Veriler!S4648="H", "%0,5 üzerindedir", IF(Veriler!T4648&gt;0.1, "%10 sınırı aşılmıştır.", "Uygun"))))</f>
        <v>%0,5 üzerindedir</v>
      </c>
      <c r="O4648" s="116" t="str">
        <f t="shared" si="1465"/>
        <v xml:space="preserve"> </v>
      </c>
      <c r="P4648" s="117"/>
      <c r="Q4648" s="118"/>
      <c r="R4648" s="119" t="str">
        <f t="shared" si="1466"/>
        <v/>
      </c>
      <c r="S4648" s="133">
        <f>IFERROR(IF(M4648&lt;=0.005,IF(F4648="",L4648,0),IF(F4648&lt;&gt;"",0,IF(P4648="",0,IF(P4648="H",0,IF(Q4648&lt;Veriler!$G$2,L4648*Veriler!$G$2,L4648*Q4648)))))," ")</f>
        <v>0</v>
      </c>
      <c r="T4648" s="133">
        <f>IF(Veriler!T4648&lt;=0.1, S4648, IF(AND(Veriler!T4648&gt;0.1, F4648="", P4648="E"), IF(Q4648&gt;Veriler!$G$2, Q4648*S4648, IF(Q4648&lt;Veriler!$G$2, Veriler!$G$2*S4648, Q4648*S4648)), 0))</f>
        <v>0</v>
      </c>
      <c r="U4648" s="133" t="str">
        <f t="shared" si="1467"/>
        <v xml:space="preserve"> </v>
      </c>
      <c r="V4648" s="134" t="str">
        <f>IFERROR(IF(O4648="%10 sınırı aşılmıştır.",L4648-T4648,IFERROR(IF(F4648="",IF(S4648=1,0,IF(L4648-S4648=0,"",L4648-S4648)),IF(Veriler!M4648="",L4648,IF(L4648*Veriler!M4648=0,"",L4648*Veriler!M4648))),L4648)),0)</f>
        <v/>
      </c>
      <c r="W4648" s="146"/>
      <c r="X4648" s="146"/>
      <c r="Y4648" s="146"/>
    </row>
    <row r="4649" spans="1:25" s="99" customFormat="1" ht="54.75" customHeight="1" x14ac:dyDescent="0.25">
      <c r="A4649" s="96">
        <f t="shared" si="1468"/>
        <v>3425</v>
      </c>
      <c r="B4649" s="175"/>
      <c r="C4649" s="176"/>
      <c r="D4649" s="113"/>
      <c r="E4649" s="115"/>
      <c r="F4649" s="174"/>
      <c r="G4649" s="114" t="str">
        <f t="shared" si="1463"/>
        <v/>
      </c>
      <c r="H4649" s="115"/>
      <c r="I4649" s="115"/>
      <c r="J4649" s="115"/>
      <c r="K4649" s="115"/>
      <c r="L4649" s="133" t="str">
        <f t="shared" si="1464"/>
        <v/>
      </c>
      <c r="M4649" s="116" t="str">
        <f>IF(L4649="", "", L4649/Veriler!$X$1)</f>
        <v/>
      </c>
      <c r="N4649" s="116" t="str">
        <f>IF(F4649&lt;&gt;"", "İthal Girdi", IF(Veriler!T4649="", "", IF(Veriler!S4649="H", "%0,5 üzerindedir", IF(Veriler!T4649&gt;0.1, "%10 sınırı aşılmıştır.", "Uygun"))))</f>
        <v>%0,5 üzerindedir</v>
      </c>
      <c r="O4649" s="116" t="str">
        <f t="shared" si="1465"/>
        <v xml:space="preserve"> </v>
      </c>
      <c r="P4649" s="117"/>
      <c r="Q4649" s="118"/>
      <c r="R4649" s="119" t="str">
        <f t="shared" si="1466"/>
        <v/>
      </c>
      <c r="S4649" s="133">
        <f>IFERROR(IF(M4649&lt;=0.005,IF(F4649="",L4649,0),IF(F4649&lt;&gt;"",0,IF(P4649="",0,IF(P4649="H",0,IF(Q4649&lt;Veriler!$G$2,L4649*Veriler!$G$2,L4649*Q4649)))))," ")</f>
        <v>0</v>
      </c>
      <c r="T4649" s="133">
        <f>IF(Veriler!T4649&lt;=0.1, S4649, IF(AND(Veriler!T4649&gt;0.1, F4649="", P4649="E"), IF(Q4649&gt;Veriler!$G$2, Q4649*S4649, IF(Q4649&lt;Veriler!$G$2, Veriler!$G$2*S4649, Q4649*S4649)), 0))</f>
        <v>0</v>
      </c>
      <c r="U4649" s="133" t="str">
        <f t="shared" si="1467"/>
        <v xml:space="preserve"> </v>
      </c>
      <c r="V4649" s="134" t="str">
        <f>IFERROR(IF(O4649="%10 sınırı aşılmıştır.",L4649-T4649,IFERROR(IF(F4649="",IF(S4649=1,0,IF(L4649-S4649=0,"",L4649-S4649)),IF(Veriler!M4649="",L4649,IF(L4649*Veriler!M4649=0,"",L4649*Veriler!M4649))),L4649)),0)</f>
        <v/>
      </c>
      <c r="W4649" s="146"/>
      <c r="X4649" s="146"/>
      <c r="Y4649" s="146"/>
    </row>
    <row r="4650" spans="1:25" s="99" customFormat="1" ht="54.75" customHeight="1" x14ac:dyDescent="0.25">
      <c r="A4650" s="96">
        <f t="shared" si="1468"/>
        <v>3426</v>
      </c>
      <c r="B4650" s="175"/>
      <c r="C4650" s="176"/>
      <c r="D4650" s="113"/>
      <c r="E4650" s="115"/>
      <c r="F4650" s="174"/>
      <c r="G4650" s="114" t="str">
        <f t="shared" si="1463"/>
        <v/>
      </c>
      <c r="H4650" s="115"/>
      <c r="I4650" s="115"/>
      <c r="J4650" s="115"/>
      <c r="K4650" s="115"/>
      <c r="L4650" s="133" t="str">
        <f t="shared" si="1464"/>
        <v/>
      </c>
      <c r="M4650" s="116" t="str">
        <f>IF(L4650="", "", L4650/Veriler!$X$1)</f>
        <v/>
      </c>
      <c r="N4650" s="116" t="str">
        <f>IF(F4650&lt;&gt;"", "İthal Girdi", IF(Veriler!T4650="", "", IF(Veriler!S4650="H", "%0,5 üzerindedir", IF(Veriler!T4650&gt;0.1, "%10 sınırı aşılmıştır.", "Uygun"))))</f>
        <v>%0,5 üzerindedir</v>
      </c>
      <c r="O4650" s="116" t="str">
        <f t="shared" si="1465"/>
        <v xml:space="preserve"> </v>
      </c>
      <c r="P4650" s="117"/>
      <c r="Q4650" s="118"/>
      <c r="R4650" s="119" t="str">
        <f t="shared" si="1466"/>
        <v/>
      </c>
      <c r="S4650" s="133">
        <f>IFERROR(IF(M4650&lt;=0.005,IF(F4650="",L4650,0),IF(F4650&lt;&gt;"",0,IF(P4650="",0,IF(P4650="H",0,IF(Q4650&lt;Veriler!$G$2,L4650*Veriler!$G$2,L4650*Q4650)))))," ")</f>
        <v>0</v>
      </c>
      <c r="T4650" s="133">
        <f>IF(Veriler!T4650&lt;=0.1, S4650, IF(AND(Veriler!T4650&gt;0.1, F4650="", P4650="E"), IF(Q4650&gt;Veriler!$G$2, Q4650*S4650, IF(Q4650&lt;Veriler!$G$2, Veriler!$G$2*S4650, Q4650*S4650)), 0))</f>
        <v>0</v>
      </c>
      <c r="U4650" s="133" t="str">
        <f t="shared" si="1467"/>
        <v xml:space="preserve"> </v>
      </c>
      <c r="V4650" s="134" t="str">
        <f>IFERROR(IF(O4650="%10 sınırı aşılmıştır.",L4650-T4650,IFERROR(IF(F4650="",IF(S4650=1,0,IF(L4650-S4650=0,"",L4650-S4650)),IF(Veriler!M4650="",L4650,IF(L4650*Veriler!M4650=0,"",L4650*Veriler!M4650))),L4650)),0)</f>
        <v/>
      </c>
      <c r="W4650" s="146"/>
      <c r="X4650" s="146"/>
      <c r="Y4650" s="146"/>
    </row>
    <row r="4651" spans="1:25" s="99" customFormat="1" ht="54.75" customHeight="1" x14ac:dyDescent="0.25">
      <c r="A4651" s="96">
        <f t="shared" si="1468"/>
        <v>3427</v>
      </c>
      <c r="B4651" s="175"/>
      <c r="C4651" s="176"/>
      <c r="D4651" s="113"/>
      <c r="E4651" s="115"/>
      <c r="F4651" s="174"/>
      <c r="G4651" s="114" t="str">
        <f t="shared" si="1463"/>
        <v/>
      </c>
      <c r="H4651" s="115"/>
      <c r="I4651" s="115"/>
      <c r="J4651" s="115"/>
      <c r="K4651" s="115"/>
      <c r="L4651" s="133" t="str">
        <f t="shared" si="1464"/>
        <v/>
      </c>
      <c r="M4651" s="116" t="str">
        <f>IF(L4651="", "", L4651/Veriler!$X$1)</f>
        <v/>
      </c>
      <c r="N4651" s="116" t="str">
        <f>IF(F4651&lt;&gt;"", "İthal Girdi", IF(Veriler!T4651="", "", IF(Veriler!S4651="H", "%0,5 üzerindedir", IF(Veriler!T4651&gt;0.1, "%10 sınırı aşılmıştır.", "Uygun"))))</f>
        <v>%0,5 üzerindedir</v>
      </c>
      <c r="O4651" s="116" t="str">
        <f t="shared" si="1465"/>
        <v xml:space="preserve"> </v>
      </c>
      <c r="P4651" s="117"/>
      <c r="Q4651" s="118"/>
      <c r="R4651" s="119" t="str">
        <f t="shared" si="1466"/>
        <v/>
      </c>
      <c r="S4651" s="133">
        <f>IFERROR(IF(M4651&lt;=0.005,IF(F4651="",L4651,0),IF(F4651&lt;&gt;"",0,IF(P4651="",0,IF(P4651="H",0,IF(Q4651&lt;Veriler!$G$2,L4651*Veriler!$G$2,L4651*Q4651)))))," ")</f>
        <v>0</v>
      </c>
      <c r="T4651" s="133">
        <f>IF(Veriler!T4651&lt;=0.1, S4651, IF(AND(Veriler!T4651&gt;0.1, F4651="", P4651="E"), IF(Q4651&gt;Veriler!$G$2, Q4651*S4651, IF(Q4651&lt;Veriler!$G$2, Veriler!$G$2*S4651, Q4651*S4651)), 0))</f>
        <v>0</v>
      </c>
      <c r="U4651" s="133" t="str">
        <f t="shared" si="1467"/>
        <v xml:space="preserve"> </v>
      </c>
      <c r="V4651" s="134" t="str">
        <f>IFERROR(IF(O4651="%10 sınırı aşılmıştır.",L4651-T4651,IFERROR(IF(F4651="",IF(S4651=1,0,IF(L4651-S4651=0,"",L4651-S4651)),IF(Veriler!M4651="",L4651,IF(L4651*Veriler!M4651=0,"",L4651*Veriler!M4651))),L4651)),0)</f>
        <v/>
      </c>
      <c r="W4651" s="146"/>
      <c r="X4651" s="146"/>
      <c r="Y4651" s="146"/>
    </row>
    <row r="4652" spans="1:25" s="99" customFormat="1" ht="54.75" customHeight="1" x14ac:dyDescent="0.25">
      <c r="A4652" s="96">
        <f t="shared" si="1468"/>
        <v>3428</v>
      </c>
      <c r="B4652" s="175"/>
      <c r="C4652" s="176"/>
      <c r="D4652" s="113"/>
      <c r="E4652" s="115"/>
      <c r="F4652" s="174"/>
      <c r="G4652" s="114" t="str">
        <f t="shared" si="1463"/>
        <v/>
      </c>
      <c r="H4652" s="115"/>
      <c r="I4652" s="115"/>
      <c r="J4652" s="115"/>
      <c r="K4652" s="115"/>
      <c r="L4652" s="133" t="str">
        <f t="shared" si="1464"/>
        <v/>
      </c>
      <c r="M4652" s="116" t="str">
        <f>IF(L4652="", "", L4652/Veriler!$X$1)</f>
        <v/>
      </c>
      <c r="N4652" s="116" t="str">
        <f>IF(F4652&lt;&gt;"", "İthal Girdi", IF(Veriler!T4652="", "", IF(Veriler!S4652="H", "%0,5 üzerindedir", IF(Veriler!T4652&gt;0.1, "%10 sınırı aşılmıştır.", "Uygun"))))</f>
        <v>%0,5 üzerindedir</v>
      </c>
      <c r="O4652" s="116" t="str">
        <f t="shared" si="1465"/>
        <v xml:space="preserve"> </v>
      </c>
      <c r="P4652" s="117"/>
      <c r="Q4652" s="118"/>
      <c r="R4652" s="119" t="str">
        <f t="shared" si="1466"/>
        <v/>
      </c>
      <c r="S4652" s="133">
        <f>IFERROR(IF(M4652&lt;=0.005,IF(F4652="",L4652,0),IF(F4652&lt;&gt;"",0,IF(P4652="",0,IF(P4652="H",0,IF(Q4652&lt;Veriler!$G$2,L4652*Veriler!$G$2,L4652*Q4652)))))," ")</f>
        <v>0</v>
      </c>
      <c r="T4652" s="133">
        <f>IF(Veriler!T4652&lt;=0.1, S4652, IF(AND(Veriler!T4652&gt;0.1, F4652="", P4652="E"), IF(Q4652&gt;Veriler!$G$2, Q4652*S4652, IF(Q4652&lt;Veriler!$G$2, Veriler!$G$2*S4652, Q4652*S4652)), 0))</f>
        <v>0</v>
      </c>
      <c r="U4652" s="133" t="str">
        <f t="shared" si="1467"/>
        <v xml:space="preserve"> </v>
      </c>
      <c r="V4652" s="134" t="str">
        <f>IFERROR(IF(O4652="%10 sınırı aşılmıştır.",L4652-T4652,IFERROR(IF(F4652="",IF(S4652=1,0,IF(L4652-S4652=0,"",L4652-S4652)),IF(Veriler!M4652="",L4652,IF(L4652*Veriler!M4652=0,"",L4652*Veriler!M4652))),L4652)),0)</f>
        <v/>
      </c>
      <c r="W4652" s="146"/>
      <c r="X4652" s="146"/>
      <c r="Y4652" s="146"/>
    </row>
    <row r="4653" spans="1:25" s="99" customFormat="1" ht="54.75" customHeight="1" x14ac:dyDescent="0.25">
      <c r="A4653" s="96">
        <f t="shared" si="1468"/>
        <v>3429</v>
      </c>
      <c r="B4653" s="175"/>
      <c r="C4653" s="176"/>
      <c r="D4653" s="113"/>
      <c r="E4653" s="115"/>
      <c r="F4653" s="174"/>
      <c r="G4653" s="114" t="str">
        <f t="shared" si="1463"/>
        <v/>
      </c>
      <c r="H4653" s="115"/>
      <c r="I4653" s="115"/>
      <c r="J4653" s="115"/>
      <c r="K4653" s="115"/>
      <c r="L4653" s="133" t="str">
        <f t="shared" si="1464"/>
        <v/>
      </c>
      <c r="M4653" s="116" t="str">
        <f>IF(L4653="", "", L4653/Veriler!$X$1)</f>
        <v/>
      </c>
      <c r="N4653" s="116" t="str">
        <f>IF(F4653&lt;&gt;"", "İthal Girdi", IF(Veriler!T4653="", "", IF(Veriler!S4653="H", "%0,5 üzerindedir", IF(Veriler!T4653&gt;0.1, "%10 sınırı aşılmıştır.", "Uygun"))))</f>
        <v>%0,5 üzerindedir</v>
      </c>
      <c r="O4653" s="116" t="str">
        <f t="shared" si="1465"/>
        <v xml:space="preserve"> </v>
      </c>
      <c r="P4653" s="117"/>
      <c r="Q4653" s="118"/>
      <c r="R4653" s="119" t="str">
        <f t="shared" si="1466"/>
        <v/>
      </c>
      <c r="S4653" s="133">
        <f>IFERROR(IF(M4653&lt;=0.005,IF(F4653="",L4653,0),IF(F4653&lt;&gt;"",0,IF(P4653="",0,IF(P4653="H",0,IF(Q4653&lt;Veriler!$G$2,L4653*Veriler!$G$2,L4653*Q4653)))))," ")</f>
        <v>0</v>
      </c>
      <c r="T4653" s="133">
        <f>IF(Veriler!T4653&lt;=0.1, S4653, IF(AND(Veriler!T4653&gt;0.1, F4653="", P4653="E"), IF(Q4653&gt;Veriler!$G$2, Q4653*S4653, IF(Q4653&lt;Veriler!$G$2, Veriler!$G$2*S4653, Q4653*S4653)), 0))</f>
        <v>0</v>
      </c>
      <c r="U4653" s="133" t="str">
        <f t="shared" si="1467"/>
        <v xml:space="preserve"> </v>
      </c>
      <c r="V4653" s="134" t="str">
        <f>IFERROR(IF(O4653="%10 sınırı aşılmıştır.",L4653-T4653,IFERROR(IF(F4653="",IF(S4653=1,0,IF(L4653-S4653=0,"",L4653-S4653)),IF(Veriler!M4653="",L4653,IF(L4653*Veriler!M4653=0,"",L4653*Veriler!M4653))),L4653)),0)</f>
        <v/>
      </c>
      <c r="W4653" s="146"/>
      <c r="X4653" s="146"/>
      <c r="Y4653" s="146"/>
    </row>
    <row r="4654" spans="1:25" s="99" customFormat="1" ht="54.75" customHeight="1" x14ac:dyDescent="0.25">
      <c r="A4654" s="96">
        <f t="shared" si="1468"/>
        <v>3430</v>
      </c>
      <c r="B4654" s="175"/>
      <c r="C4654" s="176"/>
      <c r="D4654" s="113"/>
      <c r="E4654" s="115"/>
      <c r="F4654" s="174"/>
      <c r="G4654" s="114" t="str">
        <f t="shared" si="1463"/>
        <v/>
      </c>
      <c r="H4654" s="115"/>
      <c r="I4654" s="115"/>
      <c r="J4654" s="115"/>
      <c r="K4654" s="115"/>
      <c r="L4654" s="133" t="str">
        <f t="shared" si="1464"/>
        <v/>
      </c>
      <c r="M4654" s="116" t="str">
        <f>IF(L4654="", "", L4654/Veriler!$X$1)</f>
        <v/>
      </c>
      <c r="N4654" s="116" t="str">
        <f>IF(F4654&lt;&gt;"", "İthal Girdi", IF(Veriler!T4654="", "", IF(Veriler!S4654="H", "%0,5 üzerindedir", IF(Veriler!T4654&gt;0.1, "%10 sınırı aşılmıştır.", "Uygun"))))</f>
        <v>%0,5 üzerindedir</v>
      </c>
      <c r="O4654" s="116" t="str">
        <f t="shared" si="1465"/>
        <v xml:space="preserve"> </v>
      </c>
      <c r="P4654" s="117"/>
      <c r="Q4654" s="118"/>
      <c r="R4654" s="119" t="str">
        <f t="shared" si="1466"/>
        <v/>
      </c>
      <c r="S4654" s="133">
        <f>IFERROR(IF(M4654&lt;=0.005,IF(F4654="",L4654,0),IF(F4654&lt;&gt;"",0,IF(P4654="",0,IF(P4654="H",0,IF(Q4654&lt;Veriler!$G$2,L4654*Veriler!$G$2,L4654*Q4654)))))," ")</f>
        <v>0</v>
      </c>
      <c r="T4654" s="133">
        <f>IF(Veriler!T4654&lt;=0.1, S4654, IF(AND(Veriler!T4654&gt;0.1, F4654="", P4654="E"), IF(Q4654&gt;Veriler!$G$2, Q4654*S4654, IF(Q4654&lt;Veriler!$G$2, Veriler!$G$2*S4654, Q4654*S4654)), 0))</f>
        <v>0</v>
      </c>
      <c r="U4654" s="133" t="str">
        <f t="shared" si="1467"/>
        <v xml:space="preserve"> </v>
      </c>
      <c r="V4654" s="134" t="str">
        <f>IFERROR(IF(O4654="%10 sınırı aşılmıştır.",L4654-T4654,IFERROR(IF(F4654="",IF(S4654=1,0,IF(L4654-S4654=0,"",L4654-S4654)),IF(Veriler!M4654="",L4654,IF(L4654*Veriler!M4654=0,"",L4654*Veriler!M4654))),L4654)),0)</f>
        <v/>
      </c>
      <c r="W4654" s="146"/>
      <c r="X4654" s="146"/>
      <c r="Y4654" s="146"/>
    </row>
    <row r="4655" spans="1:25" s="99" customFormat="1" ht="36" hidden="1" customHeight="1" x14ac:dyDescent="0.25">
      <c r="A4655" s="101"/>
      <c r="B4655" s="191" t="s">
        <v>16</v>
      </c>
      <c r="C4655" s="176"/>
      <c r="D4655" s="120"/>
      <c r="E4655" s="171"/>
      <c r="F4655" s="172"/>
      <c r="G4655" s="121"/>
      <c r="H4655" s="115"/>
      <c r="I4655" s="115"/>
      <c r="J4655" s="115"/>
      <c r="K4655" s="115"/>
      <c r="L4655" s="121"/>
      <c r="M4655" s="121"/>
      <c r="N4655" s="121"/>
      <c r="O4655" s="121"/>
      <c r="P4655" s="120"/>
      <c r="Q4655" s="120"/>
      <c r="R4655" s="183"/>
      <c r="S4655" s="184"/>
      <c r="T4655" s="121"/>
      <c r="U4655" s="121"/>
      <c r="V4655" s="121"/>
      <c r="W4655" s="146"/>
      <c r="X4655" s="146"/>
      <c r="Y4655" s="146"/>
    </row>
    <row r="4656" spans="1:25" s="99" customFormat="1" ht="54.75" customHeight="1" x14ac:dyDescent="0.25">
      <c r="A4656" s="96">
        <f>A4654+1</f>
        <v>3431</v>
      </c>
      <c r="B4656" s="175"/>
      <c r="C4656" s="176"/>
      <c r="D4656" s="113"/>
      <c r="E4656" s="115"/>
      <c r="F4656" s="174"/>
      <c r="G4656" s="114" t="str">
        <f t="shared" ref="G4656:G4669" si="1469">IF(AND(F4656&lt;&gt;"",V4656&lt;&gt;"",L4656&lt;&gt;0),V4656/L4656,"")</f>
        <v/>
      </c>
      <c r="H4656" s="115"/>
      <c r="I4656" s="115"/>
      <c r="J4656" s="115"/>
      <c r="K4656" s="115"/>
      <c r="L4656" s="133" t="str">
        <f t="shared" ref="L4656:L4669" si="1470">IF(AND(H4656&lt;&gt;0, J4656&lt;&gt;0, K4656&lt;&gt;0), H4656*J4656*K4656, "")</f>
        <v/>
      </c>
      <c r="M4656" s="116" t="str">
        <f>IF(L4656="", "", L4656/Veriler!$X$1)</f>
        <v/>
      </c>
      <c r="N4656" s="116" t="str">
        <f>IF(F4656&lt;&gt;"", "İthal Girdi", IF(Veriler!T4656="", "", IF(Veriler!S4656="H", "%0,5 üzerindedir", IF(Veriler!T4656&gt;0.1, "%10 sınırı aşılmıştır.", "Uygun"))))</f>
        <v>%0,5 üzerindedir</v>
      </c>
      <c r="O4656" s="116" t="str">
        <f t="shared" ref="O4656:O4669" si="1471">IF(M4656=""," ",N4656)</f>
        <v xml:space="preserve"> </v>
      </c>
      <c r="P4656" s="117"/>
      <c r="Q4656" s="118"/>
      <c r="R4656" s="119" t="str">
        <f t="shared" ref="R4656:R4669" si="1472">IFERROR(IF(AND(T4656&lt;&gt;"",L4656&lt;&gt;"",L4656&lt;&gt;0,T4656&lt;&gt;0),T4656/L4656,"")," ")</f>
        <v/>
      </c>
      <c r="S4656" s="133">
        <f>IFERROR(IF(M4656&lt;=0.005,IF(F4656="",L4656,0),IF(F4656&lt;&gt;"",0,IF(P4656="",0,IF(P4656="H",0,IF(Q4656&lt;Veriler!$G$2,L4656*Veriler!$G$2,L4656*Q4656)))))," ")</f>
        <v>0</v>
      </c>
      <c r="T4656" s="133">
        <f>IF(Veriler!T4656&lt;=0.1, S4656, IF(AND(Veriler!T4656&gt;0.1, F4656="", P4656="E"), IF(Q4656&gt;Veriler!$G$2, Q4656*S4656, IF(Q4656&lt;Veriler!$G$2, Veriler!$G$2*S4656, Q4656*S4656)), 0))</f>
        <v>0</v>
      </c>
      <c r="U4656" s="133" t="str">
        <f t="shared" ref="U4656:U4669" si="1473">IF(T4656=0," ",T4656)</f>
        <v xml:space="preserve"> </v>
      </c>
      <c r="V4656" s="134" t="str">
        <f>IFERROR(IF(O4656="%10 sınırı aşılmıştır.",L4656-T4656,IFERROR(IF(F4656="",IF(S4656=1,0,IF(L4656-S4656=0,"",L4656-S4656)),IF(Veriler!M4656="",L4656,IF(L4656*Veriler!M4656=0,"",L4656*Veriler!M4656))),L4656)),0)</f>
        <v/>
      </c>
      <c r="W4656" s="146"/>
      <c r="X4656" s="146"/>
      <c r="Y4656" s="146"/>
    </row>
    <row r="4657" spans="1:25" s="99" customFormat="1" ht="54.75" customHeight="1" x14ac:dyDescent="0.25">
      <c r="A4657" s="96">
        <f t="shared" ref="A4657:A4669" si="1474">A4656+1</f>
        <v>3432</v>
      </c>
      <c r="B4657" s="175"/>
      <c r="C4657" s="176"/>
      <c r="D4657" s="113"/>
      <c r="E4657" s="115"/>
      <c r="F4657" s="174"/>
      <c r="G4657" s="114" t="str">
        <f t="shared" si="1469"/>
        <v/>
      </c>
      <c r="H4657" s="115"/>
      <c r="I4657" s="115"/>
      <c r="J4657" s="115"/>
      <c r="K4657" s="115"/>
      <c r="L4657" s="133" t="str">
        <f t="shared" si="1470"/>
        <v/>
      </c>
      <c r="M4657" s="116" t="str">
        <f>IF(L4657="", "", L4657/Veriler!$X$1)</f>
        <v/>
      </c>
      <c r="N4657" s="116" t="str">
        <f>IF(F4657&lt;&gt;"", "İthal Girdi", IF(Veriler!T4657="", "", IF(Veriler!S4657="H", "%0,5 üzerindedir", IF(Veriler!T4657&gt;0.1, "%10 sınırı aşılmıştır.", "Uygun"))))</f>
        <v>%0,5 üzerindedir</v>
      </c>
      <c r="O4657" s="116" t="str">
        <f t="shared" si="1471"/>
        <v xml:space="preserve"> </v>
      </c>
      <c r="P4657" s="117"/>
      <c r="Q4657" s="118"/>
      <c r="R4657" s="119" t="str">
        <f t="shared" si="1472"/>
        <v/>
      </c>
      <c r="S4657" s="133">
        <f>IFERROR(IF(M4657&lt;=0.005,IF(F4657="",L4657,0),IF(F4657&lt;&gt;"",0,IF(P4657="",0,IF(P4657="H",0,IF(Q4657&lt;Veriler!$G$2,L4657*Veriler!$G$2,L4657*Q4657)))))," ")</f>
        <v>0</v>
      </c>
      <c r="T4657" s="133">
        <f>IF(Veriler!T4657&lt;=0.1, S4657, IF(AND(Veriler!T4657&gt;0.1, F4657="", P4657="E"), IF(Q4657&gt;Veriler!$G$2, Q4657*S4657, IF(Q4657&lt;Veriler!$G$2, Veriler!$G$2*S4657, Q4657*S4657)), 0))</f>
        <v>0</v>
      </c>
      <c r="U4657" s="133" t="str">
        <f t="shared" si="1473"/>
        <v xml:space="preserve"> </v>
      </c>
      <c r="V4657" s="134" t="str">
        <f>IFERROR(IF(O4657="%10 sınırı aşılmıştır.",L4657-T4657,IFERROR(IF(F4657="",IF(S4657=1,0,IF(L4657-S4657=0,"",L4657-S4657)),IF(Veriler!M4657="",L4657,IF(L4657*Veriler!M4657=0,"",L4657*Veriler!M4657))),L4657)),0)</f>
        <v/>
      </c>
      <c r="W4657" s="146"/>
      <c r="X4657" s="146"/>
      <c r="Y4657" s="146"/>
    </row>
    <row r="4658" spans="1:25" s="99" customFormat="1" ht="54.75" customHeight="1" x14ac:dyDescent="0.25">
      <c r="A4658" s="96">
        <f t="shared" si="1474"/>
        <v>3433</v>
      </c>
      <c r="B4658" s="175"/>
      <c r="C4658" s="176"/>
      <c r="D4658" s="113"/>
      <c r="E4658" s="115"/>
      <c r="F4658" s="174"/>
      <c r="G4658" s="114" t="str">
        <f t="shared" si="1469"/>
        <v/>
      </c>
      <c r="H4658" s="115"/>
      <c r="I4658" s="115"/>
      <c r="J4658" s="115"/>
      <c r="K4658" s="115"/>
      <c r="L4658" s="133" t="str">
        <f t="shared" si="1470"/>
        <v/>
      </c>
      <c r="M4658" s="116" t="str">
        <f>IF(L4658="", "", L4658/Veriler!$X$1)</f>
        <v/>
      </c>
      <c r="N4658" s="116" t="str">
        <f>IF(F4658&lt;&gt;"", "İthal Girdi", IF(Veriler!T4658="", "", IF(Veriler!S4658="H", "%0,5 üzerindedir", IF(Veriler!T4658&gt;0.1, "%10 sınırı aşılmıştır.", "Uygun"))))</f>
        <v>%0,5 üzerindedir</v>
      </c>
      <c r="O4658" s="116" t="str">
        <f t="shared" si="1471"/>
        <v xml:space="preserve"> </v>
      </c>
      <c r="P4658" s="117"/>
      <c r="Q4658" s="118"/>
      <c r="R4658" s="119" t="str">
        <f t="shared" si="1472"/>
        <v/>
      </c>
      <c r="S4658" s="133">
        <f>IFERROR(IF(M4658&lt;=0.005,IF(F4658="",L4658,0),IF(F4658&lt;&gt;"",0,IF(P4658="",0,IF(P4658="H",0,IF(Q4658&lt;Veriler!$G$2,L4658*Veriler!$G$2,L4658*Q4658)))))," ")</f>
        <v>0</v>
      </c>
      <c r="T4658" s="133">
        <f>IF(Veriler!T4658&lt;=0.1, S4658, IF(AND(Veriler!T4658&gt;0.1, F4658="", P4658="E"), IF(Q4658&gt;Veriler!$G$2, Q4658*S4658, IF(Q4658&lt;Veriler!$G$2, Veriler!$G$2*S4658, Q4658*S4658)), 0))</f>
        <v>0</v>
      </c>
      <c r="U4658" s="133" t="str">
        <f t="shared" si="1473"/>
        <v xml:space="preserve"> </v>
      </c>
      <c r="V4658" s="134" t="str">
        <f>IFERROR(IF(O4658="%10 sınırı aşılmıştır.",L4658-T4658,IFERROR(IF(F4658="",IF(S4658=1,0,IF(L4658-S4658=0,"",L4658-S4658)),IF(Veriler!M4658="",L4658,IF(L4658*Veriler!M4658=0,"",L4658*Veriler!M4658))),L4658)),0)</f>
        <v/>
      </c>
      <c r="W4658" s="146"/>
      <c r="X4658" s="146"/>
      <c r="Y4658" s="146"/>
    </row>
    <row r="4659" spans="1:25" s="99" customFormat="1" ht="54.75" customHeight="1" x14ac:dyDescent="0.25">
      <c r="A4659" s="96">
        <f t="shared" si="1474"/>
        <v>3434</v>
      </c>
      <c r="B4659" s="175"/>
      <c r="C4659" s="176"/>
      <c r="D4659" s="113"/>
      <c r="E4659" s="115"/>
      <c r="F4659" s="174"/>
      <c r="G4659" s="114" t="str">
        <f t="shared" si="1469"/>
        <v/>
      </c>
      <c r="H4659" s="115"/>
      <c r="I4659" s="115"/>
      <c r="J4659" s="115"/>
      <c r="K4659" s="115"/>
      <c r="L4659" s="133" t="str">
        <f t="shared" si="1470"/>
        <v/>
      </c>
      <c r="M4659" s="116" t="str">
        <f>IF(L4659="", "", L4659/Veriler!$X$1)</f>
        <v/>
      </c>
      <c r="N4659" s="116" t="str">
        <f>IF(F4659&lt;&gt;"", "İthal Girdi", IF(Veriler!T4659="", "", IF(Veriler!S4659="H", "%0,5 üzerindedir", IF(Veriler!T4659&gt;0.1, "%10 sınırı aşılmıştır.", "Uygun"))))</f>
        <v>%0,5 üzerindedir</v>
      </c>
      <c r="O4659" s="116" t="str">
        <f t="shared" si="1471"/>
        <v xml:space="preserve"> </v>
      </c>
      <c r="P4659" s="117"/>
      <c r="Q4659" s="118"/>
      <c r="R4659" s="119" t="str">
        <f t="shared" si="1472"/>
        <v/>
      </c>
      <c r="S4659" s="133">
        <f>IFERROR(IF(M4659&lt;=0.005,IF(F4659="",L4659,0),IF(F4659&lt;&gt;"",0,IF(P4659="",0,IF(P4659="H",0,IF(Q4659&lt;Veriler!$G$2,L4659*Veriler!$G$2,L4659*Q4659)))))," ")</f>
        <v>0</v>
      </c>
      <c r="T4659" s="133">
        <f>IF(Veriler!T4659&lt;=0.1, S4659, IF(AND(Veriler!T4659&gt;0.1, F4659="", P4659="E"), IF(Q4659&gt;Veriler!$G$2, Q4659*S4659, IF(Q4659&lt;Veriler!$G$2, Veriler!$G$2*S4659, Q4659*S4659)), 0))</f>
        <v>0</v>
      </c>
      <c r="U4659" s="133" t="str">
        <f t="shared" si="1473"/>
        <v xml:space="preserve"> </v>
      </c>
      <c r="V4659" s="134" t="str">
        <f>IFERROR(IF(O4659="%10 sınırı aşılmıştır.",L4659-T4659,IFERROR(IF(F4659="",IF(S4659=1,0,IF(L4659-S4659=0,"",L4659-S4659)),IF(Veriler!M4659="",L4659,IF(L4659*Veriler!M4659=0,"",L4659*Veriler!M4659))),L4659)),0)</f>
        <v/>
      </c>
      <c r="W4659" s="146"/>
      <c r="X4659" s="146"/>
      <c r="Y4659" s="146"/>
    </row>
    <row r="4660" spans="1:25" s="99" customFormat="1" ht="54.75" customHeight="1" x14ac:dyDescent="0.25">
      <c r="A4660" s="96">
        <f t="shared" si="1474"/>
        <v>3435</v>
      </c>
      <c r="B4660" s="175"/>
      <c r="C4660" s="176"/>
      <c r="D4660" s="113"/>
      <c r="E4660" s="115"/>
      <c r="F4660" s="174"/>
      <c r="G4660" s="114" t="str">
        <f t="shared" si="1469"/>
        <v/>
      </c>
      <c r="H4660" s="115"/>
      <c r="I4660" s="115"/>
      <c r="J4660" s="115"/>
      <c r="K4660" s="115"/>
      <c r="L4660" s="133" t="str">
        <f t="shared" si="1470"/>
        <v/>
      </c>
      <c r="M4660" s="116" t="str">
        <f>IF(L4660="", "", L4660/Veriler!$X$1)</f>
        <v/>
      </c>
      <c r="N4660" s="116" t="str">
        <f>IF(F4660&lt;&gt;"", "İthal Girdi", IF(Veriler!T4660="", "", IF(Veriler!S4660="H", "%0,5 üzerindedir", IF(Veriler!T4660&gt;0.1, "%10 sınırı aşılmıştır.", "Uygun"))))</f>
        <v>%0,5 üzerindedir</v>
      </c>
      <c r="O4660" s="116" t="str">
        <f t="shared" si="1471"/>
        <v xml:space="preserve"> </v>
      </c>
      <c r="P4660" s="117"/>
      <c r="Q4660" s="118"/>
      <c r="R4660" s="119" t="str">
        <f t="shared" si="1472"/>
        <v/>
      </c>
      <c r="S4660" s="133">
        <f>IFERROR(IF(M4660&lt;=0.005,IF(F4660="",L4660,0),IF(F4660&lt;&gt;"",0,IF(P4660="",0,IF(P4660="H",0,IF(Q4660&lt;Veriler!$G$2,L4660*Veriler!$G$2,L4660*Q4660)))))," ")</f>
        <v>0</v>
      </c>
      <c r="T4660" s="133">
        <f>IF(Veriler!T4660&lt;=0.1, S4660, IF(AND(Veriler!T4660&gt;0.1, F4660="", P4660="E"), IF(Q4660&gt;Veriler!$G$2, Q4660*S4660, IF(Q4660&lt;Veriler!$G$2, Veriler!$G$2*S4660, Q4660*S4660)), 0))</f>
        <v>0</v>
      </c>
      <c r="U4660" s="133" t="str">
        <f t="shared" si="1473"/>
        <v xml:space="preserve"> </v>
      </c>
      <c r="V4660" s="134" t="str">
        <f>IFERROR(IF(O4660="%10 sınırı aşılmıştır.",L4660-T4660,IFERROR(IF(F4660="",IF(S4660=1,0,IF(L4660-S4660=0,"",L4660-S4660)),IF(Veriler!M4660="",L4660,IF(L4660*Veriler!M4660=0,"",L4660*Veriler!M4660))),L4660)),0)</f>
        <v/>
      </c>
      <c r="W4660" s="146"/>
      <c r="X4660" s="146"/>
      <c r="Y4660" s="146"/>
    </row>
    <row r="4661" spans="1:25" s="99" customFormat="1" ht="54.75" customHeight="1" x14ac:dyDescent="0.25">
      <c r="A4661" s="96">
        <f t="shared" si="1474"/>
        <v>3436</v>
      </c>
      <c r="B4661" s="175"/>
      <c r="C4661" s="176"/>
      <c r="D4661" s="113"/>
      <c r="E4661" s="115"/>
      <c r="F4661" s="174"/>
      <c r="G4661" s="114" t="str">
        <f t="shared" si="1469"/>
        <v/>
      </c>
      <c r="H4661" s="115"/>
      <c r="I4661" s="115"/>
      <c r="J4661" s="115"/>
      <c r="K4661" s="115"/>
      <c r="L4661" s="133" t="str">
        <f t="shared" si="1470"/>
        <v/>
      </c>
      <c r="M4661" s="116" t="str">
        <f>IF(L4661="", "", L4661/Veriler!$X$1)</f>
        <v/>
      </c>
      <c r="N4661" s="116" t="str">
        <f>IF(F4661&lt;&gt;"", "İthal Girdi", IF(Veriler!T4661="", "", IF(Veriler!S4661="H", "%0,5 üzerindedir", IF(Veriler!T4661&gt;0.1, "%10 sınırı aşılmıştır.", "Uygun"))))</f>
        <v>%0,5 üzerindedir</v>
      </c>
      <c r="O4661" s="116" t="str">
        <f t="shared" si="1471"/>
        <v xml:space="preserve"> </v>
      </c>
      <c r="P4661" s="117"/>
      <c r="Q4661" s="118"/>
      <c r="R4661" s="119" t="str">
        <f t="shared" si="1472"/>
        <v/>
      </c>
      <c r="S4661" s="133">
        <f>IFERROR(IF(M4661&lt;=0.005,IF(F4661="",L4661,0),IF(F4661&lt;&gt;"",0,IF(P4661="",0,IF(P4661="H",0,IF(Q4661&lt;Veriler!$G$2,L4661*Veriler!$G$2,L4661*Q4661)))))," ")</f>
        <v>0</v>
      </c>
      <c r="T4661" s="133">
        <f>IF(Veriler!T4661&lt;=0.1, S4661, IF(AND(Veriler!T4661&gt;0.1, F4661="", P4661="E"), IF(Q4661&gt;Veriler!$G$2, Q4661*S4661, IF(Q4661&lt;Veriler!$G$2, Veriler!$G$2*S4661, Q4661*S4661)), 0))</f>
        <v>0</v>
      </c>
      <c r="U4661" s="133" t="str">
        <f t="shared" si="1473"/>
        <v xml:space="preserve"> </v>
      </c>
      <c r="V4661" s="134" t="str">
        <f>IFERROR(IF(O4661="%10 sınırı aşılmıştır.",L4661-T4661,IFERROR(IF(F4661="",IF(S4661=1,0,IF(L4661-S4661=0,"",L4661-S4661)),IF(Veriler!M4661="",L4661,IF(L4661*Veriler!M4661=0,"",L4661*Veriler!M4661))),L4661)),0)</f>
        <v/>
      </c>
      <c r="W4661" s="146"/>
      <c r="X4661" s="146"/>
      <c r="Y4661" s="146"/>
    </row>
    <row r="4662" spans="1:25" s="99" customFormat="1" ht="54.75" customHeight="1" x14ac:dyDescent="0.25">
      <c r="A4662" s="96">
        <f t="shared" si="1474"/>
        <v>3437</v>
      </c>
      <c r="B4662" s="175"/>
      <c r="C4662" s="176"/>
      <c r="D4662" s="113"/>
      <c r="E4662" s="115"/>
      <c r="F4662" s="174"/>
      <c r="G4662" s="114" t="str">
        <f t="shared" si="1469"/>
        <v/>
      </c>
      <c r="H4662" s="115"/>
      <c r="I4662" s="115"/>
      <c r="J4662" s="115"/>
      <c r="K4662" s="115"/>
      <c r="L4662" s="133" t="str">
        <f t="shared" si="1470"/>
        <v/>
      </c>
      <c r="M4662" s="116" t="str">
        <f>IF(L4662="", "", L4662/Veriler!$X$1)</f>
        <v/>
      </c>
      <c r="N4662" s="116" t="str">
        <f>IF(F4662&lt;&gt;"", "İthal Girdi", IF(Veriler!T4662="", "", IF(Veriler!S4662="H", "%0,5 üzerindedir", IF(Veriler!T4662&gt;0.1, "%10 sınırı aşılmıştır.", "Uygun"))))</f>
        <v>%0,5 üzerindedir</v>
      </c>
      <c r="O4662" s="116" t="str">
        <f t="shared" si="1471"/>
        <v xml:space="preserve"> </v>
      </c>
      <c r="P4662" s="117"/>
      <c r="Q4662" s="118"/>
      <c r="R4662" s="119" t="str">
        <f t="shared" si="1472"/>
        <v/>
      </c>
      <c r="S4662" s="133">
        <f>IFERROR(IF(M4662&lt;=0.005,IF(F4662="",L4662,0),IF(F4662&lt;&gt;"",0,IF(P4662="",0,IF(P4662="H",0,IF(Q4662&lt;Veriler!$G$2,L4662*Veriler!$G$2,L4662*Q4662)))))," ")</f>
        <v>0</v>
      </c>
      <c r="T4662" s="133">
        <f>IF(Veriler!T4662&lt;=0.1, S4662, IF(AND(Veriler!T4662&gt;0.1, F4662="", P4662="E"), IF(Q4662&gt;Veriler!$G$2, Q4662*S4662, IF(Q4662&lt;Veriler!$G$2, Veriler!$G$2*S4662, Q4662*S4662)), 0))</f>
        <v>0</v>
      </c>
      <c r="U4662" s="133" t="str">
        <f t="shared" si="1473"/>
        <v xml:space="preserve"> </v>
      </c>
      <c r="V4662" s="134" t="str">
        <f>IFERROR(IF(O4662="%10 sınırı aşılmıştır.",L4662-T4662,IFERROR(IF(F4662="",IF(S4662=1,0,IF(L4662-S4662=0,"",L4662-S4662)),IF(Veriler!M4662="",L4662,IF(L4662*Veriler!M4662=0,"",L4662*Veriler!M4662))),L4662)),0)</f>
        <v/>
      </c>
      <c r="W4662" s="146"/>
      <c r="X4662" s="146"/>
      <c r="Y4662" s="146"/>
    </row>
    <row r="4663" spans="1:25" s="99" customFormat="1" ht="54.75" customHeight="1" x14ac:dyDescent="0.25">
      <c r="A4663" s="96">
        <f t="shared" si="1474"/>
        <v>3438</v>
      </c>
      <c r="B4663" s="175"/>
      <c r="C4663" s="176"/>
      <c r="D4663" s="113"/>
      <c r="E4663" s="115"/>
      <c r="F4663" s="174"/>
      <c r="G4663" s="114" t="str">
        <f t="shared" si="1469"/>
        <v/>
      </c>
      <c r="H4663" s="115"/>
      <c r="I4663" s="115"/>
      <c r="J4663" s="115"/>
      <c r="K4663" s="115"/>
      <c r="L4663" s="133" t="str">
        <f t="shared" si="1470"/>
        <v/>
      </c>
      <c r="M4663" s="116" t="str">
        <f>IF(L4663="", "", L4663/Veriler!$X$1)</f>
        <v/>
      </c>
      <c r="N4663" s="116" t="str">
        <f>IF(F4663&lt;&gt;"", "İthal Girdi", IF(Veriler!T4663="", "", IF(Veriler!S4663="H", "%0,5 üzerindedir", IF(Veriler!T4663&gt;0.1, "%10 sınırı aşılmıştır.", "Uygun"))))</f>
        <v>%0,5 üzerindedir</v>
      </c>
      <c r="O4663" s="116" t="str">
        <f t="shared" si="1471"/>
        <v xml:space="preserve"> </v>
      </c>
      <c r="P4663" s="117"/>
      <c r="Q4663" s="118"/>
      <c r="R4663" s="119" t="str">
        <f t="shared" si="1472"/>
        <v/>
      </c>
      <c r="S4663" s="133">
        <f>IFERROR(IF(M4663&lt;=0.005,IF(F4663="",L4663,0),IF(F4663&lt;&gt;"",0,IF(P4663="",0,IF(P4663="H",0,IF(Q4663&lt;Veriler!$G$2,L4663*Veriler!$G$2,L4663*Q4663)))))," ")</f>
        <v>0</v>
      </c>
      <c r="T4663" s="133">
        <f>IF(Veriler!T4663&lt;=0.1, S4663, IF(AND(Veriler!T4663&gt;0.1, F4663="", P4663="E"), IF(Q4663&gt;Veriler!$G$2, Q4663*S4663, IF(Q4663&lt;Veriler!$G$2, Veriler!$G$2*S4663, Q4663*S4663)), 0))</f>
        <v>0</v>
      </c>
      <c r="U4663" s="133" t="str">
        <f t="shared" si="1473"/>
        <v xml:space="preserve"> </v>
      </c>
      <c r="V4663" s="134" t="str">
        <f>IFERROR(IF(O4663="%10 sınırı aşılmıştır.",L4663-T4663,IFERROR(IF(F4663="",IF(S4663=1,0,IF(L4663-S4663=0,"",L4663-S4663)),IF(Veriler!M4663="",L4663,IF(L4663*Veriler!M4663=0,"",L4663*Veriler!M4663))),L4663)),0)</f>
        <v/>
      </c>
      <c r="W4663" s="146"/>
      <c r="X4663" s="146"/>
      <c r="Y4663" s="146"/>
    </row>
    <row r="4664" spans="1:25" s="99" customFormat="1" ht="54.75" customHeight="1" x14ac:dyDescent="0.25">
      <c r="A4664" s="96">
        <f t="shared" si="1474"/>
        <v>3439</v>
      </c>
      <c r="B4664" s="175"/>
      <c r="C4664" s="176"/>
      <c r="D4664" s="113"/>
      <c r="E4664" s="115"/>
      <c r="F4664" s="174"/>
      <c r="G4664" s="114" t="str">
        <f t="shared" si="1469"/>
        <v/>
      </c>
      <c r="H4664" s="115"/>
      <c r="I4664" s="115"/>
      <c r="J4664" s="115"/>
      <c r="K4664" s="115"/>
      <c r="L4664" s="133" t="str">
        <f t="shared" si="1470"/>
        <v/>
      </c>
      <c r="M4664" s="116" t="str">
        <f>IF(L4664="", "", L4664/Veriler!$X$1)</f>
        <v/>
      </c>
      <c r="N4664" s="116" t="str">
        <f>IF(F4664&lt;&gt;"", "İthal Girdi", IF(Veriler!T4664="", "", IF(Veriler!S4664="H", "%0,5 üzerindedir", IF(Veriler!T4664&gt;0.1, "%10 sınırı aşılmıştır.", "Uygun"))))</f>
        <v>%0,5 üzerindedir</v>
      </c>
      <c r="O4664" s="116" t="str">
        <f t="shared" si="1471"/>
        <v xml:space="preserve"> </v>
      </c>
      <c r="P4664" s="117"/>
      <c r="Q4664" s="118"/>
      <c r="R4664" s="119" t="str">
        <f t="shared" si="1472"/>
        <v/>
      </c>
      <c r="S4664" s="133">
        <f>IFERROR(IF(M4664&lt;=0.005,IF(F4664="",L4664,0),IF(F4664&lt;&gt;"",0,IF(P4664="",0,IF(P4664="H",0,IF(Q4664&lt;Veriler!$G$2,L4664*Veriler!$G$2,L4664*Q4664)))))," ")</f>
        <v>0</v>
      </c>
      <c r="T4664" s="133">
        <f>IF(Veriler!T4664&lt;=0.1, S4664, IF(AND(Veriler!T4664&gt;0.1, F4664="", P4664="E"), IF(Q4664&gt;Veriler!$G$2, Q4664*S4664, IF(Q4664&lt;Veriler!$G$2, Veriler!$G$2*S4664, Q4664*S4664)), 0))</f>
        <v>0</v>
      </c>
      <c r="U4664" s="133" t="str">
        <f t="shared" si="1473"/>
        <v xml:space="preserve"> </v>
      </c>
      <c r="V4664" s="134" t="str">
        <f>IFERROR(IF(O4664="%10 sınırı aşılmıştır.",L4664-T4664,IFERROR(IF(F4664="",IF(S4664=1,0,IF(L4664-S4664=0,"",L4664-S4664)),IF(Veriler!M4664="",L4664,IF(L4664*Veriler!M4664=0,"",L4664*Veriler!M4664))),L4664)),0)</f>
        <v/>
      </c>
      <c r="W4664" s="146"/>
      <c r="X4664" s="146"/>
      <c r="Y4664" s="146"/>
    </row>
    <row r="4665" spans="1:25" s="99" customFormat="1" ht="54.75" customHeight="1" x14ac:dyDescent="0.25">
      <c r="A4665" s="96">
        <f t="shared" si="1474"/>
        <v>3440</v>
      </c>
      <c r="B4665" s="175"/>
      <c r="C4665" s="176"/>
      <c r="D4665" s="113"/>
      <c r="E4665" s="115"/>
      <c r="F4665" s="174"/>
      <c r="G4665" s="114" t="str">
        <f t="shared" si="1469"/>
        <v/>
      </c>
      <c r="H4665" s="115"/>
      <c r="I4665" s="115"/>
      <c r="J4665" s="115"/>
      <c r="K4665" s="115"/>
      <c r="L4665" s="133" t="str">
        <f t="shared" si="1470"/>
        <v/>
      </c>
      <c r="M4665" s="116" t="str">
        <f>IF(L4665="", "", L4665/Veriler!$X$1)</f>
        <v/>
      </c>
      <c r="N4665" s="116" t="str">
        <f>IF(F4665&lt;&gt;"", "İthal Girdi", IF(Veriler!T4665="", "", IF(Veriler!S4665="H", "%0,5 üzerindedir", IF(Veriler!T4665&gt;0.1, "%10 sınırı aşılmıştır.", "Uygun"))))</f>
        <v>%0,5 üzerindedir</v>
      </c>
      <c r="O4665" s="116" t="str">
        <f t="shared" si="1471"/>
        <v xml:space="preserve"> </v>
      </c>
      <c r="P4665" s="117"/>
      <c r="Q4665" s="118"/>
      <c r="R4665" s="119" t="str">
        <f t="shared" si="1472"/>
        <v/>
      </c>
      <c r="S4665" s="133">
        <f>IFERROR(IF(M4665&lt;=0.005,IF(F4665="",L4665,0),IF(F4665&lt;&gt;"",0,IF(P4665="",0,IF(P4665="H",0,IF(Q4665&lt;Veriler!$G$2,L4665*Veriler!$G$2,L4665*Q4665)))))," ")</f>
        <v>0</v>
      </c>
      <c r="T4665" s="133">
        <f>IF(Veriler!T4665&lt;=0.1, S4665, IF(AND(Veriler!T4665&gt;0.1, F4665="", P4665="E"), IF(Q4665&gt;Veriler!$G$2, Q4665*S4665, IF(Q4665&lt;Veriler!$G$2, Veriler!$G$2*S4665, Q4665*S4665)), 0))</f>
        <v>0</v>
      </c>
      <c r="U4665" s="133" t="str">
        <f t="shared" si="1473"/>
        <v xml:space="preserve"> </v>
      </c>
      <c r="V4665" s="134" t="str">
        <f>IFERROR(IF(O4665="%10 sınırı aşılmıştır.",L4665-T4665,IFERROR(IF(F4665="",IF(S4665=1,0,IF(L4665-S4665=0,"",L4665-S4665)),IF(Veriler!M4665="",L4665,IF(L4665*Veriler!M4665=0,"",L4665*Veriler!M4665))),L4665)),0)</f>
        <v/>
      </c>
      <c r="W4665" s="146"/>
      <c r="X4665" s="146"/>
      <c r="Y4665" s="146"/>
    </row>
    <row r="4666" spans="1:25" s="99" customFormat="1" ht="54.75" customHeight="1" x14ac:dyDescent="0.25">
      <c r="A4666" s="96">
        <f t="shared" si="1474"/>
        <v>3441</v>
      </c>
      <c r="B4666" s="175"/>
      <c r="C4666" s="176"/>
      <c r="D4666" s="113"/>
      <c r="E4666" s="115"/>
      <c r="F4666" s="174"/>
      <c r="G4666" s="114" t="str">
        <f t="shared" si="1469"/>
        <v/>
      </c>
      <c r="H4666" s="115"/>
      <c r="I4666" s="115"/>
      <c r="J4666" s="115"/>
      <c r="K4666" s="115"/>
      <c r="L4666" s="133" t="str">
        <f t="shared" si="1470"/>
        <v/>
      </c>
      <c r="M4666" s="116" t="str">
        <f>IF(L4666="", "", L4666/Veriler!$X$1)</f>
        <v/>
      </c>
      <c r="N4666" s="116" t="str">
        <f>IF(F4666&lt;&gt;"", "İthal Girdi", IF(Veriler!T4666="", "", IF(Veriler!S4666="H", "%0,5 üzerindedir", IF(Veriler!T4666&gt;0.1, "%10 sınırı aşılmıştır.", "Uygun"))))</f>
        <v>%0,5 üzerindedir</v>
      </c>
      <c r="O4666" s="116" t="str">
        <f t="shared" si="1471"/>
        <v xml:space="preserve"> </v>
      </c>
      <c r="P4666" s="117"/>
      <c r="Q4666" s="118"/>
      <c r="R4666" s="119" t="str">
        <f t="shared" si="1472"/>
        <v/>
      </c>
      <c r="S4666" s="133">
        <f>IFERROR(IF(M4666&lt;=0.005,IF(F4666="",L4666,0),IF(F4666&lt;&gt;"",0,IF(P4666="",0,IF(P4666="H",0,IF(Q4666&lt;Veriler!$G$2,L4666*Veriler!$G$2,L4666*Q4666)))))," ")</f>
        <v>0</v>
      </c>
      <c r="T4666" s="133">
        <f>IF(Veriler!T4666&lt;=0.1, S4666, IF(AND(Veriler!T4666&gt;0.1, F4666="", P4666="E"), IF(Q4666&gt;Veriler!$G$2, Q4666*S4666, IF(Q4666&lt;Veriler!$G$2, Veriler!$G$2*S4666, Q4666*S4666)), 0))</f>
        <v>0</v>
      </c>
      <c r="U4666" s="133" t="str">
        <f t="shared" si="1473"/>
        <v xml:space="preserve"> </v>
      </c>
      <c r="V4666" s="134" t="str">
        <f>IFERROR(IF(O4666="%10 sınırı aşılmıştır.",L4666-T4666,IFERROR(IF(F4666="",IF(S4666=1,0,IF(L4666-S4666=0,"",L4666-S4666)),IF(Veriler!M4666="",L4666,IF(L4666*Veriler!M4666=0,"",L4666*Veriler!M4666))),L4666)),0)</f>
        <v/>
      </c>
      <c r="W4666" s="146"/>
      <c r="X4666" s="146"/>
      <c r="Y4666" s="146"/>
    </row>
    <row r="4667" spans="1:25" s="99" customFormat="1" ht="54.75" customHeight="1" x14ac:dyDescent="0.25">
      <c r="A4667" s="96">
        <f t="shared" si="1474"/>
        <v>3442</v>
      </c>
      <c r="B4667" s="175"/>
      <c r="C4667" s="176"/>
      <c r="D4667" s="113"/>
      <c r="E4667" s="115"/>
      <c r="F4667" s="174"/>
      <c r="G4667" s="114" t="str">
        <f t="shared" si="1469"/>
        <v/>
      </c>
      <c r="H4667" s="115"/>
      <c r="I4667" s="115"/>
      <c r="J4667" s="115"/>
      <c r="K4667" s="115"/>
      <c r="L4667" s="133" t="str">
        <f t="shared" si="1470"/>
        <v/>
      </c>
      <c r="M4667" s="116" t="str">
        <f>IF(L4667="", "", L4667/Veriler!$X$1)</f>
        <v/>
      </c>
      <c r="N4667" s="116" t="str">
        <f>IF(F4667&lt;&gt;"", "İthal Girdi", IF(Veriler!T4667="", "", IF(Veriler!S4667="H", "%0,5 üzerindedir", IF(Veriler!T4667&gt;0.1, "%10 sınırı aşılmıştır.", "Uygun"))))</f>
        <v>%0,5 üzerindedir</v>
      </c>
      <c r="O4667" s="116" t="str">
        <f t="shared" si="1471"/>
        <v xml:space="preserve"> </v>
      </c>
      <c r="P4667" s="117"/>
      <c r="Q4667" s="118"/>
      <c r="R4667" s="119" t="str">
        <f t="shared" si="1472"/>
        <v/>
      </c>
      <c r="S4667" s="133">
        <f>IFERROR(IF(M4667&lt;=0.005,IF(F4667="",L4667,0),IF(F4667&lt;&gt;"",0,IF(P4667="",0,IF(P4667="H",0,IF(Q4667&lt;Veriler!$G$2,L4667*Veriler!$G$2,L4667*Q4667)))))," ")</f>
        <v>0</v>
      </c>
      <c r="T4667" s="133">
        <f>IF(Veriler!T4667&lt;=0.1, S4667, IF(AND(Veriler!T4667&gt;0.1, F4667="", P4667="E"), IF(Q4667&gt;Veriler!$G$2, Q4667*S4667, IF(Q4667&lt;Veriler!$G$2, Veriler!$G$2*S4667, Q4667*S4667)), 0))</f>
        <v>0</v>
      </c>
      <c r="U4667" s="133" t="str">
        <f t="shared" si="1473"/>
        <v xml:space="preserve"> </v>
      </c>
      <c r="V4667" s="134" t="str">
        <f>IFERROR(IF(O4667="%10 sınırı aşılmıştır.",L4667-T4667,IFERROR(IF(F4667="",IF(S4667=1,0,IF(L4667-S4667=0,"",L4667-S4667)),IF(Veriler!M4667="",L4667,IF(L4667*Veriler!M4667=0,"",L4667*Veriler!M4667))),L4667)),0)</f>
        <v/>
      </c>
      <c r="W4667" s="146"/>
      <c r="X4667" s="146"/>
      <c r="Y4667" s="146"/>
    </row>
    <row r="4668" spans="1:25" s="99" customFormat="1" ht="54.75" customHeight="1" x14ac:dyDescent="0.25">
      <c r="A4668" s="96">
        <f t="shared" si="1474"/>
        <v>3443</v>
      </c>
      <c r="B4668" s="175"/>
      <c r="C4668" s="176"/>
      <c r="D4668" s="113"/>
      <c r="E4668" s="115"/>
      <c r="F4668" s="174"/>
      <c r="G4668" s="114" t="str">
        <f t="shared" si="1469"/>
        <v/>
      </c>
      <c r="H4668" s="115"/>
      <c r="I4668" s="115"/>
      <c r="J4668" s="115"/>
      <c r="K4668" s="115"/>
      <c r="L4668" s="133" t="str">
        <f t="shared" si="1470"/>
        <v/>
      </c>
      <c r="M4668" s="116" t="str">
        <f>IF(L4668="", "", L4668/Veriler!$X$1)</f>
        <v/>
      </c>
      <c r="N4668" s="116" t="str">
        <f>IF(F4668&lt;&gt;"", "İthal Girdi", IF(Veriler!T4668="", "", IF(Veriler!S4668="H", "%0,5 üzerindedir", IF(Veriler!T4668&gt;0.1, "%10 sınırı aşılmıştır.", "Uygun"))))</f>
        <v>%0,5 üzerindedir</v>
      </c>
      <c r="O4668" s="116" t="str">
        <f t="shared" si="1471"/>
        <v xml:space="preserve"> </v>
      </c>
      <c r="P4668" s="117"/>
      <c r="Q4668" s="118"/>
      <c r="R4668" s="119" t="str">
        <f t="shared" si="1472"/>
        <v/>
      </c>
      <c r="S4668" s="133">
        <f>IFERROR(IF(M4668&lt;=0.005,IF(F4668="",L4668,0),IF(F4668&lt;&gt;"",0,IF(P4668="",0,IF(P4668="H",0,IF(Q4668&lt;Veriler!$G$2,L4668*Veriler!$G$2,L4668*Q4668)))))," ")</f>
        <v>0</v>
      </c>
      <c r="T4668" s="133">
        <f>IF(Veriler!T4668&lt;=0.1, S4668, IF(AND(Veriler!T4668&gt;0.1, F4668="", P4668="E"), IF(Q4668&gt;Veriler!$G$2, Q4668*S4668, IF(Q4668&lt;Veriler!$G$2, Veriler!$G$2*S4668, Q4668*S4668)), 0))</f>
        <v>0</v>
      </c>
      <c r="U4668" s="133" t="str">
        <f t="shared" si="1473"/>
        <v xml:space="preserve"> </v>
      </c>
      <c r="V4668" s="134" t="str">
        <f>IFERROR(IF(O4668="%10 sınırı aşılmıştır.",L4668-T4668,IFERROR(IF(F4668="",IF(S4668=1,0,IF(L4668-S4668=0,"",L4668-S4668)),IF(Veriler!M4668="",L4668,IF(L4668*Veriler!M4668=0,"",L4668*Veriler!M4668))),L4668)),0)</f>
        <v/>
      </c>
      <c r="W4668" s="146"/>
      <c r="X4668" s="146"/>
      <c r="Y4668" s="146"/>
    </row>
    <row r="4669" spans="1:25" s="99" customFormat="1" ht="54.75" customHeight="1" x14ac:dyDescent="0.25">
      <c r="A4669" s="96">
        <f t="shared" si="1474"/>
        <v>3444</v>
      </c>
      <c r="B4669" s="175"/>
      <c r="C4669" s="176"/>
      <c r="D4669" s="113"/>
      <c r="E4669" s="115"/>
      <c r="F4669" s="174"/>
      <c r="G4669" s="114" t="str">
        <f t="shared" si="1469"/>
        <v/>
      </c>
      <c r="H4669" s="115"/>
      <c r="I4669" s="115"/>
      <c r="J4669" s="115"/>
      <c r="K4669" s="115"/>
      <c r="L4669" s="133" t="str">
        <f t="shared" si="1470"/>
        <v/>
      </c>
      <c r="M4669" s="116" t="str">
        <f>IF(L4669="", "", L4669/Veriler!$X$1)</f>
        <v/>
      </c>
      <c r="N4669" s="116" t="str">
        <f>IF(F4669&lt;&gt;"", "İthal Girdi", IF(Veriler!T4669="", "", IF(Veriler!S4669="H", "%0,5 üzerindedir", IF(Veriler!T4669&gt;0.1, "%10 sınırı aşılmıştır.", "Uygun"))))</f>
        <v>%0,5 üzerindedir</v>
      </c>
      <c r="O4669" s="116" t="str">
        <f t="shared" si="1471"/>
        <v xml:space="preserve"> </v>
      </c>
      <c r="P4669" s="117"/>
      <c r="Q4669" s="118"/>
      <c r="R4669" s="119" t="str">
        <f t="shared" si="1472"/>
        <v/>
      </c>
      <c r="S4669" s="133">
        <f>IFERROR(IF(M4669&lt;=0.005,IF(F4669="",L4669,0),IF(F4669&lt;&gt;"",0,IF(P4669="",0,IF(P4669="H",0,IF(Q4669&lt;Veriler!$G$2,L4669*Veriler!$G$2,L4669*Q4669)))))," ")</f>
        <v>0</v>
      </c>
      <c r="T4669" s="133">
        <f>IF(Veriler!T4669&lt;=0.1, S4669, IF(AND(Veriler!T4669&gt;0.1, F4669="", P4669="E"), IF(Q4669&gt;Veriler!$G$2, Q4669*S4669, IF(Q4669&lt;Veriler!$G$2, Veriler!$G$2*S4669, Q4669*S4669)), 0))</f>
        <v>0</v>
      </c>
      <c r="U4669" s="133" t="str">
        <f t="shared" si="1473"/>
        <v xml:space="preserve"> </v>
      </c>
      <c r="V4669" s="134" t="str">
        <f>IFERROR(IF(O4669="%10 sınırı aşılmıştır.",L4669-T4669,IFERROR(IF(F4669="",IF(S4669=1,0,IF(L4669-S4669=0,"",L4669-S4669)),IF(Veriler!M4669="",L4669,IF(L4669*Veriler!M4669=0,"",L4669*Veriler!M4669))),L4669)),0)</f>
        <v/>
      </c>
      <c r="W4669" s="146"/>
      <c r="X4669" s="146"/>
      <c r="Y4669" s="146"/>
    </row>
    <row r="4670" spans="1:25" s="99" customFormat="1" ht="24" customHeight="1" x14ac:dyDescent="0.25">
      <c r="A4670" s="103"/>
      <c r="B4670" s="104"/>
      <c r="C4670" s="104"/>
      <c r="D4670" s="104"/>
      <c r="E4670" s="103"/>
      <c r="F4670" s="135"/>
      <c r="G4670" s="157"/>
      <c r="H4670" s="103"/>
      <c r="I4670" s="103"/>
      <c r="J4670" s="103"/>
      <c r="K4670" s="103"/>
      <c r="L4670" s="136">
        <f>SUM(L4641:L4654,L4656:L4669)</f>
        <v>0</v>
      </c>
      <c r="M4670" s="158"/>
      <c r="N4670" s="158"/>
      <c r="O4670" s="158"/>
      <c r="P4670" s="105"/>
      <c r="Q4670" s="106"/>
      <c r="R4670" s="159"/>
      <c r="S4670" s="160"/>
      <c r="T4670" s="160"/>
      <c r="U4670" s="160"/>
      <c r="V4670" s="160"/>
      <c r="W4670" s="146"/>
      <c r="X4670" s="146"/>
      <c r="Y4670" s="146"/>
    </row>
    <row r="4671" spans="1:25" s="99" customFormat="1" ht="31.5" customHeight="1" x14ac:dyDescent="0.25">
      <c r="A4671" s="103"/>
      <c r="B4671" s="104"/>
      <c r="C4671" s="104"/>
      <c r="D4671" s="104"/>
      <c r="E4671" s="103"/>
      <c r="F4671" s="135"/>
      <c r="G4671" s="157"/>
      <c r="H4671" s="103"/>
      <c r="I4671" s="103"/>
      <c r="J4671" s="103"/>
      <c r="K4671" s="103"/>
      <c r="L4671" s="161"/>
      <c r="M4671" s="158"/>
      <c r="N4671" s="158"/>
      <c r="O4671" s="158"/>
      <c r="P4671" s="105"/>
      <c r="Q4671" s="106"/>
      <c r="R4671" s="159"/>
      <c r="S4671" s="162" t="s">
        <v>57</v>
      </c>
      <c r="T4671" s="162" t="s">
        <v>57</v>
      </c>
      <c r="U4671" s="162" t="s">
        <v>57</v>
      </c>
      <c r="V4671" s="163" t="s">
        <v>58</v>
      </c>
      <c r="W4671" s="146"/>
      <c r="X4671" s="146"/>
      <c r="Y4671" s="146"/>
    </row>
    <row r="4672" spans="1:25" s="99" customFormat="1" ht="58.5" customHeight="1" x14ac:dyDescent="0.25">
      <c r="A4672" s="185" t="s">
        <v>59</v>
      </c>
      <c r="B4672" s="180"/>
      <c r="C4672" s="180"/>
      <c r="D4672" s="180"/>
      <c r="E4672" s="180"/>
      <c r="F4672" s="180"/>
      <c r="G4672" s="180"/>
      <c r="H4672" s="180"/>
      <c r="I4672" s="180"/>
      <c r="J4672" s="180"/>
      <c r="K4672" s="180"/>
      <c r="L4672" s="180"/>
      <c r="M4672" s="180"/>
      <c r="N4672" s="180"/>
      <c r="O4672" s="180"/>
      <c r="P4672" s="180"/>
      <c r="Q4672" s="180"/>
      <c r="R4672" s="176"/>
      <c r="S4672" s="137">
        <f>SUM(S4634,S4641:S4654,S4656:S4669)</f>
        <v>0</v>
      </c>
      <c r="T4672" s="137" t="str">
        <f>IF(SUM(T4641:T4654,T4656:T4669)=0," ",SUM(T4641:T4654,T4656:T4669))</f>
        <v xml:space="preserve"> </v>
      </c>
      <c r="U4672" s="137" t="str">
        <f>IF(SUM(U4641:U4654,U4656:U4669)=0," ",SUM(U4641:U4654,U4656:U4669))</f>
        <v xml:space="preserve"> </v>
      </c>
      <c r="V4672" s="137" t="str">
        <f>IF(SUM(V4641:V4654,V4656:V4669)=0," ",SUM(V4641:V4654,V4656:V4669))</f>
        <v xml:space="preserve"> </v>
      </c>
      <c r="W4672" s="146"/>
      <c r="X4672" s="164">
        <f>SUM(U4641:U4654,U4656:U4669)</f>
        <v>0</v>
      </c>
      <c r="Y4672" s="164">
        <f>SUM(V4641:V4654,V4656:V4669)</f>
        <v>0</v>
      </c>
    </row>
    <row r="4673" spans="1:25" x14ac:dyDescent="0.3">
      <c r="A4673" s="34"/>
      <c r="G4673" s="146"/>
      <c r="L4673" s="146"/>
      <c r="M4673" s="146"/>
      <c r="N4673" s="146"/>
      <c r="O4673" s="146"/>
      <c r="R4673" s="146"/>
      <c r="S4673" s="146"/>
      <c r="T4673" s="146"/>
      <c r="U4673" s="146"/>
      <c r="V4673" s="146"/>
      <c r="W4673" s="146"/>
      <c r="X4673" s="146"/>
      <c r="Y4673" s="146"/>
    </row>
    <row r="4674" spans="1:25" x14ac:dyDescent="0.3">
      <c r="A4674" s="186" t="s">
        <v>60</v>
      </c>
      <c r="B4674" s="187"/>
      <c r="C4674" s="187"/>
      <c r="D4674" s="187"/>
      <c r="E4674" s="187"/>
      <c r="F4674" s="187"/>
      <c r="G4674" s="187"/>
      <c r="H4674" s="187"/>
      <c r="I4674" s="187"/>
      <c r="J4674" s="187"/>
      <c r="K4674" s="187"/>
      <c r="L4674" s="187"/>
      <c r="M4674" s="187"/>
      <c r="N4674" s="187"/>
      <c r="O4674" s="187"/>
      <c r="P4674" s="187"/>
      <c r="Q4674" s="187"/>
      <c r="R4674" s="187"/>
      <c r="S4674" s="187"/>
      <c r="T4674" s="187"/>
      <c r="U4674" s="187"/>
      <c r="V4674" s="187"/>
      <c r="W4674" s="146"/>
      <c r="X4674" s="146"/>
      <c r="Y4674" s="146"/>
    </row>
    <row r="4675" spans="1:25" s="99" customFormat="1" ht="41.25" customHeight="1" x14ac:dyDescent="0.25">
      <c r="A4675" s="189" t="s">
        <v>38</v>
      </c>
      <c r="B4675" s="180"/>
      <c r="C4675" s="180"/>
      <c r="D4675" s="180"/>
      <c r="E4675" s="180"/>
      <c r="F4675" s="180"/>
      <c r="G4675" s="180"/>
      <c r="H4675" s="180"/>
      <c r="I4675" s="180"/>
      <c r="J4675" s="180"/>
      <c r="K4675" s="180"/>
      <c r="L4675" s="180"/>
      <c r="M4675" s="180"/>
      <c r="N4675" s="180"/>
      <c r="O4675" s="180"/>
      <c r="P4675" s="180"/>
      <c r="Q4675" s="180"/>
      <c r="R4675" s="180"/>
      <c r="S4675" s="180"/>
      <c r="T4675" s="180"/>
      <c r="U4675" s="180"/>
      <c r="V4675" s="176"/>
      <c r="W4675" s="146"/>
      <c r="X4675" s="146"/>
      <c r="Y4675" s="146"/>
    </row>
    <row r="4676" spans="1:25" s="100" customFormat="1" ht="35.25" customHeight="1" x14ac:dyDescent="0.25">
      <c r="A4676" s="179" t="s">
        <v>39</v>
      </c>
      <c r="B4676" s="180"/>
      <c r="C4676" s="180"/>
      <c r="D4676" s="180"/>
      <c r="E4676" s="180"/>
      <c r="F4676" s="180"/>
      <c r="G4676" s="180"/>
      <c r="H4676" s="180"/>
      <c r="I4676" s="180"/>
      <c r="J4676" s="180"/>
      <c r="K4676" s="180"/>
      <c r="L4676" s="180"/>
      <c r="M4676" s="180"/>
      <c r="N4676" s="180"/>
      <c r="O4676" s="180"/>
      <c r="P4676" s="180"/>
      <c r="Q4676" s="180"/>
      <c r="R4676" s="176"/>
      <c r="S4676" s="147"/>
      <c r="T4676" s="148"/>
      <c r="U4676" s="149" t="s">
        <v>40</v>
      </c>
      <c r="V4676" s="150">
        <f>V4638+1</f>
        <v>124</v>
      </c>
      <c r="W4676" s="146"/>
      <c r="X4676" s="146"/>
      <c r="Y4676" s="146"/>
    </row>
    <row r="4677" spans="1:25" s="99" customFormat="1" ht="81" customHeight="1" x14ac:dyDescent="0.25">
      <c r="A4677" s="110" t="s">
        <v>3</v>
      </c>
      <c r="B4677" s="188" t="s">
        <v>41</v>
      </c>
      <c r="C4677" s="176"/>
      <c r="D4677" s="111" t="s">
        <v>42</v>
      </c>
      <c r="E4677" s="110" t="s">
        <v>324</v>
      </c>
      <c r="F4677" s="111" t="s">
        <v>325</v>
      </c>
      <c r="G4677" s="151" t="s">
        <v>43</v>
      </c>
      <c r="H4677" s="110" t="s">
        <v>44</v>
      </c>
      <c r="I4677" s="110" t="s">
        <v>8</v>
      </c>
      <c r="J4677" s="110" t="s">
        <v>45</v>
      </c>
      <c r="K4677" s="110" t="s">
        <v>46</v>
      </c>
      <c r="L4677" s="152" t="s">
        <v>47</v>
      </c>
      <c r="M4677" s="153" t="s">
        <v>48</v>
      </c>
      <c r="N4677" s="154" t="s">
        <v>49</v>
      </c>
      <c r="O4677" s="154" t="s">
        <v>49</v>
      </c>
      <c r="P4677" s="112" t="s">
        <v>50</v>
      </c>
      <c r="Q4677" s="110" t="s">
        <v>51</v>
      </c>
      <c r="R4677" s="155" t="s">
        <v>52</v>
      </c>
      <c r="S4677" s="156" t="s">
        <v>53</v>
      </c>
      <c r="T4677" s="156" t="s">
        <v>54</v>
      </c>
      <c r="U4677" s="152" t="s">
        <v>54</v>
      </c>
      <c r="V4677" s="152" t="s">
        <v>55</v>
      </c>
      <c r="W4677" s="146"/>
      <c r="X4677" s="146"/>
      <c r="Y4677" s="146"/>
    </row>
    <row r="4678" spans="1:25" s="99" customFormat="1" ht="45" customHeight="1" x14ac:dyDescent="0.25">
      <c r="A4678" s="101"/>
      <c r="B4678" s="177" t="s">
        <v>56</v>
      </c>
      <c r="C4678" s="178"/>
      <c r="D4678" s="102"/>
      <c r="E4678" s="170"/>
      <c r="F4678" s="102"/>
      <c r="G4678" s="95"/>
      <c r="H4678" s="102"/>
      <c r="I4678" s="102"/>
      <c r="J4678" s="102"/>
      <c r="K4678" s="102"/>
      <c r="L4678" s="95"/>
      <c r="M4678" s="95"/>
      <c r="N4678" s="95"/>
      <c r="O4678" s="95"/>
      <c r="P4678" s="102"/>
      <c r="Q4678" s="102"/>
      <c r="R4678" s="190"/>
      <c r="S4678" s="184"/>
      <c r="T4678" s="95"/>
      <c r="U4678" s="95"/>
      <c r="V4678" s="95"/>
      <c r="W4678" s="146"/>
      <c r="X4678" s="146"/>
      <c r="Y4678" s="146"/>
    </row>
    <row r="4679" spans="1:25" s="99" customFormat="1" ht="54.75" customHeight="1" x14ac:dyDescent="0.25">
      <c r="A4679" s="96">
        <f>A4669+1</f>
        <v>3445</v>
      </c>
      <c r="B4679" s="181"/>
      <c r="C4679" s="182"/>
      <c r="D4679" s="113"/>
      <c r="E4679" s="115"/>
      <c r="F4679" s="174"/>
      <c r="G4679" s="114" t="str">
        <f t="shared" ref="G4679:G4692" si="1475">IF(AND(F4679&lt;&gt;"",V4679&lt;&gt;"",L4679&lt;&gt;0),V4679/L4679,"")</f>
        <v/>
      </c>
      <c r="H4679" s="115"/>
      <c r="I4679" s="115"/>
      <c r="J4679" s="115"/>
      <c r="K4679" s="115"/>
      <c r="L4679" s="133" t="str">
        <f t="shared" ref="L4679:L4692" si="1476">IF(AND(H4679&lt;&gt;0, J4679&lt;&gt;0, K4679&lt;&gt;0), H4679*J4679*K4679, "")</f>
        <v/>
      </c>
      <c r="M4679" s="116" t="str">
        <f>IF(L4679="", "", L4679/Veriler!$X$1)</f>
        <v/>
      </c>
      <c r="N4679" s="116" t="str">
        <f>IF(F4679&lt;&gt;"", "İthal Girdi", IF(Veriler!T4679="", "", IF(Veriler!S4679="H", "%0,5 üzerindedir", IF(Veriler!T4679&gt;0.1, "%10 sınırı aşılmıştır.", "Uygun"))))</f>
        <v>%0,5 üzerindedir</v>
      </c>
      <c r="O4679" s="116" t="str">
        <f t="shared" ref="O4679:O4692" si="1477">IF(M4679=""," ",N4679)</f>
        <v xml:space="preserve"> </v>
      </c>
      <c r="P4679" s="117"/>
      <c r="Q4679" s="118"/>
      <c r="R4679" s="119" t="str">
        <f t="shared" ref="R4679:R4692" si="1478">IFERROR(IF(AND(T4679&lt;&gt;"",L4679&lt;&gt;"",L4679&lt;&gt;0,T4679&lt;&gt;0),T4679/L4679,"")," ")</f>
        <v/>
      </c>
      <c r="S4679" s="133">
        <f>IFERROR(IF(M4679&lt;=0.005,IF(F4679="",L4679,0),IF(F4679&lt;&gt;"",0,IF(P4679="",0,IF(P4679="H",0,IF(Q4679&lt;Veriler!$G$2,L4679*Veriler!$G$2,L4679*Q4679)))))," ")</f>
        <v>0</v>
      </c>
      <c r="T4679" s="133">
        <f>IF(Veriler!T4679&lt;=0.1, S4679, IF(AND(Veriler!T4679&gt;0.1, F4679="", P4679="E"), IF(Q4679&gt;Veriler!$G$2, Q4679*S4679, IF(Q4679&lt;Veriler!$G$2, Veriler!$G$2*S4679, Q4679*S4679)), 0))</f>
        <v>0</v>
      </c>
      <c r="U4679" s="133" t="str">
        <f t="shared" ref="U4679:U4692" si="1479">IF(T4679=0," ",T4679)</f>
        <v xml:space="preserve"> </v>
      </c>
      <c r="V4679" s="134" t="str">
        <f>IFERROR(IF(O4679="%10 sınırı aşılmıştır.",L4679-T4679,IFERROR(IF(F4679="",IF(S4679=1,0,IF(L4679-S4679=0,"",L4679-S4679)),IF(Veriler!M4679="",L4679,IF(L4679*Veriler!M4679=0,"",L4679*Veriler!M4679))),L4679)),0)</f>
        <v/>
      </c>
      <c r="W4679" s="146"/>
      <c r="X4679" s="146"/>
      <c r="Y4679" s="146"/>
    </row>
    <row r="4680" spans="1:25" s="99" customFormat="1" ht="54.75" customHeight="1" x14ac:dyDescent="0.25">
      <c r="A4680" s="96">
        <f t="shared" ref="A4680:A4692" si="1480">A4679+1</f>
        <v>3446</v>
      </c>
      <c r="B4680" s="175"/>
      <c r="C4680" s="176"/>
      <c r="D4680" s="113"/>
      <c r="E4680" s="115"/>
      <c r="F4680" s="174"/>
      <c r="G4680" s="114" t="str">
        <f t="shared" si="1475"/>
        <v/>
      </c>
      <c r="H4680" s="115"/>
      <c r="I4680" s="115"/>
      <c r="J4680" s="115"/>
      <c r="K4680" s="115"/>
      <c r="L4680" s="133" t="str">
        <f t="shared" si="1476"/>
        <v/>
      </c>
      <c r="M4680" s="116" t="str">
        <f>IF(L4680="", "", L4680/Veriler!$X$1)</f>
        <v/>
      </c>
      <c r="N4680" s="116" t="str">
        <f>IF(F4680&lt;&gt;"", "İthal Girdi", IF(Veriler!T4680="", "", IF(Veriler!S4680="H", "%0,5 üzerindedir", IF(Veriler!T4680&gt;0.1, "%10 sınırı aşılmıştır.", "Uygun"))))</f>
        <v>%0,5 üzerindedir</v>
      </c>
      <c r="O4680" s="116" t="str">
        <f t="shared" si="1477"/>
        <v xml:space="preserve"> </v>
      </c>
      <c r="P4680" s="117"/>
      <c r="Q4680" s="118"/>
      <c r="R4680" s="119" t="str">
        <f t="shared" si="1478"/>
        <v/>
      </c>
      <c r="S4680" s="133">
        <f>IFERROR(IF(M4680&lt;=0.005,IF(F4680="",L4680,0),IF(F4680&lt;&gt;"",0,IF(P4680="",0,IF(P4680="H",0,IF(Q4680&lt;Veriler!$G$2,L4680*Veriler!$G$2,L4680*Q4680)))))," ")</f>
        <v>0</v>
      </c>
      <c r="T4680" s="133">
        <f>IF(Veriler!T4680&lt;=0.1, S4680, IF(AND(Veriler!T4680&gt;0.1, F4680="", P4680="E"), IF(Q4680&gt;Veriler!$G$2, Q4680*S4680, IF(Q4680&lt;Veriler!$G$2, Veriler!$G$2*S4680, Q4680*S4680)), 0))</f>
        <v>0</v>
      </c>
      <c r="U4680" s="133" t="str">
        <f t="shared" si="1479"/>
        <v xml:space="preserve"> </v>
      </c>
      <c r="V4680" s="134" t="str">
        <f>IFERROR(IF(O4680="%10 sınırı aşılmıştır.",L4680-T4680,IFERROR(IF(F4680="",IF(S4680=1,0,IF(L4680-S4680=0,"",L4680-S4680)),IF(Veriler!M4680="",L4680,IF(L4680*Veriler!M4680=0,"",L4680*Veriler!M4680))),L4680)),0)</f>
        <v/>
      </c>
      <c r="W4680" s="146"/>
      <c r="X4680" s="146"/>
      <c r="Y4680" s="146"/>
    </row>
    <row r="4681" spans="1:25" s="99" customFormat="1" ht="54.75" customHeight="1" x14ac:dyDescent="0.25">
      <c r="A4681" s="96">
        <f t="shared" si="1480"/>
        <v>3447</v>
      </c>
      <c r="B4681" s="175"/>
      <c r="C4681" s="176"/>
      <c r="D4681" s="113"/>
      <c r="E4681" s="115"/>
      <c r="F4681" s="174"/>
      <c r="G4681" s="114" t="str">
        <f t="shared" si="1475"/>
        <v/>
      </c>
      <c r="H4681" s="115"/>
      <c r="I4681" s="115"/>
      <c r="J4681" s="115"/>
      <c r="K4681" s="115"/>
      <c r="L4681" s="133" t="str">
        <f t="shared" si="1476"/>
        <v/>
      </c>
      <c r="M4681" s="116" t="str">
        <f>IF(L4681="", "", L4681/Veriler!$X$1)</f>
        <v/>
      </c>
      <c r="N4681" s="116" t="str">
        <f>IF(F4681&lt;&gt;"", "İthal Girdi", IF(Veriler!T4681="", "", IF(Veriler!S4681="H", "%0,5 üzerindedir", IF(Veriler!T4681&gt;0.1, "%10 sınırı aşılmıştır.", "Uygun"))))</f>
        <v>%0,5 üzerindedir</v>
      </c>
      <c r="O4681" s="116" t="str">
        <f t="shared" si="1477"/>
        <v xml:space="preserve"> </v>
      </c>
      <c r="P4681" s="117"/>
      <c r="Q4681" s="118"/>
      <c r="R4681" s="119" t="str">
        <f t="shared" si="1478"/>
        <v/>
      </c>
      <c r="S4681" s="133">
        <f>IFERROR(IF(M4681&lt;=0.005,IF(F4681="",L4681,0),IF(F4681&lt;&gt;"",0,IF(P4681="",0,IF(P4681="H",0,IF(Q4681&lt;Veriler!$G$2,L4681*Veriler!$G$2,L4681*Q4681)))))," ")</f>
        <v>0</v>
      </c>
      <c r="T4681" s="133">
        <f>IF(Veriler!T4681&lt;=0.1, S4681, IF(AND(Veriler!T4681&gt;0.1, F4681="", P4681="E"), IF(Q4681&gt;Veriler!$G$2, Q4681*S4681, IF(Q4681&lt;Veriler!$G$2, Veriler!$G$2*S4681, Q4681*S4681)), 0))</f>
        <v>0</v>
      </c>
      <c r="U4681" s="133" t="str">
        <f t="shared" si="1479"/>
        <v xml:space="preserve"> </v>
      </c>
      <c r="V4681" s="134" t="str">
        <f>IFERROR(IF(O4681="%10 sınırı aşılmıştır.",L4681-T4681,IFERROR(IF(F4681="",IF(S4681=1,0,IF(L4681-S4681=0,"",L4681-S4681)),IF(Veriler!M4681="",L4681,IF(L4681*Veriler!M4681=0,"",L4681*Veriler!M4681))),L4681)),0)</f>
        <v/>
      </c>
      <c r="W4681" s="146"/>
      <c r="X4681" s="146"/>
      <c r="Y4681" s="146"/>
    </row>
    <row r="4682" spans="1:25" s="99" customFormat="1" ht="54.75" customHeight="1" x14ac:dyDescent="0.25">
      <c r="A4682" s="96">
        <f t="shared" si="1480"/>
        <v>3448</v>
      </c>
      <c r="B4682" s="175"/>
      <c r="C4682" s="176"/>
      <c r="D4682" s="113"/>
      <c r="E4682" s="115"/>
      <c r="F4682" s="174"/>
      <c r="G4682" s="114" t="str">
        <f t="shared" si="1475"/>
        <v/>
      </c>
      <c r="H4682" s="115"/>
      <c r="I4682" s="115"/>
      <c r="J4682" s="115"/>
      <c r="K4682" s="115"/>
      <c r="L4682" s="133" t="str">
        <f t="shared" si="1476"/>
        <v/>
      </c>
      <c r="M4682" s="116" t="str">
        <f>IF(L4682="", "", L4682/Veriler!$X$1)</f>
        <v/>
      </c>
      <c r="N4682" s="116" t="str">
        <f>IF(F4682&lt;&gt;"", "İthal Girdi", IF(Veriler!T4682="", "", IF(Veriler!S4682="H", "%0,5 üzerindedir", IF(Veriler!T4682&gt;0.1, "%10 sınırı aşılmıştır.", "Uygun"))))</f>
        <v>%0,5 üzerindedir</v>
      </c>
      <c r="O4682" s="116" t="str">
        <f t="shared" si="1477"/>
        <v xml:space="preserve"> </v>
      </c>
      <c r="P4682" s="117"/>
      <c r="Q4682" s="118"/>
      <c r="R4682" s="119" t="str">
        <f t="shared" si="1478"/>
        <v/>
      </c>
      <c r="S4682" s="133">
        <f>IFERROR(IF(M4682&lt;=0.005,IF(F4682="",L4682,0),IF(F4682&lt;&gt;"",0,IF(P4682="",0,IF(P4682="H",0,IF(Q4682&lt;Veriler!$G$2,L4682*Veriler!$G$2,L4682*Q4682)))))," ")</f>
        <v>0</v>
      </c>
      <c r="T4682" s="133">
        <f>IF(Veriler!T4682&lt;=0.1, S4682, IF(AND(Veriler!T4682&gt;0.1, F4682="", P4682="E"), IF(Q4682&gt;Veriler!$G$2, Q4682*S4682, IF(Q4682&lt;Veriler!$G$2, Veriler!$G$2*S4682, Q4682*S4682)), 0))</f>
        <v>0</v>
      </c>
      <c r="U4682" s="133" t="str">
        <f t="shared" si="1479"/>
        <v xml:space="preserve"> </v>
      </c>
      <c r="V4682" s="134" t="str">
        <f>IFERROR(IF(O4682="%10 sınırı aşılmıştır.",L4682-T4682,IFERROR(IF(F4682="",IF(S4682=1,0,IF(L4682-S4682=0,"",L4682-S4682)),IF(Veriler!M4682="",L4682,IF(L4682*Veriler!M4682=0,"",L4682*Veriler!M4682))),L4682)),0)</f>
        <v/>
      </c>
      <c r="W4682" s="146"/>
      <c r="X4682" s="146"/>
      <c r="Y4682" s="146"/>
    </row>
    <row r="4683" spans="1:25" s="99" customFormat="1" ht="54.75" customHeight="1" x14ac:dyDescent="0.25">
      <c r="A4683" s="96">
        <f t="shared" si="1480"/>
        <v>3449</v>
      </c>
      <c r="B4683" s="175"/>
      <c r="C4683" s="176"/>
      <c r="D4683" s="113"/>
      <c r="E4683" s="115"/>
      <c r="F4683" s="174"/>
      <c r="G4683" s="114" t="str">
        <f t="shared" si="1475"/>
        <v/>
      </c>
      <c r="H4683" s="115"/>
      <c r="I4683" s="115"/>
      <c r="J4683" s="115"/>
      <c r="K4683" s="115"/>
      <c r="L4683" s="133" t="str">
        <f t="shared" si="1476"/>
        <v/>
      </c>
      <c r="M4683" s="116" t="str">
        <f>IF(L4683="", "", L4683/Veriler!$X$1)</f>
        <v/>
      </c>
      <c r="N4683" s="116" t="str">
        <f>IF(F4683&lt;&gt;"", "İthal Girdi", IF(Veriler!T4683="", "", IF(Veriler!S4683="H", "%0,5 üzerindedir", IF(Veriler!T4683&gt;0.1, "%10 sınırı aşılmıştır.", "Uygun"))))</f>
        <v>%0,5 üzerindedir</v>
      </c>
      <c r="O4683" s="116" t="str">
        <f t="shared" si="1477"/>
        <v xml:space="preserve"> </v>
      </c>
      <c r="P4683" s="117"/>
      <c r="Q4683" s="118"/>
      <c r="R4683" s="119" t="str">
        <f t="shared" si="1478"/>
        <v/>
      </c>
      <c r="S4683" s="133">
        <f>IFERROR(IF(M4683&lt;=0.005,IF(F4683="",L4683,0),IF(F4683&lt;&gt;"",0,IF(P4683="",0,IF(P4683="H",0,IF(Q4683&lt;Veriler!$G$2,L4683*Veriler!$G$2,L4683*Q4683)))))," ")</f>
        <v>0</v>
      </c>
      <c r="T4683" s="133">
        <f>IF(Veriler!T4683&lt;=0.1, S4683, IF(AND(Veriler!T4683&gt;0.1, F4683="", P4683="E"), IF(Q4683&gt;Veriler!$G$2, Q4683*S4683, IF(Q4683&lt;Veriler!$G$2, Veriler!$G$2*S4683, Q4683*S4683)), 0))</f>
        <v>0</v>
      </c>
      <c r="U4683" s="133" t="str">
        <f t="shared" si="1479"/>
        <v xml:space="preserve"> </v>
      </c>
      <c r="V4683" s="134" t="str">
        <f>IFERROR(IF(O4683="%10 sınırı aşılmıştır.",L4683-T4683,IFERROR(IF(F4683="",IF(S4683=1,0,IF(L4683-S4683=0,"",L4683-S4683)),IF(Veriler!M4683="",L4683,IF(L4683*Veriler!M4683=0,"",L4683*Veriler!M4683))),L4683)),0)</f>
        <v/>
      </c>
      <c r="W4683" s="146"/>
      <c r="X4683" s="146"/>
      <c r="Y4683" s="146"/>
    </row>
    <row r="4684" spans="1:25" s="99" customFormat="1" ht="54.75" customHeight="1" x14ac:dyDescent="0.25">
      <c r="A4684" s="96">
        <f t="shared" si="1480"/>
        <v>3450</v>
      </c>
      <c r="B4684" s="175"/>
      <c r="C4684" s="176"/>
      <c r="D4684" s="113"/>
      <c r="E4684" s="115"/>
      <c r="F4684" s="174"/>
      <c r="G4684" s="114" t="str">
        <f t="shared" si="1475"/>
        <v/>
      </c>
      <c r="H4684" s="115"/>
      <c r="I4684" s="115"/>
      <c r="J4684" s="115"/>
      <c r="K4684" s="115"/>
      <c r="L4684" s="133" t="str">
        <f t="shared" si="1476"/>
        <v/>
      </c>
      <c r="M4684" s="116" t="str">
        <f>IF(L4684="", "", L4684/Veriler!$X$1)</f>
        <v/>
      </c>
      <c r="N4684" s="116" t="str">
        <f>IF(F4684&lt;&gt;"", "İthal Girdi", IF(Veriler!T4684="", "", IF(Veriler!S4684="H", "%0,5 üzerindedir", IF(Veriler!T4684&gt;0.1, "%10 sınırı aşılmıştır.", "Uygun"))))</f>
        <v>%0,5 üzerindedir</v>
      </c>
      <c r="O4684" s="116" t="str">
        <f t="shared" si="1477"/>
        <v xml:space="preserve"> </v>
      </c>
      <c r="P4684" s="117"/>
      <c r="Q4684" s="118"/>
      <c r="R4684" s="119" t="str">
        <f t="shared" si="1478"/>
        <v/>
      </c>
      <c r="S4684" s="133">
        <f>IFERROR(IF(M4684&lt;=0.005,IF(F4684="",L4684,0),IF(F4684&lt;&gt;"",0,IF(P4684="",0,IF(P4684="H",0,IF(Q4684&lt;Veriler!$G$2,L4684*Veriler!$G$2,L4684*Q4684)))))," ")</f>
        <v>0</v>
      </c>
      <c r="T4684" s="133">
        <f>IF(Veriler!T4684&lt;=0.1, S4684, IF(AND(Veriler!T4684&gt;0.1, F4684="", P4684="E"), IF(Q4684&gt;Veriler!$G$2, Q4684*S4684, IF(Q4684&lt;Veriler!$G$2, Veriler!$G$2*S4684, Q4684*S4684)), 0))</f>
        <v>0</v>
      </c>
      <c r="U4684" s="133" t="str">
        <f t="shared" si="1479"/>
        <v xml:space="preserve"> </v>
      </c>
      <c r="V4684" s="134" t="str">
        <f>IFERROR(IF(O4684="%10 sınırı aşılmıştır.",L4684-T4684,IFERROR(IF(F4684="",IF(S4684=1,0,IF(L4684-S4684=0,"",L4684-S4684)),IF(Veriler!M4684="",L4684,IF(L4684*Veriler!M4684=0,"",L4684*Veriler!M4684))),L4684)),0)</f>
        <v/>
      </c>
      <c r="W4684" s="146"/>
      <c r="X4684" s="146"/>
      <c r="Y4684" s="146"/>
    </row>
    <row r="4685" spans="1:25" s="99" customFormat="1" ht="54.75" customHeight="1" x14ac:dyDescent="0.25">
      <c r="A4685" s="96">
        <f t="shared" si="1480"/>
        <v>3451</v>
      </c>
      <c r="B4685" s="175"/>
      <c r="C4685" s="176"/>
      <c r="D4685" s="113"/>
      <c r="E4685" s="115"/>
      <c r="F4685" s="174"/>
      <c r="G4685" s="114" t="str">
        <f t="shared" si="1475"/>
        <v/>
      </c>
      <c r="H4685" s="115"/>
      <c r="I4685" s="115"/>
      <c r="J4685" s="115"/>
      <c r="K4685" s="115"/>
      <c r="L4685" s="133" t="str">
        <f t="shared" si="1476"/>
        <v/>
      </c>
      <c r="M4685" s="116" t="str">
        <f>IF(L4685="", "", L4685/Veriler!$X$1)</f>
        <v/>
      </c>
      <c r="N4685" s="116" t="str">
        <f>IF(F4685&lt;&gt;"", "İthal Girdi", IF(Veriler!T4685="", "", IF(Veriler!S4685="H", "%0,5 üzerindedir", IF(Veriler!T4685&gt;0.1, "%10 sınırı aşılmıştır.", "Uygun"))))</f>
        <v>%0,5 üzerindedir</v>
      </c>
      <c r="O4685" s="116" t="str">
        <f t="shared" si="1477"/>
        <v xml:space="preserve"> </v>
      </c>
      <c r="P4685" s="117"/>
      <c r="Q4685" s="118"/>
      <c r="R4685" s="119" t="str">
        <f t="shared" si="1478"/>
        <v/>
      </c>
      <c r="S4685" s="133">
        <f>IFERROR(IF(M4685&lt;=0.005,IF(F4685="",L4685,0),IF(F4685&lt;&gt;"",0,IF(P4685="",0,IF(P4685="H",0,IF(Q4685&lt;Veriler!$G$2,L4685*Veriler!$G$2,L4685*Q4685)))))," ")</f>
        <v>0</v>
      </c>
      <c r="T4685" s="133">
        <f>IF(Veriler!T4685&lt;=0.1, S4685, IF(AND(Veriler!T4685&gt;0.1, F4685="", P4685="E"), IF(Q4685&gt;Veriler!$G$2, Q4685*S4685, IF(Q4685&lt;Veriler!$G$2, Veriler!$G$2*S4685, Q4685*S4685)), 0))</f>
        <v>0</v>
      </c>
      <c r="U4685" s="133" t="str">
        <f t="shared" si="1479"/>
        <v xml:space="preserve"> </v>
      </c>
      <c r="V4685" s="134" t="str">
        <f>IFERROR(IF(O4685="%10 sınırı aşılmıştır.",L4685-T4685,IFERROR(IF(F4685="",IF(S4685=1,0,IF(L4685-S4685=0,"",L4685-S4685)),IF(Veriler!M4685="",L4685,IF(L4685*Veriler!M4685=0,"",L4685*Veriler!M4685))),L4685)),0)</f>
        <v/>
      </c>
      <c r="W4685" s="146"/>
      <c r="X4685" s="146"/>
      <c r="Y4685" s="146"/>
    </row>
    <row r="4686" spans="1:25" s="99" customFormat="1" ht="54.75" customHeight="1" x14ac:dyDescent="0.25">
      <c r="A4686" s="96">
        <f t="shared" si="1480"/>
        <v>3452</v>
      </c>
      <c r="B4686" s="175"/>
      <c r="C4686" s="176"/>
      <c r="D4686" s="113"/>
      <c r="E4686" s="115"/>
      <c r="F4686" s="174"/>
      <c r="G4686" s="114" t="str">
        <f t="shared" si="1475"/>
        <v/>
      </c>
      <c r="H4686" s="115"/>
      <c r="I4686" s="115"/>
      <c r="J4686" s="115"/>
      <c r="K4686" s="115"/>
      <c r="L4686" s="133" t="str">
        <f t="shared" si="1476"/>
        <v/>
      </c>
      <c r="M4686" s="116" t="str">
        <f>IF(L4686="", "", L4686/Veriler!$X$1)</f>
        <v/>
      </c>
      <c r="N4686" s="116" t="str">
        <f>IF(F4686&lt;&gt;"", "İthal Girdi", IF(Veriler!T4686="", "", IF(Veriler!S4686="H", "%0,5 üzerindedir", IF(Veriler!T4686&gt;0.1, "%10 sınırı aşılmıştır.", "Uygun"))))</f>
        <v>%0,5 üzerindedir</v>
      </c>
      <c r="O4686" s="116" t="str">
        <f t="shared" si="1477"/>
        <v xml:space="preserve"> </v>
      </c>
      <c r="P4686" s="117"/>
      <c r="Q4686" s="118"/>
      <c r="R4686" s="119" t="str">
        <f t="shared" si="1478"/>
        <v/>
      </c>
      <c r="S4686" s="133">
        <f>IFERROR(IF(M4686&lt;=0.005,IF(F4686="",L4686,0),IF(F4686&lt;&gt;"",0,IF(P4686="",0,IF(P4686="H",0,IF(Q4686&lt;Veriler!$G$2,L4686*Veriler!$G$2,L4686*Q4686)))))," ")</f>
        <v>0</v>
      </c>
      <c r="T4686" s="133">
        <f>IF(Veriler!T4686&lt;=0.1, S4686, IF(AND(Veriler!T4686&gt;0.1, F4686="", P4686="E"), IF(Q4686&gt;Veriler!$G$2, Q4686*S4686, IF(Q4686&lt;Veriler!$G$2, Veriler!$G$2*S4686, Q4686*S4686)), 0))</f>
        <v>0</v>
      </c>
      <c r="U4686" s="133" t="str">
        <f t="shared" si="1479"/>
        <v xml:space="preserve"> </v>
      </c>
      <c r="V4686" s="134" t="str">
        <f>IFERROR(IF(O4686="%10 sınırı aşılmıştır.",L4686-T4686,IFERROR(IF(F4686="",IF(S4686=1,0,IF(L4686-S4686=0,"",L4686-S4686)),IF(Veriler!M4686="",L4686,IF(L4686*Veriler!M4686=0,"",L4686*Veriler!M4686))),L4686)),0)</f>
        <v/>
      </c>
      <c r="W4686" s="146"/>
      <c r="X4686" s="146"/>
      <c r="Y4686" s="146"/>
    </row>
    <row r="4687" spans="1:25" s="99" customFormat="1" ht="54.75" customHeight="1" x14ac:dyDescent="0.25">
      <c r="A4687" s="96">
        <f t="shared" si="1480"/>
        <v>3453</v>
      </c>
      <c r="B4687" s="175"/>
      <c r="C4687" s="176"/>
      <c r="D4687" s="113"/>
      <c r="E4687" s="115"/>
      <c r="F4687" s="174"/>
      <c r="G4687" s="114" t="str">
        <f t="shared" si="1475"/>
        <v/>
      </c>
      <c r="H4687" s="115"/>
      <c r="I4687" s="115"/>
      <c r="J4687" s="115"/>
      <c r="K4687" s="115"/>
      <c r="L4687" s="133" t="str">
        <f t="shared" si="1476"/>
        <v/>
      </c>
      <c r="M4687" s="116" t="str">
        <f>IF(L4687="", "", L4687/Veriler!$X$1)</f>
        <v/>
      </c>
      <c r="N4687" s="116" t="str">
        <f>IF(F4687&lt;&gt;"", "İthal Girdi", IF(Veriler!T4687="", "", IF(Veriler!S4687="H", "%0,5 üzerindedir", IF(Veriler!T4687&gt;0.1, "%10 sınırı aşılmıştır.", "Uygun"))))</f>
        <v>%0,5 üzerindedir</v>
      </c>
      <c r="O4687" s="116" t="str">
        <f t="shared" si="1477"/>
        <v xml:space="preserve"> </v>
      </c>
      <c r="P4687" s="117"/>
      <c r="Q4687" s="118"/>
      <c r="R4687" s="119" t="str">
        <f t="shared" si="1478"/>
        <v/>
      </c>
      <c r="S4687" s="133">
        <f>IFERROR(IF(M4687&lt;=0.005,IF(F4687="",L4687,0),IF(F4687&lt;&gt;"",0,IF(P4687="",0,IF(P4687="H",0,IF(Q4687&lt;Veriler!$G$2,L4687*Veriler!$G$2,L4687*Q4687)))))," ")</f>
        <v>0</v>
      </c>
      <c r="T4687" s="133">
        <f>IF(Veriler!T4687&lt;=0.1, S4687, IF(AND(Veriler!T4687&gt;0.1, F4687="", P4687="E"), IF(Q4687&gt;Veriler!$G$2, Q4687*S4687, IF(Q4687&lt;Veriler!$G$2, Veriler!$G$2*S4687, Q4687*S4687)), 0))</f>
        <v>0</v>
      </c>
      <c r="U4687" s="133" t="str">
        <f t="shared" si="1479"/>
        <v xml:space="preserve"> </v>
      </c>
      <c r="V4687" s="134" t="str">
        <f>IFERROR(IF(O4687="%10 sınırı aşılmıştır.",L4687-T4687,IFERROR(IF(F4687="",IF(S4687=1,0,IF(L4687-S4687=0,"",L4687-S4687)),IF(Veriler!M4687="",L4687,IF(L4687*Veriler!M4687=0,"",L4687*Veriler!M4687))),L4687)),0)</f>
        <v/>
      </c>
      <c r="W4687" s="146"/>
      <c r="X4687" s="146"/>
      <c r="Y4687" s="146"/>
    </row>
    <row r="4688" spans="1:25" s="99" customFormat="1" ht="54.75" customHeight="1" x14ac:dyDescent="0.25">
      <c r="A4688" s="96">
        <f t="shared" si="1480"/>
        <v>3454</v>
      </c>
      <c r="B4688" s="175"/>
      <c r="C4688" s="176"/>
      <c r="D4688" s="113"/>
      <c r="E4688" s="115"/>
      <c r="F4688" s="174"/>
      <c r="G4688" s="114" t="str">
        <f t="shared" si="1475"/>
        <v/>
      </c>
      <c r="H4688" s="115"/>
      <c r="I4688" s="115"/>
      <c r="J4688" s="115"/>
      <c r="K4688" s="115"/>
      <c r="L4688" s="133" t="str">
        <f t="shared" si="1476"/>
        <v/>
      </c>
      <c r="M4688" s="116" t="str">
        <f>IF(L4688="", "", L4688/Veriler!$X$1)</f>
        <v/>
      </c>
      <c r="N4688" s="116" t="str">
        <f>IF(F4688&lt;&gt;"", "İthal Girdi", IF(Veriler!T4688="", "", IF(Veriler!S4688="H", "%0,5 üzerindedir", IF(Veriler!T4688&gt;0.1, "%10 sınırı aşılmıştır.", "Uygun"))))</f>
        <v>%0,5 üzerindedir</v>
      </c>
      <c r="O4688" s="116" t="str">
        <f t="shared" si="1477"/>
        <v xml:space="preserve"> </v>
      </c>
      <c r="P4688" s="117"/>
      <c r="Q4688" s="118"/>
      <c r="R4688" s="119" t="str">
        <f t="shared" si="1478"/>
        <v/>
      </c>
      <c r="S4688" s="133">
        <f>IFERROR(IF(M4688&lt;=0.005,IF(F4688="",L4688,0),IF(F4688&lt;&gt;"",0,IF(P4688="",0,IF(P4688="H",0,IF(Q4688&lt;Veriler!$G$2,L4688*Veriler!$G$2,L4688*Q4688)))))," ")</f>
        <v>0</v>
      </c>
      <c r="T4688" s="133">
        <f>IF(Veriler!T4688&lt;=0.1, S4688, IF(AND(Veriler!T4688&gt;0.1, F4688="", P4688="E"), IF(Q4688&gt;Veriler!$G$2, Q4688*S4688, IF(Q4688&lt;Veriler!$G$2, Veriler!$G$2*S4688, Q4688*S4688)), 0))</f>
        <v>0</v>
      </c>
      <c r="U4688" s="133" t="str">
        <f t="shared" si="1479"/>
        <v xml:space="preserve"> </v>
      </c>
      <c r="V4688" s="134" t="str">
        <f>IFERROR(IF(O4688="%10 sınırı aşılmıştır.",L4688-T4688,IFERROR(IF(F4688="",IF(S4688=1,0,IF(L4688-S4688=0,"",L4688-S4688)),IF(Veriler!M4688="",L4688,IF(L4688*Veriler!M4688=0,"",L4688*Veriler!M4688))),L4688)),0)</f>
        <v/>
      </c>
      <c r="W4688" s="146"/>
      <c r="X4688" s="146"/>
      <c r="Y4688" s="146"/>
    </row>
    <row r="4689" spans="1:25" s="99" customFormat="1" ht="54.75" customHeight="1" x14ac:dyDescent="0.25">
      <c r="A4689" s="96">
        <f t="shared" si="1480"/>
        <v>3455</v>
      </c>
      <c r="B4689" s="175"/>
      <c r="C4689" s="176"/>
      <c r="D4689" s="113"/>
      <c r="E4689" s="115"/>
      <c r="F4689" s="174"/>
      <c r="G4689" s="114" t="str">
        <f t="shared" si="1475"/>
        <v/>
      </c>
      <c r="H4689" s="115"/>
      <c r="I4689" s="115"/>
      <c r="J4689" s="115"/>
      <c r="K4689" s="115"/>
      <c r="L4689" s="133" t="str">
        <f t="shared" si="1476"/>
        <v/>
      </c>
      <c r="M4689" s="116" t="str">
        <f>IF(L4689="", "", L4689/Veriler!$X$1)</f>
        <v/>
      </c>
      <c r="N4689" s="116" t="str">
        <f>IF(F4689&lt;&gt;"", "İthal Girdi", IF(Veriler!T4689="", "", IF(Veriler!S4689="H", "%0,5 üzerindedir", IF(Veriler!T4689&gt;0.1, "%10 sınırı aşılmıştır.", "Uygun"))))</f>
        <v>%0,5 üzerindedir</v>
      </c>
      <c r="O4689" s="116" t="str">
        <f t="shared" si="1477"/>
        <v xml:space="preserve"> </v>
      </c>
      <c r="P4689" s="117"/>
      <c r="Q4689" s="118"/>
      <c r="R4689" s="119" t="str">
        <f t="shared" si="1478"/>
        <v/>
      </c>
      <c r="S4689" s="133">
        <f>IFERROR(IF(M4689&lt;=0.005,IF(F4689="",L4689,0),IF(F4689&lt;&gt;"",0,IF(P4689="",0,IF(P4689="H",0,IF(Q4689&lt;Veriler!$G$2,L4689*Veriler!$G$2,L4689*Q4689)))))," ")</f>
        <v>0</v>
      </c>
      <c r="T4689" s="133">
        <f>IF(Veriler!T4689&lt;=0.1, S4689, IF(AND(Veriler!T4689&gt;0.1, F4689="", P4689="E"), IF(Q4689&gt;Veriler!$G$2, Q4689*S4689, IF(Q4689&lt;Veriler!$G$2, Veriler!$G$2*S4689, Q4689*S4689)), 0))</f>
        <v>0</v>
      </c>
      <c r="U4689" s="133" t="str">
        <f t="shared" si="1479"/>
        <v xml:space="preserve"> </v>
      </c>
      <c r="V4689" s="134" t="str">
        <f>IFERROR(IF(O4689="%10 sınırı aşılmıştır.",L4689-T4689,IFERROR(IF(F4689="",IF(S4689=1,0,IF(L4689-S4689=0,"",L4689-S4689)),IF(Veriler!M4689="",L4689,IF(L4689*Veriler!M4689=0,"",L4689*Veriler!M4689))),L4689)),0)</f>
        <v/>
      </c>
      <c r="W4689" s="146"/>
      <c r="X4689" s="146"/>
      <c r="Y4689" s="146"/>
    </row>
    <row r="4690" spans="1:25" s="99" customFormat="1" ht="54.75" customHeight="1" x14ac:dyDescent="0.25">
      <c r="A4690" s="96">
        <f t="shared" si="1480"/>
        <v>3456</v>
      </c>
      <c r="B4690" s="175"/>
      <c r="C4690" s="176"/>
      <c r="D4690" s="113"/>
      <c r="E4690" s="115"/>
      <c r="F4690" s="174"/>
      <c r="G4690" s="114" t="str">
        <f t="shared" si="1475"/>
        <v/>
      </c>
      <c r="H4690" s="115"/>
      <c r="I4690" s="115"/>
      <c r="J4690" s="115"/>
      <c r="K4690" s="115"/>
      <c r="L4690" s="133" t="str">
        <f t="shared" si="1476"/>
        <v/>
      </c>
      <c r="M4690" s="116" t="str">
        <f>IF(L4690="", "", L4690/Veriler!$X$1)</f>
        <v/>
      </c>
      <c r="N4690" s="116" t="str">
        <f>IF(F4690&lt;&gt;"", "İthal Girdi", IF(Veriler!T4690="", "", IF(Veriler!S4690="H", "%0,5 üzerindedir", IF(Veriler!T4690&gt;0.1, "%10 sınırı aşılmıştır.", "Uygun"))))</f>
        <v>%0,5 üzerindedir</v>
      </c>
      <c r="O4690" s="116" t="str">
        <f t="shared" si="1477"/>
        <v xml:space="preserve"> </v>
      </c>
      <c r="P4690" s="117"/>
      <c r="Q4690" s="118"/>
      <c r="R4690" s="119" t="str">
        <f t="shared" si="1478"/>
        <v/>
      </c>
      <c r="S4690" s="133">
        <f>IFERROR(IF(M4690&lt;=0.005,IF(F4690="",L4690,0),IF(F4690&lt;&gt;"",0,IF(P4690="",0,IF(P4690="H",0,IF(Q4690&lt;Veriler!$G$2,L4690*Veriler!$G$2,L4690*Q4690)))))," ")</f>
        <v>0</v>
      </c>
      <c r="T4690" s="133">
        <f>IF(Veriler!T4690&lt;=0.1, S4690, IF(AND(Veriler!T4690&gt;0.1, F4690="", P4690="E"), IF(Q4690&gt;Veriler!$G$2, Q4690*S4690, IF(Q4690&lt;Veriler!$G$2, Veriler!$G$2*S4690, Q4690*S4690)), 0))</f>
        <v>0</v>
      </c>
      <c r="U4690" s="133" t="str">
        <f t="shared" si="1479"/>
        <v xml:space="preserve"> </v>
      </c>
      <c r="V4690" s="134" t="str">
        <f>IFERROR(IF(O4690="%10 sınırı aşılmıştır.",L4690-T4690,IFERROR(IF(F4690="",IF(S4690=1,0,IF(L4690-S4690=0,"",L4690-S4690)),IF(Veriler!M4690="",L4690,IF(L4690*Veriler!M4690=0,"",L4690*Veriler!M4690))),L4690)),0)</f>
        <v/>
      </c>
      <c r="W4690" s="146"/>
      <c r="X4690" s="146"/>
      <c r="Y4690" s="146"/>
    </row>
    <row r="4691" spans="1:25" s="99" customFormat="1" ht="54.75" customHeight="1" x14ac:dyDescent="0.25">
      <c r="A4691" s="96">
        <f t="shared" si="1480"/>
        <v>3457</v>
      </c>
      <c r="B4691" s="175"/>
      <c r="C4691" s="176"/>
      <c r="D4691" s="113"/>
      <c r="E4691" s="115"/>
      <c r="F4691" s="174"/>
      <c r="G4691" s="114" t="str">
        <f t="shared" si="1475"/>
        <v/>
      </c>
      <c r="H4691" s="115"/>
      <c r="I4691" s="115"/>
      <c r="J4691" s="115"/>
      <c r="K4691" s="115"/>
      <c r="L4691" s="133" t="str">
        <f t="shared" si="1476"/>
        <v/>
      </c>
      <c r="M4691" s="116" t="str">
        <f>IF(L4691="", "", L4691/Veriler!$X$1)</f>
        <v/>
      </c>
      <c r="N4691" s="116" t="str">
        <f>IF(F4691&lt;&gt;"", "İthal Girdi", IF(Veriler!T4691="", "", IF(Veriler!S4691="H", "%0,5 üzerindedir", IF(Veriler!T4691&gt;0.1, "%10 sınırı aşılmıştır.", "Uygun"))))</f>
        <v>%0,5 üzerindedir</v>
      </c>
      <c r="O4691" s="116" t="str">
        <f t="shared" si="1477"/>
        <v xml:space="preserve"> </v>
      </c>
      <c r="P4691" s="117"/>
      <c r="Q4691" s="118"/>
      <c r="R4691" s="119" t="str">
        <f t="shared" si="1478"/>
        <v/>
      </c>
      <c r="S4691" s="133">
        <f>IFERROR(IF(M4691&lt;=0.005,IF(F4691="",L4691,0),IF(F4691&lt;&gt;"",0,IF(P4691="",0,IF(P4691="H",0,IF(Q4691&lt;Veriler!$G$2,L4691*Veriler!$G$2,L4691*Q4691)))))," ")</f>
        <v>0</v>
      </c>
      <c r="T4691" s="133">
        <f>IF(Veriler!T4691&lt;=0.1, S4691, IF(AND(Veriler!T4691&gt;0.1, F4691="", P4691="E"), IF(Q4691&gt;Veriler!$G$2, Q4691*S4691, IF(Q4691&lt;Veriler!$G$2, Veriler!$G$2*S4691, Q4691*S4691)), 0))</f>
        <v>0</v>
      </c>
      <c r="U4691" s="133" t="str">
        <f t="shared" si="1479"/>
        <v xml:space="preserve"> </v>
      </c>
      <c r="V4691" s="134" t="str">
        <f>IFERROR(IF(O4691="%10 sınırı aşılmıştır.",L4691-T4691,IFERROR(IF(F4691="",IF(S4691=1,0,IF(L4691-S4691=0,"",L4691-S4691)),IF(Veriler!M4691="",L4691,IF(L4691*Veriler!M4691=0,"",L4691*Veriler!M4691))),L4691)),0)</f>
        <v/>
      </c>
      <c r="W4691" s="146"/>
      <c r="X4691" s="146"/>
      <c r="Y4691" s="146"/>
    </row>
    <row r="4692" spans="1:25" s="99" customFormat="1" ht="54.75" customHeight="1" x14ac:dyDescent="0.25">
      <c r="A4692" s="96">
        <f t="shared" si="1480"/>
        <v>3458</v>
      </c>
      <c r="B4692" s="175"/>
      <c r="C4692" s="176"/>
      <c r="D4692" s="113"/>
      <c r="E4692" s="115"/>
      <c r="F4692" s="174"/>
      <c r="G4692" s="114" t="str">
        <f t="shared" si="1475"/>
        <v/>
      </c>
      <c r="H4692" s="115"/>
      <c r="I4692" s="115"/>
      <c r="J4692" s="115"/>
      <c r="K4692" s="115"/>
      <c r="L4692" s="133" t="str">
        <f t="shared" si="1476"/>
        <v/>
      </c>
      <c r="M4692" s="116" t="str">
        <f>IF(L4692="", "", L4692/Veriler!$X$1)</f>
        <v/>
      </c>
      <c r="N4692" s="116" t="str">
        <f>IF(F4692&lt;&gt;"", "İthal Girdi", IF(Veriler!T4692="", "", IF(Veriler!S4692="H", "%0,5 üzerindedir", IF(Veriler!T4692&gt;0.1, "%10 sınırı aşılmıştır.", "Uygun"))))</f>
        <v>%0,5 üzerindedir</v>
      </c>
      <c r="O4692" s="116" t="str">
        <f t="shared" si="1477"/>
        <v xml:space="preserve"> </v>
      </c>
      <c r="P4692" s="117"/>
      <c r="Q4692" s="118"/>
      <c r="R4692" s="119" t="str">
        <f t="shared" si="1478"/>
        <v/>
      </c>
      <c r="S4692" s="133">
        <f>IFERROR(IF(M4692&lt;=0.005,IF(F4692="",L4692,0),IF(F4692&lt;&gt;"",0,IF(P4692="",0,IF(P4692="H",0,IF(Q4692&lt;Veriler!$G$2,L4692*Veriler!$G$2,L4692*Q4692)))))," ")</f>
        <v>0</v>
      </c>
      <c r="T4692" s="133">
        <f>IF(Veriler!T4692&lt;=0.1, S4692, IF(AND(Veriler!T4692&gt;0.1, F4692="", P4692="E"), IF(Q4692&gt;Veriler!$G$2, Q4692*S4692, IF(Q4692&lt;Veriler!$G$2, Veriler!$G$2*S4692, Q4692*S4692)), 0))</f>
        <v>0</v>
      </c>
      <c r="U4692" s="133" t="str">
        <f t="shared" si="1479"/>
        <v xml:space="preserve"> </v>
      </c>
      <c r="V4692" s="134" t="str">
        <f>IFERROR(IF(O4692="%10 sınırı aşılmıştır.",L4692-T4692,IFERROR(IF(F4692="",IF(S4692=1,0,IF(L4692-S4692=0,"",L4692-S4692)),IF(Veriler!M4692="",L4692,IF(L4692*Veriler!M4692=0,"",L4692*Veriler!M4692))),L4692)),0)</f>
        <v/>
      </c>
      <c r="W4692" s="146"/>
      <c r="X4692" s="146"/>
      <c r="Y4692" s="146"/>
    </row>
    <row r="4693" spans="1:25" s="99" customFormat="1" ht="36" hidden="1" customHeight="1" x14ac:dyDescent="0.25">
      <c r="A4693" s="101"/>
      <c r="B4693" s="191" t="s">
        <v>16</v>
      </c>
      <c r="C4693" s="176"/>
      <c r="D4693" s="120"/>
      <c r="E4693" s="171"/>
      <c r="F4693" s="172"/>
      <c r="G4693" s="121"/>
      <c r="H4693" s="115"/>
      <c r="I4693" s="115"/>
      <c r="J4693" s="115"/>
      <c r="K4693" s="115"/>
      <c r="L4693" s="121"/>
      <c r="M4693" s="121"/>
      <c r="N4693" s="121"/>
      <c r="O4693" s="121"/>
      <c r="P4693" s="120"/>
      <c r="Q4693" s="120"/>
      <c r="R4693" s="183"/>
      <c r="S4693" s="184"/>
      <c r="T4693" s="121"/>
      <c r="U4693" s="121"/>
      <c r="V4693" s="121"/>
      <c r="W4693" s="146"/>
      <c r="X4693" s="146"/>
      <c r="Y4693" s="146"/>
    </row>
    <row r="4694" spans="1:25" s="99" customFormat="1" ht="54.75" customHeight="1" x14ac:dyDescent="0.25">
      <c r="A4694" s="96">
        <f>A4692+1</f>
        <v>3459</v>
      </c>
      <c r="B4694" s="175"/>
      <c r="C4694" s="176"/>
      <c r="D4694" s="113"/>
      <c r="E4694" s="115"/>
      <c r="F4694" s="174"/>
      <c r="G4694" s="114" t="str">
        <f t="shared" ref="G4694:G4707" si="1481">IF(AND(F4694&lt;&gt;"",V4694&lt;&gt;"",L4694&lt;&gt;0),V4694/L4694,"")</f>
        <v/>
      </c>
      <c r="H4694" s="115"/>
      <c r="I4694" s="115"/>
      <c r="J4694" s="115"/>
      <c r="K4694" s="115"/>
      <c r="L4694" s="133" t="str">
        <f t="shared" ref="L4694:L4707" si="1482">IF(AND(H4694&lt;&gt;0, J4694&lt;&gt;0, K4694&lt;&gt;0), H4694*J4694*K4694, "")</f>
        <v/>
      </c>
      <c r="M4694" s="116" t="str">
        <f>IF(L4694="", "", L4694/Veriler!$X$1)</f>
        <v/>
      </c>
      <c r="N4694" s="116" t="str">
        <f>IF(F4694&lt;&gt;"", "İthal Girdi", IF(Veriler!T4694="", "", IF(Veriler!S4694="H", "%0,5 üzerindedir", IF(Veriler!T4694&gt;0.1, "%10 sınırı aşılmıştır.", "Uygun"))))</f>
        <v>%0,5 üzerindedir</v>
      </c>
      <c r="O4694" s="116" t="str">
        <f t="shared" ref="O4694:O4707" si="1483">IF(M4694=""," ",N4694)</f>
        <v xml:space="preserve"> </v>
      </c>
      <c r="P4694" s="117"/>
      <c r="Q4694" s="118"/>
      <c r="R4694" s="119" t="str">
        <f t="shared" ref="R4694:R4707" si="1484">IFERROR(IF(AND(T4694&lt;&gt;"",L4694&lt;&gt;"",L4694&lt;&gt;0,T4694&lt;&gt;0),T4694/L4694,"")," ")</f>
        <v/>
      </c>
      <c r="S4694" s="133">
        <f>IFERROR(IF(M4694&lt;=0.005,IF(F4694="",L4694,0),IF(F4694&lt;&gt;"",0,IF(P4694="",0,IF(P4694="H",0,IF(Q4694&lt;Veriler!$G$2,L4694*Veriler!$G$2,L4694*Q4694)))))," ")</f>
        <v>0</v>
      </c>
      <c r="T4694" s="133">
        <f>IF(Veriler!T4694&lt;=0.1, S4694, IF(AND(Veriler!T4694&gt;0.1, F4694="", P4694="E"), IF(Q4694&gt;Veriler!$G$2, Q4694*S4694, IF(Q4694&lt;Veriler!$G$2, Veriler!$G$2*S4694, Q4694*S4694)), 0))</f>
        <v>0</v>
      </c>
      <c r="U4694" s="133" t="str">
        <f t="shared" ref="U4694:U4707" si="1485">IF(T4694=0," ",T4694)</f>
        <v xml:space="preserve"> </v>
      </c>
      <c r="V4694" s="134" t="str">
        <f>IFERROR(IF(O4694="%10 sınırı aşılmıştır.",L4694-T4694,IFERROR(IF(F4694="",IF(S4694=1,0,IF(L4694-S4694=0,"",L4694-S4694)),IF(Veriler!M4694="",L4694,IF(L4694*Veriler!M4694=0,"",L4694*Veriler!M4694))),L4694)),0)</f>
        <v/>
      </c>
      <c r="W4694" s="146"/>
      <c r="X4694" s="146"/>
      <c r="Y4694" s="146"/>
    </row>
    <row r="4695" spans="1:25" s="99" customFormat="1" ht="54.75" customHeight="1" x14ac:dyDescent="0.25">
      <c r="A4695" s="96">
        <f t="shared" ref="A4695:A4707" si="1486">A4694+1</f>
        <v>3460</v>
      </c>
      <c r="B4695" s="175"/>
      <c r="C4695" s="176"/>
      <c r="D4695" s="113"/>
      <c r="E4695" s="115"/>
      <c r="F4695" s="174"/>
      <c r="G4695" s="114" t="str">
        <f t="shared" si="1481"/>
        <v/>
      </c>
      <c r="H4695" s="115"/>
      <c r="I4695" s="115"/>
      <c r="J4695" s="115"/>
      <c r="K4695" s="115"/>
      <c r="L4695" s="133" t="str">
        <f t="shared" si="1482"/>
        <v/>
      </c>
      <c r="M4695" s="116" t="str">
        <f>IF(L4695="", "", L4695/Veriler!$X$1)</f>
        <v/>
      </c>
      <c r="N4695" s="116" t="str">
        <f>IF(F4695&lt;&gt;"", "İthal Girdi", IF(Veriler!T4695="", "", IF(Veriler!S4695="H", "%0,5 üzerindedir", IF(Veriler!T4695&gt;0.1, "%10 sınırı aşılmıştır.", "Uygun"))))</f>
        <v>%0,5 üzerindedir</v>
      </c>
      <c r="O4695" s="116" t="str">
        <f t="shared" si="1483"/>
        <v xml:space="preserve"> </v>
      </c>
      <c r="P4695" s="117"/>
      <c r="Q4695" s="118"/>
      <c r="R4695" s="119" t="str">
        <f t="shared" si="1484"/>
        <v/>
      </c>
      <c r="S4695" s="133">
        <f>IFERROR(IF(M4695&lt;=0.005,IF(F4695="",L4695,0),IF(F4695&lt;&gt;"",0,IF(P4695="",0,IF(P4695="H",0,IF(Q4695&lt;Veriler!$G$2,L4695*Veriler!$G$2,L4695*Q4695)))))," ")</f>
        <v>0</v>
      </c>
      <c r="T4695" s="133">
        <f>IF(Veriler!T4695&lt;=0.1, S4695, IF(AND(Veriler!T4695&gt;0.1, F4695="", P4695="E"), IF(Q4695&gt;Veriler!$G$2, Q4695*S4695, IF(Q4695&lt;Veriler!$G$2, Veriler!$G$2*S4695, Q4695*S4695)), 0))</f>
        <v>0</v>
      </c>
      <c r="U4695" s="133" t="str">
        <f t="shared" si="1485"/>
        <v xml:space="preserve"> </v>
      </c>
      <c r="V4695" s="134" t="str">
        <f>IFERROR(IF(O4695="%10 sınırı aşılmıştır.",L4695-T4695,IFERROR(IF(F4695="",IF(S4695=1,0,IF(L4695-S4695=0,"",L4695-S4695)),IF(Veriler!M4695="",L4695,IF(L4695*Veriler!M4695=0,"",L4695*Veriler!M4695))),L4695)),0)</f>
        <v/>
      </c>
      <c r="W4695" s="146"/>
      <c r="X4695" s="146"/>
      <c r="Y4695" s="146"/>
    </row>
    <row r="4696" spans="1:25" s="99" customFormat="1" ht="54.75" customHeight="1" x14ac:dyDescent="0.25">
      <c r="A4696" s="96">
        <f t="shared" si="1486"/>
        <v>3461</v>
      </c>
      <c r="B4696" s="175"/>
      <c r="C4696" s="176"/>
      <c r="D4696" s="113"/>
      <c r="E4696" s="115"/>
      <c r="F4696" s="174"/>
      <c r="G4696" s="114" t="str">
        <f t="shared" si="1481"/>
        <v/>
      </c>
      <c r="H4696" s="115"/>
      <c r="I4696" s="115"/>
      <c r="J4696" s="115"/>
      <c r="K4696" s="115"/>
      <c r="L4696" s="133" t="str">
        <f t="shared" si="1482"/>
        <v/>
      </c>
      <c r="M4696" s="116" t="str">
        <f>IF(L4696="", "", L4696/Veriler!$X$1)</f>
        <v/>
      </c>
      <c r="N4696" s="116" t="str">
        <f>IF(F4696&lt;&gt;"", "İthal Girdi", IF(Veriler!T4696="", "", IF(Veriler!S4696="H", "%0,5 üzerindedir", IF(Veriler!T4696&gt;0.1, "%10 sınırı aşılmıştır.", "Uygun"))))</f>
        <v>%0,5 üzerindedir</v>
      </c>
      <c r="O4696" s="116" t="str">
        <f t="shared" si="1483"/>
        <v xml:space="preserve"> </v>
      </c>
      <c r="P4696" s="117"/>
      <c r="Q4696" s="118"/>
      <c r="R4696" s="119" t="str">
        <f t="shared" si="1484"/>
        <v/>
      </c>
      <c r="S4696" s="133">
        <f>IFERROR(IF(M4696&lt;=0.005,IF(F4696="",L4696,0),IF(F4696&lt;&gt;"",0,IF(P4696="",0,IF(P4696="H",0,IF(Q4696&lt;Veriler!$G$2,L4696*Veriler!$G$2,L4696*Q4696)))))," ")</f>
        <v>0</v>
      </c>
      <c r="T4696" s="133">
        <f>IF(Veriler!T4696&lt;=0.1, S4696, IF(AND(Veriler!T4696&gt;0.1, F4696="", P4696="E"), IF(Q4696&gt;Veriler!$G$2, Q4696*S4696, IF(Q4696&lt;Veriler!$G$2, Veriler!$G$2*S4696, Q4696*S4696)), 0))</f>
        <v>0</v>
      </c>
      <c r="U4696" s="133" t="str">
        <f t="shared" si="1485"/>
        <v xml:space="preserve"> </v>
      </c>
      <c r="V4696" s="134" t="str">
        <f>IFERROR(IF(O4696="%10 sınırı aşılmıştır.",L4696-T4696,IFERROR(IF(F4696="",IF(S4696=1,0,IF(L4696-S4696=0,"",L4696-S4696)),IF(Veriler!M4696="",L4696,IF(L4696*Veriler!M4696=0,"",L4696*Veriler!M4696))),L4696)),0)</f>
        <v/>
      </c>
      <c r="W4696" s="146"/>
      <c r="X4696" s="146"/>
      <c r="Y4696" s="146"/>
    </row>
    <row r="4697" spans="1:25" s="99" customFormat="1" ht="54.75" customHeight="1" x14ac:dyDescent="0.25">
      <c r="A4697" s="96">
        <f t="shared" si="1486"/>
        <v>3462</v>
      </c>
      <c r="B4697" s="175"/>
      <c r="C4697" s="176"/>
      <c r="D4697" s="113"/>
      <c r="E4697" s="115"/>
      <c r="F4697" s="174"/>
      <c r="G4697" s="114" t="str">
        <f t="shared" si="1481"/>
        <v/>
      </c>
      <c r="H4697" s="115"/>
      <c r="I4697" s="115"/>
      <c r="J4697" s="115"/>
      <c r="K4697" s="115"/>
      <c r="L4697" s="133" t="str">
        <f t="shared" si="1482"/>
        <v/>
      </c>
      <c r="M4697" s="116" t="str">
        <f>IF(L4697="", "", L4697/Veriler!$X$1)</f>
        <v/>
      </c>
      <c r="N4697" s="116" t="str">
        <f>IF(F4697&lt;&gt;"", "İthal Girdi", IF(Veriler!T4697="", "", IF(Veriler!S4697="H", "%0,5 üzerindedir", IF(Veriler!T4697&gt;0.1, "%10 sınırı aşılmıştır.", "Uygun"))))</f>
        <v>%0,5 üzerindedir</v>
      </c>
      <c r="O4697" s="116" t="str">
        <f t="shared" si="1483"/>
        <v xml:space="preserve"> </v>
      </c>
      <c r="P4697" s="117"/>
      <c r="Q4697" s="118"/>
      <c r="R4697" s="119" t="str">
        <f t="shared" si="1484"/>
        <v/>
      </c>
      <c r="S4697" s="133">
        <f>IFERROR(IF(M4697&lt;=0.005,IF(F4697="",L4697,0),IF(F4697&lt;&gt;"",0,IF(P4697="",0,IF(P4697="H",0,IF(Q4697&lt;Veriler!$G$2,L4697*Veriler!$G$2,L4697*Q4697)))))," ")</f>
        <v>0</v>
      </c>
      <c r="T4697" s="133">
        <f>IF(Veriler!T4697&lt;=0.1, S4697, IF(AND(Veriler!T4697&gt;0.1, F4697="", P4697="E"), IF(Q4697&gt;Veriler!$G$2, Q4697*S4697, IF(Q4697&lt;Veriler!$G$2, Veriler!$G$2*S4697, Q4697*S4697)), 0))</f>
        <v>0</v>
      </c>
      <c r="U4697" s="133" t="str">
        <f t="shared" si="1485"/>
        <v xml:space="preserve"> </v>
      </c>
      <c r="V4697" s="134" t="str">
        <f>IFERROR(IF(O4697="%10 sınırı aşılmıştır.",L4697-T4697,IFERROR(IF(F4697="",IF(S4697=1,0,IF(L4697-S4697=0,"",L4697-S4697)),IF(Veriler!M4697="",L4697,IF(L4697*Veriler!M4697=0,"",L4697*Veriler!M4697))),L4697)),0)</f>
        <v/>
      </c>
      <c r="W4697" s="146"/>
      <c r="X4697" s="146"/>
      <c r="Y4697" s="146"/>
    </row>
    <row r="4698" spans="1:25" s="99" customFormat="1" ht="54.75" customHeight="1" x14ac:dyDescent="0.25">
      <c r="A4698" s="96">
        <f t="shared" si="1486"/>
        <v>3463</v>
      </c>
      <c r="B4698" s="175"/>
      <c r="C4698" s="176"/>
      <c r="D4698" s="113"/>
      <c r="E4698" s="115"/>
      <c r="F4698" s="174"/>
      <c r="G4698" s="114" t="str">
        <f t="shared" si="1481"/>
        <v/>
      </c>
      <c r="H4698" s="115"/>
      <c r="I4698" s="115"/>
      <c r="J4698" s="115"/>
      <c r="K4698" s="115"/>
      <c r="L4698" s="133" t="str">
        <f t="shared" si="1482"/>
        <v/>
      </c>
      <c r="M4698" s="116" t="str">
        <f>IF(L4698="", "", L4698/Veriler!$X$1)</f>
        <v/>
      </c>
      <c r="N4698" s="116" t="str">
        <f>IF(F4698&lt;&gt;"", "İthal Girdi", IF(Veriler!T4698="", "", IF(Veriler!S4698="H", "%0,5 üzerindedir", IF(Veriler!T4698&gt;0.1, "%10 sınırı aşılmıştır.", "Uygun"))))</f>
        <v>%0,5 üzerindedir</v>
      </c>
      <c r="O4698" s="116" t="str">
        <f t="shared" si="1483"/>
        <v xml:space="preserve"> </v>
      </c>
      <c r="P4698" s="117"/>
      <c r="Q4698" s="118"/>
      <c r="R4698" s="119" t="str">
        <f t="shared" si="1484"/>
        <v/>
      </c>
      <c r="S4698" s="133">
        <f>IFERROR(IF(M4698&lt;=0.005,IF(F4698="",L4698,0),IF(F4698&lt;&gt;"",0,IF(P4698="",0,IF(P4698="H",0,IF(Q4698&lt;Veriler!$G$2,L4698*Veriler!$G$2,L4698*Q4698)))))," ")</f>
        <v>0</v>
      </c>
      <c r="T4698" s="133">
        <f>IF(Veriler!T4698&lt;=0.1, S4698, IF(AND(Veriler!T4698&gt;0.1, F4698="", P4698="E"), IF(Q4698&gt;Veriler!$G$2, Q4698*S4698, IF(Q4698&lt;Veriler!$G$2, Veriler!$G$2*S4698, Q4698*S4698)), 0))</f>
        <v>0</v>
      </c>
      <c r="U4698" s="133" t="str">
        <f t="shared" si="1485"/>
        <v xml:space="preserve"> </v>
      </c>
      <c r="V4698" s="134" t="str">
        <f>IFERROR(IF(O4698="%10 sınırı aşılmıştır.",L4698-T4698,IFERROR(IF(F4698="",IF(S4698=1,0,IF(L4698-S4698=0,"",L4698-S4698)),IF(Veriler!M4698="",L4698,IF(L4698*Veriler!M4698=0,"",L4698*Veriler!M4698))),L4698)),0)</f>
        <v/>
      </c>
      <c r="W4698" s="146"/>
      <c r="X4698" s="146"/>
      <c r="Y4698" s="146"/>
    </row>
    <row r="4699" spans="1:25" s="99" customFormat="1" ht="54.75" customHeight="1" x14ac:dyDescent="0.25">
      <c r="A4699" s="96">
        <f t="shared" si="1486"/>
        <v>3464</v>
      </c>
      <c r="B4699" s="175"/>
      <c r="C4699" s="176"/>
      <c r="D4699" s="113"/>
      <c r="E4699" s="115"/>
      <c r="F4699" s="174"/>
      <c r="G4699" s="114" t="str">
        <f t="shared" si="1481"/>
        <v/>
      </c>
      <c r="H4699" s="115"/>
      <c r="I4699" s="115"/>
      <c r="J4699" s="115"/>
      <c r="K4699" s="115"/>
      <c r="L4699" s="133" t="str">
        <f t="shared" si="1482"/>
        <v/>
      </c>
      <c r="M4699" s="116" t="str">
        <f>IF(L4699="", "", L4699/Veriler!$X$1)</f>
        <v/>
      </c>
      <c r="N4699" s="116" t="str">
        <f>IF(F4699&lt;&gt;"", "İthal Girdi", IF(Veriler!T4699="", "", IF(Veriler!S4699="H", "%0,5 üzerindedir", IF(Veriler!T4699&gt;0.1, "%10 sınırı aşılmıştır.", "Uygun"))))</f>
        <v>%0,5 üzerindedir</v>
      </c>
      <c r="O4699" s="116" t="str">
        <f t="shared" si="1483"/>
        <v xml:space="preserve"> </v>
      </c>
      <c r="P4699" s="117"/>
      <c r="Q4699" s="118"/>
      <c r="R4699" s="119" t="str">
        <f t="shared" si="1484"/>
        <v/>
      </c>
      <c r="S4699" s="133">
        <f>IFERROR(IF(M4699&lt;=0.005,IF(F4699="",L4699,0),IF(F4699&lt;&gt;"",0,IF(P4699="",0,IF(P4699="H",0,IF(Q4699&lt;Veriler!$G$2,L4699*Veriler!$G$2,L4699*Q4699)))))," ")</f>
        <v>0</v>
      </c>
      <c r="T4699" s="133">
        <f>IF(Veriler!T4699&lt;=0.1, S4699, IF(AND(Veriler!T4699&gt;0.1, F4699="", P4699="E"), IF(Q4699&gt;Veriler!$G$2, Q4699*S4699, IF(Q4699&lt;Veriler!$G$2, Veriler!$G$2*S4699, Q4699*S4699)), 0))</f>
        <v>0</v>
      </c>
      <c r="U4699" s="133" t="str">
        <f t="shared" si="1485"/>
        <v xml:space="preserve"> </v>
      </c>
      <c r="V4699" s="134" t="str">
        <f>IFERROR(IF(O4699="%10 sınırı aşılmıştır.",L4699-T4699,IFERROR(IF(F4699="",IF(S4699=1,0,IF(L4699-S4699=0,"",L4699-S4699)),IF(Veriler!M4699="",L4699,IF(L4699*Veriler!M4699=0,"",L4699*Veriler!M4699))),L4699)),0)</f>
        <v/>
      </c>
      <c r="W4699" s="146"/>
      <c r="X4699" s="146"/>
      <c r="Y4699" s="146"/>
    </row>
    <row r="4700" spans="1:25" s="99" customFormat="1" ht="54.75" customHeight="1" x14ac:dyDescent="0.25">
      <c r="A4700" s="96">
        <f t="shared" si="1486"/>
        <v>3465</v>
      </c>
      <c r="B4700" s="175"/>
      <c r="C4700" s="176"/>
      <c r="D4700" s="113"/>
      <c r="E4700" s="115"/>
      <c r="F4700" s="174"/>
      <c r="G4700" s="114" t="str">
        <f t="shared" si="1481"/>
        <v/>
      </c>
      <c r="H4700" s="115"/>
      <c r="I4700" s="115"/>
      <c r="J4700" s="115"/>
      <c r="K4700" s="115"/>
      <c r="L4700" s="133" t="str">
        <f t="shared" si="1482"/>
        <v/>
      </c>
      <c r="M4700" s="116" t="str">
        <f>IF(L4700="", "", L4700/Veriler!$X$1)</f>
        <v/>
      </c>
      <c r="N4700" s="116" t="str">
        <f>IF(F4700&lt;&gt;"", "İthal Girdi", IF(Veriler!T4700="", "", IF(Veriler!S4700="H", "%0,5 üzerindedir", IF(Veriler!T4700&gt;0.1, "%10 sınırı aşılmıştır.", "Uygun"))))</f>
        <v>%0,5 üzerindedir</v>
      </c>
      <c r="O4700" s="116" t="str">
        <f t="shared" si="1483"/>
        <v xml:space="preserve"> </v>
      </c>
      <c r="P4700" s="117"/>
      <c r="Q4700" s="118"/>
      <c r="R4700" s="119" t="str">
        <f t="shared" si="1484"/>
        <v/>
      </c>
      <c r="S4700" s="133">
        <f>IFERROR(IF(M4700&lt;=0.005,IF(F4700="",L4700,0),IF(F4700&lt;&gt;"",0,IF(P4700="",0,IF(P4700="H",0,IF(Q4700&lt;Veriler!$G$2,L4700*Veriler!$G$2,L4700*Q4700)))))," ")</f>
        <v>0</v>
      </c>
      <c r="T4700" s="133">
        <f>IF(Veriler!T4700&lt;=0.1, S4700, IF(AND(Veriler!T4700&gt;0.1, F4700="", P4700="E"), IF(Q4700&gt;Veriler!$G$2, Q4700*S4700, IF(Q4700&lt;Veriler!$G$2, Veriler!$G$2*S4700, Q4700*S4700)), 0))</f>
        <v>0</v>
      </c>
      <c r="U4700" s="133" t="str">
        <f t="shared" si="1485"/>
        <v xml:space="preserve"> </v>
      </c>
      <c r="V4700" s="134" t="str">
        <f>IFERROR(IF(O4700="%10 sınırı aşılmıştır.",L4700-T4700,IFERROR(IF(F4700="",IF(S4700=1,0,IF(L4700-S4700=0,"",L4700-S4700)),IF(Veriler!M4700="",L4700,IF(L4700*Veriler!M4700=0,"",L4700*Veriler!M4700))),L4700)),0)</f>
        <v/>
      </c>
      <c r="W4700" s="146"/>
      <c r="X4700" s="146"/>
      <c r="Y4700" s="146"/>
    </row>
    <row r="4701" spans="1:25" s="99" customFormat="1" ht="54.75" customHeight="1" x14ac:dyDescent="0.25">
      <c r="A4701" s="96">
        <f t="shared" si="1486"/>
        <v>3466</v>
      </c>
      <c r="B4701" s="175"/>
      <c r="C4701" s="176"/>
      <c r="D4701" s="113"/>
      <c r="E4701" s="115"/>
      <c r="F4701" s="174"/>
      <c r="G4701" s="114" t="str">
        <f t="shared" si="1481"/>
        <v/>
      </c>
      <c r="H4701" s="115"/>
      <c r="I4701" s="115"/>
      <c r="J4701" s="115"/>
      <c r="K4701" s="115"/>
      <c r="L4701" s="133" t="str">
        <f t="shared" si="1482"/>
        <v/>
      </c>
      <c r="M4701" s="116" t="str">
        <f>IF(L4701="", "", L4701/Veriler!$X$1)</f>
        <v/>
      </c>
      <c r="N4701" s="116" t="str">
        <f>IF(F4701&lt;&gt;"", "İthal Girdi", IF(Veriler!T4701="", "", IF(Veriler!S4701="H", "%0,5 üzerindedir", IF(Veriler!T4701&gt;0.1, "%10 sınırı aşılmıştır.", "Uygun"))))</f>
        <v>%0,5 üzerindedir</v>
      </c>
      <c r="O4701" s="116" t="str">
        <f t="shared" si="1483"/>
        <v xml:space="preserve"> </v>
      </c>
      <c r="P4701" s="117"/>
      <c r="Q4701" s="118"/>
      <c r="R4701" s="119" t="str">
        <f t="shared" si="1484"/>
        <v/>
      </c>
      <c r="S4701" s="133">
        <f>IFERROR(IF(M4701&lt;=0.005,IF(F4701="",L4701,0),IF(F4701&lt;&gt;"",0,IF(P4701="",0,IF(P4701="H",0,IF(Q4701&lt;Veriler!$G$2,L4701*Veriler!$G$2,L4701*Q4701)))))," ")</f>
        <v>0</v>
      </c>
      <c r="T4701" s="133">
        <f>IF(Veriler!T4701&lt;=0.1, S4701, IF(AND(Veriler!T4701&gt;0.1, F4701="", P4701="E"), IF(Q4701&gt;Veriler!$G$2, Q4701*S4701, IF(Q4701&lt;Veriler!$G$2, Veriler!$G$2*S4701, Q4701*S4701)), 0))</f>
        <v>0</v>
      </c>
      <c r="U4701" s="133" t="str">
        <f t="shared" si="1485"/>
        <v xml:space="preserve"> </v>
      </c>
      <c r="V4701" s="134" t="str">
        <f>IFERROR(IF(O4701="%10 sınırı aşılmıştır.",L4701-T4701,IFERROR(IF(F4701="",IF(S4701=1,0,IF(L4701-S4701=0,"",L4701-S4701)),IF(Veriler!M4701="",L4701,IF(L4701*Veriler!M4701=0,"",L4701*Veriler!M4701))),L4701)),0)</f>
        <v/>
      </c>
      <c r="W4701" s="146"/>
      <c r="X4701" s="146"/>
      <c r="Y4701" s="146"/>
    </row>
    <row r="4702" spans="1:25" s="99" customFormat="1" ht="54.75" customHeight="1" x14ac:dyDescent="0.25">
      <c r="A4702" s="96">
        <f t="shared" si="1486"/>
        <v>3467</v>
      </c>
      <c r="B4702" s="175"/>
      <c r="C4702" s="176"/>
      <c r="D4702" s="113"/>
      <c r="E4702" s="115"/>
      <c r="F4702" s="174"/>
      <c r="G4702" s="114" t="str">
        <f t="shared" si="1481"/>
        <v/>
      </c>
      <c r="H4702" s="115"/>
      <c r="I4702" s="115"/>
      <c r="J4702" s="115"/>
      <c r="K4702" s="115"/>
      <c r="L4702" s="133" t="str">
        <f t="shared" si="1482"/>
        <v/>
      </c>
      <c r="M4702" s="116" t="str">
        <f>IF(L4702="", "", L4702/Veriler!$X$1)</f>
        <v/>
      </c>
      <c r="N4702" s="116" t="str">
        <f>IF(F4702&lt;&gt;"", "İthal Girdi", IF(Veriler!T4702="", "", IF(Veriler!S4702="H", "%0,5 üzerindedir", IF(Veriler!T4702&gt;0.1, "%10 sınırı aşılmıştır.", "Uygun"))))</f>
        <v>%0,5 üzerindedir</v>
      </c>
      <c r="O4702" s="116" t="str">
        <f t="shared" si="1483"/>
        <v xml:space="preserve"> </v>
      </c>
      <c r="P4702" s="117"/>
      <c r="Q4702" s="118"/>
      <c r="R4702" s="119" t="str">
        <f t="shared" si="1484"/>
        <v/>
      </c>
      <c r="S4702" s="133">
        <f>IFERROR(IF(M4702&lt;=0.005,IF(F4702="",L4702,0),IF(F4702&lt;&gt;"",0,IF(P4702="",0,IF(P4702="H",0,IF(Q4702&lt;Veriler!$G$2,L4702*Veriler!$G$2,L4702*Q4702)))))," ")</f>
        <v>0</v>
      </c>
      <c r="T4702" s="133">
        <f>IF(Veriler!T4702&lt;=0.1, S4702, IF(AND(Veriler!T4702&gt;0.1, F4702="", P4702="E"), IF(Q4702&gt;Veriler!$G$2, Q4702*S4702, IF(Q4702&lt;Veriler!$G$2, Veriler!$G$2*S4702, Q4702*S4702)), 0))</f>
        <v>0</v>
      </c>
      <c r="U4702" s="133" t="str">
        <f t="shared" si="1485"/>
        <v xml:space="preserve"> </v>
      </c>
      <c r="V4702" s="134" t="str">
        <f>IFERROR(IF(O4702="%10 sınırı aşılmıştır.",L4702-T4702,IFERROR(IF(F4702="",IF(S4702=1,0,IF(L4702-S4702=0,"",L4702-S4702)),IF(Veriler!M4702="",L4702,IF(L4702*Veriler!M4702=0,"",L4702*Veriler!M4702))),L4702)),0)</f>
        <v/>
      </c>
      <c r="W4702" s="146"/>
      <c r="X4702" s="146"/>
      <c r="Y4702" s="146"/>
    </row>
    <row r="4703" spans="1:25" s="99" customFormat="1" ht="54.75" customHeight="1" x14ac:dyDescent="0.25">
      <c r="A4703" s="96">
        <f t="shared" si="1486"/>
        <v>3468</v>
      </c>
      <c r="B4703" s="175"/>
      <c r="C4703" s="176"/>
      <c r="D4703" s="113"/>
      <c r="E4703" s="115"/>
      <c r="F4703" s="174"/>
      <c r="G4703" s="114" t="str">
        <f t="shared" si="1481"/>
        <v/>
      </c>
      <c r="H4703" s="115"/>
      <c r="I4703" s="115"/>
      <c r="J4703" s="115"/>
      <c r="K4703" s="115"/>
      <c r="L4703" s="133" t="str">
        <f t="shared" si="1482"/>
        <v/>
      </c>
      <c r="M4703" s="116" t="str">
        <f>IF(L4703="", "", L4703/Veriler!$X$1)</f>
        <v/>
      </c>
      <c r="N4703" s="116" t="str">
        <f>IF(F4703&lt;&gt;"", "İthal Girdi", IF(Veriler!T4703="", "", IF(Veriler!S4703="H", "%0,5 üzerindedir", IF(Veriler!T4703&gt;0.1, "%10 sınırı aşılmıştır.", "Uygun"))))</f>
        <v>%0,5 üzerindedir</v>
      </c>
      <c r="O4703" s="116" t="str">
        <f t="shared" si="1483"/>
        <v xml:space="preserve"> </v>
      </c>
      <c r="P4703" s="117"/>
      <c r="Q4703" s="118"/>
      <c r="R4703" s="119" t="str">
        <f t="shared" si="1484"/>
        <v/>
      </c>
      <c r="S4703" s="133">
        <f>IFERROR(IF(M4703&lt;=0.005,IF(F4703="",L4703,0),IF(F4703&lt;&gt;"",0,IF(P4703="",0,IF(P4703="H",0,IF(Q4703&lt;Veriler!$G$2,L4703*Veriler!$G$2,L4703*Q4703)))))," ")</f>
        <v>0</v>
      </c>
      <c r="T4703" s="133">
        <f>IF(Veriler!T4703&lt;=0.1, S4703, IF(AND(Veriler!T4703&gt;0.1, F4703="", P4703="E"), IF(Q4703&gt;Veriler!$G$2, Q4703*S4703, IF(Q4703&lt;Veriler!$G$2, Veriler!$G$2*S4703, Q4703*S4703)), 0))</f>
        <v>0</v>
      </c>
      <c r="U4703" s="133" t="str">
        <f t="shared" si="1485"/>
        <v xml:space="preserve"> </v>
      </c>
      <c r="V4703" s="134" t="str">
        <f>IFERROR(IF(O4703="%10 sınırı aşılmıştır.",L4703-T4703,IFERROR(IF(F4703="",IF(S4703=1,0,IF(L4703-S4703=0,"",L4703-S4703)),IF(Veriler!M4703="",L4703,IF(L4703*Veriler!M4703=0,"",L4703*Veriler!M4703))),L4703)),0)</f>
        <v/>
      </c>
      <c r="W4703" s="146"/>
      <c r="X4703" s="146"/>
      <c r="Y4703" s="146"/>
    </row>
    <row r="4704" spans="1:25" s="99" customFormat="1" ht="54.75" customHeight="1" x14ac:dyDescent="0.25">
      <c r="A4704" s="96">
        <f t="shared" si="1486"/>
        <v>3469</v>
      </c>
      <c r="B4704" s="175"/>
      <c r="C4704" s="176"/>
      <c r="D4704" s="113"/>
      <c r="E4704" s="115"/>
      <c r="F4704" s="174"/>
      <c r="G4704" s="114" t="str">
        <f t="shared" si="1481"/>
        <v/>
      </c>
      <c r="H4704" s="115"/>
      <c r="I4704" s="115"/>
      <c r="J4704" s="115"/>
      <c r="K4704" s="115"/>
      <c r="L4704" s="133" t="str">
        <f t="shared" si="1482"/>
        <v/>
      </c>
      <c r="M4704" s="116" t="str">
        <f>IF(L4704="", "", L4704/Veriler!$X$1)</f>
        <v/>
      </c>
      <c r="N4704" s="116" t="str">
        <f>IF(F4704&lt;&gt;"", "İthal Girdi", IF(Veriler!T4704="", "", IF(Veriler!S4704="H", "%0,5 üzerindedir", IF(Veriler!T4704&gt;0.1, "%10 sınırı aşılmıştır.", "Uygun"))))</f>
        <v>%0,5 üzerindedir</v>
      </c>
      <c r="O4704" s="116" t="str">
        <f t="shared" si="1483"/>
        <v xml:space="preserve"> </v>
      </c>
      <c r="P4704" s="117"/>
      <c r="Q4704" s="118"/>
      <c r="R4704" s="119" t="str">
        <f t="shared" si="1484"/>
        <v/>
      </c>
      <c r="S4704" s="133">
        <f>IFERROR(IF(M4704&lt;=0.005,IF(F4704="",L4704,0),IF(F4704&lt;&gt;"",0,IF(P4704="",0,IF(P4704="H",0,IF(Q4704&lt;Veriler!$G$2,L4704*Veriler!$G$2,L4704*Q4704)))))," ")</f>
        <v>0</v>
      </c>
      <c r="T4704" s="133">
        <f>IF(Veriler!T4704&lt;=0.1, S4704, IF(AND(Veriler!T4704&gt;0.1, F4704="", P4704="E"), IF(Q4704&gt;Veriler!$G$2, Q4704*S4704, IF(Q4704&lt;Veriler!$G$2, Veriler!$G$2*S4704, Q4704*S4704)), 0))</f>
        <v>0</v>
      </c>
      <c r="U4704" s="133" t="str">
        <f t="shared" si="1485"/>
        <v xml:space="preserve"> </v>
      </c>
      <c r="V4704" s="134" t="str">
        <f>IFERROR(IF(O4704="%10 sınırı aşılmıştır.",L4704-T4704,IFERROR(IF(F4704="",IF(S4704=1,0,IF(L4704-S4704=0,"",L4704-S4704)),IF(Veriler!M4704="",L4704,IF(L4704*Veriler!M4704=0,"",L4704*Veriler!M4704))),L4704)),0)</f>
        <v/>
      </c>
      <c r="W4704" s="146"/>
      <c r="X4704" s="146"/>
      <c r="Y4704" s="146"/>
    </row>
    <row r="4705" spans="1:25" s="99" customFormat="1" ht="54.75" customHeight="1" x14ac:dyDescent="0.25">
      <c r="A4705" s="96">
        <f t="shared" si="1486"/>
        <v>3470</v>
      </c>
      <c r="B4705" s="175"/>
      <c r="C4705" s="176"/>
      <c r="D4705" s="113"/>
      <c r="E4705" s="115"/>
      <c r="F4705" s="174"/>
      <c r="G4705" s="114" t="str">
        <f t="shared" si="1481"/>
        <v/>
      </c>
      <c r="H4705" s="115"/>
      <c r="I4705" s="115"/>
      <c r="J4705" s="115"/>
      <c r="K4705" s="115"/>
      <c r="L4705" s="133" t="str">
        <f t="shared" si="1482"/>
        <v/>
      </c>
      <c r="M4705" s="116" t="str">
        <f>IF(L4705="", "", L4705/Veriler!$X$1)</f>
        <v/>
      </c>
      <c r="N4705" s="116" t="str">
        <f>IF(F4705&lt;&gt;"", "İthal Girdi", IF(Veriler!T4705="", "", IF(Veriler!S4705="H", "%0,5 üzerindedir", IF(Veriler!T4705&gt;0.1, "%10 sınırı aşılmıştır.", "Uygun"))))</f>
        <v>%0,5 üzerindedir</v>
      </c>
      <c r="O4705" s="116" t="str">
        <f t="shared" si="1483"/>
        <v xml:space="preserve"> </v>
      </c>
      <c r="P4705" s="117"/>
      <c r="Q4705" s="118"/>
      <c r="R4705" s="119" t="str">
        <f t="shared" si="1484"/>
        <v/>
      </c>
      <c r="S4705" s="133">
        <f>IFERROR(IF(M4705&lt;=0.005,IF(F4705="",L4705,0),IF(F4705&lt;&gt;"",0,IF(P4705="",0,IF(P4705="H",0,IF(Q4705&lt;Veriler!$G$2,L4705*Veriler!$G$2,L4705*Q4705)))))," ")</f>
        <v>0</v>
      </c>
      <c r="T4705" s="133">
        <f>IF(Veriler!T4705&lt;=0.1, S4705, IF(AND(Veriler!T4705&gt;0.1, F4705="", P4705="E"), IF(Q4705&gt;Veriler!$G$2, Q4705*S4705, IF(Q4705&lt;Veriler!$G$2, Veriler!$G$2*S4705, Q4705*S4705)), 0))</f>
        <v>0</v>
      </c>
      <c r="U4705" s="133" t="str">
        <f t="shared" si="1485"/>
        <v xml:space="preserve"> </v>
      </c>
      <c r="V4705" s="134" t="str">
        <f>IFERROR(IF(O4705="%10 sınırı aşılmıştır.",L4705-T4705,IFERROR(IF(F4705="",IF(S4705=1,0,IF(L4705-S4705=0,"",L4705-S4705)),IF(Veriler!M4705="",L4705,IF(L4705*Veriler!M4705=0,"",L4705*Veriler!M4705))),L4705)),0)</f>
        <v/>
      </c>
      <c r="W4705" s="146"/>
      <c r="X4705" s="146"/>
      <c r="Y4705" s="146"/>
    </row>
    <row r="4706" spans="1:25" s="99" customFormat="1" ht="54.75" customHeight="1" x14ac:dyDescent="0.25">
      <c r="A4706" s="96">
        <f t="shared" si="1486"/>
        <v>3471</v>
      </c>
      <c r="B4706" s="175"/>
      <c r="C4706" s="176"/>
      <c r="D4706" s="113"/>
      <c r="E4706" s="115"/>
      <c r="F4706" s="174"/>
      <c r="G4706" s="114" t="str">
        <f t="shared" si="1481"/>
        <v/>
      </c>
      <c r="H4706" s="115"/>
      <c r="I4706" s="115"/>
      <c r="J4706" s="115"/>
      <c r="K4706" s="115"/>
      <c r="L4706" s="133" t="str">
        <f t="shared" si="1482"/>
        <v/>
      </c>
      <c r="M4706" s="116" t="str">
        <f>IF(L4706="", "", L4706/Veriler!$X$1)</f>
        <v/>
      </c>
      <c r="N4706" s="116" t="str">
        <f>IF(F4706&lt;&gt;"", "İthal Girdi", IF(Veriler!T4706="", "", IF(Veriler!S4706="H", "%0,5 üzerindedir", IF(Veriler!T4706&gt;0.1, "%10 sınırı aşılmıştır.", "Uygun"))))</f>
        <v>%0,5 üzerindedir</v>
      </c>
      <c r="O4706" s="116" t="str">
        <f t="shared" si="1483"/>
        <v xml:space="preserve"> </v>
      </c>
      <c r="P4706" s="117"/>
      <c r="Q4706" s="118"/>
      <c r="R4706" s="119" t="str">
        <f t="shared" si="1484"/>
        <v/>
      </c>
      <c r="S4706" s="133">
        <f>IFERROR(IF(M4706&lt;=0.005,IF(F4706="",L4706,0),IF(F4706&lt;&gt;"",0,IF(P4706="",0,IF(P4706="H",0,IF(Q4706&lt;Veriler!$G$2,L4706*Veriler!$G$2,L4706*Q4706)))))," ")</f>
        <v>0</v>
      </c>
      <c r="T4706" s="133">
        <f>IF(Veriler!T4706&lt;=0.1, S4706, IF(AND(Veriler!T4706&gt;0.1, F4706="", P4706="E"), IF(Q4706&gt;Veriler!$G$2, Q4706*S4706, IF(Q4706&lt;Veriler!$G$2, Veriler!$G$2*S4706, Q4706*S4706)), 0))</f>
        <v>0</v>
      </c>
      <c r="U4706" s="133" t="str">
        <f t="shared" si="1485"/>
        <v xml:space="preserve"> </v>
      </c>
      <c r="V4706" s="134" t="str">
        <f>IFERROR(IF(O4706="%10 sınırı aşılmıştır.",L4706-T4706,IFERROR(IF(F4706="",IF(S4706=1,0,IF(L4706-S4706=0,"",L4706-S4706)),IF(Veriler!M4706="",L4706,IF(L4706*Veriler!M4706=0,"",L4706*Veriler!M4706))),L4706)),0)</f>
        <v/>
      </c>
      <c r="W4706" s="146"/>
      <c r="X4706" s="146"/>
      <c r="Y4706" s="146"/>
    </row>
    <row r="4707" spans="1:25" s="99" customFormat="1" ht="54.75" customHeight="1" x14ac:dyDescent="0.25">
      <c r="A4707" s="96">
        <f t="shared" si="1486"/>
        <v>3472</v>
      </c>
      <c r="B4707" s="175"/>
      <c r="C4707" s="176"/>
      <c r="D4707" s="113"/>
      <c r="E4707" s="115"/>
      <c r="F4707" s="174"/>
      <c r="G4707" s="114" t="str">
        <f t="shared" si="1481"/>
        <v/>
      </c>
      <c r="H4707" s="115"/>
      <c r="I4707" s="115"/>
      <c r="J4707" s="115"/>
      <c r="K4707" s="115"/>
      <c r="L4707" s="133" t="str">
        <f t="shared" si="1482"/>
        <v/>
      </c>
      <c r="M4707" s="116" t="str">
        <f>IF(L4707="", "", L4707/Veriler!$X$1)</f>
        <v/>
      </c>
      <c r="N4707" s="116" t="str">
        <f>IF(F4707&lt;&gt;"", "İthal Girdi", IF(Veriler!T4707="", "", IF(Veriler!S4707="H", "%0,5 üzerindedir", IF(Veriler!T4707&gt;0.1, "%10 sınırı aşılmıştır.", "Uygun"))))</f>
        <v>%0,5 üzerindedir</v>
      </c>
      <c r="O4707" s="116" t="str">
        <f t="shared" si="1483"/>
        <v xml:space="preserve"> </v>
      </c>
      <c r="P4707" s="117"/>
      <c r="Q4707" s="118"/>
      <c r="R4707" s="119" t="str">
        <f t="shared" si="1484"/>
        <v/>
      </c>
      <c r="S4707" s="133">
        <f>IFERROR(IF(M4707&lt;=0.005,IF(F4707="",L4707,0),IF(F4707&lt;&gt;"",0,IF(P4707="",0,IF(P4707="H",0,IF(Q4707&lt;Veriler!$G$2,L4707*Veriler!$G$2,L4707*Q4707)))))," ")</f>
        <v>0</v>
      </c>
      <c r="T4707" s="133">
        <f>IF(Veriler!T4707&lt;=0.1, S4707, IF(AND(Veriler!T4707&gt;0.1, F4707="", P4707="E"), IF(Q4707&gt;Veriler!$G$2, Q4707*S4707, IF(Q4707&lt;Veriler!$G$2, Veriler!$G$2*S4707, Q4707*S4707)), 0))</f>
        <v>0</v>
      </c>
      <c r="U4707" s="133" t="str">
        <f t="shared" si="1485"/>
        <v xml:space="preserve"> </v>
      </c>
      <c r="V4707" s="134" t="str">
        <f>IFERROR(IF(O4707="%10 sınırı aşılmıştır.",L4707-T4707,IFERROR(IF(F4707="",IF(S4707=1,0,IF(L4707-S4707=0,"",L4707-S4707)),IF(Veriler!M4707="",L4707,IF(L4707*Veriler!M4707=0,"",L4707*Veriler!M4707))),L4707)),0)</f>
        <v/>
      </c>
      <c r="W4707" s="146"/>
      <c r="X4707" s="146"/>
      <c r="Y4707" s="146"/>
    </row>
    <row r="4708" spans="1:25" s="99" customFormat="1" ht="24" customHeight="1" x14ac:dyDescent="0.25">
      <c r="A4708" s="103"/>
      <c r="B4708" s="104"/>
      <c r="C4708" s="104"/>
      <c r="D4708" s="104"/>
      <c r="E4708" s="103"/>
      <c r="F4708" s="135"/>
      <c r="G4708" s="157"/>
      <c r="H4708" s="103"/>
      <c r="I4708" s="103"/>
      <c r="J4708" s="103"/>
      <c r="K4708" s="103"/>
      <c r="L4708" s="136">
        <f>SUM(L4679:L4692,L4694:L4707)</f>
        <v>0</v>
      </c>
      <c r="M4708" s="158"/>
      <c r="N4708" s="158"/>
      <c r="O4708" s="158"/>
      <c r="P4708" s="105"/>
      <c r="Q4708" s="106"/>
      <c r="R4708" s="159"/>
      <c r="S4708" s="160"/>
      <c r="T4708" s="160"/>
      <c r="U4708" s="160"/>
      <c r="V4708" s="160"/>
      <c r="W4708" s="146"/>
      <c r="X4708" s="146"/>
      <c r="Y4708" s="146"/>
    </row>
    <row r="4709" spans="1:25" s="99" customFormat="1" ht="31.5" customHeight="1" x14ac:dyDescent="0.25">
      <c r="A4709" s="103"/>
      <c r="B4709" s="104"/>
      <c r="C4709" s="104"/>
      <c r="D4709" s="104"/>
      <c r="E4709" s="103"/>
      <c r="F4709" s="135"/>
      <c r="G4709" s="157"/>
      <c r="H4709" s="103"/>
      <c r="I4709" s="103"/>
      <c r="J4709" s="103"/>
      <c r="K4709" s="103"/>
      <c r="L4709" s="161"/>
      <c r="M4709" s="158"/>
      <c r="N4709" s="158"/>
      <c r="O4709" s="158"/>
      <c r="P4709" s="105"/>
      <c r="Q4709" s="106"/>
      <c r="R4709" s="159"/>
      <c r="S4709" s="162" t="s">
        <v>57</v>
      </c>
      <c r="T4709" s="162" t="s">
        <v>57</v>
      </c>
      <c r="U4709" s="162" t="s">
        <v>57</v>
      </c>
      <c r="V4709" s="163" t="s">
        <v>58</v>
      </c>
      <c r="W4709" s="146"/>
      <c r="X4709" s="146"/>
      <c r="Y4709" s="146"/>
    </row>
    <row r="4710" spans="1:25" s="99" customFormat="1" ht="58.5" customHeight="1" x14ac:dyDescent="0.25">
      <c r="A4710" s="185" t="s">
        <v>59</v>
      </c>
      <c r="B4710" s="180"/>
      <c r="C4710" s="180"/>
      <c r="D4710" s="180"/>
      <c r="E4710" s="180"/>
      <c r="F4710" s="180"/>
      <c r="G4710" s="180"/>
      <c r="H4710" s="180"/>
      <c r="I4710" s="180"/>
      <c r="J4710" s="180"/>
      <c r="K4710" s="180"/>
      <c r="L4710" s="180"/>
      <c r="M4710" s="180"/>
      <c r="N4710" s="180"/>
      <c r="O4710" s="180"/>
      <c r="P4710" s="180"/>
      <c r="Q4710" s="180"/>
      <c r="R4710" s="176"/>
      <c r="S4710" s="137">
        <f>SUM(S4672,S4679:S4692,S4694:S4707)</f>
        <v>0</v>
      </c>
      <c r="T4710" s="137" t="str">
        <f>IF(SUM(T4679:T4692,T4694:T4707)=0," ",SUM(T4679:T4692,T4694:T4707))</f>
        <v xml:space="preserve"> </v>
      </c>
      <c r="U4710" s="137" t="str">
        <f>IF(SUM(U4679:U4692,U4694:U4707)=0," ",SUM(U4679:U4692,U4694:U4707))</f>
        <v xml:space="preserve"> </v>
      </c>
      <c r="V4710" s="137" t="str">
        <f>IF(SUM(V4679:V4692,V4694:V4707)=0," ",SUM(V4679:V4692,V4694:V4707))</f>
        <v xml:space="preserve"> </v>
      </c>
      <c r="W4710" s="146"/>
      <c r="X4710" s="164">
        <f>SUM(U4679:U4692,U4694:U4707)</f>
        <v>0</v>
      </c>
      <c r="Y4710" s="164">
        <f>SUM(V4679:V4692,V4694:V4707)</f>
        <v>0</v>
      </c>
    </row>
    <row r="4711" spans="1:25" x14ac:dyDescent="0.3">
      <c r="A4711" s="34"/>
      <c r="G4711" s="146"/>
      <c r="L4711" s="146"/>
      <c r="M4711" s="146"/>
      <c r="N4711" s="146"/>
      <c r="O4711" s="146"/>
      <c r="R4711" s="146"/>
      <c r="S4711" s="146"/>
      <c r="T4711" s="146"/>
      <c r="U4711" s="146"/>
      <c r="V4711" s="146"/>
      <c r="W4711" s="146"/>
      <c r="X4711" s="146"/>
      <c r="Y4711" s="146"/>
    </row>
    <row r="4712" spans="1:25" x14ac:dyDescent="0.3">
      <c r="A4712" s="186" t="s">
        <v>60</v>
      </c>
      <c r="B4712" s="187"/>
      <c r="C4712" s="187"/>
      <c r="D4712" s="187"/>
      <c r="E4712" s="187"/>
      <c r="F4712" s="187"/>
      <c r="G4712" s="187"/>
      <c r="H4712" s="187"/>
      <c r="I4712" s="187"/>
      <c r="J4712" s="187"/>
      <c r="K4712" s="187"/>
      <c r="L4712" s="187"/>
      <c r="M4712" s="187"/>
      <c r="N4712" s="187"/>
      <c r="O4712" s="187"/>
      <c r="P4712" s="187"/>
      <c r="Q4712" s="187"/>
      <c r="R4712" s="187"/>
      <c r="S4712" s="187"/>
      <c r="T4712" s="187"/>
      <c r="U4712" s="187"/>
      <c r="V4712" s="187"/>
      <c r="W4712" s="146"/>
      <c r="X4712" s="146"/>
      <c r="Y4712" s="146"/>
    </row>
    <row r="4713" spans="1:25" s="99" customFormat="1" ht="41.25" customHeight="1" x14ac:dyDescent="0.25">
      <c r="A4713" s="189" t="s">
        <v>38</v>
      </c>
      <c r="B4713" s="180"/>
      <c r="C4713" s="180"/>
      <c r="D4713" s="180"/>
      <c r="E4713" s="180"/>
      <c r="F4713" s="180"/>
      <c r="G4713" s="180"/>
      <c r="H4713" s="180"/>
      <c r="I4713" s="180"/>
      <c r="J4713" s="180"/>
      <c r="K4713" s="180"/>
      <c r="L4713" s="180"/>
      <c r="M4713" s="180"/>
      <c r="N4713" s="180"/>
      <c r="O4713" s="180"/>
      <c r="P4713" s="180"/>
      <c r="Q4713" s="180"/>
      <c r="R4713" s="180"/>
      <c r="S4713" s="180"/>
      <c r="T4713" s="180"/>
      <c r="U4713" s="180"/>
      <c r="V4713" s="176"/>
      <c r="W4713" s="146"/>
      <c r="X4713" s="146"/>
      <c r="Y4713" s="146"/>
    </row>
    <row r="4714" spans="1:25" s="100" customFormat="1" ht="35.25" customHeight="1" x14ac:dyDescent="0.25">
      <c r="A4714" s="179" t="s">
        <v>39</v>
      </c>
      <c r="B4714" s="180"/>
      <c r="C4714" s="180"/>
      <c r="D4714" s="180"/>
      <c r="E4714" s="180"/>
      <c r="F4714" s="180"/>
      <c r="G4714" s="180"/>
      <c r="H4714" s="180"/>
      <c r="I4714" s="180"/>
      <c r="J4714" s="180"/>
      <c r="K4714" s="180"/>
      <c r="L4714" s="180"/>
      <c r="M4714" s="180"/>
      <c r="N4714" s="180"/>
      <c r="O4714" s="180"/>
      <c r="P4714" s="180"/>
      <c r="Q4714" s="180"/>
      <c r="R4714" s="176"/>
      <c r="S4714" s="147"/>
      <c r="T4714" s="148"/>
      <c r="U4714" s="149" t="s">
        <v>40</v>
      </c>
      <c r="V4714" s="150">
        <f>V4676+1</f>
        <v>125</v>
      </c>
      <c r="W4714" s="146"/>
      <c r="X4714" s="146"/>
      <c r="Y4714" s="146"/>
    </row>
    <row r="4715" spans="1:25" s="99" customFormat="1" ht="81" customHeight="1" x14ac:dyDescent="0.25">
      <c r="A4715" s="110" t="s">
        <v>3</v>
      </c>
      <c r="B4715" s="188" t="s">
        <v>41</v>
      </c>
      <c r="C4715" s="176"/>
      <c r="D4715" s="111" t="s">
        <v>42</v>
      </c>
      <c r="E4715" s="110" t="s">
        <v>324</v>
      </c>
      <c r="F4715" s="111" t="s">
        <v>325</v>
      </c>
      <c r="G4715" s="151" t="s">
        <v>43</v>
      </c>
      <c r="H4715" s="110" t="s">
        <v>44</v>
      </c>
      <c r="I4715" s="110" t="s">
        <v>8</v>
      </c>
      <c r="J4715" s="110" t="s">
        <v>45</v>
      </c>
      <c r="K4715" s="110" t="s">
        <v>46</v>
      </c>
      <c r="L4715" s="152" t="s">
        <v>47</v>
      </c>
      <c r="M4715" s="153" t="s">
        <v>48</v>
      </c>
      <c r="N4715" s="154" t="s">
        <v>49</v>
      </c>
      <c r="O4715" s="154" t="s">
        <v>49</v>
      </c>
      <c r="P4715" s="112" t="s">
        <v>50</v>
      </c>
      <c r="Q4715" s="110" t="s">
        <v>51</v>
      </c>
      <c r="R4715" s="155" t="s">
        <v>52</v>
      </c>
      <c r="S4715" s="156" t="s">
        <v>53</v>
      </c>
      <c r="T4715" s="156" t="s">
        <v>54</v>
      </c>
      <c r="U4715" s="152" t="s">
        <v>54</v>
      </c>
      <c r="V4715" s="152" t="s">
        <v>55</v>
      </c>
      <c r="W4715" s="146"/>
      <c r="X4715" s="146"/>
      <c r="Y4715" s="146"/>
    </row>
    <row r="4716" spans="1:25" s="99" customFormat="1" ht="45" customHeight="1" x14ac:dyDescent="0.25">
      <c r="A4716" s="101"/>
      <c r="B4716" s="177" t="s">
        <v>56</v>
      </c>
      <c r="C4716" s="178"/>
      <c r="D4716" s="102"/>
      <c r="E4716" s="170"/>
      <c r="F4716" s="102"/>
      <c r="G4716" s="95"/>
      <c r="H4716" s="102"/>
      <c r="I4716" s="102"/>
      <c r="J4716" s="102"/>
      <c r="K4716" s="102"/>
      <c r="L4716" s="95"/>
      <c r="M4716" s="95"/>
      <c r="N4716" s="95"/>
      <c r="O4716" s="95"/>
      <c r="P4716" s="102"/>
      <c r="Q4716" s="102"/>
      <c r="R4716" s="190"/>
      <c r="S4716" s="184"/>
      <c r="T4716" s="95"/>
      <c r="U4716" s="95"/>
      <c r="V4716" s="95"/>
      <c r="W4716" s="146"/>
      <c r="X4716" s="146"/>
      <c r="Y4716" s="146"/>
    </row>
    <row r="4717" spans="1:25" s="99" customFormat="1" ht="54.75" customHeight="1" x14ac:dyDescent="0.25">
      <c r="A4717" s="96">
        <f>A4707+1</f>
        <v>3473</v>
      </c>
      <c r="B4717" s="181"/>
      <c r="C4717" s="182"/>
      <c r="D4717" s="113"/>
      <c r="E4717" s="115"/>
      <c r="F4717" s="174"/>
      <c r="G4717" s="114" t="str">
        <f t="shared" ref="G4717:G4730" si="1487">IF(AND(F4717&lt;&gt;"",V4717&lt;&gt;"",L4717&lt;&gt;0),V4717/L4717,"")</f>
        <v/>
      </c>
      <c r="H4717" s="115"/>
      <c r="I4717" s="115"/>
      <c r="J4717" s="115"/>
      <c r="K4717" s="115"/>
      <c r="L4717" s="133" t="str">
        <f t="shared" ref="L4717:L4730" si="1488">IF(AND(H4717&lt;&gt;0, J4717&lt;&gt;0, K4717&lt;&gt;0), H4717*J4717*K4717, "")</f>
        <v/>
      </c>
      <c r="M4717" s="116" t="str">
        <f>IF(L4717="", "", L4717/Veriler!$X$1)</f>
        <v/>
      </c>
      <c r="N4717" s="116" t="str">
        <f>IF(F4717&lt;&gt;"", "İthal Girdi", IF(Veriler!T4717="", "", IF(Veriler!S4717="H", "%0,5 üzerindedir", IF(Veriler!T4717&gt;0.1, "%10 sınırı aşılmıştır.", "Uygun"))))</f>
        <v>%0,5 üzerindedir</v>
      </c>
      <c r="O4717" s="116" t="str">
        <f t="shared" ref="O4717:O4730" si="1489">IF(M4717=""," ",N4717)</f>
        <v xml:space="preserve"> </v>
      </c>
      <c r="P4717" s="117"/>
      <c r="Q4717" s="118"/>
      <c r="R4717" s="119" t="str">
        <f t="shared" ref="R4717:R4730" si="1490">IFERROR(IF(AND(T4717&lt;&gt;"",L4717&lt;&gt;"",L4717&lt;&gt;0,T4717&lt;&gt;0),T4717/L4717,"")," ")</f>
        <v/>
      </c>
      <c r="S4717" s="133">
        <f>IFERROR(IF(M4717&lt;=0.005,IF(F4717="",L4717,0),IF(F4717&lt;&gt;"",0,IF(P4717="",0,IF(P4717="H",0,IF(Q4717&lt;Veriler!$G$2,L4717*Veriler!$G$2,L4717*Q4717)))))," ")</f>
        <v>0</v>
      </c>
      <c r="T4717" s="133">
        <f>IF(Veriler!T4717&lt;=0.1, S4717, IF(AND(Veriler!T4717&gt;0.1, F4717="", P4717="E"), IF(Q4717&gt;Veriler!$G$2, Q4717*S4717, IF(Q4717&lt;Veriler!$G$2, Veriler!$G$2*S4717, Q4717*S4717)), 0))</f>
        <v>0</v>
      </c>
      <c r="U4717" s="133" t="str">
        <f t="shared" ref="U4717:U4730" si="1491">IF(T4717=0," ",T4717)</f>
        <v xml:space="preserve"> </v>
      </c>
      <c r="V4717" s="134" t="str">
        <f>IFERROR(IF(O4717="%10 sınırı aşılmıştır.",L4717-T4717,IFERROR(IF(F4717="",IF(S4717=1,0,IF(L4717-S4717=0,"",L4717-S4717)),IF(Veriler!M4717="",L4717,IF(L4717*Veriler!M4717=0,"",L4717*Veriler!M4717))),L4717)),0)</f>
        <v/>
      </c>
      <c r="W4717" s="146"/>
      <c r="X4717" s="146"/>
      <c r="Y4717" s="146"/>
    </row>
    <row r="4718" spans="1:25" s="99" customFormat="1" ht="54.75" customHeight="1" x14ac:dyDescent="0.25">
      <c r="A4718" s="96">
        <f t="shared" ref="A4718:A4730" si="1492">A4717+1</f>
        <v>3474</v>
      </c>
      <c r="B4718" s="175"/>
      <c r="C4718" s="176"/>
      <c r="D4718" s="113"/>
      <c r="E4718" s="115"/>
      <c r="F4718" s="174"/>
      <c r="G4718" s="114" t="str">
        <f t="shared" si="1487"/>
        <v/>
      </c>
      <c r="H4718" s="115"/>
      <c r="I4718" s="115"/>
      <c r="J4718" s="115"/>
      <c r="K4718" s="115"/>
      <c r="L4718" s="133" t="str">
        <f t="shared" si="1488"/>
        <v/>
      </c>
      <c r="M4718" s="116" t="str">
        <f>IF(L4718="", "", L4718/Veriler!$X$1)</f>
        <v/>
      </c>
      <c r="N4718" s="116" t="str">
        <f>IF(F4718&lt;&gt;"", "İthal Girdi", IF(Veriler!T4718="", "", IF(Veriler!S4718="H", "%0,5 üzerindedir", IF(Veriler!T4718&gt;0.1, "%10 sınırı aşılmıştır.", "Uygun"))))</f>
        <v>%0,5 üzerindedir</v>
      </c>
      <c r="O4718" s="116" t="str">
        <f t="shared" si="1489"/>
        <v xml:space="preserve"> </v>
      </c>
      <c r="P4718" s="117"/>
      <c r="Q4718" s="118"/>
      <c r="R4718" s="119" t="str">
        <f t="shared" si="1490"/>
        <v/>
      </c>
      <c r="S4718" s="133">
        <f>IFERROR(IF(M4718&lt;=0.005,IF(F4718="",L4718,0),IF(F4718&lt;&gt;"",0,IF(P4718="",0,IF(P4718="H",0,IF(Q4718&lt;Veriler!$G$2,L4718*Veriler!$G$2,L4718*Q4718)))))," ")</f>
        <v>0</v>
      </c>
      <c r="T4718" s="133">
        <f>IF(Veriler!T4718&lt;=0.1, S4718, IF(AND(Veriler!T4718&gt;0.1, F4718="", P4718="E"), IF(Q4718&gt;Veriler!$G$2, Q4718*S4718, IF(Q4718&lt;Veriler!$G$2, Veriler!$G$2*S4718, Q4718*S4718)), 0))</f>
        <v>0</v>
      </c>
      <c r="U4718" s="133" t="str">
        <f t="shared" si="1491"/>
        <v xml:space="preserve"> </v>
      </c>
      <c r="V4718" s="134" t="str">
        <f>IFERROR(IF(O4718="%10 sınırı aşılmıştır.",L4718-T4718,IFERROR(IF(F4718="",IF(S4718=1,0,IF(L4718-S4718=0,"",L4718-S4718)),IF(Veriler!M4718="",L4718,IF(L4718*Veriler!M4718=0,"",L4718*Veriler!M4718))),L4718)),0)</f>
        <v/>
      </c>
      <c r="W4718" s="146"/>
      <c r="X4718" s="146"/>
      <c r="Y4718" s="146"/>
    </row>
    <row r="4719" spans="1:25" s="99" customFormat="1" ht="54.75" customHeight="1" x14ac:dyDescent="0.25">
      <c r="A4719" s="96">
        <f t="shared" si="1492"/>
        <v>3475</v>
      </c>
      <c r="B4719" s="175"/>
      <c r="C4719" s="176"/>
      <c r="D4719" s="113"/>
      <c r="E4719" s="115"/>
      <c r="F4719" s="174"/>
      <c r="G4719" s="114" t="str">
        <f t="shared" si="1487"/>
        <v/>
      </c>
      <c r="H4719" s="115"/>
      <c r="I4719" s="115"/>
      <c r="J4719" s="115"/>
      <c r="K4719" s="115"/>
      <c r="L4719" s="133" t="str">
        <f t="shared" si="1488"/>
        <v/>
      </c>
      <c r="M4719" s="116" t="str">
        <f>IF(L4719="", "", L4719/Veriler!$X$1)</f>
        <v/>
      </c>
      <c r="N4719" s="116" t="str">
        <f>IF(F4719&lt;&gt;"", "İthal Girdi", IF(Veriler!T4719="", "", IF(Veriler!S4719="H", "%0,5 üzerindedir", IF(Veriler!T4719&gt;0.1, "%10 sınırı aşılmıştır.", "Uygun"))))</f>
        <v>%0,5 üzerindedir</v>
      </c>
      <c r="O4719" s="116" t="str">
        <f t="shared" si="1489"/>
        <v xml:space="preserve"> </v>
      </c>
      <c r="P4719" s="117"/>
      <c r="Q4719" s="118"/>
      <c r="R4719" s="119" t="str">
        <f t="shared" si="1490"/>
        <v/>
      </c>
      <c r="S4719" s="133">
        <f>IFERROR(IF(M4719&lt;=0.005,IF(F4719="",L4719,0),IF(F4719&lt;&gt;"",0,IF(P4719="",0,IF(P4719="H",0,IF(Q4719&lt;Veriler!$G$2,L4719*Veriler!$G$2,L4719*Q4719)))))," ")</f>
        <v>0</v>
      </c>
      <c r="T4719" s="133">
        <f>IF(Veriler!T4719&lt;=0.1, S4719, IF(AND(Veriler!T4719&gt;0.1, F4719="", P4719="E"), IF(Q4719&gt;Veriler!$G$2, Q4719*S4719, IF(Q4719&lt;Veriler!$G$2, Veriler!$G$2*S4719, Q4719*S4719)), 0))</f>
        <v>0</v>
      </c>
      <c r="U4719" s="133" t="str">
        <f t="shared" si="1491"/>
        <v xml:space="preserve"> </v>
      </c>
      <c r="V4719" s="134" t="str">
        <f>IFERROR(IF(O4719="%10 sınırı aşılmıştır.",L4719-T4719,IFERROR(IF(F4719="",IF(S4719=1,0,IF(L4719-S4719=0,"",L4719-S4719)),IF(Veriler!M4719="",L4719,IF(L4719*Veriler!M4719=0,"",L4719*Veriler!M4719))),L4719)),0)</f>
        <v/>
      </c>
      <c r="W4719" s="146"/>
      <c r="X4719" s="146"/>
      <c r="Y4719" s="146"/>
    </row>
    <row r="4720" spans="1:25" s="99" customFormat="1" ht="54.75" customHeight="1" x14ac:dyDescent="0.25">
      <c r="A4720" s="96">
        <f t="shared" si="1492"/>
        <v>3476</v>
      </c>
      <c r="B4720" s="175"/>
      <c r="C4720" s="176"/>
      <c r="D4720" s="113"/>
      <c r="E4720" s="115"/>
      <c r="F4720" s="174"/>
      <c r="G4720" s="114" t="str">
        <f t="shared" si="1487"/>
        <v/>
      </c>
      <c r="H4720" s="115"/>
      <c r="I4720" s="115"/>
      <c r="J4720" s="115"/>
      <c r="K4720" s="115"/>
      <c r="L4720" s="133" t="str">
        <f t="shared" si="1488"/>
        <v/>
      </c>
      <c r="M4720" s="116" t="str">
        <f>IF(L4720="", "", L4720/Veriler!$X$1)</f>
        <v/>
      </c>
      <c r="N4720" s="116" t="str">
        <f>IF(F4720&lt;&gt;"", "İthal Girdi", IF(Veriler!T4720="", "", IF(Veriler!S4720="H", "%0,5 üzerindedir", IF(Veriler!T4720&gt;0.1, "%10 sınırı aşılmıştır.", "Uygun"))))</f>
        <v>%0,5 üzerindedir</v>
      </c>
      <c r="O4720" s="116" t="str">
        <f t="shared" si="1489"/>
        <v xml:space="preserve"> </v>
      </c>
      <c r="P4720" s="117"/>
      <c r="Q4720" s="118"/>
      <c r="R4720" s="119" t="str">
        <f t="shared" si="1490"/>
        <v/>
      </c>
      <c r="S4720" s="133">
        <f>IFERROR(IF(M4720&lt;=0.005,IF(F4720="",L4720,0),IF(F4720&lt;&gt;"",0,IF(P4720="",0,IF(P4720="H",0,IF(Q4720&lt;Veriler!$G$2,L4720*Veriler!$G$2,L4720*Q4720)))))," ")</f>
        <v>0</v>
      </c>
      <c r="T4720" s="133">
        <f>IF(Veriler!T4720&lt;=0.1, S4720, IF(AND(Veriler!T4720&gt;0.1, F4720="", P4720="E"), IF(Q4720&gt;Veriler!$G$2, Q4720*S4720, IF(Q4720&lt;Veriler!$G$2, Veriler!$G$2*S4720, Q4720*S4720)), 0))</f>
        <v>0</v>
      </c>
      <c r="U4720" s="133" t="str">
        <f t="shared" si="1491"/>
        <v xml:space="preserve"> </v>
      </c>
      <c r="V4720" s="134" t="str">
        <f>IFERROR(IF(O4720="%10 sınırı aşılmıştır.",L4720-T4720,IFERROR(IF(F4720="",IF(S4720=1,0,IF(L4720-S4720=0,"",L4720-S4720)),IF(Veriler!M4720="",L4720,IF(L4720*Veriler!M4720=0,"",L4720*Veriler!M4720))),L4720)),0)</f>
        <v/>
      </c>
      <c r="W4720" s="146"/>
      <c r="X4720" s="146"/>
      <c r="Y4720" s="146"/>
    </row>
    <row r="4721" spans="1:25" s="99" customFormat="1" ht="54.75" customHeight="1" x14ac:dyDescent="0.25">
      <c r="A4721" s="96">
        <f t="shared" si="1492"/>
        <v>3477</v>
      </c>
      <c r="B4721" s="175"/>
      <c r="C4721" s="176"/>
      <c r="D4721" s="113"/>
      <c r="E4721" s="115"/>
      <c r="F4721" s="174"/>
      <c r="G4721" s="114" t="str">
        <f t="shared" si="1487"/>
        <v/>
      </c>
      <c r="H4721" s="115"/>
      <c r="I4721" s="115"/>
      <c r="J4721" s="115"/>
      <c r="K4721" s="115"/>
      <c r="L4721" s="133" t="str">
        <f t="shared" si="1488"/>
        <v/>
      </c>
      <c r="M4721" s="116" t="str">
        <f>IF(L4721="", "", L4721/Veriler!$X$1)</f>
        <v/>
      </c>
      <c r="N4721" s="116" t="str">
        <f>IF(F4721&lt;&gt;"", "İthal Girdi", IF(Veriler!T4721="", "", IF(Veriler!S4721="H", "%0,5 üzerindedir", IF(Veriler!T4721&gt;0.1, "%10 sınırı aşılmıştır.", "Uygun"))))</f>
        <v>%0,5 üzerindedir</v>
      </c>
      <c r="O4721" s="116" t="str">
        <f t="shared" si="1489"/>
        <v xml:space="preserve"> </v>
      </c>
      <c r="P4721" s="117"/>
      <c r="Q4721" s="118"/>
      <c r="R4721" s="119" t="str">
        <f t="shared" si="1490"/>
        <v/>
      </c>
      <c r="S4721" s="133">
        <f>IFERROR(IF(M4721&lt;=0.005,IF(F4721="",L4721,0),IF(F4721&lt;&gt;"",0,IF(P4721="",0,IF(P4721="H",0,IF(Q4721&lt;Veriler!$G$2,L4721*Veriler!$G$2,L4721*Q4721)))))," ")</f>
        <v>0</v>
      </c>
      <c r="T4721" s="133">
        <f>IF(Veriler!T4721&lt;=0.1, S4721, IF(AND(Veriler!T4721&gt;0.1, F4721="", P4721="E"), IF(Q4721&gt;Veriler!$G$2, Q4721*S4721, IF(Q4721&lt;Veriler!$G$2, Veriler!$G$2*S4721, Q4721*S4721)), 0))</f>
        <v>0</v>
      </c>
      <c r="U4721" s="133" t="str">
        <f t="shared" si="1491"/>
        <v xml:space="preserve"> </v>
      </c>
      <c r="V4721" s="134" t="str">
        <f>IFERROR(IF(O4721="%10 sınırı aşılmıştır.",L4721-T4721,IFERROR(IF(F4721="",IF(S4721=1,0,IF(L4721-S4721=0,"",L4721-S4721)),IF(Veriler!M4721="",L4721,IF(L4721*Veriler!M4721=0,"",L4721*Veriler!M4721))),L4721)),0)</f>
        <v/>
      </c>
      <c r="W4721" s="146"/>
      <c r="X4721" s="146"/>
      <c r="Y4721" s="146"/>
    </row>
    <row r="4722" spans="1:25" s="99" customFormat="1" ht="54.75" customHeight="1" x14ac:dyDescent="0.25">
      <c r="A4722" s="96">
        <f t="shared" si="1492"/>
        <v>3478</v>
      </c>
      <c r="B4722" s="175"/>
      <c r="C4722" s="176"/>
      <c r="D4722" s="113"/>
      <c r="E4722" s="115"/>
      <c r="F4722" s="174"/>
      <c r="G4722" s="114" t="str">
        <f t="shared" si="1487"/>
        <v/>
      </c>
      <c r="H4722" s="115"/>
      <c r="I4722" s="115"/>
      <c r="J4722" s="115"/>
      <c r="K4722" s="115"/>
      <c r="L4722" s="133" t="str">
        <f t="shared" si="1488"/>
        <v/>
      </c>
      <c r="M4722" s="116" t="str">
        <f>IF(L4722="", "", L4722/Veriler!$X$1)</f>
        <v/>
      </c>
      <c r="N4722" s="116" t="str">
        <f>IF(F4722&lt;&gt;"", "İthal Girdi", IF(Veriler!T4722="", "", IF(Veriler!S4722="H", "%0,5 üzerindedir", IF(Veriler!T4722&gt;0.1, "%10 sınırı aşılmıştır.", "Uygun"))))</f>
        <v>%0,5 üzerindedir</v>
      </c>
      <c r="O4722" s="116" t="str">
        <f t="shared" si="1489"/>
        <v xml:space="preserve"> </v>
      </c>
      <c r="P4722" s="117"/>
      <c r="Q4722" s="118"/>
      <c r="R4722" s="119" t="str">
        <f t="shared" si="1490"/>
        <v/>
      </c>
      <c r="S4722" s="133">
        <f>IFERROR(IF(M4722&lt;=0.005,IF(F4722="",L4722,0),IF(F4722&lt;&gt;"",0,IF(P4722="",0,IF(P4722="H",0,IF(Q4722&lt;Veriler!$G$2,L4722*Veriler!$G$2,L4722*Q4722)))))," ")</f>
        <v>0</v>
      </c>
      <c r="T4722" s="133">
        <f>IF(Veriler!T4722&lt;=0.1, S4722, IF(AND(Veriler!T4722&gt;0.1, F4722="", P4722="E"), IF(Q4722&gt;Veriler!$G$2, Q4722*S4722, IF(Q4722&lt;Veriler!$G$2, Veriler!$G$2*S4722, Q4722*S4722)), 0))</f>
        <v>0</v>
      </c>
      <c r="U4722" s="133" t="str">
        <f t="shared" si="1491"/>
        <v xml:space="preserve"> </v>
      </c>
      <c r="V4722" s="134" t="str">
        <f>IFERROR(IF(O4722="%10 sınırı aşılmıştır.",L4722-T4722,IFERROR(IF(F4722="",IF(S4722=1,0,IF(L4722-S4722=0,"",L4722-S4722)),IF(Veriler!M4722="",L4722,IF(L4722*Veriler!M4722=0,"",L4722*Veriler!M4722))),L4722)),0)</f>
        <v/>
      </c>
      <c r="W4722" s="146"/>
      <c r="X4722" s="146"/>
      <c r="Y4722" s="146"/>
    </row>
    <row r="4723" spans="1:25" s="99" customFormat="1" ht="54.75" customHeight="1" x14ac:dyDescent="0.25">
      <c r="A4723" s="96">
        <f t="shared" si="1492"/>
        <v>3479</v>
      </c>
      <c r="B4723" s="175"/>
      <c r="C4723" s="176"/>
      <c r="D4723" s="113"/>
      <c r="E4723" s="115"/>
      <c r="F4723" s="174"/>
      <c r="G4723" s="114" t="str">
        <f t="shared" si="1487"/>
        <v/>
      </c>
      <c r="H4723" s="115"/>
      <c r="I4723" s="115"/>
      <c r="J4723" s="115"/>
      <c r="K4723" s="115"/>
      <c r="L4723" s="133" t="str">
        <f t="shared" si="1488"/>
        <v/>
      </c>
      <c r="M4723" s="116" t="str">
        <f>IF(L4723="", "", L4723/Veriler!$X$1)</f>
        <v/>
      </c>
      <c r="N4723" s="116" t="str">
        <f>IF(F4723&lt;&gt;"", "İthal Girdi", IF(Veriler!T4723="", "", IF(Veriler!S4723="H", "%0,5 üzerindedir", IF(Veriler!T4723&gt;0.1, "%10 sınırı aşılmıştır.", "Uygun"))))</f>
        <v>%0,5 üzerindedir</v>
      </c>
      <c r="O4723" s="116" t="str">
        <f t="shared" si="1489"/>
        <v xml:space="preserve"> </v>
      </c>
      <c r="P4723" s="117"/>
      <c r="Q4723" s="118"/>
      <c r="R4723" s="119" t="str">
        <f t="shared" si="1490"/>
        <v/>
      </c>
      <c r="S4723" s="133">
        <f>IFERROR(IF(M4723&lt;=0.005,IF(F4723="",L4723,0),IF(F4723&lt;&gt;"",0,IF(P4723="",0,IF(P4723="H",0,IF(Q4723&lt;Veriler!$G$2,L4723*Veriler!$G$2,L4723*Q4723)))))," ")</f>
        <v>0</v>
      </c>
      <c r="T4723" s="133">
        <f>IF(Veriler!T4723&lt;=0.1, S4723, IF(AND(Veriler!T4723&gt;0.1, F4723="", P4723="E"), IF(Q4723&gt;Veriler!$G$2, Q4723*S4723, IF(Q4723&lt;Veriler!$G$2, Veriler!$G$2*S4723, Q4723*S4723)), 0))</f>
        <v>0</v>
      </c>
      <c r="U4723" s="133" t="str">
        <f t="shared" si="1491"/>
        <v xml:space="preserve"> </v>
      </c>
      <c r="V4723" s="134" t="str">
        <f>IFERROR(IF(O4723="%10 sınırı aşılmıştır.",L4723-T4723,IFERROR(IF(F4723="",IF(S4723=1,0,IF(L4723-S4723=0,"",L4723-S4723)),IF(Veriler!M4723="",L4723,IF(L4723*Veriler!M4723=0,"",L4723*Veriler!M4723))),L4723)),0)</f>
        <v/>
      </c>
      <c r="W4723" s="146"/>
      <c r="X4723" s="146"/>
      <c r="Y4723" s="146"/>
    </row>
    <row r="4724" spans="1:25" s="99" customFormat="1" ht="54.75" customHeight="1" x14ac:dyDescent="0.25">
      <c r="A4724" s="96">
        <f t="shared" si="1492"/>
        <v>3480</v>
      </c>
      <c r="B4724" s="175"/>
      <c r="C4724" s="176"/>
      <c r="D4724" s="113"/>
      <c r="E4724" s="115"/>
      <c r="F4724" s="174"/>
      <c r="G4724" s="114" t="str">
        <f t="shared" si="1487"/>
        <v/>
      </c>
      <c r="H4724" s="115"/>
      <c r="I4724" s="115"/>
      <c r="J4724" s="115"/>
      <c r="K4724" s="115"/>
      <c r="L4724" s="133" t="str">
        <f t="shared" si="1488"/>
        <v/>
      </c>
      <c r="M4724" s="116" t="str">
        <f>IF(L4724="", "", L4724/Veriler!$X$1)</f>
        <v/>
      </c>
      <c r="N4724" s="116" t="str">
        <f>IF(F4724&lt;&gt;"", "İthal Girdi", IF(Veriler!T4724="", "", IF(Veriler!S4724="H", "%0,5 üzerindedir", IF(Veriler!T4724&gt;0.1, "%10 sınırı aşılmıştır.", "Uygun"))))</f>
        <v>%0,5 üzerindedir</v>
      </c>
      <c r="O4724" s="116" t="str">
        <f t="shared" si="1489"/>
        <v xml:space="preserve"> </v>
      </c>
      <c r="P4724" s="117"/>
      <c r="Q4724" s="118"/>
      <c r="R4724" s="119" t="str">
        <f t="shared" si="1490"/>
        <v/>
      </c>
      <c r="S4724" s="133">
        <f>IFERROR(IF(M4724&lt;=0.005,IF(F4724="",L4724,0),IF(F4724&lt;&gt;"",0,IF(P4724="",0,IF(P4724="H",0,IF(Q4724&lt;Veriler!$G$2,L4724*Veriler!$G$2,L4724*Q4724)))))," ")</f>
        <v>0</v>
      </c>
      <c r="T4724" s="133">
        <f>IF(Veriler!T4724&lt;=0.1, S4724, IF(AND(Veriler!T4724&gt;0.1, F4724="", P4724="E"), IF(Q4724&gt;Veriler!$G$2, Q4724*S4724, IF(Q4724&lt;Veriler!$G$2, Veriler!$G$2*S4724, Q4724*S4724)), 0))</f>
        <v>0</v>
      </c>
      <c r="U4724" s="133" t="str">
        <f t="shared" si="1491"/>
        <v xml:space="preserve"> </v>
      </c>
      <c r="V4724" s="134" t="str">
        <f>IFERROR(IF(O4724="%10 sınırı aşılmıştır.",L4724-T4724,IFERROR(IF(F4724="",IF(S4724=1,0,IF(L4724-S4724=0,"",L4724-S4724)),IF(Veriler!M4724="",L4724,IF(L4724*Veriler!M4724=0,"",L4724*Veriler!M4724))),L4724)),0)</f>
        <v/>
      </c>
      <c r="W4724" s="146"/>
      <c r="X4724" s="146"/>
      <c r="Y4724" s="146"/>
    </row>
    <row r="4725" spans="1:25" s="99" customFormat="1" ht="54.75" customHeight="1" x14ac:dyDescent="0.25">
      <c r="A4725" s="96">
        <f t="shared" si="1492"/>
        <v>3481</v>
      </c>
      <c r="B4725" s="175"/>
      <c r="C4725" s="176"/>
      <c r="D4725" s="113"/>
      <c r="E4725" s="115"/>
      <c r="F4725" s="174"/>
      <c r="G4725" s="114" t="str">
        <f t="shared" si="1487"/>
        <v/>
      </c>
      <c r="H4725" s="115"/>
      <c r="I4725" s="115"/>
      <c r="J4725" s="115"/>
      <c r="K4725" s="115"/>
      <c r="L4725" s="133" t="str">
        <f t="shared" si="1488"/>
        <v/>
      </c>
      <c r="M4725" s="116" t="str">
        <f>IF(L4725="", "", L4725/Veriler!$X$1)</f>
        <v/>
      </c>
      <c r="N4725" s="116" t="str">
        <f>IF(F4725&lt;&gt;"", "İthal Girdi", IF(Veriler!T4725="", "", IF(Veriler!S4725="H", "%0,5 üzerindedir", IF(Veriler!T4725&gt;0.1, "%10 sınırı aşılmıştır.", "Uygun"))))</f>
        <v>%0,5 üzerindedir</v>
      </c>
      <c r="O4725" s="116" t="str">
        <f t="shared" si="1489"/>
        <v xml:space="preserve"> </v>
      </c>
      <c r="P4725" s="117"/>
      <c r="Q4725" s="118"/>
      <c r="R4725" s="119" t="str">
        <f t="shared" si="1490"/>
        <v/>
      </c>
      <c r="S4725" s="133">
        <f>IFERROR(IF(M4725&lt;=0.005,IF(F4725="",L4725,0),IF(F4725&lt;&gt;"",0,IF(P4725="",0,IF(P4725="H",0,IF(Q4725&lt;Veriler!$G$2,L4725*Veriler!$G$2,L4725*Q4725)))))," ")</f>
        <v>0</v>
      </c>
      <c r="T4725" s="133">
        <f>IF(Veriler!T4725&lt;=0.1, S4725, IF(AND(Veriler!T4725&gt;0.1, F4725="", P4725="E"), IF(Q4725&gt;Veriler!$G$2, Q4725*S4725, IF(Q4725&lt;Veriler!$G$2, Veriler!$G$2*S4725, Q4725*S4725)), 0))</f>
        <v>0</v>
      </c>
      <c r="U4725" s="133" t="str">
        <f t="shared" si="1491"/>
        <v xml:space="preserve"> </v>
      </c>
      <c r="V4725" s="134" t="str">
        <f>IFERROR(IF(O4725="%10 sınırı aşılmıştır.",L4725-T4725,IFERROR(IF(F4725="",IF(S4725=1,0,IF(L4725-S4725=0,"",L4725-S4725)),IF(Veriler!M4725="",L4725,IF(L4725*Veriler!M4725=0,"",L4725*Veriler!M4725))),L4725)),0)</f>
        <v/>
      </c>
      <c r="W4725" s="146"/>
      <c r="X4725" s="146"/>
      <c r="Y4725" s="146"/>
    </row>
    <row r="4726" spans="1:25" s="99" customFormat="1" ht="54.75" customHeight="1" x14ac:dyDescent="0.25">
      <c r="A4726" s="96">
        <f t="shared" si="1492"/>
        <v>3482</v>
      </c>
      <c r="B4726" s="175"/>
      <c r="C4726" s="176"/>
      <c r="D4726" s="113"/>
      <c r="E4726" s="115"/>
      <c r="F4726" s="174"/>
      <c r="G4726" s="114" t="str">
        <f t="shared" si="1487"/>
        <v/>
      </c>
      <c r="H4726" s="115"/>
      <c r="I4726" s="115"/>
      <c r="J4726" s="115"/>
      <c r="K4726" s="115"/>
      <c r="L4726" s="133" t="str">
        <f t="shared" si="1488"/>
        <v/>
      </c>
      <c r="M4726" s="116" t="str">
        <f>IF(L4726="", "", L4726/Veriler!$X$1)</f>
        <v/>
      </c>
      <c r="N4726" s="116" t="str">
        <f>IF(F4726&lt;&gt;"", "İthal Girdi", IF(Veriler!T4726="", "", IF(Veriler!S4726="H", "%0,5 üzerindedir", IF(Veriler!T4726&gt;0.1, "%10 sınırı aşılmıştır.", "Uygun"))))</f>
        <v>%0,5 üzerindedir</v>
      </c>
      <c r="O4726" s="116" t="str">
        <f t="shared" si="1489"/>
        <v xml:space="preserve"> </v>
      </c>
      <c r="P4726" s="117"/>
      <c r="Q4726" s="118"/>
      <c r="R4726" s="119" t="str">
        <f t="shared" si="1490"/>
        <v/>
      </c>
      <c r="S4726" s="133">
        <f>IFERROR(IF(M4726&lt;=0.005,IF(F4726="",L4726,0),IF(F4726&lt;&gt;"",0,IF(P4726="",0,IF(P4726="H",0,IF(Q4726&lt;Veriler!$G$2,L4726*Veriler!$G$2,L4726*Q4726)))))," ")</f>
        <v>0</v>
      </c>
      <c r="T4726" s="133">
        <f>IF(Veriler!T4726&lt;=0.1, S4726, IF(AND(Veriler!T4726&gt;0.1, F4726="", P4726="E"), IF(Q4726&gt;Veriler!$G$2, Q4726*S4726, IF(Q4726&lt;Veriler!$G$2, Veriler!$G$2*S4726, Q4726*S4726)), 0))</f>
        <v>0</v>
      </c>
      <c r="U4726" s="133" t="str">
        <f t="shared" si="1491"/>
        <v xml:space="preserve"> </v>
      </c>
      <c r="V4726" s="134" t="str">
        <f>IFERROR(IF(O4726="%10 sınırı aşılmıştır.",L4726-T4726,IFERROR(IF(F4726="",IF(S4726=1,0,IF(L4726-S4726=0,"",L4726-S4726)),IF(Veriler!M4726="",L4726,IF(L4726*Veriler!M4726=0,"",L4726*Veriler!M4726))),L4726)),0)</f>
        <v/>
      </c>
      <c r="W4726" s="146"/>
      <c r="X4726" s="146"/>
      <c r="Y4726" s="146"/>
    </row>
    <row r="4727" spans="1:25" s="99" customFormat="1" ht="54.75" customHeight="1" x14ac:dyDescent="0.25">
      <c r="A4727" s="96">
        <f t="shared" si="1492"/>
        <v>3483</v>
      </c>
      <c r="B4727" s="175"/>
      <c r="C4727" s="176"/>
      <c r="D4727" s="113"/>
      <c r="E4727" s="115"/>
      <c r="F4727" s="174"/>
      <c r="G4727" s="114" t="str">
        <f t="shared" si="1487"/>
        <v/>
      </c>
      <c r="H4727" s="115"/>
      <c r="I4727" s="115"/>
      <c r="J4727" s="115"/>
      <c r="K4727" s="115"/>
      <c r="L4727" s="133" t="str">
        <f t="shared" si="1488"/>
        <v/>
      </c>
      <c r="M4727" s="116" t="str">
        <f>IF(L4727="", "", L4727/Veriler!$X$1)</f>
        <v/>
      </c>
      <c r="N4727" s="116" t="str">
        <f>IF(F4727&lt;&gt;"", "İthal Girdi", IF(Veriler!T4727="", "", IF(Veriler!S4727="H", "%0,5 üzerindedir", IF(Veriler!T4727&gt;0.1, "%10 sınırı aşılmıştır.", "Uygun"))))</f>
        <v>%0,5 üzerindedir</v>
      </c>
      <c r="O4727" s="116" t="str">
        <f t="shared" si="1489"/>
        <v xml:space="preserve"> </v>
      </c>
      <c r="P4727" s="117"/>
      <c r="Q4727" s="118"/>
      <c r="R4727" s="119" t="str">
        <f t="shared" si="1490"/>
        <v/>
      </c>
      <c r="S4727" s="133">
        <f>IFERROR(IF(M4727&lt;=0.005,IF(F4727="",L4727,0),IF(F4727&lt;&gt;"",0,IF(P4727="",0,IF(P4727="H",0,IF(Q4727&lt;Veriler!$G$2,L4727*Veriler!$G$2,L4727*Q4727)))))," ")</f>
        <v>0</v>
      </c>
      <c r="T4727" s="133">
        <f>IF(Veriler!T4727&lt;=0.1, S4727, IF(AND(Veriler!T4727&gt;0.1, F4727="", P4727="E"), IF(Q4727&gt;Veriler!$G$2, Q4727*S4727, IF(Q4727&lt;Veriler!$G$2, Veriler!$G$2*S4727, Q4727*S4727)), 0))</f>
        <v>0</v>
      </c>
      <c r="U4727" s="133" t="str">
        <f t="shared" si="1491"/>
        <v xml:space="preserve"> </v>
      </c>
      <c r="V4727" s="134" t="str">
        <f>IFERROR(IF(O4727="%10 sınırı aşılmıştır.",L4727-T4727,IFERROR(IF(F4727="",IF(S4727=1,0,IF(L4727-S4727=0,"",L4727-S4727)),IF(Veriler!M4727="",L4727,IF(L4727*Veriler!M4727=0,"",L4727*Veriler!M4727))),L4727)),0)</f>
        <v/>
      </c>
      <c r="W4727" s="146"/>
      <c r="X4727" s="146"/>
      <c r="Y4727" s="146"/>
    </row>
    <row r="4728" spans="1:25" s="99" customFormat="1" ht="54.75" customHeight="1" x14ac:dyDescent="0.25">
      <c r="A4728" s="96">
        <f t="shared" si="1492"/>
        <v>3484</v>
      </c>
      <c r="B4728" s="175"/>
      <c r="C4728" s="176"/>
      <c r="D4728" s="113"/>
      <c r="E4728" s="115"/>
      <c r="F4728" s="174"/>
      <c r="G4728" s="114" t="str">
        <f t="shared" si="1487"/>
        <v/>
      </c>
      <c r="H4728" s="115"/>
      <c r="I4728" s="115"/>
      <c r="J4728" s="115"/>
      <c r="K4728" s="115"/>
      <c r="L4728" s="133" t="str">
        <f t="shared" si="1488"/>
        <v/>
      </c>
      <c r="M4728" s="116" t="str">
        <f>IF(L4728="", "", L4728/Veriler!$X$1)</f>
        <v/>
      </c>
      <c r="N4728" s="116" t="str">
        <f>IF(F4728&lt;&gt;"", "İthal Girdi", IF(Veriler!T4728="", "", IF(Veriler!S4728="H", "%0,5 üzerindedir", IF(Veriler!T4728&gt;0.1, "%10 sınırı aşılmıştır.", "Uygun"))))</f>
        <v>%0,5 üzerindedir</v>
      </c>
      <c r="O4728" s="116" t="str">
        <f t="shared" si="1489"/>
        <v xml:space="preserve"> </v>
      </c>
      <c r="P4728" s="117"/>
      <c r="Q4728" s="118"/>
      <c r="R4728" s="119" t="str">
        <f t="shared" si="1490"/>
        <v/>
      </c>
      <c r="S4728" s="133">
        <f>IFERROR(IF(M4728&lt;=0.005,IF(F4728="",L4728,0),IF(F4728&lt;&gt;"",0,IF(P4728="",0,IF(P4728="H",0,IF(Q4728&lt;Veriler!$G$2,L4728*Veriler!$G$2,L4728*Q4728)))))," ")</f>
        <v>0</v>
      </c>
      <c r="T4728" s="133">
        <f>IF(Veriler!T4728&lt;=0.1, S4728, IF(AND(Veriler!T4728&gt;0.1, F4728="", P4728="E"), IF(Q4728&gt;Veriler!$G$2, Q4728*S4728, IF(Q4728&lt;Veriler!$G$2, Veriler!$G$2*S4728, Q4728*S4728)), 0))</f>
        <v>0</v>
      </c>
      <c r="U4728" s="133" t="str">
        <f t="shared" si="1491"/>
        <v xml:space="preserve"> </v>
      </c>
      <c r="V4728" s="134" t="str">
        <f>IFERROR(IF(O4728="%10 sınırı aşılmıştır.",L4728-T4728,IFERROR(IF(F4728="",IF(S4728=1,0,IF(L4728-S4728=0,"",L4728-S4728)),IF(Veriler!M4728="",L4728,IF(L4728*Veriler!M4728=0,"",L4728*Veriler!M4728))),L4728)),0)</f>
        <v/>
      </c>
      <c r="W4728" s="146"/>
      <c r="X4728" s="146"/>
      <c r="Y4728" s="146"/>
    </row>
    <row r="4729" spans="1:25" s="99" customFormat="1" ht="54.75" customHeight="1" x14ac:dyDescent="0.25">
      <c r="A4729" s="96">
        <f t="shared" si="1492"/>
        <v>3485</v>
      </c>
      <c r="B4729" s="175"/>
      <c r="C4729" s="176"/>
      <c r="D4729" s="113"/>
      <c r="E4729" s="115"/>
      <c r="F4729" s="174"/>
      <c r="G4729" s="114" t="str">
        <f t="shared" si="1487"/>
        <v/>
      </c>
      <c r="H4729" s="115"/>
      <c r="I4729" s="115"/>
      <c r="J4729" s="115"/>
      <c r="K4729" s="115"/>
      <c r="L4729" s="133" t="str">
        <f t="shared" si="1488"/>
        <v/>
      </c>
      <c r="M4729" s="116" t="str">
        <f>IF(L4729="", "", L4729/Veriler!$X$1)</f>
        <v/>
      </c>
      <c r="N4729" s="116" t="str">
        <f>IF(F4729&lt;&gt;"", "İthal Girdi", IF(Veriler!T4729="", "", IF(Veriler!S4729="H", "%0,5 üzerindedir", IF(Veriler!T4729&gt;0.1, "%10 sınırı aşılmıştır.", "Uygun"))))</f>
        <v>%0,5 üzerindedir</v>
      </c>
      <c r="O4729" s="116" t="str">
        <f t="shared" si="1489"/>
        <v xml:space="preserve"> </v>
      </c>
      <c r="P4729" s="117"/>
      <c r="Q4729" s="118"/>
      <c r="R4729" s="119" t="str">
        <f t="shared" si="1490"/>
        <v/>
      </c>
      <c r="S4729" s="133">
        <f>IFERROR(IF(M4729&lt;=0.005,IF(F4729="",L4729,0),IF(F4729&lt;&gt;"",0,IF(P4729="",0,IF(P4729="H",0,IF(Q4729&lt;Veriler!$G$2,L4729*Veriler!$G$2,L4729*Q4729)))))," ")</f>
        <v>0</v>
      </c>
      <c r="T4729" s="133">
        <f>IF(Veriler!T4729&lt;=0.1, S4729, IF(AND(Veriler!T4729&gt;0.1, F4729="", P4729="E"), IF(Q4729&gt;Veriler!$G$2, Q4729*S4729, IF(Q4729&lt;Veriler!$G$2, Veriler!$G$2*S4729, Q4729*S4729)), 0))</f>
        <v>0</v>
      </c>
      <c r="U4729" s="133" t="str">
        <f t="shared" si="1491"/>
        <v xml:space="preserve"> </v>
      </c>
      <c r="V4729" s="134" t="str">
        <f>IFERROR(IF(O4729="%10 sınırı aşılmıştır.",L4729-T4729,IFERROR(IF(F4729="",IF(S4729=1,0,IF(L4729-S4729=0,"",L4729-S4729)),IF(Veriler!M4729="",L4729,IF(L4729*Veriler!M4729=0,"",L4729*Veriler!M4729))),L4729)),0)</f>
        <v/>
      </c>
      <c r="W4729" s="146"/>
      <c r="X4729" s="146"/>
      <c r="Y4729" s="146"/>
    </row>
    <row r="4730" spans="1:25" s="99" customFormat="1" ht="54.75" customHeight="1" x14ac:dyDescent="0.25">
      <c r="A4730" s="96">
        <f t="shared" si="1492"/>
        <v>3486</v>
      </c>
      <c r="B4730" s="175"/>
      <c r="C4730" s="176"/>
      <c r="D4730" s="113"/>
      <c r="E4730" s="115"/>
      <c r="F4730" s="174"/>
      <c r="G4730" s="114" t="str">
        <f t="shared" si="1487"/>
        <v/>
      </c>
      <c r="H4730" s="115"/>
      <c r="I4730" s="115"/>
      <c r="J4730" s="115"/>
      <c r="K4730" s="115"/>
      <c r="L4730" s="133" t="str">
        <f t="shared" si="1488"/>
        <v/>
      </c>
      <c r="M4730" s="116" t="str">
        <f>IF(L4730="", "", L4730/Veriler!$X$1)</f>
        <v/>
      </c>
      <c r="N4730" s="116" t="str">
        <f>IF(F4730&lt;&gt;"", "İthal Girdi", IF(Veriler!T4730="", "", IF(Veriler!S4730="H", "%0,5 üzerindedir", IF(Veriler!T4730&gt;0.1, "%10 sınırı aşılmıştır.", "Uygun"))))</f>
        <v>%0,5 üzerindedir</v>
      </c>
      <c r="O4730" s="116" t="str">
        <f t="shared" si="1489"/>
        <v xml:space="preserve"> </v>
      </c>
      <c r="P4730" s="117"/>
      <c r="Q4730" s="118"/>
      <c r="R4730" s="119" t="str">
        <f t="shared" si="1490"/>
        <v/>
      </c>
      <c r="S4730" s="133">
        <f>IFERROR(IF(M4730&lt;=0.005,IF(F4730="",L4730,0),IF(F4730&lt;&gt;"",0,IF(P4730="",0,IF(P4730="H",0,IF(Q4730&lt;Veriler!$G$2,L4730*Veriler!$G$2,L4730*Q4730)))))," ")</f>
        <v>0</v>
      </c>
      <c r="T4730" s="133">
        <f>IF(Veriler!T4730&lt;=0.1, S4730, IF(AND(Veriler!T4730&gt;0.1, F4730="", P4730="E"), IF(Q4730&gt;Veriler!$G$2, Q4730*S4730, IF(Q4730&lt;Veriler!$G$2, Veriler!$G$2*S4730, Q4730*S4730)), 0))</f>
        <v>0</v>
      </c>
      <c r="U4730" s="133" t="str">
        <f t="shared" si="1491"/>
        <v xml:space="preserve"> </v>
      </c>
      <c r="V4730" s="134" t="str">
        <f>IFERROR(IF(O4730="%10 sınırı aşılmıştır.",L4730-T4730,IFERROR(IF(F4730="",IF(S4730=1,0,IF(L4730-S4730=0,"",L4730-S4730)),IF(Veriler!M4730="",L4730,IF(L4730*Veriler!M4730=0,"",L4730*Veriler!M4730))),L4730)),0)</f>
        <v/>
      </c>
      <c r="W4730" s="146"/>
      <c r="X4730" s="146"/>
      <c r="Y4730" s="146"/>
    </row>
    <row r="4731" spans="1:25" s="99" customFormat="1" ht="36" hidden="1" customHeight="1" x14ac:dyDescent="0.25">
      <c r="A4731" s="101"/>
      <c r="B4731" s="191" t="s">
        <v>16</v>
      </c>
      <c r="C4731" s="176"/>
      <c r="D4731" s="120"/>
      <c r="E4731" s="171"/>
      <c r="F4731" s="172"/>
      <c r="G4731" s="121"/>
      <c r="H4731" s="115"/>
      <c r="I4731" s="115"/>
      <c r="J4731" s="115"/>
      <c r="K4731" s="115"/>
      <c r="L4731" s="121"/>
      <c r="M4731" s="121"/>
      <c r="N4731" s="121"/>
      <c r="O4731" s="121"/>
      <c r="P4731" s="120"/>
      <c r="Q4731" s="120"/>
      <c r="R4731" s="183"/>
      <c r="S4731" s="184"/>
      <c r="T4731" s="121"/>
      <c r="U4731" s="121"/>
      <c r="V4731" s="121"/>
      <c r="W4731" s="146"/>
      <c r="X4731" s="146"/>
      <c r="Y4731" s="146"/>
    </row>
    <row r="4732" spans="1:25" s="99" customFormat="1" ht="54.75" customHeight="1" x14ac:dyDescent="0.25">
      <c r="A4732" s="96">
        <f>A4730+1</f>
        <v>3487</v>
      </c>
      <c r="B4732" s="175"/>
      <c r="C4732" s="176"/>
      <c r="D4732" s="113"/>
      <c r="E4732" s="115"/>
      <c r="F4732" s="174"/>
      <c r="G4732" s="114" t="str">
        <f t="shared" ref="G4732:G4745" si="1493">IF(AND(F4732&lt;&gt;"",V4732&lt;&gt;"",L4732&lt;&gt;0),V4732/L4732,"")</f>
        <v/>
      </c>
      <c r="H4732" s="115"/>
      <c r="I4732" s="115"/>
      <c r="J4732" s="115"/>
      <c r="K4732" s="115"/>
      <c r="L4732" s="133" t="str">
        <f t="shared" ref="L4732:L4745" si="1494">IF(AND(H4732&lt;&gt;0, J4732&lt;&gt;0, K4732&lt;&gt;0), H4732*J4732*K4732, "")</f>
        <v/>
      </c>
      <c r="M4732" s="116" t="str">
        <f>IF(L4732="", "", L4732/Veriler!$X$1)</f>
        <v/>
      </c>
      <c r="N4732" s="116" t="str">
        <f>IF(F4732&lt;&gt;"", "İthal Girdi", IF(Veriler!T4732="", "", IF(Veriler!S4732="H", "%0,5 üzerindedir", IF(Veriler!T4732&gt;0.1, "%10 sınırı aşılmıştır.", "Uygun"))))</f>
        <v>%0,5 üzerindedir</v>
      </c>
      <c r="O4732" s="116" t="str">
        <f t="shared" ref="O4732:O4745" si="1495">IF(M4732=""," ",N4732)</f>
        <v xml:space="preserve"> </v>
      </c>
      <c r="P4732" s="117"/>
      <c r="Q4732" s="118"/>
      <c r="R4732" s="119" t="str">
        <f t="shared" ref="R4732:R4745" si="1496">IFERROR(IF(AND(T4732&lt;&gt;"",L4732&lt;&gt;"",L4732&lt;&gt;0,T4732&lt;&gt;0),T4732/L4732,"")," ")</f>
        <v/>
      </c>
      <c r="S4732" s="133">
        <f>IFERROR(IF(M4732&lt;=0.005,IF(F4732="",L4732,0),IF(F4732&lt;&gt;"",0,IF(P4732="",0,IF(P4732="H",0,IF(Q4732&lt;Veriler!$G$2,L4732*Veriler!$G$2,L4732*Q4732)))))," ")</f>
        <v>0</v>
      </c>
      <c r="T4732" s="133">
        <f>IF(Veriler!T4732&lt;=0.1, S4732, IF(AND(Veriler!T4732&gt;0.1, F4732="", P4732="E"), IF(Q4732&gt;Veriler!$G$2, Q4732*S4732, IF(Q4732&lt;Veriler!$G$2, Veriler!$G$2*S4732, Q4732*S4732)), 0))</f>
        <v>0</v>
      </c>
      <c r="U4732" s="133" t="str">
        <f t="shared" ref="U4732:U4745" si="1497">IF(T4732=0," ",T4732)</f>
        <v xml:space="preserve"> </v>
      </c>
      <c r="V4732" s="134" t="str">
        <f>IFERROR(IF(O4732="%10 sınırı aşılmıştır.",L4732-T4732,IFERROR(IF(F4732="",IF(S4732=1,0,IF(L4732-S4732=0,"",L4732-S4732)),IF(Veriler!M4732="",L4732,IF(L4732*Veriler!M4732=0,"",L4732*Veriler!M4732))),L4732)),0)</f>
        <v/>
      </c>
      <c r="W4732" s="146"/>
      <c r="X4732" s="146"/>
      <c r="Y4732" s="146"/>
    </row>
    <row r="4733" spans="1:25" s="99" customFormat="1" ht="54.75" customHeight="1" x14ac:dyDescent="0.25">
      <c r="A4733" s="96">
        <f t="shared" ref="A4733:A4745" si="1498">A4732+1</f>
        <v>3488</v>
      </c>
      <c r="B4733" s="175"/>
      <c r="C4733" s="176"/>
      <c r="D4733" s="113"/>
      <c r="E4733" s="115"/>
      <c r="F4733" s="174"/>
      <c r="G4733" s="114" t="str">
        <f t="shared" si="1493"/>
        <v/>
      </c>
      <c r="H4733" s="115"/>
      <c r="I4733" s="115"/>
      <c r="J4733" s="115"/>
      <c r="K4733" s="115"/>
      <c r="L4733" s="133" t="str">
        <f t="shared" si="1494"/>
        <v/>
      </c>
      <c r="M4733" s="116" t="str">
        <f>IF(L4733="", "", L4733/Veriler!$X$1)</f>
        <v/>
      </c>
      <c r="N4733" s="116" t="str">
        <f>IF(F4733&lt;&gt;"", "İthal Girdi", IF(Veriler!T4733="", "", IF(Veriler!S4733="H", "%0,5 üzerindedir", IF(Veriler!T4733&gt;0.1, "%10 sınırı aşılmıştır.", "Uygun"))))</f>
        <v>%0,5 üzerindedir</v>
      </c>
      <c r="O4733" s="116" t="str">
        <f t="shared" si="1495"/>
        <v xml:space="preserve"> </v>
      </c>
      <c r="P4733" s="117"/>
      <c r="Q4733" s="118"/>
      <c r="R4733" s="119" t="str">
        <f t="shared" si="1496"/>
        <v/>
      </c>
      <c r="S4733" s="133">
        <f>IFERROR(IF(M4733&lt;=0.005,IF(F4733="",L4733,0),IF(F4733&lt;&gt;"",0,IF(P4733="",0,IF(P4733="H",0,IF(Q4733&lt;Veriler!$G$2,L4733*Veriler!$G$2,L4733*Q4733)))))," ")</f>
        <v>0</v>
      </c>
      <c r="T4733" s="133">
        <f>IF(Veriler!T4733&lt;=0.1, S4733, IF(AND(Veriler!T4733&gt;0.1, F4733="", P4733="E"), IF(Q4733&gt;Veriler!$G$2, Q4733*S4733, IF(Q4733&lt;Veriler!$G$2, Veriler!$G$2*S4733, Q4733*S4733)), 0))</f>
        <v>0</v>
      </c>
      <c r="U4733" s="133" t="str">
        <f t="shared" si="1497"/>
        <v xml:space="preserve"> </v>
      </c>
      <c r="V4733" s="134" t="str">
        <f>IFERROR(IF(O4733="%10 sınırı aşılmıştır.",L4733-T4733,IFERROR(IF(F4733="",IF(S4733=1,0,IF(L4733-S4733=0,"",L4733-S4733)),IF(Veriler!M4733="",L4733,IF(L4733*Veriler!M4733=0,"",L4733*Veriler!M4733))),L4733)),0)</f>
        <v/>
      </c>
      <c r="W4733" s="146"/>
      <c r="X4733" s="146"/>
      <c r="Y4733" s="146"/>
    </row>
    <row r="4734" spans="1:25" s="99" customFormat="1" ht="54.75" customHeight="1" x14ac:dyDescent="0.25">
      <c r="A4734" s="96">
        <f t="shared" si="1498"/>
        <v>3489</v>
      </c>
      <c r="B4734" s="175"/>
      <c r="C4734" s="176"/>
      <c r="D4734" s="113"/>
      <c r="E4734" s="115"/>
      <c r="F4734" s="174"/>
      <c r="G4734" s="114" t="str">
        <f t="shared" si="1493"/>
        <v/>
      </c>
      <c r="H4734" s="115"/>
      <c r="I4734" s="115"/>
      <c r="J4734" s="115"/>
      <c r="K4734" s="115"/>
      <c r="L4734" s="133" t="str">
        <f t="shared" si="1494"/>
        <v/>
      </c>
      <c r="M4734" s="116" t="str">
        <f>IF(L4734="", "", L4734/Veriler!$X$1)</f>
        <v/>
      </c>
      <c r="N4734" s="116" t="str">
        <f>IF(F4734&lt;&gt;"", "İthal Girdi", IF(Veriler!T4734="", "", IF(Veriler!S4734="H", "%0,5 üzerindedir", IF(Veriler!T4734&gt;0.1, "%10 sınırı aşılmıştır.", "Uygun"))))</f>
        <v>%0,5 üzerindedir</v>
      </c>
      <c r="O4734" s="116" t="str">
        <f t="shared" si="1495"/>
        <v xml:space="preserve"> </v>
      </c>
      <c r="P4734" s="117"/>
      <c r="Q4734" s="118"/>
      <c r="R4734" s="119" t="str">
        <f t="shared" si="1496"/>
        <v/>
      </c>
      <c r="S4734" s="133">
        <f>IFERROR(IF(M4734&lt;=0.005,IF(F4734="",L4734,0),IF(F4734&lt;&gt;"",0,IF(P4734="",0,IF(P4734="H",0,IF(Q4734&lt;Veriler!$G$2,L4734*Veriler!$G$2,L4734*Q4734)))))," ")</f>
        <v>0</v>
      </c>
      <c r="T4734" s="133">
        <f>IF(Veriler!T4734&lt;=0.1, S4734, IF(AND(Veriler!T4734&gt;0.1, F4734="", P4734="E"), IF(Q4734&gt;Veriler!$G$2, Q4734*S4734, IF(Q4734&lt;Veriler!$G$2, Veriler!$G$2*S4734, Q4734*S4734)), 0))</f>
        <v>0</v>
      </c>
      <c r="U4734" s="133" t="str">
        <f t="shared" si="1497"/>
        <v xml:space="preserve"> </v>
      </c>
      <c r="V4734" s="134" t="str">
        <f>IFERROR(IF(O4734="%10 sınırı aşılmıştır.",L4734-T4734,IFERROR(IF(F4734="",IF(S4734=1,0,IF(L4734-S4734=0,"",L4734-S4734)),IF(Veriler!M4734="",L4734,IF(L4734*Veriler!M4734=0,"",L4734*Veriler!M4734))),L4734)),0)</f>
        <v/>
      </c>
      <c r="W4734" s="146"/>
      <c r="X4734" s="146"/>
      <c r="Y4734" s="146"/>
    </row>
    <row r="4735" spans="1:25" s="99" customFormat="1" ht="54.75" customHeight="1" x14ac:dyDescent="0.25">
      <c r="A4735" s="96">
        <f t="shared" si="1498"/>
        <v>3490</v>
      </c>
      <c r="B4735" s="175"/>
      <c r="C4735" s="176"/>
      <c r="D4735" s="113"/>
      <c r="E4735" s="115"/>
      <c r="F4735" s="174"/>
      <c r="G4735" s="114" t="str">
        <f t="shared" si="1493"/>
        <v/>
      </c>
      <c r="H4735" s="115"/>
      <c r="I4735" s="115"/>
      <c r="J4735" s="115"/>
      <c r="K4735" s="115"/>
      <c r="L4735" s="133" t="str">
        <f t="shared" si="1494"/>
        <v/>
      </c>
      <c r="M4735" s="116" t="str">
        <f>IF(L4735="", "", L4735/Veriler!$X$1)</f>
        <v/>
      </c>
      <c r="N4735" s="116" t="str">
        <f>IF(F4735&lt;&gt;"", "İthal Girdi", IF(Veriler!T4735="", "", IF(Veriler!S4735="H", "%0,5 üzerindedir", IF(Veriler!T4735&gt;0.1, "%10 sınırı aşılmıştır.", "Uygun"))))</f>
        <v>%0,5 üzerindedir</v>
      </c>
      <c r="O4735" s="116" t="str">
        <f t="shared" si="1495"/>
        <v xml:space="preserve"> </v>
      </c>
      <c r="P4735" s="117"/>
      <c r="Q4735" s="118"/>
      <c r="R4735" s="119" t="str">
        <f t="shared" si="1496"/>
        <v/>
      </c>
      <c r="S4735" s="133">
        <f>IFERROR(IF(M4735&lt;=0.005,IF(F4735="",L4735,0),IF(F4735&lt;&gt;"",0,IF(P4735="",0,IF(P4735="H",0,IF(Q4735&lt;Veriler!$G$2,L4735*Veriler!$G$2,L4735*Q4735)))))," ")</f>
        <v>0</v>
      </c>
      <c r="T4735" s="133">
        <f>IF(Veriler!T4735&lt;=0.1, S4735, IF(AND(Veriler!T4735&gt;0.1, F4735="", P4735="E"), IF(Q4735&gt;Veriler!$G$2, Q4735*S4735, IF(Q4735&lt;Veriler!$G$2, Veriler!$G$2*S4735, Q4735*S4735)), 0))</f>
        <v>0</v>
      </c>
      <c r="U4735" s="133" t="str">
        <f t="shared" si="1497"/>
        <v xml:space="preserve"> </v>
      </c>
      <c r="V4735" s="134" t="str">
        <f>IFERROR(IF(O4735="%10 sınırı aşılmıştır.",L4735-T4735,IFERROR(IF(F4735="",IF(S4735=1,0,IF(L4735-S4735=0,"",L4735-S4735)),IF(Veriler!M4735="",L4735,IF(L4735*Veriler!M4735=0,"",L4735*Veriler!M4735))),L4735)),0)</f>
        <v/>
      </c>
      <c r="W4735" s="146"/>
      <c r="X4735" s="146"/>
      <c r="Y4735" s="146"/>
    </row>
    <row r="4736" spans="1:25" s="99" customFormat="1" ht="54.75" customHeight="1" x14ac:dyDescent="0.25">
      <c r="A4736" s="96">
        <f t="shared" si="1498"/>
        <v>3491</v>
      </c>
      <c r="B4736" s="175"/>
      <c r="C4736" s="176"/>
      <c r="D4736" s="113"/>
      <c r="E4736" s="115"/>
      <c r="F4736" s="174"/>
      <c r="G4736" s="114" t="str">
        <f t="shared" si="1493"/>
        <v/>
      </c>
      <c r="H4736" s="115"/>
      <c r="I4736" s="115"/>
      <c r="J4736" s="115"/>
      <c r="K4736" s="115"/>
      <c r="L4736" s="133" t="str">
        <f t="shared" si="1494"/>
        <v/>
      </c>
      <c r="M4736" s="116" t="str">
        <f>IF(L4736="", "", L4736/Veriler!$X$1)</f>
        <v/>
      </c>
      <c r="N4736" s="116" t="str">
        <f>IF(F4736&lt;&gt;"", "İthal Girdi", IF(Veriler!T4736="", "", IF(Veriler!S4736="H", "%0,5 üzerindedir", IF(Veriler!T4736&gt;0.1, "%10 sınırı aşılmıştır.", "Uygun"))))</f>
        <v>%0,5 üzerindedir</v>
      </c>
      <c r="O4736" s="116" t="str">
        <f t="shared" si="1495"/>
        <v xml:space="preserve"> </v>
      </c>
      <c r="P4736" s="117"/>
      <c r="Q4736" s="118"/>
      <c r="R4736" s="119" t="str">
        <f t="shared" si="1496"/>
        <v/>
      </c>
      <c r="S4736" s="133">
        <f>IFERROR(IF(M4736&lt;=0.005,IF(F4736="",L4736,0),IF(F4736&lt;&gt;"",0,IF(P4736="",0,IF(P4736="H",0,IF(Q4736&lt;Veriler!$G$2,L4736*Veriler!$G$2,L4736*Q4736)))))," ")</f>
        <v>0</v>
      </c>
      <c r="T4736" s="133">
        <f>IF(Veriler!T4736&lt;=0.1, S4736, IF(AND(Veriler!T4736&gt;0.1, F4736="", P4736="E"), IF(Q4736&gt;Veriler!$G$2, Q4736*S4736, IF(Q4736&lt;Veriler!$G$2, Veriler!$G$2*S4736, Q4736*S4736)), 0))</f>
        <v>0</v>
      </c>
      <c r="U4736" s="133" t="str">
        <f t="shared" si="1497"/>
        <v xml:space="preserve"> </v>
      </c>
      <c r="V4736" s="134" t="str">
        <f>IFERROR(IF(O4736="%10 sınırı aşılmıştır.",L4736-T4736,IFERROR(IF(F4736="",IF(S4736=1,0,IF(L4736-S4736=0,"",L4736-S4736)),IF(Veriler!M4736="",L4736,IF(L4736*Veriler!M4736=0,"",L4736*Veriler!M4736))),L4736)),0)</f>
        <v/>
      </c>
      <c r="W4736" s="146"/>
      <c r="X4736" s="146"/>
      <c r="Y4736" s="146"/>
    </row>
    <row r="4737" spans="1:25" s="99" customFormat="1" ht="54.75" customHeight="1" x14ac:dyDescent="0.25">
      <c r="A4737" s="96">
        <f t="shared" si="1498"/>
        <v>3492</v>
      </c>
      <c r="B4737" s="175"/>
      <c r="C4737" s="176"/>
      <c r="D4737" s="113"/>
      <c r="E4737" s="115"/>
      <c r="F4737" s="174"/>
      <c r="G4737" s="114" t="str">
        <f t="shared" si="1493"/>
        <v/>
      </c>
      <c r="H4737" s="115"/>
      <c r="I4737" s="115"/>
      <c r="J4737" s="115"/>
      <c r="K4737" s="115"/>
      <c r="L4737" s="133" t="str">
        <f t="shared" si="1494"/>
        <v/>
      </c>
      <c r="M4737" s="116" t="str">
        <f>IF(L4737="", "", L4737/Veriler!$X$1)</f>
        <v/>
      </c>
      <c r="N4737" s="116" t="str">
        <f>IF(F4737&lt;&gt;"", "İthal Girdi", IF(Veriler!T4737="", "", IF(Veriler!S4737="H", "%0,5 üzerindedir", IF(Veriler!T4737&gt;0.1, "%10 sınırı aşılmıştır.", "Uygun"))))</f>
        <v>%0,5 üzerindedir</v>
      </c>
      <c r="O4737" s="116" t="str">
        <f t="shared" si="1495"/>
        <v xml:space="preserve"> </v>
      </c>
      <c r="P4737" s="117"/>
      <c r="Q4737" s="118"/>
      <c r="R4737" s="119" t="str">
        <f t="shared" si="1496"/>
        <v/>
      </c>
      <c r="S4737" s="133">
        <f>IFERROR(IF(M4737&lt;=0.005,IF(F4737="",L4737,0),IF(F4737&lt;&gt;"",0,IF(P4737="",0,IF(P4737="H",0,IF(Q4737&lt;Veriler!$G$2,L4737*Veriler!$G$2,L4737*Q4737)))))," ")</f>
        <v>0</v>
      </c>
      <c r="T4737" s="133">
        <f>IF(Veriler!T4737&lt;=0.1, S4737, IF(AND(Veriler!T4737&gt;0.1, F4737="", P4737="E"), IF(Q4737&gt;Veriler!$G$2, Q4737*S4737, IF(Q4737&lt;Veriler!$G$2, Veriler!$G$2*S4737, Q4737*S4737)), 0))</f>
        <v>0</v>
      </c>
      <c r="U4737" s="133" t="str">
        <f t="shared" si="1497"/>
        <v xml:space="preserve"> </v>
      </c>
      <c r="V4737" s="134" t="str">
        <f>IFERROR(IF(O4737="%10 sınırı aşılmıştır.",L4737-T4737,IFERROR(IF(F4737="",IF(S4737=1,0,IF(L4737-S4737=0,"",L4737-S4737)),IF(Veriler!M4737="",L4737,IF(L4737*Veriler!M4737=0,"",L4737*Veriler!M4737))),L4737)),0)</f>
        <v/>
      </c>
      <c r="W4737" s="146"/>
      <c r="X4737" s="146"/>
      <c r="Y4737" s="146"/>
    </row>
    <row r="4738" spans="1:25" s="99" customFormat="1" ht="54.75" customHeight="1" x14ac:dyDescent="0.25">
      <c r="A4738" s="96">
        <f t="shared" si="1498"/>
        <v>3493</v>
      </c>
      <c r="B4738" s="175"/>
      <c r="C4738" s="176"/>
      <c r="D4738" s="113"/>
      <c r="E4738" s="115"/>
      <c r="F4738" s="174"/>
      <c r="G4738" s="114" t="str">
        <f t="shared" si="1493"/>
        <v/>
      </c>
      <c r="H4738" s="115"/>
      <c r="I4738" s="115"/>
      <c r="J4738" s="115"/>
      <c r="K4738" s="115"/>
      <c r="L4738" s="133" t="str">
        <f t="shared" si="1494"/>
        <v/>
      </c>
      <c r="M4738" s="116" t="str">
        <f>IF(L4738="", "", L4738/Veriler!$X$1)</f>
        <v/>
      </c>
      <c r="N4738" s="116" t="str">
        <f>IF(F4738&lt;&gt;"", "İthal Girdi", IF(Veriler!T4738="", "", IF(Veriler!S4738="H", "%0,5 üzerindedir", IF(Veriler!T4738&gt;0.1, "%10 sınırı aşılmıştır.", "Uygun"))))</f>
        <v>%0,5 üzerindedir</v>
      </c>
      <c r="O4738" s="116" t="str">
        <f t="shared" si="1495"/>
        <v xml:space="preserve"> </v>
      </c>
      <c r="P4738" s="117"/>
      <c r="Q4738" s="118"/>
      <c r="R4738" s="119" t="str">
        <f t="shared" si="1496"/>
        <v/>
      </c>
      <c r="S4738" s="133">
        <f>IFERROR(IF(M4738&lt;=0.005,IF(F4738="",L4738,0),IF(F4738&lt;&gt;"",0,IF(P4738="",0,IF(P4738="H",0,IF(Q4738&lt;Veriler!$G$2,L4738*Veriler!$G$2,L4738*Q4738)))))," ")</f>
        <v>0</v>
      </c>
      <c r="T4738" s="133">
        <f>IF(Veriler!T4738&lt;=0.1, S4738, IF(AND(Veriler!T4738&gt;0.1, F4738="", P4738="E"), IF(Q4738&gt;Veriler!$G$2, Q4738*S4738, IF(Q4738&lt;Veriler!$G$2, Veriler!$G$2*S4738, Q4738*S4738)), 0))</f>
        <v>0</v>
      </c>
      <c r="U4738" s="133" t="str">
        <f t="shared" si="1497"/>
        <v xml:space="preserve"> </v>
      </c>
      <c r="V4738" s="134" t="str">
        <f>IFERROR(IF(O4738="%10 sınırı aşılmıştır.",L4738-T4738,IFERROR(IF(F4738="",IF(S4738=1,0,IF(L4738-S4738=0,"",L4738-S4738)),IF(Veriler!M4738="",L4738,IF(L4738*Veriler!M4738=0,"",L4738*Veriler!M4738))),L4738)),0)</f>
        <v/>
      </c>
      <c r="W4738" s="146"/>
      <c r="X4738" s="146"/>
      <c r="Y4738" s="146"/>
    </row>
    <row r="4739" spans="1:25" s="99" customFormat="1" ht="54.75" customHeight="1" x14ac:dyDescent="0.25">
      <c r="A4739" s="96">
        <f t="shared" si="1498"/>
        <v>3494</v>
      </c>
      <c r="B4739" s="175"/>
      <c r="C4739" s="176"/>
      <c r="D4739" s="113"/>
      <c r="E4739" s="115"/>
      <c r="F4739" s="174"/>
      <c r="G4739" s="114" t="str">
        <f t="shared" si="1493"/>
        <v/>
      </c>
      <c r="H4739" s="115"/>
      <c r="I4739" s="115"/>
      <c r="J4739" s="115"/>
      <c r="K4739" s="115"/>
      <c r="L4739" s="133" t="str">
        <f t="shared" si="1494"/>
        <v/>
      </c>
      <c r="M4739" s="116" t="str">
        <f>IF(L4739="", "", L4739/Veriler!$X$1)</f>
        <v/>
      </c>
      <c r="N4739" s="116" t="str">
        <f>IF(F4739&lt;&gt;"", "İthal Girdi", IF(Veriler!T4739="", "", IF(Veriler!S4739="H", "%0,5 üzerindedir", IF(Veriler!T4739&gt;0.1, "%10 sınırı aşılmıştır.", "Uygun"))))</f>
        <v>%0,5 üzerindedir</v>
      </c>
      <c r="O4739" s="116" t="str">
        <f t="shared" si="1495"/>
        <v xml:space="preserve"> </v>
      </c>
      <c r="P4739" s="117"/>
      <c r="Q4739" s="118"/>
      <c r="R4739" s="119" t="str">
        <f t="shared" si="1496"/>
        <v/>
      </c>
      <c r="S4739" s="133">
        <f>IFERROR(IF(M4739&lt;=0.005,IF(F4739="",L4739,0),IF(F4739&lt;&gt;"",0,IF(P4739="",0,IF(P4739="H",0,IF(Q4739&lt;Veriler!$G$2,L4739*Veriler!$G$2,L4739*Q4739)))))," ")</f>
        <v>0</v>
      </c>
      <c r="T4739" s="133">
        <f>IF(Veriler!T4739&lt;=0.1, S4739, IF(AND(Veriler!T4739&gt;0.1, F4739="", P4739="E"), IF(Q4739&gt;Veriler!$G$2, Q4739*S4739, IF(Q4739&lt;Veriler!$G$2, Veriler!$G$2*S4739, Q4739*S4739)), 0))</f>
        <v>0</v>
      </c>
      <c r="U4739" s="133" t="str">
        <f t="shared" si="1497"/>
        <v xml:space="preserve"> </v>
      </c>
      <c r="V4739" s="134" t="str">
        <f>IFERROR(IF(O4739="%10 sınırı aşılmıştır.",L4739-T4739,IFERROR(IF(F4739="",IF(S4739=1,0,IF(L4739-S4739=0,"",L4739-S4739)),IF(Veriler!M4739="",L4739,IF(L4739*Veriler!M4739=0,"",L4739*Veriler!M4739))),L4739)),0)</f>
        <v/>
      </c>
      <c r="W4739" s="146"/>
      <c r="X4739" s="146"/>
      <c r="Y4739" s="146"/>
    </row>
    <row r="4740" spans="1:25" s="99" customFormat="1" ht="54.75" customHeight="1" x14ac:dyDescent="0.25">
      <c r="A4740" s="96">
        <f t="shared" si="1498"/>
        <v>3495</v>
      </c>
      <c r="B4740" s="175"/>
      <c r="C4740" s="176"/>
      <c r="D4740" s="113"/>
      <c r="E4740" s="115"/>
      <c r="F4740" s="174"/>
      <c r="G4740" s="114" t="str">
        <f t="shared" si="1493"/>
        <v/>
      </c>
      <c r="H4740" s="115"/>
      <c r="I4740" s="115"/>
      <c r="J4740" s="115"/>
      <c r="K4740" s="115"/>
      <c r="L4740" s="133" t="str">
        <f t="shared" si="1494"/>
        <v/>
      </c>
      <c r="M4740" s="116" t="str">
        <f>IF(L4740="", "", L4740/Veriler!$X$1)</f>
        <v/>
      </c>
      <c r="N4740" s="116" t="str">
        <f>IF(F4740&lt;&gt;"", "İthal Girdi", IF(Veriler!T4740="", "", IF(Veriler!S4740="H", "%0,5 üzerindedir", IF(Veriler!T4740&gt;0.1, "%10 sınırı aşılmıştır.", "Uygun"))))</f>
        <v>%0,5 üzerindedir</v>
      </c>
      <c r="O4740" s="116" t="str">
        <f t="shared" si="1495"/>
        <v xml:space="preserve"> </v>
      </c>
      <c r="P4740" s="117"/>
      <c r="Q4740" s="118"/>
      <c r="R4740" s="119" t="str">
        <f t="shared" si="1496"/>
        <v/>
      </c>
      <c r="S4740" s="133">
        <f>IFERROR(IF(M4740&lt;=0.005,IF(F4740="",L4740,0),IF(F4740&lt;&gt;"",0,IF(P4740="",0,IF(P4740="H",0,IF(Q4740&lt;Veriler!$G$2,L4740*Veriler!$G$2,L4740*Q4740)))))," ")</f>
        <v>0</v>
      </c>
      <c r="T4740" s="133">
        <f>IF(Veriler!T4740&lt;=0.1, S4740, IF(AND(Veriler!T4740&gt;0.1, F4740="", P4740="E"), IF(Q4740&gt;Veriler!$G$2, Q4740*S4740, IF(Q4740&lt;Veriler!$G$2, Veriler!$G$2*S4740, Q4740*S4740)), 0))</f>
        <v>0</v>
      </c>
      <c r="U4740" s="133" t="str">
        <f t="shared" si="1497"/>
        <v xml:space="preserve"> </v>
      </c>
      <c r="V4740" s="134" t="str">
        <f>IFERROR(IF(O4740="%10 sınırı aşılmıştır.",L4740-T4740,IFERROR(IF(F4740="",IF(S4740=1,0,IF(L4740-S4740=0,"",L4740-S4740)),IF(Veriler!M4740="",L4740,IF(L4740*Veriler!M4740=0,"",L4740*Veriler!M4740))),L4740)),0)</f>
        <v/>
      </c>
      <c r="W4740" s="146"/>
      <c r="X4740" s="146"/>
      <c r="Y4740" s="146"/>
    </row>
    <row r="4741" spans="1:25" s="99" customFormat="1" ht="54.75" customHeight="1" x14ac:dyDescent="0.25">
      <c r="A4741" s="96">
        <f t="shared" si="1498"/>
        <v>3496</v>
      </c>
      <c r="B4741" s="175"/>
      <c r="C4741" s="176"/>
      <c r="D4741" s="113"/>
      <c r="E4741" s="115"/>
      <c r="F4741" s="174"/>
      <c r="G4741" s="114" t="str">
        <f t="shared" si="1493"/>
        <v/>
      </c>
      <c r="H4741" s="115"/>
      <c r="I4741" s="115"/>
      <c r="J4741" s="115"/>
      <c r="K4741" s="115"/>
      <c r="L4741" s="133" t="str">
        <f t="shared" si="1494"/>
        <v/>
      </c>
      <c r="M4741" s="116" t="str">
        <f>IF(L4741="", "", L4741/Veriler!$X$1)</f>
        <v/>
      </c>
      <c r="N4741" s="116" t="str">
        <f>IF(F4741&lt;&gt;"", "İthal Girdi", IF(Veriler!T4741="", "", IF(Veriler!S4741="H", "%0,5 üzerindedir", IF(Veriler!T4741&gt;0.1, "%10 sınırı aşılmıştır.", "Uygun"))))</f>
        <v>%0,5 üzerindedir</v>
      </c>
      <c r="O4741" s="116" t="str">
        <f t="shared" si="1495"/>
        <v xml:space="preserve"> </v>
      </c>
      <c r="P4741" s="117"/>
      <c r="Q4741" s="118"/>
      <c r="R4741" s="119" t="str">
        <f t="shared" si="1496"/>
        <v/>
      </c>
      <c r="S4741" s="133">
        <f>IFERROR(IF(M4741&lt;=0.005,IF(F4741="",L4741,0),IF(F4741&lt;&gt;"",0,IF(P4741="",0,IF(P4741="H",0,IF(Q4741&lt;Veriler!$G$2,L4741*Veriler!$G$2,L4741*Q4741)))))," ")</f>
        <v>0</v>
      </c>
      <c r="T4741" s="133">
        <f>IF(Veriler!T4741&lt;=0.1, S4741, IF(AND(Veriler!T4741&gt;0.1, F4741="", P4741="E"), IF(Q4741&gt;Veriler!$G$2, Q4741*S4741, IF(Q4741&lt;Veriler!$G$2, Veriler!$G$2*S4741, Q4741*S4741)), 0))</f>
        <v>0</v>
      </c>
      <c r="U4741" s="133" t="str">
        <f t="shared" si="1497"/>
        <v xml:space="preserve"> </v>
      </c>
      <c r="V4741" s="134" t="str">
        <f>IFERROR(IF(O4741="%10 sınırı aşılmıştır.",L4741-T4741,IFERROR(IF(F4741="",IF(S4741=1,0,IF(L4741-S4741=0,"",L4741-S4741)),IF(Veriler!M4741="",L4741,IF(L4741*Veriler!M4741=0,"",L4741*Veriler!M4741))),L4741)),0)</f>
        <v/>
      </c>
      <c r="W4741" s="146"/>
      <c r="X4741" s="146"/>
      <c r="Y4741" s="146"/>
    </row>
    <row r="4742" spans="1:25" s="99" customFormat="1" ht="54.75" customHeight="1" x14ac:dyDescent="0.25">
      <c r="A4742" s="96">
        <f t="shared" si="1498"/>
        <v>3497</v>
      </c>
      <c r="B4742" s="175"/>
      <c r="C4742" s="176"/>
      <c r="D4742" s="113"/>
      <c r="E4742" s="115"/>
      <c r="F4742" s="174"/>
      <c r="G4742" s="114" t="str">
        <f t="shared" si="1493"/>
        <v/>
      </c>
      <c r="H4742" s="115"/>
      <c r="I4742" s="115"/>
      <c r="J4742" s="115"/>
      <c r="K4742" s="115"/>
      <c r="L4742" s="133" t="str">
        <f t="shared" si="1494"/>
        <v/>
      </c>
      <c r="M4742" s="116" t="str">
        <f>IF(L4742="", "", L4742/Veriler!$X$1)</f>
        <v/>
      </c>
      <c r="N4742" s="116" t="str">
        <f>IF(F4742&lt;&gt;"", "İthal Girdi", IF(Veriler!T4742="", "", IF(Veriler!S4742="H", "%0,5 üzerindedir", IF(Veriler!T4742&gt;0.1, "%10 sınırı aşılmıştır.", "Uygun"))))</f>
        <v>%0,5 üzerindedir</v>
      </c>
      <c r="O4742" s="116" t="str">
        <f t="shared" si="1495"/>
        <v xml:space="preserve"> </v>
      </c>
      <c r="P4742" s="117"/>
      <c r="Q4742" s="118"/>
      <c r="R4742" s="119" t="str">
        <f t="shared" si="1496"/>
        <v/>
      </c>
      <c r="S4742" s="133">
        <f>IFERROR(IF(M4742&lt;=0.005,IF(F4742="",L4742,0),IF(F4742&lt;&gt;"",0,IF(P4742="",0,IF(P4742="H",0,IF(Q4742&lt;Veriler!$G$2,L4742*Veriler!$G$2,L4742*Q4742)))))," ")</f>
        <v>0</v>
      </c>
      <c r="T4742" s="133">
        <f>IF(Veriler!T4742&lt;=0.1, S4742, IF(AND(Veriler!T4742&gt;0.1, F4742="", P4742="E"), IF(Q4742&gt;Veriler!$G$2, Q4742*S4742, IF(Q4742&lt;Veriler!$G$2, Veriler!$G$2*S4742, Q4742*S4742)), 0))</f>
        <v>0</v>
      </c>
      <c r="U4742" s="133" t="str">
        <f t="shared" si="1497"/>
        <v xml:space="preserve"> </v>
      </c>
      <c r="V4742" s="134" t="str">
        <f>IFERROR(IF(O4742="%10 sınırı aşılmıştır.",L4742-T4742,IFERROR(IF(F4742="",IF(S4742=1,0,IF(L4742-S4742=0,"",L4742-S4742)),IF(Veriler!M4742="",L4742,IF(L4742*Veriler!M4742=0,"",L4742*Veriler!M4742))),L4742)),0)</f>
        <v/>
      </c>
      <c r="W4742" s="146"/>
      <c r="X4742" s="146"/>
      <c r="Y4742" s="146"/>
    </row>
    <row r="4743" spans="1:25" s="99" customFormat="1" ht="54.75" customHeight="1" x14ac:dyDescent="0.25">
      <c r="A4743" s="96">
        <f t="shared" si="1498"/>
        <v>3498</v>
      </c>
      <c r="B4743" s="175"/>
      <c r="C4743" s="176"/>
      <c r="D4743" s="113"/>
      <c r="E4743" s="115"/>
      <c r="F4743" s="174"/>
      <c r="G4743" s="114" t="str">
        <f t="shared" si="1493"/>
        <v/>
      </c>
      <c r="H4743" s="115"/>
      <c r="I4743" s="115"/>
      <c r="J4743" s="115"/>
      <c r="K4743" s="115"/>
      <c r="L4743" s="133" t="str">
        <f t="shared" si="1494"/>
        <v/>
      </c>
      <c r="M4743" s="116" t="str">
        <f>IF(L4743="", "", L4743/Veriler!$X$1)</f>
        <v/>
      </c>
      <c r="N4743" s="116" t="str">
        <f>IF(F4743&lt;&gt;"", "İthal Girdi", IF(Veriler!T4743="", "", IF(Veriler!S4743="H", "%0,5 üzerindedir", IF(Veriler!T4743&gt;0.1, "%10 sınırı aşılmıştır.", "Uygun"))))</f>
        <v>%0,5 üzerindedir</v>
      </c>
      <c r="O4743" s="116" t="str">
        <f t="shared" si="1495"/>
        <v xml:space="preserve"> </v>
      </c>
      <c r="P4743" s="117"/>
      <c r="Q4743" s="118"/>
      <c r="R4743" s="119" t="str">
        <f t="shared" si="1496"/>
        <v/>
      </c>
      <c r="S4743" s="133">
        <f>IFERROR(IF(M4743&lt;=0.005,IF(F4743="",L4743,0),IF(F4743&lt;&gt;"",0,IF(P4743="",0,IF(P4743="H",0,IF(Q4743&lt;Veriler!$G$2,L4743*Veriler!$G$2,L4743*Q4743)))))," ")</f>
        <v>0</v>
      </c>
      <c r="T4743" s="133">
        <f>IF(Veriler!T4743&lt;=0.1, S4743, IF(AND(Veriler!T4743&gt;0.1, F4743="", P4743="E"), IF(Q4743&gt;Veriler!$G$2, Q4743*S4743, IF(Q4743&lt;Veriler!$G$2, Veriler!$G$2*S4743, Q4743*S4743)), 0))</f>
        <v>0</v>
      </c>
      <c r="U4743" s="133" t="str">
        <f t="shared" si="1497"/>
        <v xml:space="preserve"> </v>
      </c>
      <c r="V4743" s="134" t="str">
        <f>IFERROR(IF(O4743="%10 sınırı aşılmıştır.",L4743-T4743,IFERROR(IF(F4743="",IF(S4743=1,0,IF(L4743-S4743=0,"",L4743-S4743)),IF(Veriler!M4743="",L4743,IF(L4743*Veriler!M4743=0,"",L4743*Veriler!M4743))),L4743)),0)</f>
        <v/>
      </c>
      <c r="W4743" s="146"/>
      <c r="X4743" s="146"/>
      <c r="Y4743" s="146"/>
    </row>
    <row r="4744" spans="1:25" s="99" customFormat="1" ht="54.75" customHeight="1" x14ac:dyDescent="0.25">
      <c r="A4744" s="96">
        <f t="shared" si="1498"/>
        <v>3499</v>
      </c>
      <c r="B4744" s="175"/>
      <c r="C4744" s="176"/>
      <c r="D4744" s="113"/>
      <c r="E4744" s="115"/>
      <c r="F4744" s="174"/>
      <c r="G4744" s="114" t="str">
        <f t="shared" si="1493"/>
        <v/>
      </c>
      <c r="H4744" s="115"/>
      <c r="I4744" s="115"/>
      <c r="J4744" s="115"/>
      <c r="K4744" s="115"/>
      <c r="L4744" s="133" t="str">
        <f t="shared" si="1494"/>
        <v/>
      </c>
      <c r="M4744" s="116" t="str">
        <f>IF(L4744="", "", L4744/Veriler!$X$1)</f>
        <v/>
      </c>
      <c r="N4744" s="116" t="str">
        <f>IF(F4744&lt;&gt;"", "İthal Girdi", IF(Veriler!T4744="", "", IF(Veriler!S4744="H", "%0,5 üzerindedir", IF(Veriler!T4744&gt;0.1, "%10 sınırı aşılmıştır.", "Uygun"))))</f>
        <v>%0,5 üzerindedir</v>
      </c>
      <c r="O4744" s="116" t="str">
        <f t="shared" si="1495"/>
        <v xml:space="preserve"> </v>
      </c>
      <c r="P4744" s="117"/>
      <c r="Q4744" s="118"/>
      <c r="R4744" s="119" t="str">
        <f t="shared" si="1496"/>
        <v/>
      </c>
      <c r="S4744" s="133">
        <f>IFERROR(IF(M4744&lt;=0.005,IF(F4744="",L4744,0),IF(F4744&lt;&gt;"",0,IF(P4744="",0,IF(P4744="H",0,IF(Q4744&lt;Veriler!$G$2,L4744*Veriler!$G$2,L4744*Q4744)))))," ")</f>
        <v>0</v>
      </c>
      <c r="T4744" s="133">
        <f>IF(Veriler!T4744&lt;=0.1, S4744, IF(AND(Veriler!T4744&gt;0.1, F4744="", P4744="E"), IF(Q4744&gt;Veriler!$G$2, Q4744*S4744, IF(Q4744&lt;Veriler!$G$2, Veriler!$G$2*S4744, Q4744*S4744)), 0))</f>
        <v>0</v>
      </c>
      <c r="U4744" s="133" t="str">
        <f t="shared" si="1497"/>
        <v xml:space="preserve"> </v>
      </c>
      <c r="V4744" s="134" t="str">
        <f>IFERROR(IF(O4744="%10 sınırı aşılmıştır.",L4744-T4744,IFERROR(IF(F4744="",IF(S4744=1,0,IF(L4744-S4744=0,"",L4744-S4744)),IF(Veriler!M4744="",L4744,IF(L4744*Veriler!M4744=0,"",L4744*Veriler!M4744))),L4744)),0)</f>
        <v/>
      </c>
      <c r="W4744" s="146"/>
      <c r="X4744" s="146"/>
      <c r="Y4744" s="146"/>
    </row>
    <row r="4745" spans="1:25" s="99" customFormat="1" ht="54.75" customHeight="1" x14ac:dyDescent="0.25">
      <c r="A4745" s="96">
        <f t="shared" si="1498"/>
        <v>3500</v>
      </c>
      <c r="B4745" s="175"/>
      <c r="C4745" s="176"/>
      <c r="D4745" s="113"/>
      <c r="E4745" s="115"/>
      <c r="F4745" s="174"/>
      <c r="G4745" s="114" t="str">
        <f t="shared" si="1493"/>
        <v/>
      </c>
      <c r="H4745" s="115"/>
      <c r="I4745" s="115"/>
      <c r="J4745" s="115"/>
      <c r="K4745" s="115"/>
      <c r="L4745" s="133" t="str">
        <f t="shared" si="1494"/>
        <v/>
      </c>
      <c r="M4745" s="116" t="str">
        <f>IF(L4745="", "", L4745/Veriler!$X$1)</f>
        <v/>
      </c>
      <c r="N4745" s="116" t="str">
        <f>IF(F4745&lt;&gt;"", "İthal Girdi", IF(Veriler!T4745="", "", IF(Veriler!S4745="H", "%0,5 üzerindedir", IF(Veriler!T4745&gt;0.1, "%10 sınırı aşılmıştır.", "Uygun"))))</f>
        <v>%0,5 üzerindedir</v>
      </c>
      <c r="O4745" s="116" t="str">
        <f t="shared" si="1495"/>
        <v xml:space="preserve"> </v>
      </c>
      <c r="P4745" s="117"/>
      <c r="Q4745" s="118"/>
      <c r="R4745" s="119" t="str">
        <f t="shared" si="1496"/>
        <v/>
      </c>
      <c r="S4745" s="133">
        <f>IFERROR(IF(M4745&lt;=0.005,IF(F4745="",L4745,0),IF(F4745&lt;&gt;"",0,IF(P4745="",0,IF(P4745="H",0,IF(Q4745&lt;Veriler!$G$2,L4745*Veriler!$G$2,L4745*Q4745)))))," ")</f>
        <v>0</v>
      </c>
      <c r="T4745" s="133">
        <f>IF(Veriler!T4745&lt;=0.1, S4745, IF(AND(Veriler!T4745&gt;0.1, F4745="", P4745="E"), IF(Q4745&gt;Veriler!$G$2, Q4745*S4745, IF(Q4745&lt;Veriler!$G$2, Veriler!$G$2*S4745, Q4745*S4745)), 0))</f>
        <v>0</v>
      </c>
      <c r="U4745" s="133" t="str">
        <f t="shared" si="1497"/>
        <v xml:space="preserve"> </v>
      </c>
      <c r="V4745" s="134" t="str">
        <f>IFERROR(IF(O4745="%10 sınırı aşılmıştır.",L4745-T4745,IFERROR(IF(F4745="",IF(S4745=1,0,IF(L4745-S4745=0,"",L4745-S4745)),IF(Veriler!M4745="",L4745,IF(L4745*Veriler!M4745=0,"",L4745*Veriler!M4745))),L4745)),0)</f>
        <v/>
      </c>
      <c r="W4745" s="146"/>
      <c r="X4745" s="146"/>
      <c r="Y4745" s="146"/>
    </row>
    <row r="4746" spans="1:25" s="99" customFormat="1" ht="24" customHeight="1" x14ac:dyDescent="0.25">
      <c r="A4746" s="103"/>
      <c r="B4746" s="104"/>
      <c r="C4746" s="104"/>
      <c r="D4746" s="104"/>
      <c r="E4746" s="103"/>
      <c r="F4746" s="135"/>
      <c r="G4746" s="157"/>
      <c r="H4746" s="103"/>
      <c r="I4746" s="103"/>
      <c r="J4746" s="103"/>
      <c r="K4746" s="103"/>
      <c r="L4746" s="136">
        <f>SUM(L4717:L4730,L4732:L4745)</f>
        <v>0</v>
      </c>
      <c r="M4746" s="158"/>
      <c r="N4746" s="158"/>
      <c r="O4746" s="158"/>
      <c r="P4746" s="105"/>
      <c r="Q4746" s="106"/>
      <c r="R4746" s="159"/>
      <c r="S4746" s="160"/>
      <c r="T4746" s="160"/>
      <c r="U4746" s="160"/>
      <c r="V4746" s="160"/>
      <c r="W4746" s="146"/>
      <c r="X4746" s="146"/>
      <c r="Y4746" s="146"/>
    </row>
    <row r="4747" spans="1:25" s="99" customFormat="1" ht="31.5" customHeight="1" x14ac:dyDescent="0.25">
      <c r="A4747" s="103"/>
      <c r="B4747" s="104"/>
      <c r="C4747" s="104"/>
      <c r="D4747" s="104"/>
      <c r="E4747" s="103"/>
      <c r="F4747" s="135"/>
      <c r="G4747" s="157"/>
      <c r="H4747" s="103"/>
      <c r="I4747" s="103"/>
      <c r="J4747" s="103"/>
      <c r="K4747" s="103"/>
      <c r="L4747" s="161"/>
      <c r="M4747" s="158"/>
      <c r="N4747" s="158"/>
      <c r="O4747" s="158"/>
      <c r="P4747" s="105"/>
      <c r="Q4747" s="106"/>
      <c r="R4747" s="159"/>
      <c r="S4747" s="162" t="s">
        <v>57</v>
      </c>
      <c r="T4747" s="162" t="s">
        <v>57</v>
      </c>
      <c r="U4747" s="162" t="s">
        <v>57</v>
      </c>
      <c r="V4747" s="163" t="s">
        <v>58</v>
      </c>
      <c r="W4747" s="146"/>
      <c r="X4747" s="146"/>
      <c r="Y4747" s="146"/>
    </row>
    <row r="4748" spans="1:25" s="99" customFormat="1" ht="58.5" customHeight="1" x14ac:dyDescent="0.25">
      <c r="A4748" s="185" t="s">
        <v>59</v>
      </c>
      <c r="B4748" s="180"/>
      <c r="C4748" s="180"/>
      <c r="D4748" s="180"/>
      <c r="E4748" s="180"/>
      <c r="F4748" s="180"/>
      <c r="G4748" s="180"/>
      <c r="H4748" s="180"/>
      <c r="I4748" s="180"/>
      <c r="J4748" s="180"/>
      <c r="K4748" s="180"/>
      <c r="L4748" s="180"/>
      <c r="M4748" s="180"/>
      <c r="N4748" s="180"/>
      <c r="O4748" s="180"/>
      <c r="P4748" s="180"/>
      <c r="Q4748" s="180"/>
      <c r="R4748" s="176"/>
      <c r="S4748" s="137">
        <f>SUM(S4710,S4717:S4730,S4732:S4745)</f>
        <v>0</v>
      </c>
      <c r="T4748" s="137" t="str">
        <f>IF(SUM(T4717:T4730,T4732:T4745)=0," ",SUM(T4717:T4730,T4732:T4745))</f>
        <v xml:space="preserve"> </v>
      </c>
      <c r="U4748" s="137" t="str">
        <f>IF(SUM(U4717:U4730,U4732:U4745)=0," ",SUM(U4717:U4730,U4732:U4745))</f>
        <v xml:space="preserve"> </v>
      </c>
      <c r="V4748" s="137" t="str">
        <f>IF(SUM(V4717:V4730,V4732:V4745)=0," ",SUM(V4717:V4730,V4732:V4745))</f>
        <v xml:space="preserve"> </v>
      </c>
      <c r="W4748" s="146"/>
      <c r="X4748" s="164">
        <f>SUM(U4717:U4730,U4732:U4745)</f>
        <v>0</v>
      </c>
      <c r="Y4748" s="164">
        <f>SUM(V4717:V4730,V4732:V4745)</f>
        <v>0</v>
      </c>
    </row>
    <row r="4749" spans="1:25" x14ac:dyDescent="0.3">
      <c r="A4749" s="34"/>
      <c r="G4749" s="146"/>
      <c r="L4749" s="146"/>
      <c r="M4749" s="146"/>
      <c r="N4749" s="146"/>
      <c r="O4749" s="146"/>
      <c r="R4749" s="146"/>
      <c r="S4749" s="146"/>
      <c r="T4749" s="146"/>
      <c r="U4749" s="146"/>
      <c r="V4749" s="146"/>
      <c r="W4749" s="146"/>
      <c r="X4749" s="146"/>
      <c r="Y4749" s="146"/>
    </row>
    <row r="4750" spans="1:25" x14ac:dyDescent="0.3">
      <c r="A4750" s="186" t="s">
        <v>60</v>
      </c>
      <c r="B4750" s="187"/>
      <c r="C4750" s="187"/>
      <c r="D4750" s="187"/>
      <c r="E4750" s="187"/>
      <c r="F4750" s="187"/>
      <c r="G4750" s="187"/>
      <c r="H4750" s="187"/>
      <c r="I4750" s="187"/>
      <c r="J4750" s="187"/>
      <c r="K4750" s="187"/>
      <c r="L4750" s="187"/>
      <c r="M4750" s="187"/>
      <c r="N4750" s="187"/>
      <c r="O4750" s="187"/>
      <c r="P4750" s="187"/>
      <c r="Q4750" s="187"/>
      <c r="R4750" s="187"/>
      <c r="S4750" s="187"/>
      <c r="T4750" s="187"/>
      <c r="U4750" s="187"/>
      <c r="V4750" s="187"/>
      <c r="W4750" s="146"/>
      <c r="X4750" s="146"/>
      <c r="Y4750" s="146"/>
    </row>
    <row r="4751" spans="1:25" s="99" customFormat="1" ht="41.25" customHeight="1" x14ac:dyDescent="0.25">
      <c r="A4751" s="189" t="s">
        <v>38</v>
      </c>
      <c r="B4751" s="180"/>
      <c r="C4751" s="180"/>
      <c r="D4751" s="180"/>
      <c r="E4751" s="180"/>
      <c r="F4751" s="180"/>
      <c r="G4751" s="180"/>
      <c r="H4751" s="180"/>
      <c r="I4751" s="180"/>
      <c r="J4751" s="180"/>
      <c r="K4751" s="180"/>
      <c r="L4751" s="180"/>
      <c r="M4751" s="180"/>
      <c r="N4751" s="180"/>
      <c r="O4751" s="180"/>
      <c r="P4751" s="180"/>
      <c r="Q4751" s="180"/>
      <c r="R4751" s="180"/>
      <c r="S4751" s="180"/>
      <c r="T4751" s="180"/>
      <c r="U4751" s="180"/>
      <c r="V4751" s="176"/>
      <c r="W4751" s="146"/>
      <c r="X4751" s="146"/>
      <c r="Y4751" s="146"/>
    </row>
    <row r="4752" spans="1:25" s="100" customFormat="1" ht="35.25" customHeight="1" x14ac:dyDescent="0.25">
      <c r="A4752" s="179" t="s">
        <v>39</v>
      </c>
      <c r="B4752" s="180"/>
      <c r="C4752" s="180"/>
      <c r="D4752" s="180"/>
      <c r="E4752" s="180"/>
      <c r="F4752" s="180"/>
      <c r="G4752" s="180"/>
      <c r="H4752" s="180"/>
      <c r="I4752" s="180"/>
      <c r="J4752" s="180"/>
      <c r="K4752" s="180"/>
      <c r="L4752" s="180"/>
      <c r="M4752" s="180"/>
      <c r="N4752" s="180"/>
      <c r="O4752" s="180"/>
      <c r="P4752" s="180"/>
      <c r="Q4752" s="180"/>
      <c r="R4752" s="176"/>
      <c r="S4752" s="147"/>
      <c r="T4752" s="148"/>
      <c r="U4752" s="149" t="s">
        <v>40</v>
      </c>
      <c r="V4752" s="150">
        <f>V4714+1</f>
        <v>126</v>
      </c>
      <c r="W4752" s="146"/>
      <c r="X4752" s="146"/>
      <c r="Y4752" s="146"/>
    </row>
    <row r="4753" spans="1:25" s="99" customFormat="1" ht="81" customHeight="1" x14ac:dyDescent="0.25">
      <c r="A4753" s="110" t="s">
        <v>3</v>
      </c>
      <c r="B4753" s="188" t="s">
        <v>41</v>
      </c>
      <c r="C4753" s="176"/>
      <c r="D4753" s="111" t="s">
        <v>42</v>
      </c>
      <c r="E4753" s="110" t="s">
        <v>324</v>
      </c>
      <c r="F4753" s="111" t="s">
        <v>325</v>
      </c>
      <c r="G4753" s="151" t="s">
        <v>43</v>
      </c>
      <c r="H4753" s="110" t="s">
        <v>44</v>
      </c>
      <c r="I4753" s="110" t="s">
        <v>8</v>
      </c>
      <c r="J4753" s="110" t="s">
        <v>45</v>
      </c>
      <c r="K4753" s="110" t="s">
        <v>46</v>
      </c>
      <c r="L4753" s="152" t="s">
        <v>47</v>
      </c>
      <c r="M4753" s="153" t="s">
        <v>48</v>
      </c>
      <c r="N4753" s="154" t="s">
        <v>49</v>
      </c>
      <c r="O4753" s="154" t="s">
        <v>49</v>
      </c>
      <c r="P4753" s="112" t="s">
        <v>50</v>
      </c>
      <c r="Q4753" s="110" t="s">
        <v>51</v>
      </c>
      <c r="R4753" s="155" t="s">
        <v>52</v>
      </c>
      <c r="S4753" s="156" t="s">
        <v>53</v>
      </c>
      <c r="T4753" s="156" t="s">
        <v>54</v>
      </c>
      <c r="U4753" s="152" t="s">
        <v>54</v>
      </c>
      <c r="V4753" s="152" t="s">
        <v>55</v>
      </c>
      <c r="W4753" s="146"/>
      <c r="X4753" s="146"/>
      <c r="Y4753" s="146"/>
    </row>
    <row r="4754" spans="1:25" s="99" customFormat="1" ht="45" customHeight="1" x14ac:dyDescent="0.25">
      <c r="A4754" s="101"/>
      <c r="B4754" s="177" t="s">
        <v>56</v>
      </c>
      <c r="C4754" s="178"/>
      <c r="D4754" s="102"/>
      <c r="E4754" s="170"/>
      <c r="F4754" s="102"/>
      <c r="G4754" s="95"/>
      <c r="H4754" s="102"/>
      <c r="I4754" s="102"/>
      <c r="J4754" s="102"/>
      <c r="K4754" s="102"/>
      <c r="L4754" s="95"/>
      <c r="M4754" s="95"/>
      <c r="N4754" s="95"/>
      <c r="O4754" s="95"/>
      <c r="P4754" s="102"/>
      <c r="Q4754" s="102"/>
      <c r="R4754" s="190"/>
      <c r="S4754" s="184"/>
      <c r="T4754" s="95"/>
      <c r="U4754" s="95"/>
      <c r="V4754" s="95"/>
      <c r="W4754" s="146"/>
      <c r="X4754" s="146"/>
      <c r="Y4754" s="146"/>
    </row>
    <row r="4755" spans="1:25" s="99" customFormat="1" ht="54.75" customHeight="1" x14ac:dyDescent="0.25">
      <c r="A4755" s="96">
        <f>A4745+1</f>
        <v>3501</v>
      </c>
      <c r="B4755" s="181"/>
      <c r="C4755" s="182"/>
      <c r="D4755" s="113"/>
      <c r="E4755" s="115"/>
      <c r="F4755" s="174"/>
      <c r="G4755" s="114" t="str">
        <f t="shared" ref="G4755:G4768" si="1499">IF(AND(F4755&lt;&gt;"",V4755&lt;&gt;"",L4755&lt;&gt;0),V4755/L4755,"")</f>
        <v/>
      </c>
      <c r="H4755" s="115"/>
      <c r="I4755" s="115"/>
      <c r="J4755" s="115"/>
      <c r="K4755" s="115"/>
      <c r="L4755" s="133" t="str">
        <f t="shared" ref="L4755:L4768" si="1500">IF(AND(H4755&lt;&gt;0, J4755&lt;&gt;0, K4755&lt;&gt;0), H4755*J4755*K4755, "")</f>
        <v/>
      </c>
      <c r="M4755" s="116" t="str">
        <f>IF(L4755="", "", L4755/Veriler!$X$1)</f>
        <v/>
      </c>
      <c r="N4755" s="116" t="str">
        <f>IF(F4755&lt;&gt;"", "İthal Girdi", IF(Veriler!T4755="", "", IF(Veriler!S4755="H", "%0,5 üzerindedir", IF(Veriler!T4755&gt;0.1, "%10 sınırı aşılmıştır.", "Uygun"))))</f>
        <v>%0,5 üzerindedir</v>
      </c>
      <c r="O4755" s="116" t="str">
        <f t="shared" ref="O4755:O4768" si="1501">IF(M4755=""," ",N4755)</f>
        <v xml:space="preserve"> </v>
      </c>
      <c r="P4755" s="117"/>
      <c r="Q4755" s="118"/>
      <c r="R4755" s="119" t="str">
        <f t="shared" ref="R4755:R4768" si="1502">IFERROR(IF(AND(T4755&lt;&gt;"",L4755&lt;&gt;"",L4755&lt;&gt;0,T4755&lt;&gt;0),T4755/L4755,"")," ")</f>
        <v/>
      </c>
      <c r="S4755" s="133">
        <f>IFERROR(IF(M4755&lt;=0.005,IF(F4755="",L4755,0),IF(F4755&lt;&gt;"",0,IF(P4755="",0,IF(P4755="H",0,IF(Q4755&lt;Veriler!$G$2,L4755*Veriler!$G$2,L4755*Q4755)))))," ")</f>
        <v>0</v>
      </c>
      <c r="T4755" s="133">
        <f>IF(Veriler!T4755&lt;=0.1, S4755, IF(AND(Veriler!T4755&gt;0.1, F4755="", P4755="E"), IF(Q4755&gt;Veriler!$G$2, Q4755*S4755, IF(Q4755&lt;Veriler!$G$2, Veriler!$G$2*S4755, Q4755*S4755)), 0))</f>
        <v>0</v>
      </c>
      <c r="U4755" s="133" t="str">
        <f t="shared" ref="U4755:U4768" si="1503">IF(T4755=0," ",T4755)</f>
        <v xml:space="preserve"> </v>
      </c>
      <c r="V4755" s="134" t="str">
        <f>IFERROR(IF(O4755="%10 sınırı aşılmıştır.",L4755-T4755,IFERROR(IF(F4755="",IF(S4755=1,0,IF(L4755-S4755=0,"",L4755-S4755)),IF(Veriler!M4755="",L4755,IF(L4755*Veriler!M4755=0,"",L4755*Veriler!M4755))),L4755)),0)</f>
        <v/>
      </c>
      <c r="W4755" s="146"/>
      <c r="X4755" s="146"/>
      <c r="Y4755" s="146"/>
    </row>
    <row r="4756" spans="1:25" s="99" customFormat="1" ht="54.75" customHeight="1" x14ac:dyDescent="0.25">
      <c r="A4756" s="96">
        <f t="shared" ref="A4756:A4768" si="1504">A4755+1</f>
        <v>3502</v>
      </c>
      <c r="B4756" s="175"/>
      <c r="C4756" s="176"/>
      <c r="D4756" s="113"/>
      <c r="E4756" s="115"/>
      <c r="F4756" s="174"/>
      <c r="G4756" s="114" t="str">
        <f t="shared" si="1499"/>
        <v/>
      </c>
      <c r="H4756" s="115"/>
      <c r="I4756" s="115"/>
      <c r="J4756" s="115"/>
      <c r="K4756" s="115"/>
      <c r="L4756" s="133" t="str">
        <f t="shared" si="1500"/>
        <v/>
      </c>
      <c r="M4756" s="116" t="str">
        <f>IF(L4756="", "", L4756/Veriler!$X$1)</f>
        <v/>
      </c>
      <c r="N4756" s="116" t="str">
        <f>IF(F4756&lt;&gt;"", "İthal Girdi", IF(Veriler!T4756="", "", IF(Veriler!S4756="H", "%0,5 üzerindedir", IF(Veriler!T4756&gt;0.1, "%10 sınırı aşılmıştır.", "Uygun"))))</f>
        <v>%0,5 üzerindedir</v>
      </c>
      <c r="O4756" s="116" t="str">
        <f t="shared" si="1501"/>
        <v xml:space="preserve"> </v>
      </c>
      <c r="P4756" s="117"/>
      <c r="Q4756" s="118"/>
      <c r="R4756" s="119" t="str">
        <f t="shared" si="1502"/>
        <v/>
      </c>
      <c r="S4756" s="133">
        <f>IFERROR(IF(M4756&lt;=0.005,IF(F4756="",L4756,0),IF(F4756&lt;&gt;"",0,IF(P4756="",0,IF(P4756="H",0,IF(Q4756&lt;Veriler!$G$2,L4756*Veriler!$G$2,L4756*Q4756)))))," ")</f>
        <v>0</v>
      </c>
      <c r="T4756" s="133">
        <f>IF(Veriler!T4756&lt;=0.1, S4756, IF(AND(Veriler!T4756&gt;0.1, F4756="", P4756="E"), IF(Q4756&gt;Veriler!$G$2, Q4756*S4756, IF(Q4756&lt;Veriler!$G$2, Veriler!$G$2*S4756, Q4756*S4756)), 0))</f>
        <v>0</v>
      </c>
      <c r="U4756" s="133" t="str">
        <f t="shared" si="1503"/>
        <v xml:space="preserve"> </v>
      </c>
      <c r="V4756" s="134" t="str">
        <f>IFERROR(IF(O4756="%10 sınırı aşılmıştır.",L4756-T4756,IFERROR(IF(F4756="",IF(S4756=1,0,IF(L4756-S4756=0,"",L4756-S4756)),IF(Veriler!M4756="",L4756,IF(L4756*Veriler!M4756=0,"",L4756*Veriler!M4756))),L4756)),0)</f>
        <v/>
      </c>
      <c r="W4756" s="146"/>
      <c r="X4756" s="146"/>
      <c r="Y4756" s="146"/>
    </row>
    <row r="4757" spans="1:25" s="99" customFormat="1" ht="54.75" customHeight="1" x14ac:dyDescent="0.25">
      <c r="A4757" s="96">
        <f t="shared" si="1504"/>
        <v>3503</v>
      </c>
      <c r="B4757" s="175"/>
      <c r="C4757" s="176"/>
      <c r="D4757" s="113"/>
      <c r="E4757" s="115"/>
      <c r="F4757" s="174"/>
      <c r="G4757" s="114" t="str">
        <f t="shared" si="1499"/>
        <v/>
      </c>
      <c r="H4757" s="115"/>
      <c r="I4757" s="115"/>
      <c r="J4757" s="115"/>
      <c r="K4757" s="115"/>
      <c r="L4757" s="133" t="str">
        <f t="shared" si="1500"/>
        <v/>
      </c>
      <c r="M4757" s="116" t="str">
        <f>IF(L4757="", "", L4757/Veriler!$X$1)</f>
        <v/>
      </c>
      <c r="N4757" s="116" t="str">
        <f>IF(F4757&lt;&gt;"", "İthal Girdi", IF(Veriler!T4757="", "", IF(Veriler!S4757="H", "%0,5 üzerindedir", IF(Veriler!T4757&gt;0.1, "%10 sınırı aşılmıştır.", "Uygun"))))</f>
        <v>%0,5 üzerindedir</v>
      </c>
      <c r="O4757" s="116" t="str">
        <f t="shared" si="1501"/>
        <v xml:space="preserve"> </v>
      </c>
      <c r="P4757" s="117"/>
      <c r="Q4757" s="118"/>
      <c r="R4757" s="119" t="str">
        <f t="shared" si="1502"/>
        <v/>
      </c>
      <c r="S4757" s="133">
        <f>IFERROR(IF(M4757&lt;=0.005,IF(F4757="",L4757,0),IF(F4757&lt;&gt;"",0,IF(P4757="",0,IF(P4757="H",0,IF(Q4757&lt;Veriler!$G$2,L4757*Veriler!$G$2,L4757*Q4757)))))," ")</f>
        <v>0</v>
      </c>
      <c r="T4757" s="133">
        <f>IF(Veriler!T4757&lt;=0.1, S4757, IF(AND(Veriler!T4757&gt;0.1, F4757="", P4757="E"), IF(Q4757&gt;Veriler!$G$2, Q4757*S4757, IF(Q4757&lt;Veriler!$G$2, Veriler!$G$2*S4757, Q4757*S4757)), 0))</f>
        <v>0</v>
      </c>
      <c r="U4757" s="133" t="str">
        <f t="shared" si="1503"/>
        <v xml:space="preserve"> </v>
      </c>
      <c r="V4757" s="134" t="str">
        <f>IFERROR(IF(O4757="%10 sınırı aşılmıştır.",L4757-T4757,IFERROR(IF(F4757="",IF(S4757=1,0,IF(L4757-S4757=0,"",L4757-S4757)),IF(Veriler!M4757="",L4757,IF(L4757*Veriler!M4757=0,"",L4757*Veriler!M4757))),L4757)),0)</f>
        <v/>
      </c>
      <c r="W4757" s="146"/>
      <c r="X4757" s="146"/>
      <c r="Y4757" s="146"/>
    </row>
    <row r="4758" spans="1:25" s="99" customFormat="1" ht="54.75" customHeight="1" x14ac:dyDescent="0.25">
      <c r="A4758" s="96">
        <f t="shared" si="1504"/>
        <v>3504</v>
      </c>
      <c r="B4758" s="175"/>
      <c r="C4758" s="176"/>
      <c r="D4758" s="113"/>
      <c r="E4758" s="115"/>
      <c r="F4758" s="174"/>
      <c r="G4758" s="114" t="str">
        <f t="shared" si="1499"/>
        <v/>
      </c>
      <c r="H4758" s="115"/>
      <c r="I4758" s="115"/>
      <c r="J4758" s="115"/>
      <c r="K4758" s="115"/>
      <c r="L4758" s="133" t="str">
        <f t="shared" si="1500"/>
        <v/>
      </c>
      <c r="M4758" s="116" t="str">
        <f>IF(L4758="", "", L4758/Veriler!$X$1)</f>
        <v/>
      </c>
      <c r="N4758" s="116" t="str">
        <f>IF(F4758&lt;&gt;"", "İthal Girdi", IF(Veriler!T4758="", "", IF(Veriler!S4758="H", "%0,5 üzerindedir", IF(Veriler!T4758&gt;0.1, "%10 sınırı aşılmıştır.", "Uygun"))))</f>
        <v>%0,5 üzerindedir</v>
      </c>
      <c r="O4758" s="116" t="str">
        <f t="shared" si="1501"/>
        <v xml:space="preserve"> </v>
      </c>
      <c r="P4758" s="117"/>
      <c r="Q4758" s="118"/>
      <c r="R4758" s="119" t="str">
        <f t="shared" si="1502"/>
        <v/>
      </c>
      <c r="S4758" s="133">
        <f>IFERROR(IF(M4758&lt;=0.005,IF(F4758="",L4758,0),IF(F4758&lt;&gt;"",0,IF(P4758="",0,IF(P4758="H",0,IF(Q4758&lt;Veriler!$G$2,L4758*Veriler!$G$2,L4758*Q4758)))))," ")</f>
        <v>0</v>
      </c>
      <c r="T4758" s="133">
        <f>IF(Veriler!T4758&lt;=0.1, S4758, IF(AND(Veriler!T4758&gt;0.1, F4758="", P4758="E"), IF(Q4758&gt;Veriler!$G$2, Q4758*S4758, IF(Q4758&lt;Veriler!$G$2, Veriler!$G$2*S4758, Q4758*S4758)), 0))</f>
        <v>0</v>
      </c>
      <c r="U4758" s="133" t="str">
        <f t="shared" si="1503"/>
        <v xml:space="preserve"> </v>
      </c>
      <c r="V4758" s="134" t="str">
        <f>IFERROR(IF(O4758="%10 sınırı aşılmıştır.",L4758-T4758,IFERROR(IF(F4758="",IF(S4758=1,0,IF(L4758-S4758=0,"",L4758-S4758)),IF(Veriler!M4758="",L4758,IF(L4758*Veriler!M4758=0,"",L4758*Veriler!M4758))),L4758)),0)</f>
        <v/>
      </c>
      <c r="W4758" s="146"/>
      <c r="X4758" s="146"/>
      <c r="Y4758" s="146"/>
    </row>
    <row r="4759" spans="1:25" s="99" customFormat="1" ht="54.75" customHeight="1" x14ac:dyDescent="0.25">
      <c r="A4759" s="96">
        <f t="shared" si="1504"/>
        <v>3505</v>
      </c>
      <c r="B4759" s="175"/>
      <c r="C4759" s="176"/>
      <c r="D4759" s="113"/>
      <c r="E4759" s="115"/>
      <c r="F4759" s="174"/>
      <c r="G4759" s="114" t="str">
        <f t="shared" si="1499"/>
        <v/>
      </c>
      <c r="H4759" s="115"/>
      <c r="I4759" s="115"/>
      <c r="J4759" s="115"/>
      <c r="K4759" s="115"/>
      <c r="L4759" s="133" t="str">
        <f t="shared" si="1500"/>
        <v/>
      </c>
      <c r="M4759" s="116" t="str">
        <f>IF(L4759="", "", L4759/Veriler!$X$1)</f>
        <v/>
      </c>
      <c r="N4759" s="116" t="str">
        <f>IF(F4759&lt;&gt;"", "İthal Girdi", IF(Veriler!T4759="", "", IF(Veriler!S4759="H", "%0,5 üzerindedir", IF(Veriler!T4759&gt;0.1, "%10 sınırı aşılmıştır.", "Uygun"))))</f>
        <v>%0,5 üzerindedir</v>
      </c>
      <c r="O4759" s="116" t="str">
        <f t="shared" si="1501"/>
        <v xml:space="preserve"> </v>
      </c>
      <c r="P4759" s="117"/>
      <c r="Q4759" s="118"/>
      <c r="R4759" s="119" t="str">
        <f t="shared" si="1502"/>
        <v/>
      </c>
      <c r="S4759" s="133">
        <f>IFERROR(IF(M4759&lt;=0.005,IF(F4759="",L4759,0),IF(F4759&lt;&gt;"",0,IF(P4759="",0,IF(P4759="H",0,IF(Q4759&lt;Veriler!$G$2,L4759*Veriler!$G$2,L4759*Q4759)))))," ")</f>
        <v>0</v>
      </c>
      <c r="T4759" s="133">
        <f>IF(Veriler!T4759&lt;=0.1, S4759, IF(AND(Veriler!T4759&gt;0.1, F4759="", P4759="E"), IF(Q4759&gt;Veriler!$G$2, Q4759*S4759, IF(Q4759&lt;Veriler!$G$2, Veriler!$G$2*S4759, Q4759*S4759)), 0))</f>
        <v>0</v>
      </c>
      <c r="U4759" s="133" t="str">
        <f t="shared" si="1503"/>
        <v xml:space="preserve"> </v>
      </c>
      <c r="V4759" s="134" t="str">
        <f>IFERROR(IF(O4759="%10 sınırı aşılmıştır.",L4759-T4759,IFERROR(IF(F4759="",IF(S4759=1,0,IF(L4759-S4759=0,"",L4759-S4759)),IF(Veriler!M4759="",L4759,IF(L4759*Veriler!M4759=0,"",L4759*Veriler!M4759))),L4759)),0)</f>
        <v/>
      </c>
      <c r="W4759" s="146"/>
      <c r="X4759" s="146"/>
      <c r="Y4759" s="146"/>
    </row>
    <row r="4760" spans="1:25" s="99" customFormat="1" ht="54.75" customHeight="1" x14ac:dyDescent="0.25">
      <c r="A4760" s="96">
        <f t="shared" si="1504"/>
        <v>3506</v>
      </c>
      <c r="B4760" s="175"/>
      <c r="C4760" s="176"/>
      <c r="D4760" s="113"/>
      <c r="E4760" s="115"/>
      <c r="F4760" s="174"/>
      <c r="G4760" s="114" t="str">
        <f t="shared" si="1499"/>
        <v/>
      </c>
      <c r="H4760" s="115"/>
      <c r="I4760" s="115"/>
      <c r="J4760" s="115"/>
      <c r="K4760" s="115"/>
      <c r="L4760" s="133" t="str">
        <f t="shared" si="1500"/>
        <v/>
      </c>
      <c r="M4760" s="116" t="str">
        <f>IF(L4760="", "", L4760/Veriler!$X$1)</f>
        <v/>
      </c>
      <c r="N4760" s="116" t="str">
        <f>IF(F4760&lt;&gt;"", "İthal Girdi", IF(Veriler!T4760="", "", IF(Veriler!S4760="H", "%0,5 üzerindedir", IF(Veriler!T4760&gt;0.1, "%10 sınırı aşılmıştır.", "Uygun"))))</f>
        <v>%0,5 üzerindedir</v>
      </c>
      <c r="O4760" s="116" t="str">
        <f t="shared" si="1501"/>
        <v xml:space="preserve"> </v>
      </c>
      <c r="P4760" s="117"/>
      <c r="Q4760" s="118"/>
      <c r="R4760" s="119" t="str">
        <f t="shared" si="1502"/>
        <v/>
      </c>
      <c r="S4760" s="133">
        <f>IFERROR(IF(M4760&lt;=0.005,IF(F4760="",L4760,0),IF(F4760&lt;&gt;"",0,IF(P4760="",0,IF(P4760="H",0,IF(Q4760&lt;Veriler!$G$2,L4760*Veriler!$G$2,L4760*Q4760)))))," ")</f>
        <v>0</v>
      </c>
      <c r="T4760" s="133">
        <f>IF(Veriler!T4760&lt;=0.1, S4760, IF(AND(Veriler!T4760&gt;0.1, F4760="", P4760="E"), IF(Q4760&gt;Veriler!$G$2, Q4760*S4760, IF(Q4760&lt;Veriler!$G$2, Veriler!$G$2*S4760, Q4760*S4760)), 0))</f>
        <v>0</v>
      </c>
      <c r="U4760" s="133" t="str">
        <f t="shared" si="1503"/>
        <v xml:space="preserve"> </v>
      </c>
      <c r="V4760" s="134" t="str">
        <f>IFERROR(IF(O4760="%10 sınırı aşılmıştır.",L4760-T4760,IFERROR(IF(F4760="",IF(S4760=1,0,IF(L4760-S4760=0,"",L4760-S4760)),IF(Veriler!M4760="",L4760,IF(L4760*Veriler!M4760=0,"",L4760*Veriler!M4760))),L4760)),0)</f>
        <v/>
      </c>
      <c r="W4760" s="146"/>
      <c r="X4760" s="146"/>
      <c r="Y4760" s="146"/>
    </row>
    <row r="4761" spans="1:25" s="99" customFormat="1" ht="54.75" customHeight="1" x14ac:dyDescent="0.25">
      <c r="A4761" s="96">
        <f t="shared" si="1504"/>
        <v>3507</v>
      </c>
      <c r="B4761" s="175"/>
      <c r="C4761" s="176"/>
      <c r="D4761" s="113"/>
      <c r="E4761" s="115"/>
      <c r="F4761" s="174"/>
      <c r="G4761" s="114" t="str">
        <f t="shared" si="1499"/>
        <v/>
      </c>
      <c r="H4761" s="115"/>
      <c r="I4761" s="115"/>
      <c r="J4761" s="115"/>
      <c r="K4761" s="115"/>
      <c r="L4761" s="133" t="str">
        <f t="shared" si="1500"/>
        <v/>
      </c>
      <c r="M4761" s="116" t="str">
        <f>IF(L4761="", "", L4761/Veriler!$X$1)</f>
        <v/>
      </c>
      <c r="N4761" s="116" t="str">
        <f>IF(F4761&lt;&gt;"", "İthal Girdi", IF(Veriler!T4761="", "", IF(Veriler!S4761="H", "%0,5 üzerindedir", IF(Veriler!T4761&gt;0.1, "%10 sınırı aşılmıştır.", "Uygun"))))</f>
        <v>%0,5 üzerindedir</v>
      </c>
      <c r="O4761" s="116" t="str">
        <f t="shared" si="1501"/>
        <v xml:space="preserve"> </v>
      </c>
      <c r="P4761" s="117"/>
      <c r="Q4761" s="118"/>
      <c r="R4761" s="119" t="str">
        <f t="shared" si="1502"/>
        <v/>
      </c>
      <c r="S4761" s="133">
        <f>IFERROR(IF(M4761&lt;=0.005,IF(F4761="",L4761,0),IF(F4761&lt;&gt;"",0,IF(P4761="",0,IF(P4761="H",0,IF(Q4761&lt;Veriler!$G$2,L4761*Veriler!$G$2,L4761*Q4761)))))," ")</f>
        <v>0</v>
      </c>
      <c r="T4761" s="133">
        <f>IF(Veriler!T4761&lt;=0.1, S4761, IF(AND(Veriler!T4761&gt;0.1, F4761="", P4761="E"), IF(Q4761&gt;Veriler!$G$2, Q4761*S4761, IF(Q4761&lt;Veriler!$G$2, Veriler!$G$2*S4761, Q4761*S4761)), 0))</f>
        <v>0</v>
      </c>
      <c r="U4761" s="133" t="str">
        <f t="shared" si="1503"/>
        <v xml:space="preserve"> </v>
      </c>
      <c r="V4761" s="134" t="str">
        <f>IFERROR(IF(O4761="%10 sınırı aşılmıştır.",L4761-T4761,IFERROR(IF(F4761="",IF(S4761=1,0,IF(L4761-S4761=0,"",L4761-S4761)),IF(Veriler!M4761="",L4761,IF(L4761*Veriler!M4761=0,"",L4761*Veriler!M4761))),L4761)),0)</f>
        <v/>
      </c>
      <c r="W4761" s="146"/>
      <c r="X4761" s="146"/>
      <c r="Y4761" s="146"/>
    </row>
    <row r="4762" spans="1:25" s="99" customFormat="1" ht="54.75" customHeight="1" x14ac:dyDescent="0.25">
      <c r="A4762" s="96">
        <f t="shared" si="1504"/>
        <v>3508</v>
      </c>
      <c r="B4762" s="175"/>
      <c r="C4762" s="176"/>
      <c r="D4762" s="113"/>
      <c r="E4762" s="115"/>
      <c r="F4762" s="174"/>
      <c r="G4762" s="114" t="str">
        <f t="shared" si="1499"/>
        <v/>
      </c>
      <c r="H4762" s="115"/>
      <c r="I4762" s="115"/>
      <c r="J4762" s="115"/>
      <c r="K4762" s="115"/>
      <c r="L4762" s="133" t="str">
        <f t="shared" si="1500"/>
        <v/>
      </c>
      <c r="M4762" s="116" t="str">
        <f>IF(L4762="", "", L4762/Veriler!$X$1)</f>
        <v/>
      </c>
      <c r="N4762" s="116" t="str">
        <f>IF(F4762&lt;&gt;"", "İthal Girdi", IF(Veriler!T4762="", "", IF(Veriler!S4762="H", "%0,5 üzerindedir", IF(Veriler!T4762&gt;0.1, "%10 sınırı aşılmıştır.", "Uygun"))))</f>
        <v>%0,5 üzerindedir</v>
      </c>
      <c r="O4762" s="116" t="str">
        <f t="shared" si="1501"/>
        <v xml:space="preserve"> </v>
      </c>
      <c r="P4762" s="117"/>
      <c r="Q4762" s="118"/>
      <c r="R4762" s="119" t="str">
        <f t="shared" si="1502"/>
        <v/>
      </c>
      <c r="S4762" s="133">
        <f>IFERROR(IF(M4762&lt;=0.005,IF(F4762="",L4762,0),IF(F4762&lt;&gt;"",0,IF(P4762="",0,IF(P4762="H",0,IF(Q4762&lt;Veriler!$G$2,L4762*Veriler!$G$2,L4762*Q4762)))))," ")</f>
        <v>0</v>
      </c>
      <c r="T4762" s="133">
        <f>IF(Veriler!T4762&lt;=0.1, S4762, IF(AND(Veriler!T4762&gt;0.1, F4762="", P4762="E"), IF(Q4762&gt;Veriler!$G$2, Q4762*S4762, IF(Q4762&lt;Veriler!$G$2, Veriler!$G$2*S4762, Q4762*S4762)), 0))</f>
        <v>0</v>
      </c>
      <c r="U4762" s="133" t="str">
        <f t="shared" si="1503"/>
        <v xml:space="preserve"> </v>
      </c>
      <c r="V4762" s="134" t="str">
        <f>IFERROR(IF(O4762="%10 sınırı aşılmıştır.",L4762-T4762,IFERROR(IF(F4762="",IF(S4762=1,0,IF(L4762-S4762=0,"",L4762-S4762)),IF(Veriler!M4762="",L4762,IF(L4762*Veriler!M4762=0,"",L4762*Veriler!M4762))),L4762)),0)</f>
        <v/>
      </c>
      <c r="W4762" s="146"/>
      <c r="X4762" s="146"/>
      <c r="Y4762" s="146"/>
    </row>
    <row r="4763" spans="1:25" s="99" customFormat="1" ht="54.75" customHeight="1" x14ac:dyDescent="0.25">
      <c r="A4763" s="96">
        <f t="shared" si="1504"/>
        <v>3509</v>
      </c>
      <c r="B4763" s="175"/>
      <c r="C4763" s="176"/>
      <c r="D4763" s="113"/>
      <c r="E4763" s="115"/>
      <c r="F4763" s="174"/>
      <c r="G4763" s="114" t="str">
        <f t="shared" si="1499"/>
        <v/>
      </c>
      <c r="H4763" s="115"/>
      <c r="I4763" s="115"/>
      <c r="J4763" s="115"/>
      <c r="K4763" s="115"/>
      <c r="L4763" s="133" t="str">
        <f t="shared" si="1500"/>
        <v/>
      </c>
      <c r="M4763" s="116" t="str">
        <f>IF(L4763="", "", L4763/Veriler!$X$1)</f>
        <v/>
      </c>
      <c r="N4763" s="116" t="str">
        <f>IF(F4763&lt;&gt;"", "İthal Girdi", IF(Veriler!T4763="", "", IF(Veriler!S4763="H", "%0,5 üzerindedir", IF(Veriler!T4763&gt;0.1, "%10 sınırı aşılmıştır.", "Uygun"))))</f>
        <v>%0,5 üzerindedir</v>
      </c>
      <c r="O4763" s="116" t="str">
        <f t="shared" si="1501"/>
        <v xml:space="preserve"> </v>
      </c>
      <c r="P4763" s="117"/>
      <c r="Q4763" s="118"/>
      <c r="R4763" s="119" t="str">
        <f t="shared" si="1502"/>
        <v/>
      </c>
      <c r="S4763" s="133">
        <f>IFERROR(IF(M4763&lt;=0.005,IF(F4763="",L4763,0),IF(F4763&lt;&gt;"",0,IF(P4763="",0,IF(P4763="H",0,IF(Q4763&lt;Veriler!$G$2,L4763*Veriler!$G$2,L4763*Q4763)))))," ")</f>
        <v>0</v>
      </c>
      <c r="T4763" s="133">
        <f>IF(Veriler!T4763&lt;=0.1, S4763, IF(AND(Veriler!T4763&gt;0.1, F4763="", P4763="E"), IF(Q4763&gt;Veriler!$G$2, Q4763*S4763, IF(Q4763&lt;Veriler!$G$2, Veriler!$G$2*S4763, Q4763*S4763)), 0))</f>
        <v>0</v>
      </c>
      <c r="U4763" s="133" t="str">
        <f t="shared" si="1503"/>
        <v xml:space="preserve"> </v>
      </c>
      <c r="V4763" s="134" t="str">
        <f>IFERROR(IF(O4763="%10 sınırı aşılmıştır.",L4763-T4763,IFERROR(IF(F4763="",IF(S4763=1,0,IF(L4763-S4763=0,"",L4763-S4763)),IF(Veriler!M4763="",L4763,IF(L4763*Veriler!M4763=0,"",L4763*Veriler!M4763))),L4763)),0)</f>
        <v/>
      </c>
      <c r="W4763" s="146"/>
      <c r="X4763" s="146"/>
      <c r="Y4763" s="146"/>
    </row>
    <row r="4764" spans="1:25" s="99" customFormat="1" ht="54.75" customHeight="1" x14ac:dyDescent="0.25">
      <c r="A4764" s="96">
        <f t="shared" si="1504"/>
        <v>3510</v>
      </c>
      <c r="B4764" s="175"/>
      <c r="C4764" s="176"/>
      <c r="D4764" s="113"/>
      <c r="E4764" s="115"/>
      <c r="F4764" s="174"/>
      <c r="G4764" s="114" t="str">
        <f t="shared" si="1499"/>
        <v/>
      </c>
      <c r="H4764" s="115"/>
      <c r="I4764" s="115"/>
      <c r="J4764" s="115"/>
      <c r="K4764" s="115"/>
      <c r="L4764" s="133" t="str">
        <f t="shared" si="1500"/>
        <v/>
      </c>
      <c r="M4764" s="116" t="str">
        <f>IF(L4764="", "", L4764/Veriler!$X$1)</f>
        <v/>
      </c>
      <c r="N4764" s="116" t="str">
        <f>IF(F4764&lt;&gt;"", "İthal Girdi", IF(Veriler!T4764="", "", IF(Veriler!S4764="H", "%0,5 üzerindedir", IF(Veriler!T4764&gt;0.1, "%10 sınırı aşılmıştır.", "Uygun"))))</f>
        <v>%0,5 üzerindedir</v>
      </c>
      <c r="O4764" s="116" t="str">
        <f t="shared" si="1501"/>
        <v xml:space="preserve"> </v>
      </c>
      <c r="P4764" s="117"/>
      <c r="Q4764" s="118"/>
      <c r="R4764" s="119" t="str">
        <f t="shared" si="1502"/>
        <v/>
      </c>
      <c r="S4764" s="133">
        <f>IFERROR(IF(M4764&lt;=0.005,IF(F4764="",L4764,0),IF(F4764&lt;&gt;"",0,IF(P4764="",0,IF(P4764="H",0,IF(Q4764&lt;Veriler!$G$2,L4764*Veriler!$G$2,L4764*Q4764)))))," ")</f>
        <v>0</v>
      </c>
      <c r="T4764" s="133">
        <f>IF(Veriler!T4764&lt;=0.1, S4764, IF(AND(Veriler!T4764&gt;0.1, F4764="", P4764="E"), IF(Q4764&gt;Veriler!$G$2, Q4764*S4764, IF(Q4764&lt;Veriler!$G$2, Veriler!$G$2*S4764, Q4764*S4764)), 0))</f>
        <v>0</v>
      </c>
      <c r="U4764" s="133" t="str">
        <f t="shared" si="1503"/>
        <v xml:space="preserve"> </v>
      </c>
      <c r="V4764" s="134" t="str">
        <f>IFERROR(IF(O4764="%10 sınırı aşılmıştır.",L4764-T4764,IFERROR(IF(F4764="",IF(S4764=1,0,IF(L4764-S4764=0,"",L4764-S4764)),IF(Veriler!M4764="",L4764,IF(L4764*Veriler!M4764=0,"",L4764*Veriler!M4764))),L4764)),0)</f>
        <v/>
      </c>
      <c r="W4764" s="146"/>
      <c r="X4764" s="146"/>
      <c r="Y4764" s="146"/>
    </row>
    <row r="4765" spans="1:25" s="99" customFormat="1" ht="54.75" customHeight="1" x14ac:dyDescent="0.25">
      <c r="A4765" s="96">
        <f t="shared" si="1504"/>
        <v>3511</v>
      </c>
      <c r="B4765" s="175"/>
      <c r="C4765" s="176"/>
      <c r="D4765" s="113"/>
      <c r="E4765" s="115"/>
      <c r="F4765" s="174"/>
      <c r="G4765" s="114" t="str">
        <f t="shared" si="1499"/>
        <v/>
      </c>
      <c r="H4765" s="115"/>
      <c r="I4765" s="115"/>
      <c r="J4765" s="115"/>
      <c r="K4765" s="115"/>
      <c r="L4765" s="133" t="str">
        <f t="shared" si="1500"/>
        <v/>
      </c>
      <c r="M4765" s="116" t="str">
        <f>IF(L4765="", "", L4765/Veriler!$X$1)</f>
        <v/>
      </c>
      <c r="N4765" s="116" t="str">
        <f>IF(F4765&lt;&gt;"", "İthal Girdi", IF(Veriler!T4765="", "", IF(Veriler!S4765="H", "%0,5 üzerindedir", IF(Veriler!T4765&gt;0.1, "%10 sınırı aşılmıştır.", "Uygun"))))</f>
        <v>%0,5 üzerindedir</v>
      </c>
      <c r="O4765" s="116" t="str">
        <f t="shared" si="1501"/>
        <v xml:space="preserve"> </v>
      </c>
      <c r="P4765" s="117"/>
      <c r="Q4765" s="118"/>
      <c r="R4765" s="119" t="str">
        <f t="shared" si="1502"/>
        <v/>
      </c>
      <c r="S4765" s="133">
        <f>IFERROR(IF(M4765&lt;=0.005,IF(F4765="",L4765,0),IF(F4765&lt;&gt;"",0,IF(P4765="",0,IF(P4765="H",0,IF(Q4765&lt;Veriler!$G$2,L4765*Veriler!$G$2,L4765*Q4765)))))," ")</f>
        <v>0</v>
      </c>
      <c r="T4765" s="133">
        <f>IF(Veriler!T4765&lt;=0.1, S4765, IF(AND(Veriler!T4765&gt;0.1, F4765="", P4765="E"), IF(Q4765&gt;Veriler!$G$2, Q4765*S4765, IF(Q4765&lt;Veriler!$G$2, Veriler!$G$2*S4765, Q4765*S4765)), 0))</f>
        <v>0</v>
      </c>
      <c r="U4765" s="133" t="str">
        <f t="shared" si="1503"/>
        <v xml:space="preserve"> </v>
      </c>
      <c r="V4765" s="134" t="str">
        <f>IFERROR(IF(O4765="%10 sınırı aşılmıştır.",L4765-T4765,IFERROR(IF(F4765="",IF(S4765=1,0,IF(L4765-S4765=0,"",L4765-S4765)),IF(Veriler!M4765="",L4765,IF(L4765*Veriler!M4765=0,"",L4765*Veriler!M4765))),L4765)),0)</f>
        <v/>
      </c>
      <c r="W4765" s="146"/>
      <c r="X4765" s="146"/>
      <c r="Y4765" s="146"/>
    </row>
    <row r="4766" spans="1:25" s="99" customFormat="1" ht="54.75" customHeight="1" x14ac:dyDescent="0.25">
      <c r="A4766" s="96">
        <f t="shared" si="1504"/>
        <v>3512</v>
      </c>
      <c r="B4766" s="175"/>
      <c r="C4766" s="176"/>
      <c r="D4766" s="113"/>
      <c r="E4766" s="115"/>
      <c r="F4766" s="174"/>
      <c r="G4766" s="114" t="str">
        <f t="shared" si="1499"/>
        <v/>
      </c>
      <c r="H4766" s="115"/>
      <c r="I4766" s="115"/>
      <c r="J4766" s="115"/>
      <c r="K4766" s="115"/>
      <c r="L4766" s="133" t="str">
        <f t="shared" si="1500"/>
        <v/>
      </c>
      <c r="M4766" s="116" t="str">
        <f>IF(L4766="", "", L4766/Veriler!$X$1)</f>
        <v/>
      </c>
      <c r="N4766" s="116" t="str">
        <f>IF(F4766&lt;&gt;"", "İthal Girdi", IF(Veriler!T4766="", "", IF(Veriler!S4766="H", "%0,5 üzerindedir", IF(Veriler!T4766&gt;0.1, "%10 sınırı aşılmıştır.", "Uygun"))))</f>
        <v>%0,5 üzerindedir</v>
      </c>
      <c r="O4766" s="116" t="str">
        <f t="shared" si="1501"/>
        <v xml:space="preserve"> </v>
      </c>
      <c r="P4766" s="117"/>
      <c r="Q4766" s="118"/>
      <c r="R4766" s="119" t="str">
        <f t="shared" si="1502"/>
        <v/>
      </c>
      <c r="S4766" s="133">
        <f>IFERROR(IF(M4766&lt;=0.005,IF(F4766="",L4766,0),IF(F4766&lt;&gt;"",0,IF(P4766="",0,IF(P4766="H",0,IF(Q4766&lt;Veriler!$G$2,L4766*Veriler!$G$2,L4766*Q4766)))))," ")</f>
        <v>0</v>
      </c>
      <c r="T4766" s="133">
        <f>IF(Veriler!T4766&lt;=0.1, S4766, IF(AND(Veriler!T4766&gt;0.1, F4766="", P4766="E"), IF(Q4766&gt;Veriler!$G$2, Q4766*S4766, IF(Q4766&lt;Veriler!$G$2, Veriler!$G$2*S4766, Q4766*S4766)), 0))</f>
        <v>0</v>
      </c>
      <c r="U4766" s="133" t="str">
        <f t="shared" si="1503"/>
        <v xml:space="preserve"> </v>
      </c>
      <c r="V4766" s="134" t="str">
        <f>IFERROR(IF(O4766="%10 sınırı aşılmıştır.",L4766-T4766,IFERROR(IF(F4766="",IF(S4766=1,0,IF(L4766-S4766=0,"",L4766-S4766)),IF(Veriler!M4766="",L4766,IF(L4766*Veriler!M4766=0,"",L4766*Veriler!M4766))),L4766)),0)</f>
        <v/>
      </c>
      <c r="W4766" s="146"/>
      <c r="X4766" s="146"/>
      <c r="Y4766" s="146"/>
    </row>
    <row r="4767" spans="1:25" s="99" customFormat="1" ht="54.75" customHeight="1" x14ac:dyDescent="0.25">
      <c r="A4767" s="96">
        <f t="shared" si="1504"/>
        <v>3513</v>
      </c>
      <c r="B4767" s="175"/>
      <c r="C4767" s="176"/>
      <c r="D4767" s="113"/>
      <c r="E4767" s="115"/>
      <c r="F4767" s="174"/>
      <c r="G4767" s="114" t="str">
        <f t="shared" si="1499"/>
        <v/>
      </c>
      <c r="H4767" s="115"/>
      <c r="I4767" s="115"/>
      <c r="J4767" s="115"/>
      <c r="K4767" s="115"/>
      <c r="L4767" s="133" t="str">
        <f t="shared" si="1500"/>
        <v/>
      </c>
      <c r="M4767" s="116" t="str">
        <f>IF(L4767="", "", L4767/Veriler!$X$1)</f>
        <v/>
      </c>
      <c r="N4767" s="116" t="str">
        <f>IF(F4767&lt;&gt;"", "İthal Girdi", IF(Veriler!T4767="", "", IF(Veriler!S4767="H", "%0,5 üzerindedir", IF(Veriler!T4767&gt;0.1, "%10 sınırı aşılmıştır.", "Uygun"))))</f>
        <v>%0,5 üzerindedir</v>
      </c>
      <c r="O4767" s="116" t="str">
        <f t="shared" si="1501"/>
        <v xml:space="preserve"> </v>
      </c>
      <c r="P4767" s="117"/>
      <c r="Q4767" s="118"/>
      <c r="R4767" s="119" t="str">
        <f t="shared" si="1502"/>
        <v/>
      </c>
      <c r="S4767" s="133">
        <f>IFERROR(IF(M4767&lt;=0.005,IF(F4767="",L4767,0),IF(F4767&lt;&gt;"",0,IF(P4767="",0,IF(P4767="H",0,IF(Q4767&lt;Veriler!$G$2,L4767*Veriler!$G$2,L4767*Q4767)))))," ")</f>
        <v>0</v>
      </c>
      <c r="T4767" s="133">
        <f>IF(Veriler!T4767&lt;=0.1, S4767, IF(AND(Veriler!T4767&gt;0.1, F4767="", P4767="E"), IF(Q4767&gt;Veriler!$G$2, Q4767*S4767, IF(Q4767&lt;Veriler!$G$2, Veriler!$G$2*S4767, Q4767*S4767)), 0))</f>
        <v>0</v>
      </c>
      <c r="U4767" s="133" t="str">
        <f t="shared" si="1503"/>
        <v xml:space="preserve"> </v>
      </c>
      <c r="V4767" s="134" t="str">
        <f>IFERROR(IF(O4767="%10 sınırı aşılmıştır.",L4767-T4767,IFERROR(IF(F4767="",IF(S4767=1,0,IF(L4767-S4767=0,"",L4767-S4767)),IF(Veriler!M4767="",L4767,IF(L4767*Veriler!M4767=0,"",L4767*Veriler!M4767))),L4767)),0)</f>
        <v/>
      </c>
      <c r="W4767" s="146"/>
      <c r="X4767" s="146"/>
      <c r="Y4767" s="146"/>
    </row>
    <row r="4768" spans="1:25" s="99" customFormat="1" ht="54.75" customHeight="1" x14ac:dyDescent="0.25">
      <c r="A4768" s="96">
        <f t="shared" si="1504"/>
        <v>3514</v>
      </c>
      <c r="B4768" s="175"/>
      <c r="C4768" s="176"/>
      <c r="D4768" s="113"/>
      <c r="E4768" s="115"/>
      <c r="F4768" s="174"/>
      <c r="G4768" s="114" t="str">
        <f t="shared" si="1499"/>
        <v/>
      </c>
      <c r="H4768" s="115"/>
      <c r="I4768" s="115"/>
      <c r="J4768" s="115"/>
      <c r="K4768" s="115"/>
      <c r="L4768" s="133" t="str">
        <f t="shared" si="1500"/>
        <v/>
      </c>
      <c r="M4768" s="116" t="str">
        <f>IF(L4768="", "", L4768/Veriler!$X$1)</f>
        <v/>
      </c>
      <c r="N4768" s="116" t="str">
        <f>IF(F4768&lt;&gt;"", "İthal Girdi", IF(Veriler!T4768="", "", IF(Veriler!S4768="H", "%0,5 üzerindedir", IF(Veriler!T4768&gt;0.1, "%10 sınırı aşılmıştır.", "Uygun"))))</f>
        <v>%0,5 üzerindedir</v>
      </c>
      <c r="O4768" s="116" t="str">
        <f t="shared" si="1501"/>
        <v xml:space="preserve"> </v>
      </c>
      <c r="P4768" s="117"/>
      <c r="Q4768" s="118"/>
      <c r="R4768" s="119" t="str">
        <f t="shared" si="1502"/>
        <v/>
      </c>
      <c r="S4768" s="133">
        <f>IFERROR(IF(M4768&lt;=0.005,IF(F4768="",L4768,0),IF(F4768&lt;&gt;"",0,IF(P4768="",0,IF(P4768="H",0,IF(Q4768&lt;Veriler!$G$2,L4768*Veriler!$G$2,L4768*Q4768)))))," ")</f>
        <v>0</v>
      </c>
      <c r="T4768" s="133">
        <f>IF(Veriler!T4768&lt;=0.1, S4768, IF(AND(Veriler!T4768&gt;0.1, F4768="", P4768="E"), IF(Q4768&gt;Veriler!$G$2, Q4768*S4768, IF(Q4768&lt;Veriler!$G$2, Veriler!$G$2*S4768, Q4768*S4768)), 0))</f>
        <v>0</v>
      </c>
      <c r="U4768" s="133" t="str">
        <f t="shared" si="1503"/>
        <v xml:space="preserve"> </v>
      </c>
      <c r="V4768" s="134" t="str">
        <f>IFERROR(IF(O4768="%10 sınırı aşılmıştır.",L4768-T4768,IFERROR(IF(F4768="",IF(S4768=1,0,IF(L4768-S4768=0,"",L4768-S4768)),IF(Veriler!M4768="",L4768,IF(L4768*Veriler!M4768=0,"",L4768*Veriler!M4768))),L4768)),0)</f>
        <v/>
      </c>
      <c r="W4768" s="146"/>
      <c r="X4768" s="146"/>
      <c r="Y4768" s="146"/>
    </row>
    <row r="4769" spans="1:25" s="99" customFormat="1" ht="36" hidden="1" customHeight="1" x14ac:dyDescent="0.25">
      <c r="A4769" s="101"/>
      <c r="B4769" s="191" t="s">
        <v>16</v>
      </c>
      <c r="C4769" s="176"/>
      <c r="D4769" s="120"/>
      <c r="E4769" s="171"/>
      <c r="F4769" s="172"/>
      <c r="G4769" s="121"/>
      <c r="H4769" s="115"/>
      <c r="I4769" s="115"/>
      <c r="J4769" s="115"/>
      <c r="K4769" s="115"/>
      <c r="L4769" s="121"/>
      <c r="M4769" s="121"/>
      <c r="N4769" s="121"/>
      <c r="O4769" s="121"/>
      <c r="P4769" s="120"/>
      <c r="Q4769" s="120"/>
      <c r="R4769" s="183"/>
      <c r="S4769" s="184"/>
      <c r="T4769" s="121"/>
      <c r="U4769" s="121"/>
      <c r="V4769" s="121"/>
      <c r="W4769" s="146"/>
      <c r="X4769" s="146"/>
      <c r="Y4769" s="146"/>
    </row>
    <row r="4770" spans="1:25" s="99" customFormat="1" ht="54.75" customHeight="1" x14ac:dyDescent="0.25">
      <c r="A4770" s="96">
        <f>A4768+1</f>
        <v>3515</v>
      </c>
      <c r="B4770" s="175"/>
      <c r="C4770" s="176"/>
      <c r="D4770" s="113"/>
      <c r="E4770" s="115"/>
      <c r="F4770" s="174"/>
      <c r="G4770" s="114" t="str">
        <f t="shared" ref="G4770:G4783" si="1505">IF(AND(F4770&lt;&gt;"",V4770&lt;&gt;"",L4770&lt;&gt;0),V4770/L4770,"")</f>
        <v/>
      </c>
      <c r="H4770" s="115"/>
      <c r="I4770" s="115"/>
      <c r="J4770" s="115"/>
      <c r="K4770" s="115"/>
      <c r="L4770" s="133" t="str">
        <f t="shared" ref="L4770:L4783" si="1506">IF(AND(H4770&lt;&gt;0, J4770&lt;&gt;0, K4770&lt;&gt;0), H4770*J4770*K4770, "")</f>
        <v/>
      </c>
      <c r="M4770" s="116" t="str">
        <f>IF(L4770="", "", L4770/Veriler!$X$1)</f>
        <v/>
      </c>
      <c r="N4770" s="116" t="str">
        <f>IF(F4770&lt;&gt;"", "İthal Girdi", IF(Veriler!T4770="", "", IF(Veriler!S4770="H", "%0,5 üzerindedir", IF(Veriler!T4770&gt;0.1, "%10 sınırı aşılmıştır.", "Uygun"))))</f>
        <v>%0,5 üzerindedir</v>
      </c>
      <c r="O4770" s="116" t="str">
        <f t="shared" ref="O4770:O4783" si="1507">IF(M4770=""," ",N4770)</f>
        <v xml:space="preserve"> </v>
      </c>
      <c r="P4770" s="117"/>
      <c r="Q4770" s="118"/>
      <c r="R4770" s="119" t="str">
        <f t="shared" ref="R4770:R4783" si="1508">IFERROR(IF(AND(T4770&lt;&gt;"",L4770&lt;&gt;"",L4770&lt;&gt;0,T4770&lt;&gt;0),T4770/L4770,"")," ")</f>
        <v/>
      </c>
      <c r="S4770" s="133">
        <f>IFERROR(IF(M4770&lt;=0.005,IF(F4770="",L4770,0),IF(F4770&lt;&gt;"",0,IF(P4770="",0,IF(P4770="H",0,IF(Q4770&lt;Veriler!$G$2,L4770*Veriler!$G$2,L4770*Q4770)))))," ")</f>
        <v>0</v>
      </c>
      <c r="T4770" s="133">
        <f>IF(Veriler!T4770&lt;=0.1, S4770, IF(AND(Veriler!T4770&gt;0.1, F4770="", P4770="E"), IF(Q4770&gt;Veriler!$G$2, Q4770*S4770, IF(Q4770&lt;Veriler!$G$2, Veriler!$G$2*S4770, Q4770*S4770)), 0))</f>
        <v>0</v>
      </c>
      <c r="U4770" s="133" t="str">
        <f t="shared" ref="U4770:U4783" si="1509">IF(T4770=0," ",T4770)</f>
        <v xml:space="preserve"> </v>
      </c>
      <c r="V4770" s="134" t="str">
        <f>IFERROR(IF(O4770="%10 sınırı aşılmıştır.",L4770-T4770,IFERROR(IF(F4770="",IF(S4770=1,0,IF(L4770-S4770=0,"",L4770-S4770)),IF(Veriler!M4770="",L4770,IF(L4770*Veriler!M4770=0,"",L4770*Veriler!M4770))),L4770)),0)</f>
        <v/>
      </c>
      <c r="W4770" s="146"/>
      <c r="X4770" s="146"/>
      <c r="Y4770" s="146"/>
    </row>
    <row r="4771" spans="1:25" s="99" customFormat="1" ht="54.75" customHeight="1" x14ac:dyDescent="0.25">
      <c r="A4771" s="96">
        <f t="shared" ref="A4771:A4783" si="1510">A4770+1</f>
        <v>3516</v>
      </c>
      <c r="B4771" s="175"/>
      <c r="C4771" s="176"/>
      <c r="D4771" s="113"/>
      <c r="E4771" s="115"/>
      <c r="F4771" s="174"/>
      <c r="G4771" s="114" t="str">
        <f t="shared" si="1505"/>
        <v/>
      </c>
      <c r="H4771" s="115"/>
      <c r="I4771" s="115"/>
      <c r="J4771" s="115"/>
      <c r="K4771" s="115"/>
      <c r="L4771" s="133" t="str">
        <f t="shared" si="1506"/>
        <v/>
      </c>
      <c r="M4771" s="116" t="str">
        <f>IF(L4771="", "", L4771/Veriler!$X$1)</f>
        <v/>
      </c>
      <c r="N4771" s="116" t="str">
        <f>IF(F4771&lt;&gt;"", "İthal Girdi", IF(Veriler!T4771="", "", IF(Veriler!S4771="H", "%0,5 üzerindedir", IF(Veriler!T4771&gt;0.1, "%10 sınırı aşılmıştır.", "Uygun"))))</f>
        <v>%0,5 üzerindedir</v>
      </c>
      <c r="O4771" s="116" t="str">
        <f t="shared" si="1507"/>
        <v xml:space="preserve"> </v>
      </c>
      <c r="P4771" s="117"/>
      <c r="Q4771" s="118"/>
      <c r="R4771" s="119" t="str">
        <f t="shared" si="1508"/>
        <v/>
      </c>
      <c r="S4771" s="133">
        <f>IFERROR(IF(M4771&lt;=0.005,IF(F4771="",L4771,0),IF(F4771&lt;&gt;"",0,IF(P4771="",0,IF(P4771="H",0,IF(Q4771&lt;Veriler!$G$2,L4771*Veriler!$G$2,L4771*Q4771)))))," ")</f>
        <v>0</v>
      </c>
      <c r="T4771" s="133">
        <f>IF(Veriler!T4771&lt;=0.1, S4771, IF(AND(Veriler!T4771&gt;0.1, F4771="", P4771="E"), IF(Q4771&gt;Veriler!$G$2, Q4771*S4771, IF(Q4771&lt;Veriler!$G$2, Veriler!$G$2*S4771, Q4771*S4771)), 0))</f>
        <v>0</v>
      </c>
      <c r="U4771" s="133" t="str">
        <f t="shared" si="1509"/>
        <v xml:space="preserve"> </v>
      </c>
      <c r="V4771" s="134" t="str">
        <f>IFERROR(IF(O4771="%10 sınırı aşılmıştır.",L4771-T4771,IFERROR(IF(F4771="",IF(S4771=1,0,IF(L4771-S4771=0,"",L4771-S4771)),IF(Veriler!M4771="",L4771,IF(L4771*Veriler!M4771=0,"",L4771*Veriler!M4771))),L4771)),0)</f>
        <v/>
      </c>
      <c r="W4771" s="146"/>
      <c r="X4771" s="146"/>
      <c r="Y4771" s="146"/>
    </row>
    <row r="4772" spans="1:25" s="99" customFormat="1" ht="54.75" customHeight="1" x14ac:dyDescent="0.25">
      <c r="A4772" s="96">
        <f t="shared" si="1510"/>
        <v>3517</v>
      </c>
      <c r="B4772" s="175"/>
      <c r="C4772" s="176"/>
      <c r="D4772" s="113"/>
      <c r="E4772" s="115"/>
      <c r="F4772" s="174"/>
      <c r="G4772" s="114" t="str">
        <f t="shared" si="1505"/>
        <v/>
      </c>
      <c r="H4772" s="115"/>
      <c r="I4772" s="115"/>
      <c r="J4772" s="115"/>
      <c r="K4772" s="115"/>
      <c r="L4772" s="133" t="str">
        <f t="shared" si="1506"/>
        <v/>
      </c>
      <c r="M4772" s="116" t="str">
        <f>IF(L4772="", "", L4772/Veriler!$X$1)</f>
        <v/>
      </c>
      <c r="N4772" s="116" t="str">
        <f>IF(F4772&lt;&gt;"", "İthal Girdi", IF(Veriler!T4772="", "", IF(Veriler!S4772="H", "%0,5 üzerindedir", IF(Veriler!T4772&gt;0.1, "%10 sınırı aşılmıştır.", "Uygun"))))</f>
        <v>%0,5 üzerindedir</v>
      </c>
      <c r="O4772" s="116" t="str">
        <f t="shared" si="1507"/>
        <v xml:space="preserve"> </v>
      </c>
      <c r="P4772" s="117"/>
      <c r="Q4772" s="118"/>
      <c r="R4772" s="119" t="str">
        <f t="shared" si="1508"/>
        <v/>
      </c>
      <c r="S4772" s="133">
        <f>IFERROR(IF(M4772&lt;=0.005,IF(F4772="",L4772,0),IF(F4772&lt;&gt;"",0,IF(P4772="",0,IF(P4772="H",0,IF(Q4772&lt;Veriler!$G$2,L4772*Veriler!$G$2,L4772*Q4772)))))," ")</f>
        <v>0</v>
      </c>
      <c r="T4772" s="133">
        <f>IF(Veriler!T4772&lt;=0.1, S4772, IF(AND(Veriler!T4772&gt;0.1, F4772="", P4772="E"), IF(Q4772&gt;Veriler!$G$2, Q4772*S4772, IF(Q4772&lt;Veriler!$G$2, Veriler!$G$2*S4772, Q4772*S4772)), 0))</f>
        <v>0</v>
      </c>
      <c r="U4772" s="133" t="str">
        <f t="shared" si="1509"/>
        <v xml:space="preserve"> </v>
      </c>
      <c r="V4772" s="134" t="str">
        <f>IFERROR(IF(O4772="%10 sınırı aşılmıştır.",L4772-T4772,IFERROR(IF(F4772="",IF(S4772=1,0,IF(L4772-S4772=0,"",L4772-S4772)),IF(Veriler!M4772="",L4772,IF(L4772*Veriler!M4772=0,"",L4772*Veriler!M4772))),L4772)),0)</f>
        <v/>
      </c>
      <c r="W4772" s="146"/>
      <c r="X4772" s="146"/>
      <c r="Y4772" s="146"/>
    </row>
    <row r="4773" spans="1:25" s="99" customFormat="1" ht="54.75" customHeight="1" x14ac:dyDescent="0.25">
      <c r="A4773" s="96">
        <f t="shared" si="1510"/>
        <v>3518</v>
      </c>
      <c r="B4773" s="175"/>
      <c r="C4773" s="176"/>
      <c r="D4773" s="113"/>
      <c r="E4773" s="115"/>
      <c r="F4773" s="174"/>
      <c r="G4773" s="114" t="str">
        <f t="shared" si="1505"/>
        <v/>
      </c>
      <c r="H4773" s="115"/>
      <c r="I4773" s="115"/>
      <c r="J4773" s="115"/>
      <c r="K4773" s="115"/>
      <c r="L4773" s="133" t="str">
        <f t="shared" si="1506"/>
        <v/>
      </c>
      <c r="M4773" s="116" t="str">
        <f>IF(L4773="", "", L4773/Veriler!$X$1)</f>
        <v/>
      </c>
      <c r="N4773" s="116" t="str">
        <f>IF(F4773&lt;&gt;"", "İthal Girdi", IF(Veriler!T4773="", "", IF(Veriler!S4773="H", "%0,5 üzerindedir", IF(Veriler!T4773&gt;0.1, "%10 sınırı aşılmıştır.", "Uygun"))))</f>
        <v>%0,5 üzerindedir</v>
      </c>
      <c r="O4773" s="116" t="str">
        <f t="shared" si="1507"/>
        <v xml:space="preserve"> </v>
      </c>
      <c r="P4773" s="117"/>
      <c r="Q4773" s="118"/>
      <c r="R4773" s="119" t="str">
        <f t="shared" si="1508"/>
        <v/>
      </c>
      <c r="S4773" s="133">
        <f>IFERROR(IF(M4773&lt;=0.005,IF(F4773="",L4773,0),IF(F4773&lt;&gt;"",0,IF(P4773="",0,IF(P4773="H",0,IF(Q4773&lt;Veriler!$G$2,L4773*Veriler!$G$2,L4773*Q4773)))))," ")</f>
        <v>0</v>
      </c>
      <c r="T4773" s="133">
        <f>IF(Veriler!T4773&lt;=0.1, S4773, IF(AND(Veriler!T4773&gt;0.1, F4773="", P4773="E"), IF(Q4773&gt;Veriler!$G$2, Q4773*S4773, IF(Q4773&lt;Veriler!$G$2, Veriler!$G$2*S4773, Q4773*S4773)), 0))</f>
        <v>0</v>
      </c>
      <c r="U4773" s="133" t="str">
        <f t="shared" si="1509"/>
        <v xml:space="preserve"> </v>
      </c>
      <c r="V4773" s="134" t="str">
        <f>IFERROR(IF(O4773="%10 sınırı aşılmıştır.",L4773-T4773,IFERROR(IF(F4773="",IF(S4773=1,0,IF(L4773-S4773=0,"",L4773-S4773)),IF(Veriler!M4773="",L4773,IF(L4773*Veriler!M4773=0,"",L4773*Veriler!M4773))),L4773)),0)</f>
        <v/>
      </c>
      <c r="W4773" s="146"/>
      <c r="X4773" s="146"/>
      <c r="Y4773" s="146"/>
    </row>
    <row r="4774" spans="1:25" s="99" customFormat="1" ht="54.75" customHeight="1" x14ac:dyDescent="0.25">
      <c r="A4774" s="96">
        <f t="shared" si="1510"/>
        <v>3519</v>
      </c>
      <c r="B4774" s="175"/>
      <c r="C4774" s="176"/>
      <c r="D4774" s="113"/>
      <c r="E4774" s="115"/>
      <c r="F4774" s="174"/>
      <c r="G4774" s="114" t="str">
        <f t="shared" si="1505"/>
        <v/>
      </c>
      <c r="H4774" s="115"/>
      <c r="I4774" s="115"/>
      <c r="J4774" s="115"/>
      <c r="K4774" s="115"/>
      <c r="L4774" s="133" t="str">
        <f t="shared" si="1506"/>
        <v/>
      </c>
      <c r="M4774" s="116" t="str">
        <f>IF(L4774="", "", L4774/Veriler!$X$1)</f>
        <v/>
      </c>
      <c r="N4774" s="116" t="str">
        <f>IF(F4774&lt;&gt;"", "İthal Girdi", IF(Veriler!T4774="", "", IF(Veriler!S4774="H", "%0,5 üzerindedir", IF(Veriler!T4774&gt;0.1, "%10 sınırı aşılmıştır.", "Uygun"))))</f>
        <v>%0,5 üzerindedir</v>
      </c>
      <c r="O4774" s="116" t="str">
        <f t="shared" si="1507"/>
        <v xml:space="preserve"> </v>
      </c>
      <c r="P4774" s="117"/>
      <c r="Q4774" s="118"/>
      <c r="R4774" s="119" t="str">
        <f t="shared" si="1508"/>
        <v/>
      </c>
      <c r="S4774" s="133">
        <f>IFERROR(IF(M4774&lt;=0.005,IF(F4774="",L4774,0),IF(F4774&lt;&gt;"",0,IF(P4774="",0,IF(P4774="H",0,IF(Q4774&lt;Veriler!$G$2,L4774*Veriler!$G$2,L4774*Q4774)))))," ")</f>
        <v>0</v>
      </c>
      <c r="T4774" s="133">
        <f>IF(Veriler!T4774&lt;=0.1, S4774, IF(AND(Veriler!T4774&gt;0.1, F4774="", P4774="E"), IF(Q4774&gt;Veriler!$G$2, Q4774*S4774, IF(Q4774&lt;Veriler!$G$2, Veriler!$G$2*S4774, Q4774*S4774)), 0))</f>
        <v>0</v>
      </c>
      <c r="U4774" s="133" t="str">
        <f t="shared" si="1509"/>
        <v xml:space="preserve"> </v>
      </c>
      <c r="V4774" s="134" t="str">
        <f>IFERROR(IF(O4774="%10 sınırı aşılmıştır.",L4774-T4774,IFERROR(IF(F4774="",IF(S4774=1,0,IF(L4774-S4774=0,"",L4774-S4774)),IF(Veriler!M4774="",L4774,IF(L4774*Veriler!M4774=0,"",L4774*Veriler!M4774))),L4774)),0)</f>
        <v/>
      </c>
      <c r="W4774" s="146"/>
      <c r="X4774" s="146"/>
      <c r="Y4774" s="146"/>
    </row>
    <row r="4775" spans="1:25" s="99" customFormat="1" ht="54.75" customHeight="1" x14ac:dyDescent="0.25">
      <c r="A4775" s="96">
        <f t="shared" si="1510"/>
        <v>3520</v>
      </c>
      <c r="B4775" s="175"/>
      <c r="C4775" s="176"/>
      <c r="D4775" s="113"/>
      <c r="E4775" s="115"/>
      <c r="F4775" s="174"/>
      <c r="G4775" s="114" t="str">
        <f t="shared" si="1505"/>
        <v/>
      </c>
      <c r="H4775" s="115"/>
      <c r="I4775" s="115"/>
      <c r="J4775" s="115"/>
      <c r="K4775" s="115"/>
      <c r="L4775" s="133" t="str">
        <f t="shared" si="1506"/>
        <v/>
      </c>
      <c r="M4775" s="116" t="str">
        <f>IF(L4775="", "", L4775/Veriler!$X$1)</f>
        <v/>
      </c>
      <c r="N4775" s="116" t="str">
        <f>IF(F4775&lt;&gt;"", "İthal Girdi", IF(Veriler!T4775="", "", IF(Veriler!S4775="H", "%0,5 üzerindedir", IF(Veriler!T4775&gt;0.1, "%10 sınırı aşılmıştır.", "Uygun"))))</f>
        <v>%0,5 üzerindedir</v>
      </c>
      <c r="O4775" s="116" t="str">
        <f t="shared" si="1507"/>
        <v xml:space="preserve"> </v>
      </c>
      <c r="P4775" s="117"/>
      <c r="Q4775" s="118"/>
      <c r="R4775" s="119" t="str">
        <f t="shared" si="1508"/>
        <v/>
      </c>
      <c r="S4775" s="133">
        <f>IFERROR(IF(M4775&lt;=0.005,IF(F4775="",L4775,0),IF(F4775&lt;&gt;"",0,IF(P4775="",0,IF(P4775="H",0,IF(Q4775&lt;Veriler!$G$2,L4775*Veriler!$G$2,L4775*Q4775)))))," ")</f>
        <v>0</v>
      </c>
      <c r="T4775" s="133">
        <f>IF(Veriler!T4775&lt;=0.1, S4775, IF(AND(Veriler!T4775&gt;0.1, F4775="", P4775="E"), IF(Q4775&gt;Veriler!$G$2, Q4775*S4775, IF(Q4775&lt;Veriler!$G$2, Veriler!$G$2*S4775, Q4775*S4775)), 0))</f>
        <v>0</v>
      </c>
      <c r="U4775" s="133" t="str">
        <f t="shared" si="1509"/>
        <v xml:space="preserve"> </v>
      </c>
      <c r="V4775" s="134" t="str">
        <f>IFERROR(IF(O4775="%10 sınırı aşılmıştır.",L4775-T4775,IFERROR(IF(F4775="",IF(S4775=1,0,IF(L4775-S4775=0,"",L4775-S4775)),IF(Veriler!M4775="",L4775,IF(L4775*Veriler!M4775=0,"",L4775*Veriler!M4775))),L4775)),0)</f>
        <v/>
      </c>
      <c r="W4775" s="146"/>
      <c r="X4775" s="146"/>
      <c r="Y4775" s="146"/>
    </row>
    <row r="4776" spans="1:25" s="99" customFormat="1" ht="54.75" customHeight="1" x14ac:dyDescent="0.25">
      <c r="A4776" s="96">
        <f t="shared" si="1510"/>
        <v>3521</v>
      </c>
      <c r="B4776" s="175"/>
      <c r="C4776" s="176"/>
      <c r="D4776" s="113"/>
      <c r="E4776" s="115"/>
      <c r="F4776" s="174"/>
      <c r="G4776" s="114" t="str">
        <f t="shared" si="1505"/>
        <v/>
      </c>
      <c r="H4776" s="115"/>
      <c r="I4776" s="115"/>
      <c r="J4776" s="115"/>
      <c r="K4776" s="115"/>
      <c r="L4776" s="133" t="str">
        <f t="shared" si="1506"/>
        <v/>
      </c>
      <c r="M4776" s="116" t="str">
        <f>IF(L4776="", "", L4776/Veriler!$X$1)</f>
        <v/>
      </c>
      <c r="N4776" s="116" t="str">
        <f>IF(F4776&lt;&gt;"", "İthal Girdi", IF(Veriler!T4776="", "", IF(Veriler!S4776="H", "%0,5 üzerindedir", IF(Veriler!T4776&gt;0.1, "%10 sınırı aşılmıştır.", "Uygun"))))</f>
        <v>%0,5 üzerindedir</v>
      </c>
      <c r="O4776" s="116" t="str">
        <f t="shared" si="1507"/>
        <v xml:space="preserve"> </v>
      </c>
      <c r="P4776" s="117"/>
      <c r="Q4776" s="118"/>
      <c r="R4776" s="119" t="str">
        <f t="shared" si="1508"/>
        <v/>
      </c>
      <c r="S4776" s="133">
        <f>IFERROR(IF(M4776&lt;=0.005,IF(F4776="",L4776,0),IF(F4776&lt;&gt;"",0,IF(P4776="",0,IF(P4776="H",0,IF(Q4776&lt;Veriler!$G$2,L4776*Veriler!$G$2,L4776*Q4776)))))," ")</f>
        <v>0</v>
      </c>
      <c r="T4776" s="133">
        <f>IF(Veriler!T4776&lt;=0.1, S4776, IF(AND(Veriler!T4776&gt;0.1, F4776="", P4776="E"), IF(Q4776&gt;Veriler!$G$2, Q4776*S4776, IF(Q4776&lt;Veriler!$G$2, Veriler!$G$2*S4776, Q4776*S4776)), 0))</f>
        <v>0</v>
      </c>
      <c r="U4776" s="133" t="str">
        <f t="shared" si="1509"/>
        <v xml:space="preserve"> </v>
      </c>
      <c r="V4776" s="134" t="str">
        <f>IFERROR(IF(O4776="%10 sınırı aşılmıştır.",L4776-T4776,IFERROR(IF(F4776="",IF(S4776=1,0,IF(L4776-S4776=0,"",L4776-S4776)),IF(Veriler!M4776="",L4776,IF(L4776*Veriler!M4776=0,"",L4776*Veriler!M4776))),L4776)),0)</f>
        <v/>
      </c>
      <c r="W4776" s="146"/>
      <c r="X4776" s="146"/>
      <c r="Y4776" s="146"/>
    </row>
    <row r="4777" spans="1:25" s="99" customFormat="1" ht="54.75" customHeight="1" x14ac:dyDescent="0.25">
      <c r="A4777" s="96">
        <f t="shared" si="1510"/>
        <v>3522</v>
      </c>
      <c r="B4777" s="175"/>
      <c r="C4777" s="176"/>
      <c r="D4777" s="113"/>
      <c r="E4777" s="115"/>
      <c r="F4777" s="174"/>
      <c r="G4777" s="114" t="str">
        <f t="shared" si="1505"/>
        <v/>
      </c>
      <c r="H4777" s="115"/>
      <c r="I4777" s="115"/>
      <c r="J4777" s="115"/>
      <c r="K4777" s="115"/>
      <c r="L4777" s="133" t="str">
        <f t="shared" si="1506"/>
        <v/>
      </c>
      <c r="M4777" s="116" t="str">
        <f>IF(L4777="", "", L4777/Veriler!$X$1)</f>
        <v/>
      </c>
      <c r="N4777" s="116" t="str">
        <f>IF(F4777&lt;&gt;"", "İthal Girdi", IF(Veriler!T4777="", "", IF(Veriler!S4777="H", "%0,5 üzerindedir", IF(Veriler!T4777&gt;0.1, "%10 sınırı aşılmıştır.", "Uygun"))))</f>
        <v>%0,5 üzerindedir</v>
      </c>
      <c r="O4777" s="116" t="str">
        <f t="shared" si="1507"/>
        <v xml:space="preserve"> </v>
      </c>
      <c r="P4777" s="117"/>
      <c r="Q4777" s="118"/>
      <c r="R4777" s="119" t="str">
        <f t="shared" si="1508"/>
        <v/>
      </c>
      <c r="S4777" s="133">
        <f>IFERROR(IF(M4777&lt;=0.005,IF(F4777="",L4777,0),IF(F4777&lt;&gt;"",0,IF(P4777="",0,IF(P4777="H",0,IF(Q4777&lt;Veriler!$G$2,L4777*Veriler!$G$2,L4777*Q4777)))))," ")</f>
        <v>0</v>
      </c>
      <c r="T4777" s="133">
        <f>IF(Veriler!T4777&lt;=0.1, S4777, IF(AND(Veriler!T4777&gt;0.1, F4777="", P4777="E"), IF(Q4777&gt;Veriler!$G$2, Q4777*S4777, IF(Q4777&lt;Veriler!$G$2, Veriler!$G$2*S4777, Q4777*S4777)), 0))</f>
        <v>0</v>
      </c>
      <c r="U4777" s="133" t="str">
        <f t="shared" si="1509"/>
        <v xml:space="preserve"> </v>
      </c>
      <c r="V4777" s="134" t="str">
        <f>IFERROR(IF(O4777="%10 sınırı aşılmıştır.",L4777-T4777,IFERROR(IF(F4777="",IF(S4777=1,0,IF(L4777-S4777=0,"",L4777-S4777)),IF(Veriler!M4777="",L4777,IF(L4777*Veriler!M4777=0,"",L4777*Veriler!M4777))),L4777)),0)</f>
        <v/>
      </c>
      <c r="W4777" s="146"/>
      <c r="X4777" s="146"/>
      <c r="Y4777" s="146"/>
    </row>
    <row r="4778" spans="1:25" s="99" customFormat="1" ht="54.75" customHeight="1" x14ac:dyDescent="0.25">
      <c r="A4778" s="96">
        <f t="shared" si="1510"/>
        <v>3523</v>
      </c>
      <c r="B4778" s="175"/>
      <c r="C4778" s="176"/>
      <c r="D4778" s="113"/>
      <c r="E4778" s="115"/>
      <c r="F4778" s="174"/>
      <c r="G4778" s="114" t="str">
        <f t="shared" si="1505"/>
        <v/>
      </c>
      <c r="H4778" s="115"/>
      <c r="I4778" s="115"/>
      <c r="J4778" s="115"/>
      <c r="K4778" s="115"/>
      <c r="L4778" s="133" t="str">
        <f t="shared" si="1506"/>
        <v/>
      </c>
      <c r="M4778" s="116" t="str">
        <f>IF(L4778="", "", L4778/Veriler!$X$1)</f>
        <v/>
      </c>
      <c r="N4778" s="116" t="str">
        <f>IF(F4778&lt;&gt;"", "İthal Girdi", IF(Veriler!T4778="", "", IF(Veriler!S4778="H", "%0,5 üzerindedir", IF(Veriler!T4778&gt;0.1, "%10 sınırı aşılmıştır.", "Uygun"))))</f>
        <v>%0,5 üzerindedir</v>
      </c>
      <c r="O4778" s="116" t="str">
        <f t="shared" si="1507"/>
        <v xml:space="preserve"> </v>
      </c>
      <c r="P4778" s="117"/>
      <c r="Q4778" s="118"/>
      <c r="R4778" s="119" t="str">
        <f t="shared" si="1508"/>
        <v/>
      </c>
      <c r="S4778" s="133">
        <f>IFERROR(IF(M4778&lt;=0.005,IF(F4778="",L4778,0),IF(F4778&lt;&gt;"",0,IF(P4778="",0,IF(P4778="H",0,IF(Q4778&lt;Veriler!$G$2,L4778*Veriler!$G$2,L4778*Q4778)))))," ")</f>
        <v>0</v>
      </c>
      <c r="T4778" s="133">
        <f>IF(Veriler!T4778&lt;=0.1, S4778, IF(AND(Veriler!T4778&gt;0.1, F4778="", P4778="E"), IF(Q4778&gt;Veriler!$G$2, Q4778*S4778, IF(Q4778&lt;Veriler!$G$2, Veriler!$G$2*S4778, Q4778*S4778)), 0))</f>
        <v>0</v>
      </c>
      <c r="U4778" s="133" t="str">
        <f t="shared" si="1509"/>
        <v xml:space="preserve"> </v>
      </c>
      <c r="V4778" s="134" t="str">
        <f>IFERROR(IF(O4778="%10 sınırı aşılmıştır.",L4778-T4778,IFERROR(IF(F4778="",IF(S4778=1,0,IF(L4778-S4778=0,"",L4778-S4778)),IF(Veriler!M4778="",L4778,IF(L4778*Veriler!M4778=0,"",L4778*Veriler!M4778))),L4778)),0)</f>
        <v/>
      </c>
      <c r="W4778" s="146"/>
      <c r="X4778" s="146"/>
      <c r="Y4778" s="146"/>
    </row>
    <row r="4779" spans="1:25" s="99" customFormat="1" ht="54.75" customHeight="1" x14ac:dyDescent="0.25">
      <c r="A4779" s="96">
        <f t="shared" si="1510"/>
        <v>3524</v>
      </c>
      <c r="B4779" s="175"/>
      <c r="C4779" s="176"/>
      <c r="D4779" s="113"/>
      <c r="E4779" s="115"/>
      <c r="F4779" s="174"/>
      <c r="G4779" s="114" t="str">
        <f t="shared" si="1505"/>
        <v/>
      </c>
      <c r="H4779" s="115"/>
      <c r="I4779" s="115"/>
      <c r="J4779" s="115"/>
      <c r="K4779" s="115"/>
      <c r="L4779" s="133" t="str">
        <f t="shared" si="1506"/>
        <v/>
      </c>
      <c r="M4779" s="116" t="str">
        <f>IF(L4779="", "", L4779/Veriler!$X$1)</f>
        <v/>
      </c>
      <c r="N4779" s="116" t="str">
        <f>IF(F4779&lt;&gt;"", "İthal Girdi", IF(Veriler!T4779="", "", IF(Veriler!S4779="H", "%0,5 üzerindedir", IF(Veriler!T4779&gt;0.1, "%10 sınırı aşılmıştır.", "Uygun"))))</f>
        <v>%0,5 üzerindedir</v>
      </c>
      <c r="O4779" s="116" t="str">
        <f t="shared" si="1507"/>
        <v xml:space="preserve"> </v>
      </c>
      <c r="P4779" s="117"/>
      <c r="Q4779" s="118"/>
      <c r="R4779" s="119" t="str">
        <f t="shared" si="1508"/>
        <v/>
      </c>
      <c r="S4779" s="133">
        <f>IFERROR(IF(M4779&lt;=0.005,IF(F4779="",L4779,0),IF(F4779&lt;&gt;"",0,IF(P4779="",0,IF(P4779="H",0,IF(Q4779&lt;Veriler!$G$2,L4779*Veriler!$G$2,L4779*Q4779)))))," ")</f>
        <v>0</v>
      </c>
      <c r="T4779" s="133">
        <f>IF(Veriler!T4779&lt;=0.1, S4779, IF(AND(Veriler!T4779&gt;0.1, F4779="", P4779="E"), IF(Q4779&gt;Veriler!$G$2, Q4779*S4779, IF(Q4779&lt;Veriler!$G$2, Veriler!$G$2*S4779, Q4779*S4779)), 0))</f>
        <v>0</v>
      </c>
      <c r="U4779" s="133" t="str">
        <f t="shared" si="1509"/>
        <v xml:space="preserve"> </v>
      </c>
      <c r="V4779" s="134" t="str">
        <f>IFERROR(IF(O4779="%10 sınırı aşılmıştır.",L4779-T4779,IFERROR(IF(F4779="",IF(S4779=1,0,IF(L4779-S4779=0,"",L4779-S4779)),IF(Veriler!M4779="",L4779,IF(L4779*Veriler!M4779=0,"",L4779*Veriler!M4779))),L4779)),0)</f>
        <v/>
      </c>
      <c r="W4779" s="146"/>
      <c r="X4779" s="146"/>
      <c r="Y4779" s="146"/>
    </row>
    <row r="4780" spans="1:25" s="99" customFormat="1" ht="54.75" customHeight="1" x14ac:dyDescent="0.25">
      <c r="A4780" s="96">
        <f t="shared" si="1510"/>
        <v>3525</v>
      </c>
      <c r="B4780" s="175"/>
      <c r="C4780" s="176"/>
      <c r="D4780" s="113"/>
      <c r="E4780" s="115"/>
      <c r="F4780" s="174"/>
      <c r="G4780" s="114" t="str">
        <f t="shared" si="1505"/>
        <v/>
      </c>
      <c r="H4780" s="115"/>
      <c r="I4780" s="115"/>
      <c r="J4780" s="115"/>
      <c r="K4780" s="115"/>
      <c r="L4780" s="133" t="str">
        <f t="shared" si="1506"/>
        <v/>
      </c>
      <c r="M4780" s="116" t="str">
        <f>IF(L4780="", "", L4780/Veriler!$X$1)</f>
        <v/>
      </c>
      <c r="N4780" s="116" t="str">
        <f>IF(F4780&lt;&gt;"", "İthal Girdi", IF(Veriler!T4780="", "", IF(Veriler!S4780="H", "%0,5 üzerindedir", IF(Veriler!T4780&gt;0.1, "%10 sınırı aşılmıştır.", "Uygun"))))</f>
        <v>%0,5 üzerindedir</v>
      </c>
      <c r="O4780" s="116" t="str">
        <f t="shared" si="1507"/>
        <v xml:space="preserve"> </v>
      </c>
      <c r="P4780" s="117"/>
      <c r="Q4780" s="118"/>
      <c r="R4780" s="119" t="str">
        <f t="shared" si="1508"/>
        <v/>
      </c>
      <c r="S4780" s="133">
        <f>IFERROR(IF(M4780&lt;=0.005,IF(F4780="",L4780,0),IF(F4780&lt;&gt;"",0,IF(P4780="",0,IF(P4780="H",0,IF(Q4780&lt;Veriler!$G$2,L4780*Veriler!$G$2,L4780*Q4780)))))," ")</f>
        <v>0</v>
      </c>
      <c r="T4780" s="133">
        <f>IF(Veriler!T4780&lt;=0.1, S4780, IF(AND(Veriler!T4780&gt;0.1, F4780="", P4780="E"), IF(Q4780&gt;Veriler!$G$2, Q4780*S4780, IF(Q4780&lt;Veriler!$G$2, Veriler!$G$2*S4780, Q4780*S4780)), 0))</f>
        <v>0</v>
      </c>
      <c r="U4780" s="133" t="str">
        <f t="shared" si="1509"/>
        <v xml:space="preserve"> </v>
      </c>
      <c r="V4780" s="134" t="str">
        <f>IFERROR(IF(O4780="%10 sınırı aşılmıştır.",L4780-T4780,IFERROR(IF(F4780="",IF(S4780=1,0,IF(L4780-S4780=0,"",L4780-S4780)),IF(Veriler!M4780="",L4780,IF(L4780*Veriler!M4780=0,"",L4780*Veriler!M4780))),L4780)),0)</f>
        <v/>
      </c>
      <c r="W4780" s="146"/>
      <c r="X4780" s="146"/>
      <c r="Y4780" s="146"/>
    </row>
    <row r="4781" spans="1:25" s="99" customFormat="1" ht="54.75" customHeight="1" x14ac:dyDescent="0.25">
      <c r="A4781" s="96">
        <f t="shared" si="1510"/>
        <v>3526</v>
      </c>
      <c r="B4781" s="175"/>
      <c r="C4781" s="176"/>
      <c r="D4781" s="113"/>
      <c r="E4781" s="115"/>
      <c r="F4781" s="174"/>
      <c r="G4781" s="114" t="str">
        <f t="shared" si="1505"/>
        <v/>
      </c>
      <c r="H4781" s="115"/>
      <c r="I4781" s="115"/>
      <c r="J4781" s="115"/>
      <c r="K4781" s="115"/>
      <c r="L4781" s="133" t="str">
        <f t="shared" si="1506"/>
        <v/>
      </c>
      <c r="M4781" s="116" t="str">
        <f>IF(L4781="", "", L4781/Veriler!$X$1)</f>
        <v/>
      </c>
      <c r="N4781" s="116" t="str">
        <f>IF(F4781&lt;&gt;"", "İthal Girdi", IF(Veriler!T4781="", "", IF(Veriler!S4781="H", "%0,5 üzerindedir", IF(Veriler!T4781&gt;0.1, "%10 sınırı aşılmıştır.", "Uygun"))))</f>
        <v>%0,5 üzerindedir</v>
      </c>
      <c r="O4781" s="116" t="str">
        <f t="shared" si="1507"/>
        <v xml:space="preserve"> </v>
      </c>
      <c r="P4781" s="117"/>
      <c r="Q4781" s="118"/>
      <c r="R4781" s="119" t="str">
        <f t="shared" si="1508"/>
        <v/>
      </c>
      <c r="S4781" s="133">
        <f>IFERROR(IF(M4781&lt;=0.005,IF(F4781="",L4781,0),IF(F4781&lt;&gt;"",0,IF(P4781="",0,IF(P4781="H",0,IF(Q4781&lt;Veriler!$G$2,L4781*Veriler!$G$2,L4781*Q4781)))))," ")</f>
        <v>0</v>
      </c>
      <c r="T4781" s="133">
        <f>IF(Veriler!T4781&lt;=0.1, S4781, IF(AND(Veriler!T4781&gt;0.1, F4781="", P4781="E"), IF(Q4781&gt;Veriler!$G$2, Q4781*S4781, IF(Q4781&lt;Veriler!$G$2, Veriler!$G$2*S4781, Q4781*S4781)), 0))</f>
        <v>0</v>
      </c>
      <c r="U4781" s="133" t="str">
        <f t="shared" si="1509"/>
        <v xml:space="preserve"> </v>
      </c>
      <c r="V4781" s="134" t="str">
        <f>IFERROR(IF(O4781="%10 sınırı aşılmıştır.",L4781-T4781,IFERROR(IF(F4781="",IF(S4781=1,0,IF(L4781-S4781=0,"",L4781-S4781)),IF(Veriler!M4781="",L4781,IF(L4781*Veriler!M4781=0,"",L4781*Veriler!M4781))),L4781)),0)</f>
        <v/>
      </c>
      <c r="W4781" s="146"/>
      <c r="X4781" s="146"/>
      <c r="Y4781" s="146"/>
    </row>
    <row r="4782" spans="1:25" s="99" customFormat="1" ht="54.75" customHeight="1" x14ac:dyDescent="0.25">
      <c r="A4782" s="96">
        <f t="shared" si="1510"/>
        <v>3527</v>
      </c>
      <c r="B4782" s="175"/>
      <c r="C4782" s="176"/>
      <c r="D4782" s="113"/>
      <c r="E4782" s="115"/>
      <c r="F4782" s="174"/>
      <c r="G4782" s="114" t="str">
        <f t="shared" si="1505"/>
        <v/>
      </c>
      <c r="H4782" s="115"/>
      <c r="I4782" s="115"/>
      <c r="J4782" s="115"/>
      <c r="K4782" s="115"/>
      <c r="L4782" s="133" t="str">
        <f t="shared" si="1506"/>
        <v/>
      </c>
      <c r="M4782" s="116" t="str">
        <f>IF(L4782="", "", L4782/Veriler!$X$1)</f>
        <v/>
      </c>
      <c r="N4782" s="116" t="str">
        <f>IF(F4782&lt;&gt;"", "İthal Girdi", IF(Veriler!T4782="", "", IF(Veriler!S4782="H", "%0,5 üzerindedir", IF(Veriler!T4782&gt;0.1, "%10 sınırı aşılmıştır.", "Uygun"))))</f>
        <v>%0,5 üzerindedir</v>
      </c>
      <c r="O4782" s="116" t="str">
        <f t="shared" si="1507"/>
        <v xml:space="preserve"> </v>
      </c>
      <c r="P4782" s="117"/>
      <c r="Q4782" s="118"/>
      <c r="R4782" s="119" t="str">
        <f t="shared" si="1508"/>
        <v/>
      </c>
      <c r="S4782" s="133">
        <f>IFERROR(IF(M4782&lt;=0.005,IF(F4782="",L4782,0),IF(F4782&lt;&gt;"",0,IF(P4782="",0,IF(P4782="H",0,IF(Q4782&lt;Veriler!$G$2,L4782*Veriler!$G$2,L4782*Q4782)))))," ")</f>
        <v>0</v>
      </c>
      <c r="T4782" s="133">
        <f>IF(Veriler!T4782&lt;=0.1, S4782, IF(AND(Veriler!T4782&gt;0.1, F4782="", P4782="E"), IF(Q4782&gt;Veriler!$G$2, Q4782*S4782, IF(Q4782&lt;Veriler!$G$2, Veriler!$G$2*S4782, Q4782*S4782)), 0))</f>
        <v>0</v>
      </c>
      <c r="U4782" s="133" t="str">
        <f t="shared" si="1509"/>
        <v xml:space="preserve"> </v>
      </c>
      <c r="V4782" s="134" t="str">
        <f>IFERROR(IF(O4782="%10 sınırı aşılmıştır.",L4782-T4782,IFERROR(IF(F4782="",IF(S4782=1,0,IF(L4782-S4782=0,"",L4782-S4782)),IF(Veriler!M4782="",L4782,IF(L4782*Veriler!M4782=0,"",L4782*Veriler!M4782))),L4782)),0)</f>
        <v/>
      </c>
      <c r="W4782" s="146"/>
      <c r="X4782" s="146"/>
      <c r="Y4782" s="146"/>
    </row>
    <row r="4783" spans="1:25" s="99" customFormat="1" ht="54.75" customHeight="1" x14ac:dyDescent="0.25">
      <c r="A4783" s="96">
        <f t="shared" si="1510"/>
        <v>3528</v>
      </c>
      <c r="B4783" s="175"/>
      <c r="C4783" s="176"/>
      <c r="D4783" s="113"/>
      <c r="E4783" s="115"/>
      <c r="F4783" s="174"/>
      <c r="G4783" s="114" t="str">
        <f t="shared" si="1505"/>
        <v/>
      </c>
      <c r="H4783" s="115"/>
      <c r="I4783" s="115"/>
      <c r="J4783" s="115"/>
      <c r="K4783" s="115"/>
      <c r="L4783" s="133" t="str">
        <f t="shared" si="1506"/>
        <v/>
      </c>
      <c r="M4783" s="116" t="str">
        <f>IF(L4783="", "", L4783/Veriler!$X$1)</f>
        <v/>
      </c>
      <c r="N4783" s="116" t="str">
        <f>IF(F4783&lt;&gt;"", "İthal Girdi", IF(Veriler!T4783="", "", IF(Veriler!S4783="H", "%0,5 üzerindedir", IF(Veriler!T4783&gt;0.1, "%10 sınırı aşılmıştır.", "Uygun"))))</f>
        <v>%0,5 üzerindedir</v>
      </c>
      <c r="O4783" s="116" t="str">
        <f t="shared" si="1507"/>
        <v xml:space="preserve"> </v>
      </c>
      <c r="P4783" s="117"/>
      <c r="Q4783" s="118"/>
      <c r="R4783" s="119" t="str">
        <f t="shared" si="1508"/>
        <v/>
      </c>
      <c r="S4783" s="133">
        <f>IFERROR(IF(M4783&lt;=0.005,IF(F4783="",L4783,0),IF(F4783&lt;&gt;"",0,IF(P4783="",0,IF(P4783="H",0,IF(Q4783&lt;Veriler!$G$2,L4783*Veriler!$G$2,L4783*Q4783)))))," ")</f>
        <v>0</v>
      </c>
      <c r="T4783" s="133">
        <f>IF(Veriler!T4783&lt;=0.1, S4783, IF(AND(Veriler!T4783&gt;0.1, F4783="", P4783="E"), IF(Q4783&gt;Veriler!$G$2, Q4783*S4783, IF(Q4783&lt;Veriler!$G$2, Veriler!$G$2*S4783, Q4783*S4783)), 0))</f>
        <v>0</v>
      </c>
      <c r="U4783" s="133" t="str">
        <f t="shared" si="1509"/>
        <v xml:space="preserve"> </v>
      </c>
      <c r="V4783" s="134" t="str">
        <f>IFERROR(IF(O4783="%10 sınırı aşılmıştır.",L4783-T4783,IFERROR(IF(F4783="",IF(S4783=1,0,IF(L4783-S4783=0,"",L4783-S4783)),IF(Veriler!M4783="",L4783,IF(L4783*Veriler!M4783=0,"",L4783*Veriler!M4783))),L4783)),0)</f>
        <v/>
      </c>
      <c r="W4783" s="146"/>
      <c r="X4783" s="146"/>
      <c r="Y4783" s="146"/>
    </row>
    <row r="4784" spans="1:25" s="99" customFormat="1" ht="24" customHeight="1" x14ac:dyDescent="0.25">
      <c r="A4784" s="103"/>
      <c r="B4784" s="104"/>
      <c r="C4784" s="104"/>
      <c r="D4784" s="104"/>
      <c r="E4784" s="103"/>
      <c r="F4784" s="135"/>
      <c r="G4784" s="157"/>
      <c r="H4784" s="103"/>
      <c r="I4784" s="103"/>
      <c r="J4784" s="103"/>
      <c r="K4784" s="103"/>
      <c r="L4784" s="136">
        <f>SUM(L4755:L4768,L4770:L4783)</f>
        <v>0</v>
      </c>
      <c r="M4784" s="158"/>
      <c r="N4784" s="158"/>
      <c r="O4784" s="158"/>
      <c r="P4784" s="105"/>
      <c r="Q4784" s="106"/>
      <c r="R4784" s="159"/>
      <c r="S4784" s="160"/>
      <c r="T4784" s="160"/>
      <c r="U4784" s="160"/>
      <c r="V4784" s="160"/>
      <c r="W4784" s="146"/>
      <c r="X4784" s="146"/>
      <c r="Y4784" s="146"/>
    </row>
    <row r="4785" spans="1:25" s="99" customFormat="1" ht="31.5" customHeight="1" x14ac:dyDescent="0.25">
      <c r="A4785" s="103"/>
      <c r="B4785" s="104"/>
      <c r="C4785" s="104"/>
      <c r="D4785" s="104"/>
      <c r="E4785" s="103"/>
      <c r="F4785" s="135"/>
      <c r="G4785" s="157"/>
      <c r="H4785" s="103"/>
      <c r="I4785" s="103"/>
      <c r="J4785" s="103"/>
      <c r="K4785" s="103"/>
      <c r="L4785" s="161"/>
      <c r="M4785" s="158"/>
      <c r="N4785" s="158"/>
      <c r="O4785" s="158"/>
      <c r="P4785" s="105"/>
      <c r="Q4785" s="106"/>
      <c r="R4785" s="159"/>
      <c r="S4785" s="162" t="s">
        <v>57</v>
      </c>
      <c r="T4785" s="162" t="s">
        <v>57</v>
      </c>
      <c r="U4785" s="162" t="s">
        <v>57</v>
      </c>
      <c r="V4785" s="163" t="s">
        <v>58</v>
      </c>
      <c r="W4785" s="146"/>
      <c r="X4785" s="146"/>
      <c r="Y4785" s="146"/>
    </row>
    <row r="4786" spans="1:25" s="99" customFormat="1" ht="58.5" customHeight="1" x14ac:dyDescent="0.25">
      <c r="A4786" s="185" t="s">
        <v>59</v>
      </c>
      <c r="B4786" s="180"/>
      <c r="C4786" s="180"/>
      <c r="D4786" s="180"/>
      <c r="E4786" s="180"/>
      <c r="F4786" s="180"/>
      <c r="G4786" s="180"/>
      <c r="H4786" s="180"/>
      <c r="I4786" s="180"/>
      <c r="J4786" s="180"/>
      <c r="K4786" s="180"/>
      <c r="L4786" s="180"/>
      <c r="M4786" s="180"/>
      <c r="N4786" s="180"/>
      <c r="O4786" s="180"/>
      <c r="P4786" s="180"/>
      <c r="Q4786" s="180"/>
      <c r="R4786" s="176"/>
      <c r="S4786" s="137">
        <f>SUM(S4748,S4755:S4768,S4770:S4783)</f>
        <v>0</v>
      </c>
      <c r="T4786" s="137" t="str">
        <f>IF(SUM(T4755:T4768,T4770:T4783)=0," ",SUM(T4755:T4768,T4770:T4783))</f>
        <v xml:space="preserve"> </v>
      </c>
      <c r="U4786" s="137" t="str">
        <f>IF(SUM(U4755:U4768,U4770:U4783)=0," ",SUM(U4755:U4768,U4770:U4783))</f>
        <v xml:space="preserve"> </v>
      </c>
      <c r="V4786" s="137" t="str">
        <f>IF(SUM(V4755:V4768,V4770:V4783)=0," ",SUM(V4755:V4768,V4770:V4783))</f>
        <v xml:space="preserve"> </v>
      </c>
      <c r="W4786" s="146"/>
      <c r="X4786" s="164">
        <f>SUM(U4755:U4768,U4770:U4783)</f>
        <v>0</v>
      </c>
      <c r="Y4786" s="164">
        <f>SUM(V4755:V4768,V4770:V4783)</f>
        <v>0</v>
      </c>
    </row>
    <row r="4787" spans="1:25" x14ac:dyDescent="0.3">
      <c r="A4787" s="34"/>
      <c r="G4787" s="146"/>
      <c r="L4787" s="146"/>
      <c r="M4787" s="146"/>
      <c r="N4787" s="146"/>
      <c r="O4787" s="146"/>
      <c r="R4787" s="146"/>
      <c r="S4787" s="146"/>
      <c r="T4787" s="146"/>
      <c r="U4787" s="146"/>
      <c r="V4787" s="146"/>
      <c r="W4787" s="146"/>
      <c r="X4787" s="146"/>
      <c r="Y4787" s="146"/>
    </row>
    <row r="4788" spans="1:25" x14ac:dyDescent="0.3">
      <c r="A4788" s="186" t="s">
        <v>60</v>
      </c>
      <c r="B4788" s="187"/>
      <c r="C4788" s="187"/>
      <c r="D4788" s="187"/>
      <c r="E4788" s="187"/>
      <c r="F4788" s="187"/>
      <c r="G4788" s="187"/>
      <c r="H4788" s="187"/>
      <c r="I4788" s="187"/>
      <c r="J4788" s="187"/>
      <c r="K4788" s="187"/>
      <c r="L4788" s="187"/>
      <c r="M4788" s="187"/>
      <c r="N4788" s="187"/>
      <c r="O4788" s="187"/>
      <c r="P4788" s="187"/>
      <c r="Q4788" s="187"/>
      <c r="R4788" s="187"/>
      <c r="S4788" s="187"/>
      <c r="T4788" s="187"/>
      <c r="U4788" s="187"/>
      <c r="V4788" s="187"/>
      <c r="W4788" s="146"/>
      <c r="X4788" s="146"/>
      <c r="Y4788" s="146"/>
    </row>
    <row r="4789" spans="1:25" s="99" customFormat="1" ht="41.25" customHeight="1" x14ac:dyDescent="0.25">
      <c r="A4789" s="189" t="s">
        <v>38</v>
      </c>
      <c r="B4789" s="180"/>
      <c r="C4789" s="180"/>
      <c r="D4789" s="180"/>
      <c r="E4789" s="180"/>
      <c r="F4789" s="180"/>
      <c r="G4789" s="180"/>
      <c r="H4789" s="180"/>
      <c r="I4789" s="180"/>
      <c r="J4789" s="180"/>
      <c r="K4789" s="180"/>
      <c r="L4789" s="180"/>
      <c r="M4789" s="180"/>
      <c r="N4789" s="180"/>
      <c r="O4789" s="180"/>
      <c r="P4789" s="180"/>
      <c r="Q4789" s="180"/>
      <c r="R4789" s="180"/>
      <c r="S4789" s="180"/>
      <c r="T4789" s="180"/>
      <c r="U4789" s="180"/>
      <c r="V4789" s="176"/>
      <c r="W4789" s="146"/>
      <c r="X4789" s="146"/>
      <c r="Y4789" s="146"/>
    </row>
    <row r="4790" spans="1:25" s="100" customFormat="1" ht="35.25" customHeight="1" x14ac:dyDescent="0.25">
      <c r="A4790" s="179" t="s">
        <v>39</v>
      </c>
      <c r="B4790" s="180"/>
      <c r="C4790" s="180"/>
      <c r="D4790" s="180"/>
      <c r="E4790" s="180"/>
      <c r="F4790" s="180"/>
      <c r="G4790" s="180"/>
      <c r="H4790" s="180"/>
      <c r="I4790" s="180"/>
      <c r="J4790" s="180"/>
      <c r="K4790" s="180"/>
      <c r="L4790" s="180"/>
      <c r="M4790" s="180"/>
      <c r="N4790" s="180"/>
      <c r="O4790" s="180"/>
      <c r="P4790" s="180"/>
      <c r="Q4790" s="180"/>
      <c r="R4790" s="176"/>
      <c r="S4790" s="147"/>
      <c r="T4790" s="148"/>
      <c r="U4790" s="149" t="s">
        <v>40</v>
      </c>
      <c r="V4790" s="150">
        <f>V4752+1</f>
        <v>127</v>
      </c>
      <c r="W4790" s="146"/>
      <c r="X4790" s="146"/>
      <c r="Y4790" s="146"/>
    </row>
    <row r="4791" spans="1:25" s="99" customFormat="1" ht="81" customHeight="1" x14ac:dyDescent="0.25">
      <c r="A4791" s="110" t="s">
        <v>3</v>
      </c>
      <c r="B4791" s="188" t="s">
        <v>41</v>
      </c>
      <c r="C4791" s="176"/>
      <c r="D4791" s="111" t="s">
        <v>42</v>
      </c>
      <c r="E4791" s="110" t="s">
        <v>324</v>
      </c>
      <c r="F4791" s="111" t="s">
        <v>325</v>
      </c>
      <c r="G4791" s="151" t="s">
        <v>43</v>
      </c>
      <c r="H4791" s="110" t="s">
        <v>44</v>
      </c>
      <c r="I4791" s="110" t="s">
        <v>8</v>
      </c>
      <c r="J4791" s="110" t="s">
        <v>45</v>
      </c>
      <c r="K4791" s="110" t="s">
        <v>46</v>
      </c>
      <c r="L4791" s="152" t="s">
        <v>47</v>
      </c>
      <c r="M4791" s="153" t="s">
        <v>48</v>
      </c>
      <c r="N4791" s="154" t="s">
        <v>49</v>
      </c>
      <c r="O4791" s="154" t="s">
        <v>49</v>
      </c>
      <c r="P4791" s="112" t="s">
        <v>50</v>
      </c>
      <c r="Q4791" s="110" t="s">
        <v>51</v>
      </c>
      <c r="R4791" s="155" t="s">
        <v>52</v>
      </c>
      <c r="S4791" s="156" t="s">
        <v>53</v>
      </c>
      <c r="T4791" s="156" t="s">
        <v>54</v>
      </c>
      <c r="U4791" s="152" t="s">
        <v>54</v>
      </c>
      <c r="V4791" s="152" t="s">
        <v>55</v>
      </c>
      <c r="W4791" s="146"/>
      <c r="X4791" s="146"/>
      <c r="Y4791" s="146"/>
    </row>
    <row r="4792" spans="1:25" s="99" customFormat="1" ht="45" customHeight="1" x14ac:dyDescent="0.25">
      <c r="A4792" s="101"/>
      <c r="B4792" s="177" t="s">
        <v>56</v>
      </c>
      <c r="C4792" s="178"/>
      <c r="D4792" s="102"/>
      <c r="E4792" s="170"/>
      <c r="F4792" s="102"/>
      <c r="G4792" s="95"/>
      <c r="H4792" s="102"/>
      <c r="I4792" s="102"/>
      <c r="J4792" s="102"/>
      <c r="K4792" s="102"/>
      <c r="L4792" s="95"/>
      <c r="M4792" s="95"/>
      <c r="N4792" s="95"/>
      <c r="O4792" s="95"/>
      <c r="P4792" s="102"/>
      <c r="Q4792" s="102"/>
      <c r="R4792" s="190"/>
      <c r="S4792" s="184"/>
      <c r="T4792" s="95"/>
      <c r="U4792" s="95"/>
      <c r="V4792" s="95"/>
      <c r="W4792" s="146"/>
      <c r="X4792" s="146"/>
      <c r="Y4792" s="146"/>
    </row>
    <row r="4793" spans="1:25" s="99" customFormat="1" ht="54.75" customHeight="1" x14ac:dyDescent="0.25">
      <c r="A4793" s="96">
        <f>A4783+1</f>
        <v>3529</v>
      </c>
      <c r="B4793" s="181"/>
      <c r="C4793" s="182"/>
      <c r="D4793" s="113"/>
      <c r="E4793" s="115"/>
      <c r="F4793" s="174"/>
      <c r="G4793" s="114" t="str">
        <f t="shared" ref="G4793:G4806" si="1511">IF(AND(F4793&lt;&gt;"",V4793&lt;&gt;"",L4793&lt;&gt;0),V4793/L4793,"")</f>
        <v/>
      </c>
      <c r="H4793" s="115"/>
      <c r="I4793" s="115"/>
      <c r="J4793" s="115"/>
      <c r="K4793" s="115"/>
      <c r="L4793" s="133" t="str">
        <f t="shared" ref="L4793:L4806" si="1512">IF(AND(H4793&lt;&gt;0, J4793&lt;&gt;0, K4793&lt;&gt;0), H4793*J4793*K4793, "")</f>
        <v/>
      </c>
      <c r="M4793" s="116" t="str">
        <f>IF(L4793="", "", L4793/Veriler!$X$1)</f>
        <v/>
      </c>
      <c r="N4793" s="116" t="str">
        <f>IF(F4793&lt;&gt;"", "İthal Girdi", IF(Veriler!T4793="", "", IF(Veriler!S4793="H", "%0,5 üzerindedir", IF(Veriler!T4793&gt;0.1, "%10 sınırı aşılmıştır.", "Uygun"))))</f>
        <v>%0,5 üzerindedir</v>
      </c>
      <c r="O4793" s="116" t="str">
        <f t="shared" ref="O4793:O4806" si="1513">IF(M4793=""," ",N4793)</f>
        <v xml:space="preserve"> </v>
      </c>
      <c r="P4793" s="117"/>
      <c r="Q4793" s="118"/>
      <c r="R4793" s="119" t="str">
        <f t="shared" ref="R4793:R4806" si="1514">IFERROR(IF(AND(T4793&lt;&gt;"",L4793&lt;&gt;"",L4793&lt;&gt;0,T4793&lt;&gt;0),T4793/L4793,"")," ")</f>
        <v/>
      </c>
      <c r="S4793" s="133">
        <f>IFERROR(IF(M4793&lt;=0.005,IF(F4793="",L4793,0),IF(F4793&lt;&gt;"",0,IF(P4793="",0,IF(P4793="H",0,IF(Q4793&lt;Veriler!$G$2,L4793*Veriler!$G$2,L4793*Q4793)))))," ")</f>
        <v>0</v>
      </c>
      <c r="T4793" s="133">
        <f>IF(Veriler!T4793&lt;=0.1, S4793, IF(AND(Veriler!T4793&gt;0.1, F4793="", P4793="E"), IF(Q4793&gt;Veriler!$G$2, Q4793*S4793, IF(Q4793&lt;Veriler!$G$2, Veriler!$G$2*S4793, Q4793*S4793)), 0))</f>
        <v>0</v>
      </c>
      <c r="U4793" s="133" t="str">
        <f t="shared" ref="U4793:U4806" si="1515">IF(T4793=0," ",T4793)</f>
        <v xml:space="preserve"> </v>
      </c>
      <c r="V4793" s="134" t="str">
        <f>IFERROR(IF(O4793="%10 sınırı aşılmıştır.",L4793-T4793,IFERROR(IF(F4793="",IF(S4793=1,0,IF(L4793-S4793=0,"",L4793-S4793)),IF(Veriler!M4793="",L4793,IF(L4793*Veriler!M4793=0,"",L4793*Veriler!M4793))),L4793)),0)</f>
        <v/>
      </c>
      <c r="W4793" s="146"/>
      <c r="X4793" s="146"/>
      <c r="Y4793" s="146"/>
    </row>
    <row r="4794" spans="1:25" s="99" customFormat="1" ht="54.75" customHeight="1" x14ac:dyDescent="0.25">
      <c r="A4794" s="96">
        <f t="shared" ref="A4794:A4806" si="1516">A4793+1</f>
        <v>3530</v>
      </c>
      <c r="B4794" s="175"/>
      <c r="C4794" s="176"/>
      <c r="D4794" s="113"/>
      <c r="E4794" s="115"/>
      <c r="F4794" s="174"/>
      <c r="G4794" s="114" t="str">
        <f t="shared" si="1511"/>
        <v/>
      </c>
      <c r="H4794" s="115"/>
      <c r="I4794" s="115"/>
      <c r="J4794" s="115"/>
      <c r="K4794" s="115"/>
      <c r="L4794" s="133" t="str">
        <f t="shared" si="1512"/>
        <v/>
      </c>
      <c r="M4794" s="116" t="str">
        <f>IF(L4794="", "", L4794/Veriler!$X$1)</f>
        <v/>
      </c>
      <c r="N4794" s="116" t="str">
        <f>IF(F4794&lt;&gt;"", "İthal Girdi", IF(Veriler!T4794="", "", IF(Veriler!S4794="H", "%0,5 üzerindedir", IF(Veriler!T4794&gt;0.1, "%10 sınırı aşılmıştır.", "Uygun"))))</f>
        <v>%0,5 üzerindedir</v>
      </c>
      <c r="O4794" s="116" t="str">
        <f t="shared" si="1513"/>
        <v xml:space="preserve"> </v>
      </c>
      <c r="P4794" s="117"/>
      <c r="Q4794" s="118"/>
      <c r="R4794" s="119" t="str">
        <f t="shared" si="1514"/>
        <v/>
      </c>
      <c r="S4794" s="133">
        <f>IFERROR(IF(M4794&lt;=0.005,IF(F4794="",L4794,0),IF(F4794&lt;&gt;"",0,IF(P4794="",0,IF(P4794="H",0,IF(Q4794&lt;Veriler!$G$2,L4794*Veriler!$G$2,L4794*Q4794)))))," ")</f>
        <v>0</v>
      </c>
      <c r="T4794" s="133">
        <f>IF(Veriler!T4794&lt;=0.1, S4794, IF(AND(Veriler!T4794&gt;0.1, F4794="", P4794="E"), IF(Q4794&gt;Veriler!$G$2, Q4794*S4794, IF(Q4794&lt;Veriler!$G$2, Veriler!$G$2*S4794, Q4794*S4794)), 0))</f>
        <v>0</v>
      </c>
      <c r="U4794" s="133" t="str">
        <f t="shared" si="1515"/>
        <v xml:space="preserve"> </v>
      </c>
      <c r="V4794" s="134" t="str">
        <f>IFERROR(IF(O4794="%10 sınırı aşılmıştır.",L4794-T4794,IFERROR(IF(F4794="",IF(S4794=1,0,IF(L4794-S4794=0,"",L4794-S4794)),IF(Veriler!M4794="",L4794,IF(L4794*Veriler!M4794=0,"",L4794*Veriler!M4794))),L4794)),0)</f>
        <v/>
      </c>
      <c r="W4794" s="146"/>
      <c r="X4794" s="146"/>
      <c r="Y4794" s="146"/>
    </row>
    <row r="4795" spans="1:25" s="99" customFormat="1" ht="54.75" customHeight="1" x14ac:dyDescent="0.25">
      <c r="A4795" s="96">
        <f t="shared" si="1516"/>
        <v>3531</v>
      </c>
      <c r="B4795" s="175"/>
      <c r="C4795" s="176"/>
      <c r="D4795" s="113"/>
      <c r="E4795" s="115"/>
      <c r="F4795" s="174"/>
      <c r="G4795" s="114" t="str">
        <f t="shared" si="1511"/>
        <v/>
      </c>
      <c r="H4795" s="115"/>
      <c r="I4795" s="115"/>
      <c r="J4795" s="115"/>
      <c r="K4795" s="115"/>
      <c r="L4795" s="133" t="str">
        <f t="shared" si="1512"/>
        <v/>
      </c>
      <c r="M4795" s="116" t="str">
        <f>IF(L4795="", "", L4795/Veriler!$X$1)</f>
        <v/>
      </c>
      <c r="N4795" s="116" t="str">
        <f>IF(F4795&lt;&gt;"", "İthal Girdi", IF(Veriler!T4795="", "", IF(Veriler!S4795="H", "%0,5 üzerindedir", IF(Veriler!T4795&gt;0.1, "%10 sınırı aşılmıştır.", "Uygun"))))</f>
        <v>%0,5 üzerindedir</v>
      </c>
      <c r="O4795" s="116" t="str">
        <f t="shared" si="1513"/>
        <v xml:space="preserve"> </v>
      </c>
      <c r="P4795" s="117"/>
      <c r="Q4795" s="118"/>
      <c r="R4795" s="119" t="str">
        <f t="shared" si="1514"/>
        <v/>
      </c>
      <c r="S4795" s="133">
        <f>IFERROR(IF(M4795&lt;=0.005,IF(F4795="",L4795,0),IF(F4795&lt;&gt;"",0,IF(P4795="",0,IF(P4795="H",0,IF(Q4795&lt;Veriler!$G$2,L4795*Veriler!$G$2,L4795*Q4795)))))," ")</f>
        <v>0</v>
      </c>
      <c r="T4795" s="133">
        <f>IF(Veriler!T4795&lt;=0.1, S4795, IF(AND(Veriler!T4795&gt;0.1, F4795="", P4795="E"), IF(Q4795&gt;Veriler!$G$2, Q4795*S4795, IF(Q4795&lt;Veriler!$G$2, Veriler!$G$2*S4795, Q4795*S4795)), 0))</f>
        <v>0</v>
      </c>
      <c r="U4795" s="133" t="str">
        <f t="shared" si="1515"/>
        <v xml:space="preserve"> </v>
      </c>
      <c r="V4795" s="134" t="str">
        <f>IFERROR(IF(O4795="%10 sınırı aşılmıştır.",L4795-T4795,IFERROR(IF(F4795="",IF(S4795=1,0,IF(L4795-S4795=0,"",L4795-S4795)),IF(Veriler!M4795="",L4795,IF(L4795*Veriler!M4795=0,"",L4795*Veriler!M4795))),L4795)),0)</f>
        <v/>
      </c>
      <c r="W4795" s="146"/>
      <c r="X4795" s="146"/>
      <c r="Y4795" s="146"/>
    </row>
    <row r="4796" spans="1:25" s="99" customFormat="1" ht="54.75" customHeight="1" x14ac:dyDescent="0.25">
      <c r="A4796" s="96">
        <f t="shared" si="1516"/>
        <v>3532</v>
      </c>
      <c r="B4796" s="175"/>
      <c r="C4796" s="176"/>
      <c r="D4796" s="113"/>
      <c r="E4796" s="115"/>
      <c r="F4796" s="174"/>
      <c r="G4796" s="114" t="str">
        <f t="shared" si="1511"/>
        <v/>
      </c>
      <c r="H4796" s="115"/>
      <c r="I4796" s="115"/>
      <c r="J4796" s="115"/>
      <c r="K4796" s="115"/>
      <c r="L4796" s="133" t="str">
        <f t="shared" si="1512"/>
        <v/>
      </c>
      <c r="M4796" s="116" t="str">
        <f>IF(L4796="", "", L4796/Veriler!$X$1)</f>
        <v/>
      </c>
      <c r="N4796" s="116" t="str">
        <f>IF(F4796&lt;&gt;"", "İthal Girdi", IF(Veriler!T4796="", "", IF(Veriler!S4796="H", "%0,5 üzerindedir", IF(Veriler!T4796&gt;0.1, "%10 sınırı aşılmıştır.", "Uygun"))))</f>
        <v>%0,5 üzerindedir</v>
      </c>
      <c r="O4796" s="116" t="str">
        <f t="shared" si="1513"/>
        <v xml:space="preserve"> </v>
      </c>
      <c r="P4796" s="117"/>
      <c r="Q4796" s="118"/>
      <c r="R4796" s="119" t="str">
        <f t="shared" si="1514"/>
        <v/>
      </c>
      <c r="S4796" s="133">
        <f>IFERROR(IF(M4796&lt;=0.005,IF(F4796="",L4796,0),IF(F4796&lt;&gt;"",0,IF(P4796="",0,IF(P4796="H",0,IF(Q4796&lt;Veriler!$G$2,L4796*Veriler!$G$2,L4796*Q4796)))))," ")</f>
        <v>0</v>
      </c>
      <c r="T4796" s="133">
        <f>IF(Veriler!T4796&lt;=0.1, S4796, IF(AND(Veriler!T4796&gt;0.1, F4796="", P4796="E"), IF(Q4796&gt;Veriler!$G$2, Q4796*S4796, IF(Q4796&lt;Veriler!$G$2, Veriler!$G$2*S4796, Q4796*S4796)), 0))</f>
        <v>0</v>
      </c>
      <c r="U4796" s="133" t="str">
        <f t="shared" si="1515"/>
        <v xml:space="preserve"> </v>
      </c>
      <c r="V4796" s="134" t="str">
        <f>IFERROR(IF(O4796="%10 sınırı aşılmıştır.",L4796-T4796,IFERROR(IF(F4796="",IF(S4796=1,0,IF(L4796-S4796=0,"",L4796-S4796)),IF(Veriler!M4796="",L4796,IF(L4796*Veriler!M4796=0,"",L4796*Veriler!M4796))),L4796)),0)</f>
        <v/>
      </c>
      <c r="W4796" s="146"/>
      <c r="X4796" s="146"/>
      <c r="Y4796" s="146"/>
    </row>
    <row r="4797" spans="1:25" s="99" customFormat="1" ht="54.75" customHeight="1" x14ac:dyDescent="0.25">
      <c r="A4797" s="96">
        <f t="shared" si="1516"/>
        <v>3533</v>
      </c>
      <c r="B4797" s="175"/>
      <c r="C4797" s="176"/>
      <c r="D4797" s="113"/>
      <c r="E4797" s="115"/>
      <c r="F4797" s="174"/>
      <c r="G4797" s="114" t="str">
        <f t="shared" si="1511"/>
        <v/>
      </c>
      <c r="H4797" s="115"/>
      <c r="I4797" s="115"/>
      <c r="J4797" s="115"/>
      <c r="K4797" s="115"/>
      <c r="L4797" s="133" t="str">
        <f t="shared" si="1512"/>
        <v/>
      </c>
      <c r="M4797" s="116" t="str">
        <f>IF(L4797="", "", L4797/Veriler!$X$1)</f>
        <v/>
      </c>
      <c r="N4797" s="116" t="str">
        <f>IF(F4797&lt;&gt;"", "İthal Girdi", IF(Veriler!T4797="", "", IF(Veriler!S4797="H", "%0,5 üzerindedir", IF(Veriler!T4797&gt;0.1, "%10 sınırı aşılmıştır.", "Uygun"))))</f>
        <v>%0,5 üzerindedir</v>
      </c>
      <c r="O4797" s="116" t="str">
        <f t="shared" si="1513"/>
        <v xml:space="preserve"> </v>
      </c>
      <c r="P4797" s="117"/>
      <c r="Q4797" s="118"/>
      <c r="R4797" s="119" t="str">
        <f t="shared" si="1514"/>
        <v/>
      </c>
      <c r="S4797" s="133">
        <f>IFERROR(IF(M4797&lt;=0.005,IF(F4797="",L4797,0),IF(F4797&lt;&gt;"",0,IF(P4797="",0,IF(P4797="H",0,IF(Q4797&lt;Veriler!$G$2,L4797*Veriler!$G$2,L4797*Q4797)))))," ")</f>
        <v>0</v>
      </c>
      <c r="T4797" s="133">
        <f>IF(Veriler!T4797&lt;=0.1, S4797, IF(AND(Veriler!T4797&gt;0.1, F4797="", P4797="E"), IF(Q4797&gt;Veriler!$G$2, Q4797*S4797, IF(Q4797&lt;Veriler!$G$2, Veriler!$G$2*S4797, Q4797*S4797)), 0))</f>
        <v>0</v>
      </c>
      <c r="U4797" s="133" t="str">
        <f t="shared" si="1515"/>
        <v xml:space="preserve"> </v>
      </c>
      <c r="V4797" s="134" t="str">
        <f>IFERROR(IF(O4797="%10 sınırı aşılmıştır.",L4797-T4797,IFERROR(IF(F4797="",IF(S4797=1,0,IF(L4797-S4797=0,"",L4797-S4797)),IF(Veriler!M4797="",L4797,IF(L4797*Veriler!M4797=0,"",L4797*Veriler!M4797))),L4797)),0)</f>
        <v/>
      </c>
      <c r="W4797" s="146"/>
      <c r="X4797" s="146"/>
      <c r="Y4797" s="146"/>
    </row>
    <row r="4798" spans="1:25" s="99" customFormat="1" ht="54.75" customHeight="1" x14ac:dyDescent="0.25">
      <c r="A4798" s="96">
        <f t="shared" si="1516"/>
        <v>3534</v>
      </c>
      <c r="B4798" s="175"/>
      <c r="C4798" s="176"/>
      <c r="D4798" s="113"/>
      <c r="E4798" s="115"/>
      <c r="F4798" s="174"/>
      <c r="G4798" s="114" t="str">
        <f t="shared" si="1511"/>
        <v/>
      </c>
      <c r="H4798" s="115"/>
      <c r="I4798" s="115"/>
      <c r="J4798" s="115"/>
      <c r="K4798" s="115"/>
      <c r="L4798" s="133" t="str">
        <f t="shared" si="1512"/>
        <v/>
      </c>
      <c r="M4798" s="116" t="str">
        <f>IF(L4798="", "", L4798/Veriler!$X$1)</f>
        <v/>
      </c>
      <c r="N4798" s="116" t="str">
        <f>IF(F4798&lt;&gt;"", "İthal Girdi", IF(Veriler!T4798="", "", IF(Veriler!S4798="H", "%0,5 üzerindedir", IF(Veriler!T4798&gt;0.1, "%10 sınırı aşılmıştır.", "Uygun"))))</f>
        <v>%0,5 üzerindedir</v>
      </c>
      <c r="O4798" s="116" t="str">
        <f t="shared" si="1513"/>
        <v xml:space="preserve"> </v>
      </c>
      <c r="P4798" s="117"/>
      <c r="Q4798" s="118"/>
      <c r="R4798" s="119" t="str">
        <f t="shared" si="1514"/>
        <v/>
      </c>
      <c r="S4798" s="133">
        <f>IFERROR(IF(M4798&lt;=0.005,IF(F4798="",L4798,0),IF(F4798&lt;&gt;"",0,IF(P4798="",0,IF(P4798="H",0,IF(Q4798&lt;Veriler!$G$2,L4798*Veriler!$G$2,L4798*Q4798)))))," ")</f>
        <v>0</v>
      </c>
      <c r="T4798" s="133">
        <f>IF(Veriler!T4798&lt;=0.1, S4798, IF(AND(Veriler!T4798&gt;0.1, F4798="", P4798="E"), IF(Q4798&gt;Veriler!$G$2, Q4798*S4798, IF(Q4798&lt;Veriler!$G$2, Veriler!$G$2*S4798, Q4798*S4798)), 0))</f>
        <v>0</v>
      </c>
      <c r="U4798" s="133" t="str">
        <f t="shared" si="1515"/>
        <v xml:space="preserve"> </v>
      </c>
      <c r="V4798" s="134" t="str">
        <f>IFERROR(IF(O4798="%10 sınırı aşılmıştır.",L4798-T4798,IFERROR(IF(F4798="",IF(S4798=1,0,IF(L4798-S4798=0,"",L4798-S4798)),IF(Veriler!M4798="",L4798,IF(L4798*Veriler!M4798=0,"",L4798*Veriler!M4798))),L4798)),0)</f>
        <v/>
      </c>
      <c r="W4798" s="146"/>
      <c r="X4798" s="146"/>
      <c r="Y4798" s="146"/>
    </row>
    <row r="4799" spans="1:25" s="99" customFormat="1" ht="54.75" customHeight="1" x14ac:dyDescent="0.25">
      <c r="A4799" s="96">
        <f t="shared" si="1516"/>
        <v>3535</v>
      </c>
      <c r="B4799" s="175"/>
      <c r="C4799" s="176"/>
      <c r="D4799" s="113"/>
      <c r="E4799" s="115"/>
      <c r="F4799" s="174"/>
      <c r="G4799" s="114" t="str">
        <f t="shared" si="1511"/>
        <v/>
      </c>
      <c r="H4799" s="115"/>
      <c r="I4799" s="115"/>
      <c r="J4799" s="115"/>
      <c r="K4799" s="115"/>
      <c r="L4799" s="133" t="str">
        <f t="shared" si="1512"/>
        <v/>
      </c>
      <c r="M4799" s="116" t="str">
        <f>IF(L4799="", "", L4799/Veriler!$X$1)</f>
        <v/>
      </c>
      <c r="N4799" s="116" t="str">
        <f>IF(F4799&lt;&gt;"", "İthal Girdi", IF(Veriler!T4799="", "", IF(Veriler!S4799="H", "%0,5 üzerindedir", IF(Veriler!T4799&gt;0.1, "%10 sınırı aşılmıştır.", "Uygun"))))</f>
        <v>%0,5 üzerindedir</v>
      </c>
      <c r="O4799" s="116" t="str">
        <f t="shared" si="1513"/>
        <v xml:space="preserve"> </v>
      </c>
      <c r="P4799" s="117"/>
      <c r="Q4799" s="118"/>
      <c r="R4799" s="119" t="str">
        <f t="shared" si="1514"/>
        <v/>
      </c>
      <c r="S4799" s="133">
        <f>IFERROR(IF(M4799&lt;=0.005,IF(F4799="",L4799,0),IF(F4799&lt;&gt;"",0,IF(P4799="",0,IF(P4799="H",0,IF(Q4799&lt;Veriler!$G$2,L4799*Veriler!$G$2,L4799*Q4799)))))," ")</f>
        <v>0</v>
      </c>
      <c r="T4799" s="133">
        <f>IF(Veriler!T4799&lt;=0.1, S4799, IF(AND(Veriler!T4799&gt;0.1, F4799="", P4799="E"), IF(Q4799&gt;Veriler!$G$2, Q4799*S4799, IF(Q4799&lt;Veriler!$G$2, Veriler!$G$2*S4799, Q4799*S4799)), 0))</f>
        <v>0</v>
      </c>
      <c r="U4799" s="133" t="str">
        <f t="shared" si="1515"/>
        <v xml:space="preserve"> </v>
      </c>
      <c r="V4799" s="134" t="str">
        <f>IFERROR(IF(O4799="%10 sınırı aşılmıştır.",L4799-T4799,IFERROR(IF(F4799="",IF(S4799=1,0,IF(L4799-S4799=0,"",L4799-S4799)),IF(Veriler!M4799="",L4799,IF(L4799*Veriler!M4799=0,"",L4799*Veriler!M4799))),L4799)),0)</f>
        <v/>
      </c>
      <c r="W4799" s="146"/>
      <c r="X4799" s="146"/>
      <c r="Y4799" s="146"/>
    </row>
    <row r="4800" spans="1:25" s="99" customFormat="1" ht="54.75" customHeight="1" x14ac:dyDescent="0.25">
      <c r="A4800" s="96">
        <f t="shared" si="1516"/>
        <v>3536</v>
      </c>
      <c r="B4800" s="175"/>
      <c r="C4800" s="176"/>
      <c r="D4800" s="113"/>
      <c r="E4800" s="115"/>
      <c r="F4800" s="174"/>
      <c r="G4800" s="114" t="str">
        <f t="shared" si="1511"/>
        <v/>
      </c>
      <c r="H4800" s="115"/>
      <c r="I4800" s="115"/>
      <c r="J4800" s="115"/>
      <c r="K4800" s="115"/>
      <c r="L4800" s="133" t="str">
        <f t="shared" si="1512"/>
        <v/>
      </c>
      <c r="M4800" s="116" t="str">
        <f>IF(L4800="", "", L4800/Veriler!$X$1)</f>
        <v/>
      </c>
      <c r="N4800" s="116" t="str">
        <f>IF(F4800&lt;&gt;"", "İthal Girdi", IF(Veriler!T4800="", "", IF(Veriler!S4800="H", "%0,5 üzerindedir", IF(Veriler!T4800&gt;0.1, "%10 sınırı aşılmıştır.", "Uygun"))))</f>
        <v>%0,5 üzerindedir</v>
      </c>
      <c r="O4800" s="116" t="str">
        <f t="shared" si="1513"/>
        <v xml:space="preserve"> </v>
      </c>
      <c r="P4800" s="117"/>
      <c r="Q4800" s="118"/>
      <c r="R4800" s="119" t="str">
        <f t="shared" si="1514"/>
        <v/>
      </c>
      <c r="S4800" s="133">
        <f>IFERROR(IF(M4800&lt;=0.005,IF(F4800="",L4800,0),IF(F4800&lt;&gt;"",0,IF(P4800="",0,IF(P4800="H",0,IF(Q4800&lt;Veriler!$G$2,L4800*Veriler!$G$2,L4800*Q4800)))))," ")</f>
        <v>0</v>
      </c>
      <c r="T4800" s="133">
        <f>IF(Veriler!T4800&lt;=0.1, S4800, IF(AND(Veriler!T4800&gt;0.1, F4800="", P4800="E"), IF(Q4800&gt;Veriler!$G$2, Q4800*S4800, IF(Q4800&lt;Veriler!$G$2, Veriler!$G$2*S4800, Q4800*S4800)), 0))</f>
        <v>0</v>
      </c>
      <c r="U4800" s="133" t="str">
        <f t="shared" si="1515"/>
        <v xml:space="preserve"> </v>
      </c>
      <c r="V4800" s="134" t="str">
        <f>IFERROR(IF(O4800="%10 sınırı aşılmıştır.",L4800-T4800,IFERROR(IF(F4800="",IF(S4800=1,0,IF(L4800-S4800=0,"",L4800-S4800)),IF(Veriler!M4800="",L4800,IF(L4800*Veriler!M4800=0,"",L4800*Veriler!M4800))),L4800)),0)</f>
        <v/>
      </c>
      <c r="W4800" s="146"/>
      <c r="X4800" s="146"/>
      <c r="Y4800" s="146"/>
    </row>
    <row r="4801" spans="1:25" s="99" customFormat="1" ht="54.75" customHeight="1" x14ac:dyDescent="0.25">
      <c r="A4801" s="96">
        <f t="shared" si="1516"/>
        <v>3537</v>
      </c>
      <c r="B4801" s="175"/>
      <c r="C4801" s="176"/>
      <c r="D4801" s="113"/>
      <c r="E4801" s="115"/>
      <c r="F4801" s="174"/>
      <c r="G4801" s="114" t="str">
        <f t="shared" si="1511"/>
        <v/>
      </c>
      <c r="H4801" s="115"/>
      <c r="I4801" s="115"/>
      <c r="J4801" s="115"/>
      <c r="K4801" s="115"/>
      <c r="L4801" s="133" t="str">
        <f t="shared" si="1512"/>
        <v/>
      </c>
      <c r="M4801" s="116" t="str">
        <f>IF(L4801="", "", L4801/Veriler!$X$1)</f>
        <v/>
      </c>
      <c r="N4801" s="116" t="str">
        <f>IF(F4801&lt;&gt;"", "İthal Girdi", IF(Veriler!T4801="", "", IF(Veriler!S4801="H", "%0,5 üzerindedir", IF(Veriler!T4801&gt;0.1, "%10 sınırı aşılmıştır.", "Uygun"))))</f>
        <v>%0,5 üzerindedir</v>
      </c>
      <c r="O4801" s="116" t="str">
        <f t="shared" si="1513"/>
        <v xml:space="preserve"> </v>
      </c>
      <c r="P4801" s="117"/>
      <c r="Q4801" s="118"/>
      <c r="R4801" s="119" t="str">
        <f t="shared" si="1514"/>
        <v/>
      </c>
      <c r="S4801" s="133">
        <f>IFERROR(IF(M4801&lt;=0.005,IF(F4801="",L4801,0),IF(F4801&lt;&gt;"",0,IF(P4801="",0,IF(P4801="H",0,IF(Q4801&lt;Veriler!$G$2,L4801*Veriler!$G$2,L4801*Q4801)))))," ")</f>
        <v>0</v>
      </c>
      <c r="T4801" s="133">
        <f>IF(Veriler!T4801&lt;=0.1, S4801, IF(AND(Veriler!T4801&gt;0.1, F4801="", P4801="E"), IF(Q4801&gt;Veriler!$G$2, Q4801*S4801, IF(Q4801&lt;Veriler!$G$2, Veriler!$G$2*S4801, Q4801*S4801)), 0))</f>
        <v>0</v>
      </c>
      <c r="U4801" s="133" t="str">
        <f t="shared" si="1515"/>
        <v xml:space="preserve"> </v>
      </c>
      <c r="V4801" s="134" t="str">
        <f>IFERROR(IF(O4801="%10 sınırı aşılmıştır.",L4801-T4801,IFERROR(IF(F4801="",IF(S4801=1,0,IF(L4801-S4801=0,"",L4801-S4801)),IF(Veriler!M4801="",L4801,IF(L4801*Veriler!M4801=0,"",L4801*Veriler!M4801))),L4801)),0)</f>
        <v/>
      </c>
      <c r="W4801" s="146"/>
      <c r="X4801" s="146"/>
      <c r="Y4801" s="146"/>
    </row>
    <row r="4802" spans="1:25" s="99" customFormat="1" ht="54.75" customHeight="1" x14ac:dyDescent="0.25">
      <c r="A4802" s="96">
        <f t="shared" si="1516"/>
        <v>3538</v>
      </c>
      <c r="B4802" s="175"/>
      <c r="C4802" s="176"/>
      <c r="D4802" s="113"/>
      <c r="E4802" s="115"/>
      <c r="F4802" s="174"/>
      <c r="G4802" s="114" t="str">
        <f t="shared" si="1511"/>
        <v/>
      </c>
      <c r="H4802" s="115"/>
      <c r="I4802" s="115"/>
      <c r="J4802" s="115"/>
      <c r="K4802" s="115"/>
      <c r="L4802" s="133" t="str">
        <f t="shared" si="1512"/>
        <v/>
      </c>
      <c r="M4802" s="116" t="str">
        <f>IF(L4802="", "", L4802/Veriler!$X$1)</f>
        <v/>
      </c>
      <c r="N4802" s="116" t="str">
        <f>IF(F4802&lt;&gt;"", "İthal Girdi", IF(Veriler!T4802="", "", IF(Veriler!S4802="H", "%0,5 üzerindedir", IF(Veriler!T4802&gt;0.1, "%10 sınırı aşılmıştır.", "Uygun"))))</f>
        <v>%0,5 üzerindedir</v>
      </c>
      <c r="O4802" s="116" t="str">
        <f t="shared" si="1513"/>
        <v xml:space="preserve"> </v>
      </c>
      <c r="P4802" s="117"/>
      <c r="Q4802" s="118"/>
      <c r="R4802" s="119" t="str">
        <f t="shared" si="1514"/>
        <v/>
      </c>
      <c r="S4802" s="133">
        <f>IFERROR(IF(M4802&lt;=0.005,IF(F4802="",L4802,0),IF(F4802&lt;&gt;"",0,IF(P4802="",0,IF(P4802="H",0,IF(Q4802&lt;Veriler!$G$2,L4802*Veriler!$G$2,L4802*Q4802)))))," ")</f>
        <v>0</v>
      </c>
      <c r="T4802" s="133">
        <f>IF(Veriler!T4802&lt;=0.1, S4802, IF(AND(Veriler!T4802&gt;0.1, F4802="", P4802="E"), IF(Q4802&gt;Veriler!$G$2, Q4802*S4802, IF(Q4802&lt;Veriler!$G$2, Veriler!$G$2*S4802, Q4802*S4802)), 0))</f>
        <v>0</v>
      </c>
      <c r="U4802" s="133" t="str">
        <f t="shared" si="1515"/>
        <v xml:space="preserve"> </v>
      </c>
      <c r="V4802" s="134" t="str">
        <f>IFERROR(IF(O4802="%10 sınırı aşılmıştır.",L4802-T4802,IFERROR(IF(F4802="",IF(S4802=1,0,IF(L4802-S4802=0,"",L4802-S4802)),IF(Veriler!M4802="",L4802,IF(L4802*Veriler!M4802=0,"",L4802*Veriler!M4802))),L4802)),0)</f>
        <v/>
      </c>
      <c r="W4802" s="146"/>
      <c r="X4802" s="146"/>
      <c r="Y4802" s="146"/>
    </row>
    <row r="4803" spans="1:25" s="99" customFormat="1" ht="54.75" customHeight="1" x14ac:dyDescent="0.25">
      <c r="A4803" s="96">
        <f t="shared" si="1516"/>
        <v>3539</v>
      </c>
      <c r="B4803" s="175"/>
      <c r="C4803" s="176"/>
      <c r="D4803" s="113"/>
      <c r="E4803" s="115"/>
      <c r="F4803" s="174"/>
      <c r="G4803" s="114" t="str">
        <f t="shared" si="1511"/>
        <v/>
      </c>
      <c r="H4803" s="115"/>
      <c r="I4803" s="115"/>
      <c r="J4803" s="115"/>
      <c r="K4803" s="115"/>
      <c r="L4803" s="133" t="str">
        <f t="shared" si="1512"/>
        <v/>
      </c>
      <c r="M4803" s="116" t="str">
        <f>IF(L4803="", "", L4803/Veriler!$X$1)</f>
        <v/>
      </c>
      <c r="N4803" s="116" t="str">
        <f>IF(F4803&lt;&gt;"", "İthal Girdi", IF(Veriler!T4803="", "", IF(Veriler!S4803="H", "%0,5 üzerindedir", IF(Veriler!T4803&gt;0.1, "%10 sınırı aşılmıştır.", "Uygun"))))</f>
        <v>%0,5 üzerindedir</v>
      </c>
      <c r="O4803" s="116" t="str">
        <f t="shared" si="1513"/>
        <v xml:space="preserve"> </v>
      </c>
      <c r="P4803" s="117"/>
      <c r="Q4803" s="118"/>
      <c r="R4803" s="119" t="str">
        <f t="shared" si="1514"/>
        <v/>
      </c>
      <c r="S4803" s="133">
        <f>IFERROR(IF(M4803&lt;=0.005,IF(F4803="",L4803,0),IF(F4803&lt;&gt;"",0,IF(P4803="",0,IF(P4803="H",0,IF(Q4803&lt;Veriler!$G$2,L4803*Veriler!$G$2,L4803*Q4803)))))," ")</f>
        <v>0</v>
      </c>
      <c r="T4803" s="133">
        <f>IF(Veriler!T4803&lt;=0.1, S4803, IF(AND(Veriler!T4803&gt;0.1, F4803="", P4803="E"), IF(Q4803&gt;Veriler!$G$2, Q4803*S4803, IF(Q4803&lt;Veriler!$G$2, Veriler!$G$2*S4803, Q4803*S4803)), 0))</f>
        <v>0</v>
      </c>
      <c r="U4803" s="133" t="str">
        <f t="shared" si="1515"/>
        <v xml:space="preserve"> </v>
      </c>
      <c r="V4803" s="134" t="str">
        <f>IFERROR(IF(O4803="%10 sınırı aşılmıştır.",L4803-T4803,IFERROR(IF(F4803="",IF(S4803=1,0,IF(L4803-S4803=0,"",L4803-S4803)),IF(Veriler!M4803="",L4803,IF(L4803*Veriler!M4803=0,"",L4803*Veriler!M4803))),L4803)),0)</f>
        <v/>
      </c>
      <c r="W4803" s="146"/>
      <c r="X4803" s="146"/>
      <c r="Y4803" s="146"/>
    </row>
    <row r="4804" spans="1:25" s="99" customFormat="1" ht="54.75" customHeight="1" x14ac:dyDescent="0.25">
      <c r="A4804" s="96">
        <f t="shared" si="1516"/>
        <v>3540</v>
      </c>
      <c r="B4804" s="175"/>
      <c r="C4804" s="176"/>
      <c r="D4804" s="113"/>
      <c r="E4804" s="115"/>
      <c r="F4804" s="174"/>
      <c r="G4804" s="114" t="str">
        <f t="shared" si="1511"/>
        <v/>
      </c>
      <c r="H4804" s="115"/>
      <c r="I4804" s="115"/>
      <c r="J4804" s="115"/>
      <c r="K4804" s="115"/>
      <c r="L4804" s="133" t="str">
        <f t="shared" si="1512"/>
        <v/>
      </c>
      <c r="M4804" s="116" t="str">
        <f>IF(L4804="", "", L4804/Veriler!$X$1)</f>
        <v/>
      </c>
      <c r="N4804" s="116" t="str">
        <f>IF(F4804&lt;&gt;"", "İthal Girdi", IF(Veriler!T4804="", "", IF(Veriler!S4804="H", "%0,5 üzerindedir", IF(Veriler!T4804&gt;0.1, "%10 sınırı aşılmıştır.", "Uygun"))))</f>
        <v>%0,5 üzerindedir</v>
      </c>
      <c r="O4804" s="116" t="str">
        <f t="shared" si="1513"/>
        <v xml:space="preserve"> </v>
      </c>
      <c r="P4804" s="117"/>
      <c r="Q4804" s="118"/>
      <c r="R4804" s="119" t="str">
        <f t="shared" si="1514"/>
        <v/>
      </c>
      <c r="S4804" s="133">
        <f>IFERROR(IF(M4804&lt;=0.005,IF(F4804="",L4804,0),IF(F4804&lt;&gt;"",0,IF(P4804="",0,IF(P4804="H",0,IF(Q4804&lt;Veriler!$G$2,L4804*Veriler!$G$2,L4804*Q4804)))))," ")</f>
        <v>0</v>
      </c>
      <c r="T4804" s="133">
        <f>IF(Veriler!T4804&lt;=0.1, S4804, IF(AND(Veriler!T4804&gt;0.1, F4804="", P4804="E"), IF(Q4804&gt;Veriler!$G$2, Q4804*S4804, IF(Q4804&lt;Veriler!$G$2, Veriler!$G$2*S4804, Q4804*S4804)), 0))</f>
        <v>0</v>
      </c>
      <c r="U4804" s="133" t="str">
        <f t="shared" si="1515"/>
        <v xml:space="preserve"> </v>
      </c>
      <c r="V4804" s="134" t="str">
        <f>IFERROR(IF(O4804="%10 sınırı aşılmıştır.",L4804-T4804,IFERROR(IF(F4804="",IF(S4804=1,0,IF(L4804-S4804=0,"",L4804-S4804)),IF(Veriler!M4804="",L4804,IF(L4804*Veriler!M4804=0,"",L4804*Veriler!M4804))),L4804)),0)</f>
        <v/>
      </c>
      <c r="W4804" s="146"/>
      <c r="X4804" s="146"/>
      <c r="Y4804" s="146"/>
    </row>
    <row r="4805" spans="1:25" s="99" customFormat="1" ht="54.75" customHeight="1" x14ac:dyDescent="0.25">
      <c r="A4805" s="96">
        <f t="shared" si="1516"/>
        <v>3541</v>
      </c>
      <c r="B4805" s="175"/>
      <c r="C4805" s="176"/>
      <c r="D4805" s="113"/>
      <c r="E4805" s="115"/>
      <c r="F4805" s="174"/>
      <c r="G4805" s="114" t="str">
        <f t="shared" si="1511"/>
        <v/>
      </c>
      <c r="H4805" s="115"/>
      <c r="I4805" s="115"/>
      <c r="J4805" s="115"/>
      <c r="K4805" s="115"/>
      <c r="L4805" s="133" t="str">
        <f t="shared" si="1512"/>
        <v/>
      </c>
      <c r="M4805" s="116" t="str">
        <f>IF(L4805="", "", L4805/Veriler!$X$1)</f>
        <v/>
      </c>
      <c r="N4805" s="116" t="str">
        <f>IF(F4805&lt;&gt;"", "İthal Girdi", IF(Veriler!T4805="", "", IF(Veriler!S4805="H", "%0,5 üzerindedir", IF(Veriler!T4805&gt;0.1, "%10 sınırı aşılmıştır.", "Uygun"))))</f>
        <v>%0,5 üzerindedir</v>
      </c>
      <c r="O4805" s="116" t="str">
        <f t="shared" si="1513"/>
        <v xml:space="preserve"> </v>
      </c>
      <c r="P4805" s="117"/>
      <c r="Q4805" s="118"/>
      <c r="R4805" s="119" t="str">
        <f t="shared" si="1514"/>
        <v/>
      </c>
      <c r="S4805" s="133">
        <f>IFERROR(IF(M4805&lt;=0.005,IF(F4805="",L4805,0),IF(F4805&lt;&gt;"",0,IF(P4805="",0,IF(P4805="H",0,IF(Q4805&lt;Veriler!$G$2,L4805*Veriler!$G$2,L4805*Q4805)))))," ")</f>
        <v>0</v>
      </c>
      <c r="T4805" s="133">
        <f>IF(Veriler!T4805&lt;=0.1, S4805, IF(AND(Veriler!T4805&gt;0.1, F4805="", P4805="E"), IF(Q4805&gt;Veriler!$G$2, Q4805*S4805, IF(Q4805&lt;Veriler!$G$2, Veriler!$G$2*S4805, Q4805*S4805)), 0))</f>
        <v>0</v>
      </c>
      <c r="U4805" s="133" t="str">
        <f t="shared" si="1515"/>
        <v xml:space="preserve"> </v>
      </c>
      <c r="V4805" s="134" t="str">
        <f>IFERROR(IF(O4805="%10 sınırı aşılmıştır.",L4805-T4805,IFERROR(IF(F4805="",IF(S4805=1,0,IF(L4805-S4805=0,"",L4805-S4805)),IF(Veriler!M4805="",L4805,IF(L4805*Veriler!M4805=0,"",L4805*Veriler!M4805))),L4805)),0)</f>
        <v/>
      </c>
      <c r="W4805" s="146"/>
      <c r="X4805" s="146"/>
      <c r="Y4805" s="146"/>
    </row>
    <row r="4806" spans="1:25" s="99" customFormat="1" ht="54.75" customHeight="1" x14ac:dyDescent="0.25">
      <c r="A4806" s="96">
        <f t="shared" si="1516"/>
        <v>3542</v>
      </c>
      <c r="B4806" s="175"/>
      <c r="C4806" s="176"/>
      <c r="D4806" s="113"/>
      <c r="E4806" s="115"/>
      <c r="F4806" s="174"/>
      <c r="G4806" s="114" t="str">
        <f t="shared" si="1511"/>
        <v/>
      </c>
      <c r="H4806" s="115"/>
      <c r="I4806" s="115"/>
      <c r="J4806" s="115"/>
      <c r="K4806" s="115"/>
      <c r="L4806" s="133" t="str">
        <f t="shared" si="1512"/>
        <v/>
      </c>
      <c r="M4806" s="116" t="str">
        <f>IF(L4806="", "", L4806/Veriler!$X$1)</f>
        <v/>
      </c>
      <c r="N4806" s="116" t="str">
        <f>IF(F4806&lt;&gt;"", "İthal Girdi", IF(Veriler!T4806="", "", IF(Veriler!S4806="H", "%0,5 üzerindedir", IF(Veriler!T4806&gt;0.1, "%10 sınırı aşılmıştır.", "Uygun"))))</f>
        <v>%0,5 üzerindedir</v>
      </c>
      <c r="O4806" s="116" t="str">
        <f t="shared" si="1513"/>
        <v xml:space="preserve"> </v>
      </c>
      <c r="P4806" s="117"/>
      <c r="Q4806" s="118"/>
      <c r="R4806" s="119" t="str">
        <f t="shared" si="1514"/>
        <v/>
      </c>
      <c r="S4806" s="133">
        <f>IFERROR(IF(M4806&lt;=0.005,IF(F4806="",L4806,0),IF(F4806&lt;&gt;"",0,IF(P4806="",0,IF(P4806="H",0,IF(Q4806&lt;Veriler!$G$2,L4806*Veriler!$G$2,L4806*Q4806)))))," ")</f>
        <v>0</v>
      </c>
      <c r="T4806" s="133">
        <f>IF(Veriler!T4806&lt;=0.1, S4806, IF(AND(Veriler!T4806&gt;0.1, F4806="", P4806="E"), IF(Q4806&gt;Veriler!$G$2, Q4806*S4806, IF(Q4806&lt;Veriler!$G$2, Veriler!$G$2*S4806, Q4806*S4806)), 0))</f>
        <v>0</v>
      </c>
      <c r="U4806" s="133" t="str">
        <f t="shared" si="1515"/>
        <v xml:space="preserve"> </v>
      </c>
      <c r="V4806" s="134" t="str">
        <f>IFERROR(IF(O4806="%10 sınırı aşılmıştır.",L4806-T4806,IFERROR(IF(F4806="",IF(S4806=1,0,IF(L4806-S4806=0,"",L4806-S4806)),IF(Veriler!M4806="",L4806,IF(L4806*Veriler!M4806=0,"",L4806*Veriler!M4806))),L4806)),0)</f>
        <v/>
      </c>
      <c r="W4806" s="146"/>
      <c r="X4806" s="146"/>
      <c r="Y4806" s="146"/>
    </row>
    <row r="4807" spans="1:25" s="99" customFormat="1" ht="36" hidden="1" customHeight="1" x14ac:dyDescent="0.25">
      <c r="A4807" s="101"/>
      <c r="B4807" s="191" t="s">
        <v>16</v>
      </c>
      <c r="C4807" s="176"/>
      <c r="D4807" s="120"/>
      <c r="E4807" s="171"/>
      <c r="F4807" s="172"/>
      <c r="G4807" s="121"/>
      <c r="H4807" s="115"/>
      <c r="I4807" s="115"/>
      <c r="J4807" s="115"/>
      <c r="K4807" s="115"/>
      <c r="L4807" s="121"/>
      <c r="M4807" s="121"/>
      <c r="N4807" s="121"/>
      <c r="O4807" s="121"/>
      <c r="P4807" s="120"/>
      <c r="Q4807" s="120"/>
      <c r="R4807" s="183"/>
      <c r="S4807" s="184"/>
      <c r="T4807" s="121"/>
      <c r="U4807" s="121"/>
      <c r="V4807" s="121"/>
      <c r="W4807" s="146"/>
      <c r="X4807" s="146"/>
      <c r="Y4807" s="146"/>
    </row>
    <row r="4808" spans="1:25" s="99" customFormat="1" ht="54.75" customHeight="1" x14ac:dyDescent="0.25">
      <c r="A4808" s="96">
        <f>A4806+1</f>
        <v>3543</v>
      </c>
      <c r="B4808" s="175"/>
      <c r="C4808" s="176"/>
      <c r="D4808" s="113"/>
      <c r="E4808" s="115"/>
      <c r="F4808" s="174"/>
      <c r="G4808" s="114" t="str">
        <f t="shared" ref="G4808:G4821" si="1517">IF(AND(F4808&lt;&gt;"",V4808&lt;&gt;"",L4808&lt;&gt;0),V4808/L4808,"")</f>
        <v/>
      </c>
      <c r="H4808" s="115"/>
      <c r="I4808" s="115"/>
      <c r="J4808" s="115"/>
      <c r="K4808" s="115"/>
      <c r="L4808" s="133" t="str">
        <f t="shared" ref="L4808:L4821" si="1518">IF(AND(H4808&lt;&gt;0, J4808&lt;&gt;0, K4808&lt;&gt;0), H4808*J4808*K4808, "")</f>
        <v/>
      </c>
      <c r="M4808" s="116" t="str">
        <f>IF(L4808="", "", L4808/Veriler!$X$1)</f>
        <v/>
      </c>
      <c r="N4808" s="116" t="str">
        <f>IF(F4808&lt;&gt;"", "İthal Girdi", IF(Veriler!T4808="", "", IF(Veriler!S4808="H", "%0,5 üzerindedir", IF(Veriler!T4808&gt;0.1, "%10 sınırı aşılmıştır.", "Uygun"))))</f>
        <v>%0,5 üzerindedir</v>
      </c>
      <c r="O4808" s="116" t="str">
        <f t="shared" ref="O4808:O4821" si="1519">IF(M4808=""," ",N4808)</f>
        <v xml:space="preserve"> </v>
      </c>
      <c r="P4808" s="117"/>
      <c r="Q4808" s="118"/>
      <c r="R4808" s="119" t="str">
        <f t="shared" ref="R4808:R4821" si="1520">IFERROR(IF(AND(T4808&lt;&gt;"",L4808&lt;&gt;"",L4808&lt;&gt;0,T4808&lt;&gt;0),T4808/L4808,"")," ")</f>
        <v/>
      </c>
      <c r="S4808" s="133">
        <f>IFERROR(IF(M4808&lt;=0.005,IF(F4808="",L4808,0),IF(F4808&lt;&gt;"",0,IF(P4808="",0,IF(P4808="H",0,IF(Q4808&lt;Veriler!$G$2,L4808*Veriler!$G$2,L4808*Q4808)))))," ")</f>
        <v>0</v>
      </c>
      <c r="T4808" s="133">
        <f>IF(Veriler!T4808&lt;=0.1, S4808, IF(AND(Veriler!T4808&gt;0.1, F4808="", P4808="E"), IF(Q4808&gt;Veriler!$G$2, Q4808*S4808, IF(Q4808&lt;Veriler!$G$2, Veriler!$G$2*S4808, Q4808*S4808)), 0))</f>
        <v>0</v>
      </c>
      <c r="U4808" s="133" t="str">
        <f t="shared" ref="U4808:U4821" si="1521">IF(T4808=0," ",T4808)</f>
        <v xml:space="preserve"> </v>
      </c>
      <c r="V4808" s="134" t="str">
        <f>IFERROR(IF(O4808="%10 sınırı aşılmıştır.",L4808-T4808,IFERROR(IF(F4808="",IF(S4808=1,0,IF(L4808-S4808=0,"",L4808-S4808)),IF(Veriler!M4808="",L4808,IF(L4808*Veriler!M4808=0,"",L4808*Veriler!M4808))),L4808)),0)</f>
        <v/>
      </c>
      <c r="W4808" s="146"/>
      <c r="X4808" s="146"/>
      <c r="Y4808" s="146"/>
    </row>
    <row r="4809" spans="1:25" s="99" customFormat="1" ht="54.75" customHeight="1" x14ac:dyDescent="0.25">
      <c r="A4809" s="96">
        <f t="shared" ref="A4809:A4821" si="1522">A4808+1</f>
        <v>3544</v>
      </c>
      <c r="B4809" s="175"/>
      <c r="C4809" s="176"/>
      <c r="D4809" s="113"/>
      <c r="E4809" s="115"/>
      <c r="F4809" s="174"/>
      <c r="G4809" s="114" t="str">
        <f t="shared" si="1517"/>
        <v/>
      </c>
      <c r="H4809" s="115"/>
      <c r="I4809" s="115"/>
      <c r="J4809" s="115"/>
      <c r="K4809" s="115"/>
      <c r="L4809" s="133" t="str">
        <f t="shared" si="1518"/>
        <v/>
      </c>
      <c r="M4809" s="116" t="str">
        <f>IF(L4809="", "", L4809/Veriler!$X$1)</f>
        <v/>
      </c>
      <c r="N4809" s="116" t="str">
        <f>IF(F4809&lt;&gt;"", "İthal Girdi", IF(Veriler!T4809="", "", IF(Veriler!S4809="H", "%0,5 üzerindedir", IF(Veriler!T4809&gt;0.1, "%10 sınırı aşılmıştır.", "Uygun"))))</f>
        <v>%0,5 üzerindedir</v>
      </c>
      <c r="O4809" s="116" t="str">
        <f t="shared" si="1519"/>
        <v xml:space="preserve"> </v>
      </c>
      <c r="P4809" s="117"/>
      <c r="Q4809" s="118"/>
      <c r="R4809" s="119" t="str">
        <f t="shared" si="1520"/>
        <v/>
      </c>
      <c r="S4809" s="133">
        <f>IFERROR(IF(M4809&lt;=0.005,IF(F4809="",L4809,0),IF(F4809&lt;&gt;"",0,IF(P4809="",0,IF(P4809="H",0,IF(Q4809&lt;Veriler!$G$2,L4809*Veriler!$G$2,L4809*Q4809)))))," ")</f>
        <v>0</v>
      </c>
      <c r="T4809" s="133">
        <f>IF(Veriler!T4809&lt;=0.1, S4809, IF(AND(Veriler!T4809&gt;0.1, F4809="", P4809="E"), IF(Q4809&gt;Veriler!$G$2, Q4809*S4809, IF(Q4809&lt;Veriler!$G$2, Veriler!$G$2*S4809, Q4809*S4809)), 0))</f>
        <v>0</v>
      </c>
      <c r="U4809" s="133" t="str">
        <f t="shared" si="1521"/>
        <v xml:space="preserve"> </v>
      </c>
      <c r="V4809" s="134" t="str">
        <f>IFERROR(IF(O4809="%10 sınırı aşılmıştır.",L4809-T4809,IFERROR(IF(F4809="",IF(S4809=1,0,IF(L4809-S4809=0,"",L4809-S4809)),IF(Veriler!M4809="",L4809,IF(L4809*Veriler!M4809=0,"",L4809*Veriler!M4809))),L4809)),0)</f>
        <v/>
      </c>
      <c r="W4809" s="146"/>
      <c r="X4809" s="146"/>
      <c r="Y4809" s="146"/>
    </row>
    <row r="4810" spans="1:25" s="99" customFormat="1" ht="54.75" customHeight="1" x14ac:dyDescent="0.25">
      <c r="A4810" s="96">
        <f t="shared" si="1522"/>
        <v>3545</v>
      </c>
      <c r="B4810" s="175"/>
      <c r="C4810" s="176"/>
      <c r="D4810" s="113"/>
      <c r="E4810" s="115"/>
      <c r="F4810" s="174"/>
      <c r="G4810" s="114" t="str">
        <f t="shared" si="1517"/>
        <v/>
      </c>
      <c r="H4810" s="115"/>
      <c r="I4810" s="115"/>
      <c r="J4810" s="115"/>
      <c r="K4810" s="115"/>
      <c r="L4810" s="133" t="str">
        <f t="shared" si="1518"/>
        <v/>
      </c>
      <c r="M4810" s="116" t="str">
        <f>IF(L4810="", "", L4810/Veriler!$X$1)</f>
        <v/>
      </c>
      <c r="N4810" s="116" t="str">
        <f>IF(F4810&lt;&gt;"", "İthal Girdi", IF(Veriler!T4810="", "", IF(Veriler!S4810="H", "%0,5 üzerindedir", IF(Veriler!T4810&gt;0.1, "%10 sınırı aşılmıştır.", "Uygun"))))</f>
        <v>%0,5 üzerindedir</v>
      </c>
      <c r="O4810" s="116" t="str">
        <f t="shared" si="1519"/>
        <v xml:space="preserve"> </v>
      </c>
      <c r="P4810" s="117"/>
      <c r="Q4810" s="118"/>
      <c r="R4810" s="119" t="str">
        <f t="shared" si="1520"/>
        <v/>
      </c>
      <c r="S4810" s="133">
        <f>IFERROR(IF(M4810&lt;=0.005,IF(F4810="",L4810,0),IF(F4810&lt;&gt;"",0,IF(P4810="",0,IF(P4810="H",0,IF(Q4810&lt;Veriler!$G$2,L4810*Veriler!$G$2,L4810*Q4810)))))," ")</f>
        <v>0</v>
      </c>
      <c r="T4810" s="133">
        <f>IF(Veriler!T4810&lt;=0.1, S4810, IF(AND(Veriler!T4810&gt;0.1, F4810="", P4810="E"), IF(Q4810&gt;Veriler!$G$2, Q4810*S4810, IF(Q4810&lt;Veriler!$G$2, Veriler!$G$2*S4810, Q4810*S4810)), 0))</f>
        <v>0</v>
      </c>
      <c r="U4810" s="133" t="str">
        <f t="shared" si="1521"/>
        <v xml:space="preserve"> </v>
      </c>
      <c r="V4810" s="134" t="str">
        <f>IFERROR(IF(O4810="%10 sınırı aşılmıştır.",L4810-T4810,IFERROR(IF(F4810="",IF(S4810=1,0,IF(L4810-S4810=0,"",L4810-S4810)),IF(Veriler!M4810="",L4810,IF(L4810*Veriler!M4810=0,"",L4810*Veriler!M4810))),L4810)),0)</f>
        <v/>
      </c>
      <c r="W4810" s="146"/>
      <c r="X4810" s="146"/>
      <c r="Y4810" s="146"/>
    </row>
    <row r="4811" spans="1:25" s="99" customFormat="1" ht="54.75" customHeight="1" x14ac:dyDescent="0.25">
      <c r="A4811" s="96">
        <f t="shared" si="1522"/>
        <v>3546</v>
      </c>
      <c r="B4811" s="175"/>
      <c r="C4811" s="176"/>
      <c r="D4811" s="113"/>
      <c r="E4811" s="115"/>
      <c r="F4811" s="174"/>
      <c r="G4811" s="114" t="str">
        <f t="shared" si="1517"/>
        <v/>
      </c>
      <c r="H4811" s="115"/>
      <c r="I4811" s="115"/>
      <c r="J4811" s="115"/>
      <c r="K4811" s="115"/>
      <c r="L4811" s="133" t="str">
        <f t="shared" si="1518"/>
        <v/>
      </c>
      <c r="M4811" s="116" t="str">
        <f>IF(L4811="", "", L4811/Veriler!$X$1)</f>
        <v/>
      </c>
      <c r="N4811" s="116" t="str">
        <f>IF(F4811&lt;&gt;"", "İthal Girdi", IF(Veriler!T4811="", "", IF(Veriler!S4811="H", "%0,5 üzerindedir", IF(Veriler!T4811&gt;0.1, "%10 sınırı aşılmıştır.", "Uygun"))))</f>
        <v>%0,5 üzerindedir</v>
      </c>
      <c r="O4811" s="116" t="str">
        <f t="shared" si="1519"/>
        <v xml:space="preserve"> </v>
      </c>
      <c r="P4811" s="117"/>
      <c r="Q4811" s="118"/>
      <c r="R4811" s="119" t="str">
        <f t="shared" si="1520"/>
        <v/>
      </c>
      <c r="S4811" s="133">
        <f>IFERROR(IF(M4811&lt;=0.005,IF(F4811="",L4811,0),IF(F4811&lt;&gt;"",0,IF(P4811="",0,IF(P4811="H",0,IF(Q4811&lt;Veriler!$G$2,L4811*Veriler!$G$2,L4811*Q4811)))))," ")</f>
        <v>0</v>
      </c>
      <c r="T4811" s="133">
        <f>IF(Veriler!T4811&lt;=0.1, S4811, IF(AND(Veriler!T4811&gt;0.1, F4811="", P4811="E"), IF(Q4811&gt;Veriler!$G$2, Q4811*S4811, IF(Q4811&lt;Veriler!$G$2, Veriler!$G$2*S4811, Q4811*S4811)), 0))</f>
        <v>0</v>
      </c>
      <c r="U4811" s="133" t="str">
        <f t="shared" si="1521"/>
        <v xml:space="preserve"> </v>
      </c>
      <c r="V4811" s="134" t="str">
        <f>IFERROR(IF(O4811="%10 sınırı aşılmıştır.",L4811-T4811,IFERROR(IF(F4811="",IF(S4811=1,0,IF(L4811-S4811=0,"",L4811-S4811)),IF(Veriler!M4811="",L4811,IF(L4811*Veriler!M4811=0,"",L4811*Veriler!M4811))),L4811)),0)</f>
        <v/>
      </c>
      <c r="W4811" s="146"/>
      <c r="X4811" s="146"/>
      <c r="Y4811" s="146"/>
    </row>
    <row r="4812" spans="1:25" s="99" customFormat="1" ht="54.75" customHeight="1" x14ac:dyDescent="0.25">
      <c r="A4812" s="96">
        <f t="shared" si="1522"/>
        <v>3547</v>
      </c>
      <c r="B4812" s="175"/>
      <c r="C4812" s="176"/>
      <c r="D4812" s="113"/>
      <c r="E4812" s="115"/>
      <c r="F4812" s="174"/>
      <c r="G4812" s="114" t="str">
        <f t="shared" si="1517"/>
        <v/>
      </c>
      <c r="H4812" s="115"/>
      <c r="I4812" s="115"/>
      <c r="J4812" s="115"/>
      <c r="K4812" s="115"/>
      <c r="L4812" s="133" t="str">
        <f t="shared" si="1518"/>
        <v/>
      </c>
      <c r="M4812" s="116" t="str">
        <f>IF(L4812="", "", L4812/Veriler!$X$1)</f>
        <v/>
      </c>
      <c r="N4812" s="116" t="str">
        <f>IF(F4812&lt;&gt;"", "İthal Girdi", IF(Veriler!T4812="", "", IF(Veriler!S4812="H", "%0,5 üzerindedir", IF(Veriler!T4812&gt;0.1, "%10 sınırı aşılmıştır.", "Uygun"))))</f>
        <v>%0,5 üzerindedir</v>
      </c>
      <c r="O4812" s="116" t="str">
        <f t="shared" si="1519"/>
        <v xml:space="preserve"> </v>
      </c>
      <c r="P4812" s="117"/>
      <c r="Q4812" s="118"/>
      <c r="R4812" s="119" t="str">
        <f t="shared" si="1520"/>
        <v/>
      </c>
      <c r="S4812" s="133">
        <f>IFERROR(IF(M4812&lt;=0.005,IF(F4812="",L4812,0),IF(F4812&lt;&gt;"",0,IF(P4812="",0,IF(P4812="H",0,IF(Q4812&lt;Veriler!$G$2,L4812*Veriler!$G$2,L4812*Q4812)))))," ")</f>
        <v>0</v>
      </c>
      <c r="T4812" s="133">
        <f>IF(Veriler!T4812&lt;=0.1, S4812, IF(AND(Veriler!T4812&gt;0.1, F4812="", P4812="E"), IF(Q4812&gt;Veriler!$G$2, Q4812*S4812, IF(Q4812&lt;Veriler!$G$2, Veriler!$G$2*S4812, Q4812*S4812)), 0))</f>
        <v>0</v>
      </c>
      <c r="U4812" s="133" t="str">
        <f t="shared" si="1521"/>
        <v xml:space="preserve"> </v>
      </c>
      <c r="V4812" s="134" t="str">
        <f>IFERROR(IF(O4812="%10 sınırı aşılmıştır.",L4812-T4812,IFERROR(IF(F4812="",IF(S4812=1,0,IF(L4812-S4812=0,"",L4812-S4812)),IF(Veriler!M4812="",L4812,IF(L4812*Veriler!M4812=0,"",L4812*Veriler!M4812))),L4812)),0)</f>
        <v/>
      </c>
      <c r="W4812" s="146"/>
      <c r="X4812" s="146"/>
      <c r="Y4812" s="146"/>
    </row>
    <row r="4813" spans="1:25" s="99" customFormat="1" ht="54.75" customHeight="1" x14ac:dyDescent="0.25">
      <c r="A4813" s="96">
        <f t="shared" si="1522"/>
        <v>3548</v>
      </c>
      <c r="B4813" s="175"/>
      <c r="C4813" s="176"/>
      <c r="D4813" s="113"/>
      <c r="E4813" s="115"/>
      <c r="F4813" s="174"/>
      <c r="G4813" s="114" t="str">
        <f t="shared" si="1517"/>
        <v/>
      </c>
      <c r="H4813" s="115"/>
      <c r="I4813" s="115"/>
      <c r="J4813" s="115"/>
      <c r="K4813" s="115"/>
      <c r="L4813" s="133" t="str">
        <f t="shared" si="1518"/>
        <v/>
      </c>
      <c r="M4813" s="116" t="str">
        <f>IF(L4813="", "", L4813/Veriler!$X$1)</f>
        <v/>
      </c>
      <c r="N4813" s="116" t="str">
        <f>IF(F4813&lt;&gt;"", "İthal Girdi", IF(Veriler!T4813="", "", IF(Veriler!S4813="H", "%0,5 üzerindedir", IF(Veriler!T4813&gt;0.1, "%10 sınırı aşılmıştır.", "Uygun"))))</f>
        <v>%0,5 üzerindedir</v>
      </c>
      <c r="O4813" s="116" t="str">
        <f t="shared" si="1519"/>
        <v xml:space="preserve"> </v>
      </c>
      <c r="P4813" s="117"/>
      <c r="Q4813" s="118"/>
      <c r="R4813" s="119" t="str">
        <f t="shared" si="1520"/>
        <v/>
      </c>
      <c r="S4813" s="133">
        <f>IFERROR(IF(M4813&lt;=0.005,IF(F4813="",L4813,0),IF(F4813&lt;&gt;"",0,IF(P4813="",0,IF(P4813="H",0,IF(Q4813&lt;Veriler!$G$2,L4813*Veriler!$G$2,L4813*Q4813)))))," ")</f>
        <v>0</v>
      </c>
      <c r="T4813" s="133">
        <f>IF(Veriler!T4813&lt;=0.1, S4813, IF(AND(Veriler!T4813&gt;0.1, F4813="", P4813="E"), IF(Q4813&gt;Veriler!$G$2, Q4813*S4813, IF(Q4813&lt;Veriler!$G$2, Veriler!$G$2*S4813, Q4813*S4813)), 0))</f>
        <v>0</v>
      </c>
      <c r="U4813" s="133" t="str">
        <f t="shared" si="1521"/>
        <v xml:space="preserve"> </v>
      </c>
      <c r="V4813" s="134" t="str">
        <f>IFERROR(IF(O4813="%10 sınırı aşılmıştır.",L4813-T4813,IFERROR(IF(F4813="",IF(S4813=1,0,IF(L4813-S4813=0,"",L4813-S4813)),IF(Veriler!M4813="",L4813,IF(L4813*Veriler!M4813=0,"",L4813*Veriler!M4813))),L4813)),0)</f>
        <v/>
      </c>
      <c r="W4813" s="146"/>
      <c r="X4813" s="146"/>
      <c r="Y4813" s="146"/>
    </row>
    <row r="4814" spans="1:25" s="99" customFormat="1" ht="54.75" customHeight="1" x14ac:dyDescent="0.25">
      <c r="A4814" s="96">
        <f t="shared" si="1522"/>
        <v>3549</v>
      </c>
      <c r="B4814" s="175"/>
      <c r="C4814" s="176"/>
      <c r="D4814" s="113"/>
      <c r="E4814" s="115"/>
      <c r="F4814" s="174"/>
      <c r="G4814" s="114" t="str">
        <f t="shared" si="1517"/>
        <v/>
      </c>
      <c r="H4814" s="115"/>
      <c r="I4814" s="115"/>
      <c r="J4814" s="115"/>
      <c r="K4814" s="115"/>
      <c r="L4814" s="133" t="str">
        <f t="shared" si="1518"/>
        <v/>
      </c>
      <c r="M4814" s="116" t="str">
        <f>IF(L4814="", "", L4814/Veriler!$X$1)</f>
        <v/>
      </c>
      <c r="N4814" s="116" t="str">
        <f>IF(F4814&lt;&gt;"", "İthal Girdi", IF(Veriler!T4814="", "", IF(Veriler!S4814="H", "%0,5 üzerindedir", IF(Veriler!T4814&gt;0.1, "%10 sınırı aşılmıştır.", "Uygun"))))</f>
        <v>%0,5 üzerindedir</v>
      </c>
      <c r="O4814" s="116" t="str">
        <f t="shared" si="1519"/>
        <v xml:space="preserve"> </v>
      </c>
      <c r="P4814" s="117"/>
      <c r="Q4814" s="118"/>
      <c r="R4814" s="119" t="str">
        <f t="shared" si="1520"/>
        <v/>
      </c>
      <c r="S4814" s="133">
        <f>IFERROR(IF(M4814&lt;=0.005,IF(F4814="",L4814,0),IF(F4814&lt;&gt;"",0,IF(P4814="",0,IF(P4814="H",0,IF(Q4814&lt;Veriler!$G$2,L4814*Veriler!$G$2,L4814*Q4814)))))," ")</f>
        <v>0</v>
      </c>
      <c r="T4814" s="133">
        <f>IF(Veriler!T4814&lt;=0.1, S4814, IF(AND(Veriler!T4814&gt;0.1, F4814="", P4814="E"), IF(Q4814&gt;Veriler!$G$2, Q4814*S4814, IF(Q4814&lt;Veriler!$G$2, Veriler!$G$2*S4814, Q4814*S4814)), 0))</f>
        <v>0</v>
      </c>
      <c r="U4814" s="133" t="str">
        <f t="shared" si="1521"/>
        <v xml:space="preserve"> </v>
      </c>
      <c r="V4814" s="134" t="str">
        <f>IFERROR(IF(O4814="%10 sınırı aşılmıştır.",L4814-T4814,IFERROR(IF(F4814="",IF(S4814=1,0,IF(L4814-S4814=0,"",L4814-S4814)),IF(Veriler!M4814="",L4814,IF(L4814*Veriler!M4814=0,"",L4814*Veriler!M4814))),L4814)),0)</f>
        <v/>
      </c>
      <c r="W4814" s="146"/>
      <c r="X4814" s="146"/>
      <c r="Y4814" s="146"/>
    </row>
    <row r="4815" spans="1:25" s="99" customFormat="1" ht="54.75" customHeight="1" x14ac:dyDescent="0.25">
      <c r="A4815" s="96">
        <f t="shared" si="1522"/>
        <v>3550</v>
      </c>
      <c r="B4815" s="175"/>
      <c r="C4815" s="176"/>
      <c r="D4815" s="113"/>
      <c r="E4815" s="115"/>
      <c r="F4815" s="174"/>
      <c r="G4815" s="114" t="str">
        <f t="shared" si="1517"/>
        <v/>
      </c>
      <c r="H4815" s="115"/>
      <c r="I4815" s="115"/>
      <c r="J4815" s="115"/>
      <c r="K4815" s="115"/>
      <c r="L4815" s="133" t="str">
        <f t="shared" si="1518"/>
        <v/>
      </c>
      <c r="M4815" s="116" t="str">
        <f>IF(L4815="", "", L4815/Veriler!$X$1)</f>
        <v/>
      </c>
      <c r="N4815" s="116" t="str">
        <f>IF(F4815&lt;&gt;"", "İthal Girdi", IF(Veriler!T4815="", "", IF(Veriler!S4815="H", "%0,5 üzerindedir", IF(Veriler!T4815&gt;0.1, "%10 sınırı aşılmıştır.", "Uygun"))))</f>
        <v>%0,5 üzerindedir</v>
      </c>
      <c r="O4815" s="116" t="str">
        <f t="shared" si="1519"/>
        <v xml:space="preserve"> </v>
      </c>
      <c r="P4815" s="117"/>
      <c r="Q4815" s="118"/>
      <c r="R4815" s="119" t="str">
        <f t="shared" si="1520"/>
        <v/>
      </c>
      <c r="S4815" s="133">
        <f>IFERROR(IF(M4815&lt;=0.005,IF(F4815="",L4815,0),IF(F4815&lt;&gt;"",0,IF(P4815="",0,IF(P4815="H",0,IF(Q4815&lt;Veriler!$G$2,L4815*Veriler!$G$2,L4815*Q4815)))))," ")</f>
        <v>0</v>
      </c>
      <c r="T4815" s="133">
        <f>IF(Veriler!T4815&lt;=0.1, S4815, IF(AND(Veriler!T4815&gt;0.1, F4815="", P4815="E"), IF(Q4815&gt;Veriler!$G$2, Q4815*S4815, IF(Q4815&lt;Veriler!$G$2, Veriler!$G$2*S4815, Q4815*S4815)), 0))</f>
        <v>0</v>
      </c>
      <c r="U4815" s="133" t="str">
        <f t="shared" si="1521"/>
        <v xml:space="preserve"> </v>
      </c>
      <c r="V4815" s="134" t="str">
        <f>IFERROR(IF(O4815="%10 sınırı aşılmıştır.",L4815-T4815,IFERROR(IF(F4815="",IF(S4815=1,0,IF(L4815-S4815=0,"",L4815-S4815)),IF(Veriler!M4815="",L4815,IF(L4815*Veriler!M4815=0,"",L4815*Veriler!M4815))),L4815)),0)</f>
        <v/>
      </c>
      <c r="W4815" s="146"/>
      <c r="X4815" s="146"/>
      <c r="Y4815" s="146"/>
    </row>
    <row r="4816" spans="1:25" s="99" customFormat="1" ht="54.75" customHeight="1" x14ac:dyDescent="0.25">
      <c r="A4816" s="96">
        <f t="shared" si="1522"/>
        <v>3551</v>
      </c>
      <c r="B4816" s="175"/>
      <c r="C4816" s="176"/>
      <c r="D4816" s="113"/>
      <c r="E4816" s="115"/>
      <c r="F4816" s="174"/>
      <c r="G4816" s="114" t="str">
        <f t="shared" si="1517"/>
        <v/>
      </c>
      <c r="H4816" s="115"/>
      <c r="I4816" s="115"/>
      <c r="J4816" s="115"/>
      <c r="K4816" s="115"/>
      <c r="L4816" s="133" t="str">
        <f t="shared" si="1518"/>
        <v/>
      </c>
      <c r="M4816" s="116" t="str">
        <f>IF(L4816="", "", L4816/Veriler!$X$1)</f>
        <v/>
      </c>
      <c r="N4816" s="116" t="str">
        <f>IF(F4816&lt;&gt;"", "İthal Girdi", IF(Veriler!T4816="", "", IF(Veriler!S4816="H", "%0,5 üzerindedir", IF(Veriler!T4816&gt;0.1, "%10 sınırı aşılmıştır.", "Uygun"))))</f>
        <v>%0,5 üzerindedir</v>
      </c>
      <c r="O4816" s="116" t="str">
        <f t="shared" si="1519"/>
        <v xml:space="preserve"> </v>
      </c>
      <c r="P4816" s="117"/>
      <c r="Q4816" s="118"/>
      <c r="R4816" s="119" t="str">
        <f t="shared" si="1520"/>
        <v/>
      </c>
      <c r="S4816" s="133">
        <f>IFERROR(IF(M4816&lt;=0.005,IF(F4816="",L4816,0),IF(F4816&lt;&gt;"",0,IF(P4816="",0,IF(P4816="H",0,IF(Q4816&lt;Veriler!$G$2,L4816*Veriler!$G$2,L4816*Q4816)))))," ")</f>
        <v>0</v>
      </c>
      <c r="T4816" s="133">
        <f>IF(Veriler!T4816&lt;=0.1, S4816, IF(AND(Veriler!T4816&gt;0.1, F4816="", P4816="E"), IF(Q4816&gt;Veriler!$G$2, Q4816*S4816, IF(Q4816&lt;Veriler!$G$2, Veriler!$G$2*S4816, Q4816*S4816)), 0))</f>
        <v>0</v>
      </c>
      <c r="U4816" s="133" t="str">
        <f t="shared" si="1521"/>
        <v xml:space="preserve"> </v>
      </c>
      <c r="V4816" s="134" t="str">
        <f>IFERROR(IF(O4816="%10 sınırı aşılmıştır.",L4816-T4816,IFERROR(IF(F4816="",IF(S4816=1,0,IF(L4816-S4816=0,"",L4816-S4816)),IF(Veriler!M4816="",L4816,IF(L4816*Veriler!M4816=0,"",L4816*Veriler!M4816))),L4816)),0)</f>
        <v/>
      </c>
      <c r="W4816" s="146"/>
      <c r="X4816" s="146"/>
      <c r="Y4816" s="146"/>
    </row>
    <row r="4817" spans="1:25" s="99" customFormat="1" ht="54.75" customHeight="1" x14ac:dyDescent="0.25">
      <c r="A4817" s="96">
        <f t="shared" si="1522"/>
        <v>3552</v>
      </c>
      <c r="B4817" s="175"/>
      <c r="C4817" s="176"/>
      <c r="D4817" s="113"/>
      <c r="E4817" s="115"/>
      <c r="F4817" s="174"/>
      <c r="G4817" s="114" t="str">
        <f t="shared" si="1517"/>
        <v/>
      </c>
      <c r="H4817" s="115"/>
      <c r="I4817" s="115"/>
      <c r="J4817" s="115"/>
      <c r="K4817" s="115"/>
      <c r="L4817" s="133" t="str">
        <f t="shared" si="1518"/>
        <v/>
      </c>
      <c r="M4817" s="116" t="str">
        <f>IF(L4817="", "", L4817/Veriler!$X$1)</f>
        <v/>
      </c>
      <c r="N4817" s="116" t="str">
        <f>IF(F4817&lt;&gt;"", "İthal Girdi", IF(Veriler!T4817="", "", IF(Veriler!S4817="H", "%0,5 üzerindedir", IF(Veriler!T4817&gt;0.1, "%10 sınırı aşılmıştır.", "Uygun"))))</f>
        <v>%0,5 üzerindedir</v>
      </c>
      <c r="O4817" s="116" t="str">
        <f t="shared" si="1519"/>
        <v xml:space="preserve"> </v>
      </c>
      <c r="P4817" s="117"/>
      <c r="Q4817" s="118"/>
      <c r="R4817" s="119" t="str">
        <f t="shared" si="1520"/>
        <v/>
      </c>
      <c r="S4817" s="133">
        <f>IFERROR(IF(M4817&lt;=0.005,IF(F4817="",L4817,0),IF(F4817&lt;&gt;"",0,IF(P4817="",0,IF(P4817="H",0,IF(Q4817&lt;Veriler!$G$2,L4817*Veriler!$G$2,L4817*Q4817)))))," ")</f>
        <v>0</v>
      </c>
      <c r="T4817" s="133">
        <f>IF(Veriler!T4817&lt;=0.1, S4817, IF(AND(Veriler!T4817&gt;0.1, F4817="", P4817="E"), IF(Q4817&gt;Veriler!$G$2, Q4817*S4817, IF(Q4817&lt;Veriler!$G$2, Veriler!$G$2*S4817, Q4817*S4817)), 0))</f>
        <v>0</v>
      </c>
      <c r="U4817" s="133" t="str">
        <f t="shared" si="1521"/>
        <v xml:space="preserve"> </v>
      </c>
      <c r="V4817" s="134" t="str">
        <f>IFERROR(IF(O4817="%10 sınırı aşılmıştır.",L4817-T4817,IFERROR(IF(F4817="",IF(S4817=1,0,IF(L4817-S4817=0,"",L4817-S4817)),IF(Veriler!M4817="",L4817,IF(L4817*Veriler!M4817=0,"",L4817*Veriler!M4817))),L4817)),0)</f>
        <v/>
      </c>
      <c r="W4817" s="146"/>
      <c r="X4817" s="146"/>
      <c r="Y4817" s="146"/>
    </row>
    <row r="4818" spans="1:25" s="99" customFormat="1" ht="54.75" customHeight="1" x14ac:dyDescent="0.25">
      <c r="A4818" s="96">
        <f t="shared" si="1522"/>
        <v>3553</v>
      </c>
      <c r="B4818" s="175"/>
      <c r="C4818" s="176"/>
      <c r="D4818" s="113"/>
      <c r="E4818" s="115"/>
      <c r="F4818" s="174"/>
      <c r="G4818" s="114" t="str">
        <f t="shared" si="1517"/>
        <v/>
      </c>
      <c r="H4818" s="115"/>
      <c r="I4818" s="115"/>
      <c r="J4818" s="115"/>
      <c r="K4818" s="115"/>
      <c r="L4818" s="133" t="str">
        <f t="shared" si="1518"/>
        <v/>
      </c>
      <c r="M4818" s="116" t="str">
        <f>IF(L4818="", "", L4818/Veriler!$X$1)</f>
        <v/>
      </c>
      <c r="N4818" s="116" t="str">
        <f>IF(F4818&lt;&gt;"", "İthal Girdi", IF(Veriler!T4818="", "", IF(Veriler!S4818="H", "%0,5 üzerindedir", IF(Veriler!T4818&gt;0.1, "%10 sınırı aşılmıştır.", "Uygun"))))</f>
        <v>%0,5 üzerindedir</v>
      </c>
      <c r="O4818" s="116" t="str">
        <f t="shared" si="1519"/>
        <v xml:space="preserve"> </v>
      </c>
      <c r="P4818" s="117"/>
      <c r="Q4818" s="118"/>
      <c r="R4818" s="119" t="str">
        <f t="shared" si="1520"/>
        <v/>
      </c>
      <c r="S4818" s="133">
        <f>IFERROR(IF(M4818&lt;=0.005,IF(F4818="",L4818,0),IF(F4818&lt;&gt;"",0,IF(P4818="",0,IF(P4818="H",0,IF(Q4818&lt;Veriler!$G$2,L4818*Veriler!$G$2,L4818*Q4818)))))," ")</f>
        <v>0</v>
      </c>
      <c r="T4818" s="133">
        <f>IF(Veriler!T4818&lt;=0.1, S4818, IF(AND(Veriler!T4818&gt;0.1, F4818="", P4818="E"), IF(Q4818&gt;Veriler!$G$2, Q4818*S4818, IF(Q4818&lt;Veriler!$G$2, Veriler!$G$2*S4818, Q4818*S4818)), 0))</f>
        <v>0</v>
      </c>
      <c r="U4818" s="133" t="str">
        <f t="shared" si="1521"/>
        <v xml:space="preserve"> </v>
      </c>
      <c r="V4818" s="134" t="str">
        <f>IFERROR(IF(O4818="%10 sınırı aşılmıştır.",L4818-T4818,IFERROR(IF(F4818="",IF(S4818=1,0,IF(L4818-S4818=0,"",L4818-S4818)),IF(Veriler!M4818="",L4818,IF(L4818*Veriler!M4818=0,"",L4818*Veriler!M4818))),L4818)),0)</f>
        <v/>
      </c>
      <c r="W4818" s="146"/>
      <c r="X4818" s="146"/>
      <c r="Y4818" s="146"/>
    </row>
    <row r="4819" spans="1:25" s="99" customFormat="1" ht="54.75" customHeight="1" x14ac:dyDescent="0.25">
      <c r="A4819" s="96">
        <f t="shared" si="1522"/>
        <v>3554</v>
      </c>
      <c r="B4819" s="175"/>
      <c r="C4819" s="176"/>
      <c r="D4819" s="113"/>
      <c r="E4819" s="115"/>
      <c r="F4819" s="174"/>
      <c r="G4819" s="114" t="str">
        <f t="shared" si="1517"/>
        <v/>
      </c>
      <c r="H4819" s="115"/>
      <c r="I4819" s="115"/>
      <c r="J4819" s="115"/>
      <c r="K4819" s="115"/>
      <c r="L4819" s="133" t="str">
        <f t="shared" si="1518"/>
        <v/>
      </c>
      <c r="M4819" s="116" t="str">
        <f>IF(L4819="", "", L4819/Veriler!$X$1)</f>
        <v/>
      </c>
      <c r="N4819" s="116" t="str">
        <f>IF(F4819&lt;&gt;"", "İthal Girdi", IF(Veriler!T4819="", "", IF(Veriler!S4819="H", "%0,5 üzerindedir", IF(Veriler!T4819&gt;0.1, "%10 sınırı aşılmıştır.", "Uygun"))))</f>
        <v>%0,5 üzerindedir</v>
      </c>
      <c r="O4819" s="116" t="str">
        <f t="shared" si="1519"/>
        <v xml:space="preserve"> </v>
      </c>
      <c r="P4819" s="117"/>
      <c r="Q4819" s="118"/>
      <c r="R4819" s="119" t="str">
        <f t="shared" si="1520"/>
        <v/>
      </c>
      <c r="S4819" s="133">
        <f>IFERROR(IF(M4819&lt;=0.005,IF(F4819="",L4819,0),IF(F4819&lt;&gt;"",0,IF(P4819="",0,IF(P4819="H",0,IF(Q4819&lt;Veriler!$G$2,L4819*Veriler!$G$2,L4819*Q4819)))))," ")</f>
        <v>0</v>
      </c>
      <c r="T4819" s="133">
        <f>IF(Veriler!T4819&lt;=0.1, S4819, IF(AND(Veriler!T4819&gt;0.1, F4819="", P4819="E"), IF(Q4819&gt;Veriler!$G$2, Q4819*S4819, IF(Q4819&lt;Veriler!$G$2, Veriler!$G$2*S4819, Q4819*S4819)), 0))</f>
        <v>0</v>
      </c>
      <c r="U4819" s="133" t="str">
        <f t="shared" si="1521"/>
        <v xml:space="preserve"> </v>
      </c>
      <c r="V4819" s="134" t="str">
        <f>IFERROR(IF(O4819="%10 sınırı aşılmıştır.",L4819-T4819,IFERROR(IF(F4819="",IF(S4819=1,0,IF(L4819-S4819=0,"",L4819-S4819)),IF(Veriler!M4819="",L4819,IF(L4819*Veriler!M4819=0,"",L4819*Veriler!M4819))),L4819)),0)</f>
        <v/>
      </c>
      <c r="W4819" s="146"/>
      <c r="X4819" s="146"/>
      <c r="Y4819" s="146"/>
    </row>
    <row r="4820" spans="1:25" s="99" customFormat="1" ht="54.75" customHeight="1" x14ac:dyDescent="0.25">
      <c r="A4820" s="96">
        <f t="shared" si="1522"/>
        <v>3555</v>
      </c>
      <c r="B4820" s="175"/>
      <c r="C4820" s="176"/>
      <c r="D4820" s="113"/>
      <c r="E4820" s="115"/>
      <c r="F4820" s="174"/>
      <c r="G4820" s="114" t="str">
        <f t="shared" si="1517"/>
        <v/>
      </c>
      <c r="H4820" s="115"/>
      <c r="I4820" s="115"/>
      <c r="J4820" s="115"/>
      <c r="K4820" s="115"/>
      <c r="L4820" s="133" t="str">
        <f t="shared" si="1518"/>
        <v/>
      </c>
      <c r="M4820" s="116" t="str">
        <f>IF(L4820="", "", L4820/Veriler!$X$1)</f>
        <v/>
      </c>
      <c r="N4820" s="116" t="str">
        <f>IF(F4820&lt;&gt;"", "İthal Girdi", IF(Veriler!T4820="", "", IF(Veriler!S4820="H", "%0,5 üzerindedir", IF(Veriler!T4820&gt;0.1, "%10 sınırı aşılmıştır.", "Uygun"))))</f>
        <v>%0,5 üzerindedir</v>
      </c>
      <c r="O4820" s="116" t="str">
        <f t="shared" si="1519"/>
        <v xml:space="preserve"> </v>
      </c>
      <c r="P4820" s="117"/>
      <c r="Q4820" s="118"/>
      <c r="R4820" s="119" t="str">
        <f t="shared" si="1520"/>
        <v/>
      </c>
      <c r="S4820" s="133">
        <f>IFERROR(IF(M4820&lt;=0.005,IF(F4820="",L4820,0),IF(F4820&lt;&gt;"",0,IF(P4820="",0,IF(P4820="H",0,IF(Q4820&lt;Veriler!$G$2,L4820*Veriler!$G$2,L4820*Q4820)))))," ")</f>
        <v>0</v>
      </c>
      <c r="T4820" s="133">
        <f>IF(Veriler!T4820&lt;=0.1, S4820, IF(AND(Veriler!T4820&gt;0.1, F4820="", P4820="E"), IF(Q4820&gt;Veriler!$G$2, Q4820*S4820, IF(Q4820&lt;Veriler!$G$2, Veriler!$G$2*S4820, Q4820*S4820)), 0))</f>
        <v>0</v>
      </c>
      <c r="U4820" s="133" t="str">
        <f t="shared" si="1521"/>
        <v xml:space="preserve"> </v>
      </c>
      <c r="V4820" s="134" t="str">
        <f>IFERROR(IF(O4820="%10 sınırı aşılmıştır.",L4820-T4820,IFERROR(IF(F4820="",IF(S4820=1,0,IF(L4820-S4820=0,"",L4820-S4820)),IF(Veriler!M4820="",L4820,IF(L4820*Veriler!M4820=0,"",L4820*Veriler!M4820))),L4820)),0)</f>
        <v/>
      </c>
      <c r="W4820" s="146"/>
      <c r="X4820" s="146"/>
      <c r="Y4820" s="146"/>
    </row>
    <row r="4821" spans="1:25" s="99" customFormat="1" ht="54.75" customHeight="1" x14ac:dyDescent="0.25">
      <c r="A4821" s="96">
        <f t="shared" si="1522"/>
        <v>3556</v>
      </c>
      <c r="B4821" s="175"/>
      <c r="C4821" s="176"/>
      <c r="D4821" s="113"/>
      <c r="E4821" s="115"/>
      <c r="F4821" s="174"/>
      <c r="G4821" s="114" t="str">
        <f t="shared" si="1517"/>
        <v/>
      </c>
      <c r="H4821" s="115"/>
      <c r="I4821" s="115"/>
      <c r="J4821" s="115"/>
      <c r="K4821" s="115"/>
      <c r="L4821" s="133" t="str">
        <f t="shared" si="1518"/>
        <v/>
      </c>
      <c r="M4821" s="116" t="str">
        <f>IF(L4821="", "", L4821/Veriler!$X$1)</f>
        <v/>
      </c>
      <c r="N4821" s="116" t="str">
        <f>IF(F4821&lt;&gt;"", "İthal Girdi", IF(Veriler!T4821="", "", IF(Veriler!S4821="H", "%0,5 üzerindedir", IF(Veriler!T4821&gt;0.1, "%10 sınırı aşılmıştır.", "Uygun"))))</f>
        <v>%0,5 üzerindedir</v>
      </c>
      <c r="O4821" s="116" t="str">
        <f t="shared" si="1519"/>
        <v xml:space="preserve"> </v>
      </c>
      <c r="P4821" s="117"/>
      <c r="Q4821" s="118"/>
      <c r="R4821" s="119" t="str">
        <f t="shared" si="1520"/>
        <v/>
      </c>
      <c r="S4821" s="133">
        <f>IFERROR(IF(M4821&lt;=0.005,IF(F4821="",L4821,0),IF(F4821&lt;&gt;"",0,IF(P4821="",0,IF(P4821="H",0,IF(Q4821&lt;Veriler!$G$2,L4821*Veriler!$G$2,L4821*Q4821)))))," ")</f>
        <v>0</v>
      </c>
      <c r="T4821" s="133">
        <f>IF(Veriler!T4821&lt;=0.1, S4821, IF(AND(Veriler!T4821&gt;0.1, F4821="", P4821="E"), IF(Q4821&gt;Veriler!$G$2, Q4821*S4821, IF(Q4821&lt;Veriler!$G$2, Veriler!$G$2*S4821, Q4821*S4821)), 0))</f>
        <v>0</v>
      </c>
      <c r="U4821" s="133" t="str">
        <f t="shared" si="1521"/>
        <v xml:space="preserve"> </v>
      </c>
      <c r="V4821" s="134" t="str">
        <f>IFERROR(IF(O4821="%10 sınırı aşılmıştır.",L4821-T4821,IFERROR(IF(F4821="",IF(S4821=1,0,IF(L4821-S4821=0,"",L4821-S4821)),IF(Veriler!M4821="",L4821,IF(L4821*Veriler!M4821=0,"",L4821*Veriler!M4821))),L4821)),0)</f>
        <v/>
      </c>
      <c r="W4821" s="146"/>
      <c r="X4821" s="146"/>
      <c r="Y4821" s="146"/>
    </row>
    <row r="4822" spans="1:25" s="99" customFormat="1" ht="24" customHeight="1" x14ac:dyDescent="0.25">
      <c r="A4822" s="103"/>
      <c r="B4822" s="104"/>
      <c r="C4822" s="104"/>
      <c r="D4822" s="104"/>
      <c r="E4822" s="103"/>
      <c r="F4822" s="135"/>
      <c r="G4822" s="157"/>
      <c r="H4822" s="103"/>
      <c r="I4822" s="103"/>
      <c r="J4822" s="103"/>
      <c r="K4822" s="103"/>
      <c r="L4822" s="136">
        <f>SUM(L4793:L4806,L4808:L4821)</f>
        <v>0</v>
      </c>
      <c r="M4822" s="158"/>
      <c r="N4822" s="158"/>
      <c r="O4822" s="158"/>
      <c r="P4822" s="105"/>
      <c r="Q4822" s="106"/>
      <c r="R4822" s="159"/>
      <c r="S4822" s="160"/>
      <c r="T4822" s="160"/>
      <c r="U4822" s="160"/>
      <c r="V4822" s="160"/>
      <c r="W4822" s="146"/>
      <c r="X4822" s="146"/>
      <c r="Y4822" s="146"/>
    </row>
    <row r="4823" spans="1:25" s="99" customFormat="1" ht="31.5" customHeight="1" x14ac:dyDescent="0.25">
      <c r="A4823" s="103"/>
      <c r="B4823" s="104"/>
      <c r="C4823" s="104"/>
      <c r="D4823" s="104"/>
      <c r="E4823" s="103"/>
      <c r="F4823" s="135"/>
      <c r="G4823" s="157"/>
      <c r="H4823" s="103"/>
      <c r="I4823" s="103"/>
      <c r="J4823" s="103"/>
      <c r="K4823" s="103"/>
      <c r="L4823" s="161"/>
      <c r="M4823" s="158"/>
      <c r="N4823" s="158"/>
      <c r="O4823" s="158"/>
      <c r="P4823" s="105"/>
      <c r="Q4823" s="106"/>
      <c r="R4823" s="159"/>
      <c r="S4823" s="162" t="s">
        <v>57</v>
      </c>
      <c r="T4823" s="162" t="s">
        <v>57</v>
      </c>
      <c r="U4823" s="162" t="s">
        <v>57</v>
      </c>
      <c r="V4823" s="163" t="s">
        <v>58</v>
      </c>
      <c r="W4823" s="146"/>
      <c r="X4823" s="146"/>
      <c r="Y4823" s="146"/>
    </row>
    <row r="4824" spans="1:25" s="99" customFormat="1" ht="58.5" customHeight="1" x14ac:dyDescent="0.25">
      <c r="A4824" s="185" t="s">
        <v>59</v>
      </c>
      <c r="B4824" s="180"/>
      <c r="C4824" s="180"/>
      <c r="D4824" s="180"/>
      <c r="E4824" s="180"/>
      <c r="F4824" s="180"/>
      <c r="G4824" s="180"/>
      <c r="H4824" s="180"/>
      <c r="I4824" s="180"/>
      <c r="J4824" s="180"/>
      <c r="K4824" s="180"/>
      <c r="L4824" s="180"/>
      <c r="M4824" s="180"/>
      <c r="N4824" s="180"/>
      <c r="O4824" s="180"/>
      <c r="P4824" s="180"/>
      <c r="Q4824" s="180"/>
      <c r="R4824" s="176"/>
      <c r="S4824" s="137">
        <f>SUM(S4786,S4793:S4806,S4808:S4821)</f>
        <v>0</v>
      </c>
      <c r="T4824" s="137" t="str">
        <f>IF(SUM(T4793:T4806,T4808:T4821)=0," ",SUM(T4793:T4806,T4808:T4821))</f>
        <v xml:space="preserve"> </v>
      </c>
      <c r="U4824" s="137" t="str">
        <f>IF(SUM(U4793:U4806,U4808:U4821)=0," ",SUM(U4793:U4806,U4808:U4821))</f>
        <v xml:space="preserve"> </v>
      </c>
      <c r="V4824" s="137" t="str">
        <f>IF(SUM(V4793:V4806,V4808:V4821)=0," ",SUM(V4793:V4806,V4808:V4821))</f>
        <v xml:space="preserve"> </v>
      </c>
      <c r="W4824" s="146"/>
      <c r="X4824" s="164">
        <f>SUM(U4793:U4806,U4808:U4821)</f>
        <v>0</v>
      </c>
      <c r="Y4824" s="164">
        <f>SUM(V4793:V4806,V4808:V4821)</f>
        <v>0</v>
      </c>
    </row>
    <row r="4825" spans="1:25" x14ac:dyDescent="0.3">
      <c r="A4825" s="34"/>
      <c r="G4825" s="146"/>
      <c r="L4825" s="146"/>
      <c r="M4825" s="146"/>
      <c r="N4825" s="146"/>
      <c r="O4825" s="146"/>
      <c r="R4825" s="146"/>
      <c r="S4825" s="146"/>
      <c r="T4825" s="146"/>
      <c r="U4825" s="146"/>
      <c r="V4825" s="146"/>
      <c r="W4825" s="146"/>
      <c r="X4825" s="146"/>
      <c r="Y4825" s="146"/>
    </row>
    <row r="4826" spans="1:25" x14ac:dyDescent="0.3">
      <c r="A4826" s="186" t="s">
        <v>60</v>
      </c>
      <c r="B4826" s="187"/>
      <c r="C4826" s="187"/>
      <c r="D4826" s="187"/>
      <c r="E4826" s="187"/>
      <c r="F4826" s="187"/>
      <c r="G4826" s="187"/>
      <c r="H4826" s="187"/>
      <c r="I4826" s="187"/>
      <c r="J4826" s="187"/>
      <c r="K4826" s="187"/>
      <c r="L4826" s="187"/>
      <c r="M4826" s="187"/>
      <c r="N4826" s="187"/>
      <c r="O4826" s="187"/>
      <c r="P4826" s="187"/>
      <c r="Q4826" s="187"/>
      <c r="R4826" s="187"/>
      <c r="S4826" s="187"/>
      <c r="T4826" s="187"/>
      <c r="U4826" s="187"/>
      <c r="V4826" s="187"/>
      <c r="W4826" s="146"/>
      <c r="X4826" s="146"/>
      <c r="Y4826" s="146"/>
    </row>
    <row r="4827" spans="1:25" s="99" customFormat="1" ht="41.25" customHeight="1" x14ac:dyDescent="0.25">
      <c r="A4827" s="189" t="s">
        <v>38</v>
      </c>
      <c r="B4827" s="180"/>
      <c r="C4827" s="180"/>
      <c r="D4827" s="180"/>
      <c r="E4827" s="180"/>
      <c r="F4827" s="180"/>
      <c r="G4827" s="180"/>
      <c r="H4827" s="180"/>
      <c r="I4827" s="180"/>
      <c r="J4827" s="180"/>
      <c r="K4827" s="180"/>
      <c r="L4827" s="180"/>
      <c r="M4827" s="180"/>
      <c r="N4827" s="180"/>
      <c r="O4827" s="180"/>
      <c r="P4827" s="180"/>
      <c r="Q4827" s="180"/>
      <c r="R4827" s="180"/>
      <c r="S4827" s="180"/>
      <c r="T4827" s="180"/>
      <c r="U4827" s="180"/>
      <c r="V4827" s="176"/>
      <c r="W4827" s="146"/>
      <c r="X4827" s="146"/>
      <c r="Y4827" s="146"/>
    </row>
    <row r="4828" spans="1:25" s="100" customFormat="1" ht="35.25" customHeight="1" x14ac:dyDescent="0.25">
      <c r="A4828" s="179" t="s">
        <v>39</v>
      </c>
      <c r="B4828" s="180"/>
      <c r="C4828" s="180"/>
      <c r="D4828" s="180"/>
      <c r="E4828" s="180"/>
      <c r="F4828" s="180"/>
      <c r="G4828" s="180"/>
      <c r="H4828" s="180"/>
      <c r="I4828" s="180"/>
      <c r="J4828" s="180"/>
      <c r="K4828" s="180"/>
      <c r="L4828" s="180"/>
      <c r="M4828" s="180"/>
      <c r="N4828" s="180"/>
      <c r="O4828" s="180"/>
      <c r="P4828" s="180"/>
      <c r="Q4828" s="180"/>
      <c r="R4828" s="176"/>
      <c r="S4828" s="147"/>
      <c r="T4828" s="148"/>
      <c r="U4828" s="149" t="s">
        <v>40</v>
      </c>
      <c r="V4828" s="150">
        <f>V4790+1</f>
        <v>128</v>
      </c>
      <c r="W4828" s="146"/>
      <c r="X4828" s="146"/>
      <c r="Y4828" s="146"/>
    </row>
    <row r="4829" spans="1:25" s="99" customFormat="1" ht="81" customHeight="1" x14ac:dyDescent="0.25">
      <c r="A4829" s="110" t="s">
        <v>3</v>
      </c>
      <c r="B4829" s="188" t="s">
        <v>41</v>
      </c>
      <c r="C4829" s="176"/>
      <c r="D4829" s="111" t="s">
        <v>42</v>
      </c>
      <c r="E4829" s="110" t="s">
        <v>324</v>
      </c>
      <c r="F4829" s="111" t="s">
        <v>325</v>
      </c>
      <c r="G4829" s="151" t="s">
        <v>43</v>
      </c>
      <c r="H4829" s="110" t="s">
        <v>44</v>
      </c>
      <c r="I4829" s="110" t="s">
        <v>8</v>
      </c>
      <c r="J4829" s="110" t="s">
        <v>45</v>
      </c>
      <c r="K4829" s="110" t="s">
        <v>46</v>
      </c>
      <c r="L4829" s="152" t="s">
        <v>47</v>
      </c>
      <c r="M4829" s="153" t="s">
        <v>48</v>
      </c>
      <c r="N4829" s="154" t="s">
        <v>49</v>
      </c>
      <c r="O4829" s="154" t="s">
        <v>49</v>
      </c>
      <c r="P4829" s="112" t="s">
        <v>50</v>
      </c>
      <c r="Q4829" s="110" t="s">
        <v>51</v>
      </c>
      <c r="R4829" s="155" t="s">
        <v>52</v>
      </c>
      <c r="S4829" s="156" t="s">
        <v>53</v>
      </c>
      <c r="T4829" s="156" t="s">
        <v>54</v>
      </c>
      <c r="U4829" s="152" t="s">
        <v>54</v>
      </c>
      <c r="V4829" s="152" t="s">
        <v>55</v>
      </c>
      <c r="W4829" s="146"/>
      <c r="X4829" s="146"/>
      <c r="Y4829" s="146"/>
    </row>
    <row r="4830" spans="1:25" s="99" customFormat="1" ht="45" customHeight="1" x14ac:dyDescent="0.25">
      <c r="A4830" s="101"/>
      <c r="B4830" s="177" t="s">
        <v>56</v>
      </c>
      <c r="C4830" s="178"/>
      <c r="D4830" s="102"/>
      <c r="E4830" s="170"/>
      <c r="F4830" s="102"/>
      <c r="G4830" s="95"/>
      <c r="H4830" s="102"/>
      <c r="I4830" s="102"/>
      <c r="J4830" s="102"/>
      <c r="K4830" s="102"/>
      <c r="L4830" s="95"/>
      <c r="M4830" s="95"/>
      <c r="N4830" s="95"/>
      <c r="O4830" s="95"/>
      <c r="P4830" s="102"/>
      <c r="Q4830" s="102"/>
      <c r="R4830" s="190"/>
      <c r="S4830" s="184"/>
      <c r="T4830" s="95"/>
      <c r="U4830" s="95"/>
      <c r="V4830" s="95"/>
      <c r="W4830" s="146"/>
      <c r="X4830" s="146"/>
      <c r="Y4830" s="146"/>
    </row>
    <row r="4831" spans="1:25" s="99" customFormat="1" ht="54.75" customHeight="1" x14ac:dyDescent="0.25">
      <c r="A4831" s="96">
        <f>A4821+1</f>
        <v>3557</v>
      </c>
      <c r="B4831" s="181"/>
      <c r="C4831" s="182"/>
      <c r="D4831" s="113"/>
      <c r="E4831" s="115"/>
      <c r="F4831" s="174"/>
      <c r="G4831" s="114" t="str">
        <f t="shared" ref="G4831:G4844" si="1523">IF(AND(F4831&lt;&gt;"",V4831&lt;&gt;"",L4831&lt;&gt;0),V4831/L4831,"")</f>
        <v/>
      </c>
      <c r="H4831" s="115"/>
      <c r="I4831" s="115"/>
      <c r="J4831" s="115"/>
      <c r="K4831" s="115"/>
      <c r="L4831" s="133" t="str">
        <f t="shared" ref="L4831:L4844" si="1524">IF(AND(H4831&lt;&gt;0, J4831&lt;&gt;0, K4831&lt;&gt;0), H4831*J4831*K4831, "")</f>
        <v/>
      </c>
      <c r="M4831" s="116" t="str">
        <f>IF(L4831="", "", L4831/Veriler!$X$1)</f>
        <v/>
      </c>
      <c r="N4831" s="116" t="str">
        <f>IF(F4831&lt;&gt;"", "İthal Girdi", IF(Veriler!T4831="", "", IF(Veriler!S4831="H", "%0,5 üzerindedir", IF(Veriler!T4831&gt;0.1, "%10 sınırı aşılmıştır.", "Uygun"))))</f>
        <v>%0,5 üzerindedir</v>
      </c>
      <c r="O4831" s="116" t="str">
        <f t="shared" ref="O4831:O4844" si="1525">IF(M4831=""," ",N4831)</f>
        <v xml:space="preserve"> </v>
      </c>
      <c r="P4831" s="117"/>
      <c r="Q4831" s="118"/>
      <c r="R4831" s="119" t="str">
        <f t="shared" ref="R4831:R4844" si="1526">IFERROR(IF(AND(T4831&lt;&gt;"",L4831&lt;&gt;"",L4831&lt;&gt;0,T4831&lt;&gt;0),T4831/L4831,"")," ")</f>
        <v/>
      </c>
      <c r="S4831" s="133">
        <f>IFERROR(IF(M4831&lt;=0.005,IF(F4831="",L4831,0),IF(F4831&lt;&gt;"",0,IF(P4831="",0,IF(P4831="H",0,IF(Q4831&lt;Veriler!$G$2,L4831*Veriler!$G$2,L4831*Q4831)))))," ")</f>
        <v>0</v>
      </c>
      <c r="T4831" s="133">
        <f>IF(Veriler!T4831&lt;=0.1, S4831, IF(AND(Veriler!T4831&gt;0.1, F4831="", P4831="E"), IF(Q4831&gt;Veriler!$G$2, Q4831*S4831, IF(Q4831&lt;Veriler!$G$2, Veriler!$G$2*S4831, Q4831*S4831)), 0))</f>
        <v>0</v>
      </c>
      <c r="U4831" s="133" t="str">
        <f t="shared" ref="U4831:U4844" si="1527">IF(T4831=0," ",T4831)</f>
        <v xml:space="preserve"> </v>
      </c>
      <c r="V4831" s="134" t="str">
        <f>IFERROR(IF(O4831="%10 sınırı aşılmıştır.",L4831-T4831,IFERROR(IF(F4831="",IF(S4831=1,0,IF(L4831-S4831=0,"",L4831-S4831)),IF(Veriler!M4831="",L4831,IF(L4831*Veriler!M4831=0,"",L4831*Veriler!M4831))),L4831)),0)</f>
        <v/>
      </c>
      <c r="W4831" s="146"/>
      <c r="X4831" s="146"/>
      <c r="Y4831" s="146"/>
    </row>
    <row r="4832" spans="1:25" s="99" customFormat="1" ht="54.75" customHeight="1" x14ac:dyDescent="0.25">
      <c r="A4832" s="96">
        <f t="shared" ref="A4832:A4844" si="1528">A4831+1</f>
        <v>3558</v>
      </c>
      <c r="B4832" s="175"/>
      <c r="C4832" s="176"/>
      <c r="D4832" s="113"/>
      <c r="E4832" s="115"/>
      <c r="F4832" s="174"/>
      <c r="G4832" s="114" t="str">
        <f t="shared" si="1523"/>
        <v/>
      </c>
      <c r="H4832" s="115"/>
      <c r="I4832" s="115"/>
      <c r="J4832" s="115"/>
      <c r="K4832" s="115"/>
      <c r="L4832" s="133" t="str">
        <f t="shared" si="1524"/>
        <v/>
      </c>
      <c r="M4832" s="116" t="str">
        <f>IF(L4832="", "", L4832/Veriler!$X$1)</f>
        <v/>
      </c>
      <c r="N4832" s="116" t="str">
        <f>IF(F4832&lt;&gt;"", "İthal Girdi", IF(Veriler!T4832="", "", IF(Veriler!S4832="H", "%0,5 üzerindedir", IF(Veriler!T4832&gt;0.1, "%10 sınırı aşılmıştır.", "Uygun"))))</f>
        <v>%0,5 üzerindedir</v>
      </c>
      <c r="O4832" s="116" t="str">
        <f t="shared" si="1525"/>
        <v xml:space="preserve"> </v>
      </c>
      <c r="P4832" s="117"/>
      <c r="Q4832" s="118"/>
      <c r="R4832" s="119" t="str">
        <f t="shared" si="1526"/>
        <v/>
      </c>
      <c r="S4832" s="133">
        <f>IFERROR(IF(M4832&lt;=0.005,IF(F4832="",L4832,0),IF(F4832&lt;&gt;"",0,IF(P4832="",0,IF(P4832="H",0,IF(Q4832&lt;Veriler!$G$2,L4832*Veriler!$G$2,L4832*Q4832)))))," ")</f>
        <v>0</v>
      </c>
      <c r="T4832" s="133">
        <f>IF(Veriler!T4832&lt;=0.1, S4832, IF(AND(Veriler!T4832&gt;0.1, F4832="", P4832="E"), IF(Q4832&gt;Veriler!$G$2, Q4832*S4832, IF(Q4832&lt;Veriler!$G$2, Veriler!$G$2*S4832, Q4832*S4832)), 0))</f>
        <v>0</v>
      </c>
      <c r="U4832" s="133" t="str">
        <f t="shared" si="1527"/>
        <v xml:space="preserve"> </v>
      </c>
      <c r="V4832" s="134" t="str">
        <f>IFERROR(IF(O4832="%10 sınırı aşılmıştır.",L4832-T4832,IFERROR(IF(F4832="",IF(S4832=1,0,IF(L4832-S4832=0,"",L4832-S4832)),IF(Veriler!M4832="",L4832,IF(L4832*Veriler!M4832=0,"",L4832*Veriler!M4832))),L4832)),0)</f>
        <v/>
      </c>
      <c r="W4832" s="146"/>
      <c r="X4832" s="146"/>
      <c r="Y4832" s="146"/>
    </row>
    <row r="4833" spans="1:25" s="99" customFormat="1" ht="54.75" customHeight="1" x14ac:dyDescent="0.25">
      <c r="A4833" s="96">
        <f t="shared" si="1528"/>
        <v>3559</v>
      </c>
      <c r="B4833" s="175"/>
      <c r="C4833" s="176"/>
      <c r="D4833" s="113"/>
      <c r="E4833" s="115"/>
      <c r="F4833" s="174"/>
      <c r="G4833" s="114" t="str">
        <f t="shared" si="1523"/>
        <v/>
      </c>
      <c r="H4833" s="115"/>
      <c r="I4833" s="115"/>
      <c r="J4833" s="115"/>
      <c r="K4833" s="115"/>
      <c r="L4833" s="133" t="str">
        <f t="shared" si="1524"/>
        <v/>
      </c>
      <c r="M4833" s="116" t="str">
        <f>IF(L4833="", "", L4833/Veriler!$X$1)</f>
        <v/>
      </c>
      <c r="N4833" s="116" t="str">
        <f>IF(F4833&lt;&gt;"", "İthal Girdi", IF(Veriler!T4833="", "", IF(Veriler!S4833="H", "%0,5 üzerindedir", IF(Veriler!T4833&gt;0.1, "%10 sınırı aşılmıştır.", "Uygun"))))</f>
        <v>%0,5 üzerindedir</v>
      </c>
      <c r="O4833" s="116" t="str">
        <f t="shared" si="1525"/>
        <v xml:space="preserve"> </v>
      </c>
      <c r="P4833" s="117"/>
      <c r="Q4833" s="118"/>
      <c r="R4833" s="119" t="str">
        <f t="shared" si="1526"/>
        <v/>
      </c>
      <c r="S4833" s="133">
        <f>IFERROR(IF(M4833&lt;=0.005,IF(F4833="",L4833,0),IF(F4833&lt;&gt;"",0,IF(P4833="",0,IF(P4833="H",0,IF(Q4833&lt;Veriler!$G$2,L4833*Veriler!$G$2,L4833*Q4833)))))," ")</f>
        <v>0</v>
      </c>
      <c r="T4833" s="133">
        <f>IF(Veriler!T4833&lt;=0.1, S4833, IF(AND(Veriler!T4833&gt;0.1, F4833="", P4833="E"), IF(Q4833&gt;Veriler!$G$2, Q4833*S4833, IF(Q4833&lt;Veriler!$G$2, Veriler!$G$2*S4833, Q4833*S4833)), 0))</f>
        <v>0</v>
      </c>
      <c r="U4833" s="133" t="str">
        <f t="shared" si="1527"/>
        <v xml:space="preserve"> </v>
      </c>
      <c r="V4833" s="134" t="str">
        <f>IFERROR(IF(O4833="%10 sınırı aşılmıştır.",L4833-T4833,IFERROR(IF(F4833="",IF(S4833=1,0,IF(L4833-S4833=0,"",L4833-S4833)),IF(Veriler!M4833="",L4833,IF(L4833*Veriler!M4833=0,"",L4833*Veriler!M4833))),L4833)),0)</f>
        <v/>
      </c>
      <c r="W4833" s="146"/>
      <c r="X4833" s="146"/>
      <c r="Y4833" s="146"/>
    </row>
    <row r="4834" spans="1:25" s="99" customFormat="1" ht="54.75" customHeight="1" x14ac:dyDescent="0.25">
      <c r="A4834" s="96">
        <f t="shared" si="1528"/>
        <v>3560</v>
      </c>
      <c r="B4834" s="175"/>
      <c r="C4834" s="176"/>
      <c r="D4834" s="113"/>
      <c r="E4834" s="115"/>
      <c r="F4834" s="174"/>
      <c r="G4834" s="114" t="str">
        <f t="shared" si="1523"/>
        <v/>
      </c>
      <c r="H4834" s="115"/>
      <c r="I4834" s="115"/>
      <c r="J4834" s="115"/>
      <c r="K4834" s="115"/>
      <c r="L4834" s="133" t="str">
        <f t="shared" si="1524"/>
        <v/>
      </c>
      <c r="M4834" s="116" t="str">
        <f>IF(L4834="", "", L4834/Veriler!$X$1)</f>
        <v/>
      </c>
      <c r="N4834" s="116" t="str">
        <f>IF(F4834&lt;&gt;"", "İthal Girdi", IF(Veriler!T4834="", "", IF(Veriler!S4834="H", "%0,5 üzerindedir", IF(Veriler!T4834&gt;0.1, "%10 sınırı aşılmıştır.", "Uygun"))))</f>
        <v>%0,5 üzerindedir</v>
      </c>
      <c r="O4834" s="116" t="str">
        <f t="shared" si="1525"/>
        <v xml:space="preserve"> </v>
      </c>
      <c r="P4834" s="117"/>
      <c r="Q4834" s="118"/>
      <c r="R4834" s="119" t="str">
        <f t="shared" si="1526"/>
        <v/>
      </c>
      <c r="S4834" s="133">
        <f>IFERROR(IF(M4834&lt;=0.005,IF(F4834="",L4834,0),IF(F4834&lt;&gt;"",0,IF(P4834="",0,IF(P4834="H",0,IF(Q4834&lt;Veriler!$G$2,L4834*Veriler!$G$2,L4834*Q4834)))))," ")</f>
        <v>0</v>
      </c>
      <c r="T4834" s="133">
        <f>IF(Veriler!T4834&lt;=0.1, S4834, IF(AND(Veriler!T4834&gt;0.1, F4834="", P4834="E"), IF(Q4834&gt;Veriler!$G$2, Q4834*S4834, IF(Q4834&lt;Veriler!$G$2, Veriler!$G$2*S4834, Q4834*S4834)), 0))</f>
        <v>0</v>
      </c>
      <c r="U4834" s="133" t="str">
        <f t="shared" si="1527"/>
        <v xml:space="preserve"> </v>
      </c>
      <c r="V4834" s="134" t="str">
        <f>IFERROR(IF(O4834="%10 sınırı aşılmıştır.",L4834-T4834,IFERROR(IF(F4834="",IF(S4834=1,0,IF(L4834-S4834=0,"",L4834-S4834)),IF(Veriler!M4834="",L4834,IF(L4834*Veriler!M4834=0,"",L4834*Veriler!M4834))),L4834)),0)</f>
        <v/>
      </c>
      <c r="W4834" s="146"/>
      <c r="X4834" s="146"/>
      <c r="Y4834" s="146"/>
    </row>
    <row r="4835" spans="1:25" s="99" customFormat="1" ht="54.75" customHeight="1" x14ac:dyDescent="0.25">
      <c r="A4835" s="96">
        <f t="shared" si="1528"/>
        <v>3561</v>
      </c>
      <c r="B4835" s="175"/>
      <c r="C4835" s="176"/>
      <c r="D4835" s="113"/>
      <c r="E4835" s="115"/>
      <c r="F4835" s="174"/>
      <c r="G4835" s="114" t="str">
        <f t="shared" si="1523"/>
        <v/>
      </c>
      <c r="H4835" s="115"/>
      <c r="I4835" s="115"/>
      <c r="J4835" s="115"/>
      <c r="K4835" s="115"/>
      <c r="L4835" s="133" t="str">
        <f t="shared" si="1524"/>
        <v/>
      </c>
      <c r="M4835" s="116" t="str">
        <f>IF(L4835="", "", L4835/Veriler!$X$1)</f>
        <v/>
      </c>
      <c r="N4835" s="116" t="str">
        <f>IF(F4835&lt;&gt;"", "İthal Girdi", IF(Veriler!T4835="", "", IF(Veriler!S4835="H", "%0,5 üzerindedir", IF(Veriler!T4835&gt;0.1, "%10 sınırı aşılmıştır.", "Uygun"))))</f>
        <v>%0,5 üzerindedir</v>
      </c>
      <c r="O4835" s="116" t="str">
        <f t="shared" si="1525"/>
        <v xml:space="preserve"> </v>
      </c>
      <c r="P4835" s="117"/>
      <c r="Q4835" s="118"/>
      <c r="R4835" s="119" t="str">
        <f t="shared" si="1526"/>
        <v/>
      </c>
      <c r="S4835" s="133">
        <f>IFERROR(IF(M4835&lt;=0.005,IF(F4835="",L4835,0),IF(F4835&lt;&gt;"",0,IF(P4835="",0,IF(P4835="H",0,IF(Q4835&lt;Veriler!$G$2,L4835*Veriler!$G$2,L4835*Q4835)))))," ")</f>
        <v>0</v>
      </c>
      <c r="T4835" s="133">
        <f>IF(Veriler!T4835&lt;=0.1, S4835, IF(AND(Veriler!T4835&gt;0.1, F4835="", P4835="E"), IF(Q4835&gt;Veriler!$G$2, Q4835*S4835, IF(Q4835&lt;Veriler!$G$2, Veriler!$G$2*S4835, Q4835*S4835)), 0))</f>
        <v>0</v>
      </c>
      <c r="U4835" s="133" t="str">
        <f t="shared" si="1527"/>
        <v xml:space="preserve"> </v>
      </c>
      <c r="V4835" s="134" t="str">
        <f>IFERROR(IF(O4835="%10 sınırı aşılmıştır.",L4835-T4835,IFERROR(IF(F4835="",IF(S4835=1,0,IF(L4835-S4835=0,"",L4835-S4835)),IF(Veriler!M4835="",L4835,IF(L4835*Veriler!M4835=0,"",L4835*Veriler!M4835))),L4835)),0)</f>
        <v/>
      </c>
      <c r="W4835" s="146"/>
      <c r="X4835" s="146"/>
      <c r="Y4835" s="146"/>
    </row>
    <row r="4836" spans="1:25" s="99" customFormat="1" ht="54.75" customHeight="1" x14ac:dyDescent="0.25">
      <c r="A4836" s="96">
        <f t="shared" si="1528"/>
        <v>3562</v>
      </c>
      <c r="B4836" s="175"/>
      <c r="C4836" s="176"/>
      <c r="D4836" s="113"/>
      <c r="E4836" s="115"/>
      <c r="F4836" s="174"/>
      <c r="G4836" s="114" t="str">
        <f t="shared" si="1523"/>
        <v/>
      </c>
      <c r="H4836" s="115"/>
      <c r="I4836" s="115"/>
      <c r="J4836" s="115"/>
      <c r="K4836" s="115"/>
      <c r="L4836" s="133" t="str">
        <f t="shared" si="1524"/>
        <v/>
      </c>
      <c r="M4836" s="116" t="str">
        <f>IF(L4836="", "", L4836/Veriler!$X$1)</f>
        <v/>
      </c>
      <c r="N4836" s="116" t="str">
        <f>IF(F4836&lt;&gt;"", "İthal Girdi", IF(Veriler!T4836="", "", IF(Veriler!S4836="H", "%0,5 üzerindedir", IF(Veriler!T4836&gt;0.1, "%10 sınırı aşılmıştır.", "Uygun"))))</f>
        <v>%0,5 üzerindedir</v>
      </c>
      <c r="O4836" s="116" t="str">
        <f t="shared" si="1525"/>
        <v xml:space="preserve"> </v>
      </c>
      <c r="P4836" s="117"/>
      <c r="Q4836" s="118"/>
      <c r="R4836" s="119" t="str">
        <f t="shared" si="1526"/>
        <v/>
      </c>
      <c r="S4836" s="133">
        <f>IFERROR(IF(M4836&lt;=0.005,IF(F4836="",L4836,0),IF(F4836&lt;&gt;"",0,IF(P4836="",0,IF(P4836="H",0,IF(Q4836&lt;Veriler!$G$2,L4836*Veriler!$G$2,L4836*Q4836)))))," ")</f>
        <v>0</v>
      </c>
      <c r="T4836" s="133">
        <f>IF(Veriler!T4836&lt;=0.1, S4836, IF(AND(Veriler!T4836&gt;0.1, F4836="", P4836="E"), IF(Q4836&gt;Veriler!$G$2, Q4836*S4836, IF(Q4836&lt;Veriler!$G$2, Veriler!$G$2*S4836, Q4836*S4836)), 0))</f>
        <v>0</v>
      </c>
      <c r="U4836" s="133" t="str">
        <f t="shared" si="1527"/>
        <v xml:space="preserve"> </v>
      </c>
      <c r="V4836" s="134" t="str">
        <f>IFERROR(IF(O4836="%10 sınırı aşılmıştır.",L4836-T4836,IFERROR(IF(F4836="",IF(S4836=1,0,IF(L4836-S4836=0,"",L4836-S4836)),IF(Veriler!M4836="",L4836,IF(L4836*Veriler!M4836=0,"",L4836*Veriler!M4836))),L4836)),0)</f>
        <v/>
      </c>
      <c r="W4836" s="146"/>
      <c r="X4836" s="146"/>
      <c r="Y4836" s="146"/>
    </row>
    <row r="4837" spans="1:25" s="99" customFormat="1" ht="54.75" customHeight="1" x14ac:dyDescent="0.25">
      <c r="A4837" s="96">
        <f t="shared" si="1528"/>
        <v>3563</v>
      </c>
      <c r="B4837" s="175"/>
      <c r="C4837" s="176"/>
      <c r="D4837" s="113"/>
      <c r="E4837" s="115"/>
      <c r="F4837" s="174"/>
      <c r="G4837" s="114" t="str">
        <f t="shared" si="1523"/>
        <v/>
      </c>
      <c r="H4837" s="115"/>
      <c r="I4837" s="115"/>
      <c r="J4837" s="115"/>
      <c r="K4837" s="115"/>
      <c r="L4837" s="133" t="str">
        <f t="shared" si="1524"/>
        <v/>
      </c>
      <c r="M4837" s="116" t="str">
        <f>IF(L4837="", "", L4837/Veriler!$X$1)</f>
        <v/>
      </c>
      <c r="N4837" s="116" t="str">
        <f>IF(F4837&lt;&gt;"", "İthal Girdi", IF(Veriler!T4837="", "", IF(Veriler!S4837="H", "%0,5 üzerindedir", IF(Veriler!T4837&gt;0.1, "%10 sınırı aşılmıştır.", "Uygun"))))</f>
        <v>%0,5 üzerindedir</v>
      </c>
      <c r="O4837" s="116" t="str">
        <f t="shared" si="1525"/>
        <v xml:space="preserve"> </v>
      </c>
      <c r="P4837" s="117"/>
      <c r="Q4837" s="118"/>
      <c r="R4837" s="119" t="str">
        <f t="shared" si="1526"/>
        <v/>
      </c>
      <c r="S4837" s="133">
        <f>IFERROR(IF(M4837&lt;=0.005,IF(F4837="",L4837,0),IF(F4837&lt;&gt;"",0,IF(P4837="",0,IF(P4837="H",0,IF(Q4837&lt;Veriler!$G$2,L4837*Veriler!$G$2,L4837*Q4837)))))," ")</f>
        <v>0</v>
      </c>
      <c r="T4837" s="133">
        <f>IF(Veriler!T4837&lt;=0.1, S4837, IF(AND(Veriler!T4837&gt;0.1, F4837="", P4837="E"), IF(Q4837&gt;Veriler!$G$2, Q4837*S4837, IF(Q4837&lt;Veriler!$G$2, Veriler!$G$2*S4837, Q4837*S4837)), 0))</f>
        <v>0</v>
      </c>
      <c r="U4837" s="133" t="str">
        <f t="shared" si="1527"/>
        <v xml:space="preserve"> </v>
      </c>
      <c r="V4837" s="134" t="str">
        <f>IFERROR(IF(O4837="%10 sınırı aşılmıştır.",L4837-T4837,IFERROR(IF(F4837="",IF(S4837=1,0,IF(L4837-S4837=0,"",L4837-S4837)),IF(Veriler!M4837="",L4837,IF(L4837*Veriler!M4837=0,"",L4837*Veriler!M4837))),L4837)),0)</f>
        <v/>
      </c>
      <c r="W4837" s="146"/>
      <c r="X4837" s="146"/>
      <c r="Y4837" s="146"/>
    </row>
    <row r="4838" spans="1:25" s="99" customFormat="1" ht="54.75" customHeight="1" x14ac:dyDescent="0.25">
      <c r="A4838" s="96">
        <f t="shared" si="1528"/>
        <v>3564</v>
      </c>
      <c r="B4838" s="175"/>
      <c r="C4838" s="176"/>
      <c r="D4838" s="113"/>
      <c r="E4838" s="115"/>
      <c r="F4838" s="174"/>
      <c r="G4838" s="114" t="str">
        <f t="shared" si="1523"/>
        <v/>
      </c>
      <c r="H4838" s="115"/>
      <c r="I4838" s="115"/>
      <c r="J4838" s="115"/>
      <c r="K4838" s="115"/>
      <c r="L4838" s="133" t="str">
        <f t="shared" si="1524"/>
        <v/>
      </c>
      <c r="M4838" s="116" t="str">
        <f>IF(L4838="", "", L4838/Veriler!$X$1)</f>
        <v/>
      </c>
      <c r="N4838" s="116" t="str">
        <f>IF(F4838&lt;&gt;"", "İthal Girdi", IF(Veriler!T4838="", "", IF(Veriler!S4838="H", "%0,5 üzerindedir", IF(Veriler!T4838&gt;0.1, "%10 sınırı aşılmıştır.", "Uygun"))))</f>
        <v>%0,5 üzerindedir</v>
      </c>
      <c r="O4838" s="116" t="str">
        <f t="shared" si="1525"/>
        <v xml:space="preserve"> </v>
      </c>
      <c r="P4838" s="117"/>
      <c r="Q4838" s="118"/>
      <c r="R4838" s="119" t="str">
        <f t="shared" si="1526"/>
        <v/>
      </c>
      <c r="S4838" s="133">
        <f>IFERROR(IF(M4838&lt;=0.005,IF(F4838="",L4838,0),IF(F4838&lt;&gt;"",0,IF(P4838="",0,IF(P4838="H",0,IF(Q4838&lt;Veriler!$G$2,L4838*Veriler!$G$2,L4838*Q4838)))))," ")</f>
        <v>0</v>
      </c>
      <c r="T4838" s="133">
        <f>IF(Veriler!T4838&lt;=0.1, S4838, IF(AND(Veriler!T4838&gt;0.1, F4838="", P4838="E"), IF(Q4838&gt;Veriler!$G$2, Q4838*S4838, IF(Q4838&lt;Veriler!$G$2, Veriler!$G$2*S4838, Q4838*S4838)), 0))</f>
        <v>0</v>
      </c>
      <c r="U4838" s="133" t="str">
        <f t="shared" si="1527"/>
        <v xml:space="preserve"> </v>
      </c>
      <c r="V4838" s="134" t="str">
        <f>IFERROR(IF(O4838="%10 sınırı aşılmıştır.",L4838-T4838,IFERROR(IF(F4838="",IF(S4838=1,0,IF(L4838-S4838=0,"",L4838-S4838)),IF(Veriler!M4838="",L4838,IF(L4838*Veriler!M4838=0,"",L4838*Veriler!M4838))),L4838)),0)</f>
        <v/>
      </c>
      <c r="W4838" s="146"/>
      <c r="X4838" s="146"/>
      <c r="Y4838" s="146"/>
    </row>
    <row r="4839" spans="1:25" s="99" customFormat="1" ht="54.75" customHeight="1" x14ac:dyDescent="0.25">
      <c r="A4839" s="96">
        <f t="shared" si="1528"/>
        <v>3565</v>
      </c>
      <c r="B4839" s="175"/>
      <c r="C4839" s="176"/>
      <c r="D4839" s="113"/>
      <c r="E4839" s="115"/>
      <c r="F4839" s="174"/>
      <c r="G4839" s="114" t="str">
        <f t="shared" si="1523"/>
        <v/>
      </c>
      <c r="H4839" s="115"/>
      <c r="I4839" s="115"/>
      <c r="J4839" s="115"/>
      <c r="K4839" s="115"/>
      <c r="L4839" s="133" t="str">
        <f t="shared" si="1524"/>
        <v/>
      </c>
      <c r="M4839" s="116" t="str">
        <f>IF(L4839="", "", L4839/Veriler!$X$1)</f>
        <v/>
      </c>
      <c r="N4839" s="116" t="str">
        <f>IF(F4839&lt;&gt;"", "İthal Girdi", IF(Veriler!T4839="", "", IF(Veriler!S4839="H", "%0,5 üzerindedir", IF(Veriler!T4839&gt;0.1, "%10 sınırı aşılmıştır.", "Uygun"))))</f>
        <v>%0,5 üzerindedir</v>
      </c>
      <c r="O4839" s="116" t="str">
        <f t="shared" si="1525"/>
        <v xml:space="preserve"> </v>
      </c>
      <c r="P4839" s="117"/>
      <c r="Q4839" s="118"/>
      <c r="R4839" s="119" t="str">
        <f t="shared" si="1526"/>
        <v/>
      </c>
      <c r="S4839" s="133">
        <f>IFERROR(IF(M4839&lt;=0.005,IF(F4839="",L4839,0),IF(F4839&lt;&gt;"",0,IF(P4839="",0,IF(P4839="H",0,IF(Q4839&lt;Veriler!$G$2,L4839*Veriler!$G$2,L4839*Q4839)))))," ")</f>
        <v>0</v>
      </c>
      <c r="T4839" s="133">
        <f>IF(Veriler!T4839&lt;=0.1, S4839, IF(AND(Veriler!T4839&gt;0.1, F4839="", P4839="E"), IF(Q4839&gt;Veriler!$G$2, Q4839*S4839, IF(Q4839&lt;Veriler!$G$2, Veriler!$G$2*S4839, Q4839*S4839)), 0))</f>
        <v>0</v>
      </c>
      <c r="U4839" s="133" t="str">
        <f t="shared" si="1527"/>
        <v xml:space="preserve"> </v>
      </c>
      <c r="V4839" s="134" t="str">
        <f>IFERROR(IF(O4839="%10 sınırı aşılmıştır.",L4839-T4839,IFERROR(IF(F4839="",IF(S4839=1,0,IF(L4839-S4839=0,"",L4839-S4839)),IF(Veriler!M4839="",L4839,IF(L4839*Veriler!M4839=0,"",L4839*Veriler!M4839))),L4839)),0)</f>
        <v/>
      </c>
      <c r="W4839" s="146"/>
      <c r="X4839" s="146"/>
      <c r="Y4839" s="146"/>
    </row>
    <row r="4840" spans="1:25" s="99" customFormat="1" ht="54.75" customHeight="1" x14ac:dyDescent="0.25">
      <c r="A4840" s="96">
        <f t="shared" si="1528"/>
        <v>3566</v>
      </c>
      <c r="B4840" s="175"/>
      <c r="C4840" s="176"/>
      <c r="D4840" s="113"/>
      <c r="E4840" s="115"/>
      <c r="F4840" s="174"/>
      <c r="G4840" s="114" t="str">
        <f t="shared" si="1523"/>
        <v/>
      </c>
      <c r="H4840" s="115"/>
      <c r="I4840" s="115"/>
      <c r="J4840" s="115"/>
      <c r="K4840" s="115"/>
      <c r="L4840" s="133" t="str">
        <f t="shared" si="1524"/>
        <v/>
      </c>
      <c r="M4840" s="116" t="str">
        <f>IF(L4840="", "", L4840/Veriler!$X$1)</f>
        <v/>
      </c>
      <c r="N4840" s="116" t="str">
        <f>IF(F4840&lt;&gt;"", "İthal Girdi", IF(Veriler!T4840="", "", IF(Veriler!S4840="H", "%0,5 üzerindedir", IF(Veriler!T4840&gt;0.1, "%10 sınırı aşılmıştır.", "Uygun"))))</f>
        <v>%0,5 üzerindedir</v>
      </c>
      <c r="O4840" s="116" t="str">
        <f t="shared" si="1525"/>
        <v xml:space="preserve"> </v>
      </c>
      <c r="P4840" s="117"/>
      <c r="Q4840" s="118"/>
      <c r="R4840" s="119" t="str">
        <f t="shared" si="1526"/>
        <v/>
      </c>
      <c r="S4840" s="133">
        <f>IFERROR(IF(M4840&lt;=0.005,IF(F4840="",L4840,0),IF(F4840&lt;&gt;"",0,IF(P4840="",0,IF(P4840="H",0,IF(Q4840&lt;Veriler!$G$2,L4840*Veriler!$G$2,L4840*Q4840)))))," ")</f>
        <v>0</v>
      </c>
      <c r="T4840" s="133">
        <f>IF(Veriler!T4840&lt;=0.1, S4840, IF(AND(Veriler!T4840&gt;0.1, F4840="", P4840="E"), IF(Q4840&gt;Veriler!$G$2, Q4840*S4840, IF(Q4840&lt;Veriler!$G$2, Veriler!$G$2*S4840, Q4840*S4840)), 0))</f>
        <v>0</v>
      </c>
      <c r="U4840" s="133" t="str">
        <f t="shared" si="1527"/>
        <v xml:space="preserve"> </v>
      </c>
      <c r="V4840" s="134" t="str">
        <f>IFERROR(IF(O4840="%10 sınırı aşılmıştır.",L4840-T4840,IFERROR(IF(F4840="",IF(S4840=1,0,IF(L4840-S4840=0,"",L4840-S4840)),IF(Veriler!M4840="",L4840,IF(L4840*Veriler!M4840=0,"",L4840*Veriler!M4840))),L4840)),0)</f>
        <v/>
      </c>
      <c r="W4840" s="146"/>
      <c r="X4840" s="146"/>
      <c r="Y4840" s="146"/>
    </row>
    <row r="4841" spans="1:25" s="99" customFormat="1" ht="54.75" customHeight="1" x14ac:dyDescent="0.25">
      <c r="A4841" s="96">
        <f t="shared" si="1528"/>
        <v>3567</v>
      </c>
      <c r="B4841" s="175"/>
      <c r="C4841" s="176"/>
      <c r="D4841" s="113"/>
      <c r="E4841" s="115"/>
      <c r="F4841" s="174"/>
      <c r="G4841" s="114" t="str">
        <f t="shared" si="1523"/>
        <v/>
      </c>
      <c r="H4841" s="115"/>
      <c r="I4841" s="115"/>
      <c r="J4841" s="115"/>
      <c r="K4841" s="115"/>
      <c r="L4841" s="133" t="str">
        <f t="shared" si="1524"/>
        <v/>
      </c>
      <c r="M4841" s="116" t="str">
        <f>IF(L4841="", "", L4841/Veriler!$X$1)</f>
        <v/>
      </c>
      <c r="N4841" s="116" t="str">
        <f>IF(F4841&lt;&gt;"", "İthal Girdi", IF(Veriler!T4841="", "", IF(Veriler!S4841="H", "%0,5 üzerindedir", IF(Veriler!T4841&gt;0.1, "%10 sınırı aşılmıştır.", "Uygun"))))</f>
        <v>%0,5 üzerindedir</v>
      </c>
      <c r="O4841" s="116" t="str">
        <f t="shared" si="1525"/>
        <v xml:space="preserve"> </v>
      </c>
      <c r="P4841" s="117"/>
      <c r="Q4841" s="118"/>
      <c r="R4841" s="119" t="str">
        <f t="shared" si="1526"/>
        <v/>
      </c>
      <c r="S4841" s="133">
        <f>IFERROR(IF(M4841&lt;=0.005,IF(F4841="",L4841,0),IF(F4841&lt;&gt;"",0,IF(P4841="",0,IF(P4841="H",0,IF(Q4841&lt;Veriler!$G$2,L4841*Veriler!$G$2,L4841*Q4841)))))," ")</f>
        <v>0</v>
      </c>
      <c r="T4841" s="133">
        <f>IF(Veriler!T4841&lt;=0.1, S4841, IF(AND(Veriler!T4841&gt;0.1, F4841="", P4841="E"), IF(Q4841&gt;Veriler!$G$2, Q4841*S4841, IF(Q4841&lt;Veriler!$G$2, Veriler!$G$2*S4841, Q4841*S4841)), 0))</f>
        <v>0</v>
      </c>
      <c r="U4841" s="133" t="str">
        <f t="shared" si="1527"/>
        <v xml:space="preserve"> </v>
      </c>
      <c r="V4841" s="134" t="str">
        <f>IFERROR(IF(O4841="%10 sınırı aşılmıştır.",L4841-T4841,IFERROR(IF(F4841="",IF(S4841=1,0,IF(L4841-S4841=0,"",L4841-S4841)),IF(Veriler!M4841="",L4841,IF(L4841*Veriler!M4841=0,"",L4841*Veriler!M4841))),L4841)),0)</f>
        <v/>
      </c>
      <c r="W4841" s="146"/>
      <c r="X4841" s="146"/>
      <c r="Y4841" s="146"/>
    </row>
    <row r="4842" spans="1:25" s="99" customFormat="1" ht="54.75" customHeight="1" x14ac:dyDescent="0.25">
      <c r="A4842" s="96">
        <f t="shared" si="1528"/>
        <v>3568</v>
      </c>
      <c r="B4842" s="175"/>
      <c r="C4842" s="176"/>
      <c r="D4842" s="113"/>
      <c r="E4842" s="115"/>
      <c r="F4842" s="174"/>
      <c r="G4842" s="114" t="str">
        <f t="shared" si="1523"/>
        <v/>
      </c>
      <c r="H4842" s="115"/>
      <c r="I4842" s="115"/>
      <c r="J4842" s="115"/>
      <c r="K4842" s="115"/>
      <c r="L4842" s="133" t="str">
        <f t="shared" si="1524"/>
        <v/>
      </c>
      <c r="M4842" s="116" t="str">
        <f>IF(L4842="", "", L4842/Veriler!$X$1)</f>
        <v/>
      </c>
      <c r="N4842" s="116" t="str">
        <f>IF(F4842&lt;&gt;"", "İthal Girdi", IF(Veriler!T4842="", "", IF(Veriler!S4842="H", "%0,5 üzerindedir", IF(Veriler!T4842&gt;0.1, "%10 sınırı aşılmıştır.", "Uygun"))))</f>
        <v>%0,5 üzerindedir</v>
      </c>
      <c r="O4842" s="116" t="str">
        <f t="shared" si="1525"/>
        <v xml:space="preserve"> </v>
      </c>
      <c r="P4842" s="117"/>
      <c r="Q4842" s="118"/>
      <c r="R4842" s="119" t="str">
        <f t="shared" si="1526"/>
        <v/>
      </c>
      <c r="S4842" s="133">
        <f>IFERROR(IF(M4842&lt;=0.005,IF(F4842="",L4842,0),IF(F4842&lt;&gt;"",0,IF(P4842="",0,IF(P4842="H",0,IF(Q4842&lt;Veriler!$G$2,L4842*Veriler!$G$2,L4842*Q4842)))))," ")</f>
        <v>0</v>
      </c>
      <c r="T4842" s="133">
        <f>IF(Veriler!T4842&lt;=0.1, S4842, IF(AND(Veriler!T4842&gt;0.1, F4842="", P4842="E"), IF(Q4842&gt;Veriler!$G$2, Q4842*S4842, IF(Q4842&lt;Veriler!$G$2, Veriler!$G$2*S4842, Q4842*S4842)), 0))</f>
        <v>0</v>
      </c>
      <c r="U4842" s="133" t="str">
        <f t="shared" si="1527"/>
        <v xml:space="preserve"> </v>
      </c>
      <c r="V4842" s="134" t="str">
        <f>IFERROR(IF(O4842="%10 sınırı aşılmıştır.",L4842-T4842,IFERROR(IF(F4842="",IF(S4842=1,0,IF(L4842-S4842=0,"",L4842-S4842)),IF(Veriler!M4842="",L4842,IF(L4842*Veriler!M4842=0,"",L4842*Veriler!M4842))),L4842)),0)</f>
        <v/>
      </c>
      <c r="W4842" s="146"/>
      <c r="X4842" s="146"/>
      <c r="Y4842" s="146"/>
    </row>
    <row r="4843" spans="1:25" s="99" customFormat="1" ht="54.75" customHeight="1" x14ac:dyDescent="0.25">
      <c r="A4843" s="96">
        <f t="shared" si="1528"/>
        <v>3569</v>
      </c>
      <c r="B4843" s="175"/>
      <c r="C4843" s="176"/>
      <c r="D4843" s="113"/>
      <c r="E4843" s="115"/>
      <c r="F4843" s="174"/>
      <c r="G4843" s="114" t="str">
        <f t="shared" si="1523"/>
        <v/>
      </c>
      <c r="H4843" s="115"/>
      <c r="I4843" s="115"/>
      <c r="J4843" s="115"/>
      <c r="K4843" s="115"/>
      <c r="L4843" s="133" t="str">
        <f t="shared" si="1524"/>
        <v/>
      </c>
      <c r="M4843" s="116" t="str">
        <f>IF(L4843="", "", L4843/Veriler!$X$1)</f>
        <v/>
      </c>
      <c r="N4843" s="116" t="str">
        <f>IF(F4843&lt;&gt;"", "İthal Girdi", IF(Veriler!T4843="", "", IF(Veriler!S4843="H", "%0,5 üzerindedir", IF(Veriler!T4843&gt;0.1, "%10 sınırı aşılmıştır.", "Uygun"))))</f>
        <v>%0,5 üzerindedir</v>
      </c>
      <c r="O4843" s="116" t="str">
        <f t="shared" si="1525"/>
        <v xml:space="preserve"> </v>
      </c>
      <c r="P4843" s="117"/>
      <c r="Q4843" s="118"/>
      <c r="R4843" s="119" t="str">
        <f t="shared" si="1526"/>
        <v/>
      </c>
      <c r="S4843" s="133">
        <f>IFERROR(IF(M4843&lt;=0.005,IF(F4843="",L4843,0),IF(F4843&lt;&gt;"",0,IF(P4843="",0,IF(P4843="H",0,IF(Q4843&lt;Veriler!$G$2,L4843*Veriler!$G$2,L4843*Q4843)))))," ")</f>
        <v>0</v>
      </c>
      <c r="T4843" s="133">
        <f>IF(Veriler!T4843&lt;=0.1, S4843, IF(AND(Veriler!T4843&gt;0.1, F4843="", P4843="E"), IF(Q4843&gt;Veriler!$G$2, Q4843*S4843, IF(Q4843&lt;Veriler!$G$2, Veriler!$G$2*S4843, Q4843*S4843)), 0))</f>
        <v>0</v>
      </c>
      <c r="U4843" s="133" t="str">
        <f t="shared" si="1527"/>
        <v xml:space="preserve"> </v>
      </c>
      <c r="V4843" s="134" t="str">
        <f>IFERROR(IF(O4843="%10 sınırı aşılmıştır.",L4843-T4843,IFERROR(IF(F4843="",IF(S4843=1,0,IF(L4843-S4843=0,"",L4843-S4843)),IF(Veriler!M4843="",L4843,IF(L4843*Veriler!M4843=0,"",L4843*Veriler!M4843))),L4843)),0)</f>
        <v/>
      </c>
      <c r="W4843" s="146"/>
      <c r="X4843" s="146"/>
      <c r="Y4843" s="146"/>
    </row>
    <row r="4844" spans="1:25" s="99" customFormat="1" ht="54.75" customHeight="1" x14ac:dyDescent="0.25">
      <c r="A4844" s="96">
        <f t="shared" si="1528"/>
        <v>3570</v>
      </c>
      <c r="B4844" s="175"/>
      <c r="C4844" s="176"/>
      <c r="D4844" s="113"/>
      <c r="E4844" s="115"/>
      <c r="F4844" s="174"/>
      <c r="G4844" s="114" t="str">
        <f t="shared" si="1523"/>
        <v/>
      </c>
      <c r="H4844" s="115"/>
      <c r="I4844" s="115"/>
      <c r="J4844" s="115"/>
      <c r="K4844" s="115"/>
      <c r="L4844" s="133" t="str">
        <f t="shared" si="1524"/>
        <v/>
      </c>
      <c r="M4844" s="116" t="str">
        <f>IF(L4844="", "", L4844/Veriler!$X$1)</f>
        <v/>
      </c>
      <c r="N4844" s="116" t="str">
        <f>IF(F4844&lt;&gt;"", "İthal Girdi", IF(Veriler!T4844="", "", IF(Veriler!S4844="H", "%0,5 üzerindedir", IF(Veriler!T4844&gt;0.1, "%10 sınırı aşılmıştır.", "Uygun"))))</f>
        <v>%0,5 üzerindedir</v>
      </c>
      <c r="O4844" s="116" t="str">
        <f t="shared" si="1525"/>
        <v xml:space="preserve"> </v>
      </c>
      <c r="P4844" s="117"/>
      <c r="Q4844" s="118"/>
      <c r="R4844" s="119" t="str">
        <f t="shared" si="1526"/>
        <v/>
      </c>
      <c r="S4844" s="133">
        <f>IFERROR(IF(M4844&lt;=0.005,IF(F4844="",L4844,0),IF(F4844&lt;&gt;"",0,IF(P4844="",0,IF(P4844="H",0,IF(Q4844&lt;Veriler!$G$2,L4844*Veriler!$G$2,L4844*Q4844)))))," ")</f>
        <v>0</v>
      </c>
      <c r="T4844" s="133">
        <f>IF(Veriler!T4844&lt;=0.1, S4844, IF(AND(Veriler!T4844&gt;0.1, F4844="", P4844="E"), IF(Q4844&gt;Veriler!$G$2, Q4844*S4844, IF(Q4844&lt;Veriler!$G$2, Veriler!$G$2*S4844, Q4844*S4844)), 0))</f>
        <v>0</v>
      </c>
      <c r="U4844" s="133" t="str">
        <f t="shared" si="1527"/>
        <v xml:space="preserve"> </v>
      </c>
      <c r="V4844" s="134" t="str">
        <f>IFERROR(IF(O4844="%10 sınırı aşılmıştır.",L4844-T4844,IFERROR(IF(F4844="",IF(S4844=1,0,IF(L4844-S4844=0,"",L4844-S4844)),IF(Veriler!M4844="",L4844,IF(L4844*Veriler!M4844=0,"",L4844*Veriler!M4844))),L4844)),0)</f>
        <v/>
      </c>
      <c r="W4844" s="146"/>
      <c r="X4844" s="146"/>
      <c r="Y4844" s="146"/>
    </row>
    <row r="4845" spans="1:25" s="99" customFormat="1" ht="36" hidden="1" customHeight="1" x14ac:dyDescent="0.25">
      <c r="A4845" s="101"/>
      <c r="B4845" s="191" t="s">
        <v>16</v>
      </c>
      <c r="C4845" s="176"/>
      <c r="D4845" s="120"/>
      <c r="E4845" s="171"/>
      <c r="F4845" s="172"/>
      <c r="G4845" s="121"/>
      <c r="H4845" s="115"/>
      <c r="I4845" s="115"/>
      <c r="J4845" s="115"/>
      <c r="K4845" s="115"/>
      <c r="L4845" s="121"/>
      <c r="M4845" s="121"/>
      <c r="N4845" s="121"/>
      <c r="O4845" s="121"/>
      <c r="P4845" s="120"/>
      <c r="Q4845" s="120"/>
      <c r="R4845" s="183"/>
      <c r="S4845" s="184"/>
      <c r="T4845" s="121"/>
      <c r="U4845" s="121"/>
      <c r="V4845" s="121"/>
      <c r="W4845" s="146"/>
      <c r="X4845" s="146"/>
      <c r="Y4845" s="146"/>
    </row>
    <row r="4846" spans="1:25" s="99" customFormat="1" ht="54.75" customHeight="1" x14ac:dyDescent="0.25">
      <c r="A4846" s="96">
        <f>A4844+1</f>
        <v>3571</v>
      </c>
      <c r="B4846" s="175"/>
      <c r="C4846" s="176"/>
      <c r="D4846" s="113"/>
      <c r="E4846" s="115"/>
      <c r="F4846" s="174"/>
      <c r="G4846" s="114" t="str">
        <f t="shared" ref="G4846:G4859" si="1529">IF(AND(F4846&lt;&gt;"",V4846&lt;&gt;"",L4846&lt;&gt;0),V4846/L4846,"")</f>
        <v/>
      </c>
      <c r="H4846" s="115"/>
      <c r="I4846" s="115"/>
      <c r="J4846" s="115"/>
      <c r="K4846" s="115"/>
      <c r="L4846" s="133" t="str">
        <f t="shared" ref="L4846:L4859" si="1530">IF(AND(H4846&lt;&gt;0, J4846&lt;&gt;0, K4846&lt;&gt;0), H4846*J4846*K4846, "")</f>
        <v/>
      </c>
      <c r="M4846" s="116" t="str">
        <f>IF(L4846="", "", L4846/Veriler!$X$1)</f>
        <v/>
      </c>
      <c r="N4846" s="116" t="str">
        <f>IF(F4846&lt;&gt;"", "İthal Girdi", IF(Veriler!T4846="", "", IF(Veriler!S4846="H", "%0,5 üzerindedir", IF(Veriler!T4846&gt;0.1, "%10 sınırı aşılmıştır.", "Uygun"))))</f>
        <v>%0,5 üzerindedir</v>
      </c>
      <c r="O4846" s="116" t="str">
        <f t="shared" ref="O4846:O4859" si="1531">IF(M4846=""," ",N4846)</f>
        <v xml:space="preserve"> </v>
      </c>
      <c r="P4846" s="117"/>
      <c r="Q4846" s="118"/>
      <c r="R4846" s="119" t="str">
        <f t="shared" ref="R4846:R4859" si="1532">IFERROR(IF(AND(T4846&lt;&gt;"",L4846&lt;&gt;"",L4846&lt;&gt;0,T4846&lt;&gt;0),T4846/L4846,"")," ")</f>
        <v/>
      </c>
      <c r="S4846" s="133">
        <f>IFERROR(IF(M4846&lt;=0.005,IF(F4846="",L4846,0),IF(F4846&lt;&gt;"",0,IF(P4846="",0,IF(P4846="H",0,IF(Q4846&lt;Veriler!$G$2,L4846*Veriler!$G$2,L4846*Q4846)))))," ")</f>
        <v>0</v>
      </c>
      <c r="T4846" s="133">
        <f>IF(Veriler!T4846&lt;=0.1, S4846, IF(AND(Veriler!T4846&gt;0.1, F4846="", P4846="E"), IF(Q4846&gt;Veriler!$G$2, Q4846*S4846, IF(Q4846&lt;Veriler!$G$2, Veriler!$G$2*S4846, Q4846*S4846)), 0))</f>
        <v>0</v>
      </c>
      <c r="U4846" s="133" t="str">
        <f t="shared" ref="U4846:U4859" si="1533">IF(T4846=0," ",T4846)</f>
        <v xml:space="preserve"> </v>
      </c>
      <c r="V4846" s="134" t="str">
        <f>IFERROR(IF(O4846="%10 sınırı aşılmıştır.",L4846-T4846,IFERROR(IF(F4846="",IF(S4846=1,0,IF(L4846-S4846=0,"",L4846-S4846)),IF(Veriler!M4846="",L4846,IF(L4846*Veriler!M4846=0,"",L4846*Veriler!M4846))),L4846)),0)</f>
        <v/>
      </c>
      <c r="W4846" s="146"/>
      <c r="X4846" s="146"/>
      <c r="Y4846" s="146"/>
    </row>
    <row r="4847" spans="1:25" s="99" customFormat="1" ht="54.75" customHeight="1" x14ac:dyDescent="0.25">
      <c r="A4847" s="96">
        <f t="shared" ref="A4847:A4859" si="1534">A4846+1</f>
        <v>3572</v>
      </c>
      <c r="B4847" s="175"/>
      <c r="C4847" s="176"/>
      <c r="D4847" s="113"/>
      <c r="E4847" s="115"/>
      <c r="F4847" s="174"/>
      <c r="G4847" s="114" t="str">
        <f t="shared" si="1529"/>
        <v/>
      </c>
      <c r="H4847" s="115"/>
      <c r="I4847" s="115"/>
      <c r="J4847" s="115"/>
      <c r="K4847" s="115"/>
      <c r="L4847" s="133" t="str">
        <f t="shared" si="1530"/>
        <v/>
      </c>
      <c r="M4847" s="116" t="str">
        <f>IF(L4847="", "", L4847/Veriler!$X$1)</f>
        <v/>
      </c>
      <c r="N4847" s="116" t="str">
        <f>IF(F4847&lt;&gt;"", "İthal Girdi", IF(Veriler!T4847="", "", IF(Veriler!S4847="H", "%0,5 üzerindedir", IF(Veriler!T4847&gt;0.1, "%10 sınırı aşılmıştır.", "Uygun"))))</f>
        <v>%0,5 üzerindedir</v>
      </c>
      <c r="O4847" s="116" t="str">
        <f t="shared" si="1531"/>
        <v xml:space="preserve"> </v>
      </c>
      <c r="P4847" s="117"/>
      <c r="Q4847" s="118"/>
      <c r="R4847" s="119" t="str">
        <f t="shared" si="1532"/>
        <v/>
      </c>
      <c r="S4847" s="133">
        <f>IFERROR(IF(M4847&lt;=0.005,IF(F4847="",L4847,0),IF(F4847&lt;&gt;"",0,IF(P4847="",0,IF(P4847="H",0,IF(Q4847&lt;Veriler!$G$2,L4847*Veriler!$G$2,L4847*Q4847)))))," ")</f>
        <v>0</v>
      </c>
      <c r="T4847" s="133">
        <f>IF(Veriler!T4847&lt;=0.1, S4847, IF(AND(Veriler!T4847&gt;0.1, F4847="", P4847="E"), IF(Q4847&gt;Veriler!$G$2, Q4847*S4847, IF(Q4847&lt;Veriler!$G$2, Veriler!$G$2*S4847, Q4847*S4847)), 0))</f>
        <v>0</v>
      </c>
      <c r="U4847" s="133" t="str">
        <f t="shared" si="1533"/>
        <v xml:space="preserve"> </v>
      </c>
      <c r="V4847" s="134" t="str">
        <f>IFERROR(IF(O4847="%10 sınırı aşılmıştır.",L4847-T4847,IFERROR(IF(F4847="",IF(S4847=1,0,IF(L4847-S4847=0,"",L4847-S4847)),IF(Veriler!M4847="",L4847,IF(L4847*Veriler!M4847=0,"",L4847*Veriler!M4847))),L4847)),0)</f>
        <v/>
      </c>
      <c r="W4847" s="146"/>
      <c r="X4847" s="146"/>
      <c r="Y4847" s="146"/>
    </row>
    <row r="4848" spans="1:25" s="99" customFormat="1" ht="54.75" customHeight="1" x14ac:dyDescent="0.25">
      <c r="A4848" s="96">
        <f t="shared" si="1534"/>
        <v>3573</v>
      </c>
      <c r="B4848" s="175"/>
      <c r="C4848" s="176"/>
      <c r="D4848" s="113"/>
      <c r="E4848" s="115"/>
      <c r="F4848" s="174"/>
      <c r="G4848" s="114" t="str">
        <f t="shared" si="1529"/>
        <v/>
      </c>
      <c r="H4848" s="115"/>
      <c r="I4848" s="115"/>
      <c r="J4848" s="115"/>
      <c r="K4848" s="115"/>
      <c r="L4848" s="133" t="str">
        <f t="shared" si="1530"/>
        <v/>
      </c>
      <c r="M4848" s="116" t="str">
        <f>IF(L4848="", "", L4848/Veriler!$X$1)</f>
        <v/>
      </c>
      <c r="N4848" s="116" t="str">
        <f>IF(F4848&lt;&gt;"", "İthal Girdi", IF(Veriler!T4848="", "", IF(Veriler!S4848="H", "%0,5 üzerindedir", IF(Veriler!T4848&gt;0.1, "%10 sınırı aşılmıştır.", "Uygun"))))</f>
        <v>%0,5 üzerindedir</v>
      </c>
      <c r="O4848" s="116" t="str">
        <f t="shared" si="1531"/>
        <v xml:space="preserve"> </v>
      </c>
      <c r="P4848" s="117"/>
      <c r="Q4848" s="118"/>
      <c r="R4848" s="119" t="str">
        <f t="shared" si="1532"/>
        <v/>
      </c>
      <c r="S4848" s="133">
        <f>IFERROR(IF(M4848&lt;=0.005,IF(F4848="",L4848,0),IF(F4848&lt;&gt;"",0,IF(P4848="",0,IF(P4848="H",0,IF(Q4848&lt;Veriler!$G$2,L4848*Veriler!$G$2,L4848*Q4848)))))," ")</f>
        <v>0</v>
      </c>
      <c r="T4848" s="133">
        <f>IF(Veriler!T4848&lt;=0.1, S4848, IF(AND(Veriler!T4848&gt;0.1, F4848="", P4848="E"), IF(Q4848&gt;Veriler!$G$2, Q4848*S4848, IF(Q4848&lt;Veriler!$G$2, Veriler!$G$2*S4848, Q4848*S4848)), 0))</f>
        <v>0</v>
      </c>
      <c r="U4848" s="133" t="str">
        <f t="shared" si="1533"/>
        <v xml:space="preserve"> </v>
      </c>
      <c r="V4848" s="134" t="str">
        <f>IFERROR(IF(O4848="%10 sınırı aşılmıştır.",L4848-T4848,IFERROR(IF(F4848="",IF(S4848=1,0,IF(L4848-S4848=0,"",L4848-S4848)),IF(Veriler!M4848="",L4848,IF(L4848*Veriler!M4848=0,"",L4848*Veriler!M4848))),L4848)),0)</f>
        <v/>
      </c>
      <c r="W4848" s="146"/>
      <c r="X4848" s="146"/>
      <c r="Y4848" s="146"/>
    </row>
    <row r="4849" spans="1:25" s="99" customFormat="1" ht="54.75" customHeight="1" x14ac:dyDescent="0.25">
      <c r="A4849" s="96">
        <f t="shared" si="1534"/>
        <v>3574</v>
      </c>
      <c r="B4849" s="175"/>
      <c r="C4849" s="176"/>
      <c r="D4849" s="113"/>
      <c r="E4849" s="115"/>
      <c r="F4849" s="174"/>
      <c r="G4849" s="114" t="str">
        <f t="shared" si="1529"/>
        <v/>
      </c>
      <c r="H4849" s="115"/>
      <c r="I4849" s="115"/>
      <c r="J4849" s="115"/>
      <c r="K4849" s="115"/>
      <c r="L4849" s="133" t="str">
        <f t="shared" si="1530"/>
        <v/>
      </c>
      <c r="M4849" s="116" t="str">
        <f>IF(L4849="", "", L4849/Veriler!$X$1)</f>
        <v/>
      </c>
      <c r="N4849" s="116" t="str">
        <f>IF(F4849&lt;&gt;"", "İthal Girdi", IF(Veriler!T4849="", "", IF(Veriler!S4849="H", "%0,5 üzerindedir", IF(Veriler!T4849&gt;0.1, "%10 sınırı aşılmıştır.", "Uygun"))))</f>
        <v>%0,5 üzerindedir</v>
      </c>
      <c r="O4849" s="116" t="str">
        <f t="shared" si="1531"/>
        <v xml:space="preserve"> </v>
      </c>
      <c r="P4849" s="117"/>
      <c r="Q4849" s="118"/>
      <c r="R4849" s="119" t="str">
        <f t="shared" si="1532"/>
        <v/>
      </c>
      <c r="S4849" s="133">
        <f>IFERROR(IF(M4849&lt;=0.005,IF(F4849="",L4849,0),IF(F4849&lt;&gt;"",0,IF(P4849="",0,IF(P4849="H",0,IF(Q4849&lt;Veriler!$G$2,L4849*Veriler!$G$2,L4849*Q4849)))))," ")</f>
        <v>0</v>
      </c>
      <c r="T4849" s="133">
        <f>IF(Veriler!T4849&lt;=0.1, S4849, IF(AND(Veriler!T4849&gt;0.1, F4849="", P4849="E"), IF(Q4849&gt;Veriler!$G$2, Q4849*S4849, IF(Q4849&lt;Veriler!$G$2, Veriler!$G$2*S4849, Q4849*S4849)), 0))</f>
        <v>0</v>
      </c>
      <c r="U4849" s="133" t="str">
        <f t="shared" si="1533"/>
        <v xml:space="preserve"> </v>
      </c>
      <c r="V4849" s="134" t="str">
        <f>IFERROR(IF(O4849="%10 sınırı aşılmıştır.",L4849-T4849,IFERROR(IF(F4849="",IF(S4849=1,0,IF(L4849-S4849=0,"",L4849-S4849)),IF(Veriler!M4849="",L4849,IF(L4849*Veriler!M4849=0,"",L4849*Veriler!M4849))),L4849)),0)</f>
        <v/>
      </c>
      <c r="W4849" s="146"/>
      <c r="X4849" s="146"/>
      <c r="Y4849" s="146"/>
    </row>
    <row r="4850" spans="1:25" s="99" customFormat="1" ht="54.75" customHeight="1" x14ac:dyDescent="0.25">
      <c r="A4850" s="96">
        <f t="shared" si="1534"/>
        <v>3575</v>
      </c>
      <c r="B4850" s="175"/>
      <c r="C4850" s="176"/>
      <c r="D4850" s="113"/>
      <c r="E4850" s="115"/>
      <c r="F4850" s="174"/>
      <c r="G4850" s="114" t="str">
        <f t="shared" si="1529"/>
        <v/>
      </c>
      <c r="H4850" s="115"/>
      <c r="I4850" s="115"/>
      <c r="J4850" s="115"/>
      <c r="K4850" s="115"/>
      <c r="L4850" s="133" t="str">
        <f t="shared" si="1530"/>
        <v/>
      </c>
      <c r="M4850" s="116" t="str">
        <f>IF(L4850="", "", L4850/Veriler!$X$1)</f>
        <v/>
      </c>
      <c r="N4850" s="116" t="str">
        <f>IF(F4850&lt;&gt;"", "İthal Girdi", IF(Veriler!T4850="", "", IF(Veriler!S4850="H", "%0,5 üzerindedir", IF(Veriler!T4850&gt;0.1, "%10 sınırı aşılmıştır.", "Uygun"))))</f>
        <v>%0,5 üzerindedir</v>
      </c>
      <c r="O4850" s="116" t="str">
        <f t="shared" si="1531"/>
        <v xml:space="preserve"> </v>
      </c>
      <c r="P4850" s="117"/>
      <c r="Q4850" s="118"/>
      <c r="R4850" s="119" t="str">
        <f t="shared" si="1532"/>
        <v/>
      </c>
      <c r="S4850" s="133">
        <f>IFERROR(IF(M4850&lt;=0.005,IF(F4850="",L4850,0),IF(F4850&lt;&gt;"",0,IF(P4850="",0,IF(P4850="H",0,IF(Q4850&lt;Veriler!$G$2,L4850*Veriler!$G$2,L4850*Q4850)))))," ")</f>
        <v>0</v>
      </c>
      <c r="T4850" s="133">
        <f>IF(Veriler!T4850&lt;=0.1, S4850, IF(AND(Veriler!T4850&gt;0.1, F4850="", P4850="E"), IF(Q4850&gt;Veriler!$G$2, Q4850*S4850, IF(Q4850&lt;Veriler!$G$2, Veriler!$G$2*S4850, Q4850*S4850)), 0))</f>
        <v>0</v>
      </c>
      <c r="U4850" s="133" t="str">
        <f t="shared" si="1533"/>
        <v xml:space="preserve"> </v>
      </c>
      <c r="V4850" s="134" t="str">
        <f>IFERROR(IF(O4850="%10 sınırı aşılmıştır.",L4850-T4850,IFERROR(IF(F4850="",IF(S4850=1,0,IF(L4850-S4850=0,"",L4850-S4850)),IF(Veriler!M4850="",L4850,IF(L4850*Veriler!M4850=0,"",L4850*Veriler!M4850))),L4850)),0)</f>
        <v/>
      </c>
      <c r="W4850" s="146"/>
      <c r="X4850" s="146"/>
      <c r="Y4850" s="146"/>
    </row>
    <row r="4851" spans="1:25" s="99" customFormat="1" ht="54.75" customHeight="1" x14ac:dyDescent="0.25">
      <c r="A4851" s="96">
        <f t="shared" si="1534"/>
        <v>3576</v>
      </c>
      <c r="B4851" s="175"/>
      <c r="C4851" s="176"/>
      <c r="D4851" s="113"/>
      <c r="E4851" s="115"/>
      <c r="F4851" s="174"/>
      <c r="G4851" s="114" t="str">
        <f t="shared" si="1529"/>
        <v/>
      </c>
      <c r="H4851" s="115"/>
      <c r="I4851" s="115"/>
      <c r="J4851" s="115"/>
      <c r="K4851" s="115"/>
      <c r="L4851" s="133" t="str">
        <f t="shared" si="1530"/>
        <v/>
      </c>
      <c r="M4851" s="116" t="str">
        <f>IF(L4851="", "", L4851/Veriler!$X$1)</f>
        <v/>
      </c>
      <c r="N4851" s="116" t="str">
        <f>IF(F4851&lt;&gt;"", "İthal Girdi", IF(Veriler!T4851="", "", IF(Veriler!S4851="H", "%0,5 üzerindedir", IF(Veriler!T4851&gt;0.1, "%10 sınırı aşılmıştır.", "Uygun"))))</f>
        <v>%0,5 üzerindedir</v>
      </c>
      <c r="O4851" s="116" t="str">
        <f t="shared" si="1531"/>
        <v xml:space="preserve"> </v>
      </c>
      <c r="P4851" s="117"/>
      <c r="Q4851" s="118"/>
      <c r="R4851" s="119" t="str">
        <f t="shared" si="1532"/>
        <v/>
      </c>
      <c r="S4851" s="133">
        <f>IFERROR(IF(M4851&lt;=0.005,IF(F4851="",L4851,0),IF(F4851&lt;&gt;"",0,IF(P4851="",0,IF(P4851="H",0,IF(Q4851&lt;Veriler!$G$2,L4851*Veriler!$G$2,L4851*Q4851)))))," ")</f>
        <v>0</v>
      </c>
      <c r="T4851" s="133">
        <f>IF(Veriler!T4851&lt;=0.1, S4851, IF(AND(Veriler!T4851&gt;0.1, F4851="", P4851="E"), IF(Q4851&gt;Veriler!$G$2, Q4851*S4851, IF(Q4851&lt;Veriler!$G$2, Veriler!$G$2*S4851, Q4851*S4851)), 0))</f>
        <v>0</v>
      </c>
      <c r="U4851" s="133" t="str">
        <f t="shared" si="1533"/>
        <v xml:space="preserve"> </v>
      </c>
      <c r="V4851" s="134" t="str">
        <f>IFERROR(IF(O4851="%10 sınırı aşılmıştır.",L4851-T4851,IFERROR(IF(F4851="",IF(S4851=1,0,IF(L4851-S4851=0,"",L4851-S4851)),IF(Veriler!M4851="",L4851,IF(L4851*Veriler!M4851=0,"",L4851*Veriler!M4851))),L4851)),0)</f>
        <v/>
      </c>
      <c r="W4851" s="146"/>
      <c r="X4851" s="146"/>
      <c r="Y4851" s="146"/>
    </row>
    <row r="4852" spans="1:25" s="99" customFormat="1" ht="54.75" customHeight="1" x14ac:dyDescent="0.25">
      <c r="A4852" s="96">
        <f t="shared" si="1534"/>
        <v>3577</v>
      </c>
      <c r="B4852" s="175"/>
      <c r="C4852" s="176"/>
      <c r="D4852" s="113"/>
      <c r="E4852" s="115"/>
      <c r="F4852" s="174"/>
      <c r="G4852" s="114" t="str">
        <f t="shared" si="1529"/>
        <v/>
      </c>
      <c r="H4852" s="115"/>
      <c r="I4852" s="115"/>
      <c r="J4852" s="115"/>
      <c r="K4852" s="115"/>
      <c r="L4852" s="133" t="str">
        <f t="shared" si="1530"/>
        <v/>
      </c>
      <c r="M4852" s="116" t="str">
        <f>IF(L4852="", "", L4852/Veriler!$X$1)</f>
        <v/>
      </c>
      <c r="N4852" s="116" t="str">
        <f>IF(F4852&lt;&gt;"", "İthal Girdi", IF(Veriler!T4852="", "", IF(Veriler!S4852="H", "%0,5 üzerindedir", IF(Veriler!T4852&gt;0.1, "%10 sınırı aşılmıştır.", "Uygun"))))</f>
        <v>%0,5 üzerindedir</v>
      </c>
      <c r="O4852" s="116" t="str">
        <f t="shared" si="1531"/>
        <v xml:space="preserve"> </v>
      </c>
      <c r="P4852" s="117"/>
      <c r="Q4852" s="118"/>
      <c r="R4852" s="119" t="str">
        <f t="shared" si="1532"/>
        <v/>
      </c>
      <c r="S4852" s="133">
        <f>IFERROR(IF(M4852&lt;=0.005,IF(F4852="",L4852,0),IF(F4852&lt;&gt;"",0,IF(P4852="",0,IF(P4852="H",0,IF(Q4852&lt;Veriler!$G$2,L4852*Veriler!$G$2,L4852*Q4852)))))," ")</f>
        <v>0</v>
      </c>
      <c r="T4852" s="133">
        <f>IF(Veriler!T4852&lt;=0.1, S4852, IF(AND(Veriler!T4852&gt;0.1, F4852="", P4852="E"), IF(Q4852&gt;Veriler!$G$2, Q4852*S4852, IF(Q4852&lt;Veriler!$G$2, Veriler!$G$2*S4852, Q4852*S4852)), 0))</f>
        <v>0</v>
      </c>
      <c r="U4852" s="133" t="str">
        <f t="shared" si="1533"/>
        <v xml:space="preserve"> </v>
      </c>
      <c r="V4852" s="134" t="str">
        <f>IFERROR(IF(O4852="%10 sınırı aşılmıştır.",L4852-T4852,IFERROR(IF(F4852="",IF(S4852=1,0,IF(L4852-S4852=0,"",L4852-S4852)),IF(Veriler!M4852="",L4852,IF(L4852*Veriler!M4852=0,"",L4852*Veriler!M4852))),L4852)),0)</f>
        <v/>
      </c>
      <c r="W4852" s="146"/>
      <c r="X4852" s="146"/>
      <c r="Y4852" s="146"/>
    </row>
    <row r="4853" spans="1:25" s="99" customFormat="1" ht="54.75" customHeight="1" x14ac:dyDescent="0.25">
      <c r="A4853" s="96">
        <f t="shared" si="1534"/>
        <v>3578</v>
      </c>
      <c r="B4853" s="175"/>
      <c r="C4853" s="176"/>
      <c r="D4853" s="113"/>
      <c r="E4853" s="115"/>
      <c r="F4853" s="174"/>
      <c r="G4853" s="114" t="str">
        <f t="shared" si="1529"/>
        <v/>
      </c>
      <c r="H4853" s="115"/>
      <c r="I4853" s="115"/>
      <c r="J4853" s="115"/>
      <c r="K4853" s="115"/>
      <c r="L4853" s="133" t="str">
        <f t="shared" si="1530"/>
        <v/>
      </c>
      <c r="M4853" s="116" t="str">
        <f>IF(L4853="", "", L4853/Veriler!$X$1)</f>
        <v/>
      </c>
      <c r="N4853" s="116" t="str">
        <f>IF(F4853&lt;&gt;"", "İthal Girdi", IF(Veriler!T4853="", "", IF(Veriler!S4853="H", "%0,5 üzerindedir", IF(Veriler!T4853&gt;0.1, "%10 sınırı aşılmıştır.", "Uygun"))))</f>
        <v>%0,5 üzerindedir</v>
      </c>
      <c r="O4853" s="116" t="str">
        <f t="shared" si="1531"/>
        <v xml:space="preserve"> </v>
      </c>
      <c r="P4853" s="117"/>
      <c r="Q4853" s="118"/>
      <c r="R4853" s="119" t="str">
        <f t="shared" si="1532"/>
        <v/>
      </c>
      <c r="S4853" s="133">
        <f>IFERROR(IF(M4853&lt;=0.005,IF(F4853="",L4853,0),IF(F4853&lt;&gt;"",0,IF(P4853="",0,IF(P4853="H",0,IF(Q4853&lt;Veriler!$G$2,L4853*Veriler!$G$2,L4853*Q4853)))))," ")</f>
        <v>0</v>
      </c>
      <c r="T4853" s="133">
        <f>IF(Veriler!T4853&lt;=0.1, S4853, IF(AND(Veriler!T4853&gt;0.1, F4853="", P4853="E"), IF(Q4853&gt;Veriler!$G$2, Q4853*S4853, IF(Q4853&lt;Veriler!$G$2, Veriler!$G$2*S4853, Q4853*S4853)), 0))</f>
        <v>0</v>
      </c>
      <c r="U4853" s="133" t="str">
        <f t="shared" si="1533"/>
        <v xml:space="preserve"> </v>
      </c>
      <c r="V4853" s="134" t="str">
        <f>IFERROR(IF(O4853="%10 sınırı aşılmıştır.",L4853-T4853,IFERROR(IF(F4853="",IF(S4853=1,0,IF(L4853-S4853=0,"",L4853-S4853)),IF(Veriler!M4853="",L4853,IF(L4853*Veriler!M4853=0,"",L4853*Veriler!M4853))),L4853)),0)</f>
        <v/>
      </c>
      <c r="W4853" s="146"/>
      <c r="X4853" s="146"/>
      <c r="Y4853" s="146"/>
    </row>
    <row r="4854" spans="1:25" s="99" customFormat="1" ht="54.75" customHeight="1" x14ac:dyDescent="0.25">
      <c r="A4854" s="96">
        <f t="shared" si="1534"/>
        <v>3579</v>
      </c>
      <c r="B4854" s="175"/>
      <c r="C4854" s="176"/>
      <c r="D4854" s="113"/>
      <c r="E4854" s="115"/>
      <c r="F4854" s="174"/>
      <c r="G4854" s="114" t="str">
        <f t="shared" si="1529"/>
        <v/>
      </c>
      <c r="H4854" s="115"/>
      <c r="I4854" s="115"/>
      <c r="J4854" s="115"/>
      <c r="K4854" s="115"/>
      <c r="L4854" s="133" t="str">
        <f t="shared" si="1530"/>
        <v/>
      </c>
      <c r="M4854" s="116" t="str">
        <f>IF(L4854="", "", L4854/Veriler!$X$1)</f>
        <v/>
      </c>
      <c r="N4854" s="116" t="str">
        <f>IF(F4854&lt;&gt;"", "İthal Girdi", IF(Veriler!T4854="", "", IF(Veriler!S4854="H", "%0,5 üzerindedir", IF(Veriler!T4854&gt;0.1, "%10 sınırı aşılmıştır.", "Uygun"))))</f>
        <v>%0,5 üzerindedir</v>
      </c>
      <c r="O4854" s="116" t="str">
        <f t="shared" si="1531"/>
        <v xml:space="preserve"> </v>
      </c>
      <c r="P4854" s="117"/>
      <c r="Q4854" s="118"/>
      <c r="R4854" s="119" t="str">
        <f t="shared" si="1532"/>
        <v/>
      </c>
      <c r="S4854" s="133">
        <f>IFERROR(IF(M4854&lt;=0.005,IF(F4854="",L4854,0),IF(F4854&lt;&gt;"",0,IF(P4854="",0,IF(P4854="H",0,IF(Q4854&lt;Veriler!$G$2,L4854*Veriler!$G$2,L4854*Q4854)))))," ")</f>
        <v>0</v>
      </c>
      <c r="T4854" s="133">
        <f>IF(Veriler!T4854&lt;=0.1, S4854, IF(AND(Veriler!T4854&gt;0.1, F4854="", P4854="E"), IF(Q4854&gt;Veriler!$G$2, Q4854*S4854, IF(Q4854&lt;Veriler!$G$2, Veriler!$G$2*S4854, Q4854*S4854)), 0))</f>
        <v>0</v>
      </c>
      <c r="U4854" s="133" t="str">
        <f t="shared" si="1533"/>
        <v xml:space="preserve"> </v>
      </c>
      <c r="V4854" s="134" t="str">
        <f>IFERROR(IF(O4854="%10 sınırı aşılmıştır.",L4854-T4854,IFERROR(IF(F4854="",IF(S4854=1,0,IF(L4854-S4854=0,"",L4854-S4854)),IF(Veriler!M4854="",L4854,IF(L4854*Veriler!M4854=0,"",L4854*Veriler!M4854))),L4854)),0)</f>
        <v/>
      </c>
      <c r="W4854" s="146"/>
      <c r="X4854" s="146"/>
      <c r="Y4854" s="146"/>
    </row>
    <row r="4855" spans="1:25" s="99" customFormat="1" ht="54.75" customHeight="1" x14ac:dyDescent="0.25">
      <c r="A4855" s="96">
        <f t="shared" si="1534"/>
        <v>3580</v>
      </c>
      <c r="B4855" s="175"/>
      <c r="C4855" s="176"/>
      <c r="D4855" s="113"/>
      <c r="E4855" s="115"/>
      <c r="F4855" s="174"/>
      <c r="G4855" s="114" t="str">
        <f t="shared" si="1529"/>
        <v/>
      </c>
      <c r="H4855" s="115"/>
      <c r="I4855" s="115"/>
      <c r="J4855" s="115"/>
      <c r="K4855" s="115"/>
      <c r="L4855" s="133" t="str">
        <f t="shared" si="1530"/>
        <v/>
      </c>
      <c r="M4855" s="116" t="str">
        <f>IF(L4855="", "", L4855/Veriler!$X$1)</f>
        <v/>
      </c>
      <c r="N4855" s="116" t="str">
        <f>IF(F4855&lt;&gt;"", "İthal Girdi", IF(Veriler!T4855="", "", IF(Veriler!S4855="H", "%0,5 üzerindedir", IF(Veriler!T4855&gt;0.1, "%10 sınırı aşılmıştır.", "Uygun"))))</f>
        <v>%0,5 üzerindedir</v>
      </c>
      <c r="O4855" s="116" t="str">
        <f t="shared" si="1531"/>
        <v xml:space="preserve"> </v>
      </c>
      <c r="P4855" s="117"/>
      <c r="Q4855" s="118"/>
      <c r="R4855" s="119" t="str">
        <f t="shared" si="1532"/>
        <v/>
      </c>
      <c r="S4855" s="133">
        <f>IFERROR(IF(M4855&lt;=0.005,IF(F4855="",L4855,0),IF(F4855&lt;&gt;"",0,IF(P4855="",0,IF(P4855="H",0,IF(Q4855&lt;Veriler!$G$2,L4855*Veriler!$G$2,L4855*Q4855)))))," ")</f>
        <v>0</v>
      </c>
      <c r="T4855" s="133">
        <f>IF(Veriler!T4855&lt;=0.1, S4855, IF(AND(Veriler!T4855&gt;0.1, F4855="", P4855="E"), IF(Q4855&gt;Veriler!$G$2, Q4855*S4855, IF(Q4855&lt;Veriler!$G$2, Veriler!$G$2*S4855, Q4855*S4855)), 0))</f>
        <v>0</v>
      </c>
      <c r="U4855" s="133" t="str">
        <f t="shared" si="1533"/>
        <v xml:space="preserve"> </v>
      </c>
      <c r="V4855" s="134" t="str">
        <f>IFERROR(IF(O4855="%10 sınırı aşılmıştır.",L4855-T4855,IFERROR(IF(F4855="",IF(S4855=1,0,IF(L4855-S4855=0,"",L4855-S4855)),IF(Veriler!M4855="",L4855,IF(L4855*Veriler!M4855=0,"",L4855*Veriler!M4855))),L4855)),0)</f>
        <v/>
      </c>
      <c r="W4855" s="146"/>
      <c r="X4855" s="146"/>
      <c r="Y4855" s="146"/>
    </row>
    <row r="4856" spans="1:25" s="99" customFormat="1" ht="54.75" customHeight="1" x14ac:dyDescent="0.25">
      <c r="A4856" s="96">
        <f t="shared" si="1534"/>
        <v>3581</v>
      </c>
      <c r="B4856" s="175"/>
      <c r="C4856" s="176"/>
      <c r="D4856" s="113"/>
      <c r="E4856" s="115"/>
      <c r="F4856" s="174"/>
      <c r="G4856" s="114" t="str">
        <f t="shared" si="1529"/>
        <v/>
      </c>
      <c r="H4856" s="115"/>
      <c r="I4856" s="115"/>
      <c r="J4856" s="115"/>
      <c r="K4856" s="115"/>
      <c r="L4856" s="133" t="str">
        <f t="shared" si="1530"/>
        <v/>
      </c>
      <c r="M4856" s="116" t="str">
        <f>IF(L4856="", "", L4856/Veriler!$X$1)</f>
        <v/>
      </c>
      <c r="N4856" s="116" t="str">
        <f>IF(F4856&lt;&gt;"", "İthal Girdi", IF(Veriler!T4856="", "", IF(Veriler!S4856="H", "%0,5 üzerindedir", IF(Veriler!T4856&gt;0.1, "%10 sınırı aşılmıştır.", "Uygun"))))</f>
        <v>%0,5 üzerindedir</v>
      </c>
      <c r="O4856" s="116" t="str">
        <f t="shared" si="1531"/>
        <v xml:space="preserve"> </v>
      </c>
      <c r="P4856" s="117"/>
      <c r="Q4856" s="118"/>
      <c r="R4856" s="119" t="str">
        <f t="shared" si="1532"/>
        <v/>
      </c>
      <c r="S4856" s="133">
        <f>IFERROR(IF(M4856&lt;=0.005,IF(F4856="",L4856,0),IF(F4856&lt;&gt;"",0,IF(P4856="",0,IF(P4856="H",0,IF(Q4856&lt;Veriler!$G$2,L4856*Veriler!$G$2,L4856*Q4856)))))," ")</f>
        <v>0</v>
      </c>
      <c r="T4856" s="133">
        <f>IF(Veriler!T4856&lt;=0.1, S4856, IF(AND(Veriler!T4856&gt;0.1, F4856="", P4856="E"), IF(Q4856&gt;Veriler!$G$2, Q4856*S4856, IF(Q4856&lt;Veriler!$G$2, Veriler!$G$2*S4856, Q4856*S4856)), 0))</f>
        <v>0</v>
      </c>
      <c r="U4856" s="133" t="str">
        <f t="shared" si="1533"/>
        <v xml:space="preserve"> </v>
      </c>
      <c r="V4856" s="134" t="str">
        <f>IFERROR(IF(O4856="%10 sınırı aşılmıştır.",L4856-T4856,IFERROR(IF(F4856="",IF(S4856=1,0,IF(L4856-S4856=0,"",L4856-S4856)),IF(Veriler!M4856="",L4856,IF(L4856*Veriler!M4856=0,"",L4856*Veriler!M4856))),L4856)),0)</f>
        <v/>
      </c>
      <c r="W4856" s="146"/>
      <c r="X4856" s="146"/>
      <c r="Y4856" s="146"/>
    </row>
    <row r="4857" spans="1:25" s="99" customFormat="1" ht="54.75" customHeight="1" x14ac:dyDescent="0.25">
      <c r="A4857" s="96">
        <f t="shared" si="1534"/>
        <v>3582</v>
      </c>
      <c r="B4857" s="175"/>
      <c r="C4857" s="176"/>
      <c r="D4857" s="113"/>
      <c r="E4857" s="115"/>
      <c r="F4857" s="174"/>
      <c r="G4857" s="114" t="str">
        <f t="shared" si="1529"/>
        <v/>
      </c>
      <c r="H4857" s="115"/>
      <c r="I4857" s="115"/>
      <c r="J4857" s="115"/>
      <c r="K4857" s="115"/>
      <c r="L4857" s="133" t="str">
        <f t="shared" si="1530"/>
        <v/>
      </c>
      <c r="M4857" s="116" t="str">
        <f>IF(L4857="", "", L4857/Veriler!$X$1)</f>
        <v/>
      </c>
      <c r="N4857" s="116" t="str">
        <f>IF(F4857&lt;&gt;"", "İthal Girdi", IF(Veriler!T4857="", "", IF(Veriler!S4857="H", "%0,5 üzerindedir", IF(Veriler!T4857&gt;0.1, "%10 sınırı aşılmıştır.", "Uygun"))))</f>
        <v>%0,5 üzerindedir</v>
      </c>
      <c r="O4857" s="116" t="str">
        <f t="shared" si="1531"/>
        <v xml:space="preserve"> </v>
      </c>
      <c r="P4857" s="117"/>
      <c r="Q4857" s="118"/>
      <c r="R4857" s="119" t="str">
        <f t="shared" si="1532"/>
        <v/>
      </c>
      <c r="S4857" s="133">
        <f>IFERROR(IF(M4857&lt;=0.005,IF(F4857="",L4857,0),IF(F4857&lt;&gt;"",0,IF(P4857="",0,IF(P4857="H",0,IF(Q4857&lt;Veriler!$G$2,L4857*Veriler!$G$2,L4857*Q4857)))))," ")</f>
        <v>0</v>
      </c>
      <c r="T4857" s="133">
        <f>IF(Veriler!T4857&lt;=0.1, S4857, IF(AND(Veriler!T4857&gt;0.1, F4857="", P4857="E"), IF(Q4857&gt;Veriler!$G$2, Q4857*S4857, IF(Q4857&lt;Veriler!$G$2, Veriler!$G$2*S4857, Q4857*S4857)), 0))</f>
        <v>0</v>
      </c>
      <c r="U4857" s="133" t="str">
        <f t="shared" si="1533"/>
        <v xml:space="preserve"> </v>
      </c>
      <c r="V4857" s="134" t="str">
        <f>IFERROR(IF(O4857="%10 sınırı aşılmıştır.",L4857-T4857,IFERROR(IF(F4857="",IF(S4857=1,0,IF(L4857-S4857=0,"",L4857-S4857)),IF(Veriler!M4857="",L4857,IF(L4857*Veriler!M4857=0,"",L4857*Veriler!M4857))),L4857)),0)</f>
        <v/>
      </c>
      <c r="W4857" s="146"/>
      <c r="X4857" s="146"/>
      <c r="Y4857" s="146"/>
    </row>
    <row r="4858" spans="1:25" s="99" customFormat="1" ht="54.75" customHeight="1" x14ac:dyDescent="0.25">
      <c r="A4858" s="96">
        <f t="shared" si="1534"/>
        <v>3583</v>
      </c>
      <c r="B4858" s="175"/>
      <c r="C4858" s="176"/>
      <c r="D4858" s="113"/>
      <c r="E4858" s="115"/>
      <c r="F4858" s="174"/>
      <c r="G4858" s="114" t="str">
        <f t="shared" si="1529"/>
        <v/>
      </c>
      <c r="H4858" s="115"/>
      <c r="I4858" s="115"/>
      <c r="J4858" s="115"/>
      <c r="K4858" s="115"/>
      <c r="L4858" s="133" t="str">
        <f t="shared" si="1530"/>
        <v/>
      </c>
      <c r="M4858" s="116" t="str">
        <f>IF(L4858="", "", L4858/Veriler!$X$1)</f>
        <v/>
      </c>
      <c r="N4858" s="116" t="str">
        <f>IF(F4858&lt;&gt;"", "İthal Girdi", IF(Veriler!T4858="", "", IF(Veriler!S4858="H", "%0,5 üzerindedir", IF(Veriler!T4858&gt;0.1, "%10 sınırı aşılmıştır.", "Uygun"))))</f>
        <v>%0,5 üzerindedir</v>
      </c>
      <c r="O4858" s="116" t="str">
        <f t="shared" si="1531"/>
        <v xml:space="preserve"> </v>
      </c>
      <c r="P4858" s="117"/>
      <c r="Q4858" s="118"/>
      <c r="R4858" s="119" t="str">
        <f t="shared" si="1532"/>
        <v/>
      </c>
      <c r="S4858" s="133">
        <f>IFERROR(IF(M4858&lt;=0.005,IF(F4858="",L4858,0),IF(F4858&lt;&gt;"",0,IF(P4858="",0,IF(P4858="H",0,IF(Q4858&lt;Veriler!$G$2,L4858*Veriler!$G$2,L4858*Q4858)))))," ")</f>
        <v>0</v>
      </c>
      <c r="T4858" s="133">
        <f>IF(Veriler!T4858&lt;=0.1, S4858, IF(AND(Veriler!T4858&gt;0.1, F4858="", P4858="E"), IF(Q4858&gt;Veriler!$G$2, Q4858*S4858, IF(Q4858&lt;Veriler!$G$2, Veriler!$G$2*S4858, Q4858*S4858)), 0))</f>
        <v>0</v>
      </c>
      <c r="U4858" s="133" t="str">
        <f t="shared" si="1533"/>
        <v xml:space="preserve"> </v>
      </c>
      <c r="V4858" s="134" t="str">
        <f>IFERROR(IF(O4858="%10 sınırı aşılmıştır.",L4858-T4858,IFERROR(IF(F4858="",IF(S4858=1,0,IF(L4858-S4858=0,"",L4858-S4858)),IF(Veriler!M4858="",L4858,IF(L4858*Veriler!M4858=0,"",L4858*Veriler!M4858))),L4858)),0)</f>
        <v/>
      </c>
      <c r="W4858" s="146"/>
      <c r="X4858" s="146"/>
      <c r="Y4858" s="146"/>
    </row>
    <row r="4859" spans="1:25" s="99" customFormat="1" ht="54.75" customHeight="1" x14ac:dyDescent="0.25">
      <c r="A4859" s="96">
        <f t="shared" si="1534"/>
        <v>3584</v>
      </c>
      <c r="B4859" s="175"/>
      <c r="C4859" s="176"/>
      <c r="D4859" s="113"/>
      <c r="E4859" s="115"/>
      <c r="F4859" s="174"/>
      <c r="G4859" s="114" t="str">
        <f t="shared" si="1529"/>
        <v/>
      </c>
      <c r="H4859" s="115"/>
      <c r="I4859" s="115"/>
      <c r="J4859" s="115"/>
      <c r="K4859" s="115"/>
      <c r="L4859" s="133" t="str">
        <f t="shared" si="1530"/>
        <v/>
      </c>
      <c r="M4859" s="116" t="str">
        <f>IF(L4859="", "", L4859/Veriler!$X$1)</f>
        <v/>
      </c>
      <c r="N4859" s="116" t="str">
        <f>IF(F4859&lt;&gt;"", "İthal Girdi", IF(Veriler!T4859="", "", IF(Veriler!S4859="H", "%0,5 üzerindedir", IF(Veriler!T4859&gt;0.1, "%10 sınırı aşılmıştır.", "Uygun"))))</f>
        <v>%0,5 üzerindedir</v>
      </c>
      <c r="O4859" s="116" t="str">
        <f t="shared" si="1531"/>
        <v xml:space="preserve"> </v>
      </c>
      <c r="P4859" s="117"/>
      <c r="Q4859" s="118"/>
      <c r="R4859" s="119" t="str">
        <f t="shared" si="1532"/>
        <v/>
      </c>
      <c r="S4859" s="133">
        <f>IFERROR(IF(M4859&lt;=0.005,IF(F4859="",L4859,0),IF(F4859&lt;&gt;"",0,IF(P4859="",0,IF(P4859="H",0,IF(Q4859&lt;Veriler!$G$2,L4859*Veriler!$G$2,L4859*Q4859)))))," ")</f>
        <v>0</v>
      </c>
      <c r="T4859" s="133">
        <f>IF(Veriler!T4859&lt;=0.1, S4859, IF(AND(Veriler!T4859&gt;0.1, F4859="", P4859="E"), IF(Q4859&gt;Veriler!$G$2, Q4859*S4859, IF(Q4859&lt;Veriler!$G$2, Veriler!$G$2*S4859, Q4859*S4859)), 0))</f>
        <v>0</v>
      </c>
      <c r="U4859" s="133" t="str">
        <f t="shared" si="1533"/>
        <v xml:space="preserve"> </v>
      </c>
      <c r="V4859" s="134" t="str">
        <f>IFERROR(IF(O4859="%10 sınırı aşılmıştır.",L4859-T4859,IFERROR(IF(F4859="",IF(S4859=1,0,IF(L4859-S4859=0,"",L4859-S4859)),IF(Veriler!M4859="",L4859,IF(L4859*Veriler!M4859=0,"",L4859*Veriler!M4859))),L4859)),0)</f>
        <v/>
      </c>
      <c r="W4859" s="146"/>
      <c r="X4859" s="146"/>
      <c r="Y4859" s="146"/>
    </row>
    <row r="4860" spans="1:25" s="99" customFormat="1" ht="24" customHeight="1" x14ac:dyDescent="0.25">
      <c r="A4860" s="103"/>
      <c r="B4860" s="104"/>
      <c r="C4860" s="104"/>
      <c r="D4860" s="104"/>
      <c r="E4860" s="103"/>
      <c r="F4860" s="135"/>
      <c r="G4860" s="157"/>
      <c r="H4860" s="103"/>
      <c r="I4860" s="103"/>
      <c r="J4860" s="103"/>
      <c r="K4860" s="103"/>
      <c r="L4860" s="136">
        <f>SUM(L4831:L4844,L4846:L4859)</f>
        <v>0</v>
      </c>
      <c r="M4860" s="158"/>
      <c r="N4860" s="158"/>
      <c r="O4860" s="158"/>
      <c r="P4860" s="105"/>
      <c r="Q4860" s="106"/>
      <c r="R4860" s="159"/>
      <c r="S4860" s="160"/>
      <c r="T4860" s="160"/>
      <c r="U4860" s="160"/>
      <c r="V4860" s="160"/>
      <c r="W4860" s="146"/>
      <c r="X4860" s="146"/>
      <c r="Y4860" s="146"/>
    </row>
    <row r="4861" spans="1:25" s="99" customFormat="1" ht="31.5" customHeight="1" x14ac:dyDescent="0.25">
      <c r="A4861" s="103"/>
      <c r="B4861" s="104"/>
      <c r="C4861" s="104"/>
      <c r="D4861" s="104"/>
      <c r="E4861" s="103"/>
      <c r="F4861" s="135"/>
      <c r="G4861" s="157"/>
      <c r="H4861" s="103"/>
      <c r="I4861" s="103"/>
      <c r="J4861" s="103"/>
      <c r="K4861" s="103"/>
      <c r="L4861" s="161"/>
      <c r="M4861" s="158"/>
      <c r="N4861" s="158"/>
      <c r="O4861" s="158"/>
      <c r="P4861" s="105"/>
      <c r="Q4861" s="106"/>
      <c r="R4861" s="159"/>
      <c r="S4861" s="162" t="s">
        <v>57</v>
      </c>
      <c r="T4861" s="162" t="s">
        <v>57</v>
      </c>
      <c r="U4861" s="162" t="s">
        <v>57</v>
      </c>
      <c r="V4861" s="163" t="s">
        <v>58</v>
      </c>
      <c r="W4861" s="146"/>
      <c r="X4861" s="146"/>
      <c r="Y4861" s="146"/>
    </row>
    <row r="4862" spans="1:25" s="99" customFormat="1" ht="58.5" customHeight="1" x14ac:dyDescent="0.25">
      <c r="A4862" s="185" t="s">
        <v>59</v>
      </c>
      <c r="B4862" s="180"/>
      <c r="C4862" s="180"/>
      <c r="D4862" s="180"/>
      <c r="E4862" s="180"/>
      <c r="F4862" s="180"/>
      <c r="G4862" s="180"/>
      <c r="H4862" s="180"/>
      <c r="I4862" s="180"/>
      <c r="J4862" s="180"/>
      <c r="K4862" s="180"/>
      <c r="L4862" s="180"/>
      <c r="M4862" s="180"/>
      <c r="N4862" s="180"/>
      <c r="O4862" s="180"/>
      <c r="P4862" s="180"/>
      <c r="Q4862" s="180"/>
      <c r="R4862" s="176"/>
      <c r="S4862" s="137">
        <f>SUM(S4824,S4831:S4844,S4846:S4859)</f>
        <v>0</v>
      </c>
      <c r="T4862" s="137" t="str">
        <f>IF(SUM(T4831:T4844,T4846:T4859)=0," ",SUM(T4831:T4844,T4846:T4859))</f>
        <v xml:space="preserve"> </v>
      </c>
      <c r="U4862" s="137" t="str">
        <f>IF(SUM(U4831:U4844,U4846:U4859)=0," ",SUM(U4831:U4844,U4846:U4859))</f>
        <v xml:space="preserve"> </v>
      </c>
      <c r="V4862" s="137" t="str">
        <f>IF(SUM(V4831:V4844,V4846:V4859)=0," ",SUM(V4831:V4844,V4846:V4859))</f>
        <v xml:space="preserve"> </v>
      </c>
      <c r="W4862" s="146"/>
      <c r="X4862" s="164">
        <f>SUM(U4831:U4844,U4846:U4859)</f>
        <v>0</v>
      </c>
      <c r="Y4862" s="164">
        <f>SUM(V4831:V4844,V4846:V4859)</f>
        <v>0</v>
      </c>
    </row>
    <row r="4863" spans="1:25" x14ac:dyDescent="0.3">
      <c r="A4863" s="34"/>
      <c r="G4863" s="146"/>
      <c r="L4863" s="146"/>
      <c r="M4863" s="146"/>
      <c r="N4863" s="146"/>
      <c r="O4863" s="146"/>
      <c r="R4863" s="146"/>
      <c r="S4863" s="146"/>
      <c r="T4863" s="146"/>
      <c r="U4863" s="146"/>
      <c r="V4863" s="146"/>
      <c r="W4863" s="146"/>
      <c r="X4863" s="146"/>
      <c r="Y4863" s="146"/>
    </row>
    <row r="4864" spans="1:25" x14ac:dyDescent="0.3">
      <c r="A4864" s="186" t="s">
        <v>60</v>
      </c>
      <c r="B4864" s="187"/>
      <c r="C4864" s="187"/>
      <c r="D4864" s="187"/>
      <c r="E4864" s="187"/>
      <c r="F4864" s="187"/>
      <c r="G4864" s="187"/>
      <c r="H4864" s="187"/>
      <c r="I4864" s="187"/>
      <c r="J4864" s="187"/>
      <c r="K4864" s="187"/>
      <c r="L4864" s="187"/>
      <c r="M4864" s="187"/>
      <c r="N4864" s="187"/>
      <c r="O4864" s="187"/>
      <c r="P4864" s="187"/>
      <c r="Q4864" s="187"/>
      <c r="R4864" s="187"/>
      <c r="S4864" s="187"/>
      <c r="T4864" s="187"/>
      <c r="U4864" s="187"/>
      <c r="V4864" s="187"/>
      <c r="W4864" s="146"/>
      <c r="X4864" s="146"/>
      <c r="Y4864" s="146"/>
    </row>
    <row r="4865" spans="1:25" s="99" customFormat="1" ht="41.25" customHeight="1" x14ac:dyDescent="0.25">
      <c r="A4865" s="189" t="s">
        <v>38</v>
      </c>
      <c r="B4865" s="180"/>
      <c r="C4865" s="180"/>
      <c r="D4865" s="180"/>
      <c r="E4865" s="180"/>
      <c r="F4865" s="180"/>
      <c r="G4865" s="180"/>
      <c r="H4865" s="180"/>
      <c r="I4865" s="180"/>
      <c r="J4865" s="180"/>
      <c r="K4865" s="180"/>
      <c r="L4865" s="180"/>
      <c r="M4865" s="180"/>
      <c r="N4865" s="180"/>
      <c r="O4865" s="180"/>
      <c r="P4865" s="180"/>
      <c r="Q4865" s="180"/>
      <c r="R4865" s="180"/>
      <c r="S4865" s="180"/>
      <c r="T4865" s="180"/>
      <c r="U4865" s="180"/>
      <c r="V4865" s="176"/>
      <c r="W4865" s="146"/>
      <c r="X4865" s="146"/>
      <c r="Y4865" s="146"/>
    </row>
    <row r="4866" spans="1:25" s="100" customFormat="1" ht="35.25" customHeight="1" x14ac:dyDescent="0.25">
      <c r="A4866" s="179" t="s">
        <v>39</v>
      </c>
      <c r="B4866" s="180"/>
      <c r="C4866" s="180"/>
      <c r="D4866" s="180"/>
      <c r="E4866" s="180"/>
      <c r="F4866" s="180"/>
      <c r="G4866" s="180"/>
      <c r="H4866" s="180"/>
      <c r="I4866" s="180"/>
      <c r="J4866" s="180"/>
      <c r="K4866" s="180"/>
      <c r="L4866" s="180"/>
      <c r="M4866" s="180"/>
      <c r="N4866" s="180"/>
      <c r="O4866" s="180"/>
      <c r="P4866" s="180"/>
      <c r="Q4866" s="180"/>
      <c r="R4866" s="176"/>
      <c r="S4866" s="147"/>
      <c r="T4866" s="148"/>
      <c r="U4866" s="149" t="s">
        <v>40</v>
      </c>
      <c r="V4866" s="150">
        <f>V4828+1</f>
        <v>129</v>
      </c>
      <c r="W4866" s="146"/>
      <c r="X4866" s="146"/>
      <c r="Y4866" s="146"/>
    </row>
    <row r="4867" spans="1:25" s="99" customFormat="1" ht="81" customHeight="1" x14ac:dyDescent="0.25">
      <c r="A4867" s="110" t="s">
        <v>3</v>
      </c>
      <c r="B4867" s="188" t="s">
        <v>41</v>
      </c>
      <c r="C4867" s="176"/>
      <c r="D4867" s="111" t="s">
        <v>42</v>
      </c>
      <c r="E4867" s="110" t="s">
        <v>324</v>
      </c>
      <c r="F4867" s="111" t="s">
        <v>325</v>
      </c>
      <c r="G4867" s="151" t="s">
        <v>43</v>
      </c>
      <c r="H4867" s="110" t="s">
        <v>44</v>
      </c>
      <c r="I4867" s="110" t="s">
        <v>8</v>
      </c>
      <c r="J4867" s="110" t="s">
        <v>45</v>
      </c>
      <c r="K4867" s="110" t="s">
        <v>46</v>
      </c>
      <c r="L4867" s="152" t="s">
        <v>47</v>
      </c>
      <c r="M4867" s="153" t="s">
        <v>48</v>
      </c>
      <c r="N4867" s="154" t="s">
        <v>49</v>
      </c>
      <c r="O4867" s="154" t="s">
        <v>49</v>
      </c>
      <c r="P4867" s="112" t="s">
        <v>50</v>
      </c>
      <c r="Q4867" s="110" t="s">
        <v>51</v>
      </c>
      <c r="R4867" s="155" t="s">
        <v>52</v>
      </c>
      <c r="S4867" s="156" t="s">
        <v>53</v>
      </c>
      <c r="T4867" s="156" t="s">
        <v>54</v>
      </c>
      <c r="U4867" s="152" t="s">
        <v>54</v>
      </c>
      <c r="V4867" s="152" t="s">
        <v>55</v>
      </c>
      <c r="W4867" s="146"/>
      <c r="X4867" s="146"/>
      <c r="Y4867" s="146"/>
    </row>
    <row r="4868" spans="1:25" s="99" customFormat="1" ht="45" customHeight="1" x14ac:dyDescent="0.25">
      <c r="A4868" s="101"/>
      <c r="B4868" s="177" t="s">
        <v>56</v>
      </c>
      <c r="C4868" s="178"/>
      <c r="D4868" s="102"/>
      <c r="E4868" s="170"/>
      <c r="F4868" s="102"/>
      <c r="G4868" s="95"/>
      <c r="H4868" s="102"/>
      <c r="I4868" s="102"/>
      <c r="J4868" s="102"/>
      <c r="K4868" s="102"/>
      <c r="L4868" s="95"/>
      <c r="M4868" s="95"/>
      <c r="N4868" s="95"/>
      <c r="O4868" s="95"/>
      <c r="P4868" s="102"/>
      <c r="Q4868" s="102"/>
      <c r="R4868" s="190"/>
      <c r="S4868" s="184"/>
      <c r="T4868" s="95"/>
      <c r="U4868" s="95"/>
      <c r="V4868" s="95"/>
      <c r="W4868" s="146"/>
      <c r="X4868" s="146"/>
      <c r="Y4868" s="146"/>
    </row>
    <row r="4869" spans="1:25" s="99" customFormat="1" ht="54.75" customHeight="1" x14ac:dyDescent="0.25">
      <c r="A4869" s="96">
        <f>A4859+1</f>
        <v>3585</v>
      </c>
      <c r="B4869" s="181"/>
      <c r="C4869" s="182"/>
      <c r="D4869" s="113"/>
      <c r="E4869" s="115"/>
      <c r="F4869" s="174"/>
      <c r="G4869" s="114" t="str">
        <f t="shared" ref="G4869:G4882" si="1535">IF(AND(F4869&lt;&gt;"",V4869&lt;&gt;"",L4869&lt;&gt;0),V4869/L4869,"")</f>
        <v/>
      </c>
      <c r="H4869" s="115"/>
      <c r="I4869" s="115"/>
      <c r="J4869" s="115"/>
      <c r="K4869" s="115"/>
      <c r="L4869" s="133" t="str">
        <f t="shared" ref="L4869:L4882" si="1536">IF(AND(H4869&lt;&gt;0, J4869&lt;&gt;0, K4869&lt;&gt;0), H4869*J4869*K4869, "")</f>
        <v/>
      </c>
      <c r="M4869" s="116" t="str">
        <f>IF(L4869="", "", L4869/Veriler!$X$1)</f>
        <v/>
      </c>
      <c r="N4869" s="116" t="str">
        <f>IF(F4869&lt;&gt;"", "İthal Girdi", IF(Veriler!T4869="", "", IF(Veriler!S4869="H", "%0,5 üzerindedir", IF(Veriler!T4869&gt;0.1, "%10 sınırı aşılmıştır.", "Uygun"))))</f>
        <v>%0,5 üzerindedir</v>
      </c>
      <c r="O4869" s="116" t="str">
        <f t="shared" ref="O4869:O4882" si="1537">IF(M4869=""," ",N4869)</f>
        <v xml:space="preserve"> </v>
      </c>
      <c r="P4869" s="117"/>
      <c r="Q4869" s="118"/>
      <c r="R4869" s="119" t="str">
        <f t="shared" ref="R4869:R4882" si="1538">IFERROR(IF(AND(T4869&lt;&gt;"",L4869&lt;&gt;"",L4869&lt;&gt;0,T4869&lt;&gt;0),T4869/L4869,"")," ")</f>
        <v/>
      </c>
      <c r="S4869" s="133">
        <f>IFERROR(IF(M4869&lt;=0.005,IF(F4869="",L4869,0),IF(F4869&lt;&gt;"",0,IF(P4869="",0,IF(P4869="H",0,IF(Q4869&lt;Veriler!$G$2,L4869*Veriler!$G$2,L4869*Q4869)))))," ")</f>
        <v>0</v>
      </c>
      <c r="T4869" s="133">
        <f>IF(Veriler!T4869&lt;=0.1, S4869, IF(AND(Veriler!T4869&gt;0.1, F4869="", P4869="E"), IF(Q4869&gt;Veriler!$G$2, Q4869*S4869, IF(Q4869&lt;Veriler!$G$2, Veriler!$G$2*S4869, Q4869*S4869)), 0))</f>
        <v>0</v>
      </c>
      <c r="U4869" s="133" t="str">
        <f t="shared" ref="U4869:U4882" si="1539">IF(T4869=0," ",T4869)</f>
        <v xml:space="preserve"> </v>
      </c>
      <c r="V4869" s="134" t="str">
        <f>IFERROR(IF(O4869="%10 sınırı aşılmıştır.",L4869-T4869,IFERROR(IF(F4869="",IF(S4869=1,0,IF(L4869-S4869=0,"",L4869-S4869)),IF(Veriler!M4869="",L4869,IF(L4869*Veriler!M4869=0,"",L4869*Veriler!M4869))),L4869)),0)</f>
        <v/>
      </c>
      <c r="W4869" s="146"/>
      <c r="X4869" s="146"/>
      <c r="Y4869" s="146"/>
    </row>
    <row r="4870" spans="1:25" s="99" customFormat="1" ht="54.75" customHeight="1" x14ac:dyDescent="0.25">
      <c r="A4870" s="96">
        <f t="shared" ref="A4870:A4882" si="1540">A4869+1</f>
        <v>3586</v>
      </c>
      <c r="B4870" s="175"/>
      <c r="C4870" s="176"/>
      <c r="D4870" s="113"/>
      <c r="E4870" s="115"/>
      <c r="F4870" s="174"/>
      <c r="G4870" s="114" t="str">
        <f t="shared" si="1535"/>
        <v/>
      </c>
      <c r="H4870" s="115"/>
      <c r="I4870" s="115"/>
      <c r="J4870" s="115"/>
      <c r="K4870" s="115"/>
      <c r="L4870" s="133" t="str">
        <f t="shared" si="1536"/>
        <v/>
      </c>
      <c r="M4870" s="116" t="str">
        <f>IF(L4870="", "", L4870/Veriler!$X$1)</f>
        <v/>
      </c>
      <c r="N4870" s="116" t="str">
        <f>IF(F4870&lt;&gt;"", "İthal Girdi", IF(Veriler!T4870="", "", IF(Veriler!S4870="H", "%0,5 üzerindedir", IF(Veriler!T4870&gt;0.1, "%10 sınırı aşılmıştır.", "Uygun"))))</f>
        <v>%0,5 üzerindedir</v>
      </c>
      <c r="O4870" s="116" t="str">
        <f t="shared" si="1537"/>
        <v xml:space="preserve"> </v>
      </c>
      <c r="P4870" s="117"/>
      <c r="Q4870" s="118"/>
      <c r="R4870" s="119" t="str">
        <f t="shared" si="1538"/>
        <v/>
      </c>
      <c r="S4870" s="133">
        <f>IFERROR(IF(M4870&lt;=0.005,IF(F4870="",L4870,0),IF(F4870&lt;&gt;"",0,IF(P4870="",0,IF(P4870="H",0,IF(Q4870&lt;Veriler!$G$2,L4870*Veriler!$G$2,L4870*Q4870)))))," ")</f>
        <v>0</v>
      </c>
      <c r="T4870" s="133">
        <f>IF(Veriler!T4870&lt;=0.1, S4870, IF(AND(Veriler!T4870&gt;0.1, F4870="", P4870="E"), IF(Q4870&gt;Veriler!$G$2, Q4870*S4870, IF(Q4870&lt;Veriler!$G$2, Veriler!$G$2*S4870, Q4870*S4870)), 0))</f>
        <v>0</v>
      </c>
      <c r="U4870" s="133" t="str">
        <f t="shared" si="1539"/>
        <v xml:space="preserve"> </v>
      </c>
      <c r="V4870" s="134" t="str">
        <f>IFERROR(IF(O4870="%10 sınırı aşılmıştır.",L4870-T4870,IFERROR(IF(F4870="",IF(S4870=1,0,IF(L4870-S4870=0,"",L4870-S4870)),IF(Veriler!M4870="",L4870,IF(L4870*Veriler!M4870=0,"",L4870*Veriler!M4870))),L4870)),0)</f>
        <v/>
      </c>
      <c r="W4870" s="146"/>
      <c r="X4870" s="146"/>
      <c r="Y4870" s="146"/>
    </row>
    <row r="4871" spans="1:25" s="99" customFormat="1" ht="54.75" customHeight="1" x14ac:dyDescent="0.25">
      <c r="A4871" s="96">
        <f t="shared" si="1540"/>
        <v>3587</v>
      </c>
      <c r="B4871" s="175"/>
      <c r="C4871" s="176"/>
      <c r="D4871" s="113"/>
      <c r="E4871" s="115"/>
      <c r="F4871" s="174"/>
      <c r="G4871" s="114" t="str">
        <f t="shared" si="1535"/>
        <v/>
      </c>
      <c r="H4871" s="115"/>
      <c r="I4871" s="115"/>
      <c r="J4871" s="115"/>
      <c r="K4871" s="115"/>
      <c r="L4871" s="133" t="str">
        <f t="shared" si="1536"/>
        <v/>
      </c>
      <c r="M4871" s="116" t="str">
        <f>IF(L4871="", "", L4871/Veriler!$X$1)</f>
        <v/>
      </c>
      <c r="N4871" s="116" t="str">
        <f>IF(F4871&lt;&gt;"", "İthal Girdi", IF(Veriler!T4871="", "", IF(Veriler!S4871="H", "%0,5 üzerindedir", IF(Veriler!T4871&gt;0.1, "%10 sınırı aşılmıştır.", "Uygun"))))</f>
        <v>%0,5 üzerindedir</v>
      </c>
      <c r="O4871" s="116" t="str">
        <f t="shared" si="1537"/>
        <v xml:space="preserve"> </v>
      </c>
      <c r="P4871" s="117"/>
      <c r="Q4871" s="118"/>
      <c r="R4871" s="119" t="str">
        <f t="shared" si="1538"/>
        <v/>
      </c>
      <c r="S4871" s="133">
        <f>IFERROR(IF(M4871&lt;=0.005,IF(F4871="",L4871,0),IF(F4871&lt;&gt;"",0,IF(P4871="",0,IF(P4871="H",0,IF(Q4871&lt;Veriler!$G$2,L4871*Veriler!$G$2,L4871*Q4871)))))," ")</f>
        <v>0</v>
      </c>
      <c r="T4871" s="133">
        <f>IF(Veriler!T4871&lt;=0.1, S4871, IF(AND(Veriler!T4871&gt;0.1, F4871="", P4871="E"), IF(Q4871&gt;Veriler!$G$2, Q4871*S4871, IF(Q4871&lt;Veriler!$G$2, Veriler!$G$2*S4871, Q4871*S4871)), 0))</f>
        <v>0</v>
      </c>
      <c r="U4871" s="133" t="str">
        <f t="shared" si="1539"/>
        <v xml:space="preserve"> </v>
      </c>
      <c r="V4871" s="134" t="str">
        <f>IFERROR(IF(O4871="%10 sınırı aşılmıştır.",L4871-T4871,IFERROR(IF(F4871="",IF(S4871=1,0,IF(L4871-S4871=0,"",L4871-S4871)),IF(Veriler!M4871="",L4871,IF(L4871*Veriler!M4871=0,"",L4871*Veriler!M4871))),L4871)),0)</f>
        <v/>
      </c>
      <c r="W4871" s="146"/>
      <c r="X4871" s="146"/>
      <c r="Y4871" s="146"/>
    </row>
    <row r="4872" spans="1:25" s="99" customFormat="1" ht="54.75" customHeight="1" x14ac:dyDescent="0.25">
      <c r="A4872" s="96">
        <f t="shared" si="1540"/>
        <v>3588</v>
      </c>
      <c r="B4872" s="175"/>
      <c r="C4872" s="176"/>
      <c r="D4872" s="113"/>
      <c r="E4872" s="115"/>
      <c r="F4872" s="174"/>
      <c r="G4872" s="114" t="str">
        <f t="shared" si="1535"/>
        <v/>
      </c>
      <c r="H4872" s="115"/>
      <c r="I4872" s="115"/>
      <c r="J4872" s="115"/>
      <c r="K4872" s="115"/>
      <c r="L4872" s="133" t="str">
        <f t="shared" si="1536"/>
        <v/>
      </c>
      <c r="M4872" s="116" t="str">
        <f>IF(L4872="", "", L4872/Veriler!$X$1)</f>
        <v/>
      </c>
      <c r="N4872" s="116" t="str">
        <f>IF(F4872&lt;&gt;"", "İthal Girdi", IF(Veriler!T4872="", "", IF(Veriler!S4872="H", "%0,5 üzerindedir", IF(Veriler!T4872&gt;0.1, "%10 sınırı aşılmıştır.", "Uygun"))))</f>
        <v>%0,5 üzerindedir</v>
      </c>
      <c r="O4872" s="116" t="str">
        <f t="shared" si="1537"/>
        <v xml:space="preserve"> </v>
      </c>
      <c r="P4872" s="117"/>
      <c r="Q4872" s="118"/>
      <c r="R4872" s="119" t="str">
        <f t="shared" si="1538"/>
        <v/>
      </c>
      <c r="S4872" s="133">
        <f>IFERROR(IF(M4872&lt;=0.005,IF(F4872="",L4872,0),IF(F4872&lt;&gt;"",0,IF(P4872="",0,IF(P4872="H",0,IF(Q4872&lt;Veriler!$G$2,L4872*Veriler!$G$2,L4872*Q4872)))))," ")</f>
        <v>0</v>
      </c>
      <c r="T4872" s="133">
        <f>IF(Veriler!T4872&lt;=0.1, S4872, IF(AND(Veriler!T4872&gt;0.1, F4872="", P4872="E"), IF(Q4872&gt;Veriler!$G$2, Q4872*S4872, IF(Q4872&lt;Veriler!$G$2, Veriler!$G$2*S4872, Q4872*S4872)), 0))</f>
        <v>0</v>
      </c>
      <c r="U4872" s="133" t="str">
        <f t="shared" si="1539"/>
        <v xml:space="preserve"> </v>
      </c>
      <c r="V4872" s="134" t="str">
        <f>IFERROR(IF(O4872="%10 sınırı aşılmıştır.",L4872-T4872,IFERROR(IF(F4872="",IF(S4872=1,0,IF(L4872-S4872=0,"",L4872-S4872)),IF(Veriler!M4872="",L4872,IF(L4872*Veriler!M4872=0,"",L4872*Veriler!M4872))),L4872)),0)</f>
        <v/>
      </c>
      <c r="W4872" s="146"/>
      <c r="X4872" s="146"/>
      <c r="Y4872" s="146"/>
    </row>
    <row r="4873" spans="1:25" s="99" customFormat="1" ht="54.75" customHeight="1" x14ac:dyDescent="0.25">
      <c r="A4873" s="96">
        <f t="shared" si="1540"/>
        <v>3589</v>
      </c>
      <c r="B4873" s="175"/>
      <c r="C4873" s="176"/>
      <c r="D4873" s="113"/>
      <c r="E4873" s="115"/>
      <c r="F4873" s="174"/>
      <c r="G4873" s="114" t="str">
        <f t="shared" si="1535"/>
        <v/>
      </c>
      <c r="H4873" s="115"/>
      <c r="I4873" s="115"/>
      <c r="J4873" s="115"/>
      <c r="K4873" s="115"/>
      <c r="L4873" s="133" t="str">
        <f t="shared" si="1536"/>
        <v/>
      </c>
      <c r="M4873" s="116" t="str">
        <f>IF(L4873="", "", L4873/Veriler!$X$1)</f>
        <v/>
      </c>
      <c r="N4873" s="116" t="str">
        <f>IF(F4873&lt;&gt;"", "İthal Girdi", IF(Veriler!T4873="", "", IF(Veriler!S4873="H", "%0,5 üzerindedir", IF(Veriler!T4873&gt;0.1, "%10 sınırı aşılmıştır.", "Uygun"))))</f>
        <v>%0,5 üzerindedir</v>
      </c>
      <c r="O4873" s="116" t="str">
        <f t="shared" si="1537"/>
        <v xml:space="preserve"> </v>
      </c>
      <c r="P4873" s="117"/>
      <c r="Q4873" s="118"/>
      <c r="R4873" s="119" t="str">
        <f t="shared" si="1538"/>
        <v/>
      </c>
      <c r="S4873" s="133">
        <f>IFERROR(IF(M4873&lt;=0.005,IF(F4873="",L4873,0),IF(F4873&lt;&gt;"",0,IF(P4873="",0,IF(P4873="H",0,IF(Q4873&lt;Veriler!$G$2,L4873*Veriler!$G$2,L4873*Q4873)))))," ")</f>
        <v>0</v>
      </c>
      <c r="T4873" s="133">
        <f>IF(Veriler!T4873&lt;=0.1, S4873, IF(AND(Veriler!T4873&gt;0.1, F4873="", P4873="E"), IF(Q4873&gt;Veriler!$G$2, Q4873*S4873, IF(Q4873&lt;Veriler!$G$2, Veriler!$G$2*S4873, Q4873*S4873)), 0))</f>
        <v>0</v>
      </c>
      <c r="U4873" s="133" t="str">
        <f t="shared" si="1539"/>
        <v xml:space="preserve"> </v>
      </c>
      <c r="V4873" s="134" t="str">
        <f>IFERROR(IF(O4873="%10 sınırı aşılmıştır.",L4873-T4873,IFERROR(IF(F4873="",IF(S4873=1,0,IF(L4873-S4873=0,"",L4873-S4873)),IF(Veriler!M4873="",L4873,IF(L4873*Veriler!M4873=0,"",L4873*Veriler!M4873))),L4873)),0)</f>
        <v/>
      </c>
      <c r="W4873" s="146"/>
      <c r="X4873" s="146"/>
      <c r="Y4873" s="146"/>
    </row>
    <row r="4874" spans="1:25" s="99" customFormat="1" ht="54.75" customHeight="1" x14ac:dyDescent="0.25">
      <c r="A4874" s="96">
        <f t="shared" si="1540"/>
        <v>3590</v>
      </c>
      <c r="B4874" s="175"/>
      <c r="C4874" s="176"/>
      <c r="D4874" s="113"/>
      <c r="E4874" s="115"/>
      <c r="F4874" s="174"/>
      <c r="G4874" s="114" t="str">
        <f t="shared" si="1535"/>
        <v/>
      </c>
      <c r="H4874" s="115"/>
      <c r="I4874" s="115"/>
      <c r="J4874" s="115"/>
      <c r="K4874" s="115"/>
      <c r="L4874" s="133" t="str">
        <f t="shared" si="1536"/>
        <v/>
      </c>
      <c r="M4874" s="116" t="str">
        <f>IF(L4874="", "", L4874/Veriler!$X$1)</f>
        <v/>
      </c>
      <c r="N4874" s="116" t="str">
        <f>IF(F4874&lt;&gt;"", "İthal Girdi", IF(Veriler!T4874="", "", IF(Veriler!S4874="H", "%0,5 üzerindedir", IF(Veriler!T4874&gt;0.1, "%10 sınırı aşılmıştır.", "Uygun"))))</f>
        <v>%0,5 üzerindedir</v>
      </c>
      <c r="O4874" s="116" t="str">
        <f t="shared" si="1537"/>
        <v xml:space="preserve"> </v>
      </c>
      <c r="P4874" s="117"/>
      <c r="Q4874" s="118"/>
      <c r="R4874" s="119" t="str">
        <f t="shared" si="1538"/>
        <v/>
      </c>
      <c r="S4874" s="133">
        <f>IFERROR(IF(M4874&lt;=0.005,IF(F4874="",L4874,0),IF(F4874&lt;&gt;"",0,IF(P4874="",0,IF(P4874="H",0,IF(Q4874&lt;Veriler!$G$2,L4874*Veriler!$G$2,L4874*Q4874)))))," ")</f>
        <v>0</v>
      </c>
      <c r="T4874" s="133">
        <f>IF(Veriler!T4874&lt;=0.1, S4874, IF(AND(Veriler!T4874&gt;0.1, F4874="", P4874="E"), IF(Q4874&gt;Veriler!$G$2, Q4874*S4874, IF(Q4874&lt;Veriler!$G$2, Veriler!$G$2*S4874, Q4874*S4874)), 0))</f>
        <v>0</v>
      </c>
      <c r="U4874" s="133" t="str">
        <f t="shared" si="1539"/>
        <v xml:space="preserve"> </v>
      </c>
      <c r="V4874" s="134" t="str">
        <f>IFERROR(IF(O4874="%10 sınırı aşılmıştır.",L4874-T4874,IFERROR(IF(F4874="",IF(S4874=1,0,IF(L4874-S4874=0,"",L4874-S4874)),IF(Veriler!M4874="",L4874,IF(L4874*Veriler!M4874=0,"",L4874*Veriler!M4874))),L4874)),0)</f>
        <v/>
      </c>
      <c r="W4874" s="146"/>
      <c r="X4874" s="146"/>
      <c r="Y4874" s="146"/>
    </row>
    <row r="4875" spans="1:25" s="99" customFormat="1" ht="54.75" customHeight="1" x14ac:dyDescent="0.25">
      <c r="A4875" s="96">
        <f t="shared" si="1540"/>
        <v>3591</v>
      </c>
      <c r="B4875" s="175"/>
      <c r="C4875" s="176"/>
      <c r="D4875" s="113"/>
      <c r="E4875" s="115"/>
      <c r="F4875" s="174"/>
      <c r="G4875" s="114" t="str">
        <f t="shared" si="1535"/>
        <v/>
      </c>
      <c r="H4875" s="115"/>
      <c r="I4875" s="115"/>
      <c r="J4875" s="115"/>
      <c r="K4875" s="115"/>
      <c r="L4875" s="133" t="str">
        <f t="shared" si="1536"/>
        <v/>
      </c>
      <c r="M4875" s="116" t="str">
        <f>IF(L4875="", "", L4875/Veriler!$X$1)</f>
        <v/>
      </c>
      <c r="N4875" s="116" t="str">
        <f>IF(F4875&lt;&gt;"", "İthal Girdi", IF(Veriler!T4875="", "", IF(Veriler!S4875="H", "%0,5 üzerindedir", IF(Veriler!T4875&gt;0.1, "%10 sınırı aşılmıştır.", "Uygun"))))</f>
        <v>%0,5 üzerindedir</v>
      </c>
      <c r="O4875" s="116" t="str">
        <f t="shared" si="1537"/>
        <v xml:space="preserve"> </v>
      </c>
      <c r="P4875" s="117"/>
      <c r="Q4875" s="118"/>
      <c r="R4875" s="119" t="str">
        <f t="shared" si="1538"/>
        <v/>
      </c>
      <c r="S4875" s="133">
        <f>IFERROR(IF(M4875&lt;=0.005,IF(F4875="",L4875,0),IF(F4875&lt;&gt;"",0,IF(P4875="",0,IF(P4875="H",0,IF(Q4875&lt;Veriler!$G$2,L4875*Veriler!$G$2,L4875*Q4875)))))," ")</f>
        <v>0</v>
      </c>
      <c r="T4875" s="133">
        <f>IF(Veriler!T4875&lt;=0.1, S4875, IF(AND(Veriler!T4875&gt;0.1, F4875="", P4875="E"), IF(Q4875&gt;Veriler!$G$2, Q4875*S4875, IF(Q4875&lt;Veriler!$G$2, Veriler!$G$2*S4875, Q4875*S4875)), 0))</f>
        <v>0</v>
      </c>
      <c r="U4875" s="133" t="str">
        <f t="shared" si="1539"/>
        <v xml:space="preserve"> </v>
      </c>
      <c r="V4875" s="134" t="str">
        <f>IFERROR(IF(O4875="%10 sınırı aşılmıştır.",L4875-T4875,IFERROR(IF(F4875="",IF(S4875=1,0,IF(L4875-S4875=0,"",L4875-S4875)),IF(Veriler!M4875="",L4875,IF(L4875*Veriler!M4875=0,"",L4875*Veriler!M4875))),L4875)),0)</f>
        <v/>
      </c>
      <c r="W4875" s="146"/>
      <c r="X4875" s="146"/>
      <c r="Y4875" s="146"/>
    </row>
    <row r="4876" spans="1:25" s="99" customFormat="1" ht="54.75" customHeight="1" x14ac:dyDescent="0.25">
      <c r="A4876" s="96">
        <f t="shared" si="1540"/>
        <v>3592</v>
      </c>
      <c r="B4876" s="175"/>
      <c r="C4876" s="176"/>
      <c r="D4876" s="113"/>
      <c r="E4876" s="115"/>
      <c r="F4876" s="174"/>
      <c r="G4876" s="114" t="str">
        <f t="shared" si="1535"/>
        <v/>
      </c>
      <c r="H4876" s="115"/>
      <c r="I4876" s="115"/>
      <c r="J4876" s="115"/>
      <c r="K4876" s="115"/>
      <c r="L4876" s="133" t="str">
        <f t="shared" si="1536"/>
        <v/>
      </c>
      <c r="M4876" s="116" t="str">
        <f>IF(L4876="", "", L4876/Veriler!$X$1)</f>
        <v/>
      </c>
      <c r="N4876" s="116" t="str">
        <f>IF(F4876&lt;&gt;"", "İthal Girdi", IF(Veriler!T4876="", "", IF(Veriler!S4876="H", "%0,5 üzerindedir", IF(Veriler!T4876&gt;0.1, "%10 sınırı aşılmıştır.", "Uygun"))))</f>
        <v>%0,5 üzerindedir</v>
      </c>
      <c r="O4876" s="116" t="str">
        <f t="shared" si="1537"/>
        <v xml:space="preserve"> </v>
      </c>
      <c r="P4876" s="117"/>
      <c r="Q4876" s="118"/>
      <c r="R4876" s="119" t="str">
        <f t="shared" si="1538"/>
        <v/>
      </c>
      <c r="S4876" s="133">
        <f>IFERROR(IF(M4876&lt;=0.005,IF(F4876="",L4876,0),IF(F4876&lt;&gt;"",0,IF(P4876="",0,IF(P4876="H",0,IF(Q4876&lt;Veriler!$G$2,L4876*Veriler!$G$2,L4876*Q4876)))))," ")</f>
        <v>0</v>
      </c>
      <c r="T4876" s="133">
        <f>IF(Veriler!T4876&lt;=0.1, S4876, IF(AND(Veriler!T4876&gt;0.1, F4876="", P4876="E"), IF(Q4876&gt;Veriler!$G$2, Q4876*S4876, IF(Q4876&lt;Veriler!$G$2, Veriler!$G$2*S4876, Q4876*S4876)), 0))</f>
        <v>0</v>
      </c>
      <c r="U4876" s="133" t="str">
        <f t="shared" si="1539"/>
        <v xml:space="preserve"> </v>
      </c>
      <c r="V4876" s="134" t="str">
        <f>IFERROR(IF(O4876="%10 sınırı aşılmıştır.",L4876-T4876,IFERROR(IF(F4876="",IF(S4876=1,0,IF(L4876-S4876=0,"",L4876-S4876)),IF(Veriler!M4876="",L4876,IF(L4876*Veriler!M4876=0,"",L4876*Veriler!M4876))),L4876)),0)</f>
        <v/>
      </c>
      <c r="W4876" s="146"/>
      <c r="X4876" s="146"/>
      <c r="Y4876" s="146"/>
    </row>
    <row r="4877" spans="1:25" s="99" customFormat="1" ht="54.75" customHeight="1" x14ac:dyDescent="0.25">
      <c r="A4877" s="96">
        <f t="shared" si="1540"/>
        <v>3593</v>
      </c>
      <c r="B4877" s="175"/>
      <c r="C4877" s="176"/>
      <c r="D4877" s="113"/>
      <c r="E4877" s="115"/>
      <c r="F4877" s="174"/>
      <c r="G4877" s="114" t="str">
        <f t="shared" si="1535"/>
        <v/>
      </c>
      <c r="H4877" s="115"/>
      <c r="I4877" s="115"/>
      <c r="J4877" s="115"/>
      <c r="K4877" s="115"/>
      <c r="L4877" s="133" t="str">
        <f t="shared" si="1536"/>
        <v/>
      </c>
      <c r="M4877" s="116" t="str">
        <f>IF(L4877="", "", L4877/Veriler!$X$1)</f>
        <v/>
      </c>
      <c r="N4877" s="116" t="str">
        <f>IF(F4877&lt;&gt;"", "İthal Girdi", IF(Veriler!T4877="", "", IF(Veriler!S4877="H", "%0,5 üzerindedir", IF(Veriler!T4877&gt;0.1, "%10 sınırı aşılmıştır.", "Uygun"))))</f>
        <v>%0,5 üzerindedir</v>
      </c>
      <c r="O4877" s="116" t="str">
        <f t="shared" si="1537"/>
        <v xml:space="preserve"> </v>
      </c>
      <c r="P4877" s="117"/>
      <c r="Q4877" s="118"/>
      <c r="R4877" s="119" t="str">
        <f t="shared" si="1538"/>
        <v/>
      </c>
      <c r="S4877" s="133">
        <f>IFERROR(IF(M4877&lt;=0.005,IF(F4877="",L4877,0),IF(F4877&lt;&gt;"",0,IF(P4877="",0,IF(P4877="H",0,IF(Q4877&lt;Veriler!$G$2,L4877*Veriler!$G$2,L4877*Q4877)))))," ")</f>
        <v>0</v>
      </c>
      <c r="T4877" s="133">
        <f>IF(Veriler!T4877&lt;=0.1, S4877, IF(AND(Veriler!T4877&gt;0.1, F4877="", P4877="E"), IF(Q4877&gt;Veriler!$G$2, Q4877*S4877, IF(Q4877&lt;Veriler!$G$2, Veriler!$G$2*S4877, Q4877*S4877)), 0))</f>
        <v>0</v>
      </c>
      <c r="U4877" s="133" t="str">
        <f t="shared" si="1539"/>
        <v xml:space="preserve"> </v>
      </c>
      <c r="V4877" s="134" t="str">
        <f>IFERROR(IF(O4877="%10 sınırı aşılmıştır.",L4877-T4877,IFERROR(IF(F4877="",IF(S4877=1,0,IF(L4877-S4877=0,"",L4877-S4877)),IF(Veriler!M4877="",L4877,IF(L4877*Veriler!M4877=0,"",L4877*Veriler!M4877))),L4877)),0)</f>
        <v/>
      </c>
      <c r="W4877" s="146"/>
      <c r="X4877" s="146"/>
      <c r="Y4877" s="146"/>
    </row>
    <row r="4878" spans="1:25" s="99" customFormat="1" ht="54.75" customHeight="1" x14ac:dyDescent="0.25">
      <c r="A4878" s="96">
        <f t="shared" si="1540"/>
        <v>3594</v>
      </c>
      <c r="B4878" s="175"/>
      <c r="C4878" s="176"/>
      <c r="D4878" s="113"/>
      <c r="E4878" s="115"/>
      <c r="F4878" s="174"/>
      <c r="G4878" s="114" t="str">
        <f t="shared" si="1535"/>
        <v/>
      </c>
      <c r="H4878" s="115"/>
      <c r="I4878" s="115"/>
      <c r="J4878" s="115"/>
      <c r="K4878" s="115"/>
      <c r="L4878" s="133" t="str">
        <f t="shared" si="1536"/>
        <v/>
      </c>
      <c r="M4878" s="116" t="str">
        <f>IF(L4878="", "", L4878/Veriler!$X$1)</f>
        <v/>
      </c>
      <c r="N4878" s="116" t="str">
        <f>IF(F4878&lt;&gt;"", "İthal Girdi", IF(Veriler!T4878="", "", IF(Veriler!S4878="H", "%0,5 üzerindedir", IF(Veriler!T4878&gt;0.1, "%10 sınırı aşılmıştır.", "Uygun"))))</f>
        <v>%0,5 üzerindedir</v>
      </c>
      <c r="O4878" s="116" t="str">
        <f t="shared" si="1537"/>
        <v xml:space="preserve"> </v>
      </c>
      <c r="P4878" s="117"/>
      <c r="Q4878" s="118"/>
      <c r="R4878" s="119" t="str">
        <f t="shared" si="1538"/>
        <v/>
      </c>
      <c r="S4878" s="133">
        <f>IFERROR(IF(M4878&lt;=0.005,IF(F4878="",L4878,0),IF(F4878&lt;&gt;"",0,IF(P4878="",0,IF(P4878="H",0,IF(Q4878&lt;Veriler!$G$2,L4878*Veriler!$G$2,L4878*Q4878)))))," ")</f>
        <v>0</v>
      </c>
      <c r="T4878" s="133">
        <f>IF(Veriler!T4878&lt;=0.1, S4878, IF(AND(Veriler!T4878&gt;0.1, F4878="", P4878="E"), IF(Q4878&gt;Veriler!$G$2, Q4878*S4878, IF(Q4878&lt;Veriler!$G$2, Veriler!$G$2*S4878, Q4878*S4878)), 0))</f>
        <v>0</v>
      </c>
      <c r="U4878" s="133" t="str">
        <f t="shared" si="1539"/>
        <v xml:space="preserve"> </v>
      </c>
      <c r="V4878" s="134" t="str">
        <f>IFERROR(IF(O4878="%10 sınırı aşılmıştır.",L4878-T4878,IFERROR(IF(F4878="",IF(S4878=1,0,IF(L4878-S4878=0,"",L4878-S4878)),IF(Veriler!M4878="",L4878,IF(L4878*Veriler!M4878=0,"",L4878*Veriler!M4878))),L4878)),0)</f>
        <v/>
      </c>
      <c r="W4878" s="146"/>
      <c r="X4878" s="146"/>
      <c r="Y4878" s="146"/>
    </row>
    <row r="4879" spans="1:25" s="99" customFormat="1" ht="54.75" customHeight="1" x14ac:dyDescent="0.25">
      <c r="A4879" s="96">
        <f t="shared" si="1540"/>
        <v>3595</v>
      </c>
      <c r="B4879" s="175"/>
      <c r="C4879" s="176"/>
      <c r="D4879" s="113"/>
      <c r="E4879" s="115"/>
      <c r="F4879" s="174"/>
      <c r="G4879" s="114" t="str">
        <f t="shared" si="1535"/>
        <v/>
      </c>
      <c r="H4879" s="115"/>
      <c r="I4879" s="115"/>
      <c r="J4879" s="115"/>
      <c r="K4879" s="115"/>
      <c r="L4879" s="133" t="str">
        <f t="shared" si="1536"/>
        <v/>
      </c>
      <c r="M4879" s="116" t="str">
        <f>IF(L4879="", "", L4879/Veriler!$X$1)</f>
        <v/>
      </c>
      <c r="N4879" s="116" t="str">
        <f>IF(F4879&lt;&gt;"", "İthal Girdi", IF(Veriler!T4879="", "", IF(Veriler!S4879="H", "%0,5 üzerindedir", IF(Veriler!T4879&gt;0.1, "%10 sınırı aşılmıştır.", "Uygun"))))</f>
        <v>%0,5 üzerindedir</v>
      </c>
      <c r="O4879" s="116" t="str">
        <f t="shared" si="1537"/>
        <v xml:space="preserve"> </v>
      </c>
      <c r="P4879" s="117"/>
      <c r="Q4879" s="118"/>
      <c r="R4879" s="119" t="str">
        <f t="shared" si="1538"/>
        <v/>
      </c>
      <c r="S4879" s="133">
        <f>IFERROR(IF(M4879&lt;=0.005,IF(F4879="",L4879,0),IF(F4879&lt;&gt;"",0,IF(P4879="",0,IF(P4879="H",0,IF(Q4879&lt;Veriler!$G$2,L4879*Veriler!$G$2,L4879*Q4879)))))," ")</f>
        <v>0</v>
      </c>
      <c r="T4879" s="133">
        <f>IF(Veriler!T4879&lt;=0.1, S4879, IF(AND(Veriler!T4879&gt;0.1, F4879="", P4879="E"), IF(Q4879&gt;Veriler!$G$2, Q4879*S4879, IF(Q4879&lt;Veriler!$G$2, Veriler!$G$2*S4879, Q4879*S4879)), 0))</f>
        <v>0</v>
      </c>
      <c r="U4879" s="133" t="str">
        <f t="shared" si="1539"/>
        <v xml:space="preserve"> </v>
      </c>
      <c r="V4879" s="134" t="str">
        <f>IFERROR(IF(O4879="%10 sınırı aşılmıştır.",L4879-T4879,IFERROR(IF(F4879="",IF(S4879=1,0,IF(L4879-S4879=0,"",L4879-S4879)),IF(Veriler!M4879="",L4879,IF(L4879*Veriler!M4879=0,"",L4879*Veriler!M4879))),L4879)),0)</f>
        <v/>
      </c>
      <c r="W4879" s="146"/>
      <c r="X4879" s="146"/>
      <c r="Y4879" s="146"/>
    </row>
    <row r="4880" spans="1:25" s="99" customFormat="1" ht="54.75" customHeight="1" x14ac:dyDescent="0.25">
      <c r="A4880" s="96">
        <f t="shared" si="1540"/>
        <v>3596</v>
      </c>
      <c r="B4880" s="175"/>
      <c r="C4880" s="176"/>
      <c r="D4880" s="113"/>
      <c r="E4880" s="115"/>
      <c r="F4880" s="174"/>
      <c r="G4880" s="114" t="str">
        <f t="shared" si="1535"/>
        <v/>
      </c>
      <c r="H4880" s="115"/>
      <c r="I4880" s="115"/>
      <c r="J4880" s="115"/>
      <c r="K4880" s="115"/>
      <c r="L4880" s="133" t="str">
        <f t="shared" si="1536"/>
        <v/>
      </c>
      <c r="M4880" s="116" t="str">
        <f>IF(L4880="", "", L4880/Veriler!$X$1)</f>
        <v/>
      </c>
      <c r="N4880" s="116" t="str">
        <f>IF(F4880&lt;&gt;"", "İthal Girdi", IF(Veriler!T4880="", "", IF(Veriler!S4880="H", "%0,5 üzerindedir", IF(Veriler!T4880&gt;0.1, "%10 sınırı aşılmıştır.", "Uygun"))))</f>
        <v>%0,5 üzerindedir</v>
      </c>
      <c r="O4880" s="116" t="str">
        <f t="shared" si="1537"/>
        <v xml:space="preserve"> </v>
      </c>
      <c r="P4880" s="117"/>
      <c r="Q4880" s="118"/>
      <c r="R4880" s="119" t="str">
        <f t="shared" si="1538"/>
        <v/>
      </c>
      <c r="S4880" s="133">
        <f>IFERROR(IF(M4880&lt;=0.005,IF(F4880="",L4880,0),IF(F4880&lt;&gt;"",0,IF(P4880="",0,IF(P4880="H",0,IF(Q4880&lt;Veriler!$G$2,L4880*Veriler!$G$2,L4880*Q4880)))))," ")</f>
        <v>0</v>
      </c>
      <c r="T4880" s="133">
        <f>IF(Veriler!T4880&lt;=0.1, S4880, IF(AND(Veriler!T4880&gt;0.1, F4880="", P4880="E"), IF(Q4880&gt;Veriler!$G$2, Q4880*S4880, IF(Q4880&lt;Veriler!$G$2, Veriler!$G$2*S4880, Q4880*S4880)), 0))</f>
        <v>0</v>
      </c>
      <c r="U4880" s="133" t="str">
        <f t="shared" si="1539"/>
        <v xml:space="preserve"> </v>
      </c>
      <c r="V4880" s="134" t="str">
        <f>IFERROR(IF(O4880="%10 sınırı aşılmıştır.",L4880-T4880,IFERROR(IF(F4880="",IF(S4880=1,0,IF(L4880-S4880=0,"",L4880-S4880)),IF(Veriler!M4880="",L4880,IF(L4880*Veriler!M4880=0,"",L4880*Veriler!M4880))),L4880)),0)</f>
        <v/>
      </c>
      <c r="W4880" s="146"/>
      <c r="X4880" s="146"/>
      <c r="Y4880" s="146"/>
    </row>
    <row r="4881" spans="1:25" s="99" customFormat="1" ht="54.75" customHeight="1" x14ac:dyDescent="0.25">
      <c r="A4881" s="96">
        <f t="shared" si="1540"/>
        <v>3597</v>
      </c>
      <c r="B4881" s="175"/>
      <c r="C4881" s="176"/>
      <c r="D4881" s="113"/>
      <c r="E4881" s="115"/>
      <c r="F4881" s="174"/>
      <c r="G4881" s="114" t="str">
        <f t="shared" si="1535"/>
        <v/>
      </c>
      <c r="H4881" s="115"/>
      <c r="I4881" s="115"/>
      <c r="J4881" s="115"/>
      <c r="K4881" s="115"/>
      <c r="L4881" s="133" t="str">
        <f t="shared" si="1536"/>
        <v/>
      </c>
      <c r="M4881" s="116" t="str">
        <f>IF(L4881="", "", L4881/Veriler!$X$1)</f>
        <v/>
      </c>
      <c r="N4881" s="116" t="str">
        <f>IF(F4881&lt;&gt;"", "İthal Girdi", IF(Veriler!T4881="", "", IF(Veriler!S4881="H", "%0,5 üzerindedir", IF(Veriler!T4881&gt;0.1, "%10 sınırı aşılmıştır.", "Uygun"))))</f>
        <v>%0,5 üzerindedir</v>
      </c>
      <c r="O4881" s="116" t="str">
        <f t="shared" si="1537"/>
        <v xml:space="preserve"> </v>
      </c>
      <c r="P4881" s="117"/>
      <c r="Q4881" s="118"/>
      <c r="R4881" s="119" t="str">
        <f t="shared" si="1538"/>
        <v/>
      </c>
      <c r="S4881" s="133">
        <f>IFERROR(IF(M4881&lt;=0.005,IF(F4881="",L4881,0),IF(F4881&lt;&gt;"",0,IF(P4881="",0,IF(P4881="H",0,IF(Q4881&lt;Veriler!$G$2,L4881*Veriler!$G$2,L4881*Q4881)))))," ")</f>
        <v>0</v>
      </c>
      <c r="T4881" s="133">
        <f>IF(Veriler!T4881&lt;=0.1, S4881, IF(AND(Veriler!T4881&gt;0.1, F4881="", P4881="E"), IF(Q4881&gt;Veriler!$G$2, Q4881*S4881, IF(Q4881&lt;Veriler!$G$2, Veriler!$G$2*S4881, Q4881*S4881)), 0))</f>
        <v>0</v>
      </c>
      <c r="U4881" s="133" t="str">
        <f t="shared" si="1539"/>
        <v xml:space="preserve"> </v>
      </c>
      <c r="V4881" s="134" t="str">
        <f>IFERROR(IF(O4881="%10 sınırı aşılmıştır.",L4881-T4881,IFERROR(IF(F4881="",IF(S4881=1,0,IF(L4881-S4881=0,"",L4881-S4881)),IF(Veriler!M4881="",L4881,IF(L4881*Veriler!M4881=0,"",L4881*Veriler!M4881))),L4881)),0)</f>
        <v/>
      </c>
      <c r="W4881" s="146"/>
      <c r="X4881" s="146"/>
      <c r="Y4881" s="146"/>
    </row>
    <row r="4882" spans="1:25" s="99" customFormat="1" ht="54.75" customHeight="1" x14ac:dyDescent="0.25">
      <c r="A4882" s="96">
        <f t="shared" si="1540"/>
        <v>3598</v>
      </c>
      <c r="B4882" s="175"/>
      <c r="C4882" s="176"/>
      <c r="D4882" s="113"/>
      <c r="E4882" s="115"/>
      <c r="F4882" s="174"/>
      <c r="G4882" s="114" t="str">
        <f t="shared" si="1535"/>
        <v/>
      </c>
      <c r="H4882" s="115"/>
      <c r="I4882" s="115"/>
      <c r="J4882" s="115"/>
      <c r="K4882" s="115"/>
      <c r="L4882" s="133" t="str">
        <f t="shared" si="1536"/>
        <v/>
      </c>
      <c r="M4882" s="116" t="str">
        <f>IF(L4882="", "", L4882/Veriler!$X$1)</f>
        <v/>
      </c>
      <c r="N4882" s="116" t="str">
        <f>IF(F4882&lt;&gt;"", "İthal Girdi", IF(Veriler!T4882="", "", IF(Veriler!S4882="H", "%0,5 üzerindedir", IF(Veriler!T4882&gt;0.1, "%10 sınırı aşılmıştır.", "Uygun"))))</f>
        <v>%0,5 üzerindedir</v>
      </c>
      <c r="O4882" s="116" t="str">
        <f t="shared" si="1537"/>
        <v xml:space="preserve"> </v>
      </c>
      <c r="P4882" s="117"/>
      <c r="Q4882" s="118"/>
      <c r="R4882" s="119" t="str">
        <f t="shared" si="1538"/>
        <v/>
      </c>
      <c r="S4882" s="133">
        <f>IFERROR(IF(M4882&lt;=0.005,IF(F4882="",L4882,0),IF(F4882&lt;&gt;"",0,IF(P4882="",0,IF(P4882="H",0,IF(Q4882&lt;Veriler!$G$2,L4882*Veriler!$G$2,L4882*Q4882)))))," ")</f>
        <v>0</v>
      </c>
      <c r="T4882" s="133">
        <f>IF(Veriler!T4882&lt;=0.1, S4882, IF(AND(Veriler!T4882&gt;0.1, F4882="", P4882="E"), IF(Q4882&gt;Veriler!$G$2, Q4882*S4882, IF(Q4882&lt;Veriler!$G$2, Veriler!$G$2*S4882, Q4882*S4882)), 0))</f>
        <v>0</v>
      </c>
      <c r="U4882" s="133" t="str">
        <f t="shared" si="1539"/>
        <v xml:space="preserve"> </v>
      </c>
      <c r="V4882" s="134" t="str">
        <f>IFERROR(IF(O4882="%10 sınırı aşılmıştır.",L4882-T4882,IFERROR(IF(F4882="",IF(S4882=1,0,IF(L4882-S4882=0,"",L4882-S4882)),IF(Veriler!M4882="",L4882,IF(L4882*Veriler!M4882=0,"",L4882*Veriler!M4882))),L4882)),0)</f>
        <v/>
      </c>
      <c r="W4882" s="146"/>
      <c r="X4882" s="146"/>
      <c r="Y4882" s="146"/>
    </row>
    <row r="4883" spans="1:25" s="99" customFormat="1" ht="36" hidden="1" customHeight="1" x14ac:dyDescent="0.25">
      <c r="A4883" s="101"/>
      <c r="B4883" s="191" t="s">
        <v>16</v>
      </c>
      <c r="C4883" s="176"/>
      <c r="D4883" s="120"/>
      <c r="E4883" s="171"/>
      <c r="F4883" s="172"/>
      <c r="G4883" s="121"/>
      <c r="H4883" s="115"/>
      <c r="I4883" s="115"/>
      <c r="J4883" s="115"/>
      <c r="K4883" s="115"/>
      <c r="L4883" s="121"/>
      <c r="M4883" s="121"/>
      <c r="N4883" s="121"/>
      <c r="O4883" s="121"/>
      <c r="P4883" s="120"/>
      <c r="Q4883" s="120"/>
      <c r="R4883" s="183"/>
      <c r="S4883" s="184"/>
      <c r="T4883" s="121"/>
      <c r="U4883" s="121"/>
      <c r="V4883" s="121"/>
      <c r="W4883" s="146"/>
      <c r="X4883" s="146"/>
      <c r="Y4883" s="146"/>
    </row>
    <row r="4884" spans="1:25" s="99" customFormat="1" ht="54.75" customHeight="1" x14ac:dyDescent="0.25">
      <c r="A4884" s="96">
        <f>A4882+1</f>
        <v>3599</v>
      </c>
      <c r="B4884" s="175"/>
      <c r="C4884" s="176"/>
      <c r="D4884" s="113"/>
      <c r="E4884" s="115"/>
      <c r="F4884" s="174"/>
      <c r="G4884" s="114" t="str">
        <f t="shared" ref="G4884:G4897" si="1541">IF(AND(F4884&lt;&gt;"",V4884&lt;&gt;"",L4884&lt;&gt;0),V4884/L4884,"")</f>
        <v/>
      </c>
      <c r="H4884" s="115"/>
      <c r="I4884" s="115"/>
      <c r="J4884" s="115"/>
      <c r="K4884" s="115"/>
      <c r="L4884" s="133" t="str">
        <f t="shared" ref="L4884:L4897" si="1542">IF(AND(H4884&lt;&gt;0, J4884&lt;&gt;0, K4884&lt;&gt;0), H4884*J4884*K4884, "")</f>
        <v/>
      </c>
      <c r="M4884" s="116" t="str">
        <f>IF(L4884="", "", L4884/Veriler!$X$1)</f>
        <v/>
      </c>
      <c r="N4884" s="116" t="str">
        <f>IF(F4884&lt;&gt;"", "İthal Girdi", IF(Veriler!T4884="", "", IF(Veriler!S4884="H", "%0,5 üzerindedir", IF(Veriler!T4884&gt;0.1, "%10 sınırı aşılmıştır.", "Uygun"))))</f>
        <v>%0,5 üzerindedir</v>
      </c>
      <c r="O4884" s="116" t="str">
        <f t="shared" ref="O4884:O4897" si="1543">IF(M4884=""," ",N4884)</f>
        <v xml:space="preserve"> </v>
      </c>
      <c r="P4884" s="117"/>
      <c r="Q4884" s="118"/>
      <c r="R4884" s="119" t="str">
        <f t="shared" ref="R4884:R4897" si="1544">IFERROR(IF(AND(T4884&lt;&gt;"",L4884&lt;&gt;"",L4884&lt;&gt;0,T4884&lt;&gt;0),T4884/L4884,"")," ")</f>
        <v/>
      </c>
      <c r="S4884" s="133">
        <f>IFERROR(IF(M4884&lt;=0.005,IF(F4884="",L4884,0),IF(F4884&lt;&gt;"",0,IF(P4884="",0,IF(P4884="H",0,IF(Q4884&lt;Veriler!$G$2,L4884*Veriler!$G$2,L4884*Q4884)))))," ")</f>
        <v>0</v>
      </c>
      <c r="T4884" s="133">
        <f>IF(Veriler!T4884&lt;=0.1, S4884, IF(AND(Veriler!T4884&gt;0.1, F4884="", P4884="E"), IF(Q4884&gt;Veriler!$G$2, Q4884*S4884, IF(Q4884&lt;Veriler!$G$2, Veriler!$G$2*S4884, Q4884*S4884)), 0))</f>
        <v>0</v>
      </c>
      <c r="U4884" s="133" t="str">
        <f t="shared" ref="U4884:U4897" si="1545">IF(T4884=0," ",T4884)</f>
        <v xml:space="preserve"> </v>
      </c>
      <c r="V4884" s="134" t="str">
        <f>IFERROR(IF(O4884="%10 sınırı aşılmıştır.",L4884-T4884,IFERROR(IF(F4884="",IF(S4884=1,0,IF(L4884-S4884=0,"",L4884-S4884)),IF(Veriler!M4884="",L4884,IF(L4884*Veriler!M4884=0,"",L4884*Veriler!M4884))),L4884)),0)</f>
        <v/>
      </c>
      <c r="W4884" s="146"/>
      <c r="X4884" s="146"/>
      <c r="Y4884" s="146"/>
    </row>
    <row r="4885" spans="1:25" s="99" customFormat="1" ht="54.75" customHeight="1" x14ac:dyDescent="0.25">
      <c r="A4885" s="96">
        <f t="shared" ref="A4885:A4897" si="1546">A4884+1</f>
        <v>3600</v>
      </c>
      <c r="B4885" s="175"/>
      <c r="C4885" s="176"/>
      <c r="D4885" s="113"/>
      <c r="E4885" s="115"/>
      <c r="F4885" s="174"/>
      <c r="G4885" s="114" t="str">
        <f t="shared" si="1541"/>
        <v/>
      </c>
      <c r="H4885" s="115"/>
      <c r="I4885" s="115"/>
      <c r="J4885" s="115"/>
      <c r="K4885" s="115"/>
      <c r="L4885" s="133" t="str">
        <f t="shared" si="1542"/>
        <v/>
      </c>
      <c r="M4885" s="116" t="str">
        <f>IF(L4885="", "", L4885/Veriler!$X$1)</f>
        <v/>
      </c>
      <c r="N4885" s="116" t="str">
        <f>IF(F4885&lt;&gt;"", "İthal Girdi", IF(Veriler!T4885="", "", IF(Veriler!S4885="H", "%0,5 üzerindedir", IF(Veriler!T4885&gt;0.1, "%10 sınırı aşılmıştır.", "Uygun"))))</f>
        <v>%0,5 üzerindedir</v>
      </c>
      <c r="O4885" s="116" t="str">
        <f t="shared" si="1543"/>
        <v xml:space="preserve"> </v>
      </c>
      <c r="P4885" s="117"/>
      <c r="Q4885" s="118"/>
      <c r="R4885" s="119" t="str">
        <f t="shared" si="1544"/>
        <v/>
      </c>
      <c r="S4885" s="133">
        <f>IFERROR(IF(M4885&lt;=0.005,IF(F4885="",L4885,0),IF(F4885&lt;&gt;"",0,IF(P4885="",0,IF(P4885="H",0,IF(Q4885&lt;Veriler!$G$2,L4885*Veriler!$G$2,L4885*Q4885)))))," ")</f>
        <v>0</v>
      </c>
      <c r="T4885" s="133">
        <f>IF(Veriler!T4885&lt;=0.1, S4885, IF(AND(Veriler!T4885&gt;0.1, F4885="", P4885="E"), IF(Q4885&gt;Veriler!$G$2, Q4885*S4885, IF(Q4885&lt;Veriler!$G$2, Veriler!$G$2*S4885, Q4885*S4885)), 0))</f>
        <v>0</v>
      </c>
      <c r="U4885" s="133" t="str">
        <f t="shared" si="1545"/>
        <v xml:space="preserve"> </v>
      </c>
      <c r="V4885" s="134" t="str">
        <f>IFERROR(IF(O4885="%10 sınırı aşılmıştır.",L4885-T4885,IFERROR(IF(F4885="",IF(S4885=1,0,IF(L4885-S4885=0,"",L4885-S4885)),IF(Veriler!M4885="",L4885,IF(L4885*Veriler!M4885=0,"",L4885*Veriler!M4885))),L4885)),0)</f>
        <v/>
      </c>
      <c r="W4885" s="146"/>
      <c r="X4885" s="146"/>
      <c r="Y4885" s="146"/>
    </row>
    <row r="4886" spans="1:25" s="99" customFormat="1" ht="54.75" customHeight="1" x14ac:dyDescent="0.25">
      <c r="A4886" s="96">
        <f t="shared" si="1546"/>
        <v>3601</v>
      </c>
      <c r="B4886" s="175"/>
      <c r="C4886" s="176"/>
      <c r="D4886" s="113"/>
      <c r="E4886" s="115"/>
      <c r="F4886" s="174"/>
      <c r="G4886" s="114" t="str">
        <f t="shared" si="1541"/>
        <v/>
      </c>
      <c r="H4886" s="115"/>
      <c r="I4886" s="115"/>
      <c r="J4886" s="115"/>
      <c r="K4886" s="115"/>
      <c r="L4886" s="133" t="str">
        <f t="shared" si="1542"/>
        <v/>
      </c>
      <c r="M4886" s="116" t="str">
        <f>IF(L4886="", "", L4886/Veriler!$X$1)</f>
        <v/>
      </c>
      <c r="N4886" s="116" t="str">
        <f>IF(F4886&lt;&gt;"", "İthal Girdi", IF(Veriler!T4886="", "", IF(Veriler!S4886="H", "%0,5 üzerindedir", IF(Veriler!T4886&gt;0.1, "%10 sınırı aşılmıştır.", "Uygun"))))</f>
        <v>%0,5 üzerindedir</v>
      </c>
      <c r="O4886" s="116" t="str">
        <f t="shared" si="1543"/>
        <v xml:space="preserve"> </v>
      </c>
      <c r="P4886" s="117"/>
      <c r="Q4886" s="118"/>
      <c r="R4886" s="119" t="str">
        <f t="shared" si="1544"/>
        <v/>
      </c>
      <c r="S4886" s="133">
        <f>IFERROR(IF(M4886&lt;=0.005,IF(F4886="",L4886,0),IF(F4886&lt;&gt;"",0,IF(P4886="",0,IF(P4886="H",0,IF(Q4886&lt;Veriler!$G$2,L4886*Veriler!$G$2,L4886*Q4886)))))," ")</f>
        <v>0</v>
      </c>
      <c r="T4886" s="133">
        <f>IF(Veriler!T4886&lt;=0.1, S4886, IF(AND(Veriler!T4886&gt;0.1, F4886="", P4886="E"), IF(Q4886&gt;Veriler!$G$2, Q4886*S4886, IF(Q4886&lt;Veriler!$G$2, Veriler!$G$2*S4886, Q4886*S4886)), 0))</f>
        <v>0</v>
      </c>
      <c r="U4886" s="133" t="str">
        <f t="shared" si="1545"/>
        <v xml:space="preserve"> </v>
      </c>
      <c r="V4886" s="134" t="str">
        <f>IFERROR(IF(O4886="%10 sınırı aşılmıştır.",L4886-T4886,IFERROR(IF(F4886="",IF(S4886=1,0,IF(L4886-S4886=0,"",L4886-S4886)),IF(Veriler!M4886="",L4886,IF(L4886*Veriler!M4886=0,"",L4886*Veriler!M4886))),L4886)),0)</f>
        <v/>
      </c>
      <c r="W4886" s="146"/>
      <c r="X4886" s="146"/>
      <c r="Y4886" s="146"/>
    </row>
    <row r="4887" spans="1:25" s="99" customFormat="1" ht="54.75" customHeight="1" x14ac:dyDescent="0.25">
      <c r="A4887" s="96">
        <f t="shared" si="1546"/>
        <v>3602</v>
      </c>
      <c r="B4887" s="175"/>
      <c r="C4887" s="176"/>
      <c r="D4887" s="113"/>
      <c r="E4887" s="115"/>
      <c r="F4887" s="174"/>
      <c r="G4887" s="114" t="str">
        <f t="shared" si="1541"/>
        <v/>
      </c>
      <c r="H4887" s="115"/>
      <c r="I4887" s="115"/>
      <c r="J4887" s="115"/>
      <c r="K4887" s="115"/>
      <c r="L4887" s="133" t="str">
        <f t="shared" si="1542"/>
        <v/>
      </c>
      <c r="M4887" s="116" t="str">
        <f>IF(L4887="", "", L4887/Veriler!$X$1)</f>
        <v/>
      </c>
      <c r="N4887" s="116" t="str">
        <f>IF(F4887&lt;&gt;"", "İthal Girdi", IF(Veriler!T4887="", "", IF(Veriler!S4887="H", "%0,5 üzerindedir", IF(Veriler!T4887&gt;0.1, "%10 sınırı aşılmıştır.", "Uygun"))))</f>
        <v>%0,5 üzerindedir</v>
      </c>
      <c r="O4887" s="116" t="str">
        <f t="shared" si="1543"/>
        <v xml:space="preserve"> </v>
      </c>
      <c r="P4887" s="117"/>
      <c r="Q4887" s="118"/>
      <c r="R4887" s="119" t="str">
        <f t="shared" si="1544"/>
        <v/>
      </c>
      <c r="S4887" s="133">
        <f>IFERROR(IF(M4887&lt;=0.005,IF(F4887="",L4887,0),IF(F4887&lt;&gt;"",0,IF(P4887="",0,IF(P4887="H",0,IF(Q4887&lt;Veriler!$G$2,L4887*Veriler!$G$2,L4887*Q4887)))))," ")</f>
        <v>0</v>
      </c>
      <c r="T4887" s="133">
        <f>IF(Veriler!T4887&lt;=0.1, S4887, IF(AND(Veriler!T4887&gt;0.1, F4887="", P4887="E"), IF(Q4887&gt;Veriler!$G$2, Q4887*S4887, IF(Q4887&lt;Veriler!$G$2, Veriler!$G$2*S4887, Q4887*S4887)), 0))</f>
        <v>0</v>
      </c>
      <c r="U4887" s="133" t="str">
        <f t="shared" si="1545"/>
        <v xml:space="preserve"> </v>
      </c>
      <c r="V4887" s="134" t="str">
        <f>IFERROR(IF(O4887="%10 sınırı aşılmıştır.",L4887-T4887,IFERROR(IF(F4887="",IF(S4887=1,0,IF(L4887-S4887=0,"",L4887-S4887)),IF(Veriler!M4887="",L4887,IF(L4887*Veriler!M4887=0,"",L4887*Veriler!M4887))),L4887)),0)</f>
        <v/>
      </c>
      <c r="W4887" s="146"/>
      <c r="X4887" s="146"/>
      <c r="Y4887" s="146"/>
    </row>
    <row r="4888" spans="1:25" s="99" customFormat="1" ht="54.75" customHeight="1" x14ac:dyDescent="0.25">
      <c r="A4888" s="96">
        <f t="shared" si="1546"/>
        <v>3603</v>
      </c>
      <c r="B4888" s="175"/>
      <c r="C4888" s="176"/>
      <c r="D4888" s="113"/>
      <c r="E4888" s="115"/>
      <c r="F4888" s="174"/>
      <c r="G4888" s="114" t="str">
        <f t="shared" si="1541"/>
        <v/>
      </c>
      <c r="H4888" s="115"/>
      <c r="I4888" s="115"/>
      <c r="J4888" s="115"/>
      <c r="K4888" s="115"/>
      <c r="L4888" s="133" t="str">
        <f t="shared" si="1542"/>
        <v/>
      </c>
      <c r="M4888" s="116" t="str">
        <f>IF(L4888="", "", L4888/Veriler!$X$1)</f>
        <v/>
      </c>
      <c r="N4888" s="116" t="str">
        <f>IF(F4888&lt;&gt;"", "İthal Girdi", IF(Veriler!T4888="", "", IF(Veriler!S4888="H", "%0,5 üzerindedir", IF(Veriler!T4888&gt;0.1, "%10 sınırı aşılmıştır.", "Uygun"))))</f>
        <v>%0,5 üzerindedir</v>
      </c>
      <c r="O4888" s="116" t="str">
        <f t="shared" si="1543"/>
        <v xml:space="preserve"> </v>
      </c>
      <c r="P4888" s="117"/>
      <c r="Q4888" s="118"/>
      <c r="R4888" s="119" t="str">
        <f t="shared" si="1544"/>
        <v/>
      </c>
      <c r="S4888" s="133">
        <f>IFERROR(IF(M4888&lt;=0.005,IF(F4888="",L4888,0),IF(F4888&lt;&gt;"",0,IF(P4888="",0,IF(P4888="H",0,IF(Q4888&lt;Veriler!$G$2,L4888*Veriler!$G$2,L4888*Q4888)))))," ")</f>
        <v>0</v>
      </c>
      <c r="T4888" s="133">
        <f>IF(Veriler!T4888&lt;=0.1, S4888, IF(AND(Veriler!T4888&gt;0.1, F4888="", P4888="E"), IF(Q4888&gt;Veriler!$G$2, Q4888*S4888, IF(Q4888&lt;Veriler!$G$2, Veriler!$G$2*S4888, Q4888*S4888)), 0))</f>
        <v>0</v>
      </c>
      <c r="U4888" s="133" t="str">
        <f t="shared" si="1545"/>
        <v xml:space="preserve"> </v>
      </c>
      <c r="V4888" s="134" t="str">
        <f>IFERROR(IF(O4888="%10 sınırı aşılmıştır.",L4888-T4888,IFERROR(IF(F4888="",IF(S4888=1,0,IF(L4888-S4888=0,"",L4888-S4888)),IF(Veriler!M4888="",L4888,IF(L4888*Veriler!M4888=0,"",L4888*Veriler!M4888))),L4888)),0)</f>
        <v/>
      </c>
      <c r="W4888" s="146"/>
      <c r="X4888" s="146"/>
      <c r="Y4888" s="146"/>
    </row>
    <row r="4889" spans="1:25" s="99" customFormat="1" ht="54.75" customHeight="1" x14ac:dyDescent="0.25">
      <c r="A4889" s="96">
        <f t="shared" si="1546"/>
        <v>3604</v>
      </c>
      <c r="B4889" s="175"/>
      <c r="C4889" s="176"/>
      <c r="D4889" s="113"/>
      <c r="E4889" s="115"/>
      <c r="F4889" s="174"/>
      <c r="G4889" s="114" t="str">
        <f t="shared" si="1541"/>
        <v/>
      </c>
      <c r="H4889" s="115"/>
      <c r="I4889" s="115"/>
      <c r="J4889" s="115"/>
      <c r="K4889" s="115"/>
      <c r="L4889" s="133" t="str">
        <f t="shared" si="1542"/>
        <v/>
      </c>
      <c r="M4889" s="116" t="str">
        <f>IF(L4889="", "", L4889/Veriler!$X$1)</f>
        <v/>
      </c>
      <c r="N4889" s="116" t="str">
        <f>IF(F4889&lt;&gt;"", "İthal Girdi", IF(Veriler!T4889="", "", IF(Veriler!S4889="H", "%0,5 üzerindedir", IF(Veriler!T4889&gt;0.1, "%10 sınırı aşılmıştır.", "Uygun"))))</f>
        <v>%0,5 üzerindedir</v>
      </c>
      <c r="O4889" s="116" t="str">
        <f t="shared" si="1543"/>
        <v xml:space="preserve"> </v>
      </c>
      <c r="P4889" s="117"/>
      <c r="Q4889" s="118"/>
      <c r="R4889" s="119" t="str">
        <f t="shared" si="1544"/>
        <v/>
      </c>
      <c r="S4889" s="133">
        <f>IFERROR(IF(M4889&lt;=0.005,IF(F4889="",L4889,0),IF(F4889&lt;&gt;"",0,IF(P4889="",0,IF(P4889="H",0,IF(Q4889&lt;Veriler!$G$2,L4889*Veriler!$G$2,L4889*Q4889)))))," ")</f>
        <v>0</v>
      </c>
      <c r="T4889" s="133">
        <f>IF(Veriler!T4889&lt;=0.1, S4889, IF(AND(Veriler!T4889&gt;0.1, F4889="", P4889="E"), IF(Q4889&gt;Veriler!$G$2, Q4889*S4889, IF(Q4889&lt;Veriler!$G$2, Veriler!$G$2*S4889, Q4889*S4889)), 0))</f>
        <v>0</v>
      </c>
      <c r="U4889" s="133" t="str">
        <f t="shared" si="1545"/>
        <v xml:space="preserve"> </v>
      </c>
      <c r="V4889" s="134" t="str">
        <f>IFERROR(IF(O4889="%10 sınırı aşılmıştır.",L4889-T4889,IFERROR(IF(F4889="",IF(S4889=1,0,IF(L4889-S4889=0,"",L4889-S4889)),IF(Veriler!M4889="",L4889,IF(L4889*Veriler!M4889=0,"",L4889*Veriler!M4889))),L4889)),0)</f>
        <v/>
      </c>
      <c r="W4889" s="146"/>
      <c r="X4889" s="146"/>
      <c r="Y4889" s="146"/>
    </row>
    <row r="4890" spans="1:25" s="99" customFormat="1" ht="54.75" customHeight="1" x14ac:dyDescent="0.25">
      <c r="A4890" s="96">
        <f t="shared" si="1546"/>
        <v>3605</v>
      </c>
      <c r="B4890" s="175"/>
      <c r="C4890" s="176"/>
      <c r="D4890" s="113"/>
      <c r="E4890" s="115"/>
      <c r="F4890" s="174"/>
      <c r="G4890" s="114" t="str">
        <f t="shared" si="1541"/>
        <v/>
      </c>
      <c r="H4890" s="115"/>
      <c r="I4890" s="115"/>
      <c r="J4890" s="115"/>
      <c r="K4890" s="115"/>
      <c r="L4890" s="133" t="str">
        <f t="shared" si="1542"/>
        <v/>
      </c>
      <c r="M4890" s="116" t="str">
        <f>IF(L4890="", "", L4890/Veriler!$X$1)</f>
        <v/>
      </c>
      <c r="N4890" s="116" t="str">
        <f>IF(F4890&lt;&gt;"", "İthal Girdi", IF(Veriler!T4890="", "", IF(Veriler!S4890="H", "%0,5 üzerindedir", IF(Veriler!T4890&gt;0.1, "%10 sınırı aşılmıştır.", "Uygun"))))</f>
        <v>%0,5 üzerindedir</v>
      </c>
      <c r="O4890" s="116" t="str">
        <f t="shared" si="1543"/>
        <v xml:space="preserve"> </v>
      </c>
      <c r="P4890" s="117"/>
      <c r="Q4890" s="118"/>
      <c r="R4890" s="119" t="str">
        <f t="shared" si="1544"/>
        <v/>
      </c>
      <c r="S4890" s="133">
        <f>IFERROR(IF(M4890&lt;=0.005,IF(F4890="",L4890,0),IF(F4890&lt;&gt;"",0,IF(P4890="",0,IF(P4890="H",0,IF(Q4890&lt;Veriler!$G$2,L4890*Veriler!$G$2,L4890*Q4890)))))," ")</f>
        <v>0</v>
      </c>
      <c r="T4890" s="133">
        <f>IF(Veriler!T4890&lt;=0.1, S4890, IF(AND(Veriler!T4890&gt;0.1, F4890="", P4890="E"), IF(Q4890&gt;Veriler!$G$2, Q4890*S4890, IF(Q4890&lt;Veriler!$G$2, Veriler!$G$2*S4890, Q4890*S4890)), 0))</f>
        <v>0</v>
      </c>
      <c r="U4890" s="133" t="str">
        <f t="shared" si="1545"/>
        <v xml:space="preserve"> </v>
      </c>
      <c r="V4890" s="134" t="str">
        <f>IFERROR(IF(O4890="%10 sınırı aşılmıştır.",L4890-T4890,IFERROR(IF(F4890="",IF(S4890=1,0,IF(L4890-S4890=0,"",L4890-S4890)),IF(Veriler!M4890="",L4890,IF(L4890*Veriler!M4890=0,"",L4890*Veriler!M4890))),L4890)),0)</f>
        <v/>
      </c>
      <c r="W4890" s="146"/>
      <c r="X4890" s="146"/>
      <c r="Y4890" s="146"/>
    </row>
    <row r="4891" spans="1:25" s="99" customFormat="1" ht="54.75" customHeight="1" x14ac:dyDescent="0.25">
      <c r="A4891" s="96">
        <f t="shared" si="1546"/>
        <v>3606</v>
      </c>
      <c r="B4891" s="175"/>
      <c r="C4891" s="176"/>
      <c r="D4891" s="113"/>
      <c r="E4891" s="115"/>
      <c r="F4891" s="174"/>
      <c r="G4891" s="114" t="str">
        <f t="shared" si="1541"/>
        <v/>
      </c>
      <c r="H4891" s="115"/>
      <c r="I4891" s="115"/>
      <c r="J4891" s="115"/>
      <c r="K4891" s="115"/>
      <c r="L4891" s="133" t="str">
        <f t="shared" si="1542"/>
        <v/>
      </c>
      <c r="M4891" s="116" t="str">
        <f>IF(L4891="", "", L4891/Veriler!$X$1)</f>
        <v/>
      </c>
      <c r="N4891" s="116" t="str">
        <f>IF(F4891&lt;&gt;"", "İthal Girdi", IF(Veriler!T4891="", "", IF(Veriler!S4891="H", "%0,5 üzerindedir", IF(Veriler!T4891&gt;0.1, "%10 sınırı aşılmıştır.", "Uygun"))))</f>
        <v>%0,5 üzerindedir</v>
      </c>
      <c r="O4891" s="116" t="str">
        <f t="shared" si="1543"/>
        <v xml:space="preserve"> </v>
      </c>
      <c r="P4891" s="117"/>
      <c r="Q4891" s="118"/>
      <c r="R4891" s="119" t="str">
        <f t="shared" si="1544"/>
        <v/>
      </c>
      <c r="S4891" s="133">
        <f>IFERROR(IF(M4891&lt;=0.005,IF(F4891="",L4891,0),IF(F4891&lt;&gt;"",0,IF(P4891="",0,IF(P4891="H",0,IF(Q4891&lt;Veriler!$G$2,L4891*Veriler!$G$2,L4891*Q4891)))))," ")</f>
        <v>0</v>
      </c>
      <c r="T4891" s="133">
        <f>IF(Veriler!T4891&lt;=0.1, S4891, IF(AND(Veriler!T4891&gt;0.1, F4891="", P4891="E"), IF(Q4891&gt;Veriler!$G$2, Q4891*S4891, IF(Q4891&lt;Veriler!$G$2, Veriler!$G$2*S4891, Q4891*S4891)), 0))</f>
        <v>0</v>
      </c>
      <c r="U4891" s="133" t="str">
        <f t="shared" si="1545"/>
        <v xml:space="preserve"> </v>
      </c>
      <c r="V4891" s="134" t="str">
        <f>IFERROR(IF(O4891="%10 sınırı aşılmıştır.",L4891-T4891,IFERROR(IF(F4891="",IF(S4891=1,0,IF(L4891-S4891=0,"",L4891-S4891)),IF(Veriler!M4891="",L4891,IF(L4891*Veriler!M4891=0,"",L4891*Veriler!M4891))),L4891)),0)</f>
        <v/>
      </c>
      <c r="W4891" s="146"/>
      <c r="X4891" s="146"/>
      <c r="Y4891" s="146"/>
    </row>
    <row r="4892" spans="1:25" s="99" customFormat="1" ht="54.75" customHeight="1" x14ac:dyDescent="0.25">
      <c r="A4892" s="96">
        <f t="shared" si="1546"/>
        <v>3607</v>
      </c>
      <c r="B4892" s="175"/>
      <c r="C4892" s="176"/>
      <c r="D4892" s="113"/>
      <c r="E4892" s="115"/>
      <c r="F4892" s="174"/>
      <c r="G4892" s="114" t="str">
        <f t="shared" si="1541"/>
        <v/>
      </c>
      <c r="H4892" s="115"/>
      <c r="I4892" s="115"/>
      <c r="J4892" s="115"/>
      <c r="K4892" s="115"/>
      <c r="L4892" s="133" t="str">
        <f t="shared" si="1542"/>
        <v/>
      </c>
      <c r="M4892" s="116" t="str">
        <f>IF(L4892="", "", L4892/Veriler!$X$1)</f>
        <v/>
      </c>
      <c r="N4892" s="116" t="str">
        <f>IF(F4892&lt;&gt;"", "İthal Girdi", IF(Veriler!T4892="", "", IF(Veriler!S4892="H", "%0,5 üzerindedir", IF(Veriler!T4892&gt;0.1, "%10 sınırı aşılmıştır.", "Uygun"))))</f>
        <v>%0,5 üzerindedir</v>
      </c>
      <c r="O4892" s="116" t="str">
        <f t="shared" si="1543"/>
        <v xml:space="preserve"> </v>
      </c>
      <c r="P4892" s="117"/>
      <c r="Q4892" s="118"/>
      <c r="R4892" s="119" t="str">
        <f t="shared" si="1544"/>
        <v/>
      </c>
      <c r="S4892" s="133">
        <f>IFERROR(IF(M4892&lt;=0.005,IF(F4892="",L4892,0),IF(F4892&lt;&gt;"",0,IF(P4892="",0,IF(P4892="H",0,IF(Q4892&lt;Veriler!$G$2,L4892*Veriler!$G$2,L4892*Q4892)))))," ")</f>
        <v>0</v>
      </c>
      <c r="T4892" s="133">
        <f>IF(Veriler!T4892&lt;=0.1, S4892, IF(AND(Veriler!T4892&gt;0.1, F4892="", P4892="E"), IF(Q4892&gt;Veriler!$G$2, Q4892*S4892, IF(Q4892&lt;Veriler!$G$2, Veriler!$G$2*S4892, Q4892*S4892)), 0))</f>
        <v>0</v>
      </c>
      <c r="U4892" s="133" t="str">
        <f t="shared" si="1545"/>
        <v xml:space="preserve"> </v>
      </c>
      <c r="V4892" s="134" t="str">
        <f>IFERROR(IF(O4892="%10 sınırı aşılmıştır.",L4892-T4892,IFERROR(IF(F4892="",IF(S4892=1,0,IF(L4892-S4892=0,"",L4892-S4892)),IF(Veriler!M4892="",L4892,IF(L4892*Veriler!M4892=0,"",L4892*Veriler!M4892))),L4892)),0)</f>
        <v/>
      </c>
      <c r="W4892" s="146"/>
      <c r="X4892" s="146"/>
      <c r="Y4892" s="146"/>
    </row>
    <row r="4893" spans="1:25" s="99" customFormat="1" ht="54.75" customHeight="1" x14ac:dyDescent="0.25">
      <c r="A4893" s="96">
        <f t="shared" si="1546"/>
        <v>3608</v>
      </c>
      <c r="B4893" s="175"/>
      <c r="C4893" s="176"/>
      <c r="D4893" s="113"/>
      <c r="E4893" s="115"/>
      <c r="F4893" s="174"/>
      <c r="G4893" s="114" t="str">
        <f t="shared" si="1541"/>
        <v/>
      </c>
      <c r="H4893" s="115"/>
      <c r="I4893" s="115"/>
      <c r="J4893" s="115"/>
      <c r="K4893" s="115"/>
      <c r="L4893" s="133" t="str">
        <f t="shared" si="1542"/>
        <v/>
      </c>
      <c r="M4893" s="116" t="str">
        <f>IF(L4893="", "", L4893/Veriler!$X$1)</f>
        <v/>
      </c>
      <c r="N4893" s="116" t="str">
        <f>IF(F4893&lt;&gt;"", "İthal Girdi", IF(Veriler!T4893="", "", IF(Veriler!S4893="H", "%0,5 üzerindedir", IF(Veriler!T4893&gt;0.1, "%10 sınırı aşılmıştır.", "Uygun"))))</f>
        <v>%0,5 üzerindedir</v>
      </c>
      <c r="O4893" s="116" t="str">
        <f t="shared" si="1543"/>
        <v xml:space="preserve"> </v>
      </c>
      <c r="P4893" s="117"/>
      <c r="Q4893" s="118"/>
      <c r="R4893" s="119" t="str">
        <f t="shared" si="1544"/>
        <v/>
      </c>
      <c r="S4893" s="133">
        <f>IFERROR(IF(M4893&lt;=0.005,IF(F4893="",L4893,0),IF(F4893&lt;&gt;"",0,IF(P4893="",0,IF(P4893="H",0,IF(Q4893&lt;Veriler!$G$2,L4893*Veriler!$G$2,L4893*Q4893)))))," ")</f>
        <v>0</v>
      </c>
      <c r="T4893" s="133">
        <f>IF(Veriler!T4893&lt;=0.1, S4893, IF(AND(Veriler!T4893&gt;0.1, F4893="", P4893="E"), IF(Q4893&gt;Veriler!$G$2, Q4893*S4893, IF(Q4893&lt;Veriler!$G$2, Veriler!$G$2*S4893, Q4893*S4893)), 0))</f>
        <v>0</v>
      </c>
      <c r="U4893" s="133" t="str">
        <f t="shared" si="1545"/>
        <v xml:space="preserve"> </v>
      </c>
      <c r="V4893" s="134" t="str">
        <f>IFERROR(IF(O4893="%10 sınırı aşılmıştır.",L4893-T4893,IFERROR(IF(F4893="",IF(S4893=1,0,IF(L4893-S4893=0,"",L4893-S4893)),IF(Veriler!M4893="",L4893,IF(L4893*Veriler!M4893=0,"",L4893*Veriler!M4893))),L4893)),0)</f>
        <v/>
      </c>
      <c r="W4893" s="146"/>
      <c r="X4893" s="146"/>
      <c r="Y4893" s="146"/>
    </row>
    <row r="4894" spans="1:25" s="99" customFormat="1" ht="54.75" customHeight="1" x14ac:dyDescent="0.25">
      <c r="A4894" s="96">
        <f t="shared" si="1546"/>
        <v>3609</v>
      </c>
      <c r="B4894" s="175"/>
      <c r="C4894" s="176"/>
      <c r="D4894" s="113"/>
      <c r="E4894" s="115"/>
      <c r="F4894" s="174"/>
      <c r="G4894" s="114" t="str">
        <f t="shared" si="1541"/>
        <v/>
      </c>
      <c r="H4894" s="115"/>
      <c r="I4894" s="115"/>
      <c r="J4894" s="115"/>
      <c r="K4894" s="115"/>
      <c r="L4894" s="133" t="str">
        <f t="shared" si="1542"/>
        <v/>
      </c>
      <c r="M4894" s="116" t="str">
        <f>IF(L4894="", "", L4894/Veriler!$X$1)</f>
        <v/>
      </c>
      <c r="N4894" s="116" t="str">
        <f>IF(F4894&lt;&gt;"", "İthal Girdi", IF(Veriler!T4894="", "", IF(Veriler!S4894="H", "%0,5 üzerindedir", IF(Veriler!T4894&gt;0.1, "%10 sınırı aşılmıştır.", "Uygun"))))</f>
        <v>%0,5 üzerindedir</v>
      </c>
      <c r="O4894" s="116" t="str">
        <f t="shared" si="1543"/>
        <v xml:space="preserve"> </v>
      </c>
      <c r="P4894" s="117"/>
      <c r="Q4894" s="118"/>
      <c r="R4894" s="119" t="str">
        <f t="shared" si="1544"/>
        <v/>
      </c>
      <c r="S4894" s="133">
        <f>IFERROR(IF(M4894&lt;=0.005,IF(F4894="",L4894,0),IF(F4894&lt;&gt;"",0,IF(P4894="",0,IF(P4894="H",0,IF(Q4894&lt;Veriler!$G$2,L4894*Veriler!$G$2,L4894*Q4894)))))," ")</f>
        <v>0</v>
      </c>
      <c r="T4894" s="133">
        <f>IF(Veriler!T4894&lt;=0.1, S4894, IF(AND(Veriler!T4894&gt;0.1, F4894="", P4894="E"), IF(Q4894&gt;Veriler!$G$2, Q4894*S4894, IF(Q4894&lt;Veriler!$G$2, Veriler!$G$2*S4894, Q4894*S4894)), 0))</f>
        <v>0</v>
      </c>
      <c r="U4894" s="133" t="str">
        <f t="shared" si="1545"/>
        <v xml:space="preserve"> </v>
      </c>
      <c r="V4894" s="134" t="str">
        <f>IFERROR(IF(O4894="%10 sınırı aşılmıştır.",L4894-T4894,IFERROR(IF(F4894="",IF(S4894=1,0,IF(L4894-S4894=0,"",L4894-S4894)),IF(Veriler!M4894="",L4894,IF(L4894*Veriler!M4894=0,"",L4894*Veriler!M4894))),L4894)),0)</f>
        <v/>
      </c>
      <c r="W4894" s="146"/>
      <c r="X4894" s="146"/>
      <c r="Y4894" s="146"/>
    </row>
    <row r="4895" spans="1:25" s="99" customFormat="1" ht="54.75" customHeight="1" x14ac:dyDescent="0.25">
      <c r="A4895" s="96">
        <f t="shared" si="1546"/>
        <v>3610</v>
      </c>
      <c r="B4895" s="175"/>
      <c r="C4895" s="176"/>
      <c r="D4895" s="113"/>
      <c r="E4895" s="115"/>
      <c r="F4895" s="174"/>
      <c r="G4895" s="114" t="str">
        <f t="shared" si="1541"/>
        <v/>
      </c>
      <c r="H4895" s="115"/>
      <c r="I4895" s="115"/>
      <c r="J4895" s="115"/>
      <c r="K4895" s="115"/>
      <c r="L4895" s="133" t="str">
        <f t="shared" si="1542"/>
        <v/>
      </c>
      <c r="M4895" s="116" t="str">
        <f>IF(L4895="", "", L4895/Veriler!$X$1)</f>
        <v/>
      </c>
      <c r="N4895" s="116" t="str">
        <f>IF(F4895&lt;&gt;"", "İthal Girdi", IF(Veriler!T4895="", "", IF(Veriler!S4895="H", "%0,5 üzerindedir", IF(Veriler!T4895&gt;0.1, "%10 sınırı aşılmıştır.", "Uygun"))))</f>
        <v>%0,5 üzerindedir</v>
      </c>
      <c r="O4895" s="116" t="str">
        <f t="shared" si="1543"/>
        <v xml:space="preserve"> </v>
      </c>
      <c r="P4895" s="117"/>
      <c r="Q4895" s="118"/>
      <c r="R4895" s="119" t="str">
        <f t="shared" si="1544"/>
        <v/>
      </c>
      <c r="S4895" s="133">
        <f>IFERROR(IF(M4895&lt;=0.005,IF(F4895="",L4895,0),IF(F4895&lt;&gt;"",0,IF(P4895="",0,IF(P4895="H",0,IF(Q4895&lt;Veriler!$G$2,L4895*Veriler!$G$2,L4895*Q4895)))))," ")</f>
        <v>0</v>
      </c>
      <c r="T4895" s="133">
        <f>IF(Veriler!T4895&lt;=0.1, S4895, IF(AND(Veriler!T4895&gt;0.1, F4895="", P4895="E"), IF(Q4895&gt;Veriler!$G$2, Q4895*S4895, IF(Q4895&lt;Veriler!$G$2, Veriler!$G$2*S4895, Q4895*S4895)), 0))</f>
        <v>0</v>
      </c>
      <c r="U4895" s="133" t="str">
        <f t="shared" si="1545"/>
        <v xml:space="preserve"> </v>
      </c>
      <c r="V4895" s="134" t="str">
        <f>IFERROR(IF(O4895="%10 sınırı aşılmıştır.",L4895-T4895,IFERROR(IF(F4895="",IF(S4895=1,0,IF(L4895-S4895=0,"",L4895-S4895)),IF(Veriler!M4895="",L4895,IF(L4895*Veriler!M4895=0,"",L4895*Veriler!M4895))),L4895)),0)</f>
        <v/>
      </c>
      <c r="W4895" s="146"/>
      <c r="X4895" s="146"/>
      <c r="Y4895" s="146"/>
    </row>
    <row r="4896" spans="1:25" s="99" customFormat="1" ht="54.75" customHeight="1" x14ac:dyDescent="0.25">
      <c r="A4896" s="96">
        <f t="shared" si="1546"/>
        <v>3611</v>
      </c>
      <c r="B4896" s="175"/>
      <c r="C4896" s="176"/>
      <c r="D4896" s="113"/>
      <c r="E4896" s="115"/>
      <c r="F4896" s="174"/>
      <c r="G4896" s="114" t="str">
        <f t="shared" si="1541"/>
        <v/>
      </c>
      <c r="H4896" s="115"/>
      <c r="I4896" s="115"/>
      <c r="J4896" s="115"/>
      <c r="K4896" s="115"/>
      <c r="L4896" s="133" t="str">
        <f t="shared" si="1542"/>
        <v/>
      </c>
      <c r="M4896" s="116" t="str">
        <f>IF(L4896="", "", L4896/Veriler!$X$1)</f>
        <v/>
      </c>
      <c r="N4896" s="116" t="str">
        <f>IF(F4896&lt;&gt;"", "İthal Girdi", IF(Veriler!T4896="", "", IF(Veriler!S4896="H", "%0,5 üzerindedir", IF(Veriler!T4896&gt;0.1, "%10 sınırı aşılmıştır.", "Uygun"))))</f>
        <v>%0,5 üzerindedir</v>
      </c>
      <c r="O4896" s="116" t="str">
        <f t="shared" si="1543"/>
        <v xml:space="preserve"> </v>
      </c>
      <c r="P4896" s="117"/>
      <c r="Q4896" s="118"/>
      <c r="R4896" s="119" t="str">
        <f t="shared" si="1544"/>
        <v/>
      </c>
      <c r="S4896" s="133">
        <f>IFERROR(IF(M4896&lt;=0.005,IF(F4896="",L4896,0),IF(F4896&lt;&gt;"",0,IF(P4896="",0,IF(P4896="H",0,IF(Q4896&lt;Veriler!$G$2,L4896*Veriler!$G$2,L4896*Q4896)))))," ")</f>
        <v>0</v>
      </c>
      <c r="T4896" s="133">
        <f>IF(Veriler!T4896&lt;=0.1, S4896, IF(AND(Veriler!T4896&gt;0.1, F4896="", P4896="E"), IF(Q4896&gt;Veriler!$G$2, Q4896*S4896, IF(Q4896&lt;Veriler!$G$2, Veriler!$G$2*S4896, Q4896*S4896)), 0))</f>
        <v>0</v>
      </c>
      <c r="U4896" s="133" t="str">
        <f t="shared" si="1545"/>
        <v xml:space="preserve"> </v>
      </c>
      <c r="V4896" s="134" t="str">
        <f>IFERROR(IF(O4896="%10 sınırı aşılmıştır.",L4896-T4896,IFERROR(IF(F4896="",IF(S4896=1,0,IF(L4896-S4896=0,"",L4896-S4896)),IF(Veriler!M4896="",L4896,IF(L4896*Veriler!M4896=0,"",L4896*Veriler!M4896))),L4896)),0)</f>
        <v/>
      </c>
      <c r="W4896" s="146"/>
      <c r="X4896" s="146"/>
      <c r="Y4896" s="146"/>
    </row>
    <row r="4897" spans="1:25" s="99" customFormat="1" ht="54.75" customHeight="1" x14ac:dyDescent="0.25">
      <c r="A4897" s="96">
        <f t="shared" si="1546"/>
        <v>3612</v>
      </c>
      <c r="B4897" s="175"/>
      <c r="C4897" s="176"/>
      <c r="D4897" s="113"/>
      <c r="E4897" s="115"/>
      <c r="F4897" s="174"/>
      <c r="G4897" s="114" t="str">
        <f t="shared" si="1541"/>
        <v/>
      </c>
      <c r="H4897" s="115"/>
      <c r="I4897" s="115"/>
      <c r="J4897" s="115"/>
      <c r="K4897" s="115"/>
      <c r="L4897" s="133" t="str">
        <f t="shared" si="1542"/>
        <v/>
      </c>
      <c r="M4897" s="116" t="str">
        <f>IF(L4897="", "", L4897/Veriler!$X$1)</f>
        <v/>
      </c>
      <c r="N4897" s="116" t="str">
        <f>IF(F4897&lt;&gt;"", "İthal Girdi", IF(Veriler!T4897="", "", IF(Veriler!S4897="H", "%0,5 üzerindedir", IF(Veriler!T4897&gt;0.1, "%10 sınırı aşılmıştır.", "Uygun"))))</f>
        <v>%0,5 üzerindedir</v>
      </c>
      <c r="O4897" s="116" t="str">
        <f t="shared" si="1543"/>
        <v xml:space="preserve"> </v>
      </c>
      <c r="P4897" s="117"/>
      <c r="Q4897" s="118"/>
      <c r="R4897" s="119" t="str">
        <f t="shared" si="1544"/>
        <v/>
      </c>
      <c r="S4897" s="133">
        <f>IFERROR(IF(M4897&lt;=0.005,IF(F4897="",L4897,0),IF(F4897&lt;&gt;"",0,IF(P4897="",0,IF(P4897="H",0,IF(Q4897&lt;Veriler!$G$2,L4897*Veriler!$G$2,L4897*Q4897)))))," ")</f>
        <v>0</v>
      </c>
      <c r="T4897" s="133">
        <f>IF(Veriler!T4897&lt;=0.1, S4897, IF(AND(Veriler!T4897&gt;0.1, F4897="", P4897="E"), IF(Q4897&gt;Veriler!$G$2, Q4897*S4897, IF(Q4897&lt;Veriler!$G$2, Veriler!$G$2*S4897, Q4897*S4897)), 0))</f>
        <v>0</v>
      </c>
      <c r="U4897" s="133" t="str">
        <f t="shared" si="1545"/>
        <v xml:space="preserve"> </v>
      </c>
      <c r="V4897" s="134" t="str">
        <f>IFERROR(IF(O4897="%10 sınırı aşılmıştır.",L4897-T4897,IFERROR(IF(F4897="",IF(S4897=1,0,IF(L4897-S4897=0,"",L4897-S4897)),IF(Veriler!M4897="",L4897,IF(L4897*Veriler!M4897=0,"",L4897*Veriler!M4897))),L4897)),0)</f>
        <v/>
      </c>
      <c r="W4897" s="146"/>
      <c r="X4897" s="146"/>
      <c r="Y4897" s="146"/>
    </row>
    <row r="4898" spans="1:25" s="99" customFormat="1" ht="24" customHeight="1" x14ac:dyDescent="0.25">
      <c r="A4898" s="103"/>
      <c r="B4898" s="104"/>
      <c r="C4898" s="104"/>
      <c r="D4898" s="104"/>
      <c r="E4898" s="103"/>
      <c r="F4898" s="135"/>
      <c r="G4898" s="157"/>
      <c r="H4898" s="103"/>
      <c r="I4898" s="103"/>
      <c r="J4898" s="103"/>
      <c r="K4898" s="103"/>
      <c r="L4898" s="136">
        <f>SUM(L4869:L4882,L4884:L4897)</f>
        <v>0</v>
      </c>
      <c r="M4898" s="158"/>
      <c r="N4898" s="158"/>
      <c r="O4898" s="158"/>
      <c r="P4898" s="105"/>
      <c r="Q4898" s="106"/>
      <c r="R4898" s="159"/>
      <c r="S4898" s="160"/>
      <c r="T4898" s="160"/>
      <c r="U4898" s="160"/>
      <c r="V4898" s="160"/>
      <c r="W4898" s="146"/>
      <c r="X4898" s="146"/>
      <c r="Y4898" s="146"/>
    </row>
    <row r="4899" spans="1:25" s="99" customFormat="1" ht="31.5" customHeight="1" x14ac:dyDescent="0.25">
      <c r="A4899" s="103"/>
      <c r="B4899" s="104"/>
      <c r="C4899" s="104"/>
      <c r="D4899" s="104"/>
      <c r="E4899" s="103"/>
      <c r="F4899" s="135"/>
      <c r="G4899" s="157"/>
      <c r="H4899" s="103"/>
      <c r="I4899" s="103"/>
      <c r="J4899" s="103"/>
      <c r="K4899" s="103"/>
      <c r="L4899" s="161"/>
      <c r="M4899" s="158"/>
      <c r="N4899" s="158"/>
      <c r="O4899" s="158"/>
      <c r="P4899" s="105"/>
      <c r="Q4899" s="106"/>
      <c r="R4899" s="159"/>
      <c r="S4899" s="162" t="s">
        <v>57</v>
      </c>
      <c r="T4899" s="162" t="s">
        <v>57</v>
      </c>
      <c r="U4899" s="162" t="s">
        <v>57</v>
      </c>
      <c r="V4899" s="163" t="s">
        <v>58</v>
      </c>
      <c r="W4899" s="146"/>
      <c r="X4899" s="146"/>
      <c r="Y4899" s="146"/>
    </row>
    <row r="4900" spans="1:25" s="99" customFormat="1" ht="58.5" customHeight="1" x14ac:dyDescent="0.25">
      <c r="A4900" s="185" t="s">
        <v>59</v>
      </c>
      <c r="B4900" s="180"/>
      <c r="C4900" s="180"/>
      <c r="D4900" s="180"/>
      <c r="E4900" s="180"/>
      <c r="F4900" s="180"/>
      <c r="G4900" s="180"/>
      <c r="H4900" s="180"/>
      <c r="I4900" s="180"/>
      <c r="J4900" s="180"/>
      <c r="K4900" s="180"/>
      <c r="L4900" s="180"/>
      <c r="M4900" s="180"/>
      <c r="N4900" s="180"/>
      <c r="O4900" s="180"/>
      <c r="P4900" s="180"/>
      <c r="Q4900" s="180"/>
      <c r="R4900" s="176"/>
      <c r="S4900" s="137">
        <f>SUM(S4862,S4869:S4882,S4884:S4897)</f>
        <v>0</v>
      </c>
      <c r="T4900" s="137" t="str">
        <f>IF(SUM(T4869:T4882,T4884:T4897)=0," ",SUM(T4869:T4882,T4884:T4897))</f>
        <v xml:space="preserve"> </v>
      </c>
      <c r="U4900" s="137" t="str">
        <f>IF(SUM(U4869:U4882,U4884:U4897)=0," ",SUM(U4869:U4882,U4884:U4897))</f>
        <v xml:space="preserve"> </v>
      </c>
      <c r="V4900" s="137" t="str">
        <f>IF(SUM(V4869:V4882,V4884:V4897)=0," ",SUM(V4869:V4882,V4884:V4897))</f>
        <v xml:space="preserve"> </v>
      </c>
      <c r="W4900" s="146"/>
      <c r="X4900" s="164">
        <f>SUM(U4869:U4882,U4884:U4897)</f>
        <v>0</v>
      </c>
      <c r="Y4900" s="164">
        <f>SUM(V4869:V4882,V4884:V4897)</f>
        <v>0</v>
      </c>
    </row>
    <row r="4901" spans="1:25" x14ac:dyDescent="0.3">
      <c r="A4901" s="34"/>
      <c r="G4901" s="146"/>
      <c r="L4901" s="146"/>
      <c r="M4901" s="146"/>
      <c r="N4901" s="146"/>
      <c r="O4901" s="146"/>
      <c r="R4901" s="146"/>
      <c r="S4901" s="146"/>
      <c r="T4901" s="146"/>
      <c r="U4901" s="146"/>
      <c r="V4901" s="146"/>
      <c r="W4901" s="146"/>
      <c r="X4901" s="146"/>
      <c r="Y4901" s="146"/>
    </row>
    <row r="4902" spans="1:25" x14ac:dyDescent="0.3">
      <c r="A4902" s="186" t="s">
        <v>60</v>
      </c>
      <c r="B4902" s="187"/>
      <c r="C4902" s="187"/>
      <c r="D4902" s="187"/>
      <c r="E4902" s="187"/>
      <c r="F4902" s="187"/>
      <c r="G4902" s="187"/>
      <c r="H4902" s="187"/>
      <c r="I4902" s="187"/>
      <c r="J4902" s="187"/>
      <c r="K4902" s="187"/>
      <c r="L4902" s="187"/>
      <c r="M4902" s="187"/>
      <c r="N4902" s="187"/>
      <c r="O4902" s="187"/>
      <c r="P4902" s="187"/>
      <c r="Q4902" s="187"/>
      <c r="R4902" s="187"/>
      <c r="S4902" s="187"/>
      <c r="T4902" s="187"/>
      <c r="U4902" s="187"/>
      <c r="V4902" s="187"/>
      <c r="W4902" s="146"/>
      <c r="X4902" s="146"/>
      <c r="Y4902" s="146"/>
    </row>
    <row r="4903" spans="1:25" s="99" customFormat="1" ht="41.25" customHeight="1" x14ac:dyDescent="0.25">
      <c r="A4903" s="189" t="s">
        <v>38</v>
      </c>
      <c r="B4903" s="180"/>
      <c r="C4903" s="180"/>
      <c r="D4903" s="180"/>
      <c r="E4903" s="180"/>
      <c r="F4903" s="180"/>
      <c r="G4903" s="180"/>
      <c r="H4903" s="180"/>
      <c r="I4903" s="180"/>
      <c r="J4903" s="180"/>
      <c r="K4903" s="180"/>
      <c r="L4903" s="180"/>
      <c r="M4903" s="180"/>
      <c r="N4903" s="180"/>
      <c r="O4903" s="180"/>
      <c r="P4903" s="180"/>
      <c r="Q4903" s="180"/>
      <c r="R4903" s="180"/>
      <c r="S4903" s="180"/>
      <c r="T4903" s="180"/>
      <c r="U4903" s="180"/>
      <c r="V4903" s="176"/>
      <c r="W4903" s="146"/>
      <c r="X4903" s="146"/>
      <c r="Y4903" s="146"/>
    </row>
    <row r="4904" spans="1:25" s="100" customFormat="1" ht="35.25" customHeight="1" x14ac:dyDescent="0.25">
      <c r="A4904" s="179" t="s">
        <v>39</v>
      </c>
      <c r="B4904" s="180"/>
      <c r="C4904" s="180"/>
      <c r="D4904" s="180"/>
      <c r="E4904" s="180"/>
      <c r="F4904" s="180"/>
      <c r="G4904" s="180"/>
      <c r="H4904" s="180"/>
      <c r="I4904" s="180"/>
      <c r="J4904" s="180"/>
      <c r="K4904" s="180"/>
      <c r="L4904" s="180"/>
      <c r="M4904" s="180"/>
      <c r="N4904" s="180"/>
      <c r="O4904" s="180"/>
      <c r="P4904" s="180"/>
      <c r="Q4904" s="180"/>
      <c r="R4904" s="176"/>
      <c r="S4904" s="147"/>
      <c r="T4904" s="148"/>
      <c r="U4904" s="149" t="s">
        <v>40</v>
      </c>
      <c r="V4904" s="150">
        <f>V4866+1</f>
        <v>130</v>
      </c>
      <c r="W4904" s="146"/>
      <c r="X4904" s="146"/>
      <c r="Y4904" s="146"/>
    </row>
    <row r="4905" spans="1:25" s="99" customFormat="1" ht="81" customHeight="1" x14ac:dyDescent="0.25">
      <c r="A4905" s="110" t="s">
        <v>3</v>
      </c>
      <c r="B4905" s="188" t="s">
        <v>41</v>
      </c>
      <c r="C4905" s="176"/>
      <c r="D4905" s="111" t="s">
        <v>42</v>
      </c>
      <c r="E4905" s="110" t="s">
        <v>324</v>
      </c>
      <c r="F4905" s="111" t="s">
        <v>325</v>
      </c>
      <c r="G4905" s="151" t="s">
        <v>43</v>
      </c>
      <c r="H4905" s="110" t="s">
        <v>44</v>
      </c>
      <c r="I4905" s="110" t="s">
        <v>8</v>
      </c>
      <c r="J4905" s="110" t="s">
        <v>45</v>
      </c>
      <c r="K4905" s="110" t="s">
        <v>46</v>
      </c>
      <c r="L4905" s="152" t="s">
        <v>47</v>
      </c>
      <c r="M4905" s="153" t="s">
        <v>48</v>
      </c>
      <c r="N4905" s="154" t="s">
        <v>49</v>
      </c>
      <c r="O4905" s="154" t="s">
        <v>49</v>
      </c>
      <c r="P4905" s="112" t="s">
        <v>50</v>
      </c>
      <c r="Q4905" s="110" t="s">
        <v>51</v>
      </c>
      <c r="R4905" s="155" t="s">
        <v>52</v>
      </c>
      <c r="S4905" s="156" t="s">
        <v>53</v>
      </c>
      <c r="T4905" s="156" t="s">
        <v>54</v>
      </c>
      <c r="U4905" s="152" t="s">
        <v>54</v>
      </c>
      <c r="V4905" s="152" t="s">
        <v>55</v>
      </c>
      <c r="W4905" s="146"/>
      <c r="X4905" s="146"/>
      <c r="Y4905" s="146"/>
    </row>
    <row r="4906" spans="1:25" s="99" customFormat="1" ht="45" customHeight="1" x14ac:dyDescent="0.25">
      <c r="A4906" s="101"/>
      <c r="B4906" s="177" t="s">
        <v>56</v>
      </c>
      <c r="C4906" s="178"/>
      <c r="D4906" s="102"/>
      <c r="E4906" s="170"/>
      <c r="F4906" s="102"/>
      <c r="G4906" s="95"/>
      <c r="H4906" s="102"/>
      <c r="I4906" s="102"/>
      <c r="J4906" s="102"/>
      <c r="K4906" s="102"/>
      <c r="L4906" s="95"/>
      <c r="M4906" s="95"/>
      <c r="N4906" s="95"/>
      <c r="O4906" s="95"/>
      <c r="P4906" s="102"/>
      <c r="Q4906" s="102"/>
      <c r="R4906" s="190"/>
      <c r="S4906" s="184"/>
      <c r="T4906" s="95"/>
      <c r="U4906" s="95"/>
      <c r="V4906" s="95"/>
      <c r="W4906" s="146"/>
      <c r="X4906" s="146"/>
      <c r="Y4906" s="146"/>
    </row>
    <row r="4907" spans="1:25" s="99" customFormat="1" ht="54.75" customHeight="1" x14ac:dyDescent="0.25">
      <c r="A4907" s="96">
        <f>A4897+1</f>
        <v>3613</v>
      </c>
      <c r="B4907" s="181"/>
      <c r="C4907" s="182"/>
      <c r="D4907" s="113"/>
      <c r="E4907" s="115"/>
      <c r="F4907" s="174"/>
      <c r="G4907" s="114" t="str">
        <f t="shared" ref="G4907:G4920" si="1547">IF(AND(F4907&lt;&gt;"",V4907&lt;&gt;"",L4907&lt;&gt;0),V4907/L4907,"")</f>
        <v/>
      </c>
      <c r="H4907" s="115"/>
      <c r="I4907" s="115"/>
      <c r="J4907" s="115"/>
      <c r="K4907" s="115"/>
      <c r="L4907" s="133" t="str">
        <f t="shared" ref="L4907:L4920" si="1548">IF(AND(H4907&lt;&gt;0, J4907&lt;&gt;0, K4907&lt;&gt;0), H4907*J4907*K4907, "")</f>
        <v/>
      </c>
      <c r="M4907" s="116" t="str">
        <f>IF(L4907="", "", L4907/Veriler!$X$1)</f>
        <v/>
      </c>
      <c r="N4907" s="116" t="str">
        <f>IF(F4907&lt;&gt;"", "İthal Girdi", IF(Veriler!T4907="", "", IF(Veriler!S4907="H", "%0,5 üzerindedir", IF(Veriler!T4907&gt;0.1, "%10 sınırı aşılmıştır.", "Uygun"))))</f>
        <v>%0,5 üzerindedir</v>
      </c>
      <c r="O4907" s="116" t="str">
        <f t="shared" ref="O4907:O4920" si="1549">IF(M4907=""," ",N4907)</f>
        <v xml:space="preserve"> </v>
      </c>
      <c r="P4907" s="117"/>
      <c r="Q4907" s="118"/>
      <c r="R4907" s="119" t="str">
        <f t="shared" ref="R4907:R4920" si="1550">IFERROR(IF(AND(T4907&lt;&gt;"",L4907&lt;&gt;"",L4907&lt;&gt;0,T4907&lt;&gt;0),T4907/L4907,"")," ")</f>
        <v/>
      </c>
      <c r="S4907" s="133">
        <f>IFERROR(IF(M4907&lt;=0.005,IF(F4907="",L4907,0),IF(F4907&lt;&gt;"",0,IF(P4907="",0,IF(P4907="H",0,IF(Q4907&lt;Veriler!$G$2,L4907*Veriler!$G$2,L4907*Q4907)))))," ")</f>
        <v>0</v>
      </c>
      <c r="T4907" s="133">
        <f>IF(Veriler!T4907&lt;=0.1, S4907, IF(AND(Veriler!T4907&gt;0.1, F4907="", P4907="E"), IF(Q4907&gt;Veriler!$G$2, Q4907*S4907, IF(Q4907&lt;Veriler!$G$2, Veriler!$G$2*S4907, Q4907*S4907)), 0))</f>
        <v>0</v>
      </c>
      <c r="U4907" s="133" t="str">
        <f t="shared" ref="U4907:U4920" si="1551">IF(T4907=0," ",T4907)</f>
        <v xml:space="preserve"> </v>
      </c>
      <c r="V4907" s="134" t="str">
        <f>IFERROR(IF(O4907="%10 sınırı aşılmıştır.",L4907-T4907,IFERROR(IF(F4907="",IF(S4907=1,0,IF(L4907-S4907=0,"",L4907-S4907)),IF(Veriler!M4907="",L4907,IF(L4907*Veriler!M4907=0,"",L4907*Veriler!M4907))),L4907)),0)</f>
        <v/>
      </c>
      <c r="W4907" s="146"/>
      <c r="X4907" s="146"/>
      <c r="Y4907" s="146"/>
    </row>
    <row r="4908" spans="1:25" s="99" customFormat="1" ht="54.75" customHeight="1" x14ac:dyDescent="0.25">
      <c r="A4908" s="96">
        <f t="shared" ref="A4908:A4920" si="1552">A4907+1</f>
        <v>3614</v>
      </c>
      <c r="B4908" s="175"/>
      <c r="C4908" s="176"/>
      <c r="D4908" s="113"/>
      <c r="E4908" s="115"/>
      <c r="F4908" s="174"/>
      <c r="G4908" s="114" t="str">
        <f t="shared" si="1547"/>
        <v/>
      </c>
      <c r="H4908" s="115"/>
      <c r="I4908" s="115"/>
      <c r="J4908" s="115"/>
      <c r="K4908" s="115"/>
      <c r="L4908" s="133" t="str">
        <f t="shared" si="1548"/>
        <v/>
      </c>
      <c r="M4908" s="116" t="str">
        <f>IF(L4908="", "", L4908/Veriler!$X$1)</f>
        <v/>
      </c>
      <c r="N4908" s="116" t="str">
        <f>IF(F4908&lt;&gt;"", "İthal Girdi", IF(Veriler!T4908="", "", IF(Veriler!S4908="H", "%0,5 üzerindedir", IF(Veriler!T4908&gt;0.1, "%10 sınırı aşılmıştır.", "Uygun"))))</f>
        <v>%0,5 üzerindedir</v>
      </c>
      <c r="O4908" s="116" t="str">
        <f t="shared" si="1549"/>
        <v xml:space="preserve"> </v>
      </c>
      <c r="P4908" s="117"/>
      <c r="Q4908" s="118"/>
      <c r="R4908" s="119" t="str">
        <f t="shared" si="1550"/>
        <v/>
      </c>
      <c r="S4908" s="133">
        <f>IFERROR(IF(M4908&lt;=0.005,IF(F4908="",L4908,0),IF(F4908&lt;&gt;"",0,IF(P4908="",0,IF(P4908="H",0,IF(Q4908&lt;Veriler!$G$2,L4908*Veriler!$G$2,L4908*Q4908)))))," ")</f>
        <v>0</v>
      </c>
      <c r="T4908" s="133">
        <f>IF(Veriler!T4908&lt;=0.1, S4908, IF(AND(Veriler!T4908&gt;0.1, F4908="", P4908="E"), IF(Q4908&gt;Veriler!$G$2, Q4908*S4908, IF(Q4908&lt;Veriler!$G$2, Veriler!$G$2*S4908, Q4908*S4908)), 0))</f>
        <v>0</v>
      </c>
      <c r="U4908" s="133" t="str">
        <f t="shared" si="1551"/>
        <v xml:space="preserve"> </v>
      </c>
      <c r="V4908" s="134" t="str">
        <f>IFERROR(IF(O4908="%10 sınırı aşılmıştır.",L4908-T4908,IFERROR(IF(F4908="",IF(S4908=1,0,IF(L4908-S4908=0,"",L4908-S4908)),IF(Veriler!M4908="",L4908,IF(L4908*Veriler!M4908=0,"",L4908*Veriler!M4908))),L4908)),0)</f>
        <v/>
      </c>
      <c r="W4908" s="146"/>
      <c r="X4908" s="146"/>
      <c r="Y4908" s="146"/>
    </row>
    <row r="4909" spans="1:25" s="99" customFormat="1" ht="54.75" customHeight="1" x14ac:dyDescent="0.25">
      <c r="A4909" s="96">
        <f t="shared" si="1552"/>
        <v>3615</v>
      </c>
      <c r="B4909" s="175"/>
      <c r="C4909" s="176"/>
      <c r="D4909" s="113"/>
      <c r="E4909" s="115"/>
      <c r="F4909" s="174"/>
      <c r="G4909" s="114" t="str">
        <f t="shared" si="1547"/>
        <v/>
      </c>
      <c r="H4909" s="115"/>
      <c r="I4909" s="115"/>
      <c r="J4909" s="115"/>
      <c r="K4909" s="115"/>
      <c r="L4909" s="133" t="str">
        <f t="shared" si="1548"/>
        <v/>
      </c>
      <c r="M4909" s="116" t="str">
        <f>IF(L4909="", "", L4909/Veriler!$X$1)</f>
        <v/>
      </c>
      <c r="N4909" s="116" t="str">
        <f>IF(F4909&lt;&gt;"", "İthal Girdi", IF(Veriler!T4909="", "", IF(Veriler!S4909="H", "%0,5 üzerindedir", IF(Veriler!T4909&gt;0.1, "%10 sınırı aşılmıştır.", "Uygun"))))</f>
        <v>%0,5 üzerindedir</v>
      </c>
      <c r="O4909" s="116" t="str">
        <f t="shared" si="1549"/>
        <v xml:space="preserve"> </v>
      </c>
      <c r="P4909" s="117"/>
      <c r="Q4909" s="118"/>
      <c r="R4909" s="119" t="str">
        <f t="shared" si="1550"/>
        <v/>
      </c>
      <c r="S4909" s="133">
        <f>IFERROR(IF(M4909&lt;=0.005,IF(F4909="",L4909,0),IF(F4909&lt;&gt;"",0,IF(P4909="",0,IF(P4909="H",0,IF(Q4909&lt;Veriler!$G$2,L4909*Veriler!$G$2,L4909*Q4909)))))," ")</f>
        <v>0</v>
      </c>
      <c r="T4909" s="133">
        <f>IF(Veriler!T4909&lt;=0.1, S4909, IF(AND(Veriler!T4909&gt;0.1, F4909="", P4909="E"), IF(Q4909&gt;Veriler!$G$2, Q4909*S4909, IF(Q4909&lt;Veriler!$G$2, Veriler!$G$2*S4909, Q4909*S4909)), 0))</f>
        <v>0</v>
      </c>
      <c r="U4909" s="133" t="str">
        <f t="shared" si="1551"/>
        <v xml:space="preserve"> </v>
      </c>
      <c r="V4909" s="134" t="str">
        <f>IFERROR(IF(O4909="%10 sınırı aşılmıştır.",L4909-T4909,IFERROR(IF(F4909="",IF(S4909=1,0,IF(L4909-S4909=0,"",L4909-S4909)),IF(Veriler!M4909="",L4909,IF(L4909*Veriler!M4909=0,"",L4909*Veriler!M4909))),L4909)),0)</f>
        <v/>
      </c>
      <c r="W4909" s="146"/>
      <c r="X4909" s="146"/>
      <c r="Y4909" s="146"/>
    </row>
    <row r="4910" spans="1:25" s="99" customFormat="1" ht="54.75" customHeight="1" x14ac:dyDescent="0.25">
      <c r="A4910" s="96">
        <f t="shared" si="1552"/>
        <v>3616</v>
      </c>
      <c r="B4910" s="175"/>
      <c r="C4910" s="176"/>
      <c r="D4910" s="113"/>
      <c r="E4910" s="115"/>
      <c r="F4910" s="174"/>
      <c r="G4910" s="114" t="str">
        <f t="shared" si="1547"/>
        <v/>
      </c>
      <c r="H4910" s="115"/>
      <c r="I4910" s="115"/>
      <c r="J4910" s="115"/>
      <c r="K4910" s="115"/>
      <c r="L4910" s="133" t="str">
        <f t="shared" si="1548"/>
        <v/>
      </c>
      <c r="M4910" s="116" t="str">
        <f>IF(L4910="", "", L4910/Veriler!$X$1)</f>
        <v/>
      </c>
      <c r="N4910" s="116" t="str">
        <f>IF(F4910&lt;&gt;"", "İthal Girdi", IF(Veriler!T4910="", "", IF(Veriler!S4910="H", "%0,5 üzerindedir", IF(Veriler!T4910&gt;0.1, "%10 sınırı aşılmıştır.", "Uygun"))))</f>
        <v>%0,5 üzerindedir</v>
      </c>
      <c r="O4910" s="116" t="str">
        <f t="shared" si="1549"/>
        <v xml:space="preserve"> </v>
      </c>
      <c r="P4910" s="117"/>
      <c r="Q4910" s="118"/>
      <c r="R4910" s="119" t="str">
        <f t="shared" si="1550"/>
        <v/>
      </c>
      <c r="S4910" s="133">
        <f>IFERROR(IF(M4910&lt;=0.005,IF(F4910="",L4910,0),IF(F4910&lt;&gt;"",0,IF(P4910="",0,IF(P4910="H",0,IF(Q4910&lt;Veriler!$G$2,L4910*Veriler!$G$2,L4910*Q4910)))))," ")</f>
        <v>0</v>
      </c>
      <c r="T4910" s="133">
        <f>IF(Veriler!T4910&lt;=0.1, S4910, IF(AND(Veriler!T4910&gt;0.1, F4910="", P4910="E"), IF(Q4910&gt;Veriler!$G$2, Q4910*S4910, IF(Q4910&lt;Veriler!$G$2, Veriler!$G$2*S4910, Q4910*S4910)), 0))</f>
        <v>0</v>
      </c>
      <c r="U4910" s="133" t="str">
        <f t="shared" si="1551"/>
        <v xml:space="preserve"> </v>
      </c>
      <c r="V4910" s="134" t="str">
        <f>IFERROR(IF(O4910="%10 sınırı aşılmıştır.",L4910-T4910,IFERROR(IF(F4910="",IF(S4910=1,0,IF(L4910-S4910=0,"",L4910-S4910)),IF(Veriler!M4910="",L4910,IF(L4910*Veriler!M4910=0,"",L4910*Veriler!M4910))),L4910)),0)</f>
        <v/>
      </c>
      <c r="W4910" s="146"/>
      <c r="X4910" s="146"/>
      <c r="Y4910" s="146"/>
    </row>
    <row r="4911" spans="1:25" s="99" customFormat="1" ht="54.75" customHeight="1" x14ac:dyDescent="0.25">
      <c r="A4911" s="96">
        <f t="shared" si="1552"/>
        <v>3617</v>
      </c>
      <c r="B4911" s="175"/>
      <c r="C4911" s="176"/>
      <c r="D4911" s="113"/>
      <c r="E4911" s="115"/>
      <c r="F4911" s="174"/>
      <c r="G4911" s="114" t="str">
        <f t="shared" si="1547"/>
        <v/>
      </c>
      <c r="H4911" s="115"/>
      <c r="I4911" s="115"/>
      <c r="J4911" s="115"/>
      <c r="K4911" s="115"/>
      <c r="L4911" s="133" t="str">
        <f t="shared" si="1548"/>
        <v/>
      </c>
      <c r="M4911" s="116" t="str">
        <f>IF(L4911="", "", L4911/Veriler!$X$1)</f>
        <v/>
      </c>
      <c r="N4911" s="116" t="str">
        <f>IF(F4911&lt;&gt;"", "İthal Girdi", IF(Veriler!T4911="", "", IF(Veriler!S4911="H", "%0,5 üzerindedir", IF(Veriler!T4911&gt;0.1, "%10 sınırı aşılmıştır.", "Uygun"))))</f>
        <v>%0,5 üzerindedir</v>
      </c>
      <c r="O4911" s="116" t="str">
        <f t="shared" si="1549"/>
        <v xml:space="preserve"> </v>
      </c>
      <c r="P4911" s="117"/>
      <c r="Q4911" s="118"/>
      <c r="R4911" s="119" t="str">
        <f t="shared" si="1550"/>
        <v/>
      </c>
      <c r="S4911" s="133">
        <f>IFERROR(IF(M4911&lt;=0.005,IF(F4911="",L4911,0),IF(F4911&lt;&gt;"",0,IF(P4911="",0,IF(P4911="H",0,IF(Q4911&lt;Veriler!$G$2,L4911*Veriler!$G$2,L4911*Q4911)))))," ")</f>
        <v>0</v>
      </c>
      <c r="T4911" s="133">
        <f>IF(Veriler!T4911&lt;=0.1, S4911, IF(AND(Veriler!T4911&gt;0.1, F4911="", P4911="E"), IF(Q4911&gt;Veriler!$G$2, Q4911*S4911, IF(Q4911&lt;Veriler!$G$2, Veriler!$G$2*S4911, Q4911*S4911)), 0))</f>
        <v>0</v>
      </c>
      <c r="U4911" s="133" t="str">
        <f t="shared" si="1551"/>
        <v xml:space="preserve"> </v>
      </c>
      <c r="V4911" s="134" t="str">
        <f>IFERROR(IF(O4911="%10 sınırı aşılmıştır.",L4911-T4911,IFERROR(IF(F4911="",IF(S4911=1,0,IF(L4911-S4911=0,"",L4911-S4911)),IF(Veriler!M4911="",L4911,IF(L4911*Veriler!M4911=0,"",L4911*Veriler!M4911))),L4911)),0)</f>
        <v/>
      </c>
      <c r="W4911" s="146"/>
      <c r="X4911" s="146"/>
      <c r="Y4911" s="146"/>
    </row>
    <row r="4912" spans="1:25" s="99" customFormat="1" ht="54.75" customHeight="1" x14ac:dyDescent="0.25">
      <c r="A4912" s="96">
        <f t="shared" si="1552"/>
        <v>3618</v>
      </c>
      <c r="B4912" s="175"/>
      <c r="C4912" s="176"/>
      <c r="D4912" s="113"/>
      <c r="E4912" s="115"/>
      <c r="F4912" s="174"/>
      <c r="G4912" s="114" t="str">
        <f t="shared" si="1547"/>
        <v/>
      </c>
      <c r="H4912" s="115"/>
      <c r="I4912" s="115"/>
      <c r="J4912" s="115"/>
      <c r="K4912" s="115"/>
      <c r="L4912" s="133" t="str">
        <f t="shared" si="1548"/>
        <v/>
      </c>
      <c r="M4912" s="116" t="str">
        <f>IF(L4912="", "", L4912/Veriler!$X$1)</f>
        <v/>
      </c>
      <c r="N4912" s="116" t="str">
        <f>IF(F4912&lt;&gt;"", "İthal Girdi", IF(Veriler!T4912="", "", IF(Veriler!S4912="H", "%0,5 üzerindedir", IF(Veriler!T4912&gt;0.1, "%10 sınırı aşılmıştır.", "Uygun"))))</f>
        <v>%0,5 üzerindedir</v>
      </c>
      <c r="O4912" s="116" t="str">
        <f t="shared" si="1549"/>
        <v xml:space="preserve"> </v>
      </c>
      <c r="P4912" s="117"/>
      <c r="Q4912" s="118"/>
      <c r="R4912" s="119" t="str">
        <f t="shared" si="1550"/>
        <v/>
      </c>
      <c r="S4912" s="133">
        <f>IFERROR(IF(M4912&lt;=0.005,IF(F4912="",L4912,0),IF(F4912&lt;&gt;"",0,IF(P4912="",0,IF(P4912="H",0,IF(Q4912&lt;Veriler!$G$2,L4912*Veriler!$G$2,L4912*Q4912)))))," ")</f>
        <v>0</v>
      </c>
      <c r="T4912" s="133">
        <f>IF(Veriler!T4912&lt;=0.1, S4912, IF(AND(Veriler!T4912&gt;0.1, F4912="", P4912="E"), IF(Q4912&gt;Veriler!$G$2, Q4912*S4912, IF(Q4912&lt;Veriler!$G$2, Veriler!$G$2*S4912, Q4912*S4912)), 0))</f>
        <v>0</v>
      </c>
      <c r="U4912" s="133" t="str">
        <f t="shared" si="1551"/>
        <v xml:space="preserve"> </v>
      </c>
      <c r="V4912" s="134" t="str">
        <f>IFERROR(IF(O4912="%10 sınırı aşılmıştır.",L4912-T4912,IFERROR(IF(F4912="",IF(S4912=1,0,IF(L4912-S4912=0,"",L4912-S4912)),IF(Veriler!M4912="",L4912,IF(L4912*Veriler!M4912=0,"",L4912*Veriler!M4912))),L4912)),0)</f>
        <v/>
      </c>
      <c r="W4912" s="146"/>
      <c r="X4912" s="146"/>
      <c r="Y4912" s="146"/>
    </row>
    <row r="4913" spans="1:25" s="99" customFormat="1" ht="54.75" customHeight="1" x14ac:dyDescent="0.25">
      <c r="A4913" s="96">
        <f t="shared" si="1552"/>
        <v>3619</v>
      </c>
      <c r="B4913" s="175"/>
      <c r="C4913" s="176"/>
      <c r="D4913" s="113"/>
      <c r="E4913" s="115"/>
      <c r="F4913" s="174"/>
      <c r="G4913" s="114" t="str">
        <f t="shared" si="1547"/>
        <v/>
      </c>
      <c r="H4913" s="115"/>
      <c r="I4913" s="115"/>
      <c r="J4913" s="115"/>
      <c r="K4913" s="115"/>
      <c r="L4913" s="133" t="str">
        <f t="shared" si="1548"/>
        <v/>
      </c>
      <c r="M4913" s="116" t="str">
        <f>IF(L4913="", "", L4913/Veriler!$X$1)</f>
        <v/>
      </c>
      <c r="N4913" s="116" t="str">
        <f>IF(F4913&lt;&gt;"", "İthal Girdi", IF(Veriler!T4913="", "", IF(Veriler!S4913="H", "%0,5 üzerindedir", IF(Veriler!T4913&gt;0.1, "%10 sınırı aşılmıştır.", "Uygun"))))</f>
        <v>%0,5 üzerindedir</v>
      </c>
      <c r="O4913" s="116" t="str">
        <f t="shared" si="1549"/>
        <v xml:space="preserve"> </v>
      </c>
      <c r="P4913" s="117"/>
      <c r="Q4913" s="118"/>
      <c r="R4913" s="119" t="str">
        <f t="shared" si="1550"/>
        <v/>
      </c>
      <c r="S4913" s="133">
        <f>IFERROR(IF(M4913&lt;=0.005,IF(F4913="",L4913,0),IF(F4913&lt;&gt;"",0,IF(P4913="",0,IF(P4913="H",0,IF(Q4913&lt;Veriler!$G$2,L4913*Veriler!$G$2,L4913*Q4913)))))," ")</f>
        <v>0</v>
      </c>
      <c r="T4913" s="133">
        <f>IF(Veriler!T4913&lt;=0.1, S4913, IF(AND(Veriler!T4913&gt;0.1, F4913="", P4913="E"), IF(Q4913&gt;Veriler!$G$2, Q4913*S4913, IF(Q4913&lt;Veriler!$G$2, Veriler!$G$2*S4913, Q4913*S4913)), 0))</f>
        <v>0</v>
      </c>
      <c r="U4913" s="133" t="str">
        <f t="shared" si="1551"/>
        <v xml:space="preserve"> </v>
      </c>
      <c r="V4913" s="134" t="str">
        <f>IFERROR(IF(O4913="%10 sınırı aşılmıştır.",L4913-T4913,IFERROR(IF(F4913="",IF(S4913=1,0,IF(L4913-S4913=0,"",L4913-S4913)),IF(Veriler!M4913="",L4913,IF(L4913*Veriler!M4913=0,"",L4913*Veriler!M4913))),L4913)),0)</f>
        <v/>
      </c>
      <c r="W4913" s="146"/>
      <c r="X4913" s="146"/>
      <c r="Y4913" s="146"/>
    </row>
    <row r="4914" spans="1:25" s="99" customFormat="1" ht="54.75" customHeight="1" x14ac:dyDescent="0.25">
      <c r="A4914" s="96">
        <f t="shared" si="1552"/>
        <v>3620</v>
      </c>
      <c r="B4914" s="175"/>
      <c r="C4914" s="176"/>
      <c r="D4914" s="113"/>
      <c r="E4914" s="115"/>
      <c r="F4914" s="174"/>
      <c r="G4914" s="114" t="str">
        <f t="shared" si="1547"/>
        <v/>
      </c>
      <c r="H4914" s="115"/>
      <c r="I4914" s="115"/>
      <c r="J4914" s="115"/>
      <c r="K4914" s="115"/>
      <c r="L4914" s="133" t="str">
        <f t="shared" si="1548"/>
        <v/>
      </c>
      <c r="M4914" s="116" t="str">
        <f>IF(L4914="", "", L4914/Veriler!$X$1)</f>
        <v/>
      </c>
      <c r="N4914" s="116" t="str">
        <f>IF(F4914&lt;&gt;"", "İthal Girdi", IF(Veriler!T4914="", "", IF(Veriler!S4914="H", "%0,5 üzerindedir", IF(Veriler!T4914&gt;0.1, "%10 sınırı aşılmıştır.", "Uygun"))))</f>
        <v>%0,5 üzerindedir</v>
      </c>
      <c r="O4914" s="116" t="str">
        <f t="shared" si="1549"/>
        <v xml:space="preserve"> </v>
      </c>
      <c r="P4914" s="117"/>
      <c r="Q4914" s="118"/>
      <c r="R4914" s="119" t="str">
        <f t="shared" si="1550"/>
        <v/>
      </c>
      <c r="S4914" s="133">
        <f>IFERROR(IF(M4914&lt;=0.005,IF(F4914="",L4914,0),IF(F4914&lt;&gt;"",0,IF(P4914="",0,IF(P4914="H",0,IF(Q4914&lt;Veriler!$G$2,L4914*Veriler!$G$2,L4914*Q4914)))))," ")</f>
        <v>0</v>
      </c>
      <c r="T4914" s="133">
        <f>IF(Veriler!T4914&lt;=0.1, S4914, IF(AND(Veriler!T4914&gt;0.1, F4914="", P4914="E"), IF(Q4914&gt;Veriler!$G$2, Q4914*S4914, IF(Q4914&lt;Veriler!$G$2, Veriler!$G$2*S4914, Q4914*S4914)), 0))</f>
        <v>0</v>
      </c>
      <c r="U4914" s="133" t="str">
        <f t="shared" si="1551"/>
        <v xml:space="preserve"> </v>
      </c>
      <c r="V4914" s="134" t="str">
        <f>IFERROR(IF(O4914="%10 sınırı aşılmıştır.",L4914-T4914,IFERROR(IF(F4914="",IF(S4914=1,0,IF(L4914-S4914=0,"",L4914-S4914)),IF(Veriler!M4914="",L4914,IF(L4914*Veriler!M4914=0,"",L4914*Veriler!M4914))),L4914)),0)</f>
        <v/>
      </c>
      <c r="W4914" s="146"/>
      <c r="X4914" s="146"/>
      <c r="Y4914" s="146"/>
    </row>
    <row r="4915" spans="1:25" s="99" customFormat="1" ht="54.75" customHeight="1" x14ac:dyDescent="0.25">
      <c r="A4915" s="96">
        <f t="shared" si="1552"/>
        <v>3621</v>
      </c>
      <c r="B4915" s="175"/>
      <c r="C4915" s="176"/>
      <c r="D4915" s="113"/>
      <c r="E4915" s="115"/>
      <c r="F4915" s="174"/>
      <c r="G4915" s="114" t="str">
        <f t="shared" si="1547"/>
        <v/>
      </c>
      <c r="H4915" s="115"/>
      <c r="I4915" s="115"/>
      <c r="J4915" s="115"/>
      <c r="K4915" s="115"/>
      <c r="L4915" s="133" t="str">
        <f t="shared" si="1548"/>
        <v/>
      </c>
      <c r="M4915" s="116" t="str">
        <f>IF(L4915="", "", L4915/Veriler!$X$1)</f>
        <v/>
      </c>
      <c r="N4915" s="116" t="str">
        <f>IF(F4915&lt;&gt;"", "İthal Girdi", IF(Veriler!T4915="", "", IF(Veriler!S4915="H", "%0,5 üzerindedir", IF(Veriler!T4915&gt;0.1, "%10 sınırı aşılmıştır.", "Uygun"))))</f>
        <v>%0,5 üzerindedir</v>
      </c>
      <c r="O4915" s="116" t="str">
        <f t="shared" si="1549"/>
        <v xml:space="preserve"> </v>
      </c>
      <c r="P4915" s="117"/>
      <c r="Q4915" s="118"/>
      <c r="R4915" s="119" t="str">
        <f t="shared" si="1550"/>
        <v/>
      </c>
      <c r="S4915" s="133">
        <f>IFERROR(IF(M4915&lt;=0.005,IF(F4915="",L4915,0),IF(F4915&lt;&gt;"",0,IF(P4915="",0,IF(P4915="H",0,IF(Q4915&lt;Veriler!$G$2,L4915*Veriler!$G$2,L4915*Q4915)))))," ")</f>
        <v>0</v>
      </c>
      <c r="T4915" s="133">
        <f>IF(Veriler!T4915&lt;=0.1, S4915, IF(AND(Veriler!T4915&gt;0.1, F4915="", P4915="E"), IF(Q4915&gt;Veriler!$G$2, Q4915*S4915, IF(Q4915&lt;Veriler!$G$2, Veriler!$G$2*S4915, Q4915*S4915)), 0))</f>
        <v>0</v>
      </c>
      <c r="U4915" s="133" t="str">
        <f t="shared" si="1551"/>
        <v xml:space="preserve"> </v>
      </c>
      <c r="V4915" s="134" t="str">
        <f>IFERROR(IF(O4915="%10 sınırı aşılmıştır.",L4915-T4915,IFERROR(IF(F4915="",IF(S4915=1,0,IF(L4915-S4915=0,"",L4915-S4915)),IF(Veriler!M4915="",L4915,IF(L4915*Veriler!M4915=0,"",L4915*Veriler!M4915))),L4915)),0)</f>
        <v/>
      </c>
      <c r="W4915" s="146"/>
      <c r="X4915" s="146"/>
      <c r="Y4915" s="146"/>
    </row>
    <row r="4916" spans="1:25" s="99" customFormat="1" ht="54.75" customHeight="1" x14ac:dyDescent="0.25">
      <c r="A4916" s="96">
        <f t="shared" si="1552"/>
        <v>3622</v>
      </c>
      <c r="B4916" s="175"/>
      <c r="C4916" s="176"/>
      <c r="D4916" s="113"/>
      <c r="E4916" s="115"/>
      <c r="F4916" s="174"/>
      <c r="G4916" s="114" t="str">
        <f t="shared" si="1547"/>
        <v/>
      </c>
      <c r="H4916" s="115"/>
      <c r="I4916" s="115"/>
      <c r="J4916" s="115"/>
      <c r="K4916" s="115"/>
      <c r="L4916" s="133" t="str">
        <f t="shared" si="1548"/>
        <v/>
      </c>
      <c r="M4916" s="116" t="str">
        <f>IF(L4916="", "", L4916/Veriler!$X$1)</f>
        <v/>
      </c>
      <c r="N4916" s="116" t="str">
        <f>IF(F4916&lt;&gt;"", "İthal Girdi", IF(Veriler!T4916="", "", IF(Veriler!S4916="H", "%0,5 üzerindedir", IF(Veriler!T4916&gt;0.1, "%10 sınırı aşılmıştır.", "Uygun"))))</f>
        <v>%0,5 üzerindedir</v>
      </c>
      <c r="O4916" s="116" t="str">
        <f t="shared" si="1549"/>
        <v xml:space="preserve"> </v>
      </c>
      <c r="P4916" s="117"/>
      <c r="Q4916" s="118"/>
      <c r="R4916" s="119" t="str">
        <f t="shared" si="1550"/>
        <v/>
      </c>
      <c r="S4916" s="133">
        <f>IFERROR(IF(M4916&lt;=0.005,IF(F4916="",L4916,0),IF(F4916&lt;&gt;"",0,IF(P4916="",0,IF(P4916="H",0,IF(Q4916&lt;Veriler!$G$2,L4916*Veriler!$G$2,L4916*Q4916)))))," ")</f>
        <v>0</v>
      </c>
      <c r="T4916" s="133">
        <f>IF(Veriler!T4916&lt;=0.1, S4916, IF(AND(Veriler!T4916&gt;0.1, F4916="", P4916="E"), IF(Q4916&gt;Veriler!$G$2, Q4916*S4916, IF(Q4916&lt;Veriler!$G$2, Veriler!$G$2*S4916, Q4916*S4916)), 0))</f>
        <v>0</v>
      </c>
      <c r="U4916" s="133" t="str">
        <f t="shared" si="1551"/>
        <v xml:space="preserve"> </v>
      </c>
      <c r="V4916" s="134" t="str">
        <f>IFERROR(IF(O4916="%10 sınırı aşılmıştır.",L4916-T4916,IFERROR(IF(F4916="",IF(S4916=1,0,IF(L4916-S4916=0,"",L4916-S4916)),IF(Veriler!M4916="",L4916,IF(L4916*Veriler!M4916=0,"",L4916*Veriler!M4916))),L4916)),0)</f>
        <v/>
      </c>
      <c r="W4916" s="146"/>
      <c r="X4916" s="146"/>
      <c r="Y4916" s="146"/>
    </row>
    <row r="4917" spans="1:25" s="99" customFormat="1" ht="54.75" customHeight="1" x14ac:dyDescent="0.25">
      <c r="A4917" s="96">
        <f t="shared" si="1552"/>
        <v>3623</v>
      </c>
      <c r="B4917" s="175"/>
      <c r="C4917" s="176"/>
      <c r="D4917" s="113"/>
      <c r="E4917" s="115"/>
      <c r="F4917" s="174"/>
      <c r="G4917" s="114" t="str">
        <f t="shared" si="1547"/>
        <v/>
      </c>
      <c r="H4917" s="115"/>
      <c r="I4917" s="115"/>
      <c r="J4917" s="115"/>
      <c r="K4917" s="115"/>
      <c r="L4917" s="133" t="str">
        <f t="shared" si="1548"/>
        <v/>
      </c>
      <c r="M4917" s="116" t="str">
        <f>IF(L4917="", "", L4917/Veriler!$X$1)</f>
        <v/>
      </c>
      <c r="N4917" s="116" t="str">
        <f>IF(F4917&lt;&gt;"", "İthal Girdi", IF(Veriler!T4917="", "", IF(Veriler!S4917="H", "%0,5 üzerindedir", IF(Veriler!T4917&gt;0.1, "%10 sınırı aşılmıştır.", "Uygun"))))</f>
        <v>%0,5 üzerindedir</v>
      </c>
      <c r="O4917" s="116" t="str">
        <f t="shared" si="1549"/>
        <v xml:space="preserve"> </v>
      </c>
      <c r="P4917" s="117"/>
      <c r="Q4917" s="118"/>
      <c r="R4917" s="119" t="str">
        <f t="shared" si="1550"/>
        <v/>
      </c>
      <c r="S4917" s="133">
        <f>IFERROR(IF(M4917&lt;=0.005,IF(F4917="",L4917,0),IF(F4917&lt;&gt;"",0,IF(P4917="",0,IF(P4917="H",0,IF(Q4917&lt;Veriler!$G$2,L4917*Veriler!$G$2,L4917*Q4917)))))," ")</f>
        <v>0</v>
      </c>
      <c r="T4917" s="133">
        <f>IF(Veriler!T4917&lt;=0.1, S4917, IF(AND(Veriler!T4917&gt;0.1, F4917="", P4917="E"), IF(Q4917&gt;Veriler!$G$2, Q4917*S4917, IF(Q4917&lt;Veriler!$G$2, Veriler!$G$2*S4917, Q4917*S4917)), 0))</f>
        <v>0</v>
      </c>
      <c r="U4917" s="133" t="str">
        <f t="shared" si="1551"/>
        <v xml:space="preserve"> </v>
      </c>
      <c r="V4917" s="134" t="str">
        <f>IFERROR(IF(O4917="%10 sınırı aşılmıştır.",L4917-T4917,IFERROR(IF(F4917="",IF(S4917=1,0,IF(L4917-S4917=0,"",L4917-S4917)),IF(Veriler!M4917="",L4917,IF(L4917*Veriler!M4917=0,"",L4917*Veriler!M4917))),L4917)),0)</f>
        <v/>
      </c>
      <c r="W4917" s="146"/>
      <c r="X4917" s="146"/>
      <c r="Y4917" s="146"/>
    </row>
    <row r="4918" spans="1:25" s="99" customFormat="1" ht="54.75" customHeight="1" x14ac:dyDescent="0.25">
      <c r="A4918" s="96">
        <f t="shared" si="1552"/>
        <v>3624</v>
      </c>
      <c r="B4918" s="175"/>
      <c r="C4918" s="176"/>
      <c r="D4918" s="113"/>
      <c r="E4918" s="115"/>
      <c r="F4918" s="174"/>
      <c r="G4918" s="114" t="str">
        <f t="shared" si="1547"/>
        <v/>
      </c>
      <c r="H4918" s="115"/>
      <c r="I4918" s="115"/>
      <c r="J4918" s="115"/>
      <c r="K4918" s="115"/>
      <c r="L4918" s="133" t="str">
        <f t="shared" si="1548"/>
        <v/>
      </c>
      <c r="M4918" s="116" t="str">
        <f>IF(L4918="", "", L4918/Veriler!$X$1)</f>
        <v/>
      </c>
      <c r="N4918" s="116" t="str">
        <f>IF(F4918&lt;&gt;"", "İthal Girdi", IF(Veriler!T4918="", "", IF(Veriler!S4918="H", "%0,5 üzerindedir", IF(Veriler!T4918&gt;0.1, "%10 sınırı aşılmıştır.", "Uygun"))))</f>
        <v>%0,5 üzerindedir</v>
      </c>
      <c r="O4918" s="116" t="str">
        <f t="shared" si="1549"/>
        <v xml:space="preserve"> </v>
      </c>
      <c r="P4918" s="117"/>
      <c r="Q4918" s="118"/>
      <c r="R4918" s="119" t="str">
        <f t="shared" si="1550"/>
        <v/>
      </c>
      <c r="S4918" s="133">
        <f>IFERROR(IF(M4918&lt;=0.005,IF(F4918="",L4918,0),IF(F4918&lt;&gt;"",0,IF(P4918="",0,IF(P4918="H",0,IF(Q4918&lt;Veriler!$G$2,L4918*Veriler!$G$2,L4918*Q4918)))))," ")</f>
        <v>0</v>
      </c>
      <c r="T4918" s="133">
        <f>IF(Veriler!T4918&lt;=0.1, S4918, IF(AND(Veriler!T4918&gt;0.1, F4918="", P4918="E"), IF(Q4918&gt;Veriler!$G$2, Q4918*S4918, IF(Q4918&lt;Veriler!$G$2, Veriler!$G$2*S4918, Q4918*S4918)), 0))</f>
        <v>0</v>
      </c>
      <c r="U4918" s="133" t="str">
        <f t="shared" si="1551"/>
        <v xml:space="preserve"> </v>
      </c>
      <c r="V4918" s="134" t="str">
        <f>IFERROR(IF(O4918="%10 sınırı aşılmıştır.",L4918-T4918,IFERROR(IF(F4918="",IF(S4918=1,0,IF(L4918-S4918=0,"",L4918-S4918)),IF(Veriler!M4918="",L4918,IF(L4918*Veriler!M4918=0,"",L4918*Veriler!M4918))),L4918)),0)</f>
        <v/>
      </c>
      <c r="W4918" s="146"/>
      <c r="X4918" s="146"/>
      <c r="Y4918" s="146"/>
    </row>
    <row r="4919" spans="1:25" s="99" customFormat="1" ht="54.75" customHeight="1" x14ac:dyDescent="0.25">
      <c r="A4919" s="96">
        <f t="shared" si="1552"/>
        <v>3625</v>
      </c>
      <c r="B4919" s="175"/>
      <c r="C4919" s="176"/>
      <c r="D4919" s="113"/>
      <c r="E4919" s="115"/>
      <c r="F4919" s="174"/>
      <c r="G4919" s="114" t="str">
        <f t="shared" si="1547"/>
        <v/>
      </c>
      <c r="H4919" s="115"/>
      <c r="I4919" s="115"/>
      <c r="J4919" s="115"/>
      <c r="K4919" s="115"/>
      <c r="L4919" s="133" t="str">
        <f t="shared" si="1548"/>
        <v/>
      </c>
      <c r="M4919" s="116" t="str">
        <f>IF(L4919="", "", L4919/Veriler!$X$1)</f>
        <v/>
      </c>
      <c r="N4919" s="116" t="str">
        <f>IF(F4919&lt;&gt;"", "İthal Girdi", IF(Veriler!T4919="", "", IF(Veriler!S4919="H", "%0,5 üzerindedir", IF(Veriler!T4919&gt;0.1, "%10 sınırı aşılmıştır.", "Uygun"))))</f>
        <v>%0,5 üzerindedir</v>
      </c>
      <c r="O4919" s="116" t="str">
        <f t="shared" si="1549"/>
        <v xml:space="preserve"> </v>
      </c>
      <c r="P4919" s="117"/>
      <c r="Q4919" s="118"/>
      <c r="R4919" s="119" t="str">
        <f t="shared" si="1550"/>
        <v/>
      </c>
      <c r="S4919" s="133">
        <f>IFERROR(IF(M4919&lt;=0.005,IF(F4919="",L4919,0),IF(F4919&lt;&gt;"",0,IF(P4919="",0,IF(P4919="H",0,IF(Q4919&lt;Veriler!$G$2,L4919*Veriler!$G$2,L4919*Q4919)))))," ")</f>
        <v>0</v>
      </c>
      <c r="T4919" s="133">
        <f>IF(Veriler!T4919&lt;=0.1, S4919, IF(AND(Veriler!T4919&gt;0.1, F4919="", P4919="E"), IF(Q4919&gt;Veriler!$G$2, Q4919*S4919, IF(Q4919&lt;Veriler!$G$2, Veriler!$G$2*S4919, Q4919*S4919)), 0))</f>
        <v>0</v>
      </c>
      <c r="U4919" s="133" t="str">
        <f t="shared" si="1551"/>
        <v xml:space="preserve"> </v>
      </c>
      <c r="V4919" s="134" t="str">
        <f>IFERROR(IF(O4919="%10 sınırı aşılmıştır.",L4919-T4919,IFERROR(IF(F4919="",IF(S4919=1,0,IF(L4919-S4919=0,"",L4919-S4919)),IF(Veriler!M4919="",L4919,IF(L4919*Veriler!M4919=0,"",L4919*Veriler!M4919))),L4919)),0)</f>
        <v/>
      </c>
      <c r="W4919" s="146"/>
      <c r="X4919" s="146"/>
      <c r="Y4919" s="146"/>
    </row>
    <row r="4920" spans="1:25" s="99" customFormat="1" ht="54.75" customHeight="1" x14ac:dyDescent="0.25">
      <c r="A4920" s="96">
        <f t="shared" si="1552"/>
        <v>3626</v>
      </c>
      <c r="B4920" s="175"/>
      <c r="C4920" s="176"/>
      <c r="D4920" s="113"/>
      <c r="E4920" s="115"/>
      <c r="F4920" s="174"/>
      <c r="G4920" s="114" t="str">
        <f t="shared" si="1547"/>
        <v/>
      </c>
      <c r="H4920" s="115"/>
      <c r="I4920" s="115"/>
      <c r="J4920" s="115"/>
      <c r="K4920" s="115"/>
      <c r="L4920" s="133" t="str">
        <f t="shared" si="1548"/>
        <v/>
      </c>
      <c r="M4920" s="116" t="str">
        <f>IF(L4920="", "", L4920/Veriler!$X$1)</f>
        <v/>
      </c>
      <c r="N4920" s="116" t="str">
        <f>IF(F4920&lt;&gt;"", "İthal Girdi", IF(Veriler!T4920="", "", IF(Veriler!S4920="H", "%0,5 üzerindedir", IF(Veriler!T4920&gt;0.1, "%10 sınırı aşılmıştır.", "Uygun"))))</f>
        <v>%0,5 üzerindedir</v>
      </c>
      <c r="O4920" s="116" t="str">
        <f t="shared" si="1549"/>
        <v xml:space="preserve"> </v>
      </c>
      <c r="P4920" s="117"/>
      <c r="Q4920" s="118"/>
      <c r="R4920" s="119" t="str">
        <f t="shared" si="1550"/>
        <v/>
      </c>
      <c r="S4920" s="133">
        <f>IFERROR(IF(M4920&lt;=0.005,IF(F4920="",L4920,0),IF(F4920&lt;&gt;"",0,IF(P4920="",0,IF(P4920="H",0,IF(Q4920&lt;Veriler!$G$2,L4920*Veriler!$G$2,L4920*Q4920)))))," ")</f>
        <v>0</v>
      </c>
      <c r="T4920" s="133">
        <f>IF(Veriler!T4920&lt;=0.1, S4920, IF(AND(Veriler!T4920&gt;0.1, F4920="", P4920="E"), IF(Q4920&gt;Veriler!$G$2, Q4920*S4920, IF(Q4920&lt;Veriler!$G$2, Veriler!$G$2*S4920, Q4920*S4920)), 0))</f>
        <v>0</v>
      </c>
      <c r="U4920" s="133" t="str">
        <f t="shared" si="1551"/>
        <v xml:space="preserve"> </v>
      </c>
      <c r="V4920" s="134" t="str">
        <f>IFERROR(IF(O4920="%10 sınırı aşılmıştır.",L4920-T4920,IFERROR(IF(F4920="",IF(S4920=1,0,IF(L4920-S4920=0,"",L4920-S4920)),IF(Veriler!M4920="",L4920,IF(L4920*Veriler!M4920=0,"",L4920*Veriler!M4920))),L4920)),0)</f>
        <v/>
      </c>
      <c r="W4920" s="146"/>
      <c r="X4920" s="146"/>
      <c r="Y4920" s="146"/>
    </row>
    <row r="4921" spans="1:25" s="99" customFormat="1" ht="36" hidden="1" customHeight="1" x14ac:dyDescent="0.25">
      <c r="A4921" s="101"/>
      <c r="B4921" s="191" t="s">
        <v>16</v>
      </c>
      <c r="C4921" s="176"/>
      <c r="D4921" s="120"/>
      <c r="E4921" s="171"/>
      <c r="F4921" s="172"/>
      <c r="G4921" s="121"/>
      <c r="H4921" s="115"/>
      <c r="I4921" s="115"/>
      <c r="J4921" s="115"/>
      <c r="K4921" s="115"/>
      <c r="L4921" s="121"/>
      <c r="M4921" s="121"/>
      <c r="N4921" s="121"/>
      <c r="O4921" s="121"/>
      <c r="P4921" s="120"/>
      <c r="Q4921" s="120"/>
      <c r="R4921" s="183"/>
      <c r="S4921" s="184"/>
      <c r="T4921" s="121"/>
      <c r="U4921" s="121"/>
      <c r="V4921" s="121"/>
      <c r="W4921" s="146"/>
      <c r="X4921" s="146"/>
      <c r="Y4921" s="146"/>
    </row>
    <row r="4922" spans="1:25" s="99" customFormat="1" ht="54.75" customHeight="1" x14ac:dyDescent="0.25">
      <c r="A4922" s="96">
        <f>A4920+1</f>
        <v>3627</v>
      </c>
      <c r="B4922" s="175"/>
      <c r="C4922" s="176"/>
      <c r="D4922" s="113"/>
      <c r="E4922" s="115"/>
      <c r="F4922" s="174"/>
      <c r="G4922" s="114" t="str">
        <f t="shared" ref="G4922:G4935" si="1553">IF(AND(F4922&lt;&gt;"",V4922&lt;&gt;"",L4922&lt;&gt;0),V4922/L4922,"")</f>
        <v/>
      </c>
      <c r="H4922" s="115"/>
      <c r="I4922" s="115"/>
      <c r="J4922" s="115"/>
      <c r="K4922" s="115"/>
      <c r="L4922" s="133" t="str">
        <f t="shared" ref="L4922:L4935" si="1554">IF(AND(H4922&lt;&gt;0, J4922&lt;&gt;0, K4922&lt;&gt;0), H4922*J4922*K4922, "")</f>
        <v/>
      </c>
      <c r="M4922" s="116" t="str">
        <f>IF(L4922="", "", L4922/Veriler!$X$1)</f>
        <v/>
      </c>
      <c r="N4922" s="116" t="str">
        <f>IF(F4922&lt;&gt;"", "İthal Girdi", IF(Veriler!T4922="", "", IF(Veriler!S4922="H", "%0,5 üzerindedir", IF(Veriler!T4922&gt;0.1, "%10 sınırı aşılmıştır.", "Uygun"))))</f>
        <v>%0,5 üzerindedir</v>
      </c>
      <c r="O4922" s="116" t="str">
        <f t="shared" ref="O4922:O4935" si="1555">IF(M4922=""," ",N4922)</f>
        <v xml:space="preserve"> </v>
      </c>
      <c r="P4922" s="117"/>
      <c r="Q4922" s="118"/>
      <c r="R4922" s="119" t="str">
        <f t="shared" ref="R4922:R4935" si="1556">IFERROR(IF(AND(T4922&lt;&gt;"",L4922&lt;&gt;"",L4922&lt;&gt;0,T4922&lt;&gt;0),T4922/L4922,"")," ")</f>
        <v/>
      </c>
      <c r="S4922" s="133">
        <f>IFERROR(IF(M4922&lt;=0.005,IF(F4922="",L4922,0),IF(F4922&lt;&gt;"",0,IF(P4922="",0,IF(P4922="H",0,IF(Q4922&lt;Veriler!$G$2,L4922*Veriler!$G$2,L4922*Q4922)))))," ")</f>
        <v>0</v>
      </c>
      <c r="T4922" s="133">
        <f>IF(Veriler!T4922&lt;=0.1, S4922, IF(AND(Veriler!T4922&gt;0.1, F4922="", P4922="E"), IF(Q4922&gt;Veriler!$G$2, Q4922*S4922, IF(Q4922&lt;Veriler!$G$2, Veriler!$G$2*S4922, Q4922*S4922)), 0))</f>
        <v>0</v>
      </c>
      <c r="U4922" s="133" t="str">
        <f t="shared" ref="U4922:U4935" si="1557">IF(T4922=0," ",T4922)</f>
        <v xml:space="preserve"> </v>
      </c>
      <c r="V4922" s="134" t="str">
        <f>IFERROR(IF(O4922="%10 sınırı aşılmıştır.",L4922-T4922,IFERROR(IF(F4922="",IF(S4922=1,0,IF(L4922-S4922=0,"",L4922-S4922)),IF(Veriler!M4922="",L4922,IF(L4922*Veriler!M4922=0,"",L4922*Veriler!M4922))),L4922)),0)</f>
        <v/>
      </c>
      <c r="W4922" s="146"/>
      <c r="X4922" s="146"/>
      <c r="Y4922" s="146"/>
    </row>
    <row r="4923" spans="1:25" s="99" customFormat="1" ht="54.75" customHeight="1" x14ac:dyDescent="0.25">
      <c r="A4923" s="96">
        <f t="shared" ref="A4923:A4935" si="1558">A4922+1</f>
        <v>3628</v>
      </c>
      <c r="B4923" s="175"/>
      <c r="C4923" s="176"/>
      <c r="D4923" s="113"/>
      <c r="E4923" s="115"/>
      <c r="F4923" s="174"/>
      <c r="G4923" s="114" t="str">
        <f t="shared" si="1553"/>
        <v/>
      </c>
      <c r="H4923" s="115"/>
      <c r="I4923" s="115"/>
      <c r="J4923" s="115"/>
      <c r="K4923" s="115"/>
      <c r="L4923" s="133" t="str">
        <f t="shared" si="1554"/>
        <v/>
      </c>
      <c r="M4923" s="116" t="str">
        <f>IF(L4923="", "", L4923/Veriler!$X$1)</f>
        <v/>
      </c>
      <c r="N4923" s="116" t="str">
        <f>IF(F4923&lt;&gt;"", "İthal Girdi", IF(Veriler!T4923="", "", IF(Veriler!S4923="H", "%0,5 üzerindedir", IF(Veriler!T4923&gt;0.1, "%10 sınırı aşılmıştır.", "Uygun"))))</f>
        <v>%0,5 üzerindedir</v>
      </c>
      <c r="O4923" s="116" t="str">
        <f t="shared" si="1555"/>
        <v xml:space="preserve"> </v>
      </c>
      <c r="P4923" s="117"/>
      <c r="Q4923" s="118"/>
      <c r="R4923" s="119" t="str">
        <f t="shared" si="1556"/>
        <v/>
      </c>
      <c r="S4923" s="133">
        <f>IFERROR(IF(M4923&lt;=0.005,IF(F4923="",L4923,0),IF(F4923&lt;&gt;"",0,IF(P4923="",0,IF(P4923="H",0,IF(Q4923&lt;Veriler!$G$2,L4923*Veriler!$G$2,L4923*Q4923)))))," ")</f>
        <v>0</v>
      </c>
      <c r="T4923" s="133">
        <f>IF(Veriler!T4923&lt;=0.1, S4923, IF(AND(Veriler!T4923&gt;0.1, F4923="", P4923="E"), IF(Q4923&gt;Veriler!$G$2, Q4923*S4923, IF(Q4923&lt;Veriler!$G$2, Veriler!$G$2*S4923, Q4923*S4923)), 0))</f>
        <v>0</v>
      </c>
      <c r="U4923" s="133" t="str">
        <f t="shared" si="1557"/>
        <v xml:space="preserve"> </v>
      </c>
      <c r="V4923" s="134" t="str">
        <f>IFERROR(IF(O4923="%10 sınırı aşılmıştır.",L4923-T4923,IFERROR(IF(F4923="",IF(S4923=1,0,IF(L4923-S4923=0,"",L4923-S4923)),IF(Veriler!M4923="",L4923,IF(L4923*Veriler!M4923=0,"",L4923*Veriler!M4923))),L4923)),0)</f>
        <v/>
      </c>
      <c r="W4923" s="146"/>
      <c r="X4923" s="146"/>
      <c r="Y4923" s="146"/>
    </row>
    <row r="4924" spans="1:25" s="99" customFormat="1" ht="54.75" customHeight="1" x14ac:dyDescent="0.25">
      <c r="A4924" s="96">
        <f t="shared" si="1558"/>
        <v>3629</v>
      </c>
      <c r="B4924" s="175"/>
      <c r="C4924" s="176"/>
      <c r="D4924" s="113"/>
      <c r="E4924" s="115"/>
      <c r="F4924" s="174"/>
      <c r="G4924" s="114" t="str">
        <f t="shared" si="1553"/>
        <v/>
      </c>
      <c r="H4924" s="115"/>
      <c r="I4924" s="115"/>
      <c r="J4924" s="115"/>
      <c r="K4924" s="115"/>
      <c r="L4924" s="133" t="str">
        <f t="shared" si="1554"/>
        <v/>
      </c>
      <c r="M4924" s="116" t="str">
        <f>IF(L4924="", "", L4924/Veriler!$X$1)</f>
        <v/>
      </c>
      <c r="N4924" s="116" t="str">
        <f>IF(F4924&lt;&gt;"", "İthal Girdi", IF(Veriler!T4924="", "", IF(Veriler!S4924="H", "%0,5 üzerindedir", IF(Veriler!T4924&gt;0.1, "%10 sınırı aşılmıştır.", "Uygun"))))</f>
        <v>%0,5 üzerindedir</v>
      </c>
      <c r="O4924" s="116" t="str">
        <f t="shared" si="1555"/>
        <v xml:space="preserve"> </v>
      </c>
      <c r="P4924" s="117"/>
      <c r="Q4924" s="118"/>
      <c r="R4924" s="119" t="str">
        <f t="shared" si="1556"/>
        <v/>
      </c>
      <c r="S4924" s="133">
        <f>IFERROR(IF(M4924&lt;=0.005,IF(F4924="",L4924,0),IF(F4924&lt;&gt;"",0,IF(P4924="",0,IF(P4924="H",0,IF(Q4924&lt;Veriler!$G$2,L4924*Veriler!$G$2,L4924*Q4924)))))," ")</f>
        <v>0</v>
      </c>
      <c r="T4924" s="133">
        <f>IF(Veriler!T4924&lt;=0.1, S4924, IF(AND(Veriler!T4924&gt;0.1, F4924="", P4924="E"), IF(Q4924&gt;Veriler!$G$2, Q4924*S4924, IF(Q4924&lt;Veriler!$G$2, Veriler!$G$2*S4924, Q4924*S4924)), 0))</f>
        <v>0</v>
      </c>
      <c r="U4924" s="133" t="str">
        <f t="shared" si="1557"/>
        <v xml:space="preserve"> </v>
      </c>
      <c r="V4924" s="134" t="str">
        <f>IFERROR(IF(O4924="%10 sınırı aşılmıştır.",L4924-T4924,IFERROR(IF(F4924="",IF(S4924=1,0,IF(L4924-S4924=0,"",L4924-S4924)),IF(Veriler!M4924="",L4924,IF(L4924*Veriler!M4924=0,"",L4924*Veriler!M4924))),L4924)),0)</f>
        <v/>
      </c>
      <c r="W4924" s="146"/>
      <c r="X4924" s="146"/>
      <c r="Y4924" s="146"/>
    </row>
    <row r="4925" spans="1:25" s="99" customFormat="1" ht="54.75" customHeight="1" x14ac:dyDescent="0.25">
      <c r="A4925" s="96">
        <f t="shared" si="1558"/>
        <v>3630</v>
      </c>
      <c r="B4925" s="175"/>
      <c r="C4925" s="176"/>
      <c r="D4925" s="113"/>
      <c r="E4925" s="115"/>
      <c r="F4925" s="174"/>
      <c r="G4925" s="114" t="str">
        <f t="shared" si="1553"/>
        <v/>
      </c>
      <c r="H4925" s="115"/>
      <c r="I4925" s="115"/>
      <c r="J4925" s="115"/>
      <c r="K4925" s="115"/>
      <c r="L4925" s="133" t="str">
        <f t="shared" si="1554"/>
        <v/>
      </c>
      <c r="M4925" s="116" t="str">
        <f>IF(L4925="", "", L4925/Veriler!$X$1)</f>
        <v/>
      </c>
      <c r="N4925" s="116" t="str">
        <f>IF(F4925&lt;&gt;"", "İthal Girdi", IF(Veriler!T4925="", "", IF(Veriler!S4925="H", "%0,5 üzerindedir", IF(Veriler!T4925&gt;0.1, "%10 sınırı aşılmıştır.", "Uygun"))))</f>
        <v>%0,5 üzerindedir</v>
      </c>
      <c r="O4925" s="116" t="str">
        <f t="shared" si="1555"/>
        <v xml:space="preserve"> </v>
      </c>
      <c r="P4925" s="117"/>
      <c r="Q4925" s="118"/>
      <c r="R4925" s="119" t="str">
        <f t="shared" si="1556"/>
        <v/>
      </c>
      <c r="S4925" s="133">
        <f>IFERROR(IF(M4925&lt;=0.005,IF(F4925="",L4925,0),IF(F4925&lt;&gt;"",0,IF(P4925="",0,IF(P4925="H",0,IF(Q4925&lt;Veriler!$G$2,L4925*Veriler!$G$2,L4925*Q4925)))))," ")</f>
        <v>0</v>
      </c>
      <c r="T4925" s="133">
        <f>IF(Veriler!T4925&lt;=0.1, S4925, IF(AND(Veriler!T4925&gt;0.1, F4925="", P4925="E"), IF(Q4925&gt;Veriler!$G$2, Q4925*S4925, IF(Q4925&lt;Veriler!$G$2, Veriler!$G$2*S4925, Q4925*S4925)), 0))</f>
        <v>0</v>
      </c>
      <c r="U4925" s="133" t="str">
        <f t="shared" si="1557"/>
        <v xml:space="preserve"> </v>
      </c>
      <c r="V4925" s="134" t="str">
        <f>IFERROR(IF(O4925="%10 sınırı aşılmıştır.",L4925-T4925,IFERROR(IF(F4925="",IF(S4925=1,0,IF(L4925-S4925=0,"",L4925-S4925)),IF(Veriler!M4925="",L4925,IF(L4925*Veriler!M4925=0,"",L4925*Veriler!M4925))),L4925)),0)</f>
        <v/>
      </c>
      <c r="W4925" s="146"/>
      <c r="X4925" s="146"/>
      <c r="Y4925" s="146"/>
    </row>
    <row r="4926" spans="1:25" s="99" customFormat="1" ht="54.75" customHeight="1" x14ac:dyDescent="0.25">
      <c r="A4926" s="96">
        <f t="shared" si="1558"/>
        <v>3631</v>
      </c>
      <c r="B4926" s="175"/>
      <c r="C4926" s="176"/>
      <c r="D4926" s="113"/>
      <c r="E4926" s="115"/>
      <c r="F4926" s="174"/>
      <c r="G4926" s="114" t="str">
        <f t="shared" si="1553"/>
        <v/>
      </c>
      <c r="H4926" s="115"/>
      <c r="I4926" s="115"/>
      <c r="J4926" s="115"/>
      <c r="K4926" s="115"/>
      <c r="L4926" s="133" t="str">
        <f t="shared" si="1554"/>
        <v/>
      </c>
      <c r="M4926" s="116" t="str">
        <f>IF(L4926="", "", L4926/Veriler!$X$1)</f>
        <v/>
      </c>
      <c r="N4926" s="116" t="str">
        <f>IF(F4926&lt;&gt;"", "İthal Girdi", IF(Veriler!T4926="", "", IF(Veriler!S4926="H", "%0,5 üzerindedir", IF(Veriler!T4926&gt;0.1, "%10 sınırı aşılmıştır.", "Uygun"))))</f>
        <v>%0,5 üzerindedir</v>
      </c>
      <c r="O4926" s="116" t="str">
        <f t="shared" si="1555"/>
        <v xml:space="preserve"> </v>
      </c>
      <c r="P4926" s="117"/>
      <c r="Q4926" s="118"/>
      <c r="R4926" s="119" t="str">
        <f t="shared" si="1556"/>
        <v/>
      </c>
      <c r="S4926" s="133">
        <f>IFERROR(IF(M4926&lt;=0.005,IF(F4926="",L4926,0),IF(F4926&lt;&gt;"",0,IF(P4926="",0,IF(P4926="H",0,IF(Q4926&lt;Veriler!$G$2,L4926*Veriler!$G$2,L4926*Q4926)))))," ")</f>
        <v>0</v>
      </c>
      <c r="T4926" s="133">
        <f>IF(Veriler!T4926&lt;=0.1, S4926, IF(AND(Veriler!T4926&gt;0.1, F4926="", P4926="E"), IF(Q4926&gt;Veriler!$G$2, Q4926*S4926, IF(Q4926&lt;Veriler!$G$2, Veriler!$G$2*S4926, Q4926*S4926)), 0))</f>
        <v>0</v>
      </c>
      <c r="U4926" s="133" t="str">
        <f t="shared" si="1557"/>
        <v xml:space="preserve"> </v>
      </c>
      <c r="V4926" s="134" t="str">
        <f>IFERROR(IF(O4926="%10 sınırı aşılmıştır.",L4926-T4926,IFERROR(IF(F4926="",IF(S4926=1,0,IF(L4926-S4926=0,"",L4926-S4926)),IF(Veriler!M4926="",L4926,IF(L4926*Veriler!M4926=0,"",L4926*Veriler!M4926))),L4926)),0)</f>
        <v/>
      </c>
      <c r="W4926" s="146"/>
      <c r="X4926" s="146"/>
      <c r="Y4926" s="146"/>
    </row>
    <row r="4927" spans="1:25" s="99" customFormat="1" ht="54.75" customHeight="1" x14ac:dyDescent="0.25">
      <c r="A4927" s="96">
        <f t="shared" si="1558"/>
        <v>3632</v>
      </c>
      <c r="B4927" s="175"/>
      <c r="C4927" s="176"/>
      <c r="D4927" s="113"/>
      <c r="E4927" s="115"/>
      <c r="F4927" s="174"/>
      <c r="G4927" s="114" t="str">
        <f t="shared" si="1553"/>
        <v/>
      </c>
      <c r="H4927" s="115"/>
      <c r="I4927" s="115"/>
      <c r="J4927" s="115"/>
      <c r="K4927" s="115"/>
      <c r="L4927" s="133" t="str">
        <f t="shared" si="1554"/>
        <v/>
      </c>
      <c r="M4927" s="116" t="str">
        <f>IF(L4927="", "", L4927/Veriler!$X$1)</f>
        <v/>
      </c>
      <c r="N4927" s="116" t="str">
        <f>IF(F4927&lt;&gt;"", "İthal Girdi", IF(Veriler!T4927="", "", IF(Veriler!S4927="H", "%0,5 üzerindedir", IF(Veriler!T4927&gt;0.1, "%10 sınırı aşılmıştır.", "Uygun"))))</f>
        <v>%0,5 üzerindedir</v>
      </c>
      <c r="O4927" s="116" t="str">
        <f t="shared" si="1555"/>
        <v xml:space="preserve"> </v>
      </c>
      <c r="P4927" s="117"/>
      <c r="Q4927" s="118"/>
      <c r="R4927" s="119" t="str">
        <f t="shared" si="1556"/>
        <v/>
      </c>
      <c r="S4927" s="133">
        <f>IFERROR(IF(M4927&lt;=0.005,IF(F4927="",L4927,0),IF(F4927&lt;&gt;"",0,IF(P4927="",0,IF(P4927="H",0,IF(Q4927&lt;Veriler!$G$2,L4927*Veriler!$G$2,L4927*Q4927)))))," ")</f>
        <v>0</v>
      </c>
      <c r="T4927" s="133">
        <f>IF(Veriler!T4927&lt;=0.1, S4927, IF(AND(Veriler!T4927&gt;0.1, F4927="", P4927="E"), IF(Q4927&gt;Veriler!$G$2, Q4927*S4927, IF(Q4927&lt;Veriler!$G$2, Veriler!$G$2*S4927, Q4927*S4927)), 0))</f>
        <v>0</v>
      </c>
      <c r="U4927" s="133" t="str">
        <f t="shared" si="1557"/>
        <v xml:space="preserve"> </v>
      </c>
      <c r="V4927" s="134" t="str">
        <f>IFERROR(IF(O4927="%10 sınırı aşılmıştır.",L4927-T4927,IFERROR(IF(F4927="",IF(S4927=1,0,IF(L4927-S4927=0,"",L4927-S4927)),IF(Veriler!M4927="",L4927,IF(L4927*Veriler!M4927=0,"",L4927*Veriler!M4927))),L4927)),0)</f>
        <v/>
      </c>
      <c r="W4927" s="146"/>
      <c r="X4927" s="146"/>
      <c r="Y4927" s="146"/>
    </row>
    <row r="4928" spans="1:25" s="99" customFormat="1" ht="54.75" customHeight="1" x14ac:dyDescent="0.25">
      <c r="A4928" s="96">
        <f t="shared" si="1558"/>
        <v>3633</v>
      </c>
      <c r="B4928" s="175"/>
      <c r="C4928" s="176"/>
      <c r="D4928" s="113"/>
      <c r="E4928" s="115"/>
      <c r="F4928" s="174"/>
      <c r="G4928" s="114" t="str">
        <f t="shared" si="1553"/>
        <v/>
      </c>
      <c r="H4928" s="115"/>
      <c r="I4928" s="115"/>
      <c r="J4928" s="115"/>
      <c r="K4928" s="115"/>
      <c r="L4928" s="133" t="str">
        <f t="shared" si="1554"/>
        <v/>
      </c>
      <c r="M4928" s="116" t="str">
        <f>IF(L4928="", "", L4928/Veriler!$X$1)</f>
        <v/>
      </c>
      <c r="N4928" s="116" t="str">
        <f>IF(F4928&lt;&gt;"", "İthal Girdi", IF(Veriler!T4928="", "", IF(Veriler!S4928="H", "%0,5 üzerindedir", IF(Veriler!T4928&gt;0.1, "%10 sınırı aşılmıştır.", "Uygun"))))</f>
        <v>%0,5 üzerindedir</v>
      </c>
      <c r="O4928" s="116" t="str">
        <f t="shared" si="1555"/>
        <v xml:space="preserve"> </v>
      </c>
      <c r="P4928" s="117"/>
      <c r="Q4928" s="118"/>
      <c r="R4928" s="119" t="str">
        <f t="shared" si="1556"/>
        <v/>
      </c>
      <c r="S4928" s="133">
        <f>IFERROR(IF(M4928&lt;=0.005,IF(F4928="",L4928,0),IF(F4928&lt;&gt;"",0,IF(P4928="",0,IF(P4928="H",0,IF(Q4928&lt;Veriler!$G$2,L4928*Veriler!$G$2,L4928*Q4928)))))," ")</f>
        <v>0</v>
      </c>
      <c r="T4928" s="133">
        <f>IF(Veriler!T4928&lt;=0.1, S4928, IF(AND(Veriler!T4928&gt;0.1, F4928="", P4928="E"), IF(Q4928&gt;Veriler!$G$2, Q4928*S4928, IF(Q4928&lt;Veriler!$G$2, Veriler!$G$2*S4928, Q4928*S4928)), 0))</f>
        <v>0</v>
      </c>
      <c r="U4928" s="133" t="str">
        <f t="shared" si="1557"/>
        <v xml:space="preserve"> </v>
      </c>
      <c r="V4928" s="134" t="str">
        <f>IFERROR(IF(O4928="%10 sınırı aşılmıştır.",L4928-T4928,IFERROR(IF(F4928="",IF(S4928=1,0,IF(L4928-S4928=0,"",L4928-S4928)),IF(Veriler!M4928="",L4928,IF(L4928*Veriler!M4928=0,"",L4928*Veriler!M4928))),L4928)),0)</f>
        <v/>
      </c>
      <c r="W4928" s="146"/>
      <c r="X4928" s="146"/>
      <c r="Y4928" s="146"/>
    </row>
    <row r="4929" spans="1:25" s="99" customFormat="1" ht="54.75" customHeight="1" x14ac:dyDescent="0.25">
      <c r="A4929" s="96">
        <f t="shared" si="1558"/>
        <v>3634</v>
      </c>
      <c r="B4929" s="175"/>
      <c r="C4929" s="176"/>
      <c r="D4929" s="113"/>
      <c r="E4929" s="115"/>
      <c r="F4929" s="174"/>
      <c r="G4929" s="114" t="str">
        <f t="shared" si="1553"/>
        <v/>
      </c>
      <c r="H4929" s="115"/>
      <c r="I4929" s="115"/>
      <c r="J4929" s="115"/>
      <c r="K4929" s="115"/>
      <c r="L4929" s="133" t="str">
        <f t="shared" si="1554"/>
        <v/>
      </c>
      <c r="M4929" s="116" t="str">
        <f>IF(L4929="", "", L4929/Veriler!$X$1)</f>
        <v/>
      </c>
      <c r="N4929" s="116" t="str">
        <f>IF(F4929&lt;&gt;"", "İthal Girdi", IF(Veriler!T4929="", "", IF(Veriler!S4929="H", "%0,5 üzerindedir", IF(Veriler!T4929&gt;0.1, "%10 sınırı aşılmıştır.", "Uygun"))))</f>
        <v>%0,5 üzerindedir</v>
      </c>
      <c r="O4929" s="116" t="str">
        <f t="shared" si="1555"/>
        <v xml:space="preserve"> </v>
      </c>
      <c r="P4929" s="117"/>
      <c r="Q4929" s="118"/>
      <c r="R4929" s="119" t="str">
        <f t="shared" si="1556"/>
        <v/>
      </c>
      <c r="S4929" s="133">
        <f>IFERROR(IF(M4929&lt;=0.005,IF(F4929="",L4929,0),IF(F4929&lt;&gt;"",0,IF(P4929="",0,IF(P4929="H",0,IF(Q4929&lt;Veriler!$G$2,L4929*Veriler!$G$2,L4929*Q4929)))))," ")</f>
        <v>0</v>
      </c>
      <c r="T4929" s="133">
        <f>IF(Veriler!T4929&lt;=0.1, S4929, IF(AND(Veriler!T4929&gt;0.1, F4929="", P4929="E"), IF(Q4929&gt;Veriler!$G$2, Q4929*S4929, IF(Q4929&lt;Veriler!$G$2, Veriler!$G$2*S4929, Q4929*S4929)), 0))</f>
        <v>0</v>
      </c>
      <c r="U4929" s="133" t="str">
        <f t="shared" si="1557"/>
        <v xml:space="preserve"> </v>
      </c>
      <c r="V4929" s="134" t="str">
        <f>IFERROR(IF(O4929="%10 sınırı aşılmıştır.",L4929-T4929,IFERROR(IF(F4929="",IF(S4929=1,0,IF(L4929-S4929=0,"",L4929-S4929)),IF(Veriler!M4929="",L4929,IF(L4929*Veriler!M4929=0,"",L4929*Veriler!M4929))),L4929)),0)</f>
        <v/>
      </c>
      <c r="W4929" s="146"/>
      <c r="X4929" s="146"/>
      <c r="Y4929" s="146"/>
    </row>
    <row r="4930" spans="1:25" s="99" customFormat="1" ht="54.75" customHeight="1" x14ac:dyDescent="0.25">
      <c r="A4930" s="96">
        <f t="shared" si="1558"/>
        <v>3635</v>
      </c>
      <c r="B4930" s="175"/>
      <c r="C4930" s="176"/>
      <c r="D4930" s="113"/>
      <c r="E4930" s="115"/>
      <c r="F4930" s="174"/>
      <c r="G4930" s="114" t="str">
        <f t="shared" si="1553"/>
        <v/>
      </c>
      <c r="H4930" s="115"/>
      <c r="I4930" s="115"/>
      <c r="J4930" s="115"/>
      <c r="K4930" s="115"/>
      <c r="L4930" s="133" t="str">
        <f t="shared" si="1554"/>
        <v/>
      </c>
      <c r="M4930" s="116" t="str">
        <f>IF(L4930="", "", L4930/Veriler!$X$1)</f>
        <v/>
      </c>
      <c r="N4930" s="116" t="str">
        <f>IF(F4930&lt;&gt;"", "İthal Girdi", IF(Veriler!T4930="", "", IF(Veriler!S4930="H", "%0,5 üzerindedir", IF(Veriler!T4930&gt;0.1, "%10 sınırı aşılmıştır.", "Uygun"))))</f>
        <v>%0,5 üzerindedir</v>
      </c>
      <c r="O4930" s="116" t="str">
        <f t="shared" si="1555"/>
        <v xml:space="preserve"> </v>
      </c>
      <c r="P4930" s="117"/>
      <c r="Q4930" s="118"/>
      <c r="R4930" s="119" t="str">
        <f t="shared" si="1556"/>
        <v/>
      </c>
      <c r="S4930" s="133">
        <f>IFERROR(IF(M4930&lt;=0.005,IF(F4930="",L4930,0),IF(F4930&lt;&gt;"",0,IF(P4930="",0,IF(P4930="H",0,IF(Q4930&lt;Veriler!$G$2,L4930*Veriler!$G$2,L4930*Q4930)))))," ")</f>
        <v>0</v>
      </c>
      <c r="T4930" s="133">
        <f>IF(Veriler!T4930&lt;=0.1, S4930, IF(AND(Veriler!T4930&gt;0.1, F4930="", P4930="E"), IF(Q4930&gt;Veriler!$G$2, Q4930*S4930, IF(Q4930&lt;Veriler!$G$2, Veriler!$G$2*S4930, Q4930*S4930)), 0))</f>
        <v>0</v>
      </c>
      <c r="U4930" s="133" t="str">
        <f t="shared" si="1557"/>
        <v xml:space="preserve"> </v>
      </c>
      <c r="V4930" s="134" t="str">
        <f>IFERROR(IF(O4930="%10 sınırı aşılmıştır.",L4930-T4930,IFERROR(IF(F4930="",IF(S4930=1,0,IF(L4930-S4930=0,"",L4930-S4930)),IF(Veriler!M4930="",L4930,IF(L4930*Veriler!M4930=0,"",L4930*Veriler!M4930))),L4930)),0)</f>
        <v/>
      </c>
      <c r="W4930" s="146"/>
      <c r="X4930" s="146"/>
      <c r="Y4930" s="146"/>
    </row>
    <row r="4931" spans="1:25" s="99" customFormat="1" ht="54.75" customHeight="1" x14ac:dyDescent="0.25">
      <c r="A4931" s="96">
        <f t="shared" si="1558"/>
        <v>3636</v>
      </c>
      <c r="B4931" s="175"/>
      <c r="C4931" s="176"/>
      <c r="D4931" s="113"/>
      <c r="E4931" s="115"/>
      <c r="F4931" s="174"/>
      <c r="G4931" s="114" t="str">
        <f t="shared" si="1553"/>
        <v/>
      </c>
      <c r="H4931" s="115"/>
      <c r="I4931" s="115"/>
      <c r="J4931" s="115"/>
      <c r="K4931" s="115"/>
      <c r="L4931" s="133" t="str">
        <f t="shared" si="1554"/>
        <v/>
      </c>
      <c r="M4931" s="116" t="str">
        <f>IF(L4931="", "", L4931/Veriler!$X$1)</f>
        <v/>
      </c>
      <c r="N4931" s="116" t="str">
        <f>IF(F4931&lt;&gt;"", "İthal Girdi", IF(Veriler!T4931="", "", IF(Veriler!S4931="H", "%0,5 üzerindedir", IF(Veriler!T4931&gt;0.1, "%10 sınırı aşılmıştır.", "Uygun"))))</f>
        <v>%0,5 üzerindedir</v>
      </c>
      <c r="O4931" s="116" t="str">
        <f t="shared" si="1555"/>
        <v xml:space="preserve"> </v>
      </c>
      <c r="P4931" s="117"/>
      <c r="Q4931" s="118"/>
      <c r="R4931" s="119" t="str">
        <f t="shared" si="1556"/>
        <v/>
      </c>
      <c r="S4931" s="133">
        <f>IFERROR(IF(M4931&lt;=0.005,IF(F4931="",L4931,0),IF(F4931&lt;&gt;"",0,IF(P4931="",0,IF(P4931="H",0,IF(Q4931&lt;Veriler!$G$2,L4931*Veriler!$G$2,L4931*Q4931)))))," ")</f>
        <v>0</v>
      </c>
      <c r="T4931" s="133">
        <f>IF(Veriler!T4931&lt;=0.1, S4931, IF(AND(Veriler!T4931&gt;0.1, F4931="", P4931="E"), IF(Q4931&gt;Veriler!$G$2, Q4931*S4931, IF(Q4931&lt;Veriler!$G$2, Veriler!$G$2*S4931, Q4931*S4931)), 0))</f>
        <v>0</v>
      </c>
      <c r="U4931" s="133" t="str">
        <f t="shared" si="1557"/>
        <v xml:space="preserve"> </v>
      </c>
      <c r="V4931" s="134" t="str">
        <f>IFERROR(IF(O4931="%10 sınırı aşılmıştır.",L4931-T4931,IFERROR(IF(F4931="",IF(S4931=1,0,IF(L4931-S4931=0,"",L4931-S4931)),IF(Veriler!M4931="",L4931,IF(L4931*Veriler!M4931=0,"",L4931*Veriler!M4931))),L4931)),0)</f>
        <v/>
      </c>
      <c r="W4931" s="146"/>
      <c r="X4931" s="146"/>
      <c r="Y4931" s="146"/>
    </row>
    <row r="4932" spans="1:25" s="99" customFormat="1" ht="54.75" customHeight="1" x14ac:dyDescent="0.25">
      <c r="A4932" s="96">
        <f t="shared" si="1558"/>
        <v>3637</v>
      </c>
      <c r="B4932" s="175"/>
      <c r="C4932" s="176"/>
      <c r="D4932" s="113"/>
      <c r="E4932" s="115"/>
      <c r="F4932" s="174"/>
      <c r="G4932" s="114" t="str">
        <f t="shared" si="1553"/>
        <v/>
      </c>
      <c r="H4932" s="115"/>
      <c r="I4932" s="115"/>
      <c r="J4932" s="115"/>
      <c r="K4932" s="115"/>
      <c r="L4932" s="133" t="str">
        <f t="shared" si="1554"/>
        <v/>
      </c>
      <c r="M4932" s="116" t="str">
        <f>IF(L4932="", "", L4932/Veriler!$X$1)</f>
        <v/>
      </c>
      <c r="N4932" s="116" t="str">
        <f>IF(F4932&lt;&gt;"", "İthal Girdi", IF(Veriler!T4932="", "", IF(Veriler!S4932="H", "%0,5 üzerindedir", IF(Veriler!T4932&gt;0.1, "%10 sınırı aşılmıştır.", "Uygun"))))</f>
        <v>%0,5 üzerindedir</v>
      </c>
      <c r="O4932" s="116" t="str">
        <f t="shared" si="1555"/>
        <v xml:space="preserve"> </v>
      </c>
      <c r="P4932" s="117"/>
      <c r="Q4932" s="118"/>
      <c r="R4932" s="119" t="str">
        <f t="shared" si="1556"/>
        <v/>
      </c>
      <c r="S4932" s="133">
        <f>IFERROR(IF(M4932&lt;=0.005,IF(F4932="",L4932,0),IF(F4932&lt;&gt;"",0,IF(P4932="",0,IF(P4932="H",0,IF(Q4932&lt;Veriler!$G$2,L4932*Veriler!$G$2,L4932*Q4932)))))," ")</f>
        <v>0</v>
      </c>
      <c r="T4932" s="133">
        <f>IF(Veriler!T4932&lt;=0.1, S4932, IF(AND(Veriler!T4932&gt;0.1, F4932="", P4932="E"), IF(Q4932&gt;Veriler!$G$2, Q4932*S4932, IF(Q4932&lt;Veriler!$G$2, Veriler!$G$2*S4932, Q4932*S4932)), 0))</f>
        <v>0</v>
      </c>
      <c r="U4932" s="133" t="str">
        <f t="shared" si="1557"/>
        <v xml:space="preserve"> </v>
      </c>
      <c r="V4932" s="134" t="str">
        <f>IFERROR(IF(O4932="%10 sınırı aşılmıştır.",L4932-T4932,IFERROR(IF(F4932="",IF(S4932=1,0,IF(L4932-S4932=0,"",L4932-S4932)),IF(Veriler!M4932="",L4932,IF(L4932*Veriler!M4932=0,"",L4932*Veriler!M4932))),L4932)),0)</f>
        <v/>
      </c>
      <c r="W4932" s="146"/>
      <c r="X4932" s="146"/>
      <c r="Y4932" s="146"/>
    </row>
    <row r="4933" spans="1:25" s="99" customFormat="1" ht="54.75" customHeight="1" x14ac:dyDescent="0.25">
      <c r="A4933" s="96">
        <f t="shared" si="1558"/>
        <v>3638</v>
      </c>
      <c r="B4933" s="175"/>
      <c r="C4933" s="176"/>
      <c r="D4933" s="113"/>
      <c r="E4933" s="115"/>
      <c r="F4933" s="174"/>
      <c r="G4933" s="114" t="str">
        <f t="shared" si="1553"/>
        <v/>
      </c>
      <c r="H4933" s="115"/>
      <c r="I4933" s="115"/>
      <c r="J4933" s="115"/>
      <c r="K4933" s="115"/>
      <c r="L4933" s="133" t="str">
        <f t="shared" si="1554"/>
        <v/>
      </c>
      <c r="M4933" s="116" t="str">
        <f>IF(L4933="", "", L4933/Veriler!$X$1)</f>
        <v/>
      </c>
      <c r="N4933" s="116" t="str">
        <f>IF(F4933&lt;&gt;"", "İthal Girdi", IF(Veriler!T4933="", "", IF(Veriler!S4933="H", "%0,5 üzerindedir", IF(Veriler!T4933&gt;0.1, "%10 sınırı aşılmıştır.", "Uygun"))))</f>
        <v>%0,5 üzerindedir</v>
      </c>
      <c r="O4933" s="116" t="str">
        <f t="shared" si="1555"/>
        <v xml:space="preserve"> </v>
      </c>
      <c r="P4933" s="117"/>
      <c r="Q4933" s="118"/>
      <c r="R4933" s="119" t="str">
        <f t="shared" si="1556"/>
        <v/>
      </c>
      <c r="S4933" s="133">
        <f>IFERROR(IF(M4933&lt;=0.005,IF(F4933="",L4933,0),IF(F4933&lt;&gt;"",0,IF(P4933="",0,IF(P4933="H",0,IF(Q4933&lt;Veriler!$G$2,L4933*Veriler!$G$2,L4933*Q4933)))))," ")</f>
        <v>0</v>
      </c>
      <c r="T4933" s="133">
        <f>IF(Veriler!T4933&lt;=0.1, S4933, IF(AND(Veriler!T4933&gt;0.1, F4933="", P4933="E"), IF(Q4933&gt;Veriler!$G$2, Q4933*S4933, IF(Q4933&lt;Veriler!$G$2, Veriler!$G$2*S4933, Q4933*S4933)), 0))</f>
        <v>0</v>
      </c>
      <c r="U4933" s="133" t="str">
        <f t="shared" si="1557"/>
        <v xml:space="preserve"> </v>
      </c>
      <c r="V4933" s="134" t="str">
        <f>IFERROR(IF(O4933="%10 sınırı aşılmıştır.",L4933-T4933,IFERROR(IF(F4933="",IF(S4933=1,0,IF(L4933-S4933=0,"",L4933-S4933)),IF(Veriler!M4933="",L4933,IF(L4933*Veriler!M4933=0,"",L4933*Veriler!M4933))),L4933)),0)</f>
        <v/>
      </c>
      <c r="W4933" s="146"/>
      <c r="X4933" s="146"/>
      <c r="Y4933" s="146"/>
    </row>
    <row r="4934" spans="1:25" s="99" customFormat="1" ht="54.75" customHeight="1" x14ac:dyDescent="0.25">
      <c r="A4934" s="96">
        <f t="shared" si="1558"/>
        <v>3639</v>
      </c>
      <c r="B4934" s="175"/>
      <c r="C4934" s="176"/>
      <c r="D4934" s="113"/>
      <c r="E4934" s="115"/>
      <c r="F4934" s="174"/>
      <c r="G4934" s="114" t="str">
        <f t="shared" si="1553"/>
        <v/>
      </c>
      <c r="H4934" s="115"/>
      <c r="I4934" s="115"/>
      <c r="J4934" s="115"/>
      <c r="K4934" s="115"/>
      <c r="L4934" s="133" t="str">
        <f t="shared" si="1554"/>
        <v/>
      </c>
      <c r="M4934" s="116" t="str">
        <f>IF(L4934="", "", L4934/Veriler!$X$1)</f>
        <v/>
      </c>
      <c r="N4934" s="116" t="str">
        <f>IF(F4934&lt;&gt;"", "İthal Girdi", IF(Veriler!T4934="", "", IF(Veriler!S4934="H", "%0,5 üzerindedir", IF(Veriler!T4934&gt;0.1, "%10 sınırı aşılmıştır.", "Uygun"))))</f>
        <v>%0,5 üzerindedir</v>
      </c>
      <c r="O4934" s="116" t="str">
        <f t="shared" si="1555"/>
        <v xml:space="preserve"> </v>
      </c>
      <c r="P4934" s="117"/>
      <c r="Q4934" s="118"/>
      <c r="R4934" s="119" t="str">
        <f t="shared" si="1556"/>
        <v/>
      </c>
      <c r="S4934" s="133">
        <f>IFERROR(IF(M4934&lt;=0.005,IF(F4934="",L4934,0),IF(F4934&lt;&gt;"",0,IF(P4934="",0,IF(P4934="H",0,IF(Q4934&lt;Veriler!$G$2,L4934*Veriler!$G$2,L4934*Q4934)))))," ")</f>
        <v>0</v>
      </c>
      <c r="T4934" s="133">
        <f>IF(Veriler!T4934&lt;=0.1, S4934, IF(AND(Veriler!T4934&gt;0.1, F4934="", P4934="E"), IF(Q4934&gt;Veriler!$G$2, Q4934*S4934, IF(Q4934&lt;Veriler!$G$2, Veriler!$G$2*S4934, Q4934*S4934)), 0))</f>
        <v>0</v>
      </c>
      <c r="U4934" s="133" t="str">
        <f t="shared" si="1557"/>
        <v xml:space="preserve"> </v>
      </c>
      <c r="V4934" s="134" t="str">
        <f>IFERROR(IF(O4934="%10 sınırı aşılmıştır.",L4934-T4934,IFERROR(IF(F4934="",IF(S4934=1,0,IF(L4934-S4934=0,"",L4934-S4934)),IF(Veriler!M4934="",L4934,IF(L4934*Veriler!M4934=0,"",L4934*Veriler!M4934))),L4934)),0)</f>
        <v/>
      </c>
      <c r="W4934" s="146"/>
      <c r="X4934" s="146"/>
      <c r="Y4934" s="146"/>
    </row>
    <row r="4935" spans="1:25" s="99" customFormat="1" ht="54.75" customHeight="1" x14ac:dyDescent="0.25">
      <c r="A4935" s="96">
        <f t="shared" si="1558"/>
        <v>3640</v>
      </c>
      <c r="B4935" s="175"/>
      <c r="C4935" s="176"/>
      <c r="D4935" s="113"/>
      <c r="E4935" s="115"/>
      <c r="F4935" s="174"/>
      <c r="G4935" s="114" t="str">
        <f t="shared" si="1553"/>
        <v/>
      </c>
      <c r="H4935" s="115"/>
      <c r="I4935" s="115"/>
      <c r="J4935" s="115"/>
      <c r="K4935" s="115"/>
      <c r="L4935" s="133" t="str">
        <f t="shared" si="1554"/>
        <v/>
      </c>
      <c r="M4935" s="116" t="str">
        <f>IF(L4935="", "", L4935/Veriler!$X$1)</f>
        <v/>
      </c>
      <c r="N4935" s="116" t="str">
        <f>IF(F4935&lt;&gt;"", "İthal Girdi", IF(Veriler!T4935="", "", IF(Veriler!S4935="H", "%0,5 üzerindedir", IF(Veriler!T4935&gt;0.1, "%10 sınırı aşılmıştır.", "Uygun"))))</f>
        <v>%0,5 üzerindedir</v>
      </c>
      <c r="O4935" s="116" t="str">
        <f t="shared" si="1555"/>
        <v xml:space="preserve"> </v>
      </c>
      <c r="P4935" s="117"/>
      <c r="Q4935" s="118"/>
      <c r="R4935" s="119" t="str">
        <f t="shared" si="1556"/>
        <v/>
      </c>
      <c r="S4935" s="133">
        <f>IFERROR(IF(M4935&lt;=0.005,IF(F4935="",L4935,0),IF(F4935&lt;&gt;"",0,IF(P4935="",0,IF(P4935="H",0,IF(Q4935&lt;Veriler!$G$2,L4935*Veriler!$G$2,L4935*Q4935)))))," ")</f>
        <v>0</v>
      </c>
      <c r="T4935" s="133">
        <f>IF(Veriler!T4935&lt;=0.1, S4935, IF(AND(Veriler!T4935&gt;0.1, F4935="", P4935="E"), IF(Q4935&gt;Veriler!$G$2, Q4935*S4935, IF(Q4935&lt;Veriler!$G$2, Veriler!$G$2*S4935, Q4935*S4935)), 0))</f>
        <v>0</v>
      </c>
      <c r="U4935" s="133" t="str">
        <f t="shared" si="1557"/>
        <v xml:space="preserve"> </v>
      </c>
      <c r="V4935" s="134" t="str">
        <f>IFERROR(IF(O4935="%10 sınırı aşılmıştır.",L4935-T4935,IFERROR(IF(F4935="",IF(S4935=1,0,IF(L4935-S4935=0,"",L4935-S4935)),IF(Veriler!M4935="",L4935,IF(L4935*Veriler!M4935=0,"",L4935*Veriler!M4935))),L4935)),0)</f>
        <v/>
      </c>
      <c r="W4935" s="146"/>
      <c r="X4935" s="146"/>
      <c r="Y4935" s="146"/>
    </row>
    <row r="4936" spans="1:25" s="99" customFormat="1" ht="24" customHeight="1" x14ac:dyDescent="0.25">
      <c r="A4936" s="103"/>
      <c r="B4936" s="104"/>
      <c r="C4936" s="104"/>
      <c r="D4936" s="104"/>
      <c r="E4936" s="103"/>
      <c r="F4936" s="135"/>
      <c r="G4936" s="157"/>
      <c r="H4936" s="103"/>
      <c r="I4936" s="103"/>
      <c r="J4936" s="103"/>
      <c r="K4936" s="103"/>
      <c r="L4936" s="136">
        <f>SUM(L4907:L4920,L4922:L4935)</f>
        <v>0</v>
      </c>
      <c r="M4936" s="158"/>
      <c r="N4936" s="158"/>
      <c r="O4936" s="158"/>
      <c r="P4936" s="105"/>
      <c r="Q4936" s="106"/>
      <c r="R4936" s="159"/>
      <c r="S4936" s="160"/>
      <c r="T4936" s="160"/>
      <c r="U4936" s="160"/>
      <c r="V4936" s="160"/>
      <c r="W4936" s="146"/>
      <c r="X4936" s="146"/>
      <c r="Y4936" s="146"/>
    </row>
    <row r="4937" spans="1:25" s="99" customFormat="1" ht="31.5" customHeight="1" x14ac:dyDescent="0.25">
      <c r="A4937" s="103"/>
      <c r="B4937" s="104"/>
      <c r="C4937" s="104"/>
      <c r="D4937" s="104"/>
      <c r="E4937" s="103"/>
      <c r="F4937" s="135"/>
      <c r="G4937" s="157"/>
      <c r="H4937" s="103"/>
      <c r="I4937" s="103"/>
      <c r="J4937" s="103"/>
      <c r="K4937" s="103"/>
      <c r="L4937" s="161"/>
      <c r="M4937" s="158"/>
      <c r="N4937" s="158"/>
      <c r="O4937" s="158"/>
      <c r="P4937" s="105"/>
      <c r="Q4937" s="106"/>
      <c r="R4937" s="159"/>
      <c r="S4937" s="162" t="s">
        <v>57</v>
      </c>
      <c r="T4937" s="162" t="s">
        <v>57</v>
      </c>
      <c r="U4937" s="162" t="s">
        <v>57</v>
      </c>
      <c r="V4937" s="163" t="s">
        <v>58</v>
      </c>
      <c r="W4937" s="146"/>
      <c r="X4937" s="146"/>
      <c r="Y4937" s="146"/>
    </row>
    <row r="4938" spans="1:25" s="99" customFormat="1" ht="58.5" customHeight="1" x14ac:dyDescent="0.25">
      <c r="A4938" s="185" t="s">
        <v>59</v>
      </c>
      <c r="B4938" s="180"/>
      <c r="C4938" s="180"/>
      <c r="D4938" s="180"/>
      <c r="E4938" s="180"/>
      <c r="F4938" s="180"/>
      <c r="G4938" s="180"/>
      <c r="H4938" s="180"/>
      <c r="I4938" s="180"/>
      <c r="J4938" s="180"/>
      <c r="K4938" s="180"/>
      <c r="L4938" s="180"/>
      <c r="M4938" s="180"/>
      <c r="N4938" s="180"/>
      <c r="O4938" s="180"/>
      <c r="P4938" s="180"/>
      <c r="Q4938" s="180"/>
      <c r="R4938" s="176"/>
      <c r="S4938" s="137">
        <f>SUM(S4900,S4907:S4920,S4922:S4935)</f>
        <v>0</v>
      </c>
      <c r="T4938" s="137" t="str">
        <f>IF(SUM(T4907:T4920,T4922:T4935)=0," ",SUM(T4907:T4920,T4922:T4935))</f>
        <v xml:space="preserve"> </v>
      </c>
      <c r="U4938" s="137" t="str">
        <f>IF(SUM(U4907:U4920,U4922:U4935)=0," ",SUM(U4907:U4920,U4922:U4935))</f>
        <v xml:space="preserve"> </v>
      </c>
      <c r="V4938" s="137" t="str">
        <f>IF(SUM(V4907:V4920,V4922:V4935)=0," ",SUM(V4907:V4920,V4922:V4935))</f>
        <v xml:space="preserve"> </v>
      </c>
      <c r="W4938" s="146"/>
      <c r="X4938" s="164">
        <f>SUM(U4907:U4920,U4922:U4935)</f>
        <v>0</v>
      </c>
      <c r="Y4938" s="164">
        <f>SUM(V4907:V4920,V4922:V4935)</f>
        <v>0</v>
      </c>
    </row>
    <row r="4939" spans="1:25" x14ac:dyDescent="0.3">
      <c r="A4939" s="34"/>
      <c r="G4939" s="146"/>
      <c r="L4939" s="146"/>
      <c r="M4939" s="146"/>
      <c r="N4939" s="146"/>
      <c r="O4939" s="146"/>
      <c r="R4939" s="146"/>
      <c r="S4939" s="146"/>
      <c r="T4939" s="146"/>
      <c r="U4939" s="146"/>
      <c r="V4939" s="146"/>
      <c r="W4939" s="146"/>
      <c r="X4939" s="146"/>
      <c r="Y4939" s="146"/>
    </row>
    <row r="4940" spans="1:25" x14ac:dyDescent="0.3">
      <c r="A4940" s="186" t="s">
        <v>60</v>
      </c>
      <c r="B4940" s="187"/>
      <c r="C4940" s="187"/>
      <c r="D4940" s="187"/>
      <c r="E4940" s="187"/>
      <c r="F4940" s="187"/>
      <c r="G4940" s="187"/>
      <c r="H4940" s="187"/>
      <c r="I4940" s="187"/>
      <c r="J4940" s="187"/>
      <c r="K4940" s="187"/>
      <c r="L4940" s="187"/>
      <c r="M4940" s="187"/>
      <c r="N4940" s="187"/>
      <c r="O4940" s="187"/>
      <c r="P4940" s="187"/>
      <c r="Q4940" s="187"/>
      <c r="R4940" s="187"/>
      <c r="S4940" s="187"/>
      <c r="T4940" s="187"/>
      <c r="U4940" s="187"/>
      <c r="V4940" s="187"/>
      <c r="W4940" s="146"/>
      <c r="X4940" s="146"/>
      <c r="Y4940" s="146"/>
    </row>
    <row r="4941" spans="1:25" s="99" customFormat="1" ht="41.25" customHeight="1" x14ac:dyDescent="0.25">
      <c r="A4941" s="189" t="s">
        <v>38</v>
      </c>
      <c r="B4941" s="180"/>
      <c r="C4941" s="180"/>
      <c r="D4941" s="180"/>
      <c r="E4941" s="180"/>
      <c r="F4941" s="180"/>
      <c r="G4941" s="180"/>
      <c r="H4941" s="180"/>
      <c r="I4941" s="180"/>
      <c r="J4941" s="180"/>
      <c r="K4941" s="180"/>
      <c r="L4941" s="180"/>
      <c r="M4941" s="180"/>
      <c r="N4941" s="180"/>
      <c r="O4941" s="180"/>
      <c r="P4941" s="180"/>
      <c r="Q4941" s="180"/>
      <c r="R4941" s="180"/>
      <c r="S4941" s="180"/>
      <c r="T4941" s="180"/>
      <c r="U4941" s="180"/>
      <c r="V4941" s="176"/>
      <c r="W4941" s="146"/>
      <c r="X4941" s="146"/>
      <c r="Y4941" s="146"/>
    </row>
    <row r="4942" spans="1:25" s="100" customFormat="1" ht="35.25" customHeight="1" x14ac:dyDescent="0.25">
      <c r="A4942" s="179" t="s">
        <v>39</v>
      </c>
      <c r="B4942" s="180"/>
      <c r="C4942" s="180"/>
      <c r="D4942" s="180"/>
      <c r="E4942" s="180"/>
      <c r="F4942" s="180"/>
      <c r="G4942" s="180"/>
      <c r="H4942" s="180"/>
      <c r="I4942" s="180"/>
      <c r="J4942" s="180"/>
      <c r="K4942" s="180"/>
      <c r="L4942" s="180"/>
      <c r="M4942" s="180"/>
      <c r="N4942" s="180"/>
      <c r="O4942" s="180"/>
      <c r="P4942" s="180"/>
      <c r="Q4942" s="180"/>
      <c r="R4942" s="176"/>
      <c r="S4942" s="147"/>
      <c r="T4942" s="148"/>
      <c r="U4942" s="149" t="s">
        <v>40</v>
      </c>
      <c r="V4942" s="150">
        <f>V4904+1</f>
        <v>131</v>
      </c>
      <c r="W4942" s="146"/>
      <c r="X4942" s="146"/>
      <c r="Y4942" s="146"/>
    </row>
    <row r="4943" spans="1:25" s="99" customFormat="1" ht="81" customHeight="1" x14ac:dyDescent="0.25">
      <c r="A4943" s="110" t="s">
        <v>3</v>
      </c>
      <c r="B4943" s="188" t="s">
        <v>41</v>
      </c>
      <c r="C4943" s="176"/>
      <c r="D4943" s="111" t="s">
        <v>42</v>
      </c>
      <c r="E4943" s="110" t="s">
        <v>324</v>
      </c>
      <c r="F4943" s="111" t="s">
        <v>325</v>
      </c>
      <c r="G4943" s="151" t="s">
        <v>43</v>
      </c>
      <c r="H4943" s="110" t="s">
        <v>44</v>
      </c>
      <c r="I4943" s="110" t="s">
        <v>8</v>
      </c>
      <c r="J4943" s="110" t="s">
        <v>45</v>
      </c>
      <c r="K4943" s="110" t="s">
        <v>46</v>
      </c>
      <c r="L4943" s="152" t="s">
        <v>47</v>
      </c>
      <c r="M4943" s="153" t="s">
        <v>48</v>
      </c>
      <c r="N4943" s="154" t="s">
        <v>49</v>
      </c>
      <c r="O4943" s="154" t="s">
        <v>49</v>
      </c>
      <c r="P4943" s="112" t="s">
        <v>50</v>
      </c>
      <c r="Q4943" s="110" t="s">
        <v>51</v>
      </c>
      <c r="R4943" s="155" t="s">
        <v>52</v>
      </c>
      <c r="S4943" s="156" t="s">
        <v>53</v>
      </c>
      <c r="T4943" s="156" t="s">
        <v>54</v>
      </c>
      <c r="U4943" s="152" t="s">
        <v>54</v>
      </c>
      <c r="V4943" s="152" t="s">
        <v>55</v>
      </c>
      <c r="W4943" s="146"/>
      <c r="X4943" s="146"/>
      <c r="Y4943" s="146"/>
    </row>
    <row r="4944" spans="1:25" s="99" customFormat="1" ht="45" customHeight="1" x14ac:dyDescent="0.25">
      <c r="A4944" s="101"/>
      <c r="B4944" s="177" t="s">
        <v>56</v>
      </c>
      <c r="C4944" s="178"/>
      <c r="D4944" s="102"/>
      <c r="E4944" s="170"/>
      <c r="F4944" s="102"/>
      <c r="G4944" s="95"/>
      <c r="H4944" s="102"/>
      <c r="I4944" s="102"/>
      <c r="J4944" s="102"/>
      <c r="K4944" s="102"/>
      <c r="L4944" s="95"/>
      <c r="M4944" s="95"/>
      <c r="N4944" s="95"/>
      <c r="O4944" s="95"/>
      <c r="P4944" s="102"/>
      <c r="Q4944" s="102"/>
      <c r="R4944" s="190"/>
      <c r="S4944" s="184"/>
      <c r="T4944" s="95"/>
      <c r="U4944" s="95"/>
      <c r="V4944" s="95"/>
      <c r="W4944" s="146"/>
      <c r="X4944" s="146"/>
      <c r="Y4944" s="146"/>
    </row>
    <row r="4945" spans="1:25" s="99" customFormat="1" ht="54.75" customHeight="1" x14ac:dyDescent="0.25">
      <c r="A4945" s="96">
        <f>A4935+1</f>
        <v>3641</v>
      </c>
      <c r="B4945" s="181"/>
      <c r="C4945" s="182"/>
      <c r="D4945" s="113"/>
      <c r="E4945" s="115"/>
      <c r="F4945" s="174"/>
      <c r="G4945" s="114" t="str">
        <f t="shared" ref="G4945:G4958" si="1559">IF(AND(F4945&lt;&gt;"",V4945&lt;&gt;"",L4945&lt;&gt;0),V4945/L4945,"")</f>
        <v/>
      </c>
      <c r="H4945" s="115"/>
      <c r="I4945" s="115"/>
      <c r="J4945" s="115"/>
      <c r="K4945" s="115"/>
      <c r="L4945" s="133" t="str">
        <f t="shared" ref="L4945:L4958" si="1560">IF(AND(H4945&lt;&gt;0, J4945&lt;&gt;0, K4945&lt;&gt;0), H4945*J4945*K4945, "")</f>
        <v/>
      </c>
      <c r="M4945" s="116" t="str">
        <f>IF(L4945="", "", L4945/Veriler!$X$1)</f>
        <v/>
      </c>
      <c r="N4945" s="116" t="str">
        <f>IF(F4945&lt;&gt;"", "İthal Girdi", IF(Veriler!T4945="", "", IF(Veriler!S4945="H", "%0,5 üzerindedir", IF(Veriler!T4945&gt;0.1, "%10 sınırı aşılmıştır.", "Uygun"))))</f>
        <v>%0,5 üzerindedir</v>
      </c>
      <c r="O4945" s="116" t="str">
        <f t="shared" ref="O4945:O4958" si="1561">IF(M4945=""," ",N4945)</f>
        <v xml:space="preserve"> </v>
      </c>
      <c r="P4945" s="117"/>
      <c r="Q4945" s="118"/>
      <c r="R4945" s="119" t="str">
        <f t="shared" ref="R4945:R4958" si="1562">IFERROR(IF(AND(T4945&lt;&gt;"",L4945&lt;&gt;"",L4945&lt;&gt;0,T4945&lt;&gt;0),T4945/L4945,"")," ")</f>
        <v/>
      </c>
      <c r="S4945" s="133">
        <f>IFERROR(IF(M4945&lt;=0.005,IF(F4945="",L4945,0),IF(F4945&lt;&gt;"",0,IF(P4945="",0,IF(P4945="H",0,IF(Q4945&lt;Veriler!$G$2,L4945*Veriler!$G$2,L4945*Q4945)))))," ")</f>
        <v>0</v>
      </c>
      <c r="T4945" s="133">
        <f>IF(Veriler!T4945&lt;=0.1, S4945, IF(AND(Veriler!T4945&gt;0.1, F4945="", P4945="E"), IF(Q4945&gt;Veriler!$G$2, Q4945*S4945, IF(Q4945&lt;Veriler!$G$2, Veriler!$G$2*S4945, Q4945*S4945)), 0))</f>
        <v>0</v>
      </c>
      <c r="U4945" s="133" t="str">
        <f t="shared" ref="U4945:U4958" si="1563">IF(T4945=0," ",T4945)</f>
        <v xml:space="preserve"> </v>
      </c>
      <c r="V4945" s="134" t="str">
        <f>IFERROR(IF(O4945="%10 sınırı aşılmıştır.",L4945-T4945,IFERROR(IF(F4945="",IF(S4945=1,0,IF(L4945-S4945=0,"",L4945-S4945)),IF(Veriler!M4945="",L4945,IF(L4945*Veriler!M4945=0,"",L4945*Veriler!M4945))),L4945)),0)</f>
        <v/>
      </c>
      <c r="W4945" s="146"/>
      <c r="X4945" s="146"/>
      <c r="Y4945" s="146"/>
    </row>
    <row r="4946" spans="1:25" s="99" customFormat="1" ht="54.75" customHeight="1" x14ac:dyDescent="0.25">
      <c r="A4946" s="96">
        <f t="shared" ref="A4946:A4958" si="1564">A4945+1</f>
        <v>3642</v>
      </c>
      <c r="B4946" s="175"/>
      <c r="C4946" s="176"/>
      <c r="D4946" s="113"/>
      <c r="E4946" s="115"/>
      <c r="F4946" s="174"/>
      <c r="G4946" s="114" t="str">
        <f t="shared" si="1559"/>
        <v/>
      </c>
      <c r="H4946" s="115"/>
      <c r="I4946" s="115"/>
      <c r="J4946" s="115"/>
      <c r="K4946" s="115"/>
      <c r="L4946" s="133" t="str">
        <f t="shared" si="1560"/>
        <v/>
      </c>
      <c r="M4946" s="116" t="str">
        <f>IF(L4946="", "", L4946/Veriler!$X$1)</f>
        <v/>
      </c>
      <c r="N4946" s="116" t="str">
        <f>IF(F4946&lt;&gt;"", "İthal Girdi", IF(Veriler!T4946="", "", IF(Veriler!S4946="H", "%0,5 üzerindedir", IF(Veriler!T4946&gt;0.1, "%10 sınırı aşılmıştır.", "Uygun"))))</f>
        <v>%0,5 üzerindedir</v>
      </c>
      <c r="O4946" s="116" t="str">
        <f t="shared" si="1561"/>
        <v xml:space="preserve"> </v>
      </c>
      <c r="P4946" s="117"/>
      <c r="Q4946" s="118"/>
      <c r="R4946" s="119" t="str">
        <f t="shared" si="1562"/>
        <v/>
      </c>
      <c r="S4946" s="133">
        <f>IFERROR(IF(M4946&lt;=0.005,IF(F4946="",L4946,0),IF(F4946&lt;&gt;"",0,IF(P4946="",0,IF(P4946="H",0,IF(Q4946&lt;Veriler!$G$2,L4946*Veriler!$G$2,L4946*Q4946)))))," ")</f>
        <v>0</v>
      </c>
      <c r="T4946" s="133">
        <f>IF(Veriler!T4946&lt;=0.1, S4946, IF(AND(Veriler!T4946&gt;0.1, F4946="", P4946="E"), IF(Q4946&gt;Veriler!$G$2, Q4946*S4946, IF(Q4946&lt;Veriler!$G$2, Veriler!$G$2*S4946, Q4946*S4946)), 0))</f>
        <v>0</v>
      </c>
      <c r="U4946" s="133" t="str">
        <f t="shared" si="1563"/>
        <v xml:space="preserve"> </v>
      </c>
      <c r="V4946" s="134" t="str">
        <f>IFERROR(IF(O4946="%10 sınırı aşılmıştır.",L4946-T4946,IFERROR(IF(F4946="",IF(S4946=1,0,IF(L4946-S4946=0,"",L4946-S4946)),IF(Veriler!M4946="",L4946,IF(L4946*Veriler!M4946=0,"",L4946*Veriler!M4946))),L4946)),0)</f>
        <v/>
      </c>
      <c r="W4946" s="146"/>
      <c r="X4946" s="146"/>
      <c r="Y4946" s="146"/>
    </row>
    <row r="4947" spans="1:25" s="99" customFormat="1" ht="54.75" customHeight="1" x14ac:dyDescent="0.25">
      <c r="A4947" s="96">
        <f t="shared" si="1564"/>
        <v>3643</v>
      </c>
      <c r="B4947" s="175"/>
      <c r="C4947" s="176"/>
      <c r="D4947" s="113"/>
      <c r="E4947" s="115"/>
      <c r="F4947" s="174"/>
      <c r="G4947" s="114" t="str">
        <f t="shared" si="1559"/>
        <v/>
      </c>
      <c r="H4947" s="115"/>
      <c r="I4947" s="115"/>
      <c r="J4947" s="115"/>
      <c r="K4947" s="115"/>
      <c r="L4947" s="133" t="str">
        <f t="shared" si="1560"/>
        <v/>
      </c>
      <c r="M4947" s="116" t="str">
        <f>IF(L4947="", "", L4947/Veriler!$X$1)</f>
        <v/>
      </c>
      <c r="N4947" s="116" t="str">
        <f>IF(F4947&lt;&gt;"", "İthal Girdi", IF(Veriler!T4947="", "", IF(Veriler!S4947="H", "%0,5 üzerindedir", IF(Veriler!T4947&gt;0.1, "%10 sınırı aşılmıştır.", "Uygun"))))</f>
        <v>%0,5 üzerindedir</v>
      </c>
      <c r="O4947" s="116" t="str">
        <f t="shared" si="1561"/>
        <v xml:space="preserve"> </v>
      </c>
      <c r="P4947" s="117"/>
      <c r="Q4947" s="118"/>
      <c r="R4947" s="119" t="str">
        <f t="shared" si="1562"/>
        <v/>
      </c>
      <c r="S4947" s="133">
        <f>IFERROR(IF(M4947&lt;=0.005,IF(F4947="",L4947,0),IF(F4947&lt;&gt;"",0,IF(P4947="",0,IF(P4947="H",0,IF(Q4947&lt;Veriler!$G$2,L4947*Veriler!$G$2,L4947*Q4947)))))," ")</f>
        <v>0</v>
      </c>
      <c r="T4947" s="133">
        <f>IF(Veriler!T4947&lt;=0.1, S4947, IF(AND(Veriler!T4947&gt;0.1, F4947="", P4947="E"), IF(Q4947&gt;Veriler!$G$2, Q4947*S4947, IF(Q4947&lt;Veriler!$G$2, Veriler!$G$2*S4947, Q4947*S4947)), 0))</f>
        <v>0</v>
      </c>
      <c r="U4947" s="133" t="str">
        <f t="shared" si="1563"/>
        <v xml:space="preserve"> </v>
      </c>
      <c r="V4947" s="134" t="str">
        <f>IFERROR(IF(O4947="%10 sınırı aşılmıştır.",L4947-T4947,IFERROR(IF(F4947="",IF(S4947=1,0,IF(L4947-S4947=0,"",L4947-S4947)),IF(Veriler!M4947="",L4947,IF(L4947*Veriler!M4947=0,"",L4947*Veriler!M4947))),L4947)),0)</f>
        <v/>
      </c>
      <c r="W4947" s="146"/>
      <c r="X4947" s="146"/>
      <c r="Y4947" s="146"/>
    </row>
    <row r="4948" spans="1:25" s="99" customFormat="1" ht="54.75" customHeight="1" x14ac:dyDescent="0.25">
      <c r="A4948" s="96">
        <f t="shared" si="1564"/>
        <v>3644</v>
      </c>
      <c r="B4948" s="175"/>
      <c r="C4948" s="176"/>
      <c r="D4948" s="113"/>
      <c r="E4948" s="115"/>
      <c r="F4948" s="174"/>
      <c r="G4948" s="114" t="str">
        <f t="shared" si="1559"/>
        <v/>
      </c>
      <c r="H4948" s="115"/>
      <c r="I4948" s="115"/>
      <c r="J4948" s="115"/>
      <c r="K4948" s="115"/>
      <c r="L4948" s="133" t="str">
        <f t="shared" si="1560"/>
        <v/>
      </c>
      <c r="M4948" s="116" t="str">
        <f>IF(L4948="", "", L4948/Veriler!$X$1)</f>
        <v/>
      </c>
      <c r="N4948" s="116" t="str">
        <f>IF(F4948&lt;&gt;"", "İthal Girdi", IF(Veriler!T4948="", "", IF(Veriler!S4948="H", "%0,5 üzerindedir", IF(Veriler!T4948&gt;0.1, "%10 sınırı aşılmıştır.", "Uygun"))))</f>
        <v>%0,5 üzerindedir</v>
      </c>
      <c r="O4948" s="116" t="str">
        <f t="shared" si="1561"/>
        <v xml:space="preserve"> </v>
      </c>
      <c r="P4948" s="117"/>
      <c r="Q4948" s="118"/>
      <c r="R4948" s="119" t="str">
        <f t="shared" si="1562"/>
        <v/>
      </c>
      <c r="S4948" s="133">
        <f>IFERROR(IF(M4948&lt;=0.005,IF(F4948="",L4948,0),IF(F4948&lt;&gt;"",0,IF(P4948="",0,IF(P4948="H",0,IF(Q4948&lt;Veriler!$G$2,L4948*Veriler!$G$2,L4948*Q4948)))))," ")</f>
        <v>0</v>
      </c>
      <c r="T4948" s="133">
        <f>IF(Veriler!T4948&lt;=0.1, S4948, IF(AND(Veriler!T4948&gt;0.1, F4948="", P4948="E"), IF(Q4948&gt;Veriler!$G$2, Q4948*S4948, IF(Q4948&lt;Veriler!$G$2, Veriler!$G$2*S4948, Q4948*S4948)), 0))</f>
        <v>0</v>
      </c>
      <c r="U4948" s="133" t="str">
        <f t="shared" si="1563"/>
        <v xml:space="preserve"> </v>
      </c>
      <c r="V4948" s="134" t="str">
        <f>IFERROR(IF(O4948="%10 sınırı aşılmıştır.",L4948-T4948,IFERROR(IF(F4948="",IF(S4948=1,0,IF(L4948-S4948=0,"",L4948-S4948)),IF(Veriler!M4948="",L4948,IF(L4948*Veriler!M4948=0,"",L4948*Veriler!M4948))),L4948)),0)</f>
        <v/>
      </c>
      <c r="W4948" s="146"/>
      <c r="X4948" s="146"/>
      <c r="Y4948" s="146"/>
    </row>
    <row r="4949" spans="1:25" s="99" customFormat="1" ht="54.75" customHeight="1" x14ac:dyDescent="0.25">
      <c r="A4949" s="96">
        <f t="shared" si="1564"/>
        <v>3645</v>
      </c>
      <c r="B4949" s="175"/>
      <c r="C4949" s="176"/>
      <c r="D4949" s="113"/>
      <c r="E4949" s="115"/>
      <c r="F4949" s="174"/>
      <c r="G4949" s="114" t="str">
        <f t="shared" si="1559"/>
        <v/>
      </c>
      <c r="H4949" s="115"/>
      <c r="I4949" s="115"/>
      <c r="J4949" s="115"/>
      <c r="K4949" s="115"/>
      <c r="L4949" s="133" t="str">
        <f t="shared" si="1560"/>
        <v/>
      </c>
      <c r="M4949" s="116" t="str">
        <f>IF(L4949="", "", L4949/Veriler!$X$1)</f>
        <v/>
      </c>
      <c r="N4949" s="116" t="str">
        <f>IF(F4949&lt;&gt;"", "İthal Girdi", IF(Veriler!T4949="", "", IF(Veriler!S4949="H", "%0,5 üzerindedir", IF(Veriler!T4949&gt;0.1, "%10 sınırı aşılmıştır.", "Uygun"))))</f>
        <v>%0,5 üzerindedir</v>
      </c>
      <c r="O4949" s="116" t="str">
        <f t="shared" si="1561"/>
        <v xml:space="preserve"> </v>
      </c>
      <c r="P4949" s="117"/>
      <c r="Q4949" s="118"/>
      <c r="R4949" s="119" t="str">
        <f t="shared" si="1562"/>
        <v/>
      </c>
      <c r="S4949" s="133">
        <f>IFERROR(IF(M4949&lt;=0.005,IF(F4949="",L4949,0),IF(F4949&lt;&gt;"",0,IF(P4949="",0,IF(P4949="H",0,IF(Q4949&lt;Veriler!$G$2,L4949*Veriler!$G$2,L4949*Q4949)))))," ")</f>
        <v>0</v>
      </c>
      <c r="T4949" s="133">
        <f>IF(Veriler!T4949&lt;=0.1, S4949, IF(AND(Veriler!T4949&gt;0.1, F4949="", P4949="E"), IF(Q4949&gt;Veriler!$G$2, Q4949*S4949, IF(Q4949&lt;Veriler!$G$2, Veriler!$G$2*S4949, Q4949*S4949)), 0))</f>
        <v>0</v>
      </c>
      <c r="U4949" s="133" t="str">
        <f t="shared" si="1563"/>
        <v xml:space="preserve"> </v>
      </c>
      <c r="V4949" s="134" t="str">
        <f>IFERROR(IF(O4949="%10 sınırı aşılmıştır.",L4949-T4949,IFERROR(IF(F4949="",IF(S4949=1,0,IF(L4949-S4949=0,"",L4949-S4949)),IF(Veriler!M4949="",L4949,IF(L4949*Veriler!M4949=0,"",L4949*Veriler!M4949))),L4949)),0)</f>
        <v/>
      </c>
      <c r="W4949" s="146"/>
      <c r="X4949" s="146"/>
      <c r="Y4949" s="146"/>
    </row>
    <row r="4950" spans="1:25" s="99" customFormat="1" ht="54.75" customHeight="1" x14ac:dyDescent="0.25">
      <c r="A4950" s="96">
        <f t="shared" si="1564"/>
        <v>3646</v>
      </c>
      <c r="B4950" s="175"/>
      <c r="C4950" s="176"/>
      <c r="D4950" s="113"/>
      <c r="E4950" s="115"/>
      <c r="F4950" s="174"/>
      <c r="G4950" s="114" t="str">
        <f t="shared" si="1559"/>
        <v/>
      </c>
      <c r="H4950" s="115"/>
      <c r="I4950" s="115"/>
      <c r="J4950" s="115"/>
      <c r="K4950" s="115"/>
      <c r="L4950" s="133" t="str">
        <f t="shared" si="1560"/>
        <v/>
      </c>
      <c r="M4950" s="116" t="str">
        <f>IF(L4950="", "", L4950/Veriler!$X$1)</f>
        <v/>
      </c>
      <c r="N4950" s="116" t="str">
        <f>IF(F4950&lt;&gt;"", "İthal Girdi", IF(Veriler!T4950="", "", IF(Veriler!S4950="H", "%0,5 üzerindedir", IF(Veriler!T4950&gt;0.1, "%10 sınırı aşılmıştır.", "Uygun"))))</f>
        <v>%0,5 üzerindedir</v>
      </c>
      <c r="O4950" s="116" t="str">
        <f t="shared" si="1561"/>
        <v xml:space="preserve"> </v>
      </c>
      <c r="P4950" s="117"/>
      <c r="Q4950" s="118"/>
      <c r="R4950" s="119" t="str">
        <f t="shared" si="1562"/>
        <v/>
      </c>
      <c r="S4950" s="133">
        <f>IFERROR(IF(M4950&lt;=0.005,IF(F4950="",L4950,0),IF(F4950&lt;&gt;"",0,IF(P4950="",0,IF(P4950="H",0,IF(Q4950&lt;Veriler!$G$2,L4950*Veriler!$G$2,L4950*Q4950)))))," ")</f>
        <v>0</v>
      </c>
      <c r="T4950" s="133">
        <f>IF(Veriler!T4950&lt;=0.1, S4950, IF(AND(Veriler!T4950&gt;0.1, F4950="", P4950="E"), IF(Q4950&gt;Veriler!$G$2, Q4950*S4950, IF(Q4950&lt;Veriler!$G$2, Veriler!$G$2*S4950, Q4950*S4950)), 0))</f>
        <v>0</v>
      </c>
      <c r="U4950" s="133" t="str">
        <f t="shared" si="1563"/>
        <v xml:space="preserve"> </v>
      </c>
      <c r="V4950" s="134" t="str">
        <f>IFERROR(IF(O4950="%10 sınırı aşılmıştır.",L4950-T4950,IFERROR(IF(F4950="",IF(S4950=1,0,IF(L4950-S4950=0,"",L4950-S4950)),IF(Veriler!M4950="",L4950,IF(L4950*Veriler!M4950=0,"",L4950*Veriler!M4950))),L4950)),0)</f>
        <v/>
      </c>
      <c r="W4950" s="146"/>
      <c r="X4950" s="146"/>
      <c r="Y4950" s="146"/>
    </row>
    <row r="4951" spans="1:25" s="99" customFormat="1" ht="54.75" customHeight="1" x14ac:dyDescent="0.25">
      <c r="A4951" s="96">
        <f t="shared" si="1564"/>
        <v>3647</v>
      </c>
      <c r="B4951" s="175"/>
      <c r="C4951" s="176"/>
      <c r="D4951" s="113"/>
      <c r="E4951" s="115"/>
      <c r="F4951" s="174"/>
      <c r="G4951" s="114" t="str">
        <f t="shared" si="1559"/>
        <v/>
      </c>
      <c r="H4951" s="115"/>
      <c r="I4951" s="115"/>
      <c r="J4951" s="115"/>
      <c r="K4951" s="115"/>
      <c r="L4951" s="133" t="str">
        <f t="shared" si="1560"/>
        <v/>
      </c>
      <c r="M4951" s="116" t="str">
        <f>IF(L4951="", "", L4951/Veriler!$X$1)</f>
        <v/>
      </c>
      <c r="N4951" s="116" t="str">
        <f>IF(F4951&lt;&gt;"", "İthal Girdi", IF(Veriler!T4951="", "", IF(Veriler!S4951="H", "%0,5 üzerindedir", IF(Veriler!T4951&gt;0.1, "%10 sınırı aşılmıştır.", "Uygun"))))</f>
        <v>%0,5 üzerindedir</v>
      </c>
      <c r="O4951" s="116" t="str">
        <f t="shared" si="1561"/>
        <v xml:space="preserve"> </v>
      </c>
      <c r="P4951" s="117"/>
      <c r="Q4951" s="118"/>
      <c r="R4951" s="119" t="str">
        <f t="shared" si="1562"/>
        <v/>
      </c>
      <c r="S4951" s="133">
        <f>IFERROR(IF(M4951&lt;=0.005,IF(F4951="",L4951,0),IF(F4951&lt;&gt;"",0,IF(P4951="",0,IF(P4951="H",0,IF(Q4951&lt;Veriler!$G$2,L4951*Veriler!$G$2,L4951*Q4951)))))," ")</f>
        <v>0</v>
      </c>
      <c r="T4951" s="133">
        <f>IF(Veriler!T4951&lt;=0.1, S4951, IF(AND(Veriler!T4951&gt;0.1, F4951="", P4951="E"), IF(Q4951&gt;Veriler!$G$2, Q4951*S4951, IF(Q4951&lt;Veriler!$G$2, Veriler!$G$2*S4951, Q4951*S4951)), 0))</f>
        <v>0</v>
      </c>
      <c r="U4951" s="133" t="str">
        <f t="shared" si="1563"/>
        <v xml:space="preserve"> </v>
      </c>
      <c r="V4951" s="134" t="str">
        <f>IFERROR(IF(O4951="%10 sınırı aşılmıştır.",L4951-T4951,IFERROR(IF(F4951="",IF(S4951=1,0,IF(L4951-S4951=0,"",L4951-S4951)),IF(Veriler!M4951="",L4951,IF(L4951*Veriler!M4951=0,"",L4951*Veriler!M4951))),L4951)),0)</f>
        <v/>
      </c>
      <c r="W4951" s="146"/>
      <c r="X4951" s="146"/>
      <c r="Y4951" s="146"/>
    </row>
    <row r="4952" spans="1:25" s="99" customFormat="1" ht="54.75" customHeight="1" x14ac:dyDescent="0.25">
      <c r="A4952" s="96">
        <f t="shared" si="1564"/>
        <v>3648</v>
      </c>
      <c r="B4952" s="175"/>
      <c r="C4952" s="176"/>
      <c r="D4952" s="113"/>
      <c r="E4952" s="115"/>
      <c r="F4952" s="174"/>
      <c r="G4952" s="114" t="str">
        <f t="shared" si="1559"/>
        <v/>
      </c>
      <c r="H4952" s="115"/>
      <c r="I4952" s="115"/>
      <c r="J4952" s="115"/>
      <c r="K4952" s="115"/>
      <c r="L4952" s="133" t="str">
        <f t="shared" si="1560"/>
        <v/>
      </c>
      <c r="M4952" s="116" t="str">
        <f>IF(L4952="", "", L4952/Veriler!$X$1)</f>
        <v/>
      </c>
      <c r="N4952" s="116" t="str">
        <f>IF(F4952&lt;&gt;"", "İthal Girdi", IF(Veriler!T4952="", "", IF(Veriler!S4952="H", "%0,5 üzerindedir", IF(Veriler!T4952&gt;0.1, "%10 sınırı aşılmıştır.", "Uygun"))))</f>
        <v>%0,5 üzerindedir</v>
      </c>
      <c r="O4952" s="116" t="str">
        <f t="shared" si="1561"/>
        <v xml:space="preserve"> </v>
      </c>
      <c r="P4952" s="117"/>
      <c r="Q4952" s="118"/>
      <c r="R4952" s="119" t="str">
        <f t="shared" si="1562"/>
        <v/>
      </c>
      <c r="S4952" s="133">
        <f>IFERROR(IF(M4952&lt;=0.005,IF(F4952="",L4952,0),IF(F4952&lt;&gt;"",0,IF(P4952="",0,IF(P4952="H",0,IF(Q4952&lt;Veriler!$G$2,L4952*Veriler!$G$2,L4952*Q4952)))))," ")</f>
        <v>0</v>
      </c>
      <c r="T4952" s="133">
        <f>IF(Veriler!T4952&lt;=0.1, S4952, IF(AND(Veriler!T4952&gt;0.1, F4952="", P4952="E"), IF(Q4952&gt;Veriler!$G$2, Q4952*S4952, IF(Q4952&lt;Veriler!$G$2, Veriler!$G$2*S4952, Q4952*S4952)), 0))</f>
        <v>0</v>
      </c>
      <c r="U4952" s="133" t="str">
        <f t="shared" si="1563"/>
        <v xml:space="preserve"> </v>
      </c>
      <c r="V4952" s="134" t="str">
        <f>IFERROR(IF(O4952="%10 sınırı aşılmıştır.",L4952-T4952,IFERROR(IF(F4952="",IF(S4952=1,0,IF(L4952-S4952=0,"",L4952-S4952)),IF(Veriler!M4952="",L4952,IF(L4952*Veriler!M4952=0,"",L4952*Veriler!M4952))),L4952)),0)</f>
        <v/>
      </c>
      <c r="W4952" s="146"/>
      <c r="X4952" s="146"/>
      <c r="Y4952" s="146"/>
    </row>
    <row r="4953" spans="1:25" s="99" customFormat="1" ht="54.75" customHeight="1" x14ac:dyDescent="0.25">
      <c r="A4953" s="96">
        <f t="shared" si="1564"/>
        <v>3649</v>
      </c>
      <c r="B4953" s="175"/>
      <c r="C4953" s="176"/>
      <c r="D4953" s="113"/>
      <c r="E4953" s="115"/>
      <c r="F4953" s="174"/>
      <c r="G4953" s="114" t="str">
        <f t="shared" si="1559"/>
        <v/>
      </c>
      <c r="H4953" s="115"/>
      <c r="I4953" s="115"/>
      <c r="J4953" s="115"/>
      <c r="K4953" s="115"/>
      <c r="L4953" s="133" t="str">
        <f t="shared" si="1560"/>
        <v/>
      </c>
      <c r="M4953" s="116" t="str">
        <f>IF(L4953="", "", L4953/Veriler!$X$1)</f>
        <v/>
      </c>
      <c r="N4953" s="116" t="str">
        <f>IF(F4953&lt;&gt;"", "İthal Girdi", IF(Veriler!T4953="", "", IF(Veriler!S4953="H", "%0,5 üzerindedir", IF(Veriler!T4953&gt;0.1, "%10 sınırı aşılmıştır.", "Uygun"))))</f>
        <v>%0,5 üzerindedir</v>
      </c>
      <c r="O4953" s="116" t="str">
        <f t="shared" si="1561"/>
        <v xml:space="preserve"> </v>
      </c>
      <c r="P4953" s="117"/>
      <c r="Q4953" s="118"/>
      <c r="R4953" s="119" t="str">
        <f t="shared" si="1562"/>
        <v/>
      </c>
      <c r="S4953" s="133">
        <f>IFERROR(IF(M4953&lt;=0.005,IF(F4953="",L4953,0),IF(F4953&lt;&gt;"",0,IF(P4953="",0,IF(P4953="H",0,IF(Q4953&lt;Veriler!$G$2,L4953*Veriler!$G$2,L4953*Q4953)))))," ")</f>
        <v>0</v>
      </c>
      <c r="T4953" s="133">
        <f>IF(Veriler!T4953&lt;=0.1, S4953, IF(AND(Veriler!T4953&gt;0.1, F4953="", P4953="E"), IF(Q4953&gt;Veriler!$G$2, Q4953*S4953, IF(Q4953&lt;Veriler!$G$2, Veriler!$G$2*S4953, Q4953*S4953)), 0))</f>
        <v>0</v>
      </c>
      <c r="U4953" s="133" t="str">
        <f t="shared" si="1563"/>
        <v xml:space="preserve"> </v>
      </c>
      <c r="V4953" s="134" t="str">
        <f>IFERROR(IF(O4953="%10 sınırı aşılmıştır.",L4953-T4953,IFERROR(IF(F4953="",IF(S4953=1,0,IF(L4953-S4953=0,"",L4953-S4953)),IF(Veriler!M4953="",L4953,IF(L4953*Veriler!M4953=0,"",L4953*Veriler!M4953))),L4953)),0)</f>
        <v/>
      </c>
      <c r="W4953" s="146"/>
      <c r="X4953" s="146"/>
      <c r="Y4953" s="146"/>
    </row>
    <row r="4954" spans="1:25" s="99" customFormat="1" ht="54.75" customHeight="1" x14ac:dyDescent="0.25">
      <c r="A4954" s="96">
        <f t="shared" si="1564"/>
        <v>3650</v>
      </c>
      <c r="B4954" s="175"/>
      <c r="C4954" s="176"/>
      <c r="D4954" s="113"/>
      <c r="E4954" s="115"/>
      <c r="F4954" s="174"/>
      <c r="G4954" s="114" t="str">
        <f t="shared" si="1559"/>
        <v/>
      </c>
      <c r="H4954" s="115"/>
      <c r="I4954" s="115"/>
      <c r="J4954" s="115"/>
      <c r="K4954" s="115"/>
      <c r="L4954" s="133" t="str">
        <f t="shared" si="1560"/>
        <v/>
      </c>
      <c r="M4954" s="116" t="str">
        <f>IF(L4954="", "", L4954/Veriler!$X$1)</f>
        <v/>
      </c>
      <c r="N4954" s="116" t="str">
        <f>IF(F4954&lt;&gt;"", "İthal Girdi", IF(Veriler!T4954="", "", IF(Veriler!S4954="H", "%0,5 üzerindedir", IF(Veriler!T4954&gt;0.1, "%10 sınırı aşılmıştır.", "Uygun"))))</f>
        <v>%0,5 üzerindedir</v>
      </c>
      <c r="O4954" s="116" t="str">
        <f t="shared" si="1561"/>
        <v xml:space="preserve"> </v>
      </c>
      <c r="P4954" s="117"/>
      <c r="Q4954" s="118"/>
      <c r="R4954" s="119" t="str">
        <f t="shared" si="1562"/>
        <v/>
      </c>
      <c r="S4954" s="133">
        <f>IFERROR(IF(M4954&lt;=0.005,IF(F4954="",L4954,0),IF(F4954&lt;&gt;"",0,IF(P4954="",0,IF(P4954="H",0,IF(Q4954&lt;Veriler!$G$2,L4954*Veriler!$G$2,L4954*Q4954)))))," ")</f>
        <v>0</v>
      </c>
      <c r="T4954" s="133">
        <f>IF(Veriler!T4954&lt;=0.1, S4954, IF(AND(Veriler!T4954&gt;0.1, F4954="", P4954="E"), IF(Q4954&gt;Veriler!$G$2, Q4954*S4954, IF(Q4954&lt;Veriler!$G$2, Veriler!$G$2*S4954, Q4954*S4954)), 0))</f>
        <v>0</v>
      </c>
      <c r="U4954" s="133" t="str">
        <f t="shared" si="1563"/>
        <v xml:space="preserve"> </v>
      </c>
      <c r="V4954" s="134" t="str">
        <f>IFERROR(IF(O4954="%10 sınırı aşılmıştır.",L4954-T4954,IFERROR(IF(F4954="",IF(S4954=1,0,IF(L4954-S4954=0,"",L4954-S4954)),IF(Veriler!M4954="",L4954,IF(L4954*Veriler!M4954=0,"",L4954*Veriler!M4954))),L4954)),0)</f>
        <v/>
      </c>
      <c r="W4954" s="146"/>
      <c r="X4954" s="146"/>
      <c r="Y4954" s="146"/>
    </row>
    <row r="4955" spans="1:25" s="99" customFormat="1" ht="54.75" customHeight="1" x14ac:dyDescent="0.25">
      <c r="A4955" s="96">
        <f t="shared" si="1564"/>
        <v>3651</v>
      </c>
      <c r="B4955" s="175"/>
      <c r="C4955" s="176"/>
      <c r="D4955" s="113"/>
      <c r="E4955" s="115"/>
      <c r="F4955" s="174"/>
      <c r="G4955" s="114" t="str">
        <f t="shared" si="1559"/>
        <v/>
      </c>
      <c r="H4955" s="115"/>
      <c r="I4955" s="115"/>
      <c r="J4955" s="115"/>
      <c r="K4955" s="115"/>
      <c r="L4955" s="133" t="str">
        <f t="shared" si="1560"/>
        <v/>
      </c>
      <c r="M4955" s="116" t="str">
        <f>IF(L4955="", "", L4955/Veriler!$X$1)</f>
        <v/>
      </c>
      <c r="N4955" s="116" t="str">
        <f>IF(F4955&lt;&gt;"", "İthal Girdi", IF(Veriler!T4955="", "", IF(Veriler!S4955="H", "%0,5 üzerindedir", IF(Veriler!T4955&gt;0.1, "%10 sınırı aşılmıştır.", "Uygun"))))</f>
        <v>%0,5 üzerindedir</v>
      </c>
      <c r="O4955" s="116" t="str">
        <f t="shared" si="1561"/>
        <v xml:space="preserve"> </v>
      </c>
      <c r="P4955" s="117"/>
      <c r="Q4955" s="118"/>
      <c r="R4955" s="119" t="str">
        <f t="shared" si="1562"/>
        <v/>
      </c>
      <c r="S4955" s="133">
        <f>IFERROR(IF(M4955&lt;=0.005,IF(F4955="",L4955,0),IF(F4955&lt;&gt;"",0,IF(P4955="",0,IF(P4955="H",0,IF(Q4955&lt;Veriler!$G$2,L4955*Veriler!$G$2,L4955*Q4955)))))," ")</f>
        <v>0</v>
      </c>
      <c r="T4955" s="133">
        <f>IF(Veriler!T4955&lt;=0.1, S4955, IF(AND(Veriler!T4955&gt;0.1, F4955="", P4955="E"), IF(Q4955&gt;Veriler!$G$2, Q4955*S4955, IF(Q4955&lt;Veriler!$G$2, Veriler!$G$2*S4955, Q4955*S4955)), 0))</f>
        <v>0</v>
      </c>
      <c r="U4955" s="133" t="str">
        <f t="shared" si="1563"/>
        <v xml:space="preserve"> </v>
      </c>
      <c r="V4955" s="134" t="str">
        <f>IFERROR(IF(O4955="%10 sınırı aşılmıştır.",L4955-T4955,IFERROR(IF(F4955="",IF(S4955=1,0,IF(L4955-S4955=0,"",L4955-S4955)),IF(Veriler!M4955="",L4955,IF(L4955*Veriler!M4955=0,"",L4955*Veriler!M4955))),L4955)),0)</f>
        <v/>
      </c>
      <c r="W4955" s="146"/>
      <c r="X4955" s="146"/>
      <c r="Y4955" s="146"/>
    </row>
    <row r="4956" spans="1:25" s="99" customFormat="1" ht="54.75" customHeight="1" x14ac:dyDescent="0.25">
      <c r="A4956" s="96">
        <f t="shared" si="1564"/>
        <v>3652</v>
      </c>
      <c r="B4956" s="175"/>
      <c r="C4956" s="176"/>
      <c r="D4956" s="113"/>
      <c r="E4956" s="115"/>
      <c r="F4956" s="174"/>
      <c r="G4956" s="114" t="str">
        <f t="shared" si="1559"/>
        <v/>
      </c>
      <c r="H4956" s="115"/>
      <c r="I4956" s="115"/>
      <c r="J4956" s="115"/>
      <c r="K4956" s="115"/>
      <c r="L4956" s="133" t="str">
        <f t="shared" si="1560"/>
        <v/>
      </c>
      <c r="M4956" s="116" t="str">
        <f>IF(L4956="", "", L4956/Veriler!$X$1)</f>
        <v/>
      </c>
      <c r="N4956" s="116" t="str">
        <f>IF(F4956&lt;&gt;"", "İthal Girdi", IF(Veriler!T4956="", "", IF(Veriler!S4956="H", "%0,5 üzerindedir", IF(Veriler!T4956&gt;0.1, "%10 sınırı aşılmıştır.", "Uygun"))))</f>
        <v>%0,5 üzerindedir</v>
      </c>
      <c r="O4956" s="116" t="str">
        <f t="shared" si="1561"/>
        <v xml:space="preserve"> </v>
      </c>
      <c r="P4956" s="117"/>
      <c r="Q4956" s="118"/>
      <c r="R4956" s="119" t="str">
        <f t="shared" si="1562"/>
        <v/>
      </c>
      <c r="S4956" s="133">
        <f>IFERROR(IF(M4956&lt;=0.005,IF(F4956="",L4956,0),IF(F4956&lt;&gt;"",0,IF(P4956="",0,IF(P4956="H",0,IF(Q4956&lt;Veriler!$G$2,L4956*Veriler!$G$2,L4956*Q4956)))))," ")</f>
        <v>0</v>
      </c>
      <c r="T4956" s="133">
        <f>IF(Veriler!T4956&lt;=0.1, S4956, IF(AND(Veriler!T4956&gt;0.1, F4956="", P4956="E"), IF(Q4956&gt;Veriler!$G$2, Q4956*S4956, IF(Q4956&lt;Veriler!$G$2, Veriler!$G$2*S4956, Q4956*S4956)), 0))</f>
        <v>0</v>
      </c>
      <c r="U4956" s="133" t="str">
        <f t="shared" si="1563"/>
        <v xml:space="preserve"> </v>
      </c>
      <c r="V4956" s="134" t="str">
        <f>IFERROR(IF(O4956="%10 sınırı aşılmıştır.",L4956-T4956,IFERROR(IF(F4956="",IF(S4956=1,0,IF(L4956-S4956=0,"",L4956-S4956)),IF(Veriler!M4956="",L4956,IF(L4956*Veriler!M4956=0,"",L4956*Veriler!M4956))),L4956)),0)</f>
        <v/>
      </c>
      <c r="W4956" s="146"/>
      <c r="X4956" s="146"/>
      <c r="Y4956" s="146"/>
    </row>
    <row r="4957" spans="1:25" s="99" customFormat="1" ht="54.75" customHeight="1" x14ac:dyDescent="0.25">
      <c r="A4957" s="96">
        <f t="shared" si="1564"/>
        <v>3653</v>
      </c>
      <c r="B4957" s="175"/>
      <c r="C4957" s="176"/>
      <c r="D4957" s="113"/>
      <c r="E4957" s="115"/>
      <c r="F4957" s="174"/>
      <c r="G4957" s="114" t="str">
        <f t="shared" si="1559"/>
        <v/>
      </c>
      <c r="H4957" s="115"/>
      <c r="I4957" s="115"/>
      <c r="J4957" s="115"/>
      <c r="K4957" s="115"/>
      <c r="L4957" s="133" t="str">
        <f t="shared" si="1560"/>
        <v/>
      </c>
      <c r="M4957" s="116" t="str">
        <f>IF(L4957="", "", L4957/Veriler!$X$1)</f>
        <v/>
      </c>
      <c r="N4957" s="116" t="str">
        <f>IF(F4957&lt;&gt;"", "İthal Girdi", IF(Veriler!T4957="", "", IF(Veriler!S4957="H", "%0,5 üzerindedir", IF(Veriler!T4957&gt;0.1, "%10 sınırı aşılmıştır.", "Uygun"))))</f>
        <v>%0,5 üzerindedir</v>
      </c>
      <c r="O4957" s="116" t="str">
        <f t="shared" si="1561"/>
        <v xml:space="preserve"> </v>
      </c>
      <c r="P4957" s="117"/>
      <c r="Q4957" s="118"/>
      <c r="R4957" s="119" t="str">
        <f t="shared" si="1562"/>
        <v/>
      </c>
      <c r="S4957" s="133">
        <f>IFERROR(IF(M4957&lt;=0.005,IF(F4957="",L4957,0),IF(F4957&lt;&gt;"",0,IF(P4957="",0,IF(P4957="H",0,IF(Q4957&lt;Veriler!$G$2,L4957*Veriler!$G$2,L4957*Q4957)))))," ")</f>
        <v>0</v>
      </c>
      <c r="T4957" s="133">
        <f>IF(Veriler!T4957&lt;=0.1, S4957, IF(AND(Veriler!T4957&gt;0.1, F4957="", P4957="E"), IF(Q4957&gt;Veriler!$G$2, Q4957*S4957, IF(Q4957&lt;Veriler!$G$2, Veriler!$G$2*S4957, Q4957*S4957)), 0))</f>
        <v>0</v>
      </c>
      <c r="U4957" s="133" t="str">
        <f t="shared" si="1563"/>
        <v xml:space="preserve"> </v>
      </c>
      <c r="V4957" s="134" t="str">
        <f>IFERROR(IF(O4957="%10 sınırı aşılmıştır.",L4957-T4957,IFERROR(IF(F4957="",IF(S4957=1,0,IF(L4957-S4957=0,"",L4957-S4957)),IF(Veriler!M4957="",L4957,IF(L4957*Veriler!M4957=0,"",L4957*Veriler!M4957))),L4957)),0)</f>
        <v/>
      </c>
      <c r="W4957" s="146"/>
      <c r="X4957" s="146"/>
      <c r="Y4957" s="146"/>
    </row>
    <row r="4958" spans="1:25" s="99" customFormat="1" ht="54.75" customHeight="1" x14ac:dyDescent="0.25">
      <c r="A4958" s="96">
        <f t="shared" si="1564"/>
        <v>3654</v>
      </c>
      <c r="B4958" s="175"/>
      <c r="C4958" s="176"/>
      <c r="D4958" s="113"/>
      <c r="E4958" s="115"/>
      <c r="F4958" s="174"/>
      <c r="G4958" s="114" t="str">
        <f t="shared" si="1559"/>
        <v/>
      </c>
      <c r="H4958" s="115"/>
      <c r="I4958" s="115"/>
      <c r="J4958" s="115"/>
      <c r="K4958" s="115"/>
      <c r="L4958" s="133" t="str">
        <f t="shared" si="1560"/>
        <v/>
      </c>
      <c r="M4958" s="116" t="str">
        <f>IF(L4958="", "", L4958/Veriler!$X$1)</f>
        <v/>
      </c>
      <c r="N4958" s="116" t="str">
        <f>IF(F4958&lt;&gt;"", "İthal Girdi", IF(Veriler!T4958="", "", IF(Veriler!S4958="H", "%0,5 üzerindedir", IF(Veriler!T4958&gt;0.1, "%10 sınırı aşılmıştır.", "Uygun"))))</f>
        <v>%0,5 üzerindedir</v>
      </c>
      <c r="O4958" s="116" t="str">
        <f t="shared" si="1561"/>
        <v xml:space="preserve"> </v>
      </c>
      <c r="P4958" s="117"/>
      <c r="Q4958" s="118"/>
      <c r="R4958" s="119" t="str">
        <f t="shared" si="1562"/>
        <v/>
      </c>
      <c r="S4958" s="133">
        <f>IFERROR(IF(M4958&lt;=0.005,IF(F4958="",L4958,0),IF(F4958&lt;&gt;"",0,IF(P4958="",0,IF(P4958="H",0,IF(Q4958&lt;Veriler!$G$2,L4958*Veriler!$G$2,L4958*Q4958)))))," ")</f>
        <v>0</v>
      </c>
      <c r="T4958" s="133">
        <f>IF(Veriler!T4958&lt;=0.1, S4958, IF(AND(Veriler!T4958&gt;0.1, F4958="", P4958="E"), IF(Q4958&gt;Veriler!$G$2, Q4958*S4958, IF(Q4958&lt;Veriler!$G$2, Veriler!$G$2*S4958, Q4958*S4958)), 0))</f>
        <v>0</v>
      </c>
      <c r="U4958" s="133" t="str">
        <f t="shared" si="1563"/>
        <v xml:space="preserve"> </v>
      </c>
      <c r="V4958" s="134" t="str">
        <f>IFERROR(IF(O4958="%10 sınırı aşılmıştır.",L4958-T4958,IFERROR(IF(F4958="",IF(S4958=1,0,IF(L4958-S4958=0,"",L4958-S4958)),IF(Veriler!M4958="",L4958,IF(L4958*Veriler!M4958=0,"",L4958*Veriler!M4958))),L4958)),0)</f>
        <v/>
      </c>
      <c r="W4958" s="146"/>
      <c r="X4958" s="146"/>
      <c r="Y4958" s="146"/>
    </row>
    <row r="4959" spans="1:25" s="99" customFormat="1" ht="36" hidden="1" customHeight="1" x14ac:dyDescent="0.25">
      <c r="A4959" s="101"/>
      <c r="B4959" s="191" t="s">
        <v>16</v>
      </c>
      <c r="C4959" s="176"/>
      <c r="D4959" s="120"/>
      <c r="E4959" s="171"/>
      <c r="F4959" s="172"/>
      <c r="G4959" s="121"/>
      <c r="H4959" s="115"/>
      <c r="I4959" s="115"/>
      <c r="J4959" s="115"/>
      <c r="K4959" s="115"/>
      <c r="L4959" s="121"/>
      <c r="M4959" s="121"/>
      <c r="N4959" s="121"/>
      <c r="O4959" s="121"/>
      <c r="P4959" s="120"/>
      <c r="Q4959" s="120"/>
      <c r="R4959" s="183"/>
      <c r="S4959" s="184"/>
      <c r="T4959" s="121"/>
      <c r="U4959" s="121"/>
      <c r="V4959" s="121"/>
      <c r="W4959" s="146"/>
      <c r="X4959" s="146"/>
      <c r="Y4959" s="146"/>
    </row>
    <row r="4960" spans="1:25" s="99" customFormat="1" ht="54.75" customHeight="1" x14ac:dyDescent="0.25">
      <c r="A4960" s="96">
        <f>A4958+1</f>
        <v>3655</v>
      </c>
      <c r="B4960" s="175"/>
      <c r="C4960" s="176"/>
      <c r="D4960" s="113"/>
      <c r="E4960" s="115"/>
      <c r="F4960" s="174"/>
      <c r="G4960" s="114" t="str">
        <f t="shared" ref="G4960:G4973" si="1565">IF(AND(F4960&lt;&gt;"",V4960&lt;&gt;"",L4960&lt;&gt;0),V4960/L4960,"")</f>
        <v/>
      </c>
      <c r="H4960" s="115"/>
      <c r="I4960" s="115"/>
      <c r="J4960" s="115"/>
      <c r="K4960" s="115"/>
      <c r="L4960" s="133" t="str">
        <f t="shared" ref="L4960:L4973" si="1566">IF(AND(H4960&lt;&gt;0, J4960&lt;&gt;0, K4960&lt;&gt;0), H4960*J4960*K4960, "")</f>
        <v/>
      </c>
      <c r="M4960" s="116" t="str">
        <f>IF(L4960="", "", L4960/Veriler!$X$1)</f>
        <v/>
      </c>
      <c r="N4960" s="116" t="str">
        <f>IF(F4960&lt;&gt;"", "İthal Girdi", IF(Veriler!T4960="", "", IF(Veriler!S4960="H", "%0,5 üzerindedir", IF(Veriler!T4960&gt;0.1, "%10 sınırı aşılmıştır.", "Uygun"))))</f>
        <v>%0,5 üzerindedir</v>
      </c>
      <c r="O4960" s="116" t="str">
        <f t="shared" ref="O4960:O4973" si="1567">IF(M4960=""," ",N4960)</f>
        <v xml:space="preserve"> </v>
      </c>
      <c r="P4960" s="117"/>
      <c r="Q4960" s="118"/>
      <c r="R4960" s="119" t="str">
        <f t="shared" ref="R4960:R4973" si="1568">IFERROR(IF(AND(T4960&lt;&gt;"",L4960&lt;&gt;"",L4960&lt;&gt;0,T4960&lt;&gt;0),T4960/L4960,"")," ")</f>
        <v/>
      </c>
      <c r="S4960" s="133">
        <f>IFERROR(IF(M4960&lt;=0.005,IF(F4960="",L4960,0),IF(F4960&lt;&gt;"",0,IF(P4960="",0,IF(P4960="H",0,IF(Q4960&lt;Veriler!$G$2,L4960*Veriler!$G$2,L4960*Q4960)))))," ")</f>
        <v>0</v>
      </c>
      <c r="T4960" s="133">
        <f>IF(Veriler!T4960&lt;=0.1, S4960, IF(AND(Veriler!T4960&gt;0.1, F4960="", P4960="E"), IF(Q4960&gt;Veriler!$G$2, Q4960*S4960, IF(Q4960&lt;Veriler!$G$2, Veriler!$G$2*S4960, Q4960*S4960)), 0))</f>
        <v>0</v>
      </c>
      <c r="U4960" s="133" t="str">
        <f t="shared" ref="U4960:U4973" si="1569">IF(T4960=0," ",T4960)</f>
        <v xml:space="preserve"> </v>
      </c>
      <c r="V4960" s="134" t="str">
        <f>IFERROR(IF(O4960="%10 sınırı aşılmıştır.",L4960-T4960,IFERROR(IF(F4960="",IF(S4960=1,0,IF(L4960-S4960=0,"",L4960-S4960)),IF(Veriler!M4960="",L4960,IF(L4960*Veriler!M4960=0,"",L4960*Veriler!M4960))),L4960)),0)</f>
        <v/>
      </c>
      <c r="W4960" s="146"/>
      <c r="X4960" s="146"/>
      <c r="Y4960" s="146"/>
    </row>
    <row r="4961" spans="1:25" s="99" customFormat="1" ht="54.75" customHeight="1" x14ac:dyDescent="0.25">
      <c r="A4961" s="96">
        <f t="shared" ref="A4961:A4973" si="1570">A4960+1</f>
        <v>3656</v>
      </c>
      <c r="B4961" s="175"/>
      <c r="C4961" s="176"/>
      <c r="D4961" s="113"/>
      <c r="E4961" s="115"/>
      <c r="F4961" s="174"/>
      <c r="G4961" s="114" t="str">
        <f t="shared" si="1565"/>
        <v/>
      </c>
      <c r="H4961" s="115"/>
      <c r="I4961" s="115"/>
      <c r="J4961" s="115"/>
      <c r="K4961" s="115"/>
      <c r="L4961" s="133" t="str">
        <f t="shared" si="1566"/>
        <v/>
      </c>
      <c r="M4961" s="116" t="str">
        <f>IF(L4961="", "", L4961/Veriler!$X$1)</f>
        <v/>
      </c>
      <c r="N4961" s="116" t="str">
        <f>IF(F4961&lt;&gt;"", "İthal Girdi", IF(Veriler!T4961="", "", IF(Veriler!S4961="H", "%0,5 üzerindedir", IF(Veriler!T4961&gt;0.1, "%10 sınırı aşılmıştır.", "Uygun"))))</f>
        <v>%0,5 üzerindedir</v>
      </c>
      <c r="O4961" s="116" t="str">
        <f t="shared" si="1567"/>
        <v xml:space="preserve"> </v>
      </c>
      <c r="P4961" s="117"/>
      <c r="Q4961" s="118"/>
      <c r="R4961" s="119" t="str">
        <f t="shared" si="1568"/>
        <v/>
      </c>
      <c r="S4961" s="133">
        <f>IFERROR(IF(M4961&lt;=0.005,IF(F4961="",L4961,0),IF(F4961&lt;&gt;"",0,IF(P4961="",0,IF(P4961="H",0,IF(Q4961&lt;Veriler!$G$2,L4961*Veriler!$G$2,L4961*Q4961)))))," ")</f>
        <v>0</v>
      </c>
      <c r="T4961" s="133">
        <f>IF(Veriler!T4961&lt;=0.1, S4961, IF(AND(Veriler!T4961&gt;0.1, F4961="", P4961="E"), IF(Q4961&gt;Veriler!$G$2, Q4961*S4961, IF(Q4961&lt;Veriler!$G$2, Veriler!$G$2*S4961, Q4961*S4961)), 0))</f>
        <v>0</v>
      </c>
      <c r="U4961" s="133" t="str">
        <f t="shared" si="1569"/>
        <v xml:space="preserve"> </v>
      </c>
      <c r="V4961" s="134" t="str">
        <f>IFERROR(IF(O4961="%10 sınırı aşılmıştır.",L4961-T4961,IFERROR(IF(F4961="",IF(S4961=1,0,IF(L4961-S4961=0,"",L4961-S4961)),IF(Veriler!M4961="",L4961,IF(L4961*Veriler!M4961=0,"",L4961*Veriler!M4961))),L4961)),0)</f>
        <v/>
      </c>
      <c r="W4961" s="146"/>
      <c r="X4961" s="146"/>
      <c r="Y4961" s="146"/>
    </row>
    <row r="4962" spans="1:25" s="99" customFormat="1" ht="54.75" customHeight="1" x14ac:dyDescent="0.25">
      <c r="A4962" s="96">
        <f t="shared" si="1570"/>
        <v>3657</v>
      </c>
      <c r="B4962" s="175"/>
      <c r="C4962" s="176"/>
      <c r="D4962" s="113"/>
      <c r="E4962" s="115"/>
      <c r="F4962" s="174"/>
      <c r="G4962" s="114" t="str">
        <f t="shared" si="1565"/>
        <v/>
      </c>
      <c r="H4962" s="115"/>
      <c r="I4962" s="115"/>
      <c r="J4962" s="115"/>
      <c r="K4962" s="115"/>
      <c r="L4962" s="133" t="str">
        <f t="shared" si="1566"/>
        <v/>
      </c>
      <c r="M4962" s="116" t="str">
        <f>IF(L4962="", "", L4962/Veriler!$X$1)</f>
        <v/>
      </c>
      <c r="N4962" s="116" t="str">
        <f>IF(F4962&lt;&gt;"", "İthal Girdi", IF(Veriler!T4962="", "", IF(Veriler!S4962="H", "%0,5 üzerindedir", IF(Veriler!T4962&gt;0.1, "%10 sınırı aşılmıştır.", "Uygun"))))</f>
        <v>%0,5 üzerindedir</v>
      </c>
      <c r="O4962" s="116" t="str">
        <f t="shared" si="1567"/>
        <v xml:space="preserve"> </v>
      </c>
      <c r="P4962" s="117"/>
      <c r="Q4962" s="118"/>
      <c r="R4962" s="119" t="str">
        <f t="shared" si="1568"/>
        <v/>
      </c>
      <c r="S4962" s="133">
        <f>IFERROR(IF(M4962&lt;=0.005,IF(F4962="",L4962,0),IF(F4962&lt;&gt;"",0,IF(P4962="",0,IF(P4962="H",0,IF(Q4962&lt;Veriler!$G$2,L4962*Veriler!$G$2,L4962*Q4962)))))," ")</f>
        <v>0</v>
      </c>
      <c r="T4962" s="133">
        <f>IF(Veriler!T4962&lt;=0.1, S4962, IF(AND(Veriler!T4962&gt;0.1, F4962="", P4962="E"), IF(Q4962&gt;Veriler!$G$2, Q4962*S4962, IF(Q4962&lt;Veriler!$G$2, Veriler!$G$2*S4962, Q4962*S4962)), 0))</f>
        <v>0</v>
      </c>
      <c r="U4962" s="133" t="str">
        <f t="shared" si="1569"/>
        <v xml:space="preserve"> </v>
      </c>
      <c r="V4962" s="134" t="str">
        <f>IFERROR(IF(O4962="%10 sınırı aşılmıştır.",L4962-T4962,IFERROR(IF(F4962="",IF(S4962=1,0,IF(L4962-S4962=0,"",L4962-S4962)),IF(Veriler!M4962="",L4962,IF(L4962*Veriler!M4962=0,"",L4962*Veriler!M4962))),L4962)),0)</f>
        <v/>
      </c>
      <c r="W4962" s="146"/>
      <c r="X4962" s="146"/>
      <c r="Y4962" s="146"/>
    </row>
    <row r="4963" spans="1:25" s="99" customFormat="1" ht="54.75" customHeight="1" x14ac:dyDescent="0.25">
      <c r="A4963" s="96">
        <f t="shared" si="1570"/>
        <v>3658</v>
      </c>
      <c r="B4963" s="175"/>
      <c r="C4963" s="176"/>
      <c r="D4963" s="113"/>
      <c r="E4963" s="115"/>
      <c r="F4963" s="174"/>
      <c r="G4963" s="114" t="str">
        <f t="shared" si="1565"/>
        <v/>
      </c>
      <c r="H4963" s="115"/>
      <c r="I4963" s="115"/>
      <c r="J4963" s="115"/>
      <c r="K4963" s="115"/>
      <c r="L4963" s="133" t="str">
        <f t="shared" si="1566"/>
        <v/>
      </c>
      <c r="M4963" s="116" t="str">
        <f>IF(L4963="", "", L4963/Veriler!$X$1)</f>
        <v/>
      </c>
      <c r="N4963" s="116" t="str">
        <f>IF(F4963&lt;&gt;"", "İthal Girdi", IF(Veriler!T4963="", "", IF(Veriler!S4963="H", "%0,5 üzerindedir", IF(Veriler!T4963&gt;0.1, "%10 sınırı aşılmıştır.", "Uygun"))))</f>
        <v>%0,5 üzerindedir</v>
      </c>
      <c r="O4963" s="116" t="str">
        <f t="shared" si="1567"/>
        <v xml:space="preserve"> </v>
      </c>
      <c r="P4963" s="117"/>
      <c r="Q4963" s="118"/>
      <c r="R4963" s="119" t="str">
        <f t="shared" si="1568"/>
        <v/>
      </c>
      <c r="S4963" s="133">
        <f>IFERROR(IF(M4963&lt;=0.005,IF(F4963="",L4963,0),IF(F4963&lt;&gt;"",0,IF(P4963="",0,IF(P4963="H",0,IF(Q4963&lt;Veriler!$G$2,L4963*Veriler!$G$2,L4963*Q4963)))))," ")</f>
        <v>0</v>
      </c>
      <c r="T4963" s="133">
        <f>IF(Veriler!T4963&lt;=0.1, S4963, IF(AND(Veriler!T4963&gt;0.1, F4963="", P4963="E"), IF(Q4963&gt;Veriler!$G$2, Q4963*S4963, IF(Q4963&lt;Veriler!$G$2, Veriler!$G$2*S4963, Q4963*S4963)), 0))</f>
        <v>0</v>
      </c>
      <c r="U4963" s="133" t="str">
        <f t="shared" si="1569"/>
        <v xml:space="preserve"> </v>
      </c>
      <c r="V4963" s="134" t="str">
        <f>IFERROR(IF(O4963="%10 sınırı aşılmıştır.",L4963-T4963,IFERROR(IF(F4963="",IF(S4963=1,0,IF(L4963-S4963=0,"",L4963-S4963)),IF(Veriler!M4963="",L4963,IF(L4963*Veriler!M4963=0,"",L4963*Veriler!M4963))),L4963)),0)</f>
        <v/>
      </c>
      <c r="W4963" s="146"/>
      <c r="X4963" s="146"/>
      <c r="Y4963" s="146"/>
    </row>
    <row r="4964" spans="1:25" s="99" customFormat="1" ht="54.75" customHeight="1" x14ac:dyDescent="0.25">
      <c r="A4964" s="96">
        <f t="shared" si="1570"/>
        <v>3659</v>
      </c>
      <c r="B4964" s="175"/>
      <c r="C4964" s="176"/>
      <c r="D4964" s="113"/>
      <c r="E4964" s="115"/>
      <c r="F4964" s="174"/>
      <c r="G4964" s="114" t="str">
        <f t="shared" si="1565"/>
        <v/>
      </c>
      <c r="H4964" s="115"/>
      <c r="I4964" s="115"/>
      <c r="J4964" s="115"/>
      <c r="K4964" s="115"/>
      <c r="L4964" s="133" t="str">
        <f t="shared" si="1566"/>
        <v/>
      </c>
      <c r="M4964" s="116" t="str">
        <f>IF(L4964="", "", L4964/Veriler!$X$1)</f>
        <v/>
      </c>
      <c r="N4964" s="116" t="str">
        <f>IF(F4964&lt;&gt;"", "İthal Girdi", IF(Veriler!T4964="", "", IF(Veriler!S4964="H", "%0,5 üzerindedir", IF(Veriler!T4964&gt;0.1, "%10 sınırı aşılmıştır.", "Uygun"))))</f>
        <v>%0,5 üzerindedir</v>
      </c>
      <c r="O4964" s="116" t="str">
        <f t="shared" si="1567"/>
        <v xml:space="preserve"> </v>
      </c>
      <c r="P4964" s="117"/>
      <c r="Q4964" s="118"/>
      <c r="R4964" s="119" t="str">
        <f t="shared" si="1568"/>
        <v/>
      </c>
      <c r="S4964" s="133">
        <f>IFERROR(IF(M4964&lt;=0.005,IF(F4964="",L4964,0),IF(F4964&lt;&gt;"",0,IF(P4964="",0,IF(P4964="H",0,IF(Q4964&lt;Veriler!$G$2,L4964*Veriler!$G$2,L4964*Q4964)))))," ")</f>
        <v>0</v>
      </c>
      <c r="T4964" s="133">
        <f>IF(Veriler!T4964&lt;=0.1, S4964, IF(AND(Veriler!T4964&gt;0.1, F4964="", P4964="E"), IF(Q4964&gt;Veriler!$G$2, Q4964*S4964, IF(Q4964&lt;Veriler!$G$2, Veriler!$G$2*S4964, Q4964*S4964)), 0))</f>
        <v>0</v>
      </c>
      <c r="U4964" s="133" t="str">
        <f t="shared" si="1569"/>
        <v xml:space="preserve"> </v>
      </c>
      <c r="V4964" s="134" t="str">
        <f>IFERROR(IF(O4964="%10 sınırı aşılmıştır.",L4964-T4964,IFERROR(IF(F4964="",IF(S4964=1,0,IF(L4964-S4964=0,"",L4964-S4964)),IF(Veriler!M4964="",L4964,IF(L4964*Veriler!M4964=0,"",L4964*Veriler!M4964))),L4964)),0)</f>
        <v/>
      </c>
      <c r="W4964" s="146"/>
      <c r="X4964" s="146"/>
      <c r="Y4964" s="146"/>
    </row>
    <row r="4965" spans="1:25" s="99" customFormat="1" ht="54.75" customHeight="1" x14ac:dyDescent="0.25">
      <c r="A4965" s="96">
        <f t="shared" si="1570"/>
        <v>3660</v>
      </c>
      <c r="B4965" s="175"/>
      <c r="C4965" s="176"/>
      <c r="D4965" s="113"/>
      <c r="E4965" s="115"/>
      <c r="F4965" s="174"/>
      <c r="G4965" s="114" t="str">
        <f t="shared" si="1565"/>
        <v/>
      </c>
      <c r="H4965" s="115"/>
      <c r="I4965" s="115"/>
      <c r="J4965" s="115"/>
      <c r="K4965" s="115"/>
      <c r="L4965" s="133" t="str">
        <f t="shared" si="1566"/>
        <v/>
      </c>
      <c r="M4965" s="116" t="str">
        <f>IF(L4965="", "", L4965/Veriler!$X$1)</f>
        <v/>
      </c>
      <c r="N4965" s="116" t="str">
        <f>IF(F4965&lt;&gt;"", "İthal Girdi", IF(Veriler!T4965="", "", IF(Veriler!S4965="H", "%0,5 üzerindedir", IF(Veriler!T4965&gt;0.1, "%10 sınırı aşılmıştır.", "Uygun"))))</f>
        <v>%0,5 üzerindedir</v>
      </c>
      <c r="O4965" s="116" t="str">
        <f t="shared" si="1567"/>
        <v xml:space="preserve"> </v>
      </c>
      <c r="P4965" s="117"/>
      <c r="Q4965" s="118"/>
      <c r="R4965" s="119" t="str">
        <f t="shared" si="1568"/>
        <v/>
      </c>
      <c r="S4965" s="133">
        <f>IFERROR(IF(M4965&lt;=0.005,IF(F4965="",L4965,0),IF(F4965&lt;&gt;"",0,IF(P4965="",0,IF(P4965="H",0,IF(Q4965&lt;Veriler!$G$2,L4965*Veriler!$G$2,L4965*Q4965)))))," ")</f>
        <v>0</v>
      </c>
      <c r="T4965" s="133">
        <f>IF(Veriler!T4965&lt;=0.1, S4965, IF(AND(Veriler!T4965&gt;0.1, F4965="", P4965="E"), IF(Q4965&gt;Veriler!$G$2, Q4965*S4965, IF(Q4965&lt;Veriler!$G$2, Veriler!$G$2*S4965, Q4965*S4965)), 0))</f>
        <v>0</v>
      </c>
      <c r="U4965" s="133" t="str">
        <f t="shared" si="1569"/>
        <v xml:space="preserve"> </v>
      </c>
      <c r="V4965" s="134" t="str">
        <f>IFERROR(IF(O4965="%10 sınırı aşılmıştır.",L4965-T4965,IFERROR(IF(F4965="",IF(S4965=1,0,IF(L4965-S4965=0,"",L4965-S4965)),IF(Veriler!M4965="",L4965,IF(L4965*Veriler!M4965=0,"",L4965*Veriler!M4965))),L4965)),0)</f>
        <v/>
      </c>
      <c r="W4965" s="146"/>
      <c r="X4965" s="146"/>
      <c r="Y4965" s="146"/>
    </row>
    <row r="4966" spans="1:25" s="99" customFormat="1" ht="54.75" customHeight="1" x14ac:dyDescent="0.25">
      <c r="A4966" s="96">
        <f t="shared" si="1570"/>
        <v>3661</v>
      </c>
      <c r="B4966" s="175"/>
      <c r="C4966" s="176"/>
      <c r="D4966" s="113"/>
      <c r="E4966" s="115"/>
      <c r="F4966" s="174"/>
      <c r="G4966" s="114" t="str">
        <f t="shared" si="1565"/>
        <v/>
      </c>
      <c r="H4966" s="115"/>
      <c r="I4966" s="115"/>
      <c r="J4966" s="115"/>
      <c r="K4966" s="115"/>
      <c r="L4966" s="133" t="str">
        <f t="shared" si="1566"/>
        <v/>
      </c>
      <c r="M4966" s="116" t="str">
        <f>IF(L4966="", "", L4966/Veriler!$X$1)</f>
        <v/>
      </c>
      <c r="N4966" s="116" t="str">
        <f>IF(F4966&lt;&gt;"", "İthal Girdi", IF(Veriler!T4966="", "", IF(Veriler!S4966="H", "%0,5 üzerindedir", IF(Veriler!T4966&gt;0.1, "%10 sınırı aşılmıştır.", "Uygun"))))</f>
        <v>%0,5 üzerindedir</v>
      </c>
      <c r="O4966" s="116" t="str">
        <f t="shared" si="1567"/>
        <v xml:space="preserve"> </v>
      </c>
      <c r="P4966" s="117"/>
      <c r="Q4966" s="118"/>
      <c r="R4966" s="119" t="str">
        <f t="shared" si="1568"/>
        <v/>
      </c>
      <c r="S4966" s="133">
        <f>IFERROR(IF(M4966&lt;=0.005,IF(F4966="",L4966,0),IF(F4966&lt;&gt;"",0,IF(P4966="",0,IF(P4966="H",0,IF(Q4966&lt;Veriler!$G$2,L4966*Veriler!$G$2,L4966*Q4966)))))," ")</f>
        <v>0</v>
      </c>
      <c r="T4966" s="133">
        <f>IF(Veriler!T4966&lt;=0.1, S4966, IF(AND(Veriler!T4966&gt;0.1, F4966="", P4966="E"), IF(Q4966&gt;Veriler!$G$2, Q4966*S4966, IF(Q4966&lt;Veriler!$G$2, Veriler!$G$2*S4966, Q4966*S4966)), 0))</f>
        <v>0</v>
      </c>
      <c r="U4966" s="133" t="str">
        <f t="shared" si="1569"/>
        <v xml:space="preserve"> </v>
      </c>
      <c r="V4966" s="134" t="str">
        <f>IFERROR(IF(O4966="%10 sınırı aşılmıştır.",L4966-T4966,IFERROR(IF(F4966="",IF(S4966=1,0,IF(L4966-S4966=0,"",L4966-S4966)),IF(Veriler!M4966="",L4966,IF(L4966*Veriler!M4966=0,"",L4966*Veriler!M4966))),L4966)),0)</f>
        <v/>
      </c>
      <c r="W4966" s="146"/>
      <c r="X4966" s="146"/>
      <c r="Y4966" s="146"/>
    </row>
    <row r="4967" spans="1:25" s="99" customFormat="1" ht="54.75" customHeight="1" x14ac:dyDescent="0.25">
      <c r="A4967" s="96">
        <f t="shared" si="1570"/>
        <v>3662</v>
      </c>
      <c r="B4967" s="175"/>
      <c r="C4967" s="176"/>
      <c r="D4967" s="113"/>
      <c r="E4967" s="115"/>
      <c r="F4967" s="174"/>
      <c r="G4967" s="114" t="str">
        <f t="shared" si="1565"/>
        <v/>
      </c>
      <c r="H4967" s="115"/>
      <c r="I4967" s="115"/>
      <c r="J4967" s="115"/>
      <c r="K4967" s="115"/>
      <c r="L4967" s="133" t="str">
        <f t="shared" si="1566"/>
        <v/>
      </c>
      <c r="M4967" s="116" t="str">
        <f>IF(L4967="", "", L4967/Veriler!$X$1)</f>
        <v/>
      </c>
      <c r="N4967" s="116" t="str">
        <f>IF(F4967&lt;&gt;"", "İthal Girdi", IF(Veriler!T4967="", "", IF(Veriler!S4967="H", "%0,5 üzerindedir", IF(Veriler!T4967&gt;0.1, "%10 sınırı aşılmıştır.", "Uygun"))))</f>
        <v>%0,5 üzerindedir</v>
      </c>
      <c r="O4967" s="116" t="str">
        <f t="shared" si="1567"/>
        <v xml:space="preserve"> </v>
      </c>
      <c r="P4967" s="117"/>
      <c r="Q4967" s="118"/>
      <c r="R4967" s="119" t="str">
        <f t="shared" si="1568"/>
        <v/>
      </c>
      <c r="S4967" s="133">
        <f>IFERROR(IF(M4967&lt;=0.005,IF(F4967="",L4967,0),IF(F4967&lt;&gt;"",0,IF(P4967="",0,IF(P4967="H",0,IF(Q4967&lt;Veriler!$G$2,L4967*Veriler!$G$2,L4967*Q4967)))))," ")</f>
        <v>0</v>
      </c>
      <c r="T4967" s="133">
        <f>IF(Veriler!T4967&lt;=0.1, S4967, IF(AND(Veriler!T4967&gt;0.1, F4967="", P4967="E"), IF(Q4967&gt;Veriler!$G$2, Q4967*S4967, IF(Q4967&lt;Veriler!$G$2, Veriler!$G$2*S4967, Q4967*S4967)), 0))</f>
        <v>0</v>
      </c>
      <c r="U4967" s="133" t="str">
        <f t="shared" si="1569"/>
        <v xml:space="preserve"> </v>
      </c>
      <c r="V4967" s="134" t="str">
        <f>IFERROR(IF(O4967="%10 sınırı aşılmıştır.",L4967-T4967,IFERROR(IF(F4967="",IF(S4967=1,0,IF(L4967-S4967=0,"",L4967-S4967)),IF(Veriler!M4967="",L4967,IF(L4967*Veriler!M4967=0,"",L4967*Veriler!M4967))),L4967)),0)</f>
        <v/>
      </c>
      <c r="W4967" s="146"/>
      <c r="X4967" s="146"/>
      <c r="Y4967" s="146"/>
    </row>
    <row r="4968" spans="1:25" s="99" customFormat="1" ht="54.75" customHeight="1" x14ac:dyDescent="0.25">
      <c r="A4968" s="96">
        <f t="shared" si="1570"/>
        <v>3663</v>
      </c>
      <c r="B4968" s="175"/>
      <c r="C4968" s="176"/>
      <c r="D4968" s="113"/>
      <c r="E4968" s="115"/>
      <c r="F4968" s="174"/>
      <c r="G4968" s="114" t="str">
        <f t="shared" si="1565"/>
        <v/>
      </c>
      <c r="H4968" s="115"/>
      <c r="I4968" s="115"/>
      <c r="J4968" s="115"/>
      <c r="K4968" s="115"/>
      <c r="L4968" s="133" t="str">
        <f t="shared" si="1566"/>
        <v/>
      </c>
      <c r="M4968" s="116" t="str">
        <f>IF(L4968="", "", L4968/Veriler!$X$1)</f>
        <v/>
      </c>
      <c r="N4968" s="116" t="str">
        <f>IF(F4968&lt;&gt;"", "İthal Girdi", IF(Veriler!T4968="", "", IF(Veriler!S4968="H", "%0,5 üzerindedir", IF(Veriler!T4968&gt;0.1, "%10 sınırı aşılmıştır.", "Uygun"))))</f>
        <v>%0,5 üzerindedir</v>
      </c>
      <c r="O4968" s="116" t="str">
        <f t="shared" si="1567"/>
        <v xml:space="preserve"> </v>
      </c>
      <c r="P4968" s="117"/>
      <c r="Q4968" s="118"/>
      <c r="R4968" s="119" t="str">
        <f t="shared" si="1568"/>
        <v/>
      </c>
      <c r="S4968" s="133">
        <f>IFERROR(IF(M4968&lt;=0.005,IF(F4968="",L4968,0),IF(F4968&lt;&gt;"",0,IF(P4968="",0,IF(P4968="H",0,IF(Q4968&lt;Veriler!$G$2,L4968*Veriler!$G$2,L4968*Q4968)))))," ")</f>
        <v>0</v>
      </c>
      <c r="T4968" s="133">
        <f>IF(Veriler!T4968&lt;=0.1, S4968, IF(AND(Veriler!T4968&gt;0.1, F4968="", P4968="E"), IF(Q4968&gt;Veriler!$G$2, Q4968*S4968, IF(Q4968&lt;Veriler!$G$2, Veriler!$G$2*S4968, Q4968*S4968)), 0))</f>
        <v>0</v>
      </c>
      <c r="U4968" s="133" t="str">
        <f t="shared" si="1569"/>
        <v xml:space="preserve"> </v>
      </c>
      <c r="V4968" s="134" t="str">
        <f>IFERROR(IF(O4968="%10 sınırı aşılmıştır.",L4968-T4968,IFERROR(IF(F4968="",IF(S4968=1,0,IF(L4968-S4968=0,"",L4968-S4968)),IF(Veriler!M4968="",L4968,IF(L4968*Veriler!M4968=0,"",L4968*Veriler!M4968))),L4968)),0)</f>
        <v/>
      </c>
      <c r="W4968" s="146"/>
      <c r="X4968" s="146"/>
      <c r="Y4968" s="146"/>
    </row>
    <row r="4969" spans="1:25" s="99" customFormat="1" ht="54.75" customHeight="1" x14ac:dyDescent="0.25">
      <c r="A4969" s="96">
        <f t="shared" si="1570"/>
        <v>3664</v>
      </c>
      <c r="B4969" s="175"/>
      <c r="C4969" s="176"/>
      <c r="D4969" s="113"/>
      <c r="E4969" s="115"/>
      <c r="F4969" s="174"/>
      <c r="G4969" s="114" t="str">
        <f t="shared" si="1565"/>
        <v/>
      </c>
      <c r="H4969" s="115"/>
      <c r="I4969" s="115"/>
      <c r="J4969" s="115"/>
      <c r="K4969" s="115"/>
      <c r="L4969" s="133" t="str">
        <f t="shared" si="1566"/>
        <v/>
      </c>
      <c r="M4969" s="116" t="str">
        <f>IF(L4969="", "", L4969/Veriler!$X$1)</f>
        <v/>
      </c>
      <c r="N4969" s="116" t="str">
        <f>IF(F4969&lt;&gt;"", "İthal Girdi", IF(Veriler!T4969="", "", IF(Veriler!S4969="H", "%0,5 üzerindedir", IF(Veriler!T4969&gt;0.1, "%10 sınırı aşılmıştır.", "Uygun"))))</f>
        <v>%0,5 üzerindedir</v>
      </c>
      <c r="O4969" s="116" t="str">
        <f t="shared" si="1567"/>
        <v xml:space="preserve"> </v>
      </c>
      <c r="P4969" s="117"/>
      <c r="Q4969" s="118"/>
      <c r="R4969" s="119" t="str">
        <f t="shared" si="1568"/>
        <v/>
      </c>
      <c r="S4969" s="133">
        <f>IFERROR(IF(M4969&lt;=0.005,IF(F4969="",L4969,0),IF(F4969&lt;&gt;"",0,IF(P4969="",0,IF(P4969="H",0,IF(Q4969&lt;Veriler!$G$2,L4969*Veriler!$G$2,L4969*Q4969)))))," ")</f>
        <v>0</v>
      </c>
      <c r="T4969" s="133">
        <f>IF(Veriler!T4969&lt;=0.1, S4969, IF(AND(Veriler!T4969&gt;0.1, F4969="", P4969="E"), IF(Q4969&gt;Veriler!$G$2, Q4969*S4969, IF(Q4969&lt;Veriler!$G$2, Veriler!$G$2*S4969, Q4969*S4969)), 0))</f>
        <v>0</v>
      </c>
      <c r="U4969" s="133" t="str">
        <f t="shared" si="1569"/>
        <v xml:space="preserve"> </v>
      </c>
      <c r="V4969" s="134" t="str">
        <f>IFERROR(IF(O4969="%10 sınırı aşılmıştır.",L4969-T4969,IFERROR(IF(F4969="",IF(S4969=1,0,IF(L4969-S4969=0,"",L4969-S4969)),IF(Veriler!M4969="",L4969,IF(L4969*Veriler!M4969=0,"",L4969*Veriler!M4969))),L4969)),0)</f>
        <v/>
      </c>
      <c r="W4969" s="146"/>
      <c r="X4969" s="146"/>
      <c r="Y4969" s="146"/>
    </row>
    <row r="4970" spans="1:25" s="99" customFormat="1" ht="54.75" customHeight="1" x14ac:dyDescent="0.25">
      <c r="A4970" s="96">
        <f t="shared" si="1570"/>
        <v>3665</v>
      </c>
      <c r="B4970" s="175"/>
      <c r="C4970" s="176"/>
      <c r="D4970" s="113"/>
      <c r="E4970" s="115"/>
      <c r="F4970" s="174"/>
      <c r="G4970" s="114" t="str">
        <f t="shared" si="1565"/>
        <v/>
      </c>
      <c r="H4970" s="115"/>
      <c r="I4970" s="115"/>
      <c r="J4970" s="115"/>
      <c r="K4970" s="115"/>
      <c r="L4970" s="133" t="str">
        <f t="shared" si="1566"/>
        <v/>
      </c>
      <c r="M4970" s="116" t="str">
        <f>IF(L4970="", "", L4970/Veriler!$X$1)</f>
        <v/>
      </c>
      <c r="N4970" s="116" t="str">
        <f>IF(F4970&lt;&gt;"", "İthal Girdi", IF(Veriler!T4970="", "", IF(Veriler!S4970="H", "%0,5 üzerindedir", IF(Veriler!T4970&gt;0.1, "%10 sınırı aşılmıştır.", "Uygun"))))</f>
        <v>%0,5 üzerindedir</v>
      </c>
      <c r="O4970" s="116" t="str">
        <f t="shared" si="1567"/>
        <v xml:space="preserve"> </v>
      </c>
      <c r="P4970" s="117"/>
      <c r="Q4970" s="118"/>
      <c r="R4970" s="119" t="str">
        <f t="shared" si="1568"/>
        <v/>
      </c>
      <c r="S4970" s="133">
        <f>IFERROR(IF(M4970&lt;=0.005,IF(F4970="",L4970,0),IF(F4970&lt;&gt;"",0,IF(P4970="",0,IF(P4970="H",0,IF(Q4970&lt;Veriler!$G$2,L4970*Veriler!$G$2,L4970*Q4970)))))," ")</f>
        <v>0</v>
      </c>
      <c r="T4970" s="133">
        <f>IF(Veriler!T4970&lt;=0.1, S4970, IF(AND(Veriler!T4970&gt;0.1, F4970="", P4970="E"), IF(Q4970&gt;Veriler!$G$2, Q4970*S4970, IF(Q4970&lt;Veriler!$G$2, Veriler!$G$2*S4970, Q4970*S4970)), 0))</f>
        <v>0</v>
      </c>
      <c r="U4970" s="133" t="str">
        <f t="shared" si="1569"/>
        <v xml:space="preserve"> </v>
      </c>
      <c r="V4970" s="134" t="str">
        <f>IFERROR(IF(O4970="%10 sınırı aşılmıştır.",L4970-T4970,IFERROR(IF(F4970="",IF(S4970=1,0,IF(L4970-S4970=0,"",L4970-S4970)),IF(Veriler!M4970="",L4970,IF(L4970*Veriler!M4970=0,"",L4970*Veriler!M4970))),L4970)),0)</f>
        <v/>
      </c>
      <c r="W4970" s="146"/>
      <c r="X4970" s="146"/>
      <c r="Y4970" s="146"/>
    </row>
    <row r="4971" spans="1:25" s="99" customFormat="1" ht="54.75" customHeight="1" x14ac:dyDescent="0.25">
      <c r="A4971" s="96">
        <f t="shared" si="1570"/>
        <v>3666</v>
      </c>
      <c r="B4971" s="175"/>
      <c r="C4971" s="176"/>
      <c r="D4971" s="113"/>
      <c r="E4971" s="115"/>
      <c r="F4971" s="174"/>
      <c r="G4971" s="114" t="str">
        <f t="shared" si="1565"/>
        <v/>
      </c>
      <c r="H4971" s="115"/>
      <c r="I4971" s="115"/>
      <c r="J4971" s="115"/>
      <c r="K4971" s="115"/>
      <c r="L4971" s="133" t="str">
        <f t="shared" si="1566"/>
        <v/>
      </c>
      <c r="M4971" s="116" t="str">
        <f>IF(L4971="", "", L4971/Veriler!$X$1)</f>
        <v/>
      </c>
      <c r="N4971" s="116" t="str">
        <f>IF(F4971&lt;&gt;"", "İthal Girdi", IF(Veriler!T4971="", "", IF(Veriler!S4971="H", "%0,5 üzerindedir", IF(Veriler!T4971&gt;0.1, "%10 sınırı aşılmıştır.", "Uygun"))))</f>
        <v>%0,5 üzerindedir</v>
      </c>
      <c r="O4971" s="116" t="str">
        <f t="shared" si="1567"/>
        <v xml:space="preserve"> </v>
      </c>
      <c r="P4971" s="117"/>
      <c r="Q4971" s="118"/>
      <c r="R4971" s="119" t="str">
        <f t="shared" si="1568"/>
        <v/>
      </c>
      <c r="S4971" s="133">
        <f>IFERROR(IF(M4971&lt;=0.005,IF(F4971="",L4971,0),IF(F4971&lt;&gt;"",0,IF(P4971="",0,IF(P4971="H",0,IF(Q4971&lt;Veriler!$G$2,L4971*Veriler!$G$2,L4971*Q4971)))))," ")</f>
        <v>0</v>
      </c>
      <c r="T4971" s="133">
        <f>IF(Veriler!T4971&lt;=0.1, S4971, IF(AND(Veriler!T4971&gt;0.1, F4971="", P4971="E"), IF(Q4971&gt;Veriler!$G$2, Q4971*S4971, IF(Q4971&lt;Veriler!$G$2, Veriler!$G$2*S4971, Q4971*S4971)), 0))</f>
        <v>0</v>
      </c>
      <c r="U4971" s="133" t="str">
        <f t="shared" si="1569"/>
        <v xml:space="preserve"> </v>
      </c>
      <c r="V4971" s="134" t="str">
        <f>IFERROR(IF(O4971="%10 sınırı aşılmıştır.",L4971-T4971,IFERROR(IF(F4971="",IF(S4971=1,0,IF(L4971-S4971=0,"",L4971-S4971)),IF(Veriler!M4971="",L4971,IF(L4971*Veriler!M4971=0,"",L4971*Veriler!M4971))),L4971)),0)</f>
        <v/>
      </c>
      <c r="W4971" s="146"/>
      <c r="X4971" s="146"/>
      <c r="Y4971" s="146"/>
    </row>
    <row r="4972" spans="1:25" s="99" customFormat="1" ht="54.75" customHeight="1" x14ac:dyDescent="0.25">
      <c r="A4972" s="96">
        <f t="shared" si="1570"/>
        <v>3667</v>
      </c>
      <c r="B4972" s="175"/>
      <c r="C4972" s="176"/>
      <c r="D4972" s="113"/>
      <c r="E4972" s="115"/>
      <c r="F4972" s="174"/>
      <c r="G4972" s="114" t="str">
        <f t="shared" si="1565"/>
        <v/>
      </c>
      <c r="H4972" s="115"/>
      <c r="I4972" s="115"/>
      <c r="J4972" s="115"/>
      <c r="K4972" s="115"/>
      <c r="L4972" s="133" t="str">
        <f t="shared" si="1566"/>
        <v/>
      </c>
      <c r="M4972" s="116" t="str">
        <f>IF(L4972="", "", L4972/Veriler!$X$1)</f>
        <v/>
      </c>
      <c r="N4972" s="116" t="str">
        <f>IF(F4972&lt;&gt;"", "İthal Girdi", IF(Veriler!T4972="", "", IF(Veriler!S4972="H", "%0,5 üzerindedir", IF(Veriler!T4972&gt;0.1, "%10 sınırı aşılmıştır.", "Uygun"))))</f>
        <v>%0,5 üzerindedir</v>
      </c>
      <c r="O4972" s="116" t="str">
        <f t="shared" si="1567"/>
        <v xml:space="preserve"> </v>
      </c>
      <c r="P4972" s="117"/>
      <c r="Q4972" s="118"/>
      <c r="R4972" s="119" t="str">
        <f t="shared" si="1568"/>
        <v/>
      </c>
      <c r="S4972" s="133">
        <f>IFERROR(IF(M4972&lt;=0.005,IF(F4972="",L4972,0),IF(F4972&lt;&gt;"",0,IF(P4972="",0,IF(P4972="H",0,IF(Q4972&lt;Veriler!$G$2,L4972*Veriler!$G$2,L4972*Q4972)))))," ")</f>
        <v>0</v>
      </c>
      <c r="T4972" s="133">
        <f>IF(Veriler!T4972&lt;=0.1, S4972, IF(AND(Veriler!T4972&gt;0.1, F4972="", P4972="E"), IF(Q4972&gt;Veriler!$G$2, Q4972*S4972, IF(Q4972&lt;Veriler!$G$2, Veriler!$G$2*S4972, Q4972*S4972)), 0))</f>
        <v>0</v>
      </c>
      <c r="U4972" s="133" t="str">
        <f t="shared" si="1569"/>
        <v xml:space="preserve"> </v>
      </c>
      <c r="V4972" s="134" t="str">
        <f>IFERROR(IF(O4972="%10 sınırı aşılmıştır.",L4972-T4972,IFERROR(IF(F4972="",IF(S4972=1,0,IF(L4972-S4972=0,"",L4972-S4972)),IF(Veriler!M4972="",L4972,IF(L4972*Veriler!M4972=0,"",L4972*Veriler!M4972))),L4972)),0)</f>
        <v/>
      </c>
      <c r="W4972" s="146"/>
      <c r="X4972" s="146"/>
      <c r="Y4972" s="146"/>
    </row>
    <row r="4973" spans="1:25" s="99" customFormat="1" ht="54.75" customHeight="1" x14ac:dyDescent="0.25">
      <c r="A4973" s="96">
        <f t="shared" si="1570"/>
        <v>3668</v>
      </c>
      <c r="B4973" s="175"/>
      <c r="C4973" s="176"/>
      <c r="D4973" s="113"/>
      <c r="E4973" s="115"/>
      <c r="F4973" s="174"/>
      <c r="G4973" s="114" t="str">
        <f t="shared" si="1565"/>
        <v/>
      </c>
      <c r="H4973" s="115"/>
      <c r="I4973" s="115"/>
      <c r="J4973" s="115"/>
      <c r="K4973" s="115"/>
      <c r="L4973" s="133" t="str">
        <f t="shared" si="1566"/>
        <v/>
      </c>
      <c r="M4973" s="116" t="str">
        <f>IF(L4973="", "", L4973/Veriler!$X$1)</f>
        <v/>
      </c>
      <c r="N4973" s="116" t="str">
        <f>IF(F4973&lt;&gt;"", "İthal Girdi", IF(Veriler!T4973="", "", IF(Veriler!S4973="H", "%0,5 üzerindedir", IF(Veriler!T4973&gt;0.1, "%10 sınırı aşılmıştır.", "Uygun"))))</f>
        <v>%0,5 üzerindedir</v>
      </c>
      <c r="O4973" s="116" t="str">
        <f t="shared" si="1567"/>
        <v xml:space="preserve"> </v>
      </c>
      <c r="P4973" s="117"/>
      <c r="Q4973" s="118"/>
      <c r="R4973" s="119" t="str">
        <f t="shared" si="1568"/>
        <v/>
      </c>
      <c r="S4973" s="133">
        <f>IFERROR(IF(M4973&lt;=0.005,IF(F4973="",L4973,0),IF(F4973&lt;&gt;"",0,IF(P4973="",0,IF(P4973="H",0,IF(Q4973&lt;Veriler!$G$2,L4973*Veriler!$G$2,L4973*Q4973)))))," ")</f>
        <v>0</v>
      </c>
      <c r="T4973" s="133">
        <f>IF(Veriler!T4973&lt;=0.1, S4973, IF(AND(Veriler!T4973&gt;0.1, F4973="", P4973="E"), IF(Q4973&gt;Veriler!$G$2, Q4973*S4973, IF(Q4973&lt;Veriler!$G$2, Veriler!$G$2*S4973, Q4973*S4973)), 0))</f>
        <v>0</v>
      </c>
      <c r="U4973" s="133" t="str">
        <f t="shared" si="1569"/>
        <v xml:space="preserve"> </v>
      </c>
      <c r="V4973" s="134" t="str">
        <f>IFERROR(IF(O4973="%10 sınırı aşılmıştır.",L4973-T4973,IFERROR(IF(F4973="",IF(S4973=1,0,IF(L4973-S4973=0,"",L4973-S4973)),IF(Veriler!M4973="",L4973,IF(L4973*Veriler!M4973=0,"",L4973*Veriler!M4973))),L4973)),0)</f>
        <v/>
      </c>
      <c r="W4973" s="146"/>
      <c r="X4973" s="146"/>
      <c r="Y4973" s="146"/>
    </row>
    <row r="4974" spans="1:25" s="99" customFormat="1" ht="24" customHeight="1" x14ac:dyDescent="0.25">
      <c r="A4974" s="103"/>
      <c r="B4974" s="104"/>
      <c r="C4974" s="104"/>
      <c r="D4974" s="104"/>
      <c r="E4974" s="103"/>
      <c r="F4974" s="135"/>
      <c r="G4974" s="157"/>
      <c r="H4974" s="103"/>
      <c r="I4974" s="103"/>
      <c r="J4974" s="103"/>
      <c r="K4974" s="103"/>
      <c r="L4974" s="136">
        <f>SUM(L4945:L4958,L4960:L4973)</f>
        <v>0</v>
      </c>
      <c r="M4974" s="158"/>
      <c r="N4974" s="158"/>
      <c r="O4974" s="158"/>
      <c r="P4974" s="105"/>
      <c r="Q4974" s="106"/>
      <c r="R4974" s="159"/>
      <c r="S4974" s="160"/>
      <c r="T4974" s="160"/>
      <c r="U4974" s="160"/>
      <c r="V4974" s="160"/>
      <c r="W4974" s="146"/>
      <c r="X4974" s="146"/>
      <c r="Y4974" s="146"/>
    </row>
    <row r="4975" spans="1:25" s="99" customFormat="1" ht="31.5" customHeight="1" x14ac:dyDescent="0.25">
      <c r="A4975" s="103"/>
      <c r="B4975" s="104"/>
      <c r="C4975" s="104"/>
      <c r="D4975" s="104"/>
      <c r="E4975" s="103"/>
      <c r="F4975" s="135"/>
      <c r="G4975" s="157"/>
      <c r="H4975" s="103"/>
      <c r="I4975" s="103"/>
      <c r="J4975" s="103"/>
      <c r="K4975" s="103"/>
      <c r="L4975" s="161"/>
      <c r="M4975" s="158"/>
      <c r="N4975" s="158"/>
      <c r="O4975" s="158"/>
      <c r="P4975" s="105"/>
      <c r="Q4975" s="106"/>
      <c r="R4975" s="159"/>
      <c r="S4975" s="162" t="s">
        <v>57</v>
      </c>
      <c r="T4975" s="162" t="s">
        <v>57</v>
      </c>
      <c r="U4975" s="162" t="s">
        <v>57</v>
      </c>
      <c r="V4975" s="163" t="s">
        <v>58</v>
      </c>
      <c r="W4975" s="146"/>
      <c r="X4975" s="146"/>
      <c r="Y4975" s="146"/>
    </row>
    <row r="4976" spans="1:25" s="99" customFormat="1" ht="58.5" customHeight="1" x14ac:dyDescent="0.25">
      <c r="A4976" s="185" t="s">
        <v>59</v>
      </c>
      <c r="B4976" s="180"/>
      <c r="C4976" s="180"/>
      <c r="D4976" s="180"/>
      <c r="E4976" s="180"/>
      <c r="F4976" s="180"/>
      <c r="G4976" s="180"/>
      <c r="H4976" s="180"/>
      <c r="I4976" s="180"/>
      <c r="J4976" s="180"/>
      <c r="K4976" s="180"/>
      <c r="L4976" s="180"/>
      <c r="M4976" s="180"/>
      <c r="N4976" s="180"/>
      <c r="O4976" s="180"/>
      <c r="P4976" s="180"/>
      <c r="Q4976" s="180"/>
      <c r="R4976" s="176"/>
      <c r="S4976" s="137">
        <f>SUM(S4938,S4945:S4958,S4960:S4973)</f>
        <v>0</v>
      </c>
      <c r="T4976" s="137" t="str">
        <f>IF(SUM(T4945:T4958,T4960:T4973)=0," ",SUM(T4945:T4958,T4960:T4973))</f>
        <v xml:space="preserve"> </v>
      </c>
      <c r="U4976" s="137" t="str">
        <f>IF(SUM(U4945:U4958,U4960:U4973)=0," ",SUM(U4945:U4958,U4960:U4973))</f>
        <v xml:space="preserve"> </v>
      </c>
      <c r="V4976" s="137" t="str">
        <f>IF(SUM(V4945:V4958,V4960:V4973)=0," ",SUM(V4945:V4958,V4960:V4973))</f>
        <v xml:space="preserve"> </v>
      </c>
      <c r="W4976" s="146"/>
      <c r="X4976" s="164">
        <f>SUM(U4945:U4958,U4960:U4973)</f>
        <v>0</v>
      </c>
      <c r="Y4976" s="164">
        <f>SUM(V4945:V4958,V4960:V4973)</f>
        <v>0</v>
      </c>
    </row>
    <row r="4977" spans="1:25" x14ac:dyDescent="0.3">
      <c r="A4977" s="34"/>
      <c r="G4977" s="146"/>
      <c r="L4977" s="146"/>
      <c r="M4977" s="146"/>
      <c r="N4977" s="146"/>
      <c r="O4977" s="146"/>
      <c r="R4977" s="146"/>
      <c r="S4977" s="146"/>
      <c r="T4977" s="146"/>
      <c r="U4977" s="146"/>
      <c r="V4977" s="146"/>
      <c r="W4977" s="146"/>
      <c r="X4977" s="146"/>
      <c r="Y4977" s="146"/>
    </row>
    <row r="4978" spans="1:25" x14ac:dyDescent="0.3">
      <c r="A4978" s="186" t="s">
        <v>60</v>
      </c>
      <c r="B4978" s="187"/>
      <c r="C4978" s="187"/>
      <c r="D4978" s="187"/>
      <c r="E4978" s="187"/>
      <c r="F4978" s="187"/>
      <c r="G4978" s="187"/>
      <c r="H4978" s="187"/>
      <c r="I4978" s="187"/>
      <c r="J4978" s="187"/>
      <c r="K4978" s="187"/>
      <c r="L4978" s="187"/>
      <c r="M4978" s="187"/>
      <c r="N4978" s="187"/>
      <c r="O4978" s="187"/>
      <c r="P4978" s="187"/>
      <c r="Q4978" s="187"/>
      <c r="R4978" s="187"/>
      <c r="S4978" s="187"/>
      <c r="T4978" s="187"/>
      <c r="U4978" s="187"/>
      <c r="V4978" s="187"/>
      <c r="W4978" s="146"/>
      <c r="X4978" s="146"/>
      <c r="Y4978" s="146"/>
    </row>
    <row r="4979" spans="1:25" s="99" customFormat="1" ht="41.25" customHeight="1" x14ac:dyDescent="0.25">
      <c r="A4979" s="189" t="s">
        <v>38</v>
      </c>
      <c r="B4979" s="180"/>
      <c r="C4979" s="180"/>
      <c r="D4979" s="180"/>
      <c r="E4979" s="180"/>
      <c r="F4979" s="180"/>
      <c r="G4979" s="180"/>
      <c r="H4979" s="180"/>
      <c r="I4979" s="180"/>
      <c r="J4979" s="180"/>
      <c r="K4979" s="180"/>
      <c r="L4979" s="180"/>
      <c r="M4979" s="180"/>
      <c r="N4979" s="180"/>
      <c r="O4979" s="180"/>
      <c r="P4979" s="180"/>
      <c r="Q4979" s="180"/>
      <c r="R4979" s="180"/>
      <c r="S4979" s="180"/>
      <c r="T4979" s="180"/>
      <c r="U4979" s="180"/>
      <c r="V4979" s="176"/>
      <c r="W4979" s="146"/>
      <c r="X4979" s="146"/>
      <c r="Y4979" s="146"/>
    </row>
    <row r="4980" spans="1:25" s="100" customFormat="1" ht="35.25" customHeight="1" x14ac:dyDescent="0.25">
      <c r="A4980" s="179" t="s">
        <v>39</v>
      </c>
      <c r="B4980" s="180"/>
      <c r="C4980" s="180"/>
      <c r="D4980" s="180"/>
      <c r="E4980" s="180"/>
      <c r="F4980" s="180"/>
      <c r="G4980" s="180"/>
      <c r="H4980" s="180"/>
      <c r="I4980" s="180"/>
      <c r="J4980" s="180"/>
      <c r="K4980" s="180"/>
      <c r="L4980" s="180"/>
      <c r="M4980" s="180"/>
      <c r="N4980" s="180"/>
      <c r="O4980" s="180"/>
      <c r="P4980" s="180"/>
      <c r="Q4980" s="180"/>
      <c r="R4980" s="176"/>
      <c r="S4980" s="147"/>
      <c r="T4980" s="148"/>
      <c r="U4980" s="149" t="s">
        <v>40</v>
      </c>
      <c r="V4980" s="150">
        <f>V4942+1</f>
        <v>132</v>
      </c>
      <c r="W4980" s="146"/>
      <c r="X4980" s="146"/>
      <c r="Y4980" s="146"/>
    </row>
    <row r="4981" spans="1:25" s="99" customFormat="1" ht="81" customHeight="1" x14ac:dyDescent="0.25">
      <c r="A4981" s="110" t="s">
        <v>3</v>
      </c>
      <c r="B4981" s="188" t="s">
        <v>41</v>
      </c>
      <c r="C4981" s="176"/>
      <c r="D4981" s="111" t="s">
        <v>42</v>
      </c>
      <c r="E4981" s="110" t="s">
        <v>324</v>
      </c>
      <c r="F4981" s="111" t="s">
        <v>325</v>
      </c>
      <c r="G4981" s="151" t="s">
        <v>43</v>
      </c>
      <c r="H4981" s="110" t="s">
        <v>44</v>
      </c>
      <c r="I4981" s="110" t="s">
        <v>8</v>
      </c>
      <c r="J4981" s="110" t="s">
        <v>45</v>
      </c>
      <c r="K4981" s="110" t="s">
        <v>46</v>
      </c>
      <c r="L4981" s="152" t="s">
        <v>47</v>
      </c>
      <c r="M4981" s="153" t="s">
        <v>48</v>
      </c>
      <c r="N4981" s="154" t="s">
        <v>49</v>
      </c>
      <c r="O4981" s="154" t="s">
        <v>49</v>
      </c>
      <c r="P4981" s="112" t="s">
        <v>50</v>
      </c>
      <c r="Q4981" s="110" t="s">
        <v>51</v>
      </c>
      <c r="R4981" s="155" t="s">
        <v>52</v>
      </c>
      <c r="S4981" s="156" t="s">
        <v>53</v>
      </c>
      <c r="T4981" s="156" t="s">
        <v>54</v>
      </c>
      <c r="U4981" s="152" t="s">
        <v>54</v>
      </c>
      <c r="V4981" s="152" t="s">
        <v>55</v>
      </c>
      <c r="W4981" s="146"/>
      <c r="X4981" s="146"/>
      <c r="Y4981" s="146"/>
    </row>
    <row r="4982" spans="1:25" s="99" customFormat="1" ht="45" customHeight="1" x14ac:dyDescent="0.25">
      <c r="A4982" s="101"/>
      <c r="B4982" s="177" t="s">
        <v>56</v>
      </c>
      <c r="C4982" s="178"/>
      <c r="D4982" s="102"/>
      <c r="E4982" s="170"/>
      <c r="F4982" s="102"/>
      <c r="G4982" s="95"/>
      <c r="H4982" s="102"/>
      <c r="I4982" s="102"/>
      <c r="J4982" s="102"/>
      <c r="K4982" s="102"/>
      <c r="L4982" s="95"/>
      <c r="M4982" s="95"/>
      <c r="N4982" s="95"/>
      <c r="O4982" s="95"/>
      <c r="P4982" s="102"/>
      <c r="Q4982" s="102"/>
      <c r="R4982" s="190"/>
      <c r="S4982" s="184"/>
      <c r="T4982" s="95"/>
      <c r="U4982" s="95"/>
      <c r="V4982" s="95"/>
      <c r="W4982" s="146"/>
      <c r="X4982" s="146"/>
      <c r="Y4982" s="146"/>
    </row>
    <row r="4983" spans="1:25" s="99" customFormat="1" ht="54.75" customHeight="1" x14ac:dyDescent="0.25">
      <c r="A4983" s="96">
        <f>A4973+1</f>
        <v>3669</v>
      </c>
      <c r="B4983" s="181"/>
      <c r="C4983" s="182"/>
      <c r="D4983" s="113"/>
      <c r="E4983" s="115"/>
      <c r="F4983" s="174"/>
      <c r="G4983" s="114" t="str">
        <f t="shared" ref="G4983:G4996" si="1571">IF(AND(F4983&lt;&gt;"",V4983&lt;&gt;"",L4983&lt;&gt;0),V4983/L4983,"")</f>
        <v/>
      </c>
      <c r="H4983" s="115"/>
      <c r="I4983" s="115"/>
      <c r="J4983" s="115"/>
      <c r="K4983" s="115"/>
      <c r="L4983" s="133" t="str">
        <f t="shared" ref="L4983:L4996" si="1572">IF(AND(H4983&lt;&gt;0, J4983&lt;&gt;0, K4983&lt;&gt;0), H4983*J4983*K4983, "")</f>
        <v/>
      </c>
      <c r="M4983" s="116" t="str">
        <f>IF(L4983="", "", L4983/Veriler!$X$1)</f>
        <v/>
      </c>
      <c r="N4983" s="116" t="str">
        <f>IF(F4983&lt;&gt;"", "İthal Girdi", IF(Veriler!T4983="", "", IF(Veriler!S4983="H", "%0,5 üzerindedir", IF(Veriler!T4983&gt;0.1, "%10 sınırı aşılmıştır.", "Uygun"))))</f>
        <v>%0,5 üzerindedir</v>
      </c>
      <c r="O4983" s="116" t="str">
        <f t="shared" ref="O4983:O4996" si="1573">IF(M4983=""," ",N4983)</f>
        <v xml:space="preserve"> </v>
      </c>
      <c r="P4983" s="117"/>
      <c r="Q4983" s="118"/>
      <c r="R4983" s="119" t="str">
        <f t="shared" ref="R4983:R4996" si="1574">IFERROR(IF(AND(T4983&lt;&gt;"",L4983&lt;&gt;"",L4983&lt;&gt;0,T4983&lt;&gt;0),T4983/L4983,"")," ")</f>
        <v/>
      </c>
      <c r="S4983" s="133">
        <f>IFERROR(IF(M4983&lt;=0.005,IF(F4983="",L4983,0),IF(F4983&lt;&gt;"",0,IF(P4983="",0,IF(P4983="H",0,IF(Q4983&lt;Veriler!$G$2,L4983*Veriler!$G$2,L4983*Q4983)))))," ")</f>
        <v>0</v>
      </c>
      <c r="T4983" s="133">
        <f>IF(Veriler!T4983&lt;=0.1, S4983, IF(AND(Veriler!T4983&gt;0.1, F4983="", P4983="E"), IF(Q4983&gt;Veriler!$G$2, Q4983*S4983, IF(Q4983&lt;Veriler!$G$2, Veriler!$G$2*S4983, Q4983*S4983)), 0))</f>
        <v>0</v>
      </c>
      <c r="U4983" s="133" t="str">
        <f t="shared" ref="U4983:U4996" si="1575">IF(T4983=0," ",T4983)</f>
        <v xml:space="preserve"> </v>
      </c>
      <c r="V4983" s="134" t="str">
        <f>IFERROR(IF(O4983="%10 sınırı aşılmıştır.",L4983-T4983,IFERROR(IF(F4983="",IF(S4983=1,0,IF(L4983-S4983=0,"",L4983-S4983)),IF(Veriler!M4983="",L4983,IF(L4983*Veriler!M4983=0,"",L4983*Veriler!M4983))),L4983)),0)</f>
        <v/>
      </c>
      <c r="W4983" s="146"/>
      <c r="X4983" s="146"/>
      <c r="Y4983" s="146"/>
    </row>
    <row r="4984" spans="1:25" s="99" customFormat="1" ht="54.75" customHeight="1" x14ac:dyDescent="0.25">
      <c r="A4984" s="96">
        <f t="shared" ref="A4984:A4996" si="1576">A4983+1</f>
        <v>3670</v>
      </c>
      <c r="B4984" s="175"/>
      <c r="C4984" s="176"/>
      <c r="D4984" s="113"/>
      <c r="E4984" s="115"/>
      <c r="F4984" s="174"/>
      <c r="G4984" s="114" t="str">
        <f t="shared" si="1571"/>
        <v/>
      </c>
      <c r="H4984" s="115"/>
      <c r="I4984" s="115"/>
      <c r="J4984" s="115"/>
      <c r="K4984" s="115"/>
      <c r="L4984" s="133" t="str">
        <f t="shared" si="1572"/>
        <v/>
      </c>
      <c r="M4984" s="116" t="str">
        <f>IF(L4984="", "", L4984/Veriler!$X$1)</f>
        <v/>
      </c>
      <c r="N4984" s="116" t="str">
        <f>IF(F4984&lt;&gt;"", "İthal Girdi", IF(Veriler!T4984="", "", IF(Veriler!S4984="H", "%0,5 üzerindedir", IF(Veriler!T4984&gt;0.1, "%10 sınırı aşılmıştır.", "Uygun"))))</f>
        <v>%0,5 üzerindedir</v>
      </c>
      <c r="O4984" s="116" t="str">
        <f t="shared" si="1573"/>
        <v xml:space="preserve"> </v>
      </c>
      <c r="P4984" s="117"/>
      <c r="Q4984" s="118"/>
      <c r="R4984" s="119" t="str">
        <f t="shared" si="1574"/>
        <v/>
      </c>
      <c r="S4984" s="133">
        <f>IFERROR(IF(M4984&lt;=0.005,IF(F4984="",L4984,0),IF(F4984&lt;&gt;"",0,IF(P4984="",0,IF(P4984="H",0,IF(Q4984&lt;Veriler!$G$2,L4984*Veriler!$G$2,L4984*Q4984)))))," ")</f>
        <v>0</v>
      </c>
      <c r="T4984" s="133">
        <f>IF(Veriler!T4984&lt;=0.1, S4984, IF(AND(Veriler!T4984&gt;0.1, F4984="", P4984="E"), IF(Q4984&gt;Veriler!$G$2, Q4984*S4984, IF(Q4984&lt;Veriler!$G$2, Veriler!$G$2*S4984, Q4984*S4984)), 0))</f>
        <v>0</v>
      </c>
      <c r="U4984" s="133" t="str">
        <f t="shared" si="1575"/>
        <v xml:space="preserve"> </v>
      </c>
      <c r="V4984" s="134" t="str">
        <f>IFERROR(IF(O4984="%10 sınırı aşılmıştır.",L4984-T4984,IFERROR(IF(F4984="",IF(S4984=1,0,IF(L4984-S4984=0,"",L4984-S4984)),IF(Veriler!M4984="",L4984,IF(L4984*Veriler!M4984=0,"",L4984*Veriler!M4984))),L4984)),0)</f>
        <v/>
      </c>
      <c r="W4984" s="146"/>
      <c r="X4984" s="146"/>
      <c r="Y4984" s="146"/>
    </row>
    <row r="4985" spans="1:25" s="99" customFormat="1" ht="54.75" customHeight="1" x14ac:dyDescent="0.25">
      <c r="A4985" s="96">
        <f t="shared" si="1576"/>
        <v>3671</v>
      </c>
      <c r="B4985" s="175"/>
      <c r="C4985" s="176"/>
      <c r="D4985" s="113"/>
      <c r="E4985" s="115"/>
      <c r="F4985" s="174"/>
      <c r="G4985" s="114" t="str">
        <f t="shared" si="1571"/>
        <v/>
      </c>
      <c r="H4985" s="115"/>
      <c r="I4985" s="115"/>
      <c r="J4985" s="115"/>
      <c r="K4985" s="115"/>
      <c r="L4985" s="133" t="str">
        <f t="shared" si="1572"/>
        <v/>
      </c>
      <c r="M4985" s="116" t="str">
        <f>IF(L4985="", "", L4985/Veriler!$X$1)</f>
        <v/>
      </c>
      <c r="N4985" s="116" t="str">
        <f>IF(F4985&lt;&gt;"", "İthal Girdi", IF(Veriler!T4985="", "", IF(Veriler!S4985="H", "%0,5 üzerindedir", IF(Veriler!T4985&gt;0.1, "%10 sınırı aşılmıştır.", "Uygun"))))</f>
        <v>%0,5 üzerindedir</v>
      </c>
      <c r="O4985" s="116" t="str">
        <f t="shared" si="1573"/>
        <v xml:space="preserve"> </v>
      </c>
      <c r="P4985" s="117"/>
      <c r="Q4985" s="118"/>
      <c r="R4985" s="119" t="str">
        <f t="shared" si="1574"/>
        <v/>
      </c>
      <c r="S4985" s="133">
        <f>IFERROR(IF(M4985&lt;=0.005,IF(F4985="",L4985,0),IF(F4985&lt;&gt;"",0,IF(P4985="",0,IF(P4985="H",0,IF(Q4985&lt;Veriler!$G$2,L4985*Veriler!$G$2,L4985*Q4985)))))," ")</f>
        <v>0</v>
      </c>
      <c r="T4985" s="133">
        <f>IF(Veriler!T4985&lt;=0.1, S4985, IF(AND(Veriler!T4985&gt;0.1, F4985="", P4985="E"), IF(Q4985&gt;Veriler!$G$2, Q4985*S4985, IF(Q4985&lt;Veriler!$G$2, Veriler!$G$2*S4985, Q4985*S4985)), 0))</f>
        <v>0</v>
      </c>
      <c r="U4985" s="133" t="str">
        <f t="shared" si="1575"/>
        <v xml:space="preserve"> </v>
      </c>
      <c r="V4985" s="134" t="str">
        <f>IFERROR(IF(O4985="%10 sınırı aşılmıştır.",L4985-T4985,IFERROR(IF(F4985="",IF(S4985=1,0,IF(L4985-S4985=0,"",L4985-S4985)),IF(Veriler!M4985="",L4985,IF(L4985*Veriler!M4985=0,"",L4985*Veriler!M4985))),L4985)),0)</f>
        <v/>
      </c>
      <c r="W4985" s="146"/>
      <c r="X4985" s="146"/>
      <c r="Y4985" s="146"/>
    </row>
    <row r="4986" spans="1:25" s="99" customFormat="1" ht="54.75" customHeight="1" x14ac:dyDescent="0.25">
      <c r="A4986" s="96">
        <f t="shared" si="1576"/>
        <v>3672</v>
      </c>
      <c r="B4986" s="175"/>
      <c r="C4986" s="176"/>
      <c r="D4986" s="113"/>
      <c r="E4986" s="115"/>
      <c r="F4986" s="174"/>
      <c r="G4986" s="114" t="str">
        <f t="shared" si="1571"/>
        <v/>
      </c>
      <c r="H4986" s="115"/>
      <c r="I4986" s="115"/>
      <c r="J4986" s="115"/>
      <c r="K4986" s="115"/>
      <c r="L4986" s="133" t="str">
        <f t="shared" si="1572"/>
        <v/>
      </c>
      <c r="M4986" s="116" t="str">
        <f>IF(L4986="", "", L4986/Veriler!$X$1)</f>
        <v/>
      </c>
      <c r="N4986" s="116" t="str">
        <f>IF(F4986&lt;&gt;"", "İthal Girdi", IF(Veriler!T4986="", "", IF(Veriler!S4986="H", "%0,5 üzerindedir", IF(Veriler!T4986&gt;0.1, "%10 sınırı aşılmıştır.", "Uygun"))))</f>
        <v>%0,5 üzerindedir</v>
      </c>
      <c r="O4986" s="116" t="str">
        <f t="shared" si="1573"/>
        <v xml:space="preserve"> </v>
      </c>
      <c r="P4986" s="117"/>
      <c r="Q4986" s="118"/>
      <c r="R4986" s="119" t="str">
        <f t="shared" si="1574"/>
        <v/>
      </c>
      <c r="S4986" s="133">
        <f>IFERROR(IF(M4986&lt;=0.005,IF(F4986="",L4986,0),IF(F4986&lt;&gt;"",0,IF(P4986="",0,IF(P4986="H",0,IF(Q4986&lt;Veriler!$G$2,L4986*Veriler!$G$2,L4986*Q4986)))))," ")</f>
        <v>0</v>
      </c>
      <c r="T4986" s="133">
        <f>IF(Veriler!T4986&lt;=0.1, S4986, IF(AND(Veriler!T4986&gt;0.1, F4986="", P4986="E"), IF(Q4986&gt;Veriler!$G$2, Q4986*S4986, IF(Q4986&lt;Veriler!$G$2, Veriler!$G$2*S4986, Q4986*S4986)), 0))</f>
        <v>0</v>
      </c>
      <c r="U4986" s="133" t="str">
        <f t="shared" si="1575"/>
        <v xml:space="preserve"> </v>
      </c>
      <c r="V4986" s="134" t="str">
        <f>IFERROR(IF(O4986="%10 sınırı aşılmıştır.",L4986-T4986,IFERROR(IF(F4986="",IF(S4986=1,0,IF(L4986-S4986=0,"",L4986-S4986)),IF(Veriler!M4986="",L4986,IF(L4986*Veriler!M4986=0,"",L4986*Veriler!M4986))),L4986)),0)</f>
        <v/>
      </c>
      <c r="W4986" s="146"/>
      <c r="X4986" s="146"/>
      <c r="Y4986" s="146"/>
    </row>
    <row r="4987" spans="1:25" s="99" customFormat="1" ht="54.75" customHeight="1" x14ac:dyDescent="0.25">
      <c r="A4987" s="96">
        <f t="shared" si="1576"/>
        <v>3673</v>
      </c>
      <c r="B4987" s="175"/>
      <c r="C4987" s="176"/>
      <c r="D4987" s="113"/>
      <c r="E4987" s="115"/>
      <c r="F4987" s="174"/>
      <c r="G4987" s="114" t="str">
        <f t="shared" si="1571"/>
        <v/>
      </c>
      <c r="H4987" s="115"/>
      <c r="I4987" s="115"/>
      <c r="J4987" s="115"/>
      <c r="K4987" s="115"/>
      <c r="L4987" s="133" t="str">
        <f t="shared" si="1572"/>
        <v/>
      </c>
      <c r="M4987" s="116" t="str">
        <f>IF(L4987="", "", L4987/Veriler!$X$1)</f>
        <v/>
      </c>
      <c r="N4987" s="116" t="str">
        <f>IF(F4987&lt;&gt;"", "İthal Girdi", IF(Veriler!T4987="", "", IF(Veriler!S4987="H", "%0,5 üzerindedir", IF(Veriler!T4987&gt;0.1, "%10 sınırı aşılmıştır.", "Uygun"))))</f>
        <v>%0,5 üzerindedir</v>
      </c>
      <c r="O4987" s="116" t="str">
        <f t="shared" si="1573"/>
        <v xml:space="preserve"> </v>
      </c>
      <c r="P4987" s="117"/>
      <c r="Q4987" s="118"/>
      <c r="R4987" s="119" t="str">
        <f t="shared" si="1574"/>
        <v/>
      </c>
      <c r="S4987" s="133">
        <f>IFERROR(IF(M4987&lt;=0.005,IF(F4987="",L4987,0),IF(F4987&lt;&gt;"",0,IF(P4987="",0,IF(P4987="H",0,IF(Q4987&lt;Veriler!$G$2,L4987*Veriler!$G$2,L4987*Q4987)))))," ")</f>
        <v>0</v>
      </c>
      <c r="T4987" s="133">
        <f>IF(Veriler!T4987&lt;=0.1, S4987, IF(AND(Veriler!T4987&gt;0.1, F4987="", P4987="E"), IF(Q4987&gt;Veriler!$G$2, Q4987*S4987, IF(Q4987&lt;Veriler!$G$2, Veriler!$G$2*S4987, Q4987*S4987)), 0))</f>
        <v>0</v>
      </c>
      <c r="U4987" s="133" t="str">
        <f t="shared" si="1575"/>
        <v xml:space="preserve"> </v>
      </c>
      <c r="V4987" s="134" t="str">
        <f>IFERROR(IF(O4987="%10 sınırı aşılmıştır.",L4987-T4987,IFERROR(IF(F4987="",IF(S4987=1,0,IF(L4987-S4987=0,"",L4987-S4987)),IF(Veriler!M4987="",L4987,IF(L4987*Veriler!M4987=0,"",L4987*Veriler!M4987))),L4987)),0)</f>
        <v/>
      </c>
      <c r="W4987" s="146"/>
      <c r="X4987" s="146"/>
      <c r="Y4987" s="146"/>
    </row>
    <row r="4988" spans="1:25" s="99" customFormat="1" ht="54.75" customHeight="1" x14ac:dyDescent="0.25">
      <c r="A4988" s="96">
        <f t="shared" si="1576"/>
        <v>3674</v>
      </c>
      <c r="B4988" s="175"/>
      <c r="C4988" s="176"/>
      <c r="D4988" s="113"/>
      <c r="E4988" s="115"/>
      <c r="F4988" s="174"/>
      <c r="G4988" s="114" t="str">
        <f t="shared" si="1571"/>
        <v/>
      </c>
      <c r="H4988" s="115"/>
      <c r="I4988" s="115"/>
      <c r="J4988" s="115"/>
      <c r="K4988" s="115"/>
      <c r="L4988" s="133" t="str">
        <f t="shared" si="1572"/>
        <v/>
      </c>
      <c r="M4988" s="116" t="str">
        <f>IF(L4988="", "", L4988/Veriler!$X$1)</f>
        <v/>
      </c>
      <c r="N4988" s="116" t="str">
        <f>IF(F4988&lt;&gt;"", "İthal Girdi", IF(Veriler!T4988="", "", IF(Veriler!S4988="H", "%0,5 üzerindedir", IF(Veriler!T4988&gt;0.1, "%10 sınırı aşılmıştır.", "Uygun"))))</f>
        <v>%0,5 üzerindedir</v>
      </c>
      <c r="O4988" s="116" t="str">
        <f t="shared" si="1573"/>
        <v xml:space="preserve"> </v>
      </c>
      <c r="P4988" s="117"/>
      <c r="Q4988" s="118"/>
      <c r="R4988" s="119" t="str">
        <f t="shared" si="1574"/>
        <v/>
      </c>
      <c r="S4988" s="133">
        <f>IFERROR(IF(M4988&lt;=0.005,IF(F4988="",L4988,0),IF(F4988&lt;&gt;"",0,IF(P4988="",0,IF(P4988="H",0,IF(Q4988&lt;Veriler!$G$2,L4988*Veriler!$G$2,L4988*Q4988)))))," ")</f>
        <v>0</v>
      </c>
      <c r="T4988" s="133">
        <f>IF(Veriler!T4988&lt;=0.1, S4988, IF(AND(Veriler!T4988&gt;0.1, F4988="", P4988="E"), IF(Q4988&gt;Veriler!$G$2, Q4988*S4988, IF(Q4988&lt;Veriler!$G$2, Veriler!$G$2*S4988, Q4988*S4988)), 0))</f>
        <v>0</v>
      </c>
      <c r="U4988" s="133" t="str">
        <f t="shared" si="1575"/>
        <v xml:space="preserve"> </v>
      </c>
      <c r="V4988" s="134" t="str">
        <f>IFERROR(IF(O4988="%10 sınırı aşılmıştır.",L4988-T4988,IFERROR(IF(F4988="",IF(S4988=1,0,IF(L4988-S4988=0,"",L4988-S4988)),IF(Veriler!M4988="",L4988,IF(L4988*Veriler!M4988=0,"",L4988*Veriler!M4988))),L4988)),0)</f>
        <v/>
      </c>
      <c r="W4988" s="146"/>
      <c r="X4988" s="146"/>
      <c r="Y4988" s="146"/>
    </row>
    <row r="4989" spans="1:25" s="99" customFormat="1" ht="54.75" customHeight="1" x14ac:dyDescent="0.25">
      <c r="A4989" s="96">
        <f t="shared" si="1576"/>
        <v>3675</v>
      </c>
      <c r="B4989" s="175"/>
      <c r="C4989" s="176"/>
      <c r="D4989" s="113"/>
      <c r="E4989" s="115"/>
      <c r="F4989" s="174"/>
      <c r="G4989" s="114" t="str">
        <f t="shared" si="1571"/>
        <v/>
      </c>
      <c r="H4989" s="115"/>
      <c r="I4989" s="115"/>
      <c r="J4989" s="115"/>
      <c r="K4989" s="115"/>
      <c r="L4989" s="133" t="str">
        <f t="shared" si="1572"/>
        <v/>
      </c>
      <c r="M4989" s="116" t="str">
        <f>IF(L4989="", "", L4989/Veriler!$X$1)</f>
        <v/>
      </c>
      <c r="N4989" s="116" t="str">
        <f>IF(F4989&lt;&gt;"", "İthal Girdi", IF(Veriler!T4989="", "", IF(Veriler!S4989="H", "%0,5 üzerindedir", IF(Veriler!T4989&gt;0.1, "%10 sınırı aşılmıştır.", "Uygun"))))</f>
        <v>%0,5 üzerindedir</v>
      </c>
      <c r="O4989" s="116" t="str">
        <f t="shared" si="1573"/>
        <v xml:space="preserve"> </v>
      </c>
      <c r="P4989" s="117"/>
      <c r="Q4989" s="118"/>
      <c r="R4989" s="119" t="str">
        <f t="shared" si="1574"/>
        <v/>
      </c>
      <c r="S4989" s="133">
        <f>IFERROR(IF(M4989&lt;=0.005,IF(F4989="",L4989,0),IF(F4989&lt;&gt;"",0,IF(P4989="",0,IF(P4989="H",0,IF(Q4989&lt;Veriler!$G$2,L4989*Veriler!$G$2,L4989*Q4989)))))," ")</f>
        <v>0</v>
      </c>
      <c r="T4989" s="133">
        <f>IF(Veriler!T4989&lt;=0.1, S4989, IF(AND(Veriler!T4989&gt;0.1, F4989="", P4989="E"), IF(Q4989&gt;Veriler!$G$2, Q4989*S4989, IF(Q4989&lt;Veriler!$G$2, Veriler!$G$2*S4989, Q4989*S4989)), 0))</f>
        <v>0</v>
      </c>
      <c r="U4989" s="133" t="str">
        <f t="shared" si="1575"/>
        <v xml:space="preserve"> </v>
      </c>
      <c r="V4989" s="134" t="str">
        <f>IFERROR(IF(O4989="%10 sınırı aşılmıştır.",L4989-T4989,IFERROR(IF(F4989="",IF(S4989=1,0,IF(L4989-S4989=0,"",L4989-S4989)),IF(Veriler!M4989="",L4989,IF(L4989*Veriler!M4989=0,"",L4989*Veriler!M4989))),L4989)),0)</f>
        <v/>
      </c>
      <c r="W4989" s="146"/>
      <c r="X4989" s="146"/>
      <c r="Y4989" s="146"/>
    </row>
    <row r="4990" spans="1:25" s="99" customFormat="1" ht="54.75" customHeight="1" x14ac:dyDescent="0.25">
      <c r="A4990" s="96">
        <f t="shared" si="1576"/>
        <v>3676</v>
      </c>
      <c r="B4990" s="175"/>
      <c r="C4990" s="176"/>
      <c r="D4990" s="113"/>
      <c r="E4990" s="115"/>
      <c r="F4990" s="174"/>
      <c r="G4990" s="114" t="str">
        <f t="shared" si="1571"/>
        <v/>
      </c>
      <c r="H4990" s="115"/>
      <c r="I4990" s="115"/>
      <c r="J4990" s="115"/>
      <c r="K4990" s="115"/>
      <c r="L4990" s="133" t="str">
        <f t="shared" si="1572"/>
        <v/>
      </c>
      <c r="M4990" s="116" t="str">
        <f>IF(L4990="", "", L4990/Veriler!$X$1)</f>
        <v/>
      </c>
      <c r="N4990" s="116" t="str">
        <f>IF(F4990&lt;&gt;"", "İthal Girdi", IF(Veriler!T4990="", "", IF(Veriler!S4990="H", "%0,5 üzerindedir", IF(Veriler!T4990&gt;0.1, "%10 sınırı aşılmıştır.", "Uygun"))))</f>
        <v>%0,5 üzerindedir</v>
      </c>
      <c r="O4990" s="116" t="str">
        <f t="shared" si="1573"/>
        <v xml:space="preserve"> </v>
      </c>
      <c r="P4990" s="117"/>
      <c r="Q4990" s="118"/>
      <c r="R4990" s="119" t="str">
        <f t="shared" si="1574"/>
        <v/>
      </c>
      <c r="S4990" s="133">
        <f>IFERROR(IF(M4990&lt;=0.005,IF(F4990="",L4990,0),IF(F4990&lt;&gt;"",0,IF(P4990="",0,IF(P4990="H",0,IF(Q4990&lt;Veriler!$G$2,L4990*Veriler!$G$2,L4990*Q4990)))))," ")</f>
        <v>0</v>
      </c>
      <c r="T4990" s="133">
        <f>IF(Veriler!T4990&lt;=0.1, S4990, IF(AND(Veriler!T4990&gt;0.1, F4990="", P4990="E"), IF(Q4990&gt;Veriler!$G$2, Q4990*S4990, IF(Q4990&lt;Veriler!$G$2, Veriler!$G$2*S4990, Q4990*S4990)), 0))</f>
        <v>0</v>
      </c>
      <c r="U4990" s="133" t="str">
        <f t="shared" si="1575"/>
        <v xml:space="preserve"> </v>
      </c>
      <c r="V4990" s="134" t="str">
        <f>IFERROR(IF(O4990="%10 sınırı aşılmıştır.",L4990-T4990,IFERROR(IF(F4990="",IF(S4990=1,0,IF(L4990-S4990=0,"",L4990-S4990)),IF(Veriler!M4990="",L4990,IF(L4990*Veriler!M4990=0,"",L4990*Veriler!M4990))),L4990)),0)</f>
        <v/>
      </c>
      <c r="W4990" s="146"/>
      <c r="X4990" s="146"/>
      <c r="Y4990" s="146"/>
    </row>
    <row r="4991" spans="1:25" s="99" customFormat="1" ht="54.75" customHeight="1" x14ac:dyDescent="0.25">
      <c r="A4991" s="96">
        <f t="shared" si="1576"/>
        <v>3677</v>
      </c>
      <c r="B4991" s="175"/>
      <c r="C4991" s="176"/>
      <c r="D4991" s="113"/>
      <c r="E4991" s="115"/>
      <c r="F4991" s="174"/>
      <c r="G4991" s="114" t="str">
        <f t="shared" si="1571"/>
        <v/>
      </c>
      <c r="H4991" s="115"/>
      <c r="I4991" s="115"/>
      <c r="J4991" s="115"/>
      <c r="K4991" s="115"/>
      <c r="L4991" s="133" t="str">
        <f t="shared" si="1572"/>
        <v/>
      </c>
      <c r="M4991" s="116" t="str">
        <f>IF(L4991="", "", L4991/Veriler!$X$1)</f>
        <v/>
      </c>
      <c r="N4991" s="116" t="str">
        <f>IF(F4991&lt;&gt;"", "İthal Girdi", IF(Veriler!T4991="", "", IF(Veriler!S4991="H", "%0,5 üzerindedir", IF(Veriler!T4991&gt;0.1, "%10 sınırı aşılmıştır.", "Uygun"))))</f>
        <v>%0,5 üzerindedir</v>
      </c>
      <c r="O4991" s="116" t="str">
        <f t="shared" si="1573"/>
        <v xml:space="preserve"> </v>
      </c>
      <c r="P4991" s="117"/>
      <c r="Q4991" s="118"/>
      <c r="R4991" s="119" t="str">
        <f t="shared" si="1574"/>
        <v/>
      </c>
      <c r="S4991" s="133">
        <f>IFERROR(IF(M4991&lt;=0.005,IF(F4991="",L4991,0),IF(F4991&lt;&gt;"",0,IF(P4991="",0,IF(P4991="H",0,IF(Q4991&lt;Veriler!$G$2,L4991*Veriler!$G$2,L4991*Q4991)))))," ")</f>
        <v>0</v>
      </c>
      <c r="T4991" s="133">
        <f>IF(Veriler!T4991&lt;=0.1, S4991, IF(AND(Veriler!T4991&gt;0.1, F4991="", P4991="E"), IF(Q4991&gt;Veriler!$G$2, Q4991*S4991, IF(Q4991&lt;Veriler!$G$2, Veriler!$G$2*S4991, Q4991*S4991)), 0))</f>
        <v>0</v>
      </c>
      <c r="U4991" s="133" t="str">
        <f t="shared" si="1575"/>
        <v xml:space="preserve"> </v>
      </c>
      <c r="V4991" s="134" t="str">
        <f>IFERROR(IF(O4991="%10 sınırı aşılmıştır.",L4991-T4991,IFERROR(IF(F4991="",IF(S4991=1,0,IF(L4991-S4991=0,"",L4991-S4991)),IF(Veriler!M4991="",L4991,IF(L4991*Veriler!M4991=0,"",L4991*Veriler!M4991))),L4991)),0)</f>
        <v/>
      </c>
      <c r="W4991" s="146"/>
      <c r="X4991" s="146"/>
      <c r="Y4991" s="146"/>
    </row>
    <row r="4992" spans="1:25" s="99" customFormat="1" ht="54.75" customHeight="1" x14ac:dyDescent="0.25">
      <c r="A4992" s="96">
        <f t="shared" si="1576"/>
        <v>3678</v>
      </c>
      <c r="B4992" s="175"/>
      <c r="C4992" s="176"/>
      <c r="D4992" s="113"/>
      <c r="E4992" s="115"/>
      <c r="F4992" s="174"/>
      <c r="G4992" s="114" t="str">
        <f t="shared" si="1571"/>
        <v/>
      </c>
      <c r="H4992" s="115"/>
      <c r="I4992" s="115"/>
      <c r="J4992" s="115"/>
      <c r="K4992" s="115"/>
      <c r="L4992" s="133" t="str">
        <f t="shared" si="1572"/>
        <v/>
      </c>
      <c r="M4992" s="116" t="str">
        <f>IF(L4992="", "", L4992/Veriler!$X$1)</f>
        <v/>
      </c>
      <c r="N4992" s="116" t="str">
        <f>IF(F4992&lt;&gt;"", "İthal Girdi", IF(Veriler!T4992="", "", IF(Veriler!S4992="H", "%0,5 üzerindedir", IF(Veriler!T4992&gt;0.1, "%10 sınırı aşılmıştır.", "Uygun"))))</f>
        <v>%0,5 üzerindedir</v>
      </c>
      <c r="O4992" s="116" t="str">
        <f t="shared" si="1573"/>
        <v xml:space="preserve"> </v>
      </c>
      <c r="P4992" s="117"/>
      <c r="Q4992" s="118"/>
      <c r="R4992" s="119" t="str">
        <f t="shared" si="1574"/>
        <v/>
      </c>
      <c r="S4992" s="133">
        <f>IFERROR(IF(M4992&lt;=0.005,IF(F4992="",L4992,0),IF(F4992&lt;&gt;"",0,IF(P4992="",0,IF(P4992="H",0,IF(Q4992&lt;Veriler!$G$2,L4992*Veriler!$G$2,L4992*Q4992)))))," ")</f>
        <v>0</v>
      </c>
      <c r="T4992" s="133">
        <f>IF(Veriler!T4992&lt;=0.1, S4992, IF(AND(Veriler!T4992&gt;0.1, F4992="", P4992="E"), IF(Q4992&gt;Veriler!$G$2, Q4992*S4992, IF(Q4992&lt;Veriler!$G$2, Veriler!$G$2*S4992, Q4992*S4992)), 0))</f>
        <v>0</v>
      </c>
      <c r="U4992" s="133" t="str">
        <f t="shared" si="1575"/>
        <v xml:space="preserve"> </v>
      </c>
      <c r="V4992" s="134" t="str">
        <f>IFERROR(IF(O4992="%10 sınırı aşılmıştır.",L4992-T4992,IFERROR(IF(F4992="",IF(S4992=1,0,IF(L4992-S4992=0,"",L4992-S4992)),IF(Veriler!M4992="",L4992,IF(L4992*Veriler!M4992=0,"",L4992*Veriler!M4992))),L4992)),0)</f>
        <v/>
      </c>
      <c r="W4992" s="146"/>
      <c r="X4992" s="146"/>
      <c r="Y4992" s="146"/>
    </row>
    <row r="4993" spans="1:25" s="99" customFormat="1" ht="54.75" customHeight="1" x14ac:dyDescent="0.25">
      <c r="A4993" s="96">
        <f t="shared" si="1576"/>
        <v>3679</v>
      </c>
      <c r="B4993" s="175"/>
      <c r="C4993" s="176"/>
      <c r="D4993" s="113"/>
      <c r="E4993" s="115"/>
      <c r="F4993" s="174"/>
      <c r="G4993" s="114" t="str">
        <f t="shared" si="1571"/>
        <v/>
      </c>
      <c r="H4993" s="115"/>
      <c r="I4993" s="115"/>
      <c r="J4993" s="115"/>
      <c r="K4993" s="115"/>
      <c r="L4993" s="133" t="str">
        <f t="shared" si="1572"/>
        <v/>
      </c>
      <c r="M4993" s="116" t="str">
        <f>IF(L4993="", "", L4993/Veriler!$X$1)</f>
        <v/>
      </c>
      <c r="N4993" s="116" t="str">
        <f>IF(F4993&lt;&gt;"", "İthal Girdi", IF(Veriler!T4993="", "", IF(Veriler!S4993="H", "%0,5 üzerindedir", IF(Veriler!T4993&gt;0.1, "%10 sınırı aşılmıştır.", "Uygun"))))</f>
        <v>%0,5 üzerindedir</v>
      </c>
      <c r="O4993" s="116" t="str">
        <f t="shared" si="1573"/>
        <v xml:space="preserve"> </v>
      </c>
      <c r="P4993" s="117"/>
      <c r="Q4993" s="118"/>
      <c r="R4993" s="119" t="str">
        <f t="shared" si="1574"/>
        <v/>
      </c>
      <c r="S4993" s="133">
        <f>IFERROR(IF(M4993&lt;=0.005,IF(F4993="",L4993,0),IF(F4993&lt;&gt;"",0,IF(P4993="",0,IF(P4993="H",0,IF(Q4993&lt;Veriler!$G$2,L4993*Veriler!$G$2,L4993*Q4993)))))," ")</f>
        <v>0</v>
      </c>
      <c r="T4993" s="133">
        <f>IF(Veriler!T4993&lt;=0.1, S4993, IF(AND(Veriler!T4993&gt;0.1, F4993="", P4993="E"), IF(Q4993&gt;Veriler!$G$2, Q4993*S4993, IF(Q4993&lt;Veriler!$G$2, Veriler!$G$2*S4993, Q4993*S4993)), 0))</f>
        <v>0</v>
      </c>
      <c r="U4993" s="133" t="str">
        <f t="shared" si="1575"/>
        <v xml:space="preserve"> </v>
      </c>
      <c r="V4993" s="134" t="str">
        <f>IFERROR(IF(O4993="%10 sınırı aşılmıştır.",L4993-T4993,IFERROR(IF(F4993="",IF(S4993=1,0,IF(L4993-S4993=0,"",L4993-S4993)),IF(Veriler!M4993="",L4993,IF(L4993*Veriler!M4993=0,"",L4993*Veriler!M4993))),L4993)),0)</f>
        <v/>
      </c>
      <c r="W4993" s="146"/>
      <c r="X4993" s="146"/>
      <c r="Y4993" s="146"/>
    </row>
    <row r="4994" spans="1:25" s="99" customFormat="1" ht="54.75" customHeight="1" x14ac:dyDescent="0.25">
      <c r="A4994" s="96">
        <f t="shared" si="1576"/>
        <v>3680</v>
      </c>
      <c r="B4994" s="175"/>
      <c r="C4994" s="176"/>
      <c r="D4994" s="113"/>
      <c r="E4994" s="115"/>
      <c r="F4994" s="174"/>
      <c r="G4994" s="114" t="str">
        <f t="shared" si="1571"/>
        <v/>
      </c>
      <c r="H4994" s="115"/>
      <c r="I4994" s="115"/>
      <c r="J4994" s="115"/>
      <c r="K4994" s="115"/>
      <c r="L4994" s="133" t="str">
        <f t="shared" si="1572"/>
        <v/>
      </c>
      <c r="M4994" s="116" t="str">
        <f>IF(L4994="", "", L4994/Veriler!$X$1)</f>
        <v/>
      </c>
      <c r="N4994" s="116" t="str">
        <f>IF(F4994&lt;&gt;"", "İthal Girdi", IF(Veriler!T4994="", "", IF(Veriler!S4994="H", "%0,5 üzerindedir", IF(Veriler!T4994&gt;0.1, "%10 sınırı aşılmıştır.", "Uygun"))))</f>
        <v>%0,5 üzerindedir</v>
      </c>
      <c r="O4994" s="116" t="str">
        <f t="shared" si="1573"/>
        <v xml:space="preserve"> </v>
      </c>
      <c r="P4994" s="117"/>
      <c r="Q4994" s="118"/>
      <c r="R4994" s="119" t="str">
        <f t="shared" si="1574"/>
        <v/>
      </c>
      <c r="S4994" s="133">
        <f>IFERROR(IF(M4994&lt;=0.005,IF(F4994="",L4994,0),IF(F4994&lt;&gt;"",0,IF(P4994="",0,IF(P4994="H",0,IF(Q4994&lt;Veriler!$G$2,L4994*Veriler!$G$2,L4994*Q4994)))))," ")</f>
        <v>0</v>
      </c>
      <c r="T4994" s="133">
        <f>IF(Veriler!T4994&lt;=0.1, S4994, IF(AND(Veriler!T4994&gt;0.1, F4994="", P4994="E"), IF(Q4994&gt;Veriler!$G$2, Q4994*S4994, IF(Q4994&lt;Veriler!$G$2, Veriler!$G$2*S4994, Q4994*S4994)), 0))</f>
        <v>0</v>
      </c>
      <c r="U4994" s="133" t="str">
        <f t="shared" si="1575"/>
        <v xml:space="preserve"> </v>
      </c>
      <c r="V4994" s="134" t="str">
        <f>IFERROR(IF(O4994="%10 sınırı aşılmıştır.",L4994-T4994,IFERROR(IF(F4994="",IF(S4994=1,0,IF(L4994-S4994=0,"",L4994-S4994)),IF(Veriler!M4994="",L4994,IF(L4994*Veriler!M4994=0,"",L4994*Veriler!M4994))),L4994)),0)</f>
        <v/>
      </c>
      <c r="W4994" s="146"/>
      <c r="X4994" s="146"/>
      <c r="Y4994" s="146"/>
    </row>
    <row r="4995" spans="1:25" s="99" customFormat="1" ht="54.75" customHeight="1" x14ac:dyDescent="0.25">
      <c r="A4995" s="96">
        <f t="shared" si="1576"/>
        <v>3681</v>
      </c>
      <c r="B4995" s="175"/>
      <c r="C4995" s="176"/>
      <c r="D4995" s="113"/>
      <c r="E4995" s="115"/>
      <c r="F4995" s="174"/>
      <c r="G4995" s="114" t="str">
        <f t="shared" si="1571"/>
        <v/>
      </c>
      <c r="H4995" s="115"/>
      <c r="I4995" s="115"/>
      <c r="J4995" s="115"/>
      <c r="K4995" s="115"/>
      <c r="L4995" s="133" t="str">
        <f t="shared" si="1572"/>
        <v/>
      </c>
      <c r="M4995" s="116" t="str">
        <f>IF(L4995="", "", L4995/Veriler!$X$1)</f>
        <v/>
      </c>
      <c r="N4995" s="116" t="str">
        <f>IF(F4995&lt;&gt;"", "İthal Girdi", IF(Veriler!T4995="", "", IF(Veriler!S4995="H", "%0,5 üzerindedir", IF(Veriler!T4995&gt;0.1, "%10 sınırı aşılmıştır.", "Uygun"))))</f>
        <v>%0,5 üzerindedir</v>
      </c>
      <c r="O4995" s="116" t="str">
        <f t="shared" si="1573"/>
        <v xml:space="preserve"> </v>
      </c>
      <c r="P4995" s="117"/>
      <c r="Q4995" s="118"/>
      <c r="R4995" s="119" t="str">
        <f t="shared" si="1574"/>
        <v/>
      </c>
      <c r="S4995" s="133">
        <f>IFERROR(IF(M4995&lt;=0.005,IF(F4995="",L4995,0),IF(F4995&lt;&gt;"",0,IF(P4995="",0,IF(P4995="H",0,IF(Q4995&lt;Veriler!$G$2,L4995*Veriler!$G$2,L4995*Q4995)))))," ")</f>
        <v>0</v>
      </c>
      <c r="T4995" s="133">
        <f>IF(Veriler!T4995&lt;=0.1, S4995, IF(AND(Veriler!T4995&gt;0.1, F4995="", P4995="E"), IF(Q4995&gt;Veriler!$G$2, Q4995*S4995, IF(Q4995&lt;Veriler!$G$2, Veriler!$G$2*S4995, Q4995*S4995)), 0))</f>
        <v>0</v>
      </c>
      <c r="U4995" s="133" t="str">
        <f t="shared" si="1575"/>
        <v xml:space="preserve"> </v>
      </c>
      <c r="V4995" s="134" t="str">
        <f>IFERROR(IF(O4995="%10 sınırı aşılmıştır.",L4995-T4995,IFERROR(IF(F4995="",IF(S4995=1,0,IF(L4995-S4995=0,"",L4995-S4995)),IF(Veriler!M4995="",L4995,IF(L4995*Veriler!M4995=0,"",L4995*Veriler!M4995))),L4995)),0)</f>
        <v/>
      </c>
      <c r="W4995" s="146"/>
      <c r="X4995" s="146"/>
      <c r="Y4995" s="146"/>
    </row>
    <row r="4996" spans="1:25" s="99" customFormat="1" ht="54.75" customHeight="1" x14ac:dyDescent="0.25">
      <c r="A4996" s="96">
        <f t="shared" si="1576"/>
        <v>3682</v>
      </c>
      <c r="B4996" s="175"/>
      <c r="C4996" s="176"/>
      <c r="D4996" s="113"/>
      <c r="E4996" s="115"/>
      <c r="F4996" s="174"/>
      <c r="G4996" s="114" t="str">
        <f t="shared" si="1571"/>
        <v/>
      </c>
      <c r="H4996" s="115"/>
      <c r="I4996" s="115"/>
      <c r="J4996" s="115"/>
      <c r="K4996" s="115"/>
      <c r="L4996" s="133" t="str">
        <f t="shared" si="1572"/>
        <v/>
      </c>
      <c r="M4996" s="116" t="str">
        <f>IF(L4996="", "", L4996/Veriler!$X$1)</f>
        <v/>
      </c>
      <c r="N4996" s="116" t="str">
        <f>IF(F4996&lt;&gt;"", "İthal Girdi", IF(Veriler!T4996="", "", IF(Veriler!S4996="H", "%0,5 üzerindedir", IF(Veriler!T4996&gt;0.1, "%10 sınırı aşılmıştır.", "Uygun"))))</f>
        <v>%0,5 üzerindedir</v>
      </c>
      <c r="O4996" s="116" t="str">
        <f t="shared" si="1573"/>
        <v xml:space="preserve"> </v>
      </c>
      <c r="P4996" s="117"/>
      <c r="Q4996" s="118"/>
      <c r="R4996" s="119" t="str">
        <f t="shared" si="1574"/>
        <v/>
      </c>
      <c r="S4996" s="133">
        <f>IFERROR(IF(M4996&lt;=0.005,IF(F4996="",L4996,0),IF(F4996&lt;&gt;"",0,IF(P4996="",0,IF(P4996="H",0,IF(Q4996&lt;Veriler!$G$2,L4996*Veriler!$G$2,L4996*Q4996)))))," ")</f>
        <v>0</v>
      </c>
      <c r="T4996" s="133">
        <f>IF(Veriler!T4996&lt;=0.1, S4996, IF(AND(Veriler!T4996&gt;0.1, F4996="", P4996="E"), IF(Q4996&gt;Veriler!$G$2, Q4996*S4996, IF(Q4996&lt;Veriler!$G$2, Veriler!$G$2*S4996, Q4996*S4996)), 0))</f>
        <v>0</v>
      </c>
      <c r="U4996" s="133" t="str">
        <f t="shared" si="1575"/>
        <v xml:space="preserve"> </v>
      </c>
      <c r="V4996" s="134" t="str">
        <f>IFERROR(IF(O4996="%10 sınırı aşılmıştır.",L4996-T4996,IFERROR(IF(F4996="",IF(S4996=1,0,IF(L4996-S4996=0,"",L4996-S4996)),IF(Veriler!M4996="",L4996,IF(L4996*Veriler!M4996=0,"",L4996*Veriler!M4996))),L4996)),0)</f>
        <v/>
      </c>
      <c r="W4996" s="146"/>
      <c r="X4996" s="146"/>
      <c r="Y4996" s="146"/>
    </row>
    <row r="4997" spans="1:25" s="99" customFormat="1" ht="36" hidden="1" customHeight="1" x14ac:dyDescent="0.25">
      <c r="A4997" s="101"/>
      <c r="B4997" s="191" t="s">
        <v>16</v>
      </c>
      <c r="C4997" s="176"/>
      <c r="D4997" s="120"/>
      <c r="E4997" s="171"/>
      <c r="F4997" s="172"/>
      <c r="G4997" s="121"/>
      <c r="H4997" s="115"/>
      <c r="I4997" s="115"/>
      <c r="J4997" s="115"/>
      <c r="K4997" s="115"/>
      <c r="L4997" s="121"/>
      <c r="M4997" s="121"/>
      <c r="N4997" s="121"/>
      <c r="O4997" s="121"/>
      <c r="P4997" s="120"/>
      <c r="Q4997" s="120"/>
      <c r="R4997" s="183"/>
      <c r="S4997" s="184"/>
      <c r="T4997" s="121"/>
      <c r="U4997" s="121"/>
      <c r="V4997" s="121"/>
      <c r="W4997" s="146"/>
      <c r="X4997" s="146"/>
      <c r="Y4997" s="146"/>
    </row>
    <row r="4998" spans="1:25" s="99" customFormat="1" ht="54.75" customHeight="1" x14ac:dyDescent="0.25">
      <c r="A4998" s="96">
        <f>A4996+1</f>
        <v>3683</v>
      </c>
      <c r="B4998" s="175"/>
      <c r="C4998" s="176"/>
      <c r="D4998" s="113"/>
      <c r="E4998" s="115"/>
      <c r="F4998" s="174"/>
      <c r="G4998" s="114" t="str">
        <f t="shared" ref="G4998:G5011" si="1577">IF(AND(F4998&lt;&gt;"",V4998&lt;&gt;"",L4998&lt;&gt;0),V4998/L4998,"")</f>
        <v/>
      </c>
      <c r="H4998" s="115"/>
      <c r="I4998" s="115"/>
      <c r="J4998" s="115"/>
      <c r="K4998" s="115"/>
      <c r="L4998" s="133" t="str">
        <f t="shared" ref="L4998:L5011" si="1578">IF(AND(H4998&lt;&gt;0, J4998&lt;&gt;0, K4998&lt;&gt;0), H4998*J4998*K4998, "")</f>
        <v/>
      </c>
      <c r="M4998" s="116" t="str">
        <f>IF(L4998="", "", L4998/Veriler!$X$1)</f>
        <v/>
      </c>
      <c r="N4998" s="116" t="str">
        <f>IF(F4998&lt;&gt;"", "İthal Girdi", IF(Veriler!T4998="", "", IF(Veriler!S4998="H", "%0,5 üzerindedir", IF(Veriler!T4998&gt;0.1, "%10 sınırı aşılmıştır.", "Uygun"))))</f>
        <v>%0,5 üzerindedir</v>
      </c>
      <c r="O4998" s="116" t="str">
        <f t="shared" ref="O4998:O5011" si="1579">IF(M4998=""," ",N4998)</f>
        <v xml:space="preserve"> </v>
      </c>
      <c r="P4998" s="117"/>
      <c r="Q4998" s="118"/>
      <c r="R4998" s="119" t="str">
        <f t="shared" ref="R4998:R5011" si="1580">IFERROR(IF(AND(T4998&lt;&gt;"",L4998&lt;&gt;"",L4998&lt;&gt;0,T4998&lt;&gt;0),T4998/L4998,"")," ")</f>
        <v/>
      </c>
      <c r="S4998" s="133">
        <f>IFERROR(IF(M4998&lt;=0.005,IF(F4998="",L4998,0),IF(F4998&lt;&gt;"",0,IF(P4998="",0,IF(P4998="H",0,IF(Q4998&lt;Veriler!$G$2,L4998*Veriler!$G$2,L4998*Q4998)))))," ")</f>
        <v>0</v>
      </c>
      <c r="T4998" s="133">
        <f>IF(Veriler!T4998&lt;=0.1, S4998, IF(AND(Veriler!T4998&gt;0.1, F4998="", P4998="E"), IF(Q4998&gt;Veriler!$G$2, Q4998*S4998, IF(Q4998&lt;Veriler!$G$2, Veriler!$G$2*S4998, Q4998*S4998)), 0))</f>
        <v>0</v>
      </c>
      <c r="U4998" s="133" t="str">
        <f t="shared" ref="U4998:U5011" si="1581">IF(T4998=0," ",T4998)</f>
        <v xml:space="preserve"> </v>
      </c>
      <c r="V4998" s="134" t="str">
        <f>IFERROR(IF(O4998="%10 sınırı aşılmıştır.",L4998-T4998,IFERROR(IF(F4998="",IF(S4998=1,0,IF(L4998-S4998=0,"",L4998-S4998)),IF(Veriler!M4998="",L4998,IF(L4998*Veriler!M4998=0,"",L4998*Veriler!M4998))),L4998)),0)</f>
        <v/>
      </c>
      <c r="W4998" s="146"/>
      <c r="X4998" s="146"/>
      <c r="Y4998" s="146"/>
    </row>
    <row r="4999" spans="1:25" s="99" customFormat="1" ht="54.75" customHeight="1" x14ac:dyDescent="0.25">
      <c r="A4999" s="96">
        <f t="shared" ref="A4999:A5011" si="1582">A4998+1</f>
        <v>3684</v>
      </c>
      <c r="B4999" s="175"/>
      <c r="C4999" s="176"/>
      <c r="D4999" s="113"/>
      <c r="E4999" s="115"/>
      <c r="F4999" s="174"/>
      <c r="G4999" s="114" t="str">
        <f t="shared" si="1577"/>
        <v/>
      </c>
      <c r="H4999" s="115"/>
      <c r="I4999" s="115"/>
      <c r="J4999" s="115"/>
      <c r="K4999" s="115"/>
      <c r="L4999" s="133" t="str">
        <f t="shared" si="1578"/>
        <v/>
      </c>
      <c r="M4999" s="116" t="str">
        <f>IF(L4999="", "", L4999/Veriler!$X$1)</f>
        <v/>
      </c>
      <c r="N4999" s="116" t="str">
        <f>IF(F4999&lt;&gt;"", "İthal Girdi", IF(Veriler!T4999="", "", IF(Veriler!S4999="H", "%0,5 üzerindedir", IF(Veriler!T4999&gt;0.1, "%10 sınırı aşılmıştır.", "Uygun"))))</f>
        <v>%0,5 üzerindedir</v>
      </c>
      <c r="O4999" s="116" t="str">
        <f t="shared" si="1579"/>
        <v xml:space="preserve"> </v>
      </c>
      <c r="P4999" s="117"/>
      <c r="Q4999" s="118"/>
      <c r="R4999" s="119" t="str">
        <f t="shared" si="1580"/>
        <v/>
      </c>
      <c r="S4999" s="133">
        <f>IFERROR(IF(M4999&lt;=0.005,IF(F4999="",L4999,0),IF(F4999&lt;&gt;"",0,IF(P4999="",0,IF(P4999="H",0,IF(Q4999&lt;Veriler!$G$2,L4999*Veriler!$G$2,L4999*Q4999)))))," ")</f>
        <v>0</v>
      </c>
      <c r="T4999" s="133">
        <f>IF(Veriler!T4999&lt;=0.1, S4999, IF(AND(Veriler!T4999&gt;0.1, F4999="", P4999="E"), IF(Q4999&gt;Veriler!$G$2, Q4999*S4999, IF(Q4999&lt;Veriler!$G$2, Veriler!$G$2*S4999, Q4999*S4999)), 0))</f>
        <v>0</v>
      </c>
      <c r="U4999" s="133" t="str">
        <f t="shared" si="1581"/>
        <v xml:space="preserve"> </v>
      </c>
      <c r="V4999" s="134" t="str">
        <f>IFERROR(IF(O4999="%10 sınırı aşılmıştır.",L4999-T4999,IFERROR(IF(F4999="",IF(S4999=1,0,IF(L4999-S4999=0,"",L4999-S4999)),IF(Veriler!M4999="",L4999,IF(L4999*Veriler!M4999=0,"",L4999*Veriler!M4999))),L4999)),0)</f>
        <v/>
      </c>
      <c r="W4999" s="146"/>
      <c r="X4999" s="146"/>
      <c r="Y4999" s="146"/>
    </row>
    <row r="5000" spans="1:25" s="99" customFormat="1" ht="54.75" customHeight="1" x14ac:dyDescent="0.25">
      <c r="A5000" s="96">
        <f t="shared" si="1582"/>
        <v>3685</v>
      </c>
      <c r="B5000" s="175"/>
      <c r="C5000" s="176"/>
      <c r="D5000" s="113"/>
      <c r="E5000" s="115"/>
      <c r="F5000" s="174"/>
      <c r="G5000" s="114" t="str">
        <f t="shared" si="1577"/>
        <v/>
      </c>
      <c r="H5000" s="115"/>
      <c r="I5000" s="115"/>
      <c r="J5000" s="115"/>
      <c r="K5000" s="115"/>
      <c r="L5000" s="133" t="str">
        <f t="shared" si="1578"/>
        <v/>
      </c>
      <c r="M5000" s="116" t="str">
        <f>IF(L5000="", "", L5000/Veriler!$X$1)</f>
        <v/>
      </c>
      <c r="N5000" s="116" t="str">
        <f>IF(F5000&lt;&gt;"", "İthal Girdi", IF(Veriler!T5000="", "", IF(Veriler!S5000="H", "%0,5 üzerindedir", IF(Veriler!T5000&gt;0.1, "%10 sınırı aşılmıştır.", "Uygun"))))</f>
        <v>%0,5 üzerindedir</v>
      </c>
      <c r="O5000" s="116" t="str">
        <f t="shared" si="1579"/>
        <v xml:space="preserve"> </v>
      </c>
      <c r="P5000" s="117"/>
      <c r="Q5000" s="118"/>
      <c r="R5000" s="119" t="str">
        <f t="shared" si="1580"/>
        <v/>
      </c>
      <c r="S5000" s="133">
        <f>IFERROR(IF(M5000&lt;=0.005,IF(F5000="",L5000,0),IF(F5000&lt;&gt;"",0,IF(P5000="",0,IF(P5000="H",0,IF(Q5000&lt;Veriler!$G$2,L5000*Veriler!$G$2,L5000*Q5000)))))," ")</f>
        <v>0</v>
      </c>
      <c r="T5000" s="133">
        <f>IF(Veriler!T5000&lt;=0.1, S5000, IF(AND(Veriler!T5000&gt;0.1, F5000="", P5000="E"), IF(Q5000&gt;Veriler!$G$2, Q5000*S5000, IF(Q5000&lt;Veriler!$G$2, Veriler!$G$2*S5000, Q5000*S5000)), 0))</f>
        <v>0</v>
      </c>
      <c r="U5000" s="133" t="str">
        <f t="shared" si="1581"/>
        <v xml:space="preserve"> </v>
      </c>
      <c r="V5000" s="134" t="str">
        <f>IFERROR(IF(O5000="%10 sınırı aşılmıştır.",L5000-T5000,IFERROR(IF(F5000="",IF(S5000=1,0,IF(L5000-S5000=0,"",L5000-S5000)),IF(Veriler!M5000="",L5000,IF(L5000*Veriler!M5000=0,"",L5000*Veriler!M5000))),L5000)),0)</f>
        <v/>
      </c>
      <c r="W5000" s="146"/>
      <c r="X5000" s="146"/>
      <c r="Y5000" s="146"/>
    </row>
    <row r="5001" spans="1:25" s="99" customFormat="1" ht="54.75" customHeight="1" x14ac:dyDescent="0.25">
      <c r="A5001" s="96">
        <f t="shared" si="1582"/>
        <v>3686</v>
      </c>
      <c r="B5001" s="175"/>
      <c r="C5001" s="176"/>
      <c r="D5001" s="113"/>
      <c r="E5001" s="115"/>
      <c r="F5001" s="174"/>
      <c r="G5001" s="114" t="str">
        <f t="shared" si="1577"/>
        <v/>
      </c>
      <c r="H5001" s="115"/>
      <c r="I5001" s="115"/>
      <c r="J5001" s="115"/>
      <c r="K5001" s="115"/>
      <c r="L5001" s="133" t="str">
        <f t="shared" si="1578"/>
        <v/>
      </c>
      <c r="M5001" s="116" t="str">
        <f>IF(L5001="", "", L5001/Veriler!$X$1)</f>
        <v/>
      </c>
      <c r="N5001" s="116" t="str">
        <f>IF(F5001&lt;&gt;"", "İthal Girdi", IF(Veriler!T5001="", "", IF(Veriler!S5001="H", "%0,5 üzerindedir", IF(Veriler!T5001&gt;0.1, "%10 sınırı aşılmıştır.", "Uygun"))))</f>
        <v>%0,5 üzerindedir</v>
      </c>
      <c r="O5001" s="116" t="str">
        <f t="shared" si="1579"/>
        <v xml:space="preserve"> </v>
      </c>
      <c r="P5001" s="117"/>
      <c r="Q5001" s="118"/>
      <c r="R5001" s="119" t="str">
        <f t="shared" si="1580"/>
        <v/>
      </c>
      <c r="S5001" s="133">
        <f>IFERROR(IF(M5001&lt;=0.005,IF(F5001="",L5001,0),IF(F5001&lt;&gt;"",0,IF(P5001="",0,IF(P5001="H",0,IF(Q5001&lt;Veriler!$G$2,L5001*Veriler!$G$2,L5001*Q5001)))))," ")</f>
        <v>0</v>
      </c>
      <c r="T5001" s="133">
        <f>IF(Veriler!T5001&lt;=0.1, S5001, IF(AND(Veriler!T5001&gt;0.1, F5001="", P5001="E"), IF(Q5001&gt;Veriler!$G$2, Q5001*S5001, IF(Q5001&lt;Veriler!$G$2, Veriler!$G$2*S5001, Q5001*S5001)), 0))</f>
        <v>0</v>
      </c>
      <c r="U5001" s="133" t="str">
        <f t="shared" si="1581"/>
        <v xml:space="preserve"> </v>
      </c>
      <c r="V5001" s="134" t="str">
        <f>IFERROR(IF(O5001="%10 sınırı aşılmıştır.",L5001-T5001,IFERROR(IF(F5001="",IF(S5001=1,0,IF(L5001-S5001=0,"",L5001-S5001)),IF(Veriler!M5001="",L5001,IF(L5001*Veriler!M5001=0,"",L5001*Veriler!M5001))),L5001)),0)</f>
        <v/>
      </c>
      <c r="W5001" s="146"/>
      <c r="X5001" s="146"/>
      <c r="Y5001" s="146"/>
    </row>
    <row r="5002" spans="1:25" s="99" customFormat="1" ht="54.75" customHeight="1" x14ac:dyDescent="0.25">
      <c r="A5002" s="96">
        <f t="shared" si="1582"/>
        <v>3687</v>
      </c>
      <c r="B5002" s="175"/>
      <c r="C5002" s="176"/>
      <c r="D5002" s="113"/>
      <c r="E5002" s="115"/>
      <c r="F5002" s="174"/>
      <c r="G5002" s="114" t="str">
        <f t="shared" si="1577"/>
        <v/>
      </c>
      <c r="H5002" s="115"/>
      <c r="I5002" s="115"/>
      <c r="J5002" s="115"/>
      <c r="K5002" s="115"/>
      <c r="L5002" s="133" t="str">
        <f t="shared" si="1578"/>
        <v/>
      </c>
      <c r="M5002" s="116" t="str">
        <f>IF(L5002="", "", L5002/Veriler!$X$1)</f>
        <v/>
      </c>
      <c r="N5002" s="116" t="str">
        <f>IF(F5002&lt;&gt;"", "İthal Girdi", IF(Veriler!T5002="", "", IF(Veriler!S5002="H", "%0,5 üzerindedir", IF(Veriler!T5002&gt;0.1, "%10 sınırı aşılmıştır.", "Uygun"))))</f>
        <v>%0,5 üzerindedir</v>
      </c>
      <c r="O5002" s="116" t="str">
        <f t="shared" si="1579"/>
        <v xml:space="preserve"> </v>
      </c>
      <c r="P5002" s="117"/>
      <c r="Q5002" s="118"/>
      <c r="R5002" s="119" t="str">
        <f t="shared" si="1580"/>
        <v/>
      </c>
      <c r="S5002" s="133">
        <f>IFERROR(IF(M5002&lt;=0.005,IF(F5002="",L5002,0),IF(F5002&lt;&gt;"",0,IF(P5002="",0,IF(P5002="H",0,IF(Q5002&lt;Veriler!$G$2,L5002*Veriler!$G$2,L5002*Q5002)))))," ")</f>
        <v>0</v>
      </c>
      <c r="T5002" s="133">
        <f>IF(Veriler!T5002&lt;=0.1, S5002, IF(AND(Veriler!T5002&gt;0.1, F5002="", P5002="E"), IF(Q5002&gt;Veriler!$G$2, Q5002*S5002, IF(Q5002&lt;Veriler!$G$2, Veriler!$G$2*S5002, Q5002*S5002)), 0))</f>
        <v>0</v>
      </c>
      <c r="U5002" s="133" t="str">
        <f t="shared" si="1581"/>
        <v xml:space="preserve"> </v>
      </c>
      <c r="V5002" s="134" t="str">
        <f>IFERROR(IF(O5002="%10 sınırı aşılmıştır.",L5002-T5002,IFERROR(IF(F5002="",IF(S5002=1,0,IF(L5002-S5002=0,"",L5002-S5002)),IF(Veriler!M5002="",L5002,IF(L5002*Veriler!M5002=0,"",L5002*Veriler!M5002))),L5002)),0)</f>
        <v/>
      </c>
      <c r="W5002" s="146"/>
      <c r="X5002" s="146"/>
      <c r="Y5002" s="146"/>
    </row>
    <row r="5003" spans="1:25" s="99" customFormat="1" ht="54.75" customHeight="1" x14ac:dyDescent="0.25">
      <c r="A5003" s="96">
        <f t="shared" si="1582"/>
        <v>3688</v>
      </c>
      <c r="B5003" s="175"/>
      <c r="C5003" s="176"/>
      <c r="D5003" s="113"/>
      <c r="E5003" s="115"/>
      <c r="F5003" s="174"/>
      <c r="G5003" s="114" t="str">
        <f t="shared" si="1577"/>
        <v/>
      </c>
      <c r="H5003" s="115"/>
      <c r="I5003" s="115"/>
      <c r="J5003" s="115"/>
      <c r="K5003" s="115"/>
      <c r="L5003" s="133" t="str">
        <f t="shared" si="1578"/>
        <v/>
      </c>
      <c r="M5003" s="116" t="str">
        <f>IF(L5003="", "", L5003/Veriler!$X$1)</f>
        <v/>
      </c>
      <c r="N5003" s="116" t="str">
        <f>IF(F5003&lt;&gt;"", "İthal Girdi", IF(Veriler!T5003="", "", IF(Veriler!S5003="H", "%0,5 üzerindedir", IF(Veriler!T5003&gt;0.1, "%10 sınırı aşılmıştır.", "Uygun"))))</f>
        <v>%0,5 üzerindedir</v>
      </c>
      <c r="O5003" s="116" t="str">
        <f t="shared" si="1579"/>
        <v xml:space="preserve"> </v>
      </c>
      <c r="P5003" s="117"/>
      <c r="Q5003" s="118"/>
      <c r="R5003" s="119" t="str">
        <f t="shared" si="1580"/>
        <v/>
      </c>
      <c r="S5003" s="133">
        <f>IFERROR(IF(M5003&lt;=0.005,IF(F5003="",L5003,0),IF(F5003&lt;&gt;"",0,IF(P5003="",0,IF(P5003="H",0,IF(Q5003&lt;Veriler!$G$2,L5003*Veriler!$G$2,L5003*Q5003)))))," ")</f>
        <v>0</v>
      </c>
      <c r="T5003" s="133">
        <f>IF(Veriler!T5003&lt;=0.1, S5003, IF(AND(Veriler!T5003&gt;0.1, F5003="", P5003="E"), IF(Q5003&gt;Veriler!$G$2, Q5003*S5003, IF(Q5003&lt;Veriler!$G$2, Veriler!$G$2*S5003, Q5003*S5003)), 0))</f>
        <v>0</v>
      </c>
      <c r="U5003" s="133" t="str">
        <f t="shared" si="1581"/>
        <v xml:space="preserve"> </v>
      </c>
      <c r="V5003" s="134" t="str">
        <f>IFERROR(IF(O5003="%10 sınırı aşılmıştır.",L5003-T5003,IFERROR(IF(F5003="",IF(S5003=1,0,IF(L5003-S5003=0,"",L5003-S5003)),IF(Veriler!M5003="",L5003,IF(L5003*Veriler!M5003=0,"",L5003*Veriler!M5003))),L5003)),0)</f>
        <v/>
      </c>
      <c r="W5003" s="146"/>
      <c r="X5003" s="146"/>
      <c r="Y5003" s="146"/>
    </row>
    <row r="5004" spans="1:25" s="99" customFormat="1" ht="54.75" customHeight="1" x14ac:dyDescent="0.25">
      <c r="A5004" s="96">
        <f t="shared" si="1582"/>
        <v>3689</v>
      </c>
      <c r="B5004" s="175"/>
      <c r="C5004" s="176"/>
      <c r="D5004" s="113"/>
      <c r="E5004" s="115"/>
      <c r="F5004" s="174"/>
      <c r="G5004" s="114" t="str">
        <f t="shared" si="1577"/>
        <v/>
      </c>
      <c r="H5004" s="115"/>
      <c r="I5004" s="115"/>
      <c r="J5004" s="115"/>
      <c r="K5004" s="115"/>
      <c r="L5004" s="133" t="str">
        <f t="shared" si="1578"/>
        <v/>
      </c>
      <c r="M5004" s="116" t="str">
        <f>IF(L5004="", "", L5004/Veriler!$X$1)</f>
        <v/>
      </c>
      <c r="N5004" s="116" t="str">
        <f>IF(F5004&lt;&gt;"", "İthal Girdi", IF(Veriler!T5004="", "", IF(Veriler!S5004="H", "%0,5 üzerindedir", IF(Veriler!T5004&gt;0.1, "%10 sınırı aşılmıştır.", "Uygun"))))</f>
        <v>%0,5 üzerindedir</v>
      </c>
      <c r="O5004" s="116" t="str">
        <f t="shared" si="1579"/>
        <v xml:space="preserve"> </v>
      </c>
      <c r="P5004" s="117"/>
      <c r="Q5004" s="118"/>
      <c r="R5004" s="119" t="str">
        <f t="shared" si="1580"/>
        <v/>
      </c>
      <c r="S5004" s="133">
        <f>IFERROR(IF(M5004&lt;=0.005,IF(F5004="",L5004,0),IF(F5004&lt;&gt;"",0,IF(P5004="",0,IF(P5004="H",0,IF(Q5004&lt;Veriler!$G$2,L5004*Veriler!$G$2,L5004*Q5004)))))," ")</f>
        <v>0</v>
      </c>
      <c r="T5004" s="133">
        <f>IF(Veriler!T5004&lt;=0.1, S5004, IF(AND(Veriler!T5004&gt;0.1, F5004="", P5004="E"), IF(Q5004&gt;Veriler!$G$2, Q5004*S5004, IF(Q5004&lt;Veriler!$G$2, Veriler!$G$2*S5004, Q5004*S5004)), 0))</f>
        <v>0</v>
      </c>
      <c r="U5004" s="133" t="str">
        <f t="shared" si="1581"/>
        <v xml:space="preserve"> </v>
      </c>
      <c r="V5004" s="134" t="str">
        <f>IFERROR(IF(O5004="%10 sınırı aşılmıştır.",L5004-T5004,IFERROR(IF(F5004="",IF(S5004=1,0,IF(L5004-S5004=0,"",L5004-S5004)),IF(Veriler!M5004="",L5004,IF(L5004*Veriler!M5004=0,"",L5004*Veriler!M5004))),L5004)),0)</f>
        <v/>
      </c>
      <c r="W5004" s="146"/>
      <c r="X5004" s="146"/>
      <c r="Y5004" s="146"/>
    </row>
    <row r="5005" spans="1:25" s="99" customFormat="1" ht="54.75" customHeight="1" x14ac:dyDescent="0.25">
      <c r="A5005" s="96">
        <f t="shared" si="1582"/>
        <v>3690</v>
      </c>
      <c r="B5005" s="175"/>
      <c r="C5005" s="176"/>
      <c r="D5005" s="113"/>
      <c r="E5005" s="115"/>
      <c r="F5005" s="174"/>
      <c r="G5005" s="114" t="str">
        <f t="shared" si="1577"/>
        <v/>
      </c>
      <c r="H5005" s="115"/>
      <c r="I5005" s="115"/>
      <c r="J5005" s="115"/>
      <c r="K5005" s="115"/>
      <c r="L5005" s="133" t="str">
        <f t="shared" si="1578"/>
        <v/>
      </c>
      <c r="M5005" s="116" t="str">
        <f>IF(L5005="", "", L5005/Veriler!$X$1)</f>
        <v/>
      </c>
      <c r="N5005" s="116" t="str">
        <f>IF(F5005&lt;&gt;"", "İthal Girdi", IF(Veriler!T5005="", "", IF(Veriler!S5005="H", "%0,5 üzerindedir", IF(Veriler!T5005&gt;0.1, "%10 sınırı aşılmıştır.", "Uygun"))))</f>
        <v>%0,5 üzerindedir</v>
      </c>
      <c r="O5005" s="116" t="str">
        <f t="shared" si="1579"/>
        <v xml:space="preserve"> </v>
      </c>
      <c r="P5005" s="117"/>
      <c r="Q5005" s="118"/>
      <c r="R5005" s="119" t="str">
        <f t="shared" si="1580"/>
        <v/>
      </c>
      <c r="S5005" s="133">
        <f>IFERROR(IF(M5005&lt;=0.005,IF(F5005="",L5005,0),IF(F5005&lt;&gt;"",0,IF(P5005="",0,IF(P5005="H",0,IF(Q5005&lt;Veriler!$G$2,L5005*Veriler!$G$2,L5005*Q5005)))))," ")</f>
        <v>0</v>
      </c>
      <c r="T5005" s="133">
        <f>IF(Veriler!T5005&lt;=0.1, S5005, IF(AND(Veriler!T5005&gt;0.1, F5005="", P5005="E"), IF(Q5005&gt;Veriler!$G$2, Q5005*S5005, IF(Q5005&lt;Veriler!$G$2, Veriler!$G$2*S5005, Q5005*S5005)), 0))</f>
        <v>0</v>
      </c>
      <c r="U5005" s="133" t="str">
        <f t="shared" si="1581"/>
        <v xml:space="preserve"> </v>
      </c>
      <c r="V5005" s="134" t="str">
        <f>IFERROR(IF(O5005="%10 sınırı aşılmıştır.",L5005-T5005,IFERROR(IF(F5005="",IF(S5005=1,0,IF(L5005-S5005=0,"",L5005-S5005)),IF(Veriler!M5005="",L5005,IF(L5005*Veriler!M5005=0,"",L5005*Veriler!M5005))),L5005)),0)</f>
        <v/>
      </c>
      <c r="W5005" s="146"/>
      <c r="X5005" s="146"/>
      <c r="Y5005" s="146"/>
    </row>
    <row r="5006" spans="1:25" s="99" customFormat="1" ht="54.75" customHeight="1" x14ac:dyDescent="0.25">
      <c r="A5006" s="96">
        <f t="shared" si="1582"/>
        <v>3691</v>
      </c>
      <c r="B5006" s="175"/>
      <c r="C5006" s="176"/>
      <c r="D5006" s="113"/>
      <c r="E5006" s="115"/>
      <c r="F5006" s="174"/>
      <c r="G5006" s="114" t="str">
        <f t="shared" si="1577"/>
        <v/>
      </c>
      <c r="H5006" s="115"/>
      <c r="I5006" s="115"/>
      <c r="J5006" s="115"/>
      <c r="K5006" s="115"/>
      <c r="L5006" s="133" t="str">
        <f t="shared" si="1578"/>
        <v/>
      </c>
      <c r="M5006" s="116" t="str">
        <f>IF(L5006="", "", L5006/Veriler!$X$1)</f>
        <v/>
      </c>
      <c r="N5006" s="116" t="str">
        <f>IF(F5006&lt;&gt;"", "İthal Girdi", IF(Veriler!T5006="", "", IF(Veriler!S5006="H", "%0,5 üzerindedir", IF(Veriler!T5006&gt;0.1, "%10 sınırı aşılmıştır.", "Uygun"))))</f>
        <v>%0,5 üzerindedir</v>
      </c>
      <c r="O5006" s="116" t="str">
        <f t="shared" si="1579"/>
        <v xml:space="preserve"> </v>
      </c>
      <c r="P5006" s="117"/>
      <c r="Q5006" s="118"/>
      <c r="R5006" s="119" t="str">
        <f t="shared" si="1580"/>
        <v/>
      </c>
      <c r="S5006" s="133">
        <f>IFERROR(IF(M5006&lt;=0.005,IF(F5006="",L5006,0),IF(F5006&lt;&gt;"",0,IF(P5006="",0,IF(P5006="H",0,IF(Q5006&lt;Veriler!$G$2,L5006*Veriler!$G$2,L5006*Q5006)))))," ")</f>
        <v>0</v>
      </c>
      <c r="T5006" s="133">
        <f>IF(Veriler!T5006&lt;=0.1, S5006, IF(AND(Veriler!T5006&gt;0.1, F5006="", P5006="E"), IF(Q5006&gt;Veriler!$G$2, Q5006*S5006, IF(Q5006&lt;Veriler!$G$2, Veriler!$G$2*S5006, Q5006*S5006)), 0))</f>
        <v>0</v>
      </c>
      <c r="U5006" s="133" t="str">
        <f t="shared" si="1581"/>
        <v xml:space="preserve"> </v>
      </c>
      <c r="V5006" s="134" t="str">
        <f>IFERROR(IF(O5006="%10 sınırı aşılmıştır.",L5006-T5006,IFERROR(IF(F5006="",IF(S5006=1,0,IF(L5006-S5006=0,"",L5006-S5006)),IF(Veriler!M5006="",L5006,IF(L5006*Veriler!M5006=0,"",L5006*Veriler!M5006))),L5006)),0)</f>
        <v/>
      </c>
      <c r="W5006" s="146"/>
      <c r="X5006" s="146"/>
      <c r="Y5006" s="146"/>
    </row>
    <row r="5007" spans="1:25" s="99" customFormat="1" ht="54.75" customHeight="1" x14ac:dyDescent="0.25">
      <c r="A5007" s="96">
        <f t="shared" si="1582"/>
        <v>3692</v>
      </c>
      <c r="B5007" s="175"/>
      <c r="C5007" s="176"/>
      <c r="D5007" s="113"/>
      <c r="E5007" s="115"/>
      <c r="F5007" s="174"/>
      <c r="G5007" s="114" t="str">
        <f t="shared" si="1577"/>
        <v/>
      </c>
      <c r="H5007" s="115"/>
      <c r="I5007" s="115"/>
      <c r="J5007" s="115"/>
      <c r="K5007" s="115"/>
      <c r="L5007" s="133" t="str">
        <f t="shared" si="1578"/>
        <v/>
      </c>
      <c r="M5007" s="116" t="str">
        <f>IF(L5007="", "", L5007/Veriler!$X$1)</f>
        <v/>
      </c>
      <c r="N5007" s="116" t="str">
        <f>IF(F5007&lt;&gt;"", "İthal Girdi", IF(Veriler!T5007="", "", IF(Veriler!S5007="H", "%0,5 üzerindedir", IF(Veriler!T5007&gt;0.1, "%10 sınırı aşılmıştır.", "Uygun"))))</f>
        <v>%0,5 üzerindedir</v>
      </c>
      <c r="O5007" s="116" t="str">
        <f t="shared" si="1579"/>
        <v xml:space="preserve"> </v>
      </c>
      <c r="P5007" s="117"/>
      <c r="Q5007" s="118"/>
      <c r="R5007" s="119" t="str">
        <f t="shared" si="1580"/>
        <v/>
      </c>
      <c r="S5007" s="133">
        <f>IFERROR(IF(M5007&lt;=0.005,IF(F5007="",L5007,0),IF(F5007&lt;&gt;"",0,IF(P5007="",0,IF(P5007="H",0,IF(Q5007&lt;Veriler!$G$2,L5007*Veriler!$G$2,L5007*Q5007)))))," ")</f>
        <v>0</v>
      </c>
      <c r="T5007" s="133">
        <f>IF(Veriler!T5007&lt;=0.1, S5007, IF(AND(Veriler!T5007&gt;0.1, F5007="", P5007="E"), IF(Q5007&gt;Veriler!$G$2, Q5007*S5007, IF(Q5007&lt;Veriler!$G$2, Veriler!$G$2*S5007, Q5007*S5007)), 0))</f>
        <v>0</v>
      </c>
      <c r="U5007" s="133" t="str">
        <f t="shared" si="1581"/>
        <v xml:space="preserve"> </v>
      </c>
      <c r="V5007" s="134" t="str">
        <f>IFERROR(IF(O5007="%10 sınırı aşılmıştır.",L5007-T5007,IFERROR(IF(F5007="",IF(S5007=1,0,IF(L5007-S5007=0,"",L5007-S5007)),IF(Veriler!M5007="",L5007,IF(L5007*Veriler!M5007=0,"",L5007*Veriler!M5007))),L5007)),0)</f>
        <v/>
      </c>
      <c r="W5007" s="146"/>
      <c r="X5007" s="146"/>
      <c r="Y5007" s="146"/>
    </row>
    <row r="5008" spans="1:25" s="99" customFormat="1" ht="54.75" customHeight="1" x14ac:dyDescent="0.25">
      <c r="A5008" s="96">
        <f t="shared" si="1582"/>
        <v>3693</v>
      </c>
      <c r="B5008" s="175"/>
      <c r="C5008" s="176"/>
      <c r="D5008" s="113"/>
      <c r="E5008" s="115"/>
      <c r="F5008" s="174"/>
      <c r="G5008" s="114" t="str">
        <f t="shared" si="1577"/>
        <v/>
      </c>
      <c r="H5008" s="115"/>
      <c r="I5008" s="115"/>
      <c r="J5008" s="115"/>
      <c r="K5008" s="115"/>
      <c r="L5008" s="133" t="str">
        <f t="shared" si="1578"/>
        <v/>
      </c>
      <c r="M5008" s="116" t="str">
        <f>IF(L5008="", "", L5008/Veriler!$X$1)</f>
        <v/>
      </c>
      <c r="N5008" s="116" t="str">
        <f>IF(F5008&lt;&gt;"", "İthal Girdi", IF(Veriler!T5008="", "", IF(Veriler!S5008="H", "%0,5 üzerindedir", IF(Veriler!T5008&gt;0.1, "%10 sınırı aşılmıştır.", "Uygun"))))</f>
        <v>%0,5 üzerindedir</v>
      </c>
      <c r="O5008" s="116" t="str">
        <f t="shared" si="1579"/>
        <v xml:space="preserve"> </v>
      </c>
      <c r="P5008" s="117"/>
      <c r="Q5008" s="118"/>
      <c r="R5008" s="119" t="str">
        <f t="shared" si="1580"/>
        <v/>
      </c>
      <c r="S5008" s="133">
        <f>IFERROR(IF(M5008&lt;=0.005,IF(F5008="",L5008,0),IF(F5008&lt;&gt;"",0,IF(P5008="",0,IF(P5008="H",0,IF(Q5008&lt;Veriler!$G$2,L5008*Veriler!$G$2,L5008*Q5008)))))," ")</f>
        <v>0</v>
      </c>
      <c r="T5008" s="133">
        <f>IF(Veriler!T5008&lt;=0.1, S5008, IF(AND(Veriler!T5008&gt;0.1, F5008="", P5008="E"), IF(Q5008&gt;Veriler!$G$2, Q5008*S5008, IF(Q5008&lt;Veriler!$G$2, Veriler!$G$2*S5008, Q5008*S5008)), 0))</f>
        <v>0</v>
      </c>
      <c r="U5008" s="133" t="str">
        <f t="shared" si="1581"/>
        <v xml:space="preserve"> </v>
      </c>
      <c r="V5008" s="134" t="str">
        <f>IFERROR(IF(O5008="%10 sınırı aşılmıştır.",L5008-T5008,IFERROR(IF(F5008="",IF(S5008=1,0,IF(L5008-S5008=0,"",L5008-S5008)),IF(Veriler!M5008="",L5008,IF(L5008*Veriler!M5008=0,"",L5008*Veriler!M5008))),L5008)),0)</f>
        <v/>
      </c>
      <c r="W5008" s="146"/>
      <c r="X5008" s="146"/>
      <c r="Y5008" s="146"/>
    </row>
    <row r="5009" spans="1:25" s="99" customFormat="1" ht="54.75" customHeight="1" x14ac:dyDescent="0.25">
      <c r="A5009" s="96">
        <f t="shared" si="1582"/>
        <v>3694</v>
      </c>
      <c r="B5009" s="175"/>
      <c r="C5009" s="176"/>
      <c r="D5009" s="113"/>
      <c r="E5009" s="115"/>
      <c r="F5009" s="174"/>
      <c r="G5009" s="114" t="str">
        <f t="shared" si="1577"/>
        <v/>
      </c>
      <c r="H5009" s="115"/>
      <c r="I5009" s="115"/>
      <c r="J5009" s="115"/>
      <c r="K5009" s="115"/>
      <c r="L5009" s="133" t="str">
        <f t="shared" si="1578"/>
        <v/>
      </c>
      <c r="M5009" s="116" t="str">
        <f>IF(L5009="", "", L5009/Veriler!$X$1)</f>
        <v/>
      </c>
      <c r="N5009" s="116" t="str">
        <f>IF(F5009&lt;&gt;"", "İthal Girdi", IF(Veriler!T5009="", "", IF(Veriler!S5009="H", "%0,5 üzerindedir", IF(Veriler!T5009&gt;0.1, "%10 sınırı aşılmıştır.", "Uygun"))))</f>
        <v>%0,5 üzerindedir</v>
      </c>
      <c r="O5009" s="116" t="str">
        <f t="shared" si="1579"/>
        <v xml:space="preserve"> </v>
      </c>
      <c r="P5009" s="117"/>
      <c r="Q5009" s="118"/>
      <c r="R5009" s="119" t="str">
        <f t="shared" si="1580"/>
        <v/>
      </c>
      <c r="S5009" s="133">
        <f>IFERROR(IF(M5009&lt;=0.005,IF(F5009="",L5009,0),IF(F5009&lt;&gt;"",0,IF(P5009="",0,IF(P5009="H",0,IF(Q5009&lt;Veriler!$G$2,L5009*Veriler!$G$2,L5009*Q5009)))))," ")</f>
        <v>0</v>
      </c>
      <c r="T5009" s="133">
        <f>IF(Veriler!T5009&lt;=0.1, S5009, IF(AND(Veriler!T5009&gt;0.1, F5009="", P5009="E"), IF(Q5009&gt;Veriler!$G$2, Q5009*S5009, IF(Q5009&lt;Veriler!$G$2, Veriler!$G$2*S5009, Q5009*S5009)), 0))</f>
        <v>0</v>
      </c>
      <c r="U5009" s="133" t="str">
        <f t="shared" si="1581"/>
        <v xml:space="preserve"> </v>
      </c>
      <c r="V5009" s="134" t="str">
        <f>IFERROR(IF(O5009="%10 sınırı aşılmıştır.",L5009-T5009,IFERROR(IF(F5009="",IF(S5009=1,0,IF(L5009-S5009=0,"",L5009-S5009)),IF(Veriler!M5009="",L5009,IF(L5009*Veriler!M5009=0,"",L5009*Veriler!M5009))),L5009)),0)</f>
        <v/>
      </c>
      <c r="W5009" s="146"/>
      <c r="X5009" s="146"/>
      <c r="Y5009" s="146"/>
    </row>
    <row r="5010" spans="1:25" s="99" customFormat="1" ht="54.75" customHeight="1" x14ac:dyDescent="0.25">
      <c r="A5010" s="96">
        <f t="shared" si="1582"/>
        <v>3695</v>
      </c>
      <c r="B5010" s="175"/>
      <c r="C5010" s="176"/>
      <c r="D5010" s="113"/>
      <c r="E5010" s="115"/>
      <c r="F5010" s="174"/>
      <c r="G5010" s="114" t="str">
        <f t="shared" si="1577"/>
        <v/>
      </c>
      <c r="H5010" s="115"/>
      <c r="I5010" s="115"/>
      <c r="J5010" s="115"/>
      <c r="K5010" s="115"/>
      <c r="L5010" s="133" t="str">
        <f t="shared" si="1578"/>
        <v/>
      </c>
      <c r="M5010" s="116" t="str">
        <f>IF(L5010="", "", L5010/Veriler!$X$1)</f>
        <v/>
      </c>
      <c r="N5010" s="116" t="str">
        <f>IF(F5010&lt;&gt;"", "İthal Girdi", IF(Veriler!T5010="", "", IF(Veriler!S5010="H", "%0,5 üzerindedir", IF(Veriler!T5010&gt;0.1, "%10 sınırı aşılmıştır.", "Uygun"))))</f>
        <v>%0,5 üzerindedir</v>
      </c>
      <c r="O5010" s="116" t="str">
        <f t="shared" si="1579"/>
        <v xml:space="preserve"> </v>
      </c>
      <c r="P5010" s="117"/>
      <c r="Q5010" s="118"/>
      <c r="R5010" s="119" t="str">
        <f t="shared" si="1580"/>
        <v/>
      </c>
      <c r="S5010" s="133">
        <f>IFERROR(IF(M5010&lt;=0.005,IF(F5010="",L5010,0),IF(F5010&lt;&gt;"",0,IF(P5010="",0,IF(P5010="H",0,IF(Q5010&lt;Veriler!$G$2,L5010*Veriler!$G$2,L5010*Q5010)))))," ")</f>
        <v>0</v>
      </c>
      <c r="T5010" s="133">
        <f>IF(Veriler!T5010&lt;=0.1, S5010, IF(AND(Veriler!T5010&gt;0.1, F5010="", P5010="E"), IF(Q5010&gt;Veriler!$G$2, Q5010*S5010, IF(Q5010&lt;Veriler!$G$2, Veriler!$G$2*S5010, Q5010*S5010)), 0))</f>
        <v>0</v>
      </c>
      <c r="U5010" s="133" t="str">
        <f t="shared" si="1581"/>
        <v xml:space="preserve"> </v>
      </c>
      <c r="V5010" s="134" t="str">
        <f>IFERROR(IF(O5010="%10 sınırı aşılmıştır.",L5010-T5010,IFERROR(IF(F5010="",IF(S5010=1,0,IF(L5010-S5010=0,"",L5010-S5010)),IF(Veriler!M5010="",L5010,IF(L5010*Veriler!M5010=0,"",L5010*Veriler!M5010))),L5010)),0)</f>
        <v/>
      </c>
      <c r="W5010" s="146"/>
      <c r="X5010" s="146"/>
      <c r="Y5010" s="146"/>
    </row>
    <row r="5011" spans="1:25" s="99" customFormat="1" ht="54.75" customHeight="1" x14ac:dyDescent="0.25">
      <c r="A5011" s="96">
        <f t="shared" si="1582"/>
        <v>3696</v>
      </c>
      <c r="B5011" s="175"/>
      <c r="C5011" s="176"/>
      <c r="D5011" s="113"/>
      <c r="E5011" s="115"/>
      <c r="F5011" s="174"/>
      <c r="G5011" s="114" t="str">
        <f t="shared" si="1577"/>
        <v/>
      </c>
      <c r="H5011" s="115"/>
      <c r="I5011" s="115"/>
      <c r="J5011" s="115"/>
      <c r="K5011" s="115"/>
      <c r="L5011" s="133" t="str">
        <f t="shared" si="1578"/>
        <v/>
      </c>
      <c r="M5011" s="116" t="str">
        <f>IF(L5011="", "", L5011/Veriler!$X$1)</f>
        <v/>
      </c>
      <c r="N5011" s="116" t="str">
        <f>IF(F5011&lt;&gt;"", "İthal Girdi", IF(Veriler!T5011="", "", IF(Veriler!S5011="H", "%0,5 üzerindedir", IF(Veriler!T5011&gt;0.1, "%10 sınırı aşılmıştır.", "Uygun"))))</f>
        <v>%0,5 üzerindedir</v>
      </c>
      <c r="O5011" s="116" t="str">
        <f t="shared" si="1579"/>
        <v xml:space="preserve"> </v>
      </c>
      <c r="P5011" s="117"/>
      <c r="Q5011" s="118"/>
      <c r="R5011" s="119" t="str">
        <f t="shared" si="1580"/>
        <v/>
      </c>
      <c r="S5011" s="133">
        <f>IFERROR(IF(M5011&lt;=0.005,IF(F5011="",L5011,0),IF(F5011&lt;&gt;"",0,IF(P5011="",0,IF(P5011="H",0,IF(Q5011&lt;Veriler!$G$2,L5011*Veriler!$G$2,L5011*Q5011)))))," ")</f>
        <v>0</v>
      </c>
      <c r="T5011" s="133">
        <f>IF(Veriler!T5011&lt;=0.1, S5011, IF(AND(Veriler!T5011&gt;0.1, F5011="", P5011="E"), IF(Q5011&gt;Veriler!$G$2, Q5011*S5011, IF(Q5011&lt;Veriler!$G$2, Veriler!$G$2*S5011, Q5011*S5011)), 0))</f>
        <v>0</v>
      </c>
      <c r="U5011" s="133" t="str">
        <f t="shared" si="1581"/>
        <v xml:space="preserve"> </v>
      </c>
      <c r="V5011" s="134" t="str">
        <f>IFERROR(IF(O5011="%10 sınırı aşılmıştır.",L5011-T5011,IFERROR(IF(F5011="",IF(S5011=1,0,IF(L5011-S5011=0,"",L5011-S5011)),IF(Veriler!M5011="",L5011,IF(L5011*Veriler!M5011=0,"",L5011*Veriler!M5011))),L5011)),0)</f>
        <v/>
      </c>
      <c r="W5011" s="146"/>
      <c r="X5011" s="146"/>
      <c r="Y5011" s="146"/>
    </row>
    <row r="5012" spans="1:25" s="99" customFormat="1" ht="24" customHeight="1" x14ac:dyDescent="0.25">
      <c r="A5012" s="103"/>
      <c r="B5012" s="104"/>
      <c r="C5012" s="104"/>
      <c r="D5012" s="104"/>
      <c r="E5012" s="103"/>
      <c r="F5012" s="135"/>
      <c r="G5012" s="157"/>
      <c r="H5012" s="103"/>
      <c r="I5012" s="103"/>
      <c r="J5012" s="103"/>
      <c r="K5012" s="103"/>
      <c r="L5012" s="136">
        <f>SUM(L4983:L4996,L4998:L5011)</f>
        <v>0</v>
      </c>
      <c r="M5012" s="158"/>
      <c r="N5012" s="158"/>
      <c r="O5012" s="158"/>
      <c r="P5012" s="105"/>
      <c r="Q5012" s="106"/>
      <c r="R5012" s="159"/>
      <c r="S5012" s="160"/>
      <c r="T5012" s="160"/>
      <c r="U5012" s="160"/>
      <c r="V5012" s="160"/>
      <c r="W5012" s="146"/>
      <c r="X5012" s="146"/>
      <c r="Y5012" s="146"/>
    </row>
    <row r="5013" spans="1:25" s="99" customFormat="1" ht="31.5" customHeight="1" x14ac:dyDescent="0.25">
      <c r="A5013" s="103"/>
      <c r="B5013" s="104"/>
      <c r="C5013" s="104"/>
      <c r="D5013" s="104"/>
      <c r="E5013" s="103"/>
      <c r="F5013" s="135"/>
      <c r="G5013" s="157"/>
      <c r="H5013" s="103"/>
      <c r="I5013" s="103"/>
      <c r="J5013" s="103"/>
      <c r="K5013" s="103"/>
      <c r="L5013" s="161"/>
      <c r="M5013" s="158"/>
      <c r="N5013" s="158"/>
      <c r="O5013" s="158"/>
      <c r="P5013" s="105"/>
      <c r="Q5013" s="106"/>
      <c r="R5013" s="159"/>
      <c r="S5013" s="162" t="s">
        <v>57</v>
      </c>
      <c r="T5013" s="162" t="s">
        <v>57</v>
      </c>
      <c r="U5013" s="162" t="s">
        <v>57</v>
      </c>
      <c r="V5013" s="163" t="s">
        <v>58</v>
      </c>
      <c r="W5013" s="146"/>
      <c r="X5013" s="146"/>
      <c r="Y5013" s="146"/>
    </row>
    <row r="5014" spans="1:25" s="99" customFormat="1" ht="58.5" customHeight="1" x14ac:dyDescent="0.25">
      <c r="A5014" s="185" t="s">
        <v>59</v>
      </c>
      <c r="B5014" s="180"/>
      <c r="C5014" s="180"/>
      <c r="D5014" s="180"/>
      <c r="E5014" s="180"/>
      <c r="F5014" s="180"/>
      <c r="G5014" s="180"/>
      <c r="H5014" s="180"/>
      <c r="I5014" s="180"/>
      <c r="J5014" s="180"/>
      <c r="K5014" s="180"/>
      <c r="L5014" s="180"/>
      <c r="M5014" s="180"/>
      <c r="N5014" s="180"/>
      <c r="O5014" s="180"/>
      <c r="P5014" s="180"/>
      <c r="Q5014" s="180"/>
      <c r="R5014" s="176"/>
      <c r="S5014" s="137">
        <f>SUM(S4976,S4983:S4996,S4998:S5011)</f>
        <v>0</v>
      </c>
      <c r="T5014" s="137" t="str">
        <f>IF(SUM(T4983:T4996,T4998:T5011)=0," ",SUM(T4983:T4996,T4998:T5011))</f>
        <v xml:space="preserve"> </v>
      </c>
      <c r="U5014" s="137" t="str">
        <f>IF(SUM(U4983:U4996,U4998:U5011)=0," ",SUM(U4983:U4996,U4998:U5011))</f>
        <v xml:space="preserve"> </v>
      </c>
      <c r="V5014" s="137" t="str">
        <f>IF(SUM(V4983:V4996,V4998:V5011)=0," ",SUM(V4983:V4996,V4998:V5011))</f>
        <v xml:space="preserve"> </v>
      </c>
      <c r="W5014" s="146"/>
      <c r="X5014" s="164">
        <f>SUM(U4983:U4996,U4998:U5011)</f>
        <v>0</v>
      </c>
      <c r="Y5014" s="164">
        <f>SUM(V4983:V4996,V4998:V5011)</f>
        <v>0</v>
      </c>
    </row>
    <row r="5015" spans="1:25" x14ac:dyDescent="0.3">
      <c r="A5015" s="34"/>
      <c r="G5015" s="146"/>
      <c r="L5015" s="146"/>
      <c r="M5015" s="146"/>
      <c r="N5015" s="146"/>
      <c r="O5015" s="146"/>
      <c r="R5015" s="146"/>
      <c r="S5015" s="146"/>
      <c r="T5015" s="146"/>
      <c r="U5015" s="146"/>
      <c r="V5015" s="146"/>
      <c r="W5015" s="146"/>
      <c r="X5015" s="146"/>
      <c r="Y5015" s="146"/>
    </row>
    <row r="5016" spans="1:25" x14ac:dyDescent="0.3">
      <c r="A5016" s="186" t="s">
        <v>60</v>
      </c>
      <c r="B5016" s="187"/>
      <c r="C5016" s="187"/>
      <c r="D5016" s="187"/>
      <c r="E5016" s="187"/>
      <c r="F5016" s="187"/>
      <c r="G5016" s="187"/>
      <c r="H5016" s="187"/>
      <c r="I5016" s="187"/>
      <c r="J5016" s="187"/>
      <c r="K5016" s="187"/>
      <c r="L5016" s="187"/>
      <c r="M5016" s="187"/>
      <c r="N5016" s="187"/>
      <c r="O5016" s="187"/>
      <c r="P5016" s="187"/>
      <c r="Q5016" s="187"/>
      <c r="R5016" s="187"/>
      <c r="S5016" s="187"/>
      <c r="T5016" s="187"/>
      <c r="U5016" s="187"/>
      <c r="V5016" s="187"/>
      <c r="W5016" s="146"/>
      <c r="X5016" s="146"/>
      <c r="Y5016" s="146"/>
    </row>
    <row r="5017" spans="1:25" s="99" customFormat="1" ht="41.25" customHeight="1" x14ac:dyDescent="0.25">
      <c r="A5017" s="189" t="s">
        <v>38</v>
      </c>
      <c r="B5017" s="180"/>
      <c r="C5017" s="180"/>
      <c r="D5017" s="180"/>
      <c r="E5017" s="180"/>
      <c r="F5017" s="180"/>
      <c r="G5017" s="180"/>
      <c r="H5017" s="180"/>
      <c r="I5017" s="180"/>
      <c r="J5017" s="180"/>
      <c r="K5017" s="180"/>
      <c r="L5017" s="180"/>
      <c r="M5017" s="180"/>
      <c r="N5017" s="180"/>
      <c r="O5017" s="180"/>
      <c r="P5017" s="180"/>
      <c r="Q5017" s="180"/>
      <c r="R5017" s="180"/>
      <c r="S5017" s="180"/>
      <c r="T5017" s="180"/>
      <c r="U5017" s="180"/>
      <c r="V5017" s="176"/>
      <c r="W5017" s="146"/>
      <c r="X5017" s="146"/>
      <c r="Y5017" s="146"/>
    </row>
    <row r="5018" spans="1:25" s="100" customFormat="1" ht="35.25" customHeight="1" x14ac:dyDescent="0.25">
      <c r="A5018" s="179" t="s">
        <v>39</v>
      </c>
      <c r="B5018" s="180"/>
      <c r="C5018" s="180"/>
      <c r="D5018" s="180"/>
      <c r="E5018" s="180"/>
      <c r="F5018" s="180"/>
      <c r="G5018" s="180"/>
      <c r="H5018" s="180"/>
      <c r="I5018" s="180"/>
      <c r="J5018" s="180"/>
      <c r="K5018" s="180"/>
      <c r="L5018" s="180"/>
      <c r="M5018" s="180"/>
      <c r="N5018" s="180"/>
      <c r="O5018" s="180"/>
      <c r="P5018" s="180"/>
      <c r="Q5018" s="180"/>
      <c r="R5018" s="176"/>
      <c r="S5018" s="147"/>
      <c r="T5018" s="148"/>
      <c r="U5018" s="149" t="s">
        <v>40</v>
      </c>
      <c r="V5018" s="150">
        <f>V4980+1</f>
        <v>133</v>
      </c>
      <c r="W5018" s="146"/>
      <c r="X5018" s="146"/>
      <c r="Y5018" s="146"/>
    </row>
    <row r="5019" spans="1:25" s="99" customFormat="1" ht="81" customHeight="1" x14ac:dyDescent="0.25">
      <c r="A5019" s="110" t="s">
        <v>3</v>
      </c>
      <c r="B5019" s="188" t="s">
        <v>41</v>
      </c>
      <c r="C5019" s="176"/>
      <c r="D5019" s="111" t="s">
        <v>42</v>
      </c>
      <c r="E5019" s="110" t="s">
        <v>324</v>
      </c>
      <c r="F5019" s="111" t="s">
        <v>325</v>
      </c>
      <c r="G5019" s="151" t="s">
        <v>43</v>
      </c>
      <c r="H5019" s="110" t="s">
        <v>44</v>
      </c>
      <c r="I5019" s="110" t="s">
        <v>8</v>
      </c>
      <c r="J5019" s="110" t="s">
        <v>45</v>
      </c>
      <c r="K5019" s="110" t="s">
        <v>46</v>
      </c>
      <c r="L5019" s="152" t="s">
        <v>47</v>
      </c>
      <c r="M5019" s="153" t="s">
        <v>48</v>
      </c>
      <c r="N5019" s="154" t="s">
        <v>49</v>
      </c>
      <c r="O5019" s="154" t="s">
        <v>49</v>
      </c>
      <c r="P5019" s="112" t="s">
        <v>50</v>
      </c>
      <c r="Q5019" s="110" t="s">
        <v>51</v>
      </c>
      <c r="R5019" s="155" t="s">
        <v>52</v>
      </c>
      <c r="S5019" s="156" t="s">
        <v>53</v>
      </c>
      <c r="T5019" s="156" t="s">
        <v>54</v>
      </c>
      <c r="U5019" s="152" t="s">
        <v>54</v>
      </c>
      <c r="V5019" s="152" t="s">
        <v>55</v>
      </c>
      <c r="W5019" s="146"/>
      <c r="X5019" s="146"/>
      <c r="Y5019" s="146"/>
    </row>
    <row r="5020" spans="1:25" s="99" customFormat="1" ht="45" customHeight="1" x14ac:dyDescent="0.25">
      <c r="A5020" s="101"/>
      <c r="B5020" s="177" t="s">
        <v>56</v>
      </c>
      <c r="C5020" s="178"/>
      <c r="D5020" s="102"/>
      <c r="E5020" s="170"/>
      <c r="F5020" s="102"/>
      <c r="G5020" s="95"/>
      <c r="H5020" s="102"/>
      <c r="I5020" s="102"/>
      <c r="J5020" s="102"/>
      <c r="K5020" s="102"/>
      <c r="L5020" s="95"/>
      <c r="M5020" s="95"/>
      <c r="N5020" s="95"/>
      <c r="O5020" s="95"/>
      <c r="P5020" s="102"/>
      <c r="Q5020" s="102"/>
      <c r="R5020" s="190"/>
      <c r="S5020" s="184"/>
      <c r="T5020" s="95"/>
      <c r="U5020" s="95"/>
      <c r="V5020" s="95"/>
      <c r="W5020" s="146"/>
      <c r="X5020" s="146"/>
      <c r="Y5020" s="146"/>
    </row>
    <row r="5021" spans="1:25" s="99" customFormat="1" ht="54.75" customHeight="1" x14ac:dyDescent="0.25">
      <c r="A5021" s="96">
        <f>A5011+1</f>
        <v>3697</v>
      </c>
      <c r="B5021" s="181"/>
      <c r="C5021" s="182"/>
      <c r="D5021" s="113"/>
      <c r="E5021" s="115"/>
      <c r="F5021" s="174"/>
      <c r="G5021" s="114" t="str">
        <f t="shared" ref="G5021:G5034" si="1583">IF(AND(F5021&lt;&gt;"",V5021&lt;&gt;"",L5021&lt;&gt;0),V5021/L5021,"")</f>
        <v/>
      </c>
      <c r="H5021" s="115"/>
      <c r="I5021" s="115"/>
      <c r="J5021" s="115"/>
      <c r="K5021" s="115"/>
      <c r="L5021" s="133" t="str">
        <f t="shared" ref="L5021:L5034" si="1584">IF(AND(H5021&lt;&gt;0, J5021&lt;&gt;0, K5021&lt;&gt;0), H5021*J5021*K5021, "")</f>
        <v/>
      </c>
      <c r="M5021" s="116" t="str">
        <f>IF(L5021="", "", L5021/Veriler!$X$1)</f>
        <v/>
      </c>
      <c r="N5021" s="116" t="str">
        <f>IF(F5021&lt;&gt;"", "İthal Girdi", IF(Veriler!T5021="", "", IF(Veriler!S5021="H", "%0,5 üzerindedir", IF(Veriler!T5021&gt;0.1, "%10 sınırı aşılmıştır.", "Uygun"))))</f>
        <v>%0,5 üzerindedir</v>
      </c>
      <c r="O5021" s="116" t="str">
        <f t="shared" ref="O5021:O5034" si="1585">IF(M5021=""," ",N5021)</f>
        <v xml:space="preserve"> </v>
      </c>
      <c r="P5021" s="117"/>
      <c r="Q5021" s="118"/>
      <c r="R5021" s="119" t="str">
        <f t="shared" ref="R5021:R5034" si="1586">IFERROR(IF(AND(T5021&lt;&gt;"",L5021&lt;&gt;"",L5021&lt;&gt;0,T5021&lt;&gt;0),T5021/L5021,"")," ")</f>
        <v/>
      </c>
      <c r="S5021" s="133">
        <f>IFERROR(IF(M5021&lt;=0.005,IF(F5021="",L5021,0),IF(F5021&lt;&gt;"",0,IF(P5021="",0,IF(P5021="H",0,IF(Q5021&lt;Veriler!$G$2,L5021*Veriler!$G$2,L5021*Q5021)))))," ")</f>
        <v>0</v>
      </c>
      <c r="T5021" s="133">
        <f>IF(Veriler!T5021&lt;=0.1, S5021, IF(AND(Veriler!T5021&gt;0.1, F5021="", P5021="E"), IF(Q5021&gt;Veriler!$G$2, Q5021*S5021, IF(Q5021&lt;Veriler!$G$2, Veriler!$G$2*S5021, Q5021*S5021)), 0))</f>
        <v>0</v>
      </c>
      <c r="U5021" s="133" t="str">
        <f t="shared" ref="U5021:U5034" si="1587">IF(T5021=0," ",T5021)</f>
        <v xml:space="preserve"> </v>
      </c>
      <c r="V5021" s="134" t="str">
        <f>IFERROR(IF(O5021="%10 sınırı aşılmıştır.",L5021-T5021,IFERROR(IF(F5021="",IF(S5021=1,0,IF(L5021-S5021=0,"",L5021-S5021)),IF(Veriler!M5021="",L5021,IF(L5021*Veriler!M5021=0,"",L5021*Veriler!M5021))),L5021)),0)</f>
        <v/>
      </c>
      <c r="W5021" s="146"/>
      <c r="X5021" s="146"/>
      <c r="Y5021" s="146"/>
    </row>
    <row r="5022" spans="1:25" s="99" customFormat="1" ht="54.75" customHeight="1" x14ac:dyDescent="0.25">
      <c r="A5022" s="96">
        <f t="shared" ref="A5022:A5034" si="1588">A5021+1</f>
        <v>3698</v>
      </c>
      <c r="B5022" s="175"/>
      <c r="C5022" s="176"/>
      <c r="D5022" s="113"/>
      <c r="E5022" s="115"/>
      <c r="F5022" s="174"/>
      <c r="G5022" s="114" t="str">
        <f t="shared" si="1583"/>
        <v/>
      </c>
      <c r="H5022" s="115"/>
      <c r="I5022" s="115"/>
      <c r="J5022" s="115"/>
      <c r="K5022" s="115"/>
      <c r="L5022" s="133" t="str">
        <f t="shared" si="1584"/>
        <v/>
      </c>
      <c r="M5022" s="116" t="str">
        <f>IF(L5022="", "", L5022/Veriler!$X$1)</f>
        <v/>
      </c>
      <c r="N5022" s="116" t="str">
        <f>IF(F5022&lt;&gt;"", "İthal Girdi", IF(Veriler!T5022="", "", IF(Veriler!S5022="H", "%0,5 üzerindedir", IF(Veriler!T5022&gt;0.1, "%10 sınırı aşılmıştır.", "Uygun"))))</f>
        <v>%0,5 üzerindedir</v>
      </c>
      <c r="O5022" s="116" t="str">
        <f t="shared" si="1585"/>
        <v xml:space="preserve"> </v>
      </c>
      <c r="P5022" s="117"/>
      <c r="Q5022" s="118"/>
      <c r="R5022" s="119" t="str">
        <f t="shared" si="1586"/>
        <v/>
      </c>
      <c r="S5022" s="133">
        <f>IFERROR(IF(M5022&lt;=0.005,IF(F5022="",L5022,0),IF(F5022&lt;&gt;"",0,IF(P5022="",0,IF(P5022="H",0,IF(Q5022&lt;Veriler!$G$2,L5022*Veriler!$G$2,L5022*Q5022)))))," ")</f>
        <v>0</v>
      </c>
      <c r="T5022" s="133">
        <f>IF(Veriler!T5022&lt;=0.1, S5022, IF(AND(Veriler!T5022&gt;0.1, F5022="", P5022="E"), IF(Q5022&gt;Veriler!$G$2, Q5022*S5022, IF(Q5022&lt;Veriler!$G$2, Veriler!$G$2*S5022, Q5022*S5022)), 0))</f>
        <v>0</v>
      </c>
      <c r="U5022" s="133" t="str">
        <f t="shared" si="1587"/>
        <v xml:space="preserve"> </v>
      </c>
      <c r="V5022" s="134" t="str">
        <f>IFERROR(IF(O5022="%10 sınırı aşılmıştır.",L5022-T5022,IFERROR(IF(F5022="",IF(S5022=1,0,IF(L5022-S5022=0,"",L5022-S5022)),IF(Veriler!M5022="",L5022,IF(L5022*Veriler!M5022=0,"",L5022*Veriler!M5022))),L5022)),0)</f>
        <v/>
      </c>
      <c r="W5022" s="146"/>
      <c r="X5022" s="146"/>
      <c r="Y5022" s="146"/>
    </row>
    <row r="5023" spans="1:25" s="99" customFormat="1" ht="54.75" customHeight="1" x14ac:dyDescent="0.25">
      <c r="A5023" s="96">
        <f t="shared" si="1588"/>
        <v>3699</v>
      </c>
      <c r="B5023" s="175"/>
      <c r="C5023" s="176"/>
      <c r="D5023" s="113"/>
      <c r="E5023" s="115"/>
      <c r="F5023" s="174"/>
      <c r="G5023" s="114" t="str">
        <f t="shared" si="1583"/>
        <v/>
      </c>
      <c r="H5023" s="115"/>
      <c r="I5023" s="115"/>
      <c r="J5023" s="115"/>
      <c r="K5023" s="115"/>
      <c r="L5023" s="133" t="str">
        <f t="shared" si="1584"/>
        <v/>
      </c>
      <c r="M5023" s="116" t="str">
        <f>IF(L5023="", "", L5023/Veriler!$X$1)</f>
        <v/>
      </c>
      <c r="N5023" s="116" t="str">
        <f>IF(F5023&lt;&gt;"", "İthal Girdi", IF(Veriler!T5023="", "", IF(Veriler!S5023="H", "%0,5 üzerindedir", IF(Veriler!T5023&gt;0.1, "%10 sınırı aşılmıştır.", "Uygun"))))</f>
        <v>%0,5 üzerindedir</v>
      </c>
      <c r="O5023" s="116" t="str">
        <f t="shared" si="1585"/>
        <v xml:space="preserve"> </v>
      </c>
      <c r="P5023" s="117"/>
      <c r="Q5023" s="118"/>
      <c r="R5023" s="119" t="str">
        <f t="shared" si="1586"/>
        <v/>
      </c>
      <c r="S5023" s="133">
        <f>IFERROR(IF(M5023&lt;=0.005,IF(F5023="",L5023,0),IF(F5023&lt;&gt;"",0,IF(P5023="",0,IF(P5023="H",0,IF(Q5023&lt;Veriler!$G$2,L5023*Veriler!$G$2,L5023*Q5023)))))," ")</f>
        <v>0</v>
      </c>
      <c r="T5023" s="133">
        <f>IF(Veriler!T5023&lt;=0.1, S5023, IF(AND(Veriler!T5023&gt;0.1, F5023="", P5023="E"), IF(Q5023&gt;Veriler!$G$2, Q5023*S5023, IF(Q5023&lt;Veriler!$G$2, Veriler!$G$2*S5023, Q5023*S5023)), 0))</f>
        <v>0</v>
      </c>
      <c r="U5023" s="133" t="str">
        <f t="shared" si="1587"/>
        <v xml:space="preserve"> </v>
      </c>
      <c r="V5023" s="134" t="str">
        <f>IFERROR(IF(O5023="%10 sınırı aşılmıştır.",L5023-T5023,IFERROR(IF(F5023="",IF(S5023=1,0,IF(L5023-S5023=0,"",L5023-S5023)),IF(Veriler!M5023="",L5023,IF(L5023*Veriler!M5023=0,"",L5023*Veriler!M5023))),L5023)),0)</f>
        <v/>
      </c>
      <c r="W5023" s="146"/>
      <c r="X5023" s="146"/>
      <c r="Y5023" s="146"/>
    </row>
    <row r="5024" spans="1:25" s="99" customFormat="1" ht="54.75" customHeight="1" x14ac:dyDescent="0.25">
      <c r="A5024" s="96">
        <f t="shared" si="1588"/>
        <v>3700</v>
      </c>
      <c r="B5024" s="175"/>
      <c r="C5024" s="176"/>
      <c r="D5024" s="113"/>
      <c r="E5024" s="115"/>
      <c r="F5024" s="174"/>
      <c r="G5024" s="114" t="str">
        <f t="shared" si="1583"/>
        <v/>
      </c>
      <c r="H5024" s="115"/>
      <c r="I5024" s="115"/>
      <c r="J5024" s="115"/>
      <c r="K5024" s="115"/>
      <c r="L5024" s="133" t="str">
        <f t="shared" si="1584"/>
        <v/>
      </c>
      <c r="M5024" s="116" t="str">
        <f>IF(L5024="", "", L5024/Veriler!$X$1)</f>
        <v/>
      </c>
      <c r="N5024" s="116" t="str">
        <f>IF(F5024&lt;&gt;"", "İthal Girdi", IF(Veriler!T5024="", "", IF(Veriler!S5024="H", "%0,5 üzerindedir", IF(Veriler!T5024&gt;0.1, "%10 sınırı aşılmıştır.", "Uygun"))))</f>
        <v>%0,5 üzerindedir</v>
      </c>
      <c r="O5024" s="116" t="str">
        <f t="shared" si="1585"/>
        <v xml:space="preserve"> </v>
      </c>
      <c r="P5024" s="117"/>
      <c r="Q5024" s="118"/>
      <c r="R5024" s="119" t="str">
        <f t="shared" si="1586"/>
        <v/>
      </c>
      <c r="S5024" s="133">
        <f>IFERROR(IF(M5024&lt;=0.005,IF(F5024="",L5024,0),IF(F5024&lt;&gt;"",0,IF(P5024="",0,IF(P5024="H",0,IF(Q5024&lt;Veriler!$G$2,L5024*Veriler!$G$2,L5024*Q5024)))))," ")</f>
        <v>0</v>
      </c>
      <c r="T5024" s="133">
        <f>IF(Veriler!T5024&lt;=0.1, S5024, IF(AND(Veriler!T5024&gt;0.1, F5024="", P5024="E"), IF(Q5024&gt;Veriler!$G$2, Q5024*S5024, IF(Q5024&lt;Veriler!$G$2, Veriler!$G$2*S5024, Q5024*S5024)), 0))</f>
        <v>0</v>
      </c>
      <c r="U5024" s="133" t="str">
        <f t="shared" si="1587"/>
        <v xml:space="preserve"> </v>
      </c>
      <c r="V5024" s="134" t="str">
        <f>IFERROR(IF(O5024="%10 sınırı aşılmıştır.",L5024-T5024,IFERROR(IF(F5024="",IF(S5024=1,0,IF(L5024-S5024=0,"",L5024-S5024)),IF(Veriler!M5024="",L5024,IF(L5024*Veriler!M5024=0,"",L5024*Veriler!M5024))),L5024)),0)</f>
        <v/>
      </c>
      <c r="W5024" s="146"/>
      <c r="X5024" s="146"/>
      <c r="Y5024" s="146"/>
    </row>
    <row r="5025" spans="1:25" s="99" customFormat="1" ht="54.75" customHeight="1" x14ac:dyDescent="0.25">
      <c r="A5025" s="96">
        <f t="shared" si="1588"/>
        <v>3701</v>
      </c>
      <c r="B5025" s="175"/>
      <c r="C5025" s="176"/>
      <c r="D5025" s="113"/>
      <c r="E5025" s="115"/>
      <c r="F5025" s="174"/>
      <c r="G5025" s="114" t="str">
        <f t="shared" si="1583"/>
        <v/>
      </c>
      <c r="H5025" s="115"/>
      <c r="I5025" s="115"/>
      <c r="J5025" s="115"/>
      <c r="K5025" s="115"/>
      <c r="L5025" s="133" t="str">
        <f t="shared" si="1584"/>
        <v/>
      </c>
      <c r="M5025" s="116" t="str">
        <f>IF(L5025="", "", L5025/Veriler!$X$1)</f>
        <v/>
      </c>
      <c r="N5025" s="116" t="str">
        <f>IF(F5025&lt;&gt;"", "İthal Girdi", IF(Veriler!T5025="", "", IF(Veriler!S5025="H", "%0,5 üzerindedir", IF(Veriler!T5025&gt;0.1, "%10 sınırı aşılmıştır.", "Uygun"))))</f>
        <v>%0,5 üzerindedir</v>
      </c>
      <c r="O5025" s="116" t="str">
        <f t="shared" si="1585"/>
        <v xml:space="preserve"> </v>
      </c>
      <c r="P5025" s="117"/>
      <c r="Q5025" s="118"/>
      <c r="R5025" s="119" t="str">
        <f t="shared" si="1586"/>
        <v/>
      </c>
      <c r="S5025" s="133">
        <f>IFERROR(IF(M5025&lt;=0.005,IF(F5025="",L5025,0),IF(F5025&lt;&gt;"",0,IF(P5025="",0,IF(P5025="H",0,IF(Q5025&lt;Veriler!$G$2,L5025*Veriler!$G$2,L5025*Q5025)))))," ")</f>
        <v>0</v>
      </c>
      <c r="T5025" s="133">
        <f>IF(Veriler!T5025&lt;=0.1, S5025, IF(AND(Veriler!T5025&gt;0.1, F5025="", P5025="E"), IF(Q5025&gt;Veriler!$G$2, Q5025*S5025, IF(Q5025&lt;Veriler!$G$2, Veriler!$G$2*S5025, Q5025*S5025)), 0))</f>
        <v>0</v>
      </c>
      <c r="U5025" s="133" t="str">
        <f t="shared" si="1587"/>
        <v xml:space="preserve"> </v>
      </c>
      <c r="V5025" s="134" t="str">
        <f>IFERROR(IF(O5025="%10 sınırı aşılmıştır.",L5025-T5025,IFERROR(IF(F5025="",IF(S5025=1,0,IF(L5025-S5025=0,"",L5025-S5025)),IF(Veriler!M5025="",L5025,IF(L5025*Veriler!M5025=0,"",L5025*Veriler!M5025))),L5025)),0)</f>
        <v/>
      </c>
      <c r="W5025" s="146"/>
      <c r="X5025" s="146"/>
      <c r="Y5025" s="146"/>
    </row>
    <row r="5026" spans="1:25" s="99" customFormat="1" ht="54.75" customHeight="1" x14ac:dyDescent="0.25">
      <c r="A5026" s="96">
        <f t="shared" si="1588"/>
        <v>3702</v>
      </c>
      <c r="B5026" s="175"/>
      <c r="C5026" s="176"/>
      <c r="D5026" s="113"/>
      <c r="E5026" s="115"/>
      <c r="F5026" s="174"/>
      <c r="G5026" s="114" t="str">
        <f t="shared" si="1583"/>
        <v/>
      </c>
      <c r="H5026" s="115"/>
      <c r="I5026" s="115"/>
      <c r="J5026" s="115"/>
      <c r="K5026" s="115"/>
      <c r="L5026" s="133" t="str">
        <f t="shared" si="1584"/>
        <v/>
      </c>
      <c r="M5026" s="116" t="str">
        <f>IF(L5026="", "", L5026/Veriler!$X$1)</f>
        <v/>
      </c>
      <c r="N5026" s="116" t="str">
        <f>IF(F5026&lt;&gt;"", "İthal Girdi", IF(Veriler!T5026="", "", IF(Veriler!S5026="H", "%0,5 üzerindedir", IF(Veriler!T5026&gt;0.1, "%10 sınırı aşılmıştır.", "Uygun"))))</f>
        <v>%0,5 üzerindedir</v>
      </c>
      <c r="O5026" s="116" t="str">
        <f t="shared" si="1585"/>
        <v xml:space="preserve"> </v>
      </c>
      <c r="P5026" s="117"/>
      <c r="Q5026" s="118"/>
      <c r="R5026" s="119" t="str">
        <f t="shared" si="1586"/>
        <v/>
      </c>
      <c r="S5026" s="133">
        <f>IFERROR(IF(M5026&lt;=0.005,IF(F5026="",L5026,0),IF(F5026&lt;&gt;"",0,IF(P5026="",0,IF(P5026="H",0,IF(Q5026&lt;Veriler!$G$2,L5026*Veriler!$G$2,L5026*Q5026)))))," ")</f>
        <v>0</v>
      </c>
      <c r="T5026" s="133">
        <f>IF(Veriler!T5026&lt;=0.1, S5026, IF(AND(Veriler!T5026&gt;0.1, F5026="", P5026="E"), IF(Q5026&gt;Veriler!$G$2, Q5026*S5026, IF(Q5026&lt;Veriler!$G$2, Veriler!$G$2*S5026, Q5026*S5026)), 0))</f>
        <v>0</v>
      </c>
      <c r="U5026" s="133" t="str">
        <f t="shared" si="1587"/>
        <v xml:space="preserve"> </v>
      </c>
      <c r="V5026" s="134" t="str">
        <f>IFERROR(IF(O5026="%10 sınırı aşılmıştır.",L5026-T5026,IFERROR(IF(F5026="",IF(S5026=1,0,IF(L5026-S5026=0,"",L5026-S5026)),IF(Veriler!M5026="",L5026,IF(L5026*Veriler!M5026=0,"",L5026*Veriler!M5026))),L5026)),0)</f>
        <v/>
      </c>
      <c r="W5026" s="146"/>
      <c r="X5026" s="146"/>
      <c r="Y5026" s="146"/>
    </row>
    <row r="5027" spans="1:25" s="99" customFormat="1" ht="54.75" customHeight="1" x14ac:dyDescent="0.25">
      <c r="A5027" s="96">
        <f t="shared" si="1588"/>
        <v>3703</v>
      </c>
      <c r="B5027" s="175"/>
      <c r="C5027" s="176"/>
      <c r="D5027" s="113"/>
      <c r="E5027" s="115"/>
      <c r="F5027" s="174"/>
      <c r="G5027" s="114" t="str">
        <f t="shared" si="1583"/>
        <v/>
      </c>
      <c r="H5027" s="115"/>
      <c r="I5027" s="115"/>
      <c r="J5027" s="115"/>
      <c r="K5027" s="115"/>
      <c r="L5027" s="133" t="str">
        <f t="shared" si="1584"/>
        <v/>
      </c>
      <c r="M5027" s="116" t="str">
        <f>IF(L5027="", "", L5027/Veriler!$X$1)</f>
        <v/>
      </c>
      <c r="N5027" s="116" t="str">
        <f>IF(F5027&lt;&gt;"", "İthal Girdi", IF(Veriler!T5027="", "", IF(Veriler!S5027="H", "%0,5 üzerindedir", IF(Veriler!T5027&gt;0.1, "%10 sınırı aşılmıştır.", "Uygun"))))</f>
        <v>%0,5 üzerindedir</v>
      </c>
      <c r="O5027" s="116" t="str">
        <f t="shared" si="1585"/>
        <v xml:space="preserve"> </v>
      </c>
      <c r="P5027" s="117"/>
      <c r="Q5027" s="118"/>
      <c r="R5027" s="119" t="str">
        <f t="shared" si="1586"/>
        <v/>
      </c>
      <c r="S5027" s="133">
        <f>IFERROR(IF(M5027&lt;=0.005,IF(F5027="",L5027,0),IF(F5027&lt;&gt;"",0,IF(P5027="",0,IF(P5027="H",0,IF(Q5027&lt;Veriler!$G$2,L5027*Veriler!$G$2,L5027*Q5027)))))," ")</f>
        <v>0</v>
      </c>
      <c r="T5027" s="133">
        <f>IF(Veriler!T5027&lt;=0.1, S5027, IF(AND(Veriler!T5027&gt;0.1, F5027="", P5027="E"), IF(Q5027&gt;Veriler!$G$2, Q5027*S5027, IF(Q5027&lt;Veriler!$G$2, Veriler!$G$2*S5027, Q5027*S5027)), 0))</f>
        <v>0</v>
      </c>
      <c r="U5027" s="133" t="str">
        <f t="shared" si="1587"/>
        <v xml:space="preserve"> </v>
      </c>
      <c r="V5027" s="134" t="str">
        <f>IFERROR(IF(O5027="%10 sınırı aşılmıştır.",L5027-T5027,IFERROR(IF(F5027="",IF(S5027=1,0,IF(L5027-S5027=0,"",L5027-S5027)),IF(Veriler!M5027="",L5027,IF(L5027*Veriler!M5027=0,"",L5027*Veriler!M5027))),L5027)),0)</f>
        <v/>
      </c>
      <c r="W5027" s="146"/>
      <c r="X5027" s="146"/>
      <c r="Y5027" s="146"/>
    </row>
    <row r="5028" spans="1:25" s="99" customFormat="1" ht="54.75" customHeight="1" x14ac:dyDescent="0.25">
      <c r="A5028" s="96">
        <f t="shared" si="1588"/>
        <v>3704</v>
      </c>
      <c r="B5028" s="175"/>
      <c r="C5028" s="176"/>
      <c r="D5028" s="113"/>
      <c r="E5028" s="115"/>
      <c r="F5028" s="174"/>
      <c r="G5028" s="114" t="str">
        <f t="shared" si="1583"/>
        <v/>
      </c>
      <c r="H5028" s="115"/>
      <c r="I5028" s="115"/>
      <c r="J5028" s="115"/>
      <c r="K5028" s="115"/>
      <c r="L5028" s="133" t="str">
        <f t="shared" si="1584"/>
        <v/>
      </c>
      <c r="M5028" s="116" t="str">
        <f>IF(L5028="", "", L5028/Veriler!$X$1)</f>
        <v/>
      </c>
      <c r="N5028" s="116" t="str">
        <f>IF(F5028&lt;&gt;"", "İthal Girdi", IF(Veriler!T5028="", "", IF(Veriler!S5028="H", "%0,5 üzerindedir", IF(Veriler!T5028&gt;0.1, "%10 sınırı aşılmıştır.", "Uygun"))))</f>
        <v>%0,5 üzerindedir</v>
      </c>
      <c r="O5028" s="116" t="str">
        <f t="shared" si="1585"/>
        <v xml:space="preserve"> </v>
      </c>
      <c r="P5028" s="117"/>
      <c r="Q5028" s="118"/>
      <c r="R5028" s="119" t="str">
        <f t="shared" si="1586"/>
        <v/>
      </c>
      <c r="S5028" s="133">
        <f>IFERROR(IF(M5028&lt;=0.005,IF(F5028="",L5028,0),IF(F5028&lt;&gt;"",0,IF(P5028="",0,IF(P5028="H",0,IF(Q5028&lt;Veriler!$G$2,L5028*Veriler!$G$2,L5028*Q5028)))))," ")</f>
        <v>0</v>
      </c>
      <c r="T5028" s="133">
        <f>IF(Veriler!T5028&lt;=0.1, S5028, IF(AND(Veriler!T5028&gt;0.1, F5028="", P5028="E"), IF(Q5028&gt;Veriler!$G$2, Q5028*S5028, IF(Q5028&lt;Veriler!$G$2, Veriler!$G$2*S5028, Q5028*S5028)), 0))</f>
        <v>0</v>
      </c>
      <c r="U5028" s="133" t="str">
        <f t="shared" si="1587"/>
        <v xml:space="preserve"> </v>
      </c>
      <c r="V5028" s="134" t="str">
        <f>IFERROR(IF(O5028="%10 sınırı aşılmıştır.",L5028-T5028,IFERROR(IF(F5028="",IF(S5028=1,0,IF(L5028-S5028=0,"",L5028-S5028)),IF(Veriler!M5028="",L5028,IF(L5028*Veriler!M5028=0,"",L5028*Veriler!M5028))),L5028)),0)</f>
        <v/>
      </c>
      <c r="W5028" s="146"/>
      <c r="X5028" s="146"/>
      <c r="Y5028" s="146"/>
    </row>
    <row r="5029" spans="1:25" s="99" customFormat="1" ht="54.75" customHeight="1" x14ac:dyDescent="0.25">
      <c r="A5029" s="96">
        <f t="shared" si="1588"/>
        <v>3705</v>
      </c>
      <c r="B5029" s="175"/>
      <c r="C5029" s="176"/>
      <c r="D5029" s="113"/>
      <c r="E5029" s="115"/>
      <c r="F5029" s="174"/>
      <c r="G5029" s="114" t="str">
        <f t="shared" si="1583"/>
        <v/>
      </c>
      <c r="H5029" s="115"/>
      <c r="I5029" s="115"/>
      <c r="J5029" s="115"/>
      <c r="K5029" s="115"/>
      <c r="L5029" s="133" t="str">
        <f t="shared" si="1584"/>
        <v/>
      </c>
      <c r="M5029" s="116" t="str">
        <f>IF(L5029="", "", L5029/Veriler!$X$1)</f>
        <v/>
      </c>
      <c r="N5029" s="116" t="str">
        <f>IF(F5029&lt;&gt;"", "İthal Girdi", IF(Veriler!T5029="", "", IF(Veriler!S5029="H", "%0,5 üzerindedir", IF(Veriler!T5029&gt;0.1, "%10 sınırı aşılmıştır.", "Uygun"))))</f>
        <v>%0,5 üzerindedir</v>
      </c>
      <c r="O5029" s="116" t="str">
        <f t="shared" si="1585"/>
        <v xml:space="preserve"> </v>
      </c>
      <c r="P5029" s="117"/>
      <c r="Q5029" s="118"/>
      <c r="R5029" s="119" t="str">
        <f t="shared" si="1586"/>
        <v/>
      </c>
      <c r="S5029" s="133">
        <f>IFERROR(IF(M5029&lt;=0.005,IF(F5029="",L5029,0),IF(F5029&lt;&gt;"",0,IF(P5029="",0,IF(P5029="H",0,IF(Q5029&lt;Veriler!$G$2,L5029*Veriler!$G$2,L5029*Q5029)))))," ")</f>
        <v>0</v>
      </c>
      <c r="T5029" s="133">
        <f>IF(Veriler!T5029&lt;=0.1, S5029, IF(AND(Veriler!T5029&gt;0.1, F5029="", P5029="E"), IF(Q5029&gt;Veriler!$G$2, Q5029*S5029, IF(Q5029&lt;Veriler!$G$2, Veriler!$G$2*S5029, Q5029*S5029)), 0))</f>
        <v>0</v>
      </c>
      <c r="U5029" s="133" t="str">
        <f t="shared" si="1587"/>
        <v xml:space="preserve"> </v>
      </c>
      <c r="V5029" s="134" t="str">
        <f>IFERROR(IF(O5029="%10 sınırı aşılmıştır.",L5029-T5029,IFERROR(IF(F5029="",IF(S5029=1,0,IF(L5029-S5029=0,"",L5029-S5029)),IF(Veriler!M5029="",L5029,IF(L5029*Veriler!M5029=0,"",L5029*Veriler!M5029))),L5029)),0)</f>
        <v/>
      </c>
      <c r="W5029" s="146"/>
      <c r="X5029" s="146"/>
      <c r="Y5029" s="146"/>
    </row>
    <row r="5030" spans="1:25" s="99" customFormat="1" ht="54.75" customHeight="1" x14ac:dyDescent="0.25">
      <c r="A5030" s="96">
        <f t="shared" si="1588"/>
        <v>3706</v>
      </c>
      <c r="B5030" s="175"/>
      <c r="C5030" s="176"/>
      <c r="D5030" s="113"/>
      <c r="E5030" s="115"/>
      <c r="F5030" s="174"/>
      <c r="G5030" s="114" t="str">
        <f t="shared" si="1583"/>
        <v/>
      </c>
      <c r="H5030" s="115"/>
      <c r="I5030" s="115"/>
      <c r="J5030" s="115"/>
      <c r="K5030" s="115"/>
      <c r="L5030" s="133" t="str">
        <f t="shared" si="1584"/>
        <v/>
      </c>
      <c r="M5030" s="116" t="str">
        <f>IF(L5030="", "", L5030/Veriler!$X$1)</f>
        <v/>
      </c>
      <c r="N5030" s="116" t="str">
        <f>IF(F5030&lt;&gt;"", "İthal Girdi", IF(Veriler!T5030="", "", IF(Veriler!S5030="H", "%0,5 üzerindedir", IF(Veriler!T5030&gt;0.1, "%10 sınırı aşılmıştır.", "Uygun"))))</f>
        <v>%0,5 üzerindedir</v>
      </c>
      <c r="O5030" s="116" t="str">
        <f t="shared" si="1585"/>
        <v xml:space="preserve"> </v>
      </c>
      <c r="P5030" s="117"/>
      <c r="Q5030" s="118"/>
      <c r="R5030" s="119" t="str">
        <f t="shared" si="1586"/>
        <v/>
      </c>
      <c r="S5030" s="133">
        <f>IFERROR(IF(M5030&lt;=0.005,IF(F5030="",L5030,0),IF(F5030&lt;&gt;"",0,IF(P5030="",0,IF(P5030="H",0,IF(Q5030&lt;Veriler!$G$2,L5030*Veriler!$G$2,L5030*Q5030)))))," ")</f>
        <v>0</v>
      </c>
      <c r="T5030" s="133">
        <f>IF(Veriler!T5030&lt;=0.1, S5030, IF(AND(Veriler!T5030&gt;0.1, F5030="", P5030="E"), IF(Q5030&gt;Veriler!$G$2, Q5030*S5030, IF(Q5030&lt;Veriler!$G$2, Veriler!$G$2*S5030, Q5030*S5030)), 0))</f>
        <v>0</v>
      </c>
      <c r="U5030" s="133" t="str">
        <f t="shared" si="1587"/>
        <v xml:space="preserve"> </v>
      </c>
      <c r="V5030" s="134" t="str">
        <f>IFERROR(IF(O5030="%10 sınırı aşılmıştır.",L5030-T5030,IFERROR(IF(F5030="",IF(S5030=1,0,IF(L5030-S5030=0,"",L5030-S5030)),IF(Veriler!M5030="",L5030,IF(L5030*Veriler!M5030=0,"",L5030*Veriler!M5030))),L5030)),0)</f>
        <v/>
      </c>
      <c r="W5030" s="146"/>
      <c r="X5030" s="146"/>
      <c r="Y5030" s="146"/>
    </row>
    <row r="5031" spans="1:25" s="99" customFormat="1" ht="54.75" customHeight="1" x14ac:dyDescent="0.25">
      <c r="A5031" s="96">
        <f t="shared" si="1588"/>
        <v>3707</v>
      </c>
      <c r="B5031" s="175"/>
      <c r="C5031" s="176"/>
      <c r="D5031" s="113"/>
      <c r="E5031" s="115"/>
      <c r="F5031" s="174"/>
      <c r="G5031" s="114" t="str">
        <f t="shared" si="1583"/>
        <v/>
      </c>
      <c r="H5031" s="115"/>
      <c r="I5031" s="115"/>
      <c r="J5031" s="115"/>
      <c r="K5031" s="115"/>
      <c r="L5031" s="133" t="str">
        <f t="shared" si="1584"/>
        <v/>
      </c>
      <c r="M5031" s="116" t="str">
        <f>IF(L5031="", "", L5031/Veriler!$X$1)</f>
        <v/>
      </c>
      <c r="N5031" s="116" t="str">
        <f>IF(F5031&lt;&gt;"", "İthal Girdi", IF(Veriler!T5031="", "", IF(Veriler!S5031="H", "%0,5 üzerindedir", IF(Veriler!T5031&gt;0.1, "%10 sınırı aşılmıştır.", "Uygun"))))</f>
        <v>%0,5 üzerindedir</v>
      </c>
      <c r="O5031" s="116" t="str">
        <f t="shared" si="1585"/>
        <v xml:space="preserve"> </v>
      </c>
      <c r="P5031" s="117"/>
      <c r="Q5031" s="118"/>
      <c r="R5031" s="119" t="str">
        <f t="shared" si="1586"/>
        <v/>
      </c>
      <c r="S5031" s="133">
        <f>IFERROR(IF(M5031&lt;=0.005,IF(F5031="",L5031,0),IF(F5031&lt;&gt;"",0,IF(P5031="",0,IF(P5031="H",0,IF(Q5031&lt;Veriler!$G$2,L5031*Veriler!$G$2,L5031*Q5031)))))," ")</f>
        <v>0</v>
      </c>
      <c r="T5031" s="133">
        <f>IF(Veriler!T5031&lt;=0.1, S5031, IF(AND(Veriler!T5031&gt;0.1, F5031="", P5031="E"), IF(Q5031&gt;Veriler!$G$2, Q5031*S5031, IF(Q5031&lt;Veriler!$G$2, Veriler!$G$2*S5031, Q5031*S5031)), 0))</f>
        <v>0</v>
      </c>
      <c r="U5031" s="133" t="str">
        <f t="shared" si="1587"/>
        <v xml:space="preserve"> </v>
      </c>
      <c r="V5031" s="134" t="str">
        <f>IFERROR(IF(O5031="%10 sınırı aşılmıştır.",L5031-T5031,IFERROR(IF(F5031="",IF(S5031=1,0,IF(L5031-S5031=0,"",L5031-S5031)),IF(Veriler!M5031="",L5031,IF(L5031*Veriler!M5031=0,"",L5031*Veriler!M5031))),L5031)),0)</f>
        <v/>
      </c>
      <c r="W5031" s="146"/>
      <c r="X5031" s="146"/>
      <c r="Y5031" s="146"/>
    </row>
    <row r="5032" spans="1:25" s="99" customFormat="1" ht="54.75" customHeight="1" x14ac:dyDescent="0.25">
      <c r="A5032" s="96">
        <f t="shared" si="1588"/>
        <v>3708</v>
      </c>
      <c r="B5032" s="175"/>
      <c r="C5032" s="176"/>
      <c r="D5032" s="113"/>
      <c r="E5032" s="115"/>
      <c r="F5032" s="174"/>
      <c r="G5032" s="114" t="str">
        <f t="shared" si="1583"/>
        <v/>
      </c>
      <c r="H5032" s="115"/>
      <c r="I5032" s="115"/>
      <c r="J5032" s="115"/>
      <c r="K5032" s="115"/>
      <c r="L5032" s="133" t="str">
        <f t="shared" si="1584"/>
        <v/>
      </c>
      <c r="M5032" s="116" t="str">
        <f>IF(L5032="", "", L5032/Veriler!$X$1)</f>
        <v/>
      </c>
      <c r="N5032" s="116" t="str">
        <f>IF(F5032&lt;&gt;"", "İthal Girdi", IF(Veriler!T5032="", "", IF(Veriler!S5032="H", "%0,5 üzerindedir", IF(Veriler!T5032&gt;0.1, "%10 sınırı aşılmıştır.", "Uygun"))))</f>
        <v>%0,5 üzerindedir</v>
      </c>
      <c r="O5032" s="116" t="str">
        <f t="shared" si="1585"/>
        <v xml:space="preserve"> </v>
      </c>
      <c r="P5032" s="117"/>
      <c r="Q5032" s="118"/>
      <c r="R5032" s="119" t="str">
        <f t="shared" si="1586"/>
        <v/>
      </c>
      <c r="S5032" s="133">
        <f>IFERROR(IF(M5032&lt;=0.005,IF(F5032="",L5032,0),IF(F5032&lt;&gt;"",0,IF(P5032="",0,IF(P5032="H",0,IF(Q5032&lt;Veriler!$G$2,L5032*Veriler!$G$2,L5032*Q5032)))))," ")</f>
        <v>0</v>
      </c>
      <c r="T5032" s="133">
        <f>IF(Veriler!T5032&lt;=0.1, S5032, IF(AND(Veriler!T5032&gt;0.1, F5032="", P5032="E"), IF(Q5032&gt;Veriler!$G$2, Q5032*S5032, IF(Q5032&lt;Veriler!$G$2, Veriler!$G$2*S5032, Q5032*S5032)), 0))</f>
        <v>0</v>
      </c>
      <c r="U5032" s="133" t="str">
        <f t="shared" si="1587"/>
        <v xml:space="preserve"> </v>
      </c>
      <c r="V5032" s="134" t="str">
        <f>IFERROR(IF(O5032="%10 sınırı aşılmıştır.",L5032-T5032,IFERROR(IF(F5032="",IF(S5032=1,0,IF(L5032-S5032=0,"",L5032-S5032)),IF(Veriler!M5032="",L5032,IF(L5032*Veriler!M5032=0,"",L5032*Veriler!M5032))),L5032)),0)</f>
        <v/>
      </c>
      <c r="W5032" s="146"/>
      <c r="X5032" s="146"/>
      <c r="Y5032" s="146"/>
    </row>
    <row r="5033" spans="1:25" s="99" customFormat="1" ht="54.75" customHeight="1" x14ac:dyDescent="0.25">
      <c r="A5033" s="96">
        <f t="shared" si="1588"/>
        <v>3709</v>
      </c>
      <c r="B5033" s="175"/>
      <c r="C5033" s="176"/>
      <c r="D5033" s="113"/>
      <c r="E5033" s="115"/>
      <c r="F5033" s="174"/>
      <c r="G5033" s="114" t="str">
        <f t="shared" si="1583"/>
        <v/>
      </c>
      <c r="H5033" s="115"/>
      <c r="I5033" s="115"/>
      <c r="J5033" s="115"/>
      <c r="K5033" s="115"/>
      <c r="L5033" s="133" t="str">
        <f t="shared" si="1584"/>
        <v/>
      </c>
      <c r="M5033" s="116" t="str">
        <f>IF(L5033="", "", L5033/Veriler!$X$1)</f>
        <v/>
      </c>
      <c r="N5033" s="116" t="str">
        <f>IF(F5033&lt;&gt;"", "İthal Girdi", IF(Veriler!T5033="", "", IF(Veriler!S5033="H", "%0,5 üzerindedir", IF(Veriler!T5033&gt;0.1, "%10 sınırı aşılmıştır.", "Uygun"))))</f>
        <v>%0,5 üzerindedir</v>
      </c>
      <c r="O5033" s="116" t="str">
        <f t="shared" si="1585"/>
        <v xml:space="preserve"> </v>
      </c>
      <c r="P5033" s="117"/>
      <c r="Q5033" s="118"/>
      <c r="R5033" s="119" t="str">
        <f t="shared" si="1586"/>
        <v/>
      </c>
      <c r="S5033" s="133">
        <f>IFERROR(IF(M5033&lt;=0.005,IF(F5033="",L5033,0),IF(F5033&lt;&gt;"",0,IF(P5033="",0,IF(P5033="H",0,IF(Q5033&lt;Veriler!$G$2,L5033*Veriler!$G$2,L5033*Q5033)))))," ")</f>
        <v>0</v>
      </c>
      <c r="T5033" s="133">
        <f>IF(Veriler!T5033&lt;=0.1, S5033, IF(AND(Veriler!T5033&gt;0.1, F5033="", P5033="E"), IF(Q5033&gt;Veriler!$G$2, Q5033*S5033, IF(Q5033&lt;Veriler!$G$2, Veriler!$G$2*S5033, Q5033*S5033)), 0))</f>
        <v>0</v>
      </c>
      <c r="U5033" s="133" t="str">
        <f t="shared" si="1587"/>
        <v xml:space="preserve"> </v>
      </c>
      <c r="V5033" s="134" t="str">
        <f>IFERROR(IF(O5033="%10 sınırı aşılmıştır.",L5033-T5033,IFERROR(IF(F5033="",IF(S5033=1,0,IF(L5033-S5033=0,"",L5033-S5033)),IF(Veriler!M5033="",L5033,IF(L5033*Veriler!M5033=0,"",L5033*Veriler!M5033))),L5033)),0)</f>
        <v/>
      </c>
      <c r="W5033" s="146"/>
      <c r="X5033" s="146"/>
      <c r="Y5033" s="146"/>
    </row>
    <row r="5034" spans="1:25" s="99" customFormat="1" ht="54.75" customHeight="1" x14ac:dyDescent="0.25">
      <c r="A5034" s="96">
        <f t="shared" si="1588"/>
        <v>3710</v>
      </c>
      <c r="B5034" s="175"/>
      <c r="C5034" s="176"/>
      <c r="D5034" s="113"/>
      <c r="E5034" s="115"/>
      <c r="F5034" s="174"/>
      <c r="G5034" s="114" t="str">
        <f t="shared" si="1583"/>
        <v/>
      </c>
      <c r="H5034" s="115"/>
      <c r="I5034" s="115"/>
      <c r="J5034" s="115"/>
      <c r="K5034" s="115"/>
      <c r="L5034" s="133" t="str">
        <f t="shared" si="1584"/>
        <v/>
      </c>
      <c r="M5034" s="116" t="str">
        <f>IF(L5034="", "", L5034/Veriler!$X$1)</f>
        <v/>
      </c>
      <c r="N5034" s="116" t="str">
        <f>IF(F5034&lt;&gt;"", "İthal Girdi", IF(Veriler!T5034="", "", IF(Veriler!S5034="H", "%0,5 üzerindedir", IF(Veriler!T5034&gt;0.1, "%10 sınırı aşılmıştır.", "Uygun"))))</f>
        <v>%0,5 üzerindedir</v>
      </c>
      <c r="O5034" s="116" t="str">
        <f t="shared" si="1585"/>
        <v xml:space="preserve"> </v>
      </c>
      <c r="P5034" s="117"/>
      <c r="Q5034" s="118"/>
      <c r="R5034" s="119" t="str">
        <f t="shared" si="1586"/>
        <v/>
      </c>
      <c r="S5034" s="133">
        <f>IFERROR(IF(M5034&lt;=0.005,IF(F5034="",L5034,0),IF(F5034&lt;&gt;"",0,IF(P5034="",0,IF(P5034="H",0,IF(Q5034&lt;Veriler!$G$2,L5034*Veriler!$G$2,L5034*Q5034)))))," ")</f>
        <v>0</v>
      </c>
      <c r="T5034" s="133">
        <f>IF(Veriler!T5034&lt;=0.1, S5034, IF(AND(Veriler!T5034&gt;0.1, F5034="", P5034="E"), IF(Q5034&gt;Veriler!$G$2, Q5034*S5034, IF(Q5034&lt;Veriler!$G$2, Veriler!$G$2*S5034, Q5034*S5034)), 0))</f>
        <v>0</v>
      </c>
      <c r="U5034" s="133" t="str">
        <f t="shared" si="1587"/>
        <v xml:space="preserve"> </v>
      </c>
      <c r="V5034" s="134" t="str">
        <f>IFERROR(IF(O5034="%10 sınırı aşılmıştır.",L5034-T5034,IFERROR(IF(F5034="",IF(S5034=1,0,IF(L5034-S5034=0,"",L5034-S5034)),IF(Veriler!M5034="",L5034,IF(L5034*Veriler!M5034=0,"",L5034*Veriler!M5034))),L5034)),0)</f>
        <v/>
      </c>
      <c r="W5034" s="146"/>
      <c r="X5034" s="146"/>
      <c r="Y5034" s="146"/>
    </row>
    <row r="5035" spans="1:25" s="99" customFormat="1" ht="36" hidden="1" customHeight="1" x14ac:dyDescent="0.25">
      <c r="A5035" s="101"/>
      <c r="B5035" s="191" t="s">
        <v>16</v>
      </c>
      <c r="C5035" s="176"/>
      <c r="D5035" s="120"/>
      <c r="E5035" s="171"/>
      <c r="F5035" s="172"/>
      <c r="G5035" s="121"/>
      <c r="H5035" s="115"/>
      <c r="I5035" s="115"/>
      <c r="J5035" s="115"/>
      <c r="K5035" s="115"/>
      <c r="L5035" s="121"/>
      <c r="M5035" s="121"/>
      <c r="N5035" s="121"/>
      <c r="O5035" s="121"/>
      <c r="P5035" s="120"/>
      <c r="Q5035" s="120"/>
      <c r="R5035" s="183"/>
      <c r="S5035" s="184"/>
      <c r="T5035" s="121"/>
      <c r="U5035" s="121"/>
      <c r="V5035" s="121"/>
      <c r="W5035" s="146"/>
      <c r="X5035" s="146"/>
      <c r="Y5035" s="146"/>
    </row>
    <row r="5036" spans="1:25" s="99" customFormat="1" ht="54.75" customHeight="1" x14ac:dyDescent="0.25">
      <c r="A5036" s="96">
        <f>A5034+1</f>
        <v>3711</v>
      </c>
      <c r="B5036" s="175"/>
      <c r="C5036" s="176"/>
      <c r="D5036" s="113"/>
      <c r="E5036" s="115"/>
      <c r="F5036" s="174"/>
      <c r="G5036" s="114" t="str">
        <f t="shared" ref="G5036:G5049" si="1589">IF(AND(F5036&lt;&gt;"",V5036&lt;&gt;"",L5036&lt;&gt;0),V5036/L5036,"")</f>
        <v/>
      </c>
      <c r="H5036" s="115"/>
      <c r="I5036" s="115"/>
      <c r="J5036" s="115"/>
      <c r="K5036" s="115"/>
      <c r="L5036" s="133" t="str">
        <f t="shared" ref="L5036:L5049" si="1590">IF(AND(H5036&lt;&gt;0, J5036&lt;&gt;0, K5036&lt;&gt;0), H5036*J5036*K5036, "")</f>
        <v/>
      </c>
      <c r="M5036" s="116" t="str">
        <f>IF(L5036="", "", L5036/Veriler!$X$1)</f>
        <v/>
      </c>
      <c r="N5036" s="116" t="str">
        <f>IF(F5036&lt;&gt;"", "İthal Girdi", IF(Veriler!T5036="", "", IF(Veriler!S5036="H", "%0,5 üzerindedir", IF(Veriler!T5036&gt;0.1, "%10 sınırı aşılmıştır.", "Uygun"))))</f>
        <v>%0,5 üzerindedir</v>
      </c>
      <c r="O5036" s="116" t="str">
        <f t="shared" ref="O5036:O5049" si="1591">IF(M5036=""," ",N5036)</f>
        <v xml:space="preserve"> </v>
      </c>
      <c r="P5036" s="117"/>
      <c r="Q5036" s="118"/>
      <c r="R5036" s="119" t="str">
        <f t="shared" ref="R5036:R5049" si="1592">IFERROR(IF(AND(T5036&lt;&gt;"",L5036&lt;&gt;"",L5036&lt;&gt;0,T5036&lt;&gt;0),T5036/L5036,"")," ")</f>
        <v/>
      </c>
      <c r="S5036" s="133">
        <f>IFERROR(IF(M5036&lt;=0.005,IF(F5036="",L5036,0),IF(F5036&lt;&gt;"",0,IF(P5036="",0,IF(P5036="H",0,IF(Q5036&lt;Veriler!$G$2,L5036*Veriler!$G$2,L5036*Q5036)))))," ")</f>
        <v>0</v>
      </c>
      <c r="T5036" s="133">
        <f>IF(Veriler!T5036&lt;=0.1, S5036, IF(AND(Veriler!T5036&gt;0.1, F5036="", P5036="E"), IF(Q5036&gt;Veriler!$G$2, Q5036*S5036, IF(Q5036&lt;Veriler!$G$2, Veriler!$G$2*S5036, Q5036*S5036)), 0))</f>
        <v>0</v>
      </c>
      <c r="U5036" s="133" t="str">
        <f t="shared" ref="U5036:U5049" si="1593">IF(T5036=0," ",T5036)</f>
        <v xml:space="preserve"> </v>
      </c>
      <c r="V5036" s="134" t="str">
        <f>IFERROR(IF(O5036="%10 sınırı aşılmıştır.",L5036-T5036,IFERROR(IF(F5036="",IF(S5036=1,0,IF(L5036-S5036=0,"",L5036-S5036)),IF(Veriler!M5036="",L5036,IF(L5036*Veriler!M5036=0,"",L5036*Veriler!M5036))),L5036)),0)</f>
        <v/>
      </c>
      <c r="W5036" s="146"/>
      <c r="X5036" s="146"/>
      <c r="Y5036" s="146"/>
    </row>
    <row r="5037" spans="1:25" s="99" customFormat="1" ht="54.75" customHeight="1" x14ac:dyDescent="0.25">
      <c r="A5037" s="96">
        <f t="shared" ref="A5037:A5049" si="1594">A5036+1</f>
        <v>3712</v>
      </c>
      <c r="B5037" s="175"/>
      <c r="C5037" s="176"/>
      <c r="D5037" s="113"/>
      <c r="E5037" s="115"/>
      <c r="F5037" s="174"/>
      <c r="G5037" s="114" t="str">
        <f t="shared" si="1589"/>
        <v/>
      </c>
      <c r="H5037" s="115"/>
      <c r="I5037" s="115"/>
      <c r="J5037" s="115"/>
      <c r="K5037" s="115"/>
      <c r="L5037" s="133" t="str">
        <f t="shared" si="1590"/>
        <v/>
      </c>
      <c r="M5037" s="116" t="str">
        <f>IF(L5037="", "", L5037/Veriler!$X$1)</f>
        <v/>
      </c>
      <c r="N5037" s="116" t="str">
        <f>IF(F5037&lt;&gt;"", "İthal Girdi", IF(Veriler!T5037="", "", IF(Veriler!S5037="H", "%0,5 üzerindedir", IF(Veriler!T5037&gt;0.1, "%10 sınırı aşılmıştır.", "Uygun"))))</f>
        <v>%0,5 üzerindedir</v>
      </c>
      <c r="O5037" s="116" t="str">
        <f t="shared" si="1591"/>
        <v xml:space="preserve"> </v>
      </c>
      <c r="P5037" s="117"/>
      <c r="Q5037" s="118"/>
      <c r="R5037" s="119" t="str">
        <f t="shared" si="1592"/>
        <v/>
      </c>
      <c r="S5037" s="133">
        <f>IFERROR(IF(M5037&lt;=0.005,IF(F5037="",L5037,0),IF(F5037&lt;&gt;"",0,IF(P5037="",0,IF(P5037="H",0,IF(Q5037&lt;Veriler!$G$2,L5037*Veriler!$G$2,L5037*Q5037)))))," ")</f>
        <v>0</v>
      </c>
      <c r="T5037" s="133">
        <f>IF(Veriler!T5037&lt;=0.1, S5037, IF(AND(Veriler!T5037&gt;0.1, F5037="", P5037="E"), IF(Q5037&gt;Veriler!$G$2, Q5037*S5037, IF(Q5037&lt;Veriler!$G$2, Veriler!$G$2*S5037, Q5037*S5037)), 0))</f>
        <v>0</v>
      </c>
      <c r="U5037" s="133" t="str">
        <f t="shared" si="1593"/>
        <v xml:space="preserve"> </v>
      </c>
      <c r="V5037" s="134" t="str">
        <f>IFERROR(IF(O5037="%10 sınırı aşılmıştır.",L5037-T5037,IFERROR(IF(F5037="",IF(S5037=1,0,IF(L5037-S5037=0,"",L5037-S5037)),IF(Veriler!M5037="",L5037,IF(L5037*Veriler!M5037=0,"",L5037*Veriler!M5037))),L5037)),0)</f>
        <v/>
      </c>
      <c r="W5037" s="146"/>
      <c r="X5037" s="146"/>
      <c r="Y5037" s="146"/>
    </row>
    <row r="5038" spans="1:25" s="99" customFormat="1" ht="54.75" customHeight="1" x14ac:dyDescent="0.25">
      <c r="A5038" s="96">
        <f t="shared" si="1594"/>
        <v>3713</v>
      </c>
      <c r="B5038" s="175"/>
      <c r="C5038" s="176"/>
      <c r="D5038" s="113"/>
      <c r="E5038" s="115"/>
      <c r="F5038" s="174"/>
      <c r="G5038" s="114" t="str">
        <f t="shared" si="1589"/>
        <v/>
      </c>
      <c r="H5038" s="115"/>
      <c r="I5038" s="115"/>
      <c r="J5038" s="115"/>
      <c r="K5038" s="115"/>
      <c r="L5038" s="133" t="str">
        <f t="shared" si="1590"/>
        <v/>
      </c>
      <c r="M5038" s="116" t="str">
        <f>IF(L5038="", "", L5038/Veriler!$X$1)</f>
        <v/>
      </c>
      <c r="N5038" s="116" t="str">
        <f>IF(F5038&lt;&gt;"", "İthal Girdi", IF(Veriler!T5038="", "", IF(Veriler!S5038="H", "%0,5 üzerindedir", IF(Veriler!T5038&gt;0.1, "%10 sınırı aşılmıştır.", "Uygun"))))</f>
        <v>%0,5 üzerindedir</v>
      </c>
      <c r="O5038" s="116" t="str">
        <f t="shared" si="1591"/>
        <v xml:space="preserve"> </v>
      </c>
      <c r="P5038" s="117"/>
      <c r="Q5038" s="118"/>
      <c r="R5038" s="119" t="str">
        <f t="shared" si="1592"/>
        <v/>
      </c>
      <c r="S5038" s="133">
        <f>IFERROR(IF(M5038&lt;=0.005,IF(F5038="",L5038,0),IF(F5038&lt;&gt;"",0,IF(P5038="",0,IF(P5038="H",0,IF(Q5038&lt;Veriler!$G$2,L5038*Veriler!$G$2,L5038*Q5038)))))," ")</f>
        <v>0</v>
      </c>
      <c r="T5038" s="133">
        <f>IF(Veriler!T5038&lt;=0.1, S5038, IF(AND(Veriler!T5038&gt;0.1, F5038="", P5038="E"), IF(Q5038&gt;Veriler!$G$2, Q5038*S5038, IF(Q5038&lt;Veriler!$G$2, Veriler!$G$2*S5038, Q5038*S5038)), 0))</f>
        <v>0</v>
      </c>
      <c r="U5038" s="133" t="str">
        <f t="shared" si="1593"/>
        <v xml:space="preserve"> </v>
      </c>
      <c r="V5038" s="134" t="str">
        <f>IFERROR(IF(O5038="%10 sınırı aşılmıştır.",L5038-T5038,IFERROR(IF(F5038="",IF(S5038=1,0,IF(L5038-S5038=0,"",L5038-S5038)),IF(Veriler!M5038="",L5038,IF(L5038*Veriler!M5038=0,"",L5038*Veriler!M5038))),L5038)),0)</f>
        <v/>
      </c>
      <c r="W5038" s="146"/>
      <c r="X5038" s="146"/>
      <c r="Y5038" s="146"/>
    </row>
    <row r="5039" spans="1:25" s="99" customFormat="1" ht="54.75" customHeight="1" x14ac:dyDescent="0.25">
      <c r="A5039" s="96">
        <f t="shared" si="1594"/>
        <v>3714</v>
      </c>
      <c r="B5039" s="175"/>
      <c r="C5039" s="176"/>
      <c r="D5039" s="113"/>
      <c r="E5039" s="115"/>
      <c r="F5039" s="174"/>
      <c r="G5039" s="114" t="str">
        <f t="shared" si="1589"/>
        <v/>
      </c>
      <c r="H5039" s="115"/>
      <c r="I5039" s="115"/>
      <c r="J5039" s="115"/>
      <c r="K5039" s="115"/>
      <c r="L5039" s="133" t="str">
        <f t="shared" si="1590"/>
        <v/>
      </c>
      <c r="M5039" s="116" t="str">
        <f>IF(L5039="", "", L5039/Veriler!$X$1)</f>
        <v/>
      </c>
      <c r="N5039" s="116" t="str">
        <f>IF(F5039&lt;&gt;"", "İthal Girdi", IF(Veriler!T5039="", "", IF(Veriler!S5039="H", "%0,5 üzerindedir", IF(Veriler!T5039&gt;0.1, "%10 sınırı aşılmıştır.", "Uygun"))))</f>
        <v>%0,5 üzerindedir</v>
      </c>
      <c r="O5039" s="116" t="str">
        <f t="shared" si="1591"/>
        <v xml:space="preserve"> </v>
      </c>
      <c r="P5039" s="117"/>
      <c r="Q5039" s="118"/>
      <c r="R5039" s="119" t="str">
        <f t="shared" si="1592"/>
        <v/>
      </c>
      <c r="S5039" s="133">
        <f>IFERROR(IF(M5039&lt;=0.005,IF(F5039="",L5039,0),IF(F5039&lt;&gt;"",0,IF(P5039="",0,IF(P5039="H",0,IF(Q5039&lt;Veriler!$G$2,L5039*Veriler!$G$2,L5039*Q5039)))))," ")</f>
        <v>0</v>
      </c>
      <c r="T5039" s="133">
        <f>IF(Veriler!T5039&lt;=0.1, S5039, IF(AND(Veriler!T5039&gt;0.1, F5039="", P5039="E"), IF(Q5039&gt;Veriler!$G$2, Q5039*S5039, IF(Q5039&lt;Veriler!$G$2, Veriler!$G$2*S5039, Q5039*S5039)), 0))</f>
        <v>0</v>
      </c>
      <c r="U5039" s="133" t="str">
        <f t="shared" si="1593"/>
        <v xml:space="preserve"> </v>
      </c>
      <c r="V5039" s="134" t="str">
        <f>IFERROR(IF(O5039="%10 sınırı aşılmıştır.",L5039-T5039,IFERROR(IF(F5039="",IF(S5039=1,0,IF(L5039-S5039=0,"",L5039-S5039)),IF(Veriler!M5039="",L5039,IF(L5039*Veriler!M5039=0,"",L5039*Veriler!M5039))),L5039)),0)</f>
        <v/>
      </c>
      <c r="W5039" s="146"/>
      <c r="X5039" s="146"/>
      <c r="Y5039" s="146"/>
    </row>
    <row r="5040" spans="1:25" s="99" customFormat="1" ht="54.75" customHeight="1" x14ac:dyDescent="0.25">
      <c r="A5040" s="96">
        <f t="shared" si="1594"/>
        <v>3715</v>
      </c>
      <c r="B5040" s="175"/>
      <c r="C5040" s="176"/>
      <c r="D5040" s="113"/>
      <c r="E5040" s="115"/>
      <c r="F5040" s="174"/>
      <c r="G5040" s="114" t="str">
        <f t="shared" si="1589"/>
        <v/>
      </c>
      <c r="H5040" s="115"/>
      <c r="I5040" s="115"/>
      <c r="J5040" s="115"/>
      <c r="K5040" s="115"/>
      <c r="L5040" s="133" t="str">
        <f t="shared" si="1590"/>
        <v/>
      </c>
      <c r="M5040" s="116" t="str">
        <f>IF(L5040="", "", L5040/Veriler!$X$1)</f>
        <v/>
      </c>
      <c r="N5040" s="116" t="str">
        <f>IF(F5040&lt;&gt;"", "İthal Girdi", IF(Veriler!T5040="", "", IF(Veriler!S5040="H", "%0,5 üzerindedir", IF(Veriler!T5040&gt;0.1, "%10 sınırı aşılmıştır.", "Uygun"))))</f>
        <v>%0,5 üzerindedir</v>
      </c>
      <c r="O5040" s="116" t="str">
        <f t="shared" si="1591"/>
        <v xml:space="preserve"> </v>
      </c>
      <c r="P5040" s="117"/>
      <c r="Q5040" s="118"/>
      <c r="R5040" s="119" t="str">
        <f t="shared" si="1592"/>
        <v/>
      </c>
      <c r="S5040" s="133">
        <f>IFERROR(IF(M5040&lt;=0.005,IF(F5040="",L5040,0),IF(F5040&lt;&gt;"",0,IF(P5040="",0,IF(P5040="H",0,IF(Q5040&lt;Veriler!$G$2,L5040*Veriler!$G$2,L5040*Q5040)))))," ")</f>
        <v>0</v>
      </c>
      <c r="T5040" s="133">
        <f>IF(Veriler!T5040&lt;=0.1, S5040, IF(AND(Veriler!T5040&gt;0.1, F5040="", P5040="E"), IF(Q5040&gt;Veriler!$G$2, Q5040*S5040, IF(Q5040&lt;Veriler!$G$2, Veriler!$G$2*S5040, Q5040*S5040)), 0))</f>
        <v>0</v>
      </c>
      <c r="U5040" s="133" t="str">
        <f t="shared" si="1593"/>
        <v xml:space="preserve"> </v>
      </c>
      <c r="V5040" s="134" t="str">
        <f>IFERROR(IF(O5040="%10 sınırı aşılmıştır.",L5040-T5040,IFERROR(IF(F5040="",IF(S5040=1,0,IF(L5040-S5040=0,"",L5040-S5040)),IF(Veriler!M5040="",L5040,IF(L5040*Veriler!M5040=0,"",L5040*Veriler!M5040))),L5040)),0)</f>
        <v/>
      </c>
      <c r="W5040" s="146"/>
      <c r="X5040" s="146"/>
      <c r="Y5040" s="146"/>
    </row>
    <row r="5041" spans="1:25" s="99" customFormat="1" ht="54.75" customHeight="1" x14ac:dyDescent="0.25">
      <c r="A5041" s="96">
        <f t="shared" si="1594"/>
        <v>3716</v>
      </c>
      <c r="B5041" s="175"/>
      <c r="C5041" s="176"/>
      <c r="D5041" s="113"/>
      <c r="E5041" s="115"/>
      <c r="F5041" s="174"/>
      <c r="G5041" s="114" t="str">
        <f t="shared" si="1589"/>
        <v/>
      </c>
      <c r="H5041" s="115"/>
      <c r="I5041" s="115"/>
      <c r="J5041" s="115"/>
      <c r="K5041" s="115"/>
      <c r="L5041" s="133" t="str">
        <f t="shared" si="1590"/>
        <v/>
      </c>
      <c r="M5041" s="116" t="str">
        <f>IF(L5041="", "", L5041/Veriler!$X$1)</f>
        <v/>
      </c>
      <c r="N5041" s="116" t="str">
        <f>IF(F5041&lt;&gt;"", "İthal Girdi", IF(Veriler!T5041="", "", IF(Veriler!S5041="H", "%0,5 üzerindedir", IF(Veriler!T5041&gt;0.1, "%10 sınırı aşılmıştır.", "Uygun"))))</f>
        <v>%0,5 üzerindedir</v>
      </c>
      <c r="O5041" s="116" t="str">
        <f t="shared" si="1591"/>
        <v xml:space="preserve"> </v>
      </c>
      <c r="P5041" s="117"/>
      <c r="Q5041" s="118"/>
      <c r="R5041" s="119" t="str">
        <f t="shared" si="1592"/>
        <v/>
      </c>
      <c r="S5041" s="133">
        <f>IFERROR(IF(M5041&lt;=0.005,IF(F5041="",L5041,0),IF(F5041&lt;&gt;"",0,IF(P5041="",0,IF(P5041="H",0,IF(Q5041&lt;Veriler!$G$2,L5041*Veriler!$G$2,L5041*Q5041)))))," ")</f>
        <v>0</v>
      </c>
      <c r="T5041" s="133">
        <f>IF(Veriler!T5041&lt;=0.1, S5041, IF(AND(Veriler!T5041&gt;0.1, F5041="", P5041="E"), IF(Q5041&gt;Veriler!$G$2, Q5041*S5041, IF(Q5041&lt;Veriler!$G$2, Veriler!$G$2*S5041, Q5041*S5041)), 0))</f>
        <v>0</v>
      </c>
      <c r="U5041" s="133" t="str">
        <f t="shared" si="1593"/>
        <v xml:space="preserve"> </v>
      </c>
      <c r="V5041" s="134" t="str">
        <f>IFERROR(IF(O5041="%10 sınırı aşılmıştır.",L5041-T5041,IFERROR(IF(F5041="",IF(S5041=1,0,IF(L5041-S5041=0,"",L5041-S5041)),IF(Veriler!M5041="",L5041,IF(L5041*Veriler!M5041=0,"",L5041*Veriler!M5041))),L5041)),0)</f>
        <v/>
      </c>
      <c r="W5041" s="146"/>
      <c r="X5041" s="146"/>
      <c r="Y5041" s="146"/>
    </row>
    <row r="5042" spans="1:25" s="99" customFormat="1" ht="54.75" customHeight="1" x14ac:dyDescent="0.25">
      <c r="A5042" s="96">
        <f t="shared" si="1594"/>
        <v>3717</v>
      </c>
      <c r="B5042" s="175"/>
      <c r="C5042" s="176"/>
      <c r="D5042" s="113"/>
      <c r="E5042" s="115"/>
      <c r="F5042" s="174"/>
      <c r="G5042" s="114" t="str">
        <f t="shared" si="1589"/>
        <v/>
      </c>
      <c r="H5042" s="115"/>
      <c r="I5042" s="115"/>
      <c r="J5042" s="115"/>
      <c r="K5042" s="115"/>
      <c r="L5042" s="133" t="str">
        <f t="shared" si="1590"/>
        <v/>
      </c>
      <c r="M5042" s="116" t="str">
        <f>IF(L5042="", "", L5042/Veriler!$X$1)</f>
        <v/>
      </c>
      <c r="N5042" s="116" t="str">
        <f>IF(F5042&lt;&gt;"", "İthal Girdi", IF(Veriler!T5042="", "", IF(Veriler!S5042="H", "%0,5 üzerindedir", IF(Veriler!T5042&gt;0.1, "%10 sınırı aşılmıştır.", "Uygun"))))</f>
        <v>%0,5 üzerindedir</v>
      </c>
      <c r="O5042" s="116" t="str">
        <f t="shared" si="1591"/>
        <v xml:space="preserve"> </v>
      </c>
      <c r="P5042" s="117"/>
      <c r="Q5042" s="118"/>
      <c r="R5042" s="119" t="str">
        <f t="shared" si="1592"/>
        <v/>
      </c>
      <c r="S5042" s="133">
        <f>IFERROR(IF(M5042&lt;=0.005,IF(F5042="",L5042,0),IF(F5042&lt;&gt;"",0,IF(P5042="",0,IF(P5042="H",0,IF(Q5042&lt;Veriler!$G$2,L5042*Veriler!$G$2,L5042*Q5042)))))," ")</f>
        <v>0</v>
      </c>
      <c r="T5042" s="133">
        <f>IF(Veriler!T5042&lt;=0.1, S5042, IF(AND(Veriler!T5042&gt;0.1, F5042="", P5042="E"), IF(Q5042&gt;Veriler!$G$2, Q5042*S5042, IF(Q5042&lt;Veriler!$G$2, Veriler!$G$2*S5042, Q5042*S5042)), 0))</f>
        <v>0</v>
      </c>
      <c r="U5042" s="133" t="str">
        <f t="shared" si="1593"/>
        <v xml:space="preserve"> </v>
      </c>
      <c r="V5042" s="134" t="str">
        <f>IFERROR(IF(O5042="%10 sınırı aşılmıştır.",L5042-T5042,IFERROR(IF(F5042="",IF(S5042=1,0,IF(L5042-S5042=0,"",L5042-S5042)),IF(Veriler!M5042="",L5042,IF(L5042*Veriler!M5042=0,"",L5042*Veriler!M5042))),L5042)),0)</f>
        <v/>
      </c>
      <c r="W5042" s="146"/>
      <c r="X5042" s="146"/>
      <c r="Y5042" s="146"/>
    </row>
    <row r="5043" spans="1:25" s="99" customFormat="1" ht="54.75" customHeight="1" x14ac:dyDescent="0.25">
      <c r="A5043" s="96">
        <f t="shared" si="1594"/>
        <v>3718</v>
      </c>
      <c r="B5043" s="175"/>
      <c r="C5043" s="176"/>
      <c r="D5043" s="113"/>
      <c r="E5043" s="115"/>
      <c r="F5043" s="174"/>
      <c r="G5043" s="114" t="str">
        <f t="shared" si="1589"/>
        <v/>
      </c>
      <c r="H5043" s="115"/>
      <c r="I5043" s="115"/>
      <c r="J5043" s="115"/>
      <c r="K5043" s="115"/>
      <c r="L5043" s="133" t="str">
        <f t="shared" si="1590"/>
        <v/>
      </c>
      <c r="M5043" s="116" t="str">
        <f>IF(L5043="", "", L5043/Veriler!$X$1)</f>
        <v/>
      </c>
      <c r="N5043" s="116" t="str">
        <f>IF(F5043&lt;&gt;"", "İthal Girdi", IF(Veriler!T5043="", "", IF(Veriler!S5043="H", "%0,5 üzerindedir", IF(Veriler!T5043&gt;0.1, "%10 sınırı aşılmıştır.", "Uygun"))))</f>
        <v>%0,5 üzerindedir</v>
      </c>
      <c r="O5043" s="116" t="str">
        <f t="shared" si="1591"/>
        <v xml:space="preserve"> </v>
      </c>
      <c r="P5043" s="117"/>
      <c r="Q5043" s="118"/>
      <c r="R5043" s="119" t="str">
        <f t="shared" si="1592"/>
        <v/>
      </c>
      <c r="S5043" s="133">
        <f>IFERROR(IF(M5043&lt;=0.005,IF(F5043="",L5043,0),IF(F5043&lt;&gt;"",0,IF(P5043="",0,IF(P5043="H",0,IF(Q5043&lt;Veriler!$G$2,L5043*Veriler!$G$2,L5043*Q5043)))))," ")</f>
        <v>0</v>
      </c>
      <c r="T5043" s="133">
        <f>IF(Veriler!T5043&lt;=0.1, S5043, IF(AND(Veriler!T5043&gt;0.1, F5043="", P5043="E"), IF(Q5043&gt;Veriler!$G$2, Q5043*S5043, IF(Q5043&lt;Veriler!$G$2, Veriler!$G$2*S5043, Q5043*S5043)), 0))</f>
        <v>0</v>
      </c>
      <c r="U5043" s="133" t="str">
        <f t="shared" si="1593"/>
        <v xml:space="preserve"> </v>
      </c>
      <c r="V5043" s="134" t="str">
        <f>IFERROR(IF(O5043="%10 sınırı aşılmıştır.",L5043-T5043,IFERROR(IF(F5043="",IF(S5043=1,0,IF(L5043-S5043=0,"",L5043-S5043)),IF(Veriler!M5043="",L5043,IF(L5043*Veriler!M5043=0,"",L5043*Veriler!M5043))),L5043)),0)</f>
        <v/>
      </c>
      <c r="W5043" s="146"/>
      <c r="X5043" s="146"/>
      <c r="Y5043" s="146"/>
    </row>
    <row r="5044" spans="1:25" s="99" customFormat="1" ht="54.75" customHeight="1" x14ac:dyDescent="0.25">
      <c r="A5044" s="96">
        <f t="shared" si="1594"/>
        <v>3719</v>
      </c>
      <c r="B5044" s="175"/>
      <c r="C5044" s="176"/>
      <c r="D5044" s="113"/>
      <c r="E5044" s="115"/>
      <c r="F5044" s="174"/>
      <c r="G5044" s="114" t="str">
        <f t="shared" si="1589"/>
        <v/>
      </c>
      <c r="H5044" s="115"/>
      <c r="I5044" s="115"/>
      <c r="J5044" s="115"/>
      <c r="K5044" s="115"/>
      <c r="L5044" s="133" t="str">
        <f t="shared" si="1590"/>
        <v/>
      </c>
      <c r="M5044" s="116" t="str">
        <f>IF(L5044="", "", L5044/Veriler!$X$1)</f>
        <v/>
      </c>
      <c r="N5044" s="116" t="str">
        <f>IF(F5044&lt;&gt;"", "İthal Girdi", IF(Veriler!T5044="", "", IF(Veriler!S5044="H", "%0,5 üzerindedir", IF(Veriler!T5044&gt;0.1, "%10 sınırı aşılmıştır.", "Uygun"))))</f>
        <v>%0,5 üzerindedir</v>
      </c>
      <c r="O5044" s="116" t="str">
        <f t="shared" si="1591"/>
        <v xml:space="preserve"> </v>
      </c>
      <c r="P5044" s="117"/>
      <c r="Q5044" s="118"/>
      <c r="R5044" s="119" t="str">
        <f t="shared" si="1592"/>
        <v/>
      </c>
      <c r="S5044" s="133">
        <f>IFERROR(IF(M5044&lt;=0.005,IF(F5044="",L5044,0),IF(F5044&lt;&gt;"",0,IF(P5044="",0,IF(P5044="H",0,IF(Q5044&lt;Veriler!$G$2,L5044*Veriler!$G$2,L5044*Q5044)))))," ")</f>
        <v>0</v>
      </c>
      <c r="T5044" s="133">
        <f>IF(Veriler!T5044&lt;=0.1, S5044, IF(AND(Veriler!T5044&gt;0.1, F5044="", P5044="E"), IF(Q5044&gt;Veriler!$G$2, Q5044*S5044, IF(Q5044&lt;Veriler!$G$2, Veriler!$G$2*S5044, Q5044*S5044)), 0))</f>
        <v>0</v>
      </c>
      <c r="U5044" s="133" t="str">
        <f t="shared" si="1593"/>
        <v xml:space="preserve"> </v>
      </c>
      <c r="V5044" s="134" t="str">
        <f>IFERROR(IF(O5044="%10 sınırı aşılmıştır.",L5044-T5044,IFERROR(IF(F5044="",IF(S5044=1,0,IF(L5044-S5044=0,"",L5044-S5044)),IF(Veriler!M5044="",L5044,IF(L5044*Veriler!M5044=0,"",L5044*Veriler!M5044))),L5044)),0)</f>
        <v/>
      </c>
      <c r="W5044" s="146"/>
      <c r="X5044" s="146"/>
      <c r="Y5044" s="146"/>
    </row>
    <row r="5045" spans="1:25" s="99" customFormat="1" ht="54.75" customHeight="1" x14ac:dyDescent="0.25">
      <c r="A5045" s="96">
        <f t="shared" si="1594"/>
        <v>3720</v>
      </c>
      <c r="B5045" s="175"/>
      <c r="C5045" s="176"/>
      <c r="D5045" s="113"/>
      <c r="E5045" s="115"/>
      <c r="F5045" s="174"/>
      <c r="G5045" s="114" t="str">
        <f t="shared" si="1589"/>
        <v/>
      </c>
      <c r="H5045" s="115"/>
      <c r="I5045" s="115"/>
      <c r="J5045" s="115"/>
      <c r="K5045" s="115"/>
      <c r="L5045" s="133" t="str">
        <f t="shared" si="1590"/>
        <v/>
      </c>
      <c r="M5045" s="116" t="str">
        <f>IF(L5045="", "", L5045/Veriler!$X$1)</f>
        <v/>
      </c>
      <c r="N5045" s="116" t="str">
        <f>IF(F5045&lt;&gt;"", "İthal Girdi", IF(Veriler!T5045="", "", IF(Veriler!S5045="H", "%0,5 üzerindedir", IF(Veriler!T5045&gt;0.1, "%10 sınırı aşılmıştır.", "Uygun"))))</f>
        <v>%0,5 üzerindedir</v>
      </c>
      <c r="O5045" s="116" t="str">
        <f t="shared" si="1591"/>
        <v xml:space="preserve"> </v>
      </c>
      <c r="P5045" s="117"/>
      <c r="Q5045" s="118"/>
      <c r="R5045" s="119" t="str">
        <f t="shared" si="1592"/>
        <v/>
      </c>
      <c r="S5045" s="133">
        <f>IFERROR(IF(M5045&lt;=0.005,IF(F5045="",L5045,0),IF(F5045&lt;&gt;"",0,IF(P5045="",0,IF(P5045="H",0,IF(Q5045&lt;Veriler!$G$2,L5045*Veriler!$G$2,L5045*Q5045)))))," ")</f>
        <v>0</v>
      </c>
      <c r="T5045" s="133">
        <f>IF(Veriler!T5045&lt;=0.1, S5045, IF(AND(Veriler!T5045&gt;0.1, F5045="", P5045="E"), IF(Q5045&gt;Veriler!$G$2, Q5045*S5045, IF(Q5045&lt;Veriler!$G$2, Veriler!$G$2*S5045, Q5045*S5045)), 0))</f>
        <v>0</v>
      </c>
      <c r="U5045" s="133" t="str">
        <f t="shared" si="1593"/>
        <v xml:space="preserve"> </v>
      </c>
      <c r="V5045" s="134" t="str">
        <f>IFERROR(IF(O5045="%10 sınırı aşılmıştır.",L5045-T5045,IFERROR(IF(F5045="",IF(S5045=1,0,IF(L5045-S5045=0,"",L5045-S5045)),IF(Veriler!M5045="",L5045,IF(L5045*Veriler!M5045=0,"",L5045*Veriler!M5045))),L5045)),0)</f>
        <v/>
      </c>
      <c r="W5045" s="146"/>
      <c r="X5045" s="146"/>
      <c r="Y5045" s="146"/>
    </row>
    <row r="5046" spans="1:25" s="99" customFormat="1" ht="54.75" customHeight="1" x14ac:dyDescent="0.25">
      <c r="A5046" s="96">
        <f t="shared" si="1594"/>
        <v>3721</v>
      </c>
      <c r="B5046" s="175"/>
      <c r="C5046" s="176"/>
      <c r="D5046" s="113"/>
      <c r="E5046" s="115"/>
      <c r="F5046" s="174"/>
      <c r="G5046" s="114" t="str">
        <f t="shared" si="1589"/>
        <v/>
      </c>
      <c r="H5046" s="115"/>
      <c r="I5046" s="115"/>
      <c r="J5046" s="115"/>
      <c r="K5046" s="115"/>
      <c r="L5046" s="133" t="str">
        <f t="shared" si="1590"/>
        <v/>
      </c>
      <c r="M5046" s="116" t="str">
        <f>IF(L5046="", "", L5046/Veriler!$X$1)</f>
        <v/>
      </c>
      <c r="N5046" s="116" t="str">
        <f>IF(F5046&lt;&gt;"", "İthal Girdi", IF(Veriler!T5046="", "", IF(Veriler!S5046="H", "%0,5 üzerindedir", IF(Veriler!T5046&gt;0.1, "%10 sınırı aşılmıştır.", "Uygun"))))</f>
        <v>%0,5 üzerindedir</v>
      </c>
      <c r="O5046" s="116" t="str">
        <f t="shared" si="1591"/>
        <v xml:space="preserve"> </v>
      </c>
      <c r="P5046" s="117"/>
      <c r="Q5046" s="118"/>
      <c r="R5046" s="119" t="str">
        <f t="shared" si="1592"/>
        <v/>
      </c>
      <c r="S5046" s="133">
        <f>IFERROR(IF(M5046&lt;=0.005,IF(F5046="",L5046,0),IF(F5046&lt;&gt;"",0,IF(P5046="",0,IF(P5046="H",0,IF(Q5046&lt;Veriler!$G$2,L5046*Veriler!$G$2,L5046*Q5046)))))," ")</f>
        <v>0</v>
      </c>
      <c r="T5046" s="133">
        <f>IF(Veriler!T5046&lt;=0.1, S5046, IF(AND(Veriler!T5046&gt;0.1, F5046="", P5046="E"), IF(Q5046&gt;Veriler!$G$2, Q5046*S5046, IF(Q5046&lt;Veriler!$G$2, Veriler!$G$2*S5046, Q5046*S5046)), 0))</f>
        <v>0</v>
      </c>
      <c r="U5046" s="133" t="str">
        <f t="shared" si="1593"/>
        <v xml:space="preserve"> </v>
      </c>
      <c r="V5046" s="134" t="str">
        <f>IFERROR(IF(O5046="%10 sınırı aşılmıştır.",L5046-T5046,IFERROR(IF(F5046="",IF(S5046=1,0,IF(L5046-S5046=0,"",L5046-S5046)),IF(Veriler!M5046="",L5046,IF(L5046*Veriler!M5046=0,"",L5046*Veriler!M5046))),L5046)),0)</f>
        <v/>
      </c>
      <c r="W5046" s="146"/>
      <c r="X5046" s="146"/>
      <c r="Y5046" s="146"/>
    </row>
    <row r="5047" spans="1:25" s="99" customFormat="1" ht="54.75" customHeight="1" x14ac:dyDescent="0.25">
      <c r="A5047" s="96">
        <f t="shared" si="1594"/>
        <v>3722</v>
      </c>
      <c r="B5047" s="175"/>
      <c r="C5047" s="176"/>
      <c r="D5047" s="113"/>
      <c r="E5047" s="115"/>
      <c r="F5047" s="174"/>
      <c r="G5047" s="114" t="str">
        <f t="shared" si="1589"/>
        <v/>
      </c>
      <c r="H5047" s="115"/>
      <c r="I5047" s="115"/>
      <c r="J5047" s="115"/>
      <c r="K5047" s="115"/>
      <c r="L5047" s="133" t="str">
        <f t="shared" si="1590"/>
        <v/>
      </c>
      <c r="M5047" s="116" t="str">
        <f>IF(L5047="", "", L5047/Veriler!$X$1)</f>
        <v/>
      </c>
      <c r="N5047" s="116" t="str">
        <f>IF(F5047&lt;&gt;"", "İthal Girdi", IF(Veriler!T5047="", "", IF(Veriler!S5047="H", "%0,5 üzerindedir", IF(Veriler!T5047&gt;0.1, "%10 sınırı aşılmıştır.", "Uygun"))))</f>
        <v>%0,5 üzerindedir</v>
      </c>
      <c r="O5047" s="116" t="str">
        <f t="shared" si="1591"/>
        <v xml:space="preserve"> </v>
      </c>
      <c r="P5047" s="117"/>
      <c r="Q5047" s="118"/>
      <c r="R5047" s="119" t="str">
        <f t="shared" si="1592"/>
        <v/>
      </c>
      <c r="S5047" s="133">
        <f>IFERROR(IF(M5047&lt;=0.005,IF(F5047="",L5047,0),IF(F5047&lt;&gt;"",0,IF(P5047="",0,IF(P5047="H",0,IF(Q5047&lt;Veriler!$G$2,L5047*Veriler!$G$2,L5047*Q5047)))))," ")</f>
        <v>0</v>
      </c>
      <c r="T5047" s="133">
        <f>IF(Veriler!T5047&lt;=0.1, S5047, IF(AND(Veriler!T5047&gt;0.1, F5047="", P5047="E"), IF(Q5047&gt;Veriler!$G$2, Q5047*S5047, IF(Q5047&lt;Veriler!$G$2, Veriler!$G$2*S5047, Q5047*S5047)), 0))</f>
        <v>0</v>
      </c>
      <c r="U5047" s="133" t="str">
        <f t="shared" si="1593"/>
        <v xml:space="preserve"> </v>
      </c>
      <c r="V5047" s="134" t="str">
        <f>IFERROR(IF(O5047="%10 sınırı aşılmıştır.",L5047-T5047,IFERROR(IF(F5047="",IF(S5047=1,0,IF(L5047-S5047=0,"",L5047-S5047)),IF(Veriler!M5047="",L5047,IF(L5047*Veriler!M5047=0,"",L5047*Veriler!M5047))),L5047)),0)</f>
        <v/>
      </c>
      <c r="W5047" s="146"/>
      <c r="X5047" s="146"/>
      <c r="Y5047" s="146"/>
    </row>
    <row r="5048" spans="1:25" s="99" customFormat="1" ht="54.75" customHeight="1" x14ac:dyDescent="0.25">
      <c r="A5048" s="96">
        <f t="shared" si="1594"/>
        <v>3723</v>
      </c>
      <c r="B5048" s="175"/>
      <c r="C5048" s="176"/>
      <c r="D5048" s="113"/>
      <c r="E5048" s="115"/>
      <c r="F5048" s="174"/>
      <c r="G5048" s="114" t="str">
        <f t="shared" si="1589"/>
        <v/>
      </c>
      <c r="H5048" s="115"/>
      <c r="I5048" s="115"/>
      <c r="J5048" s="115"/>
      <c r="K5048" s="115"/>
      <c r="L5048" s="133" t="str">
        <f t="shared" si="1590"/>
        <v/>
      </c>
      <c r="M5048" s="116" t="str">
        <f>IF(L5048="", "", L5048/Veriler!$X$1)</f>
        <v/>
      </c>
      <c r="N5048" s="116" t="str">
        <f>IF(F5048&lt;&gt;"", "İthal Girdi", IF(Veriler!T5048="", "", IF(Veriler!S5048="H", "%0,5 üzerindedir", IF(Veriler!T5048&gt;0.1, "%10 sınırı aşılmıştır.", "Uygun"))))</f>
        <v>%0,5 üzerindedir</v>
      </c>
      <c r="O5048" s="116" t="str">
        <f t="shared" si="1591"/>
        <v xml:space="preserve"> </v>
      </c>
      <c r="P5048" s="117"/>
      <c r="Q5048" s="118"/>
      <c r="R5048" s="119" t="str">
        <f t="shared" si="1592"/>
        <v/>
      </c>
      <c r="S5048" s="133">
        <f>IFERROR(IF(M5048&lt;=0.005,IF(F5048="",L5048,0),IF(F5048&lt;&gt;"",0,IF(P5048="",0,IF(P5048="H",0,IF(Q5048&lt;Veriler!$G$2,L5048*Veriler!$G$2,L5048*Q5048)))))," ")</f>
        <v>0</v>
      </c>
      <c r="T5048" s="133">
        <f>IF(Veriler!T5048&lt;=0.1, S5048, IF(AND(Veriler!T5048&gt;0.1, F5048="", P5048="E"), IF(Q5048&gt;Veriler!$G$2, Q5048*S5048, IF(Q5048&lt;Veriler!$G$2, Veriler!$G$2*S5048, Q5048*S5048)), 0))</f>
        <v>0</v>
      </c>
      <c r="U5048" s="133" t="str">
        <f t="shared" si="1593"/>
        <v xml:space="preserve"> </v>
      </c>
      <c r="V5048" s="134" t="str">
        <f>IFERROR(IF(O5048="%10 sınırı aşılmıştır.",L5048-T5048,IFERROR(IF(F5048="",IF(S5048=1,0,IF(L5048-S5048=0,"",L5048-S5048)),IF(Veriler!M5048="",L5048,IF(L5048*Veriler!M5048=0,"",L5048*Veriler!M5048))),L5048)),0)</f>
        <v/>
      </c>
      <c r="W5048" s="146"/>
      <c r="X5048" s="146"/>
      <c r="Y5048" s="146"/>
    </row>
    <row r="5049" spans="1:25" s="99" customFormat="1" ht="54.75" customHeight="1" x14ac:dyDescent="0.25">
      <c r="A5049" s="96">
        <f t="shared" si="1594"/>
        <v>3724</v>
      </c>
      <c r="B5049" s="175"/>
      <c r="C5049" s="176"/>
      <c r="D5049" s="113"/>
      <c r="E5049" s="115"/>
      <c r="F5049" s="174"/>
      <c r="G5049" s="114" t="str">
        <f t="shared" si="1589"/>
        <v/>
      </c>
      <c r="H5049" s="115"/>
      <c r="I5049" s="115"/>
      <c r="J5049" s="115"/>
      <c r="K5049" s="115"/>
      <c r="L5049" s="133" t="str">
        <f t="shared" si="1590"/>
        <v/>
      </c>
      <c r="M5049" s="116" t="str">
        <f>IF(L5049="", "", L5049/Veriler!$X$1)</f>
        <v/>
      </c>
      <c r="N5049" s="116" t="str">
        <f>IF(F5049&lt;&gt;"", "İthal Girdi", IF(Veriler!T5049="", "", IF(Veriler!S5049="H", "%0,5 üzerindedir", IF(Veriler!T5049&gt;0.1, "%10 sınırı aşılmıştır.", "Uygun"))))</f>
        <v>%0,5 üzerindedir</v>
      </c>
      <c r="O5049" s="116" t="str">
        <f t="shared" si="1591"/>
        <v xml:space="preserve"> </v>
      </c>
      <c r="P5049" s="117"/>
      <c r="Q5049" s="118"/>
      <c r="R5049" s="119" t="str">
        <f t="shared" si="1592"/>
        <v/>
      </c>
      <c r="S5049" s="133">
        <f>IFERROR(IF(M5049&lt;=0.005,IF(F5049="",L5049,0),IF(F5049&lt;&gt;"",0,IF(P5049="",0,IF(P5049="H",0,IF(Q5049&lt;Veriler!$G$2,L5049*Veriler!$G$2,L5049*Q5049)))))," ")</f>
        <v>0</v>
      </c>
      <c r="T5049" s="133">
        <f>IF(Veriler!T5049&lt;=0.1, S5049, IF(AND(Veriler!T5049&gt;0.1, F5049="", P5049="E"), IF(Q5049&gt;Veriler!$G$2, Q5049*S5049, IF(Q5049&lt;Veriler!$G$2, Veriler!$G$2*S5049, Q5049*S5049)), 0))</f>
        <v>0</v>
      </c>
      <c r="U5049" s="133" t="str">
        <f t="shared" si="1593"/>
        <v xml:space="preserve"> </v>
      </c>
      <c r="V5049" s="134" t="str">
        <f>IFERROR(IF(O5049="%10 sınırı aşılmıştır.",L5049-T5049,IFERROR(IF(F5049="",IF(S5049=1,0,IF(L5049-S5049=0,"",L5049-S5049)),IF(Veriler!M5049="",L5049,IF(L5049*Veriler!M5049=0,"",L5049*Veriler!M5049))),L5049)),0)</f>
        <v/>
      </c>
      <c r="W5049" s="146"/>
      <c r="X5049" s="146"/>
      <c r="Y5049" s="146"/>
    </row>
    <row r="5050" spans="1:25" s="99" customFormat="1" ht="24" customHeight="1" x14ac:dyDescent="0.25">
      <c r="A5050" s="103"/>
      <c r="B5050" s="104"/>
      <c r="C5050" s="104"/>
      <c r="D5050" s="104"/>
      <c r="E5050" s="103"/>
      <c r="F5050" s="135"/>
      <c r="G5050" s="157"/>
      <c r="H5050" s="103"/>
      <c r="I5050" s="103"/>
      <c r="J5050" s="103"/>
      <c r="K5050" s="103"/>
      <c r="L5050" s="136">
        <f>SUM(L5021:L5034,L5036:L5049)</f>
        <v>0</v>
      </c>
      <c r="M5050" s="158"/>
      <c r="N5050" s="158"/>
      <c r="O5050" s="158"/>
      <c r="P5050" s="105"/>
      <c r="Q5050" s="106"/>
      <c r="R5050" s="159"/>
      <c r="S5050" s="160"/>
      <c r="T5050" s="160"/>
      <c r="U5050" s="160"/>
      <c r="V5050" s="160"/>
      <c r="W5050" s="146"/>
      <c r="X5050" s="146"/>
      <c r="Y5050" s="146"/>
    </row>
    <row r="5051" spans="1:25" s="99" customFormat="1" ht="31.5" customHeight="1" x14ac:dyDescent="0.25">
      <c r="A5051" s="103"/>
      <c r="B5051" s="104"/>
      <c r="C5051" s="104"/>
      <c r="D5051" s="104"/>
      <c r="E5051" s="103"/>
      <c r="F5051" s="135"/>
      <c r="G5051" s="157"/>
      <c r="H5051" s="103"/>
      <c r="I5051" s="103"/>
      <c r="J5051" s="103"/>
      <c r="K5051" s="103"/>
      <c r="L5051" s="161"/>
      <c r="M5051" s="158"/>
      <c r="N5051" s="158"/>
      <c r="O5051" s="158"/>
      <c r="P5051" s="105"/>
      <c r="Q5051" s="106"/>
      <c r="R5051" s="159"/>
      <c r="S5051" s="162" t="s">
        <v>57</v>
      </c>
      <c r="T5051" s="162" t="s">
        <v>57</v>
      </c>
      <c r="U5051" s="162" t="s">
        <v>57</v>
      </c>
      <c r="V5051" s="163" t="s">
        <v>58</v>
      </c>
      <c r="W5051" s="146"/>
      <c r="X5051" s="146"/>
      <c r="Y5051" s="146"/>
    </row>
    <row r="5052" spans="1:25" s="99" customFormat="1" ht="58.5" customHeight="1" x14ac:dyDescent="0.25">
      <c r="A5052" s="185" t="s">
        <v>59</v>
      </c>
      <c r="B5052" s="180"/>
      <c r="C5052" s="180"/>
      <c r="D5052" s="180"/>
      <c r="E5052" s="180"/>
      <c r="F5052" s="180"/>
      <c r="G5052" s="180"/>
      <c r="H5052" s="180"/>
      <c r="I5052" s="180"/>
      <c r="J5052" s="180"/>
      <c r="K5052" s="180"/>
      <c r="L5052" s="180"/>
      <c r="M5052" s="180"/>
      <c r="N5052" s="180"/>
      <c r="O5052" s="180"/>
      <c r="P5052" s="180"/>
      <c r="Q5052" s="180"/>
      <c r="R5052" s="176"/>
      <c r="S5052" s="137">
        <f>SUM(S5014,S5021:S5034,S5036:S5049)</f>
        <v>0</v>
      </c>
      <c r="T5052" s="137" t="str">
        <f>IF(SUM(T5021:T5034,T5036:T5049)=0," ",SUM(T5021:T5034,T5036:T5049))</f>
        <v xml:space="preserve"> </v>
      </c>
      <c r="U5052" s="137" t="str">
        <f>IF(SUM(U5021:U5034,U5036:U5049)=0," ",SUM(U5021:U5034,U5036:U5049))</f>
        <v xml:space="preserve"> </v>
      </c>
      <c r="V5052" s="137" t="str">
        <f>IF(SUM(V5021:V5034,V5036:V5049)=0," ",SUM(V5021:V5034,V5036:V5049))</f>
        <v xml:space="preserve"> </v>
      </c>
      <c r="W5052" s="146"/>
      <c r="X5052" s="164">
        <f>SUM(U5021:U5034,U5036:U5049)</f>
        <v>0</v>
      </c>
      <c r="Y5052" s="164">
        <f>SUM(V5021:V5034,V5036:V5049)</f>
        <v>0</v>
      </c>
    </row>
    <row r="5053" spans="1:25" x14ac:dyDescent="0.3">
      <c r="A5053" s="34"/>
      <c r="G5053" s="146"/>
      <c r="L5053" s="146"/>
      <c r="M5053" s="146"/>
      <c r="N5053" s="146"/>
      <c r="O5053" s="146"/>
      <c r="R5053" s="146"/>
      <c r="S5053" s="146"/>
      <c r="T5053" s="146"/>
      <c r="U5053" s="146"/>
      <c r="V5053" s="146"/>
      <c r="W5053" s="146"/>
      <c r="X5053" s="146"/>
      <c r="Y5053" s="146"/>
    </row>
    <row r="5054" spans="1:25" x14ac:dyDescent="0.3">
      <c r="A5054" s="186" t="s">
        <v>60</v>
      </c>
      <c r="B5054" s="187"/>
      <c r="C5054" s="187"/>
      <c r="D5054" s="187"/>
      <c r="E5054" s="187"/>
      <c r="F5054" s="187"/>
      <c r="G5054" s="187"/>
      <c r="H5054" s="187"/>
      <c r="I5054" s="187"/>
      <c r="J5054" s="187"/>
      <c r="K5054" s="187"/>
      <c r="L5054" s="187"/>
      <c r="M5054" s="187"/>
      <c r="N5054" s="187"/>
      <c r="O5054" s="187"/>
      <c r="P5054" s="187"/>
      <c r="Q5054" s="187"/>
      <c r="R5054" s="187"/>
      <c r="S5054" s="187"/>
      <c r="T5054" s="187"/>
      <c r="U5054" s="187"/>
      <c r="V5054" s="187"/>
      <c r="W5054" s="146"/>
      <c r="X5054" s="146"/>
      <c r="Y5054" s="146"/>
    </row>
    <row r="5055" spans="1:25" s="99" customFormat="1" ht="41.25" customHeight="1" x14ac:dyDescent="0.25">
      <c r="A5055" s="189" t="s">
        <v>38</v>
      </c>
      <c r="B5055" s="180"/>
      <c r="C5055" s="180"/>
      <c r="D5055" s="180"/>
      <c r="E5055" s="180"/>
      <c r="F5055" s="180"/>
      <c r="G5055" s="180"/>
      <c r="H5055" s="180"/>
      <c r="I5055" s="180"/>
      <c r="J5055" s="180"/>
      <c r="K5055" s="180"/>
      <c r="L5055" s="180"/>
      <c r="M5055" s="180"/>
      <c r="N5055" s="180"/>
      <c r="O5055" s="180"/>
      <c r="P5055" s="180"/>
      <c r="Q5055" s="180"/>
      <c r="R5055" s="180"/>
      <c r="S5055" s="180"/>
      <c r="T5055" s="180"/>
      <c r="U5055" s="180"/>
      <c r="V5055" s="176"/>
      <c r="W5055" s="146"/>
      <c r="X5055" s="146"/>
      <c r="Y5055" s="146"/>
    </row>
    <row r="5056" spans="1:25" s="100" customFormat="1" ht="35.25" customHeight="1" x14ac:dyDescent="0.25">
      <c r="A5056" s="179" t="s">
        <v>39</v>
      </c>
      <c r="B5056" s="180"/>
      <c r="C5056" s="180"/>
      <c r="D5056" s="180"/>
      <c r="E5056" s="180"/>
      <c r="F5056" s="180"/>
      <c r="G5056" s="180"/>
      <c r="H5056" s="180"/>
      <c r="I5056" s="180"/>
      <c r="J5056" s="180"/>
      <c r="K5056" s="180"/>
      <c r="L5056" s="180"/>
      <c r="M5056" s="180"/>
      <c r="N5056" s="180"/>
      <c r="O5056" s="180"/>
      <c r="P5056" s="180"/>
      <c r="Q5056" s="180"/>
      <c r="R5056" s="176"/>
      <c r="S5056" s="147"/>
      <c r="T5056" s="148"/>
      <c r="U5056" s="149" t="s">
        <v>40</v>
      </c>
      <c r="V5056" s="150">
        <f>V5018+1</f>
        <v>134</v>
      </c>
      <c r="W5056" s="146"/>
      <c r="X5056" s="146"/>
      <c r="Y5056" s="146"/>
    </row>
    <row r="5057" spans="1:25" s="99" customFormat="1" ht="81" customHeight="1" x14ac:dyDescent="0.25">
      <c r="A5057" s="110" t="s">
        <v>3</v>
      </c>
      <c r="B5057" s="188" t="s">
        <v>41</v>
      </c>
      <c r="C5057" s="176"/>
      <c r="D5057" s="111" t="s">
        <v>42</v>
      </c>
      <c r="E5057" s="110" t="s">
        <v>324</v>
      </c>
      <c r="F5057" s="111" t="s">
        <v>325</v>
      </c>
      <c r="G5057" s="151" t="s">
        <v>43</v>
      </c>
      <c r="H5057" s="110" t="s">
        <v>44</v>
      </c>
      <c r="I5057" s="110" t="s">
        <v>8</v>
      </c>
      <c r="J5057" s="110" t="s">
        <v>45</v>
      </c>
      <c r="K5057" s="110" t="s">
        <v>46</v>
      </c>
      <c r="L5057" s="152" t="s">
        <v>47</v>
      </c>
      <c r="M5057" s="153" t="s">
        <v>48</v>
      </c>
      <c r="N5057" s="154" t="s">
        <v>49</v>
      </c>
      <c r="O5057" s="154" t="s">
        <v>49</v>
      </c>
      <c r="P5057" s="112" t="s">
        <v>50</v>
      </c>
      <c r="Q5057" s="110" t="s">
        <v>51</v>
      </c>
      <c r="R5057" s="155" t="s">
        <v>52</v>
      </c>
      <c r="S5057" s="156" t="s">
        <v>53</v>
      </c>
      <c r="T5057" s="156" t="s">
        <v>54</v>
      </c>
      <c r="U5057" s="152" t="s">
        <v>54</v>
      </c>
      <c r="V5057" s="152" t="s">
        <v>55</v>
      </c>
      <c r="W5057" s="146"/>
      <c r="X5057" s="146"/>
      <c r="Y5057" s="146"/>
    </row>
    <row r="5058" spans="1:25" s="99" customFormat="1" ht="45" customHeight="1" x14ac:dyDescent="0.25">
      <c r="A5058" s="101"/>
      <c r="B5058" s="177" t="s">
        <v>56</v>
      </c>
      <c r="C5058" s="178"/>
      <c r="D5058" s="102"/>
      <c r="E5058" s="170"/>
      <c r="F5058" s="102"/>
      <c r="G5058" s="95"/>
      <c r="H5058" s="102"/>
      <c r="I5058" s="102"/>
      <c r="J5058" s="102"/>
      <c r="K5058" s="102"/>
      <c r="L5058" s="95"/>
      <c r="M5058" s="95"/>
      <c r="N5058" s="95"/>
      <c r="O5058" s="95"/>
      <c r="P5058" s="102"/>
      <c r="Q5058" s="102"/>
      <c r="R5058" s="190"/>
      <c r="S5058" s="184"/>
      <c r="T5058" s="95"/>
      <c r="U5058" s="95"/>
      <c r="V5058" s="95"/>
      <c r="W5058" s="146"/>
      <c r="X5058" s="146"/>
      <c r="Y5058" s="146"/>
    </row>
    <row r="5059" spans="1:25" s="99" customFormat="1" ht="54.75" customHeight="1" x14ac:dyDescent="0.25">
      <c r="A5059" s="96">
        <f>A5049+1</f>
        <v>3725</v>
      </c>
      <c r="B5059" s="181"/>
      <c r="C5059" s="182"/>
      <c r="D5059" s="113"/>
      <c r="E5059" s="115"/>
      <c r="F5059" s="174"/>
      <c r="G5059" s="114" t="str">
        <f t="shared" ref="G5059:G5072" si="1595">IF(AND(F5059&lt;&gt;"",V5059&lt;&gt;"",L5059&lt;&gt;0),V5059/L5059,"")</f>
        <v/>
      </c>
      <c r="H5059" s="115"/>
      <c r="I5059" s="115"/>
      <c r="J5059" s="115"/>
      <c r="K5059" s="115"/>
      <c r="L5059" s="133" t="str">
        <f t="shared" ref="L5059:L5072" si="1596">IF(AND(H5059&lt;&gt;0, J5059&lt;&gt;0, K5059&lt;&gt;0), H5059*J5059*K5059, "")</f>
        <v/>
      </c>
      <c r="M5059" s="116" t="str">
        <f>IF(L5059="", "", L5059/Veriler!$X$1)</f>
        <v/>
      </c>
      <c r="N5059" s="116" t="str">
        <f>IF(F5059&lt;&gt;"", "İthal Girdi", IF(Veriler!T5059="", "", IF(Veriler!S5059="H", "%0,5 üzerindedir", IF(Veriler!T5059&gt;0.1, "%10 sınırı aşılmıştır.", "Uygun"))))</f>
        <v>%0,5 üzerindedir</v>
      </c>
      <c r="O5059" s="116" t="str">
        <f t="shared" ref="O5059:O5072" si="1597">IF(M5059=""," ",N5059)</f>
        <v xml:space="preserve"> </v>
      </c>
      <c r="P5059" s="117"/>
      <c r="Q5059" s="118"/>
      <c r="R5059" s="119" t="str">
        <f t="shared" ref="R5059:R5072" si="1598">IFERROR(IF(AND(T5059&lt;&gt;"",L5059&lt;&gt;"",L5059&lt;&gt;0,T5059&lt;&gt;0),T5059/L5059,"")," ")</f>
        <v/>
      </c>
      <c r="S5059" s="133">
        <f>IFERROR(IF(M5059&lt;=0.005,IF(F5059="",L5059,0),IF(F5059&lt;&gt;"",0,IF(P5059="",0,IF(P5059="H",0,IF(Q5059&lt;Veriler!$G$2,L5059*Veriler!$G$2,L5059*Q5059)))))," ")</f>
        <v>0</v>
      </c>
      <c r="T5059" s="133">
        <f>IF(Veriler!T5059&lt;=0.1, S5059, IF(AND(Veriler!T5059&gt;0.1, F5059="", P5059="E"), IF(Q5059&gt;Veriler!$G$2, Q5059*S5059, IF(Q5059&lt;Veriler!$G$2, Veriler!$G$2*S5059, Q5059*S5059)), 0))</f>
        <v>0</v>
      </c>
      <c r="U5059" s="133" t="str">
        <f t="shared" ref="U5059:U5072" si="1599">IF(T5059=0," ",T5059)</f>
        <v xml:space="preserve"> </v>
      </c>
      <c r="V5059" s="134" t="str">
        <f>IFERROR(IF(O5059="%10 sınırı aşılmıştır.",L5059-T5059,IFERROR(IF(F5059="",IF(S5059=1,0,IF(L5059-S5059=0,"",L5059-S5059)),IF(Veriler!M5059="",L5059,IF(L5059*Veriler!M5059=0,"",L5059*Veriler!M5059))),L5059)),0)</f>
        <v/>
      </c>
      <c r="W5059" s="146"/>
      <c r="X5059" s="146"/>
      <c r="Y5059" s="146"/>
    </row>
    <row r="5060" spans="1:25" s="99" customFormat="1" ht="54.75" customHeight="1" x14ac:dyDescent="0.25">
      <c r="A5060" s="96">
        <f t="shared" ref="A5060:A5072" si="1600">A5059+1</f>
        <v>3726</v>
      </c>
      <c r="B5060" s="175"/>
      <c r="C5060" s="176"/>
      <c r="D5060" s="113"/>
      <c r="E5060" s="115"/>
      <c r="F5060" s="174"/>
      <c r="G5060" s="114" t="str">
        <f t="shared" si="1595"/>
        <v/>
      </c>
      <c r="H5060" s="115"/>
      <c r="I5060" s="115"/>
      <c r="J5060" s="115"/>
      <c r="K5060" s="115"/>
      <c r="L5060" s="133" t="str">
        <f t="shared" si="1596"/>
        <v/>
      </c>
      <c r="M5060" s="116" t="str">
        <f>IF(L5060="", "", L5060/Veriler!$X$1)</f>
        <v/>
      </c>
      <c r="N5060" s="116" t="str">
        <f>IF(F5060&lt;&gt;"", "İthal Girdi", IF(Veriler!T5060="", "", IF(Veriler!S5060="H", "%0,5 üzerindedir", IF(Veriler!T5060&gt;0.1, "%10 sınırı aşılmıştır.", "Uygun"))))</f>
        <v>%0,5 üzerindedir</v>
      </c>
      <c r="O5060" s="116" t="str">
        <f t="shared" si="1597"/>
        <v xml:space="preserve"> </v>
      </c>
      <c r="P5060" s="117"/>
      <c r="Q5060" s="118"/>
      <c r="R5060" s="119" t="str">
        <f t="shared" si="1598"/>
        <v/>
      </c>
      <c r="S5060" s="133">
        <f>IFERROR(IF(M5060&lt;=0.005,IF(F5060="",L5060,0),IF(F5060&lt;&gt;"",0,IF(P5060="",0,IF(P5060="H",0,IF(Q5060&lt;Veriler!$G$2,L5060*Veriler!$G$2,L5060*Q5060)))))," ")</f>
        <v>0</v>
      </c>
      <c r="T5060" s="133">
        <f>IF(Veriler!T5060&lt;=0.1, S5060, IF(AND(Veriler!T5060&gt;0.1, F5060="", P5060="E"), IF(Q5060&gt;Veriler!$G$2, Q5060*S5060, IF(Q5060&lt;Veriler!$G$2, Veriler!$G$2*S5060, Q5060*S5060)), 0))</f>
        <v>0</v>
      </c>
      <c r="U5060" s="133" t="str">
        <f t="shared" si="1599"/>
        <v xml:space="preserve"> </v>
      </c>
      <c r="V5060" s="134" t="str">
        <f>IFERROR(IF(O5060="%10 sınırı aşılmıştır.",L5060-T5060,IFERROR(IF(F5060="",IF(S5060=1,0,IF(L5060-S5060=0,"",L5060-S5060)),IF(Veriler!M5060="",L5060,IF(L5060*Veriler!M5060=0,"",L5060*Veriler!M5060))),L5060)),0)</f>
        <v/>
      </c>
      <c r="W5060" s="146"/>
      <c r="X5060" s="146"/>
      <c r="Y5060" s="146"/>
    </row>
    <row r="5061" spans="1:25" s="99" customFormat="1" ht="54.75" customHeight="1" x14ac:dyDescent="0.25">
      <c r="A5061" s="96">
        <f t="shared" si="1600"/>
        <v>3727</v>
      </c>
      <c r="B5061" s="175"/>
      <c r="C5061" s="176"/>
      <c r="D5061" s="113"/>
      <c r="E5061" s="115"/>
      <c r="F5061" s="174"/>
      <c r="G5061" s="114" t="str">
        <f t="shared" si="1595"/>
        <v/>
      </c>
      <c r="H5061" s="115"/>
      <c r="I5061" s="115"/>
      <c r="J5061" s="115"/>
      <c r="K5061" s="115"/>
      <c r="L5061" s="133" t="str">
        <f t="shared" si="1596"/>
        <v/>
      </c>
      <c r="M5061" s="116" t="str">
        <f>IF(L5061="", "", L5061/Veriler!$X$1)</f>
        <v/>
      </c>
      <c r="N5061" s="116" t="str">
        <f>IF(F5061&lt;&gt;"", "İthal Girdi", IF(Veriler!T5061="", "", IF(Veriler!S5061="H", "%0,5 üzerindedir", IF(Veriler!T5061&gt;0.1, "%10 sınırı aşılmıştır.", "Uygun"))))</f>
        <v>%0,5 üzerindedir</v>
      </c>
      <c r="O5061" s="116" t="str">
        <f t="shared" si="1597"/>
        <v xml:space="preserve"> </v>
      </c>
      <c r="P5061" s="117"/>
      <c r="Q5061" s="118"/>
      <c r="R5061" s="119" t="str">
        <f t="shared" si="1598"/>
        <v/>
      </c>
      <c r="S5061" s="133">
        <f>IFERROR(IF(M5061&lt;=0.005,IF(F5061="",L5061,0),IF(F5061&lt;&gt;"",0,IF(P5061="",0,IF(P5061="H",0,IF(Q5061&lt;Veriler!$G$2,L5061*Veriler!$G$2,L5061*Q5061)))))," ")</f>
        <v>0</v>
      </c>
      <c r="T5061" s="133">
        <f>IF(Veriler!T5061&lt;=0.1, S5061, IF(AND(Veriler!T5061&gt;0.1, F5061="", P5061="E"), IF(Q5061&gt;Veriler!$G$2, Q5061*S5061, IF(Q5061&lt;Veriler!$G$2, Veriler!$G$2*S5061, Q5061*S5061)), 0))</f>
        <v>0</v>
      </c>
      <c r="U5061" s="133" t="str">
        <f t="shared" si="1599"/>
        <v xml:space="preserve"> </v>
      </c>
      <c r="V5061" s="134" t="str">
        <f>IFERROR(IF(O5061="%10 sınırı aşılmıştır.",L5061-T5061,IFERROR(IF(F5061="",IF(S5061=1,0,IF(L5061-S5061=0,"",L5061-S5061)),IF(Veriler!M5061="",L5061,IF(L5061*Veriler!M5061=0,"",L5061*Veriler!M5061))),L5061)),0)</f>
        <v/>
      </c>
      <c r="W5061" s="146"/>
      <c r="X5061" s="146"/>
      <c r="Y5061" s="146"/>
    </row>
    <row r="5062" spans="1:25" s="99" customFormat="1" ht="54.75" customHeight="1" x14ac:dyDescent="0.25">
      <c r="A5062" s="96">
        <f t="shared" si="1600"/>
        <v>3728</v>
      </c>
      <c r="B5062" s="175"/>
      <c r="C5062" s="176"/>
      <c r="D5062" s="113"/>
      <c r="E5062" s="115"/>
      <c r="F5062" s="174"/>
      <c r="G5062" s="114" t="str">
        <f t="shared" si="1595"/>
        <v/>
      </c>
      <c r="H5062" s="115"/>
      <c r="I5062" s="115"/>
      <c r="J5062" s="115"/>
      <c r="K5062" s="115"/>
      <c r="L5062" s="133" t="str">
        <f t="shared" si="1596"/>
        <v/>
      </c>
      <c r="M5062" s="116" t="str">
        <f>IF(L5062="", "", L5062/Veriler!$X$1)</f>
        <v/>
      </c>
      <c r="N5062" s="116" t="str">
        <f>IF(F5062&lt;&gt;"", "İthal Girdi", IF(Veriler!T5062="", "", IF(Veriler!S5062="H", "%0,5 üzerindedir", IF(Veriler!T5062&gt;0.1, "%10 sınırı aşılmıştır.", "Uygun"))))</f>
        <v>%0,5 üzerindedir</v>
      </c>
      <c r="O5062" s="116" t="str">
        <f t="shared" si="1597"/>
        <v xml:space="preserve"> </v>
      </c>
      <c r="P5062" s="117"/>
      <c r="Q5062" s="118"/>
      <c r="R5062" s="119" t="str">
        <f t="shared" si="1598"/>
        <v/>
      </c>
      <c r="S5062" s="133">
        <f>IFERROR(IF(M5062&lt;=0.005,IF(F5062="",L5062,0),IF(F5062&lt;&gt;"",0,IF(P5062="",0,IF(P5062="H",0,IF(Q5062&lt;Veriler!$G$2,L5062*Veriler!$G$2,L5062*Q5062)))))," ")</f>
        <v>0</v>
      </c>
      <c r="T5062" s="133">
        <f>IF(Veriler!T5062&lt;=0.1, S5062, IF(AND(Veriler!T5062&gt;0.1, F5062="", P5062="E"), IF(Q5062&gt;Veriler!$G$2, Q5062*S5062, IF(Q5062&lt;Veriler!$G$2, Veriler!$G$2*S5062, Q5062*S5062)), 0))</f>
        <v>0</v>
      </c>
      <c r="U5062" s="133" t="str">
        <f t="shared" si="1599"/>
        <v xml:space="preserve"> </v>
      </c>
      <c r="V5062" s="134" t="str">
        <f>IFERROR(IF(O5062="%10 sınırı aşılmıştır.",L5062-T5062,IFERROR(IF(F5062="",IF(S5062=1,0,IF(L5062-S5062=0,"",L5062-S5062)),IF(Veriler!M5062="",L5062,IF(L5062*Veriler!M5062=0,"",L5062*Veriler!M5062))),L5062)),0)</f>
        <v/>
      </c>
      <c r="W5062" s="146"/>
      <c r="X5062" s="146"/>
      <c r="Y5062" s="146"/>
    </row>
    <row r="5063" spans="1:25" s="99" customFormat="1" ht="54.75" customHeight="1" x14ac:dyDescent="0.25">
      <c r="A5063" s="96">
        <f t="shared" si="1600"/>
        <v>3729</v>
      </c>
      <c r="B5063" s="175"/>
      <c r="C5063" s="176"/>
      <c r="D5063" s="113"/>
      <c r="E5063" s="115"/>
      <c r="F5063" s="174"/>
      <c r="G5063" s="114" t="str">
        <f t="shared" si="1595"/>
        <v/>
      </c>
      <c r="H5063" s="115"/>
      <c r="I5063" s="115"/>
      <c r="J5063" s="115"/>
      <c r="K5063" s="115"/>
      <c r="L5063" s="133" t="str">
        <f t="shared" si="1596"/>
        <v/>
      </c>
      <c r="M5063" s="116" t="str">
        <f>IF(L5063="", "", L5063/Veriler!$X$1)</f>
        <v/>
      </c>
      <c r="N5063" s="116" t="str">
        <f>IF(F5063&lt;&gt;"", "İthal Girdi", IF(Veriler!T5063="", "", IF(Veriler!S5063="H", "%0,5 üzerindedir", IF(Veriler!T5063&gt;0.1, "%10 sınırı aşılmıştır.", "Uygun"))))</f>
        <v>%0,5 üzerindedir</v>
      </c>
      <c r="O5063" s="116" t="str">
        <f t="shared" si="1597"/>
        <v xml:space="preserve"> </v>
      </c>
      <c r="P5063" s="117"/>
      <c r="Q5063" s="118"/>
      <c r="R5063" s="119" t="str">
        <f t="shared" si="1598"/>
        <v/>
      </c>
      <c r="S5063" s="133">
        <f>IFERROR(IF(M5063&lt;=0.005,IF(F5063="",L5063,0),IF(F5063&lt;&gt;"",0,IF(P5063="",0,IF(P5063="H",0,IF(Q5063&lt;Veriler!$G$2,L5063*Veriler!$G$2,L5063*Q5063)))))," ")</f>
        <v>0</v>
      </c>
      <c r="T5063" s="133">
        <f>IF(Veriler!T5063&lt;=0.1, S5063, IF(AND(Veriler!T5063&gt;0.1, F5063="", P5063="E"), IF(Q5063&gt;Veriler!$G$2, Q5063*S5063, IF(Q5063&lt;Veriler!$G$2, Veriler!$G$2*S5063, Q5063*S5063)), 0))</f>
        <v>0</v>
      </c>
      <c r="U5063" s="133" t="str">
        <f t="shared" si="1599"/>
        <v xml:space="preserve"> </v>
      </c>
      <c r="V5063" s="134" t="str">
        <f>IFERROR(IF(O5063="%10 sınırı aşılmıştır.",L5063-T5063,IFERROR(IF(F5063="",IF(S5063=1,0,IF(L5063-S5063=0,"",L5063-S5063)),IF(Veriler!M5063="",L5063,IF(L5063*Veriler!M5063=0,"",L5063*Veriler!M5063))),L5063)),0)</f>
        <v/>
      </c>
      <c r="W5063" s="146"/>
      <c r="X5063" s="146"/>
      <c r="Y5063" s="146"/>
    </row>
    <row r="5064" spans="1:25" s="99" customFormat="1" ht="54.75" customHeight="1" x14ac:dyDescent="0.25">
      <c r="A5064" s="96">
        <f t="shared" si="1600"/>
        <v>3730</v>
      </c>
      <c r="B5064" s="175"/>
      <c r="C5064" s="176"/>
      <c r="D5064" s="113"/>
      <c r="E5064" s="115"/>
      <c r="F5064" s="174"/>
      <c r="G5064" s="114" t="str">
        <f t="shared" si="1595"/>
        <v/>
      </c>
      <c r="H5064" s="115"/>
      <c r="I5064" s="115"/>
      <c r="J5064" s="115"/>
      <c r="K5064" s="115"/>
      <c r="L5064" s="133" t="str">
        <f t="shared" si="1596"/>
        <v/>
      </c>
      <c r="M5064" s="116" t="str">
        <f>IF(L5064="", "", L5064/Veriler!$X$1)</f>
        <v/>
      </c>
      <c r="N5064" s="116" t="str">
        <f>IF(F5064&lt;&gt;"", "İthal Girdi", IF(Veriler!T5064="", "", IF(Veriler!S5064="H", "%0,5 üzerindedir", IF(Veriler!T5064&gt;0.1, "%10 sınırı aşılmıştır.", "Uygun"))))</f>
        <v>%0,5 üzerindedir</v>
      </c>
      <c r="O5064" s="116" t="str">
        <f t="shared" si="1597"/>
        <v xml:space="preserve"> </v>
      </c>
      <c r="P5064" s="117"/>
      <c r="Q5064" s="118"/>
      <c r="R5064" s="119" t="str">
        <f t="shared" si="1598"/>
        <v/>
      </c>
      <c r="S5064" s="133">
        <f>IFERROR(IF(M5064&lt;=0.005,IF(F5064="",L5064,0),IF(F5064&lt;&gt;"",0,IF(P5064="",0,IF(P5064="H",0,IF(Q5064&lt;Veriler!$G$2,L5064*Veriler!$G$2,L5064*Q5064)))))," ")</f>
        <v>0</v>
      </c>
      <c r="T5064" s="133">
        <f>IF(Veriler!T5064&lt;=0.1, S5064, IF(AND(Veriler!T5064&gt;0.1, F5064="", P5064="E"), IF(Q5064&gt;Veriler!$G$2, Q5064*S5064, IF(Q5064&lt;Veriler!$G$2, Veriler!$G$2*S5064, Q5064*S5064)), 0))</f>
        <v>0</v>
      </c>
      <c r="U5064" s="133" t="str">
        <f t="shared" si="1599"/>
        <v xml:space="preserve"> </v>
      </c>
      <c r="V5064" s="134" t="str">
        <f>IFERROR(IF(O5064="%10 sınırı aşılmıştır.",L5064-T5064,IFERROR(IF(F5064="",IF(S5064=1,0,IF(L5064-S5064=0,"",L5064-S5064)),IF(Veriler!M5064="",L5064,IF(L5064*Veriler!M5064=0,"",L5064*Veriler!M5064))),L5064)),0)</f>
        <v/>
      </c>
      <c r="W5064" s="146"/>
      <c r="X5064" s="146"/>
      <c r="Y5064" s="146"/>
    </row>
    <row r="5065" spans="1:25" s="99" customFormat="1" ht="54.75" customHeight="1" x14ac:dyDescent="0.25">
      <c r="A5065" s="96">
        <f t="shared" si="1600"/>
        <v>3731</v>
      </c>
      <c r="B5065" s="175"/>
      <c r="C5065" s="176"/>
      <c r="D5065" s="113"/>
      <c r="E5065" s="115"/>
      <c r="F5065" s="174"/>
      <c r="G5065" s="114" t="str">
        <f t="shared" si="1595"/>
        <v/>
      </c>
      <c r="H5065" s="115"/>
      <c r="I5065" s="115"/>
      <c r="J5065" s="115"/>
      <c r="K5065" s="115"/>
      <c r="L5065" s="133" t="str">
        <f t="shared" si="1596"/>
        <v/>
      </c>
      <c r="M5065" s="116" t="str">
        <f>IF(L5065="", "", L5065/Veriler!$X$1)</f>
        <v/>
      </c>
      <c r="N5065" s="116" t="str">
        <f>IF(F5065&lt;&gt;"", "İthal Girdi", IF(Veriler!T5065="", "", IF(Veriler!S5065="H", "%0,5 üzerindedir", IF(Veriler!T5065&gt;0.1, "%10 sınırı aşılmıştır.", "Uygun"))))</f>
        <v>%0,5 üzerindedir</v>
      </c>
      <c r="O5065" s="116" t="str">
        <f t="shared" si="1597"/>
        <v xml:space="preserve"> </v>
      </c>
      <c r="P5065" s="117"/>
      <c r="Q5065" s="118"/>
      <c r="R5065" s="119" t="str">
        <f t="shared" si="1598"/>
        <v/>
      </c>
      <c r="S5065" s="133">
        <f>IFERROR(IF(M5065&lt;=0.005,IF(F5065="",L5065,0),IF(F5065&lt;&gt;"",0,IF(P5065="",0,IF(P5065="H",0,IF(Q5065&lt;Veriler!$G$2,L5065*Veriler!$G$2,L5065*Q5065)))))," ")</f>
        <v>0</v>
      </c>
      <c r="T5065" s="133">
        <f>IF(Veriler!T5065&lt;=0.1, S5065, IF(AND(Veriler!T5065&gt;0.1, F5065="", P5065="E"), IF(Q5065&gt;Veriler!$G$2, Q5065*S5065, IF(Q5065&lt;Veriler!$G$2, Veriler!$G$2*S5065, Q5065*S5065)), 0))</f>
        <v>0</v>
      </c>
      <c r="U5065" s="133" t="str">
        <f t="shared" si="1599"/>
        <v xml:space="preserve"> </v>
      </c>
      <c r="V5065" s="134" t="str">
        <f>IFERROR(IF(O5065="%10 sınırı aşılmıştır.",L5065-T5065,IFERROR(IF(F5065="",IF(S5065=1,0,IF(L5065-S5065=0,"",L5065-S5065)),IF(Veriler!M5065="",L5065,IF(L5065*Veriler!M5065=0,"",L5065*Veriler!M5065))),L5065)),0)</f>
        <v/>
      </c>
      <c r="W5065" s="146"/>
      <c r="X5065" s="146"/>
      <c r="Y5065" s="146"/>
    </row>
    <row r="5066" spans="1:25" s="99" customFormat="1" ht="54.75" customHeight="1" x14ac:dyDescent="0.25">
      <c r="A5066" s="96">
        <f t="shared" si="1600"/>
        <v>3732</v>
      </c>
      <c r="B5066" s="175"/>
      <c r="C5066" s="176"/>
      <c r="D5066" s="113"/>
      <c r="E5066" s="115"/>
      <c r="F5066" s="174"/>
      <c r="G5066" s="114" t="str">
        <f t="shared" si="1595"/>
        <v/>
      </c>
      <c r="H5066" s="115"/>
      <c r="I5066" s="115"/>
      <c r="J5066" s="115"/>
      <c r="K5066" s="115"/>
      <c r="L5066" s="133" t="str">
        <f t="shared" si="1596"/>
        <v/>
      </c>
      <c r="M5066" s="116" t="str">
        <f>IF(L5066="", "", L5066/Veriler!$X$1)</f>
        <v/>
      </c>
      <c r="N5066" s="116" t="str">
        <f>IF(F5066&lt;&gt;"", "İthal Girdi", IF(Veriler!T5066="", "", IF(Veriler!S5066="H", "%0,5 üzerindedir", IF(Veriler!T5066&gt;0.1, "%10 sınırı aşılmıştır.", "Uygun"))))</f>
        <v>%0,5 üzerindedir</v>
      </c>
      <c r="O5066" s="116" t="str">
        <f t="shared" si="1597"/>
        <v xml:space="preserve"> </v>
      </c>
      <c r="P5066" s="117"/>
      <c r="Q5066" s="118"/>
      <c r="R5066" s="119" t="str">
        <f t="shared" si="1598"/>
        <v/>
      </c>
      <c r="S5066" s="133">
        <f>IFERROR(IF(M5066&lt;=0.005,IF(F5066="",L5066,0),IF(F5066&lt;&gt;"",0,IF(P5066="",0,IF(P5066="H",0,IF(Q5066&lt;Veriler!$G$2,L5066*Veriler!$G$2,L5066*Q5066)))))," ")</f>
        <v>0</v>
      </c>
      <c r="T5066" s="133">
        <f>IF(Veriler!T5066&lt;=0.1, S5066, IF(AND(Veriler!T5066&gt;0.1, F5066="", P5066="E"), IF(Q5066&gt;Veriler!$G$2, Q5066*S5066, IF(Q5066&lt;Veriler!$G$2, Veriler!$G$2*S5066, Q5066*S5066)), 0))</f>
        <v>0</v>
      </c>
      <c r="U5066" s="133" t="str">
        <f t="shared" si="1599"/>
        <v xml:space="preserve"> </v>
      </c>
      <c r="V5066" s="134" t="str">
        <f>IFERROR(IF(O5066="%10 sınırı aşılmıştır.",L5066-T5066,IFERROR(IF(F5066="",IF(S5066=1,0,IF(L5066-S5066=0,"",L5066-S5066)),IF(Veriler!M5066="",L5066,IF(L5066*Veriler!M5066=0,"",L5066*Veriler!M5066))),L5066)),0)</f>
        <v/>
      </c>
      <c r="W5066" s="146"/>
      <c r="X5066" s="146"/>
      <c r="Y5066" s="146"/>
    </row>
    <row r="5067" spans="1:25" s="99" customFormat="1" ht="54.75" customHeight="1" x14ac:dyDescent="0.25">
      <c r="A5067" s="96">
        <f t="shared" si="1600"/>
        <v>3733</v>
      </c>
      <c r="B5067" s="175"/>
      <c r="C5067" s="176"/>
      <c r="D5067" s="113"/>
      <c r="E5067" s="115"/>
      <c r="F5067" s="174"/>
      <c r="G5067" s="114" t="str">
        <f t="shared" si="1595"/>
        <v/>
      </c>
      <c r="H5067" s="115"/>
      <c r="I5067" s="115"/>
      <c r="J5067" s="115"/>
      <c r="K5067" s="115"/>
      <c r="L5067" s="133" t="str">
        <f t="shared" si="1596"/>
        <v/>
      </c>
      <c r="M5067" s="116" t="str">
        <f>IF(L5067="", "", L5067/Veriler!$X$1)</f>
        <v/>
      </c>
      <c r="N5067" s="116" t="str">
        <f>IF(F5067&lt;&gt;"", "İthal Girdi", IF(Veriler!T5067="", "", IF(Veriler!S5067="H", "%0,5 üzerindedir", IF(Veriler!T5067&gt;0.1, "%10 sınırı aşılmıştır.", "Uygun"))))</f>
        <v>%0,5 üzerindedir</v>
      </c>
      <c r="O5067" s="116" t="str">
        <f t="shared" si="1597"/>
        <v xml:space="preserve"> </v>
      </c>
      <c r="P5067" s="117"/>
      <c r="Q5067" s="118"/>
      <c r="R5067" s="119" t="str">
        <f t="shared" si="1598"/>
        <v/>
      </c>
      <c r="S5067" s="133">
        <f>IFERROR(IF(M5067&lt;=0.005,IF(F5067="",L5067,0),IF(F5067&lt;&gt;"",0,IF(P5067="",0,IF(P5067="H",0,IF(Q5067&lt;Veriler!$G$2,L5067*Veriler!$G$2,L5067*Q5067)))))," ")</f>
        <v>0</v>
      </c>
      <c r="T5067" s="133">
        <f>IF(Veriler!T5067&lt;=0.1, S5067, IF(AND(Veriler!T5067&gt;0.1, F5067="", P5067="E"), IF(Q5067&gt;Veriler!$G$2, Q5067*S5067, IF(Q5067&lt;Veriler!$G$2, Veriler!$G$2*S5067, Q5067*S5067)), 0))</f>
        <v>0</v>
      </c>
      <c r="U5067" s="133" t="str">
        <f t="shared" si="1599"/>
        <v xml:space="preserve"> </v>
      </c>
      <c r="V5067" s="134" t="str">
        <f>IFERROR(IF(O5067="%10 sınırı aşılmıştır.",L5067-T5067,IFERROR(IF(F5067="",IF(S5067=1,0,IF(L5067-S5067=0,"",L5067-S5067)),IF(Veriler!M5067="",L5067,IF(L5067*Veriler!M5067=0,"",L5067*Veriler!M5067))),L5067)),0)</f>
        <v/>
      </c>
      <c r="W5067" s="146"/>
      <c r="X5067" s="146"/>
      <c r="Y5067" s="146"/>
    </row>
    <row r="5068" spans="1:25" s="99" customFormat="1" ht="54.75" customHeight="1" x14ac:dyDescent="0.25">
      <c r="A5068" s="96">
        <f t="shared" si="1600"/>
        <v>3734</v>
      </c>
      <c r="B5068" s="175"/>
      <c r="C5068" s="176"/>
      <c r="D5068" s="113"/>
      <c r="E5068" s="115"/>
      <c r="F5068" s="174"/>
      <c r="G5068" s="114" t="str">
        <f t="shared" si="1595"/>
        <v/>
      </c>
      <c r="H5068" s="115"/>
      <c r="I5068" s="115"/>
      <c r="J5068" s="115"/>
      <c r="K5068" s="115"/>
      <c r="L5068" s="133" t="str">
        <f t="shared" si="1596"/>
        <v/>
      </c>
      <c r="M5068" s="116" t="str">
        <f>IF(L5068="", "", L5068/Veriler!$X$1)</f>
        <v/>
      </c>
      <c r="N5068" s="116" t="str">
        <f>IF(F5068&lt;&gt;"", "İthal Girdi", IF(Veriler!T5068="", "", IF(Veriler!S5068="H", "%0,5 üzerindedir", IF(Veriler!T5068&gt;0.1, "%10 sınırı aşılmıştır.", "Uygun"))))</f>
        <v>%0,5 üzerindedir</v>
      </c>
      <c r="O5068" s="116" t="str">
        <f t="shared" si="1597"/>
        <v xml:space="preserve"> </v>
      </c>
      <c r="P5068" s="117"/>
      <c r="Q5068" s="118"/>
      <c r="R5068" s="119" t="str">
        <f t="shared" si="1598"/>
        <v/>
      </c>
      <c r="S5068" s="133">
        <f>IFERROR(IF(M5068&lt;=0.005,IF(F5068="",L5068,0),IF(F5068&lt;&gt;"",0,IF(P5068="",0,IF(P5068="H",0,IF(Q5068&lt;Veriler!$G$2,L5068*Veriler!$G$2,L5068*Q5068)))))," ")</f>
        <v>0</v>
      </c>
      <c r="T5068" s="133">
        <f>IF(Veriler!T5068&lt;=0.1, S5068, IF(AND(Veriler!T5068&gt;0.1, F5068="", P5068="E"), IF(Q5068&gt;Veriler!$G$2, Q5068*S5068, IF(Q5068&lt;Veriler!$G$2, Veriler!$G$2*S5068, Q5068*S5068)), 0))</f>
        <v>0</v>
      </c>
      <c r="U5068" s="133" t="str">
        <f t="shared" si="1599"/>
        <v xml:space="preserve"> </v>
      </c>
      <c r="V5068" s="134" t="str">
        <f>IFERROR(IF(O5068="%10 sınırı aşılmıştır.",L5068-T5068,IFERROR(IF(F5068="",IF(S5068=1,0,IF(L5068-S5068=0,"",L5068-S5068)),IF(Veriler!M5068="",L5068,IF(L5068*Veriler!M5068=0,"",L5068*Veriler!M5068))),L5068)),0)</f>
        <v/>
      </c>
      <c r="W5068" s="146"/>
      <c r="X5068" s="146"/>
      <c r="Y5068" s="146"/>
    </row>
    <row r="5069" spans="1:25" s="99" customFormat="1" ht="54.75" customHeight="1" x14ac:dyDescent="0.25">
      <c r="A5069" s="96">
        <f t="shared" si="1600"/>
        <v>3735</v>
      </c>
      <c r="B5069" s="175"/>
      <c r="C5069" s="176"/>
      <c r="D5069" s="113"/>
      <c r="E5069" s="115"/>
      <c r="F5069" s="174"/>
      <c r="G5069" s="114" t="str">
        <f t="shared" si="1595"/>
        <v/>
      </c>
      <c r="H5069" s="115"/>
      <c r="I5069" s="115"/>
      <c r="J5069" s="115"/>
      <c r="K5069" s="115"/>
      <c r="L5069" s="133" t="str">
        <f t="shared" si="1596"/>
        <v/>
      </c>
      <c r="M5069" s="116" t="str">
        <f>IF(L5069="", "", L5069/Veriler!$X$1)</f>
        <v/>
      </c>
      <c r="N5069" s="116" t="str">
        <f>IF(F5069&lt;&gt;"", "İthal Girdi", IF(Veriler!T5069="", "", IF(Veriler!S5069="H", "%0,5 üzerindedir", IF(Veriler!T5069&gt;0.1, "%10 sınırı aşılmıştır.", "Uygun"))))</f>
        <v>%0,5 üzerindedir</v>
      </c>
      <c r="O5069" s="116" t="str">
        <f t="shared" si="1597"/>
        <v xml:space="preserve"> </v>
      </c>
      <c r="P5069" s="117"/>
      <c r="Q5069" s="118"/>
      <c r="R5069" s="119" t="str">
        <f t="shared" si="1598"/>
        <v/>
      </c>
      <c r="S5069" s="133">
        <f>IFERROR(IF(M5069&lt;=0.005,IF(F5069="",L5069,0),IF(F5069&lt;&gt;"",0,IF(P5069="",0,IF(P5069="H",0,IF(Q5069&lt;Veriler!$G$2,L5069*Veriler!$G$2,L5069*Q5069)))))," ")</f>
        <v>0</v>
      </c>
      <c r="T5069" s="133">
        <f>IF(Veriler!T5069&lt;=0.1, S5069, IF(AND(Veriler!T5069&gt;0.1, F5069="", P5069="E"), IF(Q5069&gt;Veriler!$G$2, Q5069*S5069, IF(Q5069&lt;Veriler!$G$2, Veriler!$G$2*S5069, Q5069*S5069)), 0))</f>
        <v>0</v>
      </c>
      <c r="U5069" s="133" t="str">
        <f t="shared" si="1599"/>
        <v xml:space="preserve"> </v>
      </c>
      <c r="V5069" s="134" t="str">
        <f>IFERROR(IF(O5069="%10 sınırı aşılmıştır.",L5069-T5069,IFERROR(IF(F5069="",IF(S5069=1,0,IF(L5069-S5069=0,"",L5069-S5069)),IF(Veriler!M5069="",L5069,IF(L5069*Veriler!M5069=0,"",L5069*Veriler!M5069))),L5069)),0)</f>
        <v/>
      </c>
      <c r="W5069" s="146"/>
      <c r="X5069" s="146"/>
      <c r="Y5069" s="146"/>
    </row>
    <row r="5070" spans="1:25" s="99" customFormat="1" ht="54.75" customHeight="1" x14ac:dyDescent="0.25">
      <c r="A5070" s="96">
        <f t="shared" si="1600"/>
        <v>3736</v>
      </c>
      <c r="B5070" s="175"/>
      <c r="C5070" s="176"/>
      <c r="D5070" s="113"/>
      <c r="E5070" s="115"/>
      <c r="F5070" s="174"/>
      <c r="G5070" s="114" t="str">
        <f t="shared" si="1595"/>
        <v/>
      </c>
      <c r="H5070" s="115"/>
      <c r="I5070" s="115"/>
      <c r="J5070" s="115"/>
      <c r="K5070" s="115"/>
      <c r="L5070" s="133" t="str">
        <f t="shared" si="1596"/>
        <v/>
      </c>
      <c r="M5070" s="116" t="str">
        <f>IF(L5070="", "", L5070/Veriler!$X$1)</f>
        <v/>
      </c>
      <c r="N5070" s="116" t="str">
        <f>IF(F5070&lt;&gt;"", "İthal Girdi", IF(Veriler!T5070="", "", IF(Veriler!S5070="H", "%0,5 üzerindedir", IF(Veriler!T5070&gt;0.1, "%10 sınırı aşılmıştır.", "Uygun"))))</f>
        <v>%0,5 üzerindedir</v>
      </c>
      <c r="O5070" s="116" t="str">
        <f t="shared" si="1597"/>
        <v xml:space="preserve"> </v>
      </c>
      <c r="P5070" s="117"/>
      <c r="Q5070" s="118"/>
      <c r="R5070" s="119" t="str">
        <f t="shared" si="1598"/>
        <v/>
      </c>
      <c r="S5070" s="133">
        <f>IFERROR(IF(M5070&lt;=0.005,IF(F5070="",L5070,0),IF(F5070&lt;&gt;"",0,IF(P5070="",0,IF(P5070="H",0,IF(Q5070&lt;Veriler!$G$2,L5070*Veriler!$G$2,L5070*Q5070)))))," ")</f>
        <v>0</v>
      </c>
      <c r="T5070" s="133">
        <f>IF(Veriler!T5070&lt;=0.1, S5070, IF(AND(Veriler!T5070&gt;0.1, F5070="", P5070="E"), IF(Q5070&gt;Veriler!$G$2, Q5070*S5070, IF(Q5070&lt;Veriler!$G$2, Veriler!$G$2*S5070, Q5070*S5070)), 0))</f>
        <v>0</v>
      </c>
      <c r="U5070" s="133" t="str">
        <f t="shared" si="1599"/>
        <v xml:space="preserve"> </v>
      </c>
      <c r="V5070" s="134" t="str">
        <f>IFERROR(IF(O5070="%10 sınırı aşılmıştır.",L5070-T5070,IFERROR(IF(F5070="",IF(S5070=1,0,IF(L5070-S5070=0,"",L5070-S5070)),IF(Veriler!M5070="",L5070,IF(L5070*Veriler!M5070=0,"",L5070*Veriler!M5070))),L5070)),0)</f>
        <v/>
      </c>
      <c r="W5070" s="146"/>
      <c r="X5070" s="146"/>
      <c r="Y5070" s="146"/>
    </row>
    <row r="5071" spans="1:25" s="99" customFormat="1" ht="54.75" customHeight="1" x14ac:dyDescent="0.25">
      <c r="A5071" s="96">
        <f t="shared" si="1600"/>
        <v>3737</v>
      </c>
      <c r="B5071" s="175"/>
      <c r="C5071" s="176"/>
      <c r="D5071" s="113"/>
      <c r="E5071" s="115"/>
      <c r="F5071" s="174"/>
      <c r="G5071" s="114" t="str">
        <f t="shared" si="1595"/>
        <v/>
      </c>
      <c r="H5071" s="115"/>
      <c r="I5071" s="115"/>
      <c r="J5071" s="115"/>
      <c r="K5071" s="115"/>
      <c r="L5071" s="133" t="str">
        <f t="shared" si="1596"/>
        <v/>
      </c>
      <c r="M5071" s="116" t="str">
        <f>IF(L5071="", "", L5071/Veriler!$X$1)</f>
        <v/>
      </c>
      <c r="N5071" s="116" t="str">
        <f>IF(F5071&lt;&gt;"", "İthal Girdi", IF(Veriler!T5071="", "", IF(Veriler!S5071="H", "%0,5 üzerindedir", IF(Veriler!T5071&gt;0.1, "%10 sınırı aşılmıştır.", "Uygun"))))</f>
        <v>%0,5 üzerindedir</v>
      </c>
      <c r="O5071" s="116" t="str">
        <f t="shared" si="1597"/>
        <v xml:space="preserve"> </v>
      </c>
      <c r="P5071" s="117"/>
      <c r="Q5071" s="118"/>
      <c r="R5071" s="119" t="str">
        <f t="shared" si="1598"/>
        <v/>
      </c>
      <c r="S5071" s="133">
        <f>IFERROR(IF(M5071&lt;=0.005,IF(F5071="",L5071,0),IF(F5071&lt;&gt;"",0,IF(P5071="",0,IF(P5071="H",0,IF(Q5071&lt;Veriler!$G$2,L5071*Veriler!$G$2,L5071*Q5071)))))," ")</f>
        <v>0</v>
      </c>
      <c r="T5071" s="133">
        <f>IF(Veriler!T5071&lt;=0.1, S5071, IF(AND(Veriler!T5071&gt;0.1, F5071="", P5071="E"), IF(Q5071&gt;Veriler!$G$2, Q5071*S5071, IF(Q5071&lt;Veriler!$G$2, Veriler!$G$2*S5071, Q5071*S5071)), 0))</f>
        <v>0</v>
      </c>
      <c r="U5071" s="133" t="str">
        <f t="shared" si="1599"/>
        <v xml:space="preserve"> </v>
      </c>
      <c r="V5071" s="134" t="str">
        <f>IFERROR(IF(O5071="%10 sınırı aşılmıştır.",L5071-T5071,IFERROR(IF(F5071="",IF(S5071=1,0,IF(L5071-S5071=0,"",L5071-S5071)),IF(Veriler!M5071="",L5071,IF(L5071*Veriler!M5071=0,"",L5071*Veriler!M5071))),L5071)),0)</f>
        <v/>
      </c>
      <c r="W5071" s="146"/>
      <c r="X5071" s="146"/>
      <c r="Y5071" s="146"/>
    </row>
    <row r="5072" spans="1:25" s="99" customFormat="1" ht="54.75" customHeight="1" x14ac:dyDescent="0.25">
      <c r="A5072" s="96">
        <f t="shared" si="1600"/>
        <v>3738</v>
      </c>
      <c r="B5072" s="175"/>
      <c r="C5072" s="176"/>
      <c r="D5072" s="113"/>
      <c r="E5072" s="115"/>
      <c r="F5072" s="174"/>
      <c r="G5072" s="114" t="str">
        <f t="shared" si="1595"/>
        <v/>
      </c>
      <c r="H5072" s="115"/>
      <c r="I5072" s="115"/>
      <c r="J5072" s="115"/>
      <c r="K5072" s="115"/>
      <c r="L5072" s="133" t="str">
        <f t="shared" si="1596"/>
        <v/>
      </c>
      <c r="M5072" s="116" t="str">
        <f>IF(L5072="", "", L5072/Veriler!$X$1)</f>
        <v/>
      </c>
      <c r="N5072" s="116" t="str">
        <f>IF(F5072&lt;&gt;"", "İthal Girdi", IF(Veriler!T5072="", "", IF(Veriler!S5072="H", "%0,5 üzerindedir", IF(Veriler!T5072&gt;0.1, "%10 sınırı aşılmıştır.", "Uygun"))))</f>
        <v>%0,5 üzerindedir</v>
      </c>
      <c r="O5072" s="116" t="str">
        <f t="shared" si="1597"/>
        <v xml:space="preserve"> </v>
      </c>
      <c r="P5072" s="117"/>
      <c r="Q5072" s="118"/>
      <c r="R5072" s="119" t="str">
        <f t="shared" si="1598"/>
        <v/>
      </c>
      <c r="S5072" s="133">
        <f>IFERROR(IF(M5072&lt;=0.005,IF(F5072="",L5072,0),IF(F5072&lt;&gt;"",0,IF(P5072="",0,IF(P5072="H",0,IF(Q5072&lt;Veriler!$G$2,L5072*Veriler!$G$2,L5072*Q5072)))))," ")</f>
        <v>0</v>
      </c>
      <c r="T5072" s="133">
        <f>IF(Veriler!T5072&lt;=0.1, S5072, IF(AND(Veriler!T5072&gt;0.1, F5072="", P5072="E"), IF(Q5072&gt;Veriler!$G$2, Q5072*S5072, IF(Q5072&lt;Veriler!$G$2, Veriler!$G$2*S5072, Q5072*S5072)), 0))</f>
        <v>0</v>
      </c>
      <c r="U5072" s="133" t="str">
        <f t="shared" si="1599"/>
        <v xml:space="preserve"> </v>
      </c>
      <c r="V5072" s="134" t="str">
        <f>IFERROR(IF(O5072="%10 sınırı aşılmıştır.",L5072-T5072,IFERROR(IF(F5072="",IF(S5072=1,0,IF(L5072-S5072=0,"",L5072-S5072)),IF(Veriler!M5072="",L5072,IF(L5072*Veriler!M5072=0,"",L5072*Veriler!M5072))),L5072)),0)</f>
        <v/>
      </c>
      <c r="W5072" s="146"/>
      <c r="X5072" s="146"/>
      <c r="Y5072" s="146"/>
    </row>
    <row r="5073" spans="1:25" s="99" customFormat="1" ht="36" hidden="1" customHeight="1" x14ac:dyDescent="0.25">
      <c r="A5073" s="101"/>
      <c r="B5073" s="191" t="s">
        <v>16</v>
      </c>
      <c r="C5073" s="176"/>
      <c r="D5073" s="120"/>
      <c r="E5073" s="171"/>
      <c r="F5073" s="172"/>
      <c r="G5073" s="121"/>
      <c r="H5073" s="115"/>
      <c r="I5073" s="115"/>
      <c r="J5073" s="115"/>
      <c r="K5073" s="115"/>
      <c r="L5073" s="121"/>
      <c r="M5073" s="121"/>
      <c r="N5073" s="121"/>
      <c r="O5073" s="121"/>
      <c r="P5073" s="120"/>
      <c r="Q5073" s="120"/>
      <c r="R5073" s="183"/>
      <c r="S5073" s="184"/>
      <c r="T5073" s="121"/>
      <c r="U5073" s="121"/>
      <c r="V5073" s="121"/>
      <c r="W5073" s="146"/>
      <c r="X5073" s="146"/>
      <c r="Y5073" s="146"/>
    </row>
    <row r="5074" spans="1:25" s="99" customFormat="1" ht="54.75" customHeight="1" x14ac:dyDescent="0.25">
      <c r="A5074" s="96">
        <f>A5072+1</f>
        <v>3739</v>
      </c>
      <c r="B5074" s="175"/>
      <c r="C5074" s="176"/>
      <c r="D5074" s="113"/>
      <c r="E5074" s="115"/>
      <c r="F5074" s="174"/>
      <c r="G5074" s="114" t="str">
        <f t="shared" ref="G5074:G5087" si="1601">IF(AND(F5074&lt;&gt;"",V5074&lt;&gt;"",L5074&lt;&gt;0),V5074/L5074,"")</f>
        <v/>
      </c>
      <c r="H5074" s="115"/>
      <c r="I5074" s="115"/>
      <c r="J5074" s="115"/>
      <c r="K5074" s="115"/>
      <c r="L5074" s="133" t="str">
        <f t="shared" ref="L5074:L5087" si="1602">IF(AND(H5074&lt;&gt;0, J5074&lt;&gt;0, K5074&lt;&gt;0), H5074*J5074*K5074, "")</f>
        <v/>
      </c>
      <c r="M5074" s="116" t="str">
        <f>IF(L5074="", "", L5074/Veriler!$X$1)</f>
        <v/>
      </c>
      <c r="N5074" s="116" t="str">
        <f>IF(F5074&lt;&gt;"", "İthal Girdi", IF(Veriler!T5074="", "", IF(Veriler!S5074="H", "%0,5 üzerindedir", IF(Veriler!T5074&gt;0.1, "%10 sınırı aşılmıştır.", "Uygun"))))</f>
        <v>%0,5 üzerindedir</v>
      </c>
      <c r="O5074" s="116" t="str">
        <f t="shared" ref="O5074:O5087" si="1603">IF(M5074=""," ",N5074)</f>
        <v xml:space="preserve"> </v>
      </c>
      <c r="P5074" s="117"/>
      <c r="Q5074" s="118"/>
      <c r="R5074" s="119" t="str">
        <f t="shared" ref="R5074:R5087" si="1604">IFERROR(IF(AND(T5074&lt;&gt;"",L5074&lt;&gt;"",L5074&lt;&gt;0,T5074&lt;&gt;0),T5074/L5074,"")," ")</f>
        <v/>
      </c>
      <c r="S5074" s="133">
        <f>IFERROR(IF(M5074&lt;=0.005,IF(F5074="",L5074,0),IF(F5074&lt;&gt;"",0,IF(P5074="",0,IF(P5074="H",0,IF(Q5074&lt;Veriler!$G$2,L5074*Veriler!$G$2,L5074*Q5074)))))," ")</f>
        <v>0</v>
      </c>
      <c r="T5074" s="133">
        <f>IF(Veriler!T5074&lt;=0.1, S5074, IF(AND(Veriler!T5074&gt;0.1, F5074="", P5074="E"), IF(Q5074&gt;Veriler!$G$2, Q5074*S5074, IF(Q5074&lt;Veriler!$G$2, Veriler!$G$2*S5074, Q5074*S5074)), 0))</f>
        <v>0</v>
      </c>
      <c r="U5074" s="133" t="str">
        <f t="shared" ref="U5074:U5087" si="1605">IF(T5074=0," ",T5074)</f>
        <v xml:space="preserve"> </v>
      </c>
      <c r="V5074" s="134" t="str">
        <f>IFERROR(IF(O5074="%10 sınırı aşılmıştır.",L5074-T5074,IFERROR(IF(F5074="",IF(S5074=1,0,IF(L5074-S5074=0,"",L5074-S5074)),IF(Veriler!M5074="",L5074,IF(L5074*Veriler!M5074=0,"",L5074*Veriler!M5074))),L5074)),0)</f>
        <v/>
      </c>
      <c r="W5074" s="146"/>
      <c r="X5074" s="146"/>
      <c r="Y5074" s="146"/>
    </row>
    <row r="5075" spans="1:25" s="99" customFormat="1" ht="54.75" customHeight="1" x14ac:dyDescent="0.25">
      <c r="A5075" s="96">
        <f t="shared" ref="A5075:A5087" si="1606">A5074+1</f>
        <v>3740</v>
      </c>
      <c r="B5075" s="175"/>
      <c r="C5075" s="176"/>
      <c r="D5075" s="113"/>
      <c r="E5075" s="115"/>
      <c r="F5075" s="174"/>
      <c r="G5075" s="114" t="str">
        <f t="shared" si="1601"/>
        <v/>
      </c>
      <c r="H5075" s="115"/>
      <c r="I5075" s="115"/>
      <c r="J5075" s="115"/>
      <c r="K5075" s="115"/>
      <c r="L5075" s="133" t="str">
        <f t="shared" si="1602"/>
        <v/>
      </c>
      <c r="M5075" s="116" t="str">
        <f>IF(L5075="", "", L5075/Veriler!$X$1)</f>
        <v/>
      </c>
      <c r="N5075" s="116" t="str">
        <f>IF(F5075&lt;&gt;"", "İthal Girdi", IF(Veriler!T5075="", "", IF(Veriler!S5075="H", "%0,5 üzerindedir", IF(Veriler!T5075&gt;0.1, "%10 sınırı aşılmıştır.", "Uygun"))))</f>
        <v>%0,5 üzerindedir</v>
      </c>
      <c r="O5075" s="116" t="str">
        <f t="shared" si="1603"/>
        <v xml:space="preserve"> </v>
      </c>
      <c r="P5075" s="117"/>
      <c r="Q5075" s="118"/>
      <c r="R5075" s="119" t="str">
        <f t="shared" si="1604"/>
        <v/>
      </c>
      <c r="S5075" s="133">
        <f>IFERROR(IF(M5075&lt;=0.005,IF(F5075="",L5075,0),IF(F5075&lt;&gt;"",0,IF(P5075="",0,IF(P5075="H",0,IF(Q5075&lt;Veriler!$G$2,L5075*Veriler!$G$2,L5075*Q5075)))))," ")</f>
        <v>0</v>
      </c>
      <c r="T5075" s="133">
        <f>IF(Veriler!T5075&lt;=0.1, S5075, IF(AND(Veriler!T5075&gt;0.1, F5075="", P5075="E"), IF(Q5075&gt;Veriler!$G$2, Q5075*S5075, IF(Q5075&lt;Veriler!$G$2, Veriler!$G$2*S5075, Q5075*S5075)), 0))</f>
        <v>0</v>
      </c>
      <c r="U5075" s="133" t="str">
        <f t="shared" si="1605"/>
        <v xml:space="preserve"> </v>
      </c>
      <c r="V5075" s="134" t="str">
        <f>IFERROR(IF(O5075="%10 sınırı aşılmıştır.",L5075-T5075,IFERROR(IF(F5075="",IF(S5075=1,0,IF(L5075-S5075=0,"",L5075-S5075)),IF(Veriler!M5075="",L5075,IF(L5075*Veriler!M5075=0,"",L5075*Veriler!M5075))),L5075)),0)</f>
        <v/>
      </c>
      <c r="W5075" s="146"/>
      <c r="X5075" s="146"/>
      <c r="Y5075" s="146"/>
    </row>
    <row r="5076" spans="1:25" s="99" customFormat="1" ht="54.75" customHeight="1" x14ac:dyDescent="0.25">
      <c r="A5076" s="96">
        <f t="shared" si="1606"/>
        <v>3741</v>
      </c>
      <c r="B5076" s="175"/>
      <c r="C5076" s="176"/>
      <c r="D5076" s="113"/>
      <c r="E5076" s="115"/>
      <c r="F5076" s="174"/>
      <c r="G5076" s="114" t="str">
        <f t="shared" si="1601"/>
        <v/>
      </c>
      <c r="H5076" s="115"/>
      <c r="I5076" s="115"/>
      <c r="J5076" s="115"/>
      <c r="K5076" s="115"/>
      <c r="L5076" s="133" t="str">
        <f t="shared" si="1602"/>
        <v/>
      </c>
      <c r="M5076" s="116" t="str">
        <f>IF(L5076="", "", L5076/Veriler!$X$1)</f>
        <v/>
      </c>
      <c r="N5076" s="116" t="str">
        <f>IF(F5076&lt;&gt;"", "İthal Girdi", IF(Veriler!T5076="", "", IF(Veriler!S5076="H", "%0,5 üzerindedir", IF(Veriler!T5076&gt;0.1, "%10 sınırı aşılmıştır.", "Uygun"))))</f>
        <v>%0,5 üzerindedir</v>
      </c>
      <c r="O5076" s="116" t="str">
        <f t="shared" si="1603"/>
        <v xml:space="preserve"> </v>
      </c>
      <c r="P5076" s="117"/>
      <c r="Q5076" s="118"/>
      <c r="R5076" s="119" t="str">
        <f t="shared" si="1604"/>
        <v/>
      </c>
      <c r="S5076" s="133">
        <f>IFERROR(IF(M5076&lt;=0.005,IF(F5076="",L5076,0),IF(F5076&lt;&gt;"",0,IF(P5076="",0,IF(P5076="H",0,IF(Q5076&lt;Veriler!$G$2,L5076*Veriler!$G$2,L5076*Q5076)))))," ")</f>
        <v>0</v>
      </c>
      <c r="T5076" s="133">
        <f>IF(Veriler!T5076&lt;=0.1, S5076, IF(AND(Veriler!T5076&gt;0.1, F5076="", P5076="E"), IF(Q5076&gt;Veriler!$G$2, Q5076*S5076, IF(Q5076&lt;Veriler!$G$2, Veriler!$G$2*S5076, Q5076*S5076)), 0))</f>
        <v>0</v>
      </c>
      <c r="U5076" s="133" t="str">
        <f t="shared" si="1605"/>
        <v xml:space="preserve"> </v>
      </c>
      <c r="V5076" s="134" t="str">
        <f>IFERROR(IF(O5076="%10 sınırı aşılmıştır.",L5076-T5076,IFERROR(IF(F5076="",IF(S5076=1,0,IF(L5076-S5076=0,"",L5076-S5076)),IF(Veriler!M5076="",L5076,IF(L5076*Veriler!M5076=0,"",L5076*Veriler!M5076))),L5076)),0)</f>
        <v/>
      </c>
      <c r="W5076" s="146"/>
      <c r="X5076" s="146"/>
      <c r="Y5076" s="146"/>
    </row>
    <row r="5077" spans="1:25" s="99" customFormat="1" ht="54.75" customHeight="1" x14ac:dyDescent="0.25">
      <c r="A5077" s="96">
        <f t="shared" si="1606"/>
        <v>3742</v>
      </c>
      <c r="B5077" s="175"/>
      <c r="C5077" s="176"/>
      <c r="D5077" s="113"/>
      <c r="E5077" s="115"/>
      <c r="F5077" s="174"/>
      <c r="G5077" s="114" t="str">
        <f t="shared" si="1601"/>
        <v/>
      </c>
      <c r="H5077" s="115"/>
      <c r="I5077" s="115"/>
      <c r="J5077" s="115"/>
      <c r="K5077" s="115"/>
      <c r="L5077" s="133" t="str">
        <f t="shared" si="1602"/>
        <v/>
      </c>
      <c r="M5077" s="116" t="str">
        <f>IF(L5077="", "", L5077/Veriler!$X$1)</f>
        <v/>
      </c>
      <c r="N5077" s="116" t="str">
        <f>IF(F5077&lt;&gt;"", "İthal Girdi", IF(Veriler!T5077="", "", IF(Veriler!S5077="H", "%0,5 üzerindedir", IF(Veriler!T5077&gt;0.1, "%10 sınırı aşılmıştır.", "Uygun"))))</f>
        <v>%0,5 üzerindedir</v>
      </c>
      <c r="O5077" s="116" t="str">
        <f t="shared" si="1603"/>
        <v xml:space="preserve"> </v>
      </c>
      <c r="P5077" s="117"/>
      <c r="Q5077" s="118"/>
      <c r="R5077" s="119" t="str">
        <f t="shared" si="1604"/>
        <v/>
      </c>
      <c r="S5077" s="133">
        <f>IFERROR(IF(M5077&lt;=0.005,IF(F5077="",L5077,0),IF(F5077&lt;&gt;"",0,IF(P5077="",0,IF(P5077="H",0,IF(Q5077&lt;Veriler!$G$2,L5077*Veriler!$G$2,L5077*Q5077)))))," ")</f>
        <v>0</v>
      </c>
      <c r="T5077" s="133">
        <f>IF(Veriler!T5077&lt;=0.1, S5077, IF(AND(Veriler!T5077&gt;0.1, F5077="", P5077="E"), IF(Q5077&gt;Veriler!$G$2, Q5077*S5077, IF(Q5077&lt;Veriler!$G$2, Veriler!$G$2*S5077, Q5077*S5077)), 0))</f>
        <v>0</v>
      </c>
      <c r="U5077" s="133" t="str">
        <f t="shared" si="1605"/>
        <v xml:space="preserve"> </v>
      </c>
      <c r="V5077" s="134" t="str">
        <f>IFERROR(IF(O5077="%10 sınırı aşılmıştır.",L5077-T5077,IFERROR(IF(F5077="",IF(S5077=1,0,IF(L5077-S5077=0,"",L5077-S5077)),IF(Veriler!M5077="",L5077,IF(L5077*Veriler!M5077=0,"",L5077*Veriler!M5077))),L5077)),0)</f>
        <v/>
      </c>
      <c r="W5077" s="146"/>
      <c r="X5077" s="146"/>
      <c r="Y5077" s="146"/>
    </row>
    <row r="5078" spans="1:25" s="99" customFormat="1" ht="54.75" customHeight="1" x14ac:dyDescent="0.25">
      <c r="A5078" s="96">
        <f t="shared" si="1606"/>
        <v>3743</v>
      </c>
      <c r="B5078" s="175"/>
      <c r="C5078" s="176"/>
      <c r="D5078" s="113"/>
      <c r="E5078" s="115"/>
      <c r="F5078" s="174"/>
      <c r="G5078" s="114" t="str">
        <f t="shared" si="1601"/>
        <v/>
      </c>
      <c r="H5078" s="115"/>
      <c r="I5078" s="115"/>
      <c r="J5078" s="115"/>
      <c r="K5078" s="115"/>
      <c r="L5078" s="133" t="str">
        <f t="shared" si="1602"/>
        <v/>
      </c>
      <c r="M5078" s="116" t="str">
        <f>IF(L5078="", "", L5078/Veriler!$X$1)</f>
        <v/>
      </c>
      <c r="N5078" s="116" t="str">
        <f>IF(F5078&lt;&gt;"", "İthal Girdi", IF(Veriler!T5078="", "", IF(Veriler!S5078="H", "%0,5 üzerindedir", IF(Veriler!T5078&gt;0.1, "%10 sınırı aşılmıştır.", "Uygun"))))</f>
        <v>%0,5 üzerindedir</v>
      </c>
      <c r="O5078" s="116" t="str">
        <f t="shared" si="1603"/>
        <v xml:space="preserve"> </v>
      </c>
      <c r="P5078" s="117"/>
      <c r="Q5078" s="118"/>
      <c r="R5078" s="119" t="str">
        <f t="shared" si="1604"/>
        <v/>
      </c>
      <c r="S5078" s="133">
        <f>IFERROR(IF(M5078&lt;=0.005,IF(F5078="",L5078,0),IF(F5078&lt;&gt;"",0,IF(P5078="",0,IF(P5078="H",0,IF(Q5078&lt;Veriler!$G$2,L5078*Veriler!$G$2,L5078*Q5078)))))," ")</f>
        <v>0</v>
      </c>
      <c r="T5078" s="133">
        <f>IF(Veriler!T5078&lt;=0.1, S5078, IF(AND(Veriler!T5078&gt;0.1, F5078="", P5078="E"), IF(Q5078&gt;Veriler!$G$2, Q5078*S5078, IF(Q5078&lt;Veriler!$G$2, Veriler!$G$2*S5078, Q5078*S5078)), 0))</f>
        <v>0</v>
      </c>
      <c r="U5078" s="133" t="str">
        <f t="shared" si="1605"/>
        <v xml:space="preserve"> </v>
      </c>
      <c r="V5078" s="134" t="str">
        <f>IFERROR(IF(O5078="%10 sınırı aşılmıştır.",L5078-T5078,IFERROR(IF(F5078="",IF(S5078=1,0,IF(L5078-S5078=0,"",L5078-S5078)),IF(Veriler!M5078="",L5078,IF(L5078*Veriler!M5078=0,"",L5078*Veriler!M5078))),L5078)),0)</f>
        <v/>
      </c>
      <c r="W5078" s="146"/>
      <c r="X5078" s="146"/>
      <c r="Y5078" s="146"/>
    </row>
    <row r="5079" spans="1:25" s="99" customFormat="1" ht="54.75" customHeight="1" x14ac:dyDescent="0.25">
      <c r="A5079" s="96">
        <f t="shared" si="1606"/>
        <v>3744</v>
      </c>
      <c r="B5079" s="175"/>
      <c r="C5079" s="176"/>
      <c r="D5079" s="113"/>
      <c r="E5079" s="115"/>
      <c r="F5079" s="174"/>
      <c r="G5079" s="114" t="str">
        <f t="shared" si="1601"/>
        <v/>
      </c>
      <c r="H5079" s="115"/>
      <c r="I5079" s="115"/>
      <c r="J5079" s="115"/>
      <c r="K5079" s="115"/>
      <c r="L5079" s="133" t="str">
        <f t="shared" si="1602"/>
        <v/>
      </c>
      <c r="M5079" s="116" t="str">
        <f>IF(L5079="", "", L5079/Veriler!$X$1)</f>
        <v/>
      </c>
      <c r="N5079" s="116" t="str">
        <f>IF(F5079&lt;&gt;"", "İthal Girdi", IF(Veriler!T5079="", "", IF(Veriler!S5079="H", "%0,5 üzerindedir", IF(Veriler!T5079&gt;0.1, "%10 sınırı aşılmıştır.", "Uygun"))))</f>
        <v>%0,5 üzerindedir</v>
      </c>
      <c r="O5079" s="116" t="str">
        <f t="shared" si="1603"/>
        <v xml:space="preserve"> </v>
      </c>
      <c r="P5079" s="117"/>
      <c r="Q5079" s="118"/>
      <c r="R5079" s="119" t="str">
        <f t="shared" si="1604"/>
        <v/>
      </c>
      <c r="S5079" s="133">
        <f>IFERROR(IF(M5079&lt;=0.005,IF(F5079="",L5079,0),IF(F5079&lt;&gt;"",0,IF(P5079="",0,IF(P5079="H",0,IF(Q5079&lt;Veriler!$G$2,L5079*Veriler!$G$2,L5079*Q5079)))))," ")</f>
        <v>0</v>
      </c>
      <c r="T5079" s="133">
        <f>IF(Veriler!T5079&lt;=0.1, S5079, IF(AND(Veriler!T5079&gt;0.1, F5079="", P5079="E"), IF(Q5079&gt;Veriler!$G$2, Q5079*S5079, IF(Q5079&lt;Veriler!$G$2, Veriler!$G$2*S5079, Q5079*S5079)), 0))</f>
        <v>0</v>
      </c>
      <c r="U5079" s="133" t="str">
        <f t="shared" si="1605"/>
        <v xml:space="preserve"> </v>
      </c>
      <c r="V5079" s="134" t="str">
        <f>IFERROR(IF(O5079="%10 sınırı aşılmıştır.",L5079-T5079,IFERROR(IF(F5079="",IF(S5079=1,0,IF(L5079-S5079=0,"",L5079-S5079)),IF(Veriler!M5079="",L5079,IF(L5079*Veriler!M5079=0,"",L5079*Veriler!M5079))),L5079)),0)</f>
        <v/>
      </c>
      <c r="W5079" s="146"/>
      <c r="X5079" s="146"/>
      <c r="Y5079" s="146"/>
    </row>
    <row r="5080" spans="1:25" s="99" customFormat="1" ht="54.75" customHeight="1" x14ac:dyDescent="0.25">
      <c r="A5080" s="96">
        <f t="shared" si="1606"/>
        <v>3745</v>
      </c>
      <c r="B5080" s="175"/>
      <c r="C5080" s="176"/>
      <c r="D5080" s="113"/>
      <c r="E5080" s="115"/>
      <c r="F5080" s="174"/>
      <c r="G5080" s="114" t="str">
        <f t="shared" si="1601"/>
        <v/>
      </c>
      <c r="H5080" s="115"/>
      <c r="I5080" s="115"/>
      <c r="J5080" s="115"/>
      <c r="K5080" s="115"/>
      <c r="L5080" s="133" t="str">
        <f t="shared" si="1602"/>
        <v/>
      </c>
      <c r="M5080" s="116" t="str">
        <f>IF(L5080="", "", L5080/Veriler!$X$1)</f>
        <v/>
      </c>
      <c r="N5080" s="116" t="str">
        <f>IF(F5080&lt;&gt;"", "İthal Girdi", IF(Veriler!T5080="", "", IF(Veriler!S5080="H", "%0,5 üzerindedir", IF(Veriler!T5080&gt;0.1, "%10 sınırı aşılmıştır.", "Uygun"))))</f>
        <v>%0,5 üzerindedir</v>
      </c>
      <c r="O5080" s="116" t="str">
        <f t="shared" si="1603"/>
        <v xml:space="preserve"> </v>
      </c>
      <c r="P5080" s="117"/>
      <c r="Q5080" s="118"/>
      <c r="R5080" s="119" t="str">
        <f t="shared" si="1604"/>
        <v/>
      </c>
      <c r="S5080" s="133">
        <f>IFERROR(IF(M5080&lt;=0.005,IF(F5080="",L5080,0),IF(F5080&lt;&gt;"",0,IF(P5080="",0,IF(P5080="H",0,IF(Q5080&lt;Veriler!$G$2,L5080*Veriler!$G$2,L5080*Q5080)))))," ")</f>
        <v>0</v>
      </c>
      <c r="T5080" s="133">
        <f>IF(Veriler!T5080&lt;=0.1, S5080, IF(AND(Veriler!T5080&gt;0.1, F5080="", P5080="E"), IF(Q5080&gt;Veriler!$G$2, Q5080*S5080, IF(Q5080&lt;Veriler!$G$2, Veriler!$G$2*S5080, Q5080*S5080)), 0))</f>
        <v>0</v>
      </c>
      <c r="U5080" s="133" t="str">
        <f t="shared" si="1605"/>
        <v xml:space="preserve"> </v>
      </c>
      <c r="V5080" s="134" t="str">
        <f>IFERROR(IF(O5080="%10 sınırı aşılmıştır.",L5080-T5080,IFERROR(IF(F5080="",IF(S5080=1,0,IF(L5080-S5080=0,"",L5080-S5080)),IF(Veriler!M5080="",L5080,IF(L5080*Veriler!M5080=0,"",L5080*Veriler!M5080))),L5080)),0)</f>
        <v/>
      </c>
      <c r="W5080" s="146"/>
      <c r="X5080" s="146"/>
      <c r="Y5080" s="146"/>
    </row>
    <row r="5081" spans="1:25" s="99" customFormat="1" ht="54.75" customHeight="1" x14ac:dyDescent="0.25">
      <c r="A5081" s="96">
        <f t="shared" si="1606"/>
        <v>3746</v>
      </c>
      <c r="B5081" s="175"/>
      <c r="C5081" s="176"/>
      <c r="D5081" s="113"/>
      <c r="E5081" s="115"/>
      <c r="F5081" s="174"/>
      <c r="G5081" s="114" t="str">
        <f t="shared" si="1601"/>
        <v/>
      </c>
      <c r="H5081" s="115"/>
      <c r="I5081" s="115"/>
      <c r="J5081" s="115"/>
      <c r="K5081" s="115"/>
      <c r="L5081" s="133" t="str">
        <f t="shared" si="1602"/>
        <v/>
      </c>
      <c r="M5081" s="116" t="str">
        <f>IF(L5081="", "", L5081/Veriler!$X$1)</f>
        <v/>
      </c>
      <c r="N5081" s="116" t="str">
        <f>IF(F5081&lt;&gt;"", "İthal Girdi", IF(Veriler!T5081="", "", IF(Veriler!S5081="H", "%0,5 üzerindedir", IF(Veriler!T5081&gt;0.1, "%10 sınırı aşılmıştır.", "Uygun"))))</f>
        <v>%0,5 üzerindedir</v>
      </c>
      <c r="O5081" s="116" t="str">
        <f t="shared" si="1603"/>
        <v xml:space="preserve"> </v>
      </c>
      <c r="P5081" s="117"/>
      <c r="Q5081" s="118"/>
      <c r="R5081" s="119" t="str">
        <f t="shared" si="1604"/>
        <v/>
      </c>
      <c r="S5081" s="133">
        <f>IFERROR(IF(M5081&lt;=0.005,IF(F5081="",L5081,0),IF(F5081&lt;&gt;"",0,IF(P5081="",0,IF(P5081="H",0,IF(Q5081&lt;Veriler!$G$2,L5081*Veriler!$G$2,L5081*Q5081)))))," ")</f>
        <v>0</v>
      </c>
      <c r="T5081" s="133">
        <f>IF(Veriler!T5081&lt;=0.1, S5081, IF(AND(Veriler!T5081&gt;0.1, F5081="", P5081="E"), IF(Q5081&gt;Veriler!$G$2, Q5081*S5081, IF(Q5081&lt;Veriler!$G$2, Veriler!$G$2*S5081, Q5081*S5081)), 0))</f>
        <v>0</v>
      </c>
      <c r="U5081" s="133" t="str">
        <f t="shared" si="1605"/>
        <v xml:space="preserve"> </v>
      </c>
      <c r="V5081" s="134" t="str">
        <f>IFERROR(IF(O5081="%10 sınırı aşılmıştır.",L5081-T5081,IFERROR(IF(F5081="",IF(S5081=1,0,IF(L5081-S5081=0,"",L5081-S5081)),IF(Veriler!M5081="",L5081,IF(L5081*Veriler!M5081=0,"",L5081*Veriler!M5081))),L5081)),0)</f>
        <v/>
      </c>
      <c r="W5081" s="146"/>
      <c r="X5081" s="146"/>
      <c r="Y5081" s="146"/>
    </row>
    <row r="5082" spans="1:25" s="99" customFormat="1" ht="54.75" customHeight="1" x14ac:dyDescent="0.25">
      <c r="A5082" s="96">
        <f t="shared" si="1606"/>
        <v>3747</v>
      </c>
      <c r="B5082" s="175"/>
      <c r="C5082" s="176"/>
      <c r="D5082" s="113"/>
      <c r="E5082" s="115"/>
      <c r="F5082" s="174"/>
      <c r="G5082" s="114" t="str">
        <f t="shared" si="1601"/>
        <v/>
      </c>
      <c r="H5082" s="115"/>
      <c r="I5082" s="115"/>
      <c r="J5082" s="115"/>
      <c r="K5082" s="115"/>
      <c r="L5082" s="133" t="str">
        <f t="shared" si="1602"/>
        <v/>
      </c>
      <c r="M5082" s="116" t="str">
        <f>IF(L5082="", "", L5082/Veriler!$X$1)</f>
        <v/>
      </c>
      <c r="N5082" s="116" t="str">
        <f>IF(F5082&lt;&gt;"", "İthal Girdi", IF(Veriler!T5082="", "", IF(Veriler!S5082="H", "%0,5 üzerindedir", IF(Veriler!T5082&gt;0.1, "%10 sınırı aşılmıştır.", "Uygun"))))</f>
        <v>%0,5 üzerindedir</v>
      </c>
      <c r="O5082" s="116" t="str">
        <f t="shared" si="1603"/>
        <v xml:space="preserve"> </v>
      </c>
      <c r="P5082" s="117"/>
      <c r="Q5082" s="118"/>
      <c r="R5082" s="119" t="str">
        <f t="shared" si="1604"/>
        <v/>
      </c>
      <c r="S5082" s="133">
        <f>IFERROR(IF(M5082&lt;=0.005,IF(F5082="",L5082,0),IF(F5082&lt;&gt;"",0,IF(P5082="",0,IF(P5082="H",0,IF(Q5082&lt;Veriler!$G$2,L5082*Veriler!$G$2,L5082*Q5082)))))," ")</f>
        <v>0</v>
      </c>
      <c r="T5082" s="133">
        <f>IF(Veriler!T5082&lt;=0.1, S5082, IF(AND(Veriler!T5082&gt;0.1, F5082="", P5082="E"), IF(Q5082&gt;Veriler!$G$2, Q5082*S5082, IF(Q5082&lt;Veriler!$G$2, Veriler!$G$2*S5082, Q5082*S5082)), 0))</f>
        <v>0</v>
      </c>
      <c r="U5082" s="133" t="str">
        <f t="shared" si="1605"/>
        <v xml:space="preserve"> </v>
      </c>
      <c r="V5082" s="134" t="str">
        <f>IFERROR(IF(O5082="%10 sınırı aşılmıştır.",L5082-T5082,IFERROR(IF(F5082="",IF(S5082=1,0,IF(L5082-S5082=0,"",L5082-S5082)),IF(Veriler!M5082="",L5082,IF(L5082*Veriler!M5082=0,"",L5082*Veriler!M5082))),L5082)),0)</f>
        <v/>
      </c>
      <c r="W5082" s="146"/>
      <c r="X5082" s="146"/>
      <c r="Y5082" s="146"/>
    </row>
    <row r="5083" spans="1:25" s="99" customFormat="1" ht="54.75" customHeight="1" x14ac:dyDescent="0.25">
      <c r="A5083" s="96">
        <f t="shared" si="1606"/>
        <v>3748</v>
      </c>
      <c r="B5083" s="175"/>
      <c r="C5083" s="176"/>
      <c r="D5083" s="113"/>
      <c r="E5083" s="115"/>
      <c r="F5083" s="174"/>
      <c r="G5083" s="114" t="str">
        <f t="shared" si="1601"/>
        <v/>
      </c>
      <c r="H5083" s="115"/>
      <c r="I5083" s="115"/>
      <c r="J5083" s="115"/>
      <c r="K5083" s="115"/>
      <c r="L5083" s="133" t="str">
        <f t="shared" si="1602"/>
        <v/>
      </c>
      <c r="M5083" s="116" t="str">
        <f>IF(L5083="", "", L5083/Veriler!$X$1)</f>
        <v/>
      </c>
      <c r="N5083" s="116" t="str">
        <f>IF(F5083&lt;&gt;"", "İthal Girdi", IF(Veriler!T5083="", "", IF(Veriler!S5083="H", "%0,5 üzerindedir", IF(Veriler!T5083&gt;0.1, "%10 sınırı aşılmıştır.", "Uygun"))))</f>
        <v>%0,5 üzerindedir</v>
      </c>
      <c r="O5083" s="116" t="str">
        <f t="shared" si="1603"/>
        <v xml:space="preserve"> </v>
      </c>
      <c r="P5083" s="117"/>
      <c r="Q5083" s="118"/>
      <c r="R5083" s="119" t="str">
        <f t="shared" si="1604"/>
        <v/>
      </c>
      <c r="S5083" s="133">
        <f>IFERROR(IF(M5083&lt;=0.005,IF(F5083="",L5083,0),IF(F5083&lt;&gt;"",0,IF(P5083="",0,IF(P5083="H",0,IF(Q5083&lt;Veriler!$G$2,L5083*Veriler!$G$2,L5083*Q5083)))))," ")</f>
        <v>0</v>
      </c>
      <c r="T5083" s="133">
        <f>IF(Veriler!T5083&lt;=0.1, S5083, IF(AND(Veriler!T5083&gt;0.1, F5083="", P5083="E"), IF(Q5083&gt;Veriler!$G$2, Q5083*S5083, IF(Q5083&lt;Veriler!$G$2, Veriler!$G$2*S5083, Q5083*S5083)), 0))</f>
        <v>0</v>
      </c>
      <c r="U5083" s="133" t="str">
        <f t="shared" si="1605"/>
        <v xml:space="preserve"> </v>
      </c>
      <c r="V5083" s="134" t="str">
        <f>IFERROR(IF(O5083="%10 sınırı aşılmıştır.",L5083-T5083,IFERROR(IF(F5083="",IF(S5083=1,0,IF(L5083-S5083=0,"",L5083-S5083)),IF(Veriler!M5083="",L5083,IF(L5083*Veriler!M5083=0,"",L5083*Veriler!M5083))),L5083)),0)</f>
        <v/>
      </c>
      <c r="W5083" s="146"/>
      <c r="X5083" s="146"/>
      <c r="Y5083" s="146"/>
    </row>
    <row r="5084" spans="1:25" s="99" customFormat="1" ht="54.75" customHeight="1" x14ac:dyDescent="0.25">
      <c r="A5084" s="96">
        <f t="shared" si="1606"/>
        <v>3749</v>
      </c>
      <c r="B5084" s="175"/>
      <c r="C5084" s="176"/>
      <c r="D5084" s="113"/>
      <c r="E5084" s="115"/>
      <c r="F5084" s="174"/>
      <c r="G5084" s="114" t="str">
        <f t="shared" si="1601"/>
        <v/>
      </c>
      <c r="H5084" s="115"/>
      <c r="I5084" s="115"/>
      <c r="J5084" s="115"/>
      <c r="K5084" s="115"/>
      <c r="L5084" s="133" t="str">
        <f t="shared" si="1602"/>
        <v/>
      </c>
      <c r="M5084" s="116" t="str">
        <f>IF(L5084="", "", L5084/Veriler!$X$1)</f>
        <v/>
      </c>
      <c r="N5084" s="116" t="str">
        <f>IF(F5084&lt;&gt;"", "İthal Girdi", IF(Veriler!T5084="", "", IF(Veriler!S5084="H", "%0,5 üzerindedir", IF(Veriler!T5084&gt;0.1, "%10 sınırı aşılmıştır.", "Uygun"))))</f>
        <v>%0,5 üzerindedir</v>
      </c>
      <c r="O5084" s="116" t="str">
        <f t="shared" si="1603"/>
        <v xml:space="preserve"> </v>
      </c>
      <c r="P5084" s="117"/>
      <c r="Q5084" s="118"/>
      <c r="R5084" s="119" t="str">
        <f t="shared" si="1604"/>
        <v/>
      </c>
      <c r="S5084" s="133">
        <f>IFERROR(IF(M5084&lt;=0.005,IF(F5084="",L5084,0),IF(F5084&lt;&gt;"",0,IF(P5084="",0,IF(P5084="H",0,IF(Q5084&lt;Veriler!$G$2,L5084*Veriler!$G$2,L5084*Q5084)))))," ")</f>
        <v>0</v>
      </c>
      <c r="T5084" s="133">
        <f>IF(Veriler!T5084&lt;=0.1, S5084, IF(AND(Veriler!T5084&gt;0.1, F5084="", P5084="E"), IF(Q5084&gt;Veriler!$G$2, Q5084*S5084, IF(Q5084&lt;Veriler!$G$2, Veriler!$G$2*S5084, Q5084*S5084)), 0))</f>
        <v>0</v>
      </c>
      <c r="U5084" s="133" t="str">
        <f t="shared" si="1605"/>
        <v xml:space="preserve"> </v>
      </c>
      <c r="V5084" s="134" t="str">
        <f>IFERROR(IF(O5084="%10 sınırı aşılmıştır.",L5084-T5084,IFERROR(IF(F5084="",IF(S5084=1,0,IF(L5084-S5084=0,"",L5084-S5084)),IF(Veriler!M5084="",L5084,IF(L5084*Veriler!M5084=0,"",L5084*Veriler!M5084))),L5084)),0)</f>
        <v/>
      </c>
      <c r="W5084" s="146"/>
      <c r="X5084" s="146"/>
      <c r="Y5084" s="146"/>
    </row>
    <row r="5085" spans="1:25" s="99" customFormat="1" ht="54.75" customHeight="1" x14ac:dyDescent="0.25">
      <c r="A5085" s="96">
        <f t="shared" si="1606"/>
        <v>3750</v>
      </c>
      <c r="B5085" s="175"/>
      <c r="C5085" s="176"/>
      <c r="D5085" s="113"/>
      <c r="E5085" s="115"/>
      <c r="F5085" s="174"/>
      <c r="G5085" s="114" t="str">
        <f t="shared" si="1601"/>
        <v/>
      </c>
      <c r="H5085" s="115"/>
      <c r="I5085" s="115"/>
      <c r="J5085" s="115"/>
      <c r="K5085" s="115"/>
      <c r="L5085" s="133" t="str">
        <f t="shared" si="1602"/>
        <v/>
      </c>
      <c r="M5085" s="116" t="str">
        <f>IF(L5085="", "", L5085/Veriler!$X$1)</f>
        <v/>
      </c>
      <c r="N5085" s="116" t="str">
        <f>IF(F5085&lt;&gt;"", "İthal Girdi", IF(Veriler!T5085="", "", IF(Veriler!S5085="H", "%0,5 üzerindedir", IF(Veriler!T5085&gt;0.1, "%10 sınırı aşılmıştır.", "Uygun"))))</f>
        <v>%0,5 üzerindedir</v>
      </c>
      <c r="O5085" s="116" t="str">
        <f t="shared" si="1603"/>
        <v xml:space="preserve"> </v>
      </c>
      <c r="P5085" s="117"/>
      <c r="Q5085" s="118"/>
      <c r="R5085" s="119" t="str">
        <f t="shared" si="1604"/>
        <v/>
      </c>
      <c r="S5085" s="133">
        <f>IFERROR(IF(M5085&lt;=0.005,IF(F5085="",L5085,0),IF(F5085&lt;&gt;"",0,IF(P5085="",0,IF(P5085="H",0,IF(Q5085&lt;Veriler!$G$2,L5085*Veriler!$G$2,L5085*Q5085)))))," ")</f>
        <v>0</v>
      </c>
      <c r="T5085" s="133">
        <f>IF(Veriler!T5085&lt;=0.1, S5085, IF(AND(Veriler!T5085&gt;0.1, F5085="", P5085="E"), IF(Q5085&gt;Veriler!$G$2, Q5085*S5085, IF(Q5085&lt;Veriler!$G$2, Veriler!$G$2*S5085, Q5085*S5085)), 0))</f>
        <v>0</v>
      </c>
      <c r="U5085" s="133" t="str">
        <f t="shared" si="1605"/>
        <v xml:space="preserve"> </v>
      </c>
      <c r="V5085" s="134" t="str">
        <f>IFERROR(IF(O5085="%10 sınırı aşılmıştır.",L5085-T5085,IFERROR(IF(F5085="",IF(S5085=1,0,IF(L5085-S5085=0,"",L5085-S5085)),IF(Veriler!M5085="",L5085,IF(L5085*Veriler!M5085=0,"",L5085*Veriler!M5085))),L5085)),0)</f>
        <v/>
      </c>
      <c r="W5085" s="146"/>
      <c r="X5085" s="146"/>
      <c r="Y5085" s="146"/>
    </row>
    <row r="5086" spans="1:25" s="99" customFormat="1" ht="54.75" customHeight="1" x14ac:dyDescent="0.25">
      <c r="A5086" s="96">
        <f t="shared" si="1606"/>
        <v>3751</v>
      </c>
      <c r="B5086" s="175"/>
      <c r="C5086" s="176"/>
      <c r="D5086" s="113"/>
      <c r="E5086" s="115"/>
      <c r="F5086" s="174"/>
      <c r="G5086" s="114" t="str">
        <f t="shared" si="1601"/>
        <v/>
      </c>
      <c r="H5086" s="115"/>
      <c r="I5086" s="115"/>
      <c r="J5086" s="115"/>
      <c r="K5086" s="115"/>
      <c r="L5086" s="133" t="str">
        <f t="shared" si="1602"/>
        <v/>
      </c>
      <c r="M5086" s="116" t="str">
        <f>IF(L5086="", "", L5086/Veriler!$X$1)</f>
        <v/>
      </c>
      <c r="N5086" s="116" t="str">
        <f>IF(F5086&lt;&gt;"", "İthal Girdi", IF(Veriler!T5086="", "", IF(Veriler!S5086="H", "%0,5 üzerindedir", IF(Veriler!T5086&gt;0.1, "%10 sınırı aşılmıştır.", "Uygun"))))</f>
        <v>%0,5 üzerindedir</v>
      </c>
      <c r="O5086" s="116" t="str">
        <f t="shared" si="1603"/>
        <v xml:space="preserve"> </v>
      </c>
      <c r="P5086" s="117"/>
      <c r="Q5086" s="118"/>
      <c r="R5086" s="119" t="str">
        <f t="shared" si="1604"/>
        <v/>
      </c>
      <c r="S5086" s="133">
        <f>IFERROR(IF(M5086&lt;=0.005,IF(F5086="",L5086,0),IF(F5086&lt;&gt;"",0,IF(P5086="",0,IF(P5086="H",0,IF(Q5086&lt;Veriler!$G$2,L5086*Veriler!$G$2,L5086*Q5086)))))," ")</f>
        <v>0</v>
      </c>
      <c r="T5086" s="133">
        <f>IF(Veriler!T5086&lt;=0.1, S5086, IF(AND(Veriler!T5086&gt;0.1, F5086="", P5086="E"), IF(Q5086&gt;Veriler!$G$2, Q5086*S5086, IF(Q5086&lt;Veriler!$G$2, Veriler!$G$2*S5086, Q5086*S5086)), 0))</f>
        <v>0</v>
      </c>
      <c r="U5086" s="133" t="str">
        <f t="shared" si="1605"/>
        <v xml:space="preserve"> </v>
      </c>
      <c r="V5086" s="134" t="str">
        <f>IFERROR(IF(O5086="%10 sınırı aşılmıştır.",L5086-T5086,IFERROR(IF(F5086="",IF(S5086=1,0,IF(L5086-S5086=0,"",L5086-S5086)),IF(Veriler!M5086="",L5086,IF(L5086*Veriler!M5086=0,"",L5086*Veriler!M5086))),L5086)),0)</f>
        <v/>
      </c>
      <c r="W5086" s="146"/>
      <c r="X5086" s="146"/>
      <c r="Y5086" s="146"/>
    </row>
    <row r="5087" spans="1:25" s="99" customFormat="1" ht="54.75" customHeight="1" x14ac:dyDescent="0.25">
      <c r="A5087" s="96">
        <f t="shared" si="1606"/>
        <v>3752</v>
      </c>
      <c r="B5087" s="175"/>
      <c r="C5087" s="176"/>
      <c r="D5087" s="113"/>
      <c r="E5087" s="115"/>
      <c r="F5087" s="174"/>
      <c r="G5087" s="114" t="str">
        <f t="shared" si="1601"/>
        <v/>
      </c>
      <c r="H5087" s="115"/>
      <c r="I5087" s="115"/>
      <c r="J5087" s="115"/>
      <c r="K5087" s="115"/>
      <c r="L5087" s="133" t="str">
        <f t="shared" si="1602"/>
        <v/>
      </c>
      <c r="M5087" s="116" t="str">
        <f>IF(L5087="", "", L5087/Veriler!$X$1)</f>
        <v/>
      </c>
      <c r="N5087" s="116" t="str">
        <f>IF(F5087&lt;&gt;"", "İthal Girdi", IF(Veriler!T5087="", "", IF(Veriler!S5087="H", "%0,5 üzerindedir", IF(Veriler!T5087&gt;0.1, "%10 sınırı aşılmıştır.", "Uygun"))))</f>
        <v>%0,5 üzerindedir</v>
      </c>
      <c r="O5087" s="116" t="str">
        <f t="shared" si="1603"/>
        <v xml:space="preserve"> </v>
      </c>
      <c r="P5087" s="117"/>
      <c r="Q5087" s="118"/>
      <c r="R5087" s="119" t="str">
        <f t="shared" si="1604"/>
        <v/>
      </c>
      <c r="S5087" s="133">
        <f>IFERROR(IF(M5087&lt;=0.005,IF(F5087="",L5087,0),IF(F5087&lt;&gt;"",0,IF(P5087="",0,IF(P5087="H",0,IF(Q5087&lt;Veriler!$G$2,L5087*Veriler!$G$2,L5087*Q5087)))))," ")</f>
        <v>0</v>
      </c>
      <c r="T5087" s="133">
        <f>IF(Veriler!T5087&lt;=0.1, S5087, IF(AND(Veriler!T5087&gt;0.1, F5087="", P5087="E"), IF(Q5087&gt;Veriler!$G$2, Q5087*S5087, IF(Q5087&lt;Veriler!$G$2, Veriler!$G$2*S5087, Q5087*S5087)), 0))</f>
        <v>0</v>
      </c>
      <c r="U5087" s="133" t="str">
        <f t="shared" si="1605"/>
        <v xml:space="preserve"> </v>
      </c>
      <c r="V5087" s="134" t="str">
        <f>IFERROR(IF(O5087="%10 sınırı aşılmıştır.",L5087-T5087,IFERROR(IF(F5087="",IF(S5087=1,0,IF(L5087-S5087=0,"",L5087-S5087)),IF(Veriler!M5087="",L5087,IF(L5087*Veriler!M5087=0,"",L5087*Veriler!M5087))),L5087)),0)</f>
        <v/>
      </c>
      <c r="W5087" s="146"/>
      <c r="X5087" s="146"/>
      <c r="Y5087" s="146"/>
    </row>
    <row r="5088" spans="1:25" s="99" customFormat="1" ht="24" customHeight="1" x14ac:dyDescent="0.25">
      <c r="A5088" s="103"/>
      <c r="B5088" s="104"/>
      <c r="C5088" s="104"/>
      <c r="D5088" s="104"/>
      <c r="E5088" s="103"/>
      <c r="F5088" s="135"/>
      <c r="G5088" s="157"/>
      <c r="H5088" s="103"/>
      <c r="I5088" s="103"/>
      <c r="J5088" s="103"/>
      <c r="K5088" s="103"/>
      <c r="L5088" s="136">
        <f>SUM(L5059:L5072,L5074:L5087)</f>
        <v>0</v>
      </c>
      <c r="M5088" s="158"/>
      <c r="N5088" s="158"/>
      <c r="O5088" s="158"/>
      <c r="P5088" s="105"/>
      <c r="Q5088" s="106"/>
      <c r="R5088" s="159"/>
      <c r="S5088" s="160"/>
      <c r="T5088" s="160"/>
      <c r="U5088" s="160"/>
      <c r="V5088" s="160"/>
      <c r="W5088" s="146"/>
      <c r="X5088" s="146"/>
      <c r="Y5088" s="146"/>
    </row>
    <row r="5089" spans="1:25" s="99" customFormat="1" ht="31.5" customHeight="1" x14ac:dyDescent="0.25">
      <c r="A5089" s="103"/>
      <c r="B5089" s="104"/>
      <c r="C5089" s="104"/>
      <c r="D5089" s="104"/>
      <c r="E5089" s="103"/>
      <c r="F5089" s="135"/>
      <c r="G5089" s="157"/>
      <c r="H5089" s="103"/>
      <c r="I5089" s="103"/>
      <c r="J5089" s="103"/>
      <c r="K5089" s="103"/>
      <c r="L5089" s="161"/>
      <c r="M5089" s="158"/>
      <c r="N5089" s="158"/>
      <c r="O5089" s="158"/>
      <c r="P5089" s="105"/>
      <c r="Q5089" s="106"/>
      <c r="R5089" s="159"/>
      <c r="S5089" s="162" t="s">
        <v>57</v>
      </c>
      <c r="T5089" s="162" t="s">
        <v>57</v>
      </c>
      <c r="U5089" s="162" t="s">
        <v>57</v>
      </c>
      <c r="V5089" s="163" t="s">
        <v>58</v>
      </c>
      <c r="W5089" s="146"/>
      <c r="X5089" s="146"/>
      <c r="Y5089" s="146"/>
    </row>
    <row r="5090" spans="1:25" s="99" customFormat="1" ht="58.5" customHeight="1" x14ac:dyDescent="0.25">
      <c r="A5090" s="185" t="s">
        <v>59</v>
      </c>
      <c r="B5090" s="180"/>
      <c r="C5090" s="180"/>
      <c r="D5090" s="180"/>
      <c r="E5090" s="180"/>
      <c r="F5090" s="180"/>
      <c r="G5090" s="180"/>
      <c r="H5090" s="180"/>
      <c r="I5090" s="180"/>
      <c r="J5090" s="180"/>
      <c r="K5090" s="180"/>
      <c r="L5090" s="180"/>
      <c r="M5090" s="180"/>
      <c r="N5090" s="180"/>
      <c r="O5090" s="180"/>
      <c r="P5090" s="180"/>
      <c r="Q5090" s="180"/>
      <c r="R5090" s="176"/>
      <c r="S5090" s="137">
        <f>SUM(S5052,S5059:S5072,S5074:S5087)</f>
        <v>0</v>
      </c>
      <c r="T5090" s="137" t="str">
        <f>IF(SUM(T5059:T5072,T5074:T5087)=0," ",SUM(T5059:T5072,T5074:T5087))</f>
        <v xml:space="preserve"> </v>
      </c>
      <c r="U5090" s="137" t="str">
        <f>IF(SUM(U5059:U5072,U5074:U5087)=0," ",SUM(U5059:U5072,U5074:U5087))</f>
        <v xml:space="preserve"> </v>
      </c>
      <c r="V5090" s="137" t="str">
        <f>IF(SUM(V5059:V5072,V5074:V5087)=0," ",SUM(V5059:V5072,V5074:V5087))</f>
        <v xml:space="preserve"> </v>
      </c>
      <c r="W5090" s="146"/>
      <c r="X5090" s="164">
        <f>SUM(U5059:U5072,U5074:U5087)</f>
        <v>0</v>
      </c>
      <c r="Y5090" s="164">
        <f>SUM(V5059:V5072,V5074:V5087)</f>
        <v>0</v>
      </c>
    </row>
    <row r="5091" spans="1:25" x14ac:dyDescent="0.3">
      <c r="A5091" s="34"/>
      <c r="G5091" s="146"/>
      <c r="L5091" s="146"/>
      <c r="M5091" s="146"/>
      <c r="N5091" s="146"/>
      <c r="O5091" s="146"/>
      <c r="R5091" s="146"/>
      <c r="S5091" s="146"/>
      <c r="T5091" s="146"/>
      <c r="U5091" s="146"/>
      <c r="V5091" s="146"/>
      <c r="W5091" s="146"/>
      <c r="X5091" s="146"/>
      <c r="Y5091" s="146"/>
    </row>
    <row r="5092" spans="1:25" x14ac:dyDescent="0.3">
      <c r="A5092" s="186" t="s">
        <v>60</v>
      </c>
      <c r="B5092" s="187"/>
      <c r="C5092" s="187"/>
      <c r="D5092" s="187"/>
      <c r="E5092" s="187"/>
      <c r="F5092" s="187"/>
      <c r="G5092" s="187"/>
      <c r="H5092" s="187"/>
      <c r="I5092" s="187"/>
      <c r="J5092" s="187"/>
      <c r="K5092" s="187"/>
      <c r="L5092" s="187"/>
      <c r="M5092" s="187"/>
      <c r="N5092" s="187"/>
      <c r="O5092" s="187"/>
      <c r="P5092" s="187"/>
      <c r="Q5092" s="187"/>
      <c r="R5092" s="187"/>
      <c r="S5092" s="187"/>
      <c r="T5092" s="187"/>
      <c r="U5092" s="187"/>
      <c r="V5092" s="187"/>
      <c r="W5092" s="146"/>
      <c r="X5092" s="146"/>
      <c r="Y5092" s="146"/>
    </row>
    <row r="5093" spans="1:25" s="99" customFormat="1" ht="41.25" customHeight="1" x14ac:dyDescent="0.25">
      <c r="A5093" s="189" t="s">
        <v>38</v>
      </c>
      <c r="B5093" s="180"/>
      <c r="C5093" s="180"/>
      <c r="D5093" s="180"/>
      <c r="E5093" s="180"/>
      <c r="F5093" s="180"/>
      <c r="G5093" s="180"/>
      <c r="H5093" s="180"/>
      <c r="I5093" s="180"/>
      <c r="J5093" s="180"/>
      <c r="K5093" s="180"/>
      <c r="L5093" s="180"/>
      <c r="M5093" s="180"/>
      <c r="N5093" s="180"/>
      <c r="O5093" s="180"/>
      <c r="P5093" s="180"/>
      <c r="Q5093" s="180"/>
      <c r="R5093" s="180"/>
      <c r="S5093" s="180"/>
      <c r="T5093" s="180"/>
      <c r="U5093" s="180"/>
      <c r="V5093" s="176"/>
      <c r="W5093" s="146"/>
      <c r="X5093" s="146"/>
      <c r="Y5093" s="146"/>
    </row>
    <row r="5094" spans="1:25" s="100" customFormat="1" ht="35.25" customHeight="1" x14ac:dyDescent="0.25">
      <c r="A5094" s="179" t="s">
        <v>39</v>
      </c>
      <c r="B5094" s="180"/>
      <c r="C5094" s="180"/>
      <c r="D5094" s="180"/>
      <c r="E5094" s="180"/>
      <c r="F5094" s="180"/>
      <c r="G5094" s="180"/>
      <c r="H5094" s="180"/>
      <c r="I5094" s="180"/>
      <c r="J5094" s="180"/>
      <c r="K5094" s="180"/>
      <c r="L5094" s="180"/>
      <c r="M5094" s="180"/>
      <c r="N5094" s="180"/>
      <c r="O5094" s="180"/>
      <c r="P5094" s="180"/>
      <c r="Q5094" s="180"/>
      <c r="R5094" s="176"/>
      <c r="S5094" s="147"/>
      <c r="T5094" s="148"/>
      <c r="U5094" s="149" t="s">
        <v>40</v>
      </c>
      <c r="V5094" s="150">
        <f>V5056+1</f>
        <v>135</v>
      </c>
      <c r="W5094" s="146"/>
      <c r="X5094" s="146"/>
      <c r="Y5094" s="146"/>
    </row>
    <row r="5095" spans="1:25" s="99" customFormat="1" ht="81" customHeight="1" x14ac:dyDescent="0.25">
      <c r="A5095" s="110" t="s">
        <v>3</v>
      </c>
      <c r="B5095" s="188" t="s">
        <v>41</v>
      </c>
      <c r="C5095" s="176"/>
      <c r="D5095" s="111" t="s">
        <v>42</v>
      </c>
      <c r="E5095" s="110" t="s">
        <v>324</v>
      </c>
      <c r="F5095" s="111" t="s">
        <v>325</v>
      </c>
      <c r="G5095" s="151" t="s">
        <v>43</v>
      </c>
      <c r="H5095" s="110" t="s">
        <v>44</v>
      </c>
      <c r="I5095" s="110" t="s">
        <v>8</v>
      </c>
      <c r="J5095" s="110" t="s">
        <v>45</v>
      </c>
      <c r="K5095" s="110" t="s">
        <v>46</v>
      </c>
      <c r="L5095" s="152" t="s">
        <v>47</v>
      </c>
      <c r="M5095" s="153" t="s">
        <v>48</v>
      </c>
      <c r="N5095" s="154" t="s">
        <v>49</v>
      </c>
      <c r="O5095" s="154" t="s">
        <v>49</v>
      </c>
      <c r="P5095" s="112" t="s">
        <v>50</v>
      </c>
      <c r="Q5095" s="110" t="s">
        <v>51</v>
      </c>
      <c r="R5095" s="155" t="s">
        <v>52</v>
      </c>
      <c r="S5095" s="156" t="s">
        <v>53</v>
      </c>
      <c r="T5095" s="156" t="s">
        <v>54</v>
      </c>
      <c r="U5095" s="152" t="s">
        <v>54</v>
      </c>
      <c r="V5095" s="152" t="s">
        <v>55</v>
      </c>
      <c r="W5095" s="146"/>
      <c r="X5095" s="146"/>
      <c r="Y5095" s="146"/>
    </row>
    <row r="5096" spans="1:25" s="99" customFormat="1" ht="45" customHeight="1" x14ac:dyDescent="0.25">
      <c r="A5096" s="101"/>
      <c r="B5096" s="177" t="s">
        <v>56</v>
      </c>
      <c r="C5096" s="178"/>
      <c r="D5096" s="102"/>
      <c r="E5096" s="170"/>
      <c r="F5096" s="102"/>
      <c r="G5096" s="95"/>
      <c r="H5096" s="102"/>
      <c r="I5096" s="102"/>
      <c r="J5096" s="102"/>
      <c r="K5096" s="102"/>
      <c r="L5096" s="95"/>
      <c r="M5096" s="95"/>
      <c r="N5096" s="95"/>
      <c r="O5096" s="95"/>
      <c r="P5096" s="102"/>
      <c r="Q5096" s="102"/>
      <c r="R5096" s="190"/>
      <c r="S5096" s="184"/>
      <c r="T5096" s="95"/>
      <c r="U5096" s="95"/>
      <c r="V5096" s="95"/>
      <c r="W5096" s="146"/>
      <c r="X5096" s="146"/>
      <c r="Y5096" s="146"/>
    </row>
    <row r="5097" spans="1:25" s="99" customFormat="1" ht="54.75" customHeight="1" x14ac:dyDescent="0.25">
      <c r="A5097" s="96">
        <f>A5087+1</f>
        <v>3753</v>
      </c>
      <c r="B5097" s="181"/>
      <c r="C5097" s="182"/>
      <c r="D5097" s="113"/>
      <c r="E5097" s="115"/>
      <c r="F5097" s="174"/>
      <c r="G5097" s="114" t="str">
        <f t="shared" ref="G5097:G5110" si="1607">IF(AND(F5097&lt;&gt;"",V5097&lt;&gt;"",L5097&lt;&gt;0),V5097/L5097,"")</f>
        <v/>
      </c>
      <c r="H5097" s="115"/>
      <c r="I5097" s="115"/>
      <c r="J5097" s="115"/>
      <c r="K5097" s="115"/>
      <c r="L5097" s="133" t="str">
        <f t="shared" ref="L5097:L5110" si="1608">IF(AND(H5097&lt;&gt;0, J5097&lt;&gt;0, K5097&lt;&gt;0), H5097*J5097*K5097, "")</f>
        <v/>
      </c>
      <c r="M5097" s="116" t="str">
        <f>IF(L5097="", "", L5097/Veriler!$X$1)</f>
        <v/>
      </c>
      <c r="N5097" s="116" t="str">
        <f>IF(F5097&lt;&gt;"", "İthal Girdi", IF(Veriler!T5097="", "", IF(Veriler!S5097="H", "%0,5 üzerindedir", IF(Veriler!T5097&gt;0.1, "%10 sınırı aşılmıştır.", "Uygun"))))</f>
        <v>%0,5 üzerindedir</v>
      </c>
      <c r="O5097" s="116" t="str">
        <f t="shared" ref="O5097:O5110" si="1609">IF(M5097=""," ",N5097)</f>
        <v xml:space="preserve"> </v>
      </c>
      <c r="P5097" s="117"/>
      <c r="Q5097" s="118"/>
      <c r="R5097" s="119" t="str">
        <f t="shared" ref="R5097:R5110" si="1610">IFERROR(IF(AND(T5097&lt;&gt;"",L5097&lt;&gt;"",L5097&lt;&gt;0,T5097&lt;&gt;0),T5097/L5097,"")," ")</f>
        <v/>
      </c>
      <c r="S5097" s="133">
        <f>IFERROR(IF(M5097&lt;=0.005,IF(F5097="",L5097,0),IF(F5097&lt;&gt;"",0,IF(P5097="",0,IF(P5097="H",0,IF(Q5097&lt;Veriler!$G$2,L5097*Veriler!$G$2,L5097*Q5097)))))," ")</f>
        <v>0</v>
      </c>
      <c r="T5097" s="133">
        <f>IF(Veriler!T5097&lt;=0.1, S5097, IF(AND(Veriler!T5097&gt;0.1, F5097="", P5097="E"), IF(Q5097&gt;Veriler!$G$2, Q5097*S5097, IF(Q5097&lt;Veriler!$G$2, Veriler!$G$2*S5097, Q5097*S5097)), 0))</f>
        <v>0</v>
      </c>
      <c r="U5097" s="133" t="str">
        <f t="shared" ref="U5097:U5110" si="1611">IF(T5097=0," ",T5097)</f>
        <v xml:space="preserve"> </v>
      </c>
      <c r="V5097" s="134" t="str">
        <f>IFERROR(IF(O5097="%10 sınırı aşılmıştır.",L5097-T5097,IFERROR(IF(F5097="",IF(S5097=1,0,IF(L5097-S5097=0,"",L5097-S5097)),IF(Veriler!M5097="",L5097,IF(L5097*Veriler!M5097=0,"",L5097*Veriler!M5097))),L5097)),0)</f>
        <v/>
      </c>
      <c r="W5097" s="146"/>
      <c r="X5097" s="146"/>
      <c r="Y5097" s="146"/>
    </row>
    <row r="5098" spans="1:25" s="99" customFormat="1" ht="54.75" customHeight="1" x14ac:dyDescent="0.25">
      <c r="A5098" s="96">
        <f t="shared" ref="A5098:A5110" si="1612">A5097+1</f>
        <v>3754</v>
      </c>
      <c r="B5098" s="175"/>
      <c r="C5098" s="176"/>
      <c r="D5098" s="113"/>
      <c r="E5098" s="115"/>
      <c r="F5098" s="174"/>
      <c r="G5098" s="114" t="str">
        <f t="shared" si="1607"/>
        <v/>
      </c>
      <c r="H5098" s="115"/>
      <c r="I5098" s="115"/>
      <c r="J5098" s="115"/>
      <c r="K5098" s="115"/>
      <c r="L5098" s="133" t="str">
        <f t="shared" si="1608"/>
        <v/>
      </c>
      <c r="M5098" s="116" t="str">
        <f>IF(L5098="", "", L5098/Veriler!$X$1)</f>
        <v/>
      </c>
      <c r="N5098" s="116" t="str">
        <f>IF(F5098&lt;&gt;"", "İthal Girdi", IF(Veriler!T5098="", "", IF(Veriler!S5098="H", "%0,5 üzerindedir", IF(Veriler!T5098&gt;0.1, "%10 sınırı aşılmıştır.", "Uygun"))))</f>
        <v>%0,5 üzerindedir</v>
      </c>
      <c r="O5098" s="116" t="str">
        <f t="shared" si="1609"/>
        <v xml:space="preserve"> </v>
      </c>
      <c r="P5098" s="117"/>
      <c r="Q5098" s="118"/>
      <c r="R5098" s="119" t="str">
        <f t="shared" si="1610"/>
        <v/>
      </c>
      <c r="S5098" s="133">
        <f>IFERROR(IF(M5098&lt;=0.005,IF(F5098="",L5098,0),IF(F5098&lt;&gt;"",0,IF(P5098="",0,IF(P5098="H",0,IF(Q5098&lt;Veriler!$G$2,L5098*Veriler!$G$2,L5098*Q5098)))))," ")</f>
        <v>0</v>
      </c>
      <c r="T5098" s="133">
        <f>IF(Veriler!T5098&lt;=0.1, S5098, IF(AND(Veriler!T5098&gt;0.1, F5098="", P5098="E"), IF(Q5098&gt;Veriler!$G$2, Q5098*S5098, IF(Q5098&lt;Veriler!$G$2, Veriler!$G$2*S5098, Q5098*S5098)), 0))</f>
        <v>0</v>
      </c>
      <c r="U5098" s="133" t="str">
        <f t="shared" si="1611"/>
        <v xml:space="preserve"> </v>
      </c>
      <c r="V5098" s="134" t="str">
        <f>IFERROR(IF(O5098="%10 sınırı aşılmıştır.",L5098-T5098,IFERROR(IF(F5098="",IF(S5098=1,0,IF(L5098-S5098=0,"",L5098-S5098)),IF(Veriler!M5098="",L5098,IF(L5098*Veriler!M5098=0,"",L5098*Veriler!M5098))),L5098)),0)</f>
        <v/>
      </c>
      <c r="W5098" s="146"/>
      <c r="X5098" s="146"/>
      <c r="Y5098" s="146"/>
    </row>
    <row r="5099" spans="1:25" s="99" customFormat="1" ht="54.75" customHeight="1" x14ac:dyDescent="0.25">
      <c r="A5099" s="96">
        <f t="shared" si="1612"/>
        <v>3755</v>
      </c>
      <c r="B5099" s="175"/>
      <c r="C5099" s="176"/>
      <c r="D5099" s="113"/>
      <c r="E5099" s="115"/>
      <c r="F5099" s="174"/>
      <c r="G5099" s="114" t="str">
        <f t="shared" si="1607"/>
        <v/>
      </c>
      <c r="H5099" s="115"/>
      <c r="I5099" s="115"/>
      <c r="J5099" s="115"/>
      <c r="K5099" s="115"/>
      <c r="L5099" s="133" t="str">
        <f t="shared" si="1608"/>
        <v/>
      </c>
      <c r="M5099" s="116" t="str">
        <f>IF(L5099="", "", L5099/Veriler!$X$1)</f>
        <v/>
      </c>
      <c r="N5099" s="116" t="str">
        <f>IF(F5099&lt;&gt;"", "İthal Girdi", IF(Veriler!T5099="", "", IF(Veriler!S5099="H", "%0,5 üzerindedir", IF(Veriler!T5099&gt;0.1, "%10 sınırı aşılmıştır.", "Uygun"))))</f>
        <v>%0,5 üzerindedir</v>
      </c>
      <c r="O5099" s="116" t="str">
        <f t="shared" si="1609"/>
        <v xml:space="preserve"> </v>
      </c>
      <c r="P5099" s="117"/>
      <c r="Q5099" s="118"/>
      <c r="R5099" s="119" t="str">
        <f t="shared" si="1610"/>
        <v/>
      </c>
      <c r="S5099" s="133">
        <f>IFERROR(IF(M5099&lt;=0.005,IF(F5099="",L5099,0),IF(F5099&lt;&gt;"",0,IF(P5099="",0,IF(P5099="H",0,IF(Q5099&lt;Veriler!$G$2,L5099*Veriler!$G$2,L5099*Q5099)))))," ")</f>
        <v>0</v>
      </c>
      <c r="T5099" s="133">
        <f>IF(Veriler!T5099&lt;=0.1, S5099, IF(AND(Veriler!T5099&gt;0.1, F5099="", P5099="E"), IF(Q5099&gt;Veriler!$G$2, Q5099*S5099, IF(Q5099&lt;Veriler!$G$2, Veriler!$G$2*S5099, Q5099*S5099)), 0))</f>
        <v>0</v>
      </c>
      <c r="U5099" s="133" t="str">
        <f t="shared" si="1611"/>
        <v xml:space="preserve"> </v>
      </c>
      <c r="V5099" s="134" t="str">
        <f>IFERROR(IF(O5099="%10 sınırı aşılmıştır.",L5099-T5099,IFERROR(IF(F5099="",IF(S5099=1,0,IF(L5099-S5099=0,"",L5099-S5099)),IF(Veriler!M5099="",L5099,IF(L5099*Veriler!M5099=0,"",L5099*Veriler!M5099))),L5099)),0)</f>
        <v/>
      </c>
      <c r="W5099" s="146"/>
      <c r="X5099" s="146"/>
      <c r="Y5099" s="146"/>
    </row>
    <row r="5100" spans="1:25" s="99" customFormat="1" ht="54.75" customHeight="1" x14ac:dyDescent="0.25">
      <c r="A5100" s="96">
        <f t="shared" si="1612"/>
        <v>3756</v>
      </c>
      <c r="B5100" s="175"/>
      <c r="C5100" s="176"/>
      <c r="D5100" s="113"/>
      <c r="E5100" s="115"/>
      <c r="F5100" s="174"/>
      <c r="G5100" s="114" t="str">
        <f t="shared" si="1607"/>
        <v/>
      </c>
      <c r="H5100" s="115"/>
      <c r="I5100" s="115"/>
      <c r="J5100" s="115"/>
      <c r="K5100" s="115"/>
      <c r="L5100" s="133" t="str">
        <f t="shared" si="1608"/>
        <v/>
      </c>
      <c r="M5100" s="116" t="str">
        <f>IF(L5100="", "", L5100/Veriler!$X$1)</f>
        <v/>
      </c>
      <c r="N5100" s="116" t="str">
        <f>IF(F5100&lt;&gt;"", "İthal Girdi", IF(Veriler!T5100="", "", IF(Veriler!S5100="H", "%0,5 üzerindedir", IF(Veriler!T5100&gt;0.1, "%10 sınırı aşılmıştır.", "Uygun"))))</f>
        <v>%0,5 üzerindedir</v>
      </c>
      <c r="O5100" s="116" t="str">
        <f t="shared" si="1609"/>
        <v xml:space="preserve"> </v>
      </c>
      <c r="P5100" s="117"/>
      <c r="Q5100" s="118"/>
      <c r="R5100" s="119" t="str">
        <f t="shared" si="1610"/>
        <v/>
      </c>
      <c r="S5100" s="133">
        <f>IFERROR(IF(M5100&lt;=0.005,IF(F5100="",L5100,0),IF(F5100&lt;&gt;"",0,IF(P5100="",0,IF(P5100="H",0,IF(Q5100&lt;Veriler!$G$2,L5100*Veriler!$G$2,L5100*Q5100)))))," ")</f>
        <v>0</v>
      </c>
      <c r="T5100" s="133">
        <f>IF(Veriler!T5100&lt;=0.1, S5100, IF(AND(Veriler!T5100&gt;0.1, F5100="", P5100="E"), IF(Q5100&gt;Veriler!$G$2, Q5100*S5100, IF(Q5100&lt;Veriler!$G$2, Veriler!$G$2*S5100, Q5100*S5100)), 0))</f>
        <v>0</v>
      </c>
      <c r="U5100" s="133" t="str">
        <f t="shared" si="1611"/>
        <v xml:space="preserve"> </v>
      </c>
      <c r="V5100" s="134" t="str">
        <f>IFERROR(IF(O5100="%10 sınırı aşılmıştır.",L5100-T5100,IFERROR(IF(F5100="",IF(S5100=1,0,IF(L5100-S5100=0,"",L5100-S5100)),IF(Veriler!M5100="",L5100,IF(L5100*Veriler!M5100=0,"",L5100*Veriler!M5100))),L5100)),0)</f>
        <v/>
      </c>
      <c r="W5100" s="146"/>
      <c r="X5100" s="146"/>
      <c r="Y5100" s="146"/>
    </row>
    <row r="5101" spans="1:25" s="99" customFormat="1" ht="54.75" customHeight="1" x14ac:dyDescent="0.25">
      <c r="A5101" s="96">
        <f t="shared" si="1612"/>
        <v>3757</v>
      </c>
      <c r="B5101" s="175"/>
      <c r="C5101" s="176"/>
      <c r="D5101" s="113"/>
      <c r="E5101" s="115"/>
      <c r="F5101" s="174"/>
      <c r="G5101" s="114" t="str">
        <f t="shared" si="1607"/>
        <v/>
      </c>
      <c r="H5101" s="115"/>
      <c r="I5101" s="115"/>
      <c r="J5101" s="115"/>
      <c r="K5101" s="115"/>
      <c r="L5101" s="133" t="str">
        <f t="shared" si="1608"/>
        <v/>
      </c>
      <c r="M5101" s="116" t="str">
        <f>IF(L5101="", "", L5101/Veriler!$X$1)</f>
        <v/>
      </c>
      <c r="N5101" s="116" t="str">
        <f>IF(F5101&lt;&gt;"", "İthal Girdi", IF(Veriler!T5101="", "", IF(Veriler!S5101="H", "%0,5 üzerindedir", IF(Veriler!T5101&gt;0.1, "%10 sınırı aşılmıştır.", "Uygun"))))</f>
        <v>%0,5 üzerindedir</v>
      </c>
      <c r="O5101" s="116" t="str">
        <f t="shared" si="1609"/>
        <v xml:space="preserve"> </v>
      </c>
      <c r="P5101" s="117"/>
      <c r="Q5101" s="118"/>
      <c r="R5101" s="119" t="str">
        <f t="shared" si="1610"/>
        <v/>
      </c>
      <c r="S5101" s="133">
        <f>IFERROR(IF(M5101&lt;=0.005,IF(F5101="",L5101,0),IF(F5101&lt;&gt;"",0,IF(P5101="",0,IF(P5101="H",0,IF(Q5101&lt;Veriler!$G$2,L5101*Veriler!$G$2,L5101*Q5101)))))," ")</f>
        <v>0</v>
      </c>
      <c r="T5101" s="133">
        <f>IF(Veriler!T5101&lt;=0.1, S5101, IF(AND(Veriler!T5101&gt;0.1, F5101="", P5101="E"), IF(Q5101&gt;Veriler!$G$2, Q5101*S5101, IF(Q5101&lt;Veriler!$G$2, Veriler!$G$2*S5101, Q5101*S5101)), 0))</f>
        <v>0</v>
      </c>
      <c r="U5101" s="133" t="str">
        <f t="shared" si="1611"/>
        <v xml:space="preserve"> </v>
      </c>
      <c r="V5101" s="134" t="str">
        <f>IFERROR(IF(O5101="%10 sınırı aşılmıştır.",L5101-T5101,IFERROR(IF(F5101="",IF(S5101=1,0,IF(L5101-S5101=0,"",L5101-S5101)),IF(Veriler!M5101="",L5101,IF(L5101*Veriler!M5101=0,"",L5101*Veriler!M5101))),L5101)),0)</f>
        <v/>
      </c>
      <c r="W5101" s="146"/>
      <c r="X5101" s="146"/>
      <c r="Y5101" s="146"/>
    </row>
    <row r="5102" spans="1:25" s="99" customFormat="1" ht="54.75" customHeight="1" x14ac:dyDescent="0.25">
      <c r="A5102" s="96">
        <f t="shared" si="1612"/>
        <v>3758</v>
      </c>
      <c r="B5102" s="175"/>
      <c r="C5102" s="176"/>
      <c r="D5102" s="113"/>
      <c r="E5102" s="115"/>
      <c r="F5102" s="174"/>
      <c r="G5102" s="114" t="str">
        <f t="shared" si="1607"/>
        <v/>
      </c>
      <c r="H5102" s="115"/>
      <c r="I5102" s="115"/>
      <c r="J5102" s="115"/>
      <c r="K5102" s="115"/>
      <c r="L5102" s="133" t="str">
        <f t="shared" si="1608"/>
        <v/>
      </c>
      <c r="M5102" s="116" t="str">
        <f>IF(L5102="", "", L5102/Veriler!$X$1)</f>
        <v/>
      </c>
      <c r="N5102" s="116" t="str">
        <f>IF(F5102&lt;&gt;"", "İthal Girdi", IF(Veriler!T5102="", "", IF(Veriler!S5102="H", "%0,5 üzerindedir", IF(Veriler!T5102&gt;0.1, "%10 sınırı aşılmıştır.", "Uygun"))))</f>
        <v>%0,5 üzerindedir</v>
      </c>
      <c r="O5102" s="116" t="str">
        <f t="shared" si="1609"/>
        <v xml:space="preserve"> </v>
      </c>
      <c r="P5102" s="117"/>
      <c r="Q5102" s="118"/>
      <c r="R5102" s="119" t="str">
        <f t="shared" si="1610"/>
        <v/>
      </c>
      <c r="S5102" s="133">
        <f>IFERROR(IF(M5102&lt;=0.005,IF(F5102="",L5102,0),IF(F5102&lt;&gt;"",0,IF(P5102="",0,IF(P5102="H",0,IF(Q5102&lt;Veriler!$G$2,L5102*Veriler!$G$2,L5102*Q5102)))))," ")</f>
        <v>0</v>
      </c>
      <c r="T5102" s="133">
        <f>IF(Veriler!T5102&lt;=0.1, S5102, IF(AND(Veriler!T5102&gt;0.1, F5102="", P5102="E"), IF(Q5102&gt;Veriler!$G$2, Q5102*S5102, IF(Q5102&lt;Veriler!$G$2, Veriler!$G$2*S5102, Q5102*S5102)), 0))</f>
        <v>0</v>
      </c>
      <c r="U5102" s="133" t="str">
        <f t="shared" si="1611"/>
        <v xml:space="preserve"> </v>
      </c>
      <c r="V5102" s="134" t="str">
        <f>IFERROR(IF(O5102="%10 sınırı aşılmıştır.",L5102-T5102,IFERROR(IF(F5102="",IF(S5102=1,0,IF(L5102-S5102=0,"",L5102-S5102)),IF(Veriler!M5102="",L5102,IF(L5102*Veriler!M5102=0,"",L5102*Veriler!M5102))),L5102)),0)</f>
        <v/>
      </c>
      <c r="W5102" s="146"/>
      <c r="X5102" s="146"/>
      <c r="Y5102" s="146"/>
    </row>
    <row r="5103" spans="1:25" s="99" customFormat="1" ht="54.75" customHeight="1" x14ac:dyDescent="0.25">
      <c r="A5103" s="96">
        <f t="shared" si="1612"/>
        <v>3759</v>
      </c>
      <c r="B5103" s="175"/>
      <c r="C5103" s="176"/>
      <c r="D5103" s="113"/>
      <c r="E5103" s="115"/>
      <c r="F5103" s="174"/>
      <c r="G5103" s="114" t="str">
        <f t="shared" si="1607"/>
        <v/>
      </c>
      <c r="H5103" s="115"/>
      <c r="I5103" s="115"/>
      <c r="J5103" s="115"/>
      <c r="K5103" s="115"/>
      <c r="L5103" s="133" t="str">
        <f t="shared" si="1608"/>
        <v/>
      </c>
      <c r="M5103" s="116" t="str">
        <f>IF(L5103="", "", L5103/Veriler!$X$1)</f>
        <v/>
      </c>
      <c r="N5103" s="116" t="str">
        <f>IF(F5103&lt;&gt;"", "İthal Girdi", IF(Veriler!T5103="", "", IF(Veriler!S5103="H", "%0,5 üzerindedir", IF(Veriler!T5103&gt;0.1, "%10 sınırı aşılmıştır.", "Uygun"))))</f>
        <v>%0,5 üzerindedir</v>
      </c>
      <c r="O5103" s="116" t="str">
        <f t="shared" si="1609"/>
        <v xml:space="preserve"> </v>
      </c>
      <c r="P5103" s="117"/>
      <c r="Q5103" s="118"/>
      <c r="R5103" s="119" t="str">
        <f t="shared" si="1610"/>
        <v/>
      </c>
      <c r="S5103" s="133">
        <f>IFERROR(IF(M5103&lt;=0.005,IF(F5103="",L5103,0),IF(F5103&lt;&gt;"",0,IF(P5103="",0,IF(P5103="H",0,IF(Q5103&lt;Veriler!$G$2,L5103*Veriler!$G$2,L5103*Q5103)))))," ")</f>
        <v>0</v>
      </c>
      <c r="T5103" s="133">
        <f>IF(Veriler!T5103&lt;=0.1, S5103, IF(AND(Veriler!T5103&gt;0.1, F5103="", P5103="E"), IF(Q5103&gt;Veriler!$G$2, Q5103*S5103, IF(Q5103&lt;Veriler!$G$2, Veriler!$G$2*S5103, Q5103*S5103)), 0))</f>
        <v>0</v>
      </c>
      <c r="U5103" s="133" t="str">
        <f t="shared" si="1611"/>
        <v xml:space="preserve"> </v>
      </c>
      <c r="V5103" s="134" t="str">
        <f>IFERROR(IF(O5103="%10 sınırı aşılmıştır.",L5103-T5103,IFERROR(IF(F5103="",IF(S5103=1,0,IF(L5103-S5103=0,"",L5103-S5103)),IF(Veriler!M5103="",L5103,IF(L5103*Veriler!M5103=0,"",L5103*Veriler!M5103))),L5103)),0)</f>
        <v/>
      </c>
      <c r="W5103" s="146"/>
      <c r="X5103" s="146"/>
      <c r="Y5103" s="146"/>
    </row>
    <row r="5104" spans="1:25" s="99" customFormat="1" ht="54.75" customHeight="1" x14ac:dyDescent="0.25">
      <c r="A5104" s="96">
        <f t="shared" si="1612"/>
        <v>3760</v>
      </c>
      <c r="B5104" s="175"/>
      <c r="C5104" s="176"/>
      <c r="D5104" s="113"/>
      <c r="E5104" s="115"/>
      <c r="F5104" s="174"/>
      <c r="G5104" s="114" t="str">
        <f t="shared" si="1607"/>
        <v/>
      </c>
      <c r="H5104" s="115"/>
      <c r="I5104" s="115"/>
      <c r="J5104" s="115"/>
      <c r="K5104" s="115"/>
      <c r="L5104" s="133" t="str">
        <f t="shared" si="1608"/>
        <v/>
      </c>
      <c r="M5104" s="116" t="str">
        <f>IF(L5104="", "", L5104/Veriler!$X$1)</f>
        <v/>
      </c>
      <c r="N5104" s="116" t="str">
        <f>IF(F5104&lt;&gt;"", "İthal Girdi", IF(Veriler!T5104="", "", IF(Veriler!S5104="H", "%0,5 üzerindedir", IF(Veriler!T5104&gt;0.1, "%10 sınırı aşılmıştır.", "Uygun"))))</f>
        <v>%0,5 üzerindedir</v>
      </c>
      <c r="O5104" s="116" t="str">
        <f t="shared" si="1609"/>
        <v xml:space="preserve"> </v>
      </c>
      <c r="P5104" s="117"/>
      <c r="Q5104" s="118"/>
      <c r="R5104" s="119" t="str">
        <f t="shared" si="1610"/>
        <v/>
      </c>
      <c r="S5104" s="133">
        <f>IFERROR(IF(M5104&lt;=0.005,IF(F5104="",L5104,0),IF(F5104&lt;&gt;"",0,IF(P5104="",0,IF(P5104="H",0,IF(Q5104&lt;Veriler!$G$2,L5104*Veriler!$G$2,L5104*Q5104)))))," ")</f>
        <v>0</v>
      </c>
      <c r="T5104" s="133">
        <f>IF(Veriler!T5104&lt;=0.1, S5104, IF(AND(Veriler!T5104&gt;0.1, F5104="", P5104="E"), IF(Q5104&gt;Veriler!$G$2, Q5104*S5104, IF(Q5104&lt;Veriler!$G$2, Veriler!$G$2*S5104, Q5104*S5104)), 0))</f>
        <v>0</v>
      </c>
      <c r="U5104" s="133" t="str">
        <f t="shared" si="1611"/>
        <v xml:space="preserve"> </v>
      </c>
      <c r="V5104" s="134" t="str">
        <f>IFERROR(IF(O5104="%10 sınırı aşılmıştır.",L5104-T5104,IFERROR(IF(F5104="",IF(S5104=1,0,IF(L5104-S5104=0,"",L5104-S5104)),IF(Veriler!M5104="",L5104,IF(L5104*Veriler!M5104=0,"",L5104*Veriler!M5104))),L5104)),0)</f>
        <v/>
      </c>
      <c r="W5104" s="146"/>
      <c r="X5104" s="146"/>
      <c r="Y5104" s="146"/>
    </row>
    <row r="5105" spans="1:25" s="99" customFormat="1" ht="54.75" customHeight="1" x14ac:dyDescent="0.25">
      <c r="A5105" s="96">
        <f t="shared" si="1612"/>
        <v>3761</v>
      </c>
      <c r="B5105" s="175"/>
      <c r="C5105" s="176"/>
      <c r="D5105" s="113"/>
      <c r="E5105" s="115"/>
      <c r="F5105" s="174"/>
      <c r="G5105" s="114" t="str">
        <f t="shared" si="1607"/>
        <v/>
      </c>
      <c r="H5105" s="115"/>
      <c r="I5105" s="115"/>
      <c r="J5105" s="115"/>
      <c r="K5105" s="115"/>
      <c r="L5105" s="133" t="str">
        <f t="shared" si="1608"/>
        <v/>
      </c>
      <c r="M5105" s="116" t="str">
        <f>IF(L5105="", "", L5105/Veriler!$X$1)</f>
        <v/>
      </c>
      <c r="N5105" s="116" t="str">
        <f>IF(F5105&lt;&gt;"", "İthal Girdi", IF(Veriler!T5105="", "", IF(Veriler!S5105="H", "%0,5 üzerindedir", IF(Veriler!T5105&gt;0.1, "%10 sınırı aşılmıştır.", "Uygun"))))</f>
        <v>%0,5 üzerindedir</v>
      </c>
      <c r="O5105" s="116" t="str">
        <f t="shared" si="1609"/>
        <v xml:space="preserve"> </v>
      </c>
      <c r="P5105" s="117"/>
      <c r="Q5105" s="118"/>
      <c r="R5105" s="119" t="str">
        <f t="shared" si="1610"/>
        <v/>
      </c>
      <c r="S5105" s="133">
        <f>IFERROR(IF(M5105&lt;=0.005,IF(F5105="",L5105,0),IF(F5105&lt;&gt;"",0,IF(P5105="",0,IF(P5105="H",0,IF(Q5105&lt;Veriler!$G$2,L5105*Veriler!$G$2,L5105*Q5105)))))," ")</f>
        <v>0</v>
      </c>
      <c r="T5105" s="133">
        <f>IF(Veriler!T5105&lt;=0.1, S5105, IF(AND(Veriler!T5105&gt;0.1, F5105="", P5105="E"), IF(Q5105&gt;Veriler!$G$2, Q5105*S5105, IF(Q5105&lt;Veriler!$G$2, Veriler!$G$2*S5105, Q5105*S5105)), 0))</f>
        <v>0</v>
      </c>
      <c r="U5105" s="133" t="str">
        <f t="shared" si="1611"/>
        <v xml:space="preserve"> </v>
      </c>
      <c r="V5105" s="134" t="str">
        <f>IFERROR(IF(O5105="%10 sınırı aşılmıştır.",L5105-T5105,IFERROR(IF(F5105="",IF(S5105=1,0,IF(L5105-S5105=0,"",L5105-S5105)),IF(Veriler!M5105="",L5105,IF(L5105*Veriler!M5105=0,"",L5105*Veriler!M5105))),L5105)),0)</f>
        <v/>
      </c>
      <c r="W5105" s="146"/>
      <c r="X5105" s="146"/>
      <c r="Y5105" s="146"/>
    </row>
    <row r="5106" spans="1:25" s="99" customFormat="1" ht="54.75" customHeight="1" x14ac:dyDescent="0.25">
      <c r="A5106" s="96">
        <f t="shared" si="1612"/>
        <v>3762</v>
      </c>
      <c r="B5106" s="175"/>
      <c r="C5106" s="176"/>
      <c r="D5106" s="113"/>
      <c r="E5106" s="115"/>
      <c r="F5106" s="174"/>
      <c r="G5106" s="114" t="str">
        <f t="shared" si="1607"/>
        <v/>
      </c>
      <c r="H5106" s="115"/>
      <c r="I5106" s="115"/>
      <c r="J5106" s="115"/>
      <c r="K5106" s="115"/>
      <c r="L5106" s="133" t="str">
        <f t="shared" si="1608"/>
        <v/>
      </c>
      <c r="M5106" s="116" t="str">
        <f>IF(L5106="", "", L5106/Veriler!$X$1)</f>
        <v/>
      </c>
      <c r="N5106" s="116" t="str">
        <f>IF(F5106&lt;&gt;"", "İthal Girdi", IF(Veriler!T5106="", "", IF(Veriler!S5106="H", "%0,5 üzerindedir", IF(Veriler!T5106&gt;0.1, "%10 sınırı aşılmıştır.", "Uygun"))))</f>
        <v>%0,5 üzerindedir</v>
      </c>
      <c r="O5106" s="116" t="str">
        <f t="shared" si="1609"/>
        <v xml:space="preserve"> </v>
      </c>
      <c r="P5106" s="117"/>
      <c r="Q5106" s="118"/>
      <c r="R5106" s="119" t="str">
        <f t="shared" si="1610"/>
        <v/>
      </c>
      <c r="S5106" s="133">
        <f>IFERROR(IF(M5106&lt;=0.005,IF(F5106="",L5106,0),IF(F5106&lt;&gt;"",0,IF(P5106="",0,IF(P5106="H",0,IF(Q5106&lt;Veriler!$G$2,L5106*Veriler!$G$2,L5106*Q5106)))))," ")</f>
        <v>0</v>
      </c>
      <c r="T5106" s="133">
        <f>IF(Veriler!T5106&lt;=0.1, S5106, IF(AND(Veriler!T5106&gt;0.1, F5106="", P5106="E"), IF(Q5106&gt;Veriler!$G$2, Q5106*S5106, IF(Q5106&lt;Veriler!$G$2, Veriler!$G$2*S5106, Q5106*S5106)), 0))</f>
        <v>0</v>
      </c>
      <c r="U5106" s="133" t="str">
        <f t="shared" si="1611"/>
        <v xml:space="preserve"> </v>
      </c>
      <c r="V5106" s="134" t="str">
        <f>IFERROR(IF(O5106="%10 sınırı aşılmıştır.",L5106-T5106,IFERROR(IF(F5106="",IF(S5106=1,0,IF(L5106-S5106=0,"",L5106-S5106)),IF(Veriler!M5106="",L5106,IF(L5106*Veriler!M5106=0,"",L5106*Veriler!M5106))),L5106)),0)</f>
        <v/>
      </c>
      <c r="W5106" s="146"/>
      <c r="X5106" s="146"/>
      <c r="Y5106" s="146"/>
    </row>
    <row r="5107" spans="1:25" s="99" customFormat="1" ht="54.75" customHeight="1" x14ac:dyDescent="0.25">
      <c r="A5107" s="96">
        <f t="shared" si="1612"/>
        <v>3763</v>
      </c>
      <c r="B5107" s="175"/>
      <c r="C5107" s="176"/>
      <c r="D5107" s="113"/>
      <c r="E5107" s="115"/>
      <c r="F5107" s="174"/>
      <c r="G5107" s="114" t="str">
        <f t="shared" si="1607"/>
        <v/>
      </c>
      <c r="H5107" s="115"/>
      <c r="I5107" s="115"/>
      <c r="J5107" s="115"/>
      <c r="K5107" s="115"/>
      <c r="L5107" s="133" t="str">
        <f t="shared" si="1608"/>
        <v/>
      </c>
      <c r="M5107" s="116" t="str">
        <f>IF(L5107="", "", L5107/Veriler!$X$1)</f>
        <v/>
      </c>
      <c r="N5107" s="116" t="str">
        <f>IF(F5107&lt;&gt;"", "İthal Girdi", IF(Veriler!T5107="", "", IF(Veriler!S5107="H", "%0,5 üzerindedir", IF(Veriler!T5107&gt;0.1, "%10 sınırı aşılmıştır.", "Uygun"))))</f>
        <v>%0,5 üzerindedir</v>
      </c>
      <c r="O5107" s="116" t="str">
        <f t="shared" si="1609"/>
        <v xml:space="preserve"> </v>
      </c>
      <c r="P5107" s="117"/>
      <c r="Q5107" s="118"/>
      <c r="R5107" s="119" t="str">
        <f t="shared" si="1610"/>
        <v/>
      </c>
      <c r="S5107" s="133">
        <f>IFERROR(IF(M5107&lt;=0.005,IF(F5107="",L5107,0),IF(F5107&lt;&gt;"",0,IF(P5107="",0,IF(P5107="H",0,IF(Q5107&lt;Veriler!$G$2,L5107*Veriler!$G$2,L5107*Q5107)))))," ")</f>
        <v>0</v>
      </c>
      <c r="T5107" s="133">
        <f>IF(Veriler!T5107&lt;=0.1, S5107, IF(AND(Veriler!T5107&gt;0.1, F5107="", P5107="E"), IF(Q5107&gt;Veriler!$G$2, Q5107*S5107, IF(Q5107&lt;Veriler!$G$2, Veriler!$G$2*S5107, Q5107*S5107)), 0))</f>
        <v>0</v>
      </c>
      <c r="U5107" s="133" t="str">
        <f t="shared" si="1611"/>
        <v xml:space="preserve"> </v>
      </c>
      <c r="V5107" s="134" t="str">
        <f>IFERROR(IF(O5107="%10 sınırı aşılmıştır.",L5107-T5107,IFERROR(IF(F5107="",IF(S5107=1,0,IF(L5107-S5107=0,"",L5107-S5107)),IF(Veriler!M5107="",L5107,IF(L5107*Veriler!M5107=0,"",L5107*Veriler!M5107))),L5107)),0)</f>
        <v/>
      </c>
      <c r="W5107" s="146"/>
      <c r="X5107" s="146"/>
      <c r="Y5107" s="146"/>
    </row>
    <row r="5108" spans="1:25" s="99" customFormat="1" ht="54.75" customHeight="1" x14ac:dyDescent="0.25">
      <c r="A5108" s="96">
        <f t="shared" si="1612"/>
        <v>3764</v>
      </c>
      <c r="B5108" s="175"/>
      <c r="C5108" s="176"/>
      <c r="D5108" s="113"/>
      <c r="E5108" s="115"/>
      <c r="F5108" s="174"/>
      <c r="G5108" s="114" t="str">
        <f t="shared" si="1607"/>
        <v/>
      </c>
      <c r="H5108" s="115"/>
      <c r="I5108" s="115"/>
      <c r="J5108" s="115"/>
      <c r="K5108" s="115"/>
      <c r="L5108" s="133" t="str">
        <f t="shared" si="1608"/>
        <v/>
      </c>
      <c r="M5108" s="116" t="str">
        <f>IF(L5108="", "", L5108/Veriler!$X$1)</f>
        <v/>
      </c>
      <c r="N5108" s="116" t="str">
        <f>IF(F5108&lt;&gt;"", "İthal Girdi", IF(Veriler!T5108="", "", IF(Veriler!S5108="H", "%0,5 üzerindedir", IF(Veriler!T5108&gt;0.1, "%10 sınırı aşılmıştır.", "Uygun"))))</f>
        <v>%0,5 üzerindedir</v>
      </c>
      <c r="O5108" s="116" t="str">
        <f t="shared" si="1609"/>
        <v xml:space="preserve"> </v>
      </c>
      <c r="P5108" s="117"/>
      <c r="Q5108" s="118"/>
      <c r="R5108" s="119" t="str">
        <f t="shared" si="1610"/>
        <v/>
      </c>
      <c r="S5108" s="133">
        <f>IFERROR(IF(M5108&lt;=0.005,IF(F5108="",L5108,0),IF(F5108&lt;&gt;"",0,IF(P5108="",0,IF(P5108="H",0,IF(Q5108&lt;Veriler!$G$2,L5108*Veriler!$G$2,L5108*Q5108)))))," ")</f>
        <v>0</v>
      </c>
      <c r="T5108" s="133">
        <f>IF(Veriler!T5108&lt;=0.1, S5108, IF(AND(Veriler!T5108&gt;0.1, F5108="", P5108="E"), IF(Q5108&gt;Veriler!$G$2, Q5108*S5108, IF(Q5108&lt;Veriler!$G$2, Veriler!$G$2*S5108, Q5108*S5108)), 0))</f>
        <v>0</v>
      </c>
      <c r="U5108" s="133" t="str">
        <f t="shared" si="1611"/>
        <v xml:space="preserve"> </v>
      </c>
      <c r="V5108" s="134" t="str">
        <f>IFERROR(IF(O5108="%10 sınırı aşılmıştır.",L5108-T5108,IFERROR(IF(F5108="",IF(S5108=1,0,IF(L5108-S5108=0,"",L5108-S5108)),IF(Veriler!M5108="",L5108,IF(L5108*Veriler!M5108=0,"",L5108*Veriler!M5108))),L5108)),0)</f>
        <v/>
      </c>
      <c r="W5108" s="146"/>
      <c r="X5108" s="146"/>
      <c r="Y5108" s="146"/>
    </row>
    <row r="5109" spans="1:25" s="99" customFormat="1" ht="54.75" customHeight="1" x14ac:dyDescent="0.25">
      <c r="A5109" s="96">
        <f t="shared" si="1612"/>
        <v>3765</v>
      </c>
      <c r="B5109" s="175"/>
      <c r="C5109" s="176"/>
      <c r="D5109" s="113"/>
      <c r="E5109" s="115"/>
      <c r="F5109" s="174"/>
      <c r="G5109" s="114" t="str">
        <f t="shared" si="1607"/>
        <v/>
      </c>
      <c r="H5109" s="115"/>
      <c r="I5109" s="115"/>
      <c r="J5109" s="115"/>
      <c r="K5109" s="115"/>
      <c r="L5109" s="133" t="str">
        <f t="shared" si="1608"/>
        <v/>
      </c>
      <c r="M5109" s="116" t="str">
        <f>IF(L5109="", "", L5109/Veriler!$X$1)</f>
        <v/>
      </c>
      <c r="N5109" s="116" t="str">
        <f>IF(F5109&lt;&gt;"", "İthal Girdi", IF(Veriler!T5109="", "", IF(Veriler!S5109="H", "%0,5 üzerindedir", IF(Veriler!T5109&gt;0.1, "%10 sınırı aşılmıştır.", "Uygun"))))</f>
        <v>%0,5 üzerindedir</v>
      </c>
      <c r="O5109" s="116" t="str">
        <f t="shared" si="1609"/>
        <v xml:space="preserve"> </v>
      </c>
      <c r="P5109" s="117"/>
      <c r="Q5109" s="118"/>
      <c r="R5109" s="119" t="str">
        <f t="shared" si="1610"/>
        <v/>
      </c>
      <c r="S5109" s="133">
        <f>IFERROR(IF(M5109&lt;=0.005,IF(F5109="",L5109,0),IF(F5109&lt;&gt;"",0,IF(P5109="",0,IF(P5109="H",0,IF(Q5109&lt;Veriler!$G$2,L5109*Veriler!$G$2,L5109*Q5109)))))," ")</f>
        <v>0</v>
      </c>
      <c r="T5109" s="133">
        <f>IF(Veriler!T5109&lt;=0.1, S5109, IF(AND(Veriler!T5109&gt;0.1, F5109="", P5109="E"), IF(Q5109&gt;Veriler!$G$2, Q5109*S5109, IF(Q5109&lt;Veriler!$G$2, Veriler!$G$2*S5109, Q5109*S5109)), 0))</f>
        <v>0</v>
      </c>
      <c r="U5109" s="133" t="str">
        <f t="shared" si="1611"/>
        <v xml:space="preserve"> </v>
      </c>
      <c r="V5109" s="134" t="str">
        <f>IFERROR(IF(O5109="%10 sınırı aşılmıştır.",L5109-T5109,IFERROR(IF(F5109="",IF(S5109=1,0,IF(L5109-S5109=0,"",L5109-S5109)),IF(Veriler!M5109="",L5109,IF(L5109*Veriler!M5109=0,"",L5109*Veriler!M5109))),L5109)),0)</f>
        <v/>
      </c>
      <c r="W5109" s="146"/>
      <c r="X5109" s="146"/>
      <c r="Y5109" s="146"/>
    </row>
    <row r="5110" spans="1:25" s="99" customFormat="1" ht="54.75" customHeight="1" x14ac:dyDescent="0.25">
      <c r="A5110" s="96">
        <f t="shared" si="1612"/>
        <v>3766</v>
      </c>
      <c r="B5110" s="175"/>
      <c r="C5110" s="176"/>
      <c r="D5110" s="113"/>
      <c r="E5110" s="115"/>
      <c r="F5110" s="174"/>
      <c r="G5110" s="114" t="str">
        <f t="shared" si="1607"/>
        <v/>
      </c>
      <c r="H5110" s="115"/>
      <c r="I5110" s="115"/>
      <c r="J5110" s="115"/>
      <c r="K5110" s="115"/>
      <c r="L5110" s="133" t="str">
        <f t="shared" si="1608"/>
        <v/>
      </c>
      <c r="M5110" s="116" t="str">
        <f>IF(L5110="", "", L5110/Veriler!$X$1)</f>
        <v/>
      </c>
      <c r="N5110" s="116" t="str">
        <f>IF(F5110&lt;&gt;"", "İthal Girdi", IF(Veriler!T5110="", "", IF(Veriler!S5110="H", "%0,5 üzerindedir", IF(Veriler!T5110&gt;0.1, "%10 sınırı aşılmıştır.", "Uygun"))))</f>
        <v>%0,5 üzerindedir</v>
      </c>
      <c r="O5110" s="116" t="str">
        <f t="shared" si="1609"/>
        <v xml:space="preserve"> </v>
      </c>
      <c r="P5110" s="117"/>
      <c r="Q5110" s="118"/>
      <c r="R5110" s="119" t="str">
        <f t="shared" si="1610"/>
        <v/>
      </c>
      <c r="S5110" s="133">
        <f>IFERROR(IF(M5110&lt;=0.005,IF(F5110="",L5110,0),IF(F5110&lt;&gt;"",0,IF(P5110="",0,IF(P5110="H",0,IF(Q5110&lt;Veriler!$G$2,L5110*Veriler!$G$2,L5110*Q5110)))))," ")</f>
        <v>0</v>
      </c>
      <c r="T5110" s="133">
        <f>IF(Veriler!T5110&lt;=0.1, S5110, IF(AND(Veriler!T5110&gt;0.1, F5110="", P5110="E"), IF(Q5110&gt;Veriler!$G$2, Q5110*S5110, IF(Q5110&lt;Veriler!$G$2, Veriler!$G$2*S5110, Q5110*S5110)), 0))</f>
        <v>0</v>
      </c>
      <c r="U5110" s="133" t="str">
        <f t="shared" si="1611"/>
        <v xml:space="preserve"> </v>
      </c>
      <c r="V5110" s="134" t="str">
        <f>IFERROR(IF(O5110="%10 sınırı aşılmıştır.",L5110-T5110,IFERROR(IF(F5110="",IF(S5110=1,0,IF(L5110-S5110=0,"",L5110-S5110)),IF(Veriler!M5110="",L5110,IF(L5110*Veriler!M5110=0,"",L5110*Veriler!M5110))),L5110)),0)</f>
        <v/>
      </c>
      <c r="W5110" s="146"/>
      <c r="X5110" s="146"/>
      <c r="Y5110" s="146"/>
    </row>
    <row r="5111" spans="1:25" s="99" customFormat="1" ht="36" hidden="1" customHeight="1" x14ac:dyDescent="0.25">
      <c r="A5111" s="101"/>
      <c r="B5111" s="191" t="s">
        <v>16</v>
      </c>
      <c r="C5111" s="176"/>
      <c r="D5111" s="120"/>
      <c r="E5111" s="171"/>
      <c r="F5111" s="172"/>
      <c r="G5111" s="121"/>
      <c r="H5111" s="115"/>
      <c r="I5111" s="115"/>
      <c r="J5111" s="115"/>
      <c r="K5111" s="115"/>
      <c r="L5111" s="121"/>
      <c r="M5111" s="121"/>
      <c r="N5111" s="121"/>
      <c r="O5111" s="121"/>
      <c r="P5111" s="120"/>
      <c r="Q5111" s="120"/>
      <c r="R5111" s="183"/>
      <c r="S5111" s="184"/>
      <c r="T5111" s="121"/>
      <c r="U5111" s="121"/>
      <c r="V5111" s="121"/>
      <c r="W5111" s="146"/>
      <c r="X5111" s="146"/>
      <c r="Y5111" s="146"/>
    </row>
    <row r="5112" spans="1:25" s="99" customFormat="1" ht="54.75" customHeight="1" x14ac:dyDescent="0.25">
      <c r="A5112" s="96">
        <f>A5110+1</f>
        <v>3767</v>
      </c>
      <c r="B5112" s="175"/>
      <c r="C5112" s="176"/>
      <c r="D5112" s="113"/>
      <c r="E5112" s="115"/>
      <c r="F5112" s="174"/>
      <c r="G5112" s="114" t="str">
        <f t="shared" ref="G5112:G5125" si="1613">IF(AND(F5112&lt;&gt;"",V5112&lt;&gt;"",L5112&lt;&gt;0),V5112/L5112,"")</f>
        <v/>
      </c>
      <c r="H5112" s="115"/>
      <c r="I5112" s="115"/>
      <c r="J5112" s="115"/>
      <c r="K5112" s="115"/>
      <c r="L5112" s="133" t="str">
        <f t="shared" ref="L5112:L5125" si="1614">IF(AND(H5112&lt;&gt;0, J5112&lt;&gt;0, K5112&lt;&gt;0), H5112*J5112*K5112, "")</f>
        <v/>
      </c>
      <c r="M5112" s="116" t="str">
        <f>IF(L5112="", "", L5112/Veriler!$X$1)</f>
        <v/>
      </c>
      <c r="N5112" s="116" t="str">
        <f>IF(F5112&lt;&gt;"", "İthal Girdi", IF(Veriler!T5112="", "", IF(Veriler!S5112="H", "%0,5 üzerindedir", IF(Veriler!T5112&gt;0.1, "%10 sınırı aşılmıştır.", "Uygun"))))</f>
        <v>%0,5 üzerindedir</v>
      </c>
      <c r="O5112" s="116" t="str">
        <f t="shared" ref="O5112:O5125" si="1615">IF(M5112=""," ",N5112)</f>
        <v xml:space="preserve"> </v>
      </c>
      <c r="P5112" s="117"/>
      <c r="Q5112" s="118"/>
      <c r="R5112" s="119" t="str">
        <f t="shared" ref="R5112:R5125" si="1616">IFERROR(IF(AND(T5112&lt;&gt;"",L5112&lt;&gt;"",L5112&lt;&gt;0,T5112&lt;&gt;0),T5112/L5112,"")," ")</f>
        <v/>
      </c>
      <c r="S5112" s="133">
        <f>IFERROR(IF(M5112&lt;=0.005,IF(F5112="",L5112,0),IF(F5112&lt;&gt;"",0,IF(P5112="",0,IF(P5112="H",0,IF(Q5112&lt;Veriler!$G$2,L5112*Veriler!$G$2,L5112*Q5112)))))," ")</f>
        <v>0</v>
      </c>
      <c r="T5112" s="133">
        <f>IF(Veriler!T5112&lt;=0.1, S5112, IF(AND(Veriler!T5112&gt;0.1, F5112="", P5112="E"), IF(Q5112&gt;Veriler!$G$2, Q5112*S5112, IF(Q5112&lt;Veriler!$G$2, Veriler!$G$2*S5112, Q5112*S5112)), 0))</f>
        <v>0</v>
      </c>
      <c r="U5112" s="133" t="str">
        <f t="shared" ref="U5112:U5125" si="1617">IF(T5112=0," ",T5112)</f>
        <v xml:space="preserve"> </v>
      </c>
      <c r="V5112" s="134" t="str">
        <f>IFERROR(IF(O5112="%10 sınırı aşılmıştır.",L5112-T5112,IFERROR(IF(F5112="",IF(S5112=1,0,IF(L5112-S5112=0,"",L5112-S5112)),IF(Veriler!M5112="",L5112,IF(L5112*Veriler!M5112=0,"",L5112*Veriler!M5112))),L5112)),0)</f>
        <v/>
      </c>
      <c r="W5112" s="146"/>
      <c r="X5112" s="146"/>
      <c r="Y5112" s="146"/>
    </row>
    <row r="5113" spans="1:25" s="99" customFormat="1" ht="54.75" customHeight="1" x14ac:dyDescent="0.25">
      <c r="A5113" s="96">
        <f t="shared" ref="A5113:A5125" si="1618">A5112+1</f>
        <v>3768</v>
      </c>
      <c r="B5113" s="175"/>
      <c r="C5113" s="176"/>
      <c r="D5113" s="113"/>
      <c r="E5113" s="115"/>
      <c r="F5113" s="174"/>
      <c r="G5113" s="114" t="str">
        <f t="shared" si="1613"/>
        <v/>
      </c>
      <c r="H5113" s="115"/>
      <c r="I5113" s="115"/>
      <c r="J5113" s="115"/>
      <c r="K5113" s="115"/>
      <c r="L5113" s="133" t="str">
        <f t="shared" si="1614"/>
        <v/>
      </c>
      <c r="M5113" s="116" t="str">
        <f>IF(L5113="", "", L5113/Veriler!$X$1)</f>
        <v/>
      </c>
      <c r="N5113" s="116" t="str">
        <f>IF(F5113&lt;&gt;"", "İthal Girdi", IF(Veriler!T5113="", "", IF(Veriler!S5113="H", "%0,5 üzerindedir", IF(Veriler!T5113&gt;0.1, "%10 sınırı aşılmıştır.", "Uygun"))))</f>
        <v>%0,5 üzerindedir</v>
      </c>
      <c r="O5113" s="116" t="str">
        <f t="shared" si="1615"/>
        <v xml:space="preserve"> </v>
      </c>
      <c r="P5113" s="117"/>
      <c r="Q5113" s="118"/>
      <c r="R5113" s="119" t="str">
        <f t="shared" si="1616"/>
        <v/>
      </c>
      <c r="S5113" s="133">
        <f>IFERROR(IF(M5113&lt;=0.005,IF(F5113="",L5113,0),IF(F5113&lt;&gt;"",0,IF(P5113="",0,IF(P5113="H",0,IF(Q5113&lt;Veriler!$G$2,L5113*Veriler!$G$2,L5113*Q5113)))))," ")</f>
        <v>0</v>
      </c>
      <c r="T5113" s="133">
        <f>IF(Veriler!T5113&lt;=0.1, S5113, IF(AND(Veriler!T5113&gt;0.1, F5113="", P5113="E"), IF(Q5113&gt;Veriler!$G$2, Q5113*S5113, IF(Q5113&lt;Veriler!$G$2, Veriler!$G$2*S5113, Q5113*S5113)), 0))</f>
        <v>0</v>
      </c>
      <c r="U5113" s="133" t="str">
        <f t="shared" si="1617"/>
        <v xml:space="preserve"> </v>
      </c>
      <c r="V5113" s="134" t="str">
        <f>IFERROR(IF(O5113="%10 sınırı aşılmıştır.",L5113-T5113,IFERROR(IF(F5113="",IF(S5113=1,0,IF(L5113-S5113=0,"",L5113-S5113)),IF(Veriler!M5113="",L5113,IF(L5113*Veriler!M5113=0,"",L5113*Veriler!M5113))),L5113)),0)</f>
        <v/>
      </c>
      <c r="W5113" s="146"/>
      <c r="X5113" s="146"/>
      <c r="Y5113" s="146"/>
    </row>
    <row r="5114" spans="1:25" s="99" customFormat="1" ht="54.75" customHeight="1" x14ac:dyDescent="0.25">
      <c r="A5114" s="96">
        <f t="shared" si="1618"/>
        <v>3769</v>
      </c>
      <c r="B5114" s="175"/>
      <c r="C5114" s="176"/>
      <c r="D5114" s="113"/>
      <c r="E5114" s="115"/>
      <c r="F5114" s="174"/>
      <c r="G5114" s="114" t="str">
        <f t="shared" si="1613"/>
        <v/>
      </c>
      <c r="H5114" s="115"/>
      <c r="I5114" s="115"/>
      <c r="J5114" s="115"/>
      <c r="K5114" s="115"/>
      <c r="L5114" s="133" t="str">
        <f t="shared" si="1614"/>
        <v/>
      </c>
      <c r="M5114" s="116" t="str">
        <f>IF(L5114="", "", L5114/Veriler!$X$1)</f>
        <v/>
      </c>
      <c r="N5114" s="116" t="str">
        <f>IF(F5114&lt;&gt;"", "İthal Girdi", IF(Veriler!T5114="", "", IF(Veriler!S5114="H", "%0,5 üzerindedir", IF(Veriler!T5114&gt;0.1, "%10 sınırı aşılmıştır.", "Uygun"))))</f>
        <v>%0,5 üzerindedir</v>
      </c>
      <c r="O5114" s="116" t="str">
        <f t="shared" si="1615"/>
        <v xml:space="preserve"> </v>
      </c>
      <c r="P5114" s="117"/>
      <c r="Q5114" s="118"/>
      <c r="R5114" s="119" t="str">
        <f t="shared" si="1616"/>
        <v/>
      </c>
      <c r="S5114" s="133">
        <f>IFERROR(IF(M5114&lt;=0.005,IF(F5114="",L5114,0),IF(F5114&lt;&gt;"",0,IF(P5114="",0,IF(P5114="H",0,IF(Q5114&lt;Veriler!$G$2,L5114*Veriler!$G$2,L5114*Q5114)))))," ")</f>
        <v>0</v>
      </c>
      <c r="T5114" s="133">
        <f>IF(Veriler!T5114&lt;=0.1, S5114, IF(AND(Veriler!T5114&gt;0.1, F5114="", P5114="E"), IF(Q5114&gt;Veriler!$G$2, Q5114*S5114, IF(Q5114&lt;Veriler!$G$2, Veriler!$G$2*S5114, Q5114*S5114)), 0))</f>
        <v>0</v>
      </c>
      <c r="U5114" s="133" t="str">
        <f t="shared" si="1617"/>
        <v xml:space="preserve"> </v>
      </c>
      <c r="V5114" s="134" t="str">
        <f>IFERROR(IF(O5114="%10 sınırı aşılmıştır.",L5114-T5114,IFERROR(IF(F5114="",IF(S5114=1,0,IF(L5114-S5114=0,"",L5114-S5114)),IF(Veriler!M5114="",L5114,IF(L5114*Veriler!M5114=0,"",L5114*Veriler!M5114))),L5114)),0)</f>
        <v/>
      </c>
      <c r="W5114" s="146"/>
      <c r="X5114" s="146"/>
      <c r="Y5114" s="146"/>
    </row>
    <row r="5115" spans="1:25" s="99" customFormat="1" ht="54.75" customHeight="1" x14ac:dyDescent="0.25">
      <c r="A5115" s="96">
        <f t="shared" si="1618"/>
        <v>3770</v>
      </c>
      <c r="B5115" s="175"/>
      <c r="C5115" s="176"/>
      <c r="D5115" s="113"/>
      <c r="E5115" s="115"/>
      <c r="F5115" s="174"/>
      <c r="G5115" s="114" t="str">
        <f t="shared" si="1613"/>
        <v/>
      </c>
      <c r="H5115" s="115"/>
      <c r="I5115" s="115"/>
      <c r="J5115" s="115"/>
      <c r="K5115" s="115"/>
      <c r="L5115" s="133" t="str">
        <f t="shared" si="1614"/>
        <v/>
      </c>
      <c r="M5115" s="116" t="str">
        <f>IF(L5115="", "", L5115/Veriler!$X$1)</f>
        <v/>
      </c>
      <c r="N5115" s="116" t="str">
        <f>IF(F5115&lt;&gt;"", "İthal Girdi", IF(Veriler!T5115="", "", IF(Veriler!S5115="H", "%0,5 üzerindedir", IF(Veriler!T5115&gt;0.1, "%10 sınırı aşılmıştır.", "Uygun"))))</f>
        <v>%0,5 üzerindedir</v>
      </c>
      <c r="O5115" s="116" t="str">
        <f t="shared" si="1615"/>
        <v xml:space="preserve"> </v>
      </c>
      <c r="P5115" s="117"/>
      <c r="Q5115" s="118"/>
      <c r="R5115" s="119" t="str">
        <f t="shared" si="1616"/>
        <v/>
      </c>
      <c r="S5115" s="133">
        <f>IFERROR(IF(M5115&lt;=0.005,IF(F5115="",L5115,0),IF(F5115&lt;&gt;"",0,IF(P5115="",0,IF(P5115="H",0,IF(Q5115&lt;Veriler!$G$2,L5115*Veriler!$G$2,L5115*Q5115)))))," ")</f>
        <v>0</v>
      </c>
      <c r="T5115" s="133">
        <f>IF(Veriler!T5115&lt;=0.1, S5115, IF(AND(Veriler!T5115&gt;0.1, F5115="", P5115="E"), IF(Q5115&gt;Veriler!$G$2, Q5115*S5115, IF(Q5115&lt;Veriler!$G$2, Veriler!$G$2*S5115, Q5115*S5115)), 0))</f>
        <v>0</v>
      </c>
      <c r="U5115" s="133" t="str">
        <f t="shared" si="1617"/>
        <v xml:space="preserve"> </v>
      </c>
      <c r="V5115" s="134" t="str">
        <f>IFERROR(IF(O5115="%10 sınırı aşılmıştır.",L5115-T5115,IFERROR(IF(F5115="",IF(S5115=1,0,IF(L5115-S5115=0,"",L5115-S5115)),IF(Veriler!M5115="",L5115,IF(L5115*Veriler!M5115=0,"",L5115*Veriler!M5115))),L5115)),0)</f>
        <v/>
      </c>
      <c r="W5115" s="146"/>
      <c r="X5115" s="146"/>
      <c r="Y5115" s="146"/>
    </row>
    <row r="5116" spans="1:25" s="99" customFormat="1" ht="54.75" customHeight="1" x14ac:dyDescent="0.25">
      <c r="A5116" s="96">
        <f t="shared" si="1618"/>
        <v>3771</v>
      </c>
      <c r="B5116" s="175"/>
      <c r="C5116" s="176"/>
      <c r="D5116" s="113"/>
      <c r="E5116" s="115"/>
      <c r="F5116" s="174"/>
      <c r="G5116" s="114" t="str">
        <f t="shared" si="1613"/>
        <v/>
      </c>
      <c r="H5116" s="115"/>
      <c r="I5116" s="115"/>
      <c r="J5116" s="115"/>
      <c r="K5116" s="115"/>
      <c r="L5116" s="133" t="str">
        <f t="shared" si="1614"/>
        <v/>
      </c>
      <c r="M5116" s="116" t="str">
        <f>IF(L5116="", "", L5116/Veriler!$X$1)</f>
        <v/>
      </c>
      <c r="N5116" s="116" t="str">
        <f>IF(F5116&lt;&gt;"", "İthal Girdi", IF(Veriler!T5116="", "", IF(Veriler!S5116="H", "%0,5 üzerindedir", IF(Veriler!T5116&gt;0.1, "%10 sınırı aşılmıştır.", "Uygun"))))</f>
        <v>%0,5 üzerindedir</v>
      </c>
      <c r="O5116" s="116" t="str">
        <f t="shared" si="1615"/>
        <v xml:space="preserve"> </v>
      </c>
      <c r="P5116" s="117"/>
      <c r="Q5116" s="118"/>
      <c r="R5116" s="119" t="str">
        <f t="shared" si="1616"/>
        <v/>
      </c>
      <c r="S5116" s="133">
        <f>IFERROR(IF(M5116&lt;=0.005,IF(F5116="",L5116,0),IF(F5116&lt;&gt;"",0,IF(P5116="",0,IF(P5116="H",0,IF(Q5116&lt;Veriler!$G$2,L5116*Veriler!$G$2,L5116*Q5116)))))," ")</f>
        <v>0</v>
      </c>
      <c r="T5116" s="133">
        <f>IF(Veriler!T5116&lt;=0.1, S5116, IF(AND(Veriler!T5116&gt;0.1, F5116="", P5116="E"), IF(Q5116&gt;Veriler!$G$2, Q5116*S5116, IF(Q5116&lt;Veriler!$G$2, Veriler!$G$2*S5116, Q5116*S5116)), 0))</f>
        <v>0</v>
      </c>
      <c r="U5116" s="133" t="str">
        <f t="shared" si="1617"/>
        <v xml:space="preserve"> </v>
      </c>
      <c r="V5116" s="134" t="str">
        <f>IFERROR(IF(O5116="%10 sınırı aşılmıştır.",L5116-T5116,IFERROR(IF(F5116="",IF(S5116=1,0,IF(L5116-S5116=0,"",L5116-S5116)),IF(Veriler!M5116="",L5116,IF(L5116*Veriler!M5116=0,"",L5116*Veriler!M5116))),L5116)),0)</f>
        <v/>
      </c>
      <c r="W5116" s="146"/>
      <c r="X5116" s="146"/>
      <c r="Y5116" s="146"/>
    </row>
    <row r="5117" spans="1:25" s="99" customFormat="1" ht="54.75" customHeight="1" x14ac:dyDescent="0.25">
      <c r="A5117" s="96">
        <f t="shared" si="1618"/>
        <v>3772</v>
      </c>
      <c r="B5117" s="175"/>
      <c r="C5117" s="176"/>
      <c r="D5117" s="113"/>
      <c r="E5117" s="115"/>
      <c r="F5117" s="174"/>
      <c r="G5117" s="114" t="str">
        <f t="shared" si="1613"/>
        <v/>
      </c>
      <c r="H5117" s="115"/>
      <c r="I5117" s="115"/>
      <c r="J5117" s="115"/>
      <c r="K5117" s="115"/>
      <c r="L5117" s="133" t="str">
        <f t="shared" si="1614"/>
        <v/>
      </c>
      <c r="M5117" s="116" t="str">
        <f>IF(L5117="", "", L5117/Veriler!$X$1)</f>
        <v/>
      </c>
      <c r="N5117" s="116" t="str">
        <f>IF(F5117&lt;&gt;"", "İthal Girdi", IF(Veriler!T5117="", "", IF(Veriler!S5117="H", "%0,5 üzerindedir", IF(Veriler!T5117&gt;0.1, "%10 sınırı aşılmıştır.", "Uygun"))))</f>
        <v>%0,5 üzerindedir</v>
      </c>
      <c r="O5117" s="116" t="str">
        <f t="shared" si="1615"/>
        <v xml:space="preserve"> </v>
      </c>
      <c r="P5117" s="117"/>
      <c r="Q5117" s="118"/>
      <c r="R5117" s="119" t="str">
        <f t="shared" si="1616"/>
        <v/>
      </c>
      <c r="S5117" s="133">
        <f>IFERROR(IF(M5117&lt;=0.005,IF(F5117="",L5117,0),IF(F5117&lt;&gt;"",0,IF(P5117="",0,IF(P5117="H",0,IF(Q5117&lt;Veriler!$G$2,L5117*Veriler!$G$2,L5117*Q5117)))))," ")</f>
        <v>0</v>
      </c>
      <c r="T5117" s="133">
        <f>IF(Veriler!T5117&lt;=0.1, S5117, IF(AND(Veriler!T5117&gt;0.1, F5117="", P5117="E"), IF(Q5117&gt;Veriler!$G$2, Q5117*S5117, IF(Q5117&lt;Veriler!$G$2, Veriler!$G$2*S5117, Q5117*S5117)), 0))</f>
        <v>0</v>
      </c>
      <c r="U5117" s="133" t="str">
        <f t="shared" si="1617"/>
        <v xml:space="preserve"> </v>
      </c>
      <c r="V5117" s="134" t="str">
        <f>IFERROR(IF(O5117="%10 sınırı aşılmıştır.",L5117-T5117,IFERROR(IF(F5117="",IF(S5117=1,0,IF(L5117-S5117=0,"",L5117-S5117)),IF(Veriler!M5117="",L5117,IF(L5117*Veriler!M5117=0,"",L5117*Veriler!M5117))),L5117)),0)</f>
        <v/>
      </c>
      <c r="W5117" s="146"/>
      <c r="X5117" s="146"/>
      <c r="Y5117" s="146"/>
    </row>
    <row r="5118" spans="1:25" s="99" customFormat="1" ht="54.75" customHeight="1" x14ac:dyDescent="0.25">
      <c r="A5118" s="96">
        <f t="shared" si="1618"/>
        <v>3773</v>
      </c>
      <c r="B5118" s="175"/>
      <c r="C5118" s="176"/>
      <c r="D5118" s="113"/>
      <c r="E5118" s="115"/>
      <c r="F5118" s="174"/>
      <c r="G5118" s="114" t="str">
        <f t="shared" si="1613"/>
        <v/>
      </c>
      <c r="H5118" s="115"/>
      <c r="I5118" s="115"/>
      <c r="J5118" s="115"/>
      <c r="K5118" s="115"/>
      <c r="L5118" s="133" t="str">
        <f t="shared" si="1614"/>
        <v/>
      </c>
      <c r="M5118" s="116" t="str">
        <f>IF(L5118="", "", L5118/Veriler!$X$1)</f>
        <v/>
      </c>
      <c r="N5118" s="116" t="str">
        <f>IF(F5118&lt;&gt;"", "İthal Girdi", IF(Veriler!T5118="", "", IF(Veriler!S5118="H", "%0,5 üzerindedir", IF(Veriler!T5118&gt;0.1, "%10 sınırı aşılmıştır.", "Uygun"))))</f>
        <v>%0,5 üzerindedir</v>
      </c>
      <c r="O5118" s="116" t="str">
        <f t="shared" si="1615"/>
        <v xml:space="preserve"> </v>
      </c>
      <c r="P5118" s="117"/>
      <c r="Q5118" s="118"/>
      <c r="R5118" s="119" t="str">
        <f t="shared" si="1616"/>
        <v/>
      </c>
      <c r="S5118" s="133">
        <f>IFERROR(IF(M5118&lt;=0.005,IF(F5118="",L5118,0),IF(F5118&lt;&gt;"",0,IF(P5118="",0,IF(P5118="H",0,IF(Q5118&lt;Veriler!$G$2,L5118*Veriler!$G$2,L5118*Q5118)))))," ")</f>
        <v>0</v>
      </c>
      <c r="T5118" s="133">
        <f>IF(Veriler!T5118&lt;=0.1, S5118, IF(AND(Veriler!T5118&gt;0.1, F5118="", P5118="E"), IF(Q5118&gt;Veriler!$G$2, Q5118*S5118, IF(Q5118&lt;Veriler!$G$2, Veriler!$G$2*S5118, Q5118*S5118)), 0))</f>
        <v>0</v>
      </c>
      <c r="U5118" s="133" t="str">
        <f t="shared" si="1617"/>
        <v xml:space="preserve"> </v>
      </c>
      <c r="V5118" s="134" t="str">
        <f>IFERROR(IF(O5118="%10 sınırı aşılmıştır.",L5118-T5118,IFERROR(IF(F5118="",IF(S5118=1,0,IF(L5118-S5118=0,"",L5118-S5118)),IF(Veriler!M5118="",L5118,IF(L5118*Veriler!M5118=0,"",L5118*Veriler!M5118))),L5118)),0)</f>
        <v/>
      </c>
      <c r="W5118" s="146"/>
      <c r="X5118" s="146"/>
      <c r="Y5118" s="146"/>
    </row>
    <row r="5119" spans="1:25" s="99" customFormat="1" ht="54.75" customHeight="1" x14ac:dyDescent="0.25">
      <c r="A5119" s="96">
        <f t="shared" si="1618"/>
        <v>3774</v>
      </c>
      <c r="B5119" s="175"/>
      <c r="C5119" s="176"/>
      <c r="D5119" s="113"/>
      <c r="E5119" s="115"/>
      <c r="F5119" s="174"/>
      <c r="G5119" s="114" t="str">
        <f t="shared" si="1613"/>
        <v/>
      </c>
      <c r="H5119" s="115"/>
      <c r="I5119" s="115"/>
      <c r="J5119" s="115"/>
      <c r="K5119" s="115"/>
      <c r="L5119" s="133" t="str">
        <f t="shared" si="1614"/>
        <v/>
      </c>
      <c r="M5119" s="116" t="str">
        <f>IF(L5119="", "", L5119/Veriler!$X$1)</f>
        <v/>
      </c>
      <c r="N5119" s="116" t="str">
        <f>IF(F5119&lt;&gt;"", "İthal Girdi", IF(Veriler!T5119="", "", IF(Veriler!S5119="H", "%0,5 üzerindedir", IF(Veriler!T5119&gt;0.1, "%10 sınırı aşılmıştır.", "Uygun"))))</f>
        <v>%0,5 üzerindedir</v>
      </c>
      <c r="O5119" s="116" t="str">
        <f t="shared" si="1615"/>
        <v xml:space="preserve"> </v>
      </c>
      <c r="P5119" s="117"/>
      <c r="Q5119" s="118"/>
      <c r="R5119" s="119" t="str">
        <f t="shared" si="1616"/>
        <v/>
      </c>
      <c r="S5119" s="133">
        <f>IFERROR(IF(M5119&lt;=0.005,IF(F5119="",L5119,0),IF(F5119&lt;&gt;"",0,IF(P5119="",0,IF(P5119="H",0,IF(Q5119&lt;Veriler!$G$2,L5119*Veriler!$G$2,L5119*Q5119)))))," ")</f>
        <v>0</v>
      </c>
      <c r="T5119" s="133">
        <f>IF(Veriler!T5119&lt;=0.1, S5119, IF(AND(Veriler!T5119&gt;0.1, F5119="", P5119="E"), IF(Q5119&gt;Veriler!$G$2, Q5119*S5119, IF(Q5119&lt;Veriler!$G$2, Veriler!$G$2*S5119, Q5119*S5119)), 0))</f>
        <v>0</v>
      </c>
      <c r="U5119" s="133" t="str">
        <f t="shared" si="1617"/>
        <v xml:space="preserve"> </v>
      </c>
      <c r="V5119" s="134" t="str">
        <f>IFERROR(IF(O5119="%10 sınırı aşılmıştır.",L5119-T5119,IFERROR(IF(F5119="",IF(S5119=1,0,IF(L5119-S5119=0,"",L5119-S5119)),IF(Veriler!M5119="",L5119,IF(L5119*Veriler!M5119=0,"",L5119*Veriler!M5119))),L5119)),0)</f>
        <v/>
      </c>
      <c r="W5119" s="146"/>
      <c r="X5119" s="146"/>
      <c r="Y5119" s="146"/>
    </row>
    <row r="5120" spans="1:25" s="99" customFormat="1" ht="54.75" customHeight="1" x14ac:dyDescent="0.25">
      <c r="A5120" s="96">
        <f t="shared" si="1618"/>
        <v>3775</v>
      </c>
      <c r="B5120" s="175"/>
      <c r="C5120" s="176"/>
      <c r="D5120" s="113"/>
      <c r="E5120" s="115"/>
      <c r="F5120" s="174"/>
      <c r="G5120" s="114" t="str">
        <f t="shared" si="1613"/>
        <v/>
      </c>
      <c r="H5120" s="115"/>
      <c r="I5120" s="115"/>
      <c r="J5120" s="115"/>
      <c r="K5120" s="115"/>
      <c r="L5120" s="133" t="str">
        <f t="shared" si="1614"/>
        <v/>
      </c>
      <c r="M5120" s="116" t="str">
        <f>IF(L5120="", "", L5120/Veriler!$X$1)</f>
        <v/>
      </c>
      <c r="N5120" s="116" t="str">
        <f>IF(F5120&lt;&gt;"", "İthal Girdi", IF(Veriler!T5120="", "", IF(Veriler!S5120="H", "%0,5 üzerindedir", IF(Veriler!T5120&gt;0.1, "%10 sınırı aşılmıştır.", "Uygun"))))</f>
        <v>%0,5 üzerindedir</v>
      </c>
      <c r="O5120" s="116" t="str">
        <f t="shared" si="1615"/>
        <v xml:space="preserve"> </v>
      </c>
      <c r="P5120" s="117"/>
      <c r="Q5120" s="118"/>
      <c r="R5120" s="119" t="str">
        <f t="shared" si="1616"/>
        <v/>
      </c>
      <c r="S5120" s="133">
        <f>IFERROR(IF(M5120&lt;=0.005,IF(F5120="",L5120,0),IF(F5120&lt;&gt;"",0,IF(P5120="",0,IF(P5120="H",0,IF(Q5120&lt;Veriler!$G$2,L5120*Veriler!$G$2,L5120*Q5120)))))," ")</f>
        <v>0</v>
      </c>
      <c r="T5120" s="133">
        <f>IF(Veriler!T5120&lt;=0.1, S5120, IF(AND(Veriler!T5120&gt;0.1, F5120="", P5120="E"), IF(Q5120&gt;Veriler!$G$2, Q5120*S5120, IF(Q5120&lt;Veriler!$G$2, Veriler!$G$2*S5120, Q5120*S5120)), 0))</f>
        <v>0</v>
      </c>
      <c r="U5120" s="133" t="str">
        <f t="shared" si="1617"/>
        <v xml:space="preserve"> </v>
      </c>
      <c r="V5120" s="134" t="str">
        <f>IFERROR(IF(O5120="%10 sınırı aşılmıştır.",L5120-T5120,IFERROR(IF(F5120="",IF(S5120=1,0,IF(L5120-S5120=0,"",L5120-S5120)),IF(Veriler!M5120="",L5120,IF(L5120*Veriler!M5120=0,"",L5120*Veriler!M5120))),L5120)),0)</f>
        <v/>
      </c>
      <c r="W5120" s="146"/>
      <c r="X5120" s="146"/>
      <c r="Y5120" s="146"/>
    </row>
    <row r="5121" spans="1:25" s="99" customFormat="1" ht="54.75" customHeight="1" x14ac:dyDescent="0.25">
      <c r="A5121" s="96">
        <f t="shared" si="1618"/>
        <v>3776</v>
      </c>
      <c r="B5121" s="175"/>
      <c r="C5121" s="176"/>
      <c r="D5121" s="113"/>
      <c r="E5121" s="115"/>
      <c r="F5121" s="174"/>
      <c r="G5121" s="114" t="str">
        <f t="shared" si="1613"/>
        <v/>
      </c>
      <c r="H5121" s="115"/>
      <c r="I5121" s="115"/>
      <c r="J5121" s="115"/>
      <c r="K5121" s="115"/>
      <c r="L5121" s="133" t="str">
        <f t="shared" si="1614"/>
        <v/>
      </c>
      <c r="M5121" s="116" t="str">
        <f>IF(L5121="", "", L5121/Veriler!$X$1)</f>
        <v/>
      </c>
      <c r="N5121" s="116" t="str">
        <f>IF(F5121&lt;&gt;"", "İthal Girdi", IF(Veriler!T5121="", "", IF(Veriler!S5121="H", "%0,5 üzerindedir", IF(Veriler!T5121&gt;0.1, "%10 sınırı aşılmıştır.", "Uygun"))))</f>
        <v>%0,5 üzerindedir</v>
      </c>
      <c r="O5121" s="116" t="str">
        <f t="shared" si="1615"/>
        <v xml:space="preserve"> </v>
      </c>
      <c r="P5121" s="117"/>
      <c r="Q5121" s="118"/>
      <c r="R5121" s="119" t="str">
        <f t="shared" si="1616"/>
        <v/>
      </c>
      <c r="S5121" s="133">
        <f>IFERROR(IF(M5121&lt;=0.005,IF(F5121="",L5121,0),IF(F5121&lt;&gt;"",0,IF(P5121="",0,IF(P5121="H",0,IF(Q5121&lt;Veriler!$G$2,L5121*Veriler!$G$2,L5121*Q5121)))))," ")</f>
        <v>0</v>
      </c>
      <c r="T5121" s="133">
        <f>IF(Veriler!T5121&lt;=0.1, S5121, IF(AND(Veriler!T5121&gt;0.1, F5121="", P5121="E"), IF(Q5121&gt;Veriler!$G$2, Q5121*S5121, IF(Q5121&lt;Veriler!$G$2, Veriler!$G$2*S5121, Q5121*S5121)), 0))</f>
        <v>0</v>
      </c>
      <c r="U5121" s="133" t="str">
        <f t="shared" si="1617"/>
        <v xml:space="preserve"> </v>
      </c>
      <c r="V5121" s="134" t="str">
        <f>IFERROR(IF(O5121="%10 sınırı aşılmıştır.",L5121-T5121,IFERROR(IF(F5121="",IF(S5121=1,0,IF(L5121-S5121=0,"",L5121-S5121)),IF(Veriler!M5121="",L5121,IF(L5121*Veriler!M5121=0,"",L5121*Veriler!M5121))),L5121)),0)</f>
        <v/>
      </c>
      <c r="W5121" s="146"/>
      <c r="X5121" s="146"/>
      <c r="Y5121" s="146"/>
    </row>
    <row r="5122" spans="1:25" s="99" customFormat="1" ht="54.75" customHeight="1" x14ac:dyDescent="0.25">
      <c r="A5122" s="96">
        <f t="shared" si="1618"/>
        <v>3777</v>
      </c>
      <c r="B5122" s="175"/>
      <c r="C5122" s="176"/>
      <c r="D5122" s="113"/>
      <c r="E5122" s="115"/>
      <c r="F5122" s="174"/>
      <c r="G5122" s="114" t="str">
        <f t="shared" si="1613"/>
        <v/>
      </c>
      <c r="H5122" s="115"/>
      <c r="I5122" s="115"/>
      <c r="J5122" s="115"/>
      <c r="K5122" s="115"/>
      <c r="L5122" s="133" t="str">
        <f t="shared" si="1614"/>
        <v/>
      </c>
      <c r="M5122" s="116" t="str">
        <f>IF(L5122="", "", L5122/Veriler!$X$1)</f>
        <v/>
      </c>
      <c r="N5122" s="116" t="str">
        <f>IF(F5122&lt;&gt;"", "İthal Girdi", IF(Veriler!T5122="", "", IF(Veriler!S5122="H", "%0,5 üzerindedir", IF(Veriler!T5122&gt;0.1, "%10 sınırı aşılmıştır.", "Uygun"))))</f>
        <v>%0,5 üzerindedir</v>
      </c>
      <c r="O5122" s="116" t="str">
        <f t="shared" si="1615"/>
        <v xml:space="preserve"> </v>
      </c>
      <c r="P5122" s="117"/>
      <c r="Q5122" s="118"/>
      <c r="R5122" s="119" t="str">
        <f t="shared" si="1616"/>
        <v/>
      </c>
      <c r="S5122" s="133">
        <f>IFERROR(IF(M5122&lt;=0.005,IF(F5122="",L5122,0),IF(F5122&lt;&gt;"",0,IF(P5122="",0,IF(P5122="H",0,IF(Q5122&lt;Veriler!$G$2,L5122*Veriler!$G$2,L5122*Q5122)))))," ")</f>
        <v>0</v>
      </c>
      <c r="T5122" s="133">
        <f>IF(Veriler!T5122&lt;=0.1, S5122, IF(AND(Veriler!T5122&gt;0.1, F5122="", P5122="E"), IF(Q5122&gt;Veriler!$G$2, Q5122*S5122, IF(Q5122&lt;Veriler!$G$2, Veriler!$G$2*S5122, Q5122*S5122)), 0))</f>
        <v>0</v>
      </c>
      <c r="U5122" s="133" t="str">
        <f t="shared" si="1617"/>
        <v xml:space="preserve"> </v>
      </c>
      <c r="V5122" s="134" t="str">
        <f>IFERROR(IF(O5122="%10 sınırı aşılmıştır.",L5122-T5122,IFERROR(IF(F5122="",IF(S5122=1,0,IF(L5122-S5122=0,"",L5122-S5122)),IF(Veriler!M5122="",L5122,IF(L5122*Veriler!M5122=0,"",L5122*Veriler!M5122))),L5122)),0)</f>
        <v/>
      </c>
      <c r="W5122" s="146"/>
      <c r="X5122" s="146"/>
      <c r="Y5122" s="146"/>
    </row>
    <row r="5123" spans="1:25" s="99" customFormat="1" ht="54.75" customHeight="1" x14ac:dyDescent="0.25">
      <c r="A5123" s="96">
        <f t="shared" si="1618"/>
        <v>3778</v>
      </c>
      <c r="B5123" s="175"/>
      <c r="C5123" s="176"/>
      <c r="D5123" s="113"/>
      <c r="E5123" s="115"/>
      <c r="F5123" s="174"/>
      <c r="G5123" s="114" t="str">
        <f t="shared" si="1613"/>
        <v/>
      </c>
      <c r="H5123" s="115"/>
      <c r="I5123" s="115"/>
      <c r="J5123" s="115"/>
      <c r="K5123" s="115"/>
      <c r="L5123" s="133" t="str">
        <f t="shared" si="1614"/>
        <v/>
      </c>
      <c r="M5123" s="116" t="str">
        <f>IF(L5123="", "", L5123/Veriler!$X$1)</f>
        <v/>
      </c>
      <c r="N5123" s="116" t="str">
        <f>IF(F5123&lt;&gt;"", "İthal Girdi", IF(Veriler!T5123="", "", IF(Veriler!S5123="H", "%0,5 üzerindedir", IF(Veriler!T5123&gt;0.1, "%10 sınırı aşılmıştır.", "Uygun"))))</f>
        <v>%0,5 üzerindedir</v>
      </c>
      <c r="O5123" s="116" t="str">
        <f t="shared" si="1615"/>
        <v xml:space="preserve"> </v>
      </c>
      <c r="P5123" s="117"/>
      <c r="Q5123" s="118"/>
      <c r="R5123" s="119" t="str">
        <f t="shared" si="1616"/>
        <v/>
      </c>
      <c r="S5123" s="133">
        <f>IFERROR(IF(M5123&lt;=0.005,IF(F5123="",L5123,0),IF(F5123&lt;&gt;"",0,IF(P5123="",0,IF(P5123="H",0,IF(Q5123&lt;Veriler!$G$2,L5123*Veriler!$G$2,L5123*Q5123)))))," ")</f>
        <v>0</v>
      </c>
      <c r="T5123" s="133">
        <f>IF(Veriler!T5123&lt;=0.1, S5123, IF(AND(Veriler!T5123&gt;0.1, F5123="", P5123="E"), IF(Q5123&gt;Veriler!$G$2, Q5123*S5123, IF(Q5123&lt;Veriler!$G$2, Veriler!$G$2*S5123, Q5123*S5123)), 0))</f>
        <v>0</v>
      </c>
      <c r="U5123" s="133" t="str">
        <f t="shared" si="1617"/>
        <v xml:space="preserve"> </v>
      </c>
      <c r="V5123" s="134" t="str">
        <f>IFERROR(IF(O5123="%10 sınırı aşılmıştır.",L5123-T5123,IFERROR(IF(F5123="",IF(S5123=1,0,IF(L5123-S5123=0,"",L5123-S5123)),IF(Veriler!M5123="",L5123,IF(L5123*Veriler!M5123=0,"",L5123*Veriler!M5123))),L5123)),0)</f>
        <v/>
      </c>
      <c r="W5123" s="146"/>
      <c r="X5123" s="146"/>
      <c r="Y5123" s="146"/>
    </row>
    <row r="5124" spans="1:25" s="99" customFormat="1" ht="54.75" customHeight="1" x14ac:dyDescent="0.25">
      <c r="A5124" s="96">
        <f t="shared" si="1618"/>
        <v>3779</v>
      </c>
      <c r="B5124" s="175"/>
      <c r="C5124" s="176"/>
      <c r="D5124" s="113"/>
      <c r="E5124" s="115"/>
      <c r="F5124" s="174"/>
      <c r="G5124" s="114" t="str">
        <f t="shared" si="1613"/>
        <v/>
      </c>
      <c r="H5124" s="115"/>
      <c r="I5124" s="115"/>
      <c r="J5124" s="115"/>
      <c r="K5124" s="115"/>
      <c r="L5124" s="133" t="str">
        <f t="shared" si="1614"/>
        <v/>
      </c>
      <c r="M5124" s="116" t="str">
        <f>IF(L5124="", "", L5124/Veriler!$X$1)</f>
        <v/>
      </c>
      <c r="N5124" s="116" t="str">
        <f>IF(F5124&lt;&gt;"", "İthal Girdi", IF(Veriler!T5124="", "", IF(Veriler!S5124="H", "%0,5 üzerindedir", IF(Veriler!T5124&gt;0.1, "%10 sınırı aşılmıştır.", "Uygun"))))</f>
        <v>%0,5 üzerindedir</v>
      </c>
      <c r="O5124" s="116" t="str">
        <f t="shared" si="1615"/>
        <v xml:space="preserve"> </v>
      </c>
      <c r="P5124" s="117"/>
      <c r="Q5124" s="118"/>
      <c r="R5124" s="119" t="str">
        <f t="shared" si="1616"/>
        <v/>
      </c>
      <c r="S5124" s="133">
        <f>IFERROR(IF(M5124&lt;=0.005,IF(F5124="",L5124,0),IF(F5124&lt;&gt;"",0,IF(P5124="",0,IF(P5124="H",0,IF(Q5124&lt;Veriler!$G$2,L5124*Veriler!$G$2,L5124*Q5124)))))," ")</f>
        <v>0</v>
      </c>
      <c r="T5124" s="133">
        <f>IF(Veriler!T5124&lt;=0.1, S5124, IF(AND(Veriler!T5124&gt;0.1, F5124="", P5124="E"), IF(Q5124&gt;Veriler!$G$2, Q5124*S5124, IF(Q5124&lt;Veriler!$G$2, Veriler!$G$2*S5124, Q5124*S5124)), 0))</f>
        <v>0</v>
      </c>
      <c r="U5124" s="133" t="str">
        <f t="shared" si="1617"/>
        <v xml:space="preserve"> </v>
      </c>
      <c r="V5124" s="134" t="str">
        <f>IFERROR(IF(O5124="%10 sınırı aşılmıştır.",L5124-T5124,IFERROR(IF(F5124="",IF(S5124=1,0,IF(L5124-S5124=0,"",L5124-S5124)),IF(Veriler!M5124="",L5124,IF(L5124*Veriler!M5124=0,"",L5124*Veriler!M5124))),L5124)),0)</f>
        <v/>
      </c>
      <c r="W5124" s="146"/>
      <c r="X5124" s="146"/>
      <c r="Y5124" s="146"/>
    </row>
    <row r="5125" spans="1:25" s="99" customFormat="1" ht="54.75" customHeight="1" x14ac:dyDescent="0.25">
      <c r="A5125" s="96">
        <f t="shared" si="1618"/>
        <v>3780</v>
      </c>
      <c r="B5125" s="175"/>
      <c r="C5125" s="176"/>
      <c r="D5125" s="113"/>
      <c r="E5125" s="115"/>
      <c r="F5125" s="174"/>
      <c r="G5125" s="114" t="str">
        <f t="shared" si="1613"/>
        <v/>
      </c>
      <c r="H5125" s="115"/>
      <c r="I5125" s="115"/>
      <c r="J5125" s="115"/>
      <c r="K5125" s="115"/>
      <c r="L5125" s="133" t="str">
        <f t="shared" si="1614"/>
        <v/>
      </c>
      <c r="M5125" s="116" t="str">
        <f>IF(L5125="", "", L5125/Veriler!$X$1)</f>
        <v/>
      </c>
      <c r="N5125" s="116" t="str">
        <f>IF(F5125&lt;&gt;"", "İthal Girdi", IF(Veriler!T5125="", "", IF(Veriler!S5125="H", "%0,5 üzerindedir", IF(Veriler!T5125&gt;0.1, "%10 sınırı aşılmıştır.", "Uygun"))))</f>
        <v>%0,5 üzerindedir</v>
      </c>
      <c r="O5125" s="116" t="str">
        <f t="shared" si="1615"/>
        <v xml:space="preserve"> </v>
      </c>
      <c r="P5125" s="117"/>
      <c r="Q5125" s="118"/>
      <c r="R5125" s="119" t="str">
        <f t="shared" si="1616"/>
        <v/>
      </c>
      <c r="S5125" s="133">
        <f>IFERROR(IF(M5125&lt;=0.005,IF(F5125="",L5125,0),IF(F5125&lt;&gt;"",0,IF(P5125="",0,IF(P5125="H",0,IF(Q5125&lt;Veriler!$G$2,L5125*Veriler!$G$2,L5125*Q5125)))))," ")</f>
        <v>0</v>
      </c>
      <c r="T5125" s="133">
        <f>IF(Veriler!T5125&lt;=0.1, S5125, IF(AND(Veriler!T5125&gt;0.1, F5125="", P5125="E"), IF(Q5125&gt;Veriler!$G$2, Q5125*S5125, IF(Q5125&lt;Veriler!$G$2, Veriler!$G$2*S5125, Q5125*S5125)), 0))</f>
        <v>0</v>
      </c>
      <c r="U5125" s="133" t="str">
        <f t="shared" si="1617"/>
        <v xml:space="preserve"> </v>
      </c>
      <c r="V5125" s="134" t="str">
        <f>IFERROR(IF(O5125="%10 sınırı aşılmıştır.",L5125-T5125,IFERROR(IF(F5125="",IF(S5125=1,0,IF(L5125-S5125=0,"",L5125-S5125)),IF(Veriler!M5125="",L5125,IF(L5125*Veriler!M5125=0,"",L5125*Veriler!M5125))),L5125)),0)</f>
        <v/>
      </c>
      <c r="W5125" s="146"/>
      <c r="X5125" s="146"/>
      <c r="Y5125" s="146"/>
    </row>
    <row r="5126" spans="1:25" s="99" customFormat="1" ht="24" customHeight="1" x14ac:dyDescent="0.25">
      <c r="A5126" s="103"/>
      <c r="B5126" s="104"/>
      <c r="C5126" s="104"/>
      <c r="D5126" s="104"/>
      <c r="E5126" s="103"/>
      <c r="F5126" s="135"/>
      <c r="G5126" s="157"/>
      <c r="H5126" s="103"/>
      <c r="I5126" s="103"/>
      <c r="J5126" s="103"/>
      <c r="K5126" s="103"/>
      <c r="L5126" s="136">
        <f>SUM(L5097:L5110,L5112:L5125)</f>
        <v>0</v>
      </c>
      <c r="M5126" s="158"/>
      <c r="N5126" s="158"/>
      <c r="O5126" s="158"/>
      <c r="P5126" s="105"/>
      <c r="Q5126" s="106"/>
      <c r="R5126" s="159"/>
      <c r="S5126" s="160"/>
      <c r="T5126" s="160"/>
      <c r="U5126" s="160"/>
      <c r="V5126" s="160"/>
      <c r="W5126" s="146"/>
      <c r="X5126" s="146"/>
      <c r="Y5126" s="146"/>
    </row>
    <row r="5127" spans="1:25" s="99" customFormat="1" ht="31.5" customHeight="1" x14ac:dyDescent="0.25">
      <c r="A5127" s="103"/>
      <c r="B5127" s="104"/>
      <c r="C5127" s="104"/>
      <c r="D5127" s="104"/>
      <c r="E5127" s="103"/>
      <c r="F5127" s="135"/>
      <c r="G5127" s="157"/>
      <c r="H5127" s="103"/>
      <c r="I5127" s="103"/>
      <c r="J5127" s="103"/>
      <c r="K5127" s="103"/>
      <c r="L5127" s="161"/>
      <c r="M5127" s="158"/>
      <c r="N5127" s="158"/>
      <c r="O5127" s="158"/>
      <c r="P5127" s="105"/>
      <c r="Q5127" s="106"/>
      <c r="R5127" s="159"/>
      <c r="S5127" s="162" t="s">
        <v>57</v>
      </c>
      <c r="T5127" s="162" t="s">
        <v>57</v>
      </c>
      <c r="U5127" s="162" t="s">
        <v>57</v>
      </c>
      <c r="V5127" s="163" t="s">
        <v>58</v>
      </c>
      <c r="W5127" s="146"/>
      <c r="X5127" s="146"/>
      <c r="Y5127" s="146"/>
    </row>
    <row r="5128" spans="1:25" s="99" customFormat="1" ht="58.5" customHeight="1" x14ac:dyDescent="0.25">
      <c r="A5128" s="185" t="s">
        <v>59</v>
      </c>
      <c r="B5128" s="180"/>
      <c r="C5128" s="180"/>
      <c r="D5128" s="180"/>
      <c r="E5128" s="180"/>
      <c r="F5128" s="180"/>
      <c r="G5128" s="180"/>
      <c r="H5128" s="180"/>
      <c r="I5128" s="180"/>
      <c r="J5128" s="180"/>
      <c r="K5128" s="180"/>
      <c r="L5128" s="180"/>
      <c r="M5128" s="180"/>
      <c r="N5128" s="180"/>
      <c r="O5128" s="180"/>
      <c r="P5128" s="180"/>
      <c r="Q5128" s="180"/>
      <c r="R5128" s="176"/>
      <c r="S5128" s="137">
        <f>SUM(S5090,S5097:S5110,S5112:S5125)</f>
        <v>0</v>
      </c>
      <c r="T5128" s="137" t="str">
        <f>IF(SUM(T5097:T5110,T5112:T5125)=0," ",SUM(T5097:T5110,T5112:T5125))</f>
        <v xml:space="preserve"> </v>
      </c>
      <c r="U5128" s="137" t="str">
        <f>IF(SUM(U5097:U5110,U5112:U5125)=0," ",SUM(U5097:U5110,U5112:U5125))</f>
        <v xml:space="preserve"> </v>
      </c>
      <c r="V5128" s="137" t="str">
        <f>IF(SUM(V5097:V5110,V5112:V5125)=0," ",SUM(V5097:V5110,V5112:V5125))</f>
        <v xml:space="preserve"> </v>
      </c>
      <c r="W5128" s="146"/>
      <c r="X5128" s="164">
        <f>SUM(U5097:U5110,U5112:U5125)</f>
        <v>0</v>
      </c>
      <c r="Y5128" s="164">
        <f>SUM(V5097:V5110,V5112:V5125)</f>
        <v>0</v>
      </c>
    </row>
    <row r="5129" spans="1:25" x14ac:dyDescent="0.3">
      <c r="A5129" s="34"/>
      <c r="G5129" s="146"/>
      <c r="L5129" s="146"/>
      <c r="M5129" s="146"/>
      <c r="N5129" s="146"/>
      <c r="O5129" s="146"/>
      <c r="R5129" s="146"/>
      <c r="S5129" s="146"/>
      <c r="T5129" s="146"/>
      <c r="U5129" s="146"/>
      <c r="V5129" s="146"/>
      <c r="W5129" s="146"/>
      <c r="X5129" s="146"/>
      <c r="Y5129" s="146"/>
    </row>
    <row r="5130" spans="1:25" x14ac:dyDescent="0.3">
      <c r="A5130" s="186" t="s">
        <v>60</v>
      </c>
      <c r="B5130" s="187"/>
      <c r="C5130" s="187"/>
      <c r="D5130" s="187"/>
      <c r="E5130" s="187"/>
      <c r="F5130" s="187"/>
      <c r="G5130" s="187"/>
      <c r="H5130" s="187"/>
      <c r="I5130" s="187"/>
      <c r="J5130" s="187"/>
      <c r="K5130" s="187"/>
      <c r="L5130" s="187"/>
      <c r="M5130" s="187"/>
      <c r="N5130" s="187"/>
      <c r="O5130" s="187"/>
      <c r="P5130" s="187"/>
      <c r="Q5130" s="187"/>
      <c r="R5130" s="187"/>
      <c r="S5130" s="187"/>
      <c r="T5130" s="187"/>
      <c r="U5130" s="187"/>
      <c r="V5130" s="187"/>
      <c r="W5130" s="146"/>
      <c r="X5130" s="146"/>
      <c r="Y5130" s="146"/>
    </row>
    <row r="5131" spans="1:25" s="99" customFormat="1" ht="41.25" customHeight="1" x14ac:dyDescent="0.25">
      <c r="A5131" s="189" t="s">
        <v>38</v>
      </c>
      <c r="B5131" s="180"/>
      <c r="C5131" s="180"/>
      <c r="D5131" s="180"/>
      <c r="E5131" s="180"/>
      <c r="F5131" s="180"/>
      <c r="G5131" s="180"/>
      <c r="H5131" s="180"/>
      <c r="I5131" s="180"/>
      <c r="J5131" s="180"/>
      <c r="K5131" s="180"/>
      <c r="L5131" s="180"/>
      <c r="M5131" s="180"/>
      <c r="N5131" s="180"/>
      <c r="O5131" s="180"/>
      <c r="P5131" s="180"/>
      <c r="Q5131" s="180"/>
      <c r="R5131" s="180"/>
      <c r="S5131" s="180"/>
      <c r="T5131" s="180"/>
      <c r="U5131" s="180"/>
      <c r="V5131" s="176"/>
      <c r="W5131" s="146"/>
      <c r="X5131" s="146"/>
      <c r="Y5131" s="146"/>
    </row>
    <row r="5132" spans="1:25" s="100" customFormat="1" ht="35.25" customHeight="1" x14ac:dyDescent="0.25">
      <c r="A5132" s="179" t="s">
        <v>39</v>
      </c>
      <c r="B5132" s="180"/>
      <c r="C5132" s="180"/>
      <c r="D5132" s="180"/>
      <c r="E5132" s="180"/>
      <c r="F5132" s="180"/>
      <c r="G5132" s="180"/>
      <c r="H5132" s="180"/>
      <c r="I5132" s="180"/>
      <c r="J5132" s="180"/>
      <c r="K5132" s="180"/>
      <c r="L5132" s="180"/>
      <c r="M5132" s="180"/>
      <c r="N5132" s="180"/>
      <c r="O5132" s="180"/>
      <c r="P5132" s="180"/>
      <c r="Q5132" s="180"/>
      <c r="R5132" s="176"/>
      <c r="S5132" s="147"/>
      <c r="T5132" s="148"/>
      <c r="U5132" s="149" t="s">
        <v>40</v>
      </c>
      <c r="V5132" s="150">
        <f>V5094+1</f>
        <v>136</v>
      </c>
      <c r="W5132" s="146"/>
      <c r="X5132" s="146"/>
      <c r="Y5132" s="146"/>
    </row>
    <row r="5133" spans="1:25" s="99" customFormat="1" ht="81" customHeight="1" x14ac:dyDescent="0.25">
      <c r="A5133" s="110" t="s">
        <v>3</v>
      </c>
      <c r="B5133" s="188" t="s">
        <v>41</v>
      </c>
      <c r="C5133" s="176"/>
      <c r="D5133" s="111" t="s">
        <v>42</v>
      </c>
      <c r="E5133" s="110" t="s">
        <v>324</v>
      </c>
      <c r="F5133" s="111" t="s">
        <v>325</v>
      </c>
      <c r="G5133" s="151" t="s">
        <v>43</v>
      </c>
      <c r="H5133" s="110" t="s">
        <v>44</v>
      </c>
      <c r="I5133" s="110" t="s">
        <v>8</v>
      </c>
      <c r="J5133" s="110" t="s">
        <v>45</v>
      </c>
      <c r="K5133" s="110" t="s">
        <v>46</v>
      </c>
      <c r="L5133" s="152" t="s">
        <v>47</v>
      </c>
      <c r="M5133" s="153" t="s">
        <v>48</v>
      </c>
      <c r="N5133" s="154" t="s">
        <v>49</v>
      </c>
      <c r="O5133" s="154" t="s">
        <v>49</v>
      </c>
      <c r="P5133" s="112" t="s">
        <v>50</v>
      </c>
      <c r="Q5133" s="110" t="s">
        <v>51</v>
      </c>
      <c r="R5133" s="155" t="s">
        <v>52</v>
      </c>
      <c r="S5133" s="156" t="s">
        <v>53</v>
      </c>
      <c r="T5133" s="156" t="s">
        <v>54</v>
      </c>
      <c r="U5133" s="152" t="s">
        <v>54</v>
      </c>
      <c r="V5133" s="152" t="s">
        <v>55</v>
      </c>
      <c r="W5133" s="146"/>
      <c r="X5133" s="146"/>
      <c r="Y5133" s="146"/>
    </row>
    <row r="5134" spans="1:25" s="99" customFormat="1" ht="45" customHeight="1" x14ac:dyDescent="0.25">
      <c r="A5134" s="101"/>
      <c r="B5134" s="177" t="s">
        <v>56</v>
      </c>
      <c r="C5134" s="178"/>
      <c r="D5134" s="102"/>
      <c r="E5134" s="170"/>
      <c r="F5134" s="102"/>
      <c r="G5134" s="95"/>
      <c r="H5134" s="102"/>
      <c r="I5134" s="102"/>
      <c r="J5134" s="102"/>
      <c r="K5134" s="102"/>
      <c r="L5134" s="95"/>
      <c r="M5134" s="95"/>
      <c r="N5134" s="95"/>
      <c r="O5134" s="95"/>
      <c r="P5134" s="102"/>
      <c r="Q5134" s="102"/>
      <c r="R5134" s="190"/>
      <c r="S5134" s="184"/>
      <c r="T5134" s="95"/>
      <c r="U5134" s="95"/>
      <c r="V5134" s="95"/>
      <c r="W5134" s="146"/>
      <c r="X5134" s="146"/>
      <c r="Y5134" s="146"/>
    </row>
    <row r="5135" spans="1:25" s="99" customFormat="1" ht="54.75" customHeight="1" x14ac:dyDescent="0.25">
      <c r="A5135" s="96">
        <f>A5125+1</f>
        <v>3781</v>
      </c>
      <c r="B5135" s="181"/>
      <c r="C5135" s="182"/>
      <c r="D5135" s="113"/>
      <c r="E5135" s="115"/>
      <c r="F5135" s="174"/>
      <c r="G5135" s="114" t="str">
        <f t="shared" ref="G5135:G5148" si="1619">IF(AND(F5135&lt;&gt;"",V5135&lt;&gt;"",L5135&lt;&gt;0),V5135/L5135,"")</f>
        <v/>
      </c>
      <c r="H5135" s="115"/>
      <c r="I5135" s="115"/>
      <c r="J5135" s="115"/>
      <c r="K5135" s="115"/>
      <c r="L5135" s="133" t="str">
        <f t="shared" ref="L5135:L5148" si="1620">IF(AND(H5135&lt;&gt;0, J5135&lt;&gt;0, K5135&lt;&gt;0), H5135*J5135*K5135, "")</f>
        <v/>
      </c>
      <c r="M5135" s="116" t="str">
        <f>IF(L5135="", "", L5135/Veriler!$X$1)</f>
        <v/>
      </c>
      <c r="N5135" s="116" t="str">
        <f>IF(F5135&lt;&gt;"", "İthal Girdi", IF(Veriler!T5135="", "", IF(Veriler!S5135="H", "%0,5 üzerindedir", IF(Veriler!T5135&gt;0.1, "%10 sınırı aşılmıştır.", "Uygun"))))</f>
        <v>%0,5 üzerindedir</v>
      </c>
      <c r="O5135" s="116" t="str">
        <f t="shared" ref="O5135:O5148" si="1621">IF(M5135=""," ",N5135)</f>
        <v xml:space="preserve"> </v>
      </c>
      <c r="P5135" s="117"/>
      <c r="Q5135" s="118"/>
      <c r="R5135" s="119" t="str">
        <f t="shared" ref="R5135:R5148" si="1622">IFERROR(IF(AND(T5135&lt;&gt;"",L5135&lt;&gt;"",L5135&lt;&gt;0,T5135&lt;&gt;0),T5135/L5135,"")," ")</f>
        <v/>
      </c>
      <c r="S5135" s="133">
        <f>IFERROR(IF(M5135&lt;=0.005,IF(F5135="",L5135,0),IF(F5135&lt;&gt;"",0,IF(P5135="",0,IF(P5135="H",0,IF(Q5135&lt;Veriler!$G$2,L5135*Veriler!$G$2,L5135*Q5135)))))," ")</f>
        <v>0</v>
      </c>
      <c r="T5135" s="133">
        <f>IF(Veriler!T5135&lt;=0.1, S5135, IF(AND(Veriler!T5135&gt;0.1, F5135="", P5135="E"), IF(Q5135&gt;Veriler!$G$2, Q5135*S5135, IF(Q5135&lt;Veriler!$G$2, Veriler!$G$2*S5135, Q5135*S5135)), 0))</f>
        <v>0</v>
      </c>
      <c r="U5135" s="133" t="str">
        <f t="shared" ref="U5135:U5148" si="1623">IF(T5135=0," ",T5135)</f>
        <v xml:space="preserve"> </v>
      </c>
      <c r="V5135" s="134" t="str">
        <f>IFERROR(IF(O5135="%10 sınırı aşılmıştır.",L5135-T5135,IFERROR(IF(F5135="",IF(S5135=1,0,IF(L5135-S5135=0,"",L5135-S5135)),IF(Veriler!M5135="",L5135,IF(L5135*Veriler!M5135=0,"",L5135*Veriler!M5135))),L5135)),0)</f>
        <v/>
      </c>
      <c r="W5135" s="146"/>
      <c r="X5135" s="146"/>
      <c r="Y5135" s="146"/>
    </row>
    <row r="5136" spans="1:25" s="99" customFormat="1" ht="54.75" customHeight="1" x14ac:dyDescent="0.25">
      <c r="A5136" s="96">
        <f t="shared" ref="A5136:A5148" si="1624">A5135+1</f>
        <v>3782</v>
      </c>
      <c r="B5136" s="175"/>
      <c r="C5136" s="176"/>
      <c r="D5136" s="113"/>
      <c r="E5136" s="115"/>
      <c r="F5136" s="174"/>
      <c r="G5136" s="114" t="str">
        <f t="shared" si="1619"/>
        <v/>
      </c>
      <c r="H5136" s="115"/>
      <c r="I5136" s="115"/>
      <c r="J5136" s="115"/>
      <c r="K5136" s="115"/>
      <c r="L5136" s="133" t="str">
        <f t="shared" si="1620"/>
        <v/>
      </c>
      <c r="M5136" s="116" t="str">
        <f>IF(L5136="", "", L5136/Veriler!$X$1)</f>
        <v/>
      </c>
      <c r="N5136" s="116" t="str">
        <f>IF(F5136&lt;&gt;"", "İthal Girdi", IF(Veriler!T5136="", "", IF(Veriler!S5136="H", "%0,5 üzerindedir", IF(Veriler!T5136&gt;0.1, "%10 sınırı aşılmıştır.", "Uygun"))))</f>
        <v>%0,5 üzerindedir</v>
      </c>
      <c r="O5136" s="116" t="str">
        <f t="shared" si="1621"/>
        <v xml:space="preserve"> </v>
      </c>
      <c r="P5136" s="117"/>
      <c r="Q5136" s="118"/>
      <c r="R5136" s="119" t="str">
        <f t="shared" si="1622"/>
        <v/>
      </c>
      <c r="S5136" s="133">
        <f>IFERROR(IF(M5136&lt;=0.005,IF(F5136="",L5136,0),IF(F5136&lt;&gt;"",0,IF(P5136="",0,IF(P5136="H",0,IF(Q5136&lt;Veriler!$G$2,L5136*Veriler!$G$2,L5136*Q5136)))))," ")</f>
        <v>0</v>
      </c>
      <c r="T5136" s="133">
        <f>IF(Veriler!T5136&lt;=0.1, S5136, IF(AND(Veriler!T5136&gt;0.1, F5136="", P5136="E"), IF(Q5136&gt;Veriler!$G$2, Q5136*S5136, IF(Q5136&lt;Veriler!$G$2, Veriler!$G$2*S5136, Q5136*S5136)), 0))</f>
        <v>0</v>
      </c>
      <c r="U5136" s="133" t="str">
        <f t="shared" si="1623"/>
        <v xml:space="preserve"> </v>
      </c>
      <c r="V5136" s="134" t="str">
        <f>IFERROR(IF(O5136="%10 sınırı aşılmıştır.",L5136-T5136,IFERROR(IF(F5136="",IF(S5136=1,0,IF(L5136-S5136=0,"",L5136-S5136)),IF(Veriler!M5136="",L5136,IF(L5136*Veriler!M5136=0,"",L5136*Veriler!M5136))),L5136)),0)</f>
        <v/>
      </c>
      <c r="W5136" s="146"/>
      <c r="X5136" s="146"/>
      <c r="Y5136" s="146"/>
    </row>
    <row r="5137" spans="1:25" s="99" customFormat="1" ht="54.75" customHeight="1" x14ac:dyDescent="0.25">
      <c r="A5137" s="96">
        <f t="shared" si="1624"/>
        <v>3783</v>
      </c>
      <c r="B5137" s="175"/>
      <c r="C5137" s="176"/>
      <c r="D5137" s="113"/>
      <c r="E5137" s="115"/>
      <c r="F5137" s="174"/>
      <c r="G5137" s="114" t="str">
        <f t="shared" si="1619"/>
        <v/>
      </c>
      <c r="H5137" s="115"/>
      <c r="I5137" s="115"/>
      <c r="J5137" s="115"/>
      <c r="K5137" s="115"/>
      <c r="L5137" s="133" t="str">
        <f t="shared" si="1620"/>
        <v/>
      </c>
      <c r="M5137" s="116" t="str">
        <f>IF(L5137="", "", L5137/Veriler!$X$1)</f>
        <v/>
      </c>
      <c r="N5137" s="116" t="str">
        <f>IF(F5137&lt;&gt;"", "İthal Girdi", IF(Veriler!T5137="", "", IF(Veriler!S5137="H", "%0,5 üzerindedir", IF(Veriler!T5137&gt;0.1, "%10 sınırı aşılmıştır.", "Uygun"))))</f>
        <v>%0,5 üzerindedir</v>
      </c>
      <c r="O5137" s="116" t="str">
        <f t="shared" si="1621"/>
        <v xml:space="preserve"> </v>
      </c>
      <c r="P5137" s="117"/>
      <c r="Q5137" s="118"/>
      <c r="R5137" s="119" t="str">
        <f t="shared" si="1622"/>
        <v/>
      </c>
      <c r="S5137" s="133">
        <f>IFERROR(IF(M5137&lt;=0.005,IF(F5137="",L5137,0),IF(F5137&lt;&gt;"",0,IF(P5137="",0,IF(P5137="H",0,IF(Q5137&lt;Veriler!$G$2,L5137*Veriler!$G$2,L5137*Q5137)))))," ")</f>
        <v>0</v>
      </c>
      <c r="T5137" s="133">
        <f>IF(Veriler!T5137&lt;=0.1, S5137, IF(AND(Veriler!T5137&gt;0.1, F5137="", P5137="E"), IF(Q5137&gt;Veriler!$G$2, Q5137*S5137, IF(Q5137&lt;Veriler!$G$2, Veriler!$G$2*S5137, Q5137*S5137)), 0))</f>
        <v>0</v>
      </c>
      <c r="U5137" s="133" t="str">
        <f t="shared" si="1623"/>
        <v xml:space="preserve"> </v>
      </c>
      <c r="V5137" s="134" t="str">
        <f>IFERROR(IF(O5137="%10 sınırı aşılmıştır.",L5137-T5137,IFERROR(IF(F5137="",IF(S5137=1,0,IF(L5137-S5137=0,"",L5137-S5137)),IF(Veriler!M5137="",L5137,IF(L5137*Veriler!M5137=0,"",L5137*Veriler!M5137))),L5137)),0)</f>
        <v/>
      </c>
      <c r="W5137" s="146"/>
      <c r="X5137" s="146"/>
      <c r="Y5137" s="146"/>
    </row>
    <row r="5138" spans="1:25" s="99" customFormat="1" ht="54.75" customHeight="1" x14ac:dyDescent="0.25">
      <c r="A5138" s="96">
        <f t="shared" si="1624"/>
        <v>3784</v>
      </c>
      <c r="B5138" s="175"/>
      <c r="C5138" s="176"/>
      <c r="D5138" s="113"/>
      <c r="E5138" s="115"/>
      <c r="F5138" s="174"/>
      <c r="G5138" s="114" t="str">
        <f t="shared" si="1619"/>
        <v/>
      </c>
      <c r="H5138" s="115"/>
      <c r="I5138" s="115"/>
      <c r="J5138" s="115"/>
      <c r="K5138" s="115"/>
      <c r="L5138" s="133" t="str">
        <f t="shared" si="1620"/>
        <v/>
      </c>
      <c r="M5138" s="116" t="str">
        <f>IF(L5138="", "", L5138/Veriler!$X$1)</f>
        <v/>
      </c>
      <c r="N5138" s="116" t="str">
        <f>IF(F5138&lt;&gt;"", "İthal Girdi", IF(Veriler!T5138="", "", IF(Veriler!S5138="H", "%0,5 üzerindedir", IF(Veriler!T5138&gt;0.1, "%10 sınırı aşılmıştır.", "Uygun"))))</f>
        <v>%0,5 üzerindedir</v>
      </c>
      <c r="O5138" s="116" t="str">
        <f t="shared" si="1621"/>
        <v xml:space="preserve"> </v>
      </c>
      <c r="P5138" s="117"/>
      <c r="Q5138" s="118"/>
      <c r="R5138" s="119" t="str">
        <f t="shared" si="1622"/>
        <v/>
      </c>
      <c r="S5138" s="133">
        <f>IFERROR(IF(M5138&lt;=0.005,IF(F5138="",L5138,0),IF(F5138&lt;&gt;"",0,IF(P5138="",0,IF(P5138="H",0,IF(Q5138&lt;Veriler!$G$2,L5138*Veriler!$G$2,L5138*Q5138)))))," ")</f>
        <v>0</v>
      </c>
      <c r="T5138" s="133">
        <f>IF(Veriler!T5138&lt;=0.1, S5138, IF(AND(Veriler!T5138&gt;0.1, F5138="", P5138="E"), IF(Q5138&gt;Veriler!$G$2, Q5138*S5138, IF(Q5138&lt;Veriler!$G$2, Veriler!$G$2*S5138, Q5138*S5138)), 0))</f>
        <v>0</v>
      </c>
      <c r="U5138" s="133" t="str">
        <f t="shared" si="1623"/>
        <v xml:space="preserve"> </v>
      </c>
      <c r="V5138" s="134" t="str">
        <f>IFERROR(IF(O5138="%10 sınırı aşılmıştır.",L5138-T5138,IFERROR(IF(F5138="",IF(S5138=1,0,IF(L5138-S5138=0,"",L5138-S5138)),IF(Veriler!M5138="",L5138,IF(L5138*Veriler!M5138=0,"",L5138*Veriler!M5138))),L5138)),0)</f>
        <v/>
      </c>
      <c r="W5138" s="146"/>
      <c r="X5138" s="146"/>
      <c r="Y5138" s="146"/>
    </row>
    <row r="5139" spans="1:25" s="99" customFormat="1" ht="54.75" customHeight="1" x14ac:dyDescent="0.25">
      <c r="A5139" s="96">
        <f t="shared" si="1624"/>
        <v>3785</v>
      </c>
      <c r="B5139" s="175"/>
      <c r="C5139" s="176"/>
      <c r="D5139" s="113"/>
      <c r="E5139" s="115"/>
      <c r="F5139" s="174"/>
      <c r="G5139" s="114" t="str">
        <f t="shared" si="1619"/>
        <v/>
      </c>
      <c r="H5139" s="115"/>
      <c r="I5139" s="115"/>
      <c r="J5139" s="115"/>
      <c r="K5139" s="115"/>
      <c r="L5139" s="133" t="str">
        <f t="shared" si="1620"/>
        <v/>
      </c>
      <c r="M5139" s="116" t="str">
        <f>IF(L5139="", "", L5139/Veriler!$X$1)</f>
        <v/>
      </c>
      <c r="N5139" s="116" t="str">
        <f>IF(F5139&lt;&gt;"", "İthal Girdi", IF(Veriler!T5139="", "", IF(Veriler!S5139="H", "%0,5 üzerindedir", IF(Veriler!T5139&gt;0.1, "%10 sınırı aşılmıştır.", "Uygun"))))</f>
        <v>%0,5 üzerindedir</v>
      </c>
      <c r="O5139" s="116" t="str">
        <f t="shared" si="1621"/>
        <v xml:space="preserve"> </v>
      </c>
      <c r="P5139" s="117"/>
      <c r="Q5139" s="118"/>
      <c r="R5139" s="119" t="str">
        <f t="shared" si="1622"/>
        <v/>
      </c>
      <c r="S5139" s="133">
        <f>IFERROR(IF(M5139&lt;=0.005,IF(F5139="",L5139,0),IF(F5139&lt;&gt;"",0,IF(P5139="",0,IF(P5139="H",0,IF(Q5139&lt;Veriler!$G$2,L5139*Veriler!$G$2,L5139*Q5139)))))," ")</f>
        <v>0</v>
      </c>
      <c r="T5139" s="133">
        <f>IF(Veriler!T5139&lt;=0.1, S5139, IF(AND(Veriler!T5139&gt;0.1, F5139="", P5139="E"), IF(Q5139&gt;Veriler!$G$2, Q5139*S5139, IF(Q5139&lt;Veriler!$G$2, Veriler!$G$2*S5139, Q5139*S5139)), 0))</f>
        <v>0</v>
      </c>
      <c r="U5139" s="133" t="str">
        <f t="shared" si="1623"/>
        <v xml:space="preserve"> </v>
      </c>
      <c r="V5139" s="134" t="str">
        <f>IFERROR(IF(O5139="%10 sınırı aşılmıştır.",L5139-T5139,IFERROR(IF(F5139="",IF(S5139=1,0,IF(L5139-S5139=0,"",L5139-S5139)),IF(Veriler!M5139="",L5139,IF(L5139*Veriler!M5139=0,"",L5139*Veriler!M5139))),L5139)),0)</f>
        <v/>
      </c>
      <c r="W5139" s="146"/>
      <c r="X5139" s="146"/>
      <c r="Y5139" s="146"/>
    </row>
    <row r="5140" spans="1:25" s="99" customFormat="1" ht="54.75" customHeight="1" x14ac:dyDescent="0.25">
      <c r="A5140" s="96">
        <f t="shared" si="1624"/>
        <v>3786</v>
      </c>
      <c r="B5140" s="175"/>
      <c r="C5140" s="176"/>
      <c r="D5140" s="113"/>
      <c r="E5140" s="115"/>
      <c r="F5140" s="174"/>
      <c r="G5140" s="114" t="str">
        <f t="shared" si="1619"/>
        <v/>
      </c>
      <c r="H5140" s="115"/>
      <c r="I5140" s="115"/>
      <c r="J5140" s="115"/>
      <c r="K5140" s="115"/>
      <c r="L5140" s="133" t="str">
        <f t="shared" si="1620"/>
        <v/>
      </c>
      <c r="M5140" s="116" t="str">
        <f>IF(L5140="", "", L5140/Veriler!$X$1)</f>
        <v/>
      </c>
      <c r="N5140" s="116" t="str">
        <f>IF(F5140&lt;&gt;"", "İthal Girdi", IF(Veriler!T5140="", "", IF(Veriler!S5140="H", "%0,5 üzerindedir", IF(Veriler!T5140&gt;0.1, "%10 sınırı aşılmıştır.", "Uygun"))))</f>
        <v>%0,5 üzerindedir</v>
      </c>
      <c r="O5140" s="116" t="str">
        <f t="shared" si="1621"/>
        <v xml:space="preserve"> </v>
      </c>
      <c r="P5140" s="117"/>
      <c r="Q5140" s="118"/>
      <c r="R5140" s="119" t="str">
        <f t="shared" si="1622"/>
        <v/>
      </c>
      <c r="S5140" s="133">
        <f>IFERROR(IF(M5140&lt;=0.005,IF(F5140="",L5140,0),IF(F5140&lt;&gt;"",0,IF(P5140="",0,IF(P5140="H",0,IF(Q5140&lt;Veriler!$G$2,L5140*Veriler!$G$2,L5140*Q5140)))))," ")</f>
        <v>0</v>
      </c>
      <c r="T5140" s="133">
        <f>IF(Veriler!T5140&lt;=0.1, S5140, IF(AND(Veriler!T5140&gt;0.1, F5140="", P5140="E"), IF(Q5140&gt;Veriler!$G$2, Q5140*S5140, IF(Q5140&lt;Veriler!$G$2, Veriler!$G$2*S5140, Q5140*S5140)), 0))</f>
        <v>0</v>
      </c>
      <c r="U5140" s="133" t="str">
        <f t="shared" si="1623"/>
        <v xml:space="preserve"> </v>
      </c>
      <c r="V5140" s="134" t="str">
        <f>IFERROR(IF(O5140="%10 sınırı aşılmıştır.",L5140-T5140,IFERROR(IF(F5140="",IF(S5140=1,0,IF(L5140-S5140=0,"",L5140-S5140)),IF(Veriler!M5140="",L5140,IF(L5140*Veriler!M5140=0,"",L5140*Veriler!M5140))),L5140)),0)</f>
        <v/>
      </c>
      <c r="W5140" s="146"/>
      <c r="X5140" s="146"/>
      <c r="Y5140" s="146"/>
    </row>
    <row r="5141" spans="1:25" s="99" customFormat="1" ht="54.75" customHeight="1" x14ac:dyDescent="0.25">
      <c r="A5141" s="96">
        <f t="shared" si="1624"/>
        <v>3787</v>
      </c>
      <c r="B5141" s="175"/>
      <c r="C5141" s="176"/>
      <c r="D5141" s="113"/>
      <c r="E5141" s="115"/>
      <c r="F5141" s="174"/>
      <c r="G5141" s="114" t="str">
        <f t="shared" si="1619"/>
        <v/>
      </c>
      <c r="H5141" s="115"/>
      <c r="I5141" s="115"/>
      <c r="J5141" s="115"/>
      <c r="K5141" s="115"/>
      <c r="L5141" s="133" t="str">
        <f t="shared" si="1620"/>
        <v/>
      </c>
      <c r="M5141" s="116" t="str">
        <f>IF(L5141="", "", L5141/Veriler!$X$1)</f>
        <v/>
      </c>
      <c r="N5141" s="116" t="str">
        <f>IF(F5141&lt;&gt;"", "İthal Girdi", IF(Veriler!T5141="", "", IF(Veriler!S5141="H", "%0,5 üzerindedir", IF(Veriler!T5141&gt;0.1, "%10 sınırı aşılmıştır.", "Uygun"))))</f>
        <v>%0,5 üzerindedir</v>
      </c>
      <c r="O5141" s="116" t="str">
        <f t="shared" si="1621"/>
        <v xml:space="preserve"> </v>
      </c>
      <c r="P5141" s="117"/>
      <c r="Q5141" s="118"/>
      <c r="R5141" s="119" t="str">
        <f t="shared" si="1622"/>
        <v/>
      </c>
      <c r="S5141" s="133">
        <f>IFERROR(IF(M5141&lt;=0.005,IF(F5141="",L5141,0),IF(F5141&lt;&gt;"",0,IF(P5141="",0,IF(P5141="H",0,IF(Q5141&lt;Veriler!$G$2,L5141*Veriler!$G$2,L5141*Q5141)))))," ")</f>
        <v>0</v>
      </c>
      <c r="T5141" s="133">
        <f>IF(Veriler!T5141&lt;=0.1, S5141, IF(AND(Veriler!T5141&gt;0.1, F5141="", P5141="E"), IF(Q5141&gt;Veriler!$G$2, Q5141*S5141, IF(Q5141&lt;Veriler!$G$2, Veriler!$G$2*S5141, Q5141*S5141)), 0))</f>
        <v>0</v>
      </c>
      <c r="U5141" s="133" t="str">
        <f t="shared" si="1623"/>
        <v xml:space="preserve"> </v>
      </c>
      <c r="V5141" s="134" t="str">
        <f>IFERROR(IF(O5141="%10 sınırı aşılmıştır.",L5141-T5141,IFERROR(IF(F5141="",IF(S5141=1,0,IF(L5141-S5141=0,"",L5141-S5141)),IF(Veriler!M5141="",L5141,IF(L5141*Veriler!M5141=0,"",L5141*Veriler!M5141))),L5141)),0)</f>
        <v/>
      </c>
      <c r="W5141" s="146"/>
      <c r="X5141" s="146"/>
      <c r="Y5141" s="146"/>
    </row>
    <row r="5142" spans="1:25" s="99" customFormat="1" ht="54.75" customHeight="1" x14ac:dyDescent="0.25">
      <c r="A5142" s="96">
        <f t="shared" si="1624"/>
        <v>3788</v>
      </c>
      <c r="B5142" s="175"/>
      <c r="C5142" s="176"/>
      <c r="D5142" s="113"/>
      <c r="E5142" s="115"/>
      <c r="F5142" s="174"/>
      <c r="G5142" s="114" t="str">
        <f t="shared" si="1619"/>
        <v/>
      </c>
      <c r="H5142" s="115"/>
      <c r="I5142" s="115"/>
      <c r="J5142" s="115"/>
      <c r="K5142" s="115"/>
      <c r="L5142" s="133" t="str">
        <f t="shared" si="1620"/>
        <v/>
      </c>
      <c r="M5142" s="116" t="str">
        <f>IF(L5142="", "", L5142/Veriler!$X$1)</f>
        <v/>
      </c>
      <c r="N5142" s="116" t="str">
        <f>IF(F5142&lt;&gt;"", "İthal Girdi", IF(Veriler!T5142="", "", IF(Veriler!S5142="H", "%0,5 üzerindedir", IF(Veriler!T5142&gt;0.1, "%10 sınırı aşılmıştır.", "Uygun"))))</f>
        <v>%0,5 üzerindedir</v>
      </c>
      <c r="O5142" s="116" t="str">
        <f t="shared" si="1621"/>
        <v xml:space="preserve"> </v>
      </c>
      <c r="P5142" s="117"/>
      <c r="Q5142" s="118"/>
      <c r="R5142" s="119" t="str">
        <f t="shared" si="1622"/>
        <v/>
      </c>
      <c r="S5142" s="133">
        <f>IFERROR(IF(M5142&lt;=0.005,IF(F5142="",L5142,0),IF(F5142&lt;&gt;"",0,IF(P5142="",0,IF(P5142="H",0,IF(Q5142&lt;Veriler!$G$2,L5142*Veriler!$G$2,L5142*Q5142)))))," ")</f>
        <v>0</v>
      </c>
      <c r="T5142" s="133">
        <f>IF(Veriler!T5142&lt;=0.1, S5142, IF(AND(Veriler!T5142&gt;0.1, F5142="", P5142="E"), IF(Q5142&gt;Veriler!$G$2, Q5142*S5142, IF(Q5142&lt;Veriler!$G$2, Veriler!$G$2*S5142, Q5142*S5142)), 0))</f>
        <v>0</v>
      </c>
      <c r="U5142" s="133" t="str">
        <f t="shared" si="1623"/>
        <v xml:space="preserve"> </v>
      </c>
      <c r="V5142" s="134" t="str">
        <f>IFERROR(IF(O5142="%10 sınırı aşılmıştır.",L5142-T5142,IFERROR(IF(F5142="",IF(S5142=1,0,IF(L5142-S5142=0,"",L5142-S5142)),IF(Veriler!M5142="",L5142,IF(L5142*Veriler!M5142=0,"",L5142*Veriler!M5142))),L5142)),0)</f>
        <v/>
      </c>
      <c r="W5142" s="146"/>
      <c r="X5142" s="146"/>
      <c r="Y5142" s="146"/>
    </row>
    <row r="5143" spans="1:25" s="99" customFormat="1" ht="54.75" customHeight="1" x14ac:dyDescent="0.25">
      <c r="A5143" s="96">
        <f t="shared" si="1624"/>
        <v>3789</v>
      </c>
      <c r="B5143" s="175"/>
      <c r="C5143" s="176"/>
      <c r="D5143" s="113"/>
      <c r="E5143" s="115"/>
      <c r="F5143" s="174"/>
      <c r="G5143" s="114" t="str">
        <f t="shared" si="1619"/>
        <v/>
      </c>
      <c r="H5143" s="115"/>
      <c r="I5143" s="115"/>
      <c r="J5143" s="115"/>
      <c r="K5143" s="115"/>
      <c r="L5143" s="133" t="str">
        <f t="shared" si="1620"/>
        <v/>
      </c>
      <c r="M5143" s="116" t="str">
        <f>IF(L5143="", "", L5143/Veriler!$X$1)</f>
        <v/>
      </c>
      <c r="N5143" s="116" t="str">
        <f>IF(F5143&lt;&gt;"", "İthal Girdi", IF(Veriler!T5143="", "", IF(Veriler!S5143="H", "%0,5 üzerindedir", IF(Veriler!T5143&gt;0.1, "%10 sınırı aşılmıştır.", "Uygun"))))</f>
        <v>%0,5 üzerindedir</v>
      </c>
      <c r="O5143" s="116" t="str">
        <f t="shared" si="1621"/>
        <v xml:space="preserve"> </v>
      </c>
      <c r="P5143" s="117"/>
      <c r="Q5143" s="118"/>
      <c r="R5143" s="119" t="str">
        <f t="shared" si="1622"/>
        <v/>
      </c>
      <c r="S5143" s="133">
        <f>IFERROR(IF(M5143&lt;=0.005,IF(F5143="",L5143,0),IF(F5143&lt;&gt;"",0,IF(P5143="",0,IF(P5143="H",0,IF(Q5143&lt;Veriler!$G$2,L5143*Veriler!$G$2,L5143*Q5143)))))," ")</f>
        <v>0</v>
      </c>
      <c r="T5143" s="133">
        <f>IF(Veriler!T5143&lt;=0.1, S5143, IF(AND(Veriler!T5143&gt;0.1, F5143="", P5143="E"), IF(Q5143&gt;Veriler!$G$2, Q5143*S5143, IF(Q5143&lt;Veriler!$G$2, Veriler!$G$2*S5143, Q5143*S5143)), 0))</f>
        <v>0</v>
      </c>
      <c r="U5143" s="133" t="str">
        <f t="shared" si="1623"/>
        <v xml:space="preserve"> </v>
      </c>
      <c r="V5143" s="134" t="str">
        <f>IFERROR(IF(O5143="%10 sınırı aşılmıştır.",L5143-T5143,IFERROR(IF(F5143="",IF(S5143=1,0,IF(L5143-S5143=0,"",L5143-S5143)),IF(Veriler!M5143="",L5143,IF(L5143*Veriler!M5143=0,"",L5143*Veriler!M5143))),L5143)),0)</f>
        <v/>
      </c>
      <c r="W5143" s="146"/>
      <c r="X5143" s="146"/>
      <c r="Y5143" s="146"/>
    </row>
    <row r="5144" spans="1:25" s="99" customFormat="1" ht="54.75" customHeight="1" x14ac:dyDescent="0.25">
      <c r="A5144" s="96">
        <f t="shared" si="1624"/>
        <v>3790</v>
      </c>
      <c r="B5144" s="175"/>
      <c r="C5144" s="176"/>
      <c r="D5144" s="113"/>
      <c r="E5144" s="115"/>
      <c r="F5144" s="174"/>
      <c r="G5144" s="114" t="str">
        <f t="shared" si="1619"/>
        <v/>
      </c>
      <c r="H5144" s="115"/>
      <c r="I5144" s="115"/>
      <c r="J5144" s="115"/>
      <c r="K5144" s="115"/>
      <c r="L5144" s="133" t="str">
        <f t="shared" si="1620"/>
        <v/>
      </c>
      <c r="M5144" s="116" t="str">
        <f>IF(L5144="", "", L5144/Veriler!$X$1)</f>
        <v/>
      </c>
      <c r="N5144" s="116" t="str">
        <f>IF(F5144&lt;&gt;"", "İthal Girdi", IF(Veriler!T5144="", "", IF(Veriler!S5144="H", "%0,5 üzerindedir", IF(Veriler!T5144&gt;0.1, "%10 sınırı aşılmıştır.", "Uygun"))))</f>
        <v>%0,5 üzerindedir</v>
      </c>
      <c r="O5144" s="116" t="str">
        <f t="shared" si="1621"/>
        <v xml:space="preserve"> </v>
      </c>
      <c r="P5144" s="117"/>
      <c r="Q5144" s="118"/>
      <c r="R5144" s="119" t="str">
        <f t="shared" si="1622"/>
        <v/>
      </c>
      <c r="S5144" s="133">
        <f>IFERROR(IF(M5144&lt;=0.005,IF(F5144="",L5144,0),IF(F5144&lt;&gt;"",0,IF(P5144="",0,IF(P5144="H",0,IF(Q5144&lt;Veriler!$G$2,L5144*Veriler!$G$2,L5144*Q5144)))))," ")</f>
        <v>0</v>
      </c>
      <c r="T5144" s="133">
        <f>IF(Veriler!T5144&lt;=0.1, S5144, IF(AND(Veriler!T5144&gt;0.1, F5144="", P5144="E"), IF(Q5144&gt;Veriler!$G$2, Q5144*S5144, IF(Q5144&lt;Veriler!$G$2, Veriler!$G$2*S5144, Q5144*S5144)), 0))</f>
        <v>0</v>
      </c>
      <c r="U5144" s="133" t="str">
        <f t="shared" si="1623"/>
        <v xml:space="preserve"> </v>
      </c>
      <c r="V5144" s="134" t="str">
        <f>IFERROR(IF(O5144="%10 sınırı aşılmıştır.",L5144-T5144,IFERROR(IF(F5144="",IF(S5144=1,0,IF(L5144-S5144=0,"",L5144-S5144)),IF(Veriler!M5144="",L5144,IF(L5144*Veriler!M5144=0,"",L5144*Veriler!M5144))),L5144)),0)</f>
        <v/>
      </c>
      <c r="W5144" s="146"/>
      <c r="X5144" s="146"/>
      <c r="Y5144" s="146"/>
    </row>
    <row r="5145" spans="1:25" s="99" customFormat="1" ht="54.75" customHeight="1" x14ac:dyDescent="0.25">
      <c r="A5145" s="96">
        <f t="shared" si="1624"/>
        <v>3791</v>
      </c>
      <c r="B5145" s="175"/>
      <c r="C5145" s="176"/>
      <c r="D5145" s="113"/>
      <c r="E5145" s="115"/>
      <c r="F5145" s="174"/>
      <c r="G5145" s="114" t="str">
        <f t="shared" si="1619"/>
        <v/>
      </c>
      <c r="H5145" s="115"/>
      <c r="I5145" s="115"/>
      <c r="J5145" s="115"/>
      <c r="K5145" s="115"/>
      <c r="L5145" s="133" t="str">
        <f t="shared" si="1620"/>
        <v/>
      </c>
      <c r="M5145" s="116" t="str">
        <f>IF(L5145="", "", L5145/Veriler!$X$1)</f>
        <v/>
      </c>
      <c r="N5145" s="116" t="str">
        <f>IF(F5145&lt;&gt;"", "İthal Girdi", IF(Veriler!T5145="", "", IF(Veriler!S5145="H", "%0,5 üzerindedir", IF(Veriler!T5145&gt;0.1, "%10 sınırı aşılmıştır.", "Uygun"))))</f>
        <v>%0,5 üzerindedir</v>
      </c>
      <c r="O5145" s="116" t="str">
        <f t="shared" si="1621"/>
        <v xml:space="preserve"> </v>
      </c>
      <c r="P5145" s="117"/>
      <c r="Q5145" s="118"/>
      <c r="R5145" s="119" t="str">
        <f t="shared" si="1622"/>
        <v/>
      </c>
      <c r="S5145" s="133">
        <f>IFERROR(IF(M5145&lt;=0.005,IF(F5145="",L5145,0),IF(F5145&lt;&gt;"",0,IF(P5145="",0,IF(P5145="H",0,IF(Q5145&lt;Veriler!$G$2,L5145*Veriler!$G$2,L5145*Q5145)))))," ")</f>
        <v>0</v>
      </c>
      <c r="T5145" s="133">
        <f>IF(Veriler!T5145&lt;=0.1, S5145, IF(AND(Veriler!T5145&gt;0.1, F5145="", P5145="E"), IF(Q5145&gt;Veriler!$G$2, Q5145*S5145, IF(Q5145&lt;Veriler!$G$2, Veriler!$G$2*S5145, Q5145*S5145)), 0))</f>
        <v>0</v>
      </c>
      <c r="U5145" s="133" t="str">
        <f t="shared" si="1623"/>
        <v xml:space="preserve"> </v>
      </c>
      <c r="V5145" s="134" t="str">
        <f>IFERROR(IF(O5145="%10 sınırı aşılmıştır.",L5145-T5145,IFERROR(IF(F5145="",IF(S5145=1,0,IF(L5145-S5145=0,"",L5145-S5145)),IF(Veriler!M5145="",L5145,IF(L5145*Veriler!M5145=0,"",L5145*Veriler!M5145))),L5145)),0)</f>
        <v/>
      </c>
      <c r="W5145" s="146"/>
      <c r="X5145" s="146"/>
      <c r="Y5145" s="146"/>
    </row>
    <row r="5146" spans="1:25" s="99" customFormat="1" ht="54.75" customHeight="1" x14ac:dyDescent="0.25">
      <c r="A5146" s="96">
        <f t="shared" si="1624"/>
        <v>3792</v>
      </c>
      <c r="B5146" s="175"/>
      <c r="C5146" s="176"/>
      <c r="D5146" s="113"/>
      <c r="E5146" s="115"/>
      <c r="F5146" s="174"/>
      <c r="G5146" s="114" t="str">
        <f t="shared" si="1619"/>
        <v/>
      </c>
      <c r="H5146" s="115"/>
      <c r="I5146" s="115"/>
      <c r="J5146" s="115"/>
      <c r="K5146" s="115"/>
      <c r="L5146" s="133" t="str">
        <f t="shared" si="1620"/>
        <v/>
      </c>
      <c r="M5146" s="116" t="str">
        <f>IF(L5146="", "", L5146/Veriler!$X$1)</f>
        <v/>
      </c>
      <c r="N5146" s="116" t="str">
        <f>IF(F5146&lt;&gt;"", "İthal Girdi", IF(Veriler!T5146="", "", IF(Veriler!S5146="H", "%0,5 üzerindedir", IF(Veriler!T5146&gt;0.1, "%10 sınırı aşılmıştır.", "Uygun"))))</f>
        <v>%0,5 üzerindedir</v>
      </c>
      <c r="O5146" s="116" t="str">
        <f t="shared" si="1621"/>
        <v xml:space="preserve"> </v>
      </c>
      <c r="P5146" s="117"/>
      <c r="Q5146" s="118"/>
      <c r="R5146" s="119" t="str">
        <f t="shared" si="1622"/>
        <v/>
      </c>
      <c r="S5146" s="133">
        <f>IFERROR(IF(M5146&lt;=0.005,IF(F5146="",L5146,0),IF(F5146&lt;&gt;"",0,IF(P5146="",0,IF(P5146="H",0,IF(Q5146&lt;Veriler!$G$2,L5146*Veriler!$G$2,L5146*Q5146)))))," ")</f>
        <v>0</v>
      </c>
      <c r="T5146" s="133">
        <f>IF(Veriler!T5146&lt;=0.1, S5146, IF(AND(Veriler!T5146&gt;0.1, F5146="", P5146="E"), IF(Q5146&gt;Veriler!$G$2, Q5146*S5146, IF(Q5146&lt;Veriler!$G$2, Veriler!$G$2*S5146, Q5146*S5146)), 0))</f>
        <v>0</v>
      </c>
      <c r="U5146" s="133" t="str">
        <f t="shared" si="1623"/>
        <v xml:space="preserve"> </v>
      </c>
      <c r="V5146" s="134" t="str">
        <f>IFERROR(IF(O5146="%10 sınırı aşılmıştır.",L5146-T5146,IFERROR(IF(F5146="",IF(S5146=1,0,IF(L5146-S5146=0,"",L5146-S5146)),IF(Veriler!M5146="",L5146,IF(L5146*Veriler!M5146=0,"",L5146*Veriler!M5146))),L5146)),0)</f>
        <v/>
      </c>
      <c r="W5146" s="146"/>
      <c r="X5146" s="146"/>
      <c r="Y5146" s="146"/>
    </row>
    <row r="5147" spans="1:25" s="99" customFormat="1" ht="54.75" customHeight="1" x14ac:dyDescent="0.25">
      <c r="A5147" s="96">
        <f t="shared" si="1624"/>
        <v>3793</v>
      </c>
      <c r="B5147" s="175"/>
      <c r="C5147" s="176"/>
      <c r="D5147" s="113"/>
      <c r="E5147" s="115"/>
      <c r="F5147" s="174"/>
      <c r="G5147" s="114" t="str">
        <f t="shared" si="1619"/>
        <v/>
      </c>
      <c r="H5147" s="115"/>
      <c r="I5147" s="115"/>
      <c r="J5147" s="115"/>
      <c r="K5147" s="115"/>
      <c r="L5147" s="133" t="str">
        <f t="shared" si="1620"/>
        <v/>
      </c>
      <c r="M5147" s="116" t="str">
        <f>IF(L5147="", "", L5147/Veriler!$X$1)</f>
        <v/>
      </c>
      <c r="N5147" s="116" t="str">
        <f>IF(F5147&lt;&gt;"", "İthal Girdi", IF(Veriler!T5147="", "", IF(Veriler!S5147="H", "%0,5 üzerindedir", IF(Veriler!T5147&gt;0.1, "%10 sınırı aşılmıştır.", "Uygun"))))</f>
        <v>%0,5 üzerindedir</v>
      </c>
      <c r="O5147" s="116" t="str">
        <f t="shared" si="1621"/>
        <v xml:space="preserve"> </v>
      </c>
      <c r="P5147" s="117"/>
      <c r="Q5147" s="118"/>
      <c r="R5147" s="119" t="str">
        <f t="shared" si="1622"/>
        <v/>
      </c>
      <c r="S5147" s="133">
        <f>IFERROR(IF(M5147&lt;=0.005,IF(F5147="",L5147,0),IF(F5147&lt;&gt;"",0,IF(P5147="",0,IF(P5147="H",0,IF(Q5147&lt;Veriler!$G$2,L5147*Veriler!$G$2,L5147*Q5147)))))," ")</f>
        <v>0</v>
      </c>
      <c r="T5147" s="133">
        <f>IF(Veriler!T5147&lt;=0.1, S5147, IF(AND(Veriler!T5147&gt;0.1, F5147="", P5147="E"), IF(Q5147&gt;Veriler!$G$2, Q5147*S5147, IF(Q5147&lt;Veriler!$G$2, Veriler!$G$2*S5147, Q5147*S5147)), 0))</f>
        <v>0</v>
      </c>
      <c r="U5147" s="133" t="str">
        <f t="shared" si="1623"/>
        <v xml:space="preserve"> </v>
      </c>
      <c r="V5147" s="134" t="str">
        <f>IFERROR(IF(O5147="%10 sınırı aşılmıştır.",L5147-T5147,IFERROR(IF(F5147="",IF(S5147=1,0,IF(L5147-S5147=0,"",L5147-S5147)),IF(Veriler!M5147="",L5147,IF(L5147*Veriler!M5147=0,"",L5147*Veriler!M5147))),L5147)),0)</f>
        <v/>
      </c>
      <c r="W5147" s="146"/>
      <c r="X5147" s="146"/>
      <c r="Y5147" s="146"/>
    </row>
    <row r="5148" spans="1:25" s="99" customFormat="1" ht="54.75" customHeight="1" x14ac:dyDescent="0.25">
      <c r="A5148" s="96">
        <f t="shared" si="1624"/>
        <v>3794</v>
      </c>
      <c r="B5148" s="175"/>
      <c r="C5148" s="176"/>
      <c r="D5148" s="113"/>
      <c r="E5148" s="115"/>
      <c r="F5148" s="174"/>
      <c r="G5148" s="114" t="str">
        <f t="shared" si="1619"/>
        <v/>
      </c>
      <c r="H5148" s="115"/>
      <c r="I5148" s="115"/>
      <c r="J5148" s="115"/>
      <c r="K5148" s="115"/>
      <c r="L5148" s="133" t="str">
        <f t="shared" si="1620"/>
        <v/>
      </c>
      <c r="M5148" s="116" t="str">
        <f>IF(L5148="", "", L5148/Veriler!$X$1)</f>
        <v/>
      </c>
      <c r="N5148" s="116" t="str">
        <f>IF(F5148&lt;&gt;"", "İthal Girdi", IF(Veriler!T5148="", "", IF(Veriler!S5148="H", "%0,5 üzerindedir", IF(Veriler!T5148&gt;0.1, "%10 sınırı aşılmıştır.", "Uygun"))))</f>
        <v>%0,5 üzerindedir</v>
      </c>
      <c r="O5148" s="116" t="str">
        <f t="shared" si="1621"/>
        <v xml:space="preserve"> </v>
      </c>
      <c r="P5148" s="117"/>
      <c r="Q5148" s="118"/>
      <c r="R5148" s="119" t="str">
        <f t="shared" si="1622"/>
        <v/>
      </c>
      <c r="S5148" s="133">
        <f>IFERROR(IF(M5148&lt;=0.005,IF(F5148="",L5148,0),IF(F5148&lt;&gt;"",0,IF(P5148="",0,IF(P5148="H",0,IF(Q5148&lt;Veriler!$G$2,L5148*Veriler!$G$2,L5148*Q5148)))))," ")</f>
        <v>0</v>
      </c>
      <c r="T5148" s="133">
        <f>IF(Veriler!T5148&lt;=0.1, S5148, IF(AND(Veriler!T5148&gt;0.1, F5148="", P5148="E"), IF(Q5148&gt;Veriler!$G$2, Q5148*S5148, IF(Q5148&lt;Veriler!$G$2, Veriler!$G$2*S5148, Q5148*S5148)), 0))</f>
        <v>0</v>
      </c>
      <c r="U5148" s="133" t="str">
        <f t="shared" si="1623"/>
        <v xml:space="preserve"> </v>
      </c>
      <c r="V5148" s="134" t="str">
        <f>IFERROR(IF(O5148="%10 sınırı aşılmıştır.",L5148-T5148,IFERROR(IF(F5148="",IF(S5148=1,0,IF(L5148-S5148=0,"",L5148-S5148)),IF(Veriler!M5148="",L5148,IF(L5148*Veriler!M5148=0,"",L5148*Veriler!M5148))),L5148)),0)</f>
        <v/>
      </c>
      <c r="W5148" s="146"/>
      <c r="X5148" s="146"/>
      <c r="Y5148" s="146"/>
    </row>
    <row r="5149" spans="1:25" s="99" customFormat="1" ht="36" hidden="1" customHeight="1" x14ac:dyDescent="0.25">
      <c r="A5149" s="101"/>
      <c r="B5149" s="191" t="s">
        <v>16</v>
      </c>
      <c r="C5149" s="176"/>
      <c r="D5149" s="120"/>
      <c r="E5149" s="171"/>
      <c r="F5149" s="172"/>
      <c r="G5149" s="121"/>
      <c r="H5149" s="115"/>
      <c r="I5149" s="115"/>
      <c r="J5149" s="115"/>
      <c r="K5149" s="115"/>
      <c r="L5149" s="121"/>
      <c r="M5149" s="121"/>
      <c r="N5149" s="121"/>
      <c r="O5149" s="121"/>
      <c r="P5149" s="120"/>
      <c r="Q5149" s="120"/>
      <c r="R5149" s="183"/>
      <c r="S5149" s="184"/>
      <c r="T5149" s="121"/>
      <c r="U5149" s="121"/>
      <c r="V5149" s="121"/>
      <c r="W5149" s="146"/>
      <c r="X5149" s="146"/>
      <c r="Y5149" s="146"/>
    </row>
    <row r="5150" spans="1:25" s="99" customFormat="1" ht="54.75" customHeight="1" x14ac:dyDescent="0.25">
      <c r="A5150" s="96">
        <f>A5148+1</f>
        <v>3795</v>
      </c>
      <c r="B5150" s="175"/>
      <c r="C5150" s="176"/>
      <c r="D5150" s="113"/>
      <c r="E5150" s="115"/>
      <c r="F5150" s="174"/>
      <c r="G5150" s="114" t="str">
        <f t="shared" ref="G5150:G5163" si="1625">IF(AND(F5150&lt;&gt;"",V5150&lt;&gt;"",L5150&lt;&gt;0),V5150/L5150,"")</f>
        <v/>
      </c>
      <c r="H5150" s="115"/>
      <c r="I5150" s="115"/>
      <c r="J5150" s="115"/>
      <c r="K5150" s="115"/>
      <c r="L5150" s="133" t="str">
        <f t="shared" ref="L5150:L5163" si="1626">IF(AND(H5150&lt;&gt;0, J5150&lt;&gt;0, K5150&lt;&gt;0), H5150*J5150*K5150, "")</f>
        <v/>
      </c>
      <c r="M5150" s="116" t="str">
        <f>IF(L5150="", "", L5150/Veriler!$X$1)</f>
        <v/>
      </c>
      <c r="N5150" s="116" t="str">
        <f>IF(F5150&lt;&gt;"", "İthal Girdi", IF(Veriler!T5150="", "", IF(Veriler!S5150="H", "%0,5 üzerindedir", IF(Veriler!T5150&gt;0.1, "%10 sınırı aşılmıştır.", "Uygun"))))</f>
        <v>%0,5 üzerindedir</v>
      </c>
      <c r="O5150" s="116" t="str">
        <f t="shared" ref="O5150:O5163" si="1627">IF(M5150=""," ",N5150)</f>
        <v xml:space="preserve"> </v>
      </c>
      <c r="P5150" s="117"/>
      <c r="Q5150" s="118"/>
      <c r="R5150" s="119" t="str">
        <f t="shared" ref="R5150:R5163" si="1628">IFERROR(IF(AND(T5150&lt;&gt;"",L5150&lt;&gt;"",L5150&lt;&gt;0,T5150&lt;&gt;0),T5150/L5150,"")," ")</f>
        <v/>
      </c>
      <c r="S5150" s="133">
        <f>IFERROR(IF(M5150&lt;=0.005,IF(F5150="",L5150,0),IF(F5150&lt;&gt;"",0,IF(P5150="",0,IF(P5150="H",0,IF(Q5150&lt;Veriler!$G$2,L5150*Veriler!$G$2,L5150*Q5150)))))," ")</f>
        <v>0</v>
      </c>
      <c r="T5150" s="133">
        <f>IF(Veriler!T5150&lt;=0.1, S5150, IF(AND(Veriler!T5150&gt;0.1, F5150="", P5150="E"), IF(Q5150&gt;Veriler!$G$2, Q5150*S5150, IF(Q5150&lt;Veriler!$G$2, Veriler!$G$2*S5150, Q5150*S5150)), 0))</f>
        <v>0</v>
      </c>
      <c r="U5150" s="133" t="str">
        <f t="shared" ref="U5150:U5163" si="1629">IF(T5150=0," ",T5150)</f>
        <v xml:space="preserve"> </v>
      </c>
      <c r="V5150" s="134" t="str">
        <f>IFERROR(IF(O5150="%10 sınırı aşılmıştır.",L5150-T5150,IFERROR(IF(F5150="",IF(S5150=1,0,IF(L5150-S5150=0,"",L5150-S5150)),IF(Veriler!M5150="",L5150,IF(L5150*Veriler!M5150=0,"",L5150*Veriler!M5150))),L5150)),0)</f>
        <v/>
      </c>
      <c r="W5150" s="146"/>
      <c r="X5150" s="146"/>
      <c r="Y5150" s="146"/>
    </row>
    <row r="5151" spans="1:25" s="99" customFormat="1" ht="54.75" customHeight="1" x14ac:dyDescent="0.25">
      <c r="A5151" s="96">
        <f t="shared" ref="A5151:A5163" si="1630">A5150+1</f>
        <v>3796</v>
      </c>
      <c r="B5151" s="175"/>
      <c r="C5151" s="176"/>
      <c r="D5151" s="113"/>
      <c r="E5151" s="115"/>
      <c r="F5151" s="174"/>
      <c r="G5151" s="114" t="str">
        <f t="shared" si="1625"/>
        <v/>
      </c>
      <c r="H5151" s="115"/>
      <c r="I5151" s="115"/>
      <c r="J5151" s="115"/>
      <c r="K5151" s="115"/>
      <c r="L5151" s="133" t="str">
        <f t="shared" si="1626"/>
        <v/>
      </c>
      <c r="M5151" s="116" t="str">
        <f>IF(L5151="", "", L5151/Veriler!$X$1)</f>
        <v/>
      </c>
      <c r="N5151" s="116" t="str">
        <f>IF(F5151&lt;&gt;"", "İthal Girdi", IF(Veriler!T5151="", "", IF(Veriler!S5151="H", "%0,5 üzerindedir", IF(Veriler!T5151&gt;0.1, "%10 sınırı aşılmıştır.", "Uygun"))))</f>
        <v>%0,5 üzerindedir</v>
      </c>
      <c r="O5151" s="116" t="str">
        <f t="shared" si="1627"/>
        <v xml:space="preserve"> </v>
      </c>
      <c r="P5151" s="117"/>
      <c r="Q5151" s="118"/>
      <c r="R5151" s="119" t="str">
        <f t="shared" si="1628"/>
        <v/>
      </c>
      <c r="S5151" s="133">
        <f>IFERROR(IF(M5151&lt;=0.005,IF(F5151="",L5151,0),IF(F5151&lt;&gt;"",0,IF(P5151="",0,IF(P5151="H",0,IF(Q5151&lt;Veriler!$G$2,L5151*Veriler!$G$2,L5151*Q5151)))))," ")</f>
        <v>0</v>
      </c>
      <c r="T5151" s="133">
        <f>IF(Veriler!T5151&lt;=0.1, S5151, IF(AND(Veriler!T5151&gt;0.1, F5151="", P5151="E"), IF(Q5151&gt;Veriler!$G$2, Q5151*S5151, IF(Q5151&lt;Veriler!$G$2, Veriler!$G$2*S5151, Q5151*S5151)), 0))</f>
        <v>0</v>
      </c>
      <c r="U5151" s="133" t="str">
        <f t="shared" si="1629"/>
        <v xml:space="preserve"> </v>
      </c>
      <c r="V5151" s="134" t="str">
        <f>IFERROR(IF(O5151="%10 sınırı aşılmıştır.",L5151-T5151,IFERROR(IF(F5151="",IF(S5151=1,0,IF(L5151-S5151=0,"",L5151-S5151)),IF(Veriler!M5151="",L5151,IF(L5151*Veriler!M5151=0,"",L5151*Veriler!M5151))),L5151)),0)</f>
        <v/>
      </c>
      <c r="W5151" s="146"/>
      <c r="X5151" s="146"/>
      <c r="Y5151" s="146"/>
    </row>
    <row r="5152" spans="1:25" s="99" customFormat="1" ht="54.75" customHeight="1" x14ac:dyDescent="0.25">
      <c r="A5152" s="96">
        <f t="shared" si="1630"/>
        <v>3797</v>
      </c>
      <c r="B5152" s="175"/>
      <c r="C5152" s="176"/>
      <c r="D5152" s="113"/>
      <c r="E5152" s="115"/>
      <c r="F5152" s="174"/>
      <c r="G5152" s="114" t="str">
        <f t="shared" si="1625"/>
        <v/>
      </c>
      <c r="H5152" s="115"/>
      <c r="I5152" s="115"/>
      <c r="J5152" s="115"/>
      <c r="K5152" s="115"/>
      <c r="L5152" s="133" t="str">
        <f t="shared" si="1626"/>
        <v/>
      </c>
      <c r="M5152" s="116" t="str">
        <f>IF(L5152="", "", L5152/Veriler!$X$1)</f>
        <v/>
      </c>
      <c r="N5152" s="116" t="str">
        <f>IF(F5152&lt;&gt;"", "İthal Girdi", IF(Veriler!T5152="", "", IF(Veriler!S5152="H", "%0,5 üzerindedir", IF(Veriler!T5152&gt;0.1, "%10 sınırı aşılmıştır.", "Uygun"))))</f>
        <v>%0,5 üzerindedir</v>
      </c>
      <c r="O5152" s="116" t="str">
        <f t="shared" si="1627"/>
        <v xml:space="preserve"> </v>
      </c>
      <c r="P5152" s="117"/>
      <c r="Q5152" s="118"/>
      <c r="R5152" s="119" t="str">
        <f t="shared" si="1628"/>
        <v/>
      </c>
      <c r="S5152" s="133">
        <f>IFERROR(IF(M5152&lt;=0.005,IF(F5152="",L5152,0),IF(F5152&lt;&gt;"",0,IF(P5152="",0,IF(P5152="H",0,IF(Q5152&lt;Veriler!$G$2,L5152*Veriler!$G$2,L5152*Q5152)))))," ")</f>
        <v>0</v>
      </c>
      <c r="T5152" s="133">
        <f>IF(Veriler!T5152&lt;=0.1, S5152, IF(AND(Veriler!T5152&gt;0.1, F5152="", P5152="E"), IF(Q5152&gt;Veriler!$G$2, Q5152*S5152, IF(Q5152&lt;Veriler!$G$2, Veriler!$G$2*S5152, Q5152*S5152)), 0))</f>
        <v>0</v>
      </c>
      <c r="U5152" s="133" t="str">
        <f t="shared" si="1629"/>
        <v xml:space="preserve"> </v>
      </c>
      <c r="V5152" s="134" t="str">
        <f>IFERROR(IF(O5152="%10 sınırı aşılmıştır.",L5152-T5152,IFERROR(IF(F5152="",IF(S5152=1,0,IF(L5152-S5152=0,"",L5152-S5152)),IF(Veriler!M5152="",L5152,IF(L5152*Veriler!M5152=0,"",L5152*Veriler!M5152))),L5152)),0)</f>
        <v/>
      </c>
      <c r="W5152" s="146"/>
      <c r="X5152" s="146"/>
      <c r="Y5152" s="146"/>
    </row>
    <row r="5153" spans="1:25" s="99" customFormat="1" ht="54.75" customHeight="1" x14ac:dyDescent="0.25">
      <c r="A5153" s="96">
        <f t="shared" si="1630"/>
        <v>3798</v>
      </c>
      <c r="B5153" s="175"/>
      <c r="C5153" s="176"/>
      <c r="D5153" s="113"/>
      <c r="E5153" s="115"/>
      <c r="F5153" s="174"/>
      <c r="G5153" s="114" t="str">
        <f t="shared" si="1625"/>
        <v/>
      </c>
      <c r="H5153" s="115"/>
      <c r="I5153" s="115"/>
      <c r="J5153" s="115"/>
      <c r="K5153" s="115"/>
      <c r="L5153" s="133" t="str">
        <f t="shared" si="1626"/>
        <v/>
      </c>
      <c r="M5153" s="116" t="str">
        <f>IF(L5153="", "", L5153/Veriler!$X$1)</f>
        <v/>
      </c>
      <c r="N5153" s="116" t="str">
        <f>IF(F5153&lt;&gt;"", "İthal Girdi", IF(Veriler!T5153="", "", IF(Veriler!S5153="H", "%0,5 üzerindedir", IF(Veriler!T5153&gt;0.1, "%10 sınırı aşılmıştır.", "Uygun"))))</f>
        <v>%0,5 üzerindedir</v>
      </c>
      <c r="O5153" s="116" t="str">
        <f t="shared" si="1627"/>
        <v xml:space="preserve"> </v>
      </c>
      <c r="P5153" s="117"/>
      <c r="Q5153" s="118"/>
      <c r="R5153" s="119" t="str">
        <f t="shared" si="1628"/>
        <v/>
      </c>
      <c r="S5153" s="133">
        <f>IFERROR(IF(M5153&lt;=0.005,IF(F5153="",L5153,0),IF(F5153&lt;&gt;"",0,IF(P5153="",0,IF(P5153="H",0,IF(Q5153&lt;Veriler!$G$2,L5153*Veriler!$G$2,L5153*Q5153)))))," ")</f>
        <v>0</v>
      </c>
      <c r="T5153" s="133">
        <f>IF(Veriler!T5153&lt;=0.1, S5153, IF(AND(Veriler!T5153&gt;0.1, F5153="", P5153="E"), IF(Q5153&gt;Veriler!$G$2, Q5153*S5153, IF(Q5153&lt;Veriler!$G$2, Veriler!$G$2*S5153, Q5153*S5153)), 0))</f>
        <v>0</v>
      </c>
      <c r="U5153" s="133" t="str">
        <f t="shared" si="1629"/>
        <v xml:space="preserve"> </v>
      </c>
      <c r="V5153" s="134" t="str">
        <f>IFERROR(IF(O5153="%10 sınırı aşılmıştır.",L5153-T5153,IFERROR(IF(F5153="",IF(S5153=1,0,IF(L5153-S5153=0,"",L5153-S5153)),IF(Veriler!M5153="",L5153,IF(L5153*Veriler!M5153=0,"",L5153*Veriler!M5153))),L5153)),0)</f>
        <v/>
      </c>
      <c r="W5153" s="146"/>
      <c r="X5153" s="146"/>
      <c r="Y5153" s="146"/>
    </row>
    <row r="5154" spans="1:25" s="99" customFormat="1" ht="54.75" customHeight="1" x14ac:dyDescent="0.25">
      <c r="A5154" s="96">
        <f t="shared" si="1630"/>
        <v>3799</v>
      </c>
      <c r="B5154" s="175"/>
      <c r="C5154" s="176"/>
      <c r="D5154" s="113"/>
      <c r="E5154" s="115"/>
      <c r="F5154" s="174"/>
      <c r="G5154" s="114" t="str">
        <f t="shared" si="1625"/>
        <v/>
      </c>
      <c r="H5154" s="115"/>
      <c r="I5154" s="115"/>
      <c r="J5154" s="115"/>
      <c r="K5154" s="115"/>
      <c r="L5154" s="133" t="str">
        <f t="shared" si="1626"/>
        <v/>
      </c>
      <c r="M5154" s="116" t="str">
        <f>IF(L5154="", "", L5154/Veriler!$X$1)</f>
        <v/>
      </c>
      <c r="N5154" s="116" t="str">
        <f>IF(F5154&lt;&gt;"", "İthal Girdi", IF(Veriler!T5154="", "", IF(Veriler!S5154="H", "%0,5 üzerindedir", IF(Veriler!T5154&gt;0.1, "%10 sınırı aşılmıştır.", "Uygun"))))</f>
        <v>%0,5 üzerindedir</v>
      </c>
      <c r="O5154" s="116" t="str">
        <f t="shared" si="1627"/>
        <v xml:space="preserve"> </v>
      </c>
      <c r="P5154" s="117"/>
      <c r="Q5154" s="118"/>
      <c r="R5154" s="119" t="str">
        <f t="shared" si="1628"/>
        <v/>
      </c>
      <c r="S5154" s="133">
        <f>IFERROR(IF(M5154&lt;=0.005,IF(F5154="",L5154,0),IF(F5154&lt;&gt;"",0,IF(P5154="",0,IF(P5154="H",0,IF(Q5154&lt;Veriler!$G$2,L5154*Veriler!$G$2,L5154*Q5154)))))," ")</f>
        <v>0</v>
      </c>
      <c r="T5154" s="133">
        <f>IF(Veriler!T5154&lt;=0.1, S5154, IF(AND(Veriler!T5154&gt;0.1, F5154="", P5154="E"), IF(Q5154&gt;Veriler!$G$2, Q5154*S5154, IF(Q5154&lt;Veriler!$G$2, Veriler!$G$2*S5154, Q5154*S5154)), 0))</f>
        <v>0</v>
      </c>
      <c r="U5154" s="133" t="str">
        <f t="shared" si="1629"/>
        <v xml:space="preserve"> </v>
      </c>
      <c r="V5154" s="134" t="str">
        <f>IFERROR(IF(O5154="%10 sınırı aşılmıştır.",L5154-T5154,IFERROR(IF(F5154="",IF(S5154=1,0,IF(L5154-S5154=0,"",L5154-S5154)),IF(Veriler!M5154="",L5154,IF(L5154*Veriler!M5154=0,"",L5154*Veriler!M5154))),L5154)),0)</f>
        <v/>
      </c>
      <c r="W5154" s="146"/>
      <c r="X5154" s="146"/>
      <c r="Y5154" s="146"/>
    </row>
    <row r="5155" spans="1:25" s="99" customFormat="1" ht="54.75" customHeight="1" x14ac:dyDescent="0.25">
      <c r="A5155" s="96">
        <f t="shared" si="1630"/>
        <v>3800</v>
      </c>
      <c r="B5155" s="175"/>
      <c r="C5155" s="176"/>
      <c r="D5155" s="113"/>
      <c r="E5155" s="115"/>
      <c r="F5155" s="174"/>
      <c r="G5155" s="114" t="str">
        <f t="shared" si="1625"/>
        <v/>
      </c>
      <c r="H5155" s="115"/>
      <c r="I5155" s="115"/>
      <c r="J5155" s="115"/>
      <c r="K5155" s="115"/>
      <c r="L5155" s="133" t="str">
        <f t="shared" si="1626"/>
        <v/>
      </c>
      <c r="M5155" s="116" t="str">
        <f>IF(L5155="", "", L5155/Veriler!$X$1)</f>
        <v/>
      </c>
      <c r="N5155" s="116" t="str">
        <f>IF(F5155&lt;&gt;"", "İthal Girdi", IF(Veriler!T5155="", "", IF(Veriler!S5155="H", "%0,5 üzerindedir", IF(Veriler!T5155&gt;0.1, "%10 sınırı aşılmıştır.", "Uygun"))))</f>
        <v>%0,5 üzerindedir</v>
      </c>
      <c r="O5155" s="116" t="str">
        <f t="shared" si="1627"/>
        <v xml:space="preserve"> </v>
      </c>
      <c r="P5155" s="117"/>
      <c r="Q5155" s="118"/>
      <c r="R5155" s="119" t="str">
        <f t="shared" si="1628"/>
        <v/>
      </c>
      <c r="S5155" s="133">
        <f>IFERROR(IF(M5155&lt;=0.005,IF(F5155="",L5155,0),IF(F5155&lt;&gt;"",0,IF(P5155="",0,IF(P5155="H",0,IF(Q5155&lt;Veriler!$G$2,L5155*Veriler!$G$2,L5155*Q5155)))))," ")</f>
        <v>0</v>
      </c>
      <c r="T5155" s="133">
        <f>IF(Veriler!T5155&lt;=0.1, S5155, IF(AND(Veriler!T5155&gt;0.1, F5155="", P5155="E"), IF(Q5155&gt;Veriler!$G$2, Q5155*S5155, IF(Q5155&lt;Veriler!$G$2, Veriler!$G$2*S5155, Q5155*S5155)), 0))</f>
        <v>0</v>
      </c>
      <c r="U5155" s="133" t="str">
        <f t="shared" si="1629"/>
        <v xml:space="preserve"> </v>
      </c>
      <c r="V5155" s="134" t="str">
        <f>IFERROR(IF(O5155="%10 sınırı aşılmıştır.",L5155-T5155,IFERROR(IF(F5155="",IF(S5155=1,0,IF(L5155-S5155=0,"",L5155-S5155)),IF(Veriler!M5155="",L5155,IF(L5155*Veriler!M5155=0,"",L5155*Veriler!M5155))),L5155)),0)</f>
        <v/>
      </c>
      <c r="W5155" s="146"/>
      <c r="X5155" s="146"/>
      <c r="Y5155" s="146"/>
    </row>
    <row r="5156" spans="1:25" s="99" customFormat="1" ht="54.75" customHeight="1" x14ac:dyDescent="0.25">
      <c r="A5156" s="96">
        <f t="shared" si="1630"/>
        <v>3801</v>
      </c>
      <c r="B5156" s="175"/>
      <c r="C5156" s="176"/>
      <c r="D5156" s="113"/>
      <c r="E5156" s="115"/>
      <c r="F5156" s="174"/>
      <c r="G5156" s="114" t="str">
        <f t="shared" si="1625"/>
        <v/>
      </c>
      <c r="H5156" s="115"/>
      <c r="I5156" s="115"/>
      <c r="J5156" s="115"/>
      <c r="K5156" s="115"/>
      <c r="L5156" s="133" t="str">
        <f t="shared" si="1626"/>
        <v/>
      </c>
      <c r="M5156" s="116" t="str">
        <f>IF(L5156="", "", L5156/Veriler!$X$1)</f>
        <v/>
      </c>
      <c r="N5156" s="116" t="str">
        <f>IF(F5156&lt;&gt;"", "İthal Girdi", IF(Veriler!T5156="", "", IF(Veriler!S5156="H", "%0,5 üzerindedir", IF(Veriler!T5156&gt;0.1, "%10 sınırı aşılmıştır.", "Uygun"))))</f>
        <v>%0,5 üzerindedir</v>
      </c>
      <c r="O5156" s="116" t="str">
        <f t="shared" si="1627"/>
        <v xml:space="preserve"> </v>
      </c>
      <c r="P5156" s="117"/>
      <c r="Q5156" s="118"/>
      <c r="R5156" s="119" t="str">
        <f t="shared" si="1628"/>
        <v/>
      </c>
      <c r="S5156" s="133">
        <f>IFERROR(IF(M5156&lt;=0.005,IF(F5156="",L5156,0),IF(F5156&lt;&gt;"",0,IF(P5156="",0,IF(P5156="H",0,IF(Q5156&lt;Veriler!$G$2,L5156*Veriler!$G$2,L5156*Q5156)))))," ")</f>
        <v>0</v>
      </c>
      <c r="T5156" s="133">
        <f>IF(Veriler!T5156&lt;=0.1, S5156, IF(AND(Veriler!T5156&gt;0.1, F5156="", P5156="E"), IF(Q5156&gt;Veriler!$G$2, Q5156*S5156, IF(Q5156&lt;Veriler!$G$2, Veriler!$G$2*S5156, Q5156*S5156)), 0))</f>
        <v>0</v>
      </c>
      <c r="U5156" s="133" t="str">
        <f t="shared" si="1629"/>
        <v xml:space="preserve"> </v>
      </c>
      <c r="V5156" s="134" t="str">
        <f>IFERROR(IF(O5156="%10 sınırı aşılmıştır.",L5156-T5156,IFERROR(IF(F5156="",IF(S5156=1,0,IF(L5156-S5156=0,"",L5156-S5156)),IF(Veriler!M5156="",L5156,IF(L5156*Veriler!M5156=0,"",L5156*Veriler!M5156))),L5156)),0)</f>
        <v/>
      </c>
      <c r="W5156" s="146"/>
      <c r="X5156" s="146"/>
      <c r="Y5156" s="146"/>
    </row>
    <row r="5157" spans="1:25" s="99" customFormat="1" ht="54.75" customHeight="1" x14ac:dyDescent="0.25">
      <c r="A5157" s="96">
        <f t="shared" si="1630"/>
        <v>3802</v>
      </c>
      <c r="B5157" s="175"/>
      <c r="C5157" s="176"/>
      <c r="D5157" s="113"/>
      <c r="E5157" s="115"/>
      <c r="F5157" s="174"/>
      <c r="G5157" s="114" t="str">
        <f t="shared" si="1625"/>
        <v/>
      </c>
      <c r="H5157" s="115"/>
      <c r="I5157" s="115"/>
      <c r="J5157" s="115"/>
      <c r="K5157" s="115"/>
      <c r="L5157" s="133" t="str">
        <f t="shared" si="1626"/>
        <v/>
      </c>
      <c r="M5157" s="116" t="str">
        <f>IF(L5157="", "", L5157/Veriler!$X$1)</f>
        <v/>
      </c>
      <c r="N5157" s="116" t="str">
        <f>IF(F5157&lt;&gt;"", "İthal Girdi", IF(Veriler!T5157="", "", IF(Veriler!S5157="H", "%0,5 üzerindedir", IF(Veriler!T5157&gt;0.1, "%10 sınırı aşılmıştır.", "Uygun"))))</f>
        <v>%0,5 üzerindedir</v>
      </c>
      <c r="O5157" s="116" t="str">
        <f t="shared" si="1627"/>
        <v xml:space="preserve"> </v>
      </c>
      <c r="P5157" s="117"/>
      <c r="Q5157" s="118"/>
      <c r="R5157" s="119" t="str">
        <f t="shared" si="1628"/>
        <v/>
      </c>
      <c r="S5157" s="133">
        <f>IFERROR(IF(M5157&lt;=0.005,IF(F5157="",L5157,0),IF(F5157&lt;&gt;"",0,IF(P5157="",0,IF(P5157="H",0,IF(Q5157&lt;Veriler!$G$2,L5157*Veriler!$G$2,L5157*Q5157)))))," ")</f>
        <v>0</v>
      </c>
      <c r="T5157" s="133">
        <f>IF(Veriler!T5157&lt;=0.1, S5157, IF(AND(Veriler!T5157&gt;0.1, F5157="", P5157="E"), IF(Q5157&gt;Veriler!$G$2, Q5157*S5157, IF(Q5157&lt;Veriler!$G$2, Veriler!$G$2*S5157, Q5157*S5157)), 0))</f>
        <v>0</v>
      </c>
      <c r="U5157" s="133" t="str">
        <f t="shared" si="1629"/>
        <v xml:space="preserve"> </v>
      </c>
      <c r="V5157" s="134" t="str">
        <f>IFERROR(IF(O5157="%10 sınırı aşılmıştır.",L5157-T5157,IFERROR(IF(F5157="",IF(S5157=1,0,IF(L5157-S5157=0,"",L5157-S5157)),IF(Veriler!M5157="",L5157,IF(L5157*Veriler!M5157=0,"",L5157*Veriler!M5157))),L5157)),0)</f>
        <v/>
      </c>
      <c r="W5157" s="146"/>
      <c r="X5157" s="146"/>
      <c r="Y5157" s="146"/>
    </row>
    <row r="5158" spans="1:25" s="99" customFormat="1" ht="54.75" customHeight="1" x14ac:dyDescent="0.25">
      <c r="A5158" s="96">
        <f t="shared" si="1630"/>
        <v>3803</v>
      </c>
      <c r="B5158" s="175"/>
      <c r="C5158" s="176"/>
      <c r="D5158" s="113"/>
      <c r="E5158" s="115"/>
      <c r="F5158" s="174"/>
      <c r="G5158" s="114" t="str">
        <f t="shared" si="1625"/>
        <v/>
      </c>
      <c r="H5158" s="115"/>
      <c r="I5158" s="115"/>
      <c r="J5158" s="115"/>
      <c r="K5158" s="115"/>
      <c r="L5158" s="133" t="str">
        <f t="shared" si="1626"/>
        <v/>
      </c>
      <c r="M5158" s="116" t="str">
        <f>IF(L5158="", "", L5158/Veriler!$X$1)</f>
        <v/>
      </c>
      <c r="N5158" s="116" t="str">
        <f>IF(F5158&lt;&gt;"", "İthal Girdi", IF(Veriler!T5158="", "", IF(Veriler!S5158="H", "%0,5 üzerindedir", IF(Veriler!T5158&gt;0.1, "%10 sınırı aşılmıştır.", "Uygun"))))</f>
        <v>%0,5 üzerindedir</v>
      </c>
      <c r="O5158" s="116" t="str">
        <f t="shared" si="1627"/>
        <v xml:space="preserve"> </v>
      </c>
      <c r="P5158" s="117"/>
      <c r="Q5158" s="118"/>
      <c r="R5158" s="119" t="str">
        <f t="shared" si="1628"/>
        <v/>
      </c>
      <c r="S5158" s="133">
        <f>IFERROR(IF(M5158&lt;=0.005,IF(F5158="",L5158,0),IF(F5158&lt;&gt;"",0,IF(P5158="",0,IF(P5158="H",0,IF(Q5158&lt;Veriler!$G$2,L5158*Veriler!$G$2,L5158*Q5158)))))," ")</f>
        <v>0</v>
      </c>
      <c r="T5158" s="133">
        <f>IF(Veriler!T5158&lt;=0.1, S5158, IF(AND(Veriler!T5158&gt;0.1, F5158="", P5158="E"), IF(Q5158&gt;Veriler!$G$2, Q5158*S5158, IF(Q5158&lt;Veriler!$G$2, Veriler!$G$2*S5158, Q5158*S5158)), 0))</f>
        <v>0</v>
      </c>
      <c r="U5158" s="133" t="str">
        <f t="shared" si="1629"/>
        <v xml:space="preserve"> </v>
      </c>
      <c r="V5158" s="134" t="str">
        <f>IFERROR(IF(O5158="%10 sınırı aşılmıştır.",L5158-T5158,IFERROR(IF(F5158="",IF(S5158=1,0,IF(L5158-S5158=0,"",L5158-S5158)),IF(Veriler!M5158="",L5158,IF(L5158*Veriler!M5158=0,"",L5158*Veriler!M5158))),L5158)),0)</f>
        <v/>
      </c>
      <c r="W5158" s="146"/>
      <c r="X5158" s="146"/>
      <c r="Y5158" s="146"/>
    </row>
    <row r="5159" spans="1:25" s="99" customFormat="1" ht="54.75" customHeight="1" x14ac:dyDescent="0.25">
      <c r="A5159" s="96">
        <f t="shared" si="1630"/>
        <v>3804</v>
      </c>
      <c r="B5159" s="175"/>
      <c r="C5159" s="176"/>
      <c r="D5159" s="113"/>
      <c r="E5159" s="115"/>
      <c r="F5159" s="174"/>
      <c r="G5159" s="114" t="str">
        <f t="shared" si="1625"/>
        <v/>
      </c>
      <c r="H5159" s="115"/>
      <c r="I5159" s="115"/>
      <c r="J5159" s="115"/>
      <c r="K5159" s="115"/>
      <c r="L5159" s="133" t="str">
        <f t="shared" si="1626"/>
        <v/>
      </c>
      <c r="M5159" s="116" t="str">
        <f>IF(L5159="", "", L5159/Veriler!$X$1)</f>
        <v/>
      </c>
      <c r="N5159" s="116" t="str">
        <f>IF(F5159&lt;&gt;"", "İthal Girdi", IF(Veriler!T5159="", "", IF(Veriler!S5159="H", "%0,5 üzerindedir", IF(Veriler!T5159&gt;0.1, "%10 sınırı aşılmıştır.", "Uygun"))))</f>
        <v>%0,5 üzerindedir</v>
      </c>
      <c r="O5159" s="116" t="str">
        <f t="shared" si="1627"/>
        <v xml:space="preserve"> </v>
      </c>
      <c r="P5159" s="117"/>
      <c r="Q5159" s="118"/>
      <c r="R5159" s="119" t="str">
        <f t="shared" si="1628"/>
        <v/>
      </c>
      <c r="S5159" s="133">
        <f>IFERROR(IF(M5159&lt;=0.005,IF(F5159="",L5159,0),IF(F5159&lt;&gt;"",0,IF(P5159="",0,IF(P5159="H",0,IF(Q5159&lt;Veriler!$G$2,L5159*Veriler!$G$2,L5159*Q5159)))))," ")</f>
        <v>0</v>
      </c>
      <c r="T5159" s="133">
        <f>IF(Veriler!T5159&lt;=0.1, S5159, IF(AND(Veriler!T5159&gt;0.1, F5159="", P5159="E"), IF(Q5159&gt;Veriler!$G$2, Q5159*S5159, IF(Q5159&lt;Veriler!$G$2, Veriler!$G$2*S5159, Q5159*S5159)), 0))</f>
        <v>0</v>
      </c>
      <c r="U5159" s="133" t="str">
        <f t="shared" si="1629"/>
        <v xml:space="preserve"> </v>
      </c>
      <c r="V5159" s="134" t="str">
        <f>IFERROR(IF(O5159="%10 sınırı aşılmıştır.",L5159-T5159,IFERROR(IF(F5159="",IF(S5159=1,0,IF(L5159-S5159=0,"",L5159-S5159)),IF(Veriler!M5159="",L5159,IF(L5159*Veriler!M5159=0,"",L5159*Veriler!M5159))),L5159)),0)</f>
        <v/>
      </c>
      <c r="W5159" s="146"/>
      <c r="X5159" s="146"/>
      <c r="Y5159" s="146"/>
    </row>
    <row r="5160" spans="1:25" s="99" customFormat="1" ht="54.75" customHeight="1" x14ac:dyDescent="0.25">
      <c r="A5160" s="96">
        <f t="shared" si="1630"/>
        <v>3805</v>
      </c>
      <c r="B5160" s="175"/>
      <c r="C5160" s="176"/>
      <c r="D5160" s="113"/>
      <c r="E5160" s="115"/>
      <c r="F5160" s="174"/>
      <c r="G5160" s="114" t="str">
        <f t="shared" si="1625"/>
        <v/>
      </c>
      <c r="H5160" s="115"/>
      <c r="I5160" s="115"/>
      <c r="J5160" s="115"/>
      <c r="K5160" s="115"/>
      <c r="L5160" s="133" t="str">
        <f t="shared" si="1626"/>
        <v/>
      </c>
      <c r="M5160" s="116" t="str">
        <f>IF(L5160="", "", L5160/Veriler!$X$1)</f>
        <v/>
      </c>
      <c r="N5160" s="116" t="str">
        <f>IF(F5160&lt;&gt;"", "İthal Girdi", IF(Veriler!T5160="", "", IF(Veriler!S5160="H", "%0,5 üzerindedir", IF(Veriler!T5160&gt;0.1, "%10 sınırı aşılmıştır.", "Uygun"))))</f>
        <v>%0,5 üzerindedir</v>
      </c>
      <c r="O5160" s="116" t="str">
        <f t="shared" si="1627"/>
        <v xml:space="preserve"> </v>
      </c>
      <c r="P5160" s="117"/>
      <c r="Q5160" s="118"/>
      <c r="R5160" s="119" t="str">
        <f t="shared" si="1628"/>
        <v/>
      </c>
      <c r="S5160" s="133">
        <f>IFERROR(IF(M5160&lt;=0.005,IF(F5160="",L5160,0),IF(F5160&lt;&gt;"",0,IF(P5160="",0,IF(P5160="H",0,IF(Q5160&lt;Veriler!$G$2,L5160*Veriler!$G$2,L5160*Q5160)))))," ")</f>
        <v>0</v>
      </c>
      <c r="T5160" s="133">
        <f>IF(Veriler!T5160&lt;=0.1, S5160, IF(AND(Veriler!T5160&gt;0.1, F5160="", P5160="E"), IF(Q5160&gt;Veriler!$G$2, Q5160*S5160, IF(Q5160&lt;Veriler!$G$2, Veriler!$G$2*S5160, Q5160*S5160)), 0))</f>
        <v>0</v>
      </c>
      <c r="U5160" s="133" t="str">
        <f t="shared" si="1629"/>
        <v xml:space="preserve"> </v>
      </c>
      <c r="V5160" s="134" t="str">
        <f>IFERROR(IF(O5160="%10 sınırı aşılmıştır.",L5160-T5160,IFERROR(IF(F5160="",IF(S5160=1,0,IF(L5160-S5160=0,"",L5160-S5160)),IF(Veriler!M5160="",L5160,IF(L5160*Veriler!M5160=0,"",L5160*Veriler!M5160))),L5160)),0)</f>
        <v/>
      </c>
      <c r="W5160" s="146"/>
      <c r="X5160" s="146"/>
      <c r="Y5160" s="146"/>
    </row>
    <row r="5161" spans="1:25" s="99" customFormat="1" ht="54.75" customHeight="1" x14ac:dyDescent="0.25">
      <c r="A5161" s="96">
        <f t="shared" si="1630"/>
        <v>3806</v>
      </c>
      <c r="B5161" s="175"/>
      <c r="C5161" s="176"/>
      <c r="D5161" s="113"/>
      <c r="E5161" s="115"/>
      <c r="F5161" s="174"/>
      <c r="G5161" s="114" t="str">
        <f t="shared" si="1625"/>
        <v/>
      </c>
      <c r="H5161" s="115"/>
      <c r="I5161" s="115"/>
      <c r="J5161" s="115"/>
      <c r="K5161" s="115"/>
      <c r="L5161" s="133" t="str">
        <f t="shared" si="1626"/>
        <v/>
      </c>
      <c r="M5161" s="116" t="str">
        <f>IF(L5161="", "", L5161/Veriler!$X$1)</f>
        <v/>
      </c>
      <c r="N5161" s="116" t="str">
        <f>IF(F5161&lt;&gt;"", "İthal Girdi", IF(Veriler!T5161="", "", IF(Veriler!S5161="H", "%0,5 üzerindedir", IF(Veriler!T5161&gt;0.1, "%10 sınırı aşılmıştır.", "Uygun"))))</f>
        <v>%0,5 üzerindedir</v>
      </c>
      <c r="O5161" s="116" t="str">
        <f t="shared" si="1627"/>
        <v xml:space="preserve"> </v>
      </c>
      <c r="P5161" s="117"/>
      <c r="Q5161" s="118"/>
      <c r="R5161" s="119" t="str">
        <f t="shared" si="1628"/>
        <v/>
      </c>
      <c r="S5161" s="133">
        <f>IFERROR(IF(M5161&lt;=0.005,IF(F5161="",L5161,0),IF(F5161&lt;&gt;"",0,IF(P5161="",0,IF(P5161="H",0,IF(Q5161&lt;Veriler!$G$2,L5161*Veriler!$G$2,L5161*Q5161)))))," ")</f>
        <v>0</v>
      </c>
      <c r="T5161" s="133">
        <f>IF(Veriler!T5161&lt;=0.1, S5161, IF(AND(Veriler!T5161&gt;0.1, F5161="", P5161="E"), IF(Q5161&gt;Veriler!$G$2, Q5161*S5161, IF(Q5161&lt;Veriler!$G$2, Veriler!$G$2*S5161, Q5161*S5161)), 0))</f>
        <v>0</v>
      </c>
      <c r="U5161" s="133" t="str">
        <f t="shared" si="1629"/>
        <v xml:space="preserve"> </v>
      </c>
      <c r="V5161" s="134" t="str">
        <f>IFERROR(IF(O5161="%10 sınırı aşılmıştır.",L5161-T5161,IFERROR(IF(F5161="",IF(S5161=1,0,IF(L5161-S5161=0,"",L5161-S5161)),IF(Veriler!M5161="",L5161,IF(L5161*Veriler!M5161=0,"",L5161*Veriler!M5161))),L5161)),0)</f>
        <v/>
      </c>
      <c r="W5161" s="146"/>
      <c r="X5161" s="146"/>
      <c r="Y5161" s="146"/>
    </row>
    <row r="5162" spans="1:25" s="99" customFormat="1" ht="54.75" customHeight="1" x14ac:dyDescent="0.25">
      <c r="A5162" s="96">
        <f t="shared" si="1630"/>
        <v>3807</v>
      </c>
      <c r="B5162" s="175"/>
      <c r="C5162" s="176"/>
      <c r="D5162" s="113"/>
      <c r="E5162" s="115"/>
      <c r="F5162" s="174"/>
      <c r="G5162" s="114" t="str">
        <f t="shared" si="1625"/>
        <v/>
      </c>
      <c r="H5162" s="115"/>
      <c r="I5162" s="115"/>
      <c r="J5162" s="115"/>
      <c r="K5162" s="115"/>
      <c r="L5162" s="133" t="str">
        <f t="shared" si="1626"/>
        <v/>
      </c>
      <c r="M5162" s="116" t="str">
        <f>IF(L5162="", "", L5162/Veriler!$X$1)</f>
        <v/>
      </c>
      <c r="N5162" s="116" t="str">
        <f>IF(F5162&lt;&gt;"", "İthal Girdi", IF(Veriler!T5162="", "", IF(Veriler!S5162="H", "%0,5 üzerindedir", IF(Veriler!T5162&gt;0.1, "%10 sınırı aşılmıştır.", "Uygun"))))</f>
        <v>%0,5 üzerindedir</v>
      </c>
      <c r="O5162" s="116" t="str">
        <f t="shared" si="1627"/>
        <v xml:space="preserve"> </v>
      </c>
      <c r="P5162" s="117"/>
      <c r="Q5162" s="118"/>
      <c r="R5162" s="119" t="str">
        <f t="shared" si="1628"/>
        <v/>
      </c>
      <c r="S5162" s="133">
        <f>IFERROR(IF(M5162&lt;=0.005,IF(F5162="",L5162,0),IF(F5162&lt;&gt;"",0,IF(P5162="",0,IF(P5162="H",0,IF(Q5162&lt;Veriler!$G$2,L5162*Veriler!$G$2,L5162*Q5162)))))," ")</f>
        <v>0</v>
      </c>
      <c r="T5162" s="133">
        <f>IF(Veriler!T5162&lt;=0.1, S5162, IF(AND(Veriler!T5162&gt;0.1, F5162="", P5162="E"), IF(Q5162&gt;Veriler!$G$2, Q5162*S5162, IF(Q5162&lt;Veriler!$G$2, Veriler!$G$2*S5162, Q5162*S5162)), 0))</f>
        <v>0</v>
      </c>
      <c r="U5162" s="133" t="str">
        <f t="shared" si="1629"/>
        <v xml:space="preserve"> </v>
      </c>
      <c r="V5162" s="134" t="str">
        <f>IFERROR(IF(O5162="%10 sınırı aşılmıştır.",L5162-T5162,IFERROR(IF(F5162="",IF(S5162=1,0,IF(L5162-S5162=0,"",L5162-S5162)),IF(Veriler!M5162="",L5162,IF(L5162*Veriler!M5162=0,"",L5162*Veriler!M5162))),L5162)),0)</f>
        <v/>
      </c>
      <c r="W5162" s="146"/>
      <c r="X5162" s="146"/>
      <c r="Y5162" s="146"/>
    </row>
    <row r="5163" spans="1:25" s="99" customFormat="1" ht="54.75" customHeight="1" x14ac:dyDescent="0.25">
      <c r="A5163" s="96">
        <f t="shared" si="1630"/>
        <v>3808</v>
      </c>
      <c r="B5163" s="175"/>
      <c r="C5163" s="176"/>
      <c r="D5163" s="113"/>
      <c r="E5163" s="115"/>
      <c r="F5163" s="174"/>
      <c r="G5163" s="114" t="str">
        <f t="shared" si="1625"/>
        <v/>
      </c>
      <c r="H5163" s="115"/>
      <c r="I5163" s="115"/>
      <c r="J5163" s="115"/>
      <c r="K5163" s="115"/>
      <c r="L5163" s="133" t="str">
        <f t="shared" si="1626"/>
        <v/>
      </c>
      <c r="M5163" s="116" t="str">
        <f>IF(L5163="", "", L5163/Veriler!$X$1)</f>
        <v/>
      </c>
      <c r="N5163" s="116" t="str">
        <f>IF(F5163&lt;&gt;"", "İthal Girdi", IF(Veriler!T5163="", "", IF(Veriler!S5163="H", "%0,5 üzerindedir", IF(Veriler!T5163&gt;0.1, "%10 sınırı aşılmıştır.", "Uygun"))))</f>
        <v>%0,5 üzerindedir</v>
      </c>
      <c r="O5163" s="116" t="str">
        <f t="shared" si="1627"/>
        <v xml:space="preserve"> </v>
      </c>
      <c r="P5163" s="117"/>
      <c r="Q5163" s="118"/>
      <c r="R5163" s="119" t="str">
        <f t="shared" si="1628"/>
        <v/>
      </c>
      <c r="S5163" s="133">
        <f>IFERROR(IF(M5163&lt;=0.005,IF(F5163="",L5163,0),IF(F5163&lt;&gt;"",0,IF(P5163="",0,IF(P5163="H",0,IF(Q5163&lt;Veriler!$G$2,L5163*Veriler!$G$2,L5163*Q5163)))))," ")</f>
        <v>0</v>
      </c>
      <c r="T5163" s="133">
        <f>IF(Veriler!T5163&lt;=0.1, S5163, IF(AND(Veriler!T5163&gt;0.1, F5163="", P5163="E"), IF(Q5163&gt;Veriler!$G$2, Q5163*S5163, IF(Q5163&lt;Veriler!$G$2, Veriler!$G$2*S5163, Q5163*S5163)), 0))</f>
        <v>0</v>
      </c>
      <c r="U5163" s="133" t="str">
        <f t="shared" si="1629"/>
        <v xml:space="preserve"> </v>
      </c>
      <c r="V5163" s="134" t="str">
        <f>IFERROR(IF(O5163="%10 sınırı aşılmıştır.",L5163-T5163,IFERROR(IF(F5163="",IF(S5163=1,0,IF(L5163-S5163=0,"",L5163-S5163)),IF(Veriler!M5163="",L5163,IF(L5163*Veriler!M5163=0,"",L5163*Veriler!M5163))),L5163)),0)</f>
        <v/>
      </c>
      <c r="W5163" s="146"/>
      <c r="X5163" s="146"/>
      <c r="Y5163" s="146"/>
    </row>
    <row r="5164" spans="1:25" s="99" customFormat="1" ht="24" customHeight="1" x14ac:dyDescent="0.25">
      <c r="A5164" s="103"/>
      <c r="B5164" s="104"/>
      <c r="C5164" s="104"/>
      <c r="D5164" s="104"/>
      <c r="E5164" s="103"/>
      <c r="F5164" s="135"/>
      <c r="G5164" s="157"/>
      <c r="H5164" s="103"/>
      <c r="I5164" s="103"/>
      <c r="J5164" s="103"/>
      <c r="K5164" s="103"/>
      <c r="L5164" s="136">
        <f>SUM(L5135:L5148,L5150:L5163)</f>
        <v>0</v>
      </c>
      <c r="M5164" s="158"/>
      <c r="N5164" s="158"/>
      <c r="O5164" s="158"/>
      <c r="P5164" s="105"/>
      <c r="Q5164" s="106"/>
      <c r="R5164" s="159"/>
      <c r="S5164" s="160"/>
      <c r="T5164" s="160"/>
      <c r="U5164" s="160"/>
      <c r="V5164" s="160"/>
      <c r="W5164" s="146"/>
      <c r="X5164" s="146"/>
      <c r="Y5164" s="146"/>
    </row>
    <row r="5165" spans="1:25" s="99" customFormat="1" ht="31.5" customHeight="1" x14ac:dyDescent="0.25">
      <c r="A5165" s="103"/>
      <c r="B5165" s="104"/>
      <c r="C5165" s="104"/>
      <c r="D5165" s="104"/>
      <c r="E5165" s="103"/>
      <c r="F5165" s="135"/>
      <c r="G5165" s="157"/>
      <c r="H5165" s="103"/>
      <c r="I5165" s="103"/>
      <c r="J5165" s="103"/>
      <c r="K5165" s="103"/>
      <c r="L5165" s="161"/>
      <c r="M5165" s="158"/>
      <c r="N5165" s="158"/>
      <c r="O5165" s="158"/>
      <c r="P5165" s="105"/>
      <c r="Q5165" s="106"/>
      <c r="R5165" s="159"/>
      <c r="S5165" s="162" t="s">
        <v>57</v>
      </c>
      <c r="T5165" s="162" t="s">
        <v>57</v>
      </c>
      <c r="U5165" s="162" t="s">
        <v>57</v>
      </c>
      <c r="V5165" s="163" t="s">
        <v>58</v>
      </c>
      <c r="W5165" s="146"/>
      <c r="X5165" s="146"/>
      <c r="Y5165" s="146"/>
    </row>
    <row r="5166" spans="1:25" s="99" customFormat="1" ht="58.5" customHeight="1" x14ac:dyDescent="0.25">
      <c r="A5166" s="185" t="s">
        <v>59</v>
      </c>
      <c r="B5166" s="180"/>
      <c r="C5166" s="180"/>
      <c r="D5166" s="180"/>
      <c r="E5166" s="180"/>
      <c r="F5166" s="180"/>
      <c r="G5166" s="180"/>
      <c r="H5166" s="180"/>
      <c r="I5166" s="180"/>
      <c r="J5166" s="180"/>
      <c r="K5166" s="180"/>
      <c r="L5166" s="180"/>
      <c r="M5166" s="180"/>
      <c r="N5166" s="180"/>
      <c r="O5166" s="180"/>
      <c r="P5166" s="180"/>
      <c r="Q5166" s="180"/>
      <c r="R5166" s="176"/>
      <c r="S5166" s="137">
        <f>SUM(S5128,S5135:S5148,S5150:S5163)</f>
        <v>0</v>
      </c>
      <c r="T5166" s="137" t="str">
        <f>IF(SUM(T5135:T5148,T5150:T5163)=0," ",SUM(T5135:T5148,T5150:T5163))</f>
        <v xml:space="preserve"> </v>
      </c>
      <c r="U5166" s="137" t="str">
        <f>IF(SUM(U5135:U5148,U5150:U5163)=0," ",SUM(U5135:U5148,U5150:U5163))</f>
        <v xml:space="preserve"> </v>
      </c>
      <c r="V5166" s="137" t="str">
        <f>IF(SUM(V5135:V5148,V5150:V5163)=0," ",SUM(V5135:V5148,V5150:V5163))</f>
        <v xml:space="preserve"> </v>
      </c>
      <c r="W5166" s="146"/>
      <c r="X5166" s="164">
        <f>SUM(U5135:U5148,U5150:U5163)</f>
        <v>0</v>
      </c>
      <c r="Y5166" s="164">
        <f>SUM(V5135:V5148,V5150:V5163)</f>
        <v>0</v>
      </c>
    </row>
    <row r="5167" spans="1:25" x14ac:dyDescent="0.3">
      <c r="A5167" s="34"/>
      <c r="G5167" s="146"/>
      <c r="L5167" s="146"/>
      <c r="M5167" s="146"/>
      <c r="N5167" s="146"/>
      <c r="O5167" s="146"/>
      <c r="R5167" s="146"/>
      <c r="S5167" s="146"/>
      <c r="T5167" s="146"/>
      <c r="U5167" s="146"/>
      <c r="V5167" s="146"/>
      <c r="W5167" s="146"/>
      <c r="X5167" s="146"/>
      <c r="Y5167" s="146"/>
    </row>
    <row r="5168" spans="1:25" x14ac:dyDescent="0.3">
      <c r="A5168" s="186" t="s">
        <v>60</v>
      </c>
      <c r="B5168" s="187"/>
      <c r="C5168" s="187"/>
      <c r="D5168" s="187"/>
      <c r="E5168" s="187"/>
      <c r="F5168" s="187"/>
      <c r="G5168" s="187"/>
      <c r="H5168" s="187"/>
      <c r="I5168" s="187"/>
      <c r="J5168" s="187"/>
      <c r="K5168" s="187"/>
      <c r="L5168" s="187"/>
      <c r="M5168" s="187"/>
      <c r="N5168" s="187"/>
      <c r="O5168" s="187"/>
      <c r="P5168" s="187"/>
      <c r="Q5168" s="187"/>
      <c r="R5168" s="187"/>
      <c r="S5168" s="187"/>
      <c r="T5168" s="187"/>
      <c r="U5168" s="187"/>
      <c r="V5168" s="187"/>
      <c r="W5168" s="146"/>
      <c r="X5168" s="146"/>
      <c r="Y5168" s="146"/>
    </row>
    <row r="5169" spans="1:25" s="99" customFormat="1" ht="41.25" customHeight="1" x14ac:dyDescent="0.25">
      <c r="A5169" s="189" t="s">
        <v>38</v>
      </c>
      <c r="B5169" s="180"/>
      <c r="C5169" s="180"/>
      <c r="D5169" s="180"/>
      <c r="E5169" s="180"/>
      <c r="F5169" s="180"/>
      <c r="G5169" s="180"/>
      <c r="H5169" s="180"/>
      <c r="I5169" s="180"/>
      <c r="J5169" s="180"/>
      <c r="K5169" s="180"/>
      <c r="L5169" s="180"/>
      <c r="M5169" s="180"/>
      <c r="N5169" s="180"/>
      <c r="O5169" s="180"/>
      <c r="P5169" s="180"/>
      <c r="Q5169" s="180"/>
      <c r="R5169" s="180"/>
      <c r="S5169" s="180"/>
      <c r="T5169" s="180"/>
      <c r="U5169" s="180"/>
      <c r="V5169" s="176"/>
      <c r="W5169" s="146"/>
      <c r="X5169" s="146"/>
      <c r="Y5169" s="146"/>
    </row>
    <row r="5170" spans="1:25" s="100" customFormat="1" ht="35.25" customHeight="1" x14ac:dyDescent="0.25">
      <c r="A5170" s="179" t="s">
        <v>39</v>
      </c>
      <c r="B5170" s="180"/>
      <c r="C5170" s="180"/>
      <c r="D5170" s="180"/>
      <c r="E5170" s="180"/>
      <c r="F5170" s="180"/>
      <c r="G5170" s="180"/>
      <c r="H5170" s="180"/>
      <c r="I5170" s="180"/>
      <c r="J5170" s="180"/>
      <c r="K5170" s="180"/>
      <c r="L5170" s="180"/>
      <c r="M5170" s="180"/>
      <c r="N5170" s="180"/>
      <c r="O5170" s="180"/>
      <c r="P5170" s="180"/>
      <c r="Q5170" s="180"/>
      <c r="R5170" s="176"/>
      <c r="S5170" s="147"/>
      <c r="T5170" s="148"/>
      <c r="U5170" s="149" t="s">
        <v>40</v>
      </c>
      <c r="V5170" s="150">
        <f>V5132+1</f>
        <v>137</v>
      </c>
      <c r="W5170" s="146"/>
      <c r="X5170" s="146"/>
      <c r="Y5170" s="146"/>
    </row>
    <row r="5171" spans="1:25" s="99" customFormat="1" ht="81" customHeight="1" x14ac:dyDescent="0.25">
      <c r="A5171" s="110" t="s">
        <v>3</v>
      </c>
      <c r="B5171" s="188" t="s">
        <v>41</v>
      </c>
      <c r="C5171" s="176"/>
      <c r="D5171" s="111" t="s">
        <v>42</v>
      </c>
      <c r="E5171" s="110" t="s">
        <v>324</v>
      </c>
      <c r="F5171" s="111" t="s">
        <v>325</v>
      </c>
      <c r="G5171" s="151" t="s">
        <v>43</v>
      </c>
      <c r="H5171" s="110" t="s">
        <v>44</v>
      </c>
      <c r="I5171" s="110" t="s">
        <v>8</v>
      </c>
      <c r="J5171" s="110" t="s">
        <v>45</v>
      </c>
      <c r="K5171" s="110" t="s">
        <v>46</v>
      </c>
      <c r="L5171" s="152" t="s">
        <v>47</v>
      </c>
      <c r="M5171" s="153" t="s">
        <v>48</v>
      </c>
      <c r="N5171" s="154" t="s">
        <v>49</v>
      </c>
      <c r="O5171" s="154" t="s">
        <v>49</v>
      </c>
      <c r="P5171" s="112" t="s">
        <v>50</v>
      </c>
      <c r="Q5171" s="110" t="s">
        <v>51</v>
      </c>
      <c r="R5171" s="155" t="s">
        <v>52</v>
      </c>
      <c r="S5171" s="156" t="s">
        <v>53</v>
      </c>
      <c r="T5171" s="156" t="s">
        <v>54</v>
      </c>
      <c r="U5171" s="152" t="s">
        <v>54</v>
      </c>
      <c r="V5171" s="152" t="s">
        <v>55</v>
      </c>
      <c r="W5171" s="146"/>
      <c r="X5171" s="146"/>
      <c r="Y5171" s="146"/>
    </row>
    <row r="5172" spans="1:25" s="99" customFormat="1" ht="45" customHeight="1" x14ac:dyDescent="0.25">
      <c r="A5172" s="101"/>
      <c r="B5172" s="177" t="s">
        <v>56</v>
      </c>
      <c r="C5172" s="178"/>
      <c r="D5172" s="102"/>
      <c r="E5172" s="170"/>
      <c r="F5172" s="102"/>
      <c r="G5172" s="95"/>
      <c r="H5172" s="102"/>
      <c r="I5172" s="102"/>
      <c r="J5172" s="102"/>
      <c r="K5172" s="102"/>
      <c r="L5172" s="95"/>
      <c r="M5172" s="95"/>
      <c r="N5172" s="95"/>
      <c r="O5172" s="95"/>
      <c r="P5172" s="102"/>
      <c r="Q5172" s="102"/>
      <c r="R5172" s="190"/>
      <c r="S5172" s="184"/>
      <c r="T5172" s="95"/>
      <c r="U5172" s="95"/>
      <c r="V5172" s="95"/>
      <c r="W5172" s="146"/>
      <c r="X5172" s="146"/>
      <c r="Y5172" s="146"/>
    </row>
    <row r="5173" spans="1:25" s="99" customFormat="1" ht="54.75" customHeight="1" x14ac:dyDescent="0.25">
      <c r="A5173" s="96">
        <f>A5163+1</f>
        <v>3809</v>
      </c>
      <c r="B5173" s="181"/>
      <c r="C5173" s="182"/>
      <c r="D5173" s="113"/>
      <c r="E5173" s="115"/>
      <c r="F5173" s="174"/>
      <c r="G5173" s="114" t="str">
        <f t="shared" ref="G5173:G5186" si="1631">IF(AND(F5173&lt;&gt;"",V5173&lt;&gt;"",L5173&lt;&gt;0),V5173/L5173,"")</f>
        <v/>
      </c>
      <c r="H5173" s="115"/>
      <c r="I5173" s="115"/>
      <c r="J5173" s="115"/>
      <c r="K5173" s="115"/>
      <c r="L5173" s="133" t="str">
        <f t="shared" ref="L5173:L5186" si="1632">IF(AND(H5173&lt;&gt;0, J5173&lt;&gt;0, K5173&lt;&gt;0), H5173*J5173*K5173, "")</f>
        <v/>
      </c>
      <c r="M5173" s="116" t="str">
        <f>IF(L5173="", "", L5173/Veriler!$X$1)</f>
        <v/>
      </c>
      <c r="N5173" s="116" t="str">
        <f>IF(F5173&lt;&gt;"", "İthal Girdi", IF(Veriler!T5173="", "", IF(Veriler!S5173="H", "%0,5 üzerindedir", IF(Veriler!T5173&gt;0.1, "%10 sınırı aşılmıştır.", "Uygun"))))</f>
        <v>%0,5 üzerindedir</v>
      </c>
      <c r="O5173" s="116" t="str">
        <f t="shared" ref="O5173:O5186" si="1633">IF(M5173=""," ",N5173)</f>
        <v xml:space="preserve"> </v>
      </c>
      <c r="P5173" s="117"/>
      <c r="Q5173" s="118"/>
      <c r="R5173" s="119" t="str">
        <f t="shared" ref="R5173:R5186" si="1634">IFERROR(IF(AND(T5173&lt;&gt;"",L5173&lt;&gt;"",L5173&lt;&gt;0,T5173&lt;&gt;0),T5173/L5173,"")," ")</f>
        <v/>
      </c>
      <c r="S5173" s="133">
        <f>IFERROR(IF(M5173&lt;=0.005,IF(F5173="",L5173,0),IF(F5173&lt;&gt;"",0,IF(P5173="",0,IF(P5173="H",0,IF(Q5173&lt;Veriler!$G$2,L5173*Veriler!$G$2,L5173*Q5173)))))," ")</f>
        <v>0</v>
      </c>
      <c r="T5173" s="133">
        <f>IF(Veriler!T5173&lt;=0.1, S5173, IF(AND(Veriler!T5173&gt;0.1, F5173="", P5173="E"), IF(Q5173&gt;Veriler!$G$2, Q5173*S5173, IF(Q5173&lt;Veriler!$G$2, Veriler!$G$2*S5173, Q5173*S5173)), 0))</f>
        <v>0</v>
      </c>
      <c r="U5173" s="133" t="str">
        <f t="shared" ref="U5173:U5186" si="1635">IF(T5173=0," ",T5173)</f>
        <v xml:space="preserve"> </v>
      </c>
      <c r="V5173" s="134" t="str">
        <f>IFERROR(IF(O5173="%10 sınırı aşılmıştır.",L5173-T5173,IFERROR(IF(F5173="",IF(S5173=1,0,IF(L5173-S5173=0,"",L5173-S5173)),IF(Veriler!M5173="",L5173,IF(L5173*Veriler!M5173=0,"",L5173*Veriler!M5173))),L5173)),0)</f>
        <v/>
      </c>
      <c r="W5173" s="146"/>
      <c r="X5173" s="146"/>
      <c r="Y5173" s="146"/>
    </row>
    <row r="5174" spans="1:25" s="99" customFormat="1" ht="54.75" customHeight="1" x14ac:dyDescent="0.25">
      <c r="A5174" s="96">
        <f t="shared" ref="A5174:A5186" si="1636">A5173+1</f>
        <v>3810</v>
      </c>
      <c r="B5174" s="175"/>
      <c r="C5174" s="176"/>
      <c r="D5174" s="113"/>
      <c r="E5174" s="115"/>
      <c r="F5174" s="174"/>
      <c r="G5174" s="114" t="str">
        <f t="shared" si="1631"/>
        <v/>
      </c>
      <c r="H5174" s="115"/>
      <c r="I5174" s="115"/>
      <c r="J5174" s="115"/>
      <c r="K5174" s="115"/>
      <c r="L5174" s="133" t="str">
        <f t="shared" si="1632"/>
        <v/>
      </c>
      <c r="M5174" s="116" t="str">
        <f>IF(L5174="", "", L5174/Veriler!$X$1)</f>
        <v/>
      </c>
      <c r="N5174" s="116" t="str">
        <f>IF(F5174&lt;&gt;"", "İthal Girdi", IF(Veriler!T5174="", "", IF(Veriler!S5174="H", "%0,5 üzerindedir", IF(Veriler!T5174&gt;0.1, "%10 sınırı aşılmıştır.", "Uygun"))))</f>
        <v>%0,5 üzerindedir</v>
      </c>
      <c r="O5174" s="116" t="str">
        <f t="shared" si="1633"/>
        <v xml:space="preserve"> </v>
      </c>
      <c r="P5174" s="117"/>
      <c r="Q5174" s="118"/>
      <c r="R5174" s="119" t="str">
        <f t="shared" si="1634"/>
        <v/>
      </c>
      <c r="S5174" s="133">
        <f>IFERROR(IF(M5174&lt;=0.005,IF(F5174="",L5174,0),IF(F5174&lt;&gt;"",0,IF(P5174="",0,IF(P5174="H",0,IF(Q5174&lt;Veriler!$G$2,L5174*Veriler!$G$2,L5174*Q5174)))))," ")</f>
        <v>0</v>
      </c>
      <c r="T5174" s="133">
        <f>IF(Veriler!T5174&lt;=0.1, S5174, IF(AND(Veriler!T5174&gt;0.1, F5174="", P5174="E"), IF(Q5174&gt;Veriler!$G$2, Q5174*S5174, IF(Q5174&lt;Veriler!$G$2, Veriler!$G$2*S5174, Q5174*S5174)), 0))</f>
        <v>0</v>
      </c>
      <c r="U5174" s="133" t="str">
        <f t="shared" si="1635"/>
        <v xml:space="preserve"> </v>
      </c>
      <c r="V5174" s="134" t="str">
        <f>IFERROR(IF(O5174="%10 sınırı aşılmıştır.",L5174-T5174,IFERROR(IF(F5174="",IF(S5174=1,0,IF(L5174-S5174=0,"",L5174-S5174)),IF(Veriler!M5174="",L5174,IF(L5174*Veriler!M5174=0,"",L5174*Veriler!M5174))),L5174)),0)</f>
        <v/>
      </c>
      <c r="W5174" s="146"/>
      <c r="X5174" s="146"/>
      <c r="Y5174" s="146"/>
    </row>
    <row r="5175" spans="1:25" s="99" customFormat="1" ht="54.75" customHeight="1" x14ac:dyDescent="0.25">
      <c r="A5175" s="96">
        <f t="shared" si="1636"/>
        <v>3811</v>
      </c>
      <c r="B5175" s="175"/>
      <c r="C5175" s="176"/>
      <c r="D5175" s="113"/>
      <c r="E5175" s="115"/>
      <c r="F5175" s="174"/>
      <c r="G5175" s="114" t="str">
        <f t="shared" si="1631"/>
        <v/>
      </c>
      <c r="H5175" s="115"/>
      <c r="I5175" s="115"/>
      <c r="J5175" s="115"/>
      <c r="K5175" s="115"/>
      <c r="L5175" s="133" t="str">
        <f t="shared" si="1632"/>
        <v/>
      </c>
      <c r="M5175" s="116" t="str">
        <f>IF(L5175="", "", L5175/Veriler!$X$1)</f>
        <v/>
      </c>
      <c r="N5175" s="116" t="str">
        <f>IF(F5175&lt;&gt;"", "İthal Girdi", IF(Veriler!T5175="", "", IF(Veriler!S5175="H", "%0,5 üzerindedir", IF(Veriler!T5175&gt;0.1, "%10 sınırı aşılmıştır.", "Uygun"))))</f>
        <v>%0,5 üzerindedir</v>
      </c>
      <c r="O5175" s="116" t="str">
        <f t="shared" si="1633"/>
        <v xml:space="preserve"> </v>
      </c>
      <c r="P5175" s="117"/>
      <c r="Q5175" s="118"/>
      <c r="R5175" s="119" t="str">
        <f t="shared" si="1634"/>
        <v/>
      </c>
      <c r="S5175" s="133">
        <f>IFERROR(IF(M5175&lt;=0.005,IF(F5175="",L5175,0),IF(F5175&lt;&gt;"",0,IF(P5175="",0,IF(P5175="H",0,IF(Q5175&lt;Veriler!$G$2,L5175*Veriler!$G$2,L5175*Q5175)))))," ")</f>
        <v>0</v>
      </c>
      <c r="T5175" s="133">
        <f>IF(Veriler!T5175&lt;=0.1, S5175, IF(AND(Veriler!T5175&gt;0.1, F5175="", P5175="E"), IF(Q5175&gt;Veriler!$G$2, Q5175*S5175, IF(Q5175&lt;Veriler!$G$2, Veriler!$G$2*S5175, Q5175*S5175)), 0))</f>
        <v>0</v>
      </c>
      <c r="U5175" s="133" t="str">
        <f t="shared" si="1635"/>
        <v xml:space="preserve"> </v>
      </c>
      <c r="V5175" s="134" t="str">
        <f>IFERROR(IF(O5175="%10 sınırı aşılmıştır.",L5175-T5175,IFERROR(IF(F5175="",IF(S5175=1,0,IF(L5175-S5175=0,"",L5175-S5175)),IF(Veriler!M5175="",L5175,IF(L5175*Veriler!M5175=0,"",L5175*Veriler!M5175))),L5175)),0)</f>
        <v/>
      </c>
      <c r="W5175" s="146"/>
      <c r="X5175" s="146"/>
      <c r="Y5175" s="146"/>
    </row>
    <row r="5176" spans="1:25" s="99" customFormat="1" ht="54.75" customHeight="1" x14ac:dyDescent="0.25">
      <c r="A5176" s="96">
        <f t="shared" si="1636"/>
        <v>3812</v>
      </c>
      <c r="B5176" s="175"/>
      <c r="C5176" s="176"/>
      <c r="D5176" s="113"/>
      <c r="E5176" s="115"/>
      <c r="F5176" s="174"/>
      <c r="G5176" s="114" t="str">
        <f t="shared" si="1631"/>
        <v/>
      </c>
      <c r="H5176" s="115"/>
      <c r="I5176" s="115"/>
      <c r="J5176" s="115"/>
      <c r="K5176" s="115"/>
      <c r="L5176" s="133" t="str">
        <f t="shared" si="1632"/>
        <v/>
      </c>
      <c r="M5176" s="116" t="str">
        <f>IF(L5176="", "", L5176/Veriler!$X$1)</f>
        <v/>
      </c>
      <c r="N5176" s="116" t="str">
        <f>IF(F5176&lt;&gt;"", "İthal Girdi", IF(Veriler!T5176="", "", IF(Veriler!S5176="H", "%0,5 üzerindedir", IF(Veriler!T5176&gt;0.1, "%10 sınırı aşılmıştır.", "Uygun"))))</f>
        <v>%0,5 üzerindedir</v>
      </c>
      <c r="O5176" s="116" t="str">
        <f t="shared" si="1633"/>
        <v xml:space="preserve"> </v>
      </c>
      <c r="P5176" s="117"/>
      <c r="Q5176" s="118"/>
      <c r="R5176" s="119" t="str">
        <f t="shared" si="1634"/>
        <v/>
      </c>
      <c r="S5176" s="133">
        <f>IFERROR(IF(M5176&lt;=0.005,IF(F5176="",L5176,0),IF(F5176&lt;&gt;"",0,IF(P5176="",0,IF(P5176="H",0,IF(Q5176&lt;Veriler!$G$2,L5176*Veriler!$G$2,L5176*Q5176)))))," ")</f>
        <v>0</v>
      </c>
      <c r="T5176" s="133">
        <f>IF(Veriler!T5176&lt;=0.1, S5176, IF(AND(Veriler!T5176&gt;0.1, F5176="", P5176="E"), IF(Q5176&gt;Veriler!$G$2, Q5176*S5176, IF(Q5176&lt;Veriler!$G$2, Veriler!$G$2*S5176, Q5176*S5176)), 0))</f>
        <v>0</v>
      </c>
      <c r="U5176" s="133" t="str">
        <f t="shared" si="1635"/>
        <v xml:space="preserve"> </v>
      </c>
      <c r="V5176" s="134" t="str">
        <f>IFERROR(IF(O5176="%10 sınırı aşılmıştır.",L5176-T5176,IFERROR(IF(F5176="",IF(S5176=1,0,IF(L5176-S5176=0,"",L5176-S5176)),IF(Veriler!M5176="",L5176,IF(L5176*Veriler!M5176=0,"",L5176*Veriler!M5176))),L5176)),0)</f>
        <v/>
      </c>
      <c r="W5176" s="146"/>
      <c r="X5176" s="146"/>
      <c r="Y5176" s="146"/>
    </row>
    <row r="5177" spans="1:25" s="99" customFormat="1" ht="54.75" customHeight="1" x14ac:dyDescent="0.25">
      <c r="A5177" s="96">
        <f t="shared" si="1636"/>
        <v>3813</v>
      </c>
      <c r="B5177" s="175"/>
      <c r="C5177" s="176"/>
      <c r="D5177" s="113"/>
      <c r="E5177" s="115"/>
      <c r="F5177" s="174"/>
      <c r="G5177" s="114" t="str">
        <f t="shared" si="1631"/>
        <v/>
      </c>
      <c r="H5177" s="115"/>
      <c r="I5177" s="115"/>
      <c r="J5177" s="115"/>
      <c r="K5177" s="115"/>
      <c r="L5177" s="133" t="str">
        <f t="shared" si="1632"/>
        <v/>
      </c>
      <c r="M5177" s="116" t="str">
        <f>IF(L5177="", "", L5177/Veriler!$X$1)</f>
        <v/>
      </c>
      <c r="N5177" s="116" t="str">
        <f>IF(F5177&lt;&gt;"", "İthal Girdi", IF(Veriler!T5177="", "", IF(Veriler!S5177="H", "%0,5 üzerindedir", IF(Veriler!T5177&gt;0.1, "%10 sınırı aşılmıştır.", "Uygun"))))</f>
        <v>%0,5 üzerindedir</v>
      </c>
      <c r="O5177" s="116" t="str">
        <f t="shared" si="1633"/>
        <v xml:space="preserve"> </v>
      </c>
      <c r="P5177" s="117"/>
      <c r="Q5177" s="118"/>
      <c r="R5177" s="119" t="str">
        <f t="shared" si="1634"/>
        <v/>
      </c>
      <c r="S5177" s="133">
        <f>IFERROR(IF(M5177&lt;=0.005,IF(F5177="",L5177,0),IF(F5177&lt;&gt;"",0,IF(P5177="",0,IF(P5177="H",0,IF(Q5177&lt;Veriler!$G$2,L5177*Veriler!$G$2,L5177*Q5177)))))," ")</f>
        <v>0</v>
      </c>
      <c r="T5177" s="133">
        <f>IF(Veriler!T5177&lt;=0.1, S5177, IF(AND(Veriler!T5177&gt;0.1, F5177="", P5177="E"), IF(Q5177&gt;Veriler!$G$2, Q5177*S5177, IF(Q5177&lt;Veriler!$G$2, Veriler!$G$2*S5177, Q5177*S5177)), 0))</f>
        <v>0</v>
      </c>
      <c r="U5177" s="133" t="str">
        <f t="shared" si="1635"/>
        <v xml:space="preserve"> </v>
      </c>
      <c r="V5177" s="134" t="str">
        <f>IFERROR(IF(O5177="%10 sınırı aşılmıştır.",L5177-T5177,IFERROR(IF(F5177="",IF(S5177=1,0,IF(L5177-S5177=0,"",L5177-S5177)),IF(Veriler!M5177="",L5177,IF(L5177*Veriler!M5177=0,"",L5177*Veriler!M5177))),L5177)),0)</f>
        <v/>
      </c>
      <c r="W5177" s="146"/>
      <c r="X5177" s="146"/>
      <c r="Y5177" s="146"/>
    </row>
    <row r="5178" spans="1:25" s="99" customFormat="1" ht="54.75" customHeight="1" x14ac:dyDescent="0.25">
      <c r="A5178" s="96">
        <f t="shared" si="1636"/>
        <v>3814</v>
      </c>
      <c r="B5178" s="175"/>
      <c r="C5178" s="176"/>
      <c r="D5178" s="113"/>
      <c r="E5178" s="115"/>
      <c r="F5178" s="174"/>
      <c r="G5178" s="114" t="str">
        <f t="shared" si="1631"/>
        <v/>
      </c>
      <c r="H5178" s="115"/>
      <c r="I5178" s="115"/>
      <c r="J5178" s="115"/>
      <c r="K5178" s="115"/>
      <c r="L5178" s="133" t="str">
        <f t="shared" si="1632"/>
        <v/>
      </c>
      <c r="M5178" s="116" t="str">
        <f>IF(L5178="", "", L5178/Veriler!$X$1)</f>
        <v/>
      </c>
      <c r="N5178" s="116" t="str">
        <f>IF(F5178&lt;&gt;"", "İthal Girdi", IF(Veriler!T5178="", "", IF(Veriler!S5178="H", "%0,5 üzerindedir", IF(Veriler!T5178&gt;0.1, "%10 sınırı aşılmıştır.", "Uygun"))))</f>
        <v>%0,5 üzerindedir</v>
      </c>
      <c r="O5178" s="116" t="str">
        <f t="shared" si="1633"/>
        <v xml:space="preserve"> </v>
      </c>
      <c r="P5178" s="117"/>
      <c r="Q5178" s="118"/>
      <c r="R5178" s="119" t="str">
        <f t="shared" si="1634"/>
        <v/>
      </c>
      <c r="S5178" s="133">
        <f>IFERROR(IF(M5178&lt;=0.005,IF(F5178="",L5178,0),IF(F5178&lt;&gt;"",0,IF(P5178="",0,IF(P5178="H",0,IF(Q5178&lt;Veriler!$G$2,L5178*Veriler!$G$2,L5178*Q5178)))))," ")</f>
        <v>0</v>
      </c>
      <c r="T5178" s="133">
        <f>IF(Veriler!T5178&lt;=0.1, S5178, IF(AND(Veriler!T5178&gt;0.1, F5178="", P5178="E"), IF(Q5178&gt;Veriler!$G$2, Q5178*S5178, IF(Q5178&lt;Veriler!$G$2, Veriler!$G$2*S5178, Q5178*S5178)), 0))</f>
        <v>0</v>
      </c>
      <c r="U5178" s="133" t="str">
        <f t="shared" si="1635"/>
        <v xml:space="preserve"> </v>
      </c>
      <c r="V5178" s="134" t="str">
        <f>IFERROR(IF(O5178="%10 sınırı aşılmıştır.",L5178-T5178,IFERROR(IF(F5178="",IF(S5178=1,0,IF(L5178-S5178=0,"",L5178-S5178)),IF(Veriler!M5178="",L5178,IF(L5178*Veriler!M5178=0,"",L5178*Veriler!M5178))),L5178)),0)</f>
        <v/>
      </c>
      <c r="W5178" s="146"/>
      <c r="X5178" s="146"/>
      <c r="Y5178" s="146"/>
    </row>
    <row r="5179" spans="1:25" s="99" customFormat="1" ht="54.75" customHeight="1" x14ac:dyDescent="0.25">
      <c r="A5179" s="96">
        <f t="shared" si="1636"/>
        <v>3815</v>
      </c>
      <c r="B5179" s="175"/>
      <c r="C5179" s="176"/>
      <c r="D5179" s="113"/>
      <c r="E5179" s="115"/>
      <c r="F5179" s="174"/>
      <c r="G5179" s="114" t="str">
        <f t="shared" si="1631"/>
        <v/>
      </c>
      <c r="H5179" s="115"/>
      <c r="I5179" s="115"/>
      <c r="J5179" s="115"/>
      <c r="K5179" s="115"/>
      <c r="L5179" s="133" t="str">
        <f t="shared" si="1632"/>
        <v/>
      </c>
      <c r="M5179" s="116" t="str">
        <f>IF(L5179="", "", L5179/Veriler!$X$1)</f>
        <v/>
      </c>
      <c r="N5179" s="116" t="str">
        <f>IF(F5179&lt;&gt;"", "İthal Girdi", IF(Veriler!T5179="", "", IF(Veriler!S5179="H", "%0,5 üzerindedir", IF(Veriler!T5179&gt;0.1, "%10 sınırı aşılmıştır.", "Uygun"))))</f>
        <v>%0,5 üzerindedir</v>
      </c>
      <c r="O5179" s="116" t="str">
        <f t="shared" si="1633"/>
        <v xml:space="preserve"> </v>
      </c>
      <c r="P5179" s="117"/>
      <c r="Q5179" s="118"/>
      <c r="R5179" s="119" t="str">
        <f t="shared" si="1634"/>
        <v/>
      </c>
      <c r="S5179" s="133">
        <f>IFERROR(IF(M5179&lt;=0.005,IF(F5179="",L5179,0),IF(F5179&lt;&gt;"",0,IF(P5179="",0,IF(P5179="H",0,IF(Q5179&lt;Veriler!$G$2,L5179*Veriler!$G$2,L5179*Q5179)))))," ")</f>
        <v>0</v>
      </c>
      <c r="T5179" s="133">
        <f>IF(Veriler!T5179&lt;=0.1, S5179, IF(AND(Veriler!T5179&gt;0.1, F5179="", P5179="E"), IF(Q5179&gt;Veriler!$G$2, Q5179*S5179, IF(Q5179&lt;Veriler!$G$2, Veriler!$G$2*S5179, Q5179*S5179)), 0))</f>
        <v>0</v>
      </c>
      <c r="U5179" s="133" t="str">
        <f t="shared" si="1635"/>
        <v xml:space="preserve"> </v>
      </c>
      <c r="V5179" s="134" t="str">
        <f>IFERROR(IF(O5179="%10 sınırı aşılmıştır.",L5179-T5179,IFERROR(IF(F5179="",IF(S5179=1,0,IF(L5179-S5179=0,"",L5179-S5179)),IF(Veriler!M5179="",L5179,IF(L5179*Veriler!M5179=0,"",L5179*Veriler!M5179))),L5179)),0)</f>
        <v/>
      </c>
      <c r="W5179" s="146"/>
      <c r="X5179" s="146"/>
      <c r="Y5179" s="146"/>
    </row>
    <row r="5180" spans="1:25" s="99" customFormat="1" ht="54.75" customHeight="1" x14ac:dyDescent="0.25">
      <c r="A5180" s="96">
        <f t="shared" si="1636"/>
        <v>3816</v>
      </c>
      <c r="B5180" s="175"/>
      <c r="C5180" s="176"/>
      <c r="D5180" s="113"/>
      <c r="E5180" s="115"/>
      <c r="F5180" s="174"/>
      <c r="G5180" s="114" t="str">
        <f t="shared" si="1631"/>
        <v/>
      </c>
      <c r="H5180" s="115"/>
      <c r="I5180" s="115"/>
      <c r="J5180" s="115"/>
      <c r="K5180" s="115"/>
      <c r="L5180" s="133" t="str">
        <f t="shared" si="1632"/>
        <v/>
      </c>
      <c r="M5180" s="116" t="str">
        <f>IF(L5180="", "", L5180/Veriler!$X$1)</f>
        <v/>
      </c>
      <c r="N5180" s="116" t="str">
        <f>IF(F5180&lt;&gt;"", "İthal Girdi", IF(Veriler!T5180="", "", IF(Veriler!S5180="H", "%0,5 üzerindedir", IF(Veriler!T5180&gt;0.1, "%10 sınırı aşılmıştır.", "Uygun"))))</f>
        <v>%0,5 üzerindedir</v>
      </c>
      <c r="O5180" s="116" t="str">
        <f t="shared" si="1633"/>
        <v xml:space="preserve"> </v>
      </c>
      <c r="P5180" s="117"/>
      <c r="Q5180" s="118"/>
      <c r="R5180" s="119" t="str">
        <f t="shared" si="1634"/>
        <v/>
      </c>
      <c r="S5180" s="133">
        <f>IFERROR(IF(M5180&lt;=0.005,IF(F5180="",L5180,0),IF(F5180&lt;&gt;"",0,IF(P5180="",0,IF(P5180="H",0,IF(Q5180&lt;Veriler!$G$2,L5180*Veriler!$G$2,L5180*Q5180)))))," ")</f>
        <v>0</v>
      </c>
      <c r="T5180" s="133">
        <f>IF(Veriler!T5180&lt;=0.1, S5180, IF(AND(Veriler!T5180&gt;0.1, F5180="", P5180="E"), IF(Q5180&gt;Veriler!$G$2, Q5180*S5180, IF(Q5180&lt;Veriler!$G$2, Veriler!$G$2*S5180, Q5180*S5180)), 0))</f>
        <v>0</v>
      </c>
      <c r="U5180" s="133" t="str">
        <f t="shared" si="1635"/>
        <v xml:space="preserve"> </v>
      </c>
      <c r="V5180" s="134" t="str">
        <f>IFERROR(IF(O5180="%10 sınırı aşılmıştır.",L5180-T5180,IFERROR(IF(F5180="",IF(S5180=1,0,IF(L5180-S5180=0,"",L5180-S5180)),IF(Veriler!M5180="",L5180,IF(L5180*Veriler!M5180=0,"",L5180*Veriler!M5180))),L5180)),0)</f>
        <v/>
      </c>
      <c r="W5180" s="146"/>
      <c r="X5180" s="146"/>
      <c r="Y5180" s="146"/>
    </row>
    <row r="5181" spans="1:25" s="99" customFormat="1" ht="54.75" customHeight="1" x14ac:dyDescent="0.25">
      <c r="A5181" s="96">
        <f t="shared" si="1636"/>
        <v>3817</v>
      </c>
      <c r="B5181" s="175"/>
      <c r="C5181" s="176"/>
      <c r="D5181" s="113"/>
      <c r="E5181" s="115"/>
      <c r="F5181" s="174"/>
      <c r="G5181" s="114" t="str">
        <f t="shared" si="1631"/>
        <v/>
      </c>
      <c r="H5181" s="115"/>
      <c r="I5181" s="115"/>
      <c r="J5181" s="115"/>
      <c r="K5181" s="115"/>
      <c r="L5181" s="133" t="str">
        <f t="shared" si="1632"/>
        <v/>
      </c>
      <c r="M5181" s="116" t="str">
        <f>IF(L5181="", "", L5181/Veriler!$X$1)</f>
        <v/>
      </c>
      <c r="N5181" s="116" t="str">
        <f>IF(F5181&lt;&gt;"", "İthal Girdi", IF(Veriler!T5181="", "", IF(Veriler!S5181="H", "%0,5 üzerindedir", IF(Veriler!T5181&gt;0.1, "%10 sınırı aşılmıştır.", "Uygun"))))</f>
        <v>%0,5 üzerindedir</v>
      </c>
      <c r="O5181" s="116" t="str">
        <f t="shared" si="1633"/>
        <v xml:space="preserve"> </v>
      </c>
      <c r="P5181" s="117"/>
      <c r="Q5181" s="118"/>
      <c r="R5181" s="119" t="str">
        <f t="shared" si="1634"/>
        <v/>
      </c>
      <c r="S5181" s="133">
        <f>IFERROR(IF(M5181&lt;=0.005,IF(F5181="",L5181,0),IF(F5181&lt;&gt;"",0,IF(P5181="",0,IF(P5181="H",0,IF(Q5181&lt;Veriler!$G$2,L5181*Veriler!$G$2,L5181*Q5181)))))," ")</f>
        <v>0</v>
      </c>
      <c r="T5181" s="133">
        <f>IF(Veriler!T5181&lt;=0.1, S5181, IF(AND(Veriler!T5181&gt;0.1, F5181="", P5181="E"), IF(Q5181&gt;Veriler!$G$2, Q5181*S5181, IF(Q5181&lt;Veriler!$G$2, Veriler!$G$2*S5181, Q5181*S5181)), 0))</f>
        <v>0</v>
      </c>
      <c r="U5181" s="133" t="str">
        <f t="shared" si="1635"/>
        <v xml:space="preserve"> </v>
      </c>
      <c r="V5181" s="134" t="str">
        <f>IFERROR(IF(O5181="%10 sınırı aşılmıştır.",L5181-T5181,IFERROR(IF(F5181="",IF(S5181=1,0,IF(L5181-S5181=0,"",L5181-S5181)),IF(Veriler!M5181="",L5181,IF(L5181*Veriler!M5181=0,"",L5181*Veriler!M5181))),L5181)),0)</f>
        <v/>
      </c>
      <c r="W5181" s="146"/>
      <c r="X5181" s="146"/>
      <c r="Y5181" s="146"/>
    </row>
    <row r="5182" spans="1:25" s="99" customFormat="1" ht="54.75" customHeight="1" x14ac:dyDescent="0.25">
      <c r="A5182" s="96">
        <f t="shared" si="1636"/>
        <v>3818</v>
      </c>
      <c r="B5182" s="175"/>
      <c r="C5182" s="176"/>
      <c r="D5182" s="113"/>
      <c r="E5182" s="115"/>
      <c r="F5182" s="174"/>
      <c r="G5182" s="114" t="str">
        <f t="shared" si="1631"/>
        <v/>
      </c>
      <c r="H5182" s="115"/>
      <c r="I5182" s="115"/>
      <c r="J5182" s="115"/>
      <c r="K5182" s="115"/>
      <c r="L5182" s="133" t="str">
        <f t="shared" si="1632"/>
        <v/>
      </c>
      <c r="M5182" s="116" t="str">
        <f>IF(L5182="", "", L5182/Veriler!$X$1)</f>
        <v/>
      </c>
      <c r="N5182" s="116" t="str">
        <f>IF(F5182&lt;&gt;"", "İthal Girdi", IF(Veriler!T5182="", "", IF(Veriler!S5182="H", "%0,5 üzerindedir", IF(Veriler!T5182&gt;0.1, "%10 sınırı aşılmıştır.", "Uygun"))))</f>
        <v>%0,5 üzerindedir</v>
      </c>
      <c r="O5182" s="116" t="str">
        <f t="shared" si="1633"/>
        <v xml:space="preserve"> </v>
      </c>
      <c r="P5182" s="117"/>
      <c r="Q5182" s="118"/>
      <c r="R5182" s="119" t="str">
        <f t="shared" si="1634"/>
        <v/>
      </c>
      <c r="S5182" s="133">
        <f>IFERROR(IF(M5182&lt;=0.005,IF(F5182="",L5182,0),IF(F5182&lt;&gt;"",0,IF(P5182="",0,IF(P5182="H",0,IF(Q5182&lt;Veriler!$G$2,L5182*Veriler!$G$2,L5182*Q5182)))))," ")</f>
        <v>0</v>
      </c>
      <c r="T5182" s="133">
        <f>IF(Veriler!T5182&lt;=0.1, S5182, IF(AND(Veriler!T5182&gt;0.1, F5182="", P5182="E"), IF(Q5182&gt;Veriler!$G$2, Q5182*S5182, IF(Q5182&lt;Veriler!$G$2, Veriler!$G$2*S5182, Q5182*S5182)), 0))</f>
        <v>0</v>
      </c>
      <c r="U5182" s="133" t="str">
        <f t="shared" si="1635"/>
        <v xml:space="preserve"> </v>
      </c>
      <c r="V5182" s="134" t="str">
        <f>IFERROR(IF(O5182="%10 sınırı aşılmıştır.",L5182-T5182,IFERROR(IF(F5182="",IF(S5182=1,0,IF(L5182-S5182=0,"",L5182-S5182)),IF(Veriler!M5182="",L5182,IF(L5182*Veriler!M5182=0,"",L5182*Veriler!M5182))),L5182)),0)</f>
        <v/>
      </c>
      <c r="W5182" s="146"/>
      <c r="X5182" s="146"/>
      <c r="Y5182" s="146"/>
    </row>
    <row r="5183" spans="1:25" s="99" customFormat="1" ht="54.75" customHeight="1" x14ac:dyDescent="0.25">
      <c r="A5183" s="96">
        <f t="shared" si="1636"/>
        <v>3819</v>
      </c>
      <c r="B5183" s="175"/>
      <c r="C5183" s="176"/>
      <c r="D5183" s="113"/>
      <c r="E5183" s="115"/>
      <c r="F5183" s="174"/>
      <c r="G5183" s="114" t="str">
        <f t="shared" si="1631"/>
        <v/>
      </c>
      <c r="H5183" s="115"/>
      <c r="I5183" s="115"/>
      <c r="J5183" s="115"/>
      <c r="K5183" s="115"/>
      <c r="L5183" s="133" t="str">
        <f t="shared" si="1632"/>
        <v/>
      </c>
      <c r="M5183" s="116" t="str">
        <f>IF(L5183="", "", L5183/Veriler!$X$1)</f>
        <v/>
      </c>
      <c r="N5183" s="116" t="str">
        <f>IF(F5183&lt;&gt;"", "İthal Girdi", IF(Veriler!T5183="", "", IF(Veriler!S5183="H", "%0,5 üzerindedir", IF(Veriler!T5183&gt;0.1, "%10 sınırı aşılmıştır.", "Uygun"))))</f>
        <v>%0,5 üzerindedir</v>
      </c>
      <c r="O5183" s="116" t="str">
        <f t="shared" si="1633"/>
        <v xml:space="preserve"> </v>
      </c>
      <c r="P5183" s="117"/>
      <c r="Q5183" s="118"/>
      <c r="R5183" s="119" t="str">
        <f t="shared" si="1634"/>
        <v/>
      </c>
      <c r="S5183" s="133">
        <f>IFERROR(IF(M5183&lt;=0.005,IF(F5183="",L5183,0),IF(F5183&lt;&gt;"",0,IF(P5183="",0,IF(P5183="H",0,IF(Q5183&lt;Veriler!$G$2,L5183*Veriler!$G$2,L5183*Q5183)))))," ")</f>
        <v>0</v>
      </c>
      <c r="T5183" s="133">
        <f>IF(Veriler!T5183&lt;=0.1, S5183, IF(AND(Veriler!T5183&gt;0.1, F5183="", P5183="E"), IF(Q5183&gt;Veriler!$G$2, Q5183*S5183, IF(Q5183&lt;Veriler!$G$2, Veriler!$G$2*S5183, Q5183*S5183)), 0))</f>
        <v>0</v>
      </c>
      <c r="U5183" s="133" t="str">
        <f t="shared" si="1635"/>
        <v xml:space="preserve"> </v>
      </c>
      <c r="V5183" s="134" t="str">
        <f>IFERROR(IF(O5183="%10 sınırı aşılmıştır.",L5183-T5183,IFERROR(IF(F5183="",IF(S5183=1,0,IF(L5183-S5183=0,"",L5183-S5183)),IF(Veriler!M5183="",L5183,IF(L5183*Veriler!M5183=0,"",L5183*Veriler!M5183))),L5183)),0)</f>
        <v/>
      </c>
      <c r="W5183" s="146"/>
      <c r="X5183" s="146"/>
      <c r="Y5183" s="146"/>
    </row>
    <row r="5184" spans="1:25" s="99" customFormat="1" ht="54.75" customHeight="1" x14ac:dyDescent="0.25">
      <c r="A5184" s="96">
        <f t="shared" si="1636"/>
        <v>3820</v>
      </c>
      <c r="B5184" s="175"/>
      <c r="C5184" s="176"/>
      <c r="D5184" s="113"/>
      <c r="E5184" s="115"/>
      <c r="F5184" s="174"/>
      <c r="G5184" s="114" t="str">
        <f t="shared" si="1631"/>
        <v/>
      </c>
      <c r="H5184" s="115"/>
      <c r="I5184" s="115"/>
      <c r="J5184" s="115"/>
      <c r="K5184" s="115"/>
      <c r="L5184" s="133" t="str">
        <f t="shared" si="1632"/>
        <v/>
      </c>
      <c r="M5184" s="116" t="str">
        <f>IF(L5184="", "", L5184/Veriler!$X$1)</f>
        <v/>
      </c>
      <c r="N5184" s="116" t="str">
        <f>IF(F5184&lt;&gt;"", "İthal Girdi", IF(Veriler!T5184="", "", IF(Veriler!S5184="H", "%0,5 üzerindedir", IF(Veriler!T5184&gt;0.1, "%10 sınırı aşılmıştır.", "Uygun"))))</f>
        <v>%0,5 üzerindedir</v>
      </c>
      <c r="O5184" s="116" t="str">
        <f t="shared" si="1633"/>
        <v xml:space="preserve"> </v>
      </c>
      <c r="P5184" s="117"/>
      <c r="Q5184" s="118"/>
      <c r="R5184" s="119" t="str">
        <f t="shared" si="1634"/>
        <v/>
      </c>
      <c r="S5184" s="133">
        <f>IFERROR(IF(M5184&lt;=0.005,IF(F5184="",L5184,0),IF(F5184&lt;&gt;"",0,IF(P5184="",0,IF(P5184="H",0,IF(Q5184&lt;Veriler!$G$2,L5184*Veriler!$G$2,L5184*Q5184)))))," ")</f>
        <v>0</v>
      </c>
      <c r="T5184" s="133">
        <f>IF(Veriler!T5184&lt;=0.1, S5184, IF(AND(Veriler!T5184&gt;0.1, F5184="", P5184="E"), IF(Q5184&gt;Veriler!$G$2, Q5184*S5184, IF(Q5184&lt;Veriler!$G$2, Veriler!$G$2*S5184, Q5184*S5184)), 0))</f>
        <v>0</v>
      </c>
      <c r="U5184" s="133" t="str">
        <f t="shared" si="1635"/>
        <v xml:space="preserve"> </v>
      </c>
      <c r="V5184" s="134" t="str">
        <f>IFERROR(IF(O5184="%10 sınırı aşılmıştır.",L5184-T5184,IFERROR(IF(F5184="",IF(S5184=1,0,IF(L5184-S5184=0,"",L5184-S5184)),IF(Veriler!M5184="",L5184,IF(L5184*Veriler!M5184=0,"",L5184*Veriler!M5184))),L5184)),0)</f>
        <v/>
      </c>
      <c r="W5184" s="146"/>
      <c r="X5184" s="146"/>
      <c r="Y5184" s="146"/>
    </row>
    <row r="5185" spans="1:25" s="99" customFormat="1" ht="54.75" customHeight="1" x14ac:dyDescent="0.25">
      <c r="A5185" s="96">
        <f t="shared" si="1636"/>
        <v>3821</v>
      </c>
      <c r="B5185" s="175"/>
      <c r="C5185" s="176"/>
      <c r="D5185" s="113"/>
      <c r="E5185" s="115"/>
      <c r="F5185" s="174"/>
      <c r="G5185" s="114" t="str">
        <f t="shared" si="1631"/>
        <v/>
      </c>
      <c r="H5185" s="115"/>
      <c r="I5185" s="115"/>
      <c r="J5185" s="115"/>
      <c r="K5185" s="115"/>
      <c r="L5185" s="133" t="str">
        <f t="shared" si="1632"/>
        <v/>
      </c>
      <c r="M5185" s="116" t="str">
        <f>IF(L5185="", "", L5185/Veriler!$X$1)</f>
        <v/>
      </c>
      <c r="N5185" s="116" t="str">
        <f>IF(F5185&lt;&gt;"", "İthal Girdi", IF(Veriler!T5185="", "", IF(Veriler!S5185="H", "%0,5 üzerindedir", IF(Veriler!T5185&gt;0.1, "%10 sınırı aşılmıştır.", "Uygun"))))</f>
        <v>%0,5 üzerindedir</v>
      </c>
      <c r="O5185" s="116" t="str">
        <f t="shared" si="1633"/>
        <v xml:space="preserve"> </v>
      </c>
      <c r="P5185" s="117"/>
      <c r="Q5185" s="118"/>
      <c r="R5185" s="119" t="str">
        <f t="shared" si="1634"/>
        <v/>
      </c>
      <c r="S5185" s="133">
        <f>IFERROR(IF(M5185&lt;=0.005,IF(F5185="",L5185,0),IF(F5185&lt;&gt;"",0,IF(P5185="",0,IF(P5185="H",0,IF(Q5185&lt;Veriler!$G$2,L5185*Veriler!$G$2,L5185*Q5185)))))," ")</f>
        <v>0</v>
      </c>
      <c r="T5185" s="133">
        <f>IF(Veriler!T5185&lt;=0.1, S5185, IF(AND(Veriler!T5185&gt;0.1, F5185="", P5185="E"), IF(Q5185&gt;Veriler!$G$2, Q5185*S5185, IF(Q5185&lt;Veriler!$G$2, Veriler!$G$2*S5185, Q5185*S5185)), 0))</f>
        <v>0</v>
      </c>
      <c r="U5185" s="133" t="str">
        <f t="shared" si="1635"/>
        <v xml:space="preserve"> </v>
      </c>
      <c r="V5185" s="134" t="str">
        <f>IFERROR(IF(O5185="%10 sınırı aşılmıştır.",L5185-T5185,IFERROR(IF(F5185="",IF(S5185=1,0,IF(L5185-S5185=0,"",L5185-S5185)),IF(Veriler!M5185="",L5185,IF(L5185*Veriler!M5185=0,"",L5185*Veriler!M5185))),L5185)),0)</f>
        <v/>
      </c>
      <c r="W5185" s="146"/>
      <c r="X5185" s="146"/>
      <c r="Y5185" s="146"/>
    </row>
    <row r="5186" spans="1:25" s="99" customFormat="1" ht="54.75" customHeight="1" x14ac:dyDescent="0.25">
      <c r="A5186" s="96">
        <f t="shared" si="1636"/>
        <v>3822</v>
      </c>
      <c r="B5186" s="175"/>
      <c r="C5186" s="176"/>
      <c r="D5186" s="113"/>
      <c r="E5186" s="115"/>
      <c r="F5186" s="174"/>
      <c r="G5186" s="114" t="str">
        <f t="shared" si="1631"/>
        <v/>
      </c>
      <c r="H5186" s="115"/>
      <c r="I5186" s="115"/>
      <c r="J5186" s="115"/>
      <c r="K5186" s="115"/>
      <c r="L5186" s="133" t="str">
        <f t="shared" si="1632"/>
        <v/>
      </c>
      <c r="M5186" s="116" t="str">
        <f>IF(L5186="", "", L5186/Veriler!$X$1)</f>
        <v/>
      </c>
      <c r="N5186" s="116" t="str">
        <f>IF(F5186&lt;&gt;"", "İthal Girdi", IF(Veriler!T5186="", "", IF(Veriler!S5186="H", "%0,5 üzerindedir", IF(Veriler!T5186&gt;0.1, "%10 sınırı aşılmıştır.", "Uygun"))))</f>
        <v>%0,5 üzerindedir</v>
      </c>
      <c r="O5186" s="116" t="str">
        <f t="shared" si="1633"/>
        <v xml:space="preserve"> </v>
      </c>
      <c r="P5186" s="117"/>
      <c r="Q5186" s="118"/>
      <c r="R5186" s="119" t="str">
        <f t="shared" si="1634"/>
        <v/>
      </c>
      <c r="S5186" s="133">
        <f>IFERROR(IF(M5186&lt;=0.005,IF(F5186="",L5186,0),IF(F5186&lt;&gt;"",0,IF(P5186="",0,IF(P5186="H",0,IF(Q5186&lt;Veriler!$G$2,L5186*Veriler!$G$2,L5186*Q5186)))))," ")</f>
        <v>0</v>
      </c>
      <c r="T5186" s="133">
        <f>IF(Veriler!T5186&lt;=0.1, S5186, IF(AND(Veriler!T5186&gt;0.1, F5186="", P5186="E"), IF(Q5186&gt;Veriler!$G$2, Q5186*S5186, IF(Q5186&lt;Veriler!$G$2, Veriler!$G$2*S5186, Q5186*S5186)), 0))</f>
        <v>0</v>
      </c>
      <c r="U5186" s="133" t="str">
        <f t="shared" si="1635"/>
        <v xml:space="preserve"> </v>
      </c>
      <c r="V5186" s="134" t="str">
        <f>IFERROR(IF(O5186="%10 sınırı aşılmıştır.",L5186-T5186,IFERROR(IF(F5186="",IF(S5186=1,0,IF(L5186-S5186=0,"",L5186-S5186)),IF(Veriler!M5186="",L5186,IF(L5186*Veriler!M5186=0,"",L5186*Veriler!M5186))),L5186)),0)</f>
        <v/>
      </c>
      <c r="W5186" s="146"/>
      <c r="X5186" s="146"/>
      <c r="Y5186" s="146"/>
    </row>
    <row r="5187" spans="1:25" s="99" customFormat="1" ht="36" hidden="1" customHeight="1" x14ac:dyDescent="0.25">
      <c r="A5187" s="101"/>
      <c r="B5187" s="191" t="s">
        <v>16</v>
      </c>
      <c r="C5187" s="176"/>
      <c r="D5187" s="120"/>
      <c r="E5187" s="171"/>
      <c r="F5187" s="172"/>
      <c r="G5187" s="121"/>
      <c r="H5187" s="115"/>
      <c r="I5187" s="115"/>
      <c r="J5187" s="115"/>
      <c r="K5187" s="115"/>
      <c r="L5187" s="121"/>
      <c r="M5187" s="121"/>
      <c r="N5187" s="121"/>
      <c r="O5187" s="121"/>
      <c r="P5187" s="120"/>
      <c r="Q5187" s="120"/>
      <c r="R5187" s="183"/>
      <c r="S5187" s="184"/>
      <c r="T5187" s="121"/>
      <c r="U5187" s="121"/>
      <c r="V5187" s="121"/>
      <c r="W5187" s="146"/>
      <c r="X5187" s="146"/>
      <c r="Y5187" s="146"/>
    </row>
    <row r="5188" spans="1:25" s="99" customFormat="1" ht="54.75" customHeight="1" x14ac:dyDescent="0.25">
      <c r="A5188" s="96">
        <f>A5186+1</f>
        <v>3823</v>
      </c>
      <c r="B5188" s="175"/>
      <c r="C5188" s="176"/>
      <c r="D5188" s="113"/>
      <c r="E5188" s="115"/>
      <c r="F5188" s="174"/>
      <c r="G5188" s="114" t="str">
        <f t="shared" ref="G5188:G5201" si="1637">IF(AND(F5188&lt;&gt;"",V5188&lt;&gt;"",L5188&lt;&gt;0),V5188/L5188,"")</f>
        <v/>
      </c>
      <c r="H5188" s="115"/>
      <c r="I5188" s="115"/>
      <c r="J5188" s="115"/>
      <c r="K5188" s="115"/>
      <c r="L5188" s="133" t="str">
        <f t="shared" ref="L5188:L5201" si="1638">IF(AND(H5188&lt;&gt;0, J5188&lt;&gt;0, K5188&lt;&gt;0), H5188*J5188*K5188, "")</f>
        <v/>
      </c>
      <c r="M5188" s="116" t="str">
        <f>IF(L5188="", "", L5188/Veriler!$X$1)</f>
        <v/>
      </c>
      <c r="N5188" s="116" t="str">
        <f>IF(F5188&lt;&gt;"", "İthal Girdi", IF(Veriler!T5188="", "", IF(Veriler!S5188="H", "%0,5 üzerindedir", IF(Veriler!T5188&gt;0.1, "%10 sınırı aşılmıştır.", "Uygun"))))</f>
        <v>%0,5 üzerindedir</v>
      </c>
      <c r="O5188" s="116" t="str">
        <f t="shared" ref="O5188:O5201" si="1639">IF(M5188=""," ",N5188)</f>
        <v xml:space="preserve"> </v>
      </c>
      <c r="P5188" s="117"/>
      <c r="Q5188" s="118"/>
      <c r="R5188" s="119" t="str">
        <f t="shared" ref="R5188:R5201" si="1640">IFERROR(IF(AND(T5188&lt;&gt;"",L5188&lt;&gt;"",L5188&lt;&gt;0,T5188&lt;&gt;0),T5188/L5188,"")," ")</f>
        <v/>
      </c>
      <c r="S5188" s="133">
        <f>IFERROR(IF(M5188&lt;=0.005,IF(F5188="",L5188,0),IF(F5188&lt;&gt;"",0,IF(P5188="",0,IF(P5188="H",0,IF(Q5188&lt;Veriler!$G$2,L5188*Veriler!$G$2,L5188*Q5188)))))," ")</f>
        <v>0</v>
      </c>
      <c r="T5188" s="133">
        <f>IF(Veriler!T5188&lt;=0.1, S5188, IF(AND(Veriler!T5188&gt;0.1, F5188="", P5188="E"), IF(Q5188&gt;Veriler!$G$2, Q5188*S5188, IF(Q5188&lt;Veriler!$G$2, Veriler!$G$2*S5188, Q5188*S5188)), 0))</f>
        <v>0</v>
      </c>
      <c r="U5188" s="133" t="str">
        <f t="shared" ref="U5188:U5201" si="1641">IF(T5188=0," ",T5188)</f>
        <v xml:space="preserve"> </v>
      </c>
      <c r="V5188" s="134" t="str">
        <f>IFERROR(IF(O5188="%10 sınırı aşılmıştır.",L5188-T5188,IFERROR(IF(F5188="",IF(S5188=1,0,IF(L5188-S5188=0,"",L5188-S5188)),IF(Veriler!M5188="",L5188,IF(L5188*Veriler!M5188=0,"",L5188*Veriler!M5188))),L5188)),0)</f>
        <v/>
      </c>
      <c r="W5188" s="146"/>
      <c r="X5188" s="146"/>
      <c r="Y5188" s="146"/>
    </row>
    <row r="5189" spans="1:25" s="99" customFormat="1" ht="54.75" customHeight="1" x14ac:dyDescent="0.25">
      <c r="A5189" s="96">
        <f t="shared" ref="A5189:A5201" si="1642">A5188+1</f>
        <v>3824</v>
      </c>
      <c r="B5189" s="175"/>
      <c r="C5189" s="176"/>
      <c r="D5189" s="113"/>
      <c r="E5189" s="115"/>
      <c r="F5189" s="174"/>
      <c r="G5189" s="114" t="str">
        <f t="shared" si="1637"/>
        <v/>
      </c>
      <c r="H5189" s="115"/>
      <c r="I5189" s="115"/>
      <c r="J5189" s="115"/>
      <c r="K5189" s="115"/>
      <c r="L5189" s="133" t="str">
        <f t="shared" si="1638"/>
        <v/>
      </c>
      <c r="M5189" s="116" t="str">
        <f>IF(L5189="", "", L5189/Veriler!$X$1)</f>
        <v/>
      </c>
      <c r="N5189" s="116" t="str">
        <f>IF(F5189&lt;&gt;"", "İthal Girdi", IF(Veriler!T5189="", "", IF(Veriler!S5189="H", "%0,5 üzerindedir", IF(Veriler!T5189&gt;0.1, "%10 sınırı aşılmıştır.", "Uygun"))))</f>
        <v>%0,5 üzerindedir</v>
      </c>
      <c r="O5189" s="116" t="str">
        <f t="shared" si="1639"/>
        <v xml:space="preserve"> </v>
      </c>
      <c r="P5189" s="117"/>
      <c r="Q5189" s="118"/>
      <c r="R5189" s="119" t="str">
        <f t="shared" si="1640"/>
        <v/>
      </c>
      <c r="S5189" s="133">
        <f>IFERROR(IF(M5189&lt;=0.005,IF(F5189="",L5189,0),IF(F5189&lt;&gt;"",0,IF(P5189="",0,IF(P5189="H",0,IF(Q5189&lt;Veriler!$G$2,L5189*Veriler!$G$2,L5189*Q5189)))))," ")</f>
        <v>0</v>
      </c>
      <c r="T5189" s="133">
        <f>IF(Veriler!T5189&lt;=0.1, S5189, IF(AND(Veriler!T5189&gt;0.1, F5189="", P5189="E"), IF(Q5189&gt;Veriler!$G$2, Q5189*S5189, IF(Q5189&lt;Veriler!$G$2, Veriler!$G$2*S5189, Q5189*S5189)), 0))</f>
        <v>0</v>
      </c>
      <c r="U5189" s="133" t="str">
        <f t="shared" si="1641"/>
        <v xml:space="preserve"> </v>
      </c>
      <c r="V5189" s="134" t="str">
        <f>IFERROR(IF(O5189="%10 sınırı aşılmıştır.",L5189-T5189,IFERROR(IF(F5189="",IF(S5189=1,0,IF(L5189-S5189=0,"",L5189-S5189)),IF(Veriler!M5189="",L5189,IF(L5189*Veriler!M5189=0,"",L5189*Veriler!M5189))),L5189)),0)</f>
        <v/>
      </c>
      <c r="W5189" s="146"/>
      <c r="X5189" s="146"/>
      <c r="Y5189" s="146"/>
    </row>
    <row r="5190" spans="1:25" s="99" customFormat="1" ht="54.75" customHeight="1" x14ac:dyDescent="0.25">
      <c r="A5190" s="96">
        <f t="shared" si="1642"/>
        <v>3825</v>
      </c>
      <c r="B5190" s="175"/>
      <c r="C5190" s="176"/>
      <c r="D5190" s="113"/>
      <c r="E5190" s="115"/>
      <c r="F5190" s="174"/>
      <c r="G5190" s="114" t="str">
        <f t="shared" si="1637"/>
        <v/>
      </c>
      <c r="H5190" s="115"/>
      <c r="I5190" s="115"/>
      <c r="J5190" s="115"/>
      <c r="K5190" s="115"/>
      <c r="L5190" s="133" t="str">
        <f t="shared" si="1638"/>
        <v/>
      </c>
      <c r="M5190" s="116" t="str">
        <f>IF(L5190="", "", L5190/Veriler!$X$1)</f>
        <v/>
      </c>
      <c r="N5190" s="116" t="str">
        <f>IF(F5190&lt;&gt;"", "İthal Girdi", IF(Veriler!T5190="", "", IF(Veriler!S5190="H", "%0,5 üzerindedir", IF(Veriler!T5190&gt;0.1, "%10 sınırı aşılmıştır.", "Uygun"))))</f>
        <v>%0,5 üzerindedir</v>
      </c>
      <c r="O5190" s="116" t="str">
        <f t="shared" si="1639"/>
        <v xml:space="preserve"> </v>
      </c>
      <c r="P5190" s="117"/>
      <c r="Q5190" s="118"/>
      <c r="R5190" s="119" t="str">
        <f t="shared" si="1640"/>
        <v/>
      </c>
      <c r="S5190" s="133">
        <f>IFERROR(IF(M5190&lt;=0.005,IF(F5190="",L5190,0),IF(F5190&lt;&gt;"",0,IF(P5190="",0,IF(P5190="H",0,IF(Q5190&lt;Veriler!$G$2,L5190*Veriler!$G$2,L5190*Q5190)))))," ")</f>
        <v>0</v>
      </c>
      <c r="T5190" s="133">
        <f>IF(Veriler!T5190&lt;=0.1, S5190, IF(AND(Veriler!T5190&gt;0.1, F5190="", P5190="E"), IF(Q5190&gt;Veriler!$G$2, Q5190*S5190, IF(Q5190&lt;Veriler!$G$2, Veriler!$G$2*S5190, Q5190*S5190)), 0))</f>
        <v>0</v>
      </c>
      <c r="U5190" s="133" t="str">
        <f t="shared" si="1641"/>
        <v xml:space="preserve"> </v>
      </c>
      <c r="V5190" s="134" t="str">
        <f>IFERROR(IF(O5190="%10 sınırı aşılmıştır.",L5190-T5190,IFERROR(IF(F5190="",IF(S5190=1,0,IF(L5190-S5190=0,"",L5190-S5190)),IF(Veriler!M5190="",L5190,IF(L5190*Veriler!M5190=0,"",L5190*Veriler!M5190))),L5190)),0)</f>
        <v/>
      </c>
      <c r="W5190" s="146"/>
      <c r="X5190" s="146"/>
      <c r="Y5190" s="146"/>
    </row>
    <row r="5191" spans="1:25" s="99" customFormat="1" ht="54.75" customHeight="1" x14ac:dyDescent="0.25">
      <c r="A5191" s="96">
        <f t="shared" si="1642"/>
        <v>3826</v>
      </c>
      <c r="B5191" s="175"/>
      <c r="C5191" s="176"/>
      <c r="D5191" s="113"/>
      <c r="E5191" s="115"/>
      <c r="F5191" s="174"/>
      <c r="G5191" s="114" t="str">
        <f t="shared" si="1637"/>
        <v/>
      </c>
      <c r="H5191" s="115"/>
      <c r="I5191" s="115"/>
      <c r="J5191" s="115"/>
      <c r="K5191" s="115"/>
      <c r="L5191" s="133" t="str">
        <f t="shared" si="1638"/>
        <v/>
      </c>
      <c r="M5191" s="116" t="str">
        <f>IF(L5191="", "", L5191/Veriler!$X$1)</f>
        <v/>
      </c>
      <c r="N5191" s="116" t="str">
        <f>IF(F5191&lt;&gt;"", "İthal Girdi", IF(Veriler!T5191="", "", IF(Veriler!S5191="H", "%0,5 üzerindedir", IF(Veriler!T5191&gt;0.1, "%10 sınırı aşılmıştır.", "Uygun"))))</f>
        <v>%0,5 üzerindedir</v>
      </c>
      <c r="O5191" s="116" t="str">
        <f t="shared" si="1639"/>
        <v xml:space="preserve"> </v>
      </c>
      <c r="P5191" s="117"/>
      <c r="Q5191" s="118"/>
      <c r="R5191" s="119" t="str">
        <f t="shared" si="1640"/>
        <v/>
      </c>
      <c r="S5191" s="133">
        <f>IFERROR(IF(M5191&lt;=0.005,IF(F5191="",L5191,0),IF(F5191&lt;&gt;"",0,IF(P5191="",0,IF(P5191="H",0,IF(Q5191&lt;Veriler!$G$2,L5191*Veriler!$G$2,L5191*Q5191)))))," ")</f>
        <v>0</v>
      </c>
      <c r="T5191" s="133">
        <f>IF(Veriler!T5191&lt;=0.1, S5191, IF(AND(Veriler!T5191&gt;0.1, F5191="", P5191="E"), IF(Q5191&gt;Veriler!$G$2, Q5191*S5191, IF(Q5191&lt;Veriler!$G$2, Veriler!$G$2*S5191, Q5191*S5191)), 0))</f>
        <v>0</v>
      </c>
      <c r="U5191" s="133" t="str">
        <f t="shared" si="1641"/>
        <v xml:space="preserve"> </v>
      </c>
      <c r="V5191" s="134" t="str">
        <f>IFERROR(IF(O5191="%10 sınırı aşılmıştır.",L5191-T5191,IFERROR(IF(F5191="",IF(S5191=1,0,IF(L5191-S5191=0,"",L5191-S5191)),IF(Veriler!M5191="",L5191,IF(L5191*Veriler!M5191=0,"",L5191*Veriler!M5191))),L5191)),0)</f>
        <v/>
      </c>
      <c r="W5191" s="146"/>
      <c r="X5191" s="146"/>
      <c r="Y5191" s="146"/>
    </row>
    <row r="5192" spans="1:25" s="99" customFormat="1" ht="54.75" customHeight="1" x14ac:dyDescent="0.25">
      <c r="A5192" s="96">
        <f t="shared" si="1642"/>
        <v>3827</v>
      </c>
      <c r="B5192" s="175"/>
      <c r="C5192" s="176"/>
      <c r="D5192" s="113"/>
      <c r="E5192" s="115"/>
      <c r="F5192" s="174"/>
      <c r="G5192" s="114" t="str">
        <f t="shared" si="1637"/>
        <v/>
      </c>
      <c r="H5192" s="115"/>
      <c r="I5192" s="115"/>
      <c r="J5192" s="115"/>
      <c r="K5192" s="115"/>
      <c r="L5192" s="133" t="str">
        <f t="shared" si="1638"/>
        <v/>
      </c>
      <c r="M5192" s="116" t="str">
        <f>IF(L5192="", "", L5192/Veriler!$X$1)</f>
        <v/>
      </c>
      <c r="N5192" s="116" t="str">
        <f>IF(F5192&lt;&gt;"", "İthal Girdi", IF(Veriler!T5192="", "", IF(Veriler!S5192="H", "%0,5 üzerindedir", IF(Veriler!T5192&gt;0.1, "%10 sınırı aşılmıştır.", "Uygun"))))</f>
        <v>%0,5 üzerindedir</v>
      </c>
      <c r="O5192" s="116" t="str">
        <f t="shared" si="1639"/>
        <v xml:space="preserve"> </v>
      </c>
      <c r="P5192" s="117"/>
      <c r="Q5192" s="118"/>
      <c r="R5192" s="119" t="str">
        <f t="shared" si="1640"/>
        <v/>
      </c>
      <c r="S5192" s="133">
        <f>IFERROR(IF(M5192&lt;=0.005,IF(F5192="",L5192,0),IF(F5192&lt;&gt;"",0,IF(P5192="",0,IF(P5192="H",0,IF(Q5192&lt;Veriler!$G$2,L5192*Veriler!$G$2,L5192*Q5192)))))," ")</f>
        <v>0</v>
      </c>
      <c r="T5192" s="133">
        <f>IF(Veriler!T5192&lt;=0.1, S5192, IF(AND(Veriler!T5192&gt;0.1, F5192="", P5192="E"), IF(Q5192&gt;Veriler!$G$2, Q5192*S5192, IF(Q5192&lt;Veriler!$G$2, Veriler!$G$2*S5192, Q5192*S5192)), 0))</f>
        <v>0</v>
      </c>
      <c r="U5192" s="133" t="str">
        <f t="shared" si="1641"/>
        <v xml:space="preserve"> </v>
      </c>
      <c r="V5192" s="134" t="str">
        <f>IFERROR(IF(O5192="%10 sınırı aşılmıştır.",L5192-T5192,IFERROR(IF(F5192="",IF(S5192=1,0,IF(L5192-S5192=0,"",L5192-S5192)),IF(Veriler!M5192="",L5192,IF(L5192*Veriler!M5192=0,"",L5192*Veriler!M5192))),L5192)),0)</f>
        <v/>
      </c>
      <c r="W5192" s="146"/>
      <c r="X5192" s="146"/>
      <c r="Y5192" s="146"/>
    </row>
    <row r="5193" spans="1:25" s="99" customFormat="1" ht="54.75" customHeight="1" x14ac:dyDescent="0.25">
      <c r="A5193" s="96">
        <f t="shared" si="1642"/>
        <v>3828</v>
      </c>
      <c r="B5193" s="175"/>
      <c r="C5193" s="176"/>
      <c r="D5193" s="113"/>
      <c r="E5193" s="115"/>
      <c r="F5193" s="174"/>
      <c r="G5193" s="114" t="str">
        <f t="shared" si="1637"/>
        <v/>
      </c>
      <c r="H5193" s="115"/>
      <c r="I5193" s="115"/>
      <c r="J5193" s="115"/>
      <c r="K5193" s="115"/>
      <c r="L5193" s="133" t="str">
        <f t="shared" si="1638"/>
        <v/>
      </c>
      <c r="M5193" s="116" t="str">
        <f>IF(L5193="", "", L5193/Veriler!$X$1)</f>
        <v/>
      </c>
      <c r="N5193" s="116" t="str">
        <f>IF(F5193&lt;&gt;"", "İthal Girdi", IF(Veriler!T5193="", "", IF(Veriler!S5193="H", "%0,5 üzerindedir", IF(Veriler!T5193&gt;0.1, "%10 sınırı aşılmıştır.", "Uygun"))))</f>
        <v>%0,5 üzerindedir</v>
      </c>
      <c r="O5193" s="116" t="str">
        <f t="shared" si="1639"/>
        <v xml:space="preserve"> </v>
      </c>
      <c r="P5193" s="117"/>
      <c r="Q5193" s="118"/>
      <c r="R5193" s="119" t="str">
        <f t="shared" si="1640"/>
        <v/>
      </c>
      <c r="S5193" s="133">
        <f>IFERROR(IF(M5193&lt;=0.005,IF(F5193="",L5193,0),IF(F5193&lt;&gt;"",0,IF(P5193="",0,IF(P5193="H",0,IF(Q5193&lt;Veriler!$G$2,L5193*Veriler!$G$2,L5193*Q5193)))))," ")</f>
        <v>0</v>
      </c>
      <c r="T5193" s="133">
        <f>IF(Veriler!T5193&lt;=0.1, S5193, IF(AND(Veriler!T5193&gt;0.1, F5193="", P5193="E"), IF(Q5193&gt;Veriler!$G$2, Q5193*S5193, IF(Q5193&lt;Veriler!$G$2, Veriler!$G$2*S5193, Q5193*S5193)), 0))</f>
        <v>0</v>
      </c>
      <c r="U5193" s="133" t="str">
        <f t="shared" si="1641"/>
        <v xml:space="preserve"> </v>
      </c>
      <c r="V5193" s="134" t="str">
        <f>IFERROR(IF(O5193="%10 sınırı aşılmıştır.",L5193-T5193,IFERROR(IF(F5193="",IF(S5193=1,0,IF(L5193-S5193=0,"",L5193-S5193)),IF(Veriler!M5193="",L5193,IF(L5193*Veriler!M5193=0,"",L5193*Veriler!M5193))),L5193)),0)</f>
        <v/>
      </c>
      <c r="W5193" s="146"/>
      <c r="X5193" s="146"/>
      <c r="Y5193" s="146"/>
    </row>
    <row r="5194" spans="1:25" s="99" customFormat="1" ht="54.75" customHeight="1" x14ac:dyDescent="0.25">
      <c r="A5194" s="96">
        <f t="shared" si="1642"/>
        <v>3829</v>
      </c>
      <c r="B5194" s="175"/>
      <c r="C5194" s="176"/>
      <c r="D5194" s="113"/>
      <c r="E5194" s="115"/>
      <c r="F5194" s="174"/>
      <c r="G5194" s="114" t="str">
        <f t="shared" si="1637"/>
        <v/>
      </c>
      <c r="H5194" s="115"/>
      <c r="I5194" s="115"/>
      <c r="J5194" s="115"/>
      <c r="K5194" s="115"/>
      <c r="L5194" s="133" t="str">
        <f t="shared" si="1638"/>
        <v/>
      </c>
      <c r="M5194" s="116" t="str">
        <f>IF(L5194="", "", L5194/Veriler!$X$1)</f>
        <v/>
      </c>
      <c r="N5194" s="116" t="str">
        <f>IF(F5194&lt;&gt;"", "İthal Girdi", IF(Veriler!T5194="", "", IF(Veriler!S5194="H", "%0,5 üzerindedir", IF(Veriler!T5194&gt;0.1, "%10 sınırı aşılmıştır.", "Uygun"))))</f>
        <v>%0,5 üzerindedir</v>
      </c>
      <c r="O5194" s="116" t="str">
        <f t="shared" si="1639"/>
        <v xml:space="preserve"> </v>
      </c>
      <c r="P5194" s="117"/>
      <c r="Q5194" s="118"/>
      <c r="R5194" s="119" t="str">
        <f t="shared" si="1640"/>
        <v/>
      </c>
      <c r="S5194" s="133">
        <f>IFERROR(IF(M5194&lt;=0.005,IF(F5194="",L5194,0),IF(F5194&lt;&gt;"",0,IF(P5194="",0,IF(P5194="H",0,IF(Q5194&lt;Veriler!$G$2,L5194*Veriler!$G$2,L5194*Q5194)))))," ")</f>
        <v>0</v>
      </c>
      <c r="T5194" s="133">
        <f>IF(Veriler!T5194&lt;=0.1, S5194, IF(AND(Veriler!T5194&gt;0.1, F5194="", P5194="E"), IF(Q5194&gt;Veriler!$G$2, Q5194*S5194, IF(Q5194&lt;Veriler!$G$2, Veriler!$G$2*S5194, Q5194*S5194)), 0))</f>
        <v>0</v>
      </c>
      <c r="U5194" s="133" t="str">
        <f t="shared" si="1641"/>
        <v xml:space="preserve"> </v>
      </c>
      <c r="V5194" s="134" t="str">
        <f>IFERROR(IF(O5194="%10 sınırı aşılmıştır.",L5194-T5194,IFERROR(IF(F5194="",IF(S5194=1,0,IF(L5194-S5194=0,"",L5194-S5194)),IF(Veriler!M5194="",L5194,IF(L5194*Veriler!M5194=0,"",L5194*Veriler!M5194))),L5194)),0)</f>
        <v/>
      </c>
      <c r="W5194" s="146"/>
      <c r="X5194" s="146"/>
      <c r="Y5194" s="146"/>
    </row>
    <row r="5195" spans="1:25" s="99" customFormat="1" ht="54.75" customHeight="1" x14ac:dyDescent="0.25">
      <c r="A5195" s="96">
        <f t="shared" si="1642"/>
        <v>3830</v>
      </c>
      <c r="B5195" s="175"/>
      <c r="C5195" s="176"/>
      <c r="D5195" s="113"/>
      <c r="E5195" s="115"/>
      <c r="F5195" s="174"/>
      <c r="G5195" s="114" t="str">
        <f t="shared" si="1637"/>
        <v/>
      </c>
      <c r="H5195" s="115"/>
      <c r="I5195" s="115"/>
      <c r="J5195" s="115"/>
      <c r="K5195" s="115"/>
      <c r="L5195" s="133" t="str">
        <f t="shared" si="1638"/>
        <v/>
      </c>
      <c r="M5195" s="116" t="str">
        <f>IF(L5195="", "", L5195/Veriler!$X$1)</f>
        <v/>
      </c>
      <c r="N5195" s="116" t="str">
        <f>IF(F5195&lt;&gt;"", "İthal Girdi", IF(Veriler!T5195="", "", IF(Veriler!S5195="H", "%0,5 üzerindedir", IF(Veriler!T5195&gt;0.1, "%10 sınırı aşılmıştır.", "Uygun"))))</f>
        <v>%0,5 üzerindedir</v>
      </c>
      <c r="O5195" s="116" t="str">
        <f t="shared" si="1639"/>
        <v xml:space="preserve"> </v>
      </c>
      <c r="P5195" s="117"/>
      <c r="Q5195" s="118"/>
      <c r="R5195" s="119" t="str">
        <f t="shared" si="1640"/>
        <v/>
      </c>
      <c r="S5195" s="133">
        <f>IFERROR(IF(M5195&lt;=0.005,IF(F5195="",L5195,0),IF(F5195&lt;&gt;"",0,IF(P5195="",0,IF(P5195="H",0,IF(Q5195&lt;Veriler!$G$2,L5195*Veriler!$G$2,L5195*Q5195)))))," ")</f>
        <v>0</v>
      </c>
      <c r="T5195" s="133">
        <f>IF(Veriler!T5195&lt;=0.1, S5195, IF(AND(Veriler!T5195&gt;0.1, F5195="", P5195="E"), IF(Q5195&gt;Veriler!$G$2, Q5195*S5195, IF(Q5195&lt;Veriler!$G$2, Veriler!$G$2*S5195, Q5195*S5195)), 0))</f>
        <v>0</v>
      </c>
      <c r="U5195" s="133" t="str">
        <f t="shared" si="1641"/>
        <v xml:space="preserve"> </v>
      </c>
      <c r="V5195" s="134" t="str">
        <f>IFERROR(IF(O5195="%10 sınırı aşılmıştır.",L5195-T5195,IFERROR(IF(F5195="",IF(S5195=1,0,IF(L5195-S5195=0,"",L5195-S5195)),IF(Veriler!M5195="",L5195,IF(L5195*Veriler!M5195=0,"",L5195*Veriler!M5195))),L5195)),0)</f>
        <v/>
      </c>
      <c r="W5195" s="146"/>
      <c r="X5195" s="146"/>
      <c r="Y5195" s="146"/>
    </row>
    <row r="5196" spans="1:25" s="99" customFormat="1" ht="54.75" customHeight="1" x14ac:dyDescent="0.25">
      <c r="A5196" s="96">
        <f t="shared" si="1642"/>
        <v>3831</v>
      </c>
      <c r="B5196" s="175"/>
      <c r="C5196" s="176"/>
      <c r="D5196" s="113"/>
      <c r="E5196" s="115"/>
      <c r="F5196" s="174"/>
      <c r="G5196" s="114" t="str">
        <f t="shared" si="1637"/>
        <v/>
      </c>
      <c r="H5196" s="115"/>
      <c r="I5196" s="115"/>
      <c r="J5196" s="115"/>
      <c r="K5196" s="115"/>
      <c r="L5196" s="133" t="str">
        <f t="shared" si="1638"/>
        <v/>
      </c>
      <c r="M5196" s="116" t="str">
        <f>IF(L5196="", "", L5196/Veriler!$X$1)</f>
        <v/>
      </c>
      <c r="N5196" s="116" t="str">
        <f>IF(F5196&lt;&gt;"", "İthal Girdi", IF(Veriler!T5196="", "", IF(Veriler!S5196="H", "%0,5 üzerindedir", IF(Veriler!T5196&gt;0.1, "%10 sınırı aşılmıştır.", "Uygun"))))</f>
        <v>%0,5 üzerindedir</v>
      </c>
      <c r="O5196" s="116" t="str">
        <f t="shared" si="1639"/>
        <v xml:space="preserve"> </v>
      </c>
      <c r="P5196" s="117"/>
      <c r="Q5196" s="118"/>
      <c r="R5196" s="119" t="str">
        <f t="shared" si="1640"/>
        <v/>
      </c>
      <c r="S5196" s="133">
        <f>IFERROR(IF(M5196&lt;=0.005,IF(F5196="",L5196,0),IF(F5196&lt;&gt;"",0,IF(P5196="",0,IF(P5196="H",0,IF(Q5196&lt;Veriler!$G$2,L5196*Veriler!$G$2,L5196*Q5196)))))," ")</f>
        <v>0</v>
      </c>
      <c r="T5196" s="133">
        <f>IF(Veriler!T5196&lt;=0.1, S5196, IF(AND(Veriler!T5196&gt;0.1, F5196="", P5196="E"), IF(Q5196&gt;Veriler!$G$2, Q5196*S5196, IF(Q5196&lt;Veriler!$G$2, Veriler!$G$2*S5196, Q5196*S5196)), 0))</f>
        <v>0</v>
      </c>
      <c r="U5196" s="133" t="str">
        <f t="shared" si="1641"/>
        <v xml:space="preserve"> </v>
      </c>
      <c r="V5196" s="134" t="str">
        <f>IFERROR(IF(O5196="%10 sınırı aşılmıştır.",L5196-T5196,IFERROR(IF(F5196="",IF(S5196=1,0,IF(L5196-S5196=0,"",L5196-S5196)),IF(Veriler!M5196="",L5196,IF(L5196*Veriler!M5196=0,"",L5196*Veriler!M5196))),L5196)),0)</f>
        <v/>
      </c>
      <c r="W5196" s="146"/>
      <c r="X5196" s="146"/>
      <c r="Y5196" s="146"/>
    </row>
    <row r="5197" spans="1:25" s="99" customFormat="1" ht="54.75" customHeight="1" x14ac:dyDescent="0.25">
      <c r="A5197" s="96">
        <f t="shared" si="1642"/>
        <v>3832</v>
      </c>
      <c r="B5197" s="175"/>
      <c r="C5197" s="176"/>
      <c r="D5197" s="113"/>
      <c r="E5197" s="115"/>
      <c r="F5197" s="174"/>
      <c r="G5197" s="114" t="str">
        <f t="shared" si="1637"/>
        <v/>
      </c>
      <c r="H5197" s="115"/>
      <c r="I5197" s="115"/>
      <c r="J5197" s="115"/>
      <c r="K5197" s="115"/>
      <c r="L5197" s="133" t="str">
        <f t="shared" si="1638"/>
        <v/>
      </c>
      <c r="M5197" s="116" t="str">
        <f>IF(L5197="", "", L5197/Veriler!$X$1)</f>
        <v/>
      </c>
      <c r="N5197" s="116" t="str">
        <f>IF(F5197&lt;&gt;"", "İthal Girdi", IF(Veriler!T5197="", "", IF(Veriler!S5197="H", "%0,5 üzerindedir", IF(Veriler!T5197&gt;0.1, "%10 sınırı aşılmıştır.", "Uygun"))))</f>
        <v>%0,5 üzerindedir</v>
      </c>
      <c r="O5197" s="116" t="str">
        <f t="shared" si="1639"/>
        <v xml:space="preserve"> </v>
      </c>
      <c r="P5197" s="117"/>
      <c r="Q5197" s="118"/>
      <c r="R5197" s="119" t="str">
        <f t="shared" si="1640"/>
        <v/>
      </c>
      <c r="S5197" s="133">
        <f>IFERROR(IF(M5197&lt;=0.005,IF(F5197="",L5197,0),IF(F5197&lt;&gt;"",0,IF(P5197="",0,IF(P5197="H",0,IF(Q5197&lt;Veriler!$G$2,L5197*Veriler!$G$2,L5197*Q5197)))))," ")</f>
        <v>0</v>
      </c>
      <c r="T5197" s="133">
        <f>IF(Veriler!T5197&lt;=0.1, S5197, IF(AND(Veriler!T5197&gt;0.1, F5197="", P5197="E"), IF(Q5197&gt;Veriler!$G$2, Q5197*S5197, IF(Q5197&lt;Veriler!$G$2, Veriler!$G$2*S5197, Q5197*S5197)), 0))</f>
        <v>0</v>
      </c>
      <c r="U5197" s="133" t="str">
        <f t="shared" si="1641"/>
        <v xml:space="preserve"> </v>
      </c>
      <c r="V5197" s="134" t="str">
        <f>IFERROR(IF(O5197="%10 sınırı aşılmıştır.",L5197-T5197,IFERROR(IF(F5197="",IF(S5197=1,0,IF(L5197-S5197=0,"",L5197-S5197)),IF(Veriler!M5197="",L5197,IF(L5197*Veriler!M5197=0,"",L5197*Veriler!M5197))),L5197)),0)</f>
        <v/>
      </c>
      <c r="W5197" s="146"/>
      <c r="X5197" s="146"/>
      <c r="Y5197" s="146"/>
    </row>
    <row r="5198" spans="1:25" s="99" customFormat="1" ht="54.75" customHeight="1" x14ac:dyDescent="0.25">
      <c r="A5198" s="96">
        <f t="shared" si="1642"/>
        <v>3833</v>
      </c>
      <c r="B5198" s="175"/>
      <c r="C5198" s="176"/>
      <c r="D5198" s="113"/>
      <c r="E5198" s="115"/>
      <c r="F5198" s="174"/>
      <c r="G5198" s="114" t="str">
        <f t="shared" si="1637"/>
        <v/>
      </c>
      <c r="H5198" s="115"/>
      <c r="I5198" s="115"/>
      <c r="J5198" s="115"/>
      <c r="K5198" s="115"/>
      <c r="L5198" s="133" t="str">
        <f t="shared" si="1638"/>
        <v/>
      </c>
      <c r="M5198" s="116" t="str">
        <f>IF(L5198="", "", L5198/Veriler!$X$1)</f>
        <v/>
      </c>
      <c r="N5198" s="116" t="str">
        <f>IF(F5198&lt;&gt;"", "İthal Girdi", IF(Veriler!T5198="", "", IF(Veriler!S5198="H", "%0,5 üzerindedir", IF(Veriler!T5198&gt;0.1, "%10 sınırı aşılmıştır.", "Uygun"))))</f>
        <v>%0,5 üzerindedir</v>
      </c>
      <c r="O5198" s="116" t="str">
        <f t="shared" si="1639"/>
        <v xml:space="preserve"> </v>
      </c>
      <c r="P5198" s="117"/>
      <c r="Q5198" s="118"/>
      <c r="R5198" s="119" t="str">
        <f t="shared" si="1640"/>
        <v/>
      </c>
      <c r="S5198" s="133">
        <f>IFERROR(IF(M5198&lt;=0.005,IF(F5198="",L5198,0),IF(F5198&lt;&gt;"",0,IF(P5198="",0,IF(P5198="H",0,IF(Q5198&lt;Veriler!$G$2,L5198*Veriler!$G$2,L5198*Q5198)))))," ")</f>
        <v>0</v>
      </c>
      <c r="T5198" s="133">
        <f>IF(Veriler!T5198&lt;=0.1, S5198, IF(AND(Veriler!T5198&gt;0.1, F5198="", P5198="E"), IF(Q5198&gt;Veriler!$G$2, Q5198*S5198, IF(Q5198&lt;Veriler!$G$2, Veriler!$G$2*S5198, Q5198*S5198)), 0))</f>
        <v>0</v>
      </c>
      <c r="U5198" s="133" t="str">
        <f t="shared" si="1641"/>
        <v xml:space="preserve"> </v>
      </c>
      <c r="V5198" s="134" t="str">
        <f>IFERROR(IF(O5198="%10 sınırı aşılmıştır.",L5198-T5198,IFERROR(IF(F5198="",IF(S5198=1,0,IF(L5198-S5198=0,"",L5198-S5198)),IF(Veriler!M5198="",L5198,IF(L5198*Veriler!M5198=0,"",L5198*Veriler!M5198))),L5198)),0)</f>
        <v/>
      </c>
      <c r="W5198" s="146"/>
      <c r="X5198" s="146"/>
      <c r="Y5198" s="146"/>
    </row>
    <row r="5199" spans="1:25" s="99" customFormat="1" ht="54.75" customHeight="1" x14ac:dyDescent="0.25">
      <c r="A5199" s="96">
        <f t="shared" si="1642"/>
        <v>3834</v>
      </c>
      <c r="B5199" s="175"/>
      <c r="C5199" s="176"/>
      <c r="D5199" s="113"/>
      <c r="E5199" s="115"/>
      <c r="F5199" s="174"/>
      <c r="G5199" s="114" t="str">
        <f t="shared" si="1637"/>
        <v/>
      </c>
      <c r="H5199" s="115"/>
      <c r="I5199" s="115"/>
      <c r="J5199" s="115"/>
      <c r="K5199" s="115"/>
      <c r="L5199" s="133" t="str">
        <f t="shared" si="1638"/>
        <v/>
      </c>
      <c r="M5199" s="116" t="str">
        <f>IF(L5199="", "", L5199/Veriler!$X$1)</f>
        <v/>
      </c>
      <c r="N5199" s="116" t="str">
        <f>IF(F5199&lt;&gt;"", "İthal Girdi", IF(Veriler!T5199="", "", IF(Veriler!S5199="H", "%0,5 üzerindedir", IF(Veriler!T5199&gt;0.1, "%10 sınırı aşılmıştır.", "Uygun"))))</f>
        <v>%0,5 üzerindedir</v>
      </c>
      <c r="O5199" s="116" t="str">
        <f t="shared" si="1639"/>
        <v xml:space="preserve"> </v>
      </c>
      <c r="P5199" s="117"/>
      <c r="Q5199" s="118"/>
      <c r="R5199" s="119" t="str">
        <f t="shared" si="1640"/>
        <v/>
      </c>
      <c r="S5199" s="133">
        <f>IFERROR(IF(M5199&lt;=0.005,IF(F5199="",L5199,0),IF(F5199&lt;&gt;"",0,IF(P5199="",0,IF(P5199="H",0,IF(Q5199&lt;Veriler!$G$2,L5199*Veriler!$G$2,L5199*Q5199)))))," ")</f>
        <v>0</v>
      </c>
      <c r="T5199" s="133">
        <f>IF(Veriler!T5199&lt;=0.1, S5199, IF(AND(Veriler!T5199&gt;0.1, F5199="", P5199="E"), IF(Q5199&gt;Veriler!$G$2, Q5199*S5199, IF(Q5199&lt;Veriler!$G$2, Veriler!$G$2*S5199, Q5199*S5199)), 0))</f>
        <v>0</v>
      </c>
      <c r="U5199" s="133" t="str">
        <f t="shared" si="1641"/>
        <v xml:space="preserve"> </v>
      </c>
      <c r="V5199" s="134" t="str">
        <f>IFERROR(IF(O5199="%10 sınırı aşılmıştır.",L5199-T5199,IFERROR(IF(F5199="",IF(S5199=1,0,IF(L5199-S5199=0,"",L5199-S5199)),IF(Veriler!M5199="",L5199,IF(L5199*Veriler!M5199=0,"",L5199*Veriler!M5199))),L5199)),0)</f>
        <v/>
      </c>
      <c r="W5199" s="146"/>
      <c r="X5199" s="146"/>
      <c r="Y5199" s="146"/>
    </row>
    <row r="5200" spans="1:25" s="99" customFormat="1" ht="54.75" customHeight="1" x14ac:dyDescent="0.25">
      <c r="A5200" s="96">
        <f t="shared" si="1642"/>
        <v>3835</v>
      </c>
      <c r="B5200" s="175"/>
      <c r="C5200" s="176"/>
      <c r="D5200" s="113"/>
      <c r="E5200" s="115"/>
      <c r="F5200" s="174"/>
      <c r="G5200" s="114" t="str">
        <f t="shared" si="1637"/>
        <v/>
      </c>
      <c r="H5200" s="115"/>
      <c r="I5200" s="115"/>
      <c r="J5200" s="115"/>
      <c r="K5200" s="115"/>
      <c r="L5200" s="133" t="str">
        <f t="shared" si="1638"/>
        <v/>
      </c>
      <c r="M5200" s="116" t="str">
        <f>IF(L5200="", "", L5200/Veriler!$X$1)</f>
        <v/>
      </c>
      <c r="N5200" s="116" t="str">
        <f>IF(F5200&lt;&gt;"", "İthal Girdi", IF(Veriler!T5200="", "", IF(Veriler!S5200="H", "%0,5 üzerindedir", IF(Veriler!T5200&gt;0.1, "%10 sınırı aşılmıştır.", "Uygun"))))</f>
        <v>%0,5 üzerindedir</v>
      </c>
      <c r="O5200" s="116" t="str">
        <f t="shared" si="1639"/>
        <v xml:space="preserve"> </v>
      </c>
      <c r="P5200" s="117"/>
      <c r="Q5200" s="118"/>
      <c r="R5200" s="119" t="str">
        <f t="shared" si="1640"/>
        <v/>
      </c>
      <c r="S5200" s="133">
        <f>IFERROR(IF(M5200&lt;=0.005,IF(F5200="",L5200,0),IF(F5200&lt;&gt;"",0,IF(P5200="",0,IF(P5200="H",0,IF(Q5200&lt;Veriler!$G$2,L5200*Veriler!$G$2,L5200*Q5200)))))," ")</f>
        <v>0</v>
      </c>
      <c r="T5200" s="133">
        <f>IF(Veriler!T5200&lt;=0.1, S5200, IF(AND(Veriler!T5200&gt;0.1, F5200="", P5200="E"), IF(Q5200&gt;Veriler!$G$2, Q5200*S5200, IF(Q5200&lt;Veriler!$G$2, Veriler!$G$2*S5200, Q5200*S5200)), 0))</f>
        <v>0</v>
      </c>
      <c r="U5200" s="133" t="str">
        <f t="shared" si="1641"/>
        <v xml:space="preserve"> </v>
      </c>
      <c r="V5200" s="134" t="str">
        <f>IFERROR(IF(O5200="%10 sınırı aşılmıştır.",L5200-T5200,IFERROR(IF(F5200="",IF(S5200=1,0,IF(L5200-S5200=0,"",L5200-S5200)),IF(Veriler!M5200="",L5200,IF(L5200*Veriler!M5200=0,"",L5200*Veriler!M5200))),L5200)),0)</f>
        <v/>
      </c>
      <c r="W5200" s="146"/>
      <c r="X5200" s="146"/>
      <c r="Y5200" s="146"/>
    </row>
    <row r="5201" spans="1:25" s="99" customFormat="1" ht="54.75" customHeight="1" x14ac:dyDescent="0.25">
      <c r="A5201" s="96">
        <f t="shared" si="1642"/>
        <v>3836</v>
      </c>
      <c r="B5201" s="175"/>
      <c r="C5201" s="176"/>
      <c r="D5201" s="113"/>
      <c r="E5201" s="115"/>
      <c r="F5201" s="174"/>
      <c r="G5201" s="114" t="str">
        <f t="shared" si="1637"/>
        <v/>
      </c>
      <c r="H5201" s="115"/>
      <c r="I5201" s="115"/>
      <c r="J5201" s="115"/>
      <c r="K5201" s="115"/>
      <c r="L5201" s="133" t="str">
        <f t="shared" si="1638"/>
        <v/>
      </c>
      <c r="M5201" s="116" t="str">
        <f>IF(L5201="", "", L5201/Veriler!$X$1)</f>
        <v/>
      </c>
      <c r="N5201" s="116" t="str">
        <f>IF(F5201&lt;&gt;"", "İthal Girdi", IF(Veriler!T5201="", "", IF(Veriler!S5201="H", "%0,5 üzerindedir", IF(Veriler!T5201&gt;0.1, "%10 sınırı aşılmıştır.", "Uygun"))))</f>
        <v>%0,5 üzerindedir</v>
      </c>
      <c r="O5201" s="116" t="str">
        <f t="shared" si="1639"/>
        <v xml:space="preserve"> </v>
      </c>
      <c r="P5201" s="117"/>
      <c r="Q5201" s="118"/>
      <c r="R5201" s="119" t="str">
        <f t="shared" si="1640"/>
        <v/>
      </c>
      <c r="S5201" s="133">
        <f>IFERROR(IF(M5201&lt;=0.005,IF(F5201="",L5201,0),IF(F5201&lt;&gt;"",0,IF(P5201="",0,IF(P5201="H",0,IF(Q5201&lt;Veriler!$G$2,L5201*Veriler!$G$2,L5201*Q5201)))))," ")</f>
        <v>0</v>
      </c>
      <c r="T5201" s="133">
        <f>IF(Veriler!T5201&lt;=0.1, S5201, IF(AND(Veriler!T5201&gt;0.1, F5201="", P5201="E"), IF(Q5201&gt;Veriler!$G$2, Q5201*S5201, IF(Q5201&lt;Veriler!$G$2, Veriler!$G$2*S5201, Q5201*S5201)), 0))</f>
        <v>0</v>
      </c>
      <c r="U5201" s="133" t="str">
        <f t="shared" si="1641"/>
        <v xml:space="preserve"> </v>
      </c>
      <c r="V5201" s="134" t="str">
        <f>IFERROR(IF(O5201="%10 sınırı aşılmıştır.",L5201-T5201,IFERROR(IF(F5201="",IF(S5201=1,0,IF(L5201-S5201=0,"",L5201-S5201)),IF(Veriler!M5201="",L5201,IF(L5201*Veriler!M5201=0,"",L5201*Veriler!M5201))),L5201)),0)</f>
        <v/>
      </c>
      <c r="W5201" s="146"/>
      <c r="X5201" s="146"/>
      <c r="Y5201" s="146"/>
    </row>
    <row r="5202" spans="1:25" s="99" customFormat="1" ht="24" customHeight="1" x14ac:dyDescent="0.25">
      <c r="A5202" s="103"/>
      <c r="B5202" s="104"/>
      <c r="C5202" s="104"/>
      <c r="D5202" s="104"/>
      <c r="E5202" s="103"/>
      <c r="F5202" s="135"/>
      <c r="G5202" s="157"/>
      <c r="H5202" s="103"/>
      <c r="I5202" s="103"/>
      <c r="J5202" s="103"/>
      <c r="K5202" s="103"/>
      <c r="L5202" s="136">
        <f>SUM(L5173:L5186,L5188:L5201)</f>
        <v>0</v>
      </c>
      <c r="M5202" s="158"/>
      <c r="N5202" s="158"/>
      <c r="O5202" s="158"/>
      <c r="P5202" s="105"/>
      <c r="Q5202" s="106"/>
      <c r="R5202" s="159"/>
      <c r="S5202" s="160"/>
      <c r="T5202" s="160"/>
      <c r="U5202" s="160"/>
      <c r="V5202" s="160"/>
      <c r="W5202" s="146"/>
      <c r="X5202" s="146"/>
      <c r="Y5202" s="146"/>
    </row>
    <row r="5203" spans="1:25" s="99" customFormat="1" ht="31.5" customHeight="1" x14ac:dyDescent="0.25">
      <c r="A5203" s="103"/>
      <c r="B5203" s="104"/>
      <c r="C5203" s="104"/>
      <c r="D5203" s="104"/>
      <c r="E5203" s="103"/>
      <c r="F5203" s="135"/>
      <c r="G5203" s="157"/>
      <c r="H5203" s="103"/>
      <c r="I5203" s="103"/>
      <c r="J5203" s="103"/>
      <c r="K5203" s="103"/>
      <c r="L5203" s="161"/>
      <c r="M5203" s="158"/>
      <c r="N5203" s="158"/>
      <c r="O5203" s="158"/>
      <c r="P5203" s="105"/>
      <c r="Q5203" s="106"/>
      <c r="R5203" s="159"/>
      <c r="S5203" s="162" t="s">
        <v>57</v>
      </c>
      <c r="T5203" s="162" t="s">
        <v>57</v>
      </c>
      <c r="U5203" s="162" t="s">
        <v>57</v>
      </c>
      <c r="V5203" s="163" t="s">
        <v>58</v>
      </c>
      <c r="W5203" s="146"/>
      <c r="X5203" s="146"/>
      <c r="Y5203" s="146"/>
    </row>
    <row r="5204" spans="1:25" s="99" customFormat="1" ht="58.5" customHeight="1" x14ac:dyDescent="0.25">
      <c r="A5204" s="185" t="s">
        <v>59</v>
      </c>
      <c r="B5204" s="180"/>
      <c r="C5204" s="180"/>
      <c r="D5204" s="180"/>
      <c r="E5204" s="180"/>
      <c r="F5204" s="180"/>
      <c r="G5204" s="180"/>
      <c r="H5204" s="180"/>
      <c r="I5204" s="180"/>
      <c r="J5204" s="180"/>
      <c r="K5204" s="180"/>
      <c r="L5204" s="180"/>
      <c r="M5204" s="180"/>
      <c r="N5204" s="180"/>
      <c r="O5204" s="180"/>
      <c r="P5204" s="180"/>
      <c r="Q5204" s="180"/>
      <c r="R5204" s="176"/>
      <c r="S5204" s="137">
        <f>SUM(S5166,S5173:S5186,S5188:S5201)</f>
        <v>0</v>
      </c>
      <c r="T5204" s="137" t="str">
        <f>IF(SUM(T5173:T5186,T5188:T5201)=0," ",SUM(T5173:T5186,T5188:T5201))</f>
        <v xml:space="preserve"> </v>
      </c>
      <c r="U5204" s="137" t="str">
        <f>IF(SUM(U5173:U5186,U5188:U5201)=0," ",SUM(U5173:U5186,U5188:U5201))</f>
        <v xml:space="preserve"> </v>
      </c>
      <c r="V5204" s="137" t="str">
        <f>IF(SUM(V5173:V5186,V5188:V5201)=0," ",SUM(V5173:V5186,V5188:V5201))</f>
        <v xml:space="preserve"> </v>
      </c>
      <c r="W5204" s="146"/>
      <c r="X5204" s="164">
        <f>SUM(U5173:U5186,U5188:U5201)</f>
        <v>0</v>
      </c>
      <c r="Y5204" s="164">
        <f>SUM(V5173:V5186,V5188:V5201)</f>
        <v>0</v>
      </c>
    </row>
    <row r="5205" spans="1:25" x14ac:dyDescent="0.3">
      <c r="A5205" s="34"/>
      <c r="G5205" s="146"/>
      <c r="L5205" s="146"/>
      <c r="M5205" s="146"/>
      <c r="N5205" s="146"/>
      <c r="O5205" s="146"/>
      <c r="R5205" s="146"/>
      <c r="S5205" s="146"/>
      <c r="T5205" s="146"/>
      <c r="U5205" s="146"/>
      <c r="V5205" s="146"/>
      <c r="W5205" s="146"/>
      <c r="X5205" s="146"/>
      <c r="Y5205" s="146"/>
    </row>
    <row r="5206" spans="1:25" x14ac:dyDescent="0.3">
      <c r="A5206" s="186" t="s">
        <v>60</v>
      </c>
      <c r="B5206" s="187"/>
      <c r="C5206" s="187"/>
      <c r="D5206" s="187"/>
      <c r="E5206" s="187"/>
      <c r="F5206" s="187"/>
      <c r="G5206" s="187"/>
      <c r="H5206" s="187"/>
      <c r="I5206" s="187"/>
      <c r="J5206" s="187"/>
      <c r="K5206" s="187"/>
      <c r="L5206" s="187"/>
      <c r="M5206" s="187"/>
      <c r="N5206" s="187"/>
      <c r="O5206" s="187"/>
      <c r="P5206" s="187"/>
      <c r="Q5206" s="187"/>
      <c r="R5206" s="187"/>
      <c r="S5206" s="187"/>
      <c r="T5206" s="187"/>
      <c r="U5206" s="187"/>
      <c r="V5206" s="187"/>
      <c r="W5206" s="146"/>
      <c r="X5206" s="146"/>
      <c r="Y5206" s="146"/>
    </row>
    <row r="5207" spans="1:25" s="99" customFormat="1" ht="41.25" customHeight="1" x14ac:dyDescent="0.25">
      <c r="A5207" s="189" t="s">
        <v>38</v>
      </c>
      <c r="B5207" s="180"/>
      <c r="C5207" s="180"/>
      <c r="D5207" s="180"/>
      <c r="E5207" s="180"/>
      <c r="F5207" s="180"/>
      <c r="G5207" s="180"/>
      <c r="H5207" s="180"/>
      <c r="I5207" s="180"/>
      <c r="J5207" s="180"/>
      <c r="K5207" s="180"/>
      <c r="L5207" s="180"/>
      <c r="M5207" s="180"/>
      <c r="N5207" s="180"/>
      <c r="O5207" s="180"/>
      <c r="P5207" s="180"/>
      <c r="Q5207" s="180"/>
      <c r="R5207" s="180"/>
      <c r="S5207" s="180"/>
      <c r="T5207" s="180"/>
      <c r="U5207" s="180"/>
      <c r="V5207" s="176"/>
      <c r="W5207" s="146"/>
      <c r="X5207" s="146"/>
      <c r="Y5207" s="146"/>
    </row>
    <row r="5208" spans="1:25" s="100" customFormat="1" ht="35.25" customHeight="1" x14ac:dyDescent="0.25">
      <c r="A5208" s="179" t="s">
        <v>39</v>
      </c>
      <c r="B5208" s="180"/>
      <c r="C5208" s="180"/>
      <c r="D5208" s="180"/>
      <c r="E5208" s="180"/>
      <c r="F5208" s="180"/>
      <c r="G5208" s="180"/>
      <c r="H5208" s="180"/>
      <c r="I5208" s="180"/>
      <c r="J5208" s="180"/>
      <c r="K5208" s="180"/>
      <c r="L5208" s="180"/>
      <c r="M5208" s="180"/>
      <c r="N5208" s="180"/>
      <c r="O5208" s="180"/>
      <c r="P5208" s="180"/>
      <c r="Q5208" s="180"/>
      <c r="R5208" s="176"/>
      <c r="S5208" s="147"/>
      <c r="T5208" s="148"/>
      <c r="U5208" s="149" t="s">
        <v>40</v>
      </c>
      <c r="V5208" s="150">
        <f>V5170+1</f>
        <v>138</v>
      </c>
      <c r="W5208" s="146"/>
      <c r="X5208" s="146"/>
      <c r="Y5208" s="146"/>
    </row>
    <row r="5209" spans="1:25" s="99" customFormat="1" ht="81" customHeight="1" x14ac:dyDescent="0.25">
      <c r="A5209" s="110" t="s">
        <v>3</v>
      </c>
      <c r="B5209" s="188" t="s">
        <v>41</v>
      </c>
      <c r="C5209" s="176"/>
      <c r="D5209" s="111" t="s">
        <v>42</v>
      </c>
      <c r="E5209" s="110" t="s">
        <v>324</v>
      </c>
      <c r="F5209" s="111" t="s">
        <v>325</v>
      </c>
      <c r="G5209" s="151" t="s">
        <v>43</v>
      </c>
      <c r="H5209" s="110" t="s">
        <v>44</v>
      </c>
      <c r="I5209" s="110" t="s">
        <v>8</v>
      </c>
      <c r="J5209" s="110" t="s">
        <v>45</v>
      </c>
      <c r="K5209" s="110" t="s">
        <v>46</v>
      </c>
      <c r="L5209" s="152" t="s">
        <v>47</v>
      </c>
      <c r="M5209" s="153" t="s">
        <v>48</v>
      </c>
      <c r="N5209" s="154" t="s">
        <v>49</v>
      </c>
      <c r="O5209" s="154" t="s">
        <v>49</v>
      </c>
      <c r="P5209" s="112" t="s">
        <v>50</v>
      </c>
      <c r="Q5209" s="110" t="s">
        <v>51</v>
      </c>
      <c r="R5209" s="155" t="s">
        <v>52</v>
      </c>
      <c r="S5209" s="156" t="s">
        <v>53</v>
      </c>
      <c r="T5209" s="156" t="s">
        <v>54</v>
      </c>
      <c r="U5209" s="152" t="s">
        <v>54</v>
      </c>
      <c r="V5209" s="152" t="s">
        <v>55</v>
      </c>
      <c r="W5209" s="146"/>
      <c r="X5209" s="146"/>
      <c r="Y5209" s="146"/>
    </row>
    <row r="5210" spans="1:25" s="99" customFormat="1" ht="45" customHeight="1" x14ac:dyDescent="0.25">
      <c r="A5210" s="101"/>
      <c r="B5210" s="177" t="s">
        <v>56</v>
      </c>
      <c r="C5210" s="178"/>
      <c r="D5210" s="102"/>
      <c r="E5210" s="170"/>
      <c r="F5210" s="102"/>
      <c r="G5210" s="95"/>
      <c r="H5210" s="102"/>
      <c r="I5210" s="102"/>
      <c r="J5210" s="102"/>
      <c r="K5210" s="102"/>
      <c r="L5210" s="95"/>
      <c r="M5210" s="95"/>
      <c r="N5210" s="95"/>
      <c r="O5210" s="95"/>
      <c r="P5210" s="102"/>
      <c r="Q5210" s="102"/>
      <c r="R5210" s="190"/>
      <c r="S5210" s="184"/>
      <c r="T5210" s="95"/>
      <c r="U5210" s="95"/>
      <c r="V5210" s="95"/>
      <c r="W5210" s="146"/>
      <c r="X5210" s="146"/>
      <c r="Y5210" s="146"/>
    </row>
    <row r="5211" spans="1:25" s="99" customFormat="1" ht="54.75" customHeight="1" x14ac:dyDescent="0.25">
      <c r="A5211" s="96">
        <f>A5201+1</f>
        <v>3837</v>
      </c>
      <c r="B5211" s="181"/>
      <c r="C5211" s="182"/>
      <c r="D5211" s="113"/>
      <c r="E5211" s="115"/>
      <c r="F5211" s="174"/>
      <c r="G5211" s="114" t="str">
        <f t="shared" ref="G5211:G5224" si="1643">IF(AND(F5211&lt;&gt;"",V5211&lt;&gt;"",L5211&lt;&gt;0),V5211/L5211,"")</f>
        <v/>
      </c>
      <c r="H5211" s="115"/>
      <c r="I5211" s="115"/>
      <c r="J5211" s="115"/>
      <c r="K5211" s="115"/>
      <c r="L5211" s="133" t="str">
        <f t="shared" ref="L5211:L5224" si="1644">IF(AND(H5211&lt;&gt;0, J5211&lt;&gt;0, K5211&lt;&gt;0), H5211*J5211*K5211, "")</f>
        <v/>
      </c>
      <c r="M5211" s="116" t="str">
        <f>IF(L5211="", "", L5211/Veriler!$X$1)</f>
        <v/>
      </c>
      <c r="N5211" s="116" t="str">
        <f>IF(F5211&lt;&gt;"", "İthal Girdi", IF(Veriler!T5211="", "", IF(Veriler!S5211="H", "%0,5 üzerindedir", IF(Veriler!T5211&gt;0.1, "%10 sınırı aşılmıştır.", "Uygun"))))</f>
        <v>%0,5 üzerindedir</v>
      </c>
      <c r="O5211" s="116" t="str">
        <f t="shared" ref="O5211:O5224" si="1645">IF(M5211=""," ",N5211)</f>
        <v xml:space="preserve"> </v>
      </c>
      <c r="P5211" s="117"/>
      <c r="Q5211" s="118"/>
      <c r="R5211" s="119" t="str">
        <f t="shared" ref="R5211:R5224" si="1646">IFERROR(IF(AND(T5211&lt;&gt;"",L5211&lt;&gt;"",L5211&lt;&gt;0,T5211&lt;&gt;0),T5211/L5211,"")," ")</f>
        <v/>
      </c>
      <c r="S5211" s="133">
        <f>IFERROR(IF(M5211&lt;=0.005,IF(F5211="",L5211,0),IF(F5211&lt;&gt;"",0,IF(P5211="",0,IF(P5211="H",0,IF(Q5211&lt;Veriler!$G$2,L5211*Veriler!$G$2,L5211*Q5211)))))," ")</f>
        <v>0</v>
      </c>
      <c r="T5211" s="133">
        <f>IF(Veriler!T5211&lt;=0.1, S5211, IF(AND(Veriler!T5211&gt;0.1, F5211="", P5211="E"), IF(Q5211&gt;Veriler!$G$2, Q5211*S5211, IF(Q5211&lt;Veriler!$G$2, Veriler!$G$2*S5211, Q5211*S5211)), 0))</f>
        <v>0</v>
      </c>
      <c r="U5211" s="133" t="str">
        <f t="shared" ref="U5211:U5224" si="1647">IF(T5211=0," ",T5211)</f>
        <v xml:space="preserve"> </v>
      </c>
      <c r="V5211" s="134" t="str">
        <f>IFERROR(IF(O5211="%10 sınırı aşılmıştır.",L5211-T5211,IFERROR(IF(F5211="",IF(S5211=1,0,IF(L5211-S5211=0,"",L5211-S5211)),IF(Veriler!M5211="",L5211,IF(L5211*Veriler!M5211=0,"",L5211*Veriler!M5211))),L5211)),0)</f>
        <v/>
      </c>
      <c r="W5211" s="146"/>
      <c r="X5211" s="146"/>
      <c r="Y5211" s="146"/>
    </row>
    <row r="5212" spans="1:25" s="99" customFormat="1" ht="54.75" customHeight="1" x14ac:dyDescent="0.25">
      <c r="A5212" s="96">
        <f t="shared" ref="A5212:A5224" si="1648">A5211+1</f>
        <v>3838</v>
      </c>
      <c r="B5212" s="175"/>
      <c r="C5212" s="176"/>
      <c r="D5212" s="113"/>
      <c r="E5212" s="115"/>
      <c r="F5212" s="174"/>
      <c r="G5212" s="114" t="str">
        <f t="shared" si="1643"/>
        <v/>
      </c>
      <c r="H5212" s="115"/>
      <c r="I5212" s="115"/>
      <c r="J5212" s="115"/>
      <c r="K5212" s="115"/>
      <c r="L5212" s="133" t="str">
        <f t="shared" si="1644"/>
        <v/>
      </c>
      <c r="M5212" s="116" t="str">
        <f>IF(L5212="", "", L5212/Veriler!$X$1)</f>
        <v/>
      </c>
      <c r="N5212" s="116" t="str">
        <f>IF(F5212&lt;&gt;"", "İthal Girdi", IF(Veriler!T5212="", "", IF(Veriler!S5212="H", "%0,5 üzerindedir", IF(Veriler!T5212&gt;0.1, "%10 sınırı aşılmıştır.", "Uygun"))))</f>
        <v>%0,5 üzerindedir</v>
      </c>
      <c r="O5212" s="116" t="str">
        <f t="shared" si="1645"/>
        <v xml:space="preserve"> </v>
      </c>
      <c r="P5212" s="117"/>
      <c r="Q5212" s="118"/>
      <c r="R5212" s="119" t="str">
        <f t="shared" si="1646"/>
        <v/>
      </c>
      <c r="S5212" s="133">
        <f>IFERROR(IF(M5212&lt;=0.005,IF(F5212="",L5212,0),IF(F5212&lt;&gt;"",0,IF(P5212="",0,IF(P5212="H",0,IF(Q5212&lt;Veriler!$G$2,L5212*Veriler!$G$2,L5212*Q5212)))))," ")</f>
        <v>0</v>
      </c>
      <c r="T5212" s="133">
        <f>IF(Veriler!T5212&lt;=0.1, S5212, IF(AND(Veriler!T5212&gt;0.1, F5212="", P5212="E"), IF(Q5212&gt;Veriler!$G$2, Q5212*S5212, IF(Q5212&lt;Veriler!$G$2, Veriler!$G$2*S5212, Q5212*S5212)), 0))</f>
        <v>0</v>
      </c>
      <c r="U5212" s="133" t="str">
        <f t="shared" si="1647"/>
        <v xml:space="preserve"> </v>
      </c>
      <c r="V5212" s="134" t="str">
        <f>IFERROR(IF(O5212="%10 sınırı aşılmıştır.",L5212-T5212,IFERROR(IF(F5212="",IF(S5212=1,0,IF(L5212-S5212=0,"",L5212-S5212)),IF(Veriler!M5212="",L5212,IF(L5212*Veriler!M5212=0,"",L5212*Veriler!M5212))),L5212)),0)</f>
        <v/>
      </c>
      <c r="W5212" s="146"/>
      <c r="X5212" s="146"/>
      <c r="Y5212" s="146"/>
    </row>
    <row r="5213" spans="1:25" s="99" customFormat="1" ht="54.75" customHeight="1" x14ac:dyDescent="0.25">
      <c r="A5213" s="96">
        <f t="shared" si="1648"/>
        <v>3839</v>
      </c>
      <c r="B5213" s="175"/>
      <c r="C5213" s="176"/>
      <c r="D5213" s="113"/>
      <c r="E5213" s="115"/>
      <c r="F5213" s="174"/>
      <c r="G5213" s="114" t="str">
        <f t="shared" si="1643"/>
        <v/>
      </c>
      <c r="H5213" s="115"/>
      <c r="I5213" s="115"/>
      <c r="J5213" s="115"/>
      <c r="K5213" s="115"/>
      <c r="L5213" s="133" t="str">
        <f t="shared" si="1644"/>
        <v/>
      </c>
      <c r="M5213" s="116" t="str">
        <f>IF(L5213="", "", L5213/Veriler!$X$1)</f>
        <v/>
      </c>
      <c r="N5213" s="116" t="str">
        <f>IF(F5213&lt;&gt;"", "İthal Girdi", IF(Veriler!T5213="", "", IF(Veriler!S5213="H", "%0,5 üzerindedir", IF(Veriler!T5213&gt;0.1, "%10 sınırı aşılmıştır.", "Uygun"))))</f>
        <v>%0,5 üzerindedir</v>
      </c>
      <c r="O5213" s="116" t="str">
        <f t="shared" si="1645"/>
        <v xml:space="preserve"> </v>
      </c>
      <c r="P5213" s="117"/>
      <c r="Q5213" s="118"/>
      <c r="R5213" s="119" t="str">
        <f t="shared" si="1646"/>
        <v/>
      </c>
      <c r="S5213" s="133">
        <f>IFERROR(IF(M5213&lt;=0.005,IF(F5213="",L5213,0),IF(F5213&lt;&gt;"",0,IF(P5213="",0,IF(P5213="H",0,IF(Q5213&lt;Veriler!$G$2,L5213*Veriler!$G$2,L5213*Q5213)))))," ")</f>
        <v>0</v>
      </c>
      <c r="T5213" s="133">
        <f>IF(Veriler!T5213&lt;=0.1, S5213, IF(AND(Veriler!T5213&gt;0.1, F5213="", P5213="E"), IF(Q5213&gt;Veriler!$G$2, Q5213*S5213, IF(Q5213&lt;Veriler!$G$2, Veriler!$G$2*S5213, Q5213*S5213)), 0))</f>
        <v>0</v>
      </c>
      <c r="U5213" s="133" t="str">
        <f t="shared" si="1647"/>
        <v xml:space="preserve"> </v>
      </c>
      <c r="V5213" s="134" t="str">
        <f>IFERROR(IF(O5213="%10 sınırı aşılmıştır.",L5213-T5213,IFERROR(IF(F5213="",IF(S5213=1,0,IF(L5213-S5213=0,"",L5213-S5213)),IF(Veriler!M5213="",L5213,IF(L5213*Veriler!M5213=0,"",L5213*Veriler!M5213))),L5213)),0)</f>
        <v/>
      </c>
      <c r="W5213" s="146"/>
      <c r="X5213" s="146"/>
      <c r="Y5213" s="146"/>
    </row>
    <row r="5214" spans="1:25" s="99" customFormat="1" ht="54.75" customHeight="1" x14ac:dyDescent="0.25">
      <c r="A5214" s="96">
        <f t="shared" si="1648"/>
        <v>3840</v>
      </c>
      <c r="B5214" s="175"/>
      <c r="C5214" s="176"/>
      <c r="D5214" s="113"/>
      <c r="E5214" s="115"/>
      <c r="F5214" s="174"/>
      <c r="G5214" s="114" t="str">
        <f t="shared" si="1643"/>
        <v/>
      </c>
      <c r="H5214" s="115"/>
      <c r="I5214" s="115"/>
      <c r="J5214" s="115"/>
      <c r="K5214" s="115"/>
      <c r="L5214" s="133" t="str">
        <f t="shared" si="1644"/>
        <v/>
      </c>
      <c r="M5214" s="116" t="str">
        <f>IF(L5214="", "", L5214/Veriler!$X$1)</f>
        <v/>
      </c>
      <c r="N5214" s="116" t="str">
        <f>IF(F5214&lt;&gt;"", "İthal Girdi", IF(Veriler!T5214="", "", IF(Veriler!S5214="H", "%0,5 üzerindedir", IF(Veriler!T5214&gt;0.1, "%10 sınırı aşılmıştır.", "Uygun"))))</f>
        <v>%0,5 üzerindedir</v>
      </c>
      <c r="O5214" s="116" t="str">
        <f t="shared" si="1645"/>
        <v xml:space="preserve"> </v>
      </c>
      <c r="P5214" s="117"/>
      <c r="Q5214" s="118"/>
      <c r="R5214" s="119" t="str">
        <f t="shared" si="1646"/>
        <v/>
      </c>
      <c r="S5214" s="133">
        <f>IFERROR(IF(M5214&lt;=0.005,IF(F5214="",L5214,0),IF(F5214&lt;&gt;"",0,IF(P5214="",0,IF(P5214="H",0,IF(Q5214&lt;Veriler!$G$2,L5214*Veriler!$G$2,L5214*Q5214)))))," ")</f>
        <v>0</v>
      </c>
      <c r="T5214" s="133">
        <f>IF(Veriler!T5214&lt;=0.1, S5214, IF(AND(Veriler!T5214&gt;0.1, F5214="", P5214="E"), IF(Q5214&gt;Veriler!$G$2, Q5214*S5214, IF(Q5214&lt;Veriler!$G$2, Veriler!$G$2*S5214, Q5214*S5214)), 0))</f>
        <v>0</v>
      </c>
      <c r="U5214" s="133" t="str">
        <f t="shared" si="1647"/>
        <v xml:space="preserve"> </v>
      </c>
      <c r="V5214" s="134" t="str">
        <f>IFERROR(IF(O5214="%10 sınırı aşılmıştır.",L5214-T5214,IFERROR(IF(F5214="",IF(S5214=1,0,IF(L5214-S5214=0,"",L5214-S5214)),IF(Veriler!M5214="",L5214,IF(L5214*Veriler!M5214=0,"",L5214*Veriler!M5214))),L5214)),0)</f>
        <v/>
      </c>
      <c r="W5214" s="146"/>
      <c r="X5214" s="146"/>
      <c r="Y5214" s="146"/>
    </row>
    <row r="5215" spans="1:25" s="99" customFormat="1" ht="54.75" customHeight="1" x14ac:dyDescent="0.25">
      <c r="A5215" s="96">
        <f t="shared" si="1648"/>
        <v>3841</v>
      </c>
      <c r="B5215" s="175"/>
      <c r="C5215" s="176"/>
      <c r="D5215" s="113"/>
      <c r="E5215" s="115"/>
      <c r="F5215" s="174"/>
      <c r="G5215" s="114" t="str">
        <f t="shared" si="1643"/>
        <v/>
      </c>
      <c r="H5215" s="115"/>
      <c r="I5215" s="115"/>
      <c r="J5215" s="115"/>
      <c r="K5215" s="115"/>
      <c r="L5215" s="133" t="str">
        <f t="shared" si="1644"/>
        <v/>
      </c>
      <c r="M5215" s="116" t="str">
        <f>IF(L5215="", "", L5215/Veriler!$X$1)</f>
        <v/>
      </c>
      <c r="N5215" s="116" t="str">
        <f>IF(F5215&lt;&gt;"", "İthal Girdi", IF(Veriler!T5215="", "", IF(Veriler!S5215="H", "%0,5 üzerindedir", IF(Veriler!T5215&gt;0.1, "%10 sınırı aşılmıştır.", "Uygun"))))</f>
        <v>%0,5 üzerindedir</v>
      </c>
      <c r="O5215" s="116" t="str">
        <f t="shared" si="1645"/>
        <v xml:space="preserve"> </v>
      </c>
      <c r="P5215" s="117"/>
      <c r="Q5215" s="118"/>
      <c r="R5215" s="119" t="str">
        <f t="shared" si="1646"/>
        <v/>
      </c>
      <c r="S5215" s="133">
        <f>IFERROR(IF(M5215&lt;=0.005,IF(F5215="",L5215,0),IF(F5215&lt;&gt;"",0,IF(P5215="",0,IF(P5215="H",0,IF(Q5215&lt;Veriler!$G$2,L5215*Veriler!$G$2,L5215*Q5215)))))," ")</f>
        <v>0</v>
      </c>
      <c r="T5215" s="133">
        <f>IF(Veriler!T5215&lt;=0.1, S5215, IF(AND(Veriler!T5215&gt;0.1, F5215="", P5215="E"), IF(Q5215&gt;Veriler!$G$2, Q5215*S5215, IF(Q5215&lt;Veriler!$G$2, Veriler!$G$2*S5215, Q5215*S5215)), 0))</f>
        <v>0</v>
      </c>
      <c r="U5215" s="133" t="str">
        <f t="shared" si="1647"/>
        <v xml:space="preserve"> </v>
      </c>
      <c r="V5215" s="134" t="str">
        <f>IFERROR(IF(O5215="%10 sınırı aşılmıştır.",L5215-T5215,IFERROR(IF(F5215="",IF(S5215=1,0,IF(L5215-S5215=0,"",L5215-S5215)),IF(Veriler!M5215="",L5215,IF(L5215*Veriler!M5215=0,"",L5215*Veriler!M5215))),L5215)),0)</f>
        <v/>
      </c>
      <c r="W5215" s="146"/>
      <c r="X5215" s="146"/>
      <c r="Y5215" s="146"/>
    </row>
    <row r="5216" spans="1:25" s="99" customFormat="1" ht="54.75" customHeight="1" x14ac:dyDescent="0.25">
      <c r="A5216" s="96">
        <f t="shared" si="1648"/>
        <v>3842</v>
      </c>
      <c r="B5216" s="175"/>
      <c r="C5216" s="176"/>
      <c r="D5216" s="113"/>
      <c r="E5216" s="115"/>
      <c r="F5216" s="174"/>
      <c r="G5216" s="114" t="str">
        <f t="shared" si="1643"/>
        <v/>
      </c>
      <c r="H5216" s="115"/>
      <c r="I5216" s="115"/>
      <c r="J5216" s="115"/>
      <c r="K5216" s="115"/>
      <c r="L5216" s="133" t="str">
        <f t="shared" si="1644"/>
        <v/>
      </c>
      <c r="M5216" s="116" t="str">
        <f>IF(L5216="", "", L5216/Veriler!$X$1)</f>
        <v/>
      </c>
      <c r="N5216" s="116" t="str">
        <f>IF(F5216&lt;&gt;"", "İthal Girdi", IF(Veriler!T5216="", "", IF(Veriler!S5216="H", "%0,5 üzerindedir", IF(Veriler!T5216&gt;0.1, "%10 sınırı aşılmıştır.", "Uygun"))))</f>
        <v>%0,5 üzerindedir</v>
      </c>
      <c r="O5216" s="116" t="str">
        <f t="shared" si="1645"/>
        <v xml:space="preserve"> </v>
      </c>
      <c r="P5216" s="117"/>
      <c r="Q5216" s="118"/>
      <c r="R5216" s="119" t="str">
        <f t="shared" si="1646"/>
        <v/>
      </c>
      <c r="S5216" s="133">
        <f>IFERROR(IF(M5216&lt;=0.005,IF(F5216="",L5216,0),IF(F5216&lt;&gt;"",0,IF(P5216="",0,IF(P5216="H",0,IF(Q5216&lt;Veriler!$G$2,L5216*Veriler!$G$2,L5216*Q5216)))))," ")</f>
        <v>0</v>
      </c>
      <c r="T5216" s="133">
        <f>IF(Veriler!T5216&lt;=0.1, S5216, IF(AND(Veriler!T5216&gt;0.1, F5216="", P5216="E"), IF(Q5216&gt;Veriler!$G$2, Q5216*S5216, IF(Q5216&lt;Veriler!$G$2, Veriler!$G$2*S5216, Q5216*S5216)), 0))</f>
        <v>0</v>
      </c>
      <c r="U5216" s="133" t="str">
        <f t="shared" si="1647"/>
        <v xml:space="preserve"> </v>
      </c>
      <c r="V5216" s="134" t="str">
        <f>IFERROR(IF(O5216="%10 sınırı aşılmıştır.",L5216-T5216,IFERROR(IF(F5216="",IF(S5216=1,0,IF(L5216-S5216=0,"",L5216-S5216)),IF(Veriler!M5216="",L5216,IF(L5216*Veriler!M5216=0,"",L5216*Veriler!M5216))),L5216)),0)</f>
        <v/>
      </c>
      <c r="W5216" s="146"/>
      <c r="X5216" s="146"/>
      <c r="Y5216" s="146"/>
    </row>
    <row r="5217" spans="1:25" s="99" customFormat="1" ht="54.75" customHeight="1" x14ac:dyDescent="0.25">
      <c r="A5217" s="96">
        <f t="shared" si="1648"/>
        <v>3843</v>
      </c>
      <c r="B5217" s="175"/>
      <c r="C5217" s="176"/>
      <c r="D5217" s="113"/>
      <c r="E5217" s="115"/>
      <c r="F5217" s="174"/>
      <c r="G5217" s="114" t="str">
        <f t="shared" si="1643"/>
        <v/>
      </c>
      <c r="H5217" s="115"/>
      <c r="I5217" s="115"/>
      <c r="J5217" s="115"/>
      <c r="K5217" s="115"/>
      <c r="L5217" s="133" t="str">
        <f t="shared" si="1644"/>
        <v/>
      </c>
      <c r="M5217" s="116" t="str">
        <f>IF(L5217="", "", L5217/Veriler!$X$1)</f>
        <v/>
      </c>
      <c r="N5217" s="116" t="str">
        <f>IF(F5217&lt;&gt;"", "İthal Girdi", IF(Veriler!T5217="", "", IF(Veriler!S5217="H", "%0,5 üzerindedir", IF(Veriler!T5217&gt;0.1, "%10 sınırı aşılmıştır.", "Uygun"))))</f>
        <v>%0,5 üzerindedir</v>
      </c>
      <c r="O5217" s="116" t="str">
        <f t="shared" si="1645"/>
        <v xml:space="preserve"> </v>
      </c>
      <c r="P5217" s="117"/>
      <c r="Q5217" s="118"/>
      <c r="R5217" s="119" t="str">
        <f t="shared" si="1646"/>
        <v/>
      </c>
      <c r="S5217" s="133">
        <f>IFERROR(IF(M5217&lt;=0.005,IF(F5217="",L5217,0),IF(F5217&lt;&gt;"",0,IF(P5217="",0,IF(P5217="H",0,IF(Q5217&lt;Veriler!$G$2,L5217*Veriler!$G$2,L5217*Q5217)))))," ")</f>
        <v>0</v>
      </c>
      <c r="T5217" s="133">
        <f>IF(Veriler!T5217&lt;=0.1, S5217, IF(AND(Veriler!T5217&gt;0.1, F5217="", P5217="E"), IF(Q5217&gt;Veriler!$G$2, Q5217*S5217, IF(Q5217&lt;Veriler!$G$2, Veriler!$G$2*S5217, Q5217*S5217)), 0))</f>
        <v>0</v>
      </c>
      <c r="U5217" s="133" t="str">
        <f t="shared" si="1647"/>
        <v xml:space="preserve"> </v>
      </c>
      <c r="V5217" s="134" t="str">
        <f>IFERROR(IF(O5217="%10 sınırı aşılmıştır.",L5217-T5217,IFERROR(IF(F5217="",IF(S5217=1,0,IF(L5217-S5217=0,"",L5217-S5217)),IF(Veriler!M5217="",L5217,IF(L5217*Veriler!M5217=0,"",L5217*Veriler!M5217))),L5217)),0)</f>
        <v/>
      </c>
      <c r="W5217" s="146"/>
      <c r="X5217" s="146"/>
      <c r="Y5217" s="146"/>
    </row>
    <row r="5218" spans="1:25" s="99" customFormat="1" ht="54.75" customHeight="1" x14ac:dyDescent="0.25">
      <c r="A5218" s="96">
        <f t="shared" si="1648"/>
        <v>3844</v>
      </c>
      <c r="B5218" s="175"/>
      <c r="C5218" s="176"/>
      <c r="D5218" s="113"/>
      <c r="E5218" s="115"/>
      <c r="F5218" s="174"/>
      <c r="G5218" s="114" t="str">
        <f t="shared" si="1643"/>
        <v/>
      </c>
      <c r="H5218" s="115"/>
      <c r="I5218" s="115"/>
      <c r="J5218" s="115"/>
      <c r="K5218" s="115"/>
      <c r="L5218" s="133" t="str">
        <f t="shared" si="1644"/>
        <v/>
      </c>
      <c r="M5218" s="116" t="str">
        <f>IF(L5218="", "", L5218/Veriler!$X$1)</f>
        <v/>
      </c>
      <c r="N5218" s="116" t="str">
        <f>IF(F5218&lt;&gt;"", "İthal Girdi", IF(Veriler!T5218="", "", IF(Veriler!S5218="H", "%0,5 üzerindedir", IF(Veriler!T5218&gt;0.1, "%10 sınırı aşılmıştır.", "Uygun"))))</f>
        <v>%0,5 üzerindedir</v>
      </c>
      <c r="O5218" s="116" t="str">
        <f t="shared" si="1645"/>
        <v xml:space="preserve"> </v>
      </c>
      <c r="P5218" s="117"/>
      <c r="Q5218" s="118"/>
      <c r="R5218" s="119" t="str">
        <f t="shared" si="1646"/>
        <v/>
      </c>
      <c r="S5218" s="133">
        <f>IFERROR(IF(M5218&lt;=0.005,IF(F5218="",L5218,0),IF(F5218&lt;&gt;"",0,IF(P5218="",0,IF(P5218="H",0,IF(Q5218&lt;Veriler!$G$2,L5218*Veriler!$G$2,L5218*Q5218)))))," ")</f>
        <v>0</v>
      </c>
      <c r="T5218" s="133">
        <f>IF(Veriler!T5218&lt;=0.1, S5218, IF(AND(Veriler!T5218&gt;0.1, F5218="", P5218="E"), IF(Q5218&gt;Veriler!$G$2, Q5218*S5218, IF(Q5218&lt;Veriler!$G$2, Veriler!$G$2*S5218, Q5218*S5218)), 0))</f>
        <v>0</v>
      </c>
      <c r="U5218" s="133" t="str">
        <f t="shared" si="1647"/>
        <v xml:space="preserve"> </v>
      </c>
      <c r="V5218" s="134" t="str">
        <f>IFERROR(IF(O5218="%10 sınırı aşılmıştır.",L5218-T5218,IFERROR(IF(F5218="",IF(S5218=1,0,IF(L5218-S5218=0,"",L5218-S5218)),IF(Veriler!M5218="",L5218,IF(L5218*Veriler!M5218=0,"",L5218*Veriler!M5218))),L5218)),0)</f>
        <v/>
      </c>
      <c r="W5218" s="146"/>
      <c r="X5218" s="146"/>
      <c r="Y5218" s="146"/>
    </row>
    <row r="5219" spans="1:25" s="99" customFormat="1" ht="54.75" customHeight="1" x14ac:dyDescent="0.25">
      <c r="A5219" s="96">
        <f t="shared" si="1648"/>
        <v>3845</v>
      </c>
      <c r="B5219" s="175"/>
      <c r="C5219" s="176"/>
      <c r="D5219" s="113"/>
      <c r="E5219" s="115"/>
      <c r="F5219" s="174"/>
      <c r="G5219" s="114" t="str">
        <f t="shared" si="1643"/>
        <v/>
      </c>
      <c r="H5219" s="115"/>
      <c r="I5219" s="115"/>
      <c r="J5219" s="115"/>
      <c r="K5219" s="115"/>
      <c r="L5219" s="133" t="str">
        <f t="shared" si="1644"/>
        <v/>
      </c>
      <c r="M5219" s="116" t="str">
        <f>IF(L5219="", "", L5219/Veriler!$X$1)</f>
        <v/>
      </c>
      <c r="N5219" s="116" t="str">
        <f>IF(F5219&lt;&gt;"", "İthal Girdi", IF(Veriler!T5219="", "", IF(Veriler!S5219="H", "%0,5 üzerindedir", IF(Veriler!T5219&gt;0.1, "%10 sınırı aşılmıştır.", "Uygun"))))</f>
        <v>%0,5 üzerindedir</v>
      </c>
      <c r="O5219" s="116" t="str">
        <f t="shared" si="1645"/>
        <v xml:space="preserve"> </v>
      </c>
      <c r="P5219" s="117"/>
      <c r="Q5219" s="118"/>
      <c r="R5219" s="119" t="str">
        <f t="shared" si="1646"/>
        <v/>
      </c>
      <c r="S5219" s="133">
        <f>IFERROR(IF(M5219&lt;=0.005,IF(F5219="",L5219,0),IF(F5219&lt;&gt;"",0,IF(P5219="",0,IF(P5219="H",0,IF(Q5219&lt;Veriler!$G$2,L5219*Veriler!$G$2,L5219*Q5219)))))," ")</f>
        <v>0</v>
      </c>
      <c r="T5219" s="133">
        <f>IF(Veriler!T5219&lt;=0.1, S5219, IF(AND(Veriler!T5219&gt;0.1, F5219="", P5219="E"), IF(Q5219&gt;Veriler!$G$2, Q5219*S5219, IF(Q5219&lt;Veriler!$G$2, Veriler!$G$2*S5219, Q5219*S5219)), 0))</f>
        <v>0</v>
      </c>
      <c r="U5219" s="133" t="str">
        <f t="shared" si="1647"/>
        <v xml:space="preserve"> </v>
      </c>
      <c r="V5219" s="134" t="str">
        <f>IFERROR(IF(O5219="%10 sınırı aşılmıştır.",L5219-T5219,IFERROR(IF(F5219="",IF(S5219=1,0,IF(L5219-S5219=0,"",L5219-S5219)),IF(Veriler!M5219="",L5219,IF(L5219*Veriler!M5219=0,"",L5219*Veriler!M5219))),L5219)),0)</f>
        <v/>
      </c>
      <c r="W5219" s="146"/>
      <c r="X5219" s="146"/>
      <c r="Y5219" s="146"/>
    </row>
    <row r="5220" spans="1:25" s="99" customFormat="1" ht="54.75" customHeight="1" x14ac:dyDescent="0.25">
      <c r="A5220" s="96">
        <f t="shared" si="1648"/>
        <v>3846</v>
      </c>
      <c r="B5220" s="175"/>
      <c r="C5220" s="176"/>
      <c r="D5220" s="113"/>
      <c r="E5220" s="115"/>
      <c r="F5220" s="174"/>
      <c r="G5220" s="114" t="str">
        <f t="shared" si="1643"/>
        <v/>
      </c>
      <c r="H5220" s="115"/>
      <c r="I5220" s="115"/>
      <c r="J5220" s="115"/>
      <c r="K5220" s="115"/>
      <c r="L5220" s="133" t="str">
        <f t="shared" si="1644"/>
        <v/>
      </c>
      <c r="M5220" s="116" t="str">
        <f>IF(L5220="", "", L5220/Veriler!$X$1)</f>
        <v/>
      </c>
      <c r="N5220" s="116" t="str">
        <f>IF(F5220&lt;&gt;"", "İthal Girdi", IF(Veriler!T5220="", "", IF(Veriler!S5220="H", "%0,5 üzerindedir", IF(Veriler!T5220&gt;0.1, "%10 sınırı aşılmıştır.", "Uygun"))))</f>
        <v>%0,5 üzerindedir</v>
      </c>
      <c r="O5220" s="116" t="str">
        <f t="shared" si="1645"/>
        <v xml:space="preserve"> </v>
      </c>
      <c r="P5220" s="117"/>
      <c r="Q5220" s="118"/>
      <c r="R5220" s="119" t="str">
        <f t="shared" si="1646"/>
        <v/>
      </c>
      <c r="S5220" s="133">
        <f>IFERROR(IF(M5220&lt;=0.005,IF(F5220="",L5220,0),IF(F5220&lt;&gt;"",0,IF(P5220="",0,IF(P5220="H",0,IF(Q5220&lt;Veriler!$G$2,L5220*Veriler!$G$2,L5220*Q5220)))))," ")</f>
        <v>0</v>
      </c>
      <c r="T5220" s="133">
        <f>IF(Veriler!T5220&lt;=0.1, S5220, IF(AND(Veriler!T5220&gt;0.1, F5220="", P5220="E"), IF(Q5220&gt;Veriler!$G$2, Q5220*S5220, IF(Q5220&lt;Veriler!$G$2, Veriler!$G$2*S5220, Q5220*S5220)), 0))</f>
        <v>0</v>
      </c>
      <c r="U5220" s="133" t="str">
        <f t="shared" si="1647"/>
        <v xml:space="preserve"> </v>
      </c>
      <c r="V5220" s="134" t="str">
        <f>IFERROR(IF(O5220="%10 sınırı aşılmıştır.",L5220-T5220,IFERROR(IF(F5220="",IF(S5220=1,0,IF(L5220-S5220=0,"",L5220-S5220)),IF(Veriler!M5220="",L5220,IF(L5220*Veriler!M5220=0,"",L5220*Veriler!M5220))),L5220)),0)</f>
        <v/>
      </c>
      <c r="W5220" s="146"/>
      <c r="X5220" s="146"/>
      <c r="Y5220" s="146"/>
    </row>
    <row r="5221" spans="1:25" s="99" customFormat="1" ht="54.75" customHeight="1" x14ac:dyDescent="0.25">
      <c r="A5221" s="96">
        <f t="shared" si="1648"/>
        <v>3847</v>
      </c>
      <c r="B5221" s="175"/>
      <c r="C5221" s="176"/>
      <c r="D5221" s="113"/>
      <c r="E5221" s="115"/>
      <c r="F5221" s="174"/>
      <c r="G5221" s="114" t="str">
        <f t="shared" si="1643"/>
        <v/>
      </c>
      <c r="H5221" s="115"/>
      <c r="I5221" s="115"/>
      <c r="J5221" s="115"/>
      <c r="K5221" s="115"/>
      <c r="L5221" s="133" t="str">
        <f t="shared" si="1644"/>
        <v/>
      </c>
      <c r="M5221" s="116" t="str">
        <f>IF(L5221="", "", L5221/Veriler!$X$1)</f>
        <v/>
      </c>
      <c r="N5221" s="116" t="str">
        <f>IF(F5221&lt;&gt;"", "İthal Girdi", IF(Veriler!T5221="", "", IF(Veriler!S5221="H", "%0,5 üzerindedir", IF(Veriler!T5221&gt;0.1, "%10 sınırı aşılmıştır.", "Uygun"))))</f>
        <v>%0,5 üzerindedir</v>
      </c>
      <c r="O5221" s="116" t="str">
        <f t="shared" si="1645"/>
        <v xml:space="preserve"> </v>
      </c>
      <c r="P5221" s="117"/>
      <c r="Q5221" s="118"/>
      <c r="R5221" s="119" t="str">
        <f t="shared" si="1646"/>
        <v/>
      </c>
      <c r="S5221" s="133">
        <f>IFERROR(IF(M5221&lt;=0.005,IF(F5221="",L5221,0),IF(F5221&lt;&gt;"",0,IF(P5221="",0,IF(P5221="H",0,IF(Q5221&lt;Veriler!$G$2,L5221*Veriler!$G$2,L5221*Q5221)))))," ")</f>
        <v>0</v>
      </c>
      <c r="T5221" s="133">
        <f>IF(Veriler!T5221&lt;=0.1, S5221, IF(AND(Veriler!T5221&gt;0.1, F5221="", P5221="E"), IF(Q5221&gt;Veriler!$G$2, Q5221*S5221, IF(Q5221&lt;Veriler!$G$2, Veriler!$G$2*S5221, Q5221*S5221)), 0))</f>
        <v>0</v>
      </c>
      <c r="U5221" s="133" t="str">
        <f t="shared" si="1647"/>
        <v xml:space="preserve"> </v>
      </c>
      <c r="V5221" s="134" t="str">
        <f>IFERROR(IF(O5221="%10 sınırı aşılmıştır.",L5221-T5221,IFERROR(IF(F5221="",IF(S5221=1,0,IF(L5221-S5221=0,"",L5221-S5221)),IF(Veriler!M5221="",L5221,IF(L5221*Veriler!M5221=0,"",L5221*Veriler!M5221))),L5221)),0)</f>
        <v/>
      </c>
      <c r="W5221" s="146"/>
      <c r="X5221" s="146"/>
      <c r="Y5221" s="146"/>
    </row>
    <row r="5222" spans="1:25" s="99" customFormat="1" ht="54.75" customHeight="1" x14ac:dyDescent="0.25">
      <c r="A5222" s="96">
        <f t="shared" si="1648"/>
        <v>3848</v>
      </c>
      <c r="B5222" s="175"/>
      <c r="C5222" s="176"/>
      <c r="D5222" s="113"/>
      <c r="E5222" s="115"/>
      <c r="F5222" s="174"/>
      <c r="G5222" s="114" t="str">
        <f t="shared" si="1643"/>
        <v/>
      </c>
      <c r="H5222" s="115"/>
      <c r="I5222" s="115"/>
      <c r="J5222" s="115"/>
      <c r="K5222" s="115"/>
      <c r="L5222" s="133" t="str">
        <f t="shared" si="1644"/>
        <v/>
      </c>
      <c r="M5222" s="116" t="str">
        <f>IF(L5222="", "", L5222/Veriler!$X$1)</f>
        <v/>
      </c>
      <c r="N5222" s="116" t="str">
        <f>IF(F5222&lt;&gt;"", "İthal Girdi", IF(Veriler!T5222="", "", IF(Veriler!S5222="H", "%0,5 üzerindedir", IF(Veriler!T5222&gt;0.1, "%10 sınırı aşılmıştır.", "Uygun"))))</f>
        <v>%0,5 üzerindedir</v>
      </c>
      <c r="O5222" s="116" t="str">
        <f t="shared" si="1645"/>
        <v xml:space="preserve"> </v>
      </c>
      <c r="P5222" s="117"/>
      <c r="Q5222" s="118"/>
      <c r="R5222" s="119" t="str">
        <f t="shared" si="1646"/>
        <v/>
      </c>
      <c r="S5222" s="133">
        <f>IFERROR(IF(M5222&lt;=0.005,IF(F5222="",L5222,0),IF(F5222&lt;&gt;"",0,IF(P5222="",0,IF(P5222="H",0,IF(Q5222&lt;Veriler!$G$2,L5222*Veriler!$G$2,L5222*Q5222)))))," ")</f>
        <v>0</v>
      </c>
      <c r="T5222" s="133">
        <f>IF(Veriler!T5222&lt;=0.1, S5222, IF(AND(Veriler!T5222&gt;0.1, F5222="", P5222="E"), IF(Q5222&gt;Veriler!$G$2, Q5222*S5222, IF(Q5222&lt;Veriler!$G$2, Veriler!$G$2*S5222, Q5222*S5222)), 0))</f>
        <v>0</v>
      </c>
      <c r="U5222" s="133" t="str">
        <f t="shared" si="1647"/>
        <v xml:space="preserve"> </v>
      </c>
      <c r="V5222" s="134" t="str">
        <f>IFERROR(IF(O5222="%10 sınırı aşılmıştır.",L5222-T5222,IFERROR(IF(F5222="",IF(S5222=1,0,IF(L5222-S5222=0,"",L5222-S5222)),IF(Veriler!M5222="",L5222,IF(L5222*Veriler!M5222=0,"",L5222*Veriler!M5222))),L5222)),0)</f>
        <v/>
      </c>
      <c r="W5222" s="146"/>
      <c r="X5222" s="146"/>
      <c r="Y5222" s="146"/>
    </row>
    <row r="5223" spans="1:25" s="99" customFormat="1" ht="54.75" customHeight="1" x14ac:dyDescent="0.25">
      <c r="A5223" s="96">
        <f t="shared" si="1648"/>
        <v>3849</v>
      </c>
      <c r="B5223" s="175"/>
      <c r="C5223" s="176"/>
      <c r="D5223" s="113"/>
      <c r="E5223" s="115"/>
      <c r="F5223" s="174"/>
      <c r="G5223" s="114" t="str">
        <f t="shared" si="1643"/>
        <v/>
      </c>
      <c r="H5223" s="115"/>
      <c r="I5223" s="115"/>
      <c r="J5223" s="115"/>
      <c r="K5223" s="115"/>
      <c r="L5223" s="133" t="str">
        <f t="shared" si="1644"/>
        <v/>
      </c>
      <c r="M5223" s="116" t="str">
        <f>IF(L5223="", "", L5223/Veriler!$X$1)</f>
        <v/>
      </c>
      <c r="N5223" s="116" t="str">
        <f>IF(F5223&lt;&gt;"", "İthal Girdi", IF(Veriler!T5223="", "", IF(Veriler!S5223="H", "%0,5 üzerindedir", IF(Veriler!T5223&gt;0.1, "%10 sınırı aşılmıştır.", "Uygun"))))</f>
        <v>%0,5 üzerindedir</v>
      </c>
      <c r="O5223" s="116" t="str">
        <f t="shared" si="1645"/>
        <v xml:space="preserve"> </v>
      </c>
      <c r="P5223" s="117"/>
      <c r="Q5223" s="118"/>
      <c r="R5223" s="119" t="str">
        <f t="shared" si="1646"/>
        <v/>
      </c>
      <c r="S5223" s="133">
        <f>IFERROR(IF(M5223&lt;=0.005,IF(F5223="",L5223,0),IF(F5223&lt;&gt;"",0,IF(P5223="",0,IF(P5223="H",0,IF(Q5223&lt;Veriler!$G$2,L5223*Veriler!$G$2,L5223*Q5223)))))," ")</f>
        <v>0</v>
      </c>
      <c r="T5223" s="133">
        <f>IF(Veriler!T5223&lt;=0.1, S5223, IF(AND(Veriler!T5223&gt;0.1, F5223="", P5223="E"), IF(Q5223&gt;Veriler!$G$2, Q5223*S5223, IF(Q5223&lt;Veriler!$G$2, Veriler!$G$2*S5223, Q5223*S5223)), 0))</f>
        <v>0</v>
      </c>
      <c r="U5223" s="133" t="str">
        <f t="shared" si="1647"/>
        <v xml:space="preserve"> </v>
      </c>
      <c r="V5223" s="134" t="str">
        <f>IFERROR(IF(O5223="%10 sınırı aşılmıştır.",L5223-T5223,IFERROR(IF(F5223="",IF(S5223=1,0,IF(L5223-S5223=0,"",L5223-S5223)),IF(Veriler!M5223="",L5223,IF(L5223*Veriler!M5223=0,"",L5223*Veriler!M5223))),L5223)),0)</f>
        <v/>
      </c>
      <c r="W5223" s="146"/>
      <c r="X5223" s="146"/>
      <c r="Y5223" s="146"/>
    </row>
    <row r="5224" spans="1:25" s="99" customFormat="1" ht="54.75" customHeight="1" x14ac:dyDescent="0.25">
      <c r="A5224" s="96">
        <f t="shared" si="1648"/>
        <v>3850</v>
      </c>
      <c r="B5224" s="175"/>
      <c r="C5224" s="176"/>
      <c r="D5224" s="113"/>
      <c r="E5224" s="115"/>
      <c r="F5224" s="174"/>
      <c r="G5224" s="114" t="str">
        <f t="shared" si="1643"/>
        <v/>
      </c>
      <c r="H5224" s="115"/>
      <c r="I5224" s="115"/>
      <c r="J5224" s="115"/>
      <c r="K5224" s="115"/>
      <c r="L5224" s="133" t="str">
        <f t="shared" si="1644"/>
        <v/>
      </c>
      <c r="M5224" s="116" t="str">
        <f>IF(L5224="", "", L5224/Veriler!$X$1)</f>
        <v/>
      </c>
      <c r="N5224" s="116" t="str">
        <f>IF(F5224&lt;&gt;"", "İthal Girdi", IF(Veriler!T5224="", "", IF(Veriler!S5224="H", "%0,5 üzerindedir", IF(Veriler!T5224&gt;0.1, "%10 sınırı aşılmıştır.", "Uygun"))))</f>
        <v>%0,5 üzerindedir</v>
      </c>
      <c r="O5224" s="116" t="str">
        <f t="shared" si="1645"/>
        <v xml:space="preserve"> </v>
      </c>
      <c r="P5224" s="117"/>
      <c r="Q5224" s="118"/>
      <c r="R5224" s="119" t="str">
        <f t="shared" si="1646"/>
        <v/>
      </c>
      <c r="S5224" s="133">
        <f>IFERROR(IF(M5224&lt;=0.005,IF(F5224="",L5224,0),IF(F5224&lt;&gt;"",0,IF(P5224="",0,IF(P5224="H",0,IF(Q5224&lt;Veriler!$G$2,L5224*Veriler!$G$2,L5224*Q5224)))))," ")</f>
        <v>0</v>
      </c>
      <c r="T5224" s="133">
        <f>IF(Veriler!T5224&lt;=0.1, S5224, IF(AND(Veriler!T5224&gt;0.1, F5224="", P5224="E"), IF(Q5224&gt;Veriler!$G$2, Q5224*S5224, IF(Q5224&lt;Veriler!$G$2, Veriler!$G$2*S5224, Q5224*S5224)), 0))</f>
        <v>0</v>
      </c>
      <c r="U5224" s="133" t="str">
        <f t="shared" si="1647"/>
        <v xml:space="preserve"> </v>
      </c>
      <c r="V5224" s="134" t="str">
        <f>IFERROR(IF(O5224="%10 sınırı aşılmıştır.",L5224-T5224,IFERROR(IF(F5224="",IF(S5224=1,0,IF(L5224-S5224=0,"",L5224-S5224)),IF(Veriler!M5224="",L5224,IF(L5224*Veriler!M5224=0,"",L5224*Veriler!M5224))),L5224)),0)</f>
        <v/>
      </c>
      <c r="W5224" s="146"/>
      <c r="X5224" s="146"/>
      <c r="Y5224" s="146"/>
    </row>
    <row r="5225" spans="1:25" s="99" customFormat="1" ht="36" hidden="1" customHeight="1" x14ac:dyDescent="0.25">
      <c r="A5225" s="101"/>
      <c r="B5225" s="191" t="s">
        <v>16</v>
      </c>
      <c r="C5225" s="176"/>
      <c r="D5225" s="120"/>
      <c r="E5225" s="171"/>
      <c r="F5225" s="172"/>
      <c r="G5225" s="121"/>
      <c r="H5225" s="115"/>
      <c r="I5225" s="115"/>
      <c r="J5225" s="115"/>
      <c r="K5225" s="115"/>
      <c r="L5225" s="121"/>
      <c r="M5225" s="121"/>
      <c r="N5225" s="121"/>
      <c r="O5225" s="121"/>
      <c r="P5225" s="120"/>
      <c r="Q5225" s="120"/>
      <c r="R5225" s="183"/>
      <c r="S5225" s="184"/>
      <c r="T5225" s="121"/>
      <c r="U5225" s="121"/>
      <c r="V5225" s="121"/>
      <c r="W5225" s="146"/>
      <c r="X5225" s="146"/>
      <c r="Y5225" s="146"/>
    </row>
    <row r="5226" spans="1:25" s="99" customFormat="1" ht="54.75" customHeight="1" x14ac:dyDescent="0.25">
      <c r="A5226" s="96">
        <f>A5224+1</f>
        <v>3851</v>
      </c>
      <c r="B5226" s="175"/>
      <c r="C5226" s="176"/>
      <c r="D5226" s="113"/>
      <c r="E5226" s="115"/>
      <c r="F5226" s="174"/>
      <c r="G5226" s="114" t="str">
        <f t="shared" ref="G5226:G5239" si="1649">IF(AND(F5226&lt;&gt;"",V5226&lt;&gt;"",L5226&lt;&gt;0),V5226/L5226,"")</f>
        <v/>
      </c>
      <c r="H5226" s="115"/>
      <c r="I5226" s="115"/>
      <c r="J5226" s="115"/>
      <c r="K5226" s="115"/>
      <c r="L5226" s="133" t="str">
        <f t="shared" ref="L5226:L5239" si="1650">IF(AND(H5226&lt;&gt;0, J5226&lt;&gt;0, K5226&lt;&gt;0), H5226*J5226*K5226, "")</f>
        <v/>
      </c>
      <c r="M5226" s="116" t="str">
        <f>IF(L5226="", "", L5226/Veriler!$X$1)</f>
        <v/>
      </c>
      <c r="N5226" s="116" t="str">
        <f>IF(F5226&lt;&gt;"", "İthal Girdi", IF(Veriler!T5226="", "", IF(Veriler!S5226="H", "%0,5 üzerindedir", IF(Veriler!T5226&gt;0.1, "%10 sınırı aşılmıştır.", "Uygun"))))</f>
        <v>%0,5 üzerindedir</v>
      </c>
      <c r="O5226" s="116" t="str">
        <f t="shared" ref="O5226:O5239" si="1651">IF(M5226=""," ",N5226)</f>
        <v xml:space="preserve"> </v>
      </c>
      <c r="P5226" s="117"/>
      <c r="Q5226" s="118"/>
      <c r="R5226" s="119" t="str">
        <f t="shared" ref="R5226:R5239" si="1652">IFERROR(IF(AND(T5226&lt;&gt;"",L5226&lt;&gt;"",L5226&lt;&gt;0,T5226&lt;&gt;0),T5226/L5226,"")," ")</f>
        <v/>
      </c>
      <c r="S5226" s="133">
        <f>IFERROR(IF(M5226&lt;=0.005,IF(F5226="",L5226,0),IF(F5226&lt;&gt;"",0,IF(P5226="",0,IF(P5226="H",0,IF(Q5226&lt;Veriler!$G$2,L5226*Veriler!$G$2,L5226*Q5226)))))," ")</f>
        <v>0</v>
      </c>
      <c r="T5226" s="133">
        <f>IF(Veriler!T5226&lt;=0.1, S5226, IF(AND(Veriler!T5226&gt;0.1, F5226="", P5226="E"), IF(Q5226&gt;Veriler!$G$2, Q5226*S5226, IF(Q5226&lt;Veriler!$G$2, Veriler!$G$2*S5226, Q5226*S5226)), 0))</f>
        <v>0</v>
      </c>
      <c r="U5226" s="133" t="str">
        <f t="shared" ref="U5226:U5239" si="1653">IF(T5226=0," ",T5226)</f>
        <v xml:space="preserve"> </v>
      </c>
      <c r="V5226" s="134" t="str">
        <f>IFERROR(IF(O5226="%10 sınırı aşılmıştır.",L5226-T5226,IFERROR(IF(F5226="",IF(S5226=1,0,IF(L5226-S5226=0,"",L5226-S5226)),IF(Veriler!M5226="",L5226,IF(L5226*Veriler!M5226=0,"",L5226*Veriler!M5226))),L5226)),0)</f>
        <v/>
      </c>
      <c r="W5226" s="146"/>
      <c r="X5226" s="146"/>
      <c r="Y5226" s="146"/>
    </row>
    <row r="5227" spans="1:25" s="99" customFormat="1" ht="54.75" customHeight="1" x14ac:dyDescent="0.25">
      <c r="A5227" s="96">
        <f t="shared" ref="A5227:A5239" si="1654">A5226+1</f>
        <v>3852</v>
      </c>
      <c r="B5227" s="175"/>
      <c r="C5227" s="176"/>
      <c r="D5227" s="113"/>
      <c r="E5227" s="115"/>
      <c r="F5227" s="174"/>
      <c r="G5227" s="114" t="str">
        <f t="shared" si="1649"/>
        <v/>
      </c>
      <c r="H5227" s="115"/>
      <c r="I5227" s="115"/>
      <c r="J5227" s="115"/>
      <c r="K5227" s="115"/>
      <c r="L5227" s="133" t="str">
        <f t="shared" si="1650"/>
        <v/>
      </c>
      <c r="M5227" s="116" t="str">
        <f>IF(L5227="", "", L5227/Veriler!$X$1)</f>
        <v/>
      </c>
      <c r="N5227" s="116" t="str">
        <f>IF(F5227&lt;&gt;"", "İthal Girdi", IF(Veriler!T5227="", "", IF(Veriler!S5227="H", "%0,5 üzerindedir", IF(Veriler!T5227&gt;0.1, "%10 sınırı aşılmıştır.", "Uygun"))))</f>
        <v>%0,5 üzerindedir</v>
      </c>
      <c r="O5227" s="116" t="str">
        <f t="shared" si="1651"/>
        <v xml:space="preserve"> </v>
      </c>
      <c r="P5227" s="117"/>
      <c r="Q5227" s="118"/>
      <c r="R5227" s="119" t="str">
        <f t="shared" si="1652"/>
        <v/>
      </c>
      <c r="S5227" s="133">
        <f>IFERROR(IF(M5227&lt;=0.005,IF(F5227="",L5227,0),IF(F5227&lt;&gt;"",0,IF(P5227="",0,IF(P5227="H",0,IF(Q5227&lt;Veriler!$G$2,L5227*Veriler!$G$2,L5227*Q5227)))))," ")</f>
        <v>0</v>
      </c>
      <c r="T5227" s="133">
        <f>IF(Veriler!T5227&lt;=0.1, S5227, IF(AND(Veriler!T5227&gt;0.1, F5227="", P5227="E"), IF(Q5227&gt;Veriler!$G$2, Q5227*S5227, IF(Q5227&lt;Veriler!$G$2, Veriler!$G$2*S5227, Q5227*S5227)), 0))</f>
        <v>0</v>
      </c>
      <c r="U5227" s="133" t="str">
        <f t="shared" si="1653"/>
        <v xml:space="preserve"> </v>
      </c>
      <c r="V5227" s="134" t="str">
        <f>IFERROR(IF(O5227="%10 sınırı aşılmıştır.",L5227-T5227,IFERROR(IF(F5227="",IF(S5227=1,0,IF(L5227-S5227=0,"",L5227-S5227)),IF(Veriler!M5227="",L5227,IF(L5227*Veriler!M5227=0,"",L5227*Veriler!M5227))),L5227)),0)</f>
        <v/>
      </c>
      <c r="W5227" s="146"/>
      <c r="X5227" s="146"/>
      <c r="Y5227" s="146"/>
    </row>
    <row r="5228" spans="1:25" s="99" customFormat="1" ht="54.75" customHeight="1" x14ac:dyDescent="0.25">
      <c r="A5228" s="96">
        <f t="shared" si="1654"/>
        <v>3853</v>
      </c>
      <c r="B5228" s="175"/>
      <c r="C5228" s="176"/>
      <c r="D5228" s="113"/>
      <c r="E5228" s="115"/>
      <c r="F5228" s="174"/>
      <c r="G5228" s="114" t="str">
        <f t="shared" si="1649"/>
        <v/>
      </c>
      <c r="H5228" s="115"/>
      <c r="I5228" s="115"/>
      <c r="J5228" s="115"/>
      <c r="K5228" s="115"/>
      <c r="L5228" s="133" t="str">
        <f t="shared" si="1650"/>
        <v/>
      </c>
      <c r="M5228" s="116" t="str">
        <f>IF(L5228="", "", L5228/Veriler!$X$1)</f>
        <v/>
      </c>
      <c r="N5228" s="116" t="str">
        <f>IF(F5228&lt;&gt;"", "İthal Girdi", IF(Veriler!T5228="", "", IF(Veriler!S5228="H", "%0,5 üzerindedir", IF(Veriler!T5228&gt;0.1, "%10 sınırı aşılmıştır.", "Uygun"))))</f>
        <v>%0,5 üzerindedir</v>
      </c>
      <c r="O5228" s="116" t="str">
        <f t="shared" si="1651"/>
        <v xml:space="preserve"> </v>
      </c>
      <c r="P5228" s="117"/>
      <c r="Q5228" s="118"/>
      <c r="R5228" s="119" t="str">
        <f t="shared" si="1652"/>
        <v/>
      </c>
      <c r="S5228" s="133">
        <f>IFERROR(IF(M5228&lt;=0.005,IF(F5228="",L5228,0),IF(F5228&lt;&gt;"",0,IF(P5228="",0,IF(P5228="H",0,IF(Q5228&lt;Veriler!$G$2,L5228*Veriler!$G$2,L5228*Q5228)))))," ")</f>
        <v>0</v>
      </c>
      <c r="T5228" s="133">
        <f>IF(Veriler!T5228&lt;=0.1, S5228, IF(AND(Veriler!T5228&gt;0.1, F5228="", P5228="E"), IF(Q5228&gt;Veriler!$G$2, Q5228*S5228, IF(Q5228&lt;Veriler!$G$2, Veriler!$G$2*S5228, Q5228*S5228)), 0))</f>
        <v>0</v>
      </c>
      <c r="U5228" s="133" t="str">
        <f t="shared" si="1653"/>
        <v xml:space="preserve"> </v>
      </c>
      <c r="V5228" s="134" t="str">
        <f>IFERROR(IF(O5228="%10 sınırı aşılmıştır.",L5228-T5228,IFERROR(IF(F5228="",IF(S5228=1,0,IF(L5228-S5228=0,"",L5228-S5228)),IF(Veriler!M5228="",L5228,IF(L5228*Veriler!M5228=0,"",L5228*Veriler!M5228))),L5228)),0)</f>
        <v/>
      </c>
      <c r="W5228" s="146"/>
      <c r="X5228" s="146"/>
      <c r="Y5228" s="146"/>
    </row>
    <row r="5229" spans="1:25" s="99" customFormat="1" ht="54.75" customHeight="1" x14ac:dyDescent="0.25">
      <c r="A5229" s="96">
        <f t="shared" si="1654"/>
        <v>3854</v>
      </c>
      <c r="B5229" s="175"/>
      <c r="C5229" s="176"/>
      <c r="D5229" s="113"/>
      <c r="E5229" s="115"/>
      <c r="F5229" s="174"/>
      <c r="G5229" s="114" t="str">
        <f t="shared" si="1649"/>
        <v/>
      </c>
      <c r="H5229" s="115"/>
      <c r="I5229" s="115"/>
      <c r="J5229" s="115"/>
      <c r="K5229" s="115"/>
      <c r="L5229" s="133" t="str">
        <f t="shared" si="1650"/>
        <v/>
      </c>
      <c r="M5229" s="116" t="str">
        <f>IF(L5229="", "", L5229/Veriler!$X$1)</f>
        <v/>
      </c>
      <c r="N5229" s="116" t="str">
        <f>IF(F5229&lt;&gt;"", "İthal Girdi", IF(Veriler!T5229="", "", IF(Veriler!S5229="H", "%0,5 üzerindedir", IF(Veriler!T5229&gt;0.1, "%10 sınırı aşılmıştır.", "Uygun"))))</f>
        <v>%0,5 üzerindedir</v>
      </c>
      <c r="O5229" s="116" t="str">
        <f t="shared" si="1651"/>
        <v xml:space="preserve"> </v>
      </c>
      <c r="P5229" s="117"/>
      <c r="Q5229" s="118"/>
      <c r="R5229" s="119" t="str">
        <f t="shared" si="1652"/>
        <v/>
      </c>
      <c r="S5229" s="133">
        <f>IFERROR(IF(M5229&lt;=0.005,IF(F5229="",L5229,0),IF(F5229&lt;&gt;"",0,IF(P5229="",0,IF(P5229="H",0,IF(Q5229&lt;Veriler!$G$2,L5229*Veriler!$G$2,L5229*Q5229)))))," ")</f>
        <v>0</v>
      </c>
      <c r="T5229" s="133">
        <f>IF(Veriler!T5229&lt;=0.1, S5229, IF(AND(Veriler!T5229&gt;0.1, F5229="", P5229="E"), IF(Q5229&gt;Veriler!$G$2, Q5229*S5229, IF(Q5229&lt;Veriler!$G$2, Veriler!$G$2*S5229, Q5229*S5229)), 0))</f>
        <v>0</v>
      </c>
      <c r="U5229" s="133" t="str">
        <f t="shared" si="1653"/>
        <v xml:space="preserve"> </v>
      </c>
      <c r="V5229" s="134" t="str">
        <f>IFERROR(IF(O5229="%10 sınırı aşılmıştır.",L5229-T5229,IFERROR(IF(F5229="",IF(S5229=1,0,IF(L5229-S5229=0,"",L5229-S5229)),IF(Veriler!M5229="",L5229,IF(L5229*Veriler!M5229=0,"",L5229*Veriler!M5229))),L5229)),0)</f>
        <v/>
      </c>
      <c r="W5229" s="146"/>
      <c r="X5229" s="146"/>
      <c r="Y5229" s="146"/>
    </row>
    <row r="5230" spans="1:25" s="99" customFormat="1" ht="54.75" customHeight="1" x14ac:dyDescent="0.25">
      <c r="A5230" s="96">
        <f t="shared" si="1654"/>
        <v>3855</v>
      </c>
      <c r="B5230" s="175"/>
      <c r="C5230" s="176"/>
      <c r="D5230" s="113"/>
      <c r="E5230" s="115"/>
      <c r="F5230" s="174"/>
      <c r="G5230" s="114" t="str">
        <f t="shared" si="1649"/>
        <v/>
      </c>
      <c r="H5230" s="115"/>
      <c r="I5230" s="115"/>
      <c r="J5230" s="115"/>
      <c r="K5230" s="115"/>
      <c r="L5230" s="133" t="str">
        <f t="shared" si="1650"/>
        <v/>
      </c>
      <c r="M5230" s="116" t="str">
        <f>IF(L5230="", "", L5230/Veriler!$X$1)</f>
        <v/>
      </c>
      <c r="N5230" s="116" t="str">
        <f>IF(F5230&lt;&gt;"", "İthal Girdi", IF(Veriler!T5230="", "", IF(Veriler!S5230="H", "%0,5 üzerindedir", IF(Veriler!T5230&gt;0.1, "%10 sınırı aşılmıştır.", "Uygun"))))</f>
        <v>%0,5 üzerindedir</v>
      </c>
      <c r="O5230" s="116" t="str">
        <f t="shared" si="1651"/>
        <v xml:space="preserve"> </v>
      </c>
      <c r="P5230" s="117"/>
      <c r="Q5230" s="118"/>
      <c r="R5230" s="119" t="str">
        <f t="shared" si="1652"/>
        <v/>
      </c>
      <c r="S5230" s="133">
        <f>IFERROR(IF(M5230&lt;=0.005,IF(F5230="",L5230,0),IF(F5230&lt;&gt;"",0,IF(P5230="",0,IF(P5230="H",0,IF(Q5230&lt;Veriler!$G$2,L5230*Veriler!$G$2,L5230*Q5230)))))," ")</f>
        <v>0</v>
      </c>
      <c r="T5230" s="133">
        <f>IF(Veriler!T5230&lt;=0.1, S5230, IF(AND(Veriler!T5230&gt;0.1, F5230="", P5230="E"), IF(Q5230&gt;Veriler!$G$2, Q5230*S5230, IF(Q5230&lt;Veriler!$G$2, Veriler!$G$2*S5230, Q5230*S5230)), 0))</f>
        <v>0</v>
      </c>
      <c r="U5230" s="133" t="str">
        <f t="shared" si="1653"/>
        <v xml:space="preserve"> </v>
      </c>
      <c r="V5230" s="134" t="str">
        <f>IFERROR(IF(O5230="%10 sınırı aşılmıştır.",L5230-T5230,IFERROR(IF(F5230="",IF(S5230=1,0,IF(L5230-S5230=0,"",L5230-S5230)),IF(Veriler!M5230="",L5230,IF(L5230*Veriler!M5230=0,"",L5230*Veriler!M5230))),L5230)),0)</f>
        <v/>
      </c>
      <c r="W5230" s="146"/>
      <c r="X5230" s="146"/>
      <c r="Y5230" s="146"/>
    </row>
    <row r="5231" spans="1:25" s="99" customFormat="1" ht="54.75" customHeight="1" x14ac:dyDescent="0.25">
      <c r="A5231" s="96">
        <f t="shared" si="1654"/>
        <v>3856</v>
      </c>
      <c r="B5231" s="175"/>
      <c r="C5231" s="176"/>
      <c r="D5231" s="113"/>
      <c r="E5231" s="115"/>
      <c r="F5231" s="174"/>
      <c r="G5231" s="114" t="str">
        <f t="shared" si="1649"/>
        <v/>
      </c>
      <c r="H5231" s="115"/>
      <c r="I5231" s="115"/>
      <c r="J5231" s="115"/>
      <c r="K5231" s="115"/>
      <c r="L5231" s="133" t="str">
        <f t="shared" si="1650"/>
        <v/>
      </c>
      <c r="M5231" s="116" t="str">
        <f>IF(L5231="", "", L5231/Veriler!$X$1)</f>
        <v/>
      </c>
      <c r="N5231" s="116" t="str">
        <f>IF(F5231&lt;&gt;"", "İthal Girdi", IF(Veriler!T5231="", "", IF(Veriler!S5231="H", "%0,5 üzerindedir", IF(Veriler!T5231&gt;0.1, "%10 sınırı aşılmıştır.", "Uygun"))))</f>
        <v>%0,5 üzerindedir</v>
      </c>
      <c r="O5231" s="116" t="str">
        <f t="shared" si="1651"/>
        <v xml:space="preserve"> </v>
      </c>
      <c r="P5231" s="117"/>
      <c r="Q5231" s="118"/>
      <c r="R5231" s="119" t="str">
        <f t="shared" si="1652"/>
        <v/>
      </c>
      <c r="S5231" s="133">
        <f>IFERROR(IF(M5231&lt;=0.005,IF(F5231="",L5231,0),IF(F5231&lt;&gt;"",0,IF(P5231="",0,IF(P5231="H",0,IF(Q5231&lt;Veriler!$G$2,L5231*Veriler!$G$2,L5231*Q5231)))))," ")</f>
        <v>0</v>
      </c>
      <c r="T5231" s="133">
        <f>IF(Veriler!T5231&lt;=0.1, S5231, IF(AND(Veriler!T5231&gt;0.1, F5231="", P5231="E"), IF(Q5231&gt;Veriler!$G$2, Q5231*S5231, IF(Q5231&lt;Veriler!$G$2, Veriler!$G$2*S5231, Q5231*S5231)), 0))</f>
        <v>0</v>
      </c>
      <c r="U5231" s="133" t="str">
        <f t="shared" si="1653"/>
        <v xml:space="preserve"> </v>
      </c>
      <c r="V5231" s="134" t="str">
        <f>IFERROR(IF(O5231="%10 sınırı aşılmıştır.",L5231-T5231,IFERROR(IF(F5231="",IF(S5231=1,0,IF(L5231-S5231=0,"",L5231-S5231)),IF(Veriler!M5231="",L5231,IF(L5231*Veriler!M5231=0,"",L5231*Veriler!M5231))),L5231)),0)</f>
        <v/>
      </c>
      <c r="W5231" s="146"/>
      <c r="X5231" s="146"/>
      <c r="Y5231" s="146"/>
    </row>
    <row r="5232" spans="1:25" s="99" customFormat="1" ht="54.75" customHeight="1" x14ac:dyDescent="0.25">
      <c r="A5232" s="96">
        <f t="shared" si="1654"/>
        <v>3857</v>
      </c>
      <c r="B5232" s="175"/>
      <c r="C5232" s="176"/>
      <c r="D5232" s="113"/>
      <c r="E5232" s="115"/>
      <c r="F5232" s="174"/>
      <c r="G5232" s="114" t="str">
        <f t="shared" si="1649"/>
        <v/>
      </c>
      <c r="H5232" s="115"/>
      <c r="I5232" s="115"/>
      <c r="J5232" s="115"/>
      <c r="K5232" s="115"/>
      <c r="L5232" s="133" t="str">
        <f t="shared" si="1650"/>
        <v/>
      </c>
      <c r="M5232" s="116" t="str">
        <f>IF(L5232="", "", L5232/Veriler!$X$1)</f>
        <v/>
      </c>
      <c r="N5232" s="116" t="str">
        <f>IF(F5232&lt;&gt;"", "İthal Girdi", IF(Veriler!T5232="", "", IF(Veriler!S5232="H", "%0,5 üzerindedir", IF(Veriler!T5232&gt;0.1, "%10 sınırı aşılmıştır.", "Uygun"))))</f>
        <v>%0,5 üzerindedir</v>
      </c>
      <c r="O5232" s="116" t="str">
        <f t="shared" si="1651"/>
        <v xml:space="preserve"> </v>
      </c>
      <c r="P5232" s="117"/>
      <c r="Q5232" s="118"/>
      <c r="R5232" s="119" t="str">
        <f t="shared" si="1652"/>
        <v/>
      </c>
      <c r="S5232" s="133">
        <f>IFERROR(IF(M5232&lt;=0.005,IF(F5232="",L5232,0),IF(F5232&lt;&gt;"",0,IF(P5232="",0,IF(P5232="H",0,IF(Q5232&lt;Veriler!$G$2,L5232*Veriler!$G$2,L5232*Q5232)))))," ")</f>
        <v>0</v>
      </c>
      <c r="T5232" s="133">
        <f>IF(Veriler!T5232&lt;=0.1, S5232, IF(AND(Veriler!T5232&gt;0.1, F5232="", P5232="E"), IF(Q5232&gt;Veriler!$G$2, Q5232*S5232, IF(Q5232&lt;Veriler!$G$2, Veriler!$G$2*S5232, Q5232*S5232)), 0))</f>
        <v>0</v>
      </c>
      <c r="U5232" s="133" t="str">
        <f t="shared" si="1653"/>
        <v xml:space="preserve"> </v>
      </c>
      <c r="V5232" s="134" t="str">
        <f>IFERROR(IF(O5232="%10 sınırı aşılmıştır.",L5232-T5232,IFERROR(IF(F5232="",IF(S5232=1,0,IF(L5232-S5232=0,"",L5232-S5232)),IF(Veriler!M5232="",L5232,IF(L5232*Veriler!M5232=0,"",L5232*Veriler!M5232))),L5232)),0)</f>
        <v/>
      </c>
      <c r="W5232" s="146"/>
      <c r="X5232" s="146"/>
      <c r="Y5232" s="146"/>
    </row>
    <row r="5233" spans="1:25" s="99" customFormat="1" ht="54.75" customHeight="1" x14ac:dyDescent="0.25">
      <c r="A5233" s="96">
        <f t="shared" si="1654"/>
        <v>3858</v>
      </c>
      <c r="B5233" s="175"/>
      <c r="C5233" s="176"/>
      <c r="D5233" s="113"/>
      <c r="E5233" s="115"/>
      <c r="F5233" s="174"/>
      <c r="G5233" s="114" t="str">
        <f t="shared" si="1649"/>
        <v/>
      </c>
      <c r="H5233" s="115"/>
      <c r="I5233" s="115"/>
      <c r="J5233" s="115"/>
      <c r="K5233" s="115"/>
      <c r="L5233" s="133" t="str">
        <f t="shared" si="1650"/>
        <v/>
      </c>
      <c r="M5233" s="116" t="str">
        <f>IF(L5233="", "", L5233/Veriler!$X$1)</f>
        <v/>
      </c>
      <c r="N5233" s="116" t="str">
        <f>IF(F5233&lt;&gt;"", "İthal Girdi", IF(Veriler!T5233="", "", IF(Veriler!S5233="H", "%0,5 üzerindedir", IF(Veriler!T5233&gt;0.1, "%10 sınırı aşılmıştır.", "Uygun"))))</f>
        <v>%0,5 üzerindedir</v>
      </c>
      <c r="O5233" s="116" t="str">
        <f t="shared" si="1651"/>
        <v xml:space="preserve"> </v>
      </c>
      <c r="P5233" s="117"/>
      <c r="Q5233" s="118"/>
      <c r="R5233" s="119" t="str">
        <f t="shared" si="1652"/>
        <v/>
      </c>
      <c r="S5233" s="133">
        <f>IFERROR(IF(M5233&lt;=0.005,IF(F5233="",L5233,0),IF(F5233&lt;&gt;"",0,IF(P5233="",0,IF(P5233="H",0,IF(Q5233&lt;Veriler!$G$2,L5233*Veriler!$G$2,L5233*Q5233)))))," ")</f>
        <v>0</v>
      </c>
      <c r="T5233" s="133">
        <f>IF(Veriler!T5233&lt;=0.1, S5233, IF(AND(Veriler!T5233&gt;0.1, F5233="", P5233="E"), IF(Q5233&gt;Veriler!$G$2, Q5233*S5233, IF(Q5233&lt;Veriler!$G$2, Veriler!$G$2*S5233, Q5233*S5233)), 0))</f>
        <v>0</v>
      </c>
      <c r="U5233" s="133" t="str">
        <f t="shared" si="1653"/>
        <v xml:space="preserve"> </v>
      </c>
      <c r="V5233" s="134" t="str">
        <f>IFERROR(IF(O5233="%10 sınırı aşılmıştır.",L5233-T5233,IFERROR(IF(F5233="",IF(S5233=1,0,IF(L5233-S5233=0,"",L5233-S5233)),IF(Veriler!M5233="",L5233,IF(L5233*Veriler!M5233=0,"",L5233*Veriler!M5233))),L5233)),0)</f>
        <v/>
      </c>
      <c r="W5233" s="146"/>
      <c r="X5233" s="146"/>
      <c r="Y5233" s="146"/>
    </row>
    <row r="5234" spans="1:25" s="99" customFormat="1" ht="54.75" customHeight="1" x14ac:dyDescent="0.25">
      <c r="A5234" s="96">
        <f t="shared" si="1654"/>
        <v>3859</v>
      </c>
      <c r="B5234" s="175"/>
      <c r="C5234" s="176"/>
      <c r="D5234" s="113"/>
      <c r="E5234" s="115"/>
      <c r="F5234" s="174"/>
      <c r="G5234" s="114" t="str">
        <f t="shared" si="1649"/>
        <v/>
      </c>
      <c r="H5234" s="115"/>
      <c r="I5234" s="115"/>
      <c r="J5234" s="115"/>
      <c r="K5234" s="115"/>
      <c r="L5234" s="133" t="str">
        <f t="shared" si="1650"/>
        <v/>
      </c>
      <c r="M5234" s="116" t="str">
        <f>IF(L5234="", "", L5234/Veriler!$X$1)</f>
        <v/>
      </c>
      <c r="N5234" s="116" t="str">
        <f>IF(F5234&lt;&gt;"", "İthal Girdi", IF(Veriler!T5234="", "", IF(Veriler!S5234="H", "%0,5 üzerindedir", IF(Veriler!T5234&gt;0.1, "%10 sınırı aşılmıştır.", "Uygun"))))</f>
        <v>%0,5 üzerindedir</v>
      </c>
      <c r="O5234" s="116" t="str">
        <f t="shared" si="1651"/>
        <v xml:space="preserve"> </v>
      </c>
      <c r="P5234" s="117"/>
      <c r="Q5234" s="118"/>
      <c r="R5234" s="119" t="str">
        <f t="shared" si="1652"/>
        <v/>
      </c>
      <c r="S5234" s="133">
        <f>IFERROR(IF(M5234&lt;=0.005,IF(F5234="",L5234,0),IF(F5234&lt;&gt;"",0,IF(P5234="",0,IF(P5234="H",0,IF(Q5234&lt;Veriler!$G$2,L5234*Veriler!$G$2,L5234*Q5234)))))," ")</f>
        <v>0</v>
      </c>
      <c r="T5234" s="133">
        <f>IF(Veriler!T5234&lt;=0.1, S5234, IF(AND(Veriler!T5234&gt;0.1, F5234="", P5234="E"), IF(Q5234&gt;Veriler!$G$2, Q5234*S5234, IF(Q5234&lt;Veriler!$G$2, Veriler!$G$2*S5234, Q5234*S5234)), 0))</f>
        <v>0</v>
      </c>
      <c r="U5234" s="133" t="str">
        <f t="shared" si="1653"/>
        <v xml:space="preserve"> </v>
      </c>
      <c r="V5234" s="134" t="str">
        <f>IFERROR(IF(O5234="%10 sınırı aşılmıştır.",L5234-T5234,IFERROR(IF(F5234="",IF(S5234=1,0,IF(L5234-S5234=0,"",L5234-S5234)),IF(Veriler!M5234="",L5234,IF(L5234*Veriler!M5234=0,"",L5234*Veriler!M5234))),L5234)),0)</f>
        <v/>
      </c>
      <c r="W5234" s="146"/>
      <c r="X5234" s="146"/>
      <c r="Y5234" s="146"/>
    </row>
    <row r="5235" spans="1:25" s="99" customFormat="1" ht="54.75" customHeight="1" x14ac:dyDescent="0.25">
      <c r="A5235" s="96">
        <f t="shared" si="1654"/>
        <v>3860</v>
      </c>
      <c r="B5235" s="175"/>
      <c r="C5235" s="176"/>
      <c r="D5235" s="113"/>
      <c r="E5235" s="115"/>
      <c r="F5235" s="174"/>
      <c r="G5235" s="114" t="str">
        <f t="shared" si="1649"/>
        <v/>
      </c>
      <c r="H5235" s="115"/>
      <c r="I5235" s="115"/>
      <c r="J5235" s="115"/>
      <c r="K5235" s="115"/>
      <c r="L5235" s="133" t="str">
        <f t="shared" si="1650"/>
        <v/>
      </c>
      <c r="M5235" s="116" t="str">
        <f>IF(L5235="", "", L5235/Veriler!$X$1)</f>
        <v/>
      </c>
      <c r="N5235" s="116" t="str">
        <f>IF(F5235&lt;&gt;"", "İthal Girdi", IF(Veriler!T5235="", "", IF(Veriler!S5235="H", "%0,5 üzerindedir", IF(Veriler!T5235&gt;0.1, "%10 sınırı aşılmıştır.", "Uygun"))))</f>
        <v>%0,5 üzerindedir</v>
      </c>
      <c r="O5235" s="116" t="str">
        <f t="shared" si="1651"/>
        <v xml:space="preserve"> </v>
      </c>
      <c r="P5235" s="117"/>
      <c r="Q5235" s="118"/>
      <c r="R5235" s="119" t="str">
        <f t="shared" si="1652"/>
        <v/>
      </c>
      <c r="S5235" s="133">
        <f>IFERROR(IF(M5235&lt;=0.005,IF(F5235="",L5235,0),IF(F5235&lt;&gt;"",0,IF(P5235="",0,IF(P5235="H",0,IF(Q5235&lt;Veriler!$G$2,L5235*Veriler!$G$2,L5235*Q5235)))))," ")</f>
        <v>0</v>
      </c>
      <c r="T5235" s="133">
        <f>IF(Veriler!T5235&lt;=0.1, S5235, IF(AND(Veriler!T5235&gt;0.1, F5235="", P5235="E"), IF(Q5235&gt;Veriler!$G$2, Q5235*S5235, IF(Q5235&lt;Veriler!$G$2, Veriler!$G$2*S5235, Q5235*S5235)), 0))</f>
        <v>0</v>
      </c>
      <c r="U5235" s="133" t="str">
        <f t="shared" si="1653"/>
        <v xml:space="preserve"> </v>
      </c>
      <c r="V5235" s="134" t="str">
        <f>IFERROR(IF(O5235="%10 sınırı aşılmıştır.",L5235-T5235,IFERROR(IF(F5235="",IF(S5235=1,0,IF(L5235-S5235=0,"",L5235-S5235)),IF(Veriler!M5235="",L5235,IF(L5235*Veriler!M5235=0,"",L5235*Veriler!M5235))),L5235)),0)</f>
        <v/>
      </c>
      <c r="W5235" s="146"/>
      <c r="X5235" s="146"/>
      <c r="Y5235" s="146"/>
    </row>
    <row r="5236" spans="1:25" s="99" customFormat="1" ht="54.75" customHeight="1" x14ac:dyDescent="0.25">
      <c r="A5236" s="96">
        <f t="shared" si="1654"/>
        <v>3861</v>
      </c>
      <c r="B5236" s="175"/>
      <c r="C5236" s="176"/>
      <c r="D5236" s="113"/>
      <c r="E5236" s="115"/>
      <c r="F5236" s="174"/>
      <c r="G5236" s="114" t="str">
        <f t="shared" si="1649"/>
        <v/>
      </c>
      <c r="H5236" s="115"/>
      <c r="I5236" s="115"/>
      <c r="J5236" s="115"/>
      <c r="K5236" s="115"/>
      <c r="L5236" s="133" t="str">
        <f t="shared" si="1650"/>
        <v/>
      </c>
      <c r="M5236" s="116" t="str">
        <f>IF(L5236="", "", L5236/Veriler!$X$1)</f>
        <v/>
      </c>
      <c r="N5236" s="116" t="str">
        <f>IF(F5236&lt;&gt;"", "İthal Girdi", IF(Veriler!T5236="", "", IF(Veriler!S5236="H", "%0,5 üzerindedir", IF(Veriler!T5236&gt;0.1, "%10 sınırı aşılmıştır.", "Uygun"))))</f>
        <v>%0,5 üzerindedir</v>
      </c>
      <c r="O5236" s="116" t="str">
        <f t="shared" si="1651"/>
        <v xml:space="preserve"> </v>
      </c>
      <c r="P5236" s="117"/>
      <c r="Q5236" s="118"/>
      <c r="R5236" s="119" t="str">
        <f t="shared" si="1652"/>
        <v/>
      </c>
      <c r="S5236" s="133">
        <f>IFERROR(IF(M5236&lt;=0.005,IF(F5236="",L5236,0),IF(F5236&lt;&gt;"",0,IF(P5236="",0,IF(P5236="H",0,IF(Q5236&lt;Veriler!$G$2,L5236*Veriler!$G$2,L5236*Q5236)))))," ")</f>
        <v>0</v>
      </c>
      <c r="T5236" s="133">
        <f>IF(Veriler!T5236&lt;=0.1, S5236, IF(AND(Veriler!T5236&gt;0.1, F5236="", P5236="E"), IF(Q5236&gt;Veriler!$G$2, Q5236*S5236, IF(Q5236&lt;Veriler!$G$2, Veriler!$G$2*S5236, Q5236*S5236)), 0))</f>
        <v>0</v>
      </c>
      <c r="U5236" s="133" t="str">
        <f t="shared" si="1653"/>
        <v xml:space="preserve"> </v>
      </c>
      <c r="V5236" s="134" t="str">
        <f>IFERROR(IF(O5236="%10 sınırı aşılmıştır.",L5236-T5236,IFERROR(IF(F5236="",IF(S5236=1,0,IF(L5236-S5236=0,"",L5236-S5236)),IF(Veriler!M5236="",L5236,IF(L5236*Veriler!M5236=0,"",L5236*Veriler!M5236))),L5236)),0)</f>
        <v/>
      </c>
      <c r="W5236" s="146"/>
      <c r="X5236" s="146"/>
      <c r="Y5236" s="146"/>
    </row>
    <row r="5237" spans="1:25" s="99" customFormat="1" ht="54.75" customHeight="1" x14ac:dyDescent="0.25">
      <c r="A5237" s="96">
        <f t="shared" si="1654"/>
        <v>3862</v>
      </c>
      <c r="B5237" s="175"/>
      <c r="C5237" s="176"/>
      <c r="D5237" s="113"/>
      <c r="E5237" s="115"/>
      <c r="F5237" s="174"/>
      <c r="G5237" s="114" t="str">
        <f t="shared" si="1649"/>
        <v/>
      </c>
      <c r="H5237" s="115"/>
      <c r="I5237" s="115"/>
      <c r="J5237" s="115"/>
      <c r="K5237" s="115"/>
      <c r="L5237" s="133" t="str">
        <f t="shared" si="1650"/>
        <v/>
      </c>
      <c r="M5237" s="116" t="str">
        <f>IF(L5237="", "", L5237/Veriler!$X$1)</f>
        <v/>
      </c>
      <c r="N5237" s="116" t="str">
        <f>IF(F5237&lt;&gt;"", "İthal Girdi", IF(Veriler!T5237="", "", IF(Veriler!S5237="H", "%0,5 üzerindedir", IF(Veriler!T5237&gt;0.1, "%10 sınırı aşılmıştır.", "Uygun"))))</f>
        <v>%0,5 üzerindedir</v>
      </c>
      <c r="O5237" s="116" t="str">
        <f t="shared" si="1651"/>
        <v xml:space="preserve"> </v>
      </c>
      <c r="P5237" s="117"/>
      <c r="Q5237" s="118"/>
      <c r="R5237" s="119" t="str">
        <f t="shared" si="1652"/>
        <v/>
      </c>
      <c r="S5237" s="133">
        <f>IFERROR(IF(M5237&lt;=0.005,IF(F5237="",L5237,0),IF(F5237&lt;&gt;"",0,IF(P5237="",0,IF(P5237="H",0,IF(Q5237&lt;Veriler!$G$2,L5237*Veriler!$G$2,L5237*Q5237)))))," ")</f>
        <v>0</v>
      </c>
      <c r="T5237" s="133">
        <f>IF(Veriler!T5237&lt;=0.1, S5237, IF(AND(Veriler!T5237&gt;0.1, F5237="", P5237="E"), IF(Q5237&gt;Veriler!$G$2, Q5237*S5237, IF(Q5237&lt;Veriler!$G$2, Veriler!$G$2*S5237, Q5237*S5237)), 0))</f>
        <v>0</v>
      </c>
      <c r="U5237" s="133" t="str">
        <f t="shared" si="1653"/>
        <v xml:space="preserve"> </v>
      </c>
      <c r="V5237" s="134" t="str">
        <f>IFERROR(IF(O5237="%10 sınırı aşılmıştır.",L5237-T5237,IFERROR(IF(F5237="",IF(S5237=1,0,IF(L5237-S5237=0,"",L5237-S5237)),IF(Veriler!M5237="",L5237,IF(L5237*Veriler!M5237=0,"",L5237*Veriler!M5237))),L5237)),0)</f>
        <v/>
      </c>
      <c r="W5237" s="146"/>
      <c r="X5237" s="146"/>
      <c r="Y5237" s="146"/>
    </row>
    <row r="5238" spans="1:25" s="99" customFormat="1" ht="54.75" customHeight="1" x14ac:dyDescent="0.25">
      <c r="A5238" s="96">
        <f t="shared" si="1654"/>
        <v>3863</v>
      </c>
      <c r="B5238" s="175"/>
      <c r="C5238" s="176"/>
      <c r="D5238" s="113"/>
      <c r="E5238" s="115"/>
      <c r="F5238" s="174"/>
      <c r="G5238" s="114" t="str">
        <f t="shared" si="1649"/>
        <v/>
      </c>
      <c r="H5238" s="115"/>
      <c r="I5238" s="115"/>
      <c r="J5238" s="115"/>
      <c r="K5238" s="115"/>
      <c r="L5238" s="133" t="str">
        <f t="shared" si="1650"/>
        <v/>
      </c>
      <c r="M5238" s="116" t="str">
        <f>IF(L5238="", "", L5238/Veriler!$X$1)</f>
        <v/>
      </c>
      <c r="N5238" s="116" t="str">
        <f>IF(F5238&lt;&gt;"", "İthal Girdi", IF(Veriler!T5238="", "", IF(Veriler!S5238="H", "%0,5 üzerindedir", IF(Veriler!T5238&gt;0.1, "%10 sınırı aşılmıştır.", "Uygun"))))</f>
        <v>%0,5 üzerindedir</v>
      </c>
      <c r="O5238" s="116" t="str">
        <f t="shared" si="1651"/>
        <v xml:space="preserve"> </v>
      </c>
      <c r="P5238" s="117"/>
      <c r="Q5238" s="118"/>
      <c r="R5238" s="119" t="str">
        <f t="shared" si="1652"/>
        <v/>
      </c>
      <c r="S5238" s="133">
        <f>IFERROR(IF(M5238&lt;=0.005,IF(F5238="",L5238,0),IF(F5238&lt;&gt;"",0,IF(P5238="",0,IF(P5238="H",0,IF(Q5238&lt;Veriler!$G$2,L5238*Veriler!$G$2,L5238*Q5238)))))," ")</f>
        <v>0</v>
      </c>
      <c r="T5238" s="133">
        <f>IF(Veriler!T5238&lt;=0.1, S5238, IF(AND(Veriler!T5238&gt;0.1, F5238="", P5238="E"), IF(Q5238&gt;Veriler!$G$2, Q5238*S5238, IF(Q5238&lt;Veriler!$G$2, Veriler!$G$2*S5238, Q5238*S5238)), 0))</f>
        <v>0</v>
      </c>
      <c r="U5238" s="133" t="str">
        <f t="shared" si="1653"/>
        <v xml:space="preserve"> </v>
      </c>
      <c r="V5238" s="134" t="str">
        <f>IFERROR(IF(O5238="%10 sınırı aşılmıştır.",L5238-T5238,IFERROR(IF(F5238="",IF(S5238=1,0,IF(L5238-S5238=0,"",L5238-S5238)),IF(Veriler!M5238="",L5238,IF(L5238*Veriler!M5238=0,"",L5238*Veriler!M5238))),L5238)),0)</f>
        <v/>
      </c>
      <c r="W5238" s="146"/>
      <c r="X5238" s="146"/>
      <c r="Y5238" s="146"/>
    </row>
    <row r="5239" spans="1:25" s="99" customFormat="1" ht="54.75" customHeight="1" x14ac:dyDescent="0.25">
      <c r="A5239" s="96">
        <f t="shared" si="1654"/>
        <v>3864</v>
      </c>
      <c r="B5239" s="175"/>
      <c r="C5239" s="176"/>
      <c r="D5239" s="113"/>
      <c r="E5239" s="115"/>
      <c r="F5239" s="174"/>
      <c r="G5239" s="114" t="str">
        <f t="shared" si="1649"/>
        <v/>
      </c>
      <c r="H5239" s="115"/>
      <c r="I5239" s="115"/>
      <c r="J5239" s="115"/>
      <c r="K5239" s="115"/>
      <c r="L5239" s="133" t="str">
        <f t="shared" si="1650"/>
        <v/>
      </c>
      <c r="M5239" s="116" t="str">
        <f>IF(L5239="", "", L5239/Veriler!$X$1)</f>
        <v/>
      </c>
      <c r="N5239" s="116" t="str">
        <f>IF(F5239&lt;&gt;"", "İthal Girdi", IF(Veriler!T5239="", "", IF(Veriler!S5239="H", "%0,5 üzerindedir", IF(Veriler!T5239&gt;0.1, "%10 sınırı aşılmıştır.", "Uygun"))))</f>
        <v>%0,5 üzerindedir</v>
      </c>
      <c r="O5239" s="116" t="str">
        <f t="shared" si="1651"/>
        <v xml:space="preserve"> </v>
      </c>
      <c r="P5239" s="117"/>
      <c r="Q5239" s="118"/>
      <c r="R5239" s="119" t="str">
        <f t="shared" si="1652"/>
        <v/>
      </c>
      <c r="S5239" s="133">
        <f>IFERROR(IF(M5239&lt;=0.005,IF(F5239="",L5239,0),IF(F5239&lt;&gt;"",0,IF(P5239="",0,IF(P5239="H",0,IF(Q5239&lt;Veriler!$G$2,L5239*Veriler!$G$2,L5239*Q5239)))))," ")</f>
        <v>0</v>
      </c>
      <c r="T5239" s="133">
        <f>IF(Veriler!T5239&lt;=0.1, S5239, IF(AND(Veriler!T5239&gt;0.1, F5239="", P5239="E"), IF(Q5239&gt;Veriler!$G$2, Q5239*S5239, IF(Q5239&lt;Veriler!$G$2, Veriler!$G$2*S5239, Q5239*S5239)), 0))</f>
        <v>0</v>
      </c>
      <c r="U5239" s="133" t="str">
        <f t="shared" si="1653"/>
        <v xml:space="preserve"> </v>
      </c>
      <c r="V5239" s="134" t="str">
        <f>IFERROR(IF(O5239="%10 sınırı aşılmıştır.",L5239-T5239,IFERROR(IF(F5239="",IF(S5239=1,0,IF(L5239-S5239=0,"",L5239-S5239)),IF(Veriler!M5239="",L5239,IF(L5239*Veriler!M5239=0,"",L5239*Veriler!M5239))),L5239)),0)</f>
        <v/>
      </c>
      <c r="W5239" s="146"/>
      <c r="X5239" s="146"/>
      <c r="Y5239" s="146"/>
    </row>
    <row r="5240" spans="1:25" s="99" customFormat="1" ht="24" customHeight="1" x14ac:dyDescent="0.25">
      <c r="A5240" s="103"/>
      <c r="B5240" s="104"/>
      <c r="C5240" s="104"/>
      <c r="D5240" s="104"/>
      <c r="E5240" s="103"/>
      <c r="F5240" s="135"/>
      <c r="G5240" s="157"/>
      <c r="H5240" s="103"/>
      <c r="I5240" s="103"/>
      <c r="J5240" s="103"/>
      <c r="K5240" s="103"/>
      <c r="L5240" s="136">
        <f>SUM(L5211:L5224,L5226:L5239)</f>
        <v>0</v>
      </c>
      <c r="M5240" s="158"/>
      <c r="N5240" s="158"/>
      <c r="O5240" s="158"/>
      <c r="P5240" s="105"/>
      <c r="Q5240" s="106"/>
      <c r="R5240" s="159"/>
      <c r="S5240" s="160"/>
      <c r="T5240" s="160"/>
      <c r="U5240" s="160"/>
      <c r="V5240" s="160"/>
      <c r="W5240" s="146"/>
      <c r="X5240" s="146"/>
      <c r="Y5240" s="146"/>
    </row>
    <row r="5241" spans="1:25" s="99" customFormat="1" ht="31.5" customHeight="1" x14ac:dyDescent="0.25">
      <c r="A5241" s="103"/>
      <c r="B5241" s="104"/>
      <c r="C5241" s="104"/>
      <c r="D5241" s="104"/>
      <c r="E5241" s="103"/>
      <c r="F5241" s="135"/>
      <c r="G5241" s="157"/>
      <c r="H5241" s="103"/>
      <c r="I5241" s="103"/>
      <c r="J5241" s="103"/>
      <c r="K5241" s="103"/>
      <c r="L5241" s="161"/>
      <c r="M5241" s="158"/>
      <c r="N5241" s="158"/>
      <c r="O5241" s="158"/>
      <c r="P5241" s="105"/>
      <c r="Q5241" s="106"/>
      <c r="R5241" s="159"/>
      <c r="S5241" s="162" t="s">
        <v>57</v>
      </c>
      <c r="T5241" s="162" t="s">
        <v>57</v>
      </c>
      <c r="U5241" s="162" t="s">
        <v>57</v>
      </c>
      <c r="V5241" s="163" t="s">
        <v>58</v>
      </c>
      <c r="W5241" s="146"/>
      <c r="X5241" s="146"/>
      <c r="Y5241" s="146"/>
    </row>
    <row r="5242" spans="1:25" s="99" customFormat="1" ht="58.5" customHeight="1" x14ac:dyDescent="0.25">
      <c r="A5242" s="185" t="s">
        <v>59</v>
      </c>
      <c r="B5242" s="180"/>
      <c r="C5242" s="180"/>
      <c r="D5242" s="180"/>
      <c r="E5242" s="180"/>
      <c r="F5242" s="180"/>
      <c r="G5242" s="180"/>
      <c r="H5242" s="180"/>
      <c r="I5242" s="180"/>
      <c r="J5242" s="180"/>
      <c r="K5242" s="180"/>
      <c r="L5242" s="180"/>
      <c r="M5242" s="180"/>
      <c r="N5242" s="180"/>
      <c r="O5242" s="180"/>
      <c r="P5242" s="180"/>
      <c r="Q5242" s="180"/>
      <c r="R5242" s="176"/>
      <c r="S5242" s="137">
        <f>SUM(S5204,S5211:S5224,S5226:S5239)</f>
        <v>0</v>
      </c>
      <c r="T5242" s="137" t="str">
        <f>IF(SUM(T5211:T5224,T5226:T5239)=0," ",SUM(T5211:T5224,T5226:T5239))</f>
        <v xml:space="preserve"> </v>
      </c>
      <c r="U5242" s="137" t="str">
        <f>IF(SUM(U5211:U5224,U5226:U5239)=0," ",SUM(U5211:U5224,U5226:U5239))</f>
        <v xml:space="preserve"> </v>
      </c>
      <c r="V5242" s="137" t="str">
        <f>IF(SUM(V5211:V5224,V5226:V5239)=0," ",SUM(V5211:V5224,V5226:V5239))</f>
        <v xml:space="preserve"> </v>
      </c>
      <c r="W5242" s="146"/>
      <c r="X5242" s="164">
        <f>SUM(U5211:U5224,U5226:U5239)</f>
        <v>0</v>
      </c>
      <c r="Y5242" s="164">
        <f>SUM(V5211:V5224,V5226:V5239)</f>
        <v>0</v>
      </c>
    </row>
    <row r="5243" spans="1:25" x14ac:dyDescent="0.3">
      <c r="A5243" s="34"/>
      <c r="G5243" s="146"/>
      <c r="L5243" s="146"/>
      <c r="M5243" s="146"/>
      <c r="N5243" s="146"/>
      <c r="O5243" s="146"/>
      <c r="R5243" s="146"/>
      <c r="S5243" s="146"/>
      <c r="T5243" s="146"/>
      <c r="U5243" s="146"/>
      <c r="V5243" s="146"/>
      <c r="W5243" s="146"/>
      <c r="X5243" s="146"/>
      <c r="Y5243" s="146"/>
    </row>
    <row r="5244" spans="1:25" x14ac:dyDescent="0.3">
      <c r="A5244" s="186" t="s">
        <v>60</v>
      </c>
      <c r="B5244" s="187"/>
      <c r="C5244" s="187"/>
      <c r="D5244" s="187"/>
      <c r="E5244" s="187"/>
      <c r="F5244" s="187"/>
      <c r="G5244" s="187"/>
      <c r="H5244" s="187"/>
      <c r="I5244" s="187"/>
      <c r="J5244" s="187"/>
      <c r="K5244" s="187"/>
      <c r="L5244" s="187"/>
      <c r="M5244" s="187"/>
      <c r="N5244" s="187"/>
      <c r="O5244" s="187"/>
      <c r="P5244" s="187"/>
      <c r="Q5244" s="187"/>
      <c r="R5244" s="187"/>
      <c r="S5244" s="187"/>
      <c r="T5244" s="187"/>
      <c r="U5244" s="187"/>
      <c r="V5244" s="187"/>
      <c r="W5244" s="146"/>
      <c r="X5244" s="146"/>
      <c r="Y5244" s="146"/>
    </row>
    <row r="5245" spans="1:25" s="99" customFormat="1" ht="41.25" customHeight="1" x14ac:dyDescent="0.25">
      <c r="A5245" s="189" t="s">
        <v>38</v>
      </c>
      <c r="B5245" s="180"/>
      <c r="C5245" s="180"/>
      <c r="D5245" s="180"/>
      <c r="E5245" s="180"/>
      <c r="F5245" s="180"/>
      <c r="G5245" s="180"/>
      <c r="H5245" s="180"/>
      <c r="I5245" s="180"/>
      <c r="J5245" s="180"/>
      <c r="K5245" s="180"/>
      <c r="L5245" s="180"/>
      <c r="M5245" s="180"/>
      <c r="N5245" s="180"/>
      <c r="O5245" s="180"/>
      <c r="P5245" s="180"/>
      <c r="Q5245" s="180"/>
      <c r="R5245" s="180"/>
      <c r="S5245" s="180"/>
      <c r="T5245" s="180"/>
      <c r="U5245" s="180"/>
      <c r="V5245" s="176"/>
      <c r="W5245" s="146"/>
      <c r="X5245" s="146"/>
      <c r="Y5245" s="146"/>
    </row>
    <row r="5246" spans="1:25" s="100" customFormat="1" ht="35.25" customHeight="1" x14ac:dyDescent="0.25">
      <c r="A5246" s="179" t="s">
        <v>39</v>
      </c>
      <c r="B5246" s="180"/>
      <c r="C5246" s="180"/>
      <c r="D5246" s="180"/>
      <c r="E5246" s="180"/>
      <c r="F5246" s="180"/>
      <c r="G5246" s="180"/>
      <c r="H5246" s="180"/>
      <c r="I5246" s="180"/>
      <c r="J5246" s="180"/>
      <c r="K5246" s="180"/>
      <c r="L5246" s="180"/>
      <c r="M5246" s="180"/>
      <c r="N5246" s="180"/>
      <c r="O5246" s="180"/>
      <c r="P5246" s="180"/>
      <c r="Q5246" s="180"/>
      <c r="R5246" s="176"/>
      <c r="S5246" s="147"/>
      <c r="T5246" s="148"/>
      <c r="U5246" s="149" t="s">
        <v>40</v>
      </c>
      <c r="V5246" s="150">
        <f>V5208+1</f>
        <v>139</v>
      </c>
      <c r="W5246" s="146"/>
      <c r="X5246" s="146"/>
      <c r="Y5246" s="146"/>
    </row>
    <row r="5247" spans="1:25" s="99" customFormat="1" ht="81" customHeight="1" x14ac:dyDescent="0.25">
      <c r="A5247" s="110" t="s">
        <v>3</v>
      </c>
      <c r="B5247" s="188" t="s">
        <v>41</v>
      </c>
      <c r="C5247" s="176"/>
      <c r="D5247" s="111" t="s">
        <v>42</v>
      </c>
      <c r="E5247" s="110" t="s">
        <v>324</v>
      </c>
      <c r="F5247" s="111" t="s">
        <v>325</v>
      </c>
      <c r="G5247" s="151" t="s">
        <v>43</v>
      </c>
      <c r="H5247" s="110" t="s">
        <v>44</v>
      </c>
      <c r="I5247" s="110" t="s">
        <v>8</v>
      </c>
      <c r="J5247" s="110" t="s">
        <v>45</v>
      </c>
      <c r="K5247" s="110" t="s">
        <v>46</v>
      </c>
      <c r="L5247" s="152" t="s">
        <v>47</v>
      </c>
      <c r="M5247" s="153" t="s">
        <v>48</v>
      </c>
      <c r="N5247" s="154" t="s">
        <v>49</v>
      </c>
      <c r="O5247" s="154" t="s">
        <v>49</v>
      </c>
      <c r="P5247" s="112" t="s">
        <v>50</v>
      </c>
      <c r="Q5247" s="110" t="s">
        <v>51</v>
      </c>
      <c r="R5247" s="155" t="s">
        <v>52</v>
      </c>
      <c r="S5247" s="156" t="s">
        <v>53</v>
      </c>
      <c r="T5247" s="156" t="s">
        <v>54</v>
      </c>
      <c r="U5247" s="152" t="s">
        <v>54</v>
      </c>
      <c r="V5247" s="152" t="s">
        <v>55</v>
      </c>
      <c r="W5247" s="146"/>
      <c r="X5247" s="146"/>
      <c r="Y5247" s="146"/>
    </row>
    <row r="5248" spans="1:25" s="99" customFormat="1" ht="45" customHeight="1" x14ac:dyDescent="0.25">
      <c r="A5248" s="101"/>
      <c r="B5248" s="177" t="s">
        <v>56</v>
      </c>
      <c r="C5248" s="178"/>
      <c r="D5248" s="102"/>
      <c r="E5248" s="170"/>
      <c r="F5248" s="102"/>
      <c r="G5248" s="95"/>
      <c r="H5248" s="102"/>
      <c r="I5248" s="102"/>
      <c r="J5248" s="102"/>
      <c r="K5248" s="102"/>
      <c r="L5248" s="95"/>
      <c r="M5248" s="95"/>
      <c r="N5248" s="95"/>
      <c r="O5248" s="95"/>
      <c r="P5248" s="102"/>
      <c r="Q5248" s="102"/>
      <c r="R5248" s="190"/>
      <c r="S5248" s="184"/>
      <c r="T5248" s="95"/>
      <c r="U5248" s="95"/>
      <c r="V5248" s="95"/>
      <c r="W5248" s="146"/>
      <c r="X5248" s="146"/>
      <c r="Y5248" s="146"/>
    </row>
    <row r="5249" spans="1:25" s="99" customFormat="1" ht="54.75" customHeight="1" x14ac:dyDescent="0.25">
      <c r="A5249" s="96">
        <f>A5239+1</f>
        <v>3865</v>
      </c>
      <c r="B5249" s="181"/>
      <c r="C5249" s="182"/>
      <c r="D5249" s="113"/>
      <c r="E5249" s="115"/>
      <c r="F5249" s="174"/>
      <c r="G5249" s="114" t="str">
        <f t="shared" ref="G5249:G5262" si="1655">IF(AND(F5249&lt;&gt;"",V5249&lt;&gt;"",L5249&lt;&gt;0),V5249/L5249,"")</f>
        <v/>
      </c>
      <c r="H5249" s="115"/>
      <c r="I5249" s="115"/>
      <c r="J5249" s="115"/>
      <c r="K5249" s="115"/>
      <c r="L5249" s="133" t="str">
        <f t="shared" ref="L5249:L5262" si="1656">IF(AND(H5249&lt;&gt;0, J5249&lt;&gt;0, K5249&lt;&gt;0), H5249*J5249*K5249, "")</f>
        <v/>
      </c>
      <c r="M5249" s="116" t="str">
        <f>IF(L5249="", "", L5249/Veriler!$X$1)</f>
        <v/>
      </c>
      <c r="N5249" s="116" t="str">
        <f>IF(F5249&lt;&gt;"", "İthal Girdi", IF(Veriler!T5249="", "", IF(Veriler!S5249="H", "%0,5 üzerindedir", IF(Veriler!T5249&gt;0.1, "%10 sınırı aşılmıştır.", "Uygun"))))</f>
        <v>%0,5 üzerindedir</v>
      </c>
      <c r="O5249" s="116" t="str">
        <f t="shared" ref="O5249:O5262" si="1657">IF(M5249=""," ",N5249)</f>
        <v xml:space="preserve"> </v>
      </c>
      <c r="P5249" s="117"/>
      <c r="Q5249" s="118"/>
      <c r="R5249" s="119" t="str">
        <f t="shared" ref="R5249:R5262" si="1658">IFERROR(IF(AND(T5249&lt;&gt;"",L5249&lt;&gt;"",L5249&lt;&gt;0,T5249&lt;&gt;0),T5249/L5249,"")," ")</f>
        <v/>
      </c>
      <c r="S5249" s="133">
        <f>IFERROR(IF(M5249&lt;=0.005,IF(F5249="",L5249,0),IF(F5249&lt;&gt;"",0,IF(P5249="",0,IF(P5249="H",0,IF(Q5249&lt;Veriler!$G$2,L5249*Veriler!$G$2,L5249*Q5249)))))," ")</f>
        <v>0</v>
      </c>
      <c r="T5249" s="133">
        <f>IF(Veriler!T5249&lt;=0.1, S5249, IF(AND(Veriler!T5249&gt;0.1, F5249="", P5249="E"), IF(Q5249&gt;Veriler!$G$2, Q5249*S5249, IF(Q5249&lt;Veriler!$G$2, Veriler!$G$2*S5249, Q5249*S5249)), 0))</f>
        <v>0</v>
      </c>
      <c r="U5249" s="133" t="str">
        <f t="shared" ref="U5249:U5262" si="1659">IF(T5249=0," ",T5249)</f>
        <v xml:space="preserve"> </v>
      </c>
      <c r="V5249" s="134" t="str">
        <f>IFERROR(IF(O5249="%10 sınırı aşılmıştır.",L5249-T5249,IFERROR(IF(F5249="",IF(S5249=1,0,IF(L5249-S5249=0,"",L5249-S5249)),IF(Veriler!M5249="",L5249,IF(L5249*Veriler!M5249=0,"",L5249*Veriler!M5249))),L5249)),0)</f>
        <v/>
      </c>
      <c r="W5249" s="146"/>
      <c r="X5249" s="146"/>
      <c r="Y5249" s="146"/>
    </row>
    <row r="5250" spans="1:25" s="99" customFormat="1" ht="54.75" customHeight="1" x14ac:dyDescent="0.25">
      <c r="A5250" s="96">
        <f t="shared" ref="A5250:A5262" si="1660">A5249+1</f>
        <v>3866</v>
      </c>
      <c r="B5250" s="175"/>
      <c r="C5250" s="176"/>
      <c r="D5250" s="113"/>
      <c r="E5250" s="115"/>
      <c r="F5250" s="174"/>
      <c r="G5250" s="114" t="str">
        <f t="shared" si="1655"/>
        <v/>
      </c>
      <c r="H5250" s="115"/>
      <c r="I5250" s="115"/>
      <c r="J5250" s="115"/>
      <c r="K5250" s="115"/>
      <c r="L5250" s="133" t="str">
        <f t="shared" si="1656"/>
        <v/>
      </c>
      <c r="M5250" s="116" t="str">
        <f>IF(L5250="", "", L5250/Veriler!$X$1)</f>
        <v/>
      </c>
      <c r="N5250" s="116" t="str">
        <f>IF(F5250&lt;&gt;"", "İthal Girdi", IF(Veriler!T5250="", "", IF(Veriler!S5250="H", "%0,5 üzerindedir", IF(Veriler!T5250&gt;0.1, "%10 sınırı aşılmıştır.", "Uygun"))))</f>
        <v>%0,5 üzerindedir</v>
      </c>
      <c r="O5250" s="116" t="str">
        <f t="shared" si="1657"/>
        <v xml:space="preserve"> </v>
      </c>
      <c r="P5250" s="117"/>
      <c r="Q5250" s="118"/>
      <c r="R5250" s="119" t="str">
        <f t="shared" si="1658"/>
        <v/>
      </c>
      <c r="S5250" s="133">
        <f>IFERROR(IF(M5250&lt;=0.005,IF(F5250="",L5250,0),IF(F5250&lt;&gt;"",0,IF(P5250="",0,IF(P5250="H",0,IF(Q5250&lt;Veriler!$G$2,L5250*Veriler!$G$2,L5250*Q5250)))))," ")</f>
        <v>0</v>
      </c>
      <c r="T5250" s="133">
        <f>IF(Veriler!T5250&lt;=0.1, S5250, IF(AND(Veriler!T5250&gt;0.1, F5250="", P5250="E"), IF(Q5250&gt;Veriler!$G$2, Q5250*S5250, IF(Q5250&lt;Veriler!$G$2, Veriler!$G$2*S5250, Q5250*S5250)), 0))</f>
        <v>0</v>
      </c>
      <c r="U5250" s="133" t="str">
        <f t="shared" si="1659"/>
        <v xml:space="preserve"> </v>
      </c>
      <c r="V5250" s="134" t="str">
        <f>IFERROR(IF(O5250="%10 sınırı aşılmıştır.",L5250-T5250,IFERROR(IF(F5250="",IF(S5250=1,0,IF(L5250-S5250=0,"",L5250-S5250)),IF(Veriler!M5250="",L5250,IF(L5250*Veriler!M5250=0,"",L5250*Veriler!M5250))),L5250)),0)</f>
        <v/>
      </c>
      <c r="W5250" s="146"/>
      <c r="X5250" s="146"/>
      <c r="Y5250" s="146"/>
    </row>
    <row r="5251" spans="1:25" s="99" customFormat="1" ht="54.75" customHeight="1" x14ac:dyDescent="0.25">
      <c r="A5251" s="96">
        <f t="shared" si="1660"/>
        <v>3867</v>
      </c>
      <c r="B5251" s="175"/>
      <c r="C5251" s="176"/>
      <c r="D5251" s="113"/>
      <c r="E5251" s="115"/>
      <c r="F5251" s="174"/>
      <c r="G5251" s="114" t="str">
        <f t="shared" si="1655"/>
        <v/>
      </c>
      <c r="H5251" s="115"/>
      <c r="I5251" s="115"/>
      <c r="J5251" s="115"/>
      <c r="K5251" s="115"/>
      <c r="L5251" s="133" t="str">
        <f t="shared" si="1656"/>
        <v/>
      </c>
      <c r="M5251" s="116" t="str">
        <f>IF(L5251="", "", L5251/Veriler!$X$1)</f>
        <v/>
      </c>
      <c r="N5251" s="116" t="str">
        <f>IF(F5251&lt;&gt;"", "İthal Girdi", IF(Veriler!T5251="", "", IF(Veriler!S5251="H", "%0,5 üzerindedir", IF(Veriler!T5251&gt;0.1, "%10 sınırı aşılmıştır.", "Uygun"))))</f>
        <v>%0,5 üzerindedir</v>
      </c>
      <c r="O5251" s="116" t="str">
        <f t="shared" si="1657"/>
        <v xml:space="preserve"> </v>
      </c>
      <c r="P5251" s="117"/>
      <c r="Q5251" s="118"/>
      <c r="R5251" s="119" t="str">
        <f t="shared" si="1658"/>
        <v/>
      </c>
      <c r="S5251" s="133">
        <f>IFERROR(IF(M5251&lt;=0.005,IF(F5251="",L5251,0),IF(F5251&lt;&gt;"",0,IF(P5251="",0,IF(P5251="H",0,IF(Q5251&lt;Veriler!$G$2,L5251*Veriler!$G$2,L5251*Q5251)))))," ")</f>
        <v>0</v>
      </c>
      <c r="T5251" s="133">
        <f>IF(Veriler!T5251&lt;=0.1, S5251, IF(AND(Veriler!T5251&gt;0.1, F5251="", P5251="E"), IF(Q5251&gt;Veriler!$G$2, Q5251*S5251, IF(Q5251&lt;Veriler!$G$2, Veriler!$G$2*S5251, Q5251*S5251)), 0))</f>
        <v>0</v>
      </c>
      <c r="U5251" s="133" t="str">
        <f t="shared" si="1659"/>
        <v xml:space="preserve"> </v>
      </c>
      <c r="V5251" s="134" t="str">
        <f>IFERROR(IF(O5251="%10 sınırı aşılmıştır.",L5251-T5251,IFERROR(IF(F5251="",IF(S5251=1,0,IF(L5251-S5251=0,"",L5251-S5251)),IF(Veriler!M5251="",L5251,IF(L5251*Veriler!M5251=0,"",L5251*Veriler!M5251))),L5251)),0)</f>
        <v/>
      </c>
      <c r="W5251" s="146"/>
      <c r="X5251" s="146"/>
      <c r="Y5251" s="146"/>
    </row>
    <row r="5252" spans="1:25" s="99" customFormat="1" ht="54.75" customHeight="1" x14ac:dyDescent="0.25">
      <c r="A5252" s="96">
        <f t="shared" si="1660"/>
        <v>3868</v>
      </c>
      <c r="B5252" s="175"/>
      <c r="C5252" s="176"/>
      <c r="D5252" s="113"/>
      <c r="E5252" s="115"/>
      <c r="F5252" s="174"/>
      <c r="G5252" s="114" t="str">
        <f t="shared" si="1655"/>
        <v/>
      </c>
      <c r="H5252" s="115"/>
      <c r="I5252" s="115"/>
      <c r="J5252" s="115"/>
      <c r="K5252" s="115"/>
      <c r="L5252" s="133" t="str">
        <f t="shared" si="1656"/>
        <v/>
      </c>
      <c r="M5252" s="116" t="str">
        <f>IF(L5252="", "", L5252/Veriler!$X$1)</f>
        <v/>
      </c>
      <c r="N5252" s="116" t="str">
        <f>IF(F5252&lt;&gt;"", "İthal Girdi", IF(Veriler!T5252="", "", IF(Veriler!S5252="H", "%0,5 üzerindedir", IF(Veriler!T5252&gt;0.1, "%10 sınırı aşılmıştır.", "Uygun"))))</f>
        <v>%0,5 üzerindedir</v>
      </c>
      <c r="O5252" s="116" t="str">
        <f t="shared" si="1657"/>
        <v xml:space="preserve"> </v>
      </c>
      <c r="P5252" s="117"/>
      <c r="Q5252" s="118"/>
      <c r="R5252" s="119" t="str">
        <f t="shared" si="1658"/>
        <v/>
      </c>
      <c r="S5252" s="133">
        <f>IFERROR(IF(M5252&lt;=0.005,IF(F5252="",L5252,0),IF(F5252&lt;&gt;"",0,IF(P5252="",0,IF(P5252="H",0,IF(Q5252&lt;Veriler!$G$2,L5252*Veriler!$G$2,L5252*Q5252)))))," ")</f>
        <v>0</v>
      </c>
      <c r="T5252" s="133">
        <f>IF(Veriler!T5252&lt;=0.1, S5252, IF(AND(Veriler!T5252&gt;0.1, F5252="", P5252="E"), IF(Q5252&gt;Veriler!$G$2, Q5252*S5252, IF(Q5252&lt;Veriler!$G$2, Veriler!$G$2*S5252, Q5252*S5252)), 0))</f>
        <v>0</v>
      </c>
      <c r="U5252" s="133" t="str">
        <f t="shared" si="1659"/>
        <v xml:space="preserve"> </v>
      </c>
      <c r="V5252" s="134" t="str">
        <f>IFERROR(IF(O5252="%10 sınırı aşılmıştır.",L5252-T5252,IFERROR(IF(F5252="",IF(S5252=1,0,IF(L5252-S5252=0,"",L5252-S5252)),IF(Veriler!M5252="",L5252,IF(L5252*Veriler!M5252=0,"",L5252*Veriler!M5252))),L5252)),0)</f>
        <v/>
      </c>
      <c r="W5252" s="146"/>
      <c r="X5252" s="146"/>
      <c r="Y5252" s="146"/>
    </row>
    <row r="5253" spans="1:25" s="99" customFormat="1" ht="54.75" customHeight="1" x14ac:dyDescent="0.25">
      <c r="A5253" s="96">
        <f t="shared" si="1660"/>
        <v>3869</v>
      </c>
      <c r="B5253" s="175"/>
      <c r="C5253" s="176"/>
      <c r="D5253" s="113"/>
      <c r="E5253" s="115"/>
      <c r="F5253" s="174"/>
      <c r="G5253" s="114" t="str">
        <f t="shared" si="1655"/>
        <v/>
      </c>
      <c r="H5253" s="115"/>
      <c r="I5253" s="115"/>
      <c r="J5253" s="115"/>
      <c r="K5253" s="115"/>
      <c r="L5253" s="133" t="str">
        <f t="shared" si="1656"/>
        <v/>
      </c>
      <c r="M5253" s="116" t="str">
        <f>IF(L5253="", "", L5253/Veriler!$X$1)</f>
        <v/>
      </c>
      <c r="N5253" s="116" t="str">
        <f>IF(F5253&lt;&gt;"", "İthal Girdi", IF(Veriler!T5253="", "", IF(Veriler!S5253="H", "%0,5 üzerindedir", IF(Veriler!T5253&gt;0.1, "%10 sınırı aşılmıştır.", "Uygun"))))</f>
        <v>%0,5 üzerindedir</v>
      </c>
      <c r="O5253" s="116" t="str">
        <f t="shared" si="1657"/>
        <v xml:space="preserve"> </v>
      </c>
      <c r="P5253" s="117"/>
      <c r="Q5253" s="118"/>
      <c r="R5253" s="119" t="str">
        <f t="shared" si="1658"/>
        <v/>
      </c>
      <c r="S5253" s="133">
        <f>IFERROR(IF(M5253&lt;=0.005,IF(F5253="",L5253,0),IF(F5253&lt;&gt;"",0,IF(P5253="",0,IF(P5253="H",0,IF(Q5253&lt;Veriler!$G$2,L5253*Veriler!$G$2,L5253*Q5253)))))," ")</f>
        <v>0</v>
      </c>
      <c r="T5253" s="133">
        <f>IF(Veriler!T5253&lt;=0.1, S5253, IF(AND(Veriler!T5253&gt;0.1, F5253="", P5253="E"), IF(Q5253&gt;Veriler!$G$2, Q5253*S5253, IF(Q5253&lt;Veriler!$G$2, Veriler!$G$2*S5253, Q5253*S5253)), 0))</f>
        <v>0</v>
      </c>
      <c r="U5253" s="133" t="str">
        <f t="shared" si="1659"/>
        <v xml:space="preserve"> </v>
      </c>
      <c r="V5253" s="134" t="str">
        <f>IFERROR(IF(O5253="%10 sınırı aşılmıştır.",L5253-T5253,IFERROR(IF(F5253="",IF(S5253=1,0,IF(L5253-S5253=0,"",L5253-S5253)),IF(Veriler!M5253="",L5253,IF(L5253*Veriler!M5253=0,"",L5253*Veriler!M5253))),L5253)),0)</f>
        <v/>
      </c>
      <c r="W5253" s="146"/>
      <c r="X5253" s="146"/>
      <c r="Y5253" s="146"/>
    </row>
    <row r="5254" spans="1:25" s="99" customFormat="1" ht="54.75" customHeight="1" x14ac:dyDescent="0.25">
      <c r="A5254" s="96">
        <f t="shared" si="1660"/>
        <v>3870</v>
      </c>
      <c r="B5254" s="175"/>
      <c r="C5254" s="176"/>
      <c r="D5254" s="113"/>
      <c r="E5254" s="115"/>
      <c r="F5254" s="174"/>
      <c r="G5254" s="114" t="str">
        <f t="shared" si="1655"/>
        <v/>
      </c>
      <c r="H5254" s="115"/>
      <c r="I5254" s="115"/>
      <c r="J5254" s="115"/>
      <c r="K5254" s="115"/>
      <c r="L5254" s="133" t="str">
        <f t="shared" si="1656"/>
        <v/>
      </c>
      <c r="M5254" s="116" t="str">
        <f>IF(L5254="", "", L5254/Veriler!$X$1)</f>
        <v/>
      </c>
      <c r="N5254" s="116" t="str">
        <f>IF(F5254&lt;&gt;"", "İthal Girdi", IF(Veriler!T5254="", "", IF(Veriler!S5254="H", "%0,5 üzerindedir", IF(Veriler!T5254&gt;0.1, "%10 sınırı aşılmıştır.", "Uygun"))))</f>
        <v>%0,5 üzerindedir</v>
      </c>
      <c r="O5254" s="116" t="str">
        <f t="shared" si="1657"/>
        <v xml:space="preserve"> </v>
      </c>
      <c r="P5254" s="117"/>
      <c r="Q5254" s="118"/>
      <c r="R5254" s="119" t="str">
        <f t="shared" si="1658"/>
        <v/>
      </c>
      <c r="S5254" s="133">
        <f>IFERROR(IF(M5254&lt;=0.005,IF(F5254="",L5254,0),IF(F5254&lt;&gt;"",0,IF(P5254="",0,IF(P5254="H",0,IF(Q5254&lt;Veriler!$G$2,L5254*Veriler!$G$2,L5254*Q5254)))))," ")</f>
        <v>0</v>
      </c>
      <c r="T5254" s="133">
        <f>IF(Veriler!T5254&lt;=0.1, S5254, IF(AND(Veriler!T5254&gt;0.1, F5254="", P5254="E"), IF(Q5254&gt;Veriler!$G$2, Q5254*S5254, IF(Q5254&lt;Veriler!$G$2, Veriler!$G$2*S5254, Q5254*S5254)), 0))</f>
        <v>0</v>
      </c>
      <c r="U5254" s="133" t="str">
        <f t="shared" si="1659"/>
        <v xml:space="preserve"> </v>
      </c>
      <c r="V5254" s="134" t="str">
        <f>IFERROR(IF(O5254="%10 sınırı aşılmıştır.",L5254-T5254,IFERROR(IF(F5254="",IF(S5254=1,0,IF(L5254-S5254=0,"",L5254-S5254)),IF(Veriler!M5254="",L5254,IF(L5254*Veriler!M5254=0,"",L5254*Veriler!M5254))),L5254)),0)</f>
        <v/>
      </c>
      <c r="W5254" s="146"/>
      <c r="X5254" s="146"/>
      <c r="Y5254" s="146"/>
    </row>
    <row r="5255" spans="1:25" s="99" customFormat="1" ht="54.75" customHeight="1" x14ac:dyDescent="0.25">
      <c r="A5255" s="96">
        <f t="shared" si="1660"/>
        <v>3871</v>
      </c>
      <c r="B5255" s="175"/>
      <c r="C5255" s="176"/>
      <c r="D5255" s="113"/>
      <c r="E5255" s="115"/>
      <c r="F5255" s="174"/>
      <c r="G5255" s="114" t="str">
        <f t="shared" si="1655"/>
        <v/>
      </c>
      <c r="H5255" s="115"/>
      <c r="I5255" s="115"/>
      <c r="J5255" s="115"/>
      <c r="K5255" s="115"/>
      <c r="L5255" s="133" t="str">
        <f t="shared" si="1656"/>
        <v/>
      </c>
      <c r="M5255" s="116" t="str">
        <f>IF(L5255="", "", L5255/Veriler!$X$1)</f>
        <v/>
      </c>
      <c r="N5255" s="116" t="str">
        <f>IF(F5255&lt;&gt;"", "İthal Girdi", IF(Veriler!T5255="", "", IF(Veriler!S5255="H", "%0,5 üzerindedir", IF(Veriler!T5255&gt;0.1, "%10 sınırı aşılmıştır.", "Uygun"))))</f>
        <v>%0,5 üzerindedir</v>
      </c>
      <c r="O5255" s="116" t="str">
        <f t="shared" si="1657"/>
        <v xml:space="preserve"> </v>
      </c>
      <c r="P5255" s="117"/>
      <c r="Q5255" s="118"/>
      <c r="R5255" s="119" t="str">
        <f t="shared" si="1658"/>
        <v/>
      </c>
      <c r="S5255" s="133">
        <f>IFERROR(IF(M5255&lt;=0.005,IF(F5255="",L5255,0),IF(F5255&lt;&gt;"",0,IF(P5255="",0,IF(P5255="H",0,IF(Q5255&lt;Veriler!$G$2,L5255*Veriler!$G$2,L5255*Q5255)))))," ")</f>
        <v>0</v>
      </c>
      <c r="T5255" s="133">
        <f>IF(Veriler!T5255&lt;=0.1, S5255, IF(AND(Veriler!T5255&gt;0.1, F5255="", P5255="E"), IF(Q5255&gt;Veriler!$G$2, Q5255*S5255, IF(Q5255&lt;Veriler!$G$2, Veriler!$G$2*S5255, Q5255*S5255)), 0))</f>
        <v>0</v>
      </c>
      <c r="U5255" s="133" t="str">
        <f t="shared" si="1659"/>
        <v xml:space="preserve"> </v>
      </c>
      <c r="V5255" s="134" t="str">
        <f>IFERROR(IF(O5255="%10 sınırı aşılmıştır.",L5255-T5255,IFERROR(IF(F5255="",IF(S5255=1,0,IF(L5255-S5255=0,"",L5255-S5255)),IF(Veriler!M5255="",L5255,IF(L5255*Veriler!M5255=0,"",L5255*Veriler!M5255))),L5255)),0)</f>
        <v/>
      </c>
      <c r="W5255" s="146"/>
      <c r="X5255" s="146"/>
      <c r="Y5255" s="146"/>
    </row>
    <row r="5256" spans="1:25" s="99" customFormat="1" ht="54.75" customHeight="1" x14ac:dyDescent="0.25">
      <c r="A5256" s="96">
        <f t="shared" si="1660"/>
        <v>3872</v>
      </c>
      <c r="B5256" s="175"/>
      <c r="C5256" s="176"/>
      <c r="D5256" s="113"/>
      <c r="E5256" s="115"/>
      <c r="F5256" s="174"/>
      <c r="G5256" s="114" t="str">
        <f t="shared" si="1655"/>
        <v/>
      </c>
      <c r="H5256" s="115"/>
      <c r="I5256" s="115"/>
      <c r="J5256" s="115"/>
      <c r="K5256" s="115"/>
      <c r="L5256" s="133" t="str">
        <f t="shared" si="1656"/>
        <v/>
      </c>
      <c r="M5256" s="116" t="str">
        <f>IF(L5256="", "", L5256/Veriler!$X$1)</f>
        <v/>
      </c>
      <c r="N5256" s="116" t="str">
        <f>IF(F5256&lt;&gt;"", "İthal Girdi", IF(Veriler!T5256="", "", IF(Veriler!S5256="H", "%0,5 üzerindedir", IF(Veriler!T5256&gt;0.1, "%10 sınırı aşılmıştır.", "Uygun"))))</f>
        <v>%0,5 üzerindedir</v>
      </c>
      <c r="O5256" s="116" t="str">
        <f t="shared" si="1657"/>
        <v xml:space="preserve"> </v>
      </c>
      <c r="P5256" s="117"/>
      <c r="Q5256" s="118"/>
      <c r="R5256" s="119" t="str">
        <f t="shared" si="1658"/>
        <v/>
      </c>
      <c r="S5256" s="133">
        <f>IFERROR(IF(M5256&lt;=0.005,IF(F5256="",L5256,0),IF(F5256&lt;&gt;"",0,IF(P5256="",0,IF(P5256="H",0,IF(Q5256&lt;Veriler!$G$2,L5256*Veriler!$G$2,L5256*Q5256)))))," ")</f>
        <v>0</v>
      </c>
      <c r="T5256" s="133">
        <f>IF(Veriler!T5256&lt;=0.1, S5256, IF(AND(Veriler!T5256&gt;0.1, F5256="", P5256="E"), IF(Q5256&gt;Veriler!$G$2, Q5256*S5256, IF(Q5256&lt;Veriler!$G$2, Veriler!$G$2*S5256, Q5256*S5256)), 0))</f>
        <v>0</v>
      </c>
      <c r="U5256" s="133" t="str">
        <f t="shared" si="1659"/>
        <v xml:space="preserve"> </v>
      </c>
      <c r="V5256" s="134" t="str">
        <f>IFERROR(IF(O5256="%10 sınırı aşılmıştır.",L5256-T5256,IFERROR(IF(F5256="",IF(S5256=1,0,IF(L5256-S5256=0,"",L5256-S5256)),IF(Veriler!M5256="",L5256,IF(L5256*Veriler!M5256=0,"",L5256*Veriler!M5256))),L5256)),0)</f>
        <v/>
      </c>
      <c r="W5256" s="146"/>
      <c r="X5256" s="146"/>
      <c r="Y5256" s="146"/>
    </row>
    <row r="5257" spans="1:25" s="99" customFormat="1" ht="54.75" customHeight="1" x14ac:dyDescent="0.25">
      <c r="A5257" s="96">
        <f t="shared" si="1660"/>
        <v>3873</v>
      </c>
      <c r="B5257" s="175"/>
      <c r="C5257" s="176"/>
      <c r="D5257" s="113"/>
      <c r="E5257" s="115"/>
      <c r="F5257" s="174"/>
      <c r="G5257" s="114" t="str">
        <f t="shared" si="1655"/>
        <v/>
      </c>
      <c r="H5257" s="115"/>
      <c r="I5257" s="115"/>
      <c r="J5257" s="115"/>
      <c r="K5257" s="115"/>
      <c r="L5257" s="133" t="str">
        <f t="shared" si="1656"/>
        <v/>
      </c>
      <c r="M5257" s="116" t="str">
        <f>IF(L5257="", "", L5257/Veriler!$X$1)</f>
        <v/>
      </c>
      <c r="N5257" s="116" t="str">
        <f>IF(F5257&lt;&gt;"", "İthal Girdi", IF(Veriler!T5257="", "", IF(Veriler!S5257="H", "%0,5 üzerindedir", IF(Veriler!T5257&gt;0.1, "%10 sınırı aşılmıştır.", "Uygun"))))</f>
        <v>%0,5 üzerindedir</v>
      </c>
      <c r="O5257" s="116" t="str">
        <f t="shared" si="1657"/>
        <v xml:space="preserve"> </v>
      </c>
      <c r="P5257" s="117"/>
      <c r="Q5257" s="118"/>
      <c r="R5257" s="119" t="str">
        <f t="shared" si="1658"/>
        <v/>
      </c>
      <c r="S5257" s="133">
        <f>IFERROR(IF(M5257&lt;=0.005,IF(F5257="",L5257,0),IF(F5257&lt;&gt;"",0,IF(P5257="",0,IF(P5257="H",0,IF(Q5257&lt;Veriler!$G$2,L5257*Veriler!$G$2,L5257*Q5257)))))," ")</f>
        <v>0</v>
      </c>
      <c r="T5257" s="133">
        <f>IF(Veriler!T5257&lt;=0.1, S5257, IF(AND(Veriler!T5257&gt;0.1, F5257="", P5257="E"), IF(Q5257&gt;Veriler!$G$2, Q5257*S5257, IF(Q5257&lt;Veriler!$G$2, Veriler!$G$2*S5257, Q5257*S5257)), 0))</f>
        <v>0</v>
      </c>
      <c r="U5257" s="133" t="str">
        <f t="shared" si="1659"/>
        <v xml:space="preserve"> </v>
      </c>
      <c r="V5257" s="134" t="str">
        <f>IFERROR(IF(O5257="%10 sınırı aşılmıştır.",L5257-T5257,IFERROR(IF(F5257="",IF(S5257=1,0,IF(L5257-S5257=0,"",L5257-S5257)),IF(Veriler!M5257="",L5257,IF(L5257*Veriler!M5257=0,"",L5257*Veriler!M5257))),L5257)),0)</f>
        <v/>
      </c>
      <c r="W5257" s="146"/>
      <c r="X5257" s="146"/>
      <c r="Y5257" s="146"/>
    </row>
    <row r="5258" spans="1:25" s="99" customFormat="1" ht="54.75" customHeight="1" x14ac:dyDescent="0.25">
      <c r="A5258" s="96">
        <f t="shared" si="1660"/>
        <v>3874</v>
      </c>
      <c r="B5258" s="175"/>
      <c r="C5258" s="176"/>
      <c r="D5258" s="113"/>
      <c r="E5258" s="115"/>
      <c r="F5258" s="174"/>
      <c r="G5258" s="114" t="str">
        <f t="shared" si="1655"/>
        <v/>
      </c>
      <c r="H5258" s="115"/>
      <c r="I5258" s="115"/>
      <c r="J5258" s="115"/>
      <c r="K5258" s="115"/>
      <c r="L5258" s="133" t="str">
        <f t="shared" si="1656"/>
        <v/>
      </c>
      <c r="M5258" s="116" t="str">
        <f>IF(L5258="", "", L5258/Veriler!$X$1)</f>
        <v/>
      </c>
      <c r="N5258" s="116" t="str">
        <f>IF(F5258&lt;&gt;"", "İthal Girdi", IF(Veriler!T5258="", "", IF(Veriler!S5258="H", "%0,5 üzerindedir", IF(Veriler!T5258&gt;0.1, "%10 sınırı aşılmıştır.", "Uygun"))))</f>
        <v>%0,5 üzerindedir</v>
      </c>
      <c r="O5258" s="116" t="str">
        <f t="shared" si="1657"/>
        <v xml:space="preserve"> </v>
      </c>
      <c r="P5258" s="117"/>
      <c r="Q5258" s="118"/>
      <c r="R5258" s="119" t="str">
        <f t="shared" si="1658"/>
        <v/>
      </c>
      <c r="S5258" s="133">
        <f>IFERROR(IF(M5258&lt;=0.005,IF(F5258="",L5258,0),IF(F5258&lt;&gt;"",0,IF(P5258="",0,IF(P5258="H",0,IF(Q5258&lt;Veriler!$G$2,L5258*Veriler!$G$2,L5258*Q5258)))))," ")</f>
        <v>0</v>
      </c>
      <c r="T5258" s="133">
        <f>IF(Veriler!T5258&lt;=0.1, S5258, IF(AND(Veriler!T5258&gt;0.1, F5258="", P5258="E"), IF(Q5258&gt;Veriler!$G$2, Q5258*S5258, IF(Q5258&lt;Veriler!$G$2, Veriler!$G$2*S5258, Q5258*S5258)), 0))</f>
        <v>0</v>
      </c>
      <c r="U5258" s="133" t="str">
        <f t="shared" si="1659"/>
        <v xml:space="preserve"> </v>
      </c>
      <c r="V5258" s="134" t="str">
        <f>IFERROR(IF(O5258="%10 sınırı aşılmıştır.",L5258-T5258,IFERROR(IF(F5258="",IF(S5258=1,0,IF(L5258-S5258=0,"",L5258-S5258)),IF(Veriler!M5258="",L5258,IF(L5258*Veriler!M5258=0,"",L5258*Veriler!M5258))),L5258)),0)</f>
        <v/>
      </c>
      <c r="W5258" s="146"/>
      <c r="X5258" s="146"/>
      <c r="Y5258" s="146"/>
    </row>
    <row r="5259" spans="1:25" s="99" customFormat="1" ht="54.75" customHeight="1" x14ac:dyDescent="0.25">
      <c r="A5259" s="96">
        <f t="shared" si="1660"/>
        <v>3875</v>
      </c>
      <c r="B5259" s="175"/>
      <c r="C5259" s="176"/>
      <c r="D5259" s="113"/>
      <c r="E5259" s="115"/>
      <c r="F5259" s="174"/>
      <c r="G5259" s="114" t="str">
        <f t="shared" si="1655"/>
        <v/>
      </c>
      <c r="H5259" s="115"/>
      <c r="I5259" s="115"/>
      <c r="J5259" s="115"/>
      <c r="K5259" s="115"/>
      <c r="L5259" s="133" t="str">
        <f t="shared" si="1656"/>
        <v/>
      </c>
      <c r="M5259" s="116" t="str">
        <f>IF(L5259="", "", L5259/Veriler!$X$1)</f>
        <v/>
      </c>
      <c r="N5259" s="116" t="str">
        <f>IF(F5259&lt;&gt;"", "İthal Girdi", IF(Veriler!T5259="", "", IF(Veriler!S5259="H", "%0,5 üzerindedir", IF(Veriler!T5259&gt;0.1, "%10 sınırı aşılmıştır.", "Uygun"))))</f>
        <v>%0,5 üzerindedir</v>
      </c>
      <c r="O5259" s="116" t="str">
        <f t="shared" si="1657"/>
        <v xml:space="preserve"> </v>
      </c>
      <c r="P5259" s="117"/>
      <c r="Q5259" s="118"/>
      <c r="R5259" s="119" t="str">
        <f t="shared" si="1658"/>
        <v/>
      </c>
      <c r="S5259" s="133">
        <f>IFERROR(IF(M5259&lt;=0.005,IF(F5259="",L5259,0),IF(F5259&lt;&gt;"",0,IF(P5259="",0,IF(P5259="H",0,IF(Q5259&lt;Veriler!$G$2,L5259*Veriler!$G$2,L5259*Q5259)))))," ")</f>
        <v>0</v>
      </c>
      <c r="T5259" s="133">
        <f>IF(Veriler!T5259&lt;=0.1, S5259, IF(AND(Veriler!T5259&gt;0.1, F5259="", P5259="E"), IF(Q5259&gt;Veriler!$G$2, Q5259*S5259, IF(Q5259&lt;Veriler!$G$2, Veriler!$G$2*S5259, Q5259*S5259)), 0))</f>
        <v>0</v>
      </c>
      <c r="U5259" s="133" t="str">
        <f t="shared" si="1659"/>
        <v xml:space="preserve"> </v>
      </c>
      <c r="V5259" s="134" t="str">
        <f>IFERROR(IF(O5259="%10 sınırı aşılmıştır.",L5259-T5259,IFERROR(IF(F5259="",IF(S5259=1,0,IF(L5259-S5259=0,"",L5259-S5259)),IF(Veriler!M5259="",L5259,IF(L5259*Veriler!M5259=0,"",L5259*Veriler!M5259))),L5259)),0)</f>
        <v/>
      </c>
      <c r="W5259" s="146"/>
      <c r="X5259" s="146"/>
      <c r="Y5259" s="146"/>
    </row>
    <row r="5260" spans="1:25" s="99" customFormat="1" ht="54.75" customHeight="1" x14ac:dyDescent="0.25">
      <c r="A5260" s="96">
        <f t="shared" si="1660"/>
        <v>3876</v>
      </c>
      <c r="B5260" s="175"/>
      <c r="C5260" s="176"/>
      <c r="D5260" s="113"/>
      <c r="E5260" s="115"/>
      <c r="F5260" s="174"/>
      <c r="G5260" s="114" t="str">
        <f t="shared" si="1655"/>
        <v/>
      </c>
      <c r="H5260" s="115"/>
      <c r="I5260" s="115"/>
      <c r="J5260" s="115"/>
      <c r="K5260" s="115"/>
      <c r="L5260" s="133" t="str">
        <f t="shared" si="1656"/>
        <v/>
      </c>
      <c r="M5260" s="116" t="str">
        <f>IF(L5260="", "", L5260/Veriler!$X$1)</f>
        <v/>
      </c>
      <c r="N5260" s="116" t="str">
        <f>IF(F5260&lt;&gt;"", "İthal Girdi", IF(Veriler!T5260="", "", IF(Veriler!S5260="H", "%0,5 üzerindedir", IF(Veriler!T5260&gt;0.1, "%10 sınırı aşılmıştır.", "Uygun"))))</f>
        <v>%0,5 üzerindedir</v>
      </c>
      <c r="O5260" s="116" t="str">
        <f t="shared" si="1657"/>
        <v xml:space="preserve"> </v>
      </c>
      <c r="P5260" s="117"/>
      <c r="Q5260" s="118"/>
      <c r="R5260" s="119" t="str">
        <f t="shared" si="1658"/>
        <v/>
      </c>
      <c r="S5260" s="133">
        <f>IFERROR(IF(M5260&lt;=0.005,IF(F5260="",L5260,0),IF(F5260&lt;&gt;"",0,IF(P5260="",0,IF(P5260="H",0,IF(Q5260&lt;Veriler!$G$2,L5260*Veriler!$G$2,L5260*Q5260)))))," ")</f>
        <v>0</v>
      </c>
      <c r="T5260" s="133">
        <f>IF(Veriler!T5260&lt;=0.1, S5260, IF(AND(Veriler!T5260&gt;0.1, F5260="", P5260="E"), IF(Q5260&gt;Veriler!$G$2, Q5260*S5260, IF(Q5260&lt;Veriler!$G$2, Veriler!$G$2*S5260, Q5260*S5260)), 0))</f>
        <v>0</v>
      </c>
      <c r="U5260" s="133" t="str">
        <f t="shared" si="1659"/>
        <v xml:space="preserve"> </v>
      </c>
      <c r="V5260" s="134" t="str">
        <f>IFERROR(IF(O5260="%10 sınırı aşılmıştır.",L5260-T5260,IFERROR(IF(F5260="",IF(S5260=1,0,IF(L5260-S5260=0,"",L5260-S5260)),IF(Veriler!M5260="",L5260,IF(L5260*Veriler!M5260=0,"",L5260*Veriler!M5260))),L5260)),0)</f>
        <v/>
      </c>
      <c r="W5260" s="146"/>
      <c r="X5260" s="146"/>
      <c r="Y5260" s="146"/>
    </row>
    <row r="5261" spans="1:25" s="99" customFormat="1" ht="54.75" customHeight="1" x14ac:dyDescent="0.25">
      <c r="A5261" s="96">
        <f t="shared" si="1660"/>
        <v>3877</v>
      </c>
      <c r="B5261" s="175"/>
      <c r="C5261" s="176"/>
      <c r="D5261" s="113"/>
      <c r="E5261" s="115"/>
      <c r="F5261" s="174"/>
      <c r="G5261" s="114" t="str">
        <f t="shared" si="1655"/>
        <v/>
      </c>
      <c r="H5261" s="115"/>
      <c r="I5261" s="115"/>
      <c r="J5261" s="115"/>
      <c r="K5261" s="115"/>
      <c r="L5261" s="133" t="str">
        <f t="shared" si="1656"/>
        <v/>
      </c>
      <c r="M5261" s="116" t="str">
        <f>IF(L5261="", "", L5261/Veriler!$X$1)</f>
        <v/>
      </c>
      <c r="N5261" s="116" t="str">
        <f>IF(F5261&lt;&gt;"", "İthal Girdi", IF(Veriler!T5261="", "", IF(Veriler!S5261="H", "%0,5 üzerindedir", IF(Veriler!T5261&gt;0.1, "%10 sınırı aşılmıştır.", "Uygun"))))</f>
        <v>%0,5 üzerindedir</v>
      </c>
      <c r="O5261" s="116" t="str">
        <f t="shared" si="1657"/>
        <v xml:space="preserve"> </v>
      </c>
      <c r="P5261" s="117"/>
      <c r="Q5261" s="118"/>
      <c r="R5261" s="119" t="str">
        <f t="shared" si="1658"/>
        <v/>
      </c>
      <c r="S5261" s="133">
        <f>IFERROR(IF(M5261&lt;=0.005,IF(F5261="",L5261,0),IF(F5261&lt;&gt;"",0,IF(P5261="",0,IF(P5261="H",0,IF(Q5261&lt;Veriler!$G$2,L5261*Veriler!$G$2,L5261*Q5261)))))," ")</f>
        <v>0</v>
      </c>
      <c r="T5261" s="133">
        <f>IF(Veriler!T5261&lt;=0.1, S5261, IF(AND(Veriler!T5261&gt;0.1, F5261="", P5261="E"), IF(Q5261&gt;Veriler!$G$2, Q5261*S5261, IF(Q5261&lt;Veriler!$G$2, Veriler!$G$2*S5261, Q5261*S5261)), 0))</f>
        <v>0</v>
      </c>
      <c r="U5261" s="133" t="str">
        <f t="shared" si="1659"/>
        <v xml:space="preserve"> </v>
      </c>
      <c r="V5261" s="134" t="str">
        <f>IFERROR(IF(O5261="%10 sınırı aşılmıştır.",L5261-T5261,IFERROR(IF(F5261="",IF(S5261=1,0,IF(L5261-S5261=0,"",L5261-S5261)),IF(Veriler!M5261="",L5261,IF(L5261*Veriler!M5261=0,"",L5261*Veriler!M5261))),L5261)),0)</f>
        <v/>
      </c>
      <c r="W5261" s="146"/>
      <c r="X5261" s="146"/>
      <c r="Y5261" s="146"/>
    </row>
    <row r="5262" spans="1:25" s="99" customFormat="1" ht="54.75" customHeight="1" x14ac:dyDescent="0.25">
      <c r="A5262" s="96">
        <f t="shared" si="1660"/>
        <v>3878</v>
      </c>
      <c r="B5262" s="175"/>
      <c r="C5262" s="176"/>
      <c r="D5262" s="113"/>
      <c r="E5262" s="115"/>
      <c r="F5262" s="174"/>
      <c r="G5262" s="114" t="str">
        <f t="shared" si="1655"/>
        <v/>
      </c>
      <c r="H5262" s="115"/>
      <c r="I5262" s="115"/>
      <c r="J5262" s="115"/>
      <c r="K5262" s="115"/>
      <c r="L5262" s="133" t="str">
        <f t="shared" si="1656"/>
        <v/>
      </c>
      <c r="M5262" s="116" t="str">
        <f>IF(L5262="", "", L5262/Veriler!$X$1)</f>
        <v/>
      </c>
      <c r="N5262" s="116" t="str">
        <f>IF(F5262&lt;&gt;"", "İthal Girdi", IF(Veriler!T5262="", "", IF(Veriler!S5262="H", "%0,5 üzerindedir", IF(Veriler!T5262&gt;0.1, "%10 sınırı aşılmıştır.", "Uygun"))))</f>
        <v>%0,5 üzerindedir</v>
      </c>
      <c r="O5262" s="116" t="str">
        <f t="shared" si="1657"/>
        <v xml:space="preserve"> </v>
      </c>
      <c r="P5262" s="117"/>
      <c r="Q5262" s="118"/>
      <c r="R5262" s="119" t="str">
        <f t="shared" si="1658"/>
        <v/>
      </c>
      <c r="S5262" s="133">
        <f>IFERROR(IF(M5262&lt;=0.005,IF(F5262="",L5262,0),IF(F5262&lt;&gt;"",0,IF(P5262="",0,IF(P5262="H",0,IF(Q5262&lt;Veriler!$G$2,L5262*Veriler!$G$2,L5262*Q5262)))))," ")</f>
        <v>0</v>
      </c>
      <c r="T5262" s="133">
        <f>IF(Veriler!T5262&lt;=0.1, S5262, IF(AND(Veriler!T5262&gt;0.1, F5262="", P5262="E"), IF(Q5262&gt;Veriler!$G$2, Q5262*S5262, IF(Q5262&lt;Veriler!$G$2, Veriler!$G$2*S5262, Q5262*S5262)), 0))</f>
        <v>0</v>
      </c>
      <c r="U5262" s="133" t="str">
        <f t="shared" si="1659"/>
        <v xml:space="preserve"> </v>
      </c>
      <c r="V5262" s="134" t="str">
        <f>IFERROR(IF(O5262="%10 sınırı aşılmıştır.",L5262-T5262,IFERROR(IF(F5262="",IF(S5262=1,0,IF(L5262-S5262=0,"",L5262-S5262)),IF(Veriler!M5262="",L5262,IF(L5262*Veriler!M5262=0,"",L5262*Veriler!M5262))),L5262)),0)</f>
        <v/>
      </c>
      <c r="W5262" s="146"/>
      <c r="X5262" s="146"/>
      <c r="Y5262" s="146"/>
    </row>
    <row r="5263" spans="1:25" s="99" customFormat="1" ht="36" hidden="1" customHeight="1" x14ac:dyDescent="0.25">
      <c r="A5263" s="101"/>
      <c r="B5263" s="191" t="s">
        <v>16</v>
      </c>
      <c r="C5263" s="176"/>
      <c r="D5263" s="120"/>
      <c r="E5263" s="171"/>
      <c r="F5263" s="172"/>
      <c r="G5263" s="121"/>
      <c r="H5263" s="115"/>
      <c r="I5263" s="115"/>
      <c r="J5263" s="115"/>
      <c r="K5263" s="115"/>
      <c r="L5263" s="121"/>
      <c r="M5263" s="121"/>
      <c r="N5263" s="121"/>
      <c r="O5263" s="121"/>
      <c r="P5263" s="120"/>
      <c r="Q5263" s="120"/>
      <c r="R5263" s="183"/>
      <c r="S5263" s="184"/>
      <c r="T5263" s="121"/>
      <c r="U5263" s="121"/>
      <c r="V5263" s="121"/>
      <c r="W5263" s="146"/>
      <c r="X5263" s="146"/>
      <c r="Y5263" s="146"/>
    </row>
    <row r="5264" spans="1:25" s="99" customFormat="1" ht="54.75" customHeight="1" x14ac:dyDescent="0.25">
      <c r="A5264" s="96">
        <f>A5262+1</f>
        <v>3879</v>
      </c>
      <c r="B5264" s="175"/>
      <c r="C5264" s="176"/>
      <c r="D5264" s="113"/>
      <c r="E5264" s="115"/>
      <c r="F5264" s="174"/>
      <c r="G5264" s="114" t="str">
        <f t="shared" ref="G5264:G5277" si="1661">IF(AND(F5264&lt;&gt;"",V5264&lt;&gt;"",L5264&lt;&gt;0),V5264/L5264,"")</f>
        <v/>
      </c>
      <c r="H5264" s="115"/>
      <c r="I5264" s="115"/>
      <c r="J5264" s="115"/>
      <c r="K5264" s="115"/>
      <c r="L5264" s="133" t="str">
        <f t="shared" ref="L5264:L5277" si="1662">IF(AND(H5264&lt;&gt;0, J5264&lt;&gt;0, K5264&lt;&gt;0), H5264*J5264*K5264, "")</f>
        <v/>
      </c>
      <c r="M5264" s="116" t="str">
        <f>IF(L5264="", "", L5264/Veriler!$X$1)</f>
        <v/>
      </c>
      <c r="N5264" s="116" t="str">
        <f>IF(F5264&lt;&gt;"", "İthal Girdi", IF(Veriler!T5264="", "", IF(Veriler!S5264="H", "%0,5 üzerindedir", IF(Veriler!T5264&gt;0.1, "%10 sınırı aşılmıştır.", "Uygun"))))</f>
        <v>%0,5 üzerindedir</v>
      </c>
      <c r="O5264" s="116" t="str">
        <f t="shared" ref="O5264:O5277" si="1663">IF(M5264=""," ",N5264)</f>
        <v xml:space="preserve"> </v>
      </c>
      <c r="P5264" s="117"/>
      <c r="Q5264" s="118"/>
      <c r="R5264" s="119" t="str">
        <f t="shared" ref="R5264:R5277" si="1664">IFERROR(IF(AND(T5264&lt;&gt;"",L5264&lt;&gt;"",L5264&lt;&gt;0,T5264&lt;&gt;0),T5264/L5264,"")," ")</f>
        <v/>
      </c>
      <c r="S5264" s="133">
        <f>IFERROR(IF(M5264&lt;=0.005,IF(F5264="",L5264,0),IF(F5264&lt;&gt;"",0,IF(P5264="",0,IF(P5264="H",0,IF(Q5264&lt;Veriler!$G$2,L5264*Veriler!$G$2,L5264*Q5264)))))," ")</f>
        <v>0</v>
      </c>
      <c r="T5264" s="133">
        <f>IF(Veriler!T5264&lt;=0.1, S5264, IF(AND(Veriler!T5264&gt;0.1, F5264="", P5264="E"), IF(Q5264&gt;Veriler!$G$2, Q5264*S5264, IF(Q5264&lt;Veriler!$G$2, Veriler!$G$2*S5264, Q5264*S5264)), 0))</f>
        <v>0</v>
      </c>
      <c r="U5264" s="133" t="str">
        <f t="shared" ref="U5264:U5277" si="1665">IF(T5264=0," ",T5264)</f>
        <v xml:space="preserve"> </v>
      </c>
      <c r="V5264" s="134" t="str">
        <f>IFERROR(IF(O5264="%10 sınırı aşılmıştır.",L5264-T5264,IFERROR(IF(F5264="",IF(S5264=1,0,IF(L5264-S5264=0,"",L5264-S5264)),IF(Veriler!M5264="",L5264,IF(L5264*Veriler!M5264=0,"",L5264*Veriler!M5264))),L5264)),0)</f>
        <v/>
      </c>
      <c r="W5264" s="146"/>
      <c r="X5264" s="146"/>
      <c r="Y5264" s="146"/>
    </row>
    <row r="5265" spans="1:25" s="99" customFormat="1" ht="54.75" customHeight="1" x14ac:dyDescent="0.25">
      <c r="A5265" s="96">
        <f t="shared" ref="A5265:A5277" si="1666">A5264+1</f>
        <v>3880</v>
      </c>
      <c r="B5265" s="175"/>
      <c r="C5265" s="176"/>
      <c r="D5265" s="113"/>
      <c r="E5265" s="115"/>
      <c r="F5265" s="174"/>
      <c r="G5265" s="114" t="str">
        <f t="shared" si="1661"/>
        <v/>
      </c>
      <c r="H5265" s="115"/>
      <c r="I5265" s="115"/>
      <c r="J5265" s="115"/>
      <c r="K5265" s="115"/>
      <c r="L5265" s="133" t="str">
        <f t="shared" si="1662"/>
        <v/>
      </c>
      <c r="M5265" s="116" t="str">
        <f>IF(L5265="", "", L5265/Veriler!$X$1)</f>
        <v/>
      </c>
      <c r="N5265" s="116" t="str">
        <f>IF(F5265&lt;&gt;"", "İthal Girdi", IF(Veriler!T5265="", "", IF(Veriler!S5265="H", "%0,5 üzerindedir", IF(Veriler!T5265&gt;0.1, "%10 sınırı aşılmıştır.", "Uygun"))))</f>
        <v>%0,5 üzerindedir</v>
      </c>
      <c r="O5265" s="116" t="str">
        <f t="shared" si="1663"/>
        <v xml:space="preserve"> </v>
      </c>
      <c r="P5265" s="117"/>
      <c r="Q5265" s="118"/>
      <c r="R5265" s="119" t="str">
        <f t="shared" si="1664"/>
        <v/>
      </c>
      <c r="S5265" s="133">
        <f>IFERROR(IF(M5265&lt;=0.005,IF(F5265="",L5265,0),IF(F5265&lt;&gt;"",0,IF(P5265="",0,IF(P5265="H",0,IF(Q5265&lt;Veriler!$G$2,L5265*Veriler!$G$2,L5265*Q5265)))))," ")</f>
        <v>0</v>
      </c>
      <c r="T5265" s="133">
        <f>IF(Veriler!T5265&lt;=0.1, S5265, IF(AND(Veriler!T5265&gt;0.1, F5265="", P5265="E"), IF(Q5265&gt;Veriler!$G$2, Q5265*S5265, IF(Q5265&lt;Veriler!$G$2, Veriler!$G$2*S5265, Q5265*S5265)), 0))</f>
        <v>0</v>
      </c>
      <c r="U5265" s="133" t="str">
        <f t="shared" si="1665"/>
        <v xml:space="preserve"> </v>
      </c>
      <c r="V5265" s="134" t="str">
        <f>IFERROR(IF(O5265="%10 sınırı aşılmıştır.",L5265-T5265,IFERROR(IF(F5265="",IF(S5265=1,0,IF(L5265-S5265=0,"",L5265-S5265)),IF(Veriler!M5265="",L5265,IF(L5265*Veriler!M5265=0,"",L5265*Veriler!M5265))),L5265)),0)</f>
        <v/>
      </c>
      <c r="W5265" s="146"/>
      <c r="X5265" s="146"/>
      <c r="Y5265" s="146"/>
    </row>
    <row r="5266" spans="1:25" s="99" customFormat="1" ht="54.75" customHeight="1" x14ac:dyDescent="0.25">
      <c r="A5266" s="96">
        <f t="shared" si="1666"/>
        <v>3881</v>
      </c>
      <c r="B5266" s="175"/>
      <c r="C5266" s="176"/>
      <c r="D5266" s="113"/>
      <c r="E5266" s="115"/>
      <c r="F5266" s="174"/>
      <c r="G5266" s="114" t="str">
        <f t="shared" si="1661"/>
        <v/>
      </c>
      <c r="H5266" s="115"/>
      <c r="I5266" s="115"/>
      <c r="J5266" s="115"/>
      <c r="K5266" s="115"/>
      <c r="L5266" s="133" t="str">
        <f t="shared" si="1662"/>
        <v/>
      </c>
      <c r="M5266" s="116" t="str">
        <f>IF(L5266="", "", L5266/Veriler!$X$1)</f>
        <v/>
      </c>
      <c r="N5266" s="116" t="str">
        <f>IF(F5266&lt;&gt;"", "İthal Girdi", IF(Veriler!T5266="", "", IF(Veriler!S5266="H", "%0,5 üzerindedir", IF(Veriler!T5266&gt;0.1, "%10 sınırı aşılmıştır.", "Uygun"))))</f>
        <v>%0,5 üzerindedir</v>
      </c>
      <c r="O5266" s="116" t="str">
        <f t="shared" si="1663"/>
        <v xml:space="preserve"> </v>
      </c>
      <c r="P5266" s="117"/>
      <c r="Q5266" s="118"/>
      <c r="R5266" s="119" t="str">
        <f t="shared" si="1664"/>
        <v/>
      </c>
      <c r="S5266" s="133">
        <f>IFERROR(IF(M5266&lt;=0.005,IF(F5266="",L5266,0),IF(F5266&lt;&gt;"",0,IF(P5266="",0,IF(P5266="H",0,IF(Q5266&lt;Veriler!$G$2,L5266*Veriler!$G$2,L5266*Q5266)))))," ")</f>
        <v>0</v>
      </c>
      <c r="T5266" s="133">
        <f>IF(Veriler!T5266&lt;=0.1, S5266, IF(AND(Veriler!T5266&gt;0.1, F5266="", P5266="E"), IF(Q5266&gt;Veriler!$G$2, Q5266*S5266, IF(Q5266&lt;Veriler!$G$2, Veriler!$G$2*S5266, Q5266*S5266)), 0))</f>
        <v>0</v>
      </c>
      <c r="U5266" s="133" t="str">
        <f t="shared" si="1665"/>
        <v xml:space="preserve"> </v>
      </c>
      <c r="V5266" s="134" t="str">
        <f>IFERROR(IF(O5266="%10 sınırı aşılmıştır.",L5266-T5266,IFERROR(IF(F5266="",IF(S5266=1,0,IF(L5266-S5266=0,"",L5266-S5266)),IF(Veriler!M5266="",L5266,IF(L5266*Veriler!M5266=0,"",L5266*Veriler!M5266))),L5266)),0)</f>
        <v/>
      </c>
      <c r="W5266" s="146"/>
      <c r="X5266" s="146"/>
      <c r="Y5266" s="146"/>
    </row>
    <row r="5267" spans="1:25" s="99" customFormat="1" ht="54.75" customHeight="1" x14ac:dyDescent="0.25">
      <c r="A5267" s="96">
        <f t="shared" si="1666"/>
        <v>3882</v>
      </c>
      <c r="B5267" s="175"/>
      <c r="C5267" s="176"/>
      <c r="D5267" s="113"/>
      <c r="E5267" s="115"/>
      <c r="F5267" s="174"/>
      <c r="G5267" s="114" t="str">
        <f t="shared" si="1661"/>
        <v/>
      </c>
      <c r="H5267" s="115"/>
      <c r="I5267" s="115"/>
      <c r="J5267" s="115"/>
      <c r="K5267" s="115"/>
      <c r="L5267" s="133" t="str">
        <f t="shared" si="1662"/>
        <v/>
      </c>
      <c r="M5267" s="116" t="str">
        <f>IF(L5267="", "", L5267/Veriler!$X$1)</f>
        <v/>
      </c>
      <c r="N5267" s="116" t="str">
        <f>IF(F5267&lt;&gt;"", "İthal Girdi", IF(Veriler!T5267="", "", IF(Veriler!S5267="H", "%0,5 üzerindedir", IF(Veriler!T5267&gt;0.1, "%10 sınırı aşılmıştır.", "Uygun"))))</f>
        <v>%0,5 üzerindedir</v>
      </c>
      <c r="O5267" s="116" t="str">
        <f t="shared" si="1663"/>
        <v xml:space="preserve"> </v>
      </c>
      <c r="P5267" s="117"/>
      <c r="Q5267" s="118"/>
      <c r="R5267" s="119" t="str">
        <f t="shared" si="1664"/>
        <v/>
      </c>
      <c r="S5267" s="133">
        <f>IFERROR(IF(M5267&lt;=0.005,IF(F5267="",L5267,0),IF(F5267&lt;&gt;"",0,IF(P5267="",0,IF(P5267="H",0,IF(Q5267&lt;Veriler!$G$2,L5267*Veriler!$G$2,L5267*Q5267)))))," ")</f>
        <v>0</v>
      </c>
      <c r="T5267" s="133">
        <f>IF(Veriler!T5267&lt;=0.1, S5267, IF(AND(Veriler!T5267&gt;0.1, F5267="", P5267="E"), IF(Q5267&gt;Veriler!$G$2, Q5267*S5267, IF(Q5267&lt;Veriler!$G$2, Veriler!$G$2*S5267, Q5267*S5267)), 0))</f>
        <v>0</v>
      </c>
      <c r="U5267" s="133" t="str">
        <f t="shared" si="1665"/>
        <v xml:space="preserve"> </v>
      </c>
      <c r="V5267" s="134" t="str">
        <f>IFERROR(IF(O5267="%10 sınırı aşılmıştır.",L5267-T5267,IFERROR(IF(F5267="",IF(S5267=1,0,IF(L5267-S5267=0,"",L5267-S5267)),IF(Veriler!M5267="",L5267,IF(L5267*Veriler!M5267=0,"",L5267*Veriler!M5267))),L5267)),0)</f>
        <v/>
      </c>
      <c r="W5267" s="146"/>
      <c r="X5267" s="146"/>
      <c r="Y5267" s="146"/>
    </row>
    <row r="5268" spans="1:25" s="99" customFormat="1" ht="54.75" customHeight="1" x14ac:dyDescent="0.25">
      <c r="A5268" s="96">
        <f t="shared" si="1666"/>
        <v>3883</v>
      </c>
      <c r="B5268" s="175"/>
      <c r="C5268" s="176"/>
      <c r="D5268" s="113"/>
      <c r="E5268" s="115"/>
      <c r="F5268" s="174"/>
      <c r="G5268" s="114" t="str">
        <f t="shared" si="1661"/>
        <v/>
      </c>
      <c r="H5268" s="115"/>
      <c r="I5268" s="115"/>
      <c r="J5268" s="115"/>
      <c r="K5268" s="115"/>
      <c r="L5268" s="133" t="str">
        <f t="shared" si="1662"/>
        <v/>
      </c>
      <c r="M5268" s="116" t="str">
        <f>IF(L5268="", "", L5268/Veriler!$X$1)</f>
        <v/>
      </c>
      <c r="N5268" s="116" t="str">
        <f>IF(F5268&lt;&gt;"", "İthal Girdi", IF(Veriler!T5268="", "", IF(Veriler!S5268="H", "%0,5 üzerindedir", IF(Veriler!T5268&gt;0.1, "%10 sınırı aşılmıştır.", "Uygun"))))</f>
        <v>%0,5 üzerindedir</v>
      </c>
      <c r="O5268" s="116" t="str">
        <f t="shared" si="1663"/>
        <v xml:space="preserve"> </v>
      </c>
      <c r="P5268" s="117"/>
      <c r="Q5268" s="118"/>
      <c r="R5268" s="119" t="str">
        <f t="shared" si="1664"/>
        <v/>
      </c>
      <c r="S5268" s="133">
        <f>IFERROR(IF(M5268&lt;=0.005,IF(F5268="",L5268,0),IF(F5268&lt;&gt;"",0,IF(P5268="",0,IF(P5268="H",0,IF(Q5268&lt;Veriler!$G$2,L5268*Veriler!$G$2,L5268*Q5268)))))," ")</f>
        <v>0</v>
      </c>
      <c r="T5268" s="133">
        <f>IF(Veriler!T5268&lt;=0.1, S5268, IF(AND(Veriler!T5268&gt;0.1, F5268="", P5268="E"), IF(Q5268&gt;Veriler!$G$2, Q5268*S5268, IF(Q5268&lt;Veriler!$G$2, Veriler!$G$2*S5268, Q5268*S5268)), 0))</f>
        <v>0</v>
      </c>
      <c r="U5268" s="133" t="str">
        <f t="shared" si="1665"/>
        <v xml:space="preserve"> </v>
      </c>
      <c r="V5268" s="134" t="str">
        <f>IFERROR(IF(O5268="%10 sınırı aşılmıştır.",L5268-T5268,IFERROR(IF(F5268="",IF(S5268=1,0,IF(L5268-S5268=0,"",L5268-S5268)),IF(Veriler!M5268="",L5268,IF(L5268*Veriler!M5268=0,"",L5268*Veriler!M5268))),L5268)),0)</f>
        <v/>
      </c>
      <c r="W5268" s="146"/>
      <c r="X5268" s="146"/>
      <c r="Y5268" s="146"/>
    </row>
    <row r="5269" spans="1:25" s="99" customFormat="1" ht="54.75" customHeight="1" x14ac:dyDescent="0.25">
      <c r="A5269" s="96">
        <f t="shared" si="1666"/>
        <v>3884</v>
      </c>
      <c r="B5269" s="175"/>
      <c r="C5269" s="176"/>
      <c r="D5269" s="113"/>
      <c r="E5269" s="115"/>
      <c r="F5269" s="174"/>
      <c r="G5269" s="114" t="str">
        <f t="shared" si="1661"/>
        <v/>
      </c>
      <c r="H5269" s="115"/>
      <c r="I5269" s="115"/>
      <c r="J5269" s="115"/>
      <c r="K5269" s="115"/>
      <c r="L5269" s="133" t="str">
        <f t="shared" si="1662"/>
        <v/>
      </c>
      <c r="M5269" s="116" t="str">
        <f>IF(L5269="", "", L5269/Veriler!$X$1)</f>
        <v/>
      </c>
      <c r="N5269" s="116" t="str">
        <f>IF(F5269&lt;&gt;"", "İthal Girdi", IF(Veriler!T5269="", "", IF(Veriler!S5269="H", "%0,5 üzerindedir", IF(Veriler!T5269&gt;0.1, "%10 sınırı aşılmıştır.", "Uygun"))))</f>
        <v>%0,5 üzerindedir</v>
      </c>
      <c r="O5269" s="116" t="str">
        <f t="shared" si="1663"/>
        <v xml:space="preserve"> </v>
      </c>
      <c r="P5269" s="117"/>
      <c r="Q5269" s="118"/>
      <c r="R5269" s="119" t="str">
        <f t="shared" si="1664"/>
        <v/>
      </c>
      <c r="S5269" s="133">
        <f>IFERROR(IF(M5269&lt;=0.005,IF(F5269="",L5269,0),IF(F5269&lt;&gt;"",0,IF(P5269="",0,IF(P5269="H",0,IF(Q5269&lt;Veriler!$G$2,L5269*Veriler!$G$2,L5269*Q5269)))))," ")</f>
        <v>0</v>
      </c>
      <c r="T5269" s="133">
        <f>IF(Veriler!T5269&lt;=0.1, S5269, IF(AND(Veriler!T5269&gt;0.1, F5269="", P5269="E"), IF(Q5269&gt;Veriler!$G$2, Q5269*S5269, IF(Q5269&lt;Veriler!$G$2, Veriler!$G$2*S5269, Q5269*S5269)), 0))</f>
        <v>0</v>
      </c>
      <c r="U5269" s="133" t="str">
        <f t="shared" si="1665"/>
        <v xml:space="preserve"> </v>
      </c>
      <c r="V5269" s="134" t="str">
        <f>IFERROR(IF(O5269="%10 sınırı aşılmıştır.",L5269-T5269,IFERROR(IF(F5269="",IF(S5269=1,0,IF(L5269-S5269=0,"",L5269-S5269)),IF(Veriler!M5269="",L5269,IF(L5269*Veriler!M5269=0,"",L5269*Veriler!M5269))),L5269)),0)</f>
        <v/>
      </c>
      <c r="W5269" s="146"/>
      <c r="X5269" s="146"/>
      <c r="Y5269" s="146"/>
    </row>
    <row r="5270" spans="1:25" s="99" customFormat="1" ht="54.75" customHeight="1" x14ac:dyDescent="0.25">
      <c r="A5270" s="96">
        <f t="shared" si="1666"/>
        <v>3885</v>
      </c>
      <c r="B5270" s="175"/>
      <c r="C5270" s="176"/>
      <c r="D5270" s="113"/>
      <c r="E5270" s="115"/>
      <c r="F5270" s="174"/>
      <c r="G5270" s="114" t="str">
        <f t="shared" si="1661"/>
        <v/>
      </c>
      <c r="H5270" s="115"/>
      <c r="I5270" s="115"/>
      <c r="J5270" s="115"/>
      <c r="K5270" s="115"/>
      <c r="L5270" s="133" t="str">
        <f t="shared" si="1662"/>
        <v/>
      </c>
      <c r="M5270" s="116" t="str">
        <f>IF(L5270="", "", L5270/Veriler!$X$1)</f>
        <v/>
      </c>
      <c r="N5270" s="116" t="str">
        <f>IF(F5270&lt;&gt;"", "İthal Girdi", IF(Veriler!T5270="", "", IF(Veriler!S5270="H", "%0,5 üzerindedir", IF(Veriler!T5270&gt;0.1, "%10 sınırı aşılmıştır.", "Uygun"))))</f>
        <v>%0,5 üzerindedir</v>
      </c>
      <c r="O5270" s="116" t="str">
        <f t="shared" si="1663"/>
        <v xml:space="preserve"> </v>
      </c>
      <c r="P5270" s="117"/>
      <c r="Q5270" s="118"/>
      <c r="R5270" s="119" t="str">
        <f t="shared" si="1664"/>
        <v/>
      </c>
      <c r="S5270" s="133">
        <f>IFERROR(IF(M5270&lt;=0.005,IF(F5270="",L5270,0),IF(F5270&lt;&gt;"",0,IF(P5270="",0,IF(P5270="H",0,IF(Q5270&lt;Veriler!$G$2,L5270*Veriler!$G$2,L5270*Q5270)))))," ")</f>
        <v>0</v>
      </c>
      <c r="T5270" s="133">
        <f>IF(Veriler!T5270&lt;=0.1, S5270, IF(AND(Veriler!T5270&gt;0.1, F5270="", P5270="E"), IF(Q5270&gt;Veriler!$G$2, Q5270*S5270, IF(Q5270&lt;Veriler!$G$2, Veriler!$G$2*S5270, Q5270*S5270)), 0))</f>
        <v>0</v>
      </c>
      <c r="U5270" s="133" t="str">
        <f t="shared" si="1665"/>
        <v xml:space="preserve"> </v>
      </c>
      <c r="V5270" s="134" t="str">
        <f>IFERROR(IF(O5270="%10 sınırı aşılmıştır.",L5270-T5270,IFERROR(IF(F5270="",IF(S5270=1,0,IF(L5270-S5270=0,"",L5270-S5270)),IF(Veriler!M5270="",L5270,IF(L5270*Veriler!M5270=0,"",L5270*Veriler!M5270))),L5270)),0)</f>
        <v/>
      </c>
      <c r="W5270" s="146"/>
      <c r="X5270" s="146"/>
      <c r="Y5270" s="146"/>
    </row>
    <row r="5271" spans="1:25" s="99" customFormat="1" ht="54.75" customHeight="1" x14ac:dyDescent="0.25">
      <c r="A5271" s="96">
        <f t="shared" si="1666"/>
        <v>3886</v>
      </c>
      <c r="B5271" s="175"/>
      <c r="C5271" s="176"/>
      <c r="D5271" s="113"/>
      <c r="E5271" s="115"/>
      <c r="F5271" s="174"/>
      <c r="G5271" s="114" t="str">
        <f t="shared" si="1661"/>
        <v/>
      </c>
      <c r="H5271" s="115"/>
      <c r="I5271" s="115"/>
      <c r="J5271" s="115"/>
      <c r="K5271" s="115"/>
      <c r="L5271" s="133" t="str">
        <f t="shared" si="1662"/>
        <v/>
      </c>
      <c r="M5271" s="116" t="str">
        <f>IF(L5271="", "", L5271/Veriler!$X$1)</f>
        <v/>
      </c>
      <c r="N5271" s="116" t="str">
        <f>IF(F5271&lt;&gt;"", "İthal Girdi", IF(Veriler!T5271="", "", IF(Veriler!S5271="H", "%0,5 üzerindedir", IF(Veriler!T5271&gt;0.1, "%10 sınırı aşılmıştır.", "Uygun"))))</f>
        <v>%0,5 üzerindedir</v>
      </c>
      <c r="O5271" s="116" t="str">
        <f t="shared" si="1663"/>
        <v xml:space="preserve"> </v>
      </c>
      <c r="P5271" s="117"/>
      <c r="Q5271" s="118"/>
      <c r="R5271" s="119" t="str">
        <f t="shared" si="1664"/>
        <v/>
      </c>
      <c r="S5271" s="133">
        <f>IFERROR(IF(M5271&lt;=0.005,IF(F5271="",L5271,0),IF(F5271&lt;&gt;"",0,IF(P5271="",0,IF(P5271="H",0,IF(Q5271&lt;Veriler!$G$2,L5271*Veriler!$G$2,L5271*Q5271)))))," ")</f>
        <v>0</v>
      </c>
      <c r="T5271" s="133">
        <f>IF(Veriler!T5271&lt;=0.1, S5271, IF(AND(Veriler!T5271&gt;0.1, F5271="", P5271="E"), IF(Q5271&gt;Veriler!$G$2, Q5271*S5271, IF(Q5271&lt;Veriler!$G$2, Veriler!$G$2*S5271, Q5271*S5271)), 0))</f>
        <v>0</v>
      </c>
      <c r="U5271" s="133" t="str">
        <f t="shared" si="1665"/>
        <v xml:space="preserve"> </v>
      </c>
      <c r="V5271" s="134" t="str">
        <f>IFERROR(IF(O5271="%10 sınırı aşılmıştır.",L5271-T5271,IFERROR(IF(F5271="",IF(S5271=1,0,IF(L5271-S5271=0,"",L5271-S5271)),IF(Veriler!M5271="",L5271,IF(L5271*Veriler!M5271=0,"",L5271*Veriler!M5271))),L5271)),0)</f>
        <v/>
      </c>
      <c r="W5271" s="146"/>
      <c r="X5271" s="146"/>
      <c r="Y5271" s="146"/>
    </row>
    <row r="5272" spans="1:25" s="99" customFormat="1" ht="54.75" customHeight="1" x14ac:dyDescent="0.25">
      <c r="A5272" s="96">
        <f t="shared" si="1666"/>
        <v>3887</v>
      </c>
      <c r="B5272" s="175"/>
      <c r="C5272" s="176"/>
      <c r="D5272" s="113"/>
      <c r="E5272" s="115"/>
      <c r="F5272" s="174"/>
      <c r="G5272" s="114" t="str">
        <f t="shared" si="1661"/>
        <v/>
      </c>
      <c r="H5272" s="115"/>
      <c r="I5272" s="115"/>
      <c r="J5272" s="115"/>
      <c r="K5272" s="115"/>
      <c r="L5272" s="133" t="str">
        <f t="shared" si="1662"/>
        <v/>
      </c>
      <c r="M5272" s="116" t="str">
        <f>IF(L5272="", "", L5272/Veriler!$X$1)</f>
        <v/>
      </c>
      <c r="N5272" s="116" t="str">
        <f>IF(F5272&lt;&gt;"", "İthal Girdi", IF(Veriler!T5272="", "", IF(Veriler!S5272="H", "%0,5 üzerindedir", IF(Veriler!T5272&gt;0.1, "%10 sınırı aşılmıştır.", "Uygun"))))</f>
        <v>%0,5 üzerindedir</v>
      </c>
      <c r="O5272" s="116" t="str">
        <f t="shared" si="1663"/>
        <v xml:space="preserve"> </v>
      </c>
      <c r="P5272" s="117"/>
      <c r="Q5272" s="118"/>
      <c r="R5272" s="119" t="str">
        <f t="shared" si="1664"/>
        <v/>
      </c>
      <c r="S5272" s="133">
        <f>IFERROR(IF(M5272&lt;=0.005,IF(F5272="",L5272,0),IF(F5272&lt;&gt;"",0,IF(P5272="",0,IF(P5272="H",0,IF(Q5272&lt;Veriler!$G$2,L5272*Veriler!$G$2,L5272*Q5272)))))," ")</f>
        <v>0</v>
      </c>
      <c r="T5272" s="133">
        <f>IF(Veriler!T5272&lt;=0.1, S5272, IF(AND(Veriler!T5272&gt;0.1, F5272="", P5272="E"), IF(Q5272&gt;Veriler!$G$2, Q5272*S5272, IF(Q5272&lt;Veriler!$G$2, Veriler!$G$2*S5272, Q5272*S5272)), 0))</f>
        <v>0</v>
      </c>
      <c r="U5272" s="133" t="str">
        <f t="shared" si="1665"/>
        <v xml:space="preserve"> </v>
      </c>
      <c r="V5272" s="134" t="str">
        <f>IFERROR(IF(O5272="%10 sınırı aşılmıştır.",L5272-T5272,IFERROR(IF(F5272="",IF(S5272=1,0,IF(L5272-S5272=0,"",L5272-S5272)),IF(Veriler!M5272="",L5272,IF(L5272*Veriler!M5272=0,"",L5272*Veriler!M5272))),L5272)),0)</f>
        <v/>
      </c>
      <c r="W5272" s="146"/>
      <c r="X5272" s="146"/>
      <c r="Y5272" s="146"/>
    </row>
    <row r="5273" spans="1:25" s="99" customFormat="1" ht="54.75" customHeight="1" x14ac:dyDescent="0.25">
      <c r="A5273" s="96">
        <f t="shared" si="1666"/>
        <v>3888</v>
      </c>
      <c r="B5273" s="175"/>
      <c r="C5273" s="176"/>
      <c r="D5273" s="113"/>
      <c r="E5273" s="115"/>
      <c r="F5273" s="174"/>
      <c r="G5273" s="114" t="str">
        <f t="shared" si="1661"/>
        <v/>
      </c>
      <c r="H5273" s="115"/>
      <c r="I5273" s="115"/>
      <c r="J5273" s="115"/>
      <c r="K5273" s="115"/>
      <c r="L5273" s="133" t="str">
        <f t="shared" si="1662"/>
        <v/>
      </c>
      <c r="M5273" s="116" t="str">
        <f>IF(L5273="", "", L5273/Veriler!$X$1)</f>
        <v/>
      </c>
      <c r="N5273" s="116" t="str">
        <f>IF(F5273&lt;&gt;"", "İthal Girdi", IF(Veriler!T5273="", "", IF(Veriler!S5273="H", "%0,5 üzerindedir", IF(Veriler!T5273&gt;0.1, "%10 sınırı aşılmıştır.", "Uygun"))))</f>
        <v>%0,5 üzerindedir</v>
      </c>
      <c r="O5273" s="116" t="str">
        <f t="shared" si="1663"/>
        <v xml:space="preserve"> </v>
      </c>
      <c r="P5273" s="117"/>
      <c r="Q5273" s="118"/>
      <c r="R5273" s="119" t="str">
        <f t="shared" si="1664"/>
        <v/>
      </c>
      <c r="S5273" s="133">
        <f>IFERROR(IF(M5273&lt;=0.005,IF(F5273="",L5273,0),IF(F5273&lt;&gt;"",0,IF(P5273="",0,IF(P5273="H",0,IF(Q5273&lt;Veriler!$G$2,L5273*Veriler!$G$2,L5273*Q5273)))))," ")</f>
        <v>0</v>
      </c>
      <c r="T5273" s="133">
        <f>IF(Veriler!T5273&lt;=0.1, S5273, IF(AND(Veriler!T5273&gt;0.1, F5273="", P5273="E"), IF(Q5273&gt;Veriler!$G$2, Q5273*S5273, IF(Q5273&lt;Veriler!$G$2, Veriler!$G$2*S5273, Q5273*S5273)), 0))</f>
        <v>0</v>
      </c>
      <c r="U5273" s="133" t="str">
        <f t="shared" si="1665"/>
        <v xml:space="preserve"> </v>
      </c>
      <c r="V5273" s="134" t="str">
        <f>IFERROR(IF(O5273="%10 sınırı aşılmıştır.",L5273-T5273,IFERROR(IF(F5273="",IF(S5273=1,0,IF(L5273-S5273=0,"",L5273-S5273)),IF(Veriler!M5273="",L5273,IF(L5273*Veriler!M5273=0,"",L5273*Veriler!M5273))),L5273)),0)</f>
        <v/>
      </c>
      <c r="W5273" s="146"/>
      <c r="X5273" s="146"/>
      <c r="Y5273" s="146"/>
    </row>
    <row r="5274" spans="1:25" s="99" customFormat="1" ht="54.75" customHeight="1" x14ac:dyDescent="0.25">
      <c r="A5274" s="96">
        <f t="shared" si="1666"/>
        <v>3889</v>
      </c>
      <c r="B5274" s="175"/>
      <c r="C5274" s="176"/>
      <c r="D5274" s="113"/>
      <c r="E5274" s="115"/>
      <c r="F5274" s="174"/>
      <c r="G5274" s="114" t="str">
        <f t="shared" si="1661"/>
        <v/>
      </c>
      <c r="H5274" s="115"/>
      <c r="I5274" s="115"/>
      <c r="J5274" s="115"/>
      <c r="K5274" s="115"/>
      <c r="L5274" s="133" t="str">
        <f t="shared" si="1662"/>
        <v/>
      </c>
      <c r="M5274" s="116" t="str">
        <f>IF(L5274="", "", L5274/Veriler!$X$1)</f>
        <v/>
      </c>
      <c r="N5274" s="116" t="str">
        <f>IF(F5274&lt;&gt;"", "İthal Girdi", IF(Veriler!T5274="", "", IF(Veriler!S5274="H", "%0,5 üzerindedir", IF(Veriler!T5274&gt;0.1, "%10 sınırı aşılmıştır.", "Uygun"))))</f>
        <v>%0,5 üzerindedir</v>
      </c>
      <c r="O5274" s="116" t="str">
        <f t="shared" si="1663"/>
        <v xml:space="preserve"> </v>
      </c>
      <c r="P5274" s="117"/>
      <c r="Q5274" s="118"/>
      <c r="R5274" s="119" t="str">
        <f t="shared" si="1664"/>
        <v/>
      </c>
      <c r="S5274" s="133">
        <f>IFERROR(IF(M5274&lt;=0.005,IF(F5274="",L5274,0),IF(F5274&lt;&gt;"",0,IF(P5274="",0,IF(P5274="H",0,IF(Q5274&lt;Veriler!$G$2,L5274*Veriler!$G$2,L5274*Q5274)))))," ")</f>
        <v>0</v>
      </c>
      <c r="T5274" s="133">
        <f>IF(Veriler!T5274&lt;=0.1, S5274, IF(AND(Veriler!T5274&gt;0.1, F5274="", P5274="E"), IF(Q5274&gt;Veriler!$G$2, Q5274*S5274, IF(Q5274&lt;Veriler!$G$2, Veriler!$G$2*S5274, Q5274*S5274)), 0))</f>
        <v>0</v>
      </c>
      <c r="U5274" s="133" t="str">
        <f t="shared" si="1665"/>
        <v xml:space="preserve"> </v>
      </c>
      <c r="V5274" s="134" t="str">
        <f>IFERROR(IF(O5274="%10 sınırı aşılmıştır.",L5274-T5274,IFERROR(IF(F5274="",IF(S5274=1,0,IF(L5274-S5274=0,"",L5274-S5274)),IF(Veriler!M5274="",L5274,IF(L5274*Veriler!M5274=0,"",L5274*Veriler!M5274))),L5274)),0)</f>
        <v/>
      </c>
      <c r="W5274" s="146"/>
      <c r="X5274" s="146"/>
      <c r="Y5274" s="146"/>
    </row>
    <row r="5275" spans="1:25" s="99" customFormat="1" ht="54.75" customHeight="1" x14ac:dyDescent="0.25">
      <c r="A5275" s="96">
        <f t="shared" si="1666"/>
        <v>3890</v>
      </c>
      <c r="B5275" s="175"/>
      <c r="C5275" s="176"/>
      <c r="D5275" s="113"/>
      <c r="E5275" s="115"/>
      <c r="F5275" s="174"/>
      <c r="G5275" s="114" t="str">
        <f t="shared" si="1661"/>
        <v/>
      </c>
      <c r="H5275" s="115"/>
      <c r="I5275" s="115"/>
      <c r="J5275" s="115"/>
      <c r="K5275" s="115"/>
      <c r="L5275" s="133" t="str">
        <f t="shared" si="1662"/>
        <v/>
      </c>
      <c r="M5275" s="116" t="str">
        <f>IF(L5275="", "", L5275/Veriler!$X$1)</f>
        <v/>
      </c>
      <c r="N5275" s="116" t="str">
        <f>IF(F5275&lt;&gt;"", "İthal Girdi", IF(Veriler!T5275="", "", IF(Veriler!S5275="H", "%0,5 üzerindedir", IF(Veriler!T5275&gt;0.1, "%10 sınırı aşılmıştır.", "Uygun"))))</f>
        <v>%0,5 üzerindedir</v>
      </c>
      <c r="O5275" s="116" t="str">
        <f t="shared" si="1663"/>
        <v xml:space="preserve"> </v>
      </c>
      <c r="P5275" s="117"/>
      <c r="Q5275" s="118"/>
      <c r="R5275" s="119" t="str">
        <f t="shared" si="1664"/>
        <v/>
      </c>
      <c r="S5275" s="133">
        <f>IFERROR(IF(M5275&lt;=0.005,IF(F5275="",L5275,0),IF(F5275&lt;&gt;"",0,IF(P5275="",0,IF(P5275="H",0,IF(Q5275&lt;Veriler!$G$2,L5275*Veriler!$G$2,L5275*Q5275)))))," ")</f>
        <v>0</v>
      </c>
      <c r="T5275" s="133">
        <f>IF(Veriler!T5275&lt;=0.1, S5275, IF(AND(Veriler!T5275&gt;0.1, F5275="", P5275="E"), IF(Q5275&gt;Veriler!$G$2, Q5275*S5275, IF(Q5275&lt;Veriler!$G$2, Veriler!$G$2*S5275, Q5275*S5275)), 0))</f>
        <v>0</v>
      </c>
      <c r="U5275" s="133" t="str">
        <f t="shared" si="1665"/>
        <v xml:space="preserve"> </v>
      </c>
      <c r="V5275" s="134" t="str">
        <f>IFERROR(IF(O5275="%10 sınırı aşılmıştır.",L5275-T5275,IFERROR(IF(F5275="",IF(S5275=1,0,IF(L5275-S5275=0,"",L5275-S5275)),IF(Veriler!M5275="",L5275,IF(L5275*Veriler!M5275=0,"",L5275*Veriler!M5275))),L5275)),0)</f>
        <v/>
      </c>
      <c r="W5275" s="146"/>
      <c r="X5275" s="146"/>
      <c r="Y5275" s="146"/>
    </row>
    <row r="5276" spans="1:25" s="99" customFormat="1" ht="54.75" customHeight="1" x14ac:dyDescent="0.25">
      <c r="A5276" s="96">
        <f t="shared" si="1666"/>
        <v>3891</v>
      </c>
      <c r="B5276" s="175"/>
      <c r="C5276" s="176"/>
      <c r="D5276" s="113"/>
      <c r="E5276" s="115"/>
      <c r="F5276" s="174"/>
      <c r="G5276" s="114" t="str">
        <f t="shared" si="1661"/>
        <v/>
      </c>
      <c r="H5276" s="115"/>
      <c r="I5276" s="115"/>
      <c r="J5276" s="115"/>
      <c r="K5276" s="115"/>
      <c r="L5276" s="133" t="str">
        <f t="shared" si="1662"/>
        <v/>
      </c>
      <c r="M5276" s="116" t="str">
        <f>IF(L5276="", "", L5276/Veriler!$X$1)</f>
        <v/>
      </c>
      <c r="N5276" s="116" t="str">
        <f>IF(F5276&lt;&gt;"", "İthal Girdi", IF(Veriler!T5276="", "", IF(Veriler!S5276="H", "%0,5 üzerindedir", IF(Veriler!T5276&gt;0.1, "%10 sınırı aşılmıştır.", "Uygun"))))</f>
        <v>%0,5 üzerindedir</v>
      </c>
      <c r="O5276" s="116" t="str">
        <f t="shared" si="1663"/>
        <v xml:space="preserve"> </v>
      </c>
      <c r="P5276" s="117"/>
      <c r="Q5276" s="118"/>
      <c r="R5276" s="119" t="str">
        <f t="shared" si="1664"/>
        <v/>
      </c>
      <c r="S5276" s="133">
        <f>IFERROR(IF(M5276&lt;=0.005,IF(F5276="",L5276,0),IF(F5276&lt;&gt;"",0,IF(P5276="",0,IF(P5276="H",0,IF(Q5276&lt;Veriler!$G$2,L5276*Veriler!$G$2,L5276*Q5276)))))," ")</f>
        <v>0</v>
      </c>
      <c r="T5276" s="133">
        <f>IF(Veriler!T5276&lt;=0.1, S5276, IF(AND(Veriler!T5276&gt;0.1, F5276="", P5276="E"), IF(Q5276&gt;Veriler!$G$2, Q5276*S5276, IF(Q5276&lt;Veriler!$G$2, Veriler!$G$2*S5276, Q5276*S5276)), 0))</f>
        <v>0</v>
      </c>
      <c r="U5276" s="133" t="str">
        <f t="shared" si="1665"/>
        <v xml:space="preserve"> </v>
      </c>
      <c r="V5276" s="134" t="str">
        <f>IFERROR(IF(O5276="%10 sınırı aşılmıştır.",L5276-T5276,IFERROR(IF(F5276="",IF(S5276=1,0,IF(L5276-S5276=0,"",L5276-S5276)),IF(Veriler!M5276="",L5276,IF(L5276*Veriler!M5276=0,"",L5276*Veriler!M5276))),L5276)),0)</f>
        <v/>
      </c>
      <c r="W5276" s="146"/>
      <c r="X5276" s="146"/>
      <c r="Y5276" s="146"/>
    </row>
    <row r="5277" spans="1:25" s="99" customFormat="1" ht="54.75" customHeight="1" x14ac:dyDescent="0.25">
      <c r="A5277" s="96">
        <f t="shared" si="1666"/>
        <v>3892</v>
      </c>
      <c r="B5277" s="175"/>
      <c r="C5277" s="176"/>
      <c r="D5277" s="113"/>
      <c r="E5277" s="115"/>
      <c r="F5277" s="174"/>
      <c r="G5277" s="114" t="str">
        <f t="shared" si="1661"/>
        <v/>
      </c>
      <c r="H5277" s="115"/>
      <c r="I5277" s="115"/>
      <c r="J5277" s="115"/>
      <c r="K5277" s="115"/>
      <c r="L5277" s="133" t="str">
        <f t="shared" si="1662"/>
        <v/>
      </c>
      <c r="M5277" s="116" t="str">
        <f>IF(L5277="", "", L5277/Veriler!$X$1)</f>
        <v/>
      </c>
      <c r="N5277" s="116" t="str">
        <f>IF(F5277&lt;&gt;"", "İthal Girdi", IF(Veriler!T5277="", "", IF(Veriler!S5277="H", "%0,5 üzerindedir", IF(Veriler!T5277&gt;0.1, "%10 sınırı aşılmıştır.", "Uygun"))))</f>
        <v>%0,5 üzerindedir</v>
      </c>
      <c r="O5277" s="116" t="str">
        <f t="shared" si="1663"/>
        <v xml:space="preserve"> </v>
      </c>
      <c r="P5277" s="117"/>
      <c r="Q5277" s="118"/>
      <c r="R5277" s="119" t="str">
        <f t="shared" si="1664"/>
        <v/>
      </c>
      <c r="S5277" s="133">
        <f>IFERROR(IF(M5277&lt;=0.005,IF(F5277="",L5277,0),IF(F5277&lt;&gt;"",0,IF(P5277="",0,IF(P5277="H",0,IF(Q5277&lt;Veriler!$G$2,L5277*Veriler!$G$2,L5277*Q5277)))))," ")</f>
        <v>0</v>
      </c>
      <c r="T5277" s="133">
        <f>IF(Veriler!T5277&lt;=0.1, S5277, IF(AND(Veriler!T5277&gt;0.1, F5277="", P5277="E"), IF(Q5277&gt;Veriler!$G$2, Q5277*S5277, IF(Q5277&lt;Veriler!$G$2, Veriler!$G$2*S5277, Q5277*S5277)), 0))</f>
        <v>0</v>
      </c>
      <c r="U5277" s="133" t="str">
        <f t="shared" si="1665"/>
        <v xml:space="preserve"> </v>
      </c>
      <c r="V5277" s="134" t="str">
        <f>IFERROR(IF(O5277="%10 sınırı aşılmıştır.",L5277-T5277,IFERROR(IF(F5277="",IF(S5277=1,0,IF(L5277-S5277=0,"",L5277-S5277)),IF(Veriler!M5277="",L5277,IF(L5277*Veriler!M5277=0,"",L5277*Veriler!M5277))),L5277)),0)</f>
        <v/>
      </c>
      <c r="W5277" s="146"/>
      <c r="X5277" s="146"/>
      <c r="Y5277" s="146"/>
    </row>
    <row r="5278" spans="1:25" s="99" customFormat="1" ht="24" customHeight="1" x14ac:dyDescent="0.25">
      <c r="A5278" s="103"/>
      <c r="B5278" s="104"/>
      <c r="C5278" s="104"/>
      <c r="D5278" s="104"/>
      <c r="E5278" s="103"/>
      <c r="F5278" s="135"/>
      <c r="G5278" s="157"/>
      <c r="H5278" s="103"/>
      <c r="I5278" s="103"/>
      <c r="J5278" s="103"/>
      <c r="K5278" s="103"/>
      <c r="L5278" s="136">
        <f>SUM(L5249:L5262,L5264:L5277)</f>
        <v>0</v>
      </c>
      <c r="M5278" s="158"/>
      <c r="N5278" s="158"/>
      <c r="O5278" s="158"/>
      <c r="P5278" s="105"/>
      <c r="Q5278" s="106"/>
      <c r="R5278" s="159"/>
      <c r="S5278" s="160"/>
      <c r="T5278" s="160"/>
      <c r="U5278" s="160"/>
      <c r="V5278" s="160"/>
      <c r="W5278" s="146"/>
      <c r="X5278" s="146"/>
      <c r="Y5278" s="146"/>
    </row>
    <row r="5279" spans="1:25" s="99" customFormat="1" ht="31.5" customHeight="1" x14ac:dyDescent="0.25">
      <c r="A5279" s="103"/>
      <c r="B5279" s="104"/>
      <c r="C5279" s="104"/>
      <c r="D5279" s="104"/>
      <c r="E5279" s="103"/>
      <c r="F5279" s="135"/>
      <c r="G5279" s="157"/>
      <c r="H5279" s="103"/>
      <c r="I5279" s="103"/>
      <c r="J5279" s="103"/>
      <c r="K5279" s="103"/>
      <c r="L5279" s="161"/>
      <c r="M5279" s="158"/>
      <c r="N5279" s="158"/>
      <c r="O5279" s="158"/>
      <c r="P5279" s="105"/>
      <c r="Q5279" s="106"/>
      <c r="R5279" s="159"/>
      <c r="S5279" s="162" t="s">
        <v>57</v>
      </c>
      <c r="T5279" s="162" t="s">
        <v>57</v>
      </c>
      <c r="U5279" s="162" t="s">
        <v>57</v>
      </c>
      <c r="V5279" s="163" t="s">
        <v>58</v>
      </c>
      <c r="W5279" s="146"/>
      <c r="X5279" s="146"/>
      <c r="Y5279" s="146"/>
    </row>
    <row r="5280" spans="1:25" s="99" customFormat="1" ht="58.5" customHeight="1" x14ac:dyDescent="0.25">
      <c r="A5280" s="185" t="s">
        <v>59</v>
      </c>
      <c r="B5280" s="180"/>
      <c r="C5280" s="180"/>
      <c r="D5280" s="180"/>
      <c r="E5280" s="180"/>
      <c r="F5280" s="180"/>
      <c r="G5280" s="180"/>
      <c r="H5280" s="180"/>
      <c r="I5280" s="180"/>
      <c r="J5280" s="180"/>
      <c r="K5280" s="180"/>
      <c r="L5280" s="180"/>
      <c r="M5280" s="180"/>
      <c r="N5280" s="180"/>
      <c r="O5280" s="180"/>
      <c r="P5280" s="180"/>
      <c r="Q5280" s="180"/>
      <c r="R5280" s="176"/>
      <c r="S5280" s="137">
        <f>SUM(S5242,S5249:S5262,S5264:S5277)</f>
        <v>0</v>
      </c>
      <c r="T5280" s="137" t="str">
        <f>IF(SUM(T5249:T5262,T5264:T5277)=0," ",SUM(T5249:T5262,T5264:T5277))</f>
        <v xml:space="preserve"> </v>
      </c>
      <c r="U5280" s="137" t="str">
        <f>IF(SUM(U5249:U5262,U5264:U5277)=0," ",SUM(U5249:U5262,U5264:U5277))</f>
        <v xml:space="preserve"> </v>
      </c>
      <c r="V5280" s="137" t="str">
        <f>IF(SUM(V5249:V5262,V5264:V5277)=0," ",SUM(V5249:V5262,V5264:V5277))</f>
        <v xml:space="preserve"> </v>
      </c>
      <c r="W5280" s="146"/>
      <c r="X5280" s="164">
        <f>SUM(U5249:U5262,U5264:U5277)</f>
        <v>0</v>
      </c>
      <c r="Y5280" s="164">
        <f>SUM(V5249:V5262,V5264:V5277)</f>
        <v>0</v>
      </c>
    </row>
    <row r="5281" spans="1:25" x14ac:dyDescent="0.3">
      <c r="A5281" s="34"/>
      <c r="G5281" s="146"/>
      <c r="L5281" s="146"/>
      <c r="M5281" s="146"/>
      <c r="N5281" s="146"/>
      <c r="O5281" s="146"/>
      <c r="R5281" s="146"/>
      <c r="S5281" s="146"/>
      <c r="T5281" s="146"/>
      <c r="U5281" s="146"/>
      <c r="V5281" s="146"/>
      <c r="W5281" s="146"/>
      <c r="X5281" s="146"/>
      <c r="Y5281" s="146"/>
    </row>
    <row r="5282" spans="1:25" x14ac:dyDescent="0.3">
      <c r="A5282" s="186" t="s">
        <v>60</v>
      </c>
      <c r="B5282" s="187"/>
      <c r="C5282" s="187"/>
      <c r="D5282" s="187"/>
      <c r="E5282" s="187"/>
      <c r="F5282" s="187"/>
      <c r="G5282" s="187"/>
      <c r="H5282" s="187"/>
      <c r="I5282" s="187"/>
      <c r="J5282" s="187"/>
      <c r="K5282" s="187"/>
      <c r="L5282" s="187"/>
      <c r="M5282" s="187"/>
      <c r="N5282" s="187"/>
      <c r="O5282" s="187"/>
      <c r="P5282" s="187"/>
      <c r="Q5282" s="187"/>
      <c r="R5282" s="187"/>
      <c r="S5282" s="187"/>
      <c r="T5282" s="187"/>
      <c r="U5282" s="187"/>
      <c r="V5282" s="187"/>
      <c r="W5282" s="146"/>
      <c r="X5282" s="146"/>
      <c r="Y5282" s="146"/>
    </row>
    <row r="5283" spans="1:25" s="99" customFormat="1" ht="41.25" customHeight="1" x14ac:dyDescent="0.25">
      <c r="A5283" s="189" t="s">
        <v>38</v>
      </c>
      <c r="B5283" s="180"/>
      <c r="C5283" s="180"/>
      <c r="D5283" s="180"/>
      <c r="E5283" s="180"/>
      <c r="F5283" s="180"/>
      <c r="G5283" s="180"/>
      <c r="H5283" s="180"/>
      <c r="I5283" s="180"/>
      <c r="J5283" s="180"/>
      <c r="K5283" s="180"/>
      <c r="L5283" s="180"/>
      <c r="M5283" s="180"/>
      <c r="N5283" s="180"/>
      <c r="O5283" s="180"/>
      <c r="P5283" s="180"/>
      <c r="Q5283" s="180"/>
      <c r="R5283" s="180"/>
      <c r="S5283" s="180"/>
      <c r="T5283" s="180"/>
      <c r="U5283" s="180"/>
      <c r="V5283" s="176"/>
      <c r="W5283" s="146"/>
      <c r="X5283" s="146"/>
      <c r="Y5283" s="146"/>
    </row>
    <row r="5284" spans="1:25" s="100" customFormat="1" ht="35.25" customHeight="1" x14ac:dyDescent="0.25">
      <c r="A5284" s="179" t="s">
        <v>39</v>
      </c>
      <c r="B5284" s="180"/>
      <c r="C5284" s="180"/>
      <c r="D5284" s="180"/>
      <c r="E5284" s="180"/>
      <c r="F5284" s="180"/>
      <c r="G5284" s="180"/>
      <c r="H5284" s="180"/>
      <c r="I5284" s="180"/>
      <c r="J5284" s="180"/>
      <c r="K5284" s="180"/>
      <c r="L5284" s="180"/>
      <c r="M5284" s="180"/>
      <c r="N5284" s="180"/>
      <c r="O5284" s="180"/>
      <c r="P5284" s="180"/>
      <c r="Q5284" s="180"/>
      <c r="R5284" s="176"/>
      <c r="S5284" s="147"/>
      <c r="T5284" s="148"/>
      <c r="U5284" s="149" t="s">
        <v>40</v>
      </c>
      <c r="V5284" s="150">
        <f>V5246+1</f>
        <v>140</v>
      </c>
      <c r="W5284" s="146"/>
      <c r="X5284" s="146"/>
      <c r="Y5284" s="146"/>
    </row>
    <row r="5285" spans="1:25" s="99" customFormat="1" ht="81" customHeight="1" x14ac:dyDescent="0.25">
      <c r="A5285" s="110" t="s">
        <v>3</v>
      </c>
      <c r="B5285" s="188" t="s">
        <v>41</v>
      </c>
      <c r="C5285" s="176"/>
      <c r="D5285" s="111" t="s">
        <v>42</v>
      </c>
      <c r="E5285" s="110" t="s">
        <v>324</v>
      </c>
      <c r="F5285" s="111" t="s">
        <v>325</v>
      </c>
      <c r="G5285" s="151" t="s">
        <v>43</v>
      </c>
      <c r="H5285" s="110" t="s">
        <v>44</v>
      </c>
      <c r="I5285" s="110" t="s">
        <v>8</v>
      </c>
      <c r="J5285" s="110" t="s">
        <v>45</v>
      </c>
      <c r="K5285" s="110" t="s">
        <v>46</v>
      </c>
      <c r="L5285" s="152" t="s">
        <v>47</v>
      </c>
      <c r="M5285" s="153" t="s">
        <v>48</v>
      </c>
      <c r="N5285" s="154" t="s">
        <v>49</v>
      </c>
      <c r="O5285" s="154" t="s">
        <v>49</v>
      </c>
      <c r="P5285" s="112" t="s">
        <v>50</v>
      </c>
      <c r="Q5285" s="110" t="s">
        <v>51</v>
      </c>
      <c r="R5285" s="155" t="s">
        <v>52</v>
      </c>
      <c r="S5285" s="156" t="s">
        <v>53</v>
      </c>
      <c r="T5285" s="156" t="s">
        <v>54</v>
      </c>
      <c r="U5285" s="152" t="s">
        <v>54</v>
      </c>
      <c r="V5285" s="152" t="s">
        <v>55</v>
      </c>
      <c r="W5285" s="146"/>
      <c r="X5285" s="146"/>
      <c r="Y5285" s="146"/>
    </row>
    <row r="5286" spans="1:25" s="99" customFormat="1" ht="45" customHeight="1" x14ac:dyDescent="0.25">
      <c r="A5286" s="101"/>
      <c r="B5286" s="177" t="s">
        <v>56</v>
      </c>
      <c r="C5286" s="178"/>
      <c r="D5286" s="102"/>
      <c r="E5286" s="170"/>
      <c r="F5286" s="102"/>
      <c r="G5286" s="95"/>
      <c r="H5286" s="102"/>
      <c r="I5286" s="102"/>
      <c r="J5286" s="102"/>
      <c r="K5286" s="102"/>
      <c r="L5286" s="95"/>
      <c r="M5286" s="95"/>
      <c r="N5286" s="95"/>
      <c r="O5286" s="95"/>
      <c r="P5286" s="102"/>
      <c r="Q5286" s="102"/>
      <c r="R5286" s="190"/>
      <c r="S5286" s="184"/>
      <c r="T5286" s="95"/>
      <c r="U5286" s="95"/>
      <c r="V5286" s="95"/>
      <c r="W5286" s="146"/>
      <c r="X5286" s="146"/>
      <c r="Y5286" s="146"/>
    </row>
    <row r="5287" spans="1:25" s="99" customFormat="1" ht="54.75" customHeight="1" x14ac:dyDescent="0.25">
      <c r="A5287" s="96">
        <f>A5277+1</f>
        <v>3893</v>
      </c>
      <c r="B5287" s="181"/>
      <c r="C5287" s="182"/>
      <c r="D5287" s="113"/>
      <c r="E5287" s="115"/>
      <c r="F5287" s="174"/>
      <c r="G5287" s="114" t="str">
        <f t="shared" ref="G5287:G5300" si="1667">IF(AND(F5287&lt;&gt;"",V5287&lt;&gt;"",L5287&lt;&gt;0),V5287/L5287,"")</f>
        <v/>
      </c>
      <c r="H5287" s="115"/>
      <c r="I5287" s="115"/>
      <c r="J5287" s="115"/>
      <c r="K5287" s="115"/>
      <c r="L5287" s="133" t="str">
        <f t="shared" ref="L5287:L5300" si="1668">IF(AND(H5287&lt;&gt;0, J5287&lt;&gt;0, K5287&lt;&gt;0), H5287*J5287*K5287, "")</f>
        <v/>
      </c>
      <c r="M5287" s="116" t="str">
        <f>IF(L5287="", "", L5287/Veriler!$X$1)</f>
        <v/>
      </c>
      <c r="N5287" s="116" t="str">
        <f>IF(F5287&lt;&gt;"", "İthal Girdi", IF(Veriler!T5287="", "", IF(Veriler!S5287="H", "%0,5 üzerindedir", IF(Veriler!T5287&gt;0.1, "%10 sınırı aşılmıştır.", "Uygun"))))</f>
        <v>%0,5 üzerindedir</v>
      </c>
      <c r="O5287" s="116" t="str">
        <f t="shared" ref="O5287:O5300" si="1669">IF(M5287=""," ",N5287)</f>
        <v xml:space="preserve"> </v>
      </c>
      <c r="P5287" s="117"/>
      <c r="Q5287" s="118"/>
      <c r="R5287" s="119" t="str">
        <f t="shared" ref="R5287:R5300" si="1670">IFERROR(IF(AND(T5287&lt;&gt;"",L5287&lt;&gt;"",L5287&lt;&gt;0,T5287&lt;&gt;0),T5287/L5287,"")," ")</f>
        <v/>
      </c>
      <c r="S5287" s="133">
        <f>IFERROR(IF(M5287&lt;=0.005,IF(F5287="",L5287,0),IF(F5287&lt;&gt;"",0,IF(P5287="",0,IF(P5287="H",0,IF(Q5287&lt;Veriler!$G$2,L5287*Veriler!$G$2,L5287*Q5287)))))," ")</f>
        <v>0</v>
      </c>
      <c r="T5287" s="133">
        <f>IF(Veriler!T5287&lt;=0.1, S5287, IF(AND(Veriler!T5287&gt;0.1, F5287="", P5287="E"), IF(Q5287&gt;Veriler!$G$2, Q5287*S5287, IF(Q5287&lt;Veriler!$G$2, Veriler!$G$2*S5287, Q5287*S5287)), 0))</f>
        <v>0</v>
      </c>
      <c r="U5287" s="133" t="str">
        <f t="shared" ref="U5287:U5300" si="1671">IF(T5287=0," ",T5287)</f>
        <v xml:space="preserve"> </v>
      </c>
      <c r="V5287" s="134" t="str">
        <f>IFERROR(IF(O5287="%10 sınırı aşılmıştır.",L5287-T5287,IFERROR(IF(F5287="",IF(S5287=1,0,IF(L5287-S5287=0,"",L5287-S5287)),IF(Veriler!M5287="",L5287,IF(L5287*Veriler!M5287=0,"",L5287*Veriler!M5287))),L5287)),0)</f>
        <v/>
      </c>
      <c r="W5287" s="146"/>
      <c r="X5287" s="146"/>
      <c r="Y5287" s="146"/>
    </row>
    <row r="5288" spans="1:25" s="99" customFormat="1" ht="54.75" customHeight="1" x14ac:dyDescent="0.25">
      <c r="A5288" s="96">
        <f t="shared" ref="A5288:A5300" si="1672">A5287+1</f>
        <v>3894</v>
      </c>
      <c r="B5288" s="175"/>
      <c r="C5288" s="176"/>
      <c r="D5288" s="113"/>
      <c r="E5288" s="115"/>
      <c r="F5288" s="174"/>
      <c r="G5288" s="114" t="str">
        <f t="shared" si="1667"/>
        <v/>
      </c>
      <c r="H5288" s="115"/>
      <c r="I5288" s="115"/>
      <c r="J5288" s="115"/>
      <c r="K5288" s="115"/>
      <c r="L5288" s="133" t="str">
        <f t="shared" si="1668"/>
        <v/>
      </c>
      <c r="M5288" s="116" t="str">
        <f>IF(L5288="", "", L5288/Veriler!$X$1)</f>
        <v/>
      </c>
      <c r="N5288" s="116" t="str">
        <f>IF(F5288&lt;&gt;"", "İthal Girdi", IF(Veriler!T5288="", "", IF(Veriler!S5288="H", "%0,5 üzerindedir", IF(Veriler!T5288&gt;0.1, "%10 sınırı aşılmıştır.", "Uygun"))))</f>
        <v>%0,5 üzerindedir</v>
      </c>
      <c r="O5288" s="116" t="str">
        <f t="shared" si="1669"/>
        <v xml:space="preserve"> </v>
      </c>
      <c r="P5288" s="117"/>
      <c r="Q5288" s="118"/>
      <c r="R5288" s="119" t="str">
        <f t="shared" si="1670"/>
        <v/>
      </c>
      <c r="S5288" s="133">
        <f>IFERROR(IF(M5288&lt;=0.005,IF(F5288="",L5288,0),IF(F5288&lt;&gt;"",0,IF(P5288="",0,IF(P5288="H",0,IF(Q5288&lt;Veriler!$G$2,L5288*Veriler!$G$2,L5288*Q5288)))))," ")</f>
        <v>0</v>
      </c>
      <c r="T5288" s="133">
        <f>IF(Veriler!T5288&lt;=0.1, S5288, IF(AND(Veriler!T5288&gt;0.1, F5288="", P5288="E"), IF(Q5288&gt;Veriler!$G$2, Q5288*S5288, IF(Q5288&lt;Veriler!$G$2, Veriler!$G$2*S5288, Q5288*S5288)), 0))</f>
        <v>0</v>
      </c>
      <c r="U5288" s="133" t="str">
        <f t="shared" si="1671"/>
        <v xml:space="preserve"> </v>
      </c>
      <c r="V5288" s="134" t="str">
        <f>IFERROR(IF(O5288="%10 sınırı aşılmıştır.",L5288-T5288,IFERROR(IF(F5288="",IF(S5288=1,0,IF(L5288-S5288=0,"",L5288-S5288)),IF(Veriler!M5288="",L5288,IF(L5288*Veriler!M5288=0,"",L5288*Veriler!M5288))),L5288)),0)</f>
        <v/>
      </c>
      <c r="W5288" s="146"/>
      <c r="X5288" s="146"/>
      <c r="Y5288" s="146"/>
    </row>
    <row r="5289" spans="1:25" s="99" customFormat="1" ht="54.75" customHeight="1" x14ac:dyDescent="0.25">
      <c r="A5289" s="96">
        <f t="shared" si="1672"/>
        <v>3895</v>
      </c>
      <c r="B5289" s="175"/>
      <c r="C5289" s="176"/>
      <c r="D5289" s="113"/>
      <c r="E5289" s="115"/>
      <c r="F5289" s="174"/>
      <c r="G5289" s="114" t="str">
        <f t="shared" si="1667"/>
        <v/>
      </c>
      <c r="H5289" s="115"/>
      <c r="I5289" s="115"/>
      <c r="J5289" s="115"/>
      <c r="K5289" s="115"/>
      <c r="L5289" s="133" t="str">
        <f t="shared" si="1668"/>
        <v/>
      </c>
      <c r="M5289" s="116" t="str">
        <f>IF(L5289="", "", L5289/Veriler!$X$1)</f>
        <v/>
      </c>
      <c r="N5289" s="116" t="str">
        <f>IF(F5289&lt;&gt;"", "İthal Girdi", IF(Veriler!T5289="", "", IF(Veriler!S5289="H", "%0,5 üzerindedir", IF(Veriler!T5289&gt;0.1, "%10 sınırı aşılmıştır.", "Uygun"))))</f>
        <v>%0,5 üzerindedir</v>
      </c>
      <c r="O5289" s="116" t="str">
        <f t="shared" si="1669"/>
        <v xml:space="preserve"> </v>
      </c>
      <c r="P5289" s="117"/>
      <c r="Q5289" s="118"/>
      <c r="R5289" s="119" t="str">
        <f t="shared" si="1670"/>
        <v/>
      </c>
      <c r="S5289" s="133">
        <f>IFERROR(IF(M5289&lt;=0.005,IF(F5289="",L5289,0),IF(F5289&lt;&gt;"",0,IF(P5289="",0,IF(P5289="H",0,IF(Q5289&lt;Veriler!$G$2,L5289*Veriler!$G$2,L5289*Q5289)))))," ")</f>
        <v>0</v>
      </c>
      <c r="T5289" s="133">
        <f>IF(Veriler!T5289&lt;=0.1, S5289, IF(AND(Veriler!T5289&gt;0.1, F5289="", P5289="E"), IF(Q5289&gt;Veriler!$G$2, Q5289*S5289, IF(Q5289&lt;Veriler!$G$2, Veriler!$G$2*S5289, Q5289*S5289)), 0))</f>
        <v>0</v>
      </c>
      <c r="U5289" s="133" t="str">
        <f t="shared" si="1671"/>
        <v xml:space="preserve"> </v>
      </c>
      <c r="V5289" s="134" t="str">
        <f>IFERROR(IF(O5289="%10 sınırı aşılmıştır.",L5289-T5289,IFERROR(IF(F5289="",IF(S5289=1,0,IF(L5289-S5289=0,"",L5289-S5289)),IF(Veriler!M5289="",L5289,IF(L5289*Veriler!M5289=0,"",L5289*Veriler!M5289))),L5289)),0)</f>
        <v/>
      </c>
      <c r="W5289" s="146"/>
      <c r="X5289" s="146"/>
      <c r="Y5289" s="146"/>
    </row>
    <row r="5290" spans="1:25" s="99" customFormat="1" ht="54.75" customHeight="1" x14ac:dyDescent="0.25">
      <c r="A5290" s="96">
        <f t="shared" si="1672"/>
        <v>3896</v>
      </c>
      <c r="B5290" s="175"/>
      <c r="C5290" s="176"/>
      <c r="D5290" s="113"/>
      <c r="E5290" s="115"/>
      <c r="F5290" s="174"/>
      <c r="G5290" s="114" t="str">
        <f t="shared" si="1667"/>
        <v/>
      </c>
      <c r="H5290" s="115"/>
      <c r="I5290" s="115"/>
      <c r="J5290" s="115"/>
      <c r="K5290" s="115"/>
      <c r="L5290" s="133" t="str">
        <f t="shared" si="1668"/>
        <v/>
      </c>
      <c r="M5290" s="116" t="str">
        <f>IF(L5290="", "", L5290/Veriler!$X$1)</f>
        <v/>
      </c>
      <c r="N5290" s="116" t="str">
        <f>IF(F5290&lt;&gt;"", "İthal Girdi", IF(Veriler!T5290="", "", IF(Veriler!S5290="H", "%0,5 üzerindedir", IF(Veriler!T5290&gt;0.1, "%10 sınırı aşılmıştır.", "Uygun"))))</f>
        <v>%0,5 üzerindedir</v>
      </c>
      <c r="O5290" s="116" t="str">
        <f t="shared" si="1669"/>
        <v xml:space="preserve"> </v>
      </c>
      <c r="P5290" s="117"/>
      <c r="Q5290" s="118"/>
      <c r="R5290" s="119" t="str">
        <f t="shared" si="1670"/>
        <v/>
      </c>
      <c r="S5290" s="133">
        <f>IFERROR(IF(M5290&lt;=0.005,IF(F5290="",L5290,0),IF(F5290&lt;&gt;"",0,IF(P5290="",0,IF(P5290="H",0,IF(Q5290&lt;Veriler!$G$2,L5290*Veriler!$G$2,L5290*Q5290)))))," ")</f>
        <v>0</v>
      </c>
      <c r="T5290" s="133">
        <f>IF(Veriler!T5290&lt;=0.1, S5290, IF(AND(Veriler!T5290&gt;0.1, F5290="", P5290="E"), IF(Q5290&gt;Veriler!$G$2, Q5290*S5290, IF(Q5290&lt;Veriler!$G$2, Veriler!$G$2*S5290, Q5290*S5290)), 0))</f>
        <v>0</v>
      </c>
      <c r="U5290" s="133" t="str">
        <f t="shared" si="1671"/>
        <v xml:space="preserve"> </v>
      </c>
      <c r="V5290" s="134" t="str">
        <f>IFERROR(IF(O5290="%10 sınırı aşılmıştır.",L5290-T5290,IFERROR(IF(F5290="",IF(S5290=1,0,IF(L5290-S5290=0,"",L5290-S5290)),IF(Veriler!M5290="",L5290,IF(L5290*Veriler!M5290=0,"",L5290*Veriler!M5290))),L5290)),0)</f>
        <v/>
      </c>
      <c r="W5290" s="146"/>
      <c r="X5290" s="146"/>
      <c r="Y5290" s="146"/>
    </row>
    <row r="5291" spans="1:25" s="99" customFormat="1" ht="54.75" customHeight="1" x14ac:dyDescent="0.25">
      <c r="A5291" s="96">
        <f t="shared" si="1672"/>
        <v>3897</v>
      </c>
      <c r="B5291" s="175"/>
      <c r="C5291" s="176"/>
      <c r="D5291" s="113"/>
      <c r="E5291" s="115"/>
      <c r="F5291" s="174"/>
      <c r="G5291" s="114" t="str">
        <f t="shared" si="1667"/>
        <v/>
      </c>
      <c r="H5291" s="115"/>
      <c r="I5291" s="115"/>
      <c r="J5291" s="115"/>
      <c r="K5291" s="115"/>
      <c r="L5291" s="133" t="str">
        <f t="shared" si="1668"/>
        <v/>
      </c>
      <c r="M5291" s="116" t="str">
        <f>IF(L5291="", "", L5291/Veriler!$X$1)</f>
        <v/>
      </c>
      <c r="N5291" s="116" t="str">
        <f>IF(F5291&lt;&gt;"", "İthal Girdi", IF(Veriler!T5291="", "", IF(Veriler!S5291="H", "%0,5 üzerindedir", IF(Veriler!T5291&gt;0.1, "%10 sınırı aşılmıştır.", "Uygun"))))</f>
        <v>%0,5 üzerindedir</v>
      </c>
      <c r="O5291" s="116" t="str">
        <f t="shared" si="1669"/>
        <v xml:space="preserve"> </v>
      </c>
      <c r="P5291" s="117"/>
      <c r="Q5291" s="118"/>
      <c r="R5291" s="119" t="str">
        <f t="shared" si="1670"/>
        <v/>
      </c>
      <c r="S5291" s="133">
        <f>IFERROR(IF(M5291&lt;=0.005,IF(F5291="",L5291,0),IF(F5291&lt;&gt;"",0,IF(P5291="",0,IF(P5291="H",0,IF(Q5291&lt;Veriler!$G$2,L5291*Veriler!$G$2,L5291*Q5291)))))," ")</f>
        <v>0</v>
      </c>
      <c r="T5291" s="133">
        <f>IF(Veriler!T5291&lt;=0.1, S5291, IF(AND(Veriler!T5291&gt;0.1, F5291="", P5291="E"), IF(Q5291&gt;Veriler!$G$2, Q5291*S5291, IF(Q5291&lt;Veriler!$G$2, Veriler!$G$2*S5291, Q5291*S5291)), 0))</f>
        <v>0</v>
      </c>
      <c r="U5291" s="133" t="str">
        <f t="shared" si="1671"/>
        <v xml:space="preserve"> </v>
      </c>
      <c r="V5291" s="134" t="str">
        <f>IFERROR(IF(O5291="%10 sınırı aşılmıştır.",L5291-T5291,IFERROR(IF(F5291="",IF(S5291=1,0,IF(L5291-S5291=0,"",L5291-S5291)),IF(Veriler!M5291="",L5291,IF(L5291*Veriler!M5291=0,"",L5291*Veriler!M5291))),L5291)),0)</f>
        <v/>
      </c>
      <c r="W5291" s="146"/>
      <c r="X5291" s="146"/>
      <c r="Y5291" s="146"/>
    </row>
    <row r="5292" spans="1:25" s="99" customFormat="1" ht="54.75" customHeight="1" x14ac:dyDescent="0.25">
      <c r="A5292" s="96">
        <f t="shared" si="1672"/>
        <v>3898</v>
      </c>
      <c r="B5292" s="175"/>
      <c r="C5292" s="176"/>
      <c r="D5292" s="113"/>
      <c r="E5292" s="115"/>
      <c r="F5292" s="174"/>
      <c r="G5292" s="114" t="str">
        <f t="shared" si="1667"/>
        <v/>
      </c>
      <c r="H5292" s="115"/>
      <c r="I5292" s="115"/>
      <c r="J5292" s="115"/>
      <c r="K5292" s="115"/>
      <c r="L5292" s="133" t="str">
        <f t="shared" si="1668"/>
        <v/>
      </c>
      <c r="M5292" s="116" t="str">
        <f>IF(L5292="", "", L5292/Veriler!$X$1)</f>
        <v/>
      </c>
      <c r="N5292" s="116" t="str">
        <f>IF(F5292&lt;&gt;"", "İthal Girdi", IF(Veriler!T5292="", "", IF(Veriler!S5292="H", "%0,5 üzerindedir", IF(Veriler!T5292&gt;0.1, "%10 sınırı aşılmıştır.", "Uygun"))))</f>
        <v>%0,5 üzerindedir</v>
      </c>
      <c r="O5292" s="116" t="str">
        <f t="shared" si="1669"/>
        <v xml:space="preserve"> </v>
      </c>
      <c r="P5292" s="117"/>
      <c r="Q5292" s="118"/>
      <c r="R5292" s="119" t="str">
        <f t="shared" si="1670"/>
        <v/>
      </c>
      <c r="S5292" s="133">
        <f>IFERROR(IF(M5292&lt;=0.005,IF(F5292="",L5292,0),IF(F5292&lt;&gt;"",0,IF(P5292="",0,IF(P5292="H",0,IF(Q5292&lt;Veriler!$G$2,L5292*Veriler!$G$2,L5292*Q5292)))))," ")</f>
        <v>0</v>
      </c>
      <c r="T5292" s="133">
        <f>IF(Veriler!T5292&lt;=0.1, S5292, IF(AND(Veriler!T5292&gt;0.1, F5292="", P5292="E"), IF(Q5292&gt;Veriler!$G$2, Q5292*S5292, IF(Q5292&lt;Veriler!$G$2, Veriler!$G$2*S5292, Q5292*S5292)), 0))</f>
        <v>0</v>
      </c>
      <c r="U5292" s="133" t="str">
        <f t="shared" si="1671"/>
        <v xml:space="preserve"> </v>
      </c>
      <c r="V5292" s="134" t="str">
        <f>IFERROR(IF(O5292="%10 sınırı aşılmıştır.",L5292-T5292,IFERROR(IF(F5292="",IF(S5292=1,0,IF(L5292-S5292=0,"",L5292-S5292)),IF(Veriler!M5292="",L5292,IF(L5292*Veriler!M5292=0,"",L5292*Veriler!M5292))),L5292)),0)</f>
        <v/>
      </c>
      <c r="W5292" s="146"/>
      <c r="X5292" s="146"/>
      <c r="Y5292" s="146"/>
    </row>
    <row r="5293" spans="1:25" s="99" customFormat="1" ht="54.75" customHeight="1" x14ac:dyDescent="0.25">
      <c r="A5293" s="96">
        <f t="shared" si="1672"/>
        <v>3899</v>
      </c>
      <c r="B5293" s="175"/>
      <c r="C5293" s="176"/>
      <c r="D5293" s="113"/>
      <c r="E5293" s="115"/>
      <c r="F5293" s="174"/>
      <c r="G5293" s="114" t="str">
        <f t="shared" si="1667"/>
        <v/>
      </c>
      <c r="H5293" s="115"/>
      <c r="I5293" s="115"/>
      <c r="J5293" s="115"/>
      <c r="K5293" s="115"/>
      <c r="L5293" s="133" t="str">
        <f t="shared" si="1668"/>
        <v/>
      </c>
      <c r="M5293" s="116" t="str">
        <f>IF(L5293="", "", L5293/Veriler!$X$1)</f>
        <v/>
      </c>
      <c r="N5293" s="116" t="str">
        <f>IF(F5293&lt;&gt;"", "İthal Girdi", IF(Veriler!T5293="", "", IF(Veriler!S5293="H", "%0,5 üzerindedir", IF(Veriler!T5293&gt;0.1, "%10 sınırı aşılmıştır.", "Uygun"))))</f>
        <v>%0,5 üzerindedir</v>
      </c>
      <c r="O5293" s="116" t="str">
        <f t="shared" si="1669"/>
        <v xml:space="preserve"> </v>
      </c>
      <c r="P5293" s="117"/>
      <c r="Q5293" s="118"/>
      <c r="R5293" s="119" t="str">
        <f t="shared" si="1670"/>
        <v/>
      </c>
      <c r="S5293" s="133">
        <f>IFERROR(IF(M5293&lt;=0.005,IF(F5293="",L5293,0),IF(F5293&lt;&gt;"",0,IF(P5293="",0,IF(P5293="H",0,IF(Q5293&lt;Veriler!$G$2,L5293*Veriler!$G$2,L5293*Q5293)))))," ")</f>
        <v>0</v>
      </c>
      <c r="T5293" s="133">
        <f>IF(Veriler!T5293&lt;=0.1, S5293, IF(AND(Veriler!T5293&gt;0.1, F5293="", P5293="E"), IF(Q5293&gt;Veriler!$G$2, Q5293*S5293, IF(Q5293&lt;Veriler!$G$2, Veriler!$G$2*S5293, Q5293*S5293)), 0))</f>
        <v>0</v>
      </c>
      <c r="U5293" s="133" t="str">
        <f t="shared" si="1671"/>
        <v xml:space="preserve"> </v>
      </c>
      <c r="V5293" s="134" t="str">
        <f>IFERROR(IF(O5293="%10 sınırı aşılmıştır.",L5293-T5293,IFERROR(IF(F5293="",IF(S5293=1,0,IF(L5293-S5293=0,"",L5293-S5293)),IF(Veriler!M5293="",L5293,IF(L5293*Veriler!M5293=0,"",L5293*Veriler!M5293))),L5293)),0)</f>
        <v/>
      </c>
      <c r="W5293" s="146"/>
      <c r="X5293" s="146"/>
      <c r="Y5293" s="146"/>
    </row>
    <row r="5294" spans="1:25" s="99" customFormat="1" ht="54.75" customHeight="1" x14ac:dyDescent="0.25">
      <c r="A5294" s="96">
        <f t="shared" si="1672"/>
        <v>3900</v>
      </c>
      <c r="B5294" s="175"/>
      <c r="C5294" s="176"/>
      <c r="D5294" s="113"/>
      <c r="E5294" s="115"/>
      <c r="F5294" s="174"/>
      <c r="G5294" s="114" t="str">
        <f t="shared" si="1667"/>
        <v/>
      </c>
      <c r="H5294" s="115"/>
      <c r="I5294" s="115"/>
      <c r="J5294" s="115"/>
      <c r="K5294" s="115"/>
      <c r="L5294" s="133" t="str">
        <f t="shared" si="1668"/>
        <v/>
      </c>
      <c r="M5294" s="116" t="str">
        <f>IF(L5294="", "", L5294/Veriler!$X$1)</f>
        <v/>
      </c>
      <c r="N5294" s="116" t="str">
        <f>IF(F5294&lt;&gt;"", "İthal Girdi", IF(Veriler!T5294="", "", IF(Veriler!S5294="H", "%0,5 üzerindedir", IF(Veriler!T5294&gt;0.1, "%10 sınırı aşılmıştır.", "Uygun"))))</f>
        <v>%0,5 üzerindedir</v>
      </c>
      <c r="O5294" s="116" t="str">
        <f t="shared" si="1669"/>
        <v xml:space="preserve"> </v>
      </c>
      <c r="P5294" s="117"/>
      <c r="Q5294" s="118"/>
      <c r="R5294" s="119" t="str">
        <f t="shared" si="1670"/>
        <v/>
      </c>
      <c r="S5294" s="133">
        <f>IFERROR(IF(M5294&lt;=0.005,IF(F5294="",L5294,0),IF(F5294&lt;&gt;"",0,IF(P5294="",0,IF(P5294="H",0,IF(Q5294&lt;Veriler!$G$2,L5294*Veriler!$G$2,L5294*Q5294)))))," ")</f>
        <v>0</v>
      </c>
      <c r="T5294" s="133">
        <f>IF(Veriler!T5294&lt;=0.1, S5294, IF(AND(Veriler!T5294&gt;0.1, F5294="", P5294="E"), IF(Q5294&gt;Veriler!$G$2, Q5294*S5294, IF(Q5294&lt;Veriler!$G$2, Veriler!$G$2*S5294, Q5294*S5294)), 0))</f>
        <v>0</v>
      </c>
      <c r="U5294" s="133" t="str">
        <f t="shared" si="1671"/>
        <v xml:space="preserve"> </v>
      </c>
      <c r="V5294" s="134" t="str">
        <f>IFERROR(IF(O5294="%10 sınırı aşılmıştır.",L5294-T5294,IFERROR(IF(F5294="",IF(S5294=1,0,IF(L5294-S5294=0,"",L5294-S5294)),IF(Veriler!M5294="",L5294,IF(L5294*Veriler!M5294=0,"",L5294*Veriler!M5294))),L5294)),0)</f>
        <v/>
      </c>
      <c r="W5294" s="146"/>
      <c r="X5294" s="146"/>
      <c r="Y5294" s="146"/>
    </row>
    <row r="5295" spans="1:25" s="99" customFormat="1" ht="54.75" customHeight="1" x14ac:dyDescent="0.25">
      <c r="A5295" s="96">
        <f t="shared" si="1672"/>
        <v>3901</v>
      </c>
      <c r="B5295" s="175"/>
      <c r="C5295" s="176"/>
      <c r="D5295" s="113"/>
      <c r="E5295" s="115"/>
      <c r="F5295" s="174"/>
      <c r="G5295" s="114" t="str">
        <f t="shared" si="1667"/>
        <v/>
      </c>
      <c r="H5295" s="115"/>
      <c r="I5295" s="115"/>
      <c r="J5295" s="115"/>
      <c r="K5295" s="115"/>
      <c r="L5295" s="133" t="str">
        <f t="shared" si="1668"/>
        <v/>
      </c>
      <c r="M5295" s="116" t="str">
        <f>IF(L5295="", "", L5295/Veriler!$X$1)</f>
        <v/>
      </c>
      <c r="N5295" s="116" t="str">
        <f>IF(F5295&lt;&gt;"", "İthal Girdi", IF(Veriler!T5295="", "", IF(Veriler!S5295="H", "%0,5 üzerindedir", IF(Veriler!T5295&gt;0.1, "%10 sınırı aşılmıştır.", "Uygun"))))</f>
        <v>%0,5 üzerindedir</v>
      </c>
      <c r="O5295" s="116" t="str">
        <f t="shared" si="1669"/>
        <v xml:space="preserve"> </v>
      </c>
      <c r="P5295" s="117"/>
      <c r="Q5295" s="118"/>
      <c r="R5295" s="119" t="str">
        <f t="shared" si="1670"/>
        <v/>
      </c>
      <c r="S5295" s="133">
        <f>IFERROR(IF(M5295&lt;=0.005,IF(F5295="",L5295,0),IF(F5295&lt;&gt;"",0,IF(P5295="",0,IF(P5295="H",0,IF(Q5295&lt;Veriler!$G$2,L5295*Veriler!$G$2,L5295*Q5295)))))," ")</f>
        <v>0</v>
      </c>
      <c r="T5295" s="133">
        <f>IF(Veriler!T5295&lt;=0.1, S5295, IF(AND(Veriler!T5295&gt;0.1, F5295="", P5295="E"), IF(Q5295&gt;Veriler!$G$2, Q5295*S5295, IF(Q5295&lt;Veriler!$G$2, Veriler!$G$2*S5295, Q5295*S5295)), 0))</f>
        <v>0</v>
      </c>
      <c r="U5295" s="133" t="str">
        <f t="shared" si="1671"/>
        <v xml:space="preserve"> </v>
      </c>
      <c r="V5295" s="134" t="str">
        <f>IFERROR(IF(O5295="%10 sınırı aşılmıştır.",L5295-T5295,IFERROR(IF(F5295="",IF(S5295=1,0,IF(L5295-S5295=0,"",L5295-S5295)),IF(Veriler!M5295="",L5295,IF(L5295*Veriler!M5295=0,"",L5295*Veriler!M5295))),L5295)),0)</f>
        <v/>
      </c>
      <c r="W5295" s="146"/>
      <c r="X5295" s="146"/>
      <c r="Y5295" s="146"/>
    </row>
    <row r="5296" spans="1:25" s="99" customFormat="1" ht="54.75" customHeight="1" x14ac:dyDescent="0.25">
      <c r="A5296" s="96">
        <f t="shared" si="1672"/>
        <v>3902</v>
      </c>
      <c r="B5296" s="175"/>
      <c r="C5296" s="176"/>
      <c r="D5296" s="113"/>
      <c r="E5296" s="115"/>
      <c r="F5296" s="174"/>
      <c r="G5296" s="114" t="str">
        <f t="shared" si="1667"/>
        <v/>
      </c>
      <c r="H5296" s="115"/>
      <c r="I5296" s="115"/>
      <c r="J5296" s="115"/>
      <c r="K5296" s="115"/>
      <c r="L5296" s="133" t="str">
        <f t="shared" si="1668"/>
        <v/>
      </c>
      <c r="M5296" s="116" t="str">
        <f>IF(L5296="", "", L5296/Veriler!$X$1)</f>
        <v/>
      </c>
      <c r="N5296" s="116" t="str">
        <f>IF(F5296&lt;&gt;"", "İthal Girdi", IF(Veriler!T5296="", "", IF(Veriler!S5296="H", "%0,5 üzerindedir", IF(Veriler!T5296&gt;0.1, "%10 sınırı aşılmıştır.", "Uygun"))))</f>
        <v>%0,5 üzerindedir</v>
      </c>
      <c r="O5296" s="116" t="str">
        <f t="shared" si="1669"/>
        <v xml:space="preserve"> </v>
      </c>
      <c r="P5296" s="117"/>
      <c r="Q5296" s="118"/>
      <c r="R5296" s="119" t="str">
        <f t="shared" si="1670"/>
        <v/>
      </c>
      <c r="S5296" s="133">
        <f>IFERROR(IF(M5296&lt;=0.005,IF(F5296="",L5296,0),IF(F5296&lt;&gt;"",0,IF(P5296="",0,IF(P5296="H",0,IF(Q5296&lt;Veriler!$G$2,L5296*Veriler!$G$2,L5296*Q5296)))))," ")</f>
        <v>0</v>
      </c>
      <c r="T5296" s="133">
        <f>IF(Veriler!T5296&lt;=0.1, S5296, IF(AND(Veriler!T5296&gt;0.1, F5296="", P5296="E"), IF(Q5296&gt;Veriler!$G$2, Q5296*S5296, IF(Q5296&lt;Veriler!$G$2, Veriler!$G$2*S5296, Q5296*S5296)), 0))</f>
        <v>0</v>
      </c>
      <c r="U5296" s="133" t="str">
        <f t="shared" si="1671"/>
        <v xml:space="preserve"> </v>
      </c>
      <c r="V5296" s="134" t="str">
        <f>IFERROR(IF(O5296="%10 sınırı aşılmıştır.",L5296-T5296,IFERROR(IF(F5296="",IF(S5296=1,0,IF(L5296-S5296=0,"",L5296-S5296)),IF(Veriler!M5296="",L5296,IF(L5296*Veriler!M5296=0,"",L5296*Veriler!M5296))),L5296)),0)</f>
        <v/>
      </c>
      <c r="W5296" s="146"/>
      <c r="X5296" s="146"/>
      <c r="Y5296" s="146"/>
    </row>
    <row r="5297" spans="1:25" s="99" customFormat="1" ht="54.75" customHeight="1" x14ac:dyDescent="0.25">
      <c r="A5297" s="96">
        <f t="shared" si="1672"/>
        <v>3903</v>
      </c>
      <c r="B5297" s="175"/>
      <c r="C5297" s="176"/>
      <c r="D5297" s="113"/>
      <c r="E5297" s="115"/>
      <c r="F5297" s="174"/>
      <c r="G5297" s="114" t="str">
        <f t="shared" si="1667"/>
        <v/>
      </c>
      <c r="H5297" s="115"/>
      <c r="I5297" s="115"/>
      <c r="J5297" s="115"/>
      <c r="K5297" s="115"/>
      <c r="L5297" s="133" t="str">
        <f t="shared" si="1668"/>
        <v/>
      </c>
      <c r="M5297" s="116" t="str">
        <f>IF(L5297="", "", L5297/Veriler!$X$1)</f>
        <v/>
      </c>
      <c r="N5297" s="116" t="str">
        <f>IF(F5297&lt;&gt;"", "İthal Girdi", IF(Veriler!T5297="", "", IF(Veriler!S5297="H", "%0,5 üzerindedir", IF(Veriler!T5297&gt;0.1, "%10 sınırı aşılmıştır.", "Uygun"))))</f>
        <v>%0,5 üzerindedir</v>
      </c>
      <c r="O5297" s="116" t="str">
        <f t="shared" si="1669"/>
        <v xml:space="preserve"> </v>
      </c>
      <c r="P5297" s="117"/>
      <c r="Q5297" s="118"/>
      <c r="R5297" s="119" t="str">
        <f t="shared" si="1670"/>
        <v/>
      </c>
      <c r="S5297" s="133">
        <f>IFERROR(IF(M5297&lt;=0.005,IF(F5297="",L5297,0),IF(F5297&lt;&gt;"",0,IF(P5297="",0,IF(P5297="H",0,IF(Q5297&lt;Veriler!$G$2,L5297*Veriler!$G$2,L5297*Q5297)))))," ")</f>
        <v>0</v>
      </c>
      <c r="T5297" s="133">
        <f>IF(Veriler!T5297&lt;=0.1, S5297, IF(AND(Veriler!T5297&gt;0.1, F5297="", P5297="E"), IF(Q5297&gt;Veriler!$G$2, Q5297*S5297, IF(Q5297&lt;Veriler!$G$2, Veriler!$G$2*S5297, Q5297*S5297)), 0))</f>
        <v>0</v>
      </c>
      <c r="U5297" s="133" t="str">
        <f t="shared" si="1671"/>
        <v xml:space="preserve"> </v>
      </c>
      <c r="V5297" s="134" t="str">
        <f>IFERROR(IF(O5297="%10 sınırı aşılmıştır.",L5297-T5297,IFERROR(IF(F5297="",IF(S5297=1,0,IF(L5297-S5297=0,"",L5297-S5297)),IF(Veriler!M5297="",L5297,IF(L5297*Veriler!M5297=0,"",L5297*Veriler!M5297))),L5297)),0)</f>
        <v/>
      </c>
      <c r="W5297" s="146"/>
      <c r="X5297" s="146"/>
      <c r="Y5297" s="146"/>
    </row>
    <row r="5298" spans="1:25" s="99" customFormat="1" ht="54.75" customHeight="1" x14ac:dyDescent="0.25">
      <c r="A5298" s="96">
        <f t="shared" si="1672"/>
        <v>3904</v>
      </c>
      <c r="B5298" s="175"/>
      <c r="C5298" s="176"/>
      <c r="D5298" s="113"/>
      <c r="E5298" s="115"/>
      <c r="F5298" s="174"/>
      <c r="G5298" s="114" t="str">
        <f t="shared" si="1667"/>
        <v/>
      </c>
      <c r="H5298" s="115"/>
      <c r="I5298" s="115"/>
      <c r="J5298" s="115"/>
      <c r="K5298" s="115"/>
      <c r="L5298" s="133" t="str">
        <f t="shared" si="1668"/>
        <v/>
      </c>
      <c r="M5298" s="116" t="str">
        <f>IF(L5298="", "", L5298/Veriler!$X$1)</f>
        <v/>
      </c>
      <c r="N5298" s="116" t="str">
        <f>IF(F5298&lt;&gt;"", "İthal Girdi", IF(Veriler!T5298="", "", IF(Veriler!S5298="H", "%0,5 üzerindedir", IF(Veriler!T5298&gt;0.1, "%10 sınırı aşılmıştır.", "Uygun"))))</f>
        <v>%0,5 üzerindedir</v>
      </c>
      <c r="O5298" s="116" t="str">
        <f t="shared" si="1669"/>
        <v xml:space="preserve"> </v>
      </c>
      <c r="P5298" s="117"/>
      <c r="Q5298" s="118"/>
      <c r="R5298" s="119" t="str">
        <f t="shared" si="1670"/>
        <v/>
      </c>
      <c r="S5298" s="133">
        <f>IFERROR(IF(M5298&lt;=0.005,IF(F5298="",L5298,0),IF(F5298&lt;&gt;"",0,IF(P5298="",0,IF(P5298="H",0,IF(Q5298&lt;Veriler!$G$2,L5298*Veriler!$G$2,L5298*Q5298)))))," ")</f>
        <v>0</v>
      </c>
      <c r="T5298" s="133">
        <f>IF(Veriler!T5298&lt;=0.1, S5298, IF(AND(Veriler!T5298&gt;0.1, F5298="", P5298="E"), IF(Q5298&gt;Veriler!$G$2, Q5298*S5298, IF(Q5298&lt;Veriler!$G$2, Veriler!$G$2*S5298, Q5298*S5298)), 0))</f>
        <v>0</v>
      </c>
      <c r="U5298" s="133" t="str">
        <f t="shared" si="1671"/>
        <v xml:space="preserve"> </v>
      </c>
      <c r="V5298" s="134" t="str">
        <f>IFERROR(IF(O5298="%10 sınırı aşılmıştır.",L5298-T5298,IFERROR(IF(F5298="",IF(S5298=1,0,IF(L5298-S5298=0,"",L5298-S5298)),IF(Veriler!M5298="",L5298,IF(L5298*Veriler!M5298=0,"",L5298*Veriler!M5298))),L5298)),0)</f>
        <v/>
      </c>
      <c r="W5298" s="146"/>
      <c r="X5298" s="146"/>
      <c r="Y5298" s="146"/>
    </row>
    <row r="5299" spans="1:25" s="99" customFormat="1" ht="54.75" customHeight="1" x14ac:dyDescent="0.25">
      <c r="A5299" s="96">
        <f t="shared" si="1672"/>
        <v>3905</v>
      </c>
      <c r="B5299" s="175"/>
      <c r="C5299" s="176"/>
      <c r="D5299" s="113"/>
      <c r="E5299" s="115"/>
      <c r="F5299" s="174"/>
      <c r="G5299" s="114" t="str">
        <f t="shared" si="1667"/>
        <v/>
      </c>
      <c r="H5299" s="115"/>
      <c r="I5299" s="115"/>
      <c r="J5299" s="115"/>
      <c r="K5299" s="115"/>
      <c r="L5299" s="133" t="str">
        <f t="shared" si="1668"/>
        <v/>
      </c>
      <c r="M5299" s="116" t="str">
        <f>IF(L5299="", "", L5299/Veriler!$X$1)</f>
        <v/>
      </c>
      <c r="N5299" s="116" t="str">
        <f>IF(F5299&lt;&gt;"", "İthal Girdi", IF(Veriler!T5299="", "", IF(Veriler!S5299="H", "%0,5 üzerindedir", IF(Veriler!T5299&gt;0.1, "%10 sınırı aşılmıştır.", "Uygun"))))</f>
        <v>%0,5 üzerindedir</v>
      </c>
      <c r="O5299" s="116" t="str">
        <f t="shared" si="1669"/>
        <v xml:space="preserve"> </v>
      </c>
      <c r="P5299" s="117"/>
      <c r="Q5299" s="118"/>
      <c r="R5299" s="119" t="str">
        <f t="shared" si="1670"/>
        <v/>
      </c>
      <c r="S5299" s="133">
        <f>IFERROR(IF(M5299&lt;=0.005,IF(F5299="",L5299,0),IF(F5299&lt;&gt;"",0,IF(P5299="",0,IF(P5299="H",0,IF(Q5299&lt;Veriler!$G$2,L5299*Veriler!$G$2,L5299*Q5299)))))," ")</f>
        <v>0</v>
      </c>
      <c r="T5299" s="133">
        <f>IF(Veriler!T5299&lt;=0.1, S5299, IF(AND(Veriler!T5299&gt;0.1, F5299="", P5299="E"), IF(Q5299&gt;Veriler!$G$2, Q5299*S5299, IF(Q5299&lt;Veriler!$G$2, Veriler!$G$2*S5299, Q5299*S5299)), 0))</f>
        <v>0</v>
      </c>
      <c r="U5299" s="133" t="str">
        <f t="shared" si="1671"/>
        <v xml:space="preserve"> </v>
      </c>
      <c r="V5299" s="134" t="str">
        <f>IFERROR(IF(O5299="%10 sınırı aşılmıştır.",L5299-T5299,IFERROR(IF(F5299="",IF(S5299=1,0,IF(L5299-S5299=0,"",L5299-S5299)),IF(Veriler!M5299="",L5299,IF(L5299*Veriler!M5299=0,"",L5299*Veriler!M5299))),L5299)),0)</f>
        <v/>
      </c>
      <c r="W5299" s="146"/>
      <c r="X5299" s="146"/>
      <c r="Y5299" s="146"/>
    </row>
    <row r="5300" spans="1:25" s="99" customFormat="1" ht="54.75" customHeight="1" x14ac:dyDescent="0.25">
      <c r="A5300" s="96">
        <f t="shared" si="1672"/>
        <v>3906</v>
      </c>
      <c r="B5300" s="175"/>
      <c r="C5300" s="176"/>
      <c r="D5300" s="113"/>
      <c r="E5300" s="115"/>
      <c r="F5300" s="174"/>
      <c r="G5300" s="114" t="str">
        <f t="shared" si="1667"/>
        <v/>
      </c>
      <c r="H5300" s="115"/>
      <c r="I5300" s="115"/>
      <c r="J5300" s="115"/>
      <c r="K5300" s="115"/>
      <c r="L5300" s="133" t="str">
        <f t="shared" si="1668"/>
        <v/>
      </c>
      <c r="M5300" s="116" t="str">
        <f>IF(L5300="", "", L5300/Veriler!$X$1)</f>
        <v/>
      </c>
      <c r="N5300" s="116" t="str">
        <f>IF(F5300&lt;&gt;"", "İthal Girdi", IF(Veriler!T5300="", "", IF(Veriler!S5300="H", "%0,5 üzerindedir", IF(Veriler!T5300&gt;0.1, "%10 sınırı aşılmıştır.", "Uygun"))))</f>
        <v>%0,5 üzerindedir</v>
      </c>
      <c r="O5300" s="116" t="str">
        <f t="shared" si="1669"/>
        <v xml:space="preserve"> </v>
      </c>
      <c r="P5300" s="117"/>
      <c r="Q5300" s="118"/>
      <c r="R5300" s="119" t="str">
        <f t="shared" si="1670"/>
        <v/>
      </c>
      <c r="S5300" s="133">
        <f>IFERROR(IF(M5300&lt;=0.005,IF(F5300="",L5300,0),IF(F5300&lt;&gt;"",0,IF(P5300="",0,IF(P5300="H",0,IF(Q5300&lt;Veriler!$G$2,L5300*Veriler!$G$2,L5300*Q5300)))))," ")</f>
        <v>0</v>
      </c>
      <c r="T5300" s="133">
        <f>IF(Veriler!T5300&lt;=0.1, S5300, IF(AND(Veriler!T5300&gt;0.1, F5300="", P5300="E"), IF(Q5300&gt;Veriler!$G$2, Q5300*S5300, IF(Q5300&lt;Veriler!$G$2, Veriler!$G$2*S5300, Q5300*S5300)), 0))</f>
        <v>0</v>
      </c>
      <c r="U5300" s="133" t="str">
        <f t="shared" si="1671"/>
        <v xml:space="preserve"> </v>
      </c>
      <c r="V5300" s="134" t="str">
        <f>IFERROR(IF(O5300="%10 sınırı aşılmıştır.",L5300-T5300,IFERROR(IF(F5300="",IF(S5300=1,0,IF(L5300-S5300=0,"",L5300-S5300)),IF(Veriler!M5300="",L5300,IF(L5300*Veriler!M5300=0,"",L5300*Veriler!M5300))),L5300)),0)</f>
        <v/>
      </c>
      <c r="W5300" s="146"/>
      <c r="X5300" s="146"/>
      <c r="Y5300" s="146"/>
    </row>
    <row r="5301" spans="1:25" s="99" customFormat="1" ht="36" hidden="1" customHeight="1" x14ac:dyDescent="0.25">
      <c r="A5301" s="101"/>
      <c r="B5301" s="191" t="s">
        <v>16</v>
      </c>
      <c r="C5301" s="176"/>
      <c r="D5301" s="120"/>
      <c r="E5301" s="171"/>
      <c r="F5301" s="172"/>
      <c r="G5301" s="121"/>
      <c r="H5301" s="115"/>
      <c r="I5301" s="115"/>
      <c r="J5301" s="115"/>
      <c r="K5301" s="115"/>
      <c r="L5301" s="121"/>
      <c r="M5301" s="121"/>
      <c r="N5301" s="121"/>
      <c r="O5301" s="121"/>
      <c r="P5301" s="120"/>
      <c r="Q5301" s="120"/>
      <c r="R5301" s="183"/>
      <c r="S5301" s="184"/>
      <c r="T5301" s="121"/>
      <c r="U5301" s="121"/>
      <c r="V5301" s="121"/>
      <c r="W5301" s="146"/>
      <c r="X5301" s="146"/>
      <c r="Y5301" s="146"/>
    </row>
    <row r="5302" spans="1:25" s="99" customFormat="1" ht="54.75" customHeight="1" x14ac:dyDescent="0.25">
      <c r="A5302" s="96">
        <f>A5300+1</f>
        <v>3907</v>
      </c>
      <c r="B5302" s="175"/>
      <c r="C5302" s="176"/>
      <c r="D5302" s="113"/>
      <c r="E5302" s="115"/>
      <c r="F5302" s="174"/>
      <c r="G5302" s="114" t="str">
        <f t="shared" ref="G5302:G5315" si="1673">IF(AND(F5302&lt;&gt;"",V5302&lt;&gt;"",L5302&lt;&gt;0),V5302/L5302,"")</f>
        <v/>
      </c>
      <c r="H5302" s="115"/>
      <c r="I5302" s="115"/>
      <c r="J5302" s="115"/>
      <c r="K5302" s="115"/>
      <c r="L5302" s="133" t="str">
        <f t="shared" ref="L5302:L5315" si="1674">IF(AND(H5302&lt;&gt;0, J5302&lt;&gt;0, K5302&lt;&gt;0), H5302*J5302*K5302, "")</f>
        <v/>
      </c>
      <c r="M5302" s="116" t="str">
        <f>IF(L5302="", "", L5302/Veriler!$X$1)</f>
        <v/>
      </c>
      <c r="N5302" s="116" t="str">
        <f>IF(F5302&lt;&gt;"", "İthal Girdi", IF(Veriler!T5302="", "", IF(Veriler!S5302="H", "%0,5 üzerindedir", IF(Veriler!T5302&gt;0.1, "%10 sınırı aşılmıştır.", "Uygun"))))</f>
        <v>%0,5 üzerindedir</v>
      </c>
      <c r="O5302" s="116" t="str">
        <f t="shared" ref="O5302:O5315" si="1675">IF(M5302=""," ",N5302)</f>
        <v xml:space="preserve"> </v>
      </c>
      <c r="P5302" s="117"/>
      <c r="Q5302" s="118"/>
      <c r="R5302" s="119" t="str">
        <f t="shared" ref="R5302:R5315" si="1676">IFERROR(IF(AND(T5302&lt;&gt;"",L5302&lt;&gt;"",L5302&lt;&gt;0,T5302&lt;&gt;0),T5302/L5302,"")," ")</f>
        <v/>
      </c>
      <c r="S5302" s="133">
        <f>IFERROR(IF(M5302&lt;=0.005,IF(F5302="",L5302,0),IF(F5302&lt;&gt;"",0,IF(P5302="",0,IF(P5302="H",0,IF(Q5302&lt;Veriler!$G$2,L5302*Veriler!$G$2,L5302*Q5302)))))," ")</f>
        <v>0</v>
      </c>
      <c r="T5302" s="133">
        <f>IF(Veriler!T5302&lt;=0.1, S5302, IF(AND(Veriler!T5302&gt;0.1, F5302="", P5302="E"), IF(Q5302&gt;Veriler!$G$2, Q5302*S5302, IF(Q5302&lt;Veriler!$G$2, Veriler!$G$2*S5302, Q5302*S5302)), 0))</f>
        <v>0</v>
      </c>
      <c r="U5302" s="133" t="str">
        <f t="shared" ref="U5302:U5315" si="1677">IF(T5302=0," ",T5302)</f>
        <v xml:space="preserve"> </v>
      </c>
      <c r="V5302" s="134" t="str">
        <f>IFERROR(IF(O5302="%10 sınırı aşılmıştır.",L5302-T5302,IFERROR(IF(F5302="",IF(S5302=1,0,IF(L5302-S5302=0,"",L5302-S5302)),IF(Veriler!M5302="",L5302,IF(L5302*Veriler!M5302=0,"",L5302*Veriler!M5302))),L5302)),0)</f>
        <v/>
      </c>
      <c r="W5302" s="146"/>
      <c r="X5302" s="146"/>
      <c r="Y5302" s="146"/>
    </row>
    <row r="5303" spans="1:25" s="99" customFormat="1" ht="54.75" customHeight="1" x14ac:dyDescent="0.25">
      <c r="A5303" s="96">
        <f t="shared" ref="A5303:A5315" si="1678">A5302+1</f>
        <v>3908</v>
      </c>
      <c r="B5303" s="175"/>
      <c r="C5303" s="176"/>
      <c r="D5303" s="113"/>
      <c r="E5303" s="115"/>
      <c r="F5303" s="174"/>
      <c r="G5303" s="114" t="str">
        <f t="shared" si="1673"/>
        <v/>
      </c>
      <c r="H5303" s="115"/>
      <c r="I5303" s="115"/>
      <c r="J5303" s="115"/>
      <c r="K5303" s="115"/>
      <c r="L5303" s="133" t="str">
        <f t="shared" si="1674"/>
        <v/>
      </c>
      <c r="M5303" s="116" t="str">
        <f>IF(L5303="", "", L5303/Veriler!$X$1)</f>
        <v/>
      </c>
      <c r="N5303" s="116" t="str">
        <f>IF(F5303&lt;&gt;"", "İthal Girdi", IF(Veriler!T5303="", "", IF(Veriler!S5303="H", "%0,5 üzerindedir", IF(Veriler!T5303&gt;0.1, "%10 sınırı aşılmıştır.", "Uygun"))))</f>
        <v>%0,5 üzerindedir</v>
      </c>
      <c r="O5303" s="116" t="str">
        <f t="shared" si="1675"/>
        <v xml:space="preserve"> </v>
      </c>
      <c r="P5303" s="117"/>
      <c r="Q5303" s="118"/>
      <c r="R5303" s="119" t="str">
        <f t="shared" si="1676"/>
        <v/>
      </c>
      <c r="S5303" s="133">
        <f>IFERROR(IF(M5303&lt;=0.005,IF(F5303="",L5303,0),IF(F5303&lt;&gt;"",0,IF(P5303="",0,IF(P5303="H",0,IF(Q5303&lt;Veriler!$G$2,L5303*Veriler!$G$2,L5303*Q5303)))))," ")</f>
        <v>0</v>
      </c>
      <c r="T5303" s="133">
        <f>IF(Veriler!T5303&lt;=0.1, S5303, IF(AND(Veriler!T5303&gt;0.1, F5303="", P5303="E"), IF(Q5303&gt;Veriler!$G$2, Q5303*S5303, IF(Q5303&lt;Veriler!$G$2, Veriler!$G$2*S5303, Q5303*S5303)), 0))</f>
        <v>0</v>
      </c>
      <c r="U5303" s="133" t="str">
        <f t="shared" si="1677"/>
        <v xml:space="preserve"> </v>
      </c>
      <c r="V5303" s="134" t="str">
        <f>IFERROR(IF(O5303="%10 sınırı aşılmıştır.",L5303-T5303,IFERROR(IF(F5303="",IF(S5303=1,0,IF(L5303-S5303=0,"",L5303-S5303)),IF(Veriler!M5303="",L5303,IF(L5303*Veriler!M5303=0,"",L5303*Veriler!M5303))),L5303)),0)</f>
        <v/>
      </c>
      <c r="W5303" s="146"/>
      <c r="X5303" s="146"/>
      <c r="Y5303" s="146"/>
    </row>
    <row r="5304" spans="1:25" s="99" customFormat="1" ht="54.75" customHeight="1" x14ac:dyDescent="0.25">
      <c r="A5304" s="96">
        <f t="shared" si="1678"/>
        <v>3909</v>
      </c>
      <c r="B5304" s="175"/>
      <c r="C5304" s="176"/>
      <c r="D5304" s="113"/>
      <c r="E5304" s="115"/>
      <c r="F5304" s="174"/>
      <c r="G5304" s="114" t="str">
        <f t="shared" si="1673"/>
        <v/>
      </c>
      <c r="H5304" s="115"/>
      <c r="I5304" s="115"/>
      <c r="J5304" s="115"/>
      <c r="K5304" s="115"/>
      <c r="L5304" s="133" t="str">
        <f t="shared" si="1674"/>
        <v/>
      </c>
      <c r="M5304" s="116" t="str">
        <f>IF(L5304="", "", L5304/Veriler!$X$1)</f>
        <v/>
      </c>
      <c r="N5304" s="116" t="str">
        <f>IF(F5304&lt;&gt;"", "İthal Girdi", IF(Veriler!T5304="", "", IF(Veriler!S5304="H", "%0,5 üzerindedir", IF(Veriler!T5304&gt;0.1, "%10 sınırı aşılmıştır.", "Uygun"))))</f>
        <v>%0,5 üzerindedir</v>
      </c>
      <c r="O5304" s="116" t="str">
        <f t="shared" si="1675"/>
        <v xml:space="preserve"> </v>
      </c>
      <c r="P5304" s="117"/>
      <c r="Q5304" s="118"/>
      <c r="R5304" s="119" t="str">
        <f t="shared" si="1676"/>
        <v/>
      </c>
      <c r="S5304" s="133">
        <f>IFERROR(IF(M5304&lt;=0.005,IF(F5304="",L5304,0),IF(F5304&lt;&gt;"",0,IF(P5304="",0,IF(P5304="H",0,IF(Q5304&lt;Veriler!$G$2,L5304*Veriler!$G$2,L5304*Q5304)))))," ")</f>
        <v>0</v>
      </c>
      <c r="T5304" s="133">
        <f>IF(Veriler!T5304&lt;=0.1, S5304, IF(AND(Veriler!T5304&gt;0.1, F5304="", P5304="E"), IF(Q5304&gt;Veriler!$G$2, Q5304*S5304, IF(Q5304&lt;Veriler!$G$2, Veriler!$G$2*S5304, Q5304*S5304)), 0))</f>
        <v>0</v>
      </c>
      <c r="U5304" s="133" t="str">
        <f t="shared" si="1677"/>
        <v xml:space="preserve"> </v>
      </c>
      <c r="V5304" s="134" t="str">
        <f>IFERROR(IF(O5304="%10 sınırı aşılmıştır.",L5304-T5304,IFERROR(IF(F5304="",IF(S5304=1,0,IF(L5304-S5304=0,"",L5304-S5304)),IF(Veriler!M5304="",L5304,IF(L5304*Veriler!M5304=0,"",L5304*Veriler!M5304))),L5304)),0)</f>
        <v/>
      </c>
      <c r="W5304" s="146"/>
      <c r="X5304" s="146"/>
      <c r="Y5304" s="146"/>
    </row>
    <row r="5305" spans="1:25" s="99" customFormat="1" ht="54.75" customHeight="1" x14ac:dyDescent="0.25">
      <c r="A5305" s="96">
        <f t="shared" si="1678"/>
        <v>3910</v>
      </c>
      <c r="B5305" s="175"/>
      <c r="C5305" s="176"/>
      <c r="D5305" s="113"/>
      <c r="E5305" s="115"/>
      <c r="F5305" s="174"/>
      <c r="G5305" s="114" t="str">
        <f t="shared" si="1673"/>
        <v/>
      </c>
      <c r="H5305" s="115"/>
      <c r="I5305" s="115"/>
      <c r="J5305" s="115"/>
      <c r="K5305" s="115"/>
      <c r="L5305" s="133" t="str">
        <f t="shared" si="1674"/>
        <v/>
      </c>
      <c r="M5305" s="116" t="str">
        <f>IF(L5305="", "", L5305/Veriler!$X$1)</f>
        <v/>
      </c>
      <c r="N5305" s="116" t="str">
        <f>IF(F5305&lt;&gt;"", "İthal Girdi", IF(Veriler!T5305="", "", IF(Veriler!S5305="H", "%0,5 üzerindedir", IF(Veriler!T5305&gt;0.1, "%10 sınırı aşılmıştır.", "Uygun"))))</f>
        <v>%0,5 üzerindedir</v>
      </c>
      <c r="O5305" s="116" t="str">
        <f t="shared" si="1675"/>
        <v xml:space="preserve"> </v>
      </c>
      <c r="P5305" s="117"/>
      <c r="Q5305" s="118"/>
      <c r="R5305" s="119" t="str">
        <f t="shared" si="1676"/>
        <v/>
      </c>
      <c r="S5305" s="133">
        <f>IFERROR(IF(M5305&lt;=0.005,IF(F5305="",L5305,0),IF(F5305&lt;&gt;"",0,IF(P5305="",0,IF(P5305="H",0,IF(Q5305&lt;Veriler!$G$2,L5305*Veriler!$G$2,L5305*Q5305)))))," ")</f>
        <v>0</v>
      </c>
      <c r="T5305" s="133">
        <f>IF(Veriler!T5305&lt;=0.1, S5305, IF(AND(Veriler!T5305&gt;0.1, F5305="", P5305="E"), IF(Q5305&gt;Veriler!$G$2, Q5305*S5305, IF(Q5305&lt;Veriler!$G$2, Veriler!$G$2*S5305, Q5305*S5305)), 0))</f>
        <v>0</v>
      </c>
      <c r="U5305" s="133" t="str">
        <f t="shared" si="1677"/>
        <v xml:space="preserve"> </v>
      </c>
      <c r="V5305" s="134" t="str">
        <f>IFERROR(IF(O5305="%10 sınırı aşılmıştır.",L5305-T5305,IFERROR(IF(F5305="",IF(S5305=1,0,IF(L5305-S5305=0,"",L5305-S5305)),IF(Veriler!M5305="",L5305,IF(L5305*Veriler!M5305=0,"",L5305*Veriler!M5305))),L5305)),0)</f>
        <v/>
      </c>
      <c r="W5305" s="146"/>
      <c r="X5305" s="146"/>
      <c r="Y5305" s="146"/>
    </row>
    <row r="5306" spans="1:25" s="99" customFormat="1" ht="54.75" customHeight="1" x14ac:dyDescent="0.25">
      <c r="A5306" s="96">
        <f t="shared" si="1678"/>
        <v>3911</v>
      </c>
      <c r="B5306" s="175"/>
      <c r="C5306" s="176"/>
      <c r="D5306" s="113"/>
      <c r="E5306" s="115"/>
      <c r="F5306" s="174"/>
      <c r="G5306" s="114" t="str">
        <f t="shared" si="1673"/>
        <v/>
      </c>
      <c r="H5306" s="115"/>
      <c r="I5306" s="115"/>
      <c r="J5306" s="115"/>
      <c r="K5306" s="115"/>
      <c r="L5306" s="133" t="str">
        <f t="shared" si="1674"/>
        <v/>
      </c>
      <c r="M5306" s="116" t="str">
        <f>IF(L5306="", "", L5306/Veriler!$X$1)</f>
        <v/>
      </c>
      <c r="N5306" s="116" t="str">
        <f>IF(F5306&lt;&gt;"", "İthal Girdi", IF(Veriler!T5306="", "", IF(Veriler!S5306="H", "%0,5 üzerindedir", IF(Veriler!T5306&gt;0.1, "%10 sınırı aşılmıştır.", "Uygun"))))</f>
        <v>%0,5 üzerindedir</v>
      </c>
      <c r="O5306" s="116" t="str">
        <f t="shared" si="1675"/>
        <v xml:space="preserve"> </v>
      </c>
      <c r="P5306" s="117"/>
      <c r="Q5306" s="118"/>
      <c r="R5306" s="119" t="str">
        <f t="shared" si="1676"/>
        <v/>
      </c>
      <c r="S5306" s="133">
        <f>IFERROR(IF(M5306&lt;=0.005,IF(F5306="",L5306,0),IF(F5306&lt;&gt;"",0,IF(P5306="",0,IF(P5306="H",0,IF(Q5306&lt;Veriler!$G$2,L5306*Veriler!$G$2,L5306*Q5306)))))," ")</f>
        <v>0</v>
      </c>
      <c r="T5306" s="133">
        <f>IF(Veriler!T5306&lt;=0.1, S5306, IF(AND(Veriler!T5306&gt;0.1, F5306="", P5306="E"), IF(Q5306&gt;Veriler!$G$2, Q5306*S5306, IF(Q5306&lt;Veriler!$G$2, Veriler!$G$2*S5306, Q5306*S5306)), 0))</f>
        <v>0</v>
      </c>
      <c r="U5306" s="133" t="str">
        <f t="shared" si="1677"/>
        <v xml:space="preserve"> </v>
      </c>
      <c r="V5306" s="134" t="str">
        <f>IFERROR(IF(O5306="%10 sınırı aşılmıştır.",L5306-T5306,IFERROR(IF(F5306="",IF(S5306=1,0,IF(L5306-S5306=0,"",L5306-S5306)),IF(Veriler!M5306="",L5306,IF(L5306*Veriler!M5306=0,"",L5306*Veriler!M5306))),L5306)),0)</f>
        <v/>
      </c>
      <c r="W5306" s="146"/>
      <c r="X5306" s="146"/>
      <c r="Y5306" s="146"/>
    </row>
    <row r="5307" spans="1:25" s="99" customFormat="1" ht="54.75" customHeight="1" x14ac:dyDescent="0.25">
      <c r="A5307" s="96">
        <f t="shared" si="1678"/>
        <v>3912</v>
      </c>
      <c r="B5307" s="175"/>
      <c r="C5307" s="176"/>
      <c r="D5307" s="113"/>
      <c r="E5307" s="115"/>
      <c r="F5307" s="174"/>
      <c r="G5307" s="114" t="str">
        <f t="shared" si="1673"/>
        <v/>
      </c>
      <c r="H5307" s="115"/>
      <c r="I5307" s="115"/>
      <c r="J5307" s="115"/>
      <c r="K5307" s="115"/>
      <c r="L5307" s="133" t="str">
        <f t="shared" si="1674"/>
        <v/>
      </c>
      <c r="M5307" s="116" t="str">
        <f>IF(L5307="", "", L5307/Veriler!$X$1)</f>
        <v/>
      </c>
      <c r="N5307" s="116" t="str">
        <f>IF(F5307&lt;&gt;"", "İthal Girdi", IF(Veriler!T5307="", "", IF(Veriler!S5307="H", "%0,5 üzerindedir", IF(Veriler!T5307&gt;0.1, "%10 sınırı aşılmıştır.", "Uygun"))))</f>
        <v>%0,5 üzerindedir</v>
      </c>
      <c r="O5307" s="116" t="str">
        <f t="shared" si="1675"/>
        <v xml:space="preserve"> </v>
      </c>
      <c r="P5307" s="117"/>
      <c r="Q5307" s="118"/>
      <c r="R5307" s="119" t="str">
        <f t="shared" si="1676"/>
        <v/>
      </c>
      <c r="S5307" s="133">
        <f>IFERROR(IF(M5307&lt;=0.005,IF(F5307="",L5307,0),IF(F5307&lt;&gt;"",0,IF(P5307="",0,IF(P5307="H",0,IF(Q5307&lt;Veriler!$G$2,L5307*Veriler!$G$2,L5307*Q5307)))))," ")</f>
        <v>0</v>
      </c>
      <c r="T5307" s="133">
        <f>IF(Veriler!T5307&lt;=0.1, S5307, IF(AND(Veriler!T5307&gt;0.1, F5307="", P5307="E"), IF(Q5307&gt;Veriler!$G$2, Q5307*S5307, IF(Q5307&lt;Veriler!$G$2, Veriler!$G$2*S5307, Q5307*S5307)), 0))</f>
        <v>0</v>
      </c>
      <c r="U5307" s="133" t="str">
        <f t="shared" si="1677"/>
        <v xml:space="preserve"> </v>
      </c>
      <c r="V5307" s="134" t="str">
        <f>IFERROR(IF(O5307="%10 sınırı aşılmıştır.",L5307-T5307,IFERROR(IF(F5307="",IF(S5307=1,0,IF(L5307-S5307=0,"",L5307-S5307)),IF(Veriler!M5307="",L5307,IF(L5307*Veriler!M5307=0,"",L5307*Veriler!M5307))),L5307)),0)</f>
        <v/>
      </c>
      <c r="W5307" s="146"/>
      <c r="X5307" s="146"/>
      <c r="Y5307" s="146"/>
    </row>
    <row r="5308" spans="1:25" s="99" customFormat="1" ht="54.75" customHeight="1" x14ac:dyDescent="0.25">
      <c r="A5308" s="96">
        <f t="shared" si="1678"/>
        <v>3913</v>
      </c>
      <c r="B5308" s="175"/>
      <c r="C5308" s="176"/>
      <c r="D5308" s="113"/>
      <c r="E5308" s="115"/>
      <c r="F5308" s="174"/>
      <c r="G5308" s="114" t="str">
        <f t="shared" si="1673"/>
        <v/>
      </c>
      <c r="H5308" s="115"/>
      <c r="I5308" s="115"/>
      <c r="J5308" s="115"/>
      <c r="K5308" s="115"/>
      <c r="L5308" s="133" t="str">
        <f t="shared" si="1674"/>
        <v/>
      </c>
      <c r="M5308" s="116" t="str">
        <f>IF(L5308="", "", L5308/Veriler!$X$1)</f>
        <v/>
      </c>
      <c r="N5308" s="116" t="str">
        <f>IF(F5308&lt;&gt;"", "İthal Girdi", IF(Veriler!T5308="", "", IF(Veriler!S5308="H", "%0,5 üzerindedir", IF(Veriler!T5308&gt;0.1, "%10 sınırı aşılmıştır.", "Uygun"))))</f>
        <v>%0,5 üzerindedir</v>
      </c>
      <c r="O5308" s="116" t="str">
        <f t="shared" si="1675"/>
        <v xml:space="preserve"> </v>
      </c>
      <c r="P5308" s="117"/>
      <c r="Q5308" s="118"/>
      <c r="R5308" s="119" t="str">
        <f t="shared" si="1676"/>
        <v/>
      </c>
      <c r="S5308" s="133">
        <f>IFERROR(IF(M5308&lt;=0.005,IF(F5308="",L5308,0),IF(F5308&lt;&gt;"",0,IF(P5308="",0,IF(P5308="H",0,IF(Q5308&lt;Veriler!$G$2,L5308*Veriler!$G$2,L5308*Q5308)))))," ")</f>
        <v>0</v>
      </c>
      <c r="T5308" s="133">
        <f>IF(Veriler!T5308&lt;=0.1, S5308, IF(AND(Veriler!T5308&gt;0.1, F5308="", P5308="E"), IF(Q5308&gt;Veriler!$G$2, Q5308*S5308, IF(Q5308&lt;Veriler!$G$2, Veriler!$G$2*S5308, Q5308*S5308)), 0))</f>
        <v>0</v>
      </c>
      <c r="U5308" s="133" t="str">
        <f t="shared" si="1677"/>
        <v xml:space="preserve"> </v>
      </c>
      <c r="V5308" s="134" t="str">
        <f>IFERROR(IF(O5308="%10 sınırı aşılmıştır.",L5308-T5308,IFERROR(IF(F5308="",IF(S5308=1,0,IF(L5308-S5308=0,"",L5308-S5308)),IF(Veriler!M5308="",L5308,IF(L5308*Veriler!M5308=0,"",L5308*Veriler!M5308))),L5308)),0)</f>
        <v/>
      </c>
      <c r="W5308" s="146"/>
      <c r="X5308" s="146"/>
      <c r="Y5308" s="146"/>
    </row>
    <row r="5309" spans="1:25" s="99" customFormat="1" ht="54.75" customHeight="1" x14ac:dyDescent="0.25">
      <c r="A5309" s="96">
        <f t="shared" si="1678"/>
        <v>3914</v>
      </c>
      <c r="B5309" s="175"/>
      <c r="C5309" s="176"/>
      <c r="D5309" s="113"/>
      <c r="E5309" s="115"/>
      <c r="F5309" s="174"/>
      <c r="G5309" s="114" t="str">
        <f t="shared" si="1673"/>
        <v/>
      </c>
      <c r="H5309" s="115"/>
      <c r="I5309" s="115"/>
      <c r="J5309" s="115"/>
      <c r="K5309" s="115"/>
      <c r="L5309" s="133" t="str">
        <f t="shared" si="1674"/>
        <v/>
      </c>
      <c r="M5309" s="116" t="str">
        <f>IF(L5309="", "", L5309/Veriler!$X$1)</f>
        <v/>
      </c>
      <c r="N5309" s="116" t="str">
        <f>IF(F5309&lt;&gt;"", "İthal Girdi", IF(Veriler!T5309="", "", IF(Veriler!S5309="H", "%0,5 üzerindedir", IF(Veriler!T5309&gt;0.1, "%10 sınırı aşılmıştır.", "Uygun"))))</f>
        <v>%0,5 üzerindedir</v>
      </c>
      <c r="O5309" s="116" t="str">
        <f t="shared" si="1675"/>
        <v xml:space="preserve"> </v>
      </c>
      <c r="P5309" s="117"/>
      <c r="Q5309" s="118"/>
      <c r="R5309" s="119" t="str">
        <f t="shared" si="1676"/>
        <v/>
      </c>
      <c r="S5309" s="133">
        <f>IFERROR(IF(M5309&lt;=0.005,IF(F5309="",L5309,0),IF(F5309&lt;&gt;"",0,IF(P5309="",0,IF(P5309="H",0,IF(Q5309&lt;Veriler!$G$2,L5309*Veriler!$G$2,L5309*Q5309)))))," ")</f>
        <v>0</v>
      </c>
      <c r="T5309" s="133">
        <f>IF(Veriler!T5309&lt;=0.1, S5309, IF(AND(Veriler!T5309&gt;0.1, F5309="", P5309="E"), IF(Q5309&gt;Veriler!$G$2, Q5309*S5309, IF(Q5309&lt;Veriler!$G$2, Veriler!$G$2*S5309, Q5309*S5309)), 0))</f>
        <v>0</v>
      </c>
      <c r="U5309" s="133" t="str">
        <f t="shared" si="1677"/>
        <v xml:space="preserve"> </v>
      </c>
      <c r="V5309" s="134" t="str">
        <f>IFERROR(IF(O5309="%10 sınırı aşılmıştır.",L5309-T5309,IFERROR(IF(F5309="",IF(S5309=1,0,IF(L5309-S5309=0,"",L5309-S5309)),IF(Veriler!M5309="",L5309,IF(L5309*Veriler!M5309=0,"",L5309*Veriler!M5309))),L5309)),0)</f>
        <v/>
      </c>
      <c r="W5309" s="146"/>
      <c r="X5309" s="146"/>
      <c r="Y5309" s="146"/>
    </row>
    <row r="5310" spans="1:25" s="99" customFormat="1" ht="54.75" customHeight="1" x14ac:dyDescent="0.25">
      <c r="A5310" s="96">
        <f t="shared" si="1678"/>
        <v>3915</v>
      </c>
      <c r="B5310" s="175"/>
      <c r="C5310" s="176"/>
      <c r="D5310" s="113"/>
      <c r="E5310" s="115"/>
      <c r="F5310" s="174"/>
      <c r="G5310" s="114" t="str">
        <f t="shared" si="1673"/>
        <v/>
      </c>
      <c r="H5310" s="115"/>
      <c r="I5310" s="115"/>
      <c r="J5310" s="115"/>
      <c r="K5310" s="115"/>
      <c r="L5310" s="133" t="str">
        <f t="shared" si="1674"/>
        <v/>
      </c>
      <c r="M5310" s="116" t="str">
        <f>IF(L5310="", "", L5310/Veriler!$X$1)</f>
        <v/>
      </c>
      <c r="N5310" s="116" t="str">
        <f>IF(F5310&lt;&gt;"", "İthal Girdi", IF(Veriler!T5310="", "", IF(Veriler!S5310="H", "%0,5 üzerindedir", IF(Veriler!T5310&gt;0.1, "%10 sınırı aşılmıştır.", "Uygun"))))</f>
        <v>%0,5 üzerindedir</v>
      </c>
      <c r="O5310" s="116" t="str">
        <f t="shared" si="1675"/>
        <v xml:space="preserve"> </v>
      </c>
      <c r="P5310" s="117"/>
      <c r="Q5310" s="118"/>
      <c r="R5310" s="119" t="str">
        <f t="shared" si="1676"/>
        <v/>
      </c>
      <c r="S5310" s="133">
        <f>IFERROR(IF(M5310&lt;=0.005,IF(F5310="",L5310,0),IF(F5310&lt;&gt;"",0,IF(P5310="",0,IF(P5310="H",0,IF(Q5310&lt;Veriler!$G$2,L5310*Veriler!$G$2,L5310*Q5310)))))," ")</f>
        <v>0</v>
      </c>
      <c r="T5310" s="133">
        <f>IF(Veriler!T5310&lt;=0.1, S5310, IF(AND(Veriler!T5310&gt;0.1, F5310="", P5310="E"), IF(Q5310&gt;Veriler!$G$2, Q5310*S5310, IF(Q5310&lt;Veriler!$G$2, Veriler!$G$2*S5310, Q5310*S5310)), 0))</f>
        <v>0</v>
      </c>
      <c r="U5310" s="133" t="str">
        <f t="shared" si="1677"/>
        <v xml:space="preserve"> </v>
      </c>
      <c r="V5310" s="134" t="str">
        <f>IFERROR(IF(O5310="%10 sınırı aşılmıştır.",L5310-T5310,IFERROR(IF(F5310="",IF(S5310=1,0,IF(L5310-S5310=0,"",L5310-S5310)),IF(Veriler!M5310="",L5310,IF(L5310*Veriler!M5310=0,"",L5310*Veriler!M5310))),L5310)),0)</f>
        <v/>
      </c>
      <c r="W5310" s="146"/>
      <c r="X5310" s="146"/>
      <c r="Y5310" s="146"/>
    </row>
    <row r="5311" spans="1:25" s="99" customFormat="1" ht="54.75" customHeight="1" x14ac:dyDescent="0.25">
      <c r="A5311" s="96">
        <f t="shared" si="1678"/>
        <v>3916</v>
      </c>
      <c r="B5311" s="175"/>
      <c r="C5311" s="176"/>
      <c r="D5311" s="113"/>
      <c r="E5311" s="115"/>
      <c r="F5311" s="174"/>
      <c r="G5311" s="114" t="str">
        <f t="shared" si="1673"/>
        <v/>
      </c>
      <c r="H5311" s="115"/>
      <c r="I5311" s="115"/>
      <c r="J5311" s="115"/>
      <c r="K5311" s="115"/>
      <c r="L5311" s="133" t="str">
        <f t="shared" si="1674"/>
        <v/>
      </c>
      <c r="M5311" s="116" t="str">
        <f>IF(L5311="", "", L5311/Veriler!$X$1)</f>
        <v/>
      </c>
      <c r="N5311" s="116" t="str">
        <f>IF(F5311&lt;&gt;"", "İthal Girdi", IF(Veriler!T5311="", "", IF(Veriler!S5311="H", "%0,5 üzerindedir", IF(Veriler!T5311&gt;0.1, "%10 sınırı aşılmıştır.", "Uygun"))))</f>
        <v>%0,5 üzerindedir</v>
      </c>
      <c r="O5311" s="116" t="str">
        <f t="shared" si="1675"/>
        <v xml:space="preserve"> </v>
      </c>
      <c r="P5311" s="117"/>
      <c r="Q5311" s="118"/>
      <c r="R5311" s="119" t="str">
        <f t="shared" si="1676"/>
        <v/>
      </c>
      <c r="S5311" s="133">
        <f>IFERROR(IF(M5311&lt;=0.005,IF(F5311="",L5311,0),IF(F5311&lt;&gt;"",0,IF(P5311="",0,IF(P5311="H",0,IF(Q5311&lt;Veriler!$G$2,L5311*Veriler!$G$2,L5311*Q5311)))))," ")</f>
        <v>0</v>
      </c>
      <c r="T5311" s="133">
        <f>IF(Veriler!T5311&lt;=0.1, S5311, IF(AND(Veriler!T5311&gt;0.1, F5311="", P5311="E"), IF(Q5311&gt;Veriler!$G$2, Q5311*S5311, IF(Q5311&lt;Veriler!$G$2, Veriler!$G$2*S5311, Q5311*S5311)), 0))</f>
        <v>0</v>
      </c>
      <c r="U5311" s="133" t="str">
        <f t="shared" si="1677"/>
        <v xml:space="preserve"> </v>
      </c>
      <c r="V5311" s="134" t="str">
        <f>IFERROR(IF(O5311="%10 sınırı aşılmıştır.",L5311-T5311,IFERROR(IF(F5311="",IF(S5311=1,0,IF(L5311-S5311=0,"",L5311-S5311)),IF(Veriler!M5311="",L5311,IF(L5311*Veriler!M5311=0,"",L5311*Veriler!M5311))),L5311)),0)</f>
        <v/>
      </c>
      <c r="W5311" s="146"/>
      <c r="X5311" s="146"/>
      <c r="Y5311" s="146"/>
    </row>
    <row r="5312" spans="1:25" s="99" customFormat="1" ht="54.75" customHeight="1" x14ac:dyDescent="0.25">
      <c r="A5312" s="96">
        <f t="shared" si="1678"/>
        <v>3917</v>
      </c>
      <c r="B5312" s="175"/>
      <c r="C5312" s="176"/>
      <c r="D5312" s="113"/>
      <c r="E5312" s="115"/>
      <c r="F5312" s="174"/>
      <c r="G5312" s="114" t="str">
        <f t="shared" si="1673"/>
        <v/>
      </c>
      <c r="H5312" s="115"/>
      <c r="I5312" s="115"/>
      <c r="J5312" s="115"/>
      <c r="K5312" s="115"/>
      <c r="L5312" s="133" t="str">
        <f t="shared" si="1674"/>
        <v/>
      </c>
      <c r="M5312" s="116" t="str">
        <f>IF(L5312="", "", L5312/Veriler!$X$1)</f>
        <v/>
      </c>
      <c r="N5312" s="116" t="str">
        <f>IF(F5312&lt;&gt;"", "İthal Girdi", IF(Veriler!T5312="", "", IF(Veriler!S5312="H", "%0,5 üzerindedir", IF(Veriler!T5312&gt;0.1, "%10 sınırı aşılmıştır.", "Uygun"))))</f>
        <v>%0,5 üzerindedir</v>
      </c>
      <c r="O5312" s="116" t="str">
        <f t="shared" si="1675"/>
        <v xml:space="preserve"> </v>
      </c>
      <c r="P5312" s="117"/>
      <c r="Q5312" s="118"/>
      <c r="R5312" s="119" t="str">
        <f t="shared" si="1676"/>
        <v/>
      </c>
      <c r="S5312" s="133">
        <f>IFERROR(IF(M5312&lt;=0.005,IF(F5312="",L5312,0),IF(F5312&lt;&gt;"",0,IF(P5312="",0,IF(P5312="H",0,IF(Q5312&lt;Veriler!$G$2,L5312*Veriler!$G$2,L5312*Q5312)))))," ")</f>
        <v>0</v>
      </c>
      <c r="T5312" s="133">
        <f>IF(Veriler!T5312&lt;=0.1, S5312, IF(AND(Veriler!T5312&gt;0.1, F5312="", P5312="E"), IF(Q5312&gt;Veriler!$G$2, Q5312*S5312, IF(Q5312&lt;Veriler!$G$2, Veriler!$G$2*S5312, Q5312*S5312)), 0))</f>
        <v>0</v>
      </c>
      <c r="U5312" s="133" t="str">
        <f t="shared" si="1677"/>
        <v xml:space="preserve"> </v>
      </c>
      <c r="V5312" s="134" t="str">
        <f>IFERROR(IF(O5312="%10 sınırı aşılmıştır.",L5312-T5312,IFERROR(IF(F5312="",IF(S5312=1,0,IF(L5312-S5312=0,"",L5312-S5312)),IF(Veriler!M5312="",L5312,IF(L5312*Veriler!M5312=0,"",L5312*Veriler!M5312))),L5312)),0)</f>
        <v/>
      </c>
      <c r="W5312" s="146"/>
      <c r="X5312" s="146"/>
      <c r="Y5312" s="146"/>
    </row>
    <row r="5313" spans="1:25" s="99" customFormat="1" ht="54.75" customHeight="1" x14ac:dyDescent="0.25">
      <c r="A5313" s="96">
        <f t="shared" si="1678"/>
        <v>3918</v>
      </c>
      <c r="B5313" s="175"/>
      <c r="C5313" s="176"/>
      <c r="D5313" s="113"/>
      <c r="E5313" s="115"/>
      <c r="F5313" s="174"/>
      <c r="G5313" s="114" t="str">
        <f t="shared" si="1673"/>
        <v/>
      </c>
      <c r="H5313" s="115"/>
      <c r="I5313" s="115"/>
      <c r="J5313" s="115"/>
      <c r="K5313" s="115"/>
      <c r="L5313" s="133" t="str">
        <f t="shared" si="1674"/>
        <v/>
      </c>
      <c r="M5313" s="116" t="str">
        <f>IF(L5313="", "", L5313/Veriler!$X$1)</f>
        <v/>
      </c>
      <c r="N5313" s="116" t="str">
        <f>IF(F5313&lt;&gt;"", "İthal Girdi", IF(Veriler!T5313="", "", IF(Veriler!S5313="H", "%0,5 üzerindedir", IF(Veriler!T5313&gt;0.1, "%10 sınırı aşılmıştır.", "Uygun"))))</f>
        <v>%0,5 üzerindedir</v>
      </c>
      <c r="O5313" s="116" t="str">
        <f t="shared" si="1675"/>
        <v xml:space="preserve"> </v>
      </c>
      <c r="P5313" s="117"/>
      <c r="Q5313" s="118"/>
      <c r="R5313" s="119" t="str">
        <f t="shared" si="1676"/>
        <v/>
      </c>
      <c r="S5313" s="133">
        <f>IFERROR(IF(M5313&lt;=0.005,IF(F5313="",L5313,0),IF(F5313&lt;&gt;"",0,IF(P5313="",0,IF(P5313="H",0,IF(Q5313&lt;Veriler!$G$2,L5313*Veriler!$G$2,L5313*Q5313)))))," ")</f>
        <v>0</v>
      </c>
      <c r="T5313" s="133">
        <f>IF(Veriler!T5313&lt;=0.1, S5313, IF(AND(Veriler!T5313&gt;0.1, F5313="", P5313="E"), IF(Q5313&gt;Veriler!$G$2, Q5313*S5313, IF(Q5313&lt;Veriler!$G$2, Veriler!$G$2*S5313, Q5313*S5313)), 0))</f>
        <v>0</v>
      </c>
      <c r="U5313" s="133" t="str">
        <f t="shared" si="1677"/>
        <v xml:space="preserve"> </v>
      </c>
      <c r="V5313" s="134" t="str">
        <f>IFERROR(IF(O5313="%10 sınırı aşılmıştır.",L5313-T5313,IFERROR(IF(F5313="",IF(S5313=1,0,IF(L5313-S5313=0,"",L5313-S5313)),IF(Veriler!M5313="",L5313,IF(L5313*Veriler!M5313=0,"",L5313*Veriler!M5313))),L5313)),0)</f>
        <v/>
      </c>
      <c r="W5313" s="146"/>
      <c r="X5313" s="146"/>
      <c r="Y5313" s="146"/>
    </row>
    <row r="5314" spans="1:25" s="99" customFormat="1" ht="54.75" customHeight="1" x14ac:dyDescent="0.25">
      <c r="A5314" s="96">
        <f t="shared" si="1678"/>
        <v>3919</v>
      </c>
      <c r="B5314" s="175"/>
      <c r="C5314" s="176"/>
      <c r="D5314" s="113"/>
      <c r="E5314" s="115"/>
      <c r="F5314" s="174"/>
      <c r="G5314" s="114" t="str">
        <f t="shared" si="1673"/>
        <v/>
      </c>
      <c r="H5314" s="115"/>
      <c r="I5314" s="115"/>
      <c r="J5314" s="115"/>
      <c r="K5314" s="115"/>
      <c r="L5314" s="133" t="str">
        <f t="shared" si="1674"/>
        <v/>
      </c>
      <c r="M5314" s="116" t="str">
        <f>IF(L5314="", "", L5314/Veriler!$X$1)</f>
        <v/>
      </c>
      <c r="N5314" s="116" t="str">
        <f>IF(F5314&lt;&gt;"", "İthal Girdi", IF(Veriler!T5314="", "", IF(Veriler!S5314="H", "%0,5 üzerindedir", IF(Veriler!T5314&gt;0.1, "%10 sınırı aşılmıştır.", "Uygun"))))</f>
        <v>%0,5 üzerindedir</v>
      </c>
      <c r="O5314" s="116" t="str">
        <f t="shared" si="1675"/>
        <v xml:space="preserve"> </v>
      </c>
      <c r="P5314" s="117"/>
      <c r="Q5314" s="118"/>
      <c r="R5314" s="119" t="str">
        <f t="shared" si="1676"/>
        <v/>
      </c>
      <c r="S5314" s="133">
        <f>IFERROR(IF(M5314&lt;=0.005,IF(F5314="",L5314,0),IF(F5314&lt;&gt;"",0,IF(P5314="",0,IF(P5314="H",0,IF(Q5314&lt;Veriler!$G$2,L5314*Veriler!$G$2,L5314*Q5314)))))," ")</f>
        <v>0</v>
      </c>
      <c r="T5314" s="133">
        <f>IF(Veriler!T5314&lt;=0.1, S5314, IF(AND(Veriler!T5314&gt;0.1, F5314="", P5314="E"), IF(Q5314&gt;Veriler!$G$2, Q5314*S5314, IF(Q5314&lt;Veriler!$G$2, Veriler!$G$2*S5314, Q5314*S5314)), 0))</f>
        <v>0</v>
      </c>
      <c r="U5314" s="133" t="str">
        <f t="shared" si="1677"/>
        <v xml:space="preserve"> </v>
      </c>
      <c r="V5314" s="134" t="str">
        <f>IFERROR(IF(O5314="%10 sınırı aşılmıştır.",L5314-T5314,IFERROR(IF(F5314="",IF(S5314=1,0,IF(L5314-S5314=0,"",L5314-S5314)),IF(Veriler!M5314="",L5314,IF(L5314*Veriler!M5314=0,"",L5314*Veriler!M5314))),L5314)),0)</f>
        <v/>
      </c>
      <c r="W5314" s="146"/>
      <c r="X5314" s="146"/>
      <c r="Y5314" s="146"/>
    </row>
    <row r="5315" spans="1:25" s="99" customFormat="1" ht="54.75" customHeight="1" x14ac:dyDescent="0.25">
      <c r="A5315" s="96">
        <f t="shared" si="1678"/>
        <v>3920</v>
      </c>
      <c r="B5315" s="175"/>
      <c r="C5315" s="176"/>
      <c r="D5315" s="113"/>
      <c r="E5315" s="115"/>
      <c r="F5315" s="174"/>
      <c r="G5315" s="114" t="str">
        <f t="shared" si="1673"/>
        <v/>
      </c>
      <c r="H5315" s="115"/>
      <c r="I5315" s="115"/>
      <c r="J5315" s="115"/>
      <c r="K5315" s="115"/>
      <c r="L5315" s="133" t="str">
        <f t="shared" si="1674"/>
        <v/>
      </c>
      <c r="M5315" s="116" t="str">
        <f>IF(L5315="", "", L5315/Veriler!$X$1)</f>
        <v/>
      </c>
      <c r="N5315" s="116" t="str">
        <f>IF(F5315&lt;&gt;"", "İthal Girdi", IF(Veriler!T5315="", "", IF(Veriler!S5315="H", "%0,5 üzerindedir", IF(Veriler!T5315&gt;0.1, "%10 sınırı aşılmıştır.", "Uygun"))))</f>
        <v>%0,5 üzerindedir</v>
      </c>
      <c r="O5315" s="116" t="str">
        <f t="shared" si="1675"/>
        <v xml:space="preserve"> </v>
      </c>
      <c r="P5315" s="117"/>
      <c r="Q5315" s="118"/>
      <c r="R5315" s="119" t="str">
        <f t="shared" si="1676"/>
        <v/>
      </c>
      <c r="S5315" s="133">
        <f>IFERROR(IF(M5315&lt;=0.005,IF(F5315="",L5315,0),IF(F5315&lt;&gt;"",0,IF(P5315="",0,IF(P5315="H",0,IF(Q5315&lt;Veriler!$G$2,L5315*Veriler!$G$2,L5315*Q5315)))))," ")</f>
        <v>0</v>
      </c>
      <c r="T5315" s="133">
        <f>IF(Veriler!T5315&lt;=0.1, S5315, IF(AND(Veriler!T5315&gt;0.1, F5315="", P5315="E"), IF(Q5315&gt;Veriler!$G$2, Q5315*S5315, IF(Q5315&lt;Veriler!$G$2, Veriler!$G$2*S5315, Q5315*S5315)), 0))</f>
        <v>0</v>
      </c>
      <c r="U5315" s="133" t="str">
        <f t="shared" si="1677"/>
        <v xml:space="preserve"> </v>
      </c>
      <c r="V5315" s="134" t="str">
        <f>IFERROR(IF(O5315="%10 sınırı aşılmıştır.",L5315-T5315,IFERROR(IF(F5315="",IF(S5315=1,0,IF(L5315-S5315=0,"",L5315-S5315)),IF(Veriler!M5315="",L5315,IF(L5315*Veriler!M5315=0,"",L5315*Veriler!M5315))),L5315)),0)</f>
        <v/>
      </c>
      <c r="W5315" s="146"/>
      <c r="X5315" s="146"/>
      <c r="Y5315" s="146"/>
    </row>
    <row r="5316" spans="1:25" s="99" customFormat="1" ht="24" customHeight="1" x14ac:dyDescent="0.25">
      <c r="A5316" s="103"/>
      <c r="B5316" s="104"/>
      <c r="C5316" s="104"/>
      <c r="D5316" s="104"/>
      <c r="E5316" s="103"/>
      <c r="F5316" s="135"/>
      <c r="G5316" s="157"/>
      <c r="H5316" s="103"/>
      <c r="I5316" s="103"/>
      <c r="J5316" s="103"/>
      <c r="K5316" s="103"/>
      <c r="L5316" s="136">
        <f>SUM(L5287:L5300,L5302:L5315)</f>
        <v>0</v>
      </c>
      <c r="M5316" s="158"/>
      <c r="N5316" s="158"/>
      <c r="O5316" s="158"/>
      <c r="P5316" s="105"/>
      <c r="Q5316" s="106"/>
      <c r="R5316" s="159"/>
      <c r="S5316" s="160"/>
      <c r="T5316" s="160"/>
      <c r="U5316" s="160"/>
      <c r="V5316" s="160"/>
      <c r="W5316" s="146"/>
      <c r="X5316" s="146"/>
      <c r="Y5316" s="146"/>
    </row>
    <row r="5317" spans="1:25" s="99" customFormat="1" ht="31.5" customHeight="1" x14ac:dyDescent="0.25">
      <c r="A5317" s="103"/>
      <c r="B5317" s="104"/>
      <c r="C5317" s="104"/>
      <c r="D5317" s="104"/>
      <c r="E5317" s="103"/>
      <c r="F5317" s="135"/>
      <c r="G5317" s="157"/>
      <c r="H5317" s="103"/>
      <c r="I5317" s="103"/>
      <c r="J5317" s="103"/>
      <c r="K5317" s="103"/>
      <c r="L5317" s="161"/>
      <c r="M5317" s="158"/>
      <c r="N5317" s="158"/>
      <c r="O5317" s="158"/>
      <c r="P5317" s="105"/>
      <c r="Q5317" s="106"/>
      <c r="R5317" s="159"/>
      <c r="S5317" s="162" t="s">
        <v>57</v>
      </c>
      <c r="T5317" s="162" t="s">
        <v>57</v>
      </c>
      <c r="U5317" s="162" t="s">
        <v>57</v>
      </c>
      <c r="V5317" s="163" t="s">
        <v>58</v>
      </c>
      <c r="W5317" s="146"/>
      <c r="X5317" s="146"/>
      <c r="Y5317" s="146"/>
    </row>
    <row r="5318" spans="1:25" s="99" customFormat="1" ht="58.5" customHeight="1" x14ac:dyDescent="0.25">
      <c r="A5318" s="185" t="s">
        <v>59</v>
      </c>
      <c r="B5318" s="180"/>
      <c r="C5318" s="180"/>
      <c r="D5318" s="180"/>
      <c r="E5318" s="180"/>
      <c r="F5318" s="180"/>
      <c r="G5318" s="180"/>
      <c r="H5318" s="180"/>
      <c r="I5318" s="180"/>
      <c r="J5318" s="180"/>
      <c r="K5318" s="180"/>
      <c r="L5318" s="180"/>
      <c r="M5318" s="180"/>
      <c r="N5318" s="180"/>
      <c r="O5318" s="180"/>
      <c r="P5318" s="180"/>
      <c r="Q5318" s="180"/>
      <c r="R5318" s="176"/>
      <c r="S5318" s="137">
        <f>SUM(S5280,S5287:S5300,S5302:S5315)</f>
        <v>0</v>
      </c>
      <c r="T5318" s="137" t="str">
        <f>IF(SUM(T5287:T5300,T5302:T5315)=0," ",SUM(T5287:T5300,T5302:T5315))</f>
        <v xml:space="preserve"> </v>
      </c>
      <c r="U5318" s="137" t="str">
        <f>IF(SUM(U5287:U5300,U5302:U5315)=0," ",SUM(U5287:U5300,U5302:U5315))</f>
        <v xml:space="preserve"> </v>
      </c>
      <c r="V5318" s="137" t="str">
        <f>IF(SUM(V5287:V5300,V5302:V5315)=0," ",SUM(V5287:V5300,V5302:V5315))</f>
        <v xml:space="preserve"> </v>
      </c>
      <c r="W5318" s="146"/>
      <c r="X5318" s="164">
        <f>SUM(U5287:U5300,U5302:U5315)</f>
        <v>0</v>
      </c>
      <c r="Y5318" s="164">
        <f>SUM(V5287:V5300,V5302:V5315)</f>
        <v>0</v>
      </c>
    </row>
    <row r="5319" spans="1:25" x14ac:dyDescent="0.3">
      <c r="A5319" s="34"/>
      <c r="G5319" s="146"/>
      <c r="L5319" s="146"/>
      <c r="M5319" s="146"/>
      <c r="N5319" s="146"/>
      <c r="O5319" s="146"/>
      <c r="R5319" s="146"/>
      <c r="S5319" s="146"/>
      <c r="T5319" s="146"/>
      <c r="U5319" s="146"/>
      <c r="V5319" s="146"/>
      <c r="W5319" s="146"/>
      <c r="X5319" s="146"/>
      <c r="Y5319" s="146"/>
    </row>
    <row r="5320" spans="1:25" x14ac:dyDescent="0.3">
      <c r="A5320" s="186" t="s">
        <v>60</v>
      </c>
      <c r="B5320" s="187"/>
      <c r="C5320" s="187"/>
      <c r="D5320" s="187"/>
      <c r="E5320" s="187"/>
      <c r="F5320" s="187"/>
      <c r="G5320" s="187"/>
      <c r="H5320" s="187"/>
      <c r="I5320" s="187"/>
      <c r="J5320" s="187"/>
      <c r="K5320" s="187"/>
      <c r="L5320" s="187"/>
      <c r="M5320" s="187"/>
      <c r="N5320" s="187"/>
      <c r="O5320" s="187"/>
      <c r="P5320" s="187"/>
      <c r="Q5320" s="187"/>
      <c r="R5320" s="187"/>
      <c r="S5320" s="187"/>
      <c r="T5320" s="187"/>
      <c r="U5320" s="187"/>
      <c r="V5320" s="187"/>
      <c r="W5320" s="146"/>
      <c r="X5320" s="146"/>
      <c r="Y5320" s="146"/>
    </row>
    <row r="5321" spans="1:25" s="99" customFormat="1" ht="41.25" customHeight="1" x14ac:dyDescent="0.25">
      <c r="A5321" s="189" t="s">
        <v>38</v>
      </c>
      <c r="B5321" s="180"/>
      <c r="C5321" s="180"/>
      <c r="D5321" s="180"/>
      <c r="E5321" s="180"/>
      <c r="F5321" s="180"/>
      <c r="G5321" s="180"/>
      <c r="H5321" s="180"/>
      <c r="I5321" s="180"/>
      <c r="J5321" s="180"/>
      <c r="K5321" s="180"/>
      <c r="L5321" s="180"/>
      <c r="M5321" s="180"/>
      <c r="N5321" s="180"/>
      <c r="O5321" s="180"/>
      <c r="P5321" s="180"/>
      <c r="Q5321" s="180"/>
      <c r="R5321" s="180"/>
      <c r="S5321" s="180"/>
      <c r="T5321" s="180"/>
      <c r="U5321" s="180"/>
      <c r="V5321" s="176"/>
      <c r="W5321" s="146"/>
      <c r="X5321" s="146"/>
      <c r="Y5321" s="146"/>
    </row>
    <row r="5322" spans="1:25" s="100" customFormat="1" ht="35.25" customHeight="1" x14ac:dyDescent="0.25">
      <c r="A5322" s="179" t="s">
        <v>39</v>
      </c>
      <c r="B5322" s="180"/>
      <c r="C5322" s="180"/>
      <c r="D5322" s="180"/>
      <c r="E5322" s="180"/>
      <c r="F5322" s="180"/>
      <c r="G5322" s="180"/>
      <c r="H5322" s="180"/>
      <c r="I5322" s="180"/>
      <c r="J5322" s="180"/>
      <c r="K5322" s="180"/>
      <c r="L5322" s="180"/>
      <c r="M5322" s="180"/>
      <c r="N5322" s="180"/>
      <c r="O5322" s="180"/>
      <c r="P5322" s="180"/>
      <c r="Q5322" s="180"/>
      <c r="R5322" s="176"/>
      <c r="S5322" s="147"/>
      <c r="T5322" s="148"/>
      <c r="U5322" s="149" t="s">
        <v>40</v>
      </c>
      <c r="V5322" s="150">
        <f>V5284+1</f>
        <v>141</v>
      </c>
      <c r="W5322" s="146"/>
      <c r="X5322" s="146"/>
      <c r="Y5322" s="146"/>
    </row>
    <row r="5323" spans="1:25" s="99" customFormat="1" ht="81" customHeight="1" x14ac:dyDescent="0.25">
      <c r="A5323" s="110" t="s">
        <v>3</v>
      </c>
      <c r="B5323" s="188" t="s">
        <v>41</v>
      </c>
      <c r="C5323" s="176"/>
      <c r="D5323" s="111" t="s">
        <v>42</v>
      </c>
      <c r="E5323" s="110" t="s">
        <v>324</v>
      </c>
      <c r="F5323" s="111" t="s">
        <v>325</v>
      </c>
      <c r="G5323" s="151" t="s">
        <v>43</v>
      </c>
      <c r="H5323" s="110" t="s">
        <v>44</v>
      </c>
      <c r="I5323" s="110" t="s">
        <v>8</v>
      </c>
      <c r="J5323" s="110" t="s">
        <v>45</v>
      </c>
      <c r="K5323" s="110" t="s">
        <v>46</v>
      </c>
      <c r="L5323" s="152" t="s">
        <v>47</v>
      </c>
      <c r="M5323" s="153" t="s">
        <v>48</v>
      </c>
      <c r="N5323" s="154" t="s">
        <v>49</v>
      </c>
      <c r="O5323" s="154" t="s">
        <v>49</v>
      </c>
      <c r="P5323" s="112" t="s">
        <v>50</v>
      </c>
      <c r="Q5323" s="110" t="s">
        <v>51</v>
      </c>
      <c r="R5323" s="155" t="s">
        <v>52</v>
      </c>
      <c r="S5323" s="156" t="s">
        <v>53</v>
      </c>
      <c r="T5323" s="156" t="s">
        <v>54</v>
      </c>
      <c r="U5323" s="152" t="s">
        <v>54</v>
      </c>
      <c r="V5323" s="152" t="s">
        <v>55</v>
      </c>
      <c r="W5323" s="146"/>
      <c r="X5323" s="146"/>
      <c r="Y5323" s="146"/>
    </row>
    <row r="5324" spans="1:25" s="99" customFormat="1" ht="45" customHeight="1" x14ac:dyDescent="0.25">
      <c r="A5324" s="101"/>
      <c r="B5324" s="177" t="s">
        <v>56</v>
      </c>
      <c r="C5324" s="178"/>
      <c r="D5324" s="102"/>
      <c r="E5324" s="170"/>
      <c r="F5324" s="102"/>
      <c r="G5324" s="95"/>
      <c r="H5324" s="102"/>
      <c r="I5324" s="102"/>
      <c r="J5324" s="102"/>
      <c r="K5324" s="102"/>
      <c r="L5324" s="95"/>
      <c r="M5324" s="95"/>
      <c r="N5324" s="95"/>
      <c r="O5324" s="95"/>
      <c r="P5324" s="102"/>
      <c r="Q5324" s="102"/>
      <c r="R5324" s="190"/>
      <c r="S5324" s="184"/>
      <c r="T5324" s="95"/>
      <c r="U5324" s="95"/>
      <c r="V5324" s="95"/>
      <c r="W5324" s="146"/>
      <c r="X5324" s="146"/>
      <c r="Y5324" s="146"/>
    </row>
    <row r="5325" spans="1:25" s="99" customFormat="1" ht="54.75" customHeight="1" x14ac:dyDescent="0.25">
      <c r="A5325" s="96">
        <f>A5315+1</f>
        <v>3921</v>
      </c>
      <c r="B5325" s="181"/>
      <c r="C5325" s="182"/>
      <c r="D5325" s="113"/>
      <c r="E5325" s="115"/>
      <c r="F5325" s="174"/>
      <c r="G5325" s="114" t="str">
        <f t="shared" ref="G5325:G5338" si="1679">IF(AND(F5325&lt;&gt;"",V5325&lt;&gt;"",L5325&lt;&gt;0),V5325/L5325,"")</f>
        <v/>
      </c>
      <c r="H5325" s="115"/>
      <c r="I5325" s="115"/>
      <c r="J5325" s="115"/>
      <c r="K5325" s="115"/>
      <c r="L5325" s="133" t="str">
        <f t="shared" ref="L5325:L5338" si="1680">IF(AND(H5325&lt;&gt;0, J5325&lt;&gt;0, K5325&lt;&gt;0), H5325*J5325*K5325, "")</f>
        <v/>
      </c>
      <c r="M5325" s="116" t="str">
        <f>IF(L5325="", "", L5325/Veriler!$X$1)</f>
        <v/>
      </c>
      <c r="N5325" s="116" t="str">
        <f>IF(F5325&lt;&gt;"", "İthal Girdi", IF(Veriler!T5325="", "", IF(Veriler!S5325="H", "%0,5 üzerindedir", IF(Veriler!T5325&gt;0.1, "%10 sınırı aşılmıştır.", "Uygun"))))</f>
        <v>%0,5 üzerindedir</v>
      </c>
      <c r="O5325" s="116" t="str">
        <f t="shared" ref="O5325:O5338" si="1681">IF(M5325=""," ",N5325)</f>
        <v xml:space="preserve"> </v>
      </c>
      <c r="P5325" s="117"/>
      <c r="Q5325" s="118"/>
      <c r="R5325" s="119" t="str">
        <f t="shared" ref="R5325:R5338" si="1682">IFERROR(IF(AND(T5325&lt;&gt;"",L5325&lt;&gt;"",L5325&lt;&gt;0,T5325&lt;&gt;0),T5325/L5325,"")," ")</f>
        <v/>
      </c>
      <c r="S5325" s="133">
        <f>IFERROR(IF(M5325&lt;=0.005,IF(F5325="",L5325,0),IF(F5325&lt;&gt;"",0,IF(P5325="",0,IF(P5325="H",0,IF(Q5325&lt;Veriler!$G$2,L5325*Veriler!$G$2,L5325*Q5325)))))," ")</f>
        <v>0</v>
      </c>
      <c r="T5325" s="133">
        <f>IF(Veriler!T5325&lt;=0.1, S5325, IF(AND(Veriler!T5325&gt;0.1, F5325="", P5325="E"), IF(Q5325&gt;Veriler!$G$2, Q5325*S5325, IF(Q5325&lt;Veriler!$G$2, Veriler!$G$2*S5325, Q5325*S5325)), 0))</f>
        <v>0</v>
      </c>
      <c r="U5325" s="133" t="str">
        <f t="shared" ref="U5325:U5338" si="1683">IF(T5325=0," ",T5325)</f>
        <v xml:space="preserve"> </v>
      </c>
      <c r="V5325" s="134" t="str">
        <f>IFERROR(IF(O5325="%10 sınırı aşılmıştır.",L5325-T5325,IFERROR(IF(F5325="",IF(S5325=1,0,IF(L5325-S5325=0,"",L5325-S5325)),IF(Veriler!M5325="",L5325,IF(L5325*Veriler!M5325=0,"",L5325*Veriler!M5325))),L5325)),0)</f>
        <v/>
      </c>
      <c r="W5325" s="146"/>
      <c r="X5325" s="146"/>
      <c r="Y5325" s="146"/>
    </row>
    <row r="5326" spans="1:25" s="99" customFormat="1" ht="54.75" customHeight="1" x14ac:dyDescent="0.25">
      <c r="A5326" s="96">
        <f t="shared" ref="A5326:A5338" si="1684">A5325+1</f>
        <v>3922</v>
      </c>
      <c r="B5326" s="175"/>
      <c r="C5326" s="176"/>
      <c r="D5326" s="113"/>
      <c r="E5326" s="115"/>
      <c r="F5326" s="174"/>
      <c r="G5326" s="114" t="str">
        <f t="shared" si="1679"/>
        <v/>
      </c>
      <c r="H5326" s="115"/>
      <c r="I5326" s="115"/>
      <c r="J5326" s="115"/>
      <c r="K5326" s="115"/>
      <c r="L5326" s="133" t="str">
        <f t="shared" si="1680"/>
        <v/>
      </c>
      <c r="M5326" s="116" t="str">
        <f>IF(L5326="", "", L5326/Veriler!$X$1)</f>
        <v/>
      </c>
      <c r="N5326" s="116" t="str">
        <f>IF(F5326&lt;&gt;"", "İthal Girdi", IF(Veriler!T5326="", "", IF(Veriler!S5326="H", "%0,5 üzerindedir", IF(Veriler!T5326&gt;0.1, "%10 sınırı aşılmıştır.", "Uygun"))))</f>
        <v>%0,5 üzerindedir</v>
      </c>
      <c r="O5326" s="116" t="str">
        <f t="shared" si="1681"/>
        <v xml:space="preserve"> </v>
      </c>
      <c r="P5326" s="117"/>
      <c r="Q5326" s="118"/>
      <c r="R5326" s="119" t="str">
        <f t="shared" si="1682"/>
        <v/>
      </c>
      <c r="S5326" s="133">
        <f>IFERROR(IF(M5326&lt;=0.005,IF(F5326="",L5326,0),IF(F5326&lt;&gt;"",0,IF(P5326="",0,IF(P5326="H",0,IF(Q5326&lt;Veriler!$G$2,L5326*Veriler!$G$2,L5326*Q5326)))))," ")</f>
        <v>0</v>
      </c>
      <c r="T5326" s="133">
        <f>IF(Veriler!T5326&lt;=0.1, S5326, IF(AND(Veriler!T5326&gt;0.1, F5326="", P5326="E"), IF(Q5326&gt;Veriler!$G$2, Q5326*S5326, IF(Q5326&lt;Veriler!$G$2, Veriler!$G$2*S5326, Q5326*S5326)), 0))</f>
        <v>0</v>
      </c>
      <c r="U5326" s="133" t="str">
        <f t="shared" si="1683"/>
        <v xml:space="preserve"> </v>
      </c>
      <c r="V5326" s="134" t="str">
        <f>IFERROR(IF(O5326="%10 sınırı aşılmıştır.",L5326-T5326,IFERROR(IF(F5326="",IF(S5326=1,0,IF(L5326-S5326=0,"",L5326-S5326)),IF(Veriler!M5326="",L5326,IF(L5326*Veriler!M5326=0,"",L5326*Veriler!M5326))),L5326)),0)</f>
        <v/>
      </c>
      <c r="W5326" s="146"/>
      <c r="X5326" s="146"/>
      <c r="Y5326" s="146"/>
    </row>
    <row r="5327" spans="1:25" s="99" customFormat="1" ht="54.75" customHeight="1" x14ac:dyDescent="0.25">
      <c r="A5327" s="96">
        <f t="shared" si="1684"/>
        <v>3923</v>
      </c>
      <c r="B5327" s="175"/>
      <c r="C5327" s="176"/>
      <c r="D5327" s="113"/>
      <c r="E5327" s="115"/>
      <c r="F5327" s="174"/>
      <c r="G5327" s="114" t="str">
        <f t="shared" si="1679"/>
        <v/>
      </c>
      <c r="H5327" s="115"/>
      <c r="I5327" s="115"/>
      <c r="J5327" s="115"/>
      <c r="K5327" s="115"/>
      <c r="L5327" s="133" t="str">
        <f t="shared" si="1680"/>
        <v/>
      </c>
      <c r="M5327" s="116" t="str">
        <f>IF(L5327="", "", L5327/Veriler!$X$1)</f>
        <v/>
      </c>
      <c r="N5327" s="116" t="str">
        <f>IF(F5327&lt;&gt;"", "İthal Girdi", IF(Veriler!T5327="", "", IF(Veriler!S5327="H", "%0,5 üzerindedir", IF(Veriler!T5327&gt;0.1, "%10 sınırı aşılmıştır.", "Uygun"))))</f>
        <v>%0,5 üzerindedir</v>
      </c>
      <c r="O5327" s="116" t="str">
        <f t="shared" si="1681"/>
        <v xml:space="preserve"> </v>
      </c>
      <c r="P5327" s="117"/>
      <c r="Q5327" s="118"/>
      <c r="R5327" s="119" t="str">
        <f t="shared" si="1682"/>
        <v/>
      </c>
      <c r="S5327" s="133">
        <f>IFERROR(IF(M5327&lt;=0.005,IF(F5327="",L5327,0),IF(F5327&lt;&gt;"",0,IF(P5327="",0,IF(P5327="H",0,IF(Q5327&lt;Veriler!$G$2,L5327*Veriler!$G$2,L5327*Q5327)))))," ")</f>
        <v>0</v>
      </c>
      <c r="T5327" s="133">
        <f>IF(Veriler!T5327&lt;=0.1, S5327, IF(AND(Veriler!T5327&gt;0.1, F5327="", P5327="E"), IF(Q5327&gt;Veriler!$G$2, Q5327*S5327, IF(Q5327&lt;Veriler!$G$2, Veriler!$G$2*S5327, Q5327*S5327)), 0))</f>
        <v>0</v>
      </c>
      <c r="U5327" s="133" t="str">
        <f t="shared" si="1683"/>
        <v xml:space="preserve"> </v>
      </c>
      <c r="V5327" s="134" t="str">
        <f>IFERROR(IF(O5327="%10 sınırı aşılmıştır.",L5327-T5327,IFERROR(IF(F5327="",IF(S5327=1,0,IF(L5327-S5327=0,"",L5327-S5327)),IF(Veriler!M5327="",L5327,IF(L5327*Veriler!M5327=0,"",L5327*Veriler!M5327))),L5327)),0)</f>
        <v/>
      </c>
      <c r="W5327" s="146"/>
      <c r="X5327" s="146"/>
      <c r="Y5327" s="146"/>
    </row>
    <row r="5328" spans="1:25" s="99" customFormat="1" ht="54.75" customHeight="1" x14ac:dyDescent="0.25">
      <c r="A5328" s="96">
        <f t="shared" si="1684"/>
        <v>3924</v>
      </c>
      <c r="B5328" s="175"/>
      <c r="C5328" s="176"/>
      <c r="D5328" s="113"/>
      <c r="E5328" s="115"/>
      <c r="F5328" s="174"/>
      <c r="G5328" s="114" t="str">
        <f t="shared" si="1679"/>
        <v/>
      </c>
      <c r="H5328" s="115"/>
      <c r="I5328" s="115"/>
      <c r="J5328" s="115"/>
      <c r="K5328" s="115"/>
      <c r="L5328" s="133" t="str">
        <f t="shared" si="1680"/>
        <v/>
      </c>
      <c r="M5328" s="116" t="str">
        <f>IF(L5328="", "", L5328/Veriler!$X$1)</f>
        <v/>
      </c>
      <c r="N5328" s="116" t="str">
        <f>IF(F5328&lt;&gt;"", "İthal Girdi", IF(Veriler!T5328="", "", IF(Veriler!S5328="H", "%0,5 üzerindedir", IF(Veriler!T5328&gt;0.1, "%10 sınırı aşılmıştır.", "Uygun"))))</f>
        <v>%0,5 üzerindedir</v>
      </c>
      <c r="O5328" s="116" t="str">
        <f t="shared" si="1681"/>
        <v xml:space="preserve"> </v>
      </c>
      <c r="P5328" s="117"/>
      <c r="Q5328" s="118"/>
      <c r="R5328" s="119" t="str">
        <f t="shared" si="1682"/>
        <v/>
      </c>
      <c r="S5328" s="133">
        <f>IFERROR(IF(M5328&lt;=0.005,IF(F5328="",L5328,0),IF(F5328&lt;&gt;"",0,IF(P5328="",0,IF(P5328="H",0,IF(Q5328&lt;Veriler!$G$2,L5328*Veriler!$G$2,L5328*Q5328)))))," ")</f>
        <v>0</v>
      </c>
      <c r="T5328" s="133">
        <f>IF(Veriler!T5328&lt;=0.1, S5328, IF(AND(Veriler!T5328&gt;0.1, F5328="", P5328="E"), IF(Q5328&gt;Veriler!$G$2, Q5328*S5328, IF(Q5328&lt;Veriler!$G$2, Veriler!$G$2*S5328, Q5328*S5328)), 0))</f>
        <v>0</v>
      </c>
      <c r="U5328" s="133" t="str">
        <f t="shared" si="1683"/>
        <v xml:space="preserve"> </v>
      </c>
      <c r="V5328" s="134" t="str">
        <f>IFERROR(IF(O5328="%10 sınırı aşılmıştır.",L5328-T5328,IFERROR(IF(F5328="",IF(S5328=1,0,IF(L5328-S5328=0,"",L5328-S5328)),IF(Veriler!M5328="",L5328,IF(L5328*Veriler!M5328=0,"",L5328*Veriler!M5328))),L5328)),0)</f>
        <v/>
      </c>
      <c r="W5328" s="146"/>
      <c r="X5328" s="146"/>
      <c r="Y5328" s="146"/>
    </row>
    <row r="5329" spans="1:25" s="99" customFormat="1" ht="54.75" customHeight="1" x14ac:dyDescent="0.25">
      <c r="A5329" s="96">
        <f t="shared" si="1684"/>
        <v>3925</v>
      </c>
      <c r="B5329" s="175"/>
      <c r="C5329" s="176"/>
      <c r="D5329" s="113"/>
      <c r="E5329" s="115"/>
      <c r="F5329" s="174"/>
      <c r="G5329" s="114" t="str">
        <f t="shared" si="1679"/>
        <v/>
      </c>
      <c r="H5329" s="115"/>
      <c r="I5329" s="115"/>
      <c r="J5329" s="115"/>
      <c r="K5329" s="115"/>
      <c r="L5329" s="133" t="str">
        <f t="shared" si="1680"/>
        <v/>
      </c>
      <c r="M5329" s="116" t="str">
        <f>IF(L5329="", "", L5329/Veriler!$X$1)</f>
        <v/>
      </c>
      <c r="N5329" s="116" t="str">
        <f>IF(F5329&lt;&gt;"", "İthal Girdi", IF(Veriler!T5329="", "", IF(Veriler!S5329="H", "%0,5 üzerindedir", IF(Veriler!T5329&gt;0.1, "%10 sınırı aşılmıştır.", "Uygun"))))</f>
        <v>%0,5 üzerindedir</v>
      </c>
      <c r="O5329" s="116" t="str">
        <f t="shared" si="1681"/>
        <v xml:space="preserve"> </v>
      </c>
      <c r="P5329" s="117"/>
      <c r="Q5329" s="118"/>
      <c r="R5329" s="119" t="str">
        <f t="shared" si="1682"/>
        <v/>
      </c>
      <c r="S5329" s="133">
        <f>IFERROR(IF(M5329&lt;=0.005,IF(F5329="",L5329,0),IF(F5329&lt;&gt;"",0,IF(P5329="",0,IF(P5329="H",0,IF(Q5329&lt;Veriler!$G$2,L5329*Veriler!$G$2,L5329*Q5329)))))," ")</f>
        <v>0</v>
      </c>
      <c r="T5329" s="133">
        <f>IF(Veriler!T5329&lt;=0.1, S5329, IF(AND(Veriler!T5329&gt;0.1, F5329="", P5329="E"), IF(Q5329&gt;Veriler!$G$2, Q5329*S5329, IF(Q5329&lt;Veriler!$G$2, Veriler!$G$2*S5329, Q5329*S5329)), 0))</f>
        <v>0</v>
      </c>
      <c r="U5329" s="133" t="str">
        <f t="shared" si="1683"/>
        <v xml:space="preserve"> </v>
      </c>
      <c r="V5329" s="134" t="str">
        <f>IFERROR(IF(O5329="%10 sınırı aşılmıştır.",L5329-T5329,IFERROR(IF(F5329="",IF(S5329=1,0,IF(L5329-S5329=0,"",L5329-S5329)),IF(Veriler!M5329="",L5329,IF(L5329*Veriler!M5329=0,"",L5329*Veriler!M5329))),L5329)),0)</f>
        <v/>
      </c>
      <c r="W5329" s="146"/>
      <c r="X5329" s="146"/>
      <c r="Y5329" s="146"/>
    </row>
    <row r="5330" spans="1:25" s="99" customFormat="1" ht="54.75" customHeight="1" x14ac:dyDescent="0.25">
      <c r="A5330" s="96">
        <f t="shared" si="1684"/>
        <v>3926</v>
      </c>
      <c r="B5330" s="175"/>
      <c r="C5330" s="176"/>
      <c r="D5330" s="113"/>
      <c r="E5330" s="115"/>
      <c r="F5330" s="174"/>
      <c r="G5330" s="114" t="str">
        <f t="shared" si="1679"/>
        <v/>
      </c>
      <c r="H5330" s="115"/>
      <c r="I5330" s="115"/>
      <c r="J5330" s="115"/>
      <c r="K5330" s="115"/>
      <c r="L5330" s="133" t="str">
        <f t="shared" si="1680"/>
        <v/>
      </c>
      <c r="M5330" s="116" t="str">
        <f>IF(L5330="", "", L5330/Veriler!$X$1)</f>
        <v/>
      </c>
      <c r="N5330" s="116" t="str">
        <f>IF(F5330&lt;&gt;"", "İthal Girdi", IF(Veriler!T5330="", "", IF(Veriler!S5330="H", "%0,5 üzerindedir", IF(Veriler!T5330&gt;0.1, "%10 sınırı aşılmıştır.", "Uygun"))))</f>
        <v>%0,5 üzerindedir</v>
      </c>
      <c r="O5330" s="116" t="str">
        <f t="shared" si="1681"/>
        <v xml:space="preserve"> </v>
      </c>
      <c r="P5330" s="117"/>
      <c r="Q5330" s="118"/>
      <c r="R5330" s="119" t="str">
        <f t="shared" si="1682"/>
        <v/>
      </c>
      <c r="S5330" s="133">
        <f>IFERROR(IF(M5330&lt;=0.005,IF(F5330="",L5330,0),IF(F5330&lt;&gt;"",0,IF(P5330="",0,IF(P5330="H",0,IF(Q5330&lt;Veriler!$G$2,L5330*Veriler!$G$2,L5330*Q5330)))))," ")</f>
        <v>0</v>
      </c>
      <c r="T5330" s="133">
        <f>IF(Veriler!T5330&lt;=0.1, S5330, IF(AND(Veriler!T5330&gt;0.1, F5330="", P5330="E"), IF(Q5330&gt;Veriler!$G$2, Q5330*S5330, IF(Q5330&lt;Veriler!$G$2, Veriler!$G$2*S5330, Q5330*S5330)), 0))</f>
        <v>0</v>
      </c>
      <c r="U5330" s="133" t="str">
        <f t="shared" si="1683"/>
        <v xml:space="preserve"> </v>
      </c>
      <c r="V5330" s="134" t="str">
        <f>IFERROR(IF(O5330="%10 sınırı aşılmıştır.",L5330-T5330,IFERROR(IF(F5330="",IF(S5330=1,0,IF(L5330-S5330=0,"",L5330-S5330)),IF(Veriler!M5330="",L5330,IF(L5330*Veriler!M5330=0,"",L5330*Veriler!M5330))),L5330)),0)</f>
        <v/>
      </c>
      <c r="W5330" s="146"/>
      <c r="X5330" s="146"/>
      <c r="Y5330" s="146"/>
    </row>
    <row r="5331" spans="1:25" s="99" customFormat="1" ht="54.75" customHeight="1" x14ac:dyDescent="0.25">
      <c r="A5331" s="96">
        <f t="shared" si="1684"/>
        <v>3927</v>
      </c>
      <c r="B5331" s="175"/>
      <c r="C5331" s="176"/>
      <c r="D5331" s="113"/>
      <c r="E5331" s="115"/>
      <c r="F5331" s="174"/>
      <c r="G5331" s="114" t="str">
        <f t="shared" si="1679"/>
        <v/>
      </c>
      <c r="H5331" s="115"/>
      <c r="I5331" s="115"/>
      <c r="J5331" s="115"/>
      <c r="K5331" s="115"/>
      <c r="L5331" s="133" t="str">
        <f t="shared" si="1680"/>
        <v/>
      </c>
      <c r="M5331" s="116" t="str">
        <f>IF(L5331="", "", L5331/Veriler!$X$1)</f>
        <v/>
      </c>
      <c r="N5331" s="116" t="str">
        <f>IF(F5331&lt;&gt;"", "İthal Girdi", IF(Veriler!T5331="", "", IF(Veriler!S5331="H", "%0,5 üzerindedir", IF(Veriler!T5331&gt;0.1, "%10 sınırı aşılmıştır.", "Uygun"))))</f>
        <v>%0,5 üzerindedir</v>
      </c>
      <c r="O5331" s="116" t="str">
        <f t="shared" si="1681"/>
        <v xml:space="preserve"> </v>
      </c>
      <c r="P5331" s="117"/>
      <c r="Q5331" s="118"/>
      <c r="R5331" s="119" t="str">
        <f t="shared" si="1682"/>
        <v/>
      </c>
      <c r="S5331" s="133">
        <f>IFERROR(IF(M5331&lt;=0.005,IF(F5331="",L5331,0),IF(F5331&lt;&gt;"",0,IF(P5331="",0,IF(P5331="H",0,IF(Q5331&lt;Veriler!$G$2,L5331*Veriler!$G$2,L5331*Q5331)))))," ")</f>
        <v>0</v>
      </c>
      <c r="T5331" s="133">
        <f>IF(Veriler!T5331&lt;=0.1, S5331, IF(AND(Veriler!T5331&gt;0.1, F5331="", P5331="E"), IF(Q5331&gt;Veriler!$G$2, Q5331*S5331, IF(Q5331&lt;Veriler!$G$2, Veriler!$G$2*S5331, Q5331*S5331)), 0))</f>
        <v>0</v>
      </c>
      <c r="U5331" s="133" t="str">
        <f t="shared" si="1683"/>
        <v xml:space="preserve"> </v>
      </c>
      <c r="V5331" s="134" t="str">
        <f>IFERROR(IF(O5331="%10 sınırı aşılmıştır.",L5331-T5331,IFERROR(IF(F5331="",IF(S5331=1,0,IF(L5331-S5331=0,"",L5331-S5331)),IF(Veriler!M5331="",L5331,IF(L5331*Veriler!M5331=0,"",L5331*Veriler!M5331))),L5331)),0)</f>
        <v/>
      </c>
      <c r="W5331" s="146"/>
      <c r="X5331" s="146"/>
      <c r="Y5331" s="146"/>
    </row>
    <row r="5332" spans="1:25" s="99" customFormat="1" ht="54.75" customHeight="1" x14ac:dyDescent="0.25">
      <c r="A5332" s="96">
        <f t="shared" si="1684"/>
        <v>3928</v>
      </c>
      <c r="B5332" s="175"/>
      <c r="C5332" s="176"/>
      <c r="D5332" s="113"/>
      <c r="E5332" s="115"/>
      <c r="F5332" s="174"/>
      <c r="G5332" s="114" t="str">
        <f t="shared" si="1679"/>
        <v/>
      </c>
      <c r="H5332" s="115"/>
      <c r="I5332" s="115"/>
      <c r="J5332" s="115"/>
      <c r="K5332" s="115"/>
      <c r="L5332" s="133" t="str">
        <f t="shared" si="1680"/>
        <v/>
      </c>
      <c r="M5332" s="116" t="str">
        <f>IF(L5332="", "", L5332/Veriler!$X$1)</f>
        <v/>
      </c>
      <c r="N5332" s="116" t="str">
        <f>IF(F5332&lt;&gt;"", "İthal Girdi", IF(Veriler!T5332="", "", IF(Veriler!S5332="H", "%0,5 üzerindedir", IF(Veriler!T5332&gt;0.1, "%10 sınırı aşılmıştır.", "Uygun"))))</f>
        <v>%0,5 üzerindedir</v>
      </c>
      <c r="O5332" s="116" t="str">
        <f t="shared" si="1681"/>
        <v xml:space="preserve"> </v>
      </c>
      <c r="P5332" s="117"/>
      <c r="Q5332" s="118"/>
      <c r="R5332" s="119" t="str">
        <f t="shared" si="1682"/>
        <v/>
      </c>
      <c r="S5332" s="133">
        <f>IFERROR(IF(M5332&lt;=0.005,IF(F5332="",L5332,0),IF(F5332&lt;&gt;"",0,IF(P5332="",0,IF(P5332="H",0,IF(Q5332&lt;Veriler!$G$2,L5332*Veriler!$G$2,L5332*Q5332)))))," ")</f>
        <v>0</v>
      </c>
      <c r="T5332" s="133">
        <f>IF(Veriler!T5332&lt;=0.1, S5332, IF(AND(Veriler!T5332&gt;0.1, F5332="", P5332="E"), IF(Q5332&gt;Veriler!$G$2, Q5332*S5332, IF(Q5332&lt;Veriler!$G$2, Veriler!$G$2*S5332, Q5332*S5332)), 0))</f>
        <v>0</v>
      </c>
      <c r="U5332" s="133" t="str">
        <f t="shared" si="1683"/>
        <v xml:space="preserve"> </v>
      </c>
      <c r="V5332" s="134" t="str">
        <f>IFERROR(IF(O5332="%10 sınırı aşılmıştır.",L5332-T5332,IFERROR(IF(F5332="",IF(S5332=1,0,IF(L5332-S5332=0,"",L5332-S5332)),IF(Veriler!M5332="",L5332,IF(L5332*Veriler!M5332=0,"",L5332*Veriler!M5332))),L5332)),0)</f>
        <v/>
      </c>
      <c r="W5332" s="146"/>
      <c r="X5332" s="146"/>
      <c r="Y5332" s="146"/>
    </row>
    <row r="5333" spans="1:25" s="99" customFormat="1" ht="54.75" customHeight="1" x14ac:dyDescent="0.25">
      <c r="A5333" s="96">
        <f t="shared" si="1684"/>
        <v>3929</v>
      </c>
      <c r="B5333" s="175"/>
      <c r="C5333" s="176"/>
      <c r="D5333" s="113"/>
      <c r="E5333" s="115"/>
      <c r="F5333" s="174"/>
      <c r="G5333" s="114" t="str">
        <f t="shared" si="1679"/>
        <v/>
      </c>
      <c r="H5333" s="115"/>
      <c r="I5333" s="115"/>
      <c r="J5333" s="115"/>
      <c r="K5333" s="115"/>
      <c r="L5333" s="133" t="str">
        <f t="shared" si="1680"/>
        <v/>
      </c>
      <c r="M5333" s="116" t="str">
        <f>IF(L5333="", "", L5333/Veriler!$X$1)</f>
        <v/>
      </c>
      <c r="N5333" s="116" t="str">
        <f>IF(F5333&lt;&gt;"", "İthal Girdi", IF(Veriler!T5333="", "", IF(Veriler!S5333="H", "%0,5 üzerindedir", IF(Veriler!T5333&gt;0.1, "%10 sınırı aşılmıştır.", "Uygun"))))</f>
        <v>%0,5 üzerindedir</v>
      </c>
      <c r="O5333" s="116" t="str">
        <f t="shared" si="1681"/>
        <v xml:space="preserve"> </v>
      </c>
      <c r="P5333" s="117"/>
      <c r="Q5333" s="118"/>
      <c r="R5333" s="119" t="str">
        <f t="shared" si="1682"/>
        <v/>
      </c>
      <c r="S5333" s="133">
        <f>IFERROR(IF(M5333&lt;=0.005,IF(F5333="",L5333,0),IF(F5333&lt;&gt;"",0,IF(P5333="",0,IF(P5333="H",0,IF(Q5333&lt;Veriler!$G$2,L5333*Veriler!$G$2,L5333*Q5333)))))," ")</f>
        <v>0</v>
      </c>
      <c r="T5333" s="133">
        <f>IF(Veriler!T5333&lt;=0.1, S5333, IF(AND(Veriler!T5333&gt;0.1, F5333="", P5333="E"), IF(Q5333&gt;Veriler!$G$2, Q5333*S5333, IF(Q5333&lt;Veriler!$G$2, Veriler!$G$2*S5333, Q5333*S5333)), 0))</f>
        <v>0</v>
      </c>
      <c r="U5333" s="133" t="str">
        <f t="shared" si="1683"/>
        <v xml:space="preserve"> </v>
      </c>
      <c r="V5333" s="134" t="str">
        <f>IFERROR(IF(O5333="%10 sınırı aşılmıştır.",L5333-T5333,IFERROR(IF(F5333="",IF(S5333=1,0,IF(L5333-S5333=0,"",L5333-S5333)),IF(Veriler!M5333="",L5333,IF(L5333*Veriler!M5333=0,"",L5333*Veriler!M5333))),L5333)),0)</f>
        <v/>
      </c>
      <c r="W5333" s="146"/>
      <c r="X5333" s="146"/>
      <c r="Y5333" s="146"/>
    </row>
    <row r="5334" spans="1:25" s="99" customFormat="1" ht="54.75" customHeight="1" x14ac:dyDescent="0.25">
      <c r="A5334" s="96">
        <f t="shared" si="1684"/>
        <v>3930</v>
      </c>
      <c r="B5334" s="175"/>
      <c r="C5334" s="176"/>
      <c r="D5334" s="113"/>
      <c r="E5334" s="115"/>
      <c r="F5334" s="174"/>
      <c r="G5334" s="114" t="str">
        <f t="shared" si="1679"/>
        <v/>
      </c>
      <c r="H5334" s="115"/>
      <c r="I5334" s="115"/>
      <c r="J5334" s="115"/>
      <c r="K5334" s="115"/>
      <c r="L5334" s="133" t="str">
        <f t="shared" si="1680"/>
        <v/>
      </c>
      <c r="M5334" s="116" t="str">
        <f>IF(L5334="", "", L5334/Veriler!$X$1)</f>
        <v/>
      </c>
      <c r="N5334" s="116" t="str">
        <f>IF(F5334&lt;&gt;"", "İthal Girdi", IF(Veriler!T5334="", "", IF(Veriler!S5334="H", "%0,5 üzerindedir", IF(Veriler!T5334&gt;0.1, "%10 sınırı aşılmıştır.", "Uygun"))))</f>
        <v>%0,5 üzerindedir</v>
      </c>
      <c r="O5334" s="116" t="str">
        <f t="shared" si="1681"/>
        <v xml:space="preserve"> </v>
      </c>
      <c r="P5334" s="117"/>
      <c r="Q5334" s="118"/>
      <c r="R5334" s="119" t="str">
        <f t="shared" si="1682"/>
        <v/>
      </c>
      <c r="S5334" s="133">
        <f>IFERROR(IF(M5334&lt;=0.005,IF(F5334="",L5334,0),IF(F5334&lt;&gt;"",0,IF(P5334="",0,IF(P5334="H",0,IF(Q5334&lt;Veriler!$G$2,L5334*Veriler!$G$2,L5334*Q5334)))))," ")</f>
        <v>0</v>
      </c>
      <c r="T5334" s="133">
        <f>IF(Veriler!T5334&lt;=0.1, S5334, IF(AND(Veriler!T5334&gt;0.1, F5334="", P5334="E"), IF(Q5334&gt;Veriler!$G$2, Q5334*S5334, IF(Q5334&lt;Veriler!$G$2, Veriler!$G$2*S5334, Q5334*S5334)), 0))</f>
        <v>0</v>
      </c>
      <c r="U5334" s="133" t="str">
        <f t="shared" si="1683"/>
        <v xml:space="preserve"> </v>
      </c>
      <c r="V5334" s="134" t="str">
        <f>IFERROR(IF(O5334="%10 sınırı aşılmıştır.",L5334-T5334,IFERROR(IF(F5334="",IF(S5334=1,0,IF(L5334-S5334=0,"",L5334-S5334)),IF(Veriler!M5334="",L5334,IF(L5334*Veriler!M5334=0,"",L5334*Veriler!M5334))),L5334)),0)</f>
        <v/>
      </c>
      <c r="W5334" s="146"/>
      <c r="X5334" s="146"/>
      <c r="Y5334" s="146"/>
    </row>
    <row r="5335" spans="1:25" s="99" customFormat="1" ht="54.75" customHeight="1" x14ac:dyDescent="0.25">
      <c r="A5335" s="96">
        <f t="shared" si="1684"/>
        <v>3931</v>
      </c>
      <c r="B5335" s="175"/>
      <c r="C5335" s="176"/>
      <c r="D5335" s="113"/>
      <c r="E5335" s="115"/>
      <c r="F5335" s="174"/>
      <c r="G5335" s="114" t="str">
        <f t="shared" si="1679"/>
        <v/>
      </c>
      <c r="H5335" s="115"/>
      <c r="I5335" s="115"/>
      <c r="J5335" s="115"/>
      <c r="K5335" s="115"/>
      <c r="L5335" s="133" t="str">
        <f t="shared" si="1680"/>
        <v/>
      </c>
      <c r="M5335" s="116" t="str">
        <f>IF(L5335="", "", L5335/Veriler!$X$1)</f>
        <v/>
      </c>
      <c r="N5335" s="116" t="str">
        <f>IF(F5335&lt;&gt;"", "İthal Girdi", IF(Veriler!T5335="", "", IF(Veriler!S5335="H", "%0,5 üzerindedir", IF(Veriler!T5335&gt;0.1, "%10 sınırı aşılmıştır.", "Uygun"))))</f>
        <v>%0,5 üzerindedir</v>
      </c>
      <c r="O5335" s="116" t="str">
        <f t="shared" si="1681"/>
        <v xml:space="preserve"> </v>
      </c>
      <c r="P5335" s="117"/>
      <c r="Q5335" s="118"/>
      <c r="R5335" s="119" t="str">
        <f t="shared" si="1682"/>
        <v/>
      </c>
      <c r="S5335" s="133">
        <f>IFERROR(IF(M5335&lt;=0.005,IF(F5335="",L5335,0),IF(F5335&lt;&gt;"",0,IF(P5335="",0,IF(P5335="H",0,IF(Q5335&lt;Veriler!$G$2,L5335*Veriler!$G$2,L5335*Q5335)))))," ")</f>
        <v>0</v>
      </c>
      <c r="T5335" s="133">
        <f>IF(Veriler!T5335&lt;=0.1, S5335, IF(AND(Veriler!T5335&gt;0.1, F5335="", P5335="E"), IF(Q5335&gt;Veriler!$G$2, Q5335*S5335, IF(Q5335&lt;Veriler!$G$2, Veriler!$G$2*S5335, Q5335*S5335)), 0))</f>
        <v>0</v>
      </c>
      <c r="U5335" s="133" t="str">
        <f t="shared" si="1683"/>
        <v xml:space="preserve"> </v>
      </c>
      <c r="V5335" s="134" t="str">
        <f>IFERROR(IF(O5335="%10 sınırı aşılmıştır.",L5335-T5335,IFERROR(IF(F5335="",IF(S5335=1,0,IF(L5335-S5335=0,"",L5335-S5335)),IF(Veriler!M5335="",L5335,IF(L5335*Veriler!M5335=0,"",L5335*Veriler!M5335))),L5335)),0)</f>
        <v/>
      </c>
      <c r="W5335" s="146"/>
      <c r="X5335" s="146"/>
      <c r="Y5335" s="146"/>
    </row>
    <row r="5336" spans="1:25" s="99" customFormat="1" ht="54.75" customHeight="1" x14ac:dyDescent="0.25">
      <c r="A5336" s="96">
        <f t="shared" si="1684"/>
        <v>3932</v>
      </c>
      <c r="B5336" s="175"/>
      <c r="C5336" s="176"/>
      <c r="D5336" s="113"/>
      <c r="E5336" s="115"/>
      <c r="F5336" s="174"/>
      <c r="G5336" s="114" t="str">
        <f t="shared" si="1679"/>
        <v/>
      </c>
      <c r="H5336" s="115"/>
      <c r="I5336" s="115"/>
      <c r="J5336" s="115"/>
      <c r="K5336" s="115"/>
      <c r="L5336" s="133" t="str">
        <f t="shared" si="1680"/>
        <v/>
      </c>
      <c r="M5336" s="116" t="str">
        <f>IF(L5336="", "", L5336/Veriler!$X$1)</f>
        <v/>
      </c>
      <c r="N5336" s="116" t="str">
        <f>IF(F5336&lt;&gt;"", "İthal Girdi", IF(Veriler!T5336="", "", IF(Veriler!S5336="H", "%0,5 üzerindedir", IF(Veriler!T5336&gt;0.1, "%10 sınırı aşılmıştır.", "Uygun"))))</f>
        <v>%0,5 üzerindedir</v>
      </c>
      <c r="O5336" s="116" t="str">
        <f t="shared" si="1681"/>
        <v xml:space="preserve"> </v>
      </c>
      <c r="P5336" s="117"/>
      <c r="Q5336" s="118"/>
      <c r="R5336" s="119" t="str">
        <f t="shared" si="1682"/>
        <v/>
      </c>
      <c r="S5336" s="133">
        <f>IFERROR(IF(M5336&lt;=0.005,IF(F5336="",L5336,0),IF(F5336&lt;&gt;"",0,IF(P5336="",0,IF(P5336="H",0,IF(Q5336&lt;Veriler!$G$2,L5336*Veriler!$G$2,L5336*Q5336)))))," ")</f>
        <v>0</v>
      </c>
      <c r="T5336" s="133">
        <f>IF(Veriler!T5336&lt;=0.1, S5336, IF(AND(Veriler!T5336&gt;0.1, F5336="", P5336="E"), IF(Q5336&gt;Veriler!$G$2, Q5336*S5336, IF(Q5336&lt;Veriler!$G$2, Veriler!$G$2*S5336, Q5336*S5336)), 0))</f>
        <v>0</v>
      </c>
      <c r="U5336" s="133" t="str">
        <f t="shared" si="1683"/>
        <v xml:space="preserve"> </v>
      </c>
      <c r="V5336" s="134" t="str">
        <f>IFERROR(IF(O5336="%10 sınırı aşılmıştır.",L5336-T5336,IFERROR(IF(F5336="",IF(S5336=1,0,IF(L5336-S5336=0,"",L5336-S5336)),IF(Veriler!M5336="",L5336,IF(L5336*Veriler!M5336=0,"",L5336*Veriler!M5336))),L5336)),0)</f>
        <v/>
      </c>
      <c r="W5336" s="146"/>
      <c r="X5336" s="146"/>
      <c r="Y5336" s="146"/>
    </row>
    <row r="5337" spans="1:25" s="99" customFormat="1" ht="54.75" customHeight="1" x14ac:dyDescent="0.25">
      <c r="A5337" s="96">
        <f t="shared" si="1684"/>
        <v>3933</v>
      </c>
      <c r="B5337" s="175"/>
      <c r="C5337" s="176"/>
      <c r="D5337" s="113"/>
      <c r="E5337" s="115"/>
      <c r="F5337" s="174"/>
      <c r="G5337" s="114" t="str">
        <f t="shared" si="1679"/>
        <v/>
      </c>
      <c r="H5337" s="115"/>
      <c r="I5337" s="115"/>
      <c r="J5337" s="115"/>
      <c r="K5337" s="115"/>
      <c r="L5337" s="133" t="str">
        <f t="shared" si="1680"/>
        <v/>
      </c>
      <c r="M5337" s="116" t="str">
        <f>IF(L5337="", "", L5337/Veriler!$X$1)</f>
        <v/>
      </c>
      <c r="N5337" s="116" t="str">
        <f>IF(F5337&lt;&gt;"", "İthal Girdi", IF(Veriler!T5337="", "", IF(Veriler!S5337="H", "%0,5 üzerindedir", IF(Veriler!T5337&gt;0.1, "%10 sınırı aşılmıştır.", "Uygun"))))</f>
        <v>%0,5 üzerindedir</v>
      </c>
      <c r="O5337" s="116" t="str">
        <f t="shared" si="1681"/>
        <v xml:space="preserve"> </v>
      </c>
      <c r="P5337" s="117"/>
      <c r="Q5337" s="118"/>
      <c r="R5337" s="119" t="str">
        <f t="shared" si="1682"/>
        <v/>
      </c>
      <c r="S5337" s="133">
        <f>IFERROR(IF(M5337&lt;=0.005,IF(F5337="",L5337,0),IF(F5337&lt;&gt;"",0,IF(P5337="",0,IF(P5337="H",0,IF(Q5337&lt;Veriler!$G$2,L5337*Veriler!$G$2,L5337*Q5337)))))," ")</f>
        <v>0</v>
      </c>
      <c r="T5337" s="133">
        <f>IF(Veriler!T5337&lt;=0.1, S5337, IF(AND(Veriler!T5337&gt;0.1, F5337="", P5337="E"), IF(Q5337&gt;Veriler!$G$2, Q5337*S5337, IF(Q5337&lt;Veriler!$G$2, Veriler!$G$2*S5337, Q5337*S5337)), 0))</f>
        <v>0</v>
      </c>
      <c r="U5337" s="133" t="str">
        <f t="shared" si="1683"/>
        <v xml:space="preserve"> </v>
      </c>
      <c r="V5337" s="134" t="str">
        <f>IFERROR(IF(O5337="%10 sınırı aşılmıştır.",L5337-T5337,IFERROR(IF(F5337="",IF(S5337=1,0,IF(L5337-S5337=0,"",L5337-S5337)),IF(Veriler!M5337="",L5337,IF(L5337*Veriler!M5337=0,"",L5337*Veriler!M5337))),L5337)),0)</f>
        <v/>
      </c>
      <c r="W5337" s="146"/>
      <c r="X5337" s="146"/>
      <c r="Y5337" s="146"/>
    </row>
    <row r="5338" spans="1:25" s="99" customFormat="1" ht="54.75" customHeight="1" x14ac:dyDescent="0.25">
      <c r="A5338" s="96">
        <f t="shared" si="1684"/>
        <v>3934</v>
      </c>
      <c r="B5338" s="175"/>
      <c r="C5338" s="176"/>
      <c r="D5338" s="113"/>
      <c r="E5338" s="115"/>
      <c r="F5338" s="174"/>
      <c r="G5338" s="114" t="str">
        <f t="shared" si="1679"/>
        <v/>
      </c>
      <c r="H5338" s="115"/>
      <c r="I5338" s="115"/>
      <c r="J5338" s="115"/>
      <c r="K5338" s="115"/>
      <c r="L5338" s="133" t="str">
        <f t="shared" si="1680"/>
        <v/>
      </c>
      <c r="M5338" s="116" t="str">
        <f>IF(L5338="", "", L5338/Veriler!$X$1)</f>
        <v/>
      </c>
      <c r="N5338" s="116" t="str">
        <f>IF(F5338&lt;&gt;"", "İthal Girdi", IF(Veriler!T5338="", "", IF(Veriler!S5338="H", "%0,5 üzerindedir", IF(Veriler!T5338&gt;0.1, "%10 sınırı aşılmıştır.", "Uygun"))))</f>
        <v>%0,5 üzerindedir</v>
      </c>
      <c r="O5338" s="116" t="str">
        <f t="shared" si="1681"/>
        <v xml:space="preserve"> </v>
      </c>
      <c r="P5338" s="117"/>
      <c r="Q5338" s="118"/>
      <c r="R5338" s="119" t="str">
        <f t="shared" si="1682"/>
        <v/>
      </c>
      <c r="S5338" s="133">
        <f>IFERROR(IF(M5338&lt;=0.005,IF(F5338="",L5338,0),IF(F5338&lt;&gt;"",0,IF(P5338="",0,IF(P5338="H",0,IF(Q5338&lt;Veriler!$G$2,L5338*Veriler!$G$2,L5338*Q5338)))))," ")</f>
        <v>0</v>
      </c>
      <c r="T5338" s="133">
        <f>IF(Veriler!T5338&lt;=0.1, S5338, IF(AND(Veriler!T5338&gt;0.1, F5338="", P5338="E"), IF(Q5338&gt;Veriler!$G$2, Q5338*S5338, IF(Q5338&lt;Veriler!$G$2, Veriler!$G$2*S5338, Q5338*S5338)), 0))</f>
        <v>0</v>
      </c>
      <c r="U5338" s="133" t="str">
        <f t="shared" si="1683"/>
        <v xml:space="preserve"> </v>
      </c>
      <c r="V5338" s="134" t="str">
        <f>IFERROR(IF(O5338="%10 sınırı aşılmıştır.",L5338-T5338,IFERROR(IF(F5338="",IF(S5338=1,0,IF(L5338-S5338=0,"",L5338-S5338)),IF(Veriler!M5338="",L5338,IF(L5338*Veriler!M5338=0,"",L5338*Veriler!M5338))),L5338)),0)</f>
        <v/>
      </c>
      <c r="W5338" s="146"/>
      <c r="X5338" s="146"/>
      <c r="Y5338" s="146"/>
    </row>
    <row r="5339" spans="1:25" s="99" customFormat="1" ht="36" hidden="1" customHeight="1" x14ac:dyDescent="0.25">
      <c r="A5339" s="101"/>
      <c r="B5339" s="191" t="s">
        <v>16</v>
      </c>
      <c r="C5339" s="176"/>
      <c r="D5339" s="120"/>
      <c r="E5339" s="171"/>
      <c r="F5339" s="172"/>
      <c r="G5339" s="121"/>
      <c r="H5339" s="115"/>
      <c r="I5339" s="115"/>
      <c r="J5339" s="115"/>
      <c r="K5339" s="115"/>
      <c r="L5339" s="121"/>
      <c r="M5339" s="121"/>
      <c r="N5339" s="121"/>
      <c r="O5339" s="121"/>
      <c r="P5339" s="120"/>
      <c r="Q5339" s="120"/>
      <c r="R5339" s="183"/>
      <c r="S5339" s="184"/>
      <c r="T5339" s="121"/>
      <c r="U5339" s="121"/>
      <c r="V5339" s="121"/>
      <c r="W5339" s="146"/>
      <c r="X5339" s="146"/>
      <c r="Y5339" s="146"/>
    </row>
    <row r="5340" spans="1:25" s="99" customFormat="1" ht="54.75" customHeight="1" x14ac:dyDescent="0.25">
      <c r="A5340" s="96">
        <f>A5338+1</f>
        <v>3935</v>
      </c>
      <c r="B5340" s="175"/>
      <c r="C5340" s="176"/>
      <c r="D5340" s="113"/>
      <c r="E5340" s="115"/>
      <c r="F5340" s="174"/>
      <c r="G5340" s="114" t="str">
        <f t="shared" ref="G5340:G5353" si="1685">IF(AND(F5340&lt;&gt;"",V5340&lt;&gt;"",L5340&lt;&gt;0),V5340/L5340,"")</f>
        <v/>
      </c>
      <c r="H5340" s="115"/>
      <c r="I5340" s="115"/>
      <c r="J5340" s="115"/>
      <c r="K5340" s="115"/>
      <c r="L5340" s="133" t="str">
        <f t="shared" ref="L5340:L5353" si="1686">IF(AND(H5340&lt;&gt;0, J5340&lt;&gt;0, K5340&lt;&gt;0), H5340*J5340*K5340, "")</f>
        <v/>
      </c>
      <c r="M5340" s="116" t="str">
        <f>IF(L5340="", "", L5340/Veriler!$X$1)</f>
        <v/>
      </c>
      <c r="N5340" s="116" t="str">
        <f>IF(F5340&lt;&gt;"", "İthal Girdi", IF(Veriler!T5340="", "", IF(Veriler!S5340="H", "%0,5 üzerindedir", IF(Veriler!T5340&gt;0.1, "%10 sınırı aşılmıştır.", "Uygun"))))</f>
        <v>%0,5 üzerindedir</v>
      </c>
      <c r="O5340" s="116" t="str">
        <f t="shared" ref="O5340:O5353" si="1687">IF(M5340=""," ",N5340)</f>
        <v xml:space="preserve"> </v>
      </c>
      <c r="P5340" s="117"/>
      <c r="Q5340" s="118"/>
      <c r="R5340" s="119" t="str">
        <f t="shared" ref="R5340:R5353" si="1688">IFERROR(IF(AND(T5340&lt;&gt;"",L5340&lt;&gt;"",L5340&lt;&gt;0,T5340&lt;&gt;0),T5340/L5340,"")," ")</f>
        <v/>
      </c>
      <c r="S5340" s="133">
        <f>IFERROR(IF(M5340&lt;=0.005,IF(F5340="",L5340,0),IF(F5340&lt;&gt;"",0,IF(P5340="",0,IF(P5340="H",0,IF(Q5340&lt;Veriler!$G$2,L5340*Veriler!$G$2,L5340*Q5340)))))," ")</f>
        <v>0</v>
      </c>
      <c r="T5340" s="133">
        <f>IF(Veriler!T5340&lt;=0.1, S5340, IF(AND(Veriler!T5340&gt;0.1, F5340="", P5340="E"), IF(Q5340&gt;Veriler!$G$2, Q5340*S5340, IF(Q5340&lt;Veriler!$G$2, Veriler!$G$2*S5340, Q5340*S5340)), 0))</f>
        <v>0</v>
      </c>
      <c r="U5340" s="133" t="str">
        <f t="shared" ref="U5340:U5353" si="1689">IF(T5340=0," ",T5340)</f>
        <v xml:space="preserve"> </v>
      </c>
      <c r="V5340" s="134" t="str">
        <f>IFERROR(IF(O5340="%10 sınırı aşılmıştır.",L5340-T5340,IFERROR(IF(F5340="",IF(S5340=1,0,IF(L5340-S5340=0,"",L5340-S5340)),IF(Veriler!M5340="",L5340,IF(L5340*Veriler!M5340=0,"",L5340*Veriler!M5340))),L5340)),0)</f>
        <v/>
      </c>
      <c r="W5340" s="146"/>
      <c r="X5340" s="146"/>
      <c r="Y5340" s="146"/>
    </row>
    <row r="5341" spans="1:25" s="99" customFormat="1" ht="54.75" customHeight="1" x14ac:dyDescent="0.25">
      <c r="A5341" s="96">
        <f t="shared" ref="A5341:A5353" si="1690">A5340+1</f>
        <v>3936</v>
      </c>
      <c r="B5341" s="175"/>
      <c r="C5341" s="176"/>
      <c r="D5341" s="113"/>
      <c r="E5341" s="115"/>
      <c r="F5341" s="174"/>
      <c r="G5341" s="114" t="str">
        <f t="shared" si="1685"/>
        <v/>
      </c>
      <c r="H5341" s="115"/>
      <c r="I5341" s="115"/>
      <c r="J5341" s="115"/>
      <c r="K5341" s="115"/>
      <c r="L5341" s="133" t="str">
        <f t="shared" si="1686"/>
        <v/>
      </c>
      <c r="M5341" s="116" t="str">
        <f>IF(L5341="", "", L5341/Veriler!$X$1)</f>
        <v/>
      </c>
      <c r="N5341" s="116" t="str">
        <f>IF(F5341&lt;&gt;"", "İthal Girdi", IF(Veriler!T5341="", "", IF(Veriler!S5341="H", "%0,5 üzerindedir", IF(Veriler!T5341&gt;0.1, "%10 sınırı aşılmıştır.", "Uygun"))))</f>
        <v>%0,5 üzerindedir</v>
      </c>
      <c r="O5341" s="116" t="str">
        <f t="shared" si="1687"/>
        <v xml:space="preserve"> </v>
      </c>
      <c r="P5341" s="117"/>
      <c r="Q5341" s="118"/>
      <c r="R5341" s="119" t="str">
        <f t="shared" si="1688"/>
        <v/>
      </c>
      <c r="S5341" s="133">
        <f>IFERROR(IF(M5341&lt;=0.005,IF(F5341="",L5341,0),IF(F5341&lt;&gt;"",0,IF(P5341="",0,IF(P5341="H",0,IF(Q5341&lt;Veriler!$G$2,L5341*Veriler!$G$2,L5341*Q5341)))))," ")</f>
        <v>0</v>
      </c>
      <c r="T5341" s="133">
        <f>IF(Veriler!T5341&lt;=0.1, S5341, IF(AND(Veriler!T5341&gt;0.1, F5341="", P5341="E"), IF(Q5341&gt;Veriler!$G$2, Q5341*S5341, IF(Q5341&lt;Veriler!$G$2, Veriler!$G$2*S5341, Q5341*S5341)), 0))</f>
        <v>0</v>
      </c>
      <c r="U5341" s="133" t="str">
        <f t="shared" si="1689"/>
        <v xml:space="preserve"> </v>
      </c>
      <c r="V5341" s="134" t="str">
        <f>IFERROR(IF(O5341="%10 sınırı aşılmıştır.",L5341-T5341,IFERROR(IF(F5341="",IF(S5341=1,0,IF(L5341-S5341=0,"",L5341-S5341)),IF(Veriler!M5341="",L5341,IF(L5341*Veriler!M5341=0,"",L5341*Veriler!M5341))),L5341)),0)</f>
        <v/>
      </c>
      <c r="W5341" s="146"/>
      <c r="X5341" s="146"/>
      <c r="Y5341" s="146"/>
    </row>
    <row r="5342" spans="1:25" s="99" customFormat="1" ht="54.75" customHeight="1" x14ac:dyDescent="0.25">
      <c r="A5342" s="96">
        <f t="shared" si="1690"/>
        <v>3937</v>
      </c>
      <c r="B5342" s="175"/>
      <c r="C5342" s="176"/>
      <c r="D5342" s="113"/>
      <c r="E5342" s="115"/>
      <c r="F5342" s="174"/>
      <c r="G5342" s="114" t="str">
        <f t="shared" si="1685"/>
        <v/>
      </c>
      <c r="H5342" s="115"/>
      <c r="I5342" s="115"/>
      <c r="J5342" s="115"/>
      <c r="K5342" s="115"/>
      <c r="L5342" s="133" t="str">
        <f t="shared" si="1686"/>
        <v/>
      </c>
      <c r="M5342" s="116" t="str">
        <f>IF(L5342="", "", L5342/Veriler!$X$1)</f>
        <v/>
      </c>
      <c r="N5342" s="116" t="str">
        <f>IF(F5342&lt;&gt;"", "İthal Girdi", IF(Veriler!T5342="", "", IF(Veriler!S5342="H", "%0,5 üzerindedir", IF(Veriler!T5342&gt;0.1, "%10 sınırı aşılmıştır.", "Uygun"))))</f>
        <v>%0,5 üzerindedir</v>
      </c>
      <c r="O5342" s="116" t="str">
        <f t="shared" si="1687"/>
        <v xml:space="preserve"> </v>
      </c>
      <c r="P5342" s="117"/>
      <c r="Q5342" s="118"/>
      <c r="R5342" s="119" t="str">
        <f t="shared" si="1688"/>
        <v/>
      </c>
      <c r="S5342" s="133">
        <f>IFERROR(IF(M5342&lt;=0.005,IF(F5342="",L5342,0),IF(F5342&lt;&gt;"",0,IF(P5342="",0,IF(P5342="H",0,IF(Q5342&lt;Veriler!$G$2,L5342*Veriler!$G$2,L5342*Q5342)))))," ")</f>
        <v>0</v>
      </c>
      <c r="T5342" s="133">
        <f>IF(Veriler!T5342&lt;=0.1, S5342, IF(AND(Veriler!T5342&gt;0.1, F5342="", P5342="E"), IF(Q5342&gt;Veriler!$G$2, Q5342*S5342, IF(Q5342&lt;Veriler!$G$2, Veriler!$G$2*S5342, Q5342*S5342)), 0))</f>
        <v>0</v>
      </c>
      <c r="U5342" s="133" t="str">
        <f t="shared" si="1689"/>
        <v xml:space="preserve"> </v>
      </c>
      <c r="V5342" s="134" t="str">
        <f>IFERROR(IF(O5342="%10 sınırı aşılmıştır.",L5342-T5342,IFERROR(IF(F5342="",IF(S5342=1,0,IF(L5342-S5342=0,"",L5342-S5342)),IF(Veriler!M5342="",L5342,IF(L5342*Veriler!M5342=0,"",L5342*Veriler!M5342))),L5342)),0)</f>
        <v/>
      </c>
      <c r="W5342" s="146"/>
      <c r="X5342" s="146"/>
      <c r="Y5342" s="146"/>
    </row>
    <row r="5343" spans="1:25" s="99" customFormat="1" ht="54.75" customHeight="1" x14ac:dyDescent="0.25">
      <c r="A5343" s="96">
        <f t="shared" si="1690"/>
        <v>3938</v>
      </c>
      <c r="B5343" s="175"/>
      <c r="C5343" s="176"/>
      <c r="D5343" s="113"/>
      <c r="E5343" s="115"/>
      <c r="F5343" s="174"/>
      <c r="G5343" s="114" t="str">
        <f t="shared" si="1685"/>
        <v/>
      </c>
      <c r="H5343" s="115"/>
      <c r="I5343" s="115"/>
      <c r="J5343" s="115"/>
      <c r="K5343" s="115"/>
      <c r="L5343" s="133" t="str">
        <f t="shared" si="1686"/>
        <v/>
      </c>
      <c r="M5343" s="116" t="str">
        <f>IF(L5343="", "", L5343/Veriler!$X$1)</f>
        <v/>
      </c>
      <c r="N5343" s="116" t="str">
        <f>IF(F5343&lt;&gt;"", "İthal Girdi", IF(Veriler!T5343="", "", IF(Veriler!S5343="H", "%0,5 üzerindedir", IF(Veriler!T5343&gt;0.1, "%10 sınırı aşılmıştır.", "Uygun"))))</f>
        <v>%0,5 üzerindedir</v>
      </c>
      <c r="O5343" s="116" t="str">
        <f t="shared" si="1687"/>
        <v xml:space="preserve"> </v>
      </c>
      <c r="P5343" s="117"/>
      <c r="Q5343" s="118"/>
      <c r="R5343" s="119" t="str">
        <f t="shared" si="1688"/>
        <v/>
      </c>
      <c r="S5343" s="133">
        <f>IFERROR(IF(M5343&lt;=0.005,IF(F5343="",L5343,0),IF(F5343&lt;&gt;"",0,IF(P5343="",0,IF(P5343="H",0,IF(Q5343&lt;Veriler!$G$2,L5343*Veriler!$G$2,L5343*Q5343)))))," ")</f>
        <v>0</v>
      </c>
      <c r="T5343" s="133">
        <f>IF(Veriler!T5343&lt;=0.1, S5343, IF(AND(Veriler!T5343&gt;0.1, F5343="", P5343="E"), IF(Q5343&gt;Veriler!$G$2, Q5343*S5343, IF(Q5343&lt;Veriler!$G$2, Veriler!$G$2*S5343, Q5343*S5343)), 0))</f>
        <v>0</v>
      </c>
      <c r="U5343" s="133" t="str">
        <f t="shared" si="1689"/>
        <v xml:space="preserve"> </v>
      </c>
      <c r="V5343" s="134" t="str">
        <f>IFERROR(IF(O5343="%10 sınırı aşılmıştır.",L5343-T5343,IFERROR(IF(F5343="",IF(S5343=1,0,IF(L5343-S5343=0,"",L5343-S5343)),IF(Veriler!M5343="",L5343,IF(L5343*Veriler!M5343=0,"",L5343*Veriler!M5343))),L5343)),0)</f>
        <v/>
      </c>
      <c r="W5343" s="146"/>
      <c r="X5343" s="146"/>
      <c r="Y5343" s="146"/>
    </row>
    <row r="5344" spans="1:25" s="99" customFormat="1" ht="54.75" customHeight="1" x14ac:dyDescent="0.25">
      <c r="A5344" s="96">
        <f t="shared" si="1690"/>
        <v>3939</v>
      </c>
      <c r="B5344" s="175"/>
      <c r="C5344" s="176"/>
      <c r="D5344" s="113"/>
      <c r="E5344" s="115"/>
      <c r="F5344" s="174"/>
      <c r="G5344" s="114" t="str">
        <f t="shared" si="1685"/>
        <v/>
      </c>
      <c r="H5344" s="115"/>
      <c r="I5344" s="115"/>
      <c r="J5344" s="115"/>
      <c r="K5344" s="115"/>
      <c r="L5344" s="133" t="str">
        <f t="shared" si="1686"/>
        <v/>
      </c>
      <c r="M5344" s="116" t="str">
        <f>IF(L5344="", "", L5344/Veriler!$X$1)</f>
        <v/>
      </c>
      <c r="N5344" s="116" t="str">
        <f>IF(F5344&lt;&gt;"", "İthal Girdi", IF(Veriler!T5344="", "", IF(Veriler!S5344="H", "%0,5 üzerindedir", IF(Veriler!T5344&gt;0.1, "%10 sınırı aşılmıştır.", "Uygun"))))</f>
        <v>%0,5 üzerindedir</v>
      </c>
      <c r="O5344" s="116" t="str">
        <f t="shared" si="1687"/>
        <v xml:space="preserve"> </v>
      </c>
      <c r="P5344" s="117"/>
      <c r="Q5344" s="118"/>
      <c r="R5344" s="119" t="str">
        <f t="shared" si="1688"/>
        <v/>
      </c>
      <c r="S5344" s="133">
        <f>IFERROR(IF(M5344&lt;=0.005,IF(F5344="",L5344,0),IF(F5344&lt;&gt;"",0,IF(P5344="",0,IF(P5344="H",0,IF(Q5344&lt;Veriler!$G$2,L5344*Veriler!$G$2,L5344*Q5344)))))," ")</f>
        <v>0</v>
      </c>
      <c r="T5344" s="133">
        <f>IF(Veriler!T5344&lt;=0.1, S5344, IF(AND(Veriler!T5344&gt;0.1, F5344="", P5344="E"), IF(Q5344&gt;Veriler!$G$2, Q5344*S5344, IF(Q5344&lt;Veriler!$G$2, Veriler!$G$2*S5344, Q5344*S5344)), 0))</f>
        <v>0</v>
      </c>
      <c r="U5344" s="133" t="str">
        <f t="shared" si="1689"/>
        <v xml:space="preserve"> </v>
      </c>
      <c r="V5344" s="134" t="str">
        <f>IFERROR(IF(O5344="%10 sınırı aşılmıştır.",L5344-T5344,IFERROR(IF(F5344="",IF(S5344=1,0,IF(L5344-S5344=0,"",L5344-S5344)),IF(Veriler!M5344="",L5344,IF(L5344*Veriler!M5344=0,"",L5344*Veriler!M5344))),L5344)),0)</f>
        <v/>
      </c>
      <c r="W5344" s="146"/>
      <c r="X5344" s="146"/>
      <c r="Y5344" s="146"/>
    </row>
    <row r="5345" spans="1:25" s="99" customFormat="1" ht="54.75" customHeight="1" x14ac:dyDescent="0.25">
      <c r="A5345" s="96">
        <f t="shared" si="1690"/>
        <v>3940</v>
      </c>
      <c r="B5345" s="175"/>
      <c r="C5345" s="176"/>
      <c r="D5345" s="113"/>
      <c r="E5345" s="115"/>
      <c r="F5345" s="174"/>
      <c r="G5345" s="114" t="str">
        <f t="shared" si="1685"/>
        <v/>
      </c>
      <c r="H5345" s="115"/>
      <c r="I5345" s="115"/>
      <c r="J5345" s="115"/>
      <c r="K5345" s="115"/>
      <c r="L5345" s="133" t="str">
        <f t="shared" si="1686"/>
        <v/>
      </c>
      <c r="M5345" s="116" t="str">
        <f>IF(L5345="", "", L5345/Veriler!$X$1)</f>
        <v/>
      </c>
      <c r="N5345" s="116" t="str">
        <f>IF(F5345&lt;&gt;"", "İthal Girdi", IF(Veriler!T5345="", "", IF(Veriler!S5345="H", "%0,5 üzerindedir", IF(Veriler!T5345&gt;0.1, "%10 sınırı aşılmıştır.", "Uygun"))))</f>
        <v>%0,5 üzerindedir</v>
      </c>
      <c r="O5345" s="116" t="str">
        <f t="shared" si="1687"/>
        <v xml:space="preserve"> </v>
      </c>
      <c r="P5345" s="117"/>
      <c r="Q5345" s="118"/>
      <c r="R5345" s="119" t="str">
        <f t="shared" si="1688"/>
        <v/>
      </c>
      <c r="S5345" s="133">
        <f>IFERROR(IF(M5345&lt;=0.005,IF(F5345="",L5345,0),IF(F5345&lt;&gt;"",0,IF(P5345="",0,IF(P5345="H",0,IF(Q5345&lt;Veriler!$G$2,L5345*Veriler!$G$2,L5345*Q5345)))))," ")</f>
        <v>0</v>
      </c>
      <c r="T5345" s="133">
        <f>IF(Veriler!T5345&lt;=0.1, S5345, IF(AND(Veriler!T5345&gt;0.1, F5345="", P5345="E"), IF(Q5345&gt;Veriler!$G$2, Q5345*S5345, IF(Q5345&lt;Veriler!$G$2, Veriler!$G$2*S5345, Q5345*S5345)), 0))</f>
        <v>0</v>
      </c>
      <c r="U5345" s="133" t="str">
        <f t="shared" si="1689"/>
        <v xml:space="preserve"> </v>
      </c>
      <c r="V5345" s="134" t="str">
        <f>IFERROR(IF(O5345="%10 sınırı aşılmıştır.",L5345-T5345,IFERROR(IF(F5345="",IF(S5345=1,0,IF(L5345-S5345=0,"",L5345-S5345)),IF(Veriler!M5345="",L5345,IF(L5345*Veriler!M5345=0,"",L5345*Veriler!M5345))),L5345)),0)</f>
        <v/>
      </c>
      <c r="W5345" s="146"/>
      <c r="X5345" s="146"/>
      <c r="Y5345" s="146"/>
    </row>
    <row r="5346" spans="1:25" s="99" customFormat="1" ht="54.75" customHeight="1" x14ac:dyDescent="0.25">
      <c r="A5346" s="96">
        <f t="shared" si="1690"/>
        <v>3941</v>
      </c>
      <c r="B5346" s="175"/>
      <c r="C5346" s="176"/>
      <c r="D5346" s="113"/>
      <c r="E5346" s="115"/>
      <c r="F5346" s="174"/>
      <c r="G5346" s="114" t="str">
        <f t="shared" si="1685"/>
        <v/>
      </c>
      <c r="H5346" s="115"/>
      <c r="I5346" s="115"/>
      <c r="J5346" s="115"/>
      <c r="K5346" s="115"/>
      <c r="L5346" s="133" t="str">
        <f t="shared" si="1686"/>
        <v/>
      </c>
      <c r="M5346" s="116" t="str">
        <f>IF(L5346="", "", L5346/Veriler!$X$1)</f>
        <v/>
      </c>
      <c r="N5346" s="116" t="str">
        <f>IF(F5346&lt;&gt;"", "İthal Girdi", IF(Veriler!T5346="", "", IF(Veriler!S5346="H", "%0,5 üzerindedir", IF(Veriler!T5346&gt;0.1, "%10 sınırı aşılmıştır.", "Uygun"))))</f>
        <v>%0,5 üzerindedir</v>
      </c>
      <c r="O5346" s="116" t="str">
        <f t="shared" si="1687"/>
        <v xml:space="preserve"> </v>
      </c>
      <c r="P5346" s="117"/>
      <c r="Q5346" s="118"/>
      <c r="R5346" s="119" t="str">
        <f t="shared" si="1688"/>
        <v/>
      </c>
      <c r="S5346" s="133">
        <f>IFERROR(IF(M5346&lt;=0.005,IF(F5346="",L5346,0),IF(F5346&lt;&gt;"",0,IF(P5346="",0,IF(P5346="H",0,IF(Q5346&lt;Veriler!$G$2,L5346*Veriler!$G$2,L5346*Q5346)))))," ")</f>
        <v>0</v>
      </c>
      <c r="T5346" s="133">
        <f>IF(Veriler!T5346&lt;=0.1, S5346, IF(AND(Veriler!T5346&gt;0.1, F5346="", P5346="E"), IF(Q5346&gt;Veriler!$G$2, Q5346*S5346, IF(Q5346&lt;Veriler!$G$2, Veriler!$G$2*S5346, Q5346*S5346)), 0))</f>
        <v>0</v>
      </c>
      <c r="U5346" s="133" t="str">
        <f t="shared" si="1689"/>
        <v xml:space="preserve"> </v>
      </c>
      <c r="V5346" s="134" t="str">
        <f>IFERROR(IF(O5346="%10 sınırı aşılmıştır.",L5346-T5346,IFERROR(IF(F5346="",IF(S5346=1,0,IF(L5346-S5346=0,"",L5346-S5346)),IF(Veriler!M5346="",L5346,IF(L5346*Veriler!M5346=0,"",L5346*Veriler!M5346))),L5346)),0)</f>
        <v/>
      </c>
      <c r="W5346" s="146"/>
      <c r="X5346" s="146"/>
      <c r="Y5346" s="146"/>
    </row>
    <row r="5347" spans="1:25" s="99" customFormat="1" ht="54.75" customHeight="1" x14ac:dyDescent="0.25">
      <c r="A5347" s="96">
        <f t="shared" si="1690"/>
        <v>3942</v>
      </c>
      <c r="B5347" s="175"/>
      <c r="C5347" s="176"/>
      <c r="D5347" s="113"/>
      <c r="E5347" s="115"/>
      <c r="F5347" s="174"/>
      <c r="G5347" s="114" t="str">
        <f t="shared" si="1685"/>
        <v/>
      </c>
      <c r="H5347" s="115"/>
      <c r="I5347" s="115"/>
      <c r="J5347" s="115"/>
      <c r="K5347" s="115"/>
      <c r="L5347" s="133" t="str">
        <f t="shared" si="1686"/>
        <v/>
      </c>
      <c r="M5347" s="116" t="str">
        <f>IF(L5347="", "", L5347/Veriler!$X$1)</f>
        <v/>
      </c>
      <c r="N5347" s="116" t="str">
        <f>IF(F5347&lt;&gt;"", "İthal Girdi", IF(Veriler!T5347="", "", IF(Veriler!S5347="H", "%0,5 üzerindedir", IF(Veriler!T5347&gt;0.1, "%10 sınırı aşılmıştır.", "Uygun"))))</f>
        <v>%0,5 üzerindedir</v>
      </c>
      <c r="O5347" s="116" t="str">
        <f t="shared" si="1687"/>
        <v xml:space="preserve"> </v>
      </c>
      <c r="P5347" s="117"/>
      <c r="Q5347" s="118"/>
      <c r="R5347" s="119" t="str">
        <f t="shared" si="1688"/>
        <v/>
      </c>
      <c r="S5347" s="133">
        <f>IFERROR(IF(M5347&lt;=0.005,IF(F5347="",L5347,0),IF(F5347&lt;&gt;"",0,IF(P5347="",0,IF(P5347="H",0,IF(Q5347&lt;Veriler!$G$2,L5347*Veriler!$G$2,L5347*Q5347)))))," ")</f>
        <v>0</v>
      </c>
      <c r="T5347" s="133">
        <f>IF(Veriler!T5347&lt;=0.1, S5347, IF(AND(Veriler!T5347&gt;0.1, F5347="", P5347="E"), IF(Q5347&gt;Veriler!$G$2, Q5347*S5347, IF(Q5347&lt;Veriler!$G$2, Veriler!$G$2*S5347, Q5347*S5347)), 0))</f>
        <v>0</v>
      </c>
      <c r="U5347" s="133" t="str">
        <f t="shared" si="1689"/>
        <v xml:space="preserve"> </v>
      </c>
      <c r="V5347" s="134" t="str">
        <f>IFERROR(IF(O5347="%10 sınırı aşılmıştır.",L5347-T5347,IFERROR(IF(F5347="",IF(S5347=1,0,IF(L5347-S5347=0,"",L5347-S5347)),IF(Veriler!M5347="",L5347,IF(L5347*Veriler!M5347=0,"",L5347*Veriler!M5347))),L5347)),0)</f>
        <v/>
      </c>
      <c r="W5347" s="146"/>
      <c r="X5347" s="146"/>
      <c r="Y5347" s="146"/>
    </row>
    <row r="5348" spans="1:25" s="99" customFormat="1" ht="54.75" customHeight="1" x14ac:dyDescent="0.25">
      <c r="A5348" s="96">
        <f t="shared" si="1690"/>
        <v>3943</v>
      </c>
      <c r="B5348" s="175"/>
      <c r="C5348" s="176"/>
      <c r="D5348" s="113"/>
      <c r="E5348" s="115"/>
      <c r="F5348" s="174"/>
      <c r="G5348" s="114" t="str">
        <f t="shared" si="1685"/>
        <v/>
      </c>
      <c r="H5348" s="115"/>
      <c r="I5348" s="115"/>
      <c r="J5348" s="115"/>
      <c r="K5348" s="115"/>
      <c r="L5348" s="133" t="str">
        <f t="shared" si="1686"/>
        <v/>
      </c>
      <c r="M5348" s="116" t="str">
        <f>IF(L5348="", "", L5348/Veriler!$X$1)</f>
        <v/>
      </c>
      <c r="N5348" s="116" t="str">
        <f>IF(F5348&lt;&gt;"", "İthal Girdi", IF(Veriler!T5348="", "", IF(Veriler!S5348="H", "%0,5 üzerindedir", IF(Veriler!T5348&gt;0.1, "%10 sınırı aşılmıştır.", "Uygun"))))</f>
        <v>%0,5 üzerindedir</v>
      </c>
      <c r="O5348" s="116" t="str">
        <f t="shared" si="1687"/>
        <v xml:space="preserve"> </v>
      </c>
      <c r="P5348" s="117"/>
      <c r="Q5348" s="118"/>
      <c r="R5348" s="119" t="str">
        <f t="shared" si="1688"/>
        <v/>
      </c>
      <c r="S5348" s="133">
        <f>IFERROR(IF(M5348&lt;=0.005,IF(F5348="",L5348,0),IF(F5348&lt;&gt;"",0,IF(P5348="",0,IF(P5348="H",0,IF(Q5348&lt;Veriler!$G$2,L5348*Veriler!$G$2,L5348*Q5348)))))," ")</f>
        <v>0</v>
      </c>
      <c r="T5348" s="133">
        <f>IF(Veriler!T5348&lt;=0.1, S5348, IF(AND(Veriler!T5348&gt;0.1, F5348="", P5348="E"), IF(Q5348&gt;Veriler!$G$2, Q5348*S5348, IF(Q5348&lt;Veriler!$G$2, Veriler!$G$2*S5348, Q5348*S5348)), 0))</f>
        <v>0</v>
      </c>
      <c r="U5348" s="133" t="str">
        <f t="shared" si="1689"/>
        <v xml:space="preserve"> </v>
      </c>
      <c r="V5348" s="134" t="str">
        <f>IFERROR(IF(O5348="%10 sınırı aşılmıştır.",L5348-T5348,IFERROR(IF(F5348="",IF(S5348=1,0,IF(L5348-S5348=0,"",L5348-S5348)),IF(Veriler!M5348="",L5348,IF(L5348*Veriler!M5348=0,"",L5348*Veriler!M5348))),L5348)),0)</f>
        <v/>
      </c>
      <c r="W5348" s="146"/>
      <c r="X5348" s="146"/>
      <c r="Y5348" s="146"/>
    </row>
    <row r="5349" spans="1:25" s="99" customFormat="1" ht="54.75" customHeight="1" x14ac:dyDescent="0.25">
      <c r="A5349" s="96">
        <f t="shared" si="1690"/>
        <v>3944</v>
      </c>
      <c r="B5349" s="175"/>
      <c r="C5349" s="176"/>
      <c r="D5349" s="113"/>
      <c r="E5349" s="115"/>
      <c r="F5349" s="174"/>
      <c r="G5349" s="114" t="str">
        <f t="shared" si="1685"/>
        <v/>
      </c>
      <c r="H5349" s="115"/>
      <c r="I5349" s="115"/>
      <c r="J5349" s="115"/>
      <c r="K5349" s="115"/>
      <c r="L5349" s="133" t="str">
        <f t="shared" si="1686"/>
        <v/>
      </c>
      <c r="M5349" s="116" t="str">
        <f>IF(L5349="", "", L5349/Veriler!$X$1)</f>
        <v/>
      </c>
      <c r="N5349" s="116" t="str">
        <f>IF(F5349&lt;&gt;"", "İthal Girdi", IF(Veriler!T5349="", "", IF(Veriler!S5349="H", "%0,5 üzerindedir", IF(Veriler!T5349&gt;0.1, "%10 sınırı aşılmıştır.", "Uygun"))))</f>
        <v>%0,5 üzerindedir</v>
      </c>
      <c r="O5349" s="116" t="str">
        <f t="shared" si="1687"/>
        <v xml:space="preserve"> </v>
      </c>
      <c r="P5349" s="117"/>
      <c r="Q5349" s="118"/>
      <c r="R5349" s="119" t="str">
        <f t="shared" si="1688"/>
        <v/>
      </c>
      <c r="S5349" s="133">
        <f>IFERROR(IF(M5349&lt;=0.005,IF(F5349="",L5349,0),IF(F5349&lt;&gt;"",0,IF(P5349="",0,IF(P5349="H",0,IF(Q5349&lt;Veriler!$G$2,L5349*Veriler!$G$2,L5349*Q5349)))))," ")</f>
        <v>0</v>
      </c>
      <c r="T5349" s="133">
        <f>IF(Veriler!T5349&lt;=0.1, S5349, IF(AND(Veriler!T5349&gt;0.1, F5349="", P5349="E"), IF(Q5349&gt;Veriler!$G$2, Q5349*S5349, IF(Q5349&lt;Veriler!$G$2, Veriler!$G$2*S5349, Q5349*S5349)), 0))</f>
        <v>0</v>
      </c>
      <c r="U5349" s="133" t="str">
        <f t="shared" si="1689"/>
        <v xml:space="preserve"> </v>
      </c>
      <c r="V5349" s="134" t="str">
        <f>IFERROR(IF(O5349="%10 sınırı aşılmıştır.",L5349-T5349,IFERROR(IF(F5349="",IF(S5349=1,0,IF(L5349-S5349=0,"",L5349-S5349)),IF(Veriler!M5349="",L5349,IF(L5349*Veriler!M5349=0,"",L5349*Veriler!M5349))),L5349)),0)</f>
        <v/>
      </c>
      <c r="W5349" s="146"/>
      <c r="X5349" s="146"/>
      <c r="Y5349" s="146"/>
    </row>
    <row r="5350" spans="1:25" s="99" customFormat="1" ht="54.75" customHeight="1" x14ac:dyDescent="0.25">
      <c r="A5350" s="96">
        <f t="shared" si="1690"/>
        <v>3945</v>
      </c>
      <c r="B5350" s="175"/>
      <c r="C5350" s="176"/>
      <c r="D5350" s="113"/>
      <c r="E5350" s="115"/>
      <c r="F5350" s="174"/>
      <c r="G5350" s="114" t="str">
        <f t="shared" si="1685"/>
        <v/>
      </c>
      <c r="H5350" s="115"/>
      <c r="I5350" s="115"/>
      <c r="J5350" s="115"/>
      <c r="K5350" s="115"/>
      <c r="L5350" s="133" t="str">
        <f t="shared" si="1686"/>
        <v/>
      </c>
      <c r="M5350" s="116" t="str">
        <f>IF(L5350="", "", L5350/Veriler!$X$1)</f>
        <v/>
      </c>
      <c r="N5350" s="116" t="str">
        <f>IF(F5350&lt;&gt;"", "İthal Girdi", IF(Veriler!T5350="", "", IF(Veriler!S5350="H", "%0,5 üzerindedir", IF(Veriler!T5350&gt;0.1, "%10 sınırı aşılmıştır.", "Uygun"))))</f>
        <v>%0,5 üzerindedir</v>
      </c>
      <c r="O5350" s="116" t="str">
        <f t="shared" si="1687"/>
        <v xml:space="preserve"> </v>
      </c>
      <c r="P5350" s="117"/>
      <c r="Q5350" s="118"/>
      <c r="R5350" s="119" t="str">
        <f t="shared" si="1688"/>
        <v/>
      </c>
      <c r="S5350" s="133">
        <f>IFERROR(IF(M5350&lt;=0.005,IF(F5350="",L5350,0),IF(F5350&lt;&gt;"",0,IF(P5350="",0,IF(P5350="H",0,IF(Q5350&lt;Veriler!$G$2,L5350*Veriler!$G$2,L5350*Q5350)))))," ")</f>
        <v>0</v>
      </c>
      <c r="T5350" s="133">
        <f>IF(Veriler!T5350&lt;=0.1, S5350, IF(AND(Veriler!T5350&gt;0.1, F5350="", P5350="E"), IF(Q5350&gt;Veriler!$G$2, Q5350*S5350, IF(Q5350&lt;Veriler!$G$2, Veriler!$G$2*S5350, Q5350*S5350)), 0))</f>
        <v>0</v>
      </c>
      <c r="U5350" s="133" t="str">
        <f t="shared" si="1689"/>
        <v xml:space="preserve"> </v>
      </c>
      <c r="V5350" s="134" t="str">
        <f>IFERROR(IF(O5350="%10 sınırı aşılmıştır.",L5350-T5350,IFERROR(IF(F5350="",IF(S5350=1,0,IF(L5350-S5350=0,"",L5350-S5350)),IF(Veriler!M5350="",L5350,IF(L5350*Veriler!M5350=0,"",L5350*Veriler!M5350))),L5350)),0)</f>
        <v/>
      </c>
      <c r="W5350" s="146"/>
      <c r="X5350" s="146"/>
      <c r="Y5350" s="146"/>
    </row>
    <row r="5351" spans="1:25" s="99" customFormat="1" ht="54.75" customHeight="1" x14ac:dyDescent="0.25">
      <c r="A5351" s="96">
        <f t="shared" si="1690"/>
        <v>3946</v>
      </c>
      <c r="B5351" s="175"/>
      <c r="C5351" s="176"/>
      <c r="D5351" s="113"/>
      <c r="E5351" s="115"/>
      <c r="F5351" s="174"/>
      <c r="G5351" s="114" t="str">
        <f t="shared" si="1685"/>
        <v/>
      </c>
      <c r="H5351" s="115"/>
      <c r="I5351" s="115"/>
      <c r="J5351" s="115"/>
      <c r="K5351" s="115"/>
      <c r="L5351" s="133" t="str">
        <f t="shared" si="1686"/>
        <v/>
      </c>
      <c r="M5351" s="116" t="str">
        <f>IF(L5351="", "", L5351/Veriler!$X$1)</f>
        <v/>
      </c>
      <c r="N5351" s="116" t="str">
        <f>IF(F5351&lt;&gt;"", "İthal Girdi", IF(Veriler!T5351="", "", IF(Veriler!S5351="H", "%0,5 üzerindedir", IF(Veriler!T5351&gt;0.1, "%10 sınırı aşılmıştır.", "Uygun"))))</f>
        <v>%0,5 üzerindedir</v>
      </c>
      <c r="O5351" s="116" t="str">
        <f t="shared" si="1687"/>
        <v xml:space="preserve"> </v>
      </c>
      <c r="P5351" s="117"/>
      <c r="Q5351" s="118"/>
      <c r="R5351" s="119" t="str">
        <f t="shared" si="1688"/>
        <v/>
      </c>
      <c r="S5351" s="133">
        <f>IFERROR(IF(M5351&lt;=0.005,IF(F5351="",L5351,0),IF(F5351&lt;&gt;"",0,IF(P5351="",0,IF(P5351="H",0,IF(Q5351&lt;Veriler!$G$2,L5351*Veriler!$G$2,L5351*Q5351)))))," ")</f>
        <v>0</v>
      </c>
      <c r="T5351" s="133">
        <f>IF(Veriler!T5351&lt;=0.1, S5351, IF(AND(Veriler!T5351&gt;0.1, F5351="", P5351="E"), IF(Q5351&gt;Veriler!$G$2, Q5351*S5351, IF(Q5351&lt;Veriler!$G$2, Veriler!$G$2*S5351, Q5351*S5351)), 0))</f>
        <v>0</v>
      </c>
      <c r="U5351" s="133" t="str">
        <f t="shared" si="1689"/>
        <v xml:space="preserve"> </v>
      </c>
      <c r="V5351" s="134" t="str">
        <f>IFERROR(IF(O5351="%10 sınırı aşılmıştır.",L5351-T5351,IFERROR(IF(F5351="",IF(S5351=1,0,IF(L5351-S5351=0,"",L5351-S5351)),IF(Veriler!M5351="",L5351,IF(L5351*Veriler!M5351=0,"",L5351*Veriler!M5351))),L5351)),0)</f>
        <v/>
      </c>
      <c r="W5351" s="146"/>
      <c r="X5351" s="146"/>
      <c r="Y5351" s="146"/>
    </row>
    <row r="5352" spans="1:25" s="99" customFormat="1" ht="54.75" customHeight="1" x14ac:dyDescent="0.25">
      <c r="A5352" s="96">
        <f t="shared" si="1690"/>
        <v>3947</v>
      </c>
      <c r="B5352" s="175"/>
      <c r="C5352" s="176"/>
      <c r="D5352" s="113"/>
      <c r="E5352" s="115"/>
      <c r="F5352" s="174"/>
      <c r="G5352" s="114" t="str">
        <f t="shared" si="1685"/>
        <v/>
      </c>
      <c r="H5352" s="115"/>
      <c r="I5352" s="115"/>
      <c r="J5352" s="115"/>
      <c r="K5352" s="115"/>
      <c r="L5352" s="133" t="str">
        <f t="shared" si="1686"/>
        <v/>
      </c>
      <c r="M5352" s="116" t="str">
        <f>IF(L5352="", "", L5352/Veriler!$X$1)</f>
        <v/>
      </c>
      <c r="N5352" s="116" t="str">
        <f>IF(F5352&lt;&gt;"", "İthal Girdi", IF(Veriler!T5352="", "", IF(Veriler!S5352="H", "%0,5 üzerindedir", IF(Veriler!T5352&gt;0.1, "%10 sınırı aşılmıştır.", "Uygun"))))</f>
        <v>%0,5 üzerindedir</v>
      </c>
      <c r="O5352" s="116" t="str">
        <f t="shared" si="1687"/>
        <v xml:space="preserve"> </v>
      </c>
      <c r="P5352" s="117"/>
      <c r="Q5352" s="118"/>
      <c r="R5352" s="119" t="str">
        <f t="shared" si="1688"/>
        <v/>
      </c>
      <c r="S5352" s="133">
        <f>IFERROR(IF(M5352&lt;=0.005,IF(F5352="",L5352,0),IF(F5352&lt;&gt;"",0,IF(P5352="",0,IF(P5352="H",0,IF(Q5352&lt;Veriler!$G$2,L5352*Veriler!$G$2,L5352*Q5352)))))," ")</f>
        <v>0</v>
      </c>
      <c r="T5352" s="133">
        <f>IF(Veriler!T5352&lt;=0.1, S5352, IF(AND(Veriler!T5352&gt;0.1, F5352="", P5352="E"), IF(Q5352&gt;Veriler!$G$2, Q5352*S5352, IF(Q5352&lt;Veriler!$G$2, Veriler!$G$2*S5352, Q5352*S5352)), 0))</f>
        <v>0</v>
      </c>
      <c r="U5352" s="133" t="str">
        <f t="shared" si="1689"/>
        <v xml:space="preserve"> </v>
      </c>
      <c r="V5352" s="134" t="str">
        <f>IFERROR(IF(O5352="%10 sınırı aşılmıştır.",L5352-T5352,IFERROR(IF(F5352="",IF(S5352=1,0,IF(L5352-S5352=0,"",L5352-S5352)),IF(Veriler!M5352="",L5352,IF(L5352*Veriler!M5352=0,"",L5352*Veriler!M5352))),L5352)),0)</f>
        <v/>
      </c>
      <c r="W5352" s="146"/>
      <c r="X5352" s="146"/>
      <c r="Y5352" s="146"/>
    </row>
    <row r="5353" spans="1:25" s="99" customFormat="1" ht="54.75" customHeight="1" x14ac:dyDescent="0.25">
      <c r="A5353" s="96">
        <f t="shared" si="1690"/>
        <v>3948</v>
      </c>
      <c r="B5353" s="175"/>
      <c r="C5353" s="176"/>
      <c r="D5353" s="113"/>
      <c r="E5353" s="115"/>
      <c r="F5353" s="174"/>
      <c r="G5353" s="114" t="str">
        <f t="shared" si="1685"/>
        <v/>
      </c>
      <c r="H5353" s="115"/>
      <c r="I5353" s="115"/>
      <c r="J5353" s="115"/>
      <c r="K5353" s="115"/>
      <c r="L5353" s="133" t="str">
        <f t="shared" si="1686"/>
        <v/>
      </c>
      <c r="M5353" s="116" t="str">
        <f>IF(L5353="", "", L5353/Veriler!$X$1)</f>
        <v/>
      </c>
      <c r="N5353" s="116" t="str">
        <f>IF(F5353&lt;&gt;"", "İthal Girdi", IF(Veriler!T5353="", "", IF(Veriler!S5353="H", "%0,5 üzerindedir", IF(Veriler!T5353&gt;0.1, "%10 sınırı aşılmıştır.", "Uygun"))))</f>
        <v>%0,5 üzerindedir</v>
      </c>
      <c r="O5353" s="116" t="str">
        <f t="shared" si="1687"/>
        <v xml:space="preserve"> </v>
      </c>
      <c r="P5353" s="117"/>
      <c r="Q5353" s="118"/>
      <c r="R5353" s="119" t="str">
        <f t="shared" si="1688"/>
        <v/>
      </c>
      <c r="S5353" s="133">
        <f>IFERROR(IF(M5353&lt;=0.005,IF(F5353="",L5353,0),IF(F5353&lt;&gt;"",0,IF(P5353="",0,IF(P5353="H",0,IF(Q5353&lt;Veriler!$G$2,L5353*Veriler!$G$2,L5353*Q5353)))))," ")</f>
        <v>0</v>
      </c>
      <c r="T5353" s="133">
        <f>IF(Veriler!T5353&lt;=0.1, S5353, IF(AND(Veriler!T5353&gt;0.1, F5353="", P5353="E"), IF(Q5353&gt;Veriler!$G$2, Q5353*S5353, IF(Q5353&lt;Veriler!$G$2, Veriler!$G$2*S5353, Q5353*S5353)), 0))</f>
        <v>0</v>
      </c>
      <c r="U5353" s="133" t="str">
        <f t="shared" si="1689"/>
        <v xml:space="preserve"> </v>
      </c>
      <c r="V5353" s="134" t="str">
        <f>IFERROR(IF(O5353="%10 sınırı aşılmıştır.",L5353-T5353,IFERROR(IF(F5353="",IF(S5353=1,0,IF(L5353-S5353=0,"",L5353-S5353)),IF(Veriler!M5353="",L5353,IF(L5353*Veriler!M5353=0,"",L5353*Veriler!M5353))),L5353)),0)</f>
        <v/>
      </c>
      <c r="W5353" s="146"/>
      <c r="X5353" s="146"/>
      <c r="Y5353" s="146"/>
    </row>
    <row r="5354" spans="1:25" s="99" customFormat="1" ht="24" customHeight="1" x14ac:dyDescent="0.25">
      <c r="A5354" s="103"/>
      <c r="B5354" s="104"/>
      <c r="C5354" s="104"/>
      <c r="D5354" s="104"/>
      <c r="E5354" s="103"/>
      <c r="F5354" s="135"/>
      <c r="G5354" s="157"/>
      <c r="H5354" s="103"/>
      <c r="I5354" s="103"/>
      <c r="J5354" s="103"/>
      <c r="K5354" s="103"/>
      <c r="L5354" s="136">
        <f>SUM(L5325:L5338,L5340:L5353)</f>
        <v>0</v>
      </c>
      <c r="M5354" s="158"/>
      <c r="N5354" s="158"/>
      <c r="O5354" s="158"/>
      <c r="P5354" s="105"/>
      <c r="Q5354" s="106"/>
      <c r="R5354" s="159"/>
      <c r="S5354" s="160"/>
      <c r="T5354" s="160"/>
      <c r="U5354" s="160"/>
      <c r="V5354" s="160"/>
      <c r="W5354" s="146"/>
      <c r="X5354" s="146"/>
      <c r="Y5354" s="146"/>
    </row>
    <row r="5355" spans="1:25" s="99" customFormat="1" ht="31.5" customHeight="1" x14ac:dyDescent="0.25">
      <c r="A5355" s="103"/>
      <c r="B5355" s="104"/>
      <c r="C5355" s="104"/>
      <c r="D5355" s="104"/>
      <c r="E5355" s="103"/>
      <c r="F5355" s="135"/>
      <c r="G5355" s="157"/>
      <c r="H5355" s="103"/>
      <c r="I5355" s="103"/>
      <c r="J5355" s="103"/>
      <c r="K5355" s="103"/>
      <c r="L5355" s="161"/>
      <c r="M5355" s="158"/>
      <c r="N5355" s="158"/>
      <c r="O5355" s="158"/>
      <c r="P5355" s="105"/>
      <c r="Q5355" s="106"/>
      <c r="R5355" s="159"/>
      <c r="S5355" s="162" t="s">
        <v>57</v>
      </c>
      <c r="T5355" s="162" t="s">
        <v>57</v>
      </c>
      <c r="U5355" s="162" t="s">
        <v>57</v>
      </c>
      <c r="V5355" s="163" t="s">
        <v>58</v>
      </c>
      <c r="W5355" s="146"/>
      <c r="X5355" s="146"/>
      <c r="Y5355" s="146"/>
    </row>
    <row r="5356" spans="1:25" s="99" customFormat="1" ht="58.5" customHeight="1" x14ac:dyDescent="0.25">
      <c r="A5356" s="185" t="s">
        <v>59</v>
      </c>
      <c r="B5356" s="180"/>
      <c r="C5356" s="180"/>
      <c r="D5356" s="180"/>
      <c r="E5356" s="180"/>
      <c r="F5356" s="180"/>
      <c r="G5356" s="180"/>
      <c r="H5356" s="180"/>
      <c r="I5356" s="180"/>
      <c r="J5356" s="180"/>
      <c r="K5356" s="180"/>
      <c r="L5356" s="180"/>
      <c r="M5356" s="180"/>
      <c r="N5356" s="180"/>
      <c r="O5356" s="180"/>
      <c r="P5356" s="180"/>
      <c r="Q5356" s="180"/>
      <c r="R5356" s="176"/>
      <c r="S5356" s="137">
        <f>SUM(S5318,S5325:S5338,S5340:S5353)</f>
        <v>0</v>
      </c>
      <c r="T5356" s="137" t="str">
        <f>IF(SUM(T5325:T5338,T5340:T5353)=0," ",SUM(T5325:T5338,T5340:T5353))</f>
        <v xml:space="preserve"> </v>
      </c>
      <c r="U5356" s="137" t="str">
        <f>IF(SUM(U5325:U5338,U5340:U5353)=0," ",SUM(U5325:U5338,U5340:U5353))</f>
        <v xml:space="preserve"> </v>
      </c>
      <c r="V5356" s="137" t="str">
        <f>IF(SUM(V5325:V5338,V5340:V5353)=0," ",SUM(V5325:V5338,V5340:V5353))</f>
        <v xml:space="preserve"> </v>
      </c>
      <c r="W5356" s="146"/>
      <c r="X5356" s="164">
        <f>SUM(U5325:U5338,U5340:U5353)</f>
        <v>0</v>
      </c>
      <c r="Y5356" s="164">
        <f>SUM(V5325:V5338,V5340:V5353)</f>
        <v>0</v>
      </c>
    </row>
    <row r="5357" spans="1:25" x14ac:dyDescent="0.3">
      <c r="A5357" s="34"/>
      <c r="G5357" s="146"/>
      <c r="L5357" s="146"/>
      <c r="M5357" s="146"/>
      <c r="N5357" s="146"/>
      <c r="O5357" s="146"/>
      <c r="R5357" s="146"/>
      <c r="S5357" s="146"/>
      <c r="T5357" s="146"/>
      <c r="U5357" s="146"/>
      <c r="V5357" s="146"/>
      <c r="W5357" s="146"/>
      <c r="X5357" s="146"/>
      <c r="Y5357" s="146"/>
    </row>
    <row r="5358" spans="1:25" x14ac:dyDescent="0.3">
      <c r="A5358" s="186" t="s">
        <v>60</v>
      </c>
      <c r="B5358" s="187"/>
      <c r="C5358" s="187"/>
      <c r="D5358" s="187"/>
      <c r="E5358" s="187"/>
      <c r="F5358" s="187"/>
      <c r="G5358" s="187"/>
      <c r="H5358" s="187"/>
      <c r="I5358" s="187"/>
      <c r="J5358" s="187"/>
      <c r="K5358" s="187"/>
      <c r="L5358" s="187"/>
      <c r="M5358" s="187"/>
      <c r="N5358" s="187"/>
      <c r="O5358" s="187"/>
      <c r="P5358" s="187"/>
      <c r="Q5358" s="187"/>
      <c r="R5358" s="187"/>
      <c r="S5358" s="187"/>
      <c r="T5358" s="187"/>
      <c r="U5358" s="187"/>
      <c r="V5358" s="187"/>
      <c r="W5358" s="146"/>
      <c r="X5358" s="146"/>
      <c r="Y5358" s="146"/>
    </row>
    <row r="5359" spans="1:25" s="99" customFormat="1" ht="41.25" customHeight="1" x14ac:dyDescent="0.25">
      <c r="A5359" s="189" t="s">
        <v>38</v>
      </c>
      <c r="B5359" s="180"/>
      <c r="C5359" s="180"/>
      <c r="D5359" s="180"/>
      <c r="E5359" s="180"/>
      <c r="F5359" s="180"/>
      <c r="G5359" s="180"/>
      <c r="H5359" s="180"/>
      <c r="I5359" s="180"/>
      <c r="J5359" s="180"/>
      <c r="K5359" s="180"/>
      <c r="L5359" s="180"/>
      <c r="M5359" s="180"/>
      <c r="N5359" s="180"/>
      <c r="O5359" s="180"/>
      <c r="P5359" s="180"/>
      <c r="Q5359" s="180"/>
      <c r="R5359" s="180"/>
      <c r="S5359" s="180"/>
      <c r="T5359" s="180"/>
      <c r="U5359" s="180"/>
      <c r="V5359" s="176"/>
      <c r="W5359" s="146"/>
      <c r="X5359" s="146"/>
      <c r="Y5359" s="146"/>
    </row>
    <row r="5360" spans="1:25" s="100" customFormat="1" ht="35.25" customHeight="1" x14ac:dyDescent="0.25">
      <c r="A5360" s="179" t="s">
        <v>39</v>
      </c>
      <c r="B5360" s="180"/>
      <c r="C5360" s="180"/>
      <c r="D5360" s="180"/>
      <c r="E5360" s="180"/>
      <c r="F5360" s="180"/>
      <c r="G5360" s="180"/>
      <c r="H5360" s="180"/>
      <c r="I5360" s="180"/>
      <c r="J5360" s="180"/>
      <c r="K5360" s="180"/>
      <c r="L5360" s="180"/>
      <c r="M5360" s="180"/>
      <c r="N5360" s="180"/>
      <c r="O5360" s="180"/>
      <c r="P5360" s="180"/>
      <c r="Q5360" s="180"/>
      <c r="R5360" s="176"/>
      <c r="S5360" s="147"/>
      <c r="T5360" s="148"/>
      <c r="U5360" s="149" t="s">
        <v>40</v>
      </c>
      <c r="V5360" s="150">
        <f>V5322+1</f>
        <v>142</v>
      </c>
      <c r="W5360" s="146"/>
      <c r="X5360" s="146"/>
      <c r="Y5360" s="146"/>
    </row>
    <row r="5361" spans="1:25" s="99" customFormat="1" ht="81" customHeight="1" x14ac:dyDescent="0.25">
      <c r="A5361" s="110" t="s">
        <v>3</v>
      </c>
      <c r="B5361" s="188" t="s">
        <v>41</v>
      </c>
      <c r="C5361" s="176"/>
      <c r="D5361" s="111" t="s">
        <v>42</v>
      </c>
      <c r="E5361" s="110" t="s">
        <v>324</v>
      </c>
      <c r="F5361" s="111" t="s">
        <v>325</v>
      </c>
      <c r="G5361" s="151" t="s">
        <v>43</v>
      </c>
      <c r="H5361" s="110" t="s">
        <v>44</v>
      </c>
      <c r="I5361" s="110" t="s">
        <v>8</v>
      </c>
      <c r="J5361" s="110" t="s">
        <v>45</v>
      </c>
      <c r="K5361" s="110" t="s">
        <v>46</v>
      </c>
      <c r="L5361" s="152" t="s">
        <v>47</v>
      </c>
      <c r="M5361" s="153" t="s">
        <v>48</v>
      </c>
      <c r="N5361" s="154" t="s">
        <v>49</v>
      </c>
      <c r="O5361" s="154" t="s">
        <v>49</v>
      </c>
      <c r="P5361" s="112" t="s">
        <v>50</v>
      </c>
      <c r="Q5361" s="110" t="s">
        <v>51</v>
      </c>
      <c r="R5361" s="155" t="s">
        <v>52</v>
      </c>
      <c r="S5361" s="156" t="s">
        <v>53</v>
      </c>
      <c r="T5361" s="156" t="s">
        <v>54</v>
      </c>
      <c r="U5361" s="152" t="s">
        <v>54</v>
      </c>
      <c r="V5361" s="152" t="s">
        <v>55</v>
      </c>
      <c r="W5361" s="146"/>
      <c r="X5361" s="146"/>
      <c r="Y5361" s="146"/>
    </row>
    <row r="5362" spans="1:25" s="99" customFormat="1" ht="45" customHeight="1" x14ac:dyDescent="0.25">
      <c r="A5362" s="101"/>
      <c r="B5362" s="177" t="s">
        <v>56</v>
      </c>
      <c r="C5362" s="178"/>
      <c r="D5362" s="102"/>
      <c r="E5362" s="170"/>
      <c r="F5362" s="102"/>
      <c r="G5362" s="95"/>
      <c r="H5362" s="102"/>
      <c r="I5362" s="102"/>
      <c r="J5362" s="102"/>
      <c r="K5362" s="102"/>
      <c r="L5362" s="95"/>
      <c r="M5362" s="95"/>
      <c r="N5362" s="95"/>
      <c r="O5362" s="95"/>
      <c r="P5362" s="102"/>
      <c r="Q5362" s="102"/>
      <c r="R5362" s="190"/>
      <c r="S5362" s="184"/>
      <c r="T5362" s="95"/>
      <c r="U5362" s="95"/>
      <c r="V5362" s="95"/>
      <c r="W5362" s="146"/>
      <c r="X5362" s="146"/>
      <c r="Y5362" s="146"/>
    </row>
    <row r="5363" spans="1:25" s="99" customFormat="1" ht="54.75" customHeight="1" x14ac:dyDescent="0.25">
      <c r="A5363" s="96">
        <f>A5353+1</f>
        <v>3949</v>
      </c>
      <c r="B5363" s="181"/>
      <c r="C5363" s="182"/>
      <c r="D5363" s="113"/>
      <c r="E5363" s="115"/>
      <c r="F5363" s="174"/>
      <c r="G5363" s="114" t="str">
        <f t="shared" ref="G5363:G5376" si="1691">IF(AND(F5363&lt;&gt;"",V5363&lt;&gt;"",L5363&lt;&gt;0),V5363/L5363,"")</f>
        <v/>
      </c>
      <c r="H5363" s="115"/>
      <c r="I5363" s="115"/>
      <c r="J5363" s="115"/>
      <c r="K5363" s="115"/>
      <c r="L5363" s="133" t="str">
        <f t="shared" ref="L5363:L5376" si="1692">IF(AND(H5363&lt;&gt;0, J5363&lt;&gt;0, K5363&lt;&gt;0), H5363*J5363*K5363, "")</f>
        <v/>
      </c>
      <c r="M5363" s="116" t="str">
        <f>IF(L5363="", "", L5363/Veriler!$X$1)</f>
        <v/>
      </c>
      <c r="N5363" s="116" t="str">
        <f>IF(F5363&lt;&gt;"", "İthal Girdi", IF(Veriler!T5363="", "", IF(Veriler!S5363="H", "%0,5 üzerindedir", IF(Veriler!T5363&gt;0.1, "%10 sınırı aşılmıştır.", "Uygun"))))</f>
        <v>%0,5 üzerindedir</v>
      </c>
      <c r="O5363" s="116" t="str">
        <f t="shared" ref="O5363:O5376" si="1693">IF(M5363=""," ",N5363)</f>
        <v xml:space="preserve"> </v>
      </c>
      <c r="P5363" s="117"/>
      <c r="Q5363" s="118"/>
      <c r="R5363" s="119" t="str">
        <f t="shared" ref="R5363:R5376" si="1694">IFERROR(IF(AND(T5363&lt;&gt;"",L5363&lt;&gt;"",L5363&lt;&gt;0,T5363&lt;&gt;0),T5363/L5363,"")," ")</f>
        <v/>
      </c>
      <c r="S5363" s="133">
        <f>IFERROR(IF(M5363&lt;=0.005,IF(F5363="",L5363,0),IF(F5363&lt;&gt;"",0,IF(P5363="",0,IF(P5363="H",0,IF(Q5363&lt;Veriler!$G$2,L5363*Veriler!$G$2,L5363*Q5363)))))," ")</f>
        <v>0</v>
      </c>
      <c r="T5363" s="133">
        <f>IF(Veriler!T5363&lt;=0.1, S5363, IF(AND(Veriler!T5363&gt;0.1, F5363="", P5363="E"), IF(Q5363&gt;Veriler!$G$2, Q5363*S5363, IF(Q5363&lt;Veriler!$G$2, Veriler!$G$2*S5363, Q5363*S5363)), 0))</f>
        <v>0</v>
      </c>
      <c r="U5363" s="133" t="str">
        <f t="shared" ref="U5363:U5376" si="1695">IF(T5363=0," ",T5363)</f>
        <v xml:space="preserve"> </v>
      </c>
      <c r="V5363" s="134" t="str">
        <f>IFERROR(IF(O5363="%10 sınırı aşılmıştır.",L5363-T5363,IFERROR(IF(F5363="",IF(S5363=1,0,IF(L5363-S5363=0,"",L5363-S5363)),IF(Veriler!M5363="",L5363,IF(L5363*Veriler!M5363=0,"",L5363*Veriler!M5363))),L5363)),0)</f>
        <v/>
      </c>
      <c r="W5363" s="146"/>
      <c r="X5363" s="146"/>
      <c r="Y5363" s="146"/>
    </row>
    <row r="5364" spans="1:25" s="99" customFormat="1" ht="54.75" customHeight="1" x14ac:dyDescent="0.25">
      <c r="A5364" s="96">
        <f t="shared" ref="A5364:A5376" si="1696">A5363+1</f>
        <v>3950</v>
      </c>
      <c r="B5364" s="175"/>
      <c r="C5364" s="176"/>
      <c r="D5364" s="113"/>
      <c r="E5364" s="115"/>
      <c r="F5364" s="174"/>
      <c r="G5364" s="114" t="str">
        <f t="shared" si="1691"/>
        <v/>
      </c>
      <c r="H5364" s="115"/>
      <c r="I5364" s="115"/>
      <c r="J5364" s="115"/>
      <c r="K5364" s="115"/>
      <c r="L5364" s="133" t="str">
        <f t="shared" si="1692"/>
        <v/>
      </c>
      <c r="M5364" s="116" t="str">
        <f>IF(L5364="", "", L5364/Veriler!$X$1)</f>
        <v/>
      </c>
      <c r="N5364" s="116" t="str">
        <f>IF(F5364&lt;&gt;"", "İthal Girdi", IF(Veriler!T5364="", "", IF(Veriler!S5364="H", "%0,5 üzerindedir", IF(Veriler!T5364&gt;0.1, "%10 sınırı aşılmıştır.", "Uygun"))))</f>
        <v>%0,5 üzerindedir</v>
      </c>
      <c r="O5364" s="116" t="str">
        <f t="shared" si="1693"/>
        <v xml:space="preserve"> </v>
      </c>
      <c r="P5364" s="117"/>
      <c r="Q5364" s="118"/>
      <c r="R5364" s="119" t="str">
        <f t="shared" si="1694"/>
        <v/>
      </c>
      <c r="S5364" s="133">
        <f>IFERROR(IF(M5364&lt;=0.005,IF(F5364="",L5364,0),IF(F5364&lt;&gt;"",0,IF(P5364="",0,IF(P5364="H",0,IF(Q5364&lt;Veriler!$G$2,L5364*Veriler!$G$2,L5364*Q5364)))))," ")</f>
        <v>0</v>
      </c>
      <c r="T5364" s="133">
        <f>IF(Veriler!T5364&lt;=0.1, S5364, IF(AND(Veriler!T5364&gt;0.1, F5364="", P5364="E"), IF(Q5364&gt;Veriler!$G$2, Q5364*S5364, IF(Q5364&lt;Veriler!$G$2, Veriler!$G$2*S5364, Q5364*S5364)), 0))</f>
        <v>0</v>
      </c>
      <c r="U5364" s="133" t="str">
        <f t="shared" si="1695"/>
        <v xml:space="preserve"> </v>
      </c>
      <c r="V5364" s="134" t="str">
        <f>IFERROR(IF(O5364="%10 sınırı aşılmıştır.",L5364-T5364,IFERROR(IF(F5364="",IF(S5364=1,0,IF(L5364-S5364=0,"",L5364-S5364)),IF(Veriler!M5364="",L5364,IF(L5364*Veriler!M5364=0,"",L5364*Veriler!M5364))),L5364)),0)</f>
        <v/>
      </c>
      <c r="W5364" s="146"/>
      <c r="X5364" s="146"/>
      <c r="Y5364" s="146"/>
    </row>
    <row r="5365" spans="1:25" s="99" customFormat="1" ht="54.75" customHeight="1" x14ac:dyDescent="0.25">
      <c r="A5365" s="96">
        <f t="shared" si="1696"/>
        <v>3951</v>
      </c>
      <c r="B5365" s="175"/>
      <c r="C5365" s="176"/>
      <c r="D5365" s="113"/>
      <c r="E5365" s="115"/>
      <c r="F5365" s="174"/>
      <c r="G5365" s="114" t="str">
        <f t="shared" si="1691"/>
        <v/>
      </c>
      <c r="H5365" s="115"/>
      <c r="I5365" s="115"/>
      <c r="J5365" s="115"/>
      <c r="K5365" s="115"/>
      <c r="L5365" s="133" t="str">
        <f t="shared" si="1692"/>
        <v/>
      </c>
      <c r="M5365" s="116" t="str">
        <f>IF(L5365="", "", L5365/Veriler!$X$1)</f>
        <v/>
      </c>
      <c r="N5365" s="116" t="str">
        <f>IF(F5365&lt;&gt;"", "İthal Girdi", IF(Veriler!T5365="", "", IF(Veriler!S5365="H", "%0,5 üzerindedir", IF(Veriler!T5365&gt;0.1, "%10 sınırı aşılmıştır.", "Uygun"))))</f>
        <v>%0,5 üzerindedir</v>
      </c>
      <c r="O5365" s="116" t="str">
        <f t="shared" si="1693"/>
        <v xml:space="preserve"> </v>
      </c>
      <c r="P5365" s="117"/>
      <c r="Q5365" s="118"/>
      <c r="R5365" s="119" t="str">
        <f t="shared" si="1694"/>
        <v/>
      </c>
      <c r="S5365" s="133">
        <f>IFERROR(IF(M5365&lt;=0.005,IF(F5365="",L5365,0),IF(F5365&lt;&gt;"",0,IF(P5365="",0,IF(P5365="H",0,IF(Q5365&lt;Veriler!$G$2,L5365*Veriler!$G$2,L5365*Q5365)))))," ")</f>
        <v>0</v>
      </c>
      <c r="T5365" s="133">
        <f>IF(Veriler!T5365&lt;=0.1, S5365, IF(AND(Veriler!T5365&gt;0.1, F5365="", P5365="E"), IF(Q5365&gt;Veriler!$G$2, Q5365*S5365, IF(Q5365&lt;Veriler!$G$2, Veriler!$G$2*S5365, Q5365*S5365)), 0))</f>
        <v>0</v>
      </c>
      <c r="U5365" s="133" t="str">
        <f t="shared" si="1695"/>
        <v xml:space="preserve"> </v>
      </c>
      <c r="V5365" s="134" t="str">
        <f>IFERROR(IF(O5365="%10 sınırı aşılmıştır.",L5365-T5365,IFERROR(IF(F5365="",IF(S5365=1,0,IF(L5365-S5365=0,"",L5365-S5365)),IF(Veriler!M5365="",L5365,IF(L5365*Veriler!M5365=0,"",L5365*Veriler!M5365))),L5365)),0)</f>
        <v/>
      </c>
      <c r="W5365" s="146"/>
      <c r="X5365" s="146"/>
      <c r="Y5365" s="146"/>
    </row>
    <row r="5366" spans="1:25" s="99" customFormat="1" ht="54.75" customHeight="1" x14ac:dyDescent="0.25">
      <c r="A5366" s="96">
        <f t="shared" si="1696"/>
        <v>3952</v>
      </c>
      <c r="B5366" s="175"/>
      <c r="C5366" s="176"/>
      <c r="D5366" s="113"/>
      <c r="E5366" s="115"/>
      <c r="F5366" s="174"/>
      <c r="G5366" s="114" t="str">
        <f t="shared" si="1691"/>
        <v/>
      </c>
      <c r="H5366" s="115"/>
      <c r="I5366" s="115"/>
      <c r="J5366" s="115"/>
      <c r="K5366" s="115"/>
      <c r="L5366" s="133" t="str">
        <f t="shared" si="1692"/>
        <v/>
      </c>
      <c r="M5366" s="116" t="str">
        <f>IF(L5366="", "", L5366/Veriler!$X$1)</f>
        <v/>
      </c>
      <c r="N5366" s="116" t="str">
        <f>IF(F5366&lt;&gt;"", "İthal Girdi", IF(Veriler!T5366="", "", IF(Veriler!S5366="H", "%0,5 üzerindedir", IF(Veriler!T5366&gt;0.1, "%10 sınırı aşılmıştır.", "Uygun"))))</f>
        <v>%0,5 üzerindedir</v>
      </c>
      <c r="O5366" s="116" t="str">
        <f t="shared" si="1693"/>
        <v xml:space="preserve"> </v>
      </c>
      <c r="P5366" s="117"/>
      <c r="Q5366" s="118"/>
      <c r="R5366" s="119" t="str">
        <f t="shared" si="1694"/>
        <v/>
      </c>
      <c r="S5366" s="133">
        <f>IFERROR(IF(M5366&lt;=0.005,IF(F5366="",L5366,0),IF(F5366&lt;&gt;"",0,IF(P5366="",0,IF(P5366="H",0,IF(Q5366&lt;Veriler!$G$2,L5366*Veriler!$G$2,L5366*Q5366)))))," ")</f>
        <v>0</v>
      </c>
      <c r="T5366" s="133">
        <f>IF(Veriler!T5366&lt;=0.1, S5366, IF(AND(Veriler!T5366&gt;0.1, F5366="", P5366="E"), IF(Q5366&gt;Veriler!$G$2, Q5366*S5366, IF(Q5366&lt;Veriler!$G$2, Veriler!$G$2*S5366, Q5366*S5366)), 0))</f>
        <v>0</v>
      </c>
      <c r="U5366" s="133" t="str">
        <f t="shared" si="1695"/>
        <v xml:space="preserve"> </v>
      </c>
      <c r="V5366" s="134" t="str">
        <f>IFERROR(IF(O5366="%10 sınırı aşılmıştır.",L5366-T5366,IFERROR(IF(F5366="",IF(S5366=1,0,IF(L5366-S5366=0,"",L5366-S5366)),IF(Veriler!M5366="",L5366,IF(L5366*Veriler!M5366=0,"",L5366*Veriler!M5366))),L5366)),0)</f>
        <v/>
      </c>
      <c r="W5366" s="146"/>
      <c r="X5366" s="146"/>
      <c r="Y5366" s="146"/>
    </row>
    <row r="5367" spans="1:25" s="99" customFormat="1" ht="54.75" customHeight="1" x14ac:dyDescent="0.25">
      <c r="A5367" s="96">
        <f t="shared" si="1696"/>
        <v>3953</v>
      </c>
      <c r="B5367" s="175"/>
      <c r="C5367" s="176"/>
      <c r="D5367" s="113"/>
      <c r="E5367" s="115"/>
      <c r="F5367" s="174"/>
      <c r="G5367" s="114" t="str">
        <f t="shared" si="1691"/>
        <v/>
      </c>
      <c r="H5367" s="115"/>
      <c r="I5367" s="115"/>
      <c r="J5367" s="115"/>
      <c r="K5367" s="115"/>
      <c r="L5367" s="133" t="str">
        <f t="shared" si="1692"/>
        <v/>
      </c>
      <c r="M5367" s="116" t="str">
        <f>IF(L5367="", "", L5367/Veriler!$X$1)</f>
        <v/>
      </c>
      <c r="N5367" s="116" t="str">
        <f>IF(F5367&lt;&gt;"", "İthal Girdi", IF(Veriler!T5367="", "", IF(Veriler!S5367="H", "%0,5 üzerindedir", IF(Veriler!T5367&gt;0.1, "%10 sınırı aşılmıştır.", "Uygun"))))</f>
        <v>%0,5 üzerindedir</v>
      </c>
      <c r="O5367" s="116" t="str">
        <f t="shared" si="1693"/>
        <v xml:space="preserve"> </v>
      </c>
      <c r="P5367" s="117"/>
      <c r="Q5367" s="118"/>
      <c r="R5367" s="119" t="str">
        <f t="shared" si="1694"/>
        <v/>
      </c>
      <c r="S5367" s="133">
        <f>IFERROR(IF(M5367&lt;=0.005,IF(F5367="",L5367,0),IF(F5367&lt;&gt;"",0,IF(P5367="",0,IF(P5367="H",0,IF(Q5367&lt;Veriler!$G$2,L5367*Veriler!$G$2,L5367*Q5367)))))," ")</f>
        <v>0</v>
      </c>
      <c r="T5367" s="133">
        <f>IF(Veriler!T5367&lt;=0.1, S5367, IF(AND(Veriler!T5367&gt;0.1, F5367="", P5367="E"), IF(Q5367&gt;Veriler!$G$2, Q5367*S5367, IF(Q5367&lt;Veriler!$G$2, Veriler!$G$2*S5367, Q5367*S5367)), 0))</f>
        <v>0</v>
      </c>
      <c r="U5367" s="133" t="str">
        <f t="shared" si="1695"/>
        <v xml:space="preserve"> </v>
      </c>
      <c r="V5367" s="134" t="str">
        <f>IFERROR(IF(O5367="%10 sınırı aşılmıştır.",L5367-T5367,IFERROR(IF(F5367="",IF(S5367=1,0,IF(L5367-S5367=0,"",L5367-S5367)),IF(Veriler!M5367="",L5367,IF(L5367*Veriler!M5367=0,"",L5367*Veriler!M5367))),L5367)),0)</f>
        <v/>
      </c>
      <c r="W5367" s="146"/>
      <c r="X5367" s="146"/>
      <c r="Y5367" s="146"/>
    </row>
    <row r="5368" spans="1:25" s="99" customFormat="1" ht="54.75" customHeight="1" x14ac:dyDescent="0.25">
      <c r="A5368" s="96">
        <f t="shared" si="1696"/>
        <v>3954</v>
      </c>
      <c r="B5368" s="175"/>
      <c r="C5368" s="176"/>
      <c r="D5368" s="113"/>
      <c r="E5368" s="115"/>
      <c r="F5368" s="174"/>
      <c r="G5368" s="114" t="str">
        <f t="shared" si="1691"/>
        <v/>
      </c>
      <c r="H5368" s="115"/>
      <c r="I5368" s="115"/>
      <c r="J5368" s="115"/>
      <c r="K5368" s="115"/>
      <c r="L5368" s="133" t="str">
        <f t="shared" si="1692"/>
        <v/>
      </c>
      <c r="M5368" s="116" t="str">
        <f>IF(L5368="", "", L5368/Veriler!$X$1)</f>
        <v/>
      </c>
      <c r="N5368" s="116" t="str">
        <f>IF(F5368&lt;&gt;"", "İthal Girdi", IF(Veriler!T5368="", "", IF(Veriler!S5368="H", "%0,5 üzerindedir", IF(Veriler!T5368&gt;0.1, "%10 sınırı aşılmıştır.", "Uygun"))))</f>
        <v>%0,5 üzerindedir</v>
      </c>
      <c r="O5368" s="116" t="str">
        <f t="shared" si="1693"/>
        <v xml:space="preserve"> </v>
      </c>
      <c r="P5368" s="117"/>
      <c r="Q5368" s="118"/>
      <c r="R5368" s="119" t="str">
        <f t="shared" si="1694"/>
        <v/>
      </c>
      <c r="S5368" s="133">
        <f>IFERROR(IF(M5368&lt;=0.005,IF(F5368="",L5368,0),IF(F5368&lt;&gt;"",0,IF(P5368="",0,IF(P5368="H",0,IF(Q5368&lt;Veriler!$G$2,L5368*Veriler!$G$2,L5368*Q5368)))))," ")</f>
        <v>0</v>
      </c>
      <c r="T5368" s="133">
        <f>IF(Veriler!T5368&lt;=0.1, S5368, IF(AND(Veriler!T5368&gt;0.1, F5368="", P5368="E"), IF(Q5368&gt;Veriler!$G$2, Q5368*S5368, IF(Q5368&lt;Veriler!$G$2, Veriler!$G$2*S5368, Q5368*S5368)), 0))</f>
        <v>0</v>
      </c>
      <c r="U5368" s="133" t="str">
        <f t="shared" si="1695"/>
        <v xml:space="preserve"> </v>
      </c>
      <c r="V5368" s="134" t="str">
        <f>IFERROR(IF(O5368="%10 sınırı aşılmıştır.",L5368-T5368,IFERROR(IF(F5368="",IF(S5368=1,0,IF(L5368-S5368=0,"",L5368-S5368)),IF(Veriler!M5368="",L5368,IF(L5368*Veriler!M5368=0,"",L5368*Veriler!M5368))),L5368)),0)</f>
        <v/>
      </c>
      <c r="W5368" s="146"/>
      <c r="X5368" s="146"/>
      <c r="Y5368" s="146"/>
    </row>
    <row r="5369" spans="1:25" s="99" customFormat="1" ht="54.75" customHeight="1" x14ac:dyDescent="0.25">
      <c r="A5369" s="96">
        <f t="shared" si="1696"/>
        <v>3955</v>
      </c>
      <c r="B5369" s="175"/>
      <c r="C5369" s="176"/>
      <c r="D5369" s="113"/>
      <c r="E5369" s="115"/>
      <c r="F5369" s="174"/>
      <c r="G5369" s="114" t="str">
        <f t="shared" si="1691"/>
        <v/>
      </c>
      <c r="H5369" s="115"/>
      <c r="I5369" s="115"/>
      <c r="J5369" s="115"/>
      <c r="K5369" s="115"/>
      <c r="L5369" s="133" t="str">
        <f t="shared" si="1692"/>
        <v/>
      </c>
      <c r="M5369" s="116" t="str">
        <f>IF(L5369="", "", L5369/Veriler!$X$1)</f>
        <v/>
      </c>
      <c r="N5369" s="116" t="str">
        <f>IF(F5369&lt;&gt;"", "İthal Girdi", IF(Veriler!T5369="", "", IF(Veriler!S5369="H", "%0,5 üzerindedir", IF(Veriler!T5369&gt;0.1, "%10 sınırı aşılmıştır.", "Uygun"))))</f>
        <v>%0,5 üzerindedir</v>
      </c>
      <c r="O5369" s="116" t="str">
        <f t="shared" si="1693"/>
        <v xml:space="preserve"> </v>
      </c>
      <c r="P5369" s="117"/>
      <c r="Q5369" s="118"/>
      <c r="R5369" s="119" t="str">
        <f t="shared" si="1694"/>
        <v/>
      </c>
      <c r="S5369" s="133">
        <f>IFERROR(IF(M5369&lt;=0.005,IF(F5369="",L5369,0),IF(F5369&lt;&gt;"",0,IF(P5369="",0,IF(P5369="H",0,IF(Q5369&lt;Veriler!$G$2,L5369*Veriler!$G$2,L5369*Q5369)))))," ")</f>
        <v>0</v>
      </c>
      <c r="T5369" s="133">
        <f>IF(Veriler!T5369&lt;=0.1, S5369, IF(AND(Veriler!T5369&gt;0.1, F5369="", P5369="E"), IF(Q5369&gt;Veriler!$G$2, Q5369*S5369, IF(Q5369&lt;Veriler!$G$2, Veriler!$G$2*S5369, Q5369*S5369)), 0))</f>
        <v>0</v>
      </c>
      <c r="U5369" s="133" t="str">
        <f t="shared" si="1695"/>
        <v xml:space="preserve"> </v>
      </c>
      <c r="V5369" s="134" t="str">
        <f>IFERROR(IF(O5369="%10 sınırı aşılmıştır.",L5369-T5369,IFERROR(IF(F5369="",IF(S5369=1,0,IF(L5369-S5369=0,"",L5369-S5369)),IF(Veriler!M5369="",L5369,IF(L5369*Veriler!M5369=0,"",L5369*Veriler!M5369))),L5369)),0)</f>
        <v/>
      </c>
      <c r="W5369" s="146"/>
      <c r="X5369" s="146"/>
      <c r="Y5369" s="146"/>
    </row>
    <row r="5370" spans="1:25" s="99" customFormat="1" ht="54.75" customHeight="1" x14ac:dyDescent="0.25">
      <c r="A5370" s="96">
        <f t="shared" si="1696"/>
        <v>3956</v>
      </c>
      <c r="B5370" s="175"/>
      <c r="C5370" s="176"/>
      <c r="D5370" s="113"/>
      <c r="E5370" s="115"/>
      <c r="F5370" s="174"/>
      <c r="G5370" s="114" t="str">
        <f t="shared" si="1691"/>
        <v/>
      </c>
      <c r="H5370" s="115"/>
      <c r="I5370" s="115"/>
      <c r="J5370" s="115"/>
      <c r="K5370" s="115"/>
      <c r="L5370" s="133" t="str">
        <f t="shared" si="1692"/>
        <v/>
      </c>
      <c r="M5370" s="116" t="str">
        <f>IF(L5370="", "", L5370/Veriler!$X$1)</f>
        <v/>
      </c>
      <c r="N5370" s="116" t="str">
        <f>IF(F5370&lt;&gt;"", "İthal Girdi", IF(Veriler!T5370="", "", IF(Veriler!S5370="H", "%0,5 üzerindedir", IF(Veriler!T5370&gt;0.1, "%10 sınırı aşılmıştır.", "Uygun"))))</f>
        <v>%0,5 üzerindedir</v>
      </c>
      <c r="O5370" s="116" t="str">
        <f t="shared" si="1693"/>
        <v xml:space="preserve"> </v>
      </c>
      <c r="P5370" s="117"/>
      <c r="Q5370" s="118"/>
      <c r="R5370" s="119" t="str">
        <f t="shared" si="1694"/>
        <v/>
      </c>
      <c r="S5370" s="133">
        <f>IFERROR(IF(M5370&lt;=0.005,IF(F5370="",L5370,0),IF(F5370&lt;&gt;"",0,IF(P5370="",0,IF(P5370="H",0,IF(Q5370&lt;Veriler!$G$2,L5370*Veriler!$G$2,L5370*Q5370)))))," ")</f>
        <v>0</v>
      </c>
      <c r="T5370" s="133">
        <f>IF(Veriler!T5370&lt;=0.1, S5370, IF(AND(Veriler!T5370&gt;0.1, F5370="", P5370="E"), IF(Q5370&gt;Veriler!$G$2, Q5370*S5370, IF(Q5370&lt;Veriler!$G$2, Veriler!$G$2*S5370, Q5370*S5370)), 0))</f>
        <v>0</v>
      </c>
      <c r="U5370" s="133" t="str">
        <f t="shared" si="1695"/>
        <v xml:space="preserve"> </v>
      </c>
      <c r="V5370" s="134" t="str">
        <f>IFERROR(IF(O5370="%10 sınırı aşılmıştır.",L5370-T5370,IFERROR(IF(F5370="",IF(S5370=1,0,IF(L5370-S5370=0,"",L5370-S5370)),IF(Veriler!M5370="",L5370,IF(L5370*Veriler!M5370=0,"",L5370*Veriler!M5370))),L5370)),0)</f>
        <v/>
      </c>
      <c r="W5370" s="146"/>
      <c r="X5370" s="146"/>
      <c r="Y5370" s="146"/>
    </row>
    <row r="5371" spans="1:25" s="99" customFormat="1" ht="54.75" customHeight="1" x14ac:dyDescent="0.25">
      <c r="A5371" s="96">
        <f t="shared" si="1696"/>
        <v>3957</v>
      </c>
      <c r="B5371" s="175"/>
      <c r="C5371" s="176"/>
      <c r="D5371" s="113"/>
      <c r="E5371" s="115"/>
      <c r="F5371" s="174"/>
      <c r="G5371" s="114" t="str">
        <f t="shared" si="1691"/>
        <v/>
      </c>
      <c r="H5371" s="115"/>
      <c r="I5371" s="115"/>
      <c r="J5371" s="115"/>
      <c r="K5371" s="115"/>
      <c r="L5371" s="133" t="str">
        <f t="shared" si="1692"/>
        <v/>
      </c>
      <c r="M5371" s="116" t="str">
        <f>IF(L5371="", "", L5371/Veriler!$X$1)</f>
        <v/>
      </c>
      <c r="N5371" s="116" t="str">
        <f>IF(F5371&lt;&gt;"", "İthal Girdi", IF(Veriler!T5371="", "", IF(Veriler!S5371="H", "%0,5 üzerindedir", IF(Veriler!T5371&gt;0.1, "%10 sınırı aşılmıştır.", "Uygun"))))</f>
        <v>%0,5 üzerindedir</v>
      </c>
      <c r="O5371" s="116" t="str">
        <f t="shared" si="1693"/>
        <v xml:space="preserve"> </v>
      </c>
      <c r="P5371" s="117"/>
      <c r="Q5371" s="118"/>
      <c r="R5371" s="119" t="str">
        <f t="shared" si="1694"/>
        <v/>
      </c>
      <c r="S5371" s="133">
        <f>IFERROR(IF(M5371&lt;=0.005,IF(F5371="",L5371,0),IF(F5371&lt;&gt;"",0,IF(P5371="",0,IF(P5371="H",0,IF(Q5371&lt;Veriler!$G$2,L5371*Veriler!$G$2,L5371*Q5371)))))," ")</f>
        <v>0</v>
      </c>
      <c r="T5371" s="133">
        <f>IF(Veriler!T5371&lt;=0.1, S5371, IF(AND(Veriler!T5371&gt;0.1, F5371="", P5371="E"), IF(Q5371&gt;Veriler!$G$2, Q5371*S5371, IF(Q5371&lt;Veriler!$G$2, Veriler!$G$2*S5371, Q5371*S5371)), 0))</f>
        <v>0</v>
      </c>
      <c r="U5371" s="133" t="str">
        <f t="shared" si="1695"/>
        <v xml:space="preserve"> </v>
      </c>
      <c r="V5371" s="134" t="str">
        <f>IFERROR(IF(O5371="%10 sınırı aşılmıştır.",L5371-T5371,IFERROR(IF(F5371="",IF(S5371=1,0,IF(L5371-S5371=0,"",L5371-S5371)),IF(Veriler!M5371="",L5371,IF(L5371*Veriler!M5371=0,"",L5371*Veriler!M5371))),L5371)),0)</f>
        <v/>
      </c>
      <c r="W5371" s="146"/>
      <c r="X5371" s="146"/>
      <c r="Y5371" s="146"/>
    </row>
    <row r="5372" spans="1:25" s="99" customFormat="1" ht="54.75" customHeight="1" x14ac:dyDescent="0.25">
      <c r="A5372" s="96">
        <f t="shared" si="1696"/>
        <v>3958</v>
      </c>
      <c r="B5372" s="175"/>
      <c r="C5372" s="176"/>
      <c r="D5372" s="113"/>
      <c r="E5372" s="115"/>
      <c r="F5372" s="174"/>
      <c r="G5372" s="114" t="str">
        <f t="shared" si="1691"/>
        <v/>
      </c>
      <c r="H5372" s="115"/>
      <c r="I5372" s="115"/>
      <c r="J5372" s="115"/>
      <c r="K5372" s="115"/>
      <c r="L5372" s="133" t="str">
        <f t="shared" si="1692"/>
        <v/>
      </c>
      <c r="M5372" s="116" t="str">
        <f>IF(L5372="", "", L5372/Veriler!$X$1)</f>
        <v/>
      </c>
      <c r="N5372" s="116" t="str">
        <f>IF(F5372&lt;&gt;"", "İthal Girdi", IF(Veriler!T5372="", "", IF(Veriler!S5372="H", "%0,5 üzerindedir", IF(Veriler!T5372&gt;0.1, "%10 sınırı aşılmıştır.", "Uygun"))))</f>
        <v>%0,5 üzerindedir</v>
      </c>
      <c r="O5372" s="116" t="str">
        <f t="shared" si="1693"/>
        <v xml:space="preserve"> </v>
      </c>
      <c r="P5372" s="117"/>
      <c r="Q5372" s="118"/>
      <c r="R5372" s="119" t="str">
        <f t="shared" si="1694"/>
        <v/>
      </c>
      <c r="S5372" s="133">
        <f>IFERROR(IF(M5372&lt;=0.005,IF(F5372="",L5372,0),IF(F5372&lt;&gt;"",0,IF(P5372="",0,IF(P5372="H",0,IF(Q5372&lt;Veriler!$G$2,L5372*Veriler!$G$2,L5372*Q5372)))))," ")</f>
        <v>0</v>
      </c>
      <c r="T5372" s="133">
        <f>IF(Veriler!T5372&lt;=0.1, S5372, IF(AND(Veriler!T5372&gt;0.1, F5372="", P5372="E"), IF(Q5372&gt;Veriler!$G$2, Q5372*S5372, IF(Q5372&lt;Veriler!$G$2, Veriler!$G$2*S5372, Q5372*S5372)), 0))</f>
        <v>0</v>
      </c>
      <c r="U5372" s="133" t="str">
        <f t="shared" si="1695"/>
        <v xml:space="preserve"> </v>
      </c>
      <c r="V5372" s="134" t="str">
        <f>IFERROR(IF(O5372="%10 sınırı aşılmıştır.",L5372-T5372,IFERROR(IF(F5372="",IF(S5372=1,0,IF(L5372-S5372=0,"",L5372-S5372)),IF(Veriler!M5372="",L5372,IF(L5372*Veriler!M5372=0,"",L5372*Veriler!M5372))),L5372)),0)</f>
        <v/>
      </c>
      <c r="W5372" s="146"/>
      <c r="X5372" s="146"/>
      <c r="Y5372" s="146"/>
    </row>
    <row r="5373" spans="1:25" s="99" customFormat="1" ht="54.75" customHeight="1" x14ac:dyDescent="0.25">
      <c r="A5373" s="96">
        <f t="shared" si="1696"/>
        <v>3959</v>
      </c>
      <c r="B5373" s="175"/>
      <c r="C5373" s="176"/>
      <c r="D5373" s="113"/>
      <c r="E5373" s="115"/>
      <c r="F5373" s="174"/>
      <c r="G5373" s="114" t="str">
        <f t="shared" si="1691"/>
        <v/>
      </c>
      <c r="H5373" s="115"/>
      <c r="I5373" s="115"/>
      <c r="J5373" s="115"/>
      <c r="K5373" s="115"/>
      <c r="L5373" s="133" t="str">
        <f t="shared" si="1692"/>
        <v/>
      </c>
      <c r="M5373" s="116" t="str">
        <f>IF(L5373="", "", L5373/Veriler!$X$1)</f>
        <v/>
      </c>
      <c r="N5373" s="116" t="str">
        <f>IF(F5373&lt;&gt;"", "İthal Girdi", IF(Veriler!T5373="", "", IF(Veriler!S5373="H", "%0,5 üzerindedir", IF(Veriler!T5373&gt;0.1, "%10 sınırı aşılmıştır.", "Uygun"))))</f>
        <v>%0,5 üzerindedir</v>
      </c>
      <c r="O5373" s="116" t="str">
        <f t="shared" si="1693"/>
        <v xml:space="preserve"> </v>
      </c>
      <c r="P5373" s="117"/>
      <c r="Q5373" s="118"/>
      <c r="R5373" s="119" t="str">
        <f t="shared" si="1694"/>
        <v/>
      </c>
      <c r="S5373" s="133">
        <f>IFERROR(IF(M5373&lt;=0.005,IF(F5373="",L5373,0),IF(F5373&lt;&gt;"",0,IF(P5373="",0,IF(P5373="H",0,IF(Q5373&lt;Veriler!$G$2,L5373*Veriler!$G$2,L5373*Q5373)))))," ")</f>
        <v>0</v>
      </c>
      <c r="T5373" s="133">
        <f>IF(Veriler!T5373&lt;=0.1, S5373, IF(AND(Veriler!T5373&gt;0.1, F5373="", P5373="E"), IF(Q5373&gt;Veriler!$G$2, Q5373*S5373, IF(Q5373&lt;Veriler!$G$2, Veriler!$G$2*S5373, Q5373*S5373)), 0))</f>
        <v>0</v>
      </c>
      <c r="U5373" s="133" t="str">
        <f t="shared" si="1695"/>
        <v xml:space="preserve"> </v>
      </c>
      <c r="V5373" s="134" t="str">
        <f>IFERROR(IF(O5373="%10 sınırı aşılmıştır.",L5373-T5373,IFERROR(IF(F5373="",IF(S5373=1,0,IF(L5373-S5373=0,"",L5373-S5373)),IF(Veriler!M5373="",L5373,IF(L5373*Veriler!M5373=0,"",L5373*Veriler!M5373))),L5373)),0)</f>
        <v/>
      </c>
      <c r="W5373" s="146"/>
      <c r="X5373" s="146"/>
      <c r="Y5373" s="146"/>
    </row>
    <row r="5374" spans="1:25" s="99" customFormat="1" ht="54.75" customHeight="1" x14ac:dyDescent="0.25">
      <c r="A5374" s="96">
        <f t="shared" si="1696"/>
        <v>3960</v>
      </c>
      <c r="B5374" s="175"/>
      <c r="C5374" s="176"/>
      <c r="D5374" s="113"/>
      <c r="E5374" s="115"/>
      <c r="F5374" s="174"/>
      <c r="G5374" s="114" t="str">
        <f t="shared" si="1691"/>
        <v/>
      </c>
      <c r="H5374" s="115"/>
      <c r="I5374" s="115"/>
      <c r="J5374" s="115"/>
      <c r="K5374" s="115"/>
      <c r="L5374" s="133" t="str">
        <f t="shared" si="1692"/>
        <v/>
      </c>
      <c r="M5374" s="116" t="str">
        <f>IF(L5374="", "", L5374/Veriler!$X$1)</f>
        <v/>
      </c>
      <c r="N5374" s="116" t="str">
        <f>IF(F5374&lt;&gt;"", "İthal Girdi", IF(Veriler!T5374="", "", IF(Veriler!S5374="H", "%0,5 üzerindedir", IF(Veriler!T5374&gt;0.1, "%10 sınırı aşılmıştır.", "Uygun"))))</f>
        <v>%0,5 üzerindedir</v>
      </c>
      <c r="O5374" s="116" t="str">
        <f t="shared" si="1693"/>
        <v xml:space="preserve"> </v>
      </c>
      <c r="P5374" s="117"/>
      <c r="Q5374" s="118"/>
      <c r="R5374" s="119" t="str">
        <f t="shared" si="1694"/>
        <v/>
      </c>
      <c r="S5374" s="133">
        <f>IFERROR(IF(M5374&lt;=0.005,IF(F5374="",L5374,0),IF(F5374&lt;&gt;"",0,IF(P5374="",0,IF(P5374="H",0,IF(Q5374&lt;Veriler!$G$2,L5374*Veriler!$G$2,L5374*Q5374)))))," ")</f>
        <v>0</v>
      </c>
      <c r="T5374" s="133">
        <f>IF(Veriler!T5374&lt;=0.1, S5374, IF(AND(Veriler!T5374&gt;0.1, F5374="", P5374="E"), IF(Q5374&gt;Veriler!$G$2, Q5374*S5374, IF(Q5374&lt;Veriler!$G$2, Veriler!$G$2*S5374, Q5374*S5374)), 0))</f>
        <v>0</v>
      </c>
      <c r="U5374" s="133" t="str">
        <f t="shared" si="1695"/>
        <v xml:space="preserve"> </v>
      </c>
      <c r="V5374" s="134" t="str">
        <f>IFERROR(IF(O5374="%10 sınırı aşılmıştır.",L5374-T5374,IFERROR(IF(F5374="",IF(S5374=1,0,IF(L5374-S5374=0,"",L5374-S5374)),IF(Veriler!M5374="",L5374,IF(L5374*Veriler!M5374=0,"",L5374*Veriler!M5374))),L5374)),0)</f>
        <v/>
      </c>
      <c r="W5374" s="146"/>
      <c r="X5374" s="146"/>
      <c r="Y5374" s="146"/>
    </row>
    <row r="5375" spans="1:25" s="99" customFormat="1" ht="54.75" customHeight="1" x14ac:dyDescent="0.25">
      <c r="A5375" s="96">
        <f t="shared" si="1696"/>
        <v>3961</v>
      </c>
      <c r="B5375" s="175"/>
      <c r="C5375" s="176"/>
      <c r="D5375" s="113"/>
      <c r="E5375" s="115"/>
      <c r="F5375" s="174"/>
      <c r="G5375" s="114" t="str">
        <f t="shared" si="1691"/>
        <v/>
      </c>
      <c r="H5375" s="115"/>
      <c r="I5375" s="115"/>
      <c r="J5375" s="115"/>
      <c r="K5375" s="115"/>
      <c r="L5375" s="133" t="str">
        <f t="shared" si="1692"/>
        <v/>
      </c>
      <c r="M5375" s="116" t="str">
        <f>IF(L5375="", "", L5375/Veriler!$X$1)</f>
        <v/>
      </c>
      <c r="N5375" s="116" t="str">
        <f>IF(F5375&lt;&gt;"", "İthal Girdi", IF(Veriler!T5375="", "", IF(Veriler!S5375="H", "%0,5 üzerindedir", IF(Veriler!T5375&gt;0.1, "%10 sınırı aşılmıştır.", "Uygun"))))</f>
        <v>%0,5 üzerindedir</v>
      </c>
      <c r="O5375" s="116" t="str">
        <f t="shared" si="1693"/>
        <v xml:space="preserve"> </v>
      </c>
      <c r="P5375" s="117"/>
      <c r="Q5375" s="118"/>
      <c r="R5375" s="119" t="str">
        <f t="shared" si="1694"/>
        <v/>
      </c>
      <c r="S5375" s="133">
        <f>IFERROR(IF(M5375&lt;=0.005,IF(F5375="",L5375,0),IF(F5375&lt;&gt;"",0,IF(P5375="",0,IF(P5375="H",0,IF(Q5375&lt;Veriler!$G$2,L5375*Veriler!$G$2,L5375*Q5375)))))," ")</f>
        <v>0</v>
      </c>
      <c r="T5375" s="133">
        <f>IF(Veriler!T5375&lt;=0.1, S5375, IF(AND(Veriler!T5375&gt;0.1, F5375="", P5375="E"), IF(Q5375&gt;Veriler!$G$2, Q5375*S5375, IF(Q5375&lt;Veriler!$G$2, Veriler!$G$2*S5375, Q5375*S5375)), 0))</f>
        <v>0</v>
      </c>
      <c r="U5375" s="133" t="str">
        <f t="shared" si="1695"/>
        <v xml:space="preserve"> </v>
      </c>
      <c r="V5375" s="134" t="str">
        <f>IFERROR(IF(O5375="%10 sınırı aşılmıştır.",L5375-T5375,IFERROR(IF(F5375="",IF(S5375=1,0,IF(L5375-S5375=0,"",L5375-S5375)),IF(Veriler!M5375="",L5375,IF(L5375*Veriler!M5375=0,"",L5375*Veriler!M5375))),L5375)),0)</f>
        <v/>
      </c>
      <c r="W5375" s="146"/>
      <c r="X5375" s="146"/>
      <c r="Y5375" s="146"/>
    </row>
    <row r="5376" spans="1:25" s="99" customFormat="1" ht="54.75" customHeight="1" x14ac:dyDescent="0.25">
      <c r="A5376" s="96">
        <f t="shared" si="1696"/>
        <v>3962</v>
      </c>
      <c r="B5376" s="175"/>
      <c r="C5376" s="176"/>
      <c r="D5376" s="113"/>
      <c r="E5376" s="115"/>
      <c r="F5376" s="174"/>
      <c r="G5376" s="114" t="str">
        <f t="shared" si="1691"/>
        <v/>
      </c>
      <c r="H5376" s="115"/>
      <c r="I5376" s="115"/>
      <c r="J5376" s="115"/>
      <c r="K5376" s="115"/>
      <c r="L5376" s="133" t="str">
        <f t="shared" si="1692"/>
        <v/>
      </c>
      <c r="M5376" s="116" t="str">
        <f>IF(L5376="", "", L5376/Veriler!$X$1)</f>
        <v/>
      </c>
      <c r="N5376" s="116" t="str">
        <f>IF(F5376&lt;&gt;"", "İthal Girdi", IF(Veriler!T5376="", "", IF(Veriler!S5376="H", "%0,5 üzerindedir", IF(Veriler!T5376&gt;0.1, "%10 sınırı aşılmıştır.", "Uygun"))))</f>
        <v>%0,5 üzerindedir</v>
      </c>
      <c r="O5376" s="116" t="str">
        <f t="shared" si="1693"/>
        <v xml:space="preserve"> </v>
      </c>
      <c r="P5376" s="117"/>
      <c r="Q5376" s="118"/>
      <c r="R5376" s="119" t="str">
        <f t="shared" si="1694"/>
        <v/>
      </c>
      <c r="S5376" s="133">
        <f>IFERROR(IF(M5376&lt;=0.005,IF(F5376="",L5376,0),IF(F5376&lt;&gt;"",0,IF(P5376="",0,IF(P5376="H",0,IF(Q5376&lt;Veriler!$G$2,L5376*Veriler!$G$2,L5376*Q5376)))))," ")</f>
        <v>0</v>
      </c>
      <c r="T5376" s="133">
        <f>IF(Veriler!T5376&lt;=0.1, S5376, IF(AND(Veriler!T5376&gt;0.1, F5376="", P5376="E"), IF(Q5376&gt;Veriler!$G$2, Q5376*S5376, IF(Q5376&lt;Veriler!$G$2, Veriler!$G$2*S5376, Q5376*S5376)), 0))</f>
        <v>0</v>
      </c>
      <c r="U5376" s="133" t="str">
        <f t="shared" si="1695"/>
        <v xml:space="preserve"> </v>
      </c>
      <c r="V5376" s="134" t="str">
        <f>IFERROR(IF(O5376="%10 sınırı aşılmıştır.",L5376-T5376,IFERROR(IF(F5376="",IF(S5376=1,0,IF(L5376-S5376=0,"",L5376-S5376)),IF(Veriler!M5376="",L5376,IF(L5376*Veriler!M5376=0,"",L5376*Veriler!M5376))),L5376)),0)</f>
        <v/>
      </c>
      <c r="W5376" s="146"/>
      <c r="X5376" s="146"/>
      <c r="Y5376" s="146"/>
    </row>
    <row r="5377" spans="1:25" s="99" customFormat="1" ht="36" hidden="1" customHeight="1" x14ac:dyDescent="0.25">
      <c r="A5377" s="101"/>
      <c r="B5377" s="191" t="s">
        <v>16</v>
      </c>
      <c r="C5377" s="176"/>
      <c r="D5377" s="120"/>
      <c r="E5377" s="171"/>
      <c r="F5377" s="172"/>
      <c r="G5377" s="121"/>
      <c r="H5377" s="115"/>
      <c r="I5377" s="115"/>
      <c r="J5377" s="115"/>
      <c r="K5377" s="115"/>
      <c r="L5377" s="121"/>
      <c r="M5377" s="121"/>
      <c r="N5377" s="121"/>
      <c r="O5377" s="121"/>
      <c r="P5377" s="120"/>
      <c r="Q5377" s="120"/>
      <c r="R5377" s="183"/>
      <c r="S5377" s="184"/>
      <c r="T5377" s="121"/>
      <c r="U5377" s="121"/>
      <c r="V5377" s="121"/>
      <c r="W5377" s="146"/>
      <c r="X5377" s="146"/>
      <c r="Y5377" s="146"/>
    </row>
    <row r="5378" spans="1:25" s="99" customFormat="1" ht="54.75" customHeight="1" x14ac:dyDescent="0.25">
      <c r="A5378" s="96">
        <f>A5376+1</f>
        <v>3963</v>
      </c>
      <c r="B5378" s="175"/>
      <c r="C5378" s="176"/>
      <c r="D5378" s="113"/>
      <c r="E5378" s="115"/>
      <c r="F5378" s="174"/>
      <c r="G5378" s="114" t="str">
        <f t="shared" ref="G5378:G5391" si="1697">IF(AND(F5378&lt;&gt;"",V5378&lt;&gt;"",L5378&lt;&gt;0),V5378/L5378,"")</f>
        <v/>
      </c>
      <c r="H5378" s="115"/>
      <c r="I5378" s="115"/>
      <c r="J5378" s="115"/>
      <c r="K5378" s="115"/>
      <c r="L5378" s="133" t="str">
        <f t="shared" ref="L5378:L5391" si="1698">IF(AND(H5378&lt;&gt;0, J5378&lt;&gt;0, K5378&lt;&gt;0), H5378*J5378*K5378, "")</f>
        <v/>
      </c>
      <c r="M5378" s="116" t="str">
        <f>IF(L5378="", "", L5378/Veriler!$X$1)</f>
        <v/>
      </c>
      <c r="N5378" s="116" t="str">
        <f>IF(F5378&lt;&gt;"", "İthal Girdi", IF(Veriler!T5378="", "", IF(Veriler!S5378="H", "%0,5 üzerindedir", IF(Veriler!T5378&gt;0.1, "%10 sınırı aşılmıştır.", "Uygun"))))</f>
        <v>%0,5 üzerindedir</v>
      </c>
      <c r="O5378" s="116" t="str">
        <f t="shared" ref="O5378:O5391" si="1699">IF(M5378=""," ",N5378)</f>
        <v xml:space="preserve"> </v>
      </c>
      <c r="P5378" s="117"/>
      <c r="Q5378" s="118"/>
      <c r="R5378" s="119" t="str">
        <f t="shared" ref="R5378:R5391" si="1700">IFERROR(IF(AND(T5378&lt;&gt;"",L5378&lt;&gt;"",L5378&lt;&gt;0,T5378&lt;&gt;0),T5378/L5378,"")," ")</f>
        <v/>
      </c>
      <c r="S5378" s="133">
        <f>IFERROR(IF(M5378&lt;=0.005,IF(F5378="",L5378,0),IF(F5378&lt;&gt;"",0,IF(P5378="",0,IF(P5378="H",0,IF(Q5378&lt;Veriler!$G$2,L5378*Veriler!$G$2,L5378*Q5378)))))," ")</f>
        <v>0</v>
      </c>
      <c r="T5378" s="133">
        <f>IF(Veriler!T5378&lt;=0.1, S5378, IF(AND(Veriler!T5378&gt;0.1, F5378="", P5378="E"), IF(Q5378&gt;Veriler!$G$2, Q5378*S5378, IF(Q5378&lt;Veriler!$G$2, Veriler!$G$2*S5378, Q5378*S5378)), 0))</f>
        <v>0</v>
      </c>
      <c r="U5378" s="133" t="str">
        <f t="shared" ref="U5378:U5391" si="1701">IF(T5378=0," ",T5378)</f>
        <v xml:space="preserve"> </v>
      </c>
      <c r="V5378" s="134" t="str">
        <f>IFERROR(IF(O5378="%10 sınırı aşılmıştır.",L5378-T5378,IFERROR(IF(F5378="",IF(S5378=1,0,IF(L5378-S5378=0,"",L5378-S5378)),IF(Veriler!M5378="",L5378,IF(L5378*Veriler!M5378=0,"",L5378*Veriler!M5378))),L5378)),0)</f>
        <v/>
      </c>
      <c r="W5378" s="146"/>
      <c r="X5378" s="146"/>
      <c r="Y5378" s="146"/>
    </row>
    <row r="5379" spans="1:25" s="99" customFormat="1" ht="54.75" customHeight="1" x14ac:dyDescent="0.25">
      <c r="A5379" s="96">
        <f t="shared" ref="A5379:A5391" si="1702">A5378+1</f>
        <v>3964</v>
      </c>
      <c r="B5379" s="175"/>
      <c r="C5379" s="176"/>
      <c r="D5379" s="113"/>
      <c r="E5379" s="115"/>
      <c r="F5379" s="174"/>
      <c r="G5379" s="114" t="str">
        <f t="shared" si="1697"/>
        <v/>
      </c>
      <c r="H5379" s="115"/>
      <c r="I5379" s="115"/>
      <c r="J5379" s="115"/>
      <c r="K5379" s="115"/>
      <c r="L5379" s="133" t="str">
        <f t="shared" si="1698"/>
        <v/>
      </c>
      <c r="M5379" s="116" t="str">
        <f>IF(L5379="", "", L5379/Veriler!$X$1)</f>
        <v/>
      </c>
      <c r="N5379" s="116" t="str">
        <f>IF(F5379&lt;&gt;"", "İthal Girdi", IF(Veriler!T5379="", "", IF(Veriler!S5379="H", "%0,5 üzerindedir", IF(Veriler!T5379&gt;0.1, "%10 sınırı aşılmıştır.", "Uygun"))))</f>
        <v>%0,5 üzerindedir</v>
      </c>
      <c r="O5379" s="116" t="str">
        <f t="shared" si="1699"/>
        <v xml:space="preserve"> </v>
      </c>
      <c r="P5379" s="117"/>
      <c r="Q5379" s="118"/>
      <c r="R5379" s="119" t="str">
        <f t="shared" si="1700"/>
        <v/>
      </c>
      <c r="S5379" s="133">
        <f>IFERROR(IF(M5379&lt;=0.005,IF(F5379="",L5379,0),IF(F5379&lt;&gt;"",0,IF(P5379="",0,IF(P5379="H",0,IF(Q5379&lt;Veriler!$G$2,L5379*Veriler!$G$2,L5379*Q5379)))))," ")</f>
        <v>0</v>
      </c>
      <c r="T5379" s="133">
        <f>IF(Veriler!T5379&lt;=0.1, S5379, IF(AND(Veriler!T5379&gt;0.1, F5379="", P5379="E"), IF(Q5379&gt;Veriler!$G$2, Q5379*S5379, IF(Q5379&lt;Veriler!$G$2, Veriler!$G$2*S5379, Q5379*S5379)), 0))</f>
        <v>0</v>
      </c>
      <c r="U5379" s="133" t="str">
        <f t="shared" si="1701"/>
        <v xml:space="preserve"> </v>
      </c>
      <c r="V5379" s="134" t="str">
        <f>IFERROR(IF(O5379="%10 sınırı aşılmıştır.",L5379-T5379,IFERROR(IF(F5379="",IF(S5379=1,0,IF(L5379-S5379=0,"",L5379-S5379)),IF(Veriler!M5379="",L5379,IF(L5379*Veriler!M5379=0,"",L5379*Veriler!M5379))),L5379)),0)</f>
        <v/>
      </c>
      <c r="W5379" s="146"/>
      <c r="X5379" s="146"/>
      <c r="Y5379" s="146"/>
    </row>
    <row r="5380" spans="1:25" s="99" customFormat="1" ht="54.75" customHeight="1" x14ac:dyDescent="0.25">
      <c r="A5380" s="96">
        <f t="shared" si="1702"/>
        <v>3965</v>
      </c>
      <c r="B5380" s="175"/>
      <c r="C5380" s="176"/>
      <c r="D5380" s="113"/>
      <c r="E5380" s="115"/>
      <c r="F5380" s="174"/>
      <c r="G5380" s="114" t="str">
        <f t="shared" si="1697"/>
        <v/>
      </c>
      <c r="H5380" s="115"/>
      <c r="I5380" s="115"/>
      <c r="J5380" s="115"/>
      <c r="K5380" s="115"/>
      <c r="L5380" s="133" t="str">
        <f t="shared" si="1698"/>
        <v/>
      </c>
      <c r="M5380" s="116" t="str">
        <f>IF(L5380="", "", L5380/Veriler!$X$1)</f>
        <v/>
      </c>
      <c r="N5380" s="116" t="str">
        <f>IF(F5380&lt;&gt;"", "İthal Girdi", IF(Veriler!T5380="", "", IF(Veriler!S5380="H", "%0,5 üzerindedir", IF(Veriler!T5380&gt;0.1, "%10 sınırı aşılmıştır.", "Uygun"))))</f>
        <v>%0,5 üzerindedir</v>
      </c>
      <c r="O5380" s="116" t="str">
        <f t="shared" si="1699"/>
        <v xml:space="preserve"> </v>
      </c>
      <c r="P5380" s="117"/>
      <c r="Q5380" s="118"/>
      <c r="R5380" s="119" t="str">
        <f t="shared" si="1700"/>
        <v/>
      </c>
      <c r="S5380" s="133">
        <f>IFERROR(IF(M5380&lt;=0.005,IF(F5380="",L5380,0),IF(F5380&lt;&gt;"",0,IF(P5380="",0,IF(P5380="H",0,IF(Q5380&lt;Veriler!$G$2,L5380*Veriler!$G$2,L5380*Q5380)))))," ")</f>
        <v>0</v>
      </c>
      <c r="T5380" s="133">
        <f>IF(Veriler!T5380&lt;=0.1, S5380, IF(AND(Veriler!T5380&gt;0.1, F5380="", P5380="E"), IF(Q5380&gt;Veriler!$G$2, Q5380*S5380, IF(Q5380&lt;Veriler!$G$2, Veriler!$G$2*S5380, Q5380*S5380)), 0))</f>
        <v>0</v>
      </c>
      <c r="U5380" s="133" t="str">
        <f t="shared" si="1701"/>
        <v xml:space="preserve"> </v>
      </c>
      <c r="V5380" s="134" t="str">
        <f>IFERROR(IF(O5380="%10 sınırı aşılmıştır.",L5380-T5380,IFERROR(IF(F5380="",IF(S5380=1,0,IF(L5380-S5380=0,"",L5380-S5380)),IF(Veriler!M5380="",L5380,IF(L5380*Veriler!M5380=0,"",L5380*Veriler!M5380))),L5380)),0)</f>
        <v/>
      </c>
      <c r="W5380" s="146"/>
      <c r="X5380" s="146"/>
      <c r="Y5380" s="146"/>
    </row>
    <row r="5381" spans="1:25" s="99" customFormat="1" ht="54.75" customHeight="1" x14ac:dyDescent="0.25">
      <c r="A5381" s="96">
        <f t="shared" si="1702"/>
        <v>3966</v>
      </c>
      <c r="B5381" s="175"/>
      <c r="C5381" s="176"/>
      <c r="D5381" s="113"/>
      <c r="E5381" s="115"/>
      <c r="F5381" s="174"/>
      <c r="G5381" s="114" t="str">
        <f t="shared" si="1697"/>
        <v/>
      </c>
      <c r="H5381" s="115"/>
      <c r="I5381" s="115"/>
      <c r="J5381" s="115"/>
      <c r="K5381" s="115"/>
      <c r="L5381" s="133" t="str">
        <f t="shared" si="1698"/>
        <v/>
      </c>
      <c r="M5381" s="116" t="str">
        <f>IF(L5381="", "", L5381/Veriler!$X$1)</f>
        <v/>
      </c>
      <c r="N5381" s="116" t="str">
        <f>IF(F5381&lt;&gt;"", "İthal Girdi", IF(Veriler!T5381="", "", IF(Veriler!S5381="H", "%0,5 üzerindedir", IF(Veriler!T5381&gt;0.1, "%10 sınırı aşılmıştır.", "Uygun"))))</f>
        <v>%0,5 üzerindedir</v>
      </c>
      <c r="O5381" s="116" t="str">
        <f t="shared" si="1699"/>
        <v xml:space="preserve"> </v>
      </c>
      <c r="P5381" s="117"/>
      <c r="Q5381" s="118"/>
      <c r="R5381" s="119" t="str">
        <f t="shared" si="1700"/>
        <v/>
      </c>
      <c r="S5381" s="133">
        <f>IFERROR(IF(M5381&lt;=0.005,IF(F5381="",L5381,0),IF(F5381&lt;&gt;"",0,IF(P5381="",0,IF(P5381="H",0,IF(Q5381&lt;Veriler!$G$2,L5381*Veriler!$G$2,L5381*Q5381)))))," ")</f>
        <v>0</v>
      </c>
      <c r="T5381" s="133">
        <f>IF(Veriler!T5381&lt;=0.1, S5381, IF(AND(Veriler!T5381&gt;0.1, F5381="", P5381="E"), IF(Q5381&gt;Veriler!$G$2, Q5381*S5381, IF(Q5381&lt;Veriler!$G$2, Veriler!$G$2*S5381, Q5381*S5381)), 0))</f>
        <v>0</v>
      </c>
      <c r="U5381" s="133" t="str">
        <f t="shared" si="1701"/>
        <v xml:space="preserve"> </v>
      </c>
      <c r="V5381" s="134" t="str">
        <f>IFERROR(IF(O5381="%10 sınırı aşılmıştır.",L5381-T5381,IFERROR(IF(F5381="",IF(S5381=1,0,IF(L5381-S5381=0,"",L5381-S5381)),IF(Veriler!M5381="",L5381,IF(L5381*Veriler!M5381=0,"",L5381*Veriler!M5381))),L5381)),0)</f>
        <v/>
      </c>
      <c r="W5381" s="146"/>
      <c r="X5381" s="146"/>
      <c r="Y5381" s="146"/>
    </row>
    <row r="5382" spans="1:25" s="99" customFormat="1" ht="54.75" customHeight="1" x14ac:dyDescent="0.25">
      <c r="A5382" s="96">
        <f t="shared" si="1702"/>
        <v>3967</v>
      </c>
      <c r="B5382" s="175"/>
      <c r="C5382" s="176"/>
      <c r="D5382" s="113"/>
      <c r="E5382" s="115"/>
      <c r="F5382" s="174"/>
      <c r="G5382" s="114" t="str">
        <f t="shared" si="1697"/>
        <v/>
      </c>
      <c r="H5382" s="115"/>
      <c r="I5382" s="115"/>
      <c r="J5382" s="115"/>
      <c r="K5382" s="115"/>
      <c r="L5382" s="133" t="str">
        <f t="shared" si="1698"/>
        <v/>
      </c>
      <c r="M5382" s="116" t="str">
        <f>IF(L5382="", "", L5382/Veriler!$X$1)</f>
        <v/>
      </c>
      <c r="N5382" s="116" t="str">
        <f>IF(F5382&lt;&gt;"", "İthal Girdi", IF(Veriler!T5382="", "", IF(Veriler!S5382="H", "%0,5 üzerindedir", IF(Veriler!T5382&gt;0.1, "%10 sınırı aşılmıştır.", "Uygun"))))</f>
        <v>%0,5 üzerindedir</v>
      </c>
      <c r="O5382" s="116" t="str">
        <f t="shared" si="1699"/>
        <v xml:space="preserve"> </v>
      </c>
      <c r="P5382" s="117"/>
      <c r="Q5382" s="118"/>
      <c r="R5382" s="119" t="str">
        <f t="shared" si="1700"/>
        <v/>
      </c>
      <c r="S5382" s="133">
        <f>IFERROR(IF(M5382&lt;=0.005,IF(F5382="",L5382,0),IF(F5382&lt;&gt;"",0,IF(P5382="",0,IF(P5382="H",0,IF(Q5382&lt;Veriler!$G$2,L5382*Veriler!$G$2,L5382*Q5382)))))," ")</f>
        <v>0</v>
      </c>
      <c r="T5382" s="133">
        <f>IF(Veriler!T5382&lt;=0.1, S5382, IF(AND(Veriler!T5382&gt;0.1, F5382="", P5382="E"), IF(Q5382&gt;Veriler!$G$2, Q5382*S5382, IF(Q5382&lt;Veriler!$G$2, Veriler!$G$2*S5382, Q5382*S5382)), 0))</f>
        <v>0</v>
      </c>
      <c r="U5382" s="133" t="str">
        <f t="shared" si="1701"/>
        <v xml:space="preserve"> </v>
      </c>
      <c r="V5382" s="134" t="str">
        <f>IFERROR(IF(O5382="%10 sınırı aşılmıştır.",L5382-T5382,IFERROR(IF(F5382="",IF(S5382=1,0,IF(L5382-S5382=0,"",L5382-S5382)),IF(Veriler!M5382="",L5382,IF(L5382*Veriler!M5382=0,"",L5382*Veriler!M5382))),L5382)),0)</f>
        <v/>
      </c>
      <c r="W5382" s="146"/>
      <c r="X5382" s="146"/>
      <c r="Y5382" s="146"/>
    </row>
    <row r="5383" spans="1:25" s="99" customFormat="1" ht="54.75" customHeight="1" x14ac:dyDescent="0.25">
      <c r="A5383" s="96">
        <f t="shared" si="1702"/>
        <v>3968</v>
      </c>
      <c r="B5383" s="175"/>
      <c r="C5383" s="176"/>
      <c r="D5383" s="113"/>
      <c r="E5383" s="115"/>
      <c r="F5383" s="174"/>
      <c r="G5383" s="114" t="str">
        <f t="shared" si="1697"/>
        <v/>
      </c>
      <c r="H5383" s="115"/>
      <c r="I5383" s="115"/>
      <c r="J5383" s="115"/>
      <c r="K5383" s="115"/>
      <c r="L5383" s="133" t="str">
        <f t="shared" si="1698"/>
        <v/>
      </c>
      <c r="M5383" s="116" t="str">
        <f>IF(L5383="", "", L5383/Veriler!$X$1)</f>
        <v/>
      </c>
      <c r="N5383" s="116" t="str">
        <f>IF(F5383&lt;&gt;"", "İthal Girdi", IF(Veriler!T5383="", "", IF(Veriler!S5383="H", "%0,5 üzerindedir", IF(Veriler!T5383&gt;0.1, "%10 sınırı aşılmıştır.", "Uygun"))))</f>
        <v>%0,5 üzerindedir</v>
      </c>
      <c r="O5383" s="116" t="str">
        <f t="shared" si="1699"/>
        <v xml:space="preserve"> </v>
      </c>
      <c r="P5383" s="117"/>
      <c r="Q5383" s="118"/>
      <c r="R5383" s="119" t="str">
        <f t="shared" si="1700"/>
        <v/>
      </c>
      <c r="S5383" s="133">
        <f>IFERROR(IF(M5383&lt;=0.005,IF(F5383="",L5383,0),IF(F5383&lt;&gt;"",0,IF(P5383="",0,IF(P5383="H",0,IF(Q5383&lt;Veriler!$G$2,L5383*Veriler!$G$2,L5383*Q5383)))))," ")</f>
        <v>0</v>
      </c>
      <c r="T5383" s="133">
        <f>IF(Veriler!T5383&lt;=0.1, S5383, IF(AND(Veriler!T5383&gt;0.1, F5383="", P5383="E"), IF(Q5383&gt;Veriler!$G$2, Q5383*S5383, IF(Q5383&lt;Veriler!$G$2, Veriler!$G$2*S5383, Q5383*S5383)), 0))</f>
        <v>0</v>
      </c>
      <c r="U5383" s="133" t="str">
        <f t="shared" si="1701"/>
        <v xml:space="preserve"> </v>
      </c>
      <c r="V5383" s="134" t="str">
        <f>IFERROR(IF(O5383="%10 sınırı aşılmıştır.",L5383-T5383,IFERROR(IF(F5383="",IF(S5383=1,0,IF(L5383-S5383=0,"",L5383-S5383)),IF(Veriler!M5383="",L5383,IF(L5383*Veriler!M5383=0,"",L5383*Veriler!M5383))),L5383)),0)</f>
        <v/>
      </c>
      <c r="W5383" s="146"/>
      <c r="X5383" s="146"/>
      <c r="Y5383" s="146"/>
    </row>
    <row r="5384" spans="1:25" s="99" customFormat="1" ht="54.75" customHeight="1" x14ac:dyDescent="0.25">
      <c r="A5384" s="96">
        <f t="shared" si="1702"/>
        <v>3969</v>
      </c>
      <c r="B5384" s="175"/>
      <c r="C5384" s="176"/>
      <c r="D5384" s="113"/>
      <c r="E5384" s="115"/>
      <c r="F5384" s="174"/>
      <c r="G5384" s="114" t="str">
        <f t="shared" si="1697"/>
        <v/>
      </c>
      <c r="H5384" s="115"/>
      <c r="I5384" s="115"/>
      <c r="J5384" s="115"/>
      <c r="K5384" s="115"/>
      <c r="L5384" s="133" t="str">
        <f t="shared" si="1698"/>
        <v/>
      </c>
      <c r="M5384" s="116" t="str">
        <f>IF(L5384="", "", L5384/Veriler!$X$1)</f>
        <v/>
      </c>
      <c r="N5384" s="116" t="str">
        <f>IF(F5384&lt;&gt;"", "İthal Girdi", IF(Veriler!T5384="", "", IF(Veriler!S5384="H", "%0,5 üzerindedir", IF(Veriler!T5384&gt;0.1, "%10 sınırı aşılmıştır.", "Uygun"))))</f>
        <v>%0,5 üzerindedir</v>
      </c>
      <c r="O5384" s="116" t="str">
        <f t="shared" si="1699"/>
        <v xml:space="preserve"> </v>
      </c>
      <c r="P5384" s="117"/>
      <c r="Q5384" s="118"/>
      <c r="R5384" s="119" t="str">
        <f t="shared" si="1700"/>
        <v/>
      </c>
      <c r="S5384" s="133">
        <f>IFERROR(IF(M5384&lt;=0.005,IF(F5384="",L5384,0),IF(F5384&lt;&gt;"",0,IF(P5384="",0,IF(P5384="H",0,IF(Q5384&lt;Veriler!$G$2,L5384*Veriler!$G$2,L5384*Q5384)))))," ")</f>
        <v>0</v>
      </c>
      <c r="T5384" s="133">
        <f>IF(Veriler!T5384&lt;=0.1, S5384, IF(AND(Veriler!T5384&gt;0.1, F5384="", P5384="E"), IF(Q5384&gt;Veriler!$G$2, Q5384*S5384, IF(Q5384&lt;Veriler!$G$2, Veriler!$G$2*S5384, Q5384*S5384)), 0))</f>
        <v>0</v>
      </c>
      <c r="U5384" s="133" t="str">
        <f t="shared" si="1701"/>
        <v xml:space="preserve"> </v>
      </c>
      <c r="V5384" s="134" t="str">
        <f>IFERROR(IF(O5384="%10 sınırı aşılmıştır.",L5384-T5384,IFERROR(IF(F5384="",IF(S5384=1,0,IF(L5384-S5384=0,"",L5384-S5384)),IF(Veriler!M5384="",L5384,IF(L5384*Veriler!M5384=0,"",L5384*Veriler!M5384))),L5384)),0)</f>
        <v/>
      </c>
      <c r="W5384" s="146"/>
      <c r="X5384" s="146"/>
      <c r="Y5384" s="146"/>
    </row>
    <row r="5385" spans="1:25" s="99" customFormat="1" ht="54.75" customHeight="1" x14ac:dyDescent="0.25">
      <c r="A5385" s="96">
        <f t="shared" si="1702"/>
        <v>3970</v>
      </c>
      <c r="B5385" s="175"/>
      <c r="C5385" s="176"/>
      <c r="D5385" s="113"/>
      <c r="E5385" s="115"/>
      <c r="F5385" s="174"/>
      <c r="G5385" s="114" t="str">
        <f t="shared" si="1697"/>
        <v/>
      </c>
      <c r="H5385" s="115"/>
      <c r="I5385" s="115"/>
      <c r="J5385" s="115"/>
      <c r="K5385" s="115"/>
      <c r="L5385" s="133" t="str">
        <f t="shared" si="1698"/>
        <v/>
      </c>
      <c r="M5385" s="116" t="str">
        <f>IF(L5385="", "", L5385/Veriler!$X$1)</f>
        <v/>
      </c>
      <c r="N5385" s="116" t="str">
        <f>IF(F5385&lt;&gt;"", "İthal Girdi", IF(Veriler!T5385="", "", IF(Veriler!S5385="H", "%0,5 üzerindedir", IF(Veriler!T5385&gt;0.1, "%10 sınırı aşılmıştır.", "Uygun"))))</f>
        <v>%0,5 üzerindedir</v>
      </c>
      <c r="O5385" s="116" t="str">
        <f t="shared" si="1699"/>
        <v xml:space="preserve"> </v>
      </c>
      <c r="P5385" s="117"/>
      <c r="Q5385" s="118"/>
      <c r="R5385" s="119" t="str">
        <f t="shared" si="1700"/>
        <v/>
      </c>
      <c r="S5385" s="133">
        <f>IFERROR(IF(M5385&lt;=0.005,IF(F5385="",L5385,0),IF(F5385&lt;&gt;"",0,IF(P5385="",0,IF(P5385="H",0,IF(Q5385&lt;Veriler!$G$2,L5385*Veriler!$G$2,L5385*Q5385)))))," ")</f>
        <v>0</v>
      </c>
      <c r="T5385" s="133">
        <f>IF(Veriler!T5385&lt;=0.1, S5385, IF(AND(Veriler!T5385&gt;0.1, F5385="", P5385="E"), IF(Q5385&gt;Veriler!$G$2, Q5385*S5385, IF(Q5385&lt;Veriler!$G$2, Veriler!$G$2*S5385, Q5385*S5385)), 0))</f>
        <v>0</v>
      </c>
      <c r="U5385" s="133" t="str">
        <f t="shared" si="1701"/>
        <v xml:space="preserve"> </v>
      </c>
      <c r="V5385" s="134" t="str">
        <f>IFERROR(IF(O5385="%10 sınırı aşılmıştır.",L5385-T5385,IFERROR(IF(F5385="",IF(S5385=1,0,IF(L5385-S5385=0,"",L5385-S5385)),IF(Veriler!M5385="",L5385,IF(L5385*Veriler!M5385=0,"",L5385*Veriler!M5385))),L5385)),0)</f>
        <v/>
      </c>
      <c r="W5385" s="146"/>
      <c r="X5385" s="146"/>
      <c r="Y5385" s="146"/>
    </row>
    <row r="5386" spans="1:25" s="99" customFormat="1" ht="54.75" customHeight="1" x14ac:dyDescent="0.25">
      <c r="A5386" s="96">
        <f t="shared" si="1702"/>
        <v>3971</v>
      </c>
      <c r="B5386" s="175"/>
      <c r="C5386" s="176"/>
      <c r="D5386" s="113"/>
      <c r="E5386" s="115"/>
      <c r="F5386" s="174"/>
      <c r="G5386" s="114" t="str">
        <f t="shared" si="1697"/>
        <v/>
      </c>
      <c r="H5386" s="115"/>
      <c r="I5386" s="115"/>
      <c r="J5386" s="115"/>
      <c r="K5386" s="115"/>
      <c r="L5386" s="133" t="str">
        <f t="shared" si="1698"/>
        <v/>
      </c>
      <c r="M5386" s="116" t="str">
        <f>IF(L5386="", "", L5386/Veriler!$X$1)</f>
        <v/>
      </c>
      <c r="N5386" s="116" t="str">
        <f>IF(F5386&lt;&gt;"", "İthal Girdi", IF(Veriler!T5386="", "", IF(Veriler!S5386="H", "%0,5 üzerindedir", IF(Veriler!T5386&gt;0.1, "%10 sınırı aşılmıştır.", "Uygun"))))</f>
        <v>%0,5 üzerindedir</v>
      </c>
      <c r="O5386" s="116" t="str">
        <f t="shared" si="1699"/>
        <v xml:space="preserve"> </v>
      </c>
      <c r="P5386" s="117"/>
      <c r="Q5386" s="118"/>
      <c r="R5386" s="119" t="str">
        <f t="shared" si="1700"/>
        <v/>
      </c>
      <c r="S5386" s="133">
        <f>IFERROR(IF(M5386&lt;=0.005,IF(F5386="",L5386,0),IF(F5386&lt;&gt;"",0,IF(P5386="",0,IF(P5386="H",0,IF(Q5386&lt;Veriler!$G$2,L5386*Veriler!$G$2,L5386*Q5386)))))," ")</f>
        <v>0</v>
      </c>
      <c r="T5386" s="133">
        <f>IF(Veriler!T5386&lt;=0.1, S5386, IF(AND(Veriler!T5386&gt;0.1, F5386="", P5386="E"), IF(Q5386&gt;Veriler!$G$2, Q5386*S5386, IF(Q5386&lt;Veriler!$G$2, Veriler!$G$2*S5386, Q5386*S5386)), 0))</f>
        <v>0</v>
      </c>
      <c r="U5386" s="133" t="str">
        <f t="shared" si="1701"/>
        <v xml:space="preserve"> </v>
      </c>
      <c r="V5386" s="134" t="str">
        <f>IFERROR(IF(O5386="%10 sınırı aşılmıştır.",L5386-T5386,IFERROR(IF(F5386="",IF(S5386=1,0,IF(L5386-S5386=0,"",L5386-S5386)),IF(Veriler!M5386="",L5386,IF(L5386*Veriler!M5386=0,"",L5386*Veriler!M5386))),L5386)),0)</f>
        <v/>
      </c>
      <c r="W5386" s="146"/>
      <c r="X5386" s="146"/>
      <c r="Y5386" s="146"/>
    </row>
    <row r="5387" spans="1:25" s="99" customFormat="1" ht="54.75" customHeight="1" x14ac:dyDescent="0.25">
      <c r="A5387" s="96">
        <f t="shared" si="1702"/>
        <v>3972</v>
      </c>
      <c r="B5387" s="175"/>
      <c r="C5387" s="176"/>
      <c r="D5387" s="113"/>
      <c r="E5387" s="115"/>
      <c r="F5387" s="174"/>
      <c r="G5387" s="114" t="str">
        <f t="shared" si="1697"/>
        <v/>
      </c>
      <c r="H5387" s="115"/>
      <c r="I5387" s="115"/>
      <c r="J5387" s="115"/>
      <c r="K5387" s="115"/>
      <c r="L5387" s="133" t="str">
        <f t="shared" si="1698"/>
        <v/>
      </c>
      <c r="M5387" s="116" t="str">
        <f>IF(L5387="", "", L5387/Veriler!$X$1)</f>
        <v/>
      </c>
      <c r="N5387" s="116" t="str">
        <f>IF(F5387&lt;&gt;"", "İthal Girdi", IF(Veriler!T5387="", "", IF(Veriler!S5387="H", "%0,5 üzerindedir", IF(Veriler!T5387&gt;0.1, "%10 sınırı aşılmıştır.", "Uygun"))))</f>
        <v>%0,5 üzerindedir</v>
      </c>
      <c r="O5387" s="116" t="str">
        <f t="shared" si="1699"/>
        <v xml:space="preserve"> </v>
      </c>
      <c r="P5387" s="117"/>
      <c r="Q5387" s="118"/>
      <c r="R5387" s="119" t="str">
        <f t="shared" si="1700"/>
        <v/>
      </c>
      <c r="S5387" s="133">
        <f>IFERROR(IF(M5387&lt;=0.005,IF(F5387="",L5387,0),IF(F5387&lt;&gt;"",0,IF(P5387="",0,IF(P5387="H",0,IF(Q5387&lt;Veriler!$G$2,L5387*Veriler!$G$2,L5387*Q5387)))))," ")</f>
        <v>0</v>
      </c>
      <c r="T5387" s="133">
        <f>IF(Veriler!T5387&lt;=0.1, S5387, IF(AND(Veriler!T5387&gt;0.1, F5387="", P5387="E"), IF(Q5387&gt;Veriler!$G$2, Q5387*S5387, IF(Q5387&lt;Veriler!$G$2, Veriler!$G$2*S5387, Q5387*S5387)), 0))</f>
        <v>0</v>
      </c>
      <c r="U5387" s="133" t="str">
        <f t="shared" si="1701"/>
        <v xml:space="preserve"> </v>
      </c>
      <c r="V5387" s="134" t="str">
        <f>IFERROR(IF(O5387="%10 sınırı aşılmıştır.",L5387-T5387,IFERROR(IF(F5387="",IF(S5387=1,0,IF(L5387-S5387=0,"",L5387-S5387)),IF(Veriler!M5387="",L5387,IF(L5387*Veriler!M5387=0,"",L5387*Veriler!M5387))),L5387)),0)</f>
        <v/>
      </c>
      <c r="W5387" s="146"/>
      <c r="X5387" s="146"/>
      <c r="Y5387" s="146"/>
    </row>
    <row r="5388" spans="1:25" s="99" customFormat="1" ht="54.75" customHeight="1" x14ac:dyDescent="0.25">
      <c r="A5388" s="96">
        <f t="shared" si="1702"/>
        <v>3973</v>
      </c>
      <c r="B5388" s="175"/>
      <c r="C5388" s="176"/>
      <c r="D5388" s="113"/>
      <c r="E5388" s="115"/>
      <c r="F5388" s="174"/>
      <c r="G5388" s="114" t="str">
        <f t="shared" si="1697"/>
        <v/>
      </c>
      <c r="H5388" s="115"/>
      <c r="I5388" s="115"/>
      <c r="J5388" s="115"/>
      <c r="K5388" s="115"/>
      <c r="L5388" s="133" t="str">
        <f t="shared" si="1698"/>
        <v/>
      </c>
      <c r="M5388" s="116" t="str">
        <f>IF(L5388="", "", L5388/Veriler!$X$1)</f>
        <v/>
      </c>
      <c r="N5388" s="116" t="str">
        <f>IF(F5388&lt;&gt;"", "İthal Girdi", IF(Veriler!T5388="", "", IF(Veriler!S5388="H", "%0,5 üzerindedir", IF(Veriler!T5388&gt;0.1, "%10 sınırı aşılmıştır.", "Uygun"))))</f>
        <v>%0,5 üzerindedir</v>
      </c>
      <c r="O5388" s="116" t="str">
        <f t="shared" si="1699"/>
        <v xml:space="preserve"> </v>
      </c>
      <c r="P5388" s="117"/>
      <c r="Q5388" s="118"/>
      <c r="R5388" s="119" t="str">
        <f t="shared" si="1700"/>
        <v/>
      </c>
      <c r="S5388" s="133">
        <f>IFERROR(IF(M5388&lt;=0.005,IF(F5388="",L5388,0),IF(F5388&lt;&gt;"",0,IF(P5388="",0,IF(P5388="H",0,IF(Q5388&lt;Veriler!$G$2,L5388*Veriler!$G$2,L5388*Q5388)))))," ")</f>
        <v>0</v>
      </c>
      <c r="T5388" s="133">
        <f>IF(Veriler!T5388&lt;=0.1, S5388, IF(AND(Veriler!T5388&gt;0.1, F5388="", P5388="E"), IF(Q5388&gt;Veriler!$G$2, Q5388*S5388, IF(Q5388&lt;Veriler!$G$2, Veriler!$G$2*S5388, Q5388*S5388)), 0))</f>
        <v>0</v>
      </c>
      <c r="U5388" s="133" t="str">
        <f t="shared" si="1701"/>
        <v xml:space="preserve"> </v>
      </c>
      <c r="V5388" s="134" t="str">
        <f>IFERROR(IF(O5388="%10 sınırı aşılmıştır.",L5388-T5388,IFERROR(IF(F5388="",IF(S5388=1,0,IF(L5388-S5388=0,"",L5388-S5388)),IF(Veriler!M5388="",L5388,IF(L5388*Veriler!M5388=0,"",L5388*Veriler!M5388))),L5388)),0)</f>
        <v/>
      </c>
      <c r="W5388" s="146"/>
      <c r="X5388" s="146"/>
      <c r="Y5388" s="146"/>
    </row>
    <row r="5389" spans="1:25" s="99" customFormat="1" ht="54.75" customHeight="1" x14ac:dyDescent="0.25">
      <c r="A5389" s="96">
        <f t="shared" si="1702"/>
        <v>3974</v>
      </c>
      <c r="B5389" s="175"/>
      <c r="C5389" s="176"/>
      <c r="D5389" s="113"/>
      <c r="E5389" s="115"/>
      <c r="F5389" s="174"/>
      <c r="G5389" s="114" t="str">
        <f t="shared" si="1697"/>
        <v/>
      </c>
      <c r="H5389" s="115"/>
      <c r="I5389" s="115"/>
      <c r="J5389" s="115"/>
      <c r="K5389" s="115"/>
      <c r="L5389" s="133" t="str">
        <f t="shared" si="1698"/>
        <v/>
      </c>
      <c r="M5389" s="116" t="str">
        <f>IF(L5389="", "", L5389/Veriler!$X$1)</f>
        <v/>
      </c>
      <c r="N5389" s="116" t="str">
        <f>IF(F5389&lt;&gt;"", "İthal Girdi", IF(Veriler!T5389="", "", IF(Veriler!S5389="H", "%0,5 üzerindedir", IF(Veriler!T5389&gt;0.1, "%10 sınırı aşılmıştır.", "Uygun"))))</f>
        <v>%0,5 üzerindedir</v>
      </c>
      <c r="O5389" s="116" t="str">
        <f t="shared" si="1699"/>
        <v xml:space="preserve"> </v>
      </c>
      <c r="P5389" s="117"/>
      <c r="Q5389" s="118"/>
      <c r="R5389" s="119" t="str">
        <f t="shared" si="1700"/>
        <v/>
      </c>
      <c r="S5389" s="133">
        <f>IFERROR(IF(M5389&lt;=0.005,IF(F5389="",L5389,0),IF(F5389&lt;&gt;"",0,IF(P5389="",0,IF(P5389="H",0,IF(Q5389&lt;Veriler!$G$2,L5389*Veriler!$G$2,L5389*Q5389)))))," ")</f>
        <v>0</v>
      </c>
      <c r="T5389" s="133">
        <f>IF(Veriler!T5389&lt;=0.1, S5389, IF(AND(Veriler!T5389&gt;0.1, F5389="", P5389="E"), IF(Q5389&gt;Veriler!$G$2, Q5389*S5389, IF(Q5389&lt;Veriler!$G$2, Veriler!$G$2*S5389, Q5389*S5389)), 0))</f>
        <v>0</v>
      </c>
      <c r="U5389" s="133" t="str">
        <f t="shared" si="1701"/>
        <v xml:space="preserve"> </v>
      </c>
      <c r="V5389" s="134" t="str">
        <f>IFERROR(IF(O5389="%10 sınırı aşılmıştır.",L5389-T5389,IFERROR(IF(F5389="",IF(S5389=1,0,IF(L5389-S5389=0,"",L5389-S5389)),IF(Veriler!M5389="",L5389,IF(L5389*Veriler!M5389=0,"",L5389*Veriler!M5389))),L5389)),0)</f>
        <v/>
      </c>
      <c r="W5389" s="146"/>
      <c r="X5389" s="146"/>
      <c r="Y5389" s="146"/>
    </row>
    <row r="5390" spans="1:25" s="99" customFormat="1" ht="54.75" customHeight="1" x14ac:dyDescent="0.25">
      <c r="A5390" s="96">
        <f t="shared" si="1702"/>
        <v>3975</v>
      </c>
      <c r="B5390" s="175"/>
      <c r="C5390" s="176"/>
      <c r="D5390" s="113"/>
      <c r="E5390" s="115"/>
      <c r="F5390" s="174"/>
      <c r="G5390" s="114" t="str">
        <f t="shared" si="1697"/>
        <v/>
      </c>
      <c r="H5390" s="115"/>
      <c r="I5390" s="115"/>
      <c r="J5390" s="115"/>
      <c r="K5390" s="115"/>
      <c r="L5390" s="133" t="str">
        <f t="shared" si="1698"/>
        <v/>
      </c>
      <c r="M5390" s="116" t="str">
        <f>IF(L5390="", "", L5390/Veriler!$X$1)</f>
        <v/>
      </c>
      <c r="N5390" s="116" t="str">
        <f>IF(F5390&lt;&gt;"", "İthal Girdi", IF(Veriler!T5390="", "", IF(Veriler!S5390="H", "%0,5 üzerindedir", IF(Veriler!T5390&gt;0.1, "%10 sınırı aşılmıştır.", "Uygun"))))</f>
        <v>%0,5 üzerindedir</v>
      </c>
      <c r="O5390" s="116" t="str">
        <f t="shared" si="1699"/>
        <v xml:space="preserve"> </v>
      </c>
      <c r="P5390" s="117"/>
      <c r="Q5390" s="118"/>
      <c r="R5390" s="119" t="str">
        <f t="shared" si="1700"/>
        <v/>
      </c>
      <c r="S5390" s="133">
        <f>IFERROR(IF(M5390&lt;=0.005,IF(F5390="",L5390,0),IF(F5390&lt;&gt;"",0,IF(P5390="",0,IF(P5390="H",0,IF(Q5390&lt;Veriler!$G$2,L5390*Veriler!$G$2,L5390*Q5390)))))," ")</f>
        <v>0</v>
      </c>
      <c r="T5390" s="133">
        <f>IF(Veriler!T5390&lt;=0.1, S5390, IF(AND(Veriler!T5390&gt;0.1, F5390="", P5390="E"), IF(Q5390&gt;Veriler!$G$2, Q5390*S5390, IF(Q5390&lt;Veriler!$G$2, Veriler!$G$2*S5390, Q5390*S5390)), 0))</f>
        <v>0</v>
      </c>
      <c r="U5390" s="133" t="str">
        <f t="shared" si="1701"/>
        <v xml:space="preserve"> </v>
      </c>
      <c r="V5390" s="134" t="str">
        <f>IFERROR(IF(O5390="%10 sınırı aşılmıştır.",L5390-T5390,IFERROR(IF(F5390="",IF(S5390=1,0,IF(L5390-S5390=0,"",L5390-S5390)),IF(Veriler!M5390="",L5390,IF(L5390*Veriler!M5390=0,"",L5390*Veriler!M5390))),L5390)),0)</f>
        <v/>
      </c>
      <c r="W5390" s="146"/>
      <c r="X5390" s="146"/>
      <c r="Y5390" s="146"/>
    </row>
    <row r="5391" spans="1:25" s="99" customFormat="1" ht="54.75" customHeight="1" x14ac:dyDescent="0.25">
      <c r="A5391" s="96">
        <f t="shared" si="1702"/>
        <v>3976</v>
      </c>
      <c r="B5391" s="175"/>
      <c r="C5391" s="176"/>
      <c r="D5391" s="113"/>
      <c r="E5391" s="115"/>
      <c r="F5391" s="174"/>
      <c r="G5391" s="114" t="str">
        <f t="shared" si="1697"/>
        <v/>
      </c>
      <c r="H5391" s="115"/>
      <c r="I5391" s="115"/>
      <c r="J5391" s="115"/>
      <c r="K5391" s="115"/>
      <c r="L5391" s="133" t="str">
        <f t="shared" si="1698"/>
        <v/>
      </c>
      <c r="M5391" s="116" t="str">
        <f>IF(L5391="", "", L5391/Veriler!$X$1)</f>
        <v/>
      </c>
      <c r="N5391" s="116" t="str">
        <f>IF(F5391&lt;&gt;"", "İthal Girdi", IF(Veriler!T5391="", "", IF(Veriler!S5391="H", "%0,5 üzerindedir", IF(Veriler!T5391&gt;0.1, "%10 sınırı aşılmıştır.", "Uygun"))))</f>
        <v>%0,5 üzerindedir</v>
      </c>
      <c r="O5391" s="116" t="str">
        <f t="shared" si="1699"/>
        <v xml:space="preserve"> </v>
      </c>
      <c r="P5391" s="117"/>
      <c r="Q5391" s="118"/>
      <c r="R5391" s="119" t="str">
        <f t="shared" si="1700"/>
        <v/>
      </c>
      <c r="S5391" s="133">
        <f>IFERROR(IF(M5391&lt;=0.005,IF(F5391="",L5391,0),IF(F5391&lt;&gt;"",0,IF(P5391="",0,IF(P5391="H",0,IF(Q5391&lt;Veriler!$G$2,L5391*Veriler!$G$2,L5391*Q5391)))))," ")</f>
        <v>0</v>
      </c>
      <c r="T5391" s="133">
        <f>IF(Veriler!T5391&lt;=0.1, S5391, IF(AND(Veriler!T5391&gt;0.1, F5391="", P5391="E"), IF(Q5391&gt;Veriler!$G$2, Q5391*S5391, IF(Q5391&lt;Veriler!$G$2, Veriler!$G$2*S5391, Q5391*S5391)), 0))</f>
        <v>0</v>
      </c>
      <c r="U5391" s="133" t="str">
        <f t="shared" si="1701"/>
        <v xml:space="preserve"> </v>
      </c>
      <c r="V5391" s="134" t="str">
        <f>IFERROR(IF(O5391="%10 sınırı aşılmıştır.",L5391-T5391,IFERROR(IF(F5391="",IF(S5391=1,0,IF(L5391-S5391=0,"",L5391-S5391)),IF(Veriler!M5391="",L5391,IF(L5391*Veriler!M5391=0,"",L5391*Veriler!M5391))),L5391)),0)</f>
        <v/>
      </c>
      <c r="W5391" s="146"/>
      <c r="X5391" s="146"/>
      <c r="Y5391" s="146"/>
    </row>
    <row r="5392" spans="1:25" s="99" customFormat="1" ht="24" customHeight="1" x14ac:dyDescent="0.25">
      <c r="A5392" s="103"/>
      <c r="B5392" s="104"/>
      <c r="C5392" s="104"/>
      <c r="D5392" s="104"/>
      <c r="E5392" s="103"/>
      <c r="F5392" s="135"/>
      <c r="G5392" s="157"/>
      <c r="H5392" s="103"/>
      <c r="I5392" s="103"/>
      <c r="J5392" s="103"/>
      <c r="K5392" s="103"/>
      <c r="L5392" s="136">
        <f>SUM(L5363:L5376,L5378:L5391)</f>
        <v>0</v>
      </c>
      <c r="M5392" s="158"/>
      <c r="N5392" s="158"/>
      <c r="O5392" s="158"/>
      <c r="P5392" s="105"/>
      <c r="Q5392" s="106"/>
      <c r="R5392" s="159"/>
      <c r="S5392" s="160"/>
      <c r="T5392" s="160"/>
      <c r="U5392" s="160"/>
      <c r="V5392" s="160"/>
      <c r="W5392" s="146"/>
      <c r="X5392" s="146"/>
      <c r="Y5392" s="146"/>
    </row>
    <row r="5393" spans="1:25" s="99" customFormat="1" ht="31.5" customHeight="1" x14ac:dyDescent="0.25">
      <c r="A5393" s="103"/>
      <c r="B5393" s="104"/>
      <c r="C5393" s="104"/>
      <c r="D5393" s="104"/>
      <c r="E5393" s="103"/>
      <c r="F5393" s="135"/>
      <c r="G5393" s="157"/>
      <c r="H5393" s="103"/>
      <c r="I5393" s="103"/>
      <c r="J5393" s="103"/>
      <c r="K5393" s="103"/>
      <c r="L5393" s="161"/>
      <c r="M5393" s="158"/>
      <c r="N5393" s="158"/>
      <c r="O5393" s="158"/>
      <c r="P5393" s="105"/>
      <c r="Q5393" s="106"/>
      <c r="R5393" s="159"/>
      <c r="S5393" s="162" t="s">
        <v>57</v>
      </c>
      <c r="T5393" s="162" t="s">
        <v>57</v>
      </c>
      <c r="U5393" s="162" t="s">
        <v>57</v>
      </c>
      <c r="V5393" s="163" t="s">
        <v>58</v>
      </c>
      <c r="W5393" s="146"/>
      <c r="X5393" s="146"/>
      <c r="Y5393" s="146"/>
    </row>
    <row r="5394" spans="1:25" s="99" customFormat="1" ht="58.5" customHeight="1" x14ac:dyDescent="0.25">
      <c r="A5394" s="185" t="s">
        <v>59</v>
      </c>
      <c r="B5394" s="180"/>
      <c r="C5394" s="180"/>
      <c r="D5394" s="180"/>
      <c r="E5394" s="180"/>
      <c r="F5394" s="180"/>
      <c r="G5394" s="180"/>
      <c r="H5394" s="180"/>
      <c r="I5394" s="180"/>
      <c r="J5394" s="180"/>
      <c r="K5394" s="180"/>
      <c r="L5394" s="180"/>
      <c r="M5394" s="180"/>
      <c r="N5394" s="180"/>
      <c r="O5394" s="180"/>
      <c r="P5394" s="180"/>
      <c r="Q5394" s="180"/>
      <c r="R5394" s="176"/>
      <c r="S5394" s="137">
        <f>SUM(S5356,S5363:S5376,S5378:S5391)</f>
        <v>0</v>
      </c>
      <c r="T5394" s="137" t="str">
        <f>IF(SUM(T5363:T5376,T5378:T5391)=0," ",SUM(T5363:T5376,T5378:T5391))</f>
        <v xml:space="preserve"> </v>
      </c>
      <c r="U5394" s="137" t="str">
        <f>IF(SUM(U5363:U5376,U5378:U5391)=0," ",SUM(U5363:U5376,U5378:U5391))</f>
        <v xml:space="preserve"> </v>
      </c>
      <c r="V5394" s="137" t="str">
        <f>IF(SUM(V5363:V5376,V5378:V5391)=0," ",SUM(V5363:V5376,V5378:V5391))</f>
        <v xml:space="preserve"> </v>
      </c>
      <c r="W5394" s="146"/>
      <c r="X5394" s="164">
        <f>SUM(U5363:U5376,U5378:U5391)</f>
        <v>0</v>
      </c>
      <c r="Y5394" s="164">
        <f>SUM(V5363:V5376,V5378:V5391)</f>
        <v>0</v>
      </c>
    </row>
    <row r="5395" spans="1:25" x14ac:dyDescent="0.3">
      <c r="A5395" s="34"/>
      <c r="G5395" s="146"/>
      <c r="L5395" s="146"/>
      <c r="M5395" s="146"/>
      <c r="N5395" s="146"/>
      <c r="O5395" s="146"/>
      <c r="R5395" s="146"/>
      <c r="S5395" s="146"/>
      <c r="T5395" s="146"/>
      <c r="U5395" s="146"/>
      <c r="V5395" s="146"/>
      <c r="W5395" s="146"/>
      <c r="X5395" s="146"/>
      <c r="Y5395" s="146"/>
    </row>
    <row r="5396" spans="1:25" x14ac:dyDescent="0.3">
      <c r="A5396" s="186" t="s">
        <v>60</v>
      </c>
      <c r="B5396" s="187"/>
      <c r="C5396" s="187"/>
      <c r="D5396" s="187"/>
      <c r="E5396" s="187"/>
      <c r="F5396" s="187"/>
      <c r="G5396" s="187"/>
      <c r="H5396" s="187"/>
      <c r="I5396" s="187"/>
      <c r="J5396" s="187"/>
      <c r="K5396" s="187"/>
      <c r="L5396" s="187"/>
      <c r="M5396" s="187"/>
      <c r="N5396" s="187"/>
      <c r="O5396" s="187"/>
      <c r="P5396" s="187"/>
      <c r="Q5396" s="187"/>
      <c r="R5396" s="187"/>
      <c r="S5396" s="187"/>
      <c r="T5396" s="187"/>
      <c r="U5396" s="187"/>
      <c r="V5396" s="187"/>
      <c r="W5396" s="146"/>
      <c r="X5396" s="146"/>
      <c r="Y5396" s="146"/>
    </row>
    <row r="5397" spans="1:25" s="99" customFormat="1" ht="41.25" customHeight="1" x14ac:dyDescent="0.25">
      <c r="A5397" s="189" t="s">
        <v>38</v>
      </c>
      <c r="B5397" s="180"/>
      <c r="C5397" s="180"/>
      <c r="D5397" s="180"/>
      <c r="E5397" s="180"/>
      <c r="F5397" s="180"/>
      <c r="G5397" s="180"/>
      <c r="H5397" s="180"/>
      <c r="I5397" s="180"/>
      <c r="J5397" s="180"/>
      <c r="K5397" s="180"/>
      <c r="L5397" s="180"/>
      <c r="M5397" s="180"/>
      <c r="N5397" s="180"/>
      <c r="O5397" s="180"/>
      <c r="P5397" s="180"/>
      <c r="Q5397" s="180"/>
      <c r="R5397" s="180"/>
      <c r="S5397" s="180"/>
      <c r="T5397" s="180"/>
      <c r="U5397" s="180"/>
      <c r="V5397" s="176"/>
      <c r="W5397" s="146"/>
      <c r="X5397" s="146"/>
      <c r="Y5397" s="146"/>
    </row>
    <row r="5398" spans="1:25" s="100" customFormat="1" ht="35.25" customHeight="1" x14ac:dyDescent="0.25">
      <c r="A5398" s="179" t="s">
        <v>39</v>
      </c>
      <c r="B5398" s="180"/>
      <c r="C5398" s="180"/>
      <c r="D5398" s="180"/>
      <c r="E5398" s="180"/>
      <c r="F5398" s="180"/>
      <c r="G5398" s="180"/>
      <c r="H5398" s="180"/>
      <c r="I5398" s="180"/>
      <c r="J5398" s="180"/>
      <c r="K5398" s="180"/>
      <c r="L5398" s="180"/>
      <c r="M5398" s="180"/>
      <c r="N5398" s="180"/>
      <c r="O5398" s="180"/>
      <c r="P5398" s="180"/>
      <c r="Q5398" s="180"/>
      <c r="R5398" s="176"/>
      <c r="S5398" s="147"/>
      <c r="T5398" s="148"/>
      <c r="U5398" s="149" t="s">
        <v>40</v>
      </c>
      <c r="V5398" s="150">
        <f>V5360+1</f>
        <v>143</v>
      </c>
      <c r="W5398" s="146"/>
      <c r="X5398" s="146"/>
      <c r="Y5398" s="146"/>
    </row>
    <row r="5399" spans="1:25" s="99" customFormat="1" ht="81" customHeight="1" x14ac:dyDescent="0.25">
      <c r="A5399" s="110" t="s">
        <v>3</v>
      </c>
      <c r="B5399" s="188" t="s">
        <v>41</v>
      </c>
      <c r="C5399" s="176"/>
      <c r="D5399" s="111" t="s">
        <v>42</v>
      </c>
      <c r="E5399" s="110" t="s">
        <v>324</v>
      </c>
      <c r="F5399" s="111" t="s">
        <v>325</v>
      </c>
      <c r="G5399" s="151" t="s">
        <v>43</v>
      </c>
      <c r="H5399" s="110" t="s">
        <v>44</v>
      </c>
      <c r="I5399" s="110" t="s">
        <v>8</v>
      </c>
      <c r="J5399" s="110" t="s">
        <v>45</v>
      </c>
      <c r="K5399" s="110" t="s">
        <v>46</v>
      </c>
      <c r="L5399" s="152" t="s">
        <v>47</v>
      </c>
      <c r="M5399" s="153" t="s">
        <v>48</v>
      </c>
      <c r="N5399" s="154" t="s">
        <v>49</v>
      </c>
      <c r="O5399" s="154" t="s">
        <v>49</v>
      </c>
      <c r="P5399" s="112" t="s">
        <v>50</v>
      </c>
      <c r="Q5399" s="110" t="s">
        <v>51</v>
      </c>
      <c r="R5399" s="155" t="s">
        <v>52</v>
      </c>
      <c r="S5399" s="156" t="s">
        <v>53</v>
      </c>
      <c r="T5399" s="156" t="s">
        <v>54</v>
      </c>
      <c r="U5399" s="152" t="s">
        <v>54</v>
      </c>
      <c r="V5399" s="152" t="s">
        <v>55</v>
      </c>
      <c r="W5399" s="146"/>
      <c r="X5399" s="146"/>
      <c r="Y5399" s="146"/>
    </row>
    <row r="5400" spans="1:25" s="99" customFormat="1" ht="45" customHeight="1" x14ac:dyDescent="0.25">
      <c r="A5400" s="101"/>
      <c r="B5400" s="177" t="s">
        <v>56</v>
      </c>
      <c r="C5400" s="178"/>
      <c r="D5400" s="102"/>
      <c r="E5400" s="170"/>
      <c r="F5400" s="102"/>
      <c r="G5400" s="95"/>
      <c r="H5400" s="102"/>
      <c r="I5400" s="102"/>
      <c r="J5400" s="102"/>
      <c r="K5400" s="102"/>
      <c r="L5400" s="95"/>
      <c r="M5400" s="95"/>
      <c r="N5400" s="95"/>
      <c r="O5400" s="95"/>
      <c r="P5400" s="102"/>
      <c r="Q5400" s="102"/>
      <c r="R5400" s="190"/>
      <c r="S5400" s="184"/>
      <c r="T5400" s="95"/>
      <c r="U5400" s="95"/>
      <c r="V5400" s="95"/>
      <c r="W5400" s="146"/>
      <c r="X5400" s="146"/>
      <c r="Y5400" s="146"/>
    </row>
    <row r="5401" spans="1:25" s="99" customFormat="1" ht="54.75" customHeight="1" x14ac:dyDescent="0.25">
      <c r="A5401" s="96">
        <f>A5391+1</f>
        <v>3977</v>
      </c>
      <c r="B5401" s="181"/>
      <c r="C5401" s="182"/>
      <c r="D5401" s="113"/>
      <c r="E5401" s="115"/>
      <c r="F5401" s="174"/>
      <c r="G5401" s="114" t="str">
        <f t="shared" ref="G5401:G5414" si="1703">IF(AND(F5401&lt;&gt;"",V5401&lt;&gt;"",L5401&lt;&gt;0),V5401/L5401,"")</f>
        <v/>
      </c>
      <c r="H5401" s="115"/>
      <c r="I5401" s="115"/>
      <c r="J5401" s="115"/>
      <c r="K5401" s="115"/>
      <c r="L5401" s="133" t="str">
        <f t="shared" ref="L5401:L5414" si="1704">IF(AND(H5401&lt;&gt;0, J5401&lt;&gt;0, K5401&lt;&gt;0), H5401*J5401*K5401, "")</f>
        <v/>
      </c>
      <c r="M5401" s="116" t="str">
        <f>IF(L5401="", "", L5401/Veriler!$X$1)</f>
        <v/>
      </c>
      <c r="N5401" s="116" t="str">
        <f>IF(F5401&lt;&gt;"", "İthal Girdi", IF(Veriler!T5401="", "", IF(Veriler!S5401="H", "%0,5 üzerindedir", IF(Veriler!T5401&gt;0.1, "%10 sınırı aşılmıştır.", "Uygun"))))</f>
        <v>%0,5 üzerindedir</v>
      </c>
      <c r="O5401" s="116" t="str">
        <f t="shared" ref="O5401:O5414" si="1705">IF(M5401=""," ",N5401)</f>
        <v xml:space="preserve"> </v>
      </c>
      <c r="P5401" s="117"/>
      <c r="Q5401" s="118"/>
      <c r="R5401" s="119" t="str">
        <f t="shared" ref="R5401:R5414" si="1706">IFERROR(IF(AND(T5401&lt;&gt;"",L5401&lt;&gt;"",L5401&lt;&gt;0,T5401&lt;&gt;0),T5401/L5401,"")," ")</f>
        <v/>
      </c>
      <c r="S5401" s="133">
        <f>IFERROR(IF(M5401&lt;=0.005,IF(F5401="",L5401,0),IF(F5401&lt;&gt;"",0,IF(P5401="",0,IF(P5401="H",0,IF(Q5401&lt;Veriler!$G$2,L5401*Veriler!$G$2,L5401*Q5401)))))," ")</f>
        <v>0</v>
      </c>
      <c r="T5401" s="133">
        <f>IF(Veriler!T5401&lt;=0.1, S5401, IF(AND(Veriler!T5401&gt;0.1, F5401="", P5401="E"), IF(Q5401&gt;Veriler!$G$2, Q5401*S5401, IF(Q5401&lt;Veriler!$G$2, Veriler!$G$2*S5401, Q5401*S5401)), 0))</f>
        <v>0</v>
      </c>
      <c r="U5401" s="133" t="str">
        <f t="shared" ref="U5401:U5414" si="1707">IF(T5401=0," ",T5401)</f>
        <v xml:space="preserve"> </v>
      </c>
      <c r="V5401" s="134" t="str">
        <f>IFERROR(IF(O5401="%10 sınırı aşılmıştır.",L5401-T5401,IFERROR(IF(F5401="",IF(S5401=1,0,IF(L5401-S5401=0,"",L5401-S5401)),IF(Veriler!M5401="",L5401,IF(L5401*Veriler!M5401=0,"",L5401*Veriler!M5401))),L5401)),0)</f>
        <v/>
      </c>
      <c r="W5401" s="146"/>
      <c r="X5401" s="146"/>
      <c r="Y5401" s="146"/>
    </row>
    <row r="5402" spans="1:25" s="99" customFormat="1" ht="54.75" customHeight="1" x14ac:dyDescent="0.25">
      <c r="A5402" s="96">
        <f t="shared" ref="A5402:A5414" si="1708">A5401+1</f>
        <v>3978</v>
      </c>
      <c r="B5402" s="175"/>
      <c r="C5402" s="176"/>
      <c r="D5402" s="113"/>
      <c r="E5402" s="115"/>
      <c r="F5402" s="174"/>
      <c r="G5402" s="114" t="str">
        <f t="shared" si="1703"/>
        <v/>
      </c>
      <c r="H5402" s="115"/>
      <c r="I5402" s="115"/>
      <c r="J5402" s="115"/>
      <c r="K5402" s="115"/>
      <c r="L5402" s="133" t="str">
        <f t="shared" si="1704"/>
        <v/>
      </c>
      <c r="M5402" s="116" t="str">
        <f>IF(L5402="", "", L5402/Veriler!$X$1)</f>
        <v/>
      </c>
      <c r="N5402" s="116" t="str">
        <f>IF(F5402&lt;&gt;"", "İthal Girdi", IF(Veriler!T5402="", "", IF(Veriler!S5402="H", "%0,5 üzerindedir", IF(Veriler!T5402&gt;0.1, "%10 sınırı aşılmıştır.", "Uygun"))))</f>
        <v>%0,5 üzerindedir</v>
      </c>
      <c r="O5402" s="116" t="str">
        <f t="shared" si="1705"/>
        <v xml:space="preserve"> </v>
      </c>
      <c r="P5402" s="117"/>
      <c r="Q5402" s="118"/>
      <c r="R5402" s="119" t="str">
        <f t="shared" si="1706"/>
        <v/>
      </c>
      <c r="S5402" s="133">
        <f>IFERROR(IF(M5402&lt;=0.005,IF(F5402="",L5402,0),IF(F5402&lt;&gt;"",0,IF(P5402="",0,IF(P5402="H",0,IF(Q5402&lt;Veriler!$G$2,L5402*Veriler!$G$2,L5402*Q5402)))))," ")</f>
        <v>0</v>
      </c>
      <c r="T5402" s="133">
        <f>IF(Veriler!T5402&lt;=0.1, S5402, IF(AND(Veriler!T5402&gt;0.1, F5402="", P5402="E"), IF(Q5402&gt;Veriler!$G$2, Q5402*S5402, IF(Q5402&lt;Veriler!$G$2, Veriler!$G$2*S5402, Q5402*S5402)), 0))</f>
        <v>0</v>
      </c>
      <c r="U5402" s="133" t="str">
        <f t="shared" si="1707"/>
        <v xml:space="preserve"> </v>
      </c>
      <c r="V5402" s="134" t="str">
        <f>IFERROR(IF(O5402="%10 sınırı aşılmıştır.",L5402-T5402,IFERROR(IF(F5402="",IF(S5402=1,0,IF(L5402-S5402=0,"",L5402-S5402)),IF(Veriler!M5402="",L5402,IF(L5402*Veriler!M5402=0,"",L5402*Veriler!M5402))),L5402)),0)</f>
        <v/>
      </c>
      <c r="W5402" s="146"/>
      <c r="X5402" s="146"/>
      <c r="Y5402" s="146"/>
    </row>
    <row r="5403" spans="1:25" s="99" customFormat="1" ht="54.75" customHeight="1" x14ac:dyDescent="0.25">
      <c r="A5403" s="96">
        <f t="shared" si="1708"/>
        <v>3979</v>
      </c>
      <c r="B5403" s="175"/>
      <c r="C5403" s="176"/>
      <c r="D5403" s="113"/>
      <c r="E5403" s="115"/>
      <c r="F5403" s="174"/>
      <c r="G5403" s="114" t="str">
        <f t="shared" si="1703"/>
        <v/>
      </c>
      <c r="H5403" s="115"/>
      <c r="I5403" s="115"/>
      <c r="J5403" s="115"/>
      <c r="K5403" s="115"/>
      <c r="L5403" s="133" t="str">
        <f t="shared" si="1704"/>
        <v/>
      </c>
      <c r="M5403" s="116" t="str">
        <f>IF(L5403="", "", L5403/Veriler!$X$1)</f>
        <v/>
      </c>
      <c r="N5403" s="116" t="str">
        <f>IF(F5403&lt;&gt;"", "İthal Girdi", IF(Veriler!T5403="", "", IF(Veriler!S5403="H", "%0,5 üzerindedir", IF(Veriler!T5403&gt;0.1, "%10 sınırı aşılmıştır.", "Uygun"))))</f>
        <v>%0,5 üzerindedir</v>
      </c>
      <c r="O5403" s="116" t="str">
        <f t="shared" si="1705"/>
        <v xml:space="preserve"> </v>
      </c>
      <c r="P5403" s="117"/>
      <c r="Q5403" s="118"/>
      <c r="R5403" s="119" t="str">
        <f t="shared" si="1706"/>
        <v/>
      </c>
      <c r="S5403" s="133">
        <f>IFERROR(IF(M5403&lt;=0.005,IF(F5403="",L5403,0),IF(F5403&lt;&gt;"",0,IF(P5403="",0,IF(P5403="H",0,IF(Q5403&lt;Veriler!$G$2,L5403*Veriler!$G$2,L5403*Q5403)))))," ")</f>
        <v>0</v>
      </c>
      <c r="T5403" s="133">
        <f>IF(Veriler!T5403&lt;=0.1, S5403, IF(AND(Veriler!T5403&gt;0.1, F5403="", P5403="E"), IF(Q5403&gt;Veriler!$G$2, Q5403*S5403, IF(Q5403&lt;Veriler!$G$2, Veriler!$G$2*S5403, Q5403*S5403)), 0))</f>
        <v>0</v>
      </c>
      <c r="U5403" s="133" t="str">
        <f t="shared" si="1707"/>
        <v xml:space="preserve"> </v>
      </c>
      <c r="V5403" s="134" t="str">
        <f>IFERROR(IF(O5403="%10 sınırı aşılmıştır.",L5403-T5403,IFERROR(IF(F5403="",IF(S5403=1,0,IF(L5403-S5403=0,"",L5403-S5403)),IF(Veriler!M5403="",L5403,IF(L5403*Veriler!M5403=0,"",L5403*Veriler!M5403))),L5403)),0)</f>
        <v/>
      </c>
      <c r="W5403" s="146"/>
      <c r="X5403" s="146"/>
      <c r="Y5403" s="146"/>
    </row>
    <row r="5404" spans="1:25" s="99" customFormat="1" ht="54.75" customHeight="1" x14ac:dyDescent="0.25">
      <c r="A5404" s="96">
        <f t="shared" si="1708"/>
        <v>3980</v>
      </c>
      <c r="B5404" s="175"/>
      <c r="C5404" s="176"/>
      <c r="D5404" s="113"/>
      <c r="E5404" s="115"/>
      <c r="F5404" s="174"/>
      <c r="G5404" s="114" t="str">
        <f t="shared" si="1703"/>
        <v/>
      </c>
      <c r="H5404" s="115"/>
      <c r="I5404" s="115"/>
      <c r="J5404" s="115"/>
      <c r="K5404" s="115"/>
      <c r="L5404" s="133" t="str">
        <f t="shared" si="1704"/>
        <v/>
      </c>
      <c r="M5404" s="116" t="str">
        <f>IF(L5404="", "", L5404/Veriler!$X$1)</f>
        <v/>
      </c>
      <c r="N5404" s="116" t="str">
        <f>IF(F5404&lt;&gt;"", "İthal Girdi", IF(Veriler!T5404="", "", IF(Veriler!S5404="H", "%0,5 üzerindedir", IF(Veriler!T5404&gt;0.1, "%10 sınırı aşılmıştır.", "Uygun"))))</f>
        <v>%0,5 üzerindedir</v>
      </c>
      <c r="O5404" s="116" t="str">
        <f t="shared" si="1705"/>
        <v xml:space="preserve"> </v>
      </c>
      <c r="P5404" s="117"/>
      <c r="Q5404" s="118"/>
      <c r="R5404" s="119" t="str">
        <f t="shared" si="1706"/>
        <v/>
      </c>
      <c r="S5404" s="133">
        <f>IFERROR(IF(M5404&lt;=0.005,IF(F5404="",L5404,0),IF(F5404&lt;&gt;"",0,IF(P5404="",0,IF(P5404="H",0,IF(Q5404&lt;Veriler!$G$2,L5404*Veriler!$G$2,L5404*Q5404)))))," ")</f>
        <v>0</v>
      </c>
      <c r="T5404" s="133">
        <f>IF(Veriler!T5404&lt;=0.1, S5404, IF(AND(Veriler!T5404&gt;0.1, F5404="", P5404="E"), IF(Q5404&gt;Veriler!$G$2, Q5404*S5404, IF(Q5404&lt;Veriler!$G$2, Veriler!$G$2*S5404, Q5404*S5404)), 0))</f>
        <v>0</v>
      </c>
      <c r="U5404" s="133" t="str">
        <f t="shared" si="1707"/>
        <v xml:space="preserve"> </v>
      </c>
      <c r="V5404" s="134" t="str">
        <f>IFERROR(IF(O5404="%10 sınırı aşılmıştır.",L5404-T5404,IFERROR(IF(F5404="",IF(S5404=1,0,IF(L5404-S5404=0,"",L5404-S5404)),IF(Veriler!M5404="",L5404,IF(L5404*Veriler!M5404=0,"",L5404*Veriler!M5404))),L5404)),0)</f>
        <v/>
      </c>
      <c r="W5404" s="146"/>
      <c r="X5404" s="146"/>
      <c r="Y5404" s="146"/>
    </row>
    <row r="5405" spans="1:25" s="99" customFormat="1" ht="54.75" customHeight="1" x14ac:dyDescent="0.25">
      <c r="A5405" s="96">
        <f t="shared" si="1708"/>
        <v>3981</v>
      </c>
      <c r="B5405" s="175"/>
      <c r="C5405" s="176"/>
      <c r="D5405" s="113"/>
      <c r="E5405" s="115"/>
      <c r="F5405" s="174"/>
      <c r="G5405" s="114" t="str">
        <f t="shared" si="1703"/>
        <v/>
      </c>
      <c r="H5405" s="115"/>
      <c r="I5405" s="115"/>
      <c r="J5405" s="115"/>
      <c r="K5405" s="115"/>
      <c r="L5405" s="133" t="str">
        <f t="shared" si="1704"/>
        <v/>
      </c>
      <c r="M5405" s="116" t="str">
        <f>IF(L5405="", "", L5405/Veriler!$X$1)</f>
        <v/>
      </c>
      <c r="N5405" s="116" t="str">
        <f>IF(F5405&lt;&gt;"", "İthal Girdi", IF(Veriler!T5405="", "", IF(Veriler!S5405="H", "%0,5 üzerindedir", IF(Veriler!T5405&gt;0.1, "%10 sınırı aşılmıştır.", "Uygun"))))</f>
        <v>%0,5 üzerindedir</v>
      </c>
      <c r="O5405" s="116" t="str">
        <f t="shared" si="1705"/>
        <v xml:space="preserve"> </v>
      </c>
      <c r="P5405" s="117"/>
      <c r="Q5405" s="118"/>
      <c r="R5405" s="119" t="str">
        <f t="shared" si="1706"/>
        <v/>
      </c>
      <c r="S5405" s="133">
        <f>IFERROR(IF(M5405&lt;=0.005,IF(F5405="",L5405,0),IF(F5405&lt;&gt;"",0,IF(P5405="",0,IF(P5405="H",0,IF(Q5405&lt;Veriler!$G$2,L5405*Veriler!$G$2,L5405*Q5405)))))," ")</f>
        <v>0</v>
      </c>
      <c r="T5405" s="133">
        <f>IF(Veriler!T5405&lt;=0.1, S5405, IF(AND(Veriler!T5405&gt;0.1, F5405="", P5405="E"), IF(Q5405&gt;Veriler!$G$2, Q5405*S5405, IF(Q5405&lt;Veriler!$G$2, Veriler!$G$2*S5405, Q5405*S5405)), 0))</f>
        <v>0</v>
      </c>
      <c r="U5405" s="133" t="str">
        <f t="shared" si="1707"/>
        <v xml:space="preserve"> </v>
      </c>
      <c r="V5405" s="134" t="str">
        <f>IFERROR(IF(O5405="%10 sınırı aşılmıştır.",L5405-T5405,IFERROR(IF(F5405="",IF(S5405=1,0,IF(L5405-S5405=0,"",L5405-S5405)),IF(Veriler!M5405="",L5405,IF(L5405*Veriler!M5405=0,"",L5405*Veriler!M5405))),L5405)),0)</f>
        <v/>
      </c>
      <c r="W5405" s="146"/>
      <c r="X5405" s="146"/>
      <c r="Y5405" s="146"/>
    </row>
    <row r="5406" spans="1:25" s="99" customFormat="1" ht="54.75" customHeight="1" x14ac:dyDescent="0.25">
      <c r="A5406" s="96">
        <f t="shared" si="1708"/>
        <v>3982</v>
      </c>
      <c r="B5406" s="175"/>
      <c r="C5406" s="176"/>
      <c r="D5406" s="113"/>
      <c r="E5406" s="115"/>
      <c r="F5406" s="174"/>
      <c r="G5406" s="114" t="str">
        <f t="shared" si="1703"/>
        <v/>
      </c>
      <c r="H5406" s="115"/>
      <c r="I5406" s="115"/>
      <c r="J5406" s="115"/>
      <c r="K5406" s="115"/>
      <c r="L5406" s="133" t="str">
        <f t="shared" si="1704"/>
        <v/>
      </c>
      <c r="M5406" s="116" t="str">
        <f>IF(L5406="", "", L5406/Veriler!$X$1)</f>
        <v/>
      </c>
      <c r="N5406" s="116" t="str">
        <f>IF(F5406&lt;&gt;"", "İthal Girdi", IF(Veriler!T5406="", "", IF(Veriler!S5406="H", "%0,5 üzerindedir", IF(Veriler!T5406&gt;0.1, "%10 sınırı aşılmıştır.", "Uygun"))))</f>
        <v>%0,5 üzerindedir</v>
      </c>
      <c r="O5406" s="116" t="str">
        <f t="shared" si="1705"/>
        <v xml:space="preserve"> </v>
      </c>
      <c r="P5406" s="117"/>
      <c r="Q5406" s="118"/>
      <c r="R5406" s="119" t="str">
        <f t="shared" si="1706"/>
        <v/>
      </c>
      <c r="S5406" s="133">
        <f>IFERROR(IF(M5406&lt;=0.005,IF(F5406="",L5406,0),IF(F5406&lt;&gt;"",0,IF(P5406="",0,IF(P5406="H",0,IF(Q5406&lt;Veriler!$G$2,L5406*Veriler!$G$2,L5406*Q5406)))))," ")</f>
        <v>0</v>
      </c>
      <c r="T5406" s="133">
        <f>IF(Veriler!T5406&lt;=0.1, S5406, IF(AND(Veriler!T5406&gt;0.1, F5406="", P5406="E"), IF(Q5406&gt;Veriler!$G$2, Q5406*S5406, IF(Q5406&lt;Veriler!$G$2, Veriler!$G$2*S5406, Q5406*S5406)), 0))</f>
        <v>0</v>
      </c>
      <c r="U5406" s="133" t="str">
        <f t="shared" si="1707"/>
        <v xml:space="preserve"> </v>
      </c>
      <c r="V5406" s="134" t="str">
        <f>IFERROR(IF(O5406="%10 sınırı aşılmıştır.",L5406-T5406,IFERROR(IF(F5406="",IF(S5406=1,0,IF(L5406-S5406=0,"",L5406-S5406)),IF(Veriler!M5406="",L5406,IF(L5406*Veriler!M5406=0,"",L5406*Veriler!M5406))),L5406)),0)</f>
        <v/>
      </c>
      <c r="W5406" s="146"/>
      <c r="X5406" s="146"/>
      <c r="Y5406" s="146"/>
    </row>
    <row r="5407" spans="1:25" s="99" customFormat="1" ht="54.75" customHeight="1" x14ac:dyDescent="0.25">
      <c r="A5407" s="96">
        <f t="shared" si="1708"/>
        <v>3983</v>
      </c>
      <c r="B5407" s="175"/>
      <c r="C5407" s="176"/>
      <c r="D5407" s="113"/>
      <c r="E5407" s="115"/>
      <c r="F5407" s="174"/>
      <c r="G5407" s="114" t="str">
        <f t="shared" si="1703"/>
        <v/>
      </c>
      <c r="H5407" s="115"/>
      <c r="I5407" s="115"/>
      <c r="J5407" s="115"/>
      <c r="K5407" s="115"/>
      <c r="L5407" s="133" t="str">
        <f t="shared" si="1704"/>
        <v/>
      </c>
      <c r="M5407" s="116" t="str">
        <f>IF(L5407="", "", L5407/Veriler!$X$1)</f>
        <v/>
      </c>
      <c r="N5407" s="116" t="str">
        <f>IF(F5407&lt;&gt;"", "İthal Girdi", IF(Veriler!T5407="", "", IF(Veriler!S5407="H", "%0,5 üzerindedir", IF(Veriler!T5407&gt;0.1, "%10 sınırı aşılmıştır.", "Uygun"))))</f>
        <v>%0,5 üzerindedir</v>
      </c>
      <c r="O5407" s="116" t="str">
        <f t="shared" si="1705"/>
        <v xml:space="preserve"> </v>
      </c>
      <c r="P5407" s="117"/>
      <c r="Q5407" s="118"/>
      <c r="R5407" s="119" t="str">
        <f t="shared" si="1706"/>
        <v/>
      </c>
      <c r="S5407" s="133">
        <f>IFERROR(IF(M5407&lt;=0.005,IF(F5407="",L5407,0),IF(F5407&lt;&gt;"",0,IF(P5407="",0,IF(P5407="H",0,IF(Q5407&lt;Veriler!$G$2,L5407*Veriler!$G$2,L5407*Q5407)))))," ")</f>
        <v>0</v>
      </c>
      <c r="T5407" s="133">
        <f>IF(Veriler!T5407&lt;=0.1, S5407, IF(AND(Veriler!T5407&gt;0.1, F5407="", P5407="E"), IF(Q5407&gt;Veriler!$G$2, Q5407*S5407, IF(Q5407&lt;Veriler!$G$2, Veriler!$G$2*S5407, Q5407*S5407)), 0))</f>
        <v>0</v>
      </c>
      <c r="U5407" s="133" t="str">
        <f t="shared" si="1707"/>
        <v xml:space="preserve"> </v>
      </c>
      <c r="V5407" s="134" t="str">
        <f>IFERROR(IF(O5407="%10 sınırı aşılmıştır.",L5407-T5407,IFERROR(IF(F5407="",IF(S5407=1,0,IF(L5407-S5407=0,"",L5407-S5407)),IF(Veriler!M5407="",L5407,IF(L5407*Veriler!M5407=0,"",L5407*Veriler!M5407))),L5407)),0)</f>
        <v/>
      </c>
      <c r="W5407" s="146"/>
      <c r="X5407" s="146"/>
      <c r="Y5407" s="146"/>
    </row>
    <row r="5408" spans="1:25" s="99" customFormat="1" ht="54.75" customHeight="1" x14ac:dyDescent="0.25">
      <c r="A5408" s="96">
        <f t="shared" si="1708"/>
        <v>3984</v>
      </c>
      <c r="B5408" s="175"/>
      <c r="C5408" s="176"/>
      <c r="D5408" s="113"/>
      <c r="E5408" s="115"/>
      <c r="F5408" s="174"/>
      <c r="G5408" s="114" t="str">
        <f t="shared" si="1703"/>
        <v/>
      </c>
      <c r="H5408" s="115"/>
      <c r="I5408" s="115"/>
      <c r="J5408" s="115"/>
      <c r="K5408" s="115"/>
      <c r="L5408" s="133" t="str">
        <f t="shared" si="1704"/>
        <v/>
      </c>
      <c r="M5408" s="116" t="str">
        <f>IF(L5408="", "", L5408/Veriler!$X$1)</f>
        <v/>
      </c>
      <c r="N5408" s="116" t="str">
        <f>IF(F5408&lt;&gt;"", "İthal Girdi", IF(Veriler!T5408="", "", IF(Veriler!S5408="H", "%0,5 üzerindedir", IF(Veriler!T5408&gt;0.1, "%10 sınırı aşılmıştır.", "Uygun"))))</f>
        <v>%0,5 üzerindedir</v>
      </c>
      <c r="O5408" s="116" t="str">
        <f t="shared" si="1705"/>
        <v xml:space="preserve"> </v>
      </c>
      <c r="P5408" s="117"/>
      <c r="Q5408" s="118"/>
      <c r="R5408" s="119" t="str">
        <f t="shared" si="1706"/>
        <v/>
      </c>
      <c r="S5408" s="133">
        <f>IFERROR(IF(M5408&lt;=0.005,IF(F5408="",L5408,0),IF(F5408&lt;&gt;"",0,IF(P5408="",0,IF(P5408="H",0,IF(Q5408&lt;Veriler!$G$2,L5408*Veriler!$G$2,L5408*Q5408)))))," ")</f>
        <v>0</v>
      </c>
      <c r="T5408" s="133">
        <f>IF(Veriler!T5408&lt;=0.1, S5408, IF(AND(Veriler!T5408&gt;0.1, F5408="", P5408="E"), IF(Q5408&gt;Veriler!$G$2, Q5408*S5408, IF(Q5408&lt;Veriler!$G$2, Veriler!$G$2*S5408, Q5408*S5408)), 0))</f>
        <v>0</v>
      </c>
      <c r="U5408" s="133" t="str">
        <f t="shared" si="1707"/>
        <v xml:space="preserve"> </v>
      </c>
      <c r="V5408" s="134" t="str">
        <f>IFERROR(IF(O5408="%10 sınırı aşılmıştır.",L5408-T5408,IFERROR(IF(F5408="",IF(S5408=1,0,IF(L5408-S5408=0,"",L5408-S5408)),IF(Veriler!M5408="",L5408,IF(L5408*Veriler!M5408=0,"",L5408*Veriler!M5408))),L5408)),0)</f>
        <v/>
      </c>
      <c r="W5408" s="146"/>
      <c r="X5408" s="146"/>
      <c r="Y5408" s="146"/>
    </row>
    <row r="5409" spans="1:25" s="99" customFormat="1" ht="54.75" customHeight="1" x14ac:dyDescent="0.25">
      <c r="A5409" s="96">
        <f t="shared" si="1708"/>
        <v>3985</v>
      </c>
      <c r="B5409" s="175"/>
      <c r="C5409" s="176"/>
      <c r="D5409" s="113"/>
      <c r="E5409" s="115"/>
      <c r="F5409" s="174"/>
      <c r="G5409" s="114" t="str">
        <f t="shared" si="1703"/>
        <v/>
      </c>
      <c r="H5409" s="115"/>
      <c r="I5409" s="115"/>
      <c r="J5409" s="115"/>
      <c r="K5409" s="115"/>
      <c r="L5409" s="133" t="str">
        <f t="shared" si="1704"/>
        <v/>
      </c>
      <c r="M5409" s="116" t="str">
        <f>IF(L5409="", "", L5409/Veriler!$X$1)</f>
        <v/>
      </c>
      <c r="N5409" s="116" t="str">
        <f>IF(F5409&lt;&gt;"", "İthal Girdi", IF(Veriler!T5409="", "", IF(Veriler!S5409="H", "%0,5 üzerindedir", IF(Veriler!T5409&gt;0.1, "%10 sınırı aşılmıştır.", "Uygun"))))</f>
        <v>%0,5 üzerindedir</v>
      </c>
      <c r="O5409" s="116" t="str">
        <f t="shared" si="1705"/>
        <v xml:space="preserve"> </v>
      </c>
      <c r="P5409" s="117"/>
      <c r="Q5409" s="118"/>
      <c r="R5409" s="119" t="str">
        <f t="shared" si="1706"/>
        <v/>
      </c>
      <c r="S5409" s="133">
        <f>IFERROR(IF(M5409&lt;=0.005,IF(F5409="",L5409,0),IF(F5409&lt;&gt;"",0,IF(P5409="",0,IF(P5409="H",0,IF(Q5409&lt;Veriler!$G$2,L5409*Veriler!$G$2,L5409*Q5409)))))," ")</f>
        <v>0</v>
      </c>
      <c r="T5409" s="133">
        <f>IF(Veriler!T5409&lt;=0.1, S5409, IF(AND(Veriler!T5409&gt;0.1, F5409="", P5409="E"), IF(Q5409&gt;Veriler!$G$2, Q5409*S5409, IF(Q5409&lt;Veriler!$G$2, Veriler!$G$2*S5409, Q5409*S5409)), 0))</f>
        <v>0</v>
      </c>
      <c r="U5409" s="133" t="str">
        <f t="shared" si="1707"/>
        <v xml:space="preserve"> </v>
      </c>
      <c r="V5409" s="134" t="str">
        <f>IFERROR(IF(O5409="%10 sınırı aşılmıştır.",L5409-T5409,IFERROR(IF(F5409="",IF(S5409=1,0,IF(L5409-S5409=0,"",L5409-S5409)),IF(Veriler!M5409="",L5409,IF(L5409*Veriler!M5409=0,"",L5409*Veriler!M5409))),L5409)),0)</f>
        <v/>
      </c>
      <c r="W5409" s="146"/>
      <c r="X5409" s="146"/>
      <c r="Y5409" s="146"/>
    </row>
    <row r="5410" spans="1:25" s="99" customFormat="1" ht="54.75" customHeight="1" x14ac:dyDescent="0.25">
      <c r="A5410" s="96">
        <f t="shared" si="1708"/>
        <v>3986</v>
      </c>
      <c r="B5410" s="175"/>
      <c r="C5410" s="176"/>
      <c r="D5410" s="113"/>
      <c r="E5410" s="115"/>
      <c r="F5410" s="174"/>
      <c r="G5410" s="114" t="str">
        <f t="shared" si="1703"/>
        <v/>
      </c>
      <c r="H5410" s="115"/>
      <c r="I5410" s="115"/>
      <c r="J5410" s="115"/>
      <c r="K5410" s="115"/>
      <c r="L5410" s="133" t="str">
        <f t="shared" si="1704"/>
        <v/>
      </c>
      <c r="M5410" s="116" t="str">
        <f>IF(L5410="", "", L5410/Veriler!$X$1)</f>
        <v/>
      </c>
      <c r="N5410" s="116" t="str">
        <f>IF(F5410&lt;&gt;"", "İthal Girdi", IF(Veriler!T5410="", "", IF(Veriler!S5410="H", "%0,5 üzerindedir", IF(Veriler!T5410&gt;0.1, "%10 sınırı aşılmıştır.", "Uygun"))))</f>
        <v>%0,5 üzerindedir</v>
      </c>
      <c r="O5410" s="116" t="str">
        <f t="shared" si="1705"/>
        <v xml:space="preserve"> </v>
      </c>
      <c r="P5410" s="117"/>
      <c r="Q5410" s="118"/>
      <c r="R5410" s="119" t="str">
        <f t="shared" si="1706"/>
        <v/>
      </c>
      <c r="S5410" s="133">
        <f>IFERROR(IF(M5410&lt;=0.005,IF(F5410="",L5410,0),IF(F5410&lt;&gt;"",0,IF(P5410="",0,IF(P5410="H",0,IF(Q5410&lt;Veriler!$G$2,L5410*Veriler!$G$2,L5410*Q5410)))))," ")</f>
        <v>0</v>
      </c>
      <c r="T5410" s="133">
        <f>IF(Veriler!T5410&lt;=0.1, S5410, IF(AND(Veriler!T5410&gt;0.1, F5410="", P5410="E"), IF(Q5410&gt;Veriler!$G$2, Q5410*S5410, IF(Q5410&lt;Veriler!$G$2, Veriler!$G$2*S5410, Q5410*S5410)), 0))</f>
        <v>0</v>
      </c>
      <c r="U5410" s="133" t="str">
        <f t="shared" si="1707"/>
        <v xml:space="preserve"> </v>
      </c>
      <c r="V5410" s="134" t="str">
        <f>IFERROR(IF(O5410="%10 sınırı aşılmıştır.",L5410-T5410,IFERROR(IF(F5410="",IF(S5410=1,0,IF(L5410-S5410=0,"",L5410-S5410)),IF(Veriler!M5410="",L5410,IF(L5410*Veriler!M5410=0,"",L5410*Veriler!M5410))),L5410)),0)</f>
        <v/>
      </c>
      <c r="W5410" s="146"/>
      <c r="X5410" s="146"/>
      <c r="Y5410" s="146"/>
    </row>
    <row r="5411" spans="1:25" s="99" customFormat="1" ht="54.75" customHeight="1" x14ac:dyDescent="0.25">
      <c r="A5411" s="96">
        <f t="shared" si="1708"/>
        <v>3987</v>
      </c>
      <c r="B5411" s="175"/>
      <c r="C5411" s="176"/>
      <c r="D5411" s="113"/>
      <c r="E5411" s="115"/>
      <c r="F5411" s="174"/>
      <c r="G5411" s="114" t="str">
        <f t="shared" si="1703"/>
        <v/>
      </c>
      <c r="H5411" s="115"/>
      <c r="I5411" s="115"/>
      <c r="J5411" s="115"/>
      <c r="K5411" s="115"/>
      <c r="L5411" s="133" t="str">
        <f t="shared" si="1704"/>
        <v/>
      </c>
      <c r="M5411" s="116" t="str">
        <f>IF(L5411="", "", L5411/Veriler!$X$1)</f>
        <v/>
      </c>
      <c r="N5411" s="116" t="str">
        <f>IF(F5411&lt;&gt;"", "İthal Girdi", IF(Veriler!T5411="", "", IF(Veriler!S5411="H", "%0,5 üzerindedir", IF(Veriler!T5411&gt;0.1, "%10 sınırı aşılmıştır.", "Uygun"))))</f>
        <v>%0,5 üzerindedir</v>
      </c>
      <c r="O5411" s="116" t="str">
        <f t="shared" si="1705"/>
        <v xml:space="preserve"> </v>
      </c>
      <c r="P5411" s="117"/>
      <c r="Q5411" s="118"/>
      <c r="R5411" s="119" t="str">
        <f t="shared" si="1706"/>
        <v/>
      </c>
      <c r="S5411" s="133">
        <f>IFERROR(IF(M5411&lt;=0.005,IF(F5411="",L5411,0),IF(F5411&lt;&gt;"",0,IF(P5411="",0,IF(P5411="H",0,IF(Q5411&lt;Veriler!$G$2,L5411*Veriler!$G$2,L5411*Q5411)))))," ")</f>
        <v>0</v>
      </c>
      <c r="T5411" s="133">
        <f>IF(Veriler!T5411&lt;=0.1, S5411, IF(AND(Veriler!T5411&gt;0.1, F5411="", P5411="E"), IF(Q5411&gt;Veriler!$G$2, Q5411*S5411, IF(Q5411&lt;Veriler!$G$2, Veriler!$G$2*S5411, Q5411*S5411)), 0))</f>
        <v>0</v>
      </c>
      <c r="U5411" s="133" t="str">
        <f t="shared" si="1707"/>
        <v xml:space="preserve"> </v>
      </c>
      <c r="V5411" s="134" t="str">
        <f>IFERROR(IF(O5411="%10 sınırı aşılmıştır.",L5411-T5411,IFERROR(IF(F5411="",IF(S5411=1,0,IF(L5411-S5411=0,"",L5411-S5411)),IF(Veriler!M5411="",L5411,IF(L5411*Veriler!M5411=0,"",L5411*Veriler!M5411))),L5411)),0)</f>
        <v/>
      </c>
      <c r="W5411" s="146"/>
      <c r="X5411" s="146"/>
      <c r="Y5411" s="146"/>
    </row>
    <row r="5412" spans="1:25" s="99" customFormat="1" ht="54.75" customHeight="1" x14ac:dyDescent="0.25">
      <c r="A5412" s="96">
        <f t="shared" si="1708"/>
        <v>3988</v>
      </c>
      <c r="B5412" s="175"/>
      <c r="C5412" s="176"/>
      <c r="D5412" s="113"/>
      <c r="E5412" s="115"/>
      <c r="F5412" s="174"/>
      <c r="G5412" s="114" t="str">
        <f t="shared" si="1703"/>
        <v/>
      </c>
      <c r="H5412" s="115"/>
      <c r="I5412" s="115"/>
      <c r="J5412" s="115"/>
      <c r="K5412" s="115"/>
      <c r="L5412" s="133" t="str">
        <f t="shared" si="1704"/>
        <v/>
      </c>
      <c r="M5412" s="116" t="str">
        <f>IF(L5412="", "", L5412/Veriler!$X$1)</f>
        <v/>
      </c>
      <c r="N5412" s="116" t="str">
        <f>IF(F5412&lt;&gt;"", "İthal Girdi", IF(Veriler!T5412="", "", IF(Veriler!S5412="H", "%0,5 üzerindedir", IF(Veriler!T5412&gt;0.1, "%10 sınırı aşılmıştır.", "Uygun"))))</f>
        <v>%0,5 üzerindedir</v>
      </c>
      <c r="O5412" s="116" t="str">
        <f t="shared" si="1705"/>
        <v xml:space="preserve"> </v>
      </c>
      <c r="P5412" s="117"/>
      <c r="Q5412" s="118"/>
      <c r="R5412" s="119" t="str">
        <f t="shared" si="1706"/>
        <v/>
      </c>
      <c r="S5412" s="133">
        <f>IFERROR(IF(M5412&lt;=0.005,IF(F5412="",L5412,0),IF(F5412&lt;&gt;"",0,IF(P5412="",0,IF(P5412="H",0,IF(Q5412&lt;Veriler!$G$2,L5412*Veriler!$G$2,L5412*Q5412)))))," ")</f>
        <v>0</v>
      </c>
      <c r="T5412" s="133">
        <f>IF(Veriler!T5412&lt;=0.1, S5412, IF(AND(Veriler!T5412&gt;0.1, F5412="", P5412="E"), IF(Q5412&gt;Veriler!$G$2, Q5412*S5412, IF(Q5412&lt;Veriler!$G$2, Veriler!$G$2*S5412, Q5412*S5412)), 0))</f>
        <v>0</v>
      </c>
      <c r="U5412" s="133" t="str">
        <f t="shared" si="1707"/>
        <v xml:space="preserve"> </v>
      </c>
      <c r="V5412" s="134" t="str">
        <f>IFERROR(IF(O5412="%10 sınırı aşılmıştır.",L5412-T5412,IFERROR(IF(F5412="",IF(S5412=1,0,IF(L5412-S5412=0,"",L5412-S5412)),IF(Veriler!M5412="",L5412,IF(L5412*Veriler!M5412=0,"",L5412*Veriler!M5412))),L5412)),0)</f>
        <v/>
      </c>
      <c r="W5412" s="146"/>
      <c r="X5412" s="146"/>
      <c r="Y5412" s="146"/>
    </row>
    <row r="5413" spans="1:25" s="99" customFormat="1" ht="54.75" customHeight="1" x14ac:dyDescent="0.25">
      <c r="A5413" s="96">
        <f t="shared" si="1708"/>
        <v>3989</v>
      </c>
      <c r="B5413" s="175"/>
      <c r="C5413" s="176"/>
      <c r="D5413" s="113"/>
      <c r="E5413" s="115"/>
      <c r="F5413" s="174"/>
      <c r="G5413" s="114" t="str">
        <f t="shared" si="1703"/>
        <v/>
      </c>
      <c r="H5413" s="115"/>
      <c r="I5413" s="115"/>
      <c r="J5413" s="115"/>
      <c r="K5413" s="115"/>
      <c r="L5413" s="133" t="str">
        <f t="shared" si="1704"/>
        <v/>
      </c>
      <c r="M5413" s="116" t="str">
        <f>IF(L5413="", "", L5413/Veriler!$X$1)</f>
        <v/>
      </c>
      <c r="N5413" s="116" t="str">
        <f>IF(F5413&lt;&gt;"", "İthal Girdi", IF(Veriler!T5413="", "", IF(Veriler!S5413="H", "%0,5 üzerindedir", IF(Veriler!T5413&gt;0.1, "%10 sınırı aşılmıştır.", "Uygun"))))</f>
        <v>%0,5 üzerindedir</v>
      </c>
      <c r="O5413" s="116" t="str">
        <f t="shared" si="1705"/>
        <v xml:space="preserve"> </v>
      </c>
      <c r="P5413" s="117"/>
      <c r="Q5413" s="118"/>
      <c r="R5413" s="119" t="str">
        <f t="shared" si="1706"/>
        <v/>
      </c>
      <c r="S5413" s="133">
        <f>IFERROR(IF(M5413&lt;=0.005,IF(F5413="",L5413,0),IF(F5413&lt;&gt;"",0,IF(P5413="",0,IF(P5413="H",0,IF(Q5413&lt;Veriler!$G$2,L5413*Veriler!$G$2,L5413*Q5413)))))," ")</f>
        <v>0</v>
      </c>
      <c r="T5413" s="133">
        <f>IF(Veriler!T5413&lt;=0.1, S5413, IF(AND(Veriler!T5413&gt;0.1, F5413="", P5413="E"), IF(Q5413&gt;Veriler!$G$2, Q5413*S5413, IF(Q5413&lt;Veriler!$G$2, Veriler!$G$2*S5413, Q5413*S5413)), 0))</f>
        <v>0</v>
      </c>
      <c r="U5413" s="133" t="str">
        <f t="shared" si="1707"/>
        <v xml:space="preserve"> </v>
      </c>
      <c r="V5413" s="134" t="str">
        <f>IFERROR(IF(O5413="%10 sınırı aşılmıştır.",L5413-T5413,IFERROR(IF(F5413="",IF(S5413=1,0,IF(L5413-S5413=0,"",L5413-S5413)),IF(Veriler!M5413="",L5413,IF(L5413*Veriler!M5413=0,"",L5413*Veriler!M5413))),L5413)),0)</f>
        <v/>
      </c>
      <c r="W5413" s="146"/>
      <c r="X5413" s="146"/>
      <c r="Y5413" s="146"/>
    </row>
    <row r="5414" spans="1:25" s="99" customFormat="1" ht="54.75" customHeight="1" x14ac:dyDescent="0.25">
      <c r="A5414" s="96">
        <f t="shared" si="1708"/>
        <v>3990</v>
      </c>
      <c r="B5414" s="175"/>
      <c r="C5414" s="176"/>
      <c r="D5414" s="113"/>
      <c r="E5414" s="115"/>
      <c r="F5414" s="174"/>
      <c r="G5414" s="114" t="str">
        <f t="shared" si="1703"/>
        <v/>
      </c>
      <c r="H5414" s="115"/>
      <c r="I5414" s="115"/>
      <c r="J5414" s="115"/>
      <c r="K5414" s="115"/>
      <c r="L5414" s="133" t="str">
        <f t="shared" si="1704"/>
        <v/>
      </c>
      <c r="M5414" s="116" t="str">
        <f>IF(L5414="", "", L5414/Veriler!$X$1)</f>
        <v/>
      </c>
      <c r="N5414" s="116" t="str">
        <f>IF(F5414&lt;&gt;"", "İthal Girdi", IF(Veriler!T5414="", "", IF(Veriler!S5414="H", "%0,5 üzerindedir", IF(Veriler!T5414&gt;0.1, "%10 sınırı aşılmıştır.", "Uygun"))))</f>
        <v>%0,5 üzerindedir</v>
      </c>
      <c r="O5414" s="116" t="str">
        <f t="shared" si="1705"/>
        <v xml:space="preserve"> </v>
      </c>
      <c r="P5414" s="117"/>
      <c r="Q5414" s="118"/>
      <c r="R5414" s="119" t="str">
        <f t="shared" si="1706"/>
        <v/>
      </c>
      <c r="S5414" s="133">
        <f>IFERROR(IF(M5414&lt;=0.005,IF(F5414="",L5414,0),IF(F5414&lt;&gt;"",0,IF(P5414="",0,IF(P5414="H",0,IF(Q5414&lt;Veriler!$G$2,L5414*Veriler!$G$2,L5414*Q5414)))))," ")</f>
        <v>0</v>
      </c>
      <c r="T5414" s="133">
        <f>IF(Veriler!T5414&lt;=0.1, S5414, IF(AND(Veriler!T5414&gt;0.1, F5414="", P5414="E"), IF(Q5414&gt;Veriler!$G$2, Q5414*S5414, IF(Q5414&lt;Veriler!$G$2, Veriler!$G$2*S5414, Q5414*S5414)), 0))</f>
        <v>0</v>
      </c>
      <c r="U5414" s="133" t="str">
        <f t="shared" si="1707"/>
        <v xml:space="preserve"> </v>
      </c>
      <c r="V5414" s="134" t="str">
        <f>IFERROR(IF(O5414="%10 sınırı aşılmıştır.",L5414-T5414,IFERROR(IF(F5414="",IF(S5414=1,0,IF(L5414-S5414=0,"",L5414-S5414)),IF(Veriler!M5414="",L5414,IF(L5414*Veriler!M5414=0,"",L5414*Veriler!M5414))),L5414)),0)</f>
        <v/>
      </c>
      <c r="W5414" s="146"/>
      <c r="X5414" s="146"/>
      <c r="Y5414" s="146"/>
    </row>
    <row r="5415" spans="1:25" s="99" customFormat="1" ht="36" hidden="1" customHeight="1" x14ac:dyDescent="0.25">
      <c r="A5415" s="101"/>
      <c r="B5415" s="191" t="s">
        <v>16</v>
      </c>
      <c r="C5415" s="176"/>
      <c r="D5415" s="120"/>
      <c r="E5415" s="171"/>
      <c r="F5415" s="172"/>
      <c r="G5415" s="121"/>
      <c r="H5415" s="115"/>
      <c r="I5415" s="115"/>
      <c r="J5415" s="115"/>
      <c r="K5415" s="115"/>
      <c r="L5415" s="121"/>
      <c r="M5415" s="121"/>
      <c r="N5415" s="121"/>
      <c r="O5415" s="121"/>
      <c r="P5415" s="120"/>
      <c r="Q5415" s="120"/>
      <c r="R5415" s="183"/>
      <c r="S5415" s="184"/>
      <c r="T5415" s="121"/>
      <c r="U5415" s="121"/>
      <c r="V5415" s="121"/>
      <c r="W5415" s="146"/>
      <c r="X5415" s="146"/>
      <c r="Y5415" s="146"/>
    </row>
    <row r="5416" spans="1:25" s="99" customFormat="1" ht="54.75" customHeight="1" x14ac:dyDescent="0.25">
      <c r="A5416" s="96">
        <f>A5414+1</f>
        <v>3991</v>
      </c>
      <c r="B5416" s="175"/>
      <c r="C5416" s="176"/>
      <c r="D5416" s="113"/>
      <c r="E5416" s="115"/>
      <c r="F5416" s="174"/>
      <c r="G5416" s="114" t="str">
        <f t="shared" ref="G5416:G5429" si="1709">IF(AND(F5416&lt;&gt;"",V5416&lt;&gt;"",L5416&lt;&gt;0),V5416/L5416,"")</f>
        <v/>
      </c>
      <c r="H5416" s="115"/>
      <c r="I5416" s="115"/>
      <c r="J5416" s="115"/>
      <c r="K5416" s="115"/>
      <c r="L5416" s="133" t="str">
        <f t="shared" ref="L5416:L5429" si="1710">IF(AND(H5416&lt;&gt;0, J5416&lt;&gt;0, K5416&lt;&gt;0), H5416*J5416*K5416, "")</f>
        <v/>
      </c>
      <c r="M5416" s="116" t="str">
        <f>IF(L5416="", "", L5416/Veriler!$X$1)</f>
        <v/>
      </c>
      <c r="N5416" s="116" t="str">
        <f>IF(F5416&lt;&gt;"", "İthal Girdi", IF(Veriler!T5416="", "", IF(Veriler!S5416="H", "%0,5 üzerindedir", IF(Veriler!T5416&gt;0.1, "%10 sınırı aşılmıştır.", "Uygun"))))</f>
        <v>%0,5 üzerindedir</v>
      </c>
      <c r="O5416" s="116" t="str">
        <f t="shared" ref="O5416:O5429" si="1711">IF(M5416=""," ",N5416)</f>
        <v xml:space="preserve"> </v>
      </c>
      <c r="P5416" s="117"/>
      <c r="Q5416" s="118"/>
      <c r="R5416" s="119" t="str">
        <f t="shared" ref="R5416:R5429" si="1712">IFERROR(IF(AND(T5416&lt;&gt;"",L5416&lt;&gt;"",L5416&lt;&gt;0,T5416&lt;&gt;0),T5416/L5416,"")," ")</f>
        <v/>
      </c>
      <c r="S5416" s="133">
        <f>IFERROR(IF(M5416&lt;=0.005,IF(F5416="",L5416,0),IF(F5416&lt;&gt;"",0,IF(P5416="",0,IF(P5416="H",0,IF(Q5416&lt;Veriler!$G$2,L5416*Veriler!$G$2,L5416*Q5416)))))," ")</f>
        <v>0</v>
      </c>
      <c r="T5416" s="133">
        <f>IF(Veriler!T5416&lt;=0.1, S5416, IF(AND(Veriler!T5416&gt;0.1, F5416="", P5416="E"), IF(Q5416&gt;Veriler!$G$2, Q5416*S5416, IF(Q5416&lt;Veriler!$G$2, Veriler!$G$2*S5416, Q5416*S5416)), 0))</f>
        <v>0</v>
      </c>
      <c r="U5416" s="133" t="str">
        <f t="shared" ref="U5416:U5429" si="1713">IF(T5416=0," ",T5416)</f>
        <v xml:space="preserve"> </v>
      </c>
      <c r="V5416" s="134" t="str">
        <f>IFERROR(IF(O5416="%10 sınırı aşılmıştır.",L5416-T5416,IFERROR(IF(F5416="",IF(S5416=1,0,IF(L5416-S5416=0,"",L5416-S5416)),IF(Veriler!M5416="",L5416,IF(L5416*Veriler!M5416=0,"",L5416*Veriler!M5416))),L5416)),0)</f>
        <v/>
      </c>
      <c r="W5416" s="146"/>
      <c r="X5416" s="146"/>
      <c r="Y5416" s="146"/>
    </row>
    <row r="5417" spans="1:25" s="99" customFormat="1" ht="54.75" customHeight="1" x14ac:dyDescent="0.25">
      <c r="A5417" s="96">
        <f t="shared" ref="A5417:A5429" si="1714">A5416+1</f>
        <v>3992</v>
      </c>
      <c r="B5417" s="175"/>
      <c r="C5417" s="176"/>
      <c r="D5417" s="113"/>
      <c r="E5417" s="115"/>
      <c r="F5417" s="174"/>
      <c r="G5417" s="114" t="str">
        <f t="shared" si="1709"/>
        <v/>
      </c>
      <c r="H5417" s="115"/>
      <c r="I5417" s="115"/>
      <c r="J5417" s="115"/>
      <c r="K5417" s="115"/>
      <c r="L5417" s="133" t="str">
        <f t="shared" si="1710"/>
        <v/>
      </c>
      <c r="M5417" s="116" t="str">
        <f>IF(L5417="", "", L5417/Veriler!$X$1)</f>
        <v/>
      </c>
      <c r="N5417" s="116" t="str">
        <f>IF(F5417&lt;&gt;"", "İthal Girdi", IF(Veriler!T5417="", "", IF(Veriler!S5417="H", "%0,5 üzerindedir", IF(Veriler!T5417&gt;0.1, "%10 sınırı aşılmıştır.", "Uygun"))))</f>
        <v>%0,5 üzerindedir</v>
      </c>
      <c r="O5417" s="116" t="str">
        <f t="shared" si="1711"/>
        <v xml:space="preserve"> </v>
      </c>
      <c r="P5417" s="117"/>
      <c r="Q5417" s="118"/>
      <c r="R5417" s="119" t="str">
        <f t="shared" si="1712"/>
        <v/>
      </c>
      <c r="S5417" s="133">
        <f>IFERROR(IF(M5417&lt;=0.005,IF(F5417="",L5417,0),IF(F5417&lt;&gt;"",0,IF(P5417="",0,IF(P5417="H",0,IF(Q5417&lt;Veriler!$G$2,L5417*Veriler!$G$2,L5417*Q5417)))))," ")</f>
        <v>0</v>
      </c>
      <c r="T5417" s="133">
        <f>IF(Veriler!T5417&lt;=0.1, S5417, IF(AND(Veriler!T5417&gt;0.1, F5417="", P5417="E"), IF(Q5417&gt;Veriler!$G$2, Q5417*S5417, IF(Q5417&lt;Veriler!$G$2, Veriler!$G$2*S5417, Q5417*S5417)), 0))</f>
        <v>0</v>
      </c>
      <c r="U5417" s="133" t="str">
        <f t="shared" si="1713"/>
        <v xml:space="preserve"> </v>
      </c>
      <c r="V5417" s="134" t="str">
        <f>IFERROR(IF(O5417="%10 sınırı aşılmıştır.",L5417-T5417,IFERROR(IF(F5417="",IF(S5417=1,0,IF(L5417-S5417=0,"",L5417-S5417)),IF(Veriler!M5417="",L5417,IF(L5417*Veriler!M5417=0,"",L5417*Veriler!M5417))),L5417)),0)</f>
        <v/>
      </c>
      <c r="W5417" s="146"/>
      <c r="X5417" s="146"/>
      <c r="Y5417" s="146"/>
    </row>
    <row r="5418" spans="1:25" s="99" customFormat="1" ht="54.75" customHeight="1" x14ac:dyDescent="0.25">
      <c r="A5418" s="96">
        <f t="shared" si="1714"/>
        <v>3993</v>
      </c>
      <c r="B5418" s="175"/>
      <c r="C5418" s="176"/>
      <c r="D5418" s="113"/>
      <c r="E5418" s="115"/>
      <c r="F5418" s="174"/>
      <c r="G5418" s="114" t="str">
        <f t="shared" si="1709"/>
        <v/>
      </c>
      <c r="H5418" s="115"/>
      <c r="I5418" s="115"/>
      <c r="J5418" s="115"/>
      <c r="K5418" s="115"/>
      <c r="L5418" s="133" t="str">
        <f t="shared" si="1710"/>
        <v/>
      </c>
      <c r="M5418" s="116" t="str">
        <f>IF(L5418="", "", L5418/Veriler!$X$1)</f>
        <v/>
      </c>
      <c r="N5418" s="116" t="str">
        <f>IF(F5418&lt;&gt;"", "İthal Girdi", IF(Veriler!T5418="", "", IF(Veriler!S5418="H", "%0,5 üzerindedir", IF(Veriler!T5418&gt;0.1, "%10 sınırı aşılmıştır.", "Uygun"))))</f>
        <v>%0,5 üzerindedir</v>
      </c>
      <c r="O5418" s="116" t="str">
        <f t="shared" si="1711"/>
        <v xml:space="preserve"> </v>
      </c>
      <c r="P5418" s="117"/>
      <c r="Q5418" s="118"/>
      <c r="R5418" s="119" t="str">
        <f t="shared" si="1712"/>
        <v/>
      </c>
      <c r="S5418" s="133">
        <f>IFERROR(IF(M5418&lt;=0.005,IF(F5418="",L5418,0),IF(F5418&lt;&gt;"",0,IF(P5418="",0,IF(P5418="H",0,IF(Q5418&lt;Veriler!$G$2,L5418*Veriler!$G$2,L5418*Q5418)))))," ")</f>
        <v>0</v>
      </c>
      <c r="T5418" s="133">
        <f>IF(Veriler!T5418&lt;=0.1, S5418, IF(AND(Veriler!T5418&gt;0.1, F5418="", P5418="E"), IF(Q5418&gt;Veriler!$G$2, Q5418*S5418, IF(Q5418&lt;Veriler!$G$2, Veriler!$G$2*S5418, Q5418*S5418)), 0))</f>
        <v>0</v>
      </c>
      <c r="U5418" s="133" t="str">
        <f t="shared" si="1713"/>
        <v xml:space="preserve"> </v>
      </c>
      <c r="V5418" s="134" t="str">
        <f>IFERROR(IF(O5418="%10 sınırı aşılmıştır.",L5418-T5418,IFERROR(IF(F5418="",IF(S5418=1,0,IF(L5418-S5418=0,"",L5418-S5418)),IF(Veriler!M5418="",L5418,IF(L5418*Veriler!M5418=0,"",L5418*Veriler!M5418))),L5418)),0)</f>
        <v/>
      </c>
      <c r="W5418" s="146"/>
      <c r="X5418" s="146"/>
      <c r="Y5418" s="146"/>
    </row>
    <row r="5419" spans="1:25" s="99" customFormat="1" ht="54.75" customHeight="1" x14ac:dyDescent="0.25">
      <c r="A5419" s="96">
        <f t="shared" si="1714"/>
        <v>3994</v>
      </c>
      <c r="B5419" s="175"/>
      <c r="C5419" s="176"/>
      <c r="D5419" s="113"/>
      <c r="E5419" s="115"/>
      <c r="F5419" s="174"/>
      <c r="G5419" s="114" t="str">
        <f t="shared" si="1709"/>
        <v/>
      </c>
      <c r="H5419" s="115"/>
      <c r="I5419" s="115"/>
      <c r="J5419" s="115"/>
      <c r="K5419" s="115"/>
      <c r="L5419" s="133" t="str">
        <f t="shared" si="1710"/>
        <v/>
      </c>
      <c r="M5419" s="116" t="str">
        <f>IF(L5419="", "", L5419/Veriler!$X$1)</f>
        <v/>
      </c>
      <c r="N5419" s="116" t="str">
        <f>IF(F5419&lt;&gt;"", "İthal Girdi", IF(Veriler!T5419="", "", IF(Veriler!S5419="H", "%0,5 üzerindedir", IF(Veriler!T5419&gt;0.1, "%10 sınırı aşılmıştır.", "Uygun"))))</f>
        <v>%0,5 üzerindedir</v>
      </c>
      <c r="O5419" s="116" t="str">
        <f t="shared" si="1711"/>
        <v xml:space="preserve"> </v>
      </c>
      <c r="P5419" s="117"/>
      <c r="Q5419" s="118"/>
      <c r="R5419" s="119" t="str">
        <f t="shared" si="1712"/>
        <v/>
      </c>
      <c r="S5419" s="133">
        <f>IFERROR(IF(M5419&lt;=0.005,IF(F5419="",L5419,0),IF(F5419&lt;&gt;"",0,IF(P5419="",0,IF(P5419="H",0,IF(Q5419&lt;Veriler!$G$2,L5419*Veriler!$G$2,L5419*Q5419)))))," ")</f>
        <v>0</v>
      </c>
      <c r="T5419" s="133">
        <f>IF(Veriler!T5419&lt;=0.1, S5419, IF(AND(Veriler!T5419&gt;0.1, F5419="", P5419="E"), IF(Q5419&gt;Veriler!$G$2, Q5419*S5419, IF(Q5419&lt;Veriler!$G$2, Veriler!$G$2*S5419, Q5419*S5419)), 0))</f>
        <v>0</v>
      </c>
      <c r="U5419" s="133" t="str">
        <f t="shared" si="1713"/>
        <v xml:space="preserve"> </v>
      </c>
      <c r="V5419" s="134" t="str">
        <f>IFERROR(IF(O5419="%10 sınırı aşılmıştır.",L5419-T5419,IFERROR(IF(F5419="",IF(S5419=1,0,IF(L5419-S5419=0,"",L5419-S5419)),IF(Veriler!M5419="",L5419,IF(L5419*Veriler!M5419=0,"",L5419*Veriler!M5419))),L5419)),0)</f>
        <v/>
      </c>
      <c r="W5419" s="146"/>
      <c r="X5419" s="146"/>
      <c r="Y5419" s="146"/>
    </row>
    <row r="5420" spans="1:25" s="99" customFormat="1" ht="54.75" customHeight="1" x14ac:dyDescent="0.25">
      <c r="A5420" s="96">
        <f t="shared" si="1714"/>
        <v>3995</v>
      </c>
      <c r="B5420" s="175"/>
      <c r="C5420" s="176"/>
      <c r="D5420" s="113"/>
      <c r="E5420" s="115"/>
      <c r="F5420" s="174"/>
      <c r="G5420" s="114" t="str">
        <f t="shared" si="1709"/>
        <v/>
      </c>
      <c r="H5420" s="115"/>
      <c r="I5420" s="115"/>
      <c r="J5420" s="115"/>
      <c r="K5420" s="115"/>
      <c r="L5420" s="133" t="str">
        <f t="shared" si="1710"/>
        <v/>
      </c>
      <c r="M5420" s="116" t="str">
        <f>IF(L5420="", "", L5420/Veriler!$X$1)</f>
        <v/>
      </c>
      <c r="N5420" s="116" t="str">
        <f>IF(F5420&lt;&gt;"", "İthal Girdi", IF(Veriler!T5420="", "", IF(Veriler!S5420="H", "%0,5 üzerindedir", IF(Veriler!T5420&gt;0.1, "%10 sınırı aşılmıştır.", "Uygun"))))</f>
        <v>%0,5 üzerindedir</v>
      </c>
      <c r="O5420" s="116" t="str">
        <f t="shared" si="1711"/>
        <v xml:space="preserve"> </v>
      </c>
      <c r="P5420" s="117"/>
      <c r="Q5420" s="118"/>
      <c r="R5420" s="119" t="str">
        <f t="shared" si="1712"/>
        <v/>
      </c>
      <c r="S5420" s="133">
        <f>IFERROR(IF(M5420&lt;=0.005,IF(F5420="",L5420,0),IF(F5420&lt;&gt;"",0,IF(P5420="",0,IF(P5420="H",0,IF(Q5420&lt;Veriler!$G$2,L5420*Veriler!$G$2,L5420*Q5420)))))," ")</f>
        <v>0</v>
      </c>
      <c r="T5420" s="133">
        <f>IF(Veriler!T5420&lt;=0.1, S5420, IF(AND(Veriler!T5420&gt;0.1, F5420="", P5420="E"), IF(Q5420&gt;Veriler!$G$2, Q5420*S5420, IF(Q5420&lt;Veriler!$G$2, Veriler!$G$2*S5420, Q5420*S5420)), 0))</f>
        <v>0</v>
      </c>
      <c r="U5420" s="133" t="str">
        <f t="shared" si="1713"/>
        <v xml:space="preserve"> </v>
      </c>
      <c r="V5420" s="134" t="str">
        <f>IFERROR(IF(O5420="%10 sınırı aşılmıştır.",L5420-T5420,IFERROR(IF(F5420="",IF(S5420=1,0,IF(L5420-S5420=0,"",L5420-S5420)),IF(Veriler!M5420="",L5420,IF(L5420*Veriler!M5420=0,"",L5420*Veriler!M5420))),L5420)),0)</f>
        <v/>
      </c>
      <c r="W5420" s="146"/>
      <c r="X5420" s="146"/>
      <c r="Y5420" s="146"/>
    </row>
    <row r="5421" spans="1:25" s="99" customFormat="1" ht="54.75" customHeight="1" x14ac:dyDescent="0.25">
      <c r="A5421" s="96">
        <f t="shared" si="1714"/>
        <v>3996</v>
      </c>
      <c r="B5421" s="175"/>
      <c r="C5421" s="176"/>
      <c r="D5421" s="113"/>
      <c r="E5421" s="115"/>
      <c r="F5421" s="174"/>
      <c r="G5421" s="114" t="str">
        <f t="shared" si="1709"/>
        <v/>
      </c>
      <c r="H5421" s="115"/>
      <c r="I5421" s="115"/>
      <c r="J5421" s="115"/>
      <c r="K5421" s="115"/>
      <c r="L5421" s="133" t="str">
        <f t="shared" si="1710"/>
        <v/>
      </c>
      <c r="M5421" s="116" t="str">
        <f>IF(L5421="", "", L5421/Veriler!$X$1)</f>
        <v/>
      </c>
      <c r="N5421" s="116" t="str">
        <f>IF(F5421&lt;&gt;"", "İthal Girdi", IF(Veriler!T5421="", "", IF(Veriler!S5421="H", "%0,5 üzerindedir", IF(Veriler!T5421&gt;0.1, "%10 sınırı aşılmıştır.", "Uygun"))))</f>
        <v>%0,5 üzerindedir</v>
      </c>
      <c r="O5421" s="116" t="str">
        <f t="shared" si="1711"/>
        <v xml:space="preserve"> </v>
      </c>
      <c r="P5421" s="117"/>
      <c r="Q5421" s="118"/>
      <c r="R5421" s="119" t="str">
        <f t="shared" si="1712"/>
        <v/>
      </c>
      <c r="S5421" s="133">
        <f>IFERROR(IF(M5421&lt;=0.005,IF(F5421="",L5421,0),IF(F5421&lt;&gt;"",0,IF(P5421="",0,IF(P5421="H",0,IF(Q5421&lt;Veriler!$G$2,L5421*Veriler!$G$2,L5421*Q5421)))))," ")</f>
        <v>0</v>
      </c>
      <c r="T5421" s="133">
        <f>IF(Veriler!T5421&lt;=0.1, S5421, IF(AND(Veriler!T5421&gt;0.1, F5421="", P5421="E"), IF(Q5421&gt;Veriler!$G$2, Q5421*S5421, IF(Q5421&lt;Veriler!$G$2, Veriler!$G$2*S5421, Q5421*S5421)), 0))</f>
        <v>0</v>
      </c>
      <c r="U5421" s="133" t="str">
        <f t="shared" si="1713"/>
        <v xml:space="preserve"> </v>
      </c>
      <c r="V5421" s="134" t="str">
        <f>IFERROR(IF(O5421="%10 sınırı aşılmıştır.",L5421-T5421,IFERROR(IF(F5421="",IF(S5421=1,0,IF(L5421-S5421=0,"",L5421-S5421)),IF(Veriler!M5421="",L5421,IF(L5421*Veriler!M5421=0,"",L5421*Veriler!M5421))),L5421)),0)</f>
        <v/>
      </c>
      <c r="W5421" s="146"/>
      <c r="X5421" s="146"/>
      <c r="Y5421" s="146"/>
    </row>
    <row r="5422" spans="1:25" s="99" customFormat="1" ht="54.75" customHeight="1" x14ac:dyDescent="0.25">
      <c r="A5422" s="96">
        <f t="shared" si="1714"/>
        <v>3997</v>
      </c>
      <c r="B5422" s="175"/>
      <c r="C5422" s="176"/>
      <c r="D5422" s="113"/>
      <c r="E5422" s="115"/>
      <c r="F5422" s="174"/>
      <c r="G5422" s="114" t="str">
        <f t="shared" si="1709"/>
        <v/>
      </c>
      <c r="H5422" s="115"/>
      <c r="I5422" s="115"/>
      <c r="J5422" s="115"/>
      <c r="K5422" s="115"/>
      <c r="L5422" s="133" t="str">
        <f t="shared" si="1710"/>
        <v/>
      </c>
      <c r="M5422" s="116" t="str">
        <f>IF(L5422="", "", L5422/Veriler!$X$1)</f>
        <v/>
      </c>
      <c r="N5422" s="116" t="str">
        <f>IF(F5422&lt;&gt;"", "İthal Girdi", IF(Veriler!T5422="", "", IF(Veriler!S5422="H", "%0,5 üzerindedir", IF(Veriler!T5422&gt;0.1, "%10 sınırı aşılmıştır.", "Uygun"))))</f>
        <v>%0,5 üzerindedir</v>
      </c>
      <c r="O5422" s="116" t="str">
        <f t="shared" si="1711"/>
        <v xml:space="preserve"> </v>
      </c>
      <c r="P5422" s="117"/>
      <c r="Q5422" s="118"/>
      <c r="R5422" s="119" t="str">
        <f t="shared" si="1712"/>
        <v/>
      </c>
      <c r="S5422" s="133">
        <f>IFERROR(IF(M5422&lt;=0.005,IF(F5422="",L5422,0),IF(F5422&lt;&gt;"",0,IF(P5422="",0,IF(P5422="H",0,IF(Q5422&lt;Veriler!$G$2,L5422*Veriler!$G$2,L5422*Q5422)))))," ")</f>
        <v>0</v>
      </c>
      <c r="T5422" s="133">
        <f>IF(Veriler!T5422&lt;=0.1, S5422, IF(AND(Veriler!T5422&gt;0.1, F5422="", P5422="E"), IF(Q5422&gt;Veriler!$G$2, Q5422*S5422, IF(Q5422&lt;Veriler!$G$2, Veriler!$G$2*S5422, Q5422*S5422)), 0))</f>
        <v>0</v>
      </c>
      <c r="U5422" s="133" t="str">
        <f t="shared" si="1713"/>
        <v xml:space="preserve"> </v>
      </c>
      <c r="V5422" s="134" t="str">
        <f>IFERROR(IF(O5422="%10 sınırı aşılmıştır.",L5422-T5422,IFERROR(IF(F5422="",IF(S5422=1,0,IF(L5422-S5422=0,"",L5422-S5422)),IF(Veriler!M5422="",L5422,IF(L5422*Veriler!M5422=0,"",L5422*Veriler!M5422))),L5422)),0)</f>
        <v/>
      </c>
      <c r="W5422" s="146"/>
      <c r="X5422" s="146"/>
      <c r="Y5422" s="146"/>
    </row>
    <row r="5423" spans="1:25" s="99" customFormat="1" ht="54.75" customHeight="1" x14ac:dyDescent="0.25">
      <c r="A5423" s="96">
        <f t="shared" si="1714"/>
        <v>3998</v>
      </c>
      <c r="B5423" s="175"/>
      <c r="C5423" s="176"/>
      <c r="D5423" s="113"/>
      <c r="E5423" s="115"/>
      <c r="F5423" s="174"/>
      <c r="G5423" s="114" t="str">
        <f t="shared" si="1709"/>
        <v/>
      </c>
      <c r="H5423" s="115"/>
      <c r="I5423" s="115"/>
      <c r="J5423" s="115"/>
      <c r="K5423" s="115"/>
      <c r="L5423" s="133" t="str">
        <f t="shared" si="1710"/>
        <v/>
      </c>
      <c r="M5423" s="116" t="str">
        <f>IF(L5423="", "", L5423/Veriler!$X$1)</f>
        <v/>
      </c>
      <c r="N5423" s="116" t="str">
        <f>IF(F5423&lt;&gt;"", "İthal Girdi", IF(Veriler!T5423="", "", IF(Veriler!S5423="H", "%0,5 üzerindedir", IF(Veriler!T5423&gt;0.1, "%10 sınırı aşılmıştır.", "Uygun"))))</f>
        <v>%0,5 üzerindedir</v>
      </c>
      <c r="O5423" s="116" t="str">
        <f t="shared" si="1711"/>
        <v xml:space="preserve"> </v>
      </c>
      <c r="P5423" s="117"/>
      <c r="Q5423" s="118"/>
      <c r="R5423" s="119" t="str">
        <f t="shared" si="1712"/>
        <v/>
      </c>
      <c r="S5423" s="133">
        <f>IFERROR(IF(M5423&lt;=0.005,IF(F5423="",L5423,0),IF(F5423&lt;&gt;"",0,IF(P5423="",0,IF(P5423="H",0,IF(Q5423&lt;Veriler!$G$2,L5423*Veriler!$G$2,L5423*Q5423)))))," ")</f>
        <v>0</v>
      </c>
      <c r="T5423" s="133">
        <f>IF(Veriler!T5423&lt;=0.1, S5423, IF(AND(Veriler!T5423&gt;0.1, F5423="", P5423="E"), IF(Q5423&gt;Veriler!$G$2, Q5423*S5423, IF(Q5423&lt;Veriler!$G$2, Veriler!$G$2*S5423, Q5423*S5423)), 0))</f>
        <v>0</v>
      </c>
      <c r="U5423" s="133" t="str">
        <f t="shared" si="1713"/>
        <v xml:space="preserve"> </v>
      </c>
      <c r="V5423" s="134" t="str">
        <f>IFERROR(IF(O5423="%10 sınırı aşılmıştır.",L5423-T5423,IFERROR(IF(F5423="",IF(S5423=1,0,IF(L5423-S5423=0,"",L5423-S5423)),IF(Veriler!M5423="",L5423,IF(L5423*Veriler!M5423=0,"",L5423*Veriler!M5423))),L5423)),0)</f>
        <v/>
      </c>
      <c r="W5423" s="146"/>
      <c r="X5423" s="146"/>
      <c r="Y5423" s="146"/>
    </row>
    <row r="5424" spans="1:25" s="99" customFormat="1" ht="54.75" customHeight="1" x14ac:dyDescent="0.25">
      <c r="A5424" s="96">
        <f t="shared" si="1714"/>
        <v>3999</v>
      </c>
      <c r="B5424" s="175"/>
      <c r="C5424" s="176"/>
      <c r="D5424" s="113"/>
      <c r="E5424" s="115"/>
      <c r="F5424" s="174"/>
      <c r="G5424" s="114" t="str">
        <f t="shared" si="1709"/>
        <v/>
      </c>
      <c r="H5424" s="115"/>
      <c r="I5424" s="115"/>
      <c r="J5424" s="115"/>
      <c r="K5424" s="115"/>
      <c r="L5424" s="133" t="str">
        <f t="shared" si="1710"/>
        <v/>
      </c>
      <c r="M5424" s="116" t="str">
        <f>IF(L5424="", "", L5424/Veriler!$X$1)</f>
        <v/>
      </c>
      <c r="N5424" s="116" t="str">
        <f>IF(F5424&lt;&gt;"", "İthal Girdi", IF(Veriler!T5424="", "", IF(Veriler!S5424="H", "%0,5 üzerindedir", IF(Veriler!T5424&gt;0.1, "%10 sınırı aşılmıştır.", "Uygun"))))</f>
        <v>%0,5 üzerindedir</v>
      </c>
      <c r="O5424" s="116" t="str">
        <f t="shared" si="1711"/>
        <v xml:space="preserve"> </v>
      </c>
      <c r="P5424" s="117"/>
      <c r="Q5424" s="118"/>
      <c r="R5424" s="119" t="str">
        <f t="shared" si="1712"/>
        <v/>
      </c>
      <c r="S5424" s="133">
        <f>IFERROR(IF(M5424&lt;=0.005,IF(F5424="",L5424,0),IF(F5424&lt;&gt;"",0,IF(P5424="",0,IF(P5424="H",0,IF(Q5424&lt;Veriler!$G$2,L5424*Veriler!$G$2,L5424*Q5424)))))," ")</f>
        <v>0</v>
      </c>
      <c r="T5424" s="133">
        <f>IF(Veriler!T5424&lt;=0.1, S5424, IF(AND(Veriler!T5424&gt;0.1, F5424="", P5424="E"), IF(Q5424&gt;Veriler!$G$2, Q5424*S5424, IF(Q5424&lt;Veriler!$G$2, Veriler!$G$2*S5424, Q5424*S5424)), 0))</f>
        <v>0</v>
      </c>
      <c r="U5424" s="133" t="str">
        <f t="shared" si="1713"/>
        <v xml:space="preserve"> </v>
      </c>
      <c r="V5424" s="134" t="str">
        <f>IFERROR(IF(O5424="%10 sınırı aşılmıştır.",L5424-T5424,IFERROR(IF(F5424="",IF(S5424=1,0,IF(L5424-S5424=0,"",L5424-S5424)),IF(Veriler!M5424="",L5424,IF(L5424*Veriler!M5424=0,"",L5424*Veriler!M5424))),L5424)),0)</f>
        <v/>
      </c>
      <c r="W5424" s="146"/>
      <c r="X5424" s="146"/>
      <c r="Y5424" s="146"/>
    </row>
    <row r="5425" spans="1:25" s="99" customFormat="1" ht="54.75" customHeight="1" x14ac:dyDescent="0.25">
      <c r="A5425" s="96">
        <f t="shared" si="1714"/>
        <v>4000</v>
      </c>
      <c r="B5425" s="175"/>
      <c r="C5425" s="176"/>
      <c r="D5425" s="113"/>
      <c r="E5425" s="115"/>
      <c r="F5425" s="174"/>
      <c r="G5425" s="114" t="str">
        <f t="shared" si="1709"/>
        <v/>
      </c>
      <c r="H5425" s="115"/>
      <c r="I5425" s="115"/>
      <c r="J5425" s="115"/>
      <c r="K5425" s="115"/>
      <c r="L5425" s="133" t="str">
        <f t="shared" si="1710"/>
        <v/>
      </c>
      <c r="M5425" s="116" t="str">
        <f>IF(L5425="", "", L5425/Veriler!$X$1)</f>
        <v/>
      </c>
      <c r="N5425" s="116" t="str">
        <f>IF(F5425&lt;&gt;"", "İthal Girdi", IF(Veriler!T5425="", "", IF(Veriler!S5425="H", "%0,5 üzerindedir", IF(Veriler!T5425&gt;0.1, "%10 sınırı aşılmıştır.", "Uygun"))))</f>
        <v>%0,5 üzerindedir</v>
      </c>
      <c r="O5425" s="116" t="str">
        <f t="shared" si="1711"/>
        <v xml:space="preserve"> </v>
      </c>
      <c r="P5425" s="117"/>
      <c r="Q5425" s="118"/>
      <c r="R5425" s="119" t="str">
        <f t="shared" si="1712"/>
        <v/>
      </c>
      <c r="S5425" s="133">
        <f>IFERROR(IF(M5425&lt;=0.005,IF(F5425="",L5425,0),IF(F5425&lt;&gt;"",0,IF(P5425="",0,IF(P5425="H",0,IF(Q5425&lt;Veriler!$G$2,L5425*Veriler!$G$2,L5425*Q5425)))))," ")</f>
        <v>0</v>
      </c>
      <c r="T5425" s="133">
        <f>IF(Veriler!T5425&lt;=0.1, S5425, IF(AND(Veriler!T5425&gt;0.1, F5425="", P5425="E"), IF(Q5425&gt;Veriler!$G$2, Q5425*S5425, IF(Q5425&lt;Veriler!$G$2, Veriler!$G$2*S5425, Q5425*S5425)), 0))</f>
        <v>0</v>
      </c>
      <c r="U5425" s="133" t="str">
        <f t="shared" si="1713"/>
        <v xml:space="preserve"> </v>
      </c>
      <c r="V5425" s="134" t="str">
        <f>IFERROR(IF(O5425="%10 sınırı aşılmıştır.",L5425-T5425,IFERROR(IF(F5425="",IF(S5425=1,0,IF(L5425-S5425=0,"",L5425-S5425)),IF(Veriler!M5425="",L5425,IF(L5425*Veriler!M5425=0,"",L5425*Veriler!M5425))),L5425)),0)</f>
        <v/>
      </c>
      <c r="W5425" s="146"/>
      <c r="X5425" s="146"/>
      <c r="Y5425" s="146"/>
    </row>
    <row r="5426" spans="1:25" s="99" customFormat="1" ht="54.75" customHeight="1" x14ac:dyDescent="0.25">
      <c r="A5426" s="96">
        <f t="shared" si="1714"/>
        <v>4001</v>
      </c>
      <c r="B5426" s="175"/>
      <c r="C5426" s="176"/>
      <c r="D5426" s="113"/>
      <c r="E5426" s="115"/>
      <c r="F5426" s="174"/>
      <c r="G5426" s="114" t="str">
        <f t="shared" si="1709"/>
        <v/>
      </c>
      <c r="H5426" s="115"/>
      <c r="I5426" s="115"/>
      <c r="J5426" s="115"/>
      <c r="K5426" s="115"/>
      <c r="L5426" s="133" t="str">
        <f t="shared" si="1710"/>
        <v/>
      </c>
      <c r="M5426" s="116" t="str">
        <f>IF(L5426="", "", L5426/Veriler!$X$1)</f>
        <v/>
      </c>
      <c r="N5426" s="116" t="str">
        <f>IF(F5426&lt;&gt;"", "İthal Girdi", IF(Veriler!T5426="", "", IF(Veriler!S5426="H", "%0,5 üzerindedir", IF(Veriler!T5426&gt;0.1, "%10 sınırı aşılmıştır.", "Uygun"))))</f>
        <v>%0,5 üzerindedir</v>
      </c>
      <c r="O5426" s="116" t="str">
        <f t="shared" si="1711"/>
        <v xml:space="preserve"> </v>
      </c>
      <c r="P5426" s="117"/>
      <c r="Q5426" s="118"/>
      <c r="R5426" s="119" t="str">
        <f t="shared" si="1712"/>
        <v/>
      </c>
      <c r="S5426" s="133">
        <f>IFERROR(IF(M5426&lt;=0.005,IF(F5426="",L5426,0),IF(F5426&lt;&gt;"",0,IF(P5426="",0,IF(P5426="H",0,IF(Q5426&lt;Veriler!$G$2,L5426*Veriler!$G$2,L5426*Q5426)))))," ")</f>
        <v>0</v>
      </c>
      <c r="T5426" s="133">
        <f>IF(Veriler!T5426&lt;=0.1, S5426, IF(AND(Veriler!T5426&gt;0.1, F5426="", P5426="E"), IF(Q5426&gt;Veriler!$G$2, Q5426*S5426, IF(Q5426&lt;Veriler!$G$2, Veriler!$G$2*S5426, Q5426*S5426)), 0))</f>
        <v>0</v>
      </c>
      <c r="U5426" s="133" t="str">
        <f t="shared" si="1713"/>
        <v xml:space="preserve"> </v>
      </c>
      <c r="V5426" s="134" t="str">
        <f>IFERROR(IF(O5426="%10 sınırı aşılmıştır.",L5426-T5426,IFERROR(IF(F5426="",IF(S5426=1,0,IF(L5426-S5426=0,"",L5426-S5426)),IF(Veriler!M5426="",L5426,IF(L5426*Veriler!M5426=0,"",L5426*Veriler!M5426))),L5426)),0)</f>
        <v/>
      </c>
      <c r="W5426" s="146"/>
      <c r="X5426" s="146"/>
      <c r="Y5426" s="146"/>
    </row>
    <row r="5427" spans="1:25" s="99" customFormat="1" ht="54.75" customHeight="1" x14ac:dyDescent="0.25">
      <c r="A5427" s="96">
        <f t="shared" si="1714"/>
        <v>4002</v>
      </c>
      <c r="B5427" s="175"/>
      <c r="C5427" s="176"/>
      <c r="D5427" s="113"/>
      <c r="E5427" s="115"/>
      <c r="F5427" s="174"/>
      <c r="G5427" s="114" t="str">
        <f t="shared" si="1709"/>
        <v/>
      </c>
      <c r="H5427" s="115"/>
      <c r="I5427" s="115"/>
      <c r="J5427" s="115"/>
      <c r="K5427" s="115"/>
      <c r="L5427" s="133" t="str">
        <f t="shared" si="1710"/>
        <v/>
      </c>
      <c r="M5427" s="116" t="str">
        <f>IF(L5427="", "", L5427/Veriler!$X$1)</f>
        <v/>
      </c>
      <c r="N5427" s="116" t="str">
        <f>IF(F5427&lt;&gt;"", "İthal Girdi", IF(Veriler!T5427="", "", IF(Veriler!S5427="H", "%0,5 üzerindedir", IF(Veriler!T5427&gt;0.1, "%10 sınırı aşılmıştır.", "Uygun"))))</f>
        <v>%0,5 üzerindedir</v>
      </c>
      <c r="O5427" s="116" t="str">
        <f t="shared" si="1711"/>
        <v xml:space="preserve"> </v>
      </c>
      <c r="P5427" s="117"/>
      <c r="Q5427" s="118"/>
      <c r="R5427" s="119" t="str">
        <f t="shared" si="1712"/>
        <v/>
      </c>
      <c r="S5427" s="133">
        <f>IFERROR(IF(M5427&lt;=0.005,IF(F5427="",L5427,0),IF(F5427&lt;&gt;"",0,IF(P5427="",0,IF(P5427="H",0,IF(Q5427&lt;Veriler!$G$2,L5427*Veriler!$G$2,L5427*Q5427)))))," ")</f>
        <v>0</v>
      </c>
      <c r="T5427" s="133">
        <f>IF(Veriler!T5427&lt;=0.1, S5427, IF(AND(Veriler!T5427&gt;0.1, F5427="", P5427="E"), IF(Q5427&gt;Veriler!$G$2, Q5427*S5427, IF(Q5427&lt;Veriler!$G$2, Veriler!$G$2*S5427, Q5427*S5427)), 0))</f>
        <v>0</v>
      </c>
      <c r="U5427" s="133" t="str">
        <f t="shared" si="1713"/>
        <v xml:space="preserve"> </v>
      </c>
      <c r="V5427" s="134" t="str">
        <f>IFERROR(IF(O5427="%10 sınırı aşılmıştır.",L5427-T5427,IFERROR(IF(F5427="",IF(S5427=1,0,IF(L5427-S5427=0,"",L5427-S5427)),IF(Veriler!M5427="",L5427,IF(L5427*Veriler!M5427=0,"",L5427*Veriler!M5427))),L5427)),0)</f>
        <v/>
      </c>
      <c r="W5427" s="146"/>
      <c r="X5427" s="146"/>
      <c r="Y5427" s="146"/>
    </row>
    <row r="5428" spans="1:25" s="99" customFormat="1" ht="54.75" customHeight="1" x14ac:dyDescent="0.25">
      <c r="A5428" s="96">
        <f t="shared" si="1714"/>
        <v>4003</v>
      </c>
      <c r="B5428" s="175"/>
      <c r="C5428" s="176"/>
      <c r="D5428" s="113"/>
      <c r="E5428" s="115"/>
      <c r="F5428" s="174"/>
      <c r="G5428" s="114" t="str">
        <f t="shared" si="1709"/>
        <v/>
      </c>
      <c r="H5428" s="115"/>
      <c r="I5428" s="115"/>
      <c r="J5428" s="115"/>
      <c r="K5428" s="115"/>
      <c r="L5428" s="133" t="str">
        <f t="shared" si="1710"/>
        <v/>
      </c>
      <c r="M5428" s="116" t="str">
        <f>IF(L5428="", "", L5428/Veriler!$X$1)</f>
        <v/>
      </c>
      <c r="N5428" s="116" t="str">
        <f>IF(F5428&lt;&gt;"", "İthal Girdi", IF(Veriler!T5428="", "", IF(Veriler!S5428="H", "%0,5 üzerindedir", IF(Veriler!T5428&gt;0.1, "%10 sınırı aşılmıştır.", "Uygun"))))</f>
        <v>%0,5 üzerindedir</v>
      </c>
      <c r="O5428" s="116" t="str">
        <f t="shared" si="1711"/>
        <v xml:space="preserve"> </v>
      </c>
      <c r="P5428" s="117"/>
      <c r="Q5428" s="118"/>
      <c r="R5428" s="119" t="str">
        <f t="shared" si="1712"/>
        <v/>
      </c>
      <c r="S5428" s="133">
        <f>IFERROR(IF(M5428&lt;=0.005,IF(F5428="",L5428,0),IF(F5428&lt;&gt;"",0,IF(P5428="",0,IF(P5428="H",0,IF(Q5428&lt;Veriler!$G$2,L5428*Veriler!$G$2,L5428*Q5428)))))," ")</f>
        <v>0</v>
      </c>
      <c r="T5428" s="133">
        <f>IF(Veriler!T5428&lt;=0.1, S5428, IF(AND(Veriler!T5428&gt;0.1, F5428="", P5428="E"), IF(Q5428&gt;Veriler!$G$2, Q5428*S5428, IF(Q5428&lt;Veriler!$G$2, Veriler!$G$2*S5428, Q5428*S5428)), 0))</f>
        <v>0</v>
      </c>
      <c r="U5428" s="133" t="str">
        <f t="shared" si="1713"/>
        <v xml:space="preserve"> </v>
      </c>
      <c r="V5428" s="134" t="str">
        <f>IFERROR(IF(O5428="%10 sınırı aşılmıştır.",L5428-T5428,IFERROR(IF(F5428="",IF(S5428=1,0,IF(L5428-S5428=0,"",L5428-S5428)),IF(Veriler!M5428="",L5428,IF(L5428*Veriler!M5428=0,"",L5428*Veriler!M5428))),L5428)),0)</f>
        <v/>
      </c>
      <c r="W5428" s="146"/>
      <c r="X5428" s="146"/>
      <c r="Y5428" s="146"/>
    </row>
    <row r="5429" spans="1:25" s="99" customFormat="1" ht="54.75" customHeight="1" x14ac:dyDescent="0.25">
      <c r="A5429" s="96">
        <f t="shared" si="1714"/>
        <v>4004</v>
      </c>
      <c r="B5429" s="175"/>
      <c r="C5429" s="176"/>
      <c r="D5429" s="113"/>
      <c r="E5429" s="115"/>
      <c r="F5429" s="174"/>
      <c r="G5429" s="114" t="str">
        <f t="shared" si="1709"/>
        <v/>
      </c>
      <c r="H5429" s="115"/>
      <c r="I5429" s="115"/>
      <c r="J5429" s="115"/>
      <c r="K5429" s="115"/>
      <c r="L5429" s="133" t="str">
        <f t="shared" si="1710"/>
        <v/>
      </c>
      <c r="M5429" s="116" t="str">
        <f>IF(L5429="", "", L5429/Veriler!$X$1)</f>
        <v/>
      </c>
      <c r="N5429" s="116" t="str">
        <f>IF(F5429&lt;&gt;"", "İthal Girdi", IF(Veriler!T5429="", "", IF(Veriler!S5429="H", "%0,5 üzerindedir", IF(Veriler!T5429&gt;0.1, "%10 sınırı aşılmıştır.", "Uygun"))))</f>
        <v>%0,5 üzerindedir</v>
      </c>
      <c r="O5429" s="116" t="str">
        <f t="shared" si="1711"/>
        <v xml:space="preserve"> </v>
      </c>
      <c r="P5429" s="117"/>
      <c r="Q5429" s="118"/>
      <c r="R5429" s="119" t="str">
        <f t="shared" si="1712"/>
        <v/>
      </c>
      <c r="S5429" s="133">
        <f>IFERROR(IF(M5429&lt;=0.005,IF(F5429="",L5429,0),IF(F5429&lt;&gt;"",0,IF(P5429="",0,IF(P5429="H",0,IF(Q5429&lt;Veriler!$G$2,L5429*Veriler!$G$2,L5429*Q5429)))))," ")</f>
        <v>0</v>
      </c>
      <c r="T5429" s="133">
        <f>IF(Veriler!T5429&lt;=0.1, S5429, IF(AND(Veriler!T5429&gt;0.1, F5429="", P5429="E"), IF(Q5429&gt;Veriler!$G$2, Q5429*S5429, IF(Q5429&lt;Veriler!$G$2, Veriler!$G$2*S5429, Q5429*S5429)), 0))</f>
        <v>0</v>
      </c>
      <c r="U5429" s="133" t="str">
        <f t="shared" si="1713"/>
        <v xml:space="preserve"> </v>
      </c>
      <c r="V5429" s="134" t="str">
        <f>IFERROR(IF(O5429="%10 sınırı aşılmıştır.",L5429-T5429,IFERROR(IF(F5429="",IF(S5429=1,0,IF(L5429-S5429=0,"",L5429-S5429)),IF(Veriler!M5429="",L5429,IF(L5429*Veriler!M5429=0,"",L5429*Veriler!M5429))),L5429)),0)</f>
        <v/>
      </c>
      <c r="W5429" s="146"/>
      <c r="X5429" s="146"/>
      <c r="Y5429" s="146"/>
    </row>
    <row r="5430" spans="1:25" s="99" customFormat="1" ht="24" customHeight="1" x14ac:dyDescent="0.25">
      <c r="A5430" s="103"/>
      <c r="B5430" s="104"/>
      <c r="C5430" s="104"/>
      <c r="D5430" s="104"/>
      <c r="E5430" s="103"/>
      <c r="F5430" s="135"/>
      <c r="G5430" s="157"/>
      <c r="H5430" s="103"/>
      <c r="I5430" s="103"/>
      <c r="J5430" s="103"/>
      <c r="K5430" s="103"/>
      <c r="L5430" s="136">
        <f>SUM(L5401:L5414,L5416:L5429)</f>
        <v>0</v>
      </c>
      <c r="M5430" s="158"/>
      <c r="N5430" s="158"/>
      <c r="O5430" s="158"/>
      <c r="P5430" s="105"/>
      <c r="Q5430" s="106"/>
      <c r="R5430" s="159"/>
      <c r="S5430" s="160"/>
      <c r="T5430" s="160"/>
      <c r="U5430" s="160"/>
      <c r="V5430" s="160"/>
      <c r="W5430" s="146"/>
      <c r="X5430" s="146"/>
      <c r="Y5430" s="146"/>
    </row>
    <row r="5431" spans="1:25" s="99" customFormat="1" ht="31.5" customHeight="1" x14ac:dyDescent="0.25">
      <c r="A5431" s="103"/>
      <c r="B5431" s="104"/>
      <c r="C5431" s="104"/>
      <c r="D5431" s="104"/>
      <c r="E5431" s="103"/>
      <c r="F5431" s="135"/>
      <c r="G5431" s="157"/>
      <c r="H5431" s="103"/>
      <c r="I5431" s="103"/>
      <c r="J5431" s="103"/>
      <c r="K5431" s="103"/>
      <c r="L5431" s="161"/>
      <c r="M5431" s="158"/>
      <c r="N5431" s="158"/>
      <c r="O5431" s="158"/>
      <c r="P5431" s="105"/>
      <c r="Q5431" s="106"/>
      <c r="R5431" s="159"/>
      <c r="S5431" s="162" t="s">
        <v>57</v>
      </c>
      <c r="T5431" s="162" t="s">
        <v>57</v>
      </c>
      <c r="U5431" s="162" t="s">
        <v>57</v>
      </c>
      <c r="V5431" s="163" t="s">
        <v>58</v>
      </c>
      <c r="W5431" s="146"/>
      <c r="X5431" s="146"/>
      <c r="Y5431" s="146"/>
    </row>
    <row r="5432" spans="1:25" s="99" customFormat="1" ht="58.5" customHeight="1" x14ac:dyDescent="0.25">
      <c r="A5432" s="185" t="s">
        <v>59</v>
      </c>
      <c r="B5432" s="180"/>
      <c r="C5432" s="180"/>
      <c r="D5432" s="180"/>
      <c r="E5432" s="180"/>
      <c r="F5432" s="180"/>
      <c r="G5432" s="180"/>
      <c r="H5432" s="180"/>
      <c r="I5432" s="180"/>
      <c r="J5432" s="180"/>
      <c r="K5432" s="180"/>
      <c r="L5432" s="180"/>
      <c r="M5432" s="180"/>
      <c r="N5432" s="180"/>
      <c r="O5432" s="180"/>
      <c r="P5432" s="180"/>
      <c r="Q5432" s="180"/>
      <c r="R5432" s="176"/>
      <c r="S5432" s="137">
        <f>SUM(S5394,S5401:S5414,S5416:S5429)</f>
        <v>0</v>
      </c>
      <c r="T5432" s="137" t="str">
        <f>IF(SUM(T5401:T5414,T5416:T5429)=0," ",SUM(T5401:T5414,T5416:T5429))</f>
        <v xml:space="preserve"> </v>
      </c>
      <c r="U5432" s="137" t="str">
        <f>IF(SUM(U5401:U5414,U5416:U5429)=0," ",SUM(U5401:U5414,U5416:U5429))</f>
        <v xml:space="preserve"> </v>
      </c>
      <c r="V5432" s="137" t="str">
        <f>IF(SUM(V5401:V5414,V5416:V5429)=0," ",SUM(V5401:V5414,V5416:V5429))</f>
        <v xml:space="preserve"> </v>
      </c>
      <c r="W5432" s="146"/>
      <c r="X5432" s="164">
        <f>SUM(U5401:U5414,U5416:U5429)</f>
        <v>0</v>
      </c>
      <c r="Y5432" s="164">
        <f>SUM(V5401:V5414,V5416:V5429)</f>
        <v>0</v>
      </c>
    </row>
    <row r="5433" spans="1:25" x14ac:dyDescent="0.3">
      <c r="A5433" s="34"/>
      <c r="G5433" s="146"/>
      <c r="L5433" s="146"/>
      <c r="M5433" s="146"/>
      <c r="N5433" s="146"/>
      <c r="O5433" s="146"/>
      <c r="R5433" s="146"/>
      <c r="S5433" s="146"/>
      <c r="T5433" s="146"/>
      <c r="U5433" s="146"/>
      <c r="V5433" s="146"/>
      <c r="W5433" s="146"/>
      <c r="X5433" s="146"/>
      <c r="Y5433" s="146"/>
    </row>
    <row r="5434" spans="1:25" x14ac:dyDescent="0.3">
      <c r="A5434" s="186" t="s">
        <v>60</v>
      </c>
      <c r="B5434" s="187"/>
      <c r="C5434" s="187"/>
      <c r="D5434" s="187"/>
      <c r="E5434" s="187"/>
      <c r="F5434" s="187"/>
      <c r="G5434" s="187"/>
      <c r="H5434" s="187"/>
      <c r="I5434" s="187"/>
      <c r="J5434" s="187"/>
      <c r="K5434" s="187"/>
      <c r="L5434" s="187"/>
      <c r="M5434" s="187"/>
      <c r="N5434" s="187"/>
      <c r="O5434" s="187"/>
      <c r="P5434" s="187"/>
      <c r="Q5434" s="187"/>
      <c r="R5434" s="187"/>
      <c r="S5434" s="187"/>
      <c r="T5434" s="187"/>
      <c r="U5434" s="187"/>
      <c r="V5434" s="187"/>
      <c r="W5434" s="146"/>
      <c r="X5434" s="146"/>
      <c r="Y5434" s="146"/>
    </row>
    <row r="5435" spans="1:25" s="99" customFormat="1" ht="41.25" customHeight="1" x14ac:dyDescent="0.25">
      <c r="A5435" s="189" t="s">
        <v>38</v>
      </c>
      <c r="B5435" s="180"/>
      <c r="C5435" s="180"/>
      <c r="D5435" s="180"/>
      <c r="E5435" s="180"/>
      <c r="F5435" s="180"/>
      <c r="G5435" s="180"/>
      <c r="H5435" s="180"/>
      <c r="I5435" s="180"/>
      <c r="J5435" s="180"/>
      <c r="K5435" s="180"/>
      <c r="L5435" s="180"/>
      <c r="M5435" s="180"/>
      <c r="N5435" s="180"/>
      <c r="O5435" s="180"/>
      <c r="P5435" s="180"/>
      <c r="Q5435" s="180"/>
      <c r="R5435" s="180"/>
      <c r="S5435" s="180"/>
      <c r="T5435" s="180"/>
      <c r="U5435" s="180"/>
      <c r="V5435" s="176"/>
      <c r="W5435" s="146"/>
      <c r="X5435" s="146"/>
      <c r="Y5435" s="146"/>
    </row>
    <row r="5436" spans="1:25" s="100" customFormat="1" ht="35.25" customHeight="1" x14ac:dyDescent="0.25">
      <c r="A5436" s="179" t="s">
        <v>39</v>
      </c>
      <c r="B5436" s="180"/>
      <c r="C5436" s="180"/>
      <c r="D5436" s="180"/>
      <c r="E5436" s="180"/>
      <c r="F5436" s="180"/>
      <c r="G5436" s="180"/>
      <c r="H5436" s="180"/>
      <c r="I5436" s="180"/>
      <c r="J5436" s="180"/>
      <c r="K5436" s="180"/>
      <c r="L5436" s="180"/>
      <c r="M5436" s="180"/>
      <c r="N5436" s="180"/>
      <c r="O5436" s="180"/>
      <c r="P5436" s="180"/>
      <c r="Q5436" s="180"/>
      <c r="R5436" s="176"/>
      <c r="S5436" s="147"/>
      <c r="T5436" s="148"/>
      <c r="U5436" s="149" t="s">
        <v>40</v>
      </c>
      <c r="V5436" s="150">
        <f>V5398+1</f>
        <v>144</v>
      </c>
      <c r="W5436" s="146"/>
      <c r="X5436" s="146"/>
      <c r="Y5436" s="146"/>
    </row>
    <row r="5437" spans="1:25" s="99" customFormat="1" ht="81" customHeight="1" x14ac:dyDescent="0.25">
      <c r="A5437" s="110" t="s">
        <v>3</v>
      </c>
      <c r="B5437" s="188" t="s">
        <v>41</v>
      </c>
      <c r="C5437" s="176"/>
      <c r="D5437" s="111" t="s">
        <v>42</v>
      </c>
      <c r="E5437" s="110" t="s">
        <v>324</v>
      </c>
      <c r="F5437" s="111" t="s">
        <v>325</v>
      </c>
      <c r="G5437" s="151" t="s">
        <v>43</v>
      </c>
      <c r="H5437" s="110" t="s">
        <v>44</v>
      </c>
      <c r="I5437" s="110" t="s">
        <v>8</v>
      </c>
      <c r="J5437" s="110" t="s">
        <v>45</v>
      </c>
      <c r="K5437" s="110" t="s">
        <v>46</v>
      </c>
      <c r="L5437" s="152" t="s">
        <v>47</v>
      </c>
      <c r="M5437" s="153" t="s">
        <v>48</v>
      </c>
      <c r="N5437" s="154" t="s">
        <v>49</v>
      </c>
      <c r="O5437" s="154" t="s">
        <v>49</v>
      </c>
      <c r="P5437" s="112" t="s">
        <v>50</v>
      </c>
      <c r="Q5437" s="110" t="s">
        <v>51</v>
      </c>
      <c r="R5437" s="155" t="s">
        <v>52</v>
      </c>
      <c r="S5437" s="156" t="s">
        <v>53</v>
      </c>
      <c r="T5437" s="156" t="s">
        <v>54</v>
      </c>
      <c r="U5437" s="152" t="s">
        <v>54</v>
      </c>
      <c r="V5437" s="152" t="s">
        <v>55</v>
      </c>
      <c r="W5437" s="146"/>
      <c r="X5437" s="146"/>
      <c r="Y5437" s="146"/>
    </row>
    <row r="5438" spans="1:25" s="99" customFormat="1" ht="45" customHeight="1" x14ac:dyDescent="0.25">
      <c r="A5438" s="101"/>
      <c r="B5438" s="177" t="s">
        <v>56</v>
      </c>
      <c r="C5438" s="178"/>
      <c r="D5438" s="102"/>
      <c r="E5438" s="170"/>
      <c r="F5438" s="102"/>
      <c r="G5438" s="95"/>
      <c r="H5438" s="102"/>
      <c r="I5438" s="102"/>
      <c r="J5438" s="102"/>
      <c r="K5438" s="102"/>
      <c r="L5438" s="95"/>
      <c r="M5438" s="95"/>
      <c r="N5438" s="95"/>
      <c r="O5438" s="95"/>
      <c r="P5438" s="102"/>
      <c r="Q5438" s="102"/>
      <c r="R5438" s="190"/>
      <c r="S5438" s="184"/>
      <c r="T5438" s="95"/>
      <c r="U5438" s="95"/>
      <c r="V5438" s="95"/>
      <c r="W5438" s="146"/>
      <c r="X5438" s="146"/>
      <c r="Y5438" s="146"/>
    </row>
    <row r="5439" spans="1:25" s="99" customFormat="1" ht="54.75" customHeight="1" x14ac:dyDescent="0.25">
      <c r="A5439" s="96">
        <f>A5429+1</f>
        <v>4005</v>
      </c>
      <c r="B5439" s="181"/>
      <c r="C5439" s="182"/>
      <c r="D5439" s="113"/>
      <c r="E5439" s="115"/>
      <c r="F5439" s="174"/>
      <c r="G5439" s="114" t="str">
        <f t="shared" ref="G5439:G5452" si="1715">IF(AND(F5439&lt;&gt;"",V5439&lt;&gt;"",L5439&lt;&gt;0),V5439/L5439,"")</f>
        <v/>
      </c>
      <c r="H5439" s="115"/>
      <c r="I5439" s="115"/>
      <c r="J5439" s="115"/>
      <c r="K5439" s="115"/>
      <c r="L5439" s="133" t="str">
        <f t="shared" ref="L5439:L5452" si="1716">IF(AND(H5439&lt;&gt;0, J5439&lt;&gt;0, K5439&lt;&gt;0), H5439*J5439*K5439, "")</f>
        <v/>
      </c>
      <c r="M5439" s="116" t="str">
        <f>IF(L5439="", "", L5439/Veriler!$X$1)</f>
        <v/>
      </c>
      <c r="N5439" s="116" t="str">
        <f>IF(F5439&lt;&gt;"", "İthal Girdi", IF(Veriler!T5439="", "", IF(Veriler!S5439="H", "%0,5 üzerindedir", IF(Veriler!T5439&gt;0.1, "%10 sınırı aşılmıştır.", "Uygun"))))</f>
        <v>%0,5 üzerindedir</v>
      </c>
      <c r="O5439" s="116" t="str">
        <f t="shared" ref="O5439:O5452" si="1717">IF(M5439=""," ",N5439)</f>
        <v xml:space="preserve"> </v>
      </c>
      <c r="P5439" s="117"/>
      <c r="Q5439" s="118"/>
      <c r="R5439" s="119" t="str">
        <f t="shared" ref="R5439:R5452" si="1718">IFERROR(IF(AND(T5439&lt;&gt;"",L5439&lt;&gt;"",L5439&lt;&gt;0,T5439&lt;&gt;0),T5439/L5439,"")," ")</f>
        <v/>
      </c>
      <c r="S5439" s="133">
        <f>IFERROR(IF(M5439&lt;=0.005,IF(F5439="",L5439,0),IF(F5439&lt;&gt;"",0,IF(P5439="",0,IF(P5439="H",0,IF(Q5439&lt;Veriler!$G$2,L5439*Veriler!$G$2,L5439*Q5439)))))," ")</f>
        <v>0</v>
      </c>
      <c r="T5439" s="133">
        <f>IF(Veriler!T5439&lt;=0.1, S5439, IF(AND(Veriler!T5439&gt;0.1, F5439="", P5439="E"), IF(Q5439&gt;Veriler!$G$2, Q5439*S5439, IF(Q5439&lt;Veriler!$G$2, Veriler!$G$2*S5439, Q5439*S5439)), 0))</f>
        <v>0</v>
      </c>
      <c r="U5439" s="133" t="str">
        <f t="shared" ref="U5439:U5452" si="1719">IF(T5439=0," ",T5439)</f>
        <v xml:space="preserve"> </v>
      </c>
      <c r="V5439" s="134" t="str">
        <f>IFERROR(IF(O5439="%10 sınırı aşılmıştır.",L5439-T5439,IFERROR(IF(F5439="",IF(S5439=1,0,IF(L5439-S5439=0,"",L5439-S5439)),IF(Veriler!M5439="",L5439,IF(L5439*Veriler!M5439=0,"",L5439*Veriler!M5439))),L5439)),0)</f>
        <v/>
      </c>
      <c r="W5439" s="146"/>
      <c r="X5439" s="146"/>
      <c r="Y5439" s="146"/>
    </row>
    <row r="5440" spans="1:25" s="99" customFormat="1" ht="54.75" customHeight="1" x14ac:dyDescent="0.25">
      <c r="A5440" s="96">
        <f t="shared" ref="A5440:A5452" si="1720">A5439+1</f>
        <v>4006</v>
      </c>
      <c r="B5440" s="175"/>
      <c r="C5440" s="176"/>
      <c r="D5440" s="113"/>
      <c r="E5440" s="115"/>
      <c r="F5440" s="174"/>
      <c r="G5440" s="114" t="str">
        <f t="shared" si="1715"/>
        <v/>
      </c>
      <c r="H5440" s="115"/>
      <c r="I5440" s="115"/>
      <c r="J5440" s="115"/>
      <c r="K5440" s="115"/>
      <c r="L5440" s="133" t="str">
        <f t="shared" si="1716"/>
        <v/>
      </c>
      <c r="M5440" s="116" t="str">
        <f>IF(L5440="", "", L5440/Veriler!$X$1)</f>
        <v/>
      </c>
      <c r="N5440" s="116" t="str">
        <f>IF(F5440&lt;&gt;"", "İthal Girdi", IF(Veriler!T5440="", "", IF(Veriler!S5440="H", "%0,5 üzerindedir", IF(Veriler!T5440&gt;0.1, "%10 sınırı aşılmıştır.", "Uygun"))))</f>
        <v>%0,5 üzerindedir</v>
      </c>
      <c r="O5440" s="116" t="str">
        <f t="shared" si="1717"/>
        <v xml:space="preserve"> </v>
      </c>
      <c r="P5440" s="117"/>
      <c r="Q5440" s="118"/>
      <c r="R5440" s="119" t="str">
        <f t="shared" si="1718"/>
        <v/>
      </c>
      <c r="S5440" s="133">
        <f>IFERROR(IF(M5440&lt;=0.005,IF(F5440="",L5440,0),IF(F5440&lt;&gt;"",0,IF(P5440="",0,IF(P5440="H",0,IF(Q5440&lt;Veriler!$G$2,L5440*Veriler!$G$2,L5440*Q5440)))))," ")</f>
        <v>0</v>
      </c>
      <c r="T5440" s="133">
        <f>IF(Veriler!T5440&lt;=0.1, S5440, IF(AND(Veriler!T5440&gt;0.1, F5440="", P5440="E"), IF(Q5440&gt;Veriler!$G$2, Q5440*S5440, IF(Q5440&lt;Veriler!$G$2, Veriler!$G$2*S5440, Q5440*S5440)), 0))</f>
        <v>0</v>
      </c>
      <c r="U5440" s="133" t="str">
        <f t="shared" si="1719"/>
        <v xml:space="preserve"> </v>
      </c>
      <c r="V5440" s="134" t="str">
        <f>IFERROR(IF(O5440="%10 sınırı aşılmıştır.",L5440-T5440,IFERROR(IF(F5440="",IF(S5440=1,0,IF(L5440-S5440=0,"",L5440-S5440)),IF(Veriler!M5440="",L5440,IF(L5440*Veriler!M5440=0,"",L5440*Veriler!M5440))),L5440)),0)</f>
        <v/>
      </c>
      <c r="W5440" s="146"/>
      <c r="X5440" s="146"/>
      <c r="Y5440" s="146"/>
    </row>
    <row r="5441" spans="1:25" s="99" customFormat="1" ht="54.75" customHeight="1" x14ac:dyDescent="0.25">
      <c r="A5441" s="96">
        <f t="shared" si="1720"/>
        <v>4007</v>
      </c>
      <c r="B5441" s="175"/>
      <c r="C5441" s="176"/>
      <c r="D5441" s="113"/>
      <c r="E5441" s="115"/>
      <c r="F5441" s="174"/>
      <c r="G5441" s="114" t="str">
        <f t="shared" si="1715"/>
        <v/>
      </c>
      <c r="H5441" s="115"/>
      <c r="I5441" s="115"/>
      <c r="J5441" s="115"/>
      <c r="K5441" s="115"/>
      <c r="L5441" s="133" t="str">
        <f t="shared" si="1716"/>
        <v/>
      </c>
      <c r="M5441" s="116" t="str">
        <f>IF(L5441="", "", L5441/Veriler!$X$1)</f>
        <v/>
      </c>
      <c r="N5441" s="116" t="str">
        <f>IF(F5441&lt;&gt;"", "İthal Girdi", IF(Veriler!T5441="", "", IF(Veriler!S5441="H", "%0,5 üzerindedir", IF(Veriler!T5441&gt;0.1, "%10 sınırı aşılmıştır.", "Uygun"))))</f>
        <v>%0,5 üzerindedir</v>
      </c>
      <c r="O5441" s="116" t="str">
        <f t="shared" si="1717"/>
        <v xml:space="preserve"> </v>
      </c>
      <c r="P5441" s="117"/>
      <c r="Q5441" s="118"/>
      <c r="R5441" s="119" t="str">
        <f t="shared" si="1718"/>
        <v/>
      </c>
      <c r="S5441" s="133">
        <f>IFERROR(IF(M5441&lt;=0.005,IF(F5441="",L5441,0),IF(F5441&lt;&gt;"",0,IF(P5441="",0,IF(P5441="H",0,IF(Q5441&lt;Veriler!$G$2,L5441*Veriler!$G$2,L5441*Q5441)))))," ")</f>
        <v>0</v>
      </c>
      <c r="T5441" s="133">
        <f>IF(Veriler!T5441&lt;=0.1, S5441, IF(AND(Veriler!T5441&gt;0.1, F5441="", P5441="E"), IF(Q5441&gt;Veriler!$G$2, Q5441*S5441, IF(Q5441&lt;Veriler!$G$2, Veriler!$G$2*S5441, Q5441*S5441)), 0))</f>
        <v>0</v>
      </c>
      <c r="U5441" s="133" t="str">
        <f t="shared" si="1719"/>
        <v xml:space="preserve"> </v>
      </c>
      <c r="V5441" s="134" t="str">
        <f>IFERROR(IF(O5441="%10 sınırı aşılmıştır.",L5441-T5441,IFERROR(IF(F5441="",IF(S5441=1,0,IF(L5441-S5441=0,"",L5441-S5441)),IF(Veriler!M5441="",L5441,IF(L5441*Veriler!M5441=0,"",L5441*Veriler!M5441))),L5441)),0)</f>
        <v/>
      </c>
      <c r="W5441" s="146"/>
      <c r="X5441" s="146"/>
      <c r="Y5441" s="146"/>
    </row>
    <row r="5442" spans="1:25" s="99" customFormat="1" ht="54.75" customHeight="1" x14ac:dyDescent="0.25">
      <c r="A5442" s="96">
        <f t="shared" si="1720"/>
        <v>4008</v>
      </c>
      <c r="B5442" s="175"/>
      <c r="C5442" s="176"/>
      <c r="D5442" s="113"/>
      <c r="E5442" s="115"/>
      <c r="F5442" s="174"/>
      <c r="G5442" s="114" t="str">
        <f t="shared" si="1715"/>
        <v/>
      </c>
      <c r="H5442" s="115"/>
      <c r="I5442" s="115"/>
      <c r="J5442" s="115"/>
      <c r="K5442" s="115"/>
      <c r="L5442" s="133" t="str">
        <f t="shared" si="1716"/>
        <v/>
      </c>
      <c r="M5442" s="116" t="str">
        <f>IF(L5442="", "", L5442/Veriler!$X$1)</f>
        <v/>
      </c>
      <c r="N5442" s="116" t="str">
        <f>IF(F5442&lt;&gt;"", "İthal Girdi", IF(Veriler!T5442="", "", IF(Veriler!S5442="H", "%0,5 üzerindedir", IF(Veriler!T5442&gt;0.1, "%10 sınırı aşılmıştır.", "Uygun"))))</f>
        <v>%0,5 üzerindedir</v>
      </c>
      <c r="O5442" s="116" t="str">
        <f t="shared" si="1717"/>
        <v xml:space="preserve"> </v>
      </c>
      <c r="P5442" s="117"/>
      <c r="Q5442" s="118"/>
      <c r="R5442" s="119" t="str">
        <f t="shared" si="1718"/>
        <v/>
      </c>
      <c r="S5442" s="133">
        <f>IFERROR(IF(M5442&lt;=0.005,IF(F5442="",L5442,0),IF(F5442&lt;&gt;"",0,IF(P5442="",0,IF(P5442="H",0,IF(Q5442&lt;Veriler!$G$2,L5442*Veriler!$G$2,L5442*Q5442)))))," ")</f>
        <v>0</v>
      </c>
      <c r="T5442" s="133">
        <f>IF(Veriler!T5442&lt;=0.1, S5442, IF(AND(Veriler!T5442&gt;0.1, F5442="", P5442="E"), IF(Q5442&gt;Veriler!$G$2, Q5442*S5442, IF(Q5442&lt;Veriler!$G$2, Veriler!$G$2*S5442, Q5442*S5442)), 0))</f>
        <v>0</v>
      </c>
      <c r="U5442" s="133" t="str">
        <f t="shared" si="1719"/>
        <v xml:space="preserve"> </v>
      </c>
      <c r="V5442" s="134" t="str">
        <f>IFERROR(IF(O5442="%10 sınırı aşılmıştır.",L5442-T5442,IFERROR(IF(F5442="",IF(S5442=1,0,IF(L5442-S5442=0,"",L5442-S5442)),IF(Veriler!M5442="",L5442,IF(L5442*Veriler!M5442=0,"",L5442*Veriler!M5442))),L5442)),0)</f>
        <v/>
      </c>
      <c r="W5442" s="146"/>
      <c r="X5442" s="146"/>
      <c r="Y5442" s="146"/>
    </row>
    <row r="5443" spans="1:25" s="99" customFormat="1" ht="54.75" customHeight="1" x14ac:dyDescent="0.25">
      <c r="A5443" s="96">
        <f t="shared" si="1720"/>
        <v>4009</v>
      </c>
      <c r="B5443" s="175"/>
      <c r="C5443" s="176"/>
      <c r="D5443" s="113"/>
      <c r="E5443" s="115"/>
      <c r="F5443" s="174"/>
      <c r="G5443" s="114" t="str">
        <f t="shared" si="1715"/>
        <v/>
      </c>
      <c r="H5443" s="115"/>
      <c r="I5443" s="115"/>
      <c r="J5443" s="115"/>
      <c r="K5443" s="115"/>
      <c r="L5443" s="133" t="str">
        <f t="shared" si="1716"/>
        <v/>
      </c>
      <c r="M5443" s="116" t="str">
        <f>IF(L5443="", "", L5443/Veriler!$X$1)</f>
        <v/>
      </c>
      <c r="N5443" s="116" t="str">
        <f>IF(F5443&lt;&gt;"", "İthal Girdi", IF(Veriler!T5443="", "", IF(Veriler!S5443="H", "%0,5 üzerindedir", IF(Veriler!T5443&gt;0.1, "%10 sınırı aşılmıştır.", "Uygun"))))</f>
        <v>%0,5 üzerindedir</v>
      </c>
      <c r="O5443" s="116" t="str">
        <f t="shared" si="1717"/>
        <v xml:space="preserve"> </v>
      </c>
      <c r="P5443" s="117"/>
      <c r="Q5443" s="118"/>
      <c r="R5443" s="119" t="str">
        <f t="shared" si="1718"/>
        <v/>
      </c>
      <c r="S5443" s="133">
        <f>IFERROR(IF(M5443&lt;=0.005,IF(F5443="",L5443,0),IF(F5443&lt;&gt;"",0,IF(P5443="",0,IF(P5443="H",0,IF(Q5443&lt;Veriler!$G$2,L5443*Veriler!$G$2,L5443*Q5443)))))," ")</f>
        <v>0</v>
      </c>
      <c r="T5443" s="133">
        <f>IF(Veriler!T5443&lt;=0.1, S5443, IF(AND(Veriler!T5443&gt;0.1, F5443="", P5443="E"), IF(Q5443&gt;Veriler!$G$2, Q5443*S5443, IF(Q5443&lt;Veriler!$G$2, Veriler!$G$2*S5443, Q5443*S5443)), 0))</f>
        <v>0</v>
      </c>
      <c r="U5443" s="133" t="str">
        <f t="shared" si="1719"/>
        <v xml:space="preserve"> </v>
      </c>
      <c r="V5443" s="134" t="str">
        <f>IFERROR(IF(O5443="%10 sınırı aşılmıştır.",L5443-T5443,IFERROR(IF(F5443="",IF(S5443=1,0,IF(L5443-S5443=0,"",L5443-S5443)),IF(Veriler!M5443="",L5443,IF(L5443*Veriler!M5443=0,"",L5443*Veriler!M5443))),L5443)),0)</f>
        <v/>
      </c>
      <c r="W5443" s="146"/>
      <c r="X5443" s="146"/>
      <c r="Y5443" s="146"/>
    </row>
    <row r="5444" spans="1:25" s="99" customFormat="1" ht="54.75" customHeight="1" x14ac:dyDescent="0.25">
      <c r="A5444" s="96">
        <f t="shared" si="1720"/>
        <v>4010</v>
      </c>
      <c r="B5444" s="175"/>
      <c r="C5444" s="176"/>
      <c r="D5444" s="113"/>
      <c r="E5444" s="115"/>
      <c r="F5444" s="174"/>
      <c r="G5444" s="114" t="str">
        <f t="shared" si="1715"/>
        <v/>
      </c>
      <c r="H5444" s="115"/>
      <c r="I5444" s="115"/>
      <c r="J5444" s="115"/>
      <c r="K5444" s="115"/>
      <c r="L5444" s="133" t="str">
        <f t="shared" si="1716"/>
        <v/>
      </c>
      <c r="M5444" s="116" t="str">
        <f>IF(L5444="", "", L5444/Veriler!$X$1)</f>
        <v/>
      </c>
      <c r="N5444" s="116" t="str">
        <f>IF(F5444&lt;&gt;"", "İthal Girdi", IF(Veriler!T5444="", "", IF(Veriler!S5444="H", "%0,5 üzerindedir", IF(Veriler!T5444&gt;0.1, "%10 sınırı aşılmıştır.", "Uygun"))))</f>
        <v>%0,5 üzerindedir</v>
      </c>
      <c r="O5444" s="116" t="str">
        <f t="shared" si="1717"/>
        <v xml:space="preserve"> </v>
      </c>
      <c r="P5444" s="117"/>
      <c r="Q5444" s="118"/>
      <c r="R5444" s="119" t="str">
        <f t="shared" si="1718"/>
        <v/>
      </c>
      <c r="S5444" s="133">
        <f>IFERROR(IF(M5444&lt;=0.005,IF(F5444="",L5444,0),IF(F5444&lt;&gt;"",0,IF(P5444="",0,IF(P5444="H",0,IF(Q5444&lt;Veriler!$G$2,L5444*Veriler!$G$2,L5444*Q5444)))))," ")</f>
        <v>0</v>
      </c>
      <c r="T5444" s="133">
        <f>IF(Veriler!T5444&lt;=0.1, S5444, IF(AND(Veriler!T5444&gt;0.1, F5444="", P5444="E"), IF(Q5444&gt;Veriler!$G$2, Q5444*S5444, IF(Q5444&lt;Veriler!$G$2, Veriler!$G$2*S5444, Q5444*S5444)), 0))</f>
        <v>0</v>
      </c>
      <c r="U5444" s="133" t="str">
        <f t="shared" si="1719"/>
        <v xml:space="preserve"> </v>
      </c>
      <c r="V5444" s="134" t="str">
        <f>IFERROR(IF(O5444="%10 sınırı aşılmıştır.",L5444-T5444,IFERROR(IF(F5444="",IF(S5444=1,0,IF(L5444-S5444=0,"",L5444-S5444)),IF(Veriler!M5444="",L5444,IF(L5444*Veriler!M5444=0,"",L5444*Veriler!M5444))),L5444)),0)</f>
        <v/>
      </c>
      <c r="W5444" s="146"/>
      <c r="X5444" s="146"/>
      <c r="Y5444" s="146"/>
    </row>
    <row r="5445" spans="1:25" s="99" customFormat="1" ht="54.75" customHeight="1" x14ac:dyDescent="0.25">
      <c r="A5445" s="96">
        <f t="shared" si="1720"/>
        <v>4011</v>
      </c>
      <c r="B5445" s="175"/>
      <c r="C5445" s="176"/>
      <c r="D5445" s="113"/>
      <c r="E5445" s="115"/>
      <c r="F5445" s="174"/>
      <c r="G5445" s="114" t="str">
        <f t="shared" si="1715"/>
        <v/>
      </c>
      <c r="H5445" s="115"/>
      <c r="I5445" s="115"/>
      <c r="J5445" s="115"/>
      <c r="K5445" s="115"/>
      <c r="L5445" s="133" t="str">
        <f t="shared" si="1716"/>
        <v/>
      </c>
      <c r="M5445" s="116" t="str">
        <f>IF(L5445="", "", L5445/Veriler!$X$1)</f>
        <v/>
      </c>
      <c r="N5445" s="116" t="str">
        <f>IF(F5445&lt;&gt;"", "İthal Girdi", IF(Veriler!T5445="", "", IF(Veriler!S5445="H", "%0,5 üzerindedir", IF(Veriler!T5445&gt;0.1, "%10 sınırı aşılmıştır.", "Uygun"))))</f>
        <v>%0,5 üzerindedir</v>
      </c>
      <c r="O5445" s="116" t="str">
        <f t="shared" si="1717"/>
        <v xml:space="preserve"> </v>
      </c>
      <c r="P5445" s="117"/>
      <c r="Q5445" s="118"/>
      <c r="R5445" s="119" t="str">
        <f t="shared" si="1718"/>
        <v/>
      </c>
      <c r="S5445" s="133">
        <f>IFERROR(IF(M5445&lt;=0.005,IF(F5445="",L5445,0),IF(F5445&lt;&gt;"",0,IF(P5445="",0,IF(P5445="H",0,IF(Q5445&lt;Veriler!$G$2,L5445*Veriler!$G$2,L5445*Q5445)))))," ")</f>
        <v>0</v>
      </c>
      <c r="T5445" s="133">
        <f>IF(Veriler!T5445&lt;=0.1, S5445, IF(AND(Veriler!T5445&gt;0.1, F5445="", P5445="E"), IF(Q5445&gt;Veriler!$G$2, Q5445*S5445, IF(Q5445&lt;Veriler!$G$2, Veriler!$G$2*S5445, Q5445*S5445)), 0))</f>
        <v>0</v>
      </c>
      <c r="U5445" s="133" t="str">
        <f t="shared" si="1719"/>
        <v xml:space="preserve"> </v>
      </c>
      <c r="V5445" s="134" t="str">
        <f>IFERROR(IF(O5445="%10 sınırı aşılmıştır.",L5445-T5445,IFERROR(IF(F5445="",IF(S5445=1,0,IF(L5445-S5445=0,"",L5445-S5445)),IF(Veriler!M5445="",L5445,IF(L5445*Veriler!M5445=0,"",L5445*Veriler!M5445))),L5445)),0)</f>
        <v/>
      </c>
      <c r="W5445" s="146"/>
      <c r="X5445" s="146"/>
      <c r="Y5445" s="146"/>
    </row>
    <row r="5446" spans="1:25" s="99" customFormat="1" ht="54.75" customHeight="1" x14ac:dyDescent="0.25">
      <c r="A5446" s="96">
        <f t="shared" si="1720"/>
        <v>4012</v>
      </c>
      <c r="B5446" s="175"/>
      <c r="C5446" s="176"/>
      <c r="D5446" s="113"/>
      <c r="E5446" s="115"/>
      <c r="F5446" s="174"/>
      <c r="G5446" s="114" t="str">
        <f t="shared" si="1715"/>
        <v/>
      </c>
      <c r="H5446" s="115"/>
      <c r="I5446" s="115"/>
      <c r="J5446" s="115"/>
      <c r="K5446" s="115"/>
      <c r="L5446" s="133" t="str">
        <f t="shared" si="1716"/>
        <v/>
      </c>
      <c r="M5446" s="116" t="str">
        <f>IF(L5446="", "", L5446/Veriler!$X$1)</f>
        <v/>
      </c>
      <c r="N5446" s="116" t="str">
        <f>IF(F5446&lt;&gt;"", "İthal Girdi", IF(Veriler!T5446="", "", IF(Veriler!S5446="H", "%0,5 üzerindedir", IF(Veriler!T5446&gt;0.1, "%10 sınırı aşılmıştır.", "Uygun"))))</f>
        <v>%0,5 üzerindedir</v>
      </c>
      <c r="O5446" s="116" t="str">
        <f t="shared" si="1717"/>
        <v xml:space="preserve"> </v>
      </c>
      <c r="P5446" s="117"/>
      <c r="Q5446" s="118"/>
      <c r="R5446" s="119" t="str">
        <f t="shared" si="1718"/>
        <v/>
      </c>
      <c r="S5446" s="133">
        <f>IFERROR(IF(M5446&lt;=0.005,IF(F5446="",L5446,0),IF(F5446&lt;&gt;"",0,IF(P5446="",0,IF(P5446="H",0,IF(Q5446&lt;Veriler!$G$2,L5446*Veriler!$G$2,L5446*Q5446)))))," ")</f>
        <v>0</v>
      </c>
      <c r="T5446" s="133">
        <f>IF(Veriler!T5446&lt;=0.1, S5446, IF(AND(Veriler!T5446&gt;0.1, F5446="", P5446="E"), IF(Q5446&gt;Veriler!$G$2, Q5446*S5446, IF(Q5446&lt;Veriler!$G$2, Veriler!$G$2*S5446, Q5446*S5446)), 0))</f>
        <v>0</v>
      </c>
      <c r="U5446" s="133" t="str">
        <f t="shared" si="1719"/>
        <v xml:space="preserve"> </v>
      </c>
      <c r="V5446" s="134" t="str">
        <f>IFERROR(IF(O5446="%10 sınırı aşılmıştır.",L5446-T5446,IFERROR(IF(F5446="",IF(S5446=1,0,IF(L5446-S5446=0,"",L5446-S5446)),IF(Veriler!M5446="",L5446,IF(L5446*Veriler!M5446=0,"",L5446*Veriler!M5446))),L5446)),0)</f>
        <v/>
      </c>
      <c r="W5446" s="146"/>
      <c r="X5446" s="146"/>
      <c r="Y5446" s="146"/>
    </row>
    <row r="5447" spans="1:25" s="99" customFormat="1" ht="54.75" customHeight="1" x14ac:dyDescent="0.25">
      <c r="A5447" s="96">
        <f t="shared" si="1720"/>
        <v>4013</v>
      </c>
      <c r="B5447" s="175"/>
      <c r="C5447" s="176"/>
      <c r="D5447" s="113"/>
      <c r="E5447" s="115"/>
      <c r="F5447" s="174"/>
      <c r="G5447" s="114" t="str">
        <f t="shared" si="1715"/>
        <v/>
      </c>
      <c r="H5447" s="115"/>
      <c r="I5447" s="115"/>
      <c r="J5447" s="115"/>
      <c r="K5447" s="115"/>
      <c r="L5447" s="133" t="str">
        <f t="shared" si="1716"/>
        <v/>
      </c>
      <c r="M5447" s="116" t="str">
        <f>IF(L5447="", "", L5447/Veriler!$X$1)</f>
        <v/>
      </c>
      <c r="N5447" s="116" t="str">
        <f>IF(F5447&lt;&gt;"", "İthal Girdi", IF(Veriler!T5447="", "", IF(Veriler!S5447="H", "%0,5 üzerindedir", IF(Veriler!T5447&gt;0.1, "%10 sınırı aşılmıştır.", "Uygun"))))</f>
        <v>%0,5 üzerindedir</v>
      </c>
      <c r="O5447" s="116" t="str">
        <f t="shared" si="1717"/>
        <v xml:space="preserve"> </v>
      </c>
      <c r="P5447" s="117"/>
      <c r="Q5447" s="118"/>
      <c r="R5447" s="119" t="str">
        <f t="shared" si="1718"/>
        <v/>
      </c>
      <c r="S5447" s="133">
        <f>IFERROR(IF(M5447&lt;=0.005,IF(F5447="",L5447,0),IF(F5447&lt;&gt;"",0,IF(P5447="",0,IF(P5447="H",0,IF(Q5447&lt;Veriler!$G$2,L5447*Veriler!$G$2,L5447*Q5447)))))," ")</f>
        <v>0</v>
      </c>
      <c r="T5447" s="133">
        <f>IF(Veriler!T5447&lt;=0.1, S5447, IF(AND(Veriler!T5447&gt;0.1, F5447="", P5447="E"), IF(Q5447&gt;Veriler!$G$2, Q5447*S5447, IF(Q5447&lt;Veriler!$G$2, Veriler!$G$2*S5447, Q5447*S5447)), 0))</f>
        <v>0</v>
      </c>
      <c r="U5447" s="133" t="str">
        <f t="shared" si="1719"/>
        <v xml:space="preserve"> </v>
      </c>
      <c r="V5447" s="134" t="str">
        <f>IFERROR(IF(O5447="%10 sınırı aşılmıştır.",L5447-T5447,IFERROR(IF(F5447="",IF(S5447=1,0,IF(L5447-S5447=0,"",L5447-S5447)),IF(Veriler!M5447="",L5447,IF(L5447*Veriler!M5447=0,"",L5447*Veriler!M5447))),L5447)),0)</f>
        <v/>
      </c>
      <c r="W5447" s="146"/>
      <c r="X5447" s="146"/>
      <c r="Y5447" s="146"/>
    </row>
    <row r="5448" spans="1:25" s="99" customFormat="1" ht="54.75" customHeight="1" x14ac:dyDescent="0.25">
      <c r="A5448" s="96">
        <f t="shared" si="1720"/>
        <v>4014</v>
      </c>
      <c r="B5448" s="175"/>
      <c r="C5448" s="176"/>
      <c r="D5448" s="113"/>
      <c r="E5448" s="115"/>
      <c r="F5448" s="174"/>
      <c r="G5448" s="114" t="str">
        <f t="shared" si="1715"/>
        <v/>
      </c>
      <c r="H5448" s="115"/>
      <c r="I5448" s="115"/>
      <c r="J5448" s="115"/>
      <c r="K5448" s="115"/>
      <c r="L5448" s="133" t="str">
        <f t="shared" si="1716"/>
        <v/>
      </c>
      <c r="M5448" s="116" t="str">
        <f>IF(L5448="", "", L5448/Veriler!$X$1)</f>
        <v/>
      </c>
      <c r="N5448" s="116" t="str">
        <f>IF(F5448&lt;&gt;"", "İthal Girdi", IF(Veriler!T5448="", "", IF(Veriler!S5448="H", "%0,5 üzerindedir", IF(Veriler!T5448&gt;0.1, "%10 sınırı aşılmıştır.", "Uygun"))))</f>
        <v>%0,5 üzerindedir</v>
      </c>
      <c r="O5448" s="116" t="str">
        <f t="shared" si="1717"/>
        <v xml:space="preserve"> </v>
      </c>
      <c r="P5448" s="117"/>
      <c r="Q5448" s="118"/>
      <c r="R5448" s="119" t="str">
        <f t="shared" si="1718"/>
        <v/>
      </c>
      <c r="S5448" s="133">
        <f>IFERROR(IF(M5448&lt;=0.005,IF(F5448="",L5448,0),IF(F5448&lt;&gt;"",0,IF(P5448="",0,IF(P5448="H",0,IF(Q5448&lt;Veriler!$G$2,L5448*Veriler!$G$2,L5448*Q5448)))))," ")</f>
        <v>0</v>
      </c>
      <c r="T5448" s="133">
        <f>IF(Veriler!T5448&lt;=0.1, S5448, IF(AND(Veriler!T5448&gt;0.1, F5448="", P5448="E"), IF(Q5448&gt;Veriler!$G$2, Q5448*S5448, IF(Q5448&lt;Veriler!$G$2, Veriler!$G$2*S5448, Q5448*S5448)), 0))</f>
        <v>0</v>
      </c>
      <c r="U5448" s="133" t="str">
        <f t="shared" si="1719"/>
        <v xml:space="preserve"> </v>
      </c>
      <c r="V5448" s="134" t="str">
        <f>IFERROR(IF(O5448="%10 sınırı aşılmıştır.",L5448-T5448,IFERROR(IF(F5448="",IF(S5448=1,0,IF(L5448-S5448=0,"",L5448-S5448)),IF(Veriler!M5448="",L5448,IF(L5448*Veriler!M5448=0,"",L5448*Veriler!M5448))),L5448)),0)</f>
        <v/>
      </c>
      <c r="W5448" s="146"/>
      <c r="X5448" s="146"/>
      <c r="Y5448" s="146"/>
    </row>
    <row r="5449" spans="1:25" s="99" customFormat="1" ht="54.75" customHeight="1" x14ac:dyDescent="0.25">
      <c r="A5449" s="96">
        <f t="shared" si="1720"/>
        <v>4015</v>
      </c>
      <c r="B5449" s="175"/>
      <c r="C5449" s="176"/>
      <c r="D5449" s="113"/>
      <c r="E5449" s="115"/>
      <c r="F5449" s="174"/>
      <c r="G5449" s="114" t="str">
        <f t="shared" si="1715"/>
        <v/>
      </c>
      <c r="H5449" s="115"/>
      <c r="I5449" s="115"/>
      <c r="J5449" s="115"/>
      <c r="K5449" s="115"/>
      <c r="L5449" s="133" t="str">
        <f t="shared" si="1716"/>
        <v/>
      </c>
      <c r="M5449" s="116" t="str">
        <f>IF(L5449="", "", L5449/Veriler!$X$1)</f>
        <v/>
      </c>
      <c r="N5449" s="116" t="str">
        <f>IF(F5449&lt;&gt;"", "İthal Girdi", IF(Veriler!T5449="", "", IF(Veriler!S5449="H", "%0,5 üzerindedir", IF(Veriler!T5449&gt;0.1, "%10 sınırı aşılmıştır.", "Uygun"))))</f>
        <v>%0,5 üzerindedir</v>
      </c>
      <c r="O5449" s="116" t="str">
        <f t="shared" si="1717"/>
        <v xml:space="preserve"> </v>
      </c>
      <c r="P5449" s="117"/>
      <c r="Q5449" s="118"/>
      <c r="R5449" s="119" t="str">
        <f t="shared" si="1718"/>
        <v/>
      </c>
      <c r="S5449" s="133">
        <f>IFERROR(IF(M5449&lt;=0.005,IF(F5449="",L5449,0),IF(F5449&lt;&gt;"",0,IF(P5449="",0,IF(P5449="H",0,IF(Q5449&lt;Veriler!$G$2,L5449*Veriler!$G$2,L5449*Q5449)))))," ")</f>
        <v>0</v>
      </c>
      <c r="T5449" s="133">
        <f>IF(Veriler!T5449&lt;=0.1, S5449, IF(AND(Veriler!T5449&gt;0.1, F5449="", P5449="E"), IF(Q5449&gt;Veriler!$G$2, Q5449*S5449, IF(Q5449&lt;Veriler!$G$2, Veriler!$G$2*S5449, Q5449*S5449)), 0))</f>
        <v>0</v>
      </c>
      <c r="U5449" s="133" t="str">
        <f t="shared" si="1719"/>
        <v xml:space="preserve"> </v>
      </c>
      <c r="V5449" s="134" t="str">
        <f>IFERROR(IF(O5449="%10 sınırı aşılmıştır.",L5449-T5449,IFERROR(IF(F5449="",IF(S5449=1,0,IF(L5449-S5449=0,"",L5449-S5449)),IF(Veriler!M5449="",L5449,IF(L5449*Veriler!M5449=0,"",L5449*Veriler!M5449))),L5449)),0)</f>
        <v/>
      </c>
      <c r="W5449" s="146"/>
      <c r="X5449" s="146"/>
      <c r="Y5449" s="146"/>
    </row>
    <row r="5450" spans="1:25" s="99" customFormat="1" ht="54.75" customHeight="1" x14ac:dyDescent="0.25">
      <c r="A5450" s="96">
        <f t="shared" si="1720"/>
        <v>4016</v>
      </c>
      <c r="B5450" s="175"/>
      <c r="C5450" s="176"/>
      <c r="D5450" s="113"/>
      <c r="E5450" s="115"/>
      <c r="F5450" s="174"/>
      <c r="G5450" s="114" t="str">
        <f t="shared" si="1715"/>
        <v/>
      </c>
      <c r="H5450" s="115"/>
      <c r="I5450" s="115"/>
      <c r="J5450" s="115"/>
      <c r="K5450" s="115"/>
      <c r="L5450" s="133" t="str">
        <f t="shared" si="1716"/>
        <v/>
      </c>
      <c r="M5450" s="116" t="str">
        <f>IF(L5450="", "", L5450/Veriler!$X$1)</f>
        <v/>
      </c>
      <c r="N5450" s="116" t="str">
        <f>IF(F5450&lt;&gt;"", "İthal Girdi", IF(Veriler!T5450="", "", IF(Veriler!S5450="H", "%0,5 üzerindedir", IF(Veriler!T5450&gt;0.1, "%10 sınırı aşılmıştır.", "Uygun"))))</f>
        <v>%0,5 üzerindedir</v>
      </c>
      <c r="O5450" s="116" t="str">
        <f t="shared" si="1717"/>
        <v xml:space="preserve"> </v>
      </c>
      <c r="P5450" s="117"/>
      <c r="Q5450" s="118"/>
      <c r="R5450" s="119" t="str">
        <f t="shared" si="1718"/>
        <v/>
      </c>
      <c r="S5450" s="133">
        <f>IFERROR(IF(M5450&lt;=0.005,IF(F5450="",L5450,0),IF(F5450&lt;&gt;"",0,IF(P5450="",0,IF(P5450="H",0,IF(Q5450&lt;Veriler!$G$2,L5450*Veriler!$G$2,L5450*Q5450)))))," ")</f>
        <v>0</v>
      </c>
      <c r="T5450" s="133">
        <f>IF(Veriler!T5450&lt;=0.1, S5450, IF(AND(Veriler!T5450&gt;0.1, F5450="", P5450="E"), IF(Q5450&gt;Veriler!$G$2, Q5450*S5450, IF(Q5450&lt;Veriler!$G$2, Veriler!$G$2*S5450, Q5450*S5450)), 0))</f>
        <v>0</v>
      </c>
      <c r="U5450" s="133" t="str">
        <f t="shared" si="1719"/>
        <v xml:space="preserve"> </v>
      </c>
      <c r="V5450" s="134" t="str">
        <f>IFERROR(IF(O5450="%10 sınırı aşılmıştır.",L5450-T5450,IFERROR(IF(F5450="",IF(S5450=1,0,IF(L5450-S5450=0,"",L5450-S5450)),IF(Veriler!M5450="",L5450,IF(L5450*Veriler!M5450=0,"",L5450*Veriler!M5450))),L5450)),0)</f>
        <v/>
      </c>
      <c r="W5450" s="146"/>
      <c r="X5450" s="146"/>
      <c r="Y5450" s="146"/>
    </row>
    <row r="5451" spans="1:25" s="99" customFormat="1" ht="54.75" customHeight="1" x14ac:dyDescent="0.25">
      <c r="A5451" s="96">
        <f t="shared" si="1720"/>
        <v>4017</v>
      </c>
      <c r="B5451" s="175"/>
      <c r="C5451" s="176"/>
      <c r="D5451" s="113"/>
      <c r="E5451" s="115"/>
      <c r="F5451" s="174"/>
      <c r="G5451" s="114" t="str">
        <f t="shared" si="1715"/>
        <v/>
      </c>
      <c r="H5451" s="115"/>
      <c r="I5451" s="115"/>
      <c r="J5451" s="115"/>
      <c r="K5451" s="115"/>
      <c r="L5451" s="133" t="str">
        <f t="shared" si="1716"/>
        <v/>
      </c>
      <c r="M5451" s="116" t="str">
        <f>IF(L5451="", "", L5451/Veriler!$X$1)</f>
        <v/>
      </c>
      <c r="N5451" s="116" t="str">
        <f>IF(F5451&lt;&gt;"", "İthal Girdi", IF(Veriler!T5451="", "", IF(Veriler!S5451="H", "%0,5 üzerindedir", IF(Veriler!T5451&gt;0.1, "%10 sınırı aşılmıştır.", "Uygun"))))</f>
        <v>%0,5 üzerindedir</v>
      </c>
      <c r="O5451" s="116" t="str">
        <f t="shared" si="1717"/>
        <v xml:space="preserve"> </v>
      </c>
      <c r="P5451" s="117"/>
      <c r="Q5451" s="118"/>
      <c r="R5451" s="119" t="str">
        <f t="shared" si="1718"/>
        <v/>
      </c>
      <c r="S5451" s="133">
        <f>IFERROR(IF(M5451&lt;=0.005,IF(F5451="",L5451,0),IF(F5451&lt;&gt;"",0,IF(P5451="",0,IF(P5451="H",0,IF(Q5451&lt;Veriler!$G$2,L5451*Veriler!$G$2,L5451*Q5451)))))," ")</f>
        <v>0</v>
      </c>
      <c r="T5451" s="133">
        <f>IF(Veriler!T5451&lt;=0.1, S5451, IF(AND(Veriler!T5451&gt;0.1, F5451="", P5451="E"), IF(Q5451&gt;Veriler!$G$2, Q5451*S5451, IF(Q5451&lt;Veriler!$G$2, Veriler!$G$2*S5451, Q5451*S5451)), 0))</f>
        <v>0</v>
      </c>
      <c r="U5451" s="133" t="str">
        <f t="shared" si="1719"/>
        <v xml:space="preserve"> </v>
      </c>
      <c r="V5451" s="134" t="str">
        <f>IFERROR(IF(O5451="%10 sınırı aşılmıştır.",L5451-T5451,IFERROR(IF(F5451="",IF(S5451=1,0,IF(L5451-S5451=0,"",L5451-S5451)),IF(Veriler!M5451="",L5451,IF(L5451*Veriler!M5451=0,"",L5451*Veriler!M5451))),L5451)),0)</f>
        <v/>
      </c>
      <c r="W5451" s="146"/>
      <c r="X5451" s="146"/>
      <c r="Y5451" s="146"/>
    </row>
    <row r="5452" spans="1:25" s="99" customFormat="1" ht="54.75" customHeight="1" x14ac:dyDescent="0.25">
      <c r="A5452" s="96">
        <f t="shared" si="1720"/>
        <v>4018</v>
      </c>
      <c r="B5452" s="175"/>
      <c r="C5452" s="176"/>
      <c r="D5452" s="113"/>
      <c r="E5452" s="115"/>
      <c r="F5452" s="174"/>
      <c r="G5452" s="114" t="str">
        <f t="shared" si="1715"/>
        <v/>
      </c>
      <c r="H5452" s="115"/>
      <c r="I5452" s="115"/>
      <c r="J5452" s="115"/>
      <c r="K5452" s="115"/>
      <c r="L5452" s="133" t="str">
        <f t="shared" si="1716"/>
        <v/>
      </c>
      <c r="M5452" s="116" t="str">
        <f>IF(L5452="", "", L5452/Veriler!$X$1)</f>
        <v/>
      </c>
      <c r="N5452" s="116" t="str">
        <f>IF(F5452&lt;&gt;"", "İthal Girdi", IF(Veriler!T5452="", "", IF(Veriler!S5452="H", "%0,5 üzerindedir", IF(Veriler!T5452&gt;0.1, "%10 sınırı aşılmıştır.", "Uygun"))))</f>
        <v>%0,5 üzerindedir</v>
      </c>
      <c r="O5452" s="116" t="str">
        <f t="shared" si="1717"/>
        <v xml:space="preserve"> </v>
      </c>
      <c r="P5452" s="117"/>
      <c r="Q5452" s="118"/>
      <c r="R5452" s="119" t="str">
        <f t="shared" si="1718"/>
        <v/>
      </c>
      <c r="S5452" s="133">
        <f>IFERROR(IF(M5452&lt;=0.005,IF(F5452="",L5452,0),IF(F5452&lt;&gt;"",0,IF(P5452="",0,IF(P5452="H",0,IF(Q5452&lt;Veriler!$G$2,L5452*Veriler!$G$2,L5452*Q5452)))))," ")</f>
        <v>0</v>
      </c>
      <c r="T5452" s="133">
        <f>IF(Veriler!T5452&lt;=0.1, S5452, IF(AND(Veriler!T5452&gt;0.1, F5452="", P5452="E"), IF(Q5452&gt;Veriler!$G$2, Q5452*S5452, IF(Q5452&lt;Veriler!$G$2, Veriler!$G$2*S5452, Q5452*S5452)), 0))</f>
        <v>0</v>
      </c>
      <c r="U5452" s="133" t="str">
        <f t="shared" si="1719"/>
        <v xml:space="preserve"> </v>
      </c>
      <c r="V5452" s="134" t="str">
        <f>IFERROR(IF(O5452="%10 sınırı aşılmıştır.",L5452-T5452,IFERROR(IF(F5452="",IF(S5452=1,0,IF(L5452-S5452=0,"",L5452-S5452)),IF(Veriler!M5452="",L5452,IF(L5452*Veriler!M5452=0,"",L5452*Veriler!M5452))),L5452)),0)</f>
        <v/>
      </c>
      <c r="W5452" s="146"/>
      <c r="X5452" s="146"/>
      <c r="Y5452" s="146"/>
    </row>
    <row r="5453" spans="1:25" s="99" customFormat="1" ht="36" hidden="1" customHeight="1" x14ac:dyDescent="0.25">
      <c r="A5453" s="101"/>
      <c r="B5453" s="191" t="s">
        <v>16</v>
      </c>
      <c r="C5453" s="176"/>
      <c r="D5453" s="120"/>
      <c r="E5453" s="171"/>
      <c r="F5453" s="172"/>
      <c r="G5453" s="121"/>
      <c r="H5453" s="115"/>
      <c r="I5453" s="115"/>
      <c r="J5453" s="115"/>
      <c r="K5453" s="115"/>
      <c r="L5453" s="121"/>
      <c r="M5453" s="121"/>
      <c r="N5453" s="121"/>
      <c r="O5453" s="121"/>
      <c r="P5453" s="120"/>
      <c r="Q5453" s="120"/>
      <c r="R5453" s="183"/>
      <c r="S5453" s="184"/>
      <c r="T5453" s="121"/>
      <c r="U5453" s="121"/>
      <c r="V5453" s="121"/>
      <c r="W5453" s="146"/>
      <c r="X5453" s="146"/>
      <c r="Y5453" s="146"/>
    </row>
    <row r="5454" spans="1:25" s="99" customFormat="1" ht="54.75" customHeight="1" x14ac:dyDescent="0.25">
      <c r="A5454" s="96">
        <f>A5452+1</f>
        <v>4019</v>
      </c>
      <c r="B5454" s="175"/>
      <c r="C5454" s="176"/>
      <c r="D5454" s="113"/>
      <c r="E5454" s="115"/>
      <c r="F5454" s="174"/>
      <c r="G5454" s="114" t="str">
        <f t="shared" ref="G5454:G5467" si="1721">IF(AND(F5454&lt;&gt;"",V5454&lt;&gt;"",L5454&lt;&gt;0),V5454/L5454,"")</f>
        <v/>
      </c>
      <c r="H5454" s="115"/>
      <c r="I5454" s="115"/>
      <c r="J5454" s="115"/>
      <c r="K5454" s="115"/>
      <c r="L5454" s="133" t="str">
        <f t="shared" ref="L5454:L5467" si="1722">IF(AND(H5454&lt;&gt;0, J5454&lt;&gt;0, K5454&lt;&gt;0), H5454*J5454*K5454, "")</f>
        <v/>
      </c>
      <c r="M5454" s="116" t="str">
        <f>IF(L5454="", "", L5454/Veriler!$X$1)</f>
        <v/>
      </c>
      <c r="N5454" s="116" t="str">
        <f>IF(F5454&lt;&gt;"", "İthal Girdi", IF(Veriler!T5454="", "", IF(Veriler!S5454="H", "%0,5 üzerindedir", IF(Veriler!T5454&gt;0.1, "%10 sınırı aşılmıştır.", "Uygun"))))</f>
        <v>%0,5 üzerindedir</v>
      </c>
      <c r="O5454" s="116" t="str">
        <f t="shared" ref="O5454:O5467" si="1723">IF(M5454=""," ",N5454)</f>
        <v xml:space="preserve"> </v>
      </c>
      <c r="P5454" s="117"/>
      <c r="Q5454" s="118"/>
      <c r="R5454" s="119" t="str">
        <f t="shared" ref="R5454:R5467" si="1724">IFERROR(IF(AND(T5454&lt;&gt;"",L5454&lt;&gt;"",L5454&lt;&gt;0,T5454&lt;&gt;0),T5454/L5454,"")," ")</f>
        <v/>
      </c>
      <c r="S5454" s="133">
        <f>IFERROR(IF(M5454&lt;=0.005,IF(F5454="",L5454,0),IF(F5454&lt;&gt;"",0,IF(P5454="",0,IF(P5454="H",0,IF(Q5454&lt;Veriler!$G$2,L5454*Veriler!$G$2,L5454*Q5454)))))," ")</f>
        <v>0</v>
      </c>
      <c r="T5454" s="133">
        <f>IF(Veriler!T5454&lt;=0.1, S5454, IF(AND(Veriler!T5454&gt;0.1, F5454="", P5454="E"), IF(Q5454&gt;Veriler!$G$2, Q5454*S5454, IF(Q5454&lt;Veriler!$G$2, Veriler!$G$2*S5454, Q5454*S5454)), 0))</f>
        <v>0</v>
      </c>
      <c r="U5454" s="133" t="str">
        <f t="shared" ref="U5454:U5467" si="1725">IF(T5454=0," ",T5454)</f>
        <v xml:space="preserve"> </v>
      </c>
      <c r="V5454" s="134" t="str">
        <f>IFERROR(IF(O5454="%10 sınırı aşılmıştır.",L5454-T5454,IFERROR(IF(F5454="",IF(S5454=1,0,IF(L5454-S5454=0,"",L5454-S5454)),IF(Veriler!M5454="",L5454,IF(L5454*Veriler!M5454=0,"",L5454*Veriler!M5454))),L5454)),0)</f>
        <v/>
      </c>
      <c r="W5454" s="146"/>
      <c r="X5454" s="146"/>
      <c r="Y5454" s="146"/>
    </row>
    <row r="5455" spans="1:25" s="99" customFormat="1" ht="54.75" customHeight="1" x14ac:dyDescent="0.25">
      <c r="A5455" s="96">
        <f t="shared" ref="A5455:A5467" si="1726">A5454+1</f>
        <v>4020</v>
      </c>
      <c r="B5455" s="175"/>
      <c r="C5455" s="176"/>
      <c r="D5455" s="113"/>
      <c r="E5455" s="115"/>
      <c r="F5455" s="174"/>
      <c r="G5455" s="114" t="str">
        <f t="shared" si="1721"/>
        <v/>
      </c>
      <c r="H5455" s="115"/>
      <c r="I5455" s="115"/>
      <c r="J5455" s="115"/>
      <c r="K5455" s="115"/>
      <c r="L5455" s="133" t="str">
        <f t="shared" si="1722"/>
        <v/>
      </c>
      <c r="M5455" s="116" t="str">
        <f>IF(L5455="", "", L5455/Veriler!$X$1)</f>
        <v/>
      </c>
      <c r="N5455" s="116" t="str">
        <f>IF(F5455&lt;&gt;"", "İthal Girdi", IF(Veriler!T5455="", "", IF(Veriler!S5455="H", "%0,5 üzerindedir", IF(Veriler!T5455&gt;0.1, "%10 sınırı aşılmıştır.", "Uygun"))))</f>
        <v>%0,5 üzerindedir</v>
      </c>
      <c r="O5455" s="116" t="str">
        <f t="shared" si="1723"/>
        <v xml:space="preserve"> </v>
      </c>
      <c r="P5455" s="117"/>
      <c r="Q5455" s="118"/>
      <c r="R5455" s="119" t="str">
        <f t="shared" si="1724"/>
        <v/>
      </c>
      <c r="S5455" s="133">
        <f>IFERROR(IF(M5455&lt;=0.005,IF(F5455="",L5455,0),IF(F5455&lt;&gt;"",0,IF(P5455="",0,IF(P5455="H",0,IF(Q5455&lt;Veriler!$G$2,L5455*Veriler!$G$2,L5455*Q5455)))))," ")</f>
        <v>0</v>
      </c>
      <c r="T5455" s="133">
        <f>IF(Veriler!T5455&lt;=0.1, S5455, IF(AND(Veriler!T5455&gt;0.1, F5455="", P5455="E"), IF(Q5455&gt;Veriler!$G$2, Q5455*S5455, IF(Q5455&lt;Veriler!$G$2, Veriler!$G$2*S5455, Q5455*S5455)), 0))</f>
        <v>0</v>
      </c>
      <c r="U5455" s="133" t="str">
        <f t="shared" si="1725"/>
        <v xml:space="preserve"> </v>
      </c>
      <c r="V5455" s="134" t="str">
        <f>IFERROR(IF(O5455="%10 sınırı aşılmıştır.",L5455-T5455,IFERROR(IF(F5455="",IF(S5455=1,0,IF(L5455-S5455=0,"",L5455-S5455)),IF(Veriler!M5455="",L5455,IF(L5455*Veriler!M5455=0,"",L5455*Veriler!M5455))),L5455)),0)</f>
        <v/>
      </c>
      <c r="W5455" s="146"/>
      <c r="X5455" s="146"/>
      <c r="Y5455" s="146"/>
    </row>
    <row r="5456" spans="1:25" s="99" customFormat="1" ht="54.75" customHeight="1" x14ac:dyDescent="0.25">
      <c r="A5456" s="96">
        <f t="shared" si="1726"/>
        <v>4021</v>
      </c>
      <c r="B5456" s="175"/>
      <c r="C5456" s="176"/>
      <c r="D5456" s="113"/>
      <c r="E5456" s="115"/>
      <c r="F5456" s="174"/>
      <c r="G5456" s="114" t="str">
        <f t="shared" si="1721"/>
        <v/>
      </c>
      <c r="H5456" s="115"/>
      <c r="I5456" s="115"/>
      <c r="J5456" s="115"/>
      <c r="K5456" s="115"/>
      <c r="L5456" s="133" t="str">
        <f t="shared" si="1722"/>
        <v/>
      </c>
      <c r="M5456" s="116" t="str">
        <f>IF(L5456="", "", L5456/Veriler!$X$1)</f>
        <v/>
      </c>
      <c r="N5456" s="116" t="str">
        <f>IF(F5456&lt;&gt;"", "İthal Girdi", IF(Veriler!T5456="", "", IF(Veriler!S5456="H", "%0,5 üzerindedir", IF(Veriler!T5456&gt;0.1, "%10 sınırı aşılmıştır.", "Uygun"))))</f>
        <v>%0,5 üzerindedir</v>
      </c>
      <c r="O5456" s="116" t="str">
        <f t="shared" si="1723"/>
        <v xml:space="preserve"> </v>
      </c>
      <c r="P5456" s="117"/>
      <c r="Q5456" s="118"/>
      <c r="R5456" s="119" t="str">
        <f t="shared" si="1724"/>
        <v/>
      </c>
      <c r="S5456" s="133">
        <f>IFERROR(IF(M5456&lt;=0.005,IF(F5456="",L5456,0),IF(F5456&lt;&gt;"",0,IF(P5456="",0,IF(P5456="H",0,IF(Q5456&lt;Veriler!$G$2,L5456*Veriler!$G$2,L5456*Q5456)))))," ")</f>
        <v>0</v>
      </c>
      <c r="T5456" s="133">
        <f>IF(Veriler!T5456&lt;=0.1, S5456, IF(AND(Veriler!T5456&gt;0.1, F5456="", P5456="E"), IF(Q5456&gt;Veriler!$G$2, Q5456*S5456, IF(Q5456&lt;Veriler!$G$2, Veriler!$G$2*S5456, Q5456*S5456)), 0))</f>
        <v>0</v>
      </c>
      <c r="U5456" s="133" t="str">
        <f t="shared" si="1725"/>
        <v xml:space="preserve"> </v>
      </c>
      <c r="V5456" s="134" t="str">
        <f>IFERROR(IF(O5456="%10 sınırı aşılmıştır.",L5456-T5456,IFERROR(IF(F5456="",IF(S5456=1,0,IF(L5456-S5456=0,"",L5456-S5456)),IF(Veriler!M5456="",L5456,IF(L5456*Veriler!M5456=0,"",L5456*Veriler!M5456))),L5456)),0)</f>
        <v/>
      </c>
      <c r="W5456" s="146"/>
      <c r="X5456" s="146"/>
      <c r="Y5456" s="146"/>
    </row>
    <row r="5457" spans="1:25" s="99" customFormat="1" ht="54.75" customHeight="1" x14ac:dyDescent="0.25">
      <c r="A5457" s="96">
        <f t="shared" si="1726"/>
        <v>4022</v>
      </c>
      <c r="B5457" s="175"/>
      <c r="C5457" s="176"/>
      <c r="D5457" s="113"/>
      <c r="E5457" s="115"/>
      <c r="F5457" s="174"/>
      <c r="G5457" s="114" t="str">
        <f t="shared" si="1721"/>
        <v/>
      </c>
      <c r="H5457" s="115"/>
      <c r="I5457" s="115"/>
      <c r="J5457" s="115"/>
      <c r="K5457" s="115"/>
      <c r="L5457" s="133" t="str">
        <f t="shared" si="1722"/>
        <v/>
      </c>
      <c r="M5457" s="116" t="str">
        <f>IF(L5457="", "", L5457/Veriler!$X$1)</f>
        <v/>
      </c>
      <c r="N5457" s="116" t="str">
        <f>IF(F5457&lt;&gt;"", "İthal Girdi", IF(Veriler!T5457="", "", IF(Veriler!S5457="H", "%0,5 üzerindedir", IF(Veriler!T5457&gt;0.1, "%10 sınırı aşılmıştır.", "Uygun"))))</f>
        <v>%0,5 üzerindedir</v>
      </c>
      <c r="O5457" s="116" t="str">
        <f t="shared" si="1723"/>
        <v xml:space="preserve"> </v>
      </c>
      <c r="P5457" s="117"/>
      <c r="Q5457" s="118"/>
      <c r="R5457" s="119" t="str">
        <f t="shared" si="1724"/>
        <v/>
      </c>
      <c r="S5457" s="133">
        <f>IFERROR(IF(M5457&lt;=0.005,IF(F5457="",L5457,0),IF(F5457&lt;&gt;"",0,IF(P5457="",0,IF(P5457="H",0,IF(Q5457&lt;Veriler!$G$2,L5457*Veriler!$G$2,L5457*Q5457)))))," ")</f>
        <v>0</v>
      </c>
      <c r="T5457" s="133">
        <f>IF(Veriler!T5457&lt;=0.1, S5457, IF(AND(Veriler!T5457&gt;0.1, F5457="", P5457="E"), IF(Q5457&gt;Veriler!$G$2, Q5457*S5457, IF(Q5457&lt;Veriler!$G$2, Veriler!$G$2*S5457, Q5457*S5457)), 0))</f>
        <v>0</v>
      </c>
      <c r="U5457" s="133" t="str">
        <f t="shared" si="1725"/>
        <v xml:space="preserve"> </v>
      </c>
      <c r="V5457" s="134" t="str">
        <f>IFERROR(IF(O5457="%10 sınırı aşılmıştır.",L5457-T5457,IFERROR(IF(F5457="",IF(S5457=1,0,IF(L5457-S5457=0,"",L5457-S5457)),IF(Veriler!M5457="",L5457,IF(L5457*Veriler!M5457=0,"",L5457*Veriler!M5457))),L5457)),0)</f>
        <v/>
      </c>
      <c r="W5457" s="146"/>
      <c r="X5457" s="146"/>
      <c r="Y5457" s="146"/>
    </row>
    <row r="5458" spans="1:25" s="99" customFormat="1" ht="54.75" customHeight="1" x14ac:dyDescent="0.25">
      <c r="A5458" s="96">
        <f t="shared" si="1726"/>
        <v>4023</v>
      </c>
      <c r="B5458" s="175"/>
      <c r="C5458" s="176"/>
      <c r="D5458" s="113"/>
      <c r="E5458" s="115"/>
      <c r="F5458" s="174"/>
      <c r="G5458" s="114" t="str">
        <f t="shared" si="1721"/>
        <v/>
      </c>
      <c r="H5458" s="115"/>
      <c r="I5458" s="115"/>
      <c r="J5458" s="115"/>
      <c r="K5458" s="115"/>
      <c r="L5458" s="133" t="str">
        <f t="shared" si="1722"/>
        <v/>
      </c>
      <c r="M5458" s="116" t="str">
        <f>IF(L5458="", "", L5458/Veriler!$X$1)</f>
        <v/>
      </c>
      <c r="N5458" s="116" t="str">
        <f>IF(F5458&lt;&gt;"", "İthal Girdi", IF(Veriler!T5458="", "", IF(Veriler!S5458="H", "%0,5 üzerindedir", IF(Veriler!T5458&gt;0.1, "%10 sınırı aşılmıştır.", "Uygun"))))</f>
        <v>%0,5 üzerindedir</v>
      </c>
      <c r="O5458" s="116" t="str">
        <f t="shared" si="1723"/>
        <v xml:space="preserve"> </v>
      </c>
      <c r="P5458" s="117"/>
      <c r="Q5458" s="118"/>
      <c r="R5458" s="119" t="str">
        <f t="shared" si="1724"/>
        <v/>
      </c>
      <c r="S5458" s="133">
        <f>IFERROR(IF(M5458&lt;=0.005,IF(F5458="",L5458,0),IF(F5458&lt;&gt;"",0,IF(P5458="",0,IF(P5458="H",0,IF(Q5458&lt;Veriler!$G$2,L5458*Veriler!$G$2,L5458*Q5458)))))," ")</f>
        <v>0</v>
      </c>
      <c r="T5458" s="133">
        <f>IF(Veriler!T5458&lt;=0.1, S5458, IF(AND(Veriler!T5458&gt;0.1, F5458="", P5458="E"), IF(Q5458&gt;Veriler!$G$2, Q5458*S5458, IF(Q5458&lt;Veriler!$G$2, Veriler!$G$2*S5458, Q5458*S5458)), 0))</f>
        <v>0</v>
      </c>
      <c r="U5458" s="133" t="str">
        <f t="shared" si="1725"/>
        <v xml:space="preserve"> </v>
      </c>
      <c r="V5458" s="134" t="str">
        <f>IFERROR(IF(O5458="%10 sınırı aşılmıştır.",L5458-T5458,IFERROR(IF(F5458="",IF(S5458=1,0,IF(L5458-S5458=0,"",L5458-S5458)),IF(Veriler!M5458="",L5458,IF(L5458*Veriler!M5458=0,"",L5458*Veriler!M5458))),L5458)),0)</f>
        <v/>
      </c>
      <c r="W5458" s="146"/>
      <c r="X5458" s="146"/>
      <c r="Y5458" s="146"/>
    </row>
    <row r="5459" spans="1:25" s="99" customFormat="1" ht="54.75" customHeight="1" x14ac:dyDescent="0.25">
      <c r="A5459" s="96">
        <f t="shared" si="1726"/>
        <v>4024</v>
      </c>
      <c r="B5459" s="175"/>
      <c r="C5459" s="176"/>
      <c r="D5459" s="113"/>
      <c r="E5459" s="115"/>
      <c r="F5459" s="174"/>
      <c r="G5459" s="114" t="str">
        <f t="shared" si="1721"/>
        <v/>
      </c>
      <c r="H5459" s="115"/>
      <c r="I5459" s="115"/>
      <c r="J5459" s="115"/>
      <c r="K5459" s="115"/>
      <c r="L5459" s="133" t="str">
        <f t="shared" si="1722"/>
        <v/>
      </c>
      <c r="M5459" s="116" t="str">
        <f>IF(L5459="", "", L5459/Veriler!$X$1)</f>
        <v/>
      </c>
      <c r="N5459" s="116" t="str">
        <f>IF(F5459&lt;&gt;"", "İthal Girdi", IF(Veriler!T5459="", "", IF(Veriler!S5459="H", "%0,5 üzerindedir", IF(Veriler!T5459&gt;0.1, "%10 sınırı aşılmıştır.", "Uygun"))))</f>
        <v>%0,5 üzerindedir</v>
      </c>
      <c r="O5459" s="116" t="str">
        <f t="shared" si="1723"/>
        <v xml:space="preserve"> </v>
      </c>
      <c r="P5459" s="117"/>
      <c r="Q5459" s="118"/>
      <c r="R5459" s="119" t="str">
        <f t="shared" si="1724"/>
        <v/>
      </c>
      <c r="S5459" s="133">
        <f>IFERROR(IF(M5459&lt;=0.005,IF(F5459="",L5459,0),IF(F5459&lt;&gt;"",0,IF(P5459="",0,IF(P5459="H",0,IF(Q5459&lt;Veriler!$G$2,L5459*Veriler!$G$2,L5459*Q5459)))))," ")</f>
        <v>0</v>
      </c>
      <c r="T5459" s="133">
        <f>IF(Veriler!T5459&lt;=0.1, S5459, IF(AND(Veriler!T5459&gt;0.1, F5459="", P5459="E"), IF(Q5459&gt;Veriler!$G$2, Q5459*S5459, IF(Q5459&lt;Veriler!$G$2, Veriler!$G$2*S5459, Q5459*S5459)), 0))</f>
        <v>0</v>
      </c>
      <c r="U5459" s="133" t="str">
        <f t="shared" si="1725"/>
        <v xml:space="preserve"> </v>
      </c>
      <c r="V5459" s="134" t="str">
        <f>IFERROR(IF(O5459="%10 sınırı aşılmıştır.",L5459-T5459,IFERROR(IF(F5459="",IF(S5459=1,0,IF(L5459-S5459=0,"",L5459-S5459)),IF(Veriler!M5459="",L5459,IF(L5459*Veriler!M5459=0,"",L5459*Veriler!M5459))),L5459)),0)</f>
        <v/>
      </c>
      <c r="W5459" s="146"/>
      <c r="X5459" s="146"/>
      <c r="Y5459" s="146"/>
    </row>
    <row r="5460" spans="1:25" s="99" customFormat="1" ht="54.75" customHeight="1" x14ac:dyDescent="0.25">
      <c r="A5460" s="96">
        <f t="shared" si="1726"/>
        <v>4025</v>
      </c>
      <c r="B5460" s="175"/>
      <c r="C5460" s="176"/>
      <c r="D5460" s="113"/>
      <c r="E5460" s="115"/>
      <c r="F5460" s="174"/>
      <c r="G5460" s="114" t="str">
        <f t="shared" si="1721"/>
        <v/>
      </c>
      <c r="H5460" s="115"/>
      <c r="I5460" s="115"/>
      <c r="J5460" s="115"/>
      <c r="K5460" s="115"/>
      <c r="L5460" s="133" t="str">
        <f t="shared" si="1722"/>
        <v/>
      </c>
      <c r="M5460" s="116" t="str">
        <f>IF(L5460="", "", L5460/Veriler!$X$1)</f>
        <v/>
      </c>
      <c r="N5460" s="116" t="str">
        <f>IF(F5460&lt;&gt;"", "İthal Girdi", IF(Veriler!T5460="", "", IF(Veriler!S5460="H", "%0,5 üzerindedir", IF(Veriler!T5460&gt;0.1, "%10 sınırı aşılmıştır.", "Uygun"))))</f>
        <v>%0,5 üzerindedir</v>
      </c>
      <c r="O5460" s="116" t="str">
        <f t="shared" si="1723"/>
        <v xml:space="preserve"> </v>
      </c>
      <c r="P5460" s="117"/>
      <c r="Q5460" s="118"/>
      <c r="R5460" s="119" t="str">
        <f t="shared" si="1724"/>
        <v/>
      </c>
      <c r="S5460" s="133">
        <f>IFERROR(IF(M5460&lt;=0.005,IF(F5460="",L5460,0),IF(F5460&lt;&gt;"",0,IF(P5460="",0,IF(P5460="H",0,IF(Q5460&lt;Veriler!$G$2,L5460*Veriler!$G$2,L5460*Q5460)))))," ")</f>
        <v>0</v>
      </c>
      <c r="T5460" s="133">
        <f>IF(Veriler!T5460&lt;=0.1, S5460, IF(AND(Veriler!T5460&gt;0.1, F5460="", P5460="E"), IF(Q5460&gt;Veriler!$G$2, Q5460*S5460, IF(Q5460&lt;Veriler!$G$2, Veriler!$G$2*S5460, Q5460*S5460)), 0))</f>
        <v>0</v>
      </c>
      <c r="U5460" s="133" t="str">
        <f t="shared" si="1725"/>
        <v xml:space="preserve"> </v>
      </c>
      <c r="V5460" s="134" t="str">
        <f>IFERROR(IF(O5460="%10 sınırı aşılmıştır.",L5460-T5460,IFERROR(IF(F5460="",IF(S5460=1,0,IF(L5460-S5460=0,"",L5460-S5460)),IF(Veriler!M5460="",L5460,IF(L5460*Veriler!M5460=0,"",L5460*Veriler!M5460))),L5460)),0)</f>
        <v/>
      </c>
      <c r="W5460" s="146"/>
      <c r="X5460" s="146"/>
      <c r="Y5460" s="146"/>
    </row>
    <row r="5461" spans="1:25" s="99" customFormat="1" ht="54.75" customHeight="1" x14ac:dyDescent="0.25">
      <c r="A5461" s="96">
        <f t="shared" si="1726"/>
        <v>4026</v>
      </c>
      <c r="B5461" s="175"/>
      <c r="C5461" s="176"/>
      <c r="D5461" s="113"/>
      <c r="E5461" s="115"/>
      <c r="F5461" s="174"/>
      <c r="G5461" s="114" t="str">
        <f t="shared" si="1721"/>
        <v/>
      </c>
      <c r="H5461" s="115"/>
      <c r="I5461" s="115"/>
      <c r="J5461" s="115"/>
      <c r="K5461" s="115"/>
      <c r="L5461" s="133" t="str">
        <f t="shared" si="1722"/>
        <v/>
      </c>
      <c r="M5461" s="116" t="str">
        <f>IF(L5461="", "", L5461/Veriler!$X$1)</f>
        <v/>
      </c>
      <c r="N5461" s="116" t="str">
        <f>IF(F5461&lt;&gt;"", "İthal Girdi", IF(Veriler!T5461="", "", IF(Veriler!S5461="H", "%0,5 üzerindedir", IF(Veriler!T5461&gt;0.1, "%10 sınırı aşılmıştır.", "Uygun"))))</f>
        <v>%0,5 üzerindedir</v>
      </c>
      <c r="O5461" s="116" t="str">
        <f t="shared" si="1723"/>
        <v xml:space="preserve"> </v>
      </c>
      <c r="P5461" s="117"/>
      <c r="Q5461" s="118"/>
      <c r="R5461" s="119" t="str">
        <f t="shared" si="1724"/>
        <v/>
      </c>
      <c r="S5461" s="133">
        <f>IFERROR(IF(M5461&lt;=0.005,IF(F5461="",L5461,0),IF(F5461&lt;&gt;"",0,IF(P5461="",0,IF(P5461="H",0,IF(Q5461&lt;Veriler!$G$2,L5461*Veriler!$G$2,L5461*Q5461)))))," ")</f>
        <v>0</v>
      </c>
      <c r="T5461" s="133">
        <f>IF(Veriler!T5461&lt;=0.1, S5461, IF(AND(Veriler!T5461&gt;0.1, F5461="", P5461="E"), IF(Q5461&gt;Veriler!$G$2, Q5461*S5461, IF(Q5461&lt;Veriler!$G$2, Veriler!$G$2*S5461, Q5461*S5461)), 0))</f>
        <v>0</v>
      </c>
      <c r="U5461" s="133" t="str">
        <f t="shared" si="1725"/>
        <v xml:space="preserve"> </v>
      </c>
      <c r="V5461" s="134" t="str">
        <f>IFERROR(IF(O5461="%10 sınırı aşılmıştır.",L5461-T5461,IFERROR(IF(F5461="",IF(S5461=1,0,IF(L5461-S5461=0,"",L5461-S5461)),IF(Veriler!M5461="",L5461,IF(L5461*Veriler!M5461=0,"",L5461*Veriler!M5461))),L5461)),0)</f>
        <v/>
      </c>
      <c r="W5461" s="146"/>
      <c r="X5461" s="146"/>
      <c r="Y5461" s="146"/>
    </row>
    <row r="5462" spans="1:25" s="99" customFormat="1" ht="54.75" customHeight="1" x14ac:dyDescent="0.25">
      <c r="A5462" s="96">
        <f t="shared" si="1726"/>
        <v>4027</v>
      </c>
      <c r="B5462" s="175"/>
      <c r="C5462" s="176"/>
      <c r="D5462" s="113"/>
      <c r="E5462" s="115"/>
      <c r="F5462" s="174"/>
      <c r="G5462" s="114" t="str">
        <f t="shared" si="1721"/>
        <v/>
      </c>
      <c r="H5462" s="115"/>
      <c r="I5462" s="115"/>
      <c r="J5462" s="115"/>
      <c r="K5462" s="115"/>
      <c r="L5462" s="133" t="str">
        <f t="shared" si="1722"/>
        <v/>
      </c>
      <c r="M5462" s="116" t="str">
        <f>IF(L5462="", "", L5462/Veriler!$X$1)</f>
        <v/>
      </c>
      <c r="N5462" s="116" t="str">
        <f>IF(F5462&lt;&gt;"", "İthal Girdi", IF(Veriler!T5462="", "", IF(Veriler!S5462="H", "%0,5 üzerindedir", IF(Veriler!T5462&gt;0.1, "%10 sınırı aşılmıştır.", "Uygun"))))</f>
        <v>%0,5 üzerindedir</v>
      </c>
      <c r="O5462" s="116" t="str">
        <f t="shared" si="1723"/>
        <v xml:space="preserve"> </v>
      </c>
      <c r="P5462" s="117"/>
      <c r="Q5462" s="118"/>
      <c r="R5462" s="119" t="str">
        <f t="shared" si="1724"/>
        <v/>
      </c>
      <c r="S5462" s="133">
        <f>IFERROR(IF(M5462&lt;=0.005,IF(F5462="",L5462,0),IF(F5462&lt;&gt;"",0,IF(P5462="",0,IF(P5462="H",0,IF(Q5462&lt;Veriler!$G$2,L5462*Veriler!$G$2,L5462*Q5462)))))," ")</f>
        <v>0</v>
      </c>
      <c r="T5462" s="133">
        <f>IF(Veriler!T5462&lt;=0.1, S5462, IF(AND(Veriler!T5462&gt;0.1, F5462="", P5462="E"), IF(Q5462&gt;Veriler!$G$2, Q5462*S5462, IF(Q5462&lt;Veriler!$G$2, Veriler!$G$2*S5462, Q5462*S5462)), 0))</f>
        <v>0</v>
      </c>
      <c r="U5462" s="133" t="str">
        <f t="shared" si="1725"/>
        <v xml:space="preserve"> </v>
      </c>
      <c r="V5462" s="134" t="str">
        <f>IFERROR(IF(O5462="%10 sınırı aşılmıştır.",L5462-T5462,IFERROR(IF(F5462="",IF(S5462=1,0,IF(L5462-S5462=0,"",L5462-S5462)),IF(Veriler!M5462="",L5462,IF(L5462*Veriler!M5462=0,"",L5462*Veriler!M5462))),L5462)),0)</f>
        <v/>
      </c>
      <c r="W5462" s="146"/>
      <c r="X5462" s="146"/>
      <c r="Y5462" s="146"/>
    </row>
    <row r="5463" spans="1:25" s="99" customFormat="1" ht="54.75" customHeight="1" x14ac:dyDescent="0.25">
      <c r="A5463" s="96">
        <f t="shared" si="1726"/>
        <v>4028</v>
      </c>
      <c r="B5463" s="175"/>
      <c r="C5463" s="176"/>
      <c r="D5463" s="113"/>
      <c r="E5463" s="115"/>
      <c r="F5463" s="174"/>
      <c r="G5463" s="114" t="str">
        <f t="shared" si="1721"/>
        <v/>
      </c>
      <c r="H5463" s="115"/>
      <c r="I5463" s="115"/>
      <c r="J5463" s="115"/>
      <c r="K5463" s="115"/>
      <c r="L5463" s="133" t="str">
        <f t="shared" si="1722"/>
        <v/>
      </c>
      <c r="M5463" s="116" t="str">
        <f>IF(L5463="", "", L5463/Veriler!$X$1)</f>
        <v/>
      </c>
      <c r="N5463" s="116" t="str">
        <f>IF(F5463&lt;&gt;"", "İthal Girdi", IF(Veriler!T5463="", "", IF(Veriler!S5463="H", "%0,5 üzerindedir", IF(Veriler!T5463&gt;0.1, "%10 sınırı aşılmıştır.", "Uygun"))))</f>
        <v>%0,5 üzerindedir</v>
      </c>
      <c r="O5463" s="116" t="str">
        <f t="shared" si="1723"/>
        <v xml:space="preserve"> </v>
      </c>
      <c r="P5463" s="117"/>
      <c r="Q5463" s="118"/>
      <c r="R5463" s="119" t="str">
        <f t="shared" si="1724"/>
        <v/>
      </c>
      <c r="S5463" s="133">
        <f>IFERROR(IF(M5463&lt;=0.005,IF(F5463="",L5463,0),IF(F5463&lt;&gt;"",0,IF(P5463="",0,IF(P5463="H",0,IF(Q5463&lt;Veriler!$G$2,L5463*Veriler!$G$2,L5463*Q5463)))))," ")</f>
        <v>0</v>
      </c>
      <c r="T5463" s="133">
        <f>IF(Veriler!T5463&lt;=0.1, S5463, IF(AND(Veriler!T5463&gt;0.1, F5463="", P5463="E"), IF(Q5463&gt;Veriler!$G$2, Q5463*S5463, IF(Q5463&lt;Veriler!$G$2, Veriler!$G$2*S5463, Q5463*S5463)), 0))</f>
        <v>0</v>
      </c>
      <c r="U5463" s="133" t="str">
        <f t="shared" si="1725"/>
        <v xml:space="preserve"> </v>
      </c>
      <c r="V5463" s="134" t="str">
        <f>IFERROR(IF(O5463="%10 sınırı aşılmıştır.",L5463-T5463,IFERROR(IF(F5463="",IF(S5463=1,0,IF(L5463-S5463=0,"",L5463-S5463)),IF(Veriler!M5463="",L5463,IF(L5463*Veriler!M5463=0,"",L5463*Veriler!M5463))),L5463)),0)</f>
        <v/>
      </c>
      <c r="W5463" s="146"/>
      <c r="X5463" s="146"/>
      <c r="Y5463" s="146"/>
    </row>
    <row r="5464" spans="1:25" s="99" customFormat="1" ht="54.75" customHeight="1" x14ac:dyDescent="0.25">
      <c r="A5464" s="96">
        <f t="shared" si="1726"/>
        <v>4029</v>
      </c>
      <c r="B5464" s="175"/>
      <c r="C5464" s="176"/>
      <c r="D5464" s="113"/>
      <c r="E5464" s="115"/>
      <c r="F5464" s="174"/>
      <c r="G5464" s="114" t="str">
        <f t="shared" si="1721"/>
        <v/>
      </c>
      <c r="H5464" s="115"/>
      <c r="I5464" s="115"/>
      <c r="J5464" s="115"/>
      <c r="K5464" s="115"/>
      <c r="L5464" s="133" t="str">
        <f t="shared" si="1722"/>
        <v/>
      </c>
      <c r="M5464" s="116" t="str">
        <f>IF(L5464="", "", L5464/Veriler!$X$1)</f>
        <v/>
      </c>
      <c r="N5464" s="116" t="str">
        <f>IF(F5464&lt;&gt;"", "İthal Girdi", IF(Veriler!T5464="", "", IF(Veriler!S5464="H", "%0,5 üzerindedir", IF(Veriler!T5464&gt;0.1, "%10 sınırı aşılmıştır.", "Uygun"))))</f>
        <v>%0,5 üzerindedir</v>
      </c>
      <c r="O5464" s="116" t="str">
        <f t="shared" si="1723"/>
        <v xml:space="preserve"> </v>
      </c>
      <c r="P5464" s="117"/>
      <c r="Q5464" s="118"/>
      <c r="R5464" s="119" t="str">
        <f t="shared" si="1724"/>
        <v/>
      </c>
      <c r="S5464" s="133">
        <f>IFERROR(IF(M5464&lt;=0.005,IF(F5464="",L5464,0),IF(F5464&lt;&gt;"",0,IF(P5464="",0,IF(P5464="H",0,IF(Q5464&lt;Veriler!$G$2,L5464*Veriler!$G$2,L5464*Q5464)))))," ")</f>
        <v>0</v>
      </c>
      <c r="T5464" s="133">
        <f>IF(Veriler!T5464&lt;=0.1, S5464, IF(AND(Veriler!T5464&gt;0.1, F5464="", P5464="E"), IF(Q5464&gt;Veriler!$G$2, Q5464*S5464, IF(Q5464&lt;Veriler!$G$2, Veriler!$G$2*S5464, Q5464*S5464)), 0))</f>
        <v>0</v>
      </c>
      <c r="U5464" s="133" t="str">
        <f t="shared" si="1725"/>
        <v xml:space="preserve"> </v>
      </c>
      <c r="V5464" s="134" t="str">
        <f>IFERROR(IF(O5464="%10 sınırı aşılmıştır.",L5464-T5464,IFERROR(IF(F5464="",IF(S5464=1,0,IF(L5464-S5464=0,"",L5464-S5464)),IF(Veriler!M5464="",L5464,IF(L5464*Veriler!M5464=0,"",L5464*Veriler!M5464))),L5464)),0)</f>
        <v/>
      </c>
      <c r="W5464" s="146"/>
      <c r="X5464" s="146"/>
      <c r="Y5464" s="146"/>
    </row>
    <row r="5465" spans="1:25" s="99" customFormat="1" ht="54.75" customHeight="1" x14ac:dyDescent="0.25">
      <c r="A5465" s="96">
        <f t="shared" si="1726"/>
        <v>4030</v>
      </c>
      <c r="B5465" s="175"/>
      <c r="C5465" s="176"/>
      <c r="D5465" s="113"/>
      <c r="E5465" s="115"/>
      <c r="F5465" s="174"/>
      <c r="G5465" s="114" t="str">
        <f t="shared" si="1721"/>
        <v/>
      </c>
      <c r="H5465" s="115"/>
      <c r="I5465" s="115"/>
      <c r="J5465" s="115"/>
      <c r="K5465" s="115"/>
      <c r="L5465" s="133" t="str">
        <f t="shared" si="1722"/>
        <v/>
      </c>
      <c r="M5465" s="116" t="str">
        <f>IF(L5465="", "", L5465/Veriler!$X$1)</f>
        <v/>
      </c>
      <c r="N5465" s="116" t="str">
        <f>IF(F5465&lt;&gt;"", "İthal Girdi", IF(Veriler!T5465="", "", IF(Veriler!S5465="H", "%0,5 üzerindedir", IF(Veriler!T5465&gt;0.1, "%10 sınırı aşılmıştır.", "Uygun"))))</f>
        <v>%0,5 üzerindedir</v>
      </c>
      <c r="O5465" s="116" t="str">
        <f t="shared" si="1723"/>
        <v xml:space="preserve"> </v>
      </c>
      <c r="P5465" s="117"/>
      <c r="Q5465" s="118"/>
      <c r="R5465" s="119" t="str">
        <f t="shared" si="1724"/>
        <v/>
      </c>
      <c r="S5465" s="133">
        <f>IFERROR(IF(M5465&lt;=0.005,IF(F5465="",L5465,0),IF(F5465&lt;&gt;"",0,IF(P5465="",0,IF(P5465="H",0,IF(Q5465&lt;Veriler!$G$2,L5465*Veriler!$G$2,L5465*Q5465)))))," ")</f>
        <v>0</v>
      </c>
      <c r="T5465" s="133">
        <f>IF(Veriler!T5465&lt;=0.1, S5465, IF(AND(Veriler!T5465&gt;0.1, F5465="", P5465="E"), IF(Q5465&gt;Veriler!$G$2, Q5465*S5465, IF(Q5465&lt;Veriler!$G$2, Veriler!$G$2*S5465, Q5465*S5465)), 0))</f>
        <v>0</v>
      </c>
      <c r="U5465" s="133" t="str">
        <f t="shared" si="1725"/>
        <v xml:space="preserve"> </v>
      </c>
      <c r="V5465" s="134" t="str">
        <f>IFERROR(IF(O5465="%10 sınırı aşılmıştır.",L5465-T5465,IFERROR(IF(F5465="",IF(S5465=1,0,IF(L5465-S5465=0,"",L5465-S5465)),IF(Veriler!M5465="",L5465,IF(L5465*Veriler!M5465=0,"",L5465*Veriler!M5465))),L5465)),0)</f>
        <v/>
      </c>
      <c r="W5465" s="146"/>
      <c r="X5465" s="146"/>
      <c r="Y5465" s="146"/>
    </row>
    <row r="5466" spans="1:25" s="99" customFormat="1" ht="54.75" customHeight="1" x14ac:dyDescent="0.25">
      <c r="A5466" s="96">
        <f t="shared" si="1726"/>
        <v>4031</v>
      </c>
      <c r="B5466" s="175"/>
      <c r="C5466" s="176"/>
      <c r="D5466" s="113"/>
      <c r="E5466" s="115"/>
      <c r="F5466" s="174"/>
      <c r="G5466" s="114" t="str">
        <f t="shared" si="1721"/>
        <v/>
      </c>
      <c r="H5466" s="115"/>
      <c r="I5466" s="115"/>
      <c r="J5466" s="115"/>
      <c r="K5466" s="115"/>
      <c r="L5466" s="133" t="str">
        <f t="shared" si="1722"/>
        <v/>
      </c>
      <c r="M5466" s="116" t="str">
        <f>IF(L5466="", "", L5466/Veriler!$X$1)</f>
        <v/>
      </c>
      <c r="N5466" s="116" t="str">
        <f>IF(F5466&lt;&gt;"", "İthal Girdi", IF(Veriler!T5466="", "", IF(Veriler!S5466="H", "%0,5 üzerindedir", IF(Veriler!T5466&gt;0.1, "%10 sınırı aşılmıştır.", "Uygun"))))</f>
        <v>%0,5 üzerindedir</v>
      </c>
      <c r="O5466" s="116" t="str">
        <f t="shared" si="1723"/>
        <v xml:space="preserve"> </v>
      </c>
      <c r="P5466" s="117"/>
      <c r="Q5466" s="118"/>
      <c r="R5466" s="119" t="str">
        <f t="shared" si="1724"/>
        <v/>
      </c>
      <c r="S5466" s="133">
        <f>IFERROR(IF(M5466&lt;=0.005,IF(F5466="",L5466,0),IF(F5466&lt;&gt;"",0,IF(P5466="",0,IF(P5466="H",0,IF(Q5466&lt;Veriler!$G$2,L5466*Veriler!$G$2,L5466*Q5466)))))," ")</f>
        <v>0</v>
      </c>
      <c r="T5466" s="133">
        <f>IF(Veriler!T5466&lt;=0.1, S5466, IF(AND(Veriler!T5466&gt;0.1, F5466="", P5466="E"), IF(Q5466&gt;Veriler!$G$2, Q5466*S5466, IF(Q5466&lt;Veriler!$G$2, Veriler!$G$2*S5466, Q5466*S5466)), 0))</f>
        <v>0</v>
      </c>
      <c r="U5466" s="133" t="str">
        <f t="shared" si="1725"/>
        <v xml:space="preserve"> </v>
      </c>
      <c r="V5466" s="134" t="str">
        <f>IFERROR(IF(O5466="%10 sınırı aşılmıştır.",L5466-T5466,IFERROR(IF(F5466="",IF(S5466=1,0,IF(L5466-S5466=0,"",L5466-S5466)),IF(Veriler!M5466="",L5466,IF(L5466*Veriler!M5466=0,"",L5466*Veriler!M5466))),L5466)),0)</f>
        <v/>
      </c>
      <c r="W5466" s="146"/>
      <c r="X5466" s="146"/>
      <c r="Y5466" s="146"/>
    </row>
    <row r="5467" spans="1:25" s="99" customFormat="1" ht="54.75" customHeight="1" x14ac:dyDescent="0.25">
      <c r="A5467" s="96">
        <f t="shared" si="1726"/>
        <v>4032</v>
      </c>
      <c r="B5467" s="175"/>
      <c r="C5467" s="176"/>
      <c r="D5467" s="113"/>
      <c r="E5467" s="115"/>
      <c r="F5467" s="174"/>
      <c r="G5467" s="114" t="str">
        <f t="shared" si="1721"/>
        <v/>
      </c>
      <c r="H5467" s="115"/>
      <c r="I5467" s="115"/>
      <c r="J5467" s="115"/>
      <c r="K5467" s="115"/>
      <c r="L5467" s="133" t="str">
        <f t="shared" si="1722"/>
        <v/>
      </c>
      <c r="M5467" s="116" t="str">
        <f>IF(L5467="", "", L5467/Veriler!$X$1)</f>
        <v/>
      </c>
      <c r="N5467" s="116" t="str">
        <f>IF(F5467&lt;&gt;"", "İthal Girdi", IF(Veriler!T5467="", "", IF(Veriler!S5467="H", "%0,5 üzerindedir", IF(Veriler!T5467&gt;0.1, "%10 sınırı aşılmıştır.", "Uygun"))))</f>
        <v>%0,5 üzerindedir</v>
      </c>
      <c r="O5467" s="116" t="str">
        <f t="shared" si="1723"/>
        <v xml:space="preserve"> </v>
      </c>
      <c r="P5467" s="117"/>
      <c r="Q5467" s="118"/>
      <c r="R5467" s="119" t="str">
        <f t="shared" si="1724"/>
        <v/>
      </c>
      <c r="S5467" s="133">
        <f>IFERROR(IF(M5467&lt;=0.005,IF(F5467="",L5467,0),IF(F5467&lt;&gt;"",0,IF(P5467="",0,IF(P5467="H",0,IF(Q5467&lt;Veriler!$G$2,L5467*Veriler!$G$2,L5467*Q5467)))))," ")</f>
        <v>0</v>
      </c>
      <c r="T5467" s="133">
        <f>IF(Veriler!T5467&lt;=0.1, S5467, IF(AND(Veriler!T5467&gt;0.1, F5467="", P5467="E"), IF(Q5467&gt;Veriler!$G$2, Q5467*S5467, IF(Q5467&lt;Veriler!$G$2, Veriler!$G$2*S5467, Q5467*S5467)), 0))</f>
        <v>0</v>
      </c>
      <c r="U5467" s="133" t="str">
        <f t="shared" si="1725"/>
        <v xml:space="preserve"> </v>
      </c>
      <c r="V5467" s="134" t="str">
        <f>IFERROR(IF(O5467="%10 sınırı aşılmıştır.",L5467-T5467,IFERROR(IF(F5467="",IF(S5467=1,0,IF(L5467-S5467=0,"",L5467-S5467)),IF(Veriler!M5467="",L5467,IF(L5467*Veriler!M5467=0,"",L5467*Veriler!M5467))),L5467)),0)</f>
        <v/>
      </c>
      <c r="W5467" s="146"/>
      <c r="X5467" s="146"/>
      <c r="Y5467" s="146"/>
    </row>
    <row r="5468" spans="1:25" s="99" customFormat="1" ht="24" customHeight="1" x14ac:dyDescent="0.25">
      <c r="A5468" s="103"/>
      <c r="B5468" s="104"/>
      <c r="C5468" s="104"/>
      <c r="D5468" s="104"/>
      <c r="E5468" s="103"/>
      <c r="F5468" s="135"/>
      <c r="G5468" s="157"/>
      <c r="H5468" s="103"/>
      <c r="I5468" s="103"/>
      <c r="J5468" s="103"/>
      <c r="K5468" s="103"/>
      <c r="L5468" s="136">
        <f>SUM(L5439:L5452,L5454:L5467)</f>
        <v>0</v>
      </c>
      <c r="M5468" s="158"/>
      <c r="N5468" s="158"/>
      <c r="O5468" s="158"/>
      <c r="P5468" s="105"/>
      <c r="Q5468" s="106"/>
      <c r="R5468" s="159"/>
      <c r="S5468" s="160"/>
      <c r="T5468" s="160"/>
      <c r="U5468" s="160"/>
      <c r="V5468" s="160"/>
      <c r="W5468" s="146"/>
      <c r="X5468" s="146"/>
      <c r="Y5468" s="146"/>
    </row>
    <row r="5469" spans="1:25" s="99" customFormat="1" ht="31.5" customHeight="1" x14ac:dyDescent="0.25">
      <c r="A5469" s="103"/>
      <c r="B5469" s="104"/>
      <c r="C5469" s="104"/>
      <c r="D5469" s="104"/>
      <c r="E5469" s="103"/>
      <c r="F5469" s="135"/>
      <c r="G5469" s="157"/>
      <c r="H5469" s="103"/>
      <c r="I5469" s="103"/>
      <c r="J5469" s="103"/>
      <c r="K5469" s="103"/>
      <c r="L5469" s="161"/>
      <c r="M5469" s="158"/>
      <c r="N5469" s="158"/>
      <c r="O5469" s="158"/>
      <c r="P5469" s="105"/>
      <c r="Q5469" s="106"/>
      <c r="R5469" s="159"/>
      <c r="S5469" s="162" t="s">
        <v>57</v>
      </c>
      <c r="T5469" s="162" t="s">
        <v>57</v>
      </c>
      <c r="U5469" s="162" t="s">
        <v>57</v>
      </c>
      <c r="V5469" s="163" t="s">
        <v>58</v>
      </c>
      <c r="W5469" s="146"/>
      <c r="X5469" s="146"/>
      <c r="Y5469" s="146"/>
    </row>
    <row r="5470" spans="1:25" s="99" customFormat="1" ht="58.5" customHeight="1" x14ac:dyDescent="0.25">
      <c r="A5470" s="185" t="s">
        <v>59</v>
      </c>
      <c r="B5470" s="180"/>
      <c r="C5470" s="180"/>
      <c r="D5470" s="180"/>
      <c r="E5470" s="180"/>
      <c r="F5470" s="180"/>
      <c r="G5470" s="180"/>
      <c r="H5470" s="180"/>
      <c r="I5470" s="180"/>
      <c r="J5470" s="180"/>
      <c r="K5470" s="180"/>
      <c r="L5470" s="180"/>
      <c r="M5470" s="180"/>
      <c r="N5470" s="180"/>
      <c r="O5470" s="180"/>
      <c r="P5470" s="180"/>
      <c r="Q5470" s="180"/>
      <c r="R5470" s="176"/>
      <c r="S5470" s="137">
        <f>SUM(S5432,S5439:S5452,S5454:S5467)</f>
        <v>0</v>
      </c>
      <c r="T5470" s="137" t="str">
        <f>IF(SUM(T5439:T5452,T5454:T5467)=0," ",SUM(T5439:T5452,T5454:T5467))</f>
        <v xml:space="preserve"> </v>
      </c>
      <c r="U5470" s="137" t="str">
        <f>IF(SUM(U5439:U5452,U5454:U5467)=0," ",SUM(U5439:U5452,U5454:U5467))</f>
        <v xml:space="preserve"> </v>
      </c>
      <c r="V5470" s="137" t="str">
        <f>IF(SUM(V5439:V5452,V5454:V5467)=0," ",SUM(V5439:V5452,V5454:V5467))</f>
        <v xml:space="preserve"> </v>
      </c>
      <c r="W5470" s="146"/>
      <c r="X5470" s="164">
        <f>SUM(U5439:U5452,U5454:U5467)</f>
        <v>0</v>
      </c>
      <c r="Y5470" s="164">
        <f>SUM(V5439:V5452,V5454:V5467)</f>
        <v>0</v>
      </c>
    </row>
    <row r="5471" spans="1:25" x14ac:dyDescent="0.3">
      <c r="A5471" s="34"/>
      <c r="G5471" s="146"/>
      <c r="L5471" s="146"/>
      <c r="M5471" s="146"/>
      <c r="N5471" s="146"/>
      <c r="O5471" s="146"/>
      <c r="R5471" s="146"/>
      <c r="S5471" s="146"/>
      <c r="T5471" s="146"/>
      <c r="U5471" s="146"/>
      <c r="V5471" s="146"/>
      <c r="W5471" s="146"/>
      <c r="X5471" s="146"/>
      <c r="Y5471" s="146"/>
    </row>
    <row r="5472" spans="1:25" x14ac:dyDescent="0.3">
      <c r="A5472" s="186" t="s">
        <v>60</v>
      </c>
      <c r="B5472" s="187"/>
      <c r="C5472" s="187"/>
      <c r="D5472" s="187"/>
      <c r="E5472" s="187"/>
      <c r="F5472" s="187"/>
      <c r="G5472" s="187"/>
      <c r="H5472" s="187"/>
      <c r="I5472" s="187"/>
      <c r="J5472" s="187"/>
      <c r="K5472" s="187"/>
      <c r="L5472" s="187"/>
      <c r="M5472" s="187"/>
      <c r="N5472" s="187"/>
      <c r="O5472" s="187"/>
      <c r="P5472" s="187"/>
      <c r="Q5472" s="187"/>
      <c r="R5472" s="187"/>
      <c r="S5472" s="187"/>
      <c r="T5472" s="187"/>
      <c r="U5472" s="187"/>
      <c r="V5472" s="187"/>
      <c r="W5472" s="146"/>
      <c r="X5472" s="146"/>
      <c r="Y5472" s="146"/>
    </row>
    <row r="5473" spans="1:25" s="99" customFormat="1" ht="41.25" customHeight="1" x14ac:dyDescent="0.25">
      <c r="A5473" s="189" t="s">
        <v>38</v>
      </c>
      <c r="B5473" s="180"/>
      <c r="C5473" s="180"/>
      <c r="D5473" s="180"/>
      <c r="E5473" s="180"/>
      <c r="F5473" s="180"/>
      <c r="G5473" s="180"/>
      <c r="H5473" s="180"/>
      <c r="I5473" s="180"/>
      <c r="J5473" s="180"/>
      <c r="K5473" s="180"/>
      <c r="L5473" s="180"/>
      <c r="M5473" s="180"/>
      <c r="N5473" s="180"/>
      <c r="O5473" s="180"/>
      <c r="P5473" s="180"/>
      <c r="Q5473" s="180"/>
      <c r="R5473" s="180"/>
      <c r="S5473" s="180"/>
      <c r="T5473" s="180"/>
      <c r="U5473" s="180"/>
      <c r="V5473" s="176"/>
      <c r="W5473" s="146"/>
      <c r="X5473" s="146"/>
      <c r="Y5473" s="146"/>
    </row>
    <row r="5474" spans="1:25" s="100" customFormat="1" ht="35.25" customHeight="1" x14ac:dyDescent="0.25">
      <c r="A5474" s="179" t="s">
        <v>39</v>
      </c>
      <c r="B5474" s="180"/>
      <c r="C5474" s="180"/>
      <c r="D5474" s="180"/>
      <c r="E5474" s="180"/>
      <c r="F5474" s="180"/>
      <c r="G5474" s="180"/>
      <c r="H5474" s="180"/>
      <c r="I5474" s="180"/>
      <c r="J5474" s="180"/>
      <c r="K5474" s="180"/>
      <c r="L5474" s="180"/>
      <c r="M5474" s="180"/>
      <c r="N5474" s="180"/>
      <c r="O5474" s="180"/>
      <c r="P5474" s="180"/>
      <c r="Q5474" s="180"/>
      <c r="R5474" s="176"/>
      <c r="S5474" s="147"/>
      <c r="T5474" s="148"/>
      <c r="U5474" s="149" t="s">
        <v>40</v>
      </c>
      <c r="V5474" s="150">
        <f>V5436+1</f>
        <v>145</v>
      </c>
      <c r="W5474" s="146"/>
      <c r="X5474" s="146"/>
      <c r="Y5474" s="146"/>
    </row>
    <row r="5475" spans="1:25" s="99" customFormat="1" ht="81" customHeight="1" x14ac:dyDescent="0.25">
      <c r="A5475" s="110" t="s">
        <v>3</v>
      </c>
      <c r="B5475" s="188" t="s">
        <v>41</v>
      </c>
      <c r="C5475" s="176"/>
      <c r="D5475" s="111" t="s">
        <v>42</v>
      </c>
      <c r="E5475" s="110" t="s">
        <v>324</v>
      </c>
      <c r="F5475" s="111" t="s">
        <v>325</v>
      </c>
      <c r="G5475" s="151" t="s">
        <v>43</v>
      </c>
      <c r="H5475" s="110" t="s">
        <v>44</v>
      </c>
      <c r="I5475" s="110" t="s">
        <v>8</v>
      </c>
      <c r="J5475" s="110" t="s">
        <v>45</v>
      </c>
      <c r="K5475" s="110" t="s">
        <v>46</v>
      </c>
      <c r="L5475" s="152" t="s">
        <v>47</v>
      </c>
      <c r="M5475" s="153" t="s">
        <v>48</v>
      </c>
      <c r="N5475" s="154" t="s">
        <v>49</v>
      </c>
      <c r="O5475" s="154" t="s">
        <v>49</v>
      </c>
      <c r="P5475" s="112" t="s">
        <v>50</v>
      </c>
      <c r="Q5475" s="110" t="s">
        <v>51</v>
      </c>
      <c r="R5475" s="155" t="s">
        <v>52</v>
      </c>
      <c r="S5475" s="156" t="s">
        <v>53</v>
      </c>
      <c r="T5475" s="156" t="s">
        <v>54</v>
      </c>
      <c r="U5475" s="152" t="s">
        <v>54</v>
      </c>
      <c r="V5475" s="152" t="s">
        <v>55</v>
      </c>
      <c r="W5475" s="146"/>
      <c r="X5475" s="146"/>
      <c r="Y5475" s="146"/>
    </row>
    <row r="5476" spans="1:25" s="99" customFormat="1" ht="45" customHeight="1" x14ac:dyDescent="0.25">
      <c r="A5476" s="101"/>
      <c r="B5476" s="177" t="s">
        <v>56</v>
      </c>
      <c r="C5476" s="178"/>
      <c r="D5476" s="102"/>
      <c r="E5476" s="170"/>
      <c r="F5476" s="102"/>
      <c r="G5476" s="95"/>
      <c r="H5476" s="102"/>
      <c r="I5476" s="102"/>
      <c r="J5476" s="102"/>
      <c r="K5476" s="102"/>
      <c r="L5476" s="95"/>
      <c r="M5476" s="95"/>
      <c r="N5476" s="95"/>
      <c r="O5476" s="95"/>
      <c r="P5476" s="102"/>
      <c r="Q5476" s="102"/>
      <c r="R5476" s="190"/>
      <c r="S5476" s="184"/>
      <c r="T5476" s="95"/>
      <c r="U5476" s="95"/>
      <c r="V5476" s="95"/>
      <c r="W5476" s="146"/>
      <c r="X5476" s="146"/>
      <c r="Y5476" s="146"/>
    </row>
    <row r="5477" spans="1:25" s="99" customFormat="1" ht="54.75" customHeight="1" x14ac:dyDescent="0.25">
      <c r="A5477" s="96">
        <f>A5467+1</f>
        <v>4033</v>
      </c>
      <c r="B5477" s="181"/>
      <c r="C5477" s="182"/>
      <c r="D5477" s="113"/>
      <c r="E5477" s="115"/>
      <c r="F5477" s="174"/>
      <c r="G5477" s="114" t="str">
        <f t="shared" ref="G5477:G5490" si="1727">IF(AND(F5477&lt;&gt;"",V5477&lt;&gt;"",L5477&lt;&gt;0),V5477/L5477,"")</f>
        <v/>
      </c>
      <c r="H5477" s="115"/>
      <c r="I5477" s="115"/>
      <c r="J5477" s="115"/>
      <c r="K5477" s="115"/>
      <c r="L5477" s="133" t="str">
        <f t="shared" ref="L5477:L5490" si="1728">IF(AND(H5477&lt;&gt;0, J5477&lt;&gt;0, K5477&lt;&gt;0), H5477*J5477*K5477, "")</f>
        <v/>
      </c>
      <c r="M5477" s="116" t="str">
        <f>IF(L5477="", "", L5477/Veriler!$X$1)</f>
        <v/>
      </c>
      <c r="N5477" s="116" t="str">
        <f>IF(F5477&lt;&gt;"", "İthal Girdi", IF(Veriler!T5477="", "", IF(Veriler!S5477="H", "%0,5 üzerindedir", IF(Veriler!T5477&gt;0.1, "%10 sınırı aşılmıştır.", "Uygun"))))</f>
        <v>%0,5 üzerindedir</v>
      </c>
      <c r="O5477" s="116" t="str">
        <f t="shared" ref="O5477:O5490" si="1729">IF(M5477=""," ",N5477)</f>
        <v xml:space="preserve"> </v>
      </c>
      <c r="P5477" s="117"/>
      <c r="Q5477" s="118"/>
      <c r="R5477" s="119" t="str">
        <f t="shared" ref="R5477:R5490" si="1730">IFERROR(IF(AND(T5477&lt;&gt;"",L5477&lt;&gt;"",L5477&lt;&gt;0,T5477&lt;&gt;0),T5477/L5477,"")," ")</f>
        <v/>
      </c>
      <c r="S5477" s="133">
        <f>IFERROR(IF(M5477&lt;=0.005,IF(F5477="",L5477,0),IF(F5477&lt;&gt;"",0,IF(P5477="",0,IF(P5477="H",0,IF(Q5477&lt;Veriler!$G$2,L5477*Veriler!$G$2,L5477*Q5477)))))," ")</f>
        <v>0</v>
      </c>
      <c r="T5477" s="133">
        <f>IF(Veriler!T5477&lt;=0.1, S5477, IF(AND(Veriler!T5477&gt;0.1, F5477="", P5477="E"), IF(Q5477&gt;Veriler!$G$2, Q5477*S5477, IF(Q5477&lt;Veriler!$G$2, Veriler!$G$2*S5477, Q5477*S5477)), 0))</f>
        <v>0</v>
      </c>
      <c r="U5477" s="133" t="str">
        <f t="shared" ref="U5477:U5490" si="1731">IF(T5477=0," ",T5477)</f>
        <v xml:space="preserve"> </v>
      </c>
      <c r="V5477" s="134" t="str">
        <f>IFERROR(IF(O5477="%10 sınırı aşılmıştır.",L5477-T5477,IFERROR(IF(F5477="",IF(S5477=1,0,IF(L5477-S5477=0,"",L5477-S5477)),IF(Veriler!M5477="",L5477,IF(L5477*Veriler!M5477=0,"",L5477*Veriler!M5477))),L5477)),0)</f>
        <v/>
      </c>
      <c r="W5477" s="146"/>
      <c r="X5477" s="146"/>
      <c r="Y5477" s="146"/>
    </row>
    <row r="5478" spans="1:25" s="99" customFormat="1" ht="54.75" customHeight="1" x14ac:dyDescent="0.25">
      <c r="A5478" s="96">
        <f t="shared" ref="A5478:A5490" si="1732">A5477+1</f>
        <v>4034</v>
      </c>
      <c r="B5478" s="175"/>
      <c r="C5478" s="176"/>
      <c r="D5478" s="113"/>
      <c r="E5478" s="115"/>
      <c r="F5478" s="174"/>
      <c r="G5478" s="114" t="str">
        <f t="shared" si="1727"/>
        <v/>
      </c>
      <c r="H5478" s="115"/>
      <c r="I5478" s="115"/>
      <c r="J5478" s="115"/>
      <c r="K5478" s="115"/>
      <c r="L5478" s="133" t="str">
        <f t="shared" si="1728"/>
        <v/>
      </c>
      <c r="M5478" s="116" t="str">
        <f>IF(L5478="", "", L5478/Veriler!$X$1)</f>
        <v/>
      </c>
      <c r="N5478" s="116" t="str">
        <f>IF(F5478&lt;&gt;"", "İthal Girdi", IF(Veriler!T5478="", "", IF(Veriler!S5478="H", "%0,5 üzerindedir", IF(Veriler!T5478&gt;0.1, "%10 sınırı aşılmıştır.", "Uygun"))))</f>
        <v>%0,5 üzerindedir</v>
      </c>
      <c r="O5478" s="116" t="str">
        <f t="shared" si="1729"/>
        <v xml:space="preserve"> </v>
      </c>
      <c r="P5478" s="117"/>
      <c r="Q5478" s="118"/>
      <c r="R5478" s="119" t="str">
        <f t="shared" si="1730"/>
        <v/>
      </c>
      <c r="S5478" s="133">
        <f>IFERROR(IF(M5478&lt;=0.005,IF(F5478="",L5478,0),IF(F5478&lt;&gt;"",0,IF(P5478="",0,IF(P5478="H",0,IF(Q5478&lt;Veriler!$G$2,L5478*Veriler!$G$2,L5478*Q5478)))))," ")</f>
        <v>0</v>
      </c>
      <c r="T5478" s="133">
        <f>IF(Veriler!T5478&lt;=0.1, S5478, IF(AND(Veriler!T5478&gt;0.1, F5478="", P5478="E"), IF(Q5478&gt;Veriler!$G$2, Q5478*S5478, IF(Q5478&lt;Veriler!$G$2, Veriler!$G$2*S5478, Q5478*S5478)), 0))</f>
        <v>0</v>
      </c>
      <c r="U5478" s="133" t="str">
        <f t="shared" si="1731"/>
        <v xml:space="preserve"> </v>
      </c>
      <c r="V5478" s="134" t="str">
        <f>IFERROR(IF(O5478="%10 sınırı aşılmıştır.",L5478-T5478,IFERROR(IF(F5478="",IF(S5478=1,0,IF(L5478-S5478=0,"",L5478-S5478)),IF(Veriler!M5478="",L5478,IF(L5478*Veriler!M5478=0,"",L5478*Veriler!M5478))),L5478)),0)</f>
        <v/>
      </c>
      <c r="W5478" s="146"/>
      <c r="X5478" s="146"/>
      <c r="Y5478" s="146"/>
    </row>
    <row r="5479" spans="1:25" s="99" customFormat="1" ht="54.75" customHeight="1" x14ac:dyDescent="0.25">
      <c r="A5479" s="96">
        <f t="shared" si="1732"/>
        <v>4035</v>
      </c>
      <c r="B5479" s="175"/>
      <c r="C5479" s="176"/>
      <c r="D5479" s="113"/>
      <c r="E5479" s="115"/>
      <c r="F5479" s="174"/>
      <c r="G5479" s="114" t="str">
        <f t="shared" si="1727"/>
        <v/>
      </c>
      <c r="H5479" s="115"/>
      <c r="I5479" s="115"/>
      <c r="J5479" s="115"/>
      <c r="K5479" s="115"/>
      <c r="L5479" s="133" t="str">
        <f t="shared" si="1728"/>
        <v/>
      </c>
      <c r="M5479" s="116" t="str">
        <f>IF(L5479="", "", L5479/Veriler!$X$1)</f>
        <v/>
      </c>
      <c r="N5479" s="116" t="str">
        <f>IF(F5479&lt;&gt;"", "İthal Girdi", IF(Veriler!T5479="", "", IF(Veriler!S5479="H", "%0,5 üzerindedir", IF(Veriler!T5479&gt;0.1, "%10 sınırı aşılmıştır.", "Uygun"))))</f>
        <v>%0,5 üzerindedir</v>
      </c>
      <c r="O5479" s="116" t="str">
        <f t="shared" si="1729"/>
        <v xml:space="preserve"> </v>
      </c>
      <c r="P5479" s="117"/>
      <c r="Q5479" s="118"/>
      <c r="R5479" s="119" t="str">
        <f t="shared" si="1730"/>
        <v/>
      </c>
      <c r="S5479" s="133">
        <f>IFERROR(IF(M5479&lt;=0.005,IF(F5479="",L5479,0),IF(F5479&lt;&gt;"",0,IF(P5479="",0,IF(P5479="H",0,IF(Q5479&lt;Veriler!$G$2,L5479*Veriler!$G$2,L5479*Q5479)))))," ")</f>
        <v>0</v>
      </c>
      <c r="T5479" s="133">
        <f>IF(Veriler!T5479&lt;=0.1, S5479, IF(AND(Veriler!T5479&gt;0.1, F5479="", P5479="E"), IF(Q5479&gt;Veriler!$G$2, Q5479*S5479, IF(Q5479&lt;Veriler!$G$2, Veriler!$G$2*S5479, Q5479*S5479)), 0))</f>
        <v>0</v>
      </c>
      <c r="U5479" s="133" t="str">
        <f t="shared" si="1731"/>
        <v xml:space="preserve"> </v>
      </c>
      <c r="V5479" s="134" t="str">
        <f>IFERROR(IF(O5479="%10 sınırı aşılmıştır.",L5479-T5479,IFERROR(IF(F5479="",IF(S5479=1,0,IF(L5479-S5479=0,"",L5479-S5479)),IF(Veriler!M5479="",L5479,IF(L5479*Veriler!M5479=0,"",L5479*Veriler!M5479))),L5479)),0)</f>
        <v/>
      </c>
      <c r="W5479" s="146"/>
      <c r="X5479" s="146"/>
      <c r="Y5479" s="146"/>
    </row>
    <row r="5480" spans="1:25" s="99" customFormat="1" ht="54.75" customHeight="1" x14ac:dyDescent="0.25">
      <c r="A5480" s="96">
        <f t="shared" si="1732"/>
        <v>4036</v>
      </c>
      <c r="B5480" s="175"/>
      <c r="C5480" s="176"/>
      <c r="D5480" s="113"/>
      <c r="E5480" s="115"/>
      <c r="F5480" s="174"/>
      <c r="G5480" s="114" t="str">
        <f t="shared" si="1727"/>
        <v/>
      </c>
      <c r="H5480" s="115"/>
      <c r="I5480" s="115"/>
      <c r="J5480" s="115"/>
      <c r="K5480" s="115"/>
      <c r="L5480" s="133" t="str">
        <f t="shared" si="1728"/>
        <v/>
      </c>
      <c r="M5480" s="116" t="str">
        <f>IF(L5480="", "", L5480/Veriler!$X$1)</f>
        <v/>
      </c>
      <c r="N5480" s="116" t="str">
        <f>IF(F5480&lt;&gt;"", "İthal Girdi", IF(Veriler!T5480="", "", IF(Veriler!S5480="H", "%0,5 üzerindedir", IF(Veriler!T5480&gt;0.1, "%10 sınırı aşılmıştır.", "Uygun"))))</f>
        <v>%0,5 üzerindedir</v>
      </c>
      <c r="O5480" s="116" t="str">
        <f t="shared" si="1729"/>
        <v xml:space="preserve"> </v>
      </c>
      <c r="P5480" s="117"/>
      <c r="Q5480" s="118"/>
      <c r="R5480" s="119" t="str">
        <f t="shared" si="1730"/>
        <v/>
      </c>
      <c r="S5480" s="133">
        <f>IFERROR(IF(M5480&lt;=0.005,IF(F5480="",L5480,0),IF(F5480&lt;&gt;"",0,IF(P5480="",0,IF(P5480="H",0,IF(Q5480&lt;Veriler!$G$2,L5480*Veriler!$G$2,L5480*Q5480)))))," ")</f>
        <v>0</v>
      </c>
      <c r="T5480" s="133">
        <f>IF(Veriler!T5480&lt;=0.1, S5480, IF(AND(Veriler!T5480&gt;0.1, F5480="", P5480="E"), IF(Q5480&gt;Veriler!$G$2, Q5480*S5480, IF(Q5480&lt;Veriler!$G$2, Veriler!$G$2*S5480, Q5480*S5480)), 0))</f>
        <v>0</v>
      </c>
      <c r="U5480" s="133" t="str">
        <f t="shared" si="1731"/>
        <v xml:space="preserve"> </v>
      </c>
      <c r="V5480" s="134" t="str">
        <f>IFERROR(IF(O5480="%10 sınırı aşılmıştır.",L5480-T5480,IFERROR(IF(F5480="",IF(S5480=1,0,IF(L5480-S5480=0,"",L5480-S5480)),IF(Veriler!M5480="",L5480,IF(L5480*Veriler!M5480=0,"",L5480*Veriler!M5480))),L5480)),0)</f>
        <v/>
      </c>
      <c r="W5480" s="146"/>
      <c r="X5480" s="146"/>
      <c r="Y5480" s="146"/>
    </row>
    <row r="5481" spans="1:25" s="99" customFormat="1" ht="54.75" customHeight="1" x14ac:dyDescent="0.25">
      <c r="A5481" s="96">
        <f t="shared" si="1732"/>
        <v>4037</v>
      </c>
      <c r="B5481" s="175"/>
      <c r="C5481" s="176"/>
      <c r="D5481" s="113"/>
      <c r="E5481" s="115"/>
      <c r="F5481" s="174"/>
      <c r="G5481" s="114" t="str">
        <f t="shared" si="1727"/>
        <v/>
      </c>
      <c r="H5481" s="115"/>
      <c r="I5481" s="115"/>
      <c r="J5481" s="115"/>
      <c r="K5481" s="115"/>
      <c r="L5481" s="133" t="str">
        <f t="shared" si="1728"/>
        <v/>
      </c>
      <c r="M5481" s="116" t="str">
        <f>IF(L5481="", "", L5481/Veriler!$X$1)</f>
        <v/>
      </c>
      <c r="N5481" s="116" t="str">
        <f>IF(F5481&lt;&gt;"", "İthal Girdi", IF(Veriler!T5481="", "", IF(Veriler!S5481="H", "%0,5 üzerindedir", IF(Veriler!T5481&gt;0.1, "%10 sınırı aşılmıştır.", "Uygun"))))</f>
        <v>%0,5 üzerindedir</v>
      </c>
      <c r="O5481" s="116" t="str">
        <f t="shared" si="1729"/>
        <v xml:space="preserve"> </v>
      </c>
      <c r="P5481" s="117"/>
      <c r="Q5481" s="118"/>
      <c r="R5481" s="119" t="str">
        <f t="shared" si="1730"/>
        <v/>
      </c>
      <c r="S5481" s="133">
        <f>IFERROR(IF(M5481&lt;=0.005,IF(F5481="",L5481,0),IF(F5481&lt;&gt;"",0,IF(P5481="",0,IF(P5481="H",0,IF(Q5481&lt;Veriler!$G$2,L5481*Veriler!$G$2,L5481*Q5481)))))," ")</f>
        <v>0</v>
      </c>
      <c r="T5481" s="133">
        <f>IF(Veriler!T5481&lt;=0.1, S5481, IF(AND(Veriler!T5481&gt;0.1, F5481="", P5481="E"), IF(Q5481&gt;Veriler!$G$2, Q5481*S5481, IF(Q5481&lt;Veriler!$G$2, Veriler!$G$2*S5481, Q5481*S5481)), 0))</f>
        <v>0</v>
      </c>
      <c r="U5481" s="133" t="str">
        <f t="shared" si="1731"/>
        <v xml:space="preserve"> </v>
      </c>
      <c r="V5481" s="134" t="str">
        <f>IFERROR(IF(O5481="%10 sınırı aşılmıştır.",L5481-T5481,IFERROR(IF(F5481="",IF(S5481=1,0,IF(L5481-S5481=0,"",L5481-S5481)),IF(Veriler!M5481="",L5481,IF(L5481*Veriler!M5481=0,"",L5481*Veriler!M5481))),L5481)),0)</f>
        <v/>
      </c>
      <c r="W5481" s="146"/>
      <c r="X5481" s="146"/>
      <c r="Y5481" s="146"/>
    </row>
    <row r="5482" spans="1:25" s="99" customFormat="1" ht="54.75" customHeight="1" x14ac:dyDescent="0.25">
      <c r="A5482" s="96">
        <f t="shared" si="1732"/>
        <v>4038</v>
      </c>
      <c r="B5482" s="175"/>
      <c r="C5482" s="176"/>
      <c r="D5482" s="113"/>
      <c r="E5482" s="115"/>
      <c r="F5482" s="174"/>
      <c r="G5482" s="114" t="str">
        <f t="shared" si="1727"/>
        <v/>
      </c>
      <c r="H5482" s="115"/>
      <c r="I5482" s="115"/>
      <c r="J5482" s="115"/>
      <c r="K5482" s="115"/>
      <c r="L5482" s="133" t="str">
        <f t="shared" si="1728"/>
        <v/>
      </c>
      <c r="M5482" s="116" t="str">
        <f>IF(L5482="", "", L5482/Veriler!$X$1)</f>
        <v/>
      </c>
      <c r="N5482" s="116" t="str">
        <f>IF(F5482&lt;&gt;"", "İthal Girdi", IF(Veriler!T5482="", "", IF(Veriler!S5482="H", "%0,5 üzerindedir", IF(Veriler!T5482&gt;0.1, "%10 sınırı aşılmıştır.", "Uygun"))))</f>
        <v>%0,5 üzerindedir</v>
      </c>
      <c r="O5482" s="116" t="str">
        <f t="shared" si="1729"/>
        <v xml:space="preserve"> </v>
      </c>
      <c r="P5482" s="117"/>
      <c r="Q5482" s="118"/>
      <c r="R5482" s="119" t="str">
        <f t="shared" si="1730"/>
        <v/>
      </c>
      <c r="S5482" s="133">
        <f>IFERROR(IF(M5482&lt;=0.005,IF(F5482="",L5482,0),IF(F5482&lt;&gt;"",0,IF(P5482="",0,IF(P5482="H",0,IF(Q5482&lt;Veriler!$G$2,L5482*Veriler!$G$2,L5482*Q5482)))))," ")</f>
        <v>0</v>
      </c>
      <c r="T5482" s="133">
        <f>IF(Veriler!T5482&lt;=0.1, S5482, IF(AND(Veriler!T5482&gt;0.1, F5482="", P5482="E"), IF(Q5482&gt;Veriler!$G$2, Q5482*S5482, IF(Q5482&lt;Veriler!$G$2, Veriler!$G$2*S5482, Q5482*S5482)), 0))</f>
        <v>0</v>
      </c>
      <c r="U5482" s="133" t="str">
        <f t="shared" si="1731"/>
        <v xml:space="preserve"> </v>
      </c>
      <c r="V5482" s="134" t="str">
        <f>IFERROR(IF(O5482="%10 sınırı aşılmıştır.",L5482-T5482,IFERROR(IF(F5482="",IF(S5482=1,0,IF(L5482-S5482=0,"",L5482-S5482)),IF(Veriler!M5482="",L5482,IF(L5482*Veriler!M5482=0,"",L5482*Veriler!M5482))),L5482)),0)</f>
        <v/>
      </c>
      <c r="W5482" s="146"/>
      <c r="X5482" s="146"/>
      <c r="Y5482" s="146"/>
    </row>
    <row r="5483" spans="1:25" s="99" customFormat="1" ht="54.75" customHeight="1" x14ac:dyDescent="0.25">
      <c r="A5483" s="96">
        <f t="shared" si="1732"/>
        <v>4039</v>
      </c>
      <c r="B5483" s="175"/>
      <c r="C5483" s="176"/>
      <c r="D5483" s="113"/>
      <c r="E5483" s="115"/>
      <c r="F5483" s="174"/>
      <c r="G5483" s="114" t="str">
        <f t="shared" si="1727"/>
        <v/>
      </c>
      <c r="H5483" s="115"/>
      <c r="I5483" s="115"/>
      <c r="J5483" s="115"/>
      <c r="K5483" s="115"/>
      <c r="L5483" s="133" t="str">
        <f t="shared" si="1728"/>
        <v/>
      </c>
      <c r="M5483" s="116" t="str">
        <f>IF(L5483="", "", L5483/Veriler!$X$1)</f>
        <v/>
      </c>
      <c r="N5483" s="116" t="str">
        <f>IF(F5483&lt;&gt;"", "İthal Girdi", IF(Veriler!T5483="", "", IF(Veriler!S5483="H", "%0,5 üzerindedir", IF(Veriler!T5483&gt;0.1, "%10 sınırı aşılmıştır.", "Uygun"))))</f>
        <v>%0,5 üzerindedir</v>
      </c>
      <c r="O5483" s="116" t="str">
        <f t="shared" si="1729"/>
        <v xml:space="preserve"> </v>
      </c>
      <c r="P5483" s="117"/>
      <c r="Q5483" s="118"/>
      <c r="R5483" s="119" t="str">
        <f t="shared" si="1730"/>
        <v/>
      </c>
      <c r="S5483" s="133">
        <f>IFERROR(IF(M5483&lt;=0.005,IF(F5483="",L5483,0),IF(F5483&lt;&gt;"",0,IF(P5483="",0,IF(P5483="H",0,IF(Q5483&lt;Veriler!$G$2,L5483*Veriler!$G$2,L5483*Q5483)))))," ")</f>
        <v>0</v>
      </c>
      <c r="T5483" s="133">
        <f>IF(Veriler!T5483&lt;=0.1, S5483, IF(AND(Veriler!T5483&gt;0.1, F5483="", P5483="E"), IF(Q5483&gt;Veriler!$G$2, Q5483*S5483, IF(Q5483&lt;Veriler!$G$2, Veriler!$G$2*S5483, Q5483*S5483)), 0))</f>
        <v>0</v>
      </c>
      <c r="U5483" s="133" t="str">
        <f t="shared" si="1731"/>
        <v xml:space="preserve"> </v>
      </c>
      <c r="V5483" s="134" t="str">
        <f>IFERROR(IF(O5483="%10 sınırı aşılmıştır.",L5483-T5483,IFERROR(IF(F5483="",IF(S5483=1,0,IF(L5483-S5483=0,"",L5483-S5483)),IF(Veriler!M5483="",L5483,IF(L5483*Veriler!M5483=0,"",L5483*Veriler!M5483))),L5483)),0)</f>
        <v/>
      </c>
      <c r="W5483" s="146"/>
      <c r="X5483" s="146"/>
      <c r="Y5483" s="146"/>
    </row>
    <row r="5484" spans="1:25" s="99" customFormat="1" ht="54.75" customHeight="1" x14ac:dyDescent="0.25">
      <c r="A5484" s="96">
        <f t="shared" si="1732"/>
        <v>4040</v>
      </c>
      <c r="B5484" s="175"/>
      <c r="C5484" s="176"/>
      <c r="D5484" s="113"/>
      <c r="E5484" s="115"/>
      <c r="F5484" s="174"/>
      <c r="G5484" s="114" t="str">
        <f t="shared" si="1727"/>
        <v/>
      </c>
      <c r="H5484" s="115"/>
      <c r="I5484" s="115"/>
      <c r="J5484" s="115"/>
      <c r="K5484" s="115"/>
      <c r="L5484" s="133" t="str">
        <f t="shared" si="1728"/>
        <v/>
      </c>
      <c r="M5484" s="116" t="str">
        <f>IF(L5484="", "", L5484/Veriler!$X$1)</f>
        <v/>
      </c>
      <c r="N5484" s="116" t="str">
        <f>IF(F5484&lt;&gt;"", "İthal Girdi", IF(Veriler!T5484="", "", IF(Veriler!S5484="H", "%0,5 üzerindedir", IF(Veriler!T5484&gt;0.1, "%10 sınırı aşılmıştır.", "Uygun"))))</f>
        <v>%0,5 üzerindedir</v>
      </c>
      <c r="O5484" s="116" t="str">
        <f t="shared" si="1729"/>
        <v xml:space="preserve"> </v>
      </c>
      <c r="P5484" s="117"/>
      <c r="Q5484" s="118"/>
      <c r="R5484" s="119" t="str">
        <f t="shared" si="1730"/>
        <v/>
      </c>
      <c r="S5484" s="133">
        <f>IFERROR(IF(M5484&lt;=0.005,IF(F5484="",L5484,0),IF(F5484&lt;&gt;"",0,IF(P5484="",0,IF(P5484="H",0,IF(Q5484&lt;Veriler!$G$2,L5484*Veriler!$G$2,L5484*Q5484)))))," ")</f>
        <v>0</v>
      </c>
      <c r="T5484" s="133">
        <f>IF(Veriler!T5484&lt;=0.1, S5484, IF(AND(Veriler!T5484&gt;0.1, F5484="", P5484="E"), IF(Q5484&gt;Veriler!$G$2, Q5484*S5484, IF(Q5484&lt;Veriler!$G$2, Veriler!$G$2*S5484, Q5484*S5484)), 0))</f>
        <v>0</v>
      </c>
      <c r="U5484" s="133" t="str">
        <f t="shared" si="1731"/>
        <v xml:space="preserve"> </v>
      </c>
      <c r="V5484" s="134" t="str">
        <f>IFERROR(IF(O5484="%10 sınırı aşılmıştır.",L5484-T5484,IFERROR(IF(F5484="",IF(S5484=1,0,IF(L5484-S5484=0,"",L5484-S5484)),IF(Veriler!M5484="",L5484,IF(L5484*Veriler!M5484=0,"",L5484*Veriler!M5484))),L5484)),0)</f>
        <v/>
      </c>
      <c r="W5484" s="146"/>
      <c r="X5484" s="146"/>
      <c r="Y5484" s="146"/>
    </row>
    <row r="5485" spans="1:25" s="99" customFormat="1" ht="54.75" customHeight="1" x14ac:dyDescent="0.25">
      <c r="A5485" s="96">
        <f t="shared" si="1732"/>
        <v>4041</v>
      </c>
      <c r="B5485" s="175"/>
      <c r="C5485" s="176"/>
      <c r="D5485" s="113"/>
      <c r="E5485" s="115"/>
      <c r="F5485" s="174"/>
      <c r="G5485" s="114" t="str">
        <f t="shared" si="1727"/>
        <v/>
      </c>
      <c r="H5485" s="115"/>
      <c r="I5485" s="115"/>
      <c r="J5485" s="115"/>
      <c r="K5485" s="115"/>
      <c r="L5485" s="133" t="str">
        <f t="shared" si="1728"/>
        <v/>
      </c>
      <c r="M5485" s="116" t="str">
        <f>IF(L5485="", "", L5485/Veriler!$X$1)</f>
        <v/>
      </c>
      <c r="N5485" s="116" t="str">
        <f>IF(F5485&lt;&gt;"", "İthal Girdi", IF(Veriler!T5485="", "", IF(Veriler!S5485="H", "%0,5 üzerindedir", IF(Veriler!T5485&gt;0.1, "%10 sınırı aşılmıştır.", "Uygun"))))</f>
        <v>%0,5 üzerindedir</v>
      </c>
      <c r="O5485" s="116" t="str">
        <f t="shared" si="1729"/>
        <v xml:space="preserve"> </v>
      </c>
      <c r="P5485" s="117"/>
      <c r="Q5485" s="118"/>
      <c r="R5485" s="119" t="str">
        <f t="shared" si="1730"/>
        <v/>
      </c>
      <c r="S5485" s="133">
        <f>IFERROR(IF(M5485&lt;=0.005,IF(F5485="",L5485,0),IF(F5485&lt;&gt;"",0,IF(P5485="",0,IF(P5485="H",0,IF(Q5485&lt;Veriler!$G$2,L5485*Veriler!$G$2,L5485*Q5485)))))," ")</f>
        <v>0</v>
      </c>
      <c r="T5485" s="133">
        <f>IF(Veriler!T5485&lt;=0.1, S5485, IF(AND(Veriler!T5485&gt;0.1, F5485="", P5485="E"), IF(Q5485&gt;Veriler!$G$2, Q5485*S5485, IF(Q5485&lt;Veriler!$G$2, Veriler!$G$2*S5485, Q5485*S5485)), 0))</f>
        <v>0</v>
      </c>
      <c r="U5485" s="133" t="str">
        <f t="shared" si="1731"/>
        <v xml:space="preserve"> </v>
      </c>
      <c r="V5485" s="134" t="str">
        <f>IFERROR(IF(O5485="%10 sınırı aşılmıştır.",L5485-T5485,IFERROR(IF(F5485="",IF(S5485=1,0,IF(L5485-S5485=0,"",L5485-S5485)),IF(Veriler!M5485="",L5485,IF(L5485*Veriler!M5485=0,"",L5485*Veriler!M5485))),L5485)),0)</f>
        <v/>
      </c>
      <c r="W5485" s="146"/>
      <c r="X5485" s="146"/>
      <c r="Y5485" s="146"/>
    </row>
    <row r="5486" spans="1:25" s="99" customFormat="1" ht="54.75" customHeight="1" x14ac:dyDescent="0.25">
      <c r="A5486" s="96">
        <f t="shared" si="1732"/>
        <v>4042</v>
      </c>
      <c r="B5486" s="175"/>
      <c r="C5486" s="176"/>
      <c r="D5486" s="113"/>
      <c r="E5486" s="115"/>
      <c r="F5486" s="174"/>
      <c r="G5486" s="114" t="str">
        <f t="shared" si="1727"/>
        <v/>
      </c>
      <c r="H5486" s="115"/>
      <c r="I5486" s="115"/>
      <c r="J5486" s="115"/>
      <c r="K5486" s="115"/>
      <c r="L5486" s="133" t="str">
        <f t="shared" si="1728"/>
        <v/>
      </c>
      <c r="M5486" s="116" t="str">
        <f>IF(L5486="", "", L5486/Veriler!$X$1)</f>
        <v/>
      </c>
      <c r="N5486" s="116" t="str">
        <f>IF(F5486&lt;&gt;"", "İthal Girdi", IF(Veriler!T5486="", "", IF(Veriler!S5486="H", "%0,5 üzerindedir", IF(Veriler!T5486&gt;0.1, "%10 sınırı aşılmıştır.", "Uygun"))))</f>
        <v>%0,5 üzerindedir</v>
      </c>
      <c r="O5486" s="116" t="str">
        <f t="shared" si="1729"/>
        <v xml:space="preserve"> </v>
      </c>
      <c r="P5486" s="117"/>
      <c r="Q5486" s="118"/>
      <c r="R5486" s="119" t="str">
        <f t="shared" si="1730"/>
        <v/>
      </c>
      <c r="S5486" s="133">
        <f>IFERROR(IF(M5486&lt;=0.005,IF(F5486="",L5486,0),IF(F5486&lt;&gt;"",0,IF(P5486="",0,IF(P5486="H",0,IF(Q5486&lt;Veriler!$G$2,L5486*Veriler!$G$2,L5486*Q5486)))))," ")</f>
        <v>0</v>
      </c>
      <c r="T5486" s="133">
        <f>IF(Veriler!T5486&lt;=0.1, S5486, IF(AND(Veriler!T5486&gt;0.1, F5486="", P5486="E"), IF(Q5486&gt;Veriler!$G$2, Q5486*S5486, IF(Q5486&lt;Veriler!$G$2, Veriler!$G$2*S5486, Q5486*S5486)), 0))</f>
        <v>0</v>
      </c>
      <c r="U5486" s="133" t="str">
        <f t="shared" si="1731"/>
        <v xml:space="preserve"> </v>
      </c>
      <c r="V5486" s="134" t="str">
        <f>IFERROR(IF(O5486="%10 sınırı aşılmıştır.",L5486-T5486,IFERROR(IF(F5486="",IF(S5486=1,0,IF(L5486-S5486=0,"",L5486-S5486)),IF(Veriler!M5486="",L5486,IF(L5486*Veriler!M5486=0,"",L5486*Veriler!M5486))),L5486)),0)</f>
        <v/>
      </c>
      <c r="W5486" s="146"/>
      <c r="X5486" s="146"/>
      <c r="Y5486" s="146"/>
    </row>
    <row r="5487" spans="1:25" s="99" customFormat="1" ht="54.75" customHeight="1" x14ac:dyDescent="0.25">
      <c r="A5487" s="96">
        <f t="shared" si="1732"/>
        <v>4043</v>
      </c>
      <c r="B5487" s="175"/>
      <c r="C5487" s="176"/>
      <c r="D5487" s="113"/>
      <c r="E5487" s="115"/>
      <c r="F5487" s="174"/>
      <c r="G5487" s="114" t="str">
        <f t="shared" si="1727"/>
        <v/>
      </c>
      <c r="H5487" s="115"/>
      <c r="I5487" s="115"/>
      <c r="J5487" s="115"/>
      <c r="K5487" s="115"/>
      <c r="L5487" s="133" t="str">
        <f t="shared" si="1728"/>
        <v/>
      </c>
      <c r="M5487" s="116" t="str">
        <f>IF(L5487="", "", L5487/Veriler!$X$1)</f>
        <v/>
      </c>
      <c r="N5487" s="116" t="str">
        <f>IF(F5487&lt;&gt;"", "İthal Girdi", IF(Veriler!T5487="", "", IF(Veriler!S5487="H", "%0,5 üzerindedir", IF(Veriler!T5487&gt;0.1, "%10 sınırı aşılmıştır.", "Uygun"))))</f>
        <v>%0,5 üzerindedir</v>
      </c>
      <c r="O5487" s="116" t="str">
        <f t="shared" si="1729"/>
        <v xml:space="preserve"> </v>
      </c>
      <c r="P5487" s="117"/>
      <c r="Q5487" s="118"/>
      <c r="R5487" s="119" t="str">
        <f t="shared" si="1730"/>
        <v/>
      </c>
      <c r="S5487" s="133">
        <f>IFERROR(IF(M5487&lt;=0.005,IF(F5487="",L5487,0),IF(F5487&lt;&gt;"",0,IF(P5487="",0,IF(P5487="H",0,IF(Q5487&lt;Veriler!$G$2,L5487*Veriler!$G$2,L5487*Q5487)))))," ")</f>
        <v>0</v>
      </c>
      <c r="T5487" s="133">
        <f>IF(Veriler!T5487&lt;=0.1, S5487, IF(AND(Veriler!T5487&gt;0.1, F5487="", P5487="E"), IF(Q5487&gt;Veriler!$G$2, Q5487*S5487, IF(Q5487&lt;Veriler!$G$2, Veriler!$G$2*S5487, Q5487*S5487)), 0))</f>
        <v>0</v>
      </c>
      <c r="U5487" s="133" t="str">
        <f t="shared" si="1731"/>
        <v xml:space="preserve"> </v>
      </c>
      <c r="V5487" s="134" t="str">
        <f>IFERROR(IF(O5487="%10 sınırı aşılmıştır.",L5487-T5487,IFERROR(IF(F5487="",IF(S5487=1,0,IF(L5487-S5487=0,"",L5487-S5487)),IF(Veriler!M5487="",L5487,IF(L5487*Veriler!M5487=0,"",L5487*Veriler!M5487))),L5487)),0)</f>
        <v/>
      </c>
      <c r="W5487" s="146"/>
      <c r="X5487" s="146"/>
      <c r="Y5487" s="146"/>
    </row>
    <row r="5488" spans="1:25" s="99" customFormat="1" ht="54.75" customHeight="1" x14ac:dyDescent="0.25">
      <c r="A5488" s="96">
        <f t="shared" si="1732"/>
        <v>4044</v>
      </c>
      <c r="B5488" s="175"/>
      <c r="C5488" s="176"/>
      <c r="D5488" s="113"/>
      <c r="E5488" s="115"/>
      <c r="F5488" s="174"/>
      <c r="G5488" s="114" t="str">
        <f t="shared" si="1727"/>
        <v/>
      </c>
      <c r="H5488" s="115"/>
      <c r="I5488" s="115"/>
      <c r="J5488" s="115"/>
      <c r="K5488" s="115"/>
      <c r="L5488" s="133" t="str">
        <f t="shared" si="1728"/>
        <v/>
      </c>
      <c r="M5488" s="116" t="str">
        <f>IF(L5488="", "", L5488/Veriler!$X$1)</f>
        <v/>
      </c>
      <c r="N5488" s="116" t="str">
        <f>IF(F5488&lt;&gt;"", "İthal Girdi", IF(Veriler!T5488="", "", IF(Veriler!S5488="H", "%0,5 üzerindedir", IF(Veriler!T5488&gt;0.1, "%10 sınırı aşılmıştır.", "Uygun"))))</f>
        <v>%0,5 üzerindedir</v>
      </c>
      <c r="O5488" s="116" t="str">
        <f t="shared" si="1729"/>
        <v xml:space="preserve"> </v>
      </c>
      <c r="P5488" s="117"/>
      <c r="Q5488" s="118"/>
      <c r="R5488" s="119" t="str">
        <f t="shared" si="1730"/>
        <v/>
      </c>
      <c r="S5488" s="133">
        <f>IFERROR(IF(M5488&lt;=0.005,IF(F5488="",L5488,0),IF(F5488&lt;&gt;"",0,IF(P5488="",0,IF(P5488="H",0,IF(Q5488&lt;Veriler!$G$2,L5488*Veriler!$G$2,L5488*Q5488)))))," ")</f>
        <v>0</v>
      </c>
      <c r="T5488" s="133">
        <f>IF(Veriler!T5488&lt;=0.1, S5488, IF(AND(Veriler!T5488&gt;0.1, F5488="", P5488="E"), IF(Q5488&gt;Veriler!$G$2, Q5488*S5488, IF(Q5488&lt;Veriler!$G$2, Veriler!$G$2*S5488, Q5488*S5488)), 0))</f>
        <v>0</v>
      </c>
      <c r="U5488" s="133" t="str">
        <f t="shared" si="1731"/>
        <v xml:space="preserve"> </v>
      </c>
      <c r="V5488" s="134" t="str">
        <f>IFERROR(IF(O5488="%10 sınırı aşılmıştır.",L5488-T5488,IFERROR(IF(F5488="",IF(S5488=1,0,IF(L5488-S5488=0,"",L5488-S5488)),IF(Veriler!M5488="",L5488,IF(L5488*Veriler!M5488=0,"",L5488*Veriler!M5488))),L5488)),0)</f>
        <v/>
      </c>
      <c r="W5488" s="146"/>
      <c r="X5488" s="146"/>
      <c r="Y5488" s="146"/>
    </row>
    <row r="5489" spans="1:25" s="99" customFormat="1" ht="54.75" customHeight="1" x14ac:dyDescent="0.25">
      <c r="A5489" s="96">
        <f t="shared" si="1732"/>
        <v>4045</v>
      </c>
      <c r="B5489" s="175"/>
      <c r="C5489" s="176"/>
      <c r="D5489" s="113"/>
      <c r="E5489" s="115"/>
      <c r="F5489" s="174"/>
      <c r="G5489" s="114" t="str">
        <f t="shared" si="1727"/>
        <v/>
      </c>
      <c r="H5489" s="115"/>
      <c r="I5489" s="115"/>
      <c r="J5489" s="115"/>
      <c r="K5489" s="115"/>
      <c r="L5489" s="133" t="str">
        <f t="shared" si="1728"/>
        <v/>
      </c>
      <c r="M5489" s="116" t="str">
        <f>IF(L5489="", "", L5489/Veriler!$X$1)</f>
        <v/>
      </c>
      <c r="N5489" s="116" t="str">
        <f>IF(F5489&lt;&gt;"", "İthal Girdi", IF(Veriler!T5489="", "", IF(Veriler!S5489="H", "%0,5 üzerindedir", IF(Veriler!T5489&gt;0.1, "%10 sınırı aşılmıştır.", "Uygun"))))</f>
        <v>%0,5 üzerindedir</v>
      </c>
      <c r="O5489" s="116" t="str">
        <f t="shared" si="1729"/>
        <v xml:space="preserve"> </v>
      </c>
      <c r="P5489" s="117"/>
      <c r="Q5489" s="118"/>
      <c r="R5489" s="119" t="str">
        <f t="shared" si="1730"/>
        <v/>
      </c>
      <c r="S5489" s="133">
        <f>IFERROR(IF(M5489&lt;=0.005,IF(F5489="",L5489,0),IF(F5489&lt;&gt;"",0,IF(P5489="",0,IF(P5489="H",0,IF(Q5489&lt;Veriler!$G$2,L5489*Veriler!$G$2,L5489*Q5489)))))," ")</f>
        <v>0</v>
      </c>
      <c r="T5489" s="133">
        <f>IF(Veriler!T5489&lt;=0.1, S5489, IF(AND(Veriler!T5489&gt;0.1, F5489="", P5489="E"), IF(Q5489&gt;Veriler!$G$2, Q5489*S5489, IF(Q5489&lt;Veriler!$G$2, Veriler!$G$2*S5489, Q5489*S5489)), 0))</f>
        <v>0</v>
      </c>
      <c r="U5489" s="133" t="str">
        <f t="shared" si="1731"/>
        <v xml:space="preserve"> </v>
      </c>
      <c r="V5489" s="134" t="str">
        <f>IFERROR(IF(O5489="%10 sınırı aşılmıştır.",L5489-T5489,IFERROR(IF(F5489="",IF(S5489=1,0,IF(L5489-S5489=0,"",L5489-S5489)),IF(Veriler!M5489="",L5489,IF(L5489*Veriler!M5489=0,"",L5489*Veriler!M5489))),L5489)),0)</f>
        <v/>
      </c>
      <c r="W5489" s="146"/>
      <c r="X5489" s="146"/>
      <c r="Y5489" s="146"/>
    </row>
    <row r="5490" spans="1:25" s="99" customFormat="1" ht="54.75" customHeight="1" x14ac:dyDescent="0.25">
      <c r="A5490" s="96">
        <f t="shared" si="1732"/>
        <v>4046</v>
      </c>
      <c r="B5490" s="175"/>
      <c r="C5490" s="176"/>
      <c r="D5490" s="113"/>
      <c r="E5490" s="115"/>
      <c r="F5490" s="174"/>
      <c r="G5490" s="114" t="str">
        <f t="shared" si="1727"/>
        <v/>
      </c>
      <c r="H5490" s="115"/>
      <c r="I5490" s="115"/>
      <c r="J5490" s="115"/>
      <c r="K5490" s="115"/>
      <c r="L5490" s="133" t="str">
        <f t="shared" si="1728"/>
        <v/>
      </c>
      <c r="M5490" s="116" t="str">
        <f>IF(L5490="", "", L5490/Veriler!$X$1)</f>
        <v/>
      </c>
      <c r="N5490" s="116" t="str">
        <f>IF(F5490&lt;&gt;"", "İthal Girdi", IF(Veriler!T5490="", "", IF(Veriler!S5490="H", "%0,5 üzerindedir", IF(Veriler!T5490&gt;0.1, "%10 sınırı aşılmıştır.", "Uygun"))))</f>
        <v>%0,5 üzerindedir</v>
      </c>
      <c r="O5490" s="116" t="str">
        <f t="shared" si="1729"/>
        <v xml:space="preserve"> </v>
      </c>
      <c r="P5490" s="117"/>
      <c r="Q5490" s="118"/>
      <c r="R5490" s="119" t="str">
        <f t="shared" si="1730"/>
        <v/>
      </c>
      <c r="S5490" s="133">
        <f>IFERROR(IF(M5490&lt;=0.005,IF(F5490="",L5490,0),IF(F5490&lt;&gt;"",0,IF(P5490="",0,IF(P5490="H",0,IF(Q5490&lt;Veriler!$G$2,L5490*Veriler!$G$2,L5490*Q5490)))))," ")</f>
        <v>0</v>
      </c>
      <c r="T5490" s="133">
        <f>IF(Veriler!T5490&lt;=0.1, S5490, IF(AND(Veriler!T5490&gt;0.1, F5490="", P5490="E"), IF(Q5490&gt;Veriler!$G$2, Q5490*S5490, IF(Q5490&lt;Veriler!$G$2, Veriler!$G$2*S5490, Q5490*S5490)), 0))</f>
        <v>0</v>
      </c>
      <c r="U5490" s="133" t="str">
        <f t="shared" si="1731"/>
        <v xml:space="preserve"> </v>
      </c>
      <c r="V5490" s="134" t="str">
        <f>IFERROR(IF(O5490="%10 sınırı aşılmıştır.",L5490-T5490,IFERROR(IF(F5490="",IF(S5490=1,0,IF(L5490-S5490=0,"",L5490-S5490)),IF(Veriler!M5490="",L5490,IF(L5490*Veriler!M5490=0,"",L5490*Veriler!M5490))),L5490)),0)</f>
        <v/>
      </c>
      <c r="W5490" s="146"/>
      <c r="X5490" s="146"/>
      <c r="Y5490" s="146"/>
    </row>
    <row r="5491" spans="1:25" s="99" customFormat="1" ht="36" hidden="1" customHeight="1" x14ac:dyDescent="0.25">
      <c r="A5491" s="101"/>
      <c r="B5491" s="191" t="s">
        <v>16</v>
      </c>
      <c r="C5491" s="176"/>
      <c r="D5491" s="120"/>
      <c r="E5491" s="171"/>
      <c r="F5491" s="172"/>
      <c r="G5491" s="121"/>
      <c r="H5491" s="115"/>
      <c r="I5491" s="115"/>
      <c r="J5491" s="115"/>
      <c r="K5491" s="115"/>
      <c r="L5491" s="121"/>
      <c r="M5491" s="121"/>
      <c r="N5491" s="121"/>
      <c r="O5491" s="121"/>
      <c r="P5491" s="120"/>
      <c r="Q5491" s="120"/>
      <c r="R5491" s="183"/>
      <c r="S5491" s="184"/>
      <c r="T5491" s="121"/>
      <c r="U5491" s="121"/>
      <c r="V5491" s="121"/>
      <c r="W5491" s="146"/>
      <c r="X5491" s="146"/>
      <c r="Y5491" s="146"/>
    </row>
    <row r="5492" spans="1:25" s="99" customFormat="1" ht="54.75" customHeight="1" x14ac:dyDescent="0.25">
      <c r="A5492" s="96">
        <f>A5490+1</f>
        <v>4047</v>
      </c>
      <c r="B5492" s="175"/>
      <c r="C5492" s="176"/>
      <c r="D5492" s="113"/>
      <c r="E5492" s="115"/>
      <c r="F5492" s="174"/>
      <c r="G5492" s="114" t="str">
        <f t="shared" ref="G5492:G5505" si="1733">IF(AND(F5492&lt;&gt;"",V5492&lt;&gt;"",L5492&lt;&gt;0),V5492/L5492,"")</f>
        <v/>
      </c>
      <c r="H5492" s="115"/>
      <c r="I5492" s="115"/>
      <c r="J5492" s="115"/>
      <c r="K5492" s="115"/>
      <c r="L5492" s="133" t="str">
        <f t="shared" ref="L5492:L5505" si="1734">IF(AND(H5492&lt;&gt;0, J5492&lt;&gt;0, K5492&lt;&gt;0), H5492*J5492*K5492, "")</f>
        <v/>
      </c>
      <c r="M5492" s="116" t="str">
        <f>IF(L5492="", "", L5492/Veriler!$X$1)</f>
        <v/>
      </c>
      <c r="N5492" s="116" t="str">
        <f>IF(F5492&lt;&gt;"", "İthal Girdi", IF(Veriler!T5492="", "", IF(Veriler!S5492="H", "%0,5 üzerindedir", IF(Veriler!T5492&gt;0.1, "%10 sınırı aşılmıştır.", "Uygun"))))</f>
        <v>%0,5 üzerindedir</v>
      </c>
      <c r="O5492" s="116" t="str">
        <f t="shared" ref="O5492:O5505" si="1735">IF(M5492=""," ",N5492)</f>
        <v xml:space="preserve"> </v>
      </c>
      <c r="P5492" s="117"/>
      <c r="Q5492" s="118"/>
      <c r="R5492" s="119" t="str">
        <f t="shared" ref="R5492:R5505" si="1736">IFERROR(IF(AND(T5492&lt;&gt;"",L5492&lt;&gt;"",L5492&lt;&gt;0,T5492&lt;&gt;0),T5492/L5492,"")," ")</f>
        <v/>
      </c>
      <c r="S5492" s="133">
        <f>IFERROR(IF(M5492&lt;=0.005,IF(F5492="",L5492,0),IF(F5492&lt;&gt;"",0,IF(P5492="",0,IF(P5492="H",0,IF(Q5492&lt;Veriler!$G$2,L5492*Veriler!$G$2,L5492*Q5492)))))," ")</f>
        <v>0</v>
      </c>
      <c r="T5492" s="133">
        <f>IF(Veriler!T5492&lt;=0.1, S5492, IF(AND(Veriler!T5492&gt;0.1, F5492="", P5492="E"), IF(Q5492&gt;Veriler!$G$2, Q5492*S5492, IF(Q5492&lt;Veriler!$G$2, Veriler!$G$2*S5492, Q5492*S5492)), 0))</f>
        <v>0</v>
      </c>
      <c r="U5492" s="133" t="str">
        <f t="shared" ref="U5492:U5505" si="1737">IF(T5492=0," ",T5492)</f>
        <v xml:space="preserve"> </v>
      </c>
      <c r="V5492" s="134" t="str">
        <f>IFERROR(IF(O5492="%10 sınırı aşılmıştır.",L5492-T5492,IFERROR(IF(F5492="",IF(S5492=1,0,IF(L5492-S5492=0,"",L5492-S5492)),IF(Veriler!M5492="",L5492,IF(L5492*Veriler!M5492=0,"",L5492*Veriler!M5492))),L5492)),0)</f>
        <v/>
      </c>
      <c r="W5492" s="146"/>
      <c r="X5492" s="146"/>
      <c r="Y5492" s="146"/>
    </row>
    <row r="5493" spans="1:25" s="99" customFormat="1" ht="54.75" customHeight="1" x14ac:dyDescent="0.25">
      <c r="A5493" s="96">
        <f t="shared" ref="A5493:A5505" si="1738">A5492+1</f>
        <v>4048</v>
      </c>
      <c r="B5493" s="175"/>
      <c r="C5493" s="176"/>
      <c r="D5493" s="113"/>
      <c r="E5493" s="115"/>
      <c r="F5493" s="174"/>
      <c r="G5493" s="114" t="str">
        <f t="shared" si="1733"/>
        <v/>
      </c>
      <c r="H5493" s="115"/>
      <c r="I5493" s="115"/>
      <c r="J5493" s="115"/>
      <c r="K5493" s="115"/>
      <c r="L5493" s="133" t="str">
        <f t="shared" si="1734"/>
        <v/>
      </c>
      <c r="M5493" s="116" t="str">
        <f>IF(L5493="", "", L5493/Veriler!$X$1)</f>
        <v/>
      </c>
      <c r="N5493" s="116" t="str">
        <f>IF(F5493&lt;&gt;"", "İthal Girdi", IF(Veriler!T5493="", "", IF(Veriler!S5493="H", "%0,5 üzerindedir", IF(Veriler!T5493&gt;0.1, "%10 sınırı aşılmıştır.", "Uygun"))))</f>
        <v>%0,5 üzerindedir</v>
      </c>
      <c r="O5493" s="116" t="str">
        <f t="shared" si="1735"/>
        <v xml:space="preserve"> </v>
      </c>
      <c r="P5493" s="117"/>
      <c r="Q5493" s="118"/>
      <c r="R5493" s="119" t="str">
        <f t="shared" si="1736"/>
        <v/>
      </c>
      <c r="S5493" s="133">
        <f>IFERROR(IF(M5493&lt;=0.005,IF(F5493="",L5493,0),IF(F5493&lt;&gt;"",0,IF(P5493="",0,IF(P5493="H",0,IF(Q5493&lt;Veriler!$G$2,L5493*Veriler!$G$2,L5493*Q5493)))))," ")</f>
        <v>0</v>
      </c>
      <c r="T5493" s="133">
        <f>IF(Veriler!T5493&lt;=0.1, S5493, IF(AND(Veriler!T5493&gt;0.1, F5493="", P5493="E"), IF(Q5493&gt;Veriler!$G$2, Q5493*S5493, IF(Q5493&lt;Veriler!$G$2, Veriler!$G$2*S5493, Q5493*S5493)), 0))</f>
        <v>0</v>
      </c>
      <c r="U5493" s="133" t="str">
        <f t="shared" si="1737"/>
        <v xml:space="preserve"> </v>
      </c>
      <c r="V5493" s="134" t="str">
        <f>IFERROR(IF(O5493="%10 sınırı aşılmıştır.",L5493-T5493,IFERROR(IF(F5493="",IF(S5493=1,0,IF(L5493-S5493=0,"",L5493-S5493)),IF(Veriler!M5493="",L5493,IF(L5493*Veriler!M5493=0,"",L5493*Veriler!M5493))),L5493)),0)</f>
        <v/>
      </c>
      <c r="W5493" s="146"/>
      <c r="X5493" s="146"/>
      <c r="Y5493" s="146"/>
    </row>
    <row r="5494" spans="1:25" s="99" customFormat="1" ht="54.75" customHeight="1" x14ac:dyDescent="0.25">
      <c r="A5494" s="96">
        <f t="shared" si="1738"/>
        <v>4049</v>
      </c>
      <c r="B5494" s="175"/>
      <c r="C5494" s="176"/>
      <c r="D5494" s="113"/>
      <c r="E5494" s="115"/>
      <c r="F5494" s="174"/>
      <c r="G5494" s="114" t="str">
        <f t="shared" si="1733"/>
        <v/>
      </c>
      <c r="H5494" s="115"/>
      <c r="I5494" s="115"/>
      <c r="J5494" s="115"/>
      <c r="K5494" s="115"/>
      <c r="L5494" s="133" t="str">
        <f t="shared" si="1734"/>
        <v/>
      </c>
      <c r="M5494" s="116" t="str">
        <f>IF(L5494="", "", L5494/Veriler!$X$1)</f>
        <v/>
      </c>
      <c r="N5494" s="116" t="str">
        <f>IF(F5494&lt;&gt;"", "İthal Girdi", IF(Veriler!T5494="", "", IF(Veriler!S5494="H", "%0,5 üzerindedir", IF(Veriler!T5494&gt;0.1, "%10 sınırı aşılmıştır.", "Uygun"))))</f>
        <v>%0,5 üzerindedir</v>
      </c>
      <c r="O5494" s="116" t="str">
        <f t="shared" si="1735"/>
        <v xml:space="preserve"> </v>
      </c>
      <c r="P5494" s="117"/>
      <c r="Q5494" s="118"/>
      <c r="R5494" s="119" t="str">
        <f t="shared" si="1736"/>
        <v/>
      </c>
      <c r="S5494" s="133">
        <f>IFERROR(IF(M5494&lt;=0.005,IF(F5494="",L5494,0),IF(F5494&lt;&gt;"",0,IF(P5494="",0,IF(P5494="H",0,IF(Q5494&lt;Veriler!$G$2,L5494*Veriler!$G$2,L5494*Q5494)))))," ")</f>
        <v>0</v>
      </c>
      <c r="T5494" s="133">
        <f>IF(Veriler!T5494&lt;=0.1, S5494, IF(AND(Veriler!T5494&gt;0.1, F5494="", P5494="E"), IF(Q5494&gt;Veriler!$G$2, Q5494*S5494, IF(Q5494&lt;Veriler!$G$2, Veriler!$G$2*S5494, Q5494*S5494)), 0))</f>
        <v>0</v>
      </c>
      <c r="U5494" s="133" t="str">
        <f t="shared" si="1737"/>
        <v xml:space="preserve"> </v>
      </c>
      <c r="V5494" s="134" t="str">
        <f>IFERROR(IF(O5494="%10 sınırı aşılmıştır.",L5494-T5494,IFERROR(IF(F5494="",IF(S5494=1,0,IF(L5494-S5494=0,"",L5494-S5494)),IF(Veriler!M5494="",L5494,IF(L5494*Veriler!M5494=0,"",L5494*Veriler!M5494))),L5494)),0)</f>
        <v/>
      </c>
      <c r="W5494" s="146"/>
      <c r="X5494" s="146"/>
      <c r="Y5494" s="146"/>
    </row>
    <row r="5495" spans="1:25" s="99" customFormat="1" ht="54.75" customHeight="1" x14ac:dyDescent="0.25">
      <c r="A5495" s="96">
        <f t="shared" si="1738"/>
        <v>4050</v>
      </c>
      <c r="B5495" s="175"/>
      <c r="C5495" s="176"/>
      <c r="D5495" s="113"/>
      <c r="E5495" s="115"/>
      <c r="F5495" s="174"/>
      <c r="G5495" s="114" t="str">
        <f t="shared" si="1733"/>
        <v/>
      </c>
      <c r="H5495" s="115"/>
      <c r="I5495" s="115"/>
      <c r="J5495" s="115"/>
      <c r="K5495" s="115"/>
      <c r="L5495" s="133" t="str">
        <f t="shared" si="1734"/>
        <v/>
      </c>
      <c r="M5495" s="116" t="str">
        <f>IF(L5495="", "", L5495/Veriler!$X$1)</f>
        <v/>
      </c>
      <c r="N5495" s="116" t="str">
        <f>IF(F5495&lt;&gt;"", "İthal Girdi", IF(Veriler!T5495="", "", IF(Veriler!S5495="H", "%0,5 üzerindedir", IF(Veriler!T5495&gt;0.1, "%10 sınırı aşılmıştır.", "Uygun"))))</f>
        <v>%0,5 üzerindedir</v>
      </c>
      <c r="O5495" s="116" t="str">
        <f t="shared" si="1735"/>
        <v xml:space="preserve"> </v>
      </c>
      <c r="P5495" s="117"/>
      <c r="Q5495" s="118"/>
      <c r="R5495" s="119" t="str">
        <f t="shared" si="1736"/>
        <v/>
      </c>
      <c r="S5495" s="133">
        <f>IFERROR(IF(M5495&lt;=0.005,IF(F5495="",L5495,0),IF(F5495&lt;&gt;"",0,IF(P5495="",0,IF(P5495="H",0,IF(Q5495&lt;Veriler!$G$2,L5495*Veriler!$G$2,L5495*Q5495)))))," ")</f>
        <v>0</v>
      </c>
      <c r="T5495" s="133">
        <f>IF(Veriler!T5495&lt;=0.1, S5495, IF(AND(Veriler!T5495&gt;0.1, F5495="", P5495="E"), IF(Q5495&gt;Veriler!$G$2, Q5495*S5495, IF(Q5495&lt;Veriler!$G$2, Veriler!$G$2*S5495, Q5495*S5495)), 0))</f>
        <v>0</v>
      </c>
      <c r="U5495" s="133" t="str">
        <f t="shared" si="1737"/>
        <v xml:space="preserve"> </v>
      </c>
      <c r="V5495" s="134" t="str">
        <f>IFERROR(IF(O5495="%10 sınırı aşılmıştır.",L5495-T5495,IFERROR(IF(F5495="",IF(S5495=1,0,IF(L5495-S5495=0,"",L5495-S5495)),IF(Veriler!M5495="",L5495,IF(L5495*Veriler!M5495=0,"",L5495*Veriler!M5495))),L5495)),0)</f>
        <v/>
      </c>
      <c r="W5495" s="146"/>
      <c r="X5495" s="146"/>
      <c r="Y5495" s="146"/>
    </row>
    <row r="5496" spans="1:25" s="99" customFormat="1" ht="54.75" customHeight="1" x14ac:dyDescent="0.25">
      <c r="A5496" s="96">
        <f t="shared" si="1738"/>
        <v>4051</v>
      </c>
      <c r="B5496" s="175"/>
      <c r="C5496" s="176"/>
      <c r="D5496" s="113"/>
      <c r="E5496" s="115"/>
      <c r="F5496" s="174"/>
      <c r="G5496" s="114" t="str">
        <f t="shared" si="1733"/>
        <v/>
      </c>
      <c r="H5496" s="115"/>
      <c r="I5496" s="115"/>
      <c r="J5496" s="115"/>
      <c r="K5496" s="115"/>
      <c r="L5496" s="133" t="str">
        <f t="shared" si="1734"/>
        <v/>
      </c>
      <c r="M5496" s="116" t="str">
        <f>IF(L5496="", "", L5496/Veriler!$X$1)</f>
        <v/>
      </c>
      <c r="N5496" s="116" t="str">
        <f>IF(F5496&lt;&gt;"", "İthal Girdi", IF(Veriler!T5496="", "", IF(Veriler!S5496="H", "%0,5 üzerindedir", IF(Veriler!T5496&gt;0.1, "%10 sınırı aşılmıştır.", "Uygun"))))</f>
        <v>%0,5 üzerindedir</v>
      </c>
      <c r="O5496" s="116" t="str">
        <f t="shared" si="1735"/>
        <v xml:space="preserve"> </v>
      </c>
      <c r="P5496" s="117"/>
      <c r="Q5496" s="118"/>
      <c r="R5496" s="119" t="str">
        <f t="shared" si="1736"/>
        <v/>
      </c>
      <c r="S5496" s="133">
        <f>IFERROR(IF(M5496&lt;=0.005,IF(F5496="",L5496,0),IF(F5496&lt;&gt;"",0,IF(P5496="",0,IF(P5496="H",0,IF(Q5496&lt;Veriler!$G$2,L5496*Veriler!$G$2,L5496*Q5496)))))," ")</f>
        <v>0</v>
      </c>
      <c r="T5496" s="133">
        <f>IF(Veriler!T5496&lt;=0.1, S5496, IF(AND(Veriler!T5496&gt;0.1, F5496="", P5496="E"), IF(Q5496&gt;Veriler!$G$2, Q5496*S5496, IF(Q5496&lt;Veriler!$G$2, Veriler!$G$2*S5496, Q5496*S5496)), 0))</f>
        <v>0</v>
      </c>
      <c r="U5496" s="133" t="str">
        <f t="shared" si="1737"/>
        <v xml:space="preserve"> </v>
      </c>
      <c r="V5496" s="134" t="str">
        <f>IFERROR(IF(O5496="%10 sınırı aşılmıştır.",L5496-T5496,IFERROR(IF(F5496="",IF(S5496=1,0,IF(L5496-S5496=0,"",L5496-S5496)),IF(Veriler!M5496="",L5496,IF(L5496*Veriler!M5496=0,"",L5496*Veriler!M5496))),L5496)),0)</f>
        <v/>
      </c>
      <c r="W5496" s="146"/>
      <c r="X5496" s="146"/>
      <c r="Y5496" s="146"/>
    </row>
    <row r="5497" spans="1:25" s="99" customFormat="1" ht="54.75" customHeight="1" x14ac:dyDescent="0.25">
      <c r="A5497" s="96">
        <f t="shared" si="1738"/>
        <v>4052</v>
      </c>
      <c r="B5497" s="175"/>
      <c r="C5497" s="176"/>
      <c r="D5497" s="113"/>
      <c r="E5497" s="115"/>
      <c r="F5497" s="174"/>
      <c r="G5497" s="114" t="str">
        <f t="shared" si="1733"/>
        <v/>
      </c>
      <c r="H5497" s="115"/>
      <c r="I5497" s="115"/>
      <c r="J5497" s="115"/>
      <c r="K5497" s="115"/>
      <c r="L5497" s="133" t="str">
        <f t="shared" si="1734"/>
        <v/>
      </c>
      <c r="M5497" s="116" t="str">
        <f>IF(L5497="", "", L5497/Veriler!$X$1)</f>
        <v/>
      </c>
      <c r="N5497" s="116" t="str">
        <f>IF(F5497&lt;&gt;"", "İthal Girdi", IF(Veriler!T5497="", "", IF(Veriler!S5497="H", "%0,5 üzerindedir", IF(Veriler!T5497&gt;0.1, "%10 sınırı aşılmıştır.", "Uygun"))))</f>
        <v>%0,5 üzerindedir</v>
      </c>
      <c r="O5497" s="116" t="str">
        <f t="shared" si="1735"/>
        <v xml:space="preserve"> </v>
      </c>
      <c r="P5497" s="117"/>
      <c r="Q5497" s="118"/>
      <c r="R5497" s="119" t="str">
        <f t="shared" si="1736"/>
        <v/>
      </c>
      <c r="S5497" s="133">
        <f>IFERROR(IF(M5497&lt;=0.005,IF(F5497="",L5497,0),IF(F5497&lt;&gt;"",0,IF(P5497="",0,IF(P5497="H",0,IF(Q5497&lt;Veriler!$G$2,L5497*Veriler!$G$2,L5497*Q5497)))))," ")</f>
        <v>0</v>
      </c>
      <c r="T5497" s="133">
        <f>IF(Veriler!T5497&lt;=0.1, S5497, IF(AND(Veriler!T5497&gt;0.1, F5497="", P5497="E"), IF(Q5497&gt;Veriler!$G$2, Q5497*S5497, IF(Q5497&lt;Veriler!$G$2, Veriler!$G$2*S5497, Q5497*S5497)), 0))</f>
        <v>0</v>
      </c>
      <c r="U5497" s="133" t="str">
        <f t="shared" si="1737"/>
        <v xml:space="preserve"> </v>
      </c>
      <c r="V5497" s="134" t="str">
        <f>IFERROR(IF(O5497="%10 sınırı aşılmıştır.",L5497-T5497,IFERROR(IF(F5497="",IF(S5497=1,0,IF(L5497-S5497=0,"",L5497-S5497)),IF(Veriler!M5497="",L5497,IF(L5497*Veriler!M5497=0,"",L5497*Veriler!M5497))),L5497)),0)</f>
        <v/>
      </c>
      <c r="W5497" s="146"/>
      <c r="X5497" s="146"/>
      <c r="Y5497" s="146"/>
    </row>
    <row r="5498" spans="1:25" s="99" customFormat="1" ht="54.75" customHeight="1" x14ac:dyDescent="0.25">
      <c r="A5498" s="96">
        <f t="shared" si="1738"/>
        <v>4053</v>
      </c>
      <c r="B5498" s="175"/>
      <c r="C5498" s="176"/>
      <c r="D5498" s="113"/>
      <c r="E5498" s="115"/>
      <c r="F5498" s="174"/>
      <c r="G5498" s="114" t="str">
        <f t="shared" si="1733"/>
        <v/>
      </c>
      <c r="H5498" s="115"/>
      <c r="I5498" s="115"/>
      <c r="J5498" s="115"/>
      <c r="K5498" s="115"/>
      <c r="L5498" s="133" t="str">
        <f t="shared" si="1734"/>
        <v/>
      </c>
      <c r="M5498" s="116" t="str">
        <f>IF(L5498="", "", L5498/Veriler!$X$1)</f>
        <v/>
      </c>
      <c r="N5498" s="116" t="str">
        <f>IF(F5498&lt;&gt;"", "İthal Girdi", IF(Veriler!T5498="", "", IF(Veriler!S5498="H", "%0,5 üzerindedir", IF(Veriler!T5498&gt;0.1, "%10 sınırı aşılmıştır.", "Uygun"))))</f>
        <v>%0,5 üzerindedir</v>
      </c>
      <c r="O5498" s="116" t="str">
        <f t="shared" si="1735"/>
        <v xml:space="preserve"> </v>
      </c>
      <c r="P5498" s="117"/>
      <c r="Q5498" s="118"/>
      <c r="R5498" s="119" t="str">
        <f t="shared" si="1736"/>
        <v/>
      </c>
      <c r="S5498" s="133">
        <f>IFERROR(IF(M5498&lt;=0.005,IF(F5498="",L5498,0),IF(F5498&lt;&gt;"",0,IF(P5498="",0,IF(P5498="H",0,IF(Q5498&lt;Veriler!$G$2,L5498*Veriler!$G$2,L5498*Q5498)))))," ")</f>
        <v>0</v>
      </c>
      <c r="T5498" s="133">
        <f>IF(Veriler!T5498&lt;=0.1, S5498, IF(AND(Veriler!T5498&gt;0.1, F5498="", P5498="E"), IF(Q5498&gt;Veriler!$G$2, Q5498*S5498, IF(Q5498&lt;Veriler!$G$2, Veriler!$G$2*S5498, Q5498*S5498)), 0))</f>
        <v>0</v>
      </c>
      <c r="U5498" s="133" t="str">
        <f t="shared" si="1737"/>
        <v xml:space="preserve"> </v>
      </c>
      <c r="V5498" s="134" t="str">
        <f>IFERROR(IF(O5498="%10 sınırı aşılmıştır.",L5498-T5498,IFERROR(IF(F5498="",IF(S5498=1,0,IF(L5498-S5498=0,"",L5498-S5498)),IF(Veriler!M5498="",L5498,IF(L5498*Veriler!M5498=0,"",L5498*Veriler!M5498))),L5498)),0)</f>
        <v/>
      </c>
      <c r="W5498" s="146"/>
      <c r="X5498" s="146"/>
      <c r="Y5498" s="146"/>
    </row>
    <row r="5499" spans="1:25" s="99" customFormat="1" ht="54.75" customHeight="1" x14ac:dyDescent="0.25">
      <c r="A5499" s="96">
        <f t="shared" si="1738"/>
        <v>4054</v>
      </c>
      <c r="B5499" s="175"/>
      <c r="C5499" s="176"/>
      <c r="D5499" s="113"/>
      <c r="E5499" s="115"/>
      <c r="F5499" s="174"/>
      <c r="G5499" s="114" t="str">
        <f t="shared" si="1733"/>
        <v/>
      </c>
      <c r="H5499" s="115"/>
      <c r="I5499" s="115"/>
      <c r="J5499" s="115"/>
      <c r="K5499" s="115"/>
      <c r="L5499" s="133" t="str">
        <f t="shared" si="1734"/>
        <v/>
      </c>
      <c r="M5499" s="116" t="str">
        <f>IF(L5499="", "", L5499/Veriler!$X$1)</f>
        <v/>
      </c>
      <c r="N5499" s="116" t="str">
        <f>IF(F5499&lt;&gt;"", "İthal Girdi", IF(Veriler!T5499="", "", IF(Veriler!S5499="H", "%0,5 üzerindedir", IF(Veriler!T5499&gt;0.1, "%10 sınırı aşılmıştır.", "Uygun"))))</f>
        <v>%0,5 üzerindedir</v>
      </c>
      <c r="O5499" s="116" t="str">
        <f t="shared" si="1735"/>
        <v xml:space="preserve"> </v>
      </c>
      <c r="P5499" s="117"/>
      <c r="Q5499" s="118"/>
      <c r="R5499" s="119" t="str">
        <f t="shared" si="1736"/>
        <v/>
      </c>
      <c r="S5499" s="133">
        <f>IFERROR(IF(M5499&lt;=0.005,IF(F5499="",L5499,0),IF(F5499&lt;&gt;"",0,IF(P5499="",0,IF(P5499="H",0,IF(Q5499&lt;Veriler!$G$2,L5499*Veriler!$G$2,L5499*Q5499)))))," ")</f>
        <v>0</v>
      </c>
      <c r="T5499" s="133">
        <f>IF(Veriler!T5499&lt;=0.1, S5499, IF(AND(Veriler!T5499&gt;0.1, F5499="", P5499="E"), IF(Q5499&gt;Veriler!$G$2, Q5499*S5499, IF(Q5499&lt;Veriler!$G$2, Veriler!$G$2*S5499, Q5499*S5499)), 0))</f>
        <v>0</v>
      </c>
      <c r="U5499" s="133" t="str">
        <f t="shared" si="1737"/>
        <v xml:space="preserve"> </v>
      </c>
      <c r="V5499" s="134" t="str">
        <f>IFERROR(IF(O5499="%10 sınırı aşılmıştır.",L5499-T5499,IFERROR(IF(F5499="",IF(S5499=1,0,IF(L5499-S5499=0,"",L5499-S5499)),IF(Veriler!M5499="",L5499,IF(L5499*Veriler!M5499=0,"",L5499*Veriler!M5499))),L5499)),0)</f>
        <v/>
      </c>
      <c r="W5499" s="146"/>
      <c r="X5499" s="146"/>
      <c r="Y5499" s="146"/>
    </row>
    <row r="5500" spans="1:25" s="99" customFormat="1" ht="54.75" customHeight="1" x14ac:dyDescent="0.25">
      <c r="A5500" s="96">
        <f t="shared" si="1738"/>
        <v>4055</v>
      </c>
      <c r="B5500" s="175"/>
      <c r="C5500" s="176"/>
      <c r="D5500" s="113"/>
      <c r="E5500" s="115"/>
      <c r="F5500" s="174"/>
      <c r="G5500" s="114" t="str">
        <f t="shared" si="1733"/>
        <v/>
      </c>
      <c r="H5500" s="115"/>
      <c r="I5500" s="115"/>
      <c r="J5500" s="115"/>
      <c r="K5500" s="115"/>
      <c r="L5500" s="133" t="str">
        <f t="shared" si="1734"/>
        <v/>
      </c>
      <c r="M5500" s="116" t="str">
        <f>IF(L5500="", "", L5500/Veriler!$X$1)</f>
        <v/>
      </c>
      <c r="N5500" s="116" t="str">
        <f>IF(F5500&lt;&gt;"", "İthal Girdi", IF(Veriler!T5500="", "", IF(Veriler!S5500="H", "%0,5 üzerindedir", IF(Veriler!T5500&gt;0.1, "%10 sınırı aşılmıştır.", "Uygun"))))</f>
        <v>%0,5 üzerindedir</v>
      </c>
      <c r="O5500" s="116" t="str">
        <f t="shared" si="1735"/>
        <v xml:space="preserve"> </v>
      </c>
      <c r="P5500" s="117"/>
      <c r="Q5500" s="118"/>
      <c r="R5500" s="119" t="str">
        <f t="shared" si="1736"/>
        <v/>
      </c>
      <c r="S5500" s="133">
        <f>IFERROR(IF(M5500&lt;=0.005,IF(F5500="",L5500,0),IF(F5500&lt;&gt;"",0,IF(P5500="",0,IF(P5500="H",0,IF(Q5500&lt;Veriler!$G$2,L5500*Veriler!$G$2,L5500*Q5500)))))," ")</f>
        <v>0</v>
      </c>
      <c r="T5500" s="133">
        <f>IF(Veriler!T5500&lt;=0.1, S5500, IF(AND(Veriler!T5500&gt;0.1, F5500="", P5500="E"), IF(Q5500&gt;Veriler!$G$2, Q5500*S5500, IF(Q5500&lt;Veriler!$G$2, Veriler!$G$2*S5500, Q5500*S5500)), 0))</f>
        <v>0</v>
      </c>
      <c r="U5500" s="133" t="str">
        <f t="shared" si="1737"/>
        <v xml:space="preserve"> </v>
      </c>
      <c r="V5500" s="134" t="str">
        <f>IFERROR(IF(O5500="%10 sınırı aşılmıştır.",L5500-T5500,IFERROR(IF(F5500="",IF(S5500=1,0,IF(L5500-S5500=0,"",L5500-S5500)),IF(Veriler!M5500="",L5500,IF(L5500*Veriler!M5500=0,"",L5500*Veriler!M5500))),L5500)),0)</f>
        <v/>
      </c>
      <c r="W5500" s="146"/>
      <c r="X5500" s="146"/>
      <c r="Y5500" s="146"/>
    </row>
    <row r="5501" spans="1:25" s="99" customFormat="1" ht="54.75" customHeight="1" x14ac:dyDescent="0.25">
      <c r="A5501" s="96">
        <f t="shared" si="1738"/>
        <v>4056</v>
      </c>
      <c r="B5501" s="175"/>
      <c r="C5501" s="176"/>
      <c r="D5501" s="113"/>
      <c r="E5501" s="115"/>
      <c r="F5501" s="174"/>
      <c r="G5501" s="114" t="str">
        <f t="shared" si="1733"/>
        <v/>
      </c>
      <c r="H5501" s="115"/>
      <c r="I5501" s="115"/>
      <c r="J5501" s="115"/>
      <c r="K5501" s="115"/>
      <c r="L5501" s="133" t="str">
        <f t="shared" si="1734"/>
        <v/>
      </c>
      <c r="M5501" s="116" t="str">
        <f>IF(L5501="", "", L5501/Veriler!$X$1)</f>
        <v/>
      </c>
      <c r="N5501" s="116" t="str">
        <f>IF(F5501&lt;&gt;"", "İthal Girdi", IF(Veriler!T5501="", "", IF(Veriler!S5501="H", "%0,5 üzerindedir", IF(Veriler!T5501&gt;0.1, "%10 sınırı aşılmıştır.", "Uygun"))))</f>
        <v>%0,5 üzerindedir</v>
      </c>
      <c r="O5501" s="116" t="str">
        <f t="shared" si="1735"/>
        <v xml:space="preserve"> </v>
      </c>
      <c r="P5501" s="117"/>
      <c r="Q5501" s="118"/>
      <c r="R5501" s="119" t="str">
        <f t="shared" si="1736"/>
        <v/>
      </c>
      <c r="S5501" s="133">
        <f>IFERROR(IF(M5501&lt;=0.005,IF(F5501="",L5501,0),IF(F5501&lt;&gt;"",0,IF(P5501="",0,IF(P5501="H",0,IF(Q5501&lt;Veriler!$G$2,L5501*Veriler!$G$2,L5501*Q5501)))))," ")</f>
        <v>0</v>
      </c>
      <c r="T5501" s="133">
        <f>IF(Veriler!T5501&lt;=0.1, S5501, IF(AND(Veriler!T5501&gt;0.1, F5501="", P5501="E"), IF(Q5501&gt;Veriler!$G$2, Q5501*S5501, IF(Q5501&lt;Veriler!$G$2, Veriler!$G$2*S5501, Q5501*S5501)), 0))</f>
        <v>0</v>
      </c>
      <c r="U5501" s="133" t="str">
        <f t="shared" si="1737"/>
        <v xml:space="preserve"> </v>
      </c>
      <c r="V5501" s="134" t="str">
        <f>IFERROR(IF(O5501="%10 sınırı aşılmıştır.",L5501-T5501,IFERROR(IF(F5501="",IF(S5501=1,0,IF(L5501-S5501=0,"",L5501-S5501)),IF(Veriler!M5501="",L5501,IF(L5501*Veriler!M5501=0,"",L5501*Veriler!M5501))),L5501)),0)</f>
        <v/>
      </c>
      <c r="W5501" s="146"/>
      <c r="X5501" s="146"/>
      <c r="Y5501" s="146"/>
    </row>
    <row r="5502" spans="1:25" s="99" customFormat="1" ht="54.75" customHeight="1" x14ac:dyDescent="0.25">
      <c r="A5502" s="96">
        <f t="shared" si="1738"/>
        <v>4057</v>
      </c>
      <c r="B5502" s="175"/>
      <c r="C5502" s="176"/>
      <c r="D5502" s="113"/>
      <c r="E5502" s="115"/>
      <c r="F5502" s="174"/>
      <c r="G5502" s="114" t="str">
        <f t="shared" si="1733"/>
        <v/>
      </c>
      <c r="H5502" s="115"/>
      <c r="I5502" s="115"/>
      <c r="J5502" s="115"/>
      <c r="K5502" s="115"/>
      <c r="L5502" s="133" t="str">
        <f t="shared" si="1734"/>
        <v/>
      </c>
      <c r="M5502" s="116" t="str">
        <f>IF(L5502="", "", L5502/Veriler!$X$1)</f>
        <v/>
      </c>
      <c r="N5502" s="116" t="str">
        <f>IF(F5502&lt;&gt;"", "İthal Girdi", IF(Veriler!T5502="", "", IF(Veriler!S5502="H", "%0,5 üzerindedir", IF(Veriler!T5502&gt;0.1, "%10 sınırı aşılmıştır.", "Uygun"))))</f>
        <v>%0,5 üzerindedir</v>
      </c>
      <c r="O5502" s="116" t="str">
        <f t="shared" si="1735"/>
        <v xml:space="preserve"> </v>
      </c>
      <c r="P5502" s="117"/>
      <c r="Q5502" s="118"/>
      <c r="R5502" s="119" t="str">
        <f t="shared" si="1736"/>
        <v/>
      </c>
      <c r="S5502" s="133">
        <f>IFERROR(IF(M5502&lt;=0.005,IF(F5502="",L5502,0),IF(F5502&lt;&gt;"",0,IF(P5502="",0,IF(P5502="H",0,IF(Q5502&lt;Veriler!$G$2,L5502*Veriler!$G$2,L5502*Q5502)))))," ")</f>
        <v>0</v>
      </c>
      <c r="T5502" s="133">
        <f>IF(Veriler!T5502&lt;=0.1, S5502, IF(AND(Veriler!T5502&gt;0.1, F5502="", P5502="E"), IF(Q5502&gt;Veriler!$G$2, Q5502*S5502, IF(Q5502&lt;Veriler!$G$2, Veriler!$G$2*S5502, Q5502*S5502)), 0))</f>
        <v>0</v>
      </c>
      <c r="U5502" s="133" t="str">
        <f t="shared" si="1737"/>
        <v xml:space="preserve"> </v>
      </c>
      <c r="V5502" s="134" t="str">
        <f>IFERROR(IF(O5502="%10 sınırı aşılmıştır.",L5502-T5502,IFERROR(IF(F5502="",IF(S5502=1,0,IF(L5502-S5502=0,"",L5502-S5502)),IF(Veriler!M5502="",L5502,IF(L5502*Veriler!M5502=0,"",L5502*Veriler!M5502))),L5502)),0)</f>
        <v/>
      </c>
      <c r="W5502" s="146"/>
      <c r="X5502" s="146"/>
      <c r="Y5502" s="146"/>
    </row>
    <row r="5503" spans="1:25" s="99" customFormat="1" ht="54.75" customHeight="1" x14ac:dyDescent="0.25">
      <c r="A5503" s="96">
        <f t="shared" si="1738"/>
        <v>4058</v>
      </c>
      <c r="B5503" s="175"/>
      <c r="C5503" s="176"/>
      <c r="D5503" s="113"/>
      <c r="E5503" s="115"/>
      <c r="F5503" s="174"/>
      <c r="G5503" s="114" t="str">
        <f t="shared" si="1733"/>
        <v/>
      </c>
      <c r="H5503" s="115"/>
      <c r="I5503" s="115"/>
      <c r="J5503" s="115"/>
      <c r="K5503" s="115"/>
      <c r="L5503" s="133" t="str">
        <f t="shared" si="1734"/>
        <v/>
      </c>
      <c r="M5503" s="116" t="str">
        <f>IF(L5503="", "", L5503/Veriler!$X$1)</f>
        <v/>
      </c>
      <c r="N5503" s="116" t="str">
        <f>IF(F5503&lt;&gt;"", "İthal Girdi", IF(Veriler!T5503="", "", IF(Veriler!S5503="H", "%0,5 üzerindedir", IF(Veriler!T5503&gt;0.1, "%10 sınırı aşılmıştır.", "Uygun"))))</f>
        <v>%0,5 üzerindedir</v>
      </c>
      <c r="O5503" s="116" t="str">
        <f t="shared" si="1735"/>
        <v xml:space="preserve"> </v>
      </c>
      <c r="P5503" s="117"/>
      <c r="Q5503" s="118"/>
      <c r="R5503" s="119" t="str">
        <f t="shared" si="1736"/>
        <v/>
      </c>
      <c r="S5503" s="133">
        <f>IFERROR(IF(M5503&lt;=0.005,IF(F5503="",L5503,0),IF(F5503&lt;&gt;"",0,IF(P5503="",0,IF(P5503="H",0,IF(Q5503&lt;Veriler!$G$2,L5503*Veriler!$G$2,L5503*Q5503)))))," ")</f>
        <v>0</v>
      </c>
      <c r="T5503" s="133">
        <f>IF(Veriler!T5503&lt;=0.1, S5503, IF(AND(Veriler!T5503&gt;0.1, F5503="", P5503="E"), IF(Q5503&gt;Veriler!$G$2, Q5503*S5503, IF(Q5503&lt;Veriler!$G$2, Veriler!$G$2*S5503, Q5503*S5503)), 0))</f>
        <v>0</v>
      </c>
      <c r="U5503" s="133" t="str">
        <f t="shared" si="1737"/>
        <v xml:space="preserve"> </v>
      </c>
      <c r="V5503" s="134" t="str">
        <f>IFERROR(IF(O5503="%10 sınırı aşılmıştır.",L5503-T5503,IFERROR(IF(F5503="",IF(S5503=1,0,IF(L5503-S5503=0,"",L5503-S5503)),IF(Veriler!M5503="",L5503,IF(L5503*Veriler!M5503=0,"",L5503*Veriler!M5503))),L5503)),0)</f>
        <v/>
      </c>
      <c r="W5503" s="146"/>
      <c r="X5503" s="146"/>
      <c r="Y5503" s="146"/>
    </row>
    <row r="5504" spans="1:25" s="99" customFormat="1" ht="54.75" customHeight="1" x14ac:dyDescent="0.25">
      <c r="A5504" s="96">
        <f t="shared" si="1738"/>
        <v>4059</v>
      </c>
      <c r="B5504" s="175"/>
      <c r="C5504" s="176"/>
      <c r="D5504" s="113"/>
      <c r="E5504" s="115"/>
      <c r="F5504" s="174"/>
      <c r="G5504" s="114" t="str">
        <f t="shared" si="1733"/>
        <v/>
      </c>
      <c r="H5504" s="115"/>
      <c r="I5504" s="115"/>
      <c r="J5504" s="115"/>
      <c r="K5504" s="115"/>
      <c r="L5504" s="133" t="str">
        <f t="shared" si="1734"/>
        <v/>
      </c>
      <c r="M5504" s="116" t="str">
        <f>IF(L5504="", "", L5504/Veriler!$X$1)</f>
        <v/>
      </c>
      <c r="N5504" s="116" t="str">
        <f>IF(F5504&lt;&gt;"", "İthal Girdi", IF(Veriler!T5504="", "", IF(Veriler!S5504="H", "%0,5 üzerindedir", IF(Veriler!T5504&gt;0.1, "%10 sınırı aşılmıştır.", "Uygun"))))</f>
        <v>%0,5 üzerindedir</v>
      </c>
      <c r="O5504" s="116" t="str">
        <f t="shared" si="1735"/>
        <v xml:space="preserve"> </v>
      </c>
      <c r="P5504" s="117"/>
      <c r="Q5504" s="118"/>
      <c r="R5504" s="119" t="str">
        <f t="shared" si="1736"/>
        <v/>
      </c>
      <c r="S5504" s="133">
        <f>IFERROR(IF(M5504&lt;=0.005,IF(F5504="",L5504,0),IF(F5504&lt;&gt;"",0,IF(P5504="",0,IF(P5504="H",0,IF(Q5504&lt;Veriler!$G$2,L5504*Veriler!$G$2,L5504*Q5504)))))," ")</f>
        <v>0</v>
      </c>
      <c r="T5504" s="133">
        <f>IF(Veriler!T5504&lt;=0.1, S5504, IF(AND(Veriler!T5504&gt;0.1, F5504="", P5504="E"), IF(Q5504&gt;Veriler!$G$2, Q5504*S5504, IF(Q5504&lt;Veriler!$G$2, Veriler!$G$2*S5504, Q5504*S5504)), 0))</f>
        <v>0</v>
      </c>
      <c r="U5504" s="133" t="str">
        <f t="shared" si="1737"/>
        <v xml:space="preserve"> </v>
      </c>
      <c r="V5504" s="134" t="str">
        <f>IFERROR(IF(O5504="%10 sınırı aşılmıştır.",L5504-T5504,IFERROR(IF(F5504="",IF(S5504=1,0,IF(L5504-S5504=0,"",L5504-S5504)),IF(Veriler!M5504="",L5504,IF(L5504*Veriler!M5504=0,"",L5504*Veriler!M5504))),L5504)),0)</f>
        <v/>
      </c>
      <c r="W5504" s="146"/>
      <c r="X5504" s="146"/>
      <c r="Y5504" s="146"/>
    </row>
    <row r="5505" spans="1:25" s="99" customFormat="1" ht="54.75" customHeight="1" x14ac:dyDescent="0.25">
      <c r="A5505" s="96">
        <f t="shared" si="1738"/>
        <v>4060</v>
      </c>
      <c r="B5505" s="175"/>
      <c r="C5505" s="176"/>
      <c r="D5505" s="113"/>
      <c r="E5505" s="115"/>
      <c r="F5505" s="174"/>
      <c r="G5505" s="114" t="str">
        <f t="shared" si="1733"/>
        <v/>
      </c>
      <c r="H5505" s="115"/>
      <c r="I5505" s="115"/>
      <c r="J5505" s="115"/>
      <c r="K5505" s="115"/>
      <c r="L5505" s="133" t="str">
        <f t="shared" si="1734"/>
        <v/>
      </c>
      <c r="M5505" s="116" t="str">
        <f>IF(L5505="", "", L5505/Veriler!$X$1)</f>
        <v/>
      </c>
      <c r="N5505" s="116" t="str">
        <f>IF(F5505&lt;&gt;"", "İthal Girdi", IF(Veriler!T5505="", "", IF(Veriler!S5505="H", "%0,5 üzerindedir", IF(Veriler!T5505&gt;0.1, "%10 sınırı aşılmıştır.", "Uygun"))))</f>
        <v>%0,5 üzerindedir</v>
      </c>
      <c r="O5505" s="116" t="str">
        <f t="shared" si="1735"/>
        <v xml:space="preserve"> </v>
      </c>
      <c r="P5505" s="117"/>
      <c r="Q5505" s="118"/>
      <c r="R5505" s="119" t="str">
        <f t="shared" si="1736"/>
        <v/>
      </c>
      <c r="S5505" s="133">
        <f>IFERROR(IF(M5505&lt;=0.005,IF(F5505="",L5505,0),IF(F5505&lt;&gt;"",0,IF(P5505="",0,IF(P5505="H",0,IF(Q5505&lt;Veriler!$G$2,L5505*Veriler!$G$2,L5505*Q5505)))))," ")</f>
        <v>0</v>
      </c>
      <c r="T5505" s="133">
        <f>IF(Veriler!T5505&lt;=0.1, S5505, IF(AND(Veriler!T5505&gt;0.1, F5505="", P5505="E"), IF(Q5505&gt;Veriler!$G$2, Q5505*S5505, IF(Q5505&lt;Veriler!$G$2, Veriler!$G$2*S5505, Q5505*S5505)), 0))</f>
        <v>0</v>
      </c>
      <c r="U5505" s="133" t="str">
        <f t="shared" si="1737"/>
        <v xml:space="preserve"> </v>
      </c>
      <c r="V5505" s="134" t="str">
        <f>IFERROR(IF(O5505="%10 sınırı aşılmıştır.",L5505-T5505,IFERROR(IF(F5505="",IF(S5505=1,0,IF(L5505-S5505=0,"",L5505-S5505)),IF(Veriler!M5505="",L5505,IF(L5505*Veriler!M5505=0,"",L5505*Veriler!M5505))),L5505)),0)</f>
        <v/>
      </c>
      <c r="W5505" s="146"/>
      <c r="X5505" s="146"/>
      <c r="Y5505" s="146"/>
    </row>
    <row r="5506" spans="1:25" s="99" customFormat="1" ht="24" customHeight="1" x14ac:dyDescent="0.25">
      <c r="A5506" s="103"/>
      <c r="B5506" s="104"/>
      <c r="C5506" s="104"/>
      <c r="D5506" s="104"/>
      <c r="E5506" s="103"/>
      <c r="F5506" s="135"/>
      <c r="G5506" s="157"/>
      <c r="H5506" s="103"/>
      <c r="I5506" s="103"/>
      <c r="J5506" s="103"/>
      <c r="K5506" s="103"/>
      <c r="L5506" s="136">
        <f>SUM(L5477:L5490,L5492:L5505)</f>
        <v>0</v>
      </c>
      <c r="M5506" s="158"/>
      <c r="N5506" s="158"/>
      <c r="O5506" s="158"/>
      <c r="P5506" s="105"/>
      <c r="Q5506" s="106"/>
      <c r="R5506" s="159"/>
      <c r="S5506" s="160"/>
      <c r="T5506" s="160"/>
      <c r="U5506" s="160"/>
      <c r="V5506" s="160"/>
      <c r="W5506" s="146"/>
      <c r="X5506" s="146"/>
      <c r="Y5506" s="146"/>
    </row>
    <row r="5507" spans="1:25" s="99" customFormat="1" ht="31.5" customHeight="1" x14ac:dyDescent="0.25">
      <c r="A5507" s="103"/>
      <c r="B5507" s="104"/>
      <c r="C5507" s="104"/>
      <c r="D5507" s="104"/>
      <c r="E5507" s="103"/>
      <c r="F5507" s="135"/>
      <c r="G5507" s="157"/>
      <c r="H5507" s="103"/>
      <c r="I5507" s="103"/>
      <c r="J5507" s="103"/>
      <c r="K5507" s="103"/>
      <c r="L5507" s="161"/>
      <c r="M5507" s="158"/>
      <c r="N5507" s="158"/>
      <c r="O5507" s="158"/>
      <c r="P5507" s="105"/>
      <c r="Q5507" s="106"/>
      <c r="R5507" s="159"/>
      <c r="S5507" s="162" t="s">
        <v>57</v>
      </c>
      <c r="T5507" s="162" t="s">
        <v>57</v>
      </c>
      <c r="U5507" s="162" t="s">
        <v>57</v>
      </c>
      <c r="V5507" s="163" t="s">
        <v>58</v>
      </c>
      <c r="W5507" s="146"/>
      <c r="X5507" s="146"/>
      <c r="Y5507" s="146"/>
    </row>
    <row r="5508" spans="1:25" s="99" customFormat="1" ht="58.5" customHeight="1" x14ac:dyDescent="0.25">
      <c r="A5508" s="185" t="s">
        <v>59</v>
      </c>
      <c r="B5508" s="180"/>
      <c r="C5508" s="180"/>
      <c r="D5508" s="180"/>
      <c r="E5508" s="180"/>
      <c r="F5508" s="180"/>
      <c r="G5508" s="180"/>
      <c r="H5508" s="180"/>
      <c r="I5508" s="180"/>
      <c r="J5508" s="180"/>
      <c r="K5508" s="180"/>
      <c r="L5508" s="180"/>
      <c r="M5508" s="180"/>
      <c r="N5508" s="180"/>
      <c r="O5508" s="180"/>
      <c r="P5508" s="180"/>
      <c r="Q5508" s="180"/>
      <c r="R5508" s="176"/>
      <c r="S5508" s="137">
        <f>SUM(S5470,S5477:S5490,S5492:S5505)</f>
        <v>0</v>
      </c>
      <c r="T5508" s="137" t="str">
        <f>IF(SUM(T5477:T5490,T5492:T5505)=0," ",SUM(T5477:T5490,T5492:T5505))</f>
        <v xml:space="preserve"> </v>
      </c>
      <c r="U5508" s="137" t="str">
        <f>IF(SUM(U5477:U5490,U5492:U5505)=0," ",SUM(U5477:U5490,U5492:U5505))</f>
        <v xml:space="preserve"> </v>
      </c>
      <c r="V5508" s="137" t="str">
        <f>IF(SUM(V5477:V5490,V5492:V5505)=0," ",SUM(V5477:V5490,V5492:V5505))</f>
        <v xml:space="preserve"> </v>
      </c>
      <c r="W5508" s="146"/>
      <c r="X5508" s="164">
        <f>SUM(U5477:U5490,U5492:U5505)</f>
        <v>0</v>
      </c>
      <c r="Y5508" s="164">
        <f>SUM(V5477:V5490,V5492:V5505)</f>
        <v>0</v>
      </c>
    </row>
    <row r="5509" spans="1:25" x14ac:dyDescent="0.3">
      <c r="A5509" s="34"/>
      <c r="G5509" s="146"/>
      <c r="L5509" s="146"/>
      <c r="M5509" s="146"/>
      <c r="N5509" s="146"/>
      <c r="O5509" s="146"/>
      <c r="R5509" s="146"/>
      <c r="S5509" s="146"/>
      <c r="T5509" s="146"/>
      <c r="U5509" s="146"/>
      <c r="V5509" s="146"/>
      <c r="W5509" s="146"/>
      <c r="X5509" s="146"/>
      <c r="Y5509" s="146"/>
    </row>
    <row r="5510" spans="1:25" x14ac:dyDescent="0.3">
      <c r="A5510" s="186" t="s">
        <v>60</v>
      </c>
      <c r="B5510" s="187"/>
      <c r="C5510" s="187"/>
      <c r="D5510" s="187"/>
      <c r="E5510" s="187"/>
      <c r="F5510" s="187"/>
      <c r="G5510" s="187"/>
      <c r="H5510" s="187"/>
      <c r="I5510" s="187"/>
      <c r="J5510" s="187"/>
      <c r="K5510" s="187"/>
      <c r="L5510" s="187"/>
      <c r="M5510" s="187"/>
      <c r="N5510" s="187"/>
      <c r="O5510" s="187"/>
      <c r="P5510" s="187"/>
      <c r="Q5510" s="187"/>
      <c r="R5510" s="187"/>
      <c r="S5510" s="187"/>
      <c r="T5510" s="187"/>
      <c r="U5510" s="187"/>
      <c r="V5510" s="187"/>
      <c r="W5510" s="146"/>
      <c r="X5510" s="146"/>
      <c r="Y5510" s="146"/>
    </row>
    <row r="5511" spans="1:25" s="99" customFormat="1" ht="41.25" customHeight="1" x14ac:dyDescent="0.25">
      <c r="A5511" s="189" t="s">
        <v>38</v>
      </c>
      <c r="B5511" s="180"/>
      <c r="C5511" s="180"/>
      <c r="D5511" s="180"/>
      <c r="E5511" s="180"/>
      <c r="F5511" s="180"/>
      <c r="G5511" s="180"/>
      <c r="H5511" s="180"/>
      <c r="I5511" s="180"/>
      <c r="J5511" s="180"/>
      <c r="K5511" s="180"/>
      <c r="L5511" s="180"/>
      <c r="M5511" s="180"/>
      <c r="N5511" s="180"/>
      <c r="O5511" s="180"/>
      <c r="P5511" s="180"/>
      <c r="Q5511" s="180"/>
      <c r="R5511" s="180"/>
      <c r="S5511" s="180"/>
      <c r="T5511" s="180"/>
      <c r="U5511" s="180"/>
      <c r="V5511" s="176"/>
      <c r="W5511" s="146"/>
      <c r="X5511" s="146"/>
      <c r="Y5511" s="146"/>
    </row>
    <row r="5512" spans="1:25" s="100" customFormat="1" ht="35.25" customHeight="1" x14ac:dyDescent="0.25">
      <c r="A5512" s="179" t="s">
        <v>39</v>
      </c>
      <c r="B5512" s="180"/>
      <c r="C5512" s="180"/>
      <c r="D5512" s="180"/>
      <c r="E5512" s="180"/>
      <c r="F5512" s="180"/>
      <c r="G5512" s="180"/>
      <c r="H5512" s="180"/>
      <c r="I5512" s="180"/>
      <c r="J5512" s="180"/>
      <c r="K5512" s="180"/>
      <c r="L5512" s="180"/>
      <c r="M5512" s="180"/>
      <c r="N5512" s="180"/>
      <c r="O5512" s="180"/>
      <c r="P5512" s="180"/>
      <c r="Q5512" s="180"/>
      <c r="R5512" s="176"/>
      <c r="S5512" s="147"/>
      <c r="T5512" s="148"/>
      <c r="U5512" s="149" t="s">
        <v>40</v>
      </c>
      <c r="V5512" s="150">
        <f>V5474+1</f>
        <v>146</v>
      </c>
      <c r="W5512" s="146"/>
      <c r="X5512" s="146"/>
      <c r="Y5512" s="146"/>
    </row>
    <row r="5513" spans="1:25" s="99" customFormat="1" ht="81" customHeight="1" x14ac:dyDescent="0.25">
      <c r="A5513" s="110" t="s">
        <v>3</v>
      </c>
      <c r="B5513" s="188" t="s">
        <v>41</v>
      </c>
      <c r="C5513" s="176"/>
      <c r="D5513" s="111" t="s">
        <v>42</v>
      </c>
      <c r="E5513" s="110" t="s">
        <v>324</v>
      </c>
      <c r="F5513" s="111" t="s">
        <v>325</v>
      </c>
      <c r="G5513" s="151" t="s">
        <v>43</v>
      </c>
      <c r="H5513" s="110" t="s">
        <v>44</v>
      </c>
      <c r="I5513" s="110" t="s">
        <v>8</v>
      </c>
      <c r="J5513" s="110" t="s">
        <v>45</v>
      </c>
      <c r="K5513" s="110" t="s">
        <v>46</v>
      </c>
      <c r="L5513" s="152" t="s">
        <v>47</v>
      </c>
      <c r="M5513" s="153" t="s">
        <v>48</v>
      </c>
      <c r="N5513" s="154" t="s">
        <v>49</v>
      </c>
      <c r="O5513" s="154" t="s">
        <v>49</v>
      </c>
      <c r="P5513" s="112" t="s">
        <v>50</v>
      </c>
      <c r="Q5513" s="110" t="s">
        <v>51</v>
      </c>
      <c r="R5513" s="155" t="s">
        <v>52</v>
      </c>
      <c r="S5513" s="156" t="s">
        <v>53</v>
      </c>
      <c r="T5513" s="156" t="s">
        <v>54</v>
      </c>
      <c r="U5513" s="152" t="s">
        <v>54</v>
      </c>
      <c r="V5513" s="152" t="s">
        <v>55</v>
      </c>
      <c r="W5513" s="146"/>
      <c r="X5513" s="146"/>
      <c r="Y5513" s="146"/>
    </row>
    <row r="5514" spans="1:25" s="99" customFormat="1" ht="45" customHeight="1" x14ac:dyDescent="0.25">
      <c r="A5514" s="101"/>
      <c r="B5514" s="177" t="s">
        <v>56</v>
      </c>
      <c r="C5514" s="178"/>
      <c r="D5514" s="102"/>
      <c r="E5514" s="170"/>
      <c r="F5514" s="102"/>
      <c r="G5514" s="95"/>
      <c r="H5514" s="102"/>
      <c r="I5514" s="102"/>
      <c r="J5514" s="102"/>
      <c r="K5514" s="102"/>
      <c r="L5514" s="95"/>
      <c r="M5514" s="95"/>
      <c r="N5514" s="95"/>
      <c r="O5514" s="95"/>
      <c r="P5514" s="102"/>
      <c r="Q5514" s="102"/>
      <c r="R5514" s="190"/>
      <c r="S5514" s="184"/>
      <c r="T5514" s="95"/>
      <c r="U5514" s="95"/>
      <c r="V5514" s="95"/>
      <c r="W5514" s="146"/>
      <c r="X5514" s="146"/>
      <c r="Y5514" s="146"/>
    </row>
    <row r="5515" spans="1:25" s="99" customFormat="1" ht="54.75" customHeight="1" x14ac:dyDescent="0.25">
      <c r="A5515" s="96">
        <f>A5505+1</f>
        <v>4061</v>
      </c>
      <c r="B5515" s="181"/>
      <c r="C5515" s="182"/>
      <c r="D5515" s="113"/>
      <c r="E5515" s="115"/>
      <c r="F5515" s="174"/>
      <c r="G5515" s="114" t="str">
        <f t="shared" ref="G5515:G5528" si="1739">IF(AND(F5515&lt;&gt;"",V5515&lt;&gt;"",L5515&lt;&gt;0),V5515/L5515,"")</f>
        <v/>
      </c>
      <c r="H5515" s="115"/>
      <c r="I5515" s="115"/>
      <c r="J5515" s="115"/>
      <c r="K5515" s="115"/>
      <c r="L5515" s="133" t="str">
        <f t="shared" ref="L5515:L5528" si="1740">IF(AND(H5515&lt;&gt;0, J5515&lt;&gt;0, K5515&lt;&gt;0), H5515*J5515*K5515, "")</f>
        <v/>
      </c>
      <c r="M5515" s="116" t="str">
        <f>IF(L5515="", "", L5515/Veriler!$X$1)</f>
        <v/>
      </c>
      <c r="N5515" s="116" t="str">
        <f>IF(F5515&lt;&gt;"", "İthal Girdi", IF(Veriler!T5515="", "", IF(Veriler!S5515="H", "%0,5 üzerindedir", IF(Veriler!T5515&gt;0.1, "%10 sınırı aşılmıştır.", "Uygun"))))</f>
        <v>%0,5 üzerindedir</v>
      </c>
      <c r="O5515" s="116" t="str">
        <f t="shared" ref="O5515:O5528" si="1741">IF(M5515=""," ",N5515)</f>
        <v xml:space="preserve"> </v>
      </c>
      <c r="P5515" s="117"/>
      <c r="Q5515" s="118"/>
      <c r="R5515" s="119" t="str">
        <f t="shared" ref="R5515:R5528" si="1742">IFERROR(IF(AND(T5515&lt;&gt;"",L5515&lt;&gt;"",L5515&lt;&gt;0,T5515&lt;&gt;0),T5515/L5515,"")," ")</f>
        <v/>
      </c>
      <c r="S5515" s="133">
        <f>IFERROR(IF(M5515&lt;=0.005,IF(F5515="",L5515,0),IF(F5515&lt;&gt;"",0,IF(P5515="",0,IF(P5515="H",0,IF(Q5515&lt;Veriler!$G$2,L5515*Veriler!$G$2,L5515*Q5515)))))," ")</f>
        <v>0</v>
      </c>
      <c r="T5515" s="133">
        <f>IF(Veriler!T5515&lt;=0.1, S5515, IF(AND(Veriler!T5515&gt;0.1, F5515="", P5515="E"), IF(Q5515&gt;Veriler!$G$2, Q5515*S5515, IF(Q5515&lt;Veriler!$G$2, Veriler!$G$2*S5515, Q5515*S5515)), 0))</f>
        <v>0</v>
      </c>
      <c r="U5515" s="133" t="str">
        <f t="shared" ref="U5515:U5528" si="1743">IF(T5515=0," ",T5515)</f>
        <v xml:space="preserve"> </v>
      </c>
      <c r="V5515" s="134" t="str">
        <f>IFERROR(IF(O5515="%10 sınırı aşılmıştır.",L5515-T5515,IFERROR(IF(F5515="",IF(S5515=1,0,IF(L5515-S5515=0,"",L5515-S5515)),IF(Veriler!M5515="",L5515,IF(L5515*Veriler!M5515=0,"",L5515*Veriler!M5515))),L5515)),0)</f>
        <v/>
      </c>
      <c r="W5515" s="146"/>
      <c r="X5515" s="146"/>
      <c r="Y5515" s="146"/>
    </row>
    <row r="5516" spans="1:25" s="99" customFormat="1" ht="54.75" customHeight="1" x14ac:dyDescent="0.25">
      <c r="A5516" s="96">
        <f t="shared" ref="A5516:A5528" si="1744">A5515+1</f>
        <v>4062</v>
      </c>
      <c r="B5516" s="175"/>
      <c r="C5516" s="176"/>
      <c r="D5516" s="113"/>
      <c r="E5516" s="115"/>
      <c r="F5516" s="174"/>
      <c r="G5516" s="114" t="str">
        <f t="shared" si="1739"/>
        <v/>
      </c>
      <c r="H5516" s="115"/>
      <c r="I5516" s="115"/>
      <c r="J5516" s="115"/>
      <c r="K5516" s="115"/>
      <c r="L5516" s="133" t="str">
        <f t="shared" si="1740"/>
        <v/>
      </c>
      <c r="M5516" s="116" t="str">
        <f>IF(L5516="", "", L5516/Veriler!$X$1)</f>
        <v/>
      </c>
      <c r="N5516" s="116" t="str">
        <f>IF(F5516&lt;&gt;"", "İthal Girdi", IF(Veriler!T5516="", "", IF(Veriler!S5516="H", "%0,5 üzerindedir", IF(Veriler!T5516&gt;0.1, "%10 sınırı aşılmıştır.", "Uygun"))))</f>
        <v>%0,5 üzerindedir</v>
      </c>
      <c r="O5516" s="116" t="str">
        <f t="shared" si="1741"/>
        <v xml:space="preserve"> </v>
      </c>
      <c r="P5516" s="117"/>
      <c r="Q5516" s="118"/>
      <c r="R5516" s="119" t="str">
        <f t="shared" si="1742"/>
        <v/>
      </c>
      <c r="S5516" s="133">
        <f>IFERROR(IF(M5516&lt;=0.005,IF(F5516="",L5516,0),IF(F5516&lt;&gt;"",0,IF(P5516="",0,IF(P5516="H",0,IF(Q5516&lt;Veriler!$G$2,L5516*Veriler!$G$2,L5516*Q5516)))))," ")</f>
        <v>0</v>
      </c>
      <c r="T5516" s="133">
        <f>IF(Veriler!T5516&lt;=0.1, S5516, IF(AND(Veriler!T5516&gt;0.1, F5516="", P5516="E"), IF(Q5516&gt;Veriler!$G$2, Q5516*S5516, IF(Q5516&lt;Veriler!$G$2, Veriler!$G$2*S5516, Q5516*S5516)), 0))</f>
        <v>0</v>
      </c>
      <c r="U5516" s="133" t="str">
        <f t="shared" si="1743"/>
        <v xml:space="preserve"> </v>
      </c>
      <c r="V5516" s="134" t="str">
        <f>IFERROR(IF(O5516="%10 sınırı aşılmıştır.",L5516-T5516,IFERROR(IF(F5516="",IF(S5516=1,0,IF(L5516-S5516=0,"",L5516-S5516)),IF(Veriler!M5516="",L5516,IF(L5516*Veriler!M5516=0,"",L5516*Veriler!M5516))),L5516)),0)</f>
        <v/>
      </c>
      <c r="W5516" s="146"/>
      <c r="X5516" s="146"/>
      <c r="Y5516" s="146"/>
    </row>
    <row r="5517" spans="1:25" s="99" customFormat="1" ht="54.75" customHeight="1" x14ac:dyDescent="0.25">
      <c r="A5517" s="96">
        <f t="shared" si="1744"/>
        <v>4063</v>
      </c>
      <c r="B5517" s="175"/>
      <c r="C5517" s="176"/>
      <c r="D5517" s="113"/>
      <c r="E5517" s="115"/>
      <c r="F5517" s="174"/>
      <c r="G5517" s="114" t="str">
        <f t="shared" si="1739"/>
        <v/>
      </c>
      <c r="H5517" s="115"/>
      <c r="I5517" s="115"/>
      <c r="J5517" s="115"/>
      <c r="K5517" s="115"/>
      <c r="L5517" s="133" t="str">
        <f t="shared" si="1740"/>
        <v/>
      </c>
      <c r="M5517" s="116" t="str">
        <f>IF(L5517="", "", L5517/Veriler!$X$1)</f>
        <v/>
      </c>
      <c r="N5517" s="116" t="str">
        <f>IF(F5517&lt;&gt;"", "İthal Girdi", IF(Veriler!T5517="", "", IF(Veriler!S5517="H", "%0,5 üzerindedir", IF(Veriler!T5517&gt;0.1, "%10 sınırı aşılmıştır.", "Uygun"))))</f>
        <v>%0,5 üzerindedir</v>
      </c>
      <c r="O5517" s="116" t="str">
        <f t="shared" si="1741"/>
        <v xml:space="preserve"> </v>
      </c>
      <c r="P5517" s="117"/>
      <c r="Q5517" s="118"/>
      <c r="R5517" s="119" t="str">
        <f t="shared" si="1742"/>
        <v/>
      </c>
      <c r="S5517" s="133">
        <f>IFERROR(IF(M5517&lt;=0.005,IF(F5517="",L5517,0),IF(F5517&lt;&gt;"",0,IF(P5517="",0,IF(P5517="H",0,IF(Q5517&lt;Veriler!$G$2,L5517*Veriler!$G$2,L5517*Q5517)))))," ")</f>
        <v>0</v>
      </c>
      <c r="T5517" s="133">
        <f>IF(Veriler!T5517&lt;=0.1, S5517, IF(AND(Veriler!T5517&gt;0.1, F5517="", P5517="E"), IF(Q5517&gt;Veriler!$G$2, Q5517*S5517, IF(Q5517&lt;Veriler!$G$2, Veriler!$G$2*S5517, Q5517*S5517)), 0))</f>
        <v>0</v>
      </c>
      <c r="U5517" s="133" t="str">
        <f t="shared" si="1743"/>
        <v xml:space="preserve"> </v>
      </c>
      <c r="V5517" s="134" t="str">
        <f>IFERROR(IF(O5517="%10 sınırı aşılmıştır.",L5517-T5517,IFERROR(IF(F5517="",IF(S5517=1,0,IF(L5517-S5517=0,"",L5517-S5517)),IF(Veriler!M5517="",L5517,IF(L5517*Veriler!M5517=0,"",L5517*Veriler!M5517))),L5517)),0)</f>
        <v/>
      </c>
      <c r="W5517" s="146"/>
      <c r="X5517" s="146"/>
      <c r="Y5517" s="146"/>
    </row>
    <row r="5518" spans="1:25" s="99" customFormat="1" ht="54.75" customHeight="1" x14ac:dyDescent="0.25">
      <c r="A5518" s="96">
        <f t="shared" si="1744"/>
        <v>4064</v>
      </c>
      <c r="B5518" s="175"/>
      <c r="C5518" s="176"/>
      <c r="D5518" s="113"/>
      <c r="E5518" s="115"/>
      <c r="F5518" s="174"/>
      <c r="G5518" s="114" t="str">
        <f t="shared" si="1739"/>
        <v/>
      </c>
      <c r="H5518" s="115"/>
      <c r="I5518" s="115"/>
      <c r="J5518" s="115"/>
      <c r="K5518" s="115"/>
      <c r="L5518" s="133" t="str">
        <f t="shared" si="1740"/>
        <v/>
      </c>
      <c r="M5518" s="116" t="str">
        <f>IF(L5518="", "", L5518/Veriler!$X$1)</f>
        <v/>
      </c>
      <c r="N5518" s="116" t="str">
        <f>IF(F5518&lt;&gt;"", "İthal Girdi", IF(Veriler!T5518="", "", IF(Veriler!S5518="H", "%0,5 üzerindedir", IF(Veriler!T5518&gt;0.1, "%10 sınırı aşılmıştır.", "Uygun"))))</f>
        <v>%0,5 üzerindedir</v>
      </c>
      <c r="O5518" s="116" t="str">
        <f t="shared" si="1741"/>
        <v xml:space="preserve"> </v>
      </c>
      <c r="P5518" s="117"/>
      <c r="Q5518" s="118"/>
      <c r="R5518" s="119" t="str">
        <f t="shared" si="1742"/>
        <v/>
      </c>
      <c r="S5518" s="133">
        <f>IFERROR(IF(M5518&lt;=0.005,IF(F5518="",L5518,0),IF(F5518&lt;&gt;"",0,IF(P5518="",0,IF(P5518="H",0,IF(Q5518&lt;Veriler!$G$2,L5518*Veriler!$G$2,L5518*Q5518)))))," ")</f>
        <v>0</v>
      </c>
      <c r="T5518" s="133">
        <f>IF(Veriler!T5518&lt;=0.1, S5518, IF(AND(Veriler!T5518&gt;0.1, F5518="", P5518="E"), IF(Q5518&gt;Veriler!$G$2, Q5518*S5518, IF(Q5518&lt;Veriler!$G$2, Veriler!$G$2*S5518, Q5518*S5518)), 0))</f>
        <v>0</v>
      </c>
      <c r="U5518" s="133" t="str">
        <f t="shared" si="1743"/>
        <v xml:space="preserve"> </v>
      </c>
      <c r="V5518" s="134" t="str">
        <f>IFERROR(IF(O5518="%10 sınırı aşılmıştır.",L5518-T5518,IFERROR(IF(F5518="",IF(S5518=1,0,IF(L5518-S5518=0,"",L5518-S5518)),IF(Veriler!M5518="",L5518,IF(L5518*Veriler!M5518=0,"",L5518*Veriler!M5518))),L5518)),0)</f>
        <v/>
      </c>
      <c r="W5518" s="146"/>
      <c r="X5518" s="146"/>
      <c r="Y5518" s="146"/>
    </row>
    <row r="5519" spans="1:25" s="99" customFormat="1" ht="54.75" customHeight="1" x14ac:dyDescent="0.25">
      <c r="A5519" s="96">
        <f t="shared" si="1744"/>
        <v>4065</v>
      </c>
      <c r="B5519" s="175"/>
      <c r="C5519" s="176"/>
      <c r="D5519" s="113"/>
      <c r="E5519" s="115"/>
      <c r="F5519" s="174"/>
      <c r="G5519" s="114" t="str">
        <f t="shared" si="1739"/>
        <v/>
      </c>
      <c r="H5519" s="115"/>
      <c r="I5519" s="115"/>
      <c r="J5519" s="115"/>
      <c r="K5519" s="115"/>
      <c r="L5519" s="133" t="str">
        <f t="shared" si="1740"/>
        <v/>
      </c>
      <c r="M5519" s="116" t="str">
        <f>IF(L5519="", "", L5519/Veriler!$X$1)</f>
        <v/>
      </c>
      <c r="N5519" s="116" t="str">
        <f>IF(F5519&lt;&gt;"", "İthal Girdi", IF(Veriler!T5519="", "", IF(Veriler!S5519="H", "%0,5 üzerindedir", IF(Veriler!T5519&gt;0.1, "%10 sınırı aşılmıştır.", "Uygun"))))</f>
        <v>%0,5 üzerindedir</v>
      </c>
      <c r="O5519" s="116" t="str">
        <f t="shared" si="1741"/>
        <v xml:space="preserve"> </v>
      </c>
      <c r="P5519" s="117"/>
      <c r="Q5519" s="118"/>
      <c r="R5519" s="119" t="str">
        <f t="shared" si="1742"/>
        <v/>
      </c>
      <c r="S5519" s="133">
        <f>IFERROR(IF(M5519&lt;=0.005,IF(F5519="",L5519,0),IF(F5519&lt;&gt;"",0,IF(P5519="",0,IF(P5519="H",0,IF(Q5519&lt;Veriler!$G$2,L5519*Veriler!$G$2,L5519*Q5519)))))," ")</f>
        <v>0</v>
      </c>
      <c r="T5519" s="133">
        <f>IF(Veriler!T5519&lt;=0.1, S5519, IF(AND(Veriler!T5519&gt;0.1, F5519="", P5519="E"), IF(Q5519&gt;Veriler!$G$2, Q5519*S5519, IF(Q5519&lt;Veriler!$G$2, Veriler!$G$2*S5519, Q5519*S5519)), 0))</f>
        <v>0</v>
      </c>
      <c r="U5519" s="133" t="str">
        <f t="shared" si="1743"/>
        <v xml:space="preserve"> </v>
      </c>
      <c r="V5519" s="134" t="str">
        <f>IFERROR(IF(O5519="%10 sınırı aşılmıştır.",L5519-T5519,IFERROR(IF(F5519="",IF(S5519=1,0,IF(L5519-S5519=0,"",L5519-S5519)),IF(Veriler!M5519="",L5519,IF(L5519*Veriler!M5519=0,"",L5519*Veriler!M5519))),L5519)),0)</f>
        <v/>
      </c>
      <c r="W5519" s="146"/>
      <c r="X5519" s="146"/>
      <c r="Y5519" s="146"/>
    </row>
    <row r="5520" spans="1:25" s="99" customFormat="1" ht="54.75" customHeight="1" x14ac:dyDescent="0.25">
      <c r="A5520" s="96">
        <f t="shared" si="1744"/>
        <v>4066</v>
      </c>
      <c r="B5520" s="175"/>
      <c r="C5520" s="176"/>
      <c r="D5520" s="113"/>
      <c r="E5520" s="115"/>
      <c r="F5520" s="174"/>
      <c r="G5520" s="114" t="str">
        <f t="shared" si="1739"/>
        <v/>
      </c>
      <c r="H5520" s="115"/>
      <c r="I5520" s="115"/>
      <c r="J5520" s="115"/>
      <c r="K5520" s="115"/>
      <c r="L5520" s="133" t="str">
        <f t="shared" si="1740"/>
        <v/>
      </c>
      <c r="M5520" s="116" t="str">
        <f>IF(L5520="", "", L5520/Veriler!$X$1)</f>
        <v/>
      </c>
      <c r="N5520" s="116" t="str">
        <f>IF(F5520&lt;&gt;"", "İthal Girdi", IF(Veriler!T5520="", "", IF(Veriler!S5520="H", "%0,5 üzerindedir", IF(Veriler!T5520&gt;0.1, "%10 sınırı aşılmıştır.", "Uygun"))))</f>
        <v>%0,5 üzerindedir</v>
      </c>
      <c r="O5520" s="116" t="str">
        <f t="shared" si="1741"/>
        <v xml:space="preserve"> </v>
      </c>
      <c r="P5520" s="117"/>
      <c r="Q5520" s="118"/>
      <c r="R5520" s="119" t="str">
        <f t="shared" si="1742"/>
        <v/>
      </c>
      <c r="S5520" s="133">
        <f>IFERROR(IF(M5520&lt;=0.005,IF(F5520="",L5520,0),IF(F5520&lt;&gt;"",0,IF(P5520="",0,IF(P5520="H",0,IF(Q5520&lt;Veriler!$G$2,L5520*Veriler!$G$2,L5520*Q5520)))))," ")</f>
        <v>0</v>
      </c>
      <c r="T5520" s="133">
        <f>IF(Veriler!T5520&lt;=0.1, S5520, IF(AND(Veriler!T5520&gt;0.1, F5520="", P5520="E"), IF(Q5520&gt;Veriler!$G$2, Q5520*S5520, IF(Q5520&lt;Veriler!$G$2, Veriler!$G$2*S5520, Q5520*S5520)), 0))</f>
        <v>0</v>
      </c>
      <c r="U5520" s="133" t="str">
        <f t="shared" si="1743"/>
        <v xml:space="preserve"> </v>
      </c>
      <c r="V5520" s="134" t="str">
        <f>IFERROR(IF(O5520="%10 sınırı aşılmıştır.",L5520-T5520,IFERROR(IF(F5520="",IF(S5520=1,0,IF(L5520-S5520=0,"",L5520-S5520)),IF(Veriler!M5520="",L5520,IF(L5520*Veriler!M5520=0,"",L5520*Veriler!M5520))),L5520)),0)</f>
        <v/>
      </c>
      <c r="W5520" s="146"/>
      <c r="X5520" s="146"/>
      <c r="Y5520" s="146"/>
    </row>
    <row r="5521" spans="1:25" s="99" customFormat="1" ht="54.75" customHeight="1" x14ac:dyDescent="0.25">
      <c r="A5521" s="96">
        <f t="shared" si="1744"/>
        <v>4067</v>
      </c>
      <c r="B5521" s="175"/>
      <c r="C5521" s="176"/>
      <c r="D5521" s="113"/>
      <c r="E5521" s="115"/>
      <c r="F5521" s="174"/>
      <c r="G5521" s="114" t="str">
        <f t="shared" si="1739"/>
        <v/>
      </c>
      <c r="H5521" s="115"/>
      <c r="I5521" s="115"/>
      <c r="J5521" s="115"/>
      <c r="K5521" s="115"/>
      <c r="L5521" s="133" t="str">
        <f t="shared" si="1740"/>
        <v/>
      </c>
      <c r="M5521" s="116" t="str">
        <f>IF(L5521="", "", L5521/Veriler!$X$1)</f>
        <v/>
      </c>
      <c r="N5521" s="116" t="str">
        <f>IF(F5521&lt;&gt;"", "İthal Girdi", IF(Veriler!T5521="", "", IF(Veriler!S5521="H", "%0,5 üzerindedir", IF(Veriler!T5521&gt;0.1, "%10 sınırı aşılmıştır.", "Uygun"))))</f>
        <v>%0,5 üzerindedir</v>
      </c>
      <c r="O5521" s="116" t="str">
        <f t="shared" si="1741"/>
        <v xml:space="preserve"> </v>
      </c>
      <c r="P5521" s="117"/>
      <c r="Q5521" s="118"/>
      <c r="R5521" s="119" t="str">
        <f t="shared" si="1742"/>
        <v/>
      </c>
      <c r="S5521" s="133">
        <f>IFERROR(IF(M5521&lt;=0.005,IF(F5521="",L5521,0),IF(F5521&lt;&gt;"",0,IF(P5521="",0,IF(P5521="H",0,IF(Q5521&lt;Veriler!$G$2,L5521*Veriler!$G$2,L5521*Q5521)))))," ")</f>
        <v>0</v>
      </c>
      <c r="T5521" s="133">
        <f>IF(Veriler!T5521&lt;=0.1, S5521, IF(AND(Veriler!T5521&gt;0.1, F5521="", P5521="E"), IF(Q5521&gt;Veriler!$G$2, Q5521*S5521, IF(Q5521&lt;Veriler!$G$2, Veriler!$G$2*S5521, Q5521*S5521)), 0))</f>
        <v>0</v>
      </c>
      <c r="U5521" s="133" t="str">
        <f t="shared" si="1743"/>
        <v xml:space="preserve"> </v>
      </c>
      <c r="V5521" s="134" t="str">
        <f>IFERROR(IF(O5521="%10 sınırı aşılmıştır.",L5521-T5521,IFERROR(IF(F5521="",IF(S5521=1,0,IF(L5521-S5521=0,"",L5521-S5521)),IF(Veriler!M5521="",L5521,IF(L5521*Veriler!M5521=0,"",L5521*Veriler!M5521))),L5521)),0)</f>
        <v/>
      </c>
      <c r="W5521" s="146"/>
      <c r="X5521" s="146"/>
      <c r="Y5521" s="146"/>
    </row>
    <row r="5522" spans="1:25" s="99" customFormat="1" ht="54.75" customHeight="1" x14ac:dyDescent="0.25">
      <c r="A5522" s="96">
        <f t="shared" si="1744"/>
        <v>4068</v>
      </c>
      <c r="B5522" s="175"/>
      <c r="C5522" s="176"/>
      <c r="D5522" s="113"/>
      <c r="E5522" s="115"/>
      <c r="F5522" s="174"/>
      <c r="G5522" s="114" t="str">
        <f t="shared" si="1739"/>
        <v/>
      </c>
      <c r="H5522" s="115"/>
      <c r="I5522" s="115"/>
      <c r="J5522" s="115"/>
      <c r="K5522" s="115"/>
      <c r="L5522" s="133" t="str">
        <f t="shared" si="1740"/>
        <v/>
      </c>
      <c r="M5522" s="116" t="str">
        <f>IF(L5522="", "", L5522/Veriler!$X$1)</f>
        <v/>
      </c>
      <c r="N5522" s="116" t="str">
        <f>IF(F5522&lt;&gt;"", "İthal Girdi", IF(Veriler!T5522="", "", IF(Veriler!S5522="H", "%0,5 üzerindedir", IF(Veriler!T5522&gt;0.1, "%10 sınırı aşılmıştır.", "Uygun"))))</f>
        <v>%0,5 üzerindedir</v>
      </c>
      <c r="O5522" s="116" t="str">
        <f t="shared" si="1741"/>
        <v xml:space="preserve"> </v>
      </c>
      <c r="P5522" s="117"/>
      <c r="Q5522" s="118"/>
      <c r="R5522" s="119" t="str">
        <f t="shared" si="1742"/>
        <v/>
      </c>
      <c r="S5522" s="133">
        <f>IFERROR(IF(M5522&lt;=0.005,IF(F5522="",L5522,0),IF(F5522&lt;&gt;"",0,IF(P5522="",0,IF(P5522="H",0,IF(Q5522&lt;Veriler!$G$2,L5522*Veriler!$G$2,L5522*Q5522)))))," ")</f>
        <v>0</v>
      </c>
      <c r="T5522" s="133">
        <f>IF(Veriler!T5522&lt;=0.1, S5522, IF(AND(Veriler!T5522&gt;0.1, F5522="", P5522="E"), IF(Q5522&gt;Veriler!$G$2, Q5522*S5522, IF(Q5522&lt;Veriler!$G$2, Veriler!$G$2*S5522, Q5522*S5522)), 0))</f>
        <v>0</v>
      </c>
      <c r="U5522" s="133" t="str">
        <f t="shared" si="1743"/>
        <v xml:space="preserve"> </v>
      </c>
      <c r="V5522" s="134" t="str">
        <f>IFERROR(IF(O5522="%10 sınırı aşılmıştır.",L5522-T5522,IFERROR(IF(F5522="",IF(S5522=1,0,IF(L5522-S5522=0,"",L5522-S5522)),IF(Veriler!M5522="",L5522,IF(L5522*Veriler!M5522=0,"",L5522*Veriler!M5522))),L5522)),0)</f>
        <v/>
      </c>
      <c r="W5522" s="146"/>
      <c r="X5522" s="146"/>
      <c r="Y5522" s="146"/>
    </row>
    <row r="5523" spans="1:25" s="99" customFormat="1" ht="54.75" customHeight="1" x14ac:dyDescent="0.25">
      <c r="A5523" s="96">
        <f t="shared" si="1744"/>
        <v>4069</v>
      </c>
      <c r="B5523" s="175"/>
      <c r="C5523" s="176"/>
      <c r="D5523" s="113"/>
      <c r="E5523" s="115"/>
      <c r="F5523" s="174"/>
      <c r="G5523" s="114" t="str">
        <f t="shared" si="1739"/>
        <v/>
      </c>
      <c r="H5523" s="115"/>
      <c r="I5523" s="115"/>
      <c r="J5523" s="115"/>
      <c r="K5523" s="115"/>
      <c r="L5523" s="133" t="str">
        <f t="shared" si="1740"/>
        <v/>
      </c>
      <c r="M5523" s="116" t="str">
        <f>IF(L5523="", "", L5523/Veriler!$X$1)</f>
        <v/>
      </c>
      <c r="N5523" s="116" t="str">
        <f>IF(F5523&lt;&gt;"", "İthal Girdi", IF(Veriler!T5523="", "", IF(Veriler!S5523="H", "%0,5 üzerindedir", IF(Veriler!T5523&gt;0.1, "%10 sınırı aşılmıştır.", "Uygun"))))</f>
        <v>%0,5 üzerindedir</v>
      </c>
      <c r="O5523" s="116" t="str">
        <f t="shared" si="1741"/>
        <v xml:space="preserve"> </v>
      </c>
      <c r="P5523" s="117"/>
      <c r="Q5523" s="118"/>
      <c r="R5523" s="119" t="str">
        <f t="shared" si="1742"/>
        <v/>
      </c>
      <c r="S5523" s="133">
        <f>IFERROR(IF(M5523&lt;=0.005,IF(F5523="",L5523,0),IF(F5523&lt;&gt;"",0,IF(P5523="",0,IF(P5523="H",0,IF(Q5523&lt;Veriler!$G$2,L5523*Veriler!$G$2,L5523*Q5523)))))," ")</f>
        <v>0</v>
      </c>
      <c r="T5523" s="133">
        <f>IF(Veriler!T5523&lt;=0.1, S5523, IF(AND(Veriler!T5523&gt;0.1, F5523="", P5523="E"), IF(Q5523&gt;Veriler!$G$2, Q5523*S5523, IF(Q5523&lt;Veriler!$G$2, Veriler!$G$2*S5523, Q5523*S5523)), 0))</f>
        <v>0</v>
      </c>
      <c r="U5523" s="133" t="str">
        <f t="shared" si="1743"/>
        <v xml:space="preserve"> </v>
      </c>
      <c r="V5523" s="134" t="str">
        <f>IFERROR(IF(O5523="%10 sınırı aşılmıştır.",L5523-T5523,IFERROR(IF(F5523="",IF(S5523=1,0,IF(L5523-S5523=0,"",L5523-S5523)),IF(Veriler!M5523="",L5523,IF(L5523*Veriler!M5523=0,"",L5523*Veriler!M5523))),L5523)),0)</f>
        <v/>
      </c>
      <c r="W5523" s="146"/>
      <c r="X5523" s="146"/>
      <c r="Y5523" s="146"/>
    </row>
    <row r="5524" spans="1:25" s="99" customFormat="1" ht="54.75" customHeight="1" x14ac:dyDescent="0.25">
      <c r="A5524" s="96">
        <f t="shared" si="1744"/>
        <v>4070</v>
      </c>
      <c r="B5524" s="175"/>
      <c r="C5524" s="176"/>
      <c r="D5524" s="113"/>
      <c r="E5524" s="115"/>
      <c r="F5524" s="174"/>
      <c r="G5524" s="114" t="str">
        <f t="shared" si="1739"/>
        <v/>
      </c>
      <c r="H5524" s="115"/>
      <c r="I5524" s="115"/>
      <c r="J5524" s="115"/>
      <c r="K5524" s="115"/>
      <c r="L5524" s="133" t="str">
        <f t="shared" si="1740"/>
        <v/>
      </c>
      <c r="M5524" s="116" t="str">
        <f>IF(L5524="", "", L5524/Veriler!$X$1)</f>
        <v/>
      </c>
      <c r="N5524" s="116" t="str">
        <f>IF(F5524&lt;&gt;"", "İthal Girdi", IF(Veriler!T5524="", "", IF(Veriler!S5524="H", "%0,5 üzerindedir", IF(Veriler!T5524&gt;0.1, "%10 sınırı aşılmıştır.", "Uygun"))))</f>
        <v>%0,5 üzerindedir</v>
      </c>
      <c r="O5524" s="116" t="str">
        <f t="shared" si="1741"/>
        <v xml:space="preserve"> </v>
      </c>
      <c r="P5524" s="117"/>
      <c r="Q5524" s="118"/>
      <c r="R5524" s="119" t="str">
        <f t="shared" si="1742"/>
        <v/>
      </c>
      <c r="S5524" s="133">
        <f>IFERROR(IF(M5524&lt;=0.005,IF(F5524="",L5524,0),IF(F5524&lt;&gt;"",0,IF(P5524="",0,IF(P5524="H",0,IF(Q5524&lt;Veriler!$G$2,L5524*Veriler!$G$2,L5524*Q5524)))))," ")</f>
        <v>0</v>
      </c>
      <c r="T5524" s="133">
        <f>IF(Veriler!T5524&lt;=0.1, S5524, IF(AND(Veriler!T5524&gt;0.1, F5524="", P5524="E"), IF(Q5524&gt;Veriler!$G$2, Q5524*S5524, IF(Q5524&lt;Veriler!$G$2, Veriler!$G$2*S5524, Q5524*S5524)), 0))</f>
        <v>0</v>
      </c>
      <c r="U5524" s="133" t="str">
        <f t="shared" si="1743"/>
        <v xml:space="preserve"> </v>
      </c>
      <c r="V5524" s="134" t="str">
        <f>IFERROR(IF(O5524="%10 sınırı aşılmıştır.",L5524-T5524,IFERROR(IF(F5524="",IF(S5524=1,0,IF(L5524-S5524=0,"",L5524-S5524)),IF(Veriler!M5524="",L5524,IF(L5524*Veriler!M5524=0,"",L5524*Veriler!M5524))),L5524)),0)</f>
        <v/>
      </c>
      <c r="W5524" s="146"/>
      <c r="X5524" s="146"/>
      <c r="Y5524" s="146"/>
    </row>
    <row r="5525" spans="1:25" s="99" customFormat="1" ht="54.75" customHeight="1" x14ac:dyDescent="0.25">
      <c r="A5525" s="96">
        <f t="shared" si="1744"/>
        <v>4071</v>
      </c>
      <c r="B5525" s="175"/>
      <c r="C5525" s="176"/>
      <c r="D5525" s="113"/>
      <c r="E5525" s="115"/>
      <c r="F5525" s="174"/>
      <c r="G5525" s="114" t="str">
        <f t="shared" si="1739"/>
        <v/>
      </c>
      <c r="H5525" s="115"/>
      <c r="I5525" s="115"/>
      <c r="J5525" s="115"/>
      <c r="K5525" s="115"/>
      <c r="L5525" s="133" t="str">
        <f t="shared" si="1740"/>
        <v/>
      </c>
      <c r="M5525" s="116" t="str">
        <f>IF(L5525="", "", L5525/Veriler!$X$1)</f>
        <v/>
      </c>
      <c r="N5525" s="116" t="str">
        <f>IF(F5525&lt;&gt;"", "İthal Girdi", IF(Veriler!T5525="", "", IF(Veriler!S5525="H", "%0,5 üzerindedir", IF(Veriler!T5525&gt;0.1, "%10 sınırı aşılmıştır.", "Uygun"))))</f>
        <v>%0,5 üzerindedir</v>
      </c>
      <c r="O5525" s="116" t="str">
        <f t="shared" si="1741"/>
        <v xml:space="preserve"> </v>
      </c>
      <c r="P5525" s="117"/>
      <c r="Q5525" s="118"/>
      <c r="R5525" s="119" t="str">
        <f t="shared" si="1742"/>
        <v/>
      </c>
      <c r="S5525" s="133">
        <f>IFERROR(IF(M5525&lt;=0.005,IF(F5525="",L5525,0),IF(F5525&lt;&gt;"",0,IF(P5525="",0,IF(P5525="H",0,IF(Q5525&lt;Veriler!$G$2,L5525*Veriler!$G$2,L5525*Q5525)))))," ")</f>
        <v>0</v>
      </c>
      <c r="T5525" s="133">
        <f>IF(Veriler!T5525&lt;=0.1, S5525, IF(AND(Veriler!T5525&gt;0.1, F5525="", P5525="E"), IF(Q5525&gt;Veriler!$G$2, Q5525*S5525, IF(Q5525&lt;Veriler!$G$2, Veriler!$G$2*S5525, Q5525*S5525)), 0))</f>
        <v>0</v>
      </c>
      <c r="U5525" s="133" t="str">
        <f t="shared" si="1743"/>
        <v xml:space="preserve"> </v>
      </c>
      <c r="V5525" s="134" t="str">
        <f>IFERROR(IF(O5525="%10 sınırı aşılmıştır.",L5525-T5525,IFERROR(IF(F5525="",IF(S5525=1,0,IF(L5525-S5525=0,"",L5525-S5525)),IF(Veriler!M5525="",L5525,IF(L5525*Veriler!M5525=0,"",L5525*Veriler!M5525))),L5525)),0)</f>
        <v/>
      </c>
      <c r="W5525" s="146"/>
      <c r="X5525" s="146"/>
      <c r="Y5525" s="146"/>
    </row>
    <row r="5526" spans="1:25" s="99" customFormat="1" ht="54.75" customHeight="1" x14ac:dyDescent="0.25">
      <c r="A5526" s="96">
        <f t="shared" si="1744"/>
        <v>4072</v>
      </c>
      <c r="B5526" s="175"/>
      <c r="C5526" s="176"/>
      <c r="D5526" s="113"/>
      <c r="E5526" s="115"/>
      <c r="F5526" s="174"/>
      <c r="G5526" s="114" t="str">
        <f t="shared" si="1739"/>
        <v/>
      </c>
      <c r="H5526" s="115"/>
      <c r="I5526" s="115"/>
      <c r="J5526" s="115"/>
      <c r="K5526" s="115"/>
      <c r="L5526" s="133" t="str">
        <f t="shared" si="1740"/>
        <v/>
      </c>
      <c r="M5526" s="116" t="str">
        <f>IF(L5526="", "", L5526/Veriler!$X$1)</f>
        <v/>
      </c>
      <c r="N5526" s="116" t="str">
        <f>IF(F5526&lt;&gt;"", "İthal Girdi", IF(Veriler!T5526="", "", IF(Veriler!S5526="H", "%0,5 üzerindedir", IF(Veriler!T5526&gt;0.1, "%10 sınırı aşılmıştır.", "Uygun"))))</f>
        <v>%0,5 üzerindedir</v>
      </c>
      <c r="O5526" s="116" t="str">
        <f t="shared" si="1741"/>
        <v xml:space="preserve"> </v>
      </c>
      <c r="P5526" s="117"/>
      <c r="Q5526" s="118"/>
      <c r="R5526" s="119" t="str">
        <f t="shared" si="1742"/>
        <v/>
      </c>
      <c r="S5526" s="133">
        <f>IFERROR(IF(M5526&lt;=0.005,IF(F5526="",L5526,0),IF(F5526&lt;&gt;"",0,IF(P5526="",0,IF(P5526="H",0,IF(Q5526&lt;Veriler!$G$2,L5526*Veriler!$G$2,L5526*Q5526)))))," ")</f>
        <v>0</v>
      </c>
      <c r="T5526" s="133">
        <f>IF(Veriler!T5526&lt;=0.1, S5526, IF(AND(Veriler!T5526&gt;0.1, F5526="", P5526="E"), IF(Q5526&gt;Veriler!$G$2, Q5526*S5526, IF(Q5526&lt;Veriler!$G$2, Veriler!$G$2*S5526, Q5526*S5526)), 0))</f>
        <v>0</v>
      </c>
      <c r="U5526" s="133" t="str">
        <f t="shared" si="1743"/>
        <v xml:space="preserve"> </v>
      </c>
      <c r="V5526" s="134" t="str">
        <f>IFERROR(IF(O5526="%10 sınırı aşılmıştır.",L5526-T5526,IFERROR(IF(F5526="",IF(S5526=1,0,IF(L5526-S5526=0,"",L5526-S5526)),IF(Veriler!M5526="",L5526,IF(L5526*Veriler!M5526=0,"",L5526*Veriler!M5526))),L5526)),0)</f>
        <v/>
      </c>
      <c r="W5526" s="146"/>
      <c r="X5526" s="146"/>
      <c r="Y5526" s="146"/>
    </row>
    <row r="5527" spans="1:25" s="99" customFormat="1" ht="54.75" customHeight="1" x14ac:dyDescent="0.25">
      <c r="A5527" s="96">
        <f t="shared" si="1744"/>
        <v>4073</v>
      </c>
      <c r="B5527" s="175"/>
      <c r="C5527" s="176"/>
      <c r="D5527" s="113"/>
      <c r="E5527" s="115"/>
      <c r="F5527" s="174"/>
      <c r="G5527" s="114" t="str">
        <f t="shared" si="1739"/>
        <v/>
      </c>
      <c r="H5527" s="115"/>
      <c r="I5527" s="115"/>
      <c r="J5527" s="115"/>
      <c r="K5527" s="115"/>
      <c r="L5527" s="133" t="str">
        <f t="shared" si="1740"/>
        <v/>
      </c>
      <c r="M5527" s="116" t="str">
        <f>IF(L5527="", "", L5527/Veriler!$X$1)</f>
        <v/>
      </c>
      <c r="N5527" s="116" t="str">
        <f>IF(F5527&lt;&gt;"", "İthal Girdi", IF(Veriler!T5527="", "", IF(Veriler!S5527="H", "%0,5 üzerindedir", IF(Veriler!T5527&gt;0.1, "%10 sınırı aşılmıştır.", "Uygun"))))</f>
        <v>%0,5 üzerindedir</v>
      </c>
      <c r="O5527" s="116" t="str">
        <f t="shared" si="1741"/>
        <v xml:space="preserve"> </v>
      </c>
      <c r="P5527" s="117"/>
      <c r="Q5527" s="118"/>
      <c r="R5527" s="119" t="str">
        <f t="shared" si="1742"/>
        <v/>
      </c>
      <c r="S5527" s="133">
        <f>IFERROR(IF(M5527&lt;=0.005,IF(F5527="",L5527,0),IF(F5527&lt;&gt;"",0,IF(P5527="",0,IF(P5527="H",0,IF(Q5527&lt;Veriler!$G$2,L5527*Veriler!$G$2,L5527*Q5527)))))," ")</f>
        <v>0</v>
      </c>
      <c r="T5527" s="133">
        <f>IF(Veriler!T5527&lt;=0.1, S5527, IF(AND(Veriler!T5527&gt;0.1, F5527="", P5527="E"), IF(Q5527&gt;Veriler!$G$2, Q5527*S5527, IF(Q5527&lt;Veriler!$G$2, Veriler!$G$2*S5527, Q5527*S5527)), 0))</f>
        <v>0</v>
      </c>
      <c r="U5527" s="133" t="str">
        <f t="shared" si="1743"/>
        <v xml:space="preserve"> </v>
      </c>
      <c r="V5527" s="134" t="str">
        <f>IFERROR(IF(O5527="%10 sınırı aşılmıştır.",L5527-T5527,IFERROR(IF(F5527="",IF(S5527=1,0,IF(L5527-S5527=0,"",L5527-S5527)),IF(Veriler!M5527="",L5527,IF(L5527*Veriler!M5527=0,"",L5527*Veriler!M5527))),L5527)),0)</f>
        <v/>
      </c>
      <c r="W5527" s="146"/>
      <c r="X5527" s="146"/>
      <c r="Y5527" s="146"/>
    </row>
    <row r="5528" spans="1:25" s="99" customFormat="1" ht="54.75" customHeight="1" x14ac:dyDescent="0.25">
      <c r="A5528" s="96">
        <f t="shared" si="1744"/>
        <v>4074</v>
      </c>
      <c r="B5528" s="175"/>
      <c r="C5528" s="176"/>
      <c r="D5528" s="113"/>
      <c r="E5528" s="115"/>
      <c r="F5528" s="174"/>
      <c r="G5528" s="114" t="str">
        <f t="shared" si="1739"/>
        <v/>
      </c>
      <c r="H5528" s="115"/>
      <c r="I5528" s="115"/>
      <c r="J5528" s="115"/>
      <c r="K5528" s="115"/>
      <c r="L5528" s="133" t="str">
        <f t="shared" si="1740"/>
        <v/>
      </c>
      <c r="M5528" s="116" t="str">
        <f>IF(L5528="", "", L5528/Veriler!$X$1)</f>
        <v/>
      </c>
      <c r="N5528" s="116" t="str">
        <f>IF(F5528&lt;&gt;"", "İthal Girdi", IF(Veriler!T5528="", "", IF(Veriler!S5528="H", "%0,5 üzerindedir", IF(Veriler!T5528&gt;0.1, "%10 sınırı aşılmıştır.", "Uygun"))))</f>
        <v>%0,5 üzerindedir</v>
      </c>
      <c r="O5528" s="116" t="str">
        <f t="shared" si="1741"/>
        <v xml:space="preserve"> </v>
      </c>
      <c r="P5528" s="117"/>
      <c r="Q5528" s="118"/>
      <c r="R5528" s="119" t="str">
        <f t="shared" si="1742"/>
        <v/>
      </c>
      <c r="S5528" s="133">
        <f>IFERROR(IF(M5528&lt;=0.005,IF(F5528="",L5528,0),IF(F5528&lt;&gt;"",0,IF(P5528="",0,IF(P5528="H",0,IF(Q5528&lt;Veriler!$G$2,L5528*Veriler!$G$2,L5528*Q5528)))))," ")</f>
        <v>0</v>
      </c>
      <c r="T5528" s="133">
        <f>IF(Veriler!T5528&lt;=0.1, S5528, IF(AND(Veriler!T5528&gt;0.1, F5528="", P5528="E"), IF(Q5528&gt;Veriler!$G$2, Q5528*S5528, IF(Q5528&lt;Veriler!$G$2, Veriler!$G$2*S5528, Q5528*S5528)), 0))</f>
        <v>0</v>
      </c>
      <c r="U5528" s="133" t="str">
        <f t="shared" si="1743"/>
        <v xml:space="preserve"> </v>
      </c>
      <c r="V5528" s="134" t="str">
        <f>IFERROR(IF(O5528="%10 sınırı aşılmıştır.",L5528-T5528,IFERROR(IF(F5528="",IF(S5528=1,0,IF(L5528-S5528=0,"",L5528-S5528)),IF(Veriler!M5528="",L5528,IF(L5528*Veriler!M5528=0,"",L5528*Veriler!M5528))),L5528)),0)</f>
        <v/>
      </c>
      <c r="W5528" s="146"/>
      <c r="X5528" s="146"/>
      <c r="Y5528" s="146"/>
    </row>
    <row r="5529" spans="1:25" s="99" customFormat="1" ht="36" hidden="1" customHeight="1" x14ac:dyDescent="0.25">
      <c r="A5529" s="101"/>
      <c r="B5529" s="191" t="s">
        <v>16</v>
      </c>
      <c r="C5529" s="176"/>
      <c r="D5529" s="120"/>
      <c r="E5529" s="171"/>
      <c r="F5529" s="172"/>
      <c r="G5529" s="121"/>
      <c r="H5529" s="115"/>
      <c r="I5529" s="115"/>
      <c r="J5529" s="115"/>
      <c r="K5529" s="115"/>
      <c r="L5529" s="121"/>
      <c r="M5529" s="121"/>
      <c r="N5529" s="121"/>
      <c r="O5529" s="121"/>
      <c r="P5529" s="120"/>
      <c r="Q5529" s="120"/>
      <c r="R5529" s="183"/>
      <c r="S5529" s="184"/>
      <c r="T5529" s="121"/>
      <c r="U5529" s="121"/>
      <c r="V5529" s="121"/>
      <c r="W5529" s="146"/>
      <c r="X5529" s="146"/>
      <c r="Y5529" s="146"/>
    </row>
    <row r="5530" spans="1:25" s="99" customFormat="1" ht="54.75" customHeight="1" x14ac:dyDescent="0.25">
      <c r="A5530" s="96">
        <f>A5528+1</f>
        <v>4075</v>
      </c>
      <c r="B5530" s="175"/>
      <c r="C5530" s="176"/>
      <c r="D5530" s="113"/>
      <c r="E5530" s="115"/>
      <c r="F5530" s="174"/>
      <c r="G5530" s="114" t="str">
        <f t="shared" ref="G5530:G5543" si="1745">IF(AND(F5530&lt;&gt;"",V5530&lt;&gt;"",L5530&lt;&gt;0),V5530/L5530,"")</f>
        <v/>
      </c>
      <c r="H5530" s="115"/>
      <c r="I5530" s="115"/>
      <c r="J5530" s="115"/>
      <c r="K5530" s="115"/>
      <c r="L5530" s="133" t="str">
        <f t="shared" ref="L5530:L5543" si="1746">IF(AND(H5530&lt;&gt;0, J5530&lt;&gt;0, K5530&lt;&gt;0), H5530*J5530*K5530, "")</f>
        <v/>
      </c>
      <c r="M5530" s="116" t="str">
        <f>IF(L5530="", "", L5530/Veriler!$X$1)</f>
        <v/>
      </c>
      <c r="N5530" s="116" t="str">
        <f>IF(F5530&lt;&gt;"", "İthal Girdi", IF(Veriler!T5530="", "", IF(Veriler!S5530="H", "%0,5 üzerindedir", IF(Veriler!T5530&gt;0.1, "%10 sınırı aşılmıştır.", "Uygun"))))</f>
        <v>%0,5 üzerindedir</v>
      </c>
      <c r="O5530" s="116" t="str">
        <f t="shared" ref="O5530:O5543" si="1747">IF(M5530=""," ",N5530)</f>
        <v xml:space="preserve"> </v>
      </c>
      <c r="P5530" s="117"/>
      <c r="Q5530" s="118"/>
      <c r="R5530" s="119" t="str">
        <f t="shared" ref="R5530:R5543" si="1748">IFERROR(IF(AND(T5530&lt;&gt;"",L5530&lt;&gt;"",L5530&lt;&gt;0,T5530&lt;&gt;0),T5530/L5530,"")," ")</f>
        <v/>
      </c>
      <c r="S5530" s="133">
        <f>IFERROR(IF(M5530&lt;=0.005,IF(F5530="",L5530,0),IF(F5530&lt;&gt;"",0,IF(P5530="",0,IF(P5530="H",0,IF(Q5530&lt;Veriler!$G$2,L5530*Veriler!$G$2,L5530*Q5530)))))," ")</f>
        <v>0</v>
      </c>
      <c r="T5530" s="133">
        <f>IF(Veriler!T5530&lt;=0.1, S5530, IF(AND(Veriler!T5530&gt;0.1, F5530="", P5530="E"), IF(Q5530&gt;Veriler!$G$2, Q5530*S5530, IF(Q5530&lt;Veriler!$G$2, Veriler!$G$2*S5530, Q5530*S5530)), 0))</f>
        <v>0</v>
      </c>
      <c r="U5530" s="133" t="str">
        <f t="shared" ref="U5530:U5543" si="1749">IF(T5530=0," ",T5530)</f>
        <v xml:space="preserve"> </v>
      </c>
      <c r="V5530" s="134" t="str">
        <f>IFERROR(IF(O5530="%10 sınırı aşılmıştır.",L5530-T5530,IFERROR(IF(F5530="",IF(S5530=1,0,IF(L5530-S5530=0,"",L5530-S5530)),IF(Veriler!M5530="",L5530,IF(L5530*Veriler!M5530=0,"",L5530*Veriler!M5530))),L5530)),0)</f>
        <v/>
      </c>
      <c r="W5530" s="146"/>
      <c r="X5530" s="146"/>
      <c r="Y5530" s="146"/>
    </row>
    <row r="5531" spans="1:25" s="99" customFormat="1" ht="54.75" customHeight="1" x14ac:dyDescent="0.25">
      <c r="A5531" s="96">
        <f t="shared" ref="A5531:A5543" si="1750">A5530+1</f>
        <v>4076</v>
      </c>
      <c r="B5531" s="175"/>
      <c r="C5531" s="176"/>
      <c r="D5531" s="113"/>
      <c r="E5531" s="115"/>
      <c r="F5531" s="174"/>
      <c r="G5531" s="114" t="str">
        <f t="shared" si="1745"/>
        <v/>
      </c>
      <c r="H5531" s="115"/>
      <c r="I5531" s="115"/>
      <c r="J5531" s="115"/>
      <c r="K5531" s="115"/>
      <c r="L5531" s="133" t="str">
        <f t="shared" si="1746"/>
        <v/>
      </c>
      <c r="M5531" s="116" t="str">
        <f>IF(L5531="", "", L5531/Veriler!$X$1)</f>
        <v/>
      </c>
      <c r="N5531" s="116" t="str">
        <f>IF(F5531&lt;&gt;"", "İthal Girdi", IF(Veriler!T5531="", "", IF(Veriler!S5531="H", "%0,5 üzerindedir", IF(Veriler!T5531&gt;0.1, "%10 sınırı aşılmıştır.", "Uygun"))))</f>
        <v>%0,5 üzerindedir</v>
      </c>
      <c r="O5531" s="116" t="str">
        <f t="shared" si="1747"/>
        <v xml:space="preserve"> </v>
      </c>
      <c r="P5531" s="117"/>
      <c r="Q5531" s="118"/>
      <c r="R5531" s="119" t="str">
        <f t="shared" si="1748"/>
        <v/>
      </c>
      <c r="S5531" s="133">
        <f>IFERROR(IF(M5531&lt;=0.005,IF(F5531="",L5531,0),IF(F5531&lt;&gt;"",0,IF(P5531="",0,IF(P5531="H",0,IF(Q5531&lt;Veriler!$G$2,L5531*Veriler!$G$2,L5531*Q5531)))))," ")</f>
        <v>0</v>
      </c>
      <c r="T5531" s="133">
        <f>IF(Veriler!T5531&lt;=0.1, S5531, IF(AND(Veriler!T5531&gt;0.1, F5531="", P5531="E"), IF(Q5531&gt;Veriler!$G$2, Q5531*S5531, IF(Q5531&lt;Veriler!$G$2, Veriler!$G$2*S5531, Q5531*S5531)), 0))</f>
        <v>0</v>
      </c>
      <c r="U5531" s="133" t="str">
        <f t="shared" si="1749"/>
        <v xml:space="preserve"> </v>
      </c>
      <c r="V5531" s="134" t="str">
        <f>IFERROR(IF(O5531="%10 sınırı aşılmıştır.",L5531-T5531,IFERROR(IF(F5531="",IF(S5531=1,0,IF(L5531-S5531=0,"",L5531-S5531)),IF(Veriler!M5531="",L5531,IF(L5531*Veriler!M5531=0,"",L5531*Veriler!M5531))),L5531)),0)</f>
        <v/>
      </c>
      <c r="W5531" s="146"/>
      <c r="X5531" s="146"/>
      <c r="Y5531" s="146"/>
    </row>
    <row r="5532" spans="1:25" s="99" customFormat="1" ht="54.75" customHeight="1" x14ac:dyDescent="0.25">
      <c r="A5532" s="96">
        <f t="shared" si="1750"/>
        <v>4077</v>
      </c>
      <c r="B5532" s="175"/>
      <c r="C5532" s="176"/>
      <c r="D5532" s="113"/>
      <c r="E5532" s="115"/>
      <c r="F5532" s="174"/>
      <c r="G5532" s="114" t="str">
        <f t="shared" si="1745"/>
        <v/>
      </c>
      <c r="H5532" s="115"/>
      <c r="I5532" s="115"/>
      <c r="J5532" s="115"/>
      <c r="K5532" s="115"/>
      <c r="L5532" s="133" t="str">
        <f t="shared" si="1746"/>
        <v/>
      </c>
      <c r="M5532" s="116" t="str">
        <f>IF(L5532="", "", L5532/Veriler!$X$1)</f>
        <v/>
      </c>
      <c r="N5532" s="116" t="str">
        <f>IF(F5532&lt;&gt;"", "İthal Girdi", IF(Veriler!T5532="", "", IF(Veriler!S5532="H", "%0,5 üzerindedir", IF(Veriler!T5532&gt;0.1, "%10 sınırı aşılmıştır.", "Uygun"))))</f>
        <v>%0,5 üzerindedir</v>
      </c>
      <c r="O5532" s="116" t="str">
        <f t="shared" si="1747"/>
        <v xml:space="preserve"> </v>
      </c>
      <c r="P5532" s="117"/>
      <c r="Q5532" s="118"/>
      <c r="R5532" s="119" t="str">
        <f t="shared" si="1748"/>
        <v/>
      </c>
      <c r="S5532" s="133">
        <f>IFERROR(IF(M5532&lt;=0.005,IF(F5532="",L5532,0),IF(F5532&lt;&gt;"",0,IF(P5532="",0,IF(P5532="H",0,IF(Q5532&lt;Veriler!$G$2,L5532*Veriler!$G$2,L5532*Q5532)))))," ")</f>
        <v>0</v>
      </c>
      <c r="T5532" s="133">
        <f>IF(Veriler!T5532&lt;=0.1, S5532, IF(AND(Veriler!T5532&gt;0.1, F5532="", P5532="E"), IF(Q5532&gt;Veriler!$G$2, Q5532*S5532, IF(Q5532&lt;Veriler!$G$2, Veriler!$G$2*S5532, Q5532*S5532)), 0))</f>
        <v>0</v>
      </c>
      <c r="U5532" s="133" t="str">
        <f t="shared" si="1749"/>
        <v xml:space="preserve"> </v>
      </c>
      <c r="V5532" s="134" t="str">
        <f>IFERROR(IF(O5532="%10 sınırı aşılmıştır.",L5532-T5532,IFERROR(IF(F5532="",IF(S5532=1,0,IF(L5532-S5532=0,"",L5532-S5532)),IF(Veriler!M5532="",L5532,IF(L5532*Veriler!M5532=0,"",L5532*Veriler!M5532))),L5532)),0)</f>
        <v/>
      </c>
      <c r="W5532" s="146"/>
      <c r="X5532" s="146"/>
      <c r="Y5532" s="146"/>
    </row>
    <row r="5533" spans="1:25" s="99" customFormat="1" ht="54.75" customHeight="1" x14ac:dyDescent="0.25">
      <c r="A5533" s="96">
        <f t="shared" si="1750"/>
        <v>4078</v>
      </c>
      <c r="B5533" s="175"/>
      <c r="C5533" s="176"/>
      <c r="D5533" s="113"/>
      <c r="E5533" s="115"/>
      <c r="F5533" s="174"/>
      <c r="G5533" s="114" t="str">
        <f t="shared" si="1745"/>
        <v/>
      </c>
      <c r="H5533" s="115"/>
      <c r="I5533" s="115"/>
      <c r="J5533" s="115"/>
      <c r="K5533" s="115"/>
      <c r="L5533" s="133" t="str">
        <f t="shared" si="1746"/>
        <v/>
      </c>
      <c r="M5533" s="116" t="str">
        <f>IF(L5533="", "", L5533/Veriler!$X$1)</f>
        <v/>
      </c>
      <c r="N5533" s="116" t="str">
        <f>IF(F5533&lt;&gt;"", "İthal Girdi", IF(Veriler!T5533="", "", IF(Veriler!S5533="H", "%0,5 üzerindedir", IF(Veriler!T5533&gt;0.1, "%10 sınırı aşılmıştır.", "Uygun"))))</f>
        <v>%0,5 üzerindedir</v>
      </c>
      <c r="O5533" s="116" t="str">
        <f t="shared" si="1747"/>
        <v xml:space="preserve"> </v>
      </c>
      <c r="P5533" s="117"/>
      <c r="Q5533" s="118"/>
      <c r="R5533" s="119" t="str">
        <f t="shared" si="1748"/>
        <v/>
      </c>
      <c r="S5533" s="133">
        <f>IFERROR(IF(M5533&lt;=0.005,IF(F5533="",L5533,0),IF(F5533&lt;&gt;"",0,IF(P5533="",0,IF(P5533="H",0,IF(Q5533&lt;Veriler!$G$2,L5533*Veriler!$G$2,L5533*Q5533)))))," ")</f>
        <v>0</v>
      </c>
      <c r="T5533" s="133">
        <f>IF(Veriler!T5533&lt;=0.1, S5533, IF(AND(Veriler!T5533&gt;0.1, F5533="", P5533="E"), IF(Q5533&gt;Veriler!$G$2, Q5533*S5533, IF(Q5533&lt;Veriler!$G$2, Veriler!$G$2*S5533, Q5533*S5533)), 0))</f>
        <v>0</v>
      </c>
      <c r="U5533" s="133" t="str">
        <f t="shared" si="1749"/>
        <v xml:space="preserve"> </v>
      </c>
      <c r="V5533" s="134" t="str">
        <f>IFERROR(IF(O5533="%10 sınırı aşılmıştır.",L5533-T5533,IFERROR(IF(F5533="",IF(S5533=1,0,IF(L5533-S5533=0,"",L5533-S5533)),IF(Veriler!M5533="",L5533,IF(L5533*Veriler!M5533=0,"",L5533*Veriler!M5533))),L5533)),0)</f>
        <v/>
      </c>
      <c r="W5533" s="146"/>
      <c r="X5533" s="146"/>
      <c r="Y5533" s="146"/>
    </row>
    <row r="5534" spans="1:25" s="99" customFormat="1" ht="54.75" customHeight="1" x14ac:dyDescent="0.25">
      <c r="A5534" s="96">
        <f t="shared" si="1750"/>
        <v>4079</v>
      </c>
      <c r="B5534" s="175"/>
      <c r="C5534" s="176"/>
      <c r="D5534" s="113"/>
      <c r="E5534" s="115"/>
      <c r="F5534" s="174"/>
      <c r="G5534" s="114" t="str">
        <f t="shared" si="1745"/>
        <v/>
      </c>
      <c r="H5534" s="115"/>
      <c r="I5534" s="115"/>
      <c r="J5534" s="115"/>
      <c r="K5534" s="115"/>
      <c r="L5534" s="133" t="str">
        <f t="shared" si="1746"/>
        <v/>
      </c>
      <c r="M5534" s="116" t="str">
        <f>IF(L5534="", "", L5534/Veriler!$X$1)</f>
        <v/>
      </c>
      <c r="N5534" s="116" t="str">
        <f>IF(F5534&lt;&gt;"", "İthal Girdi", IF(Veriler!T5534="", "", IF(Veriler!S5534="H", "%0,5 üzerindedir", IF(Veriler!T5534&gt;0.1, "%10 sınırı aşılmıştır.", "Uygun"))))</f>
        <v>%0,5 üzerindedir</v>
      </c>
      <c r="O5534" s="116" t="str">
        <f t="shared" si="1747"/>
        <v xml:space="preserve"> </v>
      </c>
      <c r="P5534" s="117"/>
      <c r="Q5534" s="118"/>
      <c r="R5534" s="119" t="str">
        <f t="shared" si="1748"/>
        <v/>
      </c>
      <c r="S5534" s="133">
        <f>IFERROR(IF(M5534&lt;=0.005,IF(F5534="",L5534,0),IF(F5534&lt;&gt;"",0,IF(P5534="",0,IF(P5534="H",0,IF(Q5534&lt;Veriler!$G$2,L5534*Veriler!$G$2,L5534*Q5534)))))," ")</f>
        <v>0</v>
      </c>
      <c r="T5534" s="133">
        <f>IF(Veriler!T5534&lt;=0.1, S5534, IF(AND(Veriler!T5534&gt;0.1, F5534="", P5534="E"), IF(Q5534&gt;Veriler!$G$2, Q5534*S5534, IF(Q5534&lt;Veriler!$G$2, Veriler!$G$2*S5534, Q5534*S5534)), 0))</f>
        <v>0</v>
      </c>
      <c r="U5534" s="133" t="str">
        <f t="shared" si="1749"/>
        <v xml:space="preserve"> </v>
      </c>
      <c r="V5534" s="134" t="str">
        <f>IFERROR(IF(O5534="%10 sınırı aşılmıştır.",L5534-T5534,IFERROR(IF(F5534="",IF(S5534=1,0,IF(L5534-S5534=0,"",L5534-S5534)),IF(Veriler!M5534="",L5534,IF(L5534*Veriler!M5534=0,"",L5534*Veriler!M5534))),L5534)),0)</f>
        <v/>
      </c>
      <c r="W5534" s="146"/>
      <c r="X5534" s="146"/>
      <c r="Y5534" s="146"/>
    </row>
    <row r="5535" spans="1:25" s="99" customFormat="1" ht="54.75" customHeight="1" x14ac:dyDescent="0.25">
      <c r="A5535" s="96">
        <f t="shared" si="1750"/>
        <v>4080</v>
      </c>
      <c r="B5535" s="175"/>
      <c r="C5535" s="176"/>
      <c r="D5535" s="113"/>
      <c r="E5535" s="115"/>
      <c r="F5535" s="174"/>
      <c r="G5535" s="114" t="str">
        <f t="shared" si="1745"/>
        <v/>
      </c>
      <c r="H5535" s="115"/>
      <c r="I5535" s="115"/>
      <c r="J5535" s="115"/>
      <c r="K5535" s="115"/>
      <c r="L5535" s="133" t="str">
        <f t="shared" si="1746"/>
        <v/>
      </c>
      <c r="M5535" s="116" t="str">
        <f>IF(L5535="", "", L5535/Veriler!$X$1)</f>
        <v/>
      </c>
      <c r="N5535" s="116" t="str">
        <f>IF(F5535&lt;&gt;"", "İthal Girdi", IF(Veriler!T5535="", "", IF(Veriler!S5535="H", "%0,5 üzerindedir", IF(Veriler!T5535&gt;0.1, "%10 sınırı aşılmıştır.", "Uygun"))))</f>
        <v>%0,5 üzerindedir</v>
      </c>
      <c r="O5535" s="116" t="str">
        <f t="shared" si="1747"/>
        <v xml:space="preserve"> </v>
      </c>
      <c r="P5535" s="117"/>
      <c r="Q5535" s="118"/>
      <c r="R5535" s="119" t="str">
        <f t="shared" si="1748"/>
        <v/>
      </c>
      <c r="S5535" s="133">
        <f>IFERROR(IF(M5535&lt;=0.005,IF(F5535="",L5535,0),IF(F5535&lt;&gt;"",0,IF(P5535="",0,IF(P5535="H",0,IF(Q5535&lt;Veriler!$G$2,L5535*Veriler!$G$2,L5535*Q5535)))))," ")</f>
        <v>0</v>
      </c>
      <c r="T5535" s="133">
        <f>IF(Veriler!T5535&lt;=0.1, S5535, IF(AND(Veriler!T5535&gt;0.1, F5535="", P5535="E"), IF(Q5535&gt;Veriler!$G$2, Q5535*S5535, IF(Q5535&lt;Veriler!$G$2, Veriler!$G$2*S5535, Q5535*S5535)), 0))</f>
        <v>0</v>
      </c>
      <c r="U5535" s="133" t="str">
        <f t="shared" si="1749"/>
        <v xml:space="preserve"> </v>
      </c>
      <c r="V5535" s="134" t="str">
        <f>IFERROR(IF(O5535="%10 sınırı aşılmıştır.",L5535-T5535,IFERROR(IF(F5535="",IF(S5535=1,0,IF(L5535-S5535=0,"",L5535-S5535)),IF(Veriler!M5535="",L5535,IF(L5535*Veriler!M5535=0,"",L5535*Veriler!M5535))),L5535)),0)</f>
        <v/>
      </c>
      <c r="W5535" s="146"/>
      <c r="X5535" s="146"/>
      <c r="Y5535" s="146"/>
    </row>
    <row r="5536" spans="1:25" s="99" customFormat="1" ht="54.75" customHeight="1" x14ac:dyDescent="0.25">
      <c r="A5536" s="96">
        <f t="shared" si="1750"/>
        <v>4081</v>
      </c>
      <c r="B5536" s="175"/>
      <c r="C5536" s="176"/>
      <c r="D5536" s="113"/>
      <c r="E5536" s="115"/>
      <c r="F5536" s="174"/>
      <c r="G5536" s="114" t="str">
        <f t="shared" si="1745"/>
        <v/>
      </c>
      <c r="H5536" s="115"/>
      <c r="I5536" s="115"/>
      <c r="J5536" s="115"/>
      <c r="K5536" s="115"/>
      <c r="L5536" s="133" t="str">
        <f t="shared" si="1746"/>
        <v/>
      </c>
      <c r="M5536" s="116" t="str">
        <f>IF(L5536="", "", L5536/Veriler!$X$1)</f>
        <v/>
      </c>
      <c r="N5536" s="116" t="str">
        <f>IF(F5536&lt;&gt;"", "İthal Girdi", IF(Veriler!T5536="", "", IF(Veriler!S5536="H", "%0,5 üzerindedir", IF(Veriler!T5536&gt;0.1, "%10 sınırı aşılmıştır.", "Uygun"))))</f>
        <v>%0,5 üzerindedir</v>
      </c>
      <c r="O5536" s="116" t="str">
        <f t="shared" si="1747"/>
        <v xml:space="preserve"> </v>
      </c>
      <c r="P5536" s="117"/>
      <c r="Q5536" s="118"/>
      <c r="R5536" s="119" t="str">
        <f t="shared" si="1748"/>
        <v/>
      </c>
      <c r="S5536" s="133">
        <f>IFERROR(IF(M5536&lt;=0.005,IF(F5536="",L5536,0),IF(F5536&lt;&gt;"",0,IF(P5536="",0,IF(P5536="H",0,IF(Q5536&lt;Veriler!$G$2,L5536*Veriler!$G$2,L5536*Q5536)))))," ")</f>
        <v>0</v>
      </c>
      <c r="T5536" s="133">
        <f>IF(Veriler!T5536&lt;=0.1, S5536, IF(AND(Veriler!T5536&gt;0.1, F5536="", P5536="E"), IF(Q5536&gt;Veriler!$G$2, Q5536*S5536, IF(Q5536&lt;Veriler!$G$2, Veriler!$G$2*S5536, Q5536*S5536)), 0))</f>
        <v>0</v>
      </c>
      <c r="U5536" s="133" t="str">
        <f t="shared" si="1749"/>
        <v xml:space="preserve"> </v>
      </c>
      <c r="V5536" s="134" t="str">
        <f>IFERROR(IF(O5536="%10 sınırı aşılmıştır.",L5536-T5536,IFERROR(IF(F5536="",IF(S5536=1,0,IF(L5536-S5536=0,"",L5536-S5536)),IF(Veriler!M5536="",L5536,IF(L5536*Veriler!M5536=0,"",L5536*Veriler!M5536))),L5536)),0)</f>
        <v/>
      </c>
      <c r="W5536" s="146"/>
      <c r="X5536" s="146"/>
      <c r="Y5536" s="146"/>
    </row>
    <row r="5537" spans="1:25" s="99" customFormat="1" ht="54.75" customHeight="1" x14ac:dyDescent="0.25">
      <c r="A5537" s="96">
        <f t="shared" si="1750"/>
        <v>4082</v>
      </c>
      <c r="B5537" s="175"/>
      <c r="C5537" s="176"/>
      <c r="D5537" s="113"/>
      <c r="E5537" s="115"/>
      <c r="F5537" s="174"/>
      <c r="G5537" s="114" t="str">
        <f t="shared" si="1745"/>
        <v/>
      </c>
      <c r="H5537" s="115"/>
      <c r="I5537" s="115"/>
      <c r="J5537" s="115"/>
      <c r="K5537" s="115"/>
      <c r="L5537" s="133" t="str">
        <f t="shared" si="1746"/>
        <v/>
      </c>
      <c r="M5537" s="116" t="str">
        <f>IF(L5537="", "", L5537/Veriler!$X$1)</f>
        <v/>
      </c>
      <c r="N5537" s="116" t="str">
        <f>IF(F5537&lt;&gt;"", "İthal Girdi", IF(Veriler!T5537="", "", IF(Veriler!S5537="H", "%0,5 üzerindedir", IF(Veriler!T5537&gt;0.1, "%10 sınırı aşılmıştır.", "Uygun"))))</f>
        <v>%0,5 üzerindedir</v>
      </c>
      <c r="O5537" s="116" t="str">
        <f t="shared" si="1747"/>
        <v xml:space="preserve"> </v>
      </c>
      <c r="P5537" s="117"/>
      <c r="Q5537" s="118"/>
      <c r="R5537" s="119" t="str">
        <f t="shared" si="1748"/>
        <v/>
      </c>
      <c r="S5537" s="133">
        <f>IFERROR(IF(M5537&lt;=0.005,IF(F5537="",L5537,0),IF(F5537&lt;&gt;"",0,IF(P5537="",0,IF(P5537="H",0,IF(Q5537&lt;Veriler!$G$2,L5537*Veriler!$G$2,L5537*Q5537)))))," ")</f>
        <v>0</v>
      </c>
      <c r="T5537" s="133">
        <f>IF(Veriler!T5537&lt;=0.1, S5537, IF(AND(Veriler!T5537&gt;0.1, F5537="", P5537="E"), IF(Q5537&gt;Veriler!$G$2, Q5537*S5537, IF(Q5537&lt;Veriler!$G$2, Veriler!$G$2*S5537, Q5537*S5537)), 0))</f>
        <v>0</v>
      </c>
      <c r="U5537" s="133" t="str">
        <f t="shared" si="1749"/>
        <v xml:space="preserve"> </v>
      </c>
      <c r="V5537" s="134" t="str">
        <f>IFERROR(IF(O5537="%10 sınırı aşılmıştır.",L5537-T5537,IFERROR(IF(F5537="",IF(S5537=1,0,IF(L5537-S5537=0,"",L5537-S5537)),IF(Veriler!M5537="",L5537,IF(L5537*Veriler!M5537=0,"",L5537*Veriler!M5537))),L5537)),0)</f>
        <v/>
      </c>
      <c r="W5537" s="146"/>
      <c r="X5537" s="146"/>
      <c r="Y5537" s="146"/>
    </row>
    <row r="5538" spans="1:25" s="99" customFormat="1" ht="54.75" customHeight="1" x14ac:dyDescent="0.25">
      <c r="A5538" s="96">
        <f t="shared" si="1750"/>
        <v>4083</v>
      </c>
      <c r="B5538" s="175"/>
      <c r="C5538" s="176"/>
      <c r="D5538" s="113"/>
      <c r="E5538" s="115"/>
      <c r="F5538" s="174"/>
      <c r="G5538" s="114" t="str">
        <f t="shared" si="1745"/>
        <v/>
      </c>
      <c r="H5538" s="115"/>
      <c r="I5538" s="115"/>
      <c r="J5538" s="115"/>
      <c r="K5538" s="115"/>
      <c r="L5538" s="133" t="str">
        <f t="shared" si="1746"/>
        <v/>
      </c>
      <c r="M5538" s="116" t="str">
        <f>IF(L5538="", "", L5538/Veriler!$X$1)</f>
        <v/>
      </c>
      <c r="N5538" s="116" t="str">
        <f>IF(F5538&lt;&gt;"", "İthal Girdi", IF(Veriler!T5538="", "", IF(Veriler!S5538="H", "%0,5 üzerindedir", IF(Veriler!T5538&gt;0.1, "%10 sınırı aşılmıştır.", "Uygun"))))</f>
        <v>%0,5 üzerindedir</v>
      </c>
      <c r="O5538" s="116" t="str">
        <f t="shared" si="1747"/>
        <v xml:space="preserve"> </v>
      </c>
      <c r="P5538" s="117"/>
      <c r="Q5538" s="118"/>
      <c r="R5538" s="119" t="str">
        <f t="shared" si="1748"/>
        <v/>
      </c>
      <c r="S5538" s="133">
        <f>IFERROR(IF(M5538&lt;=0.005,IF(F5538="",L5538,0),IF(F5538&lt;&gt;"",0,IF(P5538="",0,IF(P5538="H",0,IF(Q5538&lt;Veriler!$G$2,L5538*Veriler!$G$2,L5538*Q5538)))))," ")</f>
        <v>0</v>
      </c>
      <c r="T5538" s="133">
        <f>IF(Veriler!T5538&lt;=0.1, S5538, IF(AND(Veriler!T5538&gt;0.1, F5538="", P5538="E"), IF(Q5538&gt;Veriler!$G$2, Q5538*S5538, IF(Q5538&lt;Veriler!$G$2, Veriler!$G$2*S5538, Q5538*S5538)), 0))</f>
        <v>0</v>
      </c>
      <c r="U5538" s="133" t="str">
        <f t="shared" si="1749"/>
        <v xml:space="preserve"> </v>
      </c>
      <c r="V5538" s="134" t="str">
        <f>IFERROR(IF(O5538="%10 sınırı aşılmıştır.",L5538-T5538,IFERROR(IF(F5538="",IF(S5538=1,0,IF(L5538-S5538=0,"",L5538-S5538)),IF(Veriler!M5538="",L5538,IF(L5538*Veriler!M5538=0,"",L5538*Veriler!M5538))),L5538)),0)</f>
        <v/>
      </c>
      <c r="W5538" s="146"/>
      <c r="X5538" s="146"/>
      <c r="Y5538" s="146"/>
    </row>
    <row r="5539" spans="1:25" s="99" customFormat="1" ht="54.75" customHeight="1" x14ac:dyDescent="0.25">
      <c r="A5539" s="96">
        <f t="shared" si="1750"/>
        <v>4084</v>
      </c>
      <c r="B5539" s="175"/>
      <c r="C5539" s="176"/>
      <c r="D5539" s="113"/>
      <c r="E5539" s="115"/>
      <c r="F5539" s="174"/>
      <c r="G5539" s="114" t="str">
        <f t="shared" si="1745"/>
        <v/>
      </c>
      <c r="H5539" s="115"/>
      <c r="I5539" s="115"/>
      <c r="J5539" s="115"/>
      <c r="K5539" s="115"/>
      <c r="L5539" s="133" t="str">
        <f t="shared" si="1746"/>
        <v/>
      </c>
      <c r="M5539" s="116" t="str">
        <f>IF(L5539="", "", L5539/Veriler!$X$1)</f>
        <v/>
      </c>
      <c r="N5539" s="116" t="str">
        <f>IF(F5539&lt;&gt;"", "İthal Girdi", IF(Veriler!T5539="", "", IF(Veriler!S5539="H", "%0,5 üzerindedir", IF(Veriler!T5539&gt;0.1, "%10 sınırı aşılmıştır.", "Uygun"))))</f>
        <v>%0,5 üzerindedir</v>
      </c>
      <c r="O5539" s="116" t="str">
        <f t="shared" si="1747"/>
        <v xml:space="preserve"> </v>
      </c>
      <c r="P5539" s="117"/>
      <c r="Q5539" s="118"/>
      <c r="R5539" s="119" t="str">
        <f t="shared" si="1748"/>
        <v/>
      </c>
      <c r="S5539" s="133">
        <f>IFERROR(IF(M5539&lt;=0.005,IF(F5539="",L5539,0),IF(F5539&lt;&gt;"",0,IF(P5539="",0,IF(P5539="H",0,IF(Q5539&lt;Veriler!$G$2,L5539*Veriler!$G$2,L5539*Q5539)))))," ")</f>
        <v>0</v>
      </c>
      <c r="T5539" s="133">
        <f>IF(Veriler!T5539&lt;=0.1, S5539, IF(AND(Veriler!T5539&gt;0.1, F5539="", P5539="E"), IF(Q5539&gt;Veriler!$G$2, Q5539*S5539, IF(Q5539&lt;Veriler!$G$2, Veriler!$G$2*S5539, Q5539*S5539)), 0))</f>
        <v>0</v>
      </c>
      <c r="U5539" s="133" t="str">
        <f t="shared" si="1749"/>
        <v xml:space="preserve"> </v>
      </c>
      <c r="V5539" s="134" t="str">
        <f>IFERROR(IF(O5539="%10 sınırı aşılmıştır.",L5539-T5539,IFERROR(IF(F5539="",IF(S5539=1,0,IF(L5539-S5539=0,"",L5539-S5539)),IF(Veriler!M5539="",L5539,IF(L5539*Veriler!M5539=0,"",L5539*Veriler!M5539))),L5539)),0)</f>
        <v/>
      </c>
      <c r="W5539" s="146"/>
      <c r="X5539" s="146"/>
      <c r="Y5539" s="146"/>
    </row>
    <row r="5540" spans="1:25" s="99" customFormat="1" ht="54.75" customHeight="1" x14ac:dyDescent="0.25">
      <c r="A5540" s="96">
        <f t="shared" si="1750"/>
        <v>4085</v>
      </c>
      <c r="B5540" s="175"/>
      <c r="C5540" s="176"/>
      <c r="D5540" s="113"/>
      <c r="E5540" s="115"/>
      <c r="F5540" s="174"/>
      <c r="G5540" s="114" t="str">
        <f t="shared" si="1745"/>
        <v/>
      </c>
      <c r="H5540" s="115"/>
      <c r="I5540" s="115"/>
      <c r="J5540" s="115"/>
      <c r="K5540" s="115"/>
      <c r="L5540" s="133" t="str">
        <f t="shared" si="1746"/>
        <v/>
      </c>
      <c r="M5540" s="116" t="str">
        <f>IF(L5540="", "", L5540/Veriler!$X$1)</f>
        <v/>
      </c>
      <c r="N5540" s="116" t="str">
        <f>IF(F5540&lt;&gt;"", "İthal Girdi", IF(Veriler!T5540="", "", IF(Veriler!S5540="H", "%0,5 üzerindedir", IF(Veriler!T5540&gt;0.1, "%10 sınırı aşılmıştır.", "Uygun"))))</f>
        <v>%0,5 üzerindedir</v>
      </c>
      <c r="O5540" s="116" t="str">
        <f t="shared" si="1747"/>
        <v xml:space="preserve"> </v>
      </c>
      <c r="P5540" s="117"/>
      <c r="Q5540" s="118"/>
      <c r="R5540" s="119" t="str">
        <f t="shared" si="1748"/>
        <v/>
      </c>
      <c r="S5540" s="133">
        <f>IFERROR(IF(M5540&lt;=0.005,IF(F5540="",L5540,0),IF(F5540&lt;&gt;"",0,IF(P5540="",0,IF(P5540="H",0,IF(Q5540&lt;Veriler!$G$2,L5540*Veriler!$G$2,L5540*Q5540)))))," ")</f>
        <v>0</v>
      </c>
      <c r="T5540" s="133">
        <f>IF(Veriler!T5540&lt;=0.1, S5540, IF(AND(Veriler!T5540&gt;0.1, F5540="", P5540="E"), IF(Q5540&gt;Veriler!$G$2, Q5540*S5540, IF(Q5540&lt;Veriler!$G$2, Veriler!$G$2*S5540, Q5540*S5540)), 0))</f>
        <v>0</v>
      </c>
      <c r="U5540" s="133" t="str">
        <f t="shared" si="1749"/>
        <v xml:space="preserve"> </v>
      </c>
      <c r="V5540" s="134" t="str">
        <f>IFERROR(IF(O5540="%10 sınırı aşılmıştır.",L5540-T5540,IFERROR(IF(F5540="",IF(S5540=1,0,IF(L5540-S5540=0,"",L5540-S5540)),IF(Veriler!M5540="",L5540,IF(L5540*Veriler!M5540=0,"",L5540*Veriler!M5540))),L5540)),0)</f>
        <v/>
      </c>
      <c r="W5540" s="146"/>
      <c r="X5540" s="146"/>
      <c r="Y5540" s="146"/>
    </row>
    <row r="5541" spans="1:25" s="99" customFormat="1" ht="54.75" customHeight="1" x14ac:dyDescent="0.25">
      <c r="A5541" s="96">
        <f t="shared" si="1750"/>
        <v>4086</v>
      </c>
      <c r="B5541" s="175"/>
      <c r="C5541" s="176"/>
      <c r="D5541" s="113"/>
      <c r="E5541" s="115"/>
      <c r="F5541" s="174"/>
      <c r="G5541" s="114" t="str">
        <f t="shared" si="1745"/>
        <v/>
      </c>
      <c r="H5541" s="115"/>
      <c r="I5541" s="115"/>
      <c r="J5541" s="115"/>
      <c r="K5541" s="115"/>
      <c r="L5541" s="133" t="str">
        <f t="shared" si="1746"/>
        <v/>
      </c>
      <c r="M5541" s="116" t="str">
        <f>IF(L5541="", "", L5541/Veriler!$X$1)</f>
        <v/>
      </c>
      <c r="N5541" s="116" t="str">
        <f>IF(F5541&lt;&gt;"", "İthal Girdi", IF(Veriler!T5541="", "", IF(Veriler!S5541="H", "%0,5 üzerindedir", IF(Veriler!T5541&gt;0.1, "%10 sınırı aşılmıştır.", "Uygun"))))</f>
        <v>%0,5 üzerindedir</v>
      </c>
      <c r="O5541" s="116" t="str">
        <f t="shared" si="1747"/>
        <v xml:space="preserve"> </v>
      </c>
      <c r="P5541" s="117"/>
      <c r="Q5541" s="118"/>
      <c r="R5541" s="119" t="str">
        <f t="shared" si="1748"/>
        <v/>
      </c>
      <c r="S5541" s="133">
        <f>IFERROR(IF(M5541&lt;=0.005,IF(F5541="",L5541,0),IF(F5541&lt;&gt;"",0,IF(P5541="",0,IF(P5541="H",0,IF(Q5541&lt;Veriler!$G$2,L5541*Veriler!$G$2,L5541*Q5541)))))," ")</f>
        <v>0</v>
      </c>
      <c r="T5541" s="133">
        <f>IF(Veriler!T5541&lt;=0.1, S5541, IF(AND(Veriler!T5541&gt;0.1, F5541="", P5541="E"), IF(Q5541&gt;Veriler!$G$2, Q5541*S5541, IF(Q5541&lt;Veriler!$G$2, Veriler!$G$2*S5541, Q5541*S5541)), 0))</f>
        <v>0</v>
      </c>
      <c r="U5541" s="133" t="str">
        <f t="shared" si="1749"/>
        <v xml:space="preserve"> </v>
      </c>
      <c r="V5541" s="134" t="str">
        <f>IFERROR(IF(O5541="%10 sınırı aşılmıştır.",L5541-T5541,IFERROR(IF(F5541="",IF(S5541=1,0,IF(L5541-S5541=0,"",L5541-S5541)),IF(Veriler!M5541="",L5541,IF(L5541*Veriler!M5541=0,"",L5541*Veriler!M5541))),L5541)),0)</f>
        <v/>
      </c>
      <c r="W5541" s="146"/>
      <c r="X5541" s="146"/>
      <c r="Y5541" s="146"/>
    </row>
    <row r="5542" spans="1:25" s="99" customFormat="1" ht="54.75" customHeight="1" x14ac:dyDescent="0.25">
      <c r="A5542" s="96">
        <f t="shared" si="1750"/>
        <v>4087</v>
      </c>
      <c r="B5542" s="175"/>
      <c r="C5542" s="176"/>
      <c r="D5542" s="113"/>
      <c r="E5542" s="115"/>
      <c r="F5542" s="174"/>
      <c r="G5542" s="114" t="str">
        <f t="shared" si="1745"/>
        <v/>
      </c>
      <c r="H5542" s="115"/>
      <c r="I5542" s="115"/>
      <c r="J5542" s="115"/>
      <c r="K5542" s="115"/>
      <c r="L5542" s="133" t="str">
        <f t="shared" si="1746"/>
        <v/>
      </c>
      <c r="M5542" s="116" t="str">
        <f>IF(L5542="", "", L5542/Veriler!$X$1)</f>
        <v/>
      </c>
      <c r="N5542" s="116" t="str">
        <f>IF(F5542&lt;&gt;"", "İthal Girdi", IF(Veriler!T5542="", "", IF(Veriler!S5542="H", "%0,5 üzerindedir", IF(Veriler!T5542&gt;0.1, "%10 sınırı aşılmıştır.", "Uygun"))))</f>
        <v>%0,5 üzerindedir</v>
      </c>
      <c r="O5542" s="116" t="str">
        <f t="shared" si="1747"/>
        <v xml:space="preserve"> </v>
      </c>
      <c r="P5542" s="117"/>
      <c r="Q5542" s="118"/>
      <c r="R5542" s="119" t="str">
        <f t="shared" si="1748"/>
        <v/>
      </c>
      <c r="S5542" s="133">
        <f>IFERROR(IF(M5542&lt;=0.005,IF(F5542="",L5542,0),IF(F5542&lt;&gt;"",0,IF(P5542="",0,IF(P5542="H",0,IF(Q5542&lt;Veriler!$G$2,L5542*Veriler!$G$2,L5542*Q5542)))))," ")</f>
        <v>0</v>
      </c>
      <c r="T5542" s="133">
        <f>IF(Veriler!T5542&lt;=0.1, S5542, IF(AND(Veriler!T5542&gt;0.1, F5542="", P5542="E"), IF(Q5542&gt;Veriler!$G$2, Q5542*S5542, IF(Q5542&lt;Veriler!$G$2, Veriler!$G$2*S5542, Q5542*S5542)), 0))</f>
        <v>0</v>
      </c>
      <c r="U5542" s="133" t="str">
        <f t="shared" si="1749"/>
        <v xml:space="preserve"> </v>
      </c>
      <c r="V5542" s="134" t="str">
        <f>IFERROR(IF(O5542="%10 sınırı aşılmıştır.",L5542-T5542,IFERROR(IF(F5542="",IF(S5542=1,0,IF(L5542-S5542=0,"",L5542-S5542)),IF(Veriler!M5542="",L5542,IF(L5542*Veriler!M5542=0,"",L5542*Veriler!M5542))),L5542)),0)</f>
        <v/>
      </c>
      <c r="W5542" s="146"/>
      <c r="X5542" s="146"/>
      <c r="Y5542" s="146"/>
    </row>
    <row r="5543" spans="1:25" s="99" customFormat="1" ht="54.75" customHeight="1" x14ac:dyDescent="0.25">
      <c r="A5543" s="96">
        <f t="shared" si="1750"/>
        <v>4088</v>
      </c>
      <c r="B5543" s="175"/>
      <c r="C5543" s="176"/>
      <c r="D5543" s="113"/>
      <c r="E5543" s="115"/>
      <c r="F5543" s="174"/>
      <c r="G5543" s="114" t="str">
        <f t="shared" si="1745"/>
        <v/>
      </c>
      <c r="H5543" s="115"/>
      <c r="I5543" s="115"/>
      <c r="J5543" s="115"/>
      <c r="K5543" s="115"/>
      <c r="L5543" s="133" t="str">
        <f t="shared" si="1746"/>
        <v/>
      </c>
      <c r="M5543" s="116" t="str">
        <f>IF(L5543="", "", L5543/Veriler!$X$1)</f>
        <v/>
      </c>
      <c r="N5543" s="116" t="str">
        <f>IF(F5543&lt;&gt;"", "İthal Girdi", IF(Veriler!T5543="", "", IF(Veriler!S5543="H", "%0,5 üzerindedir", IF(Veriler!T5543&gt;0.1, "%10 sınırı aşılmıştır.", "Uygun"))))</f>
        <v>%0,5 üzerindedir</v>
      </c>
      <c r="O5543" s="116" t="str">
        <f t="shared" si="1747"/>
        <v xml:space="preserve"> </v>
      </c>
      <c r="P5543" s="117"/>
      <c r="Q5543" s="118"/>
      <c r="R5543" s="119" t="str">
        <f t="shared" si="1748"/>
        <v/>
      </c>
      <c r="S5543" s="133">
        <f>IFERROR(IF(M5543&lt;=0.005,IF(F5543="",L5543,0),IF(F5543&lt;&gt;"",0,IF(P5543="",0,IF(P5543="H",0,IF(Q5543&lt;Veriler!$G$2,L5543*Veriler!$G$2,L5543*Q5543)))))," ")</f>
        <v>0</v>
      </c>
      <c r="T5543" s="133">
        <f>IF(Veriler!T5543&lt;=0.1, S5543, IF(AND(Veriler!T5543&gt;0.1, F5543="", P5543="E"), IF(Q5543&gt;Veriler!$G$2, Q5543*S5543, IF(Q5543&lt;Veriler!$G$2, Veriler!$G$2*S5543, Q5543*S5543)), 0))</f>
        <v>0</v>
      </c>
      <c r="U5543" s="133" t="str">
        <f t="shared" si="1749"/>
        <v xml:space="preserve"> </v>
      </c>
      <c r="V5543" s="134" t="str">
        <f>IFERROR(IF(O5543="%10 sınırı aşılmıştır.",L5543-T5543,IFERROR(IF(F5543="",IF(S5543=1,0,IF(L5543-S5543=0,"",L5543-S5543)),IF(Veriler!M5543="",L5543,IF(L5543*Veriler!M5543=0,"",L5543*Veriler!M5543))),L5543)),0)</f>
        <v/>
      </c>
      <c r="W5543" s="146"/>
      <c r="X5543" s="146"/>
      <c r="Y5543" s="146"/>
    </row>
    <row r="5544" spans="1:25" s="99" customFormat="1" ht="24" customHeight="1" x14ac:dyDescent="0.25">
      <c r="A5544" s="103"/>
      <c r="B5544" s="104"/>
      <c r="C5544" s="104"/>
      <c r="D5544" s="104"/>
      <c r="E5544" s="103"/>
      <c r="F5544" s="135"/>
      <c r="G5544" s="157"/>
      <c r="H5544" s="103"/>
      <c r="I5544" s="103"/>
      <c r="J5544" s="103"/>
      <c r="K5544" s="103"/>
      <c r="L5544" s="136">
        <f>SUM(L5515:L5528,L5530:L5543)</f>
        <v>0</v>
      </c>
      <c r="M5544" s="158"/>
      <c r="N5544" s="158"/>
      <c r="O5544" s="158"/>
      <c r="P5544" s="105"/>
      <c r="Q5544" s="106"/>
      <c r="R5544" s="159"/>
      <c r="S5544" s="160"/>
      <c r="T5544" s="160"/>
      <c r="U5544" s="160"/>
      <c r="V5544" s="160"/>
      <c r="W5544" s="146"/>
      <c r="X5544" s="146"/>
      <c r="Y5544" s="146"/>
    </row>
    <row r="5545" spans="1:25" s="99" customFormat="1" ht="31.5" customHeight="1" x14ac:dyDescent="0.25">
      <c r="A5545" s="103"/>
      <c r="B5545" s="104"/>
      <c r="C5545" s="104"/>
      <c r="D5545" s="104"/>
      <c r="E5545" s="103"/>
      <c r="F5545" s="135"/>
      <c r="G5545" s="157"/>
      <c r="H5545" s="103"/>
      <c r="I5545" s="103"/>
      <c r="J5545" s="103"/>
      <c r="K5545" s="103"/>
      <c r="L5545" s="161"/>
      <c r="M5545" s="158"/>
      <c r="N5545" s="158"/>
      <c r="O5545" s="158"/>
      <c r="P5545" s="105"/>
      <c r="Q5545" s="106"/>
      <c r="R5545" s="159"/>
      <c r="S5545" s="162" t="s">
        <v>57</v>
      </c>
      <c r="T5545" s="162" t="s">
        <v>57</v>
      </c>
      <c r="U5545" s="162" t="s">
        <v>57</v>
      </c>
      <c r="V5545" s="163" t="s">
        <v>58</v>
      </c>
      <c r="W5545" s="146"/>
      <c r="X5545" s="146"/>
      <c r="Y5545" s="146"/>
    </row>
    <row r="5546" spans="1:25" s="99" customFormat="1" ht="58.5" customHeight="1" x14ac:dyDescent="0.25">
      <c r="A5546" s="185" t="s">
        <v>59</v>
      </c>
      <c r="B5546" s="180"/>
      <c r="C5546" s="180"/>
      <c r="D5546" s="180"/>
      <c r="E5546" s="180"/>
      <c r="F5546" s="180"/>
      <c r="G5546" s="180"/>
      <c r="H5546" s="180"/>
      <c r="I5546" s="180"/>
      <c r="J5546" s="180"/>
      <c r="K5546" s="180"/>
      <c r="L5546" s="180"/>
      <c r="M5546" s="180"/>
      <c r="N5546" s="180"/>
      <c r="O5546" s="180"/>
      <c r="P5546" s="180"/>
      <c r="Q5546" s="180"/>
      <c r="R5546" s="176"/>
      <c r="S5546" s="137">
        <f>SUM(S5508,S5515:S5528,S5530:S5543)</f>
        <v>0</v>
      </c>
      <c r="T5546" s="137" t="str">
        <f>IF(SUM(T5515:T5528,T5530:T5543)=0," ",SUM(T5515:T5528,T5530:T5543))</f>
        <v xml:space="preserve"> </v>
      </c>
      <c r="U5546" s="137" t="str">
        <f>IF(SUM(U5515:U5528,U5530:U5543)=0," ",SUM(U5515:U5528,U5530:U5543))</f>
        <v xml:space="preserve"> </v>
      </c>
      <c r="V5546" s="137" t="str">
        <f>IF(SUM(V5515:V5528,V5530:V5543)=0," ",SUM(V5515:V5528,V5530:V5543))</f>
        <v xml:space="preserve"> </v>
      </c>
      <c r="W5546" s="146"/>
      <c r="X5546" s="164">
        <f>SUM(U5515:U5528,U5530:U5543)</f>
        <v>0</v>
      </c>
      <c r="Y5546" s="164">
        <f>SUM(V5515:V5528,V5530:V5543)</f>
        <v>0</v>
      </c>
    </row>
    <row r="5547" spans="1:25" x14ac:dyDescent="0.3">
      <c r="A5547" s="34"/>
      <c r="G5547" s="146"/>
      <c r="L5547" s="146"/>
      <c r="M5547" s="146"/>
      <c r="N5547" s="146"/>
      <c r="O5547" s="146"/>
      <c r="R5547" s="146"/>
      <c r="S5547" s="146"/>
      <c r="T5547" s="146"/>
      <c r="U5547" s="146"/>
      <c r="V5547" s="146"/>
      <c r="W5547" s="146"/>
      <c r="X5547" s="146"/>
      <c r="Y5547" s="146"/>
    </row>
    <row r="5548" spans="1:25" x14ac:dyDescent="0.3">
      <c r="A5548" s="186" t="s">
        <v>60</v>
      </c>
      <c r="B5548" s="187"/>
      <c r="C5548" s="187"/>
      <c r="D5548" s="187"/>
      <c r="E5548" s="187"/>
      <c r="F5548" s="187"/>
      <c r="G5548" s="187"/>
      <c r="H5548" s="187"/>
      <c r="I5548" s="187"/>
      <c r="J5548" s="187"/>
      <c r="K5548" s="187"/>
      <c r="L5548" s="187"/>
      <c r="M5548" s="187"/>
      <c r="N5548" s="187"/>
      <c r="O5548" s="187"/>
      <c r="P5548" s="187"/>
      <c r="Q5548" s="187"/>
      <c r="R5548" s="187"/>
      <c r="S5548" s="187"/>
      <c r="T5548" s="187"/>
      <c r="U5548" s="187"/>
      <c r="V5548" s="187"/>
      <c r="W5548" s="146"/>
      <c r="X5548" s="146"/>
      <c r="Y5548" s="146"/>
    </row>
    <row r="5549" spans="1:25" s="99" customFormat="1" ht="41.25" customHeight="1" x14ac:dyDescent="0.25">
      <c r="A5549" s="189" t="s">
        <v>38</v>
      </c>
      <c r="B5549" s="180"/>
      <c r="C5549" s="180"/>
      <c r="D5549" s="180"/>
      <c r="E5549" s="180"/>
      <c r="F5549" s="180"/>
      <c r="G5549" s="180"/>
      <c r="H5549" s="180"/>
      <c r="I5549" s="180"/>
      <c r="J5549" s="180"/>
      <c r="K5549" s="180"/>
      <c r="L5549" s="180"/>
      <c r="M5549" s="180"/>
      <c r="N5549" s="180"/>
      <c r="O5549" s="180"/>
      <c r="P5549" s="180"/>
      <c r="Q5549" s="180"/>
      <c r="R5549" s="180"/>
      <c r="S5549" s="180"/>
      <c r="T5549" s="180"/>
      <c r="U5549" s="180"/>
      <c r="V5549" s="176"/>
      <c r="W5549" s="146"/>
      <c r="X5549" s="146"/>
      <c r="Y5549" s="146"/>
    </row>
    <row r="5550" spans="1:25" s="100" customFormat="1" ht="35.25" customHeight="1" x14ac:dyDescent="0.25">
      <c r="A5550" s="179" t="s">
        <v>39</v>
      </c>
      <c r="B5550" s="180"/>
      <c r="C5550" s="180"/>
      <c r="D5550" s="180"/>
      <c r="E5550" s="180"/>
      <c r="F5550" s="180"/>
      <c r="G5550" s="180"/>
      <c r="H5550" s="180"/>
      <c r="I5550" s="180"/>
      <c r="J5550" s="180"/>
      <c r="K5550" s="180"/>
      <c r="L5550" s="180"/>
      <c r="M5550" s="180"/>
      <c r="N5550" s="180"/>
      <c r="O5550" s="180"/>
      <c r="P5550" s="180"/>
      <c r="Q5550" s="180"/>
      <c r="R5550" s="176"/>
      <c r="S5550" s="147"/>
      <c r="T5550" s="148"/>
      <c r="U5550" s="149" t="s">
        <v>40</v>
      </c>
      <c r="V5550" s="150">
        <f>V5512+1</f>
        <v>147</v>
      </c>
      <c r="W5550" s="146"/>
      <c r="X5550" s="146"/>
      <c r="Y5550" s="146"/>
    </row>
    <row r="5551" spans="1:25" s="99" customFormat="1" ht="81" customHeight="1" x14ac:dyDescent="0.25">
      <c r="A5551" s="110" t="s">
        <v>3</v>
      </c>
      <c r="B5551" s="188" t="s">
        <v>41</v>
      </c>
      <c r="C5551" s="176"/>
      <c r="D5551" s="111" t="s">
        <v>42</v>
      </c>
      <c r="E5551" s="110" t="s">
        <v>324</v>
      </c>
      <c r="F5551" s="111" t="s">
        <v>325</v>
      </c>
      <c r="G5551" s="151" t="s">
        <v>43</v>
      </c>
      <c r="H5551" s="110" t="s">
        <v>44</v>
      </c>
      <c r="I5551" s="110" t="s">
        <v>8</v>
      </c>
      <c r="J5551" s="110" t="s">
        <v>45</v>
      </c>
      <c r="K5551" s="110" t="s">
        <v>46</v>
      </c>
      <c r="L5551" s="152" t="s">
        <v>47</v>
      </c>
      <c r="M5551" s="153" t="s">
        <v>48</v>
      </c>
      <c r="N5551" s="154" t="s">
        <v>49</v>
      </c>
      <c r="O5551" s="154" t="s">
        <v>49</v>
      </c>
      <c r="P5551" s="112" t="s">
        <v>50</v>
      </c>
      <c r="Q5551" s="110" t="s">
        <v>51</v>
      </c>
      <c r="R5551" s="155" t="s">
        <v>52</v>
      </c>
      <c r="S5551" s="156" t="s">
        <v>53</v>
      </c>
      <c r="T5551" s="156" t="s">
        <v>54</v>
      </c>
      <c r="U5551" s="152" t="s">
        <v>54</v>
      </c>
      <c r="V5551" s="152" t="s">
        <v>55</v>
      </c>
      <c r="W5551" s="146"/>
      <c r="X5551" s="146"/>
      <c r="Y5551" s="146"/>
    </row>
    <row r="5552" spans="1:25" s="99" customFormat="1" ht="45" customHeight="1" x14ac:dyDescent="0.25">
      <c r="A5552" s="101"/>
      <c r="B5552" s="177" t="s">
        <v>56</v>
      </c>
      <c r="C5552" s="178"/>
      <c r="D5552" s="102"/>
      <c r="E5552" s="170"/>
      <c r="F5552" s="102"/>
      <c r="G5552" s="95"/>
      <c r="H5552" s="102"/>
      <c r="I5552" s="102"/>
      <c r="J5552" s="102"/>
      <c r="K5552" s="102"/>
      <c r="L5552" s="95"/>
      <c r="M5552" s="95"/>
      <c r="N5552" s="95"/>
      <c r="O5552" s="95"/>
      <c r="P5552" s="102"/>
      <c r="Q5552" s="102"/>
      <c r="R5552" s="190"/>
      <c r="S5552" s="184"/>
      <c r="T5552" s="95"/>
      <c r="U5552" s="95"/>
      <c r="V5552" s="95"/>
      <c r="W5552" s="146"/>
      <c r="X5552" s="146"/>
      <c r="Y5552" s="146"/>
    </row>
    <row r="5553" spans="1:25" s="99" customFormat="1" ht="54.75" customHeight="1" x14ac:dyDescent="0.25">
      <c r="A5553" s="96">
        <f>A5543+1</f>
        <v>4089</v>
      </c>
      <c r="B5553" s="181"/>
      <c r="C5553" s="182"/>
      <c r="D5553" s="113"/>
      <c r="E5553" s="115"/>
      <c r="F5553" s="174"/>
      <c r="G5553" s="114" t="str">
        <f t="shared" ref="G5553:G5566" si="1751">IF(AND(F5553&lt;&gt;"",V5553&lt;&gt;"",L5553&lt;&gt;0),V5553/L5553,"")</f>
        <v/>
      </c>
      <c r="H5553" s="115"/>
      <c r="I5553" s="115"/>
      <c r="J5553" s="115"/>
      <c r="K5553" s="115"/>
      <c r="L5553" s="133" t="str">
        <f t="shared" ref="L5553:L5566" si="1752">IF(AND(H5553&lt;&gt;0, J5553&lt;&gt;0, K5553&lt;&gt;0), H5553*J5553*K5553, "")</f>
        <v/>
      </c>
      <c r="M5553" s="116" t="str">
        <f>IF(L5553="", "", L5553/Veriler!$X$1)</f>
        <v/>
      </c>
      <c r="N5553" s="116" t="str">
        <f>IF(F5553&lt;&gt;"", "İthal Girdi", IF(Veriler!T5553="", "", IF(Veriler!S5553="H", "%0,5 üzerindedir", IF(Veriler!T5553&gt;0.1, "%10 sınırı aşılmıştır.", "Uygun"))))</f>
        <v>%0,5 üzerindedir</v>
      </c>
      <c r="O5553" s="116" t="str">
        <f t="shared" ref="O5553:O5566" si="1753">IF(M5553=""," ",N5553)</f>
        <v xml:space="preserve"> </v>
      </c>
      <c r="P5553" s="117"/>
      <c r="Q5553" s="118"/>
      <c r="R5553" s="119" t="str">
        <f t="shared" ref="R5553:R5566" si="1754">IFERROR(IF(AND(T5553&lt;&gt;"",L5553&lt;&gt;"",L5553&lt;&gt;0,T5553&lt;&gt;0),T5553/L5553,"")," ")</f>
        <v/>
      </c>
      <c r="S5553" s="133">
        <f>IFERROR(IF(M5553&lt;=0.005,IF(F5553="",L5553,0),IF(F5553&lt;&gt;"",0,IF(P5553="",0,IF(P5553="H",0,IF(Q5553&lt;Veriler!$G$2,L5553*Veriler!$G$2,L5553*Q5553)))))," ")</f>
        <v>0</v>
      </c>
      <c r="T5553" s="133">
        <f>IF(Veriler!T5553&lt;=0.1, S5553, IF(AND(Veriler!T5553&gt;0.1, F5553="", P5553="E"), IF(Q5553&gt;Veriler!$G$2, Q5553*S5553, IF(Q5553&lt;Veriler!$G$2, Veriler!$G$2*S5553, Q5553*S5553)), 0))</f>
        <v>0</v>
      </c>
      <c r="U5553" s="133" t="str">
        <f t="shared" ref="U5553:U5566" si="1755">IF(T5553=0," ",T5553)</f>
        <v xml:space="preserve"> </v>
      </c>
      <c r="V5553" s="134" t="str">
        <f>IFERROR(IF(O5553="%10 sınırı aşılmıştır.",L5553-T5553,IFERROR(IF(F5553="",IF(S5553=1,0,IF(L5553-S5553=0,"",L5553-S5553)),IF(Veriler!M5553="",L5553,IF(L5553*Veriler!M5553=0,"",L5553*Veriler!M5553))),L5553)),0)</f>
        <v/>
      </c>
      <c r="W5553" s="146"/>
      <c r="X5553" s="146"/>
      <c r="Y5553" s="146"/>
    </row>
    <row r="5554" spans="1:25" s="99" customFormat="1" ht="54.75" customHeight="1" x14ac:dyDescent="0.25">
      <c r="A5554" s="96">
        <f t="shared" ref="A5554:A5566" si="1756">A5553+1</f>
        <v>4090</v>
      </c>
      <c r="B5554" s="175"/>
      <c r="C5554" s="176"/>
      <c r="D5554" s="113"/>
      <c r="E5554" s="115"/>
      <c r="F5554" s="174"/>
      <c r="G5554" s="114" t="str">
        <f t="shared" si="1751"/>
        <v/>
      </c>
      <c r="H5554" s="115"/>
      <c r="I5554" s="115"/>
      <c r="J5554" s="115"/>
      <c r="K5554" s="115"/>
      <c r="L5554" s="133" t="str">
        <f t="shared" si="1752"/>
        <v/>
      </c>
      <c r="M5554" s="116" t="str">
        <f>IF(L5554="", "", L5554/Veriler!$X$1)</f>
        <v/>
      </c>
      <c r="N5554" s="116" t="str">
        <f>IF(F5554&lt;&gt;"", "İthal Girdi", IF(Veriler!T5554="", "", IF(Veriler!S5554="H", "%0,5 üzerindedir", IF(Veriler!T5554&gt;0.1, "%10 sınırı aşılmıştır.", "Uygun"))))</f>
        <v>%0,5 üzerindedir</v>
      </c>
      <c r="O5554" s="116" t="str">
        <f t="shared" si="1753"/>
        <v xml:space="preserve"> </v>
      </c>
      <c r="P5554" s="117"/>
      <c r="Q5554" s="118"/>
      <c r="R5554" s="119" t="str">
        <f t="shared" si="1754"/>
        <v/>
      </c>
      <c r="S5554" s="133">
        <f>IFERROR(IF(M5554&lt;=0.005,IF(F5554="",L5554,0),IF(F5554&lt;&gt;"",0,IF(P5554="",0,IF(P5554="H",0,IF(Q5554&lt;Veriler!$G$2,L5554*Veriler!$G$2,L5554*Q5554)))))," ")</f>
        <v>0</v>
      </c>
      <c r="T5554" s="133">
        <f>IF(Veriler!T5554&lt;=0.1, S5554, IF(AND(Veriler!T5554&gt;0.1, F5554="", P5554="E"), IF(Q5554&gt;Veriler!$G$2, Q5554*S5554, IF(Q5554&lt;Veriler!$G$2, Veriler!$G$2*S5554, Q5554*S5554)), 0))</f>
        <v>0</v>
      </c>
      <c r="U5554" s="133" t="str">
        <f t="shared" si="1755"/>
        <v xml:space="preserve"> </v>
      </c>
      <c r="V5554" s="134" t="str">
        <f>IFERROR(IF(O5554="%10 sınırı aşılmıştır.",L5554-T5554,IFERROR(IF(F5554="",IF(S5554=1,0,IF(L5554-S5554=0,"",L5554-S5554)),IF(Veriler!M5554="",L5554,IF(L5554*Veriler!M5554=0,"",L5554*Veriler!M5554))),L5554)),0)</f>
        <v/>
      </c>
      <c r="W5554" s="146"/>
      <c r="X5554" s="146"/>
      <c r="Y5554" s="146"/>
    </row>
    <row r="5555" spans="1:25" s="99" customFormat="1" ht="54.75" customHeight="1" x14ac:dyDescent="0.25">
      <c r="A5555" s="96">
        <f t="shared" si="1756"/>
        <v>4091</v>
      </c>
      <c r="B5555" s="175"/>
      <c r="C5555" s="176"/>
      <c r="D5555" s="113"/>
      <c r="E5555" s="115"/>
      <c r="F5555" s="174"/>
      <c r="G5555" s="114" t="str">
        <f t="shared" si="1751"/>
        <v/>
      </c>
      <c r="H5555" s="115"/>
      <c r="I5555" s="115"/>
      <c r="J5555" s="115"/>
      <c r="K5555" s="115"/>
      <c r="L5555" s="133" t="str">
        <f t="shared" si="1752"/>
        <v/>
      </c>
      <c r="M5555" s="116" t="str">
        <f>IF(L5555="", "", L5555/Veriler!$X$1)</f>
        <v/>
      </c>
      <c r="N5555" s="116" t="str">
        <f>IF(F5555&lt;&gt;"", "İthal Girdi", IF(Veriler!T5555="", "", IF(Veriler!S5555="H", "%0,5 üzerindedir", IF(Veriler!T5555&gt;0.1, "%10 sınırı aşılmıştır.", "Uygun"))))</f>
        <v>%0,5 üzerindedir</v>
      </c>
      <c r="O5555" s="116" t="str">
        <f t="shared" si="1753"/>
        <v xml:space="preserve"> </v>
      </c>
      <c r="P5555" s="117"/>
      <c r="Q5555" s="118"/>
      <c r="R5555" s="119" t="str">
        <f t="shared" si="1754"/>
        <v/>
      </c>
      <c r="S5555" s="133">
        <f>IFERROR(IF(M5555&lt;=0.005,IF(F5555="",L5555,0),IF(F5555&lt;&gt;"",0,IF(P5555="",0,IF(P5555="H",0,IF(Q5555&lt;Veriler!$G$2,L5555*Veriler!$G$2,L5555*Q5555)))))," ")</f>
        <v>0</v>
      </c>
      <c r="T5555" s="133">
        <f>IF(Veriler!T5555&lt;=0.1, S5555, IF(AND(Veriler!T5555&gt;0.1, F5555="", P5555="E"), IF(Q5555&gt;Veriler!$G$2, Q5555*S5555, IF(Q5555&lt;Veriler!$G$2, Veriler!$G$2*S5555, Q5555*S5555)), 0))</f>
        <v>0</v>
      </c>
      <c r="U5555" s="133" t="str">
        <f t="shared" si="1755"/>
        <v xml:space="preserve"> </v>
      </c>
      <c r="V5555" s="134" t="str">
        <f>IFERROR(IF(O5555="%10 sınırı aşılmıştır.",L5555-T5555,IFERROR(IF(F5555="",IF(S5555=1,0,IF(L5555-S5555=0,"",L5555-S5555)),IF(Veriler!M5555="",L5555,IF(L5555*Veriler!M5555=0,"",L5555*Veriler!M5555))),L5555)),0)</f>
        <v/>
      </c>
      <c r="W5555" s="146"/>
      <c r="X5555" s="146"/>
      <c r="Y5555" s="146"/>
    </row>
    <row r="5556" spans="1:25" s="99" customFormat="1" ht="54.75" customHeight="1" x14ac:dyDescent="0.25">
      <c r="A5556" s="96">
        <f t="shared" si="1756"/>
        <v>4092</v>
      </c>
      <c r="B5556" s="175"/>
      <c r="C5556" s="176"/>
      <c r="D5556" s="113"/>
      <c r="E5556" s="115"/>
      <c r="F5556" s="174"/>
      <c r="G5556" s="114" t="str">
        <f t="shared" si="1751"/>
        <v/>
      </c>
      <c r="H5556" s="115"/>
      <c r="I5556" s="115"/>
      <c r="J5556" s="115"/>
      <c r="K5556" s="115"/>
      <c r="L5556" s="133" t="str">
        <f t="shared" si="1752"/>
        <v/>
      </c>
      <c r="M5556" s="116" t="str">
        <f>IF(L5556="", "", L5556/Veriler!$X$1)</f>
        <v/>
      </c>
      <c r="N5556" s="116" t="str">
        <f>IF(F5556&lt;&gt;"", "İthal Girdi", IF(Veriler!T5556="", "", IF(Veriler!S5556="H", "%0,5 üzerindedir", IF(Veriler!T5556&gt;0.1, "%10 sınırı aşılmıştır.", "Uygun"))))</f>
        <v>%0,5 üzerindedir</v>
      </c>
      <c r="O5556" s="116" t="str">
        <f t="shared" si="1753"/>
        <v xml:space="preserve"> </v>
      </c>
      <c r="P5556" s="117"/>
      <c r="Q5556" s="118"/>
      <c r="R5556" s="119" t="str">
        <f t="shared" si="1754"/>
        <v/>
      </c>
      <c r="S5556" s="133">
        <f>IFERROR(IF(M5556&lt;=0.005,IF(F5556="",L5556,0),IF(F5556&lt;&gt;"",0,IF(P5556="",0,IF(P5556="H",0,IF(Q5556&lt;Veriler!$G$2,L5556*Veriler!$G$2,L5556*Q5556)))))," ")</f>
        <v>0</v>
      </c>
      <c r="T5556" s="133">
        <f>IF(Veriler!T5556&lt;=0.1, S5556, IF(AND(Veriler!T5556&gt;0.1, F5556="", P5556="E"), IF(Q5556&gt;Veriler!$G$2, Q5556*S5556, IF(Q5556&lt;Veriler!$G$2, Veriler!$G$2*S5556, Q5556*S5556)), 0))</f>
        <v>0</v>
      </c>
      <c r="U5556" s="133" t="str">
        <f t="shared" si="1755"/>
        <v xml:space="preserve"> </v>
      </c>
      <c r="V5556" s="134" t="str">
        <f>IFERROR(IF(O5556="%10 sınırı aşılmıştır.",L5556-T5556,IFERROR(IF(F5556="",IF(S5556=1,0,IF(L5556-S5556=0,"",L5556-S5556)),IF(Veriler!M5556="",L5556,IF(L5556*Veriler!M5556=0,"",L5556*Veriler!M5556))),L5556)),0)</f>
        <v/>
      </c>
      <c r="W5556" s="146"/>
      <c r="X5556" s="146"/>
      <c r="Y5556" s="146"/>
    </row>
    <row r="5557" spans="1:25" s="99" customFormat="1" ht="54.75" customHeight="1" x14ac:dyDescent="0.25">
      <c r="A5557" s="96">
        <f t="shared" si="1756"/>
        <v>4093</v>
      </c>
      <c r="B5557" s="175"/>
      <c r="C5557" s="176"/>
      <c r="D5557" s="113"/>
      <c r="E5557" s="115"/>
      <c r="F5557" s="174"/>
      <c r="G5557" s="114" t="str">
        <f t="shared" si="1751"/>
        <v/>
      </c>
      <c r="H5557" s="115"/>
      <c r="I5557" s="115"/>
      <c r="J5557" s="115"/>
      <c r="K5557" s="115"/>
      <c r="L5557" s="133" t="str">
        <f t="shared" si="1752"/>
        <v/>
      </c>
      <c r="M5557" s="116" t="str">
        <f>IF(L5557="", "", L5557/Veriler!$X$1)</f>
        <v/>
      </c>
      <c r="N5557" s="116" t="str">
        <f>IF(F5557&lt;&gt;"", "İthal Girdi", IF(Veriler!T5557="", "", IF(Veriler!S5557="H", "%0,5 üzerindedir", IF(Veriler!T5557&gt;0.1, "%10 sınırı aşılmıştır.", "Uygun"))))</f>
        <v>%0,5 üzerindedir</v>
      </c>
      <c r="O5557" s="116" t="str">
        <f t="shared" si="1753"/>
        <v xml:space="preserve"> </v>
      </c>
      <c r="P5557" s="117"/>
      <c r="Q5557" s="118"/>
      <c r="R5557" s="119" t="str">
        <f t="shared" si="1754"/>
        <v/>
      </c>
      <c r="S5557" s="133">
        <f>IFERROR(IF(M5557&lt;=0.005,IF(F5557="",L5557,0),IF(F5557&lt;&gt;"",0,IF(P5557="",0,IF(P5557="H",0,IF(Q5557&lt;Veriler!$G$2,L5557*Veriler!$G$2,L5557*Q5557)))))," ")</f>
        <v>0</v>
      </c>
      <c r="T5557" s="133">
        <f>IF(Veriler!T5557&lt;=0.1, S5557, IF(AND(Veriler!T5557&gt;0.1, F5557="", P5557="E"), IF(Q5557&gt;Veriler!$G$2, Q5557*S5557, IF(Q5557&lt;Veriler!$G$2, Veriler!$G$2*S5557, Q5557*S5557)), 0))</f>
        <v>0</v>
      </c>
      <c r="U5557" s="133" t="str">
        <f t="shared" si="1755"/>
        <v xml:space="preserve"> </v>
      </c>
      <c r="V5557" s="134" t="str">
        <f>IFERROR(IF(O5557="%10 sınırı aşılmıştır.",L5557-T5557,IFERROR(IF(F5557="",IF(S5557=1,0,IF(L5557-S5557=0,"",L5557-S5557)),IF(Veriler!M5557="",L5557,IF(L5557*Veriler!M5557=0,"",L5557*Veriler!M5557))),L5557)),0)</f>
        <v/>
      </c>
      <c r="W5557" s="146"/>
      <c r="X5557" s="146"/>
      <c r="Y5557" s="146"/>
    </row>
    <row r="5558" spans="1:25" s="99" customFormat="1" ht="54.75" customHeight="1" x14ac:dyDescent="0.25">
      <c r="A5558" s="96">
        <f t="shared" si="1756"/>
        <v>4094</v>
      </c>
      <c r="B5558" s="175"/>
      <c r="C5558" s="176"/>
      <c r="D5558" s="113"/>
      <c r="E5558" s="115"/>
      <c r="F5558" s="174"/>
      <c r="G5558" s="114" t="str">
        <f t="shared" si="1751"/>
        <v/>
      </c>
      <c r="H5558" s="115"/>
      <c r="I5558" s="115"/>
      <c r="J5558" s="115"/>
      <c r="K5558" s="115"/>
      <c r="L5558" s="133" t="str">
        <f t="shared" si="1752"/>
        <v/>
      </c>
      <c r="M5558" s="116" t="str">
        <f>IF(L5558="", "", L5558/Veriler!$X$1)</f>
        <v/>
      </c>
      <c r="N5558" s="116" t="str">
        <f>IF(F5558&lt;&gt;"", "İthal Girdi", IF(Veriler!T5558="", "", IF(Veriler!S5558="H", "%0,5 üzerindedir", IF(Veriler!T5558&gt;0.1, "%10 sınırı aşılmıştır.", "Uygun"))))</f>
        <v>%0,5 üzerindedir</v>
      </c>
      <c r="O5558" s="116" t="str">
        <f t="shared" si="1753"/>
        <v xml:space="preserve"> </v>
      </c>
      <c r="P5558" s="117"/>
      <c r="Q5558" s="118"/>
      <c r="R5558" s="119" t="str">
        <f t="shared" si="1754"/>
        <v/>
      </c>
      <c r="S5558" s="133">
        <f>IFERROR(IF(M5558&lt;=0.005,IF(F5558="",L5558,0),IF(F5558&lt;&gt;"",0,IF(P5558="",0,IF(P5558="H",0,IF(Q5558&lt;Veriler!$G$2,L5558*Veriler!$G$2,L5558*Q5558)))))," ")</f>
        <v>0</v>
      </c>
      <c r="T5558" s="133">
        <f>IF(Veriler!T5558&lt;=0.1, S5558, IF(AND(Veriler!T5558&gt;0.1, F5558="", P5558="E"), IF(Q5558&gt;Veriler!$G$2, Q5558*S5558, IF(Q5558&lt;Veriler!$G$2, Veriler!$G$2*S5558, Q5558*S5558)), 0))</f>
        <v>0</v>
      </c>
      <c r="U5558" s="133" t="str">
        <f t="shared" si="1755"/>
        <v xml:space="preserve"> </v>
      </c>
      <c r="V5558" s="134" t="str">
        <f>IFERROR(IF(O5558="%10 sınırı aşılmıştır.",L5558-T5558,IFERROR(IF(F5558="",IF(S5558=1,0,IF(L5558-S5558=0,"",L5558-S5558)),IF(Veriler!M5558="",L5558,IF(L5558*Veriler!M5558=0,"",L5558*Veriler!M5558))),L5558)),0)</f>
        <v/>
      </c>
      <c r="W5558" s="146"/>
      <c r="X5558" s="146"/>
      <c r="Y5558" s="146"/>
    </row>
    <row r="5559" spans="1:25" s="99" customFormat="1" ht="54.75" customHeight="1" x14ac:dyDescent="0.25">
      <c r="A5559" s="96">
        <f t="shared" si="1756"/>
        <v>4095</v>
      </c>
      <c r="B5559" s="175"/>
      <c r="C5559" s="176"/>
      <c r="D5559" s="113"/>
      <c r="E5559" s="115"/>
      <c r="F5559" s="174"/>
      <c r="G5559" s="114" t="str">
        <f t="shared" si="1751"/>
        <v/>
      </c>
      <c r="H5559" s="115"/>
      <c r="I5559" s="115"/>
      <c r="J5559" s="115"/>
      <c r="K5559" s="115"/>
      <c r="L5559" s="133" t="str">
        <f t="shared" si="1752"/>
        <v/>
      </c>
      <c r="M5559" s="116" t="str">
        <f>IF(L5559="", "", L5559/Veriler!$X$1)</f>
        <v/>
      </c>
      <c r="N5559" s="116" t="str">
        <f>IF(F5559&lt;&gt;"", "İthal Girdi", IF(Veriler!T5559="", "", IF(Veriler!S5559="H", "%0,5 üzerindedir", IF(Veriler!T5559&gt;0.1, "%10 sınırı aşılmıştır.", "Uygun"))))</f>
        <v>%0,5 üzerindedir</v>
      </c>
      <c r="O5559" s="116" t="str">
        <f t="shared" si="1753"/>
        <v xml:space="preserve"> </v>
      </c>
      <c r="P5559" s="117"/>
      <c r="Q5559" s="118"/>
      <c r="R5559" s="119" t="str">
        <f t="shared" si="1754"/>
        <v/>
      </c>
      <c r="S5559" s="133">
        <f>IFERROR(IF(M5559&lt;=0.005,IF(F5559="",L5559,0),IF(F5559&lt;&gt;"",0,IF(P5559="",0,IF(P5559="H",0,IF(Q5559&lt;Veriler!$G$2,L5559*Veriler!$G$2,L5559*Q5559)))))," ")</f>
        <v>0</v>
      </c>
      <c r="T5559" s="133">
        <f>IF(Veriler!T5559&lt;=0.1, S5559, IF(AND(Veriler!T5559&gt;0.1, F5559="", P5559="E"), IF(Q5559&gt;Veriler!$G$2, Q5559*S5559, IF(Q5559&lt;Veriler!$G$2, Veriler!$G$2*S5559, Q5559*S5559)), 0))</f>
        <v>0</v>
      </c>
      <c r="U5559" s="133" t="str">
        <f t="shared" si="1755"/>
        <v xml:space="preserve"> </v>
      </c>
      <c r="V5559" s="134" t="str">
        <f>IFERROR(IF(O5559="%10 sınırı aşılmıştır.",L5559-T5559,IFERROR(IF(F5559="",IF(S5559=1,0,IF(L5559-S5559=0,"",L5559-S5559)),IF(Veriler!M5559="",L5559,IF(L5559*Veriler!M5559=0,"",L5559*Veriler!M5559))),L5559)),0)</f>
        <v/>
      </c>
      <c r="W5559" s="146"/>
      <c r="X5559" s="146"/>
      <c r="Y5559" s="146"/>
    </row>
    <row r="5560" spans="1:25" s="99" customFormat="1" ht="54.75" customHeight="1" x14ac:dyDescent="0.25">
      <c r="A5560" s="96">
        <f t="shared" si="1756"/>
        <v>4096</v>
      </c>
      <c r="B5560" s="175"/>
      <c r="C5560" s="176"/>
      <c r="D5560" s="113"/>
      <c r="E5560" s="115"/>
      <c r="F5560" s="174"/>
      <c r="G5560" s="114" t="str">
        <f t="shared" si="1751"/>
        <v/>
      </c>
      <c r="H5560" s="115"/>
      <c r="I5560" s="115"/>
      <c r="J5560" s="115"/>
      <c r="K5560" s="115"/>
      <c r="L5560" s="133" t="str">
        <f t="shared" si="1752"/>
        <v/>
      </c>
      <c r="M5560" s="116" t="str">
        <f>IF(L5560="", "", L5560/Veriler!$X$1)</f>
        <v/>
      </c>
      <c r="N5560" s="116" t="str">
        <f>IF(F5560&lt;&gt;"", "İthal Girdi", IF(Veriler!T5560="", "", IF(Veriler!S5560="H", "%0,5 üzerindedir", IF(Veriler!T5560&gt;0.1, "%10 sınırı aşılmıştır.", "Uygun"))))</f>
        <v>%0,5 üzerindedir</v>
      </c>
      <c r="O5560" s="116" t="str">
        <f t="shared" si="1753"/>
        <v xml:space="preserve"> </v>
      </c>
      <c r="P5560" s="117"/>
      <c r="Q5560" s="118"/>
      <c r="R5560" s="119" t="str">
        <f t="shared" si="1754"/>
        <v/>
      </c>
      <c r="S5560" s="133">
        <f>IFERROR(IF(M5560&lt;=0.005,IF(F5560="",L5560,0),IF(F5560&lt;&gt;"",0,IF(P5560="",0,IF(P5560="H",0,IF(Q5560&lt;Veriler!$G$2,L5560*Veriler!$G$2,L5560*Q5560)))))," ")</f>
        <v>0</v>
      </c>
      <c r="T5560" s="133">
        <f>IF(Veriler!T5560&lt;=0.1, S5560, IF(AND(Veriler!T5560&gt;0.1, F5560="", P5560="E"), IF(Q5560&gt;Veriler!$G$2, Q5560*S5560, IF(Q5560&lt;Veriler!$G$2, Veriler!$G$2*S5560, Q5560*S5560)), 0))</f>
        <v>0</v>
      </c>
      <c r="U5560" s="133" t="str">
        <f t="shared" si="1755"/>
        <v xml:space="preserve"> </v>
      </c>
      <c r="V5560" s="134" t="str">
        <f>IFERROR(IF(O5560="%10 sınırı aşılmıştır.",L5560-T5560,IFERROR(IF(F5560="",IF(S5560=1,0,IF(L5560-S5560=0,"",L5560-S5560)),IF(Veriler!M5560="",L5560,IF(L5560*Veriler!M5560=0,"",L5560*Veriler!M5560))),L5560)),0)</f>
        <v/>
      </c>
      <c r="W5560" s="146"/>
      <c r="X5560" s="146"/>
      <c r="Y5560" s="146"/>
    </row>
    <row r="5561" spans="1:25" s="99" customFormat="1" ht="54.75" customHeight="1" x14ac:dyDescent="0.25">
      <c r="A5561" s="96">
        <f t="shared" si="1756"/>
        <v>4097</v>
      </c>
      <c r="B5561" s="175"/>
      <c r="C5561" s="176"/>
      <c r="D5561" s="113"/>
      <c r="E5561" s="115"/>
      <c r="F5561" s="174"/>
      <c r="G5561" s="114" t="str">
        <f t="shared" si="1751"/>
        <v/>
      </c>
      <c r="H5561" s="115"/>
      <c r="I5561" s="115"/>
      <c r="J5561" s="115"/>
      <c r="K5561" s="115"/>
      <c r="L5561" s="133" t="str">
        <f t="shared" si="1752"/>
        <v/>
      </c>
      <c r="M5561" s="116" t="str">
        <f>IF(L5561="", "", L5561/Veriler!$X$1)</f>
        <v/>
      </c>
      <c r="N5561" s="116" t="str">
        <f>IF(F5561&lt;&gt;"", "İthal Girdi", IF(Veriler!T5561="", "", IF(Veriler!S5561="H", "%0,5 üzerindedir", IF(Veriler!T5561&gt;0.1, "%10 sınırı aşılmıştır.", "Uygun"))))</f>
        <v>%0,5 üzerindedir</v>
      </c>
      <c r="O5561" s="116" t="str">
        <f t="shared" si="1753"/>
        <v xml:space="preserve"> </v>
      </c>
      <c r="P5561" s="117"/>
      <c r="Q5561" s="118"/>
      <c r="R5561" s="119" t="str">
        <f t="shared" si="1754"/>
        <v/>
      </c>
      <c r="S5561" s="133">
        <f>IFERROR(IF(M5561&lt;=0.005,IF(F5561="",L5561,0),IF(F5561&lt;&gt;"",0,IF(P5561="",0,IF(P5561="H",0,IF(Q5561&lt;Veriler!$G$2,L5561*Veriler!$G$2,L5561*Q5561)))))," ")</f>
        <v>0</v>
      </c>
      <c r="T5561" s="133">
        <f>IF(Veriler!T5561&lt;=0.1, S5561, IF(AND(Veriler!T5561&gt;0.1, F5561="", P5561="E"), IF(Q5561&gt;Veriler!$G$2, Q5561*S5561, IF(Q5561&lt;Veriler!$G$2, Veriler!$G$2*S5561, Q5561*S5561)), 0))</f>
        <v>0</v>
      </c>
      <c r="U5561" s="133" t="str">
        <f t="shared" si="1755"/>
        <v xml:space="preserve"> </v>
      </c>
      <c r="V5561" s="134" t="str">
        <f>IFERROR(IF(O5561="%10 sınırı aşılmıştır.",L5561-T5561,IFERROR(IF(F5561="",IF(S5561=1,0,IF(L5561-S5561=0,"",L5561-S5561)),IF(Veriler!M5561="",L5561,IF(L5561*Veriler!M5561=0,"",L5561*Veriler!M5561))),L5561)),0)</f>
        <v/>
      </c>
      <c r="W5561" s="146"/>
      <c r="X5561" s="146"/>
      <c r="Y5561" s="146"/>
    </row>
    <row r="5562" spans="1:25" s="99" customFormat="1" ht="54.75" customHeight="1" x14ac:dyDescent="0.25">
      <c r="A5562" s="96">
        <f t="shared" si="1756"/>
        <v>4098</v>
      </c>
      <c r="B5562" s="175"/>
      <c r="C5562" s="176"/>
      <c r="D5562" s="113"/>
      <c r="E5562" s="115"/>
      <c r="F5562" s="174"/>
      <c r="G5562" s="114" t="str">
        <f t="shared" si="1751"/>
        <v/>
      </c>
      <c r="H5562" s="115"/>
      <c r="I5562" s="115"/>
      <c r="J5562" s="115"/>
      <c r="K5562" s="115"/>
      <c r="L5562" s="133" t="str">
        <f t="shared" si="1752"/>
        <v/>
      </c>
      <c r="M5562" s="116" t="str">
        <f>IF(L5562="", "", L5562/Veriler!$X$1)</f>
        <v/>
      </c>
      <c r="N5562" s="116" t="str">
        <f>IF(F5562&lt;&gt;"", "İthal Girdi", IF(Veriler!T5562="", "", IF(Veriler!S5562="H", "%0,5 üzerindedir", IF(Veriler!T5562&gt;0.1, "%10 sınırı aşılmıştır.", "Uygun"))))</f>
        <v>%0,5 üzerindedir</v>
      </c>
      <c r="O5562" s="116" t="str">
        <f t="shared" si="1753"/>
        <v xml:space="preserve"> </v>
      </c>
      <c r="P5562" s="117"/>
      <c r="Q5562" s="118"/>
      <c r="R5562" s="119" t="str">
        <f t="shared" si="1754"/>
        <v/>
      </c>
      <c r="S5562" s="133">
        <f>IFERROR(IF(M5562&lt;=0.005,IF(F5562="",L5562,0),IF(F5562&lt;&gt;"",0,IF(P5562="",0,IF(P5562="H",0,IF(Q5562&lt;Veriler!$G$2,L5562*Veriler!$G$2,L5562*Q5562)))))," ")</f>
        <v>0</v>
      </c>
      <c r="T5562" s="133">
        <f>IF(Veriler!T5562&lt;=0.1, S5562, IF(AND(Veriler!T5562&gt;0.1, F5562="", P5562="E"), IF(Q5562&gt;Veriler!$G$2, Q5562*S5562, IF(Q5562&lt;Veriler!$G$2, Veriler!$G$2*S5562, Q5562*S5562)), 0))</f>
        <v>0</v>
      </c>
      <c r="U5562" s="133" t="str">
        <f t="shared" si="1755"/>
        <v xml:space="preserve"> </v>
      </c>
      <c r="V5562" s="134" t="str">
        <f>IFERROR(IF(O5562="%10 sınırı aşılmıştır.",L5562-T5562,IFERROR(IF(F5562="",IF(S5562=1,0,IF(L5562-S5562=0,"",L5562-S5562)),IF(Veriler!M5562="",L5562,IF(L5562*Veriler!M5562=0,"",L5562*Veriler!M5562))),L5562)),0)</f>
        <v/>
      </c>
      <c r="W5562" s="146"/>
      <c r="X5562" s="146"/>
      <c r="Y5562" s="146"/>
    </row>
    <row r="5563" spans="1:25" s="99" customFormat="1" ht="54.75" customHeight="1" x14ac:dyDescent="0.25">
      <c r="A5563" s="96">
        <f t="shared" si="1756"/>
        <v>4099</v>
      </c>
      <c r="B5563" s="175"/>
      <c r="C5563" s="176"/>
      <c r="D5563" s="113"/>
      <c r="E5563" s="115"/>
      <c r="F5563" s="174"/>
      <c r="G5563" s="114" t="str">
        <f t="shared" si="1751"/>
        <v/>
      </c>
      <c r="H5563" s="115"/>
      <c r="I5563" s="115"/>
      <c r="J5563" s="115"/>
      <c r="K5563" s="115"/>
      <c r="L5563" s="133" t="str">
        <f t="shared" si="1752"/>
        <v/>
      </c>
      <c r="M5563" s="116" t="str">
        <f>IF(L5563="", "", L5563/Veriler!$X$1)</f>
        <v/>
      </c>
      <c r="N5563" s="116" t="str">
        <f>IF(F5563&lt;&gt;"", "İthal Girdi", IF(Veriler!T5563="", "", IF(Veriler!S5563="H", "%0,5 üzerindedir", IF(Veriler!T5563&gt;0.1, "%10 sınırı aşılmıştır.", "Uygun"))))</f>
        <v>%0,5 üzerindedir</v>
      </c>
      <c r="O5563" s="116" t="str">
        <f t="shared" si="1753"/>
        <v xml:space="preserve"> </v>
      </c>
      <c r="P5563" s="117"/>
      <c r="Q5563" s="118"/>
      <c r="R5563" s="119" t="str">
        <f t="shared" si="1754"/>
        <v/>
      </c>
      <c r="S5563" s="133">
        <f>IFERROR(IF(M5563&lt;=0.005,IF(F5563="",L5563,0),IF(F5563&lt;&gt;"",0,IF(P5563="",0,IF(P5563="H",0,IF(Q5563&lt;Veriler!$G$2,L5563*Veriler!$G$2,L5563*Q5563)))))," ")</f>
        <v>0</v>
      </c>
      <c r="T5563" s="133">
        <f>IF(Veriler!T5563&lt;=0.1, S5563, IF(AND(Veriler!T5563&gt;0.1, F5563="", P5563="E"), IF(Q5563&gt;Veriler!$G$2, Q5563*S5563, IF(Q5563&lt;Veriler!$G$2, Veriler!$G$2*S5563, Q5563*S5563)), 0))</f>
        <v>0</v>
      </c>
      <c r="U5563" s="133" t="str">
        <f t="shared" si="1755"/>
        <v xml:space="preserve"> </v>
      </c>
      <c r="V5563" s="134" t="str">
        <f>IFERROR(IF(O5563="%10 sınırı aşılmıştır.",L5563-T5563,IFERROR(IF(F5563="",IF(S5563=1,0,IF(L5563-S5563=0,"",L5563-S5563)),IF(Veriler!M5563="",L5563,IF(L5563*Veriler!M5563=0,"",L5563*Veriler!M5563))),L5563)),0)</f>
        <v/>
      </c>
      <c r="W5563" s="146"/>
      <c r="X5563" s="146"/>
      <c r="Y5563" s="146"/>
    </row>
    <row r="5564" spans="1:25" s="99" customFormat="1" ht="54.75" customHeight="1" x14ac:dyDescent="0.25">
      <c r="A5564" s="96">
        <f t="shared" si="1756"/>
        <v>4100</v>
      </c>
      <c r="B5564" s="175"/>
      <c r="C5564" s="176"/>
      <c r="D5564" s="113"/>
      <c r="E5564" s="115"/>
      <c r="F5564" s="174"/>
      <c r="G5564" s="114" t="str">
        <f t="shared" si="1751"/>
        <v/>
      </c>
      <c r="H5564" s="115"/>
      <c r="I5564" s="115"/>
      <c r="J5564" s="115"/>
      <c r="K5564" s="115"/>
      <c r="L5564" s="133" t="str">
        <f t="shared" si="1752"/>
        <v/>
      </c>
      <c r="M5564" s="116" t="str">
        <f>IF(L5564="", "", L5564/Veriler!$X$1)</f>
        <v/>
      </c>
      <c r="N5564" s="116" t="str">
        <f>IF(F5564&lt;&gt;"", "İthal Girdi", IF(Veriler!T5564="", "", IF(Veriler!S5564="H", "%0,5 üzerindedir", IF(Veriler!T5564&gt;0.1, "%10 sınırı aşılmıştır.", "Uygun"))))</f>
        <v>%0,5 üzerindedir</v>
      </c>
      <c r="O5564" s="116" t="str">
        <f t="shared" si="1753"/>
        <v xml:space="preserve"> </v>
      </c>
      <c r="P5564" s="117"/>
      <c r="Q5564" s="118"/>
      <c r="R5564" s="119" t="str">
        <f t="shared" si="1754"/>
        <v/>
      </c>
      <c r="S5564" s="133">
        <f>IFERROR(IF(M5564&lt;=0.005,IF(F5564="",L5564,0),IF(F5564&lt;&gt;"",0,IF(P5564="",0,IF(P5564="H",0,IF(Q5564&lt;Veriler!$G$2,L5564*Veriler!$G$2,L5564*Q5564)))))," ")</f>
        <v>0</v>
      </c>
      <c r="T5564" s="133">
        <f>IF(Veriler!T5564&lt;=0.1, S5564, IF(AND(Veriler!T5564&gt;0.1, F5564="", P5564="E"), IF(Q5564&gt;Veriler!$G$2, Q5564*S5564, IF(Q5564&lt;Veriler!$G$2, Veriler!$G$2*S5564, Q5564*S5564)), 0))</f>
        <v>0</v>
      </c>
      <c r="U5564" s="133" t="str">
        <f t="shared" si="1755"/>
        <v xml:space="preserve"> </v>
      </c>
      <c r="V5564" s="134" t="str">
        <f>IFERROR(IF(O5564="%10 sınırı aşılmıştır.",L5564-T5564,IFERROR(IF(F5564="",IF(S5564=1,0,IF(L5564-S5564=0,"",L5564-S5564)),IF(Veriler!M5564="",L5564,IF(L5564*Veriler!M5564=0,"",L5564*Veriler!M5564))),L5564)),0)</f>
        <v/>
      </c>
      <c r="W5564" s="146"/>
      <c r="X5564" s="146"/>
      <c r="Y5564" s="146"/>
    </row>
    <row r="5565" spans="1:25" s="99" customFormat="1" ht="54.75" customHeight="1" x14ac:dyDescent="0.25">
      <c r="A5565" s="96">
        <f t="shared" si="1756"/>
        <v>4101</v>
      </c>
      <c r="B5565" s="175"/>
      <c r="C5565" s="176"/>
      <c r="D5565" s="113"/>
      <c r="E5565" s="115"/>
      <c r="F5565" s="174"/>
      <c r="G5565" s="114" t="str">
        <f t="shared" si="1751"/>
        <v/>
      </c>
      <c r="H5565" s="115"/>
      <c r="I5565" s="115"/>
      <c r="J5565" s="115"/>
      <c r="K5565" s="115"/>
      <c r="L5565" s="133" t="str">
        <f t="shared" si="1752"/>
        <v/>
      </c>
      <c r="M5565" s="116" t="str">
        <f>IF(L5565="", "", L5565/Veriler!$X$1)</f>
        <v/>
      </c>
      <c r="N5565" s="116" t="str">
        <f>IF(F5565&lt;&gt;"", "İthal Girdi", IF(Veriler!T5565="", "", IF(Veriler!S5565="H", "%0,5 üzerindedir", IF(Veriler!T5565&gt;0.1, "%10 sınırı aşılmıştır.", "Uygun"))))</f>
        <v>%0,5 üzerindedir</v>
      </c>
      <c r="O5565" s="116" t="str">
        <f t="shared" si="1753"/>
        <v xml:space="preserve"> </v>
      </c>
      <c r="P5565" s="117"/>
      <c r="Q5565" s="118"/>
      <c r="R5565" s="119" t="str">
        <f t="shared" si="1754"/>
        <v/>
      </c>
      <c r="S5565" s="133">
        <f>IFERROR(IF(M5565&lt;=0.005,IF(F5565="",L5565,0),IF(F5565&lt;&gt;"",0,IF(P5565="",0,IF(P5565="H",0,IF(Q5565&lt;Veriler!$G$2,L5565*Veriler!$G$2,L5565*Q5565)))))," ")</f>
        <v>0</v>
      </c>
      <c r="T5565" s="133">
        <f>IF(Veriler!T5565&lt;=0.1, S5565, IF(AND(Veriler!T5565&gt;0.1, F5565="", P5565="E"), IF(Q5565&gt;Veriler!$G$2, Q5565*S5565, IF(Q5565&lt;Veriler!$G$2, Veriler!$G$2*S5565, Q5565*S5565)), 0))</f>
        <v>0</v>
      </c>
      <c r="U5565" s="133" t="str">
        <f t="shared" si="1755"/>
        <v xml:space="preserve"> </v>
      </c>
      <c r="V5565" s="134" t="str">
        <f>IFERROR(IF(O5565="%10 sınırı aşılmıştır.",L5565-T5565,IFERROR(IF(F5565="",IF(S5565=1,0,IF(L5565-S5565=0,"",L5565-S5565)),IF(Veriler!M5565="",L5565,IF(L5565*Veriler!M5565=0,"",L5565*Veriler!M5565))),L5565)),0)</f>
        <v/>
      </c>
      <c r="W5565" s="146"/>
      <c r="X5565" s="146"/>
      <c r="Y5565" s="146"/>
    </row>
    <row r="5566" spans="1:25" s="99" customFormat="1" ht="54.75" customHeight="1" x14ac:dyDescent="0.25">
      <c r="A5566" s="96">
        <f t="shared" si="1756"/>
        <v>4102</v>
      </c>
      <c r="B5566" s="175"/>
      <c r="C5566" s="176"/>
      <c r="D5566" s="113"/>
      <c r="E5566" s="115"/>
      <c r="F5566" s="174"/>
      <c r="G5566" s="114" t="str">
        <f t="shared" si="1751"/>
        <v/>
      </c>
      <c r="H5566" s="115"/>
      <c r="I5566" s="115"/>
      <c r="J5566" s="115"/>
      <c r="K5566" s="115"/>
      <c r="L5566" s="133" t="str">
        <f t="shared" si="1752"/>
        <v/>
      </c>
      <c r="M5566" s="116" t="str">
        <f>IF(L5566="", "", L5566/Veriler!$X$1)</f>
        <v/>
      </c>
      <c r="N5566" s="116" t="str">
        <f>IF(F5566&lt;&gt;"", "İthal Girdi", IF(Veriler!T5566="", "", IF(Veriler!S5566="H", "%0,5 üzerindedir", IF(Veriler!T5566&gt;0.1, "%10 sınırı aşılmıştır.", "Uygun"))))</f>
        <v>%0,5 üzerindedir</v>
      </c>
      <c r="O5566" s="116" t="str">
        <f t="shared" si="1753"/>
        <v xml:space="preserve"> </v>
      </c>
      <c r="P5566" s="117"/>
      <c r="Q5566" s="118"/>
      <c r="R5566" s="119" t="str">
        <f t="shared" si="1754"/>
        <v/>
      </c>
      <c r="S5566" s="133">
        <f>IFERROR(IF(M5566&lt;=0.005,IF(F5566="",L5566,0),IF(F5566&lt;&gt;"",0,IF(P5566="",0,IF(P5566="H",0,IF(Q5566&lt;Veriler!$G$2,L5566*Veriler!$G$2,L5566*Q5566)))))," ")</f>
        <v>0</v>
      </c>
      <c r="T5566" s="133">
        <f>IF(Veriler!T5566&lt;=0.1, S5566, IF(AND(Veriler!T5566&gt;0.1, F5566="", P5566="E"), IF(Q5566&gt;Veriler!$G$2, Q5566*S5566, IF(Q5566&lt;Veriler!$G$2, Veriler!$G$2*S5566, Q5566*S5566)), 0))</f>
        <v>0</v>
      </c>
      <c r="U5566" s="133" t="str">
        <f t="shared" si="1755"/>
        <v xml:space="preserve"> </v>
      </c>
      <c r="V5566" s="134" t="str">
        <f>IFERROR(IF(O5566="%10 sınırı aşılmıştır.",L5566-T5566,IFERROR(IF(F5566="",IF(S5566=1,0,IF(L5566-S5566=0,"",L5566-S5566)),IF(Veriler!M5566="",L5566,IF(L5566*Veriler!M5566=0,"",L5566*Veriler!M5566))),L5566)),0)</f>
        <v/>
      </c>
      <c r="W5566" s="146"/>
      <c r="X5566" s="146"/>
      <c r="Y5566" s="146"/>
    </row>
    <row r="5567" spans="1:25" s="99" customFormat="1" ht="36" hidden="1" customHeight="1" x14ac:dyDescent="0.25">
      <c r="A5567" s="101"/>
      <c r="B5567" s="191" t="s">
        <v>16</v>
      </c>
      <c r="C5567" s="176"/>
      <c r="D5567" s="120"/>
      <c r="E5567" s="171"/>
      <c r="F5567" s="172"/>
      <c r="G5567" s="121"/>
      <c r="H5567" s="115"/>
      <c r="I5567" s="115"/>
      <c r="J5567" s="115"/>
      <c r="K5567" s="115"/>
      <c r="L5567" s="121"/>
      <c r="M5567" s="121"/>
      <c r="N5567" s="121"/>
      <c r="O5567" s="121"/>
      <c r="P5567" s="120"/>
      <c r="Q5567" s="120"/>
      <c r="R5567" s="183"/>
      <c r="S5567" s="184"/>
      <c r="T5567" s="121"/>
      <c r="U5567" s="121"/>
      <c r="V5567" s="121"/>
      <c r="W5567" s="146"/>
      <c r="X5567" s="146"/>
      <c r="Y5567" s="146"/>
    </row>
    <row r="5568" spans="1:25" s="99" customFormat="1" ht="54.75" customHeight="1" x14ac:dyDescent="0.25">
      <c r="A5568" s="96">
        <f>A5566+1</f>
        <v>4103</v>
      </c>
      <c r="B5568" s="175"/>
      <c r="C5568" s="176"/>
      <c r="D5568" s="113"/>
      <c r="E5568" s="115"/>
      <c r="F5568" s="174"/>
      <c r="G5568" s="114" t="str">
        <f t="shared" ref="G5568:G5581" si="1757">IF(AND(F5568&lt;&gt;"",V5568&lt;&gt;"",L5568&lt;&gt;0),V5568/L5568,"")</f>
        <v/>
      </c>
      <c r="H5568" s="115"/>
      <c r="I5568" s="115"/>
      <c r="J5568" s="115"/>
      <c r="K5568" s="115"/>
      <c r="L5568" s="133" t="str">
        <f t="shared" ref="L5568:L5581" si="1758">IF(AND(H5568&lt;&gt;0, J5568&lt;&gt;0, K5568&lt;&gt;0), H5568*J5568*K5568, "")</f>
        <v/>
      </c>
      <c r="M5568" s="116" t="str">
        <f>IF(L5568="", "", L5568/Veriler!$X$1)</f>
        <v/>
      </c>
      <c r="N5568" s="116" t="str">
        <f>IF(F5568&lt;&gt;"", "İthal Girdi", IF(Veriler!T5568="", "", IF(Veriler!S5568="H", "%0,5 üzerindedir", IF(Veriler!T5568&gt;0.1, "%10 sınırı aşılmıştır.", "Uygun"))))</f>
        <v>%0,5 üzerindedir</v>
      </c>
      <c r="O5568" s="116" t="str">
        <f t="shared" ref="O5568:O5581" si="1759">IF(M5568=""," ",N5568)</f>
        <v xml:space="preserve"> </v>
      </c>
      <c r="P5568" s="117"/>
      <c r="Q5568" s="118"/>
      <c r="R5568" s="119" t="str">
        <f t="shared" ref="R5568:R5581" si="1760">IFERROR(IF(AND(T5568&lt;&gt;"",L5568&lt;&gt;"",L5568&lt;&gt;0,T5568&lt;&gt;0),T5568/L5568,"")," ")</f>
        <v/>
      </c>
      <c r="S5568" s="133">
        <f>IFERROR(IF(M5568&lt;=0.005,IF(F5568="",L5568,0),IF(F5568&lt;&gt;"",0,IF(P5568="",0,IF(P5568="H",0,IF(Q5568&lt;Veriler!$G$2,L5568*Veriler!$G$2,L5568*Q5568)))))," ")</f>
        <v>0</v>
      </c>
      <c r="T5568" s="133">
        <f>IF(Veriler!T5568&lt;=0.1, S5568, IF(AND(Veriler!T5568&gt;0.1, F5568="", P5568="E"), IF(Q5568&gt;Veriler!$G$2, Q5568*S5568, IF(Q5568&lt;Veriler!$G$2, Veriler!$G$2*S5568, Q5568*S5568)), 0))</f>
        <v>0</v>
      </c>
      <c r="U5568" s="133" t="str">
        <f t="shared" ref="U5568:U5581" si="1761">IF(T5568=0," ",T5568)</f>
        <v xml:space="preserve"> </v>
      </c>
      <c r="V5568" s="134" t="str">
        <f>IFERROR(IF(O5568="%10 sınırı aşılmıştır.",L5568-T5568,IFERROR(IF(F5568="",IF(S5568=1,0,IF(L5568-S5568=0,"",L5568-S5568)),IF(Veriler!M5568="",L5568,IF(L5568*Veriler!M5568=0,"",L5568*Veriler!M5568))),L5568)),0)</f>
        <v/>
      </c>
      <c r="W5568" s="146"/>
      <c r="X5568" s="146"/>
      <c r="Y5568" s="146"/>
    </row>
    <row r="5569" spans="1:25" s="99" customFormat="1" ht="54.75" customHeight="1" x14ac:dyDescent="0.25">
      <c r="A5569" s="96">
        <f t="shared" ref="A5569:A5581" si="1762">A5568+1</f>
        <v>4104</v>
      </c>
      <c r="B5569" s="175"/>
      <c r="C5569" s="176"/>
      <c r="D5569" s="113"/>
      <c r="E5569" s="115"/>
      <c r="F5569" s="174"/>
      <c r="G5569" s="114" t="str">
        <f t="shared" si="1757"/>
        <v/>
      </c>
      <c r="H5569" s="115"/>
      <c r="I5569" s="115"/>
      <c r="J5569" s="115"/>
      <c r="K5569" s="115"/>
      <c r="L5569" s="133" t="str">
        <f t="shared" si="1758"/>
        <v/>
      </c>
      <c r="M5569" s="116" t="str">
        <f>IF(L5569="", "", L5569/Veriler!$X$1)</f>
        <v/>
      </c>
      <c r="N5569" s="116" t="str">
        <f>IF(F5569&lt;&gt;"", "İthal Girdi", IF(Veriler!T5569="", "", IF(Veriler!S5569="H", "%0,5 üzerindedir", IF(Veriler!T5569&gt;0.1, "%10 sınırı aşılmıştır.", "Uygun"))))</f>
        <v>%0,5 üzerindedir</v>
      </c>
      <c r="O5569" s="116" t="str">
        <f t="shared" si="1759"/>
        <v xml:space="preserve"> </v>
      </c>
      <c r="P5569" s="117"/>
      <c r="Q5569" s="118"/>
      <c r="R5569" s="119" t="str">
        <f t="shared" si="1760"/>
        <v/>
      </c>
      <c r="S5569" s="133">
        <f>IFERROR(IF(M5569&lt;=0.005,IF(F5569="",L5569,0),IF(F5569&lt;&gt;"",0,IF(P5569="",0,IF(P5569="H",0,IF(Q5569&lt;Veriler!$G$2,L5569*Veriler!$G$2,L5569*Q5569)))))," ")</f>
        <v>0</v>
      </c>
      <c r="T5569" s="133">
        <f>IF(Veriler!T5569&lt;=0.1, S5569, IF(AND(Veriler!T5569&gt;0.1, F5569="", P5569="E"), IF(Q5569&gt;Veriler!$G$2, Q5569*S5569, IF(Q5569&lt;Veriler!$G$2, Veriler!$G$2*S5569, Q5569*S5569)), 0))</f>
        <v>0</v>
      </c>
      <c r="U5569" s="133" t="str">
        <f t="shared" si="1761"/>
        <v xml:space="preserve"> </v>
      </c>
      <c r="V5569" s="134" t="str">
        <f>IFERROR(IF(O5569="%10 sınırı aşılmıştır.",L5569-T5569,IFERROR(IF(F5569="",IF(S5569=1,0,IF(L5569-S5569=0,"",L5569-S5569)),IF(Veriler!M5569="",L5569,IF(L5569*Veriler!M5569=0,"",L5569*Veriler!M5569))),L5569)),0)</f>
        <v/>
      </c>
      <c r="W5569" s="146"/>
      <c r="X5569" s="146"/>
      <c r="Y5569" s="146"/>
    </row>
    <row r="5570" spans="1:25" s="99" customFormat="1" ht="54.75" customHeight="1" x14ac:dyDescent="0.25">
      <c r="A5570" s="96">
        <f t="shared" si="1762"/>
        <v>4105</v>
      </c>
      <c r="B5570" s="175"/>
      <c r="C5570" s="176"/>
      <c r="D5570" s="113"/>
      <c r="E5570" s="115"/>
      <c r="F5570" s="174"/>
      <c r="G5570" s="114" t="str">
        <f t="shared" si="1757"/>
        <v/>
      </c>
      <c r="H5570" s="115"/>
      <c r="I5570" s="115"/>
      <c r="J5570" s="115"/>
      <c r="K5570" s="115"/>
      <c r="L5570" s="133" t="str">
        <f t="shared" si="1758"/>
        <v/>
      </c>
      <c r="M5570" s="116" t="str">
        <f>IF(L5570="", "", L5570/Veriler!$X$1)</f>
        <v/>
      </c>
      <c r="N5570" s="116" t="str">
        <f>IF(F5570&lt;&gt;"", "İthal Girdi", IF(Veriler!T5570="", "", IF(Veriler!S5570="H", "%0,5 üzerindedir", IF(Veriler!T5570&gt;0.1, "%10 sınırı aşılmıştır.", "Uygun"))))</f>
        <v>%0,5 üzerindedir</v>
      </c>
      <c r="O5570" s="116" t="str">
        <f t="shared" si="1759"/>
        <v xml:space="preserve"> </v>
      </c>
      <c r="P5570" s="117"/>
      <c r="Q5570" s="118"/>
      <c r="R5570" s="119" t="str">
        <f t="shared" si="1760"/>
        <v/>
      </c>
      <c r="S5570" s="133">
        <f>IFERROR(IF(M5570&lt;=0.005,IF(F5570="",L5570,0),IF(F5570&lt;&gt;"",0,IF(P5570="",0,IF(P5570="H",0,IF(Q5570&lt;Veriler!$G$2,L5570*Veriler!$G$2,L5570*Q5570)))))," ")</f>
        <v>0</v>
      </c>
      <c r="T5570" s="133">
        <f>IF(Veriler!T5570&lt;=0.1, S5570, IF(AND(Veriler!T5570&gt;0.1, F5570="", P5570="E"), IF(Q5570&gt;Veriler!$G$2, Q5570*S5570, IF(Q5570&lt;Veriler!$G$2, Veriler!$G$2*S5570, Q5570*S5570)), 0))</f>
        <v>0</v>
      </c>
      <c r="U5570" s="133" t="str">
        <f t="shared" si="1761"/>
        <v xml:space="preserve"> </v>
      </c>
      <c r="V5570" s="134" t="str">
        <f>IFERROR(IF(O5570="%10 sınırı aşılmıştır.",L5570-T5570,IFERROR(IF(F5570="",IF(S5570=1,0,IF(L5570-S5570=0,"",L5570-S5570)),IF(Veriler!M5570="",L5570,IF(L5570*Veriler!M5570=0,"",L5570*Veriler!M5570))),L5570)),0)</f>
        <v/>
      </c>
      <c r="W5570" s="146"/>
      <c r="X5570" s="146"/>
      <c r="Y5570" s="146"/>
    </row>
    <row r="5571" spans="1:25" s="99" customFormat="1" ht="54.75" customHeight="1" x14ac:dyDescent="0.25">
      <c r="A5571" s="96">
        <f t="shared" si="1762"/>
        <v>4106</v>
      </c>
      <c r="B5571" s="175"/>
      <c r="C5571" s="176"/>
      <c r="D5571" s="113"/>
      <c r="E5571" s="115"/>
      <c r="F5571" s="174"/>
      <c r="G5571" s="114" t="str">
        <f t="shared" si="1757"/>
        <v/>
      </c>
      <c r="H5571" s="115"/>
      <c r="I5571" s="115"/>
      <c r="J5571" s="115"/>
      <c r="K5571" s="115"/>
      <c r="L5571" s="133" t="str">
        <f t="shared" si="1758"/>
        <v/>
      </c>
      <c r="M5571" s="116" t="str">
        <f>IF(L5571="", "", L5571/Veriler!$X$1)</f>
        <v/>
      </c>
      <c r="N5571" s="116" t="str">
        <f>IF(F5571&lt;&gt;"", "İthal Girdi", IF(Veriler!T5571="", "", IF(Veriler!S5571="H", "%0,5 üzerindedir", IF(Veriler!T5571&gt;0.1, "%10 sınırı aşılmıştır.", "Uygun"))))</f>
        <v>%0,5 üzerindedir</v>
      </c>
      <c r="O5571" s="116" t="str">
        <f t="shared" si="1759"/>
        <v xml:space="preserve"> </v>
      </c>
      <c r="P5571" s="117"/>
      <c r="Q5571" s="118"/>
      <c r="R5571" s="119" t="str">
        <f t="shared" si="1760"/>
        <v/>
      </c>
      <c r="S5571" s="133">
        <f>IFERROR(IF(M5571&lt;=0.005,IF(F5571="",L5571,0),IF(F5571&lt;&gt;"",0,IF(P5571="",0,IF(P5571="H",0,IF(Q5571&lt;Veriler!$G$2,L5571*Veriler!$G$2,L5571*Q5571)))))," ")</f>
        <v>0</v>
      </c>
      <c r="T5571" s="133">
        <f>IF(Veriler!T5571&lt;=0.1, S5571, IF(AND(Veriler!T5571&gt;0.1, F5571="", P5571="E"), IF(Q5571&gt;Veriler!$G$2, Q5571*S5571, IF(Q5571&lt;Veriler!$G$2, Veriler!$G$2*S5571, Q5571*S5571)), 0))</f>
        <v>0</v>
      </c>
      <c r="U5571" s="133" t="str">
        <f t="shared" si="1761"/>
        <v xml:space="preserve"> </v>
      </c>
      <c r="V5571" s="134" t="str">
        <f>IFERROR(IF(O5571="%10 sınırı aşılmıştır.",L5571-T5571,IFERROR(IF(F5571="",IF(S5571=1,0,IF(L5571-S5571=0,"",L5571-S5571)),IF(Veriler!M5571="",L5571,IF(L5571*Veriler!M5571=0,"",L5571*Veriler!M5571))),L5571)),0)</f>
        <v/>
      </c>
      <c r="W5571" s="146"/>
      <c r="X5571" s="146"/>
      <c r="Y5571" s="146"/>
    </row>
    <row r="5572" spans="1:25" s="99" customFormat="1" ht="54.75" customHeight="1" x14ac:dyDescent="0.25">
      <c r="A5572" s="96">
        <f t="shared" si="1762"/>
        <v>4107</v>
      </c>
      <c r="B5572" s="175"/>
      <c r="C5572" s="176"/>
      <c r="D5572" s="113"/>
      <c r="E5572" s="115"/>
      <c r="F5572" s="174"/>
      <c r="G5572" s="114" t="str">
        <f t="shared" si="1757"/>
        <v/>
      </c>
      <c r="H5572" s="115"/>
      <c r="I5572" s="115"/>
      <c r="J5572" s="115"/>
      <c r="K5572" s="115"/>
      <c r="L5572" s="133" t="str">
        <f t="shared" si="1758"/>
        <v/>
      </c>
      <c r="M5572" s="116" t="str">
        <f>IF(L5572="", "", L5572/Veriler!$X$1)</f>
        <v/>
      </c>
      <c r="N5572" s="116" t="str">
        <f>IF(F5572&lt;&gt;"", "İthal Girdi", IF(Veriler!T5572="", "", IF(Veriler!S5572="H", "%0,5 üzerindedir", IF(Veriler!T5572&gt;0.1, "%10 sınırı aşılmıştır.", "Uygun"))))</f>
        <v>%0,5 üzerindedir</v>
      </c>
      <c r="O5572" s="116" t="str">
        <f t="shared" si="1759"/>
        <v xml:space="preserve"> </v>
      </c>
      <c r="P5572" s="117"/>
      <c r="Q5572" s="118"/>
      <c r="R5572" s="119" t="str">
        <f t="shared" si="1760"/>
        <v/>
      </c>
      <c r="S5572" s="133">
        <f>IFERROR(IF(M5572&lt;=0.005,IF(F5572="",L5572,0),IF(F5572&lt;&gt;"",0,IF(P5572="",0,IF(P5572="H",0,IF(Q5572&lt;Veriler!$G$2,L5572*Veriler!$G$2,L5572*Q5572)))))," ")</f>
        <v>0</v>
      </c>
      <c r="T5572" s="133">
        <f>IF(Veriler!T5572&lt;=0.1, S5572, IF(AND(Veriler!T5572&gt;0.1, F5572="", P5572="E"), IF(Q5572&gt;Veriler!$G$2, Q5572*S5572, IF(Q5572&lt;Veriler!$G$2, Veriler!$G$2*S5572, Q5572*S5572)), 0))</f>
        <v>0</v>
      </c>
      <c r="U5572" s="133" t="str">
        <f t="shared" si="1761"/>
        <v xml:space="preserve"> </v>
      </c>
      <c r="V5572" s="134" t="str">
        <f>IFERROR(IF(O5572="%10 sınırı aşılmıştır.",L5572-T5572,IFERROR(IF(F5572="",IF(S5572=1,0,IF(L5572-S5572=0,"",L5572-S5572)),IF(Veriler!M5572="",L5572,IF(L5572*Veriler!M5572=0,"",L5572*Veriler!M5572))),L5572)),0)</f>
        <v/>
      </c>
      <c r="W5572" s="146"/>
      <c r="X5572" s="146"/>
      <c r="Y5572" s="146"/>
    </row>
    <row r="5573" spans="1:25" s="99" customFormat="1" ht="54.75" customHeight="1" x14ac:dyDescent="0.25">
      <c r="A5573" s="96">
        <f t="shared" si="1762"/>
        <v>4108</v>
      </c>
      <c r="B5573" s="175"/>
      <c r="C5573" s="176"/>
      <c r="D5573" s="113"/>
      <c r="E5573" s="115"/>
      <c r="F5573" s="174"/>
      <c r="G5573" s="114" t="str">
        <f t="shared" si="1757"/>
        <v/>
      </c>
      <c r="H5573" s="115"/>
      <c r="I5573" s="115"/>
      <c r="J5573" s="115"/>
      <c r="K5573" s="115"/>
      <c r="L5573" s="133" t="str">
        <f t="shared" si="1758"/>
        <v/>
      </c>
      <c r="M5573" s="116" t="str">
        <f>IF(L5573="", "", L5573/Veriler!$X$1)</f>
        <v/>
      </c>
      <c r="N5573" s="116" t="str">
        <f>IF(F5573&lt;&gt;"", "İthal Girdi", IF(Veriler!T5573="", "", IF(Veriler!S5573="H", "%0,5 üzerindedir", IF(Veriler!T5573&gt;0.1, "%10 sınırı aşılmıştır.", "Uygun"))))</f>
        <v>%0,5 üzerindedir</v>
      </c>
      <c r="O5573" s="116" t="str">
        <f t="shared" si="1759"/>
        <v xml:space="preserve"> </v>
      </c>
      <c r="P5573" s="117"/>
      <c r="Q5573" s="118"/>
      <c r="R5573" s="119" t="str">
        <f t="shared" si="1760"/>
        <v/>
      </c>
      <c r="S5573" s="133">
        <f>IFERROR(IF(M5573&lt;=0.005,IF(F5573="",L5573,0),IF(F5573&lt;&gt;"",0,IF(P5573="",0,IF(P5573="H",0,IF(Q5573&lt;Veriler!$G$2,L5573*Veriler!$G$2,L5573*Q5573)))))," ")</f>
        <v>0</v>
      </c>
      <c r="T5573" s="133">
        <f>IF(Veriler!T5573&lt;=0.1, S5573, IF(AND(Veriler!T5573&gt;0.1, F5573="", P5573="E"), IF(Q5573&gt;Veriler!$G$2, Q5573*S5573, IF(Q5573&lt;Veriler!$G$2, Veriler!$G$2*S5573, Q5573*S5573)), 0))</f>
        <v>0</v>
      </c>
      <c r="U5573" s="133" t="str">
        <f t="shared" si="1761"/>
        <v xml:space="preserve"> </v>
      </c>
      <c r="V5573" s="134" t="str">
        <f>IFERROR(IF(O5573="%10 sınırı aşılmıştır.",L5573-T5573,IFERROR(IF(F5573="",IF(S5573=1,0,IF(L5573-S5573=0,"",L5573-S5573)),IF(Veriler!M5573="",L5573,IF(L5573*Veriler!M5573=0,"",L5573*Veriler!M5573))),L5573)),0)</f>
        <v/>
      </c>
      <c r="W5573" s="146"/>
      <c r="X5573" s="146"/>
      <c r="Y5573" s="146"/>
    </row>
    <row r="5574" spans="1:25" s="99" customFormat="1" ht="54.75" customHeight="1" x14ac:dyDescent="0.25">
      <c r="A5574" s="96">
        <f t="shared" si="1762"/>
        <v>4109</v>
      </c>
      <c r="B5574" s="175"/>
      <c r="C5574" s="176"/>
      <c r="D5574" s="113"/>
      <c r="E5574" s="115"/>
      <c r="F5574" s="174"/>
      <c r="G5574" s="114" t="str">
        <f t="shared" si="1757"/>
        <v/>
      </c>
      <c r="H5574" s="115"/>
      <c r="I5574" s="115"/>
      <c r="J5574" s="115"/>
      <c r="K5574" s="115"/>
      <c r="L5574" s="133" t="str">
        <f t="shared" si="1758"/>
        <v/>
      </c>
      <c r="M5574" s="116" t="str">
        <f>IF(L5574="", "", L5574/Veriler!$X$1)</f>
        <v/>
      </c>
      <c r="N5574" s="116" t="str">
        <f>IF(F5574&lt;&gt;"", "İthal Girdi", IF(Veriler!T5574="", "", IF(Veriler!S5574="H", "%0,5 üzerindedir", IF(Veriler!T5574&gt;0.1, "%10 sınırı aşılmıştır.", "Uygun"))))</f>
        <v>%0,5 üzerindedir</v>
      </c>
      <c r="O5574" s="116" t="str">
        <f t="shared" si="1759"/>
        <v xml:space="preserve"> </v>
      </c>
      <c r="P5574" s="117"/>
      <c r="Q5574" s="118"/>
      <c r="R5574" s="119" t="str">
        <f t="shared" si="1760"/>
        <v/>
      </c>
      <c r="S5574" s="133">
        <f>IFERROR(IF(M5574&lt;=0.005,IF(F5574="",L5574,0),IF(F5574&lt;&gt;"",0,IF(P5574="",0,IF(P5574="H",0,IF(Q5574&lt;Veriler!$G$2,L5574*Veriler!$G$2,L5574*Q5574)))))," ")</f>
        <v>0</v>
      </c>
      <c r="T5574" s="133">
        <f>IF(Veriler!T5574&lt;=0.1, S5574, IF(AND(Veriler!T5574&gt;0.1, F5574="", P5574="E"), IF(Q5574&gt;Veriler!$G$2, Q5574*S5574, IF(Q5574&lt;Veriler!$G$2, Veriler!$G$2*S5574, Q5574*S5574)), 0))</f>
        <v>0</v>
      </c>
      <c r="U5574" s="133" t="str">
        <f t="shared" si="1761"/>
        <v xml:space="preserve"> </v>
      </c>
      <c r="V5574" s="134" t="str">
        <f>IFERROR(IF(O5574="%10 sınırı aşılmıştır.",L5574-T5574,IFERROR(IF(F5574="",IF(S5574=1,0,IF(L5574-S5574=0,"",L5574-S5574)),IF(Veriler!M5574="",L5574,IF(L5574*Veriler!M5574=0,"",L5574*Veriler!M5574))),L5574)),0)</f>
        <v/>
      </c>
      <c r="W5574" s="146"/>
      <c r="X5574" s="146"/>
      <c r="Y5574" s="146"/>
    </row>
    <row r="5575" spans="1:25" s="99" customFormat="1" ht="54.75" customHeight="1" x14ac:dyDescent="0.25">
      <c r="A5575" s="96">
        <f t="shared" si="1762"/>
        <v>4110</v>
      </c>
      <c r="B5575" s="175"/>
      <c r="C5575" s="176"/>
      <c r="D5575" s="113"/>
      <c r="E5575" s="115"/>
      <c r="F5575" s="174"/>
      <c r="G5575" s="114" t="str">
        <f t="shared" si="1757"/>
        <v/>
      </c>
      <c r="H5575" s="115"/>
      <c r="I5575" s="115"/>
      <c r="J5575" s="115"/>
      <c r="K5575" s="115"/>
      <c r="L5575" s="133" t="str">
        <f t="shared" si="1758"/>
        <v/>
      </c>
      <c r="M5575" s="116" t="str">
        <f>IF(L5575="", "", L5575/Veriler!$X$1)</f>
        <v/>
      </c>
      <c r="N5575" s="116" t="str">
        <f>IF(F5575&lt;&gt;"", "İthal Girdi", IF(Veriler!T5575="", "", IF(Veriler!S5575="H", "%0,5 üzerindedir", IF(Veriler!T5575&gt;0.1, "%10 sınırı aşılmıştır.", "Uygun"))))</f>
        <v>%0,5 üzerindedir</v>
      </c>
      <c r="O5575" s="116" t="str">
        <f t="shared" si="1759"/>
        <v xml:space="preserve"> </v>
      </c>
      <c r="P5575" s="117"/>
      <c r="Q5575" s="118"/>
      <c r="R5575" s="119" t="str">
        <f t="shared" si="1760"/>
        <v/>
      </c>
      <c r="S5575" s="133">
        <f>IFERROR(IF(M5575&lt;=0.005,IF(F5575="",L5575,0),IF(F5575&lt;&gt;"",0,IF(P5575="",0,IF(P5575="H",0,IF(Q5575&lt;Veriler!$G$2,L5575*Veriler!$G$2,L5575*Q5575)))))," ")</f>
        <v>0</v>
      </c>
      <c r="T5575" s="133">
        <f>IF(Veriler!T5575&lt;=0.1, S5575, IF(AND(Veriler!T5575&gt;0.1, F5575="", P5575="E"), IF(Q5575&gt;Veriler!$G$2, Q5575*S5575, IF(Q5575&lt;Veriler!$G$2, Veriler!$G$2*S5575, Q5575*S5575)), 0))</f>
        <v>0</v>
      </c>
      <c r="U5575" s="133" t="str">
        <f t="shared" si="1761"/>
        <v xml:space="preserve"> </v>
      </c>
      <c r="V5575" s="134" t="str">
        <f>IFERROR(IF(O5575="%10 sınırı aşılmıştır.",L5575-T5575,IFERROR(IF(F5575="",IF(S5575=1,0,IF(L5575-S5575=0,"",L5575-S5575)),IF(Veriler!M5575="",L5575,IF(L5575*Veriler!M5575=0,"",L5575*Veriler!M5575))),L5575)),0)</f>
        <v/>
      </c>
      <c r="W5575" s="146"/>
      <c r="X5575" s="146"/>
      <c r="Y5575" s="146"/>
    </row>
    <row r="5576" spans="1:25" s="99" customFormat="1" ht="54.75" customHeight="1" x14ac:dyDescent="0.25">
      <c r="A5576" s="96">
        <f t="shared" si="1762"/>
        <v>4111</v>
      </c>
      <c r="B5576" s="175"/>
      <c r="C5576" s="176"/>
      <c r="D5576" s="113"/>
      <c r="E5576" s="115"/>
      <c r="F5576" s="174"/>
      <c r="G5576" s="114" t="str">
        <f t="shared" si="1757"/>
        <v/>
      </c>
      <c r="H5576" s="115"/>
      <c r="I5576" s="115"/>
      <c r="J5576" s="115"/>
      <c r="K5576" s="115"/>
      <c r="L5576" s="133" t="str">
        <f t="shared" si="1758"/>
        <v/>
      </c>
      <c r="M5576" s="116" t="str">
        <f>IF(L5576="", "", L5576/Veriler!$X$1)</f>
        <v/>
      </c>
      <c r="N5576" s="116" t="str">
        <f>IF(F5576&lt;&gt;"", "İthal Girdi", IF(Veriler!T5576="", "", IF(Veriler!S5576="H", "%0,5 üzerindedir", IF(Veriler!T5576&gt;0.1, "%10 sınırı aşılmıştır.", "Uygun"))))</f>
        <v>%0,5 üzerindedir</v>
      </c>
      <c r="O5576" s="116" t="str">
        <f t="shared" si="1759"/>
        <v xml:space="preserve"> </v>
      </c>
      <c r="P5576" s="117"/>
      <c r="Q5576" s="118"/>
      <c r="R5576" s="119" t="str">
        <f t="shared" si="1760"/>
        <v/>
      </c>
      <c r="S5576" s="133">
        <f>IFERROR(IF(M5576&lt;=0.005,IF(F5576="",L5576,0),IF(F5576&lt;&gt;"",0,IF(P5576="",0,IF(P5576="H",0,IF(Q5576&lt;Veriler!$G$2,L5576*Veriler!$G$2,L5576*Q5576)))))," ")</f>
        <v>0</v>
      </c>
      <c r="T5576" s="133">
        <f>IF(Veriler!T5576&lt;=0.1, S5576, IF(AND(Veriler!T5576&gt;0.1, F5576="", P5576="E"), IF(Q5576&gt;Veriler!$G$2, Q5576*S5576, IF(Q5576&lt;Veriler!$G$2, Veriler!$G$2*S5576, Q5576*S5576)), 0))</f>
        <v>0</v>
      </c>
      <c r="U5576" s="133" t="str">
        <f t="shared" si="1761"/>
        <v xml:space="preserve"> </v>
      </c>
      <c r="V5576" s="134" t="str">
        <f>IFERROR(IF(O5576="%10 sınırı aşılmıştır.",L5576-T5576,IFERROR(IF(F5576="",IF(S5576=1,0,IF(L5576-S5576=0,"",L5576-S5576)),IF(Veriler!M5576="",L5576,IF(L5576*Veriler!M5576=0,"",L5576*Veriler!M5576))),L5576)),0)</f>
        <v/>
      </c>
      <c r="W5576" s="146"/>
      <c r="X5576" s="146"/>
      <c r="Y5576" s="146"/>
    </row>
    <row r="5577" spans="1:25" s="99" customFormat="1" ht="54.75" customHeight="1" x14ac:dyDescent="0.25">
      <c r="A5577" s="96">
        <f t="shared" si="1762"/>
        <v>4112</v>
      </c>
      <c r="B5577" s="175"/>
      <c r="C5577" s="176"/>
      <c r="D5577" s="113"/>
      <c r="E5577" s="115"/>
      <c r="F5577" s="174"/>
      <c r="G5577" s="114" t="str">
        <f t="shared" si="1757"/>
        <v/>
      </c>
      <c r="H5577" s="115"/>
      <c r="I5577" s="115"/>
      <c r="J5577" s="115"/>
      <c r="K5577" s="115"/>
      <c r="L5577" s="133" t="str">
        <f t="shared" si="1758"/>
        <v/>
      </c>
      <c r="M5577" s="116" t="str">
        <f>IF(L5577="", "", L5577/Veriler!$X$1)</f>
        <v/>
      </c>
      <c r="N5577" s="116" t="str">
        <f>IF(F5577&lt;&gt;"", "İthal Girdi", IF(Veriler!T5577="", "", IF(Veriler!S5577="H", "%0,5 üzerindedir", IF(Veriler!T5577&gt;0.1, "%10 sınırı aşılmıştır.", "Uygun"))))</f>
        <v>%0,5 üzerindedir</v>
      </c>
      <c r="O5577" s="116" t="str">
        <f t="shared" si="1759"/>
        <v xml:space="preserve"> </v>
      </c>
      <c r="P5577" s="117"/>
      <c r="Q5577" s="118"/>
      <c r="R5577" s="119" t="str">
        <f t="shared" si="1760"/>
        <v/>
      </c>
      <c r="S5577" s="133">
        <f>IFERROR(IF(M5577&lt;=0.005,IF(F5577="",L5577,0),IF(F5577&lt;&gt;"",0,IF(P5577="",0,IF(P5577="H",0,IF(Q5577&lt;Veriler!$G$2,L5577*Veriler!$G$2,L5577*Q5577)))))," ")</f>
        <v>0</v>
      </c>
      <c r="T5577" s="133">
        <f>IF(Veriler!T5577&lt;=0.1, S5577, IF(AND(Veriler!T5577&gt;0.1, F5577="", P5577="E"), IF(Q5577&gt;Veriler!$G$2, Q5577*S5577, IF(Q5577&lt;Veriler!$G$2, Veriler!$G$2*S5577, Q5577*S5577)), 0))</f>
        <v>0</v>
      </c>
      <c r="U5577" s="133" t="str">
        <f t="shared" si="1761"/>
        <v xml:space="preserve"> </v>
      </c>
      <c r="V5577" s="134" t="str">
        <f>IFERROR(IF(O5577="%10 sınırı aşılmıştır.",L5577-T5577,IFERROR(IF(F5577="",IF(S5577=1,0,IF(L5577-S5577=0,"",L5577-S5577)),IF(Veriler!M5577="",L5577,IF(L5577*Veriler!M5577=0,"",L5577*Veriler!M5577))),L5577)),0)</f>
        <v/>
      </c>
      <c r="W5577" s="146"/>
      <c r="X5577" s="146"/>
      <c r="Y5577" s="146"/>
    </row>
    <row r="5578" spans="1:25" s="99" customFormat="1" ht="54.75" customHeight="1" x14ac:dyDescent="0.25">
      <c r="A5578" s="96">
        <f t="shared" si="1762"/>
        <v>4113</v>
      </c>
      <c r="B5578" s="175"/>
      <c r="C5578" s="176"/>
      <c r="D5578" s="113"/>
      <c r="E5578" s="115"/>
      <c r="F5578" s="174"/>
      <c r="G5578" s="114" t="str">
        <f t="shared" si="1757"/>
        <v/>
      </c>
      <c r="H5578" s="115"/>
      <c r="I5578" s="115"/>
      <c r="J5578" s="115"/>
      <c r="K5578" s="115"/>
      <c r="L5578" s="133" t="str">
        <f t="shared" si="1758"/>
        <v/>
      </c>
      <c r="M5578" s="116" t="str">
        <f>IF(L5578="", "", L5578/Veriler!$X$1)</f>
        <v/>
      </c>
      <c r="N5578" s="116" t="str">
        <f>IF(F5578&lt;&gt;"", "İthal Girdi", IF(Veriler!T5578="", "", IF(Veriler!S5578="H", "%0,5 üzerindedir", IF(Veriler!T5578&gt;0.1, "%10 sınırı aşılmıştır.", "Uygun"))))</f>
        <v>%0,5 üzerindedir</v>
      </c>
      <c r="O5578" s="116" t="str">
        <f t="shared" si="1759"/>
        <v xml:space="preserve"> </v>
      </c>
      <c r="P5578" s="117"/>
      <c r="Q5578" s="118"/>
      <c r="R5578" s="119" t="str">
        <f t="shared" si="1760"/>
        <v/>
      </c>
      <c r="S5578" s="133">
        <f>IFERROR(IF(M5578&lt;=0.005,IF(F5578="",L5578,0),IF(F5578&lt;&gt;"",0,IF(P5578="",0,IF(P5578="H",0,IF(Q5578&lt;Veriler!$G$2,L5578*Veriler!$G$2,L5578*Q5578)))))," ")</f>
        <v>0</v>
      </c>
      <c r="T5578" s="133">
        <f>IF(Veriler!T5578&lt;=0.1, S5578, IF(AND(Veriler!T5578&gt;0.1, F5578="", P5578="E"), IF(Q5578&gt;Veriler!$G$2, Q5578*S5578, IF(Q5578&lt;Veriler!$G$2, Veriler!$G$2*S5578, Q5578*S5578)), 0))</f>
        <v>0</v>
      </c>
      <c r="U5578" s="133" t="str">
        <f t="shared" si="1761"/>
        <v xml:space="preserve"> </v>
      </c>
      <c r="V5578" s="134" t="str">
        <f>IFERROR(IF(O5578="%10 sınırı aşılmıştır.",L5578-T5578,IFERROR(IF(F5578="",IF(S5578=1,0,IF(L5578-S5578=0,"",L5578-S5578)),IF(Veriler!M5578="",L5578,IF(L5578*Veriler!M5578=0,"",L5578*Veriler!M5578))),L5578)),0)</f>
        <v/>
      </c>
      <c r="W5578" s="146"/>
      <c r="X5578" s="146"/>
      <c r="Y5578" s="146"/>
    </row>
    <row r="5579" spans="1:25" s="99" customFormat="1" ht="54.75" customHeight="1" x14ac:dyDescent="0.25">
      <c r="A5579" s="96">
        <f t="shared" si="1762"/>
        <v>4114</v>
      </c>
      <c r="B5579" s="175"/>
      <c r="C5579" s="176"/>
      <c r="D5579" s="113"/>
      <c r="E5579" s="115"/>
      <c r="F5579" s="174"/>
      <c r="G5579" s="114" t="str">
        <f t="shared" si="1757"/>
        <v/>
      </c>
      <c r="H5579" s="115"/>
      <c r="I5579" s="115"/>
      <c r="J5579" s="115"/>
      <c r="K5579" s="115"/>
      <c r="L5579" s="133" t="str">
        <f t="shared" si="1758"/>
        <v/>
      </c>
      <c r="M5579" s="116" t="str">
        <f>IF(L5579="", "", L5579/Veriler!$X$1)</f>
        <v/>
      </c>
      <c r="N5579" s="116" t="str">
        <f>IF(F5579&lt;&gt;"", "İthal Girdi", IF(Veriler!T5579="", "", IF(Veriler!S5579="H", "%0,5 üzerindedir", IF(Veriler!T5579&gt;0.1, "%10 sınırı aşılmıştır.", "Uygun"))))</f>
        <v>%0,5 üzerindedir</v>
      </c>
      <c r="O5579" s="116" t="str">
        <f t="shared" si="1759"/>
        <v xml:space="preserve"> </v>
      </c>
      <c r="P5579" s="117"/>
      <c r="Q5579" s="118"/>
      <c r="R5579" s="119" t="str">
        <f t="shared" si="1760"/>
        <v/>
      </c>
      <c r="S5579" s="133">
        <f>IFERROR(IF(M5579&lt;=0.005,IF(F5579="",L5579,0),IF(F5579&lt;&gt;"",0,IF(P5579="",0,IF(P5579="H",0,IF(Q5579&lt;Veriler!$G$2,L5579*Veriler!$G$2,L5579*Q5579)))))," ")</f>
        <v>0</v>
      </c>
      <c r="T5579" s="133">
        <f>IF(Veriler!T5579&lt;=0.1, S5579, IF(AND(Veriler!T5579&gt;0.1, F5579="", P5579="E"), IF(Q5579&gt;Veriler!$G$2, Q5579*S5579, IF(Q5579&lt;Veriler!$G$2, Veriler!$G$2*S5579, Q5579*S5579)), 0))</f>
        <v>0</v>
      </c>
      <c r="U5579" s="133" t="str">
        <f t="shared" si="1761"/>
        <v xml:space="preserve"> </v>
      </c>
      <c r="V5579" s="134" t="str">
        <f>IFERROR(IF(O5579="%10 sınırı aşılmıştır.",L5579-T5579,IFERROR(IF(F5579="",IF(S5579=1,0,IF(L5579-S5579=0,"",L5579-S5579)),IF(Veriler!M5579="",L5579,IF(L5579*Veriler!M5579=0,"",L5579*Veriler!M5579))),L5579)),0)</f>
        <v/>
      </c>
      <c r="W5579" s="146"/>
      <c r="X5579" s="146"/>
      <c r="Y5579" s="146"/>
    </row>
    <row r="5580" spans="1:25" s="99" customFormat="1" ht="54.75" customHeight="1" x14ac:dyDescent="0.25">
      <c r="A5580" s="96">
        <f t="shared" si="1762"/>
        <v>4115</v>
      </c>
      <c r="B5580" s="175"/>
      <c r="C5580" s="176"/>
      <c r="D5580" s="113"/>
      <c r="E5580" s="115"/>
      <c r="F5580" s="174"/>
      <c r="G5580" s="114" t="str">
        <f t="shared" si="1757"/>
        <v/>
      </c>
      <c r="H5580" s="115"/>
      <c r="I5580" s="115"/>
      <c r="J5580" s="115"/>
      <c r="K5580" s="115"/>
      <c r="L5580" s="133" t="str">
        <f t="shared" si="1758"/>
        <v/>
      </c>
      <c r="M5580" s="116" t="str">
        <f>IF(L5580="", "", L5580/Veriler!$X$1)</f>
        <v/>
      </c>
      <c r="N5580" s="116" t="str">
        <f>IF(F5580&lt;&gt;"", "İthal Girdi", IF(Veriler!T5580="", "", IF(Veriler!S5580="H", "%0,5 üzerindedir", IF(Veriler!T5580&gt;0.1, "%10 sınırı aşılmıştır.", "Uygun"))))</f>
        <v>%0,5 üzerindedir</v>
      </c>
      <c r="O5580" s="116" t="str">
        <f t="shared" si="1759"/>
        <v xml:space="preserve"> </v>
      </c>
      <c r="P5580" s="117"/>
      <c r="Q5580" s="118"/>
      <c r="R5580" s="119" t="str">
        <f t="shared" si="1760"/>
        <v/>
      </c>
      <c r="S5580" s="133">
        <f>IFERROR(IF(M5580&lt;=0.005,IF(F5580="",L5580,0),IF(F5580&lt;&gt;"",0,IF(P5580="",0,IF(P5580="H",0,IF(Q5580&lt;Veriler!$G$2,L5580*Veriler!$G$2,L5580*Q5580)))))," ")</f>
        <v>0</v>
      </c>
      <c r="T5580" s="133">
        <f>IF(Veriler!T5580&lt;=0.1, S5580, IF(AND(Veriler!T5580&gt;0.1, F5580="", P5580="E"), IF(Q5580&gt;Veriler!$G$2, Q5580*S5580, IF(Q5580&lt;Veriler!$G$2, Veriler!$G$2*S5580, Q5580*S5580)), 0))</f>
        <v>0</v>
      </c>
      <c r="U5580" s="133" t="str">
        <f t="shared" si="1761"/>
        <v xml:space="preserve"> </v>
      </c>
      <c r="V5580" s="134" t="str">
        <f>IFERROR(IF(O5580="%10 sınırı aşılmıştır.",L5580-T5580,IFERROR(IF(F5580="",IF(S5580=1,0,IF(L5580-S5580=0,"",L5580-S5580)),IF(Veriler!M5580="",L5580,IF(L5580*Veriler!M5580=0,"",L5580*Veriler!M5580))),L5580)),0)</f>
        <v/>
      </c>
      <c r="W5580" s="146"/>
      <c r="X5580" s="146"/>
      <c r="Y5580" s="146"/>
    </row>
    <row r="5581" spans="1:25" s="99" customFormat="1" ht="54.75" customHeight="1" x14ac:dyDescent="0.25">
      <c r="A5581" s="96">
        <f t="shared" si="1762"/>
        <v>4116</v>
      </c>
      <c r="B5581" s="175"/>
      <c r="C5581" s="176"/>
      <c r="D5581" s="113"/>
      <c r="E5581" s="115"/>
      <c r="F5581" s="174"/>
      <c r="G5581" s="114" t="str">
        <f t="shared" si="1757"/>
        <v/>
      </c>
      <c r="H5581" s="115"/>
      <c r="I5581" s="115"/>
      <c r="J5581" s="115"/>
      <c r="K5581" s="115"/>
      <c r="L5581" s="133" t="str">
        <f t="shared" si="1758"/>
        <v/>
      </c>
      <c r="M5581" s="116" t="str">
        <f>IF(L5581="", "", L5581/Veriler!$X$1)</f>
        <v/>
      </c>
      <c r="N5581" s="116" t="str">
        <f>IF(F5581&lt;&gt;"", "İthal Girdi", IF(Veriler!T5581="", "", IF(Veriler!S5581="H", "%0,5 üzerindedir", IF(Veriler!T5581&gt;0.1, "%10 sınırı aşılmıştır.", "Uygun"))))</f>
        <v>%0,5 üzerindedir</v>
      </c>
      <c r="O5581" s="116" t="str">
        <f t="shared" si="1759"/>
        <v xml:space="preserve"> </v>
      </c>
      <c r="P5581" s="117"/>
      <c r="Q5581" s="118"/>
      <c r="R5581" s="119" t="str">
        <f t="shared" si="1760"/>
        <v/>
      </c>
      <c r="S5581" s="133">
        <f>IFERROR(IF(M5581&lt;=0.005,IF(F5581="",L5581,0),IF(F5581&lt;&gt;"",0,IF(P5581="",0,IF(P5581="H",0,IF(Q5581&lt;Veriler!$G$2,L5581*Veriler!$G$2,L5581*Q5581)))))," ")</f>
        <v>0</v>
      </c>
      <c r="T5581" s="133">
        <f>IF(Veriler!T5581&lt;=0.1, S5581, IF(AND(Veriler!T5581&gt;0.1, F5581="", P5581="E"), IF(Q5581&gt;Veriler!$G$2, Q5581*S5581, IF(Q5581&lt;Veriler!$G$2, Veriler!$G$2*S5581, Q5581*S5581)), 0))</f>
        <v>0</v>
      </c>
      <c r="U5581" s="133" t="str">
        <f t="shared" si="1761"/>
        <v xml:space="preserve"> </v>
      </c>
      <c r="V5581" s="134" t="str">
        <f>IFERROR(IF(O5581="%10 sınırı aşılmıştır.",L5581-T5581,IFERROR(IF(F5581="",IF(S5581=1,0,IF(L5581-S5581=0,"",L5581-S5581)),IF(Veriler!M5581="",L5581,IF(L5581*Veriler!M5581=0,"",L5581*Veriler!M5581))),L5581)),0)</f>
        <v/>
      </c>
      <c r="W5581" s="146"/>
      <c r="X5581" s="146"/>
      <c r="Y5581" s="146"/>
    </row>
    <row r="5582" spans="1:25" s="99" customFormat="1" ht="24" customHeight="1" x14ac:dyDescent="0.25">
      <c r="A5582" s="103"/>
      <c r="B5582" s="104"/>
      <c r="C5582" s="104"/>
      <c r="D5582" s="104"/>
      <c r="E5582" s="103"/>
      <c r="F5582" s="135"/>
      <c r="G5582" s="157"/>
      <c r="H5582" s="103"/>
      <c r="I5582" s="103"/>
      <c r="J5582" s="103"/>
      <c r="K5582" s="103"/>
      <c r="L5582" s="136">
        <f>SUM(L5553:L5566,L5568:L5581)</f>
        <v>0</v>
      </c>
      <c r="M5582" s="158"/>
      <c r="N5582" s="158"/>
      <c r="O5582" s="158"/>
      <c r="P5582" s="105"/>
      <c r="Q5582" s="106"/>
      <c r="R5582" s="159"/>
      <c r="S5582" s="160"/>
      <c r="T5582" s="160"/>
      <c r="U5582" s="160"/>
      <c r="V5582" s="160"/>
      <c r="W5582" s="146"/>
      <c r="X5582" s="146"/>
      <c r="Y5582" s="146"/>
    </row>
    <row r="5583" spans="1:25" s="99" customFormat="1" ht="31.5" customHeight="1" x14ac:dyDescent="0.25">
      <c r="A5583" s="103"/>
      <c r="B5583" s="104"/>
      <c r="C5583" s="104"/>
      <c r="D5583" s="104"/>
      <c r="E5583" s="103"/>
      <c r="F5583" s="135"/>
      <c r="G5583" s="157"/>
      <c r="H5583" s="103"/>
      <c r="I5583" s="103"/>
      <c r="J5583" s="103"/>
      <c r="K5583" s="103"/>
      <c r="L5583" s="161"/>
      <c r="M5583" s="158"/>
      <c r="N5583" s="158"/>
      <c r="O5583" s="158"/>
      <c r="P5583" s="105"/>
      <c r="Q5583" s="106"/>
      <c r="R5583" s="159"/>
      <c r="S5583" s="162" t="s">
        <v>57</v>
      </c>
      <c r="T5583" s="162" t="s">
        <v>57</v>
      </c>
      <c r="U5583" s="162" t="s">
        <v>57</v>
      </c>
      <c r="V5583" s="163" t="s">
        <v>58</v>
      </c>
      <c r="W5583" s="146"/>
      <c r="X5583" s="146"/>
      <c r="Y5583" s="146"/>
    </row>
    <row r="5584" spans="1:25" s="99" customFormat="1" ht="58.5" customHeight="1" x14ac:dyDescent="0.25">
      <c r="A5584" s="185" t="s">
        <v>59</v>
      </c>
      <c r="B5584" s="180"/>
      <c r="C5584" s="180"/>
      <c r="D5584" s="180"/>
      <c r="E5584" s="180"/>
      <c r="F5584" s="180"/>
      <c r="G5584" s="180"/>
      <c r="H5584" s="180"/>
      <c r="I5584" s="180"/>
      <c r="J5584" s="180"/>
      <c r="K5584" s="180"/>
      <c r="L5584" s="180"/>
      <c r="M5584" s="180"/>
      <c r="N5584" s="180"/>
      <c r="O5584" s="180"/>
      <c r="P5584" s="180"/>
      <c r="Q5584" s="180"/>
      <c r="R5584" s="176"/>
      <c r="S5584" s="137">
        <f>SUM(S5546,S5553:S5566,S5568:S5581)</f>
        <v>0</v>
      </c>
      <c r="T5584" s="137" t="str">
        <f>IF(SUM(T5553:T5566,T5568:T5581)=0," ",SUM(T5553:T5566,T5568:T5581))</f>
        <v xml:space="preserve"> </v>
      </c>
      <c r="U5584" s="137" t="str">
        <f>IF(SUM(U5553:U5566,U5568:U5581)=0," ",SUM(U5553:U5566,U5568:U5581))</f>
        <v xml:space="preserve"> </v>
      </c>
      <c r="V5584" s="137" t="str">
        <f>IF(SUM(V5553:V5566,V5568:V5581)=0," ",SUM(V5553:V5566,V5568:V5581))</f>
        <v xml:space="preserve"> </v>
      </c>
      <c r="W5584" s="146"/>
      <c r="X5584" s="164">
        <f>SUM(U5553:U5566,U5568:U5581)</f>
        <v>0</v>
      </c>
      <c r="Y5584" s="164">
        <f>SUM(V5553:V5566,V5568:V5581)</f>
        <v>0</v>
      </c>
    </row>
    <row r="5585" spans="1:25" x14ac:dyDescent="0.3">
      <c r="A5585" s="34"/>
      <c r="G5585" s="146"/>
      <c r="L5585" s="146"/>
      <c r="M5585" s="146"/>
      <c r="N5585" s="146"/>
      <c r="O5585" s="146"/>
      <c r="R5585" s="146"/>
      <c r="S5585" s="146"/>
      <c r="T5585" s="146"/>
      <c r="U5585" s="146"/>
      <c r="V5585" s="146"/>
      <c r="W5585" s="146"/>
      <c r="X5585" s="146"/>
      <c r="Y5585" s="146"/>
    </row>
    <row r="5586" spans="1:25" x14ac:dyDescent="0.3">
      <c r="A5586" s="186" t="s">
        <v>60</v>
      </c>
      <c r="B5586" s="187"/>
      <c r="C5586" s="187"/>
      <c r="D5586" s="187"/>
      <c r="E5586" s="187"/>
      <c r="F5586" s="187"/>
      <c r="G5586" s="187"/>
      <c r="H5586" s="187"/>
      <c r="I5586" s="187"/>
      <c r="J5586" s="187"/>
      <c r="K5586" s="187"/>
      <c r="L5586" s="187"/>
      <c r="M5586" s="187"/>
      <c r="N5586" s="187"/>
      <c r="O5586" s="187"/>
      <c r="P5586" s="187"/>
      <c r="Q5586" s="187"/>
      <c r="R5586" s="187"/>
      <c r="S5586" s="187"/>
      <c r="T5586" s="187"/>
      <c r="U5586" s="187"/>
      <c r="V5586" s="187"/>
      <c r="W5586" s="146"/>
      <c r="X5586" s="146"/>
      <c r="Y5586" s="146"/>
    </row>
    <row r="5587" spans="1:25" s="99" customFormat="1" ht="41.25" customHeight="1" x14ac:dyDescent="0.25">
      <c r="A5587" s="189" t="s">
        <v>38</v>
      </c>
      <c r="B5587" s="180"/>
      <c r="C5587" s="180"/>
      <c r="D5587" s="180"/>
      <c r="E5587" s="180"/>
      <c r="F5587" s="180"/>
      <c r="G5587" s="180"/>
      <c r="H5587" s="180"/>
      <c r="I5587" s="180"/>
      <c r="J5587" s="180"/>
      <c r="K5587" s="180"/>
      <c r="L5587" s="180"/>
      <c r="M5587" s="180"/>
      <c r="N5587" s="180"/>
      <c r="O5587" s="180"/>
      <c r="P5587" s="180"/>
      <c r="Q5587" s="180"/>
      <c r="R5587" s="180"/>
      <c r="S5587" s="180"/>
      <c r="T5587" s="180"/>
      <c r="U5587" s="180"/>
      <c r="V5587" s="176"/>
      <c r="W5587" s="146"/>
      <c r="X5587" s="146"/>
      <c r="Y5587" s="146"/>
    </row>
    <row r="5588" spans="1:25" s="100" customFormat="1" ht="35.25" customHeight="1" x14ac:dyDescent="0.25">
      <c r="A5588" s="179" t="s">
        <v>39</v>
      </c>
      <c r="B5588" s="180"/>
      <c r="C5588" s="180"/>
      <c r="D5588" s="180"/>
      <c r="E5588" s="180"/>
      <c r="F5588" s="180"/>
      <c r="G5588" s="180"/>
      <c r="H5588" s="180"/>
      <c r="I5588" s="180"/>
      <c r="J5588" s="180"/>
      <c r="K5588" s="180"/>
      <c r="L5588" s="180"/>
      <c r="M5588" s="180"/>
      <c r="N5588" s="180"/>
      <c r="O5588" s="180"/>
      <c r="P5588" s="180"/>
      <c r="Q5588" s="180"/>
      <c r="R5588" s="176"/>
      <c r="S5588" s="147"/>
      <c r="T5588" s="148"/>
      <c r="U5588" s="149" t="s">
        <v>40</v>
      </c>
      <c r="V5588" s="150">
        <f>V5550+1</f>
        <v>148</v>
      </c>
      <c r="W5588" s="146"/>
      <c r="X5588" s="146"/>
      <c r="Y5588" s="146"/>
    </row>
    <row r="5589" spans="1:25" s="99" customFormat="1" ht="81" customHeight="1" x14ac:dyDescent="0.25">
      <c r="A5589" s="110" t="s">
        <v>3</v>
      </c>
      <c r="B5589" s="188" t="s">
        <v>41</v>
      </c>
      <c r="C5589" s="176"/>
      <c r="D5589" s="111" t="s">
        <v>42</v>
      </c>
      <c r="E5589" s="110" t="s">
        <v>324</v>
      </c>
      <c r="F5589" s="111" t="s">
        <v>325</v>
      </c>
      <c r="G5589" s="151" t="s">
        <v>43</v>
      </c>
      <c r="H5589" s="110" t="s">
        <v>44</v>
      </c>
      <c r="I5589" s="110" t="s">
        <v>8</v>
      </c>
      <c r="J5589" s="110" t="s">
        <v>45</v>
      </c>
      <c r="K5589" s="110" t="s">
        <v>46</v>
      </c>
      <c r="L5589" s="152" t="s">
        <v>47</v>
      </c>
      <c r="M5589" s="153" t="s">
        <v>48</v>
      </c>
      <c r="N5589" s="154" t="s">
        <v>49</v>
      </c>
      <c r="O5589" s="154" t="s">
        <v>49</v>
      </c>
      <c r="P5589" s="112" t="s">
        <v>50</v>
      </c>
      <c r="Q5589" s="110" t="s">
        <v>51</v>
      </c>
      <c r="R5589" s="155" t="s">
        <v>52</v>
      </c>
      <c r="S5589" s="156" t="s">
        <v>53</v>
      </c>
      <c r="T5589" s="156" t="s">
        <v>54</v>
      </c>
      <c r="U5589" s="152" t="s">
        <v>54</v>
      </c>
      <c r="V5589" s="152" t="s">
        <v>55</v>
      </c>
      <c r="W5589" s="146"/>
      <c r="X5589" s="146"/>
      <c r="Y5589" s="146"/>
    </row>
    <row r="5590" spans="1:25" s="99" customFormat="1" ht="45" customHeight="1" x14ac:dyDescent="0.25">
      <c r="A5590" s="101"/>
      <c r="B5590" s="177" t="s">
        <v>56</v>
      </c>
      <c r="C5590" s="178"/>
      <c r="D5590" s="102"/>
      <c r="E5590" s="170"/>
      <c r="F5590" s="102"/>
      <c r="G5590" s="95"/>
      <c r="H5590" s="102"/>
      <c r="I5590" s="102"/>
      <c r="J5590" s="102"/>
      <c r="K5590" s="102"/>
      <c r="L5590" s="95"/>
      <c r="M5590" s="95"/>
      <c r="N5590" s="95"/>
      <c r="O5590" s="95"/>
      <c r="P5590" s="102"/>
      <c r="Q5590" s="102"/>
      <c r="R5590" s="190"/>
      <c r="S5590" s="184"/>
      <c r="T5590" s="95"/>
      <c r="U5590" s="95"/>
      <c r="V5590" s="95"/>
      <c r="W5590" s="146"/>
      <c r="X5590" s="146"/>
      <c r="Y5590" s="146"/>
    </row>
    <row r="5591" spans="1:25" s="99" customFormat="1" ht="54.75" customHeight="1" x14ac:dyDescent="0.25">
      <c r="A5591" s="96">
        <f>A5581+1</f>
        <v>4117</v>
      </c>
      <c r="B5591" s="181"/>
      <c r="C5591" s="182"/>
      <c r="D5591" s="113"/>
      <c r="E5591" s="115"/>
      <c r="F5591" s="174"/>
      <c r="G5591" s="114" t="str">
        <f t="shared" ref="G5591:G5604" si="1763">IF(AND(F5591&lt;&gt;"",V5591&lt;&gt;"",L5591&lt;&gt;0),V5591/L5591,"")</f>
        <v/>
      </c>
      <c r="H5591" s="115"/>
      <c r="I5591" s="115"/>
      <c r="J5591" s="115"/>
      <c r="K5591" s="115"/>
      <c r="L5591" s="133" t="str">
        <f t="shared" ref="L5591:L5604" si="1764">IF(AND(H5591&lt;&gt;0, J5591&lt;&gt;0, K5591&lt;&gt;0), H5591*J5591*K5591, "")</f>
        <v/>
      </c>
      <c r="M5591" s="116" t="str">
        <f>IF(L5591="", "", L5591/Veriler!$X$1)</f>
        <v/>
      </c>
      <c r="N5591" s="116" t="str">
        <f>IF(F5591&lt;&gt;"", "İthal Girdi", IF(Veriler!T5591="", "", IF(Veriler!S5591="H", "%0,5 üzerindedir", IF(Veriler!T5591&gt;0.1, "%10 sınırı aşılmıştır.", "Uygun"))))</f>
        <v>%0,5 üzerindedir</v>
      </c>
      <c r="O5591" s="116" t="str">
        <f t="shared" ref="O5591:O5604" si="1765">IF(M5591=""," ",N5591)</f>
        <v xml:space="preserve"> </v>
      </c>
      <c r="P5591" s="117"/>
      <c r="Q5591" s="118"/>
      <c r="R5591" s="119" t="str">
        <f t="shared" ref="R5591:R5604" si="1766">IFERROR(IF(AND(T5591&lt;&gt;"",L5591&lt;&gt;"",L5591&lt;&gt;0,T5591&lt;&gt;0),T5591/L5591,"")," ")</f>
        <v/>
      </c>
      <c r="S5591" s="133">
        <f>IFERROR(IF(M5591&lt;=0.005,IF(F5591="",L5591,0),IF(F5591&lt;&gt;"",0,IF(P5591="",0,IF(P5591="H",0,IF(Q5591&lt;Veriler!$G$2,L5591*Veriler!$G$2,L5591*Q5591)))))," ")</f>
        <v>0</v>
      </c>
      <c r="T5591" s="133">
        <f>IF(Veriler!T5591&lt;=0.1, S5591, IF(AND(Veriler!T5591&gt;0.1, F5591="", P5591="E"), IF(Q5591&gt;Veriler!$G$2, Q5591*S5591, IF(Q5591&lt;Veriler!$G$2, Veriler!$G$2*S5591, Q5591*S5591)), 0))</f>
        <v>0</v>
      </c>
      <c r="U5591" s="133" t="str">
        <f t="shared" ref="U5591:U5604" si="1767">IF(T5591=0," ",T5591)</f>
        <v xml:space="preserve"> </v>
      </c>
      <c r="V5591" s="134" t="str">
        <f>IFERROR(IF(O5591="%10 sınırı aşılmıştır.",L5591-T5591,IFERROR(IF(F5591="",IF(S5591=1,0,IF(L5591-S5591=0,"",L5591-S5591)),IF(Veriler!M5591="",L5591,IF(L5591*Veriler!M5591=0,"",L5591*Veriler!M5591))),L5591)),0)</f>
        <v/>
      </c>
      <c r="W5591" s="146"/>
      <c r="X5591" s="146"/>
      <c r="Y5591" s="146"/>
    </row>
    <row r="5592" spans="1:25" s="99" customFormat="1" ht="54.75" customHeight="1" x14ac:dyDescent="0.25">
      <c r="A5592" s="96">
        <f t="shared" ref="A5592:A5604" si="1768">A5591+1</f>
        <v>4118</v>
      </c>
      <c r="B5592" s="175"/>
      <c r="C5592" s="176"/>
      <c r="D5592" s="113"/>
      <c r="E5592" s="115"/>
      <c r="F5592" s="174"/>
      <c r="G5592" s="114" t="str">
        <f t="shared" si="1763"/>
        <v/>
      </c>
      <c r="H5592" s="115"/>
      <c r="I5592" s="115"/>
      <c r="J5592" s="115"/>
      <c r="K5592" s="115"/>
      <c r="L5592" s="133" t="str">
        <f t="shared" si="1764"/>
        <v/>
      </c>
      <c r="M5592" s="116" t="str">
        <f>IF(L5592="", "", L5592/Veriler!$X$1)</f>
        <v/>
      </c>
      <c r="N5592" s="116" t="str">
        <f>IF(F5592&lt;&gt;"", "İthal Girdi", IF(Veriler!T5592="", "", IF(Veriler!S5592="H", "%0,5 üzerindedir", IF(Veriler!T5592&gt;0.1, "%10 sınırı aşılmıştır.", "Uygun"))))</f>
        <v>%0,5 üzerindedir</v>
      </c>
      <c r="O5592" s="116" t="str">
        <f t="shared" si="1765"/>
        <v xml:space="preserve"> </v>
      </c>
      <c r="P5592" s="117"/>
      <c r="Q5592" s="118"/>
      <c r="R5592" s="119" t="str">
        <f t="shared" si="1766"/>
        <v/>
      </c>
      <c r="S5592" s="133">
        <f>IFERROR(IF(M5592&lt;=0.005,IF(F5592="",L5592,0),IF(F5592&lt;&gt;"",0,IF(P5592="",0,IF(P5592="H",0,IF(Q5592&lt;Veriler!$G$2,L5592*Veriler!$G$2,L5592*Q5592)))))," ")</f>
        <v>0</v>
      </c>
      <c r="T5592" s="133">
        <f>IF(Veriler!T5592&lt;=0.1, S5592, IF(AND(Veriler!T5592&gt;0.1, F5592="", P5592="E"), IF(Q5592&gt;Veriler!$G$2, Q5592*S5592, IF(Q5592&lt;Veriler!$G$2, Veriler!$G$2*S5592, Q5592*S5592)), 0))</f>
        <v>0</v>
      </c>
      <c r="U5592" s="133" t="str">
        <f t="shared" si="1767"/>
        <v xml:space="preserve"> </v>
      </c>
      <c r="V5592" s="134" t="str">
        <f>IFERROR(IF(O5592="%10 sınırı aşılmıştır.",L5592-T5592,IFERROR(IF(F5592="",IF(S5592=1,0,IF(L5592-S5592=0,"",L5592-S5592)),IF(Veriler!M5592="",L5592,IF(L5592*Veriler!M5592=0,"",L5592*Veriler!M5592))),L5592)),0)</f>
        <v/>
      </c>
      <c r="W5592" s="146"/>
      <c r="X5592" s="146"/>
      <c r="Y5592" s="146"/>
    </row>
    <row r="5593" spans="1:25" s="99" customFormat="1" ht="54.75" customHeight="1" x14ac:dyDescent="0.25">
      <c r="A5593" s="96">
        <f t="shared" si="1768"/>
        <v>4119</v>
      </c>
      <c r="B5593" s="175"/>
      <c r="C5593" s="176"/>
      <c r="D5593" s="113"/>
      <c r="E5593" s="115"/>
      <c r="F5593" s="174"/>
      <c r="G5593" s="114" t="str">
        <f t="shared" si="1763"/>
        <v/>
      </c>
      <c r="H5593" s="115"/>
      <c r="I5593" s="115"/>
      <c r="J5593" s="115"/>
      <c r="K5593" s="115"/>
      <c r="L5593" s="133" t="str">
        <f t="shared" si="1764"/>
        <v/>
      </c>
      <c r="M5593" s="116" t="str">
        <f>IF(L5593="", "", L5593/Veriler!$X$1)</f>
        <v/>
      </c>
      <c r="N5593" s="116" t="str">
        <f>IF(F5593&lt;&gt;"", "İthal Girdi", IF(Veriler!T5593="", "", IF(Veriler!S5593="H", "%0,5 üzerindedir", IF(Veriler!T5593&gt;0.1, "%10 sınırı aşılmıştır.", "Uygun"))))</f>
        <v>%0,5 üzerindedir</v>
      </c>
      <c r="O5593" s="116" t="str">
        <f t="shared" si="1765"/>
        <v xml:space="preserve"> </v>
      </c>
      <c r="P5593" s="117"/>
      <c r="Q5593" s="118"/>
      <c r="R5593" s="119" t="str">
        <f t="shared" si="1766"/>
        <v/>
      </c>
      <c r="S5593" s="133">
        <f>IFERROR(IF(M5593&lt;=0.005,IF(F5593="",L5593,0),IF(F5593&lt;&gt;"",0,IF(P5593="",0,IF(P5593="H",0,IF(Q5593&lt;Veriler!$G$2,L5593*Veriler!$G$2,L5593*Q5593)))))," ")</f>
        <v>0</v>
      </c>
      <c r="T5593" s="133">
        <f>IF(Veriler!T5593&lt;=0.1, S5593, IF(AND(Veriler!T5593&gt;0.1, F5593="", P5593="E"), IF(Q5593&gt;Veriler!$G$2, Q5593*S5593, IF(Q5593&lt;Veriler!$G$2, Veriler!$G$2*S5593, Q5593*S5593)), 0))</f>
        <v>0</v>
      </c>
      <c r="U5593" s="133" t="str">
        <f t="shared" si="1767"/>
        <v xml:space="preserve"> </v>
      </c>
      <c r="V5593" s="134" t="str">
        <f>IFERROR(IF(O5593="%10 sınırı aşılmıştır.",L5593-T5593,IFERROR(IF(F5593="",IF(S5593=1,0,IF(L5593-S5593=0,"",L5593-S5593)),IF(Veriler!M5593="",L5593,IF(L5593*Veriler!M5593=0,"",L5593*Veriler!M5593))),L5593)),0)</f>
        <v/>
      </c>
      <c r="W5593" s="146"/>
      <c r="X5593" s="146"/>
      <c r="Y5593" s="146"/>
    </row>
    <row r="5594" spans="1:25" s="99" customFormat="1" ht="54.75" customHeight="1" x14ac:dyDescent="0.25">
      <c r="A5594" s="96">
        <f t="shared" si="1768"/>
        <v>4120</v>
      </c>
      <c r="B5594" s="175"/>
      <c r="C5594" s="176"/>
      <c r="D5594" s="113"/>
      <c r="E5594" s="115"/>
      <c r="F5594" s="174"/>
      <c r="G5594" s="114" t="str">
        <f t="shared" si="1763"/>
        <v/>
      </c>
      <c r="H5594" s="115"/>
      <c r="I5594" s="115"/>
      <c r="J5594" s="115"/>
      <c r="K5594" s="115"/>
      <c r="L5594" s="133" t="str">
        <f t="shared" si="1764"/>
        <v/>
      </c>
      <c r="M5594" s="116" t="str">
        <f>IF(L5594="", "", L5594/Veriler!$X$1)</f>
        <v/>
      </c>
      <c r="N5594" s="116" t="str">
        <f>IF(F5594&lt;&gt;"", "İthal Girdi", IF(Veriler!T5594="", "", IF(Veriler!S5594="H", "%0,5 üzerindedir", IF(Veriler!T5594&gt;0.1, "%10 sınırı aşılmıştır.", "Uygun"))))</f>
        <v>%0,5 üzerindedir</v>
      </c>
      <c r="O5594" s="116" t="str">
        <f t="shared" si="1765"/>
        <v xml:space="preserve"> </v>
      </c>
      <c r="P5594" s="117"/>
      <c r="Q5594" s="118"/>
      <c r="R5594" s="119" t="str">
        <f t="shared" si="1766"/>
        <v/>
      </c>
      <c r="S5594" s="133">
        <f>IFERROR(IF(M5594&lt;=0.005,IF(F5594="",L5594,0),IF(F5594&lt;&gt;"",0,IF(P5594="",0,IF(P5594="H",0,IF(Q5594&lt;Veriler!$G$2,L5594*Veriler!$G$2,L5594*Q5594)))))," ")</f>
        <v>0</v>
      </c>
      <c r="T5594" s="133">
        <f>IF(Veriler!T5594&lt;=0.1, S5594, IF(AND(Veriler!T5594&gt;0.1, F5594="", P5594="E"), IF(Q5594&gt;Veriler!$G$2, Q5594*S5594, IF(Q5594&lt;Veriler!$G$2, Veriler!$G$2*S5594, Q5594*S5594)), 0))</f>
        <v>0</v>
      </c>
      <c r="U5594" s="133" t="str">
        <f t="shared" si="1767"/>
        <v xml:space="preserve"> </v>
      </c>
      <c r="V5594" s="134" t="str">
        <f>IFERROR(IF(O5594="%10 sınırı aşılmıştır.",L5594-T5594,IFERROR(IF(F5594="",IF(S5594=1,0,IF(L5594-S5594=0,"",L5594-S5594)),IF(Veriler!M5594="",L5594,IF(L5594*Veriler!M5594=0,"",L5594*Veriler!M5594))),L5594)),0)</f>
        <v/>
      </c>
      <c r="W5594" s="146"/>
      <c r="X5594" s="146"/>
      <c r="Y5594" s="146"/>
    </row>
    <row r="5595" spans="1:25" s="99" customFormat="1" ht="54.75" customHeight="1" x14ac:dyDescent="0.25">
      <c r="A5595" s="96">
        <f t="shared" si="1768"/>
        <v>4121</v>
      </c>
      <c r="B5595" s="175"/>
      <c r="C5595" s="176"/>
      <c r="D5595" s="113"/>
      <c r="E5595" s="115"/>
      <c r="F5595" s="174"/>
      <c r="G5595" s="114" t="str">
        <f t="shared" si="1763"/>
        <v/>
      </c>
      <c r="H5595" s="115"/>
      <c r="I5595" s="115"/>
      <c r="J5595" s="115"/>
      <c r="K5595" s="115"/>
      <c r="L5595" s="133" t="str">
        <f t="shared" si="1764"/>
        <v/>
      </c>
      <c r="M5595" s="116" t="str">
        <f>IF(L5595="", "", L5595/Veriler!$X$1)</f>
        <v/>
      </c>
      <c r="N5595" s="116" t="str">
        <f>IF(F5595&lt;&gt;"", "İthal Girdi", IF(Veriler!T5595="", "", IF(Veriler!S5595="H", "%0,5 üzerindedir", IF(Veriler!T5595&gt;0.1, "%10 sınırı aşılmıştır.", "Uygun"))))</f>
        <v>%0,5 üzerindedir</v>
      </c>
      <c r="O5595" s="116" t="str">
        <f t="shared" si="1765"/>
        <v xml:space="preserve"> </v>
      </c>
      <c r="P5595" s="117"/>
      <c r="Q5595" s="118"/>
      <c r="R5595" s="119" t="str">
        <f t="shared" si="1766"/>
        <v/>
      </c>
      <c r="S5595" s="133">
        <f>IFERROR(IF(M5595&lt;=0.005,IF(F5595="",L5595,0),IF(F5595&lt;&gt;"",0,IF(P5595="",0,IF(P5595="H",0,IF(Q5595&lt;Veriler!$G$2,L5595*Veriler!$G$2,L5595*Q5595)))))," ")</f>
        <v>0</v>
      </c>
      <c r="T5595" s="133">
        <f>IF(Veriler!T5595&lt;=0.1, S5595, IF(AND(Veriler!T5595&gt;0.1, F5595="", P5595="E"), IF(Q5595&gt;Veriler!$G$2, Q5595*S5595, IF(Q5595&lt;Veriler!$G$2, Veriler!$G$2*S5595, Q5595*S5595)), 0))</f>
        <v>0</v>
      </c>
      <c r="U5595" s="133" t="str">
        <f t="shared" si="1767"/>
        <v xml:space="preserve"> </v>
      </c>
      <c r="V5595" s="134" t="str">
        <f>IFERROR(IF(O5595="%10 sınırı aşılmıştır.",L5595-T5595,IFERROR(IF(F5595="",IF(S5595=1,0,IF(L5595-S5595=0,"",L5595-S5595)),IF(Veriler!M5595="",L5595,IF(L5595*Veriler!M5595=0,"",L5595*Veriler!M5595))),L5595)),0)</f>
        <v/>
      </c>
      <c r="W5595" s="146"/>
      <c r="X5595" s="146"/>
      <c r="Y5595" s="146"/>
    </row>
    <row r="5596" spans="1:25" s="99" customFormat="1" ht="54.75" customHeight="1" x14ac:dyDescent="0.25">
      <c r="A5596" s="96">
        <f t="shared" si="1768"/>
        <v>4122</v>
      </c>
      <c r="B5596" s="175"/>
      <c r="C5596" s="176"/>
      <c r="D5596" s="113"/>
      <c r="E5596" s="115"/>
      <c r="F5596" s="174"/>
      <c r="G5596" s="114" t="str">
        <f t="shared" si="1763"/>
        <v/>
      </c>
      <c r="H5596" s="115"/>
      <c r="I5596" s="115"/>
      <c r="J5596" s="115"/>
      <c r="K5596" s="115"/>
      <c r="L5596" s="133" t="str">
        <f t="shared" si="1764"/>
        <v/>
      </c>
      <c r="M5596" s="116" t="str">
        <f>IF(L5596="", "", L5596/Veriler!$X$1)</f>
        <v/>
      </c>
      <c r="N5596" s="116" t="str">
        <f>IF(F5596&lt;&gt;"", "İthal Girdi", IF(Veriler!T5596="", "", IF(Veriler!S5596="H", "%0,5 üzerindedir", IF(Veriler!T5596&gt;0.1, "%10 sınırı aşılmıştır.", "Uygun"))))</f>
        <v>%0,5 üzerindedir</v>
      </c>
      <c r="O5596" s="116" t="str">
        <f t="shared" si="1765"/>
        <v xml:space="preserve"> </v>
      </c>
      <c r="P5596" s="117"/>
      <c r="Q5596" s="118"/>
      <c r="R5596" s="119" t="str">
        <f t="shared" si="1766"/>
        <v/>
      </c>
      <c r="S5596" s="133">
        <f>IFERROR(IF(M5596&lt;=0.005,IF(F5596="",L5596,0),IF(F5596&lt;&gt;"",0,IF(P5596="",0,IF(P5596="H",0,IF(Q5596&lt;Veriler!$G$2,L5596*Veriler!$G$2,L5596*Q5596)))))," ")</f>
        <v>0</v>
      </c>
      <c r="T5596" s="133">
        <f>IF(Veriler!T5596&lt;=0.1, S5596, IF(AND(Veriler!T5596&gt;0.1, F5596="", P5596="E"), IF(Q5596&gt;Veriler!$G$2, Q5596*S5596, IF(Q5596&lt;Veriler!$G$2, Veriler!$G$2*S5596, Q5596*S5596)), 0))</f>
        <v>0</v>
      </c>
      <c r="U5596" s="133" t="str">
        <f t="shared" si="1767"/>
        <v xml:space="preserve"> </v>
      </c>
      <c r="V5596" s="134" t="str">
        <f>IFERROR(IF(O5596="%10 sınırı aşılmıştır.",L5596-T5596,IFERROR(IF(F5596="",IF(S5596=1,0,IF(L5596-S5596=0,"",L5596-S5596)),IF(Veriler!M5596="",L5596,IF(L5596*Veriler!M5596=0,"",L5596*Veriler!M5596))),L5596)),0)</f>
        <v/>
      </c>
      <c r="W5596" s="146"/>
      <c r="X5596" s="146"/>
      <c r="Y5596" s="146"/>
    </row>
    <row r="5597" spans="1:25" s="99" customFormat="1" ht="54.75" customHeight="1" x14ac:dyDescent="0.25">
      <c r="A5597" s="96">
        <f t="shared" si="1768"/>
        <v>4123</v>
      </c>
      <c r="B5597" s="175"/>
      <c r="C5597" s="176"/>
      <c r="D5597" s="113"/>
      <c r="E5597" s="115"/>
      <c r="F5597" s="174"/>
      <c r="G5597" s="114" t="str">
        <f t="shared" si="1763"/>
        <v/>
      </c>
      <c r="H5597" s="115"/>
      <c r="I5597" s="115"/>
      <c r="J5597" s="115"/>
      <c r="K5597" s="115"/>
      <c r="L5597" s="133" t="str">
        <f t="shared" si="1764"/>
        <v/>
      </c>
      <c r="M5597" s="116" t="str">
        <f>IF(L5597="", "", L5597/Veriler!$X$1)</f>
        <v/>
      </c>
      <c r="N5597" s="116" t="str">
        <f>IF(F5597&lt;&gt;"", "İthal Girdi", IF(Veriler!T5597="", "", IF(Veriler!S5597="H", "%0,5 üzerindedir", IF(Veriler!T5597&gt;0.1, "%10 sınırı aşılmıştır.", "Uygun"))))</f>
        <v>%0,5 üzerindedir</v>
      </c>
      <c r="O5597" s="116" t="str">
        <f t="shared" si="1765"/>
        <v xml:space="preserve"> </v>
      </c>
      <c r="P5597" s="117"/>
      <c r="Q5597" s="118"/>
      <c r="R5597" s="119" t="str">
        <f t="shared" si="1766"/>
        <v/>
      </c>
      <c r="S5597" s="133">
        <f>IFERROR(IF(M5597&lt;=0.005,IF(F5597="",L5597,0),IF(F5597&lt;&gt;"",0,IF(P5597="",0,IF(P5597="H",0,IF(Q5597&lt;Veriler!$G$2,L5597*Veriler!$G$2,L5597*Q5597)))))," ")</f>
        <v>0</v>
      </c>
      <c r="T5597" s="133">
        <f>IF(Veriler!T5597&lt;=0.1, S5597, IF(AND(Veriler!T5597&gt;0.1, F5597="", P5597="E"), IF(Q5597&gt;Veriler!$G$2, Q5597*S5597, IF(Q5597&lt;Veriler!$G$2, Veriler!$G$2*S5597, Q5597*S5597)), 0))</f>
        <v>0</v>
      </c>
      <c r="U5597" s="133" t="str">
        <f t="shared" si="1767"/>
        <v xml:space="preserve"> </v>
      </c>
      <c r="V5597" s="134" t="str">
        <f>IFERROR(IF(O5597="%10 sınırı aşılmıştır.",L5597-T5597,IFERROR(IF(F5597="",IF(S5597=1,0,IF(L5597-S5597=0,"",L5597-S5597)),IF(Veriler!M5597="",L5597,IF(L5597*Veriler!M5597=0,"",L5597*Veriler!M5597))),L5597)),0)</f>
        <v/>
      </c>
      <c r="W5597" s="146"/>
      <c r="X5597" s="146"/>
      <c r="Y5597" s="146"/>
    </row>
    <row r="5598" spans="1:25" s="99" customFormat="1" ht="54.75" customHeight="1" x14ac:dyDescent="0.25">
      <c r="A5598" s="96">
        <f t="shared" si="1768"/>
        <v>4124</v>
      </c>
      <c r="B5598" s="175"/>
      <c r="C5598" s="176"/>
      <c r="D5598" s="113"/>
      <c r="E5598" s="115"/>
      <c r="F5598" s="174"/>
      <c r="G5598" s="114" t="str">
        <f t="shared" si="1763"/>
        <v/>
      </c>
      <c r="H5598" s="115"/>
      <c r="I5598" s="115"/>
      <c r="J5598" s="115"/>
      <c r="K5598" s="115"/>
      <c r="L5598" s="133" t="str">
        <f t="shared" si="1764"/>
        <v/>
      </c>
      <c r="M5598" s="116" t="str">
        <f>IF(L5598="", "", L5598/Veriler!$X$1)</f>
        <v/>
      </c>
      <c r="N5598" s="116" t="str">
        <f>IF(F5598&lt;&gt;"", "İthal Girdi", IF(Veriler!T5598="", "", IF(Veriler!S5598="H", "%0,5 üzerindedir", IF(Veriler!T5598&gt;0.1, "%10 sınırı aşılmıştır.", "Uygun"))))</f>
        <v>%0,5 üzerindedir</v>
      </c>
      <c r="O5598" s="116" t="str">
        <f t="shared" si="1765"/>
        <v xml:space="preserve"> </v>
      </c>
      <c r="P5598" s="117"/>
      <c r="Q5598" s="118"/>
      <c r="R5598" s="119" t="str">
        <f t="shared" si="1766"/>
        <v/>
      </c>
      <c r="S5598" s="133">
        <f>IFERROR(IF(M5598&lt;=0.005,IF(F5598="",L5598,0),IF(F5598&lt;&gt;"",0,IF(P5598="",0,IF(P5598="H",0,IF(Q5598&lt;Veriler!$G$2,L5598*Veriler!$G$2,L5598*Q5598)))))," ")</f>
        <v>0</v>
      </c>
      <c r="T5598" s="133">
        <f>IF(Veriler!T5598&lt;=0.1, S5598, IF(AND(Veriler!T5598&gt;0.1, F5598="", P5598="E"), IF(Q5598&gt;Veriler!$G$2, Q5598*S5598, IF(Q5598&lt;Veriler!$G$2, Veriler!$G$2*S5598, Q5598*S5598)), 0))</f>
        <v>0</v>
      </c>
      <c r="U5598" s="133" t="str">
        <f t="shared" si="1767"/>
        <v xml:space="preserve"> </v>
      </c>
      <c r="V5598" s="134" t="str">
        <f>IFERROR(IF(O5598="%10 sınırı aşılmıştır.",L5598-T5598,IFERROR(IF(F5598="",IF(S5598=1,0,IF(L5598-S5598=0,"",L5598-S5598)),IF(Veriler!M5598="",L5598,IF(L5598*Veriler!M5598=0,"",L5598*Veriler!M5598))),L5598)),0)</f>
        <v/>
      </c>
      <c r="W5598" s="146"/>
      <c r="X5598" s="146"/>
      <c r="Y5598" s="146"/>
    </row>
    <row r="5599" spans="1:25" s="99" customFormat="1" ht="54.75" customHeight="1" x14ac:dyDescent="0.25">
      <c r="A5599" s="96">
        <f t="shared" si="1768"/>
        <v>4125</v>
      </c>
      <c r="B5599" s="175"/>
      <c r="C5599" s="176"/>
      <c r="D5599" s="113"/>
      <c r="E5599" s="115"/>
      <c r="F5599" s="174"/>
      <c r="G5599" s="114" t="str">
        <f t="shared" si="1763"/>
        <v/>
      </c>
      <c r="H5599" s="115"/>
      <c r="I5599" s="115"/>
      <c r="J5599" s="115"/>
      <c r="K5599" s="115"/>
      <c r="L5599" s="133" t="str">
        <f t="shared" si="1764"/>
        <v/>
      </c>
      <c r="M5599" s="116" t="str">
        <f>IF(L5599="", "", L5599/Veriler!$X$1)</f>
        <v/>
      </c>
      <c r="N5599" s="116" t="str">
        <f>IF(F5599&lt;&gt;"", "İthal Girdi", IF(Veriler!T5599="", "", IF(Veriler!S5599="H", "%0,5 üzerindedir", IF(Veriler!T5599&gt;0.1, "%10 sınırı aşılmıştır.", "Uygun"))))</f>
        <v>%0,5 üzerindedir</v>
      </c>
      <c r="O5599" s="116" t="str">
        <f t="shared" si="1765"/>
        <v xml:space="preserve"> </v>
      </c>
      <c r="P5599" s="117"/>
      <c r="Q5599" s="118"/>
      <c r="R5599" s="119" t="str">
        <f t="shared" si="1766"/>
        <v/>
      </c>
      <c r="S5599" s="133">
        <f>IFERROR(IF(M5599&lt;=0.005,IF(F5599="",L5599,0),IF(F5599&lt;&gt;"",0,IF(P5599="",0,IF(P5599="H",0,IF(Q5599&lt;Veriler!$G$2,L5599*Veriler!$G$2,L5599*Q5599)))))," ")</f>
        <v>0</v>
      </c>
      <c r="T5599" s="133">
        <f>IF(Veriler!T5599&lt;=0.1, S5599, IF(AND(Veriler!T5599&gt;0.1, F5599="", P5599="E"), IF(Q5599&gt;Veriler!$G$2, Q5599*S5599, IF(Q5599&lt;Veriler!$G$2, Veriler!$G$2*S5599, Q5599*S5599)), 0))</f>
        <v>0</v>
      </c>
      <c r="U5599" s="133" t="str">
        <f t="shared" si="1767"/>
        <v xml:space="preserve"> </v>
      </c>
      <c r="V5599" s="134" t="str">
        <f>IFERROR(IF(O5599="%10 sınırı aşılmıştır.",L5599-T5599,IFERROR(IF(F5599="",IF(S5599=1,0,IF(L5599-S5599=0,"",L5599-S5599)),IF(Veriler!M5599="",L5599,IF(L5599*Veriler!M5599=0,"",L5599*Veriler!M5599))),L5599)),0)</f>
        <v/>
      </c>
      <c r="W5599" s="146"/>
      <c r="X5599" s="146"/>
      <c r="Y5599" s="146"/>
    </row>
    <row r="5600" spans="1:25" s="99" customFormat="1" ht="54.75" customHeight="1" x14ac:dyDescent="0.25">
      <c r="A5600" s="96">
        <f t="shared" si="1768"/>
        <v>4126</v>
      </c>
      <c r="B5600" s="175"/>
      <c r="C5600" s="176"/>
      <c r="D5600" s="113"/>
      <c r="E5600" s="115"/>
      <c r="F5600" s="174"/>
      <c r="G5600" s="114" t="str">
        <f t="shared" si="1763"/>
        <v/>
      </c>
      <c r="H5600" s="115"/>
      <c r="I5600" s="115"/>
      <c r="J5600" s="115"/>
      <c r="K5600" s="115"/>
      <c r="L5600" s="133" t="str">
        <f t="shared" si="1764"/>
        <v/>
      </c>
      <c r="M5600" s="116" t="str">
        <f>IF(L5600="", "", L5600/Veriler!$X$1)</f>
        <v/>
      </c>
      <c r="N5600" s="116" t="str">
        <f>IF(F5600&lt;&gt;"", "İthal Girdi", IF(Veriler!T5600="", "", IF(Veriler!S5600="H", "%0,5 üzerindedir", IF(Veriler!T5600&gt;0.1, "%10 sınırı aşılmıştır.", "Uygun"))))</f>
        <v>%0,5 üzerindedir</v>
      </c>
      <c r="O5600" s="116" t="str">
        <f t="shared" si="1765"/>
        <v xml:space="preserve"> </v>
      </c>
      <c r="P5600" s="117"/>
      <c r="Q5600" s="118"/>
      <c r="R5600" s="119" t="str">
        <f t="shared" si="1766"/>
        <v/>
      </c>
      <c r="S5600" s="133">
        <f>IFERROR(IF(M5600&lt;=0.005,IF(F5600="",L5600,0),IF(F5600&lt;&gt;"",0,IF(P5600="",0,IF(P5600="H",0,IF(Q5600&lt;Veriler!$G$2,L5600*Veriler!$G$2,L5600*Q5600)))))," ")</f>
        <v>0</v>
      </c>
      <c r="T5600" s="133">
        <f>IF(Veriler!T5600&lt;=0.1, S5600, IF(AND(Veriler!T5600&gt;0.1, F5600="", P5600="E"), IF(Q5600&gt;Veriler!$G$2, Q5600*S5600, IF(Q5600&lt;Veriler!$G$2, Veriler!$G$2*S5600, Q5600*S5600)), 0))</f>
        <v>0</v>
      </c>
      <c r="U5600" s="133" t="str">
        <f t="shared" si="1767"/>
        <v xml:space="preserve"> </v>
      </c>
      <c r="V5600" s="134" t="str">
        <f>IFERROR(IF(O5600="%10 sınırı aşılmıştır.",L5600-T5600,IFERROR(IF(F5600="",IF(S5600=1,0,IF(L5600-S5600=0,"",L5600-S5600)),IF(Veriler!M5600="",L5600,IF(L5600*Veriler!M5600=0,"",L5600*Veriler!M5600))),L5600)),0)</f>
        <v/>
      </c>
      <c r="W5600" s="146"/>
      <c r="X5600" s="146"/>
      <c r="Y5600" s="146"/>
    </row>
    <row r="5601" spans="1:25" s="99" customFormat="1" ht="54.75" customHeight="1" x14ac:dyDescent="0.25">
      <c r="A5601" s="96">
        <f t="shared" si="1768"/>
        <v>4127</v>
      </c>
      <c r="B5601" s="175"/>
      <c r="C5601" s="176"/>
      <c r="D5601" s="113"/>
      <c r="E5601" s="115"/>
      <c r="F5601" s="174"/>
      <c r="G5601" s="114" t="str">
        <f t="shared" si="1763"/>
        <v/>
      </c>
      <c r="H5601" s="115"/>
      <c r="I5601" s="115"/>
      <c r="J5601" s="115"/>
      <c r="K5601" s="115"/>
      <c r="L5601" s="133" t="str">
        <f t="shared" si="1764"/>
        <v/>
      </c>
      <c r="M5601" s="116" t="str">
        <f>IF(L5601="", "", L5601/Veriler!$X$1)</f>
        <v/>
      </c>
      <c r="N5601" s="116" t="str">
        <f>IF(F5601&lt;&gt;"", "İthal Girdi", IF(Veriler!T5601="", "", IF(Veriler!S5601="H", "%0,5 üzerindedir", IF(Veriler!T5601&gt;0.1, "%10 sınırı aşılmıştır.", "Uygun"))))</f>
        <v>%0,5 üzerindedir</v>
      </c>
      <c r="O5601" s="116" t="str">
        <f t="shared" si="1765"/>
        <v xml:space="preserve"> </v>
      </c>
      <c r="P5601" s="117"/>
      <c r="Q5601" s="118"/>
      <c r="R5601" s="119" t="str">
        <f t="shared" si="1766"/>
        <v/>
      </c>
      <c r="S5601" s="133">
        <f>IFERROR(IF(M5601&lt;=0.005,IF(F5601="",L5601,0),IF(F5601&lt;&gt;"",0,IF(P5601="",0,IF(P5601="H",0,IF(Q5601&lt;Veriler!$G$2,L5601*Veriler!$G$2,L5601*Q5601)))))," ")</f>
        <v>0</v>
      </c>
      <c r="T5601" s="133">
        <f>IF(Veriler!T5601&lt;=0.1, S5601, IF(AND(Veriler!T5601&gt;0.1, F5601="", P5601="E"), IF(Q5601&gt;Veriler!$G$2, Q5601*S5601, IF(Q5601&lt;Veriler!$G$2, Veriler!$G$2*S5601, Q5601*S5601)), 0))</f>
        <v>0</v>
      </c>
      <c r="U5601" s="133" t="str">
        <f t="shared" si="1767"/>
        <v xml:space="preserve"> </v>
      </c>
      <c r="V5601" s="134" t="str">
        <f>IFERROR(IF(O5601="%10 sınırı aşılmıştır.",L5601-T5601,IFERROR(IF(F5601="",IF(S5601=1,0,IF(L5601-S5601=0,"",L5601-S5601)),IF(Veriler!M5601="",L5601,IF(L5601*Veriler!M5601=0,"",L5601*Veriler!M5601))),L5601)),0)</f>
        <v/>
      </c>
      <c r="W5601" s="146"/>
      <c r="X5601" s="146"/>
      <c r="Y5601" s="146"/>
    </row>
    <row r="5602" spans="1:25" s="99" customFormat="1" ht="54.75" customHeight="1" x14ac:dyDescent="0.25">
      <c r="A5602" s="96">
        <f t="shared" si="1768"/>
        <v>4128</v>
      </c>
      <c r="B5602" s="175"/>
      <c r="C5602" s="176"/>
      <c r="D5602" s="113"/>
      <c r="E5602" s="115"/>
      <c r="F5602" s="174"/>
      <c r="G5602" s="114" t="str">
        <f t="shared" si="1763"/>
        <v/>
      </c>
      <c r="H5602" s="115"/>
      <c r="I5602" s="115"/>
      <c r="J5602" s="115"/>
      <c r="K5602" s="115"/>
      <c r="L5602" s="133" t="str">
        <f t="shared" si="1764"/>
        <v/>
      </c>
      <c r="M5602" s="116" t="str">
        <f>IF(L5602="", "", L5602/Veriler!$X$1)</f>
        <v/>
      </c>
      <c r="N5602" s="116" t="str">
        <f>IF(F5602&lt;&gt;"", "İthal Girdi", IF(Veriler!T5602="", "", IF(Veriler!S5602="H", "%0,5 üzerindedir", IF(Veriler!T5602&gt;0.1, "%10 sınırı aşılmıştır.", "Uygun"))))</f>
        <v>%0,5 üzerindedir</v>
      </c>
      <c r="O5602" s="116" t="str">
        <f t="shared" si="1765"/>
        <v xml:space="preserve"> </v>
      </c>
      <c r="P5602" s="117"/>
      <c r="Q5602" s="118"/>
      <c r="R5602" s="119" t="str">
        <f t="shared" si="1766"/>
        <v/>
      </c>
      <c r="S5602" s="133">
        <f>IFERROR(IF(M5602&lt;=0.005,IF(F5602="",L5602,0),IF(F5602&lt;&gt;"",0,IF(P5602="",0,IF(P5602="H",0,IF(Q5602&lt;Veriler!$G$2,L5602*Veriler!$G$2,L5602*Q5602)))))," ")</f>
        <v>0</v>
      </c>
      <c r="T5602" s="133">
        <f>IF(Veriler!T5602&lt;=0.1, S5602, IF(AND(Veriler!T5602&gt;0.1, F5602="", P5602="E"), IF(Q5602&gt;Veriler!$G$2, Q5602*S5602, IF(Q5602&lt;Veriler!$G$2, Veriler!$G$2*S5602, Q5602*S5602)), 0))</f>
        <v>0</v>
      </c>
      <c r="U5602" s="133" t="str">
        <f t="shared" si="1767"/>
        <v xml:space="preserve"> </v>
      </c>
      <c r="V5602" s="134" t="str">
        <f>IFERROR(IF(O5602="%10 sınırı aşılmıştır.",L5602-T5602,IFERROR(IF(F5602="",IF(S5602=1,0,IF(L5602-S5602=0,"",L5602-S5602)),IF(Veriler!M5602="",L5602,IF(L5602*Veriler!M5602=0,"",L5602*Veriler!M5602))),L5602)),0)</f>
        <v/>
      </c>
      <c r="W5602" s="146"/>
      <c r="X5602" s="146"/>
      <c r="Y5602" s="146"/>
    </row>
    <row r="5603" spans="1:25" s="99" customFormat="1" ht="54.75" customHeight="1" x14ac:dyDescent="0.25">
      <c r="A5603" s="96">
        <f t="shared" si="1768"/>
        <v>4129</v>
      </c>
      <c r="B5603" s="175"/>
      <c r="C5603" s="176"/>
      <c r="D5603" s="113"/>
      <c r="E5603" s="115"/>
      <c r="F5603" s="174"/>
      <c r="G5603" s="114" t="str">
        <f t="shared" si="1763"/>
        <v/>
      </c>
      <c r="H5603" s="115"/>
      <c r="I5603" s="115"/>
      <c r="J5603" s="115"/>
      <c r="K5603" s="115"/>
      <c r="L5603" s="133" t="str">
        <f t="shared" si="1764"/>
        <v/>
      </c>
      <c r="M5603" s="116" t="str">
        <f>IF(L5603="", "", L5603/Veriler!$X$1)</f>
        <v/>
      </c>
      <c r="N5603" s="116" t="str">
        <f>IF(F5603&lt;&gt;"", "İthal Girdi", IF(Veriler!T5603="", "", IF(Veriler!S5603="H", "%0,5 üzerindedir", IF(Veriler!T5603&gt;0.1, "%10 sınırı aşılmıştır.", "Uygun"))))</f>
        <v>%0,5 üzerindedir</v>
      </c>
      <c r="O5603" s="116" t="str">
        <f t="shared" si="1765"/>
        <v xml:space="preserve"> </v>
      </c>
      <c r="P5603" s="117"/>
      <c r="Q5603" s="118"/>
      <c r="R5603" s="119" t="str">
        <f t="shared" si="1766"/>
        <v/>
      </c>
      <c r="S5603" s="133">
        <f>IFERROR(IF(M5603&lt;=0.005,IF(F5603="",L5603,0),IF(F5603&lt;&gt;"",0,IF(P5603="",0,IF(P5603="H",0,IF(Q5603&lt;Veriler!$G$2,L5603*Veriler!$G$2,L5603*Q5603)))))," ")</f>
        <v>0</v>
      </c>
      <c r="T5603" s="133">
        <f>IF(Veriler!T5603&lt;=0.1, S5603, IF(AND(Veriler!T5603&gt;0.1, F5603="", P5603="E"), IF(Q5603&gt;Veriler!$G$2, Q5603*S5603, IF(Q5603&lt;Veriler!$G$2, Veriler!$G$2*S5603, Q5603*S5603)), 0))</f>
        <v>0</v>
      </c>
      <c r="U5603" s="133" t="str">
        <f t="shared" si="1767"/>
        <v xml:space="preserve"> </v>
      </c>
      <c r="V5603" s="134" t="str">
        <f>IFERROR(IF(O5603="%10 sınırı aşılmıştır.",L5603-T5603,IFERROR(IF(F5603="",IF(S5603=1,0,IF(L5603-S5603=0,"",L5603-S5603)),IF(Veriler!M5603="",L5603,IF(L5603*Veriler!M5603=0,"",L5603*Veriler!M5603))),L5603)),0)</f>
        <v/>
      </c>
      <c r="W5603" s="146"/>
      <c r="X5603" s="146"/>
      <c r="Y5603" s="146"/>
    </row>
    <row r="5604" spans="1:25" s="99" customFormat="1" ht="54.75" customHeight="1" x14ac:dyDescent="0.25">
      <c r="A5604" s="96">
        <f t="shared" si="1768"/>
        <v>4130</v>
      </c>
      <c r="B5604" s="175"/>
      <c r="C5604" s="176"/>
      <c r="D5604" s="113"/>
      <c r="E5604" s="115"/>
      <c r="F5604" s="174"/>
      <c r="G5604" s="114" t="str">
        <f t="shared" si="1763"/>
        <v/>
      </c>
      <c r="H5604" s="115"/>
      <c r="I5604" s="115"/>
      <c r="J5604" s="115"/>
      <c r="K5604" s="115"/>
      <c r="L5604" s="133" t="str">
        <f t="shared" si="1764"/>
        <v/>
      </c>
      <c r="M5604" s="116" t="str">
        <f>IF(L5604="", "", L5604/Veriler!$X$1)</f>
        <v/>
      </c>
      <c r="N5604" s="116" t="str">
        <f>IF(F5604&lt;&gt;"", "İthal Girdi", IF(Veriler!T5604="", "", IF(Veriler!S5604="H", "%0,5 üzerindedir", IF(Veriler!T5604&gt;0.1, "%10 sınırı aşılmıştır.", "Uygun"))))</f>
        <v>%0,5 üzerindedir</v>
      </c>
      <c r="O5604" s="116" t="str">
        <f t="shared" si="1765"/>
        <v xml:space="preserve"> </v>
      </c>
      <c r="P5604" s="117"/>
      <c r="Q5604" s="118"/>
      <c r="R5604" s="119" t="str">
        <f t="shared" si="1766"/>
        <v/>
      </c>
      <c r="S5604" s="133">
        <f>IFERROR(IF(M5604&lt;=0.005,IF(F5604="",L5604,0),IF(F5604&lt;&gt;"",0,IF(P5604="",0,IF(P5604="H",0,IF(Q5604&lt;Veriler!$G$2,L5604*Veriler!$G$2,L5604*Q5604)))))," ")</f>
        <v>0</v>
      </c>
      <c r="T5604" s="133">
        <f>IF(Veriler!T5604&lt;=0.1, S5604, IF(AND(Veriler!T5604&gt;0.1, F5604="", P5604="E"), IF(Q5604&gt;Veriler!$G$2, Q5604*S5604, IF(Q5604&lt;Veriler!$G$2, Veriler!$G$2*S5604, Q5604*S5604)), 0))</f>
        <v>0</v>
      </c>
      <c r="U5604" s="133" t="str">
        <f t="shared" si="1767"/>
        <v xml:space="preserve"> </v>
      </c>
      <c r="V5604" s="134" t="str">
        <f>IFERROR(IF(O5604="%10 sınırı aşılmıştır.",L5604-T5604,IFERROR(IF(F5604="",IF(S5604=1,0,IF(L5604-S5604=0,"",L5604-S5604)),IF(Veriler!M5604="",L5604,IF(L5604*Veriler!M5604=0,"",L5604*Veriler!M5604))),L5604)),0)</f>
        <v/>
      </c>
      <c r="W5604" s="146"/>
      <c r="X5604" s="146"/>
      <c r="Y5604" s="146"/>
    </row>
    <row r="5605" spans="1:25" s="99" customFormat="1" ht="36" hidden="1" customHeight="1" x14ac:dyDescent="0.25">
      <c r="A5605" s="101"/>
      <c r="B5605" s="191" t="s">
        <v>16</v>
      </c>
      <c r="C5605" s="176"/>
      <c r="D5605" s="120"/>
      <c r="E5605" s="171"/>
      <c r="F5605" s="172"/>
      <c r="G5605" s="121"/>
      <c r="H5605" s="115"/>
      <c r="I5605" s="115"/>
      <c r="J5605" s="115"/>
      <c r="K5605" s="115"/>
      <c r="L5605" s="121"/>
      <c r="M5605" s="121"/>
      <c r="N5605" s="121"/>
      <c r="O5605" s="121"/>
      <c r="P5605" s="120"/>
      <c r="Q5605" s="120"/>
      <c r="R5605" s="183"/>
      <c r="S5605" s="184"/>
      <c r="T5605" s="121"/>
      <c r="U5605" s="121"/>
      <c r="V5605" s="121"/>
      <c r="W5605" s="146"/>
      <c r="X5605" s="146"/>
      <c r="Y5605" s="146"/>
    </row>
    <row r="5606" spans="1:25" s="99" customFormat="1" ht="54.75" customHeight="1" x14ac:dyDescent="0.25">
      <c r="A5606" s="96">
        <f>A5604+1</f>
        <v>4131</v>
      </c>
      <c r="B5606" s="175"/>
      <c r="C5606" s="176"/>
      <c r="D5606" s="113"/>
      <c r="E5606" s="115"/>
      <c r="F5606" s="174"/>
      <c r="G5606" s="114" t="str">
        <f t="shared" ref="G5606:G5619" si="1769">IF(AND(F5606&lt;&gt;"",V5606&lt;&gt;"",L5606&lt;&gt;0),V5606/L5606,"")</f>
        <v/>
      </c>
      <c r="H5606" s="115"/>
      <c r="I5606" s="115"/>
      <c r="J5606" s="115"/>
      <c r="K5606" s="115"/>
      <c r="L5606" s="133" t="str">
        <f t="shared" ref="L5606:L5619" si="1770">IF(AND(H5606&lt;&gt;0, J5606&lt;&gt;0, K5606&lt;&gt;0), H5606*J5606*K5606, "")</f>
        <v/>
      </c>
      <c r="M5606" s="116" t="str">
        <f>IF(L5606="", "", L5606/Veriler!$X$1)</f>
        <v/>
      </c>
      <c r="N5606" s="116" t="str">
        <f>IF(F5606&lt;&gt;"", "İthal Girdi", IF(Veriler!T5606="", "", IF(Veriler!S5606="H", "%0,5 üzerindedir", IF(Veriler!T5606&gt;0.1, "%10 sınırı aşılmıştır.", "Uygun"))))</f>
        <v>%0,5 üzerindedir</v>
      </c>
      <c r="O5606" s="116" t="str">
        <f t="shared" ref="O5606:O5619" si="1771">IF(M5606=""," ",N5606)</f>
        <v xml:space="preserve"> </v>
      </c>
      <c r="P5606" s="117"/>
      <c r="Q5606" s="118"/>
      <c r="R5606" s="119" t="str">
        <f t="shared" ref="R5606:R5619" si="1772">IFERROR(IF(AND(T5606&lt;&gt;"",L5606&lt;&gt;"",L5606&lt;&gt;0,T5606&lt;&gt;0),T5606/L5606,"")," ")</f>
        <v/>
      </c>
      <c r="S5606" s="133">
        <f>IFERROR(IF(M5606&lt;=0.005,IF(F5606="",L5606,0),IF(F5606&lt;&gt;"",0,IF(P5606="",0,IF(P5606="H",0,IF(Q5606&lt;Veriler!$G$2,L5606*Veriler!$G$2,L5606*Q5606)))))," ")</f>
        <v>0</v>
      </c>
      <c r="T5606" s="133">
        <f>IF(Veriler!T5606&lt;=0.1, S5606, IF(AND(Veriler!T5606&gt;0.1, F5606="", P5606="E"), IF(Q5606&gt;Veriler!$G$2, Q5606*S5606, IF(Q5606&lt;Veriler!$G$2, Veriler!$G$2*S5606, Q5606*S5606)), 0))</f>
        <v>0</v>
      </c>
      <c r="U5606" s="133" t="str">
        <f t="shared" ref="U5606:U5619" si="1773">IF(T5606=0," ",T5606)</f>
        <v xml:space="preserve"> </v>
      </c>
      <c r="V5606" s="134" t="str">
        <f>IFERROR(IF(O5606="%10 sınırı aşılmıştır.",L5606-T5606,IFERROR(IF(F5606="",IF(S5606=1,0,IF(L5606-S5606=0,"",L5606-S5606)),IF(Veriler!M5606="",L5606,IF(L5606*Veriler!M5606=0,"",L5606*Veriler!M5606))),L5606)),0)</f>
        <v/>
      </c>
      <c r="W5606" s="146"/>
      <c r="X5606" s="146"/>
      <c r="Y5606" s="146"/>
    </row>
    <row r="5607" spans="1:25" s="99" customFormat="1" ht="54.75" customHeight="1" x14ac:dyDescent="0.25">
      <c r="A5607" s="96">
        <f t="shared" ref="A5607:A5619" si="1774">A5606+1</f>
        <v>4132</v>
      </c>
      <c r="B5607" s="175"/>
      <c r="C5607" s="176"/>
      <c r="D5607" s="113"/>
      <c r="E5607" s="115"/>
      <c r="F5607" s="174"/>
      <c r="G5607" s="114" t="str">
        <f t="shared" si="1769"/>
        <v/>
      </c>
      <c r="H5607" s="115"/>
      <c r="I5607" s="115"/>
      <c r="J5607" s="115"/>
      <c r="K5607" s="115"/>
      <c r="L5607" s="133" t="str">
        <f t="shared" si="1770"/>
        <v/>
      </c>
      <c r="M5607" s="116" t="str">
        <f>IF(L5607="", "", L5607/Veriler!$X$1)</f>
        <v/>
      </c>
      <c r="N5607" s="116" t="str">
        <f>IF(F5607&lt;&gt;"", "İthal Girdi", IF(Veriler!T5607="", "", IF(Veriler!S5607="H", "%0,5 üzerindedir", IF(Veriler!T5607&gt;0.1, "%10 sınırı aşılmıştır.", "Uygun"))))</f>
        <v>%0,5 üzerindedir</v>
      </c>
      <c r="O5607" s="116" t="str">
        <f t="shared" si="1771"/>
        <v xml:space="preserve"> </v>
      </c>
      <c r="P5607" s="117"/>
      <c r="Q5607" s="118"/>
      <c r="R5607" s="119" t="str">
        <f t="shared" si="1772"/>
        <v/>
      </c>
      <c r="S5607" s="133">
        <f>IFERROR(IF(M5607&lt;=0.005,IF(F5607="",L5607,0),IF(F5607&lt;&gt;"",0,IF(P5607="",0,IF(P5607="H",0,IF(Q5607&lt;Veriler!$G$2,L5607*Veriler!$G$2,L5607*Q5607)))))," ")</f>
        <v>0</v>
      </c>
      <c r="T5607" s="133">
        <f>IF(Veriler!T5607&lt;=0.1, S5607, IF(AND(Veriler!T5607&gt;0.1, F5607="", P5607="E"), IF(Q5607&gt;Veriler!$G$2, Q5607*S5607, IF(Q5607&lt;Veriler!$G$2, Veriler!$G$2*S5607, Q5607*S5607)), 0))</f>
        <v>0</v>
      </c>
      <c r="U5607" s="133" t="str">
        <f t="shared" si="1773"/>
        <v xml:space="preserve"> </v>
      </c>
      <c r="V5607" s="134" t="str">
        <f>IFERROR(IF(O5607="%10 sınırı aşılmıştır.",L5607-T5607,IFERROR(IF(F5607="",IF(S5607=1,0,IF(L5607-S5607=0,"",L5607-S5607)),IF(Veriler!M5607="",L5607,IF(L5607*Veriler!M5607=0,"",L5607*Veriler!M5607))),L5607)),0)</f>
        <v/>
      </c>
      <c r="W5607" s="146"/>
      <c r="X5607" s="146"/>
      <c r="Y5607" s="146"/>
    </row>
    <row r="5608" spans="1:25" s="99" customFormat="1" ht="54.75" customHeight="1" x14ac:dyDescent="0.25">
      <c r="A5608" s="96">
        <f t="shared" si="1774"/>
        <v>4133</v>
      </c>
      <c r="B5608" s="175"/>
      <c r="C5608" s="176"/>
      <c r="D5608" s="113"/>
      <c r="E5608" s="115"/>
      <c r="F5608" s="174"/>
      <c r="G5608" s="114" t="str">
        <f t="shared" si="1769"/>
        <v/>
      </c>
      <c r="H5608" s="115"/>
      <c r="I5608" s="115"/>
      <c r="J5608" s="115"/>
      <c r="K5608" s="115"/>
      <c r="L5608" s="133" t="str">
        <f t="shared" si="1770"/>
        <v/>
      </c>
      <c r="M5608" s="116" t="str">
        <f>IF(L5608="", "", L5608/Veriler!$X$1)</f>
        <v/>
      </c>
      <c r="N5608" s="116" t="str">
        <f>IF(F5608&lt;&gt;"", "İthal Girdi", IF(Veriler!T5608="", "", IF(Veriler!S5608="H", "%0,5 üzerindedir", IF(Veriler!T5608&gt;0.1, "%10 sınırı aşılmıştır.", "Uygun"))))</f>
        <v>%0,5 üzerindedir</v>
      </c>
      <c r="O5608" s="116" t="str">
        <f t="shared" si="1771"/>
        <v xml:space="preserve"> </v>
      </c>
      <c r="P5608" s="117"/>
      <c r="Q5608" s="118"/>
      <c r="R5608" s="119" t="str">
        <f t="shared" si="1772"/>
        <v/>
      </c>
      <c r="S5608" s="133">
        <f>IFERROR(IF(M5608&lt;=0.005,IF(F5608="",L5608,0),IF(F5608&lt;&gt;"",0,IF(P5608="",0,IF(P5608="H",0,IF(Q5608&lt;Veriler!$G$2,L5608*Veriler!$G$2,L5608*Q5608)))))," ")</f>
        <v>0</v>
      </c>
      <c r="T5608" s="133">
        <f>IF(Veriler!T5608&lt;=0.1, S5608, IF(AND(Veriler!T5608&gt;0.1, F5608="", P5608="E"), IF(Q5608&gt;Veriler!$G$2, Q5608*S5608, IF(Q5608&lt;Veriler!$G$2, Veriler!$G$2*S5608, Q5608*S5608)), 0))</f>
        <v>0</v>
      </c>
      <c r="U5608" s="133" t="str">
        <f t="shared" si="1773"/>
        <v xml:space="preserve"> </v>
      </c>
      <c r="V5608" s="134" t="str">
        <f>IFERROR(IF(O5608="%10 sınırı aşılmıştır.",L5608-T5608,IFERROR(IF(F5608="",IF(S5608=1,0,IF(L5608-S5608=0,"",L5608-S5608)),IF(Veriler!M5608="",L5608,IF(L5608*Veriler!M5608=0,"",L5608*Veriler!M5608))),L5608)),0)</f>
        <v/>
      </c>
      <c r="W5608" s="146"/>
      <c r="X5608" s="146"/>
      <c r="Y5608" s="146"/>
    </row>
    <row r="5609" spans="1:25" s="99" customFormat="1" ht="54.75" customHeight="1" x14ac:dyDescent="0.25">
      <c r="A5609" s="96">
        <f t="shared" si="1774"/>
        <v>4134</v>
      </c>
      <c r="B5609" s="175"/>
      <c r="C5609" s="176"/>
      <c r="D5609" s="113"/>
      <c r="E5609" s="115"/>
      <c r="F5609" s="174"/>
      <c r="G5609" s="114" t="str">
        <f t="shared" si="1769"/>
        <v/>
      </c>
      <c r="H5609" s="115"/>
      <c r="I5609" s="115"/>
      <c r="J5609" s="115"/>
      <c r="K5609" s="115"/>
      <c r="L5609" s="133" t="str">
        <f t="shared" si="1770"/>
        <v/>
      </c>
      <c r="M5609" s="116" t="str">
        <f>IF(L5609="", "", L5609/Veriler!$X$1)</f>
        <v/>
      </c>
      <c r="N5609" s="116" t="str">
        <f>IF(F5609&lt;&gt;"", "İthal Girdi", IF(Veriler!T5609="", "", IF(Veriler!S5609="H", "%0,5 üzerindedir", IF(Veriler!T5609&gt;0.1, "%10 sınırı aşılmıştır.", "Uygun"))))</f>
        <v>%0,5 üzerindedir</v>
      </c>
      <c r="O5609" s="116" t="str">
        <f t="shared" si="1771"/>
        <v xml:space="preserve"> </v>
      </c>
      <c r="P5609" s="117"/>
      <c r="Q5609" s="118"/>
      <c r="R5609" s="119" t="str">
        <f t="shared" si="1772"/>
        <v/>
      </c>
      <c r="S5609" s="133">
        <f>IFERROR(IF(M5609&lt;=0.005,IF(F5609="",L5609,0),IF(F5609&lt;&gt;"",0,IF(P5609="",0,IF(P5609="H",0,IF(Q5609&lt;Veriler!$G$2,L5609*Veriler!$G$2,L5609*Q5609)))))," ")</f>
        <v>0</v>
      </c>
      <c r="T5609" s="133">
        <f>IF(Veriler!T5609&lt;=0.1, S5609, IF(AND(Veriler!T5609&gt;0.1, F5609="", P5609="E"), IF(Q5609&gt;Veriler!$G$2, Q5609*S5609, IF(Q5609&lt;Veriler!$G$2, Veriler!$G$2*S5609, Q5609*S5609)), 0))</f>
        <v>0</v>
      </c>
      <c r="U5609" s="133" t="str">
        <f t="shared" si="1773"/>
        <v xml:space="preserve"> </v>
      </c>
      <c r="V5609" s="134" t="str">
        <f>IFERROR(IF(O5609="%10 sınırı aşılmıştır.",L5609-T5609,IFERROR(IF(F5609="",IF(S5609=1,0,IF(L5609-S5609=0,"",L5609-S5609)),IF(Veriler!M5609="",L5609,IF(L5609*Veriler!M5609=0,"",L5609*Veriler!M5609))),L5609)),0)</f>
        <v/>
      </c>
      <c r="W5609" s="146"/>
      <c r="X5609" s="146"/>
      <c r="Y5609" s="146"/>
    </row>
    <row r="5610" spans="1:25" s="99" customFormat="1" ht="54.75" customHeight="1" x14ac:dyDescent="0.25">
      <c r="A5610" s="96">
        <f t="shared" si="1774"/>
        <v>4135</v>
      </c>
      <c r="B5610" s="175"/>
      <c r="C5610" s="176"/>
      <c r="D5610" s="113"/>
      <c r="E5610" s="115"/>
      <c r="F5610" s="174"/>
      <c r="G5610" s="114" t="str">
        <f t="shared" si="1769"/>
        <v/>
      </c>
      <c r="H5610" s="115"/>
      <c r="I5610" s="115"/>
      <c r="J5610" s="115"/>
      <c r="K5610" s="115"/>
      <c r="L5610" s="133" t="str">
        <f t="shared" si="1770"/>
        <v/>
      </c>
      <c r="M5610" s="116" t="str">
        <f>IF(L5610="", "", L5610/Veriler!$X$1)</f>
        <v/>
      </c>
      <c r="N5610" s="116" t="str">
        <f>IF(F5610&lt;&gt;"", "İthal Girdi", IF(Veriler!T5610="", "", IF(Veriler!S5610="H", "%0,5 üzerindedir", IF(Veriler!T5610&gt;0.1, "%10 sınırı aşılmıştır.", "Uygun"))))</f>
        <v>%0,5 üzerindedir</v>
      </c>
      <c r="O5610" s="116" t="str">
        <f t="shared" si="1771"/>
        <v xml:space="preserve"> </v>
      </c>
      <c r="P5610" s="117"/>
      <c r="Q5610" s="118"/>
      <c r="R5610" s="119" t="str">
        <f t="shared" si="1772"/>
        <v/>
      </c>
      <c r="S5610" s="133">
        <f>IFERROR(IF(M5610&lt;=0.005,IF(F5610="",L5610,0),IF(F5610&lt;&gt;"",0,IF(P5610="",0,IF(P5610="H",0,IF(Q5610&lt;Veriler!$G$2,L5610*Veriler!$G$2,L5610*Q5610)))))," ")</f>
        <v>0</v>
      </c>
      <c r="T5610" s="133">
        <f>IF(Veriler!T5610&lt;=0.1, S5610, IF(AND(Veriler!T5610&gt;0.1, F5610="", P5610="E"), IF(Q5610&gt;Veriler!$G$2, Q5610*S5610, IF(Q5610&lt;Veriler!$G$2, Veriler!$G$2*S5610, Q5610*S5610)), 0))</f>
        <v>0</v>
      </c>
      <c r="U5610" s="133" t="str">
        <f t="shared" si="1773"/>
        <v xml:space="preserve"> </v>
      </c>
      <c r="V5610" s="134" t="str">
        <f>IFERROR(IF(O5610="%10 sınırı aşılmıştır.",L5610-T5610,IFERROR(IF(F5610="",IF(S5610=1,0,IF(L5610-S5610=0,"",L5610-S5610)),IF(Veriler!M5610="",L5610,IF(L5610*Veriler!M5610=0,"",L5610*Veriler!M5610))),L5610)),0)</f>
        <v/>
      </c>
      <c r="W5610" s="146"/>
      <c r="X5610" s="146"/>
      <c r="Y5610" s="146"/>
    </row>
    <row r="5611" spans="1:25" s="99" customFormat="1" ht="54.75" customHeight="1" x14ac:dyDescent="0.25">
      <c r="A5611" s="96">
        <f t="shared" si="1774"/>
        <v>4136</v>
      </c>
      <c r="B5611" s="175"/>
      <c r="C5611" s="176"/>
      <c r="D5611" s="113"/>
      <c r="E5611" s="115"/>
      <c r="F5611" s="174"/>
      <c r="G5611" s="114" t="str">
        <f t="shared" si="1769"/>
        <v/>
      </c>
      <c r="H5611" s="115"/>
      <c r="I5611" s="115"/>
      <c r="J5611" s="115"/>
      <c r="K5611" s="115"/>
      <c r="L5611" s="133" t="str">
        <f t="shared" si="1770"/>
        <v/>
      </c>
      <c r="M5611" s="116" t="str">
        <f>IF(L5611="", "", L5611/Veriler!$X$1)</f>
        <v/>
      </c>
      <c r="N5611" s="116" t="str">
        <f>IF(F5611&lt;&gt;"", "İthal Girdi", IF(Veriler!T5611="", "", IF(Veriler!S5611="H", "%0,5 üzerindedir", IF(Veriler!T5611&gt;0.1, "%10 sınırı aşılmıştır.", "Uygun"))))</f>
        <v>%0,5 üzerindedir</v>
      </c>
      <c r="O5611" s="116" t="str">
        <f t="shared" si="1771"/>
        <v xml:space="preserve"> </v>
      </c>
      <c r="P5611" s="117"/>
      <c r="Q5611" s="118"/>
      <c r="R5611" s="119" t="str">
        <f t="shared" si="1772"/>
        <v/>
      </c>
      <c r="S5611" s="133">
        <f>IFERROR(IF(M5611&lt;=0.005,IF(F5611="",L5611,0),IF(F5611&lt;&gt;"",0,IF(P5611="",0,IF(P5611="H",0,IF(Q5611&lt;Veriler!$G$2,L5611*Veriler!$G$2,L5611*Q5611)))))," ")</f>
        <v>0</v>
      </c>
      <c r="T5611" s="133">
        <f>IF(Veriler!T5611&lt;=0.1, S5611, IF(AND(Veriler!T5611&gt;0.1, F5611="", P5611="E"), IF(Q5611&gt;Veriler!$G$2, Q5611*S5611, IF(Q5611&lt;Veriler!$G$2, Veriler!$G$2*S5611, Q5611*S5611)), 0))</f>
        <v>0</v>
      </c>
      <c r="U5611" s="133" t="str">
        <f t="shared" si="1773"/>
        <v xml:space="preserve"> </v>
      </c>
      <c r="V5611" s="134" t="str">
        <f>IFERROR(IF(O5611="%10 sınırı aşılmıştır.",L5611-T5611,IFERROR(IF(F5611="",IF(S5611=1,0,IF(L5611-S5611=0,"",L5611-S5611)),IF(Veriler!M5611="",L5611,IF(L5611*Veriler!M5611=0,"",L5611*Veriler!M5611))),L5611)),0)</f>
        <v/>
      </c>
      <c r="W5611" s="146"/>
      <c r="X5611" s="146"/>
      <c r="Y5611" s="146"/>
    </row>
    <row r="5612" spans="1:25" s="99" customFormat="1" ht="54.75" customHeight="1" x14ac:dyDescent="0.25">
      <c r="A5612" s="96">
        <f t="shared" si="1774"/>
        <v>4137</v>
      </c>
      <c r="B5612" s="175"/>
      <c r="C5612" s="176"/>
      <c r="D5612" s="113"/>
      <c r="E5612" s="115"/>
      <c r="F5612" s="174"/>
      <c r="G5612" s="114" t="str">
        <f t="shared" si="1769"/>
        <v/>
      </c>
      <c r="H5612" s="115"/>
      <c r="I5612" s="115"/>
      <c r="J5612" s="115"/>
      <c r="K5612" s="115"/>
      <c r="L5612" s="133" t="str">
        <f t="shared" si="1770"/>
        <v/>
      </c>
      <c r="M5612" s="116" t="str">
        <f>IF(L5612="", "", L5612/Veriler!$X$1)</f>
        <v/>
      </c>
      <c r="N5612" s="116" t="str">
        <f>IF(F5612&lt;&gt;"", "İthal Girdi", IF(Veriler!T5612="", "", IF(Veriler!S5612="H", "%0,5 üzerindedir", IF(Veriler!T5612&gt;0.1, "%10 sınırı aşılmıştır.", "Uygun"))))</f>
        <v>%0,5 üzerindedir</v>
      </c>
      <c r="O5612" s="116" t="str">
        <f t="shared" si="1771"/>
        <v xml:space="preserve"> </v>
      </c>
      <c r="P5612" s="117"/>
      <c r="Q5612" s="118"/>
      <c r="R5612" s="119" t="str">
        <f t="shared" si="1772"/>
        <v/>
      </c>
      <c r="S5612" s="133">
        <f>IFERROR(IF(M5612&lt;=0.005,IF(F5612="",L5612,0),IF(F5612&lt;&gt;"",0,IF(P5612="",0,IF(P5612="H",0,IF(Q5612&lt;Veriler!$G$2,L5612*Veriler!$G$2,L5612*Q5612)))))," ")</f>
        <v>0</v>
      </c>
      <c r="T5612" s="133">
        <f>IF(Veriler!T5612&lt;=0.1, S5612, IF(AND(Veriler!T5612&gt;0.1, F5612="", P5612="E"), IF(Q5612&gt;Veriler!$G$2, Q5612*S5612, IF(Q5612&lt;Veriler!$G$2, Veriler!$G$2*S5612, Q5612*S5612)), 0))</f>
        <v>0</v>
      </c>
      <c r="U5612" s="133" t="str">
        <f t="shared" si="1773"/>
        <v xml:space="preserve"> </v>
      </c>
      <c r="V5612" s="134" t="str">
        <f>IFERROR(IF(O5612="%10 sınırı aşılmıştır.",L5612-T5612,IFERROR(IF(F5612="",IF(S5612=1,0,IF(L5612-S5612=0,"",L5612-S5612)),IF(Veriler!M5612="",L5612,IF(L5612*Veriler!M5612=0,"",L5612*Veriler!M5612))),L5612)),0)</f>
        <v/>
      </c>
      <c r="W5612" s="146"/>
      <c r="X5612" s="146"/>
      <c r="Y5612" s="146"/>
    </row>
    <row r="5613" spans="1:25" s="99" customFormat="1" ht="54.75" customHeight="1" x14ac:dyDescent="0.25">
      <c r="A5613" s="96">
        <f t="shared" si="1774"/>
        <v>4138</v>
      </c>
      <c r="B5613" s="175"/>
      <c r="C5613" s="176"/>
      <c r="D5613" s="113"/>
      <c r="E5613" s="115"/>
      <c r="F5613" s="174"/>
      <c r="G5613" s="114" t="str">
        <f t="shared" si="1769"/>
        <v/>
      </c>
      <c r="H5613" s="115"/>
      <c r="I5613" s="115"/>
      <c r="J5613" s="115"/>
      <c r="K5613" s="115"/>
      <c r="L5613" s="133" t="str">
        <f t="shared" si="1770"/>
        <v/>
      </c>
      <c r="M5613" s="116" t="str">
        <f>IF(L5613="", "", L5613/Veriler!$X$1)</f>
        <v/>
      </c>
      <c r="N5613" s="116" t="str">
        <f>IF(F5613&lt;&gt;"", "İthal Girdi", IF(Veriler!T5613="", "", IF(Veriler!S5613="H", "%0,5 üzerindedir", IF(Veriler!T5613&gt;0.1, "%10 sınırı aşılmıştır.", "Uygun"))))</f>
        <v>%0,5 üzerindedir</v>
      </c>
      <c r="O5613" s="116" t="str">
        <f t="shared" si="1771"/>
        <v xml:space="preserve"> </v>
      </c>
      <c r="P5613" s="117"/>
      <c r="Q5613" s="118"/>
      <c r="R5613" s="119" t="str">
        <f t="shared" si="1772"/>
        <v/>
      </c>
      <c r="S5613" s="133">
        <f>IFERROR(IF(M5613&lt;=0.005,IF(F5613="",L5613,0),IF(F5613&lt;&gt;"",0,IF(P5613="",0,IF(P5613="H",0,IF(Q5613&lt;Veriler!$G$2,L5613*Veriler!$G$2,L5613*Q5613)))))," ")</f>
        <v>0</v>
      </c>
      <c r="T5613" s="133">
        <f>IF(Veriler!T5613&lt;=0.1, S5613, IF(AND(Veriler!T5613&gt;0.1, F5613="", P5613="E"), IF(Q5613&gt;Veriler!$G$2, Q5613*S5613, IF(Q5613&lt;Veriler!$G$2, Veriler!$G$2*S5613, Q5613*S5613)), 0))</f>
        <v>0</v>
      </c>
      <c r="U5613" s="133" t="str">
        <f t="shared" si="1773"/>
        <v xml:space="preserve"> </v>
      </c>
      <c r="V5613" s="134" t="str">
        <f>IFERROR(IF(O5613="%10 sınırı aşılmıştır.",L5613-T5613,IFERROR(IF(F5613="",IF(S5613=1,0,IF(L5613-S5613=0,"",L5613-S5613)),IF(Veriler!M5613="",L5613,IF(L5613*Veriler!M5613=0,"",L5613*Veriler!M5613))),L5613)),0)</f>
        <v/>
      </c>
      <c r="W5613" s="146"/>
      <c r="X5613" s="146"/>
      <c r="Y5613" s="146"/>
    </row>
    <row r="5614" spans="1:25" s="99" customFormat="1" ht="54.75" customHeight="1" x14ac:dyDescent="0.25">
      <c r="A5614" s="96">
        <f t="shared" si="1774"/>
        <v>4139</v>
      </c>
      <c r="B5614" s="175"/>
      <c r="C5614" s="176"/>
      <c r="D5614" s="113"/>
      <c r="E5614" s="115"/>
      <c r="F5614" s="174"/>
      <c r="G5614" s="114" t="str">
        <f t="shared" si="1769"/>
        <v/>
      </c>
      <c r="H5614" s="115"/>
      <c r="I5614" s="115"/>
      <c r="J5614" s="115"/>
      <c r="K5614" s="115"/>
      <c r="L5614" s="133" t="str">
        <f t="shared" si="1770"/>
        <v/>
      </c>
      <c r="M5614" s="116" t="str">
        <f>IF(L5614="", "", L5614/Veriler!$X$1)</f>
        <v/>
      </c>
      <c r="N5614" s="116" t="str">
        <f>IF(F5614&lt;&gt;"", "İthal Girdi", IF(Veriler!T5614="", "", IF(Veriler!S5614="H", "%0,5 üzerindedir", IF(Veriler!T5614&gt;0.1, "%10 sınırı aşılmıştır.", "Uygun"))))</f>
        <v>%0,5 üzerindedir</v>
      </c>
      <c r="O5614" s="116" t="str">
        <f t="shared" si="1771"/>
        <v xml:space="preserve"> </v>
      </c>
      <c r="P5614" s="117"/>
      <c r="Q5614" s="118"/>
      <c r="R5614" s="119" t="str">
        <f t="shared" si="1772"/>
        <v/>
      </c>
      <c r="S5614" s="133">
        <f>IFERROR(IF(M5614&lt;=0.005,IF(F5614="",L5614,0),IF(F5614&lt;&gt;"",0,IF(P5614="",0,IF(P5614="H",0,IF(Q5614&lt;Veriler!$G$2,L5614*Veriler!$G$2,L5614*Q5614)))))," ")</f>
        <v>0</v>
      </c>
      <c r="T5614" s="133">
        <f>IF(Veriler!T5614&lt;=0.1, S5614, IF(AND(Veriler!T5614&gt;0.1, F5614="", P5614="E"), IF(Q5614&gt;Veriler!$G$2, Q5614*S5614, IF(Q5614&lt;Veriler!$G$2, Veriler!$G$2*S5614, Q5614*S5614)), 0))</f>
        <v>0</v>
      </c>
      <c r="U5614" s="133" t="str">
        <f t="shared" si="1773"/>
        <v xml:space="preserve"> </v>
      </c>
      <c r="V5614" s="134" t="str">
        <f>IFERROR(IF(O5614="%10 sınırı aşılmıştır.",L5614-T5614,IFERROR(IF(F5614="",IF(S5614=1,0,IF(L5614-S5614=0,"",L5614-S5614)),IF(Veriler!M5614="",L5614,IF(L5614*Veriler!M5614=0,"",L5614*Veriler!M5614))),L5614)),0)</f>
        <v/>
      </c>
      <c r="W5614" s="146"/>
      <c r="X5614" s="146"/>
      <c r="Y5614" s="146"/>
    </row>
    <row r="5615" spans="1:25" s="99" customFormat="1" ht="54.75" customHeight="1" x14ac:dyDescent="0.25">
      <c r="A5615" s="96">
        <f t="shared" si="1774"/>
        <v>4140</v>
      </c>
      <c r="B5615" s="175"/>
      <c r="C5615" s="176"/>
      <c r="D5615" s="113"/>
      <c r="E5615" s="115"/>
      <c r="F5615" s="174"/>
      <c r="G5615" s="114" t="str">
        <f t="shared" si="1769"/>
        <v/>
      </c>
      <c r="H5615" s="115"/>
      <c r="I5615" s="115"/>
      <c r="J5615" s="115"/>
      <c r="K5615" s="115"/>
      <c r="L5615" s="133" t="str">
        <f t="shared" si="1770"/>
        <v/>
      </c>
      <c r="M5615" s="116" t="str">
        <f>IF(L5615="", "", L5615/Veriler!$X$1)</f>
        <v/>
      </c>
      <c r="N5615" s="116" t="str">
        <f>IF(F5615&lt;&gt;"", "İthal Girdi", IF(Veriler!T5615="", "", IF(Veriler!S5615="H", "%0,5 üzerindedir", IF(Veriler!T5615&gt;0.1, "%10 sınırı aşılmıştır.", "Uygun"))))</f>
        <v>%0,5 üzerindedir</v>
      </c>
      <c r="O5615" s="116" t="str">
        <f t="shared" si="1771"/>
        <v xml:space="preserve"> </v>
      </c>
      <c r="P5615" s="117"/>
      <c r="Q5615" s="118"/>
      <c r="R5615" s="119" t="str">
        <f t="shared" si="1772"/>
        <v/>
      </c>
      <c r="S5615" s="133">
        <f>IFERROR(IF(M5615&lt;=0.005,IF(F5615="",L5615,0),IF(F5615&lt;&gt;"",0,IF(P5615="",0,IF(P5615="H",0,IF(Q5615&lt;Veriler!$G$2,L5615*Veriler!$G$2,L5615*Q5615)))))," ")</f>
        <v>0</v>
      </c>
      <c r="T5615" s="133">
        <f>IF(Veriler!T5615&lt;=0.1, S5615, IF(AND(Veriler!T5615&gt;0.1, F5615="", P5615="E"), IF(Q5615&gt;Veriler!$G$2, Q5615*S5615, IF(Q5615&lt;Veriler!$G$2, Veriler!$G$2*S5615, Q5615*S5615)), 0))</f>
        <v>0</v>
      </c>
      <c r="U5615" s="133" t="str">
        <f t="shared" si="1773"/>
        <v xml:space="preserve"> </v>
      </c>
      <c r="V5615" s="134" t="str">
        <f>IFERROR(IF(O5615="%10 sınırı aşılmıştır.",L5615-T5615,IFERROR(IF(F5615="",IF(S5615=1,0,IF(L5615-S5615=0,"",L5615-S5615)),IF(Veriler!M5615="",L5615,IF(L5615*Veriler!M5615=0,"",L5615*Veriler!M5615))),L5615)),0)</f>
        <v/>
      </c>
      <c r="W5615" s="146"/>
      <c r="X5615" s="146"/>
      <c r="Y5615" s="146"/>
    </row>
    <row r="5616" spans="1:25" s="99" customFormat="1" ht="54.75" customHeight="1" x14ac:dyDescent="0.25">
      <c r="A5616" s="96">
        <f t="shared" si="1774"/>
        <v>4141</v>
      </c>
      <c r="B5616" s="175"/>
      <c r="C5616" s="176"/>
      <c r="D5616" s="113"/>
      <c r="E5616" s="115"/>
      <c r="F5616" s="174"/>
      <c r="G5616" s="114" t="str">
        <f t="shared" si="1769"/>
        <v/>
      </c>
      <c r="H5616" s="115"/>
      <c r="I5616" s="115"/>
      <c r="J5616" s="115"/>
      <c r="K5616" s="115"/>
      <c r="L5616" s="133" t="str">
        <f t="shared" si="1770"/>
        <v/>
      </c>
      <c r="M5616" s="116" t="str">
        <f>IF(L5616="", "", L5616/Veriler!$X$1)</f>
        <v/>
      </c>
      <c r="N5616" s="116" t="str">
        <f>IF(F5616&lt;&gt;"", "İthal Girdi", IF(Veriler!T5616="", "", IF(Veriler!S5616="H", "%0,5 üzerindedir", IF(Veriler!T5616&gt;0.1, "%10 sınırı aşılmıştır.", "Uygun"))))</f>
        <v>%0,5 üzerindedir</v>
      </c>
      <c r="O5616" s="116" t="str">
        <f t="shared" si="1771"/>
        <v xml:space="preserve"> </v>
      </c>
      <c r="P5616" s="117"/>
      <c r="Q5616" s="118"/>
      <c r="R5616" s="119" t="str">
        <f t="shared" si="1772"/>
        <v/>
      </c>
      <c r="S5616" s="133">
        <f>IFERROR(IF(M5616&lt;=0.005,IF(F5616="",L5616,0),IF(F5616&lt;&gt;"",0,IF(P5616="",0,IF(P5616="H",0,IF(Q5616&lt;Veriler!$G$2,L5616*Veriler!$G$2,L5616*Q5616)))))," ")</f>
        <v>0</v>
      </c>
      <c r="T5616" s="133">
        <f>IF(Veriler!T5616&lt;=0.1, S5616, IF(AND(Veriler!T5616&gt;0.1, F5616="", P5616="E"), IF(Q5616&gt;Veriler!$G$2, Q5616*S5616, IF(Q5616&lt;Veriler!$G$2, Veriler!$G$2*S5616, Q5616*S5616)), 0))</f>
        <v>0</v>
      </c>
      <c r="U5616" s="133" t="str">
        <f t="shared" si="1773"/>
        <v xml:space="preserve"> </v>
      </c>
      <c r="V5616" s="134" t="str">
        <f>IFERROR(IF(O5616="%10 sınırı aşılmıştır.",L5616-T5616,IFERROR(IF(F5616="",IF(S5616=1,0,IF(L5616-S5616=0,"",L5616-S5616)),IF(Veriler!M5616="",L5616,IF(L5616*Veriler!M5616=0,"",L5616*Veriler!M5616))),L5616)),0)</f>
        <v/>
      </c>
      <c r="W5616" s="146"/>
      <c r="X5616" s="146"/>
      <c r="Y5616" s="146"/>
    </row>
    <row r="5617" spans="1:25" s="99" customFormat="1" ht="54.75" customHeight="1" x14ac:dyDescent="0.25">
      <c r="A5617" s="96">
        <f t="shared" si="1774"/>
        <v>4142</v>
      </c>
      <c r="B5617" s="175"/>
      <c r="C5617" s="176"/>
      <c r="D5617" s="113"/>
      <c r="E5617" s="115"/>
      <c r="F5617" s="174"/>
      <c r="G5617" s="114" t="str">
        <f t="shared" si="1769"/>
        <v/>
      </c>
      <c r="H5617" s="115"/>
      <c r="I5617" s="115"/>
      <c r="J5617" s="115"/>
      <c r="K5617" s="115"/>
      <c r="L5617" s="133" t="str">
        <f t="shared" si="1770"/>
        <v/>
      </c>
      <c r="M5617" s="116" t="str">
        <f>IF(L5617="", "", L5617/Veriler!$X$1)</f>
        <v/>
      </c>
      <c r="N5617" s="116" t="str">
        <f>IF(F5617&lt;&gt;"", "İthal Girdi", IF(Veriler!T5617="", "", IF(Veriler!S5617="H", "%0,5 üzerindedir", IF(Veriler!T5617&gt;0.1, "%10 sınırı aşılmıştır.", "Uygun"))))</f>
        <v>%0,5 üzerindedir</v>
      </c>
      <c r="O5617" s="116" t="str">
        <f t="shared" si="1771"/>
        <v xml:space="preserve"> </v>
      </c>
      <c r="P5617" s="117"/>
      <c r="Q5617" s="118"/>
      <c r="R5617" s="119" t="str">
        <f t="shared" si="1772"/>
        <v/>
      </c>
      <c r="S5617" s="133">
        <f>IFERROR(IF(M5617&lt;=0.005,IF(F5617="",L5617,0),IF(F5617&lt;&gt;"",0,IF(P5617="",0,IF(P5617="H",0,IF(Q5617&lt;Veriler!$G$2,L5617*Veriler!$G$2,L5617*Q5617)))))," ")</f>
        <v>0</v>
      </c>
      <c r="T5617" s="133">
        <f>IF(Veriler!T5617&lt;=0.1, S5617, IF(AND(Veriler!T5617&gt;0.1, F5617="", P5617="E"), IF(Q5617&gt;Veriler!$G$2, Q5617*S5617, IF(Q5617&lt;Veriler!$G$2, Veriler!$G$2*S5617, Q5617*S5617)), 0))</f>
        <v>0</v>
      </c>
      <c r="U5617" s="133" t="str">
        <f t="shared" si="1773"/>
        <v xml:space="preserve"> </v>
      </c>
      <c r="V5617" s="134" t="str">
        <f>IFERROR(IF(O5617="%10 sınırı aşılmıştır.",L5617-T5617,IFERROR(IF(F5617="",IF(S5617=1,0,IF(L5617-S5617=0,"",L5617-S5617)),IF(Veriler!M5617="",L5617,IF(L5617*Veriler!M5617=0,"",L5617*Veriler!M5617))),L5617)),0)</f>
        <v/>
      </c>
      <c r="W5617" s="146"/>
      <c r="X5617" s="146"/>
      <c r="Y5617" s="146"/>
    </row>
    <row r="5618" spans="1:25" s="99" customFormat="1" ht="54.75" customHeight="1" x14ac:dyDescent="0.25">
      <c r="A5618" s="96">
        <f t="shared" si="1774"/>
        <v>4143</v>
      </c>
      <c r="B5618" s="175"/>
      <c r="C5618" s="176"/>
      <c r="D5618" s="113"/>
      <c r="E5618" s="115"/>
      <c r="F5618" s="174"/>
      <c r="G5618" s="114" t="str">
        <f t="shared" si="1769"/>
        <v/>
      </c>
      <c r="H5618" s="115"/>
      <c r="I5618" s="115"/>
      <c r="J5618" s="115"/>
      <c r="K5618" s="115"/>
      <c r="L5618" s="133" t="str">
        <f t="shared" si="1770"/>
        <v/>
      </c>
      <c r="M5618" s="116" t="str">
        <f>IF(L5618="", "", L5618/Veriler!$X$1)</f>
        <v/>
      </c>
      <c r="N5618" s="116" t="str">
        <f>IF(F5618&lt;&gt;"", "İthal Girdi", IF(Veriler!T5618="", "", IF(Veriler!S5618="H", "%0,5 üzerindedir", IF(Veriler!T5618&gt;0.1, "%10 sınırı aşılmıştır.", "Uygun"))))</f>
        <v>%0,5 üzerindedir</v>
      </c>
      <c r="O5618" s="116" t="str">
        <f t="shared" si="1771"/>
        <v xml:space="preserve"> </v>
      </c>
      <c r="P5618" s="117"/>
      <c r="Q5618" s="118"/>
      <c r="R5618" s="119" t="str">
        <f t="shared" si="1772"/>
        <v/>
      </c>
      <c r="S5618" s="133">
        <f>IFERROR(IF(M5618&lt;=0.005,IF(F5618="",L5618,0),IF(F5618&lt;&gt;"",0,IF(P5618="",0,IF(P5618="H",0,IF(Q5618&lt;Veriler!$G$2,L5618*Veriler!$G$2,L5618*Q5618)))))," ")</f>
        <v>0</v>
      </c>
      <c r="T5618" s="133">
        <f>IF(Veriler!T5618&lt;=0.1, S5618, IF(AND(Veriler!T5618&gt;0.1, F5618="", P5618="E"), IF(Q5618&gt;Veriler!$G$2, Q5618*S5618, IF(Q5618&lt;Veriler!$G$2, Veriler!$G$2*S5618, Q5618*S5618)), 0))</f>
        <v>0</v>
      </c>
      <c r="U5618" s="133" t="str">
        <f t="shared" si="1773"/>
        <v xml:space="preserve"> </v>
      </c>
      <c r="V5618" s="134" t="str">
        <f>IFERROR(IF(O5618="%10 sınırı aşılmıştır.",L5618-T5618,IFERROR(IF(F5618="",IF(S5618=1,0,IF(L5618-S5618=0,"",L5618-S5618)),IF(Veriler!M5618="",L5618,IF(L5618*Veriler!M5618=0,"",L5618*Veriler!M5618))),L5618)),0)</f>
        <v/>
      </c>
      <c r="W5618" s="146"/>
      <c r="X5618" s="146"/>
      <c r="Y5618" s="146"/>
    </row>
    <row r="5619" spans="1:25" s="99" customFormat="1" ht="54.75" customHeight="1" x14ac:dyDescent="0.25">
      <c r="A5619" s="96">
        <f t="shared" si="1774"/>
        <v>4144</v>
      </c>
      <c r="B5619" s="175"/>
      <c r="C5619" s="176"/>
      <c r="D5619" s="113"/>
      <c r="E5619" s="115"/>
      <c r="F5619" s="174"/>
      <c r="G5619" s="114" t="str">
        <f t="shared" si="1769"/>
        <v/>
      </c>
      <c r="H5619" s="115"/>
      <c r="I5619" s="115"/>
      <c r="J5619" s="115"/>
      <c r="K5619" s="115"/>
      <c r="L5619" s="133" t="str">
        <f t="shared" si="1770"/>
        <v/>
      </c>
      <c r="M5619" s="116" t="str">
        <f>IF(L5619="", "", L5619/Veriler!$X$1)</f>
        <v/>
      </c>
      <c r="N5619" s="116" t="str">
        <f>IF(F5619&lt;&gt;"", "İthal Girdi", IF(Veriler!T5619="", "", IF(Veriler!S5619="H", "%0,5 üzerindedir", IF(Veriler!T5619&gt;0.1, "%10 sınırı aşılmıştır.", "Uygun"))))</f>
        <v>%0,5 üzerindedir</v>
      </c>
      <c r="O5619" s="116" t="str">
        <f t="shared" si="1771"/>
        <v xml:space="preserve"> </v>
      </c>
      <c r="P5619" s="117"/>
      <c r="Q5619" s="118"/>
      <c r="R5619" s="119" t="str">
        <f t="shared" si="1772"/>
        <v/>
      </c>
      <c r="S5619" s="133">
        <f>IFERROR(IF(M5619&lt;=0.005,IF(F5619="",L5619,0),IF(F5619&lt;&gt;"",0,IF(P5619="",0,IF(P5619="H",0,IF(Q5619&lt;Veriler!$G$2,L5619*Veriler!$G$2,L5619*Q5619)))))," ")</f>
        <v>0</v>
      </c>
      <c r="T5619" s="133">
        <f>IF(Veriler!T5619&lt;=0.1, S5619, IF(AND(Veriler!T5619&gt;0.1, F5619="", P5619="E"), IF(Q5619&gt;Veriler!$G$2, Q5619*S5619, IF(Q5619&lt;Veriler!$G$2, Veriler!$G$2*S5619, Q5619*S5619)), 0))</f>
        <v>0</v>
      </c>
      <c r="U5619" s="133" t="str">
        <f t="shared" si="1773"/>
        <v xml:space="preserve"> </v>
      </c>
      <c r="V5619" s="134" t="str">
        <f>IFERROR(IF(O5619="%10 sınırı aşılmıştır.",L5619-T5619,IFERROR(IF(F5619="",IF(S5619=1,0,IF(L5619-S5619=0,"",L5619-S5619)),IF(Veriler!M5619="",L5619,IF(L5619*Veriler!M5619=0,"",L5619*Veriler!M5619))),L5619)),0)</f>
        <v/>
      </c>
      <c r="W5619" s="146"/>
      <c r="X5619" s="146"/>
      <c r="Y5619" s="146"/>
    </row>
    <row r="5620" spans="1:25" s="99" customFormat="1" ht="24" customHeight="1" x14ac:dyDescent="0.25">
      <c r="A5620" s="103"/>
      <c r="B5620" s="104"/>
      <c r="C5620" s="104"/>
      <c r="D5620" s="104"/>
      <c r="E5620" s="103"/>
      <c r="F5620" s="135"/>
      <c r="G5620" s="157"/>
      <c r="H5620" s="103"/>
      <c r="I5620" s="103"/>
      <c r="J5620" s="103"/>
      <c r="K5620" s="103"/>
      <c r="L5620" s="136">
        <f>SUM(L5591:L5604,L5606:L5619)</f>
        <v>0</v>
      </c>
      <c r="M5620" s="158"/>
      <c r="N5620" s="158"/>
      <c r="O5620" s="158"/>
      <c r="P5620" s="105"/>
      <c r="Q5620" s="106"/>
      <c r="R5620" s="159"/>
      <c r="S5620" s="160"/>
      <c r="T5620" s="160"/>
      <c r="U5620" s="160"/>
      <c r="V5620" s="160"/>
      <c r="W5620" s="146"/>
      <c r="X5620" s="146"/>
      <c r="Y5620" s="146"/>
    </row>
    <row r="5621" spans="1:25" s="99" customFormat="1" ht="31.5" customHeight="1" x14ac:dyDescent="0.25">
      <c r="A5621" s="103"/>
      <c r="B5621" s="104"/>
      <c r="C5621" s="104"/>
      <c r="D5621" s="104"/>
      <c r="E5621" s="103"/>
      <c r="F5621" s="135"/>
      <c r="G5621" s="157"/>
      <c r="H5621" s="103"/>
      <c r="I5621" s="103"/>
      <c r="J5621" s="103"/>
      <c r="K5621" s="103"/>
      <c r="L5621" s="161"/>
      <c r="M5621" s="158"/>
      <c r="N5621" s="158"/>
      <c r="O5621" s="158"/>
      <c r="P5621" s="105"/>
      <c r="Q5621" s="106"/>
      <c r="R5621" s="159"/>
      <c r="S5621" s="162" t="s">
        <v>57</v>
      </c>
      <c r="T5621" s="162" t="s">
        <v>57</v>
      </c>
      <c r="U5621" s="162" t="s">
        <v>57</v>
      </c>
      <c r="V5621" s="163" t="s">
        <v>58</v>
      </c>
      <c r="W5621" s="146"/>
      <c r="X5621" s="146"/>
      <c r="Y5621" s="146"/>
    </row>
    <row r="5622" spans="1:25" s="99" customFormat="1" ht="58.5" customHeight="1" x14ac:dyDescent="0.25">
      <c r="A5622" s="185" t="s">
        <v>59</v>
      </c>
      <c r="B5622" s="180"/>
      <c r="C5622" s="180"/>
      <c r="D5622" s="180"/>
      <c r="E5622" s="180"/>
      <c r="F5622" s="180"/>
      <c r="G5622" s="180"/>
      <c r="H5622" s="180"/>
      <c r="I5622" s="180"/>
      <c r="J5622" s="180"/>
      <c r="K5622" s="180"/>
      <c r="L5622" s="180"/>
      <c r="M5622" s="180"/>
      <c r="N5622" s="180"/>
      <c r="O5622" s="180"/>
      <c r="P5622" s="180"/>
      <c r="Q5622" s="180"/>
      <c r="R5622" s="176"/>
      <c r="S5622" s="137">
        <f>SUM(S5584,S5591:S5604,S5606:S5619)</f>
        <v>0</v>
      </c>
      <c r="T5622" s="137" t="str">
        <f>IF(SUM(T5591:T5604,T5606:T5619)=0," ",SUM(T5591:T5604,T5606:T5619))</f>
        <v xml:space="preserve"> </v>
      </c>
      <c r="U5622" s="137" t="str">
        <f>IF(SUM(U5591:U5604,U5606:U5619)=0," ",SUM(U5591:U5604,U5606:U5619))</f>
        <v xml:space="preserve"> </v>
      </c>
      <c r="V5622" s="137" t="str">
        <f>IF(SUM(V5591:V5604,V5606:V5619)=0," ",SUM(V5591:V5604,V5606:V5619))</f>
        <v xml:space="preserve"> </v>
      </c>
      <c r="W5622" s="146"/>
      <c r="X5622" s="164">
        <f>SUM(U5591:U5604,U5606:U5619)</f>
        <v>0</v>
      </c>
      <c r="Y5622" s="164">
        <f>SUM(V5591:V5604,V5606:V5619)</f>
        <v>0</v>
      </c>
    </row>
    <row r="5623" spans="1:25" x14ac:dyDescent="0.3">
      <c r="A5623" s="34"/>
      <c r="G5623" s="146"/>
      <c r="L5623" s="146"/>
      <c r="M5623" s="146"/>
      <c r="N5623" s="146"/>
      <c r="O5623" s="146"/>
      <c r="R5623" s="146"/>
      <c r="S5623" s="146"/>
      <c r="T5623" s="146"/>
      <c r="U5623" s="146"/>
      <c r="V5623" s="146"/>
      <c r="W5623" s="146"/>
      <c r="X5623" s="146"/>
      <c r="Y5623" s="146"/>
    </row>
    <row r="5624" spans="1:25" x14ac:dyDescent="0.3">
      <c r="A5624" s="186" t="s">
        <v>60</v>
      </c>
      <c r="B5624" s="187"/>
      <c r="C5624" s="187"/>
      <c r="D5624" s="187"/>
      <c r="E5624" s="187"/>
      <c r="F5624" s="187"/>
      <c r="G5624" s="187"/>
      <c r="H5624" s="187"/>
      <c r="I5624" s="187"/>
      <c r="J5624" s="187"/>
      <c r="K5624" s="187"/>
      <c r="L5624" s="187"/>
      <c r="M5624" s="187"/>
      <c r="N5624" s="187"/>
      <c r="O5624" s="187"/>
      <c r="P5624" s="187"/>
      <c r="Q5624" s="187"/>
      <c r="R5624" s="187"/>
      <c r="S5624" s="187"/>
      <c r="T5624" s="187"/>
      <c r="U5624" s="187"/>
      <c r="V5624" s="187"/>
      <c r="W5624" s="146"/>
      <c r="X5624" s="146"/>
      <c r="Y5624" s="146"/>
    </row>
    <row r="5625" spans="1:25" s="99" customFormat="1" ht="41.25" customHeight="1" x14ac:dyDescent="0.25">
      <c r="A5625" s="189" t="s">
        <v>38</v>
      </c>
      <c r="B5625" s="180"/>
      <c r="C5625" s="180"/>
      <c r="D5625" s="180"/>
      <c r="E5625" s="180"/>
      <c r="F5625" s="180"/>
      <c r="G5625" s="180"/>
      <c r="H5625" s="180"/>
      <c r="I5625" s="180"/>
      <c r="J5625" s="180"/>
      <c r="K5625" s="180"/>
      <c r="L5625" s="180"/>
      <c r="M5625" s="180"/>
      <c r="N5625" s="180"/>
      <c r="O5625" s="180"/>
      <c r="P5625" s="180"/>
      <c r="Q5625" s="180"/>
      <c r="R5625" s="180"/>
      <c r="S5625" s="180"/>
      <c r="T5625" s="180"/>
      <c r="U5625" s="180"/>
      <c r="V5625" s="176"/>
      <c r="W5625" s="146"/>
      <c r="X5625" s="146"/>
      <c r="Y5625" s="146"/>
    </row>
    <row r="5626" spans="1:25" s="100" customFormat="1" ht="35.25" customHeight="1" x14ac:dyDescent="0.25">
      <c r="A5626" s="179" t="s">
        <v>39</v>
      </c>
      <c r="B5626" s="180"/>
      <c r="C5626" s="180"/>
      <c r="D5626" s="180"/>
      <c r="E5626" s="180"/>
      <c r="F5626" s="180"/>
      <c r="G5626" s="180"/>
      <c r="H5626" s="180"/>
      <c r="I5626" s="180"/>
      <c r="J5626" s="180"/>
      <c r="K5626" s="180"/>
      <c r="L5626" s="180"/>
      <c r="M5626" s="180"/>
      <c r="N5626" s="180"/>
      <c r="O5626" s="180"/>
      <c r="P5626" s="180"/>
      <c r="Q5626" s="180"/>
      <c r="R5626" s="176"/>
      <c r="S5626" s="147"/>
      <c r="T5626" s="148"/>
      <c r="U5626" s="149" t="s">
        <v>40</v>
      </c>
      <c r="V5626" s="150">
        <f>V5588+1</f>
        <v>149</v>
      </c>
      <c r="W5626" s="146"/>
      <c r="X5626" s="146"/>
      <c r="Y5626" s="146"/>
    </row>
    <row r="5627" spans="1:25" s="99" customFormat="1" ht="81" customHeight="1" x14ac:dyDescent="0.25">
      <c r="A5627" s="110" t="s">
        <v>3</v>
      </c>
      <c r="B5627" s="188" t="s">
        <v>41</v>
      </c>
      <c r="C5627" s="176"/>
      <c r="D5627" s="111" t="s">
        <v>42</v>
      </c>
      <c r="E5627" s="110" t="s">
        <v>324</v>
      </c>
      <c r="F5627" s="111" t="s">
        <v>325</v>
      </c>
      <c r="G5627" s="151" t="s">
        <v>43</v>
      </c>
      <c r="H5627" s="110" t="s">
        <v>44</v>
      </c>
      <c r="I5627" s="110" t="s">
        <v>8</v>
      </c>
      <c r="J5627" s="110" t="s">
        <v>45</v>
      </c>
      <c r="K5627" s="110" t="s">
        <v>46</v>
      </c>
      <c r="L5627" s="152" t="s">
        <v>47</v>
      </c>
      <c r="M5627" s="153" t="s">
        <v>48</v>
      </c>
      <c r="N5627" s="154" t="s">
        <v>49</v>
      </c>
      <c r="O5627" s="154" t="s">
        <v>49</v>
      </c>
      <c r="P5627" s="112" t="s">
        <v>50</v>
      </c>
      <c r="Q5627" s="110" t="s">
        <v>51</v>
      </c>
      <c r="R5627" s="155" t="s">
        <v>52</v>
      </c>
      <c r="S5627" s="156" t="s">
        <v>53</v>
      </c>
      <c r="T5627" s="156" t="s">
        <v>54</v>
      </c>
      <c r="U5627" s="152" t="s">
        <v>54</v>
      </c>
      <c r="V5627" s="152" t="s">
        <v>55</v>
      </c>
      <c r="W5627" s="146"/>
      <c r="X5627" s="146"/>
      <c r="Y5627" s="146"/>
    </row>
    <row r="5628" spans="1:25" s="99" customFormat="1" ht="45" customHeight="1" x14ac:dyDescent="0.25">
      <c r="A5628" s="101"/>
      <c r="B5628" s="177" t="s">
        <v>56</v>
      </c>
      <c r="C5628" s="178"/>
      <c r="D5628" s="102"/>
      <c r="E5628" s="170"/>
      <c r="F5628" s="102"/>
      <c r="G5628" s="95"/>
      <c r="H5628" s="102"/>
      <c r="I5628" s="102"/>
      <c r="J5628" s="102"/>
      <c r="K5628" s="102"/>
      <c r="L5628" s="95"/>
      <c r="M5628" s="95"/>
      <c r="N5628" s="95"/>
      <c r="O5628" s="95"/>
      <c r="P5628" s="102"/>
      <c r="Q5628" s="102"/>
      <c r="R5628" s="190"/>
      <c r="S5628" s="184"/>
      <c r="T5628" s="95"/>
      <c r="U5628" s="95"/>
      <c r="V5628" s="95"/>
      <c r="W5628" s="146"/>
      <c r="X5628" s="146"/>
      <c r="Y5628" s="146"/>
    </row>
    <row r="5629" spans="1:25" s="99" customFormat="1" ht="54.75" customHeight="1" x14ac:dyDescent="0.25">
      <c r="A5629" s="96">
        <f>A5619+1</f>
        <v>4145</v>
      </c>
      <c r="B5629" s="181"/>
      <c r="C5629" s="182"/>
      <c r="D5629" s="113"/>
      <c r="E5629" s="115"/>
      <c r="F5629" s="174"/>
      <c r="G5629" s="114" t="str">
        <f t="shared" ref="G5629:G5642" si="1775">IF(AND(F5629&lt;&gt;"",V5629&lt;&gt;"",L5629&lt;&gt;0),V5629/L5629,"")</f>
        <v/>
      </c>
      <c r="H5629" s="115"/>
      <c r="I5629" s="115"/>
      <c r="J5629" s="115"/>
      <c r="K5629" s="115"/>
      <c r="L5629" s="133" t="str">
        <f t="shared" ref="L5629:L5642" si="1776">IF(AND(H5629&lt;&gt;0, J5629&lt;&gt;0, K5629&lt;&gt;0), H5629*J5629*K5629, "")</f>
        <v/>
      </c>
      <c r="M5629" s="116" t="str">
        <f>IF(L5629="", "", L5629/Veriler!$X$1)</f>
        <v/>
      </c>
      <c r="N5629" s="116" t="str">
        <f>IF(F5629&lt;&gt;"", "İthal Girdi", IF(Veriler!T5629="", "", IF(Veriler!S5629="H", "%0,5 üzerindedir", IF(Veriler!T5629&gt;0.1, "%10 sınırı aşılmıştır.", "Uygun"))))</f>
        <v>%0,5 üzerindedir</v>
      </c>
      <c r="O5629" s="116" t="str">
        <f t="shared" ref="O5629:O5642" si="1777">IF(M5629=""," ",N5629)</f>
        <v xml:space="preserve"> </v>
      </c>
      <c r="P5629" s="117"/>
      <c r="Q5629" s="118"/>
      <c r="R5629" s="119" t="str">
        <f t="shared" ref="R5629:R5642" si="1778">IFERROR(IF(AND(T5629&lt;&gt;"",L5629&lt;&gt;"",L5629&lt;&gt;0,T5629&lt;&gt;0),T5629/L5629,"")," ")</f>
        <v/>
      </c>
      <c r="S5629" s="133">
        <f>IFERROR(IF(M5629&lt;=0.005,IF(F5629="",L5629,0),IF(F5629&lt;&gt;"",0,IF(P5629="",0,IF(P5629="H",0,IF(Q5629&lt;Veriler!$G$2,L5629*Veriler!$G$2,L5629*Q5629)))))," ")</f>
        <v>0</v>
      </c>
      <c r="T5629" s="133">
        <f>IF(Veriler!T5629&lt;=0.1, S5629, IF(AND(Veriler!T5629&gt;0.1, F5629="", P5629="E"), IF(Q5629&gt;Veriler!$G$2, Q5629*S5629, IF(Q5629&lt;Veriler!$G$2, Veriler!$G$2*S5629, Q5629*S5629)), 0))</f>
        <v>0</v>
      </c>
      <c r="U5629" s="133" t="str">
        <f t="shared" ref="U5629:U5642" si="1779">IF(T5629=0," ",T5629)</f>
        <v xml:space="preserve"> </v>
      </c>
      <c r="V5629" s="134" t="str">
        <f>IFERROR(IF(O5629="%10 sınırı aşılmıştır.",L5629-T5629,IFERROR(IF(F5629="",IF(S5629=1,0,IF(L5629-S5629=0,"",L5629-S5629)),IF(Veriler!M5629="",L5629,IF(L5629*Veriler!M5629=0,"",L5629*Veriler!M5629))),L5629)),0)</f>
        <v/>
      </c>
      <c r="W5629" s="146"/>
      <c r="X5629" s="146"/>
      <c r="Y5629" s="146"/>
    </row>
    <row r="5630" spans="1:25" s="99" customFormat="1" ht="54.75" customHeight="1" x14ac:dyDescent="0.25">
      <c r="A5630" s="96">
        <f t="shared" ref="A5630:A5642" si="1780">A5629+1</f>
        <v>4146</v>
      </c>
      <c r="B5630" s="175"/>
      <c r="C5630" s="176"/>
      <c r="D5630" s="113"/>
      <c r="E5630" s="115"/>
      <c r="F5630" s="174"/>
      <c r="G5630" s="114" t="str">
        <f t="shared" si="1775"/>
        <v/>
      </c>
      <c r="H5630" s="115"/>
      <c r="I5630" s="115"/>
      <c r="J5630" s="115"/>
      <c r="K5630" s="115"/>
      <c r="L5630" s="133" t="str">
        <f t="shared" si="1776"/>
        <v/>
      </c>
      <c r="M5630" s="116" t="str">
        <f>IF(L5630="", "", L5630/Veriler!$X$1)</f>
        <v/>
      </c>
      <c r="N5630" s="116" t="str">
        <f>IF(F5630&lt;&gt;"", "İthal Girdi", IF(Veriler!T5630="", "", IF(Veriler!S5630="H", "%0,5 üzerindedir", IF(Veriler!T5630&gt;0.1, "%10 sınırı aşılmıştır.", "Uygun"))))</f>
        <v>%0,5 üzerindedir</v>
      </c>
      <c r="O5630" s="116" t="str">
        <f t="shared" si="1777"/>
        <v xml:space="preserve"> </v>
      </c>
      <c r="P5630" s="117"/>
      <c r="Q5630" s="118"/>
      <c r="R5630" s="119" t="str">
        <f t="shared" si="1778"/>
        <v/>
      </c>
      <c r="S5630" s="133">
        <f>IFERROR(IF(M5630&lt;=0.005,IF(F5630="",L5630,0),IF(F5630&lt;&gt;"",0,IF(P5630="",0,IF(P5630="H",0,IF(Q5630&lt;Veriler!$G$2,L5630*Veriler!$G$2,L5630*Q5630)))))," ")</f>
        <v>0</v>
      </c>
      <c r="T5630" s="133">
        <f>IF(Veriler!T5630&lt;=0.1, S5630, IF(AND(Veriler!T5630&gt;0.1, F5630="", P5630="E"), IF(Q5630&gt;Veriler!$G$2, Q5630*S5630, IF(Q5630&lt;Veriler!$G$2, Veriler!$G$2*S5630, Q5630*S5630)), 0))</f>
        <v>0</v>
      </c>
      <c r="U5630" s="133" t="str">
        <f t="shared" si="1779"/>
        <v xml:space="preserve"> </v>
      </c>
      <c r="V5630" s="134" t="str">
        <f>IFERROR(IF(O5630="%10 sınırı aşılmıştır.",L5630-T5630,IFERROR(IF(F5630="",IF(S5630=1,0,IF(L5630-S5630=0,"",L5630-S5630)),IF(Veriler!M5630="",L5630,IF(L5630*Veriler!M5630=0,"",L5630*Veriler!M5630))),L5630)),0)</f>
        <v/>
      </c>
      <c r="W5630" s="146"/>
      <c r="X5630" s="146"/>
      <c r="Y5630" s="146"/>
    </row>
    <row r="5631" spans="1:25" s="99" customFormat="1" ht="54.75" customHeight="1" x14ac:dyDescent="0.25">
      <c r="A5631" s="96">
        <f t="shared" si="1780"/>
        <v>4147</v>
      </c>
      <c r="B5631" s="175"/>
      <c r="C5631" s="176"/>
      <c r="D5631" s="113"/>
      <c r="E5631" s="115"/>
      <c r="F5631" s="174"/>
      <c r="G5631" s="114" t="str">
        <f t="shared" si="1775"/>
        <v/>
      </c>
      <c r="H5631" s="115"/>
      <c r="I5631" s="115"/>
      <c r="J5631" s="115"/>
      <c r="K5631" s="115"/>
      <c r="L5631" s="133" t="str">
        <f t="shared" si="1776"/>
        <v/>
      </c>
      <c r="M5631" s="116" t="str">
        <f>IF(L5631="", "", L5631/Veriler!$X$1)</f>
        <v/>
      </c>
      <c r="N5631" s="116" t="str">
        <f>IF(F5631&lt;&gt;"", "İthal Girdi", IF(Veriler!T5631="", "", IF(Veriler!S5631="H", "%0,5 üzerindedir", IF(Veriler!T5631&gt;0.1, "%10 sınırı aşılmıştır.", "Uygun"))))</f>
        <v>%0,5 üzerindedir</v>
      </c>
      <c r="O5631" s="116" t="str">
        <f t="shared" si="1777"/>
        <v xml:space="preserve"> </v>
      </c>
      <c r="P5631" s="117"/>
      <c r="Q5631" s="118"/>
      <c r="R5631" s="119" t="str">
        <f t="shared" si="1778"/>
        <v/>
      </c>
      <c r="S5631" s="133">
        <f>IFERROR(IF(M5631&lt;=0.005,IF(F5631="",L5631,0),IF(F5631&lt;&gt;"",0,IF(P5631="",0,IF(P5631="H",0,IF(Q5631&lt;Veriler!$G$2,L5631*Veriler!$G$2,L5631*Q5631)))))," ")</f>
        <v>0</v>
      </c>
      <c r="T5631" s="133">
        <f>IF(Veriler!T5631&lt;=0.1, S5631, IF(AND(Veriler!T5631&gt;0.1, F5631="", P5631="E"), IF(Q5631&gt;Veriler!$G$2, Q5631*S5631, IF(Q5631&lt;Veriler!$G$2, Veriler!$G$2*S5631, Q5631*S5631)), 0))</f>
        <v>0</v>
      </c>
      <c r="U5631" s="133" t="str">
        <f t="shared" si="1779"/>
        <v xml:space="preserve"> </v>
      </c>
      <c r="V5631" s="134" t="str">
        <f>IFERROR(IF(O5631="%10 sınırı aşılmıştır.",L5631-T5631,IFERROR(IF(F5631="",IF(S5631=1,0,IF(L5631-S5631=0,"",L5631-S5631)),IF(Veriler!M5631="",L5631,IF(L5631*Veriler!M5631=0,"",L5631*Veriler!M5631))),L5631)),0)</f>
        <v/>
      </c>
      <c r="W5631" s="146"/>
      <c r="X5631" s="146"/>
      <c r="Y5631" s="146"/>
    </row>
    <row r="5632" spans="1:25" s="99" customFormat="1" ht="54.75" customHeight="1" x14ac:dyDescent="0.25">
      <c r="A5632" s="96">
        <f t="shared" si="1780"/>
        <v>4148</v>
      </c>
      <c r="B5632" s="175"/>
      <c r="C5632" s="176"/>
      <c r="D5632" s="113"/>
      <c r="E5632" s="115"/>
      <c r="F5632" s="174"/>
      <c r="G5632" s="114" t="str">
        <f t="shared" si="1775"/>
        <v/>
      </c>
      <c r="H5632" s="115"/>
      <c r="I5632" s="115"/>
      <c r="J5632" s="115"/>
      <c r="K5632" s="115"/>
      <c r="L5632" s="133" t="str">
        <f t="shared" si="1776"/>
        <v/>
      </c>
      <c r="M5632" s="116" t="str">
        <f>IF(L5632="", "", L5632/Veriler!$X$1)</f>
        <v/>
      </c>
      <c r="N5632" s="116" t="str">
        <f>IF(F5632&lt;&gt;"", "İthal Girdi", IF(Veriler!T5632="", "", IF(Veriler!S5632="H", "%0,5 üzerindedir", IF(Veriler!T5632&gt;0.1, "%10 sınırı aşılmıştır.", "Uygun"))))</f>
        <v>%0,5 üzerindedir</v>
      </c>
      <c r="O5632" s="116" t="str">
        <f t="shared" si="1777"/>
        <v xml:space="preserve"> </v>
      </c>
      <c r="P5632" s="117"/>
      <c r="Q5632" s="118"/>
      <c r="R5632" s="119" t="str">
        <f t="shared" si="1778"/>
        <v/>
      </c>
      <c r="S5632" s="133">
        <f>IFERROR(IF(M5632&lt;=0.005,IF(F5632="",L5632,0),IF(F5632&lt;&gt;"",0,IF(P5632="",0,IF(P5632="H",0,IF(Q5632&lt;Veriler!$G$2,L5632*Veriler!$G$2,L5632*Q5632)))))," ")</f>
        <v>0</v>
      </c>
      <c r="T5632" s="133">
        <f>IF(Veriler!T5632&lt;=0.1, S5632, IF(AND(Veriler!T5632&gt;0.1, F5632="", P5632="E"), IF(Q5632&gt;Veriler!$G$2, Q5632*S5632, IF(Q5632&lt;Veriler!$G$2, Veriler!$G$2*S5632, Q5632*S5632)), 0))</f>
        <v>0</v>
      </c>
      <c r="U5632" s="133" t="str">
        <f t="shared" si="1779"/>
        <v xml:space="preserve"> </v>
      </c>
      <c r="V5632" s="134" t="str">
        <f>IFERROR(IF(O5632="%10 sınırı aşılmıştır.",L5632-T5632,IFERROR(IF(F5632="",IF(S5632=1,0,IF(L5632-S5632=0,"",L5632-S5632)),IF(Veriler!M5632="",L5632,IF(L5632*Veriler!M5632=0,"",L5632*Veriler!M5632))),L5632)),0)</f>
        <v/>
      </c>
      <c r="W5632" s="146"/>
      <c r="X5632" s="146"/>
      <c r="Y5632" s="146"/>
    </row>
    <row r="5633" spans="1:25" s="99" customFormat="1" ht="54.75" customHeight="1" x14ac:dyDescent="0.25">
      <c r="A5633" s="96">
        <f t="shared" si="1780"/>
        <v>4149</v>
      </c>
      <c r="B5633" s="175"/>
      <c r="C5633" s="176"/>
      <c r="D5633" s="113"/>
      <c r="E5633" s="115"/>
      <c r="F5633" s="174"/>
      <c r="G5633" s="114" t="str">
        <f t="shared" si="1775"/>
        <v/>
      </c>
      <c r="H5633" s="115"/>
      <c r="I5633" s="115"/>
      <c r="J5633" s="115"/>
      <c r="K5633" s="115"/>
      <c r="L5633" s="133" t="str">
        <f t="shared" si="1776"/>
        <v/>
      </c>
      <c r="M5633" s="116" t="str">
        <f>IF(L5633="", "", L5633/Veriler!$X$1)</f>
        <v/>
      </c>
      <c r="N5633" s="116" t="str">
        <f>IF(F5633&lt;&gt;"", "İthal Girdi", IF(Veriler!T5633="", "", IF(Veriler!S5633="H", "%0,5 üzerindedir", IF(Veriler!T5633&gt;0.1, "%10 sınırı aşılmıştır.", "Uygun"))))</f>
        <v>%0,5 üzerindedir</v>
      </c>
      <c r="O5633" s="116" t="str">
        <f t="shared" si="1777"/>
        <v xml:space="preserve"> </v>
      </c>
      <c r="P5633" s="117"/>
      <c r="Q5633" s="118"/>
      <c r="R5633" s="119" t="str">
        <f t="shared" si="1778"/>
        <v/>
      </c>
      <c r="S5633" s="133">
        <f>IFERROR(IF(M5633&lt;=0.005,IF(F5633="",L5633,0),IF(F5633&lt;&gt;"",0,IF(P5633="",0,IF(P5633="H",0,IF(Q5633&lt;Veriler!$G$2,L5633*Veriler!$G$2,L5633*Q5633)))))," ")</f>
        <v>0</v>
      </c>
      <c r="T5633" s="133">
        <f>IF(Veriler!T5633&lt;=0.1, S5633, IF(AND(Veriler!T5633&gt;0.1, F5633="", P5633="E"), IF(Q5633&gt;Veriler!$G$2, Q5633*S5633, IF(Q5633&lt;Veriler!$G$2, Veriler!$G$2*S5633, Q5633*S5633)), 0))</f>
        <v>0</v>
      </c>
      <c r="U5633" s="133" t="str">
        <f t="shared" si="1779"/>
        <v xml:space="preserve"> </v>
      </c>
      <c r="V5633" s="134" t="str">
        <f>IFERROR(IF(O5633="%10 sınırı aşılmıştır.",L5633-T5633,IFERROR(IF(F5633="",IF(S5633=1,0,IF(L5633-S5633=0,"",L5633-S5633)),IF(Veriler!M5633="",L5633,IF(L5633*Veriler!M5633=0,"",L5633*Veriler!M5633))),L5633)),0)</f>
        <v/>
      </c>
      <c r="W5633" s="146"/>
      <c r="X5633" s="146"/>
      <c r="Y5633" s="146"/>
    </row>
    <row r="5634" spans="1:25" s="99" customFormat="1" ht="54.75" customHeight="1" x14ac:dyDescent="0.25">
      <c r="A5634" s="96">
        <f t="shared" si="1780"/>
        <v>4150</v>
      </c>
      <c r="B5634" s="175"/>
      <c r="C5634" s="176"/>
      <c r="D5634" s="113"/>
      <c r="E5634" s="115"/>
      <c r="F5634" s="174"/>
      <c r="G5634" s="114" t="str">
        <f t="shared" si="1775"/>
        <v/>
      </c>
      <c r="H5634" s="115"/>
      <c r="I5634" s="115"/>
      <c r="J5634" s="115"/>
      <c r="K5634" s="115"/>
      <c r="L5634" s="133" t="str">
        <f t="shared" si="1776"/>
        <v/>
      </c>
      <c r="M5634" s="116" t="str">
        <f>IF(L5634="", "", L5634/Veriler!$X$1)</f>
        <v/>
      </c>
      <c r="N5634" s="116" t="str">
        <f>IF(F5634&lt;&gt;"", "İthal Girdi", IF(Veriler!T5634="", "", IF(Veriler!S5634="H", "%0,5 üzerindedir", IF(Veriler!T5634&gt;0.1, "%10 sınırı aşılmıştır.", "Uygun"))))</f>
        <v>%0,5 üzerindedir</v>
      </c>
      <c r="O5634" s="116" t="str">
        <f t="shared" si="1777"/>
        <v xml:space="preserve"> </v>
      </c>
      <c r="P5634" s="117"/>
      <c r="Q5634" s="118"/>
      <c r="R5634" s="119" t="str">
        <f t="shared" si="1778"/>
        <v/>
      </c>
      <c r="S5634" s="133">
        <f>IFERROR(IF(M5634&lt;=0.005,IF(F5634="",L5634,0),IF(F5634&lt;&gt;"",0,IF(P5634="",0,IF(P5634="H",0,IF(Q5634&lt;Veriler!$G$2,L5634*Veriler!$G$2,L5634*Q5634)))))," ")</f>
        <v>0</v>
      </c>
      <c r="T5634" s="133">
        <f>IF(Veriler!T5634&lt;=0.1, S5634, IF(AND(Veriler!T5634&gt;0.1, F5634="", P5634="E"), IF(Q5634&gt;Veriler!$G$2, Q5634*S5634, IF(Q5634&lt;Veriler!$G$2, Veriler!$G$2*S5634, Q5634*S5634)), 0))</f>
        <v>0</v>
      </c>
      <c r="U5634" s="133" t="str">
        <f t="shared" si="1779"/>
        <v xml:space="preserve"> </v>
      </c>
      <c r="V5634" s="134" t="str">
        <f>IFERROR(IF(O5634="%10 sınırı aşılmıştır.",L5634-T5634,IFERROR(IF(F5634="",IF(S5634=1,0,IF(L5634-S5634=0,"",L5634-S5634)),IF(Veriler!M5634="",L5634,IF(L5634*Veriler!M5634=0,"",L5634*Veriler!M5634))),L5634)),0)</f>
        <v/>
      </c>
      <c r="W5634" s="146"/>
      <c r="X5634" s="146"/>
      <c r="Y5634" s="146"/>
    </row>
    <row r="5635" spans="1:25" s="99" customFormat="1" ht="54.75" customHeight="1" x14ac:dyDescent="0.25">
      <c r="A5635" s="96">
        <f t="shared" si="1780"/>
        <v>4151</v>
      </c>
      <c r="B5635" s="175"/>
      <c r="C5635" s="176"/>
      <c r="D5635" s="113"/>
      <c r="E5635" s="115"/>
      <c r="F5635" s="174"/>
      <c r="G5635" s="114" t="str">
        <f t="shared" si="1775"/>
        <v/>
      </c>
      <c r="H5635" s="115"/>
      <c r="I5635" s="115"/>
      <c r="J5635" s="115"/>
      <c r="K5635" s="115"/>
      <c r="L5635" s="133" t="str">
        <f t="shared" si="1776"/>
        <v/>
      </c>
      <c r="M5635" s="116" t="str">
        <f>IF(L5635="", "", L5635/Veriler!$X$1)</f>
        <v/>
      </c>
      <c r="N5635" s="116" t="str">
        <f>IF(F5635&lt;&gt;"", "İthal Girdi", IF(Veriler!T5635="", "", IF(Veriler!S5635="H", "%0,5 üzerindedir", IF(Veriler!T5635&gt;0.1, "%10 sınırı aşılmıştır.", "Uygun"))))</f>
        <v>%0,5 üzerindedir</v>
      </c>
      <c r="O5635" s="116" t="str">
        <f t="shared" si="1777"/>
        <v xml:space="preserve"> </v>
      </c>
      <c r="P5635" s="117"/>
      <c r="Q5635" s="118"/>
      <c r="R5635" s="119" t="str">
        <f t="shared" si="1778"/>
        <v/>
      </c>
      <c r="S5635" s="133">
        <f>IFERROR(IF(M5635&lt;=0.005,IF(F5635="",L5635,0),IF(F5635&lt;&gt;"",0,IF(P5635="",0,IF(P5635="H",0,IF(Q5635&lt;Veriler!$G$2,L5635*Veriler!$G$2,L5635*Q5635)))))," ")</f>
        <v>0</v>
      </c>
      <c r="T5635" s="133">
        <f>IF(Veriler!T5635&lt;=0.1, S5635, IF(AND(Veriler!T5635&gt;0.1, F5635="", P5635="E"), IF(Q5635&gt;Veriler!$G$2, Q5635*S5635, IF(Q5635&lt;Veriler!$G$2, Veriler!$G$2*S5635, Q5635*S5635)), 0))</f>
        <v>0</v>
      </c>
      <c r="U5635" s="133" t="str">
        <f t="shared" si="1779"/>
        <v xml:space="preserve"> </v>
      </c>
      <c r="V5635" s="134" t="str">
        <f>IFERROR(IF(O5635="%10 sınırı aşılmıştır.",L5635-T5635,IFERROR(IF(F5635="",IF(S5635=1,0,IF(L5635-S5635=0,"",L5635-S5635)),IF(Veriler!M5635="",L5635,IF(L5635*Veriler!M5635=0,"",L5635*Veriler!M5635))),L5635)),0)</f>
        <v/>
      </c>
      <c r="W5635" s="146"/>
      <c r="X5635" s="146"/>
      <c r="Y5635" s="146"/>
    </row>
    <row r="5636" spans="1:25" s="99" customFormat="1" ht="54.75" customHeight="1" x14ac:dyDescent="0.25">
      <c r="A5636" s="96">
        <f t="shared" si="1780"/>
        <v>4152</v>
      </c>
      <c r="B5636" s="175"/>
      <c r="C5636" s="176"/>
      <c r="D5636" s="113"/>
      <c r="E5636" s="115"/>
      <c r="F5636" s="174"/>
      <c r="G5636" s="114" t="str">
        <f t="shared" si="1775"/>
        <v/>
      </c>
      <c r="H5636" s="115"/>
      <c r="I5636" s="115"/>
      <c r="J5636" s="115"/>
      <c r="K5636" s="115"/>
      <c r="L5636" s="133" t="str">
        <f t="shared" si="1776"/>
        <v/>
      </c>
      <c r="M5636" s="116" t="str">
        <f>IF(L5636="", "", L5636/Veriler!$X$1)</f>
        <v/>
      </c>
      <c r="N5636" s="116" t="str">
        <f>IF(F5636&lt;&gt;"", "İthal Girdi", IF(Veriler!T5636="", "", IF(Veriler!S5636="H", "%0,5 üzerindedir", IF(Veriler!T5636&gt;0.1, "%10 sınırı aşılmıştır.", "Uygun"))))</f>
        <v>%0,5 üzerindedir</v>
      </c>
      <c r="O5636" s="116" t="str">
        <f t="shared" si="1777"/>
        <v xml:space="preserve"> </v>
      </c>
      <c r="P5636" s="117"/>
      <c r="Q5636" s="118"/>
      <c r="R5636" s="119" t="str">
        <f t="shared" si="1778"/>
        <v/>
      </c>
      <c r="S5636" s="133">
        <f>IFERROR(IF(M5636&lt;=0.005,IF(F5636="",L5636,0),IF(F5636&lt;&gt;"",0,IF(P5636="",0,IF(P5636="H",0,IF(Q5636&lt;Veriler!$G$2,L5636*Veriler!$G$2,L5636*Q5636)))))," ")</f>
        <v>0</v>
      </c>
      <c r="T5636" s="133">
        <f>IF(Veriler!T5636&lt;=0.1, S5636, IF(AND(Veriler!T5636&gt;0.1, F5636="", P5636="E"), IF(Q5636&gt;Veriler!$G$2, Q5636*S5636, IF(Q5636&lt;Veriler!$G$2, Veriler!$G$2*S5636, Q5636*S5636)), 0))</f>
        <v>0</v>
      </c>
      <c r="U5636" s="133" t="str">
        <f t="shared" si="1779"/>
        <v xml:space="preserve"> </v>
      </c>
      <c r="V5636" s="134" t="str">
        <f>IFERROR(IF(O5636="%10 sınırı aşılmıştır.",L5636-T5636,IFERROR(IF(F5636="",IF(S5636=1,0,IF(L5636-S5636=0,"",L5636-S5636)),IF(Veriler!M5636="",L5636,IF(L5636*Veriler!M5636=0,"",L5636*Veriler!M5636))),L5636)),0)</f>
        <v/>
      </c>
      <c r="W5636" s="146"/>
      <c r="X5636" s="146"/>
      <c r="Y5636" s="146"/>
    </row>
    <row r="5637" spans="1:25" s="99" customFormat="1" ht="54.75" customHeight="1" x14ac:dyDescent="0.25">
      <c r="A5637" s="96">
        <f t="shared" si="1780"/>
        <v>4153</v>
      </c>
      <c r="B5637" s="175"/>
      <c r="C5637" s="176"/>
      <c r="D5637" s="113"/>
      <c r="E5637" s="115"/>
      <c r="F5637" s="174"/>
      <c r="G5637" s="114" t="str">
        <f t="shared" si="1775"/>
        <v/>
      </c>
      <c r="H5637" s="115"/>
      <c r="I5637" s="115"/>
      <c r="J5637" s="115"/>
      <c r="K5637" s="115"/>
      <c r="L5637" s="133" t="str">
        <f t="shared" si="1776"/>
        <v/>
      </c>
      <c r="M5637" s="116" t="str">
        <f>IF(L5637="", "", L5637/Veriler!$X$1)</f>
        <v/>
      </c>
      <c r="N5637" s="116" t="str">
        <f>IF(F5637&lt;&gt;"", "İthal Girdi", IF(Veriler!T5637="", "", IF(Veriler!S5637="H", "%0,5 üzerindedir", IF(Veriler!T5637&gt;0.1, "%10 sınırı aşılmıştır.", "Uygun"))))</f>
        <v>%0,5 üzerindedir</v>
      </c>
      <c r="O5637" s="116" t="str">
        <f t="shared" si="1777"/>
        <v xml:space="preserve"> </v>
      </c>
      <c r="P5637" s="117"/>
      <c r="Q5637" s="118"/>
      <c r="R5637" s="119" t="str">
        <f t="shared" si="1778"/>
        <v/>
      </c>
      <c r="S5637" s="133">
        <f>IFERROR(IF(M5637&lt;=0.005,IF(F5637="",L5637,0),IF(F5637&lt;&gt;"",0,IF(P5637="",0,IF(P5637="H",0,IF(Q5637&lt;Veriler!$G$2,L5637*Veriler!$G$2,L5637*Q5637)))))," ")</f>
        <v>0</v>
      </c>
      <c r="T5637" s="133">
        <f>IF(Veriler!T5637&lt;=0.1, S5637, IF(AND(Veriler!T5637&gt;0.1, F5637="", P5637="E"), IF(Q5637&gt;Veriler!$G$2, Q5637*S5637, IF(Q5637&lt;Veriler!$G$2, Veriler!$G$2*S5637, Q5637*S5637)), 0))</f>
        <v>0</v>
      </c>
      <c r="U5637" s="133" t="str">
        <f t="shared" si="1779"/>
        <v xml:space="preserve"> </v>
      </c>
      <c r="V5637" s="134" t="str">
        <f>IFERROR(IF(O5637="%10 sınırı aşılmıştır.",L5637-T5637,IFERROR(IF(F5637="",IF(S5637=1,0,IF(L5637-S5637=0,"",L5637-S5637)),IF(Veriler!M5637="",L5637,IF(L5637*Veriler!M5637=0,"",L5637*Veriler!M5637))),L5637)),0)</f>
        <v/>
      </c>
      <c r="W5637" s="146"/>
      <c r="X5637" s="146"/>
      <c r="Y5637" s="146"/>
    </row>
    <row r="5638" spans="1:25" s="99" customFormat="1" ht="54.75" customHeight="1" x14ac:dyDescent="0.25">
      <c r="A5638" s="96">
        <f t="shared" si="1780"/>
        <v>4154</v>
      </c>
      <c r="B5638" s="175"/>
      <c r="C5638" s="176"/>
      <c r="D5638" s="113"/>
      <c r="E5638" s="115"/>
      <c r="F5638" s="174"/>
      <c r="G5638" s="114" t="str">
        <f t="shared" si="1775"/>
        <v/>
      </c>
      <c r="H5638" s="115"/>
      <c r="I5638" s="115"/>
      <c r="J5638" s="115"/>
      <c r="K5638" s="115"/>
      <c r="L5638" s="133" t="str">
        <f t="shared" si="1776"/>
        <v/>
      </c>
      <c r="M5638" s="116" t="str">
        <f>IF(L5638="", "", L5638/Veriler!$X$1)</f>
        <v/>
      </c>
      <c r="N5638" s="116" t="str">
        <f>IF(F5638&lt;&gt;"", "İthal Girdi", IF(Veriler!T5638="", "", IF(Veriler!S5638="H", "%0,5 üzerindedir", IF(Veriler!T5638&gt;0.1, "%10 sınırı aşılmıştır.", "Uygun"))))</f>
        <v>%0,5 üzerindedir</v>
      </c>
      <c r="O5638" s="116" t="str">
        <f t="shared" si="1777"/>
        <v xml:space="preserve"> </v>
      </c>
      <c r="P5638" s="117"/>
      <c r="Q5638" s="118"/>
      <c r="R5638" s="119" t="str">
        <f t="shared" si="1778"/>
        <v/>
      </c>
      <c r="S5638" s="133">
        <f>IFERROR(IF(M5638&lt;=0.005,IF(F5638="",L5638,0),IF(F5638&lt;&gt;"",0,IF(P5638="",0,IF(P5638="H",0,IF(Q5638&lt;Veriler!$G$2,L5638*Veriler!$G$2,L5638*Q5638)))))," ")</f>
        <v>0</v>
      </c>
      <c r="T5638" s="133">
        <f>IF(Veriler!T5638&lt;=0.1, S5638, IF(AND(Veriler!T5638&gt;0.1, F5638="", P5638="E"), IF(Q5638&gt;Veriler!$G$2, Q5638*S5638, IF(Q5638&lt;Veriler!$G$2, Veriler!$G$2*S5638, Q5638*S5638)), 0))</f>
        <v>0</v>
      </c>
      <c r="U5638" s="133" t="str">
        <f t="shared" si="1779"/>
        <v xml:space="preserve"> </v>
      </c>
      <c r="V5638" s="134" t="str">
        <f>IFERROR(IF(O5638="%10 sınırı aşılmıştır.",L5638-T5638,IFERROR(IF(F5638="",IF(S5638=1,0,IF(L5638-S5638=0,"",L5638-S5638)),IF(Veriler!M5638="",L5638,IF(L5638*Veriler!M5638=0,"",L5638*Veriler!M5638))),L5638)),0)</f>
        <v/>
      </c>
      <c r="W5638" s="146"/>
      <c r="X5638" s="146"/>
      <c r="Y5638" s="146"/>
    </row>
    <row r="5639" spans="1:25" s="99" customFormat="1" ht="54.75" customHeight="1" x14ac:dyDescent="0.25">
      <c r="A5639" s="96">
        <f t="shared" si="1780"/>
        <v>4155</v>
      </c>
      <c r="B5639" s="175"/>
      <c r="C5639" s="176"/>
      <c r="D5639" s="113"/>
      <c r="E5639" s="115"/>
      <c r="F5639" s="174"/>
      <c r="G5639" s="114" t="str">
        <f t="shared" si="1775"/>
        <v/>
      </c>
      <c r="H5639" s="115"/>
      <c r="I5639" s="115"/>
      <c r="J5639" s="115"/>
      <c r="K5639" s="115"/>
      <c r="L5639" s="133" t="str">
        <f t="shared" si="1776"/>
        <v/>
      </c>
      <c r="M5639" s="116" t="str">
        <f>IF(L5639="", "", L5639/Veriler!$X$1)</f>
        <v/>
      </c>
      <c r="N5639" s="116" t="str">
        <f>IF(F5639&lt;&gt;"", "İthal Girdi", IF(Veriler!T5639="", "", IF(Veriler!S5639="H", "%0,5 üzerindedir", IF(Veriler!T5639&gt;0.1, "%10 sınırı aşılmıştır.", "Uygun"))))</f>
        <v>%0,5 üzerindedir</v>
      </c>
      <c r="O5639" s="116" t="str">
        <f t="shared" si="1777"/>
        <v xml:space="preserve"> </v>
      </c>
      <c r="P5639" s="117"/>
      <c r="Q5639" s="118"/>
      <c r="R5639" s="119" t="str">
        <f t="shared" si="1778"/>
        <v/>
      </c>
      <c r="S5639" s="133">
        <f>IFERROR(IF(M5639&lt;=0.005,IF(F5639="",L5639,0),IF(F5639&lt;&gt;"",0,IF(P5639="",0,IF(P5639="H",0,IF(Q5639&lt;Veriler!$G$2,L5639*Veriler!$G$2,L5639*Q5639)))))," ")</f>
        <v>0</v>
      </c>
      <c r="T5639" s="133">
        <f>IF(Veriler!T5639&lt;=0.1, S5639, IF(AND(Veriler!T5639&gt;0.1, F5639="", P5639="E"), IF(Q5639&gt;Veriler!$G$2, Q5639*S5639, IF(Q5639&lt;Veriler!$G$2, Veriler!$G$2*S5639, Q5639*S5639)), 0))</f>
        <v>0</v>
      </c>
      <c r="U5639" s="133" t="str">
        <f t="shared" si="1779"/>
        <v xml:space="preserve"> </v>
      </c>
      <c r="V5639" s="134" t="str">
        <f>IFERROR(IF(O5639="%10 sınırı aşılmıştır.",L5639-T5639,IFERROR(IF(F5639="",IF(S5639=1,0,IF(L5639-S5639=0,"",L5639-S5639)),IF(Veriler!M5639="",L5639,IF(L5639*Veriler!M5639=0,"",L5639*Veriler!M5639))),L5639)),0)</f>
        <v/>
      </c>
      <c r="W5639" s="146"/>
      <c r="X5639" s="146"/>
      <c r="Y5639" s="146"/>
    </row>
    <row r="5640" spans="1:25" s="99" customFormat="1" ht="54.75" customHeight="1" x14ac:dyDescent="0.25">
      <c r="A5640" s="96">
        <f t="shared" si="1780"/>
        <v>4156</v>
      </c>
      <c r="B5640" s="175"/>
      <c r="C5640" s="176"/>
      <c r="D5640" s="113"/>
      <c r="E5640" s="115"/>
      <c r="F5640" s="174"/>
      <c r="G5640" s="114" t="str">
        <f t="shared" si="1775"/>
        <v/>
      </c>
      <c r="H5640" s="115"/>
      <c r="I5640" s="115"/>
      <c r="J5640" s="115"/>
      <c r="K5640" s="115"/>
      <c r="L5640" s="133" t="str">
        <f t="shared" si="1776"/>
        <v/>
      </c>
      <c r="M5640" s="116" t="str">
        <f>IF(L5640="", "", L5640/Veriler!$X$1)</f>
        <v/>
      </c>
      <c r="N5640" s="116" t="str">
        <f>IF(F5640&lt;&gt;"", "İthal Girdi", IF(Veriler!T5640="", "", IF(Veriler!S5640="H", "%0,5 üzerindedir", IF(Veriler!T5640&gt;0.1, "%10 sınırı aşılmıştır.", "Uygun"))))</f>
        <v>%0,5 üzerindedir</v>
      </c>
      <c r="O5640" s="116" t="str">
        <f t="shared" si="1777"/>
        <v xml:space="preserve"> </v>
      </c>
      <c r="P5640" s="117"/>
      <c r="Q5640" s="118"/>
      <c r="R5640" s="119" t="str">
        <f t="shared" si="1778"/>
        <v/>
      </c>
      <c r="S5640" s="133">
        <f>IFERROR(IF(M5640&lt;=0.005,IF(F5640="",L5640,0),IF(F5640&lt;&gt;"",0,IF(P5640="",0,IF(P5640="H",0,IF(Q5640&lt;Veriler!$G$2,L5640*Veriler!$G$2,L5640*Q5640)))))," ")</f>
        <v>0</v>
      </c>
      <c r="T5640" s="133">
        <f>IF(Veriler!T5640&lt;=0.1, S5640, IF(AND(Veriler!T5640&gt;0.1, F5640="", P5640="E"), IF(Q5640&gt;Veriler!$G$2, Q5640*S5640, IF(Q5640&lt;Veriler!$G$2, Veriler!$G$2*S5640, Q5640*S5640)), 0))</f>
        <v>0</v>
      </c>
      <c r="U5640" s="133" t="str">
        <f t="shared" si="1779"/>
        <v xml:space="preserve"> </v>
      </c>
      <c r="V5640" s="134" t="str">
        <f>IFERROR(IF(O5640="%10 sınırı aşılmıştır.",L5640-T5640,IFERROR(IF(F5640="",IF(S5640=1,0,IF(L5640-S5640=0,"",L5640-S5640)),IF(Veriler!M5640="",L5640,IF(L5640*Veriler!M5640=0,"",L5640*Veriler!M5640))),L5640)),0)</f>
        <v/>
      </c>
      <c r="W5640" s="146"/>
      <c r="X5640" s="146"/>
      <c r="Y5640" s="146"/>
    </row>
    <row r="5641" spans="1:25" s="99" customFormat="1" ht="54.75" customHeight="1" x14ac:dyDescent="0.25">
      <c r="A5641" s="96">
        <f t="shared" si="1780"/>
        <v>4157</v>
      </c>
      <c r="B5641" s="175"/>
      <c r="C5641" s="176"/>
      <c r="D5641" s="113"/>
      <c r="E5641" s="115"/>
      <c r="F5641" s="174"/>
      <c r="G5641" s="114" t="str">
        <f t="shared" si="1775"/>
        <v/>
      </c>
      <c r="H5641" s="115"/>
      <c r="I5641" s="115"/>
      <c r="J5641" s="115"/>
      <c r="K5641" s="115"/>
      <c r="L5641" s="133" t="str">
        <f t="shared" si="1776"/>
        <v/>
      </c>
      <c r="M5641" s="116" t="str">
        <f>IF(L5641="", "", L5641/Veriler!$X$1)</f>
        <v/>
      </c>
      <c r="N5641" s="116" t="str">
        <f>IF(F5641&lt;&gt;"", "İthal Girdi", IF(Veriler!T5641="", "", IF(Veriler!S5641="H", "%0,5 üzerindedir", IF(Veriler!T5641&gt;0.1, "%10 sınırı aşılmıştır.", "Uygun"))))</f>
        <v>%0,5 üzerindedir</v>
      </c>
      <c r="O5641" s="116" t="str">
        <f t="shared" si="1777"/>
        <v xml:space="preserve"> </v>
      </c>
      <c r="P5641" s="117"/>
      <c r="Q5641" s="118"/>
      <c r="R5641" s="119" t="str">
        <f t="shared" si="1778"/>
        <v/>
      </c>
      <c r="S5641" s="133">
        <f>IFERROR(IF(M5641&lt;=0.005,IF(F5641="",L5641,0),IF(F5641&lt;&gt;"",0,IF(P5641="",0,IF(P5641="H",0,IF(Q5641&lt;Veriler!$G$2,L5641*Veriler!$G$2,L5641*Q5641)))))," ")</f>
        <v>0</v>
      </c>
      <c r="T5641" s="133">
        <f>IF(Veriler!T5641&lt;=0.1, S5641, IF(AND(Veriler!T5641&gt;0.1, F5641="", P5641="E"), IF(Q5641&gt;Veriler!$G$2, Q5641*S5641, IF(Q5641&lt;Veriler!$G$2, Veriler!$G$2*S5641, Q5641*S5641)), 0))</f>
        <v>0</v>
      </c>
      <c r="U5641" s="133" t="str">
        <f t="shared" si="1779"/>
        <v xml:space="preserve"> </v>
      </c>
      <c r="V5641" s="134" t="str">
        <f>IFERROR(IF(O5641="%10 sınırı aşılmıştır.",L5641-T5641,IFERROR(IF(F5641="",IF(S5641=1,0,IF(L5641-S5641=0,"",L5641-S5641)),IF(Veriler!M5641="",L5641,IF(L5641*Veriler!M5641=0,"",L5641*Veriler!M5641))),L5641)),0)</f>
        <v/>
      </c>
      <c r="W5641" s="146"/>
      <c r="X5641" s="146"/>
      <c r="Y5641" s="146"/>
    </row>
    <row r="5642" spans="1:25" s="99" customFormat="1" ht="54.75" customHeight="1" x14ac:dyDescent="0.25">
      <c r="A5642" s="96">
        <f t="shared" si="1780"/>
        <v>4158</v>
      </c>
      <c r="B5642" s="175"/>
      <c r="C5642" s="176"/>
      <c r="D5642" s="113"/>
      <c r="E5642" s="115"/>
      <c r="F5642" s="174"/>
      <c r="G5642" s="114" t="str">
        <f t="shared" si="1775"/>
        <v/>
      </c>
      <c r="H5642" s="115"/>
      <c r="I5642" s="115"/>
      <c r="J5642" s="115"/>
      <c r="K5642" s="115"/>
      <c r="L5642" s="133" t="str">
        <f t="shared" si="1776"/>
        <v/>
      </c>
      <c r="M5642" s="116" t="str">
        <f>IF(L5642="", "", L5642/Veriler!$X$1)</f>
        <v/>
      </c>
      <c r="N5642" s="116" t="str">
        <f>IF(F5642&lt;&gt;"", "İthal Girdi", IF(Veriler!T5642="", "", IF(Veriler!S5642="H", "%0,5 üzerindedir", IF(Veriler!T5642&gt;0.1, "%10 sınırı aşılmıştır.", "Uygun"))))</f>
        <v>%0,5 üzerindedir</v>
      </c>
      <c r="O5642" s="116" t="str">
        <f t="shared" si="1777"/>
        <v xml:space="preserve"> </v>
      </c>
      <c r="P5642" s="117"/>
      <c r="Q5642" s="118"/>
      <c r="R5642" s="119" t="str">
        <f t="shared" si="1778"/>
        <v/>
      </c>
      <c r="S5642" s="133">
        <f>IFERROR(IF(M5642&lt;=0.005,IF(F5642="",L5642,0),IF(F5642&lt;&gt;"",0,IF(P5642="",0,IF(P5642="H",0,IF(Q5642&lt;Veriler!$G$2,L5642*Veriler!$G$2,L5642*Q5642)))))," ")</f>
        <v>0</v>
      </c>
      <c r="T5642" s="133">
        <f>IF(Veriler!T5642&lt;=0.1, S5642, IF(AND(Veriler!T5642&gt;0.1, F5642="", P5642="E"), IF(Q5642&gt;Veriler!$G$2, Q5642*S5642, IF(Q5642&lt;Veriler!$G$2, Veriler!$G$2*S5642, Q5642*S5642)), 0))</f>
        <v>0</v>
      </c>
      <c r="U5642" s="133" t="str">
        <f t="shared" si="1779"/>
        <v xml:space="preserve"> </v>
      </c>
      <c r="V5642" s="134" t="str">
        <f>IFERROR(IF(O5642="%10 sınırı aşılmıştır.",L5642-T5642,IFERROR(IF(F5642="",IF(S5642=1,0,IF(L5642-S5642=0,"",L5642-S5642)),IF(Veriler!M5642="",L5642,IF(L5642*Veriler!M5642=0,"",L5642*Veriler!M5642))),L5642)),0)</f>
        <v/>
      </c>
      <c r="W5642" s="146"/>
      <c r="X5642" s="146"/>
      <c r="Y5642" s="146"/>
    </row>
    <row r="5643" spans="1:25" s="99" customFormat="1" ht="36" hidden="1" customHeight="1" x14ac:dyDescent="0.25">
      <c r="A5643" s="101"/>
      <c r="B5643" s="191" t="s">
        <v>16</v>
      </c>
      <c r="C5643" s="176"/>
      <c r="D5643" s="120"/>
      <c r="E5643" s="171"/>
      <c r="F5643" s="172"/>
      <c r="G5643" s="121"/>
      <c r="H5643" s="115"/>
      <c r="I5643" s="115"/>
      <c r="J5643" s="115"/>
      <c r="K5643" s="115"/>
      <c r="L5643" s="121"/>
      <c r="M5643" s="121"/>
      <c r="N5643" s="121"/>
      <c r="O5643" s="121"/>
      <c r="P5643" s="120"/>
      <c r="Q5643" s="120"/>
      <c r="R5643" s="183"/>
      <c r="S5643" s="184"/>
      <c r="T5643" s="121"/>
      <c r="U5643" s="121"/>
      <c r="V5643" s="121"/>
      <c r="W5643" s="146"/>
      <c r="X5643" s="146"/>
      <c r="Y5643" s="146"/>
    </row>
    <row r="5644" spans="1:25" s="99" customFormat="1" ht="54.75" customHeight="1" x14ac:dyDescent="0.25">
      <c r="A5644" s="96">
        <f>A5642+1</f>
        <v>4159</v>
      </c>
      <c r="B5644" s="175"/>
      <c r="C5644" s="176"/>
      <c r="D5644" s="113"/>
      <c r="E5644" s="115"/>
      <c r="F5644" s="174"/>
      <c r="G5644" s="114" t="str">
        <f t="shared" ref="G5644:G5657" si="1781">IF(AND(F5644&lt;&gt;"",V5644&lt;&gt;"",L5644&lt;&gt;0),V5644/L5644,"")</f>
        <v/>
      </c>
      <c r="H5644" s="115"/>
      <c r="I5644" s="115"/>
      <c r="J5644" s="115"/>
      <c r="K5644" s="115"/>
      <c r="L5644" s="133" t="str">
        <f t="shared" ref="L5644:L5657" si="1782">IF(AND(H5644&lt;&gt;0, J5644&lt;&gt;0, K5644&lt;&gt;0), H5644*J5644*K5644, "")</f>
        <v/>
      </c>
      <c r="M5644" s="116" t="str">
        <f>IF(L5644="", "", L5644/Veriler!$X$1)</f>
        <v/>
      </c>
      <c r="N5644" s="116" t="str">
        <f>IF(F5644&lt;&gt;"", "İthal Girdi", IF(Veriler!T5644="", "", IF(Veriler!S5644="H", "%0,5 üzerindedir", IF(Veriler!T5644&gt;0.1, "%10 sınırı aşılmıştır.", "Uygun"))))</f>
        <v>%0,5 üzerindedir</v>
      </c>
      <c r="O5644" s="116" t="str">
        <f t="shared" ref="O5644:O5657" si="1783">IF(M5644=""," ",N5644)</f>
        <v xml:space="preserve"> </v>
      </c>
      <c r="P5644" s="117"/>
      <c r="Q5644" s="118"/>
      <c r="R5644" s="119" t="str">
        <f t="shared" ref="R5644:R5657" si="1784">IFERROR(IF(AND(T5644&lt;&gt;"",L5644&lt;&gt;"",L5644&lt;&gt;0,T5644&lt;&gt;0),T5644/L5644,"")," ")</f>
        <v/>
      </c>
      <c r="S5644" s="133">
        <f>IFERROR(IF(M5644&lt;=0.005,IF(F5644="",L5644,0),IF(F5644&lt;&gt;"",0,IF(P5644="",0,IF(P5644="H",0,IF(Q5644&lt;Veriler!$G$2,L5644*Veriler!$G$2,L5644*Q5644)))))," ")</f>
        <v>0</v>
      </c>
      <c r="T5644" s="133">
        <f>IF(Veriler!T5644&lt;=0.1, S5644, IF(AND(Veriler!T5644&gt;0.1, F5644="", P5644="E"), IF(Q5644&gt;Veriler!$G$2, Q5644*S5644, IF(Q5644&lt;Veriler!$G$2, Veriler!$G$2*S5644, Q5644*S5644)), 0))</f>
        <v>0</v>
      </c>
      <c r="U5644" s="133" t="str">
        <f t="shared" ref="U5644:U5657" si="1785">IF(T5644=0," ",T5644)</f>
        <v xml:space="preserve"> </v>
      </c>
      <c r="V5644" s="134" t="str">
        <f>IFERROR(IF(O5644="%10 sınırı aşılmıştır.",L5644-T5644,IFERROR(IF(F5644="",IF(S5644=1,0,IF(L5644-S5644=0,"",L5644-S5644)),IF(Veriler!M5644="",L5644,IF(L5644*Veriler!M5644=0,"",L5644*Veriler!M5644))),L5644)),0)</f>
        <v/>
      </c>
      <c r="W5644" s="146"/>
      <c r="X5644" s="146"/>
      <c r="Y5644" s="146"/>
    </row>
    <row r="5645" spans="1:25" s="99" customFormat="1" ht="54.75" customHeight="1" x14ac:dyDescent="0.25">
      <c r="A5645" s="96">
        <f t="shared" ref="A5645:A5657" si="1786">A5644+1</f>
        <v>4160</v>
      </c>
      <c r="B5645" s="175"/>
      <c r="C5645" s="176"/>
      <c r="D5645" s="113"/>
      <c r="E5645" s="115"/>
      <c r="F5645" s="174"/>
      <c r="G5645" s="114" t="str">
        <f t="shared" si="1781"/>
        <v/>
      </c>
      <c r="H5645" s="115"/>
      <c r="I5645" s="115"/>
      <c r="J5645" s="115"/>
      <c r="K5645" s="115"/>
      <c r="L5645" s="133" t="str">
        <f t="shared" si="1782"/>
        <v/>
      </c>
      <c r="M5645" s="116" t="str">
        <f>IF(L5645="", "", L5645/Veriler!$X$1)</f>
        <v/>
      </c>
      <c r="N5645" s="116" t="str">
        <f>IF(F5645&lt;&gt;"", "İthal Girdi", IF(Veriler!T5645="", "", IF(Veriler!S5645="H", "%0,5 üzerindedir", IF(Veriler!T5645&gt;0.1, "%10 sınırı aşılmıştır.", "Uygun"))))</f>
        <v>%0,5 üzerindedir</v>
      </c>
      <c r="O5645" s="116" t="str">
        <f t="shared" si="1783"/>
        <v xml:space="preserve"> </v>
      </c>
      <c r="P5645" s="117"/>
      <c r="Q5645" s="118"/>
      <c r="R5645" s="119" t="str">
        <f t="shared" si="1784"/>
        <v/>
      </c>
      <c r="S5645" s="133">
        <f>IFERROR(IF(M5645&lt;=0.005,IF(F5645="",L5645,0),IF(F5645&lt;&gt;"",0,IF(P5645="",0,IF(P5645="H",0,IF(Q5645&lt;Veriler!$G$2,L5645*Veriler!$G$2,L5645*Q5645)))))," ")</f>
        <v>0</v>
      </c>
      <c r="T5645" s="133">
        <f>IF(Veriler!T5645&lt;=0.1, S5645, IF(AND(Veriler!T5645&gt;0.1, F5645="", P5645="E"), IF(Q5645&gt;Veriler!$G$2, Q5645*S5645, IF(Q5645&lt;Veriler!$G$2, Veriler!$G$2*S5645, Q5645*S5645)), 0))</f>
        <v>0</v>
      </c>
      <c r="U5645" s="133" t="str">
        <f t="shared" si="1785"/>
        <v xml:space="preserve"> </v>
      </c>
      <c r="V5645" s="134" t="str">
        <f>IFERROR(IF(O5645="%10 sınırı aşılmıştır.",L5645-T5645,IFERROR(IF(F5645="",IF(S5645=1,0,IF(L5645-S5645=0,"",L5645-S5645)),IF(Veriler!M5645="",L5645,IF(L5645*Veriler!M5645=0,"",L5645*Veriler!M5645))),L5645)),0)</f>
        <v/>
      </c>
      <c r="W5645" s="146"/>
      <c r="X5645" s="146"/>
      <c r="Y5645" s="146"/>
    </row>
    <row r="5646" spans="1:25" s="99" customFormat="1" ht="54.75" customHeight="1" x14ac:dyDescent="0.25">
      <c r="A5646" s="96">
        <f t="shared" si="1786"/>
        <v>4161</v>
      </c>
      <c r="B5646" s="175"/>
      <c r="C5646" s="176"/>
      <c r="D5646" s="113"/>
      <c r="E5646" s="115"/>
      <c r="F5646" s="174"/>
      <c r="G5646" s="114" t="str">
        <f t="shared" si="1781"/>
        <v/>
      </c>
      <c r="H5646" s="115"/>
      <c r="I5646" s="115"/>
      <c r="J5646" s="115"/>
      <c r="K5646" s="115"/>
      <c r="L5646" s="133" t="str">
        <f t="shared" si="1782"/>
        <v/>
      </c>
      <c r="M5646" s="116" t="str">
        <f>IF(L5646="", "", L5646/Veriler!$X$1)</f>
        <v/>
      </c>
      <c r="N5646" s="116" t="str">
        <f>IF(F5646&lt;&gt;"", "İthal Girdi", IF(Veriler!T5646="", "", IF(Veriler!S5646="H", "%0,5 üzerindedir", IF(Veriler!T5646&gt;0.1, "%10 sınırı aşılmıştır.", "Uygun"))))</f>
        <v>%0,5 üzerindedir</v>
      </c>
      <c r="O5646" s="116" t="str">
        <f t="shared" si="1783"/>
        <v xml:space="preserve"> </v>
      </c>
      <c r="P5646" s="117"/>
      <c r="Q5646" s="118"/>
      <c r="R5646" s="119" t="str">
        <f t="shared" si="1784"/>
        <v/>
      </c>
      <c r="S5646" s="133">
        <f>IFERROR(IF(M5646&lt;=0.005,IF(F5646="",L5646,0),IF(F5646&lt;&gt;"",0,IF(P5646="",0,IF(P5646="H",0,IF(Q5646&lt;Veriler!$G$2,L5646*Veriler!$G$2,L5646*Q5646)))))," ")</f>
        <v>0</v>
      </c>
      <c r="T5646" s="133">
        <f>IF(Veriler!T5646&lt;=0.1, S5646, IF(AND(Veriler!T5646&gt;0.1, F5646="", P5646="E"), IF(Q5646&gt;Veriler!$G$2, Q5646*S5646, IF(Q5646&lt;Veriler!$G$2, Veriler!$G$2*S5646, Q5646*S5646)), 0))</f>
        <v>0</v>
      </c>
      <c r="U5646" s="133" t="str">
        <f t="shared" si="1785"/>
        <v xml:space="preserve"> </v>
      </c>
      <c r="V5646" s="134" t="str">
        <f>IFERROR(IF(O5646="%10 sınırı aşılmıştır.",L5646-T5646,IFERROR(IF(F5646="",IF(S5646=1,0,IF(L5646-S5646=0,"",L5646-S5646)),IF(Veriler!M5646="",L5646,IF(L5646*Veriler!M5646=0,"",L5646*Veriler!M5646))),L5646)),0)</f>
        <v/>
      </c>
      <c r="W5646" s="146"/>
      <c r="X5646" s="146"/>
      <c r="Y5646" s="146"/>
    </row>
    <row r="5647" spans="1:25" s="99" customFormat="1" ht="54.75" customHeight="1" x14ac:dyDescent="0.25">
      <c r="A5647" s="96">
        <f t="shared" si="1786"/>
        <v>4162</v>
      </c>
      <c r="B5647" s="175"/>
      <c r="C5647" s="176"/>
      <c r="D5647" s="113"/>
      <c r="E5647" s="115"/>
      <c r="F5647" s="174"/>
      <c r="G5647" s="114" t="str">
        <f t="shared" si="1781"/>
        <v/>
      </c>
      <c r="H5647" s="115"/>
      <c r="I5647" s="115"/>
      <c r="J5647" s="115"/>
      <c r="K5647" s="115"/>
      <c r="L5647" s="133" t="str">
        <f t="shared" si="1782"/>
        <v/>
      </c>
      <c r="M5647" s="116" t="str">
        <f>IF(L5647="", "", L5647/Veriler!$X$1)</f>
        <v/>
      </c>
      <c r="N5647" s="116" t="str">
        <f>IF(F5647&lt;&gt;"", "İthal Girdi", IF(Veriler!T5647="", "", IF(Veriler!S5647="H", "%0,5 üzerindedir", IF(Veriler!T5647&gt;0.1, "%10 sınırı aşılmıştır.", "Uygun"))))</f>
        <v>%0,5 üzerindedir</v>
      </c>
      <c r="O5647" s="116" t="str">
        <f t="shared" si="1783"/>
        <v xml:space="preserve"> </v>
      </c>
      <c r="P5647" s="117"/>
      <c r="Q5647" s="118"/>
      <c r="R5647" s="119" t="str">
        <f t="shared" si="1784"/>
        <v/>
      </c>
      <c r="S5647" s="133">
        <f>IFERROR(IF(M5647&lt;=0.005,IF(F5647="",L5647,0),IF(F5647&lt;&gt;"",0,IF(P5647="",0,IF(P5647="H",0,IF(Q5647&lt;Veriler!$G$2,L5647*Veriler!$G$2,L5647*Q5647)))))," ")</f>
        <v>0</v>
      </c>
      <c r="T5647" s="133">
        <f>IF(Veriler!T5647&lt;=0.1, S5647, IF(AND(Veriler!T5647&gt;0.1, F5647="", P5647="E"), IF(Q5647&gt;Veriler!$G$2, Q5647*S5647, IF(Q5647&lt;Veriler!$G$2, Veriler!$G$2*S5647, Q5647*S5647)), 0))</f>
        <v>0</v>
      </c>
      <c r="U5647" s="133" t="str">
        <f t="shared" si="1785"/>
        <v xml:space="preserve"> </v>
      </c>
      <c r="V5647" s="134" t="str">
        <f>IFERROR(IF(O5647="%10 sınırı aşılmıştır.",L5647-T5647,IFERROR(IF(F5647="",IF(S5647=1,0,IF(L5647-S5647=0,"",L5647-S5647)),IF(Veriler!M5647="",L5647,IF(L5647*Veriler!M5647=0,"",L5647*Veriler!M5647))),L5647)),0)</f>
        <v/>
      </c>
      <c r="W5647" s="146"/>
      <c r="X5647" s="146"/>
      <c r="Y5647" s="146"/>
    </row>
    <row r="5648" spans="1:25" s="99" customFormat="1" ht="54.75" customHeight="1" x14ac:dyDescent="0.25">
      <c r="A5648" s="96">
        <f t="shared" si="1786"/>
        <v>4163</v>
      </c>
      <c r="B5648" s="175"/>
      <c r="C5648" s="176"/>
      <c r="D5648" s="113"/>
      <c r="E5648" s="115"/>
      <c r="F5648" s="174"/>
      <c r="G5648" s="114" t="str">
        <f t="shared" si="1781"/>
        <v/>
      </c>
      <c r="H5648" s="115"/>
      <c r="I5648" s="115"/>
      <c r="J5648" s="115"/>
      <c r="K5648" s="115"/>
      <c r="L5648" s="133" t="str">
        <f t="shared" si="1782"/>
        <v/>
      </c>
      <c r="M5648" s="116" t="str">
        <f>IF(L5648="", "", L5648/Veriler!$X$1)</f>
        <v/>
      </c>
      <c r="N5648" s="116" t="str">
        <f>IF(F5648&lt;&gt;"", "İthal Girdi", IF(Veriler!T5648="", "", IF(Veriler!S5648="H", "%0,5 üzerindedir", IF(Veriler!T5648&gt;0.1, "%10 sınırı aşılmıştır.", "Uygun"))))</f>
        <v>%0,5 üzerindedir</v>
      </c>
      <c r="O5648" s="116" t="str">
        <f t="shared" si="1783"/>
        <v xml:space="preserve"> </v>
      </c>
      <c r="P5648" s="117"/>
      <c r="Q5648" s="118"/>
      <c r="R5648" s="119" t="str">
        <f t="shared" si="1784"/>
        <v/>
      </c>
      <c r="S5648" s="133">
        <f>IFERROR(IF(M5648&lt;=0.005,IF(F5648="",L5648,0),IF(F5648&lt;&gt;"",0,IF(P5648="",0,IF(P5648="H",0,IF(Q5648&lt;Veriler!$G$2,L5648*Veriler!$G$2,L5648*Q5648)))))," ")</f>
        <v>0</v>
      </c>
      <c r="T5648" s="133">
        <f>IF(Veriler!T5648&lt;=0.1, S5648, IF(AND(Veriler!T5648&gt;0.1, F5648="", P5648="E"), IF(Q5648&gt;Veriler!$G$2, Q5648*S5648, IF(Q5648&lt;Veriler!$G$2, Veriler!$G$2*S5648, Q5648*S5648)), 0))</f>
        <v>0</v>
      </c>
      <c r="U5648" s="133" t="str">
        <f t="shared" si="1785"/>
        <v xml:space="preserve"> </v>
      </c>
      <c r="V5648" s="134" t="str">
        <f>IFERROR(IF(O5648="%10 sınırı aşılmıştır.",L5648-T5648,IFERROR(IF(F5648="",IF(S5648=1,0,IF(L5648-S5648=0,"",L5648-S5648)),IF(Veriler!M5648="",L5648,IF(L5648*Veriler!M5648=0,"",L5648*Veriler!M5648))),L5648)),0)</f>
        <v/>
      </c>
      <c r="W5648" s="146"/>
      <c r="X5648" s="146"/>
      <c r="Y5648" s="146"/>
    </row>
    <row r="5649" spans="1:25" s="99" customFormat="1" ht="54.75" customHeight="1" x14ac:dyDescent="0.25">
      <c r="A5649" s="96">
        <f t="shared" si="1786"/>
        <v>4164</v>
      </c>
      <c r="B5649" s="175"/>
      <c r="C5649" s="176"/>
      <c r="D5649" s="113"/>
      <c r="E5649" s="115"/>
      <c r="F5649" s="174"/>
      <c r="G5649" s="114" t="str">
        <f t="shared" si="1781"/>
        <v/>
      </c>
      <c r="H5649" s="115"/>
      <c r="I5649" s="115"/>
      <c r="J5649" s="115"/>
      <c r="K5649" s="115"/>
      <c r="L5649" s="133" t="str">
        <f t="shared" si="1782"/>
        <v/>
      </c>
      <c r="M5649" s="116" t="str">
        <f>IF(L5649="", "", L5649/Veriler!$X$1)</f>
        <v/>
      </c>
      <c r="N5649" s="116" t="str">
        <f>IF(F5649&lt;&gt;"", "İthal Girdi", IF(Veriler!T5649="", "", IF(Veriler!S5649="H", "%0,5 üzerindedir", IF(Veriler!T5649&gt;0.1, "%10 sınırı aşılmıştır.", "Uygun"))))</f>
        <v>%0,5 üzerindedir</v>
      </c>
      <c r="O5649" s="116" t="str">
        <f t="shared" si="1783"/>
        <v xml:space="preserve"> </v>
      </c>
      <c r="P5649" s="117"/>
      <c r="Q5649" s="118"/>
      <c r="R5649" s="119" t="str">
        <f t="shared" si="1784"/>
        <v/>
      </c>
      <c r="S5649" s="133">
        <f>IFERROR(IF(M5649&lt;=0.005,IF(F5649="",L5649,0),IF(F5649&lt;&gt;"",0,IF(P5649="",0,IF(P5649="H",0,IF(Q5649&lt;Veriler!$G$2,L5649*Veriler!$G$2,L5649*Q5649)))))," ")</f>
        <v>0</v>
      </c>
      <c r="T5649" s="133">
        <f>IF(Veriler!T5649&lt;=0.1, S5649, IF(AND(Veriler!T5649&gt;0.1, F5649="", P5649="E"), IF(Q5649&gt;Veriler!$G$2, Q5649*S5649, IF(Q5649&lt;Veriler!$G$2, Veriler!$G$2*S5649, Q5649*S5649)), 0))</f>
        <v>0</v>
      </c>
      <c r="U5649" s="133" t="str">
        <f t="shared" si="1785"/>
        <v xml:space="preserve"> </v>
      </c>
      <c r="V5649" s="134" t="str">
        <f>IFERROR(IF(O5649="%10 sınırı aşılmıştır.",L5649-T5649,IFERROR(IF(F5649="",IF(S5649=1,0,IF(L5649-S5649=0,"",L5649-S5649)),IF(Veriler!M5649="",L5649,IF(L5649*Veriler!M5649=0,"",L5649*Veriler!M5649))),L5649)),0)</f>
        <v/>
      </c>
      <c r="W5649" s="146"/>
      <c r="X5649" s="146"/>
      <c r="Y5649" s="146"/>
    </row>
    <row r="5650" spans="1:25" s="99" customFormat="1" ht="54.75" customHeight="1" x14ac:dyDescent="0.25">
      <c r="A5650" s="96">
        <f t="shared" si="1786"/>
        <v>4165</v>
      </c>
      <c r="B5650" s="175"/>
      <c r="C5650" s="176"/>
      <c r="D5650" s="113"/>
      <c r="E5650" s="115"/>
      <c r="F5650" s="174"/>
      <c r="G5650" s="114" t="str">
        <f t="shared" si="1781"/>
        <v/>
      </c>
      <c r="H5650" s="115"/>
      <c r="I5650" s="115"/>
      <c r="J5650" s="115"/>
      <c r="K5650" s="115"/>
      <c r="L5650" s="133" t="str">
        <f t="shared" si="1782"/>
        <v/>
      </c>
      <c r="M5650" s="116" t="str">
        <f>IF(L5650="", "", L5650/Veriler!$X$1)</f>
        <v/>
      </c>
      <c r="N5650" s="116" t="str">
        <f>IF(F5650&lt;&gt;"", "İthal Girdi", IF(Veriler!T5650="", "", IF(Veriler!S5650="H", "%0,5 üzerindedir", IF(Veriler!T5650&gt;0.1, "%10 sınırı aşılmıştır.", "Uygun"))))</f>
        <v>%0,5 üzerindedir</v>
      </c>
      <c r="O5650" s="116" t="str">
        <f t="shared" si="1783"/>
        <v xml:space="preserve"> </v>
      </c>
      <c r="P5650" s="117"/>
      <c r="Q5650" s="118"/>
      <c r="R5650" s="119" t="str">
        <f t="shared" si="1784"/>
        <v/>
      </c>
      <c r="S5650" s="133">
        <f>IFERROR(IF(M5650&lt;=0.005,IF(F5650="",L5650,0),IF(F5650&lt;&gt;"",0,IF(P5650="",0,IF(P5650="H",0,IF(Q5650&lt;Veriler!$G$2,L5650*Veriler!$G$2,L5650*Q5650)))))," ")</f>
        <v>0</v>
      </c>
      <c r="T5650" s="133">
        <f>IF(Veriler!T5650&lt;=0.1, S5650, IF(AND(Veriler!T5650&gt;0.1, F5650="", P5650="E"), IF(Q5650&gt;Veriler!$G$2, Q5650*S5650, IF(Q5650&lt;Veriler!$G$2, Veriler!$G$2*S5650, Q5650*S5650)), 0))</f>
        <v>0</v>
      </c>
      <c r="U5650" s="133" t="str">
        <f t="shared" si="1785"/>
        <v xml:space="preserve"> </v>
      </c>
      <c r="V5650" s="134" t="str">
        <f>IFERROR(IF(O5650="%10 sınırı aşılmıştır.",L5650-T5650,IFERROR(IF(F5650="",IF(S5650=1,0,IF(L5650-S5650=0,"",L5650-S5650)),IF(Veriler!M5650="",L5650,IF(L5650*Veriler!M5650=0,"",L5650*Veriler!M5650))),L5650)),0)</f>
        <v/>
      </c>
      <c r="W5650" s="146"/>
      <c r="X5650" s="146"/>
      <c r="Y5650" s="146"/>
    </row>
    <row r="5651" spans="1:25" s="99" customFormat="1" ht="54.75" customHeight="1" x14ac:dyDescent="0.25">
      <c r="A5651" s="96">
        <f t="shared" si="1786"/>
        <v>4166</v>
      </c>
      <c r="B5651" s="175"/>
      <c r="C5651" s="176"/>
      <c r="D5651" s="113"/>
      <c r="E5651" s="115"/>
      <c r="F5651" s="174"/>
      <c r="G5651" s="114" t="str">
        <f t="shared" si="1781"/>
        <v/>
      </c>
      <c r="H5651" s="115"/>
      <c r="I5651" s="115"/>
      <c r="J5651" s="115"/>
      <c r="K5651" s="115"/>
      <c r="L5651" s="133" t="str">
        <f t="shared" si="1782"/>
        <v/>
      </c>
      <c r="M5651" s="116" t="str">
        <f>IF(L5651="", "", L5651/Veriler!$X$1)</f>
        <v/>
      </c>
      <c r="N5651" s="116" t="str">
        <f>IF(F5651&lt;&gt;"", "İthal Girdi", IF(Veriler!T5651="", "", IF(Veriler!S5651="H", "%0,5 üzerindedir", IF(Veriler!T5651&gt;0.1, "%10 sınırı aşılmıştır.", "Uygun"))))</f>
        <v>%0,5 üzerindedir</v>
      </c>
      <c r="O5651" s="116" t="str">
        <f t="shared" si="1783"/>
        <v xml:space="preserve"> </v>
      </c>
      <c r="P5651" s="117"/>
      <c r="Q5651" s="118"/>
      <c r="R5651" s="119" t="str">
        <f t="shared" si="1784"/>
        <v/>
      </c>
      <c r="S5651" s="133">
        <f>IFERROR(IF(M5651&lt;=0.005,IF(F5651="",L5651,0),IF(F5651&lt;&gt;"",0,IF(P5651="",0,IF(P5651="H",0,IF(Q5651&lt;Veriler!$G$2,L5651*Veriler!$G$2,L5651*Q5651)))))," ")</f>
        <v>0</v>
      </c>
      <c r="T5651" s="133">
        <f>IF(Veriler!T5651&lt;=0.1, S5651, IF(AND(Veriler!T5651&gt;0.1, F5651="", P5651="E"), IF(Q5651&gt;Veriler!$G$2, Q5651*S5651, IF(Q5651&lt;Veriler!$G$2, Veriler!$G$2*S5651, Q5651*S5651)), 0))</f>
        <v>0</v>
      </c>
      <c r="U5651" s="133" t="str">
        <f t="shared" si="1785"/>
        <v xml:space="preserve"> </v>
      </c>
      <c r="V5651" s="134" t="str">
        <f>IFERROR(IF(O5651="%10 sınırı aşılmıştır.",L5651-T5651,IFERROR(IF(F5651="",IF(S5651=1,0,IF(L5651-S5651=0,"",L5651-S5651)),IF(Veriler!M5651="",L5651,IF(L5651*Veriler!M5651=0,"",L5651*Veriler!M5651))),L5651)),0)</f>
        <v/>
      </c>
      <c r="W5651" s="146"/>
      <c r="X5651" s="146"/>
      <c r="Y5651" s="146"/>
    </row>
    <row r="5652" spans="1:25" s="99" customFormat="1" ht="54.75" customHeight="1" x14ac:dyDescent="0.25">
      <c r="A5652" s="96">
        <f t="shared" si="1786"/>
        <v>4167</v>
      </c>
      <c r="B5652" s="175"/>
      <c r="C5652" s="176"/>
      <c r="D5652" s="113"/>
      <c r="E5652" s="115"/>
      <c r="F5652" s="174"/>
      <c r="G5652" s="114" t="str">
        <f t="shared" si="1781"/>
        <v/>
      </c>
      <c r="H5652" s="115"/>
      <c r="I5652" s="115"/>
      <c r="J5652" s="115"/>
      <c r="K5652" s="115"/>
      <c r="L5652" s="133" t="str">
        <f t="shared" si="1782"/>
        <v/>
      </c>
      <c r="M5652" s="116" t="str">
        <f>IF(L5652="", "", L5652/Veriler!$X$1)</f>
        <v/>
      </c>
      <c r="N5652" s="116" t="str">
        <f>IF(F5652&lt;&gt;"", "İthal Girdi", IF(Veriler!T5652="", "", IF(Veriler!S5652="H", "%0,5 üzerindedir", IF(Veriler!T5652&gt;0.1, "%10 sınırı aşılmıştır.", "Uygun"))))</f>
        <v>%0,5 üzerindedir</v>
      </c>
      <c r="O5652" s="116" t="str">
        <f t="shared" si="1783"/>
        <v xml:space="preserve"> </v>
      </c>
      <c r="P5652" s="117"/>
      <c r="Q5652" s="118"/>
      <c r="R5652" s="119" t="str">
        <f t="shared" si="1784"/>
        <v/>
      </c>
      <c r="S5652" s="133">
        <f>IFERROR(IF(M5652&lt;=0.005,IF(F5652="",L5652,0),IF(F5652&lt;&gt;"",0,IF(P5652="",0,IF(P5652="H",0,IF(Q5652&lt;Veriler!$G$2,L5652*Veriler!$G$2,L5652*Q5652)))))," ")</f>
        <v>0</v>
      </c>
      <c r="T5652" s="133">
        <f>IF(Veriler!T5652&lt;=0.1, S5652, IF(AND(Veriler!T5652&gt;0.1, F5652="", P5652="E"), IF(Q5652&gt;Veriler!$G$2, Q5652*S5652, IF(Q5652&lt;Veriler!$G$2, Veriler!$G$2*S5652, Q5652*S5652)), 0))</f>
        <v>0</v>
      </c>
      <c r="U5652" s="133" t="str">
        <f t="shared" si="1785"/>
        <v xml:space="preserve"> </v>
      </c>
      <c r="V5652" s="134" t="str">
        <f>IFERROR(IF(O5652="%10 sınırı aşılmıştır.",L5652-T5652,IFERROR(IF(F5652="",IF(S5652=1,0,IF(L5652-S5652=0,"",L5652-S5652)),IF(Veriler!M5652="",L5652,IF(L5652*Veriler!M5652=0,"",L5652*Veriler!M5652))),L5652)),0)</f>
        <v/>
      </c>
      <c r="W5652" s="146"/>
      <c r="X5652" s="146"/>
      <c r="Y5652" s="146"/>
    </row>
    <row r="5653" spans="1:25" s="99" customFormat="1" ht="54.75" customHeight="1" x14ac:dyDescent="0.25">
      <c r="A5653" s="96">
        <f t="shared" si="1786"/>
        <v>4168</v>
      </c>
      <c r="B5653" s="175"/>
      <c r="C5653" s="176"/>
      <c r="D5653" s="113"/>
      <c r="E5653" s="115"/>
      <c r="F5653" s="174"/>
      <c r="G5653" s="114" t="str">
        <f t="shared" si="1781"/>
        <v/>
      </c>
      <c r="H5653" s="115"/>
      <c r="I5653" s="115"/>
      <c r="J5653" s="115"/>
      <c r="K5653" s="115"/>
      <c r="L5653" s="133" t="str">
        <f t="shared" si="1782"/>
        <v/>
      </c>
      <c r="M5653" s="116" t="str">
        <f>IF(L5653="", "", L5653/Veriler!$X$1)</f>
        <v/>
      </c>
      <c r="N5653" s="116" t="str">
        <f>IF(F5653&lt;&gt;"", "İthal Girdi", IF(Veriler!T5653="", "", IF(Veriler!S5653="H", "%0,5 üzerindedir", IF(Veriler!T5653&gt;0.1, "%10 sınırı aşılmıştır.", "Uygun"))))</f>
        <v>%0,5 üzerindedir</v>
      </c>
      <c r="O5653" s="116" t="str">
        <f t="shared" si="1783"/>
        <v xml:space="preserve"> </v>
      </c>
      <c r="P5653" s="117"/>
      <c r="Q5653" s="118"/>
      <c r="R5653" s="119" t="str">
        <f t="shared" si="1784"/>
        <v/>
      </c>
      <c r="S5653" s="133">
        <f>IFERROR(IF(M5653&lt;=0.005,IF(F5653="",L5653,0),IF(F5653&lt;&gt;"",0,IF(P5653="",0,IF(P5653="H",0,IF(Q5653&lt;Veriler!$G$2,L5653*Veriler!$G$2,L5653*Q5653)))))," ")</f>
        <v>0</v>
      </c>
      <c r="T5653" s="133">
        <f>IF(Veriler!T5653&lt;=0.1, S5653, IF(AND(Veriler!T5653&gt;0.1, F5653="", P5653="E"), IF(Q5653&gt;Veriler!$G$2, Q5653*S5653, IF(Q5653&lt;Veriler!$G$2, Veriler!$G$2*S5653, Q5653*S5653)), 0))</f>
        <v>0</v>
      </c>
      <c r="U5653" s="133" t="str">
        <f t="shared" si="1785"/>
        <v xml:space="preserve"> </v>
      </c>
      <c r="V5653" s="134" t="str">
        <f>IFERROR(IF(O5653="%10 sınırı aşılmıştır.",L5653-T5653,IFERROR(IF(F5653="",IF(S5653=1,0,IF(L5653-S5653=0,"",L5653-S5653)),IF(Veriler!M5653="",L5653,IF(L5653*Veriler!M5653=0,"",L5653*Veriler!M5653))),L5653)),0)</f>
        <v/>
      </c>
      <c r="W5653" s="146"/>
      <c r="X5653" s="146"/>
      <c r="Y5653" s="146"/>
    </row>
    <row r="5654" spans="1:25" s="99" customFormat="1" ht="54.75" customHeight="1" x14ac:dyDescent="0.25">
      <c r="A5654" s="96">
        <f t="shared" si="1786"/>
        <v>4169</v>
      </c>
      <c r="B5654" s="175"/>
      <c r="C5654" s="176"/>
      <c r="D5654" s="113"/>
      <c r="E5654" s="115"/>
      <c r="F5654" s="174"/>
      <c r="G5654" s="114" t="str">
        <f t="shared" si="1781"/>
        <v/>
      </c>
      <c r="H5654" s="115"/>
      <c r="I5654" s="115"/>
      <c r="J5654" s="115"/>
      <c r="K5654" s="115"/>
      <c r="L5654" s="133" t="str">
        <f t="shared" si="1782"/>
        <v/>
      </c>
      <c r="M5654" s="116" t="str">
        <f>IF(L5654="", "", L5654/Veriler!$X$1)</f>
        <v/>
      </c>
      <c r="N5654" s="116" t="str">
        <f>IF(F5654&lt;&gt;"", "İthal Girdi", IF(Veriler!T5654="", "", IF(Veriler!S5654="H", "%0,5 üzerindedir", IF(Veriler!T5654&gt;0.1, "%10 sınırı aşılmıştır.", "Uygun"))))</f>
        <v>%0,5 üzerindedir</v>
      </c>
      <c r="O5654" s="116" t="str">
        <f t="shared" si="1783"/>
        <v xml:space="preserve"> </v>
      </c>
      <c r="P5654" s="117"/>
      <c r="Q5654" s="118"/>
      <c r="R5654" s="119" t="str">
        <f t="shared" si="1784"/>
        <v/>
      </c>
      <c r="S5654" s="133">
        <f>IFERROR(IF(M5654&lt;=0.005,IF(F5654="",L5654,0),IF(F5654&lt;&gt;"",0,IF(P5654="",0,IF(P5654="H",0,IF(Q5654&lt;Veriler!$G$2,L5654*Veriler!$G$2,L5654*Q5654)))))," ")</f>
        <v>0</v>
      </c>
      <c r="T5654" s="133">
        <f>IF(Veriler!T5654&lt;=0.1, S5654, IF(AND(Veriler!T5654&gt;0.1, F5654="", P5654="E"), IF(Q5654&gt;Veriler!$G$2, Q5654*S5654, IF(Q5654&lt;Veriler!$G$2, Veriler!$G$2*S5654, Q5654*S5654)), 0))</f>
        <v>0</v>
      </c>
      <c r="U5654" s="133" t="str">
        <f t="shared" si="1785"/>
        <v xml:space="preserve"> </v>
      </c>
      <c r="V5654" s="134" t="str">
        <f>IFERROR(IF(O5654="%10 sınırı aşılmıştır.",L5654-T5654,IFERROR(IF(F5654="",IF(S5654=1,0,IF(L5654-S5654=0,"",L5654-S5654)),IF(Veriler!M5654="",L5654,IF(L5654*Veriler!M5654=0,"",L5654*Veriler!M5654))),L5654)),0)</f>
        <v/>
      </c>
      <c r="W5654" s="146"/>
      <c r="X5654" s="146"/>
      <c r="Y5654" s="146"/>
    </row>
    <row r="5655" spans="1:25" s="99" customFormat="1" ht="54.75" customHeight="1" x14ac:dyDescent="0.25">
      <c r="A5655" s="96">
        <f t="shared" si="1786"/>
        <v>4170</v>
      </c>
      <c r="B5655" s="175"/>
      <c r="C5655" s="176"/>
      <c r="D5655" s="113"/>
      <c r="E5655" s="115"/>
      <c r="F5655" s="174"/>
      <c r="G5655" s="114" t="str">
        <f t="shared" si="1781"/>
        <v/>
      </c>
      <c r="H5655" s="115"/>
      <c r="I5655" s="115"/>
      <c r="J5655" s="115"/>
      <c r="K5655" s="115"/>
      <c r="L5655" s="133" t="str">
        <f t="shared" si="1782"/>
        <v/>
      </c>
      <c r="M5655" s="116" t="str">
        <f>IF(L5655="", "", L5655/Veriler!$X$1)</f>
        <v/>
      </c>
      <c r="N5655" s="116" t="str">
        <f>IF(F5655&lt;&gt;"", "İthal Girdi", IF(Veriler!T5655="", "", IF(Veriler!S5655="H", "%0,5 üzerindedir", IF(Veriler!T5655&gt;0.1, "%10 sınırı aşılmıştır.", "Uygun"))))</f>
        <v>%0,5 üzerindedir</v>
      </c>
      <c r="O5655" s="116" t="str">
        <f t="shared" si="1783"/>
        <v xml:space="preserve"> </v>
      </c>
      <c r="P5655" s="117"/>
      <c r="Q5655" s="118"/>
      <c r="R5655" s="119" t="str">
        <f t="shared" si="1784"/>
        <v/>
      </c>
      <c r="S5655" s="133">
        <f>IFERROR(IF(M5655&lt;=0.005,IF(F5655="",L5655,0),IF(F5655&lt;&gt;"",0,IF(P5655="",0,IF(P5655="H",0,IF(Q5655&lt;Veriler!$G$2,L5655*Veriler!$G$2,L5655*Q5655)))))," ")</f>
        <v>0</v>
      </c>
      <c r="T5655" s="133">
        <f>IF(Veriler!T5655&lt;=0.1, S5655, IF(AND(Veriler!T5655&gt;0.1, F5655="", P5655="E"), IF(Q5655&gt;Veriler!$G$2, Q5655*S5655, IF(Q5655&lt;Veriler!$G$2, Veriler!$G$2*S5655, Q5655*S5655)), 0))</f>
        <v>0</v>
      </c>
      <c r="U5655" s="133" t="str">
        <f t="shared" si="1785"/>
        <v xml:space="preserve"> </v>
      </c>
      <c r="V5655" s="134" t="str">
        <f>IFERROR(IF(O5655="%10 sınırı aşılmıştır.",L5655-T5655,IFERROR(IF(F5655="",IF(S5655=1,0,IF(L5655-S5655=0,"",L5655-S5655)),IF(Veriler!M5655="",L5655,IF(L5655*Veriler!M5655=0,"",L5655*Veriler!M5655))),L5655)),0)</f>
        <v/>
      </c>
      <c r="W5655" s="146"/>
      <c r="X5655" s="146"/>
      <c r="Y5655" s="146"/>
    </row>
    <row r="5656" spans="1:25" s="99" customFormat="1" ht="54.75" customHeight="1" x14ac:dyDescent="0.25">
      <c r="A5656" s="96">
        <f t="shared" si="1786"/>
        <v>4171</v>
      </c>
      <c r="B5656" s="175"/>
      <c r="C5656" s="176"/>
      <c r="D5656" s="113"/>
      <c r="E5656" s="115"/>
      <c r="F5656" s="174"/>
      <c r="G5656" s="114" t="str">
        <f t="shared" si="1781"/>
        <v/>
      </c>
      <c r="H5656" s="115"/>
      <c r="I5656" s="115"/>
      <c r="J5656" s="115"/>
      <c r="K5656" s="115"/>
      <c r="L5656" s="133" t="str">
        <f t="shared" si="1782"/>
        <v/>
      </c>
      <c r="M5656" s="116" t="str">
        <f>IF(L5656="", "", L5656/Veriler!$X$1)</f>
        <v/>
      </c>
      <c r="N5656" s="116" t="str">
        <f>IF(F5656&lt;&gt;"", "İthal Girdi", IF(Veriler!T5656="", "", IF(Veriler!S5656="H", "%0,5 üzerindedir", IF(Veriler!T5656&gt;0.1, "%10 sınırı aşılmıştır.", "Uygun"))))</f>
        <v>%0,5 üzerindedir</v>
      </c>
      <c r="O5656" s="116" t="str">
        <f t="shared" si="1783"/>
        <v xml:space="preserve"> </v>
      </c>
      <c r="P5656" s="117"/>
      <c r="Q5656" s="118"/>
      <c r="R5656" s="119" t="str">
        <f t="shared" si="1784"/>
        <v/>
      </c>
      <c r="S5656" s="133">
        <f>IFERROR(IF(M5656&lt;=0.005,IF(F5656="",L5656,0),IF(F5656&lt;&gt;"",0,IF(P5656="",0,IF(P5656="H",0,IF(Q5656&lt;Veriler!$G$2,L5656*Veriler!$G$2,L5656*Q5656)))))," ")</f>
        <v>0</v>
      </c>
      <c r="T5656" s="133">
        <f>IF(Veriler!T5656&lt;=0.1, S5656, IF(AND(Veriler!T5656&gt;0.1, F5656="", P5656="E"), IF(Q5656&gt;Veriler!$G$2, Q5656*S5656, IF(Q5656&lt;Veriler!$G$2, Veriler!$G$2*S5656, Q5656*S5656)), 0))</f>
        <v>0</v>
      </c>
      <c r="U5656" s="133" t="str">
        <f t="shared" si="1785"/>
        <v xml:space="preserve"> </v>
      </c>
      <c r="V5656" s="134" t="str">
        <f>IFERROR(IF(O5656="%10 sınırı aşılmıştır.",L5656-T5656,IFERROR(IF(F5656="",IF(S5656=1,0,IF(L5656-S5656=0,"",L5656-S5656)),IF(Veriler!M5656="",L5656,IF(L5656*Veriler!M5656=0,"",L5656*Veriler!M5656))),L5656)),0)</f>
        <v/>
      </c>
      <c r="W5656" s="146"/>
      <c r="X5656" s="146"/>
      <c r="Y5656" s="146"/>
    </row>
    <row r="5657" spans="1:25" s="99" customFormat="1" ht="54.75" customHeight="1" x14ac:dyDescent="0.25">
      <c r="A5657" s="96">
        <f t="shared" si="1786"/>
        <v>4172</v>
      </c>
      <c r="B5657" s="175"/>
      <c r="C5657" s="176"/>
      <c r="D5657" s="113"/>
      <c r="E5657" s="115"/>
      <c r="F5657" s="174"/>
      <c r="G5657" s="114" t="str">
        <f t="shared" si="1781"/>
        <v/>
      </c>
      <c r="H5657" s="115"/>
      <c r="I5657" s="115"/>
      <c r="J5657" s="115"/>
      <c r="K5657" s="115"/>
      <c r="L5657" s="133" t="str">
        <f t="shared" si="1782"/>
        <v/>
      </c>
      <c r="M5657" s="116" t="str">
        <f>IF(L5657="", "", L5657/Veriler!$X$1)</f>
        <v/>
      </c>
      <c r="N5657" s="116" t="str">
        <f>IF(F5657&lt;&gt;"", "İthal Girdi", IF(Veriler!T5657="", "", IF(Veriler!S5657="H", "%0,5 üzerindedir", IF(Veriler!T5657&gt;0.1, "%10 sınırı aşılmıştır.", "Uygun"))))</f>
        <v>%0,5 üzerindedir</v>
      </c>
      <c r="O5657" s="116" t="str">
        <f t="shared" si="1783"/>
        <v xml:space="preserve"> </v>
      </c>
      <c r="P5657" s="117"/>
      <c r="Q5657" s="118"/>
      <c r="R5657" s="119" t="str">
        <f t="shared" si="1784"/>
        <v/>
      </c>
      <c r="S5657" s="133">
        <f>IFERROR(IF(M5657&lt;=0.005,IF(F5657="",L5657,0),IF(F5657&lt;&gt;"",0,IF(P5657="",0,IF(P5657="H",0,IF(Q5657&lt;Veriler!$G$2,L5657*Veriler!$G$2,L5657*Q5657)))))," ")</f>
        <v>0</v>
      </c>
      <c r="T5657" s="133">
        <f>IF(Veriler!T5657&lt;=0.1, S5657, IF(AND(Veriler!T5657&gt;0.1, F5657="", P5657="E"), IF(Q5657&gt;Veriler!$G$2, Q5657*S5657, IF(Q5657&lt;Veriler!$G$2, Veriler!$G$2*S5657, Q5657*S5657)), 0))</f>
        <v>0</v>
      </c>
      <c r="U5657" s="133" t="str">
        <f t="shared" si="1785"/>
        <v xml:space="preserve"> </v>
      </c>
      <c r="V5657" s="134" t="str">
        <f>IFERROR(IF(O5657="%10 sınırı aşılmıştır.",L5657-T5657,IFERROR(IF(F5657="",IF(S5657=1,0,IF(L5657-S5657=0,"",L5657-S5657)),IF(Veriler!M5657="",L5657,IF(L5657*Veriler!M5657=0,"",L5657*Veriler!M5657))),L5657)),0)</f>
        <v/>
      </c>
      <c r="W5657" s="146"/>
      <c r="X5657" s="146"/>
      <c r="Y5657" s="146"/>
    </row>
    <row r="5658" spans="1:25" s="99" customFormat="1" ht="24" customHeight="1" x14ac:dyDescent="0.25">
      <c r="A5658" s="103"/>
      <c r="B5658" s="104"/>
      <c r="C5658" s="104"/>
      <c r="D5658" s="104"/>
      <c r="E5658" s="103"/>
      <c r="F5658" s="135"/>
      <c r="G5658" s="157"/>
      <c r="H5658" s="103"/>
      <c r="I5658" s="103"/>
      <c r="J5658" s="103"/>
      <c r="K5658" s="103"/>
      <c r="L5658" s="136">
        <f>SUM(L5629:L5642,L5644:L5657)</f>
        <v>0</v>
      </c>
      <c r="M5658" s="158"/>
      <c r="N5658" s="158"/>
      <c r="O5658" s="158"/>
      <c r="P5658" s="105"/>
      <c r="Q5658" s="106"/>
      <c r="R5658" s="159"/>
      <c r="S5658" s="160"/>
      <c r="T5658" s="160"/>
      <c r="U5658" s="160"/>
      <c r="V5658" s="160"/>
      <c r="W5658" s="146"/>
      <c r="X5658" s="146"/>
      <c r="Y5658" s="146"/>
    </row>
    <row r="5659" spans="1:25" s="99" customFormat="1" ht="31.5" customHeight="1" x14ac:dyDescent="0.25">
      <c r="A5659" s="103"/>
      <c r="B5659" s="104"/>
      <c r="C5659" s="104"/>
      <c r="D5659" s="104"/>
      <c r="E5659" s="103"/>
      <c r="F5659" s="135"/>
      <c r="G5659" s="157"/>
      <c r="H5659" s="103"/>
      <c r="I5659" s="103"/>
      <c r="J5659" s="103"/>
      <c r="K5659" s="103"/>
      <c r="L5659" s="161"/>
      <c r="M5659" s="158"/>
      <c r="N5659" s="158"/>
      <c r="O5659" s="158"/>
      <c r="P5659" s="105"/>
      <c r="Q5659" s="106"/>
      <c r="R5659" s="159"/>
      <c r="S5659" s="162" t="s">
        <v>57</v>
      </c>
      <c r="T5659" s="162" t="s">
        <v>57</v>
      </c>
      <c r="U5659" s="162" t="s">
        <v>57</v>
      </c>
      <c r="V5659" s="163" t="s">
        <v>58</v>
      </c>
      <c r="W5659" s="146"/>
      <c r="X5659" s="146"/>
      <c r="Y5659" s="146"/>
    </row>
    <row r="5660" spans="1:25" s="99" customFormat="1" ht="58.5" customHeight="1" x14ac:dyDescent="0.25">
      <c r="A5660" s="185" t="s">
        <v>59</v>
      </c>
      <c r="B5660" s="180"/>
      <c r="C5660" s="180"/>
      <c r="D5660" s="180"/>
      <c r="E5660" s="180"/>
      <c r="F5660" s="180"/>
      <c r="G5660" s="180"/>
      <c r="H5660" s="180"/>
      <c r="I5660" s="180"/>
      <c r="J5660" s="180"/>
      <c r="K5660" s="180"/>
      <c r="L5660" s="180"/>
      <c r="M5660" s="180"/>
      <c r="N5660" s="180"/>
      <c r="O5660" s="180"/>
      <c r="P5660" s="180"/>
      <c r="Q5660" s="180"/>
      <c r="R5660" s="176"/>
      <c r="S5660" s="137">
        <f>SUM(S5622,S5629:S5642,S5644:S5657)</f>
        <v>0</v>
      </c>
      <c r="T5660" s="137" t="str">
        <f>IF(SUM(T5629:T5642,T5644:T5657)=0," ",SUM(T5629:T5642,T5644:T5657))</f>
        <v xml:space="preserve"> </v>
      </c>
      <c r="U5660" s="137" t="str">
        <f>IF(SUM(U5629:U5642,U5644:U5657)=0," ",SUM(U5629:U5642,U5644:U5657))</f>
        <v xml:space="preserve"> </v>
      </c>
      <c r="V5660" s="137" t="str">
        <f>IF(SUM(V5629:V5642,V5644:V5657)=0," ",SUM(V5629:V5642,V5644:V5657))</f>
        <v xml:space="preserve"> </v>
      </c>
      <c r="W5660" s="146"/>
      <c r="X5660" s="164">
        <f>SUM(U5629:U5642,U5644:U5657)</f>
        <v>0</v>
      </c>
      <c r="Y5660" s="164">
        <f>SUM(V5629:V5642,V5644:V5657)</f>
        <v>0</v>
      </c>
    </row>
    <row r="5661" spans="1:25" x14ac:dyDescent="0.3">
      <c r="A5661" s="34"/>
      <c r="G5661" s="146"/>
      <c r="L5661" s="146"/>
      <c r="M5661" s="146"/>
      <c r="N5661" s="146"/>
      <c r="O5661" s="146"/>
      <c r="R5661" s="146"/>
      <c r="S5661" s="146"/>
      <c r="T5661" s="146"/>
      <c r="U5661" s="146"/>
      <c r="V5661" s="146"/>
      <c r="W5661" s="146"/>
      <c r="X5661" s="146"/>
      <c r="Y5661" s="146"/>
    </row>
    <row r="5662" spans="1:25" x14ac:dyDescent="0.3">
      <c r="A5662" s="186" t="s">
        <v>60</v>
      </c>
      <c r="B5662" s="187"/>
      <c r="C5662" s="187"/>
      <c r="D5662" s="187"/>
      <c r="E5662" s="187"/>
      <c r="F5662" s="187"/>
      <c r="G5662" s="187"/>
      <c r="H5662" s="187"/>
      <c r="I5662" s="187"/>
      <c r="J5662" s="187"/>
      <c r="K5662" s="187"/>
      <c r="L5662" s="187"/>
      <c r="M5662" s="187"/>
      <c r="N5662" s="187"/>
      <c r="O5662" s="187"/>
      <c r="P5662" s="187"/>
      <c r="Q5662" s="187"/>
      <c r="R5662" s="187"/>
      <c r="S5662" s="187"/>
      <c r="T5662" s="187"/>
      <c r="U5662" s="187"/>
      <c r="V5662" s="187"/>
      <c r="W5662" s="146"/>
      <c r="X5662" s="146"/>
      <c r="Y5662" s="146"/>
    </row>
    <row r="5663" spans="1:25" s="99" customFormat="1" ht="41.25" customHeight="1" x14ac:dyDescent="0.25">
      <c r="A5663" s="189" t="s">
        <v>38</v>
      </c>
      <c r="B5663" s="180"/>
      <c r="C5663" s="180"/>
      <c r="D5663" s="180"/>
      <c r="E5663" s="180"/>
      <c r="F5663" s="180"/>
      <c r="G5663" s="180"/>
      <c r="H5663" s="180"/>
      <c r="I5663" s="180"/>
      <c r="J5663" s="180"/>
      <c r="K5663" s="180"/>
      <c r="L5663" s="180"/>
      <c r="M5663" s="180"/>
      <c r="N5663" s="180"/>
      <c r="O5663" s="180"/>
      <c r="P5663" s="180"/>
      <c r="Q5663" s="180"/>
      <c r="R5663" s="180"/>
      <c r="S5663" s="180"/>
      <c r="T5663" s="180"/>
      <c r="U5663" s="180"/>
      <c r="V5663" s="176"/>
      <c r="W5663" s="146"/>
      <c r="X5663" s="146"/>
      <c r="Y5663" s="146"/>
    </row>
    <row r="5664" spans="1:25" s="100" customFormat="1" ht="35.25" customHeight="1" x14ac:dyDescent="0.25">
      <c r="A5664" s="179" t="s">
        <v>39</v>
      </c>
      <c r="B5664" s="180"/>
      <c r="C5664" s="180"/>
      <c r="D5664" s="180"/>
      <c r="E5664" s="180"/>
      <c r="F5664" s="180"/>
      <c r="G5664" s="180"/>
      <c r="H5664" s="180"/>
      <c r="I5664" s="180"/>
      <c r="J5664" s="180"/>
      <c r="K5664" s="180"/>
      <c r="L5664" s="180"/>
      <c r="M5664" s="180"/>
      <c r="N5664" s="180"/>
      <c r="O5664" s="180"/>
      <c r="P5664" s="180"/>
      <c r="Q5664" s="180"/>
      <c r="R5664" s="176"/>
      <c r="S5664" s="147"/>
      <c r="T5664" s="148"/>
      <c r="U5664" s="149" t="s">
        <v>40</v>
      </c>
      <c r="V5664" s="150">
        <f>V5626+1</f>
        <v>150</v>
      </c>
      <c r="W5664" s="146"/>
      <c r="X5664" s="146"/>
      <c r="Y5664" s="146"/>
    </row>
    <row r="5665" spans="1:25" s="99" customFormat="1" ht="81" customHeight="1" x14ac:dyDescent="0.25">
      <c r="A5665" s="110" t="s">
        <v>3</v>
      </c>
      <c r="B5665" s="188" t="s">
        <v>41</v>
      </c>
      <c r="C5665" s="176"/>
      <c r="D5665" s="111" t="s">
        <v>42</v>
      </c>
      <c r="E5665" s="110" t="s">
        <v>324</v>
      </c>
      <c r="F5665" s="111" t="s">
        <v>325</v>
      </c>
      <c r="G5665" s="151" t="s">
        <v>43</v>
      </c>
      <c r="H5665" s="110" t="s">
        <v>44</v>
      </c>
      <c r="I5665" s="110" t="s">
        <v>8</v>
      </c>
      <c r="J5665" s="110" t="s">
        <v>45</v>
      </c>
      <c r="K5665" s="110" t="s">
        <v>46</v>
      </c>
      <c r="L5665" s="152" t="s">
        <v>47</v>
      </c>
      <c r="M5665" s="153" t="s">
        <v>48</v>
      </c>
      <c r="N5665" s="154" t="s">
        <v>49</v>
      </c>
      <c r="O5665" s="154" t="s">
        <v>49</v>
      </c>
      <c r="P5665" s="112" t="s">
        <v>50</v>
      </c>
      <c r="Q5665" s="110" t="s">
        <v>51</v>
      </c>
      <c r="R5665" s="155" t="s">
        <v>52</v>
      </c>
      <c r="S5665" s="156" t="s">
        <v>53</v>
      </c>
      <c r="T5665" s="156" t="s">
        <v>54</v>
      </c>
      <c r="U5665" s="152" t="s">
        <v>54</v>
      </c>
      <c r="V5665" s="152" t="s">
        <v>55</v>
      </c>
      <c r="W5665" s="146"/>
      <c r="X5665" s="146"/>
      <c r="Y5665" s="146"/>
    </row>
    <row r="5666" spans="1:25" s="99" customFormat="1" ht="45" customHeight="1" x14ac:dyDescent="0.25">
      <c r="A5666" s="101"/>
      <c r="B5666" s="177" t="s">
        <v>56</v>
      </c>
      <c r="C5666" s="178"/>
      <c r="D5666" s="102"/>
      <c r="E5666" s="170"/>
      <c r="F5666" s="102"/>
      <c r="G5666" s="95"/>
      <c r="H5666" s="102"/>
      <c r="I5666" s="102"/>
      <c r="J5666" s="102"/>
      <c r="K5666" s="102"/>
      <c r="L5666" s="95"/>
      <c r="M5666" s="95"/>
      <c r="N5666" s="95"/>
      <c r="O5666" s="95"/>
      <c r="P5666" s="102"/>
      <c r="Q5666" s="102"/>
      <c r="R5666" s="190"/>
      <c r="S5666" s="184"/>
      <c r="T5666" s="95"/>
      <c r="U5666" s="95"/>
      <c r="V5666" s="95"/>
      <c r="W5666" s="146"/>
      <c r="X5666" s="146"/>
      <c r="Y5666" s="146"/>
    </row>
    <row r="5667" spans="1:25" s="99" customFormat="1" ht="54.75" customHeight="1" x14ac:dyDescent="0.25">
      <c r="A5667" s="96">
        <f>A5657+1</f>
        <v>4173</v>
      </c>
      <c r="B5667" s="181"/>
      <c r="C5667" s="182"/>
      <c r="D5667" s="113"/>
      <c r="E5667" s="115"/>
      <c r="F5667" s="174"/>
      <c r="G5667" s="114" t="str">
        <f t="shared" ref="G5667:G5680" si="1787">IF(AND(F5667&lt;&gt;"",V5667&lt;&gt;"",L5667&lt;&gt;0),V5667/L5667,"")</f>
        <v/>
      </c>
      <c r="H5667" s="115"/>
      <c r="I5667" s="115"/>
      <c r="J5667" s="115"/>
      <c r="K5667" s="115"/>
      <c r="L5667" s="133" t="str">
        <f t="shared" ref="L5667:L5680" si="1788">IF(AND(H5667&lt;&gt;0, J5667&lt;&gt;0, K5667&lt;&gt;0), H5667*J5667*K5667, "")</f>
        <v/>
      </c>
      <c r="M5667" s="116" t="str">
        <f>IF(L5667="", "", L5667/Veriler!$X$1)</f>
        <v/>
      </c>
      <c r="N5667" s="116" t="str">
        <f>IF(F5667&lt;&gt;"", "İthal Girdi", IF(Veriler!T5667="", "", IF(Veriler!S5667="H", "%0,5 üzerindedir", IF(Veriler!T5667&gt;0.1, "%10 sınırı aşılmıştır.", "Uygun"))))</f>
        <v>%0,5 üzerindedir</v>
      </c>
      <c r="O5667" s="116" t="str">
        <f t="shared" ref="O5667:O5680" si="1789">IF(M5667=""," ",N5667)</f>
        <v xml:space="preserve"> </v>
      </c>
      <c r="P5667" s="117"/>
      <c r="Q5667" s="118"/>
      <c r="R5667" s="119" t="str">
        <f t="shared" ref="R5667:R5680" si="1790">IFERROR(IF(AND(T5667&lt;&gt;"",L5667&lt;&gt;"",L5667&lt;&gt;0,T5667&lt;&gt;0),T5667/L5667,"")," ")</f>
        <v/>
      </c>
      <c r="S5667" s="133">
        <f>IFERROR(IF(M5667&lt;=0.005,IF(F5667="",L5667,0),IF(F5667&lt;&gt;"",0,IF(P5667="",0,IF(P5667="H",0,IF(Q5667&lt;Veriler!$G$2,L5667*Veriler!$G$2,L5667*Q5667)))))," ")</f>
        <v>0</v>
      </c>
      <c r="T5667" s="133">
        <f>IF(Veriler!T5667&lt;=0.1, S5667, IF(AND(Veriler!T5667&gt;0.1, F5667="", P5667="E"), IF(Q5667&gt;Veriler!$G$2, Q5667*S5667, IF(Q5667&lt;Veriler!$G$2, Veriler!$G$2*S5667, Q5667*S5667)), 0))</f>
        <v>0</v>
      </c>
      <c r="U5667" s="133" t="str">
        <f t="shared" ref="U5667:U5680" si="1791">IF(T5667=0," ",T5667)</f>
        <v xml:space="preserve"> </v>
      </c>
      <c r="V5667" s="134" t="str">
        <f>IFERROR(IF(O5667="%10 sınırı aşılmıştır.",L5667-T5667,IFERROR(IF(F5667="",IF(S5667=1,0,IF(L5667-S5667=0,"",L5667-S5667)),IF(Veriler!M5667="",L5667,IF(L5667*Veriler!M5667=0,"",L5667*Veriler!M5667))),L5667)),0)</f>
        <v/>
      </c>
      <c r="W5667" s="146"/>
      <c r="X5667" s="146"/>
      <c r="Y5667" s="146"/>
    </row>
    <row r="5668" spans="1:25" s="99" customFormat="1" ht="54.75" customHeight="1" x14ac:dyDescent="0.25">
      <c r="A5668" s="96">
        <f t="shared" ref="A5668:A5680" si="1792">A5667+1</f>
        <v>4174</v>
      </c>
      <c r="B5668" s="175"/>
      <c r="C5668" s="176"/>
      <c r="D5668" s="113"/>
      <c r="E5668" s="115"/>
      <c r="F5668" s="174"/>
      <c r="G5668" s="114" t="str">
        <f t="shared" si="1787"/>
        <v/>
      </c>
      <c r="H5668" s="115"/>
      <c r="I5668" s="115"/>
      <c r="J5668" s="115"/>
      <c r="K5668" s="115"/>
      <c r="L5668" s="133" t="str">
        <f t="shared" si="1788"/>
        <v/>
      </c>
      <c r="M5668" s="116" t="str">
        <f>IF(L5668="", "", L5668/Veriler!$X$1)</f>
        <v/>
      </c>
      <c r="N5668" s="116" t="str">
        <f>IF(F5668&lt;&gt;"", "İthal Girdi", IF(Veriler!T5668="", "", IF(Veriler!S5668="H", "%0,5 üzerindedir", IF(Veriler!T5668&gt;0.1, "%10 sınırı aşılmıştır.", "Uygun"))))</f>
        <v>%0,5 üzerindedir</v>
      </c>
      <c r="O5668" s="116" t="str">
        <f t="shared" si="1789"/>
        <v xml:space="preserve"> </v>
      </c>
      <c r="P5668" s="117"/>
      <c r="Q5668" s="118"/>
      <c r="R5668" s="119" t="str">
        <f t="shared" si="1790"/>
        <v/>
      </c>
      <c r="S5668" s="133">
        <f>IFERROR(IF(M5668&lt;=0.005,IF(F5668="",L5668,0),IF(F5668&lt;&gt;"",0,IF(P5668="",0,IF(P5668="H",0,IF(Q5668&lt;Veriler!$G$2,L5668*Veriler!$G$2,L5668*Q5668)))))," ")</f>
        <v>0</v>
      </c>
      <c r="T5668" s="133">
        <f>IF(Veriler!T5668&lt;=0.1, S5668, IF(AND(Veriler!T5668&gt;0.1, F5668="", P5668="E"), IF(Q5668&gt;Veriler!$G$2, Q5668*S5668, IF(Q5668&lt;Veriler!$G$2, Veriler!$G$2*S5668, Q5668*S5668)), 0))</f>
        <v>0</v>
      </c>
      <c r="U5668" s="133" t="str">
        <f t="shared" si="1791"/>
        <v xml:space="preserve"> </v>
      </c>
      <c r="V5668" s="134" t="str">
        <f>IFERROR(IF(O5668="%10 sınırı aşılmıştır.",L5668-T5668,IFERROR(IF(F5668="",IF(S5668=1,0,IF(L5668-S5668=0,"",L5668-S5668)),IF(Veriler!M5668="",L5668,IF(L5668*Veriler!M5668=0,"",L5668*Veriler!M5668))),L5668)),0)</f>
        <v/>
      </c>
      <c r="W5668" s="146"/>
      <c r="X5668" s="146"/>
      <c r="Y5668" s="146"/>
    </row>
    <row r="5669" spans="1:25" s="99" customFormat="1" ht="54.75" customHeight="1" x14ac:dyDescent="0.25">
      <c r="A5669" s="96">
        <f t="shared" si="1792"/>
        <v>4175</v>
      </c>
      <c r="B5669" s="175"/>
      <c r="C5669" s="176"/>
      <c r="D5669" s="113"/>
      <c r="E5669" s="115"/>
      <c r="F5669" s="174"/>
      <c r="G5669" s="114" t="str">
        <f t="shared" si="1787"/>
        <v/>
      </c>
      <c r="H5669" s="115"/>
      <c r="I5669" s="115"/>
      <c r="J5669" s="115"/>
      <c r="K5669" s="115"/>
      <c r="L5669" s="133" t="str">
        <f t="shared" si="1788"/>
        <v/>
      </c>
      <c r="M5669" s="116" t="str">
        <f>IF(L5669="", "", L5669/Veriler!$X$1)</f>
        <v/>
      </c>
      <c r="N5669" s="116" t="str">
        <f>IF(F5669&lt;&gt;"", "İthal Girdi", IF(Veriler!T5669="", "", IF(Veriler!S5669="H", "%0,5 üzerindedir", IF(Veriler!T5669&gt;0.1, "%10 sınırı aşılmıştır.", "Uygun"))))</f>
        <v>%0,5 üzerindedir</v>
      </c>
      <c r="O5669" s="116" t="str">
        <f t="shared" si="1789"/>
        <v xml:space="preserve"> </v>
      </c>
      <c r="P5669" s="117"/>
      <c r="Q5669" s="118"/>
      <c r="R5669" s="119" t="str">
        <f t="shared" si="1790"/>
        <v/>
      </c>
      <c r="S5669" s="133">
        <f>IFERROR(IF(M5669&lt;=0.005,IF(F5669="",L5669,0),IF(F5669&lt;&gt;"",0,IF(P5669="",0,IF(P5669="H",0,IF(Q5669&lt;Veriler!$G$2,L5669*Veriler!$G$2,L5669*Q5669)))))," ")</f>
        <v>0</v>
      </c>
      <c r="T5669" s="133">
        <f>IF(Veriler!T5669&lt;=0.1, S5669, IF(AND(Veriler!T5669&gt;0.1, F5669="", P5669="E"), IF(Q5669&gt;Veriler!$G$2, Q5669*S5669, IF(Q5669&lt;Veriler!$G$2, Veriler!$G$2*S5669, Q5669*S5669)), 0))</f>
        <v>0</v>
      </c>
      <c r="U5669" s="133" t="str">
        <f t="shared" si="1791"/>
        <v xml:space="preserve"> </v>
      </c>
      <c r="V5669" s="134" t="str">
        <f>IFERROR(IF(O5669="%10 sınırı aşılmıştır.",L5669-T5669,IFERROR(IF(F5669="",IF(S5669=1,0,IF(L5669-S5669=0,"",L5669-S5669)),IF(Veriler!M5669="",L5669,IF(L5669*Veriler!M5669=0,"",L5669*Veriler!M5669))),L5669)),0)</f>
        <v/>
      </c>
      <c r="W5669" s="146"/>
      <c r="X5669" s="146"/>
      <c r="Y5669" s="146"/>
    </row>
    <row r="5670" spans="1:25" s="99" customFormat="1" ht="54.75" customHeight="1" x14ac:dyDescent="0.25">
      <c r="A5670" s="96">
        <f t="shared" si="1792"/>
        <v>4176</v>
      </c>
      <c r="B5670" s="175"/>
      <c r="C5670" s="176"/>
      <c r="D5670" s="113"/>
      <c r="E5670" s="115"/>
      <c r="F5670" s="174"/>
      <c r="G5670" s="114" t="str">
        <f t="shared" si="1787"/>
        <v/>
      </c>
      <c r="H5670" s="115"/>
      <c r="I5670" s="115"/>
      <c r="J5670" s="115"/>
      <c r="K5670" s="115"/>
      <c r="L5670" s="133" t="str">
        <f t="shared" si="1788"/>
        <v/>
      </c>
      <c r="M5670" s="116" t="str">
        <f>IF(L5670="", "", L5670/Veriler!$X$1)</f>
        <v/>
      </c>
      <c r="N5670" s="116" t="str">
        <f>IF(F5670&lt;&gt;"", "İthal Girdi", IF(Veriler!T5670="", "", IF(Veriler!S5670="H", "%0,5 üzerindedir", IF(Veriler!T5670&gt;0.1, "%10 sınırı aşılmıştır.", "Uygun"))))</f>
        <v>%0,5 üzerindedir</v>
      </c>
      <c r="O5670" s="116" t="str">
        <f t="shared" si="1789"/>
        <v xml:space="preserve"> </v>
      </c>
      <c r="P5670" s="117"/>
      <c r="Q5670" s="118"/>
      <c r="R5670" s="119" t="str">
        <f t="shared" si="1790"/>
        <v/>
      </c>
      <c r="S5670" s="133">
        <f>IFERROR(IF(M5670&lt;=0.005,IF(F5670="",L5670,0),IF(F5670&lt;&gt;"",0,IF(P5670="",0,IF(P5670="H",0,IF(Q5670&lt;Veriler!$G$2,L5670*Veriler!$G$2,L5670*Q5670)))))," ")</f>
        <v>0</v>
      </c>
      <c r="T5670" s="133">
        <f>IF(Veriler!T5670&lt;=0.1, S5670, IF(AND(Veriler!T5670&gt;0.1, F5670="", P5670="E"), IF(Q5670&gt;Veriler!$G$2, Q5670*S5670, IF(Q5670&lt;Veriler!$G$2, Veriler!$G$2*S5670, Q5670*S5670)), 0))</f>
        <v>0</v>
      </c>
      <c r="U5670" s="133" t="str">
        <f t="shared" si="1791"/>
        <v xml:space="preserve"> </v>
      </c>
      <c r="V5670" s="134" t="str">
        <f>IFERROR(IF(O5670="%10 sınırı aşılmıştır.",L5670-T5670,IFERROR(IF(F5670="",IF(S5670=1,0,IF(L5670-S5670=0,"",L5670-S5670)),IF(Veriler!M5670="",L5670,IF(L5670*Veriler!M5670=0,"",L5670*Veriler!M5670))),L5670)),0)</f>
        <v/>
      </c>
      <c r="W5670" s="146"/>
      <c r="X5670" s="146"/>
      <c r="Y5670" s="146"/>
    </row>
    <row r="5671" spans="1:25" s="99" customFormat="1" ht="54.75" customHeight="1" x14ac:dyDescent="0.25">
      <c r="A5671" s="96">
        <f t="shared" si="1792"/>
        <v>4177</v>
      </c>
      <c r="B5671" s="175"/>
      <c r="C5671" s="176"/>
      <c r="D5671" s="113"/>
      <c r="E5671" s="115"/>
      <c r="F5671" s="174"/>
      <c r="G5671" s="114" t="str">
        <f t="shared" si="1787"/>
        <v/>
      </c>
      <c r="H5671" s="115"/>
      <c r="I5671" s="115"/>
      <c r="J5671" s="115"/>
      <c r="K5671" s="115"/>
      <c r="L5671" s="133" t="str">
        <f t="shared" si="1788"/>
        <v/>
      </c>
      <c r="M5671" s="116" t="str">
        <f>IF(L5671="", "", L5671/Veriler!$X$1)</f>
        <v/>
      </c>
      <c r="N5671" s="116" t="str">
        <f>IF(F5671&lt;&gt;"", "İthal Girdi", IF(Veriler!T5671="", "", IF(Veriler!S5671="H", "%0,5 üzerindedir", IF(Veriler!T5671&gt;0.1, "%10 sınırı aşılmıştır.", "Uygun"))))</f>
        <v>%0,5 üzerindedir</v>
      </c>
      <c r="O5671" s="116" t="str">
        <f t="shared" si="1789"/>
        <v xml:space="preserve"> </v>
      </c>
      <c r="P5671" s="117"/>
      <c r="Q5671" s="118"/>
      <c r="R5671" s="119" t="str">
        <f t="shared" si="1790"/>
        <v/>
      </c>
      <c r="S5671" s="133">
        <f>IFERROR(IF(M5671&lt;=0.005,IF(F5671="",L5671,0),IF(F5671&lt;&gt;"",0,IF(P5671="",0,IF(P5671="H",0,IF(Q5671&lt;Veriler!$G$2,L5671*Veriler!$G$2,L5671*Q5671)))))," ")</f>
        <v>0</v>
      </c>
      <c r="T5671" s="133">
        <f>IF(Veriler!T5671&lt;=0.1, S5671, IF(AND(Veriler!T5671&gt;0.1, F5671="", P5671="E"), IF(Q5671&gt;Veriler!$G$2, Q5671*S5671, IF(Q5671&lt;Veriler!$G$2, Veriler!$G$2*S5671, Q5671*S5671)), 0))</f>
        <v>0</v>
      </c>
      <c r="U5671" s="133" t="str">
        <f t="shared" si="1791"/>
        <v xml:space="preserve"> </v>
      </c>
      <c r="V5671" s="134" t="str">
        <f>IFERROR(IF(O5671="%10 sınırı aşılmıştır.",L5671-T5671,IFERROR(IF(F5671="",IF(S5671=1,0,IF(L5671-S5671=0,"",L5671-S5671)),IF(Veriler!M5671="",L5671,IF(L5671*Veriler!M5671=0,"",L5671*Veriler!M5671))),L5671)),0)</f>
        <v/>
      </c>
      <c r="W5671" s="146"/>
      <c r="X5671" s="146"/>
      <c r="Y5671" s="146"/>
    </row>
    <row r="5672" spans="1:25" s="99" customFormat="1" ht="54.75" customHeight="1" x14ac:dyDescent="0.25">
      <c r="A5672" s="96">
        <f t="shared" si="1792"/>
        <v>4178</v>
      </c>
      <c r="B5672" s="175"/>
      <c r="C5672" s="176"/>
      <c r="D5672" s="113"/>
      <c r="E5672" s="115"/>
      <c r="F5672" s="174"/>
      <c r="G5672" s="114" t="str">
        <f t="shared" si="1787"/>
        <v/>
      </c>
      <c r="H5672" s="115"/>
      <c r="I5672" s="115"/>
      <c r="J5672" s="115"/>
      <c r="K5672" s="115"/>
      <c r="L5672" s="133" t="str">
        <f t="shared" si="1788"/>
        <v/>
      </c>
      <c r="M5672" s="116" t="str">
        <f>IF(L5672="", "", L5672/Veriler!$X$1)</f>
        <v/>
      </c>
      <c r="N5672" s="116" t="str">
        <f>IF(F5672&lt;&gt;"", "İthal Girdi", IF(Veriler!T5672="", "", IF(Veriler!S5672="H", "%0,5 üzerindedir", IF(Veriler!T5672&gt;0.1, "%10 sınırı aşılmıştır.", "Uygun"))))</f>
        <v>%0,5 üzerindedir</v>
      </c>
      <c r="O5672" s="116" t="str">
        <f t="shared" si="1789"/>
        <v xml:space="preserve"> </v>
      </c>
      <c r="P5672" s="117"/>
      <c r="Q5672" s="118"/>
      <c r="R5672" s="119" t="str">
        <f t="shared" si="1790"/>
        <v/>
      </c>
      <c r="S5672" s="133">
        <f>IFERROR(IF(M5672&lt;=0.005,IF(F5672="",L5672,0),IF(F5672&lt;&gt;"",0,IF(P5672="",0,IF(P5672="H",0,IF(Q5672&lt;Veriler!$G$2,L5672*Veriler!$G$2,L5672*Q5672)))))," ")</f>
        <v>0</v>
      </c>
      <c r="T5672" s="133">
        <f>IF(Veriler!T5672&lt;=0.1, S5672, IF(AND(Veriler!T5672&gt;0.1, F5672="", P5672="E"), IF(Q5672&gt;Veriler!$G$2, Q5672*S5672, IF(Q5672&lt;Veriler!$G$2, Veriler!$G$2*S5672, Q5672*S5672)), 0))</f>
        <v>0</v>
      </c>
      <c r="U5672" s="133" t="str">
        <f t="shared" si="1791"/>
        <v xml:space="preserve"> </v>
      </c>
      <c r="V5672" s="134" t="str">
        <f>IFERROR(IF(O5672="%10 sınırı aşılmıştır.",L5672-T5672,IFERROR(IF(F5672="",IF(S5672=1,0,IF(L5672-S5672=0,"",L5672-S5672)),IF(Veriler!M5672="",L5672,IF(L5672*Veriler!M5672=0,"",L5672*Veriler!M5672))),L5672)),0)</f>
        <v/>
      </c>
      <c r="W5672" s="146"/>
      <c r="X5672" s="146"/>
      <c r="Y5672" s="146"/>
    </row>
    <row r="5673" spans="1:25" s="99" customFormat="1" ht="54.75" customHeight="1" x14ac:dyDescent="0.25">
      <c r="A5673" s="96">
        <f t="shared" si="1792"/>
        <v>4179</v>
      </c>
      <c r="B5673" s="175"/>
      <c r="C5673" s="176"/>
      <c r="D5673" s="113"/>
      <c r="E5673" s="115"/>
      <c r="F5673" s="174"/>
      <c r="G5673" s="114" t="str">
        <f t="shared" si="1787"/>
        <v/>
      </c>
      <c r="H5673" s="115"/>
      <c r="I5673" s="115"/>
      <c r="J5673" s="115"/>
      <c r="K5673" s="115"/>
      <c r="L5673" s="133" t="str">
        <f t="shared" si="1788"/>
        <v/>
      </c>
      <c r="M5673" s="116" t="str">
        <f>IF(L5673="", "", L5673/Veriler!$X$1)</f>
        <v/>
      </c>
      <c r="N5673" s="116" t="str">
        <f>IF(F5673&lt;&gt;"", "İthal Girdi", IF(Veriler!T5673="", "", IF(Veriler!S5673="H", "%0,5 üzerindedir", IF(Veriler!T5673&gt;0.1, "%10 sınırı aşılmıştır.", "Uygun"))))</f>
        <v>%0,5 üzerindedir</v>
      </c>
      <c r="O5673" s="116" t="str">
        <f t="shared" si="1789"/>
        <v xml:space="preserve"> </v>
      </c>
      <c r="P5673" s="117"/>
      <c r="Q5673" s="118"/>
      <c r="R5673" s="119" t="str">
        <f t="shared" si="1790"/>
        <v/>
      </c>
      <c r="S5673" s="133">
        <f>IFERROR(IF(M5673&lt;=0.005,IF(F5673="",L5673,0),IF(F5673&lt;&gt;"",0,IF(P5673="",0,IF(P5673="H",0,IF(Q5673&lt;Veriler!$G$2,L5673*Veriler!$G$2,L5673*Q5673)))))," ")</f>
        <v>0</v>
      </c>
      <c r="T5673" s="133">
        <f>IF(Veriler!T5673&lt;=0.1, S5673, IF(AND(Veriler!T5673&gt;0.1, F5673="", P5673="E"), IF(Q5673&gt;Veriler!$G$2, Q5673*S5673, IF(Q5673&lt;Veriler!$G$2, Veriler!$G$2*S5673, Q5673*S5673)), 0))</f>
        <v>0</v>
      </c>
      <c r="U5673" s="133" t="str">
        <f t="shared" si="1791"/>
        <v xml:space="preserve"> </v>
      </c>
      <c r="V5673" s="134" t="str">
        <f>IFERROR(IF(O5673="%10 sınırı aşılmıştır.",L5673-T5673,IFERROR(IF(F5673="",IF(S5673=1,0,IF(L5673-S5673=0,"",L5673-S5673)),IF(Veriler!M5673="",L5673,IF(L5673*Veriler!M5673=0,"",L5673*Veriler!M5673))),L5673)),0)</f>
        <v/>
      </c>
      <c r="W5673" s="146"/>
      <c r="X5673" s="146"/>
      <c r="Y5673" s="146"/>
    </row>
    <row r="5674" spans="1:25" s="99" customFormat="1" ht="54.75" customHeight="1" x14ac:dyDescent="0.25">
      <c r="A5674" s="96">
        <f t="shared" si="1792"/>
        <v>4180</v>
      </c>
      <c r="B5674" s="175"/>
      <c r="C5674" s="176"/>
      <c r="D5674" s="113"/>
      <c r="E5674" s="115"/>
      <c r="F5674" s="174"/>
      <c r="G5674" s="114" t="str">
        <f t="shared" si="1787"/>
        <v/>
      </c>
      <c r="H5674" s="115"/>
      <c r="I5674" s="115"/>
      <c r="J5674" s="115"/>
      <c r="K5674" s="115"/>
      <c r="L5674" s="133" t="str">
        <f t="shared" si="1788"/>
        <v/>
      </c>
      <c r="M5674" s="116" t="str">
        <f>IF(L5674="", "", L5674/Veriler!$X$1)</f>
        <v/>
      </c>
      <c r="N5674" s="116" t="str">
        <f>IF(F5674&lt;&gt;"", "İthal Girdi", IF(Veriler!T5674="", "", IF(Veriler!S5674="H", "%0,5 üzerindedir", IF(Veriler!T5674&gt;0.1, "%10 sınırı aşılmıştır.", "Uygun"))))</f>
        <v>%0,5 üzerindedir</v>
      </c>
      <c r="O5674" s="116" t="str">
        <f t="shared" si="1789"/>
        <v xml:space="preserve"> </v>
      </c>
      <c r="P5674" s="117"/>
      <c r="Q5674" s="118"/>
      <c r="R5674" s="119" t="str">
        <f t="shared" si="1790"/>
        <v/>
      </c>
      <c r="S5674" s="133">
        <f>IFERROR(IF(M5674&lt;=0.005,IF(F5674="",L5674,0),IF(F5674&lt;&gt;"",0,IF(P5674="",0,IF(P5674="H",0,IF(Q5674&lt;Veriler!$G$2,L5674*Veriler!$G$2,L5674*Q5674)))))," ")</f>
        <v>0</v>
      </c>
      <c r="T5674" s="133">
        <f>IF(Veriler!T5674&lt;=0.1, S5674, IF(AND(Veriler!T5674&gt;0.1, F5674="", P5674="E"), IF(Q5674&gt;Veriler!$G$2, Q5674*S5674, IF(Q5674&lt;Veriler!$G$2, Veriler!$G$2*S5674, Q5674*S5674)), 0))</f>
        <v>0</v>
      </c>
      <c r="U5674" s="133" t="str">
        <f t="shared" si="1791"/>
        <v xml:space="preserve"> </v>
      </c>
      <c r="V5674" s="134" t="str">
        <f>IFERROR(IF(O5674="%10 sınırı aşılmıştır.",L5674-T5674,IFERROR(IF(F5674="",IF(S5674=1,0,IF(L5674-S5674=0,"",L5674-S5674)),IF(Veriler!M5674="",L5674,IF(L5674*Veriler!M5674=0,"",L5674*Veriler!M5674))),L5674)),0)</f>
        <v/>
      </c>
      <c r="W5674" s="146"/>
      <c r="X5674" s="146"/>
      <c r="Y5674" s="146"/>
    </row>
    <row r="5675" spans="1:25" s="99" customFormat="1" ht="54.75" customHeight="1" x14ac:dyDescent="0.25">
      <c r="A5675" s="96">
        <f t="shared" si="1792"/>
        <v>4181</v>
      </c>
      <c r="B5675" s="175"/>
      <c r="C5675" s="176"/>
      <c r="D5675" s="113"/>
      <c r="E5675" s="115"/>
      <c r="F5675" s="174"/>
      <c r="G5675" s="114" t="str">
        <f t="shared" si="1787"/>
        <v/>
      </c>
      <c r="H5675" s="115"/>
      <c r="I5675" s="115"/>
      <c r="J5675" s="115"/>
      <c r="K5675" s="115"/>
      <c r="L5675" s="133" t="str">
        <f t="shared" si="1788"/>
        <v/>
      </c>
      <c r="M5675" s="116" t="str">
        <f>IF(L5675="", "", L5675/Veriler!$X$1)</f>
        <v/>
      </c>
      <c r="N5675" s="116" t="str">
        <f>IF(F5675&lt;&gt;"", "İthal Girdi", IF(Veriler!T5675="", "", IF(Veriler!S5675="H", "%0,5 üzerindedir", IF(Veriler!T5675&gt;0.1, "%10 sınırı aşılmıştır.", "Uygun"))))</f>
        <v>%0,5 üzerindedir</v>
      </c>
      <c r="O5675" s="116" t="str">
        <f t="shared" si="1789"/>
        <v xml:space="preserve"> </v>
      </c>
      <c r="P5675" s="117"/>
      <c r="Q5675" s="118"/>
      <c r="R5675" s="119" t="str">
        <f t="shared" si="1790"/>
        <v/>
      </c>
      <c r="S5675" s="133">
        <f>IFERROR(IF(M5675&lt;=0.005,IF(F5675="",L5675,0),IF(F5675&lt;&gt;"",0,IF(P5675="",0,IF(P5675="H",0,IF(Q5675&lt;Veriler!$G$2,L5675*Veriler!$G$2,L5675*Q5675)))))," ")</f>
        <v>0</v>
      </c>
      <c r="T5675" s="133">
        <f>IF(Veriler!T5675&lt;=0.1, S5675, IF(AND(Veriler!T5675&gt;0.1, F5675="", P5675="E"), IF(Q5675&gt;Veriler!$G$2, Q5675*S5675, IF(Q5675&lt;Veriler!$G$2, Veriler!$G$2*S5675, Q5675*S5675)), 0))</f>
        <v>0</v>
      </c>
      <c r="U5675" s="133" t="str">
        <f t="shared" si="1791"/>
        <v xml:space="preserve"> </v>
      </c>
      <c r="V5675" s="134" t="str">
        <f>IFERROR(IF(O5675="%10 sınırı aşılmıştır.",L5675-T5675,IFERROR(IF(F5675="",IF(S5675=1,0,IF(L5675-S5675=0,"",L5675-S5675)),IF(Veriler!M5675="",L5675,IF(L5675*Veriler!M5675=0,"",L5675*Veriler!M5675))),L5675)),0)</f>
        <v/>
      </c>
      <c r="W5675" s="146"/>
      <c r="X5675" s="146"/>
      <c r="Y5675" s="146"/>
    </row>
    <row r="5676" spans="1:25" s="99" customFormat="1" ht="54.75" customHeight="1" x14ac:dyDescent="0.25">
      <c r="A5676" s="96">
        <f t="shared" si="1792"/>
        <v>4182</v>
      </c>
      <c r="B5676" s="175"/>
      <c r="C5676" s="176"/>
      <c r="D5676" s="113"/>
      <c r="E5676" s="115"/>
      <c r="F5676" s="174"/>
      <c r="G5676" s="114" t="str">
        <f t="shared" si="1787"/>
        <v/>
      </c>
      <c r="H5676" s="115"/>
      <c r="I5676" s="115"/>
      <c r="J5676" s="115"/>
      <c r="K5676" s="115"/>
      <c r="L5676" s="133" t="str">
        <f t="shared" si="1788"/>
        <v/>
      </c>
      <c r="M5676" s="116" t="str">
        <f>IF(L5676="", "", L5676/Veriler!$X$1)</f>
        <v/>
      </c>
      <c r="N5676" s="116" t="str">
        <f>IF(F5676&lt;&gt;"", "İthal Girdi", IF(Veriler!T5676="", "", IF(Veriler!S5676="H", "%0,5 üzerindedir", IF(Veriler!T5676&gt;0.1, "%10 sınırı aşılmıştır.", "Uygun"))))</f>
        <v>%0,5 üzerindedir</v>
      </c>
      <c r="O5676" s="116" t="str">
        <f t="shared" si="1789"/>
        <v xml:space="preserve"> </v>
      </c>
      <c r="P5676" s="117"/>
      <c r="Q5676" s="118"/>
      <c r="R5676" s="119" t="str">
        <f t="shared" si="1790"/>
        <v/>
      </c>
      <c r="S5676" s="133">
        <f>IFERROR(IF(M5676&lt;=0.005,IF(F5676="",L5676,0),IF(F5676&lt;&gt;"",0,IF(P5676="",0,IF(P5676="H",0,IF(Q5676&lt;Veriler!$G$2,L5676*Veriler!$G$2,L5676*Q5676)))))," ")</f>
        <v>0</v>
      </c>
      <c r="T5676" s="133">
        <f>IF(Veriler!T5676&lt;=0.1, S5676, IF(AND(Veriler!T5676&gt;0.1, F5676="", P5676="E"), IF(Q5676&gt;Veriler!$G$2, Q5676*S5676, IF(Q5676&lt;Veriler!$G$2, Veriler!$G$2*S5676, Q5676*S5676)), 0))</f>
        <v>0</v>
      </c>
      <c r="U5676" s="133" t="str">
        <f t="shared" si="1791"/>
        <v xml:space="preserve"> </v>
      </c>
      <c r="V5676" s="134" t="str">
        <f>IFERROR(IF(O5676="%10 sınırı aşılmıştır.",L5676-T5676,IFERROR(IF(F5676="",IF(S5676=1,0,IF(L5676-S5676=0,"",L5676-S5676)),IF(Veriler!M5676="",L5676,IF(L5676*Veriler!M5676=0,"",L5676*Veriler!M5676))),L5676)),0)</f>
        <v/>
      </c>
      <c r="W5676" s="146"/>
      <c r="X5676" s="146"/>
      <c r="Y5676" s="146"/>
    </row>
    <row r="5677" spans="1:25" s="99" customFormat="1" ht="54.75" customHeight="1" x14ac:dyDescent="0.25">
      <c r="A5677" s="96">
        <f t="shared" si="1792"/>
        <v>4183</v>
      </c>
      <c r="B5677" s="175"/>
      <c r="C5677" s="176"/>
      <c r="D5677" s="113"/>
      <c r="E5677" s="115"/>
      <c r="F5677" s="174"/>
      <c r="G5677" s="114" t="str">
        <f t="shared" si="1787"/>
        <v/>
      </c>
      <c r="H5677" s="115"/>
      <c r="I5677" s="115"/>
      <c r="J5677" s="115"/>
      <c r="K5677" s="115"/>
      <c r="L5677" s="133" t="str">
        <f t="shared" si="1788"/>
        <v/>
      </c>
      <c r="M5677" s="116" t="str">
        <f>IF(L5677="", "", L5677/Veriler!$X$1)</f>
        <v/>
      </c>
      <c r="N5677" s="116" t="str">
        <f>IF(F5677&lt;&gt;"", "İthal Girdi", IF(Veriler!T5677="", "", IF(Veriler!S5677="H", "%0,5 üzerindedir", IF(Veriler!T5677&gt;0.1, "%10 sınırı aşılmıştır.", "Uygun"))))</f>
        <v>%0,5 üzerindedir</v>
      </c>
      <c r="O5677" s="116" t="str">
        <f t="shared" si="1789"/>
        <v xml:space="preserve"> </v>
      </c>
      <c r="P5677" s="117"/>
      <c r="Q5677" s="118"/>
      <c r="R5677" s="119" t="str">
        <f t="shared" si="1790"/>
        <v/>
      </c>
      <c r="S5677" s="133">
        <f>IFERROR(IF(M5677&lt;=0.005,IF(F5677="",L5677,0),IF(F5677&lt;&gt;"",0,IF(P5677="",0,IF(P5677="H",0,IF(Q5677&lt;Veriler!$G$2,L5677*Veriler!$G$2,L5677*Q5677)))))," ")</f>
        <v>0</v>
      </c>
      <c r="T5677" s="133">
        <f>IF(Veriler!T5677&lt;=0.1, S5677, IF(AND(Veriler!T5677&gt;0.1, F5677="", P5677="E"), IF(Q5677&gt;Veriler!$G$2, Q5677*S5677, IF(Q5677&lt;Veriler!$G$2, Veriler!$G$2*S5677, Q5677*S5677)), 0))</f>
        <v>0</v>
      </c>
      <c r="U5677" s="133" t="str">
        <f t="shared" si="1791"/>
        <v xml:space="preserve"> </v>
      </c>
      <c r="V5677" s="134" t="str">
        <f>IFERROR(IF(O5677="%10 sınırı aşılmıştır.",L5677-T5677,IFERROR(IF(F5677="",IF(S5677=1,0,IF(L5677-S5677=0,"",L5677-S5677)),IF(Veriler!M5677="",L5677,IF(L5677*Veriler!M5677=0,"",L5677*Veriler!M5677))),L5677)),0)</f>
        <v/>
      </c>
      <c r="W5677" s="146"/>
      <c r="X5677" s="146"/>
      <c r="Y5677" s="146"/>
    </row>
    <row r="5678" spans="1:25" s="99" customFormat="1" ht="54.75" customHeight="1" x14ac:dyDescent="0.25">
      <c r="A5678" s="96">
        <f t="shared" si="1792"/>
        <v>4184</v>
      </c>
      <c r="B5678" s="175"/>
      <c r="C5678" s="176"/>
      <c r="D5678" s="113"/>
      <c r="E5678" s="115"/>
      <c r="F5678" s="174"/>
      <c r="G5678" s="114" t="str">
        <f t="shared" si="1787"/>
        <v/>
      </c>
      <c r="H5678" s="115"/>
      <c r="I5678" s="115"/>
      <c r="J5678" s="115"/>
      <c r="K5678" s="115"/>
      <c r="L5678" s="133" t="str">
        <f t="shared" si="1788"/>
        <v/>
      </c>
      <c r="M5678" s="116" t="str">
        <f>IF(L5678="", "", L5678/Veriler!$X$1)</f>
        <v/>
      </c>
      <c r="N5678" s="116" t="str">
        <f>IF(F5678&lt;&gt;"", "İthal Girdi", IF(Veriler!T5678="", "", IF(Veriler!S5678="H", "%0,5 üzerindedir", IF(Veriler!T5678&gt;0.1, "%10 sınırı aşılmıştır.", "Uygun"))))</f>
        <v>%0,5 üzerindedir</v>
      </c>
      <c r="O5678" s="116" t="str">
        <f t="shared" si="1789"/>
        <v xml:space="preserve"> </v>
      </c>
      <c r="P5678" s="117"/>
      <c r="Q5678" s="118"/>
      <c r="R5678" s="119" t="str">
        <f t="shared" si="1790"/>
        <v/>
      </c>
      <c r="S5678" s="133">
        <f>IFERROR(IF(M5678&lt;=0.005,IF(F5678="",L5678,0),IF(F5678&lt;&gt;"",0,IF(P5678="",0,IF(P5678="H",0,IF(Q5678&lt;Veriler!$G$2,L5678*Veriler!$G$2,L5678*Q5678)))))," ")</f>
        <v>0</v>
      </c>
      <c r="T5678" s="133">
        <f>IF(Veriler!T5678&lt;=0.1, S5678, IF(AND(Veriler!T5678&gt;0.1, F5678="", P5678="E"), IF(Q5678&gt;Veriler!$G$2, Q5678*S5678, IF(Q5678&lt;Veriler!$G$2, Veriler!$G$2*S5678, Q5678*S5678)), 0))</f>
        <v>0</v>
      </c>
      <c r="U5678" s="133" t="str">
        <f t="shared" si="1791"/>
        <v xml:space="preserve"> </v>
      </c>
      <c r="V5678" s="134" t="str">
        <f>IFERROR(IF(O5678="%10 sınırı aşılmıştır.",L5678-T5678,IFERROR(IF(F5678="",IF(S5678=1,0,IF(L5678-S5678=0,"",L5678-S5678)),IF(Veriler!M5678="",L5678,IF(L5678*Veriler!M5678=0,"",L5678*Veriler!M5678))),L5678)),0)</f>
        <v/>
      </c>
      <c r="W5678" s="146"/>
      <c r="X5678" s="146"/>
      <c r="Y5678" s="146"/>
    </row>
    <row r="5679" spans="1:25" s="99" customFormat="1" ht="54.75" customHeight="1" x14ac:dyDescent="0.25">
      <c r="A5679" s="96">
        <f t="shared" si="1792"/>
        <v>4185</v>
      </c>
      <c r="B5679" s="175"/>
      <c r="C5679" s="176"/>
      <c r="D5679" s="113"/>
      <c r="E5679" s="115"/>
      <c r="F5679" s="174"/>
      <c r="G5679" s="114" t="str">
        <f t="shared" si="1787"/>
        <v/>
      </c>
      <c r="H5679" s="115"/>
      <c r="I5679" s="115"/>
      <c r="J5679" s="115"/>
      <c r="K5679" s="115"/>
      <c r="L5679" s="133" t="str">
        <f t="shared" si="1788"/>
        <v/>
      </c>
      <c r="M5679" s="116" t="str">
        <f>IF(L5679="", "", L5679/Veriler!$X$1)</f>
        <v/>
      </c>
      <c r="N5679" s="116" t="str">
        <f>IF(F5679&lt;&gt;"", "İthal Girdi", IF(Veriler!T5679="", "", IF(Veriler!S5679="H", "%0,5 üzerindedir", IF(Veriler!T5679&gt;0.1, "%10 sınırı aşılmıştır.", "Uygun"))))</f>
        <v>%0,5 üzerindedir</v>
      </c>
      <c r="O5679" s="116" t="str">
        <f t="shared" si="1789"/>
        <v xml:space="preserve"> </v>
      </c>
      <c r="P5679" s="117"/>
      <c r="Q5679" s="118"/>
      <c r="R5679" s="119" t="str">
        <f t="shared" si="1790"/>
        <v/>
      </c>
      <c r="S5679" s="133">
        <f>IFERROR(IF(M5679&lt;=0.005,IF(F5679="",L5679,0),IF(F5679&lt;&gt;"",0,IF(P5679="",0,IF(P5679="H",0,IF(Q5679&lt;Veriler!$G$2,L5679*Veriler!$G$2,L5679*Q5679)))))," ")</f>
        <v>0</v>
      </c>
      <c r="T5679" s="133">
        <f>IF(Veriler!T5679&lt;=0.1, S5679, IF(AND(Veriler!T5679&gt;0.1, F5679="", P5679="E"), IF(Q5679&gt;Veriler!$G$2, Q5679*S5679, IF(Q5679&lt;Veriler!$G$2, Veriler!$G$2*S5679, Q5679*S5679)), 0))</f>
        <v>0</v>
      </c>
      <c r="U5679" s="133" t="str">
        <f t="shared" si="1791"/>
        <v xml:space="preserve"> </v>
      </c>
      <c r="V5679" s="134" t="str">
        <f>IFERROR(IF(O5679="%10 sınırı aşılmıştır.",L5679-T5679,IFERROR(IF(F5679="",IF(S5679=1,0,IF(L5679-S5679=0,"",L5679-S5679)),IF(Veriler!M5679="",L5679,IF(L5679*Veriler!M5679=0,"",L5679*Veriler!M5679))),L5679)),0)</f>
        <v/>
      </c>
      <c r="W5679" s="146"/>
      <c r="X5679" s="146"/>
      <c r="Y5679" s="146"/>
    </row>
    <row r="5680" spans="1:25" s="99" customFormat="1" ht="54.75" customHeight="1" x14ac:dyDescent="0.25">
      <c r="A5680" s="96">
        <f t="shared" si="1792"/>
        <v>4186</v>
      </c>
      <c r="B5680" s="175"/>
      <c r="C5680" s="176"/>
      <c r="D5680" s="113"/>
      <c r="E5680" s="115"/>
      <c r="F5680" s="174"/>
      <c r="G5680" s="114" t="str">
        <f t="shared" si="1787"/>
        <v/>
      </c>
      <c r="H5680" s="115"/>
      <c r="I5680" s="115"/>
      <c r="J5680" s="115"/>
      <c r="K5680" s="115"/>
      <c r="L5680" s="133" t="str">
        <f t="shared" si="1788"/>
        <v/>
      </c>
      <c r="M5680" s="116" t="str">
        <f>IF(L5680="", "", L5680/Veriler!$X$1)</f>
        <v/>
      </c>
      <c r="N5680" s="116" t="str">
        <f>IF(F5680&lt;&gt;"", "İthal Girdi", IF(Veriler!T5680="", "", IF(Veriler!S5680="H", "%0,5 üzerindedir", IF(Veriler!T5680&gt;0.1, "%10 sınırı aşılmıştır.", "Uygun"))))</f>
        <v>%0,5 üzerindedir</v>
      </c>
      <c r="O5680" s="116" t="str">
        <f t="shared" si="1789"/>
        <v xml:space="preserve"> </v>
      </c>
      <c r="P5680" s="117"/>
      <c r="Q5680" s="118"/>
      <c r="R5680" s="119" t="str">
        <f t="shared" si="1790"/>
        <v/>
      </c>
      <c r="S5680" s="133">
        <f>IFERROR(IF(M5680&lt;=0.005,IF(F5680="",L5680,0),IF(F5680&lt;&gt;"",0,IF(P5680="",0,IF(P5680="H",0,IF(Q5680&lt;Veriler!$G$2,L5680*Veriler!$G$2,L5680*Q5680)))))," ")</f>
        <v>0</v>
      </c>
      <c r="T5680" s="133">
        <f>IF(Veriler!T5680&lt;=0.1, S5680, IF(AND(Veriler!T5680&gt;0.1, F5680="", P5680="E"), IF(Q5680&gt;Veriler!$G$2, Q5680*S5680, IF(Q5680&lt;Veriler!$G$2, Veriler!$G$2*S5680, Q5680*S5680)), 0))</f>
        <v>0</v>
      </c>
      <c r="U5680" s="133" t="str">
        <f t="shared" si="1791"/>
        <v xml:space="preserve"> </v>
      </c>
      <c r="V5680" s="134" t="str">
        <f>IFERROR(IF(O5680="%10 sınırı aşılmıştır.",L5680-T5680,IFERROR(IF(F5680="",IF(S5680=1,0,IF(L5680-S5680=0,"",L5680-S5680)),IF(Veriler!M5680="",L5680,IF(L5680*Veriler!M5680=0,"",L5680*Veriler!M5680))),L5680)),0)</f>
        <v/>
      </c>
      <c r="W5680" s="146"/>
      <c r="X5680" s="146"/>
      <c r="Y5680" s="146"/>
    </row>
    <row r="5681" spans="1:25" s="99" customFormat="1" ht="36" hidden="1" customHeight="1" x14ac:dyDescent="0.25">
      <c r="A5681" s="101"/>
      <c r="B5681" s="191" t="s">
        <v>16</v>
      </c>
      <c r="C5681" s="176"/>
      <c r="D5681" s="120"/>
      <c r="E5681" s="171"/>
      <c r="F5681" s="172"/>
      <c r="G5681" s="121"/>
      <c r="H5681" s="115"/>
      <c r="I5681" s="115"/>
      <c r="J5681" s="115"/>
      <c r="K5681" s="115"/>
      <c r="L5681" s="121"/>
      <c r="M5681" s="121"/>
      <c r="N5681" s="121"/>
      <c r="O5681" s="121"/>
      <c r="P5681" s="120"/>
      <c r="Q5681" s="120"/>
      <c r="R5681" s="183"/>
      <c r="S5681" s="184"/>
      <c r="T5681" s="121"/>
      <c r="U5681" s="121"/>
      <c r="V5681" s="121"/>
      <c r="W5681" s="146"/>
      <c r="X5681" s="146"/>
      <c r="Y5681" s="146"/>
    </row>
    <row r="5682" spans="1:25" s="99" customFormat="1" ht="54.75" customHeight="1" x14ac:dyDescent="0.25">
      <c r="A5682" s="96">
        <f>A5680+1</f>
        <v>4187</v>
      </c>
      <c r="B5682" s="175"/>
      <c r="C5682" s="176"/>
      <c r="D5682" s="113"/>
      <c r="E5682" s="115"/>
      <c r="F5682" s="174"/>
      <c r="G5682" s="114" t="str">
        <f t="shared" ref="G5682:G5695" si="1793">IF(AND(F5682&lt;&gt;"",V5682&lt;&gt;"",L5682&lt;&gt;0),V5682/L5682,"")</f>
        <v/>
      </c>
      <c r="H5682" s="115"/>
      <c r="I5682" s="115"/>
      <c r="J5682" s="115"/>
      <c r="K5682" s="115"/>
      <c r="L5682" s="133" t="str">
        <f t="shared" ref="L5682:L5695" si="1794">IF(AND(H5682&lt;&gt;0, J5682&lt;&gt;0, K5682&lt;&gt;0), H5682*J5682*K5682, "")</f>
        <v/>
      </c>
      <c r="M5682" s="116" t="str">
        <f>IF(L5682="", "", L5682/Veriler!$X$1)</f>
        <v/>
      </c>
      <c r="N5682" s="116" t="str">
        <f>IF(F5682&lt;&gt;"", "İthal Girdi", IF(Veriler!T5682="", "", IF(Veriler!S5682="H", "%0,5 üzerindedir", IF(Veriler!T5682&gt;0.1, "%10 sınırı aşılmıştır.", "Uygun"))))</f>
        <v>%0,5 üzerindedir</v>
      </c>
      <c r="O5682" s="116" t="str">
        <f t="shared" ref="O5682:O5695" si="1795">IF(M5682=""," ",N5682)</f>
        <v xml:space="preserve"> </v>
      </c>
      <c r="P5682" s="117"/>
      <c r="Q5682" s="118"/>
      <c r="R5682" s="119" t="str">
        <f t="shared" ref="R5682:R5695" si="1796">IFERROR(IF(AND(T5682&lt;&gt;"",L5682&lt;&gt;"",L5682&lt;&gt;0,T5682&lt;&gt;0),T5682/L5682,"")," ")</f>
        <v/>
      </c>
      <c r="S5682" s="133">
        <f>IFERROR(IF(M5682&lt;=0.005,IF(F5682="",L5682,0),IF(F5682&lt;&gt;"",0,IF(P5682="",0,IF(P5682="H",0,IF(Q5682&lt;Veriler!$G$2,L5682*Veriler!$G$2,L5682*Q5682)))))," ")</f>
        <v>0</v>
      </c>
      <c r="T5682" s="133">
        <f>IF(Veriler!T5682&lt;=0.1, S5682, IF(AND(Veriler!T5682&gt;0.1, F5682="", P5682="E"), IF(Q5682&gt;Veriler!$G$2, Q5682*S5682, IF(Q5682&lt;Veriler!$G$2, Veriler!$G$2*S5682, Q5682*S5682)), 0))</f>
        <v>0</v>
      </c>
      <c r="U5682" s="133" t="str">
        <f t="shared" ref="U5682:U5695" si="1797">IF(T5682=0," ",T5682)</f>
        <v xml:space="preserve"> </v>
      </c>
      <c r="V5682" s="134" t="str">
        <f>IFERROR(IF(O5682="%10 sınırı aşılmıştır.",L5682-T5682,IFERROR(IF(F5682="",IF(S5682=1,0,IF(L5682-S5682=0,"",L5682-S5682)),IF(Veriler!M5682="",L5682,IF(L5682*Veriler!M5682=0,"",L5682*Veriler!M5682))),L5682)),0)</f>
        <v/>
      </c>
      <c r="W5682" s="146"/>
      <c r="X5682" s="146"/>
      <c r="Y5682" s="146"/>
    </row>
    <row r="5683" spans="1:25" s="99" customFormat="1" ht="54.75" customHeight="1" x14ac:dyDescent="0.25">
      <c r="A5683" s="96">
        <f t="shared" ref="A5683:A5695" si="1798">A5682+1</f>
        <v>4188</v>
      </c>
      <c r="B5683" s="175"/>
      <c r="C5683" s="176"/>
      <c r="D5683" s="113"/>
      <c r="E5683" s="115"/>
      <c r="F5683" s="174"/>
      <c r="G5683" s="114" t="str">
        <f t="shared" si="1793"/>
        <v/>
      </c>
      <c r="H5683" s="115"/>
      <c r="I5683" s="115"/>
      <c r="J5683" s="115"/>
      <c r="K5683" s="115"/>
      <c r="L5683" s="133" t="str">
        <f t="shared" si="1794"/>
        <v/>
      </c>
      <c r="M5683" s="116" t="str">
        <f>IF(L5683="", "", L5683/Veriler!$X$1)</f>
        <v/>
      </c>
      <c r="N5683" s="116" t="str">
        <f>IF(F5683&lt;&gt;"", "İthal Girdi", IF(Veriler!T5683="", "", IF(Veriler!S5683="H", "%0,5 üzerindedir", IF(Veriler!T5683&gt;0.1, "%10 sınırı aşılmıştır.", "Uygun"))))</f>
        <v>%0,5 üzerindedir</v>
      </c>
      <c r="O5683" s="116" t="str">
        <f t="shared" si="1795"/>
        <v xml:space="preserve"> </v>
      </c>
      <c r="P5683" s="117"/>
      <c r="Q5683" s="118"/>
      <c r="R5683" s="119" t="str">
        <f t="shared" si="1796"/>
        <v/>
      </c>
      <c r="S5683" s="133">
        <f>IFERROR(IF(M5683&lt;=0.005,IF(F5683="",L5683,0),IF(F5683&lt;&gt;"",0,IF(P5683="",0,IF(P5683="H",0,IF(Q5683&lt;Veriler!$G$2,L5683*Veriler!$G$2,L5683*Q5683)))))," ")</f>
        <v>0</v>
      </c>
      <c r="T5683" s="133">
        <f>IF(Veriler!T5683&lt;=0.1, S5683, IF(AND(Veriler!T5683&gt;0.1, F5683="", P5683="E"), IF(Q5683&gt;Veriler!$G$2, Q5683*S5683, IF(Q5683&lt;Veriler!$G$2, Veriler!$G$2*S5683, Q5683*S5683)), 0))</f>
        <v>0</v>
      </c>
      <c r="U5683" s="133" t="str">
        <f t="shared" si="1797"/>
        <v xml:space="preserve"> </v>
      </c>
      <c r="V5683" s="134" t="str">
        <f>IFERROR(IF(O5683="%10 sınırı aşılmıştır.",L5683-T5683,IFERROR(IF(F5683="",IF(S5683=1,0,IF(L5683-S5683=0,"",L5683-S5683)),IF(Veriler!M5683="",L5683,IF(L5683*Veriler!M5683=0,"",L5683*Veriler!M5683))),L5683)),0)</f>
        <v/>
      </c>
      <c r="W5683" s="146"/>
      <c r="X5683" s="146"/>
      <c r="Y5683" s="146"/>
    </row>
    <row r="5684" spans="1:25" s="99" customFormat="1" ht="54.75" customHeight="1" x14ac:dyDescent="0.25">
      <c r="A5684" s="96">
        <f t="shared" si="1798"/>
        <v>4189</v>
      </c>
      <c r="B5684" s="175"/>
      <c r="C5684" s="176"/>
      <c r="D5684" s="113"/>
      <c r="E5684" s="115"/>
      <c r="F5684" s="174"/>
      <c r="G5684" s="114" t="str">
        <f t="shared" si="1793"/>
        <v/>
      </c>
      <c r="H5684" s="115"/>
      <c r="I5684" s="115"/>
      <c r="J5684" s="115"/>
      <c r="K5684" s="115"/>
      <c r="L5684" s="133" t="str">
        <f t="shared" si="1794"/>
        <v/>
      </c>
      <c r="M5684" s="116" t="str">
        <f>IF(L5684="", "", L5684/Veriler!$X$1)</f>
        <v/>
      </c>
      <c r="N5684" s="116" t="str">
        <f>IF(F5684&lt;&gt;"", "İthal Girdi", IF(Veriler!T5684="", "", IF(Veriler!S5684="H", "%0,5 üzerindedir", IF(Veriler!T5684&gt;0.1, "%10 sınırı aşılmıştır.", "Uygun"))))</f>
        <v>%0,5 üzerindedir</v>
      </c>
      <c r="O5684" s="116" t="str">
        <f t="shared" si="1795"/>
        <v xml:space="preserve"> </v>
      </c>
      <c r="P5684" s="117"/>
      <c r="Q5684" s="118"/>
      <c r="R5684" s="119" t="str">
        <f t="shared" si="1796"/>
        <v/>
      </c>
      <c r="S5684" s="133">
        <f>IFERROR(IF(M5684&lt;=0.005,IF(F5684="",L5684,0),IF(F5684&lt;&gt;"",0,IF(P5684="",0,IF(P5684="H",0,IF(Q5684&lt;Veriler!$G$2,L5684*Veriler!$G$2,L5684*Q5684)))))," ")</f>
        <v>0</v>
      </c>
      <c r="T5684" s="133">
        <f>IF(Veriler!T5684&lt;=0.1, S5684, IF(AND(Veriler!T5684&gt;0.1, F5684="", P5684="E"), IF(Q5684&gt;Veriler!$G$2, Q5684*S5684, IF(Q5684&lt;Veriler!$G$2, Veriler!$G$2*S5684, Q5684*S5684)), 0))</f>
        <v>0</v>
      </c>
      <c r="U5684" s="133" t="str">
        <f t="shared" si="1797"/>
        <v xml:space="preserve"> </v>
      </c>
      <c r="V5684" s="134" t="str">
        <f>IFERROR(IF(O5684="%10 sınırı aşılmıştır.",L5684-T5684,IFERROR(IF(F5684="",IF(S5684=1,0,IF(L5684-S5684=0,"",L5684-S5684)),IF(Veriler!M5684="",L5684,IF(L5684*Veriler!M5684=0,"",L5684*Veriler!M5684))),L5684)),0)</f>
        <v/>
      </c>
      <c r="W5684" s="146"/>
      <c r="X5684" s="146"/>
      <c r="Y5684" s="146"/>
    </row>
    <row r="5685" spans="1:25" s="99" customFormat="1" ht="54.75" customHeight="1" x14ac:dyDescent="0.25">
      <c r="A5685" s="96">
        <f t="shared" si="1798"/>
        <v>4190</v>
      </c>
      <c r="B5685" s="175"/>
      <c r="C5685" s="176"/>
      <c r="D5685" s="113"/>
      <c r="E5685" s="115"/>
      <c r="F5685" s="174"/>
      <c r="G5685" s="114" t="str">
        <f t="shared" si="1793"/>
        <v/>
      </c>
      <c r="H5685" s="115"/>
      <c r="I5685" s="115"/>
      <c r="J5685" s="115"/>
      <c r="K5685" s="115"/>
      <c r="L5685" s="133" t="str">
        <f t="shared" si="1794"/>
        <v/>
      </c>
      <c r="M5685" s="116" t="str">
        <f>IF(L5685="", "", L5685/Veriler!$X$1)</f>
        <v/>
      </c>
      <c r="N5685" s="116" t="str">
        <f>IF(F5685&lt;&gt;"", "İthal Girdi", IF(Veriler!T5685="", "", IF(Veriler!S5685="H", "%0,5 üzerindedir", IF(Veriler!T5685&gt;0.1, "%10 sınırı aşılmıştır.", "Uygun"))))</f>
        <v>%0,5 üzerindedir</v>
      </c>
      <c r="O5685" s="116" t="str">
        <f t="shared" si="1795"/>
        <v xml:space="preserve"> </v>
      </c>
      <c r="P5685" s="117"/>
      <c r="Q5685" s="118"/>
      <c r="R5685" s="119" t="str">
        <f t="shared" si="1796"/>
        <v/>
      </c>
      <c r="S5685" s="133">
        <f>IFERROR(IF(M5685&lt;=0.005,IF(F5685="",L5685,0),IF(F5685&lt;&gt;"",0,IF(P5685="",0,IF(P5685="H",0,IF(Q5685&lt;Veriler!$G$2,L5685*Veriler!$G$2,L5685*Q5685)))))," ")</f>
        <v>0</v>
      </c>
      <c r="T5685" s="133">
        <f>IF(Veriler!T5685&lt;=0.1, S5685, IF(AND(Veriler!T5685&gt;0.1, F5685="", P5685="E"), IF(Q5685&gt;Veriler!$G$2, Q5685*S5685, IF(Q5685&lt;Veriler!$G$2, Veriler!$G$2*S5685, Q5685*S5685)), 0))</f>
        <v>0</v>
      </c>
      <c r="U5685" s="133" t="str">
        <f t="shared" si="1797"/>
        <v xml:space="preserve"> </v>
      </c>
      <c r="V5685" s="134" t="str">
        <f>IFERROR(IF(O5685="%10 sınırı aşılmıştır.",L5685-T5685,IFERROR(IF(F5685="",IF(S5685=1,0,IF(L5685-S5685=0,"",L5685-S5685)),IF(Veriler!M5685="",L5685,IF(L5685*Veriler!M5685=0,"",L5685*Veriler!M5685))),L5685)),0)</f>
        <v/>
      </c>
      <c r="W5685" s="146"/>
      <c r="X5685" s="146"/>
      <c r="Y5685" s="146"/>
    </row>
    <row r="5686" spans="1:25" s="99" customFormat="1" ht="54.75" customHeight="1" x14ac:dyDescent="0.25">
      <c r="A5686" s="96">
        <f t="shared" si="1798"/>
        <v>4191</v>
      </c>
      <c r="B5686" s="175"/>
      <c r="C5686" s="176"/>
      <c r="D5686" s="113"/>
      <c r="E5686" s="115"/>
      <c r="F5686" s="174"/>
      <c r="G5686" s="114" t="str">
        <f t="shared" si="1793"/>
        <v/>
      </c>
      <c r="H5686" s="115"/>
      <c r="I5686" s="115"/>
      <c r="J5686" s="115"/>
      <c r="K5686" s="115"/>
      <c r="L5686" s="133" t="str">
        <f t="shared" si="1794"/>
        <v/>
      </c>
      <c r="M5686" s="116" t="str">
        <f>IF(L5686="", "", L5686/Veriler!$X$1)</f>
        <v/>
      </c>
      <c r="N5686" s="116" t="str">
        <f>IF(F5686&lt;&gt;"", "İthal Girdi", IF(Veriler!T5686="", "", IF(Veriler!S5686="H", "%0,5 üzerindedir", IF(Veriler!T5686&gt;0.1, "%10 sınırı aşılmıştır.", "Uygun"))))</f>
        <v>%0,5 üzerindedir</v>
      </c>
      <c r="O5686" s="116" t="str">
        <f t="shared" si="1795"/>
        <v xml:space="preserve"> </v>
      </c>
      <c r="P5686" s="117"/>
      <c r="Q5686" s="118"/>
      <c r="R5686" s="119" t="str">
        <f t="shared" si="1796"/>
        <v/>
      </c>
      <c r="S5686" s="133">
        <f>IFERROR(IF(M5686&lt;=0.005,IF(F5686="",L5686,0),IF(F5686&lt;&gt;"",0,IF(P5686="",0,IF(P5686="H",0,IF(Q5686&lt;Veriler!$G$2,L5686*Veriler!$G$2,L5686*Q5686)))))," ")</f>
        <v>0</v>
      </c>
      <c r="T5686" s="133">
        <f>IF(Veriler!T5686&lt;=0.1, S5686, IF(AND(Veriler!T5686&gt;0.1, F5686="", P5686="E"), IF(Q5686&gt;Veriler!$G$2, Q5686*S5686, IF(Q5686&lt;Veriler!$G$2, Veriler!$G$2*S5686, Q5686*S5686)), 0))</f>
        <v>0</v>
      </c>
      <c r="U5686" s="133" t="str">
        <f t="shared" si="1797"/>
        <v xml:space="preserve"> </v>
      </c>
      <c r="V5686" s="134" t="str">
        <f>IFERROR(IF(O5686="%10 sınırı aşılmıştır.",L5686-T5686,IFERROR(IF(F5686="",IF(S5686=1,0,IF(L5686-S5686=0,"",L5686-S5686)),IF(Veriler!M5686="",L5686,IF(L5686*Veriler!M5686=0,"",L5686*Veriler!M5686))),L5686)),0)</f>
        <v/>
      </c>
      <c r="W5686" s="146"/>
      <c r="X5686" s="146"/>
      <c r="Y5686" s="146"/>
    </row>
    <row r="5687" spans="1:25" s="99" customFormat="1" ht="54.75" customHeight="1" x14ac:dyDescent="0.25">
      <c r="A5687" s="96">
        <f t="shared" si="1798"/>
        <v>4192</v>
      </c>
      <c r="B5687" s="175"/>
      <c r="C5687" s="176"/>
      <c r="D5687" s="113"/>
      <c r="E5687" s="115"/>
      <c r="F5687" s="174"/>
      <c r="G5687" s="114" t="str">
        <f t="shared" si="1793"/>
        <v/>
      </c>
      <c r="H5687" s="115"/>
      <c r="I5687" s="115"/>
      <c r="J5687" s="115"/>
      <c r="K5687" s="115"/>
      <c r="L5687" s="133" t="str">
        <f t="shared" si="1794"/>
        <v/>
      </c>
      <c r="M5687" s="116" t="str">
        <f>IF(L5687="", "", L5687/Veriler!$X$1)</f>
        <v/>
      </c>
      <c r="N5687" s="116" t="str">
        <f>IF(F5687&lt;&gt;"", "İthal Girdi", IF(Veriler!T5687="", "", IF(Veriler!S5687="H", "%0,5 üzerindedir", IF(Veriler!T5687&gt;0.1, "%10 sınırı aşılmıştır.", "Uygun"))))</f>
        <v>%0,5 üzerindedir</v>
      </c>
      <c r="O5687" s="116" t="str">
        <f t="shared" si="1795"/>
        <v xml:space="preserve"> </v>
      </c>
      <c r="P5687" s="117"/>
      <c r="Q5687" s="118"/>
      <c r="R5687" s="119" t="str">
        <f t="shared" si="1796"/>
        <v/>
      </c>
      <c r="S5687" s="133">
        <f>IFERROR(IF(M5687&lt;=0.005,IF(F5687="",L5687,0),IF(F5687&lt;&gt;"",0,IF(P5687="",0,IF(P5687="H",0,IF(Q5687&lt;Veriler!$G$2,L5687*Veriler!$G$2,L5687*Q5687)))))," ")</f>
        <v>0</v>
      </c>
      <c r="T5687" s="133">
        <f>IF(Veriler!T5687&lt;=0.1, S5687, IF(AND(Veriler!T5687&gt;0.1, F5687="", P5687="E"), IF(Q5687&gt;Veriler!$G$2, Q5687*S5687, IF(Q5687&lt;Veriler!$G$2, Veriler!$G$2*S5687, Q5687*S5687)), 0))</f>
        <v>0</v>
      </c>
      <c r="U5687" s="133" t="str">
        <f t="shared" si="1797"/>
        <v xml:space="preserve"> </v>
      </c>
      <c r="V5687" s="134" t="str">
        <f>IFERROR(IF(O5687="%10 sınırı aşılmıştır.",L5687-T5687,IFERROR(IF(F5687="",IF(S5687=1,0,IF(L5687-S5687=0,"",L5687-S5687)),IF(Veriler!M5687="",L5687,IF(L5687*Veriler!M5687=0,"",L5687*Veriler!M5687))),L5687)),0)</f>
        <v/>
      </c>
      <c r="W5687" s="146"/>
      <c r="X5687" s="146"/>
      <c r="Y5687" s="146"/>
    </row>
    <row r="5688" spans="1:25" s="99" customFormat="1" ht="54.75" customHeight="1" x14ac:dyDescent="0.25">
      <c r="A5688" s="96">
        <f t="shared" si="1798"/>
        <v>4193</v>
      </c>
      <c r="B5688" s="175"/>
      <c r="C5688" s="176"/>
      <c r="D5688" s="113"/>
      <c r="E5688" s="115"/>
      <c r="F5688" s="174"/>
      <c r="G5688" s="114" t="str">
        <f t="shared" si="1793"/>
        <v/>
      </c>
      <c r="H5688" s="115"/>
      <c r="I5688" s="115"/>
      <c r="J5688" s="115"/>
      <c r="K5688" s="115"/>
      <c r="L5688" s="133" t="str">
        <f t="shared" si="1794"/>
        <v/>
      </c>
      <c r="M5688" s="116" t="str">
        <f>IF(L5688="", "", L5688/Veriler!$X$1)</f>
        <v/>
      </c>
      <c r="N5688" s="116" t="str">
        <f>IF(F5688&lt;&gt;"", "İthal Girdi", IF(Veriler!T5688="", "", IF(Veriler!S5688="H", "%0,5 üzerindedir", IF(Veriler!T5688&gt;0.1, "%10 sınırı aşılmıştır.", "Uygun"))))</f>
        <v>%0,5 üzerindedir</v>
      </c>
      <c r="O5688" s="116" t="str">
        <f t="shared" si="1795"/>
        <v xml:space="preserve"> </v>
      </c>
      <c r="P5688" s="117"/>
      <c r="Q5688" s="118"/>
      <c r="R5688" s="119" t="str">
        <f t="shared" si="1796"/>
        <v/>
      </c>
      <c r="S5688" s="133">
        <f>IFERROR(IF(M5688&lt;=0.005,IF(F5688="",L5688,0),IF(F5688&lt;&gt;"",0,IF(P5688="",0,IF(P5688="H",0,IF(Q5688&lt;Veriler!$G$2,L5688*Veriler!$G$2,L5688*Q5688)))))," ")</f>
        <v>0</v>
      </c>
      <c r="T5688" s="133">
        <f>IF(Veriler!T5688&lt;=0.1, S5688, IF(AND(Veriler!T5688&gt;0.1, F5688="", P5688="E"), IF(Q5688&gt;Veriler!$G$2, Q5688*S5688, IF(Q5688&lt;Veriler!$G$2, Veriler!$G$2*S5688, Q5688*S5688)), 0))</f>
        <v>0</v>
      </c>
      <c r="U5688" s="133" t="str">
        <f t="shared" si="1797"/>
        <v xml:space="preserve"> </v>
      </c>
      <c r="V5688" s="134" t="str">
        <f>IFERROR(IF(O5688="%10 sınırı aşılmıştır.",L5688-T5688,IFERROR(IF(F5688="",IF(S5688=1,0,IF(L5688-S5688=0,"",L5688-S5688)),IF(Veriler!M5688="",L5688,IF(L5688*Veriler!M5688=0,"",L5688*Veriler!M5688))),L5688)),0)</f>
        <v/>
      </c>
      <c r="W5688" s="146"/>
      <c r="X5688" s="146"/>
      <c r="Y5688" s="146"/>
    </row>
    <row r="5689" spans="1:25" s="99" customFormat="1" ht="54.75" customHeight="1" x14ac:dyDescent="0.25">
      <c r="A5689" s="96">
        <f t="shared" si="1798"/>
        <v>4194</v>
      </c>
      <c r="B5689" s="175"/>
      <c r="C5689" s="176"/>
      <c r="D5689" s="113"/>
      <c r="E5689" s="115"/>
      <c r="F5689" s="174"/>
      <c r="G5689" s="114" t="str">
        <f t="shared" si="1793"/>
        <v/>
      </c>
      <c r="H5689" s="115"/>
      <c r="I5689" s="115"/>
      <c r="J5689" s="115"/>
      <c r="K5689" s="115"/>
      <c r="L5689" s="133" t="str">
        <f t="shared" si="1794"/>
        <v/>
      </c>
      <c r="M5689" s="116" t="str">
        <f>IF(L5689="", "", L5689/Veriler!$X$1)</f>
        <v/>
      </c>
      <c r="N5689" s="116" t="str">
        <f>IF(F5689&lt;&gt;"", "İthal Girdi", IF(Veriler!T5689="", "", IF(Veriler!S5689="H", "%0,5 üzerindedir", IF(Veriler!T5689&gt;0.1, "%10 sınırı aşılmıştır.", "Uygun"))))</f>
        <v>%0,5 üzerindedir</v>
      </c>
      <c r="O5689" s="116" t="str">
        <f t="shared" si="1795"/>
        <v xml:space="preserve"> </v>
      </c>
      <c r="P5689" s="117"/>
      <c r="Q5689" s="118"/>
      <c r="R5689" s="119" t="str">
        <f t="shared" si="1796"/>
        <v/>
      </c>
      <c r="S5689" s="133">
        <f>IFERROR(IF(M5689&lt;=0.005,IF(F5689="",L5689,0),IF(F5689&lt;&gt;"",0,IF(P5689="",0,IF(P5689="H",0,IF(Q5689&lt;Veriler!$G$2,L5689*Veriler!$G$2,L5689*Q5689)))))," ")</f>
        <v>0</v>
      </c>
      <c r="T5689" s="133">
        <f>IF(Veriler!T5689&lt;=0.1, S5689, IF(AND(Veriler!T5689&gt;0.1, F5689="", P5689="E"), IF(Q5689&gt;Veriler!$G$2, Q5689*S5689, IF(Q5689&lt;Veriler!$G$2, Veriler!$G$2*S5689, Q5689*S5689)), 0))</f>
        <v>0</v>
      </c>
      <c r="U5689" s="133" t="str">
        <f t="shared" si="1797"/>
        <v xml:space="preserve"> </v>
      </c>
      <c r="V5689" s="134" t="str">
        <f>IFERROR(IF(O5689="%10 sınırı aşılmıştır.",L5689-T5689,IFERROR(IF(F5689="",IF(S5689=1,0,IF(L5689-S5689=0,"",L5689-S5689)),IF(Veriler!M5689="",L5689,IF(L5689*Veriler!M5689=0,"",L5689*Veriler!M5689))),L5689)),0)</f>
        <v/>
      </c>
      <c r="W5689" s="146"/>
      <c r="X5689" s="146"/>
      <c r="Y5689" s="146"/>
    </row>
    <row r="5690" spans="1:25" s="99" customFormat="1" ht="54.75" customHeight="1" x14ac:dyDescent="0.25">
      <c r="A5690" s="96">
        <f t="shared" si="1798"/>
        <v>4195</v>
      </c>
      <c r="B5690" s="175"/>
      <c r="C5690" s="176"/>
      <c r="D5690" s="113"/>
      <c r="E5690" s="115"/>
      <c r="F5690" s="174"/>
      <c r="G5690" s="114" t="str">
        <f t="shared" si="1793"/>
        <v/>
      </c>
      <c r="H5690" s="115"/>
      <c r="I5690" s="115"/>
      <c r="J5690" s="115"/>
      <c r="K5690" s="115"/>
      <c r="L5690" s="133" t="str">
        <f t="shared" si="1794"/>
        <v/>
      </c>
      <c r="M5690" s="116" t="str">
        <f>IF(L5690="", "", L5690/Veriler!$X$1)</f>
        <v/>
      </c>
      <c r="N5690" s="116" t="str">
        <f>IF(F5690&lt;&gt;"", "İthal Girdi", IF(Veriler!T5690="", "", IF(Veriler!S5690="H", "%0,5 üzerindedir", IF(Veriler!T5690&gt;0.1, "%10 sınırı aşılmıştır.", "Uygun"))))</f>
        <v>%0,5 üzerindedir</v>
      </c>
      <c r="O5690" s="116" t="str">
        <f t="shared" si="1795"/>
        <v xml:space="preserve"> </v>
      </c>
      <c r="P5690" s="117"/>
      <c r="Q5690" s="118"/>
      <c r="R5690" s="119" t="str">
        <f t="shared" si="1796"/>
        <v/>
      </c>
      <c r="S5690" s="133">
        <f>IFERROR(IF(M5690&lt;=0.005,IF(F5690="",L5690,0),IF(F5690&lt;&gt;"",0,IF(P5690="",0,IF(P5690="H",0,IF(Q5690&lt;Veriler!$G$2,L5690*Veriler!$G$2,L5690*Q5690)))))," ")</f>
        <v>0</v>
      </c>
      <c r="T5690" s="133">
        <f>IF(Veriler!T5690&lt;=0.1, S5690, IF(AND(Veriler!T5690&gt;0.1, F5690="", P5690="E"), IF(Q5690&gt;Veriler!$G$2, Q5690*S5690, IF(Q5690&lt;Veriler!$G$2, Veriler!$G$2*S5690, Q5690*S5690)), 0))</f>
        <v>0</v>
      </c>
      <c r="U5690" s="133" t="str">
        <f t="shared" si="1797"/>
        <v xml:space="preserve"> </v>
      </c>
      <c r="V5690" s="134" t="str">
        <f>IFERROR(IF(O5690="%10 sınırı aşılmıştır.",L5690-T5690,IFERROR(IF(F5690="",IF(S5690=1,0,IF(L5690-S5690=0,"",L5690-S5690)),IF(Veriler!M5690="",L5690,IF(L5690*Veriler!M5690=0,"",L5690*Veriler!M5690))),L5690)),0)</f>
        <v/>
      </c>
      <c r="W5690" s="146"/>
      <c r="X5690" s="146"/>
      <c r="Y5690" s="146"/>
    </row>
    <row r="5691" spans="1:25" s="99" customFormat="1" ht="54.75" customHeight="1" x14ac:dyDescent="0.25">
      <c r="A5691" s="96">
        <f t="shared" si="1798"/>
        <v>4196</v>
      </c>
      <c r="B5691" s="175"/>
      <c r="C5691" s="176"/>
      <c r="D5691" s="113"/>
      <c r="E5691" s="115"/>
      <c r="F5691" s="174"/>
      <c r="G5691" s="114" t="str">
        <f t="shared" si="1793"/>
        <v/>
      </c>
      <c r="H5691" s="115"/>
      <c r="I5691" s="115"/>
      <c r="J5691" s="115"/>
      <c r="K5691" s="115"/>
      <c r="L5691" s="133" t="str">
        <f t="shared" si="1794"/>
        <v/>
      </c>
      <c r="M5691" s="116" t="str">
        <f>IF(L5691="", "", L5691/Veriler!$X$1)</f>
        <v/>
      </c>
      <c r="N5691" s="116" t="str">
        <f>IF(F5691&lt;&gt;"", "İthal Girdi", IF(Veriler!T5691="", "", IF(Veriler!S5691="H", "%0,5 üzerindedir", IF(Veriler!T5691&gt;0.1, "%10 sınırı aşılmıştır.", "Uygun"))))</f>
        <v>%0,5 üzerindedir</v>
      </c>
      <c r="O5691" s="116" t="str">
        <f t="shared" si="1795"/>
        <v xml:space="preserve"> </v>
      </c>
      <c r="P5691" s="117"/>
      <c r="Q5691" s="118"/>
      <c r="R5691" s="119" t="str">
        <f t="shared" si="1796"/>
        <v/>
      </c>
      <c r="S5691" s="133">
        <f>IFERROR(IF(M5691&lt;=0.005,IF(F5691="",L5691,0),IF(F5691&lt;&gt;"",0,IF(P5691="",0,IF(P5691="H",0,IF(Q5691&lt;Veriler!$G$2,L5691*Veriler!$G$2,L5691*Q5691)))))," ")</f>
        <v>0</v>
      </c>
      <c r="T5691" s="133">
        <f>IF(Veriler!T5691&lt;=0.1, S5691, IF(AND(Veriler!T5691&gt;0.1, F5691="", P5691="E"), IF(Q5691&gt;Veriler!$G$2, Q5691*S5691, IF(Q5691&lt;Veriler!$G$2, Veriler!$G$2*S5691, Q5691*S5691)), 0))</f>
        <v>0</v>
      </c>
      <c r="U5691" s="133" t="str">
        <f t="shared" si="1797"/>
        <v xml:space="preserve"> </v>
      </c>
      <c r="V5691" s="134" t="str">
        <f>IFERROR(IF(O5691="%10 sınırı aşılmıştır.",L5691-T5691,IFERROR(IF(F5691="",IF(S5691=1,0,IF(L5691-S5691=0,"",L5691-S5691)),IF(Veriler!M5691="",L5691,IF(L5691*Veriler!M5691=0,"",L5691*Veriler!M5691))),L5691)),0)</f>
        <v/>
      </c>
      <c r="W5691" s="146"/>
      <c r="X5691" s="146"/>
      <c r="Y5691" s="146"/>
    </row>
    <row r="5692" spans="1:25" s="99" customFormat="1" ht="54.75" customHeight="1" x14ac:dyDescent="0.25">
      <c r="A5692" s="96">
        <f t="shared" si="1798"/>
        <v>4197</v>
      </c>
      <c r="B5692" s="175"/>
      <c r="C5692" s="176"/>
      <c r="D5692" s="113"/>
      <c r="E5692" s="115"/>
      <c r="F5692" s="174"/>
      <c r="G5692" s="114" t="str">
        <f t="shared" si="1793"/>
        <v/>
      </c>
      <c r="H5692" s="115"/>
      <c r="I5692" s="115"/>
      <c r="J5692" s="115"/>
      <c r="K5692" s="115"/>
      <c r="L5692" s="133" t="str">
        <f t="shared" si="1794"/>
        <v/>
      </c>
      <c r="M5692" s="116" t="str">
        <f>IF(L5692="", "", L5692/Veriler!$X$1)</f>
        <v/>
      </c>
      <c r="N5692" s="116" t="str">
        <f>IF(F5692&lt;&gt;"", "İthal Girdi", IF(Veriler!T5692="", "", IF(Veriler!S5692="H", "%0,5 üzerindedir", IF(Veriler!T5692&gt;0.1, "%10 sınırı aşılmıştır.", "Uygun"))))</f>
        <v>%0,5 üzerindedir</v>
      </c>
      <c r="O5692" s="116" t="str">
        <f t="shared" si="1795"/>
        <v xml:space="preserve"> </v>
      </c>
      <c r="P5692" s="117"/>
      <c r="Q5692" s="118"/>
      <c r="R5692" s="119" t="str">
        <f t="shared" si="1796"/>
        <v/>
      </c>
      <c r="S5692" s="133">
        <f>IFERROR(IF(M5692&lt;=0.005,IF(F5692="",L5692,0),IF(F5692&lt;&gt;"",0,IF(P5692="",0,IF(P5692="H",0,IF(Q5692&lt;Veriler!$G$2,L5692*Veriler!$G$2,L5692*Q5692)))))," ")</f>
        <v>0</v>
      </c>
      <c r="T5692" s="133">
        <f>IF(Veriler!T5692&lt;=0.1, S5692, IF(AND(Veriler!T5692&gt;0.1, F5692="", P5692="E"), IF(Q5692&gt;Veriler!$G$2, Q5692*S5692, IF(Q5692&lt;Veriler!$G$2, Veriler!$G$2*S5692, Q5692*S5692)), 0))</f>
        <v>0</v>
      </c>
      <c r="U5692" s="133" t="str">
        <f t="shared" si="1797"/>
        <v xml:space="preserve"> </v>
      </c>
      <c r="V5692" s="134" t="str">
        <f>IFERROR(IF(O5692="%10 sınırı aşılmıştır.",L5692-T5692,IFERROR(IF(F5692="",IF(S5692=1,0,IF(L5692-S5692=0,"",L5692-S5692)),IF(Veriler!M5692="",L5692,IF(L5692*Veriler!M5692=0,"",L5692*Veriler!M5692))),L5692)),0)</f>
        <v/>
      </c>
      <c r="W5692" s="146"/>
      <c r="X5692" s="146"/>
      <c r="Y5692" s="146"/>
    </row>
    <row r="5693" spans="1:25" s="99" customFormat="1" ht="54.75" customHeight="1" x14ac:dyDescent="0.25">
      <c r="A5693" s="96">
        <f t="shared" si="1798"/>
        <v>4198</v>
      </c>
      <c r="B5693" s="175"/>
      <c r="C5693" s="176"/>
      <c r="D5693" s="113"/>
      <c r="E5693" s="115"/>
      <c r="F5693" s="174"/>
      <c r="G5693" s="114" t="str">
        <f t="shared" si="1793"/>
        <v/>
      </c>
      <c r="H5693" s="115"/>
      <c r="I5693" s="115"/>
      <c r="J5693" s="115"/>
      <c r="K5693" s="115"/>
      <c r="L5693" s="133" t="str">
        <f t="shared" si="1794"/>
        <v/>
      </c>
      <c r="M5693" s="116" t="str">
        <f>IF(L5693="", "", L5693/Veriler!$X$1)</f>
        <v/>
      </c>
      <c r="N5693" s="116" t="str">
        <f>IF(F5693&lt;&gt;"", "İthal Girdi", IF(Veriler!T5693="", "", IF(Veriler!S5693="H", "%0,5 üzerindedir", IF(Veriler!T5693&gt;0.1, "%10 sınırı aşılmıştır.", "Uygun"))))</f>
        <v>%0,5 üzerindedir</v>
      </c>
      <c r="O5693" s="116" t="str">
        <f t="shared" si="1795"/>
        <v xml:space="preserve"> </v>
      </c>
      <c r="P5693" s="117"/>
      <c r="Q5693" s="118"/>
      <c r="R5693" s="119" t="str">
        <f t="shared" si="1796"/>
        <v/>
      </c>
      <c r="S5693" s="133">
        <f>IFERROR(IF(M5693&lt;=0.005,IF(F5693="",L5693,0),IF(F5693&lt;&gt;"",0,IF(P5693="",0,IF(P5693="H",0,IF(Q5693&lt;Veriler!$G$2,L5693*Veriler!$G$2,L5693*Q5693)))))," ")</f>
        <v>0</v>
      </c>
      <c r="T5693" s="133">
        <f>IF(Veriler!T5693&lt;=0.1, S5693, IF(AND(Veriler!T5693&gt;0.1, F5693="", P5693="E"), IF(Q5693&gt;Veriler!$G$2, Q5693*S5693, IF(Q5693&lt;Veriler!$G$2, Veriler!$G$2*S5693, Q5693*S5693)), 0))</f>
        <v>0</v>
      </c>
      <c r="U5693" s="133" t="str">
        <f t="shared" si="1797"/>
        <v xml:space="preserve"> </v>
      </c>
      <c r="V5693" s="134" t="str">
        <f>IFERROR(IF(O5693="%10 sınırı aşılmıştır.",L5693-T5693,IFERROR(IF(F5693="",IF(S5693=1,0,IF(L5693-S5693=0,"",L5693-S5693)),IF(Veriler!M5693="",L5693,IF(L5693*Veriler!M5693=0,"",L5693*Veriler!M5693))),L5693)),0)</f>
        <v/>
      </c>
      <c r="W5693" s="146"/>
      <c r="X5693" s="146"/>
      <c r="Y5693" s="146"/>
    </row>
    <row r="5694" spans="1:25" s="99" customFormat="1" ht="54.75" customHeight="1" x14ac:dyDescent="0.25">
      <c r="A5694" s="96">
        <f t="shared" si="1798"/>
        <v>4199</v>
      </c>
      <c r="B5694" s="175"/>
      <c r="C5694" s="176"/>
      <c r="D5694" s="113"/>
      <c r="E5694" s="115"/>
      <c r="F5694" s="174"/>
      <c r="G5694" s="114" t="str">
        <f t="shared" si="1793"/>
        <v/>
      </c>
      <c r="H5694" s="115"/>
      <c r="I5694" s="115"/>
      <c r="J5694" s="115"/>
      <c r="K5694" s="115"/>
      <c r="L5694" s="133" t="str">
        <f t="shared" si="1794"/>
        <v/>
      </c>
      <c r="M5694" s="116" t="str">
        <f>IF(L5694="", "", L5694/Veriler!$X$1)</f>
        <v/>
      </c>
      <c r="N5694" s="116" t="str">
        <f>IF(F5694&lt;&gt;"", "İthal Girdi", IF(Veriler!T5694="", "", IF(Veriler!S5694="H", "%0,5 üzerindedir", IF(Veriler!T5694&gt;0.1, "%10 sınırı aşılmıştır.", "Uygun"))))</f>
        <v>%0,5 üzerindedir</v>
      </c>
      <c r="O5694" s="116" t="str">
        <f t="shared" si="1795"/>
        <v xml:space="preserve"> </v>
      </c>
      <c r="P5694" s="117"/>
      <c r="Q5694" s="118"/>
      <c r="R5694" s="119" t="str">
        <f t="shared" si="1796"/>
        <v/>
      </c>
      <c r="S5694" s="133">
        <f>IFERROR(IF(M5694&lt;=0.005,IF(F5694="",L5694,0),IF(F5694&lt;&gt;"",0,IF(P5694="",0,IF(P5694="H",0,IF(Q5694&lt;Veriler!$G$2,L5694*Veriler!$G$2,L5694*Q5694)))))," ")</f>
        <v>0</v>
      </c>
      <c r="T5694" s="133">
        <f>IF(Veriler!T5694&lt;=0.1, S5694, IF(AND(Veriler!T5694&gt;0.1, F5694="", P5694="E"), IF(Q5694&gt;Veriler!$G$2, Q5694*S5694, IF(Q5694&lt;Veriler!$G$2, Veriler!$G$2*S5694, Q5694*S5694)), 0))</f>
        <v>0</v>
      </c>
      <c r="U5694" s="133" t="str">
        <f t="shared" si="1797"/>
        <v xml:space="preserve"> </v>
      </c>
      <c r="V5694" s="134" t="str">
        <f>IFERROR(IF(O5694="%10 sınırı aşılmıştır.",L5694-T5694,IFERROR(IF(F5694="",IF(S5694=1,0,IF(L5694-S5694=0,"",L5694-S5694)),IF(Veriler!M5694="",L5694,IF(L5694*Veriler!M5694=0,"",L5694*Veriler!M5694))),L5694)),0)</f>
        <v/>
      </c>
      <c r="W5694" s="146"/>
      <c r="X5694" s="146"/>
      <c r="Y5694" s="146"/>
    </row>
    <row r="5695" spans="1:25" s="99" customFormat="1" ht="54.75" customHeight="1" x14ac:dyDescent="0.25">
      <c r="A5695" s="96">
        <f t="shared" si="1798"/>
        <v>4200</v>
      </c>
      <c r="B5695" s="175"/>
      <c r="C5695" s="176"/>
      <c r="D5695" s="113"/>
      <c r="E5695" s="115"/>
      <c r="F5695" s="174"/>
      <c r="G5695" s="114" t="str">
        <f t="shared" si="1793"/>
        <v/>
      </c>
      <c r="H5695" s="115"/>
      <c r="I5695" s="115"/>
      <c r="J5695" s="115"/>
      <c r="K5695" s="115"/>
      <c r="L5695" s="133" t="str">
        <f t="shared" si="1794"/>
        <v/>
      </c>
      <c r="M5695" s="116" t="str">
        <f>IF(L5695="", "", L5695/Veriler!$X$1)</f>
        <v/>
      </c>
      <c r="N5695" s="116" t="str">
        <f>IF(F5695&lt;&gt;"", "İthal Girdi", IF(Veriler!T5695="", "", IF(Veriler!S5695="H", "%0,5 üzerindedir", IF(Veriler!T5695&gt;0.1, "%10 sınırı aşılmıştır.", "Uygun"))))</f>
        <v>%0,5 üzerindedir</v>
      </c>
      <c r="O5695" s="116" t="str">
        <f t="shared" si="1795"/>
        <v xml:space="preserve"> </v>
      </c>
      <c r="P5695" s="117"/>
      <c r="Q5695" s="118"/>
      <c r="R5695" s="119" t="str">
        <f t="shared" si="1796"/>
        <v/>
      </c>
      <c r="S5695" s="133">
        <f>IFERROR(IF(M5695&lt;=0.005,IF(F5695="",L5695,0),IF(F5695&lt;&gt;"",0,IF(P5695="",0,IF(P5695="H",0,IF(Q5695&lt;Veriler!$G$2,L5695*Veriler!$G$2,L5695*Q5695)))))," ")</f>
        <v>0</v>
      </c>
      <c r="T5695" s="133">
        <f>IF(Veriler!T5695&lt;=0.1, S5695, IF(AND(Veriler!T5695&gt;0.1, F5695="", P5695="E"), IF(Q5695&gt;Veriler!$G$2, Q5695*S5695, IF(Q5695&lt;Veriler!$G$2, Veriler!$G$2*S5695, Q5695*S5695)), 0))</f>
        <v>0</v>
      </c>
      <c r="U5695" s="133" t="str">
        <f t="shared" si="1797"/>
        <v xml:space="preserve"> </v>
      </c>
      <c r="V5695" s="134" t="str">
        <f>IFERROR(IF(O5695="%10 sınırı aşılmıştır.",L5695-T5695,IFERROR(IF(F5695="",IF(S5695=1,0,IF(L5695-S5695=0,"",L5695-S5695)),IF(Veriler!M5695="",L5695,IF(L5695*Veriler!M5695=0,"",L5695*Veriler!M5695))),L5695)),0)</f>
        <v/>
      </c>
      <c r="W5695" s="146"/>
      <c r="X5695" s="146"/>
      <c r="Y5695" s="146"/>
    </row>
    <row r="5696" spans="1:25" s="99" customFormat="1" ht="24" customHeight="1" x14ac:dyDescent="0.25">
      <c r="A5696" s="103"/>
      <c r="B5696" s="104"/>
      <c r="C5696" s="104"/>
      <c r="D5696" s="104"/>
      <c r="E5696" s="103"/>
      <c r="F5696" s="135"/>
      <c r="G5696" s="157"/>
      <c r="H5696" s="103"/>
      <c r="I5696" s="103"/>
      <c r="J5696" s="103"/>
      <c r="K5696" s="103"/>
      <c r="L5696" s="136">
        <f>SUM(L5667:L5680,L5682:L5695)</f>
        <v>0</v>
      </c>
      <c r="M5696" s="158"/>
      <c r="N5696" s="158"/>
      <c r="O5696" s="158"/>
      <c r="P5696" s="105"/>
      <c r="Q5696" s="106"/>
      <c r="R5696" s="159"/>
      <c r="S5696" s="160"/>
      <c r="T5696" s="160"/>
      <c r="U5696" s="160"/>
      <c r="V5696" s="160"/>
      <c r="W5696" s="146"/>
      <c r="X5696" s="146"/>
      <c r="Y5696" s="146"/>
    </row>
    <row r="5697" spans="1:25" s="99" customFormat="1" ht="31.5" customHeight="1" x14ac:dyDescent="0.25">
      <c r="A5697" s="103"/>
      <c r="B5697" s="104"/>
      <c r="C5697" s="104"/>
      <c r="D5697" s="104"/>
      <c r="E5697" s="103"/>
      <c r="F5697" s="135"/>
      <c r="G5697" s="157"/>
      <c r="H5697" s="103"/>
      <c r="I5697" s="103"/>
      <c r="J5697" s="103"/>
      <c r="K5697" s="103"/>
      <c r="L5697" s="161"/>
      <c r="M5697" s="158"/>
      <c r="N5697" s="158"/>
      <c r="O5697" s="158"/>
      <c r="P5697" s="105"/>
      <c r="Q5697" s="106"/>
      <c r="R5697" s="159"/>
      <c r="S5697" s="162" t="s">
        <v>57</v>
      </c>
      <c r="T5697" s="162" t="s">
        <v>57</v>
      </c>
      <c r="U5697" s="162" t="s">
        <v>57</v>
      </c>
      <c r="V5697" s="163" t="s">
        <v>58</v>
      </c>
      <c r="W5697" s="146"/>
      <c r="X5697" s="146"/>
      <c r="Y5697" s="146"/>
    </row>
    <row r="5698" spans="1:25" s="99" customFormat="1" ht="58.5" customHeight="1" x14ac:dyDescent="0.25">
      <c r="A5698" s="185" t="s">
        <v>59</v>
      </c>
      <c r="B5698" s="180"/>
      <c r="C5698" s="180"/>
      <c r="D5698" s="180"/>
      <c r="E5698" s="180"/>
      <c r="F5698" s="180"/>
      <c r="G5698" s="180"/>
      <c r="H5698" s="180"/>
      <c r="I5698" s="180"/>
      <c r="J5698" s="180"/>
      <c r="K5698" s="180"/>
      <c r="L5698" s="180"/>
      <c r="M5698" s="180"/>
      <c r="N5698" s="180"/>
      <c r="O5698" s="180"/>
      <c r="P5698" s="180"/>
      <c r="Q5698" s="180"/>
      <c r="R5698" s="176"/>
      <c r="S5698" s="137">
        <f>SUM(S5660,S5667:S5680,S5682:S5695)</f>
        <v>0</v>
      </c>
      <c r="T5698" s="137" t="str">
        <f>IF(SUM(T5667:T5680,T5682:T5695)=0," ",SUM(T5667:T5680,T5682:T5695))</f>
        <v xml:space="preserve"> </v>
      </c>
      <c r="U5698" s="137" t="str">
        <f>IF(SUM(U5667:U5680,U5682:U5695)=0," ",SUM(U5667:U5680,U5682:U5695))</f>
        <v xml:space="preserve"> </v>
      </c>
      <c r="V5698" s="137" t="str">
        <f>IF(SUM(V5667:V5680,V5682:V5695)=0," ",SUM(V5667:V5680,V5682:V5695))</f>
        <v xml:space="preserve"> </v>
      </c>
      <c r="W5698" s="146"/>
      <c r="X5698" s="164">
        <f>SUM(U5667:U5680,U5682:U5695)</f>
        <v>0</v>
      </c>
      <c r="Y5698" s="164">
        <f>SUM(V5667:V5680,V5682:V5695)</f>
        <v>0</v>
      </c>
    </row>
    <row r="5699" spans="1:25" x14ac:dyDescent="0.3">
      <c r="A5699" s="34"/>
      <c r="G5699" s="146"/>
      <c r="L5699" s="146"/>
      <c r="M5699" s="146"/>
      <c r="N5699" s="146"/>
      <c r="O5699" s="146"/>
      <c r="R5699" s="146"/>
      <c r="S5699" s="146"/>
      <c r="T5699" s="146"/>
      <c r="U5699" s="146"/>
      <c r="V5699" s="146"/>
      <c r="W5699" s="146"/>
      <c r="X5699" s="146"/>
      <c r="Y5699" s="146"/>
    </row>
    <row r="5700" spans="1:25" x14ac:dyDescent="0.3">
      <c r="A5700" s="186" t="s">
        <v>60</v>
      </c>
      <c r="B5700" s="187"/>
      <c r="C5700" s="187"/>
      <c r="D5700" s="187"/>
      <c r="E5700" s="187"/>
      <c r="F5700" s="187"/>
      <c r="G5700" s="187"/>
      <c r="H5700" s="187"/>
      <c r="I5700" s="187"/>
      <c r="J5700" s="187"/>
      <c r="K5700" s="187"/>
      <c r="L5700" s="187"/>
      <c r="M5700" s="187"/>
      <c r="N5700" s="187"/>
      <c r="O5700" s="187"/>
      <c r="P5700" s="187"/>
      <c r="Q5700" s="187"/>
      <c r="R5700" s="187"/>
      <c r="S5700" s="187"/>
      <c r="T5700" s="187"/>
      <c r="U5700" s="187"/>
      <c r="V5700" s="187"/>
      <c r="W5700" s="146"/>
      <c r="X5700" s="146"/>
      <c r="Y5700" s="146"/>
    </row>
    <row r="5701" spans="1:25" s="99" customFormat="1" ht="41.25" customHeight="1" x14ac:dyDescent="0.25">
      <c r="A5701" s="189" t="s">
        <v>38</v>
      </c>
      <c r="B5701" s="180"/>
      <c r="C5701" s="180"/>
      <c r="D5701" s="180"/>
      <c r="E5701" s="180"/>
      <c r="F5701" s="180"/>
      <c r="G5701" s="180"/>
      <c r="H5701" s="180"/>
      <c r="I5701" s="180"/>
      <c r="J5701" s="180"/>
      <c r="K5701" s="180"/>
      <c r="L5701" s="180"/>
      <c r="M5701" s="180"/>
      <c r="N5701" s="180"/>
      <c r="O5701" s="180"/>
      <c r="P5701" s="180"/>
      <c r="Q5701" s="180"/>
      <c r="R5701" s="180"/>
      <c r="S5701" s="180"/>
      <c r="T5701" s="180"/>
      <c r="U5701" s="180"/>
      <c r="V5701" s="176"/>
      <c r="W5701" s="146"/>
      <c r="X5701" s="146"/>
      <c r="Y5701" s="146"/>
    </row>
    <row r="5702" spans="1:25" s="100" customFormat="1" ht="35.25" customHeight="1" x14ac:dyDescent="0.25">
      <c r="A5702" s="179" t="s">
        <v>39</v>
      </c>
      <c r="B5702" s="180"/>
      <c r="C5702" s="180"/>
      <c r="D5702" s="180"/>
      <c r="E5702" s="180"/>
      <c r="F5702" s="180"/>
      <c r="G5702" s="180"/>
      <c r="H5702" s="180"/>
      <c r="I5702" s="180"/>
      <c r="J5702" s="180"/>
      <c r="K5702" s="180"/>
      <c r="L5702" s="180"/>
      <c r="M5702" s="180"/>
      <c r="N5702" s="180"/>
      <c r="O5702" s="180"/>
      <c r="P5702" s="180"/>
      <c r="Q5702" s="180"/>
      <c r="R5702" s="176"/>
      <c r="S5702" s="147"/>
      <c r="T5702" s="148"/>
      <c r="U5702" s="149" t="s">
        <v>40</v>
      </c>
      <c r="V5702" s="150">
        <f>V5664+1</f>
        <v>151</v>
      </c>
      <c r="W5702" s="146"/>
      <c r="X5702" s="146"/>
      <c r="Y5702" s="146"/>
    </row>
    <row r="5703" spans="1:25" s="99" customFormat="1" ht="81" customHeight="1" x14ac:dyDescent="0.25">
      <c r="A5703" s="110" t="s">
        <v>3</v>
      </c>
      <c r="B5703" s="188" t="s">
        <v>41</v>
      </c>
      <c r="C5703" s="176"/>
      <c r="D5703" s="111" t="s">
        <v>42</v>
      </c>
      <c r="E5703" s="110" t="s">
        <v>324</v>
      </c>
      <c r="F5703" s="111" t="s">
        <v>325</v>
      </c>
      <c r="G5703" s="151" t="s">
        <v>43</v>
      </c>
      <c r="H5703" s="110" t="s">
        <v>44</v>
      </c>
      <c r="I5703" s="110" t="s">
        <v>8</v>
      </c>
      <c r="J5703" s="110" t="s">
        <v>45</v>
      </c>
      <c r="K5703" s="110" t="s">
        <v>46</v>
      </c>
      <c r="L5703" s="152" t="s">
        <v>47</v>
      </c>
      <c r="M5703" s="153" t="s">
        <v>48</v>
      </c>
      <c r="N5703" s="154" t="s">
        <v>49</v>
      </c>
      <c r="O5703" s="154" t="s">
        <v>49</v>
      </c>
      <c r="P5703" s="112" t="s">
        <v>50</v>
      </c>
      <c r="Q5703" s="110" t="s">
        <v>51</v>
      </c>
      <c r="R5703" s="155" t="s">
        <v>52</v>
      </c>
      <c r="S5703" s="156" t="s">
        <v>53</v>
      </c>
      <c r="T5703" s="156" t="s">
        <v>54</v>
      </c>
      <c r="U5703" s="152" t="s">
        <v>54</v>
      </c>
      <c r="V5703" s="152" t="s">
        <v>55</v>
      </c>
      <c r="W5703" s="146"/>
      <c r="X5703" s="146"/>
      <c r="Y5703" s="146"/>
    </row>
    <row r="5704" spans="1:25" s="99" customFormat="1" ht="45" customHeight="1" x14ac:dyDescent="0.25">
      <c r="A5704" s="101"/>
      <c r="B5704" s="177" t="s">
        <v>56</v>
      </c>
      <c r="C5704" s="178"/>
      <c r="D5704" s="102"/>
      <c r="E5704" s="170"/>
      <c r="F5704" s="102"/>
      <c r="G5704" s="95"/>
      <c r="H5704" s="102"/>
      <c r="I5704" s="102"/>
      <c r="J5704" s="102"/>
      <c r="K5704" s="102"/>
      <c r="L5704" s="95"/>
      <c r="M5704" s="95"/>
      <c r="N5704" s="95"/>
      <c r="O5704" s="95"/>
      <c r="P5704" s="102"/>
      <c r="Q5704" s="102"/>
      <c r="R5704" s="190"/>
      <c r="S5704" s="184"/>
      <c r="T5704" s="95"/>
      <c r="U5704" s="95"/>
      <c r="V5704" s="95"/>
      <c r="W5704" s="146"/>
      <c r="X5704" s="146"/>
      <c r="Y5704" s="146"/>
    </row>
    <row r="5705" spans="1:25" s="99" customFormat="1" ht="54.75" customHeight="1" x14ac:dyDescent="0.25">
      <c r="A5705" s="96">
        <f>A5695+1</f>
        <v>4201</v>
      </c>
      <c r="B5705" s="181"/>
      <c r="C5705" s="182"/>
      <c r="D5705" s="113"/>
      <c r="E5705" s="115"/>
      <c r="F5705" s="174"/>
      <c r="G5705" s="114" t="str">
        <f t="shared" ref="G5705:G5718" si="1799">IF(AND(F5705&lt;&gt;"",V5705&lt;&gt;"",L5705&lt;&gt;0),V5705/L5705,"")</f>
        <v/>
      </c>
      <c r="H5705" s="115"/>
      <c r="I5705" s="115"/>
      <c r="J5705" s="115"/>
      <c r="K5705" s="115"/>
      <c r="L5705" s="133" t="str">
        <f t="shared" ref="L5705:L5718" si="1800">IF(AND(H5705&lt;&gt;0, J5705&lt;&gt;0, K5705&lt;&gt;0), H5705*J5705*K5705, "")</f>
        <v/>
      </c>
      <c r="M5705" s="116" t="str">
        <f>IF(L5705="", "", L5705/Veriler!$X$1)</f>
        <v/>
      </c>
      <c r="N5705" s="116" t="str">
        <f>IF(F5705&lt;&gt;"", "İthal Girdi", IF(Veriler!T5705="", "", IF(Veriler!S5705="H", "%0,5 üzerindedir", IF(Veriler!T5705&gt;0.1, "%10 sınırı aşılmıştır.", "Uygun"))))</f>
        <v>%0,5 üzerindedir</v>
      </c>
      <c r="O5705" s="116" t="str">
        <f t="shared" ref="O5705:O5718" si="1801">IF(M5705=""," ",N5705)</f>
        <v xml:space="preserve"> </v>
      </c>
      <c r="P5705" s="117"/>
      <c r="Q5705" s="118"/>
      <c r="R5705" s="119" t="str">
        <f t="shared" ref="R5705:R5718" si="1802">IFERROR(IF(AND(T5705&lt;&gt;"",L5705&lt;&gt;"",L5705&lt;&gt;0,T5705&lt;&gt;0),T5705/L5705,"")," ")</f>
        <v/>
      </c>
      <c r="S5705" s="133">
        <f>IFERROR(IF(M5705&lt;=0.005,IF(F5705="",L5705,0),IF(F5705&lt;&gt;"",0,IF(P5705="",0,IF(P5705="H",0,IF(Q5705&lt;Veriler!$G$2,L5705*Veriler!$G$2,L5705*Q5705)))))," ")</f>
        <v>0</v>
      </c>
      <c r="T5705" s="133">
        <f>IF(Veriler!T5705&lt;=0.1, S5705, IF(AND(Veriler!T5705&gt;0.1, F5705="", P5705="E"), IF(Q5705&gt;Veriler!$G$2, Q5705*S5705, IF(Q5705&lt;Veriler!$G$2, Veriler!$G$2*S5705, Q5705*S5705)), 0))</f>
        <v>0</v>
      </c>
      <c r="U5705" s="133" t="str">
        <f t="shared" ref="U5705:U5718" si="1803">IF(T5705=0," ",T5705)</f>
        <v xml:space="preserve"> </v>
      </c>
      <c r="V5705" s="134" t="str">
        <f>IFERROR(IF(O5705="%10 sınırı aşılmıştır.",L5705-T5705,IFERROR(IF(F5705="",IF(S5705=1,0,IF(L5705-S5705=0,"",L5705-S5705)),IF(Veriler!M5705="",L5705,IF(L5705*Veriler!M5705=0,"",L5705*Veriler!M5705))),L5705)),0)</f>
        <v/>
      </c>
      <c r="W5705" s="146"/>
      <c r="X5705" s="146"/>
      <c r="Y5705" s="146"/>
    </row>
    <row r="5706" spans="1:25" s="99" customFormat="1" ht="54.75" customHeight="1" x14ac:dyDescent="0.25">
      <c r="A5706" s="96">
        <f t="shared" ref="A5706:A5718" si="1804">A5705+1</f>
        <v>4202</v>
      </c>
      <c r="B5706" s="175"/>
      <c r="C5706" s="176"/>
      <c r="D5706" s="113"/>
      <c r="E5706" s="115"/>
      <c r="F5706" s="174"/>
      <c r="G5706" s="114" t="str">
        <f t="shared" si="1799"/>
        <v/>
      </c>
      <c r="H5706" s="115"/>
      <c r="I5706" s="115"/>
      <c r="J5706" s="115"/>
      <c r="K5706" s="115"/>
      <c r="L5706" s="133" t="str">
        <f t="shared" si="1800"/>
        <v/>
      </c>
      <c r="M5706" s="116" t="str">
        <f>IF(L5706="", "", L5706/Veriler!$X$1)</f>
        <v/>
      </c>
      <c r="N5706" s="116" t="str">
        <f>IF(F5706&lt;&gt;"", "İthal Girdi", IF(Veriler!T5706="", "", IF(Veriler!S5706="H", "%0,5 üzerindedir", IF(Veriler!T5706&gt;0.1, "%10 sınırı aşılmıştır.", "Uygun"))))</f>
        <v>%0,5 üzerindedir</v>
      </c>
      <c r="O5706" s="116" t="str">
        <f t="shared" si="1801"/>
        <v xml:space="preserve"> </v>
      </c>
      <c r="P5706" s="117"/>
      <c r="Q5706" s="118"/>
      <c r="R5706" s="119" t="str">
        <f t="shared" si="1802"/>
        <v/>
      </c>
      <c r="S5706" s="133">
        <f>IFERROR(IF(M5706&lt;=0.005,IF(F5706="",L5706,0),IF(F5706&lt;&gt;"",0,IF(P5706="",0,IF(P5706="H",0,IF(Q5706&lt;Veriler!$G$2,L5706*Veriler!$G$2,L5706*Q5706)))))," ")</f>
        <v>0</v>
      </c>
      <c r="T5706" s="133">
        <f>IF(Veriler!T5706&lt;=0.1, S5706, IF(AND(Veriler!T5706&gt;0.1, F5706="", P5706="E"), IF(Q5706&gt;Veriler!$G$2, Q5706*S5706, IF(Q5706&lt;Veriler!$G$2, Veriler!$G$2*S5706, Q5706*S5706)), 0))</f>
        <v>0</v>
      </c>
      <c r="U5706" s="133" t="str">
        <f t="shared" si="1803"/>
        <v xml:space="preserve"> </v>
      </c>
      <c r="V5706" s="134" t="str">
        <f>IFERROR(IF(O5706="%10 sınırı aşılmıştır.",L5706-T5706,IFERROR(IF(F5706="",IF(S5706=1,0,IF(L5706-S5706=0,"",L5706-S5706)),IF(Veriler!M5706="",L5706,IF(L5706*Veriler!M5706=0,"",L5706*Veriler!M5706))),L5706)),0)</f>
        <v/>
      </c>
      <c r="W5706" s="146"/>
      <c r="X5706" s="146"/>
      <c r="Y5706" s="146"/>
    </row>
    <row r="5707" spans="1:25" s="99" customFormat="1" ht="54.75" customHeight="1" x14ac:dyDescent="0.25">
      <c r="A5707" s="96">
        <f t="shared" si="1804"/>
        <v>4203</v>
      </c>
      <c r="B5707" s="175"/>
      <c r="C5707" s="176"/>
      <c r="D5707" s="113"/>
      <c r="E5707" s="115"/>
      <c r="F5707" s="174"/>
      <c r="G5707" s="114" t="str">
        <f t="shared" si="1799"/>
        <v/>
      </c>
      <c r="H5707" s="115"/>
      <c r="I5707" s="115"/>
      <c r="J5707" s="115"/>
      <c r="K5707" s="115"/>
      <c r="L5707" s="133" t="str">
        <f t="shared" si="1800"/>
        <v/>
      </c>
      <c r="M5707" s="116" t="str">
        <f>IF(L5707="", "", L5707/Veriler!$X$1)</f>
        <v/>
      </c>
      <c r="N5707" s="116" t="str">
        <f>IF(F5707&lt;&gt;"", "İthal Girdi", IF(Veriler!T5707="", "", IF(Veriler!S5707="H", "%0,5 üzerindedir", IF(Veriler!T5707&gt;0.1, "%10 sınırı aşılmıştır.", "Uygun"))))</f>
        <v>%0,5 üzerindedir</v>
      </c>
      <c r="O5707" s="116" t="str">
        <f t="shared" si="1801"/>
        <v xml:space="preserve"> </v>
      </c>
      <c r="P5707" s="117"/>
      <c r="Q5707" s="118"/>
      <c r="R5707" s="119" t="str">
        <f t="shared" si="1802"/>
        <v/>
      </c>
      <c r="S5707" s="133">
        <f>IFERROR(IF(M5707&lt;=0.005,IF(F5707="",L5707,0),IF(F5707&lt;&gt;"",0,IF(P5707="",0,IF(P5707="H",0,IF(Q5707&lt;Veriler!$G$2,L5707*Veriler!$G$2,L5707*Q5707)))))," ")</f>
        <v>0</v>
      </c>
      <c r="T5707" s="133">
        <f>IF(Veriler!T5707&lt;=0.1, S5707, IF(AND(Veriler!T5707&gt;0.1, F5707="", P5707="E"), IF(Q5707&gt;Veriler!$G$2, Q5707*S5707, IF(Q5707&lt;Veriler!$G$2, Veriler!$G$2*S5707, Q5707*S5707)), 0))</f>
        <v>0</v>
      </c>
      <c r="U5707" s="133" t="str">
        <f t="shared" si="1803"/>
        <v xml:space="preserve"> </v>
      </c>
      <c r="V5707" s="134" t="str">
        <f>IFERROR(IF(O5707="%10 sınırı aşılmıştır.",L5707-T5707,IFERROR(IF(F5707="",IF(S5707=1,0,IF(L5707-S5707=0,"",L5707-S5707)),IF(Veriler!M5707="",L5707,IF(L5707*Veriler!M5707=0,"",L5707*Veriler!M5707))),L5707)),0)</f>
        <v/>
      </c>
      <c r="W5707" s="146"/>
      <c r="X5707" s="146"/>
      <c r="Y5707" s="146"/>
    </row>
    <row r="5708" spans="1:25" s="99" customFormat="1" ht="54.75" customHeight="1" x14ac:dyDescent="0.25">
      <c r="A5708" s="96">
        <f t="shared" si="1804"/>
        <v>4204</v>
      </c>
      <c r="B5708" s="175"/>
      <c r="C5708" s="176"/>
      <c r="D5708" s="113"/>
      <c r="E5708" s="115"/>
      <c r="F5708" s="174"/>
      <c r="G5708" s="114" t="str">
        <f t="shared" si="1799"/>
        <v/>
      </c>
      <c r="H5708" s="115"/>
      <c r="I5708" s="115"/>
      <c r="J5708" s="115"/>
      <c r="K5708" s="115"/>
      <c r="L5708" s="133" t="str">
        <f t="shared" si="1800"/>
        <v/>
      </c>
      <c r="M5708" s="116" t="str">
        <f>IF(L5708="", "", L5708/Veriler!$X$1)</f>
        <v/>
      </c>
      <c r="N5708" s="116" t="str">
        <f>IF(F5708&lt;&gt;"", "İthal Girdi", IF(Veriler!T5708="", "", IF(Veriler!S5708="H", "%0,5 üzerindedir", IF(Veriler!T5708&gt;0.1, "%10 sınırı aşılmıştır.", "Uygun"))))</f>
        <v>%0,5 üzerindedir</v>
      </c>
      <c r="O5708" s="116" t="str">
        <f t="shared" si="1801"/>
        <v xml:space="preserve"> </v>
      </c>
      <c r="P5708" s="117"/>
      <c r="Q5708" s="118"/>
      <c r="R5708" s="119" t="str">
        <f t="shared" si="1802"/>
        <v/>
      </c>
      <c r="S5708" s="133">
        <f>IFERROR(IF(M5708&lt;=0.005,IF(F5708="",L5708,0),IF(F5708&lt;&gt;"",0,IF(P5708="",0,IF(P5708="H",0,IF(Q5708&lt;Veriler!$G$2,L5708*Veriler!$G$2,L5708*Q5708)))))," ")</f>
        <v>0</v>
      </c>
      <c r="T5708" s="133">
        <f>IF(Veriler!T5708&lt;=0.1, S5708, IF(AND(Veriler!T5708&gt;0.1, F5708="", P5708="E"), IF(Q5708&gt;Veriler!$G$2, Q5708*S5708, IF(Q5708&lt;Veriler!$G$2, Veriler!$G$2*S5708, Q5708*S5708)), 0))</f>
        <v>0</v>
      </c>
      <c r="U5708" s="133" t="str">
        <f t="shared" si="1803"/>
        <v xml:space="preserve"> </v>
      </c>
      <c r="V5708" s="134" t="str">
        <f>IFERROR(IF(O5708="%10 sınırı aşılmıştır.",L5708-T5708,IFERROR(IF(F5708="",IF(S5708=1,0,IF(L5708-S5708=0,"",L5708-S5708)),IF(Veriler!M5708="",L5708,IF(L5708*Veriler!M5708=0,"",L5708*Veriler!M5708))),L5708)),0)</f>
        <v/>
      </c>
      <c r="W5708" s="146"/>
      <c r="X5708" s="146"/>
      <c r="Y5708" s="146"/>
    </row>
    <row r="5709" spans="1:25" s="99" customFormat="1" ht="54.75" customHeight="1" x14ac:dyDescent="0.25">
      <c r="A5709" s="96">
        <f t="shared" si="1804"/>
        <v>4205</v>
      </c>
      <c r="B5709" s="175"/>
      <c r="C5709" s="176"/>
      <c r="D5709" s="113"/>
      <c r="E5709" s="115"/>
      <c r="F5709" s="174"/>
      <c r="G5709" s="114" t="str">
        <f t="shared" si="1799"/>
        <v/>
      </c>
      <c r="H5709" s="115"/>
      <c r="I5709" s="115"/>
      <c r="J5709" s="115"/>
      <c r="K5709" s="115"/>
      <c r="L5709" s="133" t="str">
        <f t="shared" si="1800"/>
        <v/>
      </c>
      <c r="M5709" s="116" t="str">
        <f>IF(L5709="", "", L5709/Veriler!$X$1)</f>
        <v/>
      </c>
      <c r="N5709" s="116" t="str">
        <f>IF(F5709&lt;&gt;"", "İthal Girdi", IF(Veriler!T5709="", "", IF(Veriler!S5709="H", "%0,5 üzerindedir", IF(Veriler!T5709&gt;0.1, "%10 sınırı aşılmıştır.", "Uygun"))))</f>
        <v>%0,5 üzerindedir</v>
      </c>
      <c r="O5709" s="116" t="str">
        <f t="shared" si="1801"/>
        <v xml:space="preserve"> </v>
      </c>
      <c r="P5709" s="117"/>
      <c r="Q5709" s="118"/>
      <c r="R5709" s="119" t="str">
        <f t="shared" si="1802"/>
        <v/>
      </c>
      <c r="S5709" s="133">
        <f>IFERROR(IF(M5709&lt;=0.005,IF(F5709="",L5709,0),IF(F5709&lt;&gt;"",0,IF(P5709="",0,IF(P5709="H",0,IF(Q5709&lt;Veriler!$G$2,L5709*Veriler!$G$2,L5709*Q5709)))))," ")</f>
        <v>0</v>
      </c>
      <c r="T5709" s="133">
        <f>IF(Veriler!T5709&lt;=0.1, S5709, IF(AND(Veriler!T5709&gt;0.1, F5709="", P5709="E"), IF(Q5709&gt;Veriler!$G$2, Q5709*S5709, IF(Q5709&lt;Veriler!$G$2, Veriler!$G$2*S5709, Q5709*S5709)), 0))</f>
        <v>0</v>
      </c>
      <c r="U5709" s="133" t="str">
        <f t="shared" si="1803"/>
        <v xml:space="preserve"> </v>
      </c>
      <c r="V5709" s="134" t="str">
        <f>IFERROR(IF(O5709="%10 sınırı aşılmıştır.",L5709-T5709,IFERROR(IF(F5709="",IF(S5709=1,0,IF(L5709-S5709=0,"",L5709-S5709)),IF(Veriler!M5709="",L5709,IF(L5709*Veriler!M5709=0,"",L5709*Veriler!M5709))),L5709)),0)</f>
        <v/>
      </c>
      <c r="W5709" s="146"/>
      <c r="X5709" s="146"/>
      <c r="Y5709" s="146"/>
    </row>
    <row r="5710" spans="1:25" s="99" customFormat="1" ht="54.75" customHeight="1" x14ac:dyDescent="0.25">
      <c r="A5710" s="96">
        <f t="shared" si="1804"/>
        <v>4206</v>
      </c>
      <c r="B5710" s="175"/>
      <c r="C5710" s="176"/>
      <c r="D5710" s="113"/>
      <c r="E5710" s="115"/>
      <c r="F5710" s="174"/>
      <c r="G5710" s="114" t="str">
        <f t="shared" si="1799"/>
        <v/>
      </c>
      <c r="H5710" s="115"/>
      <c r="I5710" s="115"/>
      <c r="J5710" s="115"/>
      <c r="K5710" s="115"/>
      <c r="L5710" s="133" t="str">
        <f t="shared" si="1800"/>
        <v/>
      </c>
      <c r="M5710" s="116" t="str">
        <f>IF(L5710="", "", L5710/Veriler!$X$1)</f>
        <v/>
      </c>
      <c r="N5710" s="116" t="str">
        <f>IF(F5710&lt;&gt;"", "İthal Girdi", IF(Veriler!T5710="", "", IF(Veriler!S5710="H", "%0,5 üzerindedir", IF(Veriler!T5710&gt;0.1, "%10 sınırı aşılmıştır.", "Uygun"))))</f>
        <v>%0,5 üzerindedir</v>
      </c>
      <c r="O5710" s="116" t="str">
        <f t="shared" si="1801"/>
        <v xml:space="preserve"> </v>
      </c>
      <c r="P5710" s="117"/>
      <c r="Q5710" s="118"/>
      <c r="R5710" s="119" t="str">
        <f t="shared" si="1802"/>
        <v/>
      </c>
      <c r="S5710" s="133">
        <f>IFERROR(IF(M5710&lt;=0.005,IF(F5710="",L5710,0),IF(F5710&lt;&gt;"",0,IF(P5710="",0,IF(P5710="H",0,IF(Q5710&lt;Veriler!$G$2,L5710*Veriler!$G$2,L5710*Q5710)))))," ")</f>
        <v>0</v>
      </c>
      <c r="T5710" s="133">
        <f>IF(Veriler!T5710&lt;=0.1, S5710, IF(AND(Veriler!T5710&gt;0.1, F5710="", P5710="E"), IF(Q5710&gt;Veriler!$G$2, Q5710*S5710, IF(Q5710&lt;Veriler!$G$2, Veriler!$G$2*S5710, Q5710*S5710)), 0))</f>
        <v>0</v>
      </c>
      <c r="U5710" s="133" t="str">
        <f t="shared" si="1803"/>
        <v xml:space="preserve"> </v>
      </c>
      <c r="V5710" s="134" t="str">
        <f>IFERROR(IF(O5710="%10 sınırı aşılmıştır.",L5710-T5710,IFERROR(IF(F5710="",IF(S5710=1,0,IF(L5710-S5710=0,"",L5710-S5710)),IF(Veriler!M5710="",L5710,IF(L5710*Veriler!M5710=0,"",L5710*Veriler!M5710))),L5710)),0)</f>
        <v/>
      </c>
      <c r="W5710" s="146"/>
      <c r="X5710" s="146"/>
      <c r="Y5710" s="146"/>
    </row>
    <row r="5711" spans="1:25" s="99" customFormat="1" ht="54.75" customHeight="1" x14ac:dyDescent="0.25">
      <c r="A5711" s="96">
        <f t="shared" si="1804"/>
        <v>4207</v>
      </c>
      <c r="B5711" s="175"/>
      <c r="C5711" s="176"/>
      <c r="D5711" s="113"/>
      <c r="E5711" s="115"/>
      <c r="F5711" s="174"/>
      <c r="G5711" s="114" t="str">
        <f t="shared" si="1799"/>
        <v/>
      </c>
      <c r="H5711" s="115"/>
      <c r="I5711" s="115"/>
      <c r="J5711" s="115"/>
      <c r="K5711" s="115"/>
      <c r="L5711" s="133" t="str">
        <f t="shared" si="1800"/>
        <v/>
      </c>
      <c r="M5711" s="116" t="str">
        <f>IF(L5711="", "", L5711/Veriler!$X$1)</f>
        <v/>
      </c>
      <c r="N5711" s="116" t="str">
        <f>IF(F5711&lt;&gt;"", "İthal Girdi", IF(Veriler!T5711="", "", IF(Veriler!S5711="H", "%0,5 üzerindedir", IF(Veriler!T5711&gt;0.1, "%10 sınırı aşılmıştır.", "Uygun"))))</f>
        <v>%0,5 üzerindedir</v>
      </c>
      <c r="O5711" s="116" t="str">
        <f t="shared" si="1801"/>
        <v xml:space="preserve"> </v>
      </c>
      <c r="P5711" s="117"/>
      <c r="Q5711" s="118"/>
      <c r="R5711" s="119" t="str">
        <f t="shared" si="1802"/>
        <v/>
      </c>
      <c r="S5711" s="133">
        <f>IFERROR(IF(M5711&lt;=0.005,IF(F5711="",L5711,0),IF(F5711&lt;&gt;"",0,IF(P5711="",0,IF(P5711="H",0,IF(Q5711&lt;Veriler!$G$2,L5711*Veriler!$G$2,L5711*Q5711)))))," ")</f>
        <v>0</v>
      </c>
      <c r="T5711" s="133">
        <f>IF(Veriler!T5711&lt;=0.1, S5711, IF(AND(Veriler!T5711&gt;0.1, F5711="", P5711="E"), IF(Q5711&gt;Veriler!$G$2, Q5711*S5711, IF(Q5711&lt;Veriler!$G$2, Veriler!$G$2*S5711, Q5711*S5711)), 0))</f>
        <v>0</v>
      </c>
      <c r="U5711" s="133" t="str">
        <f t="shared" si="1803"/>
        <v xml:space="preserve"> </v>
      </c>
      <c r="V5711" s="134" t="str">
        <f>IFERROR(IF(O5711="%10 sınırı aşılmıştır.",L5711-T5711,IFERROR(IF(F5711="",IF(S5711=1,0,IF(L5711-S5711=0,"",L5711-S5711)),IF(Veriler!M5711="",L5711,IF(L5711*Veriler!M5711=0,"",L5711*Veriler!M5711))),L5711)),0)</f>
        <v/>
      </c>
      <c r="W5711" s="146"/>
      <c r="X5711" s="146"/>
      <c r="Y5711" s="146"/>
    </row>
    <row r="5712" spans="1:25" s="99" customFormat="1" ht="54.75" customHeight="1" x14ac:dyDescent="0.25">
      <c r="A5712" s="96">
        <f t="shared" si="1804"/>
        <v>4208</v>
      </c>
      <c r="B5712" s="175"/>
      <c r="C5712" s="176"/>
      <c r="D5712" s="113"/>
      <c r="E5712" s="115"/>
      <c r="F5712" s="174"/>
      <c r="G5712" s="114" t="str">
        <f t="shared" si="1799"/>
        <v/>
      </c>
      <c r="H5712" s="115"/>
      <c r="I5712" s="115"/>
      <c r="J5712" s="115"/>
      <c r="K5712" s="115"/>
      <c r="L5712" s="133" t="str">
        <f t="shared" si="1800"/>
        <v/>
      </c>
      <c r="M5712" s="116" t="str">
        <f>IF(L5712="", "", L5712/Veriler!$X$1)</f>
        <v/>
      </c>
      <c r="N5712" s="116" t="str">
        <f>IF(F5712&lt;&gt;"", "İthal Girdi", IF(Veriler!T5712="", "", IF(Veriler!S5712="H", "%0,5 üzerindedir", IF(Veriler!T5712&gt;0.1, "%10 sınırı aşılmıştır.", "Uygun"))))</f>
        <v>%0,5 üzerindedir</v>
      </c>
      <c r="O5712" s="116" t="str">
        <f t="shared" si="1801"/>
        <v xml:space="preserve"> </v>
      </c>
      <c r="P5712" s="117"/>
      <c r="Q5712" s="118"/>
      <c r="R5712" s="119" t="str">
        <f t="shared" si="1802"/>
        <v/>
      </c>
      <c r="S5712" s="133">
        <f>IFERROR(IF(M5712&lt;=0.005,IF(F5712="",L5712,0),IF(F5712&lt;&gt;"",0,IF(P5712="",0,IF(P5712="H",0,IF(Q5712&lt;Veriler!$G$2,L5712*Veriler!$G$2,L5712*Q5712)))))," ")</f>
        <v>0</v>
      </c>
      <c r="T5712" s="133">
        <f>IF(Veriler!T5712&lt;=0.1, S5712, IF(AND(Veriler!T5712&gt;0.1, F5712="", P5712="E"), IF(Q5712&gt;Veriler!$G$2, Q5712*S5712, IF(Q5712&lt;Veriler!$G$2, Veriler!$G$2*S5712, Q5712*S5712)), 0))</f>
        <v>0</v>
      </c>
      <c r="U5712" s="133" t="str">
        <f t="shared" si="1803"/>
        <v xml:space="preserve"> </v>
      </c>
      <c r="V5712" s="134" t="str">
        <f>IFERROR(IF(O5712="%10 sınırı aşılmıştır.",L5712-T5712,IFERROR(IF(F5712="",IF(S5712=1,0,IF(L5712-S5712=0,"",L5712-S5712)),IF(Veriler!M5712="",L5712,IF(L5712*Veriler!M5712=0,"",L5712*Veriler!M5712))),L5712)),0)</f>
        <v/>
      </c>
      <c r="W5712" s="146"/>
      <c r="X5712" s="146"/>
      <c r="Y5712" s="146"/>
    </row>
    <row r="5713" spans="1:25" s="99" customFormat="1" ht="54.75" customHeight="1" x14ac:dyDescent="0.25">
      <c r="A5713" s="96">
        <f t="shared" si="1804"/>
        <v>4209</v>
      </c>
      <c r="B5713" s="175"/>
      <c r="C5713" s="176"/>
      <c r="D5713" s="113"/>
      <c r="E5713" s="115"/>
      <c r="F5713" s="174"/>
      <c r="G5713" s="114" t="str">
        <f t="shared" si="1799"/>
        <v/>
      </c>
      <c r="H5713" s="115"/>
      <c r="I5713" s="115"/>
      <c r="J5713" s="115"/>
      <c r="K5713" s="115"/>
      <c r="L5713" s="133" t="str">
        <f t="shared" si="1800"/>
        <v/>
      </c>
      <c r="M5713" s="116" t="str">
        <f>IF(L5713="", "", L5713/Veriler!$X$1)</f>
        <v/>
      </c>
      <c r="N5713" s="116" t="str">
        <f>IF(F5713&lt;&gt;"", "İthal Girdi", IF(Veriler!T5713="", "", IF(Veriler!S5713="H", "%0,5 üzerindedir", IF(Veriler!T5713&gt;0.1, "%10 sınırı aşılmıştır.", "Uygun"))))</f>
        <v>%0,5 üzerindedir</v>
      </c>
      <c r="O5713" s="116" t="str">
        <f t="shared" si="1801"/>
        <v xml:space="preserve"> </v>
      </c>
      <c r="P5713" s="117"/>
      <c r="Q5713" s="118"/>
      <c r="R5713" s="119" t="str">
        <f t="shared" si="1802"/>
        <v/>
      </c>
      <c r="S5713" s="133">
        <f>IFERROR(IF(M5713&lt;=0.005,IF(F5713="",L5713,0),IF(F5713&lt;&gt;"",0,IF(P5713="",0,IF(P5713="H",0,IF(Q5713&lt;Veriler!$G$2,L5713*Veriler!$G$2,L5713*Q5713)))))," ")</f>
        <v>0</v>
      </c>
      <c r="T5713" s="133">
        <f>IF(Veriler!T5713&lt;=0.1, S5713, IF(AND(Veriler!T5713&gt;0.1, F5713="", P5713="E"), IF(Q5713&gt;Veriler!$G$2, Q5713*S5713, IF(Q5713&lt;Veriler!$G$2, Veriler!$G$2*S5713, Q5713*S5713)), 0))</f>
        <v>0</v>
      </c>
      <c r="U5713" s="133" t="str">
        <f t="shared" si="1803"/>
        <v xml:space="preserve"> </v>
      </c>
      <c r="V5713" s="134" t="str">
        <f>IFERROR(IF(O5713="%10 sınırı aşılmıştır.",L5713-T5713,IFERROR(IF(F5713="",IF(S5713=1,0,IF(L5713-S5713=0,"",L5713-S5713)),IF(Veriler!M5713="",L5713,IF(L5713*Veriler!M5713=0,"",L5713*Veriler!M5713))),L5713)),0)</f>
        <v/>
      </c>
      <c r="W5713" s="146"/>
      <c r="X5713" s="146"/>
      <c r="Y5713" s="146"/>
    </row>
    <row r="5714" spans="1:25" s="99" customFormat="1" ht="54.75" customHeight="1" x14ac:dyDescent="0.25">
      <c r="A5714" s="96">
        <f t="shared" si="1804"/>
        <v>4210</v>
      </c>
      <c r="B5714" s="175"/>
      <c r="C5714" s="176"/>
      <c r="D5714" s="113"/>
      <c r="E5714" s="115"/>
      <c r="F5714" s="174"/>
      <c r="G5714" s="114" t="str">
        <f t="shared" si="1799"/>
        <v/>
      </c>
      <c r="H5714" s="115"/>
      <c r="I5714" s="115"/>
      <c r="J5714" s="115"/>
      <c r="K5714" s="115"/>
      <c r="L5714" s="133" t="str">
        <f t="shared" si="1800"/>
        <v/>
      </c>
      <c r="M5714" s="116" t="str">
        <f>IF(L5714="", "", L5714/Veriler!$X$1)</f>
        <v/>
      </c>
      <c r="N5714" s="116" t="str">
        <f>IF(F5714&lt;&gt;"", "İthal Girdi", IF(Veriler!T5714="", "", IF(Veriler!S5714="H", "%0,5 üzerindedir", IF(Veriler!T5714&gt;0.1, "%10 sınırı aşılmıştır.", "Uygun"))))</f>
        <v>%0,5 üzerindedir</v>
      </c>
      <c r="O5714" s="116" t="str">
        <f t="shared" si="1801"/>
        <v xml:space="preserve"> </v>
      </c>
      <c r="P5714" s="117"/>
      <c r="Q5714" s="118"/>
      <c r="R5714" s="119" t="str">
        <f t="shared" si="1802"/>
        <v/>
      </c>
      <c r="S5714" s="133">
        <f>IFERROR(IF(M5714&lt;=0.005,IF(F5714="",L5714,0),IF(F5714&lt;&gt;"",0,IF(P5714="",0,IF(P5714="H",0,IF(Q5714&lt;Veriler!$G$2,L5714*Veriler!$G$2,L5714*Q5714)))))," ")</f>
        <v>0</v>
      </c>
      <c r="T5714" s="133">
        <f>IF(Veriler!T5714&lt;=0.1, S5714, IF(AND(Veriler!T5714&gt;0.1, F5714="", P5714="E"), IF(Q5714&gt;Veriler!$G$2, Q5714*S5714, IF(Q5714&lt;Veriler!$G$2, Veriler!$G$2*S5714, Q5714*S5714)), 0))</f>
        <v>0</v>
      </c>
      <c r="U5714" s="133" t="str">
        <f t="shared" si="1803"/>
        <v xml:space="preserve"> </v>
      </c>
      <c r="V5714" s="134" t="str">
        <f>IFERROR(IF(O5714="%10 sınırı aşılmıştır.",L5714-T5714,IFERROR(IF(F5714="",IF(S5714=1,0,IF(L5714-S5714=0,"",L5714-S5714)),IF(Veriler!M5714="",L5714,IF(L5714*Veriler!M5714=0,"",L5714*Veriler!M5714))),L5714)),0)</f>
        <v/>
      </c>
      <c r="W5714" s="146"/>
      <c r="X5714" s="146"/>
      <c r="Y5714" s="146"/>
    </row>
    <row r="5715" spans="1:25" s="99" customFormat="1" ht="54.75" customHeight="1" x14ac:dyDescent="0.25">
      <c r="A5715" s="96">
        <f t="shared" si="1804"/>
        <v>4211</v>
      </c>
      <c r="B5715" s="175"/>
      <c r="C5715" s="176"/>
      <c r="D5715" s="113"/>
      <c r="E5715" s="115"/>
      <c r="F5715" s="174"/>
      <c r="G5715" s="114" t="str">
        <f t="shared" si="1799"/>
        <v/>
      </c>
      <c r="H5715" s="115"/>
      <c r="I5715" s="115"/>
      <c r="J5715" s="115"/>
      <c r="K5715" s="115"/>
      <c r="L5715" s="133" t="str">
        <f t="shared" si="1800"/>
        <v/>
      </c>
      <c r="M5715" s="116" t="str">
        <f>IF(L5715="", "", L5715/Veriler!$X$1)</f>
        <v/>
      </c>
      <c r="N5715" s="116" t="str">
        <f>IF(F5715&lt;&gt;"", "İthal Girdi", IF(Veriler!T5715="", "", IF(Veriler!S5715="H", "%0,5 üzerindedir", IF(Veriler!T5715&gt;0.1, "%10 sınırı aşılmıştır.", "Uygun"))))</f>
        <v>%0,5 üzerindedir</v>
      </c>
      <c r="O5715" s="116" t="str">
        <f t="shared" si="1801"/>
        <v xml:space="preserve"> </v>
      </c>
      <c r="P5715" s="117"/>
      <c r="Q5715" s="118"/>
      <c r="R5715" s="119" t="str">
        <f t="shared" si="1802"/>
        <v/>
      </c>
      <c r="S5715" s="133">
        <f>IFERROR(IF(M5715&lt;=0.005,IF(F5715="",L5715,0),IF(F5715&lt;&gt;"",0,IF(P5715="",0,IF(P5715="H",0,IF(Q5715&lt;Veriler!$G$2,L5715*Veriler!$G$2,L5715*Q5715)))))," ")</f>
        <v>0</v>
      </c>
      <c r="T5715" s="133">
        <f>IF(Veriler!T5715&lt;=0.1, S5715, IF(AND(Veriler!T5715&gt;0.1, F5715="", P5715="E"), IF(Q5715&gt;Veriler!$G$2, Q5715*S5715, IF(Q5715&lt;Veriler!$G$2, Veriler!$G$2*S5715, Q5715*S5715)), 0))</f>
        <v>0</v>
      </c>
      <c r="U5715" s="133" t="str">
        <f t="shared" si="1803"/>
        <v xml:space="preserve"> </v>
      </c>
      <c r="V5715" s="134" t="str">
        <f>IFERROR(IF(O5715="%10 sınırı aşılmıştır.",L5715-T5715,IFERROR(IF(F5715="",IF(S5715=1,0,IF(L5715-S5715=0,"",L5715-S5715)),IF(Veriler!M5715="",L5715,IF(L5715*Veriler!M5715=0,"",L5715*Veriler!M5715))),L5715)),0)</f>
        <v/>
      </c>
      <c r="W5715" s="146"/>
      <c r="X5715" s="146"/>
      <c r="Y5715" s="146"/>
    </row>
    <row r="5716" spans="1:25" s="99" customFormat="1" ht="54.75" customHeight="1" x14ac:dyDescent="0.25">
      <c r="A5716" s="96">
        <f t="shared" si="1804"/>
        <v>4212</v>
      </c>
      <c r="B5716" s="175"/>
      <c r="C5716" s="176"/>
      <c r="D5716" s="113"/>
      <c r="E5716" s="115"/>
      <c r="F5716" s="174"/>
      <c r="G5716" s="114" t="str">
        <f t="shared" si="1799"/>
        <v/>
      </c>
      <c r="H5716" s="115"/>
      <c r="I5716" s="115"/>
      <c r="J5716" s="115"/>
      <c r="K5716" s="115"/>
      <c r="L5716" s="133" t="str">
        <f t="shared" si="1800"/>
        <v/>
      </c>
      <c r="M5716" s="116" t="str">
        <f>IF(L5716="", "", L5716/Veriler!$X$1)</f>
        <v/>
      </c>
      <c r="N5716" s="116" t="str">
        <f>IF(F5716&lt;&gt;"", "İthal Girdi", IF(Veriler!T5716="", "", IF(Veriler!S5716="H", "%0,5 üzerindedir", IF(Veriler!T5716&gt;0.1, "%10 sınırı aşılmıştır.", "Uygun"))))</f>
        <v>%0,5 üzerindedir</v>
      </c>
      <c r="O5716" s="116" t="str">
        <f t="shared" si="1801"/>
        <v xml:space="preserve"> </v>
      </c>
      <c r="P5716" s="117"/>
      <c r="Q5716" s="118"/>
      <c r="R5716" s="119" t="str">
        <f t="shared" si="1802"/>
        <v/>
      </c>
      <c r="S5716" s="133">
        <f>IFERROR(IF(M5716&lt;=0.005,IF(F5716="",L5716,0),IF(F5716&lt;&gt;"",0,IF(P5716="",0,IF(P5716="H",0,IF(Q5716&lt;Veriler!$G$2,L5716*Veriler!$G$2,L5716*Q5716)))))," ")</f>
        <v>0</v>
      </c>
      <c r="T5716" s="133">
        <f>IF(Veriler!T5716&lt;=0.1, S5716, IF(AND(Veriler!T5716&gt;0.1, F5716="", P5716="E"), IF(Q5716&gt;Veriler!$G$2, Q5716*S5716, IF(Q5716&lt;Veriler!$G$2, Veriler!$G$2*S5716, Q5716*S5716)), 0))</f>
        <v>0</v>
      </c>
      <c r="U5716" s="133" t="str">
        <f t="shared" si="1803"/>
        <v xml:space="preserve"> </v>
      </c>
      <c r="V5716" s="134" t="str">
        <f>IFERROR(IF(O5716="%10 sınırı aşılmıştır.",L5716-T5716,IFERROR(IF(F5716="",IF(S5716=1,0,IF(L5716-S5716=0,"",L5716-S5716)),IF(Veriler!M5716="",L5716,IF(L5716*Veriler!M5716=0,"",L5716*Veriler!M5716))),L5716)),0)</f>
        <v/>
      </c>
      <c r="W5716" s="146"/>
      <c r="X5716" s="146"/>
      <c r="Y5716" s="146"/>
    </row>
    <row r="5717" spans="1:25" s="99" customFormat="1" ht="54.75" customHeight="1" x14ac:dyDescent="0.25">
      <c r="A5717" s="96">
        <f t="shared" si="1804"/>
        <v>4213</v>
      </c>
      <c r="B5717" s="175"/>
      <c r="C5717" s="176"/>
      <c r="D5717" s="113"/>
      <c r="E5717" s="115"/>
      <c r="F5717" s="174"/>
      <c r="G5717" s="114" t="str">
        <f t="shared" si="1799"/>
        <v/>
      </c>
      <c r="H5717" s="115"/>
      <c r="I5717" s="115"/>
      <c r="J5717" s="115"/>
      <c r="K5717" s="115"/>
      <c r="L5717" s="133" t="str">
        <f t="shared" si="1800"/>
        <v/>
      </c>
      <c r="M5717" s="116" t="str">
        <f>IF(L5717="", "", L5717/Veriler!$X$1)</f>
        <v/>
      </c>
      <c r="N5717" s="116" t="str">
        <f>IF(F5717&lt;&gt;"", "İthal Girdi", IF(Veriler!T5717="", "", IF(Veriler!S5717="H", "%0,5 üzerindedir", IF(Veriler!T5717&gt;0.1, "%10 sınırı aşılmıştır.", "Uygun"))))</f>
        <v>%0,5 üzerindedir</v>
      </c>
      <c r="O5717" s="116" t="str">
        <f t="shared" si="1801"/>
        <v xml:space="preserve"> </v>
      </c>
      <c r="P5717" s="117"/>
      <c r="Q5717" s="118"/>
      <c r="R5717" s="119" t="str">
        <f t="shared" si="1802"/>
        <v/>
      </c>
      <c r="S5717" s="133">
        <f>IFERROR(IF(M5717&lt;=0.005,IF(F5717="",L5717,0),IF(F5717&lt;&gt;"",0,IF(P5717="",0,IF(P5717="H",0,IF(Q5717&lt;Veriler!$G$2,L5717*Veriler!$G$2,L5717*Q5717)))))," ")</f>
        <v>0</v>
      </c>
      <c r="T5717" s="133">
        <f>IF(Veriler!T5717&lt;=0.1, S5717, IF(AND(Veriler!T5717&gt;0.1, F5717="", P5717="E"), IF(Q5717&gt;Veriler!$G$2, Q5717*S5717, IF(Q5717&lt;Veriler!$G$2, Veriler!$G$2*S5717, Q5717*S5717)), 0))</f>
        <v>0</v>
      </c>
      <c r="U5717" s="133" t="str">
        <f t="shared" si="1803"/>
        <v xml:space="preserve"> </v>
      </c>
      <c r="V5717" s="134" t="str">
        <f>IFERROR(IF(O5717="%10 sınırı aşılmıştır.",L5717-T5717,IFERROR(IF(F5717="",IF(S5717=1,0,IF(L5717-S5717=0,"",L5717-S5717)),IF(Veriler!M5717="",L5717,IF(L5717*Veriler!M5717=0,"",L5717*Veriler!M5717))),L5717)),0)</f>
        <v/>
      </c>
      <c r="W5717" s="146"/>
      <c r="X5717" s="146"/>
      <c r="Y5717" s="146"/>
    </row>
    <row r="5718" spans="1:25" s="99" customFormat="1" ht="54.75" customHeight="1" x14ac:dyDescent="0.25">
      <c r="A5718" s="96">
        <f t="shared" si="1804"/>
        <v>4214</v>
      </c>
      <c r="B5718" s="175"/>
      <c r="C5718" s="176"/>
      <c r="D5718" s="113"/>
      <c r="E5718" s="115"/>
      <c r="F5718" s="174"/>
      <c r="G5718" s="114" t="str">
        <f t="shared" si="1799"/>
        <v/>
      </c>
      <c r="H5718" s="115"/>
      <c r="I5718" s="115"/>
      <c r="J5718" s="115"/>
      <c r="K5718" s="115"/>
      <c r="L5718" s="133" t="str">
        <f t="shared" si="1800"/>
        <v/>
      </c>
      <c r="M5718" s="116" t="str">
        <f>IF(L5718="", "", L5718/Veriler!$X$1)</f>
        <v/>
      </c>
      <c r="N5718" s="116" t="str">
        <f>IF(F5718&lt;&gt;"", "İthal Girdi", IF(Veriler!T5718="", "", IF(Veriler!S5718="H", "%0,5 üzerindedir", IF(Veriler!T5718&gt;0.1, "%10 sınırı aşılmıştır.", "Uygun"))))</f>
        <v>%0,5 üzerindedir</v>
      </c>
      <c r="O5718" s="116" t="str">
        <f t="shared" si="1801"/>
        <v xml:space="preserve"> </v>
      </c>
      <c r="P5718" s="117"/>
      <c r="Q5718" s="118"/>
      <c r="R5718" s="119" t="str">
        <f t="shared" si="1802"/>
        <v/>
      </c>
      <c r="S5718" s="133">
        <f>IFERROR(IF(M5718&lt;=0.005,IF(F5718="",L5718,0),IF(F5718&lt;&gt;"",0,IF(P5718="",0,IF(P5718="H",0,IF(Q5718&lt;Veriler!$G$2,L5718*Veriler!$G$2,L5718*Q5718)))))," ")</f>
        <v>0</v>
      </c>
      <c r="T5718" s="133">
        <f>IF(Veriler!T5718&lt;=0.1, S5718, IF(AND(Veriler!T5718&gt;0.1, F5718="", P5718="E"), IF(Q5718&gt;Veriler!$G$2, Q5718*S5718, IF(Q5718&lt;Veriler!$G$2, Veriler!$G$2*S5718, Q5718*S5718)), 0))</f>
        <v>0</v>
      </c>
      <c r="U5718" s="133" t="str">
        <f t="shared" si="1803"/>
        <v xml:space="preserve"> </v>
      </c>
      <c r="V5718" s="134" t="str">
        <f>IFERROR(IF(O5718="%10 sınırı aşılmıştır.",L5718-T5718,IFERROR(IF(F5718="",IF(S5718=1,0,IF(L5718-S5718=0,"",L5718-S5718)),IF(Veriler!M5718="",L5718,IF(L5718*Veriler!M5718=0,"",L5718*Veriler!M5718))),L5718)),0)</f>
        <v/>
      </c>
      <c r="W5718" s="146"/>
      <c r="X5718" s="146"/>
      <c r="Y5718" s="146"/>
    </row>
    <row r="5719" spans="1:25" s="99" customFormat="1" ht="36" hidden="1" customHeight="1" x14ac:dyDescent="0.25">
      <c r="A5719" s="101"/>
      <c r="B5719" s="191" t="s">
        <v>16</v>
      </c>
      <c r="C5719" s="176"/>
      <c r="D5719" s="120"/>
      <c r="E5719" s="171"/>
      <c r="F5719" s="172"/>
      <c r="G5719" s="121"/>
      <c r="H5719" s="115"/>
      <c r="I5719" s="115"/>
      <c r="J5719" s="115"/>
      <c r="K5719" s="115"/>
      <c r="L5719" s="121"/>
      <c r="M5719" s="121"/>
      <c r="N5719" s="121"/>
      <c r="O5719" s="121"/>
      <c r="P5719" s="120"/>
      <c r="Q5719" s="120"/>
      <c r="R5719" s="183"/>
      <c r="S5719" s="184"/>
      <c r="T5719" s="121"/>
      <c r="U5719" s="121"/>
      <c r="V5719" s="121"/>
      <c r="W5719" s="146"/>
      <c r="X5719" s="146"/>
      <c r="Y5719" s="146"/>
    </row>
    <row r="5720" spans="1:25" s="99" customFormat="1" ht="54.75" customHeight="1" x14ac:dyDescent="0.25">
      <c r="A5720" s="96">
        <f>A5718+1</f>
        <v>4215</v>
      </c>
      <c r="B5720" s="175"/>
      <c r="C5720" s="176"/>
      <c r="D5720" s="113"/>
      <c r="E5720" s="115"/>
      <c r="F5720" s="174"/>
      <c r="G5720" s="114" t="str">
        <f t="shared" ref="G5720:G5733" si="1805">IF(AND(F5720&lt;&gt;"",V5720&lt;&gt;"",L5720&lt;&gt;0),V5720/L5720,"")</f>
        <v/>
      </c>
      <c r="H5720" s="115"/>
      <c r="I5720" s="115"/>
      <c r="J5720" s="115"/>
      <c r="K5720" s="115"/>
      <c r="L5720" s="133" t="str">
        <f t="shared" ref="L5720:L5733" si="1806">IF(AND(H5720&lt;&gt;0, J5720&lt;&gt;0, K5720&lt;&gt;0), H5720*J5720*K5720, "")</f>
        <v/>
      </c>
      <c r="M5720" s="116" t="str">
        <f>IF(L5720="", "", L5720/Veriler!$X$1)</f>
        <v/>
      </c>
      <c r="N5720" s="116" t="str">
        <f>IF(F5720&lt;&gt;"", "İthal Girdi", IF(Veriler!T5720="", "", IF(Veriler!S5720="H", "%0,5 üzerindedir", IF(Veriler!T5720&gt;0.1, "%10 sınırı aşılmıştır.", "Uygun"))))</f>
        <v>%0,5 üzerindedir</v>
      </c>
      <c r="O5720" s="116" t="str">
        <f t="shared" ref="O5720:O5733" si="1807">IF(M5720=""," ",N5720)</f>
        <v xml:space="preserve"> </v>
      </c>
      <c r="P5720" s="117"/>
      <c r="Q5720" s="118"/>
      <c r="R5720" s="119" t="str">
        <f t="shared" ref="R5720:R5733" si="1808">IFERROR(IF(AND(T5720&lt;&gt;"",L5720&lt;&gt;"",L5720&lt;&gt;0,T5720&lt;&gt;0),T5720/L5720,"")," ")</f>
        <v/>
      </c>
      <c r="S5720" s="133">
        <f>IFERROR(IF(M5720&lt;=0.005,IF(F5720="",L5720,0),IF(F5720&lt;&gt;"",0,IF(P5720="",0,IF(P5720="H",0,IF(Q5720&lt;Veriler!$G$2,L5720*Veriler!$G$2,L5720*Q5720)))))," ")</f>
        <v>0</v>
      </c>
      <c r="T5720" s="133">
        <f>IF(Veriler!T5720&lt;=0.1, S5720, IF(AND(Veriler!T5720&gt;0.1, F5720="", P5720="E"), IF(Q5720&gt;Veriler!$G$2, Q5720*S5720, IF(Q5720&lt;Veriler!$G$2, Veriler!$G$2*S5720, Q5720*S5720)), 0))</f>
        <v>0</v>
      </c>
      <c r="U5720" s="133" t="str">
        <f t="shared" ref="U5720:U5733" si="1809">IF(T5720=0," ",T5720)</f>
        <v xml:space="preserve"> </v>
      </c>
      <c r="V5720" s="134" t="str">
        <f>IFERROR(IF(O5720="%10 sınırı aşılmıştır.",L5720-T5720,IFERROR(IF(F5720="",IF(S5720=1,0,IF(L5720-S5720=0,"",L5720-S5720)),IF(Veriler!M5720="",L5720,IF(L5720*Veriler!M5720=0,"",L5720*Veriler!M5720))),L5720)),0)</f>
        <v/>
      </c>
      <c r="W5720" s="146"/>
      <c r="X5720" s="146"/>
      <c r="Y5720" s="146"/>
    </row>
    <row r="5721" spans="1:25" s="99" customFormat="1" ht="54.75" customHeight="1" x14ac:dyDescent="0.25">
      <c r="A5721" s="96">
        <f t="shared" ref="A5721:A5733" si="1810">A5720+1</f>
        <v>4216</v>
      </c>
      <c r="B5721" s="175"/>
      <c r="C5721" s="176"/>
      <c r="D5721" s="113"/>
      <c r="E5721" s="115"/>
      <c r="F5721" s="174"/>
      <c r="G5721" s="114" t="str">
        <f t="shared" si="1805"/>
        <v/>
      </c>
      <c r="H5721" s="115"/>
      <c r="I5721" s="115"/>
      <c r="J5721" s="115"/>
      <c r="K5721" s="115"/>
      <c r="L5721" s="133" t="str">
        <f t="shared" si="1806"/>
        <v/>
      </c>
      <c r="M5721" s="116" t="str">
        <f>IF(L5721="", "", L5721/Veriler!$X$1)</f>
        <v/>
      </c>
      <c r="N5721" s="116" t="str">
        <f>IF(F5721&lt;&gt;"", "İthal Girdi", IF(Veriler!T5721="", "", IF(Veriler!S5721="H", "%0,5 üzerindedir", IF(Veriler!T5721&gt;0.1, "%10 sınırı aşılmıştır.", "Uygun"))))</f>
        <v>%0,5 üzerindedir</v>
      </c>
      <c r="O5721" s="116" t="str">
        <f t="shared" si="1807"/>
        <v xml:space="preserve"> </v>
      </c>
      <c r="P5721" s="117"/>
      <c r="Q5721" s="118"/>
      <c r="R5721" s="119" t="str">
        <f t="shared" si="1808"/>
        <v/>
      </c>
      <c r="S5721" s="133">
        <f>IFERROR(IF(M5721&lt;=0.005,IF(F5721="",L5721,0),IF(F5721&lt;&gt;"",0,IF(P5721="",0,IF(P5721="H",0,IF(Q5721&lt;Veriler!$G$2,L5721*Veriler!$G$2,L5721*Q5721)))))," ")</f>
        <v>0</v>
      </c>
      <c r="T5721" s="133">
        <f>IF(Veriler!T5721&lt;=0.1, S5721, IF(AND(Veriler!T5721&gt;0.1, F5721="", P5721="E"), IF(Q5721&gt;Veriler!$G$2, Q5721*S5721, IF(Q5721&lt;Veriler!$G$2, Veriler!$G$2*S5721, Q5721*S5721)), 0))</f>
        <v>0</v>
      </c>
      <c r="U5721" s="133" t="str">
        <f t="shared" si="1809"/>
        <v xml:space="preserve"> </v>
      </c>
      <c r="V5721" s="134" t="str">
        <f>IFERROR(IF(O5721="%10 sınırı aşılmıştır.",L5721-T5721,IFERROR(IF(F5721="",IF(S5721=1,0,IF(L5721-S5721=0,"",L5721-S5721)),IF(Veriler!M5721="",L5721,IF(L5721*Veriler!M5721=0,"",L5721*Veriler!M5721))),L5721)),0)</f>
        <v/>
      </c>
      <c r="W5721" s="146"/>
      <c r="X5721" s="146"/>
      <c r="Y5721" s="146"/>
    </row>
    <row r="5722" spans="1:25" s="99" customFormat="1" ht="54.75" customHeight="1" x14ac:dyDescent="0.25">
      <c r="A5722" s="96">
        <f t="shared" si="1810"/>
        <v>4217</v>
      </c>
      <c r="B5722" s="175"/>
      <c r="C5722" s="176"/>
      <c r="D5722" s="113"/>
      <c r="E5722" s="115"/>
      <c r="F5722" s="174"/>
      <c r="G5722" s="114" t="str">
        <f t="shared" si="1805"/>
        <v/>
      </c>
      <c r="H5722" s="115"/>
      <c r="I5722" s="115"/>
      <c r="J5722" s="115"/>
      <c r="K5722" s="115"/>
      <c r="L5722" s="133" t="str">
        <f t="shared" si="1806"/>
        <v/>
      </c>
      <c r="M5722" s="116" t="str">
        <f>IF(L5722="", "", L5722/Veriler!$X$1)</f>
        <v/>
      </c>
      <c r="N5722" s="116" t="str">
        <f>IF(F5722&lt;&gt;"", "İthal Girdi", IF(Veriler!T5722="", "", IF(Veriler!S5722="H", "%0,5 üzerindedir", IF(Veriler!T5722&gt;0.1, "%10 sınırı aşılmıştır.", "Uygun"))))</f>
        <v>%0,5 üzerindedir</v>
      </c>
      <c r="O5722" s="116" t="str">
        <f t="shared" si="1807"/>
        <v xml:space="preserve"> </v>
      </c>
      <c r="P5722" s="117"/>
      <c r="Q5722" s="118"/>
      <c r="R5722" s="119" t="str">
        <f t="shared" si="1808"/>
        <v/>
      </c>
      <c r="S5722" s="133">
        <f>IFERROR(IF(M5722&lt;=0.005,IF(F5722="",L5722,0),IF(F5722&lt;&gt;"",0,IF(P5722="",0,IF(P5722="H",0,IF(Q5722&lt;Veriler!$G$2,L5722*Veriler!$G$2,L5722*Q5722)))))," ")</f>
        <v>0</v>
      </c>
      <c r="T5722" s="133">
        <f>IF(Veriler!T5722&lt;=0.1, S5722, IF(AND(Veriler!T5722&gt;0.1, F5722="", P5722="E"), IF(Q5722&gt;Veriler!$G$2, Q5722*S5722, IF(Q5722&lt;Veriler!$G$2, Veriler!$G$2*S5722, Q5722*S5722)), 0))</f>
        <v>0</v>
      </c>
      <c r="U5722" s="133" t="str">
        <f t="shared" si="1809"/>
        <v xml:space="preserve"> </v>
      </c>
      <c r="V5722" s="134" t="str">
        <f>IFERROR(IF(O5722="%10 sınırı aşılmıştır.",L5722-T5722,IFERROR(IF(F5722="",IF(S5722=1,0,IF(L5722-S5722=0,"",L5722-S5722)),IF(Veriler!M5722="",L5722,IF(L5722*Veriler!M5722=0,"",L5722*Veriler!M5722))),L5722)),0)</f>
        <v/>
      </c>
      <c r="W5722" s="146"/>
      <c r="X5722" s="146"/>
      <c r="Y5722" s="146"/>
    </row>
    <row r="5723" spans="1:25" s="99" customFormat="1" ht="54.75" customHeight="1" x14ac:dyDescent="0.25">
      <c r="A5723" s="96">
        <f t="shared" si="1810"/>
        <v>4218</v>
      </c>
      <c r="B5723" s="175"/>
      <c r="C5723" s="176"/>
      <c r="D5723" s="113"/>
      <c r="E5723" s="115"/>
      <c r="F5723" s="174"/>
      <c r="G5723" s="114" t="str">
        <f t="shared" si="1805"/>
        <v/>
      </c>
      <c r="H5723" s="115"/>
      <c r="I5723" s="115"/>
      <c r="J5723" s="115"/>
      <c r="K5723" s="115"/>
      <c r="L5723" s="133" t="str">
        <f t="shared" si="1806"/>
        <v/>
      </c>
      <c r="M5723" s="116" t="str">
        <f>IF(L5723="", "", L5723/Veriler!$X$1)</f>
        <v/>
      </c>
      <c r="N5723" s="116" t="str">
        <f>IF(F5723&lt;&gt;"", "İthal Girdi", IF(Veriler!T5723="", "", IF(Veriler!S5723="H", "%0,5 üzerindedir", IF(Veriler!T5723&gt;0.1, "%10 sınırı aşılmıştır.", "Uygun"))))</f>
        <v>%0,5 üzerindedir</v>
      </c>
      <c r="O5723" s="116" t="str">
        <f t="shared" si="1807"/>
        <v xml:space="preserve"> </v>
      </c>
      <c r="P5723" s="117"/>
      <c r="Q5723" s="118"/>
      <c r="R5723" s="119" t="str">
        <f t="shared" si="1808"/>
        <v/>
      </c>
      <c r="S5723" s="133">
        <f>IFERROR(IF(M5723&lt;=0.005,IF(F5723="",L5723,0),IF(F5723&lt;&gt;"",0,IF(P5723="",0,IF(P5723="H",0,IF(Q5723&lt;Veriler!$G$2,L5723*Veriler!$G$2,L5723*Q5723)))))," ")</f>
        <v>0</v>
      </c>
      <c r="T5723" s="133">
        <f>IF(Veriler!T5723&lt;=0.1, S5723, IF(AND(Veriler!T5723&gt;0.1, F5723="", P5723="E"), IF(Q5723&gt;Veriler!$G$2, Q5723*S5723, IF(Q5723&lt;Veriler!$G$2, Veriler!$G$2*S5723, Q5723*S5723)), 0))</f>
        <v>0</v>
      </c>
      <c r="U5723" s="133" t="str">
        <f t="shared" si="1809"/>
        <v xml:space="preserve"> </v>
      </c>
      <c r="V5723" s="134" t="str">
        <f>IFERROR(IF(O5723="%10 sınırı aşılmıştır.",L5723-T5723,IFERROR(IF(F5723="",IF(S5723=1,0,IF(L5723-S5723=0,"",L5723-S5723)),IF(Veriler!M5723="",L5723,IF(L5723*Veriler!M5723=0,"",L5723*Veriler!M5723))),L5723)),0)</f>
        <v/>
      </c>
      <c r="W5723" s="146"/>
      <c r="X5723" s="146"/>
      <c r="Y5723" s="146"/>
    </row>
    <row r="5724" spans="1:25" s="99" customFormat="1" ht="54.75" customHeight="1" x14ac:dyDescent="0.25">
      <c r="A5724" s="96">
        <f t="shared" si="1810"/>
        <v>4219</v>
      </c>
      <c r="B5724" s="175"/>
      <c r="C5724" s="176"/>
      <c r="D5724" s="113"/>
      <c r="E5724" s="115"/>
      <c r="F5724" s="174"/>
      <c r="G5724" s="114" t="str">
        <f t="shared" si="1805"/>
        <v/>
      </c>
      <c r="H5724" s="115"/>
      <c r="I5724" s="115"/>
      <c r="J5724" s="115"/>
      <c r="K5724" s="115"/>
      <c r="L5724" s="133" t="str">
        <f t="shared" si="1806"/>
        <v/>
      </c>
      <c r="M5724" s="116" t="str">
        <f>IF(L5724="", "", L5724/Veriler!$X$1)</f>
        <v/>
      </c>
      <c r="N5724" s="116" t="str">
        <f>IF(F5724&lt;&gt;"", "İthal Girdi", IF(Veriler!T5724="", "", IF(Veriler!S5724="H", "%0,5 üzerindedir", IF(Veriler!T5724&gt;0.1, "%10 sınırı aşılmıştır.", "Uygun"))))</f>
        <v>%0,5 üzerindedir</v>
      </c>
      <c r="O5724" s="116" t="str">
        <f t="shared" si="1807"/>
        <v xml:space="preserve"> </v>
      </c>
      <c r="P5724" s="117"/>
      <c r="Q5724" s="118"/>
      <c r="R5724" s="119" t="str">
        <f t="shared" si="1808"/>
        <v/>
      </c>
      <c r="S5724" s="133">
        <f>IFERROR(IF(M5724&lt;=0.005,IF(F5724="",L5724,0),IF(F5724&lt;&gt;"",0,IF(P5724="",0,IF(P5724="H",0,IF(Q5724&lt;Veriler!$G$2,L5724*Veriler!$G$2,L5724*Q5724)))))," ")</f>
        <v>0</v>
      </c>
      <c r="T5724" s="133">
        <f>IF(Veriler!T5724&lt;=0.1, S5724, IF(AND(Veriler!T5724&gt;0.1, F5724="", P5724="E"), IF(Q5724&gt;Veriler!$G$2, Q5724*S5724, IF(Q5724&lt;Veriler!$G$2, Veriler!$G$2*S5724, Q5724*S5724)), 0))</f>
        <v>0</v>
      </c>
      <c r="U5724" s="133" t="str">
        <f t="shared" si="1809"/>
        <v xml:space="preserve"> </v>
      </c>
      <c r="V5724" s="134" t="str">
        <f>IFERROR(IF(O5724="%10 sınırı aşılmıştır.",L5724-T5724,IFERROR(IF(F5724="",IF(S5724=1,0,IF(L5724-S5724=0,"",L5724-S5724)),IF(Veriler!M5724="",L5724,IF(L5724*Veriler!M5724=0,"",L5724*Veriler!M5724))),L5724)),0)</f>
        <v/>
      </c>
      <c r="W5724" s="146"/>
      <c r="X5724" s="146"/>
      <c r="Y5724" s="146"/>
    </row>
    <row r="5725" spans="1:25" s="99" customFormat="1" ht="54.75" customHeight="1" x14ac:dyDescent="0.25">
      <c r="A5725" s="96">
        <f t="shared" si="1810"/>
        <v>4220</v>
      </c>
      <c r="B5725" s="175"/>
      <c r="C5725" s="176"/>
      <c r="D5725" s="113"/>
      <c r="E5725" s="115"/>
      <c r="F5725" s="174"/>
      <c r="G5725" s="114" t="str">
        <f t="shared" si="1805"/>
        <v/>
      </c>
      <c r="H5725" s="115"/>
      <c r="I5725" s="115"/>
      <c r="J5725" s="115"/>
      <c r="K5725" s="115"/>
      <c r="L5725" s="133" t="str">
        <f t="shared" si="1806"/>
        <v/>
      </c>
      <c r="M5725" s="116" t="str">
        <f>IF(L5725="", "", L5725/Veriler!$X$1)</f>
        <v/>
      </c>
      <c r="N5725" s="116" t="str">
        <f>IF(F5725&lt;&gt;"", "İthal Girdi", IF(Veriler!T5725="", "", IF(Veriler!S5725="H", "%0,5 üzerindedir", IF(Veriler!T5725&gt;0.1, "%10 sınırı aşılmıştır.", "Uygun"))))</f>
        <v>%0,5 üzerindedir</v>
      </c>
      <c r="O5725" s="116" t="str">
        <f t="shared" si="1807"/>
        <v xml:space="preserve"> </v>
      </c>
      <c r="P5725" s="117"/>
      <c r="Q5725" s="118"/>
      <c r="R5725" s="119" t="str">
        <f t="shared" si="1808"/>
        <v/>
      </c>
      <c r="S5725" s="133">
        <f>IFERROR(IF(M5725&lt;=0.005,IF(F5725="",L5725,0),IF(F5725&lt;&gt;"",0,IF(P5725="",0,IF(P5725="H",0,IF(Q5725&lt;Veriler!$G$2,L5725*Veriler!$G$2,L5725*Q5725)))))," ")</f>
        <v>0</v>
      </c>
      <c r="T5725" s="133">
        <f>IF(Veriler!T5725&lt;=0.1, S5725, IF(AND(Veriler!T5725&gt;0.1, F5725="", P5725="E"), IF(Q5725&gt;Veriler!$G$2, Q5725*S5725, IF(Q5725&lt;Veriler!$G$2, Veriler!$G$2*S5725, Q5725*S5725)), 0))</f>
        <v>0</v>
      </c>
      <c r="U5725" s="133" t="str">
        <f t="shared" si="1809"/>
        <v xml:space="preserve"> </v>
      </c>
      <c r="V5725" s="134" t="str">
        <f>IFERROR(IF(O5725="%10 sınırı aşılmıştır.",L5725-T5725,IFERROR(IF(F5725="",IF(S5725=1,0,IF(L5725-S5725=0,"",L5725-S5725)),IF(Veriler!M5725="",L5725,IF(L5725*Veriler!M5725=0,"",L5725*Veriler!M5725))),L5725)),0)</f>
        <v/>
      </c>
      <c r="W5725" s="146"/>
      <c r="X5725" s="146"/>
      <c r="Y5725" s="146"/>
    </row>
    <row r="5726" spans="1:25" s="99" customFormat="1" ht="54.75" customHeight="1" x14ac:dyDescent="0.25">
      <c r="A5726" s="96">
        <f t="shared" si="1810"/>
        <v>4221</v>
      </c>
      <c r="B5726" s="175"/>
      <c r="C5726" s="176"/>
      <c r="D5726" s="113"/>
      <c r="E5726" s="115"/>
      <c r="F5726" s="174"/>
      <c r="G5726" s="114" t="str">
        <f t="shared" si="1805"/>
        <v/>
      </c>
      <c r="H5726" s="115"/>
      <c r="I5726" s="115"/>
      <c r="J5726" s="115"/>
      <c r="K5726" s="115"/>
      <c r="L5726" s="133" t="str">
        <f t="shared" si="1806"/>
        <v/>
      </c>
      <c r="M5726" s="116" t="str">
        <f>IF(L5726="", "", L5726/Veriler!$X$1)</f>
        <v/>
      </c>
      <c r="N5726" s="116" t="str">
        <f>IF(F5726&lt;&gt;"", "İthal Girdi", IF(Veriler!T5726="", "", IF(Veriler!S5726="H", "%0,5 üzerindedir", IF(Veriler!T5726&gt;0.1, "%10 sınırı aşılmıştır.", "Uygun"))))</f>
        <v>%0,5 üzerindedir</v>
      </c>
      <c r="O5726" s="116" t="str">
        <f t="shared" si="1807"/>
        <v xml:space="preserve"> </v>
      </c>
      <c r="P5726" s="117"/>
      <c r="Q5726" s="118"/>
      <c r="R5726" s="119" t="str">
        <f t="shared" si="1808"/>
        <v/>
      </c>
      <c r="S5726" s="133">
        <f>IFERROR(IF(M5726&lt;=0.005,IF(F5726="",L5726,0),IF(F5726&lt;&gt;"",0,IF(P5726="",0,IF(P5726="H",0,IF(Q5726&lt;Veriler!$G$2,L5726*Veriler!$G$2,L5726*Q5726)))))," ")</f>
        <v>0</v>
      </c>
      <c r="T5726" s="133">
        <f>IF(Veriler!T5726&lt;=0.1, S5726, IF(AND(Veriler!T5726&gt;0.1, F5726="", P5726="E"), IF(Q5726&gt;Veriler!$G$2, Q5726*S5726, IF(Q5726&lt;Veriler!$G$2, Veriler!$G$2*S5726, Q5726*S5726)), 0))</f>
        <v>0</v>
      </c>
      <c r="U5726" s="133" t="str">
        <f t="shared" si="1809"/>
        <v xml:space="preserve"> </v>
      </c>
      <c r="V5726" s="134" t="str">
        <f>IFERROR(IF(O5726="%10 sınırı aşılmıştır.",L5726-T5726,IFERROR(IF(F5726="",IF(S5726=1,0,IF(L5726-S5726=0,"",L5726-S5726)),IF(Veriler!M5726="",L5726,IF(L5726*Veriler!M5726=0,"",L5726*Veriler!M5726))),L5726)),0)</f>
        <v/>
      </c>
      <c r="W5726" s="146"/>
      <c r="X5726" s="146"/>
      <c r="Y5726" s="146"/>
    </row>
    <row r="5727" spans="1:25" s="99" customFormat="1" ht="54.75" customHeight="1" x14ac:dyDescent="0.25">
      <c r="A5727" s="96">
        <f t="shared" si="1810"/>
        <v>4222</v>
      </c>
      <c r="B5727" s="175"/>
      <c r="C5727" s="176"/>
      <c r="D5727" s="113"/>
      <c r="E5727" s="115"/>
      <c r="F5727" s="174"/>
      <c r="G5727" s="114" t="str">
        <f t="shared" si="1805"/>
        <v/>
      </c>
      <c r="H5727" s="115"/>
      <c r="I5727" s="115"/>
      <c r="J5727" s="115"/>
      <c r="K5727" s="115"/>
      <c r="L5727" s="133" t="str">
        <f t="shared" si="1806"/>
        <v/>
      </c>
      <c r="M5727" s="116" t="str">
        <f>IF(L5727="", "", L5727/Veriler!$X$1)</f>
        <v/>
      </c>
      <c r="N5727" s="116" t="str">
        <f>IF(F5727&lt;&gt;"", "İthal Girdi", IF(Veriler!T5727="", "", IF(Veriler!S5727="H", "%0,5 üzerindedir", IF(Veriler!T5727&gt;0.1, "%10 sınırı aşılmıştır.", "Uygun"))))</f>
        <v>%0,5 üzerindedir</v>
      </c>
      <c r="O5727" s="116" t="str">
        <f t="shared" si="1807"/>
        <v xml:space="preserve"> </v>
      </c>
      <c r="P5727" s="117"/>
      <c r="Q5727" s="118"/>
      <c r="R5727" s="119" t="str">
        <f t="shared" si="1808"/>
        <v/>
      </c>
      <c r="S5727" s="133">
        <f>IFERROR(IF(M5727&lt;=0.005,IF(F5727="",L5727,0),IF(F5727&lt;&gt;"",0,IF(P5727="",0,IF(P5727="H",0,IF(Q5727&lt;Veriler!$G$2,L5727*Veriler!$G$2,L5727*Q5727)))))," ")</f>
        <v>0</v>
      </c>
      <c r="T5727" s="133">
        <f>IF(Veriler!T5727&lt;=0.1, S5727, IF(AND(Veriler!T5727&gt;0.1, F5727="", P5727="E"), IF(Q5727&gt;Veriler!$G$2, Q5727*S5727, IF(Q5727&lt;Veriler!$G$2, Veriler!$G$2*S5727, Q5727*S5727)), 0))</f>
        <v>0</v>
      </c>
      <c r="U5727" s="133" t="str">
        <f t="shared" si="1809"/>
        <v xml:space="preserve"> </v>
      </c>
      <c r="V5727" s="134" t="str">
        <f>IFERROR(IF(O5727="%10 sınırı aşılmıştır.",L5727-T5727,IFERROR(IF(F5727="",IF(S5727=1,0,IF(L5727-S5727=0,"",L5727-S5727)),IF(Veriler!M5727="",L5727,IF(L5727*Veriler!M5727=0,"",L5727*Veriler!M5727))),L5727)),0)</f>
        <v/>
      </c>
      <c r="W5727" s="146"/>
      <c r="X5727" s="146"/>
      <c r="Y5727" s="146"/>
    </row>
    <row r="5728" spans="1:25" s="99" customFormat="1" ht="54.75" customHeight="1" x14ac:dyDescent="0.25">
      <c r="A5728" s="96">
        <f t="shared" si="1810"/>
        <v>4223</v>
      </c>
      <c r="B5728" s="175"/>
      <c r="C5728" s="176"/>
      <c r="D5728" s="113"/>
      <c r="E5728" s="115"/>
      <c r="F5728" s="174"/>
      <c r="G5728" s="114" t="str">
        <f t="shared" si="1805"/>
        <v/>
      </c>
      <c r="H5728" s="115"/>
      <c r="I5728" s="115"/>
      <c r="J5728" s="115"/>
      <c r="K5728" s="115"/>
      <c r="L5728" s="133" t="str">
        <f t="shared" si="1806"/>
        <v/>
      </c>
      <c r="M5728" s="116" t="str">
        <f>IF(L5728="", "", L5728/Veriler!$X$1)</f>
        <v/>
      </c>
      <c r="N5728" s="116" t="str">
        <f>IF(F5728&lt;&gt;"", "İthal Girdi", IF(Veriler!T5728="", "", IF(Veriler!S5728="H", "%0,5 üzerindedir", IF(Veriler!T5728&gt;0.1, "%10 sınırı aşılmıştır.", "Uygun"))))</f>
        <v>%0,5 üzerindedir</v>
      </c>
      <c r="O5728" s="116" t="str">
        <f t="shared" si="1807"/>
        <v xml:space="preserve"> </v>
      </c>
      <c r="P5728" s="117"/>
      <c r="Q5728" s="118"/>
      <c r="R5728" s="119" t="str">
        <f t="shared" si="1808"/>
        <v/>
      </c>
      <c r="S5728" s="133">
        <f>IFERROR(IF(M5728&lt;=0.005,IF(F5728="",L5728,0),IF(F5728&lt;&gt;"",0,IF(P5728="",0,IF(P5728="H",0,IF(Q5728&lt;Veriler!$G$2,L5728*Veriler!$G$2,L5728*Q5728)))))," ")</f>
        <v>0</v>
      </c>
      <c r="T5728" s="133">
        <f>IF(Veriler!T5728&lt;=0.1, S5728, IF(AND(Veriler!T5728&gt;0.1, F5728="", P5728="E"), IF(Q5728&gt;Veriler!$G$2, Q5728*S5728, IF(Q5728&lt;Veriler!$G$2, Veriler!$G$2*S5728, Q5728*S5728)), 0))</f>
        <v>0</v>
      </c>
      <c r="U5728" s="133" t="str">
        <f t="shared" si="1809"/>
        <v xml:space="preserve"> </v>
      </c>
      <c r="V5728" s="134" t="str">
        <f>IFERROR(IF(O5728="%10 sınırı aşılmıştır.",L5728-T5728,IFERROR(IF(F5728="",IF(S5728=1,0,IF(L5728-S5728=0,"",L5728-S5728)),IF(Veriler!M5728="",L5728,IF(L5728*Veriler!M5728=0,"",L5728*Veriler!M5728))),L5728)),0)</f>
        <v/>
      </c>
      <c r="W5728" s="146"/>
      <c r="X5728" s="146"/>
      <c r="Y5728" s="146"/>
    </row>
    <row r="5729" spans="1:25" s="99" customFormat="1" ht="54.75" customHeight="1" x14ac:dyDescent="0.25">
      <c r="A5729" s="96">
        <f t="shared" si="1810"/>
        <v>4224</v>
      </c>
      <c r="B5729" s="175"/>
      <c r="C5729" s="176"/>
      <c r="D5729" s="113"/>
      <c r="E5729" s="115"/>
      <c r="F5729" s="174"/>
      <c r="G5729" s="114" t="str">
        <f t="shared" si="1805"/>
        <v/>
      </c>
      <c r="H5729" s="115"/>
      <c r="I5729" s="115"/>
      <c r="J5729" s="115"/>
      <c r="K5729" s="115"/>
      <c r="L5729" s="133" t="str">
        <f t="shared" si="1806"/>
        <v/>
      </c>
      <c r="M5729" s="116" t="str">
        <f>IF(L5729="", "", L5729/Veriler!$X$1)</f>
        <v/>
      </c>
      <c r="N5729" s="116" t="str">
        <f>IF(F5729&lt;&gt;"", "İthal Girdi", IF(Veriler!T5729="", "", IF(Veriler!S5729="H", "%0,5 üzerindedir", IF(Veriler!T5729&gt;0.1, "%10 sınırı aşılmıştır.", "Uygun"))))</f>
        <v>%0,5 üzerindedir</v>
      </c>
      <c r="O5729" s="116" t="str">
        <f t="shared" si="1807"/>
        <v xml:space="preserve"> </v>
      </c>
      <c r="P5729" s="117"/>
      <c r="Q5729" s="118"/>
      <c r="R5729" s="119" t="str">
        <f t="shared" si="1808"/>
        <v/>
      </c>
      <c r="S5729" s="133">
        <f>IFERROR(IF(M5729&lt;=0.005,IF(F5729="",L5729,0),IF(F5729&lt;&gt;"",0,IF(P5729="",0,IF(P5729="H",0,IF(Q5729&lt;Veriler!$G$2,L5729*Veriler!$G$2,L5729*Q5729)))))," ")</f>
        <v>0</v>
      </c>
      <c r="T5729" s="133">
        <f>IF(Veriler!T5729&lt;=0.1, S5729, IF(AND(Veriler!T5729&gt;0.1, F5729="", P5729="E"), IF(Q5729&gt;Veriler!$G$2, Q5729*S5729, IF(Q5729&lt;Veriler!$G$2, Veriler!$G$2*S5729, Q5729*S5729)), 0))</f>
        <v>0</v>
      </c>
      <c r="U5729" s="133" t="str">
        <f t="shared" si="1809"/>
        <v xml:space="preserve"> </v>
      </c>
      <c r="V5729" s="134" t="str">
        <f>IFERROR(IF(O5729="%10 sınırı aşılmıştır.",L5729-T5729,IFERROR(IF(F5729="",IF(S5729=1,0,IF(L5729-S5729=0,"",L5729-S5729)),IF(Veriler!M5729="",L5729,IF(L5729*Veriler!M5729=0,"",L5729*Veriler!M5729))),L5729)),0)</f>
        <v/>
      </c>
      <c r="W5729" s="146"/>
      <c r="X5729" s="146"/>
      <c r="Y5729" s="146"/>
    </row>
    <row r="5730" spans="1:25" s="99" customFormat="1" ht="54.75" customHeight="1" x14ac:dyDescent="0.25">
      <c r="A5730" s="96">
        <f t="shared" si="1810"/>
        <v>4225</v>
      </c>
      <c r="B5730" s="175"/>
      <c r="C5730" s="176"/>
      <c r="D5730" s="113"/>
      <c r="E5730" s="115"/>
      <c r="F5730" s="174"/>
      <c r="G5730" s="114" t="str">
        <f t="shared" si="1805"/>
        <v/>
      </c>
      <c r="H5730" s="115"/>
      <c r="I5730" s="115"/>
      <c r="J5730" s="115"/>
      <c r="K5730" s="115"/>
      <c r="L5730" s="133" t="str">
        <f t="shared" si="1806"/>
        <v/>
      </c>
      <c r="M5730" s="116" t="str">
        <f>IF(L5730="", "", L5730/Veriler!$X$1)</f>
        <v/>
      </c>
      <c r="N5730" s="116" t="str">
        <f>IF(F5730&lt;&gt;"", "İthal Girdi", IF(Veriler!T5730="", "", IF(Veriler!S5730="H", "%0,5 üzerindedir", IF(Veriler!T5730&gt;0.1, "%10 sınırı aşılmıştır.", "Uygun"))))</f>
        <v>%0,5 üzerindedir</v>
      </c>
      <c r="O5730" s="116" t="str">
        <f t="shared" si="1807"/>
        <v xml:space="preserve"> </v>
      </c>
      <c r="P5730" s="117"/>
      <c r="Q5730" s="118"/>
      <c r="R5730" s="119" t="str">
        <f t="shared" si="1808"/>
        <v/>
      </c>
      <c r="S5730" s="133">
        <f>IFERROR(IF(M5730&lt;=0.005,IF(F5730="",L5730,0),IF(F5730&lt;&gt;"",0,IF(P5730="",0,IF(P5730="H",0,IF(Q5730&lt;Veriler!$G$2,L5730*Veriler!$G$2,L5730*Q5730)))))," ")</f>
        <v>0</v>
      </c>
      <c r="T5730" s="133">
        <f>IF(Veriler!T5730&lt;=0.1, S5730, IF(AND(Veriler!T5730&gt;0.1, F5730="", P5730="E"), IF(Q5730&gt;Veriler!$G$2, Q5730*S5730, IF(Q5730&lt;Veriler!$G$2, Veriler!$G$2*S5730, Q5730*S5730)), 0))</f>
        <v>0</v>
      </c>
      <c r="U5730" s="133" t="str">
        <f t="shared" si="1809"/>
        <v xml:space="preserve"> </v>
      </c>
      <c r="V5730" s="134" t="str">
        <f>IFERROR(IF(O5730="%10 sınırı aşılmıştır.",L5730-T5730,IFERROR(IF(F5730="",IF(S5730=1,0,IF(L5730-S5730=0,"",L5730-S5730)),IF(Veriler!M5730="",L5730,IF(L5730*Veriler!M5730=0,"",L5730*Veriler!M5730))),L5730)),0)</f>
        <v/>
      </c>
      <c r="W5730" s="146"/>
      <c r="X5730" s="146"/>
      <c r="Y5730" s="146"/>
    </row>
    <row r="5731" spans="1:25" s="99" customFormat="1" ht="54.75" customHeight="1" x14ac:dyDescent="0.25">
      <c r="A5731" s="96">
        <f t="shared" si="1810"/>
        <v>4226</v>
      </c>
      <c r="B5731" s="175"/>
      <c r="C5731" s="176"/>
      <c r="D5731" s="113"/>
      <c r="E5731" s="115"/>
      <c r="F5731" s="174"/>
      <c r="G5731" s="114" t="str">
        <f t="shared" si="1805"/>
        <v/>
      </c>
      <c r="H5731" s="115"/>
      <c r="I5731" s="115"/>
      <c r="J5731" s="115"/>
      <c r="K5731" s="115"/>
      <c r="L5731" s="133" t="str">
        <f t="shared" si="1806"/>
        <v/>
      </c>
      <c r="M5731" s="116" t="str">
        <f>IF(L5731="", "", L5731/Veriler!$X$1)</f>
        <v/>
      </c>
      <c r="N5731" s="116" t="str">
        <f>IF(F5731&lt;&gt;"", "İthal Girdi", IF(Veriler!T5731="", "", IF(Veriler!S5731="H", "%0,5 üzerindedir", IF(Veriler!T5731&gt;0.1, "%10 sınırı aşılmıştır.", "Uygun"))))</f>
        <v>%0,5 üzerindedir</v>
      </c>
      <c r="O5731" s="116" t="str">
        <f t="shared" si="1807"/>
        <v xml:space="preserve"> </v>
      </c>
      <c r="P5731" s="117"/>
      <c r="Q5731" s="118"/>
      <c r="R5731" s="119" t="str">
        <f t="shared" si="1808"/>
        <v/>
      </c>
      <c r="S5731" s="133">
        <f>IFERROR(IF(M5731&lt;=0.005,IF(F5731="",L5731,0),IF(F5731&lt;&gt;"",0,IF(P5731="",0,IF(P5731="H",0,IF(Q5731&lt;Veriler!$G$2,L5731*Veriler!$G$2,L5731*Q5731)))))," ")</f>
        <v>0</v>
      </c>
      <c r="T5731" s="133">
        <f>IF(Veriler!T5731&lt;=0.1, S5731, IF(AND(Veriler!T5731&gt;0.1, F5731="", P5731="E"), IF(Q5731&gt;Veriler!$G$2, Q5731*S5731, IF(Q5731&lt;Veriler!$G$2, Veriler!$G$2*S5731, Q5731*S5731)), 0))</f>
        <v>0</v>
      </c>
      <c r="U5731" s="133" t="str">
        <f t="shared" si="1809"/>
        <v xml:space="preserve"> </v>
      </c>
      <c r="V5731" s="134" t="str">
        <f>IFERROR(IF(O5731="%10 sınırı aşılmıştır.",L5731-T5731,IFERROR(IF(F5731="",IF(S5731=1,0,IF(L5731-S5731=0,"",L5731-S5731)),IF(Veriler!M5731="",L5731,IF(L5731*Veriler!M5731=0,"",L5731*Veriler!M5731))),L5731)),0)</f>
        <v/>
      </c>
      <c r="W5731" s="146"/>
      <c r="X5731" s="146"/>
      <c r="Y5731" s="146"/>
    </row>
    <row r="5732" spans="1:25" s="99" customFormat="1" ht="54.75" customHeight="1" x14ac:dyDescent="0.25">
      <c r="A5732" s="96">
        <f t="shared" si="1810"/>
        <v>4227</v>
      </c>
      <c r="B5732" s="175"/>
      <c r="C5732" s="176"/>
      <c r="D5732" s="113"/>
      <c r="E5732" s="115"/>
      <c r="F5732" s="174"/>
      <c r="G5732" s="114" t="str">
        <f t="shared" si="1805"/>
        <v/>
      </c>
      <c r="H5732" s="115"/>
      <c r="I5732" s="115"/>
      <c r="J5732" s="115"/>
      <c r="K5732" s="115"/>
      <c r="L5732" s="133" t="str">
        <f t="shared" si="1806"/>
        <v/>
      </c>
      <c r="M5732" s="116" t="str">
        <f>IF(L5732="", "", L5732/Veriler!$X$1)</f>
        <v/>
      </c>
      <c r="N5732" s="116" t="str">
        <f>IF(F5732&lt;&gt;"", "İthal Girdi", IF(Veriler!T5732="", "", IF(Veriler!S5732="H", "%0,5 üzerindedir", IF(Veriler!T5732&gt;0.1, "%10 sınırı aşılmıştır.", "Uygun"))))</f>
        <v>%0,5 üzerindedir</v>
      </c>
      <c r="O5732" s="116" t="str">
        <f t="shared" si="1807"/>
        <v xml:space="preserve"> </v>
      </c>
      <c r="P5732" s="117"/>
      <c r="Q5732" s="118"/>
      <c r="R5732" s="119" t="str">
        <f t="shared" si="1808"/>
        <v/>
      </c>
      <c r="S5732" s="133">
        <f>IFERROR(IF(M5732&lt;=0.005,IF(F5732="",L5732,0),IF(F5732&lt;&gt;"",0,IF(P5732="",0,IF(P5732="H",0,IF(Q5732&lt;Veriler!$G$2,L5732*Veriler!$G$2,L5732*Q5732)))))," ")</f>
        <v>0</v>
      </c>
      <c r="T5732" s="133">
        <f>IF(Veriler!T5732&lt;=0.1, S5732, IF(AND(Veriler!T5732&gt;0.1, F5732="", P5732="E"), IF(Q5732&gt;Veriler!$G$2, Q5732*S5732, IF(Q5732&lt;Veriler!$G$2, Veriler!$G$2*S5732, Q5732*S5732)), 0))</f>
        <v>0</v>
      </c>
      <c r="U5732" s="133" t="str">
        <f t="shared" si="1809"/>
        <v xml:space="preserve"> </v>
      </c>
      <c r="V5732" s="134" t="str">
        <f>IFERROR(IF(O5732="%10 sınırı aşılmıştır.",L5732-T5732,IFERROR(IF(F5732="",IF(S5732=1,0,IF(L5732-S5732=0,"",L5732-S5732)),IF(Veriler!M5732="",L5732,IF(L5732*Veriler!M5732=0,"",L5732*Veriler!M5732))),L5732)),0)</f>
        <v/>
      </c>
      <c r="W5732" s="146"/>
      <c r="X5732" s="146"/>
      <c r="Y5732" s="146"/>
    </row>
    <row r="5733" spans="1:25" s="99" customFormat="1" ht="54.75" customHeight="1" x14ac:dyDescent="0.25">
      <c r="A5733" s="96">
        <f t="shared" si="1810"/>
        <v>4228</v>
      </c>
      <c r="B5733" s="175"/>
      <c r="C5733" s="176"/>
      <c r="D5733" s="113"/>
      <c r="E5733" s="115"/>
      <c r="F5733" s="174"/>
      <c r="G5733" s="114" t="str">
        <f t="shared" si="1805"/>
        <v/>
      </c>
      <c r="H5733" s="115"/>
      <c r="I5733" s="115"/>
      <c r="J5733" s="115"/>
      <c r="K5733" s="115"/>
      <c r="L5733" s="133" t="str">
        <f t="shared" si="1806"/>
        <v/>
      </c>
      <c r="M5733" s="116" t="str">
        <f>IF(L5733="", "", L5733/Veriler!$X$1)</f>
        <v/>
      </c>
      <c r="N5733" s="116" t="str">
        <f>IF(F5733&lt;&gt;"", "İthal Girdi", IF(Veriler!T5733="", "", IF(Veriler!S5733="H", "%0,5 üzerindedir", IF(Veriler!T5733&gt;0.1, "%10 sınırı aşılmıştır.", "Uygun"))))</f>
        <v>%0,5 üzerindedir</v>
      </c>
      <c r="O5733" s="116" t="str">
        <f t="shared" si="1807"/>
        <v xml:space="preserve"> </v>
      </c>
      <c r="P5733" s="117"/>
      <c r="Q5733" s="118"/>
      <c r="R5733" s="119" t="str">
        <f t="shared" si="1808"/>
        <v/>
      </c>
      <c r="S5733" s="133">
        <f>IFERROR(IF(M5733&lt;=0.005,IF(F5733="",L5733,0),IF(F5733&lt;&gt;"",0,IF(P5733="",0,IF(P5733="H",0,IF(Q5733&lt;Veriler!$G$2,L5733*Veriler!$G$2,L5733*Q5733)))))," ")</f>
        <v>0</v>
      </c>
      <c r="T5733" s="133">
        <f>IF(Veriler!T5733&lt;=0.1, S5733, IF(AND(Veriler!T5733&gt;0.1, F5733="", P5733="E"), IF(Q5733&gt;Veriler!$G$2, Q5733*S5733, IF(Q5733&lt;Veriler!$G$2, Veriler!$G$2*S5733, Q5733*S5733)), 0))</f>
        <v>0</v>
      </c>
      <c r="U5733" s="133" t="str">
        <f t="shared" si="1809"/>
        <v xml:space="preserve"> </v>
      </c>
      <c r="V5733" s="134" t="str">
        <f>IFERROR(IF(O5733="%10 sınırı aşılmıştır.",L5733-T5733,IFERROR(IF(F5733="",IF(S5733=1,0,IF(L5733-S5733=0,"",L5733-S5733)),IF(Veriler!M5733="",L5733,IF(L5733*Veriler!M5733=0,"",L5733*Veriler!M5733))),L5733)),0)</f>
        <v/>
      </c>
      <c r="W5733" s="146"/>
      <c r="X5733" s="146"/>
      <c r="Y5733" s="146"/>
    </row>
    <row r="5734" spans="1:25" s="99" customFormat="1" ht="24" customHeight="1" x14ac:dyDescent="0.25">
      <c r="A5734" s="103"/>
      <c r="B5734" s="104"/>
      <c r="C5734" s="104"/>
      <c r="D5734" s="104"/>
      <c r="E5734" s="103"/>
      <c r="F5734" s="135"/>
      <c r="G5734" s="157"/>
      <c r="H5734" s="103"/>
      <c r="I5734" s="103"/>
      <c r="J5734" s="103"/>
      <c r="K5734" s="103"/>
      <c r="L5734" s="136">
        <f>SUM(L5705:L5718,L5720:L5733)</f>
        <v>0</v>
      </c>
      <c r="M5734" s="158"/>
      <c r="N5734" s="158"/>
      <c r="O5734" s="158"/>
      <c r="P5734" s="105"/>
      <c r="Q5734" s="106"/>
      <c r="R5734" s="159"/>
      <c r="S5734" s="160"/>
      <c r="T5734" s="160"/>
      <c r="U5734" s="160"/>
      <c r="V5734" s="160"/>
      <c r="W5734" s="146"/>
      <c r="X5734" s="146"/>
      <c r="Y5734" s="146"/>
    </row>
    <row r="5735" spans="1:25" s="99" customFormat="1" ht="31.5" customHeight="1" x14ac:dyDescent="0.25">
      <c r="A5735" s="103"/>
      <c r="B5735" s="104"/>
      <c r="C5735" s="104"/>
      <c r="D5735" s="104"/>
      <c r="E5735" s="103"/>
      <c r="F5735" s="135"/>
      <c r="G5735" s="157"/>
      <c r="H5735" s="103"/>
      <c r="I5735" s="103"/>
      <c r="J5735" s="103"/>
      <c r="K5735" s="103"/>
      <c r="L5735" s="161"/>
      <c r="M5735" s="158"/>
      <c r="N5735" s="158"/>
      <c r="O5735" s="158"/>
      <c r="P5735" s="105"/>
      <c r="Q5735" s="106"/>
      <c r="R5735" s="159"/>
      <c r="S5735" s="162" t="s">
        <v>57</v>
      </c>
      <c r="T5735" s="162" t="s">
        <v>57</v>
      </c>
      <c r="U5735" s="162" t="s">
        <v>57</v>
      </c>
      <c r="V5735" s="163" t="s">
        <v>58</v>
      </c>
      <c r="W5735" s="146"/>
      <c r="X5735" s="146"/>
      <c r="Y5735" s="146"/>
    </row>
    <row r="5736" spans="1:25" s="99" customFormat="1" ht="58.5" customHeight="1" x14ac:dyDescent="0.25">
      <c r="A5736" s="185" t="s">
        <v>59</v>
      </c>
      <c r="B5736" s="180"/>
      <c r="C5736" s="180"/>
      <c r="D5736" s="180"/>
      <c r="E5736" s="180"/>
      <c r="F5736" s="180"/>
      <c r="G5736" s="180"/>
      <c r="H5736" s="180"/>
      <c r="I5736" s="180"/>
      <c r="J5736" s="180"/>
      <c r="K5736" s="180"/>
      <c r="L5736" s="180"/>
      <c r="M5736" s="180"/>
      <c r="N5736" s="180"/>
      <c r="O5736" s="180"/>
      <c r="P5736" s="180"/>
      <c r="Q5736" s="180"/>
      <c r="R5736" s="176"/>
      <c r="S5736" s="137">
        <f>SUM(S5698,S5705:S5718,S5720:S5733)</f>
        <v>0</v>
      </c>
      <c r="T5736" s="137" t="str">
        <f>IF(SUM(T5705:T5718,T5720:T5733)=0," ",SUM(T5705:T5718,T5720:T5733))</f>
        <v xml:space="preserve"> </v>
      </c>
      <c r="U5736" s="137" t="str">
        <f>IF(SUM(U5705:U5718,U5720:U5733)=0," ",SUM(U5705:U5718,U5720:U5733))</f>
        <v xml:space="preserve"> </v>
      </c>
      <c r="V5736" s="137" t="str">
        <f>IF(SUM(V5705:V5718,V5720:V5733)=0," ",SUM(V5705:V5718,V5720:V5733))</f>
        <v xml:space="preserve"> </v>
      </c>
      <c r="W5736" s="146"/>
      <c r="X5736" s="164">
        <f>SUM(U5705:U5718,U5720:U5733)</f>
        <v>0</v>
      </c>
      <c r="Y5736" s="164">
        <f>SUM(V5705:V5718,V5720:V5733)</f>
        <v>0</v>
      </c>
    </row>
    <row r="5737" spans="1:25" x14ac:dyDescent="0.3">
      <c r="A5737" s="34"/>
      <c r="G5737" s="146"/>
      <c r="L5737" s="146"/>
      <c r="M5737" s="146"/>
      <c r="N5737" s="146"/>
      <c r="O5737" s="146"/>
      <c r="R5737" s="146"/>
      <c r="S5737" s="146"/>
      <c r="T5737" s="146"/>
      <c r="U5737" s="146"/>
      <c r="V5737" s="146"/>
      <c r="W5737" s="146"/>
      <c r="X5737" s="146"/>
      <c r="Y5737" s="146"/>
    </row>
    <row r="5738" spans="1:25" x14ac:dyDescent="0.3">
      <c r="A5738" s="186" t="s">
        <v>60</v>
      </c>
      <c r="B5738" s="187"/>
      <c r="C5738" s="187"/>
      <c r="D5738" s="187"/>
      <c r="E5738" s="187"/>
      <c r="F5738" s="187"/>
      <c r="G5738" s="187"/>
      <c r="H5738" s="187"/>
      <c r="I5738" s="187"/>
      <c r="J5738" s="187"/>
      <c r="K5738" s="187"/>
      <c r="L5738" s="187"/>
      <c r="M5738" s="187"/>
      <c r="N5738" s="187"/>
      <c r="O5738" s="187"/>
      <c r="P5738" s="187"/>
      <c r="Q5738" s="187"/>
      <c r="R5738" s="187"/>
      <c r="S5738" s="187"/>
      <c r="T5738" s="187"/>
      <c r="U5738" s="187"/>
      <c r="V5738" s="187"/>
      <c r="W5738" s="146"/>
      <c r="X5738" s="146"/>
      <c r="Y5738" s="146"/>
    </row>
    <row r="5739" spans="1:25" s="99" customFormat="1" ht="41.25" customHeight="1" x14ac:dyDescent="0.25">
      <c r="A5739" s="189" t="s">
        <v>38</v>
      </c>
      <c r="B5739" s="180"/>
      <c r="C5739" s="180"/>
      <c r="D5739" s="180"/>
      <c r="E5739" s="180"/>
      <c r="F5739" s="180"/>
      <c r="G5739" s="180"/>
      <c r="H5739" s="180"/>
      <c r="I5739" s="180"/>
      <c r="J5739" s="180"/>
      <c r="K5739" s="180"/>
      <c r="L5739" s="180"/>
      <c r="M5739" s="180"/>
      <c r="N5739" s="180"/>
      <c r="O5739" s="180"/>
      <c r="P5739" s="180"/>
      <c r="Q5739" s="180"/>
      <c r="R5739" s="180"/>
      <c r="S5739" s="180"/>
      <c r="T5739" s="180"/>
      <c r="U5739" s="180"/>
      <c r="V5739" s="176"/>
      <c r="W5739" s="146"/>
      <c r="X5739" s="146"/>
      <c r="Y5739" s="146"/>
    </row>
    <row r="5740" spans="1:25" s="100" customFormat="1" ht="35.25" customHeight="1" x14ac:dyDescent="0.25">
      <c r="A5740" s="179" t="s">
        <v>39</v>
      </c>
      <c r="B5740" s="180"/>
      <c r="C5740" s="180"/>
      <c r="D5740" s="180"/>
      <c r="E5740" s="180"/>
      <c r="F5740" s="180"/>
      <c r="G5740" s="180"/>
      <c r="H5740" s="180"/>
      <c r="I5740" s="180"/>
      <c r="J5740" s="180"/>
      <c r="K5740" s="180"/>
      <c r="L5740" s="180"/>
      <c r="M5740" s="180"/>
      <c r="N5740" s="180"/>
      <c r="O5740" s="180"/>
      <c r="P5740" s="180"/>
      <c r="Q5740" s="180"/>
      <c r="R5740" s="176"/>
      <c r="S5740" s="147"/>
      <c r="T5740" s="148"/>
      <c r="U5740" s="149" t="s">
        <v>40</v>
      </c>
      <c r="V5740" s="150">
        <f>V5702+1</f>
        <v>152</v>
      </c>
      <c r="W5740" s="146"/>
      <c r="X5740" s="146"/>
      <c r="Y5740" s="146"/>
    </row>
    <row r="5741" spans="1:25" s="99" customFormat="1" ht="81" customHeight="1" x14ac:dyDescent="0.25">
      <c r="A5741" s="110" t="s">
        <v>3</v>
      </c>
      <c r="B5741" s="188" t="s">
        <v>41</v>
      </c>
      <c r="C5741" s="176"/>
      <c r="D5741" s="111" t="s">
        <v>42</v>
      </c>
      <c r="E5741" s="110" t="s">
        <v>324</v>
      </c>
      <c r="F5741" s="111" t="s">
        <v>325</v>
      </c>
      <c r="G5741" s="151" t="s">
        <v>43</v>
      </c>
      <c r="H5741" s="110" t="s">
        <v>44</v>
      </c>
      <c r="I5741" s="110" t="s">
        <v>8</v>
      </c>
      <c r="J5741" s="110" t="s">
        <v>45</v>
      </c>
      <c r="K5741" s="110" t="s">
        <v>46</v>
      </c>
      <c r="L5741" s="152" t="s">
        <v>47</v>
      </c>
      <c r="M5741" s="153" t="s">
        <v>48</v>
      </c>
      <c r="N5741" s="154" t="s">
        <v>49</v>
      </c>
      <c r="O5741" s="154" t="s">
        <v>49</v>
      </c>
      <c r="P5741" s="112" t="s">
        <v>50</v>
      </c>
      <c r="Q5741" s="110" t="s">
        <v>51</v>
      </c>
      <c r="R5741" s="155" t="s">
        <v>52</v>
      </c>
      <c r="S5741" s="156" t="s">
        <v>53</v>
      </c>
      <c r="T5741" s="156" t="s">
        <v>54</v>
      </c>
      <c r="U5741" s="152" t="s">
        <v>54</v>
      </c>
      <c r="V5741" s="152" t="s">
        <v>55</v>
      </c>
      <c r="W5741" s="146"/>
      <c r="X5741" s="146"/>
      <c r="Y5741" s="146"/>
    </row>
    <row r="5742" spans="1:25" s="99" customFormat="1" ht="45" customHeight="1" x14ac:dyDescent="0.25">
      <c r="A5742" s="101"/>
      <c r="B5742" s="177" t="s">
        <v>56</v>
      </c>
      <c r="C5742" s="178"/>
      <c r="D5742" s="102"/>
      <c r="E5742" s="170"/>
      <c r="F5742" s="102"/>
      <c r="G5742" s="95"/>
      <c r="H5742" s="102"/>
      <c r="I5742" s="102"/>
      <c r="J5742" s="102"/>
      <c r="K5742" s="102"/>
      <c r="L5742" s="95"/>
      <c r="M5742" s="95"/>
      <c r="N5742" s="95"/>
      <c r="O5742" s="95"/>
      <c r="P5742" s="102"/>
      <c r="Q5742" s="102"/>
      <c r="R5742" s="190"/>
      <c r="S5742" s="184"/>
      <c r="T5742" s="95"/>
      <c r="U5742" s="95"/>
      <c r="V5742" s="95"/>
      <c r="W5742" s="146"/>
      <c r="X5742" s="146"/>
      <c r="Y5742" s="146"/>
    </row>
    <row r="5743" spans="1:25" s="99" customFormat="1" ht="54.75" customHeight="1" x14ac:dyDescent="0.25">
      <c r="A5743" s="96">
        <f>A5733+1</f>
        <v>4229</v>
      </c>
      <c r="B5743" s="181"/>
      <c r="C5743" s="182"/>
      <c r="D5743" s="113"/>
      <c r="E5743" s="115"/>
      <c r="F5743" s="174"/>
      <c r="G5743" s="114" t="str">
        <f t="shared" ref="G5743:G5756" si="1811">IF(AND(F5743&lt;&gt;"",V5743&lt;&gt;"",L5743&lt;&gt;0),V5743/L5743,"")</f>
        <v/>
      </c>
      <c r="H5743" s="115"/>
      <c r="I5743" s="115"/>
      <c r="J5743" s="115"/>
      <c r="K5743" s="115"/>
      <c r="L5743" s="133" t="str">
        <f t="shared" ref="L5743:L5756" si="1812">IF(AND(H5743&lt;&gt;0, J5743&lt;&gt;0, K5743&lt;&gt;0), H5743*J5743*K5743, "")</f>
        <v/>
      </c>
      <c r="M5743" s="116" t="str">
        <f>IF(L5743="", "", L5743/Veriler!$X$1)</f>
        <v/>
      </c>
      <c r="N5743" s="116" t="str">
        <f>IF(F5743&lt;&gt;"", "İthal Girdi", IF(Veriler!T5743="", "", IF(Veriler!S5743="H", "%0,5 üzerindedir", IF(Veriler!T5743&gt;0.1, "%10 sınırı aşılmıştır.", "Uygun"))))</f>
        <v>%0,5 üzerindedir</v>
      </c>
      <c r="O5743" s="116" t="str">
        <f t="shared" ref="O5743:O5756" si="1813">IF(M5743=""," ",N5743)</f>
        <v xml:space="preserve"> </v>
      </c>
      <c r="P5743" s="117"/>
      <c r="Q5743" s="118"/>
      <c r="R5743" s="119" t="str">
        <f t="shared" ref="R5743:R5756" si="1814">IFERROR(IF(AND(T5743&lt;&gt;"",L5743&lt;&gt;"",L5743&lt;&gt;0,T5743&lt;&gt;0),T5743/L5743,"")," ")</f>
        <v/>
      </c>
      <c r="S5743" s="133">
        <f>IFERROR(IF(M5743&lt;=0.005,IF(F5743="",L5743,0),IF(F5743&lt;&gt;"",0,IF(P5743="",0,IF(P5743="H",0,IF(Q5743&lt;Veriler!$G$2,L5743*Veriler!$G$2,L5743*Q5743)))))," ")</f>
        <v>0</v>
      </c>
      <c r="T5743" s="133">
        <f>IF(Veriler!T5743&lt;=0.1, S5743, IF(AND(Veriler!T5743&gt;0.1, F5743="", P5743="E"), IF(Q5743&gt;Veriler!$G$2, Q5743*S5743, IF(Q5743&lt;Veriler!$G$2, Veriler!$G$2*S5743, Q5743*S5743)), 0))</f>
        <v>0</v>
      </c>
      <c r="U5743" s="133" t="str">
        <f t="shared" ref="U5743:U5756" si="1815">IF(T5743=0," ",T5743)</f>
        <v xml:space="preserve"> </v>
      </c>
      <c r="V5743" s="134" t="str">
        <f>IFERROR(IF(O5743="%10 sınırı aşılmıştır.",L5743-T5743,IFERROR(IF(F5743="",IF(S5743=1,0,IF(L5743-S5743=0,"",L5743-S5743)),IF(Veriler!M5743="",L5743,IF(L5743*Veriler!M5743=0,"",L5743*Veriler!M5743))),L5743)),0)</f>
        <v/>
      </c>
      <c r="W5743" s="146"/>
      <c r="X5743" s="146"/>
      <c r="Y5743" s="146"/>
    </row>
    <row r="5744" spans="1:25" s="99" customFormat="1" ht="54.75" customHeight="1" x14ac:dyDescent="0.25">
      <c r="A5744" s="96">
        <f t="shared" ref="A5744:A5756" si="1816">A5743+1</f>
        <v>4230</v>
      </c>
      <c r="B5744" s="175"/>
      <c r="C5744" s="176"/>
      <c r="D5744" s="113"/>
      <c r="E5744" s="115"/>
      <c r="F5744" s="174"/>
      <c r="G5744" s="114" t="str">
        <f t="shared" si="1811"/>
        <v/>
      </c>
      <c r="H5744" s="115"/>
      <c r="I5744" s="115"/>
      <c r="J5744" s="115"/>
      <c r="K5744" s="115"/>
      <c r="L5744" s="133" t="str">
        <f t="shared" si="1812"/>
        <v/>
      </c>
      <c r="M5744" s="116" t="str">
        <f>IF(L5744="", "", L5744/Veriler!$X$1)</f>
        <v/>
      </c>
      <c r="N5744" s="116" t="str">
        <f>IF(F5744&lt;&gt;"", "İthal Girdi", IF(Veriler!T5744="", "", IF(Veriler!S5744="H", "%0,5 üzerindedir", IF(Veriler!T5744&gt;0.1, "%10 sınırı aşılmıştır.", "Uygun"))))</f>
        <v>%0,5 üzerindedir</v>
      </c>
      <c r="O5744" s="116" t="str">
        <f t="shared" si="1813"/>
        <v xml:space="preserve"> </v>
      </c>
      <c r="P5744" s="117"/>
      <c r="Q5744" s="118"/>
      <c r="R5744" s="119" t="str">
        <f t="shared" si="1814"/>
        <v/>
      </c>
      <c r="S5744" s="133">
        <f>IFERROR(IF(M5744&lt;=0.005,IF(F5744="",L5744,0),IF(F5744&lt;&gt;"",0,IF(P5744="",0,IF(P5744="H",0,IF(Q5744&lt;Veriler!$G$2,L5744*Veriler!$G$2,L5744*Q5744)))))," ")</f>
        <v>0</v>
      </c>
      <c r="T5744" s="133">
        <f>IF(Veriler!T5744&lt;=0.1, S5744, IF(AND(Veriler!T5744&gt;0.1, F5744="", P5744="E"), IF(Q5744&gt;Veriler!$G$2, Q5744*S5744, IF(Q5744&lt;Veriler!$G$2, Veriler!$G$2*S5744, Q5744*S5744)), 0))</f>
        <v>0</v>
      </c>
      <c r="U5744" s="133" t="str">
        <f t="shared" si="1815"/>
        <v xml:space="preserve"> </v>
      </c>
      <c r="V5744" s="134" t="str">
        <f>IFERROR(IF(O5744="%10 sınırı aşılmıştır.",L5744-T5744,IFERROR(IF(F5744="",IF(S5744=1,0,IF(L5744-S5744=0,"",L5744-S5744)),IF(Veriler!M5744="",L5744,IF(L5744*Veriler!M5744=0,"",L5744*Veriler!M5744))),L5744)),0)</f>
        <v/>
      </c>
      <c r="W5744" s="146"/>
      <c r="X5744" s="146"/>
      <c r="Y5744" s="146"/>
    </row>
    <row r="5745" spans="1:25" s="99" customFormat="1" ht="54.75" customHeight="1" x14ac:dyDescent="0.25">
      <c r="A5745" s="96">
        <f t="shared" si="1816"/>
        <v>4231</v>
      </c>
      <c r="B5745" s="175"/>
      <c r="C5745" s="176"/>
      <c r="D5745" s="113"/>
      <c r="E5745" s="115"/>
      <c r="F5745" s="174"/>
      <c r="G5745" s="114" t="str">
        <f t="shared" si="1811"/>
        <v/>
      </c>
      <c r="H5745" s="115"/>
      <c r="I5745" s="115"/>
      <c r="J5745" s="115"/>
      <c r="K5745" s="115"/>
      <c r="L5745" s="133" t="str">
        <f t="shared" si="1812"/>
        <v/>
      </c>
      <c r="M5745" s="116" t="str">
        <f>IF(L5745="", "", L5745/Veriler!$X$1)</f>
        <v/>
      </c>
      <c r="N5745" s="116" t="str">
        <f>IF(F5745&lt;&gt;"", "İthal Girdi", IF(Veriler!T5745="", "", IF(Veriler!S5745="H", "%0,5 üzerindedir", IF(Veriler!T5745&gt;0.1, "%10 sınırı aşılmıştır.", "Uygun"))))</f>
        <v>%0,5 üzerindedir</v>
      </c>
      <c r="O5745" s="116" t="str">
        <f t="shared" si="1813"/>
        <v xml:space="preserve"> </v>
      </c>
      <c r="P5745" s="117"/>
      <c r="Q5745" s="118"/>
      <c r="R5745" s="119" t="str">
        <f t="shared" si="1814"/>
        <v/>
      </c>
      <c r="S5745" s="133">
        <f>IFERROR(IF(M5745&lt;=0.005,IF(F5745="",L5745,0),IF(F5745&lt;&gt;"",0,IF(P5745="",0,IF(P5745="H",0,IF(Q5745&lt;Veriler!$G$2,L5745*Veriler!$G$2,L5745*Q5745)))))," ")</f>
        <v>0</v>
      </c>
      <c r="T5745" s="133">
        <f>IF(Veriler!T5745&lt;=0.1, S5745, IF(AND(Veriler!T5745&gt;0.1, F5745="", P5745="E"), IF(Q5745&gt;Veriler!$G$2, Q5745*S5745, IF(Q5745&lt;Veriler!$G$2, Veriler!$G$2*S5745, Q5745*S5745)), 0))</f>
        <v>0</v>
      </c>
      <c r="U5745" s="133" t="str">
        <f t="shared" si="1815"/>
        <v xml:space="preserve"> </v>
      </c>
      <c r="V5745" s="134" t="str">
        <f>IFERROR(IF(O5745="%10 sınırı aşılmıştır.",L5745-T5745,IFERROR(IF(F5745="",IF(S5745=1,0,IF(L5745-S5745=0,"",L5745-S5745)),IF(Veriler!M5745="",L5745,IF(L5745*Veriler!M5745=0,"",L5745*Veriler!M5745))),L5745)),0)</f>
        <v/>
      </c>
      <c r="W5745" s="146"/>
      <c r="X5745" s="146"/>
      <c r="Y5745" s="146"/>
    </row>
    <row r="5746" spans="1:25" s="99" customFormat="1" ht="54.75" customHeight="1" x14ac:dyDescent="0.25">
      <c r="A5746" s="96">
        <f t="shared" si="1816"/>
        <v>4232</v>
      </c>
      <c r="B5746" s="175"/>
      <c r="C5746" s="176"/>
      <c r="D5746" s="113"/>
      <c r="E5746" s="115"/>
      <c r="F5746" s="174"/>
      <c r="G5746" s="114" t="str">
        <f t="shared" si="1811"/>
        <v/>
      </c>
      <c r="H5746" s="115"/>
      <c r="I5746" s="115"/>
      <c r="J5746" s="115"/>
      <c r="K5746" s="115"/>
      <c r="L5746" s="133" t="str">
        <f t="shared" si="1812"/>
        <v/>
      </c>
      <c r="M5746" s="116" t="str">
        <f>IF(L5746="", "", L5746/Veriler!$X$1)</f>
        <v/>
      </c>
      <c r="N5746" s="116" t="str">
        <f>IF(F5746&lt;&gt;"", "İthal Girdi", IF(Veriler!T5746="", "", IF(Veriler!S5746="H", "%0,5 üzerindedir", IF(Veriler!T5746&gt;0.1, "%10 sınırı aşılmıştır.", "Uygun"))))</f>
        <v>%0,5 üzerindedir</v>
      </c>
      <c r="O5746" s="116" t="str">
        <f t="shared" si="1813"/>
        <v xml:space="preserve"> </v>
      </c>
      <c r="P5746" s="117"/>
      <c r="Q5746" s="118"/>
      <c r="R5746" s="119" t="str">
        <f t="shared" si="1814"/>
        <v/>
      </c>
      <c r="S5746" s="133">
        <f>IFERROR(IF(M5746&lt;=0.005,IF(F5746="",L5746,0),IF(F5746&lt;&gt;"",0,IF(P5746="",0,IF(P5746="H",0,IF(Q5746&lt;Veriler!$G$2,L5746*Veriler!$G$2,L5746*Q5746)))))," ")</f>
        <v>0</v>
      </c>
      <c r="T5746" s="133">
        <f>IF(Veriler!T5746&lt;=0.1, S5746, IF(AND(Veriler!T5746&gt;0.1, F5746="", P5746="E"), IF(Q5746&gt;Veriler!$G$2, Q5746*S5746, IF(Q5746&lt;Veriler!$G$2, Veriler!$G$2*S5746, Q5746*S5746)), 0))</f>
        <v>0</v>
      </c>
      <c r="U5746" s="133" t="str">
        <f t="shared" si="1815"/>
        <v xml:space="preserve"> </v>
      </c>
      <c r="V5746" s="134" t="str">
        <f>IFERROR(IF(O5746="%10 sınırı aşılmıştır.",L5746-T5746,IFERROR(IF(F5746="",IF(S5746=1,0,IF(L5746-S5746=0,"",L5746-S5746)),IF(Veriler!M5746="",L5746,IF(L5746*Veriler!M5746=0,"",L5746*Veriler!M5746))),L5746)),0)</f>
        <v/>
      </c>
      <c r="W5746" s="146"/>
      <c r="X5746" s="146"/>
      <c r="Y5746" s="146"/>
    </row>
    <row r="5747" spans="1:25" s="99" customFormat="1" ht="54.75" customHeight="1" x14ac:dyDescent="0.25">
      <c r="A5747" s="96">
        <f t="shared" si="1816"/>
        <v>4233</v>
      </c>
      <c r="B5747" s="175"/>
      <c r="C5747" s="176"/>
      <c r="D5747" s="113"/>
      <c r="E5747" s="115"/>
      <c r="F5747" s="174"/>
      <c r="G5747" s="114" t="str">
        <f t="shared" si="1811"/>
        <v/>
      </c>
      <c r="H5747" s="115"/>
      <c r="I5747" s="115"/>
      <c r="J5747" s="115"/>
      <c r="K5747" s="115"/>
      <c r="L5747" s="133" t="str">
        <f t="shared" si="1812"/>
        <v/>
      </c>
      <c r="M5747" s="116" t="str">
        <f>IF(L5747="", "", L5747/Veriler!$X$1)</f>
        <v/>
      </c>
      <c r="N5747" s="116" t="str">
        <f>IF(F5747&lt;&gt;"", "İthal Girdi", IF(Veriler!T5747="", "", IF(Veriler!S5747="H", "%0,5 üzerindedir", IF(Veriler!T5747&gt;0.1, "%10 sınırı aşılmıştır.", "Uygun"))))</f>
        <v>%0,5 üzerindedir</v>
      </c>
      <c r="O5747" s="116" t="str">
        <f t="shared" si="1813"/>
        <v xml:space="preserve"> </v>
      </c>
      <c r="P5747" s="117"/>
      <c r="Q5747" s="118"/>
      <c r="R5747" s="119" t="str">
        <f t="shared" si="1814"/>
        <v/>
      </c>
      <c r="S5747" s="133">
        <f>IFERROR(IF(M5747&lt;=0.005,IF(F5747="",L5747,0),IF(F5747&lt;&gt;"",0,IF(P5747="",0,IF(P5747="H",0,IF(Q5747&lt;Veriler!$G$2,L5747*Veriler!$G$2,L5747*Q5747)))))," ")</f>
        <v>0</v>
      </c>
      <c r="T5747" s="133">
        <f>IF(Veriler!T5747&lt;=0.1, S5747, IF(AND(Veriler!T5747&gt;0.1, F5747="", P5747="E"), IF(Q5747&gt;Veriler!$G$2, Q5747*S5747, IF(Q5747&lt;Veriler!$G$2, Veriler!$G$2*S5747, Q5747*S5747)), 0))</f>
        <v>0</v>
      </c>
      <c r="U5747" s="133" t="str">
        <f t="shared" si="1815"/>
        <v xml:space="preserve"> </v>
      </c>
      <c r="V5747" s="134" t="str">
        <f>IFERROR(IF(O5747="%10 sınırı aşılmıştır.",L5747-T5747,IFERROR(IF(F5747="",IF(S5747=1,0,IF(L5747-S5747=0,"",L5747-S5747)),IF(Veriler!M5747="",L5747,IF(L5747*Veriler!M5747=0,"",L5747*Veriler!M5747))),L5747)),0)</f>
        <v/>
      </c>
      <c r="W5747" s="146"/>
      <c r="X5747" s="146"/>
      <c r="Y5747" s="146"/>
    </row>
    <row r="5748" spans="1:25" s="99" customFormat="1" ht="54.75" customHeight="1" x14ac:dyDescent="0.25">
      <c r="A5748" s="96">
        <f t="shared" si="1816"/>
        <v>4234</v>
      </c>
      <c r="B5748" s="175"/>
      <c r="C5748" s="176"/>
      <c r="D5748" s="113"/>
      <c r="E5748" s="115"/>
      <c r="F5748" s="174"/>
      <c r="G5748" s="114" t="str">
        <f t="shared" si="1811"/>
        <v/>
      </c>
      <c r="H5748" s="115"/>
      <c r="I5748" s="115"/>
      <c r="J5748" s="115"/>
      <c r="K5748" s="115"/>
      <c r="L5748" s="133" t="str">
        <f t="shared" si="1812"/>
        <v/>
      </c>
      <c r="M5748" s="116" t="str">
        <f>IF(L5748="", "", L5748/Veriler!$X$1)</f>
        <v/>
      </c>
      <c r="N5748" s="116" t="str">
        <f>IF(F5748&lt;&gt;"", "İthal Girdi", IF(Veriler!T5748="", "", IF(Veriler!S5748="H", "%0,5 üzerindedir", IF(Veriler!T5748&gt;0.1, "%10 sınırı aşılmıştır.", "Uygun"))))</f>
        <v>%0,5 üzerindedir</v>
      </c>
      <c r="O5748" s="116" t="str">
        <f t="shared" si="1813"/>
        <v xml:space="preserve"> </v>
      </c>
      <c r="P5748" s="117"/>
      <c r="Q5748" s="118"/>
      <c r="R5748" s="119" t="str">
        <f t="shared" si="1814"/>
        <v/>
      </c>
      <c r="S5748" s="133">
        <f>IFERROR(IF(M5748&lt;=0.005,IF(F5748="",L5748,0),IF(F5748&lt;&gt;"",0,IF(P5748="",0,IF(P5748="H",0,IF(Q5748&lt;Veriler!$G$2,L5748*Veriler!$G$2,L5748*Q5748)))))," ")</f>
        <v>0</v>
      </c>
      <c r="T5748" s="133">
        <f>IF(Veriler!T5748&lt;=0.1, S5748, IF(AND(Veriler!T5748&gt;0.1, F5748="", P5748="E"), IF(Q5748&gt;Veriler!$G$2, Q5748*S5748, IF(Q5748&lt;Veriler!$G$2, Veriler!$G$2*S5748, Q5748*S5748)), 0))</f>
        <v>0</v>
      </c>
      <c r="U5748" s="133" t="str">
        <f t="shared" si="1815"/>
        <v xml:space="preserve"> </v>
      </c>
      <c r="V5748" s="134" t="str">
        <f>IFERROR(IF(O5748="%10 sınırı aşılmıştır.",L5748-T5748,IFERROR(IF(F5748="",IF(S5748=1,0,IF(L5748-S5748=0,"",L5748-S5748)),IF(Veriler!M5748="",L5748,IF(L5748*Veriler!M5748=0,"",L5748*Veriler!M5748))),L5748)),0)</f>
        <v/>
      </c>
      <c r="W5748" s="146"/>
      <c r="X5748" s="146"/>
      <c r="Y5748" s="146"/>
    </row>
    <row r="5749" spans="1:25" s="99" customFormat="1" ht="54.75" customHeight="1" x14ac:dyDescent="0.25">
      <c r="A5749" s="96">
        <f t="shared" si="1816"/>
        <v>4235</v>
      </c>
      <c r="B5749" s="175"/>
      <c r="C5749" s="176"/>
      <c r="D5749" s="113"/>
      <c r="E5749" s="115"/>
      <c r="F5749" s="174"/>
      <c r="G5749" s="114" t="str">
        <f t="shared" si="1811"/>
        <v/>
      </c>
      <c r="H5749" s="115"/>
      <c r="I5749" s="115"/>
      <c r="J5749" s="115"/>
      <c r="K5749" s="115"/>
      <c r="L5749" s="133" t="str">
        <f t="shared" si="1812"/>
        <v/>
      </c>
      <c r="M5749" s="116" t="str">
        <f>IF(L5749="", "", L5749/Veriler!$X$1)</f>
        <v/>
      </c>
      <c r="N5749" s="116" t="str">
        <f>IF(F5749&lt;&gt;"", "İthal Girdi", IF(Veriler!T5749="", "", IF(Veriler!S5749="H", "%0,5 üzerindedir", IF(Veriler!T5749&gt;0.1, "%10 sınırı aşılmıştır.", "Uygun"))))</f>
        <v>%0,5 üzerindedir</v>
      </c>
      <c r="O5749" s="116" t="str">
        <f t="shared" si="1813"/>
        <v xml:space="preserve"> </v>
      </c>
      <c r="P5749" s="117"/>
      <c r="Q5749" s="118"/>
      <c r="R5749" s="119" t="str">
        <f t="shared" si="1814"/>
        <v/>
      </c>
      <c r="S5749" s="133">
        <f>IFERROR(IF(M5749&lt;=0.005,IF(F5749="",L5749,0),IF(F5749&lt;&gt;"",0,IF(P5749="",0,IF(P5749="H",0,IF(Q5749&lt;Veriler!$G$2,L5749*Veriler!$G$2,L5749*Q5749)))))," ")</f>
        <v>0</v>
      </c>
      <c r="T5749" s="133">
        <f>IF(Veriler!T5749&lt;=0.1, S5749, IF(AND(Veriler!T5749&gt;0.1, F5749="", P5749="E"), IF(Q5749&gt;Veriler!$G$2, Q5749*S5749, IF(Q5749&lt;Veriler!$G$2, Veriler!$G$2*S5749, Q5749*S5749)), 0))</f>
        <v>0</v>
      </c>
      <c r="U5749" s="133" t="str">
        <f t="shared" si="1815"/>
        <v xml:space="preserve"> </v>
      </c>
      <c r="V5749" s="134" t="str">
        <f>IFERROR(IF(O5749="%10 sınırı aşılmıştır.",L5749-T5749,IFERROR(IF(F5749="",IF(S5749=1,0,IF(L5749-S5749=0,"",L5749-S5749)),IF(Veriler!M5749="",L5749,IF(L5749*Veriler!M5749=0,"",L5749*Veriler!M5749))),L5749)),0)</f>
        <v/>
      </c>
      <c r="W5749" s="146"/>
      <c r="X5749" s="146"/>
      <c r="Y5749" s="146"/>
    </row>
    <row r="5750" spans="1:25" s="99" customFormat="1" ht="54.75" customHeight="1" x14ac:dyDescent="0.25">
      <c r="A5750" s="96">
        <f t="shared" si="1816"/>
        <v>4236</v>
      </c>
      <c r="B5750" s="175"/>
      <c r="C5750" s="176"/>
      <c r="D5750" s="113"/>
      <c r="E5750" s="115"/>
      <c r="F5750" s="174"/>
      <c r="G5750" s="114" t="str">
        <f t="shared" si="1811"/>
        <v/>
      </c>
      <c r="H5750" s="115"/>
      <c r="I5750" s="115"/>
      <c r="J5750" s="115"/>
      <c r="K5750" s="115"/>
      <c r="L5750" s="133" t="str">
        <f t="shared" si="1812"/>
        <v/>
      </c>
      <c r="M5750" s="116" t="str">
        <f>IF(L5750="", "", L5750/Veriler!$X$1)</f>
        <v/>
      </c>
      <c r="N5750" s="116" t="str">
        <f>IF(F5750&lt;&gt;"", "İthal Girdi", IF(Veriler!T5750="", "", IF(Veriler!S5750="H", "%0,5 üzerindedir", IF(Veriler!T5750&gt;0.1, "%10 sınırı aşılmıştır.", "Uygun"))))</f>
        <v>%0,5 üzerindedir</v>
      </c>
      <c r="O5750" s="116" t="str">
        <f t="shared" si="1813"/>
        <v xml:space="preserve"> </v>
      </c>
      <c r="P5750" s="117"/>
      <c r="Q5750" s="118"/>
      <c r="R5750" s="119" t="str">
        <f t="shared" si="1814"/>
        <v/>
      </c>
      <c r="S5750" s="133">
        <f>IFERROR(IF(M5750&lt;=0.005,IF(F5750="",L5750,0),IF(F5750&lt;&gt;"",0,IF(P5750="",0,IF(P5750="H",0,IF(Q5750&lt;Veriler!$G$2,L5750*Veriler!$G$2,L5750*Q5750)))))," ")</f>
        <v>0</v>
      </c>
      <c r="T5750" s="133">
        <f>IF(Veriler!T5750&lt;=0.1, S5750, IF(AND(Veriler!T5750&gt;0.1, F5750="", P5750="E"), IF(Q5750&gt;Veriler!$G$2, Q5750*S5750, IF(Q5750&lt;Veriler!$G$2, Veriler!$G$2*S5750, Q5750*S5750)), 0))</f>
        <v>0</v>
      </c>
      <c r="U5750" s="133" t="str">
        <f t="shared" si="1815"/>
        <v xml:space="preserve"> </v>
      </c>
      <c r="V5750" s="134" t="str">
        <f>IFERROR(IF(O5750="%10 sınırı aşılmıştır.",L5750-T5750,IFERROR(IF(F5750="",IF(S5750=1,0,IF(L5750-S5750=0,"",L5750-S5750)),IF(Veriler!M5750="",L5750,IF(L5750*Veriler!M5750=0,"",L5750*Veriler!M5750))),L5750)),0)</f>
        <v/>
      </c>
      <c r="W5750" s="146"/>
      <c r="X5750" s="146"/>
      <c r="Y5750" s="146"/>
    </row>
    <row r="5751" spans="1:25" s="99" customFormat="1" ht="54.75" customHeight="1" x14ac:dyDescent="0.25">
      <c r="A5751" s="96">
        <f t="shared" si="1816"/>
        <v>4237</v>
      </c>
      <c r="B5751" s="175"/>
      <c r="C5751" s="176"/>
      <c r="D5751" s="113"/>
      <c r="E5751" s="115"/>
      <c r="F5751" s="174"/>
      <c r="G5751" s="114" t="str">
        <f t="shared" si="1811"/>
        <v/>
      </c>
      <c r="H5751" s="115"/>
      <c r="I5751" s="115"/>
      <c r="J5751" s="115"/>
      <c r="K5751" s="115"/>
      <c r="L5751" s="133" t="str">
        <f t="shared" si="1812"/>
        <v/>
      </c>
      <c r="M5751" s="116" t="str">
        <f>IF(L5751="", "", L5751/Veriler!$X$1)</f>
        <v/>
      </c>
      <c r="N5751" s="116" t="str">
        <f>IF(F5751&lt;&gt;"", "İthal Girdi", IF(Veriler!T5751="", "", IF(Veriler!S5751="H", "%0,5 üzerindedir", IF(Veriler!T5751&gt;0.1, "%10 sınırı aşılmıştır.", "Uygun"))))</f>
        <v>%0,5 üzerindedir</v>
      </c>
      <c r="O5751" s="116" t="str">
        <f t="shared" si="1813"/>
        <v xml:space="preserve"> </v>
      </c>
      <c r="P5751" s="117"/>
      <c r="Q5751" s="118"/>
      <c r="R5751" s="119" t="str">
        <f t="shared" si="1814"/>
        <v/>
      </c>
      <c r="S5751" s="133">
        <f>IFERROR(IF(M5751&lt;=0.005,IF(F5751="",L5751,0),IF(F5751&lt;&gt;"",0,IF(P5751="",0,IF(P5751="H",0,IF(Q5751&lt;Veriler!$G$2,L5751*Veriler!$G$2,L5751*Q5751)))))," ")</f>
        <v>0</v>
      </c>
      <c r="T5751" s="133">
        <f>IF(Veriler!T5751&lt;=0.1, S5751, IF(AND(Veriler!T5751&gt;0.1, F5751="", P5751="E"), IF(Q5751&gt;Veriler!$G$2, Q5751*S5751, IF(Q5751&lt;Veriler!$G$2, Veriler!$G$2*S5751, Q5751*S5751)), 0))</f>
        <v>0</v>
      </c>
      <c r="U5751" s="133" t="str">
        <f t="shared" si="1815"/>
        <v xml:space="preserve"> </v>
      </c>
      <c r="V5751" s="134" t="str">
        <f>IFERROR(IF(O5751="%10 sınırı aşılmıştır.",L5751-T5751,IFERROR(IF(F5751="",IF(S5751=1,0,IF(L5751-S5751=0,"",L5751-S5751)),IF(Veriler!M5751="",L5751,IF(L5751*Veriler!M5751=0,"",L5751*Veriler!M5751))),L5751)),0)</f>
        <v/>
      </c>
      <c r="W5751" s="146"/>
      <c r="X5751" s="146"/>
      <c r="Y5751" s="146"/>
    </row>
    <row r="5752" spans="1:25" s="99" customFormat="1" ht="54.75" customHeight="1" x14ac:dyDescent="0.25">
      <c r="A5752" s="96">
        <f t="shared" si="1816"/>
        <v>4238</v>
      </c>
      <c r="B5752" s="175"/>
      <c r="C5752" s="176"/>
      <c r="D5752" s="113"/>
      <c r="E5752" s="115"/>
      <c r="F5752" s="174"/>
      <c r="G5752" s="114" t="str">
        <f t="shared" si="1811"/>
        <v/>
      </c>
      <c r="H5752" s="115"/>
      <c r="I5752" s="115"/>
      <c r="J5752" s="115"/>
      <c r="K5752" s="115"/>
      <c r="L5752" s="133" t="str">
        <f t="shared" si="1812"/>
        <v/>
      </c>
      <c r="M5752" s="116" t="str">
        <f>IF(L5752="", "", L5752/Veriler!$X$1)</f>
        <v/>
      </c>
      <c r="N5752" s="116" t="str">
        <f>IF(F5752&lt;&gt;"", "İthal Girdi", IF(Veriler!T5752="", "", IF(Veriler!S5752="H", "%0,5 üzerindedir", IF(Veriler!T5752&gt;0.1, "%10 sınırı aşılmıştır.", "Uygun"))))</f>
        <v>%0,5 üzerindedir</v>
      </c>
      <c r="O5752" s="116" t="str">
        <f t="shared" si="1813"/>
        <v xml:space="preserve"> </v>
      </c>
      <c r="P5752" s="117"/>
      <c r="Q5752" s="118"/>
      <c r="R5752" s="119" t="str">
        <f t="shared" si="1814"/>
        <v/>
      </c>
      <c r="S5752" s="133">
        <f>IFERROR(IF(M5752&lt;=0.005,IF(F5752="",L5752,0),IF(F5752&lt;&gt;"",0,IF(P5752="",0,IF(P5752="H",0,IF(Q5752&lt;Veriler!$G$2,L5752*Veriler!$G$2,L5752*Q5752)))))," ")</f>
        <v>0</v>
      </c>
      <c r="T5752" s="133">
        <f>IF(Veriler!T5752&lt;=0.1, S5752, IF(AND(Veriler!T5752&gt;0.1, F5752="", P5752="E"), IF(Q5752&gt;Veriler!$G$2, Q5752*S5752, IF(Q5752&lt;Veriler!$G$2, Veriler!$G$2*S5752, Q5752*S5752)), 0))</f>
        <v>0</v>
      </c>
      <c r="U5752" s="133" t="str">
        <f t="shared" si="1815"/>
        <v xml:space="preserve"> </v>
      </c>
      <c r="V5752" s="134" t="str">
        <f>IFERROR(IF(O5752="%10 sınırı aşılmıştır.",L5752-T5752,IFERROR(IF(F5752="",IF(S5752=1,0,IF(L5752-S5752=0,"",L5752-S5752)),IF(Veriler!M5752="",L5752,IF(L5752*Veriler!M5752=0,"",L5752*Veriler!M5752))),L5752)),0)</f>
        <v/>
      </c>
      <c r="W5752" s="146"/>
      <c r="X5752" s="146"/>
      <c r="Y5752" s="146"/>
    </row>
    <row r="5753" spans="1:25" s="99" customFormat="1" ht="54.75" customHeight="1" x14ac:dyDescent="0.25">
      <c r="A5753" s="96">
        <f t="shared" si="1816"/>
        <v>4239</v>
      </c>
      <c r="B5753" s="175"/>
      <c r="C5753" s="176"/>
      <c r="D5753" s="113"/>
      <c r="E5753" s="115"/>
      <c r="F5753" s="174"/>
      <c r="G5753" s="114" t="str">
        <f t="shared" si="1811"/>
        <v/>
      </c>
      <c r="H5753" s="115"/>
      <c r="I5753" s="115"/>
      <c r="J5753" s="115"/>
      <c r="K5753" s="115"/>
      <c r="L5753" s="133" t="str">
        <f t="shared" si="1812"/>
        <v/>
      </c>
      <c r="M5753" s="116" t="str">
        <f>IF(L5753="", "", L5753/Veriler!$X$1)</f>
        <v/>
      </c>
      <c r="N5753" s="116" t="str">
        <f>IF(F5753&lt;&gt;"", "İthal Girdi", IF(Veriler!T5753="", "", IF(Veriler!S5753="H", "%0,5 üzerindedir", IF(Veriler!T5753&gt;0.1, "%10 sınırı aşılmıştır.", "Uygun"))))</f>
        <v>%0,5 üzerindedir</v>
      </c>
      <c r="O5753" s="116" t="str">
        <f t="shared" si="1813"/>
        <v xml:space="preserve"> </v>
      </c>
      <c r="P5753" s="117"/>
      <c r="Q5753" s="118"/>
      <c r="R5753" s="119" t="str">
        <f t="shared" si="1814"/>
        <v/>
      </c>
      <c r="S5753" s="133">
        <f>IFERROR(IF(M5753&lt;=0.005,IF(F5753="",L5753,0),IF(F5753&lt;&gt;"",0,IF(P5753="",0,IF(P5753="H",0,IF(Q5753&lt;Veriler!$G$2,L5753*Veriler!$G$2,L5753*Q5753)))))," ")</f>
        <v>0</v>
      </c>
      <c r="T5753" s="133">
        <f>IF(Veriler!T5753&lt;=0.1, S5753, IF(AND(Veriler!T5753&gt;0.1, F5753="", P5753="E"), IF(Q5753&gt;Veriler!$G$2, Q5753*S5753, IF(Q5753&lt;Veriler!$G$2, Veriler!$G$2*S5753, Q5753*S5753)), 0))</f>
        <v>0</v>
      </c>
      <c r="U5753" s="133" t="str">
        <f t="shared" si="1815"/>
        <v xml:space="preserve"> </v>
      </c>
      <c r="V5753" s="134" t="str">
        <f>IFERROR(IF(O5753="%10 sınırı aşılmıştır.",L5753-T5753,IFERROR(IF(F5753="",IF(S5753=1,0,IF(L5753-S5753=0,"",L5753-S5753)),IF(Veriler!M5753="",L5753,IF(L5753*Veriler!M5753=0,"",L5753*Veriler!M5753))),L5753)),0)</f>
        <v/>
      </c>
      <c r="W5753" s="146"/>
      <c r="X5753" s="146"/>
      <c r="Y5753" s="146"/>
    </row>
    <row r="5754" spans="1:25" s="99" customFormat="1" ht="54.75" customHeight="1" x14ac:dyDescent="0.25">
      <c r="A5754" s="96">
        <f t="shared" si="1816"/>
        <v>4240</v>
      </c>
      <c r="B5754" s="175"/>
      <c r="C5754" s="176"/>
      <c r="D5754" s="113"/>
      <c r="E5754" s="115"/>
      <c r="F5754" s="174"/>
      <c r="G5754" s="114" t="str">
        <f t="shared" si="1811"/>
        <v/>
      </c>
      <c r="H5754" s="115"/>
      <c r="I5754" s="115"/>
      <c r="J5754" s="115"/>
      <c r="K5754" s="115"/>
      <c r="L5754" s="133" t="str">
        <f t="shared" si="1812"/>
        <v/>
      </c>
      <c r="M5754" s="116" t="str">
        <f>IF(L5754="", "", L5754/Veriler!$X$1)</f>
        <v/>
      </c>
      <c r="N5754" s="116" t="str">
        <f>IF(F5754&lt;&gt;"", "İthal Girdi", IF(Veriler!T5754="", "", IF(Veriler!S5754="H", "%0,5 üzerindedir", IF(Veriler!T5754&gt;0.1, "%10 sınırı aşılmıştır.", "Uygun"))))</f>
        <v>%0,5 üzerindedir</v>
      </c>
      <c r="O5754" s="116" t="str">
        <f t="shared" si="1813"/>
        <v xml:space="preserve"> </v>
      </c>
      <c r="P5754" s="117"/>
      <c r="Q5754" s="118"/>
      <c r="R5754" s="119" t="str">
        <f t="shared" si="1814"/>
        <v/>
      </c>
      <c r="S5754" s="133">
        <f>IFERROR(IF(M5754&lt;=0.005,IF(F5754="",L5754,0),IF(F5754&lt;&gt;"",0,IF(P5754="",0,IF(P5754="H",0,IF(Q5754&lt;Veriler!$G$2,L5754*Veriler!$G$2,L5754*Q5754)))))," ")</f>
        <v>0</v>
      </c>
      <c r="T5754" s="133">
        <f>IF(Veriler!T5754&lt;=0.1, S5754, IF(AND(Veriler!T5754&gt;0.1, F5754="", P5754="E"), IF(Q5754&gt;Veriler!$G$2, Q5754*S5754, IF(Q5754&lt;Veriler!$G$2, Veriler!$G$2*S5754, Q5754*S5754)), 0))</f>
        <v>0</v>
      </c>
      <c r="U5754" s="133" t="str">
        <f t="shared" si="1815"/>
        <v xml:space="preserve"> </v>
      </c>
      <c r="V5754" s="134" t="str">
        <f>IFERROR(IF(O5754="%10 sınırı aşılmıştır.",L5754-T5754,IFERROR(IF(F5754="",IF(S5754=1,0,IF(L5754-S5754=0,"",L5754-S5754)),IF(Veriler!M5754="",L5754,IF(L5754*Veriler!M5754=0,"",L5754*Veriler!M5754))),L5754)),0)</f>
        <v/>
      </c>
      <c r="W5754" s="146"/>
      <c r="X5754" s="146"/>
      <c r="Y5754" s="146"/>
    </row>
    <row r="5755" spans="1:25" s="99" customFormat="1" ht="54.75" customHeight="1" x14ac:dyDescent="0.25">
      <c r="A5755" s="96">
        <f t="shared" si="1816"/>
        <v>4241</v>
      </c>
      <c r="B5755" s="175"/>
      <c r="C5755" s="176"/>
      <c r="D5755" s="113"/>
      <c r="E5755" s="115"/>
      <c r="F5755" s="174"/>
      <c r="G5755" s="114" t="str">
        <f t="shared" si="1811"/>
        <v/>
      </c>
      <c r="H5755" s="115"/>
      <c r="I5755" s="115"/>
      <c r="J5755" s="115"/>
      <c r="K5755" s="115"/>
      <c r="L5755" s="133" t="str">
        <f t="shared" si="1812"/>
        <v/>
      </c>
      <c r="M5755" s="116" t="str">
        <f>IF(L5755="", "", L5755/Veriler!$X$1)</f>
        <v/>
      </c>
      <c r="N5755" s="116" t="str">
        <f>IF(F5755&lt;&gt;"", "İthal Girdi", IF(Veriler!T5755="", "", IF(Veriler!S5755="H", "%0,5 üzerindedir", IF(Veriler!T5755&gt;0.1, "%10 sınırı aşılmıştır.", "Uygun"))))</f>
        <v>%0,5 üzerindedir</v>
      </c>
      <c r="O5755" s="116" t="str">
        <f t="shared" si="1813"/>
        <v xml:space="preserve"> </v>
      </c>
      <c r="P5755" s="117"/>
      <c r="Q5755" s="118"/>
      <c r="R5755" s="119" t="str">
        <f t="shared" si="1814"/>
        <v/>
      </c>
      <c r="S5755" s="133">
        <f>IFERROR(IF(M5755&lt;=0.005,IF(F5755="",L5755,0),IF(F5755&lt;&gt;"",0,IF(P5755="",0,IF(P5755="H",0,IF(Q5755&lt;Veriler!$G$2,L5755*Veriler!$G$2,L5755*Q5755)))))," ")</f>
        <v>0</v>
      </c>
      <c r="T5755" s="133">
        <f>IF(Veriler!T5755&lt;=0.1, S5755, IF(AND(Veriler!T5755&gt;0.1, F5755="", P5755="E"), IF(Q5755&gt;Veriler!$G$2, Q5755*S5755, IF(Q5755&lt;Veriler!$G$2, Veriler!$G$2*S5755, Q5755*S5755)), 0))</f>
        <v>0</v>
      </c>
      <c r="U5755" s="133" t="str">
        <f t="shared" si="1815"/>
        <v xml:space="preserve"> </v>
      </c>
      <c r="V5755" s="134" t="str">
        <f>IFERROR(IF(O5755="%10 sınırı aşılmıştır.",L5755-T5755,IFERROR(IF(F5755="",IF(S5755=1,0,IF(L5755-S5755=0,"",L5755-S5755)),IF(Veriler!M5755="",L5755,IF(L5755*Veriler!M5755=0,"",L5755*Veriler!M5755))),L5755)),0)</f>
        <v/>
      </c>
      <c r="W5755" s="146"/>
      <c r="X5755" s="146"/>
      <c r="Y5755" s="146"/>
    </row>
    <row r="5756" spans="1:25" s="99" customFormat="1" ht="54.75" customHeight="1" x14ac:dyDescent="0.25">
      <c r="A5756" s="96">
        <f t="shared" si="1816"/>
        <v>4242</v>
      </c>
      <c r="B5756" s="175"/>
      <c r="C5756" s="176"/>
      <c r="D5756" s="113"/>
      <c r="E5756" s="115"/>
      <c r="F5756" s="174"/>
      <c r="G5756" s="114" t="str">
        <f t="shared" si="1811"/>
        <v/>
      </c>
      <c r="H5756" s="115"/>
      <c r="I5756" s="115"/>
      <c r="J5756" s="115"/>
      <c r="K5756" s="115"/>
      <c r="L5756" s="133" t="str">
        <f t="shared" si="1812"/>
        <v/>
      </c>
      <c r="M5756" s="116" t="str">
        <f>IF(L5756="", "", L5756/Veriler!$X$1)</f>
        <v/>
      </c>
      <c r="N5756" s="116" t="str">
        <f>IF(F5756&lt;&gt;"", "İthal Girdi", IF(Veriler!T5756="", "", IF(Veriler!S5756="H", "%0,5 üzerindedir", IF(Veriler!T5756&gt;0.1, "%10 sınırı aşılmıştır.", "Uygun"))))</f>
        <v>%0,5 üzerindedir</v>
      </c>
      <c r="O5756" s="116" t="str">
        <f t="shared" si="1813"/>
        <v xml:space="preserve"> </v>
      </c>
      <c r="P5756" s="117"/>
      <c r="Q5756" s="118"/>
      <c r="R5756" s="119" t="str">
        <f t="shared" si="1814"/>
        <v/>
      </c>
      <c r="S5756" s="133">
        <f>IFERROR(IF(M5756&lt;=0.005,IF(F5756="",L5756,0),IF(F5756&lt;&gt;"",0,IF(P5756="",0,IF(P5756="H",0,IF(Q5756&lt;Veriler!$G$2,L5756*Veriler!$G$2,L5756*Q5756)))))," ")</f>
        <v>0</v>
      </c>
      <c r="T5756" s="133">
        <f>IF(Veriler!T5756&lt;=0.1, S5756, IF(AND(Veriler!T5756&gt;0.1, F5756="", P5756="E"), IF(Q5756&gt;Veriler!$G$2, Q5756*S5756, IF(Q5756&lt;Veriler!$G$2, Veriler!$G$2*S5756, Q5756*S5756)), 0))</f>
        <v>0</v>
      </c>
      <c r="U5756" s="133" t="str">
        <f t="shared" si="1815"/>
        <v xml:space="preserve"> </v>
      </c>
      <c r="V5756" s="134" t="str">
        <f>IFERROR(IF(O5756="%10 sınırı aşılmıştır.",L5756-T5756,IFERROR(IF(F5756="",IF(S5756=1,0,IF(L5756-S5756=0,"",L5756-S5756)),IF(Veriler!M5756="",L5756,IF(L5756*Veriler!M5756=0,"",L5756*Veriler!M5756))),L5756)),0)</f>
        <v/>
      </c>
      <c r="W5756" s="146"/>
      <c r="X5756" s="146"/>
      <c r="Y5756" s="146"/>
    </row>
    <row r="5757" spans="1:25" s="99" customFormat="1" ht="36" hidden="1" customHeight="1" x14ac:dyDescent="0.25">
      <c r="A5757" s="101"/>
      <c r="B5757" s="191" t="s">
        <v>16</v>
      </c>
      <c r="C5757" s="176"/>
      <c r="D5757" s="120"/>
      <c r="E5757" s="171"/>
      <c r="F5757" s="172"/>
      <c r="G5757" s="121"/>
      <c r="H5757" s="115"/>
      <c r="I5757" s="115"/>
      <c r="J5757" s="115"/>
      <c r="K5757" s="115"/>
      <c r="L5757" s="121"/>
      <c r="M5757" s="121"/>
      <c r="N5757" s="121"/>
      <c r="O5757" s="121"/>
      <c r="P5757" s="120"/>
      <c r="Q5757" s="120"/>
      <c r="R5757" s="183"/>
      <c r="S5757" s="184"/>
      <c r="T5757" s="121"/>
      <c r="U5757" s="121"/>
      <c r="V5757" s="121"/>
      <c r="W5757" s="146"/>
      <c r="X5757" s="146"/>
      <c r="Y5757" s="146"/>
    </row>
    <row r="5758" spans="1:25" s="99" customFormat="1" ht="54.75" customHeight="1" x14ac:dyDescent="0.25">
      <c r="A5758" s="96">
        <f>A5756+1</f>
        <v>4243</v>
      </c>
      <c r="B5758" s="175"/>
      <c r="C5758" s="176"/>
      <c r="D5758" s="113"/>
      <c r="E5758" s="115"/>
      <c r="F5758" s="174"/>
      <c r="G5758" s="114" t="str">
        <f t="shared" ref="G5758:G5771" si="1817">IF(AND(F5758&lt;&gt;"",V5758&lt;&gt;"",L5758&lt;&gt;0),V5758/L5758,"")</f>
        <v/>
      </c>
      <c r="H5758" s="115"/>
      <c r="I5758" s="115"/>
      <c r="J5758" s="115"/>
      <c r="K5758" s="115"/>
      <c r="L5758" s="133" t="str">
        <f t="shared" ref="L5758:L5771" si="1818">IF(AND(H5758&lt;&gt;0, J5758&lt;&gt;0, K5758&lt;&gt;0), H5758*J5758*K5758, "")</f>
        <v/>
      </c>
      <c r="M5758" s="116" t="str">
        <f>IF(L5758="", "", L5758/Veriler!$X$1)</f>
        <v/>
      </c>
      <c r="N5758" s="116" t="str">
        <f>IF(F5758&lt;&gt;"", "İthal Girdi", IF(Veriler!T5758="", "", IF(Veriler!S5758="H", "%0,5 üzerindedir", IF(Veriler!T5758&gt;0.1, "%10 sınırı aşılmıştır.", "Uygun"))))</f>
        <v>%0,5 üzerindedir</v>
      </c>
      <c r="O5758" s="116" t="str">
        <f t="shared" ref="O5758:O5771" si="1819">IF(M5758=""," ",N5758)</f>
        <v xml:space="preserve"> </v>
      </c>
      <c r="P5758" s="117"/>
      <c r="Q5758" s="118"/>
      <c r="R5758" s="119" t="str">
        <f t="shared" ref="R5758:R5771" si="1820">IFERROR(IF(AND(T5758&lt;&gt;"",L5758&lt;&gt;"",L5758&lt;&gt;0,T5758&lt;&gt;0),T5758/L5758,"")," ")</f>
        <v/>
      </c>
      <c r="S5758" s="133">
        <f>IFERROR(IF(M5758&lt;=0.005,IF(F5758="",L5758,0),IF(F5758&lt;&gt;"",0,IF(P5758="",0,IF(P5758="H",0,IF(Q5758&lt;Veriler!$G$2,L5758*Veriler!$G$2,L5758*Q5758)))))," ")</f>
        <v>0</v>
      </c>
      <c r="T5758" s="133">
        <f>IF(Veriler!T5758&lt;=0.1, S5758, IF(AND(Veriler!T5758&gt;0.1, F5758="", P5758="E"), IF(Q5758&gt;Veriler!$G$2, Q5758*S5758, IF(Q5758&lt;Veriler!$G$2, Veriler!$G$2*S5758, Q5758*S5758)), 0))</f>
        <v>0</v>
      </c>
      <c r="U5758" s="133" t="str">
        <f t="shared" ref="U5758:U5771" si="1821">IF(T5758=0," ",T5758)</f>
        <v xml:space="preserve"> </v>
      </c>
      <c r="V5758" s="134" t="str">
        <f>IFERROR(IF(O5758="%10 sınırı aşılmıştır.",L5758-T5758,IFERROR(IF(F5758="",IF(S5758=1,0,IF(L5758-S5758=0,"",L5758-S5758)),IF(Veriler!M5758="",L5758,IF(L5758*Veriler!M5758=0,"",L5758*Veriler!M5758))),L5758)),0)</f>
        <v/>
      </c>
      <c r="W5758" s="146"/>
      <c r="X5758" s="146"/>
      <c r="Y5758" s="146"/>
    </row>
    <row r="5759" spans="1:25" s="99" customFormat="1" ht="54.75" customHeight="1" x14ac:dyDescent="0.25">
      <c r="A5759" s="96">
        <f t="shared" ref="A5759:A5771" si="1822">A5758+1</f>
        <v>4244</v>
      </c>
      <c r="B5759" s="175"/>
      <c r="C5759" s="176"/>
      <c r="D5759" s="113"/>
      <c r="E5759" s="115"/>
      <c r="F5759" s="174"/>
      <c r="G5759" s="114" t="str">
        <f t="shared" si="1817"/>
        <v/>
      </c>
      <c r="H5759" s="115"/>
      <c r="I5759" s="115"/>
      <c r="J5759" s="115"/>
      <c r="K5759" s="115"/>
      <c r="L5759" s="133" t="str">
        <f t="shared" si="1818"/>
        <v/>
      </c>
      <c r="M5759" s="116" t="str">
        <f>IF(L5759="", "", L5759/Veriler!$X$1)</f>
        <v/>
      </c>
      <c r="N5759" s="116" t="str">
        <f>IF(F5759&lt;&gt;"", "İthal Girdi", IF(Veriler!T5759="", "", IF(Veriler!S5759="H", "%0,5 üzerindedir", IF(Veriler!T5759&gt;0.1, "%10 sınırı aşılmıştır.", "Uygun"))))</f>
        <v>%0,5 üzerindedir</v>
      </c>
      <c r="O5759" s="116" t="str">
        <f t="shared" si="1819"/>
        <v xml:space="preserve"> </v>
      </c>
      <c r="P5759" s="117"/>
      <c r="Q5759" s="118"/>
      <c r="R5759" s="119" t="str">
        <f t="shared" si="1820"/>
        <v/>
      </c>
      <c r="S5759" s="133">
        <f>IFERROR(IF(M5759&lt;=0.005,IF(F5759="",L5759,0),IF(F5759&lt;&gt;"",0,IF(P5759="",0,IF(P5759="H",0,IF(Q5759&lt;Veriler!$G$2,L5759*Veriler!$G$2,L5759*Q5759)))))," ")</f>
        <v>0</v>
      </c>
      <c r="T5759" s="133">
        <f>IF(Veriler!T5759&lt;=0.1, S5759, IF(AND(Veriler!T5759&gt;0.1, F5759="", P5759="E"), IF(Q5759&gt;Veriler!$G$2, Q5759*S5759, IF(Q5759&lt;Veriler!$G$2, Veriler!$G$2*S5759, Q5759*S5759)), 0))</f>
        <v>0</v>
      </c>
      <c r="U5759" s="133" t="str">
        <f t="shared" si="1821"/>
        <v xml:space="preserve"> </v>
      </c>
      <c r="V5759" s="134" t="str">
        <f>IFERROR(IF(O5759="%10 sınırı aşılmıştır.",L5759-T5759,IFERROR(IF(F5759="",IF(S5759=1,0,IF(L5759-S5759=0,"",L5759-S5759)),IF(Veriler!M5759="",L5759,IF(L5759*Veriler!M5759=0,"",L5759*Veriler!M5759))),L5759)),0)</f>
        <v/>
      </c>
      <c r="W5759" s="146"/>
      <c r="X5759" s="146"/>
      <c r="Y5759" s="146"/>
    </row>
    <row r="5760" spans="1:25" s="99" customFormat="1" ht="54.75" customHeight="1" x14ac:dyDescent="0.25">
      <c r="A5760" s="96">
        <f t="shared" si="1822"/>
        <v>4245</v>
      </c>
      <c r="B5760" s="175"/>
      <c r="C5760" s="176"/>
      <c r="D5760" s="113"/>
      <c r="E5760" s="115"/>
      <c r="F5760" s="174"/>
      <c r="G5760" s="114" t="str">
        <f t="shared" si="1817"/>
        <v/>
      </c>
      <c r="H5760" s="115"/>
      <c r="I5760" s="115"/>
      <c r="J5760" s="115"/>
      <c r="K5760" s="115"/>
      <c r="L5760" s="133" t="str">
        <f t="shared" si="1818"/>
        <v/>
      </c>
      <c r="M5760" s="116" t="str">
        <f>IF(L5760="", "", L5760/Veriler!$X$1)</f>
        <v/>
      </c>
      <c r="N5760" s="116" t="str">
        <f>IF(F5760&lt;&gt;"", "İthal Girdi", IF(Veriler!T5760="", "", IF(Veriler!S5760="H", "%0,5 üzerindedir", IF(Veriler!T5760&gt;0.1, "%10 sınırı aşılmıştır.", "Uygun"))))</f>
        <v>%0,5 üzerindedir</v>
      </c>
      <c r="O5760" s="116" t="str">
        <f t="shared" si="1819"/>
        <v xml:space="preserve"> </v>
      </c>
      <c r="P5760" s="117"/>
      <c r="Q5760" s="118"/>
      <c r="R5760" s="119" t="str">
        <f t="shared" si="1820"/>
        <v/>
      </c>
      <c r="S5760" s="133">
        <f>IFERROR(IF(M5760&lt;=0.005,IF(F5760="",L5760,0),IF(F5760&lt;&gt;"",0,IF(P5760="",0,IF(P5760="H",0,IF(Q5760&lt;Veriler!$G$2,L5760*Veriler!$G$2,L5760*Q5760)))))," ")</f>
        <v>0</v>
      </c>
      <c r="T5760" s="133">
        <f>IF(Veriler!T5760&lt;=0.1, S5760, IF(AND(Veriler!T5760&gt;0.1, F5760="", P5760="E"), IF(Q5760&gt;Veriler!$G$2, Q5760*S5760, IF(Q5760&lt;Veriler!$G$2, Veriler!$G$2*S5760, Q5760*S5760)), 0))</f>
        <v>0</v>
      </c>
      <c r="U5760" s="133" t="str">
        <f t="shared" si="1821"/>
        <v xml:space="preserve"> </v>
      </c>
      <c r="V5760" s="134" t="str">
        <f>IFERROR(IF(O5760="%10 sınırı aşılmıştır.",L5760-T5760,IFERROR(IF(F5760="",IF(S5760=1,0,IF(L5760-S5760=0,"",L5760-S5760)),IF(Veriler!M5760="",L5760,IF(L5760*Veriler!M5760=0,"",L5760*Veriler!M5760))),L5760)),0)</f>
        <v/>
      </c>
      <c r="W5760" s="146"/>
      <c r="X5760" s="146"/>
      <c r="Y5760" s="146"/>
    </row>
    <row r="5761" spans="1:25" s="99" customFormat="1" ht="54.75" customHeight="1" x14ac:dyDescent="0.25">
      <c r="A5761" s="96">
        <f t="shared" si="1822"/>
        <v>4246</v>
      </c>
      <c r="B5761" s="175"/>
      <c r="C5761" s="176"/>
      <c r="D5761" s="113"/>
      <c r="E5761" s="115"/>
      <c r="F5761" s="174"/>
      <c r="G5761" s="114" t="str">
        <f t="shared" si="1817"/>
        <v/>
      </c>
      <c r="H5761" s="115"/>
      <c r="I5761" s="115"/>
      <c r="J5761" s="115"/>
      <c r="K5761" s="115"/>
      <c r="L5761" s="133" t="str">
        <f t="shared" si="1818"/>
        <v/>
      </c>
      <c r="M5761" s="116" t="str">
        <f>IF(L5761="", "", L5761/Veriler!$X$1)</f>
        <v/>
      </c>
      <c r="N5761" s="116" t="str">
        <f>IF(F5761&lt;&gt;"", "İthal Girdi", IF(Veriler!T5761="", "", IF(Veriler!S5761="H", "%0,5 üzerindedir", IF(Veriler!T5761&gt;0.1, "%10 sınırı aşılmıştır.", "Uygun"))))</f>
        <v>%0,5 üzerindedir</v>
      </c>
      <c r="O5761" s="116" t="str">
        <f t="shared" si="1819"/>
        <v xml:space="preserve"> </v>
      </c>
      <c r="P5761" s="117"/>
      <c r="Q5761" s="118"/>
      <c r="R5761" s="119" t="str">
        <f t="shared" si="1820"/>
        <v/>
      </c>
      <c r="S5761" s="133">
        <f>IFERROR(IF(M5761&lt;=0.005,IF(F5761="",L5761,0),IF(F5761&lt;&gt;"",0,IF(P5761="",0,IF(P5761="H",0,IF(Q5761&lt;Veriler!$G$2,L5761*Veriler!$G$2,L5761*Q5761)))))," ")</f>
        <v>0</v>
      </c>
      <c r="T5761" s="133">
        <f>IF(Veriler!T5761&lt;=0.1, S5761, IF(AND(Veriler!T5761&gt;0.1, F5761="", P5761="E"), IF(Q5761&gt;Veriler!$G$2, Q5761*S5761, IF(Q5761&lt;Veriler!$G$2, Veriler!$G$2*S5761, Q5761*S5761)), 0))</f>
        <v>0</v>
      </c>
      <c r="U5761" s="133" t="str">
        <f t="shared" si="1821"/>
        <v xml:space="preserve"> </v>
      </c>
      <c r="V5761" s="134" t="str">
        <f>IFERROR(IF(O5761="%10 sınırı aşılmıştır.",L5761-T5761,IFERROR(IF(F5761="",IF(S5761=1,0,IF(L5761-S5761=0,"",L5761-S5761)),IF(Veriler!M5761="",L5761,IF(L5761*Veriler!M5761=0,"",L5761*Veriler!M5761))),L5761)),0)</f>
        <v/>
      </c>
      <c r="W5761" s="146"/>
      <c r="X5761" s="146"/>
      <c r="Y5761" s="146"/>
    </row>
    <row r="5762" spans="1:25" s="99" customFormat="1" ht="54.75" customHeight="1" x14ac:dyDescent="0.25">
      <c r="A5762" s="96">
        <f t="shared" si="1822"/>
        <v>4247</v>
      </c>
      <c r="B5762" s="175"/>
      <c r="C5762" s="176"/>
      <c r="D5762" s="113"/>
      <c r="E5762" s="115"/>
      <c r="F5762" s="174"/>
      <c r="G5762" s="114" t="str">
        <f t="shared" si="1817"/>
        <v/>
      </c>
      <c r="H5762" s="115"/>
      <c r="I5762" s="115"/>
      <c r="J5762" s="115"/>
      <c r="K5762" s="115"/>
      <c r="L5762" s="133" t="str">
        <f t="shared" si="1818"/>
        <v/>
      </c>
      <c r="M5762" s="116" t="str">
        <f>IF(L5762="", "", L5762/Veriler!$X$1)</f>
        <v/>
      </c>
      <c r="N5762" s="116" t="str">
        <f>IF(F5762&lt;&gt;"", "İthal Girdi", IF(Veriler!T5762="", "", IF(Veriler!S5762="H", "%0,5 üzerindedir", IF(Veriler!T5762&gt;0.1, "%10 sınırı aşılmıştır.", "Uygun"))))</f>
        <v>%0,5 üzerindedir</v>
      </c>
      <c r="O5762" s="116" t="str">
        <f t="shared" si="1819"/>
        <v xml:space="preserve"> </v>
      </c>
      <c r="P5762" s="117"/>
      <c r="Q5762" s="118"/>
      <c r="R5762" s="119" t="str">
        <f t="shared" si="1820"/>
        <v/>
      </c>
      <c r="S5762" s="133">
        <f>IFERROR(IF(M5762&lt;=0.005,IF(F5762="",L5762,0),IF(F5762&lt;&gt;"",0,IF(P5762="",0,IF(P5762="H",0,IF(Q5762&lt;Veriler!$G$2,L5762*Veriler!$G$2,L5762*Q5762)))))," ")</f>
        <v>0</v>
      </c>
      <c r="T5762" s="133">
        <f>IF(Veriler!T5762&lt;=0.1, S5762, IF(AND(Veriler!T5762&gt;0.1, F5762="", P5762="E"), IF(Q5762&gt;Veriler!$G$2, Q5762*S5762, IF(Q5762&lt;Veriler!$G$2, Veriler!$G$2*S5762, Q5762*S5762)), 0))</f>
        <v>0</v>
      </c>
      <c r="U5762" s="133" t="str">
        <f t="shared" si="1821"/>
        <v xml:space="preserve"> </v>
      </c>
      <c r="V5762" s="134" t="str">
        <f>IFERROR(IF(O5762="%10 sınırı aşılmıştır.",L5762-T5762,IFERROR(IF(F5762="",IF(S5762=1,0,IF(L5762-S5762=0,"",L5762-S5762)),IF(Veriler!M5762="",L5762,IF(L5762*Veriler!M5762=0,"",L5762*Veriler!M5762))),L5762)),0)</f>
        <v/>
      </c>
      <c r="W5762" s="146"/>
      <c r="X5762" s="146"/>
      <c r="Y5762" s="146"/>
    </row>
    <row r="5763" spans="1:25" s="99" customFormat="1" ht="54.75" customHeight="1" x14ac:dyDescent="0.25">
      <c r="A5763" s="96">
        <f t="shared" si="1822"/>
        <v>4248</v>
      </c>
      <c r="B5763" s="175"/>
      <c r="C5763" s="176"/>
      <c r="D5763" s="113"/>
      <c r="E5763" s="115"/>
      <c r="F5763" s="174"/>
      <c r="G5763" s="114" t="str">
        <f t="shared" si="1817"/>
        <v/>
      </c>
      <c r="H5763" s="115"/>
      <c r="I5763" s="115"/>
      <c r="J5763" s="115"/>
      <c r="K5763" s="115"/>
      <c r="L5763" s="133" t="str">
        <f t="shared" si="1818"/>
        <v/>
      </c>
      <c r="M5763" s="116" t="str">
        <f>IF(L5763="", "", L5763/Veriler!$X$1)</f>
        <v/>
      </c>
      <c r="N5763" s="116" t="str">
        <f>IF(F5763&lt;&gt;"", "İthal Girdi", IF(Veriler!T5763="", "", IF(Veriler!S5763="H", "%0,5 üzerindedir", IF(Veriler!T5763&gt;0.1, "%10 sınırı aşılmıştır.", "Uygun"))))</f>
        <v>%0,5 üzerindedir</v>
      </c>
      <c r="O5763" s="116" t="str">
        <f t="shared" si="1819"/>
        <v xml:space="preserve"> </v>
      </c>
      <c r="P5763" s="117"/>
      <c r="Q5763" s="118"/>
      <c r="R5763" s="119" t="str">
        <f t="shared" si="1820"/>
        <v/>
      </c>
      <c r="S5763" s="133">
        <f>IFERROR(IF(M5763&lt;=0.005,IF(F5763="",L5763,0),IF(F5763&lt;&gt;"",0,IF(P5763="",0,IF(P5763="H",0,IF(Q5763&lt;Veriler!$G$2,L5763*Veriler!$G$2,L5763*Q5763)))))," ")</f>
        <v>0</v>
      </c>
      <c r="T5763" s="133">
        <f>IF(Veriler!T5763&lt;=0.1, S5763, IF(AND(Veriler!T5763&gt;0.1, F5763="", P5763="E"), IF(Q5763&gt;Veriler!$G$2, Q5763*S5763, IF(Q5763&lt;Veriler!$G$2, Veriler!$G$2*S5763, Q5763*S5763)), 0))</f>
        <v>0</v>
      </c>
      <c r="U5763" s="133" t="str">
        <f t="shared" si="1821"/>
        <v xml:space="preserve"> </v>
      </c>
      <c r="V5763" s="134" t="str">
        <f>IFERROR(IF(O5763="%10 sınırı aşılmıştır.",L5763-T5763,IFERROR(IF(F5763="",IF(S5763=1,0,IF(L5763-S5763=0,"",L5763-S5763)),IF(Veriler!M5763="",L5763,IF(L5763*Veriler!M5763=0,"",L5763*Veriler!M5763))),L5763)),0)</f>
        <v/>
      </c>
      <c r="W5763" s="146"/>
      <c r="X5763" s="146"/>
      <c r="Y5763" s="146"/>
    </row>
    <row r="5764" spans="1:25" s="99" customFormat="1" ht="54.75" customHeight="1" x14ac:dyDescent="0.25">
      <c r="A5764" s="96">
        <f t="shared" si="1822"/>
        <v>4249</v>
      </c>
      <c r="B5764" s="175"/>
      <c r="C5764" s="176"/>
      <c r="D5764" s="113"/>
      <c r="E5764" s="115"/>
      <c r="F5764" s="174"/>
      <c r="G5764" s="114" t="str">
        <f t="shared" si="1817"/>
        <v/>
      </c>
      <c r="H5764" s="115"/>
      <c r="I5764" s="115"/>
      <c r="J5764" s="115"/>
      <c r="K5764" s="115"/>
      <c r="L5764" s="133" t="str">
        <f t="shared" si="1818"/>
        <v/>
      </c>
      <c r="M5764" s="116" t="str">
        <f>IF(L5764="", "", L5764/Veriler!$X$1)</f>
        <v/>
      </c>
      <c r="N5764" s="116" t="str">
        <f>IF(F5764&lt;&gt;"", "İthal Girdi", IF(Veriler!T5764="", "", IF(Veriler!S5764="H", "%0,5 üzerindedir", IF(Veriler!T5764&gt;0.1, "%10 sınırı aşılmıştır.", "Uygun"))))</f>
        <v>%0,5 üzerindedir</v>
      </c>
      <c r="O5764" s="116" t="str">
        <f t="shared" si="1819"/>
        <v xml:space="preserve"> </v>
      </c>
      <c r="P5764" s="117"/>
      <c r="Q5764" s="118"/>
      <c r="R5764" s="119" t="str">
        <f t="shared" si="1820"/>
        <v/>
      </c>
      <c r="S5764" s="133">
        <f>IFERROR(IF(M5764&lt;=0.005,IF(F5764="",L5764,0),IF(F5764&lt;&gt;"",0,IF(P5764="",0,IF(P5764="H",0,IF(Q5764&lt;Veriler!$G$2,L5764*Veriler!$G$2,L5764*Q5764)))))," ")</f>
        <v>0</v>
      </c>
      <c r="T5764" s="133">
        <f>IF(Veriler!T5764&lt;=0.1, S5764, IF(AND(Veriler!T5764&gt;0.1, F5764="", P5764="E"), IF(Q5764&gt;Veriler!$G$2, Q5764*S5764, IF(Q5764&lt;Veriler!$G$2, Veriler!$G$2*S5764, Q5764*S5764)), 0))</f>
        <v>0</v>
      </c>
      <c r="U5764" s="133" t="str">
        <f t="shared" si="1821"/>
        <v xml:space="preserve"> </v>
      </c>
      <c r="V5764" s="134" t="str">
        <f>IFERROR(IF(O5764="%10 sınırı aşılmıştır.",L5764-T5764,IFERROR(IF(F5764="",IF(S5764=1,0,IF(L5764-S5764=0,"",L5764-S5764)),IF(Veriler!M5764="",L5764,IF(L5764*Veriler!M5764=0,"",L5764*Veriler!M5764))),L5764)),0)</f>
        <v/>
      </c>
      <c r="W5764" s="146"/>
      <c r="X5764" s="146"/>
      <c r="Y5764" s="146"/>
    </row>
    <row r="5765" spans="1:25" s="99" customFormat="1" ht="54.75" customHeight="1" x14ac:dyDescent="0.25">
      <c r="A5765" s="96">
        <f t="shared" si="1822"/>
        <v>4250</v>
      </c>
      <c r="B5765" s="175"/>
      <c r="C5765" s="176"/>
      <c r="D5765" s="113"/>
      <c r="E5765" s="115"/>
      <c r="F5765" s="174"/>
      <c r="G5765" s="114" t="str">
        <f t="shared" si="1817"/>
        <v/>
      </c>
      <c r="H5765" s="115"/>
      <c r="I5765" s="115"/>
      <c r="J5765" s="115"/>
      <c r="K5765" s="115"/>
      <c r="L5765" s="133" t="str">
        <f t="shared" si="1818"/>
        <v/>
      </c>
      <c r="M5765" s="116" t="str">
        <f>IF(L5765="", "", L5765/Veriler!$X$1)</f>
        <v/>
      </c>
      <c r="N5765" s="116" t="str">
        <f>IF(F5765&lt;&gt;"", "İthal Girdi", IF(Veriler!T5765="", "", IF(Veriler!S5765="H", "%0,5 üzerindedir", IF(Veriler!T5765&gt;0.1, "%10 sınırı aşılmıştır.", "Uygun"))))</f>
        <v>%0,5 üzerindedir</v>
      </c>
      <c r="O5765" s="116" t="str">
        <f t="shared" si="1819"/>
        <v xml:space="preserve"> </v>
      </c>
      <c r="P5765" s="117"/>
      <c r="Q5765" s="118"/>
      <c r="R5765" s="119" t="str">
        <f t="shared" si="1820"/>
        <v/>
      </c>
      <c r="S5765" s="133">
        <f>IFERROR(IF(M5765&lt;=0.005,IF(F5765="",L5765,0),IF(F5765&lt;&gt;"",0,IF(P5765="",0,IF(P5765="H",0,IF(Q5765&lt;Veriler!$G$2,L5765*Veriler!$G$2,L5765*Q5765)))))," ")</f>
        <v>0</v>
      </c>
      <c r="T5765" s="133">
        <f>IF(Veriler!T5765&lt;=0.1, S5765, IF(AND(Veriler!T5765&gt;0.1, F5765="", P5765="E"), IF(Q5765&gt;Veriler!$G$2, Q5765*S5765, IF(Q5765&lt;Veriler!$G$2, Veriler!$G$2*S5765, Q5765*S5765)), 0))</f>
        <v>0</v>
      </c>
      <c r="U5765" s="133" t="str">
        <f t="shared" si="1821"/>
        <v xml:space="preserve"> </v>
      </c>
      <c r="V5765" s="134" t="str">
        <f>IFERROR(IF(O5765="%10 sınırı aşılmıştır.",L5765-T5765,IFERROR(IF(F5765="",IF(S5765=1,0,IF(L5765-S5765=0,"",L5765-S5765)),IF(Veriler!M5765="",L5765,IF(L5765*Veriler!M5765=0,"",L5765*Veriler!M5765))),L5765)),0)</f>
        <v/>
      </c>
      <c r="W5765" s="146"/>
      <c r="X5765" s="146"/>
      <c r="Y5765" s="146"/>
    </row>
    <row r="5766" spans="1:25" s="99" customFormat="1" ht="54.75" customHeight="1" x14ac:dyDescent="0.25">
      <c r="A5766" s="96">
        <f t="shared" si="1822"/>
        <v>4251</v>
      </c>
      <c r="B5766" s="175"/>
      <c r="C5766" s="176"/>
      <c r="D5766" s="113"/>
      <c r="E5766" s="115"/>
      <c r="F5766" s="174"/>
      <c r="G5766" s="114" t="str">
        <f t="shared" si="1817"/>
        <v/>
      </c>
      <c r="H5766" s="115"/>
      <c r="I5766" s="115"/>
      <c r="J5766" s="115"/>
      <c r="K5766" s="115"/>
      <c r="L5766" s="133" t="str">
        <f t="shared" si="1818"/>
        <v/>
      </c>
      <c r="M5766" s="116" t="str">
        <f>IF(L5766="", "", L5766/Veriler!$X$1)</f>
        <v/>
      </c>
      <c r="N5766" s="116" t="str">
        <f>IF(F5766&lt;&gt;"", "İthal Girdi", IF(Veriler!T5766="", "", IF(Veriler!S5766="H", "%0,5 üzerindedir", IF(Veriler!T5766&gt;0.1, "%10 sınırı aşılmıştır.", "Uygun"))))</f>
        <v>%0,5 üzerindedir</v>
      </c>
      <c r="O5766" s="116" t="str">
        <f t="shared" si="1819"/>
        <v xml:space="preserve"> </v>
      </c>
      <c r="P5766" s="117"/>
      <c r="Q5766" s="118"/>
      <c r="R5766" s="119" t="str">
        <f t="shared" si="1820"/>
        <v/>
      </c>
      <c r="S5766" s="133">
        <f>IFERROR(IF(M5766&lt;=0.005,IF(F5766="",L5766,0),IF(F5766&lt;&gt;"",0,IF(P5766="",0,IF(P5766="H",0,IF(Q5766&lt;Veriler!$G$2,L5766*Veriler!$G$2,L5766*Q5766)))))," ")</f>
        <v>0</v>
      </c>
      <c r="T5766" s="133">
        <f>IF(Veriler!T5766&lt;=0.1, S5766, IF(AND(Veriler!T5766&gt;0.1, F5766="", P5766="E"), IF(Q5766&gt;Veriler!$G$2, Q5766*S5766, IF(Q5766&lt;Veriler!$G$2, Veriler!$G$2*S5766, Q5766*S5766)), 0))</f>
        <v>0</v>
      </c>
      <c r="U5766" s="133" t="str">
        <f t="shared" si="1821"/>
        <v xml:space="preserve"> </v>
      </c>
      <c r="V5766" s="134" t="str">
        <f>IFERROR(IF(O5766="%10 sınırı aşılmıştır.",L5766-T5766,IFERROR(IF(F5766="",IF(S5766=1,0,IF(L5766-S5766=0,"",L5766-S5766)),IF(Veriler!M5766="",L5766,IF(L5766*Veriler!M5766=0,"",L5766*Veriler!M5766))),L5766)),0)</f>
        <v/>
      </c>
      <c r="W5766" s="146"/>
      <c r="X5766" s="146"/>
      <c r="Y5766" s="146"/>
    </row>
    <row r="5767" spans="1:25" s="99" customFormat="1" ht="54.75" customHeight="1" x14ac:dyDescent="0.25">
      <c r="A5767" s="96">
        <f t="shared" si="1822"/>
        <v>4252</v>
      </c>
      <c r="B5767" s="175"/>
      <c r="C5767" s="176"/>
      <c r="D5767" s="113"/>
      <c r="E5767" s="115"/>
      <c r="F5767" s="174"/>
      <c r="G5767" s="114" t="str">
        <f t="shared" si="1817"/>
        <v/>
      </c>
      <c r="H5767" s="115"/>
      <c r="I5767" s="115"/>
      <c r="J5767" s="115"/>
      <c r="K5767" s="115"/>
      <c r="L5767" s="133" t="str">
        <f t="shared" si="1818"/>
        <v/>
      </c>
      <c r="M5767" s="116" t="str">
        <f>IF(L5767="", "", L5767/Veriler!$X$1)</f>
        <v/>
      </c>
      <c r="N5767" s="116" t="str">
        <f>IF(F5767&lt;&gt;"", "İthal Girdi", IF(Veriler!T5767="", "", IF(Veriler!S5767="H", "%0,5 üzerindedir", IF(Veriler!T5767&gt;0.1, "%10 sınırı aşılmıştır.", "Uygun"))))</f>
        <v>%0,5 üzerindedir</v>
      </c>
      <c r="O5767" s="116" t="str">
        <f t="shared" si="1819"/>
        <v xml:space="preserve"> </v>
      </c>
      <c r="P5767" s="117"/>
      <c r="Q5767" s="118"/>
      <c r="R5767" s="119" t="str">
        <f t="shared" si="1820"/>
        <v/>
      </c>
      <c r="S5767" s="133">
        <f>IFERROR(IF(M5767&lt;=0.005,IF(F5767="",L5767,0),IF(F5767&lt;&gt;"",0,IF(P5767="",0,IF(P5767="H",0,IF(Q5767&lt;Veriler!$G$2,L5767*Veriler!$G$2,L5767*Q5767)))))," ")</f>
        <v>0</v>
      </c>
      <c r="T5767" s="133">
        <f>IF(Veriler!T5767&lt;=0.1, S5767, IF(AND(Veriler!T5767&gt;0.1, F5767="", P5767="E"), IF(Q5767&gt;Veriler!$G$2, Q5767*S5767, IF(Q5767&lt;Veriler!$G$2, Veriler!$G$2*S5767, Q5767*S5767)), 0))</f>
        <v>0</v>
      </c>
      <c r="U5767" s="133" t="str">
        <f t="shared" si="1821"/>
        <v xml:space="preserve"> </v>
      </c>
      <c r="V5767" s="134" t="str">
        <f>IFERROR(IF(O5767="%10 sınırı aşılmıştır.",L5767-T5767,IFERROR(IF(F5767="",IF(S5767=1,0,IF(L5767-S5767=0,"",L5767-S5767)),IF(Veriler!M5767="",L5767,IF(L5767*Veriler!M5767=0,"",L5767*Veriler!M5767))),L5767)),0)</f>
        <v/>
      </c>
      <c r="W5767" s="146"/>
      <c r="X5767" s="146"/>
      <c r="Y5767" s="146"/>
    </row>
    <row r="5768" spans="1:25" s="99" customFormat="1" ht="54.75" customHeight="1" x14ac:dyDescent="0.25">
      <c r="A5768" s="96">
        <f t="shared" si="1822"/>
        <v>4253</v>
      </c>
      <c r="B5768" s="175"/>
      <c r="C5768" s="176"/>
      <c r="D5768" s="113"/>
      <c r="E5768" s="115"/>
      <c r="F5768" s="174"/>
      <c r="G5768" s="114" t="str">
        <f t="shared" si="1817"/>
        <v/>
      </c>
      <c r="H5768" s="115"/>
      <c r="I5768" s="115"/>
      <c r="J5768" s="115"/>
      <c r="K5768" s="115"/>
      <c r="L5768" s="133" t="str">
        <f t="shared" si="1818"/>
        <v/>
      </c>
      <c r="M5768" s="116" t="str">
        <f>IF(L5768="", "", L5768/Veriler!$X$1)</f>
        <v/>
      </c>
      <c r="N5768" s="116" t="str">
        <f>IF(F5768&lt;&gt;"", "İthal Girdi", IF(Veriler!T5768="", "", IF(Veriler!S5768="H", "%0,5 üzerindedir", IF(Veriler!T5768&gt;0.1, "%10 sınırı aşılmıştır.", "Uygun"))))</f>
        <v>%0,5 üzerindedir</v>
      </c>
      <c r="O5768" s="116" t="str">
        <f t="shared" si="1819"/>
        <v xml:space="preserve"> </v>
      </c>
      <c r="P5768" s="117"/>
      <c r="Q5768" s="118"/>
      <c r="R5768" s="119" t="str">
        <f t="shared" si="1820"/>
        <v/>
      </c>
      <c r="S5768" s="133">
        <f>IFERROR(IF(M5768&lt;=0.005,IF(F5768="",L5768,0),IF(F5768&lt;&gt;"",0,IF(P5768="",0,IF(P5768="H",0,IF(Q5768&lt;Veriler!$G$2,L5768*Veriler!$G$2,L5768*Q5768)))))," ")</f>
        <v>0</v>
      </c>
      <c r="T5768" s="133">
        <f>IF(Veriler!T5768&lt;=0.1, S5768, IF(AND(Veriler!T5768&gt;0.1, F5768="", P5768="E"), IF(Q5768&gt;Veriler!$G$2, Q5768*S5768, IF(Q5768&lt;Veriler!$G$2, Veriler!$G$2*S5768, Q5768*S5768)), 0))</f>
        <v>0</v>
      </c>
      <c r="U5768" s="133" t="str">
        <f t="shared" si="1821"/>
        <v xml:space="preserve"> </v>
      </c>
      <c r="V5768" s="134" t="str">
        <f>IFERROR(IF(O5768="%10 sınırı aşılmıştır.",L5768-T5768,IFERROR(IF(F5768="",IF(S5768=1,0,IF(L5768-S5768=0,"",L5768-S5768)),IF(Veriler!M5768="",L5768,IF(L5768*Veriler!M5768=0,"",L5768*Veriler!M5768))),L5768)),0)</f>
        <v/>
      </c>
      <c r="W5768" s="146"/>
      <c r="X5768" s="146"/>
      <c r="Y5768" s="146"/>
    </row>
    <row r="5769" spans="1:25" s="99" customFormat="1" ht="54.75" customHeight="1" x14ac:dyDescent="0.25">
      <c r="A5769" s="96">
        <f t="shared" si="1822"/>
        <v>4254</v>
      </c>
      <c r="B5769" s="175"/>
      <c r="C5769" s="176"/>
      <c r="D5769" s="113"/>
      <c r="E5769" s="115"/>
      <c r="F5769" s="174"/>
      <c r="G5769" s="114" t="str">
        <f t="shared" si="1817"/>
        <v/>
      </c>
      <c r="H5769" s="115"/>
      <c r="I5769" s="115"/>
      <c r="J5769" s="115"/>
      <c r="K5769" s="115"/>
      <c r="L5769" s="133" t="str">
        <f t="shared" si="1818"/>
        <v/>
      </c>
      <c r="M5769" s="116" t="str">
        <f>IF(L5769="", "", L5769/Veriler!$X$1)</f>
        <v/>
      </c>
      <c r="N5769" s="116" t="str">
        <f>IF(F5769&lt;&gt;"", "İthal Girdi", IF(Veriler!T5769="", "", IF(Veriler!S5769="H", "%0,5 üzerindedir", IF(Veriler!T5769&gt;0.1, "%10 sınırı aşılmıştır.", "Uygun"))))</f>
        <v>%0,5 üzerindedir</v>
      </c>
      <c r="O5769" s="116" t="str">
        <f t="shared" si="1819"/>
        <v xml:space="preserve"> </v>
      </c>
      <c r="P5769" s="117"/>
      <c r="Q5769" s="118"/>
      <c r="R5769" s="119" t="str">
        <f t="shared" si="1820"/>
        <v/>
      </c>
      <c r="S5769" s="133">
        <f>IFERROR(IF(M5769&lt;=0.005,IF(F5769="",L5769,0),IF(F5769&lt;&gt;"",0,IF(P5769="",0,IF(P5769="H",0,IF(Q5769&lt;Veriler!$G$2,L5769*Veriler!$G$2,L5769*Q5769)))))," ")</f>
        <v>0</v>
      </c>
      <c r="T5769" s="133">
        <f>IF(Veriler!T5769&lt;=0.1, S5769, IF(AND(Veriler!T5769&gt;0.1, F5769="", P5769="E"), IF(Q5769&gt;Veriler!$G$2, Q5769*S5769, IF(Q5769&lt;Veriler!$G$2, Veriler!$G$2*S5769, Q5769*S5769)), 0))</f>
        <v>0</v>
      </c>
      <c r="U5769" s="133" t="str">
        <f t="shared" si="1821"/>
        <v xml:space="preserve"> </v>
      </c>
      <c r="V5769" s="134" t="str">
        <f>IFERROR(IF(O5769="%10 sınırı aşılmıştır.",L5769-T5769,IFERROR(IF(F5769="",IF(S5769=1,0,IF(L5769-S5769=0,"",L5769-S5769)),IF(Veriler!M5769="",L5769,IF(L5769*Veriler!M5769=0,"",L5769*Veriler!M5769))),L5769)),0)</f>
        <v/>
      </c>
      <c r="W5769" s="146"/>
      <c r="X5769" s="146"/>
      <c r="Y5769" s="146"/>
    </row>
    <row r="5770" spans="1:25" s="99" customFormat="1" ht="54.75" customHeight="1" x14ac:dyDescent="0.25">
      <c r="A5770" s="96">
        <f t="shared" si="1822"/>
        <v>4255</v>
      </c>
      <c r="B5770" s="175"/>
      <c r="C5770" s="176"/>
      <c r="D5770" s="113"/>
      <c r="E5770" s="115"/>
      <c r="F5770" s="174"/>
      <c r="G5770" s="114" t="str">
        <f t="shared" si="1817"/>
        <v/>
      </c>
      <c r="H5770" s="115"/>
      <c r="I5770" s="115"/>
      <c r="J5770" s="115"/>
      <c r="K5770" s="115"/>
      <c r="L5770" s="133" t="str">
        <f t="shared" si="1818"/>
        <v/>
      </c>
      <c r="M5770" s="116" t="str">
        <f>IF(L5770="", "", L5770/Veriler!$X$1)</f>
        <v/>
      </c>
      <c r="N5770" s="116" t="str">
        <f>IF(F5770&lt;&gt;"", "İthal Girdi", IF(Veriler!T5770="", "", IF(Veriler!S5770="H", "%0,5 üzerindedir", IF(Veriler!T5770&gt;0.1, "%10 sınırı aşılmıştır.", "Uygun"))))</f>
        <v>%0,5 üzerindedir</v>
      </c>
      <c r="O5770" s="116" t="str">
        <f t="shared" si="1819"/>
        <v xml:space="preserve"> </v>
      </c>
      <c r="P5770" s="117"/>
      <c r="Q5770" s="118"/>
      <c r="R5770" s="119" t="str">
        <f t="shared" si="1820"/>
        <v/>
      </c>
      <c r="S5770" s="133">
        <f>IFERROR(IF(M5770&lt;=0.005,IF(F5770="",L5770,0),IF(F5770&lt;&gt;"",0,IF(P5770="",0,IF(P5770="H",0,IF(Q5770&lt;Veriler!$G$2,L5770*Veriler!$G$2,L5770*Q5770)))))," ")</f>
        <v>0</v>
      </c>
      <c r="T5770" s="133">
        <f>IF(Veriler!T5770&lt;=0.1, S5770, IF(AND(Veriler!T5770&gt;0.1, F5770="", P5770="E"), IF(Q5770&gt;Veriler!$G$2, Q5770*S5770, IF(Q5770&lt;Veriler!$G$2, Veriler!$G$2*S5770, Q5770*S5770)), 0))</f>
        <v>0</v>
      </c>
      <c r="U5770" s="133" t="str">
        <f t="shared" si="1821"/>
        <v xml:space="preserve"> </v>
      </c>
      <c r="V5770" s="134" t="str">
        <f>IFERROR(IF(O5770="%10 sınırı aşılmıştır.",L5770-T5770,IFERROR(IF(F5770="",IF(S5770=1,0,IF(L5770-S5770=0,"",L5770-S5770)),IF(Veriler!M5770="",L5770,IF(L5770*Veriler!M5770=0,"",L5770*Veriler!M5770))),L5770)),0)</f>
        <v/>
      </c>
      <c r="W5770" s="146"/>
      <c r="X5770" s="146"/>
      <c r="Y5770" s="146"/>
    </row>
    <row r="5771" spans="1:25" s="99" customFormat="1" ht="54.75" customHeight="1" x14ac:dyDescent="0.25">
      <c r="A5771" s="96">
        <f t="shared" si="1822"/>
        <v>4256</v>
      </c>
      <c r="B5771" s="175"/>
      <c r="C5771" s="176"/>
      <c r="D5771" s="113"/>
      <c r="E5771" s="115"/>
      <c r="F5771" s="174"/>
      <c r="G5771" s="114" t="str">
        <f t="shared" si="1817"/>
        <v/>
      </c>
      <c r="H5771" s="115"/>
      <c r="I5771" s="115"/>
      <c r="J5771" s="115"/>
      <c r="K5771" s="115"/>
      <c r="L5771" s="133" t="str">
        <f t="shared" si="1818"/>
        <v/>
      </c>
      <c r="M5771" s="116" t="str">
        <f>IF(L5771="", "", L5771/Veriler!$X$1)</f>
        <v/>
      </c>
      <c r="N5771" s="116" t="str">
        <f>IF(F5771&lt;&gt;"", "İthal Girdi", IF(Veriler!T5771="", "", IF(Veriler!S5771="H", "%0,5 üzerindedir", IF(Veriler!T5771&gt;0.1, "%10 sınırı aşılmıştır.", "Uygun"))))</f>
        <v>%0,5 üzerindedir</v>
      </c>
      <c r="O5771" s="116" t="str">
        <f t="shared" si="1819"/>
        <v xml:space="preserve"> </v>
      </c>
      <c r="P5771" s="117"/>
      <c r="Q5771" s="118"/>
      <c r="R5771" s="119" t="str">
        <f t="shared" si="1820"/>
        <v/>
      </c>
      <c r="S5771" s="133">
        <f>IFERROR(IF(M5771&lt;=0.005,IF(F5771="",L5771,0),IF(F5771&lt;&gt;"",0,IF(P5771="",0,IF(P5771="H",0,IF(Q5771&lt;Veriler!$G$2,L5771*Veriler!$G$2,L5771*Q5771)))))," ")</f>
        <v>0</v>
      </c>
      <c r="T5771" s="133">
        <f>IF(Veriler!T5771&lt;=0.1, S5771, IF(AND(Veriler!T5771&gt;0.1, F5771="", P5771="E"), IF(Q5771&gt;Veriler!$G$2, Q5771*S5771, IF(Q5771&lt;Veriler!$G$2, Veriler!$G$2*S5771, Q5771*S5771)), 0))</f>
        <v>0</v>
      </c>
      <c r="U5771" s="133" t="str">
        <f t="shared" si="1821"/>
        <v xml:space="preserve"> </v>
      </c>
      <c r="V5771" s="134" t="str">
        <f>IFERROR(IF(O5771="%10 sınırı aşılmıştır.",L5771-T5771,IFERROR(IF(F5771="",IF(S5771=1,0,IF(L5771-S5771=0,"",L5771-S5771)),IF(Veriler!M5771="",L5771,IF(L5771*Veriler!M5771=0,"",L5771*Veriler!M5771))),L5771)),0)</f>
        <v/>
      </c>
      <c r="W5771" s="146"/>
      <c r="X5771" s="146"/>
      <c r="Y5771" s="146"/>
    </row>
    <row r="5772" spans="1:25" s="99" customFormat="1" ht="24" customHeight="1" x14ac:dyDescent="0.25">
      <c r="A5772" s="103"/>
      <c r="B5772" s="104"/>
      <c r="C5772" s="104"/>
      <c r="D5772" s="104"/>
      <c r="E5772" s="103"/>
      <c r="F5772" s="135"/>
      <c r="G5772" s="157"/>
      <c r="H5772" s="103"/>
      <c r="I5772" s="103"/>
      <c r="J5772" s="103"/>
      <c r="K5772" s="103"/>
      <c r="L5772" s="136">
        <f>SUM(L5743:L5756,L5758:L5771)</f>
        <v>0</v>
      </c>
      <c r="M5772" s="158"/>
      <c r="N5772" s="158"/>
      <c r="O5772" s="158"/>
      <c r="P5772" s="105"/>
      <c r="Q5772" s="106"/>
      <c r="R5772" s="159"/>
      <c r="S5772" s="160"/>
      <c r="T5772" s="160"/>
      <c r="U5772" s="160"/>
      <c r="V5772" s="160"/>
      <c r="W5772" s="146"/>
      <c r="X5772" s="146"/>
      <c r="Y5772" s="146"/>
    </row>
    <row r="5773" spans="1:25" s="99" customFormat="1" ht="31.5" customHeight="1" x14ac:dyDescent="0.25">
      <c r="A5773" s="103"/>
      <c r="B5773" s="104"/>
      <c r="C5773" s="104"/>
      <c r="D5773" s="104"/>
      <c r="E5773" s="103"/>
      <c r="F5773" s="135"/>
      <c r="G5773" s="157"/>
      <c r="H5773" s="103"/>
      <c r="I5773" s="103"/>
      <c r="J5773" s="103"/>
      <c r="K5773" s="103"/>
      <c r="L5773" s="161"/>
      <c r="M5773" s="158"/>
      <c r="N5773" s="158"/>
      <c r="O5773" s="158"/>
      <c r="P5773" s="105"/>
      <c r="Q5773" s="106"/>
      <c r="R5773" s="159"/>
      <c r="S5773" s="162" t="s">
        <v>57</v>
      </c>
      <c r="T5773" s="162" t="s">
        <v>57</v>
      </c>
      <c r="U5773" s="162" t="s">
        <v>57</v>
      </c>
      <c r="V5773" s="163" t="s">
        <v>58</v>
      </c>
      <c r="W5773" s="146"/>
      <c r="X5773" s="146"/>
      <c r="Y5773" s="146"/>
    </row>
    <row r="5774" spans="1:25" s="99" customFormat="1" ht="58.5" customHeight="1" x14ac:dyDescent="0.25">
      <c r="A5774" s="185" t="s">
        <v>59</v>
      </c>
      <c r="B5774" s="180"/>
      <c r="C5774" s="180"/>
      <c r="D5774" s="180"/>
      <c r="E5774" s="180"/>
      <c r="F5774" s="180"/>
      <c r="G5774" s="180"/>
      <c r="H5774" s="180"/>
      <c r="I5774" s="180"/>
      <c r="J5774" s="180"/>
      <c r="K5774" s="180"/>
      <c r="L5774" s="180"/>
      <c r="M5774" s="180"/>
      <c r="N5774" s="180"/>
      <c r="O5774" s="180"/>
      <c r="P5774" s="180"/>
      <c r="Q5774" s="180"/>
      <c r="R5774" s="176"/>
      <c r="S5774" s="137">
        <f>SUM(S5736,S5743:S5756,S5758:S5771)</f>
        <v>0</v>
      </c>
      <c r="T5774" s="137" t="str">
        <f>IF(SUM(T5743:T5756,T5758:T5771)=0," ",SUM(T5743:T5756,T5758:T5771))</f>
        <v xml:space="preserve"> </v>
      </c>
      <c r="U5774" s="137" t="str">
        <f>IF(SUM(U5743:U5756,U5758:U5771)=0," ",SUM(U5743:U5756,U5758:U5771))</f>
        <v xml:space="preserve"> </v>
      </c>
      <c r="V5774" s="137" t="str">
        <f>IF(SUM(V5743:V5756,V5758:V5771)=0," ",SUM(V5743:V5756,V5758:V5771))</f>
        <v xml:space="preserve"> </v>
      </c>
      <c r="W5774" s="146"/>
      <c r="X5774" s="164">
        <f>SUM(U5743:U5756,U5758:U5771)</f>
        <v>0</v>
      </c>
      <c r="Y5774" s="164">
        <f>SUM(V5743:V5756,V5758:V5771)</f>
        <v>0</v>
      </c>
    </row>
    <row r="5775" spans="1:25" x14ac:dyDescent="0.3">
      <c r="A5775" s="34"/>
      <c r="G5775" s="146"/>
      <c r="L5775" s="146"/>
      <c r="M5775" s="146"/>
      <c r="N5775" s="146"/>
      <c r="O5775" s="146"/>
      <c r="R5775" s="146"/>
      <c r="S5775" s="146"/>
      <c r="T5775" s="146"/>
      <c r="U5775" s="146"/>
      <c r="V5775" s="146"/>
      <c r="W5775" s="146"/>
      <c r="X5775" s="146"/>
      <c r="Y5775" s="146"/>
    </row>
    <row r="5776" spans="1:25" x14ac:dyDescent="0.3">
      <c r="A5776" s="186" t="s">
        <v>60</v>
      </c>
      <c r="B5776" s="187"/>
      <c r="C5776" s="187"/>
      <c r="D5776" s="187"/>
      <c r="E5776" s="187"/>
      <c r="F5776" s="187"/>
      <c r="G5776" s="187"/>
      <c r="H5776" s="187"/>
      <c r="I5776" s="187"/>
      <c r="J5776" s="187"/>
      <c r="K5776" s="187"/>
      <c r="L5776" s="187"/>
      <c r="M5776" s="187"/>
      <c r="N5776" s="187"/>
      <c r="O5776" s="187"/>
      <c r="P5776" s="187"/>
      <c r="Q5776" s="187"/>
      <c r="R5776" s="187"/>
      <c r="S5776" s="187"/>
      <c r="T5776" s="187"/>
      <c r="U5776" s="187"/>
      <c r="V5776" s="187"/>
      <c r="W5776" s="146"/>
      <c r="X5776" s="146"/>
      <c r="Y5776" s="146"/>
    </row>
    <row r="5777" spans="1:25" s="99" customFormat="1" ht="41.25" customHeight="1" x14ac:dyDescent="0.25">
      <c r="A5777" s="189" t="s">
        <v>38</v>
      </c>
      <c r="B5777" s="180"/>
      <c r="C5777" s="180"/>
      <c r="D5777" s="180"/>
      <c r="E5777" s="180"/>
      <c r="F5777" s="180"/>
      <c r="G5777" s="180"/>
      <c r="H5777" s="180"/>
      <c r="I5777" s="180"/>
      <c r="J5777" s="180"/>
      <c r="K5777" s="180"/>
      <c r="L5777" s="180"/>
      <c r="M5777" s="180"/>
      <c r="N5777" s="180"/>
      <c r="O5777" s="180"/>
      <c r="P5777" s="180"/>
      <c r="Q5777" s="180"/>
      <c r="R5777" s="180"/>
      <c r="S5777" s="180"/>
      <c r="T5777" s="180"/>
      <c r="U5777" s="180"/>
      <c r="V5777" s="176"/>
      <c r="W5777" s="146"/>
      <c r="X5777" s="146"/>
      <c r="Y5777" s="146"/>
    </row>
    <row r="5778" spans="1:25" s="100" customFormat="1" ht="35.25" customHeight="1" x14ac:dyDescent="0.25">
      <c r="A5778" s="179" t="s">
        <v>39</v>
      </c>
      <c r="B5778" s="180"/>
      <c r="C5778" s="180"/>
      <c r="D5778" s="180"/>
      <c r="E5778" s="180"/>
      <c r="F5778" s="180"/>
      <c r="G5778" s="180"/>
      <c r="H5778" s="180"/>
      <c r="I5778" s="180"/>
      <c r="J5778" s="180"/>
      <c r="K5778" s="180"/>
      <c r="L5778" s="180"/>
      <c r="M5778" s="180"/>
      <c r="N5778" s="180"/>
      <c r="O5778" s="180"/>
      <c r="P5778" s="180"/>
      <c r="Q5778" s="180"/>
      <c r="R5778" s="176"/>
      <c r="S5778" s="147"/>
      <c r="T5778" s="148"/>
      <c r="U5778" s="149" t="s">
        <v>40</v>
      </c>
      <c r="V5778" s="150">
        <f>V5740+1</f>
        <v>153</v>
      </c>
      <c r="W5778" s="146"/>
      <c r="X5778" s="146"/>
      <c r="Y5778" s="146"/>
    </row>
    <row r="5779" spans="1:25" s="99" customFormat="1" ht="81" customHeight="1" x14ac:dyDescent="0.25">
      <c r="A5779" s="110" t="s">
        <v>3</v>
      </c>
      <c r="B5779" s="188" t="s">
        <v>41</v>
      </c>
      <c r="C5779" s="176"/>
      <c r="D5779" s="111" t="s">
        <v>42</v>
      </c>
      <c r="E5779" s="110" t="s">
        <v>324</v>
      </c>
      <c r="F5779" s="111" t="s">
        <v>325</v>
      </c>
      <c r="G5779" s="151" t="s">
        <v>43</v>
      </c>
      <c r="H5779" s="110" t="s">
        <v>44</v>
      </c>
      <c r="I5779" s="110" t="s">
        <v>8</v>
      </c>
      <c r="J5779" s="110" t="s">
        <v>45</v>
      </c>
      <c r="K5779" s="110" t="s">
        <v>46</v>
      </c>
      <c r="L5779" s="152" t="s">
        <v>47</v>
      </c>
      <c r="M5779" s="153" t="s">
        <v>48</v>
      </c>
      <c r="N5779" s="154" t="s">
        <v>49</v>
      </c>
      <c r="O5779" s="154" t="s">
        <v>49</v>
      </c>
      <c r="P5779" s="112" t="s">
        <v>50</v>
      </c>
      <c r="Q5779" s="110" t="s">
        <v>51</v>
      </c>
      <c r="R5779" s="155" t="s">
        <v>52</v>
      </c>
      <c r="S5779" s="156" t="s">
        <v>53</v>
      </c>
      <c r="T5779" s="156" t="s">
        <v>54</v>
      </c>
      <c r="U5779" s="152" t="s">
        <v>54</v>
      </c>
      <c r="V5779" s="152" t="s">
        <v>55</v>
      </c>
      <c r="W5779" s="146"/>
      <c r="X5779" s="146"/>
      <c r="Y5779" s="146"/>
    </row>
    <row r="5780" spans="1:25" s="99" customFormat="1" ht="45" customHeight="1" x14ac:dyDescent="0.25">
      <c r="A5780" s="101"/>
      <c r="B5780" s="177" t="s">
        <v>56</v>
      </c>
      <c r="C5780" s="178"/>
      <c r="D5780" s="102"/>
      <c r="E5780" s="170"/>
      <c r="F5780" s="102"/>
      <c r="G5780" s="95"/>
      <c r="H5780" s="102"/>
      <c r="I5780" s="102"/>
      <c r="J5780" s="102"/>
      <c r="K5780" s="102"/>
      <c r="L5780" s="95"/>
      <c r="M5780" s="95"/>
      <c r="N5780" s="95"/>
      <c r="O5780" s="95"/>
      <c r="P5780" s="102"/>
      <c r="Q5780" s="102"/>
      <c r="R5780" s="190"/>
      <c r="S5780" s="184"/>
      <c r="T5780" s="95"/>
      <c r="U5780" s="95"/>
      <c r="V5780" s="95"/>
      <c r="W5780" s="146"/>
      <c r="X5780" s="146"/>
      <c r="Y5780" s="146"/>
    </row>
    <row r="5781" spans="1:25" s="99" customFormat="1" ht="54.75" customHeight="1" x14ac:dyDescent="0.25">
      <c r="A5781" s="96">
        <f>A5771+1</f>
        <v>4257</v>
      </c>
      <c r="B5781" s="181"/>
      <c r="C5781" s="182"/>
      <c r="D5781" s="113"/>
      <c r="E5781" s="115"/>
      <c r="F5781" s="174"/>
      <c r="G5781" s="114" t="str">
        <f t="shared" ref="G5781:G5794" si="1823">IF(AND(F5781&lt;&gt;"",V5781&lt;&gt;"",L5781&lt;&gt;0),V5781/L5781,"")</f>
        <v/>
      </c>
      <c r="H5781" s="115"/>
      <c r="I5781" s="115"/>
      <c r="J5781" s="115"/>
      <c r="K5781" s="115"/>
      <c r="L5781" s="133" t="str">
        <f t="shared" ref="L5781:L5794" si="1824">IF(AND(H5781&lt;&gt;0, J5781&lt;&gt;0, K5781&lt;&gt;0), H5781*J5781*K5781, "")</f>
        <v/>
      </c>
      <c r="M5781" s="116" t="str">
        <f>IF(L5781="", "", L5781/Veriler!$X$1)</f>
        <v/>
      </c>
      <c r="N5781" s="116" t="str">
        <f>IF(F5781&lt;&gt;"", "İthal Girdi", IF(Veriler!T5781="", "", IF(Veriler!S5781="H", "%0,5 üzerindedir", IF(Veriler!T5781&gt;0.1, "%10 sınırı aşılmıştır.", "Uygun"))))</f>
        <v>%0,5 üzerindedir</v>
      </c>
      <c r="O5781" s="116" t="str">
        <f t="shared" ref="O5781:O5794" si="1825">IF(M5781=""," ",N5781)</f>
        <v xml:space="preserve"> </v>
      </c>
      <c r="P5781" s="117"/>
      <c r="Q5781" s="118"/>
      <c r="R5781" s="119" t="str">
        <f t="shared" ref="R5781:R5794" si="1826">IFERROR(IF(AND(T5781&lt;&gt;"",L5781&lt;&gt;"",L5781&lt;&gt;0,T5781&lt;&gt;0),T5781/L5781,"")," ")</f>
        <v/>
      </c>
      <c r="S5781" s="133">
        <f>IFERROR(IF(M5781&lt;=0.005,IF(F5781="",L5781,0),IF(F5781&lt;&gt;"",0,IF(P5781="",0,IF(P5781="H",0,IF(Q5781&lt;Veriler!$G$2,L5781*Veriler!$G$2,L5781*Q5781)))))," ")</f>
        <v>0</v>
      </c>
      <c r="T5781" s="133">
        <f>IF(Veriler!T5781&lt;=0.1, S5781, IF(AND(Veriler!T5781&gt;0.1, F5781="", P5781="E"), IF(Q5781&gt;Veriler!$G$2, Q5781*S5781, IF(Q5781&lt;Veriler!$G$2, Veriler!$G$2*S5781, Q5781*S5781)), 0))</f>
        <v>0</v>
      </c>
      <c r="U5781" s="133" t="str">
        <f t="shared" ref="U5781:U5794" si="1827">IF(T5781=0," ",T5781)</f>
        <v xml:space="preserve"> </v>
      </c>
      <c r="V5781" s="134" t="str">
        <f>IFERROR(IF(O5781="%10 sınırı aşılmıştır.",L5781-T5781,IFERROR(IF(F5781="",IF(S5781=1,0,IF(L5781-S5781=0,"",L5781-S5781)),IF(Veriler!M5781="",L5781,IF(L5781*Veriler!M5781=0,"",L5781*Veriler!M5781))),L5781)),0)</f>
        <v/>
      </c>
      <c r="W5781" s="146"/>
      <c r="X5781" s="146"/>
      <c r="Y5781" s="146"/>
    </row>
    <row r="5782" spans="1:25" s="99" customFormat="1" ht="54.75" customHeight="1" x14ac:dyDescent="0.25">
      <c r="A5782" s="96">
        <f t="shared" ref="A5782:A5794" si="1828">A5781+1</f>
        <v>4258</v>
      </c>
      <c r="B5782" s="175"/>
      <c r="C5782" s="176"/>
      <c r="D5782" s="113"/>
      <c r="E5782" s="115"/>
      <c r="F5782" s="174"/>
      <c r="G5782" s="114" t="str">
        <f t="shared" si="1823"/>
        <v/>
      </c>
      <c r="H5782" s="115"/>
      <c r="I5782" s="115"/>
      <c r="J5782" s="115"/>
      <c r="K5782" s="115"/>
      <c r="L5782" s="133" t="str">
        <f t="shared" si="1824"/>
        <v/>
      </c>
      <c r="M5782" s="116" t="str">
        <f>IF(L5782="", "", L5782/Veriler!$X$1)</f>
        <v/>
      </c>
      <c r="N5782" s="116" t="str">
        <f>IF(F5782&lt;&gt;"", "İthal Girdi", IF(Veriler!T5782="", "", IF(Veriler!S5782="H", "%0,5 üzerindedir", IF(Veriler!T5782&gt;0.1, "%10 sınırı aşılmıştır.", "Uygun"))))</f>
        <v>%0,5 üzerindedir</v>
      </c>
      <c r="O5782" s="116" t="str">
        <f t="shared" si="1825"/>
        <v xml:space="preserve"> </v>
      </c>
      <c r="P5782" s="117"/>
      <c r="Q5782" s="118"/>
      <c r="R5782" s="119" t="str">
        <f t="shared" si="1826"/>
        <v/>
      </c>
      <c r="S5782" s="133">
        <f>IFERROR(IF(M5782&lt;=0.005,IF(F5782="",L5782,0),IF(F5782&lt;&gt;"",0,IF(P5782="",0,IF(P5782="H",0,IF(Q5782&lt;Veriler!$G$2,L5782*Veriler!$G$2,L5782*Q5782)))))," ")</f>
        <v>0</v>
      </c>
      <c r="T5782" s="133">
        <f>IF(Veriler!T5782&lt;=0.1, S5782, IF(AND(Veriler!T5782&gt;0.1, F5782="", P5782="E"), IF(Q5782&gt;Veriler!$G$2, Q5782*S5782, IF(Q5782&lt;Veriler!$G$2, Veriler!$G$2*S5782, Q5782*S5782)), 0))</f>
        <v>0</v>
      </c>
      <c r="U5782" s="133" t="str">
        <f t="shared" si="1827"/>
        <v xml:space="preserve"> </v>
      </c>
      <c r="V5782" s="134" t="str">
        <f>IFERROR(IF(O5782="%10 sınırı aşılmıştır.",L5782-T5782,IFERROR(IF(F5782="",IF(S5782=1,0,IF(L5782-S5782=0,"",L5782-S5782)),IF(Veriler!M5782="",L5782,IF(L5782*Veriler!M5782=0,"",L5782*Veriler!M5782))),L5782)),0)</f>
        <v/>
      </c>
      <c r="W5782" s="146"/>
      <c r="X5782" s="146"/>
      <c r="Y5782" s="146"/>
    </row>
    <row r="5783" spans="1:25" s="99" customFormat="1" ht="54.75" customHeight="1" x14ac:dyDescent="0.25">
      <c r="A5783" s="96">
        <f t="shared" si="1828"/>
        <v>4259</v>
      </c>
      <c r="B5783" s="175"/>
      <c r="C5783" s="176"/>
      <c r="D5783" s="113"/>
      <c r="E5783" s="115"/>
      <c r="F5783" s="174"/>
      <c r="G5783" s="114" t="str">
        <f t="shared" si="1823"/>
        <v/>
      </c>
      <c r="H5783" s="115"/>
      <c r="I5783" s="115"/>
      <c r="J5783" s="115"/>
      <c r="K5783" s="115"/>
      <c r="L5783" s="133" t="str">
        <f t="shared" si="1824"/>
        <v/>
      </c>
      <c r="M5783" s="116" t="str">
        <f>IF(L5783="", "", L5783/Veriler!$X$1)</f>
        <v/>
      </c>
      <c r="N5783" s="116" t="str">
        <f>IF(F5783&lt;&gt;"", "İthal Girdi", IF(Veriler!T5783="", "", IF(Veriler!S5783="H", "%0,5 üzerindedir", IF(Veriler!T5783&gt;0.1, "%10 sınırı aşılmıştır.", "Uygun"))))</f>
        <v>%0,5 üzerindedir</v>
      </c>
      <c r="O5783" s="116" t="str">
        <f t="shared" si="1825"/>
        <v xml:space="preserve"> </v>
      </c>
      <c r="P5783" s="117"/>
      <c r="Q5783" s="118"/>
      <c r="R5783" s="119" t="str">
        <f t="shared" si="1826"/>
        <v/>
      </c>
      <c r="S5783" s="133">
        <f>IFERROR(IF(M5783&lt;=0.005,IF(F5783="",L5783,0),IF(F5783&lt;&gt;"",0,IF(P5783="",0,IF(P5783="H",0,IF(Q5783&lt;Veriler!$G$2,L5783*Veriler!$G$2,L5783*Q5783)))))," ")</f>
        <v>0</v>
      </c>
      <c r="T5783" s="133">
        <f>IF(Veriler!T5783&lt;=0.1, S5783, IF(AND(Veriler!T5783&gt;0.1, F5783="", P5783="E"), IF(Q5783&gt;Veriler!$G$2, Q5783*S5783, IF(Q5783&lt;Veriler!$G$2, Veriler!$G$2*S5783, Q5783*S5783)), 0))</f>
        <v>0</v>
      </c>
      <c r="U5783" s="133" t="str">
        <f t="shared" si="1827"/>
        <v xml:space="preserve"> </v>
      </c>
      <c r="V5783" s="134" t="str">
        <f>IFERROR(IF(O5783="%10 sınırı aşılmıştır.",L5783-T5783,IFERROR(IF(F5783="",IF(S5783=1,0,IF(L5783-S5783=0,"",L5783-S5783)),IF(Veriler!M5783="",L5783,IF(L5783*Veriler!M5783=0,"",L5783*Veriler!M5783))),L5783)),0)</f>
        <v/>
      </c>
      <c r="W5783" s="146"/>
      <c r="X5783" s="146"/>
      <c r="Y5783" s="146"/>
    </row>
    <row r="5784" spans="1:25" s="99" customFormat="1" ht="54.75" customHeight="1" x14ac:dyDescent="0.25">
      <c r="A5784" s="96">
        <f t="shared" si="1828"/>
        <v>4260</v>
      </c>
      <c r="B5784" s="175"/>
      <c r="C5784" s="176"/>
      <c r="D5784" s="113"/>
      <c r="E5784" s="115"/>
      <c r="F5784" s="174"/>
      <c r="G5784" s="114" t="str">
        <f t="shared" si="1823"/>
        <v/>
      </c>
      <c r="H5784" s="115"/>
      <c r="I5784" s="115"/>
      <c r="J5784" s="115"/>
      <c r="K5784" s="115"/>
      <c r="L5784" s="133" t="str">
        <f t="shared" si="1824"/>
        <v/>
      </c>
      <c r="M5784" s="116" t="str">
        <f>IF(L5784="", "", L5784/Veriler!$X$1)</f>
        <v/>
      </c>
      <c r="N5784" s="116" t="str">
        <f>IF(F5784&lt;&gt;"", "İthal Girdi", IF(Veriler!T5784="", "", IF(Veriler!S5784="H", "%0,5 üzerindedir", IF(Veriler!T5784&gt;0.1, "%10 sınırı aşılmıştır.", "Uygun"))))</f>
        <v>%0,5 üzerindedir</v>
      </c>
      <c r="O5784" s="116" t="str">
        <f t="shared" si="1825"/>
        <v xml:space="preserve"> </v>
      </c>
      <c r="P5784" s="117"/>
      <c r="Q5784" s="118"/>
      <c r="R5784" s="119" t="str">
        <f t="shared" si="1826"/>
        <v/>
      </c>
      <c r="S5784" s="133">
        <f>IFERROR(IF(M5784&lt;=0.005,IF(F5784="",L5784,0),IF(F5784&lt;&gt;"",0,IF(P5784="",0,IF(P5784="H",0,IF(Q5784&lt;Veriler!$G$2,L5784*Veriler!$G$2,L5784*Q5784)))))," ")</f>
        <v>0</v>
      </c>
      <c r="T5784" s="133">
        <f>IF(Veriler!T5784&lt;=0.1, S5784, IF(AND(Veriler!T5784&gt;0.1, F5784="", P5784="E"), IF(Q5784&gt;Veriler!$G$2, Q5784*S5784, IF(Q5784&lt;Veriler!$G$2, Veriler!$G$2*S5784, Q5784*S5784)), 0))</f>
        <v>0</v>
      </c>
      <c r="U5784" s="133" t="str">
        <f t="shared" si="1827"/>
        <v xml:space="preserve"> </v>
      </c>
      <c r="V5784" s="134" t="str">
        <f>IFERROR(IF(O5784="%10 sınırı aşılmıştır.",L5784-T5784,IFERROR(IF(F5784="",IF(S5784=1,0,IF(L5784-S5784=0,"",L5784-S5784)),IF(Veriler!M5784="",L5784,IF(L5784*Veriler!M5784=0,"",L5784*Veriler!M5784))),L5784)),0)</f>
        <v/>
      </c>
      <c r="W5784" s="146"/>
      <c r="X5784" s="146"/>
      <c r="Y5784" s="146"/>
    </row>
    <row r="5785" spans="1:25" s="99" customFormat="1" ht="54.75" customHeight="1" x14ac:dyDescent="0.25">
      <c r="A5785" s="96">
        <f t="shared" si="1828"/>
        <v>4261</v>
      </c>
      <c r="B5785" s="175"/>
      <c r="C5785" s="176"/>
      <c r="D5785" s="113"/>
      <c r="E5785" s="115"/>
      <c r="F5785" s="174"/>
      <c r="G5785" s="114" t="str">
        <f t="shared" si="1823"/>
        <v/>
      </c>
      <c r="H5785" s="115"/>
      <c r="I5785" s="115"/>
      <c r="J5785" s="115"/>
      <c r="K5785" s="115"/>
      <c r="L5785" s="133" t="str">
        <f t="shared" si="1824"/>
        <v/>
      </c>
      <c r="M5785" s="116" t="str">
        <f>IF(L5785="", "", L5785/Veriler!$X$1)</f>
        <v/>
      </c>
      <c r="N5785" s="116" t="str">
        <f>IF(F5785&lt;&gt;"", "İthal Girdi", IF(Veriler!T5785="", "", IF(Veriler!S5785="H", "%0,5 üzerindedir", IF(Veriler!T5785&gt;0.1, "%10 sınırı aşılmıştır.", "Uygun"))))</f>
        <v>%0,5 üzerindedir</v>
      </c>
      <c r="O5785" s="116" t="str">
        <f t="shared" si="1825"/>
        <v xml:space="preserve"> </v>
      </c>
      <c r="P5785" s="117"/>
      <c r="Q5785" s="118"/>
      <c r="R5785" s="119" t="str">
        <f t="shared" si="1826"/>
        <v/>
      </c>
      <c r="S5785" s="133">
        <f>IFERROR(IF(M5785&lt;=0.005,IF(F5785="",L5785,0),IF(F5785&lt;&gt;"",0,IF(P5785="",0,IF(P5785="H",0,IF(Q5785&lt;Veriler!$G$2,L5785*Veriler!$G$2,L5785*Q5785)))))," ")</f>
        <v>0</v>
      </c>
      <c r="T5785" s="133">
        <f>IF(Veriler!T5785&lt;=0.1, S5785, IF(AND(Veriler!T5785&gt;0.1, F5785="", P5785="E"), IF(Q5785&gt;Veriler!$G$2, Q5785*S5785, IF(Q5785&lt;Veriler!$G$2, Veriler!$G$2*S5785, Q5785*S5785)), 0))</f>
        <v>0</v>
      </c>
      <c r="U5785" s="133" t="str">
        <f t="shared" si="1827"/>
        <v xml:space="preserve"> </v>
      </c>
      <c r="V5785" s="134" t="str">
        <f>IFERROR(IF(O5785="%10 sınırı aşılmıştır.",L5785-T5785,IFERROR(IF(F5785="",IF(S5785=1,0,IF(L5785-S5785=0,"",L5785-S5785)),IF(Veriler!M5785="",L5785,IF(L5785*Veriler!M5785=0,"",L5785*Veriler!M5785))),L5785)),0)</f>
        <v/>
      </c>
      <c r="W5785" s="146"/>
      <c r="X5785" s="146"/>
      <c r="Y5785" s="146"/>
    </row>
    <row r="5786" spans="1:25" s="99" customFormat="1" ht="54.75" customHeight="1" x14ac:dyDescent="0.25">
      <c r="A5786" s="96">
        <f t="shared" si="1828"/>
        <v>4262</v>
      </c>
      <c r="B5786" s="175"/>
      <c r="C5786" s="176"/>
      <c r="D5786" s="113"/>
      <c r="E5786" s="115"/>
      <c r="F5786" s="174"/>
      <c r="G5786" s="114" t="str">
        <f t="shared" si="1823"/>
        <v/>
      </c>
      <c r="H5786" s="115"/>
      <c r="I5786" s="115"/>
      <c r="J5786" s="115"/>
      <c r="K5786" s="115"/>
      <c r="L5786" s="133" t="str">
        <f t="shared" si="1824"/>
        <v/>
      </c>
      <c r="M5786" s="116" t="str">
        <f>IF(L5786="", "", L5786/Veriler!$X$1)</f>
        <v/>
      </c>
      <c r="N5786" s="116" t="str">
        <f>IF(F5786&lt;&gt;"", "İthal Girdi", IF(Veriler!T5786="", "", IF(Veriler!S5786="H", "%0,5 üzerindedir", IF(Veriler!T5786&gt;0.1, "%10 sınırı aşılmıştır.", "Uygun"))))</f>
        <v>%0,5 üzerindedir</v>
      </c>
      <c r="O5786" s="116" t="str">
        <f t="shared" si="1825"/>
        <v xml:space="preserve"> </v>
      </c>
      <c r="P5786" s="117"/>
      <c r="Q5786" s="118"/>
      <c r="R5786" s="119" t="str">
        <f t="shared" si="1826"/>
        <v/>
      </c>
      <c r="S5786" s="133">
        <f>IFERROR(IF(M5786&lt;=0.005,IF(F5786="",L5786,0),IF(F5786&lt;&gt;"",0,IF(P5786="",0,IF(P5786="H",0,IF(Q5786&lt;Veriler!$G$2,L5786*Veriler!$G$2,L5786*Q5786)))))," ")</f>
        <v>0</v>
      </c>
      <c r="T5786" s="133">
        <f>IF(Veriler!T5786&lt;=0.1, S5786, IF(AND(Veriler!T5786&gt;0.1, F5786="", P5786="E"), IF(Q5786&gt;Veriler!$G$2, Q5786*S5786, IF(Q5786&lt;Veriler!$G$2, Veriler!$G$2*S5786, Q5786*S5786)), 0))</f>
        <v>0</v>
      </c>
      <c r="U5786" s="133" t="str">
        <f t="shared" si="1827"/>
        <v xml:space="preserve"> </v>
      </c>
      <c r="V5786" s="134" t="str">
        <f>IFERROR(IF(O5786="%10 sınırı aşılmıştır.",L5786-T5786,IFERROR(IF(F5786="",IF(S5786=1,0,IF(L5786-S5786=0,"",L5786-S5786)),IF(Veriler!M5786="",L5786,IF(L5786*Veriler!M5786=0,"",L5786*Veriler!M5786))),L5786)),0)</f>
        <v/>
      </c>
      <c r="W5786" s="146"/>
      <c r="X5786" s="146"/>
      <c r="Y5786" s="146"/>
    </row>
    <row r="5787" spans="1:25" s="99" customFormat="1" ht="54.75" customHeight="1" x14ac:dyDescent="0.25">
      <c r="A5787" s="96">
        <f t="shared" si="1828"/>
        <v>4263</v>
      </c>
      <c r="B5787" s="175"/>
      <c r="C5787" s="176"/>
      <c r="D5787" s="113"/>
      <c r="E5787" s="115"/>
      <c r="F5787" s="174"/>
      <c r="G5787" s="114" t="str">
        <f t="shared" si="1823"/>
        <v/>
      </c>
      <c r="H5787" s="115"/>
      <c r="I5787" s="115"/>
      <c r="J5787" s="115"/>
      <c r="K5787" s="115"/>
      <c r="L5787" s="133" t="str">
        <f t="shared" si="1824"/>
        <v/>
      </c>
      <c r="M5787" s="116" t="str">
        <f>IF(L5787="", "", L5787/Veriler!$X$1)</f>
        <v/>
      </c>
      <c r="N5787" s="116" t="str">
        <f>IF(F5787&lt;&gt;"", "İthal Girdi", IF(Veriler!T5787="", "", IF(Veriler!S5787="H", "%0,5 üzerindedir", IF(Veriler!T5787&gt;0.1, "%10 sınırı aşılmıştır.", "Uygun"))))</f>
        <v>%0,5 üzerindedir</v>
      </c>
      <c r="O5787" s="116" t="str">
        <f t="shared" si="1825"/>
        <v xml:space="preserve"> </v>
      </c>
      <c r="P5787" s="117"/>
      <c r="Q5787" s="118"/>
      <c r="R5787" s="119" t="str">
        <f t="shared" si="1826"/>
        <v/>
      </c>
      <c r="S5787" s="133">
        <f>IFERROR(IF(M5787&lt;=0.005,IF(F5787="",L5787,0),IF(F5787&lt;&gt;"",0,IF(P5787="",0,IF(P5787="H",0,IF(Q5787&lt;Veriler!$G$2,L5787*Veriler!$G$2,L5787*Q5787)))))," ")</f>
        <v>0</v>
      </c>
      <c r="T5787" s="133">
        <f>IF(Veriler!T5787&lt;=0.1, S5787, IF(AND(Veriler!T5787&gt;0.1, F5787="", P5787="E"), IF(Q5787&gt;Veriler!$G$2, Q5787*S5787, IF(Q5787&lt;Veriler!$G$2, Veriler!$G$2*S5787, Q5787*S5787)), 0))</f>
        <v>0</v>
      </c>
      <c r="U5787" s="133" t="str">
        <f t="shared" si="1827"/>
        <v xml:space="preserve"> </v>
      </c>
      <c r="V5787" s="134" t="str">
        <f>IFERROR(IF(O5787="%10 sınırı aşılmıştır.",L5787-T5787,IFERROR(IF(F5787="",IF(S5787=1,0,IF(L5787-S5787=0,"",L5787-S5787)),IF(Veriler!M5787="",L5787,IF(L5787*Veriler!M5787=0,"",L5787*Veriler!M5787))),L5787)),0)</f>
        <v/>
      </c>
      <c r="W5787" s="146"/>
      <c r="X5787" s="146"/>
      <c r="Y5787" s="146"/>
    </row>
    <row r="5788" spans="1:25" s="99" customFormat="1" ht="54.75" customHeight="1" x14ac:dyDescent="0.25">
      <c r="A5788" s="96">
        <f t="shared" si="1828"/>
        <v>4264</v>
      </c>
      <c r="B5788" s="175"/>
      <c r="C5788" s="176"/>
      <c r="D5788" s="113"/>
      <c r="E5788" s="115"/>
      <c r="F5788" s="174"/>
      <c r="G5788" s="114" t="str">
        <f t="shared" si="1823"/>
        <v/>
      </c>
      <c r="H5788" s="115"/>
      <c r="I5788" s="115"/>
      <c r="J5788" s="115"/>
      <c r="K5788" s="115"/>
      <c r="L5788" s="133" t="str">
        <f t="shared" si="1824"/>
        <v/>
      </c>
      <c r="M5788" s="116" t="str">
        <f>IF(L5788="", "", L5788/Veriler!$X$1)</f>
        <v/>
      </c>
      <c r="N5788" s="116" t="str">
        <f>IF(F5788&lt;&gt;"", "İthal Girdi", IF(Veriler!T5788="", "", IF(Veriler!S5788="H", "%0,5 üzerindedir", IF(Veriler!T5788&gt;0.1, "%10 sınırı aşılmıştır.", "Uygun"))))</f>
        <v>%0,5 üzerindedir</v>
      </c>
      <c r="O5788" s="116" t="str">
        <f t="shared" si="1825"/>
        <v xml:space="preserve"> </v>
      </c>
      <c r="P5788" s="117"/>
      <c r="Q5788" s="118"/>
      <c r="R5788" s="119" t="str">
        <f t="shared" si="1826"/>
        <v/>
      </c>
      <c r="S5788" s="133">
        <f>IFERROR(IF(M5788&lt;=0.005,IF(F5788="",L5788,0),IF(F5788&lt;&gt;"",0,IF(P5788="",0,IF(P5788="H",0,IF(Q5788&lt;Veriler!$G$2,L5788*Veriler!$G$2,L5788*Q5788)))))," ")</f>
        <v>0</v>
      </c>
      <c r="T5788" s="133">
        <f>IF(Veriler!T5788&lt;=0.1, S5788, IF(AND(Veriler!T5788&gt;0.1, F5788="", P5788="E"), IF(Q5788&gt;Veriler!$G$2, Q5788*S5788, IF(Q5788&lt;Veriler!$G$2, Veriler!$G$2*S5788, Q5788*S5788)), 0))</f>
        <v>0</v>
      </c>
      <c r="U5788" s="133" t="str">
        <f t="shared" si="1827"/>
        <v xml:space="preserve"> </v>
      </c>
      <c r="V5788" s="134" t="str">
        <f>IFERROR(IF(O5788="%10 sınırı aşılmıştır.",L5788-T5788,IFERROR(IF(F5788="",IF(S5788=1,0,IF(L5788-S5788=0,"",L5788-S5788)),IF(Veriler!M5788="",L5788,IF(L5788*Veriler!M5788=0,"",L5788*Veriler!M5788))),L5788)),0)</f>
        <v/>
      </c>
      <c r="W5788" s="146"/>
      <c r="X5788" s="146"/>
      <c r="Y5788" s="146"/>
    </row>
    <row r="5789" spans="1:25" s="99" customFormat="1" ht="54.75" customHeight="1" x14ac:dyDescent="0.25">
      <c r="A5789" s="96">
        <f t="shared" si="1828"/>
        <v>4265</v>
      </c>
      <c r="B5789" s="175"/>
      <c r="C5789" s="176"/>
      <c r="D5789" s="113"/>
      <c r="E5789" s="115"/>
      <c r="F5789" s="174"/>
      <c r="G5789" s="114" t="str">
        <f t="shared" si="1823"/>
        <v/>
      </c>
      <c r="H5789" s="115"/>
      <c r="I5789" s="115"/>
      <c r="J5789" s="115"/>
      <c r="K5789" s="115"/>
      <c r="L5789" s="133" t="str">
        <f t="shared" si="1824"/>
        <v/>
      </c>
      <c r="M5789" s="116" t="str">
        <f>IF(L5789="", "", L5789/Veriler!$X$1)</f>
        <v/>
      </c>
      <c r="N5789" s="116" t="str">
        <f>IF(F5789&lt;&gt;"", "İthal Girdi", IF(Veriler!T5789="", "", IF(Veriler!S5789="H", "%0,5 üzerindedir", IF(Veriler!T5789&gt;0.1, "%10 sınırı aşılmıştır.", "Uygun"))))</f>
        <v>%0,5 üzerindedir</v>
      </c>
      <c r="O5789" s="116" t="str">
        <f t="shared" si="1825"/>
        <v xml:space="preserve"> </v>
      </c>
      <c r="P5789" s="117"/>
      <c r="Q5789" s="118"/>
      <c r="R5789" s="119" t="str">
        <f t="shared" si="1826"/>
        <v/>
      </c>
      <c r="S5789" s="133">
        <f>IFERROR(IF(M5789&lt;=0.005,IF(F5789="",L5789,0),IF(F5789&lt;&gt;"",0,IF(P5789="",0,IF(P5789="H",0,IF(Q5789&lt;Veriler!$G$2,L5789*Veriler!$G$2,L5789*Q5789)))))," ")</f>
        <v>0</v>
      </c>
      <c r="T5789" s="133">
        <f>IF(Veriler!T5789&lt;=0.1, S5789, IF(AND(Veriler!T5789&gt;0.1, F5789="", P5789="E"), IF(Q5789&gt;Veriler!$G$2, Q5789*S5789, IF(Q5789&lt;Veriler!$G$2, Veriler!$G$2*S5789, Q5789*S5789)), 0))</f>
        <v>0</v>
      </c>
      <c r="U5789" s="133" t="str">
        <f t="shared" si="1827"/>
        <v xml:space="preserve"> </v>
      </c>
      <c r="V5789" s="134" t="str">
        <f>IFERROR(IF(O5789="%10 sınırı aşılmıştır.",L5789-T5789,IFERROR(IF(F5789="",IF(S5789=1,0,IF(L5789-S5789=0,"",L5789-S5789)),IF(Veriler!M5789="",L5789,IF(L5789*Veriler!M5789=0,"",L5789*Veriler!M5789))),L5789)),0)</f>
        <v/>
      </c>
      <c r="W5789" s="146"/>
      <c r="X5789" s="146"/>
      <c r="Y5789" s="146"/>
    </row>
    <row r="5790" spans="1:25" s="99" customFormat="1" ht="54.75" customHeight="1" x14ac:dyDescent="0.25">
      <c r="A5790" s="96">
        <f t="shared" si="1828"/>
        <v>4266</v>
      </c>
      <c r="B5790" s="175"/>
      <c r="C5790" s="176"/>
      <c r="D5790" s="113"/>
      <c r="E5790" s="115"/>
      <c r="F5790" s="174"/>
      <c r="G5790" s="114" t="str">
        <f t="shared" si="1823"/>
        <v/>
      </c>
      <c r="H5790" s="115"/>
      <c r="I5790" s="115"/>
      <c r="J5790" s="115"/>
      <c r="K5790" s="115"/>
      <c r="L5790" s="133" t="str">
        <f t="shared" si="1824"/>
        <v/>
      </c>
      <c r="M5790" s="116" t="str">
        <f>IF(L5790="", "", L5790/Veriler!$X$1)</f>
        <v/>
      </c>
      <c r="N5790" s="116" t="str">
        <f>IF(F5790&lt;&gt;"", "İthal Girdi", IF(Veriler!T5790="", "", IF(Veriler!S5790="H", "%0,5 üzerindedir", IF(Veriler!T5790&gt;0.1, "%10 sınırı aşılmıştır.", "Uygun"))))</f>
        <v>%0,5 üzerindedir</v>
      </c>
      <c r="O5790" s="116" t="str">
        <f t="shared" si="1825"/>
        <v xml:space="preserve"> </v>
      </c>
      <c r="P5790" s="117"/>
      <c r="Q5790" s="118"/>
      <c r="R5790" s="119" t="str">
        <f t="shared" si="1826"/>
        <v/>
      </c>
      <c r="S5790" s="133">
        <f>IFERROR(IF(M5790&lt;=0.005,IF(F5790="",L5790,0),IF(F5790&lt;&gt;"",0,IF(P5790="",0,IF(P5790="H",0,IF(Q5790&lt;Veriler!$G$2,L5790*Veriler!$G$2,L5790*Q5790)))))," ")</f>
        <v>0</v>
      </c>
      <c r="T5790" s="133">
        <f>IF(Veriler!T5790&lt;=0.1, S5790, IF(AND(Veriler!T5790&gt;0.1, F5790="", P5790="E"), IF(Q5790&gt;Veriler!$G$2, Q5790*S5790, IF(Q5790&lt;Veriler!$G$2, Veriler!$G$2*S5790, Q5790*S5790)), 0))</f>
        <v>0</v>
      </c>
      <c r="U5790" s="133" t="str">
        <f t="shared" si="1827"/>
        <v xml:space="preserve"> </v>
      </c>
      <c r="V5790" s="134" t="str">
        <f>IFERROR(IF(O5790="%10 sınırı aşılmıştır.",L5790-T5790,IFERROR(IF(F5790="",IF(S5790=1,0,IF(L5790-S5790=0,"",L5790-S5790)),IF(Veriler!M5790="",L5790,IF(L5790*Veriler!M5790=0,"",L5790*Veriler!M5790))),L5790)),0)</f>
        <v/>
      </c>
      <c r="W5790" s="146"/>
      <c r="X5790" s="146"/>
      <c r="Y5790" s="146"/>
    </row>
    <row r="5791" spans="1:25" s="99" customFormat="1" ht="54.75" customHeight="1" x14ac:dyDescent="0.25">
      <c r="A5791" s="96">
        <f t="shared" si="1828"/>
        <v>4267</v>
      </c>
      <c r="B5791" s="175"/>
      <c r="C5791" s="176"/>
      <c r="D5791" s="113"/>
      <c r="E5791" s="115"/>
      <c r="F5791" s="174"/>
      <c r="G5791" s="114" t="str">
        <f t="shared" si="1823"/>
        <v/>
      </c>
      <c r="H5791" s="115"/>
      <c r="I5791" s="115"/>
      <c r="J5791" s="115"/>
      <c r="K5791" s="115"/>
      <c r="L5791" s="133" t="str">
        <f t="shared" si="1824"/>
        <v/>
      </c>
      <c r="M5791" s="116" t="str">
        <f>IF(L5791="", "", L5791/Veriler!$X$1)</f>
        <v/>
      </c>
      <c r="N5791" s="116" t="str">
        <f>IF(F5791&lt;&gt;"", "İthal Girdi", IF(Veriler!T5791="", "", IF(Veriler!S5791="H", "%0,5 üzerindedir", IF(Veriler!T5791&gt;0.1, "%10 sınırı aşılmıştır.", "Uygun"))))</f>
        <v>%0,5 üzerindedir</v>
      </c>
      <c r="O5791" s="116" t="str">
        <f t="shared" si="1825"/>
        <v xml:space="preserve"> </v>
      </c>
      <c r="P5791" s="117"/>
      <c r="Q5791" s="118"/>
      <c r="R5791" s="119" t="str">
        <f t="shared" si="1826"/>
        <v/>
      </c>
      <c r="S5791" s="133">
        <f>IFERROR(IF(M5791&lt;=0.005,IF(F5791="",L5791,0),IF(F5791&lt;&gt;"",0,IF(P5791="",0,IF(P5791="H",0,IF(Q5791&lt;Veriler!$G$2,L5791*Veriler!$G$2,L5791*Q5791)))))," ")</f>
        <v>0</v>
      </c>
      <c r="T5791" s="133">
        <f>IF(Veriler!T5791&lt;=0.1, S5791, IF(AND(Veriler!T5791&gt;0.1, F5791="", P5791="E"), IF(Q5791&gt;Veriler!$G$2, Q5791*S5791, IF(Q5791&lt;Veriler!$G$2, Veriler!$G$2*S5791, Q5791*S5791)), 0))</f>
        <v>0</v>
      </c>
      <c r="U5791" s="133" t="str">
        <f t="shared" si="1827"/>
        <v xml:space="preserve"> </v>
      </c>
      <c r="V5791" s="134" t="str">
        <f>IFERROR(IF(O5791="%10 sınırı aşılmıştır.",L5791-T5791,IFERROR(IF(F5791="",IF(S5791=1,0,IF(L5791-S5791=0,"",L5791-S5791)),IF(Veriler!M5791="",L5791,IF(L5791*Veriler!M5791=0,"",L5791*Veriler!M5791))),L5791)),0)</f>
        <v/>
      </c>
      <c r="W5791" s="146"/>
      <c r="X5791" s="146"/>
      <c r="Y5791" s="146"/>
    </row>
    <row r="5792" spans="1:25" s="99" customFormat="1" ht="54.75" customHeight="1" x14ac:dyDescent="0.25">
      <c r="A5792" s="96">
        <f t="shared" si="1828"/>
        <v>4268</v>
      </c>
      <c r="B5792" s="175"/>
      <c r="C5792" s="176"/>
      <c r="D5792" s="113"/>
      <c r="E5792" s="115"/>
      <c r="F5792" s="174"/>
      <c r="G5792" s="114" t="str">
        <f t="shared" si="1823"/>
        <v/>
      </c>
      <c r="H5792" s="115"/>
      <c r="I5792" s="115"/>
      <c r="J5792" s="115"/>
      <c r="K5792" s="115"/>
      <c r="L5792" s="133" t="str">
        <f t="shared" si="1824"/>
        <v/>
      </c>
      <c r="M5792" s="116" t="str">
        <f>IF(L5792="", "", L5792/Veriler!$X$1)</f>
        <v/>
      </c>
      <c r="N5792" s="116" t="str">
        <f>IF(F5792&lt;&gt;"", "İthal Girdi", IF(Veriler!T5792="", "", IF(Veriler!S5792="H", "%0,5 üzerindedir", IF(Veriler!T5792&gt;0.1, "%10 sınırı aşılmıştır.", "Uygun"))))</f>
        <v>%0,5 üzerindedir</v>
      </c>
      <c r="O5792" s="116" t="str">
        <f t="shared" si="1825"/>
        <v xml:space="preserve"> </v>
      </c>
      <c r="P5792" s="117"/>
      <c r="Q5792" s="118"/>
      <c r="R5792" s="119" t="str">
        <f t="shared" si="1826"/>
        <v/>
      </c>
      <c r="S5792" s="133">
        <f>IFERROR(IF(M5792&lt;=0.005,IF(F5792="",L5792,0),IF(F5792&lt;&gt;"",0,IF(P5792="",0,IF(P5792="H",0,IF(Q5792&lt;Veriler!$G$2,L5792*Veriler!$G$2,L5792*Q5792)))))," ")</f>
        <v>0</v>
      </c>
      <c r="T5792" s="133">
        <f>IF(Veriler!T5792&lt;=0.1, S5792, IF(AND(Veriler!T5792&gt;0.1, F5792="", P5792="E"), IF(Q5792&gt;Veriler!$G$2, Q5792*S5792, IF(Q5792&lt;Veriler!$G$2, Veriler!$G$2*S5792, Q5792*S5792)), 0))</f>
        <v>0</v>
      </c>
      <c r="U5792" s="133" t="str">
        <f t="shared" si="1827"/>
        <v xml:space="preserve"> </v>
      </c>
      <c r="V5792" s="134" t="str">
        <f>IFERROR(IF(O5792="%10 sınırı aşılmıştır.",L5792-T5792,IFERROR(IF(F5792="",IF(S5792=1,0,IF(L5792-S5792=0,"",L5792-S5792)),IF(Veriler!M5792="",L5792,IF(L5792*Veriler!M5792=0,"",L5792*Veriler!M5792))),L5792)),0)</f>
        <v/>
      </c>
      <c r="W5792" s="146"/>
      <c r="X5792" s="146"/>
      <c r="Y5792" s="146"/>
    </row>
    <row r="5793" spans="1:25" s="99" customFormat="1" ht="54.75" customHeight="1" x14ac:dyDescent="0.25">
      <c r="A5793" s="96">
        <f t="shared" si="1828"/>
        <v>4269</v>
      </c>
      <c r="B5793" s="175"/>
      <c r="C5793" s="176"/>
      <c r="D5793" s="113"/>
      <c r="E5793" s="115"/>
      <c r="F5793" s="174"/>
      <c r="G5793" s="114" t="str">
        <f t="shared" si="1823"/>
        <v/>
      </c>
      <c r="H5793" s="115"/>
      <c r="I5793" s="115"/>
      <c r="J5793" s="115"/>
      <c r="K5793" s="115"/>
      <c r="L5793" s="133" t="str">
        <f t="shared" si="1824"/>
        <v/>
      </c>
      <c r="M5793" s="116" t="str">
        <f>IF(L5793="", "", L5793/Veriler!$X$1)</f>
        <v/>
      </c>
      <c r="N5793" s="116" t="str">
        <f>IF(F5793&lt;&gt;"", "İthal Girdi", IF(Veriler!T5793="", "", IF(Veriler!S5793="H", "%0,5 üzerindedir", IF(Veriler!T5793&gt;0.1, "%10 sınırı aşılmıştır.", "Uygun"))))</f>
        <v>%0,5 üzerindedir</v>
      </c>
      <c r="O5793" s="116" t="str">
        <f t="shared" si="1825"/>
        <v xml:space="preserve"> </v>
      </c>
      <c r="P5793" s="117"/>
      <c r="Q5793" s="118"/>
      <c r="R5793" s="119" t="str">
        <f t="shared" si="1826"/>
        <v/>
      </c>
      <c r="S5793" s="133">
        <f>IFERROR(IF(M5793&lt;=0.005,IF(F5793="",L5793,0),IF(F5793&lt;&gt;"",0,IF(P5793="",0,IF(P5793="H",0,IF(Q5793&lt;Veriler!$G$2,L5793*Veriler!$G$2,L5793*Q5793)))))," ")</f>
        <v>0</v>
      </c>
      <c r="T5793" s="133">
        <f>IF(Veriler!T5793&lt;=0.1, S5793, IF(AND(Veriler!T5793&gt;0.1, F5793="", P5793="E"), IF(Q5793&gt;Veriler!$G$2, Q5793*S5793, IF(Q5793&lt;Veriler!$G$2, Veriler!$G$2*S5793, Q5793*S5793)), 0))</f>
        <v>0</v>
      </c>
      <c r="U5793" s="133" t="str">
        <f t="shared" si="1827"/>
        <v xml:space="preserve"> </v>
      </c>
      <c r="V5793" s="134" t="str">
        <f>IFERROR(IF(O5793="%10 sınırı aşılmıştır.",L5793-T5793,IFERROR(IF(F5793="",IF(S5793=1,0,IF(L5793-S5793=0,"",L5793-S5793)),IF(Veriler!M5793="",L5793,IF(L5793*Veriler!M5793=0,"",L5793*Veriler!M5793))),L5793)),0)</f>
        <v/>
      </c>
      <c r="W5793" s="146"/>
      <c r="X5793" s="146"/>
      <c r="Y5793" s="146"/>
    </row>
    <row r="5794" spans="1:25" s="99" customFormat="1" ht="54.75" customHeight="1" x14ac:dyDescent="0.25">
      <c r="A5794" s="96">
        <f t="shared" si="1828"/>
        <v>4270</v>
      </c>
      <c r="B5794" s="175"/>
      <c r="C5794" s="176"/>
      <c r="D5794" s="113"/>
      <c r="E5794" s="115"/>
      <c r="F5794" s="174"/>
      <c r="G5794" s="114" t="str">
        <f t="shared" si="1823"/>
        <v/>
      </c>
      <c r="H5794" s="115"/>
      <c r="I5794" s="115"/>
      <c r="J5794" s="115"/>
      <c r="K5794" s="115"/>
      <c r="L5794" s="133" t="str">
        <f t="shared" si="1824"/>
        <v/>
      </c>
      <c r="M5794" s="116" t="str">
        <f>IF(L5794="", "", L5794/Veriler!$X$1)</f>
        <v/>
      </c>
      <c r="N5794" s="116" t="str">
        <f>IF(F5794&lt;&gt;"", "İthal Girdi", IF(Veriler!T5794="", "", IF(Veriler!S5794="H", "%0,5 üzerindedir", IF(Veriler!T5794&gt;0.1, "%10 sınırı aşılmıştır.", "Uygun"))))</f>
        <v>%0,5 üzerindedir</v>
      </c>
      <c r="O5794" s="116" t="str">
        <f t="shared" si="1825"/>
        <v xml:space="preserve"> </v>
      </c>
      <c r="P5794" s="117"/>
      <c r="Q5794" s="118"/>
      <c r="R5794" s="119" t="str">
        <f t="shared" si="1826"/>
        <v/>
      </c>
      <c r="S5794" s="133">
        <f>IFERROR(IF(M5794&lt;=0.005,IF(F5794="",L5794,0),IF(F5794&lt;&gt;"",0,IF(P5794="",0,IF(P5794="H",0,IF(Q5794&lt;Veriler!$G$2,L5794*Veriler!$G$2,L5794*Q5794)))))," ")</f>
        <v>0</v>
      </c>
      <c r="T5794" s="133">
        <f>IF(Veriler!T5794&lt;=0.1, S5794, IF(AND(Veriler!T5794&gt;0.1, F5794="", P5794="E"), IF(Q5794&gt;Veriler!$G$2, Q5794*S5794, IF(Q5794&lt;Veriler!$G$2, Veriler!$G$2*S5794, Q5794*S5794)), 0))</f>
        <v>0</v>
      </c>
      <c r="U5794" s="133" t="str">
        <f t="shared" si="1827"/>
        <v xml:space="preserve"> </v>
      </c>
      <c r="V5794" s="134" t="str">
        <f>IFERROR(IF(O5794="%10 sınırı aşılmıştır.",L5794-T5794,IFERROR(IF(F5794="",IF(S5794=1,0,IF(L5794-S5794=0,"",L5794-S5794)),IF(Veriler!M5794="",L5794,IF(L5794*Veriler!M5794=0,"",L5794*Veriler!M5794))),L5794)),0)</f>
        <v/>
      </c>
      <c r="W5794" s="146"/>
      <c r="X5794" s="146"/>
      <c r="Y5794" s="146"/>
    </row>
    <row r="5795" spans="1:25" s="99" customFormat="1" ht="36" hidden="1" customHeight="1" x14ac:dyDescent="0.25">
      <c r="A5795" s="101"/>
      <c r="B5795" s="191" t="s">
        <v>16</v>
      </c>
      <c r="C5795" s="176"/>
      <c r="D5795" s="120"/>
      <c r="E5795" s="171"/>
      <c r="F5795" s="172"/>
      <c r="G5795" s="121"/>
      <c r="H5795" s="115"/>
      <c r="I5795" s="115"/>
      <c r="J5795" s="115"/>
      <c r="K5795" s="115"/>
      <c r="L5795" s="121"/>
      <c r="M5795" s="121"/>
      <c r="N5795" s="121"/>
      <c r="O5795" s="121"/>
      <c r="P5795" s="120"/>
      <c r="Q5795" s="120"/>
      <c r="R5795" s="183"/>
      <c r="S5795" s="184"/>
      <c r="T5795" s="121"/>
      <c r="U5795" s="121"/>
      <c r="V5795" s="121"/>
      <c r="W5795" s="146"/>
      <c r="X5795" s="146"/>
      <c r="Y5795" s="146"/>
    </row>
    <row r="5796" spans="1:25" s="99" customFormat="1" ht="54.75" customHeight="1" x14ac:dyDescent="0.25">
      <c r="A5796" s="96">
        <f>A5794+1</f>
        <v>4271</v>
      </c>
      <c r="B5796" s="175"/>
      <c r="C5796" s="176"/>
      <c r="D5796" s="113"/>
      <c r="E5796" s="115"/>
      <c r="F5796" s="174"/>
      <c r="G5796" s="114" t="str">
        <f t="shared" ref="G5796:G5809" si="1829">IF(AND(F5796&lt;&gt;"",V5796&lt;&gt;"",L5796&lt;&gt;0),V5796/L5796,"")</f>
        <v/>
      </c>
      <c r="H5796" s="115"/>
      <c r="I5796" s="115"/>
      <c r="J5796" s="115"/>
      <c r="K5796" s="115"/>
      <c r="L5796" s="133" t="str">
        <f t="shared" ref="L5796:L5809" si="1830">IF(AND(H5796&lt;&gt;0, J5796&lt;&gt;0, K5796&lt;&gt;0), H5796*J5796*K5796, "")</f>
        <v/>
      </c>
      <c r="M5796" s="116" t="str">
        <f>IF(L5796="", "", L5796/Veriler!$X$1)</f>
        <v/>
      </c>
      <c r="N5796" s="116" t="str">
        <f>IF(F5796&lt;&gt;"", "İthal Girdi", IF(Veriler!T5796="", "", IF(Veriler!S5796="H", "%0,5 üzerindedir", IF(Veriler!T5796&gt;0.1, "%10 sınırı aşılmıştır.", "Uygun"))))</f>
        <v>%0,5 üzerindedir</v>
      </c>
      <c r="O5796" s="116" t="str">
        <f t="shared" ref="O5796:O5809" si="1831">IF(M5796=""," ",N5796)</f>
        <v xml:space="preserve"> </v>
      </c>
      <c r="P5796" s="117"/>
      <c r="Q5796" s="118"/>
      <c r="R5796" s="119" t="str">
        <f t="shared" ref="R5796:R5809" si="1832">IFERROR(IF(AND(T5796&lt;&gt;"",L5796&lt;&gt;"",L5796&lt;&gt;0,T5796&lt;&gt;0),T5796/L5796,"")," ")</f>
        <v/>
      </c>
      <c r="S5796" s="133">
        <f>IFERROR(IF(M5796&lt;=0.005,IF(F5796="",L5796,0),IF(F5796&lt;&gt;"",0,IF(P5796="",0,IF(P5796="H",0,IF(Q5796&lt;Veriler!$G$2,L5796*Veriler!$G$2,L5796*Q5796)))))," ")</f>
        <v>0</v>
      </c>
      <c r="T5796" s="133">
        <f>IF(Veriler!T5796&lt;=0.1, S5796, IF(AND(Veriler!T5796&gt;0.1, F5796="", P5796="E"), IF(Q5796&gt;Veriler!$G$2, Q5796*S5796, IF(Q5796&lt;Veriler!$G$2, Veriler!$G$2*S5796, Q5796*S5796)), 0))</f>
        <v>0</v>
      </c>
      <c r="U5796" s="133" t="str">
        <f t="shared" ref="U5796:U5809" si="1833">IF(T5796=0," ",T5796)</f>
        <v xml:space="preserve"> </v>
      </c>
      <c r="V5796" s="134" t="str">
        <f>IFERROR(IF(O5796="%10 sınırı aşılmıştır.",L5796-T5796,IFERROR(IF(F5796="",IF(S5796=1,0,IF(L5796-S5796=0,"",L5796-S5796)),IF(Veriler!M5796="",L5796,IF(L5796*Veriler!M5796=0,"",L5796*Veriler!M5796))),L5796)),0)</f>
        <v/>
      </c>
      <c r="W5796" s="146"/>
      <c r="X5796" s="146"/>
      <c r="Y5796" s="146"/>
    </row>
    <row r="5797" spans="1:25" s="99" customFormat="1" ht="54.75" customHeight="1" x14ac:dyDescent="0.25">
      <c r="A5797" s="96">
        <f t="shared" ref="A5797:A5809" si="1834">A5796+1</f>
        <v>4272</v>
      </c>
      <c r="B5797" s="175"/>
      <c r="C5797" s="176"/>
      <c r="D5797" s="113"/>
      <c r="E5797" s="115"/>
      <c r="F5797" s="174"/>
      <c r="G5797" s="114" t="str">
        <f t="shared" si="1829"/>
        <v/>
      </c>
      <c r="H5797" s="115"/>
      <c r="I5797" s="115"/>
      <c r="J5797" s="115"/>
      <c r="K5797" s="115"/>
      <c r="L5797" s="133" t="str">
        <f t="shared" si="1830"/>
        <v/>
      </c>
      <c r="M5797" s="116" t="str">
        <f>IF(L5797="", "", L5797/Veriler!$X$1)</f>
        <v/>
      </c>
      <c r="N5797" s="116" t="str">
        <f>IF(F5797&lt;&gt;"", "İthal Girdi", IF(Veriler!T5797="", "", IF(Veriler!S5797="H", "%0,5 üzerindedir", IF(Veriler!T5797&gt;0.1, "%10 sınırı aşılmıştır.", "Uygun"))))</f>
        <v>%0,5 üzerindedir</v>
      </c>
      <c r="O5797" s="116" t="str">
        <f t="shared" si="1831"/>
        <v xml:space="preserve"> </v>
      </c>
      <c r="P5797" s="117"/>
      <c r="Q5797" s="118"/>
      <c r="R5797" s="119" t="str">
        <f t="shared" si="1832"/>
        <v/>
      </c>
      <c r="S5797" s="133">
        <f>IFERROR(IF(M5797&lt;=0.005,IF(F5797="",L5797,0),IF(F5797&lt;&gt;"",0,IF(P5797="",0,IF(P5797="H",0,IF(Q5797&lt;Veriler!$G$2,L5797*Veriler!$G$2,L5797*Q5797)))))," ")</f>
        <v>0</v>
      </c>
      <c r="T5797" s="133">
        <f>IF(Veriler!T5797&lt;=0.1, S5797, IF(AND(Veriler!T5797&gt;0.1, F5797="", P5797="E"), IF(Q5797&gt;Veriler!$G$2, Q5797*S5797, IF(Q5797&lt;Veriler!$G$2, Veriler!$G$2*S5797, Q5797*S5797)), 0))</f>
        <v>0</v>
      </c>
      <c r="U5797" s="133" t="str">
        <f t="shared" si="1833"/>
        <v xml:space="preserve"> </v>
      </c>
      <c r="V5797" s="134" t="str">
        <f>IFERROR(IF(O5797="%10 sınırı aşılmıştır.",L5797-T5797,IFERROR(IF(F5797="",IF(S5797=1,0,IF(L5797-S5797=0,"",L5797-S5797)),IF(Veriler!M5797="",L5797,IF(L5797*Veriler!M5797=0,"",L5797*Veriler!M5797))),L5797)),0)</f>
        <v/>
      </c>
      <c r="W5797" s="146"/>
      <c r="X5797" s="146"/>
      <c r="Y5797" s="146"/>
    </row>
    <row r="5798" spans="1:25" s="99" customFormat="1" ht="54.75" customHeight="1" x14ac:dyDescent="0.25">
      <c r="A5798" s="96">
        <f t="shared" si="1834"/>
        <v>4273</v>
      </c>
      <c r="B5798" s="175"/>
      <c r="C5798" s="176"/>
      <c r="D5798" s="113"/>
      <c r="E5798" s="115"/>
      <c r="F5798" s="174"/>
      <c r="G5798" s="114" t="str">
        <f t="shared" si="1829"/>
        <v/>
      </c>
      <c r="H5798" s="115"/>
      <c r="I5798" s="115"/>
      <c r="J5798" s="115"/>
      <c r="K5798" s="115"/>
      <c r="L5798" s="133" t="str">
        <f t="shared" si="1830"/>
        <v/>
      </c>
      <c r="M5798" s="116" t="str">
        <f>IF(L5798="", "", L5798/Veriler!$X$1)</f>
        <v/>
      </c>
      <c r="N5798" s="116" t="str">
        <f>IF(F5798&lt;&gt;"", "İthal Girdi", IF(Veriler!T5798="", "", IF(Veriler!S5798="H", "%0,5 üzerindedir", IF(Veriler!T5798&gt;0.1, "%10 sınırı aşılmıştır.", "Uygun"))))</f>
        <v>%0,5 üzerindedir</v>
      </c>
      <c r="O5798" s="116" t="str">
        <f t="shared" si="1831"/>
        <v xml:space="preserve"> </v>
      </c>
      <c r="P5798" s="117"/>
      <c r="Q5798" s="118"/>
      <c r="R5798" s="119" t="str">
        <f t="shared" si="1832"/>
        <v/>
      </c>
      <c r="S5798" s="133">
        <f>IFERROR(IF(M5798&lt;=0.005,IF(F5798="",L5798,0),IF(F5798&lt;&gt;"",0,IF(P5798="",0,IF(P5798="H",0,IF(Q5798&lt;Veriler!$G$2,L5798*Veriler!$G$2,L5798*Q5798)))))," ")</f>
        <v>0</v>
      </c>
      <c r="T5798" s="133">
        <f>IF(Veriler!T5798&lt;=0.1, S5798, IF(AND(Veriler!T5798&gt;0.1, F5798="", P5798="E"), IF(Q5798&gt;Veriler!$G$2, Q5798*S5798, IF(Q5798&lt;Veriler!$G$2, Veriler!$G$2*S5798, Q5798*S5798)), 0))</f>
        <v>0</v>
      </c>
      <c r="U5798" s="133" t="str">
        <f t="shared" si="1833"/>
        <v xml:space="preserve"> </v>
      </c>
      <c r="V5798" s="134" t="str">
        <f>IFERROR(IF(O5798="%10 sınırı aşılmıştır.",L5798-T5798,IFERROR(IF(F5798="",IF(S5798=1,0,IF(L5798-S5798=0,"",L5798-S5798)),IF(Veriler!M5798="",L5798,IF(L5798*Veriler!M5798=0,"",L5798*Veriler!M5798))),L5798)),0)</f>
        <v/>
      </c>
      <c r="W5798" s="146"/>
      <c r="X5798" s="146"/>
      <c r="Y5798" s="146"/>
    </row>
    <row r="5799" spans="1:25" s="99" customFormat="1" ht="54.75" customHeight="1" x14ac:dyDescent="0.25">
      <c r="A5799" s="96">
        <f t="shared" si="1834"/>
        <v>4274</v>
      </c>
      <c r="B5799" s="175"/>
      <c r="C5799" s="176"/>
      <c r="D5799" s="113"/>
      <c r="E5799" s="115"/>
      <c r="F5799" s="174"/>
      <c r="G5799" s="114" t="str">
        <f t="shared" si="1829"/>
        <v/>
      </c>
      <c r="H5799" s="115"/>
      <c r="I5799" s="115"/>
      <c r="J5799" s="115"/>
      <c r="K5799" s="115"/>
      <c r="L5799" s="133" t="str">
        <f t="shared" si="1830"/>
        <v/>
      </c>
      <c r="M5799" s="116" t="str">
        <f>IF(L5799="", "", L5799/Veriler!$X$1)</f>
        <v/>
      </c>
      <c r="N5799" s="116" t="str">
        <f>IF(F5799&lt;&gt;"", "İthal Girdi", IF(Veriler!T5799="", "", IF(Veriler!S5799="H", "%0,5 üzerindedir", IF(Veriler!T5799&gt;0.1, "%10 sınırı aşılmıştır.", "Uygun"))))</f>
        <v>%0,5 üzerindedir</v>
      </c>
      <c r="O5799" s="116" t="str">
        <f t="shared" si="1831"/>
        <v xml:space="preserve"> </v>
      </c>
      <c r="P5799" s="117"/>
      <c r="Q5799" s="118"/>
      <c r="R5799" s="119" t="str">
        <f t="shared" si="1832"/>
        <v/>
      </c>
      <c r="S5799" s="133">
        <f>IFERROR(IF(M5799&lt;=0.005,IF(F5799="",L5799,0),IF(F5799&lt;&gt;"",0,IF(P5799="",0,IF(P5799="H",0,IF(Q5799&lt;Veriler!$G$2,L5799*Veriler!$G$2,L5799*Q5799)))))," ")</f>
        <v>0</v>
      </c>
      <c r="T5799" s="133">
        <f>IF(Veriler!T5799&lt;=0.1, S5799, IF(AND(Veriler!T5799&gt;0.1, F5799="", P5799="E"), IF(Q5799&gt;Veriler!$G$2, Q5799*S5799, IF(Q5799&lt;Veriler!$G$2, Veriler!$G$2*S5799, Q5799*S5799)), 0))</f>
        <v>0</v>
      </c>
      <c r="U5799" s="133" t="str">
        <f t="shared" si="1833"/>
        <v xml:space="preserve"> </v>
      </c>
      <c r="V5799" s="134" t="str">
        <f>IFERROR(IF(O5799="%10 sınırı aşılmıştır.",L5799-T5799,IFERROR(IF(F5799="",IF(S5799=1,0,IF(L5799-S5799=0,"",L5799-S5799)),IF(Veriler!M5799="",L5799,IF(L5799*Veriler!M5799=0,"",L5799*Veriler!M5799))),L5799)),0)</f>
        <v/>
      </c>
      <c r="W5799" s="146"/>
      <c r="X5799" s="146"/>
      <c r="Y5799" s="146"/>
    </row>
    <row r="5800" spans="1:25" s="99" customFormat="1" ht="54.75" customHeight="1" x14ac:dyDescent="0.25">
      <c r="A5800" s="96">
        <f t="shared" si="1834"/>
        <v>4275</v>
      </c>
      <c r="B5800" s="175"/>
      <c r="C5800" s="176"/>
      <c r="D5800" s="113"/>
      <c r="E5800" s="115"/>
      <c r="F5800" s="174"/>
      <c r="G5800" s="114" t="str">
        <f t="shared" si="1829"/>
        <v/>
      </c>
      <c r="H5800" s="115"/>
      <c r="I5800" s="115"/>
      <c r="J5800" s="115"/>
      <c r="K5800" s="115"/>
      <c r="L5800" s="133" t="str">
        <f t="shared" si="1830"/>
        <v/>
      </c>
      <c r="M5800" s="116" t="str">
        <f>IF(L5800="", "", L5800/Veriler!$X$1)</f>
        <v/>
      </c>
      <c r="N5800" s="116" t="str">
        <f>IF(F5800&lt;&gt;"", "İthal Girdi", IF(Veriler!T5800="", "", IF(Veriler!S5800="H", "%0,5 üzerindedir", IF(Veriler!T5800&gt;0.1, "%10 sınırı aşılmıştır.", "Uygun"))))</f>
        <v>%0,5 üzerindedir</v>
      </c>
      <c r="O5800" s="116" t="str">
        <f t="shared" si="1831"/>
        <v xml:space="preserve"> </v>
      </c>
      <c r="P5800" s="117"/>
      <c r="Q5800" s="118"/>
      <c r="R5800" s="119" t="str">
        <f t="shared" si="1832"/>
        <v/>
      </c>
      <c r="S5800" s="133">
        <f>IFERROR(IF(M5800&lt;=0.005,IF(F5800="",L5800,0),IF(F5800&lt;&gt;"",0,IF(P5800="",0,IF(P5800="H",0,IF(Q5800&lt;Veriler!$G$2,L5800*Veriler!$G$2,L5800*Q5800)))))," ")</f>
        <v>0</v>
      </c>
      <c r="T5800" s="133">
        <f>IF(Veriler!T5800&lt;=0.1, S5800, IF(AND(Veriler!T5800&gt;0.1, F5800="", P5800="E"), IF(Q5800&gt;Veriler!$G$2, Q5800*S5800, IF(Q5800&lt;Veriler!$G$2, Veriler!$G$2*S5800, Q5800*S5800)), 0))</f>
        <v>0</v>
      </c>
      <c r="U5800" s="133" t="str">
        <f t="shared" si="1833"/>
        <v xml:space="preserve"> </v>
      </c>
      <c r="V5800" s="134" t="str">
        <f>IFERROR(IF(O5800="%10 sınırı aşılmıştır.",L5800-T5800,IFERROR(IF(F5800="",IF(S5800=1,0,IF(L5800-S5800=0,"",L5800-S5800)),IF(Veriler!M5800="",L5800,IF(L5800*Veriler!M5800=0,"",L5800*Veriler!M5800))),L5800)),0)</f>
        <v/>
      </c>
      <c r="W5800" s="146"/>
      <c r="X5800" s="146"/>
      <c r="Y5800" s="146"/>
    </row>
    <row r="5801" spans="1:25" s="99" customFormat="1" ht="54.75" customHeight="1" x14ac:dyDescent="0.25">
      <c r="A5801" s="96">
        <f t="shared" si="1834"/>
        <v>4276</v>
      </c>
      <c r="B5801" s="175"/>
      <c r="C5801" s="176"/>
      <c r="D5801" s="113"/>
      <c r="E5801" s="115"/>
      <c r="F5801" s="174"/>
      <c r="G5801" s="114" t="str">
        <f t="shared" si="1829"/>
        <v/>
      </c>
      <c r="H5801" s="115"/>
      <c r="I5801" s="115"/>
      <c r="J5801" s="115"/>
      <c r="K5801" s="115"/>
      <c r="L5801" s="133" t="str">
        <f t="shared" si="1830"/>
        <v/>
      </c>
      <c r="M5801" s="116" t="str">
        <f>IF(L5801="", "", L5801/Veriler!$X$1)</f>
        <v/>
      </c>
      <c r="N5801" s="116" t="str">
        <f>IF(F5801&lt;&gt;"", "İthal Girdi", IF(Veriler!T5801="", "", IF(Veriler!S5801="H", "%0,5 üzerindedir", IF(Veriler!T5801&gt;0.1, "%10 sınırı aşılmıştır.", "Uygun"))))</f>
        <v>%0,5 üzerindedir</v>
      </c>
      <c r="O5801" s="116" t="str">
        <f t="shared" si="1831"/>
        <v xml:space="preserve"> </v>
      </c>
      <c r="P5801" s="117"/>
      <c r="Q5801" s="118"/>
      <c r="R5801" s="119" t="str">
        <f t="shared" si="1832"/>
        <v/>
      </c>
      <c r="S5801" s="133">
        <f>IFERROR(IF(M5801&lt;=0.005,IF(F5801="",L5801,0),IF(F5801&lt;&gt;"",0,IF(P5801="",0,IF(P5801="H",0,IF(Q5801&lt;Veriler!$G$2,L5801*Veriler!$G$2,L5801*Q5801)))))," ")</f>
        <v>0</v>
      </c>
      <c r="T5801" s="133">
        <f>IF(Veriler!T5801&lt;=0.1, S5801, IF(AND(Veriler!T5801&gt;0.1, F5801="", P5801="E"), IF(Q5801&gt;Veriler!$G$2, Q5801*S5801, IF(Q5801&lt;Veriler!$G$2, Veriler!$G$2*S5801, Q5801*S5801)), 0))</f>
        <v>0</v>
      </c>
      <c r="U5801" s="133" t="str">
        <f t="shared" si="1833"/>
        <v xml:space="preserve"> </v>
      </c>
      <c r="V5801" s="134" t="str">
        <f>IFERROR(IF(O5801="%10 sınırı aşılmıştır.",L5801-T5801,IFERROR(IF(F5801="",IF(S5801=1,0,IF(L5801-S5801=0,"",L5801-S5801)),IF(Veriler!M5801="",L5801,IF(L5801*Veriler!M5801=0,"",L5801*Veriler!M5801))),L5801)),0)</f>
        <v/>
      </c>
      <c r="W5801" s="146"/>
      <c r="X5801" s="146"/>
      <c r="Y5801" s="146"/>
    </row>
    <row r="5802" spans="1:25" s="99" customFormat="1" ht="54.75" customHeight="1" x14ac:dyDescent="0.25">
      <c r="A5802" s="96">
        <f t="shared" si="1834"/>
        <v>4277</v>
      </c>
      <c r="B5802" s="175"/>
      <c r="C5802" s="176"/>
      <c r="D5802" s="113"/>
      <c r="E5802" s="115"/>
      <c r="F5802" s="174"/>
      <c r="G5802" s="114" t="str">
        <f t="shared" si="1829"/>
        <v/>
      </c>
      <c r="H5802" s="115"/>
      <c r="I5802" s="115"/>
      <c r="J5802" s="115"/>
      <c r="K5802" s="115"/>
      <c r="L5802" s="133" t="str">
        <f t="shared" si="1830"/>
        <v/>
      </c>
      <c r="M5802" s="116" t="str">
        <f>IF(L5802="", "", L5802/Veriler!$X$1)</f>
        <v/>
      </c>
      <c r="N5802" s="116" t="str">
        <f>IF(F5802&lt;&gt;"", "İthal Girdi", IF(Veriler!T5802="", "", IF(Veriler!S5802="H", "%0,5 üzerindedir", IF(Veriler!T5802&gt;0.1, "%10 sınırı aşılmıştır.", "Uygun"))))</f>
        <v>%0,5 üzerindedir</v>
      </c>
      <c r="O5802" s="116" t="str">
        <f t="shared" si="1831"/>
        <v xml:space="preserve"> </v>
      </c>
      <c r="P5802" s="117"/>
      <c r="Q5802" s="118"/>
      <c r="R5802" s="119" t="str">
        <f t="shared" si="1832"/>
        <v/>
      </c>
      <c r="S5802" s="133">
        <f>IFERROR(IF(M5802&lt;=0.005,IF(F5802="",L5802,0),IF(F5802&lt;&gt;"",0,IF(P5802="",0,IF(P5802="H",0,IF(Q5802&lt;Veriler!$G$2,L5802*Veriler!$G$2,L5802*Q5802)))))," ")</f>
        <v>0</v>
      </c>
      <c r="T5802" s="133">
        <f>IF(Veriler!T5802&lt;=0.1, S5802, IF(AND(Veriler!T5802&gt;0.1, F5802="", P5802="E"), IF(Q5802&gt;Veriler!$G$2, Q5802*S5802, IF(Q5802&lt;Veriler!$G$2, Veriler!$G$2*S5802, Q5802*S5802)), 0))</f>
        <v>0</v>
      </c>
      <c r="U5802" s="133" t="str">
        <f t="shared" si="1833"/>
        <v xml:space="preserve"> </v>
      </c>
      <c r="V5802" s="134" t="str">
        <f>IFERROR(IF(O5802="%10 sınırı aşılmıştır.",L5802-T5802,IFERROR(IF(F5802="",IF(S5802=1,0,IF(L5802-S5802=0,"",L5802-S5802)),IF(Veriler!M5802="",L5802,IF(L5802*Veriler!M5802=0,"",L5802*Veriler!M5802))),L5802)),0)</f>
        <v/>
      </c>
      <c r="W5802" s="146"/>
      <c r="X5802" s="146"/>
      <c r="Y5802" s="146"/>
    </row>
    <row r="5803" spans="1:25" s="99" customFormat="1" ht="54.75" customHeight="1" x14ac:dyDescent="0.25">
      <c r="A5803" s="96">
        <f t="shared" si="1834"/>
        <v>4278</v>
      </c>
      <c r="B5803" s="175"/>
      <c r="C5803" s="176"/>
      <c r="D5803" s="113"/>
      <c r="E5803" s="115"/>
      <c r="F5803" s="174"/>
      <c r="G5803" s="114" t="str">
        <f t="shared" si="1829"/>
        <v/>
      </c>
      <c r="H5803" s="115"/>
      <c r="I5803" s="115"/>
      <c r="J5803" s="115"/>
      <c r="K5803" s="115"/>
      <c r="L5803" s="133" t="str">
        <f t="shared" si="1830"/>
        <v/>
      </c>
      <c r="M5803" s="116" t="str">
        <f>IF(L5803="", "", L5803/Veriler!$X$1)</f>
        <v/>
      </c>
      <c r="N5803" s="116" t="str">
        <f>IF(F5803&lt;&gt;"", "İthal Girdi", IF(Veriler!T5803="", "", IF(Veriler!S5803="H", "%0,5 üzerindedir", IF(Veriler!T5803&gt;0.1, "%10 sınırı aşılmıştır.", "Uygun"))))</f>
        <v>%0,5 üzerindedir</v>
      </c>
      <c r="O5803" s="116" t="str">
        <f t="shared" si="1831"/>
        <v xml:space="preserve"> </v>
      </c>
      <c r="P5803" s="117"/>
      <c r="Q5803" s="118"/>
      <c r="R5803" s="119" t="str">
        <f t="shared" si="1832"/>
        <v/>
      </c>
      <c r="S5803" s="133">
        <f>IFERROR(IF(M5803&lt;=0.005,IF(F5803="",L5803,0),IF(F5803&lt;&gt;"",0,IF(P5803="",0,IF(P5803="H",0,IF(Q5803&lt;Veriler!$G$2,L5803*Veriler!$G$2,L5803*Q5803)))))," ")</f>
        <v>0</v>
      </c>
      <c r="T5803" s="133">
        <f>IF(Veriler!T5803&lt;=0.1, S5803, IF(AND(Veriler!T5803&gt;0.1, F5803="", P5803="E"), IF(Q5803&gt;Veriler!$G$2, Q5803*S5803, IF(Q5803&lt;Veriler!$G$2, Veriler!$G$2*S5803, Q5803*S5803)), 0))</f>
        <v>0</v>
      </c>
      <c r="U5803" s="133" t="str">
        <f t="shared" si="1833"/>
        <v xml:space="preserve"> </v>
      </c>
      <c r="V5803" s="134" t="str">
        <f>IFERROR(IF(O5803="%10 sınırı aşılmıştır.",L5803-T5803,IFERROR(IF(F5803="",IF(S5803=1,0,IF(L5803-S5803=0,"",L5803-S5803)),IF(Veriler!M5803="",L5803,IF(L5803*Veriler!M5803=0,"",L5803*Veriler!M5803))),L5803)),0)</f>
        <v/>
      </c>
      <c r="W5803" s="146"/>
      <c r="X5803" s="146"/>
      <c r="Y5803" s="146"/>
    </row>
    <row r="5804" spans="1:25" s="99" customFormat="1" ht="54.75" customHeight="1" x14ac:dyDescent="0.25">
      <c r="A5804" s="96">
        <f t="shared" si="1834"/>
        <v>4279</v>
      </c>
      <c r="B5804" s="175"/>
      <c r="C5804" s="176"/>
      <c r="D5804" s="113"/>
      <c r="E5804" s="115"/>
      <c r="F5804" s="174"/>
      <c r="G5804" s="114" t="str">
        <f t="shared" si="1829"/>
        <v/>
      </c>
      <c r="H5804" s="115"/>
      <c r="I5804" s="115"/>
      <c r="J5804" s="115"/>
      <c r="K5804" s="115"/>
      <c r="L5804" s="133" t="str">
        <f t="shared" si="1830"/>
        <v/>
      </c>
      <c r="M5804" s="116" t="str">
        <f>IF(L5804="", "", L5804/Veriler!$X$1)</f>
        <v/>
      </c>
      <c r="N5804" s="116" t="str">
        <f>IF(F5804&lt;&gt;"", "İthal Girdi", IF(Veriler!T5804="", "", IF(Veriler!S5804="H", "%0,5 üzerindedir", IF(Veriler!T5804&gt;0.1, "%10 sınırı aşılmıştır.", "Uygun"))))</f>
        <v>%0,5 üzerindedir</v>
      </c>
      <c r="O5804" s="116" t="str">
        <f t="shared" si="1831"/>
        <v xml:space="preserve"> </v>
      </c>
      <c r="P5804" s="117"/>
      <c r="Q5804" s="118"/>
      <c r="R5804" s="119" t="str">
        <f t="shared" si="1832"/>
        <v/>
      </c>
      <c r="S5804" s="133">
        <f>IFERROR(IF(M5804&lt;=0.005,IF(F5804="",L5804,0),IF(F5804&lt;&gt;"",0,IF(P5804="",0,IF(P5804="H",0,IF(Q5804&lt;Veriler!$G$2,L5804*Veriler!$G$2,L5804*Q5804)))))," ")</f>
        <v>0</v>
      </c>
      <c r="T5804" s="133">
        <f>IF(Veriler!T5804&lt;=0.1, S5804, IF(AND(Veriler!T5804&gt;0.1, F5804="", P5804="E"), IF(Q5804&gt;Veriler!$G$2, Q5804*S5804, IF(Q5804&lt;Veriler!$G$2, Veriler!$G$2*S5804, Q5804*S5804)), 0))</f>
        <v>0</v>
      </c>
      <c r="U5804" s="133" t="str">
        <f t="shared" si="1833"/>
        <v xml:space="preserve"> </v>
      </c>
      <c r="V5804" s="134" t="str">
        <f>IFERROR(IF(O5804="%10 sınırı aşılmıştır.",L5804-T5804,IFERROR(IF(F5804="",IF(S5804=1,0,IF(L5804-S5804=0,"",L5804-S5804)),IF(Veriler!M5804="",L5804,IF(L5804*Veriler!M5804=0,"",L5804*Veriler!M5804))),L5804)),0)</f>
        <v/>
      </c>
      <c r="W5804" s="146"/>
      <c r="X5804" s="146"/>
      <c r="Y5804" s="146"/>
    </row>
    <row r="5805" spans="1:25" s="99" customFormat="1" ht="54.75" customHeight="1" x14ac:dyDescent="0.25">
      <c r="A5805" s="96">
        <f t="shared" si="1834"/>
        <v>4280</v>
      </c>
      <c r="B5805" s="175"/>
      <c r="C5805" s="176"/>
      <c r="D5805" s="113"/>
      <c r="E5805" s="115"/>
      <c r="F5805" s="174"/>
      <c r="G5805" s="114" t="str">
        <f t="shared" si="1829"/>
        <v/>
      </c>
      <c r="H5805" s="115"/>
      <c r="I5805" s="115"/>
      <c r="J5805" s="115"/>
      <c r="K5805" s="115"/>
      <c r="L5805" s="133" t="str">
        <f t="shared" si="1830"/>
        <v/>
      </c>
      <c r="M5805" s="116" t="str">
        <f>IF(L5805="", "", L5805/Veriler!$X$1)</f>
        <v/>
      </c>
      <c r="N5805" s="116" t="str">
        <f>IF(F5805&lt;&gt;"", "İthal Girdi", IF(Veriler!T5805="", "", IF(Veriler!S5805="H", "%0,5 üzerindedir", IF(Veriler!T5805&gt;0.1, "%10 sınırı aşılmıştır.", "Uygun"))))</f>
        <v>%0,5 üzerindedir</v>
      </c>
      <c r="O5805" s="116" t="str">
        <f t="shared" si="1831"/>
        <v xml:space="preserve"> </v>
      </c>
      <c r="P5805" s="117"/>
      <c r="Q5805" s="118"/>
      <c r="R5805" s="119" t="str">
        <f t="shared" si="1832"/>
        <v/>
      </c>
      <c r="S5805" s="133">
        <f>IFERROR(IF(M5805&lt;=0.005,IF(F5805="",L5805,0),IF(F5805&lt;&gt;"",0,IF(P5805="",0,IF(P5805="H",0,IF(Q5805&lt;Veriler!$G$2,L5805*Veriler!$G$2,L5805*Q5805)))))," ")</f>
        <v>0</v>
      </c>
      <c r="T5805" s="133">
        <f>IF(Veriler!T5805&lt;=0.1, S5805, IF(AND(Veriler!T5805&gt;0.1, F5805="", P5805="E"), IF(Q5805&gt;Veriler!$G$2, Q5805*S5805, IF(Q5805&lt;Veriler!$G$2, Veriler!$G$2*S5805, Q5805*S5805)), 0))</f>
        <v>0</v>
      </c>
      <c r="U5805" s="133" t="str">
        <f t="shared" si="1833"/>
        <v xml:space="preserve"> </v>
      </c>
      <c r="V5805" s="134" t="str">
        <f>IFERROR(IF(O5805="%10 sınırı aşılmıştır.",L5805-T5805,IFERROR(IF(F5805="",IF(S5805=1,0,IF(L5805-S5805=0,"",L5805-S5805)),IF(Veriler!M5805="",L5805,IF(L5805*Veriler!M5805=0,"",L5805*Veriler!M5805))),L5805)),0)</f>
        <v/>
      </c>
      <c r="W5805" s="146"/>
      <c r="X5805" s="146"/>
      <c r="Y5805" s="146"/>
    </row>
    <row r="5806" spans="1:25" s="99" customFormat="1" ht="54.75" customHeight="1" x14ac:dyDescent="0.25">
      <c r="A5806" s="96">
        <f t="shared" si="1834"/>
        <v>4281</v>
      </c>
      <c r="B5806" s="175"/>
      <c r="C5806" s="176"/>
      <c r="D5806" s="113"/>
      <c r="E5806" s="115"/>
      <c r="F5806" s="174"/>
      <c r="G5806" s="114" t="str">
        <f t="shared" si="1829"/>
        <v/>
      </c>
      <c r="H5806" s="115"/>
      <c r="I5806" s="115"/>
      <c r="J5806" s="115"/>
      <c r="K5806" s="115"/>
      <c r="L5806" s="133" t="str">
        <f t="shared" si="1830"/>
        <v/>
      </c>
      <c r="M5806" s="116" t="str">
        <f>IF(L5806="", "", L5806/Veriler!$X$1)</f>
        <v/>
      </c>
      <c r="N5806" s="116" t="str">
        <f>IF(F5806&lt;&gt;"", "İthal Girdi", IF(Veriler!T5806="", "", IF(Veriler!S5806="H", "%0,5 üzerindedir", IF(Veriler!T5806&gt;0.1, "%10 sınırı aşılmıştır.", "Uygun"))))</f>
        <v>%0,5 üzerindedir</v>
      </c>
      <c r="O5806" s="116" t="str">
        <f t="shared" si="1831"/>
        <v xml:space="preserve"> </v>
      </c>
      <c r="P5806" s="117"/>
      <c r="Q5806" s="118"/>
      <c r="R5806" s="119" t="str">
        <f t="shared" si="1832"/>
        <v/>
      </c>
      <c r="S5806" s="133">
        <f>IFERROR(IF(M5806&lt;=0.005,IF(F5806="",L5806,0),IF(F5806&lt;&gt;"",0,IF(P5806="",0,IF(P5806="H",0,IF(Q5806&lt;Veriler!$G$2,L5806*Veriler!$G$2,L5806*Q5806)))))," ")</f>
        <v>0</v>
      </c>
      <c r="T5806" s="133">
        <f>IF(Veriler!T5806&lt;=0.1, S5806, IF(AND(Veriler!T5806&gt;0.1, F5806="", P5806="E"), IF(Q5806&gt;Veriler!$G$2, Q5806*S5806, IF(Q5806&lt;Veriler!$G$2, Veriler!$G$2*S5806, Q5806*S5806)), 0))</f>
        <v>0</v>
      </c>
      <c r="U5806" s="133" t="str">
        <f t="shared" si="1833"/>
        <v xml:space="preserve"> </v>
      </c>
      <c r="V5806" s="134" t="str">
        <f>IFERROR(IF(O5806="%10 sınırı aşılmıştır.",L5806-T5806,IFERROR(IF(F5806="",IF(S5806=1,0,IF(L5806-S5806=0,"",L5806-S5806)),IF(Veriler!M5806="",L5806,IF(L5806*Veriler!M5806=0,"",L5806*Veriler!M5806))),L5806)),0)</f>
        <v/>
      </c>
      <c r="W5806" s="146"/>
      <c r="X5806" s="146"/>
      <c r="Y5806" s="146"/>
    </row>
    <row r="5807" spans="1:25" s="99" customFormat="1" ht="54.75" customHeight="1" x14ac:dyDescent="0.25">
      <c r="A5807" s="96">
        <f t="shared" si="1834"/>
        <v>4282</v>
      </c>
      <c r="B5807" s="175"/>
      <c r="C5807" s="176"/>
      <c r="D5807" s="113"/>
      <c r="E5807" s="115"/>
      <c r="F5807" s="174"/>
      <c r="G5807" s="114" t="str">
        <f t="shared" si="1829"/>
        <v/>
      </c>
      <c r="H5807" s="115"/>
      <c r="I5807" s="115"/>
      <c r="J5807" s="115"/>
      <c r="K5807" s="115"/>
      <c r="L5807" s="133" t="str">
        <f t="shared" si="1830"/>
        <v/>
      </c>
      <c r="M5807" s="116" t="str">
        <f>IF(L5807="", "", L5807/Veriler!$X$1)</f>
        <v/>
      </c>
      <c r="N5807" s="116" t="str">
        <f>IF(F5807&lt;&gt;"", "İthal Girdi", IF(Veriler!T5807="", "", IF(Veriler!S5807="H", "%0,5 üzerindedir", IF(Veriler!T5807&gt;0.1, "%10 sınırı aşılmıştır.", "Uygun"))))</f>
        <v>%0,5 üzerindedir</v>
      </c>
      <c r="O5807" s="116" t="str">
        <f t="shared" si="1831"/>
        <v xml:space="preserve"> </v>
      </c>
      <c r="P5807" s="117"/>
      <c r="Q5807" s="118"/>
      <c r="R5807" s="119" t="str">
        <f t="shared" si="1832"/>
        <v/>
      </c>
      <c r="S5807" s="133">
        <f>IFERROR(IF(M5807&lt;=0.005,IF(F5807="",L5807,0),IF(F5807&lt;&gt;"",0,IF(P5807="",0,IF(P5807="H",0,IF(Q5807&lt;Veriler!$G$2,L5807*Veriler!$G$2,L5807*Q5807)))))," ")</f>
        <v>0</v>
      </c>
      <c r="T5807" s="133">
        <f>IF(Veriler!T5807&lt;=0.1, S5807, IF(AND(Veriler!T5807&gt;0.1, F5807="", P5807="E"), IF(Q5807&gt;Veriler!$G$2, Q5807*S5807, IF(Q5807&lt;Veriler!$G$2, Veriler!$G$2*S5807, Q5807*S5807)), 0))</f>
        <v>0</v>
      </c>
      <c r="U5807" s="133" t="str">
        <f t="shared" si="1833"/>
        <v xml:space="preserve"> </v>
      </c>
      <c r="V5807" s="134" t="str">
        <f>IFERROR(IF(O5807="%10 sınırı aşılmıştır.",L5807-T5807,IFERROR(IF(F5807="",IF(S5807=1,0,IF(L5807-S5807=0,"",L5807-S5807)),IF(Veriler!M5807="",L5807,IF(L5807*Veriler!M5807=0,"",L5807*Veriler!M5807))),L5807)),0)</f>
        <v/>
      </c>
      <c r="W5807" s="146"/>
      <c r="X5807" s="146"/>
      <c r="Y5807" s="146"/>
    </row>
    <row r="5808" spans="1:25" s="99" customFormat="1" ht="54.75" customHeight="1" x14ac:dyDescent="0.25">
      <c r="A5808" s="96">
        <f t="shared" si="1834"/>
        <v>4283</v>
      </c>
      <c r="B5808" s="175"/>
      <c r="C5808" s="176"/>
      <c r="D5808" s="113"/>
      <c r="E5808" s="115"/>
      <c r="F5808" s="174"/>
      <c r="G5808" s="114" t="str">
        <f t="shared" si="1829"/>
        <v/>
      </c>
      <c r="H5808" s="115"/>
      <c r="I5808" s="115"/>
      <c r="J5808" s="115"/>
      <c r="K5808" s="115"/>
      <c r="L5808" s="133" t="str">
        <f t="shared" si="1830"/>
        <v/>
      </c>
      <c r="M5808" s="116" t="str">
        <f>IF(L5808="", "", L5808/Veriler!$X$1)</f>
        <v/>
      </c>
      <c r="N5808" s="116" t="str">
        <f>IF(F5808&lt;&gt;"", "İthal Girdi", IF(Veriler!T5808="", "", IF(Veriler!S5808="H", "%0,5 üzerindedir", IF(Veriler!T5808&gt;0.1, "%10 sınırı aşılmıştır.", "Uygun"))))</f>
        <v>%0,5 üzerindedir</v>
      </c>
      <c r="O5808" s="116" t="str">
        <f t="shared" si="1831"/>
        <v xml:space="preserve"> </v>
      </c>
      <c r="P5808" s="117"/>
      <c r="Q5808" s="118"/>
      <c r="R5808" s="119" t="str">
        <f t="shared" si="1832"/>
        <v/>
      </c>
      <c r="S5808" s="133">
        <f>IFERROR(IF(M5808&lt;=0.005,IF(F5808="",L5808,0),IF(F5808&lt;&gt;"",0,IF(P5808="",0,IF(P5808="H",0,IF(Q5808&lt;Veriler!$G$2,L5808*Veriler!$G$2,L5808*Q5808)))))," ")</f>
        <v>0</v>
      </c>
      <c r="T5808" s="133">
        <f>IF(Veriler!T5808&lt;=0.1, S5808, IF(AND(Veriler!T5808&gt;0.1, F5808="", P5808="E"), IF(Q5808&gt;Veriler!$G$2, Q5808*S5808, IF(Q5808&lt;Veriler!$G$2, Veriler!$G$2*S5808, Q5808*S5808)), 0))</f>
        <v>0</v>
      </c>
      <c r="U5808" s="133" t="str">
        <f t="shared" si="1833"/>
        <v xml:space="preserve"> </v>
      </c>
      <c r="V5808" s="134" t="str">
        <f>IFERROR(IF(O5808="%10 sınırı aşılmıştır.",L5808-T5808,IFERROR(IF(F5808="",IF(S5808=1,0,IF(L5808-S5808=0,"",L5808-S5808)),IF(Veriler!M5808="",L5808,IF(L5808*Veriler!M5808=0,"",L5808*Veriler!M5808))),L5808)),0)</f>
        <v/>
      </c>
      <c r="W5808" s="146"/>
      <c r="X5808" s="146"/>
      <c r="Y5808" s="146"/>
    </row>
    <row r="5809" spans="1:25" s="99" customFormat="1" ht="54.75" customHeight="1" x14ac:dyDescent="0.25">
      <c r="A5809" s="96">
        <f t="shared" si="1834"/>
        <v>4284</v>
      </c>
      <c r="B5809" s="175"/>
      <c r="C5809" s="176"/>
      <c r="D5809" s="113"/>
      <c r="E5809" s="115"/>
      <c r="F5809" s="174"/>
      <c r="G5809" s="114" t="str">
        <f t="shared" si="1829"/>
        <v/>
      </c>
      <c r="H5809" s="115"/>
      <c r="I5809" s="115"/>
      <c r="J5809" s="115"/>
      <c r="K5809" s="115"/>
      <c r="L5809" s="133" t="str">
        <f t="shared" si="1830"/>
        <v/>
      </c>
      <c r="M5809" s="116" t="str">
        <f>IF(L5809="", "", L5809/Veriler!$X$1)</f>
        <v/>
      </c>
      <c r="N5809" s="116" t="str">
        <f>IF(F5809&lt;&gt;"", "İthal Girdi", IF(Veriler!T5809="", "", IF(Veriler!S5809="H", "%0,5 üzerindedir", IF(Veriler!T5809&gt;0.1, "%10 sınırı aşılmıştır.", "Uygun"))))</f>
        <v>%0,5 üzerindedir</v>
      </c>
      <c r="O5809" s="116" t="str">
        <f t="shared" si="1831"/>
        <v xml:space="preserve"> </v>
      </c>
      <c r="P5809" s="117"/>
      <c r="Q5809" s="118"/>
      <c r="R5809" s="119" t="str">
        <f t="shared" si="1832"/>
        <v/>
      </c>
      <c r="S5809" s="133">
        <f>IFERROR(IF(M5809&lt;=0.005,IF(F5809="",L5809,0),IF(F5809&lt;&gt;"",0,IF(P5809="",0,IF(P5809="H",0,IF(Q5809&lt;Veriler!$G$2,L5809*Veriler!$G$2,L5809*Q5809)))))," ")</f>
        <v>0</v>
      </c>
      <c r="T5809" s="133">
        <f>IF(Veriler!T5809&lt;=0.1, S5809, IF(AND(Veriler!T5809&gt;0.1, F5809="", P5809="E"), IF(Q5809&gt;Veriler!$G$2, Q5809*S5809, IF(Q5809&lt;Veriler!$G$2, Veriler!$G$2*S5809, Q5809*S5809)), 0))</f>
        <v>0</v>
      </c>
      <c r="U5809" s="133" t="str">
        <f t="shared" si="1833"/>
        <v xml:space="preserve"> </v>
      </c>
      <c r="V5809" s="134" t="str">
        <f>IFERROR(IF(O5809="%10 sınırı aşılmıştır.",L5809-T5809,IFERROR(IF(F5809="",IF(S5809=1,0,IF(L5809-S5809=0,"",L5809-S5809)),IF(Veriler!M5809="",L5809,IF(L5809*Veriler!M5809=0,"",L5809*Veriler!M5809))),L5809)),0)</f>
        <v/>
      </c>
      <c r="W5809" s="146"/>
      <c r="X5809" s="146"/>
      <c r="Y5809" s="146"/>
    </row>
    <row r="5810" spans="1:25" s="99" customFormat="1" ht="24" customHeight="1" x14ac:dyDescent="0.25">
      <c r="A5810" s="103"/>
      <c r="B5810" s="104"/>
      <c r="C5810" s="104"/>
      <c r="D5810" s="104"/>
      <c r="E5810" s="103"/>
      <c r="F5810" s="135"/>
      <c r="G5810" s="157"/>
      <c r="H5810" s="103"/>
      <c r="I5810" s="103"/>
      <c r="J5810" s="103"/>
      <c r="K5810" s="103"/>
      <c r="L5810" s="136">
        <f>SUM(L5781:L5794,L5796:L5809)</f>
        <v>0</v>
      </c>
      <c r="M5810" s="158"/>
      <c r="N5810" s="158"/>
      <c r="O5810" s="158"/>
      <c r="P5810" s="105"/>
      <c r="Q5810" s="106"/>
      <c r="R5810" s="159"/>
      <c r="S5810" s="160"/>
      <c r="T5810" s="160"/>
      <c r="U5810" s="160"/>
      <c r="V5810" s="160"/>
      <c r="W5810" s="146"/>
      <c r="X5810" s="146"/>
      <c r="Y5810" s="146"/>
    </row>
    <row r="5811" spans="1:25" s="99" customFormat="1" ht="31.5" customHeight="1" x14ac:dyDescent="0.25">
      <c r="A5811" s="103"/>
      <c r="B5811" s="104"/>
      <c r="C5811" s="104"/>
      <c r="D5811" s="104"/>
      <c r="E5811" s="103"/>
      <c r="F5811" s="135"/>
      <c r="G5811" s="157"/>
      <c r="H5811" s="103"/>
      <c r="I5811" s="103"/>
      <c r="J5811" s="103"/>
      <c r="K5811" s="103"/>
      <c r="L5811" s="161"/>
      <c r="M5811" s="158"/>
      <c r="N5811" s="158"/>
      <c r="O5811" s="158"/>
      <c r="P5811" s="105"/>
      <c r="Q5811" s="106"/>
      <c r="R5811" s="159"/>
      <c r="S5811" s="162" t="s">
        <v>57</v>
      </c>
      <c r="T5811" s="162" t="s">
        <v>57</v>
      </c>
      <c r="U5811" s="162" t="s">
        <v>57</v>
      </c>
      <c r="V5811" s="163" t="s">
        <v>58</v>
      </c>
      <c r="W5811" s="146"/>
      <c r="X5811" s="146"/>
      <c r="Y5811" s="146"/>
    </row>
    <row r="5812" spans="1:25" s="99" customFormat="1" ht="58.5" customHeight="1" x14ac:dyDescent="0.25">
      <c r="A5812" s="185" t="s">
        <v>59</v>
      </c>
      <c r="B5812" s="180"/>
      <c r="C5812" s="180"/>
      <c r="D5812" s="180"/>
      <c r="E5812" s="180"/>
      <c r="F5812" s="180"/>
      <c r="G5812" s="180"/>
      <c r="H5812" s="180"/>
      <c r="I5812" s="180"/>
      <c r="J5812" s="180"/>
      <c r="K5812" s="180"/>
      <c r="L5812" s="180"/>
      <c r="M5812" s="180"/>
      <c r="N5812" s="180"/>
      <c r="O5812" s="180"/>
      <c r="P5812" s="180"/>
      <c r="Q5812" s="180"/>
      <c r="R5812" s="176"/>
      <c r="S5812" s="137">
        <f>SUM(S5774,S5781:S5794,S5796:S5809)</f>
        <v>0</v>
      </c>
      <c r="T5812" s="137" t="str">
        <f>IF(SUM(T5781:T5794,T5796:T5809)=0," ",SUM(T5781:T5794,T5796:T5809))</f>
        <v xml:space="preserve"> </v>
      </c>
      <c r="U5812" s="137" t="str">
        <f>IF(SUM(U5781:U5794,U5796:U5809)=0," ",SUM(U5781:U5794,U5796:U5809))</f>
        <v xml:space="preserve"> </v>
      </c>
      <c r="V5812" s="137" t="str">
        <f>IF(SUM(V5781:V5794,V5796:V5809)=0," ",SUM(V5781:V5794,V5796:V5809))</f>
        <v xml:space="preserve"> </v>
      </c>
      <c r="W5812" s="146"/>
      <c r="X5812" s="164">
        <f>SUM(U5781:U5794,U5796:U5809)</f>
        <v>0</v>
      </c>
      <c r="Y5812" s="164">
        <f>SUM(V5781:V5794,V5796:V5809)</f>
        <v>0</v>
      </c>
    </row>
    <row r="5813" spans="1:25" x14ac:dyDescent="0.3">
      <c r="A5813" s="34"/>
      <c r="G5813" s="146"/>
      <c r="L5813" s="146"/>
      <c r="M5813" s="146"/>
      <c r="N5813" s="146"/>
      <c r="O5813" s="146"/>
      <c r="R5813" s="146"/>
      <c r="S5813" s="146"/>
      <c r="T5813" s="146"/>
      <c r="U5813" s="146"/>
      <c r="V5813" s="146"/>
      <c r="W5813" s="146"/>
      <c r="X5813" s="146"/>
      <c r="Y5813" s="146"/>
    </row>
    <row r="5814" spans="1:25" x14ac:dyDescent="0.3">
      <c r="A5814" s="186" t="s">
        <v>60</v>
      </c>
      <c r="B5814" s="187"/>
      <c r="C5814" s="187"/>
      <c r="D5814" s="187"/>
      <c r="E5814" s="187"/>
      <c r="F5814" s="187"/>
      <c r="G5814" s="187"/>
      <c r="H5814" s="187"/>
      <c r="I5814" s="187"/>
      <c r="J5814" s="187"/>
      <c r="K5814" s="187"/>
      <c r="L5814" s="187"/>
      <c r="M5814" s="187"/>
      <c r="N5814" s="187"/>
      <c r="O5814" s="187"/>
      <c r="P5814" s="187"/>
      <c r="Q5814" s="187"/>
      <c r="R5814" s="187"/>
      <c r="S5814" s="187"/>
      <c r="T5814" s="187"/>
      <c r="U5814" s="187"/>
      <c r="V5814" s="187"/>
      <c r="W5814" s="146"/>
      <c r="X5814" s="146"/>
      <c r="Y5814" s="146"/>
    </row>
    <row r="5815" spans="1:25" s="99" customFormat="1" ht="41.25" customHeight="1" x14ac:dyDescent="0.25">
      <c r="A5815" s="189" t="s">
        <v>38</v>
      </c>
      <c r="B5815" s="180"/>
      <c r="C5815" s="180"/>
      <c r="D5815" s="180"/>
      <c r="E5815" s="180"/>
      <c r="F5815" s="180"/>
      <c r="G5815" s="180"/>
      <c r="H5815" s="180"/>
      <c r="I5815" s="180"/>
      <c r="J5815" s="180"/>
      <c r="K5815" s="180"/>
      <c r="L5815" s="180"/>
      <c r="M5815" s="180"/>
      <c r="N5815" s="180"/>
      <c r="O5815" s="180"/>
      <c r="P5815" s="180"/>
      <c r="Q5815" s="180"/>
      <c r="R5815" s="180"/>
      <c r="S5815" s="180"/>
      <c r="T5815" s="180"/>
      <c r="U5815" s="180"/>
      <c r="V5815" s="176"/>
      <c r="W5815" s="146"/>
      <c r="X5815" s="146"/>
      <c r="Y5815" s="146"/>
    </row>
    <row r="5816" spans="1:25" s="100" customFormat="1" ht="35.25" customHeight="1" x14ac:dyDescent="0.25">
      <c r="A5816" s="179" t="s">
        <v>39</v>
      </c>
      <c r="B5816" s="180"/>
      <c r="C5816" s="180"/>
      <c r="D5816" s="180"/>
      <c r="E5816" s="180"/>
      <c r="F5816" s="180"/>
      <c r="G5816" s="180"/>
      <c r="H5816" s="180"/>
      <c r="I5816" s="180"/>
      <c r="J5816" s="180"/>
      <c r="K5816" s="180"/>
      <c r="L5816" s="180"/>
      <c r="M5816" s="180"/>
      <c r="N5816" s="180"/>
      <c r="O5816" s="180"/>
      <c r="P5816" s="180"/>
      <c r="Q5816" s="180"/>
      <c r="R5816" s="176"/>
      <c r="S5816" s="147"/>
      <c r="T5816" s="148"/>
      <c r="U5816" s="149" t="s">
        <v>40</v>
      </c>
      <c r="V5816" s="150">
        <f>V5778+1</f>
        <v>154</v>
      </c>
      <c r="W5816" s="146"/>
      <c r="X5816" s="146"/>
      <c r="Y5816" s="146"/>
    </row>
    <row r="5817" spans="1:25" s="99" customFormat="1" ht="81" customHeight="1" x14ac:dyDescent="0.25">
      <c r="A5817" s="110" t="s">
        <v>3</v>
      </c>
      <c r="B5817" s="188" t="s">
        <v>41</v>
      </c>
      <c r="C5817" s="176"/>
      <c r="D5817" s="111" t="s">
        <v>42</v>
      </c>
      <c r="E5817" s="110" t="s">
        <v>324</v>
      </c>
      <c r="F5817" s="111" t="s">
        <v>325</v>
      </c>
      <c r="G5817" s="151" t="s">
        <v>43</v>
      </c>
      <c r="H5817" s="110" t="s">
        <v>44</v>
      </c>
      <c r="I5817" s="110" t="s">
        <v>8</v>
      </c>
      <c r="J5817" s="110" t="s">
        <v>45</v>
      </c>
      <c r="K5817" s="110" t="s">
        <v>46</v>
      </c>
      <c r="L5817" s="152" t="s">
        <v>47</v>
      </c>
      <c r="M5817" s="153" t="s">
        <v>48</v>
      </c>
      <c r="N5817" s="154" t="s">
        <v>49</v>
      </c>
      <c r="O5817" s="154" t="s">
        <v>49</v>
      </c>
      <c r="P5817" s="112" t="s">
        <v>50</v>
      </c>
      <c r="Q5817" s="110" t="s">
        <v>51</v>
      </c>
      <c r="R5817" s="155" t="s">
        <v>52</v>
      </c>
      <c r="S5817" s="156" t="s">
        <v>53</v>
      </c>
      <c r="T5817" s="156" t="s">
        <v>54</v>
      </c>
      <c r="U5817" s="152" t="s">
        <v>54</v>
      </c>
      <c r="V5817" s="152" t="s">
        <v>55</v>
      </c>
      <c r="W5817" s="146"/>
      <c r="X5817" s="146"/>
      <c r="Y5817" s="146"/>
    </row>
    <row r="5818" spans="1:25" s="99" customFormat="1" ht="45" customHeight="1" x14ac:dyDescent="0.25">
      <c r="A5818" s="101"/>
      <c r="B5818" s="177" t="s">
        <v>56</v>
      </c>
      <c r="C5818" s="178"/>
      <c r="D5818" s="102"/>
      <c r="E5818" s="170"/>
      <c r="F5818" s="102"/>
      <c r="G5818" s="95"/>
      <c r="H5818" s="102"/>
      <c r="I5818" s="102"/>
      <c r="J5818" s="102"/>
      <c r="K5818" s="102"/>
      <c r="L5818" s="95"/>
      <c r="M5818" s="95"/>
      <c r="N5818" s="95"/>
      <c r="O5818" s="95"/>
      <c r="P5818" s="102"/>
      <c r="Q5818" s="102"/>
      <c r="R5818" s="190"/>
      <c r="S5818" s="184"/>
      <c r="T5818" s="95"/>
      <c r="U5818" s="95"/>
      <c r="V5818" s="95"/>
      <c r="W5818" s="146"/>
      <c r="X5818" s="146"/>
      <c r="Y5818" s="146"/>
    </row>
    <row r="5819" spans="1:25" s="99" customFormat="1" ht="54.75" customHeight="1" x14ac:dyDescent="0.25">
      <c r="A5819" s="96">
        <f>A5809+1</f>
        <v>4285</v>
      </c>
      <c r="B5819" s="181"/>
      <c r="C5819" s="182"/>
      <c r="D5819" s="113"/>
      <c r="E5819" s="115"/>
      <c r="F5819" s="174"/>
      <c r="G5819" s="114" t="str">
        <f t="shared" ref="G5819:G5832" si="1835">IF(AND(F5819&lt;&gt;"",V5819&lt;&gt;"",L5819&lt;&gt;0),V5819/L5819,"")</f>
        <v/>
      </c>
      <c r="H5819" s="115"/>
      <c r="I5819" s="115"/>
      <c r="J5819" s="115"/>
      <c r="K5819" s="115"/>
      <c r="L5819" s="133" t="str">
        <f t="shared" ref="L5819:L5832" si="1836">IF(AND(H5819&lt;&gt;0, J5819&lt;&gt;0, K5819&lt;&gt;0), H5819*J5819*K5819, "")</f>
        <v/>
      </c>
      <c r="M5819" s="116" t="str">
        <f>IF(L5819="", "", L5819/Veriler!$X$1)</f>
        <v/>
      </c>
      <c r="N5819" s="116" t="str">
        <f>IF(F5819&lt;&gt;"", "İthal Girdi", IF(Veriler!T5819="", "", IF(Veriler!S5819="H", "%0,5 üzerindedir", IF(Veriler!T5819&gt;0.1, "%10 sınırı aşılmıştır.", "Uygun"))))</f>
        <v>%0,5 üzerindedir</v>
      </c>
      <c r="O5819" s="116" t="str">
        <f t="shared" ref="O5819:O5832" si="1837">IF(M5819=""," ",N5819)</f>
        <v xml:space="preserve"> </v>
      </c>
      <c r="P5819" s="117"/>
      <c r="Q5819" s="118"/>
      <c r="R5819" s="119" t="str">
        <f t="shared" ref="R5819:R5832" si="1838">IFERROR(IF(AND(T5819&lt;&gt;"",L5819&lt;&gt;"",L5819&lt;&gt;0,T5819&lt;&gt;0),T5819/L5819,"")," ")</f>
        <v/>
      </c>
      <c r="S5819" s="133">
        <f>IFERROR(IF(M5819&lt;=0.005,IF(F5819="",L5819,0),IF(F5819&lt;&gt;"",0,IF(P5819="",0,IF(P5819="H",0,IF(Q5819&lt;Veriler!$G$2,L5819*Veriler!$G$2,L5819*Q5819)))))," ")</f>
        <v>0</v>
      </c>
      <c r="T5819" s="133">
        <f>IF(Veriler!T5819&lt;=0.1, S5819, IF(AND(Veriler!T5819&gt;0.1, F5819="", P5819="E"), IF(Q5819&gt;Veriler!$G$2, Q5819*S5819, IF(Q5819&lt;Veriler!$G$2, Veriler!$G$2*S5819, Q5819*S5819)), 0))</f>
        <v>0</v>
      </c>
      <c r="U5819" s="133" t="str">
        <f t="shared" ref="U5819:U5832" si="1839">IF(T5819=0," ",T5819)</f>
        <v xml:space="preserve"> </v>
      </c>
      <c r="V5819" s="134" t="str">
        <f>IFERROR(IF(O5819="%10 sınırı aşılmıştır.",L5819-T5819,IFERROR(IF(F5819="",IF(S5819=1,0,IF(L5819-S5819=0,"",L5819-S5819)),IF(Veriler!M5819="",L5819,IF(L5819*Veriler!M5819=0,"",L5819*Veriler!M5819))),L5819)),0)</f>
        <v/>
      </c>
      <c r="W5819" s="146"/>
      <c r="X5819" s="146"/>
      <c r="Y5819" s="146"/>
    </row>
    <row r="5820" spans="1:25" s="99" customFormat="1" ht="54.75" customHeight="1" x14ac:dyDescent="0.25">
      <c r="A5820" s="96">
        <f t="shared" ref="A5820:A5832" si="1840">A5819+1</f>
        <v>4286</v>
      </c>
      <c r="B5820" s="175"/>
      <c r="C5820" s="176"/>
      <c r="D5820" s="113"/>
      <c r="E5820" s="115"/>
      <c r="F5820" s="174"/>
      <c r="G5820" s="114" t="str">
        <f t="shared" si="1835"/>
        <v/>
      </c>
      <c r="H5820" s="115"/>
      <c r="I5820" s="115"/>
      <c r="J5820" s="115"/>
      <c r="K5820" s="115"/>
      <c r="L5820" s="133" t="str">
        <f t="shared" si="1836"/>
        <v/>
      </c>
      <c r="M5820" s="116" t="str">
        <f>IF(L5820="", "", L5820/Veriler!$X$1)</f>
        <v/>
      </c>
      <c r="N5820" s="116" t="str">
        <f>IF(F5820&lt;&gt;"", "İthal Girdi", IF(Veriler!T5820="", "", IF(Veriler!S5820="H", "%0,5 üzerindedir", IF(Veriler!T5820&gt;0.1, "%10 sınırı aşılmıştır.", "Uygun"))))</f>
        <v>%0,5 üzerindedir</v>
      </c>
      <c r="O5820" s="116" t="str">
        <f t="shared" si="1837"/>
        <v xml:space="preserve"> </v>
      </c>
      <c r="P5820" s="117"/>
      <c r="Q5820" s="118"/>
      <c r="R5820" s="119" t="str">
        <f t="shared" si="1838"/>
        <v/>
      </c>
      <c r="S5820" s="133">
        <f>IFERROR(IF(M5820&lt;=0.005,IF(F5820="",L5820,0),IF(F5820&lt;&gt;"",0,IF(P5820="",0,IF(P5820="H",0,IF(Q5820&lt;Veriler!$G$2,L5820*Veriler!$G$2,L5820*Q5820)))))," ")</f>
        <v>0</v>
      </c>
      <c r="T5820" s="133">
        <f>IF(Veriler!T5820&lt;=0.1, S5820, IF(AND(Veriler!T5820&gt;0.1, F5820="", P5820="E"), IF(Q5820&gt;Veriler!$G$2, Q5820*S5820, IF(Q5820&lt;Veriler!$G$2, Veriler!$G$2*S5820, Q5820*S5820)), 0))</f>
        <v>0</v>
      </c>
      <c r="U5820" s="133" t="str">
        <f t="shared" si="1839"/>
        <v xml:space="preserve"> </v>
      </c>
      <c r="V5820" s="134" t="str">
        <f>IFERROR(IF(O5820="%10 sınırı aşılmıştır.",L5820-T5820,IFERROR(IF(F5820="",IF(S5820=1,0,IF(L5820-S5820=0,"",L5820-S5820)),IF(Veriler!M5820="",L5820,IF(L5820*Veriler!M5820=0,"",L5820*Veriler!M5820))),L5820)),0)</f>
        <v/>
      </c>
      <c r="W5820" s="146"/>
      <c r="X5820" s="146"/>
      <c r="Y5820" s="146"/>
    </row>
    <row r="5821" spans="1:25" s="99" customFormat="1" ht="54.75" customHeight="1" x14ac:dyDescent="0.25">
      <c r="A5821" s="96">
        <f t="shared" si="1840"/>
        <v>4287</v>
      </c>
      <c r="B5821" s="175"/>
      <c r="C5821" s="176"/>
      <c r="D5821" s="113"/>
      <c r="E5821" s="115"/>
      <c r="F5821" s="174"/>
      <c r="G5821" s="114" t="str">
        <f t="shared" si="1835"/>
        <v/>
      </c>
      <c r="H5821" s="115"/>
      <c r="I5821" s="115"/>
      <c r="J5821" s="115"/>
      <c r="K5821" s="115"/>
      <c r="L5821" s="133" t="str">
        <f t="shared" si="1836"/>
        <v/>
      </c>
      <c r="M5821" s="116" t="str">
        <f>IF(L5821="", "", L5821/Veriler!$X$1)</f>
        <v/>
      </c>
      <c r="N5821" s="116" t="str">
        <f>IF(F5821&lt;&gt;"", "İthal Girdi", IF(Veriler!T5821="", "", IF(Veriler!S5821="H", "%0,5 üzerindedir", IF(Veriler!T5821&gt;0.1, "%10 sınırı aşılmıştır.", "Uygun"))))</f>
        <v>%0,5 üzerindedir</v>
      </c>
      <c r="O5821" s="116" t="str">
        <f t="shared" si="1837"/>
        <v xml:space="preserve"> </v>
      </c>
      <c r="P5821" s="117"/>
      <c r="Q5821" s="118"/>
      <c r="R5821" s="119" t="str">
        <f t="shared" si="1838"/>
        <v/>
      </c>
      <c r="S5821" s="133">
        <f>IFERROR(IF(M5821&lt;=0.005,IF(F5821="",L5821,0),IF(F5821&lt;&gt;"",0,IF(P5821="",0,IF(P5821="H",0,IF(Q5821&lt;Veriler!$G$2,L5821*Veriler!$G$2,L5821*Q5821)))))," ")</f>
        <v>0</v>
      </c>
      <c r="T5821" s="133">
        <f>IF(Veriler!T5821&lt;=0.1, S5821, IF(AND(Veriler!T5821&gt;0.1, F5821="", P5821="E"), IF(Q5821&gt;Veriler!$G$2, Q5821*S5821, IF(Q5821&lt;Veriler!$G$2, Veriler!$G$2*S5821, Q5821*S5821)), 0))</f>
        <v>0</v>
      </c>
      <c r="U5821" s="133" t="str">
        <f t="shared" si="1839"/>
        <v xml:space="preserve"> </v>
      </c>
      <c r="V5821" s="134" t="str">
        <f>IFERROR(IF(O5821="%10 sınırı aşılmıştır.",L5821-T5821,IFERROR(IF(F5821="",IF(S5821=1,0,IF(L5821-S5821=0,"",L5821-S5821)),IF(Veriler!M5821="",L5821,IF(L5821*Veriler!M5821=0,"",L5821*Veriler!M5821))),L5821)),0)</f>
        <v/>
      </c>
      <c r="W5821" s="146"/>
      <c r="X5821" s="146"/>
      <c r="Y5821" s="146"/>
    </row>
    <row r="5822" spans="1:25" s="99" customFormat="1" ht="54.75" customHeight="1" x14ac:dyDescent="0.25">
      <c r="A5822" s="96">
        <f t="shared" si="1840"/>
        <v>4288</v>
      </c>
      <c r="B5822" s="175"/>
      <c r="C5822" s="176"/>
      <c r="D5822" s="113"/>
      <c r="E5822" s="115"/>
      <c r="F5822" s="174"/>
      <c r="G5822" s="114" t="str">
        <f t="shared" si="1835"/>
        <v/>
      </c>
      <c r="H5822" s="115"/>
      <c r="I5822" s="115"/>
      <c r="J5822" s="115"/>
      <c r="K5822" s="115"/>
      <c r="L5822" s="133" t="str">
        <f t="shared" si="1836"/>
        <v/>
      </c>
      <c r="M5822" s="116" t="str">
        <f>IF(L5822="", "", L5822/Veriler!$X$1)</f>
        <v/>
      </c>
      <c r="N5822" s="116" t="str">
        <f>IF(F5822&lt;&gt;"", "İthal Girdi", IF(Veriler!T5822="", "", IF(Veriler!S5822="H", "%0,5 üzerindedir", IF(Veriler!T5822&gt;0.1, "%10 sınırı aşılmıştır.", "Uygun"))))</f>
        <v>%0,5 üzerindedir</v>
      </c>
      <c r="O5822" s="116" t="str">
        <f t="shared" si="1837"/>
        <v xml:space="preserve"> </v>
      </c>
      <c r="P5822" s="117"/>
      <c r="Q5822" s="118"/>
      <c r="R5822" s="119" t="str">
        <f t="shared" si="1838"/>
        <v/>
      </c>
      <c r="S5822" s="133">
        <f>IFERROR(IF(M5822&lt;=0.005,IF(F5822="",L5822,0),IF(F5822&lt;&gt;"",0,IF(P5822="",0,IF(P5822="H",0,IF(Q5822&lt;Veriler!$G$2,L5822*Veriler!$G$2,L5822*Q5822)))))," ")</f>
        <v>0</v>
      </c>
      <c r="T5822" s="133">
        <f>IF(Veriler!T5822&lt;=0.1, S5822, IF(AND(Veriler!T5822&gt;0.1, F5822="", P5822="E"), IF(Q5822&gt;Veriler!$G$2, Q5822*S5822, IF(Q5822&lt;Veriler!$G$2, Veriler!$G$2*S5822, Q5822*S5822)), 0))</f>
        <v>0</v>
      </c>
      <c r="U5822" s="133" t="str">
        <f t="shared" si="1839"/>
        <v xml:space="preserve"> </v>
      </c>
      <c r="V5822" s="134" t="str">
        <f>IFERROR(IF(O5822="%10 sınırı aşılmıştır.",L5822-T5822,IFERROR(IF(F5822="",IF(S5822=1,0,IF(L5822-S5822=0,"",L5822-S5822)),IF(Veriler!M5822="",L5822,IF(L5822*Veriler!M5822=0,"",L5822*Veriler!M5822))),L5822)),0)</f>
        <v/>
      </c>
      <c r="W5822" s="146"/>
      <c r="X5822" s="146"/>
      <c r="Y5822" s="146"/>
    </row>
    <row r="5823" spans="1:25" s="99" customFormat="1" ht="54.75" customHeight="1" x14ac:dyDescent="0.25">
      <c r="A5823" s="96">
        <f t="shared" si="1840"/>
        <v>4289</v>
      </c>
      <c r="B5823" s="175"/>
      <c r="C5823" s="176"/>
      <c r="D5823" s="113"/>
      <c r="E5823" s="115"/>
      <c r="F5823" s="174"/>
      <c r="G5823" s="114" t="str">
        <f t="shared" si="1835"/>
        <v/>
      </c>
      <c r="H5823" s="115"/>
      <c r="I5823" s="115"/>
      <c r="J5823" s="115"/>
      <c r="K5823" s="115"/>
      <c r="L5823" s="133" t="str">
        <f t="shared" si="1836"/>
        <v/>
      </c>
      <c r="M5823" s="116" t="str">
        <f>IF(L5823="", "", L5823/Veriler!$X$1)</f>
        <v/>
      </c>
      <c r="N5823" s="116" t="str">
        <f>IF(F5823&lt;&gt;"", "İthal Girdi", IF(Veriler!T5823="", "", IF(Veriler!S5823="H", "%0,5 üzerindedir", IF(Veriler!T5823&gt;0.1, "%10 sınırı aşılmıştır.", "Uygun"))))</f>
        <v>%0,5 üzerindedir</v>
      </c>
      <c r="O5823" s="116" t="str">
        <f t="shared" si="1837"/>
        <v xml:space="preserve"> </v>
      </c>
      <c r="P5823" s="117"/>
      <c r="Q5823" s="118"/>
      <c r="R5823" s="119" t="str">
        <f t="shared" si="1838"/>
        <v/>
      </c>
      <c r="S5823" s="133">
        <f>IFERROR(IF(M5823&lt;=0.005,IF(F5823="",L5823,0),IF(F5823&lt;&gt;"",0,IF(P5823="",0,IF(P5823="H",0,IF(Q5823&lt;Veriler!$G$2,L5823*Veriler!$G$2,L5823*Q5823)))))," ")</f>
        <v>0</v>
      </c>
      <c r="T5823" s="133">
        <f>IF(Veriler!T5823&lt;=0.1, S5823, IF(AND(Veriler!T5823&gt;0.1, F5823="", P5823="E"), IF(Q5823&gt;Veriler!$G$2, Q5823*S5823, IF(Q5823&lt;Veriler!$G$2, Veriler!$G$2*S5823, Q5823*S5823)), 0))</f>
        <v>0</v>
      </c>
      <c r="U5823" s="133" t="str">
        <f t="shared" si="1839"/>
        <v xml:space="preserve"> </v>
      </c>
      <c r="V5823" s="134" t="str">
        <f>IFERROR(IF(O5823="%10 sınırı aşılmıştır.",L5823-T5823,IFERROR(IF(F5823="",IF(S5823=1,0,IF(L5823-S5823=0,"",L5823-S5823)),IF(Veriler!M5823="",L5823,IF(L5823*Veriler!M5823=0,"",L5823*Veriler!M5823))),L5823)),0)</f>
        <v/>
      </c>
      <c r="W5823" s="146"/>
      <c r="X5823" s="146"/>
      <c r="Y5823" s="146"/>
    </row>
    <row r="5824" spans="1:25" s="99" customFormat="1" ht="54.75" customHeight="1" x14ac:dyDescent="0.25">
      <c r="A5824" s="96">
        <f t="shared" si="1840"/>
        <v>4290</v>
      </c>
      <c r="B5824" s="175"/>
      <c r="C5824" s="176"/>
      <c r="D5824" s="113"/>
      <c r="E5824" s="115"/>
      <c r="F5824" s="174"/>
      <c r="G5824" s="114" t="str">
        <f t="shared" si="1835"/>
        <v/>
      </c>
      <c r="H5824" s="115"/>
      <c r="I5824" s="115"/>
      <c r="J5824" s="115"/>
      <c r="K5824" s="115"/>
      <c r="L5824" s="133" t="str">
        <f t="shared" si="1836"/>
        <v/>
      </c>
      <c r="M5824" s="116" t="str">
        <f>IF(L5824="", "", L5824/Veriler!$X$1)</f>
        <v/>
      </c>
      <c r="N5824" s="116" t="str">
        <f>IF(F5824&lt;&gt;"", "İthal Girdi", IF(Veriler!T5824="", "", IF(Veriler!S5824="H", "%0,5 üzerindedir", IF(Veriler!T5824&gt;0.1, "%10 sınırı aşılmıştır.", "Uygun"))))</f>
        <v>%0,5 üzerindedir</v>
      </c>
      <c r="O5824" s="116" t="str">
        <f t="shared" si="1837"/>
        <v xml:space="preserve"> </v>
      </c>
      <c r="P5824" s="117"/>
      <c r="Q5824" s="118"/>
      <c r="R5824" s="119" t="str">
        <f t="shared" si="1838"/>
        <v/>
      </c>
      <c r="S5824" s="133">
        <f>IFERROR(IF(M5824&lt;=0.005,IF(F5824="",L5824,0),IF(F5824&lt;&gt;"",0,IF(P5824="",0,IF(P5824="H",0,IF(Q5824&lt;Veriler!$G$2,L5824*Veriler!$G$2,L5824*Q5824)))))," ")</f>
        <v>0</v>
      </c>
      <c r="T5824" s="133">
        <f>IF(Veriler!T5824&lt;=0.1, S5824, IF(AND(Veriler!T5824&gt;0.1, F5824="", P5824="E"), IF(Q5824&gt;Veriler!$G$2, Q5824*S5824, IF(Q5824&lt;Veriler!$G$2, Veriler!$G$2*S5824, Q5824*S5824)), 0))</f>
        <v>0</v>
      </c>
      <c r="U5824" s="133" t="str">
        <f t="shared" si="1839"/>
        <v xml:space="preserve"> </v>
      </c>
      <c r="V5824" s="134" t="str">
        <f>IFERROR(IF(O5824="%10 sınırı aşılmıştır.",L5824-T5824,IFERROR(IF(F5824="",IF(S5824=1,0,IF(L5824-S5824=0,"",L5824-S5824)),IF(Veriler!M5824="",L5824,IF(L5824*Veriler!M5824=0,"",L5824*Veriler!M5824))),L5824)),0)</f>
        <v/>
      </c>
      <c r="W5824" s="146"/>
      <c r="X5824" s="146"/>
      <c r="Y5824" s="146"/>
    </row>
    <row r="5825" spans="1:25" s="99" customFormat="1" ht="54.75" customHeight="1" x14ac:dyDescent="0.25">
      <c r="A5825" s="96">
        <f t="shared" si="1840"/>
        <v>4291</v>
      </c>
      <c r="B5825" s="175"/>
      <c r="C5825" s="176"/>
      <c r="D5825" s="113"/>
      <c r="E5825" s="115"/>
      <c r="F5825" s="174"/>
      <c r="G5825" s="114" t="str">
        <f t="shared" si="1835"/>
        <v/>
      </c>
      <c r="H5825" s="115"/>
      <c r="I5825" s="115"/>
      <c r="J5825" s="115"/>
      <c r="K5825" s="115"/>
      <c r="L5825" s="133" t="str">
        <f t="shared" si="1836"/>
        <v/>
      </c>
      <c r="M5825" s="116" t="str">
        <f>IF(L5825="", "", L5825/Veriler!$X$1)</f>
        <v/>
      </c>
      <c r="N5825" s="116" t="str">
        <f>IF(F5825&lt;&gt;"", "İthal Girdi", IF(Veriler!T5825="", "", IF(Veriler!S5825="H", "%0,5 üzerindedir", IF(Veriler!T5825&gt;0.1, "%10 sınırı aşılmıştır.", "Uygun"))))</f>
        <v>%0,5 üzerindedir</v>
      </c>
      <c r="O5825" s="116" t="str">
        <f t="shared" si="1837"/>
        <v xml:space="preserve"> </v>
      </c>
      <c r="P5825" s="117"/>
      <c r="Q5825" s="118"/>
      <c r="R5825" s="119" t="str">
        <f t="shared" si="1838"/>
        <v/>
      </c>
      <c r="S5825" s="133">
        <f>IFERROR(IF(M5825&lt;=0.005,IF(F5825="",L5825,0),IF(F5825&lt;&gt;"",0,IF(P5825="",0,IF(P5825="H",0,IF(Q5825&lt;Veriler!$G$2,L5825*Veriler!$G$2,L5825*Q5825)))))," ")</f>
        <v>0</v>
      </c>
      <c r="T5825" s="133">
        <f>IF(Veriler!T5825&lt;=0.1, S5825, IF(AND(Veriler!T5825&gt;0.1, F5825="", P5825="E"), IF(Q5825&gt;Veriler!$G$2, Q5825*S5825, IF(Q5825&lt;Veriler!$G$2, Veriler!$G$2*S5825, Q5825*S5825)), 0))</f>
        <v>0</v>
      </c>
      <c r="U5825" s="133" t="str">
        <f t="shared" si="1839"/>
        <v xml:space="preserve"> </v>
      </c>
      <c r="V5825" s="134" t="str">
        <f>IFERROR(IF(O5825="%10 sınırı aşılmıştır.",L5825-T5825,IFERROR(IF(F5825="",IF(S5825=1,0,IF(L5825-S5825=0,"",L5825-S5825)),IF(Veriler!M5825="",L5825,IF(L5825*Veriler!M5825=0,"",L5825*Veriler!M5825))),L5825)),0)</f>
        <v/>
      </c>
      <c r="W5825" s="146"/>
      <c r="X5825" s="146"/>
      <c r="Y5825" s="146"/>
    </row>
    <row r="5826" spans="1:25" s="99" customFormat="1" ht="54.75" customHeight="1" x14ac:dyDescent="0.25">
      <c r="A5826" s="96">
        <f t="shared" si="1840"/>
        <v>4292</v>
      </c>
      <c r="B5826" s="175"/>
      <c r="C5826" s="176"/>
      <c r="D5826" s="113"/>
      <c r="E5826" s="115"/>
      <c r="F5826" s="174"/>
      <c r="G5826" s="114" t="str">
        <f t="shared" si="1835"/>
        <v/>
      </c>
      <c r="H5826" s="115"/>
      <c r="I5826" s="115"/>
      <c r="J5826" s="115"/>
      <c r="K5826" s="115"/>
      <c r="L5826" s="133" t="str">
        <f t="shared" si="1836"/>
        <v/>
      </c>
      <c r="M5826" s="116" t="str">
        <f>IF(L5826="", "", L5826/Veriler!$X$1)</f>
        <v/>
      </c>
      <c r="N5826" s="116" t="str">
        <f>IF(F5826&lt;&gt;"", "İthal Girdi", IF(Veriler!T5826="", "", IF(Veriler!S5826="H", "%0,5 üzerindedir", IF(Veriler!T5826&gt;0.1, "%10 sınırı aşılmıştır.", "Uygun"))))</f>
        <v>%0,5 üzerindedir</v>
      </c>
      <c r="O5826" s="116" t="str">
        <f t="shared" si="1837"/>
        <v xml:space="preserve"> </v>
      </c>
      <c r="P5826" s="117"/>
      <c r="Q5826" s="118"/>
      <c r="R5826" s="119" t="str">
        <f t="shared" si="1838"/>
        <v/>
      </c>
      <c r="S5826" s="133">
        <f>IFERROR(IF(M5826&lt;=0.005,IF(F5826="",L5826,0),IF(F5826&lt;&gt;"",0,IF(P5826="",0,IF(P5826="H",0,IF(Q5826&lt;Veriler!$G$2,L5826*Veriler!$G$2,L5826*Q5826)))))," ")</f>
        <v>0</v>
      </c>
      <c r="T5826" s="133">
        <f>IF(Veriler!T5826&lt;=0.1, S5826, IF(AND(Veriler!T5826&gt;0.1, F5826="", P5826="E"), IF(Q5826&gt;Veriler!$G$2, Q5826*S5826, IF(Q5826&lt;Veriler!$G$2, Veriler!$G$2*S5826, Q5826*S5826)), 0))</f>
        <v>0</v>
      </c>
      <c r="U5826" s="133" t="str">
        <f t="shared" si="1839"/>
        <v xml:space="preserve"> </v>
      </c>
      <c r="V5826" s="134" t="str">
        <f>IFERROR(IF(O5826="%10 sınırı aşılmıştır.",L5826-T5826,IFERROR(IF(F5826="",IF(S5826=1,0,IF(L5826-S5826=0,"",L5826-S5826)),IF(Veriler!M5826="",L5826,IF(L5826*Veriler!M5826=0,"",L5826*Veriler!M5826))),L5826)),0)</f>
        <v/>
      </c>
      <c r="W5826" s="146"/>
      <c r="X5826" s="146"/>
      <c r="Y5826" s="146"/>
    </row>
    <row r="5827" spans="1:25" s="99" customFormat="1" ht="54.75" customHeight="1" x14ac:dyDescent="0.25">
      <c r="A5827" s="96">
        <f t="shared" si="1840"/>
        <v>4293</v>
      </c>
      <c r="B5827" s="175"/>
      <c r="C5827" s="176"/>
      <c r="D5827" s="113"/>
      <c r="E5827" s="115"/>
      <c r="F5827" s="174"/>
      <c r="G5827" s="114" t="str">
        <f t="shared" si="1835"/>
        <v/>
      </c>
      <c r="H5827" s="115"/>
      <c r="I5827" s="115"/>
      <c r="J5827" s="115"/>
      <c r="K5827" s="115"/>
      <c r="L5827" s="133" t="str">
        <f t="shared" si="1836"/>
        <v/>
      </c>
      <c r="M5827" s="116" t="str">
        <f>IF(L5827="", "", L5827/Veriler!$X$1)</f>
        <v/>
      </c>
      <c r="N5827" s="116" t="str">
        <f>IF(F5827&lt;&gt;"", "İthal Girdi", IF(Veriler!T5827="", "", IF(Veriler!S5827="H", "%0,5 üzerindedir", IF(Veriler!T5827&gt;0.1, "%10 sınırı aşılmıştır.", "Uygun"))))</f>
        <v>%0,5 üzerindedir</v>
      </c>
      <c r="O5827" s="116" t="str">
        <f t="shared" si="1837"/>
        <v xml:space="preserve"> </v>
      </c>
      <c r="P5827" s="117"/>
      <c r="Q5827" s="118"/>
      <c r="R5827" s="119" t="str">
        <f t="shared" si="1838"/>
        <v/>
      </c>
      <c r="S5827" s="133">
        <f>IFERROR(IF(M5827&lt;=0.005,IF(F5827="",L5827,0),IF(F5827&lt;&gt;"",0,IF(P5827="",0,IF(P5827="H",0,IF(Q5827&lt;Veriler!$G$2,L5827*Veriler!$G$2,L5827*Q5827)))))," ")</f>
        <v>0</v>
      </c>
      <c r="T5827" s="133">
        <f>IF(Veriler!T5827&lt;=0.1, S5827, IF(AND(Veriler!T5827&gt;0.1, F5827="", P5827="E"), IF(Q5827&gt;Veriler!$G$2, Q5827*S5827, IF(Q5827&lt;Veriler!$G$2, Veriler!$G$2*S5827, Q5827*S5827)), 0))</f>
        <v>0</v>
      </c>
      <c r="U5827" s="133" t="str">
        <f t="shared" si="1839"/>
        <v xml:space="preserve"> </v>
      </c>
      <c r="V5827" s="134" t="str">
        <f>IFERROR(IF(O5827="%10 sınırı aşılmıştır.",L5827-T5827,IFERROR(IF(F5827="",IF(S5827=1,0,IF(L5827-S5827=0,"",L5827-S5827)),IF(Veriler!M5827="",L5827,IF(L5827*Veriler!M5827=0,"",L5827*Veriler!M5827))),L5827)),0)</f>
        <v/>
      </c>
      <c r="W5827" s="146"/>
      <c r="X5827" s="146"/>
      <c r="Y5827" s="146"/>
    </row>
    <row r="5828" spans="1:25" s="99" customFormat="1" ht="54.75" customHeight="1" x14ac:dyDescent="0.25">
      <c r="A5828" s="96">
        <f t="shared" si="1840"/>
        <v>4294</v>
      </c>
      <c r="B5828" s="175"/>
      <c r="C5828" s="176"/>
      <c r="D5828" s="113"/>
      <c r="E5828" s="115"/>
      <c r="F5828" s="174"/>
      <c r="G5828" s="114" t="str">
        <f t="shared" si="1835"/>
        <v/>
      </c>
      <c r="H5828" s="115"/>
      <c r="I5828" s="115"/>
      <c r="J5828" s="115"/>
      <c r="K5828" s="115"/>
      <c r="L5828" s="133" t="str">
        <f t="shared" si="1836"/>
        <v/>
      </c>
      <c r="M5828" s="116" t="str">
        <f>IF(L5828="", "", L5828/Veriler!$X$1)</f>
        <v/>
      </c>
      <c r="N5828" s="116" t="str">
        <f>IF(F5828&lt;&gt;"", "İthal Girdi", IF(Veriler!T5828="", "", IF(Veriler!S5828="H", "%0,5 üzerindedir", IF(Veriler!T5828&gt;0.1, "%10 sınırı aşılmıştır.", "Uygun"))))</f>
        <v>%0,5 üzerindedir</v>
      </c>
      <c r="O5828" s="116" t="str">
        <f t="shared" si="1837"/>
        <v xml:space="preserve"> </v>
      </c>
      <c r="P5828" s="117"/>
      <c r="Q5828" s="118"/>
      <c r="R5828" s="119" t="str">
        <f t="shared" si="1838"/>
        <v/>
      </c>
      <c r="S5828" s="133">
        <f>IFERROR(IF(M5828&lt;=0.005,IF(F5828="",L5828,0),IF(F5828&lt;&gt;"",0,IF(P5828="",0,IF(P5828="H",0,IF(Q5828&lt;Veriler!$G$2,L5828*Veriler!$G$2,L5828*Q5828)))))," ")</f>
        <v>0</v>
      </c>
      <c r="T5828" s="133">
        <f>IF(Veriler!T5828&lt;=0.1, S5828, IF(AND(Veriler!T5828&gt;0.1, F5828="", P5828="E"), IF(Q5828&gt;Veriler!$G$2, Q5828*S5828, IF(Q5828&lt;Veriler!$G$2, Veriler!$G$2*S5828, Q5828*S5828)), 0))</f>
        <v>0</v>
      </c>
      <c r="U5828" s="133" t="str">
        <f t="shared" si="1839"/>
        <v xml:space="preserve"> </v>
      </c>
      <c r="V5828" s="134" t="str">
        <f>IFERROR(IF(O5828="%10 sınırı aşılmıştır.",L5828-T5828,IFERROR(IF(F5828="",IF(S5828=1,0,IF(L5828-S5828=0,"",L5828-S5828)),IF(Veriler!M5828="",L5828,IF(L5828*Veriler!M5828=0,"",L5828*Veriler!M5828))),L5828)),0)</f>
        <v/>
      </c>
      <c r="W5828" s="146"/>
      <c r="X5828" s="146"/>
      <c r="Y5828" s="146"/>
    </row>
    <row r="5829" spans="1:25" s="99" customFormat="1" ht="54.75" customHeight="1" x14ac:dyDescent="0.25">
      <c r="A5829" s="96">
        <f t="shared" si="1840"/>
        <v>4295</v>
      </c>
      <c r="B5829" s="175"/>
      <c r="C5829" s="176"/>
      <c r="D5829" s="113"/>
      <c r="E5829" s="115"/>
      <c r="F5829" s="174"/>
      <c r="G5829" s="114" t="str">
        <f t="shared" si="1835"/>
        <v/>
      </c>
      <c r="H5829" s="115"/>
      <c r="I5829" s="115"/>
      <c r="J5829" s="115"/>
      <c r="K5829" s="115"/>
      <c r="L5829" s="133" t="str">
        <f t="shared" si="1836"/>
        <v/>
      </c>
      <c r="M5829" s="116" t="str">
        <f>IF(L5829="", "", L5829/Veriler!$X$1)</f>
        <v/>
      </c>
      <c r="N5829" s="116" t="str">
        <f>IF(F5829&lt;&gt;"", "İthal Girdi", IF(Veriler!T5829="", "", IF(Veriler!S5829="H", "%0,5 üzerindedir", IF(Veriler!T5829&gt;0.1, "%10 sınırı aşılmıştır.", "Uygun"))))</f>
        <v>%0,5 üzerindedir</v>
      </c>
      <c r="O5829" s="116" t="str">
        <f t="shared" si="1837"/>
        <v xml:space="preserve"> </v>
      </c>
      <c r="P5829" s="117"/>
      <c r="Q5829" s="118"/>
      <c r="R5829" s="119" t="str">
        <f t="shared" si="1838"/>
        <v/>
      </c>
      <c r="S5829" s="133">
        <f>IFERROR(IF(M5829&lt;=0.005,IF(F5829="",L5829,0),IF(F5829&lt;&gt;"",0,IF(P5829="",0,IF(P5829="H",0,IF(Q5829&lt;Veriler!$G$2,L5829*Veriler!$G$2,L5829*Q5829)))))," ")</f>
        <v>0</v>
      </c>
      <c r="T5829" s="133">
        <f>IF(Veriler!T5829&lt;=0.1, S5829, IF(AND(Veriler!T5829&gt;0.1, F5829="", P5829="E"), IF(Q5829&gt;Veriler!$G$2, Q5829*S5829, IF(Q5829&lt;Veriler!$G$2, Veriler!$G$2*S5829, Q5829*S5829)), 0))</f>
        <v>0</v>
      </c>
      <c r="U5829" s="133" t="str">
        <f t="shared" si="1839"/>
        <v xml:space="preserve"> </v>
      </c>
      <c r="V5829" s="134" t="str">
        <f>IFERROR(IF(O5829="%10 sınırı aşılmıştır.",L5829-T5829,IFERROR(IF(F5829="",IF(S5829=1,0,IF(L5829-S5829=0,"",L5829-S5829)),IF(Veriler!M5829="",L5829,IF(L5829*Veriler!M5829=0,"",L5829*Veriler!M5829))),L5829)),0)</f>
        <v/>
      </c>
      <c r="W5829" s="146"/>
      <c r="X5829" s="146"/>
      <c r="Y5829" s="146"/>
    </row>
    <row r="5830" spans="1:25" s="99" customFormat="1" ht="54.75" customHeight="1" x14ac:dyDescent="0.25">
      <c r="A5830" s="96">
        <f t="shared" si="1840"/>
        <v>4296</v>
      </c>
      <c r="B5830" s="175"/>
      <c r="C5830" s="176"/>
      <c r="D5830" s="113"/>
      <c r="E5830" s="115"/>
      <c r="F5830" s="174"/>
      <c r="G5830" s="114" t="str">
        <f t="shared" si="1835"/>
        <v/>
      </c>
      <c r="H5830" s="115"/>
      <c r="I5830" s="115"/>
      <c r="J5830" s="115"/>
      <c r="K5830" s="115"/>
      <c r="L5830" s="133" t="str">
        <f t="shared" si="1836"/>
        <v/>
      </c>
      <c r="M5830" s="116" t="str">
        <f>IF(L5830="", "", L5830/Veriler!$X$1)</f>
        <v/>
      </c>
      <c r="N5830" s="116" t="str">
        <f>IF(F5830&lt;&gt;"", "İthal Girdi", IF(Veriler!T5830="", "", IF(Veriler!S5830="H", "%0,5 üzerindedir", IF(Veriler!T5830&gt;0.1, "%10 sınırı aşılmıştır.", "Uygun"))))</f>
        <v>%0,5 üzerindedir</v>
      </c>
      <c r="O5830" s="116" t="str">
        <f t="shared" si="1837"/>
        <v xml:space="preserve"> </v>
      </c>
      <c r="P5830" s="117"/>
      <c r="Q5830" s="118"/>
      <c r="R5830" s="119" t="str">
        <f t="shared" si="1838"/>
        <v/>
      </c>
      <c r="S5830" s="133">
        <f>IFERROR(IF(M5830&lt;=0.005,IF(F5830="",L5830,0),IF(F5830&lt;&gt;"",0,IF(P5830="",0,IF(P5830="H",0,IF(Q5830&lt;Veriler!$G$2,L5830*Veriler!$G$2,L5830*Q5830)))))," ")</f>
        <v>0</v>
      </c>
      <c r="T5830" s="133">
        <f>IF(Veriler!T5830&lt;=0.1, S5830, IF(AND(Veriler!T5830&gt;0.1, F5830="", P5830="E"), IF(Q5830&gt;Veriler!$G$2, Q5830*S5830, IF(Q5830&lt;Veriler!$G$2, Veriler!$G$2*S5830, Q5830*S5830)), 0))</f>
        <v>0</v>
      </c>
      <c r="U5830" s="133" t="str">
        <f t="shared" si="1839"/>
        <v xml:space="preserve"> </v>
      </c>
      <c r="V5830" s="134" t="str">
        <f>IFERROR(IF(O5830="%10 sınırı aşılmıştır.",L5830-T5830,IFERROR(IF(F5830="",IF(S5830=1,0,IF(L5830-S5830=0,"",L5830-S5830)),IF(Veriler!M5830="",L5830,IF(L5830*Veriler!M5830=0,"",L5830*Veriler!M5830))),L5830)),0)</f>
        <v/>
      </c>
      <c r="W5830" s="146"/>
      <c r="X5830" s="146"/>
      <c r="Y5830" s="146"/>
    </row>
    <row r="5831" spans="1:25" s="99" customFormat="1" ht="54.75" customHeight="1" x14ac:dyDescent="0.25">
      <c r="A5831" s="96">
        <f t="shared" si="1840"/>
        <v>4297</v>
      </c>
      <c r="B5831" s="175"/>
      <c r="C5831" s="176"/>
      <c r="D5831" s="113"/>
      <c r="E5831" s="115"/>
      <c r="F5831" s="174"/>
      <c r="G5831" s="114" t="str">
        <f t="shared" si="1835"/>
        <v/>
      </c>
      <c r="H5831" s="115"/>
      <c r="I5831" s="115"/>
      <c r="J5831" s="115"/>
      <c r="K5831" s="115"/>
      <c r="L5831" s="133" t="str">
        <f t="shared" si="1836"/>
        <v/>
      </c>
      <c r="M5831" s="116" t="str">
        <f>IF(L5831="", "", L5831/Veriler!$X$1)</f>
        <v/>
      </c>
      <c r="N5831" s="116" t="str">
        <f>IF(F5831&lt;&gt;"", "İthal Girdi", IF(Veriler!T5831="", "", IF(Veriler!S5831="H", "%0,5 üzerindedir", IF(Veriler!T5831&gt;0.1, "%10 sınırı aşılmıştır.", "Uygun"))))</f>
        <v>%0,5 üzerindedir</v>
      </c>
      <c r="O5831" s="116" t="str">
        <f t="shared" si="1837"/>
        <v xml:space="preserve"> </v>
      </c>
      <c r="P5831" s="117"/>
      <c r="Q5831" s="118"/>
      <c r="R5831" s="119" t="str">
        <f t="shared" si="1838"/>
        <v/>
      </c>
      <c r="S5831" s="133">
        <f>IFERROR(IF(M5831&lt;=0.005,IF(F5831="",L5831,0),IF(F5831&lt;&gt;"",0,IF(P5831="",0,IF(P5831="H",0,IF(Q5831&lt;Veriler!$G$2,L5831*Veriler!$G$2,L5831*Q5831)))))," ")</f>
        <v>0</v>
      </c>
      <c r="T5831" s="133">
        <f>IF(Veriler!T5831&lt;=0.1, S5831, IF(AND(Veriler!T5831&gt;0.1, F5831="", P5831="E"), IF(Q5831&gt;Veriler!$G$2, Q5831*S5831, IF(Q5831&lt;Veriler!$G$2, Veriler!$G$2*S5831, Q5831*S5831)), 0))</f>
        <v>0</v>
      </c>
      <c r="U5831" s="133" t="str">
        <f t="shared" si="1839"/>
        <v xml:space="preserve"> </v>
      </c>
      <c r="V5831" s="134" t="str">
        <f>IFERROR(IF(O5831="%10 sınırı aşılmıştır.",L5831-T5831,IFERROR(IF(F5831="",IF(S5831=1,0,IF(L5831-S5831=0,"",L5831-S5831)),IF(Veriler!M5831="",L5831,IF(L5831*Veriler!M5831=0,"",L5831*Veriler!M5831))),L5831)),0)</f>
        <v/>
      </c>
      <c r="W5831" s="146"/>
      <c r="X5831" s="146"/>
      <c r="Y5831" s="146"/>
    </row>
    <row r="5832" spans="1:25" s="99" customFormat="1" ht="54.75" customHeight="1" x14ac:dyDescent="0.25">
      <c r="A5832" s="96">
        <f t="shared" si="1840"/>
        <v>4298</v>
      </c>
      <c r="B5832" s="175"/>
      <c r="C5832" s="176"/>
      <c r="D5832" s="113"/>
      <c r="E5832" s="115"/>
      <c r="F5832" s="174"/>
      <c r="G5832" s="114" t="str">
        <f t="shared" si="1835"/>
        <v/>
      </c>
      <c r="H5832" s="115"/>
      <c r="I5832" s="115"/>
      <c r="J5832" s="115"/>
      <c r="K5832" s="115"/>
      <c r="L5832" s="133" t="str">
        <f t="shared" si="1836"/>
        <v/>
      </c>
      <c r="M5832" s="116" t="str">
        <f>IF(L5832="", "", L5832/Veriler!$X$1)</f>
        <v/>
      </c>
      <c r="N5832" s="116" t="str">
        <f>IF(F5832&lt;&gt;"", "İthal Girdi", IF(Veriler!T5832="", "", IF(Veriler!S5832="H", "%0,5 üzerindedir", IF(Veriler!T5832&gt;0.1, "%10 sınırı aşılmıştır.", "Uygun"))))</f>
        <v>%0,5 üzerindedir</v>
      </c>
      <c r="O5832" s="116" t="str">
        <f t="shared" si="1837"/>
        <v xml:space="preserve"> </v>
      </c>
      <c r="P5832" s="117"/>
      <c r="Q5832" s="118"/>
      <c r="R5832" s="119" t="str">
        <f t="shared" si="1838"/>
        <v/>
      </c>
      <c r="S5832" s="133">
        <f>IFERROR(IF(M5832&lt;=0.005,IF(F5832="",L5832,0),IF(F5832&lt;&gt;"",0,IF(P5832="",0,IF(P5832="H",0,IF(Q5832&lt;Veriler!$G$2,L5832*Veriler!$G$2,L5832*Q5832)))))," ")</f>
        <v>0</v>
      </c>
      <c r="T5832" s="133">
        <f>IF(Veriler!T5832&lt;=0.1, S5832, IF(AND(Veriler!T5832&gt;0.1, F5832="", P5832="E"), IF(Q5832&gt;Veriler!$G$2, Q5832*S5832, IF(Q5832&lt;Veriler!$G$2, Veriler!$G$2*S5832, Q5832*S5832)), 0))</f>
        <v>0</v>
      </c>
      <c r="U5832" s="133" t="str">
        <f t="shared" si="1839"/>
        <v xml:space="preserve"> </v>
      </c>
      <c r="V5832" s="134" t="str">
        <f>IFERROR(IF(O5832="%10 sınırı aşılmıştır.",L5832-T5832,IFERROR(IF(F5832="",IF(S5832=1,0,IF(L5832-S5832=0,"",L5832-S5832)),IF(Veriler!M5832="",L5832,IF(L5832*Veriler!M5832=0,"",L5832*Veriler!M5832))),L5832)),0)</f>
        <v/>
      </c>
      <c r="W5832" s="146"/>
      <c r="X5832" s="146"/>
      <c r="Y5832" s="146"/>
    </row>
    <row r="5833" spans="1:25" s="99" customFormat="1" ht="36" hidden="1" customHeight="1" x14ac:dyDescent="0.25">
      <c r="A5833" s="101"/>
      <c r="B5833" s="191" t="s">
        <v>16</v>
      </c>
      <c r="C5833" s="176"/>
      <c r="D5833" s="120"/>
      <c r="E5833" s="171"/>
      <c r="F5833" s="172"/>
      <c r="G5833" s="121"/>
      <c r="H5833" s="115"/>
      <c r="I5833" s="115"/>
      <c r="J5833" s="115"/>
      <c r="K5833" s="115"/>
      <c r="L5833" s="121"/>
      <c r="M5833" s="121"/>
      <c r="N5833" s="121"/>
      <c r="O5833" s="121"/>
      <c r="P5833" s="120"/>
      <c r="Q5833" s="120"/>
      <c r="R5833" s="183"/>
      <c r="S5833" s="184"/>
      <c r="T5833" s="121"/>
      <c r="U5833" s="121"/>
      <c r="V5833" s="121"/>
      <c r="W5833" s="146"/>
      <c r="X5833" s="146"/>
      <c r="Y5833" s="146"/>
    </row>
    <row r="5834" spans="1:25" s="99" customFormat="1" ht="54.75" customHeight="1" x14ac:dyDescent="0.25">
      <c r="A5834" s="96">
        <f>A5832+1</f>
        <v>4299</v>
      </c>
      <c r="B5834" s="175"/>
      <c r="C5834" s="176"/>
      <c r="D5834" s="113"/>
      <c r="E5834" s="115"/>
      <c r="F5834" s="174"/>
      <c r="G5834" s="114" t="str">
        <f t="shared" ref="G5834:G5847" si="1841">IF(AND(F5834&lt;&gt;"",V5834&lt;&gt;"",L5834&lt;&gt;0),V5834/L5834,"")</f>
        <v/>
      </c>
      <c r="H5834" s="115"/>
      <c r="I5834" s="115"/>
      <c r="J5834" s="115"/>
      <c r="K5834" s="115"/>
      <c r="L5834" s="133" t="str">
        <f t="shared" ref="L5834:L5847" si="1842">IF(AND(H5834&lt;&gt;0, J5834&lt;&gt;0, K5834&lt;&gt;0), H5834*J5834*K5834, "")</f>
        <v/>
      </c>
      <c r="M5834" s="116" t="str">
        <f>IF(L5834="", "", L5834/Veriler!$X$1)</f>
        <v/>
      </c>
      <c r="N5834" s="116" t="str">
        <f>IF(F5834&lt;&gt;"", "İthal Girdi", IF(Veriler!T5834="", "", IF(Veriler!S5834="H", "%0,5 üzerindedir", IF(Veriler!T5834&gt;0.1, "%10 sınırı aşılmıştır.", "Uygun"))))</f>
        <v>%0,5 üzerindedir</v>
      </c>
      <c r="O5834" s="116" t="str">
        <f t="shared" ref="O5834:O5847" si="1843">IF(M5834=""," ",N5834)</f>
        <v xml:space="preserve"> </v>
      </c>
      <c r="P5834" s="117"/>
      <c r="Q5834" s="118"/>
      <c r="R5834" s="119" t="str">
        <f t="shared" ref="R5834:R5847" si="1844">IFERROR(IF(AND(T5834&lt;&gt;"",L5834&lt;&gt;"",L5834&lt;&gt;0,T5834&lt;&gt;0),T5834/L5834,"")," ")</f>
        <v/>
      </c>
      <c r="S5834" s="133">
        <f>IFERROR(IF(M5834&lt;=0.005,IF(F5834="",L5834,0),IF(F5834&lt;&gt;"",0,IF(P5834="",0,IF(P5834="H",0,IF(Q5834&lt;Veriler!$G$2,L5834*Veriler!$G$2,L5834*Q5834)))))," ")</f>
        <v>0</v>
      </c>
      <c r="T5834" s="133">
        <f>IF(Veriler!T5834&lt;=0.1, S5834, IF(AND(Veriler!T5834&gt;0.1, F5834="", P5834="E"), IF(Q5834&gt;Veriler!$G$2, Q5834*S5834, IF(Q5834&lt;Veriler!$G$2, Veriler!$G$2*S5834, Q5834*S5834)), 0))</f>
        <v>0</v>
      </c>
      <c r="U5834" s="133" t="str">
        <f t="shared" ref="U5834:U5847" si="1845">IF(T5834=0," ",T5834)</f>
        <v xml:space="preserve"> </v>
      </c>
      <c r="V5834" s="134" t="str">
        <f>IFERROR(IF(O5834="%10 sınırı aşılmıştır.",L5834-T5834,IFERROR(IF(F5834="",IF(S5834=1,0,IF(L5834-S5834=0,"",L5834-S5834)),IF(Veriler!M5834="",L5834,IF(L5834*Veriler!M5834=0,"",L5834*Veriler!M5834))),L5834)),0)</f>
        <v/>
      </c>
      <c r="W5834" s="146"/>
      <c r="X5834" s="146"/>
      <c r="Y5834" s="146"/>
    </row>
    <row r="5835" spans="1:25" s="99" customFormat="1" ht="54.75" customHeight="1" x14ac:dyDescent="0.25">
      <c r="A5835" s="96">
        <f t="shared" ref="A5835:A5847" si="1846">A5834+1</f>
        <v>4300</v>
      </c>
      <c r="B5835" s="175"/>
      <c r="C5835" s="176"/>
      <c r="D5835" s="113"/>
      <c r="E5835" s="115"/>
      <c r="F5835" s="174"/>
      <c r="G5835" s="114" t="str">
        <f t="shared" si="1841"/>
        <v/>
      </c>
      <c r="H5835" s="115"/>
      <c r="I5835" s="115"/>
      <c r="J5835" s="115"/>
      <c r="K5835" s="115"/>
      <c r="L5835" s="133" t="str">
        <f t="shared" si="1842"/>
        <v/>
      </c>
      <c r="M5835" s="116" t="str">
        <f>IF(L5835="", "", L5835/Veriler!$X$1)</f>
        <v/>
      </c>
      <c r="N5835" s="116" t="str">
        <f>IF(F5835&lt;&gt;"", "İthal Girdi", IF(Veriler!T5835="", "", IF(Veriler!S5835="H", "%0,5 üzerindedir", IF(Veriler!T5835&gt;0.1, "%10 sınırı aşılmıştır.", "Uygun"))))</f>
        <v>%0,5 üzerindedir</v>
      </c>
      <c r="O5835" s="116" t="str">
        <f t="shared" si="1843"/>
        <v xml:space="preserve"> </v>
      </c>
      <c r="P5835" s="117"/>
      <c r="Q5835" s="118"/>
      <c r="R5835" s="119" t="str">
        <f t="shared" si="1844"/>
        <v/>
      </c>
      <c r="S5835" s="133">
        <f>IFERROR(IF(M5835&lt;=0.005,IF(F5835="",L5835,0),IF(F5835&lt;&gt;"",0,IF(P5835="",0,IF(P5835="H",0,IF(Q5835&lt;Veriler!$G$2,L5835*Veriler!$G$2,L5835*Q5835)))))," ")</f>
        <v>0</v>
      </c>
      <c r="T5835" s="133">
        <f>IF(Veriler!T5835&lt;=0.1, S5835, IF(AND(Veriler!T5835&gt;0.1, F5835="", P5835="E"), IF(Q5835&gt;Veriler!$G$2, Q5835*S5835, IF(Q5835&lt;Veriler!$G$2, Veriler!$G$2*S5835, Q5835*S5835)), 0))</f>
        <v>0</v>
      </c>
      <c r="U5835" s="133" t="str">
        <f t="shared" si="1845"/>
        <v xml:space="preserve"> </v>
      </c>
      <c r="V5835" s="134" t="str">
        <f>IFERROR(IF(O5835="%10 sınırı aşılmıştır.",L5835-T5835,IFERROR(IF(F5835="",IF(S5835=1,0,IF(L5835-S5835=0,"",L5835-S5835)),IF(Veriler!M5835="",L5835,IF(L5835*Veriler!M5835=0,"",L5835*Veriler!M5835))),L5835)),0)</f>
        <v/>
      </c>
      <c r="W5835" s="146"/>
      <c r="X5835" s="146"/>
      <c r="Y5835" s="146"/>
    </row>
    <row r="5836" spans="1:25" s="99" customFormat="1" ht="54.75" customHeight="1" x14ac:dyDescent="0.25">
      <c r="A5836" s="96">
        <f t="shared" si="1846"/>
        <v>4301</v>
      </c>
      <c r="B5836" s="175"/>
      <c r="C5836" s="176"/>
      <c r="D5836" s="113"/>
      <c r="E5836" s="115"/>
      <c r="F5836" s="174"/>
      <c r="G5836" s="114" t="str">
        <f t="shared" si="1841"/>
        <v/>
      </c>
      <c r="H5836" s="115"/>
      <c r="I5836" s="115"/>
      <c r="J5836" s="115"/>
      <c r="K5836" s="115"/>
      <c r="L5836" s="133" t="str">
        <f t="shared" si="1842"/>
        <v/>
      </c>
      <c r="M5836" s="116" t="str">
        <f>IF(L5836="", "", L5836/Veriler!$X$1)</f>
        <v/>
      </c>
      <c r="N5836" s="116" t="str">
        <f>IF(F5836&lt;&gt;"", "İthal Girdi", IF(Veriler!T5836="", "", IF(Veriler!S5836="H", "%0,5 üzerindedir", IF(Veriler!T5836&gt;0.1, "%10 sınırı aşılmıştır.", "Uygun"))))</f>
        <v>%0,5 üzerindedir</v>
      </c>
      <c r="O5836" s="116" t="str">
        <f t="shared" si="1843"/>
        <v xml:space="preserve"> </v>
      </c>
      <c r="P5836" s="117"/>
      <c r="Q5836" s="118"/>
      <c r="R5836" s="119" t="str">
        <f t="shared" si="1844"/>
        <v/>
      </c>
      <c r="S5836" s="133">
        <f>IFERROR(IF(M5836&lt;=0.005,IF(F5836="",L5836,0),IF(F5836&lt;&gt;"",0,IF(P5836="",0,IF(P5836="H",0,IF(Q5836&lt;Veriler!$G$2,L5836*Veriler!$G$2,L5836*Q5836)))))," ")</f>
        <v>0</v>
      </c>
      <c r="T5836" s="133">
        <f>IF(Veriler!T5836&lt;=0.1, S5836, IF(AND(Veriler!T5836&gt;0.1, F5836="", P5836="E"), IF(Q5836&gt;Veriler!$G$2, Q5836*S5836, IF(Q5836&lt;Veriler!$G$2, Veriler!$G$2*S5836, Q5836*S5836)), 0))</f>
        <v>0</v>
      </c>
      <c r="U5836" s="133" t="str">
        <f t="shared" si="1845"/>
        <v xml:space="preserve"> </v>
      </c>
      <c r="V5836" s="134" t="str">
        <f>IFERROR(IF(O5836="%10 sınırı aşılmıştır.",L5836-T5836,IFERROR(IF(F5836="",IF(S5836=1,0,IF(L5836-S5836=0,"",L5836-S5836)),IF(Veriler!M5836="",L5836,IF(L5836*Veriler!M5836=0,"",L5836*Veriler!M5836))),L5836)),0)</f>
        <v/>
      </c>
      <c r="W5836" s="146"/>
      <c r="X5836" s="146"/>
      <c r="Y5836" s="146"/>
    </row>
    <row r="5837" spans="1:25" s="99" customFormat="1" ht="54.75" customHeight="1" x14ac:dyDescent="0.25">
      <c r="A5837" s="96">
        <f t="shared" si="1846"/>
        <v>4302</v>
      </c>
      <c r="B5837" s="175"/>
      <c r="C5837" s="176"/>
      <c r="D5837" s="113"/>
      <c r="E5837" s="115"/>
      <c r="F5837" s="174"/>
      <c r="G5837" s="114" t="str">
        <f t="shared" si="1841"/>
        <v/>
      </c>
      <c r="H5837" s="115"/>
      <c r="I5837" s="115"/>
      <c r="J5837" s="115"/>
      <c r="K5837" s="115"/>
      <c r="L5837" s="133" t="str">
        <f t="shared" si="1842"/>
        <v/>
      </c>
      <c r="M5837" s="116" t="str">
        <f>IF(L5837="", "", L5837/Veriler!$X$1)</f>
        <v/>
      </c>
      <c r="N5837" s="116" t="str">
        <f>IF(F5837&lt;&gt;"", "İthal Girdi", IF(Veriler!T5837="", "", IF(Veriler!S5837="H", "%0,5 üzerindedir", IF(Veriler!T5837&gt;0.1, "%10 sınırı aşılmıştır.", "Uygun"))))</f>
        <v>%0,5 üzerindedir</v>
      </c>
      <c r="O5837" s="116" t="str">
        <f t="shared" si="1843"/>
        <v xml:space="preserve"> </v>
      </c>
      <c r="P5837" s="117"/>
      <c r="Q5837" s="118"/>
      <c r="R5837" s="119" t="str">
        <f t="shared" si="1844"/>
        <v/>
      </c>
      <c r="S5837" s="133">
        <f>IFERROR(IF(M5837&lt;=0.005,IF(F5837="",L5837,0),IF(F5837&lt;&gt;"",0,IF(P5837="",0,IF(P5837="H",0,IF(Q5837&lt;Veriler!$G$2,L5837*Veriler!$G$2,L5837*Q5837)))))," ")</f>
        <v>0</v>
      </c>
      <c r="T5837" s="133">
        <f>IF(Veriler!T5837&lt;=0.1, S5837, IF(AND(Veriler!T5837&gt;0.1, F5837="", P5837="E"), IF(Q5837&gt;Veriler!$G$2, Q5837*S5837, IF(Q5837&lt;Veriler!$G$2, Veriler!$G$2*S5837, Q5837*S5837)), 0))</f>
        <v>0</v>
      </c>
      <c r="U5837" s="133" t="str">
        <f t="shared" si="1845"/>
        <v xml:space="preserve"> </v>
      </c>
      <c r="V5837" s="134" t="str">
        <f>IFERROR(IF(O5837="%10 sınırı aşılmıştır.",L5837-T5837,IFERROR(IF(F5837="",IF(S5837=1,0,IF(L5837-S5837=0,"",L5837-S5837)),IF(Veriler!M5837="",L5837,IF(L5837*Veriler!M5837=0,"",L5837*Veriler!M5837))),L5837)),0)</f>
        <v/>
      </c>
      <c r="W5837" s="146"/>
      <c r="X5837" s="146"/>
      <c r="Y5837" s="146"/>
    </row>
    <row r="5838" spans="1:25" s="99" customFormat="1" ht="54.75" customHeight="1" x14ac:dyDescent="0.25">
      <c r="A5838" s="96">
        <f t="shared" si="1846"/>
        <v>4303</v>
      </c>
      <c r="B5838" s="175"/>
      <c r="C5838" s="176"/>
      <c r="D5838" s="113"/>
      <c r="E5838" s="115"/>
      <c r="F5838" s="174"/>
      <c r="G5838" s="114" t="str">
        <f t="shared" si="1841"/>
        <v/>
      </c>
      <c r="H5838" s="115"/>
      <c r="I5838" s="115"/>
      <c r="J5838" s="115"/>
      <c r="K5838" s="115"/>
      <c r="L5838" s="133" t="str">
        <f t="shared" si="1842"/>
        <v/>
      </c>
      <c r="M5838" s="116" t="str">
        <f>IF(L5838="", "", L5838/Veriler!$X$1)</f>
        <v/>
      </c>
      <c r="N5838" s="116" t="str">
        <f>IF(F5838&lt;&gt;"", "İthal Girdi", IF(Veriler!T5838="", "", IF(Veriler!S5838="H", "%0,5 üzerindedir", IF(Veriler!T5838&gt;0.1, "%10 sınırı aşılmıştır.", "Uygun"))))</f>
        <v>%0,5 üzerindedir</v>
      </c>
      <c r="O5838" s="116" t="str">
        <f t="shared" si="1843"/>
        <v xml:space="preserve"> </v>
      </c>
      <c r="P5838" s="117"/>
      <c r="Q5838" s="118"/>
      <c r="R5838" s="119" t="str">
        <f t="shared" si="1844"/>
        <v/>
      </c>
      <c r="S5838" s="133">
        <f>IFERROR(IF(M5838&lt;=0.005,IF(F5838="",L5838,0),IF(F5838&lt;&gt;"",0,IF(P5838="",0,IF(P5838="H",0,IF(Q5838&lt;Veriler!$G$2,L5838*Veriler!$G$2,L5838*Q5838)))))," ")</f>
        <v>0</v>
      </c>
      <c r="T5838" s="133">
        <f>IF(Veriler!T5838&lt;=0.1, S5838, IF(AND(Veriler!T5838&gt;0.1, F5838="", P5838="E"), IF(Q5838&gt;Veriler!$G$2, Q5838*S5838, IF(Q5838&lt;Veriler!$G$2, Veriler!$G$2*S5838, Q5838*S5838)), 0))</f>
        <v>0</v>
      </c>
      <c r="U5838" s="133" t="str">
        <f t="shared" si="1845"/>
        <v xml:space="preserve"> </v>
      </c>
      <c r="V5838" s="134" t="str">
        <f>IFERROR(IF(O5838="%10 sınırı aşılmıştır.",L5838-T5838,IFERROR(IF(F5838="",IF(S5838=1,0,IF(L5838-S5838=0,"",L5838-S5838)),IF(Veriler!M5838="",L5838,IF(L5838*Veriler!M5838=0,"",L5838*Veriler!M5838))),L5838)),0)</f>
        <v/>
      </c>
      <c r="W5838" s="146"/>
      <c r="X5838" s="146"/>
      <c r="Y5838" s="146"/>
    </row>
    <row r="5839" spans="1:25" s="99" customFormat="1" ht="54.75" customHeight="1" x14ac:dyDescent="0.25">
      <c r="A5839" s="96">
        <f t="shared" si="1846"/>
        <v>4304</v>
      </c>
      <c r="B5839" s="175"/>
      <c r="C5839" s="176"/>
      <c r="D5839" s="113"/>
      <c r="E5839" s="115"/>
      <c r="F5839" s="174"/>
      <c r="G5839" s="114" t="str">
        <f t="shared" si="1841"/>
        <v/>
      </c>
      <c r="H5839" s="115"/>
      <c r="I5839" s="115"/>
      <c r="J5839" s="115"/>
      <c r="K5839" s="115"/>
      <c r="L5839" s="133" t="str">
        <f t="shared" si="1842"/>
        <v/>
      </c>
      <c r="M5839" s="116" t="str">
        <f>IF(L5839="", "", L5839/Veriler!$X$1)</f>
        <v/>
      </c>
      <c r="N5839" s="116" t="str">
        <f>IF(F5839&lt;&gt;"", "İthal Girdi", IF(Veriler!T5839="", "", IF(Veriler!S5839="H", "%0,5 üzerindedir", IF(Veriler!T5839&gt;0.1, "%10 sınırı aşılmıştır.", "Uygun"))))</f>
        <v>%0,5 üzerindedir</v>
      </c>
      <c r="O5839" s="116" t="str">
        <f t="shared" si="1843"/>
        <v xml:space="preserve"> </v>
      </c>
      <c r="P5839" s="117"/>
      <c r="Q5839" s="118"/>
      <c r="R5839" s="119" t="str">
        <f t="shared" si="1844"/>
        <v/>
      </c>
      <c r="S5839" s="133">
        <f>IFERROR(IF(M5839&lt;=0.005,IF(F5839="",L5839,0),IF(F5839&lt;&gt;"",0,IF(P5839="",0,IF(P5839="H",0,IF(Q5839&lt;Veriler!$G$2,L5839*Veriler!$G$2,L5839*Q5839)))))," ")</f>
        <v>0</v>
      </c>
      <c r="T5839" s="133">
        <f>IF(Veriler!T5839&lt;=0.1, S5839, IF(AND(Veriler!T5839&gt;0.1, F5839="", P5839="E"), IF(Q5839&gt;Veriler!$G$2, Q5839*S5839, IF(Q5839&lt;Veriler!$G$2, Veriler!$G$2*S5839, Q5839*S5839)), 0))</f>
        <v>0</v>
      </c>
      <c r="U5839" s="133" t="str">
        <f t="shared" si="1845"/>
        <v xml:space="preserve"> </v>
      </c>
      <c r="V5839" s="134" t="str">
        <f>IFERROR(IF(O5839="%10 sınırı aşılmıştır.",L5839-T5839,IFERROR(IF(F5839="",IF(S5839=1,0,IF(L5839-S5839=0,"",L5839-S5839)),IF(Veriler!M5839="",L5839,IF(L5839*Veriler!M5839=0,"",L5839*Veriler!M5839))),L5839)),0)</f>
        <v/>
      </c>
      <c r="W5839" s="146"/>
      <c r="X5839" s="146"/>
      <c r="Y5839" s="146"/>
    </row>
    <row r="5840" spans="1:25" s="99" customFormat="1" ht="54.75" customHeight="1" x14ac:dyDescent="0.25">
      <c r="A5840" s="96">
        <f t="shared" si="1846"/>
        <v>4305</v>
      </c>
      <c r="B5840" s="175"/>
      <c r="C5840" s="176"/>
      <c r="D5840" s="113"/>
      <c r="E5840" s="115"/>
      <c r="F5840" s="174"/>
      <c r="G5840" s="114" t="str">
        <f t="shared" si="1841"/>
        <v/>
      </c>
      <c r="H5840" s="115"/>
      <c r="I5840" s="115"/>
      <c r="J5840" s="115"/>
      <c r="K5840" s="115"/>
      <c r="L5840" s="133" t="str">
        <f t="shared" si="1842"/>
        <v/>
      </c>
      <c r="M5840" s="116" t="str">
        <f>IF(L5840="", "", L5840/Veriler!$X$1)</f>
        <v/>
      </c>
      <c r="N5840" s="116" t="str">
        <f>IF(F5840&lt;&gt;"", "İthal Girdi", IF(Veriler!T5840="", "", IF(Veriler!S5840="H", "%0,5 üzerindedir", IF(Veriler!T5840&gt;0.1, "%10 sınırı aşılmıştır.", "Uygun"))))</f>
        <v>%0,5 üzerindedir</v>
      </c>
      <c r="O5840" s="116" t="str">
        <f t="shared" si="1843"/>
        <v xml:space="preserve"> </v>
      </c>
      <c r="P5840" s="117"/>
      <c r="Q5840" s="118"/>
      <c r="R5840" s="119" t="str">
        <f t="shared" si="1844"/>
        <v/>
      </c>
      <c r="S5840" s="133">
        <f>IFERROR(IF(M5840&lt;=0.005,IF(F5840="",L5840,0),IF(F5840&lt;&gt;"",0,IF(P5840="",0,IF(P5840="H",0,IF(Q5840&lt;Veriler!$G$2,L5840*Veriler!$G$2,L5840*Q5840)))))," ")</f>
        <v>0</v>
      </c>
      <c r="T5840" s="133">
        <f>IF(Veriler!T5840&lt;=0.1, S5840, IF(AND(Veriler!T5840&gt;0.1, F5840="", P5840="E"), IF(Q5840&gt;Veriler!$G$2, Q5840*S5840, IF(Q5840&lt;Veriler!$G$2, Veriler!$G$2*S5840, Q5840*S5840)), 0))</f>
        <v>0</v>
      </c>
      <c r="U5840" s="133" t="str">
        <f t="shared" si="1845"/>
        <v xml:space="preserve"> </v>
      </c>
      <c r="V5840" s="134" t="str">
        <f>IFERROR(IF(O5840="%10 sınırı aşılmıştır.",L5840-T5840,IFERROR(IF(F5840="",IF(S5840=1,0,IF(L5840-S5840=0,"",L5840-S5840)),IF(Veriler!M5840="",L5840,IF(L5840*Veriler!M5840=0,"",L5840*Veriler!M5840))),L5840)),0)</f>
        <v/>
      </c>
      <c r="W5840" s="146"/>
      <c r="X5840" s="146"/>
      <c r="Y5840" s="146"/>
    </row>
    <row r="5841" spans="1:25" s="99" customFormat="1" ht="54.75" customHeight="1" x14ac:dyDescent="0.25">
      <c r="A5841" s="96">
        <f t="shared" si="1846"/>
        <v>4306</v>
      </c>
      <c r="B5841" s="175"/>
      <c r="C5841" s="176"/>
      <c r="D5841" s="113"/>
      <c r="E5841" s="115"/>
      <c r="F5841" s="174"/>
      <c r="G5841" s="114" t="str">
        <f t="shared" si="1841"/>
        <v/>
      </c>
      <c r="H5841" s="115"/>
      <c r="I5841" s="115"/>
      <c r="J5841" s="115"/>
      <c r="K5841" s="115"/>
      <c r="L5841" s="133" t="str">
        <f t="shared" si="1842"/>
        <v/>
      </c>
      <c r="M5841" s="116" t="str">
        <f>IF(L5841="", "", L5841/Veriler!$X$1)</f>
        <v/>
      </c>
      <c r="N5841" s="116" t="str">
        <f>IF(F5841&lt;&gt;"", "İthal Girdi", IF(Veriler!T5841="", "", IF(Veriler!S5841="H", "%0,5 üzerindedir", IF(Veriler!T5841&gt;0.1, "%10 sınırı aşılmıştır.", "Uygun"))))</f>
        <v>%0,5 üzerindedir</v>
      </c>
      <c r="O5841" s="116" t="str">
        <f t="shared" si="1843"/>
        <v xml:space="preserve"> </v>
      </c>
      <c r="P5841" s="117"/>
      <c r="Q5841" s="118"/>
      <c r="R5841" s="119" t="str">
        <f t="shared" si="1844"/>
        <v/>
      </c>
      <c r="S5841" s="133">
        <f>IFERROR(IF(M5841&lt;=0.005,IF(F5841="",L5841,0),IF(F5841&lt;&gt;"",0,IF(P5841="",0,IF(P5841="H",0,IF(Q5841&lt;Veriler!$G$2,L5841*Veriler!$G$2,L5841*Q5841)))))," ")</f>
        <v>0</v>
      </c>
      <c r="T5841" s="133">
        <f>IF(Veriler!T5841&lt;=0.1, S5841, IF(AND(Veriler!T5841&gt;0.1, F5841="", P5841="E"), IF(Q5841&gt;Veriler!$G$2, Q5841*S5841, IF(Q5841&lt;Veriler!$G$2, Veriler!$G$2*S5841, Q5841*S5841)), 0))</f>
        <v>0</v>
      </c>
      <c r="U5841" s="133" t="str">
        <f t="shared" si="1845"/>
        <v xml:space="preserve"> </v>
      </c>
      <c r="V5841" s="134" t="str">
        <f>IFERROR(IF(O5841="%10 sınırı aşılmıştır.",L5841-T5841,IFERROR(IF(F5841="",IF(S5841=1,0,IF(L5841-S5841=0,"",L5841-S5841)),IF(Veriler!M5841="",L5841,IF(L5841*Veriler!M5841=0,"",L5841*Veriler!M5841))),L5841)),0)</f>
        <v/>
      </c>
      <c r="W5841" s="146"/>
      <c r="X5841" s="146"/>
      <c r="Y5841" s="146"/>
    </row>
    <row r="5842" spans="1:25" s="99" customFormat="1" ht="54.75" customHeight="1" x14ac:dyDescent="0.25">
      <c r="A5842" s="96">
        <f t="shared" si="1846"/>
        <v>4307</v>
      </c>
      <c r="B5842" s="175"/>
      <c r="C5842" s="176"/>
      <c r="D5842" s="113"/>
      <c r="E5842" s="115"/>
      <c r="F5842" s="174"/>
      <c r="G5842" s="114" t="str">
        <f t="shared" si="1841"/>
        <v/>
      </c>
      <c r="H5842" s="115"/>
      <c r="I5842" s="115"/>
      <c r="J5842" s="115"/>
      <c r="K5842" s="115"/>
      <c r="L5842" s="133" t="str">
        <f t="shared" si="1842"/>
        <v/>
      </c>
      <c r="M5842" s="116" t="str">
        <f>IF(L5842="", "", L5842/Veriler!$X$1)</f>
        <v/>
      </c>
      <c r="N5842" s="116" t="str">
        <f>IF(F5842&lt;&gt;"", "İthal Girdi", IF(Veriler!T5842="", "", IF(Veriler!S5842="H", "%0,5 üzerindedir", IF(Veriler!T5842&gt;0.1, "%10 sınırı aşılmıştır.", "Uygun"))))</f>
        <v>%0,5 üzerindedir</v>
      </c>
      <c r="O5842" s="116" t="str">
        <f t="shared" si="1843"/>
        <v xml:space="preserve"> </v>
      </c>
      <c r="P5842" s="117"/>
      <c r="Q5842" s="118"/>
      <c r="R5842" s="119" t="str">
        <f t="shared" si="1844"/>
        <v/>
      </c>
      <c r="S5842" s="133">
        <f>IFERROR(IF(M5842&lt;=0.005,IF(F5842="",L5842,0),IF(F5842&lt;&gt;"",0,IF(P5842="",0,IF(P5842="H",0,IF(Q5842&lt;Veriler!$G$2,L5842*Veriler!$G$2,L5842*Q5842)))))," ")</f>
        <v>0</v>
      </c>
      <c r="T5842" s="133">
        <f>IF(Veriler!T5842&lt;=0.1, S5842, IF(AND(Veriler!T5842&gt;0.1, F5842="", P5842="E"), IF(Q5842&gt;Veriler!$G$2, Q5842*S5842, IF(Q5842&lt;Veriler!$G$2, Veriler!$G$2*S5842, Q5842*S5842)), 0))</f>
        <v>0</v>
      </c>
      <c r="U5842" s="133" t="str">
        <f t="shared" si="1845"/>
        <v xml:space="preserve"> </v>
      </c>
      <c r="V5842" s="134" t="str">
        <f>IFERROR(IF(O5842="%10 sınırı aşılmıştır.",L5842-T5842,IFERROR(IF(F5842="",IF(S5842=1,0,IF(L5842-S5842=0,"",L5842-S5842)),IF(Veriler!M5842="",L5842,IF(L5842*Veriler!M5842=0,"",L5842*Veriler!M5842))),L5842)),0)</f>
        <v/>
      </c>
      <c r="W5842" s="146"/>
      <c r="X5842" s="146"/>
      <c r="Y5842" s="146"/>
    </row>
    <row r="5843" spans="1:25" s="99" customFormat="1" ht="54.75" customHeight="1" x14ac:dyDescent="0.25">
      <c r="A5843" s="96">
        <f t="shared" si="1846"/>
        <v>4308</v>
      </c>
      <c r="B5843" s="175"/>
      <c r="C5843" s="176"/>
      <c r="D5843" s="113"/>
      <c r="E5843" s="115"/>
      <c r="F5843" s="174"/>
      <c r="G5843" s="114" t="str">
        <f t="shared" si="1841"/>
        <v/>
      </c>
      <c r="H5843" s="115"/>
      <c r="I5843" s="115"/>
      <c r="J5843" s="115"/>
      <c r="K5843" s="115"/>
      <c r="L5843" s="133" t="str">
        <f t="shared" si="1842"/>
        <v/>
      </c>
      <c r="M5843" s="116" t="str">
        <f>IF(L5843="", "", L5843/Veriler!$X$1)</f>
        <v/>
      </c>
      <c r="N5843" s="116" t="str">
        <f>IF(F5843&lt;&gt;"", "İthal Girdi", IF(Veriler!T5843="", "", IF(Veriler!S5843="H", "%0,5 üzerindedir", IF(Veriler!T5843&gt;0.1, "%10 sınırı aşılmıştır.", "Uygun"))))</f>
        <v>%0,5 üzerindedir</v>
      </c>
      <c r="O5843" s="116" t="str">
        <f t="shared" si="1843"/>
        <v xml:space="preserve"> </v>
      </c>
      <c r="P5843" s="117"/>
      <c r="Q5843" s="118"/>
      <c r="R5843" s="119" t="str">
        <f t="shared" si="1844"/>
        <v/>
      </c>
      <c r="S5843" s="133">
        <f>IFERROR(IF(M5843&lt;=0.005,IF(F5843="",L5843,0),IF(F5843&lt;&gt;"",0,IF(P5843="",0,IF(P5843="H",0,IF(Q5843&lt;Veriler!$G$2,L5843*Veriler!$G$2,L5843*Q5843)))))," ")</f>
        <v>0</v>
      </c>
      <c r="T5843" s="133">
        <f>IF(Veriler!T5843&lt;=0.1, S5843, IF(AND(Veriler!T5843&gt;0.1, F5843="", P5843="E"), IF(Q5843&gt;Veriler!$G$2, Q5843*S5843, IF(Q5843&lt;Veriler!$G$2, Veriler!$G$2*S5843, Q5843*S5843)), 0))</f>
        <v>0</v>
      </c>
      <c r="U5843" s="133" t="str">
        <f t="shared" si="1845"/>
        <v xml:space="preserve"> </v>
      </c>
      <c r="V5843" s="134" t="str">
        <f>IFERROR(IF(O5843="%10 sınırı aşılmıştır.",L5843-T5843,IFERROR(IF(F5843="",IF(S5843=1,0,IF(L5843-S5843=0,"",L5843-S5843)),IF(Veriler!M5843="",L5843,IF(L5843*Veriler!M5843=0,"",L5843*Veriler!M5843))),L5843)),0)</f>
        <v/>
      </c>
      <c r="W5843" s="146"/>
      <c r="X5843" s="146"/>
      <c r="Y5843" s="146"/>
    </row>
    <row r="5844" spans="1:25" s="99" customFormat="1" ht="54.75" customHeight="1" x14ac:dyDescent="0.25">
      <c r="A5844" s="96">
        <f t="shared" si="1846"/>
        <v>4309</v>
      </c>
      <c r="B5844" s="175"/>
      <c r="C5844" s="176"/>
      <c r="D5844" s="113"/>
      <c r="E5844" s="115"/>
      <c r="F5844" s="174"/>
      <c r="G5844" s="114" t="str">
        <f t="shared" si="1841"/>
        <v/>
      </c>
      <c r="H5844" s="115"/>
      <c r="I5844" s="115"/>
      <c r="J5844" s="115"/>
      <c r="K5844" s="115"/>
      <c r="L5844" s="133" t="str">
        <f t="shared" si="1842"/>
        <v/>
      </c>
      <c r="M5844" s="116" t="str">
        <f>IF(L5844="", "", L5844/Veriler!$X$1)</f>
        <v/>
      </c>
      <c r="N5844" s="116" t="str">
        <f>IF(F5844&lt;&gt;"", "İthal Girdi", IF(Veriler!T5844="", "", IF(Veriler!S5844="H", "%0,5 üzerindedir", IF(Veriler!T5844&gt;0.1, "%10 sınırı aşılmıştır.", "Uygun"))))</f>
        <v>%0,5 üzerindedir</v>
      </c>
      <c r="O5844" s="116" t="str">
        <f t="shared" si="1843"/>
        <v xml:space="preserve"> </v>
      </c>
      <c r="P5844" s="117"/>
      <c r="Q5844" s="118"/>
      <c r="R5844" s="119" t="str">
        <f t="shared" si="1844"/>
        <v/>
      </c>
      <c r="S5844" s="133">
        <f>IFERROR(IF(M5844&lt;=0.005,IF(F5844="",L5844,0),IF(F5844&lt;&gt;"",0,IF(P5844="",0,IF(P5844="H",0,IF(Q5844&lt;Veriler!$G$2,L5844*Veriler!$G$2,L5844*Q5844)))))," ")</f>
        <v>0</v>
      </c>
      <c r="T5844" s="133">
        <f>IF(Veriler!T5844&lt;=0.1, S5844, IF(AND(Veriler!T5844&gt;0.1, F5844="", P5844="E"), IF(Q5844&gt;Veriler!$G$2, Q5844*S5844, IF(Q5844&lt;Veriler!$G$2, Veriler!$G$2*S5844, Q5844*S5844)), 0))</f>
        <v>0</v>
      </c>
      <c r="U5844" s="133" t="str">
        <f t="shared" si="1845"/>
        <v xml:space="preserve"> </v>
      </c>
      <c r="V5844" s="134" t="str">
        <f>IFERROR(IF(O5844="%10 sınırı aşılmıştır.",L5844-T5844,IFERROR(IF(F5844="",IF(S5844=1,0,IF(L5844-S5844=0,"",L5844-S5844)),IF(Veriler!M5844="",L5844,IF(L5844*Veriler!M5844=0,"",L5844*Veriler!M5844))),L5844)),0)</f>
        <v/>
      </c>
      <c r="W5844" s="146"/>
      <c r="X5844" s="146"/>
      <c r="Y5844" s="146"/>
    </row>
    <row r="5845" spans="1:25" s="99" customFormat="1" ht="54.75" customHeight="1" x14ac:dyDescent="0.25">
      <c r="A5845" s="96">
        <f t="shared" si="1846"/>
        <v>4310</v>
      </c>
      <c r="B5845" s="175"/>
      <c r="C5845" s="176"/>
      <c r="D5845" s="113"/>
      <c r="E5845" s="115"/>
      <c r="F5845" s="174"/>
      <c r="G5845" s="114" t="str">
        <f t="shared" si="1841"/>
        <v/>
      </c>
      <c r="H5845" s="115"/>
      <c r="I5845" s="115"/>
      <c r="J5845" s="115"/>
      <c r="K5845" s="115"/>
      <c r="L5845" s="133" t="str">
        <f t="shared" si="1842"/>
        <v/>
      </c>
      <c r="M5845" s="116" t="str">
        <f>IF(L5845="", "", L5845/Veriler!$X$1)</f>
        <v/>
      </c>
      <c r="N5845" s="116" t="str">
        <f>IF(F5845&lt;&gt;"", "İthal Girdi", IF(Veriler!T5845="", "", IF(Veriler!S5845="H", "%0,5 üzerindedir", IF(Veriler!T5845&gt;0.1, "%10 sınırı aşılmıştır.", "Uygun"))))</f>
        <v>%0,5 üzerindedir</v>
      </c>
      <c r="O5845" s="116" t="str">
        <f t="shared" si="1843"/>
        <v xml:space="preserve"> </v>
      </c>
      <c r="P5845" s="117"/>
      <c r="Q5845" s="118"/>
      <c r="R5845" s="119" t="str">
        <f t="shared" si="1844"/>
        <v/>
      </c>
      <c r="S5845" s="133">
        <f>IFERROR(IF(M5845&lt;=0.005,IF(F5845="",L5845,0),IF(F5845&lt;&gt;"",0,IF(P5845="",0,IF(P5845="H",0,IF(Q5845&lt;Veriler!$G$2,L5845*Veriler!$G$2,L5845*Q5845)))))," ")</f>
        <v>0</v>
      </c>
      <c r="T5845" s="133">
        <f>IF(Veriler!T5845&lt;=0.1, S5845, IF(AND(Veriler!T5845&gt;0.1, F5845="", P5845="E"), IF(Q5845&gt;Veriler!$G$2, Q5845*S5845, IF(Q5845&lt;Veriler!$G$2, Veriler!$G$2*S5845, Q5845*S5845)), 0))</f>
        <v>0</v>
      </c>
      <c r="U5845" s="133" t="str">
        <f t="shared" si="1845"/>
        <v xml:space="preserve"> </v>
      </c>
      <c r="V5845" s="134" t="str">
        <f>IFERROR(IF(O5845="%10 sınırı aşılmıştır.",L5845-T5845,IFERROR(IF(F5845="",IF(S5845=1,0,IF(L5845-S5845=0,"",L5845-S5845)),IF(Veriler!M5845="",L5845,IF(L5845*Veriler!M5845=0,"",L5845*Veriler!M5845))),L5845)),0)</f>
        <v/>
      </c>
      <c r="W5845" s="146"/>
      <c r="X5845" s="146"/>
      <c r="Y5845" s="146"/>
    </row>
    <row r="5846" spans="1:25" s="99" customFormat="1" ht="54.75" customHeight="1" x14ac:dyDescent="0.25">
      <c r="A5846" s="96">
        <f t="shared" si="1846"/>
        <v>4311</v>
      </c>
      <c r="B5846" s="175"/>
      <c r="C5846" s="176"/>
      <c r="D5846" s="113"/>
      <c r="E5846" s="115"/>
      <c r="F5846" s="174"/>
      <c r="G5846" s="114" t="str">
        <f t="shared" si="1841"/>
        <v/>
      </c>
      <c r="H5846" s="115"/>
      <c r="I5846" s="115"/>
      <c r="J5846" s="115"/>
      <c r="K5846" s="115"/>
      <c r="L5846" s="133" t="str">
        <f t="shared" si="1842"/>
        <v/>
      </c>
      <c r="M5846" s="116" t="str">
        <f>IF(L5846="", "", L5846/Veriler!$X$1)</f>
        <v/>
      </c>
      <c r="N5846" s="116" t="str">
        <f>IF(F5846&lt;&gt;"", "İthal Girdi", IF(Veriler!T5846="", "", IF(Veriler!S5846="H", "%0,5 üzerindedir", IF(Veriler!T5846&gt;0.1, "%10 sınırı aşılmıştır.", "Uygun"))))</f>
        <v>%0,5 üzerindedir</v>
      </c>
      <c r="O5846" s="116" t="str">
        <f t="shared" si="1843"/>
        <v xml:space="preserve"> </v>
      </c>
      <c r="P5846" s="117"/>
      <c r="Q5846" s="118"/>
      <c r="R5846" s="119" t="str">
        <f t="shared" si="1844"/>
        <v/>
      </c>
      <c r="S5846" s="133">
        <f>IFERROR(IF(M5846&lt;=0.005,IF(F5846="",L5846,0),IF(F5846&lt;&gt;"",0,IF(P5846="",0,IF(P5846="H",0,IF(Q5846&lt;Veriler!$G$2,L5846*Veriler!$G$2,L5846*Q5846)))))," ")</f>
        <v>0</v>
      </c>
      <c r="T5846" s="133">
        <f>IF(Veriler!T5846&lt;=0.1, S5846, IF(AND(Veriler!T5846&gt;0.1, F5846="", P5846="E"), IF(Q5846&gt;Veriler!$G$2, Q5846*S5846, IF(Q5846&lt;Veriler!$G$2, Veriler!$G$2*S5846, Q5846*S5846)), 0))</f>
        <v>0</v>
      </c>
      <c r="U5846" s="133" t="str">
        <f t="shared" si="1845"/>
        <v xml:space="preserve"> </v>
      </c>
      <c r="V5846" s="134" t="str">
        <f>IFERROR(IF(O5846="%10 sınırı aşılmıştır.",L5846-T5846,IFERROR(IF(F5846="",IF(S5846=1,0,IF(L5846-S5846=0,"",L5846-S5846)),IF(Veriler!M5846="",L5846,IF(L5846*Veriler!M5846=0,"",L5846*Veriler!M5846))),L5846)),0)</f>
        <v/>
      </c>
      <c r="W5846" s="146"/>
      <c r="X5846" s="146"/>
      <c r="Y5846" s="146"/>
    </row>
    <row r="5847" spans="1:25" s="99" customFormat="1" ht="54.75" customHeight="1" x14ac:dyDescent="0.25">
      <c r="A5847" s="96">
        <f t="shared" si="1846"/>
        <v>4312</v>
      </c>
      <c r="B5847" s="175"/>
      <c r="C5847" s="176"/>
      <c r="D5847" s="113"/>
      <c r="E5847" s="115"/>
      <c r="F5847" s="174"/>
      <c r="G5847" s="114" t="str">
        <f t="shared" si="1841"/>
        <v/>
      </c>
      <c r="H5847" s="115"/>
      <c r="I5847" s="115"/>
      <c r="J5847" s="115"/>
      <c r="K5847" s="115"/>
      <c r="L5847" s="133" t="str">
        <f t="shared" si="1842"/>
        <v/>
      </c>
      <c r="M5847" s="116" t="str">
        <f>IF(L5847="", "", L5847/Veriler!$X$1)</f>
        <v/>
      </c>
      <c r="N5847" s="116" t="str">
        <f>IF(F5847&lt;&gt;"", "İthal Girdi", IF(Veriler!T5847="", "", IF(Veriler!S5847="H", "%0,5 üzerindedir", IF(Veriler!T5847&gt;0.1, "%10 sınırı aşılmıştır.", "Uygun"))))</f>
        <v>%0,5 üzerindedir</v>
      </c>
      <c r="O5847" s="116" t="str">
        <f t="shared" si="1843"/>
        <v xml:space="preserve"> </v>
      </c>
      <c r="P5847" s="117"/>
      <c r="Q5847" s="118"/>
      <c r="R5847" s="119" t="str">
        <f t="shared" si="1844"/>
        <v/>
      </c>
      <c r="S5847" s="133">
        <f>IFERROR(IF(M5847&lt;=0.005,IF(F5847="",L5847,0),IF(F5847&lt;&gt;"",0,IF(P5847="",0,IF(P5847="H",0,IF(Q5847&lt;Veriler!$G$2,L5847*Veriler!$G$2,L5847*Q5847)))))," ")</f>
        <v>0</v>
      </c>
      <c r="T5847" s="133">
        <f>IF(Veriler!T5847&lt;=0.1, S5847, IF(AND(Veriler!T5847&gt;0.1, F5847="", P5847="E"), IF(Q5847&gt;Veriler!$G$2, Q5847*S5847, IF(Q5847&lt;Veriler!$G$2, Veriler!$G$2*S5847, Q5847*S5847)), 0))</f>
        <v>0</v>
      </c>
      <c r="U5847" s="133" t="str">
        <f t="shared" si="1845"/>
        <v xml:space="preserve"> </v>
      </c>
      <c r="V5847" s="134" t="str">
        <f>IFERROR(IF(O5847="%10 sınırı aşılmıştır.",L5847-T5847,IFERROR(IF(F5847="",IF(S5847=1,0,IF(L5847-S5847=0,"",L5847-S5847)),IF(Veriler!M5847="",L5847,IF(L5847*Veriler!M5847=0,"",L5847*Veriler!M5847))),L5847)),0)</f>
        <v/>
      </c>
      <c r="W5847" s="146"/>
      <c r="X5847" s="146"/>
      <c r="Y5847" s="146"/>
    </row>
    <row r="5848" spans="1:25" s="99" customFormat="1" ht="24" customHeight="1" x14ac:dyDescent="0.25">
      <c r="A5848" s="103"/>
      <c r="B5848" s="104"/>
      <c r="C5848" s="104"/>
      <c r="D5848" s="104"/>
      <c r="E5848" s="103"/>
      <c r="F5848" s="135"/>
      <c r="G5848" s="157"/>
      <c r="H5848" s="103"/>
      <c r="I5848" s="103"/>
      <c r="J5848" s="103"/>
      <c r="K5848" s="103"/>
      <c r="L5848" s="136">
        <f>SUM(L5819:L5832,L5834:L5847)</f>
        <v>0</v>
      </c>
      <c r="M5848" s="158"/>
      <c r="N5848" s="158"/>
      <c r="O5848" s="158"/>
      <c r="P5848" s="105"/>
      <c r="Q5848" s="106"/>
      <c r="R5848" s="159"/>
      <c r="S5848" s="160"/>
      <c r="T5848" s="160"/>
      <c r="U5848" s="160"/>
      <c r="V5848" s="160"/>
      <c r="W5848" s="146"/>
      <c r="X5848" s="146"/>
      <c r="Y5848" s="146"/>
    </row>
    <row r="5849" spans="1:25" s="99" customFormat="1" ht="31.5" customHeight="1" x14ac:dyDescent="0.25">
      <c r="A5849" s="103"/>
      <c r="B5849" s="104"/>
      <c r="C5849" s="104"/>
      <c r="D5849" s="104"/>
      <c r="E5849" s="103"/>
      <c r="F5849" s="135"/>
      <c r="G5849" s="157"/>
      <c r="H5849" s="103"/>
      <c r="I5849" s="103"/>
      <c r="J5849" s="103"/>
      <c r="K5849" s="103"/>
      <c r="L5849" s="161"/>
      <c r="M5849" s="158"/>
      <c r="N5849" s="158"/>
      <c r="O5849" s="158"/>
      <c r="P5849" s="105"/>
      <c r="Q5849" s="106"/>
      <c r="R5849" s="159"/>
      <c r="S5849" s="162" t="s">
        <v>57</v>
      </c>
      <c r="T5849" s="162" t="s">
        <v>57</v>
      </c>
      <c r="U5849" s="162" t="s">
        <v>57</v>
      </c>
      <c r="V5849" s="163" t="s">
        <v>58</v>
      </c>
      <c r="W5849" s="146"/>
      <c r="X5849" s="146"/>
      <c r="Y5849" s="146"/>
    </row>
    <row r="5850" spans="1:25" s="99" customFormat="1" ht="58.5" customHeight="1" x14ac:dyDescent="0.25">
      <c r="A5850" s="185" t="s">
        <v>59</v>
      </c>
      <c r="B5850" s="180"/>
      <c r="C5850" s="180"/>
      <c r="D5850" s="180"/>
      <c r="E5850" s="180"/>
      <c r="F5850" s="180"/>
      <c r="G5850" s="180"/>
      <c r="H5850" s="180"/>
      <c r="I5850" s="180"/>
      <c r="J5850" s="180"/>
      <c r="K5850" s="180"/>
      <c r="L5850" s="180"/>
      <c r="M5850" s="180"/>
      <c r="N5850" s="180"/>
      <c r="O5850" s="180"/>
      <c r="P5850" s="180"/>
      <c r="Q5850" s="180"/>
      <c r="R5850" s="176"/>
      <c r="S5850" s="137">
        <f>SUM(S5812,S5819:S5832,S5834:S5847)</f>
        <v>0</v>
      </c>
      <c r="T5850" s="137" t="str">
        <f>IF(SUM(T5819:T5832,T5834:T5847)=0," ",SUM(T5819:T5832,T5834:T5847))</f>
        <v xml:space="preserve"> </v>
      </c>
      <c r="U5850" s="137" t="str">
        <f>IF(SUM(U5819:U5832,U5834:U5847)=0," ",SUM(U5819:U5832,U5834:U5847))</f>
        <v xml:space="preserve"> </v>
      </c>
      <c r="V5850" s="137" t="str">
        <f>IF(SUM(V5819:V5832,V5834:V5847)=0," ",SUM(V5819:V5832,V5834:V5847))</f>
        <v xml:space="preserve"> </v>
      </c>
      <c r="W5850" s="146"/>
      <c r="X5850" s="164">
        <f>SUM(U5819:U5832,U5834:U5847)</f>
        <v>0</v>
      </c>
      <c r="Y5850" s="164">
        <f>SUM(V5819:V5832,V5834:V5847)</f>
        <v>0</v>
      </c>
    </row>
    <row r="5851" spans="1:25" x14ac:dyDescent="0.3">
      <c r="A5851" s="34"/>
      <c r="G5851" s="146"/>
      <c r="L5851" s="146"/>
      <c r="M5851" s="146"/>
      <c r="N5851" s="146"/>
      <c r="O5851" s="146"/>
      <c r="R5851" s="146"/>
      <c r="S5851" s="146"/>
      <c r="T5851" s="146"/>
      <c r="U5851" s="146"/>
      <c r="V5851" s="146"/>
      <c r="W5851" s="146"/>
      <c r="X5851" s="146"/>
      <c r="Y5851" s="146"/>
    </row>
    <row r="5852" spans="1:25" x14ac:dyDescent="0.3">
      <c r="A5852" s="186" t="s">
        <v>60</v>
      </c>
      <c r="B5852" s="187"/>
      <c r="C5852" s="187"/>
      <c r="D5852" s="187"/>
      <c r="E5852" s="187"/>
      <c r="F5852" s="187"/>
      <c r="G5852" s="187"/>
      <c r="H5852" s="187"/>
      <c r="I5852" s="187"/>
      <c r="J5852" s="187"/>
      <c r="K5852" s="187"/>
      <c r="L5852" s="187"/>
      <c r="M5852" s="187"/>
      <c r="N5852" s="187"/>
      <c r="O5852" s="187"/>
      <c r="P5852" s="187"/>
      <c r="Q5852" s="187"/>
      <c r="R5852" s="187"/>
      <c r="S5852" s="187"/>
      <c r="T5852" s="187"/>
      <c r="U5852" s="187"/>
      <c r="V5852" s="187"/>
      <c r="W5852" s="146"/>
      <c r="X5852" s="146"/>
      <c r="Y5852" s="146"/>
    </row>
    <row r="5853" spans="1:25" s="99" customFormat="1" ht="41.25" customHeight="1" x14ac:dyDescent="0.25">
      <c r="A5853" s="189" t="s">
        <v>38</v>
      </c>
      <c r="B5853" s="180"/>
      <c r="C5853" s="180"/>
      <c r="D5853" s="180"/>
      <c r="E5853" s="180"/>
      <c r="F5853" s="180"/>
      <c r="G5853" s="180"/>
      <c r="H5853" s="180"/>
      <c r="I5853" s="180"/>
      <c r="J5853" s="180"/>
      <c r="K5853" s="180"/>
      <c r="L5853" s="180"/>
      <c r="M5853" s="180"/>
      <c r="N5853" s="180"/>
      <c r="O5853" s="180"/>
      <c r="P5853" s="180"/>
      <c r="Q5853" s="180"/>
      <c r="R5853" s="180"/>
      <c r="S5853" s="180"/>
      <c r="T5853" s="180"/>
      <c r="U5853" s="180"/>
      <c r="V5853" s="176"/>
      <c r="W5853" s="146"/>
      <c r="X5853" s="146"/>
      <c r="Y5853" s="146"/>
    </row>
    <row r="5854" spans="1:25" s="100" customFormat="1" ht="35.25" customHeight="1" x14ac:dyDescent="0.25">
      <c r="A5854" s="179" t="s">
        <v>39</v>
      </c>
      <c r="B5854" s="180"/>
      <c r="C5854" s="180"/>
      <c r="D5854" s="180"/>
      <c r="E5854" s="180"/>
      <c r="F5854" s="180"/>
      <c r="G5854" s="180"/>
      <c r="H5854" s="180"/>
      <c r="I5854" s="180"/>
      <c r="J5854" s="180"/>
      <c r="K5854" s="180"/>
      <c r="L5854" s="180"/>
      <c r="M5854" s="180"/>
      <c r="N5854" s="180"/>
      <c r="O5854" s="180"/>
      <c r="P5854" s="180"/>
      <c r="Q5854" s="180"/>
      <c r="R5854" s="176"/>
      <c r="S5854" s="147"/>
      <c r="T5854" s="148"/>
      <c r="U5854" s="149" t="s">
        <v>40</v>
      </c>
      <c r="V5854" s="150">
        <f>V5816+1</f>
        <v>155</v>
      </c>
      <c r="W5854" s="146"/>
      <c r="X5854" s="146"/>
      <c r="Y5854" s="146"/>
    </row>
    <row r="5855" spans="1:25" s="99" customFormat="1" ht="81" customHeight="1" x14ac:dyDescent="0.25">
      <c r="A5855" s="110" t="s">
        <v>3</v>
      </c>
      <c r="B5855" s="188" t="s">
        <v>41</v>
      </c>
      <c r="C5855" s="176"/>
      <c r="D5855" s="111" t="s">
        <v>42</v>
      </c>
      <c r="E5855" s="110" t="s">
        <v>324</v>
      </c>
      <c r="F5855" s="111" t="s">
        <v>325</v>
      </c>
      <c r="G5855" s="151" t="s">
        <v>43</v>
      </c>
      <c r="H5855" s="110" t="s">
        <v>44</v>
      </c>
      <c r="I5855" s="110" t="s">
        <v>8</v>
      </c>
      <c r="J5855" s="110" t="s">
        <v>45</v>
      </c>
      <c r="K5855" s="110" t="s">
        <v>46</v>
      </c>
      <c r="L5855" s="152" t="s">
        <v>47</v>
      </c>
      <c r="M5855" s="153" t="s">
        <v>48</v>
      </c>
      <c r="N5855" s="154" t="s">
        <v>49</v>
      </c>
      <c r="O5855" s="154" t="s">
        <v>49</v>
      </c>
      <c r="P5855" s="112" t="s">
        <v>50</v>
      </c>
      <c r="Q5855" s="110" t="s">
        <v>51</v>
      </c>
      <c r="R5855" s="155" t="s">
        <v>52</v>
      </c>
      <c r="S5855" s="156" t="s">
        <v>53</v>
      </c>
      <c r="T5855" s="156" t="s">
        <v>54</v>
      </c>
      <c r="U5855" s="152" t="s">
        <v>54</v>
      </c>
      <c r="V5855" s="152" t="s">
        <v>55</v>
      </c>
      <c r="W5855" s="146"/>
      <c r="X5855" s="146"/>
      <c r="Y5855" s="146"/>
    </row>
    <row r="5856" spans="1:25" s="99" customFormat="1" ht="45" customHeight="1" x14ac:dyDescent="0.25">
      <c r="A5856" s="101"/>
      <c r="B5856" s="177" t="s">
        <v>56</v>
      </c>
      <c r="C5856" s="178"/>
      <c r="D5856" s="102"/>
      <c r="E5856" s="170"/>
      <c r="F5856" s="102"/>
      <c r="G5856" s="95"/>
      <c r="H5856" s="102"/>
      <c r="I5856" s="102"/>
      <c r="J5856" s="102"/>
      <c r="K5856" s="102"/>
      <c r="L5856" s="95"/>
      <c r="M5856" s="95"/>
      <c r="N5856" s="95"/>
      <c r="O5856" s="95"/>
      <c r="P5856" s="102"/>
      <c r="Q5856" s="102"/>
      <c r="R5856" s="190"/>
      <c r="S5856" s="184"/>
      <c r="T5856" s="95"/>
      <c r="U5856" s="95"/>
      <c r="V5856" s="95"/>
      <c r="W5856" s="146"/>
      <c r="X5856" s="146"/>
      <c r="Y5856" s="146"/>
    </row>
    <row r="5857" spans="1:25" s="99" customFormat="1" ht="54.75" customHeight="1" x14ac:dyDescent="0.25">
      <c r="A5857" s="96">
        <f>A5847+1</f>
        <v>4313</v>
      </c>
      <c r="B5857" s="181"/>
      <c r="C5857" s="182"/>
      <c r="D5857" s="113"/>
      <c r="E5857" s="115"/>
      <c r="F5857" s="174"/>
      <c r="G5857" s="114" t="str">
        <f t="shared" ref="G5857:G5870" si="1847">IF(AND(F5857&lt;&gt;"",V5857&lt;&gt;"",L5857&lt;&gt;0),V5857/L5857,"")</f>
        <v/>
      </c>
      <c r="H5857" s="115"/>
      <c r="I5857" s="115"/>
      <c r="J5857" s="115"/>
      <c r="K5857" s="115"/>
      <c r="L5857" s="133" t="str">
        <f t="shared" ref="L5857:L5870" si="1848">IF(AND(H5857&lt;&gt;0, J5857&lt;&gt;0, K5857&lt;&gt;0), H5857*J5857*K5857, "")</f>
        <v/>
      </c>
      <c r="M5857" s="116" t="str">
        <f>IF(L5857="", "", L5857/Veriler!$X$1)</f>
        <v/>
      </c>
      <c r="N5857" s="116" t="str">
        <f>IF(F5857&lt;&gt;"", "İthal Girdi", IF(Veriler!T5857="", "", IF(Veriler!S5857="H", "%0,5 üzerindedir", IF(Veriler!T5857&gt;0.1, "%10 sınırı aşılmıştır.", "Uygun"))))</f>
        <v>%0,5 üzerindedir</v>
      </c>
      <c r="O5857" s="116" t="str">
        <f t="shared" ref="O5857:O5870" si="1849">IF(M5857=""," ",N5857)</f>
        <v xml:space="preserve"> </v>
      </c>
      <c r="P5857" s="117"/>
      <c r="Q5857" s="118"/>
      <c r="R5857" s="119" t="str">
        <f t="shared" ref="R5857:R5870" si="1850">IFERROR(IF(AND(T5857&lt;&gt;"",L5857&lt;&gt;"",L5857&lt;&gt;0,T5857&lt;&gt;0),T5857/L5857,"")," ")</f>
        <v/>
      </c>
      <c r="S5857" s="133">
        <f>IFERROR(IF(M5857&lt;=0.005,IF(F5857="",L5857,0),IF(F5857&lt;&gt;"",0,IF(P5857="",0,IF(P5857="H",0,IF(Q5857&lt;Veriler!$G$2,L5857*Veriler!$G$2,L5857*Q5857)))))," ")</f>
        <v>0</v>
      </c>
      <c r="T5857" s="133">
        <f>IF(Veriler!T5857&lt;=0.1, S5857, IF(AND(Veriler!T5857&gt;0.1, F5857="", P5857="E"), IF(Q5857&gt;Veriler!$G$2, Q5857*S5857, IF(Q5857&lt;Veriler!$G$2, Veriler!$G$2*S5857, Q5857*S5857)), 0))</f>
        <v>0</v>
      </c>
      <c r="U5857" s="133" t="str">
        <f t="shared" ref="U5857:U5870" si="1851">IF(T5857=0," ",T5857)</f>
        <v xml:space="preserve"> </v>
      </c>
      <c r="V5857" s="134" t="str">
        <f>IFERROR(IF(O5857="%10 sınırı aşılmıştır.",L5857-T5857,IFERROR(IF(F5857="",IF(S5857=1,0,IF(L5857-S5857=0,"",L5857-S5857)),IF(Veriler!M5857="",L5857,IF(L5857*Veriler!M5857=0,"",L5857*Veriler!M5857))),L5857)),0)</f>
        <v/>
      </c>
      <c r="W5857" s="146"/>
      <c r="X5857" s="146"/>
      <c r="Y5857" s="146"/>
    </row>
    <row r="5858" spans="1:25" s="99" customFormat="1" ht="54.75" customHeight="1" x14ac:dyDescent="0.25">
      <c r="A5858" s="96">
        <f t="shared" ref="A5858:A5870" si="1852">A5857+1</f>
        <v>4314</v>
      </c>
      <c r="B5858" s="175"/>
      <c r="C5858" s="176"/>
      <c r="D5858" s="113"/>
      <c r="E5858" s="115"/>
      <c r="F5858" s="174"/>
      <c r="G5858" s="114" t="str">
        <f t="shared" si="1847"/>
        <v/>
      </c>
      <c r="H5858" s="115"/>
      <c r="I5858" s="115"/>
      <c r="J5858" s="115"/>
      <c r="K5858" s="115"/>
      <c r="L5858" s="133" t="str">
        <f t="shared" si="1848"/>
        <v/>
      </c>
      <c r="M5858" s="116" t="str">
        <f>IF(L5858="", "", L5858/Veriler!$X$1)</f>
        <v/>
      </c>
      <c r="N5858" s="116" t="str">
        <f>IF(F5858&lt;&gt;"", "İthal Girdi", IF(Veriler!T5858="", "", IF(Veriler!S5858="H", "%0,5 üzerindedir", IF(Veriler!T5858&gt;0.1, "%10 sınırı aşılmıştır.", "Uygun"))))</f>
        <v>%0,5 üzerindedir</v>
      </c>
      <c r="O5858" s="116" t="str">
        <f t="shared" si="1849"/>
        <v xml:space="preserve"> </v>
      </c>
      <c r="P5858" s="117"/>
      <c r="Q5858" s="118"/>
      <c r="R5858" s="119" t="str">
        <f t="shared" si="1850"/>
        <v/>
      </c>
      <c r="S5858" s="133">
        <f>IFERROR(IF(M5858&lt;=0.005,IF(F5858="",L5858,0),IF(F5858&lt;&gt;"",0,IF(P5858="",0,IF(P5858="H",0,IF(Q5858&lt;Veriler!$G$2,L5858*Veriler!$G$2,L5858*Q5858)))))," ")</f>
        <v>0</v>
      </c>
      <c r="T5858" s="133">
        <f>IF(Veriler!T5858&lt;=0.1, S5858, IF(AND(Veriler!T5858&gt;0.1, F5858="", P5858="E"), IF(Q5858&gt;Veriler!$G$2, Q5858*S5858, IF(Q5858&lt;Veriler!$G$2, Veriler!$G$2*S5858, Q5858*S5858)), 0))</f>
        <v>0</v>
      </c>
      <c r="U5858" s="133" t="str">
        <f t="shared" si="1851"/>
        <v xml:space="preserve"> </v>
      </c>
      <c r="V5858" s="134" t="str">
        <f>IFERROR(IF(O5858="%10 sınırı aşılmıştır.",L5858-T5858,IFERROR(IF(F5858="",IF(S5858=1,0,IF(L5858-S5858=0,"",L5858-S5858)),IF(Veriler!M5858="",L5858,IF(L5858*Veriler!M5858=0,"",L5858*Veriler!M5858))),L5858)),0)</f>
        <v/>
      </c>
      <c r="W5858" s="146"/>
      <c r="X5858" s="146"/>
      <c r="Y5858" s="146"/>
    </row>
    <row r="5859" spans="1:25" s="99" customFormat="1" ht="54.75" customHeight="1" x14ac:dyDescent="0.25">
      <c r="A5859" s="96">
        <f t="shared" si="1852"/>
        <v>4315</v>
      </c>
      <c r="B5859" s="175"/>
      <c r="C5859" s="176"/>
      <c r="D5859" s="113"/>
      <c r="E5859" s="115"/>
      <c r="F5859" s="174"/>
      <c r="G5859" s="114" t="str">
        <f t="shared" si="1847"/>
        <v/>
      </c>
      <c r="H5859" s="115"/>
      <c r="I5859" s="115"/>
      <c r="J5859" s="115"/>
      <c r="K5859" s="115"/>
      <c r="L5859" s="133" t="str">
        <f t="shared" si="1848"/>
        <v/>
      </c>
      <c r="M5859" s="116" t="str">
        <f>IF(L5859="", "", L5859/Veriler!$X$1)</f>
        <v/>
      </c>
      <c r="N5859" s="116" t="str">
        <f>IF(F5859&lt;&gt;"", "İthal Girdi", IF(Veriler!T5859="", "", IF(Veriler!S5859="H", "%0,5 üzerindedir", IF(Veriler!T5859&gt;0.1, "%10 sınırı aşılmıştır.", "Uygun"))))</f>
        <v>%0,5 üzerindedir</v>
      </c>
      <c r="O5859" s="116" t="str">
        <f t="shared" si="1849"/>
        <v xml:space="preserve"> </v>
      </c>
      <c r="P5859" s="117"/>
      <c r="Q5859" s="118"/>
      <c r="R5859" s="119" t="str">
        <f t="shared" si="1850"/>
        <v/>
      </c>
      <c r="S5859" s="133">
        <f>IFERROR(IF(M5859&lt;=0.005,IF(F5859="",L5859,0),IF(F5859&lt;&gt;"",0,IF(P5859="",0,IF(P5859="H",0,IF(Q5859&lt;Veriler!$G$2,L5859*Veriler!$G$2,L5859*Q5859)))))," ")</f>
        <v>0</v>
      </c>
      <c r="T5859" s="133">
        <f>IF(Veriler!T5859&lt;=0.1, S5859, IF(AND(Veriler!T5859&gt;0.1, F5859="", P5859="E"), IF(Q5859&gt;Veriler!$G$2, Q5859*S5859, IF(Q5859&lt;Veriler!$G$2, Veriler!$G$2*S5859, Q5859*S5859)), 0))</f>
        <v>0</v>
      </c>
      <c r="U5859" s="133" t="str">
        <f t="shared" si="1851"/>
        <v xml:space="preserve"> </v>
      </c>
      <c r="V5859" s="134" t="str">
        <f>IFERROR(IF(O5859="%10 sınırı aşılmıştır.",L5859-T5859,IFERROR(IF(F5859="",IF(S5859=1,0,IF(L5859-S5859=0,"",L5859-S5859)),IF(Veriler!M5859="",L5859,IF(L5859*Veriler!M5859=0,"",L5859*Veriler!M5859))),L5859)),0)</f>
        <v/>
      </c>
      <c r="W5859" s="146"/>
      <c r="X5859" s="146"/>
      <c r="Y5859" s="146"/>
    </row>
    <row r="5860" spans="1:25" s="99" customFormat="1" ht="54.75" customHeight="1" x14ac:dyDescent="0.25">
      <c r="A5860" s="96">
        <f t="shared" si="1852"/>
        <v>4316</v>
      </c>
      <c r="B5860" s="175"/>
      <c r="C5860" s="176"/>
      <c r="D5860" s="113"/>
      <c r="E5860" s="115"/>
      <c r="F5860" s="174"/>
      <c r="G5860" s="114" t="str">
        <f t="shared" si="1847"/>
        <v/>
      </c>
      <c r="H5860" s="115"/>
      <c r="I5860" s="115"/>
      <c r="J5860" s="115"/>
      <c r="K5860" s="115"/>
      <c r="L5860" s="133" t="str">
        <f t="shared" si="1848"/>
        <v/>
      </c>
      <c r="M5860" s="116" t="str">
        <f>IF(L5860="", "", L5860/Veriler!$X$1)</f>
        <v/>
      </c>
      <c r="N5860" s="116" t="str">
        <f>IF(F5860&lt;&gt;"", "İthal Girdi", IF(Veriler!T5860="", "", IF(Veriler!S5860="H", "%0,5 üzerindedir", IF(Veriler!T5860&gt;0.1, "%10 sınırı aşılmıştır.", "Uygun"))))</f>
        <v>%0,5 üzerindedir</v>
      </c>
      <c r="O5860" s="116" t="str">
        <f t="shared" si="1849"/>
        <v xml:space="preserve"> </v>
      </c>
      <c r="P5860" s="117"/>
      <c r="Q5860" s="118"/>
      <c r="R5860" s="119" t="str">
        <f t="shared" si="1850"/>
        <v/>
      </c>
      <c r="S5860" s="133">
        <f>IFERROR(IF(M5860&lt;=0.005,IF(F5860="",L5860,0),IF(F5860&lt;&gt;"",0,IF(P5860="",0,IF(P5860="H",0,IF(Q5860&lt;Veriler!$G$2,L5860*Veriler!$G$2,L5860*Q5860)))))," ")</f>
        <v>0</v>
      </c>
      <c r="T5860" s="133">
        <f>IF(Veriler!T5860&lt;=0.1, S5860, IF(AND(Veriler!T5860&gt;0.1, F5860="", P5860="E"), IF(Q5860&gt;Veriler!$G$2, Q5860*S5860, IF(Q5860&lt;Veriler!$G$2, Veriler!$G$2*S5860, Q5860*S5860)), 0))</f>
        <v>0</v>
      </c>
      <c r="U5860" s="133" t="str">
        <f t="shared" si="1851"/>
        <v xml:space="preserve"> </v>
      </c>
      <c r="V5860" s="134" t="str">
        <f>IFERROR(IF(O5860="%10 sınırı aşılmıştır.",L5860-T5860,IFERROR(IF(F5860="",IF(S5860=1,0,IF(L5860-S5860=0,"",L5860-S5860)),IF(Veriler!M5860="",L5860,IF(L5860*Veriler!M5860=0,"",L5860*Veriler!M5860))),L5860)),0)</f>
        <v/>
      </c>
      <c r="W5860" s="146"/>
      <c r="X5860" s="146"/>
      <c r="Y5860" s="146"/>
    </row>
    <row r="5861" spans="1:25" s="99" customFormat="1" ht="54.75" customHeight="1" x14ac:dyDescent="0.25">
      <c r="A5861" s="96">
        <f t="shared" si="1852"/>
        <v>4317</v>
      </c>
      <c r="B5861" s="175"/>
      <c r="C5861" s="176"/>
      <c r="D5861" s="113"/>
      <c r="E5861" s="115"/>
      <c r="F5861" s="174"/>
      <c r="G5861" s="114" t="str">
        <f t="shared" si="1847"/>
        <v/>
      </c>
      <c r="H5861" s="115"/>
      <c r="I5861" s="115"/>
      <c r="J5861" s="115"/>
      <c r="K5861" s="115"/>
      <c r="L5861" s="133" t="str">
        <f t="shared" si="1848"/>
        <v/>
      </c>
      <c r="M5861" s="116" t="str">
        <f>IF(L5861="", "", L5861/Veriler!$X$1)</f>
        <v/>
      </c>
      <c r="N5861" s="116" t="str">
        <f>IF(F5861&lt;&gt;"", "İthal Girdi", IF(Veriler!T5861="", "", IF(Veriler!S5861="H", "%0,5 üzerindedir", IF(Veriler!T5861&gt;0.1, "%10 sınırı aşılmıştır.", "Uygun"))))</f>
        <v>%0,5 üzerindedir</v>
      </c>
      <c r="O5861" s="116" t="str">
        <f t="shared" si="1849"/>
        <v xml:space="preserve"> </v>
      </c>
      <c r="P5861" s="117"/>
      <c r="Q5861" s="118"/>
      <c r="R5861" s="119" t="str">
        <f t="shared" si="1850"/>
        <v/>
      </c>
      <c r="S5861" s="133">
        <f>IFERROR(IF(M5861&lt;=0.005,IF(F5861="",L5861,0),IF(F5861&lt;&gt;"",0,IF(P5861="",0,IF(P5861="H",0,IF(Q5861&lt;Veriler!$G$2,L5861*Veriler!$G$2,L5861*Q5861)))))," ")</f>
        <v>0</v>
      </c>
      <c r="T5861" s="133">
        <f>IF(Veriler!T5861&lt;=0.1, S5861, IF(AND(Veriler!T5861&gt;0.1, F5861="", P5861="E"), IF(Q5861&gt;Veriler!$G$2, Q5861*S5861, IF(Q5861&lt;Veriler!$G$2, Veriler!$G$2*S5861, Q5861*S5861)), 0))</f>
        <v>0</v>
      </c>
      <c r="U5861" s="133" t="str">
        <f t="shared" si="1851"/>
        <v xml:space="preserve"> </v>
      </c>
      <c r="V5861" s="134" t="str">
        <f>IFERROR(IF(O5861="%10 sınırı aşılmıştır.",L5861-T5861,IFERROR(IF(F5861="",IF(S5861=1,0,IF(L5861-S5861=0,"",L5861-S5861)),IF(Veriler!M5861="",L5861,IF(L5861*Veriler!M5861=0,"",L5861*Veriler!M5861))),L5861)),0)</f>
        <v/>
      </c>
      <c r="W5861" s="146"/>
      <c r="X5861" s="146"/>
      <c r="Y5861" s="146"/>
    </row>
    <row r="5862" spans="1:25" s="99" customFormat="1" ht="54.75" customHeight="1" x14ac:dyDescent="0.25">
      <c r="A5862" s="96">
        <f t="shared" si="1852"/>
        <v>4318</v>
      </c>
      <c r="B5862" s="175"/>
      <c r="C5862" s="176"/>
      <c r="D5862" s="113"/>
      <c r="E5862" s="115"/>
      <c r="F5862" s="174"/>
      <c r="G5862" s="114" t="str">
        <f t="shared" si="1847"/>
        <v/>
      </c>
      <c r="H5862" s="115"/>
      <c r="I5862" s="115"/>
      <c r="J5862" s="115"/>
      <c r="K5862" s="115"/>
      <c r="L5862" s="133" t="str">
        <f t="shared" si="1848"/>
        <v/>
      </c>
      <c r="M5862" s="116" t="str">
        <f>IF(L5862="", "", L5862/Veriler!$X$1)</f>
        <v/>
      </c>
      <c r="N5862" s="116" t="str">
        <f>IF(F5862&lt;&gt;"", "İthal Girdi", IF(Veriler!T5862="", "", IF(Veriler!S5862="H", "%0,5 üzerindedir", IF(Veriler!T5862&gt;0.1, "%10 sınırı aşılmıştır.", "Uygun"))))</f>
        <v>%0,5 üzerindedir</v>
      </c>
      <c r="O5862" s="116" t="str">
        <f t="shared" si="1849"/>
        <v xml:space="preserve"> </v>
      </c>
      <c r="P5862" s="117"/>
      <c r="Q5862" s="118"/>
      <c r="R5862" s="119" t="str">
        <f t="shared" si="1850"/>
        <v/>
      </c>
      <c r="S5862" s="133">
        <f>IFERROR(IF(M5862&lt;=0.005,IF(F5862="",L5862,0),IF(F5862&lt;&gt;"",0,IF(P5862="",0,IF(P5862="H",0,IF(Q5862&lt;Veriler!$G$2,L5862*Veriler!$G$2,L5862*Q5862)))))," ")</f>
        <v>0</v>
      </c>
      <c r="T5862" s="133">
        <f>IF(Veriler!T5862&lt;=0.1, S5862, IF(AND(Veriler!T5862&gt;0.1, F5862="", P5862="E"), IF(Q5862&gt;Veriler!$G$2, Q5862*S5862, IF(Q5862&lt;Veriler!$G$2, Veriler!$G$2*S5862, Q5862*S5862)), 0))</f>
        <v>0</v>
      </c>
      <c r="U5862" s="133" t="str">
        <f t="shared" si="1851"/>
        <v xml:space="preserve"> </v>
      </c>
      <c r="V5862" s="134" t="str">
        <f>IFERROR(IF(O5862="%10 sınırı aşılmıştır.",L5862-T5862,IFERROR(IF(F5862="",IF(S5862=1,0,IF(L5862-S5862=0,"",L5862-S5862)),IF(Veriler!M5862="",L5862,IF(L5862*Veriler!M5862=0,"",L5862*Veriler!M5862))),L5862)),0)</f>
        <v/>
      </c>
      <c r="W5862" s="146"/>
      <c r="X5862" s="146"/>
      <c r="Y5862" s="146"/>
    </row>
    <row r="5863" spans="1:25" s="99" customFormat="1" ht="54.75" customHeight="1" x14ac:dyDescent="0.25">
      <c r="A5863" s="96">
        <f t="shared" si="1852"/>
        <v>4319</v>
      </c>
      <c r="B5863" s="175"/>
      <c r="C5863" s="176"/>
      <c r="D5863" s="113"/>
      <c r="E5863" s="115"/>
      <c r="F5863" s="174"/>
      <c r="G5863" s="114" t="str">
        <f t="shared" si="1847"/>
        <v/>
      </c>
      <c r="H5863" s="115"/>
      <c r="I5863" s="115"/>
      <c r="J5863" s="115"/>
      <c r="K5863" s="115"/>
      <c r="L5863" s="133" t="str">
        <f t="shared" si="1848"/>
        <v/>
      </c>
      <c r="M5863" s="116" t="str">
        <f>IF(L5863="", "", L5863/Veriler!$X$1)</f>
        <v/>
      </c>
      <c r="N5863" s="116" t="str">
        <f>IF(F5863&lt;&gt;"", "İthal Girdi", IF(Veriler!T5863="", "", IF(Veriler!S5863="H", "%0,5 üzerindedir", IF(Veriler!T5863&gt;0.1, "%10 sınırı aşılmıştır.", "Uygun"))))</f>
        <v>%0,5 üzerindedir</v>
      </c>
      <c r="O5863" s="116" t="str">
        <f t="shared" si="1849"/>
        <v xml:space="preserve"> </v>
      </c>
      <c r="P5863" s="117"/>
      <c r="Q5863" s="118"/>
      <c r="R5863" s="119" t="str">
        <f t="shared" si="1850"/>
        <v/>
      </c>
      <c r="S5863" s="133">
        <f>IFERROR(IF(M5863&lt;=0.005,IF(F5863="",L5863,0),IF(F5863&lt;&gt;"",0,IF(P5863="",0,IF(P5863="H",0,IF(Q5863&lt;Veriler!$G$2,L5863*Veriler!$G$2,L5863*Q5863)))))," ")</f>
        <v>0</v>
      </c>
      <c r="T5863" s="133">
        <f>IF(Veriler!T5863&lt;=0.1, S5863, IF(AND(Veriler!T5863&gt;0.1, F5863="", P5863="E"), IF(Q5863&gt;Veriler!$G$2, Q5863*S5863, IF(Q5863&lt;Veriler!$G$2, Veriler!$G$2*S5863, Q5863*S5863)), 0))</f>
        <v>0</v>
      </c>
      <c r="U5863" s="133" t="str">
        <f t="shared" si="1851"/>
        <v xml:space="preserve"> </v>
      </c>
      <c r="V5863" s="134" t="str">
        <f>IFERROR(IF(O5863="%10 sınırı aşılmıştır.",L5863-T5863,IFERROR(IF(F5863="",IF(S5863=1,0,IF(L5863-S5863=0,"",L5863-S5863)),IF(Veriler!M5863="",L5863,IF(L5863*Veriler!M5863=0,"",L5863*Veriler!M5863))),L5863)),0)</f>
        <v/>
      </c>
      <c r="W5863" s="146"/>
      <c r="X5863" s="146"/>
      <c r="Y5863" s="146"/>
    </row>
    <row r="5864" spans="1:25" s="99" customFormat="1" ht="54.75" customHeight="1" x14ac:dyDescent="0.25">
      <c r="A5864" s="96">
        <f t="shared" si="1852"/>
        <v>4320</v>
      </c>
      <c r="B5864" s="175"/>
      <c r="C5864" s="176"/>
      <c r="D5864" s="113"/>
      <c r="E5864" s="115"/>
      <c r="F5864" s="174"/>
      <c r="G5864" s="114" t="str">
        <f t="shared" si="1847"/>
        <v/>
      </c>
      <c r="H5864" s="115"/>
      <c r="I5864" s="115"/>
      <c r="J5864" s="115"/>
      <c r="K5864" s="115"/>
      <c r="L5864" s="133" t="str">
        <f t="shared" si="1848"/>
        <v/>
      </c>
      <c r="M5864" s="116" t="str">
        <f>IF(L5864="", "", L5864/Veriler!$X$1)</f>
        <v/>
      </c>
      <c r="N5864" s="116" t="str">
        <f>IF(F5864&lt;&gt;"", "İthal Girdi", IF(Veriler!T5864="", "", IF(Veriler!S5864="H", "%0,5 üzerindedir", IF(Veriler!T5864&gt;0.1, "%10 sınırı aşılmıştır.", "Uygun"))))</f>
        <v>%0,5 üzerindedir</v>
      </c>
      <c r="O5864" s="116" t="str">
        <f t="shared" si="1849"/>
        <v xml:space="preserve"> </v>
      </c>
      <c r="P5864" s="117"/>
      <c r="Q5864" s="118"/>
      <c r="R5864" s="119" t="str">
        <f t="shared" si="1850"/>
        <v/>
      </c>
      <c r="S5864" s="133">
        <f>IFERROR(IF(M5864&lt;=0.005,IF(F5864="",L5864,0),IF(F5864&lt;&gt;"",0,IF(P5864="",0,IF(P5864="H",0,IF(Q5864&lt;Veriler!$G$2,L5864*Veriler!$G$2,L5864*Q5864)))))," ")</f>
        <v>0</v>
      </c>
      <c r="T5864" s="133">
        <f>IF(Veriler!T5864&lt;=0.1, S5864, IF(AND(Veriler!T5864&gt;0.1, F5864="", P5864="E"), IF(Q5864&gt;Veriler!$G$2, Q5864*S5864, IF(Q5864&lt;Veriler!$G$2, Veriler!$G$2*S5864, Q5864*S5864)), 0))</f>
        <v>0</v>
      </c>
      <c r="U5864" s="133" t="str">
        <f t="shared" si="1851"/>
        <v xml:space="preserve"> </v>
      </c>
      <c r="V5864" s="134" t="str">
        <f>IFERROR(IF(O5864="%10 sınırı aşılmıştır.",L5864-T5864,IFERROR(IF(F5864="",IF(S5864=1,0,IF(L5864-S5864=0,"",L5864-S5864)),IF(Veriler!M5864="",L5864,IF(L5864*Veriler!M5864=0,"",L5864*Veriler!M5864))),L5864)),0)</f>
        <v/>
      </c>
      <c r="W5864" s="146"/>
      <c r="X5864" s="146"/>
      <c r="Y5864" s="146"/>
    </row>
    <row r="5865" spans="1:25" s="99" customFormat="1" ht="54.75" customHeight="1" x14ac:dyDescent="0.25">
      <c r="A5865" s="96">
        <f t="shared" si="1852"/>
        <v>4321</v>
      </c>
      <c r="B5865" s="175"/>
      <c r="C5865" s="176"/>
      <c r="D5865" s="113"/>
      <c r="E5865" s="115"/>
      <c r="F5865" s="174"/>
      <c r="G5865" s="114" t="str">
        <f t="shared" si="1847"/>
        <v/>
      </c>
      <c r="H5865" s="115"/>
      <c r="I5865" s="115"/>
      <c r="J5865" s="115"/>
      <c r="K5865" s="115"/>
      <c r="L5865" s="133" t="str">
        <f t="shared" si="1848"/>
        <v/>
      </c>
      <c r="M5865" s="116" t="str">
        <f>IF(L5865="", "", L5865/Veriler!$X$1)</f>
        <v/>
      </c>
      <c r="N5865" s="116" t="str">
        <f>IF(F5865&lt;&gt;"", "İthal Girdi", IF(Veriler!T5865="", "", IF(Veriler!S5865="H", "%0,5 üzerindedir", IF(Veriler!T5865&gt;0.1, "%10 sınırı aşılmıştır.", "Uygun"))))</f>
        <v>%0,5 üzerindedir</v>
      </c>
      <c r="O5865" s="116" t="str">
        <f t="shared" si="1849"/>
        <v xml:space="preserve"> </v>
      </c>
      <c r="P5865" s="117"/>
      <c r="Q5865" s="118"/>
      <c r="R5865" s="119" t="str">
        <f t="shared" si="1850"/>
        <v/>
      </c>
      <c r="S5865" s="133">
        <f>IFERROR(IF(M5865&lt;=0.005,IF(F5865="",L5865,0),IF(F5865&lt;&gt;"",0,IF(P5865="",0,IF(P5865="H",0,IF(Q5865&lt;Veriler!$G$2,L5865*Veriler!$G$2,L5865*Q5865)))))," ")</f>
        <v>0</v>
      </c>
      <c r="T5865" s="133">
        <f>IF(Veriler!T5865&lt;=0.1, S5865, IF(AND(Veriler!T5865&gt;0.1, F5865="", P5865="E"), IF(Q5865&gt;Veriler!$G$2, Q5865*S5865, IF(Q5865&lt;Veriler!$G$2, Veriler!$G$2*S5865, Q5865*S5865)), 0))</f>
        <v>0</v>
      </c>
      <c r="U5865" s="133" t="str">
        <f t="shared" si="1851"/>
        <v xml:space="preserve"> </v>
      </c>
      <c r="V5865" s="134" t="str">
        <f>IFERROR(IF(O5865="%10 sınırı aşılmıştır.",L5865-T5865,IFERROR(IF(F5865="",IF(S5865=1,0,IF(L5865-S5865=0,"",L5865-S5865)),IF(Veriler!M5865="",L5865,IF(L5865*Veriler!M5865=0,"",L5865*Veriler!M5865))),L5865)),0)</f>
        <v/>
      </c>
      <c r="W5865" s="146"/>
      <c r="X5865" s="146"/>
      <c r="Y5865" s="146"/>
    </row>
    <row r="5866" spans="1:25" s="99" customFormat="1" ht="54.75" customHeight="1" x14ac:dyDescent="0.25">
      <c r="A5866" s="96">
        <f t="shared" si="1852"/>
        <v>4322</v>
      </c>
      <c r="B5866" s="175"/>
      <c r="C5866" s="176"/>
      <c r="D5866" s="113"/>
      <c r="E5866" s="115"/>
      <c r="F5866" s="174"/>
      <c r="G5866" s="114" t="str">
        <f t="shared" si="1847"/>
        <v/>
      </c>
      <c r="H5866" s="115"/>
      <c r="I5866" s="115"/>
      <c r="J5866" s="115"/>
      <c r="K5866" s="115"/>
      <c r="L5866" s="133" t="str">
        <f t="shared" si="1848"/>
        <v/>
      </c>
      <c r="M5866" s="116" t="str">
        <f>IF(L5866="", "", L5866/Veriler!$X$1)</f>
        <v/>
      </c>
      <c r="N5866" s="116" t="str">
        <f>IF(F5866&lt;&gt;"", "İthal Girdi", IF(Veriler!T5866="", "", IF(Veriler!S5866="H", "%0,5 üzerindedir", IF(Veriler!T5866&gt;0.1, "%10 sınırı aşılmıştır.", "Uygun"))))</f>
        <v>%0,5 üzerindedir</v>
      </c>
      <c r="O5866" s="116" t="str">
        <f t="shared" si="1849"/>
        <v xml:space="preserve"> </v>
      </c>
      <c r="P5866" s="117"/>
      <c r="Q5866" s="118"/>
      <c r="R5866" s="119" t="str">
        <f t="shared" si="1850"/>
        <v/>
      </c>
      <c r="S5866" s="133">
        <f>IFERROR(IF(M5866&lt;=0.005,IF(F5866="",L5866,0),IF(F5866&lt;&gt;"",0,IF(P5866="",0,IF(P5866="H",0,IF(Q5866&lt;Veriler!$G$2,L5866*Veriler!$G$2,L5866*Q5866)))))," ")</f>
        <v>0</v>
      </c>
      <c r="T5866" s="133">
        <f>IF(Veriler!T5866&lt;=0.1, S5866, IF(AND(Veriler!T5866&gt;0.1, F5866="", P5866="E"), IF(Q5866&gt;Veriler!$G$2, Q5866*S5866, IF(Q5866&lt;Veriler!$G$2, Veriler!$G$2*S5866, Q5866*S5866)), 0))</f>
        <v>0</v>
      </c>
      <c r="U5866" s="133" t="str">
        <f t="shared" si="1851"/>
        <v xml:space="preserve"> </v>
      </c>
      <c r="V5866" s="134" t="str">
        <f>IFERROR(IF(O5866="%10 sınırı aşılmıştır.",L5866-T5866,IFERROR(IF(F5866="",IF(S5866=1,0,IF(L5866-S5866=0,"",L5866-S5866)),IF(Veriler!M5866="",L5866,IF(L5866*Veriler!M5866=0,"",L5866*Veriler!M5866))),L5866)),0)</f>
        <v/>
      </c>
      <c r="W5866" s="146"/>
      <c r="X5866" s="146"/>
      <c r="Y5866" s="146"/>
    </row>
    <row r="5867" spans="1:25" s="99" customFormat="1" ht="54.75" customHeight="1" x14ac:dyDescent="0.25">
      <c r="A5867" s="96">
        <f t="shared" si="1852"/>
        <v>4323</v>
      </c>
      <c r="B5867" s="175"/>
      <c r="C5867" s="176"/>
      <c r="D5867" s="113"/>
      <c r="E5867" s="115"/>
      <c r="F5867" s="174"/>
      <c r="G5867" s="114" t="str">
        <f t="shared" si="1847"/>
        <v/>
      </c>
      <c r="H5867" s="115"/>
      <c r="I5867" s="115"/>
      <c r="J5867" s="115"/>
      <c r="K5867" s="115"/>
      <c r="L5867" s="133" t="str">
        <f t="shared" si="1848"/>
        <v/>
      </c>
      <c r="M5867" s="116" t="str">
        <f>IF(L5867="", "", L5867/Veriler!$X$1)</f>
        <v/>
      </c>
      <c r="N5867" s="116" t="str">
        <f>IF(F5867&lt;&gt;"", "İthal Girdi", IF(Veriler!T5867="", "", IF(Veriler!S5867="H", "%0,5 üzerindedir", IF(Veriler!T5867&gt;0.1, "%10 sınırı aşılmıştır.", "Uygun"))))</f>
        <v>%0,5 üzerindedir</v>
      </c>
      <c r="O5867" s="116" t="str">
        <f t="shared" si="1849"/>
        <v xml:space="preserve"> </v>
      </c>
      <c r="P5867" s="117"/>
      <c r="Q5867" s="118"/>
      <c r="R5867" s="119" t="str">
        <f t="shared" si="1850"/>
        <v/>
      </c>
      <c r="S5867" s="133">
        <f>IFERROR(IF(M5867&lt;=0.005,IF(F5867="",L5867,0),IF(F5867&lt;&gt;"",0,IF(P5867="",0,IF(P5867="H",0,IF(Q5867&lt;Veriler!$G$2,L5867*Veriler!$G$2,L5867*Q5867)))))," ")</f>
        <v>0</v>
      </c>
      <c r="T5867" s="133">
        <f>IF(Veriler!T5867&lt;=0.1, S5867, IF(AND(Veriler!T5867&gt;0.1, F5867="", P5867="E"), IF(Q5867&gt;Veriler!$G$2, Q5867*S5867, IF(Q5867&lt;Veriler!$G$2, Veriler!$G$2*S5867, Q5867*S5867)), 0))</f>
        <v>0</v>
      </c>
      <c r="U5867" s="133" t="str">
        <f t="shared" si="1851"/>
        <v xml:space="preserve"> </v>
      </c>
      <c r="V5867" s="134" t="str">
        <f>IFERROR(IF(O5867="%10 sınırı aşılmıştır.",L5867-T5867,IFERROR(IF(F5867="",IF(S5867=1,0,IF(L5867-S5867=0,"",L5867-S5867)),IF(Veriler!M5867="",L5867,IF(L5867*Veriler!M5867=0,"",L5867*Veriler!M5867))),L5867)),0)</f>
        <v/>
      </c>
      <c r="W5867" s="146"/>
      <c r="X5867" s="146"/>
      <c r="Y5867" s="146"/>
    </row>
    <row r="5868" spans="1:25" s="99" customFormat="1" ht="54.75" customHeight="1" x14ac:dyDescent="0.25">
      <c r="A5868" s="96">
        <f t="shared" si="1852"/>
        <v>4324</v>
      </c>
      <c r="B5868" s="175"/>
      <c r="C5868" s="176"/>
      <c r="D5868" s="113"/>
      <c r="E5868" s="115"/>
      <c r="F5868" s="174"/>
      <c r="G5868" s="114" t="str">
        <f t="shared" si="1847"/>
        <v/>
      </c>
      <c r="H5868" s="115"/>
      <c r="I5868" s="115"/>
      <c r="J5868" s="115"/>
      <c r="K5868" s="115"/>
      <c r="L5868" s="133" t="str">
        <f t="shared" si="1848"/>
        <v/>
      </c>
      <c r="M5868" s="116" t="str">
        <f>IF(L5868="", "", L5868/Veriler!$X$1)</f>
        <v/>
      </c>
      <c r="N5868" s="116" t="str">
        <f>IF(F5868&lt;&gt;"", "İthal Girdi", IF(Veriler!T5868="", "", IF(Veriler!S5868="H", "%0,5 üzerindedir", IF(Veriler!T5868&gt;0.1, "%10 sınırı aşılmıştır.", "Uygun"))))</f>
        <v>%0,5 üzerindedir</v>
      </c>
      <c r="O5868" s="116" t="str">
        <f t="shared" si="1849"/>
        <v xml:space="preserve"> </v>
      </c>
      <c r="P5868" s="117"/>
      <c r="Q5868" s="118"/>
      <c r="R5868" s="119" t="str">
        <f t="shared" si="1850"/>
        <v/>
      </c>
      <c r="S5868" s="133">
        <f>IFERROR(IF(M5868&lt;=0.005,IF(F5868="",L5868,0),IF(F5868&lt;&gt;"",0,IF(P5868="",0,IF(P5868="H",0,IF(Q5868&lt;Veriler!$G$2,L5868*Veriler!$G$2,L5868*Q5868)))))," ")</f>
        <v>0</v>
      </c>
      <c r="T5868" s="133">
        <f>IF(Veriler!T5868&lt;=0.1, S5868, IF(AND(Veriler!T5868&gt;0.1, F5868="", P5868="E"), IF(Q5868&gt;Veriler!$G$2, Q5868*S5868, IF(Q5868&lt;Veriler!$G$2, Veriler!$G$2*S5868, Q5868*S5868)), 0))</f>
        <v>0</v>
      </c>
      <c r="U5868" s="133" t="str">
        <f t="shared" si="1851"/>
        <v xml:space="preserve"> </v>
      </c>
      <c r="V5868" s="134" t="str">
        <f>IFERROR(IF(O5868="%10 sınırı aşılmıştır.",L5868-T5868,IFERROR(IF(F5868="",IF(S5868=1,0,IF(L5868-S5868=0,"",L5868-S5868)),IF(Veriler!M5868="",L5868,IF(L5868*Veriler!M5868=0,"",L5868*Veriler!M5868))),L5868)),0)</f>
        <v/>
      </c>
      <c r="W5868" s="146"/>
      <c r="X5868" s="146"/>
      <c r="Y5868" s="146"/>
    </row>
    <row r="5869" spans="1:25" s="99" customFormat="1" ht="54.75" customHeight="1" x14ac:dyDescent="0.25">
      <c r="A5869" s="96">
        <f t="shared" si="1852"/>
        <v>4325</v>
      </c>
      <c r="B5869" s="175"/>
      <c r="C5869" s="176"/>
      <c r="D5869" s="113"/>
      <c r="E5869" s="115"/>
      <c r="F5869" s="174"/>
      <c r="G5869" s="114" t="str">
        <f t="shared" si="1847"/>
        <v/>
      </c>
      <c r="H5869" s="115"/>
      <c r="I5869" s="115"/>
      <c r="J5869" s="115"/>
      <c r="K5869" s="115"/>
      <c r="L5869" s="133" t="str">
        <f t="shared" si="1848"/>
        <v/>
      </c>
      <c r="M5869" s="116" t="str">
        <f>IF(L5869="", "", L5869/Veriler!$X$1)</f>
        <v/>
      </c>
      <c r="N5869" s="116" t="str">
        <f>IF(F5869&lt;&gt;"", "İthal Girdi", IF(Veriler!T5869="", "", IF(Veriler!S5869="H", "%0,5 üzerindedir", IF(Veriler!T5869&gt;0.1, "%10 sınırı aşılmıştır.", "Uygun"))))</f>
        <v>%0,5 üzerindedir</v>
      </c>
      <c r="O5869" s="116" t="str">
        <f t="shared" si="1849"/>
        <v xml:space="preserve"> </v>
      </c>
      <c r="P5869" s="117"/>
      <c r="Q5869" s="118"/>
      <c r="R5869" s="119" t="str">
        <f t="shared" si="1850"/>
        <v/>
      </c>
      <c r="S5869" s="133">
        <f>IFERROR(IF(M5869&lt;=0.005,IF(F5869="",L5869,0),IF(F5869&lt;&gt;"",0,IF(P5869="",0,IF(P5869="H",0,IF(Q5869&lt;Veriler!$G$2,L5869*Veriler!$G$2,L5869*Q5869)))))," ")</f>
        <v>0</v>
      </c>
      <c r="T5869" s="133">
        <f>IF(Veriler!T5869&lt;=0.1, S5869, IF(AND(Veriler!T5869&gt;0.1, F5869="", P5869="E"), IF(Q5869&gt;Veriler!$G$2, Q5869*S5869, IF(Q5869&lt;Veriler!$G$2, Veriler!$G$2*S5869, Q5869*S5869)), 0))</f>
        <v>0</v>
      </c>
      <c r="U5869" s="133" t="str">
        <f t="shared" si="1851"/>
        <v xml:space="preserve"> </v>
      </c>
      <c r="V5869" s="134" t="str">
        <f>IFERROR(IF(O5869="%10 sınırı aşılmıştır.",L5869-T5869,IFERROR(IF(F5869="",IF(S5869=1,0,IF(L5869-S5869=0,"",L5869-S5869)),IF(Veriler!M5869="",L5869,IF(L5869*Veriler!M5869=0,"",L5869*Veriler!M5869))),L5869)),0)</f>
        <v/>
      </c>
      <c r="W5869" s="146"/>
      <c r="X5869" s="146"/>
      <c r="Y5869" s="146"/>
    </row>
    <row r="5870" spans="1:25" s="99" customFormat="1" ht="54.75" customHeight="1" x14ac:dyDescent="0.25">
      <c r="A5870" s="96">
        <f t="shared" si="1852"/>
        <v>4326</v>
      </c>
      <c r="B5870" s="175"/>
      <c r="C5870" s="176"/>
      <c r="D5870" s="113"/>
      <c r="E5870" s="115"/>
      <c r="F5870" s="174"/>
      <c r="G5870" s="114" t="str">
        <f t="shared" si="1847"/>
        <v/>
      </c>
      <c r="H5870" s="115"/>
      <c r="I5870" s="115"/>
      <c r="J5870" s="115"/>
      <c r="K5870" s="115"/>
      <c r="L5870" s="133" t="str">
        <f t="shared" si="1848"/>
        <v/>
      </c>
      <c r="M5870" s="116" t="str">
        <f>IF(L5870="", "", L5870/Veriler!$X$1)</f>
        <v/>
      </c>
      <c r="N5870" s="116" t="str">
        <f>IF(F5870&lt;&gt;"", "İthal Girdi", IF(Veriler!T5870="", "", IF(Veriler!S5870="H", "%0,5 üzerindedir", IF(Veriler!T5870&gt;0.1, "%10 sınırı aşılmıştır.", "Uygun"))))</f>
        <v>%0,5 üzerindedir</v>
      </c>
      <c r="O5870" s="116" t="str">
        <f t="shared" si="1849"/>
        <v xml:space="preserve"> </v>
      </c>
      <c r="P5870" s="117"/>
      <c r="Q5870" s="118"/>
      <c r="R5870" s="119" t="str">
        <f t="shared" si="1850"/>
        <v/>
      </c>
      <c r="S5870" s="133">
        <f>IFERROR(IF(M5870&lt;=0.005,IF(F5870="",L5870,0),IF(F5870&lt;&gt;"",0,IF(P5870="",0,IF(P5870="H",0,IF(Q5870&lt;Veriler!$G$2,L5870*Veriler!$G$2,L5870*Q5870)))))," ")</f>
        <v>0</v>
      </c>
      <c r="T5870" s="133">
        <f>IF(Veriler!T5870&lt;=0.1, S5870, IF(AND(Veriler!T5870&gt;0.1, F5870="", P5870="E"), IF(Q5870&gt;Veriler!$G$2, Q5870*S5870, IF(Q5870&lt;Veriler!$G$2, Veriler!$G$2*S5870, Q5870*S5870)), 0))</f>
        <v>0</v>
      </c>
      <c r="U5870" s="133" t="str">
        <f t="shared" si="1851"/>
        <v xml:space="preserve"> </v>
      </c>
      <c r="V5870" s="134" t="str">
        <f>IFERROR(IF(O5870="%10 sınırı aşılmıştır.",L5870-T5870,IFERROR(IF(F5870="",IF(S5870=1,0,IF(L5870-S5870=0,"",L5870-S5870)),IF(Veriler!M5870="",L5870,IF(L5870*Veriler!M5870=0,"",L5870*Veriler!M5870))),L5870)),0)</f>
        <v/>
      </c>
      <c r="W5870" s="146"/>
      <c r="X5870" s="146"/>
      <c r="Y5870" s="146"/>
    </row>
    <row r="5871" spans="1:25" s="99" customFormat="1" ht="36" hidden="1" customHeight="1" x14ac:dyDescent="0.25">
      <c r="A5871" s="101"/>
      <c r="B5871" s="191" t="s">
        <v>16</v>
      </c>
      <c r="C5871" s="176"/>
      <c r="D5871" s="120"/>
      <c r="E5871" s="171"/>
      <c r="F5871" s="172"/>
      <c r="G5871" s="121"/>
      <c r="H5871" s="115"/>
      <c r="I5871" s="115"/>
      <c r="J5871" s="115"/>
      <c r="K5871" s="115"/>
      <c r="L5871" s="121"/>
      <c r="M5871" s="121"/>
      <c r="N5871" s="121"/>
      <c r="O5871" s="121"/>
      <c r="P5871" s="120"/>
      <c r="Q5871" s="120"/>
      <c r="R5871" s="183"/>
      <c r="S5871" s="184"/>
      <c r="T5871" s="121"/>
      <c r="U5871" s="121"/>
      <c r="V5871" s="121"/>
      <c r="W5871" s="146"/>
      <c r="X5871" s="146"/>
      <c r="Y5871" s="146"/>
    </row>
    <row r="5872" spans="1:25" s="99" customFormat="1" ht="54.75" customHeight="1" x14ac:dyDescent="0.25">
      <c r="A5872" s="96">
        <f>A5870+1</f>
        <v>4327</v>
      </c>
      <c r="B5872" s="175"/>
      <c r="C5872" s="176"/>
      <c r="D5872" s="113"/>
      <c r="E5872" s="115"/>
      <c r="F5872" s="174"/>
      <c r="G5872" s="114" t="str">
        <f t="shared" ref="G5872:G5885" si="1853">IF(AND(F5872&lt;&gt;"",V5872&lt;&gt;"",L5872&lt;&gt;0),V5872/L5872,"")</f>
        <v/>
      </c>
      <c r="H5872" s="115"/>
      <c r="I5872" s="115"/>
      <c r="J5872" s="115"/>
      <c r="K5872" s="115"/>
      <c r="L5872" s="133" t="str">
        <f t="shared" ref="L5872:L5885" si="1854">IF(AND(H5872&lt;&gt;0, J5872&lt;&gt;0, K5872&lt;&gt;0), H5872*J5872*K5872, "")</f>
        <v/>
      </c>
      <c r="M5872" s="116" t="str">
        <f>IF(L5872="", "", L5872/Veriler!$X$1)</f>
        <v/>
      </c>
      <c r="N5872" s="116" t="str">
        <f>IF(F5872&lt;&gt;"", "İthal Girdi", IF(Veriler!T5872="", "", IF(Veriler!S5872="H", "%0,5 üzerindedir", IF(Veriler!T5872&gt;0.1, "%10 sınırı aşılmıştır.", "Uygun"))))</f>
        <v>%0,5 üzerindedir</v>
      </c>
      <c r="O5872" s="116" t="str">
        <f t="shared" ref="O5872:O5885" si="1855">IF(M5872=""," ",N5872)</f>
        <v xml:space="preserve"> </v>
      </c>
      <c r="P5872" s="117"/>
      <c r="Q5872" s="118"/>
      <c r="R5872" s="119" t="str">
        <f t="shared" ref="R5872:R5885" si="1856">IFERROR(IF(AND(T5872&lt;&gt;"",L5872&lt;&gt;"",L5872&lt;&gt;0,T5872&lt;&gt;0),T5872/L5872,"")," ")</f>
        <v/>
      </c>
      <c r="S5872" s="133">
        <f>IFERROR(IF(M5872&lt;=0.005,IF(F5872="",L5872,0),IF(F5872&lt;&gt;"",0,IF(P5872="",0,IF(P5872="H",0,IF(Q5872&lt;Veriler!$G$2,L5872*Veriler!$G$2,L5872*Q5872)))))," ")</f>
        <v>0</v>
      </c>
      <c r="T5872" s="133">
        <f>IF(Veriler!T5872&lt;=0.1, S5872, IF(AND(Veriler!T5872&gt;0.1, F5872="", P5872="E"), IF(Q5872&gt;Veriler!$G$2, Q5872*S5872, IF(Q5872&lt;Veriler!$G$2, Veriler!$G$2*S5872, Q5872*S5872)), 0))</f>
        <v>0</v>
      </c>
      <c r="U5872" s="133" t="str">
        <f t="shared" ref="U5872:U5885" si="1857">IF(T5872=0," ",T5872)</f>
        <v xml:space="preserve"> </v>
      </c>
      <c r="V5872" s="134" t="str">
        <f>IFERROR(IF(O5872="%10 sınırı aşılmıştır.",L5872-T5872,IFERROR(IF(F5872="",IF(S5872=1,0,IF(L5872-S5872=0,"",L5872-S5872)),IF(Veriler!M5872="",L5872,IF(L5872*Veriler!M5872=0,"",L5872*Veriler!M5872))),L5872)),0)</f>
        <v/>
      </c>
      <c r="W5872" s="146"/>
      <c r="X5872" s="146"/>
      <c r="Y5872" s="146"/>
    </row>
    <row r="5873" spans="1:25" s="99" customFormat="1" ht="54.75" customHeight="1" x14ac:dyDescent="0.25">
      <c r="A5873" s="96">
        <f t="shared" ref="A5873:A5885" si="1858">A5872+1</f>
        <v>4328</v>
      </c>
      <c r="B5873" s="175"/>
      <c r="C5873" s="176"/>
      <c r="D5873" s="113"/>
      <c r="E5873" s="115"/>
      <c r="F5873" s="174"/>
      <c r="G5873" s="114" t="str">
        <f t="shared" si="1853"/>
        <v/>
      </c>
      <c r="H5873" s="115"/>
      <c r="I5873" s="115"/>
      <c r="J5873" s="115"/>
      <c r="K5873" s="115"/>
      <c r="L5873" s="133" t="str">
        <f t="shared" si="1854"/>
        <v/>
      </c>
      <c r="M5873" s="116" t="str">
        <f>IF(L5873="", "", L5873/Veriler!$X$1)</f>
        <v/>
      </c>
      <c r="N5873" s="116" t="str">
        <f>IF(F5873&lt;&gt;"", "İthal Girdi", IF(Veriler!T5873="", "", IF(Veriler!S5873="H", "%0,5 üzerindedir", IF(Veriler!T5873&gt;0.1, "%10 sınırı aşılmıştır.", "Uygun"))))</f>
        <v>%0,5 üzerindedir</v>
      </c>
      <c r="O5873" s="116" t="str">
        <f t="shared" si="1855"/>
        <v xml:space="preserve"> </v>
      </c>
      <c r="P5873" s="117"/>
      <c r="Q5873" s="118"/>
      <c r="R5873" s="119" t="str">
        <f t="shared" si="1856"/>
        <v/>
      </c>
      <c r="S5873" s="133">
        <f>IFERROR(IF(M5873&lt;=0.005,IF(F5873="",L5873,0),IF(F5873&lt;&gt;"",0,IF(P5873="",0,IF(P5873="H",0,IF(Q5873&lt;Veriler!$G$2,L5873*Veriler!$G$2,L5873*Q5873)))))," ")</f>
        <v>0</v>
      </c>
      <c r="T5873" s="133">
        <f>IF(Veriler!T5873&lt;=0.1, S5873, IF(AND(Veriler!T5873&gt;0.1, F5873="", P5873="E"), IF(Q5873&gt;Veriler!$G$2, Q5873*S5873, IF(Q5873&lt;Veriler!$G$2, Veriler!$G$2*S5873, Q5873*S5873)), 0))</f>
        <v>0</v>
      </c>
      <c r="U5873" s="133" t="str">
        <f t="shared" si="1857"/>
        <v xml:space="preserve"> </v>
      </c>
      <c r="V5873" s="134" t="str">
        <f>IFERROR(IF(O5873="%10 sınırı aşılmıştır.",L5873-T5873,IFERROR(IF(F5873="",IF(S5873=1,0,IF(L5873-S5873=0,"",L5873-S5873)),IF(Veriler!M5873="",L5873,IF(L5873*Veriler!M5873=0,"",L5873*Veriler!M5873))),L5873)),0)</f>
        <v/>
      </c>
      <c r="W5873" s="146"/>
      <c r="X5873" s="146"/>
      <c r="Y5873" s="146"/>
    </row>
    <row r="5874" spans="1:25" s="99" customFormat="1" ht="54.75" customHeight="1" x14ac:dyDescent="0.25">
      <c r="A5874" s="96">
        <f t="shared" si="1858"/>
        <v>4329</v>
      </c>
      <c r="B5874" s="175"/>
      <c r="C5874" s="176"/>
      <c r="D5874" s="113"/>
      <c r="E5874" s="115"/>
      <c r="F5874" s="174"/>
      <c r="G5874" s="114" t="str">
        <f t="shared" si="1853"/>
        <v/>
      </c>
      <c r="H5874" s="115"/>
      <c r="I5874" s="115"/>
      <c r="J5874" s="115"/>
      <c r="K5874" s="115"/>
      <c r="L5874" s="133" t="str">
        <f t="shared" si="1854"/>
        <v/>
      </c>
      <c r="M5874" s="116" t="str">
        <f>IF(L5874="", "", L5874/Veriler!$X$1)</f>
        <v/>
      </c>
      <c r="N5874" s="116" t="str">
        <f>IF(F5874&lt;&gt;"", "İthal Girdi", IF(Veriler!T5874="", "", IF(Veriler!S5874="H", "%0,5 üzerindedir", IF(Veriler!T5874&gt;0.1, "%10 sınırı aşılmıştır.", "Uygun"))))</f>
        <v>%0,5 üzerindedir</v>
      </c>
      <c r="O5874" s="116" t="str">
        <f t="shared" si="1855"/>
        <v xml:space="preserve"> </v>
      </c>
      <c r="P5874" s="117"/>
      <c r="Q5874" s="118"/>
      <c r="R5874" s="119" t="str">
        <f t="shared" si="1856"/>
        <v/>
      </c>
      <c r="S5874" s="133">
        <f>IFERROR(IF(M5874&lt;=0.005,IF(F5874="",L5874,0),IF(F5874&lt;&gt;"",0,IF(P5874="",0,IF(P5874="H",0,IF(Q5874&lt;Veriler!$G$2,L5874*Veriler!$G$2,L5874*Q5874)))))," ")</f>
        <v>0</v>
      </c>
      <c r="T5874" s="133">
        <f>IF(Veriler!T5874&lt;=0.1, S5874, IF(AND(Veriler!T5874&gt;0.1, F5874="", P5874="E"), IF(Q5874&gt;Veriler!$G$2, Q5874*S5874, IF(Q5874&lt;Veriler!$G$2, Veriler!$G$2*S5874, Q5874*S5874)), 0))</f>
        <v>0</v>
      </c>
      <c r="U5874" s="133" t="str">
        <f t="shared" si="1857"/>
        <v xml:space="preserve"> </v>
      </c>
      <c r="V5874" s="134" t="str">
        <f>IFERROR(IF(O5874="%10 sınırı aşılmıştır.",L5874-T5874,IFERROR(IF(F5874="",IF(S5874=1,0,IF(L5874-S5874=0,"",L5874-S5874)),IF(Veriler!M5874="",L5874,IF(L5874*Veriler!M5874=0,"",L5874*Veriler!M5874))),L5874)),0)</f>
        <v/>
      </c>
      <c r="W5874" s="146"/>
      <c r="X5874" s="146"/>
      <c r="Y5874" s="146"/>
    </row>
    <row r="5875" spans="1:25" s="99" customFormat="1" ht="54.75" customHeight="1" x14ac:dyDescent="0.25">
      <c r="A5875" s="96">
        <f t="shared" si="1858"/>
        <v>4330</v>
      </c>
      <c r="B5875" s="175"/>
      <c r="C5875" s="176"/>
      <c r="D5875" s="113"/>
      <c r="E5875" s="115"/>
      <c r="F5875" s="174"/>
      <c r="G5875" s="114" t="str">
        <f t="shared" si="1853"/>
        <v/>
      </c>
      <c r="H5875" s="115"/>
      <c r="I5875" s="115"/>
      <c r="J5875" s="115"/>
      <c r="K5875" s="115"/>
      <c r="L5875" s="133" t="str">
        <f t="shared" si="1854"/>
        <v/>
      </c>
      <c r="M5875" s="116" t="str">
        <f>IF(L5875="", "", L5875/Veriler!$X$1)</f>
        <v/>
      </c>
      <c r="N5875" s="116" t="str">
        <f>IF(F5875&lt;&gt;"", "İthal Girdi", IF(Veriler!T5875="", "", IF(Veriler!S5875="H", "%0,5 üzerindedir", IF(Veriler!T5875&gt;0.1, "%10 sınırı aşılmıştır.", "Uygun"))))</f>
        <v>%0,5 üzerindedir</v>
      </c>
      <c r="O5875" s="116" t="str">
        <f t="shared" si="1855"/>
        <v xml:space="preserve"> </v>
      </c>
      <c r="P5875" s="117"/>
      <c r="Q5875" s="118"/>
      <c r="R5875" s="119" t="str">
        <f t="shared" si="1856"/>
        <v/>
      </c>
      <c r="S5875" s="133">
        <f>IFERROR(IF(M5875&lt;=0.005,IF(F5875="",L5875,0),IF(F5875&lt;&gt;"",0,IF(P5875="",0,IF(P5875="H",0,IF(Q5875&lt;Veriler!$G$2,L5875*Veriler!$G$2,L5875*Q5875)))))," ")</f>
        <v>0</v>
      </c>
      <c r="T5875" s="133">
        <f>IF(Veriler!T5875&lt;=0.1, S5875, IF(AND(Veriler!T5875&gt;0.1, F5875="", P5875="E"), IF(Q5875&gt;Veriler!$G$2, Q5875*S5875, IF(Q5875&lt;Veriler!$G$2, Veriler!$G$2*S5875, Q5875*S5875)), 0))</f>
        <v>0</v>
      </c>
      <c r="U5875" s="133" t="str">
        <f t="shared" si="1857"/>
        <v xml:space="preserve"> </v>
      </c>
      <c r="V5875" s="134" t="str">
        <f>IFERROR(IF(O5875="%10 sınırı aşılmıştır.",L5875-T5875,IFERROR(IF(F5875="",IF(S5875=1,0,IF(L5875-S5875=0,"",L5875-S5875)),IF(Veriler!M5875="",L5875,IF(L5875*Veriler!M5875=0,"",L5875*Veriler!M5875))),L5875)),0)</f>
        <v/>
      </c>
      <c r="W5875" s="146"/>
      <c r="X5875" s="146"/>
      <c r="Y5875" s="146"/>
    </row>
    <row r="5876" spans="1:25" s="99" customFormat="1" ht="54.75" customHeight="1" x14ac:dyDescent="0.25">
      <c r="A5876" s="96">
        <f t="shared" si="1858"/>
        <v>4331</v>
      </c>
      <c r="B5876" s="175"/>
      <c r="C5876" s="176"/>
      <c r="D5876" s="113"/>
      <c r="E5876" s="115"/>
      <c r="F5876" s="174"/>
      <c r="G5876" s="114" t="str">
        <f t="shared" si="1853"/>
        <v/>
      </c>
      <c r="H5876" s="115"/>
      <c r="I5876" s="115"/>
      <c r="J5876" s="115"/>
      <c r="K5876" s="115"/>
      <c r="L5876" s="133" t="str">
        <f t="shared" si="1854"/>
        <v/>
      </c>
      <c r="M5876" s="116" t="str">
        <f>IF(L5876="", "", L5876/Veriler!$X$1)</f>
        <v/>
      </c>
      <c r="N5876" s="116" t="str">
        <f>IF(F5876&lt;&gt;"", "İthal Girdi", IF(Veriler!T5876="", "", IF(Veriler!S5876="H", "%0,5 üzerindedir", IF(Veriler!T5876&gt;0.1, "%10 sınırı aşılmıştır.", "Uygun"))))</f>
        <v>%0,5 üzerindedir</v>
      </c>
      <c r="O5876" s="116" t="str">
        <f t="shared" si="1855"/>
        <v xml:space="preserve"> </v>
      </c>
      <c r="P5876" s="117"/>
      <c r="Q5876" s="118"/>
      <c r="R5876" s="119" t="str">
        <f t="shared" si="1856"/>
        <v/>
      </c>
      <c r="S5876" s="133">
        <f>IFERROR(IF(M5876&lt;=0.005,IF(F5876="",L5876,0),IF(F5876&lt;&gt;"",0,IF(P5876="",0,IF(P5876="H",0,IF(Q5876&lt;Veriler!$G$2,L5876*Veriler!$G$2,L5876*Q5876)))))," ")</f>
        <v>0</v>
      </c>
      <c r="T5876" s="133">
        <f>IF(Veriler!T5876&lt;=0.1, S5876, IF(AND(Veriler!T5876&gt;0.1, F5876="", P5876="E"), IF(Q5876&gt;Veriler!$G$2, Q5876*S5876, IF(Q5876&lt;Veriler!$G$2, Veriler!$G$2*S5876, Q5876*S5876)), 0))</f>
        <v>0</v>
      </c>
      <c r="U5876" s="133" t="str">
        <f t="shared" si="1857"/>
        <v xml:space="preserve"> </v>
      </c>
      <c r="V5876" s="134" t="str">
        <f>IFERROR(IF(O5876="%10 sınırı aşılmıştır.",L5876-T5876,IFERROR(IF(F5876="",IF(S5876=1,0,IF(L5876-S5876=0,"",L5876-S5876)),IF(Veriler!M5876="",L5876,IF(L5876*Veriler!M5876=0,"",L5876*Veriler!M5876))),L5876)),0)</f>
        <v/>
      </c>
      <c r="W5876" s="146"/>
      <c r="X5876" s="146"/>
      <c r="Y5876" s="146"/>
    </row>
    <row r="5877" spans="1:25" s="99" customFormat="1" ht="54.75" customHeight="1" x14ac:dyDescent="0.25">
      <c r="A5877" s="96">
        <f t="shared" si="1858"/>
        <v>4332</v>
      </c>
      <c r="B5877" s="175"/>
      <c r="C5877" s="176"/>
      <c r="D5877" s="113"/>
      <c r="E5877" s="115"/>
      <c r="F5877" s="174"/>
      <c r="G5877" s="114" t="str">
        <f t="shared" si="1853"/>
        <v/>
      </c>
      <c r="H5877" s="115"/>
      <c r="I5877" s="115"/>
      <c r="J5877" s="115"/>
      <c r="K5877" s="115"/>
      <c r="L5877" s="133" t="str">
        <f t="shared" si="1854"/>
        <v/>
      </c>
      <c r="M5877" s="116" t="str">
        <f>IF(L5877="", "", L5877/Veriler!$X$1)</f>
        <v/>
      </c>
      <c r="N5877" s="116" t="str">
        <f>IF(F5877&lt;&gt;"", "İthal Girdi", IF(Veriler!T5877="", "", IF(Veriler!S5877="H", "%0,5 üzerindedir", IF(Veriler!T5877&gt;0.1, "%10 sınırı aşılmıştır.", "Uygun"))))</f>
        <v>%0,5 üzerindedir</v>
      </c>
      <c r="O5877" s="116" t="str">
        <f t="shared" si="1855"/>
        <v xml:space="preserve"> </v>
      </c>
      <c r="P5877" s="117"/>
      <c r="Q5877" s="118"/>
      <c r="R5877" s="119" t="str">
        <f t="shared" si="1856"/>
        <v/>
      </c>
      <c r="S5877" s="133">
        <f>IFERROR(IF(M5877&lt;=0.005,IF(F5877="",L5877,0),IF(F5877&lt;&gt;"",0,IF(P5877="",0,IF(P5877="H",0,IF(Q5877&lt;Veriler!$G$2,L5877*Veriler!$G$2,L5877*Q5877)))))," ")</f>
        <v>0</v>
      </c>
      <c r="T5877" s="133">
        <f>IF(Veriler!T5877&lt;=0.1, S5877, IF(AND(Veriler!T5877&gt;0.1, F5877="", P5877="E"), IF(Q5877&gt;Veriler!$G$2, Q5877*S5877, IF(Q5877&lt;Veriler!$G$2, Veriler!$G$2*S5877, Q5877*S5877)), 0))</f>
        <v>0</v>
      </c>
      <c r="U5877" s="133" t="str">
        <f t="shared" si="1857"/>
        <v xml:space="preserve"> </v>
      </c>
      <c r="V5877" s="134" t="str">
        <f>IFERROR(IF(O5877="%10 sınırı aşılmıştır.",L5877-T5877,IFERROR(IF(F5877="",IF(S5877=1,0,IF(L5877-S5877=0,"",L5877-S5877)),IF(Veriler!M5877="",L5877,IF(L5877*Veriler!M5877=0,"",L5877*Veriler!M5877))),L5877)),0)</f>
        <v/>
      </c>
      <c r="W5877" s="146"/>
      <c r="X5877" s="146"/>
      <c r="Y5877" s="146"/>
    </row>
    <row r="5878" spans="1:25" s="99" customFormat="1" ht="54.75" customHeight="1" x14ac:dyDescent="0.25">
      <c r="A5878" s="96">
        <f t="shared" si="1858"/>
        <v>4333</v>
      </c>
      <c r="B5878" s="175"/>
      <c r="C5878" s="176"/>
      <c r="D5878" s="113"/>
      <c r="E5878" s="115"/>
      <c r="F5878" s="174"/>
      <c r="G5878" s="114" t="str">
        <f t="shared" si="1853"/>
        <v/>
      </c>
      <c r="H5878" s="115"/>
      <c r="I5878" s="115"/>
      <c r="J5878" s="115"/>
      <c r="K5878" s="115"/>
      <c r="L5878" s="133" t="str">
        <f t="shared" si="1854"/>
        <v/>
      </c>
      <c r="M5878" s="116" t="str">
        <f>IF(L5878="", "", L5878/Veriler!$X$1)</f>
        <v/>
      </c>
      <c r="N5878" s="116" t="str">
        <f>IF(F5878&lt;&gt;"", "İthal Girdi", IF(Veriler!T5878="", "", IF(Veriler!S5878="H", "%0,5 üzerindedir", IF(Veriler!T5878&gt;0.1, "%10 sınırı aşılmıştır.", "Uygun"))))</f>
        <v>%0,5 üzerindedir</v>
      </c>
      <c r="O5878" s="116" t="str">
        <f t="shared" si="1855"/>
        <v xml:space="preserve"> </v>
      </c>
      <c r="P5878" s="117"/>
      <c r="Q5878" s="118"/>
      <c r="R5878" s="119" t="str">
        <f t="shared" si="1856"/>
        <v/>
      </c>
      <c r="S5878" s="133">
        <f>IFERROR(IF(M5878&lt;=0.005,IF(F5878="",L5878,0),IF(F5878&lt;&gt;"",0,IF(P5878="",0,IF(P5878="H",0,IF(Q5878&lt;Veriler!$G$2,L5878*Veriler!$G$2,L5878*Q5878)))))," ")</f>
        <v>0</v>
      </c>
      <c r="T5878" s="133">
        <f>IF(Veriler!T5878&lt;=0.1, S5878, IF(AND(Veriler!T5878&gt;0.1, F5878="", P5878="E"), IF(Q5878&gt;Veriler!$G$2, Q5878*S5878, IF(Q5878&lt;Veriler!$G$2, Veriler!$G$2*S5878, Q5878*S5878)), 0))</f>
        <v>0</v>
      </c>
      <c r="U5878" s="133" t="str">
        <f t="shared" si="1857"/>
        <v xml:space="preserve"> </v>
      </c>
      <c r="V5878" s="134" t="str">
        <f>IFERROR(IF(O5878="%10 sınırı aşılmıştır.",L5878-T5878,IFERROR(IF(F5878="",IF(S5878=1,0,IF(L5878-S5878=0,"",L5878-S5878)),IF(Veriler!M5878="",L5878,IF(L5878*Veriler!M5878=0,"",L5878*Veriler!M5878))),L5878)),0)</f>
        <v/>
      </c>
      <c r="W5878" s="146"/>
      <c r="X5878" s="146"/>
      <c r="Y5878" s="146"/>
    </row>
    <row r="5879" spans="1:25" s="99" customFormat="1" ht="54.75" customHeight="1" x14ac:dyDescent="0.25">
      <c r="A5879" s="96">
        <f t="shared" si="1858"/>
        <v>4334</v>
      </c>
      <c r="B5879" s="175"/>
      <c r="C5879" s="176"/>
      <c r="D5879" s="113"/>
      <c r="E5879" s="115"/>
      <c r="F5879" s="174"/>
      <c r="G5879" s="114" t="str">
        <f t="shared" si="1853"/>
        <v/>
      </c>
      <c r="H5879" s="115"/>
      <c r="I5879" s="115"/>
      <c r="J5879" s="115"/>
      <c r="K5879" s="115"/>
      <c r="L5879" s="133" t="str">
        <f t="shared" si="1854"/>
        <v/>
      </c>
      <c r="M5879" s="116" t="str">
        <f>IF(L5879="", "", L5879/Veriler!$X$1)</f>
        <v/>
      </c>
      <c r="N5879" s="116" t="str">
        <f>IF(F5879&lt;&gt;"", "İthal Girdi", IF(Veriler!T5879="", "", IF(Veriler!S5879="H", "%0,5 üzerindedir", IF(Veriler!T5879&gt;0.1, "%10 sınırı aşılmıştır.", "Uygun"))))</f>
        <v>%0,5 üzerindedir</v>
      </c>
      <c r="O5879" s="116" t="str">
        <f t="shared" si="1855"/>
        <v xml:space="preserve"> </v>
      </c>
      <c r="P5879" s="117"/>
      <c r="Q5879" s="118"/>
      <c r="R5879" s="119" t="str">
        <f t="shared" si="1856"/>
        <v/>
      </c>
      <c r="S5879" s="133">
        <f>IFERROR(IF(M5879&lt;=0.005,IF(F5879="",L5879,0),IF(F5879&lt;&gt;"",0,IF(P5879="",0,IF(P5879="H",0,IF(Q5879&lt;Veriler!$G$2,L5879*Veriler!$G$2,L5879*Q5879)))))," ")</f>
        <v>0</v>
      </c>
      <c r="T5879" s="133">
        <f>IF(Veriler!T5879&lt;=0.1, S5879, IF(AND(Veriler!T5879&gt;0.1, F5879="", P5879="E"), IF(Q5879&gt;Veriler!$G$2, Q5879*S5879, IF(Q5879&lt;Veriler!$G$2, Veriler!$G$2*S5879, Q5879*S5879)), 0))</f>
        <v>0</v>
      </c>
      <c r="U5879" s="133" t="str">
        <f t="shared" si="1857"/>
        <v xml:space="preserve"> </v>
      </c>
      <c r="V5879" s="134" t="str">
        <f>IFERROR(IF(O5879="%10 sınırı aşılmıştır.",L5879-T5879,IFERROR(IF(F5879="",IF(S5879=1,0,IF(L5879-S5879=0,"",L5879-S5879)),IF(Veriler!M5879="",L5879,IF(L5879*Veriler!M5879=0,"",L5879*Veriler!M5879))),L5879)),0)</f>
        <v/>
      </c>
      <c r="W5879" s="146"/>
      <c r="X5879" s="146"/>
      <c r="Y5879" s="146"/>
    </row>
    <row r="5880" spans="1:25" s="99" customFormat="1" ht="54.75" customHeight="1" x14ac:dyDescent="0.25">
      <c r="A5880" s="96">
        <f t="shared" si="1858"/>
        <v>4335</v>
      </c>
      <c r="B5880" s="175"/>
      <c r="C5880" s="176"/>
      <c r="D5880" s="113"/>
      <c r="E5880" s="115"/>
      <c r="F5880" s="174"/>
      <c r="G5880" s="114" t="str">
        <f t="shared" si="1853"/>
        <v/>
      </c>
      <c r="H5880" s="115"/>
      <c r="I5880" s="115"/>
      <c r="J5880" s="115"/>
      <c r="K5880" s="115"/>
      <c r="L5880" s="133" t="str">
        <f t="shared" si="1854"/>
        <v/>
      </c>
      <c r="M5880" s="116" t="str">
        <f>IF(L5880="", "", L5880/Veriler!$X$1)</f>
        <v/>
      </c>
      <c r="N5880" s="116" t="str">
        <f>IF(F5880&lt;&gt;"", "İthal Girdi", IF(Veriler!T5880="", "", IF(Veriler!S5880="H", "%0,5 üzerindedir", IF(Veriler!T5880&gt;0.1, "%10 sınırı aşılmıştır.", "Uygun"))))</f>
        <v>%0,5 üzerindedir</v>
      </c>
      <c r="O5880" s="116" t="str">
        <f t="shared" si="1855"/>
        <v xml:space="preserve"> </v>
      </c>
      <c r="P5880" s="117"/>
      <c r="Q5880" s="118"/>
      <c r="R5880" s="119" t="str">
        <f t="shared" si="1856"/>
        <v/>
      </c>
      <c r="S5880" s="133">
        <f>IFERROR(IF(M5880&lt;=0.005,IF(F5880="",L5880,0),IF(F5880&lt;&gt;"",0,IF(P5880="",0,IF(P5880="H",0,IF(Q5880&lt;Veriler!$G$2,L5880*Veriler!$G$2,L5880*Q5880)))))," ")</f>
        <v>0</v>
      </c>
      <c r="T5880" s="133">
        <f>IF(Veriler!T5880&lt;=0.1, S5880, IF(AND(Veriler!T5880&gt;0.1, F5880="", P5880="E"), IF(Q5880&gt;Veriler!$G$2, Q5880*S5880, IF(Q5880&lt;Veriler!$G$2, Veriler!$G$2*S5880, Q5880*S5880)), 0))</f>
        <v>0</v>
      </c>
      <c r="U5880" s="133" t="str">
        <f t="shared" si="1857"/>
        <v xml:space="preserve"> </v>
      </c>
      <c r="V5880" s="134" t="str">
        <f>IFERROR(IF(O5880="%10 sınırı aşılmıştır.",L5880-T5880,IFERROR(IF(F5880="",IF(S5880=1,0,IF(L5880-S5880=0,"",L5880-S5880)),IF(Veriler!M5880="",L5880,IF(L5880*Veriler!M5880=0,"",L5880*Veriler!M5880))),L5880)),0)</f>
        <v/>
      </c>
      <c r="W5880" s="146"/>
      <c r="X5880" s="146"/>
      <c r="Y5880" s="146"/>
    </row>
    <row r="5881" spans="1:25" s="99" customFormat="1" ht="54.75" customHeight="1" x14ac:dyDescent="0.25">
      <c r="A5881" s="96">
        <f t="shared" si="1858"/>
        <v>4336</v>
      </c>
      <c r="B5881" s="175"/>
      <c r="C5881" s="176"/>
      <c r="D5881" s="113"/>
      <c r="E5881" s="115"/>
      <c r="F5881" s="174"/>
      <c r="G5881" s="114" t="str">
        <f t="shared" si="1853"/>
        <v/>
      </c>
      <c r="H5881" s="115"/>
      <c r="I5881" s="115"/>
      <c r="J5881" s="115"/>
      <c r="K5881" s="115"/>
      <c r="L5881" s="133" t="str">
        <f t="shared" si="1854"/>
        <v/>
      </c>
      <c r="M5881" s="116" t="str">
        <f>IF(L5881="", "", L5881/Veriler!$X$1)</f>
        <v/>
      </c>
      <c r="N5881" s="116" t="str">
        <f>IF(F5881&lt;&gt;"", "İthal Girdi", IF(Veriler!T5881="", "", IF(Veriler!S5881="H", "%0,5 üzerindedir", IF(Veriler!T5881&gt;0.1, "%10 sınırı aşılmıştır.", "Uygun"))))</f>
        <v>%0,5 üzerindedir</v>
      </c>
      <c r="O5881" s="116" t="str">
        <f t="shared" si="1855"/>
        <v xml:space="preserve"> </v>
      </c>
      <c r="P5881" s="117"/>
      <c r="Q5881" s="118"/>
      <c r="R5881" s="119" t="str">
        <f t="shared" si="1856"/>
        <v/>
      </c>
      <c r="S5881" s="133">
        <f>IFERROR(IF(M5881&lt;=0.005,IF(F5881="",L5881,0),IF(F5881&lt;&gt;"",0,IF(P5881="",0,IF(P5881="H",0,IF(Q5881&lt;Veriler!$G$2,L5881*Veriler!$G$2,L5881*Q5881)))))," ")</f>
        <v>0</v>
      </c>
      <c r="T5881" s="133">
        <f>IF(Veriler!T5881&lt;=0.1, S5881, IF(AND(Veriler!T5881&gt;0.1, F5881="", P5881="E"), IF(Q5881&gt;Veriler!$G$2, Q5881*S5881, IF(Q5881&lt;Veriler!$G$2, Veriler!$G$2*S5881, Q5881*S5881)), 0))</f>
        <v>0</v>
      </c>
      <c r="U5881" s="133" t="str">
        <f t="shared" si="1857"/>
        <v xml:space="preserve"> </v>
      </c>
      <c r="V5881" s="134" t="str">
        <f>IFERROR(IF(O5881="%10 sınırı aşılmıştır.",L5881-T5881,IFERROR(IF(F5881="",IF(S5881=1,0,IF(L5881-S5881=0,"",L5881-S5881)),IF(Veriler!M5881="",L5881,IF(L5881*Veriler!M5881=0,"",L5881*Veriler!M5881))),L5881)),0)</f>
        <v/>
      </c>
      <c r="W5881" s="146"/>
      <c r="X5881" s="146"/>
      <c r="Y5881" s="146"/>
    </row>
    <row r="5882" spans="1:25" s="99" customFormat="1" ht="54.75" customHeight="1" x14ac:dyDescent="0.25">
      <c r="A5882" s="96">
        <f t="shared" si="1858"/>
        <v>4337</v>
      </c>
      <c r="B5882" s="175"/>
      <c r="C5882" s="176"/>
      <c r="D5882" s="113"/>
      <c r="E5882" s="115"/>
      <c r="F5882" s="174"/>
      <c r="G5882" s="114" t="str">
        <f t="shared" si="1853"/>
        <v/>
      </c>
      <c r="H5882" s="115"/>
      <c r="I5882" s="115"/>
      <c r="J5882" s="115"/>
      <c r="K5882" s="115"/>
      <c r="L5882" s="133" t="str">
        <f t="shared" si="1854"/>
        <v/>
      </c>
      <c r="M5882" s="116" t="str">
        <f>IF(L5882="", "", L5882/Veriler!$X$1)</f>
        <v/>
      </c>
      <c r="N5882" s="116" t="str">
        <f>IF(F5882&lt;&gt;"", "İthal Girdi", IF(Veriler!T5882="", "", IF(Veriler!S5882="H", "%0,5 üzerindedir", IF(Veriler!T5882&gt;0.1, "%10 sınırı aşılmıştır.", "Uygun"))))</f>
        <v>%0,5 üzerindedir</v>
      </c>
      <c r="O5882" s="116" t="str">
        <f t="shared" si="1855"/>
        <v xml:space="preserve"> </v>
      </c>
      <c r="P5882" s="117"/>
      <c r="Q5882" s="118"/>
      <c r="R5882" s="119" t="str">
        <f t="shared" si="1856"/>
        <v/>
      </c>
      <c r="S5882" s="133">
        <f>IFERROR(IF(M5882&lt;=0.005,IF(F5882="",L5882,0),IF(F5882&lt;&gt;"",0,IF(P5882="",0,IF(P5882="H",0,IF(Q5882&lt;Veriler!$G$2,L5882*Veriler!$G$2,L5882*Q5882)))))," ")</f>
        <v>0</v>
      </c>
      <c r="T5882" s="133">
        <f>IF(Veriler!T5882&lt;=0.1, S5882, IF(AND(Veriler!T5882&gt;0.1, F5882="", P5882="E"), IF(Q5882&gt;Veriler!$G$2, Q5882*S5882, IF(Q5882&lt;Veriler!$G$2, Veriler!$G$2*S5882, Q5882*S5882)), 0))</f>
        <v>0</v>
      </c>
      <c r="U5882" s="133" t="str">
        <f t="shared" si="1857"/>
        <v xml:space="preserve"> </v>
      </c>
      <c r="V5882" s="134" t="str">
        <f>IFERROR(IF(O5882="%10 sınırı aşılmıştır.",L5882-T5882,IFERROR(IF(F5882="",IF(S5882=1,0,IF(L5882-S5882=0,"",L5882-S5882)),IF(Veriler!M5882="",L5882,IF(L5882*Veriler!M5882=0,"",L5882*Veriler!M5882))),L5882)),0)</f>
        <v/>
      </c>
      <c r="W5882" s="146"/>
      <c r="X5882" s="146"/>
      <c r="Y5882" s="146"/>
    </row>
    <row r="5883" spans="1:25" s="99" customFormat="1" ht="54.75" customHeight="1" x14ac:dyDescent="0.25">
      <c r="A5883" s="96">
        <f t="shared" si="1858"/>
        <v>4338</v>
      </c>
      <c r="B5883" s="175"/>
      <c r="C5883" s="176"/>
      <c r="D5883" s="113"/>
      <c r="E5883" s="115"/>
      <c r="F5883" s="174"/>
      <c r="G5883" s="114" t="str">
        <f t="shared" si="1853"/>
        <v/>
      </c>
      <c r="H5883" s="115"/>
      <c r="I5883" s="115"/>
      <c r="J5883" s="115"/>
      <c r="K5883" s="115"/>
      <c r="L5883" s="133" t="str">
        <f t="shared" si="1854"/>
        <v/>
      </c>
      <c r="M5883" s="116" t="str">
        <f>IF(L5883="", "", L5883/Veriler!$X$1)</f>
        <v/>
      </c>
      <c r="N5883" s="116" t="str">
        <f>IF(F5883&lt;&gt;"", "İthal Girdi", IF(Veriler!T5883="", "", IF(Veriler!S5883="H", "%0,5 üzerindedir", IF(Veriler!T5883&gt;0.1, "%10 sınırı aşılmıştır.", "Uygun"))))</f>
        <v>%0,5 üzerindedir</v>
      </c>
      <c r="O5883" s="116" t="str">
        <f t="shared" si="1855"/>
        <v xml:space="preserve"> </v>
      </c>
      <c r="P5883" s="117"/>
      <c r="Q5883" s="118"/>
      <c r="R5883" s="119" t="str">
        <f t="shared" si="1856"/>
        <v/>
      </c>
      <c r="S5883" s="133">
        <f>IFERROR(IF(M5883&lt;=0.005,IF(F5883="",L5883,0),IF(F5883&lt;&gt;"",0,IF(P5883="",0,IF(P5883="H",0,IF(Q5883&lt;Veriler!$G$2,L5883*Veriler!$G$2,L5883*Q5883)))))," ")</f>
        <v>0</v>
      </c>
      <c r="T5883" s="133">
        <f>IF(Veriler!T5883&lt;=0.1, S5883, IF(AND(Veriler!T5883&gt;0.1, F5883="", P5883="E"), IF(Q5883&gt;Veriler!$G$2, Q5883*S5883, IF(Q5883&lt;Veriler!$G$2, Veriler!$G$2*S5883, Q5883*S5883)), 0))</f>
        <v>0</v>
      </c>
      <c r="U5883" s="133" t="str">
        <f t="shared" si="1857"/>
        <v xml:space="preserve"> </v>
      </c>
      <c r="V5883" s="134" t="str">
        <f>IFERROR(IF(O5883="%10 sınırı aşılmıştır.",L5883-T5883,IFERROR(IF(F5883="",IF(S5883=1,0,IF(L5883-S5883=0,"",L5883-S5883)),IF(Veriler!M5883="",L5883,IF(L5883*Veriler!M5883=0,"",L5883*Veriler!M5883))),L5883)),0)</f>
        <v/>
      </c>
      <c r="W5883" s="146"/>
      <c r="X5883" s="146"/>
      <c r="Y5883" s="146"/>
    </row>
    <row r="5884" spans="1:25" s="99" customFormat="1" ht="54.75" customHeight="1" x14ac:dyDescent="0.25">
      <c r="A5884" s="96">
        <f t="shared" si="1858"/>
        <v>4339</v>
      </c>
      <c r="B5884" s="175"/>
      <c r="C5884" s="176"/>
      <c r="D5884" s="113"/>
      <c r="E5884" s="115"/>
      <c r="F5884" s="174"/>
      <c r="G5884" s="114" t="str">
        <f t="shared" si="1853"/>
        <v/>
      </c>
      <c r="H5884" s="115"/>
      <c r="I5884" s="115"/>
      <c r="J5884" s="115"/>
      <c r="K5884" s="115"/>
      <c r="L5884" s="133" t="str">
        <f t="shared" si="1854"/>
        <v/>
      </c>
      <c r="M5884" s="116" t="str">
        <f>IF(L5884="", "", L5884/Veriler!$X$1)</f>
        <v/>
      </c>
      <c r="N5884" s="116" t="str">
        <f>IF(F5884&lt;&gt;"", "İthal Girdi", IF(Veriler!T5884="", "", IF(Veriler!S5884="H", "%0,5 üzerindedir", IF(Veriler!T5884&gt;0.1, "%10 sınırı aşılmıştır.", "Uygun"))))</f>
        <v>%0,5 üzerindedir</v>
      </c>
      <c r="O5884" s="116" t="str">
        <f t="shared" si="1855"/>
        <v xml:space="preserve"> </v>
      </c>
      <c r="P5884" s="117"/>
      <c r="Q5884" s="118"/>
      <c r="R5884" s="119" t="str">
        <f t="shared" si="1856"/>
        <v/>
      </c>
      <c r="S5884" s="133">
        <f>IFERROR(IF(M5884&lt;=0.005,IF(F5884="",L5884,0),IF(F5884&lt;&gt;"",0,IF(P5884="",0,IF(P5884="H",0,IF(Q5884&lt;Veriler!$G$2,L5884*Veriler!$G$2,L5884*Q5884)))))," ")</f>
        <v>0</v>
      </c>
      <c r="T5884" s="133">
        <f>IF(Veriler!T5884&lt;=0.1, S5884, IF(AND(Veriler!T5884&gt;0.1, F5884="", P5884="E"), IF(Q5884&gt;Veriler!$G$2, Q5884*S5884, IF(Q5884&lt;Veriler!$G$2, Veriler!$G$2*S5884, Q5884*S5884)), 0))</f>
        <v>0</v>
      </c>
      <c r="U5884" s="133" t="str">
        <f t="shared" si="1857"/>
        <v xml:space="preserve"> </v>
      </c>
      <c r="V5884" s="134" t="str">
        <f>IFERROR(IF(O5884="%10 sınırı aşılmıştır.",L5884-T5884,IFERROR(IF(F5884="",IF(S5884=1,0,IF(L5884-S5884=0,"",L5884-S5884)),IF(Veriler!M5884="",L5884,IF(L5884*Veriler!M5884=0,"",L5884*Veriler!M5884))),L5884)),0)</f>
        <v/>
      </c>
      <c r="W5884" s="146"/>
      <c r="X5884" s="146"/>
      <c r="Y5884" s="146"/>
    </row>
    <row r="5885" spans="1:25" s="99" customFormat="1" ht="54.75" customHeight="1" x14ac:dyDescent="0.25">
      <c r="A5885" s="96">
        <f t="shared" si="1858"/>
        <v>4340</v>
      </c>
      <c r="B5885" s="175"/>
      <c r="C5885" s="176"/>
      <c r="D5885" s="113"/>
      <c r="E5885" s="115"/>
      <c r="F5885" s="174"/>
      <c r="G5885" s="114" t="str">
        <f t="shared" si="1853"/>
        <v/>
      </c>
      <c r="H5885" s="115"/>
      <c r="I5885" s="115"/>
      <c r="J5885" s="115"/>
      <c r="K5885" s="115"/>
      <c r="L5885" s="133" t="str">
        <f t="shared" si="1854"/>
        <v/>
      </c>
      <c r="M5885" s="116" t="str">
        <f>IF(L5885="", "", L5885/Veriler!$X$1)</f>
        <v/>
      </c>
      <c r="N5885" s="116" t="str">
        <f>IF(F5885&lt;&gt;"", "İthal Girdi", IF(Veriler!T5885="", "", IF(Veriler!S5885="H", "%0,5 üzerindedir", IF(Veriler!T5885&gt;0.1, "%10 sınırı aşılmıştır.", "Uygun"))))</f>
        <v>%0,5 üzerindedir</v>
      </c>
      <c r="O5885" s="116" t="str">
        <f t="shared" si="1855"/>
        <v xml:space="preserve"> </v>
      </c>
      <c r="P5885" s="117"/>
      <c r="Q5885" s="118"/>
      <c r="R5885" s="119" t="str">
        <f t="shared" si="1856"/>
        <v/>
      </c>
      <c r="S5885" s="133">
        <f>IFERROR(IF(M5885&lt;=0.005,IF(F5885="",L5885,0),IF(F5885&lt;&gt;"",0,IF(P5885="",0,IF(P5885="H",0,IF(Q5885&lt;Veriler!$G$2,L5885*Veriler!$G$2,L5885*Q5885)))))," ")</f>
        <v>0</v>
      </c>
      <c r="T5885" s="133">
        <f>IF(Veriler!T5885&lt;=0.1, S5885, IF(AND(Veriler!T5885&gt;0.1, F5885="", P5885="E"), IF(Q5885&gt;Veriler!$G$2, Q5885*S5885, IF(Q5885&lt;Veriler!$G$2, Veriler!$G$2*S5885, Q5885*S5885)), 0))</f>
        <v>0</v>
      </c>
      <c r="U5885" s="133" t="str">
        <f t="shared" si="1857"/>
        <v xml:space="preserve"> </v>
      </c>
      <c r="V5885" s="134" t="str">
        <f>IFERROR(IF(O5885="%10 sınırı aşılmıştır.",L5885-T5885,IFERROR(IF(F5885="",IF(S5885=1,0,IF(L5885-S5885=0,"",L5885-S5885)),IF(Veriler!M5885="",L5885,IF(L5885*Veriler!M5885=0,"",L5885*Veriler!M5885))),L5885)),0)</f>
        <v/>
      </c>
      <c r="W5885" s="146"/>
      <c r="X5885" s="146"/>
      <c r="Y5885" s="146"/>
    </row>
    <row r="5886" spans="1:25" s="99" customFormat="1" ht="24" customHeight="1" x14ac:dyDescent="0.25">
      <c r="A5886" s="103"/>
      <c r="B5886" s="104"/>
      <c r="C5886" s="104"/>
      <c r="D5886" s="104"/>
      <c r="E5886" s="103"/>
      <c r="F5886" s="135"/>
      <c r="G5886" s="157"/>
      <c r="H5886" s="103"/>
      <c r="I5886" s="103"/>
      <c r="J5886" s="103"/>
      <c r="K5886" s="103"/>
      <c r="L5886" s="136">
        <f>SUM(L5857:L5870,L5872:L5885)</f>
        <v>0</v>
      </c>
      <c r="M5886" s="158"/>
      <c r="N5886" s="158"/>
      <c r="O5886" s="158"/>
      <c r="P5886" s="105"/>
      <c r="Q5886" s="106"/>
      <c r="R5886" s="159"/>
      <c r="S5886" s="160"/>
      <c r="T5886" s="160"/>
      <c r="U5886" s="160"/>
      <c r="V5886" s="160"/>
      <c r="W5886" s="146"/>
      <c r="X5886" s="146"/>
      <c r="Y5886" s="146"/>
    </row>
    <row r="5887" spans="1:25" s="99" customFormat="1" ht="31.5" customHeight="1" x14ac:dyDescent="0.25">
      <c r="A5887" s="103"/>
      <c r="B5887" s="104"/>
      <c r="C5887" s="104"/>
      <c r="D5887" s="104"/>
      <c r="E5887" s="103"/>
      <c r="F5887" s="135"/>
      <c r="G5887" s="157"/>
      <c r="H5887" s="103"/>
      <c r="I5887" s="103"/>
      <c r="J5887" s="103"/>
      <c r="K5887" s="103"/>
      <c r="L5887" s="161"/>
      <c r="M5887" s="158"/>
      <c r="N5887" s="158"/>
      <c r="O5887" s="158"/>
      <c r="P5887" s="105"/>
      <c r="Q5887" s="106"/>
      <c r="R5887" s="159"/>
      <c r="S5887" s="162" t="s">
        <v>57</v>
      </c>
      <c r="T5887" s="162" t="s">
        <v>57</v>
      </c>
      <c r="U5887" s="162" t="s">
        <v>57</v>
      </c>
      <c r="V5887" s="163" t="s">
        <v>58</v>
      </c>
      <c r="W5887" s="146"/>
      <c r="X5887" s="146"/>
      <c r="Y5887" s="146"/>
    </row>
    <row r="5888" spans="1:25" s="99" customFormat="1" ht="58.5" customHeight="1" x14ac:dyDescent="0.25">
      <c r="A5888" s="185" t="s">
        <v>59</v>
      </c>
      <c r="B5888" s="180"/>
      <c r="C5888" s="180"/>
      <c r="D5888" s="180"/>
      <c r="E5888" s="180"/>
      <c r="F5888" s="180"/>
      <c r="G5888" s="180"/>
      <c r="H5888" s="180"/>
      <c r="I5888" s="180"/>
      <c r="J5888" s="180"/>
      <c r="K5888" s="180"/>
      <c r="L5888" s="180"/>
      <c r="M5888" s="180"/>
      <c r="N5888" s="180"/>
      <c r="O5888" s="180"/>
      <c r="P5888" s="180"/>
      <c r="Q5888" s="180"/>
      <c r="R5888" s="176"/>
      <c r="S5888" s="137">
        <f>SUM(S5850,S5857:S5870,S5872:S5885)</f>
        <v>0</v>
      </c>
      <c r="T5888" s="137" t="str">
        <f>IF(SUM(T5857:T5870,T5872:T5885)=0," ",SUM(T5857:T5870,T5872:T5885))</f>
        <v xml:space="preserve"> </v>
      </c>
      <c r="U5888" s="137" t="str">
        <f>IF(SUM(U5857:U5870,U5872:U5885)=0," ",SUM(U5857:U5870,U5872:U5885))</f>
        <v xml:space="preserve"> </v>
      </c>
      <c r="V5888" s="137" t="str">
        <f>IF(SUM(V5857:V5870,V5872:V5885)=0," ",SUM(V5857:V5870,V5872:V5885))</f>
        <v xml:space="preserve"> </v>
      </c>
      <c r="W5888" s="146"/>
      <c r="X5888" s="164">
        <f>SUM(U5857:U5870,U5872:U5885)</f>
        <v>0</v>
      </c>
      <c r="Y5888" s="164">
        <f>SUM(V5857:V5870,V5872:V5885)</f>
        <v>0</v>
      </c>
    </row>
    <row r="5889" spans="1:25" x14ac:dyDescent="0.3">
      <c r="A5889" s="34"/>
      <c r="G5889" s="146"/>
      <c r="L5889" s="146"/>
      <c r="M5889" s="146"/>
      <c r="N5889" s="146"/>
      <c r="O5889" s="146"/>
      <c r="R5889" s="146"/>
      <c r="S5889" s="146"/>
      <c r="T5889" s="146"/>
      <c r="U5889" s="146"/>
      <c r="V5889" s="146"/>
      <c r="W5889" s="146"/>
      <c r="X5889" s="146"/>
      <c r="Y5889" s="146"/>
    </row>
    <row r="5890" spans="1:25" x14ac:dyDescent="0.3">
      <c r="A5890" s="186" t="s">
        <v>60</v>
      </c>
      <c r="B5890" s="187"/>
      <c r="C5890" s="187"/>
      <c r="D5890" s="187"/>
      <c r="E5890" s="187"/>
      <c r="F5890" s="187"/>
      <c r="G5890" s="187"/>
      <c r="H5890" s="187"/>
      <c r="I5890" s="187"/>
      <c r="J5890" s="187"/>
      <c r="K5890" s="187"/>
      <c r="L5890" s="187"/>
      <c r="M5890" s="187"/>
      <c r="N5890" s="187"/>
      <c r="O5890" s="187"/>
      <c r="P5890" s="187"/>
      <c r="Q5890" s="187"/>
      <c r="R5890" s="187"/>
      <c r="S5890" s="187"/>
      <c r="T5890" s="187"/>
      <c r="U5890" s="187"/>
      <c r="V5890" s="187"/>
      <c r="W5890" s="146"/>
      <c r="X5890" s="146"/>
      <c r="Y5890" s="146"/>
    </row>
    <row r="5891" spans="1:25" s="99" customFormat="1" ht="41.25" customHeight="1" x14ac:dyDescent="0.25">
      <c r="A5891" s="189" t="s">
        <v>38</v>
      </c>
      <c r="B5891" s="180"/>
      <c r="C5891" s="180"/>
      <c r="D5891" s="180"/>
      <c r="E5891" s="180"/>
      <c r="F5891" s="180"/>
      <c r="G5891" s="180"/>
      <c r="H5891" s="180"/>
      <c r="I5891" s="180"/>
      <c r="J5891" s="180"/>
      <c r="K5891" s="180"/>
      <c r="L5891" s="180"/>
      <c r="M5891" s="180"/>
      <c r="N5891" s="180"/>
      <c r="O5891" s="180"/>
      <c r="P5891" s="180"/>
      <c r="Q5891" s="180"/>
      <c r="R5891" s="180"/>
      <c r="S5891" s="180"/>
      <c r="T5891" s="180"/>
      <c r="U5891" s="180"/>
      <c r="V5891" s="176"/>
      <c r="W5891" s="146"/>
      <c r="X5891" s="146"/>
      <c r="Y5891" s="146"/>
    </row>
    <row r="5892" spans="1:25" s="100" customFormat="1" ht="35.25" customHeight="1" x14ac:dyDescent="0.25">
      <c r="A5892" s="179" t="s">
        <v>39</v>
      </c>
      <c r="B5892" s="180"/>
      <c r="C5892" s="180"/>
      <c r="D5892" s="180"/>
      <c r="E5892" s="180"/>
      <c r="F5892" s="180"/>
      <c r="G5892" s="180"/>
      <c r="H5892" s="180"/>
      <c r="I5892" s="180"/>
      <c r="J5892" s="180"/>
      <c r="K5892" s="180"/>
      <c r="L5892" s="180"/>
      <c r="M5892" s="180"/>
      <c r="N5892" s="180"/>
      <c r="O5892" s="180"/>
      <c r="P5892" s="180"/>
      <c r="Q5892" s="180"/>
      <c r="R5892" s="176"/>
      <c r="S5892" s="147"/>
      <c r="T5892" s="148"/>
      <c r="U5892" s="149" t="s">
        <v>40</v>
      </c>
      <c r="V5892" s="150">
        <f>V5854+1</f>
        <v>156</v>
      </c>
      <c r="W5892" s="146"/>
      <c r="X5892" s="146"/>
      <c r="Y5892" s="146"/>
    </row>
    <row r="5893" spans="1:25" s="99" customFormat="1" ht="81" customHeight="1" x14ac:dyDescent="0.25">
      <c r="A5893" s="110" t="s">
        <v>3</v>
      </c>
      <c r="B5893" s="188" t="s">
        <v>41</v>
      </c>
      <c r="C5893" s="176"/>
      <c r="D5893" s="111" t="s">
        <v>42</v>
      </c>
      <c r="E5893" s="110" t="s">
        <v>324</v>
      </c>
      <c r="F5893" s="111" t="s">
        <v>325</v>
      </c>
      <c r="G5893" s="151" t="s">
        <v>43</v>
      </c>
      <c r="H5893" s="110" t="s">
        <v>44</v>
      </c>
      <c r="I5893" s="110" t="s">
        <v>8</v>
      </c>
      <c r="J5893" s="110" t="s">
        <v>45</v>
      </c>
      <c r="K5893" s="110" t="s">
        <v>46</v>
      </c>
      <c r="L5893" s="152" t="s">
        <v>47</v>
      </c>
      <c r="M5893" s="153" t="s">
        <v>48</v>
      </c>
      <c r="N5893" s="154" t="s">
        <v>49</v>
      </c>
      <c r="O5893" s="154" t="s">
        <v>49</v>
      </c>
      <c r="P5893" s="112" t="s">
        <v>50</v>
      </c>
      <c r="Q5893" s="110" t="s">
        <v>51</v>
      </c>
      <c r="R5893" s="155" t="s">
        <v>52</v>
      </c>
      <c r="S5893" s="156" t="s">
        <v>53</v>
      </c>
      <c r="T5893" s="156" t="s">
        <v>54</v>
      </c>
      <c r="U5893" s="152" t="s">
        <v>54</v>
      </c>
      <c r="V5893" s="152" t="s">
        <v>55</v>
      </c>
      <c r="W5893" s="146"/>
      <c r="X5893" s="146"/>
      <c r="Y5893" s="146"/>
    </row>
    <row r="5894" spans="1:25" s="99" customFormat="1" ht="45" customHeight="1" x14ac:dyDescent="0.25">
      <c r="A5894" s="101"/>
      <c r="B5894" s="177" t="s">
        <v>56</v>
      </c>
      <c r="C5894" s="178"/>
      <c r="D5894" s="102"/>
      <c r="E5894" s="170"/>
      <c r="F5894" s="102"/>
      <c r="G5894" s="95"/>
      <c r="H5894" s="102"/>
      <c r="I5894" s="102"/>
      <c r="J5894" s="102"/>
      <c r="K5894" s="102"/>
      <c r="L5894" s="95"/>
      <c r="M5894" s="95"/>
      <c r="N5894" s="95"/>
      <c r="O5894" s="95"/>
      <c r="P5894" s="102"/>
      <c r="Q5894" s="102"/>
      <c r="R5894" s="190"/>
      <c r="S5894" s="184"/>
      <c r="T5894" s="95"/>
      <c r="U5894" s="95"/>
      <c r="V5894" s="95"/>
      <c r="W5894" s="146"/>
      <c r="X5894" s="146"/>
      <c r="Y5894" s="146"/>
    </row>
    <row r="5895" spans="1:25" s="99" customFormat="1" ht="54.75" customHeight="1" x14ac:dyDescent="0.25">
      <c r="A5895" s="96">
        <f>A5885+1</f>
        <v>4341</v>
      </c>
      <c r="B5895" s="181"/>
      <c r="C5895" s="182"/>
      <c r="D5895" s="113"/>
      <c r="E5895" s="115"/>
      <c r="F5895" s="174"/>
      <c r="G5895" s="114" t="str">
        <f t="shared" ref="G5895:G5908" si="1859">IF(AND(F5895&lt;&gt;"",V5895&lt;&gt;"",L5895&lt;&gt;0),V5895/L5895,"")</f>
        <v/>
      </c>
      <c r="H5895" s="115"/>
      <c r="I5895" s="115"/>
      <c r="J5895" s="115"/>
      <c r="K5895" s="115"/>
      <c r="L5895" s="133" t="str">
        <f t="shared" ref="L5895:L5908" si="1860">IF(AND(H5895&lt;&gt;0, J5895&lt;&gt;0, K5895&lt;&gt;0), H5895*J5895*K5895, "")</f>
        <v/>
      </c>
      <c r="M5895" s="116" t="str">
        <f>IF(L5895="", "", L5895/Veriler!$X$1)</f>
        <v/>
      </c>
      <c r="N5895" s="116" t="str">
        <f>IF(F5895&lt;&gt;"", "İthal Girdi", IF(Veriler!T5895="", "", IF(Veriler!S5895="H", "%0,5 üzerindedir", IF(Veriler!T5895&gt;0.1, "%10 sınırı aşılmıştır.", "Uygun"))))</f>
        <v>%0,5 üzerindedir</v>
      </c>
      <c r="O5895" s="116" t="str">
        <f t="shared" ref="O5895:O5908" si="1861">IF(M5895=""," ",N5895)</f>
        <v xml:space="preserve"> </v>
      </c>
      <c r="P5895" s="117"/>
      <c r="Q5895" s="118"/>
      <c r="R5895" s="119" t="str">
        <f t="shared" ref="R5895:R5908" si="1862">IFERROR(IF(AND(T5895&lt;&gt;"",L5895&lt;&gt;"",L5895&lt;&gt;0,T5895&lt;&gt;0),T5895/L5895,"")," ")</f>
        <v/>
      </c>
      <c r="S5895" s="133">
        <f>IFERROR(IF(M5895&lt;=0.005,IF(F5895="",L5895,0),IF(F5895&lt;&gt;"",0,IF(P5895="",0,IF(P5895="H",0,IF(Q5895&lt;Veriler!$G$2,L5895*Veriler!$G$2,L5895*Q5895)))))," ")</f>
        <v>0</v>
      </c>
      <c r="T5895" s="133">
        <f>IF(Veriler!T5895&lt;=0.1, S5895, IF(AND(Veriler!T5895&gt;0.1, F5895="", P5895="E"), IF(Q5895&gt;Veriler!$G$2, Q5895*S5895, IF(Q5895&lt;Veriler!$G$2, Veriler!$G$2*S5895, Q5895*S5895)), 0))</f>
        <v>0</v>
      </c>
      <c r="U5895" s="133" t="str">
        <f t="shared" ref="U5895:U5908" si="1863">IF(T5895=0," ",T5895)</f>
        <v xml:space="preserve"> </v>
      </c>
      <c r="V5895" s="134" t="str">
        <f>IFERROR(IF(O5895="%10 sınırı aşılmıştır.",L5895-T5895,IFERROR(IF(F5895="",IF(S5895=1,0,IF(L5895-S5895=0,"",L5895-S5895)),IF(Veriler!M5895="",L5895,IF(L5895*Veriler!M5895=0,"",L5895*Veriler!M5895))),L5895)),0)</f>
        <v/>
      </c>
      <c r="W5895" s="146"/>
      <c r="X5895" s="146"/>
      <c r="Y5895" s="146"/>
    </row>
    <row r="5896" spans="1:25" s="99" customFormat="1" ht="54.75" customHeight="1" x14ac:dyDescent="0.25">
      <c r="A5896" s="96">
        <f t="shared" ref="A5896:A5908" si="1864">A5895+1</f>
        <v>4342</v>
      </c>
      <c r="B5896" s="175"/>
      <c r="C5896" s="176"/>
      <c r="D5896" s="113"/>
      <c r="E5896" s="115"/>
      <c r="F5896" s="174"/>
      <c r="G5896" s="114" t="str">
        <f t="shared" si="1859"/>
        <v/>
      </c>
      <c r="H5896" s="115"/>
      <c r="I5896" s="115"/>
      <c r="J5896" s="115"/>
      <c r="K5896" s="115"/>
      <c r="L5896" s="133" t="str">
        <f t="shared" si="1860"/>
        <v/>
      </c>
      <c r="M5896" s="116" t="str">
        <f>IF(L5896="", "", L5896/Veriler!$X$1)</f>
        <v/>
      </c>
      <c r="N5896" s="116" t="str">
        <f>IF(F5896&lt;&gt;"", "İthal Girdi", IF(Veriler!T5896="", "", IF(Veriler!S5896="H", "%0,5 üzerindedir", IF(Veriler!T5896&gt;0.1, "%10 sınırı aşılmıştır.", "Uygun"))))</f>
        <v>%0,5 üzerindedir</v>
      </c>
      <c r="O5896" s="116" t="str">
        <f t="shared" si="1861"/>
        <v xml:space="preserve"> </v>
      </c>
      <c r="P5896" s="117"/>
      <c r="Q5896" s="118"/>
      <c r="R5896" s="119" t="str">
        <f t="shared" si="1862"/>
        <v/>
      </c>
      <c r="S5896" s="133">
        <f>IFERROR(IF(M5896&lt;=0.005,IF(F5896="",L5896,0),IF(F5896&lt;&gt;"",0,IF(P5896="",0,IF(P5896="H",0,IF(Q5896&lt;Veriler!$G$2,L5896*Veriler!$G$2,L5896*Q5896)))))," ")</f>
        <v>0</v>
      </c>
      <c r="T5896" s="133">
        <f>IF(Veriler!T5896&lt;=0.1, S5896, IF(AND(Veriler!T5896&gt;0.1, F5896="", P5896="E"), IF(Q5896&gt;Veriler!$G$2, Q5896*S5896, IF(Q5896&lt;Veriler!$G$2, Veriler!$G$2*S5896, Q5896*S5896)), 0))</f>
        <v>0</v>
      </c>
      <c r="U5896" s="133" t="str">
        <f t="shared" si="1863"/>
        <v xml:space="preserve"> </v>
      </c>
      <c r="V5896" s="134" t="str">
        <f>IFERROR(IF(O5896="%10 sınırı aşılmıştır.",L5896-T5896,IFERROR(IF(F5896="",IF(S5896=1,0,IF(L5896-S5896=0,"",L5896-S5896)),IF(Veriler!M5896="",L5896,IF(L5896*Veriler!M5896=0,"",L5896*Veriler!M5896))),L5896)),0)</f>
        <v/>
      </c>
      <c r="W5896" s="146"/>
      <c r="X5896" s="146"/>
      <c r="Y5896" s="146"/>
    </row>
    <row r="5897" spans="1:25" s="99" customFormat="1" ht="54.75" customHeight="1" x14ac:dyDescent="0.25">
      <c r="A5897" s="96">
        <f t="shared" si="1864"/>
        <v>4343</v>
      </c>
      <c r="B5897" s="175"/>
      <c r="C5897" s="176"/>
      <c r="D5897" s="113"/>
      <c r="E5897" s="115"/>
      <c r="F5897" s="174"/>
      <c r="G5897" s="114" t="str">
        <f t="shared" si="1859"/>
        <v/>
      </c>
      <c r="H5897" s="115"/>
      <c r="I5897" s="115"/>
      <c r="J5897" s="115"/>
      <c r="K5897" s="115"/>
      <c r="L5897" s="133" t="str">
        <f t="shared" si="1860"/>
        <v/>
      </c>
      <c r="M5897" s="116" t="str">
        <f>IF(L5897="", "", L5897/Veriler!$X$1)</f>
        <v/>
      </c>
      <c r="N5897" s="116" t="str">
        <f>IF(F5897&lt;&gt;"", "İthal Girdi", IF(Veriler!T5897="", "", IF(Veriler!S5897="H", "%0,5 üzerindedir", IF(Veriler!T5897&gt;0.1, "%10 sınırı aşılmıştır.", "Uygun"))))</f>
        <v>%0,5 üzerindedir</v>
      </c>
      <c r="O5897" s="116" t="str">
        <f t="shared" si="1861"/>
        <v xml:space="preserve"> </v>
      </c>
      <c r="P5897" s="117"/>
      <c r="Q5897" s="118"/>
      <c r="R5897" s="119" t="str">
        <f t="shared" si="1862"/>
        <v/>
      </c>
      <c r="S5897" s="133">
        <f>IFERROR(IF(M5897&lt;=0.005,IF(F5897="",L5897,0),IF(F5897&lt;&gt;"",0,IF(P5897="",0,IF(P5897="H",0,IF(Q5897&lt;Veriler!$G$2,L5897*Veriler!$G$2,L5897*Q5897)))))," ")</f>
        <v>0</v>
      </c>
      <c r="T5897" s="133">
        <f>IF(Veriler!T5897&lt;=0.1, S5897, IF(AND(Veriler!T5897&gt;0.1, F5897="", P5897="E"), IF(Q5897&gt;Veriler!$G$2, Q5897*S5897, IF(Q5897&lt;Veriler!$G$2, Veriler!$G$2*S5897, Q5897*S5897)), 0))</f>
        <v>0</v>
      </c>
      <c r="U5897" s="133" t="str">
        <f t="shared" si="1863"/>
        <v xml:space="preserve"> </v>
      </c>
      <c r="V5897" s="134" t="str">
        <f>IFERROR(IF(O5897="%10 sınırı aşılmıştır.",L5897-T5897,IFERROR(IF(F5897="",IF(S5897=1,0,IF(L5897-S5897=0,"",L5897-S5897)),IF(Veriler!M5897="",L5897,IF(L5897*Veriler!M5897=0,"",L5897*Veriler!M5897))),L5897)),0)</f>
        <v/>
      </c>
      <c r="W5897" s="146"/>
      <c r="X5897" s="146"/>
      <c r="Y5897" s="146"/>
    </row>
    <row r="5898" spans="1:25" s="99" customFormat="1" ht="54.75" customHeight="1" x14ac:dyDescent="0.25">
      <c r="A5898" s="96">
        <f t="shared" si="1864"/>
        <v>4344</v>
      </c>
      <c r="B5898" s="175"/>
      <c r="C5898" s="176"/>
      <c r="D5898" s="113"/>
      <c r="E5898" s="115"/>
      <c r="F5898" s="174"/>
      <c r="G5898" s="114" t="str">
        <f t="shared" si="1859"/>
        <v/>
      </c>
      <c r="H5898" s="115"/>
      <c r="I5898" s="115"/>
      <c r="J5898" s="115"/>
      <c r="K5898" s="115"/>
      <c r="L5898" s="133" t="str">
        <f t="shared" si="1860"/>
        <v/>
      </c>
      <c r="M5898" s="116" t="str">
        <f>IF(L5898="", "", L5898/Veriler!$X$1)</f>
        <v/>
      </c>
      <c r="N5898" s="116" t="str">
        <f>IF(F5898&lt;&gt;"", "İthal Girdi", IF(Veriler!T5898="", "", IF(Veriler!S5898="H", "%0,5 üzerindedir", IF(Veriler!T5898&gt;0.1, "%10 sınırı aşılmıştır.", "Uygun"))))</f>
        <v>%0,5 üzerindedir</v>
      </c>
      <c r="O5898" s="116" t="str">
        <f t="shared" si="1861"/>
        <v xml:space="preserve"> </v>
      </c>
      <c r="P5898" s="117"/>
      <c r="Q5898" s="118"/>
      <c r="R5898" s="119" t="str">
        <f t="shared" si="1862"/>
        <v/>
      </c>
      <c r="S5898" s="133">
        <f>IFERROR(IF(M5898&lt;=0.005,IF(F5898="",L5898,0),IF(F5898&lt;&gt;"",0,IF(P5898="",0,IF(P5898="H",0,IF(Q5898&lt;Veriler!$G$2,L5898*Veriler!$G$2,L5898*Q5898)))))," ")</f>
        <v>0</v>
      </c>
      <c r="T5898" s="133">
        <f>IF(Veriler!T5898&lt;=0.1, S5898, IF(AND(Veriler!T5898&gt;0.1, F5898="", P5898="E"), IF(Q5898&gt;Veriler!$G$2, Q5898*S5898, IF(Q5898&lt;Veriler!$G$2, Veriler!$G$2*S5898, Q5898*S5898)), 0))</f>
        <v>0</v>
      </c>
      <c r="U5898" s="133" t="str">
        <f t="shared" si="1863"/>
        <v xml:space="preserve"> </v>
      </c>
      <c r="V5898" s="134" t="str">
        <f>IFERROR(IF(O5898="%10 sınırı aşılmıştır.",L5898-T5898,IFERROR(IF(F5898="",IF(S5898=1,0,IF(L5898-S5898=0,"",L5898-S5898)),IF(Veriler!M5898="",L5898,IF(L5898*Veriler!M5898=0,"",L5898*Veriler!M5898))),L5898)),0)</f>
        <v/>
      </c>
      <c r="W5898" s="146"/>
      <c r="X5898" s="146"/>
      <c r="Y5898" s="146"/>
    </row>
    <row r="5899" spans="1:25" s="99" customFormat="1" ht="54.75" customHeight="1" x14ac:dyDescent="0.25">
      <c r="A5899" s="96">
        <f t="shared" si="1864"/>
        <v>4345</v>
      </c>
      <c r="B5899" s="175"/>
      <c r="C5899" s="176"/>
      <c r="D5899" s="113"/>
      <c r="E5899" s="115"/>
      <c r="F5899" s="174"/>
      <c r="G5899" s="114" t="str">
        <f t="shared" si="1859"/>
        <v/>
      </c>
      <c r="H5899" s="115"/>
      <c r="I5899" s="115"/>
      <c r="J5899" s="115"/>
      <c r="K5899" s="115"/>
      <c r="L5899" s="133" t="str">
        <f t="shared" si="1860"/>
        <v/>
      </c>
      <c r="M5899" s="116" t="str">
        <f>IF(L5899="", "", L5899/Veriler!$X$1)</f>
        <v/>
      </c>
      <c r="N5899" s="116" t="str">
        <f>IF(F5899&lt;&gt;"", "İthal Girdi", IF(Veriler!T5899="", "", IF(Veriler!S5899="H", "%0,5 üzerindedir", IF(Veriler!T5899&gt;0.1, "%10 sınırı aşılmıştır.", "Uygun"))))</f>
        <v>%0,5 üzerindedir</v>
      </c>
      <c r="O5899" s="116" t="str">
        <f t="shared" si="1861"/>
        <v xml:space="preserve"> </v>
      </c>
      <c r="P5899" s="117"/>
      <c r="Q5899" s="118"/>
      <c r="R5899" s="119" t="str">
        <f t="shared" si="1862"/>
        <v/>
      </c>
      <c r="S5899" s="133">
        <f>IFERROR(IF(M5899&lt;=0.005,IF(F5899="",L5899,0),IF(F5899&lt;&gt;"",0,IF(P5899="",0,IF(P5899="H",0,IF(Q5899&lt;Veriler!$G$2,L5899*Veriler!$G$2,L5899*Q5899)))))," ")</f>
        <v>0</v>
      </c>
      <c r="T5899" s="133">
        <f>IF(Veriler!T5899&lt;=0.1, S5899, IF(AND(Veriler!T5899&gt;0.1, F5899="", P5899="E"), IF(Q5899&gt;Veriler!$G$2, Q5899*S5899, IF(Q5899&lt;Veriler!$G$2, Veriler!$G$2*S5899, Q5899*S5899)), 0))</f>
        <v>0</v>
      </c>
      <c r="U5899" s="133" t="str">
        <f t="shared" si="1863"/>
        <v xml:space="preserve"> </v>
      </c>
      <c r="V5899" s="134" t="str">
        <f>IFERROR(IF(O5899="%10 sınırı aşılmıştır.",L5899-T5899,IFERROR(IF(F5899="",IF(S5899=1,0,IF(L5899-S5899=0,"",L5899-S5899)),IF(Veriler!M5899="",L5899,IF(L5899*Veriler!M5899=0,"",L5899*Veriler!M5899))),L5899)),0)</f>
        <v/>
      </c>
      <c r="W5899" s="146"/>
      <c r="X5899" s="146"/>
      <c r="Y5899" s="146"/>
    </row>
    <row r="5900" spans="1:25" s="99" customFormat="1" ht="54.75" customHeight="1" x14ac:dyDescent="0.25">
      <c r="A5900" s="96">
        <f t="shared" si="1864"/>
        <v>4346</v>
      </c>
      <c r="B5900" s="175"/>
      <c r="C5900" s="176"/>
      <c r="D5900" s="113"/>
      <c r="E5900" s="115"/>
      <c r="F5900" s="174"/>
      <c r="G5900" s="114" t="str">
        <f t="shared" si="1859"/>
        <v/>
      </c>
      <c r="H5900" s="115"/>
      <c r="I5900" s="115"/>
      <c r="J5900" s="115"/>
      <c r="K5900" s="115"/>
      <c r="L5900" s="133" t="str">
        <f t="shared" si="1860"/>
        <v/>
      </c>
      <c r="M5900" s="116" t="str">
        <f>IF(L5900="", "", L5900/Veriler!$X$1)</f>
        <v/>
      </c>
      <c r="N5900" s="116" t="str">
        <f>IF(F5900&lt;&gt;"", "İthal Girdi", IF(Veriler!T5900="", "", IF(Veriler!S5900="H", "%0,5 üzerindedir", IF(Veriler!T5900&gt;0.1, "%10 sınırı aşılmıştır.", "Uygun"))))</f>
        <v>%0,5 üzerindedir</v>
      </c>
      <c r="O5900" s="116" t="str">
        <f t="shared" si="1861"/>
        <v xml:space="preserve"> </v>
      </c>
      <c r="P5900" s="117"/>
      <c r="Q5900" s="118"/>
      <c r="R5900" s="119" t="str">
        <f t="shared" si="1862"/>
        <v/>
      </c>
      <c r="S5900" s="133">
        <f>IFERROR(IF(M5900&lt;=0.005,IF(F5900="",L5900,0),IF(F5900&lt;&gt;"",0,IF(P5900="",0,IF(P5900="H",0,IF(Q5900&lt;Veriler!$G$2,L5900*Veriler!$G$2,L5900*Q5900)))))," ")</f>
        <v>0</v>
      </c>
      <c r="T5900" s="133">
        <f>IF(Veriler!T5900&lt;=0.1, S5900, IF(AND(Veriler!T5900&gt;0.1, F5900="", P5900="E"), IF(Q5900&gt;Veriler!$G$2, Q5900*S5900, IF(Q5900&lt;Veriler!$G$2, Veriler!$G$2*S5900, Q5900*S5900)), 0))</f>
        <v>0</v>
      </c>
      <c r="U5900" s="133" t="str">
        <f t="shared" si="1863"/>
        <v xml:space="preserve"> </v>
      </c>
      <c r="V5900" s="134" t="str">
        <f>IFERROR(IF(O5900="%10 sınırı aşılmıştır.",L5900-T5900,IFERROR(IF(F5900="",IF(S5900=1,0,IF(L5900-S5900=0,"",L5900-S5900)),IF(Veriler!M5900="",L5900,IF(L5900*Veriler!M5900=0,"",L5900*Veriler!M5900))),L5900)),0)</f>
        <v/>
      </c>
      <c r="W5900" s="146"/>
      <c r="X5900" s="146"/>
      <c r="Y5900" s="146"/>
    </row>
    <row r="5901" spans="1:25" s="99" customFormat="1" ht="54.75" customHeight="1" x14ac:dyDescent="0.25">
      <c r="A5901" s="96">
        <f t="shared" si="1864"/>
        <v>4347</v>
      </c>
      <c r="B5901" s="175"/>
      <c r="C5901" s="176"/>
      <c r="D5901" s="113"/>
      <c r="E5901" s="115"/>
      <c r="F5901" s="174"/>
      <c r="G5901" s="114" t="str">
        <f t="shared" si="1859"/>
        <v/>
      </c>
      <c r="H5901" s="115"/>
      <c r="I5901" s="115"/>
      <c r="J5901" s="115"/>
      <c r="K5901" s="115"/>
      <c r="L5901" s="133" t="str">
        <f t="shared" si="1860"/>
        <v/>
      </c>
      <c r="M5901" s="116" t="str">
        <f>IF(L5901="", "", L5901/Veriler!$X$1)</f>
        <v/>
      </c>
      <c r="N5901" s="116" t="str">
        <f>IF(F5901&lt;&gt;"", "İthal Girdi", IF(Veriler!T5901="", "", IF(Veriler!S5901="H", "%0,5 üzerindedir", IF(Veriler!T5901&gt;0.1, "%10 sınırı aşılmıştır.", "Uygun"))))</f>
        <v>%0,5 üzerindedir</v>
      </c>
      <c r="O5901" s="116" t="str">
        <f t="shared" si="1861"/>
        <v xml:space="preserve"> </v>
      </c>
      <c r="P5901" s="117"/>
      <c r="Q5901" s="118"/>
      <c r="R5901" s="119" t="str">
        <f t="shared" si="1862"/>
        <v/>
      </c>
      <c r="S5901" s="133">
        <f>IFERROR(IF(M5901&lt;=0.005,IF(F5901="",L5901,0),IF(F5901&lt;&gt;"",0,IF(P5901="",0,IF(P5901="H",0,IF(Q5901&lt;Veriler!$G$2,L5901*Veriler!$G$2,L5901*Q5901)))))," ")</f>
        <v>0</v>
      </c>
      <c r="T5901" s="133">
        <f>IF(Veriler!T5901&lt;=0.1, S5901, IF(AND(Veriler!T5901&gt;0.1, F5901="", P5901="E"), IF(Q5901&gt;Veriler!$G$2, Q5901*S5901, IF(Q5901&lt;Veriler!$G$2, Veriler!$G$2*S5901, Q5901*S5901)), 0))</f>
        <v>0</v>
      </c>
      <c r="U5901" s="133" t="str">
        <f t="shared" si="1863"/>
        <v xml:space="preserve"> </v>
      </c>
      <c r="V5901" s="134" t="str">
        <f>IFERROR(IF(O5901="%10 sınırı aşılmıştır.",L5901-T5901,IFERROR(IF(F5901="",IF(S5901=1,0,IF(L5901-S5901=0,"",L5901-S5901)),IF(Veriler!M5901="",L5901,IF(L5901*Veriler!M5901=0,"",L5901*Veriler!M5901))),L5901)),0)</f>
        <v/>
      </c>
      <c r="W5901" s="146"/>
      <c r="X5901" s="146"/>
      <c r="Y5901" s="146"/>
    </row>
    <row r="5902" spans="1:25" s="99" customFormat="1" ht="54.75" customHeight="1" x14ac:dyDescent="0.25">
      <c r="A5902" s="96">
        <f t="shared" si="1864"/>
        <v>4348</v>
      </c>
      <c r="B5902" s="175"/>
      <c r="C5902" s="176"/>
      <c r="D5902" s="113"/>
      <c r="E5902" s="115"/>
      <c r="F5902" s="174"/>
      <c r="G5902" s="114" t="str">
        <f t="shared" si="1859"/>
        <v/>
      </c>
      <c r="H5902" s="115"/>
      <c r="I5902" s="115"/>
      <c r="J5902" s="115"/>
      <c r="K5902" s="115"/>
      <c r="L5902" s="133" t="str">
        <f t="shared" si="1860"/>
        <v/>
      </c>
      <c r="M5902" s="116" t="str">
        <f>IF(L5902="", "", L5902/Veriler!$X$1)</f>
        <v/>
      </c>
      <c r="N5902" s="116" t="str">
        <f>IF(F5902&lt;&gt;"", "İthal Girdi", IF(Veriler!T5902="", "", IF(Veriler!S5902="H", "%0,5 üzerindedir", IF(Veriler!T5902&gt;0.1, "%10 sınırı aşılmıştır.", "Uygun"))))</f>
        <v>%0,5 üzerindedir</v>
      </c>
      <c r="O5902" s="116" t="str">
        <f t="shared" si="1861"/>
        <v xml:space="preserve"> </v>
      </c>
      <c r="P5902" s="117"/>
      <c r="Q5902" s="118"/>
      <c r="R5902" s="119" t="str">
        <f t="shared" si="1862"/>
        <v/>
      </c>
      <c r="S5902" s="133">
        <f>IFERROR(IF(M5902&lt;=0.005,IF(F5902="",L5902,0),IF(F5902&lt;&gt;"",0,IF(P5902="",0,IF(P5902="H",0,IF(Q5902&lt;Veriler!$G$2,L5902*Veriler!$G$2,L5902*Q5902)))))," ")</f>
        <v>0</v>
      </c>
      <c r="T5902" s="133">
        <f>IF(Veriler!T5902&lt;=0.1, S5902, IF(AND(Veriler!T5902&gt;0.1, F5902="", P5902="E"), IF(Q5902&gt;Veriler!$G$2, Q5902*S5902, IF(Q5902&lt;Veriler!$G$2, Veriler!$G$2*S5902, Q5902*S5902)), 0))</f>
        <v>0</v>
      </c>
      <c r="U5902" s="133" t="str">
        <f t="shared" si="1863"/>
        <v xml:space="preserve"> </v>
      </c>
      <c r="V5902" s="134" t="str">
        <f>IFERROR(IF(O5902="%10 sınırı aşılmıştır.",L5902-T5902,IFERROR(IF(F5902="",IF(S5902=1,0,IF(L5902-S5902=0,"",L5902-S5902)),IF(Veriler!M5902="",L5902,IF(L5902*Veriler!M5902=0,"",L5902*Veriler!M5902))),L5902)),0)</f>
        <v/>
      </c>
      <c r="W5902" s="146"/>
      <c r="X5902" s="146"/>
      <c r="Y5902" s="146"/>
    </row>
    <row r="5903" spans="1:25" s="99" customFormat="1" ht="54.75" customHeight="1" x14ac:dyDescent="0.25">
      <c r="A5903" s="96">
        <f t="shared" si="1864"/>
        <v>4349</v>
      </c>
      <c r="B5903" s="175"/>
      <c r="C5903" s="176"/>
      <c r="D5903" s="113"/>
      <c r="E5903" s="115"/>
      <c r="F5903" s="174"/>
      <c r="G5903" s="114" t="str">
        <f t="shared" si="1859"/>
        <v/>
      </c>
      <c r="H5903" s="115"/>
      <c r="I5903" s="115"/>
      <c r="J5903" s="115"/>
      <c r="K5903" s="115"/>
      <c r="L5903" s="133" t="str">
        <f t="shared" si="1860"/>
        <v/>
      </c>
      <c r="M5903" s="116" t="str">
        <f>IF(L5903="", "", L5903/Veriler!$X$1)</f>
        <v/>
      </c>
      <c r="N5903" s="116" t="str">
        <f>IF(F5903&lt;&gt;"", "İthal Girdi", IF(Veriler!T5903="", "", IF(Veriler!S5903="H", "%0,5 üzerindedir", IF(Veriler!T5903&gt;0.1, "%10 sınırı aşılmıştır.", "Uygun"))))</f>
        <v>%0,5 üzerindedir</v>
      </c>
      <c r="O5903" s="116" t="str">
        <f t="shared" si="1861"/>
        <v xml:space="preserve"> </v>
      </c>
      <c r="P5903" s="117"/>
      <c r="Q5903" s="118"/>
      <c r="R5903" s="119" t="str">
        <f t="shared" si="1862"/>
        <v/>
      </c>
      <c r="S5903" s="133">
        <f>IFERROR(IF(M5903&lt;=0.005,IF(F5903="",L5903,0),IF(F5903&lt;&gt;"",0,IF(P5903="",0,IF(P5903="H",0,IF(Q5903&lt;Veriler!$G$2,L5903*Veriler!$G$2,L5903*Q5903)))))," ")</f>
        <v>0</v>
      </c>
      <c r="T5903" s="133">
        <f>IF(Veriler!T5903&lt;=0.1, S5903, IF(AND(Veriler!T5903&gt;0.1, F5903="", P5903="E"), IF(Q5903&gt;Veriler!$G$2, Q5903*S5903, IF(Q5903&lt;Veriler!$G$2, Veriler!$G$2*S5903, Q5903*S5903)), 0))</f>
        <v>0</v>
      </c>
      <c r="U5903" s="133" t="str">
        <f t="shared" si="1863"/>
        <v xml:space="preserve"> </v>
      </c>
      <c r="V5903" s="134" t="str">
        <f>IFERROR(IF(O5903="%10 sınırı aşılmıştır.",L5903-T5903,IFERROR(IF(F5903="",IF(S5903=1,0,IF(L5903-S5903=0,"",L5903-S5903)),IF(Veriler!M5903="",L5903,IF(L5903*Veriler!M5903=0,"",L5903*Veriler!M5903))),L5903)),0)</f>
        <v/>
      </c>
      <c r="W5903" s="146"/>
      <c r="X5903" s="146"/>
      <c r="Y5903" s="146"/>
    </row>
    <row r="5904" spans="1:25" s="99" customFormat="1" ht="54.75" customHeight="1" x14ac:dyDescent="0.25">
      <c r="A5904" s="96">
        <f t="shared" si="1864"/>
        <v>4350</v>
      </c>
      <c r="B5904" s="175"/>
      <c r="C5904" s="176"/>
      <c r="D5904" s="113"/>
      <c r="E5904" s="115"/>
      <c r="F5904" s="174"/>
      <c r="G5904" s="114" t="str">
        <f t="shared" si="1859"/>
        <v/>
      </c>
      <c r="H5904" s="115"/>
      <c r="I5904" s="115"/>
      <c r="J5904" s="115"/>
      <c r="K5904" s="115"/>
      <c r="L5904" s="133" t="str">
        <f t="shared" si="1860"/>
        <v/>
      </c>
      <c r="M5904" s="116" t="str">
        <f>IF(L5904="", "", L5904/Veriler!$X$1)</f>
        <v/>
      </c>
      <c r="N5904" s="116" t="str">
        <f>IF(F5904&lt;&gt;"", "İthal Girdi", IF(Veriler!T5904="", "", IF(Veriler!S5904="H", "%0,5 üzerindedir", IF(Veriler!T5904&gt;0.1, "%10 sınırı aşılmıştır.", "Uygun"))))</f>
        <v>%0,5 üzerindedir</v>
      </c>
      <c r="O5904" s="116" t="str">
        <f t="shared" si="1861"/>
        <v xml:space="preserve"> </v>
      </c>
      <c r="P5904" s="117"/>
      <c r="Q5904" s="118"/>
      <c r="R5904" s="119" t="str">
        <f t="shared" si="1862"/>
        <v/>
      </c>
      <c r="S5904" s="133">
        <f>IFERROR(IF(M5904&lt;=0.005,IF(F5904="",L5904,0),IF(F5904&lt;&gt;"",0,IF(P5904="",0,IF(P5904="H",0,IF(Q5904&lt;Veriler!$G$2,L5904*Veriler!$G$2,L5904*Q5904)))))," ")</f>
        <v>0</v>
      </c>
      <c r="T5904" s="133">
        <f>IF(Veriler!T5904&lt;=0.1, S5904, IF(AND(Veriler!T5904&gt;0.1, F5904="", P5904="E"), IF(Q5904&gt;Veriler!$G$2, Q5904*S5904, IF(Q5904&lt;Veriler!$G$2, Veriler!$G$2*S5904, Q5904*S5904)), 0))</f>
        <v>0</v>
      </c>
      <c r="U5904" s="133" t="str">
        <f t="shared" si="1863"/>
        <v xml:space="preserve"> </v>
      </c>
      <c r="V5904" s="134" t="str">
        <f>IFERROR(IF(O5904="%10 sınırı aşılmıştır.",L5904-T5904,IFERROR(IF(F5904="",IF(S5904=1,0,IF(L5904-S5904=0,"",L5904-S5904)),IF(Veriler!M5904="",L5904,IF(L5904*Veriler!M5904=0,"",L5904*Veriler!M5904))),L5904)),0)</f>
        <v/>
      </c>
      <c r="W5904" s="146"/>
      <c r="X5904" s="146"/>
      <c r="Y5904" s="146"/>
    </row>
    <row r="5905" spans="1:25" s="99" customFormat="1" ht="54.75" customHeight="1" x14ac:dyDescent="0.25">
      <c r="A5905" s="96">
        <f t="shared" si="1864"/>
        <v>4351</v>
      </c>
      <c r="B5905" s="175"/>
      <c r="C5905" s="176"/>
      <c r="D5905" s="113"/>
      <c r="E5905" s="115"/>
      <c r="F5905" s="174"/>
      <c r="G5905" s="114" t="str">
        <f t="shared" si="1859"/>
        <v/>
      </c>
      <c r="H5905" s="115"/>
      <c r="I5905" s="115"/>
      <c r="J5905" s="115"/>
      <c r="K5905" s="115"/>
      <c r="L5905" s="133" t="str">
        <f t="shared" si="1860"/>
        <v/>
      </c>
      <c r="M5905" s="116" t="str">
        <f>IF(L5905="", "", L5905/Veriler!$X$1)</f>
        <v/>
      </c>
      <c r="N5905" s="116" t="str">
        <f>IF(F5905&lt;&gt;"", "İthal Girdi", IF(Veriler!T5905="", "", IF(Veriler!S5905="H", "%0,5 üzerindedir", IF(Veriler!T5905&gt;0.1, "%10 sınırı aşılmıştır.", "Uygun"))))</f>
        <v>%0,5 üzerindedir</v>
      </c>
      <c r="O5905" s="116" t="str">
        <f t="shared" si="1861"/>
        <v xml:space="preserve"> </v>
      </c>
      <c r="P5905" s="117"/>
      <c r="Q5905" s="118"/>
      <c r="R5905" s="119" t="str">
        <f t="shared" si="1862"/>
        <v/>
      </c>
      <c r="S5905" s="133">
        <f>IFERROR(IF(M5905&lt;=0.005,IF(F5905="",L5905,0),IF(F5905&lt;&gt;"",0,IF(P5905="",0,IF(P5905="H",0,IF(Q5905&lt;Veriler!$G$2,L5905*Veriler!$G$2,L5905*Q5905)))))," ")</f>
        <v>0</v>
      </c>
      <c r="T5905" s="133">
        <f>IF(Veriler!T5905&lt;=0.1, S5905, IF(AND(Veriler!T5905&gt;0.1, F5905="", P5905="E"), IF(Q5905&gt;Veriler!$G$2, Q5905*S5905, IF(Q5905&lt;Veriler!$G$2, Veriler!$G$2*S5905, Q5905*S5905)), 0))</f>
        <v>0</v>
      </c>
      <c r="U5905" s="133" t="str">
        <f t="shared" si="1863"/>
        <v xml:space="preserve"> </v>
      </c>
      <c r="V5905" s="134" t="str">
        <f>IFERROR(IF(O5905="%10 sınırı aşılmıştır.",L5905-T5905,IFERROR(IF(F5905="",IF(S5905=1,0,IF(L5905-S5905=0,"",L5905-S5905)),IF(Veriler!M5905="",L5905,IF(L5905*Veriler!M5905=0,"",L5905*Veriler!M5905))),L5905)),0)</f>
        <v/>
      </c>
      <c r="W5905" s="146"/>
      <c r="X5905" s="146"/>
      <c r="Y5905" s="146"/>
    </row>
    <row r="5906" spans="1:25" s="99" customFormat="1" ht="54.75" customHeight="1" x14ac:dyDescent="0.25">
      <c r="A5906" s="96">
        <f t="shared" si="1864"/>
        <v>4352</v>
      </c>
      <c r="B5906" s="175"/>
      <c r="C5906" s="176"/>
      <c r="D5906" s="113"/>
      <c r="E5906" s="115"/>
      <c r="F5906" s="174"/>
      <c r="G5906" s="114" t="str">
        <f t="shared" si="1859"/>
        <v/>
      </c>
      <c r="H5906" s="115"/>
      <c r="I5906" s="115"/>
      <c r="J5906" s="115"/>
      <c r="K5906" s="115"/>
      <c r="L5906" s="133" t="str">
        <f t="shared" si="1860"/>
        <v/>
      </c>
      <c r="M5906" s="116" t="str">
        <f>IF(L5906="", "", L5906/Veriler!$X$1)</f>
        <v/>
      </c>
      <c r="N5906" s="116" t="str">
        <f>IF(F5906&lt;&gt;"", "İthal Girdi", IF(Veriler!T5906="", "", IF(Veriler!S5906="H", "%0,5 üzerindedir", IF(Veriler!T5906&gt;0.1, "%10 sınırı aşılmıştır.", "Uygun"))))</f>
        <v>%0,5 üzerindedir</v>
      </c>
      <c r="O5906" s="116" t="str">
        <f t="shared" si="1861"/>
        <v xml:space="preserve"> </v>
      </c>
      <c r="P5906" s="117"/>
      <c r="Q5906" s="118"/>
      <c r="R5906" s="119" t="str">
        <f t="shared" si="1862"/>
        <v/>
      </c>
      <c r="S5906" s="133">
        <f>IFERROR(IF(M5906&lt;=0.005,IF(F5906="",L5906,0),IF(F5906&lt;&gt;"",0,IF(P5906="",0,IF(P5906="H",0,IF(Q5906&lt;Veriler!$G$2,L5906*Veriler!$G$2,L5906*Q5906)))))," ")</f>
        <v>0</v>
      </c>
      <c r="T5906" s="133">
        <f>IF(Veriler!T5906&lt;=0.1, S5906, IF(AND(Veriler!T5906&gt;0.1, F5906="", P5906="E"), IF(Q5906&gt;Veriler!$G$2, Q5906*S5906, IF(Q5906&lt;Veriler!$G$2, Veriler!$G$2*S5906, Q5906*S5906)), 0))</f>
        <v>0</v>
      </c>
      <c r="U5906" s="133" t="str">
        <f t="shared" si="1863"/>
        <v xml:space="preserve"> </v>
      </c>
      <c r="V5906" s="134" t="str">
        <f>IFERROR(IF(O5906="%10 sınırı aşılmıştır.",L5906-T5906,IFERROR(IF(F5906="",IF(S5906=1,0,IF(L5906-S5906=0,"",L5906-S5906)),IF(Veriler!M5906="",L5906,IF(L5906*Veriler!M5906=0,"",L5906*Veriler!M5906))),L5906)),0)</f>
        <v/>
      </c>
      <c r="W5906" s="146"/>
      <c r="X5906" s="146"/>
      <c r="Y5906" s="146"/>
    </row>
    <row r="5907" spans="1:25" s="99" customFormat="1" ht="54.75" customHeight="1" x14ac:dyDescent="0.25">
      <c r="A5907" s="96">
        <f t="shared" si="1864"/>
        <v>4353</v>
      </c>
      <c r="B5907" s="175"/>
      <c r="C5907" s="176"/>
      <c r="D5907" s="113"/>
      <c r="E5907" s="115"/>
      <c r="F5907" s="174"/>
      <c r="G5907" s="114" t="str">
        <f t="shared" si="1859"/>
        <v/>
      </c>
      <c r="H5907" s="115"/>
      <c r="I5907" s="115"/>
      <c r="J5907" s="115"/>
      <c r="K5907" s="115"/>
      <c r="L5907" s="133" t="str">
        <f t="shared" si="1860"/>
        <v/>
      </c>
      <c r="M5907" s="116" t="str">
        <f>IF(L5907="", "", L5907/Veriler!$X$1)</f>
        <v/>
      </c>
      <c r="N5907" s="116" t="str">
        <f>IF(F5907&lt;&gt;"", "İthal Girdi", IF(Veriler!T5907="", "", IF(Veriler!S5907="H", "%0,5 üzerindedir", IF(Veriler!T5907&gt;0.1, "%10 sınırı aşılmıştır.", "Uygun"))))</f>
        <v>%0,5 üzerindedir</v>
      </c>
      <c r="O5907" s="116" t="str">
        <f t="shared" si="1861"/>
        <v xml:space="preserve"> </v>
      </c>
      <c r="P5907" s="117"/>
      <c r="Q5907" s="118"/>
      <c r="R5907" s="119" t="str">
        <f t="shared" si="1862"/>
        <v/>
      </c>
      <c r="S5907" s="133">
        <f>IFERROR(IF(M5907&lt;=0.005,IF(F5907="",L5907,0),IF(F5907&lt;&gt;"",0,IF(P5907="",0,IF(P5907="H",0,IF(Q5907&lt;Veriler!$G$2,L5907*Veriler!$G$2,L5907*Q5907)))))," ")</f>
        <v>0</v>
      </c>
      <c r="T5907" s="133">
        <f>IF(Veriler!T5907&lt;=0.1, S5907, IF(AND(Veriler!T5907&gt;0.1, F5907="", P5907="E"), IF(Q5907&gt;Veriler!$G$2, Q5907*S5907, IF(Q5907&lt;Veriler!$G$2, Veriler!$G$2*S5907, Q5907*S5907)), 0))</f>
        <v>0</v>
      </c>
      <c r="U5907" s="133" t="str">
        <f t="shared" si="1863"/>
        <v xml:space="preserve"> </v>
      </c>
      <c r="V5907" s="134" t="str">
        <f>IFERROR(IF(O5907="%10 sınırı aşılmıştır.",L5907-T5907,IFERROR(IF(F5907="",IF(S5907=1,0,IF(L5907-S5907=0,"",L5907-S5907)),IF(Veriler!M5907="",L5907,IF(L5907*Veriler!M5907=0,"",L5907*Veriler!M5907))),L5907)),0)</f>
        <v/>
      </c>
      <c r="W5907" s="146"/>
      <c r="X5907" s="146"/>
      <c r="Y5907" s="146"/>
    </row>
    <row r="5908" spans="1:25" s="99" customFormat="1" ht="54.75" customHeight="1" x14ac:dyDescent="0.25">
      <c r="A5908" s="96">
        <f t="shared" si="1864"/>
        <v>4354</v>
      </c>
      <c r="B5908" s="175"/>
      <c r="C5908" s="176"/>
      <c r="D5908" s="113"/>
      <c r="E5908" s="115"/>
      <c r="F5908" s="174"/>
      <c r="G5908" s="114" t="str">
        <f t="shared" si="1859"/>
        <v/>
      </c>
      <c r="H5908" s="115"/>
      <c r="I5908" s="115"/>
      <c r="J5908" s="115"/>
      <c r="K5908" s="115"/>
      <c r="L5908" s="133" t="str">
        <f t="shared" si="1860"/>
        <v/>
      </c>
      <c r="M5908" s="116" t="str">
        <f>IF(L5908="", "", L5908/Veriler!$X$1)</f>
        <v/>
      </c>
      <c r="N5908" s="116" t="str">
        <f>IF(F5908&lt;&gt;"", "İthal Girdi", IF(Veriler!T5908="", "", IF(Veriler!S5908="H", "%0,5 üzerindedir", IF(Veriler!T5908&gt;0.1, "%10 sınırı aşılmıştır.", "Uygun"))))</f>
        <v>%0,5 üzerindedir</v>
      </c>
      <c r="O5908" s="116" t="str">
        <f t="shared" si="1861"/>
        <v xml:space="preserve"> </v>
      </c>
      <c r="P5908" s="117"/>
      <c r="Q5908" s="118"/>
      <c r="R5908" s="119" t="str">
        <f t="shared" si="1862"/>
        <v/>
      </c>
      <c r="S5908" s="133">
        <f>IFERROR(IF(M5908&lt;=0.005,IF(F5908="",L5908,0),IF(F5908&lt;&gt;"",0,IF(P5908="",0,IF(P5908="H",0,IF(Q5908&lt;Veriler!$G$2,L5908*Veriler!$G$2,L5908*Q5908)))))," ")</f>
        <v>0</v>
      </c>
      <c r="T5908" s="133">
        <f>IF(Veriler!T5908&lt;=0.1, S5908, IF(AND(Veriler!T5908&gt;0.1, F5908="", P5908="E"), IF(Q5908&gt;Veriler!$G$2, Q5908*S5908, IF(Q5908&lt;Veriler!$G$2, Veriler!$G$2*S5908, Q5908*S5908)), 0))</f>
        <v>0</v>
      </c>
      <c r="U5908" s="133" t="str">
        <f t="shared" si="1863"/>
        <v xml:space="preserve"> </v>
      </c>
      <c r="V5908" s="134" t="str">
        <f>IFERROR(IF(O5908="%10 sınırı aşılmıştır.",L5908-T5908,IFERROR(IF(F5908="",IF(S5908=1,0,IF(L5908-S5908=0,"",L5908-S5908)),IF(Veriler!M5908="",L5908,IF(L5908*Veriler!M5908=0,"",L5908*Veriler!M5908))),L5908)),0)</f>
        <v/>
      </c>
      <c r="W5908" s="146"/>
      <c r="X5908" s="146"/>
      <c r="Y5908" s="146"/>
    </row>
    <row r="5909" spans="1:25" s="99" customFormat="1" ht="36" hidden="1" customHeight="1" x14ac:dyDescent="0.25">
      <c r="A5909" s="101"/>
      <c r="B5909" s="191" t="s">
        <v>16</v>
      </c>
      <c r="C5909" s="176"/>
      <c r="D5909" s="120"/>
      <c r="E5909" s="171"/>
      <c r="F5909" s="172"/>
      <c r="G5909" s="121"/>
      <c r="H5909" s="115"/>
      <c r="I5909" s="115"/>
      <c r="J5909" s="115"/>
      <c r="K5909" s="115"/>
      <c r="L5909" s="121"/>
      <c r="M5909" s="121"/>
      <c r="N5909" s="121"/>
      <c r="O5909" s="121"/>
      <c r="P5909" s="120"/>
      <c r="Q5909" s="120"/>
      <c r="R5909" s="183"/>
      <c r="S5909" s="184"/>
      <c r="T5909" s="121"/>
      <c r="U5909" s="121"/>
      <c r="V5909" s="121"/>
      <c r="W5909" s="146"/>
      <c r="X5909" s="146"/>
      <c r="Y5909" s="146"/>
    </row>
    <row r="5910" spans="1:25" s="99" customFormat="1" ht="54.75" customHeight="1" x14ac:dyDescent="0.25">
      <c r="A5910" s="96">
        <f>A5908+1</f>
        <v>4355</v>
      </c>
      <c r="B5910" s="175"/>
      <c r="C5910" s="176"/>
      <c r="D5910" s="113"/>
      <c r="E5910" s="115"/>
      <c r="F5910" s="174"/>
      <c r="G5910" s="114" t="str">
        <f t="shared" ref="G5910:G5923" si="1865">IF(AND(F5910&lt;&gt;"",V5910&lt;&gt;"",L5910&lt;&gt;0),V5910/L5910,"")</f>
        <v/>
      </c>
      <c r="H5910" s="115"/>
      <c r="I5910" s="115"/>
      <c r="J5910" s="115"/>
      <c r="K5910" s="115"/>
      <c r="L5910" s="133" t="str">
        <f t="shared" ref="L5910:L5923" si="1866">IF(AND(H5910&lt;&gt;0, J5910&lt;&gt;0, K5910&lt;&gt;0), H5910*J5910*K5910, "")</f>
        <v/>
      </c>
      <c r="M5910" s="116" t="str">
        <f>IF(L5910="", "", L5910/Veriler!$X$1)</f>
        <v/>
      </c>
      <c r="N5910" s="116" t="str">
        <f>IF(F5910&lt;&gt;"", "İthal Girdi", IF(Veriler!T5910="", "", IF(Veriler!S5910="H", "%0,5 üzerindedir", IF(Veriler!T5910&gt;0.1, "%10 sınırı aşılmıştır.", "Uygun"))))</f>
        <v>%0,5 üzerindedir</v>
      </c>
      <c r="O5910" s="116" t="str">
        <f t="shared" ref="O5910:O5923" si="1867">IF(M5910=""," ",N5910)</f>
        <v xml:space="preserve"> </v>
      </c>
      <c r="P5910" s="117"/>
      <c r="Q5910" s="118"/>
      <c r="R5910" s="119" t="str">
        <f t="shared" ref="R5910:R5923" si="1868">IFERROR(IF(AND(T5910&lt;&gt;"",L5910&lt;&gt;"",L5910&lt;&gt;0,T5910&lt;&gt;0),T5910/L5910,"")," ")</f>
        <v/>
      </c>
      <c r="S5910" s="133">
        <f>IFERROR(IF(M5910&lt;=0.005,IF(F5910="",L5910,0),IF(F5910&lt;&gt;"",0,IF(P5910="",0,IF(P5910="H",0,IF(Q5910&lt;Veriler!$G$2,L5910*Veriler!$G$2,L5910*Q5910)))))," ")</f>
        <v>0</v>
      </c>
      <c r="T5910" s="133">
        <f>IF(Veriler!T5910&lt;=0.1, S5910, IF(AND(Veriler!T5910&gt;0.1, F5910="", P5910="E"), IF(Q5910&gt;Veriler!$G$2, Q5910*S5910, IF(Q5910&lt;Veriler!$G$2, Veriler!$G$2*S5910, Q5910*S5910)), 0))</f>
        <v>0</v>
      </c>
      <c r="U5910" s="133" t="str">
        <f t="shared" ref="U5910:U5923" si="1869">IF(T5910=0," ",T5910)</f>
        <v xml:space="preserve"> </v>
      </c>
      <c r="V5910" s="134" t="str">
        <f>IFERROR(IF(O5910="%10 sınırı aşılmıştır.",L5910-T5910,IFERROR(IF(F5910="",IF(S5910=1,0,IF(L5910-S5910=0,"",L5910-S5910)),IF(Veriler!M5910="",L5910,IF(L5910*Veriler!M5910=0,"",L5910*Veriler!M5910))),L5910)),0)</f>
        <v/>
      </c>
      <c r="W5910" s="146"/>
      <c r="X5910" s="146"/>
      <c r="Y5910" s="146"/>
    </row>
    <row r="5911" spans="1:25" s="99" customFormat="1" ht="54.75" customHeight="1" x14ac:dyDescent="0.25">
      <c r="A5911" s="96">
        <f t="shared" ref="A5911:A5923" si="1870">A5910+1</f>
        <v>4356</v>
      </c>
      <c r="B5911" s="175"/>
      <c r="C5911" s="176"/>
      <c r="D5911" s="113"/>
      <c r="E5911" s="115"/>
      <c r="F5911" s="174"/>
      <c r="G5911" s="114" t="str">
        <f t="shared" si="1865"/>
        <v/>
      </c>
      <c r="H5911" s="115"/>
      <c r="I5911" s="115"/>
      <c r="J5911" s="115"/>
      <c r="K5911" s="115"/>
      <c r="L5911" s="133" t="str">
        <f t="shared" si="1866"/>
        <v/>
      </c>
      <c r="M5911" s="116" t="str">
        <f>IF(L5911="", "", L5911/Veriler!$X$1)</f>
        <v/>
      </c>
      <c r="N5911" s="116" t="str">
        <f>IF(F5911&lt;&gt;"", "İthal Girdi", IF(Veriler!T5911="", "", IF(Veriler!S5911="H", "%0,5 üzerindedir", IF(Veriler!T5911&gt;0.1, "%10 sınırı aşılmıştır.", "Uygun"))))</f>
        <v>%0,5 üzerindedir</v>
      </c>
      <c r="O5911" s="116" t="str">
        <f t="shared" si="1867"/>
        <v xml:space="preserve"> </v>
      </c>
      <c r="P5911" s="117"/>
      <c r="Q5911" s="118"/>
      <c r="R5911" s="119" t="str">
        <f t="shared" si="1868"/>
        <v/>
      </c>
      <c r="S5911" s="133">
        <f>IFERROR(IF(M5911&lt;=0.005,IF(F5911="",L5911,0),IF(F5911&lt;&gt;"",0,IF(P5911="",0,IF(P5911="H",0,IF(Q5911&lt;Veriler!$G$2,L5911*Veriler!$G$2,L5911*Q5911)))))," ")</f>
        <v>0</v>
      </c>
      <c r="T5911" s="133">
        <f>IF(Veriler!T5911&lt;=0.1, S5911, IF(AND(Veriler!T5911&gt;0.1, F5911="", P5911="E"), IF(Q5911&gt;Veriler!$G$2, Q5911*S5911, IF(Q5911&lt;Veriler!$G$2, Veriler!$G$2*S5911, Q5911*S5911)), 0))</f>
        <v>0</v>
      </c>
      <c r="U5911" s="133" t="str">
        <f t="shared" si="1869"/>
        <v xml:space="preserve"> </v>
      </c>
      <c r="V5911" s="134" t="str">
        <f>IFERROR(IF(O5911="%10 sınırı aşılmıştır.",L5911-T5911,IFERROR(IF(F5911="",IF(S5911=1,0,IF(L5911-S5911=0,"",L5911-S5911)),IF(Veriler!M5911="",L5911,IF(L5911*Veriler!M5911=0,"",L5911*Veriler!M5911))),L5911)),0)</f>
        <v/>
      </c>
      <c r="W5911" s="146"/>
      <c r="X5911" s="146"/>
      <c r="Y5911" s="146"/>
    </row>
    <row r="5912" spans="1:25" s="99" customFormat="1" ht="54.75" customHeight="1" x14ac:dyDescent="0.25">
      <c r="A5912" s="96">
        <f t="shared" si="1870"/>
        <v>4357</v>
      </c>
      <c r="B5912" s="175"/>
      <c r="C5912" s="176"/>
      <c r="D5912" s="113"/>
      <c r="E5912" s="115"/>
      <c r="F5912" s="174"/>
      <c r="G5912" s="114" t="str">
        <f t="shared" si="1865"/>
        <v/>
      </c>
      <c r="H5912" s="115"/>
      <c r="I5912" s="115"/>
      <c r="J5912" s="115"/>
      <c r="K5912" s="115"/>
      <c r="L5912" s="133" t="str">
        <f t="shared" si="1866"/>
        <v/>
      </c>
      <c r="M5912" s="116" t="str">
        <f>IF(L5912="", "", L5912/Veriler!$X$1)</f>
        <v/>
      </c>
      <c r="N5912" s="116" t="str">
        <f>IF(F5912&lt;&gt;"", "İthal Girdi", IF(Veriler!T5912="", "", IF(Veriler!S5912="H", "%0,5 üzerindedir", IF(Veriler!T5912&gt;0.1, "%10 sınırı aşılmıştır.", "Uygun"))))</f>
        <v>%0,5 üzerindedir</v>
      </c>
      <c r="O5912" s="116" t="str">
        <f t="shared" si="1867"/>
        <v xml:space="preserve"> </v>
      </c>
      <c r="P5912" s="117"/>
      <c r="Q5912" s="118"/>
      <c r="R5912" s="119" t="str">
        <f t="shared" si="1868"/>
        <v/>
      </c>
      <c r="S5912" s="133">
        <f>IFERROR(IF(M5912&lt;=0.005,IF(F5912="",L5912,0),IF(F5912&lt;&gt;"",0,IF(P5912="",0,IF(P5912="H",0,IF(Q5912&lt;Veriler!$G$2,L5912*Veriler!$G$2,L5912*Q5912)))))," ")</f>
        <v>0</v>
      </c>
      <c r="T5912" s="133">
        <f>IF(Veriler!T5912&lt;=0.1, S5912, IF(AND(Veriler!T5912&gt;0.1, F5912="", P5912="E"), IF(Q5912&gt;Veriler!$G$2, Q5912*S5912, IF(Q5912&lt;Veriler!$G$2, Veriler!$G$2*S5912, Q5912*S5912)), 0))</f>
        <v>0</v>
      </c>
      <c r="U5912" s="133" t="str">
        <f t="shared" si="1869"/>
        <v xml:space="preserve"> </v>
      </c>
      <c r="V5912" s="134" t="str">
        <f>IFERROR(IF(O5912="%10 sınırı aşılmıştır.",L5912-T5912,IFERROR(IF(F5912="",IF(S5912=1,0,IF(L5912-S5912=0,"",L5912-S5912)),IF(Veriler!M5912="",L5912,IF(L5912*Veriler!M5912=0,"",L5912*Veriler!M5912))),L5912)),0)</f>
        <v/>
      </c>
      <c r="W5912" s="146"/>
      <c r="X5912" s="146"/>
      <c r="Y5912" s="146"/>
    </row>
    <row r="5913" spans="1:25" s="99" customFormat="1" ht="54.75" customHeight="1" x14ac:dyDescent="0.25">
      <c r="A5913" s="96">
        <f t="shared" si="1870"/>
        <v>4358</v>
      </c>
      <c r="B5913" s="175"/>
      <c r="C5913" s="176"/>
      <c r="D5913" s="113"/>
      <c r="E5913" s="115"/>
      <c r="F5913" s="174"/>
      <c r="G5913" s="114" t="str">
        <f t="shared" si="1865"/>
        <v/>
      </c>
      <c r="H5913" s="115"/>
      <c r="I5913" s="115"/>
      <c r="J5913" s="115"/>
      <c r="K5913" s="115"/>
      <c r="L5913" s="133" t="str">
        <f t="shared" si="1866"/>
        <v/>
      </c>
      <c r="M5913" s="116" t="str">
        <f>IF(L5913="", "", L5913/Veriler!$X$1)</f>
        <v/>
      </c>
      <c r="N5913" s="116" t="str">
        <f>IF(F5913&lt;&gt;"", "İthal Girdi", IF(Veriler!T5913="", "", IF(Veriler!S5913="H", "%0,5 üzerindedir", IF(Veriler!T5913&gt;0.1, "%10 sınırı aşılmıştır.", "Uygun"))))</f>
        <v>%0,5 üzerindedir</v>
      </c>
      <c r="O5913" s="116" t="str">
        <f t="shared" si="1867"/>
        <v xml:space="preserve"> </v>
      </c>
      <c r="P5913" s="117"/>
      <c r="Q5913" s="118"/>
      <c r="R5913" s="119" t="str">
        <f t="shared" si="1868"/>
        <v/>
      </c>
      <c r="S5913" s="133">
        <f>IFERROR(IF(M5913&lt;=0.005,IF(F5913="",L5913,0),IF(F5913&lt;&gt;"",0,IF(P5913="",0,IF(P5913="H",0,IF(Q5913&lt;Veriler!$G$2,L5913*Veriler!$G$2,L5913*Q5913)))))," ")</f>
        <v>0</v>
      </c>
      <c r="T5913" s="133">
        <f>IF(Veriler!T5913&lt;=0.1, S5913, IF(AND(Veriler!T5913&gt;0.1, F5913="", P5913="E"), IF(Q5913&gt;Veriler!$G$2, Q5913*S5913, IF(Q5913&lt;Veriler!$G$2, Veriler!$G$2*S5913, Q5913*S5913)), 0))</f>
        <v>0</v>
      </c>
      <c r="U5913" s="133" t="str">
        <f t="shared" si="1869"/>
        <v xml:space="preserve"> </v>
      </c>
      <c r="V5913" s="134" t="str">
        <f>IFERROR(IF(O5913="%10 sınırı aşılmıştır.",L5913-T5913,IFERROR(IF(F5913="",IF(S5913=1,0,IF(L5913-S5913=0,"",L5913-S5913)),IF(Veriler!M5913="",L5913,IF(L5913*Veriler!M5913=0,"",L5913*Veriler!M5913))),L5913)),0)</f>
        <v/>
      </c>
      <c r="W5913" s="146"/>
      <c r="X5913" s="146"/>
      <c r="Y5913" s="146"/>
    </row>
    <row r="5914" spans="1:25" s="99" customFormat="1" ht="54.75" customHeight="1" x14ac:dyDescent="0.25">
      <c r="A5914" s="96">
        <f t="shared" si="1870"/>
        <v>4359</v>
      </c>
      <c r="B5914" s="175"/>
      <c r="C5914" s="176"/>
      <c r="D5914" s="113"/>
      <c r="E5914" s="115"/>
      <c r="F5914" s="174"/>
      <c r="G5914" s="114" t="str">
        <f t="shared" si="1865"/>
        <v/>
      </c>
      <c r="H5914" s="115"/>
      <c r="I5914" s="115"/>
      <c r="J5914" s="115"/>
      <c r="K5914" s="115"/>
      <c r="L5914" s="133" t="str">
        <f t="shared" si="1866"/>
        <v/>
      </c>
      <c r="M5914" s="116" t="str">
        <f>IF(L5914="", "", L5914/Veriler!$X$1)</f>
        <v/>
      </c>
      <c r="N5914" s="116" t="str">
        <f>IF(F5914&lt;&gt;"", "İthal Girdi", IF(Veriler!T5914="", "", IF(Veriler!S5914="H", "%0,5 üzerindedir", IF(Veriler!T5914&gt;0.1, "%10 sınırı aşılmıştır.", "Uygun"))))</f>
        <v>%0,5 üzerindedir</v>
      </c>
      <c r="O5914" s="116" t="str">
        <f t="shared" si="1867"/>
        <v xml:space="preserve"> </v>
      </c>
      <c r="P5914" s="117"/>
      <c r="Q5914" s="118"/>
      <c r="R5914" s="119" t="str">
        <f t="shared" si="1868"/>
        <v/>
      </c>
      <c r="S5914" s="133">
        <f>IFERROR(IF(M5914&lt;=0.005,IF(F5914="",L5914,0),IF(F5914&lt;&gt;"",0,IF(P5914="",0,IF(P5914="H",0,IF(Q5914&lt;Veriler!$G$2,L5914*Veriler!$G$2,L5914*Q5914)))))," ")</f>
        <v>0</v>
      </c>
      <c r="T5914" s="133">
        <f>IF(Veriler!T5914&lt;=0.1, S5914, IF(AND(Veriler!T5914&gt;0.1, F5914="", P5914="E"), IF(Q5914&gt;Veriler!$G$2, Q5914*S5914, IF(Q5914&lt;Veriler!$G$2, Veriler!$G$2*S5914, Q5914*S5914)), 0))</f>
        <v>0</v>
      </c>
      <c r="U5914" s="133" t="str">
        <f t="shared" si="1869"/>
        <v xml:space="preserve"> </v>
      </c>
      <c r="V5914" s="134" t="str">
        <f>IFERROR(IF(O5914="%10 sınırı aşılmıştır.",L5914-T5914,IFERROR(IF(F5914="",IF(S5914=1,0,IF(L5914-S5914=0,"",L5914-S5914)),IF(Veriler!M5914="",L5914,IF(L5914*Veriler!M5914=0,"",L5914*Veriler!M5914))),L5914)),0)</f>
        <v/>
      </c>
      <c r="W5914" s="146"/>
      <c r="X5914" s="146"/>
      <c r="Y5914" s="146"/>
    </row>
    <row r="5915" spans="1:25" s="99" customFormat="1" ht="54.75" customHeight="1" x14ac:dyDescent="0.25">
      <c r="A5915" s="96">
        <f t="shared" si="1870"/>
        <v>4360</v>
      </c>
      <c r="B5915" s="175"/>
      <c r="C5915" s="176"/>
      <c r="D5915" s="113"/>
      <c r="E5915" s="115"/>
      <c r="F5915" s="174"/>
      <c r="G5915" s="114" t="str">
        <f t="shared" si="1865"/>
        <v/>
      </c>
      <c r="H5915" s="115"/>
      <c r="I5915" s="115"/>
      <c r="J5915" s="115"/>
      <c r="K5915" s="115"/>
      <c r="L5915" s="133" t="str">
        <f t="shared" si="1866"/>
        <v/>
      </c>
      <c r="M5915" s="116" t="str">
        <f>IF(L5915="", "", L5915/Veriler!$X$1)</f>
        <v/>
      </c>
      <c r="N5915" s="116" t="str">
        <f>IF(F5915&lt;&gt;"", "İthal Girdi", IF(Veriler!T5915="", "", IF(Veriler!S5915="H", "%0,5 üzerindedir", IF(Veriler!T5915&gt;0.1, "%10 sınırı aşılmıştır.", "Uygun"))))</f>
        <v>%0,5 üzerindedir</v>
      </c>
      <c r="O5915" s="116" t="str">
        <f t="shared" si="1867"/>
        <v xml:space="preserve"> </v>
      </c>
      <c r="P5915" s="117"/>
      <c r="Q5915" s="118"/>
      <c r="R5915" s="119" t="str">
        <f t="shared" si="1868"/>
        <v/>
      </c>
      <c r="S5915" s="133">
        <f>IFERROR(IF(M5915&lt;=0.005,IF(F5915="",L5915,0),IF(F5915&lt;&gt;"",0,IF(P5915="",0,IF(P5915="H",0,IF(Q5915&lt;Veriler!$G$2,L5915*Veriler!$G$2,L5915*Q5915)))))," ")</f>
        <v>0</v>
      </c>
      <c r="T5915" s="133">
        <f>IF(Veriler!T5915&lt;=0.1, S5915, IF(AND(Veriler!T5915&gt;0.1, F5915="", P5915="E"), IF(Q5915&gt;Veriler!$G$2, Q5915*S5915, IF(Q5915&lt;Veriler!$G$2, Veriler!$G$2*S5915, Q5915*S5915)), 0))</f>
        <v>0</v>
      </c>
      <c r="U5915" s="133" t="str">
        <f t="shared" si="1869"/>
        <v xml:space="preserve"> </v>
      </c>
      <c r="V5915" s="134" t="str">
        <f>IFERROR(IF(O5915="%10 sınırı aşılmıştır.",L5915-T5915,IFERROR(IF(F5915="",IF(S5915=1,0,IF(L5915-S5915=0,"",L5915-S5915)),IF(Veriler!M5915="",L5915,IF(L5915*Veriler!M5915=0,"",L5915*Veriler!M5915))),L5915)),0)</f>
        <v/>
      </c>
      <c r="W5915" s="146"/>
      <c r="X5915" s="146"/>
      <c r="Y5915" s="146"/>
    </row>
    <row r="5916" spans="1:25" s="99" customFormat="1" ht="54.75" customHeight="1" x14ac:dyDescent="0.25">
      <c r="A5916" s="96">
        <f t="shared" si="1870"/>
        <v>4361</v>
      </c>
      <c r="B5916" s="175"/>
      <c r="C5916" s="176"/>
      <c r="D5916" s="113"/>
      <c r="E5916" s="115"/>
      <c r="F5916" s="174"/>
      <c r="G5916" s="114" t="str">
        <f t="shared" si="1865"/>
        <v/>
      </c>
      <c r="H5916" s="115"/>
      <c r="I5916" s="115"/>
      <c r="J5916" s="115"/>
      <c r="K5916" s="115"/>
      <c r="L5916" s="133" t="str">
        <f t="shared" si="1866"/>
        <v/>
      </c>
      <c r="M5916" s="116" t="str">
        <f>IF(L5916="", "", L5916/Veriler!$X$1)</f>
        <v/>
      </c>
      <c r="N5916" s="116" t="str">
        <f>IF(F5916&lt;&gt;"", "İthal Girdi", IF(Veriler!T5916="", "", IF(Veriler!S5916="H", "%0,5 üzerindedir", IF(Veriler!T5916&gt;0.1, "%10 sınırı aşılmıştır.", "Uygun"))))</f>
        <v>%0,5 üzerindedir</v>
      </c>
      <c r="O5916" s="116" t="str">
        <f t="shared" si="1867"/>
        <v xml:space="preserve"> </v>
      </c>
      <c r="P5916" s="117"/>
      <c r="Q5916" s="118"/>
      <c r="R5916" s="119" t="str">
        <f t="shared" si="1868"/>
        <v/>
      </c>
      <c r="S5916" s="133">
        <f>IFERROR(IF(M5916&lt;=0.005,IF(F5916="",L5916,0),IF(F5916&lt;&gt;"",0,IF(P5916="",0,IF(P5916="H",0,IF(Q5916&lt;Veriler!$G$2,L5916*Veriler!$G$2,L5916*Q5916)))))," ")</f>
        <v>0</v>
      </c>
      <c r="T5916" s="133">
        <f>IF(Veriler!T5916&lt;=0.1, S5916, IF(AND(Veriler!T5916&gt;0.1, F5916="", P5916="E"), IF(Q5916&gt;Veriler!$G$2, Q5916*S5916, IF(Q5916&lt;Veriler!$G$2, Veriler!$G$2*S5916, Q5916*S5916)), 0))</f>
        <v>0</v>
      </c>
      <c r="U5916" s="133" t="str">
        <f t="shared" si="1869"/>
        <v xml:space="preserve"> </v>
      </c>
      <c r="V5916" s="134" t="str">
        <f>IFERROR(IF(O5916="%10 sınırı aşılmıştır.",L5916-T5916,IFERROR(IF(F5916="",IF(S5916=1,0,IF(L5916-S5916=0,"",L5916-S5916)),IF(Veriler!M5916="",L5916,IF(L5916*Veriler!M5916=0,"",L5916*Veriler!M5916))),L5916)),0)</f>
        <v/>
      </c>
      <c r="W5916" s="146"/>
      <c r="X5916" s="146"/>
      <c r="Y5916" s="146"/>
    </row>
    <row r="5917" spans="1:25" s="99" customFormat="1" ht="54.75" customHeight="1" x14ac:dyDescent="0.25">
      <c r="A5917" s="96">
        <f t="shared" si="1870"/>
        <v>4362</v>
      </c>
      <c r="B5917" s="175"/>
      <c r="C5917" s="176"/>
      <c r="D5917" s="113"/>
      <c r="E5917" s="115"/>
      <c r="F5917" s="174"/>
      <c r="G5917" s="114" t="str">
        <f t="shared" si="1865"/>
        <v/>
      </c>
      <c r="H5917" s="115"/>
      <c r="I5917" s="115"/>
      <c r="J5917" s="115"/>
      <c r="K5917" s="115"/>
      <c r="L5917" s="133" t="str">
        <f t="shared" si="1866"/>
        <v/>
      </c>
      <c r="M5917" s="116" t="str">
        <f>IF(L5917="", "", L5917/Veriler!$X$1)</f>
        <v/>
      </c>
      <c r="N5917" s="116" t="str">
        <f>IF(F5917&lt;&gt;"", "İthal Girdi", IF(Veriler!T5917="", "", IF(Veriler!S5917="H", "%0,5 üzerindedir", IF(Veriler!T5917&gt;0.1, "%10 sınırı aşılmıştır.", "Uygun"))))</f>
        <v>%0,5 üzerindedir</v>
      </c>
      <c r="O5917" s="116" t="str">
        <f t="shared" si="1867"/>
        <v xml:space="preserve"> </v>
      </c>
      <c r="P5917" s="117"/>
      <c r="Q5917" s="118"/>
      <c r="R5917" s="119" t="str">
        <f t="shared" si="1868"/>
        <v/>
      </c>
      <c r="S5917" s="133">
        <f>IFERROR(IF(M5917&lt;=0.005,IF(F5917="",L5917,0),IF(F5917&lt;&gt;"",0,IF(P5917="",0,IF(P5917="H",0,IF(Q5917&lt;Veriler!$G$2,L5917*Veriler!$G$2,L5917*Q5917)))))," ")</f>
        <v>0</v>
      </c>
      <c r="T5917" s="133">
        <f>IF(Veriler!T5917&lt;=0.1, S5917, IF(AND(Veriler!T5917&gt;0.1, F5917="", P5917="E"), IF(Q5917&gt;Veriler!$G$2, Q5917*S5917, IF(Q5917&lt;Veriler!$G$2, Veriler!$G$2*S5917, Q5917*S5917)), 0))</f>
        <v>0</v>
      </c>
      <c r="U5917" s="133" t="str">
        <f t="shared" si="1869"/>
        <v xml:space="preserve"> </v>
      </c>
      <c r="V5917" s="134" t="str">
        <f>IFERROR(IF(O5917="%10 sınırı aşılmıştır.",L5917-T5917,IFERROR(IF(F5917="",IF(S5917=1,0,IF(L5917-S5917=0,"",L5917-S5917)),IF(Veriler!M5917="",L5917,IF(L5917*Veriler!M5917=0,"",L5917*Veriler!M5917))),L5917)),0)</f>
        <v/>
      </c>
      <c r="W5917" s="146"/>
      <c r="X5917" s="146"/>
      <c r="Y5917" s="146"/>
    </row>
    <row r="5918" spans="1:25" s="99" customFormat="1" ht="54.75" customHeight="1" x14ac:dyDescent="0.25">
      <c r="A5918" s="96">
        <f t="shared" si="1870"/>
        <v>4363</v>
      </c>
      <c r="B5918" s="175"/>
      <c r="C5918" s="176"/>
      <c r="D5918" s="113"/>
      <c r="E5918" s="115"/>
      <c r="F5918" s="174"/>
      <c r="G5918" s="114" t="str">
        <f t="shared" si="1865"/>
        <v/>
      </c>
      <c r="H5918" s="115"/>
      <c r="I5918" s="115"/>
      <c r="J5918" s="115"/>
      <c r="K5918" s="115"/>
      <c r="L5918" s="133" t="str">
        <f t="shared" si="1866"/>
        <v/>
      </c>
      <c r="M5918" s="116" t="str">
        <f>IF(L5918="", "", L5918/Veriler!$X$1)</f>
        <v/>
      </c>
      <c r="N5918" s="116" t="str">
        <f>IF(F5918&lt;&gt;"", "İthal Girdi", IF(Veriler!T5918="", "", IF(Veriler!S5918="H", "%0,5 üzerindedir", IF(Veriler!T5918&gt;0.1, "%10 sınırı aşılmıştır.", "Uygun"))))</f>
        <v>%0,5 üzerindedir</v>
      </c>
      <c r="O5918" s="116" t="str">
        <f t="shared" si="1867"/>
        <v xml:space="preserve"> </v>
      </c>
      <c r="P5918" s="117"/>
      <c r="Q5918" s="118"/>
      <c r="R5918" s="119" t="str">
        <f t="shared" si="1868"/>
        <v/>
      </c>
      <c r="S5918" s="133">
        <f>IFERROR(IF(M5918&lt;=0.005,IF(F5918="",L5918,0),IF(F5918&lt;&gt;"",0,IF(P5918="",0,IF(P5918="H",0,IF(Q5918&lt;Veriler!$G$2,L5918*Veriler!$G$2,L5918*Q5918)))))," ")</f>
        <v>0</v>
      </c>
      <c r="T5918" s="133">
        <f>IF(Veriler!T5918&lt;=0.1, S5918, IF(AND(Veriler!T5918&gt;0.1, F5918="", P5918="E"), IF(Q5918&gt;Veriler!$G$2, Q5918*S5918, IF(Q5918&lt;Veriler!$G$2, Veriler!$G$2*S5918, Q5918*S5918)), 0))</f>
        <v>0</v>
      </c>
      <c r="U5918" s="133" t="str">
        <f t="shared" si="1869"/>
        <v xml:space="preserve"> </v>
      </c>
      <c r="V5918" s="134" t="str">
        <f>IFERROR(IF(O5918="%10 sınırı aşılmıştır.",L5918-T5918,IFERROR(IF(F5918="",IF(S5918=1,0,IF(L5918-S5918=0,"",L5918-S5918)),IF(Veriler!M5918="",L5918,IF(L5918*Veriler!M5918=0,"",L5918*Veriler!M5918))),L5918)),0)</f>
        <v/>
      </c>
      <c r="W5918" s="146"/>
      <c r="X5918" s="146"/>
      <c r="Y5918" s="146"/>
    </row>
    <row r="5919" spans="1:25" s="99" customFormat="1" ht="54.75" customHeight="1" x14ac:dyDescent="0.25">
      <c r="A5919" s="96">
        <f t="shared" si="1870"/>
        <v>4364</v>
      </c>
      <c r="B5919" s="175"/>
      <c r="C5919" s="176"/>
      <c r="D5919" s="113"/>
      <c r="E5919" s="115"/>
      <c r="F5919" s="174"/>
      <c r="G5919" s="114" t="str">
        <f t="shared" si="1865"/>
        <v/>
      </c>
      <c r="H5919" s="115"/>
      <c r="I5919" s="115"/>
      <c r="J5919" s="115"/>
      <c r="K5919" s="115"/>
      <c r="L5919" s="133" t="str">
        <f t="shared" si="1866"/>
        <v/>
      </c>
      <c r="M5919" s="116" t="str">
        <f>IF(L5919="", "", L5919/Veriler!$X$1)</f>
        <v/>
      </c>
      <c r="N5919" s="116" t="str">
        <f>IF(F5919&lt;&gt;"", "İthal Girdi", IF(Veriler!T5919="", "", IF(Veriler!S5919="H", "%0,5 üzerindedir", IF(Veriler!T5919&gt;0.1, "%10 sınırı aşılmıştır.", "Uygun"))))</f>
        <v>%0,5 üzerindedir</v>
      </c>
      <c r="O5919" s="116" t="str">
        <f t="shared" si="1867"/>
        <v xml:space="preserve"> </v>
      </c>
      <c r="P5919" s="117"/>
      <c r="Q5919" s="118"/>
      <c r="R5919" s="119" t="str">
        <f t="shared" si="1868"/>
        <v/>
      </c>
      <c r="S5919" s="133">
        <f>IFERROR(IF(M5919&lt;=0.005,IF(F5919="",L5919,0),IF(F5919&lt;&gt;"",0,IF(P5919="",0,IF(P5919="H",0,IF(Q5919&lt;Veriler!$G$2,L5919*Veriler!$G$2,L5919*Q5919)))))," ")</f>
        <v>0</v>
      </c>
      <c r="T5919" s="133">
        <f>IF(Veriler!T5919&lt;=0.1, S5919, IF(AND(Veriler!T5919&gt;0.1, F5919="", P5919="E"), IF(Q5919&gt;Veriler!$G$2, Q5919*S5919, IF(Q5919&lt;Veriler!$G$2, Veriler!$G$2*S5919, Q5919*S5919)), 0))</f>
        <v>0</v>
      </c>
      <c r="U5919" s="133" t="str">
        <f t="shared" si="1869"/>
        <v xml:space="preserve"> </v>
      </c>
      <c r="V5919" s="134" t="str">
        <f>IFERROR(IF(O5919="%10 sınırı aşılmıştır.",L5919-T5919,IFERROR(IF(F5919="",IF(S5919=1,0,IF(L5919-S5919=0,"",L5919-S5919)),IF(Veriler!M5919="",L5919,IF(L5919*Veriler!M5919=0,"",L5919*Veriler!M5919))),L5919)),0)</f>
        <v/>
      </c>
      <c r="W5919" s="146"/>
      <c r="X5919" s="146"/>
      <c r="Y5919" s="146"/>
    </row>
    <row r="5920" spans="1:25" s="99" customFormat="1" ht="54.75" customHeight="1" x14ac:dyDescent="0.25">
      <c r="A5920" s="96">
        <f t="shared" si="1870"/>
        <v>4365</v>
      </c>
      <c r="B5920" s="175"/>
      <c r="C5920" s="176"/>
      <c r="D5920" s="113"/>
      <c r="E5920" s="115"/>
      <c r="F5920" s="174"/>
      <c r="G5920" s="114" t="str">
        <f t="shared" si="1865"/>
        <v/>
      </c>
      <c r="H5920" s="115"/>
      <c r="I5920" s="115"/>
      <c r="J5920" s="115"/>
      <c r="K5920" s="115"/>
      <c r="L5920" s="133" t="str">
        <f t="shared" si="1866"/>
        <v/>
      </c>
      <c r="M5920" s="116" t="str">
        <f>IF(L5920="", "", L5920/Veriler!$X$1)</f>
        <v/>
      </c>
      <c r="N5920" s="116" t="str">
        <f>IF(F5920&lt;&gt;"", "İthal Girdi", IF(Veriler!T5920="", "", IF(Veriler!S5920="H", "%0,5 üzerindedir", IF(Veriler!T5920&gt;0.1, "%10 sınırı aşılmıştır.", "Uygun"))))</f>
        <v>%0,5 üzerindedir</v>
      </c>
      <c r="O5920" s="116" t="str">
        <f t="shared" si="1867"/>
        <v xml:space="preserve"> </v>
      </c>
      <c r="P5920" s="117"/>
      <c r="Q5920" s="118"/>
      <c r="R5920" s="119" t="str">
        <f t="shared" si="1868"/>
        <v/>
      </c>
      <c r="S5920" s="133">
        <f>IFERROR(IF(M5920&lt;=0.005,IF(F5920="",L5920,0),IF(F5920&lt;&gt;"",0,IF(P5920="",0,IF(P5920="H",0,IF(Q5920&lt;Veriler!$G$2,L5920*Veriler!$G$2,L5920*Q5920)))))," ")</f>
        <v>0</v>
      </c>
      <c r="T5920" s="133">
        <f>IF(Veriler!T5920&lt;=0.1, S5920, IF(AND(Veriler!T5920&gt;0.1, F5920="", P5920="E"), IF(Q5920&gt;Veriler!$G$2, Q5920*S5920, IF(Q5920&lt;Veriler!$G$2, Veriler!$G$2*S5920, Q5920*S5920)), 0))</f>
        <v>0</v>
      </c>
      <c r="U5920" s="133" t="str">
        <f t="shared" si="1869"/>
        <v xml:space="preserve"> </v>
      </c>
      <c r="V5920" s="134" t="str">
        <f>IFERROR(IF(O5920="%10 sınırı aşılmıştır.",L5920-T5920,IFERROR(IF(F5920="",IF(S5920=1,0,IF(L5920-S5920=0,"",L5920-S5920)),IF(Veriler!M5920="",L5920,IF(L5920*Veriler!M5920=0,"",L5920*Veriler!M5920))),L5920)),0)</f>
        <v/>
      </c>
      <c r="W5920" s="146"/>
      <c r="X5920" s="146"/>
      <c r="Y5920" s="146"/>
    </row>
    <row r="5921" spans="1:25" s="99" customFormat="1" ht="54.75" customHeight="1" x14ac:dyDescent="0.25">
      <c r="A5921" s="96">
        <f t="shared" si="1870"/>
        <v>4366</v>
      </c>
      <c r="B5921" s="175"/>
      <c r="C5921" s="176"/>
      <c r="D5921" s="113"/>
      <c r="E5921" s="115"/>
      <c r="F5921" s="174"/>
      <c r="G5921" s="114" t="str">
        <f t="shared" si="1865"/>
        <v/>
      </c>
      <c r="H5921" s="115"/>
      <c r="I5921" s="115"/>
      <c r="J5921" s="115"/>
      <c r="K5921" s="115"/>
      <c r="L5921" s="133" t="str">
        <f t="shared" si="1866"/>
        <v/>
      </c>
      <c r="M5921" s="116" t="str">
        <f>IF(L5921="", "", L5921/Veriler!$X$1)</f>
        <v/>
      </c>
      <c r="N5921" s="116" t="str">
        <f>IF(F5921&lt;&gt;"", "İthal Girdi", IF(Veriler!T5921="", "", IF(Veriler!S5921="H", "%0,5 üzerindedir", IF(Veriler!T5921&gt;0.1, "%10 sınırı aşılmıştır.", "Uygun"))))</f>
        <v>%0,5 üzerindedir</v>
      </c>
      <c r="O5921" s="116" t="str">
        <f t="shared" si="1867"/>
        <v xml:space="preserve"> </v>
      </c>
      <c r="P5921" s="117"/>
      <c r="Q5921" s="118"/>
      <c r="R5921" s="119" t="str">
        <f t="shared" si="1868"/>
        <v/>
      </c>
      <c r="S5921" s="133">
        <f>IFERROR(IF(M5921&lt;=0.005,IF(F5921="",L5921,0),IF(F5921&lt;&gt;"",0,IF(P5921="",0,IF(P5921="H",0,IF(Q5921&lt;Veriler!$G$2,L5921*Veriler!$G$2,L5921*Q5921)))))," ")</f>
        <v>0</v>
      </c>
      <c r="T5921" s="133">
        <f>IF(Veriler!T5921&lt;=0.1, S5921, IF(AND(Veriler!T5921&gt;0.1, F5921="", P5921="E"), IF(Q5921&gt;Veriler!$G$2, Q5921*S5921, IF(Q5921&lt;Veriler!$G$2, Veriler!$G$2*S5921, Q5921*S5921)), 0))</f>
        <v>0</v>
      </c>
      <c r="U5921" s="133" t="str">
        <f t="shared" si="1869"/>
        <v xml:space="preserve"> </v>
      </c>
      <c r="V5921" s="134" t="str">
        <f>IFERROR(IF(O5921="%10 sınırı aşılmıştır.",L5921-T5921,IFERROR(IF(F5921="",IF(S5921=1,0,IF(L5921-S5921=0,"",L5921-S5921)),IF(Veriler!M5921="",L5921,IF(L5921*Veriler!M5921=0,"",L5921*Veriler!M5921))),L5921)),0)</f>
        <v/>
      </c>
      <c r="W5921" s="146"/>
      <c r="X5921" s="146"/>
      <c r="Y5921" s="146"/>
    </row>
    <row r="5922" spans="1:25" s="99" customFormat="1" ht="54.75" customHeight="1" x14ac:dyDescent="0.25">
      <c r="A5922" s="96">
        <f t="shared" si="1870"/>
        <v>4367</v>
      </c>
      <c r="B5922" s="175"/>
      <c r="C5922" s="176"/>
      <c r="D5922" s="113"/>
      <c r="E5922" s="115"/>
      <c r="F5922" s="174"/>
      <c r="G5922" s="114" t="str">
        <f t="shared" si="1865"/>
        <v/>
      </c>
      <c r="H5922" s="115"/>
      <c r="I5922" s="115"/>
      <c r="J5922" s="115"/>
      <c r="K5922" s="115"/>
      <c r="L5922" s="133" t="str">
        <f t="shared" si="1866"/>
        <v/>
      </c>
      <c r="M5922" s="116" t="str">
        <f>IF(L5922="", "", L5922/Veriler!$X$1)</f>
        <v/>
      </c>
      <c r="N5922" s="116" t="str">
        <f>IF(F5922&lt;&gt;"", "İthal Girdi", IF(Veriler!T5922="", "", IF(Veriler!S5922="H", "%0,5 üzerindedir", IF(Veriler!T5922&gt;0.1, "%10 sınırı aşılmıştır.", "Uygun"))))</f>
        <v>%0,5 üzerindedir</v>
      </c>
      <c r="O5922" s="116" t="str">
        <f t="shared" si="1867"/>
        <v xml:space="preserve"> </v>
      </c>
      <c r="P5922" s="117"/>
      <c r="Q5922" s="118"/>
      <c r="R5922" s="119" t="str">
        <f t="shared" si="1868"/>
        <v/>
      </c>
      <c r="S5922" s="133">
        <f>IFERROR(IF(M5922&lt;=0.005,IF(F5922="",L5922,0),IF(F5922&lt;&gt;"",0,IF(P5922="",0,IF(P5922="H",0,IF(Q5922&lt;Veriler!$G$2,L5922*Veriler!$G$2,L5922*Q5922)))))," ")</f>
        <v>0</v>
      </c>
      <c r="T5922" s="133">
        <f>IF(Veriler!T5922&lt;=0.1, S5922, IF(AND(Veriler!T5922&gt;0.1, F5922="", P5922="E"), IF(Q5922&gt;Veriler!$G$2, Q5922*S5922, IF(Q5922&lt;Veriler!$G$2, Veriler!$G$2*S5922, Q5922*S5922)), 0))</f>
        <v>0</v>
      </c>
      <c r="U5922" s="133" t="str">
        <f t="shared" si="1869"/>
        <v xml:space="preserve"> </v>
      </c>
      <c r="V5922" s="134" t="str">
        <f>IFERROR(IF(O5922="%10 sınırı aşılmıştır.",L5922-T5922,IFERROR(IF(F5922="",IF(S5922=1,0,IF(L5922-S5922=0,"",L5922-S5922)),IF(Veriler!M5922="",L5922,IF(L5922*Veriler!M5922=0,"",L5922*Veriler!M5922))),L5922)),0)</f>
        <v/>
      </c>
      <c r="W5922" s="146"/>
      <c r="X5922" s="146"/>
      <c r="Y5922" s="146"/>
    </row>
    <row r="5923" spans="1:25" s="99" customFormat="1" ht="54.75" customHeight="1" x14ac:dyDescent="0.25">
      <c r="A5923" s="96">
        <f t="shared" si="1870"/>
        <v>4368</v>
      </c>
      <c r="B5923" s="175"/>
      <c r="C5923" s="176"/>
      <c r="D5923" s="113"/>
      <c r="E5923" s="115"/>
      <c r="F5923" s="174"/>
      <c r="G5923" s="114" t="str">
        <f t="shared" si="1865"/>
        <v/>
      </c>
      <c r="H5923" s="115"/>
      <c r="I5923" s="115"/>
      <c r="J5923" s="115"/>
      <c r="K5923" s="115"/>
      <c r="L5923" s="133" t="str">
        <f t="shared" si="1866"/>
        <v/>
      </c>
      <c r="M5923" s="116" t="str">
        <f>IF(L5923="", "", L5923/Veriler!$X$1)</f>
        <v/>
      </c>
      <c r="N5923" s="116" t="str">
        <f>IF(F5923&lt;&gt;"", "İthal Girdi", IF(Veriler!T5923="", "", IF(Veriler!S5923="H", "%0,5 üzerindedir", IF(Veriler!T5923&gt;0.1, "%10 sınırı aşılmıştır.", "Uygun"))))</f>
        <v>%0,5 üzerindedir</v>
      </c>
      <c r="O5923" s="116" t="str">
        <f t="shared" si="1867"/>
        <v xml:space="preserve"> </v>
      </c>
      <c r="P5923" s="117"/>
      <c r="Q5923" s="118"/>
      <c r="R5923" s="119" t="str">
        <f t="shared" si="1868"/>
        <v/>
      </c>
      <c r="S5923" s="133">
        <f>IFERROR(IF(M5923&lt;=0.005,IF(F5923="",L5923,0),IF(F5923&lt;&gt;"",0,IF(P5923="",0,IF(P5923="H",0,IF(Q5923&lt;Veriler!$G$2,L5923*Veriler!$G$2,L5923*Q5923)))))," ")</f>
        <v>0</v>
      </c>
      <c r="T5923" s="133">
        <f>IF(Veriler!T5923&lt;=0.1, S5923, IF(AND(Veriler!T5923&gt;0.1, F5923="", P5923="E"), IF(Q5923&gt;Veriler!$G$2, Q5923*S5923, IF(Q5923&lt;Veriler!$G$2, Veriler!$G$2*S5923, Q5923*S5923)), 0))</f>
        <v>0</v>
      </c>
      <c r="U5923" s="133" t="str">
        <f t="shared" si="1869"/>
        <v xml:space="preserve"> </v>
      </c>
      <c r="V5923" s="134" t="str">
        <f>IFERROR(IF(O5923="%10 sınırı aşılmıştır.",L5923-T5923,IFERROR(IF(F5923="",IF(S5923=1,0,IF(L5923-S5923=0,"",L5923-S5923)),IF(Veriler!M5923="",L5923,IF(L5923*Veriler!M5923=0,"",L5923*Veriler!M5923))),L5923)),0)</f>
        <v/>
      </c>
      <c r="W5923" s="146"/>
      <c r="X5923" s="146"/>
      <c r="Y5923" s="146"/>
    </row>
    <row r="5924" spans="1:25" s="99" customFormat="1" ht="24" customHeight="1" x14ac:dyDescent="0.25">
      <c r="A5924" s="103"/>
      <c r="B5924" s="104"/>
      <c r="C5924" s="104"/>
      <c r="D5924" s="104"/>
      <c r="E5924" s="103"/>
      <c r="F5924" s="135"/>
      <c r="G5924" s="157"/>
      <c r="H5924" s="103"/>
      <c r="I5924" s="103"/>
      <c r="J5924" s="103"/>
      <c r="K5924" s="103"/>
      <c r="L5924" s="136">
        <f>SUM(L5895:L5908,L5910:L5923)</f>
        <v>0</v>
      </c>
      <c r="M5924" s="158"/>
      <c r="N5924" s="158"/>
      <c r="O5924" s="158"/>
      <c r="P5924" s="105"/>
      <c r="Q5924" s="106"/>
      <c r="R5924" s="159"/>
      <c r="S5924" s="160"/>
      <c r="T5924" s="160"/>
      <c r="U5924" s="160"/>
      <c r="V5924" s="160"/>
      <c r="W5924" s="146"/>
      <c r="X5924" s="146"/>
      <c r="Y5924" s="146"/>
    </row>
    <row r="5925" spans="1:25" s="99" customFormat="1" ht="31.5" customHeight="1" x14ac:dyDescent="0.25">
      <c r="A5925" s="103"/>
      <c r="B5925" s="104"/>
      <c r="C5925" s="104"/>
      <c r="D5925" s="104"/>
      <c r="E5925" s="103"/>
      <c r="F5925" s="135"/>
      <c r="G5925" s="157"/>
      <c r="H5925" s="103"/>
      <c r="I5925" s="103"/>
      <c r="J5925" s="103"/>
      <c r="K5925" s="103"/>
      <c r="L5925" s="161"/>
      <c r="M5925" s="158"/>
      <c r="N5925" s="158"/>
      <c r="O5925" s="158"/>
      <c r="P5925" s="105"/>
      <c r="Q5925" s="106"/>
      <c r="R5925" s="159"/>
      <c r="S5925" s="162" t="s">
        <v>57</v>
      </c>
      <c r="T5925" s="162" t="s">
        <v>57</v>
      </c>
      <c r="U5925" s="162" t="s">
        <v>57</v>
      </c>
      <c r="V5925" s="163" t="s">
        <v>58</v>
      </c>
      <c r="W5925" s="146"/>
      <c r="X5925" s="146"/>
      <c r="Y5925" s="146"/>
    </row>
    <row r="5926" spans="1:25" s="99" customFormat="1" ht="58.5" customHeight="1" x14ac:dyDescent="0.25">
      <c r="A5926" s="185" t="s">
        <v>59</v>
      </c>
      <c r="B5926" s="180"/>
      <c r="C5926" s="180"/>
      <c r="D5926" s="180"/>
      <c r="E5926" s="180"/>
      <c r="F5926" s="180"/>
      <c r="G5926" s="180"/>
      <c r="H5926" s="180"/>
      <c r="I5926" s="180"/>
      <c r="J5926" s="180"/>
      <c r="K5926" s="180"/>
      <c r="L5926" s="180"/>
      <c r="M5926" s="180"/>
      <c r="N5926" s="180"/>
      <c r="O5926" s="180"/>
      <c r="P5926" s="180"/>
      <c r="Q5926" s="180"/>
      <c r="R5926" s="176"/>
      <c r="S5926" s="137">
        <f>SUM(S5888,S5895:S5908,S5910:S5923)</f>
        <v>0</v>
      </c>
      <c r="T5926" s="137" t="str">
        <f>IF(SUM(T5895:T5908,T5910:T5923)=0," ",SUM(T5895:T5908,T5910:T5923))</f>
        <v xml:space="preserve"> </v>
      </c>
      <c r="U5926" s="137" t="str">
        <f>IF(SUM(U5895:U5908,U5910:U5923)=0," ",SUM(U5895:U5908,U5910:U5923))</f>
        <v xml:space="preserve"> </v>
      </c>
      <c r="V5926" s="137" t="str">
        <f>IF(SUM(V5895:V5908,V5910:V5923)=0," ",SUM(V5895:V5908,V5910:V5923))</f>
        <v xml:space="preserve"> </v>
      </c>
      <c r="W5926" s="146"/>
      <c r="X5926" s="164">
        <f>SUM(U5895:U5908,U5910:U5923)</f>
        <v>0</v>
      </c>
      <c r="Y5926" s="164">
        <f>SUM(V5895:V5908,V5910:V5923)</f>
        <v>0</v>
      </c>
    </row>
    <row r="5927" spans="1:25" x14ac:dyDescent="0.3">
      <c r="A5927" s="34"/>
      <c r="G5927" s="146"/>
      <c r="L5927" s="146"/>
      <c r="M5927" s="146"/>
      <c r="N5927" s="146"/>
      <c r="O5927" s="146"/>
      <c r="R5927" s="146"/>
      <c r="S5927" s="146"/>
      <c r="T5927" s="146"/>
      <c r="U5927" s="146"/>
      <c r="V5927" s="146"/>
      <c r="W5927" s="146"/>
      <c r="X5927" s="146"/>
      <c r="Y5927" s="146"/>
    </row>
    <row r="5928" spans="1:25" x14ac:dyDescent="0.3">
      <c r="A5928" s="186" t="s">
        <v>60</v>
      </c>
      <c r="B5928" s="187"/>
      <c r="C5928" s="187"/>
      <c r="D5928" s="187"/>
      <c r="E5928" s="187"/>
      <c r="F5928" s="187"/>
      <c r="G5928" s="187"/>
      <c r="H5928" s="187"/>
      <c r="I5928" s="187"/>
      <c r="J5928" s="187"/>
      <c r="K5928" s="187"/>
      <c r="L5928" s="187"/>
      <c r="M5928" s="187"/>
      <c r="N5928" s="187"/>
      <c r="O5928" s="187"/>
      <c r="P5928" s="187"/>
      <c r="Q5928" s="187"/>
      <c r="R5928" s="187"/>
      <c r="S5928" s="187"/>
      <c r="T5928" s="187"/>
      <c r="U5928" s="187"/>
      <c r="V5928" s="187"/>
      <c r="W5928" s="146"/>
      <c r="X5928" s="146"/>
      <c r="Y5928" s="146"/>
    </row>
    <row r="5929" spans="1:25" s="99" customFormat="1" ht="41.25" customHeight="1" x14ac:dyDescent="0.25">
      <c r="A5929" s="189" t="s">
        <v>38</v>
      </c>
      <c r="B5929" s="180"/>
      <c r="C5929" s="180"/>
      <c r="D5929" s="180"/>
      <c r="E5929" s="180"/>
      <c r="F5929" s="180"/>
      <c r="G5929" s="180"/>
      <c r="H5929" s="180"/>
      <c r="I5929" s="180"/>
      <c r="J5929" s="180"/>
      <c r="K5929" s="180"/>
      <c r="L5929" s="180"/>
      <c r="M5929" s="180"/>
      <c r="N5929" s="180"/>
      <c r="O5929" s="180"/>
      <c r="P5929" s="180"/>
      <c r="Q5929" s="180"/>
      <c r="R5929" s="180"/>
      <c r="S5929" s="180"/>
      <c r="T5929" s="180"/>
      <c r="U5929" s="180"/>
      <c r="V5929" s="176"/>
      <c r="W5929" s="146"/>
      <c r="X5929" s="146"/>
      <c r="Y5929" s="146"/>
    </row>
    <row r="5930" spans="1:25" s="100" customFormat="1" ht="35.25" customHeight="1" x14ac:dyDescent="0.25">
      <c r="A5930" s="179" t="s">
        <v>39</v>
      </c>
      <c r="B5930" s="180"/>
      <c r="C5930" s="180"/>
      <c r="D5930" s="180"/>
      <c r="E5930" s="180"/>
      <c r="F5930" s="180"/>
      <c r="G5930" s="180"/>
      <c r="H5930" s="180"/>
      <c r="I5930" s="180"/>
      <c r="J5930" s="180"/>
      <c r="K5930" s="180"/>
      <c r="L5930" s="180"/>
      <c r="M5930" s="180"/>
      <c r="N5930" s="180"/>
      <c r="O5930" s="180"/>
      <c r="P5930" s="180"/>
      <c r="Q5930" s="180"/>
      <c r="R5930" s="176"/>
      <c r="S5930" s="147"/>
      <c r="T5930" s="148"/>
      <c r="U5930" s="149" t="s">
        <v>40</v>
      </c>
      <c r="V5930" s="150">
        <f>V5892+1</f>
        <v>157</v>
      </c>
      <c r="W5930" s="146"/>
      <c r="X5930" s="146"/>
      <c r="Y5930" s="146"/>
    </row>
    <row r="5931" spans="1:25" s="99" customFormat="1" ht="81" customHeight="1" x14ac:dyDescent="0.25">
      <c r="A5931" s="110" t="s">
        <v>3</v>
      </c>
      <c r="B5931" s="188" t="s">
        <v>41</v>
      </c>
      <c r="C5931" s="176"/>
      <c r="D5931" s="111" t="s">
        <v>42</v>
      </c>
      <c r="E5931" s="110" t="s">
        <v>324</v>
      </c>
      <c r="F5931" s="111" t="s">
        <v>325</v>
      </c>
      <c r="G5931" s="151" t="s">
        <v>43</v>
      </c>
      <c r="H5931" s="110" t="s">
        <v>44</v>
      </c>
      <c r="I5931" s="110" t="s">
        <v>8</v>
      </c>
      <c r="J5931" s="110" t="s">
        <v>45</v>
      </c>
      <c r="K5931" s="110" t="s">
        <v>46</v>
      </c>
      <c r="L5931" s="152" t="s">
        <v>47</v>
      </c>
      <c r="M5931" s="153" t="s">
        <v>48</v>
      </c>
      <c r="N5931" s="154" t="s">
        <v>49</v>
      </c>
      <c r="O5931" s="154" t="s">
        <v>49</v>
      </c>
      <c r="P5931" s="112" t="s">
        <v>50</v>
      </c>
      <c r="Q5931" s="110" t="s">
        <v>51</v>
      </c>
      <c r="R5931" s="155" t="s">
        <v>52</v>
      </c>
      <c r="S5931" s="156" t="s">
        <v>53</v>
      </c>
      <c r="T5931" s="156" t="s">
        <v>54</v>
      </c>
      <c r="U5931" s="152" t="s">
        <v>54</v>
      </c>
      <c r="V5931" s="152" t="s">
        <v>55</v>
      </c>
      <c r="W5931" s="146"/>
      <c r="X5931" s="146"/>
      <c r="Y5931" s="146"/>
    </row>
    <row r="5932" spans="1:25" s="99" customFormat="1" ht="45" customHeight="1" x14ac:dyDescent="0.25">
      <c r="A5932" s="101"/>
      <c r="B5932" s="177" t="s">
        <v>56</v>
      </c>
      <c r="C5932" s="178"/>
      <c r="D5932" s="102"/>
      <c r="E5932" s="170"/>
      <c r="F5932" s="102"/>
      <c r="G5932" s="95"/>
      <c r="H5932" s="102"/>
      <c r="I5932" s="102"/>
      <c r="J5932" s="102"/>
      <c r="K5932" s="102"/>
      <c r="L5932" s="95"/>
      <c r="M5932" s="95"/>
      <c r="N5932" s="95"/>
      <c r="O5932" s="95"/>
      <c r="P5932" s="102"/>
      <c r="Q5932" s="102"/>
      <c r="R5932" s="190"/>
      <c r="S5932" s="184"/>
      <c r="T5932" s="95"/>
      <c r="U5932" s="95"/>
      <c r="V5932" s="95"/>
      <c r="W5932" s="146"/>
      <c r="X5932" s="146"/>
      <c r="Y5932" s="146"/>
    </row>
    <row r="5933" spans="1:25" s="99" customFormat="1" ht="54.75" customHeight="1" x14ac:dyDescent="0.25">
      <c r="A5933" s="96">
        <f>A5923+1</f>
        <v>4369</v>
      </c>
      <c r="B5933" s="181"/>
      <c r="C5933" s="182"/>
      <c r="D5933" s="113"/>
      <c r="E5933" s="115"/>
      <c r="F5933" s="174"/>
      <c r="G5933" s="114" t="str">
        <f t="shared" ref="G5933:G5946" si="1871">IF(AND(F5933&lt;&gt;"",V5933&lt;&gt;"",L5933&lt;&gt;0),V5933/L5933,"")</f>
        <v/>
      </c>
      <c r="H5933" s="115"/>
      <c r="I5933" s="115"/>
      <c r="J5933" s="115"/>
      <c r="K5933" s="115"/>
      <c r="L5933" s="133" t="str">
        <f t="shared" ref="L5933:L5946" si="1872">IF(AND(H5933&lt;&gt;0, J5933&lt;&gt;0, K5933&lt;&gt;0), H5933*J5933*K5933, "")</f>
        <v/>
      </c>
      <c r="M5933" s="116" t="str">
        <f>IF(L5933="", "", L5933/Veriler!$X$1)</f>
        <v/>
      </c>
      <c r="N5933" s="116" t="str">
        <f>IF(F5933&lt;&gt;"", "İthal Girdi", IF(Veriler!T5933="", "", IF(Veriler!S5933="H", "%0,5 üzerindedir", IF(Veriler!T5933&gt;0.1, "%10 sınırı aşılmıştır.", "Uygun"))))</f>
        <v>%0,5 üzerindedir</v>
      </c>
      <c r="O5933" s="116" t="str">
        <f t="shared" ref="O5933:O5946" si="1873">IF(M5933=""," ",N5933)</f>
        <v xml:space="preserve"> </v>
      </c>
      <c r="P5933" s="117"/>
      <c r="Q5933" s="118"/>
      <c r="R5933" s="119" t="str">
        <f t="shared" ref="R5933:R5946" si="1874">IFERROR(IF(AND(T5933&lt;&gt;"",L5933&lt;&gt;"",L5933&lt;&gt;0,T5933&lt;&gt;0),T5933/L5933,"")," ")</f>
        <v/>
      </c>
      <c r="S5933" s="133">
        <f>IFERROR(IF(M5933&lt;=0.005,IF(F5933="",L5933,0),IF(F5933&lt;&gt;"",0,IF(P5933="",0,IF(P5933="H",0,IF(Q5933&lt;Veriler!$G$2,L5933*Veriler!$G$2,L5933*Q5933)))))," ")</f>
        <v>0</v>
      </c>
      <c r="T5933" s="133">
        <f>IF(Veriler!T5933&lt;=0.1, S5933, IF(AND(Veriler!T5933&gt;0.1, F5933="", P5933="E"), IF(Q5933&gt;Veriler!$G$2, Q5933*S5933, IF(Q5933&lt;Veriler!$G$2, Veriler!$G$2*S5933, Q5933*S5933)), 0))</f>
        <v>0</v>
      </c>
      <c r="U5933" s="133" t="str">
        <f t="shared" ref="U5933:U5946" si="1875">IF(T5933=0," ",T5933)</f>
        <v xml:space="preserve"> </v>
      </c>
      <c r="V5933" s="134" t="str">
        <f>IFERROR(IF(O5933="%10 sınırı aşılmıştır.",L5933-T5933,IFERROR(IF(F5933="",IF(S5933=1,0,IF(L5933-S5933=0,"",L5933-S5933)),IF(Veriler!M5933="",L5933,IF(L5933*Veriler!M5933=0,"",L5933*Veriler!M5933))),L5933)),0)</f>
        <v/>
      </c>
      <c r="W5933" s="146"/>
      <c r="X5933" s="146"/>
      <c r="Y5933" s="146"/>
    </row>
    <row r="5934" spans="1:25" s="99" customFormat="1" ht="54.75" customHeight="1" x14ac:dyDescent="0.25">
      <c r="A5934" s="96">
        <f t="shared" ref="A5934:A5946" si="1876">A5933+1</f>
        <v>4370</v>
      </c>
      <c r="B5934" s="175"/>
      <c r="C5934" s="176"/>
      <c r="D5934" s="113"/>
      <c r="E5934" s="115"/>
      <c r="F5934" s="174"/>
      <c r="G5934" s="114" t="str">
        <f t="shared" si="1871"/>
        <v/>
      </c>
      <c r="H5934" s="115"/>
      <c r="I5934" s="115"/>
      <c r="J5934" s="115"/>
      <c r="K5934" s="115"/>
      <c r="L5934" s="133" t="str">
        <f t="shared" si="1872"/>
        <v/>
      </c>
      <c r="M5934" s="116" t="str">
        <f>IF(L5934="", "", L5934/Veriler!$X$1)</f>
        <v/>
      </c>
      <c r="N5934" s="116" t="str">
        <f>IF(F5934&lt;&gt;"", "İthal Girdi", IF(Veriler!T5934="", "", IF(Veriler!S5934="H", "%0,5 üzerindedir", IF(Veriler!T5934&gt;0.1, "%10 sınırı aşılmıştır.", "Uygun"))))</f>
        <v>%0,5 üzerindedir</v>
      </c>
      <c r="O5934" s="116" t="str">
        <f t="shared" si="1873"/>
        <v xml:space="preserve"> </v>
      </c>
      <c r="P5934" s="117"/>
      <c r="Q5934" s="118"/>
      <c r="R5934" s="119" t="str">
        <f t="shared" si="1874"/>
        <v/>
      </c>
      <c r="S5934" s="133">
        <f>IFERROR(IF(M5934&lt;=0.005,IF(F5934="",L5934,0),IF(F5934&lt;&gt;"",0,IF(P5934="",0,IF(P5934="H",0,IF(Q5934&lt;Veriler!$G$2,L5934*Veriler!$G$2,L5934*Q5934)))))," ")</f>
        <v>0</v>
      </c>
      <c r="T5934" s="133">
        <f>IF(Veriler!T5934&lt;=0.1, S5934, IF(AND(Veriler!T5934&gt;0.1, F5934="", P5934="E"), IF(Q5934&gt;Veriler!$G$2, Q5934*S5934, IF(Q5934&lt;Veriler!$G$2, Veriler!$G$2*S5934, Q5934*S5934)), 0))</f>
        <v>0</v>
      </c>
      <c r="U5934" s="133" t="str">
        <f t="shared" si="1875"/>
        <v xml:space="preserve"> </v>
      </c>
      <c r="V5934" s="134" t="str">
        <f>IFERROR(IF(O5934="%10 sınırı aşılmıştır.",L5934-T5934,IFERROR(IF(F5934="",IF(S5934=1,0,IF(L5934-S5934=0,"",L5934-S5934)),IF(Veriler!M5934="",L5934,IF(L5934*Veriler!M5934=0,"",L5934*Veriler!M5934))),L5934)),0)</f>
        <v/>
      </c>
      <c r="W5934" s="146"/>
      <c r="X5934" s="146"/>
      <c r="Y5934" s="146"/>
    </row>
    <row r="5935" spans="1:25" s="99" customFormat="1" ht="54.75" customHeight="1" x14ac:dyDescent="0.25">
      <c r="A5935" s="96">
        <f t="shared" si="1876"/>
        <v>4371</v>
      </c>
      <c r="B5935" s="175"/>
      <c r="C5935" s="176"/>
      <c r="D5935" s="113"/>
      <c r="E5935" s="115"/>
      <c r="F5935" s="174"/>
      <c r="G5935" s="114" t="str">
        <f t="shared" si="1871"/>
        <v/>
      </c>
      <c r="H5935" s="115"/>
      <c r="I5935" s="115"/>
      <c r="J5935" s="115"/>
      <c r="K5935" s="115"/>
      <c r="L5935" s="133" t="str">
        <f t="shared" si="1872"/>
        <v/>
      </c>
      <c r="M5935" s="116" t="str">
        <f>IF(L5935="", "", L5935/Veriler!$X$1)</f>
        <v/>
      </c>
      <c r="N5935" s="116" t="str">
        <f>IF(F5935&lt;&gt;"", "İthal Girdi", IF(Veriler!T5935="", "", IF(Veriler!S5935="H", "%0,5 üzerindedir", IF(Veriler!T5935&gt;0.1, "%10 sınırı aşılmıştır.", "Uygun"))))</f>
        <v>%0,5 üzerindedir</v>
      </c>
      <c r="O5935" s="116" t="str">
        <f t="shared" si="1873"/>
        <v xml:space="preserve"> </v>
      </c>
      <c r="P5935" s="117"/>
      <c r="Q5935" s="118"/>
      <c r="R5935" s="119" t="str">
        <f t="shared" si="1874"/>
        <v/>
      </c>
      <c r="S5935" s="133">
        <f>IFERROR(IF(M5935&lt;=0.005,IF(F5935="",L5935,0),IF(F5935&lt;&gt;"",0,IF(P5935="",0,IF(P5935="H",0,IF(Q5935&lt;Veriler!$G$2,L5935*Veriler!$G$2,L5935*Q5935)))))," ")</f>
        <v>0</v>
      </c>
      <c r="T5935" s="133">
        <f>IF(Veriler!T5935&lt;=0.1, S5935, IF(AND(Veriler!T5935&gt;0.1, F5935="", P5935="E"), IF(Q5935&gt;Veriler!$G$2, Q5935*S5935, IF(Q5935&lt;Veriler!$G$2, Veriler!$G$2*S5935, Q5935*S5935)), 0))</f>
        <v>0</v>
      </c>
      <c r="U5935" s="133" t="str">
        <f t="shared" si="1875"/>
        <v xml:space="preserve"> </v>
      </c>
      <c r="V5935" s="134" t="str">
        <f>IFERROR(IF(O5935="%10 sınırı aşılmıştır.",L5935-T5935,IFERROR(IF(F5935="",IF(S5935=1,0,IF(L5935-S5935=0,"",L5935-S5935)),IF(Veriler!M5935="",L5935,IF(L5935*Veriler!M5935=0,"",L5935*Veriler!M5935))),L5935)),0)</f>
        <v/>
      </c>
      <c r="W5935" s="146"/>
      <c r="X5935" s="146"/>
      <c r="Y5935" s="146"/>
    </row>
    <row r="5936" spans="1:25" s="99" customFormat="1" ht="54.75" customHeight="1" x14ac:dyDescent="0.25">
      <c r="A5936" s="96">
        <f t="shared" si="1876"/>
        <v>4372</v>
      </c>
      <c r="B5936" s="175"/>
      <c r="C5936" s="176"/>
      <c r="D5936" s="113"/>
      <c r="E5936" s="115"/>
      <c r="F5936" s="174"/>
      <c r="G5936" s="114" t="str">
        <f t="shared" si="1871"/>
        <v/>
      </c>
      <c r="H5936" s="115"/>
      <c r="I5936" s="115"/>
      <c r="J5936" s="115"/>
      <c r="K5936" s="115"/>
      <c r="L5936" s="133" t="str">
        <f t="shared" si="1872"/>
        <v/>
      </c>
      <c r="M5936" s="116" t="str">
        <f>IF(L5936="", "", L5936/Veriler!$X$1)</f>
        <v/>
      </c>
      <c r="N5936" s="116" t="str">
        <f>IF(F5936&lt;&gt;"", "İthal Girdi", IF(Veriler!T5936="", "", IF(Veriler!S5936="H", "%0,5 üzerindedir", IF(Veriler!T5936&gt;0.1, "%10 sınırı aşılmıştır.", "Uygun"))))</f>
        <v>%0,5 üzerindedir</v>
      </c>
      <c r="O5936" s="116" t="str">
        <f t="shared" si="1873"/>
        <v xml:space="preserve"> </v>
      </c>
      <c r="P5936" s="117"/>
      <c r="Q5936" s="118"/>
      <c r="R5936" s="119" t="str">
        <f t="shared" si="1874"/>
        <v/>
      </c>
      <c r="S5936" s="133">
        <f>IFERROR(IF(M5936&lt;=0.005,IF(F5936="",L5936,0),IF(F5936&lt;&gt;"",0,IF(P5936="",0,IF(P5936="H",0,IF(Q5936&lt;Veriler!$G$2,L5936*Veriler!$G$2,L5936*Q5936)))))," ")</f>
        <v>0</v>
      </c>
      <c r="T5936" s="133">
        <f>IF(Veriler!T5936&lt;=0.1, S5936, IF(AND(Veriler!T5936&gt;0.1, F5936="", P5936="E"), IF(Q5936&gt;Veriler!$G$2, Q5936*S5936, IF(Q5936&lt;Veriler!$G$2, Veriler!$G$2*S5936, Q5936*S5936)), 0))</f>
        <v>0</v>
      </c>
      <c r="U5936" s="133" t="str">
        <f t="shared" si="1875"/>
        <v xml:space="preserve"> </v>
      </c>
      <c r="V5936" s="134" t="str">
        <f>IFERROR(IF(O5936="%10 sınırı aşılmıştır.",L5936-T5936,IFERROR(IF(F5936="",IF(S5936=1,0,IF(L5936-S5936=0,"",L5936-S5936)),IF(Veriler!M5936="",L5936,IF(L5936*Veriler!M5936=0,"",L5936*Veriler!M5936))),L5936)),0)</f>
        <v/>
      </c>
      <c r="W5936" s="146"/>
      <c r="X5936" s="146"/>
      <c r="Y5936" s="146"/>
    </row>
    <row r="5937" spans="1:25" s="99" customFormat="1" ht="54.75" customHeight="1" x14ac:dyDescent="0.25">
      <c r="A5937" s="96">
        <f t="shared" si="1876"/>
        <v>4373</v>
      </c>
      <c r="B5937" s="175"/>
      <c r="C5937" s="176"/>
      <c r="D5937" s="113"/>
      <c r="E5937" s="115"/>
      <c r="F5937" s="174"/>
      <c r="G5937" s="114" t="str">
        <f t="shared" si="1871"/>
        <v/>
      </c>
      <c r="H5937" s="115"/>
      <c r="I5937" s="115"/>
      <c r="J5937" s="115"/>
      <c r="K5937" s="115"/>
      <c r="L5937" s="133" t="str">
        <f t="shared" si="1872"/>
        <v/>
      </c>
      <c r="M5937" s="116" t="str">
        <f>IF(L5937="", "", L5937/Veriler!$X$1)</f>
        <v/>
      </c>
      <c r="N5937" s="116" t="str">
        <f>IF(F5937&lt;&gt;"", "İthal Girdi", IF(Veriler!T5937="", "", IF(Veriler!S5937="H", "%0,5 üzerindedir", IF(Veriler!T5937&gt;0.1, "%10 sınırı aşılmıştır.", "Uygun"))))</f>
        <v>%0,5 üzerindedir</v>
      </c>
      <c r="O5937" s="116" t="str">
        <f t="shared" si="1873"/>
        <v xml:space="preserve"> </v>
      </c>
      <c r="P5937" s="117"/>
      <c r="Q5937" s="118"/>
      <c r="R5937" s="119" t="str">
        <f t="shared" si="1874"/>
        <v/>
      </c>
      <c r="S5937" s="133">
        <f>IFERROR(IF(M5937&lt;=0.005,IF(F5937="",L5937,0),IF(F5937&lt;&gt;"",0,IF(P5937="",0,IF(P5937="H",0,IF(Q5937&lt;Veriler!$G$2,L5937*Veriler!$G$2,L5937*Q5937)))))," ")</f>
        <v>0</v>
      </c>
      <c r="T5937" s="133">
        <f>IF(Veriler!T5937&lt;=0.1, S5937, IF(AND(Veriler!T5937&gt;0.1, F5937="", P5937="E"), IF(Q5937&gt;Veriler!$G$2, Q5937*S5937, IF(Q5937&lt;Veriler!$G$2, Veriler!$G$2*S5937, Q5937*S5937)), 0))</f>
        <v>0</v>
      </c>
      <c r="U5937" s="133" t="str">
        <f t="shared" si="1875"/>
        <v xml:space="preserve"> </v>
      </c>
      <c r="V5937" s="134" t="str">
        <f>IFERROR(IF(O5937="%10 sınırı aşılmıştır.",L5937-T5937,IFERROR(IF(F5937="",IF(S5937=1,0,IF(L5937-S5937=0,"",L5937-S5937)),IF(Veriler!M5937="",L5937,IF(L5937*Veriler!M5937=0,"",L5937*Veriler!M5937))),L5937)),0)</f>
        <v/>
      </c>
      <c r="W5937" s="146"/>
      <c r="X5937" s="146"/>
      <c r="Y5937" s="146"/>
    </row>
    <row r="5938" spans="1:25" s="99" customFormat="1" ht="54.75" customHeight="1" x14ac:dyDescent="0.25">
      <c r="A5938" s="96">
        <f t="shared" si="1876"/>
        <v>4374</v>
      </c>
      <c r="B5938" s="175"/>
      <c r="C5938" s="176"/>
      <c r="D5938" s="113"/>
      <c r="E5938" s="115"/>
      <c r="F5938" s="174"/>
      <c r="G5938" s="114" t="str">
        <f t="shared" si="1871"/>
        <v/>
      </c>
      <c r="H5938" s="115"/>
      <c r="I5938" s="115"/>
      <c r="J5938" s="115"/>
      <c r="K5938" s="115"/>
      <c r="L5938" s="133" t="str">
        <f t="shared" si="1872"/>
        <v/>
      </c>
      <c r="M5938" s="116" t="str">
        <f>IF(L5938="", "", L5938/Veriler!$X$1)</f>
        <v/>
      </c>
      <c r="N5938" s="116" t="str">
        <f>IF(F5938&lt;&gt;"", "İthal Girdi", IF(Veriler!T5938="", "", IF(Veriler!S5938="H", "%0,5 üzerindedir", IF(Veriler!T5938&gt;0.1, "%10 sınırı aşılmıştır.", "Uygun"))))</f>
        <v>%0,5 üzerindedir</v>
      </c>
      <c r="O5938" s="116" t="str">
        <f t="shared" si="1873"/>
        <v xml:space="preserve"> </v>
      </c>
      <c r="P5938" s="117"/>
      <c r="Q5938" s="118"/>
      <c r="R5938" s="119" t="str">
        <f t="shared" si="1874"/>
        <v/>
      </c>
      <c r="S5938" s="133">
        <f>IFERROR(IF(M5938&lt;=0.005,IF(F5938="",L5938,0),IF(F5938&lt;&gt;"",0,IF(P5938="",0,IF(P5938="H",0,IF(Q5938&lt;Veriler!$G$2,L5938*Veriler!$G$2,L5938*Q5938)))))," ")</f>
        <v>0</v>
      </c>
      <c r="T5938" s="133">
        <f>IF(Veriler!T5938&lt;=0.1, S5938, IF(AND(Veriler!T5938&gt;0.1, F5938="", P5938="E"), IF(Q5938&gt;Veriler!$G$2, Q5938*S5938, IF(Q5938&lt;Veriler!$G$2, Veriler!$G$2*S5938, Q5938*S5938)), 0))</f>
        <v>0</v>
      </c>
      <c r="U5938" s="133" t="str">
        <f t="shared" si="1875"/>
        <v xml:space="preserve"> </v>
      </c>
      <c r="V5938" s="134" t="str">
        <f>IFERROR(IF(O5938="%10 sınırı aşılmıştır.",L5938-T5938,IFERROR(IF(F5938="",IF(S5938=1,0,IF(L5938-S5938=0,"",L5938-S5938)),IF(Veriler!M5938="",L5938,IF(L5938*Veriler!M5938=0,"",L5938*Veriler!M5938))),L5938)),0)</f>
        <v/>
      </c>
      <c r="W5938" s="146"/>
      <c r="X5938" s="146"/>
      <c r="Y5938" s="146"/>
    </row>
    <row r="5939" spans="1:25" s="99" customFormat="1" ht="54.75" customHeight="1" x14ac:dyDescent="0.25">
      <c r="A5939" s="96">
        <f t="shared" si="1876"/>
        <v>4375</v>
      </c>
      <c r="B5939" s="175"/>
      <c r="C5939" s="176"/>
      <c r="D5939" s="113"/>
      <c r="E5939" s="115"/>
      <c r="F5939" s="174"/>
      <c r="G5939" s="114" t="str">
        <f t="shared" si="1871"/>
        <v/>
      </c>
      <c r="H5939" s="115"/>
      <c r="I5939" s="115"/>
      <c r="J5939" s="115"/>
      <c r="K5939" s="115"/>
      <c r="L5939" s="133" t="str">
        <f t="shared" si="1872"/>
        <v/>
      </c>
      <c r="M5939" s="116" t="str">
        <f>IF(L5939="", "", L5939/Veriler!$X$1)</f>
        <v/>
      </c>
      <c r="N5939" s="116" t="str">
        <f>IF(F5939&lt;&gt;"", "İthal Girdi", IF(Veriler!T5939="", "", IF(Veriler!S5939="H", "%0,5 üzerindedir", IF(Veriler!T5939&gt;0.1, "%10 sınırı aşılmıştır.", "Uygun"))))</f>
        <v>%0,5 üzerindedir</v>
      </c>
      <c r="O5939" s="116" t="str">
        <f t="shared" si="1873"/>
        <v xml:space="preserve"> </v>
      </c>
      <c r="P5939" s="117"/>
      <c r="Q5939" s="118"/>
      <c r="R5939" s="119" t="str">
        <f t="shared" si="1874"/>
        <v/>
      </c>
      <c r="S5939" s="133">
        <f>IFERROR(IF(M5939&lt;=0.005,IF(F5939="",L5939,0),IF(F5939&lt;&gt;"",0,IF(P5939="",0,IF(P5939="H",0,IF(Q5939&lt;Veriler!$G$2,L5939*Veriler!$G$2,L5939*Q5939)))))," ")</f>
        <v>0</v>
      </c>
      <c r="T5939" s="133">
        <f>IF(Veriler!T5939&lt;=0.1, S5939, IF(AND(Veriler!T5939&gt;0.1, F5939="", P5939="E"), IF(Q5939&gt;Veriler!$G$2, Q5939*S5939, IF(Q5939&lt;Veriler!$G$2, Veriler!$G$2*S5939, Q5939*S5939)), 0))</f>
        <v>0</v>
      </c>
      <c r="U5939" s="133" t="str">
        <f t="shared" si="1875"/>
        <v xml:space="preserve"> </v>
      </c>
      <c r="V5939" s="134" t="str">
        <f>IFERROR(IF(O5939="%10 sınırı aşılmıştır.",L5939-T5939,IFERROR(IF(F5939="",IF(S5939=1,0,IF(L5939-S5939=0,"",L5939-S5939)),IF(Veriler!M5939="",L5939,IF(L5939*Veriler!M5939=0,"",L5939*Veriler!M5939))),L5939)),0)</f>
        <v/>
      </c>
      <c r="W5939" s="146"/>
      <c r="X5939" s="146"/>
      <c r="Y5939" s="146"/>
    </row>
    <row r="5940" spans="1:25" s="99" customFormat="1" ht="54.75" customHeight="1" x14ac:dyDescent="0.25">
      <c r="A5940" s="96">
        <f t="shared" si="1876"/>
        <v>4376</v>
      </c>
      <c r="B5940" s="175"/>
      <c r="C5940" s="176"/>
      <c r="D5940" s="113"/>
      <c r="E5940" s="115"/>
      <c r="F5940" s="174"/>
      <c r="G5940" s="114" t="str">
        <f t="shared" si="1871"/>
        <v/>
      </c>
      <c r="H5940" s="115"/>
      <c r="I5940" s="115"/>
      <c r="J5940" s="115"/>
      <c r="K5940" s="115"/>
      <c r="L5940" s="133" t="str">
        <f t="shared" si="1872"/>
        <v/>
      </c>
      <c r="M5940" s="116" t="str">
        <f>IF(L5940="", "", L5940/Veriler!$X$1)</f>
        <v/>
      </c>
      <c r="N5940" s="116" t="str">
        <f>IF(F5940&lt;&gt;"", "İthal Girdi", IF(Veriler!T5940="", "", IF(Veriler!S5940="H", "%0,5 üzerindedir", IF(Veriler!T5940&gt;0.1, "%10 sınırı aşılmıştır.", "Uygun"))))</f>
        <v>%0,5 üzerindedir</v>
      </c>
      <c r="O5940" s="116" t="str">
        <f t="shared" si="1873"/>
        <v xml:space="preserve"> </v>
      </c>
      <c r="P5940" s="117"/>
      <c r="Q5940" s="118"/>
      <c r="R5940" s="119" t="str">
        <f t="shared" si="1874"/>
        <v/>
      </c>
      <c r="S5940" s="133">
        <f>IFERROR(IF(M5940&lt;=0.005,IF(F5940="",L5940,0),IF(F5940&lt;&gt;"",0,IF(P5940="",0,IF(P5940="H",0,IF(Q5940&lt;Veriler!$G$2,L5940*Veriler!$G$2,L5940*Q5940)))))," ")</f>
        <v>0</v>
      </c>
      <c r="T5940" s="133">
        <f>IF(Veriler!T5940&lt;=0.1, S5940, IF(AND(Veriler!T5940&gt;0.1, F5940="", P5940="E"), IF(Q5940&gt;Veriler!$G$2, Q5940*S5940, IF(Q5940&lt;Veriler!$G$2, Veriler!$G$2*S5940, Q5940*S5940)), 0))</f>
        <v>0</v>
      </c>
      <c r="U5940" s="133" t="str">
        <f t="shared" si="1875"/>
        <v xml:space="preserve"> </v>
      </c>
      <c r="V5940" s="134" t="str">
        <f>IFERROR(IF(O5940="%10 sınırı aşılmıştır.",L5940-T5940,IFERROR(IF(F5940="",IF(S5940=1,0,IF(L5940-S5940=0,"",L5940-S5940)),IF(Veriler!M5940="",L5940,IF(L5940*Veriler!M5940=0,"",L5940*Veriler!M5940))),L5940)),0)</f>
        <v/>
      </c>
      <c r="W5940" s="146"/>
      <c r="X5940" s="146"/>
      <c r="Y5940" s="146"/>
    </row>
    <row r="5941" spans="1:25" s="99" customFormat="1" ht="54.75" customHeight="1" x14ac:dyDescent="0.25">
      <c r="A5941" s="96">
        <f t="shared" si="1876"/>
        <v>4377</v>
      </c>
      <c r="B5941" s="175"/>
      <c r="C5941" s="176"/>
      <c r="D5941" s="113"/>
      <c r="E5941" s="115"/>
      <c r="F5941" s="174"/>
      <c r="G5941" s="114" t="str">
        <f t="shared" si="1871"/>
        <v/>
      </c>
      <c r="H5941" s="115"/>
      <c r="I5941" s="115"/>
      <c r="J5941" s="115"/>
      <c r="K5941" s="115"/>
      <c r="L5941" s="133" t="str">
        <f t="shared" si="1872"/>
        <v/>
      </c>
      <c r="M5941" s="116" t="str">
        <f>IF(L5941="", "", L5941/Veriler!$X$1)</f>
        <v/>
      </c>
      <c r="N5941" s="116" t="str">
        <f>IF(F5941&lt;&gt;"", "İthal Girdi", IF(Veriler!T5941="", "", IF(Veriler!S5941="H", "%0,5 üzerindedir", IF(Veriler!T5941&gt;0.1, "%10 sınırı aşılmıştır.", "Uygun"))))</f>
        <v>%0,5 üzerindedir</v>
      </c>
      <c r="O5941" s="116" t="str">
        <f t="shared" si="1873"/>
        <v xml:space="preserve"> </v>
      </c>
      <c r="P5941" s="117"/>
      <c r="Q5941" s="118"/>
      <c r="R5941" s="119" t="str">
        <f t="shared" si="1874"/>
        <v/>
      </c>
      <c r="S5941" s="133">
        <f>IFERROR(IF(M5941&lt;=0.005,IF(F5941="",L5941,0),IF(F5941&lt;&gt;"",0,IF(P5941="",0,IF(P5941="H",0,IF(Q5941&lt;Veriler!$G$2,L5941*Veriler!$G$2,L5941*Q5941)))))," ")</f>
        <v>0</v>
      </c>
      <c r="T5941" s="133">
        <f>IF(Veriler!T5941&lt;=0.1, S5941, IF(AND(Veriler!T5941&gt;0.1, F5941="", P5941="E"), IF(Q5941&gt;Veriler!$G$2, Q5941*S5941, IF(Q5941&lt;Veriler!$G$2, Veriler!$G$2*S5941, Q5941*S5941)), 0))</f>
        <v>0</v>
      </c>
      <c r="U5941" s="133" t="str">
        <f t="shared" si="1875"/>
        <v xml:space="preserve"> </v>
      </c>
      <c r="V5941" s="134" t="str">
        <f>IFERROR(IF(O5941="%10 sınırı aşılmıştır.",L5941-T5941,IFERROR(IF(F5941="",IF(S5941=1,0,IF(L5941-S5941=0,"",L5941-S5941)),IF(Veriler!M5941="",L5941,IF(L5941*Veriler!M5941=0,"",L5941*Veriler!M5941))),L5941)),0)</f>
        <v/>
      </c>
      <c r="W5941" s="146"/>
      <c r="X5941" s="146"/>
      <c r="Y5941" s="146"/>
    </row>
    <row r="5942" spans="1:25" s="99" customFormat="1" ht="54.75" customHeight="1" x14ac:dyDescent="0.25">
      <c r="A5942" s="96">
        <f t="shared" si="1876"/>
        <v>4378</v>
      </c>
      <c r="B5942" s="175"/>
      <c r="C5942" s="176"/>
      <c r="D5942" s="113"/>
      <c r="E5942" s="115"/>
      <c r="F5942" s="174"/>
      <c r="G5942" s="114" t="str">
        <f t="shared" si="1871"/>
        <v/>
      </c>
      <c r="H5942" s="115"/>
      <c r="I5942" s="115"/>
      <c r="J5942" s="115"/>
      <c r="K5942" s="115"/>
      <c r="L5942" s="133" t="str">
        <f t="shared" si="1872"/>
        <v/>
      </c>
      <c r="M5942" s="116" t="str">
        <f>IF(L5942="", "", L5942/Veriler!$X$1)</f>
        <v/>
      </c>
      <c r="N5942" s="116" t="str">
        <f>IF(F5942&lt;&gt;"", "İthal Girdi", IF(Veriler!T5942="", "", IF(Veriler!S5942="H", "%0,5 üzerindedir", IF(Veriler!T5942&gt;0.1, "%10 sınırı aşılmıştır.", "Uygun"))))</f>
        <v>%0,5 üzerindedir</v>
      </c>
      <c r="O5942" s="116" t="str">
        <f t="shared" si="1873"/>
        <v xml:space="preserve"> </v>
      </c>
      <c r="P5942" s="117"/>
      <c r="Q5942" s="118"/>
      <c r="R5942" s="119" t="str">
        <f t="shared" si="1874"/>
        <v/>
      </c>
      <c r="S5942" s="133">
        <f>IFERROR(IF(M5942&lt;=0.005,IF(F5942="",L5942,0),IF(F5942&lt;&gt;"",0,IF(P5942="",0,IF(P5942="H",0,IF(Q5942&lt;Veriler!$G$2,L5942*Veriler!$G$2,L5942*Q5942)))))," ")</f>
        <v>0</v>
      </c>
      <c r="T5942" s="133">
        <f>IF(Veriler!T5942&lt;=0.1, S5942, IF(AND(Veriler!T5942&gt;0.1, F5942="", P5942="E"), IF(Q5942&gt;Veriler!$G$2, Q5942*S5942, IF(Q5942&lt;Veriler!$G$2, Veriler!$G$2*S5942, Q5942*S5942)), 0))</f>
        <v>0</v>
      </c>
      <c r="U5942" s="133" t="str">
        <f t="shared" si="1875"/>
        <v xml:space="preserve"> </v>
      </c>
      <c r="V5942" s="134" t="str">
        <f>IFERROR(IF(O5942="%10 sınırı aşılmıştır.",L5942-T5942,IFERROR(IF(F5942="",IF(S5942=1,0,IF(L5942-S5942=0,"",L5942-S5942)),IF(Veriler!M5942="",L5942,IF(L5942*Veriler!M5942=0,"",L5942*Veriler!M5942))),L5942)),0)</f>
        <v/>
      </c>
      <c r="W5942" s="146"/>
      <c r="X5942" s="146"/>
      <c r="Y5942" s="146"/>
    </row>
    <row r="5943" spans="1:25" s="99" customFormat="1" ht="54.75" customHeight="1" x14ac:dyDescent="0.25">
      <c r="A5943" s="96">
        <f t="shared" si="1876"/>
        <v>4379</v>
      </c>
      <c r="B5943" s="175"/>
      <c r="C5943" s="176"/>
      <c r="D5943" s="113"/>
      <c r="E5943" s="115"/>
      <c r="F5943" s="174"/>
      <c r="G5943" s="114" t="str">
        <f t="shared" si="1871"/>
        <v/>
      </c>
      <c r="H5943" s="115"/>
      <c r="I5943" s="115"/>
      <c r="J5943" s="115"/>
      <c r="K5943" s="115"/>
      <c r="L5943" s="133" t="str">
        <f t="shared" si="1872"/>
        <v/>
      </c>
      <c r="M5943" s="116" t="str">
        <f>IF(L5943="", "", L5943/Veriler!$X$1)</f>
        <v/>
      </c>
      <c r="N5943" s="116" t="str">
        <f>IF(F5943&lt;&gt;"", "İthal Girdi", IF(Veriler!T5943="", "", IF(Veriler!S5943="H", "%0,5 üzerindedir", IF(Veriler!T5943&gt;0.1, "%10 sınırı aşılmıştır.", "Uygun"))))</f>
        <v>%0,5 üzerindedir</v>
      </c>
      <c r="O5943" s="116" t="str">
        <f t="shared" si="1873"/>
        <v xml:space="preserve"> </v>
      </c>
      <c r="P5943" s="117"/>
      <c r="Q5943" s="118"/>
      <c r="R5943" s="119" t="str">
        <f t="shared" si="1874"/>
        <v/>
      </c>
      <c r="S5943" s="133">
        <f>IFERROR(IF(M5943&lt;=0.005,IF(F5943="",L5943,0),IF(F5943&lt;&gt;"",0,IF(P5943="",0,IF(P5943="H",0,IF(Q5943&lt;Veriler!$G$2,L5943*Veriler!$G$2,L5943*Q5943)))))," ")</f>
        <v>0</v>
      </c>
      <c r="T5943" s="133">
        <f>IF(Veriler!T5943&lt;=0.1, S5943, IF(AND(Veriler!T5943&gt;0.1, F5943="", P5943="E"), IF(Q5943&gt;Veriler!$G$2, Q5943*S5943, IF(Q5943&lt;Veriler!$G$2, Veriler!$G$2*S5943, Q5943*S5943)), 0))</f>
        <v>0</v>
      </c>
      <c r="U5943" s="133" t="str">
        <f t="shared" si="1875"/>
        <v xml:space="preserve"> </v>
      </c>
      <c r="V5943" s="134" t="str">
        <f>IFERROR(IF(O5943="%10 sınırı aşılmıştır.",L5943-T5943,IFERROR(IF(F5943="",IF(S5943=1,0,IF(L5943-S5943=0,"",L5943-S5943)),IF(Veriler!M5943="",L5943,IF(L5943*Veriler!M5943=0,"",L5943*Veriler!M5943))),L5943)),0)</f>
        <v/>
      </c>
      <c r="W5943" s="146"/>
      <c r="X5943" s="146"/>
      <c r="Y5943" s="146"/>
    </row>
    <row r="5944" spans="1:25" s="99" customFormat="1" ht="54.75" customHeight="1" x14ac:dyDescent="0.25">
      <c r="A5944" s="96">
        <f t="shared" si="1876"/>
        <v>4380</v>
      </c>
      <c r="B5944" s="175"/>
      <c r="C5944" s="176"/>
      <c r="D5944" s="113"/>
      <c r="E5944" s="115"/>
      <c r="F5944" s="174"/>
      <c r="G5944" s="114" t="str">
        <f t="shared" si="1871"/>
        <v/>
      </c>
      <c r="H5944" s="115"/>
      <c r="I5944" s="115"/>
      <c r="J5944" s="115"/>
      <c r="K5944" s="115"/>
      <c r="L5944" s="133" t="str">
        <f t="shared" si="1872"/>
        <v/>
      </c>
      <c r="M5944" s="116" t="str">
        <f>IF(L5944="", "", L5944/Veriler!$X$1)</f>
        <v/>
      </c>
      <c r="N5944" s="116" t="str">
        <f>IF(F5944&lt;&gt;"", "İthal Girdi", IF(Veriler!T5944="", "", IF(Veriler!S5944="H", "%0,5 üzerindedir", IF(Veriler!T5944&gt;0.1, "%10 sınırı aşılmıştır.", "Uygun"))))</f>
        <v>%0,5 üzerindedir</v>
      </c>
      <c r="O5944" s="116" t="str">
        <f t="shared" si="1873"/>
        <v xml:space="preserve"> </v>
      </c>
      <c r="P5944" s="117"/>
      <c r="Q5944" s="118"/>
      <c r="R5944" s="119" t="str">
        <f t="shared" si="1874"/>
        <v/>
      </c>
      <c r="S5944" s="133">
        <f>IFERROR(IF(M5944&lt;=0.005,IF(F5944="",L5944,0),IF(F5944&lt;&gt;"",0,IF(P5944="",0,IF(P5944="H",0,IF(Q5944&lt;Veriler!$G$2,L5944*Veriler!$G$2,L5944*Q5944)))))," ")</f>
        <v>0</v>
      </c>
      <c r="T5944" s="133">
        <f>IF(Veriler!T5944&lt;=0.1, S5944, IF(AND(Veriler!T5944&gt;0.1, F5944="", P5944="E"), IF(Q5944&gt;Veriler!$G$2, Q5944*S5944, IF(Q5944&lt;Veriler!$G$2, Veriler!$G$2*S5944, Q5944*S5944)), 0))</f>
        <v>0</v>
      </c>
      <c r="U5944" s="133" t="str">
        <f t="shared" si="1875"/>
        <v xml:space="preserve"> </v>
      </c>
      <c r="V5944" s="134" t="str">
        <f>IFERROR(IF(O5944="%10 sınırı aşılmıştır.",L5944-T5944,IFERROR(IF(F5944="",IF(S5944=1,0,IF(L5944-S5944=0,"",L5944-S5944)),IF(Veriler!M5944="",L5944,IF(L5944*Veriler!M5944=0,"",L5944*Veriler!M5944))),L5944)),0)</f>
        <v/>
      </c>
      <c r="W5944" s="146"/>
      <c r="X5944" s="146"/>
      <c r="Y5944" s="146"/>
    </row>
    <row r="5945" spans="1:25" s="99" customFormat="1" ht="54.75" customHeight="1" x14ac:dyDescent="0.25">
      <c r="A5945" s="96">
        <f t="shared" si="1876"/>
        <v>4381</v>
      </c>
      <c r="B5945" s="175"/>
      <c r="C5945" s="176"/>
      <c r="D5945" s="113"/>
      <c r="E5945" s="115"/>
      <c r="F5945" s="174"/>
      <c r="G5945" s="114" t="str">
        <f t="shared" si="1871"/>
        <v/>
      </c>
      <c r="H5945" s="115"/>
      <c r="I5945" s="115"/>
      <c r="J5945" s="115"/>
      <c r="K5945" s="115"/>
      <c r="L5945" s="133" t="str">
        <f t="shared" si="1872"/>
        <v/>
      </c>
      <c r="M5945" s="116" t="str">
        <f>IF(L5945="", "", L5945/Veriler!$X$1)</f>
        <v/>
      </c>
      <c r="N5945" s="116" t="str">
        <f>IF(F5945&lt;&gt;"", "İthal Girdi", IF(Veriler!T5945="", "", IF(Veriler!S5945="H", "%0,5 üzerindedir", IF(Veriler!T5945&gt;0.1, "%10 sınırı aşılmıştır.", "Uygun"))))</f>
        <v>%0,5 üzerindedir</v>
      </c>
      <c r="O5945" s="116" t="str">
        <f t="shared" si="1873"/>
        <v xml:space="preserve"> </v>
      </c>
      <c r="P5945" s="117"/>
      <c r="Q5945" s="118"/>
      <c r="R5945" s="119" t="str">
        <f t="shared" si="1874"/>
        <v/>
      </c>
      <c r="S5945" s="133">
        <f>IFERROR(IF(M5945&lt;=0.005,IF(F5945="",L5945,0),IF(F5945&lt;&gt;"",0,IF(P5945="",0,IF(P5945="H",0,IF(Q5945&lt;Veriler!$G$2,L5945*Veriler!$G$2,L5945*Q5945)))))," ")</f>
        <v>0</v>
      </c>
      <c r="T5945" s="133">
        <f>IF(Veriler!T5945&lt;=0.1, S5945, IF(AND(Veriler!T5945&gt;0.1, F5945="", P5945="E"), IF(Q5945&gt;Veriler!$G$2, Q5945*S5945, IF(Q5945&lt;Veriler!$G$2, Veriler!$G$2*S5945, Q5945*S5945)), 0))</f>
        <v>0</v>
      </c>
      <c r="U5945" s="133" t="str">
        <f t="shared" si="1875"/>
        <v xml:space="preserve"> </v>
      </c>
      <c r="V5945" s="134" t="str">
        <f>IFERROR(IF(O5945="%10 sınırı aşılmıştır.",L5945-T5945,IFERROR(IF(F5945="",IF(S5945=1,0,IF(L5945-S5945=0,"",L5945-S5945)),IF(Veriler!M5945="",L5945,IF(L5945*Veriler!M5945=0,"",L5945*Veriler!M5945))),L5945)),0)</f>
        <v/>
      </c>
      <c r="W5945" s="146"/>
      <c r="X5945" s="146"/>
      <c r="Y5945" s="146"/>
    </row>
    <row r="5946" spans="1:25" s="99" customFormat="1" ht="54.75" customHeight="1" x14ac:dyDescent="0.25">
      <c r="A5946" s="96">
        <f t="shared" si="1876"/>
        <v>4382</v>
      </c>
      <c r="B5946" s="175"/>
      <c r="C5946" s="176"/>
      <c r="D5946" s="113"/>
      <c r="E5946" s="115"/>
      <c r="F5946" s="174"/>
      <c r="G5946" s="114" t="str">
        <f t="shared" si="1871"/>
        <v/>
      </c>
      <c r="H5946" s="115"/>
      <c r="I5946" s="115"/>
      <c r="J5946" s="115"/>
      <c r="K5946" s="115"/>
      <c r="L5946" s="133" t="str">
        <f t="shared" si="1872"/>
        <v/>
      </c>
      <c r="M5946" s="116" t="str">
        <f>IF(L5946="", "", L5946/Veriler!$X$1)</f>
        <v/>
      </c>
      <c r="N5946" s="116" t="str">
        <f>IF(F5946&lt;&gt;"", "İthal Girdi", IF(Veriler!T5946="", "", IF(Veriler!S5946="H", "%0,5 üzerindedir", IF(Veriler!T5946&gt;0.1, "%10 sınırı aşılmıştır.", "Uygun"))))</f>
        <v>%0,5 üzerindedir</v>
      </c>
      <c r="O5946" s="116" t="str">
        <f t="shared" si="1873"/>
        <v xml:space="preserve"> </v>
      </c>
      <c r="P5946" s="117"/>
      <c r="Q5946" s="118"/>
      <c r="R5946" s="119" t="str">
        <f t="shared" si="1874"/>
        <v/>
      </c>
      <c r="S5946" s="133">
        <f>IFERROR(IF(M5946&lt;=0.005,IF(F5946="",L5946,0),IF(F5946&lt;&gt;"",0,IF(P5946="",0,IF(P5946="H",0,IF(Q5946&lt;Veriler!$G$2,L5946*Veriler!$G$2,L5946*Q5946)))))," ")</f>
        <v>0</v>
      </c>
      <c r="T5946" s="133">
        <f>IF(Veriler!T5946&lt;=0.1, S5946, IF(AND(Veriler!T5946&gt;0.1, F5946="", P5946="E"), IF(Q5946&gt;Veriler!$G$2, Q5946*S5946, IF(Q5946&lt;Veriler!$G$2, Veriler!$G$2*S5946, Q5946*S5946)), 0))</f>
        <v>0</v>
      </c>
      <c r="U5946" s="133" t="str">
        <f t="shared" si="1875"/>
        <v xml:space="preserve"> </v>
      </c>
      <c r="V5946" s="134" t="str">
        <f>IFERROR(IF(O5946="%10 sınırı aşılmıştır.",L5946-T5946,IFERROR(IF(F5946="",IF(S5946=1,0,IF(L5946-S5946=0,"",L5946-S5946)),IF(Veriler!M5946="",L5946,IF(L5946*Veriler!M5946=0,"",L5946*Veriler!M5946))),L5946)),0)</f>
        <v/>
      </c>
      <c r="W5946" s="146"/>
      <c r="X5946" s="146"/>
      <c r="Y5946" s="146"/>
    </row>
    <row r="5947" spans="1:25" s="99" customFormat="1" ht="36" hidden="1" customHeight="1" x14ac:dyDescent="0.25">
      <c r="A5947" s="101"/>
      <c r="B5947" s="191" t="s">
        <v>16</v>
      </c>
      <c r="C5947" s="176"/>
      <c r="D5947" s="120"/>
      <c r="E5947" s="171"/>
      <c r="F5947" s="172"/>
      <c r="G5947" s="121"/>
      <c r="H5947" s="115"/>
      <c r="I5947" s="115"/>
      <c r="J5947" s="115"/>
      <c r="K5947" s="115"/>
      <c r="L5947" s="121"/>
      <c r="M5947" s="121"/>
      <c r="N5947" s="121"/>
      <c r="O5947" s="121"/>
      <c r="P5947" s="120"/>
      <c r="Q5947" s="120"/>
      <c r="R5947" s="183"/>
      <c r="S5947" s="184"/>
      <c r="T5947" s="121"/>
      <c r="U5947" s="121"/>
      <c r="V5947" s="121"/>
      <c r="W5947" s="146"/>
      <c r="X5947" s="146"/>
      <c r="Y5947" s="146"/>
    </row>
    <row r="5948" spans="1:25" s="99" customFormat="1" ht="54.75" customHeight="1" x14ac:dyDescent="0.25">
      <c r="A5948" s="96">
        <f>A5946+1</f>
        <v>4383</v>
      </c>
      <c r="B5948" s="175"/>
      <c r="C5948" s="176"/>
      <c r="D5948" s="113"/>
      <c r="E5948" s="115"/>
      <c r="F5948" s="174"/>
      <c r="G5948" s="114" t="str">
        <f t="shared" ref="G5948:G5961" si="1877">IF(AND(F5948&lt;&gt;"",V5948&lt;&gt;"",L5948&lt;&gt;0),V5948/L5948,"")</f>
        <v/>
      </c>
      <c r="H5948" s="115"/>
      <c r="I5948" s="115"/>
      <c r="J5948" s="115"/>
      <c r="K5948" s="115"/>
      <c r="L5948" s="133" t="str">
        <f t="shared" ref="L5948:L5961" si="1878">IF(AND(H5948&lt;&gt;0, J5948&lt;&gt;0, K5948&lt;&gt;0), H5948*J5948*K5948, "")</f>
        <v/>
      </c>
      <c r="M5948" s="116" t="str">
        <f>IF(L5948="", "", L5948/Veriler!$X$1)</f>
        <v/>
      </c>
      <c r="N5948" s="116" t="str">
        <f>IF(F5948&lt;&gt;"", "İthal Girdi", IF(Veriler!T5948="", "", IF(Veriler!S5948="H", "%0,5 üzerindedir", IF(Veriler!T5948&gt;0.1, "%10 sınırı aşılmıştır.", "Uygun"))))</f>
        <v>%0,5 üzerindedir</v>
      </c>
      <c r="O5948" s="116" t="str">
        <f t="shared" ref="O5948:O5961" si="1879">IF(M5948=""," ",N5948)</f>
        <v xml:space="preserve"> </v>
      </c>
      <c r="P5948" s="117"/>
      <c r="Q5948" s="118"/>
      <c r="R5948" s="119" t="str">
        <f t="shared" ref="R5948:R5961" si="1880">IFERROR(IF(AND(T5948&lt;&gt;"",L5948&lt;&gt;"",L5948&lt;&gt;0,T5948&lt;&gt;0),T5948/L5948,"")," ")</f>
        <v/>
      </c>
      <c r="S5948" s="133">
        <f>IFERROR(IF(M5948&lt;=0.005,IF(F5948="",L5948,0),IF(F5948&lt;&gt;"",0,IF(P5948="",0,IF(P5948="H",0,IF(Q5948&lt;Veriler!$G$2,L5948*Veriler!$G$2,L5948*Q5948)))))," ")</f>
        <v>0</v>
      </c>
      <c r="T5948" s="133">
        <f>IF(Veriler!T5948&lt;=0.1, S5948, IF(AND(Veriler!T5948&gt;0.1, F5948="", P5948="E"), IF(Q5948&gt;Veriler!$G$2, Q5948*S5948, IF(Q5948&lt;Veriler!$G$2, Veriler!$G$2*S5948, Q5948*S5948)), 0))</f>
        <v>0</v>
      </c>
      <c r="U5948" s="133" t="str">
        <f t="shared" ref="U5948:U5961" si="1881">IF(T5948=0," ",T5948)</f>
        <v xml:space="preserve"> </v>
      </c>
      <c r="V5948" s="134" t="str">
        <f>IFERROR(IF(O5948="%10 sınırı aşılmıştır.",L5948-T5948,IFERROR(IF(F5948="",IF(S5948=1,0,IF(L5948-S5948=0,"",L5948-S5948)),IF(Veriler!M5948="",L5948,IF(L5948*Veriler!M5948=0,"",L5948*Veriler!M5948))),L5948)),0)</f>
        <v/>
      </c>
      <c r="W5948" s="146"/>
      <c r="X5948" s="146"/>
      <c r="Y5948" s="146"/>
    </row>
    <row r="5949" spans="1:25" s="99" customFormat="1" ht="54.75" customHeight="1" x14ac:dyDescent="0.25">
      <c r="A5949" s="96">
        <f t="shared" ref="A5949:A5961" si="1882">A5948+1</f>
        <v>4384</v>
      </c>
      <c r="B5949" s="175"/>
      <c r="C5949" s="176"/>
      <c r="D5949" s="113"/>
      <c r="E5949" s="115"/>
      <c r="F5949" s="174"/>
      <c r="G5949" s="114" t="str">
        <f t="shared" si="1877"/>
        <v/>
      </c>
      <c r="H5949" s="115"/>
      <c r="I5949" s="115"/>
      <c r="J5949" s="115"/>
      <c r="K5949" s="115"/>
      <c r="L5949" s="133" t="str">
        <f t="shared" si="1878"/>
        <v/>
      </c>
      <c r="M5949" s="116" t="str">
        <f>IF(L5949="", "", L5949/Veriler!$X$1)</f>
        <v/>
      </c>
      <c r="N5949" s="116" t="str">
        <f>IF(F5949&lt;&gt;"", "İthal Girdi", IF(Veriler!T5949="", "", IF(Veriler!S5949="H", "%0,5 üzerindedir", IF(Veriler!T5949&gt;0.1, "%10 sınırı aşılmıştır.", "Uygun"))))</f>
        <v>%0,5 üzerindedir</v>
      </c>
      <c r="O5949" s="116" t="str">
        <f t="shared" si="1879"/>
        <v xml:space="preserve"> </v>
      </c>
      <c r="P5949" s="117"/>
      <c r="Q5949" s="118"/>
      <c r="R5949" s="119" t="str">
        <f t="shared" si="1880"/>
        <v/>
      </c>
      <c r="S5949" s="133">
        <f>IFERROR(IF(M5949&lt;=0.005,IF(F5949="",L5949,0),IF(F5949&lt;&gt;"",0,IF(P5949="",0,IF(P5949="H",0,IF(Q5949&lt;Veriler!$G$2,L5949*Veriler!$G$2,L5949*Q5949)))))," ")</f>
        <v>0</v>
      </c>
      <c r="T5949" s="133">
        <f>IF(Veriler!T5949&lt;=0.1, S5949, IF(AND(Veriler!T5949&gt;0.1, F5949="", P5949="E"), IF(Q5949&gt;Veriler!$G$2, Q5949*S5949, IF(Q5949&lt;Veriler!$G$2, Veriler!$G$2*S5949, Q5949*S5949)), 0))</f>
        <v>0</v>
      </c>
      <c r="U5949" s="133" t="str">
        <f t="shared" si="1881"/>
        <v xml:space="preserve"> </v>
      </c>
      <c r="V5949" s="134" t="str">
        <f>IFERROR(IF(O5949="%10 sınırı aşılmıştır.",L5949-T5949,IFERROR(IF(F5949="",IF(S5949=1,0,IF(L5949-S5949=0,"",L5949-S5949)),IF(Veriler!M5949="",L5949,IF(L5949*Veriler!M5949=0,"",L5949*Veriler!M5949))),L5949)),0)</f>
        <v/>
      </c>
      <c r="W5949" s="146"/>
      <c r="X5949" s="146"/>
      <c r="Y5949" s="146"/>
    </row>
    <row r="5950" spans="1:25" s="99" customFormat="1" ht="54.75" customHeight="1" x14ac:dyDescent="0.25">
      <c r="A5950" s="96">
        <f t="shared" si="1882"/>
        <v>4385</v>
      </c>
      <c r="B5950" s="175"/>
      <c r="C5950" s="176"/>
      <c r="D5950" s="113"/>
      <c r="E5950" s="115"/>
      <c r="F5950" s="174"/>
      <c r="G5950" s="114" t="str">
        <f t="shared" si="1877"/>
        <v/>
      </c>
      <c r="H5950" s="115"/>
      <c r="I5950" s="115"/>
      <c r="J5950" s="115"/>
      <c r="K5950" s="115"/>
      <c r="L5950" s="133" t="str">
        <f t="shared" si="1878"/>
        <v/>
      </c>
      <c r="M5950" s="116" t="str">
        <f>IF(L5950="", "", L5950/Veriler!$X$1)</f>
        <v/>
      </c>
      <c r="N5950" s="116" t="str">
        <f>IF(F5950&lt;&gt;"", "İthal Girdi", IF(Veriler!T5950="", "", IF(Veriler!S5950="H", "%0,5 üzerindedir", IF(Veriler!T5950&gt;0.1, "%10 sınırı aşılmıştır.", "Uygun"))))</f>
        <v>%0,5 üzerindedir</v>
      </c>
      <c r="O5950" s="116" t="str">
        <f t="shared" si="1879"/>
        <v xml:space="preserve"> </v>
      </c>
      <c r="P5950" s="117"/>
      <c r="Q5950" s="118"/>
      <c r="R5950" s="119" t="str">
        <f t="shared" si="1880"/>
        <v/>
      </c>
      <c r="S5950" s="133">
        <f>IFERROR(IF(M5950&lt;=0.005,IF(F5950="",L5950,0),IF(F5950&lt;&gt;"",0,IF(P5950="",0,IF(P5950="H",0,IF(Q5950&lt;Veriler!$G$2,L5950*Veriler!$G$2,L5950*Q5950)))))," ")</f>
        <v>0</v>
      </c>
      <c r="T5950" s="133">
        <f>IF(Veriler!T5950&lt;=0.1, S5950, IF(AND(Veriler!T5950&gt;0.1, F5950="", P5950="E"), IF(Q5950&gt;Veriler!$G$2, Q5950*S5950, IF(Q5950&lt;Veriler!$G$2, Veriler!$G$2*S5950, Q5950*S5950)), 0))</f>
        <v>0</v>
      </c>
      <c r="U5950" s="133" t="str">
        <f t="shared" si="1881"/>
        <v xml:space="preserve"> </v>
      </c>
      <c r="V5950" s="134" t="str">
        <f>IFERROR(IF(O5950="%10 sınırı aşılmıştır.",L5950-T5950,IFERROR(IF(F5950="",IF(S5950=1,0,IF(L5950-S5950=0,"",L5950-S5950)),IF(Veriler!M5950="",L5950,IF(L5950*Veriler!M5950=0,"",L5950*Veriler!M5950))),L5950)),0)</f>
        <v/>
      </c>
      <c r="W5950" s="146"/>
      <c r="X5950" s="146"/>
      <c r="Y5950" s="146"/>
    </row>
    <row r="5951" spans="1:25" s="99" customFormat="1" ht="54.75" customHeight="1" x14ac:dyDescent="0.25">
      <c r="A5951" s="96">
        <f t="shared" si="1882"/>
        <v>4386</v>
      </c>
      <c r="B5951" s="175"/>
      <c r="C5951" s="176"/>
      <c r="D5951" s="113"/>
      <c r="E5951" s="115"/>
      <c r="F5951" s="174"/>
      <c r="G5951" s="114" t="str">
        <f t="shared" si="1877"/>
        <v/>
      </c>
      <c r="H5951" s="115"/>
      <c r="I5951" s="115"/>
      <c r="J5951" s="115"/>
      <c r="K5951" s="115"/>
      <c r="L5951" s="133" t="str">
        <f t="shared" si="1878"/>
        <v/>
      </c>
      <c r="M5951" s="116" t="str">
        <f>IF(L5951="", "", L5951/Veriler!$X$1)</f>
        <v/>
      </c>
      <c r="N5951" s="116" t="str">
        <f>IF(F5951&lt;&gt;"", "İthal Girdi", IF(Veriler!T5951="", "", IF(Veriler!S5951="H", "%0,5 üzerindedir", IF(Veriler!T5951&gt;0.1, "%10 sınırı aşılmıştır.", "Uygun"))))</f>
        <v>%0,5 üzerindedir</v>
      </c>
      <c r="O5951" s="116" t="str">
        <f t="shared" si="1879"/>
        <v xml:space="preserve"> </v>
      </c>
      <c r="P5951" s="117"/>
      <c r="Q5951" s="118"/>
      <c r="R5951" s="119" t="str">
        <f t="shared" si="1880"/>
        <v/>
      </c>
      <c r="S5951" s="133">
        <f>IFERROR(IF(M5951&lt;=0.005,IF(F5951="",L5951,0),IF(F5951&lt;&gt;"",0,IF(P5951="",0,IF(P5951="H",0,IF(Q5951&lt;Veriler!$G$2,L5951*Veriler!$G$2,L5951*Q5951)))))," ")</f>
        <v>0</v>
      </c>
      <c r="T5951" s="133">
        <f>IF(Veriler!T5951&lt;=0.1, S5951, IF(AND(Veriler!T5951&gt;0.1, F5951="", P5951="E"), IF(Q5951&gt;Veriler!$G$2, Q5951*S5951, IF(Q5951&lt;Veriler!$G$2, Veriler!$G$2*S5951, Q5951*S5951)), 0))</f>
        <v>0</v>
      </c>
      <c r="U5951" s="133" t="str">
        <f t="shared" si="1881"/>
        <v xml:space="preserve"> </v>
      </c>
      <c r="V5951" s="134" t="str">
        <f>IFERROR(IF(O5951="%10 sınırı aşılmıştır.",L5951-T5951,IFERROR(IF(F5951="",IF(S5951=1,0,IF(L5951-S5951=0,"",L5951-S5951)),IF(Veriler!M5951="",L5951,IF(L5951*Veriler!M5951=0,"",L5951*Veriler!M5951))),L5951)),0)</f>
        <v/>
      </c>
      <c r="W5951" s="146"/>
      <c r="X5951" s="146"/>
      <c r="Y5951" s="146"/>
    </row>
    <row r="5952" spans="1:25" s="99" customFormat="1" ht="54.75" customHeight="1" x14ac:dyDescent="0.25">
      <c r="A5952" s="96">
        <f t="shared" si="1882"/>
        <v>4387</v>
      </c>
      <c r="B5952" s="175"/>
      <c r="C5952" s="176"/>
      <c r="D5952" s="113"/>
      <c r="E5952" s="115"/>
      <c r="F5952" s="174"/>
      <c r="G5952" s="114" t="str">
        <f t="shared" si="1877"/>
        <v/>
      </c>
      <c r="H5952" s="115"/>
      <c r="I5952" s="115"/>
      <c r="J5952" s="115"/>
      <c r="K5952" s="115"/>
      <c r="L5952" s="133" t="str">
        <f t="shared" si="1878"/>
        <v/>
      </c>
      <c r="M5952" s="116" t="str">
        <f>IF(L5952="", "", L5952/Veriler!$X$1)</f>
        <v/>
      </c>
      <c r="N5952" s="116" t="str">
        <f>IF(F5952&lt;&gt;"", "İthal Girdi", IF(Veriler!T5952="", "", IF(Veriler!S5952="H", "%0,5 üzerindedir", IF(Veriler!T5952&gt;0.1, "%10 sınırı aşılmıştır.", "Uygun"))))</f>
        <v>%0,5 üzerindedir</v>
      </c>
      <c r="O5952" s="116" t="str">
        <f t="shared" si="1879"/>
        <v xml:space="preserve"> </v>
      </c>
      <c r="P5952" s="117"/>
      <c r="Q5952" s="118"/>
      <c r="R5952" s="119" t="str">
        <f t="shared" si="1880"/>
        <v/>
      </c>
      <c r="S5952" s="133">
        <f>IFERROR(IF(M5952&lt;=0.005,IF(F5952="",L5952,0),IF(F5952&lt;&gt;"",0,IF(P5952="",0,IF(P5952="H",0,IF(Q5952&lt;Veriler!$G$2,L5952*Veriler!$G$2,L5952*Q5952)))))," ")</f>
        <v>0</v>
      </c>
      <c r="T5952" s="133">
        <f>IF(Veriler!T5952&lt;=0.1, S5952, IF(AND(Veriler!T5952&gt;0.1, F5952="", P5952="E"), IF(Q5952&gt;Veriler!$G$2, Q5952*S5952, IF(Q5952&lt;Veriler!$G$2, Veriler!$G$2*S5952, Q5952*S5952)), 0))</f>
        <v>0</v>
      </c>
      <c r="U5952" s="133" t="str">
        <f t="shared" si="1881"/>
        <v xml:space="preserve"> </v>
      </c>
      <c r="V5952" s="134" t="str">
        <f>IFERROR(IF(O5952="%10 sınırı aşılmıştır.",L5952-T5952,IFERROR(IF(F5952="",IF(S5952=1,0,IF(L5952-S5952=0,"",L5952-S5952)),IF(Veriler!M5952="",L5952,IF(L5952*Veriler!M5952=0,"",L5952*Veriler!M5952))),L5952)),0)</f>
        <v/>
      </c>
      <c r="W5952" s="146"/>
      <c r="X5952" s="146"/>
      <c r="Y5952" s="146"/>
    </row>
    <row r="5953" spans="1:25" s="99" customFormat="1" ht="54.75" customHeight="1" x14ac:dyDescent="0.25">
      <c r="A5953" s="96">
        <f t="shared" si="1882"/>
        <v>4388</v>
      </c>
      <c r="B5953" s="175"/>
      <c r="C5953" s="176"/>
      <c r="D5953" s="113"/>
      <c r="E5953" s="115"/>
      <c r="F5953" s="174"/>
      <c r="G5953" s="114" t="str">
        <f t="shared" si="1877"/>
        <v/>
      </c>
      <c r="H5953" s="115"/>
      <c r="I5953" s="115"/>
      <c r="J5953" s="115"/>
      <c r="K5953" s="115"/>
      <c r="L5953" s="133" t="str">
        <f t="shared" si="1878"/>
        <v/>
      </c>
      <c r="M5953" s="116" t="str">
        <f>IF(L5953="", "", L5953/Veriler!$X$1)</f>
        <v/>
      </c>
      <c r="N5953" s="116" t="str">
        <f>IF(F5953&lt;&gt;"", "İthal Girdi", IF(Veriler!T5953="", "", IF(Veriler!S5953="H", "%0,5 üzerindedir", IF(Veriler!T5953&gt;0.1, "%10 sınırı aşılmıştır.", "Uygun"))))</f>
        <v>%0,5 üzerindedir</v>
      </c>
      <c r="O5953" s="116" t="str">
        <f t="shared" si="1879"/>
        <v xml:space="preserve"> </v>
      </c>
      <c r="P5953" s="117"/>
      <c r="Q5953" s="118"/>
      <c r="R5953" s="119" t="str">
        <f t="shared" si="1880"/>
        <v/>
      </c>
      <c r="S5953" s="133">
        <f>IFERROR(IF(M5953&lt;=0.005,IF(F5953="",L5953,0),IF(F5953&lt;&gt;"",0,IF(P5953="",0,IF(P5953="H",0,IF(Q5953&lt;Veriler!$G$2,L5953*Veriler!$G$2,L5953*Q5953)))))," ")</f>
        <v>0</v>
      </c>
      <c r="T5953" s="133">
        <f>IF(Veriler!T5953&lt;=0.1, S5953, IF(AND(Veriler!T5953&gt;0.1, F5953="", P5953="E"), IF(Q5953&gt;Veriler!$G$2, Q5953*S5953, IF(Q5953&lt;Veriler!$G$2, Veriler!$G$2*S5953, Q5953*S5953)), 0))</f>
        <v>0</v>
      </c>
      <c r="U5953" s="133" t="str">
        <f t="shared" si="1881"/>
        <v xml:space="preserve"> </v>
      </c>
      <c r="V5953" s="134" t="str">
        <f>IFERROR(IF(O5953="%10 sınırı aşılmıştır.",L5953-T5953,IFERROR(IF(F5953="",IF(S5953=1,0,IF(L5953-S5953=0,"",L5953-S5953)),IF(Veriler!M5953="",L5953,IF(L5953*Veriler!M5953=0,"",L5953*Veriler!M5953))),L5953)),0)</f>
        <v/>
      </c>
      <c r="W5953" s="146"/>
      <c r="X5953" s="146"/>
      <c r="Y5953" s="146"/>
    </row>
    <row r="5954" spans="1:25" s="99" customFormat="1" ht="54.75" customHeight="1" x14ac:dyDescent="0.25">
      <c r="A5954" s="96">
        <f t="shared" si="1882"/>
        <v>4389</v>
      </c>
      <c r="B5954" s="175"/>
      <c r="C5954" s="176"/>
      <c r="D5954" s="113"/>
      <c r="E5954" s="115"/>
      <c r="F5954" s="174"/>
      <c r="G5954" s="114" t="str">
        <f t="shared" si="1877"/>
        <v/>
      </c>
      <c r="H5954" s="115"/>
      <c r="I5954" s="115"/>
      <c r="J5954" s="115"/>
      <c r="K5954" s="115"/>
      <c r="L5954" s="133" t="str">
        <f t="shared" si="1878"/>
        <v/>
      </c>
      <c r="M5954" s="116" t="str">
        <f>IF(L5954="", "", L5954/Veriler!$X$1)</f>
        <v/>
      </c>
      <c r="N5954" s="116" t="str">
        <f>IF(F5954&lt;&gt;"", "İthal Girdi", IF(Veriler!T5954="", "", IF(Veriler!S5954="H", "%0,5 üzerindedir", IF(Veriler!T5954&gt;0.1, "%10 sınırı aşılmıştır.", "Uygun"))))</f>
        <v>%0,5 üzerindedir</v>
      </c>
      <c r="O5954" s="116" t="str">
        <f t="shared" si="1879"/>
        <v xml:space="preserve"> </v>
      </c>
      <c r="P5954" s="117"/>
      <c r="Q5954" s="118"/>
      <c r="R5954" s="119" t="str">
        <f t="shared" si="1880"/>
        <v/>
      </c>
      <c r="S5954" s="133">
        <f>IFERROR(IF(M5954&lt;=0.005,IF(F5954="",L5954,0),IF(F5954&lt;&gt;"",0,IF(P5954="",0,IF(P5954="H",0,IF(Q5954&lt;Veriler!$G$2,L5954*Veriler!$G$2,L5954*Q5954)))))," ")</f>
        <v>0</v>
      </c>
      <c r="T5954" s="133">
        <f>IF(Veriler!T5954&lt;=0.1, S5954, IF(AND(Veriler!T5954&gt;0.1, F5954="", P5954="E"), IF(Q5954&gt;Veriler!$G$2, Q5954*S5954, IF(Q5954&lt;Veriler!$G$2, Veriler!$G$2*S5954, Q5954*S5954)), 0))</f>
        <v>0</v>
      </c>
      <c r="U5954" s="133" t="str">
        <f t="shared" si="1881"/>
        <v xml:space="preserve"> </v>
      </c>
      <c r="V5954" s="134" t="str">
        <f>IFERROR(IF(O5954="%10 sınırı aşılmıştır.",L5954-T5954,IFERROR(IF(F5954="",IF(S5954=1,0,IF(L5954-S5954=0,"",L5954-S5954)),IF(Veriler!M5954="",L5954,IF(L5954*Veriler!M5954=0,"",L5954*Veriler!M5954))),L5954)),0)</f>
        <v/>
      </c>
      <c r="W5954" s="146"/>
      <c r="X5954" s="146"/>
      <c r="Y5954" s="146"/>
    </row>
    <row r="5955" spans="1:25" s="99" customFormat="1" ht="54.75" customHeight="1" x14ac:dyDescent="0.25">
      <c r="A5955" s="96">
        <f t="shared" si="1882"/>
        <v>4390</v>
      </c>
      <c r="B5955" s="175"/>
      <c r="C5955" s="176"/>
      <c r="D5955" s="113"/>
      <c r="E5955" s="115"/>
      <c r="F5955" s="174"/>
      <c r="G5955" s="114" t="str">
        <f t="shared" si="1877"/>
        <v/>
      </c>
      <c r="H5955" s="115"/>
      <c r="I5955" s="115"/>
      <c r="J5955" s="115"/>
      <c r="K5955" s="115"/>
      <c r="L5955" s="133" t="str">
        <f t="shared" si="1878"/>
        <v/>
      </c>
      <c r="M5955" s="116" t="str">
        <f>IF(L5955="", "", L5955/Veriler!$X$1)</f>
        <v/>
      </c>
      <c r="N5955" s="116" t="str">
        <f>IF(F5955&lt;&gt;"", "İthal Girdi", IF(Veriler!T5955="", "", IF(Veriler!S5955="H", "%0,5 üzerindedir", IF(Veriler!T5955&gt;0.1, "%10 sınırı aşılmıştır.", "Uygun"))))</f>
        <v>%0,5 üzerindedir</v>
      </c>
      <c r="O5955" s="116" t="str">
        <f t="shared" si="1879"/>
        <v xml:space="preserve"> </v>
      </c>
      <c r="P5955" s="117"/>
      <c r="Q5955" s="118"/>
      <c r="R5955" s="119" t="str">
        <f t="shared" si="1880"/>
        <v/>
      </c>
      <c r="S5955" s="133">
        <f>IFERROR(IF(M5955&lt;=0.005,IF(F5955="",L5955,0),IF(F5955&lt;&gt;"",0,IF(P5955="",0,IF(P5955="H",0,IF(Q5955&lt;Veriler!$G$2,L5955*Veriler!$G$2,L5955*Q5955)))))," ")</f>
        <v>0</v>
      </c>
      <c r="T5955" s="133">
        <f>IF(Veriler!T5955&lt;=0.1, S5955, IF(AND(Veriler!T5955&gt;0.1, F5955="", P5955="E"), IF(Q5955&gt;Veriler!$G$2, Q5955*S5955, IF(Q5955&lt;Veriler!$G$2, Veriler!$G$2*S5955, Q5955*S5955)), 0))</f>
        <v>0</v>
      </c>
      <c r="U5955" s="133" t="str">
        <f t="shared" si="1881"/>
        <v xml:space="preserve"> </v>
      </c>
      <c r="V5955" s="134" t="str">
        <f>IFERROR(IF(O5955="%10 sınırı aşılmıştır.",L5955-T5955,IFERROR(IF(F5955="",IF(S5955=1,0,IF(L5955-S5955=0,"",L5955-S5955)),IF(Veriler!M5955="",L5955,IF(L5955*Veriler!M5955=0,"",L5955*Veriler!M5955))),L5955)),0)</f>
        <v/>
      </c>
      <c r="W5955" s="146"/>
      <c r="X5955" s="146"/>
      <c r="Y5955" s="146"/>
    </row>
    <row r="5956" spans="1:25" s="99" customFormat="1" ht="54.75" customHeight="1" x14ac:dyDescent="0.25">
      <c r="A5956" s="96">
        <f t="shared" si="1882"/>
        <v>4391</v>
      </c>
      <c r="B5956" s="175"/>
      <c r="C5956" s="176"/>
      <c r="D5956" s="113"/>
      <c r="E5956" s="115"/>
      <c r="F5956" s="174"/>
      <c r="G5956" s="114" t="str">
        <f t="shared" si="1877"/>
        <v/>
      </c>
      <c r="H5956" s="115"/>
      <c r="I5956" s="115"/>
      <c r="J5956" s="115"/>
      <c r="K5956" s="115"/>
      <c r="L5956" s="133" t="str">
        <f t="shared" si="1878"/>
        <v/>
      </c>
      <c r="M5956" s="116" t="str">
        <f>IF(L5956="", "", L5956/Veriler!$X$1)</f>
        <v/>
      </c>
      <c r="N5956" s="116" t="str">
        <f>IF(F5956&lt;&gt;"", "İthal Girdi", IF(Veriler!T5956="", "", IF(Veriler!S5956="H", "%0,5 üzerindedir", IF(Veriler!T5956&gt;0.1, "%10 sınırı aşılmıştır.", "Uygun"))))</f>
        <v>%0,5 üzerindedir</v>
      </c>
      <c r="O5956" s="116" t="str">
        <f t="shared" si="1879"/>
        <v xml:space="preserve"> </v>
      </c>
      <c r="P5956" s="117"/>
      <c r="Q5956" s="118"/>
      <c r="R5956" s="119" t="str">
        <f t="shared" si="1880"/>
        <v/>
      </c>
      <c r="S5956" s="133">
        <f>IFERROR(IF(M5956&lt;=0.005,IF(F5956="",L5956,0),IF(F5956&lt;&gt;"",0,IF(P5956="",0,IF(P5956="H",0,IF(Q5956&lt;Veriler!$G$2,L5956*Veriler!$G$2,L5956*Q5956)))))," ")</f>
        <v>0</v>
      </c>
      <c r="T5956" s="133">
        <f>IF(Veriler!T5956&lt;=0.1, S5956, IF(AND(Veriler!T5956&gt;0.1, F5956="", P5956="E"), IF(Q5956&gt;Veriler!$G$2, Q5956*S5956, IF(Q5956&lt;Veriler!$G$2, Veriler!$G$2*S5956, Q5956*S5956)), 0))</f>
        <v>0</v>
      </c>
      <c r="U5956" s="133" t="str">
        <f t="shared" si="1881"/>
        <v xml:space="preserve"> </v>
      </c>
      <c r="V5956" s="134" t="str">
        <f>IFERROR(IF(O5956="%10 sınırı aşılmıştır.",L5956-T5956,IFERROR(IF(F5956="",IF(S5956=1,0,IF(L5956-S5956=0,"",L5956-S5956)),IF(Veriler!M5956="",L5956,IF(L5956*Veriler!M5956=0,"",L5956*Veriler!M5956))),L5956)),0)</f>
        <v/>
      </c>
      <c r="W5956" s="146"/>
      <c r="X5956" s="146"/>
      <c r="Y5956" s="146"/>
    </row>
    <row r="5957" spans="1:25" s="99" customFormat="1" ht="54.75" customHeight="1" x14ac:dyDescent="0.25">
      <c r="A5957" s="96">
        <f t="shared" si="1882"/>
        <v>4392</v>
      </c>
      <c r="B5957" s="175"/>
      <c r="C5957" s="176"/>
      <c r="D5957" s="113"/>
      <c r="E5957" s="115"/>
      <c r="F5957" s="174"/>
      <c r="G5957" s="114" t="str">
        <f t="shared" si="1877"/>
        <v/>
      </c>
      <c r="H5957" s="115"/>
      <c r="I5957" s="115"/>
      <c r="J5957" s="115"/>
      <c r="K5957" s="115"/>
      <c r="L5957" s="133" t="str">
        <f t="shared" si="1878"/>
        <v/>
      </c>
      <c r="M5957" s="116" t="str">
        <f>IF(L5957="", "", L5957/Veriler!$X$1)</f>
        <v/>
      </c>
      <c r="N5957" s="116" t="str">
        <f>IF(F5957&lt;&gt;"", "İthal Girdi", IF(Veriler!T5957="", "", IF(Veriler!S5957="H", "%0,5 üzerindedir", IF(Veriler!T5957&gt;0.1, "%10 sınırı aşılmıştır.", "Uygun"))))</f>
        <v>%0,5 üzerindedir</v>
      </c>
      <c r="O5957" s="116" t="str">
        <f t="shared" si="1879"/>
        <v xml:space="preserve"> </v>
      </c>
      <c r="P5957" s="117"/>
      <c r="Q5957" s="118"/>
      <c r="R5957" s="119" t="str">
        <f t="shared" si="1880"/>
        <v/>
      </c>
      <c r="S5957" s="133">
        <f>IFERROR(IF(M5957&lt;=0.005,IF(F5957="",L5957,0),IF(F5957&lt;&gt;"",0,IF(P5957="",0,IF(P5957="H",0,IF(Q5957&lt;Veriler!$G$2,L5957*Veriler!$G$2,L5957*Q5957)))))," ")</f>
        <v>0</v>
      </c>
      <c r="T5957" s="133">
        <f>IF(Veriler!T5957&lt;=0.1, S5957, IF(AND(Veriler!T5957&gt;0.1, F5957="", P5957="E"), IF(Q5957&gt;Veriler!$G$2, Q5957*S5957, IF(Q5957&lt;Veriler!$G$2, Veriler!$G$2*S5957, Q5957*S5957)), 0))</f>
        <v>0</v>
      </c>
      <c r="U5957" s="133" t="str">
        <f t="shared" si="1881"/>
        <v xml:space="preserve"> </v>
      </c>
      <c r="V5957" s="134" t="str">
        <f>IFERROR(IF(O5957="%10 sınırı aşılmıştır.",L5957-T5957,IFERROR(IF(F5957="",IF(S5957=1,0,IF(L5957-S5957=0,"",L5957-S5957)),IF(Veriler!M5957="",L5957,IF(L5957*Veriler!M5957=0,"",L5957*Veriler!M5957))),L5957)),0)</f>
        <v/>
      </c>
      <c r="W5957" s="146"/>
      <c r="X5957" s="146"/>
      <c r="Y5957" s="146"/>
    </row>
    <row r="5958" spans="1:25" s="99" customFormat="1" ht="54.75" customHeight="1" x14ac:dyDescent="0.25">
      <c r="A5958" s="96">
        <f t="shared" si="1882"/>
        <v>4393</v>
      </c>
      <c r="B5958" s="175"/>
      <c r="C5958" s="176"/>
      <c r="D5958" s="113"/>
      <c r="E5958" s="115"/>
      <c r="F5958" s="174"/>
      <c r="G5958" s="114" t="str">
        <f t="shared" si="1877"/>
        <v/>
      </c>
      <c r="H5958" s="115"/>
      <c r="I5958" s="115"/>
      <c r="J5958" s="115"/>
      <c r="K5958" s="115"/>
      <c r="L5958" s="133" t="str">
        <f t="shared" si="1878"/>
        <v/>
      </c>
      <c r="M5958" s="116" t="str">
        <f>IF(L5958="", "", L5958/Veriler!$X$1)</f>
        <v/>
      </c>
      <c r="N5958" s="116" t="str">
        <f>IF(F5958&lt;&gt;"", "İthal Girdi", IF(Veriler!T5958="", "", IF(Veriler!S5958="H", "%0,5 üzerindedir", IF(Veriler!T5958&gt;0.1, "%10 sınırı aşılmıştır.", "Uygun"))))</f>
        <v>%0,5 üzerindedir</v>
      </c>
      <c r="O5958" s="116" t="str">
        <f t="shared" si="1879"/>
        <v xml:space="preserve"> </v>
      </c>
      <c r="P5958" s="117"/>
      <c r="Q5958" s="118"/>
      <c r="R5958" s="119" t="str">
        <f t="shared" si="1880"/>
        <v/>
      </c>
      <c r="S5958" s="133">
        <f>IFERROR(IF(M5958&lt;=0.005,IF(F5958="",L5958,0),IF(F5958&lt;&gt;"",0,IF(P5958="",0,IF(P5958="H",0,IF(Q5958&lt;Veriler!$G$2,L5958*Veriler!$G$2,L5958*Q5958)))))," ")</f>
        <v>0</v>
      </c>
      <c r="T5958" s="133">
        <f>IF(Veriler!T5958&lt;=0.1, S5958, IF(AND(Veriler!T5958&gt;0.1, F5958="", P5958="E"), IF(Q5958&gt;Veriler!$G$2, Q5958*S5958, IF(Q5958&lt;Veriler!$G$2, Veriler!$G$2*S5958, Q5958*S5958)), 0))</f>
        <v>0</v>
      </c>
      <c r="U5958" s="133" t="str">
        <f t="shared" si="1881"/>
        <v xml:space="preserve"> </v>
      </c>
      <c r="V5958" s="134" t="str">
        <f>IFERROR(IF(O5958="%10 sınırı aşılmıştır.",L5958-T5958,IFERROR(IF(F5958="",IF(S5958=1,0,IF(L5958-S5958=0,"",L5958-S5958)),IF(Veriler!M5958="",L5958,IF(L5958*Veriler!M5958=0,"",L5958*Veriler!M5958))),L5958)),0)</f>
        <v/>
      </c>
      <c r="W5958" s="146"/>
      <c r="X5958" s="146"/>
      <c r="Y5958" s="146"/>
    </row>
    <row r="5959" spans="1:25" s="99" customFormat="1" ht="54.75" customHeight="1" x14ac:dyDescent="0.25">
      <c r="A5959" s="96">
        <f t="shared" si="1882"/>
        <v>4394</v>
      </c>
      <c r="B5959" s="175"/>
      <c r="C5959" s="176"/>
      <c r="D5959" s="113"/>
      <c r="E5959" s="115"/>
      <c r="F5959" s="174"/>
      <c r="G5959" s="114" t="str">
        <f t="shared" si="1877"/>
        <v/>
      </c>
      <c r="H5959" s="115"/>
      <c r="I5959" s="115"/>
      <c r="J5959" s="115"/>
      <c r="K5959" s="115"/>
      <c r="L5959" s="133" t="str">
        <f t="shared" si="1878"/>
        <v/>
      </c>
      <c r="M5959" s="116" t="str">
        <f>IF(L5959="", "", L5959/Veriler!$X$1)</f>
        <v/>
      </c>
      <c r="N5959" s="116" t="str">
        <f>IF(F5959&lt;&gt;"", "İthal Girdi", IF(Veriler!T5959="", "", IF(Veriler!S5959="H", "%0,5 üzerindedir", IF(Veriler!T5959&gt;0.1, "%10 sınırı aşılmıştır.", "Uygun"))))</f>
        <v>%0,5 üzerindedir</v>
      </c>
      <c r="O5959" s="116" t="str">
        <f t="shared" si="1879"/>
        <v xml:space="preserve"> </v>
      </c>
      <c r="P5959" s="117"/>
      <c r="Q5959" s="118"/>
      <c r="R5959" s="119" t="str">
        <f t="shared" si="1880"/>
        <v/>
      </c>
      <c r="S5959" s="133">
        <f>IFERROR(IF(M5959&lt;=0.005,IF(F5959="",L5959,0),IF(F5959&lt;&gt;"",0,IF(P5959="",0,IF(P5959="H",0,IF(Q5959&lt;Veriler!$G$2,L5959*Veriler!$G$2,L5959*Q5959)))))," ")</f>
        <v>0</v>
      </c>
      <c r="T5959" s="133">
        <f>IF(Veriler!T5959&lt;=0.1, S5959, IF(AND(Veriler!T5959&gt;0.1, F5959="", P5959="E"), IF(Q5959&gt;Veriler!$G$2, Q5959*S5959, IF(Q5959&lt;Veriler!$G$2, Veriler!$G$2*S5959, Q5959*S5959)), 0))</f>
        <v>0</v>
      </c>
      <c r="U5959" s="133" t="str">
        <f t="shared" si="1881"/>
        <v xml:space="preserve"> </v>
      </c>
      <c r="V5959" s="134" t="str">
        <f>IFERROR(IF(O5959="%10 sınırı aşılmıştır.",L5959-T5959,IFERROR(IF(F5959="",IF(S5959=1,0,IF(L5959-S5959=0,"",L5959-S5959)),IF(Veriler!M5959="",L5959,IF(L5959*Veriler!M5959=0,"",L5959*Veriler!M5959))),L5959)),0)</f>
        <v/>
      </c>
      <c r="W5959" s="146"/>
      <c r="X5959" s="146"/>
      <c r="Y5959" s="146"/>
    </row>
    <row r="5960" spans="1:25" s="99" customFormat="1" ht="54.75" customHeight="1" x14ac:dyDescent="0.25">
      <c r="A5960" s="96">
        <f t="shared" si="1882"/>
        <v>4395</v>
      </c>
      <c r="B5960" s="175"/>
      <c r="C5960" s="176"/>
      <c r="D5960" s="113"/>
      <c r="E5960" s="115"/>
      <c r="F5960" s="174"/>
      <c r="G5960" s="114" t="str">
        <f t="shared" si="1877"/>
        <v/>
      </c>
      <c r="H5960" s="115"/>
      <c r="I5960" s="115"/>
      <c r="J5960" s="115"/>
      <c r="K5960" s="115"/>
      <c r="L5960" s="133" t="str">
        <f t="shared" si="1878"/>
        <v/>
      </c>
      <c r="M5960" s="116" t="str">
        <f>IF(L5960="", "", L5960/Veriler!$X$1)</f>
        <v/>
      </c>
      <c r="N5960" s="116" t="str">
        <f>IF(F5960&lt;&gt;"", "İthal Girdi", IF(Veriler!T5960="", "", IF(Veriler!S5960="H", "%0,5 üzerindedir", IF(Veriler!T5960&gt;0.1, "%10 sınırı aşılmıştır.", "Uygun"))))</f>
        <v>%0,5 üzerindedir</v>
      </c>
      <c r="O5960" s="116" t="str">
        <f t="shared" si="1879"/>
        <v xml:space="preserve"> </v>
      </c>
      <c r="P5960" s="117"/>
      <c r="Q5960" s="118"/>
      <c r="R5960" s="119" t="str">
        <f t="shared" si="1880"/>
        <v/>
      </c>
      <c r="S5960" s="133">
        <f>IFERROR(IF(M5960&lt;=0.005,IF(F5960="",L5960,0),IF(F5960&lt;&gt;"",0,IF(P5960="",0,IF(P5960="H",0,IF(Q5960&lt;Veriler!$G$2,L5960*Veriler!$G$2,L5960*Q5960)))))," ")</f>
        <v>0</v>
      </c>
      <c r="T5960" s="133">
        <f>IF(Veriler!T5960&lt;=0.1, S5960, IF(AND(Veriler!T5960&gt;0.1, F5960="", P5960="E"), IF(Q5960&gt;Veriler!$G$2, Q5960*S5960, IF(Q5960&lt;Veriler!$G$2, Veriler!$G$2*S5960, Q5960*S5960)), 0))</f>
        <v>0</v>
      </c>
      <c r="U5960" s="133" t="str">
        <f t="shared" si="1881"/>
        <v xml:space="preserve"> </v>
      </c>
      <c r="V5960" s="134" t="str">
        <f>IFERROR(IF(O5960="%10 sınırı aşılmıştır.",L5960-T5960,IFERROR(IF(F5960="",IF(S5960=1,0,IF(L5960-S5960=0,"",L5960-S5960)),IF(Veriler!M5960="",L5960,IF(L5960*Veriler!M5960=0,"",L5960*Veriler!M5960))),L5960)),0)</f>
        <v/>
      </c>
      <c r="W5960" s="146"/>
      <c r="X5960" s="146"/>
      <c r="Y5960" s="146"/>
    </row>
    <row r="5961" spans="1:25" s="99" customFormat="1" ht="54.75" customHeight="1" x14ac:dyDescent="0.25">
      <c r="A5961" s="96">
        <f t="shared" si="1882"/>
        <v>4396</v>
      </c>
      <c r="B5961" s="175"/>
      <c r="C5961" s="176"/>
      <c r="D5961" s="113"/>
      <c r="E5961" s="115"/>
      <c r="F5961" s="174"/>
      <c r="G5961" s="114" t="str">
        <f t="shared" si="1877"/>
        <v/>
      </c>
      <c r="H5961" s="115"/>
      <c r="I5961" s="115"/>
      <c r="J5961" s="115"/>
      <c r="K5961" s="115"/>
      <c r="L5961" s="133" t="str">
        <f t="shared" si="1878"/>
        <v/>
      </c>
      <c r="M5961" s="116" t="str">
        <f>IF(L5961="", "", L5961/Veriler!$X$1)</f>
        <v/>
      </c>
      <c r="N5961" s="116" t="str">
        <f>IF(F5961&lt;&gt;"", "İthal Girdi", IF(Veriler!T5961="", "", IF(Veriler!S5961="H", "%0,5 üzerindedir", IF(Veriler!T5961&gt;0.1, "%10 sınırı aşılmıştır.", "Uygun"))))</f>
        <v>%0,5 üzerindedir</v>
      </c>
      <c r="O5961" s="116" t="str">
        <f t="shared" si="1879"/>
        <v xml:space="preserve"> </v>
      </c>
      <c r="P5961" s="117"/>
      <c r="Q5961" s="118"/>
      <c r="R5961" s="119" t="str">
        <f t="shared" si="1880"/>
        <v/>
      </c>
      <c r="S5961" s="133">
        <f>IFERROR(IF(M5961&lt;=0.005,IF(F5961="",L5961,0),IF(F5961&lt;&gt;"",0,IF(P5961="",0,IF(P5961="H",0,IF(Q5961&lt;Veriler!$G$2,L5961*Veriler!$G$2,L5961*Q5961)))))," ")</f>
        <v>0</v>
      </c>
      <c r="T5961" s="133">
        <f>IF(Veriler!T5961&lt;=0.1, S5961, IF(AND(Veriler!T5961&gt;0.1, F5961="", P5961="E"), IF(Q5961&gt;Veriler!$G$2, Q5961*S5961, IF(Q5961&lt;Veriler!$G$2, Veriler!$G$2*S5961, Q5961*S5961)), 0))</f>
        <v>0</v>
      </c>
      <c r="U5961" s="133" t="str">
        <f t="shared" si="1881"/>
        <v xml:space="preserve"> </v>
      </c>
      <c r="V5961" s="134" t="str">
        <f>IFERROR(IF(O5961="%10 sınırı aşılmıştır.",L5961-T5961,IFERROR(IF(F5961="",IF(S5961=1,0,IF(L5961-S5961=0,"",L5961-S5961)),IF(Veriler!M5961="",L5961,IF(L5961*Veriler!M5961=0,"",L5961*Veriler!M5961))),L5961)),0)</f>
        <v/>
      </c>
      <c r="W5961" s="146"/>
      <c r="X5961" s="146"/>
      <c r="Y5961" s="146"/>
    </row>
    <row r="5962" spans="1:25" s="99" customFormat="1" ht="24" customHeight="1" x14ac:dyDescent="0.25">
      <c r="A5962" s="103"/>
      <c r="B5962" s="104"/>
      <c r="C5962" s="104"/>
      <c r="D5962" s="104"/>
      <c r="E5962" s="103"/>
      <c r="F5962" s="135"/>
      <c r="G5962" s="157"/>
      <c r="H5962" s="103"/>
      <c r="I5962" s="103"/>
      <c r="J5962" s="103"/>
      <c r="K5962" s="103"/>
      <c r="L5962" s="136">
        <f>SUM(L5933:L5946,L5948:L5961)</f>
        <v>0</v>
      </c>
      <c r="M5962" s="158"/>
      <c r="N5962" s="158"/>
      <c r="O5962" s="158"/>
      <c r="P5962" s="105"/>
      <c r="Q5962" s="106"/>
      <c r="R5962" s="159"/>
      <c r="S5962" s="160"/>
      <c r="T5962" s="160"/>
      <c r="U5962" s="160"/>
      <c r="V5962" s="160"/>
      <c r="W5962" s="146"/>
      <c r="X5962" s="146"/>
      <c r="Y5962" s="146"/>
    </row>
    <row r="5963" spans="1:25" s="99" customFormat="1" ht="31.5" customHeight="1" x14ac:dyDescent="0.25">
      <c r="A5963" s="103"/>
      <c r="B5963" s="104"/>
      <c r="C5963" s="104"/>
      <c r="D5963" s="104"/>
      <c r="E5963" s="103"/>
      <c r="F5963" s="135"/>
      <c r="G5963" s="157"/>
      <c r="H5963" s="103"/>
      <c r="I5963" s="103"/>
      <c r="J5963" s="103"/>
      <c r="K5963" s="103"/>
      <c r="L5963" s="161"/>
      <c r="M5963" s="158"/>
      <c r="N5963" s="158"/>
      <c r="O5963" s="158"/>
      <c r="P5963" s="105"/>
      <c r="Q5963" s="106"/>
      <c r="R5963" s="159"/>
      <c r="S5963" s="162" t="s">
        <v>57</v>
      </c>
      <c r="T5963" s="162" t="s">
        <v>57</v>
      </c>
      <c r="U5963" s="162" t="s">
        <v>57</v>
      </c>
      <c r="V5963" s="163" t="s">
        <v>58</v>
      </c>
      <c r="W5963" s="146"/>
      <c r="X5963" s="146"/>
      <c r="Y5963" s="146"/>
    </row>
    <row r="5964" spans="1:25" s="99" customFormat="1" ht="58.5" customHeight="1" x14ac:dyDescent="0.25">
      <c r="A5964" s="185" t="s">
        <v>59</v>
      </c>
      <c r="B5964" s="180"/>
      <c r="C5964" s="180"/>
      <c r="D5964" s="180"/>
      <c r="E5964" s="180"/>
      <c r="F5964" s="180"/>
      <c r="G5964" s="180"/>
      <c r="H5964" s="180"/>
      <c r="I5964" s="180"/>
      <c r="J5964" s="180"/>
      <c r="K5964" s="180"/>
      <c r="L5964" s="180"/>
      <c r="M5964" s="180"/>
      <c r="N5964" s="180"/>
      <c r="O5964" s="180"/>
      <c r="P5964" s="180"/>
      <c r="Q5964" s="180"/>
      <c r="R5964" s="176"/>
      <c r="S5964" s="137">
        <f>SUM(S5926,S5933:S5946,S5948:S5961)</f>
        <v>0</v>
      </c>
      <c r="T5964" s="137" t="str">
        <f>IF(SUM(T5933:T5946,T5948:T5961)=0," ",SUM(T5933:T5946,T5948:T5961))</f>
        <v xml:space="preserve"> </v>
      </c>
      <c r="U5964" s="137" t="str">
        <f>IF(SUM(U5933:U5946,U5948:U5961)=0," ",SUM(U5933:U5946,U5948:U5961))</f>
        <v xml:space="preserve"> </v>
      </c>
      <c r="V5964" s="137" t="str">
        <f>IF(SUM(V5933:V5946,V5948:V5961)=0," ",SUM(V5933:V5946,V5948:V5961))</f>
        <v xml:space="preserve"> </v>
      </c>
      <c r="W5964" s="146"/>
      <c r="X5964" s="164">
        <f>SUM(U5933:U5946,U5948:U5961)</f>
        <v>0</v>
      </c>
      <c r="Y5964" s="164">
        <f>SUM(V5933:V5946,V5948:V5961)</f>
        <v>0</v>
      </c>
    </row>
    <row r="5965" spans="1:25" x14ac:dyDescent="0.3">
      <c r="A5965" s="34"/>
      <c r="G5965" s="146"/>
      <c r="L5965" s="146"/>
      <c r="M5965" s="146"/>
      <c r="N5965" s="146"/>
      <c r="O5965" s="146"/>
      <c r="R5965" s="146"/>
      <c r="S5965" s="146"/>
      <c r="T5965" s="146"/>
      <c r="U5965" s="146"/>
      <c r="V5965" s="146"/>
      <c r="W5965" s="146"/>
      <c r="X5965" s="146"/>
      <c r="Y5965" s="146"/>
    </row>
    <row r="5966" spans="1:25" x14ac:dyDescent="0.3">
      <c r="A5966" s="186" t="s">
        <v>60</v>
      </c>
      <c r="B5966" s="187"/>
      <c r="C5966" s="187"/>
      <c r="D5966" s="187"/>
      <c r="E5966" s="187"/>
      <c r="F5966" s="187"/>
      <c r="G5966" s="187"/>
      <c r="H5966" s="187"/>
      <c r="I5966" s="187"/>
      <c r="J5966" s="187"/>
      <c r="K5966" s="187"/>
      <c r="L5966" s="187"/>
      <c r="M5966" s="187"/>
      <c r="N5966" s="187"/>
      <c r="O5966" s="187"/>
      <c r="P5966" s="187"/>
      <c r="Q5966" s="187"/>
      <c r="R5966" s="187"/>
      <c r="S5966" s="187"/>
      <c r="T5966" s="187"/>
      <c r="U5966" s="187"/>
      <c r="V5966" s="187"/>
      <c r="W5966" s="146"/>
      <c r="X5966" s="146"/>
      <c r="Y5966" s="146"/>
    </row>
    <row r="5967" spans="1:25" s="99" customFormat="1" ht="41.25" customHeight="1" x14ac:dyDescent="0.25">
      <c r="A5967" s="189" t="s">
        <v>38</v>
      </c>
      <c r="B5967" s="180"/>
      <c r="C5967" s="180"/>
      <c r="D5967" s="180"/>
      <c r="E5967" s="180"/>
      <c r="F5967" s="180"/>
      <c r="G5967" s="180"/>
      <c r="H5967" s="180"/>
      <c r="I5967" s="180"/>
      <c r="J5967" s="180"/>
      <c r="K5967" s="180"/>
      <c r="L5967" s="180"/>
      <c r="M5967" s="180"/>
      <c r="N5967" s="180"/>
      <c r="O5967" s="180"/>
      <c r="P5967" s="180"/>
      <c r="Q5967" s="180"/>
      <c r="R5967" s="180"/>
      <c r="S5967" s="180"/>
      <c r="T5967" s="180"/>
      <c r="U5967" s="180"/>
      <c r="V5967" s="176"/>
      <c r="W5967" s="146"/>
      <c r="X5967" s="146"/>
      <c r="Y5967" s="146"/>
    </row>
    <row r="5968" spans="1:25" s="100" customFormat="1" ht="35.25" customHeight="1" x14ac:dyDescent="0.25">
      <c r="A5968" s="179" t="s">
        <v>39</v>
      </c>
      <c r="B5968" s="180"/>
      <c r="C5968" s="180"/>
      <c r="D5968" s="180"/>
      <c r="E5968" s="180"/>
      <c r="F5968" s="180"/>
      <c r="G5968" s="180"/>
      <c r="H5968" s="180"/>
      <c r="I5968" s="180"/>
      <c r="J5968" s="180"/>
      <c r="K5968" s="180"/>
      <c r="L5968" s="180"/>
      <c r="M5968" s="180"/>
      <c r="N5968" s="180"/>
      <c r="O5968" s="180"/>
      <c r="P5968" s="180"/>
      <c r="Q5968" s="180"/>
      <c r="R5968" s="176"/>
      <c r="S5968" s="147"/>
      <c r="T5968" s="148"/>
      <c r="U5968" s="149" t="s">
        <v>40</v>
      </c>
      <c r="V5968" s="150">
        <f>V5930+1</f>
        <v>158</v>
      </c>
      <c r="W5968" s="146"/>
      <c r="X5968" s="146"/>
      <c r="Y5968" s="146"/>
    </row>
    <row r="5969" spans="1:25" s="99" customFormat="1" ht="81" customHeight="1" x14ac:dyDescent="0.25">
      <c r="A5969" s="110" t="s">
        <v>3</v>
      </c>
      <c r="B5969" s="188" t="s">
        <v>41</v>
      </c>
      <c r="C5969" s="176"/>
      <c r="D5969" s="111" t="s">
        <v>42</v>
      </c>
      <c r="E5969" s="110" t="s">
        <v>324</v>
      </c>
      <c r="F5969" s="111" t="s">
        <v>325</v>
      </c>
      <c r="G5969" s="151" t="s">
        <v>43</v>
      </c>
      <c r="H5969" s="110" t="s">
        <v>44</v>
      </c>
      <c r="I5969" s="110" t="s">
        <v>8</v>
      </c>
      <c r="J5969" s="110" t="s">
        <v>45</v>
      </c>
      <c r="K5969" s="110" t="s">
        <v>46</v>
      </c>
      <c r="L5969" s="152" t="s">
        <v>47</v>
      </c>
      <c r="M5969" s="153" t="s">
        <v>48</v>
      </c>
      <c r="N5969" s="154" t="s">
        <v>49</v>
      </c>
      <c r="O5969" s="154" t="s">
        <v>49</v>
      </c>
      <c r="P5969" s="112" t="s">
        <v>50</v>
      </c>
      <c r="Q5969" s="110" t="s">
        <v>51</v>
      </c>
      <c r="R5969" s="155" t="s">
        <v>52</v>
      </c>
      <c r="S5969" s="156" t="s">
        <v>53</v>
      </c>
      <c r="T5969" s="156" t="s">
        <v>54</v>
      </c>
      <c r="U5969" s="152" t="s">
        <v>54</v>
      </c>
      <c r="V5969" s="152" t="s">
        <v>55</v>
      </c>
      <c r="W5969" s="146"/>
      <c r="X5969" s="146"/>
      <c r="Y5969" s="146"/>
    </row>
    <row r="5970" spans="1:25" s="99" customFormat="1" ht="45" customHeight="1" x14ac:dyDescent="0.25">
      <c r="A5970" s="101"/>
      <c r="B5970" s="177" t="s">
        <v>56</v>
      </c>
      <c r="C5970" s="178"/>
      <c r="D5970" s="102"/>
      <c r="E5970" s="170"/>
      <c r="F5970" s="102"/>
      <c r="G5970" s="95"/>
      <c r="H5970" s="102"/>
      <c r="I5970" s="102"/>
      <c r="J5970" s="102"/>
      <c r="K5970" s="102"/>
      <c r="L5970" s="95"/>
      <c r="M5970" s="95"/>
      <c r="N5970" s="95"/>
      <c r="O5970" s="95"/>
      <c r="P5970" s="102"/>
      <c r="Q5970" s="102"/>
      <c r="R5970" s="190"/>
      <c r="S5970" s="184"/>
      <c r="T5970" s="95"/>
      <c r="U5970" s="95"/>
      <c r="V5970" s="95"/>
      <c r="W5970" s="146"/>
      <c r="X5970" s="146"/>
      <c r="Y5970" s="146"/>
    </row>
    <row r="5971" spans="1:25" s="99" customFormat="1" ht="54.75" customHeight="1" x14ac:dyDescent="0.25">
      <c r="A5971" s="96">
        <f>A5961+1</f>
        <v>4397</v>
      </c>
      <c r="B5971" s="181"/>
      <c r="C5971" s="182"/>
      <c r="D5971" s="113"/>
      <c r="E5971" s="115"/>
      <c r="F5971" s="174"/>
      <c r="G5971" s="114" t="str">
        <f t="shared" ref="G5971:G5984" si="1883">IF(AND(F5971&lt;&gt;"",V5971&lt;&gt;"",L5971&lt;&gt;0),V5971/L5971,"")</f>
        <v/>
      </c>
      <c r="H5971" s="115"/>
      <c r="I5971" s="115"/>
      <c r="J5971" s="115"/>
      <c r="K5971" s="115"/>
      <c r="L5971" s="133" t="str">
        <f t="shared" ref="L5971:L5984" si="1884">IF(AND(H5971&lt;&gt;0, J5971&lt;&gt;0, K5971&lt;&gt;0), H5971*J5971*K5971, "")</f>
        <v/>
      </c>
      <c r="M5971" s="116" t="str">
        <f>IF(L5971="", "", L5971/Veriler!$X$1)</f>
        <v/>
      </c>
      <c r="N5971" s="116" t="str">
        <f>IF(F5971&lt;&gt;"", "İthal Girdi", IF(Veriler!T5971="", "", IF(Veriler!S5971="H", "%0,5 üzerindedir", IF(Veriler!T5971&gt;0.1, "%10 sınırı aşılmıştır.", "Uygun"))))</f>
        <v>%0,5 üzerindedir</v>
      </c>
      <c r="O5971" s="116" t="str">
        <f t="shared" ref="O5971:O5984" si="1885">IF(M5971=""," ",N5971)</f>
        <v xml:space="preserve"> </v>
      </c>
      <c r="P5971" s="117"/>
      <c r="Q5971" s="118"/>
      <c r="R5971" s="119" t="str">
        <f t="shared" ref="R5971:R5984" si="1886">IFERROR(IF(AND(T5971&lt;&gt;"",L5971&lt;&gt;"",L5971&lt;&gt;0,T5971&lt;&gt;0),T5971/L5971,"")," ")</f>
        <v/>
      </c>
      <c r="S5971" s="133">
        <f>IFERROR(IF(M5971&lt;=0.005,IF(F5971="",L5971,0),IF(F5971&lt;&gt;"",0,IF(P5971="",0,IF(P5971="H",0,IF(Q5971&lt;Veriler!$G$2,L5971*Veriler!$G$2,L5971*Q5971)))))," ")</f>
        <v>0</v>
      </c>
      <c r="T5971" s="133">
        <f>IF(Veriler!T5971&lt;=0.1, S5971, IF(AND(Veriler!T5971&gt;0.1, F5971="", P5971="E"), IF(Q5971&gt;Veriler!$G$2, Q5971*S5971, IF(Q5971&lt;Veriler!$G$2, Veriler!$G$2*S5971, Q5971*S5971)), 0))</f>
        <v>0</v>
      </c>
      <c r="U5971" s="133" t="str">
        <f t="shared" ref="U5971:U5984" si="1887">IF(T5971=0," ",T5971)</f>
        <v xml:space="preserve"> </v>
      </c>
      <c r="V5971" s="134" t="str">
        <f>IFERROR(IF(O5971="%10 sınırı aşılmıştır.",L5971-T5971,IFERROR(IF(F5971="",IF(S5971=1,0,IF(L5971-S5971=0,"",L5971-S5971)),IF(Veriler!M5971="",L5971,IF(L5971*Veriler!M5971=0,"",L5971*Veriler!M5971))),L5971)),0)</f>
        <v/>
      </c>
      <c r="W5971" s="146"/>
      <c r="X5971" s="146"/>
      <c r="Y5971" s="146"/>
    </row>
    <row r="5972" spans="1:25" s="99" customFormat="1" ht="54.75" customHeight="1" x14ac:dyDescent="0.25">
      <c r="A5972" s="96">
        <f t="shared" ref="A5972:A5984" si="1888">A5971+1</f>
        <v>4398</v>
      </c>
      <c r="B5972" s="175"/>
      <c r="C5972" s="176"/>
      <c r="D5972" s="113"/>
      <c r="E5972" s="115"/>
      <c r="F5972" s="174"/>
      <c r="G5972" s="114" t="str">
        <f t="shared" si="1883"/>
        <v/>
      </c>
      <c r="H5972" s="115"/>
      <c r="I5972" s="115"/>
      <c r="J5972" s="115"/>
      <c r="K5972" s="115"/>
      <c r="L5972" s="133" t="str">
        <f t="shared" si="1884"/>
        <v/>
      </c>
      <c r="M5972" s="116" t="str">
        <f>IF(L5972="", "", L5972/Veriler!$X$1)</f>
        <v/>
      </c>
      <c r="N5972" s="116" t="str">
        <f>IF(F5972&lt;&gt;"", "İthal Girdi", IF(Veriler!T5972="", "", IF(Veriler!S5972="H", "%0,5 üzerindedir", IF(Veriler!T5972&gt;0.1, "%10 sınırı aşılmıştır.", "Uygun"))))</f>
        <v>%0,5 üzerindedir</v>
      </c>
      <c r="O5972" s="116" t="str">
        <f t="shared" si="1885"/>
        <v xml:space="preserve"> </v>
      </c>
      <c r="P5972" s="117"/>
      <c r="Q5972" s="118"/>
      <c r="R5972" s="119" t="str">
        <f t="shared" si="1886"/>
        <v/>
      </c>
      <c r="S5972" s="133">
        <f>IFERROR(IF(M5972&lt;=0.005,IF(F5972="",L5972,0),IF(F5972&lt;&gt;"",0,IF(P5972="",0,IF(P5972="H",0,IF(Q5972&lt;Veriler!$G$2,L5972*Veriler!$G$2,L5972*Q5972)))))," ")</f>
        <v>0</v>
      </c>
      <c r="T5972" s="133">
        <f>IF(Veriler!T5972&lt;=0.1, S5972, IF(AND(Veriler!T5972&gt;0.1, F5972="", P5972="E"), IF(Q5972&gt;Veriler!$G$2, Q5972*S5972, IF(Q5972&lt;Veriler!$G$2, Veriler!$G$2*S5972, Q5972*S5972)), 0))</f>
        <v>0</v>
      </c>
      <c r="U5972" s="133" t="str">
        <f t="shared" si="1887"/>
        <v xml:space="preserve"> </v>
      </c>
      <c r="V5972" s="134" t="str">
        <f>IFERROR(IF(O5972="%10 sınırı aşılmıştır.",L5972-T5972,IFERROR(IF(F5972="",IF(S5972=1,0,IF(L5972-S5972=0,"",L5972-S5972)),IF(Veriler!M5972="",L5972,IF(L5972*Veriler!M5972=0,"",L5972*Veriler!M5972))),L5972)),0)</f>
        <v/>
      </c>
      <c r="W5972" s="146"/>
      <c r="X5972" s="146"/>
      <c r="Y5972" s="146"/>
    </row>
    <row r="5973" spans="1:25" s="99" customFormat="1" ht="54.75" customHeight="1" x14ac:dyDescent="0.25">
      <c r="A5973" s="96">
        <f t="shared" si="1888"/>
        <v>4399</v>
      </c>
      <c r="B5973" s="175"/>
      <c r="C5973" s="176"/>
      <c r="D5973" s="113"/>
      <c r="E5973" s="115"/>
      <c r="F5973" s="174"/>
      <c r="G5973" s="114" t="str">
        <f t="shared" si="1883"/>
        <v/>
      </c>
      <c r="H5973" s="115"/>
      <c r="I5973" s="115"/>
      <c r="J5973" s="115"/>
      <c r="K5973" s="115"/>
      <c r="L5973" s="133" t="str">
        <f t="shared" si="1884"/>
        <v/>
      </c>
      <c r="M5973" s="116" t="str">
        <f>IF(L5973="", "", L5973/Veriler!$X$1)</f>
        <v/>
      </c>
      <c r="N5973" s="116" t="str">
        <f>IF(F5973&lt;&gt;"", "İthal Girdi", IF(Veriler!T5973="", "", IF(Veriler!S5973="H", "%0,5 üzerindedir", IF(Veriler!T5973&gt;0.1, "%10 sınırı aşılmıştır.", "Uygun"))))</f>
        <v>%0,5 üzerindedir</v>
      </c>
      <c r="O5973" s="116" t="str">
        <f t="shared" si="1885"/>
        <v xml:space="preserve"> </v>
      </c>
      <c r="P5973" s="117"/>
      <c r="Q5973" s="118"/>
      <c r="R5973" s="119" t="str">
        <f t="shared" si="1886"/>
        <v/>
      </c>
      <c r="S5973" s="133">
        <f>IFERROR(IF(M5973&lt;=0.005,IF(F5973="",L5973,0),IF(F5973&lt;&gt;"",0,IF(P5973="",0,IF(P5973="H",0,IF(Q5973&lt;Veriler!$G$2,L5973*Veriler!$G$2,L5973*Q5973)))))," ")</f>
        <v>0</v>
      </c>
      <c r="T5973" s="133">
        <f>IF(Veriler!T5973&lt;=0.1, S5973, IF(AND(Veriler!T5973&gt;0.1, F5973="", P5973="E"), IF(Q5973&gt;Veriler!$G$2, Q5973*S5973, IF(Q5973&lt;Veriler!$G$2, Veriler!$G$2*S5973, Q5973*S5973)), 0))</f>
        <v>0</v>
      </c>
      <c r="U5973" s="133" t="str">
        <f t="shared" si="1887"/>
        <v xml:space="preserve"> </v>
      </c>
      <c r="V5973" s="134" t="str">
        <f>IFERROR(IF(O5973="%10 sınırı aşılmıştır.",L5973-T5973,IFERROR(IF(F5973="",IF(S5973=1,0,IF(L5973-S5973=0,"",L5973-S5973)),IF(Veriler!M5973="",L5973,IF(L5973*Veriler!M5973=0,"",L5973*Veriler!M5973))),L5973)),0)</f>
        <v/>
      </c>
      <c r="W5973" s="146"/>
      <c r="X5973" s="146"/>
      <c r="Y5973" s="146"/>
    </row>
    <row r="5974" spans="1:25" s="99" customFormat="1" ht="54.75" customHeight="1" x14ac:dyDescent="0.25">
      <c r="A5974" s="96">
        <f t="shared" si="1888"/>
        <v>4400</v>
      </c>
      <c r="B5974" s="175"/>
      <c r="C5974" s="176"/>
      <c r="D5974" s="113"/>
      <c r="E5974" s="115"/>
      <c r="F5974" s="174"/>
      <c r="G5974" s="114" t="str">
        <f t="shared" si="1883"/>
        <v/>
      </c>
      <c r="H5974" s="115"/>
      <c r="I5974" s="115"/>
      <c r="J5974" s="115"/>
      <c r="K5974" s="115"/>
      <c r="L5974" s="133" t="str">
        <f t="shared" si="1884"/>
        <v/>
      </c>
      <c r="M5974" s="116" t="str">
        <f>IF(L5974="", "", L5974/Veriler!$X$1)</f>
        <v/>
      </c>
      <c r="N5974" s="116" t="str">
        <f>IF(F5974&lt;&gt;"", "İthal Girdi", IF(Veriler!T5974="", "", IF(Veriler!S5974="H", "%0,5 üzerindedir", IF(Veriler!T5974&gt;0.1, "%10 sınırı aşılmıştır.", "Uygun"))))</f>
        <v>%0,5 üzerindedir</v>
      </c>
      <c r="O5974" s="116" t="str">
        <f t="shared" si="1885"/>
        <v xml:space="preserve"> </v>
      </c>
      <c r="P5974" s="117"/>
      <c r="Q5974" s="118"/>
      <c r="R5974" s="119" t="str">
        <f t="shared" si="1886"/>
        <v/>
      </c>
      <c r="S5974" s="133">
        <f>IFERROR(IF(M5974&lt;=0.005,IF(F5974="",L5974,0),IF(F5974&lt;&gt;"",0,IF(P5974="",0,IF(P5974="H",0,IF(Q5974&lt;Veriler!$G$2,L5974*Veriler!$G$2,L5974*Q5974)))))," ")</f>
        <v>0</v>
      </c>
      <c r="T5974" s="133">
        <f>IF(Veriler!T5974&lt;=0.1, S5974, IF(AND(Veriler!T5974&gt;0.1, F5974="", P5974="E"), IF(Q5974&gt;Veriler!$G$2, Q5974*S5974, IF(Q5974&lt;Veriler!$G$2, Veriler!$G$2*S5974, Q5974*S5974)), 0))</f>
        <v>0</v>
      </c>
      <c r="U5974" s="133" t="str">
        <f t="shared" si="1887"/>
        <v xml:space="preserve"> </v>
      </c>
      <c r="V5974" s="134" t="str">
        <f>IFERROR(IF(O5974="%10 sınırı aşılmıştır.",L5974-T5974,IFERROR(IF(F5974="",IF(S5974=1,0,IF(L5974-S5974=0,"",L5974-S5974)),IF(Veriler!M5974="",L5974,IF(L5974*Veriler!M5974=0,"",L5974*Veriler!M5974))),L5974)),0)</f>
        <v/>
      </c>
      <c r="W5974" s="146"/>
      <c r="X5974" s="146"/>
      <c r="Y5974" s="146"/>
    </row>
    <row r="5975" spans="1:25" s="99" customFormat="1" ht="54.75" customHeight="1" x14ac:dyDescent="0.25">
      <c r="A5975" s="96">
        <f t="shared" si="1888"/>
        <v>4401</v>
      </c>
      <c r="B5975" s="175"/>
      <c r="C5975" s="176"/>
      <c r="D5975" s="113"/>
      <c r="E5975" s="115"/>
      <c r="F5975" s="174"/>
      <c r="G5975" s="114" t="str">
        <f t="shared" si="1883"/>
        <v/>
      </c>
      <c r="H5975" s="115"/>
      <c r="I5975" s="115"/>
      <c r="J5975" s="115"/>
      <c r="K5975" s="115"/>
      <c r="L5975" s="133" t="str">
        <f t="shared" si="1884"/>
        <v/>
      </c>
      <c r="M5975" s="116" t="str">
        <f>IF(L5975="", "", L5975/Veriler!$X$1)</f>
        <v/>
      </c>
      <c r="N5975" s="116" t="str">
        <f>IF(F5975&lt;&gt;"", "İthal Girdi", IF(Veriler!T5975="", "", IF(Veriler!S5975="H", "%0,5 üzerindedir", IF(Veriler!T5975&gt;0.1, "%10 sınırı aşılmıştır.", "Uygun"))))</f>
        <v>%0,5 üzerindedir</v>
      </c>
      <c r="O5975" s="116" t="str">
        <f t="shared" si="1885"/>
        <v xml:space="preserve"> </v>
      </c>
      <c r="P5975" s="117"/>
      <c r="Q5975" s="118"/>
      <c r="R5975" s="119" t="str">
        <f t="shared" si="1886"/>
        <v/>
      </c>
      <c r="S5975" s="133">
        <f>IFERROR(IF(M5975&lt;=0.005,IF(F5975="",L5975,0),IF(F5975&lt;&gt;"",0,IF(P5975="",0,IF(P5975="H",0,IF(Q5975&lt;Veriler!$G$2,L5975*Veriler!$G$2,L5975*Q5975)))))," ")</f>
        <v>0</v>
      </c>
      <c r="T5975" s="133">
        <f>IF(Veriler!T5975&lt;=0.1, S5975, IF(AND(Veriler!T5975&gt;0.1, F5975="", P5975="E"), IF(Q5975&gt;Veriler!$G$2, Q5975*S5975, IF(Q5975&lt;Veriler!$G$2, Veriler!$G$2*S5975, Q5975*S5975)), 0))</f>
        <v>0</v>
      </c>
      <c r="U5975" s="133" t="str">
        <f t="shared" si="1887"/>
        <v xml:space="preserve"> </v>
      </c>
      <c r="V5975" s="134" t="str">
        <f>IFERROR(IF(O5975="%10 sınırı aşılmıştır.",L5975-T5975,IFERROR(IF(F5975="",IF(S5975=1,0,IF(L5975-S5975=0,"",L5975-S5975)),IF(Veriler!M5975="",L5975,IF(L5975*Veriler!M5975=0,"",L5975*Veriler!M5975))),L5975)),0)</f>
        <v/>
      </c>
      <c r="W5975" s="146"/>
      <c r="X5975" s="146"/>
      <c r="Y5975" s="146"/>
    </row>
    <row r="5976" spans="1:25" s="99" customFormat="1" ht="54.75" customHeight="1" x14ac:dyDescent="0.25">
      <c r="A5976" s="96">
        <f t="shared" si="1888"/>
        <v>4402</v>
      </c>
      <c r="B5976" s="175"/>
      <c r="C5976" s="176"/>
      <c r="D5976" s="113"/>
      <c r="E5976" s="115"/>
      <c r="F5976" s="174"/>
      <c r="G5976" s="114" t="str">
        <f t="shared" si="1883"/>
        <v/>
      </c>
      <c r="H5976" s="115"/>
      <c r="I5976" s="115"/>
      <c r="J5976" s="115"/>
      <c r="K5976" s="115"/>
      <c r="L5976" s="133" t="str">
        <f t="shared" si="1884"/>
        <v/>
      </c>
      <c r="M5976" s="116" t="str">
        <f>IF(L5976="", "", L5976/Veriler!$X$1)</f>
        <v/>
      </c>
      <c r="N5976" s="116" t="str">
        <f>IF(F5976&lt;&gt;"", "İthal Girdi", IF(Veriler!T5976="", "", IF(Veriler!S5976="H", "%0,5 üzerindedir", IF(Veriler!T5976&gt;0.1, "%10 sınırı aşılmıştır.", "Uygun"))))</f>
        <v>%0,5 üzerindedir</v>
      </c>
      <c r="O5976" s="116" t="str">
        <f t="shared" si="1885"/>
        <v xml:space="preserve"> </v>
      </c>
      <c r="P5976" s="117"/>
      <c r="Q5976" s="118"/>
      <c r="R5976" s="119" t="str">
        <f t="shared" si="1886"/>
        <v/>
      </c>
      <c r="S5976" s="133">
        <f>IFERROR(IF(M5976&lt;=0.005,IF(F5976="",L5976,0),IF(F5976&lt;&gt;"",0,IF(P5976="",0,IF(P5976="H",0,IF(Q5976&lt;Veriler!$G$2,L5976*Veriler!$G$2,L5976*Q5976)))))," ")</f>
        <v>0</v>
      </c>
      <c r="T5976" s="133">
        <f>IF(Veriler!T5976&lt;=0.1, S5976, IF(AND(Veriler!T5976&gt;0.1, F5976="", P5976="E"), IF(Q5976&gt;Veriler!$G$2, Q5976*S5976, IF(Q5976&lt;Veriler!$G$2, Veriler!$G$2*S5976, Q5976*S5976)), 0))</f>
        <v>0</v>
      </c>
      <c r="U5976" s="133" t="str">
        <f t="shared" si="1887"/>
        <v xml:space="preserve"> </v>
      </c>
      <c r="V5976" s="134" t="str">
        <f>IFERROR(IF(O5976="%10 sınırı aşılmıştır.",L5976-T5976,IFERROR(IF(F5976="",IF(S5976=1,0,IF(L5976-S5976=0,"",L5976-S5976)),IF(Veriler!M5976="",L5976,IF(L5976*Veriler!M5976=0,"",L5976*Veriler!M5976))),L5976)),0)</f>
        <v/>
      </c>
      <c r="W5976" s="146"/>
      <c r="X5976" s="146"/>
      <c r="Y5976" s="146"/>
    </row>
    <row r="5977" spans="1:25" s="99" customFormat="1" ht="54.75" customHeight="1" x14ac:dyDescent="0.25">
      <c r="A5977" s="96">
        <f t="shared" si="1888"/>
        <v>4403</v>
      </c>
      <c r="B5977" s="175"/>
      <c r="C5977" s="176"/>
      <c r="D5977" s="113"/>
      <c r="E5977" s="115"/>
      <c r="F5977" s="174"/>
      <c r="G5977" s="114" t="str">
        <f t="shared" si="1883"/>
        <v/>
      </c>
      <c r="H5977" s="115"/>
      <c r="I5977" s="115"/>
      <c r="J5977" s="115"/>
      <c r="K5977" s="115"/>
      <c r="L5977" s="133" t="str">
        <f t="shared" si="1884"/>
        <v/>
      </c>
      <c r="M5977" s="116" t="str">
        <f>IF(L5977="", "", L5977/Veriler!$X$1)</f>
        <v/>
      </c>
      <c r="N5977" s="116" t="str">
        <f>IF(F5977&lt;&gt;"", "İthal Girdi", IF(Veriler!T5977="", "", IF(Veriler!S5977="H", "%0,5 üzerindedir", IF(Veriler!T5977&gt;0.1, "%10 sınırı aşılmıştır.", "Uygun"))))</f>
        <v>%0,5 üzerindedir</v>
      </c>
      <c r="O5977" s="116" t="str">
        <f t="shared" si="1885"/>
        <v xml:space="preserve"> </v>
      </c>
      <c r="P5977" s="117"/>
      <c r="Q5977" s="118"/>
      <c r="R5977" s="119" t="str">
        <f t="shared" si="1886"/>
        <v/>
      </c>
      <c r="S5977" s="133">
        <f>IFERROR(IF(M5977&lt;=0.005,IF(F5977="",L5977,0),IF(F5977&lt;&gt;"",0,IF(P5977="",0,IF(P5977="H",0,IF(Q5977&lt;Veriler!$G$2,L5977*Veriler!$G$2,L5977*Q5977)))))," ")</f>
        <v>0</v>
      </c>
      <c r="T5977" s="133">
        <f>IF(Veriler!T5977&lt;=0.1, S5977, IF(AND(Veriler!T5977&gt;0.1, F5977="", P5977="E"), IF(Q5977&gt;Veriler!$G$2, Q5977*S5977, IF(Q5977&lt;Veriler!$G$2, Veriler!$G$2*S5977, Q5977*S5977)), 0))</f>
        <v>0</v>
      </c>
      <c r="U5977" s="133" t="str">
        <f t="shared" si="1887"/>
        <v xml:space="preserve"> </v>
      </c>
      <c r="V5977" s="134" t="str">
        <f>IFERROR(IF(O5977="%10 sınırı aşılmıştır.",L5977-T5977,IFERROR(IF(F5977="",IF(S5977=1,0,IF(L5977-S5977=0,"",L5977-S5977)),IF(Veriler!M5977="",L5977,IF(L5977*Veriler!M5977=0,"",L5977*Veriler!M5977))),L5977)),0)</f>
        <v/>
      </c>
      <c r="W5977" s="146"/>
      <c r="X5977" s="146"/>
      <c r="Y5977" s="146"/>
    </row>
    <row r="5978" spans="1:25" s="99" customFormat="1" ht="54.75" customHeight="1" x14ac:dyDescent="0.25">
      <c r="A5978" s="96">
        <f t="shared" si="1888"/>
        <v>4404</v>
      </c>
      <c r="B5978" s="175"/>
      <c r="C5978" s="176"/>
      <c r="D5978" s="113"/>
      <c r="E5978" s="115"/>
      <c r="F5978" s="174"/>
      <c r="G5978" s="114" t="str">
        <f t="shared" si="1883"/>
        <v/>
      </c>
      <c r="H5978" s="115"/>
      <c r="I5978" s="115"/>
      <c r="J5978" s="115"/>
      <c r="K5978" s="115"/>
      <c r="L5978" s="133" t="str">
        <f t="shared" si="1884"/>
        <v/>
      </c>
      <c r="M5978" s="116" t="str">
        <f>IF(L5978="", "", L5978/Veriler!$X$1)</f>
        <v/>
      </c>
      <c r="N5978" s="116" t="str">
        <f>IF(F5978&lt;&gt;"", "İthal Girdi", IF(Veriler!T5978="", "", IF(Veriler!S5978="H", "%0,5 üzerindedir", IF(Veriler!T5978&gt;0.1, "%10 sınırı aşılmıştır.", "Uygun"))))</f>
        <v>%0,5 üzerindedir</v>
      </c>
      <c r="O5978" s="116" t="str">
        <f t="shared" si="1885"/>
        <v xml:space="preserve"> </v>
      </c>
      <c r="P5978" s="117"/>
      <c r="Q5978" s="118"/>
      <c r="R5978" s="119" t="str">
        <f t="shared" si="1886"/>
        <v/>
      </c>
      <c r="S5978" s="133">
        <f>IFERROR(IF(M5978&lt;=0.005,IF(F5978="",L5978,0),IF(F5978&lt;&gt;"",0,IF(P5978="",0,IF(P5978="H",0,IF(Q5978&lt;Veriler!$G$2,L5978*Veriler!$G$2,L5978*Q5978)))))," ")</f>
        <v>0</v>
      </c>
      <c r="T5978" s="133">
        <f>IF(Veriler!T5978&lt;=0.1, S5978, IF(AND(Veriler!T5978&gt;0.1, F5978="", P5978="E"), IF(Q5978&gt;Veriler!$G$2, Q5978*S5978, IF(Q5978&lt;Veriler!$G$2, Veriler!$G$2*S5978, Q5978*S5978)), 0))</f>
        <v>0</v>
      </c>
      <c r="U5978" s="133" t="str">
        <f t="shared" si="1887"/>
        <v xml:space="preserve"> </v>
      </c>
      <c r="V5978" s="134" t="str">
        <f>IFERROR(IF(O5978="%10 sınırı aşılmıştır.",L5978-T5978,IFERROR(IF(F5978="",IF(S5978=1,0,IF(L5978-S5978=0,"",L5978-S5978)),IF(Veriler!M5978="",L5978,IF(L5978*Veriler!M5978=0,"",L5978*Veriler!M5978))),L5978)),0)</f>
        <v/>
      </c>
      <c r="W5978" s="146"/>
      <c r="X5978" s="146"/>
      <c r="Y5978" s="146"/>
    </row>
    <row r="5979" spans="1:25" s="99" customFormat="1" ht="54.75" customHeight="1" x14ac:dyDescent="0.25">
      <c r="A5979" s="96">
        <f t="shared" si="1888"/>
        <v>4405</v>
      </c>
      <c r="B5979" s="175"/>
      <c r="C5979" s="176"/>
      <c r="D5979" s="113"/>
      <c r="E5979" s="115"/>
      <c r="F5979" s="174"/>
      <c r="G5979" s="114" t="str">
        <f t="shared" si="1883"/>
        <v/>
      </c>
      <c r="H5979" s="115"/>
      <c r="I5979" s="115"/>
      <c r="J5979" s="115"/>
      <c r="K5979" s="115"/>
      <c r="L5979" s="133" t="str">
        <f t="shared" si="1884"/>
        <v/>
      </c>
      <c r="M5979" s="116" t="str">
        <f>IF(L5979="", "", L5979/Veriler!$X$1)</f>
        <v/>
      </c>
      <c r="N5979" s="116" t="str">
        <f>IF(F5979&lt;&gt;"", "İthal Girdi", IF(Veriler!T5979="", "", IF(Veriler!S5979="H", "%0,5 üzerindedir", IF(Veriler!T5979&gt;0.1, "%10 sınırı aşılmıştır.", "Uygun"))))</f>
        <v>%0,5 üzerindedir</v>
      </c>
      <c r="O5979" s="116" t="str">
        <f t="shared" si="1885"/>
        <v xml:space="preserve"> </v>
      </c>
      <c r="P5979" s="117"/>
      <c r="Q5979" s="118"/>
      <c r="R5979" s="119" t="str">
        <f t="shared" si="1886"/>
        <v/>
      </c>
      <c r="S5979" s="133">
        <f>IFERROR(IF(M5979&lt;=0.005,IF(F5979="",L5979,0),IF(F5979&lt;&gt;"",0,IF(P5979="",0,IF(P5979="H",0,IF(Q5979&lt;Veriler!$G$2,L5979*Veriler!$G$2,L5979*Q5979)))))," ")</f>
        <v>0</v>
      </c>
      <c r="T5979" s="133">
        <f>IF(Veriler!T5979&lt;=0.1, S5979, IF(AND(Veriler!T5979&gt;0.1, F5979="", P5979="E"), IF(Q5979&gt;Veriler!$G$2, Q5979*S5979, IF(Q5979&lt;Veriler!$G$2, Veriler!$G$2*S5979, Q5979*S5979)), 0))</f>
        <v>0</v>
      </c>
      <c r="U5979" s="133" t="str">
        <f t="shared" si="1887"/>
        <v xml:space="preserve"> </v>
      </c>
      <c r="V5979" s="134" t="str">
        <f>IFERROR(IF(O5979="%10 sınırı aşılmıştır.",L5979-T5979,IFERROR(IF(F5979="",IF(S5979=1,0,IF(L5979-S5979=0,"",L5979-S5979)),IF(Veriler!M5979="",L5979,IF(L5979*Veriler!M5979=0,"",L5979*Veriler!M5979))),L5979)),0)</f>
        <v/>
      </c>
      <c r="W5979" s="146"/>
      <c r="X5979" s="146"/>
      <c r="Y5979" s="146"/>
    </row>
    <row r="5980" spans="1:25" s="99" customFormat="1" ht="54.75" customHeight="1" x14ac:dyDescent="0.25">
      <c r="A5980" s="96">
        <f t="shared" si="1888"/>
        <v>4406</v>
      </c>
      <c r="B5980" s="175"/>
      <c r="C5980" s="176"/>
      <c r="D5980" s="113"/>
      <c r="E5980" s="115"/>
      <c r="F5980" s="174"/>
      <c r="G5980" s="114" t="str">
        <f t="shared" si="1883"/>
        <v/>
      </c>
      <c r="H5980" s="115"/>
      <c r="I5980" s="115"/>
      <c r="J5980" s="115"/>
      <c r="K5980" s="115"/>
      <c r="L5980" s="133" t="str">
        <f t="shared" si="1884"/>
        <v/>
      </c>
      <c r="M5980" s="116" t="str">
        <f>IF(L5980="", "", L5980/Veriler!$X$1)</f>
        <v/>
      </c>
      <c r="N5980" s="116" t="str">
        <f>IF(F5980&lt;&gt;"", "İthal Girdi", IF(Veriler!T5980="", "", IF(Veriler!S5980="H", "%0,5 üzerindedir", IF(Veriler!T5980&gt;0.1, "%10 sınırı aşılmıştır.", "Uygun"))))</f>
        <v>%0,5 üzerindedir</v>
      </c>
      <c r="O5980" s="116" t="str">
        <f t="shared" si="1885"/>
        <v xml:space="preserve"> </v>
      </c>
      <c r="P5980" s="117"/>
      <c r="Q5980" s="118"/>
      <c r="R5980" s="119" t="str">
        <f t="shared" si="1886"/>
        <v/>
      </c>
      <c r="S5980" s="133">
        <f>IFERROR(IF(M5980&lt;=0.005,IF(F5980="",L5980,0),IF(F5980&lt;&gt;"",0,IF(P5980="",0,IF(P5980="H",0,IF(Q5980&lt;Veriler!$G$2,L5980*Veriler!$G$2,L5980*Q5980)))))," ")</f>
        <v>0</v>
      </c>
      <c r="T5980" s="133">
        <f>IF(Veriler!T5980&lt;=0.1, S5980, IF(AND(Veriler!T5980&gt;0.1, F5980="", P5980="E"), IF(Q5980&gt;Veriler!$G$2, Q5980*S5980, IF(Q5980&lt;Veriler!$G$2, Veriler!$G$2*S5980, Q5980*S5980)), 0))</f>
        <v>0</v>
      </c>
      <c r="U5980" s="133" t="str">
        <f t="shared" si="1887"/>
        <v xml:space="preserve"> </v>
      </c>
      <c r="V5980" s="134" t="str">
        <f>IFERROR(IF(O5980="%10 sınırı aşılmıştır.",L5980-T5980,IFERROR(IF(F5980="",IF(S5980=1,0,IF(L5980-S5980=0,"",L5980-S5980)),IF(Veriler!M5980="",L5980,IF(L5980*Veriler!M5980=0,"",L5980*Veriler!M5980))),L5980)),0)</f>
        <v/>
      </c>
      <c r="W5980" s="146"/>
      <c r="X5980" s="146"/>
      <c r="Y5980" s="146"/>
    </row>
    <row r="5981" spans="1:25" s="99" customFormat="1" ht="54.75" customHeight="1" x14ac:dyDescent="0.25">
      <c r="A5981" s="96">
        <f t="shared" si="1888"/>
        <v>4407</v>
      </c>
      <c r="B5981" s="175"/>
      <c r="C5981" s="176"/>
      <c r="D5981" s="113"/>
      <c r="E5981" s="115"/>
      <c r="F5981" s="174"/>
      <c r="G5981" s="114" t="str">
        <f t="shared" si="1883"/>
        <v/>
      </c>
      <c r="H5981" s="115"/>
      <c r="I5981" s="115"/>
      <c r="J5981" s="115"/>
      <c r="K5981" s="115"/>
      <c r="L5981" s="133" t="str">
        <f t="shared" si="1884"/>
        <v/>
      </c>
      <c r="M5981" s="116" t="str">
        <f>IF(L5981="", "", L5981/Veriler!$X$1)</f>
        <v/>
      </c>
      <c r="N5981" s="116" t="str">
        <f>IF(F5981&lt;&gt;"", "İthal Girdi", IF(Veriler!T5981="", "", IF(Veriler!S5981="H", "%0,5 üzerindedir", IF(Veriler!T5981&gt;0.1, "%10 sınırı aşılmıştır.", "Uygun"))))</f>
        <v>%0,5 üzerindedir</v>
      </c>
      <c r="O5981" s="116" t="str">
        <f t="shared" si="1885"/>
        <v xml:space="preserve"> </v>
      </c>
      <c r="P5981" s="117"/>
      <c r="Q5981" s="118"/>
      <c r="R5981" s="119" t="str">
        <f t="shared" si="1886"/>
        <v/>
      </c>
      <c r="S5981" s="133">
        <f>IFERROR(IF(M5981&lt;=0.005,IF(F5981="",L5981,0),IF(F5981&lt;&gt;"",0,IF(P5981="",0,IF(P5981="H",0,IF(Q5981&lt;Veriler!$G$2,L5981*Veriler!$G$2,L5981*Q5981)))))," ")</f>
        <v>0</v>
      </c>
      <c r="T5981" s="133">
        <f>IF(Veriler!T5981&lt;=0.1, S5981, IF(AND(Veriler!T5981&gt;0.1, F5981="", P5981="E"), IF(Q5981&gt;Veriler!$G$2, Q5981*S5981, IF(Q5981&lt;Veriler!$G$2, Veriler!$G$2*S5981, Q5981*S5981)), 0))</f>
        <v>0</v>
      </c>
      <c r="U5981" s="133" t="str">
        <f t="shared" si="1887"/>
        <v xml:space="preserve"> </v>
      </c>
      <c r="V5981" s="134" t="str">
        <f>IFERROR(IF(O5981="%10 sınırı aşılmıştır.",L5981-T5981,IFERROR(IF(F5981="",IF(S5981=1,0,IF(L5981-S5981=0,"",L5981-S5981)),IF(Veriler!M5981="",L5981,IF(L5981*Veriler!M5981=0,"",L5981*Veriler!M5981))),L5981)),0)</f>
        <v/>
      </c>
      <c r="W5981" s="146"/>
      <c r="X5981" s="146"/>
      <c r="Y5981" s="146"/>
    </row>
    <row r="5982" spans="1:25" s="99" customFormat="1" ht="54.75" customHeight="1" x14ac:dyDescent="0.25">
      <c r="A5982" s="96">
        <f t="shared" si="1888"/>
        <v>4408</v>
      </c>
      <c r="B5982" s="175"/>
      <c r="C5982" s="176"/>
      <c r="D5982" s="113"/>
      <c r="E5982" s="115"/>
      <c r="F5982" s="174"/>
      <c r="G5982" s="114" t="str">
        <f t="shared" si="1883"/>
        <v/>
      </c>
      <c r="H5982" s="115"/>
      <c r="I5982" s="115"/>
      <c r="J5982" s="115"/>
      <c r="K5982" s="115"/>
      <c r="L5982" s="133" t="str">
        <f t="shared" si="1884"/>
        <v/>
      </c>
      <c r="M5982" s="116" t="str">
        <f>IF(L5982="", "", L5982/Veriler!$X$1)</f>
        <v/>
      </c>
      <c r="N5982" s="116" t="str">
        <f>IF(F5982&lt;&gt;"", "İthal Girdi", IF(Veriler!T5982="", "", IF(Veriler!S5982="H", "%0,5 üzerindedir", IF(Veriler!T5982&gt;0.1, "%10 sınırı aşılmıştır.", "Uygun"))))</f>
        <v>%0,5 üzerindedir</v>
      </c>
      <c r="O5982" s="116" t="str">
        <f t="shared" si="1885"/>
        <v xml:space="preserve"> </v>
      </c>
      <c r="P5982" s="117"/>
      <c r="Q5982" s="118"/>
      <c r="R5982" s="119" t="str">
        <f t="shared" si="1886"/>
        <v/>
      </c>
      <c r="S5982" s="133">
        <f>IFERROR(IF(M5982&lt;=0.005,IF(F5982="",L5982,0),IF(F5982&lt;&gt;"",0,IF(P5982="",0,IF(P5982="H",0,IF(Q5982&lt;Veriler!$G$2,L5982*Veriler!$G$2,L5982*Q5982)))))," ")</f>
        <v>0</v>
      </c>
      <c r="T5982" s="133">
        <f>IF(Veriler!T5982&lt;=0.1, S5982, IF(AND(Veriler!T5982&gt;0.1, F5982="", P5982="E"), IF(Q5982&gt;Veriler!$G$2, Q5982*S5982, IF(Q5982&lt;Veriler!$G$2, Veriler!$G$2*S5982, Q5982*S5982)), 0))</f>
        <v>0</v>
      </c>
      <c r="U5982" s="133" t="str">
        <f t="shared" si="1887"/>
        <v xml:space="preserve"> </v>
      </c>
      <c r="V5982" s="134" t="str">
        <f>IFERROR(IF(O5982="%10 sınırı aşılmıştır.",L5982-T5982,IFERROR(IF(F5982="",IF(S5982=1,0,IF(L5982-S5982=0,"",L5982-S5982)),IF(Veriler!M5982="",L5982,IF(L5982*Veriler!M5982=0,"",L5982*Veriler!M5982))),L5982)),0)</f>
        <v/>
      </c>
      <c r="W5982" s="146"/>
      <c r="X5982" s="146"/>
      <c r="Y5982" s="146"/>
    </row>
    <row r="5983" spans="1:25" s="99" customFormat="1" ht="54.75" customHeight="1" x14ac:dyDescent="0.25">
      <c r="A5983" s="96">
        <f t="shared" si="1888"/>
        <v>4409</v>
      </c>
      <c r="B5983" s="175"/>
      <c r="C5983" s="176"/>
      <c r="D5983" s="113"/>
      <c r="E5983" s="115"/>
      <c r="F5983" s="174"/>
      <c r="G5983" s="114" t="str">
        <f t="shared" si="1883"/>
        <v/>
      </c>
      <c r="H5983" s="115"/>
      <c r="I5983" s="115"/>
      <c r="J5983" s="115"/>
      <c r="K5983" s="115"/>
      <c r="L5983" s="133" t="str">
        <f t="shared" si="1884"/>
        <v/>
      </c>
      <c r="M5983" s="116" t="str">
        <f>IF(L5983="", "", L5983/Veriler!$X$1)</f>
        <v/>
      </c>
      <c r="N5983" s="116" t="str">
        <f>IF(F5983&lt;&gt;"", "İthal Girdi", IF(Veriler!T5983="", "", IF(Veriler!S5983="H", "%0,5 üzerindedir", IF(Veriler!T5983&gt;0.1, "%10 sınırı aşılmıştır.", "Uygun"))))</f>
        <v>%0,5 üzerindedir</v>
      </c>
      <c r="O5983" s="116" t="str">
        <f t="shared" si="1885"/>
        <v xml:space="preserve"> </v>
      </c>
      <c r="P5983" s="117"/>
      <c r="Q5983" s="118"/>
      <c r="R5983" s="119" t="str">
        <f t="shared" si="1886"/>
        <v/>
      </c>
      <c r="S5983" s="133">
        <f>IFERROR(IF(M5983&lt;=0.005,IF(F5983="",L5983,0),IF(F5983&lt;&gt;"",0,IF(P5983="",0,IF(P5983="H",0,IF(Q5983&lt;Veriler!$G$2,L5983*Veriler!$G$2,L5983*Q5983)))))," ")</f>
        <v>0</v>
      </c>
      <c r="T5983" s="133">
        <f>IF(Veriler!T5983&lt;=0.1, S5983, IF(AND(Veriler!T5983&gt;0.1, F5983="", P5983="E"), IF(Q5983&gt;Veriler!$G$2, Q5983*S5983, IF(Q5983&lt;Veriler!$G$2, Veriler!$G$2*S5983, Q5983*S5983)), 0))</f>
        <v>0</v>
      </c>
      <c r="U5983" s="133" t="str">
        <f t="shared" si="1887"/>
        <v xml:space="preserve"> </v>
      </c>
      <c r="V5983" s="134" t="str">
        <f>IFERROR(IF(O5983="%10 sınırı aşılmıştır.",L5983-T5983,IFERROR(IF(F5983="",IF(S5983=1,0,IF(L5983-S5983=0,"",L5983-S5983)),IF(Veriler!M5983="",L5983,IF(L5983*Veriler!M5983=0,"",L5983*Veriler!M5983))),L5983)),0)</f>
        <v/>
      </c>
      <c r="W5983" s="146"/>
      <c r="X5983" s="146"/>
      <c r="Y5983" s="146"/>
    </row>
    <row r="5984" spans="1:25" s="99" customFormat="1" ht="54.75" customHeight="1" x14ac:dyDescent="0.25">
      <c r="A5984" s="96">
        <f t="shared" si="1888"/>
        <v>4410</v>
      </c>
      <c r="B5984" s="175"/>
      <c r="C5984" s="176"/>
      <c r="D5984" s="113"/>
      <c r="E5984" s="115"/>
      <c r="F5984" s="174"/>
      <c r="G5984" s="114" t="str">
        <f t="shared" si="1883"/>
        <v/>
      </c>
      <c r="H5984" s="115"/>
      <c r="I5984" s="115"/>
      <c r="J5984" s="115"/>
      <c r="K5984" s="115"/>
      <c r="L5984" s="133" t="str">
        <f t="shared" si="1884"/>
        <v/>
      </c>
      <c r="M5984" s="116" t="str">
        <f>IF(L5984="", "", L5984/Veriler!$X$1)</f>
        <v/>
      </c>
      <c r="N5984" s="116" t="str">
        <f>IF(F5984&lt;&gt;"", "İthal Girdi", IF(Veriler!T5984="", "", IF(Veriler!S5984="H", "%0,5 üzerindedir", IF(Veriler!T5984&gt;0.1, "%10 sınırı aşılmıştır.", "Uygun"))))</f>
        <v>%0,5 üzerindedir</v>
      </c>
      <c r="O5984" s="116" t="str">
        <f t="shared" si="1885"/>
        <v xml:space="preserve"> </v>
      </c>
      <c r="P5984" s="117"/>
      <c r="Q5984" s="118"/>
      <c r="R5984" s="119" t="str">
        <f t="shared" si="1886"/>
        <v/>
      </c>
      <c r="S5984" s="133">
        <f>IFERROR(IF(M5984&lt;=0.005,IF(F5984="",L5984,0),IF(F5984&lt;&gt;"",0,IF(P5984="",0,IF(P5984="H",0,IF(Q5984&lt;Veriler!$G$2,L5984*Veriler!$G$2,L5984*Q5984)))))," ")</f>
        <v>0</v>
      </c>
      <c r="T5984" s="133">
        <f>IF(Veriler!T5984&lt;=0.1, S5984, IF(AND(Veriler!T5984&gt;0.1, F5984="", P5984="E"), IF(Q5984&gt;Veriler!$G$2, Q5984*S5984, IF(Q5984&lt;Veriler!$G$2, Veriler!$G$2*S5984, Q5984*S5984)), 0))</f>
        <v>0</v>
      </c>
      <c r="U5984" s="133" t="str">
        <f t="shared" si="1887"/>
        <v xml:space="preserve"> </v>
      </c>
      <c r="V5984" s="134" t="str">
        <f>IFERROR(IF(O5984="%10 sınırı aşılmıştır.",L5984-T5984,IFERROR(IF(F5984="",IF(S5984=1,0,IF(L5984-S5984=0,"",L5984-S5984)),IF(Veriler!M5984="",L5984,IF(L5984*Veriler!M5984=0,"",L5984*Veriler!M5984))),L5984)),0)</f>
        <v/>
      </c>
      <c r="W5984" s="146"/>
      <c r="X5984" s="146"/>
      <c r="Y5984" s="146"/>
    </row>
    <row r="5985" spans="1:25" s="99" customFormat="1" ht="36" hidden="1" customHeight="1" x14ac:dyDescent="0.25">
      <c r="A5985" s="101"/>
      <c r="B5985" s="191" t="s">
        <v>16</v>
      </c>
      <c r="C5985" s="176"/>
      <c r="D5985" s="120"/>
      <c r="E5985" s="171"/>
      <c r="F5985" s="172"/>
      <c r="G5985" s="121"/>
      <c r="H5985" s="115"/>
      <c r="I5985" s="115"/>
      <c r="J5985" s="115"/>
      <c r="K5985" s="115"/>
      <c r="L5985" s="121"/>
      <c r="M5985" s="121"/>
      <c r="N5985" s="121"/>
      <c r="O5985" s="121"/>
      <c r="P5985" s="120"/>
      <c r="Q5985" s="120"/>
      <c r="R5985" s="183"/>
      <c r="S5985" s="184"/>
      <c r="T5985" s="121"/>
      <c r="U5985" s="121"/>
      <c r="V5985" s="121"/>
      <c r="W5985" s="146"/>
      <c r="X5985" s="146"/>
      <c r="Y5985" s="146"/>
    </row>
    <row r="5986" spans="1:25" s="99" customFormat="1" ht="54.75" customHeight="1" x14ac:dyDescent="0.25">
      <c r="A5986" s="96">
        <f>A5984+1</f>
        <v>4411</v>
      </c>
      <c r="B5986" s="175"/>
      <c r="C5986" s="176"/>
      <c r="D5986" s="113"/>
      <c r="E5986" s="115"/>
      <c r="F5986" s="174"/>
      <c r="G5986" s="114" t="str">
        <f t="shared" ref="G5986:G5999" si="1889">IF(AND(F5986&lt;&gt;"",V5986&lt;&gt;"",L5986&lt;&gt;0),V5986/L5986,"")</f>
        <v/>
      </c>
      <c r="H5986" s="115"/>
      <c r="I5986" s="115"/>
      <c r="J5986" s="115"/>
      <c r="K5986" s="115"/>
      <c r="L5986" s="133" t="str">
        <f t="shared" ref="L5986:L5999" si="1890">IF(AND(H5986&lt;&gt;0, J5986&lt;&gt;0, K5986&lt;&gt;0), H5986*J5986*K5986, "")</f>
        <v/>
      </c>
      <c r="M5986" s="116" t="str">
        <f>IF(L5986="", "", L5986/Veriler!$X$1)</f>
        <v/>
      </c>
      <c r="N5986" s="116" t="str">
        <f>IF(F5986&lt;&gt;"", "İthal Girdi", IF(Veriler!T5986="", "", IF(Veriler!S5986="H", "%0,5 üzerindedir", IF(Veriler!T5986&gt;0.1, "%10 sınırı aşılmıştır.", "Uygun"))))</f>
        <v>%0,5 üzerindedir</v>
      </c>
      <c r="O5986" s="116" t="str">
        <f t="shared" ref="O5986:O5999" si="1891">IF(M5986=""," ",N5986)</f>
        <v xml:space="preserve"> </v>
      </c>
      <c r="P5986" s="117"/>
      <c r="Q5986" s="118"/>
      <c r="R5986" s="119" t="str">
        <f t="shared" ref="R5986:R5999" si="1892">IFERROR(IF(AND(T5986&lt;&gt;"",L5986&lt;&gt;"",L5986&lt;&gt;0,T5986&lt;&gt;0),T5986/L5986,"")," ")</f>
        <v/>
      </c>
      <c r="S5986" s="133">
        <f>IFERROR(IF(M5986&lt;=0.005,IF(F5986="",L5986,0),IF(F5986&lt;&gt;"",0,IF(P5986="",0,IF(P5986="H",0,IF(Q5986&lt;Veriler!$G$2,L5986*Veriler!$G$2,L5986*Q5986)))))," ")</f>
        <v>0</v>
      </c>
      <c r="T5986" s="133">
        <f>IF(Veriler!T5986&lt;=0.1, S5986, IF(AND(Veriler!T5986&gt;0.1, F5986="", P5986="E"), IF(Q5986&gt;Veriler!$G$2, Q5986*S5986, IF(Q5986&lt;Veriler!$G$2, Veriler!$G$2*S5986, Q5986*S5986)), 0))</f>
        <v>0</v>
      </c>
      <c r="U5986" s="133" t="str">
        <f t="shared" ref="U5986:U5999" si="1893">IF(T5986=0," ",T5986)</f>
        <v xml:space="preserve"> </v>
      </c>
      <c r="V5986" s="134" t="str">
        <f>IFERROR(IF(O5986="%10 sınırı aşılmıştır.",L5986-T5986,IFERROR(IF(F5986="",IF(S5986=1,0,IF(L5986-S5986=0,"",L5986-S5986)),IF(Veriler!M5986="",L5986,IF(L5986*Veriler!M5986=0,"",L5986*Veriler!M5986))),L5986)),0)</f>
        <v/>
      </c>
      <c r="W5986" s="146"/>
      <c r="X5986" s="146"/>
      <c r="Y5986" s="146"/>
    </row>
    <row r="5987" spans="1:25" s="99" customFormat="1" ht="54.75" customHeight="1" x14ac:dyDescent="0.25">
      <c r="A5987" s="96">
        <f t="shared" ref="A5987:A5999" si="1894">A5986+1</f>
        <v>4412</v>
      </c>
      <c r="B5987" s="175"/>
      <c r="C5987" s="176"/>
      <c r="D5987" s="113"/>
      <c r="E5987" s="115"/>
      <c r="F5987" s="174"/>
      <c r="G5987" s="114" t="str">
        <f t="shared" si="1889"/>
        <v/>
      </c>
      <c r="H5987" s="115"/>
      <c r="I5987" s="115"/>
      <c r="J5987" s="115"/>
      <c r="K5987" s="115"/>
      <c r="L5987" s="133" t="str">
        <f t="shared" si="1890"/>
        <v/>
      </c>
      <c r="M5987" s="116" t="str">
        <f>IF(L5987="", "", L5987/Veriler!$X$1)</f>
        <v/>
      </c>
      <c r="N5987" s="116" t="str">
        <f>IF(F5987&lt;&gt;"", "İthal Girdi", IF(Veriler!T5987="", "", IF(Veriler!S5987="H", "%0,5 üzerindedir", IF(Veriler!T5987&gt;0.1, "%10 sınırı aşılmıştır.", "Uygun"))))</f>
        <v>%0,5 üzerindedir</v>
      </c>
      <c r="O5987" s="116" t="str">
        <f t="shared" si="1891"/>
        <v xml:space="preserve"> </v>
      </c>
      <c r="P5987" s="117"/>
      <c r="Q5987" s="118"/>
      <c r="R5987" s="119" t="str">
        <f t="shared" si="1892"/>
        <v/>
      </c>
      <c r="S5987" s="133">
        <f>IFERROR(IF(M5987&lt;=0.005,IF(F5987="",L5987,0),IF(F5987&lt;&gt;"",0,IF(P5987="",0,IF(P5987="H",0,IF(Q5987&lt;Veriler!$G$2,L5987*Veriler!$G$2,L5987*Q5987)))))," ")</f>
        <v>0</v>
      </c>
      <c r="T5987" s="133">
        <f>IF(Veriler!T5987&lt;=0.1, S5987, IF(AND(Veriler!T5987&gt;0.1, F5987="", P5987="E"), IF(Q5987&gt;Veriler!$G$2, Q5987*S5987, IF(Q5987&lt;Veriler!$G$2, Veriler!$G$2*S5987, Q5987*S5987)), 0))</f>
        <v>0</v>
      </c>
      <c r="U5987" s="133" t="str">
        <f t="shared" si="1893"/>
        <v xml:space="preserve"> </v>
      </c>
      <c r="V5987" s="134" t="str">
        <f>IFERROR(IF(O5987="%10 sınırı aşılmıştır.",L5987-T5987,IFERROR(IF(F5987="",IF(S5987=1,0,IF(L5987-S5987=0,"",L5987-S5987)),IF(Veriler!M5987="",L5987,IF(L5987*Veriler!M5987=0,"",L5987*Veriler!M5987))),L5987)),0)</f>
        <v/>
      </c>
      <c r="W5987" s="146"/>
      <c r="X5987" s="146"/>
      <c r="Y5987" s="146"/>
    </row>
    <row r="5988" spans="1:25" s="99" customFormat="1" ht="54.75" customHeight="1" x14ac:dyDescent="0.25">
      <c r="A5988" s="96">
        <f t="shared" si="1894"/>
        <v>4413</v>
      </c>
      <c r="B5988" s="175"/>
      <c r="C5988" s="176"/>
      <c r="D5988" s="113"/>
      <c r="E5988" s="115"/>
      <c r="F5988" s="174"/>
      <c r="G5988" s="114" t="str">
        <f t="shared" si="1889"/>
        <v/>
      </c>
      <c r="H5988" s="115"/>
      <c r="I5988" s="115"/>
      <c r="J5988" s="115"/>
      <c r="K5988" s="115"/>
      <c r="L5988" s="133" t="str">
        <f t="shared" si="1890"/>
        <v/>
      </c>
      <c r="M5988" s="116" t="str">
        <f>IF(L5988="", "", L5988/Veriler!$X$1)</f>
        <v/>
      </c>
      <c r="N5988" s="116" t="str">
        <f>IF(F5988&lt;&gt;"", "İthal Girdi", IF(Veriler!T5988="", "", IF(Veriler!S5988="H", "%0,5 üzerindedir", IF(Veriler!T5988&gt;0.1, "%10 sınırı aşılmıştır.", "Uygun"))))</f>
        <v>%0,5 üzerindedir</v>
      </c>
      <c r="O5988" s="116" t="str">
        <f t="shared" si="1891"/>
        <v xml:space="preserve"> </v>
      </c>
      <c r="P5988" s="117"/>
      <c r="Q5988" s="118"/>
      <c r="R5988" s="119" t="str">
        <f t="shared" si="1892"/>
        <v/>
      </c>
      <c r="S5988" s="133">
        <f>IFERROR(IF(M5988&lt;=0.005,IF(F5988="",L5988,0),IF(F5988&lt;&gt;"",0,IF(P5988="",0,IF(P5988="H",0,IF(Q5988&lt;Veriler!$G$2,L5988*Veriler!$G$2,L5988*Q5988)))))," ")</f>
        <v>0</v>
      </c>
      <c r="T5988" s="133">
        <f>IF(Veriler!T5988&lt;=0.1, S5988, IF(AND(Veriler!T5988&gt;0.1, F5988="", P5988="E"), IF(Q5988&gt;Veriler!$G$2, Q5988*S5988, IF(Q5988&lt;Veriler!$G$2, Veriler!$G$2*S5988, Q5988*S5988)), 0))</f>
        <v>0</v>
      </c>
      <c r="U5988" s="133" t="str">
        <f t="shared" si="1893"/>
        <v xml:space="preserve"> </v>
      </c>
      <c r="V5988" s="134" t="str">
        <f>IFERROR(IF(O5988="%10 sınırı aşılmıştır.",L5988-T5988,IFERROR(IF(F5988="",IF(S5988=1,0,IF(L5988-S5988=0,"",L5988-S5988)),IF(Veriler!M5988="",L5988,IF(L5988*Veriler!M5988=0,"",L5988*Veriler!M5988))),L5988)),0)</f>
        <v/>
      </c>
      <c r="W5988" s="146"/>
      <c r="X5988" s="146"/>
      <c r="Y5988" s="146"/>
    </row>
    <row r="5989" spans="1:25" s="99" customFormat="1" ht="54.75" customHeight="1" x14ac:dyDescent="0.25">
      <c r="A5989" s="96">
        <f t="shared" si="1894"/>
        <v>4414</v>
      </c>
      <c r="B5989" s="175"/>
      <c r="C5989" s="176"/>
      <c r="D5989" s="113"/>
      <c r="E5989" s="115"/>
      <c r="F5989" s="174"/>
      <c r="G5989" s="114" t="str">
        <f t="shared" si="1889"/>
        <v/>
      </c>
      <c r="H5989" s="115"/>
      <c r="I5989" s="115"/>
      <c r="J5989" s="115"/>
      <c r="K5989" s="115"/>
      <c r="L5989" s="133" t="str">
        <f t="shared" si="1890"/>
        <v/>
      </c>
      <c r="M5989" s="116" t="str">
        <f>IF(L5989="", "", L5989/Veriler!$X$1)</f>
        <v/>
      </c>
      <c r="N5989" s="116" t="str">
        <f>IF(F5989&lt;&gt;"", "İthal Girdi", IF(Veriler!T5989="", "", IF(Veriler!S5989="H", "%0,5 üzerindedir", IF(Veriler!T5989&gt;0.1, "%10 sınırı aşılmıştır.", "Uygun"))))</f>
        <v>%0,5 üzerindedir</v>
      </c>
      <c r="O5989" s="116" t="str">
        <f t="shared" si="1891"/>
        <v xml:space="preserve"> </v>
      </c>
      <c r="P5989" s="117"/>
      <c r="Q5989" s="118"/>
      <c r="R5989" s="119" t="str">
        <f t="shared" si="1892"/>
        <v/>
      </c>
      <c r="S5989" s="133">
        <f>IFERROR(IF(M5989&lt;=0.005,IF(F5989="",L5989,0),IF(F5989&lt;&gt;"",0,IF(P5989="",0,IF(P5989="H",0,IF(Q5989&lt;Veriler!$G$2,L5989*Veriler!$G$2,L5989*Q5989)))))," ")</f>
        <v>0</v>
      </c>
      <c r="T5989" s="133">
        <f>IF(Veriler!T5989&lt;=0.1, S5989, IF(AND(Veriler!T5989&gt;0.1, F5989="", P5989="E"), IF(Q5989&gt;Veriler!$G$2, Q5989*S5989, IF(Q5989&lt;Veriler!$G$2, Veriler!$G$2*S5989, Q5989*S5989)), 0))</f>
        <v>0</v>
      </c>
      <c r="U5989" s="133" t="str">
        <f t="shared" si="1893"/>
        <v xml:space="preserve"> </v>
      </c>
      <c r="V5989" s="134" t="str">
        <f>IFERROR(IF(O5989="%10 sınırı aşılmıştır.",L5989-T5989,IFERROR(IF(F5989="",IF(S5989=1,0,IF(L5989-S5989=0,"",L5989-S5989)),IF(Veriler!M5989="",L5989,IF(L5989*Veriler!M5989=0,"",L5989*Veriler!M5989))),L5989)),0)</f>
        <v/>
      </c>
      <c r="W5989" s="146"/>
      <c r="X5989" s="146"/>
      <c r="Y5989" s="146"/>
    </row>
    <row r="5990" spans="1:25" s="99" customFormat="1" ht="54.75" customHeight="1" x14ac:dyDescent="0.25">
      <c r="A5990" s="96">
        <f t="shared" si="1894"/>
        <v>4415</v>
      </c>
      <c r="B5990" s="175"/>
      <c r="C5990" s="176"/>
      <c r="D5990" s="113"/>
      <c r="E5990" s="115"/>
      <c r="F5990" s="174"/>
      <c r="G5990" s="114" t="str">
        <f t="shared" si="1889"/>
        <v/>
      </c>
      <c r="H5990" s="115"/>
      <c r="I5990" s="115"/>
      <c r="J5990" s="115"/>
      <c r="K5990" s="115"/>
      <c r="L5990" s="133" t="str">
        <f t="shared" si="1890"/>
        <v/>
      </c>
      <c r="M5990" s="116" t="str">
        <f>IF(L5990="", "", L5990/Veriler!$X$1)</f>
        <v/>
      </c>
      <c r="N5990" s="116" t="str">
        <f>IF(F5990&lt;&gt;"", "İthal Girdi", IF(Veriler!T5990="", "", IF(Veriler!S5990="H", "%0,5 üzerindedir", IF(Veriler!T5990&gt;0.1, "%10 sınırı aşılmıştır.", "Uygun"))))</f>
        <v>%0,5 üzerindedir</v>
      </c>
      <c r="O5990" s="116" t="str">
        <f t="shared" si="1891"/>
        <v xml:space="preserve"> </v>
      </c>
      <c r="P5990" s="117"/>
      <c r="Q5990" s="118"/>
      <c r="R5990" s="119" t="str">
        <f t="shared" si="1892"/>
        <v/>
      </c>
      <c r="S5990" s="133">
        <f>IFERROR(IF(M5990&lt;=0.005,IF(F5990="",L5990,0),IF(F5990&lt;&gt;"",0,IF(P5990="",0,IF(P5990="H",0,IF(Q5990&lt;Veriler!$G$2,L5990*Veriler!$G$2,L5990*Q5990)))))," ")</f>
        <v>0</v>
      </c>
      <c r="T5990" s="133">
        <f>IF(Veriler!T5990&lt;=0.1, S5990, IF(AND(Veriler!T5990&gt;0.1, F5990="", P5990="E"), IF(Q5990&gt;Veriler!$G$2, Q5990*S5990, IF(Q5990&lt;Veriler!$G$2, Veriler!$G$2*S5990, Q5990*S5990)), 0))</f>
        <v>0</v>
      </c>
      <c r="U5990" s="133" t="str">
        <f t="shared" si="1893"/>
        <v xml:space="preserve"> </v>
      </c>
      <c r="V5990" s="134" t="str">
        <f>IFERROR(IF(O5990="%10 sınırı aşılmıştır.",L5990-T5990,IFERROR(IF(F5990="",IF(S5990=1,0,IF(L5990-S5990=0,"",L5990-S5990)),IF(Veriler!M5990="",L5990,IF(L5990*Veriler!M5990=0,"",L5990*Veriler!M5990))),L5990)),0)</f>
        <v/>
      </c>
      <c r="W5990" s="146"/>
      <c r="X5990" s="146"/>
      <c r="Y5990" s="146"/>
    </row>
    <row r="5991" spans="1:25" s="99" customFormat="1" ht="54.75" customHeight="1" x14ac:dyDescent="0.25">
      <c r="A5991" s="96">
        <f t="shared" si="1894"/>
        <v>4416</v>
      </c>
      <c r="B5991" s="175"/>
      <c r="C5991" s="176"/>
      <c r="D5991" s="113"/>
      <c r="E5991" s="115"/>
      <c r="F5991" s="174"/>
      <c r="G5991" s="114" t="str">
        <f t="shared" si="1889"/>
        <v/>
      </c>
      <c r="H5991" s="115"/>
      <c r="I5991" s="115"/>
      <c r="J5991" s="115"/>
      <c r="K5991" s="115"/>
      <c r="L5991" s="133" t="str">
        <f t="shared" si="1890"/>
        <v/>
      </c>
      <c r="M5991" s="116" t="str">
        <f>IF(L5991="", "", L5991/Veriler!$X$1)</f>
        <v/>
      </c>
      <c r="N5991" s="116" t="str">
        <f>IF(F5991&lt;&gt;"", "İthal Girdi", IF(Veriler!T5991="", "", IF(Veriler!S5991="H", "%0,5 üzerindedir", IF(Veriler!T5991&gt;0.1, "%10 sınırı aşılmıştır.", "Uygun"))))</f>
        <v>%0,5 üzerindedir</v>
      </c>
      <c r="O5991" s="116" t="str">
        <f t="shared" si="1891"/>
        <v xml:space="preserve"> </v>
      </c>
      <c r="P5991" s="117"/>
      <c r="Q5991" s="118"/>
      <c r="R5991" s="119" t="str">
        <f t="shared" si="1892"/>
        <v/>
      </c>
      <c r="S5991" s="133">
        <f>IFERROR(IF(M5991&lt;=0.005,IF(F5991="",L5991,0),IF(F5991&lt;&gt;"",0,IF(P5991="",0,IF(P5991="H",0,IF(Q5991&lt;Veriler!$G$2,L5991*Veriler!$G$2,L5991*Q5991)))))," ")</f>
        <v>0</v>
      </c>
      <c r="T5991" s="133">
        <f>IF(Veriler!T5991&lt;=0.1, S5991, IF(AND(Veriler!T5991&gt;0.1, F5991="", P5991="E"), IF(Q5991&gt;Veriler!$G$2, Q5991*S5991, IF(Q5991&lt;Veriler!$G$2, Veriler!$G$2*S5991, Q5991*S5991)), 0))</f>
        <v>0</v>
      </c>
      <c r="U5991" s="133" t="str">
        <f t="shared" si="1893"/>
        <v xml:space="preserve"> </v>
      </c>
      <c r="V5991" s="134" t="str">
        <f>IFERROR(IF(O5991="%10 sınırı aşılmıştır.",L5991-T5991,IFERROR(IF(F5991="",IF(S5991=1,0,IF(L5991-S5991=0,"",L5991-S5991)),IF(Veriler!M5991="",L5991,IF(L5991*Veriler!M5991=0,"",L5991*Veriler!M5991))),L5991)),0)</f>
        <v/>
      </c>
      <c r="W5991" s="146"/>
      <c r="X5991" s="146"/>
      <c r="Y5991" s="146"/>
    </row>
    <row r="5992" spans="1:25" s="99" customFormat="1" ht="54.75" customHeight="1" x14ac:dyDescent="0.25">
      <c r="A5992" s="96">
        <f t="shared" si="1894"/>
        <v>4417</v>
      </c>
      <c r="B5992" s="175"/>
      <c r="C5992" s="176"/>
      <c r="D5992" s="113"/>
      <c r="E5992" s="115"/>
      <c r="F5992" s="174"/>
      <c r="G5992" s="114" t="str">
        <f t="shared" si="1889"/>
        <v/>
      </c>
      <c r="H5992" s="115"/>
      <c r="I5992" s="115"/>
      <c r="J5992" s="115"/>
      <c r="K5992" s="115"/>
      <c r="L5992" s="133" t="str">
        <f t="shared" si="1890"/>
        <v/>
      </c>
      <c r="M5992" s="116" t="str">
        <f>IF(L5992="", "", L5992/Veriler!$X$1)</f>
        <v/>
      </c>
      <c r="N5992" s="116" t="str">
        <f>IF(F5992&lt;&gt;"", "İthal Girdi", IF(Veriler!T5992="", "", IF(Veriler!S5992="H", "%0,5 üzerindedir", IF(Veriler!T5992&gt;0.1, "%10 sınırı aşılmıştır.", "Uygun"))))</f>
        <v>%0,5 üzerindedir</v>
      </c>
      <c r="O5992" s="116" t="str">
        <f t="shared" si="1891"/>
        <v xml:space="preserve"> </v>
      </c>
      <c r="P5992" s="117"/>
      <c r="Q5992" s="118"/>
      <c r="R5992" s="119" t="str">
        <f t="shared" si="1892"/>
        <v/>
      </c>
      <c r="S5992" s="133">
        <f>IFERROR(IF(M5992&lt;=0.005,IF(F5992="",L5992,0),IF(F5992&lt;&gt;"",0,IF(P5992="",0,IF(P5992="H",0,IF(Q5992&lt;Veriler!$G$2,L5992*Veriler!$G$2,L5992*Q5992)))))," ")</f>
        <v>0</v>
      </c>
      <c r="T5992" s="133">
        <f>IF(Veriler!T5992&lt;=0.1, S5992, IF(AND(Veriler!T5992&gt;0.1, F5992="", P5992="E"), IF(Q5992&gt;Veriler!$G$2, Q5992*S5992, IF(Q5992&lt;Veriler!$G$2, Veriler!$G$2*S5992, Q5992*S5992)), 0))</f>
        <v>0</v>
      </c>
      <c r="U5992" s="133" t="str">
        <f t="shared" si="1893"/>
        <v xml:space="preserve"> </v>
      </c>
      <c r="V5992" s="134" t="str">
        <f>IFERROR(IF(O5992="%10 sınırı aşılmıştır.",L5992-T5992,IFERROR(IF(F5992="",IF(S5992=1,0,IF(L5992-S5992=0,"",L5992-S5992)),IF(Veriler!M5992="",L5992,IF(L5992*Veriler!M5992=0,"",L5992*Veriler!M5992))),L5992)),0)</f>
        <v/>
      </c>
      <c r="W5992" s="146"/>
      <c r="X5992" s="146"/>
      <c r="Y5992" s="146"/>
    </row>
    <row r="5993" spans="1:25" s="99" customFormat="1" ht="54.75" customHeight="1" x14ac:dyDescent="0.25">
      <c r="A5993" s="96">
        <f t="shared" si="1894"/>
        <v>4418</v>
      </c>
      <c r="B5993" s="175"/>
      <c r="C5993" s="176"/>
      <c r="D5993" s="113"/>
      <c r="E5993" s="115"/>
      <c r="F5993" s="174"/>
      <c r="G5993" s="114" t="str">
        <f t="shared" si="1889"/>
        <v/>
      </c>
      <c r="H5993" s="115"/>
      <c r="I5993" s="115"/>
      <c r="J5993" s="115"/>
      <c r="K5993" s="115"/>
      <c r="L5993" s="133" t="str">
        <f t="shared" si="1890"/>
        <v/>
      </c>
      <c r="M5993" s="116" t="str">
        <f>IF(L5993="", "", L5993/Veriler!$X$1)</f>
        <v/>
      </c>
      <c r="N5993" s="116" t="str">
        <f>IF(F5993&lt;&gt;"", "İthal Girdi", IF(Veriler!T5993="", "", IF(Veriler!S5993="H", "%0,5 üzerindedir", IF(Veriler!T5993&gt;0.1, "%10 sınırı aşılmıştır.", "Uygun"))))</f>
        <v>%0,5 üzerindedir</v>
      </c>
      <c r="O5993" s="116" t="str">
        <f t="shared" si="1891"/>
        <v xml:space="preserve"> </v>
      </c>
      <c r="P5993" s="117"/>
      <c r="Q5993" s="118"/>
      <c r="R5993" s="119" t="str">
        <f t="shared" si="1892"/>
        <v/>
      </c>
      <c r="S5993" s="133">
        <f>IFERROR(IF(M5993&lt;=0.005,IF(F5993="",L5993,0),IF(F5993&lt;&gt;"",0,IF(P5993="",0,IF(P5993="H",0,IF(Q5993&lt;Veriler!$G$2,L5993*Veriler!$G$2,L5993*Q5993)))))," ")</f>
        <v>0</v>
      </c>
      <c r="T5993" s="133">
        <f>IF(Veriler!T5993&lt;=0.1, S5993, IF(AND(Veriler!T5993&gt;0.1, F5993="", P5993="E"), IF(Q5993&gt;Veriler!$G$2, Q5993*S5993, IF(Q5993&lt;Veriler!$G$2, Veriler!$G$2*S5993, Q5993*S5993)), 0))</f>
        <v>0</v>
      </c>
      <c r="U5993" s="133" t="str">
        <f t="shared" si="1893"/>
        <v xml:space="preserve"> </v>
      </c>
      <c r="V5993" s="134" t="str">
        <f>IFERROR(IF(O5993="%10 sınırı aşılmıştır.",L5993-T5993,IFERROR(IF(F5993="",IF(S5993=1,0,IF(L5993-S5993=0,"",L5993-S5993)),IF(Veriler!M5993="",L5993,IF(L5993*Veriler!M5993=0,"",L5993*Veriler!M5993))),L5993)),0)</f>
        <v/>
      </c>
      <c r="W5993" s="146"/>
      <c r="X5993" s="146"/>
      <c r="Y5993" s="146"/>
    </row>
    <row r="5994" spans="1:25" s="99" customFormat="1" ht="54.75" customHeight="1" x14ac:dyDescent="0.25">
      <c r="A5994" s="96">
        <f t="shared" si="1894"/>
        <v>4419</v>
      </c>
      <c r="B5994" s="175"/>
      <c r="C5994" s="176"/>
      <c r="D5994" s="113"/>
      <c r="E5994" s="115"/>
      <c r="F5994" s="174"/>
      <c r="G5994" s="114" t="str">
        <f t="shared" si="1889"/>
        <v/>
      </c>
      <c r="H5994" s="115"/>
      <c r="I5994" s="115"/>
      <c r="J5994" s="115"/>
      <c r="K5994" s="115"/>
      <c r="L5994" s="133" t="str">
        <f t="shared" si="1890"/>
        <v/>
      </c>
      <c r="M5994" s="116" t="str">
        <f>IF(L5994="", "", L5994/Veriler!$X$1)</f>
        <v/>
      </c>
      <c r="N5994" s="116" t="str">
        <f>IF(F5994&lt;&gt;"", "İthal Girdi", IF(Veriler!T5994="", "", IF(Veriler!S5994="H", "%0,5 üzerindedir", IF(Veriler!T5994&gt;0.1, "%10 sınırı aşılmıştır.", "Uygun"))))</f>
        <v>%0,5 üzerindedir</v>
      </c>
      <c r="O5994" s="116" t="str">
        <f t="shared" si="1891"/>
        <v xml:space="preserve"> </v>
      </c>
      <c r="P5994" s="117"/>
      <c r="Q5994" s="118"/>
      <c r="R5994" s="119" t="str">
        <f t="shared" si="1892"/>
        <v/>
      </c>
      <c r="S5994" s="133">
        <f>IFERROR(IF(M5994&lt;=0.005,IF(F5994="",L5994,0),IF(F5994&lt;&gt;"",0,IF(P5994="",0,IF(P5994="H",0,IF(Q5994&lt;Veriler!$G$2,L5994*Veriler!$G$2,L5994*Q5994)))))," ")</f>
        <v>0</v>
      </c>
      <c r="T5994" s="133">
        <f>IF(Veriler!T5994&lt;=0.1, S5994, IF(AND(Veriler!T5994&gt;0.1, F5994="", P5994="E"), IF(Q5994&gt;Veriler!$G$2, Q5994*S5994, IF(Q5994&lt;Veriler!$G$2, Veriler!$G$2*S5994, Q5994*S5994)), 0))</f>
        <v>0</v>
      </c>
      <c r="U5994" s="133" t="str">
        <f t="shared" si="1893"/>
        <v xml:space="preserve"> </v>
      </c>
      <c r="V5994" s="134" t="str">
        <f>IFERROR(IF(O5994="%10 sınırı aşılmıştır.",L5994-T5994,IFERROR(IF(F5994="",IF(S5994=1,0,IF(L5994-S5994=0,"",L5994-S5994)),IF(Veriler!M5994="",L5994,IF(L5994*Veriler!M5994=0,"",L5994*Veriler!M5994))),L5994)),0)</f>
        <v/>
      </c>
      <c r="W5994" s="146"/>
      <c r="X5994" s="146"/>
      <c r="Y5994" s="146"/>
    </row>
    <row r="5995" spans="1:25" s="99" customFormat="1" ht="54.75" customHeight="1" x14ac:dyDescent="0.25">
      <c r="A5995" s="96">
        <f t="shared" si="1894"/>
        <v>4420</v>
      </c>
      <c r="B5995" s="175"/>
      <c r="C5995" s="176"/>
      <c r="D5995" s="113"/>
      <c r="E5995" s="115"/>
      <c r="F5995" s="174"/>
      <c r="G5995" s="114" t="str">
        <f t="shared" si="1889"/>
        <v/>
      </c>
      <c r="H5995" s="115"/>
      <c r="I5995" s="115"/>
      <c r="J5995" s="115"/>
      <c r="K5995" s="115"/>
      <c r="L5995" s="133" t="str">
        <f t="shared" si="1890"/>
        <v/>
      </c>
      <c r="M5995" s="116" t="str">
        <f>IF(L5995="", "", L5995/Veriler!$X$1)</f>
        <v/>
      </c>
      <c r="N5995" s="116" t="str">
        <f>IF(F5995&lt;&gt;"", "İthal Girdi", IF(Veriler!T5995="", "", IF(Veriler!S5995="H", "%0,5 üzerindedir", IF(Veriler!T5995&gt;0.1, "%10 sınırı aşılmıştır.", "Uygun"))))</f>
        <v>%0,5 üzerindedir</v>
      </c>
      <c r="O5995" s="116" t="str">
        <f t="shared" si="1891"/>
        <v xml:space="preserve"> </v>
      </c>
      <c r="P5995" s="117"/>
      <c r="Q5995" s="118"/>
      <c r="R5995" s="119" t="str">
        <f t="shared" si="1892"/>
        <v/>
      </c>
      <c r="S5995" s="133">
        <f>IFERROR(IF(M5995&lt;=0.005,IF(F5995="",L5995,0),IF(F5995&lt;&gt;"",0,IF(P5995="",0,IF(P5995="H",0,IF(Q5995&lt;Veriler!$G$2,L5995*Veriler!$G$2,L5995*Q5995)))))," ")</f>
        <v>0</v>
      </c>
      <c r="T5995" s="133">
        <f>IF(Veriler!T5995&lt;=0.1, S5995, IF(AND(Veriler!T5995&gt;0.1, F5995="", P5995="E"), IF(Q5995&gt;Veriler!$G$2, Q5995*S5995, IF(Q5995&lt;Veriler!$G$2, Veriler!$G$2*S5995, Q5995*S5995)), 0))</f>
        <v>0</v>
      </c>
      <c r="U5995" s="133" t="str">
        <f t="shared" si="1893"/>
        <v xml:space="preserve"> </v>
      </c>
      <c r="V5995" s="134" t="str">
        <f>IFERROR(IF(O5995="%10 sınırı aşılmıştır.",L5995-T5995,IFERROR(IF(F5995="",IF(S5995=1,0,IF(L5995-S5995=0,"",L5995-S5995)),IF(Veriler!M5995="",L5995,IF(L5995*Veriler!M5995=0,"",L5995*Veriler!M5995))),L5995)),0)</f>
        <v/>
      </c>
      <c r="W5995" s="146"/>
      <c r="X5995" s="146"/>
      <c r="Y5995" s="146"/>
    </row>
    <row r="5996" spans="1:25" s="99" customFormat="1" ht="54.75" customHeight="1" x14ac:dyDescent="0.25">
      <c r="A5996" s="96">
        <f t="shared" si="1894"/>
        <v>4421</v>
      </c>
      <c r="B5996" s="175"/>
      <c r="C5996" s="176"/>
      <c r="D5996" s="113"/>
      <c r="E5996" s="115"/>
      <c r="F5996" s="174"/>
      <c r="G5996" s="114" t="str">
        <f t="shared" si="1889"/>
        <v/>
      </c>
      <c r="H5996" s="115"/>
      <c r="I5996" s="115"/>
      <c r="J5996" s="115"/>
      <c r="K5996" s="115"/>
      <c r="L5996" s="133" t="str">
        <f t="shared" si="1890"/>
        <v/>
      </c>
      <c r="M5996" s="116" t="str">
        <f>IF(L5996="", "", L5996/Veriler!$X$1)</f>
        <v/>
      </c>
      <c r="N5996" s="116" t="str">
        <f>IF(F5996&lt;&gt;"", "İthal Girdi", IF(Veriler!T5996="", "", IF(Veriler!S5996="H", "%0,5 üzerindedir", IF(Veriler!T5996&gt;0.1, "%10 sınırı aşılmıştır.", "Uygun"))))</f>
        <v>%0,5 üzerindedir</v>
      </c>
      <c r="O5996" s="116" t="str">
        <f t="shared" si="1891"/>
        <v xml:space="preserve"> </v>
      </c>
      <c r="P5996" s="117"/>
      <c r="Q5996" s="118"/>
      <c r="R5996" s="119" t="str">
        <f t="shared" si="1892"/>
        <v/>
      </c>
      <c r="S5996" s="133">
        <f>IFERROR(IF(M5996&lt;=0.005,IF(F5996="",L5996,0),IF(F5996&lt;&gt;"",0,IF(P5996="",0,IF(P5996="H",0,IF(Q5996&lt;Veriler!$G$2,L5996*Veriler!$G$2,L5996*Q5996)))))," ")</f>
        <v>0</v>
      </c>
      <c r="T5996" s="133">
        <f>IF(Veriler!T5996&lt;=0.1, S5996, IF(AND(Veriler!T5996&gt;0.1, F5996="", P5996="E"), IF(Q5996&gt;Veriler!$G$2, Q5996*S5996, IF(Q5996&lt;Veriler!$G$2, Veriler!$G$2*S5996, Q5996*S5996)), 0))</f>
        <v>0</v>
      </c>
      <c r="U5996" s="133" t="str">
        <f t="shared" si="1893"/>
        <v xml:space="preserve"> </v>
      </c>
      <c r="V5996" s="134" t="str">
        <f>IFERROR(IF(O5996="%10 sınırı aşılmıştır.",L5996-T5996,IFERROR(IF(F5996="",IF(S5996=1,0,IF(L5996-S5996=0,"",L5996-S5996)),IF(Veriler!M5996="",L5996,IF(L5996*Veriler!M5996=0,"",L5996*Veriler!M5996))),L5996)),0)</f>
        <v/>
      </c>
      <c r="W5996" s="146"/>
      <c r="X5996" s="146"/>
      <c r="Y5996" s="146"/>
    </row>
    <row r="5997" spans="1:25" s="99" customFormat="1" ht="54.75" customHeight="1" x14ac:dyDescent="0.25">
      <c r="A5997" s="96">
        <f t="shared" si="1894"/>
        <v>4422</v>
      </c>
      <c r="B5997" s="175"/>
      <c r="C5997" s="176"/>
      <c r="D5997" s="113"/>
      <c r="E5997" s="115"/>
      <c r="F5997" s="174"/>
      <c r="G5997" s="114" t="str">
        <f t="shared" si="1889"/>
        <v/>
      </c>
      <c r="H5997" s="115"/>
      <c r="I5997" s="115"/>
      <c r="J5997" s="115"/>
      <c r="K5997" s="115"/>
      <c r="L5997" s="133" t="str">
        <f t="shared" si="1890"/>
        <v/>
      </c>
      <c r="M5997" s="116" t="str">
        <f>IF(L5997="", "", L5997/Veriler!$X$1)</f>
        <v/>
      </c>
      <c r="N5997" s="116" t="str">
        <f>IF(F5997&lt;&gt;"", "İthal Girdi", IF(Veriler!T5997="", "", IF(Veriler!S5997="H", "%0,5 üzerindedir", IF(Veriler!T5997&gt;0.1, "%10 sınırı aşılmıştır.", "Uygun"))))</f>
        <v>%0,5 üzerindedir</v>
      </c>
      <c r="O5997" s="116" t="str">
        <f t="shared" si="1891"/>
        <v xml:space="preserve"> </v>
      </c>
      <c r="P5997" s="117"/>
      <c r="Q5997" s="118"/>
      <c r="R5997" s="119" t="str">
        <f t="shared" si="1892"/>
        <v/>
      </c>
      <c r="S5997" s="133">
        <f>IFERROR(IF(M5997&lt;=0.005,IF(F5997="",L5997,0),IF(F5997&lt;&gt;"",0,IF(P5997="",0,IF(P5997="H",0,IF(Q5997&lt;Veriler!$G$2,L5997*Veriler!$G$2,L5997*Q5997)))))," ")</f>
        <v>0</v>
      </c>
      <c r="T5997" s="133">
        <f>IF(Veriler!T5997&lt;=0.1, S5997, IF(AND(Veriler!T5997&gt;0.1, F5997="", P5997="E"), IF(Q5997&gt;Veriler!$G$2, Q5997*S5997, IF(Q5997&lt;Veriler!$G$2, Veriler!$G$2*S5997, Q5997*S5997)), 0))</f>
        <v>0</v>
      </c>
      <c r="U5997" s="133" t="str">
        <f t="shared" si="1893"/>
        <v xml:space="preserve"> </v>
      </c>
      <c r="V5997" s="134" t="str">
        <f>IFERROR(IF(O5997="%10 sınırı aşılmıştır.",L5997-T5997,IFERROR(IF(F5997="",IF(S5997=1,0,IF(L5997-S5997=0,"",L5997-S5997)),IF(Veriler!M5997="",L5997,IF(L5997*Veriler!M5997=0,"",L5997*Veriler!M5997))),L5997)),0)</f>
        <v/>
      </c>
      <c r="W5997" s="146"/>
      <c r="X5997" s="146"/>
      <c r="Y5997" s="146"/>
    </row>
    <row r="5998" spans="1:25" s="99" customFormat="1" ht="54.75" customHeight="1" x14ac:dyDescent="0.25">
      <c r="A5998" s="96">
        <f t="shared" si="1894"/>
        <v>4423</v>
      </c>
      <c r="B5998" s="175"/>
      <c r="C5998" s="176"/>
      <c r="D5998" s="113"/>
      <c r="E5998" s="115"/>
      <c r="F5998" s="174"/>
      <c r="G5998" s="114" t="str">
        <f t="shared" si="1889"/>
        <v/>
      </c>
      <c r="H5998" s="115"/>
      <c r="I5998" s="115"/>
      <c r="J5998" s="115"/>
      <c r="K5998" s="115"/>
      <c r="L5998" s="133" t="str">
        <f t="shared" si="1890"/>
        <v/>
      </c>
      <c r="M5998" s="116" t="str">
        <f>IF(L5998="", "", L5998/Veriler!$X$1)</f>
        <v/>
      </c>
      <c r="N5998" s="116" t="str">
        <f>IF(F5998&lt;&gt;"", "İthal Girdi", IF(Veriler!T5998="", "", IF(Veriler!S5998="H", "%0,5 üzerindedir", IF(Veriler!T5998&gt;0.1, "%10 sınırı aşılmıştır.", "Uygun"))))</f>
        <v>%0,5 üzerindedir</v>
      </c>
      <c r="O5998" s="116" t="str">
        <f t="shared" si="1891"/>
        <v xml:space="preserve"> </v>
      </c>
      <c r="P5998" s="117"/>
      <c r="Q5998" s="118"/>
      <c r="R5998" s="119" t="str">
        <f t="shared" si="1892"/>
        <v/>
      </c>
      <c r="S5998" s="133">
        <f>IFERROR(IF(M5998&lt;=0.005,IF(F5998="",L5998,0),IF(F5998&lt;&gt;"",0,IF(P5998="",0,IF(P5998="H",0,IF(Q5998&lt;Veriler!$G$2,L5998*Veriler!$G$2,L5998*Q5998)))))," ")</f>
        <v>0</v>
      </c>
      <c r="T5998" s="133">
        <f>IF(Veriler!T5998&lt;=0.1, S5998, IF(AND(Veriler!T5998&gt;0.1, F5998="", P5998="E"), IF(Q5998&gt;Veriler!$G$2, Q5998*S5998, IF(Q5998&lt;Veriler!$G$2, Veriler!$G$2*S5998, Q5998*S5998)), 0))</f>
        <v>0</v>
      </c>
      <c r="U5998" s="133" t="str">
        <f t="shared" si="1893"/>
        <v xml:space="preserve"> </v>
      </c>
      <c r="V5998" s="134" t="str">
        <f>IFERROR(IF(O5998="%10 sınırı aşılmıştır.",L5998-T5998,IFERROR(IF(F5998="",IF(S5998=1,0,IF(L5998-S5998=0,"",L5998-S5998)),IF(Veriler!M5998="",L5998,IF(L5998*Veriler!M5998=0,"",L5998*Veriler!M5998))),L5998)),0)</f>
        <v/>
      </c>
      <c r="W5998" s="146"/>
      <c r="X5998" s="146"/>
      <c r="Y5998" s="146"/>
    </row>
    <row r="5999" spans="1:25" s="99" customFormat="1" ht="54.75" customHeight="1" x14ac:dyDescent="0.25">
      <c r="A5999" s="96">
        <f t="shared" si="1894"/>
        <v>4424</v>
      </c>
      <c r="B5999" s="175"/>
      <c r="C5999" s="176"/>
      <c r="D5999" s="113"/>
      <c r="E5999" s="115"/>
      <c r="F5999" s="174"/>
      <c r="G5999" s="114" t="str">
        <f t="shared" si="1889"/>
        <v/>
      </c>
      <c r="H5999" s="115"/>
      <c r="I5999" s="115"/>
      <c r="J5999" s="115"/>
      <c r="K5999" s="115"/>
      <c r="L5999" s="133" t="str">
        <f t="shared" si="1890"/>
        <v/>
      </c>
      <c r="M5999" s="116" t="str">
        <f>IF(L5999="", "", L5999/Veriler!$X$1)</f>
        <v/>
      </c>
      <c r="N5999" s="116" t="str">
        <f>IF(F5999&lt;&gt;"", "İthal Girdi", IF(Veriler!T5999="", "", IF(Veriler!S5999="H", "%0,5 üzerindedir", IF(Veriler!T5999&gt;0.1, "%10 sınırı aşılmıştır.", "Uygun"))))</f>
        <v>%0,5 üzerindedir</v>
      </c>
      <c r="O5999" s="116" t="str">
        <f t="shared" si="1891"/>
        <v xml:space="preserve"> </v>
      </c>
      <c r="P5999" s="117"/>
      <c r="Q5999" s="118"/>
      <c r="R5999" s="119" t="str">
        <f t="shared" si="1892"/>
        <v/>
      </c>
      <c r="S5999" s="133">
        <f>IFERROR(IF(M5999&lt;=0.005,IF(F5999="",L5999,0),IF(F5999&lt;&gt;"",0,IF(P5999="",0,IF(P5999="H",0,IF(Q5999&lt;Veriler!$G$2,L5999*Veriler!$G$2,L5999*Q5999)))))," ")</f>
        <v>0</v>
      </c>
      <c r="T5999" s="133">
        <f>IF(Veriler!T5999&lt;=0.1, S5999, IF(AND(Veriler!T5999&gt;0.1, F5999="", P5999="E"), IF(Q5999&gt;Veriler!$G$2, Q5999*S5999, IF(Q5999&lt;Veriler!$G$2, Veriler!$G$2*S5999, Q5999*S5999)), 0))</f>
        <v>0</v>
      </c>
      <c r="U5999" s="133" t="str">
        <f t="shared" si="1893"/>
        <v xml:space="preserve"> </v>
      </c>
      <c r="V5999" s="134" t="str">
        <f>IFERROR(IF(O5999="%10 sınırı aşılmıştır.",L5999-T5999,IFERROR(IF(F5999="",IF(S5999=1,0,IF(L5999-S5999=0,"",L5999-S5999)),IF(Veriler!M5999="",L5999,IF(L5999*Veriler!M5999=0,"",L5999*Veriler!M5999))),L5999)),0)</f>
        <v/>
      </c>
      <c r="W5999" s="146"/>
      <c r="X5999" s="146"/>
      <c r="Y5999" s="146"/>
    </row>
    <row r="6000" spans="1:25" s="99" customFormat="1" ht="24" customHeight="1" x14ac:dyDescent="0.25">
      <c r="A6000" s="103"/>
      <c r="B6000" s="104"/>
      <c r="C6000" s="104"/>
      <c r="D6000" s="104"/>
      <c r="E6000" s="103"/>
      <c r="F6000" s="135"/>
      <c r="G6000" s="157"/>
      <c r="H6000" s="103"/>
      <c r="I6000" s="103"/>
      <c r="J6000" s="103"/>
      <c r="K6000" s="103"/>
      <c r="L6000" s="136">
        <f>SUM(L5971:L5984,L5986:L5999)</f>
        <v>0</v>
      </c>
      <c r="M6000" s="158"/>
      <c r="N6000" s="158"/>
      <c r="O6000" s="158"/>
      <c r="P6000" s="105"/>
      <c r="Q6000" s="106"/>
      <c r="R6000" s="159"/>
      <c r="S6000" s="160"/>
      <c r="T6000" s="160"/>
      <c r="U6000" s="160"/>
      <c r="V6000" s="160"/>
      <c r="W6000" s="146"/>
      <c r="X6000" s="146"/>
      <c r="Y6000" s="146"/>
    </row>
    <row r="6001" spans="1:25" s="99" customFormat="1" ht="31.5" customHeight="1" x14ac:dyDescent="0.25">
      <c r="A6001" s="103"/>
      <c r="B6001" s="104"/>
      <c r="C6001" s="104"/>
      <c r="D6001" s="104"/>
      <c r="E6001" s="103"/>
      <c r="F6001" s="135"/>
      <c r="G6001" s="157"/>
      <c r="H6001" s="103"/>
      <c r="I6001" s="103"/>
      <c r="J6001" s="103"/>
      <c r="K6001" s="103"/>
      <c r="L6001" s="161"/>
      <c r="M6001" s="158"/>
      <c r="N6001" s="158"/>
      <c r="O6001" s="158"/>
      <c r="P6001" s="105"/>
      <c r="Q6001" s="106"/>
      <c r="R6001" s="159"/>
      <c r="S6001" s="162" t="s">
        <v>57</v>
      </c>
      <c r="T6001" s="162" t="s">
        <v>57</v>
      </c>
      <c r="U6001" s="162" t="s">
        <v>57</v>
      </c>
      <c r="V6001" s="163" t="s">
        <v>58</v>
      </c>
      <c r="W6001" s="146"/>
      <c r="X6001" s="146"/>
      <c r="Y6001" s="146"/>
    </row>
    <row r="6002" spans="1:25" s="99" customFormat="1" ht="58.5" customHeight="1" x14ac:dyDescent="0.25">
      <c r="A6002" s="185" t="s">
        <v>59</v>
      </c>
      <c r="B6002" s="180"/>
      <c r="C6002" s="180"/>
      <c r="D6002" s="180"/>
      <c r="E6002" s="180"/>
      <c r="F6002" s="180"/>
      <c r="G6002" s="180"/>
      <c r="H6002" s="180"/>
      <c r="I6002" s="180"/>
      <c r="J6002" s="180"/>
      <c r="K6002" s="180"/>
      <c r="L6002" s="180"/>
      <c r="M6002" s="180"/>
      <c r="N6002" s="180"/>
      <c r="O6002" s="180"/>
      <c r="P6002" s="180"/>
      <c r="Q6002" s="180"/>
      <c r="R6002" s="176"/>
      <c r="S6002" s="137">
        <f>SUM(S5964,S5971:S5984,S5986:S5999)</f>
        <v>0</v>
      </c>
      <c r="T6002" s="137" t="str">
        <f>IF(SUM(T5971:T5984,T5986:T5999)=0," ",SUM(T5971:T5984,T5986:T5999))</f>
        <v xml:space="preserve"> </v>
      </c>
      <c r="U6002" s="137" t="str">
        <f>IF(SUM(U5971:U5984,U5986:U5999)=0," ",SUM(U5971:U5984,U5986:U5999))</f>
        <v xml:space="preserve"> </v>
      </c>
      <c r="V6002" s="137" t="str">
        <f>IF(SUM(V5971:V5984,V5986:V5999)=0," ",SUM(V5971:V5984,V5986:V5999))</f>
        <v xml:space="preserve"> </v>
      </c>
      <c r="W6002" s="146"/>
      <c r="X6002" s="164">
        <f>SUM(U5971:U5984,U5986:U5999)</f>
        <v>0</v>
      </c>
      <c r="Y6002" s="164">
        <f>SUM(V5971:V5984,V5986:V5999)</f>
        <v>0</v>
      </c>
    </row>
    <row r="6003" spans="1:25" x14ac:dyDescent="0.3">
      <c r="A6003" s="34"/>
      <c r="G6003" s="146"/>
      <c r="L6003" s="146"/>
      <c r="M6003" s="146"/>
      <c r="N6003" s="146"/>
      <c r="O6003" s="146"/>
      <c r="R6003" s="146"/>
      <c r="S6003" s="146"/>
      <c r="T6003" s="146"/>
      <c r="U6003" s="146"/>
      <c r="V6003" s="146"/>
      <c r="W6003" s="146"/>
      <c r="X6003" s="146"/>
      <c r="Y6003" s="146"/>
    </row>
    <row r="6004" spans="1:25" x14ac:dyDescent="0.3">
      <c r="A6004" s="186" t="s">
        <v>60</v>
      </c>
      <c r="B6004" s="187"/>
      <c r="C6004" s="187"/>
      <c r="D6004" s="187"/>
      <c r="E6004" s="187"/>
      <c r="F6004" s="187"/>
      <c r="G6004" s="187"/>
      <c r="H6004" s="187"/>
      <c r="I6004" s="187"/>
      <c r="J6004" s="187"/>
      <c r="K6004" s="187"/>
      <c r="L6004" s="187"/>
      <c r="M6004" s="187"/>
      <c r="N6004" s="187"/>
      <c r="O6004" s="187"/>
      <c r="P6004" s="187"/>
      <c r="Q6004" s="187"/>
      <c r="R6004" s="187"/>
      <c r="S6004" s="187"/>
      <c r="T6004" s="187"/>
      <c r="U6004" s="187"/>
      <c r="V6004" s="187"/>
      <c r="W6004" s="146"/>
      <c r="X6004" s="146"/>
      <c r="Y6004" s="146"/>
    </row>
    <row r="6005" spans="1:25" s="99" customFormat="1" ht="41.25" customHeight="1" x14ac:dyDescent="0.25">
      <c r="A6005" s="189" t="s">
        <v>38</v>
      </c>
      <c r="B6005" s="180"/>
      <c r="C6005" s="180"/>
      <c r="D6005" s="180"/>
      <c r="E6005" s="180"/>
      <c r="F6005" s="180"/>
      <c r="G6005" s="180"/>
      <c r="H6005" s="180"/>
      <c r="I6005" s="180"/>
      <c r="J6005" s="180"/>
      <c r="K6005" s="180"/>
      <c r="L6005" s="180"/>
      <c r="M6005" s="180"/>
      <c r="N6005" s="180"/>
      <c r="O6005" s="180"/>
      <c r="P6005" s="180"/>
      <c r="Q6005" s="180"/>
      <c r="R6005" s="180"/>
      <c r="S6005" s="180"/>
      <c r="T6005" s="180"/>
      <c r="U6005" s="180"/>
      <c r="V6005" s="176"/>
      <c r="W6005" s="146"/>
      <c r="X6005" s="146"/>
      <c r="Y6005" s="146"/>
    </row>
    <row r="6006" spans="1:25" s="100" customFormat="1" ht="35.25" customHeight="1" x14ac:dyDescent="0.25">
      <c r="A6006" s="179" t="s">
        <v>39</v>
      </c>
      <c r="B6006" s="180"/>
      <c r="C6006" s="180"/>
      <c r="D6006" s="180"/>
      <c r="E6006" s="180"/>
      <c r="F6006" s="180"/>
      <c r="G6006" s="180"/>
      <c r="H6006" s="180"/>
      <c r="I6006" s="180"/>
      <c r="J6006" s="180"/>
      <c r="K6006" s="180"/>
      <c r="L6006" s="180"/>
      <c r="M6006" s="180"/>
      <c r="N6006" s="180"/>
      <c r="O6006" s="180"/>
      <c r="P6006" s="180"/>
      <c r="Q6006" s="180"/>
      <c r="R6006" s="176"/>
      <c r="S6006" s="147"/>
      <c r="T6006" s="148"/>
      <c r="U6006" s="149" t="s">
        <v>40</v>
      </c>
      <c r="V6006" s="150">
        <f>V5968+1</f>
        <v>159</v>
      </c>
      <c r="W6006" s="146"/>
      <c r="X6006" s="146"/>
      <c r="Y6006" s="146"/>
    </row>
    <row r="6007" spans="1:25" s="99" customFormat="1" ht="81" customHeight="1" x14ac:dyDescent="0.25">
      <c r="A6007" s="110" t="s">
        <v>3</v>
      </c>
      <c r="B6007" s="188" t="s">
        <v>41</v>
      </c>
      <c r="C6007" s="176"/>
      <c r="D6007" s="111" t="s">
        <v>42</v>
      </c>
      <c r="E6007" s="110" t="s">
        <v>324</v>
      </c>
      <c r="F6007" s="111" t="s">
        <v>325</v>
      </c>
      <c r="G6007" s="151" t="s">
        <v>43</v>
      </c>
      <c r="H6007" s="110" t="s">
        <v>44</v>
      </c>
      <c r="I6007" s="110" t="s">
        <v>8</v>
      </c>
      <c r="J6007" s="110" t="s">
        <v>45</v>
      </c>
      <c r="K6007" s="110" t="s">
        <v>46</v>
      </c>
      <c r="L6007" s="152" t="s">
        <v>47</v>
      </c>
      <c r="M6007" s="153" t="s">
        <v>48</v>
      </c>
      <c r="N6007" s="154" t="s">
        <v>49</v>
      </c>
      <c r="O6007" s="154" t="s">
        <v>49</v>
      </c>
      <c r="P6007" s="112" t="s">
        <v>50</v>
      </c>
      <c r="Q6007" s="110" t="s">
        <v>51</v>
      </c>
      <c r="R6007" s="155" t="s">
        <v>52</v>
      </c>
      <c r="S6007" s="156" t="s">
        <v>53</v>
      </c>
      <c r="T6007" s="156" t="s">
        <v>54</v>
      </c>
      <c r="U6007" s="152" t="s">
        <v>54</v>
      </c>
      <c r="V6007" s="152" t="s">
        <v>55</v>
      </c>
      <c r="W6007" s="146"/>
      <c r="X6007" s="146"/>
      <c r="Y6007" s="146"/>
    </row>
    <row r="6008" spans="1:25" s="99" customFormat="1" ht="45" customHeight="1" x14ac:dyDescent="0.25">
      <c r="A6008" s="101"/>
      <c r="B6008" s="177" t="s">
        <v>56</v>
      </c>
      <c r="C6008" s="178"/>
      <c r="D6008" s="102"/>
      <c r="E6008" s="170"/>
      <c r="F6008" s="102"/>
      <c r="G6008" s="95"/>
      <c r="H6008" s="102"/>
      <c r="I6008" s="102"/>
      <c r="J6008" s="102"/>
      <c r="K6008" s="102"/>
      <c r="L6008" s="95"/>
      <c r="M6008" s="95"/>
      <c r="N6008" s="95"/>
      <c r="O6008" s="95"/>
      <c r="P6008" s="102"/>
      <c r="Q6008" s="102"/>
      <c r="R6008" s="190"/>
      <c r="S6008" s="184"/>
      <c r="T6008" s="95"/>
      <c r="U6008" s="95"/>
      <c r="V6008" s="95"/>
      <c r="W6008" s="146"/>
      <c r="X6008" s="146"/>
      <c r="Y6008" s="146"/>
    </row>
    <row r="6009" spans="1:25" s="99" customFormat="1" ht="54.75" customHeight="1" x14ac:dyDescent="0.25">
      <c r="A6009" s="96">
        <f>A5999+1</f>
        <v>4425</v>
      </c>
      <c r="B6009" s="181"/>
      <c r="C6009" s="182"/>
      <c r="D6009" s="113"/>
      <c r="E6009" s="115"/>
      <c r="F6009" s="174"/>
      <c r="G6009" s="114" t="str">
        <f t="shared" ref="G6009:G6022" si="1895">IF(AND(F6009&lt;&gt;"",V6009&lt;&gt;"",L6009&lt;&gt;0),V6009/L6009,"")</f>
        <v/>
      </c>
      <c r="H6009" s="115"/>
      <c r="I6009" s="115"/>
      <c r="J6009" s="115"/>
      <c r="K6009" s="115"/>
      <c r="L6009" s="133" t="str">
        <f t="shared" ref="L6009:L6022" si="1896">IF(AND(H6009&lt;&gt;0, J6009&lt;&gt;0, K6009&lt;&gt;0), H6009*J6009*K6009, "")</f>
        <v/>
      </c>
      <c r="M6009" s="116" t="str">
        <f>IF(L6009="", "", L6009/Veriler!$X$1)</f>
        <v/>
      </c>
      <c r="N6009" s="116" t="str">
        <f>IF(F6009&lt;&gt;"", "İthal Girdi", IF(Veriler!T6009="", "", IF(Veriler!S6009="H", "%0,5 üzerindedir", IF(Veriler!T6009&gt;0.1, "%10 sınırı aşılmıştır.", "Uygun"))))</f>
        <v>%0,5 üzerindedir</v>
      </c>
      <c r="O6009" s="116" t="str">
        <f t="shared" ref="O6009:O6022" si="1897">IF(M6009=""," ",N6009)</f>
        <v xml:space="preserve"> </v>
      </c>
      <c r="P6009" s="117"/>
      <c r="Q6009" s="118"/>
      <c r="R6009" s="119" t="str">
        <f t="shared" ref="R6009:R6022" si="1898">IFERROR(IF(AND(T6009&lt;&gt;"",L6009&lt;&gt;"",L6009&lt;&gt;0,T6009&lt;&gt;0),T6009/L6009,"")," ")</f>
        <v/>
      </c>
      <c r="S6009" s="133">
        <f>IFERROR(IF(M6009&lt;=0.005,IF(F6009="",L6009,0),IF(F6009&lt;&gt;"",0,IF(P6009="",0,IF(P6009="H",0,IF(Q6009&lt;Veriler!$G$2,L6009*Veriler!$G$2,L6009*Q6009)))))," ")</f>
        <v>0</v>
      </c>
      <c r="T6009" s="133">
        <f>IF(Veriler!T6009&lt;=0.1, S6009, IF(AND(Veriler!T6009&gt;0.1, F6009="", P6009="E"), IF(Q6009&gt;Veriler!$G$2, Q6009*S6009, IF(Q6009&lt;Veriler!$G$2, Veriler!$G$2*S6009, Q6009*S6009)), 0))</f>
        <v>0</v>
      </c>
      <c r="U6009" s="133" t="str">
        <f t="shared" ref="U6009:U6022" si="1899">IF(T6009=0," ",T6009)</f>
        <v xml:space="preserve"> </v>
      </c>
      <c r="V6009" s="134" t="str">
        <f>IFERROR(IF(O6009="%10 sınırı aşılmıştır.",L6009-T6009,IFERROR(IF(F6009="",IF(S6009=1,0,IF(L6009-S6009=0,"",L6009-S6009)),IF(Veriler!M6009="",L6009,IF(L6009*Veriler!M6009=0,"",L6009*Veriler!M6009))),L6009)),0)</f>
        <v/>
      </c>
      <c r="W6009" s="146"/>
      <c r="X6009" s="146"/>
      <c r="Y6009" s="146"/>
    </row>
    <row r="6010" spans="1:25" s="99" customFormat="1" ht="54.75" customHeight="1" x14ac:dyDescent="0.25">
      <c r="A6010" s="96">
        <f t="shared" ref="A6010:A6022" si="1900">A6009+1</f>
        <v>4426</v>
      </c>
      <c r="B6010" s="175"/>
      <c r="C6010" s="176"/>
      <c r="D6010" s="113"/>
      <c r="E6010" s="115"/>
      <c r="F6010" s="174"/>
      <c r="G6010" s="114" t="str">
        <f t="shared" si="1895"/>
        <v/>
      </c>
      <c r="H6010" s="115"/>
      <c r="I6010" s="115"/>
      <c r="J6010" s="115"/>
      <c r="K6010" s="115"/>
      <c r="L6010" s="133" t="str">
        <f t="shared" si="1896"/>
        <v/>
      </c>
      <c r="M6010" s="116" t="str">
        <f>IF(L6010="", "", L6010/Veriler!$X$1)</f>
        <v/>
      </c>
      <c r="N6010" s="116" t="str">
        <f>IF(F6010&lt;&gt;"", "İthal Girdi", IF(Veriler!T6010="", "", IF(Veriler!S6010="H", "%0,5 üzerindedir", IF(Veriler!T6010&gt;0.1, "%10 sınırı aşılmıştır.", "Uygun"))))</f>
        <v>%0,5 üzerindedir</v>
      </c>
      <c r="O6010" s="116" t="str">
        <f t="shared" si="1897"/>
        <v xml:space="preserve"> </v>
      </c>
      <c r="P6010" s="117"/>
      <c r="Q6010" s="118"/>
      <c r="R6010" s="119" t="str">
        <f t="shared" si="1898"/>
        <v/>
      </c>
      <c r="S6010" s="133">
        <f>IFERROR(IF(M6010&lt;=0.005,IF(F6010="",L6010,0),IF(F6010&lt;&gt;"",0,IF(P6010="",0,IF(P6010="H",0,IF(Q6010&lt;Veriler!$G$2,L6010*Veriler!$G$2,L6010*Q6010)))))," ")</f>
        <v>0</v>
      </c>
      <c r="T6010" s="133">
        <f>IF(Veriler!T6010&lt;=0.1, S6010, IF(AND(Veriler!T6010&gt;0.1, F6010="", P6010="E"), IF(Q6010&gt;Veriler!$G$2, Q6010*S6010, IF(Q6010&lt;Veriler!$G$2, Veriler!$G$2*S6010, Q6010*S6010)), 0))</f>
        <v>0</v>
      </c>
      <c r="U6010" s="133" t="str">
        <f t="shared" si="1899"/>
        <v xml:space="preserve"> </v>
      </c>
      <c r="V6010" s="134" t="str">
        <f>IFERROR(IF(O6010="%10 sınırı aşılmıştır.",L6010-T6010,IFERROR(IF(F6010="",IF(S6010=1,0,IF(L6010-S6010=0,"",L6010-S6010)),IF(Veriler!M6010="",L6010,IF(L6010*Veriler!M6010=0,"",L6010*Veriler!M6010))),L6010)),0)</f>
        <v/>
      </c>
      <c r="W6010" s="146"/>
      <c r="X6010" s="146"/>
      <c r="Y6010" s="146"/>
    </row>
    <row r="6011" spans="1:25" s="99" customFormat="1" ht="54.75" customHeight="1" x14ac:dyDescent="0.25">
      <c r="A6011" s="96">
        <f t="shared" si="1900"/>
        <v>4427</v>
      </c>
      <c r="B6011" s="175"/>
      <c r="C6011" s="176"/>
      <c r="D6011" s="113"/>
      <c r="E6011" s="115"/>
      <c r="F6011" s="174"/>
      <c r="G6011" s="114" t="str">
        <f t="shared" si="1895"/>
        <v/>
      </c>
      <c r="H6011" s="115"/>
      <c r="I6011" s="115"/>
      <c r="J6011" s="115"/>
      <c r="K6011" s="115"/>
      <c r="L6011" s="133" t="str">
        <f t="shared" si="1896"/>
        <v/>
      </c>
      <c r="M6011" s="116" t="str">
        <f>IF(L6011="", "", L6011/Veriler!$X$1)</f>
        <v/>
      </c>
      <c r="N6011" s="116" t="str">
        <f>IF(F6011&lt;&gt;"", "İthal Girdi", IF(Veriler!T6011="", "", IF(Veriler!S6011="H", "%0,5 üzerindedir", IF(Veriler!T6011&gt;0.1, "%10 sınırı aşılmıştır.", "Uygun"))))</f>
        <v>%0,5 üzerindedir</v>
      </c>
      <c r="O6011" s="116" t="str">
        <f t="shared" si="1897"/>
        <v xml:space="preserve"> </v>
      </c>
      <c r="P6011" s="117"/>
      <c r="Q6011" s="118"/>
      <c r="R6011" s="119" t="str">
        <f t="shared" si="1898"/>
        <v/>
      </c>
      <c r="S6011" s="133">
        <f>IFERROR(IF(M6011&lt;=0.005,IF(F6011="",L6011,0),IF(F6011&lt;&gt;"",0,IF(P6011="",0,IF(P6011="H",0,IF(Q6011&lt;Veriler!$G$2,L6011*Veriler!$G$2,L6011*Q6011)))))," ")</f>
        <v>0</v>
      </c>
      <c r="T6011" s="133">
        <f>IF(Veriler!T6011&lt;=0.1, S6011, IF(AND(Veriler!T6011&gt;0.1, F6011="", P6011="E"), IF(Q6011&gt;Veriler!$G$2, Q6011*S6011, IF(Q6011&lt;Veriler!$G$2, Veriler!$G$2*S6011, Q6011*S6011)), 0))</f>
        <v>0</v>
      </c>
      <c r="U6011" s="133" t="str">
        <f t="shared" si="1899"/>
        <v xml:space="preserve"> </v>
      </c>
      <c r="V6011" s="134" t="str">
        <f>IFERROR(IF(O6011="%10 sınırı aşılmıştır.",L6011-T6011,IFERROR(IF(F6011="",IF(S6011=1,0,IF(L6011-S6011=0,"",L6011-S6011)),IF(Veriler!M6011="",L6011,IF(L6011*Veriler!M6011=0,"",L6011*Veriler!M6011))),L6011)),0)</f>
        <v/>
      </c>
      <c r="W6011" s="146"/>
      <c r="X6011" s="146"/>
      <c r="Y6011" s="146"/>
    </row>
    <row r="6012" spans="1:25" s="99" customFormat="1" ht="54.75" customHeight="1" x14ac:dyDescent="0.25">
      <c r="A6012" s="96">
        <f t="shared" si="1900"/>
        <v>4428</v>
      </c>
      <c r="B6012" s="175"/>
      <c r="C6012" s="176"/>
      <c r="D6012" s="113"/>
      <c r="E6012" s="115"/>
      <c r="F6012" s="174"/>
      <c r="G6012" s="114" t="str">
        <f t="shared" si="1895"/>
        <v/>
      </c>
      <c r="H6012" s="115"/>
      <c r="I6012" s="115"/>
      <c r="J6012" s="115"/>
      <c r="K6012" s="115"/>
      <c r="L6012" s="133" t="str">
        <f t="shared" si="1896"/>
        <v/>
      </c>
      <c r="M6012" s="116" t="str">
        <f>IF(L6012="", "", L6012/Veriler!$X$1)</f>
        <v/>
      </c>
      <c r="N6012" s="116" t="str">
        <f>IF(F6012&lt;&gt;"", "İthal Girdi", IF(Veriler!T6012="", "", IF(Veriler!S6012="H", "%0,5 üzerindedir", IF(Veriler!T6012&gt;0.1, "%10 sınırı aşılmıştır.", "Uygun"))))</f>
        <v>%0,5 üzerindedir</v>
      </c>
      <c r="O6012" s="116" t="str">
        <f t="shared" si="1897"/>
        <v xml:space="preserve"> </v>
      </c>
      <c r="P6012" s="117"/>
      <c r="Q6012" s="118"/>
      <c r="R6012" s="119" t="str">
        <f t="shared" si="1898"/>
        <v/>
      </c>
      <c r="S6012" s="133">
        <f>IFERROR(IF(M6012&lt;=0.005,IF(F6012="",L6012,0),IF(F6012&lt;&gt;"",0,IF(P6012="",0,IF(P6012="H",0,IF(Q6012&lt;Veriler!$G$2,L6012*Veriler!$G$2,L6012*Q6012)))))," ")</f>
        <v>0</v>
      </c>
      <c r="T6012" s="133">
        <f>IF(Veriler!T6012&lt;=0.1, S6012, IF(AND(Veriler!T6012&gt;0.1, F6012="", P6012="E"), IF(Q6012&gt;Veriler!$G$2, Q6012*S6012, IF(Q6012&lt;Veriler!$G$2, Veriler!$G$2*S6012, Q6012*S6012)), 0))</f>
        <v>0</v>
      </c>
      <c r="U6012" s="133" t="str">
        <f t="shared" si="1899"/>
        <v xml:space="preserve"> </v>
      </c>
      <c r="V6012" s="134" t="str">
        <f>IFERROR(IF(O6012="%10 sınırı aşılmıştır.",L6012-T6012,IFERROR(IF(F6012="",IF(S6012=1,0,IF(L6012-S6012=0,"",L6012-S6012)),IF(Veriler!M6012="",L6012,IF(L6012*Veriler!M6012=0,"",L6012*Veriler!M6012))),L6012)),0)</f>
        <v/>
      </c>
      <c r="W6012" s="146"/>
      <c r="X6012" s="146"/>
      <c r="Y6012" s="146"/>
    </row>
    <row r="6013" spans="1:25" s="99" customFormat="1" ht="54.75" customHeight="1" x14ac:dyDescent="0.25">
      <c r="A6013" s="96">
        <f t="shared" si="1900"/>
        <v>4429</v>
      </c>
      <c r="B6013" s="175"/>
      <c r="C6013" s="176"/>
      <c r="D6013" s="113"/>
      <c r="E6013" s="115"/>
      <c r="F6013" s="174"/>
      <c r="G6013" s="114" t="str">
        <f t="shared" si="1895"/>
        <v/>
      </c>
      <c r="H6013" s="115"/>
      <c r="I6013" s="115"/>
      <c r="J6013" s="115"/>
      <c r="K6013" s="115"/>
      <c r="L6013" s="133" t="str">
        <f t="shared" si="1896"/>
        <v/>
      </c>
      <c r="M6013" s="116" t="str">
        <f>IF(L6013="", "", L6013/Veriler!$X$1)</f>
        <v/>
      </c>
      <c r="N6013" s="116" t="str">
        <f>IF(F6013&lt;&gt;"", "İthal Girdi", IF(Veriler!T6013="", "", IF(Veriler!S6013="H", "%0,5 üzerindedir", IF(Veriler!T6013&gt;0.1, "%10 sınırı aşılmıştır.", "Uygun"))))</f>
        <v>%0,5 üzerindedir</v>
      </c>
      <c r="O6013" s="116" t="str">
        <f t="shared" si="1897"/>
        <v xml:space="preserve"> </v>
      </c>
      <c r="P6013" s="117"/>
      <c r="Q6013" s="118"/>
      <c r="R6013" s="119" t="str">
        <f t="shared" si="1898"/>
        <v/>
      </c>
      <c r="S6013" s="133">
        <f>IFERROR(IF(M6013&lt;=0.005,IF(F6013="",L6013,0),IF(F6013&lt;&gt;"",0,IF(P6013="",0,IF(P6013="H",0,IF(Q6013&lt;Veriler!$G$2,L6013*Veriler!$G$2,L6013*Q6013)))))," ")</f>
        <v>0</v>
      </c>
      <c r="T6013" s="133">
        <f>IF(Veriler!T6013&lt;=0.1, S6013, IF(AND(Veriler!T6013&gt;0.1, F6013="", P6013="E"), IF(Q6013&gt;Veriler!$G$2, Q6013*S6013, IF(Q6013&lt;Veriler!$G$2, Veriler!$G$2*S6013, Q6013*S6013)), 0))</f>
        <v>0</v>
      </c>
      <c r="U6013" s="133" t="str">
        <f t="shared" si="1899"/>
        <v xml:space="preserve"> </v>
      </c>
      <c r="V6013" s="134" t="str">
        <f>IFERROR(IF(O6013="%10 sınırı aşılmıştır.",L6013-T6013,IFERROR(IF(F6013="",IF(S6013=1,0,IF(L6013-S6013=0,"",L6013-S6013)),IF(Veriler!M6013="",L6013,IF(L6013*Veriler!M6013=0,"",L6013*Veriler!M6013))),L6013)),0)</f>
        <v/>
      </c>
      <c r="W6013" s="146"/>
      <c r="X6013" s="146"/>
      <c r="Y6013" s="146"/>
    </row>
    <row r="6014" spans="1:25" s="99" customFormat="1" ht="54.75" customHeight="1" x14ac:dyDescent="0.25">
      <c r="A6014" s="96">
        <f t="shared" si="1900"/>
        <v>4430</v>
      </c>
      <c r="B6014" s="175"/>
      <c r="C6014" s="176"/>
      <c r="D6014" s="113"/>
      <c r="E6014" s="115"/>
      <c r="F6014" s="174"/>
      <c r="G6014" s="114" t="str">
        <f t="shared" si="1895"/>
        <v/>
      </c>
      <c r="H6014" s="115"/>
      <c r="I6014" s="115"/>
      <c r="J6014" s="115"/>
      <c r="K6014" s="115"/>
      <c r="L6014" s="133" t="str">
        <f t="shared" si="1896"/>
        <v/>
      </c>
      <c r="M6014" s="116" t="str">
        <f>IF(L6014="", "", L6014/Veriler!$X$1)</f>
        <v/>
      </c>
      <c r="N6014" s="116" t="str">
        <f>IF(F6014&lt;&gt;"", "İthal Girdi", IF(Veriler!T6014="", "", IF(Veriler!S6014="H", "%0,5 üzerindedir", IF(Veriler!T6014&gt;0.1, "%10 sınırı aşılmıştır.", "Uygun"))))</f>
        <v>%0,5 üzerindedir</v>
      </c>
      <c r="O6014" s="116" t="str">
        <f t="shared" si="1897"/>
        <v xml:space="preserve"> </v>
      </c>
      <c r="P6014" s="117"/>
      <c r="Q6014" s="118"/>
      <c r="R6014" s="119" t="str">
        <f t="shared" si="1898"/>
        <v/>
      </c>
      <c r="S6014" s="133">
        <f>IFERROR(IF(M6014&lt;=0.005,IF(F6014="",L6014,0),IF(F6014&lt;&gt;"",0,IF(P6014="",0,IF(P6014="H",0,IF(Q6014&lt;Veriler!$G$2,L6014*Veriler!$G$2,L6014*Q6014)))))," ")</f>
        <v>0</v>
      </c>
      <c r="T6014" s="133">
        <f>IF(Veriler!T6014&lt;=0.1, S6014, IF(AND(Veriler!T6014&gt;0.1, F6014="", P6014="E"), IF(Q6014&gt;Veriler!$G$2, Q6014*S6014, IF(Q6014&lt;Veriler!$G$2, Veriler!$G$2*S6014, Q6014*S6014)), 0))</f>
        <v>0</v>
      </c>
      <c r="U6014" s="133" t="str">
        <f t="shared" si="1899"/>
        <v xml:space="preserve"> </v>
      </c>
      <c r="V6014" s="134" t="str">
        <f>IFERROR(IF(O6014="%10 sınırı aşılmıştır.",L6014-T6014,IFERROR(IF(F6014="",IF(S6014=1,0,IF(L6014-S6014=0,"",L6014-S6014)),IF(Veriler!M6014="",L6014,IF(L6014*Veriler!M6014=0,"",L6014*Veriler!M6014))),L6014)),0)</f>
        <v/>
      </c>
      <c r="W6014" s="146"/>
      <c r="X6014" s="146"/>
      <c r="Y6014" s="146"/>
    </row>
    <row r="6015" spans="1:25" s="99" customFormat="1" ht="54.75" customHeight="1" x14ac:dyDescent="0.25">
      <c r="A6015" s="96">
        <f t="shared" si="1900"/>
        <v>4431</v>
      </c>
      <c r="B6015" s="175"/>
      <c r="C6015" s="176"/>
      <c r="D6015" s="113"/>
      <c r="E6015" s="115"/>
      <c r="F6015" s="174"/>
      <c r="G6015" s="114" t="str">
        <f t="shared" si="1895"/>
        <v/>
      </c>
      <c r="H6015" s="115"/>
      <c r="I6015" s="115"/>
      <c r="J6015" s="115"/>
      <c r="K6015" s="115"/>
      <c r="L6015" s="133" t="str">
        <f t="shared" si="1896"/>
        <v/>
      </c>
      <c r="M6015" s="116" t="str">
        <f>IF(L6015="", "", L6015/Veriler!$X$1)</f>
        <v/>
      </c>
      <c r="N6015" s="116" t="str">
        <f>IF(F6015&lt;&gt;"", "İthal Girdi", IF(Veriler!T6015="", "", IF(Veriler!S6015="H", "%0,5 üzerindedir", IF(Veriler!T6015&gt;0.1, "%10 sınırı aşılmıştır.", "Uygun"))))</f>
        <v>%0,5 üzerindedir</v>
      </c>
      <c r="O6015" s="116" t="str">
        <f t="shared" si="1897"/>
        <v xml:space="preserve"> </v>
      </c>
      <c r="P6015" s="117"/>
      <c r="Q6015" s="118"/>
      <c r="R6015" s="119" t="str">
        <f t="shared" si="1898"/>
        <v/>
      </c>
      <c r="S6015" s="133">
        <f>IFERROR(IF(M6015&lt;=0.005,IF(F6015="",L6015,0),IF(F6015&lt;&gt;"",0,IF(P6015="",0,IF(P6015="H",0,IF(Q6015&lt;Veriler!$G$2,L6015*Veriler!$G$2,L6015*Q6015)))))," ")</f>
        <v>0</v>
      </c>
      <c r="T6015" s="133">
        <f>IF(Veriler!T6015&lt;=0.1, S6015, IF(AND(Veriler!T6015&gt;0.1, F6015="", P6015="E"), IF(Q6015&gt;Veriler!$G$2, Q6015*S6015, IF(Q6015&lt;Veriler!$G$2, Veriler!$G$2*S6015, Q6015*S6015)), 0))</f>
        <v>0</v>
      </c>
      <c r="U6015" s="133" t="str">
        <f t="shared" si="1899"/>
        <v xml:space="preserve"> </v>
      </c>
      <c r="V6015" s="134" t="str">
        <f>IFERROR(IF(O6015="%10 sınırı aşılmıştır.",L6015-T6015,IFERROR(IF(F6015="",IF(S6015=1,0,IF(L6015-S6015=0,"",L6015-S6015)),IF(Veriler!M6015="",L6015,IF(L6015*Veriler!M6015=0,"",L6015*Veriler!M6015))),L6015)),0)</f>
        <v/>
      </c>
      <c r="W6015" s="146"/>
      <c r="X6015" s="146"/>
      <c r="Y6015" s="146"/>
    </row>
    <row r="6016" spans="1:25" s="99" customFormat="1" ht="54.75" customHeight="1" x14ac:dyDescent="0.25">
      <c r="A6016" s="96">
        <f t="shared" si="1900"/>
        <v>4432</v>
      </c>
      <c r="B6016" s="175"/>
      <c r="C6016" s="176"/>
      <c r="D6016" s="113"/>
      <c r="E6016" s="115"/>
      <c r="F6016" s="174"/>
      <c r="G6016" s="114" t="str">
        <f t="shared" si="1895"/>
        <v/>
      </c>
      <c r="H6016" s="115"/>
      <c r="I6016" s="115"/>
      <c r="J6016" s="115"/>
      <c r="K6016" s="115"/>
      <c r="L6016" s="133" t="str">
        <f t="shared" si="1896"/>
        <v/>
      </c>
      <c r="M6016" s="116" t="str">
        <f>IF(L6016="", "", L6016/Veriler!$X$1)</f>
        <v/>
      </c>
      <c r="N6016" s="116" t="str">
        <f>IF(F6016&lt;&gt;"", "İthal Girdi", IF(Veriler!T6016="", "", IF(Veriler!S6016="H", "%0,5 üzerindedir", IF(Veriler!T6016&gt;0.1, "%10 sınırı aşılmıştır.", "Uygun"))))</f>
        <v>%0,5 üzerindedir</v>
      </c>
      <c r="O6016" s="116" t="str">
        <f t="shared" si="1897"/>
        <v xml:space="preserve"> </v>
      </c>
      <c r="P6016" s="117"/>
      <c r="Q6016" s="118"/>
      <c r="R6016" s="119" t="str">
        <f t="shared" si="1898"/>
        <v/>
      </c>
      <c r="S6016" s="133">
        <f>IFERROR(IF(M6016&lt;=0.005,IF(F6016="",L6016,0),IF(F6016&lt;&gt;"",0,IF(P6016="",0,IF(P6016="H",0,IF(Q6016&lt;Veriler!$G$2,L6016*Veriler!$G$2,L6016*Q6016)))))," ")</f>
        <v>0</v>
      </c>
      <c r="T6016" s="133">
        <f>IF(Veriler!T6016&lt;=0.1, S6016, IF(AND(Veriler!T6016&gt;0.1, F6016="", P6016="E"), IF(Q6016&gt;Veriler!$G$2, Q6016*S6016, IF(Q6016&lt;Veriler!$G$2, Veriler!$G$2*S6016, Q6016*S6016)), 0))</f>
        <v>0</v>
      </c>
      <c r="U6016" s="133" t="str">
        <f t="shared" si="1899"/>
        <v xml:space="preserve"> </v>
      </c>
      <c r="V6016" s="134" t="str">
        <f>IFERROR(IF(O6016="%10 sınırı aşılmıştır.",L6016-T6016,IFERROR(IF(F6016="",IF(S6016=1,0,IF(L6016-S6016=0,"",L6016-S6016)),IF(Veriler!M6016="",L6016,IF(L6016*Veriler!M6016=0,"",L6016*Veriler!M6016))),L6016)),0)</f>
        <v/>
      </c>
      <c r="W6016" s="146"/>
      <c r="X6016" s="146"/>
      <c r="Y6016" s="146"/>
    </row>
    <row r="6017" spans="1:25" s="99" customFormat="1" ht="54.75" customHeight="1" x14ac:dyDescent="0.25">
      <c r="A6017" s="96">
        <f t="shared" si="1900"/>
        <v>4433</v>
      </c>
      <c r="B6017" s="175"/>
      <c r="C6017" s="176"/>
      <c r="D6017" s="113"/>
      <c r="E6017" s="115"/>
      <c r="F6017" s="174"/>
      <c r="G6017" s="114" t="str">
        <f t="shared" si="1895"/>
        <v/>
      </c>
      <c r="H6017" s="115"/>
      <c r="I6017" s="115"/>
      <c r="J6017" s="115"/>
      <c r="K6017" s="115"/>
      <c r="L6017" s="133" t="str">
        <f t="shared" si="1896"/>
        <v/>
      </c>
      <c r="M6017" s="116" t="str">
        <f>IF(L6017="", "", L6017/Veriler!$X$1)</f>
        <v/>
      </c>
      <c r="N6017" s="116" t="str">
        <f>IF(F6017&lt;&gt;"", "İthal Girdi", IF(Veriler!T6017="", "", IF(Veriler!S6017="H", "%0,5 üzerindedir", IF(Veriler!T6017&gt;0.1, "%10 sınırı aşılmıştır.", "Uygun"))))</f>
        <v>%0,5 üzerindedir</v>
      </c>
      <c r="O6017" s="116" t="str">
        <f t="shared" si="1897"/>
        <v xml:space="preserve"> </v>
      </c>
      <c r="P6017" s="117"/>
      <c r="Q6017" s="118"/>
      <c r="R6017" s="119" t="str">
        <f t="shared" si="1898"/>
        <v/>
      </c>
      <c r="S6017" s="133">
        <f>IFERROR(IF(M6017&lt;=0.005,IF(F6017="",L6017,0),IF(F6017&lt;&gt;"",0,IF(P6017="",0,IF(P6017="H",0,IF(Q6017&lt;Veriler!$G$2,L6017*Veriler!$G$2,L6017*Q6017)))))," ")</f>
        <v>0</v>
      </c>
      <c r="T6017" s="133">
        <f>IF(Veriler!T6017&lt;=0.1, S6017, IF(AND(Veriler!T6017&gt;0.1, F6017="", P6017="E"), IF(Q6017&gt;Veriler!$G$2, Q6017*S6017, IF(Q6017&lt;Veriler!$G$2, Veriler!$G$2*S6017, Q6017*S6017)), 0))</f>
        <v>0</v>
      </c>
      <c r="U6017" s="133" t="str">
        <f t="shared" si="1899"/>
        <v xml:space="preserve"> </v>
      </c>
      <c r="V6017" s="134" t="str">
        <f>IFERROR(IF(O6017="%10 sınırı aşılmıştır.",L6017-T6017,IFERROR(IF(F6017="",IF(S6017=1,0,IF(L6017-S6017=0,"",L6017-S6017)),IF(Veriler!M6017="",L6017,IF(L6017*Veriler!M6017=0,"",L6017*Veriler!M6017))),L6017)),0)</f>
        <v/>
      </c>
      <c r="W6017" s="146"/>
      <c r="X6017" s="146"/>
      <c r="Y6017" s="146"/>
    </row>
    <row r="6018" spans="1:25" s="99" customFormat="1" ht="54.75" customHeight="1" x14ac:dyDescent="0.25">
      <c r="A6018" s="96">
        <f t="shared" si="1900"/>
        <v>4434</v>
      </c>
      <c r="B6018" s="175"/>
      <c r="C6018" s="176"/>
      <c r="D6018" s="113"/>
      <c r="E6018" s="115"/>
      <c r="F6018" s="174"/>
      <c r="G6018" s="114" t="str">
        <f t="shared" si="1895"/>
        <v/>
      </c>
      <c r="H6018" s="115"/>
      <c r="I6018" s="115"/>
      <c r="J6018" s="115"/>
      <c r="K6018" s="115"/>
      <c r="L6018" s="133" t="str">
        <f t="shared" si="1896"/>
        <v/>
      </c>
      <c r="M6018" s="116" t="str">
        <f>IF(L6018="", "", L6018/Veriler!$X$1)</f>
        <v/>
      </c>
      <c r="N6018" s="116" t="str">
        <f>IF(F6018&lt;&gt;"", "İthal Girdi", IF(Veriler!T6018="", "", IF(Veriler!S6018="H", "%0,5 üzerindedir", IF(Veriler!T6018&gt;0.1, "%10 sınırı aşılmıştır.", "Uygun"))))</f>
        <v>%0,5 üzerindedir</v>
      </c>
      <c r="O6018" s="116" t="str">
        <f t="shared" si="1897"/>
        <v xml:space="preserve"> </v>
      </c>
      <c r="P6018" s="117"/>
      <c r="Q6018" s="118"/>
      <c r="R6018" s="119" t="str">
        <f t="shared" si="1898"/>
        <v/>
      </c>
      <c r="S6018" s="133">
        <f>IFERROR(IF(M6018&lt;=0.005,IF(F6018="",L6018,0),IF(F6018&lt;&gt;"",0,IF(P6018="",0,IF(P6018="H",0,IF(Q6018&lt;Veriler!$G$2,L6018*Veriler!$G$2,L6018*Q6018)))))," ")</f>
        <v>0</v>
      </c>
      <c r="T6018" s="133">
        <f>IF(Veriler!T6018&lt;=0.1, S6018, IF(AND(Veriler!T6018&gt;0.1, F6018="", P6018="E"), IF(Q6018&gt;Veriler!$G$2, Q6018*S6018, IF(Q6018&lt;Veriler!$G$2, Veriler!$G$2*S6018, Q6018*S6018)), 0))</f>
        <v>0</v>
      </c>
      <c r="U6018" s="133" t="str">
        <f t="shared" si="1899"/>
        <v xml:space="preserve"> </v>
      </c>
      <c r="V6018" s="134" t="str">
        <f>IFERROR(IF(O6018="%10 sınırı aşılmıştır.",L6018-T6018,IFERROR(IF(F6018="",IF(S6018=1,0,IF(L6018-S6018=0,"",L6018-S6018)),IF(Veriler!M6018="",L6018,IF(L6018*Veriler!M6018=0,"",L6018*Veriler!M6018))),L6018)),0)</f>
        <v/>
      </c>
      <c r="W6018" s="146"/>
      <c r="X6018" s="146"/>
      <c r="Y6018" s="146"/>
    </row>
    <row r="6019" spans="1:25" s="99" customFormat="1" ht="54.75" customHeight="1" x14ac:dyDescent="0.25">
      <c r="A6019" s="96">
        <f t="shared" si="1900"/>
        <v>4435</v>
      </c>
      <c r="B6019" s="175"/>
      <c r="C6019" s="176"/>
      <c r="D6019" s="113"/>
      <c r="E6019" s="115"/>
      <c r="F6019" s="174"/>
      <c r="G6019" s="114" t="str">
        <f t="shared" si="1895"/>
        <v/>
      </c>
      <c r="H6019" s="115"/>
      <c r="I6019" s="115"/>
      <c r="J6019" s="115"/>
      <c r="K6019" s="115"/>
      <c r="L6019" s="133" t="str">
        <f t="shared" si="1896"/>
        <v/>
      </c>
      <c r="M6019" s="116" t="str">
        <f>IF(L6019="", "", L6019/Veriler!$X$1)</f>
        <v/>
      </c>
      <c r="N6019" s="116" t="str">
        <f>IF(F6019&lt;&gt;"", "İthal Girdi", IF(Veriler!T6019="", "", IF(Veriler!S6019="H", "%0,5 üzerindedir", IF(Veriler!T6019&gt;0.1, "%10 sınırı aşılmıştır.", "Uygun"))))</f>
        <v>%0,5 üzerindedir</v>
      </c>
      <c r="O6019" s="116" t="str">
        <f t="shared" si="1897"/>
        <v xml:space="preserve"> </v>
      </c>
      <c r="P6019" s="117"/>
      <c r="Q6019" s="118"/>
      <c r="R6019" s="119" t="str">
        <f t="shared" si="1898"/>
        <v/>
      </c>
      <c r="S6019" s="133">
        <f>IFERROR(IF(M6019&lt;=0.005,IF(F6019="",L6019,0),IF(F6019&lt;&gt;"",0,IF(P6019="",0,IF(P6019="H",0,IF(Q6019&lt;Veriler!$G$2,L6019*Veriler!$G$2,L6019*Q6019)))))," ")</f>
        <v>0</v>
      </c>
      <c r="T6019" s="133">
        <f>IF(Veriler!T6019&lt;=0.1, S6019, IF(AND(Veriler!T6019&gt;0.1, F6019="", P6019="E"), IF(Q6019&gt;Veriler!$G$2, Q6019*S6019, IF(Q6019&lt;Veriler!$G$2, Veriler!$G$2*S6019, Q6019*S6019)), 0))</f>
        <v>0</v>
      </c>
      <c r="U6019" s="133" t="str">
        <f t="shared" si="1899"/>
        <v xml:space="preserve"> </v>
      </c>
      <c r="V6019" s="134" t="str">
        <f>IFERROR(IF(O6019="%10 sınırı aşılmıştır.",L6019-T6019,IFERROR(IF(F6019="",IF(S6019=1,0,IF(L6019-S6019=0,"",L6019-S6019)),IF(Veriler!M6019="",L6019,IF(L6019*Veriler!M6019=0,"",L6019*Veriler!M6019))),L6019)),0)</f>
        <v/>
      </c>
      <c r="W6019" s="146"/>
      <c r="X6019" s="146"/>
      <c r="Y6019" s="146"/>
    </row>
    <row r="6020" spans="1:25" s="99" customFormat="1" ht="54.75" customHeight="1" x14ac:dyDescent="0.25">
      <c r="A6020" s="96">
        <f t="shared" si="1900"/>
        <v>4436</v>
      </c>
      <c r="B6020" s="175"/>
      <c r="C6020" s="176"/>
      <c r="D6020" s="113"/>
      <c r="E6020" s="115"/>
      <c r="F6020" s="174"/>
      <c r="G6020" s="114" t="str">
        <f t="shared" si="1895"/>
        <v/>
      </c>
      <c r="H6020" s="115"/>
      <c r="I6020" s="115"/>
      <c r="J6020" s="115"/>
      <c r="K6020" s="115"/>
      <c r="L6020" s="133" t="str">
        <f t="shared" si="1896"/>
        <v/>
      </c>
      <c r="M6020" s="116" t="str">
        <f>IF(L6020="", "", L6020/Veriler!$X$1)</f>
        <v/>
      </c>
      <c r="N6020" s="116" t="str">
        <f>IF(F6020&lt;&gt;"", "İthal Girdi", IF(Veriler!T6020="", "", IF(Veriler!S6020="H", "%0,5 üzerindedir", IF(Veriler!T6020&gt;0.1, "%10 sınırı aşılmıştır.", "Uygun"))))</f>
        <v>%0,5 üzerindedir</v>
      </c>
      <c r="O6020" s="116" t="str">
        <f t="shared" si="1897"/>
        <v xml:space="preserve"> </v>
      </c>
      <c r="P6020" s="117"/>
      <c r="Q6020" s="118"/>
      <c r="R6020" s="119" t="str">
        <f t="shared" si="1898"/>
        <v/>
      </c>
      <c r="S6020" s="133">
        <f>IFERROR(IF(M6020&lt;=0.005,IF(F6020="",L6020,0),IF(F6020&lt;&gt;"",0,IF(P6020="",0,IF(P6020="H",0,IF(Q6020&lt;Veriler!$G$2,L6020*Veriler!$G$2,L6020*Q6020)))))," ")</f>
        <v>0</v>
      </c>
      <c r="T6020" s="133">
        <f>IF(Veriler!T6020&lt;=0.1, S6020, IF(AND(Veriler!T6020&gt;0.1, F6020="", P6020="E"), IF(Q6020&gt;Veriler!$G$2, Q6020*S6020, IF(Q6020&lt;Veriler!$G$2, Veriler!$G$2*S6020, Q6020*S6020)), 0))</f>
        <v>0</v>
      </c>
      <c r="U6020" s="133" t="str">
        <f t="shared" si="1899"/>
        <v xml:space="preserve"> </v>
      </c>
      <c r="V6020" s="134" t="str">
        <f>IFERROR(IF(O6020="%10 sınırı aşılmıştır.",L6020-T6020,IFERROR(IF(F6020="",IF(S6020=1,0,IF(L6020-S6020=0,"",L6020-S6020)),IF(Veriler!M6020="",L6020,IF(L6020*Veriler!M6020=0,"",L6020*Veriler!M6020))),L6020)),0)</f>
        <v/>
      </c>
      <c r="W6020" s="146"/>
      <c r="X6020" s="146"/>
      <c r="Y6020" s="146"/>
    </row>
    <row r="6021" spans="1:25" s="99" customFormat="1" ht="54.75" customHeight="1" x14ac:dyDescent="0.25">
      <c r="A6021" s="96">
        <f t="shared" si="1900"/>
        <v>4437</v>
      </c>
      <c r="B6021" s="175"/>
      <c r="C6021" s="176"/>
      <c r="D6021" s="113"/>
      <c r="E6021" s="115"/>
      <c r="F6021" s="174"/>
      <c r="G6021" s="114" t="str">
        <f t="shared" si="1895"/>
        <v/>
      </c>
      <c r="H6021" s="115"/>
      <c r="I6021" s="115"/>
      <c r="J6021" s="115"/>
      <c r="K6021" s="115"/>
      <c r="L6021" s="133" t="str">
        <f t="shared" si="1896"/>
        <v/>
      </c>
      <c r="M6021" s="116" t="str">
        <f>IF(L6021="", "", L6021/Veriler!$X$1)</f>
        <v/>
      </c>
      <c r="N6021" s="116" t="str">
        <f>IF(F6021&lt;&gt;"", "İthal Girdi", IF(Veriler!T6021="", "", IF(Veriler!S6021="H", "%0,5 üzerindedir", IF(Veriler!T6021&gt;0.1, "%10 sınırı aşılmıştır.", "Uygun"))))</f>
        <v>%0,5 üzerindedir</v>
      </c>
      <c r="O6021" s="116" t="str">
        <f t="shared" si="1897"/>
        <v xml:space="preserve"> </v>
      </c>
      <c r="P6021" s="117"/>
      <c r="Q6021" s="118"/>
      <c r="R6021" s="119" t="str">
        <f t="shared" si="1898"/>
        <v/>
      </c>
      <c r="S6021" s="133">
        <f>IFERROR(IF(M6021&lt;=0.005,IF(F6021="",L6021,0),IF(F6021&lt;&gt;"",0,IF(P6021="",0,IF(P6021="H",0,IF(Q6021&lt;Veriler!$G$2,L6021*Veriler!$G$2,L6021*Q6021)))))," ")</f>
        <v>0</v>
      </c>
      <c r="T6021" s="133">
        <f>IF(Veriler!T6021&lt;=0.1, S6021, IF(AND(Veriler!T6021&gt;0.1, F6021="", P6021="E"), IF(Q6021&gt;Veriler!$G$2, Q6021*S6021, IF(Q6021&lt;Veriler!$G$2, Veriler!$G$2*S6021, Q6021*S6021)), 0))</f>
        <v>0</v>
      </c>
      <c r="U6021" s="133" t="str">
        <f t="shared" si="1899"/>
        <v xml:space="preserve"> </v>
      </c>
      <c r="V6021" s="134" t="str">
        <f>IFERROR(IF(O6021="%10 sınırı aşılmıştır.",L6021-T6021,IFERROR(IF(F6021="",IF(S6021=1,0,IF(L6021-S6021=0,"",L6021-S6021)),IF(Veriler!M6021="",L6021,IF(L6021*Veriler!M6021=0,"",L6021*Veriler!M6021))),L6021)),0)</f>
        <v/>
      </c>
      <c r="W6021" s="146"/>
      <c r="X6021" s="146"/>
      <c r="Y6021" s="146"/>
    </row>
    <row r="6022" spans="1:25" s="99" customFormat="1" ht="54.75" customHeight="1" x14ac:dyDescent="0.25">
      <c r="A6022" s="96">
        <f t="shared" si="1900"/>
        <v>4438</v>
      </c>
      <c r="B6022" s="175"/>
      <c r="C6022" s="176"/>
      <c r="D6022" s="113"/>
      <c r="E6022" s="115"/>
      <c r="F6022" s="174"/>
      <c r="G6022" s="114" t="str">
        <f t="shared" si="1895"/>
        <v/>
      </c>
      <c r="H6022" s="115"/>
      <c r="I6022" s="115"/>
      <c r="J6022" s="115"/>
      <c r="K6022" s="115"/>
      <c r="L6022" s="133" t="str">
        <f t="shared" si="1896"/>
        <v/>
      </c>
      <c r="M6022" s="116" t="str">
        <f>IF(L6022="", "", L6022/Veriler!$X$1)</f>
        <v/>
      </c>
      <c r="N6022" s="116" t="str">
        <f>IF(F6022&lt;&gt;"", "İthal Girdi", IF(Veriler!T6022="", "", IF(Veriler!S6022="H", "%0,5 üzerindedir", IF(Veriler!T6022&gt;0.1, "%10 sınırı aşılmıştır.", "Uygun"))))</f>
        <v>%0,5 üzerindedir</v>
      </c>
      <c r="O6022" s="116" t="str">
        <f t="shared" si="1897"/>
        <v xml:space="preserve"> </v>
      </c>
      <c r="P6022" s="117"/>
      <c r="Q6022" s="118"/>
      <c r="R6022" s="119" t="str">
        <f t="shared" si="1898"/>
        <v/>
      </c>
      <c r="S6022" s="133">
        <f>IFERROR(IF(M6022&lt;=0.005,IF(F6022="",L6022,0),IF(F6022&lt;&gt;"",0,IF(P6022="",0,IF(P6022="H",0,IF(Q6022&lt;Veriler!$G$2,L6022*Veriler!$G$2,L6022*Q6022)))))," ")</f>
        <v>0</v>
      </c>
      <c r="T6022" s="133">
        <f>IF(Veriler!T6022&lt;=0.1, S6022, IF(AND(Veriler!T6022&gt;0.1, F6022="", P6022="E"), IF(Q6022&gt;Veriler!$G$2, Q6022*S6022, IF(Q6022&lt;Veriler!$G$2, Veriler!$G$2*S6022, Q6022*S6022)), 0))</f>
        <v>0</v>
      </c>
      <c r="U6022" s="133" t="str">
        <f t="shared" si="1899"/>
        <v xml:space="preserve"> </v>
      </c>
      <c r="V6022" s="134" t="str">
        <f>IFERROR(IF(O6022="%10 sınırı aşılmıştır.",L6022-T6022,IFERROR(IF(F6022="",IF(S6022=1,0,IF(L6022-S6022=0,"",L6022-S6022)),IF(Veriler!M6022="",L6022,IF(L6022*Veriler!M6022=0,"",L6022*Veriler!M6022))),L6022)),0)</f>
        <v/>
      </c>
      <c r="W6022" s="146"/>
      <c r="X6022" s="146"/>
      <c r="Y6022" s="146"/>
    </row>
    <row r="6023" spans="1:25" s="99" customFormat="1" ht="36" hidden="1" customHeight="1" x14ac:dyDescent="0.25">
      <c r="A6023" s="101"/>
      <c r="B6023" s="191" t="s">
        <v>16</v>
      </c>
      <c r="C6023" s="176"/>
      <c r="D6023" s="120"/>
      <c r="E6023" s="171"/>
      <c r="F6023" s="172"/>
      <c r="G6023" s="121"/>
      <c r="H6023" s="115"/>
      <c r="I6023" s="115"/>
      <c r="J6023" s="115"/>
      <c r="K6023" s="115"/>
      <c r="L6023" s="121"/>
      <c r="M6023" s="121"/>
      <c r="N6023" s="121"/>
      <c r="O6023" s="121"/>
      <c r="P6023" s="120"/>
      <c r="Q6023" s="120"/>
      <c r="R6023" s="183"/>
      <c r="S6023" s="184"/>
      <c r="T6023" s="121"/>
      <c r="U6023" s="121"/>
      <c r="V6023" s="121"/>
      <c r="W6023" s="146"/>
      <c r="X6023" s="146"/>
      <c r="Y6023" s="146"/>
    </row>
    <row r="6024" spans="1:25" s="99" customFormat="1" ht="54.75" customHeight="1" x14ac:dyDescent="0.25">
      <c r="A6024" s="96">
        <f>A6022+1</f>
        <v>4439</v>
      </c>
      <c r="B6024" s="175"/>
      <c r="C6024" s="176"/>
      <c r="D6024" s="113"/>
      <c r="E6024" s="115"/>
      <c r="F6024" s="174"/>
      <c r="G6024" s="114" t="str">
        <f t="shared" ref="G6024:G6037" si="1901">IF(AND(F6024&lt;&gt;"",V6024&lt;&gt;"",L6024&lt;&gt;0),V6024/L6024,"")</f>
        <v/>
      </c>
      <c r="H6024" s="115"/>
      <c r="I6024" s="115"/>
      <c r="J6024" s="115"/>
      <c r="K6024" s="115"/>
      <c r="L6024" s="133" t="str">
        <f t="shared" ref="L6024:L6037" si="1902">IF(AND(H6024&lt;&gt;0, J6024&lt;&gt;0, K6024&lt;&gt;0), H6024*J6024*K6024, "")</f>
        <v/>
      </c>
      <c r="M6024" s="116" t="str">
        <f>IF(L6024="", "", L6024/Veriler!$X$1)</f>
        <v/>
      </c>
      <c r="N6024" s="116" t="str">
        <f>IF(F6024&lt;&gt;"", "İthal Girdi", IF(Veriler!T6024="", "", IF(Veriler!S6024="H", "%0,5 üzerindedir", IF(Veriler!T6024&gt;0.1, "%10 sınırı aşılmıştır.", "Uygun"))))</f>
        <v>%0,5 üzerindedir</v>
      </c>
      <c r="O6024" s="116" t="str">
        <f t="shared" ref="O6024:O6037" si="1903">IF(M6024=""," ",N6024)</f>
        <v xml:space="preserve"> </v>
      </c>
      <c r="P6024" s="117"/>
      <c r="Q6024" s="118"/>
      <c r="R6024" s="119" t="str">
        <f t="shared" ref="R6024:R6037" si="1904">IFERROR(IF(AND(T6024&lt;&gt;"",L6024&lt;&gt;"",L6024&lt;&gt;0,T6024&lt;&gt;0),T6024/L6024,"")," ")</f>
        <v/>
      </c>
      <c r="S6024" s="133">
        <f>IFERROR(IF(M6024&lt;=0.005,IF(F6024="",L6024,0),IF(F6024&lt;&gt;"",0,IF(P6024="",0,IF(P6024="H",0,IF(Q6024&lt;Veriler!$G$2,L6024*Veriler!$G$2,L6024*Q6024)))))," ")</f>
        <v>0</v>
      </c>
      <c r="T6024" s="133">
        <f>IF(Veriler!T6024&lt;=0.1, S6024, IF(AND(Veriler!T6024&gt;0.1, F6024="", P6024="E"), IF(Q6024&gt;Veriler!$G$2, Q6024*S6024, IF(Q6024&lt;Veriler!$G$2, Veriler!$G$2*S6024, Q6024*S6024)), 0))</f>
        <v>0</v>
      </c>
      <c r="U6024" s="133" t="str">
        <f t="shared" ref="U6024:U6037" si="1905">IF(T6024=0," ",T6024)</f>
        <v xml:space="preserve"> </v>
      </c>
      <c r="V6024" s="134" t="str">
        <f>IFERROR(IF(O6024="%10 sınırı aşılmıştır.",L6024-T6024,IFERROR(IF(F6024="",IF(S6024=1,0,IF(L6024-S6024=0,"",L6024-S6024)),IF(Veriler!M6024="",L6024,IF(L6024*Veriler!M6024=0,"",L6024*Veriler!M6024))),L6024)),0)</f>
        <v/>
      </c>
      <c r="W6024" s="146"/>
      <c r="X6024" s="146"/>
      <c r="Y6024" s="146"/>
    </row>
    <row r="6025" spans="1:25" s="99" customFormat="1" ht="54.75" customHeight="1" x14ac:dyDescent="0.25">
      <c r="A6025" s="96">
        <f t="shared" ref="A6025:A6037" si="1906">A6024+1</f>
        <v>4440</v>
      </c>
      <c r="B6025" s="175"/>
      <c r="C6025" s="176"/>
      <c r="D6025" s="113"/>
      <c r="E6025" s="115"/>
      <c r="F6025" s="174"/>
      <c r="G6025" s="114" t="str">
        <f t="shared" si="1901"/>
        <v/>
      </c>
      <c r="H6025" s="115"/>
      <c r="I6025" s="115"/>
      <c r="J6025" s="115"/>
      <c r="K6025" s="115"/>
      <c r="L6025" s="133" t="str">
        <f t="shared" si="1902"/>
        <v/>
      </c>
      <c r="M6025" s="116" t="str">
        <f>IF(L6025="", "", L6025/Veriler!$X$1)</f>
        <v/>
      </c>
      <c r="N6025" s="116" t="str">
        <f>IF(F6025&lt;&gt;"", "İthal Girdi", IF(Veriler!T6025="", "", IF(Veriler!S6025="H", "%0,5 üzerindedir", IF(Veriler!T6025&gt;0.1, "%10 sınırı aşılmıştır.", "Uygun"))))</f>
        <v>%0,5 üzerindedir</v>
      </c>
      <c r="O6025" s="116" t="str">
        <f t="shared" si="1903"/>
        <v xml:space="preserve"> </v>
      </c>
      <c r="P6025" s="117"/>
      <c r="Q6025" s="118"/>
      <c r="R6025" s="119" t="str">
        <f t="shared" si="1904"/>
        <v/>
      </c>
      <c r="S6025" s="133">
        <f>IFERROR(IF(M6025&lt;=0.005,IF(F6025="",L6025,0),IF(F6025&lt;&gt;"",0,IF(P6025="",0,IF(P6025="H",0,IF(Q6025&lt;Veriler!$G$2,L6025*Veriler!$G$2,L6025*Q6025)))))," ")</f>
        <v>0</v>
      </c>
      <c r="T6025" s="133">
        <f>IF(Veriler!T6025&lt;=0.1, S6025, IF(AND(Veriler!T6025&gt;0.1, F6025="", P6025="E"), IF(Q6025&gt;Veriler!$G$2, Q6025*S6025, IF(Q6025&lt;Veriler!$G$2, Veriler!$G$2*S6025, Q6025*S6025)), 0))</f>
        <v>0</v>
      </c>
      <c r="U6025" s="133" t="str">
        <f t="shared" si="1905"/>
        <v xml:space="preserve"> </v>
      </c>
      <c r="V6025" s="134" t="str">
        <f>IFERROR(IF(O6025="%10 sınırı aşılmıştır.",L6025-T6025,IFERROR(IF(F6025="",IF(S6025=1,0,IF(L6025-S6025=0,"",L6025-S6025)),IF(Veriler!M6025="",L6025,IF(L6025*Veriler!M6025=0,"",L6025*Veriler!M6025))),L6025)),0)</f>
        <v/>
      </c>
      <c r="W6025" s="146"/>
      <c r="X6025" s="146"/>
      <c r="Y6025" s="146"/>
    </row>
    <row r="6026" spans="1:25" s="99" customFormat="1" ht="54.75" customHeight="1" x14ac:dyDescent="0.25">
      <c r="A6026" s="96">
        <f t="shared" si="1906"/>
        <v>4441</v>
      </c>
      <c r="B6026" s="175"/>
      <c r="C6026" s="176"/>
      <c r="D6026" s="113"/>
      <c r="E6026" s="115"/>
      <c r="F6026" s="174"/>
      <c r="G6026" s="114" t="str">
        <f t="shared" si="1901"/>
        <v/>
      </c>
      <c r="H6026" s="115"/>
      <c r="I6026" s="115"/>
      <c r="J6026" s="115"/>
      <c r="K6026" s="115"/>
      <c r="L6026" s="133" t="str">
        <f t="shared" si="1902"/>
        <v/>
      </c>
      <c r="M6026" s="116" t="str">
        <f>IF(L6026="", "", L6026/Veriler!$X$1)</f>
        <v/>
      </c>
      <c r="N6026" s="116" t="str">
        <f>IF(F6026&lt;&gt;"", "İthal Girdi", IF(Veriler!T6026="", "", IF(Veriler!S6026="H", "%0,5 üzerindedir", IF(Veriler!T6026&gt;0.1, "%10 sınırı aşılmıştır.", "Uygun"))))</f>
        <v>%0,5 üzerindedir</v>
      </c>
      <c r="O6026" s="116" t="str">
        <f t="shared" si="1903"/>
        <v xml:space="preserve"> </v>
      </c>
      <c r="P6026" s="117"/>
      <c r="Q6026" s="118"/>
      <c r="R6026" s="119" t="str">
        <f t="shared" si="1904"/>
        <v/>
      </c>
      <c r="S6026" s="133">
        <f>IFERROR(IF(M6026&lt;=0.005,IF(F6026="",L6026,0),IF(F6026&lt;&gt;"",0,IF(P6026="",0,IF(P6026="H",0,IF(Q6026&lt;Veriler!$G$2,L6026*Veriler!$G$2,L6026*Q6026)))))," ")</f>
        <v>0</v>
      </c>
      <c r="T6026" s="133">
        <f>IF(Veriler!T6026&lt;=0.1, S6026, IF(AND(Veriler!T6026&gt;0.1, F6026="", P6026="E"), IF(Q6026&gt;Veriler!$G$2, Q6026*S6026, IF(Q6026&lt;Veriler!$G$2, Veriler!$G$2*S6026, Q6026*S6026)), 0))</f>
        <v>0</v>
      </c>
      <c r="U6026" s="133" t="str">
        <f t="shared" si="1905"/>
        <v xml:space="preserve"> </v>
      </c>
      <c r="V6026" s="134" t="str">
        <f>IFERROR(IF(O6026="%10 sınırı aşılmıştır.",L6026-T6026,IFERROR(IF(F6026="",IF(S6026=1,0,IF(L6026-S6026=0,"",L6026-S6026)),IF(Veriler!M6026="",L6026,IF(L6026*Veriler!M6026=0,"",L6026*Veriler!M6026))),L6026)),0)</f>
        <v/>
      </c>
      <c r="W6026" s="146"/>
      <c r="X6026" s="146"/>
      <c r="Y6026" s="146"/>
    </row>
    <row r="6027" spans="1:25" s="99" customFormat="1" ht="54.75" customHeight="1" x14ac:dyDescent="0.25">
      <c r="A6027" s="96">
        <f t="shared" si="1906"/>
        <v>4442</v>
      </c>
      <c r="B6027" s="175"/>
      <c r="C6027" s="176"/>
      <c r="D6027" s="113"/>
      <c r="E6027" s="115"/>
      <c r="F6027" s="174"/>
      <c r="G6027" s="114" t="str">
        <f t="shared" si="1901"/>
        <v/>
      </c>
      <c r="H6027" s="115"/>
      <c r="I6027" s="115"/>
      <c r="J6027" s="115"/>
      <c r="K6027" s="115"/>
      <c r="L6027" s="133" t="str">
        <f t="shared" si="1902"/>
        <v/>
      </c>
      <c r="M6027" s="116" t="str">
        <f>IF(L6027="", "", L6027/Veriler!$X$1)</f>
        <v/>
      </c>
      <c r="N6027" s="116" t="str">
        <f>IF(F6027&lt;&gt;"", "İthal Girdi", IF(Veriler!T6027="", "", IF(Veriler!S6027="H", "%0,5 üzerindedir", IF(Veriler!T6027&gt;0.1, "%10 sınırı aşılmıştır.", "Uygun"))))</f>
        <v>%0,5 üzerindedir</v>
      </c>
      <c r="O6027" s="116" t="str">
        <f t="shared" si="1903"/>
        <v xml:space="preserve"> </v>
      </c>
      <c r="P6027" s="117"/>
      <c r="Q6027" s="118"/>
      <c r="R6027" s="119" t="str">
        <f t="shared" si="1904"/>
        <v/>
      </c>
      <c r="S6027" s="133">
        <f>IFERROR(IF(M6027&lt;=0.005,IF(F6027="",L6027,0),IF(F6027&lt;&gt;"",0,IF(P6027="",0,IF(P6027="H",0,IF(Q6027&lt;Veriler!$G$2,L6027*Veriler!$G$2,L6027*Q6027)))))," ")</f>
        <v>0</v>
      </c>
      <c r="T6027" s="133">
        <f>IF(Veriler!T6027&lt;=0.1, S6027, IF(AND(Veriler!T6027&gt;0.1, F6027="", P6027="E"), IF(Q6027&gt;Veriler!$G$2, Q6027*S6027, IF(Q6027&lt;Veriler!$G$2, Veriler!$G$2*S6027, Q6027*S6027)), 0))</f>
        <v>0</v>
      </c>
      <c r="U6027" s="133" t="str">
        <f t="shared" si="1905"/>
        <v xml:space="preserve"> </v>
      </c>
      <c r="V6027" s="134" t="str">
        <f>IFERROR(IF(O6027="%10 sınırı aşılmıştır.",L6027-T6027,IFERROR(IF(F6027="",IF(S6027=1,0,IF(L6027-S6027=0,"",L6027-S6027)),IF(Veriler!M6027="",L6027,IF(L6027*Veriler!M6027=0,"",L6027*Veriler!M6027))),L6027)),0)</f>
        <v/>
      </c>
      <c r="W6027" s="146"/>
      <c r="X6027" s="146"/>
      <c r="Y6027" s="146"/>
    </row>
    <row r="6028" spans="1:25" s="99" customFormat="1" ht="54.75" customHeight="1" x14ac:dyDescent="0.25">
      <c r="A6028" s="96">
        <f t="shared" si="1906"/>
        <v>4443</v>
      </c>
      <c r="B6028" s="175"/>
      <c r="C6028" s="176"/>
      <c r="D6028" s="113"/>
      <c r="E6028" s="115"/>
      <c r="F6028" s="174"/>
      <c r="G6028" s="114" t="str">
        <f t="shared" si="1901"/>
        <v/>
      </c>
      <c r="H6028" s="115"/>
      <c r="I6028" s="115"/>
      <c r="J6028" s="115"/>
      <c r="K6028" s="115"/>
      <c r="L6028" s="133" t="str">
        <f t="shared" si="1902"/>
        <v/>
      </c>
      <c r="M6028" s="116" t="str">
        <f>IF(L6028="", "", L6028/Veriler!$X$1)</f>
        <v/>
      </c>
      <c r="N6028" s="116" t="str">
        <f>IF(F6028&lt;&gt;"", "İthal Girdi", IF(Veriler!T6028="", "", IF(Veriler!S6028="H", "%0,5 üzerindedir", IF(Veriler!T6028&gt;0.1, "%10 sınırı aşılmıştır.", "Uygun"))))</f>
        <v>%0,5 üzerindedir</v>
      </c>
      <c r="O6028" s="116" t="str">
        <f t="shared" si="1903"/>
        <v xml:space="preserve"> </v>
      </c>
      <c r="P6028" s="117"/>
      <c r="Q6028" s="118"/>
      <c r="R6028" s="119" t="str">
        <f t="shared" si="1904"/>
        <v/>
      </c>
      <c r="S6028" s="133">
        <f>IFERROR(IF(M6028&lt;=0.005,IF(F6028="",L6028,0),IF(F6028&lt;&gt;"",0,IF(P6028="",0,IF(P6028="H",0,IF(Q6028&lt;Veriler!$G$2,L6028*Veriler!$G$2,L6028*Q6028)))))," ")</f>
        <v>0</v>
      </c>
      <c r="T6028" s="133">
        <f>IF(Veriler!T6028&lt;=0.1, S6028, IF(AND(Veriler!T6028&gt;0.1, F6028="", P6028="E"), IF(Q6028&gt;Veriler!$G$2, Q6028*S6028, IF(Q6028&lt;Veriler!$G$2, Veriler!$G$2*S6028, Q6028*S6028)), 0))</f>
        <v>0</v>
      </c>
      <c r="U6028" s="133" t="str">
        <f t="shared" si="1905"/>
        <v xml:space="preserve"> </v>
      </c>
      <c r="V6028" s="134" t="str">
        <f>IFERROR(IF(O6028="%10 sınırı aşılmıştır.",L6028-T6028,IFERROR(IF(F6028="",IF(S6028=1,0,IF(L6028-S6028=0,"",L6028-S6028)),IF(Veriler!M6028="",L6028,IF(L6028*Veriler!M6028=0,"",L6028*Veriler!M6028))),L6028)),0)</f>
        <v/>
      </c>
      <c r="W6028" s="146"/>
      <c r="X6028" s="146"/>
      <c r="Y6028" s="146"/>
    </row>
    <row r="6029" spans="1:25" s="99" customFormat="1" ht="54.75" customHeight="1" x14ac:dyDescent="0.25">
      <c r="A6029" s="96">
        <f t="shared" si="1906"/>
        <v>4444</v>
      </c>
      <c r="B6029" s="175"/>
      <c r="C6029" s="176"/>
      <c r="D6029" s="113"/>
      <c r="E6029" s="115"/>
      <c r="F6029" s="174"/>
      <c r="G6029" s="114" t="str">
        <f t="shared" si="1901"/>
        <v/>
      </c>
      <c r="H6029" s="115"/>
      <c r="I6029" s="115"/>
      <c r="J6029" s="115"/>
      <c r="K6029" s="115"/>
      <c r="L6029" s="133" t="str">
        <f t="shared" si="1902"/>
        <v/>
      </c>
      <c r="M6029" s="116" t="str">
        <f>IF(L6029="", "", L6029/Veriler!$X$1)</f>
        <v/>
      </c>
      <c r="N6029" s="116" t="str">
        <f>IF(F6029&lt;&gt;"", "İthal Girdi", IF(Veriler!T6029="", "", IF(Veriler!S6029="H", "%0,5 üzerindedir", IF(Veriler!T6029&gt;0.1, "%10 sınırı aşılmıştır.", "Uygun"))))</f>
        <v>%0,5 üzerindedir</v>
      </c>
      <c r="O6029" s="116" t="str">
        <f t="shared" si="1903"/>
        <v xml:space="preserve"> </v>
      </c>
      <c r="P6029" s="117"/>
      <c r="Q6029" s="118"/>
      <c r="R6029" s="119" t="str">
        <f t="shared" si="1904"/>
        <v/>
      </c>
      <c r="S6029" s="133">
        <f>IFERROR(IF(M6029&lt;=0.005,IF(F6029="",L6029,0),IF(F6029&lt;&gt;"",0,IF(P6029="",0,IF(P6029="H",0,IF(Q6029&lt;Veriler!$G$2,L6029*Veriler!$G$2,L6029*Q6029)))))," ")</f>
        <v>0</v>
      </c>
      <c r="T6029" s="133">
        <f>IF(Veriler!T6029&lt;=0.1, S6029, IF(AND(Veriler!T6029&gt;0.1, F6029="", P6029="E"), IF(Q6029&gt;Veriler!$G$2, Q6029*S6029, IF(Q6029&lt;Veriler!$G$2, Veriler!$G$2*S6029, Q6029*S6029)), 0))</f>
        <v>0</v>
      </c>
      <c r="U6029" s="133" t="str">
        <f t="shared" si="1905"/>
        <v xml:space="preserve"> </v>
      </c>
      <c r="V6029" s="134" t="str">
        <f>IFERROR(IF(O6029="%10 sınırı aşılmıştır.",L6029-T6029,IFERROR(IF(F6029="",IF(S6029=1,0,IF(L6029-S6029=0,"",L6029-S6029)),IF(Veriler!M6029="",L6029,IF(L6029*Veriler!M6029=0,"",L6029*Veriler!M6029))),L6029)),0)</f>
        <v/>
      </c>
      <c r="W6029" s="146"/>
      <c r="X6029" s="146"/>
      <c r="Y6029" s="146"/>
    </row>
    <row r="6030" spans="1:25" s="99" customFormat="1" ht="54.75" customHeight="1" x14ac:dyDescent="0.25">
      <c r="A6030" s="96">
        <f t="shared" si="1906"/>
        <v>4445</v>
      </c>
      <c r="B6030" s="175"/>
      <c r="C6030" s="176"/>
      <c r="D6030" s="113"/>
      <c r="E6030" s="115"/>
      <c r="F6030" s="174"/>
      <c r="G6030" s="114" t="str">
        <f t="shared" si="1901"/>
        <v/>
      </c>
      <c r="H6030" s="115"/>
      <c r="I6030" s="115"/>
      <c r="J6030" s="115"/>
      <c r="K6030" s="115"/>
      <c r="L6030" s="133" t="str">
        <f t="shared" si="1902"/>
        <v/>
      </c>
      <c r="M6030" s="116" t="str">
        <f>IF(L6030="", "", L6030/Veriler!$X$1)</f>
        <v/>
      </c>
      <c r="N6030" s="116" t="str">
        <f>IF(F6030&lt;&gt;"", "İthal Girdi", IF(Veriler!T6030="", "", IF(Veriler!S6030="H", "%0,5 üzerindedir", IF(Veriler!T6030&gt;0.1, "%10 sınırı aşılmıştır.", "Uygun"))))</f>
        <v>%0,5 üzerindedir</v>
      </c>
      <c r="O6030" s="116" t="str">
        <f t="shared" si="1903"/>
        <v xml:space="preserve"> </v>
      </c>
      <c r="P6030" s="117"/>
      <c r="Q6030" s="118"/>
      <c r="R6030" s="119" t="str">
        <f t="shared" si="1904"/>
        <v/>
      </c>
      <c r="S6030" s="133">
        <f>IFERROR(IF(M6030&lt;=0.005,IF(F6030="",L6030,0),IF(F6030&lt;&gt;"",0,IF(P6030="",0,IF(P6030="H",0,IF(Q6030&lt;Veriler!$G$2,L6030*Veriler!$G$2,L6030*Q6030)))))," ")</f>
        <v>0</v>
      </c>
      <c r="T6030" s="133">
        <f>IF(Veriler!T6030&lt;=0.1, S6030, IF(AND(Veriler!T6030&gt;0.1, F6030="", P6030="E"), IF(Q6030&gt;Veriler!$G$2, Q6030*S6030, IF(Q6030&lt;Veriler!$G$2, Veriler!$G$2*S6030, Q6030*S6030)), 0))</f>
        <v>0</v>
      </c>
      <c r="U6030" s="133" t="str">
        <f t="shared" si="1905"/>
        <v xml:space="preserve"> </v>
      </c>
      <c r="V6030" s="134" t="str">
        <f>IFERROR(IF(O6030="%10 sınırı aşılmıştır.",L6030-T6030,IFERROR(IF(F6030="",IF(S6030=1,0,IF(L6030-S6030=0,"",L6030-S6030)),IF(Veriler!M6030="",L6030,IF(L6030*Veriler!M6030=0,"",L6030*Veriler!M6030))),L6030)),0)</f>
        <v/>
      </c>
      <c r="W6030" s="146"/>
      <c r="X6030" s="146"/>
      <c r="Y6030" s="146"/>
    </row>
    <row r="6031" spans="1:25" s="99" customFormat="1" ht="54.75" customHeight="1" x14ac:dyDescent="0.25">
      <c r="A6031" s="96">
        <f t="shared" si="1906"/>
        <v>4446</v>
      </c>
      <c r="B6031" s="175"/>
      <c r="C6031" s="176"/>
      <c r="D6031" s="113"/>
      <c r="E6031" s="115"/>
      <c r="F6031" s="174"/>
      <c r="G6031" s="114" t="str">
        <f t="shared" si="1901"/>
        <v/>
      </c>
      <c r="H6031" s="115"/>
      <c r="I6031" s="115"/>
      <c r="J6031" s="115"/>
      <c r="K6031" s="115"/>
      <c r="L6031" s="133" t="str">
        <f t="shared" si="1902"/>
        <v/>
      </c>
      <c r="M6031" s="116" t="str">
        <f>IF(L6031="", "", L6031/Veriler!$X$1)</f>
        <v/>
      </c>
      <c r="N6031" s="116" t="str">
        <f>IF(F6031&lt;&gt;"", "İthal Girdi", IF(Veriler!T6031="", "", IF(Veriler!S6031="H", "%0,5 üzerindedir", IF(Veriler!T6031&gt;0.1, "%10 sınırı aşılmıştır.", "Uygun"))))</f>
        <v>%0,5 üzerindedir</v>
      </c>
      <c r="O6031" s="116" t="str">
        <f t="shared" si="1903"/>
        <v xml:space="preserve"> </v>
      </c>
      <c r="P6031" s="117"/>
      <c r="Q6031" s="118"/>
      <c r="R6031" s="119" t="str">
        <f t="shared" si="1904"/>
        <v/>
      </c>
      <c r="S6031" s="133">
        <f>IFERROR(IF(M6031&lt;=0.005,IF(F6031="",L6031,0),IF(F6031&lt;&gt;"",0,IF(P6031="",0,IF(P6031="H",0,IF(Q6031&lt;Veriler!$G$2,L6031*Veriler!$G$2,L6031*Q6031)))))," ")</f>
        <v>0</v>
      </c>
      <c r="T6031" s="133">
        <f>IF(Veriler!T6031&lt;=0.1, S6031, IF(AND(Veriler!T6031&gt;0.1, F6031="", P6031="E"), IF(Q6031&gt;Veriler!$G$2, Q6031*S6031, IF(Q6031&lt;Veriler!$G$2, Veriler!$G$2*S6031, Q6031*S6031)), 0))</f>
        <v>0</v>
      </c>
      <c r="U6031" s="133" t="str">
        <f t="shared" si="1905"/>
        <v xml:space="preserve"> </v>
      </c>
      <c r="V6031" s="134" t="str">
        <f>IFERROR(IF(O6031="%10 sınırı aşılmıştır.",L6031-T6031,IFERROR(IF(F6031="",IF(S6031=1,0,IF(L6031-S6031=0,"",L6031-S6031)),IF(Veriler!M6031="",L6031,IF(L6031*Veriler!M6031=0,"",L6031*Veriler!M6031))),L6031)),0)</f>
        <v/>
      </c>
      <c r="W6031" s="146"/>
      <c r="X6031" s="146"/>
      <c r="Y6031" s="146"/>
    </row>
    <row r="6032" spans="1:25" s="99" customFormat="1" ht="54.75" customHeight="1" x14ac:dyDescent="0.25">
      <c r="A6032" s="96">
        <f t="shared" si="1906"/>
        <v>4447</v>
      </c>
      <c r="B6032" s="175"/>
      <c r="C6032" s="176"/>
      <c r="D6032" s="113"/>
      <c r="E6032" s="115"/>
      <c r="F6032" s="174"/>
      <c r="G6032" s="114" t="str">
        <f t="shared" si="1901"/>
        <v/>
      </c>
      <c r="H6032" s="115"/>
      <c r="I6032" s="115"/>
      <c r="J6032" s="115"/>
      <c r="K6032" s="115"/>
      <c r="L6032" s="133" t="str">
        <f t="shared" si="1902"/>
        <v/>
      </c>
      <c r="M6032" s="116" t="str">
        <f>IF(L6032="", "", L6032/Veriler!$X$1)</f>
        <v/>
      </c>
      <c r="N6032" s="116" t="str">
        <f>IF(F6032&lt;&gt;"", "İthal Girdi", IF(Veriler!T6032="", "", IF(Veriler!S6032="H", "%0,5 üzerindedir", IF(Veriler!T6032&gt;0.1, "%10 sınırı aşılmıştır.", "Uygun"))))</f>
        <v>%0,5 üzerindedir</v>
      </c>
      <c r="O6032" s="116" t="str">
        <f t="shared" si="1903"/>
        <v xml:space="preserve"> </v>
      </c>
      <c r="P6032" s="117"/>
      <c r="Q6032" s="118"/>
      <c r="R6032" s="119" t="str">
        <f t="shared" si="1904"/>
        <v/>
      </c>
      <c r="S6032" s="133">
        <f>IFERROR(IF(M6032&lt;=0.005,IF(F6032="",L6032,0),IF(F6032&lt;&gt;"",0,IF(P6032="",0,IF(P6032="H",0,IF(Q6032&lt;Veriler!$G$2,L6032*Veriler!$G$2,L6032*Q6032)))))," ")</f>
        <v>0</v>
      </c>
      <c r="T6032" s="133">
        <f>IF(Veriler!T6032&lt;=0.1, S6032, IF(AND(Veriler!T6032&gt;0.1, F6032="", P6032="E"), IF(Q6032&gt;Veriler!$G$2, Q6032*S6032, IF(Q6032&lt;Veriler!$G$2, Veriler!$G$2*S6032, Q6032*S6032)), 0))</f>
        <v>0</v>
      </c>
      <c r="U6032" s="133" t="str">
        <f t="shared" si="1905"/>
        <v xml:space="preserve"> </v>
      </c>
      <c r="V6032" s="134" t="str">
        <f>IFERROR(IF(O6032="%10 sınırı aşılmıştır.",L6032-T6032,IFERROR(IF(F6032="",IF(S6032=1,0,IF(L6032-S6032=0,"",L6032-S6032)),IF(Veriler!M6032="",L6032,IF(L6032*Veriler!M6032=0,"",L6032*Veriler!M6032))),L6032)),0)</f>
        <v/>
      </c>
      <c r="W6032" s="146"/>
      <c r="X6032" s="146"/>
      <c r="Y6032" s="146"/>
    </row>
    <row r="6033" spans="1:25" s="99" customFormat="1" ht="54.75" customHeight="1" x14ac:dyDescent="0.25">
      <c r="A6033" s="96">
        <f t="shared" si="1906"/>
        <v>4448</v>
      </c>
      <c r="B6033" s="175"/>
      <c r="C6033" s="176"/>
      <c r="D6033" s="113"/>
      <c r="E6033" s="115"/>
      <c r="F6033" s="174"/>
      <c r="G6033" s="114" t="str">
        <f t="shared" si="1901"/>
        <v/>
      </c>
      <c r="H6033" s="115"/>
      <c r="I6033" s="115"/>
      <c r="J6033" s="115"/>
      <c r="K6033" s="115"/>
      <c r="L6033" s="133" t="str">
        <f t="shared" si="1902"/>
        <v/>
      </c>
      <c r="M6033" s="116" t="str">
        <f>IF(L6033="", "", L6033/Veriler!$X$1)</f>
        <v/>
      </c>
      <c r="N6033" s="116" t="str">
        <f>IF(F6033&lt;&gt;"", "İthal Girdi", IF(Veriler!T6033="", "", IF(Veriler!S6033="H", "%0,5 üzerindedir", IF(Veriler!T6033&gt;0.1, "%10 sınırı aşılmıştır.", "Uygun"))))</f>
        <v>%0,5 üzerindedir</v>
      </c>
      <c r="O6033" s="116" t="str">
        <f t="shared" si="1903"/>
        <v xml:space="preserve"> </v>
      </c>
      <c r="P6033" s="117"/>
      <c r="Q6033" s="118"/>
      <c r="R6033" s="119" t="str">
        <f t="shared" si="1904"/>
        <v/>
      </c>
      <c r="S6033" s="133">
        <f>IFERROR(IF(M6033&lt;=0.005,IF(F6033="",L6033,0),IF(F6033&lt;&gt;"",0,IF(P6033="",0,IF(P6033="H",0,IF(Q6033&lt;Veriler!$G$2,L6033*Veriler!$G$2,L6033*Q6033)))))," ")</f>
        <v>0</v>
      </c>
      <c r="T6033" s="133">
        <f>IF(Veriler!T6033&lt;=0.1, S6033, IF(AND(Veriler!T6033&gt;0.1, F6033="", P6033="E"), IF(Q6033&gt;Veriler!$G$2, Q6033*S6033, IF(Q6033&lt;Veriler!$G$2, Veriler!$G$2*S6033, Q6033*S6033)), 0))</f>
        <v>0</v>
      </c>
      <c r="U6033" s="133" t="str">
        <f t="shared" si="1905"/>
        <v xml:space="preserve"> </v>
      </c>
      <c r="V6033" s="134" t="str">
        <f>IFERROR(IF(O6033="%10 sınırı aşılmıştır.",L6033-T6033,IFERROR(IF(F6033="",IF(S6033=1,0,IF(L6033-S6033=0,"",L6033-S6033)),IF(Veriler!M6033="",L6033,IF(L6033*Veriler!M6033=0,"",L6033*Veriler!M6033))),L6033)),0)</f>
        <v/>
      </c>
      <c r="W6033" s="146"/>
      <c r="X6033" s="146"/>
      <c r="Y6033" s="146"/>
    </row>
    <row r="6034" spans="1:25" s="99" customFormat="1" ht="54.75" customHeight="1" x14ac:dyDescent="0.25">
      <c r="A6034" s="96">
        <f t="shared" si="1906"/>
        <v>4449</v>
      </c>
      <c r="B6034" s="175"/>
      <c r="C6034" s="176"/>
      <c r="D6034" s="113"/>
      <c r="E6034" s="115"/>
      <c r="F6034" s="174"/>
      <c r="G6034" s="114" t="str">
        <f t="shared" si="1901"/>
        <v/>
      </c>
      <c r="H6034" s="115"/>
      <c r="I6034" s="115"/>
      <c r="J6034" s="115"/>
      <c r="K6034" s="115"/>
      <c r="L6034" s="133" t="str">
        <f t="shared" si="1902"/>
        <v/>
      </c>
      <c r="M6034" s="116" t="str">
        <f>IF(L6034="", "", L6034/Veriler!$X$1)</f>
        <v/>
      </c>
      <c r="N6034" s="116" t="str">
        <f>IF(F6034&lt;&gt;"", "İthal Girdi", IF(Veriler!T6034="", "", IF(Veriler!S6034="H", "%0,5 üzerindedir", IF(Veriler!T6034&gt;0.1, "%10 sınırı aşılmıştır.", "Uygun"))))</f>
        <v>%0,5 üzerindedir</v>
      </c>
      <c r="O6034" s="116" t="str">
        <f t="shared" si="1903"/>
        <v xml:space="preserve"> </v>
      </c>
      <c r="P6034" s="117"/>
      <c r="Q6034" s="118"/>
      <c r="R6034" s="119" t="str">
        <f t="shared" si="1904"/>
        <v/>
      </c>
      <c r="S6034" s="133">
        <f>IFERROR(IF(M6034&lt;=0.005,IF(F6034="",L6034,0),IF(F6034&lt;&gt;"",0,IF(P6034="",0,IF(P6034="H",0,IF(Q6034&lt;Veriler!$G$2,L6034*Veriler!$G$2,L6034*Q6034)))))," ")</f>
        <v>0</v>
      </c>
      <c r="T6034" s="133">
        <f>IF(Veriler!T6034&lt;=0.1, S6034, IF(AND(Veriler!T6034&gt;0.1, F6034="", P6034="E"), IF(Q6034&gt;Veriler!$G$2, Q6034*S6034, IF(Q6034&lt;Veriler!$G$2, Veriler!$G$2*S6034, Q6034*S6034)), 0))</f>
        <v>0</v>
      </c>
      <c r="U6034" s="133" t="str">
        <f t="shared" si="1905"/>
        <v xml:space="preserve"> </v>
      </c>
      <c r="V6034" s="134" t="str">
        <f>IFERROR(IF(O6034="%10 sınırı aşılmıştır.",L6034-T6034,IFERROR(IF(F6034="",IF(S6034=1,0,IF(L6034-S6034=0,"",L6034-S6034)),IF(Veriler!M6034="",L6034,IF(L6034*Veriler!M6034=0,"",L6034*Veriler!M6034))),L6034)),0)</f>
        <v/>
      </c>
      <c r="W6034" s="146"/>
      <c r="X6034" s="146"/>
      <c r="Y6034" s="146"/>
    </row>
    <row r="6035" spans="1:25" s="99" customFormat="1" ht="54.75" customHeight="1" x14ac:dyDescent="0.25">
      <c r="A6035" s="96">
        <f t="shared" si="1906"/>
        <v>4450</v>
      </c>
      <c r="B6035" s="175"/>
      <c r="C6035" s="176"/>
      <c r="D6035" s="113"/>
      <c r="E6035" s="115"/>
      <c r="F6035" s="174"/>
      <c r="G6035" s="114" t="str">
        <f t="shared" si="1901"/>
        <v/>
      </c>
      <c r="H6035" s="115"/>
      <c r="I6035" s="115"/>
      <c r="J6035" s="115"/>
      <c r="K6035" s="115"/>
      <c r="L6035" s="133" t="str">
        <f t="shared" si="1902"/>
        <v/>
      </c>
      <c r="M6035" s="116" t="str">
        <f>IF(L6035="", "", L6035/Veriler!$X$1)</f>
        <v/>
      </c>
      <c r="N6035" s="116" t="str">
        <f>IF(F6035&lt;&gt;"", "İthal Girdi", IF(Veriler!T6035="", "", IF(Veriler!S6035="H", "%0,5 üzerindedir", IF(Veriler!T6035&gt;0.1, "%10 sınırı aşılmıştır.", "Uygun"))))</f>
        <v>%0,5 üzerindedir</v>
      </c>
      <c r="O6035" s="116" t="str">
        <f t="shared" si="1903"/>
        <v xml:space="preserve"> </v>
      </c>
      <c r="P6035" s="117"/>
      <c r="Q6035" s="118"/>
      <c r="R6035" s="119" t="str">
        <f t="shared" si="1904"/>
        <v/>
      </c>
      <c r="S6035" s="133">
        <f>IFERROR(IF(M6035&lt;=0.005,IF(F6035="",L6035,0),IF(F6035&lt;&gt;"",0,IF(P6035="",0,IF(P6035="H",0,IF(Q6035&lt;Veriler!$G$2,L6035*Veriler!$G$2,L6035*Q6035)))))," ")</f>
        <v>0</v>
      </c>
      <c r="T6035" s="133">
        <f>IF(Veriler!T6035&lt;=0.1, S6035, IF(AND(Veriler!T6035&gt;0.1, F6035="", P6035="E"), IF(Q6035&gt;Veriler!$G$2, Q6035*S6035, IF(Q6035&lt;Veriler!$G$2, Veriler!$G$2*S6035, Q6035*S6035)), 0))</f>
        <v>0</v>
      </c>
      <c r="U6035" s="133" t="str">
        <f t="shared" si="1905"/>
        <v xml:space="preserve"> </v>
      </c>
      <c r="V6035" s="134" t="str">
        <f>IFERROR(IF(O6035="%10 sınırı aşılmıştır.",L6035-T6035,IFERROR(IF(F6035="",IF(S6035=1,0,IF(L6035-S6035=0,"",L6035-S6035)),IF(Veriler!M6035="",L6035,IF(L6035*Veriler!M6035=0,"",L6035*Veriler!M6035))),L6035)),0)</f>
        <v/>
      </c>
      <c r="W6035" s="146"/>
      <c r="X6035" s="146"/>
      <c r="Y6035" s="146"/>
    </row>
    <row r="6036" spans="1:25" s="99" customFormat="1" ht="54.75" customHeight="1" x14ac:dyDescent="0.25">
      <c r="A6036" s="96">
        <f t="shared" si="1906"/>
        <v>4451</v>
      </c>
      <c r="B6036" s="175"/>
      <c r="C6036" s="176"/>
      <c r="D6036" s="113"/>
      <c r="E6036" s="115"/>
      <c r="F6036" s="174"/>
      <c r="G6036" s="114" t="str">
        <f t="shared" si="1901"/>
        <v/>
      </c>
      <c r="H6036" s="115"/>
      <c r="I6036" s="115"/>
      <c r="J6036" s="115"/>
      <c r="K6036" s="115"/>
      <c r="L6036" s="133" t="str">
        <f t="shared" si="1902"/>
        <v/>
      </c>
      <c r="M6036" s="116" t="str">
        <f>IF(L6036="", "", L6036/Veriler!$X$1)</f>
        <v/>
      </c>
      <c r="N6036" s="116" t="str">
        <f>IF(F6036&lt;&gt;"", "İthal Girdi", IF(Veriler!T6036="", "", IF(Veriler!S6036="H", "%0,5 üzerindedir", IF(Veriler!T6036&gt;0.1, "%10 sınırı aşılmıştır.", "Uygun"))))</f>
        <v>%0,5 üzerindedir</v>
      </c>
      <c r="O6036" s="116" t="str">
        <f t="shared" si="1903"/>
        <v xml:space="preserve"> </v>
      </c>
      <c r="P6036" s="117"/>
      <c r="Q6036" s="118"/>
      <c r="R6036" s="119" t="str">
        <f t="shared" si="1904"/>
        <v/>
      </c>
      <c r="S6036" s="133">
        <f>IFERROR(IF(M6036&lt;=0.005,IF(F6036="",L6036,0),IF(F6036&lt;&gt;"",0,IF(P6036="",0,IF(P6036="H",0,IF(Q6036&lt;Veriler!$G$2,L6036*Veriler!$G$2,L6036*Q6036)))))," ")</f>
        <v>0</v>
      </c>
      <c r="T6036" s="133">
        <f>IF(Veriler!T6036&lt;=0.1, S6036, IF(AND(Veriler!T6036&gt;0.1, F6036="", P6036="E"), IF(Q6036&gt;Veriler!$G$2, Q6036*S6036, IF(Q6036&lt;Veriler!$G$2, Veriler!$G$2*S6036, Q6036*S6036)), 0))</f>
        <v>0</v>
      </c>
      <c r="U6036" s="133" t="str">
        <f t="shared" si="1905"/>
        <v xml:space="preserve"> </v>
      </c>
      <c r="V6036" s="134" t="str">
        <f>IFERROR(IF(O6036="%10 sınırı aşılmıştır.",L6036-T6036,IFERROR(IF(F6036="",IF(S6036=1,0,IF(L6036-S6036=0,"",L6036-S6036)),IF(Veriler!M6036="",L6036,IF(L6036*Veriler!M6036=0,"",L6036*Veriler!M6036))),L6036)),0)</f>
        <v/>
      </c>
      <c r="W6036" s="146"/>
      <c r="X6036" s="146"/>
      <c r="Y6036" s="146"/>
    </row>
    <row r="6037" spans="1:25" s="99" customFormat="1" ht="54.75" customHeight="1" x14ac:dyDescent="0.25">
      <c r="A6037" s="96">
        <f t="shared" si="1906"/>
        <v>4452</v>
      </c>
      <c r="B6037" s="175"/>
      <c r="C6037" s="176"/>
      <c r="D6037" s="113"/>
      <c r="E6037" s="115"/>
      <c r="F6037" s="174"/>
      <c r="G6037" s="114" t="str">
        <f t="shared" si="1901"/>
        <v/>
      </c>
      <c r="H6037" s="115"/>
      <c r="I6037" s="115"/>
      <c r="J6037" s="115"/>
      <c r="K6037" s="115"/>
      <c r="L6037" s="133" t="str">
        <f t="shared" si="1902"/>
        <v/>
      </c>
      <c r="M6037" s="116" t="str">
        <f>IF(L6037="", "", L6037/Veriler!$X$1)</f>
        <v/>
      </c>
      <c r="N6037" s="116" t="str">
        <f>IF(F6037&lt;&gt;"", "İthal Girdi", IF(Veriler!T6037="", "", IF(Veriler!S6037="H", "%0,5 üzerindedir", IF(Veriler!T6037&gt;0.1, "%10 sınırı aşılmıştır.", "Uygun"))))</f>
        <v>%0,5 üzerindedir</v>
      </c>
      <c r="O6037" s="116" t="str">
        <f t="shared" si="1903"/>
        <v xml:space="preserve"> </v>
      </c>
      <c r="P6037" s="117"/>
      <c r="Q6037" s="118"/>
      <c r="R6037" s="119" t="str">
        <f t="shared" si="1904"/>
        <v/>
      </c>
      <c r="S6037" s="133">
        <f>IFERROR(IF(M6037&lt;=0.005,IF(F6037="",L6037,0),IF(F6037&lt;&gt;"",0,IF(P6037="",0,IF(P6037="H",0,IF(Q6037&lt;Veriler!$G$2,L6037*Veriler!$G$2,L6037*Q6037)))))," ")</f>
        <v>0</v>
      </c>
      <c r="T6037" s="133">
        <f>IF(Veriler!T6037&lt;=0.1, S6037, IF(AND(Veriler!T6037&gt;0.1, F6037="", P6037="E"), IF(Q6037&gt;Veriler!$G$2, Q6037*S6037, IF(Q6037&lt;Veriler!$G$2, Veriler!$G$2*S6037, Q6037*S6037)), 0))</f>
        <v>0</v>
      </c>
      <c r="U6037" s="133" t="str">
        <f t="shared" si="1905"/>
        <v xml:space="preserve"> </v>
      </c>
      <c r="V6037" s="134" t="str">
        <f>IFERROR(IF(O6037="%10 sınırı aşılmıştır.",L6037-T6037,IFERROR(IF(F6037="",IF(S6037=1,0,IF(L6037-S6037=0,"",L6037-S6037)),IF(Veriler!M6037="",L6037,IF(L6037*Veriler!M6037=0,"",L6037*Veriler!M6037))),L6037)),0)</f>
        <v/>
      </c>
      <c r="W6037" s="146"/>
      <c r="X6037" s="146"/>
      <c r="Y6037" s="146"/>
    </row>
    <row r="6038" spans="1:25" s="99" customFormat="1" ht="24" customHeight="1" x14ac:dyDescent="0.25">
      <c r="A6038" s="103"/>
      <c r="B6038" s="104"/>
      <c r="C6038" s="104"/>
      <c r="D6038" s="104"/>
      <c r="E6038" s="103"/>
      <c r="F6038" s="135"/>
      <c r="G6038" s="157"/>
      <c r="H6038" s="103"/>
      <c r="I6038" s="103"/>
      <c r="J6038" s="103"/>
      <c r="K6038" s="103"/>
      <c r="L6038" s="136">
        <f>SUM(L6009:L6022,L6024:L6037)</f>
        <v>0</v>
      </c>
      <c r="M6038" s="158"/>
      <c r="N6038" s="158"/>
      <c r="O6038" s="158"/>
      <c r="P6038" s="105"/>
      <c r="Q6038" s="106"/>
      <c r="R6038" s="159"/>
      <c r="S6038" s="160"/>
      <c r="T6038" s="160"/>
      <c r="U6038" s="160"/>
      <c r="V6038" s="160"/>
      <c r="W6038" s="146"/>
      <c r="X6038" s="146"/>
      <c r="Y6038" s="146"/>
    </row>
    <row r="6039" spans="1:25" s="99" customFormat="1" ht="31.5" customHeight="1" x14ac:dyDescent="0.25">
      <c r="A6039" s="103"/>
      <c r="B6039" s="104"/>
      <c r="C6039" s="104"/>
      <c r="D6039" s="104"/>
      <c r="E6039" s="103"/>
      <c r="F6039" s="135"/>
      <c r="G6039" s="157"/>
      <c r="H6039" s="103"/>
      <c r="I6039" s="103"/>
      <c r="J6039" s="103"/>
      <c r="K6039" s="103"/>
      <c r="L6039" s="161"/>
      <c r="M6039" s="158"/>
      <c r="N6039" s="158"/>
      <c r="O6039" s="158"/>
      <c r="P6039" s="105"/>
      <c r="Q6039" s="106"/>
      <c r="R6039" s="159"/>
      <c r="S6039" s="162" t="s">
        <v>57</v>
      </c>
      <c r="T6039" s="162" t="s">
        <v>57</v>
      </c>
      <c r="U6039" s="162" t="s">
        <v>57</v>
      </c>
      <c r="V6039" s="163" t="s">
        <v>58</v>
      </c>
      <c r="W6039" s="146"/>
      <c r="X6039" s="146"/>
      <c r="Y6039" s="146"/>
    </row>
    <row r="6040" spans="1:25" s="99" customFormat="1" ht="58.5" customHeight="1" x14ac:dyDescent="0.25">
      <c r="A6040" s="185" t="s">
        <v>59</v>
      </c>
      <c r="B6040" s="180"/>
      <c r="C6040" s="180"/>
      <c r="D6040" s="180"/>
      <c r="E6040" s="180"/>
      <c r="F6040" s="180"/>
      <c r="G6040" s="180"/>
      <c r="H6040" s="180"/>
      <c r="I6040" s="180"/>
      <c r="J6040" s="180"/>
      <c r="K6040" s="180"/>
      <c r="L6040" s="180"/>
      <c r="M6040" s="180"/>
      <c r="N6040" s="180"/>
      <c r="O6040" s="180"/>
      <c r="P6040" s="180"/>
      <c r="Q6040" s="180"/>
      <c r="R6040" s="176"/>
      <c r="S6040" s="137">
        <f>SUM(S6002,S6009:S6022,S6024:S6037)</f>
        <v>0</v>
      </c>
      <c r="T6040" s="137" t="str">
        <f>IF(SUM(T6009:T6022,T6024:T6037)=0," ",SUM(T6009:T6022,T6024:T6037))</f>
        <v xml:space="preserve"> </v>
      </c>
      <c r="U6040" s="137" t="str">
        <f>IF(SUM(U6009:U6022,U6024:U6037)=0," ",SUM(U6009:U6022,U6024:U6037))</f>
        <v xml:space="preserve"> </v>
      </c>
      <c r="V6040" s="137" t="str">
        <f>IF(SUM(V6009:V6022,V6024:V6037)=0," ",SUM(V6009:V6022,V6024:V6037))</f>
        <v xml:space="preserve"> </v>
      </c>
      <c r="W6040" s="146"/>
      <c r="X6040" s="164">
        <f>SUM(U6009:U6022,U6024:U6037)</f>
        <v>0</v>
      </c>
      <c r="Y6040" s="164">
        <f>SUM(V6009:V6022,V6024:V6037)</f>
        <v>0</v>
      </c>
    </row>
    <row r="6041" spans="1:25" x14ac:dyDescent="0.3">
      <c r="A6041" s="34"/>
      <c r="G6041" s="146"/>
      <c r="L6041" s="146"/>
      <c r="M6041" s="146"/>
      <c r="N6041" s="146"/>
      <c r="O6041" s="146"/>
      <c r="R6041" s="146"/>
      <c r="S6041" s="146"/>
      <c r="T6041" s="146"/>
      <c r="U6041" s="146"/>
      <c r="V6041" s="146"/>
      <c r="W6041" s="146"/>
      <c r="X6041" s="146"/>
      <c r="Y6041" s="146"/>
    </row>
    <row r="6042" spans="1:25" x14ac:dyDescent="0.3">
      <c r="A6042" s="186" t="s">
        <v>60</v>
      </c>
      <c r="B6042" s="187"/>
      <c r="C6042" s="187"/>
      <c r="D6042" s="187"/>
      <c r="E6042" s="187"/>
      <c r="F6042" s="187"/>
      <c r="G6042" s="187"/>
      <c r="H6042" s="187"/>
      <c r="I6042" s="187"/>
      <c r="J6042" s="187"/>
      <c r="K6042" s="187"/>
      <c r="L6042" s="187"/>
      <c r="M6042" s="187"/>
      <c r="N6042" s="187"/>
      <c r="O6042" s="187"/>
      <c r="P6042" s="187"/>
      <c r="Q6042" s="187"/>
      <c r="R6042" s="187"/>
      <c r="S6042" s="187"/>
      <c r="T6042" s="187"/>
      <c r="U6042" s="187"/>
      <c r="V6042" s="187"/>
      <c r="W6042" s="146"/>
      <c r="X6042" s="146"/>
      <c r="Y6042" s="146"/>
    </row>
    <row r="6043" spans="1:25" s="99" customFormat="1" ht="41.25" customHeight="1" x14ac:dyDescent="0.25">
      <c r="A6043" s="189" t="s">
        <v>38</v>
      </c>
      <c r="B6043" s="180"/>
      <c r="C6043" s="180"/>
      <c r="D6043" s="180"/>
      <c r="E6043" s="180"/>
      <c r="F6043" s="180"/>
      <c r="G6043" s="180"/>
      <c r="H6043" s="180"/>
      <c r="I6043" s="180"/>
      <c r="J6043" s="180"/>
      <c r="K6043" s="180"/>
      <c r="L6043" s="180"/>
      <c r="M6043" s="180"/>
      <c r="N6043" s="180"/>
      <c r="O6043" s="180"/>
      <c r="P6043" s="180"/>
      <c r="Q6043" s="180"/>
      <c r="R6043" s="180"/>
      <c r="S6043" s="180"/>
      <c r="T6043" s="180"/>
      <c r="U6043" s="180"/>
      <c r="V6043" s="176"/>
      <c r="W6043" s="146"/>
      <c r="X6043" s="146"/>
      <c r="Y6043" s="146"/>
    </row>
    <row r="6044" spans="1:25" s="100" customFormat="1" ht="35.25" customHeight="1" x14ac:dyDescent="0.25">
      <c r="A6044" s="179" t="s">
        <v>39</v>
      </c>
      <c r="B6044" s="180"/>
      <c r="C6044" s="180"/>
      <c r="D6044" s="180"/>
      <c r="E6044" s="180"/>
      <c r="F6044" s="180"/>
      <c r="G6044" s="180"/>
      <c r="H6044" s="180"/>
      <c r="I6044" s="180"/>
      <c r="J6044" s="180"/>
      <c r="K6044" s="180"/>
      <c r="L6044" s="180"/>
      <c r="M6044" s="180"/>
      <c r="N6044" s="180"/>
      <c r="O6044" s="180"/>
      <c r="P6044" s="180"/>
      <c r="Q6044" s="180"/>
      <c r="R6044" s="176"/>
      <c r="S6044" s="147"/>
      <c r="T6044" s="148"/>
      <c r="U6044" s="149" t="s">
        <v>40</v>
      </c>
      <c r="V6044" s="150">
        <f>V6006+1</f>
        <v>160</v>
      </c>
      <c r="W6044" s="146"/>
      <c r="X6044" s="146"/>
      <c r="Y6044" s="146"/>
    </row>
    <row r="6045" spans="1:25" s="99" customFormat="1" ht="81" customHeight="1" x14ac:dyDescent="0.25">
      <c r="A6045" s="110" t="s">
        <v>3</v>
      </c>
      <c r="B6045" s="188" t="s">
        <v>41</v>
      </c>
      <c r="C6045" s="176"/>
      <c r="D6045" s="111" t="s">
        <v>42</v>
      </c>
      <c r="E6045" s="110" t="s">
        <v>324</v>
      </c>
      <c r="F6045" s="111" t="s">
        <v>325</v>
      </c>
      <c r="G6045" s="151" t="s">
        <v>43</v>
      </c>
      <c r="H6045" s="110" t="s">
        <v>44</v>
      </c>
      <c r="I6045" s="110" t="s">
        <v>8</v>
      </c>
      <c r="J6045" s="110" t="s">
        <v>45</v>
      </c>
      <c r="K6045" s="110" t="s">
        <v>46</v>
      </c>
      <c r="L6045" s="152" t="s">
        <v>47</v>
      </c>
      <c r="M6045" s="153" t="s">
        <v>48</v>
      </c>
      <c r="N6045" s="154" t="s">
        <v>49</v>
      </c>
      <c r="O6045" s="154" t="s">
        <v>49</v>
      </c>
      <c r="P6045" s="112" t="s">
        <v>50</v>
      </c>
      <c r="Q6045" s="110" t="s">
        <v>51</v>
      </c>
      <c r="R6045" s="155" t="s">
        <v>52</v>
      </c>
      <c r="S6045" s="156" t="s">
        <v>53</v>
      </c>
      <c r="T6045" s="156" t="s">
        <v>54</v>
      </c>
      <c r="U6045" s="152" t="s">
        <v>54</v>
      </c>
      <c r="V6045" s="152" t="s">
        <v>55</v>
      </c>
      <c r="W6045" s="146"/>
      <c r="X6045" s="146"/>
      <c r="Y6045" s="146"/>
    </row>
    <row r="6046" spans="1:25" s="99" customFormat="1" ht="45" customHeight="1" x14ac:dyDescent="0.25">
      <c r="A6046" s="101"/>
      <c r="B6046" s="177" t="s">
        <v>56</v>
      </c>
      <c r="C6046" s="178"/>
      <c r="D6046" s="102"/>
      <c r="E6046" s="170"/>
      <c r="F6046" s="102"/>
      <c r="G6046" s="95"/>
      <c r="H6046" s="102"/>
      <c r="I6046" s="102"/>
      <c r="J6046" s="102"/>
      <c r="K6046" s="102"/>
      <c r="L6046" s="95"/>
      <c r="M6046" s="95"/>
      <c r="N6046" s="95"/>
      <c r="O6046" s="95"/>
      <c r="P6046" s="102"/>
      <c r="Q6046" s="102"/>
      <c r="R6046" s="190"/>
      <c r="S6046" s="184"/>
      <c r="T6046" s="95"/>
      <c r="U6046" s="95"/>
      <c r="V6046" s="95"/>
      <c r="W6046" s="146"/>
      <c r="X6046" s="146"/>
      <c r="Y6046" s="146"/>
    </row>
    <row r="6047" spans="1:25" s="99" customFormat="1" ht="54.75" customHeight="1" x14ac:dyDescent="0.25">
      <c r="A6047" s="96">
        <f>A6037+1</f>
        <v>4453</v>
      </c>
      <c r="B6047" s="181"/>
      <c r="C6047" s="182"/>
      <c r="D6047" s="113"/>
      <c r="E6047" s="115"/>
      <c r="F6047" s="174"/>
      <c r="G6047" s="114" t="str">
        <f t="shared" ref="G6047:G6060" si="1907">IF(AND(F6047&lt;&gt;"",V6047&lt;&gt;"",L6047&lt;&gt;0),V6047/L6047,"")</f>
        <v/>
      </c>
      <c r="H6047" s="115"/>
      <c r="I6047" s="115"/>
      <c r="J6047" s="115"/>
      <c r="K6047" s="115"/>
      <c r="L6047" s="133" t="str">
        <f t="shared" ref="L6047:L6060" si="1908">IF(AND(H6047&lt;&gt;0, J6047&lt;&gt;0, K6047&lt;&gt;0), H6047*J6047*K6047, "")</f>
        <v/>
      </c>
      <c r="M6047" s="116" t="str">
        <f>IF(L6047="", "", L6047/Veriler!$X$1)</f>
        <v/>
      </c>
      <c r="N6047" s="116" t="str">
        <f>IF(F6047&lt;&gt;"", "İthal Girdi", IF(Veriler!T6047="", "", IF(Veriler!S6047="H", "%0,5 üzerindedir", IF(Veriler!T6047&gt;0.1, "%10 sınırı aşılmıştır.", "Uygun"))))</f>
        <v>%0,5 üzerindedir</v>
      </c>
      <c r="O6047" s="116" t="str">
        <f t="shared" ref="O6047:O6060" si="1909">IF(M6047=""," ",N6047)</f>
        <v xml:space="preserve"> </v>
      </c>
      <c r="P6047" s="117"/>
      <c r="Q6047" s="118"/>
      <c r="R6047" s="119" t="str">
        <f t="shared" ref="R6047:R6060" si="1910">IFERROR(IF(AND(T6047&lt;&gt;"",L6047&lt;&gt;"",L6047&lt;&gt;0,T6047&lt;&gt;0),T6047/L6047,"")," ")</f>
        <v/>
      </c>
      <c r="S6047" s="133">
        <f>IFERROR(IF(M6047&lt;=0.005,IF(F6047="",L6047,0),IF(F6047&lt;&gt;"",0,IF(P6047="",0,IF(P6047="H",0,IF(Q6047&lt;Veriler!$G$2,L6047*Veriler!$G$2,L6047*Q6047)))))," ")</f>
        <v>0</v>
      </c>
      <c r="T6047" s="133">
        <f>IF(Veriler!T6047&lt;=0.1, S6047, IF(AND(Veriler!T6047&gt;0.1, F6047="", P6047="E"), IF(Q6047&gt;Veriler!$G$2, Q6047*S6047, IF(Q6047&lt;Veriler!$G$2, Veriler!$G$2*S6047, Q6047*S6047)), 0))</f>
        <v>0</v>
      </c>
      <c r="U6047" s="133" t="str">
        <f t="shared" ref="U6047:U6060" si="1911">IF(T6047=0," ",T6047)</f>
        <v xml:space="preserve"> </v>
      </c>
      <c r="V6047" s="134" t="str">
        <f>IFERROR(IF(O6047="%10 sınırı aşılmıştır.",L6047-T6047,IFERROR(IF(F6047="",IF(S6047=1,0,IF(L6047-S6047=0,"",L6047-S6047)),IF(Veriler!M6047="",L6047,IF(L6047*Veriler!M6047=0,"",L6047*Veriler!M6047))),L6047)),0)</f>
        <v/>
      </c>
      <c r="W6047" s="146"/>
      <c r="X6047" s="146"/>
      <c r="Y6047" s="146"/>
    </row>
    <row r="6048" spans="1:25" s="99" customFormat="1" ht="54.75" customHeight="1" x14ac:dyDescent="0.25">
      <c r="A6048" s="96">
        <f t="shared" ref="A6048:A6060" si="1912">A6047+1</f>
        <v>4454</v>
      </c>
      <c r="B6048" s="175"/>
      <c r="C6048" s="176"/>
      <c r="D6048" s="113"/>
      <c r="E6048" s="115"/>
      <c r="F6048" s="174"/>
      <c r="G6048" s="114" t="str">
        <f t="shared" si="1907"/>
        <v/>
      </c>
      <c r="H6048" s="115"/>
      <c r="I6048" s="115"/>
      <c r="J6048" s="115"/>
      <c r="K6048" s="115"/>
      <c r="L6048" s="133" t="str">
        <f t="shared" si="1908"/>
        <v/>
      </c>
      <c r="M6048" s="116" t="str">
        <f>IF(L6048="", "", L6048/Veriler!$X$1)</f>
        <v/>
      </c>
      <c r="N6048" s="116" t="str">
        <f>IF(F6048&lt;&gt;"", "İthal Girdi", IF(Veriler!T6048="", "", IF(Veriler!S6048="H", "%0,5 üzerindedir", IF(Veriler!T6048&gt;0.1, "%10 sınırı aşılmıştır.", "Uygun"))))</f>
        <v>%0,5 üzerindedir</v>
      </c>
      <c r="O6048" s="116" t="str">
        <f t="shared" si="1909"/>
        <v xml:space="preserve"> </v>
      </c>
      <c r="P6048" s="117"/>
      <c r="Q6048" s="118"/>
      <c r="R6048" s="119" t="str">
        <f t="shared" si="1910"/>
        <v/>
      </c>
      <c r="S6048" s="133">
        <f>IFERROR(IF(M6048&lt;=0.005,IF(F6048="",L6048,0),IF(F6048&lt;&gt;"",0,IF(P6048="",0,IF(P6048="H",0,IF(Q6048&lt;Veriler!$G$2,L6048*Veriler!$G$2,L6048*Q6048)))))," ")</f>
        <v>0</v>
      </c>
      <c r="T6048" s="133">
        <f>IF(Veriler!T6048&lt;=0.1, S6048, IF(AND(Veriler!T6048&gt;0.1, F6048="", P6048="E"), IF(Q6048&gt;Veriler!$G$2, Q6048*S6048, IF(Q6048&lt;Veriler!$G$2, Veriler!$G$2*S6048, Q6048*S6048)), 0))</f>
        <v>0</v>
      </c>
      <c r="U6048" s="133" t="str">
        <f t="shared" si="1911"/>
        <v xml:space="preserve"> </v>
      </c>
      <c r="V6048" s="134" t="str">
        <f>IFERROR(IF(O6048="%10 sınırı aşılmıştır.",L6048-T6048,IFERROR(IF(F6048="",IF(S6048=1,0,IF(L6048-S6048=0,"",L6048-S6048)),IF(Veriler!M6048="",L6048,IF(L6048*Veriler!M6048=0,"",L6048*Veriler!M6048))),L6048)),0)</f>
        <v/>
      </c>
      <c r="W6048" s="146"/>
      <c r="X6048" s="146"/>
      <c r="Y6048" s="146"/>
    </row>
    <row r="6049" spans="1:25" s="99" customFormat="1" ht="54.75" customHeight="1" x14ac:dyDescent="0.25">
      <c r="A6049" s="96">
        <f t="shared" si="1912"/>
        <v>4455</v>
      </c>
      <c r="B6049" s="175"/>
      <c r="C6049" s="176"/>
      <c r="D6049" s="113"/>
      <c r="E6049" s="115"/>
      <c r="F6049" s="174"/>
      <c r="G6049" s="114" t="str">
        <f t="shared" si="1907"/>
        <v/>
      </c>
      <c r="H6049" s="115"/>
      <c r="I6049" s="115"/>
      <c r="J6049" s="115"/>
      <c r="K6049" s="115"/>
      <c r="L6049" s="133" t="str">
        <f t="shared" si="1908"/>
        <v/>
      </c>
      <c r="M6049" s="116" t="str">
        <f>IF(L6049="", "", L6049/Veriler!$X$1)</f>
        <v/>
      </c>
      <c r="N6049" s="116" t="str">
        <f>IF(F6049&lt;&gt;"", "İthal Girdi", IF(Veriler!T6049="", "", IF(Veriler!S6049="H", "%0,5 üzerindedir", IF(Veriler!T6049&gt;0.1, "%10 sınırı aşılmıştır.", "Uygun"))))</f>
        <v>%0,5 üzerindedir</v>
      </c>
      <c r="O6049" s="116" t="str">
        <f t="shared" si="1909"/>
        <v xml:space="preserve"> </v>
      </c>
      <c r="P6049" s="117"/>
      <c r="Q6049" s="118"/>
      <c r="R6049" s="119" t="str">
        <f t="shared" si="1910"/>
        <v/>
      </c>
      <c r="S6049" s="133">
        <f>IFERROR(IF(M6049&lt;=0.005,IF(F6049="",L6049,0),IF(F6049&lt;&gt;"",0,IF(P6049="",0,IF(P6049="H",0,IF(Q6049&lt;Veriler!$G$2,L6049*Veriler!$G$2,L6049*Q6049)))))," ")</f>
        <v>0</v>
      </c>
      <c r="T6049" s="133">
        <f>IF(Veriler!T6049&lt;=0.1, S6049, IF(AND(Veriler!T6049&gt;0.1, F6049="", P6049="E"), IF(Q6049&gt;Veriler!$G$2, Q6049*S6049, IF(Q6049&lt;Veriler!$G$2, Veriler!$G$2*S6049, Q6049*S6049)), 0))</f>
        <v>0</v>
      </c>
      <c r="U6049" s="133" t="str">
        <f t="shared" si="1911"/>
        <v xml:space="preserve"> </v>
      </c>
      <c r="V6049" s="134" t="str">
        <f>IFERROR(IF(O6049="%10 sınırı aşılmıştır.",L6049-T6049,IFERROR(IF(F6049="",IF(S6049=1,0,IF(L6049-S6049=0,"",L6049-S6049)),IF(Veriler!M6049="",L6049,IF(L6049*Veriler!M6049=0,"",L6049*Veriler!M6049))),L6049)),0)</f>
        <v/>
      </c>
      <c r="W6049" s="146"/>
      <c r="X6049" s="146"/>
      <c r="Y6049" s="146"/>
    </row>
    <row r="6050" spans="1:25" s="99" customFormat="1" ht="54.75" customHeight="1" x14ac:dyDescent="0.25">
      <c r="A6050" s="96">
        <f t="shared" si="1912"/>
        <v>4456</v>
      </c>
      <c r="B6050" s="175"/>
      <c r="C6050" s="176"/>
      <c r="D6050" s="113"/>
      <c r="E6050" s="115"/>
      <c r="F6050" s="174"/>
      <c r="G6050" s="114" t="str">
        <f t="shared" si="1907"/>
        <v/>
      </c>
      <c r="H6050" s="115"/>
      <c r="I6050" s="115"/>
      <c r="J6050" s="115"/>
      <c r="K6050" s="115"/>
      <c r="L6050" s="133" t="str">
        <f t="shared" si="1908"/>
        <v/>
      </c>
      <c r="M6050" s="116" t="str">
        <f>IF(L6050="", "", L6050/Veriler!$X$1)</f>
        <v/>
      </c>
      <c r="N6050" s="116" t="str">
        <f>IF(F6050&lt;&gt;"", "İthal Girdi", IF(Veriler!T6050="", "", IF(Veriler!S6050="H", "%0,5 üzerindedir", IF(Veriler!T6050&gt;0.1, "%10 sınırı aşılmıştır.", "Uygun"))))</f>
        <v>%0,5 üzerindedir</v>
      </c>
      <c r="O6050" s="116" t="str">
        <f t="shared" si="1909"/>
        <v xml:space="preserve"> </v>
      </c>
      <c r="P6050" s="117"/>
      <c r="Q6050" s="118"/>
      <c r="R6050" s="119" t="str">
        <f t="shared" si="1910"/>
        <v/>
      </c>
      <c r="S6050" s="133">
        <f>IFERROR(IF(M6050&lt;=0.005,IF(F6050="",L6050,0),IF(F6050&lt;&gt;"",0,IF(P6050="",0,IF(P6050="H",0,IF(Q6050&lt;Veriler!$G$2,L6050*Veriler!$G$2,L6050*Q6050)))))," ")</f>
        <v>0</v>
      </c>
      <c r="T6050" s="133">
        <f>IF(Veriler!T6050&lt;=0.1, S6050, IF(AND(Veriler!T6050&gt;0.1, F6050="", P6050="E"), IF(Q6050&gt;Veriler!$G$2, Q6050*S6050, IF(Q6050&lt;Veriler!$G$2, Veriler!$G$2*S6050, Q6050*S6050)), 0))</f>
        <v>0</v>
      </c>
      <c r="U6050" s="133" t="str">
        <f t="shared" si="1911"/>
        <v xml:space="preserve"> </v>
      </c>
      <c r="V6050" s="134" t="str">
        <f>IFERROR(IF(O6050="%10 sınırı aşılmıştır.",L6050-T6050,IFERROR(IF(F6050="",IF(S6050=1,0,IF(L6050-S6050=0,"",L6050-S6050)),IF(Veriler!M6050="",L6050,IF(L6050*Veriler!M6050=0,"",L6050*Veriler!M6050))),L6050)),0)</f>
        <v/>
      </c>
      <c r="W6050" s="146"/>
      <c r="X6050" s="146"/>
      <c r="Y6050" s="146"/>
    </row>
    <row r="6051" spans="1:25" s="99" customFormat="1" ht="54.75" customHeight="1" x14ac:dyDescent="0.25">
      <c r="A6051" s="96">
        <f t="shared" si="1912"/>
        <v>4457</v>
      </c>
      <c r="B6051" s="175"/>
      <c r="C6051" s="176"/>
      <c r="D6051" s="113"/>
      <c r="E6051" s="115"/>
      <c r="F6051" s="174"/>
      <c r="G6051" s="114" t="str">
        <f t="shared" si="1907"/>
        <v/>
      </c>
      <c r="H6051" s="115"/>
      <c r="I6051" s="115"/>
      <c r="J6051" s="115"/>
      <c r="K6051" s="115"/>
      <c r="L6051" s="133" t="str">
        <f t="shared" si="1908"/>
        <v/>
      </c>
      <c r="M6051" s="116" t="str">
        <f>IF(L6051="", "", L6051/Veriler!$X$1)</f>
        <v/>
      </c>
      <c r="N6051" s="116" t="str">
        <f>IF(F6051&lt;&gt;"", "İthal Girdi", IF(Veriler!T6051="", "", IF(Veriler!S6051="H", "%0,5 üzerindedir", IF(Veriler!T6051&gt;0.1, "%10 sınırı aşılmıştır.", "Uygun"))))</f>
        <v>%0,5 üzerindedir</v>
      </c>
      <c r="O6051" s="116" t="str">
        <f t="shared" si="1909"/>
        <v xml:space="preserve"> </v>
      </c>
      <c r="P6051" s="117"/>
      <c r="Q6051" s="118"/>
      <c r="R6051" s="119" t="str">
        <f t="shared" si="1910"/>
        <v/>
      </c>
      <c r="S6051" s="133">
        <f>IFERROR(IF(M6051&lt;=0.005,IF(F6051="",L6051,0),IF(F6051&lt;&gt;"",0,IF(P6051="",0,IF(P6051="H",0,IF(Q6051&lt;Veriler!$G$2,L6051*Veriler!$G$2,L6051*Q6051)))))," ")</f>
        <v>0</v>
      </c>
      <c r="T6051" s="133">
        <f>IF(Veriler!T6051&lt;=0.1, S6051, IF(AND(Veriler!T6051&gt;0.1, F6051="", P6051="E"), IF(Q6051&gt;Veriler!$G$2, Q6051*S6051, IF(Q6051&lt;Veriler!$G$2, Veriler!$G$2*S6051, Q6051*S6051)), 0))</f>
        <v>0</v>
      </c>
      <c r="U6051" s="133" t="str">
        <f t="shared" si="1911"/>
        <v xml:space="preserve"> </v>
      </c>
      <c r="V6051" s="134" t="str">
        <f>IFERROR(IF(O6051="%10 sınırı aşılmıştır.",L6051-T6051,IFERROR(IF(F6051="",IF(S6051=1,0,IF(L6051-S6051=0,"",L6051-S6051)),IF(Veriler!M6051="",L6051,IF(L6051*Veriler!M6051=0,"",L6051*Veriler!M6051))),L6051)),0)</f>
        <v/>
      </c>
      <c r="W6051" s="146"/>
      <c r="X6051" s="146"/>
      <c r="Y6051" s="146"/>
    </row>
    <row r="6052" spans="1:25" s="99" customFormat="1" ht="54.75" customHeight="1" x14ac:dyDescent="0.25">
      <c r="A6052" s="96">
        <f t="shared" si="1912"/>
        <v>4458</v>
      </c>
      <c r="B6052" s="175"/>
      <c r="C6052" s="176"/>
      <c r="D6052" s="113"/>
      <c r="E6052" s="115"/>
      <c r="F6052" s="174"/>
      <c r="G6052" s="114" t="str">
        <f t="shared" si="1907"/>
        <v/>
      </c>
      <c r="H6052" s="115"/>
      <c r="I6052" s="115"/>
      <c r="J6052" s="115"/>
      <c r="K6052" s="115"/>
      <c r="L6052" s="133" t="str">
        <f t="shared" si="1908"/>
        <v/>
      </c>
      <c r="M6052" s="116" t="str">
        <f>IF(L6052="", "", L6052/Veriler!$X$1)</f>
        <v/>
      </c>
      <c r="N6052" s="116" t="str">
        <f>IF(F6052&lt;&gt;"", "İthal Girdi", IF(Veriler!T6052="", "", IF(Veriler!S6052="H", "%0,5 üzerindedir", IF(Veriler!T6052&gt;0.1, "%10 sınırı aşılmıştır.", "Uygun"))))</f>
        <v>%0,5 üzerindedir</v>
      </c>
      <c r="O6052" s="116" t="str">
        <f t="shared" si="1909"/>
        <v xml:space="preserve"> </v>
      </c>
      <c r="P6052" s="117"/>
      <c r="Q6052" s="118"/>
      <c r="R6052" s="119" t="str">
        <f t="shared" si="1910"/>
        <v/>
      </c>
      <c r="S6052" s="133">
        <f>IFERROR(IF(M6052&lt;=0.005,IF(F6052="",L6052,0),IF(F6052&lt;&gt;"",0,IF(P6052="",0,IF(P6052="H",0,IF(Q6052&lt;Veriler!$G$2,L6052*Veriler!$G$2,L6052*Q6052)))))," ")</f>
        <v>0</v>
      </c>
      <c r="T6052" s="133">
        <f>IF(Veriler!T6052&lt;=0.1, S6052, IF(AND(Veriler!T6052&gt;0.1, F6052="", P6052="E"), IF(Q6052&gt;Veriler!$G$2, Q6052*S6052, IF(Q6052&lt;Veriler!$G$2, Veriler!$G$2*S6052, Q6052*S6052)), 0))</f>
        <v>0</v>
      </c>
      <c r="U6052" s="133" t="str">
        <f t="shared" si="1911"/>
        <v xml:space="preserve"> </v>
      </c>
      <c r="V6052" s="134" t="str">
        <f>IFERROR(IF(O6052="%10 sınırı aşılmıştır.",L6052-T6052,IFERROR(IF(F6052="",IF(S6052=1,0,IF(L6052-S6052=0,"",L6052-S6052)),IF(Veriler!M6052="",L6052,IF(L6052*Veriler!M6052=0,"",L6052*Veriler!M6052))),L6052)),0)</f>
        <v/>
      </c>
      <c r="W6052" s="146"/>
      <c r="X6052" s="146"/>
      <c r="Y6052" s="146"/>
    </row>
    <row r="6053" spans="1:25" s="99" customFormat="1" ht="54.75" customHeight="1" x14ac:dyDescent="0.25">
      <c r="A6053" s="96">
        <f t="shared" si="1912"/>
        <v>4459</v>
      </c>
      <c r="B6053" s="175"/>
      <c r="C6053" s="176"/>
      <c r="D6053" s="113"/>
      <c r="E6053" s="115"/>
      <c r="F6053" s="174"/>
      <c r="G6053" s="114" t="str">
        <f t="shared" si="1907"/>
        <v/>
      </c>
      <c r="H6053" s="115"/>
      <c r="I6053" s="115"/>
      <c r="J6053" s="115"/>
      <c r="K6053" s="115"/>
      <c r="L6053" s="133" t="str">
        <f t="shared" si="1908"/>
        <v/>
      </c>
      <c r="M6053" s="116" t="str">
        <f>IF(L6053="", "", L6053/Veriler!$X$1)</f>
        <v/>
      </c>
      <c r="N6053" s="116" t="str">
        <f>IF(F6053&lt;&gt;"", "İthal Girdi", IF(Veriler!T6053="", "", IF(Veriler!S6053="H", "%0,5 üzerindedir", IF(Veriler!T6053&gt;0.1, "%10 sınırı aşılmıştır.", "Uygun"))))</f>
        <v>%0,5 üzerindedir</v>
      </c>
      <c r="O6053" s="116" t="str">
        <f t="shared" si="1909"/>
        <v xml:space="preserve"> </v>
      </c>
      <c r="P6053" s="117"/>
      <c r="Q6053" s="118"/>
      <c r="R6053" s="119" t="str">
        <f t="shared" si="1910"/>
        <v/>
      </c>
      <c r="S6053" s="133">
        <f>IFERROR(IF(M6053&lt;=0.005,IF(F6053="",L6053,0),IF(F6053&lt;&gt;"",0,IF(P6053="",0,IF(P6053="H",0,IF(Q6053&lt;Veriler!$G$2,L6053*Veriler!$G$2,L6053*Q6053)))))," ")</f>
        <v>0</v>
      </c>
      <c r="T6053" s="133">
        <f>IF(Veriler!T6053&lt;=0.1, S6053, IF(AND(Veriler!T6053&gt;0.1, F6053="", P6053="E"), IF(Q6053&gt;Veriler!$G$2, Q6053*S6053, IF(Q6053&lt;Veriler!$G$2, Veriler!$G$2*S6053, Q6053*S6053)), 0))</f>
        <v>0</v>
      </c>
      <c r="U6053" s="133" t="str">
        <f t="shared" si="1911"/>
        <v xml:space="preserve"> </v>
      </c>
      <c r="V6053" s="134" t="str">
        <f>IFERROR(IF(O6053="%10 sınırı aşılmıştır.",L6053-T6053,IFERROR(IF(F6053="",IF(S6053=1,0,IF(L6053-S6053=0,"",L6053-S6053)),IF(Veriler!M6053="",L6053,IF(L6053*Veriler!M6053=0,"",L6053*Veriler!M6053))),L6053)),0)</f>
        <v/>
      </c>
      <c r="W6053" s="146"/>
      <c r="X6053" s="146"/>
      <c r="Y6053" s="146"/>
    </row>
    <row r="6054" spans="1:25" s="99" customFormat="1" ht="54.75" customHeight="1" x14ac:dyDescent="0.25">
      <c r="A6054" s="96">
        <f t="shared" si="1912"/>
        <v>4460</v>
      </c>
      <c r="B6054" s="175"/>
      <c r="C6054" s="176"/>
      <c r="D6054" s="113"/>
      <c r="E6054" s="115"/>
      <c r="F6054" s="174"/>
      <c r="G6054" s="114" t="str">
        <f t="shared" si="1907"/>
        <v/>
      </c>
      <c r="H6054" s="115"/>
      <c r="I6054" s="115"/>
      <c r="J6054" s="115"/>
      <c r="K6054" s="115"/>
      <c r="L6054" s="133" t="str">
        <f t="shared" si="1908"/>
        <v/>
      </c>
      <c r="M6054" s="116" t="str">
        <f>IF(L6054="", "", L6054/Veriler!$X$1)</f>
        <v/>
      </c>
      <c r="N6054" s="116" t="str">
        <f>IF(F6054&lt;&gt;"", "İthal Girdi", IF(Veriler!T6054="", "", IF(Veriler!S6054="H", "%0,5 üzerindedir", IF(Veriler!T6054&gt;0.1, "%10 sınırı aşılmıştır.", "Uygun"))))</f>
        <v>%0,5 üzerindedir</v>
      </c>
      <c r="O6054" s="116" t="str">
        <f t="shared" si="1909"/>
        <v xml:space="preserve"> </v>
      </c>
      <c r="P6054" s="117"/>
      <c r="Q6054" s="118"/>
      <c r="R6054" s="119" t="str">
        <f t="shared" si="1910"/>
        <v/>
      </c>
      <c r="S6054" s="133">
        <f>IFERROR(IF(M6054&lt;=0.005,IF(F6054="",L6054,0),IF(F6054&lt;&gt;"",0,IF(P6054="",0,IF(P6054="H",0,IF(Q6054&lt;Veriler!$G$2,L6054*Veriler!$G$2,L6054*Q6054)))))," ")</f>
        <v>0</v>
      </c>
      <c r="T6054" s="133">
        <f>IF(Veriler!T6054&lt;=0.1, S6054, IF(AND(Veriler!T6054&gt;0.1, F6054="", P6054="E"), IF(Q6054&gt;Veriler!$G$2, Q6054*S6054, IF(Q6054&lt;Veriler!$G$2, Veriler!$G$2*S6054, Q6054*S6054)), 0))</f>
        <v>0</v>
      </c>
      <c r="U6054" s="133" t="str">
        <f t="shared" si="1911"/>
        <v xml:space="preserve"> </v>
      </c>
      <c r="V6054" s="134" t="str">
        <f>IFERROR(IF(O6054="%10 sınırı aşılmıştır.",L6054-T6054,IFERROR(IF(F6054="",IF(S6054=1,0,IF(L6054-S6054=0,"",L6054-S6054)),IF(Veriler!M6054="",L6054,IF(L6054*Veriler!M6054=0,"",L6054*Veriler!M6054))),L6054)),0)</f>
        <v/>
      </c>
      <c r="W6054" s="146"/>
      <c r="X6054" s="146"/>
      <c r="Y6054" s="146"/>
    </row>
    <row r="6055" spans="1:25" s="99" customFormat="1" ht="54.75" customHeight="1" x14ac:dyDescent="0.25">
      <c r="A6055" s="96">
        <f t="shared" si="1912"/>
        <v>4461</v>
      </c>
      <c r="B6055" s="175"/>
      <c r="C6055" s="176"/>
      <c r="D6055" s="113"/>
      <c r="E6055" s="115"/>
      <c r="F6055" s="174"/>
      <c r="G6055" s="114" t="str">
        <f t="shared" si="1907"/>
        <v/>
      </c>
      <c r="H6055" s="115"/>
      <c r="I6055" s="115"/>
      <c r="J6055" s="115"/>
      <c r="K6055" s="115"/>
      <c r="L6055" s="133" t="str">
        <f t="shared" si="1908"/>
        <v/>
      </c>
      <c r="M6055" s="116" t="str">
        <f>IF(L6055="", "", L6055/Veriler!$X$1)</f>
        <v/>
      </c>
      <c r="N6055" s="116" t="str">
        <f>IF(F6055&lt;&gt;"", "İthal Girdi", IF(Veriler!T6055="", "", IF(Veriler!S6055="H", "%0,5 üzerindedir", IF(Veriler!T6055&gt;0.1, "%10 sınırı aşılmıştır.", "Uygun"))))</f>
        <v>%0,5 üzerindedir</v>
      </c>
      <c r="O6055" s="116" t="str">
        <f t="shared" si="1909"/>
        <v xml:space="preserve"> </v>
      </c>
      <c r="P6055" s="117"/>
      <c r="Q6055" s="118"/>
      <c r="R6055" s="119" t="str">
        <f t="shared" si="1910"/>
        <v/>
      </c>
      <c r="S6055" s="133">
        <f>IFERROR(IF(M6055&lt;=0.005,IF(F6055="",L6055,0),IF(F6055&lt;&gt;"",0,IF(P6055="",0,IF(P6055="H",0,IF(Q6055&lt;Veriler!$G$2,L6055*Veriler!$G$2,L6055*Q6055)))))," ")</f>
        <v>0</v>
      </c>
      <c r="T6055" s="133">
        <f>IF(Veriler!T6055&lt;=0.1, S6055, IF(AND(Veriler!T6055&gt;0.1, F6055="", P6055="E"), IF(Q6055&gt;Veriler!$G$2, Q6055*S6055, IF(Q6055&lt;Veriler!$G$2, Veriler!$G$2*S6055, Q6055*S6055)), 0))</f>
        <v>0</v>
      </c>
      <c r="U6055" s="133" t="str">
        <f t="shared" si="1911"/>
        <v xml:space="preserve"> </v>
      </c>
      <c r="V6055" s="134" t="str">
        <f>IFERROR(IF(O6055="%10 sınırı aşılmıştır.",L6055-T6055,IFERROR(IF(F6055="",IF(S6055=1,0,IF(L6055-S6055=0,"",L6055-S6055)),IF(Veriler!M6055="",L6055,IF(L6055*Veriler!M6055=0,"",L6055*Veriler!M6055))),L6055)),0)</f>
        <v/>
      </c>
      <c r="W6055" s="146"/>
      <c r="X6055" s="146"/>
      <c r="Y6055" s="146"/>
    </row>
    <row r="6056" spans="1:25" s="99" customFormat="1" ht="54.75" customHeight="1" x14ac:dyDescent="0.25">
      <c r="A6056" s="96">
        <f t="shared" si="1912"/>
        <v>4462</v>
      </c>
      <c r="B6056" s="175"/>
      <c r="C6056" s="176"/>
      <c r="D6056" s="113"/>
      <c r="E6056" s="115"/>
      <c r="F6056" s="174"/>
      <c r="G6056" s="114" t="str">
        <f t="shared" si="1907"/>
        <v/>
      </c>
      <c r="H6056" s="115"/>
      <c r="I6056" s="115"/>
      <c r="J6056" s="115"/>
      <c r="K6056" s="115"/>
      <c r="L6056" s="133" t="str">
        <f t="shared" si="1908"/>
        <v/>
      </c>
      <c r="M6056" s="116" t="str">
        <f>IF(L6056="", "", L6056/Veriler!$X$1)</f>
        <v/>
      </c>
      <c r="N6056" s="116" t="str">
        <f>IF(F6056&lt;&gt;"", "İthal Girdi", IF(Veriler!T6056="", "", IF(Veriler!S6056="H", "%0,5 üzerindedir", IF(Veriler!T6056&gt;0.1, "%10 sınırı aşılmıştır.", "Uygun"))))</f>
        <v>%0,5 üzerindedir</v>
      </c>
      <c r="O6056" s="116" t="str">
        <f t="shared" si="1909"/>
        <v xml:space="preserve"> </v>
      </c>
      <c r="P6056" s="117"/>
      <c r="Q6056" s="118"/>
      <c r="R6056" s="119" t="str">
        <f t="shared" si="1910"/>
        <v/>
      </c>
      <c r="S6056" s="133">
        <f>IFERROR(IF(M6056&lt;=0.005,IF(F6056="",L6056,0),IF(F6056&lt;&gt;"",0,IF(P6056="",0,IF(P6056="H",0,IF(Q6056&lt;Veriler!$G$2,L6056*Veriler!$G$2,L6056*Q6056)))))," ")</f>
        <v>0</v>
      </c>
      <c r="T6056" s="133">
        <f>IF(Veriler!T6056&lt;=0.1, S6056, IF(AND(Veriler!T6056&gt;0.1, F6056="", P6056="E"), IF(Q6056&gt;Veriler!$G$2, Q6056*S6056, IF(Q6056&lt;Veriler!$G$2, Veriler!$G$2*S6056, Q6056*S6056)), 0))</f>
        <v>0</v>
      </c>
      <c r="U6056" s="133" t="str">
        <f t="shared" si="1911"/>
        <v xml:space="preserve"> </v>
      </c>
      <c r="V6056" s="134" t="str">
        <f>IFERROR(IF(O6056="%10 sınırı aşılmıştır.",L6056-T6056,IFERROR(IF(F6056="",IF(S6056=1,0,IF(L6056-S6056=0,"",L6056-S6056)),IF(Veriler!M6056="",L6056,IF(L6056*Veriler!M6056=0,"",L6056*Veriler!M6056))),L6056)),0)</f>
        <v/>
      </c>
      <c r="W6056" s="146"/>
      <c r="X6056" s="146"/>
      <c r="Y6056" s="146"/>
    </row>
    <row r="6057" spans="1:25" s="99" customFormat="1" ht="54.75" customHeight="1" x14ac:dyDescent="0.25">
      <c r="A6057" s="96">
        <f t="shared" si="1912"/>
        <v>4463</v>
      </c>
      <c r="B6057" s="175"/>
      <c r="C6057" s="176"/>
      <c r="D6057" s="113"/>
      <c r="E6057" s="115"/>
      <c r="F6057" s="174"/>
      <c r="G6057" s="114" t="str">
        <f t="shared" si="1907"/>
        <v/>
      </c>
      <c r="H6057" s="115"/>
      <c r="I6057" s="115"/>
      <c r="J6057" s="115"/>
      <c r="K6057" s="115"/>
      <c r="L6057" s="133" t="str">
        <f t="shared" si="1908"/>
        <v/>
      </c>
      <c r="M6057" s="116" t="str">
        <f>IF(L6057="", "", L6057/Veriler!$X$1)</f>
        <v/>
      </c>
      <c r="N6057" s="116" t="str">
        <f>IF(F6057&lt;&gt;"", "İthal Girdi", IF(Veriler!T6057="", "", IF(Veriler!S6057="H", "%0,5 üzerindedir", IF(Veriler!T6057&gt;0.1, "%10 sınırı aşılmıştır.", "Uygun"))))</f>
        <v>%0,5 üzerindedir</v>
      </c>
      <c r="O6057" s="116" t="str">
        <f t="shared" si="1909"/>
        <v xml:space="preserve"> </v>
      </c>
      <c r="P6057" s="117"/>
      <c r="Q6057" s="118"/>
      <c r="R6057" s="119" t="str">
        <f t="shared" si="1910"/>
        <v/>
      </c>
      <c r="S6057" s="133">
        <f>IFERROR(IF(M6057&lt;=0.005,IF(F6057="",L6057,0),IF(F6057&lt;&gt;"",0,IF(P6057="",0,IF(P6057="H",0,IF(Q6057&lt;Veriler!$G$2,L6057*Veriler!$G$2,L6057*Q6057)))))," ")</f>
        <v>0</v>
      </c>
      <c r="T6057" s="133">
        <f>IF(Veriler!T6057&lt;=0.1, S6057, IF(AND(Veriler!T6057&gt;0.1, F6057="", P6057="E"), IF(Q6057&gt;Veriler!$G$2, Q6057*S6057, IF(Q6057&lt;Veriler!$G$2, Veriler!$G$2*S6057, Q6057*S6057)), 0))</f>
        <v>0</v>
      </c>
      <c r="U6057" s="133" t="str">
        <f t="shared" si="1911"/>
        <v xml:space="preserve"> </v>
      </c>
      <c r="V6057" s="134" t="str">
        <f>IFERROR(IF(O6057="%10 sınırı aşılmıştır.",L6057-T6057,IFERROR(IF(F6057="",IF(S6057=1,0,IF(L6057-S6057=0,"",L6057-S6057)),IF(Veriler!M6057="",L6057,IF(L6057*Veriler!M6057=0,"",L6057*Veriler!M6057))),L6057)),0)</f>
        <v/>
      </c>
      <c r="W6057" s="146"/>
      <c r="X6057" s="146"/>
      <c r="Y6057" s="146"/>
    </row>
    <row r="6058" spans="1:25" s="99" customFormat="1" ht="54.75" customHeight="1" x14ac:dyDescent="0.25">
      <c r="A6058" s="96">
        <f t="shared" si="1912"/>
        <v>4464</v>
      </c>
      <c r="B6058" s="175"/>
      <c r="C6058" s="176"/>
      <c r="D6058" s="113"/>
      <c r="E6058" s="115"/>
      <c r="F6058" s="174"/>
      <c r="G6058" s="114" t="str">
        <f t="shared" si="1907"/>
        <v/>
      </c>
      <c r="H6058" s="115"/>
      <c r="I6058" s="115"/>
      <c r="J6058" s="115"/>
      <c r="K6058" s="115"/>
      <c r="L6058" s="133" t="str">
        <f t="shared" si="1908"/>
        <v/>
      </c>
      <c r="M6058" s="116" t="str">
        <f>IF(L6058="", "", L6058/Veriler!$X$1)</f>
        <v/>
      </c>
      <c r="N6058" s="116" t="str">
        <f>IF(F6058&lt;&gt;"", "İthal Girdi", IF(Veriler!T6058="", "", IF(Veriler!S6058="H", "%0,5 üzerindedir", IF(Veriler!T6058&gt;0.1, "%10 sınırı aşılmıştır.", "Uygun"))))</f>
        <v>%0,5 üzerindedir</v>
      </c>
      <c r="O6058" s="116" t="str">
        <f t="shared" si="1909"/>
        <v xml:space="preserve"> </v>
      </c>
      <c r="P6058" s="117"/>
      <c r="Q6058" s="118"/>
      <c r="R6058" s="119" t="str">
        <f t="shared" si="1910"/>
        <v/>
      </c>
      <c r="S6058" s="133">
        <f>IFERROR(IF(M6058&lt;=0.005,IF(F6058="",L6058,0),IF(F6058&lt;&gt;"",0,IF(P6058="",0,IF(P6058="H",0,IF(Q6058&lt;Veriler!$G$2,L6058*Veriler!$G$2,L6058*Q6058)))))," ")</f>
        <v>0</v>
      </c>
      <c r="T6058" s="133">
        <f>IF(Veriler!T6058&lt;=0.1, S6058, IF(AND(Veriler!T6058&gt;0.1, F6058="", P6058="E"), IF(Q6058&gt;Veriler!$G$2, Q6058*S6058, IF(Q6058&lt;Veriler!$G$2, Veriler!$G$2*S6058, Q6058*S6058)), 0))</f>
        <v>0</v>
      </c>
      <c r="U6058" s="133" t="str">
        <f t="shared" si="1911"/>
        <v xml:space="preserve"> </v>
      </c>
      <c r="V6058" s="134" t="str">
        <f>IFERROR(IF(O6058="%10 sınırı aşılmıştır.",L6058-T6058,IFERROR(IF(F6058="",IF(S6058=1,0,IF(L6058-S6058=0,"",L6058-S6058)),IF(Veriler!M6058="",L6058,IF(L6058*Veriler!M6058=0,"",L6058*Veriler!M6058))),L6058)),0)</f>
        <v/>
      </c>
      <c r="W6058" s="146"/>
      <c r="X6058" s="146"/>
      <c r="Y6058" s="146"/>
    </row>
    <row r="6059" spans="1:25" s="99" customFormat="1" ht="54.75" customHeight="1" x14ac:dyDescent="0.25">
      <c r="A6059" s="96">
        <f t="shared" si="1912"/>
        <v>4465</v>
      </c>
      <c r="B6059" s="175"/>
      <c r="C6059" s="176"/>
      <c r="D6059" s="113"/>
      <c r="E6059" s="115"/>
      <c r="F6059" s="174"/>
      <c r="G6059" s="114" t="str">
        <f t="shared" si="1907"/>
        <v/>
      </c>
      <c r="H6059" s="115"/>
      <c r="I6059" s="115"/>
      <c r="J6059" s="115"/>
      <c r="K6059" s="115"/>
      <c r="L6059" s="133" t="str">
        <f t="shared" si="1908"/>
        <v/>
      </c>
      <c r="M6059" s="116" t="str">
        <f>IF(L6059="", "", L6059/Veriler!$X$1)</f>
        <v/>
      </c>
      <c r="N6059" s="116" t="str">
        <f>IF(F6059&lt;&gt;"", "İthal Girdi", IF(Veriler!T6059="", "", IF(Veriler!S6059="H", "%0,5 üzerindedir", IF(Veriler!T6059&gt;0.1, "%10 sınırı aşılmıştır.", "Uygun"))))</f>
        <v>%0,5 üzerindedir</v>
      </c>
      <c r="O6059" s="116" t="str">
        <f t="shared" si="1909"/>
        <v xml:space="preserve"> </v>
      </c>
      <c r="P6059" s="117"/>
      <c r="Q6059" s="118"/>
      <c r="R6059" s="119" t="str">
        <f t="shared" si="1910"/>
        <v/>
      </c>
      <c r="S6059" s="133">
        <f>IFERROR(IF(M6059&lt;=0.005,IF(F6059="",L6059,0),IF(F6059&lt;&gt;"",0,IF(P6059="",0,IF(P6059="H",0,IF(Q6059&lt;Veriler!$G$2,L6059*Veriler!$G$2,L6059*Q6059)))))," ")</f>
        <v>0</v>
      </c>
      <c r="T6059" s="133">
        <f>IF(Veriler!T6059&lt;=0.1, S6059, IF(AND(Veriler!T6059&gt;0.1, F6059="", P6059="E"), IF(Q6059&gt;Veriler!$G$2, Q6059*S6059, IF(Q6059&lt;Veriler!$G$2, Veriler!$G$2*S6059, Q6059*S6059)), 0))</f>
        <v>0</v>
      </c>
      <c r="U6059" s="133" t="str">
        <f t="shared" si="1911"/>
        <v xml:space="preserve"> </v>
      </c>
      <c r="V6059" s="134" t="str">
        <f>IFERROR(IF(O6059="%10 sınırı aşılmıştır.",L6059-T6059,IFERROR(IF(F6059="",IF(S6059=1,0,IF(L6059-S6059=0,"",L6059-S6059)),IF(Veriler!M6059="",L6059,IF(L6059*Veriler!M6059=0,"",L6059*Veriler!M6059))),L6059)),0)</f>
        <v/>
      </c>
      <c r="W6059" s="146"/>
      <c r="X6059" s="146"/>
      <c r="Y6059" s="146"/>
    </row>
    <row r="6060" spans="1:25" s="99" customFormat="1" ht="54.75" customHeight="1" x14ac:dyDescent="0.25">
      <c r="A6060" s="96">
        <f t="shared" si="1912"/>
        <v>4466</v>
      </c>
      <c r="B6060" s="175"/>
      <c r="C6060" s="176"/>
      <c r="D6060" s="113"/>
      <c r="E6060" s="115"/>
      <c r="F6060" s="174"/>
      <c r="G6060" s="114" t="str">
        <f t="shared" si="1907"/>
        <v/>
      </c>
      <c r="H6060" s="115"/>
      <c r="I6060" s="115"/>
      <c r="J6060" s="115"/>
      <c r="K6060" s="115"/>
      <c r="L6060" s="133" t="str">
        <f t="shared" si="1908"/>
        <v/>
      </c>
      <c r="M6060" s="116" t="str">
        <f>IF(L6060="", "", L6060/Veriler!$X$1)</f>
        <v/>
      </c>
      <c r="N6060" s="116" t="str">
        <f>IF(F6060&lt;&gt;"", "İthal Girdi", IF(Veriler!T6060="", "", IF(Veriler!S6060="H", "%0,5 üzerindedir", IF(Veriler!T6060&gt;0.1, "%10 sınırı aşılmıştır.", "Uygun"))))</f>
        <v>%0,5 üzerindedir</v>
      </c>
      <c r="O6060" s="116" t="str">
        <f t="shared" si="1909"/>
        <v xml:space="preserve"> </v>
      </c>
      <c r="P6060" s="117"/>
      <c r="Q6060" s="118"/>
      <c r="R6060" s="119" t="str">
        <f t="shared" si="1910"/>
        <v/>
      </c>
      <c r="S6060" s="133">
        <f>IFERROR(IF(M6060&lt;=0.005,IF(F6060="",L6060,0),IF(F6060&lt;&gt;"",0,IF(P6060="",0,IF(P6060="H",0,IF(Q6060&lt;Veriler!$G$2,L6060*Veriler!$G$2,L6060*Q6060)))))," ")</f>
        <v>0</v>
      </c>
      <c r="T6060" s="133">
        <f>IF(Veriler!T6060&lt;=0.1, S6060, IF(AND(Veriler!T6060&gt;0.1, F6060="", P6060="E"), IF(Q6060&gt;Veriler!$G$2, Q6060*S6060, IF(Q6060&lt;Veriler!$G$2, Veriler!$G$2*S6060, Q6060*S6060)), 0))</f>
        <v>0</v>
      </c>
      <c r="U6060" s="133" t="str">
        <f t="shared" si="1911"/>
        <v xml:space="preserve"> </v>
      </c>
      <c r="V6060" s="134" t="str">
        <f>IFERROR(IF(O6060="%10 sınırı aşılmıştır.",L6060-T6060,IFERROR(IF(F6060="",IF(S6060=1,0,IF(L6060-S6060=0,"",L6060-S6060)),IF(Veriler!M6060="",L6060,IF(L6060*Veriler!M6060=0,"",L6060*Veriler!M6060))),L6060)),0)</f>
        <v/>
      </c>
      <c r="W6060" s="146"/>
      <c r="X6060" s="146"/>
      <c r="Y6060" s="146"/>
    </row>
    <row r="6061" spans="1:25" s="99" customFormat="1" ht="36" hidden="1" customHeight="1" x14ac:dyDescent="0.25">
      <c r="A6061" s="101"/>
      <c r="B6061" s="191" t="s">
        <v>16</v>
      </c>
      <c r="C6061" s="176"/>
      <c r="D6061" s="120"/>
      <c r="E6061" s="171"/>
      <c r="F6061" s="172"/>
      <c r="G6061" s="121"/>
      <c r="H6061" s="115"/>
      <c r="I6061" s="115"/>
      <c r="J6061" s="115"/>
      <c r="K6061" s="115"/>
      <c r="L6061" s="121"/>
      <c r="M6061" s="121"/>
      <c r="N6061" s="121"/>
      <c r="O6061" s="121"/>
      <c r="P6061" s="120"/>
      <c r="Q6061" s="120"/>
      <c r="R6061" s="183"/>
      <c r="S6061" s="184"/>
      <c r="T6061" s="121"/>
      <c r="U6061" s="121"/>
      <c r="V6061" s="121"/>
      <c r="W6061" s="146"/>
      <c r="X6061" s="146"/>
      <c r="Y6061" s="146"/>
    </row>
    <row r="6062" spans="1:25" s="99" customFormat="1" ht="54.75" customHeight="1" x14ac:dyDescent="0.25">
      <c r="A6062" s="96">
        <f>A6060+1</f>
        <v>4467</v>
      </c>
      <c r="B6062" s="175"/>
      <c r="C6062" s="176"/>
      <c r="D6062" s="113"/>
      <c r="E6062" s="115"/>
      <c r="F6062" s="174"/>
      <c r="G6062" s="114" t="str">
        <f t="shared" ref="G6062:G6075" si="1913">IF(AND(F6062&lt;&gt;"",V6062&lt;&gt;"",L6062&lt;&gt;0),V6062/L6062,"")</f>
        <v/>
      </c>
      <c r="H6062" s="115"/>
      <c r="I6062" s="115"/>
      <c r="J6062" s="115"/>
      <c r="K6062" s="115"/>
      <c r="L6062" s="133" t="str">
        <f t="shared" ref="L6062:L6075" si="1914">IF(AND(H6062&lt;&gt;0, J6062&lt;&gt;0, K6062&lt;&gt;0), H6062*J6062*K6062, "")</f>
        <v/>
      </c>
      <c r="M6062" s="116" t="str">
        <f>IF(L6062="", "", L6062/Veriler!$X$1)</f>
        <v/>
      </c>
      <c r="N6062" s="116" t="str">
        <f>IF(F6062&lt;&gt;"", "İthal Girdi", IF(Veriler!T6062="", "", IF(Veriler!S6062="H", "%0,5 üzerindedir", IF(Veriler!T6062&gt;0.1, "%10 sınırı aşılmıştır.", "Uygun"))))</f>
        <v>%0,5 üzerindedir</v>
      </c>
      <c r="O6062" s="116" t="str">
        <f t="shared" ref="O6062:O6075" si="1915">IF(M6062=""," ",N6062)</f>
        <v xml:space="preserve"> </v>
      </c>
      <c r="P6062" s="117"/>
      <c r="Q6062" s="118"/>
      <c r="R6062" s="119" t="str">
        <f t="shared" ref="R6062:R6075" si="1916">IFERROR(IF(AND(T6062&lt;&gt;"",L6062&lt;&gt;"",L6062&lt;&gt;0,T6062&lt;&gt;0),T6062/L6062,"")," ")</f>
        <v/>
      </c>
      <c r="S6062" s="133">
        <f>IFERROR(IF(M6062&lt;=0.005,IF(F6062="",L6062,0),IF(F6062&lt;&gt;"",0,IF(P6062="",0,IF(P6062="H",0,IF(Q6062&lt;Veriler!$G$2,L6062*Veriler!$G$2,L6062*Q6062)))))," ")</f>
        <v>0</v>
      </c>
      <c r="T6062" s="133">
        <f>IF(Veriler!T6062&lt;=0.1, S6062, IF(AND(Veriler!T6062&gt;0.1, F6062="", P6062="E"), IF(Q6062&gt;Veriler!$G$2, Q6062*S6062, IF(Q6062&lt;Veriler!$G$2, Veriler!$G$2*S6062, Q6062*S6062)), 0))</f>
        <v>0</v>
      </c>
      <c r="U6062" s="133" t="str">
        <f t="shared" ref="U6062:U6075" si="1917">IF(T6062=0," ",T6062)</f>
        <v xml:space="preserve"> </v>
      </c>
      <c r="V6062" s="134" t="str">
        <f>IFERROR(IF(O6062="%10 sınırı aşılmıştır.",L6062-T6062,IFERROR(IF(F6062="",IF(S6062=1,0,IF(L6062-S6062=0,"",L6062-S6062)),IF(Veriler!M6062="",L6062,IF(L6062*Veriler!M6062=0,"",L6062*Veriler!M6062))),L6062)),0)</f>
        <v/>
      </c>
      <c r="W6062" s="146"/>
      <c r="X6062" s="146"/>
      <c r="Y6062" s="146"/>
    </row>
    <row r="6063" spans="1:25" s="99" customFormat="1" ht="54.75" customHeight="1" x14ac:dyDescent="0.25">
      <c r="A6063" s="96">
        <f t="shared" ref="A6063:A6075" si="1918">A6062+1</f>
        <v>4468</v>
      </c>
      <c r="B6063" s="175"/>
      <c r="C6063" s="176"/>
      <c r="D6063" s="113"/>
      <c r="E6063" s="115"/>
      <c r="F6063" s="174"/>
      <c r="G6063" s="114" t="str">
        <f t="shared" si="1913"/>
        <v/>
      </c>
      <c r="H6063" s="115"/>
      <c r="I6063" s="115"/>
      <c r="J6063" s="115"/>
      <c r="K6063" s="115"/>
      <c r="L6063" s="133" t="str">
        <f t="shared" si="1914"/>
        <v/>
      </c>
      <c r="M6063" s="116" t="str">
        <f>IF(L6063="", "", L6063/Veriler!$X$1)</f>
        <v/>
      </c>
      <c r="N6063" s="116" t="str">
        <f>IF(F6063&lt;&gt;"", "İthal Girdi", IF(Veriler!T6063="", "", IF(Veriler!S6063="H", "%0,5 üzerindedir", IF(Veriler!T6063&gt;0.1, "%10 sınırı aşılmıştır.", "Uygun"))))</f>
        <v>%0,5 üzerindedir</v>
      </c>
      <c r="O6063" s="116" t="str">
        <f t="shared" si="1915"/>
        <v xml:space="preserve"> </v>
      </c>
      <c r="P6063" s="117"/>
      <c r="Q6063" s="118"/>
      <c r="R6063" s="119" t="str">
        <f t="shared" si="1916"/>
        <v/>
      </c>
      <c r="S6063" s="133">
        <f>IFERROR(IF(M6063&lt;=0.005,IF(F6063="",L6063,0),IF(F6063&lt;&gt;"",0,IF(P6063="",0,IF(P6063="H",0,IF(Q6063&lt;Veriler!$G$2,L6063*Veriler!$G$2,L6063*Q6063)))))," ")</f>
        <v>0</v>
      </c>
      <c r="T6063" s="133">
        <f>IF(Veriler!T6063&lt;=0.1, S6063, IF(AND(Veriler!T6063&gt;0.1, F6063="", P6063="E"), IF(Q6063&gt;Veriler!$G$2, Q6063*S6063, IF(Q6063&lt;Veriler!$G$2, Veriler!$G$2*S6063, Q6063*S6063)), 0))</f>
        <v>0</v>
      </c>
      <c r="U6063" s="133" t="str">
        <f t="shared" si="1917"/>
        <v xml:space="preserve"> </v>
      </c>
      <c r="V6063" s="134" t="str">
        <f>IFERROR(IF(O6063="%10 sınırı aşılmıştır.",L6063-T6063,IFERROR(IF(F6063="",IF(S6063=1,0,IF(L6063-S6063=0,"",L6063-S6063)),IF(Veriler!M6063="",L6063,IF(L6063*Veriler!M6063=0,"",L6063*Veriler!M6063))),L6063)),0)</f>
        <v/>
      </c>
      <c r="W6063" s="146"/>
      <c r="X6063" s="146"/>
      <c r="Y6063" s="146"/>
    </row>
    <row r="6064" spans="1:25" s="99" customFormat="1" ht="54.75" customHeight="1" x14ac:dyDescent="0.25">
      <c r="A6064" s="96">
        <f t="shared" si="1918"/>
        <v>4469</v>
      </c>
      <c r="B6064" s="175"/>
      <c r="C6064" s="176"/>
      <c r="D6064" s="113"/>
      <c r="E6064" s="115"/>
      <c r="F6064" s="174"/>
      <c r="G6064" s="114" t="str">
        <f t="shared" si="1913"/>
        <v/>
      </c>
      <c r="H6064" s="115"/>
      <c r="I6064" s="115"/>
      <c r="J6064" s="115"/>
      <c r="K6064" s="115"/>
      <c r="L6064" s="133" t="str">
        <f t="shared" si="1914"/>
        <v/>
      </c>
      <c r="M6064" s="116" t="str">
        <f>IF(L6064="", "", L6064/Veriler!$X$1)</f>
        <v/>
      </c>
      <c r="N6064" s="116" t="str">
        <f>IF(F6064&lt;&gt;"", "İthal Girdi", IF(Veriler!T6064="", "", IF(Veriler!S6064="H", "%0,5 üzerindedir", IF(Veriler!T6064&gt;0.1, "%10 sınırı aşılmıştır.", "Uygun"))))</f>
        <v>%0,5 üzerindedir</v>
      </c>
      <c r="O6064" s="116" t="str">
        <f t="shared" si="1915"/>
        <v xml:space="preserve"> </v>
      </c>
      <c r="P6064" s="117"/>
      <c r="Q6064" s="118"/>
      <c r="R6064" s="119" t="str">
        <f t="shared" si="1916"/>
        <v/>
      </c>
      <c r="S6064" s="133">
        <f>IFERROR(IF(M6064&lt;=0.005,IF(F6064="",L6064,0),IF(F6064&lt;&gt;"",0,IF(P6064="",0,IF(P6064="H",0,IF(Q6064&lt;Veriler!$G$2,L6064*Veriler!$G$2,L6064*Q6064)))))," ")</f>
        <v>0</v>
      </c>
      <c r="T6064" s="133">
        <f>IF(Veriler!T6064&lt;=0.1, S6064, IF(AND(Veriler!T6064&gt;0.1, F6064="", P6064="E"), IF(Q6064&gt;Veriler!$G$2, Q6064*S6064, IF(Q6064&lt;Veriler!$G$2, Veriler!$G$2*S6064, Q6064*S6064)), 0))</f>
        <v>0</v>
      </c>
      <c r="U6064" s="133" t="str">
        <f t="shared" si="1917"/>
        <v xml:space="preserve"> </v>
      </c>
      <c r="V6064" s="134" t="str">
        <f>IFERROR(IF(O6064="%10 sınırı aşılmıştır.",L6064-T6064,IFERROR(IF(F6064="",IF(S6064=1,0,IF(L6064-S6064=0,"",L6064-S6064)),IF(Veriler!M6064="",L6064,IF(L6064*Veriler!M6064=0,"",L6064*Veriler!M6064))),L6064)),0)</f>
        <v/>
      </c>
      <c r="W6064" s="146"/>
      <c r="X6064" s="146"/>
      <c r="Y6064" s="146"/>
    </row>
    <row r="6065" spans="1:25" s="99" customFormat="1" ht="54.75" customHeight="1" x14ac:dyDescent="0.25">
      <c r="A6065" s="96">
        <f t="shared" si="1918"/>
        <v>4470</v>
      </c>
      <c r="B6065" s="175"/>
      <c r="C6065" s="176"/>
      <c r="D6065" s="113"/>
      <c r="E6065" s="115"/>
      <c r="F6065" s="174"/>
      <c r="G6065" s="114" t="str">
        <f t="shared" si="1913"/>
        <v/>
      </c>
      <c r="H6065" s="115"/>
      <c r="I6065" s="115"/>
      <c r="J6065" s="115"/>
      <c r="K6065" s="115"/>
      <c r="L6065" s="133" t="str">
        <f t="shared" si="1914"/>
        <v/>
      </c>
      <c r="M6065" s="116" t="str">
        <f>IF(L6065="", "", L6065/Veriler!$X$1)</f>
        <v/>
      </c>
      <c r="N6065" s="116" t="str">
        <f>IF(F6065&lt;&gt;"", "İthal Girdi", IF(Veriler!T6065="", "", IF(Veriler!S6065="H", "%0,5 üzerindedir", IF(Veriler!T6065&gt;0.1, "%10 sınırı aşılmıştır.", "Uygun"))))</f>
        <v>%0,5 üzerindedir</v>
      </c>
      <c r="O6065" s="116" t="str">
        <f t="shared" si="1915"/>
        <v xml:space="preserve"> </v>
      </c>
      <c r="P6065" s="117"/>
      <c r="Q6065" s="118"/>
      <c r="R6065" s="119" t="str">
        <f t="shared" si="1916"/>
        <v/>
      </c>
      <c r="S6065" s="133">
        <f>IFERROR(IF(M6065&lt;=0.005,IF(F6065="",L6065,0),IF(F6065&lt;&gt;"",0,IF(P6065="",0,IF(P6065="H",0,IF(Q6065&lt;Veriler!$G$2,L6065*Veriler!$G$2,L6065*Q6065)))))," ")</f>
        <v>0</v>
      </c>
      <c r="T6065" s="133">
        <f>IF(Veriler!T6065&lt;=0.1, S6065, IF(AND(Veriler!T6065&gt;0.1, F6065="", P6065="E"), IF(Q6065&gt;Veriler!$G$2, Q6065*S6065, IF(Q6065&lt;Veriler!$G$2, Veriler!$G$2*S6065, Q6065*S6065)), 0))</f>
        <v>0</v>
      </c>
      <c r="U6065" s="133" t="str">
        <f t="shared" si="1917"/>
        <v xml:space="preserve"> </v>
      </c>
      <c r="V6065" s="134" t="str">
        <f>IFERROR(IF(O6065="%10 sınırı aşılmıştır.",L6065-T6065,IFERROR(IF(F6065="",IF(S6065=1,0,IF(L6065-S6065=0,"",L6065-S6065)),IF(Veriler!M6065="",L6065,IF(L6065*Veriler!M6065=0,"",L6065*Veriler!M6065))),L6065)),0)</f>
        <v/>
      </c>
      <c r="W6065" s="146"/>
      <c r="X6065" s="146"/>
      <c r="Y6065" s="146"/>
    </row>
    <row r="6066" spans="1:25" s="99" customFormat="1" ht="54.75" customHeight="1" x14ac:dyDescent="0.25">
      <c r="A6066" s="96">
        <f t="shared" si="1918"/>
        <v>4471</v>
      </c>
      <c r="B6066" s="175"/>
      <c r="C6066" s="176"/>
      <c r="D6066" s="113"/>
      <c r="E6066" s="115"/>
      <c r="F6066" s="174"/>
      <c r="G6066" s="114" t="str">
        <f t="shared" si="1913"/>
        <v/>
      </c>
      <c r="H6066" s="115"/>
      <c r="I6066" s="115"/>
      <c r="J6066" s="115"/>
      <c r="K6066" s="115"/>
      <c r="L6066" s="133" t="str">
        <f t="shared" si="1914"/>
        <v/>
      </c>
      <c r="M6066" s="116" t="str">
        <f>IF(L6066="", "", L6066/Veriler!$X$1)</f>
        <v/>
      </c>
      <c r="N6066" s="116" t="str">
        <f>IF(F6066&lt;&gt;"", "İthal Girdi", IF(Veriler!T6066="", "", IF(Veriler!S6066="H", "%0,5 üzerindedir", IF(Veriler!T6066&gt;0.1, "%10 sınırı aşılmıştır.", "Uygun"))))</f>
        <v>%0,5 üzerindedir</v>
      </c>
      <c r="O6066" s="116" t="str">
        <f t="shared" si="1915"/>
        <v xml:space="preserve"> </v>
      </c>
      <c r="P6066" s="117"/>
      <c r="Q6066" s="118"/>
      <c r="R6066" s="119" t="str">
        <f t="shared" si="1916"/>
        <v/>
      </c>
      <c r="S6066" s="133">
        <f>IFERROR(IF(M6066&lt;=0.005,IF(F6066="",L6066,0),IF(F6066&lt;&gt;"",0,IF(P6066="",0,IF(P6066="H",0,IF(Q6066&lt;Veriler!$G$2,L6066*Veriler!$G$2,L6066*Q6066)))))," ")</f>
        <v>0</v>
      </c>
      <c r="T6066" s="133">
        <f>IF(Veriler!T6066&lt;=0.1, S6066, IF(AND(Veriler!T6066&gt;0.1, F6066="", P6066="E"), IF(Q6066&gt;Veriler!$G$2, Q6066*S6066, IF(Q6066&lt;Veriler!$G$2, Veriler!$G$2*S6066, Q6066*S6066)), 0))</f>
        <v>0</v>
      </c>
      <c r="U6066" s="133" t="str">
        <f t="shared" si="1917"/>
        <v xml:space="preserve"> </v>
      </c>
      <c r="V6066" s="134" t="str">
        <f>IFERROR(IF(O6066="%10 sınırı aşılmıştır.",L6066-T6066,IFERROR(IF(F6066="",IF(S6066=1,0,IF(L6066-S6066=0,"",L6066-S6066)),IF(Veriler!M6066="",L6066,IF(L6066*Veriler!M6066=0,"",L6066*Veriler!M6066))),L6066)),0)</f>
        <v/>
      </c>
      <c r="W6066" s="146"/>
      <c r="X6066" s="146"/>
      <c r="Y6066" s="146"/>
    </row>
    <row r="6067" spans="1:25" s="99" customFormat="1" ht="54.75" customHeight="1" x14ac:dyDescent="0.25">
      <c r="A6067" s="96">
        <f t="shared" si="1918"/>
        <v>4472</v>
      </c>
      <c r="B6067" s="175"/>
      <c r="C6067" s="176"/>
      <c r="D6067" s="113"/>
      <c r="E6067" s="115"/>
      <c r="F6067" s="174"/>
      <c r="G6067" s="114" t="str">
        <f t="shared" si="1913"/>
        <v/>
      </c>
      <c r="H6067" s="115"/>
      <c r="I6067" s="115"/>
      <c r="J6067" s="115"/>
      <c r="K6067" s="115"/>
      <c r="L6067" s="133" t="str">
        <f t="shared" si="1914"/>
        <v/>
      </c>
      <c r="M6067" s="116" t="str">
        <f>IF(L6067="", "", L6067/Veriler!$X$1)</f>
        <v/>
      </c>
      <c r="N6067" s="116" t="str">
        <f>IF(F6067&lt;&gt;"", "İthal Girdi", IF(Veriler!T6067="", "", IF(Veriler!S6067="H", "%0,5 üzerindedir", IF(Veriler!T6067&gt;0.1, "%10 sınırı aşılmıştır.", "Uygun"))))</f>
        <v>%0,5 üzerindedir</v>
      </c>
      <c r="O6067" s="116" t="str">
        <f t="shared" si="1915"/>
        <v xml:space="preserve"> </v>
      </c>
      <c r="P6067" s="117"/>
      <c r="Q6067" s="118"/>
      <c r="R6067" s="119" t="str">
        <f t="shared" si="1916"/>
        <v/>
      </c>
      <c r="S6067" s="133">
        <f>IFERROR(IF(M6067&lt;=0.005,IF(F6067="",L6067,0),IF(F6067&lt;&gt;"",0,IF(P6067="",0,IF(P6067="H",0,IF(Q6067&lt;Veriler!$G$2,L6067*Veriler!$G$2,L6067*Q6067)))))," ")</f>
        <v>0</v>
      </c>
      <c r="T6067" s="133">
        <f>IF(Veriler!T6067&lt;=0.1, S6067, IF(AND(Veriler!T6067&gt;0.1, F6067="", P6067="E"), IF(Q6067&gt;Veriler!$G$2, Q6067*S6067, IF(Q6067&lt;Veriler!$G$2, Veriler!$G$2*S6067, Q6067*S6067)), 0))</f>
        <v>0</v>
      </c>
      <c r="U6067" s="133" t="str">
        <f t="shared" si="1917"/>
        <v xml:space="preserve"> </v>
      </c>
      <c r="V6067" s="134" t="str">
        <f>IFERROR(IF(O6067="%10 sınırı aşılmıştır.",L6067-T6067,IFERROR(IF(F6067="",IF(S6067=1,0,IF(L6067-S6067=0,"",L6067-S6067)),IF(Veriler!M6067="",L6067,IF(L6067*Veriler!M6067=0,"",L6067*Veriler!M6067))),L6067)),0)</f>
        <v/>
      </c>
      <c r="W6067" s="146"/>
      <c r="X6067" s="146"/>
      <c r="Y6067" s="146"/>
    </row>
    <row r="6068" spans="1:25" s="99" customFormat="1" ht="54.75" customHeight="1" x14ac:dyDescent="0.25">
      <c r="A6068" s="96">
        <f t="shared" si="1918"/>
        <v>4473</v>
      </c>
      <c r="B6068" s="175"/>
      <c r="C6068" s="176"/>
      <c r="D6068" s="113"/>
      <c r="E6068" s="115"/>
      <c r="F6068" s="174"/>
      <c r="G6068" s="114" t="str">
        <f t="shared" si="1913"/>
        <v/>
      </c>
      <c r="H6068" s="115"/>
      <c r="I6068" s="115"/>
      <c r="J6068" s="115"/>
      <c r="K6068" s="115"/>
      <c r="L6068" s="133" t="str">
        <f t="shared" si="1914"/>
        <v/>
      </c>
      <c r="M6068" s="116" t="str">
        <f>IF(L6068="", "", L6068/Veriler!$X$1)</f>
        <v/>
      </c>
      <c r="N6068" s="116" t="str">
        <f>IF(F6068&lt;&gt;"", "İthal Girdi", IF(Veriler!T6068="", "", IF(Veriler!S6068="H", "%0,5 üzerindedir", IF(Veriler!T6068&gt;0.1, "%10 sınırı aşılmıştır.", "Uygun"))))</f>
        <v>%0,5 üzerindedir</v>
      </c>
      <c r="O6068" s="116" t="str">
        <f t="shared" si="1915"/>
        <v xml:space="preserve"> </v>
      </c>
      <c r="P6068" s="117"/>
      <c r="Q6068" s="118"/>
      <c r="R6068" s="119" t="str">
        <f t="shared" si="1916"/>
        <v/>
      </c>
      <c r="S6068" s="133">
        <f>IFERROR(IF(M6068&lt;=0.005,IF(F6068="",L6068,0),IF(F6068&lt;&gt;"",0,IF(P6068="",0,IF(P6068="H",0,IF(Q6068&lt;Veriler!$G$2,L6068*Veriler!$G$2,L6068*Q6068)))))," ")</f>
        <v>0</v>
      </c>
      <c r="T6068" s="133">
        <f>IF(Veriler!T6068&lt;=0.1, S6068, IF(AND(Veriler!T6068&gt;0.1, F6068="", P6068="E"), IF(Q6068&gt;Veriler!$G$2, Q6068*S6068, IF(Q6068&lt;Veriler!$G$2, Veriler!$G$2*S6068, Q6068*S6068)), 0))</f>
        <v>0</v>
      </c>
      <c r="U6068" s="133" t="str">
        <f t="shared" si="1917"/>
        <v xml:space="preserve"> </v>
      </c>
      <c r="V6068" s="134" t="str">
        <f>IFERROR(IF(O6068="%10 sınırı aşılmıştır.",L6068-T6068,IFERROR(IF(F6068="",IF(S6068=1,0,IF(L6068-S6068=0,"",L6068-S6068)),IF(Veriler!M6068="",L6068,IF(L6068*Veriler!M6068=0,"",L6068*Veriler!M6068))),L6068)),0)</f>
        <v/>
      </c>
      <c r="W6068" s="146"/>
      <c r="X6068" s="146"/>
      <c r="Y6068" s="146"/>
    </row>
    <row r="6069" spans="1:25" s="99" customFormat="1" ht="54.75" customHeight="1" x14ac:dyDescent="0.25">
      <c r="A6069" s="96">
        <f t="shared" si="1918"/>
        <v>4474</v>
      </c>
      <c r="B6069" s="175"/>
      <c r="C6069" s="176"/>
      <c r="D6069" s="113"/>
      <c r="E6069" s="115"/>
      <c r="F6069" s="174"/>
      <c r="G6069" s="114" t="str">
        <f t="shared" si="1913"/>
        <v/>
      </c>
      <c r="H6069" s="115"/>
      <c r="I6069" s="115"/>
      <c r="J6069" s="115"/>
      <c r="K6069" s="115"/>
      <c r="L6069" s="133" t="str">
        <f t="shared" si="1914"/>
        <v/>
      </c>
      <c r="M6069" s="116" t="str">
        <f>IF(L6069="", "", L6069/Veriler!$X$1)</f>
        <v/>
      </c>
      <c r="N6069" s="116" t="str">
        <f>IF(F6069&lt;&gt;"", "İthal Girdi", IF(Veriler!T6069="", "", IF(Veriler!S6069="H", "%0,5 üzerindedir", IF(Veriler!T6069&gt;0.1, "%10 sınırı aşılmıştır.", "Uygun"))))</f>
        <v>%0,5 üzerindedir</v>
      </c>
      <c r="O6069" s="116" t="str">
        <f t="shared" si="1915"/>
        <v xml:space="preserve"> </v>
      </c>
      <c r="P6069" s="117"/>
      <c r="Q6069" s="118"/>
      <c r="R6069" s="119" t="str">
        <f t="shared" si="1916"/>
        <v/>
      </c>
      <c r="S6069" s="133">
        <f>IFERROR(IF(M6069&lt;=0.005,IF(F6069="",L6069,0),IF(F6069&lt;&gt;"",0,IF(P6069="",0,IF(P6069="H",0,IF(Q6069&lt;Veriler!$G$2,L6069*Veriler!$G$2,L6069*Q6069)))))," ")</f>
        <v>0</v>
      </c>
      <c r="T6069" s="133">
        <f>IF(Veriler!T6069&lt;=0.1, S6069, IF(AND(Veriler!T6069&gt;0.1, F6069="", P6069="E"), IF(Q6069&gt;Veriler!$G$2, Q6069*S6069, IF(Q6069&lt;Veriler!$G$2, Veriler!$G$2*S6069, Q6069*S6069)), 0))</f>
        <v>0</v>
      </c>
      <c r="U6069" s="133" t="str">
        <f t="shared" si="1917"/>
        <v xml:space="preserve"> </v>
      </c>
      <c r="V6069" s="134" t="str">
        <f>IFERROR(IF(O6069="%10 sınırı aşılmıştır.",L6069-T6069,IFERROR(IF(F6069="",IF(S6069=1,0,IF(L6069-S6069=0,"",L6069-S6069)),IF(Veriler!M6069="",L6069,IF(L6069*Veriler!M6069=0,"",L6069*Veriler!M6069))),L6069)),0)</f>
        <v/>
      </c>
      <c r="W6069" s="146"/>
      <c r="X6069" s="146"/>
      <c r="Y6069" s="146"/>
    </row>
    <row r="6070" spans="1:25" s="99" customFormat="1" ht="54.75" customHeight="1" x14ac:dyDescent="0.25">
      <c r="A6070" s="96">
        <f t="shared" si="1918"/>
        <v>4475</v>
      </c>
      <c r="B6070" s="175"/>
      <c r="C6070" s="176"/>
      <c r="D6070" s="113"/>
      <c r="E6070" s="115"/>
      <c r="F6070" s="174"/>
      <c r="G6070" s="114" t="str">
        <f t="shared" si="1913"/>
        <v/>
      </c>
      <c r="H6070" s="115"/>
      <c r="I6070" s="115"/>
      <c r="J6070" s="115"/>
      <c r="K6070" s="115"/>
      <c r="L6070" s="133" t="str">
        <f t="shared" si="1914"/>
        <v/>
      </c>
      <c r="M6070" s="116" t="str">
        <f>IF(L6070="", "", L6070/Veriler!$X$1)</f>
        <v/>
      </c>
      <c r="N6070" s="116" t="str">
        <f>IF(F6070&lt;&gt;"", "İthal Girdi", IF(Veriler!T6070="", "", IF(Veriler!S6070="H", "%0,5 üzerindedir", IF(Veriler!T6070&gt;0.1, "%10 sınırı aşılmıştır.", "Uygun"))))</f>
        <v>%0,5 üzerindedir</v>
      </c>
      <c r="O6070" s="116" t="str">
        <f t="shared" si="1915"/>
        <v xml:space="preserve"> </v>
      </c>
      <c r="P6070" s="117"/>
      <c r="Q6070" s="118"/>
      <c r="R6070" s="119" t="str">
        <f t="shared" si="1916"/>
        <v/>
      </c>
      <c r="S6070" s="133">
        <f>IFERROR(IF(M6070&lt;=0.005,IF(F6070="",L6070,0),IF(F6070&lt;&gt;"",0,IF(P6070="",0,IF(P6070="H",0,IF(Q6070&lt;Veriler!$G$2,L6070*Veriler!$G$2,L6070*Q6070)))))," ")</f>
        <v>0</v>
      </c>
      <c r="T6070" s="133">
        <f>IF(Veriler!T6070&lt;=0.1, S6070, IF(AND(Veriler!T6070&gt;0.1, F6070="", P6070="E"), IF(Q6070&gt;Veriler!$G$2, Q6070*S6070, IF(Q6070&lt;Veriler!$G$2, Veriler!$G$2*S6070, Q6070*S6070)), 0))</f>
        <v>0</v>
      </c>
      <c r="U6070" s="133" t="str">
        <f t="shared" si="1917"/>
        <v xml:space="preserve"> </v>
      </c>
      <c r="V6070" s="134" t="str">
        <f>IFERROR(IF(O6070="%10 sınırı aşılmıştır.",L6070-T6070,IFERROR(IF(F6070="",IF(S6070=1,0,IF(L6070-S6070=0,"",L6070-S6070)),IF(Veriler!M6070="",L6070,IF(L6070*Veriler!M6070=0,"",L6070*Veriler!M6070))),L6070)),0)</f>
        <v/>
      </c>
      <c r="W6070" s="146"/>
      <c r="X6070" s="146"/>
      <c r="Y6070" s="146"/>
    </row>
    <row r="6071" spans="1:25" s="99" customFormat="1" ht="54.75" customHeight="1" x14ac:dyDescent="0.25">
      <c r="A6071" s="96">
        <f t="shared" si="1918"/>
        <v>4476</v>
      </c>
      <c r="B6071" s="175"/>
      <c r="C6071" s="176"/>
      <c r="D6071" s="113"/>
      <c r="E6071" s="115"/>
      <c r="F6071" s="174"/>
      <c r="G6071" s="114" t="str">
        <f t="shared" si="1913"/>
        <v/>
      </c>
      <c r="H6071" s="115"/>
      <c r="I6071" s="115"/>
      <c r="J6071" s="115"/>
      <c r="K6071" s="115"/>
      <c r="L6071" s="133" t="str">
        <f t="shared" si="1914"/>
        <v/>
      </c>
      <c r="M6071" s="116" t="str">
        <f>IF(L6071="", "", L6071/Veriler!$X$1)</f>
        <v/>
      </c>
      <c r="N6071" s="116" t="str">
        <f>IF(F6071&lt;&gt;"", "İthal Girdi", IF(Veriler!T6071="", "", IF(Veriler!S6071="H", "%0,5 üzerindedir", IF(Veriler!T6071&gt;0.1, "%10 sınırı aşılmıştır.", "Uygun"))))</f>
        <v>%0,5 üzerindedir</v>
      </c>
      <c r="O6071" s="116" t="str">
        <f t="shared" si="1915"/>
        <v xml:space="preserve"> </v>
      </c>
      <c r="P6071" s="117"/>
      <c r="Q6071" s="118"/>
      <c r="R6071" s="119" t="str">
        <f t="shared" si="1916"/>
        <v/>
      </c>
      <c r="S6071" s="133">
        <f>IFERROR(IF(M6071&lt;=0.005,IF(F6071="",L6071,0),IF(F6071&lt;&gt;"",0,IF(P6071="",0,IF(P6071="H",0,IF(Q6071&lt;Veriler!$G$2,L6071*Veriler!$G$2,L6071*Q6071)))))," ")</f>
        <v>0</v>
      </c>
      <c r="T6071" s="133">
        <f>IF(Veriler!T6071&lt;=0.1, S6071, IF(AND(Veriler!T6071&gt;0.1, F6071="", P6071="E"), IF(Q6071&gt;Veriler!$G$2, Q6071*S6071, IF(Q6071&lt;Veriler!$G$2, Veriler!$G$2*S6071, Q6071*S6071)), 0))</f>
        <v>0</v>
      </c>
      <c r="U6071" s="133" t="str">
        <f t="shared" si="1917"/>
        <v xml:space="preserve"> </v>
      </c>
      <c r="V6071" s="134" t="str">
        <f>IFERROR(IF(O6071="%10 sınırı aşılmıştır.",L6071-T6071,IFERROR(IF(F6071="",IF(S6071=1,0,IF(L6071-S6071=0,"",L6071-S6071)),IF(Veriler!M6071="",L6071,IF(L6071*Veriler!M6071=0,"",L6071*Veriler!M6071))),L6071)),0)</f>
        <v/>
      </c>
      <c r="W6071" s="146"/>
      <c r="X6071" s="146"/>
      <c r="Y6071" s="146"/>
    </row>
    <row r="6072" spans="1:25" s="99" customFormat="1" ht="54.75" customHeight="1" x14ac:dyDescent="0.25">
      <c r="A6072" s="96">
        <f t="shared" si="1918"/>
        <v>4477</v>
      </c>
      <c r="B6072" s="175"/>
      <c r="C6072" s="176"/>
      <c r="D6072" s="113"/>
      <c r="E6072" s="115"/>
      <c r="F6072" s="174"/>
      <c r="G6072" s="114" t="str">
        <f t="shared" si="1913"/>
        <v/>
      </c>
      <c r="H6072" s="115"/>
      <c r="I6072" s="115"/>
      <c r="J6072" s="115"/>
      <c r="K6072" s="115"/>
      <c r="L6072" s="133" t="str">
        <f t="shared" si="1914"/>
        <v/>
      </c>
      <c r="M6072" s="116" t="str">
        <f>IF(L6072="", "", L6072/Veriler!$X$1)</f>
        <v/>
      </c>
      <c r="N6072" s="116" t="str">
        <f>IF(F6072&lt;&gt;"", "İthal Girdi", IF(Veriler!T6072="", "", IF(Veriler!S6072="H", "%0,5 üzerindedir", IF(Veriler!T6072&gt;0.1, "%10 sınırı aşılmıştır.", "Uygun"))))</f>
        <v>%0,5 üzerindedir</v>
      </c>
      <c r="O6072" s="116" t="str">
        <f t="shared" si="1915"/>
        <v xml:space="preserve"> </v>
      </c>
      <c r="P6072" s="117"/>
      <c r="Q6072" s="118"/>
      <c r="R6072" s="119" t="str">
        <f t="shared" si="1916"/>
        <v/>
      </c>
      <c r="S6072" s="133">
        <f>IFERROR(IF(M6072&lt;=0.005,IF(F6072="",L6072,0),IF(F6072&lt;&gt;"",0,IF(P6072="",0,IF(P6072="H",0,IF(Q6072&lt;Veriler!$G$2,L6072*Veriler!$G$2,L6072*Q6072)))))," ")</f>
        <v>0</v>
      </c>
      <c r="T6072" s="133">
        <f>IF(Veriler!T6072&lt;=0.1, S6072, IF(AND(Veriler!T6072&gt;0.1, F6072="", P6072="E"), IF(Q6072&gt;Veriler!$G$2, Q6072*S6072, IF(Q6072&lt;Veriler!$G$2, Veriler!$G$2*S6072, Q6072*S6072)), 0))</f>
        <v>0</v>
      </c>
      <c r="U6072" s="133" t="str">
        <f t="shared" si="1917"/>
        <v xml:space="preserve"> </v>
      </c>
      <c r="V6072" s="134" t="str">
        <f>IFERROR(IF(O6072="%10 sınırı aşılmıştır.",L6072-T6072,IFERROR(IF(F6072="",IF(S6072=1,0,IF(L6072-S6072=0,"",L6072-S6072)),IF(Veriler!M6072="",L6072,IF(L6072*Veriler!M6072=0,"",L6072*Veriler!M6072))),L6072)),0)</f>
        <v/>
      </c>
      <c r="W6072" s="146"/>
      <c r="X6072" s="146"/>
      <c r="Y6072" s="146"/>
    </row>
    <row r="6073" spans="1:25" s="99" customFormat="1" ht="54.75" customHeight="1" x14ac:dyDescent="0.25">
      <c r="A6073" s="96">
        <f t="shared" si="1918"/>
        <v>4478</v>
      </c>
      <c r="B6073" s="175"/>
      <c r="C6073" s="176"/>
      <c r="D6073" s="113"/>
      <c r="E6073" s="115"/>
      <c r="F6073" s="174"/>
      <c r="G6073" s="114" t="str">
        <f t="shared" si="1913"/>
        <v/>
      </c>
      <c r="H6073" s="115"/>
      <c r="I6073" s="115"/>
      <c r="J6073" s="115"/>
      <c r="K6073" s="115"/>
      <c r="L6073" s="133" t="str">
        <f t="shared" si="1914"/>
        <v/>
      </c>
      <c r="M6073" s="116" t="str">
        <f>IF(L6073="", "", L6073/Veriler!$X$1)</f>
        <v/>
      </c>
      <c r="N6073" s="116" t="str">
        <f>IF(F6073&lt;&gt;"", "İthal Girdi", IF(Veriler!T6073="", "", IF(Veriler!S6073="H", "%0,5 üzerindedir", IF(Veriler!T6073&gt;0.1, "%10 sınırı aşılmıştır.", "Uygun"))))</f>
        <v>%0,5 üzerindedir</v>
      </c>
      <c r="O6073" s="116" t="str">
        <f t="shared" si="1915"/>
        <v xml:space="preserve"> </v>
      </c>
      <c r="P6073" s="117"/>
      <c r="Q6073" s="118"/>
      <c r="R6073" s="119" t="str">
        <f t="shared" si="1916"/>
        <v/>
      </c>
      <c r="S6073" s="133">
        <f>IFERROR(IF(M6073&lt;=0.005,IF(F6073="",L6073,0),IF(F6073&lt;&gt;"",0,IF(P6073="",0,IF(P6073="H",0,IF(Q6073&lt;Veriler!$G$2,L6073*Veriler!$G$2,L6073*Q6073)))))," ")</f>
        <v>0</v>
      </c>
      <c r="T6073" s="133">
        <f>IF(Veriler!T6073&lt;=0.1, S6073, IF(AND(Veriler!T6073&gt;0.1, F6073="", P6073="E"), IF(Q6073&gt;Veriler!$G$2, Q6073*S6073, IF(Q6073&lt;Veriler!$G$2, Veriler!$G$2*S6073, Q6073*S6073)), 0))</f>
        <v>0</v>
      </c>
      <c r="U6073" s="133" t="str">
        <f t="shared" si="1917"/>
        <v xml:space="preserve"> </v>
      </c>
      <c r="V6073" s="134" t="str">
        <f>IFERROR(IF(O6073="%10 sınırı aşılmıştır.",L6073-T6073,IFERROR(IF(F6073="",IF(S6073=1,0,IF(L6073-S6073=0,"",L6073-S6073)),IF(Veriler!M6073="",L6073,IF(L6073*Veriler!M6073=0,"",L6073*Veriler!M6073))),L6073)),0)</f>
        <v/>
      </c>
      <c r="W6073" s="146"/>
      <c r="X6073" s="146"/>
      <c r="Y6073" s="146"/>
    </row>
    <row r="6074" spans="1:25" s="99" customFormat="1" ht="54.75" customHeight="1" x14ac:dyDescent="0.25">
      <c r="A6074" s="96">
        <f t="shared" si="1918"/>
        <v>4479</v>
      </c>
      <c r="B6074" s="175"/>
      <c r="C6074" s="176"/>
      <c r="D6074" s="113"/>
      <c r="E6074" s="115"/>
      <c r="F6074" s="174"/>
      <c r="G6074" s="114" t="str">
        <f t="shared" si="1913"/>
        <v/>
      </c>
      <c r="H6074" s="115"/>
      <c r="I6074" s="115"/>
      <c r="J6074" s="115"/>
      <c r="K6074" s="115"/>
      <c r="L6074" s="133" t="str">
        <f t="shared" si="1914"/>
        <v/>
      </c>
      <c r="M6074" s="116" t="str">
        <f>IF(L6074="", "", L6074/Veriler!$X$1)</f>
        <v/>
      </c>
      <c r="N6074" s="116" t="str">
        <f>IF(F6074&lt;&gt;"", "İthal Girdi", IF(Veriler!T6074="", "", IF(Veriler!S6074="H", "%0,5 üzerindedir", IF(Veriler!T6074&gt;0.1, "%10 sınırı aşılmıştır.", "Uygun"))))</f>
        <v>%0,5 üzerindedir</v>
      </c>
      <c r="O6074" s="116" t="str">
        <f t="shared" si="1915"/>
        <v xml:space="preserve"> </v>
      </c>
      <c r="P6074" s="117"/>
      <c r="Q6074" s="118"/>
      <c r="R6074" s="119" t="str">
        <f t="shared" si="1916"/>
        <v/>
      </c>
      <c r="S6074" s="133">
        <f>IFERROR(IF(M6074&lt;=0.005,IF(F6074="",L6074,0),IF(F6074&lt;&gt;"",0,IF(P6074="",0,IF(P6074="H",0,IF(Q6074&lt;Veriler!$G$2,L6074*Veriler!$G$2,L6074*Q6074)))))," ")</f>
        <v>0</v>
      </c>
      <c r="T6074" s="133">
        <f>IF(Veriler!T6074&lt;=0.1, S6074, IF(AND(Veriler!T6074&gt;0.1, F6074="", P6074="E"), IF(Q6074&gt;Veriler!$G$2, Q6074*S6074, IF(Q6074&lt;Veriler!$G$2, Veriler!$G$2*S6074, Q6074*S6074)), 0))</f>
        <v>0</v>
      </c>
      <c r="U6074" s="133" t="str">
        <f t="shared" si="1917"/>
        <v xml:space="preserve"> </v>
      </c>
      <c r="V6074" s="134" t="str">
        <f>IFERROR(IF(O6074="%10 sınırı aşılmıştır.",L6074-T6074,IFERROR(IF(F6074="",IF(S6074=1,0,IF(L6074-S6074=0,"",L6074-S6074)),IF(Veriler!M6074="",L6074,IF(L6074*Veriler!M6074=0,"",L6074*Veriler!M6074))),L6074)),0)</f>
        <v/>
      </c>
      <c r="W6074" s="146"/>
      <c r="X6074" s="146"/>
      <c r="Y6074" s="146"/>
    </row>
    <row r="6075" spans="1:25" s="99" customFormat="1" ht="54.75" customHeight="1" x14ac:dyDescent="0.25">
      <c r="A6075" s="96">
        <f t="shared" si="1918"/>
        <v>4480</v>
      </c>
      <c r="B6075" s="175"/>
      <c r="C6075" s="176"/>
      <c r="D6075" s="113"/>
      <c r="E6075" s="115"/>
      <c r="F6075" s="174"/>
      <c r="G6075" s="114" t="str">
        <f t="shared" si="1913"/>
        <v/>
      </c>
      <c r="H6075" s="115"/>
      <c r="I6075" s="115"/>
      <c r="J6075" s="115"/>
      <c r="K6075" s="115"/>
      <c r="L6075" s="133" t="str">
        <f t="shared" si="1914"/>
        <v/>
      </c>
      <c r="M6075" s="116" t="str">
        <f>IF(L6075="", "", L6075/Veriler!$X$1)</f>
        <v/>
      </c>
      <c r="N6075" s="116" t="str">
        <f>IF(F6075&lt;&gt;"", "İthal Girdi", IF(Veriler!T6075="", "", IF(Veriler!S6075="H", "%0,5 üzerindedir", IF(Veriler!T6075&gt;0.1, "%10 sınırı aşılmıştır.", "Uygun"))))</f>
        <v>%0,5 üzerindedir</v>
      </c>
      <c r="O6075" s="116" t="str">
        <f t="shared" si="1915"/>
        <v xml:space="preserve"> </v>
      </c>
      <c r="P6075" s="117"/>
      <c r="Q6075" s="118"/>
      <c r="R6075" s="119" t="str">
        <f t="shared" si="1916"/>
        <v/>
      </c>
      <c r="S6075" s="133">
        <f>IFERROR(IF(M6075&lt;=0.005,IF(F6075="",L6075,0),IF(F6075&lt;&gt;"",0,IF(P6075="",0,IF(P6075="H",0,IF(Q6075&lt;Veriler!$G$2,L6075*Veriler!$G$2,L6075*Q6075)))))," ")</f>
        <v>0</v>
      </c>
      <c r="T6075" s="133">
        <f>IF(Veriler!T6075&lt;=0.1, S6075, IF(AND(Veriler!T6075&gt;0.1, F6075="", P6075="E"), IF(Q6075&gt;Veriler!$G$2, Q6075*S6075, IF(Q6075&lt;Veriler!$G$2, Veriler!$G$2*S6075, Q6075*S6075)), 0))</f>
        <v>0</v>
      </c>
      <c r="U6075" s="133" t="str">
        <f t="shared" si="1917"/>
        <v xml:space="preserve"> </v>
      </c>
      <c r="V6075" s="134" t="str">
        <f>IFERROR(IF(O6075="%10 sınırı aşılmıştır.",L6075-T6075,IFERROR(IF(F6075="",IF(S6075=1,0,IF(L6075-S6075=0,"",L6075-S6075)),IF(Veriler!M6075="",L6075,IF(L6075*Veriler!M6075=0,"",L6075*Veriler!M6075))),L6075)),0)</f>
        <v/>
      </c>
      <c r="W6075" s="146"/>
      <c r="X6075" s="146"/>
      <c r="Y6075" s="146"/>
    </row>
    <row r="6076" spans="1:25" s="99" customFormat="1" ht="24" customHeight="1" x14ac:dyDescent="0.25">
      <c r="A6076" s="103"/>
      <c r="B6076" s="104"/>
      <c r="C6076" s="104"/>
      <c r="D6076" s="104"/>
      <c r="E6076" s="103"/>
      <c r="F6076" s="135"/>
      <c r="G6076" s="157"/>
      <c r="H6076" s="103"/>
      <c r="I6076" s="103"/>
      <c r="J6076" s="103"/>
      <c r="K6076" s="103"/>
      <c r="L6076" s="136">
        <f>SUM(L6047:L6060,L6062:L6075)</f>
        <v>0</v>
      </c>
      <c r="M6076" s="158"/>
      <c r="N6076" s="158"/>
      <c r="O6076" s="158"/>
      <c r="P6076" s="105"/>
      <c r="Q6076" s="106"/>
      <c r="R6076" s="159"/>
      <c r="S6076" s="160"/>
      <c r="T6076" s="160"/>
      <c r="U6076" s="160"/>
      <c r="V6076" s="160"/>
      <c r="W6076" s="146"/>
      <c r="X6076" s="146"/>
      <c r="Y6076" s="146"/>
    </row>
    <row r="6077" spans="1:25" s="99" customFormat="1" ht="31.5" customHeight="1" x14ac:dyDescent="0.25">
      <c r="A6077" s="103"/>
      <c r="B6077" s="104"/>
      <c r="C6077" s="104"/>
      <c r="D6077" s="104"/>
      <c r="E6077" s="103"/>
      <c r="F6077" s="135"/>
      <c r="G6077" s="157"/>
      <c r="H6077" s="103"/>
      <c r="I6077" s="103"/>
      <c r="J6077" s="103"/>
      <c r="K6077" s="103"/>
      <c r="L6077" s="161"/>
      <c r="M6077" s="158"/>
      <c r="N6077" s="158"/>
      <c r="O6077" s="158"/>
      <c r="P6077" s="105"/>
      <c r="Q6077" s="106"/>
      <c r="R6077" s="159"/>
      <c r="S6077" s="162" t="s">
        <v>57</v>
      </c>
      <c r="T6077" s="162" t="s">
        <v>57</v>
      </c>
      <c r="U6077" s="162" t="s">
        <v>57</v>
      </c>
      <c r="V6077" s="163" t="s">
        <v>58</v>
      </c>
      <c r="W6077" s="146"/>
      <c r="X6077" s="146"/>
      <c r="Y6077" s="146"/>
    </row>
    <row r="6078" spans="1:25" s="99" customFormat="1" ht="58.5" customHeight="1" x14ac:dyDescent="0.25">
      <c r="A6078" s="185" t="s">
        <v>59</v>
      </c>
      <c r="B6078" s="180"/>
      <c r="C6078" s="180"/>
      <c r="D6078" s="180"/>
      <c r="E6078" s="180"/>
      <c r="F6078" s="180"/>
      <c r="G6078" s="180"/>
      <c r="H6078" s="180"/>
      <c r="I6078" s="180"/>
      <c r="J6078" s="180"/>
      <c r="K6078" s="180"/>
      <c r="L6078" s="180"/>
      <c r="M6078" s="180"/>
      <c r="N6078" s="180"/>
      <c r="O6078" s="180"/>
      <c r="P6078" s="180"/>
      <c r="Q6078" s="180"/>
      <c r="R6078" s="176"/>
      <c r="S6078" s="137">
        <f>SUM(S6040,S6047:S6060,S6062:S6075)</f>
        <v>0</v>
      </c>
      <c r="T6078" s="137" t="str">
        <f>IF(SUM(T6047:T6060,T6062:T6075)=0," ",SUM(T6047:T6060,T6062:T6075))</f>
        <v xml:space="preserve"> </v>
      </c>
      <c r="U6078" s="137" t="str">
        <f>IF(SUM(U6047:U6060,U6062:U6075)=0," ",SUM(U6047:U6060,U6062:U6075))</f>
        <v xml:space="preserve"> </v>
      </c>
      <c r="V6078" s="137" t="str">
        <f>IF(SUM(V6047:V6060,V6062:V6075)=0," ",SUM(V6047:V6060,V6062:V6075))</f>
        <v xml:space="preserve"> </v>
      </c>
      <c r="W6078" s="146"/>
      <c r="X6078" s="164">
        <f>SUM(U6047:U6060,U6062:U6075)</f>
        <v>0</v>
      </c>
      <c r="Y6078" s="164">
        <f>SUM(V6047:V6060,V6062:V6075)</f>
        <v>0</v>
      </c>
    </row>
    <row r="6079" spans="1:25" x14ac:dyDescent="0.3">
      <c r="A6079" s="34"/>
      <c r="G6079" s="146"/>
      <c r="L6079" s="146"/>
      <c r="M6079" s="146"/>
      <c r="N6079" s="146"/>
      <c r="O6079" s="146"/>
      <c r="R6079" s="146"/>
      <c r="S6079" s="146"/>
      <c r="T6079" s="146"/>
      <c r="U6079" s="146"/>
      <c r="V6079" s="146"/>
      <c r="W6079" s="146"/>
      <c r="X6079" s="146"/>
      <c r="Y6079" s="146"/>
    </row>
    <row r="6080" spans="1:25" x14ac:dyDescent="0.3">
      <c r="A6080" s="186" t="s">
        <v>60</v>
      </c>
      <c r="B6080" s="187"/>
      <c r="C6080" s="187"/>
      <c r="D6080" s="187"/>
      <c r="E6080" s="187"/>
      <c r="F6080" s="187"/>
      <c r="G6080" s="187"/>
      <c r="H6080" s="187"/>
      <c r="I6080" s="187"/>
      <c r="J6080" s="187"/>
      <c r="K6080" s="187"/>
      <c r="L6080" s="187"/>
      <c r="M6080" s="187"/>
      <c r="N6080" s="187"/>
      <c r="O6080" s="187"/>
      <c r="P6080" s="187"/>
      <c r="Q6080" s="187"/>
      <c r="R6080" s="187"/>
      <c r="S6080" s="187"/>
      <c r="T6080" s="187"/>
      <c r="U6080" s="187"/>
      <c r="V6080" s="187"/>
      <c r="W6080" s="146"/>
      <c r="X6080" s="146"/>
      <c r="Y6080" s="146"/>
    </row>
    <row r="6081" spans="1:25" s="99" customFormat="1" ht="41.25" customHeight="1" x14ac:dyDescent="0.25">
      <c r="A6081" s="189" t="s">
        <v>38</v>
      </c>
      <c r="B6081" s="180"/>
      <c r="C6081" s="180"/>
      <c r="D6081" s="180"/>
      <c r="E6081" s="180"/>
      <c r="F6081" s="180"/>
      <c r="G6081" s="180"/>
      <c r="H6081" s="180"/>
      <c r="I6081" s="180"/>
      <c r="J6081" s="180"/>
      <c r="K6081" s="180"/>
      <c r="L6081" s="180"/>
      <c r="M6081" s="180"/>
      <c r="N6081" s="180"/>
      <c r="O6081" s="180"/>
      <c r="P6081" s="180"/>
      <c r="Q6081" s="180"/>
      <c r="R6081" s="180"/>
      <c r="S6081" s="180"/>
      <c r="T6081" s="180"/>
      <c r="U6081" s="180"/>
      <c r="V6081" s="176"/>
      <c r="W6081" s="146"/>
      <c r="X6081" s="146"/>
      <c r="Y6081" s="146"/>
    </row>
    <row r="6082" spans="1:25" s="100" customFormat="1" ht="35.25" customHeight="1" x14ac:dyDescent="0.25">
      <c r="A6082" s="179" t="s">
        <v>39</v>
      </c>
      <c r="B6082" s="180"/>
      <c r="C6082" s="180"/>
      <c r="D6082" s="180"/>
      <c r="E6082" s="180"/>
      <c r="F6082" s="180"/>
      <c r="G6082" s="180"/>
      <c r="H6082" s="180"/>
      <c r="I6082" s="180"/>
      <c r="J6082" s="180"/>
      <c r="K6082" s="180"/>
      <c r="L6082" s="180"/>
      <c r="M6082" s="180"/>
      <c r="N6082" s="180"/>
      <c r="O6082" s="180"/>
      <c r="P6082" s="180"/>
      <c r="Q6082" s="180"/>
      <c r="R6082" s="176"/>
      <c r="S6082" s="147"/>
      <c r="T6082" s="148"/>
      <c r="U6082" s="149" t="s">
        <v>40</v>
      </c>
      <c r="V6082" s="150">
        <f>V6044+1</f>
        <v>161</v>
      </c>
      <c r="W6082" s="146"/>
      <c r="X6082" s="146"/>
      <c r="Y6082" s="146"/>
    </row>
    <row r="6083" spans="1:25" s="99" customFormat="1" ht="81" customHeight="1" x14ac:dyDescent="0.25">
      <c r="A6083" s="110" t="s">
        <v>3</v>
      </c>
      <c r="B6083" s="188" t="s">
        <v>41</v>
      </c>
      <c r="C6083" s="176"/>
      <c r="D6083" s="111" t="s">
        <v>42</v>
      </c>
      <c r="E6083" s="110" t="s">
        <v>324</v>
      </c>
      <c r="F6083" s="111" t="s">
        <v>325</v>
      </c>
      <c r="G6083" s="151" t="s">
        <v>43</v>
      </c>
      <c r="H6083" s="110" t="s">
        <v>44</v>
      </c>
      <c r="I6083" s="110" t="s">
        <v>8</v>
      </c>
      <c r="J6083" s="110" t="s">
        <v>45</v>
      </c>
      <c r="K6083" s="110" t="s">
        <v>46</v>
      </c>
      <c r="L6083" s="152" t="s">
        <v>47</v>
      </c>
      <c r="M6083" s="153" t="s">
        <v>48</v>
      </c>
      <c r="N6083" s="154" t="s">
        <v>49</v>
      </c>
      <c r="O6083" s="154" t="s">
        <v>49</v>
      </c>
      <c r="P6083" s="112" t="s">
        <v>50</v>
      </c>
      <c r="Q6083" s="110" t="s">
        <v>51</v>
      </c>
      <c r="R6083" s="155" t="s">
        <v>52</v>
      </c>
      <c r="S6083" s="156" t="s">
        <v>53</v>
      </c>
      <c r="T6083" s="156" t="s">
        <v>54</v>
      </c>
      <c r="U6083" s="152" t="s">
        <v>54</v>
      </c>
      <c r="V6083" s="152" t="s">
        <v>55</v>
      </c>
      <c r="W6083" s="146"/>
      <c r="X6083" s="146"/>
      <c r="Y6083" s="146"/>
    </row>
    <row r="6084" spans="1:25" s="99" customFormat="1" ht="45" customHeight="1" x14ac:dyDescent="0.25">
      <c r="A6084" s="101"/>
      <c r="B6084" s="177" t="s">
        <v>56</v>
      </c>
      <c r="C6084" s="178"/>
      <c r="D6084" s="102"/>
      <c r="E6084" s="170"/>
      <c r="F6084" s="102"/>
      <c r="G6084" s="95"/>
      <c r="H6084" s="102"/>
      <c r="I6084" s="102"/>
      <c r="J6084" s="102"/>
      <c r="K6084" s="102"/>
      <c r="L6084" s="95"/>
      <c r="M6084" s="95"/>
      <c r="N6084" s="95"/>
      <c r="O6084" s="95"/>
      <c r="P6084" s="102"/>
      <c r="Q6084" s="102"/>
      <c r="R6084" s="190"/>
      <c r="S6084" s="184"/>
      <c r="T6084" s="95"/>
      <c r="U6084" s="95"/>
      <c r="V6084" s="95"/>
      <c r="W6084" s="146"/>
      <c r="X6084" s="146"/>
      <c r="Y6084" s="146"/>
    </row>
    <row r="6085" spans="1:25" s="99" customFormat="1" ht="54.75" customHeight="1" x14ac:dyDescent="0.25">
      <c r="A6085" s="96">
        <f>A6075+1</f>
        <v>4481</v>
      </c>
      <c r="B6085" s="181"/>
      <c r="C6085" s="182"/>
      <c r="D6085" s="113"/>
      <c r="E6085" s="115"/>
      <c r="F6085" s="174"/>
      <c r="G6085" s="114" t="str">
        <f t="shared" ref="G6085:G6098" si="1919">IF(AND(F6085&lt;&gt;"",V6085&lt;&gt;"",L6085&lt;&gt;0),V6085/L6085,"")</f>
        <v/>
      </c>
      <c r="H6085" s="115"/>
      <c r="I6085" s="115"/>
      <c r="J6085" s="115"/>
      <c r="K6085" s="115"/>
      <c r="L6085" s="133" t="str">
        <f t="shared" ref="L6085:L6098" si="1920">IF(AND(H6085&lt;&gt;0, J6085&lt;&gt;0, K6085&lt;&gt;0), H6085*J6085*K6085, "")</f>
        <v/>
      </c>
      <c r="M6085" s="116" t="str">
        <f>IF(L6085="", "", L6085/Veriler!$X$1)</f>
        <v/>
      </c>
      <c r="N6085" s="116" t="str">
        <f>IF(F6085&lt;&gt;"", "İthal Girdi", IF(Veriler!T6085="", "", IF(Veriler!S6085="H", "%0,5 üzerindedir", IF(Veriler!T6085&gt;0.1, "%10 sınırı aşılmıştır.", "Uygun"))))</f>
        <v>%0,5 üzerindedir</v>
      </c>
      <c r="O6085" s="116" t="str">
        <f t="shared" ref="O6085:O6098" si="1921">IF(M6085=""," ",N6085)</f>
        <v xml:space="preserve"> </v>
      </c>
      <c r="P6085" s="117"/>
      <c r="Q6085" s="118"/>
      <c r="R6085" s="119" t="str">
        <f t="shared" ref="R6085:R6098" si="1922">IFERROR(IF(AND(T6085&lt;&gt;"",L6085&lt;&gt;"",L6085&lt;&gt;0,T6085&lt;&gt;0),T6085/L6085,"")," ")</f>
        <v/>
      </c>
      <c r="S6085" s="133">
        <f>IFERROR(IF(M6085&lt;=0.005,IF(F6085="",L6085,0),IF(F6085&lt;&gt;"",0,IF(P6085="",0,IF(P6085="H",0,IF(Q6085&lt;Veriler!$G$2,L6085*Veriler!$G$2,L6085*Q6085)))))," ")</f>
        <v>0</v>
      </c>
      <c r="T6085" s="133">
        <f>IF(Veriler!T6085&lt;=0.1, S6085, IF(AND(Veriler!T6085&gt;0.1, F6085="", P6085="E"), IF(Q6085&gt;Veriler!$G$2, Q6085*S6085, IF(Q6085&lt;Veriler!$G$2, Veriler!$G$2*S6085, Q6085*S6085)), 0))</f>
        <v>0</v>
      </c>
      <c r="U6085" s="133" t="str">
        <f t="shared" ref="U6085:U6098" si="1923">IF(T6085=0," ",T6085)</f>
        <v xml:space="preserve"> </v>
      </c>
      <c r="V6085" s="134" t="str">
        <f>IFERROR(IF(O6085="%10 sınırı aşılmıştır.",L6085-T6085,IFERROR(IF(F6085="",IF(S6085=1,0,IF(L6085-S6085=0,"",L6085-S6085)),IF(Veriler!M6085="",L6085,IF(L6085*Veriler!M6085=0,"",L6085*Veriler!M6085))),L6085)),0)</f>
        <v/>
      </c>
      <c r="W6085" s="146"/>
      <c r="X6085" s="146"/>
      <c r="Y6085" s="146"/>
    </row>
    <row r="6086" spans="1:25" s="99" customFormat="1" ht="54.75" customHeight="1" x14ac:dyDescent="0.25">
      <c r="A6086" s="96">
        <f t="shared" ref="A6086:A6098" si="1924">A6085+1</f>
        <v>4482</v>
      </c>
      <c r="B6086" s="175"/>
      <c r="C6086" s="176"/>
      <c r="D6086" s="113"/>
      <c r="E6086" s="115"/>
      <c r="F6086" s="174"/>
      <c r="G6086" s="114" t="str">
        <f t="shared" si="1919"/>
        <v/>
      </c>
      <c r="H6086" s="115"/>
      <c r="I6086" s="115"/>
      <c r="J6086" s="115"/>
      <c r="K6086" s="115"/>
      <c r="L6086" s="133" t="str">
        <f t="shared" si="1920"/>
        <v/>
      </c>
      <c r="M6086" s="116" t="str">
        <f>IF(L6086="", "", L6086/Veriler!$X$1)</f>
        <v/>
      </c>
      <c r="N6086" s="116" t="str">
        <f>IF(F6086&lt;&gt;"", "İthal Girdi", IF(Veriler!T6086="", "", IF(Veriler!S6086="H", "%0,5 üzerindedir", IF(Veriler!T6086&gt;0.1, "%10 sınırı aşılmıştır.", "Uygun"))))</f>
        <v>%0,5 üzerindedir</v>
      </c>
      <c r="O6086" s="116" t="str">
        <f t="shared" si="1921"/>
        <v xml:space="preserve"> </v>
      </c>
      <c r="P6086" s="117"/>
      <c r="Q6086" s="118"/>
      <c r="R6086" s="119" t="str">
        <f t="shared" si="1922"/>
        <v/>
      </c>
      <c r="S6086" s="133">
        <f>IFERROR(IF(M6086&lt;=0.005,IF(F6086="",L6086,0),IF(F6086&lt;&gt;"",0,IF(P6086="",0,IF(P6086="H",0,IF(Q6086&lt;Veriler!$G$2,L6086*Veriler!$G$2,L6086*Q6086)))))," ")</f>
        <v>0</v>
      </c>
      <c r="T6086" s="133">
        <f>IF(Veriler!T6086&lt;=0.1, S6086, IF(AND(Veriler!T6086&gt;0.1, F6086="", P6086="E"), IF(Q6086&gt;Veriler!$G$2, Q6086*S6086, IF(Q6086&lt;Veriler!$G$2, Veriler!$G$2*S6086, Q6086*S6086)), 0))</f>
        <v>0</v>
      </c>
      <c r="U6086" s="133" t="str">
        <f t="shared" si="1923"/>
        <v xml:space="preserve"> </v>
      </c>
      <c r="V6086" s="134" t="str">
        <f>IFERROR(IF(O6086="%10 sınırı aşılmıştır.",L6086-T6086,IFERROR(IF(F6086="",IF(S6086=1,0,IF(L6086-S6086=0,"",L6086-S6086)),IF(Veriler!M6086="",L6086,IF(L6086*Veriler!M6086=0,"",L6086*Veriler!M6086))),L6086)),0)</f>
        <v/>
      </c>
      <c r="W6086" s="146"/>
      <c r="X6086" s="146"/>
      <c r="Y6086" s="146"/>
    </row>
    <row r="6087" spans="1:25" s="99" customFormat="1" ht="54.75" customHeight="1" x14ac:dyDescent="0.25">
      <c r="A6087" s="96">
        <f t="shared" si="1924"/>
        <v>4483</v>
      </c>
      <c r="B6087" s="175"/>
      <c r="C6087" s="176"/>
      <c r="D6087" s="113"/>
      <c r="E6087" s="115"/>
      <c r="F6087" s="174"/>
      <c r="G6087" s="114" t="str">
        <f t="shared" si="1919"/>
        <v/>
      </c>
      <c r="H6087" s="115"/>
      <c r="I6087" s="115"/>
      <c r="J6087" s="115"/>
      <c r="K6087" s="115"/>
      <c r="L6087" s="133" t="str">
        <f t="shared" si="1920"/>
        <v/>
      </c>
      <c r="M6087" s="116" t="str">
        <f>IF(L6087="", "", L6087/Veriler!$X$1)</f>
        <v/>
      </c>
      <c r="N6087" s="116" t="str">
        <f>IF(F6087&lt;&gt;"", "İthal Girdi", IF(Veriler!T6087="", "", IF(Veriler!S6087="H", "%0,5 üzerindedir", IF(Veriler!T6087&gt;0.1, "%10 sınırı aşılmıştır.", "Uygun"))))</f>
        <v>%0,5 üzerindedir</v>
      </c>
      <c r="O6087" s="116" t="str">
        <f t="shared" si="1921"/>
        <v xml:space="preserve"> </v>
      </c>
      <c r="P6087" s="117"/>
      <c r="Q6087" s="118"/>
      <c r="R6087" s="119" t="str">
        <f t="shared" si="1922"/>
        <v/>
      </c>
      <c r="S6087" s="133">
        <f>IFERROR(IF(M6087&lt;=0.005,IF(F6087="",L6087,0),IF(F6087&lt;&gt;"",0,IF(P6087="",0,IF(P6087="H",0,IF(Q6087&lt;Veriler!$G$2,L6087*Veriler!$G$2,L6087*Q6087)))))," ")</f>
        <v>0</v>
      </c>
      <c r="T6087" s="133">
        <f>IF(Veriler!T6087&lt;=0.1, S6087, IF(AND(Veriler!T6087&gt;0.1, F6087="", P6087="E"), IF(Q6087&gt;Veriler!$G$2, Q6087*S6087, IF(Q6087&lt;Veriler!$G$2, Veriler!$G$2*S6087, Q6087*S6087)), 0))</f>
        <v>0</v>
      </c>
      <c r="U6087" s="133" t="str">
        <f t="shared" si="1923"/>
        <v xml:space="preserve"> </v>
      </c>
      <c r="V6087" s="134" t="str">
        <f>IFERROR(IF(O6087="%10 sınırı aşılmıştır.",L6087-T6087,IFERROR(IF(F6087="",IF(S6087=1,0,IF(L6087-S6087=0,"",L6087-S6087)),IF(Veriler!M6087="",L6087,IF(L6087*Veriler!M6087=0,"",L6087*Veriler!M6087))),L6087)),0)</f>
        <v/>
      </c>
      <c r="W6087" s="146"/>
      <c r="X6087" s="146"/>
      <c r="Y6087" s="146"/>
    </row>
    <row r="6088" spans="1:25" s="99" customFormat="1" ht="54.75" customHeight="1" x14ac:dyDescent="0.25">
      <c r="A6088" s="96">
        <f t="shared" si="1924"/>
        <v>4484</v>
      </c>
      <c r="B6088" s="175"/>
      <c r="C6088" s="176"/>
      <c r="D6088" s="113"/>
      <c r="E6088" s="115"/>
      <c r="F6088" s="174"/>
      <c r="G6088" s="114" t="str">
        <f t="shared" si="1919"/>
        <v/>
      </c>
      <c r="H6088" s="115"/>
      <c r="I6088" s="115"/>
      <c r="J6088" s="115"/>
      <c r="K6088" s="115"/>
      <c r="L6088" s="133" t="str">
        <f t="shared" si="1920"/>
        <v/>
      </c>
      <c r="M6088" s="116" t="str">
        <f>IF(L6088="", "", L6088/Veriler!$X$1)</f>
        <v/>
      </c>
      <c r="N6088" s="116" t="str">
        <f>IF(F6088&lt;&gt;"", "İthal Girdi", IF(Veriler!T6088="", "", IF(Veriler!S6088="H", "%0,5 üzerindedir", IF(Veriler!T6088&gt;0.1, "%10 sınırı aşılmıştır.", "Uygun"))))</f>
        <v>%0,5 üzerindedir</v>
      </c>
      <c r="O6088" s="116" t="str">
        <f t="shared" si="1921"/>
        <v xml:space="preserve"> </v>
      </c>
      <c r="P6088" s="117"/>
      <c r="Q6088" s="118"/>
      <c r="R6088" s="119" t="str">
        <f t="shared" si="1922"/>
        <v/>
      </c>
      <c r="S6088" s="133">
        <f>IFERROR(IF(M6088&lt;=0.005,IF(F6088="",L6088,0),IF(F6088&lt;&gt;"",0,IF(P6088="",0,IF(P6088="H",0,IF(Q6088&lt;Veriler!$G$2,L6088*Veriler!$G$2,L6088*Q6088)))))," ")</f>
        <v>0</v>
      </c>
      <c r="T6088" s="133">
        <f>IF(Veriler!T6088&lt;=0.1, S6088, IF(AND(Veriler!T6088&gt;0.1, F6088="", P6088="E"), IF(Q6088&gt;Veriler!$G$2, Q6088*S6088, IF(Q6088&lt;Veriler!$G$2, Veriler!$G$2*S6088, Q6088*S6088)), 0))</f>
        <v>0</v>
      </c>
      <c r="U6088" s="133" t="str">
        <f t="shared" si="1923"/>
        <v xml:space="preserve"> </v>
      </c>
      <c r="V6088" s="134" t="str">
        <f>IFERROR(IF(O6088="%10 sınırı aşılmıştır.",L6088-T6088,IFERROR(IF(F6088="",IF(S6088=1,0,IF(L6088-S6088=0,"",L6088-S6088)),IF(Veriler!M6088="",L6088,IF(L6088*Veriler!M6088=0,"",L6088*Veriler!M6088))),L6088)),0)</f>
        <v/>
      </c>
      <c r="W6088" s="146"/>
      <c r="X6088" s="146"/>
      <c r="Y6088" s="146"/>
    </row>
    <row r="6089" spans="1:25" s="99" customFormat="1" ht="54.75" customHeight="1" x14ac:dyDescent="0.25">
      <c r="A6089" s="96">
        <f t="shared" si="1924"/>
        <v>4485</v>
      </c>
      <c r="B6089" s="175"/>
      <c r="C6089" s="176"/>
      <c r="D6089" s="113"/>
      <c r="E6089" s="115"/>
      <c r="F6089" s="174"/>
      <c r="G6089" s="114" t="str">
        <f t="shared" si="1919"/>
        <v/>
      </c>
      <c r="H6089" s="115"/>
      <c r="I6089" s="115"/>
      <c r="J6089" s="115"/>
      <c r="K6089" s="115"/>
      <c r="L6089" s="133" t="str">
        <f t="shared" si="1920"/>
        <v/>
      </c>
      <c r="M6089" s="116" t="str">
        <f>IF(L6089="", "", L6089/Veriler!$X$1)</f>
        <v/>
      </c>
      <c r="N6089" s="116" t="str">
        <f>IF(F6089&lt;&gt;"", "İthal Girdi", IF(Veriler!T6089="", "", IF(Veriler!S6089="H", "%0,5 üzerindedir", IF(Veriler!T6089&gt;0.1, "%10 sınırı aşılmıştır.", "Uygun"))))</f>
        <v>%0,5 üzerindedir</v>
      </c>
      <c r="O6089" s="116" t="str">
        <f t="shared" si="1921"/>
        <v xml:space="preserve"> </v>
      </c>
      <c r="P6089" s="117"/>
      <c r="Q6089" s="118"/>
      <c r="R6089" s="119" t="str">
        <f t="shared" si="1922"/>
        <v/>
      </c>
      <c r="S6089" s="133">
        <f>IFERROR(IF(M6089&lt;=0.005,IF(F6089="",L6089,0),IF(F6089&lt;&gt;"",0,IF(P6089="",0,IF(P6089="H",0,IF(Q6089&lt;Veriler!$G$2,L6089*Veriler!$G$2,L6089*Q6089)))))," ")</f>
        <v>0</v>
      </c>
      <c r="T6089" s="133">
        <f>IF(Veriler!T6089&lt;=0.1, S6089, IF(AND(Veriler!T6089&gt;0.1, F6089="", P6089="E"), IF(Q6089&gt;Veriler!$G$2, Q6089*S6089, IF(Q6089&lt;Veriler!$G$2, Veriler!$G$2*S6089, Q6089*S6089)), 0))</f>
        <v>0</v>
      </c>
      <c r="U6089" s="133" t="str">
        <f t="shared" si="1923"/>
        <v xml:space="preserve"> </v>
      </c>
      <c r="V6089" s="134" t="str">
        <f>IFERROR(IF(O6089="%10 sınırı aşılmıştır.",L6089-T6089,IFERROR(IF(F6089="",IF(S6089=1,0,IF(L6089-S6089=0,"",L6089-S6089)),IF(Veriler!M6089="",L6089,IF(L6089*Veriler!M6089=0,"",L6089*Veriler!M6089))),L6089)),0)</f>
        <v/>
      </c>
      <c r="W6089" s="146"/>
      <c r="X6089" s="146"/>
      <c r="Y6089" s="146"/>
    </row>
    <row r="6090" spans="1:25" s="99" customFormat="1" ht="54.75" customHeight="1" x14ac:dyDescent="0.25">
      <c r="A6090" s="96">
        <f t="shared" si="1924"/>
        <v>4486</v>
      </c>
      <c r="B6090" s="175"/>
      <c r="C6090" s="176"/>
      <c r="D6090" s="113"/>
      <c r="E6090" s="115"/>
      <c r="F6090" s="174"/>
      <c r="G6090" s="114" t="str">
        <f t="shared" si="1919"/>
        <v/>
      </c>
      <c r="H6090" s="115"/>
      <c r="I6090" s="115"/>
      <c r="J6090" s="115"/>
      <c r="K6090" s="115"/>
      <c r="L6090" s="133" t="str">
        <f t="shared" si="1920"/>
        <v/>
      </c>
      <c r="M6090" s="116" t="str">
        <f>IF(L6090="", "", L6090/Veriler!$X$1)</f>
        <v/>
      </c>
      <c r="N6090" s="116" t="str">
        <f>IF(F6090&lt;&gt;"", "İthal Girdi", IF(Veriler!T6090="", "", IF(Veriler!S6090="H", "%0,5 üzerindedir", IF(Veriler!T6090&gt;0.1, "%10 sınırı aşılmıştır.", "Uygun"))))</f>
        <v>%0,5 üzerindedir</v>
      </c>
      <c r="O6090" s="116" t="str">
        <f t="shared" si="1921"/>
        <v xml:space="preserve"> </v>
      </c>
      <c r="P6090" s="117"/>
      <c r="Q6090" s="118"/>
      <c r="R6090" s="119" t="str">
        <f t="shared" si="1922"/>
        <v/>
      </c>
      <c r="S6090" s="133">
        <f>IFERROR(IF(M6090&lt;=0.005,IF(F6090="",L6090,0),IF(F6090&lt;&gt;"",0,IF(P6090="",0,IF(P6090="H",0,IF(Q6090&lt;Veriler!$G$2,L6090*Veriler!$G$2,L6090*Q6090)))))," ")</f>
        <v>0</v>
      </c>
      <c r="T6090" s="133">
        <f>IF(Veriler!T6090&lt;=0.1, S6090, IF(AND(Veriler!T6090&gt;0.1, F6090="", P6090="E"), IF(Q6090&gt;Veriler!$G$2, Q6090*S6090, IF(Q6090&lt;Veriler!$G$2, Veriler!$G$2*S6090, Q6090*S6090)), 0))</f>
        <v>0</v>
      </c>
      <c r="U6090" s="133" t="str">
        <f t="shared" si="1923"/>
        <v xml:space="preserve"> </v>
      </c>
      <c r="V6090" s="134" t="str">
        <f>IFERROR(IF(O6090="%10 sınırı aşılmıştır.",L6090-T6090,IFERROR(IF(F6090="",IF(S6090=1,0,IF(L6090-S6090=0,"",L6090-S6090)),IF(Veriler!M6090="",L6090,IF(L6090*Veriler!M6090=0,"",L6090*Veriler!M6090))),L6090)),0)</f>
        <v/>
      </c>
      <c r="W6090" s="146"/>
      <c r="X6090" s="146"/>
      <c r="Y6090" s="146"/>
    </row>
    <row r="6091" spans="1:25" s="99" customFormat="1" ht="54.75" customHeight="1" x14ac:dyDescent="0.25">
      <c r="A6091" s="96">
        <f t="shared" si="1924"/>
        <v>4487</v>
      </c>
      <c r="B6091" s="175"/>
      <c r="C6091" s="176"/>
      <c r="D6091" s="113"/>
      <c r="E6091" s="115"/>
      <c r="F6091" s="174"/>
      <c r="G6091" s="114" t="str">
        <f t="shared" si="1919"/>
        <v/>
      </c>
      <c r="H6091" s="115"/>
      <c r="I6091" s="115"/>
      <c r="J6091" s="115"/>
      <c r="K6091" s="115"/>
      <c r="L6091" s="133" t="str">
        <f t="shared" si="1920"/>
        <v/>
      </c>
      <c r="M6091" s="116" t="str">
        <f>IF(L6091="", "", L6091/Veriler!$X$1)</f>
        <v/>
      </c>
      <c r="N6091" s="116" t="str">
        <f>IF(F6091&lt;&gt;"", "İthal Girdi", IF(Veriler!T6091="", "", IF(Veriler!S6091="H", "%0,5 üzerindedir", IF(Veriler!T6091&gt;0.1, "%10 sınırı aşılmıştır.", "Uygun"))))</f>
        <v>%0,5 üzerindedir</v>
      </c>
      <c r="O6091" s="116" t="str">
        <f t="shared" si="1921"/>
        <v xml:space="preserve"> </v>
      </c>
      <c r="P6091" s="117"/>
      <c r="Q6091" s="118"/>
      <c r="R6091" s="119" t="str">
        <f t="shared" si="1922"/>
        <v/>
      </c>
      <c r="S6091" s="133">
        <f>IFERROR(IF(M6091&lt;=0.005,IF(F6091="",L6091,0),IF(F6091&lt;&gt;"",0,IF(P6091="",0,IF(P6091="H",0,IF(Q6091&lt;Veriler!$G$2,L6091*Veriler!$G$2,L6091*Q6091)))))," ")</f>
        <v>0</v>
      </c>
      <c r="T6091" s="133">
        <f>IF(Veriler!T6091&lt;=0.1, S6091, IF(AND(Veriler!T6091&gt;0.1, F6091="", P6091="E"), IF(Q6091&gt;Veriler!$G$2, Q6091*S6091, IF(Q6091&lt;Veriler!$G$2, Veriler!$G$2*S6091, Q6091*S6091)), 0))</f>
        <v>0</v>
      </c>
      <c r="U6091" s="133" t="str">
        <f t="shared" si="1923"/>
        <v xml:space="preserve"> </v>
      </c>
      <c r="V6091" s="134" t="str">
        <f>IFERROR(IF(O6091="%10 sınırı aşılmıştır.",L6091-T6091,IFERROR(IF(F6091="",IF(S6091=1,0,IF(L6091-S6091=0,"",L6091-S6091)),IF(Veriler!M6091="",L6091,IF(L6091*Veriler!M6091=0,"",L6091*Veriler!M6091))),L6091)),0)</f>
        <v/>
      </c>
      <c r="W6091" s="146"/>
      <c r="X6091" s="146"/>
      <c r="Y6091" s="146"/>
    </row>
    <row r="6092" spans="1:25" s="99" customFormat="1" ht="54.75" customHeight="1" x14ac:dyDescent="0.25">
      <c r="A6092" s="96">
        <f t="shared" si="1924"/>
        <v>4488</v>
      </c>
      <c r="B6092" s="175"/>
      <c r="C6092" s="176"/>
      <c r="D6092" s="113"/>
      <c r="E6092" s="115"/>
      <c r="F6092" s="174"/>
      <c r="G6092" s="114" t="str">
        <f t="shared" si="1919"/>
        <v/>
      </c>
      <c r="H6092" s="115"/>
      <c r="I6092" s="115"/>
      <c r="J6092" s="115"/>
      <c r="K6092" s="115"/>
      <c r="L6092" s="133" t="str">
        <f t="shared" si="1920"/>
        <v/>
      </c>
      <c r="M6092" s="116" t="str">
        <f>IF(L6092="", "", L6092/Veriler!$X$1)</f>
        <v/>
      </c>
      <c r="N6092" s="116" t="str">
        <f>IF(F6092&lt;&gt;"", "İthal Girdi", IF(Veriler!T6092="", "", IF(Veriler!S6092="H", "%0,5 üzerindedir", IF(Veriler!T6092&gt;0.1, "%10 sınırı aşılmıştır.", "Uygun"))))</f>
        <v>%0,5 üzerindedir</v>
      </c>
      <c r="O6092" s="116" t="str">
        <f t="shared" si="1921"/>
        <v xml:space="preserve"> </v>
      </c>
      <c r="P6092" s="117"/>
      <c r="Q6092" s="118"/>
      <c r="R6092" s="119" t="str">
        <f t="shared" si="1922"/>
        <v/>
      </c>
      <c r="S6092" s="133">
        <f>IFERROR(IF(M6092&lt;=0.005,IF(F6092="",L6092,0),IF(F6092&lt;&gt;"",0,IF(P6092="",0,IF(P6092="H",0,IF(Q6092&lt;Veriler!$G$2,L6092*Veriler!$G$2,L6092*Q6092)))))," ")</f>
        <v>0</v>
      </c>
      <c r="T6092" s="133">
        <f>IF(Veriler!T6092&lt;=0.1, S6092, IF(AND(Veriler!T6092&gt;0.1, F6092="", P6092="E"), IF(Q6092&gt;Veriler!$G$2, Q6092*S6092, IF(Q6092&lt;Veriler!$G$2, Veriler!$G$2*S6092, Q6092*S6092)), 0))</f>
        <v>0</v>
      </c>
      <c r="U6092" s="133" t="str">
        <f t="shared" si="1923"/>
        <v xml:space="preserve"> </v>
      </c>
      <c r="V6092" s="134" t="str">
        <f>IFERROR(IF(O6092="%10 sınırı aşılmıştır.",L6092-T6092,IFERROR(IF(F6092="",IF(S6092=1,0,IF(L6092-S6092=0,"",L6092-S6092)),IF(Veriler!M6092="",L6092,IF(L6092*Veriler!M6092=0,"",L6092*Veriler!M6092))),L6092)),0)</f>
        <v/>
      </c>
      <c r="W6092" s="146"/>
      <c r="X6092" s="146"/>
      <c r="Y6092" s="146"/>
    </row>
    <row r="6093" spans="1:25" s="99" customFormat="1" ht="54.75" customHeight="1" x14ac:dyDescent="0.25">
      <c r="A6093" s="96">
        <f t="shared" si="1924"/>
        <v>4489</v>
      </c>
      <c r="B6093" s="175"/>
      <c r="C6093" s="176"/>
      <c r="D6093" s="113"/>
      <c r="E6093" s="115"/>
      <c r="F6093" s="174"/>
      <c r="G6093" s="114" t="str">
        <f t="shared" si="1919"/>
        <v/>
      </c>
      <c r="H6093" s="115"/>
      <c r="I6093" s="115"/>
      <c r="J6093" s="115"/>
      <c r="K6093" s="115"/>
      <c r="L6093" s="133" t="str">
        <f t="shared" si="1920"/>
        <v/>
      </c>
      <c r="M6093" s="116" t="str">
        <f>IF(L6093="", "", L6093/Veriler!$X$1)</f>
        <v/>
      </c>
      <c r="N6093" s="116" t="str">
        <f>IF(F6093&lt;&gt;"", "İthal Girdi", IF(Veriler!T6093="", "", IF(Veriler!S6093="H", "%0,5 üzerindedir", IF(Veriler!T6093&gt;0.1, "%10 sınırı aşılmıştır.", "Uygun"))))</f>
        <v>%0,5 üzerindedir</v>
      </c>
      <c r="O6093" s="116" t="str">
        <f t="shared" si="1921"/>
        <v xml:space="preserve"> </v>
      </c>
      <c r="P6093" s="117"/>
      <c r="Q6093" s="118"/>
      <c r="R6093" s="119" t="str">
        <f t="shared" si="1922"/>
        <v/>
      </c>
      <c r="S6093" s="133">
        <f>IFERROR(IF(M6093&lt;=0.005,IF(F6093="",L6093,0),IF(F6093&lt;&gt;"",0,IF(P6093="",0,IF(P6093="H",0,IF(Q6093&lt;Veriler!$G$2,L6093*Veriler!$G$2,L6093*Q6093)))))," ")</f>
        <v>0</v>
      </c>
      <c r="T6093" s="133">
        <f>IF(Veriler!T6093&lt;=0.1, S6093, IF(AND(Veriler!T6093&gt;0.1, F6093="", P6093="E"), IF(Q6093&gt;Veriler!$G$2, Q6093*S6093, IF(Q6093&lt;Veriler!$G$2, Veriler!$G$2*S6093, Q6093*S6093)), 0))</f>
        <v>0</v>
      </c>
      <c r="U6093" s="133" t="str">
        <f t="shared" si="1923"/>
        <v xml:space="preserve"> </v>
      </c>
      <c r="V6093" s="134" t="str">
        <f>IFERROR(IF(O6093="%10 sınırı aşılmıştır.",L6093-T6093,IFERROR(IF(F6093="",IF(S6093=1,0,IF(L6093-S6093=0,"",L6093-S6093)),IF(Veriler!M6093="",L6093,IF(L6093*Veriler!M6093=0,"",L6093*Veriler!M6093))),L6093)),0)</f>
        <v/>
      </c>
      <c r="W6093" s="146"/>
      <c r="X6093" s="146"/>
      <c r="Y6093" s="146"/>
    </row>
    <row r="6094" spans="1:25" s="99" customFormat="1" ht="54.75" customHeight="1" x14ac:dyDescent="0.25">
      <c r="A6094" s="96">
        <f t="shared" si="1924"/>
        <v>4490</v>
      </c>
      <c r="B6094" s="175"/>
      <c r="C6094" s="176"/>
      <c r="D6094" s="113"/>
      <c r="E6094" s="115"/>
      <c r="F6094" s="174"/>
      <c r="G6094" s="114" t="str">
        <f t="shared" si="1919"/>
        <v/>
      </c>
      <c r="H6094" s="115"/>
      <c r="I6094" s="115"/>
      <c r="J6094" s="115"/>
      <c r="K6094" s="115"/>
      <c r="L6094" s="133" t="str">
        <f t="shared" si="1920"/>
        <v/>
      </c>
      <c r="M6094" s="116" t="str">
        <f>IF(L6094="", "", L6094/Veriler!$X$1)</f>
        <v/>
      </c>
      <c r="N6094" s="116" t="str">
        <f>IF(F6094&lt;&gt;"", "İthal Girdi", IF(Veriler!T6094="", "", IF(Veriler!S6094="H", "%0,5 üzerindedir", IF(Veriler!T6094&gt;0.1, "%10 sınırı aşılmıştır.", "Uygun"))))</f>
        <v>%0,5 üzerindedir</v>
      </c>
      <c r="O6094" s="116" t="str">
        <f t="shared" si="1921"/>
        <v xml:space="preserve"> </v>
      </c>
      <c r="P6094" s="117"/>
      <c r="Q6094" s="118"/>
      <c r="R6094" s="119" t="str">
        <f t="shared" si="1922"/>
        <v/>
      </c>
      <c r="S6094" s="133">
        <f>IFERROR(IF(M6094&lt;=0.005,IF(F6094="",L6094,0),IF(F6094&lt;&gt;"",0,IF(P6094="",0,IF(P6094="H",0,IF(Q6094&lt;Veriler!$G$2,L6094*Veriler!$G$2,L6094*Q6094)))))," ")</f>
        <v>0</v>
      </c>
      <c r="T6094" s="133">
        <f>IF(Veriler!T6094&lt;=0.1, S6094, IF(AND(Veriler!T6094&gt;0.1, F6094="", P6094="E"), IF(Q6094&gt;Veriler!$G$2, Q6094*S6094, IF(Q6094&lt;Veriler!$G$2, Veriler!$G$2*S6094, Q6094*S6094)), 0))</f>
        <v>0</v>
      </c>
      <c r="U6094" s="133" t="str">
        <f t="shared" si="1923"/>
        <v xml:space="preserve"> </v>
      </c>
      <c r="V6094" s="134" t="str">
        <f>IFERROR(IF(O6094="%10 sınırı aşılmıştır.",L6094-T6094,IFERROR(IF(F6094="",IF(S6094=1,0,IF(L6094-S6094=0,"",L6094-S6094)),IF(Veriler!M6094="",L6094,IF(L6094*Veriler!M6094=0,"",L6094*Veriler!M6094))),L6094)),0)</f>
        <v/>
      </c>
      <c r="W6094" s="146"/>
      <c r="X6094" s="146"/>
      <c r="Y6094" s="146"/>
    </row>
    <row r="6095" spans="1:25" s="99" customFormat="1" ht="54.75" customHeight="1" x14ac:dyDescent="0.25">
      <c r="A6095" s="96">
        <f t="shared" si="1924"/>
        <v>4491</v>
      </c>
      <c r="B6095" s="175"/>
      <c r="C6095" s="176"/>
      <c r="D6095" s="113"/>
      <c r="E6095" s="115"/>
      <c r="F6095" s="174"/>
      <c r="G6095" s="114" t="str">
        <f t="shared" si="1919"/>
        <v/>
      </c>
      <c r="H6095" s="115"/>
      <c r="I6095" s="115"/>
      <c r="J6095" s="115"/>
      <c r="K6095" s="115"/>
      <c r="L6095" s="133" t="str">
        <f t="shared" si="1920"/>
        <v/>
      </c>
      <c r="M6095" s="116" t="str">
        <f>IF(L6095="", "", L6095/Veriler!$X$1)</f>
        <v/>
      </c>
      <c r="N6095" s="116" t="str">
        <f>IF(F6095&lt;&gt;"", "İthal Girdi", IF(Veriler!T6095="", "", IF(Veriler!S6095="H", "%0,5 üzerindedir", IF(Veriler!T6095&gt;0.1, "%10 sınırı aşılmıştır.", "Uygun"))))</f>
        <v>%0,5 üzerindedir</v>
      </c>
      <c r="O6095" s="116" t="str">
        <f t="shared" si="1921"/>
        <v xml:space="preserve"> </v>
      </c>
      <c r="P6095" s="117"/>
      <c r="Q6095" s="118"/>
      <c r="R6095" s="119" t="str">
        <f t="shared" si="1922"/>
        <v/>
      </c>
      <c r="S6095" s="133">
        <f>IFERROR(IF(M6095&lt;=0.005,IF(F6095="",L6095,0),IF(F6095&lt;&gt;"",0,IF(P6095="",0,IF(P6095="H",0,IF(Q6095&lt;Veriler!$G$2,L6095*Veriler!$G$2,L6095*Q6095)))))," ")</f>
        <v>0</v>
      </c>
      <c r="T6095" s="133">
        <f>IF(Veriler!T6095&lt;=0.1, S6095, IF(AND(Veriler!T6095&gt;0.1, F6095="", P6095="E"), IF(Q6095&gt;Veriler!$G$2, Q6095*S6095, IF(Q6095&lt;Veriler!$G$2, Veriler!$G$2*S6095, Q6095*S6095)), 0))</f>
        <v>0</v>
      </c>
      <c r="U6095" s="133" t="str">
        <f t="shared" si="1923"/>
        <v xml:space="preserve"> </v>
      </c>
      <c r="V6095" s="134" t="str">
        <f>IFERROR(IF(O6095="%10 sınırı aşılmıştır.",L6095-T6095,IFERROR(IF(F6095="",IF(S6095=1,0,IF(L6095-S6095=0,"",L6095-S6095)),IF(Veriler!M6095="",L6095,IF(L6095*Veriler!M6095=0,"",L6095*Veriler!M6095))),L6095)),0)</f>
        <v/>
      </c>
      <c r="W6095" s="146"/>
      <c r="X6095" s="146"/>
      <c r="Y6095" s="146"/>
    </row>
    <row r="6096" spans="1:25" s="99" customFormat="1" ht="54.75" customHeight="1" x14ac:dyDescent="0.25">
      <c r="A6096" s="96">
        <f t="shared" si="1924"/>
        <v>4492</v>
      </c>
      <c r="B6096" s="175"/>
      <c r="C6096" s="176"/>
      <c r="D6096" s="113"/>
      <c r="E6096" s="115"/>
      <c r="F6096" s="174"/>
      <c r="G6096" s="114" t="str">
        <f t="shared" si="1919"/>
        <v/>
      </c>
      <c r="H6096" s="115"/>
      <c r="I6096" s="115"/>
      <c r="J6096" s="115"/>
      <c r="K6096" s="115"/>
      <c r="L6096" s="133" t="str">
        <f t="shared" si="1920"/>
        <v/>
      </c>
      <c r="M6096" s="116" t="str">
        <f>IF(L6096="", "", L6096/Veriler!$X$1)</f>
        <v/>
      </c>
      <c r="N6096" s="116" t="str">
        <f>IF(F6096&lt;&gt;"", "İthal Girdi", IF(Veriler!T6096="", "", IF(Veriler!S6096="H", "%0,5 üzerindedir", IF(Veriler!T6096&gt;0.1, "%10 sınırı aşılmıştır.", "Uygun"))))</f>
        <v>%0,5 üzerindedir</v>
      </c>
      <c r="O6096" s="116" t="str">
        <f t="shared" si="1921"/>
        <v xml:space="preserve"> </v>
      </c>
      <c r="P6096" s="117"/>
      <c r="Q6096" s="118"/>
      <c r="R6096" s="119" t="str">
        <f t="shared" si="1922"/>
        <v/>
      </c>
      <c r="S6096" s="133">
        <f>IFERROR(IF(M6096&lt;=0.005,IF(F6096="",L6096,0),IF(F6096&lt;&gt;"",0,IF(P6096="",0,IF(P6096="H",0,IF(Q6096&lt;Veriler!$G$2,L6096*Veriler!$G$2,L6096*Q6096)))))," ")</f>
        <v>0</v>
      </c>
      <c r="T6096" s="133">
        <f>IF(Veriler!T6096&lt;=0.1, S6096, IF(AND(Veriler!T6096&gt;0.1, F6096="", P6096="E"), IF(Q6096&gt;Veriler!$G$2, Q6096*S6096, IF(Q6096&lt;Veriler!$G$2, Veriler!$G$2*S6096, Q6096*S6096)), 0))</f>
        <v>0</v>
      </c>
      <c r="U6096" s="133" t="str">
        <f t="shared" si="1923"/>
        <v xml:space="preserve"> </v>
      </c>
      <c r="V6096" s="134" t="str">
        <f>IFERROR(IF(O6096="%10 sınırı aşılmıştır.",L6096-T6096,IFERROR(IF(F6096="",IF(S6096=1,0,IF(L6096-S6096=0,"",L6096-S6096)),IF(Veriler!M6096="",L6096,IF(L6096*Veriler!M6096=0,"",L6096*Veriler!M6096))),L6096)),0)</f>
        <v/>
      </c>
      <c r="W6096" s="146"/>
      <c r="X6096" s="146"/>
      <c r="Y6096" s="146"/>
    </row>
    <row r="6097" spans="1:25" s="99" customFormat="1" ht="54.75" customHeight="1" x14ac:dyDescent="0.25">
      <c r="A6097" s="96">
        <f t="shared" si="1924"/>
        <v>4493</v>
      </c>
      <c r="B6097" s="175"/>
      <c r="C6097" s="176"/>
      <c r="D6097" s="113"/>
      <c r="E6097" s="115"/>
      <c r="F6097" s="174"/>
      <c r="G6097" s="114" t="str">
        <f t="shared" si="1919"/>
        <v/>
      </c>
      <c r="H6097" s="115"/>
      <c r="I6097" s="115"/>
      <c r="J6097" s="115"/>
      <c r="K6097" s="115"/>
      <c r="L6097" s="133" t="str">
        <f t="shared" si="1920"/>
        <v/>
      </c>
      <c r="M6097" s="116" t="str">
        <f>IF(L6097="", "", L6097/Veriler!$X$1)</f>
        <v/>
      </c>
      <c r="N6097" s="116" t="str">
        <f>IF(F6097&lt;&gt;"", "İthal Girdi", IF(Veriler!T6097="", "", IF(Veriler!S6097="H", "%0,5 üzerindedir", IF(Veriler!T6097&gt;0.1, "%10 sınırı aşılmıştır.", "Uygun"))))</f>
        <v>%0,5 üzerindedir</v>
      </c>
      <c r="O6097" s="116" t="str">
        <f t="shared" si="1921"/>
        <v xml:space="preserve"> </v>
      </c>
      <c r="P6097" s="117"/>
      <c r="Q6097" s="118"/>
      <c r="R6097" s="119" t="str">
        <f t="shared" si="1922"/>
        <v/>
      </c>
      <c r="S6097" s="133">
        <f>IFERROR(IF(M6097&lt;=0.005,IF(F6097="",L6097,0),IF(F6097&lt;&gt;"",0,IF(P6097="",0,IF(P6097="H",0,IF(Q6097&lt;Veriler!$G$2,L6097*Veriler!$G$2,L6097*Q6097)))))," ")</f>
        <v>0</v>
      </c>
      <c r="T6097" s="133">
        <f>IF(Veriler!T6097&lt;=0.1, S6097, IF(AND(Veriler!T6097&gt;0.1, F6097="", P6097="E"), IF(Q6097&gt;Veriler!$G$2, Q6097*S6097, IF(Q6097&lt;Veriler!$G$2, Veriler!$G$2*S6097, Q6097*S6097)), 0))</f>
        <v>0</v>
      </c>
      <c r="U6097" s="133" t="str">
        <f t="shared" si="1923"/>
        <v xml:space="preserve"> </v>
      </c>
      <c r="V6097" s="134" t="str">
        <f>IFERROR(IF(O6097="%10 sınırı aşılmıştır.",L6097-T6097,IFERROR(IF(F6097="",IF(S6097=1,0,IF(L6097-S6097=0,"",L6097-S6097)),IF(Veriler!M6097="",L6097,IF(L6097*Veriler!M6097=0,"",L6097*Veriler!M6097))),L6097)),0)</f>
        <v/>
      </c>
      <c r="W6097" s="146"/>
      <c r="X6097" s="146"/>
      <c r="Y6097" s="146"/>
    </row>
    <row r="6098" spans="1:25" s="99" customFormat="1" ht="54.75" customHeight="1" x14ac:dyDescent="0.25">
      <c r="A6098" s="96">
        <f t="shared" si="1924"/>
        <v>4494</v>
      </c>
      <c r="B6098" s="175"/>
      <c r="C6098" s="176"/>
      <c r="D6098" s="113"/>
      <c r="E6098" s="115"/>
      <c r="F6098" s="174"/>
      <c r="G6098" s="114" t="str">
        <f t="shared" si="1919"/>
        <v/>
      </c>
      <c r="H6098" s="115"/>
      <c r="I6098" s="115"/>
      <c r="J6098" s="115"/>
      <c r="K6098" s="115"/>
      <c r="L6098" s="133" t="str">
        <f t="shared" si="1920"/>
        <v/>
      </c>
      <c r="M6098" s="116" t="str">
        <f>IF(L6098="", "", L6098/Veriler!$X$1)</f>
        <v/>
      </c>
      <c r="N6098" s="116" t="str">
        <f>IF(F6098&lt;&gt;"", "İthal Girdi", IF(Veriler!T6098="", "", IF(Veriler!S6098="H", "%0,5 üzerindedir", IF(Veriler!T6098&gt;0.1, "%10 sınırı aşılmıştır.", "Uygun"))))</f>
        <v>%0,5 üzerindedir</v>
      </c>
      <c r="O6098" s="116" t="str">
        <f t="shared" si="1921"/>
        <v xml:space="preserve"> </v>
      </c>
      <c r="P6098" s="117"/>
      <c r="Q6098" s="118"/>
      <c r="R6098" s="119" t="str">
        <f t="shared" si="1922"/>
        <v/>
      </c>
      <c r="S6098" s="133">
        <f>IFERROR(IF(M6098&lt;=0.005,IF(F6098="",L6098,0),IF(F6098&lt;&gt;"",0,IF(P6098="",0,IF(P6098="H",0,IF(Q6098&lt;Veriler!$G$2,L6098*Veriler!$G$2,L6098*Q6098)))))," ")</f>
        <v>0</v>
      </c>
      <c r="T6098" s="133">
        <f>IF(Veriler!T6098&lt;=0.1, S6098, IF(AND(Veriler!T6098&gt;0.1, F6098="", P6098="E"), IF(Q6098&gt;Veriler!$G$2, Q6098*S6098, IF(Q6098&lt;Veriler!$G$2, Veriler!$G$2*S6098, Q6098*S6098)), 0))</f>
        <v>0</v>
      </c>
      <c r="U6098" s="133" t="str">
        <f t="shared" si="1923"/>
        <v xml:space="preserve"> </v>
      </c>
      <c r="V6098" s="134" t="str">
        <f>IFERROR(IF(O6098="%10 sınırı aşılmıştır.",L6098-T6098,IFERROR(IF(F6098="",IF(S6098=1,0,IF(L6098-S6098=0,"",L6098-S6098)),IF(Veriler!M6098="",L6098,IF(L6098*Veriler!M6098=0,"",L6098*Veriler!M6098))),L6098)),0)</f>
        <v/>
      </c>
      <c r="W6098" s="146"/>
      <c r="X6098" s="146"/>
      <c r="Y6098" s="146"/>
    </row>
    <row r="6099" spans="1:25" s="99" customFormat="1" ht="36" hidden="1" customHeight="1" x14ac:dyDescent="0.25">
      <c r="A6099" s="101"/>
      <c r="B6099" s="191" t="s">
        <v>16</v>
      </c>
      <c r="C6099" s="176"/>
      <c r="D6099" s="120"/>
      <c r="E6099" s="171"/>
      <c r="F6099" s="172"/>
      <c r="G6099" s="121"/>
      <c r="H6099" s="115"/>
      <c r="I6099" s="115"/>
      <c r="J6099" s="115"/>
      <c r="K6099" s="115"/>
      <c r="L6099" s="121"/>
      <c r="M6099" s="121"/>
      <c r="N6099" s="121"/>
      <c r="O6099" s="121"/>
      <c r="P6099" s="120"/>
      <c r="Q6099" s="120"/>
      <c r="R6099" s="183"/>
      <c r="S6099" s="184"/>
      <c r="T6099" s="121"/>
      <c r="U6099" s="121"/>
      <c r="V6099" s="121"/>
      <c r="W6099" s="146"/>
      <c r="X6099" s="146"/>
      <c r="Y6099" s="146"/>
    </row>
    <row r="6100" spans="1:25" s="99" customFormat="1" ht="54.75" customHeight="1" x14ac:dyDescent="0.25">
      <c r="A6100" s="96">
        <f>A6098+1</f>
        <v>4495</v>
      </c>
      <c r="B6100" s="175"/>
      <c r="C6100" s="176"/>
      <c r="D6100" s="113"/>
      <c r="E6100" s="115"/>
      <c r="F6100" s="174"/>
      <c r="G6100" s="114" t="str">
        <f t="shared" ref="G6100:G6113" si="1925">IF(AND(F6100&lt;&gt;"",V6100&lt;&gt;"",L6100&lt;&gt;0),V6100/L6100,"")</f>
        <v/>
      </c>
      <c r="H6100" s="115"/>
      <c r="I6100" s="115"/>
      <c r="J6100" s="115"/>
      <c r="K6100" s="115"/>
      <c r="L6100" s="133" t="str">
        <f t="shared" ref="L6100:L6113" si="1926">IF(AND(H6100&lt;&gt;0, J6100&lt;&gt;0, K6100&lt;&gt;0), H6100*J6100*K6100, "")</f>
        <v/>
      </c>
      <c r="M6100" s="116" t="str">
        <f>IF(L6100="", "", L6100/Veriler!$X$1)</f>
        <v/>
      </c>
      <c r="N6100" s="116" t="str">
        <f>IF(F6100&lt;&gt;"", "İthal Girdi", IF(Veriler!T6100="", "", IF(Veriler!S6100="H", "%0,5 üzerindedir", IF(Veriler!T6100&gt;0.1, "%10 sınırı aşılmıştır.", "Uygun"))))</f>
        <v>%0,5 üzerindedir</v>
      </c>
      <c r="O6100" s="116" t="str">
        <f t="shared" ref="O6100:O6113" si="1927">IF(M6100=""," ",N6100)</f>
        <v xml:space="preserve"> </v>
      </c>
      <c r="P6100" s="117"/>
      <c r="Q6100" s="118"/>
      <c r="R6100" s="119" t="str">
        <f t="shared" ref="R6100:R6113" si="1928">IFERROR(IF(AND(T6100&lt;&gt;"",L6100&lt;&gt;"",L6100&lt;&gt;0,T6100&lt;&gt;0),T6100/L6100,"")," ")</f>
        <v/>
      </c>
      <c r="S6100" s="133">
        <f>IFERROR(IF(M6100&lt;=0.005,IF(F6100="",L6100,0),IF(F6100&lt;&gt;"",0,IF(P6100="",0,IF(P6100="H",0,IF(Q6100&lt;Veriler!$G$2,L6100*Veriler!$G$2,L6100*Q6100)))))," ")</f>
        <v>0</v>
      </c>
      <c r="T6100" s="133">
        <f>IF(Veriler!T6100&lt;=0.1, S6100, IF(AND(Veriler!T6100&gt;0.1, F6100="", P6100="E"), IF(Q6100&gt;Veriler!$G$2, Q6100*S6100, IF(Q6100&lt;Veriler!$G$2, Veriler!$G$2*S6100, Q6100*S6100)), 0))</f>
        <v>0</v>
      </c>
      <c r="U6100" s="133" t="str">
        <f t="shared" ref="U6100:U6113" si="1929">IF(T6100=0," ",T6100)</f>
        <v xml:space="preserve"> </v>
      </c>
      <c r="V6100" s="134" t="str">
        <f>IFERROR(IF(O6100="%10 sınırı aşılmıştır.",L6100-T6100,IFERROR(IF(F6100="",IF(S6100=1,0,IF(L6100-S6100=0,"",L6100-S6100)),IF(Veriler!M6100="",L6100,IF(L6100*Veriler!M6100=0,"",L6100*Veriler!M6100))),L6100)),0)</f>
        <v/>
      </c>
      <c r="W6100" s="146"/>
      <c r="X6100" s="146"/>
      <c r="Y6100" s="146"/>
    </row>
    <row r="6101" spans="1:25" s="99" customFormat="1" ht="54.75" customHeight="1" x14ac:dyDescent="0.25">
      <c r="A6101" s="96">
        <f t="shared" ref="A6101:A6113" si="1930">A6100+1</f>
        <v>4496</v>
      </c>
      <c r="B6101" s="175"/>
      <c r="C6101" s="176"/>
      <c r="D6101" s="113"/>
      <c r="E6101" s="115"/>
      <c r="F6101" s="174"/>
      <c r="G6101" s="114" t="str">
        <f t="shared" si="1925"/>
        <v/>
      </c>
      <c r="H6101" s="115"/>
      <c r="I6101" s="115"/>
      <c r="J6101" s="115"/>
      <c r="K6101" s="115"/>
      <c r="L6101" s="133" t="str">
        <f t="shared" si="1926"/>
        <v/>
      </c>
      <c r="M6101" s="116" t="str">
        <f>IF(L6101="", "", L6101/Veriler!$X$1)</f>
        <v/>
      </c>
      <c r="N6101" s="116" t="str">
        <f>IF(F6101&lt;&gt;"", "İthal Girdi", IF(Veriler!T6101="", "", IF(Veriler!S6101="H", "%0,5 üzerindedir", IF(Veriler!T6101&gt;0.1, "%10 sınırı aşılmıştır.", "Uygun"))))</f>
        <v>%0,5 üzerindedir</v>
      </c>
      <c r="O6101" s="116" t="str">
        <f t="shared" si="1927"/>
        <v xml:space="preserve"> </v>
      </c>
      <c r="P6101" s="117"/>
      <c r="Q6101" s="118"/>
      <c r="R6101" s="119" t="str">
        <f t="shared" si="1928"/>
        <v/>
      </c>
      <c r="S6101" s="133">
        <f>IFERROR(IF(M6101&lt;=0.005,IF(F6101="",L6101,0),IF(F6101&lt;&gt;"",0,IF(P6101="",0,IF(P6101="H",0,IF(Q6101&lt;Veriler!$G$2,L6101*Veriler!$G$2,L6101*Q6101)))))," ")</f>
        <v>0</v>
      </c>
      <c r="T6101" s="133">
        <f>IF(Veriler!T6101&lt;=0.1, S6101, IF(AND(Veriler!T6101&gt;0.1, F6101="", P6101="E"), IF(Q6101&gt;Veriler!$G$2, Q6101*S6101, IF(Q6101&lt;Veriler!$G$2, Veriler!$G$2*S6101, Q6101*S6101)), 0))</f>
        <v>0</v>
      </c>
      <c r="U6101" s="133" t="str">
        <f t="shared" si="1929"/>
        <v xml:space="preserve"> </v>
      </c>
      <c r="V6101" s="134" t="str">
        <f>IFERROR(IF(O6101="%10 sınırı aşılmıştır.",L6101-T6101,IFERROR(IF(F6101="",IF(S6101=1,0,IF(L6101-S6101=0,"",L6101-S6101)),IF(Veriler!M6101="",L6101,IF(L6101*Veriler!M6101=0,"",L6101*Veriler!M6101))),L6101)),0)</f>
        <v/>
      </c>
      <c r="W6101" s="146"/>
      <c r="X6101" s="146"/>
      <c r="Y6101" s="146"/>
    </row>
    <row r="6102" spans="1:25" s="99" customFormat="1" ht="54.75" customHeight="1" x14ac:dyDescent="0.25">
      <c r="A6102" s="96">
        <f t="shared" si="1930"/>
        <v>4497</v>
      </c>
      <c r="B6102" s="175"/>
      <c r="C6102" s="176"/>
      <c r="D6102" s="113"/>
      <c r="E6102" s="115"/>
      <c r="F6102" s="174"/>
      <c r="G6102" s="114" t="str">
        <f t="shared" si="1925"/>
        <v/>
      </c>
      <c r="H6102" s="115"/>
      <c r="I6102" s="115"/>
      <c r="J6102" s="115"/>
      <c r="K6102" s="115"/>
      <c r="L6102" s="133" t="str">
        <f t="shared" si="1926"/>
        <v/>
      </c>
      <c r="M6102" s="116" t="str">
        <f>IF(L6102="", "", L6102/Veriler!$X$1)</f>
        <v/>
      </c>
      <c r="N6102" s="116" t="str">
        <f>IF(F6102&lt;&gt;"", "İthal Girdi", IF(Veriler!T6102="", "", IF(Veriler!S6102="H", "%0,5 üzerindedir", IF(Veriler!T6102&gt;0.1, "%10 sınırı aşılmıştır.", "Uygun"))))</f>
        <v>%0,5 üzerindedir</v>
      </c>
      <c r="O6102" s="116" t="str">
        <f t="shared" si="1927"/>
        <v xml:space="preserve"> </v>
      </c>
      <c r="P6102" s="117"/>
      <c r="Q6102" s="118"/>
      <c r="R6102" s="119" t="str">
        <f t="shared" si="1928"/>
        <v/>
      </c>
      <c r="S6102" s="133">
        <f>IFERROR(IF(M6102&lt;=0.005,IF(F6102="",L6102,0),IF(F6102&lt;&gt;"",0,IF(P6102="",0,IF(P6102="H",0,IF(Q6102&lt;Veriler!$G$2,L6102*Veriler!$G$2,L6102*Q6102)))))," ")</f>
        <v>0</v>
      </c>
      <c r="T6102" s="133">
        <f>IF(Veriler!T6102&lt;=0.1, S6102, IF(AND(Veriler!T6102&gt;0.1, F6102="", P6102="E"), IF(Q6102&gt;Veriler!$G$2, Q6102*S6102, IF(Q6102&lt;Veriler!$G$2, Veriler!$G$2*S6102, Q6102*S6102)), 0))</f>
        <v>0</v>
      </c>
      <c r="U6102" s="133" t="str">
        <f t="shared" si="1929"/>
        <v xml:space="preserve"> </v>
      </c>
      <c r="V6102" s="134" t="str">
        <f>IFERROR(IF(O6102="%10 sınırı aşılmıştır.",L6102-T6102,IFERROR(IF(F6102="",IF(S6102=1,0,IF(L6102-S6102=0,"",L6102-S6102)),IF(Veriler!M6102="",L6102,IF(L6102*Veriler!M6102=0,"",L6102*Veriler!M6102))),L6102)),0)</f>
        <v/>
      </c>
      <c r="W6102" s="146"/>
      <c r="X6102" s="146"/>
      <c r="Y6102" s="146"/>
    </row>
    <row r="6103" spans="1:25" s="99" customFormat="1" ht="54.75" customHeight="1" x14ac:dyDescent="0.25">
      <c r="A6103" s="96">
        <f t="shared" si="1930"/>
        <v>4498</v>
      </c>
      <c r="B6103" s="175"/>
      <c r="C6103" s="176"/>
      <c r="D6103" s="113"/>
      <c r="E6103" s="115"/>
      <c r="F6103" s="174"/>
      <c r="G6103" s="114" t="str">
        <f t="shared" si="1925"/>
        <v/>
      </c>
      <c r="H6103" s="115"/>
      <c r="I6103" s="115"/>
      <c r="J6103" s="115"/>
      <c r="K6103" s="115"/>
      <c r="L6103" s="133" t="str">
        <f t="shared" si="1926"/>
        <v/>
      </c>
      <c r="M6103" s="116" t="str">
        <f>IF(L6103="", "", L6103/Veriler!$X$1)</f>
        <v/>
      </c>
      <c r="N6103" s="116" t="str">
        <f>IF(F6103&lt;&gt;"", "İthal Girdi", IF(Veriler!T6103="", "", IF(Veriler!S6103="H", "%0,5 üzerindedir", IF(Veriler!T6103&gt;0.1, "%10 sınırı aşılmıştır.", "Uygun"))))</f>
        <v>%0,5 üzerindedir</v>
      </c>
      <c r="O6103" s="116" t="str">
        <f t="shared" si="1927"/>
        <v xml:space="preserve"> </v>
      </c>
      <c r="P6103" s="117"/>
      <c r="Q6103" s="118"/>
      <c r="R6103" s="119" t="str">
        <f t="shared" si="1928"/>
        <v/>
      </c>
      <c r="S6103" s="133">
        <f>IFERROR(IF(M6103&lt;=0.005,IF(F6103="",L6103,0),IF(F6103&lt;&gt;"",0,IF(P6103="",0,IF(P6103="H",0,IF(Q6103&lt;Veriler!$G$2,L6103*Veriler!$G$2,L6103*Q6103)))))," ")</f>
        <v>0</v>
      </c>
      <c r="T6103" s="133">
        <f>IF(Veriler!T6103&lt;=0.1, S6103, IF(AND(Veriler!T6103&gt;0.1, F6103="", P6103="E"), IF(Q6103&gt;Veriler!$G$2, Q6103*S6103, IF(Q6103&lt;Veriler!$G$2, Veriler!$G$2*S6103, Q6103*S6103)), 0))</f>
        <v>0</v>
      </c>
      <c r="U6103" s="133" t="str">
        <f t="shared" si="1929"/>
        <v xml:space="preserve"> </v>
      </c>
      <c r="V6103" s="134" t="str">
        <f>IFERROR(IF(O6103="%10 sınırı aşılmıştır.",L6103-T6103,IFERROR(IF(F6103="",IF(S6103=1,0,IF(L6103-S6103=0,"",L6103-S6103)),IF(Veriler!M6103="",L6103,IF(L6103*Veriler!M6103=0,"",L6103*Veriler!M6103))),L6103)),0)</f>
        <v/>
      </c>
      <c r="W6103" s="146"/>
      <c r="X6103" s="146"/>
      <c r="Y6103" s="146"/>
    </row>
    <row r="6104" spans="1:25" s="99" customFormat="1" ht="54.75" customHeight="1" x14ac:dyDescent="0.25">
      <c r="A6104" s="96">
        <f t="shared" si="1930"/>
        <v>4499</v>
      </c>
      <c r="B6104" s="175"/>
      <c r="C6104" s="176"/>
      <c r="D6104" s="113"/>
      <c r="E6104" s="115"/>
      <c r="F6104" s="174"/>
      <c r="G6104" s="114" t="str">
        <f t="shared" si="1925"/>
        <v/>
      </c>
      <c r="H6104" s="115"/>
      <c r="I6104" s="115"/>
      <c r="J6104" s="115"/>
      <c r="K6104" s="115"/>
      <c r="L6104" s="133" t="str">
        <f t="shared" si="1926"/>
        <v/>
      </c>
      <c r="M6104" s="116" t="str">
        <f>IF(L6104="", "", L6104/Veriler!$X$1)</f>
        <v/>
      </c>
      <c r="N6104" s="116" t="str">
        <f>IF(F6104&lt;&gt;"", "İthal Girdi", IF(Veriler!T6104="", "", IF(Veriler!S6104="H", "%0,5 üzerindedir", IF(Veriler!T6104&gt;0.1, "%10 sınırı aşılmıştır.", "Uygun"))))</f>
        <v>%0,5 üzerindedir</v>
      </c>
      <c r="O6104" s="116" t="str">
        <f t="shared" si="1927"/>
        <v xml:space="preserve"> </v>
      </c>
      <c r="P6104" s="117"/>
      <c r="Q6104" s="118"/>
      <c r="R6104" s="119" t="str">
        <f t="shared" si="1928"/>
        <v/>
      </c>
      <c r="S6104" s="133">
        <f>IFERROR(IF(M6104&lt;=0.005,IF(F6104="",L6104,0),IF(F6104&lt;&gt;"",0,IF(P6104="",0,IF(P6104="H",0,IF(Q6104&lt;Veriler!$G$2,L6104*Veriler!$G$2,L6104*Q6104)))))," ")</f>
        <v>0</v>
      </c>
      <c r="T6104" s="133">
        <f>IF(Veriler!T6104&lt;=0.1, S6104, IF(AND(Veriler!T6104&gt;0.1, F6104="", P6104="E"), IF(Q6104&gt;Veriler!$G$2, Q6104*S6104, IF(Q6104&lt;Veriler!$G$2, Veriler!$G$2*S6104, Q6104*S6104)), 0))</f>
        <v>0</v>
      </c>
      <c r="U6104" s="133" t="str">
        <f t="shared" si="1929"/>
        <v xml:space="preserve"> </v>
      </c>
      <c r="V6104" s="134" t="str">
        <f>IFERROR(IF(O6104="%10 sınırı aşılmıştır.",L6104-T6104,IFERROR(IF(F6104="",IF(S6104=1,0,IF(L6104-S6104=0,"",L6104-S6104)),IF(Veriler!M6104="",L6104,IF(L6104*Veriler!M6104=0,"",L6104*Veriler!M6104))),L6104)),0)</f>
        <v/>
      </c>
      <c r="W6104" s="146"/>
      <c r="X6104" s="146"/>
      <c r="Y6104" s="146"/>
    </row>
    <row r="6105" spans="1:25" s="99" customFormat="1" ht="54.75" customHeight="1" x14ac:dyDescent="0.25">
      <c r="A6105" s="96">
        <f t="shared" si="1930"/>
        <v>4500</v>
      </c>
      <c r="B6105" s="175"/>
      <c r="C6105" s="176"/>
      <c r="D6105" s="113"/>
      <c r="E6105" s="115"/>
      <c r="F6105" s="174"/>
      <c r="G6105" s="114" t="str">
        <f t="shared" si="1925"/>
        <v/>
      </c>
      <c r="H6105" s="115"/>
      <c r="I6105" s="115"/>
      <c r="J6105" s="115"/>
      <c r="K6105" s="115"/>
      <c r="L6105" s="133" t="str">
        <f t="shared" si="1926"/>
        <v/>
      </c>
      <c r="M6105" s="116" t="str">
        <f>IF(L6105="", "", L6105/Veriler!$X$1)</f>
        <v/>
      </c>
      <c r="N6105" s="116" t="str">
        <f>IF(F6105&lt;&gt;"", "İthal Girdi", IF(Veriler!T6105="", "", IF(Veriler!S6105="H", "%0,5 üzerindedir", IF(Veriler!T6105&gt;0.1, "%10 sınırı aşılmıştır.", "Uygun"))))</f>
        <v>%0,5 üzerindedir</v>
      </c>
      <c r="O6105" s="116" t="str">
        <f t="shared" si="1927"/>
        <v xml:space="preserve"> </v>
      </c>
      <c r="P6105" s="117"/>
      <c r="Q6105" s="118"/>
      <c r="R6105" s="119" t="str">
        <f t="shared" si="1928"/>
        <v/>
      </c>
      <c r="S6105" s="133">
        <f>IFERROR(IF(M6105&lt;=0.005,IF(F6105="",L6105,0),IF(F6105&lt;&gt;"",0,IF(P6105="",0,IF(P6105="H",0,IF(Q6105&lt;Veriler!$G$2,L6105*Veriler!$G$2,L6105*Q6105)))))," ")</f>
        <v>0</v>
      </c>
      <c r="T6105" s="133">
        <f>IF(Veriler!T6105&lt;=0.1, S6105, IF(AND(Veriler!T6105&gt;0.1, F6105="", P6105="E"), IF(Q6105&gt;Veriler!$G$2, Q6105*S6105, IF(Q6105&lt;Veriler!$G$2, Veriler!$G$2*S6105, Q6105*S6105)), 0))</f>
        <v>0</v>
      </c>
      <c r="U6105" s="133" t="str">
        <f t="shared" si="1929"/>
        <v xml:space="preserve"> </v>
      </c>
      <c r="V6105" s="134" t="str">
        <f>IFERROR(IF(O6105="%10 sınırı aşılmıştır.",L6105-T6105,IFERROR(IF(F6105="",IF(S6105=1,0,IF(L6105-S6105=0,"",L6105-S6105)),IF(Veriler!M6105="",L6105,IF(L6105*Veriler!M6105=0,"",L6105*Veriler!M6105))),L6105)),0)</f>
        <v/>
      </c>
      <c r="W6105" s="146"/>
      <c r="X6105" s="146"/>
      <c r="Y6105" s="146"/>
    </row>
    <row r="6106" spans="1:25" s="99" customFormat="1" ht="54.75" customHeight="1" x14ac:dyDescent="0.25">
      <c r="A6106" s="96">
        <f t="shared" si="1930"/>
        <v>4501</v>
      </c>
      <c r="B6106" s="175"/>
      <c r="C6106" s="176"/>
      <c r="D6106" s="113"/>
      <c r="E6106" s="115"/>
      <c r="F6106" s="174"/>
      <c r="G6106" s="114" t="str">
        <f t="shared" si="1925"/>
        <v/>
      </c>
      <c r="H6106" s="115"/>
      <c r="I6106" s="115"/>
      <c r="J6106" s="115"/>
      <c r="K6106" s="115"/>
      <c r="L6106" s="133" t="str">
        <f t="shared" si="1926"/>
        <v/>
      </c>
      <c r="M6106" s="116" t="str">
        <f>IF(L6106="", "", L6106/Veriler!$X$1)</f>
        <v/>
      </c>
      <c r="N6106" s="116" t="str">
        <f>IF(F6106&lt;&gt;"", "İthal Girdi", IF(Veriler!T6106="", "", IF(Veriler!S6106="H", "%0,5 üzerindedir", IF(Veriler!T6106&gt;0.1, "%10 sınırı aşılmıştır.", "Uygun"))))</f>
        <v>%0,5 üzerindedir</v>
      </c>
      <c r="O6106" s="116" t="str">
        <f t="shared" si="1927"/>
        <v xml:space="preserve"> </v>
      </c>
      <c r="P6106" s="117"/>
      <c r="Q6106" s="118"/>
      <c r="R6106" s="119" t="str">
        <f t="shared" si="1928"/>
        <v/>
      </c>
      <c r="S6106" s="133">
        <f>IFERROR(IF(M6106&lt;=0.005,IF(F6106="",L6106,0),IF(F6106&lt;&gt;"",0,IF(P6106="",0,IF(P6106="H",0,IF(Q6106&lt;Veriler!$G$2,L6106*Veriler!$G$2,L6106*Q6106)))))," ")</f>
        <v>0</v>
      </c>
      <c r="T6106" s="133">
        <f>IF(Veriler!T6106&lt;=0.1, S6106, IF(AND(Veriler!T6106&gt;0.1, F6106="", P6106="E"), IF(Q6106&gt;Veriler!$G$2, Q6106*S6106, IF(Q6106&lt;Veriler!$G$2, Veriler!$G$2*S6106, Q6106*S6106)), 0))</f>
        <v>0</v>
      </c>
      <c r="U6106" s="133" t="str">
        <f t="shared" si="1929"/>
        <v xml:space="preserve"> </v>
      </c>
      <c r="V6106" s="134" t="str">
        <f>IFERROR(IF(O6106="%10 sınırı aşılmıştır.",L6106-T6106,IFERROR(IF(F6106="",IF(S6106=1,0,IF(L6106-S6106=0,"",L6106-S6106)),IF(Veriler!M6106="",L6106,IF(L6106*Veriler!M6106=0,"",L6106*Veriler!M6106))),L6106)),0)</f>
        <v/>
      </c>
      <c r="W6106" s="146"/>
      <c r="X6106" s="146"/>
      <c r="Y6106" s="146"/>
    </row>
    <row r="6107" spans="1:25" s="99" customFormat="1" ht="54.75" customHeight="1" x14ac:dyDescent="0.25">
      <c r="A6107" s="96">
        <f t="shared" si="1930"/>
        <v>4502</v>
      </c>
      <c r="B6107" s="175"/>
      <c r="C6107" s="176"/>
      <c r="D6107" s="113"/>
      <c r="E6107" s="115"/>
      <c r="F6107" s="174"/>
      <c r="G6107" s="114" t="str">
        <f t="shared" si="1925"/>
        <v/>
      </c>
      <c r="H6107" s="115"/>
      <c r="I6107" s="115"/>
      <c r="J6107" s="115"/>
      <c r="K6107" s="115"/>
      <c r="L6107" s="133" t="str">
        <f t="shared" si="1926"/>
        <v/>
      </c>
      <c r="M6107" s="116" t="str">
        <f>IF(L6107="", "", L6107/Veriler!$X$1)</f>
        <v/>
      </c>
      <c r="N6107" s="116" t="str">
        <f>IF(F6107&lt;&gt;"", "İthal Girdi", IF(Veriler!T6107="", "", IF(Veriler!S6107="H", "%0,5 üzerindedir", IF(Veriler!T6107&gt;0.1, "%10 sınırı aşılmıştır.", "Uygun"))))</f>
        <v>%0,5 üzerindedir</v>
      </c>
      <c r="O6107" s="116" t="str">
        <f t="shared" si="1927"/>
        <v xml:space="preserve"> </v>
      </c>
      <c r="P6107" s="117"/>
      <c r="Q6107" s="118"/>
      <c r="R6107" s="119" t="str">
        <f t="shared" si="1928"/>
        <v/>
      </c>
      <c r="S6107" s="133">
        <f>IFERROR(IF(M6107&lt;=0.005,IF(F6107="",L6107,0),IF(F6107&lt;&gt;"",0,IF(P6107="",0,IF(P6107="H",0,IF(Q6107&lt;Veriler!$G$2,L6107*Veriler!$G$2,L6107*Q6107)))))," ")</f>
        <v>0</v>
      </c>
      <c r="T6107" s="133">
        <f>IF(Veriler!T6107&lt;=0.1, S6107, IF(AND(Veriler!T6107&gt;0.1, F6107="", P6107="E"), IF(Q6107&gt;Veriler!$G$2, Q6107*S6107, IF(Q6107&lt;Veriler!$G$2, Veriler!$G$2*S6107, Q6107*S6107)), 0))</f>
        <v>0</v>
      </c>
      <c r="U6107" s="133" t="str">
        <f t="shared" si="1929"/>
        <v xml:space="preserve"> </v>
      </c>
      <c r="V6107" s="134" t="str">
        <f>IFERROR(IF(O6107="%10 sınırı aşılmıştır.",L6107-T6107,IFERROR(IF(F6107="",IF(S6107=1,0,IF(L6107-S6107=0,"",L6107-S6107)),IF(Veriler!M6107="",L6107,IF(L6107*Veriler!M6107=0,"",L6107*Veriler!M6107))),L6107)),0)</f>
        <v/>
      </c>
      <c r="W6107" s="146"/>
      <c r="X6107" s="146"/>
      <c r="Y6107" s="146"/>
    </row>
    <row r="6108" spans="1:25" s="99" customFormat="1" ht="54.75" customHeight="1" x14ac:dyDescent="0.25">
      <c r="A6108" s="96">
        <f t="shared" si="1930"/>
        <v>4503</v>
      </c>
      <c r="B6108" s="175"/>
      <c r="C6108" s="176"/>
      <c r="D6108" s="113"/>
      <c r="E6108" s="115"/>
      <c r="F6108" s="174"/>
      <c r="G6108" s="114" t="str">
        <f t="shared" si="1925"/>
        <v/>
      </c>
      <c r="H6108" s="115"/>
      <c r="I6108" s="115"/>
      <c r="J6108" s="115"/>
      <c r="K6108" s="115"/>
      <c r="L6108" s="133" t="str">
        <f t="shared" si="1926"/>
        <v/>
      </c>
      <c r="M6108" s="116" t="str">
        <f>IF(L6108="", "", L6108/Veriler!$X$1)</f>
        <v/>
      </c>
      <c r="N6108" s="116" t="str">
        <f>IF(F6108&lt;&gt;"", "İthal Girdi", IF(Veriler!T6108="", "", IF(Veriler!S6108="H", "%0,5 üzerindedir", IF(Veriler!T6108&gt;0.1, "%10 sınırı aşılmıştır.", "Uygun"))))</f>
        <v>%0,5 üzerindedir</v>
      </c>
      <c r="O6108" s="116" t="str">
        <f t="shared" si="1927"/>
        <v xml:space="preserve"> </v>
      </c>
      <c r="P6108" s="117"/>
      <c r="Q6108" s="118"/>
      <c r="R6108" s="119" t="str">
        <f t="shared" si="1928"/>
        <v/>
      </c>
      <c r="S6108" s="133">
        <f>IFERROR(IF(M6108&lt;=0.005,IF(F6108="",L6108,0),IF(F6108&lt;&gt;"",0,IF(P6108="",0,IF(P6108="H",0,IF(Q6108&lt;Veriler!$G$2,L6108*Veriler!$G$2,L6108*Q6108)))))," ")</f>
        <v>0</v>
      </c>
      <c r="T6108" s="133">
        <f>IF(Veriler!T6108&lt;=0.1, S6108, IF(AND(Veriler!T6108&gt;0.1, F6108="", P6108="E"), IF(Q6108&gt;Veriler!$G$2, Q6108*S6108, IF(Q6108&lt;Veriler!$G$2, Veriler!$G$2*S6108, Q6108*S6108)), 0))</f>
        <v>0</v>
      </c>
      <c r="U6108" s="133" t="str">
        <f t="shared" si="1929"/>
        <v xml:space="preserve"> </v>
      </c>
      <c r="V6108" s="134" t="str">
        <f>IFERROR(IF(O6108="%10 sınırı aşılmıştır.",L6108-T6108,IFERROR(IF(F6108="",IF(S6108=1,0,IF(L6108-S6108=0,"",L6108-S6108)),IF(Veriler!M6108="",L6108,IF(L6108*Veriler!M6108=0,"",L6108*Veriler!M6108))),L6108)),0)</f>
        <v/>
      </c>
      <c r="W6108" s="146"/>
      <c r="X6108" s="146"/>
      <c r="Y6108" s="146"/>
    </row>
    <row r="6109" spans="1:25" s="99" customFormat="1" ht="54.75" customHeight="1" x14ac:dyDescent="0.25">
      <c r="A6109" s="96">
        <f t="shared" si="1930"/>
        <v>4504</v>
      </c>
      <c r="B6109" s="175"/>
      <c r="C6109" s="176"/>
      <c r="D6109" s="113"/>
      <c r="E6109" s="115"/>
      <c r="F6109" s="174"/>
      <c r="G6109" s="114" t="str">
        <f t="shared" si="1925"/>
        <v/>
      </c>
      <c r="H6109" s="115"/>
      <c r="I6109" s="115"/>
      <c r="J6109" s="115"/>
      <c r="K6109" s="115"/>
      <c r="L6109" s="133" t="str">
        <f t="shared" si="1926"/>
        <v/>
      </c>
      <c r="M6109" s="116" t="str">
        <f>IF(L6109="", "", L6109/Veriler!$X$1)</f>
        <v/>
      </c>
      <c r="N6109" s="116" t="str">
        <f>IF(F6109&lt;&gt;"", "İthal Girdi", IF(Veriler!T6109="", "", IF(Veriler!S6109="H", "%0,5 üzerindedir", IF(Veriler!T6109&gt;0.1, "%10 sınırı aşılmıştır.", "Uygun"))))</f>
        <v>%0,5 üzerindedir</v>
      </c>
      <c r="O6109" s="116" t="str">
        <f t="shared" si="1927"/>
        <v xml:space="preserve"> </v>
      </c>
      <c r="P6109" s="117"/>
      <c r="Q6109" s="118"/>
      <c r="R6109" s="119" t="str">
        <f t="shared" si="1928"/>
        <v/>
      </c>
      <c r="S6109" s="133">
        <f>IFERROR(IF(M6109&lt;=0.005,IF(F6109="",L6109,0),IF(F6109&lt;&gt;"",0,IF(P6109="",0,IF(P6109="H",0,IF(Q6109&lt;Veriler!$G$2,L6109*Veriler!$G$2,L6109*Q6109)))))," ")</f>
        <v>0</v>
      </c>
      <c r="T6109" s="133">
        <f>IF(Veriler!T6109&lt;=0.1, S6109, IF(AND(Veriler!T6109&gt;0.1, F6109="", P6109="E"), IF(Q6109&gt;Veriler!$G$2, Q6109*S6109, IF(Q6109&lt;Veriler!$G$2, Veriler!$G$2*S6109, Q6109*S6109)), 0))</f>
        <v>0</v>
      </c>
      <c r="U6109" s="133" t="str">
        <f t="shared" si="1929"/>
        <v xml:space="preserve"> </v>
      </c>
      <c r="V6109" s="134" t="str">
        <f>IFERROR(IF(O6109="%10 sınırı aşılmıştır.",L6109-T6109,IFERROR(IF(F6109="",IF(S6109=1,0,IF(L6109-S6109=0,"",L6109-S6109)),IF(Veriler!M6109="",L6109,IF(L6109*Veriler!M6109=0,"",L6109*Veriler!M6109))),L6109)),0)</f>
        <v/>
      </c>
      <c r="W6109" s="146"/>
      <c r="X6109" s="146"/>
      <c r="Y6109" s="146"/>
    </row>
    <row r="6110" spans="1:25" s="99" customFormat="1" ht="54.75" customHeight="1" x14ac:dyDescent="0.25">
      <c r="A6110" s="96">
        <f t="shared" si="1930"/>
        <v>4505</v>
      </c>
      <c r="B6110" s="175"/>
      <c r="C6110" s="176"/>
      <c r="D6110" s="113"/>
      <c r="E6110" s="115"/>
      <c r="F6110" s="174"/>
      <c r="G6110" s="114" t="str">
        <f t="shared" si="1925"/>
        <v/>
      </c>
      <c r="H6110" s="115"/>
      <c r="I6110" s="115"/>
      <c r="J6110" s="115"/>
      <c r="K6110" s="115"/>
      <c r="L6110" s="133" t="str">
        <f t="shared" si="1926"/>
        <v/>
      </c>
      <c r="M6110" s="116" t="str">
        <f>IF(L6110="", "", L6110/Veriler!$X$1)</f>
        <v/>
      </c>
      <c r="N6110" s="116" t="str">
        <f>IF(F6110&lt;&gt;"", "İthal Girdi", IF(Veriler!T6110="", "", IF(Veriler!S6110="H", "%0,5 üzerindedir", IF(Veriler!T6110&gt;0.1, "%10 sınırı aşılmıştır.", "Uygun"))))</f>
        <v>%0,5 üzerindedir</v>
      </c>
      <c r="O6110" s="116" t="str">
        <f t="shared" si="1927"/>
        <v xml:space="preserve"> </v>
      </c>
      <c r="P6110" s="117"/>
      <c r="Q6110" s="118"/>
      <c r="R6110" s="119" t="str">
        <f t="shared" si="1928"/>
        <v/>
      </c>
      <c r="S6110" s="133">
        <f>IFERROR(IF(M6110&lt;=0.005,IF(F6110="",L6110,0),IF(F6110&lt;&gt;"",0,IF(P6110="",0,IF(P6110="H",0,IF(Q6110&lt;Veriler!$G$2,L6110*Veriler!$G$2,L6110*Q6110)))))," ")</f>
        <v>0</v>
      </c>
      <c r="T6110" s="133">
        <f>IF(Veriler!T6110&lt;=0.1, S6110, IF(AND(Veriler!T6110&gt;0.1, F6110="", P6110="E"), IF(Q6110&gt;Veriler!$G$2, Q6110*S6110, IF(Q6110&lt;Veriler!$G$2, Veriler!$G$2*S6110, Q6110*S6110)), 0))</f>
        <v>0</v>
      </c>
      <c r="U6110" s="133" t="str">
        <f t="shared" si="1929"/>
        <v xml:space="preserve"> </v>
      </c>
      <c r="V6110" s="134" t="str">
        <f>IFERROR(IF(O6110="%10 sınırı aşılmıştır.",L6110-T6110,IFERROR(IF(F6110="",IF(S6110=1,0,IF(L6110-S6110=0,"",L6110-S6110)),IF(Veriler!M6110="",L6110,IF(L6110*Veriler!M6110=0,"",L6110*Veriler!M6110))),L6110)),0)</f>
        <v/>
      </c>
      <c r="W6110" s="146"/>
      <c r="X6110" s="146"/>
      <c r="Y6110" s="146"/>
    </row>
    <row r="6111" spans="1:25" s="99" customFormat="1" ht="54.75" customHeight="1" x14ac:dyDescent="0.25">
      <c r="A6111" s="96">
        <f t="shared" si="1930"/>
        <v>4506</v>
      </c>
      <c r="B6111" s="175"/>
      <c r="C6111" s="176"/>
      <c r="D6111" s="113"/>
      <c r="E6111" s="115"/>
      <c r="F6111" s="174"/>
      <c r="G6111" s="114" t="str">
        <f t="shared" si="1925"/>
        <v/>
      </c>
      <c r="H6111" s="115"/>
      <c r="I6111" s="115"/>
      <c r="J6111" s="115"/>
      <c r="K6111" s="115"/>
      <c r="L6111" s="133" t="str">
        <f t="shared" si="1926"/>
        <v/>
      </c>
      <c r="M6111" s="116" t="str">
        <f>IF(L6111="", "", L6111/Veriler!$X$1)</f>
        <v/>
      </c>
      <c r="N6111" s="116" t="str">
        <f>IF(F6111&lt;&gt;"", "İthal Girdi", IF(Veriler!T6111="", "", IF(Veriler!S6111="H", "%0,5 üzerindedir", IF(Veriler!T6111&gt;0.1, "%10 sınırı aşılmıştır.", "Uygun"))))</f>
        <v>%0,5 üzerindedir</v>
      </c>
      <c r="O6111" s="116" t="str">
        <f t="shared" si="1927"/>
        <v xml:space="preserve"> </v>
      </c>
      <c r="P6111" s="117"/>
      <c r="Q6111" s="118"/>
      <c r="R6111" s="119" t="str">
        <f t="shared" si="1928"/>
        <v/>
      </c>
      <c r="S6111" s="133">
        <f>IFERROR(IF(M6111&lt;=0.005,IF(F6111="",L6111,0),IF(F6111&lt;&gt;"",0,IF(P6111="",0,IF(P6111="H",0,IF(Q6111&lt;Veriler!$G$2,L6111*Veriler!$G$2,L6111*Q6111)))))," ")</f>
        <v>0</v>
      </c>
      <c r="T6111" s="133">
        <f>IF(Veriler!T6111&lt;=0.1, S6111, IF(AND(Veriler!T6111&gt;0.1, F6111="", P6111="E"), IF(Q6111&gt;Veriler!$G$2, Q6111*S6111, IF(Q6111&lt;Veriler!$G$2, Veriler!$G$2*S6111, Q6111*S6111)), 0))</f>
        <v>0</v>
      </c>
      <c r="U6111" s="133" t="str">
        <f t="shared" si="1929"/>
        <v xml:space="preserve"> </v>
      </c>
      <c r="V6111" s="134" t="str">
        <f>IFERROR(IF(O6111="%10 sınırı aşılmıştır.",L6111-T6111,IFERROR(IF(F6111="",IF(S6111=1,0,IF(L6111-S6111=0,"",L6111-S6111)),IF(Veriler!M6111="",L6111,IF(L6111*Veriler!M6111=0,"",L6111*Veriler!M6111))),L6111)),0)</f>
        <v/>
      </c>
      <c r="W6111" s="146"/>
      <c r="X6111" s="146"/>
      <c r="Y6111" s="146"/>
    </row>
    <row r="6112" spans="1:25" s="99" customFormat="1" ht="54.75" customHeight="1" x14ac:dyDescent="0.25">
      <c r="A6112" s="96">
        <f t="shared" si="1930"/>
        <v>4507</v>
      </c>
      <c r="B6112" s="175"/>
      <c r="C6112" s="176"/>
      <c r="D6112" s="113"/>
      <c r="E6112" s="115"/>
      <c r="F6112" s="174"/>
      <c r="G6112" s="114" t="str">
        <f t="shared" si="1925"/>
        <v/>
      </c>
      <c r="H6112" s="115"/>
      <c r="I6112" s="115"/>
      <c r="J6112" s="115"/>
      <c r="K6112" s="115"/>
      <c r="L6112" s="133" t="str">
        <f t="shared" si="1926"/>
        <v/>
      </c>
      <c r="M6112" s="116" t="str">
        <f>IF(L6112="", "", L6112/Veriler!$X$1)</f>
        <v/>
      </c>
      <c r="N6112" s="116" t="str">
        <f>IF(F6112&lt;&gt;"", "İthal Girdi", IF(Veriler!T6112="", "", IF(Veriler!S6112="H", "%0,5 üzerindedir", IF(Veriler!T6112&gt;0.1, "%10 sınırı aşılmıştır.", "Uygun"))))</f>
        <v>%0,5 üzerindedir</v>
      </c>
      <c r="O6112" s="116" t="str">
        <f t="shared" si="1927"/>
        <v xml:space="preserve"> </v>
      </c>
      <c r="P6112" s="117"/>
      <c r="Q6112" s="118"/>
      <c r="R6112" s="119" t="str">
        <f t="shared" si="1928"/>
        <v/>
      </c>
      <c r="S6112" s="133">
        <f>IFERROR(IF(M6112&lt;=0.005,IF(F6112="",L6112,0),IF(F6112&lt;&gt;"",0,IF(P6112="",0,IF(P6112="H",0,IF(Q6112&lt;Veriler!$G$2,L6112*Veriler!$G$2,L6112*Q6112)))))," ")</f>
        <v>0</v>
      </c>
      <c r="T6112" s="133">
        <f>IF(Veriler!T6112&lt;=0.1, S6112, IF(AND(Veriler!T6112&gt;0.1, F6112="", P6112="E"), IF(Q6112&gt;Veriler!$G$2, Q6112*S6112, IF(Q6112&lt;Veriler!$G$2, Veriler!$G$2*S6112, Q6112*S6112)), 0))</f>
        <v>0</v>
      </c>
      <c r="U6112" s="133" t="str">
        <f t="shared" si="1929"/>
        <v xml:space="preserve"> </v>
      </c>
      <c r="V6112" s="134" t="str">
        <f>IFERROR(IF(O6112="%10 sınırı aşılmıştır.",L6112-T6112,IFERROR(IF(F6112="",IF(S6112=1,0,IF(L6112-S6112=0,"",L6112-S6112)),IF(Veriler!M6112="",L6112,IF(L6112*Veriler!M6112=0,"",L6112*Veriler!M6112))),L6112)),0)</f>
        <v/>
      </c>
      <c r="W6112" s="146"/>
      <c r="X6112" s="146"/>
      <c r="Y6112" s="146"/>
    </row>
    <row r="6113" spans="1:25" s="99" customFormat="1" ht="54.75" customHeight="1" x14ac:dyDescent="0.25">
      <c r="A6113" s="96">
        <f t="shared" si="1930"/>
        <v>4508</v>
      </c>
      <c r="B6113" s="175"/>
      <c r="C6113" s="176"/>
      <c r="D6113" s="113"/>
      <c r="E6113" s="115"/>
      <c r="F6113" s="174"/>
      <c r="G6113" s="114" t="str">
        <f t="shared" si="1925"/>
        <v/>
      </c>
      <c r="H6113" s="115"/>
      <c r="I6113" s="115"/>
      <c r="J6113" s="115"/>
      <c r="K6113" s="115"/>
      <c r="L6113" s="133" t="str">
        <f t="shared" si="1926"/>
        <v/>
      </c>
      <c r="M6113" s="116" t="str">
        <f>IF(L6113="", "", L6113/Veriler!$X$1)</f>
        <v/>
      </c>
      <c r="N6113" s="116" t="str">
        <f>IF(F6113&lt;&gt;"", "İthal Girdi", IF(Veriler!T6113="", "", IF(Veriler!S6113="H", "%0,5 üzerindedir", IF(Veriler!T6113&gt;0.1, "%10 sınırı aşılmıştır.", "Uygun"))))</f>
        <v>%0,5 üzerindedir</v>
      </c>
      <c r="O6113" s="116" t="str">
        <f t="shared" si="1927"/>
        <v xml:space="preserve"> </v>
      </c>
      <c r="P6113" s="117"/>
      <c r="Q6113" s="118"/>
      <c r="R6113" s="119" t="str">
        <f t="shared" si="1928"/>
        <v/>
      </c>
      <c r="S6113" s="133">
        <f>IFERROR(IF(M6113&lt;=0.005,IF(F6113="",L6113,0),IF(F6113&lt;&gt;"",0,IF(P6113="",0,IF(P6113="H",0,IF(Q6113&lt;Veriler!$G$2,L6113*Veriler!$G$2,L6113*Q6113)))))," ")</f>
        <v>0</v>
      </c>
      <c r="T6113" s="133">
        <f>IF(Veriler!T6113&lt;=0.1, S6113, IF(AND(Veriler!T6113&gt;0.1, F6113="", P6113="E"), IF(Q6113&gt;Veriler!$G$2, Q6113*S6113, IF(Q6113&lt;Veriler!$G$2, Veriler!$G$2*S6113, Q6113*S6113)), 0))</f>
        <v>0</v>
      </c>
      <c r="U6113" s="133" t="str">
        <f t="shared" si="1929"/>
        <v xml:space="preserve"> </v>
      </c>
      <c r="V6113" s="134" t="str">
        <f>IFERROR(IF(O6113="%10 sınırı aşılmıştır.",L6113-T6113,IFERROR(IF(F6113="",IF(S6113=1,0,IF(L6113-S6113=0,"",L6113-S6113)),IF(Veriler!M6113="",L6113,IF(L6113*Veriler!M6113=0,"",L6113*Veriler!M6113))),L6113)),0)</f>
        <v/>
      </c>
      <c r="W6113" s="146"/>
      <c r="X6113" s="146"/>
      <c r="Y6113" s="146"/>
    </row>
    <row r="6114" spans="1:25" s="99" customFormat="1" ht="24" customHeight="1" x14ac:dyDescent="0.25">
      <c r="A6114" s="103"/>
      <c r="B6114" s="104"/>
      <c r="C6114" s="104"/>
      <c r="D6114" s="104"/>
      <c r="E6114" s="103"/>
      <c r="F6114" s="135"/>
      <c r="G6114" s="157"/>
      <c r="H6114" s="103"/>
      <c r="I6114" s="103"/>
      <c r="J6114" s="103"/>
      <c r="K6114" s="103"/>
      <c r="L6114" s="136">
        <f>SUM(L6085:L6098,L6100:L6113)</f>
        <v>0</v>
      </c>
      <c r="M6114" s="158"/>
      <c r="N6114" s="158"/>
      <c r="O6114" s="158"/>
      <c r="P6114" s="105"/>
      <c r="Q6114" s="106"/>
      <c r="R6114" s="159"/>
      <c r="S6114" s="160"/>
      <c r="T6114" s="160"/>
      <c r="U6114" s="160"/>
      <c r="V6114" s="160"/>
      <c r="W6114" s="146"/>
      <c r="X6114" s="146"/>
      <c r="Y6114" s="146"/>
    </row>
    <row r="6115" spans="1:25" s="99" customFormat="1" ht="31.5" customHeight="1" x14ac:dyDescent="0.25">
      <c r="A6115" s="103"/>
      <c r="B6115" s="104"/>
      <c r="C6115" s="104"/>
      <c r="D6115" s="104"/>
      <c r="E6115" s="103"/>
      <c r="F6115" s="135"/>
      <c r="G6115" s="157"/>
      <c r="H6115" s="103"/>
      <c r="I6115" s="103"/>
      <c r="J6115" s="103"/>
      <c r="K6115" s="103"/>
      <c r="L6115" s="161"/>
      <c r="M6115" s="158"/>
      <c r="N6115" s="158"/>
      <c r="O6115" s="158"/>
      <c r="P6115" s="105"/>
      <c r="Q6115" s="106"/>
      <c r="R6115" s="159"/>
      <c r="S6115" s="162" t="s">
        <v>57</v>
      </c>
      <c r="T6115" s="162" t="s">
        <v>57</v>
      </c>
      <c r="U6115" s="162" t="s">
        <v>57</v>
      </c>
      <c r="V6115" s="163" t="s">
        <v>58</v>
      </c>
      <c r="W6115" s="146"/>
      <c r="X6115" s="146"/>
      <c r="Y6115" s="146"/>
    </row>
    <row r="6116" spans="1:25" s="99" customFormat="1" ht="58.5" customHeight="1" x14ac:dyDescent="0.25">
      <c r="A6116" s="185" t="s">
        <v>59</v>
      </c>
      <c r="B6116" s="180"/>
      <c r="C6116" s="180"/>
      <c r="D6116" s="180"/>
      <c r="E6116" s="180"/>
      <c r="F6116" s="180"/>
      <c r="G6116" s="180"/>
      <c r="H6116" s="180"/>
      <c r="I6116" s="180"/>
      <c r="J6116" s="180"/>
      <c r="K6116" s="180"/>
      <c r="L6116" s="180"/>
      <c r="M6116" s="180"/>
      <c r="N6116" s="180"/>
      <c r="O6116" s="180"/>
      <c r="P6116" s="180"/>
      <c r="Q6116" s="180"/>
      <c r="R6116" s="176"/>
      <c r="S6116" s="137">
        <f>SUM(S6078,S6085:S6098,S6100:S6113)</f>
        <v>0</v>
      </c>
      <c r="T6116" s="137" t="str">
        <f>IF(SUM(T6085:T6098,T6100:T6113)=0," ",SUM(T6085:T6098,T6100:T6113))</f>
        <v xml:space="preserve"> </v>
      </c>
      <c r="U6116" s="137" t="str">
        <f>IF(SUM(U6085:U6098,U6100:U6113)=0," ",SUM(U6085:U6098,U6100:U6113))</f>
        <v xml:space="preserve"> </v>
      </c>
      <c r="V6116" s="137" t="str">
        <f>IF(SUM(V6085:V6098,V6100:V6113)=0," ",SUM(V6085:V6098,V6100:V6113))</f>
        <v xml:space="preserve"> </v>
      </c>
      <c r="W6116" s="146"/>
      <c r="X6116" s="164">
        <f>SUM(U6085:U6098,U6100:U6113)</f>
        <v>0</v>
      </c>
      <c r="Y6116" s="164">
        <f>SUM(V6085:V6098,V6100:V6113)</f>
        <v>0</v>
      </c>
    </row>
    <row r="6117" spans="1:25" x14ac:dyDescent="0.3">
      <c r="A6117" s="34"/>
      <c r="G6117" s="146"/>
      <c r="L6117" s="146"/>
      <c r="M6117" s="146"/>
      <c r="N6117" s="146"/>
      <c r="O6117" s="146"/>
      <c r="R6117" s="146"/>
      <c r="S6117" s="146"/>
      <c r="T6117" s="146"/>
      <c r="U6117" s="146"/>
      <c r="V6117" s="146"/>
      <c r="W6117" s="146"/>
      <c r="X6117" s="146"/>
      <c r="Y6117" s="146"/>
    </row>
    <row r="6118" spans="1:25" x14ac:dyDescent="0.3">
      <c r="A6118" s="186" t="s">
        <v>60</v>
      </c>
      <c r="B6118" s="187"/>
      <c r="C6118" s="187"/>
      <c r="D6118" s="187"/>
      <c r="E6118" s="187"/>
      <c r="F6118" s="187"/>
      <c r="G6118" s="187"/>
      <c r="H6118" s="187"/>
      <c r="I6118" s="187"/>
      <c r="J6118" s="187"/>
      <c r="K6118" s="187"/>
      <c r="L6118" s="187"/>
      <c r="M6118" s="187"/>
      <c r="N6118" s="187"/>
      <c r="O6118" s="187"/>
      <c r="P6118" s="187"/>
      <c r="Q6118" s="187"/>
      <c r="R6118" s="187"/>
      <c r="S6118" s="187"/>
      <c r="T6118" s="187"/>
      <c r="U6118" s="187"/>
      <c r="V6118" s="187"/>
      <c r="W6118" s="146"/>
      <c r="X6118" s="146"/>
      <c r="Y6118" s="146"/>
    </row>
    <row r="6119" spans="1:25" s="99" customFormat="1" ht="41.25" customHeight="1" x14ac:dyDescent="0.25">
      <c r="A6119" s="189" t="s">
        <v>38</v>
      </c>
      <c r="B6119" s="180"/>
      <c r="C6119" s="180"/>
      <c r="D6119" s="180"/>
      <c r="E6119" s="180"/>
      <c r="F6119" s="180"/>
      <c r="G6119" s="180"/>
      <c r="H6119" s="180"/>
      <c r="I6119" s="180"/>
      <c r="J6119" s="180"/>
      <c r="K6119" s="180"/>
      <c r="L6119" s="180"/>
      <c r="M6119" s="180"/>
      <c r="N6119" s="180"/>
      <c r="O6119" s="180"/>
      <c r="P6119" s="180"/>
      <c r="Q6119" s="180"/>
      <c r="R6119" s="180"/>
      <c r="S6119" s="180"/>
      <c r="T6119" s="180"/>
      <c r="U6119" s="180"/>
      <c r="V6119" s="176"/>
      <c r="W6119" s="146"/>
      <c r="X6119" s="146"/>
      <c r="Y6119" s="146"/>
    </row>
    <row r="6120" spans="1:25" s="100" customFormat="1" ht="35.25" customHeight="1" x14ac:dyDescent="0.25">
      <c r="A6120" s="179" t="s">
        <v>39</v>
      </c>
      <c r="B6120" s="180"/>
      <c r="C6120" s="180"/>
      <c r="D6120" s="180"/>
      <c r="E6120" s="180"/>
      <c r="F6120" s="180"/>
      <c r="G6120" s="180"/>
      <c r="H6120" s="180"/>
      <c r="I6120" s="180"/>
      <c r="J6120" s="180"/>
      <c r="K6120" s="180"/>
      <c r="L6120" s="180"/>
      <c r="M6120" s="180"/>
      <c r="N6120" s="180"/>
      <c r="O6120" s="180"/>
      <c r="P6120" s="180"/>
      <c r="Q6120" s="180"/>
      <c r="R6120" s="176"/>
      <c r="S6120" s="147"/>
      <c r="T6120" s="148"/>
      <c r="U6120" s="149" t="s">
        <v>40</v>
      </c>
      <c r="V6120" s="150">
        <f>V6082+1</f>
        <v>162</v>
      </c>
      <c r="W6120" s="146"/>
      <c r="X6120" s="146"/>
      <c r="Y6120" s="146"/>
    </row>
    <row r="6121" spans="1:25" s="99" customFormat="1" ht="81" customHeight="1" x14ac:dyDescent="0.25">
      <c r="A6121" s="110" t="s">
        <v>3</v>
      </c>
      <c r="B6121" s="188" t="s">
        <v>41</v>
      </c>
      <c r="C6121" s="176"/>
      <c r="D6121" s="111" t="s">
        <v>42</v>
      </c>
      <c r="E6121" s="110" t="s">
        <v>324</v>
      </c>
      <c r="F6121" s="111" t="s">
        <v>325</v>
      </c>
      <c r="G6121" s="151" t="s">
        <v>43</v>
      </c>
      <c r="H6121" s="110" t="s">
        <v>44</v>
      </c>
      <c r="I6121" s="110" t="s">
        <v>8</v>
      </c>
      <c r="J6121" s="110" t="s">
        <v>45</v>
      </c>
      <c r="K6121" s="110" t="s">
        <v>46</v>
      </c>
      <c r="L6121" s="152" t="s">
        <v>47</v>
      </c>
      <c r="M6121" s="153" t="s">
        <v>48</v>
      </c>
      <c r="N6121" s="154" t="s">
        <v>49</v>
      </c>
      <c r="O6121" s="154" t="s">
        <v>49</v>
      </c>
      <c r="P6121" s="112" t="s">
        <v>50</v>
      </c>
      <c r="Q6121" s="110" t="s">
        <v>51</v>
      </c>
      <c r="R6121" s="155" t="s">
        <v>52</v>
      </c>
      <c r="S6121" s="156" t="s">
        <v>53</v>
      </c>
      <c r="T6121" s="156" t="s">
        <v>54</v>
      </c>
      <c r="U6121" s="152" t="s">
        <v>54</v>
      </c>
      <c r="V6121" s="152" t="s">
        <v>55</v>
      </c>
      <c r="W6121" s="146"/>
      <c r="X6121" s="146"/>
      <c r="Y6121" s="146"/>
    </row>
    <row r="6122" spans="1:25" s="99" customFormat="1" ht="45" customHeight="1" x14ac:dyDescent="0.25">
      <c r="A6122" s="101"/>
      <c r="B6122" s="177" t="s">
        <v>56</v>
      </c>
      <c r="C6122" s="178"/>
      <c r="D6122" s="102"/>
      <c r="E6122" s="170"/>
      <c r="F6122" s="102"/>
      <c r="G6122" s="95"/>
      <c r="H6122" s="102"/>
      <c r="I6122" s="102"/>
      <c r="J6122" s="102"/>
      <c r="K6122" s="102"/>
      <c r="L6122" s="95"/>
      <c r="M6122" s="95"/>
      <c r="N6122" s="95"/>
      <c r="O6122" s="95"/>
      <c r="P6122" s="102"/>
      <c r="Q6122" s="102"/>
      <c r="R6122" s="190"/>
      <c r="S6122" s="184"/>
      <c r="T6122" s="95"/>
      <c r="U6122" s="95"/>
      <c r="V6122" s="95"/>
      <c r="W6122" s="146"/>
      <c r="X6122" s="146"/>
      <c r="Y6122" s="146"/>
    </row>
    <row r="6123" spans="1:25" s="99" customFormat="1" ht="54.75" customHeight="1" x14ac:dyDescent="0.25">
      <c r="A6123" s="96">
        <f>A6113+1</f>
        <v>4509</v>
      </c>
      <c r="B6123" s="181"/>
      <c r="C6123" s="182"/>
      <c r="D6123" s="113"/>
      <c r="E6123" s="115"/>
      <c r="F6123" s="174"/>
      <c r="G6123" s="114" t="str">
        <f t="shared" ref="G6123:G6136" si="1931">IF(AND(F6123&lt;&gt;"",V6123&lt;&gt;"",L6123&lt;&gt;0),V6123/L6123,"")</f>
        <v/>
      </c>
      <c r="H6123" s="115"/>
      <c r="I6123" s="115"/>
      <c r="J6123" s="115"/>
      <c r="K6123" s="115"/>
      <c r="L6123" s="133" t="str">
        <f t="shared" ref="L6123:L6136" si="1932">IF(AND(H6123&lt;&gt;0, J6123&lt;&gt;0, K6123&lt;&gt;0), H6123*J6123*K6123, "")</f>
        <v/>
      </c>
      <c r="M6123" s="116" t="str">
        <f>IF(L6123="", "", L6123/Veriler!$X$1)</f>
        <v/>
      </c>
      <c r="N6123" s="116" t="str">
        <f>IF(F6123&lt;&gt;"", "İthal Girdi", IF(Veriler!T6123="", "", IF(Veriler!S6123="H", "%0,5 üzerindedir", IF(Veriler!T6123&gt;0.1, "%10 sınırı aşılmıştır.", "Uygun"))))</f>
        <v>%0,5 üzerindedir</v>
      </c>
      <c r="O6123" s="116" t="str">
        <f t="shared" ref="O6123:O6136" si="1933">IF(M6123=""," ",N6123)</f>
        <v xml:space="preserve"> </v>
      </c>
      <c r="P6123" s="117"/>
      <c r="Q6123" s="118"/>
      <c r="R6123" s="119" t="str">
        <f t="shared" ref="R6123:R6136" si="1934">IFERROR(IF(AND(T6123&lt;&gt;"",L6123&lt;&gt;"",L6123&lt;&gt;0,T6123&lt;&gt;0),T6123/L6123,"")," ")</f>
        <v/>
      </c>
      <c r="S6123" s="133">
        <f>IFERROR(IF(M6123&lt;=0.005,IF(F6123="",L6123,0),IF(F6123&lt;&gt;"",0,IF(P6123="",0,IF(P6123="H",0,IF(Q6123&lt;Veriler!$G$2,L6123*Veriler!$G$2,L6123*Q6123)))))," ")</f>
        <v>0</v>
      </c>
      <c r="T6123" s="133">
        <f>IF(Veriler!T6123&lt;=0.1, S6123, IF(AND(Veriler!T6123&gt;0.1, F6123="", P6123="E"), IF(Q6123&gt;Veriler!$G$2, Q6123*S6123, IF(Q6123&lt;Veriler!$G$2, Veriler!$G$2*S6123, Q6123*S6123)), 0))</f>
        <v>0</v>
      </c>
      <c r="U6123" s="133" t="str">
        <f t="shared" ref="U6123:U6136" si="1935">IF(T6123=0," ",T6123)</f>
        <v xml:space="preserve"> </v>
      </c>
      <c r="V6123" s="134" t="str">
        <f>IFERROR(IF(O6123="%10 sınırı aşılmıştır.",L6123-T6123,IFERROR(IF(F6123="",IF(S6123=1,0,IF(L6123-S6123=0,"",L6123-S6123)),IF(Veriler!M6123="",L6123,IF(L6123*Veriler!M6123=0,"",L6123*Veriler!M6123))),L6123)),0)</f>
        <v/>
      </c>
      <c r="W6123" s="146"/>
      <c r="X6123" s="146"/>
      <c r="Y6123" s="146"/>
    </row>
    <row r="6124" spans="1:25" s="99" customFormat="1" ht="54.75" customHeight="1" x14ac:dyDescent="0.25">
      <c r="A6124" s="96">
        <f t="shared" ref="A6124:A6136" si="1936">A6123+1</f>
        <v>4510</v>
      </c>
      <c r="B6124" s="175"/>
      <c r="C6124" s="176"/>
      <c r="D6124" s="113"/>
      <c r="E6124" s="115"/>
      <c r="F6124" s="174"/>
      <c r="G6124" s="114" t="str">
        <f t="shared" si="1931"/>
        <v/>
      </c>
      <c r="H6124" s="115"/>
      <c r="I6124" s="115"/>
      <c r="J6124" s="115"/>
      <c r="K6124" s="115"/>
      <c r="L6124" s="133" t="str">
        <f t="shared" si="1932"/>
        <v/>
      </c>
      <c r="M6124" s="116" t="str">
        <f>IF(L6124="", "", L6124/Veriler!$X$1)</f>
        <v/>
      </c>
      <c r="N6124" s="116" t="str">
        <f>IF(F6124&lt;&gt;"", "İthal Girdi", IF(Veriler!T6124="", "", IF(Veriler!S6124="H", "%0,5 üzerindedir", IF(Veriler!T6124&gt;0.1, "%10 sınırı aşılmıştır.", "Uygun"))))</f>
        <v>%0,5 üzerindedir</v>
      </c>
      <c r="O6124" s="116" t="str">
        <f t="shared" si="1933"/>
        <v xml:space="preserve"> </v>
      </c>
      <c r="P6124" s="117"/>
      <c r="Q6124" s="118"/>
      <c r="R6124" s="119" t="str">
        <f t="shared" si="1934"/>
        <v/>
      </c>
      <c r="S6124" s="133">
        <f>IFERROR(IF(M6124&lt;=0.005,IF(F6124="",L6124,0),IF(F6124&lt;&gt;"",0,IF(P6124="",0,IF(P6124="H",0,IF(Q6124&lt;Veriler!$G$2,L6124*Veriler!$G$2,L6124*Q6124)))))," ")</f>
        <v>0</v>
      </c>
      <c r="T6124" s="133">
        <f>IF(Veriler!T6124&lt;=0.1, S6124, IF(AND(Veriler!T6124&gt;0.1, F6124="", P6124="E"), IF(Q6124&gt;Veriler!$G$2, Q6124*S6124, IF(Q6124&lt;Veriler!$G$2, Veriler!$G$2*S6124, Q6124*S6124)), 0))</f>
        <v>0</v>
      </c>
      <c r="U6124" s="133" t="str">
        <f t="shared" si="1935"/>
        <v xml:space="preserve"> </v>
      </c>
      <c r="V6124" s="134" t="str">
        <f>IFERROR(IF(O6124="%10 sınırı aşılmıştır.",L6124-T6124,IFERROR(IF(F6124="",IF(S6124=1,0,IF(L6124-S6124=0,"",L6124-S6124)),IF(Veriler!M6124="",L6124,IF(L6124*Veriler!M6124=0,"",L6124*Veriler!M6124))),L6124)),0)</f>
        <v/>
      </c>
      <c r="W6124" s="146"/>
      <c r="X6124" s="146"/>
      <c r="Y6124" s="146"/>
    </row>
    <row r="6125" spans="1:25" s="99" customFormat="1" ht="54.75" customHeight="1" x14ac:dyDescent="0.25">
      <c r="A6125" s="96">
        <f t="shared" si="1936"/>
        <v>4511</v>
      </c>
      <c r="B6125" s="175"/>
      <c r="C6125" s="176"/>
      <c r="D6125" s="113"/>
      <c r="E6125" s="115"/>
      <c r="F6125" s="174"/>
      <c r="G6125" s="114" t="str">
        <f t="shared" si="1931"/>
        <v/>
      </c>
      <c r="H6125" s="115"/>
      <c r="I6125" s="115"/>
      <c r="J6125" s="115"/>
      <c r="K6125" s="115"/>
      <c r="L6125" s="133" t="str">
        <f t="shared" si="1932"/>
        <v/>
      </c>
      <c r="M6125" s="116" t="str">
        <f>IF(L6125="", "", L6125/Veriler!$X$1)</f>
        <v/>
      </c>
      <c r="N6125" s="116" t="str">
        <f>IF(F6125&lt;&gt;"", "İthal Girdi", IF(Veriler!T6125="", "", IF(Veriler!S6125="H", "%0,5 üzerindedir", IF(Veriler!T6125&gt;0.1, "%10 sınırı aşılmıştır.", "Uygun"))))</f>
        <v>%0,5 üzerindedir</v>
      </c>
      <c r="O6125" s="116" t="str">
        <f t="shared" si="1933"/>
        <v xml:space="preserve"> </v>
      </c>
      <c r="P6125" s="117"/>
      <c r="Q6125" s="118"/>
      <c r="R6125" s="119" t="str">
        <f t="shared" si="1934"/>
        <v/>
      </c>
      <c r="S6125" s="133">
        <f>IFERROR(IF(M6125&lt;=0.005,IF(F6125="",L6125,0),IF(F6125&lt;&gt;"",0,IF(P6125="",0,IF(P6125="H",0,IF(Q6125&lt;Veriler!$G$2,L6125*Veriler!$G$2,L6125*Q6125)))))," ")</f>
        <v>0</v>
      </c>
      <c r="T6125" s="133">
        <f>IF(Veriler!T6125&lt;=0.1, S6125, IF(AND(Veriler!T6125&gt;0.1, F6125="", P6125="E"), IF(Q6125&gt;Veriler!$G$2, Q6125*S6125, IF(Q6125&lt;Veriler!$G$2, Veriler!$G$2*S6125, Q6125*S6125)), 0))</f>
        <v>0</v>
      </c>
      <c r="U6125" s="133" t="str">
        <f t="shared" si="1935"/>
        <v xml:space="preserve"> </v>
      </c>
      <c r="V6125" s="134" t="str">
        <f>IFERROR(IF(O6125="%10 sınırı aşılmıştır.",L6125-T6125,IFERROR(IF(F6125="",IF(S6125=1,0,IF(L6125-S6125=0,"",L6125-S6125)),IF(Veriler!M6125="",L6125,IF(L6125*Veriler!M6125=0,"",L6125*Veriler!M6125))),L6125)),0)</f>
        <v/>
      </c>
      <c r="W6125" s="146"/>
      <c r="X6125" s="146"/>
      <c r="Y6125" s="146"/>
    </row>
    <row r="6126" spans="1:25" s="99" customFormat="1" ht="54.75" customHeight="1" x14ac:dyDescent="0.25">
      <c r="A6126" s="96">
        <f t="shared" si="1936"/>
        <v>4512</v>
      </c>
      <c r="B6126" s="175"/>
      <c r="C6126" s="176"/>
      <c r="D6126" s="113"/>
      <c r="E6126" s="115"/>
      <c r="F6126" s="174"/>
      <c r="G6126" s="114" t="str">
        <f t="shared" si="1931"/>
        <v/>
      </c>
      <c r="H6126" s="115"/>
      <c r="I6126" s="115"/>
      <c r="J6126" s="115"/>
      <c r="K6126" s="115"/>
      <c r="L6126" s="133" t="str">
        <f t="shared" si="1932"/>
        <v/>
      </c>
      <c r="M6126" s="116" t="str">
        <f>IF(L6126="", "", L6126/Veriler!$X$1)</f>
        <v/>
      </c>
      <c r="N6126" s="116" t="str">
        <f>IF(F6126&lt;&gt;"", "İthal Girdi", IF(Veriler!T6126="", "", IF(Veriler!S6126="H", "%0,5 üzerindedir", IF(Veriler!T6126&gt;0.1, "%10 sınırı aşılmıştır.", "Uygun"))))</f>
        <v>%0,5 üzerindedir</v>
      </c>
      <c r="O6126" s="116" t="str">
        <f t="shared" si="1933"/>
        <v xml:space="preserve"> </v>
      </c>
      <c r="P6126" s="117"/>
      <c r="Q6126" s="118"/>
      <c r="R6126" s="119" t="str">
        <f t="shared" si="1934"/>
        <v/>
      </c>
      <c r="S6126" s="133">
        <f>IFERROR(IF(M6126&lt;=0.005,IF(F6126="",L6126,0),IF(F6126&lt;&gt;"",0,IF(P6126="",0,IF(P6126="H",0,IF(Q6126&lt;Veriler!$G$2,L6126*Veriler!$G$2,L6126*Q6126)))))," ")</f>
        <v>0</v>
      </c>
      <c r="T6126" s="133">
        <f>IF(Veriler!T6126&lt;=0.1, S6126, IF(AND(Veriler!T6126&gt;0.1, F6126="", P6126="E"), IF(Q6126&gt;Veriler!$G$2, Q6126*S6126, IF(Q6126&lt;Veriler!$G$2, Veriler!$G$2*S6126, Q6126*S6126)), 0))</f>
        <v>0</v>
      </c>
      <c r="U6126" s="133" t="str">
        <f t="shared" si="1935"/>
        <v xml:space="preserve"> </v>
      </c>
      <c r="V6126" s="134" t="str">
        <f>IFERROR(IF(O6126="%10 sınırı aşılmıştır.",L6126-T6126,IFERROR(IF(F6126="",IF(S6126=1,0,IF(L6126-S6126=0,"",L6126-S6126)),IF(Veriler!M6126="",L6126,IF(L6126*Veriler!M6126=0,"",L6126*Veriler!M6126))),L6126)),0)</f>
        <v/>
      </c>
      <c r="W6126" s="146"/>
      <c r="X6126" s="146"/>
      <c r="Y6126" s="146"/>
    </row>
    <row r="6127" spans="1:25" s="99" customFormat="1" ht="54.75" customHeight="1" x14ac:dyDescent="0.25">
      <c r="A6127" s="96">
        <f t="shared" si="1936"/>
        <v>4513</v>
      </c>
      <c r="B6127" s="175"/>
      <c r="C6127" s="176"/>
      <c r="D6127" s="113"/>
      <c r="E6127" s="115"/>
      <c r="F6127" s="174"/>
      <c r="G6127" s="114" t="str">
        <f t="shared" si="1931"/>
        <v/>
      </c>
      <c r="H6127" s="115"/>
      <c r="I6127" s="115"/>
      <c r="J6127" s="115"/>
      <c r="K6127" s="115"/>
      <c r="L6127" s="133" t="str">
        <f t="shared" si="1932"/>
        <v/>
      </c>
      <c r="M6127" s="116" t="str">
        <f>IF(L6127="", "", L6127/Veriler!$X$1)</f>
        <v/>
      </c>
      <c r="N6127" s="116" t="str">
        <f>IF(F6127&lt;&gt;"", "İthal Girdi", IF(Veriler!T6127="", "", IF(Veriler!S6127="H", "%0,5 üzerindedir", IF(Veriler!T6127&gt;0.1, "%10 sınırı aşılmıştır.", "Uygun"))))</f>
        <v>%0,5 üzerindedir</v>
      </c>
      <c r="O6127" s="116" t="str">
        <f t="shared" si="1933"/>
        <v xml:space="preserve"> </v>
      </c>
      <c r="P6127" s="117"/>
      <c r="Q6127" s="118"/>
      <c r="R6127" s="119" t="str">
        <f t="shared" si="1934"/>
        <v/>
      </c>
      <c r="S6127" s="133">
        <f>IFERROR(IF(M6127&lt;=0.005,IF(F6127="",L6127,0),IF(F6127&lt;&gt;"",0,IF(P6127="",0,IF(P6127="H",0,IF(Q6127&lt;Veriler!$G$2,L6127*Veriler!$G$2,L6127*Q6127)))))," ")</f>
        <v>0</v>
      </c>
      <c r="T6127" s="133">
        <f>IF(Veriler!T6127&lt;=0.1, S6127, IF(AND(Veriler!T6127&gt;0.1, F6127="", P6127="E"), IF(Q6127&gt;Veriler!$G$2, Q6127*S6127, IF(Q6127&lt;Veriler!$G$2, Veriler!$G$2*S6127, Q6127*S6127)), 0))</f>
        <v>0</v>
      </c>
      <c r="U6127" s="133" t="str">
        <f t="shared" si="1935"/>
        <v xml:space="preserve"> </v>
      </c>
      <c r="V6127" s="134" t="str">
        <f>IFERROR(IF(O6127="%10 sınırı aşılmıştır.",L6127-T6127,IFERROR(IF(F6127="",IF(S6127=1,0,IF(L6127-S6127=0,"",L6127-S6127)),IF(Veriler!M6127="",L6127,IF(L6127*Veriler!M6127=0,"",L6127*Veriler!M6127))),L6127)),0)</f>
        <v/>
      </c>
      <c r="W6127" s="146"/>
      <c r="X6127" s="146"/>
      <c r="Y6127" s="146"/>
    </row>
    <row r="6128" spans="1:25" s="99" customFormat="1" ht="54.75" customHeight="1" x14ac:dyDescent="0.25">
      <c r="A6128" s="96">
        <f t="shared" si="1936"/>
        <v>4514</v>
      </c>
      <c r="B6128" s="175"/>
      <c r="C6128" s="176"/>
      <c r="D6128" s="113"/>
      <c r="E6128" s="115"/>
      <c r="F6128" s="174"/>
      <c r="G6128" s="114" t="str">
        <f t="shared" si="1931"/>
        <v/>
      </c>
      <c r="H6128" s="115"/>
      <c r="I6128" s="115"/>
      <c r="J6128" s="115"/>
      <c r="K6128" s="115"/>
      <c r="L6128" s="133" t="str">
        <f t="shared" si="1932"/>
        <v/>
      </c>
      <c r="M6128" s="116" t="str">
        <f>IF(L6128="", "", L6128/Veriler!$X$1)</f>
        <v/>
      </c>
      <c r="N6128" s="116" t="str">
        <f>IF(F6128&lt;&gt;"", "İthal Girdi", IF(Veriler!T6128="", "", IF(Veriler!S6128="H", "%0,5 üzerindedir", IF(Veriler!T6128&gt;0.1, "%10 sınırı aşılmıştır.", "Uygun"))))</f>
        <v>%0,5 üzerindedir</v>
      </c>
      <c r="O6128" s="116" t="str">
        <f t="shared" si="1933"/>
        <v xml:space="preserve"> </v>
      </c>
      <c r="P6128" s="117"/>
      <c r="Q6128" s="118"/>
      <c r="R6128" s="119" t="str">
        <f t="shared" si="1934"/>
        <v/>
      </c>
      <c r="S6128" s="133">
        <f>IFERROR(IF(M6128&lt;=0.005,IF(F6128="",L6128,0),IF(F6128&lt;&gt;"",0,IF(P6128="",0,IF(P6128="H",0,IF(Q6128&lt;Veriler!$G$2,L6128*Veriler!$G$2,L6128*Q6128)))))," ")</f>
        <v>0</v>
      </c>
      <c r="T6128" s="133">
        <f>IF(Veriler!T6128&lt;=0.1, S6128, IF(AND(Veriler!T6128&gt;0.1, F6128="", P6128="E"), IF(Q6128&gt;Veriler!$G$2, Q6128*S6128, IF(Q6128&lt;Veriler!$G$2, Veriler!$G$2*S6128, Q6128*S6128)), 0))</f>
        <v>0</v>
      </c>
      <c r="U6128" s="133" t="str">
        <f t="shared" si="1935"/>
        <v xml:space="preserve"> </v>
      </c>
      <c r="V6128" s="134" t="str">
        <f>IFERROR(IF(O6128="%10 sınırı aşılmıştır.",L6128-T6128,IFERROR(IF(F6128="",IF(S6128=1,0,IF(L6128-S6128=0,"",L6128-S6128)),IF(Veriler!M6128="",L6128,IF(L6128*Veriler!M6128=0,"",L6128*Veriler!M6128))),L6128)),0)</f>
        <v/>
      </c>
      <c r="W6128" s="146"/>
      <c r="X6128" s="146"/>
      <c r="Y6128" s="146"/>
    </row>
    <row r="6129" spans="1:25" s="99" customFormat="1" ht="54.75" customHeight="1" x14ac:dyDescent="0.25">
      <c r="A6129" s="96">
        <f t="shared" si="1936"/>
        <v>4515</v>
      </c>
      <c r="B6129" s="175"/>
      <c r="C6129" s="176"/>
      <c r="D6129" s="113"/>
      <c r="E6129" s="115"/>
      <c r="F6129" s="174"/>
      <c r="G6129" s="114" t="str">
        <f t="shared" si="1931"/>
        <v/>
      </c>
      <c r="H6129" s="115"/>
      <c r="I6129" s="115"/>
      <c r="J6129" s="115"/>
      <c r="K6129" s="115"/>
      <c r="L6129" s="133" t="str">
        <f t="shared" si="1932"/>
        <v/>
      </c>
      <c r="M6129" s="116" t="str">
        <f>IF(L6129="", "", L6129/Veriler!$X$1)</f>
        <v/>
      </c>
      <c r="N6129" s="116" t="str">
        <f>IF(F6129&lt;&gt;"", "İthal Girdi", IF(Veriler!T6129="", "", IF(Veriler!S6129="H", "%0,5 üzerindedir", IF(Veriler!T6129&gt;0.1, "%10 sınırı aşılmıştır.", "Uygun"))))</f>
        <v>%0,5 üzerindedir</v>
      </c>
      <c r="O6129" s="116" t="str">
        <f t="shared" si="1933"/>
        <v xml:space="preserve"> </v>
      </c>
      <c r="P6129" s="117"/>
      <c r="Q6129" s="118"/>
      <c r="R6129" s="119" t="str">
        <f t="shared" si="1934"/>
        <v/>
      </c>
      <c r="S6129" s="133">
        <f>IFERROR(IF(M6129&lt;=0.005,IF(F6129="",L6129,0),IF(F6129&lt;&gt;"",0,IF(P6129="",0,IF(P6129="H",0,IF(Q6129&lt;Veriler!$G$2,L6129*Veriler!$G$2,L6129*Q6129)))))," ")</f>
        <v>0</v>
      </c>
      <c r="T6129" s="133">
        <f>IF(Veriler!T6129&lt;=0.1, S6129, IF(AND(Veriler!T6129&gt;0.1, F6129="", P6129="E"), IF(Q6129&gt;Veriler!$G$2, Q6129*S6129, IF(Q6129&lt;Veriler!$G$2, Veriler!$G$2*S6129, Q6129*S6129)), 0))</f>
        <v>0</v>
      </c>
      <c r="U6129" s="133" t="str">
        <f t="shared" si="1935"/>
        <v xml:space="preserve"> </v>
      </c>
      <c r="V6129" s="134" t="str">
        <f>IFERROR(IF(O6129="%10 sınırı aşılmıştır.",L6129-T6129,IFERROR(IF(F6129="",IF(S6129=1,0,IF(L6129-S6129=0,"",L6129-S6129)),IF(Veriler!M6129="",L6129,IF(L6129*Veriler!M6129=0,"",L6129*Veriler!M6129))),L6129)),0)</f>
        <v/>
      </c>
      <c r="W6129" s="146"/>
      <c r="X6129" s="146"/>
      <c r="Y6129" s="146"/>
    </row>
    <row r="6130" spans="1:25" s="99" customFormat="1" ht="54.75" customHeight="1" x14ac:dyDescent="0.25">
      <c r="A6130" s="96">
        <f t="shared" si="1936"/>
        <v>4516</v>
      </c>
      <c r="B6130" s="175"/>
      <c r="C6130" s="176"/>
      <c r="D6130" s="113"/>
      <c r="E6130" s="115"/>
      <c r="F6130" s="174"/>
      <c r="G6130" s="114" t="str">
        <f t="shared" si="1931"/>
        <v/>
      </c>
      <c r="H6130" s="115"/>
      <c r="I6130" s="115"/>
      <c r="J6130" s="115"/>
      <c r="K6130" s="115"/>
      <c r="L6130" s="133" t="str">
        <f t="shared" si="1932"/>
        <v/>
      </c>
      <c r="M6130" s="116" t="str">
        <f>IF(L6130="", "", L6130/Veriler!$X$1)</f>
        <v/>
      </c>
      <c r="N6130" s="116" t="str">
        <f>IF(F6130&lt;&gt;"", "İthal Girdi", IF(Veriler!T6130="", "", IF(Veriler!S6130="H", "%0,5 üzerindedir", IF(Veriler!T6130&gt;0.1, "%10 sınırı aşılmıştır.", "Uygun"))))</f>
        <v>%0,5 üzerindedir</v>
      </c>
      <c r="O6130" s="116" t="str">
        <f t="shared" si="1933"/>
        <v xml:space="preserve"> </v>
      </c>
      <c r="P6130" s="117"/>
      <c r="Q6130" s="118"/>
      <c r="R6130" s="119" t="str">
        <f t="shared" si="1934"/>
        <v/>
      </c>
      <c r="S6130" s="133">
        <f>IFERROR(IF(M6130&lt;=0.005,IF(F6130="",L6130,0),IF(F6130&lt;&gt;"",0,IF(P6130="",0,IF(P6130="H",0,IF(Q6130&lt;Veriler!$G$2,L6130*Veriler!$G$2,L6130*Q6130)))))," ")</f>
        <v>0</v>
      </c>
      <c r="T6130" s="133">
        <f>IF(Veriler!T6130&lt;=0.1, S6130, IF(AND(Veriler!T6130&gt;0.1, F6130="", P6130="E"), IF(Q6130&gt;Veriler!$G$2, Q6130*S6130, IF(Q6130&lt;Veriler!$G$2, Veriler!$G$2*S6130, Q6130*S6130)), 0))</f>
        <v>0</v>
      </c>
      <c r="U6130" s="133" t="str">
        <f t="shared" si="1935"/>
        <v xml:space="preserve"> </v>
      </c>
      <c r="V6130" s="134" t="str">
        <f>IFERROR(IF(O6130="%10 sınırı aşılmıştır.",L6130-T6130,IFERROR(IF(F6130="",IF(S6130=1,0,IF(L6130-S6130=0,"",L6130-S6130)),IF(Veriler!M6130="",L6130,IF(L6130*Veriler!M6130=0,"",L6130*Veriler!M6130))),L6130)),0)</f>
        <v/>
      </c>
      <c r="W6130" s="146"/>
      <c r="X6130" s="146"/>
      <c r="Y6130" s="146"/>
    </row>
    <row r="6131" spans="1:25" s="99" customFormat="1" ht="54.75" customHeight="1" x14ac:dyDescent="0.25">
      <c r="A6131" s="96">
        <f t="shared" si="1936"/>
        <v>4517</v>
      </c>
      <c r="B6131" s="175"/>
      <c r="C6131" s="176"/>
      <c r="D6131" s="113"/>
      <c r="E6131" s="115"/>
      <c r="F6131" s="174"/>
      <c r="G6131" s="114" t="str">
        <f t="shared" si="1931"/>
        <v/>
      </c>
      <c r="H6131" s="115"/>
      <c r="I6131" s="115"/>
      <c r="J6131" s="115"/>
      <c r="K6131" s="115"/>
      <c r="L6131" s="133" t="str">
        <f t="shared" si="1932"/>
        <v/>
      </c>
      <c r="M6131" s="116" t="str">
        <f>IF(L6131="", "", L6131/Veriler!$X$1)</f>
        <v/>
      </c>
      <c r="N6131" s="116" t="str">
        <f>IF(F6131&lt;&gt;"", "İthal Girdi", IF(Veriler!T6131="", "", IF(Veriler!S6131="H", "%0,5 üzerindedir", IF(Veriler!T6131&gt;0.1, "%10 sınırı aşılmıştır.", "Uygun"))))</f>
        <v>%0,5 üzerindedir</v>
      </c>
      <c r="O6131" s="116" t="str">
        <f t="shared" si="1933"/>
        <v xml:space="preserve"> </v>
      </c>
      <c r="P6131" s="117"/>
      <c r="Q6131" s="118"/>
      <c r="R6131" s="119" t="str">
        <f t="shared" si="1934"/>
        <v/>
      </c>
      <c r="S6131" s="133">
        <f>IFERROR(IF(M6131&lt;=0.005,IF(F6131="",L6131,0),IF(F6131&lt;&gt;"",0,IF(P6131="",0,IF(P6131="H",0,IF(Q6131&lt;Veriler!$G$2,L6131*Veriler!$G$2,L6131*Q6131)))))," ")</f>
        <v>0</v>
      </c>
      <c r="T6131" s="133">
        <f>IF(Veriler!T6131&lt;=0.1, S6131, IF(AND(Veriler!T6131&gt;0.1, F6131="", P6131="E"), IF(Q6131&gt;Veriler!$G$2, Q6131*S6131, IF(Q6131&lt;Veriler!$G$2, Veriler!$G$2*S6131, Q6131*S6131)), 0))</f>
        <v>0</v>
      </c>
      <c r="U6131" s="133" t="str">
        <f t="shared" si="1935"/>
        <v xml:space="preserve"> </v>
      </c>
      <c r="V6131" s="134" t="str">
        <f>IFERROR(IF(O6131="%10 sınırı aşılmıştır.",L6131-T6131,IFERROR(IF(F6131="",IF(S6131=1,0,IF(L6131-S6131=0,"",L6131-S6131)),IF(Veriler!M6131="",L6131,IF(L6131*Veriler!M6131=0,"",L6131*Veriler!M6131))),L6131)),0)</f>
        <v/>
      </c>
      <c r="W6131" s="146"/>
      <c r="X6131" s="146"/>
      <c r="Y6131" s="146"/>
    </row>
    <row r="6132" spans="1:25" s="99" customFormat="1" ht="54.75" customHeight="1" x14ac:dyDescent="0.25">
      <c r="A6132" s="96">
        <f t="shared" si="1936"/>
        <v>4518</v>
      </c>
      <c r="B6132" s="175"/>
      <c r="C6132" s="176"/>
      <c r="D6132" s="113"/>
      <c r="E6132" s="115"/>
      <c r="F6132" s="174"/>
      <c r="G6132" s="114" t="str">
        <f t="shared" si="1931"/>
        <v/>
      </c>
      <c r="H6132" s="115"/>
      <c r="I6132" s="115"/>
      <c r="J6132" s="115"/>
      <c r="K6132" s="115"/>
      <c r="L6132" s="133" t="str">
        <f t="shared" si="1932"/>
        <v/>
      </c>
      <c r="M6132" s="116" t="str">
        <f>IF(L6132="", "", L6132/Veriler!$X$1)</f>
        <v/>
      </c>
      <c r="N6132" s="116" t="str">
        <f>IF(F6132&lt;&gt;"", "İthal Girdi", IF(Veriler!T6132="", "", IF(Veriler!S6132="H", "%0,5 üzerindedir", IF(Veriler!T6132&gt;0.1, "%10 sınırı aşılmıştır.", "Uygun"))))</f>
        <v>%0,5 üzerindedir</v>
      </c>
      <c r="O6132" s="116" t="str">
        <f t="shared" si="1933"/>
        <v xml:space="preserve"> </v>
      </c>
      <c r="P6132" s="117"/>
      <c r="Q6132" s="118"/>
      <c r="R6132" s="119" t="str">
        <f t="shared" si="1934"/>
        <v/>
      </c>
      <c r="S6132" s="133">
        <f>IFERROR(IF(M6132&lt;=0.005,IF(F6132="",L6132,0),IF(F6132&lt;&gt;"",0,IF(P6132="",0,IF(P6132="H",0,IF(Q6132&lt;Veriler!$G$2,L6132*Veriler!$G$2,L6132*Q6132)))))," ")</f>
        <v>0</v>
      </c>
      <c r="T6132" s="133">
        <f>IF(Veriler!T6132&lt;=0.1, S6132, IF(AND(Veriler!T6132&gt;0.1, F6132="", P6132="E"), IF(Q6132&gt;Veriler!$G$2, Q6132*S6132, IF(Q6132&lt;Veriler!$G$2, Veriler!$G$2*S6132, Q6132*S6132)), 0))</f>
        <v>0</v>
      </c>
      <c r="U6132" s="133" t="str">
        <f t="shared" si="1935"/>
        <v xml:space="preserve"> </v>
      </c>
      <c r="V6132" s="134" t="str">
        <f>IFERROR(IF(O6132="%10 sınırı aşılmıştır.",L6132-T6132,IFERROR(IF(F6132="",IF(S6132=1,0,IF(L6132-S6132=0,"",L6132-S6132)),IF(Veriler!M6132="",L6132,IF(L6132*Veriler!M6132=0,"",L6132*Veriler!M6132))),L6132)),0)</f>
        <v/>
      </c>
      <c r="W6132" s="146"/>
      <c r="X6132" s="146"/>
      <c r="Y6132" s="146"/>
    </row>
    <row r="6133" spans="1:25" s="99" customFormat="1" ht="54.75" customHeight="1" x14ac:dyDescent="0.25">
      <c r="A6133" s="96">
        <f t="shared" si="1936"/>
        <v>4519</v>
      </c>
      <c r="B6133" s="175"/>
      <c r="C6133" s="176"/>
      <c r="D6133" s="113"/>
      <c r="E6133" s="115"/>
      <c r="F6133" s="174"/>
      <c r="G6133" s="114" t="str">
        <f t="shared" si="1931"/>
        <v/>
      </c>
      <c r="H6133" s="115"/>
      <c r="I6133" s="115"/>
      <c r="J6133" s="115"/>
      <c r="K6133" s="115"/>
      <c r="L6133" s="133" t="str">
        <f t="shared" si="1932"/>
        <v/>
      </c>
      <c r="M6133" s="116" t="str">
        <f>IF(L6133="", "", L6133/Veriler!$X$1)</f>
        <v/>
      </c>
      <c r="N6133" s="116" t="str">
        <f>IF(F6133&lt;&gt;"", "İthal Girdi", IF(Veriler!T6133="", "", IF(Veriler!S6133="H", "%0,5 üzerindedir", IF(Veriler!T6133&gt;0.1, "%10 sınırı aşılmıştır.", "Uygun"))))</f>
        <v>%0,5 üzerindedir</v>
      </c>
      <c r="O6133" s="116" t="str">
        <f t="shared" si="1933"/>
        <v xml:space="preserve"> </v>
      </c>
      <c r="P6133" s="117"/>
      <c r="Q6133" s="118"/>
      <c r="R6133" s="119" t="str">
        <f t="shared" si="1934"/>
        <v/>
      </c>
      <c r="S6133" s="133">
        <f>IFERROR(IF(M6133&lt;=0.005,IF(F6133="",L6133,0),IF(F6133&lt;&gt;"",0,IF(P6133="",0,IF(P6133="H",0,IF(Q6133&lt;Veriler!$G$2,L6133*Veriler!$G$2,L6133*Q6133)))))," ")</f>
        <v>0</v>
      </c>
      <c r="T6133" s="133">
        <f>IF(Veriler!T6133&lt;=0.1, S6133, IF(AND(Veriler!T6133&gt;0.1, F6133="", P6133="E"), IF(Q6133&gt;Veriler!$G$2, Q6133*S6133, IF(Q6133&lt;Veriler!$G$2, Veriler!$G$2*S6133, Q6133*S6133)), 0))</f>
        <v>0</v>
      </c>
      <c r="U6133" s="133" t="str">
        <f t="shared" si="1935"/>
        <v xml:space="preserve"> </v>
      </c>
      <c r="V6133" s="134" t="str">
        <f>IFERROR(IF(O6133="%10 sınırı aşılmıştır.",L6133-T6133,IFERROR(IF(F6133="",IF(S6133=1,0,IF(L6133-S6133=0,"",L6133-S6133)),IF(Veriler!M6133="",L6133,IF(L6133*Veriler!M6133=0,"",L6133*Veriler!M6133))),L6133)),0)</f>
        <v/>
      </c>
      <c r="W6133" s="146"/>
      <c r="X6133" s="146"/>
      <c r="Y6133" s="146"/>
    </row>
    <row r="6134" spans="1:25" s="99" customFormat="1" ht="54.75" customHeight="1" x14ac:dyDescent="0.25">
      <c r="A6134" s="96">
        <f t="shared" si="1936"/>
        <v>4520</v>
      </c>
      <c r="B6134" s="175"/>
      <c r="C6134" s="176"/>
      <c r="D6134" s="113"/>
      <c r="E6134" s="115"/>
      <c r="F6134" s="174"/>
      <c r="G6134" s="114" t="str">
        <f t="shared" si="1931"/>
        <v/>
      </c>
      <c r="H6134" s="115"/>
      <c r="I6134" s="115"/>
      <c r="J6134" s="115"/>
      <c r="K6134" s="115"/>
      <c r="L6134" s="133" t="str">
        <f t="shared" si="1932"/>
        <v/>
      </c>
      <c r="M6134" s="116" t="str">
        <f>IF(L6134="", "", L6134/Veriler!$X$1)</f>
        <v/>
      </c>
      <c r="N6134" s="116" t="str">
        <f>IF(F6134&lt;&gt;"", "İthal Girdi", IF(Veriler!T6134="", "", IF(Veriler!S6134="H", "%0,5 üzerindedir", IF(Veriler!T6134&gt;0.1, "%10 sınırı aşılmıştır.", "Uygun"))))</f>
        <v>%0,5 üzerindedir</v>
      </c>
      <c r="O6134" s="116" t="str">
        <f t="shared" si="1933"/>
        <v xml:space="preserve"> </v>
      </c>
      <c r="P6134" s="117"/>
      <c r="Q6134" s="118"/>
      <c r="R6134" s="119" t="str">
        <f t="shared" si="1934"/>
        <v/>
      </c>
      <c r="S6134" s="133">
        <f>IFERROR(IF(M6134&lt;=0.005,IF(F6134="",L6134,0),IF(F6134&lt;&gt;"",0,IF(P6134="",0,IF(P6134="H",0,IF(Q6134&lt;Veriler!$G$2,L6134*Veriler!$G$2,L6134*Q6134)))))," ")</f>
        <v>0</v>
      </c>
      <c r="T6134" s="133">
        <f>IF(Veriler!T6134&lt;=0.1, S6134, IF(AND(Veriler!T6134&gt;0.1, F6134="", P6134="E"), IF(Q6134&gt;Veriler!$G$2, Q6134*S6134, IF(Q6134&lt;Veriler!$G$2, Veriler!$G$2*S6134, Q6134*S6134)), 0))</f>
        <v>0</v>
      </c>
      <c r="U6134" s="133" t="str">
        <f t="shared" si="1935"/>
        <v xml:space="preserve"> </v>
      </c>
      <c r="V6134" s="134" t="str">
        <f>IFERROR(IF(O6134="%10 sınırı aşılmıştır.",L6134-T6134,IFERROR(IF(F6134="",IF(S6134=1,0,IF(L6134-S6134=0,"",L6134-S6134)),IF(Veriler!M6134="",L6134,IF(L6134*Veriler!M6134=0,"",L6134*Veriler!M6134))),L6134)),0)</f>
        <v/>
      </c>
      <c r="W6134" s="146"/>
      <c r="X6134" s="146"/>
      <c r="Y6134" s="146"/>
    </row>
    <row r="6135" spans="1:25" s="99" customFormat="1" ht="54.75" customHeight="1" x14ac:dyDescent="0.25">
      <c r="A6135" s="96">
        <f t="shared" si="1936"/>
        <v>4521</v>
      </c>
      <c r="B6135" s="175"/>
      <c r="C6135" s="176"/>
      <c r="D6135" s="113"/>
      <c r="E6135" s="115"/>
      <c r="F6135" s="174"/>
      <c r="G6135" s="114" t="str">
        <f t="shared" si="1931"/>
        <v/>
      </c>
      <c r="H6135" s="115"/>
      <c r="I6135" s="115"/>
      <c r="J6135" s="115"/>
      <c r="K6135" s="115"/>
      <c r="L6135" s="133" t="str">
        <f t="shared" si="1932"/>
        <v/>
      </c>
      <c r="M6135" s="116" t="str">
        <f>IF(L6135="", "", L6135/Veriler!$X$1)</f>
        <v/>
      </c>
      <c r="N6135" s="116" t="str">
        <f>IF(F6135&lt;&gt;"", "İthal Girdi", IF(Veriler!T6135="", "", IF(Veriler!S6135="H", "%0,5 üzerindedir", IF(Veriler!T6135&gt;0.1, "%10 sınırı aşılmıştır.", "Uygun"))))</f>
        <v>%0,5 üzerindedir</v>
      </c>
      <c r="O6135" s="116" t="str">
        <f t="shared" si="1933"/>
        <v xml:space="preserve"> </v>
      </c>
      <c r="P6135" s="117"/>
      <c r="Q6135" s="118"/>
      <c r="R6135" s="119" t="str">
        <f t="shared" si="1934"/>
        <v/>
      </c>
      <c r="S6135" s="133">
        <f>IFERROR(IF(M6135&lt;=0.005,IF(F6135="",L6135,0),IF(F6135&lt;&gt;"",0,IF(P6135="",0,IF(P6135="H",0,IF(Q6135&lt;Veriler!$G$2,L6135*Veriler!$G$2,L6135*Q6135)))))," ")</f>
        <v>0</v>
      </c>
      <c r="T6135" s="133">
        <f>IF(Veriler!T6135&lt;=0.1, S6135, IF(AND(Veriler!T6135&gt;0.1, F6135="", P6135="E"), IF(Q6135&gt;Veriler!$G$2, Q6135*S6135, IF(Q6135&lt;Veriler!$G$2, Veriler!$G$2*S6135, Q6135*S6135)), 0))</f>
        <v>0</v>
      </c>
      <c r="U6135" s="133" t="str">
        <f t="shared" si="1935"/>
        <v xml:space="preserve"> </v>
      </c>
      <c r="V6135" s="134" t="str">
        <f>IFERROR(IF(O6135="%10 sınırı aşılmıştır.",L6135-T6135,IFERROR(IF(F6135="",IF(S6135=1,0,IF(L6135-S6135=0,"",L6135-S6135)),IF(Veriler!M6135="",L6135,IF(L6135*Veriler!M6135=0,"",L6135*Veriler!M6135))),L6135)),0)</f>
        <v/>
      </c>
      <c r="W6135" s="146"/>
      <c r="X6135" s="146"/>
      <c r="Y6135" s="146"/>
    </row>
    <row r="6136" spans="1:25" s="99" customFormat="1" ht="54.75" customHeight="1" x14ac:dyDescent="0.25">
      <c r="A6136" s="96">
        <f t="shared" si="1936"/>
        <v>4522</v>
      </c>
      <c r="B6136" s="175"/>
      <c r="C6136" s="176"/>
      <c r="D6136" s="113"/>
      <c r="E6136" s="115"/>
      <c r="F6136" s="174"/>
      <c r="G6136" s="114" t="str">
        <f t="shared" si="1931"/>
        <v/>
      </c>
      <c r="H6136" s="115"/>
      <c r="I6136" s="115"/>
      <c r="J6136" s="115"/>
      <c r="K6136" s="115"/>
      <c r="L6136" s="133" t="str">
        <f t="shared" si="1932"/>
        <v/>
      </c>
      <c r="M6136" s="116" t="str">
        <f>IF(L6136="", "", L6136/Veriler!$X$1)</f>
        <v/>
      </c>
      <c r="N6136" s="116" t="str">
        <f>IF(F6136&lt;&gt;"", "İthal Girdi", IF(Veriler!T6136="", "", IF(Veriler!S6136="H", "%0,5 üzerindedir", IF(Veriler!T6136&gt;0.1, "%10 sınırı aşılmıştır.", "Uygun"))))</f>
        <v>%0,5 üzerindedir</v>
      </c>
      <c r="O6136" s="116" t="str">
        <f t="shared" si="1933"/>
        <v xml:space="preserve"> </v>
      </c>
      <c r="P6136" s="117"/>
      <c r="Q6136" s="118"/>
      <c r="R6136" s="119" t="str">
        <f t="shared" si="1934"/>
        <v/>
      </c>
      <c r="S6136" s="133">
        <f>IFERROR(IF(M6136&lt;=0.005,IF(F6136="",L6136,0),IF(F6136&lt;&gt;"",0,IF(P6136="",0,IF(P6136="H",0,IF(Q6136&lt;Veriler!$G$2,L6136*Veriler!$G$2,L6136*Q6136)))))," ")</f>
        <v>0</v>
      </c>
      <c r="T6136" s="133">
        <f>IF(Veriler!T6136&lt;=0.1, S6136, IF(AND(Veriler!T6136&gt;0.1, F6136="", P6136="E"), IF(Q6136&gt;Veriler!$G$2, Q6136*S6136, IF(Q6136&lt;Veriler!$G$2, Veriler!$G$2*S6136, Q6136*S6136)), 0))</f>
        <v>0</v>
      </c>
      <c r="U6136" s="133" t="str">
        <f t="shared" si="1935"/>
        <v xml:space="preserve"> </v>
      </c>
      <c r="V6136" s="134" t="str">
        <f>IFERROR(IF(O6136="%10 sınırı aşılmıştır.",L6136-T6136,IFERROR(IF(F6136="",IF(S6136=1,0,IF(L6136-S6136=0,"",L6136-S6136)),IF(Veriler!M6136="",L6136,IF(L6136*Veriler!M6136=0,"",L6136*Veriler!M6136))),L6136)),0)</f>
        <v/>
      </c>
      <c r="W6136" s="146"/>
      <c r="X6136" s="146"/>
      <c r="Y6136" s="146"/>
    </row>
    <row r="6137" spans="1:25" s="99" customFormat="1" ht="36" hidden="1" customHeight="1" x14ac:dyDescent="0.25">
      <c r="A6137" s="101"/>
      <c r="B6137" s="191" t="s">
        <v>16</v>
      </c>
      <c r="C6137" s="176"/>
      <c r="D6137" s="120"/>
      <c r="E6137" s="171"/>
      <c r="F6137" s="172"/>
      <c r="G6137" s="121"/>
      <c r="H6137" s="115"/>
      <c r="I6137" s="115"/>
      <c r="J6137" s="115"/>
      <c r="K6137" s="115"/>
      <c r="L6137" s="121"/>
      <c r="M6137" s="121"/>
      <c r="N6137" s="121"/>
      <c r="O6137" s="121"/>
      <c r="P6137" s="120"/>
      <c r="Q6137" s="120"/>
      <c r="R6137" s="183"/>
      <c r="S6137" s="184"/>
      <c r="T6137" s="121"/>
      <c r="U6137" s="121"/>
      <c r="V6137" s="121"/>
      <c r="W6137" s="146"/>
      <c r="X6137" s="146"/>
      <c r="Y6137" s="146"/>
    </row>
    <row r="6138" spans="1:25" s="99" customFormat="1" ht="54.75" customHeight="1" x14ac:dyDescent="0.25">
      <c r="A6138" s="96">
        <f>A6136+1</f>
        <v>4523</v>
      </c>
      <c r="B6138" s="175"/>
      <c r="C6138" s="176"/>
      <c r="D6138" s="113"/>
      <c r="E6138" s="115"/>
      <c r="F6138" s="174"/>
      <c r="G6138" s="114" t="str">
        <f t="shared" ref="G6138:G6151" si="1937">IF(AND(F6138&lt;&gt;"",V6138&lt;&gt;"",L6138&lt;&gt;0),V6138/L6138,"")</f>
        <v/>
      </c>
      <c r="H6138" s="115"/>
      <c r="I6138" s="115"/>
      <c r="J6138" s="115"/>
      <c r="K6138" s="115"/>
      <c r="L6138" s="133" t="str">
        <f t="shared" ref="L6138:L6151" si="1938">IF(AND(H6138&lt;&gt;0, J6138&lt;&gt;0, K6138&lt;&gt;0), H6138*J6138*K6138, "")</f>
        <v/>
      </c>
      <c r="M6138" s="116" t="str">
        <f>IF(L6138="", "", L6138/Veriler!$X$1)</f>
        <v/>
      </c>
      <c r="N6138" s="116" t="str">
        <f>IF(F6138&lt;&gt;"", "İthal Girdi", IF(Veriler!T6138="", "", IF(Veriler!S6138="H", "%0,5 üzerindedir", IF(Veriler!T6138&gt;0.1, "%10 sınırı aşılmıştır.", "Uygun"))))</f>
        <v>%0,5 üzerindedir</v>
      </c>
      <c r="O6138" s="116" t="str">
        <f t="shared" ref="O6138:O6151" si="1939">IF(M6138=""," ",N6138)</f>
        <v xml:space="preserve"> </v>
      </c>
      <c r="P6138" s="117"/>
      <c r="Q6138" s="118"/>
      <c r="R6138" s="119" t="str">
        <f t="shared" ref="R6138:R6151" si="1940">IFERROR(IF(AND(T6138&lt;&gt;"",L6138&lt;&gt;"",L6138&lt;&gt;0,T6138&lt;&gt;0),T6138/L6138,"")," ")</f>
        <v/>
      </c>
      <c r="S6138" s="133">
        <f>IFERROR(IF(M6138&lt;=0.005,IF(F6138="",L6138,0),IF(F6138&lt;&gt;"",0,IF(P6138="",0,IF(P6138="H",0,IF(Q6138&lt;Veriler!$G$2,L6138*Veriler!$G$2,L6138*Q6138)))))," ")</f>
        <v>0</v>
      </c>
      <c r="T6138" s="133">
        <f>IF(Veriler!T6138&lt;=0.1, S6138, IF(AND(Veriler!T6138&gt;0.1, F6138="", P6138="E"), IF(Q6138&gt;Veriler!$G$2, Q6138*S6138, IF(Q6138&lt;Veriler!$G$2, Veriler!$G$2*S6138, Q6138*S6138)), 0))</f>
        <v>0</v>
      </c>
      <c r="U6138" s="133" t="str">
        <f t="shared" ref="U6138:U6151" si="1941">IF(T6138=0," ",T6138)</f>
        <v xml:space="preserve"> </v>
      </c>
      <c r="V6138" s="134" t="str">
        <f>IFERROR(IF(O6138="%10 sınırı aşılmıştır.",L6138-T6138,IFERROR(IF(F6138="",IF(S6138=1,0,IF(L6138-S6138=0,"",L6138-S6138)),IF(Veriler!M6138="",L6138,IF(L6138*Veriler!M6138=0,"",L6138*Veriler!M6138))),L6138)),0)</f>
        <v/>
      </c>
      <c r="W6138" s="146"/>
      <c r="X6138" s="146"/>
      <c r="Y6138" s="146"/>
    </row>
    <row r="6139" spans="1:25" s="99" customFormat="1" ht="54.75" customHeight="1" x14ac:dyDescent="0.25">
      <c r="A6139" s="96">
        <f t="shared" ref="A6139:A6151" si="1942">A6138+1</f>
        <v>4524</v>
      </c>
      <c r="B6139" s="175"/>
      <c r="C6139" s="176"/>
      <c r="D6139" s="113"/>
      <c r="E6139" s="115"/>
      <c r="F6139" s="174"/>
      <c r="G6139" s="114" t="str">
        <f t="shared" si="1937"/>
        <v/>
      </c>
      <c r="H6139" s="115"/>
      <c r="I6139" s="115"/>
      <c r="J6139" s="115"/>
      <c r="K6139" s="115"/>
      <c r="L6139" s="133" t="str">
        <f t="shared" si="1938"/>
        <v/>
      </c>
      <c r="M6139" s="116" t="str">
        <f>IF(L6139="", "", L6139/Veriler!$X$1)</f>
        <v/>
      </c>
      <c r="N6139" s="116" t="str">
        <f>IF(F6139&lt;&gt;"", "İthal Girdi", IF(Veriler!T6139="", "", IF(Veriler!S6139="H", "%0,5 üzerindedir", IF(Veriler!T6139&gt;0.1, "%10 sınırı aşılmıştır.", "Uygun"))))</f>
        <v>%0,5 üzerindedir</v>
      </c>
      <c r="O6139" s="116" t="str">
        <f t="shared" si="1939"/>
        <v xml:space="preserve"> </v>
      </c>
      <c r="P6139" s="117"/>
      <c r="Q6139" s="118"/>
      <c r="R6139" s="119" t="str">
        <f t="shared" si="1940"/>
        <v/>
      </c>
      <c r="S6139" s="133">
        <f>IFERROR(IF(M6139&lt;=0.005,IF(F6139="",L6139,0),IF(F6139&lt;&gt;"",0,IF(P6139="",0,IF(P6139="H",0,IF(Q6139&lt;Veriler!$G$2,L6139*Veriler!$G$2,L6139*Q6139)))))," ")</f>
        <v>0</v>
      </c>
      <c r="T6139" s="133">
        <f>IF(Veriler!T6139&lt;=0.1, S6139, IF(AND(Veriler!T6139&gt;0.1, F6139="", P6139="E"), IF(Q6139&gt;Veriler!$G$2, Q6139*S6139, IF(Q6139&lt;Veriler!$G$2, Veriler!$G$2*S6139, Q6139*S6139)), 0))</f>
        <v>0</v>
      </c>
      <c r="U6139" s="133" t="str">
        <f t="shared" si="1941"/>
        <v xml:space="preserve"> </v>
      </c>
      <c r="V6139" s="134" t="str">
        <f>IFERROR(IF(O6139="%10 sınırı aşılmıştır.",L6139-T6139,IFERROR(IF(F6139="",IF(S6139=1,0,IF(L6139-S6139=0,"",L6139-S6139)),IF(Veriler!M6139="",L6139,IF(L6139*Veriler!M6139=0,"",L6139*Veriler!M6139))),L6139)),0)</f>
        <v/>
      </c>
      <c r="W6139" s="146"/>
      <c r="X6139" s="146"/>
      <c r="Y6139" s="146"/>
    </row>
    <row r="6140" spans="1:25" s="99" customFormat="1" ht="54.75" customHeight="1" x14ac:dyDescent="0.25">
      <c r="A6140" s="96">
        <f t="shared" si="1942"/>
        <v>4525</v>
      </c>
      <c r="B6140" s="175"/>
      <c r="C6140" s="176"/>
      <c r="D6140" s="113"/>
      <c r="E6140" s="115"/>
      <c r="F6140" s="174"/>
      <c r="G6140" s="114" t="str">
        <f t="shared" si="1937"/>
        <v/>
      </c>
      <c r="H6140" s="115"/>
      <c r="I6140" s="115"/>
      <c r="J6140" s="115"/>
      <c r="K6140" s="115"/>
      <c r="L6140" s="133" t="str">
        <f t="shared" si="1938"/>
        <v/>
      </c>
      <c r="M6140" s="116" t="str">
        <f>IF(L6140="", "", L6140/Veriler!$X$1)</f>
        <v/>
      </c>
      <c r="N6140" s="116" t="str">
        <f>IF(F6140&lt;&gt;"", "İthal Girdi", IF(Veriler!T6140="", "", IF(Veriler!S6140="H", "%0,5 üzerindedir", IF(Veriler!T6140&gt;0.1, "%10 sınırı aşılmıştır.", "Uygun"))))</f>
        <v>%0,5 üzerindedir</v>
      </c>
      <c r="O6140" s="116" t="str">
        <f t="shared" si="1939"/>
        <v xml:space="preserve"> </v>
      </c>
      <c r="P6140" s="117"/>
      <c r="Q6140" s="118"/>
      <c r="R6140" s="119" t="str">
        <f t="shared" si="1940"/>
        <v/>
      </c>
      <c r="S6140" s="133">
        <f>IFERROR(IF(M6140&lt;=0.005,IF(F6140="",L6140,0),IF(F6140&lt;&gt;"",0,IF(P6140="",0,IF(P6140="H",0,IF(Q6140&lt;Veriler!$G$2,L6140*Veriler!$G$2,L6140*Q6140)))))," ")</f>
        <v>0</v>
      </c>
      <c r="T6140" s="133">
        <f>IF(Veriler!T6140&lt;=0.1, S6140, IF(AND(Veriler!T6140&gt;0.1, F6140="", P6140="E"), IF(Q6140&gt;Veriler!$G$2, Q6140*S6140, IF(Q6140&lt;Veriler!$G$2, Veriler!$G$2*S6140, Q6140*S6140)), 0))</f>
        <v>0</v>
      </c>
      <c r="U6140" s="133" t="str">
        <f t="shared" si="1941"/>
        <v xml:space="preserve"> </v>
      </c>
      <c r="V6140" s="134" t="str">
        <f>IFERROR(IF(O6140="%10 sınırı aşılmıştır.",L6140-T6140,IFERROR(IF(F6140="",IF(S6140=1,0,IF(L6140-S6140=0,"",L6140-S6140)),IF(Veriler!M6140="",L6140,IF(L6140*Veriler!M6140=0,"",L6140*Veriler!M6140))),L6140)),0)</f>
        <v/>
      </c>
      <c r="W6140" s="146"/>
      <c r="X6140" s="146"/>
      <c r="Y6140" s="146"/>
    </row>
    <row r="6141" spans="1:25" s="99" customFormat="1" ht="54.75" customHeight="1" x14ac:dyDescent="0.25">
      <c r="A6141" s="96">
        <f t="shared" si="1942"/>
        <v>4526</v>
      </c>
      <c r="B6141" s="175"/>
      <c r="C6141" s="176"/>
      <c r="D6141" s="113"/>
      <c r="E6141" s="115"/>
      <c r="F6141" s="174"/>
      <c r="G6141" s="114" t="str">
        <f t="shared" si="1937"/>
        <v/>
      </c>
      <c r="H6141" s="115"/>
      <c r="I6141" s="115"/>
      <c r="J6141" s="115"/>
      <c r="K6141" s="115"/>
      <c r="L6141" s="133" t="str">
        <f t="shared" si="1938"/>
        <v/>
      </c>
      <c r="M6141" s="116" t="str">
        <f>IF(L6141="", "", L6141/Veriler!$X$1)</f>
        <v/>
      </c>
      <c r="N6141" s="116" t="str">
        <f>IF(F6141&lt;&gt;"", "İthal Girdi", IF(Veriler!T6141="", "", IF(Veriler!S6141="H", "%0,5 üzerindedir", IF(Veriler!T6141&gt;0.1, "%10 sınırı aşılmıştır.", "Uygun"))))</f>
        <v>%0,5 üzerindedir</v>
      </c>
      <c r="O6141" s="116" t="str">
        <f t="shared" si="1939"/>
        <v xml:space="preserve"> </v>
      </c>
      <c r="P6141" s="117"/>
      <c r="Q6141" s="118"/>
      <c r="R6141" s="119" t="str">
        <f t="shared" si="1940"/>
        <v/>
      </c>
      <c r="S6141" s="133">
        <f>IFERROR(IF(M6141&lt;=0.005,IF(F6141="",L6141,0),IF(F6141&lt;&gt;"",0,IF(P6141="",0,IF(P6141="H",0,IF(Q6141&lt;Veriler!$G$2,L6141*Veriler!$G$2,L6141*Q6141)))))," ")</f>
        <v>0</v>
      </c>
      <c r="T6141" s="133">
        <f>IF(Veriler!T6141&lt;=0.1, S6141, IF(AND(Veriler!T6141&gt;0.1, F6141="", P6141="E"), IF(Q6141&gt;Veriler!$G$2, Q6141*S6141, IF(Q6141&lt;Veriler!$G$2, Veriler!$G$2*S6141, Q6141*S6141)), 0))</f>
        <v>0</v>
      </c>
      <c r="U6141" s="133" t="str">
        <f t="shared" si="1941"/>
        <v xml:space="preserve"> </v>
      </c>
      <c r="V6141" s="134" t="str">
        <f>IFERROR(IF(O6141="%10 sınırı aşılmıştır.",L6141-T6141,IFERROR(IF(F6141="",IF(S6141=1,0,IF(L6141-S6141=0,"",L6141-S6141)),IF(Veriler!M6141="",L6141,IF(L6141*Veriler!M6141=0,"",L6141*Veriler!M6141))),L6141)),0)</f>
        <v/>
      </c>
      <c r="W6141" s="146"/>
      <c r="X6141" s="146"/>
      <c r="Y6141" s="146"/>
    </row>
    <row r="6142" spans="1:25" s="99" customFormat="1" ht="54.75" customHeight="1" x14ac:dyDescent="0.25">
      <c r="A6142" s="96">
        <f t="shared" si="1942"/>
        <v>4527</v>
      </c>
      <c r="B6142" s="175"/>
      <c r="C6142" s="176"/>
      <c r="D6142" s="113"/>
      <c r="E6142" s="115"/>
      <c r="F6142" s="174"/>
      <c r="G6142" s="114" t="str">
        <f t="shared" si="1937"/>
        <v/>
      </c>
      <c r="H6142" s="115"/>
      <c r="I6142" s="115"/>
      <c r="J6142" s="115"/>
      <c r="K6142" s="115"/>
      <c r="L6142" s="133" t="str">
        <f t="shared" si="1938"/>
        <v/>
      </c>
      <c r="M6142" s="116" t="str">
        <f>IF(L6142="", "", L6142/Veriler!$X$1)</f>
        <v/>
      </c>
      <c r="N6142" s="116" t="str">
        <f>IF(F6142&lt;&gt;"", "İthal Girdi", IF(Veriler!T6142="", "", IF(Veriler!S6142="H", "%0,5 üzerindedir", IF(Veriler!T6142&gt;0.1, "%10 sınırı aşılmıştır.", "Uygun"))))</f>
        <v>%0,5 üzerindedir</v>
      </c>
      <c r="O6142" s="116" t="str">
        <f t="shared" si="1939"/>
        <v xml:space="preserve"> </v>
      </c>
      <c r="P6142" s="117"/>
      <c r="Q6142" s="118"/>
      <c r="R6142" s="119" t="str">
        <f t="shared" si="1940"/>
        <v/>
      </c>
      <c r="S6142" s="133">
        <f>IFERROR(IF(M6142&lt;=0.005,IF(F6142="",L6142,0),IF(F6142&lt;&gt;"",0,IF(P6142="",0,IF(P6142="H",0,IF(Q6142&lt;Veriler!$G$2,L6142*Veriler!$G$2,L6142*Q6142)))))," ")</f>
        <v>0</v>
      </c>
      <c r="T6142" s="133">
        <f>IF(Veriler!T6142&lt;=0.1, S6142, IF(AND(Veriler!T6142&gt;0.1, F6142="", P6142="E"), IF(Q6142&gt;Veriler!$G$2, Q6142*S6142, IF(Q6142&lt;Veriler!$G$2, Veriler!$G$2*S6142, Q6142*S6142)), 0))</f>
        <v>0</v>
      </c>
      <c r="U6142" s="133" t="str">
        <f t="shared" si="1941"/>
        <v xml:space="preserve"> </v>
      </c>
      <c r="V6142" s="134" t="str">
        <f>IFERROR(IF(O6142="%10 sınırı aşılmıştır.",L6142-T6142,IFERROR(IF(F6142="",IF(S6142=1,0,IF(L6142-S6142=0,"",L6142-S6142)),IF(Veriler!M6142="",L6142,IF(L6142*Veriler!M6142=0,"",L6142*Veriler!M6142))),L6142)),0)</f>
        <v/>
      </c>
      <c r="W6142" s="146"/>
      <c r="X6142" s="146"/>
      <c r="Y6142" s="146"/>
    </row>
    <row r="6143" spans="1:25" s="99" customFormat="1" ht="54.75" customHeight="1" x14ac:dyDescent="0.25">
      <c r="A6143" s="96">
        <f t="shared" si="1942"/>
        <v>4528</v>
      </c>
      <c r="B6143" s="175"/>
      <c r="C6143" s="176"/>
      <c r="D6143" s="113"/>
      <c r="E6143" s="115"/>
      <c r="F6143" s="174"/>
      <c r="G6143" s="114" t="str">
        <f t="shared" si="1937"/>
        <v/>
      </c>
      <c r="H6143" s="115"/>
      <c r="I6143" s="115"/>
      <c r="J6143" s="115"/>
      <c r="K6143" s="115"/>
      <c r="L6143" s="133" t="str">
        <f t="shared" si="1938"/>
        <v/>
      </c>
      <c r="M6143" s="116" t="str">
        <f>IF(L6143="", "", L6143/Veriler!$X$1)</f>
        <v/>
      </c>
      <c r="N6143" s="116" t="str">
        <f>IF(F6143&lt;&gt;"", "İthal Girdi", IF(Veriler!T6143="", "", IF(Veriler!S6143="H", "%0,5 üzerindedir", IF(Veriler!T6143&gt;0.1, "%10 sınırı aşılmıştır.", "Uygun"))))</f>
        <v>%0,5 üzerindedir</v>
      </c>
      <c r="O6143" s="116" t="str">
        <f t="shared" si="1939"/>
        <v xml:space="preserve"> </v>
      </c>
      <c r="P6143" s="117"/>
      <c r="Q6143" s="118"/>
      <c r="R6143" s="119" t="str">
        <f t="shared" si="1940"/>
        <v/>
      </c>
      <c r="S6143" s="133">
        <f>IFERROR(IF(M6143&lt;=0.005,IF(F6143="",L6143,0),IF(F6143&lt;&gt;"",0,IF(P6143="",0,IF(P6143="H",0,IF(Q6143&lt;Veriler!$G$2,L6143*Veriler!$G$2,L6143*Q6143)))))," ")</f>
        <v>0</v>
      </c>
      <c r="T6143" s="133">
        <f>IF(Veriler!T6143&lt;=0.1, S6143, IF(AND(Veriler!T6143&gt;0.1, F6143="", P6143="E"), IF(Q6143&gt;Veriler!$G$2, Q6143*S6143, IF(Q6143&lt;Veriler!$G$2, Veriler!$G$2*S6143, Q6143*S6143)), 0))</f>
        <v>0</v>
      </c>
      <c r="U6143" s="133" t="str">
        <f t="shared" si="1941"/>
        <v xml:space="preserve"> </v>
      </c>
      <c r="V6143" s="134" t="str">
        <f>IFERROR(IF(O6143="%10 sınırı aşılmıştır.",L6143-T6143,IFERROR(IF(F6143="",IF(S6143=1,0,IF(L6143-S6143=0,"",L6143-S6143)),IF(Veriler!M6143="",L6143,IF(L6143*Veriler!M6143=0,"",L6143*Veriler!M6143))),L6143)),0)</f>
        <v/>
      </c>
      <c r="W6143" s="146"/>
      <c r="X6143" s="146"/>
      <c r="Y6143" s="146"/>
    </row>
    <row r="6144" spans="1:25" s="99" customFormat="1" ht="54.75" customHeight="1" x14ac:dyDescent="0.25">
      <c r="A6144" s="96">
        <f t="shared" si="1942"/>
        <v>4529</v>
      </c>
      <c r="B6144" s="175"/>
      <c r="C6144" s="176"/>
      <c r="D6144" s="113"/>
      <c r="E6144" s="115"/>
      <c r="F6144" s="174"/>
      <c r="G6144" s="114" t="str">
        <f t="shared" si="1937"/>
        <v/>
      </c>
      <c r="H6144" s="115"/>
      <c r="I6144" s="115"/>
      <c r="J6144" s="115"/>
      <c r="K6144" s="115"/>
      <c r="L6144" s="133" t="str">
        <f t="shared" si="1938"/>
        <v/>
      </c>
      <c r="M6144" s="116" t="str">
        <f>IF(L6144="", "", L6144/Veriler!$X$1)</f>
        <v/>
      </c>
      <c r="N6144" s="116" t="str">
        <f>IF(F6144&lt;&gt;"", "İthal Girdi", IF(Veriler!T6144="", "", IF(Veriler!S6144="H", "%0,5 üzerindedir", IF(Veriler!T6144&gt;0.1, "%10 sınırı aşılmıştır.", "Uygun"))))</f>
        <v>%0,5 üzerindedir</v>
      </c>
      <c r="O6144" s="116" t="str">
        <f t="shared" si="1939"/>
        <v xml:space="preserve"> </v>
      </c>
      <c r="P6144" s="117"/>
      <c r="Q6144" s="118"/>
      <c r="R6144" s="119" t="str">
        <f t="shared" si="1940"/>
        <v/>
      </c>
      <c r="S6144" s="133">
        <f>IFERROR(IF(M6144&lt;=0.005,IF(F6144="",L6144,0),IF(F6144&lt;&gt;"",0,IF(P6144="",0,IF(P6144="H",0,IF(Q6144&lt;Veriler!$G$2,L6144*Veriler!$G$2,L6144*Q6144)))))," ")</f>
        <v>0</v>
      </c>
      <c r="T6144" s="133">
        <f>IF(Veriler!T6144&lt;=0.1, S6144, IF(AND(Veriler!T6144&gt;0.1, F6144="", P6144="E"), IF(Q6144&gt;Veriler!$G$2, Q6144*S6144, IF(Q6144&lt;Veriler!$G$2, Veriler!$G$2*S6144, Q6144*S6144)), 0))</f>
        <v>0</v>
      </c>
      <c r="U6144" s="133" t="str">
        <f t="shared" si="1941"/>
        <v xml:space="preserve"> </v>
      </c>
      <c r="V6144" s="134" t="str">
        <f>IFERROR(IF(O6144="%10 sınırı aşılmıştır.",L6144-T6144,IFERROR(IF(F6144="",IF(S6144=1,0,IF(L6144-S6144=0,"",L6144-S6144)),IF(Veriler!M6144="",L6144,IF(L6144*Veriler!M6144=0,"",L6144*Veriler!M6144))),L6144)),0)</f>
        <v/>
      </c>
      <c r="W6144" s="146"/>
      <c r="X6144" s="146"/>
      <c r="Y6144" s="146"/>
    </row>
    <row r="6145" spans="1:25" s="99" customFormat="1" ht="54.75" customHeight="1" x14ac:dyDescent="0.25">
      <c r="A6145" s="96">
        <f t="shared" si="1942"/>
        <v>4530</v>
      </c>
      <c r="B6145" s="175"/>
      <c r="C6145" s="176"/>
      <c r="D6145" s="113"/>
      <c r="E6145" s="115"/>
      <c r="F6145" s="174"/>
      <c r="G6145" s="114" t="str">
        <f t="shared" si="1937"/>
        <v/>
      </c>
      <c r="H6145" s="115"/>
      <c r="I6145" s="115"/>
      <c r="J6145" s="115"/>
      <c r="K6145" s="115"/>
      <c r="L6145" s="133" t="str">
        <f t="shared" si="1938"/>
        <v/>
      </c>
      <c r="M6145" s="116" t="str">
        <f>IF(L6145="", "", L6145/Veriler!$X$1)</f>
        <v/>
      </c>
      <c r="N6145" s="116" t="str">
        <f>IF(F6145&lt;&gt;"", "İthal Girdi", IF(Veriler!T6145="", "", IF(Veriler!S6145="H", "%0,5 üzerindedir", IF(Veriler!T6145&gt;0.1, "%10 sınırı aşılmıştır.", "Uygun"))))</f>
        <v>%0,5 üzerindedir</v>
      </c>
      <c r="O6145" s="116" t="str">
        <f t="shared" si="1939"/>
        <v xml:space="preserve"> </v>
      </c>
      <c r="P6145" s="117"/>
      <c r="Q6145" s="118"/>
      <c r="R6145" s="119" t="str">
        <f t="shared" si="1940"/>
        <v/>
      </c>
      <c r="S6145" s="133">
        <f>IFERROR(IF(M6145&lt;=0.005,IF(F6145="",L6145,0),IF(F6145&lt;&gt;"",0,IF(P6145="",0,IF(P6145="H",0,IF(Q6145&lt;Veriler!$G$2,L6145*Veriler!$G$2,L6145*Q6145)))))," ")</f>
        <v>0</v>
      </c>
      <c r="T6145" s="133">
        <f>IF(Veriler!T6145&lt;=0.1, S6145, IF(AND(Veriler!T6145&gt;0.1, F6145="", P6145="E"), IF(Q6145&gt;Veriler!$G$2, Q6145*S6145, IF(Q6145&lt;Veriler!$G$2, Veriler!$G$2*S6145, Q6145*S6145)), 0))</f>
        <v>0</v>
      </c>
      <c r="U6145" s="133" t="str">
        <f t="shared" si="1941"/>
        <v xml:space="preserve"> </v>
      </c>
      <c r="V6145" s="134" t="str">
        <f>IFERROR(IF(O6145="%10 sınırı aşılmıştır.",L6145-T6145,IFERROR(IF(F6145="",IF(S6145=1,0,IF(L6145-S6145=0,"",L6145-S6145)),IF(Veriler!M6145="",L6145,IF(L6145*Veriler!M6145=0,"",L6145*Veriler!M6145))),L6145)),0)</f>
        <v/>
      </c>
      <c r="W6145" s="146"/>
      <c r="X6145" s="146"/>
      <c r="Y6145" s="146"/>
    </row>
    <row r="6146" spans="1:25" s="99" customFormat="1" ht="54.75" customHeight="1" x14ac:dyDescent="0.25">
      <c r="A6146" s="96">
        <f t="shared" si="1942"/>
        <v>4531</v>
      </c>
      <c r="B6146" s="175"/>
      <c r="C6146" s="176"/>
      <c r="D6146" s="113"/>
      <c r="E6146" s="115"/>
      <c r="F6146" s="174"/>
      <c r="G6146" s="114" t="str">
        <f t="shared" si="1937"/>
        <v/>
      </c>
      <c r="H6146" s="115"/>
      <c r="I6146" s="115"/>
      <c r="J6146" s="115"/>
      <c r="K6146" s="115"/>
      <c r="L6146" s="133" t="str">
        <f t="shared" si="1938"/>
        <v/>
      </c>
      <c r="M6146" s="116" t="str">
        <f>IF(L6146="", "", L6146/Veriler!$X$1)</f>
        <v/>
      </c>
      <c r="N6146" s="116" t="str">
        <f>IF(F6146&lt;&gt;"", "İthal Girdi", IF(Veriler!T6146="", "", IF(Veriler!S6146="H", "%0,5 üzerindedir", IF(Veriler!T6146&gt;0.1, "%10 sınırı aşılmıştır.", "Uygun"))))</f>
        <v>%0,5 üzerindedir</v>
      </c>
      <c r="O6146" s="116" t="str">
        <f t="shared" si="1939"/>
        <v xml:space="preserve"> </v>
      </c>
      <c r="P6146" s="117"/>
      <c r="Q6146" s="118"/>
      <c r="R6146" s="119" t="str">
        <f t="shared" si="1940"/>
        <v/>
      </c>
      <c r="S6146" s="133">
        <f>IFERROR(IF(M6146&lt;=0.005,IF(F6146="",L6146,0),IF(F6146&lt;&gt;"",0,IF(P6146="",0,IF(P6146="H",0,IF(Q6146&lt;Veriler!$G$2,L6146*Veriler!$G$2,L6146*Q6146)))))," ")</f>
        <v>0</v>
      </c>
      <c r="T6146" s="133">
        <f>IF(Veriler!T6146&lt;=0.1, S6146, IF(AND(Veriler!T6146&gt;0.1, F6146="", P6146="E"), IF(Q6146&gt;Veriler!$G$2, Q6146*S6146, IF(Q6146&lt;Veriler!$G$2, Veriler!$G$2*S6146, Q6146*S6146)), 0))</f>
        <v>0</v>
      </c>
      <c r="U6146" s="133" t="str">
        <f t="shared" si="1941"/>
        <v xml:space="preserve"> </v>
      </c>
      <c r="V6146" s="134" t="str">
        <f>IFERROR(IF(O6146="%10 sınırı aşılmıştır.",L6146-T6146,IFERROR(IF(F6146="",IF(S6146=1,0,IF(L6146-S6146=0,"",L6146-S6146)),IF(Veriler!M6146="",L6146,IF(L6146*Veriler!M6146=0,"",L6146*Veriler!M6146))),L6146)),0)</f>
        <v/>
      </c>
      <c r="W6146" s="146"/>
      <c r="X6146" s="146"/>
      <c r="Y6146" s="146"/>
    </row>
    <row r="6147" spans="1:25" s="99" customFormat="1" ht="54.75" customHeight="1" x14ac:dyDescent="0.25">
      <c r="A6147" s="96">
        <f t="shared" si="1942"/>
        <v>4532</v>
      </c>
      <c r="B6147" s="175"/>
      <c r="C6147" s="176"/>
      <c r="D6147" s="113"/>
      <c r="E6147" s="115"/>
      <c r="F6147" s="174"/>
      <c r="G6147" s="114" t="str">
        <f t="shared" si="1937"/>
        <v/>
      </c>
      <c r="H6147" s="115"/>
      <c r="I6147" s="115"/>
      <c r="J6147" s="115"/>
      <c r="K6147" s="115"/>
      <c r="L6147" s="133" t="str">
        <f t="shared" si="1938"/>
        <v/>
      </c>
      <c r="M6147" s="116" t="str">
        <f>IF(L6147="", "", L6147/Veriler!$X$1)</f>
        <v/>
      </c>
      <c r="N6147" s="116" t="str">
        <f>IF(F6147&lt;&gt;"", "İthal Girdi", IF(Veriler!T6147="", "", IF(Veriler!S6147="H", "%0,5 üzerindedir", IF(Veriler!T6147&gt;0.1, "%10 sınırı aşılmıştır.", "Uygun"))))</f>
        <v>%0,5 üzerindedir</v>
      </c>
      <c r="O6147" s="116" t="str">
        <f t="shared" si="1939"/>
        <v xml:space="preserve"> </v>
      </c>
      <c r="P6147" s="117"/>
      <c r="Q6147" s="118"/>
      <c r="R6147" s="119" t="str">
        <f t="shared" si="1940"/>
        <v/>
      </c>
      <c r="S6147" s="133">
        <f>IFERROR(IF(M6147&lt;=0.005,IF(F6147="",L6147,0),IF(F6147&lt;&gt;"",0,IF(P6147="",0,IF(P6147="H",0,IF(Q6147&lt;Veriler!$G$2,L6147*Veriler!$G$2,L6147*Q6147)))))," ")</f>
        <v>0</v>
      </c>
      <c r="T6147" s="133">
        <f>IF(Veriler!T6147&lt;=0.1, S6147, IF(AND(Veriler!T6147&gt;0.1, F6147="", P6147="E"), IF(Q6147&gt;Veriler!$G$2, Q6147*S6147, IF(Q6147&lt;Veriler!$G$2, Veriler!$G$2*S6147, Q6147*S6147)), 0))</f>
        <v>0</v>
      </c>
      <c r="U6147" s="133" t="str">
        <f t="shared" si="1941"/>
        <v xml:space="preserve"> </v>
      </c>
      <c r="V6147" s="134" t="str">
        <f>IFERROR(IF(O6147="%10 sınırı aşılmıştır.",L6147-T6147,IFERROR(IF(F6147="",IF(S6147=1,0,IF(L6147-S6147=0,"",L6147-S6147)),IF(Veriler!M6147="",L6147,IF(L6147*Veriler!M6147=0,"",L6147*Veriler!M6147))),L6147)),0)</f>
        <v/>
      </c>
      <c r="W6147" s="146"/>
      <c r="X6147" s="146"/>
      <c r="Y6147" s="146"/>
    </row>
    <row r="6148" spans="1:25" s="99" customFormat="1" ht="54.75" customHeight="1" x14ac:dyDescent="0.25">
      <c r="A6148" s="96">
        <f t="shared" si="1942"/>
        <v>4533</v>
      </c>
      <c r="B6148" s="175"/>
      <c r="C6148" s="176"/>
      <c r="D6148" s="113"/>
      <c r="E6148" s="115"/>
      <c r="F6148" s="174"/>
      <c r="G6148" s="114" t="str">
        <f t="shared" si="1937"/>
        <v/>
      </c>
      <c r="H6148" s="115"/>
      <c r="I6148" s="115"/>
      <c r="J6148" s="115"/>
      <c r="K6148" s="115"/>
      <c r="L6148" s="133" t="str">
        <f t="shared" si="1938"/>
        <v/>
      </c>
      <c r="M6148" s="116" t="str">
        <f>IF(L6148="", "", L6148/Veriler!$X$1)</f>
        <v/>
      </c>
      <c r="N6148" s="116" t="str">
        <f>IF(F6148&lt;&gt;"", "İthal Girdi", IF(Veriler!T6148="", "", IF(Veriler!S6148="H", "%0,5 üzerindedir", IF(Veriler!T6148&gt;0.1, "%10 sınırı aşılmıştır.", "Uygun"))))</f>
        <v>%0,5 üzerindedir</v>
      </c>
      <c r="O6148" s="116" t="str">
        <f t="shared" si="1939"/>
        <v xml:space="preserve"> </v>
      </c>
      <c r="P6148" s="117"/>
      <c r="Q6148" s="118"/>
      <c r="R6148" s="119" t="str">
        <f t="shared" si="1940"/>
        <v/>
      </c>
      <c r="S6148" s="133">
        <f>IFERROR(IF(M6148&lt;=0.005,IF(F6148="",L6148,0),IF(F6148&lt;&gt;"",0,IF(P6148="",0,IF(P6148="H",0,IF(Q6148&lt;Veriler!$G$2,L6148*Veriler!$G$2,L6148*Q6148)))))," ")</f>
        <v>0</v>
      </c>
      <c r="T6148" s="133">
        <f>IF(Veriler!T6148&lt;=0.1, S6148, IF(AND(Veriler!T6148&gt;0.1, F6148="", P6148="E"), IF(Q6148&gt;Veriler!$G$2, Q6148*S6148, IF(Q6148&lt;Veriler!$G$2, Veriler!$G$2*S6148, Q6148*S6148)), 0))</f>
        <v>0</v>
      </c>
      <c r="U6148" s="133" t="str">
        <f t="shared" si="1941"/>
        <v xml:space="preserve"> </v>
      </c>
      <c r="V6148" s="134" t="str">
        <f>IFERROR(IF(O6148="%10 sınırı aşılmıştır.",L6148-T6148,IFERROR(IF(F6148="",IF(S6148=1,0,IF(L6148-S6148=0,"",L6148-S6148)),IF(Veriler!M6148="",L6148,IF(L6148*Veriler!M6148=0,"",L6148*Veriler!M6148))),L6148)),0)</f>
        <v/>
      </c>
      <c r="W6148" s="146"/>
      <c r="X6148" s="146"/>
      <c r="Y6148" s="146"/>
    </row>
    <row r="6149" spans="1:25" s="99" customFormat="1" ht="54.75" customHeight="1" x14ac:dyDescent="0.25">
      <c r="A6149" s="96">
        <f t="shared" si="1942"/>
        <v>4534</v>
      </c>
      <c r="B6149" s="175"/>
      <c r="C6149" s="176"/>
      <c r="D6149" s="113"/>
      <c r="E6149" s="115"/>
      <c r="F6149" s="174"/>
      <c r="G6149" s="114" t="str">
        <f t="shared" si="1937"/>
        <v/>
      </c>
      <c r="H6149" s="115"/>
      <c r="I6149" s="115"/>
      <c r="J6149" s="115"/>
      <c r="K6149" s="115"/>
      <c r="L6149" s="133" t="str">
        <f t="shared" si="1938"/>
        <v/>
      </c>
      <c r="M6149" s="116" t="str">
        <f>IF(L6149="", "", L6149/Veriler!$X$1)</f>
        <v/>
      </c>
      <c r="N6149" s="116" t="str">
        <f>IF(F6149&lt;&gt;"", "İthal Girdi", IF(Veriler!T6149="", "", IF(Veriler!S6149="H", "%0,5 üzerindedir", IF(Veriler!T6149&gt;0.1, "%10 sınırı aşılmıştır.", "Uygun"))))</f>
        <v>%0,5 üzerindedir</v>
      </c>
      <c r="O6149" s="116" t="str">
        <f t="shared" si="1939"/>
        <v xml:space="preserve"> </v>
      </c>
      <c r="P6149" s="117"/>
      <c r="Q6149" s="118"/>
      <c r="R6149" s="119" t="str">
        <f t="shared" si="1940"/>
        <v/>
      </c>
      <c r="S6149" s="133">
        <f>IFERROR(IF(M6149&lt;=0.005,IF(F6149="",L6149,0),IF(F6149&lt;&gt;"",0,IF(P6149="",0,IF(P6149="H",0,IF(Q6149&lt;Veriler!$G$2,L6149*Veriler!$G$2,L6149*Q6149)))))," ")</f>
        <v>0</v>
      </c>
      <c r="T6149" s="133">
        <f>IF(Veriler!T6149&lt;=0.1, S6149, IF(AND(Veriler!T6149&gt;0.1, F6149="", P6149="E"), IF(Q6149&gt;Veriler!$G$2, Q6149*S6149, IF(Q6149&lt;Veriler!$G$2, Veriler!$G$2*S6149, Q6149*S6149)), 0))</f>
        <v>0</v>
      </c>
      <c r="U6149" s="133" t="str">
        <f t="shared" si="1941"/>
        <v xml:space="preserve"> </v>
      </c>
      <c r="V6149" s="134" t="str">
        <f>IFERROR(IF(O6149="%10 sınırı aşılmıştır.",L6149-T6149,IFERROR(IF(F6149="",IF(S6149=1,0,IF(L6149-S6149=0,"",L6149-S6149)),IF(Veriler!M6149="",L6149,IF(L6149*Veriler!M6149=0,"",L6149*Veriler!M6149))),L6149)),0)</f>
        <v/>
      </c>
      <c r="W6149" s="146"/>
      <c r="X6149" s="146"/>
      <c r="Y6149" s="146"/>
    </row>
    <row r="6150" spans="1:25" s="99" customFormat="1" ht="54.75" customHeight="1" x14ac:dyDescent="0.25">
      <c r="A6150" s="96">
        <f t="shared" si="1942"/>
        <v>4535</v>
      </c>
      <c r="B6150" s="175"/>
      <c r="C6150" s="176"/>
      <c r="D6150" s="113"/>
      <c r="E6150" s="115"/>
      <c r="F6150" s="174"/>
      <c r="G6150" s="114" t="str">
        <f t="shared" si="1937"/>
        <v/>
      </c>
      <c r="H6150" s="115"/>
      <c r="I6150" s="115"/>
      <c r="J6150" s="115"/>
      <c r="K6150" s="115"/>
      <c r="L6150" s="133" t="str">
        <f t="shared" si="1938"/>
        <v/>
      </c>
      <c r="M6150" s="116" t="str">
        <f>IF(L6150="", "", L6150/Veriler!$X$1)</f>
        <v/>
      </c>
      <c r="N6150" s="116" t="str">
        <f>IF(F6150&lt;&gt;"", "İthal Girdi", IF(Veriler!T6150="", "", IF(Veriler!S6150="H", "%0,5 üzerindedir", IF(Veriler!T6150&gt;0.1, "%10 sınırı aşılmıştır.", "Uygun"))))</f>
        <v>%0,5 üzerindedir</v>
      </c>
      <c r="O6150" s="116" t="str">
        <f t="shared" si="1939"/>
        <v xml:space="preserve"> </v>
      </c>
      <c r="P6150" s="117"/>
      <c r="Q6150" s="118"/>
      <c r="R6150" s="119" t="str">
        <f t="shared" si="1940"/>
        <v/>
      </c>
      <c r="S6150" s="133">
        <f>IFERROR(IF(M6150&lt;=0.005,IF(F6150="",L6150,0),IF(F6150&lt;&gt;"",0,IF(P6150="",0,IF(P6150="H",0,IF(Q6150&lt;Veriler!$G$2,L6150*Veriler!$G$2,L6150*Q6150)))))," ")</f>
        <v>0</v>
      </c>
      <c r="T6150" s="133">
        <f>IF(Veriler!T6150&lt;=0.1, S6150, IF(AND(Veriler!T6150&gt;0.1, F6150="", P6150="E"), IF(Q6150&gt;Veriler!$G$2, Q6150*S6150, IF(Q6150&lt;Veriler!$G$2, Veriler!$G$2*S6150, Q6150*S6150)), 0))</f>
        <v>0</v>
      </c>
      <c r="U6150" s="133" t="str">
        <f t="shared" si="1941"/>
        <v xml:space="preserve"> </v>
      </c>
      <c r="V6150" s="134" t="str">
        <f>IFERROR(IF(O6150="%10 sınırı aşılmıştır.",L6150-T6150,IFERROR(IF(F6150="",IF(S6150=1,0,IF(L6150-S6150=0,"",L6150-S6150)),IF(Veriler!M6150="",L6150,IF(L6150*Veriler!M6150=0,"",L6150*Veriler!M6150))),L6150)),0)</f>
        <v/>
      </c>
      <c r="W6150" s="146"/>
      <c r="X6150" s="146"/>
      <c r="Y6150" s="146"/>
    </row>
    <row r="6151" spans="1:25" s="99" customFormat="1" ht="54.75" customHeight="1" x14ac:dyDescent="0.25">
      <c r="A6151" s="96">
        <f t="shared" si="1942"/>
        <v>4536</v>
      </c>
      <c r="B6151" s="175"/>
      <c r="C6151" s="176"/>
      <c r="D6151" s="113"/>
      <c r="E6151" s="115"/>
      <c r="F6151" s="174"/>
      <c r="G6151" s="114" t="str">
        <f t="shared" si="1937"/>
        <v/>
      </c>
      <c r="H6151" s="115"/>
      <c r="I6151" s="115"/>
      <c r="J6151" s="115"/>
      <c r="K6151" s="115"/>
      <c r="L6151" s="133" t="str">
        <f t="shared" si="1938"/>
        <v/>
      </c>
      <c r="M6151" s="116" t="str">
        <f>IF(L6151="", "", L6151/Veriler!$X$1)</f>
        <v/>
      </c>
      <c r="N6151" s="116" t="str">
        <f>IF(F6151&lt;&gt;"", "İthal Girdi", IF(Veriler!T6151="", "", IF(Veriler!S6151="H", "%0,5 üzerindedir", IF(Veriler!T6151&gt;0.1, "%10 sınırı aşılmıştır.", "Uygun"))))</f>
        <v>%0,5 üzerindedir</v>
      </c>
      <c r="O6151" s="116" t="str">
        <f t="shared" si="1939"/>
        <v xml:space="preserve"> </v>
      </c>
      <c r="P6151" s="117"/>
      <c r="Q6151" s="118"/>
      <c r="R6151" s="119" t="str">
        <f t="shared" si="1940"/>
        <v/>
      </c>
      <c r="S6151" s="133">
        <f>IFERROR(IF(M6151&lt;=0.005,IF(F6151="",L6151,0),IF(F6151&lt;&gt;"",0,IF(P6151="",0,IF(P6151="H",0,IF(Q6151&lt;Veriler!$G$2,L6151*Veriler!$G$2,L6151*Q6151)))))," ")</f>
        <v>0</v>
      </c>
      <c r="T6151" s="133">
        <f>IF(Veriler!T6151&lt;=0.1, S6151, IF(AND(Veriler!T6151&gt;0.1, F6151="", P6151="E"), IF(Q6151&gt;Veriler!$G$2, Q6151*S6151, IF(Q6151&lt;Veriler!$G$2, Veriler!$G$2*S6151, Q6151*S6151)), 0))</f>
        <v>0</v>
      </c>
      <c r="U6151" s="133" t="str">
        <f t="shared" si="1941"/>
        <v xml:space="preserve"> </v>
      </c>
      <c r="V6151" s="134" t="str">
        <f>IFERROR(IF(O6151="%10 sınırı aşılmıştır.",L6151-T6151,IFERROR(IF(F6151="",IF(S6151=1,0,IF(L6151-S6151=0,"",L6151-S6151)),IF(Veriler!M6151="",L6151,IF(L6151*Veriler!M6151=0,"",L6151*Veriler!M6151))),L6151)),0)</f>
        <v/>
      </c>
      <c r="W6151" s="146"/>
      <c r="X6151" s="146"/>
      <c r="Y6151" s="146"/>
    </row>
    <row r="6152" spans="1:25" s="99" customFormat="1" ht="24" customHeight="1" x14ac:dyDescent="0.25">
      <c r="A6152" s="103"/>
      <c r="B6152" s="104"/>
      <c r="C6152" s="104"/>
      <c r="D6152" s="104"/>
      <c r="E6152" s="103"/>
      <c r="F6152" s="135"/>
      <c r="G6152" s="157"/>
      <c r="H6152" s="103"/>
      <c r="I6152" s="103"/>
      <c r="J6152" s="103"/>
      <c r="K6152" s="103"/>
      <c r="L6152" s="136">
        <f>SUM(L6123:L6136,L6138:L6151)</f>
        <v>0</v>
      </c>
      <c r="M6152" s="158"/>
      <c r="N6152" s="158"/>
      <c r="O6152" s="158"/>
      <c r="P6152" s="105"/>
      <c r="Q6152" s="106"/>
      <c r="R6152" s="159"/>
      <c r="S6152" s="160"/>
      <c r="T6152" s="160"/>
      <c r="U6152" s="160"/>
      <c r="V6152" s="160"/>
      <c r="W6152" s="146"/>
      <c r="X6152" s="146"/>
      <c r="Y6152" s="146"/>
    </row>
    <row r="6153" spans="1:25" s="99" customFormat="1" ht="31.5" customHeight="1" x14ac:dyDescent="0.25">
      <c r="A6153" s="103"/>
      <c r="B6153" s="104"/>
      <c r="C6153" s="104"/>
      <c r="D6153" s="104"/>
      <c r="E6153" s="103"/>
      <c r="F6153" s="135"/>
      <c r="G6153" s="157"/>
      <c r="H6153" s="103"/>
      <c r="I6153" s="103"/>
      <c r="J6153" s="103"/>
      <c r="K6153" s="103"/>
      <c r="L6153" s="161"/>
      <c r="M6153" s="158"/>
      <c r="N6153" s="158"/>
      <c r="O6153" s="158"/>
      <c r="P6153" s="105"/>
      <c r="Q6153" s="106"/>
      <c r="R6153" s="159"/>
      <c r="S6153" s="162" t="s">
        <v>57</v>
      </c>
      <c r="T6153" s="162" t="s">
        <v>57</v>
      </c>
      <c r="U6153" s="162" t="s">
        <v>57</v>
      </c>
      <c r="V6153" s="163" t="s">
        <v>58</v>
      </c>
      <c r="W6153" s="146"/>
      <c r="X6153" s="146"/>
      <c r="Y6153" s="146"/>
    </row>
    <row r="6154" spans="1:25" s="99" customFormat="1" ht="58.5" customHeight="1" x14ac:dyDescent="0.25">
      <c r="A6154" s="185" t="s">
        <v>59</v>
      </c>
      <c r="B6154" s="180"/>
      <c r="C6154" s="180"/>
      <c r="D6154" s="180"/>
      <c r="E6154" s="180"/>
      <c r="F6154" s="180"/>
      <c r="G6154" s="180"/>
      <c r="H6154" s="180"/>
      <c r="I6154" s="180"/>
      <c r="J6154" s="180"/>
      <c r="K6154" s="180"/>
      <c r="L6154" s="180"/>
      <c r="M6154" s="180"/>
      <c r="N6154" s="180"/>
      <c r="O6154" s="180"/>
      <c r="P6154" s="180"/>
      <c r="Q6154" s="180"/>
      <c r="R6154" s="176"/>
      <c r="S6154" s="137">
        <f>SUM(S6116,S6123:S6136,S6138:S6151)</f>
        <v>0</v>
      </c>
      <c r="T6154" s="137" t="str">
        <f>IF(SUM(T6123:T6136,T6138:T6151)=0," ",SUM(T6123:T6136,T6138:T6151))</f>
        <v xml:space="preserve"> </v>
      </c>
      <c r="U6154" s="137" t="str">
        <f>IF(SUM(U6123:U6136,U6138:U6151)=0," ",SUM(U6123:U6136,U6138:U6151))</f>
        <v xml:space="preserve"> </v>
      </c>
      <c r="V6154" s="137" t="str">
        <f>IF(SUM(V6123:V6136,V6138:V6151)=0," ",SUM(V6123:V6136,V6138:V6151))</f>
        <v xml:space="preserve"> </v>
      </c>
      <c r="W6154" s="146"/>
      <c r="X6154" s="164">
        <f>SUM(U6123:U6136,U6138:U6151)</f>
        <v>0</v>
      </c>
      <c r="Y6154" s="164">
        <f>SUM(V6123:V6136,V6138:V6151)</f>
        <v>0</v>
      </c>
    </row>
    <row r="6155" spans="1:25" x14ac:dyDescent="0.3">
      <c r="A6155" s="34"/>
      <c r="G6155" s="146"/>
      <c r="L6155" s="146"/>
      <c r="M6155" s="146"/>
      <c r="N6155" s="146"/>
      <c r="O6155" s="146"/>
      <c r="R6155" s="146"/>
      <c r="S6155" s="146"/>
      <c r="T6155" s="146"/>
      <c r="U6155" s="146"/>
      <c r="V6155" s="146"/>
      <c r="W6155" s="146"/>
      <c r="X6155" s="146"/>
      <c r="Y6155" s="146"/>
    </row>
    <row r="6156" spans="1:25" x14ac:dyDescent="0.3">
      <c r="A6156" s="186" t="s">
        <v>60</v>
      </c>
      <c r="B6156" s="187"/>
      <c r="C6156" s="187"/>
      <c r="D6156" s="187"/>
      <c r="E6156" s="187"/>
      <c r="F6156" s="187"/>
      <c r="G6156" s="187"/>
      <c r="H6156" s="187"/>
      <c r="I6156" s="187"/>
      <c r="J6156" s="187"/>
      <c r="K6156" s="187"/>
      <c r="L6156" s="187"/>
      <c r="M6156" s="187"/>
      <c r="N6156" s="187"/>
      <c r="O6156" s="187"/>
      <c r="P6156" s="187"/>
      <c r="Q6156" s="187"/>
      <c r="R6156" s="187"/>
      <c r="S6156" s="187"/>
      <c r="T6156" s="187"/>
      <c r="U6156" s="187"/>
      <c r="V6156" s="187"/>
      <c r="W6156" s="146"/>
      <c r="X6156" s="146"/>
      <c r="Y6156" s="146"/>
    </row>
    <row r="6157" spans="1:25" s="99" customFormat="1" ht="41.25" customHeight="1" x14ac:dyDescent="0.25">
      <c r="A6157" s="189" t="s">
        <v>38</v>
      </c>
      <c r="B6157" s="180"/>
      <c r="C6157" s="180"/>
      <c r="D6157" s="180"/>
      <c r="E6157" s="180"/>
      <c r="F6157" s="180"/>
      <c r="G6157" s="180"/>
      <c r="H6157" s="180"/>
      <c r="I6157" s="180"/>
      <c r="J6157" s="180"/>
      <c r="K6157" s="180"/>
      <c r="L6157" s="180"/>
      <c r="M6157" s="180"/>
      <c r="N6157" s="180"/>
      <c r="O6157" s="180"/>
      <c r="P6157" s="180"/>
      <c r="Q6157" s="180"/>
      <c r="R6157" s="180"/>
      <c r="S6157" s="180"/>
      <c r="T6157" s="180"/>
      <c r="U6157" s="180"/>
      <c r="V6157" s="176"/>
      <c r="W6157" s="146"/>
      <c r="X6157" s="146"/>
      <c r="Y6157" s="146"/>
    </row>
    <row r="6158" spans="1:25" s="100" customFormat="1" ht="35.25" customHeight="1" x14ac:dyDescent="0.25">
      <c r="A6158" s="179" t="s">
        <v>39</v>
      </c>
      <c r="B6158" s="180"/>
      <c r="C6158" s="180"/>
      <c r="D6158" s="180"/>
      <c r="E6158" s="180"/>
      <c r="F6158" s="180"/>
      <c r="G6158" s="180"/>
      <c r="H6158" s="180"/>
      <c r="I6158" s="180"/>
      <c r="J6158" s="180"/>
      <c r="K6158" s="180"/>
      <c r="L6158" s="180"/>
      <c r="M6158" s="180"/>
      <c r="N6158" s="180"/>
      <c r="O6158" s="180"/>
      <c r="P6158" s="180"/>
      <c r="Q6158" s="180"/>
      <c r="R6158" s="176"/>
      <c r="S6158" s="147"/>
      <c r="T6158" s="148"/>
      <c r="U6158" s="149" t="s">
        <v>40</v>
      </c>
      <c r="V6158" s="150">
        <f>V6120+1</f>
        <v>163</v>
      </c>
      <c r="W6158" s="146"/>
      <c r="X6158" s="146"/>
      <c r="Y6158" s="146"/>
    </row>
    <row r="6159" spans="1:25" s="99" customFormat="1" ht="81" customHeight="1" x14ac:dyDescent="0.25">
      <c r="A6159" s="110" t="s">
        <v>3</v>
      </c>
      <c r="B6159" s="188" t="s">
        <v>41</v>
      </c>
      <c r="C6159" s="176"/>
      <c r="D6159" s="111" t="s">
        <v>42</v>
      </c>
      <c r="E6159" s="110" t="s">
        <v>324</v>
      </c>
      <c r="F6159" s="111" t="s">
        <v>325</v>
      </c>
      <c r="G6159" s="151" t="s">
        <v>43</v>
      </c>
      <c r="H6159" s="110" t="s">
        <v>44</v>
      </c>
      <c r="I6159" s="110" t="s">
        <v>8</v>
      </c>
      <c r="J6159" s="110" t="s">
        <v>45</v>
      </c>
      <c r="K6159" s="110" t="s">
        <v>46</v>
      </c>
      <c r="L6159" s="152" t="s">
        <v>47</v>
      </c>
      <c r="M6159" s="153" t="s">
        <v>48</v>
      </c>
      <c r="N6159" s="154" t="s">
        <v>49</v>
      </c>
      <c r="O6159" s="154" t="s">
        <v>49</v>
      </c>
      <c r="P6159" s="112" t="s">
        <v>50</v>
      </c>
      <c r="Q6159" s="110" t="s">
        <v>51</v>
      </c>
      <c r="R6159" s="155" t="s">
        <v>52</v>
      </c>
      <c r="S6159" s="156" t="s">
        <v>53</v>
      </c>
      <c r="T6159" s="156" t="s">
        <v>54</v>
      </c>
      <c r="U6159" s="152" t="s">
        <v>54</v>
      </c>
      <c r="V6159" s="152" t="s">
        <v>55</v>
      </c>
      <c r="W6159" s="146"/>
      <c r="X6159" s="146"/>
      <c r="Y6159" s="146"/>
    </row>
    <row r="6160" spans="1:25" s="99" customFormat="1" ht="45" customHeight="1" x14ac:dyDescent="0.25">
      <c r="A6160" s="101"/>
      <c r="B6160" s="177" t="s">
        <v>56</v>
      </c>
      <c r="C6160" s="178"/>
      <c r="D6160" s="102"/>
      <c r="E6160" s="170"/>
      <c r="F6160" s="102"/>
      <c r="G6160" s="95"/>
      <c r="H6160" s="102"/>
      <c r="I6160" s="102"/>
      <c r="J6160" s="102"/>
      <c r="K6160" s="102"/>
      <c r="L6160" s="95"/>
      <c r="M6160" s="95"/>
      <c r="N6160" s="95"/>
      <c r="O6160" s="95"/>
      <c r="P6160" s="102"/>
      <c r="Q6160" s="102"/>
      <c r="R6160" s="190"/>
      <c r="S6160" s="184"/>
      <c r="T6160" s="95"/>
      <c r="U6160" s="95"/>
      <c r="V6160" s="95"/>
      <c r="W6160" s="146"/>
      <c r="X6160" s="146"/>
      <c r="Y6160" s="146"/>
    </row>
    <row r="6161" spans="1:25" s="99" customFormat="1" ht="54.75" customHeight="1" x14ac:dyDescent="0.25">
      <c r="A6161" s="96">
        <f>A6151+1</f>
        <v>4537</v>
      </c>
      <c r="B6161" s="181"/>
      <c r="C6161" s="182"/>
      <c r="D6161" s="113"/>
      <c r="E6161" s="115"/>
      <c r="F6161" s="174"/>
      <c r="G6161" s="114" t="str">
        <f t="shared" ref="G6161:G6174" si="1943">IF(AND(F6161&lt;&gt;"",V6161&lt;&gt;"",L6161&lt;&gt;0),V6161/L6161,"")</f>
        <v/>
      </c>
      <c r="H6161" s="115"/>
      <c r="I6161" s="115"/>
      <c r="J6161" s="115"/>
      <c r="K6161" s="115"/>
      <c r="L6161" s="133" t="str">
        <f t="shared" ref="L6161:L6174" si="1944">IF(AND(H6161&lt;&gt;0, J6161&lt;&gt;0, K6161&lt;&gt;0), H6161*J6161*K6161, "")</f>
        <v/>
      </c>
      <c r="M6161" s="116" t="str">
        <f>IF(L6161="", "", L6161/Veriler!$X$1)</f>
        <v/>
      </c>
      <c r="N6161" s="116" t="str">
        <f>IF(F6161&lt;&gt;"", "İthal Girdi", IF(Veriler!T6161="", "", IF(Veriler!S6161="H", "%0,5 üzerindedir", IF(Veriler!T6161&gt;0.1, "%10 sınırı aşılmıştır.", "Uygun"))))</f>
        <v>%0,5 üzerindedir</v>
      </c>
      <c r="O6161" s="116" t="str">
        <f t="shared" ref="O6161:O6174" si="1945">IF(M6161=""," ",N6161)</f>
        <v xml:space="preserve"> </v>
      </c>
      <c r="P6161" s="117"/>
      <c r="Q6161" s="118"/>
      <c r="R6161" s="119" t="str">
        <f t="shared" ref="R6161:R6174" si="1946">IFERROR(IF(AND(T6161&lt;&gt;"",L6161&lt;&gt;"",L6161&lt;&gt;0,T6161&lt;&gt;0),T6161/L6161,"")," ")</f>
        <v/>
      </c>
      <c r="S6161" s="133">
        <f>IFERROR(IF(M6161&lt;=0.005,IF(F6161="",L6161,0),IF(F6161&lt;&gt;"",0,IF(P6161="",0,IF(P6161="H",0,IF(Q6161&lt;Veriler!$G$2,L6161*Veriler!$G$2,L6161*Q6161)))))," ")</f>
        <v>0</v>
      </c>
      <c r="T6161" s="133">
        <f>IF(Veriler!T6161&lt;=0.1, S6161, IF(AND(Veriler!T6161&gt;0.1, F6161="", P6161="E"), IF(Q6161&gt;Veriler!$G$2, Q6161*S6161, IF(Q6161&lt;Veriler!$G$2, Veriler!$G$2*S6161, Q6161*S6161)), 0))</f>
        <v>0</v>
      </c>
      <c r="U6161" s="133" t="str">
        <f t="shared" ref="U6161:U6174" si="1947">IF(T6161=0," ",T6161)</f>
        <v xml:space="preserve"> </v>
      </c>
      <c r="V6161" s="134" t="str">
        <f>IFERROR(IF(O6161="%10 sınırı aşılmıştır.",L6161-T6161,IFERROR(IF(F6161="",IF(S6161=1,0,IF(L6161-S6161=0,"",L6161-S6161)),IF(Veriler!M6161="",L6161,IF(L6161*Veriler!M6161=0,"",L6161*Veriler!M6161))),L6161)),0)</f>
        <v/>
      </c>
      <c r="W6161" s="146"/>
      <c r="X6161" s="146"/>
      <c r="Y6161" s="146"/>
    </row>
    <row r="6162" spans="1:25" s="99" customFormat="1" ht="54.75" customHeight="1" x14ac:dyDescent="0.25">
      <c r="A6162" s="96">
        <f t="shared" ref="A6162:A6174" si="1948">A6161+1</f>
        <v>4538</v>
      </c>
      <c r="B6162" s="175"/>
      <c r="C6162" s="176"/>
      <c r="D6162" s="113"/>
      <c r="E6162" s="115"/>
      <c r="F6162" s="174"/>
      <c r="G6162" s="114" t="str">
        <f t="shared" si="1943"/>
        <v/>
      </c>
      <c r="H6162" s="115"/>
      <c r="I6162" s="115"/>
      <c r="J6162" s="115"/>
      <c r="K6162" s="115"/>
      <c r="L6162" s="133" t="str">
        <f t="shared" si="1944"/>
        <v/>
      </c>
      <c r="M6162" s="116" t="str">
        <f>IF(L6162="", "", L6162/Veriler!$X$1)</f>
        <v/>
      </c>
      <c r="N6162" s="116" t="str">
        <f>IF(F6162&lt;&gt;"", "İthal Girdi", IF(Veriler!T6162="", "", IF(Veriler!S6162="H", "%0,5 üzerindedir", IF(Veriler!T6162&gt;0.1, "%10 sınırı aşılmıştır.", "Uygun"))))</f>
        <v>%0,5 üzerindedir</v>
      </c>
      <c r="O6162" s="116" t="str">
        <f t="shared" si="1945"/>
        <v xml:space="preserve"> </v>
      </c>
      <c r="P6162" s="117"/>
      <c r="Q6162" s="118"/>
      <c r="R6162" s="119" t="str">
        <f t="shared" si="1946"/>
        <v/>
      </c>
      <c r="S6162" s="133">
        <f>IFERROR(IF(M6162&lt;=0.005,IF(F6162="",L6162,0),IF(F6162&lt;&gt;"",0,IF(P6162="",0,IF(P6162="H",0,IF(Q6162&lt;Veriler!$G$2,L6162*Veriler!$G$2,L6162*Q6162)))))," ")</f>
        <v>0</v>
      </c>
      <c r="T6162" s="133">
        <f>IF(Veriler!T6162&lt;=0.1, S6162, IF(AND(Veriler!T6162&gt;0.1, F6162="", P6162="E"), IF(Q6162&gt;Veriler!$G$2, Q6162*S6162, IF(Q6162&lt;Veriler!$G$2, Veriler!$G$2*S6162, Q6162*S6162)), 0))</f>
        <v>0</v>
      </c>
      <c r="U6162" s="133" t="str">
        <f t="shared" si="1947"/>
        <v xml:space="preserve"> </v>
      </c>
      <c r="V6162" s="134" t="str">
        <f>IFERROR(IF(O6162="%10 sınırı aşılmıştır.",L6162-T6162,IFERROR(IF(F6162="",IF(S6162=1,0,IF(L6162-S6162=0,"",L6162-S6162)),IF(Veriler!M6162="",L6162,IF(L6162*Veriler!M6162=0,"",L6162*Veriler!M6162))),L6162)),0)</f>
        <v/>
      </c>
      <c r="W6162" s="146"/>
      <c r="X6162" s="146"/>
      <c r="Y6162" s="146"/>
    </row>
    <row r="6163" spans="1:25" s="99" customFormat="1" ht="54.75" customHeight="1" x14ac:dyDescent="0.25">
      <c r="A6163" s="96">
        <f t="shared" si="1948"/>
        <v>4539</v>
      </c>
      <c r="B6163" s="175"/>
      <c r="C6163" s="176"/>
      <c r="D6163" s="113"/>
      <c r="E6163" s="115"/>
      <c r="F6163" s="174"/>
      <c r="G6163" s="114" t="str">
        <f t="shared" si="1943"/>
        <v/>
      </c>
      <c r="H6163" s="115"/>
      <c r="I6163" s="115"/>
      <c r="J6163" s="115"/>
      <c r="K6163" s="115"/>
      <c r="L6163" s="133" t="str">
        <f t="shared" si="1944"/>
        <v/>
      </c>
      <c r="M6163" s="116" t="str">
        <f>IF(L6163="", "", L6163/Veriler!$X$1)</f>
        <v/>
      </c>
      <c r="N6163" s="116" t="str">
        <f>IF(F6163&lt;&gt;"", "İthal Girdi", IF(Veriler!T6163="", "", IF(Veriler!S6163="H", "%0,5 üzerindedir", IF(Veriler!T6163&gt;0.1, "%10 sınırı aşılmıştır.", "Uygun"))))</f>
        <v>%0,5 üzerindedir</v>
      </c>
      <c r="O6163" s="116" t="str">
        <f t="shared" si="1945"/>
        <v xml:space="preserve"> </v>
      </c>
      <c r="P6163" s="117"/>
      <c r="Q6163" s="118"/>
      <c r="R6163" s="119" t="str">
        <f t="shared" si="1946"/>
        <v/>
      </c>
      <c r="S6163" s="133">
        <f>IFERROR(IF(M6163&lt;=0.005,IF(F6163="",L6163,0),IF(F6163&lt;&gt;"",0,IF(P6163="",0,IF(P6163="H",0,IF(Q6163&lt;Veriler!$G$2,L6163*Veriler!$G$2,L6163*Q6163)))))," ")</f>
        <v>0</v>
      </c>
      <c r="T6163" s="133">
        <f>IF(Veriler!T6163&lt;=0.1, S6163, IF(AND(Veriler!T6163&gt;0.1, F6163="", P6163="E"), IF(Q6163&gt;Veriler!$G$2, Q6163*S6163, IF(Q6163&lt;Veriler!$G$2, Veriler!$G$2*S6163, Q6163*S6163)), 0))</f>
        <v>0</v>
      </c>
      <c r="U6163" s="133" t="str">
        <f t="shared" si="1947"/>
        <v xml:space="preserve"> </v>
      </c>
      <c r="V6163" s="134" t="str">
        <f>IFERROR(IF(O6163="%10 sınırı aşılmıştır.",L6163-T6163,IFERROR(IF(F6163="",IF(S6163=1,0,IF(L6163-S6163=0,"",L6163-S6163)),IF(Veriler!M6163="",L6163,IF(L6163*Veriler!M6163=0,"",L6163*Veriler!M6163))),L6163)),0)</f>
        <v/>
      </c>
      <c r="W6163" s="146"/>
      <c r="X6163" s="146"/>
      <c r="Y6163" s="146"/>
    </row>
    <row r="6164" spans="1:25" s="99" customFormat="1" ht="54.75" customHeight="1" x14ac:dyDescent="0.25">
      <c r="A6164" s="96">
        <f t="shared" si="1948"/>
        <v>4540</v>
      </c>
      <c r="B6164" s="175"/>
      <c r="C6164" s="176"/>
      <c r="D6164" s="113"/>
      <c r="E6164" s="115"/>
      <c r="F6164" s="174"/>
      <c r="G6164" s="114" t="str">
        <f t="shared" si="1943"/>
        <v/>
      </c>
      <c r="H6164" s="115"/>
      <c r="I6164" s="115"/>
      <c r="J6164" s="115"/>
      <c r="K6164" s="115"/>
      <c r="L6164" s="133" t="str">
        <f t="shared" si="1944"/>
        <v/>
      </c>
      <c r="M6164" s="116" t="str">
        <f>IF(L6164="", "", L6164/Veriler!$X$1)</f>
        <v/>
      </c>
      <c r="N6164" s="116" t="str">
        <f>IF(F6164&lt;&gt;"", "İthal Girdi", IF(Veriler!T6164="", "", IF(Veriler!S6164="H", "%0,5 üzerindedir", IF(Veriler!T6164&gt;0.1, "%10 sınırı aşılmıştır.", "Uygun"))))</f>
        <v>%0,5 üzerindedir</v>
      </c>
      <c r="O6164" s="116" t="str">
        <f t="shared" si="1945"/>
        <v xml:space="preserve"> </v>
      </c>
      <c r="P6164" s="117"/>
      <c r="Q6164" s="118"/>
      <c r="R6164" s="119" t="str">
        <f t="shared" si="1946"/>
        <v/>
      </c>
      <c r="S6164" s="133">
        <f>IFERROR(IF(M6164&lt;=0.005,IF(F6164="",L6164,0),IF(F6164&lt;&gt;"",0,IF(P6164="",0,IF(P6164="H",0,IF(Q6164&lt;Veriler!$G$2,L6164*Veriler!$G$2,L6164*Q6164)))))," ")</f>
        <v>0</v>
      </c>
      <c r="T6164" s="133">
        <f>IF(Veriler!T6164&lt;=0.1, S6164, IF(AND(Veriler!T6164&gt;0.1, F6164="", P6164="E"), IF(Q6164&gt;Veriler!$G$2, Q6164*S6164, IF(Q6164&lt;Veriler!$G$2, Veriler!$G$2*S6164, Q6164*S6164)), 0))</f>
        <v>0</v>
      </c>
      <c r="U6164" s="133" t="str">
        <f t="shared" si="1947"/>
        <v xml:space="preserve"> </v>
      </c>
      <c r="V6164" s="134" t="str">
        <f>IFERROR(IF(O6164="%10 sınırı aşılmıştır.",L6164-T6164,IFERROR(IF(F6164="",IF(S6164=1,0,IF(L6164-S6164=0,"",L6164-S6164)),IF(Veriler!M6164="",L6164,IF(L6164*Veriler!M6164=0,"",L6164*Veriler!M6164))),L6164)),0)</f>
        <v/>
      </c>
      <c r="W6164" s="146"/>
      <c r="X6164" s="146"/>
      <c r="Y6164" s="146"/>
    </row>
    <row r="6165" spans="1:25" s="99" customFormat="1" ht="54.75" customHeight="1" x14ac:dyDescent="0.25">
      <c r="A6165" s="96">
        <f t="shared" si="1948"/>
        <v>4541</v>
      </c>
      <c r="B6165" s="175"/>
      <c r="C6165" s="176"/>
      <c r="D6165" s="113"/>
      <c r="E6165" s="115"/>
      <c r="F6165" s="174"/>
      <c r="G6165" s="114" t="str">
        <f t="shared" si="1943"/>
        <v/>
      </c>
      <c r="H6165" s="115"/>
      <c r="I6165" s="115"/>
      <c r="J6165" s="115"/>
      <c r="K6165" s="115"/>
      <c r="L6165" s="133" t="str">
        <f t="shared" si="1944"/>
        <v/>
      </c>
      <c r="M6165" s="116" t="str">
        <f>IF(L6165="", "", L6165/Veriler!$X$1)</f>
        <v/>
      </c>
      <c r="N6165" s="116" t="str">
        <f>IF(F6165&lt;&gt;"", "İthal Girdi", IF(Veriler!T6165="", "", IF(Veriler!S6165="H", "%0,5 üzerindedir", IF(Veriler!T6165&gt;0.1, "%10 sınırı aşılmıştır.", "Uygun"))))</f>
        <v>%0,5 üzerindedir</v>
      </c>
      <c r="O6165" s="116" t="str">
        <f t="shared" si="1945"/>
        <v xml:space="preserve"> </v>
      </c>
      <c r="P6165" s="117"/>
      <c r="Q6165" s="118"/>
      <c r="R6165" s="119" t="str">
        <f t="shared" si="1946"/>
        <v/>
      </c>
      <c r="S6165" s="133">
        <f>IFERROR(IF(M6165&lt;=0.005,IF(F6165="",L6165,0),IF(F6165&lt;&gt;"",0,IF(P6165="",0,IF(P6165="H",0,IF(Q6165&lt;Veriler!$G$2,L6165*Veriler!$G$2,L6165*Q6165)))))," ")</f>
        <v>0</v>
      </c>
      <c r="T6165" s="133">
        <f>IF(Veriler!T6165&lt;=0.1, S6165, IF(AND(Veriler!T6165&gt;0.1, F6165="", P6165="E"), IF(Q6165&gt;Veriler!$G$2, Q6165*S6165, IF(Q6165&lt;Veriler!$G$2, Veriler!$G$2*S6165, Q6165*S6165)), 0))</f>
        <v>0</v>
      </c>
      <c r="U6165" s="133" t="str">
        <f t="shared" si="1947"/>
        <v xml:space="preserve"> </v>
      </c>
      <c r="V6165" s="134" t="str">
        <f>IFERROR(IF(O6165="%10 sınırı aşılmıştır.",L6165-T6165,IFERROR(IF(F6165="",IF(S6165=1,0,IF(L6165-S6165=0,"",L6165-S6165)),IF(Veriler!M6165="",L6165,IF(L6165*Veriler!M6165=0,"",L6165*Veriler!M6165))),L6165)),0)</f>
        <v/>
      </c>
      <c r="W6165" s="146"/>
      <c r="X6165" s="146"/>
      <c r="Y6165" s="146"/>
    </row>
    <row r="6166" spans="1:25" s="99" customFormat="1" ht="54.75" customHeight="1" x14ac:dyDescent="0.25">
      <c r="A6166" s="96">
        <f t="shared" si="1948"/>
        <v>4542</v>
      </c>
      <c r="B6166" s="175"/>
      <c r="C6166" s="176"/>
      <c r="D6166" s="113"/>
      <c r="E6166" s="115"/>
      <c r="F6166" s="174"/>
      <c r="G6166" s="114" t="str">
        <f t="shared" si="1943"/>
        <v/>
      </c>
      <c r="H6166" s="115"/>
      <c r="I6166" s="115"/>
      <c r="J6166" s="115"/>
      <c r="K6166" s="115"/>
      <c r="L6166" s="133" t="str">
        <f t="shared" si="1944"/>
        <v/>
      </c>
      <c r="M6166" s="116" t="str">
        <f>IF(L6166="", "", L6166/Veriler!$X$1)</f>
        <v/>
      </c>
      <c r="N6166" s="116" t="str">
        <f>IF(F6166&lt;&gt;"", "İthal Girdi", IF(Veriler!T6166="", "", IF(Veriler!S6166="H", "%0,5 üzerindedir", IF(Veriler!T6166&gt;0.1, "%10 sınırı aşılmıştır.", "Uygun"))))</f>
        <v>%0,5 üzerindedir</v>
      </c>
      <c r="O6166" s="116" t="str">
        <f t="shared" si="1945"/>
        <v xml:space="preserve"> </v>
      </c>
      <c r="P6166" s="117"/>
      <c r="Q6166" s="118"/>
      <c r="R6166" s="119" t="str">
        <f t="shared" si="1946"/>
        <v/>
      </c>
      <c r="S6166" s="133">
        <f>IFERROR(IF(M6166&lt;=0.005,IF(F6166="",L6166,0),IF(F6166&lt;&gt;"",0,IF(P6166="",0,IF(P6166="H",0,IF(Q6166&lt;Veriler!$G$2,L6166*Veriler!$G$2,L6166*Q6166)))))," ")</f>
        <v>0</v>
      </c>
      <c r="T6166" s="133">
        <f>IF(Veriler!T6166&lt;=0.1, S6166, IF(AND(Veriler!T6166&gt;0.1, F6166="", P6166="E"), IF(Q6166&gt;Veriler!$G$2, Q6166*S6166, IF(Q6166&lt;Veriler!$G$2, Veriler!$G$2*S6166, Q6166*S6166)), 0))</f>
        <v>0</v>
      </c>
      <c r="U6166" s="133" t="str">
        <f t="shared" si="1947"/>
        <v xml:space="preserve"> </v>
      </c>
      <c r="V6166" s="134" t="str">
        <f>IFERROR(IF(O6166="%10 sınırı aşılmıştır.",L6166-T6166,IFERROR(IF(F6166="",IF(S6166=1,0,IF(L6166-S6166=0,"",L6166-S6166)),IF(Veriler!M6166="",L6166,IF(L6166*Veriler!M6166=0,"",L6166*Veriler!M6166))),L6166)),0)</f>
        <v/>
      </c>
      <c r="W6166" s="146"/>
      <c r="X6166" s="146"/>
      <c r="Y6166" s="146"/>
    </row>
    <row r="6167" spans="1:25" s="99" customFormat="1" ht="54.75" customHeight="1" x14ac:dyDescent="0.25">
      <c r="A6167" s="96">
        <f t="shared" si="1948"/>
        <v>4543</v>
      </c>
      <c r="B6167" s="175"/>
      <c r="C6167" s="176"/>
      <c r="D6167" s="113"/>
      <c r="E6167" s="115"/>
      <c r="F6167" s="174"/>
      <c r="G6167" s="114" t="str">
        <f t="shared" si="1943"/>
        <v/>
      </c>
      <c r="H6167" s="115"/>
      <c r="I6167" s="115"/>
      <c r="J6167" s="115"/>
      <c r="K6167" s="115"/>
      <c r="L6167" s="133" t="str">
        <f t="shared" si="1944"/>
        <v/>
      </c>
      <c r="M6167" s="116" t="str">
        <f>IF(L6167="", "", L6167/Veriler!$X$1)</f>
        <v/>
      </c>
      <c r="N6167" s="116" t="str">
        <f>IF(F6167&lt;&gt;"", "İthal Girdi", IF(Veriler!T6167="", "", IF(Veriler!S6167="H", "%0,5 üzerindedir", IF(Veriler!T6167&gt;0.1, "%10 sınırı aşılmıştır.", "Uygun"))))</f>
        <v>%0,5 üzerindedir</v>
      </c>
      <c r="O6167" s="116" t="str">
        <f t="shared" si="1945"/>
        <v xml:space="preserve"> </v>
      </c>
      <c r="P6167" s="117"/>
      <c r="Q6167" s="118"/>
      <c r="R6167" s="119" t="str">
        <f t="shared" si="1946"/>
        <v/>
      </c>
      <c r="S6167" s="133">
        <f>IFERROR(IF(M6167&lt;=0.005,IF(F6167="",L6167,0),IF(F6167&lt;&gt;"",0,IF(P6167="",0,IF(P6167="H",0,IF(Q6167&lt;Veriler!$G$2,L6167*Veriler!$G$2,L6167*Q6167)))))," ")</f>
        <v>0</v>
      </c>
      <c r="T6167" s="133">
        <f>IF(Veriler!T6167&lt;=0.1, S6167, IF(AND(Veriler!T6167&gt;0.1, F6167="", P6167="E"), IF(Q6167&gt;Veriler!$G$2, Q6167*S6167, IF(Q6167&lt;Veriler!$G$2, Veriler!$G$2*S6167, Q6167*S6167)), 0))</f>
        <v>0</v>
      </c>
      <c r="U6167" s="133" t="str">
        <f t="shared" si="1947"/>
        <v xml:space="preserve"> </v>
      </c>
      <c r="V6167" s="134" t="str">
        <f>IFERROR(IF(O6167="%10 sınırı aşılmıştır.",L6167-T6167,IFERROR(IF(F6167="",IF(S6167=1,0,IF(L6167-S6167=0,"",L6167-S6167)),IF(Veriler!M6167="",L6167,IF(L6167*Veriler!M6167=0,"",L6167*Veriler!M6167))),L6167)),0)</f>
        <v/>
      </c>
      <c r="W6167" s="146"/>
      <c r="X6167" s="146"/>
      <c r="Y6167" s="146"/>
    </row>
    <row r="6168" spans="1:25" s="99" customFormat="1" ht="54.75" customHeight="1" x14ac:dyDescent="0.25">
      <c r="A6168" s="96">
        <f t="shared" si="1948"/>
        <v>4544</v>
      </c>
      <c r="B6168" s="175"/>
      <c r="C6168" s="176"/>
      <c r="D6168" s="113"/>
      <c r="E6168" s="115"/>
      <c r="F6168" s="174"/>
      <c r="G6168" s="114" t="str">
        <f t="shared" si="1943"/>
        <v/>
      </c>
      <c r="H6168" s="115"/>
      <c r="I6168" s="115"/>
      <c r="J6168" s="115"/>
      <c r="K6168" s="115"/>
      <c r="L6168" s="133" t="str">
        <f t="shared" si="1944"/>
        <v/>
      </c>
      <c r="M6168" s="116" t="str">
        <f>IF(L6168="", "", L6168/Veriler!$X$1)</f>
        <v/>
      </c>
      <c r="N6168" s="116" t="str">
        <f>IF(F6168&lt;&gt;"", "İthal Girdi", IF(Veriler!T6168="", "", IF(Veriler!S6168="H", "%0,5 üzerindedir", IF(Veriler!T6168&gt;0.1, "%10 sınırı aşılmıştır.", "Uygun"))))</f>
        <v>%0,5 üzerindedir</v>
      </c>
      <c r="O6168" s="116" t="str">
        <f t="shared" si="1945"/>
        <v xml:space="preserve"> </v>
      </c>
      <c r="P6168" s="117"/>
      <c r="Q6168" s="118"/>
      <c r="R6168" s="119" t="str">
        <f t="shared" si="1946"/>
        <v/>
      </c>
      <c r="S6168" s="133">
        <f>IFERROR(IF(M6168&lt;=0.005,IF(F6168="",L6168,0),IF(F6168&lt;&gt;"",0,IF(P6168="",0,IF(P6168="H",0,IF(Q6168&lt;Veriler!$G$2,L6168*Veriler!$G$2,L6168*Q6168)))))," ")</f>
        <v>0</v>
      </c>
      <c r="T6168" s="133">
        <f>IF(Veriler!T6168&lt;=0.1, S6168, IF(AND(Veriler!T6168&gt;0.1, F6168="", P6168="E"), IF(Q6168&gt;Veriler!$G$2, Q6168*S6168, IF(Q6168&lt;Veriler!$G$2, Veriler!$G$2*S6168, Q6168*S6168)), 0))</f>
        <v>0</v>
      </c>
      <c r="U6168" s="133" t="str">
        <f t="shared" si="1947"/>
        <v xml:space="preserve"> </v>
      </c>
      <c r="V6168" s="134" t="str">
        <f>IFERROR(IF(O6168="%10 sınırı aşılmıştır.",L6168-T6168,IFERROR(IF(F6168="",IF(S6168=1,0,IF(L6168-S6168=0,"",L6168-S6168)),IF(Veriler!M6168="",L6168,IF(L6168*Veriler!M6168=0,"",L6168*Veriler!M6168))),L6168)),0)</f>
        <v/>
      </c>
      <c r="W6168" s="146"/>
      <c r="X6168" s="146"/>
      <c r="Y6168" s="146"/>
    </row>
    <row r="6169" spans="1:25" s="99" customFormat="1" ht="54.75" customHeight="1" x14ac:dyDescent="0.25">
      <c r="A6169" s="96">
        <f t="shared" si="1948"/>
        <v>4545</v>
      </c>
      <c r="B6169" s="175"/>
      <c r="C6169" s="176"/>
      <c r="D6169" s="113"/>
      <c r="E6169" s="115"/>
      <c r="F6169" s="174"/>
      <c r="G6169" s="114" t="str">
        <f t="shared" si="1943"/>
        <v/>
      </c>
      <c r="H6169" s="115"/>
      <c r="I6169" s="115"/>
      <c r="J6169" s="115"/>
      <c r="K6169" s="115"/>
      <c r="L6169" s="133" t="str">
        <f t="shared" si="1944"/>
        <v/>
      </c>
      <c r="M6169" s="116" t="str">
        <f>IF(L6169="", "", L6169/Veriler!$X$1)</f>
        <v/>
      </c>
      <c r="N6169" s="116" t="str">
        <f>IF(F6169&lt;&gt;"", "İthal Girdi", IF(Veriler!T6169="", "", IF(Veriler!S6169="H", "%0,5 üzerindedir", IF(Veriler!T6169&gt;0.1, "%10 sınırı aşılmıştır.", "Uygun"))))</f>
        <v>%0,5 üzerindedir</v>
      </c>
      <c r="O6169" s="116" t="str">
        <f t="shared" si="1945"/>
        <v xml:space="preserve"> </v>
      </c>
      <c r="P6169" s="117"/>
      <c r="Q6169" s="118"/>
      <c r="R6169" s="119" t="str">
        <f t="shared" si="1946"/>
        <v/>
      </c>
      <c r="S6169" s="133">
        <f>IFERROR(IF(M6169&lt;=0.005,IF(F6169="",L6169,0),IF(F6169&lt;&gt;"",0,IF(P6169="",0,IF(P6169="H",0,IF(Q6169&lt;Veriler!$G$2,L6169*Veriler!$G$2,L6169*Q6169)))))," ")</f>
        <v>0</v>
      </c>
      <c r="T6169" s="133">
        <f>IF(Veriler!T6169&lt;=0.1, S6169, IF(AND(Veriler!T6169&gt;0.1, F6169="", P6169="E"), IF(Q6169&gt;Veriler!$G$2, Q6169*S6169, IF(Q6169&lt;Veriler!$G$2, Veriler!$G$2*S6169, Q6169*S6169)), 0))</f>
        <v>0</v>
      </c>
      <c r="U6169" s="133" t="str">
        <f t="shared" si="1947"/>
        <v xml:space="preserve"> </v>
      </c>
      <c r="V6169" s="134" t="str">
        <f>IFERROR(IF(O6169="%10 sınırı aşılmıştır.",L6169-T6169,IFERROR(IF(F6169="",IF(S6169=1,0,IF(L6169-S6169=0,"",L6169-S6169)),IF(Veriler!M6169="",L6169,IF(L6169*Veriler!M6169=0,"",L6169*Veriler!M6169))),L6169)),0)</f>
        <v/>
      </c>
      <c r="W6169" s="146"/>
      <c r="X6169" s="146"/>
      <c r="Y6169" s="146"/>
    </row>
    <row r="6170" spans="1:25" s="99" customFormat="1" ht="54.75" customHeight="1" x14ac:dyDescent="0.25">
      <c r="A6170" s="96">
        <f t="shared" si="1948"/>
        <v>4546</v>
      </c>
      <c r="B6170" s="175"/>
      <c r="C6170" s="176"/>
      <c r="D6170" s="113"/>
      <c r="E6170" s="115"/>
      <c r="F6170" s="174"/>
      <c r="G6170" s="114" t="str">
        <f t="shared" si="1943"/>
        <v/>
      </c>
      <c r="H6170" s="115"/>
      <c r="I6170" s="115"/>
      <c r="J6170" s="115"/>
      <c r="K6170" s="115"/>
      <c r="L6170" s="133" t="str">
        <f t="shared" si="1944"/>
        <v/>
      </c>
      <c r="M6170" s="116" t="str">
        <f>IF(L6170="", "", L6170/Veriler!$X$1)</f>
        <v/>
      </c>
      <c r="N6170" s="116" t="str">
        <f>IF(F6170&lt;&gt;"", "İthal Girdi", IF(Veriler!T6170="", "", IF(Veriler!S6170="H", "%0,5 üzerindedir", IF(Veriler!T6170&gt;0.1, "%10 sınırı aşılmıştır.", "Uygun"))))</f>
        <v>%0,5 üzerindedir</v>
      </c>
      <c r="O6170" s="116" t="str">
        <f t="shared" si="1945"/>
        <v xml:space="preserve"> </v>
      </c>
      <c r="P6170" s="117"/>
      <c r="Q6170" s="118"/>
      <c r="R6170" s="119" t="str">
        <f t="shared" si="1946"/>
        <v/>
      </c>
      <c r="S6170" s="133">
        <f>IFERROR(IF(M6170&lt;=0.005,IF(F6170="",L6170,0),IF(F6170&lt;&gt;"",0,IF(P6170="",0,IF(P6170="H",0,IF(Q6170&lt;Veriler!$G$2,L6170*Veriler!$G$2,L6170*Q6170)))))," ")</f>
        <v>0</v>
      </c>
      <c r="T6170" s="133">
        <f>IF(Veriler!T6170&lt;=0.1, S6170, IF(AND(Veriler!T6170&gt;0.1, F6170="", P6170="E"), IF(Q6170&gt;Veriler!$G$2, Q6170*S6170, IF(Q6170&lt;Veriler!$G$2, Veriler!$G$2*S6170, Q6170*S6170)), 0))</f>
        <v>0</v>
      </c>
      <c r="U6170" s="133" t="str">
        <f t="shared" si="1947"/>
        <v xml:space="preserve"> </v>
      </c>
      <c r="V6170" s="134" t="str">
        <f>IFERROR(IF(O6170="%10 sınırı aşılmıştır.",L6170-T6170,IFERROR(IF(F6170="",IF(S6170=1,0,IF(L6170-S6170=0,"",L6170-S6170)),IF(Veriler!M6170="",L6170,IF(L6170*Veriler!M6170=0,"",L6170*Veriler!M6170))),L6170)),0)</f>
        <v/>
      </c>
      <c r="W6170" s="146"/>
      <c r="X6170" s="146"/>
      <c r="Y6170" s="146"/>
    </row>
    <row r="6171" spans="1:25" s="99" customFormat="1" ht="54.75" customHeight="1" x14ac:dyDescent="0.25">
      <c r="A6171" s="96">
        <f t="shared" si="1948"/>
        <v>4547</v>
      </c>
      <c r="B6171" s="175"/>
      <c r="C6171" s="176"/>
      <c r="D6171" s="113"/>
      <c r="E6171" s="115"/>
      <c r="F6171" s="174"/>
      <c r="G6171" s="114" t="str">
        <f t="shared" si="1943"/>
        <v/>
      </c>
      <c r="H6171" s="115"/>
      <c r="I6171" s="115"/>
      <c r="J6171" s="115"/>
      <c r="K6171" s="115"/>
      <c r="L6171" s="133" t="str">
        <f t="shared" si="1944"/>
        <v/>
      </c>
      <c r="M6171" s="116" t="str">
        <f>IF(L6171="", "", L6171/Veriler!$X$1)</f>
        <v/>
      </c>
      <c r="N6171" s="116" t="str">
        <f>IF(F6171&lt;&gt;"", "İthal Girdi", IF(Veriler!T6171="", "", IF(Veriler!S6171="H", "%0,5 üzerindedir", IF(Veriler!T6171&gt;0.1, "%10 sınırı aşılmıştır.", "Uygun"))))</f>
        <v>%0,5 üzerindedir</v>
      </c>
      <c r="O6171" s="116" t="str">
        <f t="shared" si="1945"/>
        <v xml:space="preserve"> </v>
      </c>
      <c r="P6171" s="117"/>
      <c r="Q6171" s="118"/>
      <c r="R6171" s="119" t="str">
        <f t="shared" si="1946"/>
        <v/>
      </c>
      <c r="S6171" s="133">
        <f>IFERROR(IF(M6171&lt;=0.005,IF(F6171="",L6171,0),IF(F6171&lt;&gt;"",0,IF(P6171="",0,IF(P6171="H",0,IF(Q6171&lt;Veriler!$G$2,L6171*Veriler!$G$2,L6171*Q6171)))))," ")</f>
        <v>0</v>
      </c>
      <c r="T6171" s="133">
        <f>IF(Veriler!T6171&lt;=0.1, S6171, IF(AND(Veriler!T6171&gt;0.1, F6171="", P6171="E"), IF(Q6171&gt;Veriler!$G$2, Q6171*S6171, IF(Q6171&lt;Veriler!$G$2, Veriler!$G$2*S6171, Q6171*S6171)), 0))</f>
        <v>0</v>
      </c>
      <c r="U6171" s="133" t="str">
        <f t="shared" si="1947"/>
        <v xml:space="preserve"> </v>
      </c>
      <c r="V6171" s="134" t="str">
        <f>IFERROR(IF(O6171="%10 sınırı aşılmıştır.",L6171-T6171,IFERROR(IF(F6171="",IF(S6171=1,0,IF(L6171-S6171=0,"",L6171-S6171)),IF(Veriler!M6171="",L6171,IF(L6171*Veriler!M6171=0,"",L6171*Veriler!M6171))),L6171)),0)</f>
        <v/>
      </c>
      <c r="W6171" s="146"/>
      <c r="X6171" s="146"/>
      <c r="Y6171" s="146"/>
    </row>
    <row r="6172" spans="1:25" s="99" customFormat="1" ht="54.75" customHeight="1" x14ac:dyDescent="0.25">
      <c r="A6172" s="96">
        <f t="shared" si="1948"/>
        <v>4548</v>
      </c>
      <c r="B6172" s="175"/>
      <c r="C6172" s="176"/>
      <c r="D6172" s="113"/>
      <c r="E6172" s="115"/>
      <c r="F6172" s="174"/>
      <c r="G6172" s="114" t="str">
        <f t="shared" si="1943"/>
        <v/>
      </c>
      <c r="H6172" s="115"/>
      <c r="I6172" s="115"/>
      <c r="J6172" s="115"/>
      <c r="K6172" s="115"/>
      <c r="L6172" s="133" t="str">
        <f t="shared" si="1944"/>
        <v/>
      </c>
      <c r="M6172" s="116" t="str">
        <f>IF(L6172="", "", L6172/Veriler!$X$1)</f>
        <v/>
      </c>
      <c r="N6172" s="116" t="str">
        <f>IF(F6172&lt;&gt;"", "İthal Girdi", IF(Veriler!T6172="", "", IF(Veriler!S6172="H", "%0,5 üzerindedir", IF(Veriler!T6172&gt;0.1, "%10 sınırı aşılmıştır.", "Uygun"))))</f>
        <v>%0,5 üzerindedir</v>
      </c>
      <c r="O6172" s="116" t="str">
        <f t="shared" si="1945"/>
        <v xml:space="preserve"> </v>
      </c>
      <c r="P6172" s="117"/>
      <c r="Q6172" s="118"/>
      <c r="R6172" s="119" t="str">
        <f t="shared" si="1946"/>
        <v/>
      </c>
      <c r="S6172" s="133">
        <f>IFERROR(IF(M6172&lt;=0.005,IF(F6172="",L6172,0),IF(F6172&lt;&gt;"",0,IF(P6172="",0,IF(P6172="H",0,IF(Q6172&lt;Veriler!$G$2,L6172*Veriler!$G$2,L6172*Q6172)))))," ")</f>
        <v>0</v>
      </c>
      <c r="T6172" s="133">
        <f>IF(Veriler!T6172&lt;=0.1, S6172, IF(AND(Veriler!T6172&gt;0.1, F6172="", P6172="E"), IF(Q6172&gt;Veriler!$G$2, Q6172*S6172, IF(Q6172&lt;Veriler!$G$2, Veriler!$G$2*S6172, Q6172*S6172)), 0))</f>
        <v>0</v>
      </c>
      <c r="U6172" s="133" t="str">
        <f t="shared" si="1947"/>
        <v xml:space="preserve"> </v>
      </c>
      <c r="V6172" s="134" t="str">
        <f>IFERROR(IF(O6172="%10 sınırı aşılmıştır.",L6172-T6172,IFERROR(IF(F6172="",IF(S6172=1,0,IF(L6172-S6172=0,"",L6172-S6172)),IF(Veriler!M6172="",L6172,IF(L6172*Veriler!M6172=0,"",L6172*Veriler!M6172))),L6172)),0)</f>
        <v/>
      </c>
      <c r="W6172" s="146"/>
      <c r="X6172" s="146"/>
      <c r="Y6172" s="146"/>
    </row>
    <row r="6173" spans="1:25" s="99" customFormat="1" ht="54.75" customHeight="1" x14ac:dyDescent="0.25">
      <c r="A6173" s="96">
        <f t="shared" si="1948"/>
        <v>4549</v>
      </c>
      <c r="B6173" s="175"/>
      <c r="C6173" s="176"/>
      <c r="D6173" s="113"/>
      <c r="E6173" s="115"/>
      <c r="F6173" s="174"/>
      <c r="G6173" s="114" t="str">
        <f t="shared" si="1943"/>
        <v/>
      </c>
      <c r="H6173" s="115"/>
      <c r="I6173" s="115"/>
      <c r="J6173" s="115"/>
      <c r="K6173" s="115"/>
      <c r="L6173" s="133" t="str">
        <f t="shared" si="1944"/>
        <v/>
      </c>
      <c r="M6173" s="116" t="str">
        <f>IF(L6173="", "", L6173/Veriler!$X$1)</f>
        <v/>
      </c>
      <c r="N6173" s="116" t="str">
        <f>IF(F6173&lt;&gt;"", "İthal Girdi", IF(Veriler!T6173="", "", IF(Veriler!S6173="H", "%0,5 üzerindedir", IF(Veriler!T6173&gt;0.1, "%10 sınırı aşılmıştır.", "Uygun"))))</f>
        <v>%0,5 üzerindedir</v>
      </c>
      <c r="O6173" s="116" t="str">
        <f t="shared" si="1945"/>
        <v xml:space="preserve"> </v>
      </c>
      <c r="P6173" s="117"/>
      <c r="Q6173" s="118"/>
      <c r="R6173" s="119" t="str">
        <f t="shared" si="1946"/>
        <v/>
      </c>
      <c r="S6173" s="133">
        <f>IFERROR(IF(M6173&lt;=0.005,IF(F6173="",L6173,0),IF(F6173&lt;&gt;"",0,IF(P6173="",0,IF(P6173="H",0,IF(Q6173&lt;Veriler!$G$2,L6173*Veriler!$G$2,L6173*Q6173)))))," ")</f>
        <v>0</v>
      </c>
      <c r="T6173" s="133">
        <f>IF(Veriler!T6173&lt;=0.1, S6173, IF(AND(Veriler!T6173&gt;0.1, F6173="", P6173="E"), IF(Q6173&gt;Veriler!$G$2, Q6173*S6173, IF(Q6173&lt;Veriler!$G$2, Veriler!$G$2*S6173, Q6173*S6173)), 0))</f>
        <v>0</v>
      </c>
      <c r="U6173" s="133" t="str">
        <f t="shared" si="1947"/>
        <v xml:space="preserve"> </v>
      </c>
      <c r="V6173" s="134" t="str">
        <f>IFERROR(IF(O6173="%10 sınırı aşılmıştır.",L6173-T6173,IFERROR(IF(F6173="",IF(S6173=1,0,IF(L6173-S6173=0,"",L6173-S6173)),IF(Veriler!M6173="",L6173,IF(L6173*Veriler!M6173=0,"",L6173*Veriler!M6173))),L6173)),0)</f>
        <v/>
      </c>
      <c r="W6173" s="146"/>
      <c r="X6173" s="146"/>
      <c r="Y6173" s="146"/>
    </row>
    <row r="6174" spans="1:25" s="99" customFormat="1" ht="54.75" customHeight="1" x14ac:dyDescent="0.25">
      <c r="A6174" s="96">
        <f t="shared" si="1948"/>
        <v>4550</v>
      </c>
      <c r="B6174" s="175"/>
      <c r="C6174" s="176"/>
      <c r="D6174" s="113"/>
      <c r="E6174" s="115"/>
      <c r="F6174" s="174"/>
      <c r="G6174" s="114" t="str">
        <f t="shared" si="1943"/>
        <v/>
      </c>
      <c r="H6174" s="115"/>
      <c r="I6174" s="115"/>
      <c r="J6174" s="115"/>
      <c r="K6174" s="115"/>
      <c r="L6174" s="133" t="str">
        <f t="shared" si="1944"/>
        <v/>
      </c>
      <c r="M6174" s="116" t="str">
        <f>IF(L6174="", "", L6174/Veriler!$X$1)</f>
        <v/>
      </c>
      <c r="N6174" s="116" t="str">
        <f>IF(F6174&lt;&gt;"", "İthal Girdi", IF(Veriler!T6174="", "", IF(Veriler!S6174="H", "%0,5 üzerindedir", IF(Veriler!T6174&gt;0.1, "%10 sınırı aşılmıştır.", "Uygun"))))</f>
        <v>%0,5 üzerindedir</v>
      </c>
      <c r="O6174" s="116" t="str">
        <f t="shared" si="1945"/>
        <v xml:space="preserve"> </v>
      </c>
      <c r="P6174" s="117"/>
      <c r="Q6174" s="118"/>
      <c r="R6174" s="119" t="str">
        <f t="shared" si="1946"/>
        <v/>
      </c>
      <c r="S6174" s="133">
        <f>IFERROR(IF(M6174&lt;=0.005,IF(F6174="",L6174,0),IF(F6174&lt;&gt;"",0,IF(P6174="",0,IF(P6174="H",0,IF(Q6174&lt;Veriler!$G$2,L6174*Veriler!$G$2,L6174*Q6174)))))," ")</f>
        <v>0</v>
      </c>
      <c r="T6174" s="133">
        <f>IF(Veriler!T6174&lt;=0.1, S6174, IF(AND(Veriler!T6174&gt;0.1, F6174="", P6174="E"), IF(Q6174&gt;Veriler!$G$2, Q6174*S6174, IF(Q6174&lt;Veriler!$G$2, Veriler!$G$2*S6174, Q6174*S6174)), 0))</f>
        <v>0</v>
      </c>
      <c r="U6174" s="133" t="str">
        <f t="shared" si="1947"/>
        <v xml:space="preserve"> </v>
      </c>
      <c r="V6174" s="134" t="str">
        <f>IFERROR(IF(O6174="%10 sınırı aşılmıştır.",L6174-T6174,IFERROR(IF(F6174="",IF(S6174=1,0,IF(L6174-S6174=0,"",L6174-S6174)),IF(Veriler!M6174="",L6174,IF(L6174*Veriler!M6174=0,"",L6174*Veriler!M6174))),L6174)),0)</f>
        <v/>
      </c>
      <c r="W6174" s="146"/>
      <c r="X6174" s="146"/>
      <c r="Y6174" s="146"/>
    </row>
    <row r="6175" spans="1:25" s="99" customFormat="1" ht="36" hidden="1" customHeight="1" x14ac:dyDescent="0.25">
      <c r="A6175" s="101"/>
      <c r="B6175" s="191" t="s">
        <v>16</v>
      </c>
      <c r="C6175" s="176"/>
      <c r="D6175" s="120"/>
      <c r="E6175" s="171"/>
      <c r="F6175" s="172"/>
      <c r="G6175" s="121"/>
      <c r="H6175" s="115"/>
      <c r="I6175" s="115"/>
      <c r="J6175" s="115"/>
      <c r="K6175" s="115"/>
      <c r="L6175" s="121"/>
      <c r="M6175" s="121"/>
      <c r="N6175" s="121"/>
      <c r="O6175" s="121"/>
      <c r="P6175" s="120"/>
      <c r="Q6175" s="120"/>
      <c r="R6175" s="183"/>
      <c r="S6175" s="184"/>
      <c r="T6175" s="121"/>
      <c r="U6175" s="121"/>
      <c r="V6175" s="121"/>
      <c r="W6175" s="146"/>
      <c r="X6175" s="146"/>
      <c r="Y6175" s="146"/>
    </row>
    <row r="6176" spans="1:25" s="99" customFormat="1" ht="54.75" customHeight="1" x14ac:dyDescent="0.25">
      <c r="A6176" s="96">
        <f>A6174+1</f>
        <v>4551</v>
      </c>
      <c r="B6176" s="175"/>
      <c r="C6176" s="176"/>
      <c r="D6176" s="113"/>
      <c r="E6176" s="115"/>
      <c r="F6176" s="174"/>
      <c r="G6176" s="114" t="str">
        <f t="shared" ref="G6176:G6189" si="1949">IF(AND(F6176&lt;&gt;"",V6176&lt;&gt;"",L6176&lt;&gt;0),V6176/L6176,"")</f>
        <v/>
      </c>
      <c r="H6176" s="115"/>
      <c r="I6176" s="115"/>
      <c r="J6176" s="115"/>
      <c r="K6176" s="115"/>
      <c r="L6176" s="133" t="str">
        <f t="shared" ref="L6176:L6189" si="1950">IF(AND(H6176&lt;&gt;0, J6176&lt;&gt;0, K6176&lt;&gt;0), H6176*J6176*K6176, "")</f>
        <v/>
      </c>
      <c r="M6176" s="116" t="str">
        <f>IF(L6176="", "", L6176/Veriler!$X$1)</f>
        <v/>
      </c>
      <c r="N6176" s="116" t="str">
        <f>IF(F6176&lt;&gt;"", "İthal Girdi", IF(Veriler!T6176="", "", IF(Veriler!S6176="H", "%0,5 üzerindedir", IF(Veriler!T6176&gt;0.1, "%10 sınırı aşılmıştır.", "Uygun"))))</f>
        <v>%0,5 üzerindedir</v>
      </c>
      <c r="O6176" s="116" t="str">
        <f t="shared" ref="O6176:O6189" si="1951">IF(M6176=""," ",N6176)</f>
        <v xml:space="preserve"> </v>
      </c>
      <c r="P6176" s="117"/>
      <c r="Q6176" s="118"/>
      <c r="R6176" s="119" t="str">
        <f t="shared" ref="R6176:R6189" si="1952">IFERROR(IF(AND(T6176&lt;&gt;"",L6176&lt;&gt;"",L6176&lt;&gt;0,T6176&lt;&gt;0),T6176/L6176,"")," ")</f>
        <v/>
      </c>
      <c r="S6176" s="133">
        <f>IFERROR(IF(M6176&lt;=0.005,IF(F6176="",L6176,0),IF(F6176&lt;&gt;"",0,IF(P6176="",0,IF(P6176="H",0,IF(Q6176&lt;Veriler!$G$2,L6176*Veriler!$G$2,L6176*Q6176)))))," ")</f>
        <v>0</v>
      </c>
      <c r="T6176" s="133">
        <f>IF(Veriler!T6176&lt;=0.1, S6176, IF(AND(Veriler!T6176&gt;0.1, F6176="", P6176="E"), IF(Q6176&gt;Veriler!$G$2, Q6176*S6176, IF(Q6176&lt;Veriler!$G$2, Veriler!$G$2*S6176, Q6176*S6176)), 0))</f>
        <v>0</v>
      </c>
      <c r="U6176" s="133" t="str">
        <f t="shared" ref="U6176:U6189" si="1953">IF(T6176=0," ",T6176)</f>
        <v xml:space="preserve"> </v>
      </c>
      <c r="V6176" s="134" t="str">
        <f>IFERROR(IF(O6176="%10 sınırı aşılmıştır.",L6176-T6176,IFERROR(IF(F6176="",IF(S6176=1,0,IF(L6176-S6176=0,"",L6176-S6176)),IF(Veriler!M6176="",L6176,IF(L6176*Veriler!M6176=0,"",L6176*Veriler!M6176))),L6176)),0)</f>
        <v/>
      </c>
      <c r="W6176" s="146"/>
      <c r="X6176" s="146"/>
      <c r="Y6176" s="146"/>
    </row>
    <row r="6177" spans="1:25" s="99" customFormat="1" ht="54.75" customHeight="1" x14ac:dyDescent="0.25">
      <c r="A6177" s="96">
        <f t="shared" ref="A6177:A6189" si="1954">A6176+1</f>
        <v>4552</v>
      </c>
      <c r="B6177" s="175"/>
      <c r="C6177" s="176"/>
      <c r="D6177" s="113"/>
      <c r="E6177" s="115"/>
      <c r="F6177" s="174"/>
      <c r="G6177" s="114" t="str">
        <f t="shared" si="1949"/>
        <v/>
      </c>
      <c r="H6177" s="115"/>
      <c r="I6177" s="115"/>
      <c r="J6177" s="115"/>
      <c r="K6177" s="115"/>
      <c r="L6177" s="133" t="str">
        <f t="shared" si="1950"/>
        <v/>
      </c>
      <c r="M6177" s="116" t="str">
        <f>IF(L6177="", "", L6177/Veriler!$X$1)</f>
        <v/>
      </c>
      <c r="N6177" s="116" t="str">
        <f>IF(F6177&lt;&gt;"", "İthal Girdi", IF(Veriler!T6177="", "", IF(Veriler!S6177="H", "%0,5 üzerindedir", IF(Veriler!T6177&gt;0.1, "%10 sınırı aşılmıştır.", "Uygun"))))</f>
        <v>%0,5 üzerindedir</v>
      </c>
      <c r="O6177" s="116" t="str">
        <f t="shared" si="1951"/>
        <v xml:space="preserve"> </v>
      </c>
      <c r="P6177" s="117"/>
      <c r="Q6177" s="118"/>
      <c r="R6177" s="119" t="str">
        <f t="shared" si="1952"/>
        <v/>
      </c>
      <c r="S6177" s="133">
        <f>IFERROR(IF(M6177&lt;=0.005,IF(F6177="",L6177,0),IF(F6177&lt;&gt;"",0,IF(P6177="",0,IF(P6177="H",0,IF(Q6177&lt;Veriler!$G$2,L6177*Veriler!$G$2,L6177*Q6177)))))," ")</f>
        <v>0</v>
      </c>
      <c r="T6177" s="133">
        <f>IF(Veriler!T6177&lt;=0.1, S6177, IF(AND(Veriler!T6177&gt;0.1, F6177="", P6177="E"), IF(Q6177&gt;Veriler!$G$2, Q6177*S6177, IF(Q6177&lt;Veriler!$G$2, Veriler!$G$2*S6177, Q6177*S6177)), 0))</f>
        <v>0</v>
      </c>
      <c r="U6177" s="133" t="str">
        <f t="shared" si="1953"/>
        <v xml:space="preserve"> </v>
      </c>
      <c r="V6177" s="134" t="str">
        <f>IFERROR(IF(O6177="%10 sınırı aşılmıştır.",L6177-T6177,IFERROR(IF(F6177="",IF(S6177=1,0,IF(L6177-S6177=0,"",L6177-S6177)),IF(Veriler!M6177="",L6177,IF(L6177*Veriler!M6177=0,"",L6177*Veriler!M6177))),L6177)),0)</f>
        <v/>
      </c>
      <c r="W6177" s="146"/>
      <c r="X6177" s="146"/>
      <c r="Y6177" s="146"/>
    </row>
    <row r="6178" spans="1:25" s="99" customFormat="1" ht="54.75" customHeight="1" x14ac:dyDescent="0.25">
      <c r="A6178" s="96">
        <f t="shared" si="1954"/>
        <v>4553</v>
      </c>
      <c r="B6178" s="175"/>
      <c r="C6178" s="176"/>
      <c r="D6178" s="113"/>
      <c r="E6178" s="115"/>
      <c r="F6178" s="174"/>
      <c r="G6178" s="114" t="str">
        <f t="shared" si="1949"/>
        <v/>
      </c>
      <c r="H6178" s="115"/>
      <c r="I6178" s="115"/>
      <c r="J6178" s="115"/>
      <c r="K6178" s="115"/>
      <c r="L6178" s="133" t="str">
        <f t="shared" si="1950"/>
        <v/>
      </c>
      <c r="M6178" s="116" t="str">
        <f>IF(L6178="", "", L6178/Veriler!$X$1)</f>
        <v/>
      </c>
      <c r="N6178" s="116" t="str">
        <f>IF(F6178&lt;&gt;"", "İthal Girdi", IF(Veriler!T6178="", "", IF(Veriler!S6178="H", "%0,5 üzerindedir", IF(Veriler!T6178&gt;0.1, "%10 sınırı aşılmıştır.", "Uygun"))))</f>
        <v>%0,5 üzerindedir</v>
      </c>
      <c r="O6178" s="116" t="str">
        <f t="shared" si="1951"/>
        <v xml:space="preserve"> </v>
      </c>
      <c r="P6178" s="117"/>
      <c r="Q6178" s="118"/>
      <c r="R6178" s="119" t="str">
        <f t="shared" si="1952"/>
        <v/>
      </c>
      <c r="S6178" s="133">
        <f>IFERROR(IF(M6178&lt;=0.005,IF(F6178="",L6178,0),IF(F6178&lt;&gt;"",0,IF(P6178="",0,IF(P6178="H",0,IF(Q6178&lt;Veriler!$G$2,L6178*Veriler!$G$2,L6178*Q6178)))))," ")</f>
        <v>0</v>
      </c>
      <c r="T6178" s="133">
        <f>IF(Veriler!T6178&lt;=0.1, S6178, IF(AND(Veriler!T6178&gt;0.1, F6178="", P6178="E"), IF(Q6178&gt;Veriler!$G$2, Q6178*S6178, IF(Q6178&lt;Veriler!$G$2, Veriler!$G$2*S6178, Q6178*S6178)), 0))</f>
        <v>0</v>
      </c>
      <c r="U6178" s="133" t="str">
        <f t="shared" si="1953"/>
        <v xml:space="preserve"> </v>
      </c>
      <c r="V6178" s="134" t="str">
        <f>IFERROR(IF(O6178="%10 sınırı aşılmıştır.",L6178-T6178,IFERROR(IF(F6178="",IF(S6178=1,0,IF(L6178-S6178=0,"",L6178-S6178)),IF(Veriler!M6178="",L6178,IF(L6178*Veriler!M6178=0,"",L6178*Veriler!M6178))),L6178)),0)</f>
        <v/>
      </c>
      <c r="W6178" s="146"/>
      <c r="X6178" s="146"/>
      <c r="Y6178" s="146"/>
    </row>
    <row r="6179" spans="1:25" s="99" customFormat="1" ht="54.75" customHeight="1" x14ac:dyDescent="0.25">
      <c r="A6179" s="96">
        <f t="shared" si="1954"/>
        <v>4554</v>
      </c>
      <c r="B6179" s="175"/>
      <c r="C6179" s="176"/>
      <c r="D6179" s="113"/>
      <c r="E6179" s="115"/>
      <c r="F6179" s="174"/>
      <c r="G6179" s="114" t="str">
        <f t="shared" si="1949"/>
        <v/>
      </c>
      <c r="H6179" s="115"/>
      <c r="I6179" s="115"/>
      <c r="J6179" s="115"/>
      <c r="K6179" s="115"/>
      <c r="L6179" s="133" t="str">
        <f t="shared" si="1950"/>
        <v/>
      </c>
      <c r="M6179" s="116" t="str">
        <f>IF(L6179="", "", L6179/Veriler!$X$1)</f>
        <v/>
      </c>
      <c r="N6179" s="116" t="str">
        <f>IF(F6179&lt;&gt;"", "İthal Girdi", IF(Veriler!T6179="", "", IF(Veriler!S6179="H", "%0,5 üzerindedir", IF(Veriler!T6179&gt;0.1, "%10 sınırı aşılmıştır.", "Uygun"))))</f>
        <v>%0,5 üzerindedir</v>
      </c>
      <c r="O6179" s="116" t="str">
        <f t="shared" si="1951"/>
        <v xml:space="preserve"> </v>
      </c>
      <c r="P6179" s="117"/>
      <c r="Q6179" s="118"/>
      <c r="R6179" s="119" t="str">
        <f t="shared" si="1952"/>
        <v/>
      </c>
      <c r="S6179" s="133">
        <f>IFERROR(IF(M6179&lt;=0.005,IF(F6179="",L6179,0),IF(F6179&lt;&gt;"",0,IF(P6179="",0,IF(P6179="H",0,IF(Q6179&lt;Veriler!$G$2,L6179*Veriler!$G$2,L6179*Q6179)))))," ")</f>
        <v>0</v>
      </c>
      <c r="T6179" s="133">
        <f>IF(Veriler!T6179&lt;=0.1, S6179, IF(AND(Veriler!T6179&gt;0.1, F6179="", P6179="E"), IF(Q6179&gt;Veriler!$G$2, Q6179*S6179, IF(Q6179&lt;Veriler!$G$2, Veriler!$G$2*S6179, Q6179*S6179)), 0))</f>
        <v>0</v>
      </c>
      <c r="U6179" s="133" t="str">
        <f t="shared" si="1953"/>
        <v xml:space="preserve"> </v>
      </c>
      <c r="V6179" s="134" t="str">
        <f>IFERROR(IF(O6179="%10 sınırı aşılmıştır.",L6179-T6179,IFERROR(IF(F6179="",IF(S6179=1,0,IF(L6179-S6179=0,"",L6179-S6179)),IF(Veriler!M6179="",L6179,IF(L6179*Veriler!M6179=0,"",L6179*Veriler!M6179))),L6179)),0)</f>
        <v/>
      </c>
      <c r="W6179" s="146"/>
      <c r="X6179" s="146"/>
      <c r="Y6179" s="146"/>
    </row>
    <row r="6180" spans="1:25" s="99" customFormat="1" ht="54.75" customHeight="1" x14ac:dyDescent="0.25">
      <c r="A6180" s="96">
        <f t="shared" si="1954"/>
        <v>4555</v>
      </c>
      <c r="B6180" s="175"/>
      <c r="C6180" s="176"/>
      <c r="D6180" s="113"/>
      <c r="E6180" s="115"/>
      <c r="F6180" s="174"/>
      <c r="G6180" s="114" t="str">
        <f t="shared" si="1949"/>
        <v/>
      </c>
      <c r="H6180" s="115"/>
      <c r="I6180" s="115"/>
      <c r="J6180" s="115"/>
      <c r="K6180" s="115"/>
      <c r="L6180" s="133" t="str">
        <f t="shared" si="1950"/>
        <v/>
      </c>
      <c r="M6180" s="116" t="str">
        <f>IF(L6180="", "", L6180/Veriler!$X$1)</f>
        <v/>
      </c>
      <c r="N6180" s="116" t="str">
        <f>IF(F6180&lt;&gt;"", "İthal Girdi", IF(Veriler!T6180="", "", IF(Veriler!S6180="H", "%0,5 üzerindedir", IF(Veriler!T6180&gt;0.1, "%10 sınırı aşılmıştır.", "Uygun"))))</f>
        <v>%0,5 üzerindedir</v>
      </c>
      <c r="O6180" s="116" t="str">
        <f t="shared" si="1951"/>
        <v xml:space="preserve"> </v>
      </c>
      <c r="P6180" s="117"/>
      <c r="Q6180" s="118"/>
      <c r="R6180" s="119" t="str">
        <f t="shared" si="1952"/>
        <v/>
      </c>
      <c r="S6180" s="133">
        <f>IFERROR(IF(M6180&lt;=0.005,IF(F6180="",L6180,0),IF(F6180&lt;&gt;"",0,IF(P6180="",0,IF(P6180="H",0,IF(Q6180&lt;Veriler!$G$2,L6180*Veriler!$G$2,L6180*Q6180)))))," ")</f>
        <v>0</v>
      </c>
      <c r="T6180" s="133">
        <f>IF(Veriler!T6180&lt;=0.1, S6180, IF(AND(Veriler!T6180&gt;0.1, F6180="", P6180="E"), IF(Q6180&gt;Veriler!$G$2, Q6180*S6180, IF(Q6180&lt;Veriler!$G$2, Veriler!$G$2*S6180, Q6180*S6180)), 0))</f>
        <v>0</v>
      </c>
      <c r="U6180" s="133" t="str">
        <f t="shared" si="1953"/>
        <v xml:space="preserve"> </v>
      </c>
      <c r="V6180" s="134" t="str">
        <f>IFERROR(IF(O6180="%10 sınırı aşılmıştır.",L6180-T6180,IFERROR(IF(F6180="",IF(S6180=1,0,IF(L6180-S6180=0,"",L6180-S6180)),IF(Veriler!M6180="",L6180,IF(L6180*Veriler!M6180=0,"",L6180*Veriler!M6180))),L6180)),0)</f>
        <v/>
      </c>
      <c r="W6180" s="146"/>
      <c r="X6180" s="146"/>
      <c r="Y6180" s="146"/>
    </row>
    <row r="6181" spans="1:25" s="99" customFormat="1" ht="54.75" customHeight="1" x14ac:dyDescent="0.25">
      <c r="A6181" s="96">
        <f t="shared" si="1954"/>
        <v>4556</v>
      </c>
      <c r="B6181" s="175"/>
      <c r="C6181" s="176"/>
      <c r="D6181" s="113"/>
      <c r="E6181" s="115"/>
      <c r="F6181" s="174"/>
      <c r="G6181" s="114" t="str">
        <f t="shared" si="1949"/>
        <v/>
      </c>
      <c r="H6181" s="115"/>
      <c r="I6181" s="115"/>
      <c r="J6181" s="115"/>
      <c r="K6181" s="115"/>
      <c r="L6181" s="133" t="str">
        <f t="shared" si="1950"/>
        <v/>
      </c>
      <c r="M6181" s="116" t="str">
        <f>IF(L6181="", "", L6181/Veriler!$X$1)</f>
        <v/>
      </c>
      <c r="N6181" s="116" t="str">
        <f>IF(F6181&lt;&gt;"", "İthal Girdi", IF(Veriler!T6181="", "", IF(Veriler!S6181="H", "%0,5 üzerindedir", IF(Veriler!T6181&gt;0.1, "%10 sınırı aşılmıştır.", "Uygun"))))</f>
        <v>%0,5 üzerindedir</v>
      </c>
      <c r="O6181" s="116" t="str">
        <f t="shared" si="1951"/>
        <v xml:space="preserve"> </v>
      </c>
      <c r="P6181" s="117"/>
      <c r="Q6181" s="118"/>
      <c r="R6181" s="119" t="str">
        <f t="shared" si="1952"/>
        <v/>
      </c>
      <c r="S6181" s="133">
        <f>IFERROR(IF(M6181&lt;=0.005,IF(F6181="",L6181,0),IF(F6181&lt;&gt;"",0,IF(P6181="",0,IF(P6181="H",0,IF(Q6181&lt;Veriler!$G$2,L6181*Veriler!$G$2,L6181*Q6181)))))," ")</f>
        <v>0</v>
      </c>
      <c r="T6181" s="133">
        <f>IF(Veriler!T6181&lt;=0.1, S6181, IF(AND(Veriler!T6181&gt;0.1, F6181="", P6181="E"), IF(Q6181&gt;Veriler!$G$2, Q6181*S6181, IF(Q6181&lt;Veriler!$G$2, Veriler!$G$2*S6181, Q6181*S6181)), 0))</f>
        <v>0</v>
      </c>
      <c r="U6181" s="133" t="str">
        <f t="shared" si="1953"/>
        <v xml:space="preserve"> </v>
      </c>
      <c r="V6181" s="134" t="str">
        <f>IFERROR(IF(O6181="%10 sınırı aşılmıştır.",L6181-T6181,IFERROR(IF(F6181="",IF(S6181=1,0,IF(L6181-S6181=0,"",L6181-S6181)),IF(Veriler!M6181="",L6181,IF(L6181*Veriler!M6181=0,"",L6181*Veriler!M6181))),L6181)),0)</f>
        <v/>
      </c>
      <c r="W6181" s="146"/>
      <c r="X6181" s="146"/>
      <c r="Y6181" s="146"/>
    </row>
    <row r="6182" spans="1:25" s="99" customFormat="1" ht="54.75" customHeight="1" x14ac:dyDescent="0.25">
      <c r="A6182" s="96">
        <f t="shared" si="1954"/>
        <v>4557</v>
      </c>
      <c r="B6182" s="175"/>
      <c r="C6182" s="176"/>
      <c r="D6182" s="113"/>
      <c r="E6182" s="115"/>
      <c r="F6182" s="174"/>
      <c r="G6182" s="114" t="str">
        <f t="shared" si="1949"/>
        <v/>
      </c>
      <c r="H6182" s="115"/>
      <c r="I6182" s="115"/>
      <c r="J6182" s="115"/>
      <c r="K6182" s="115"/>
      <c r="L6182" s="133" t="str">
        <f t="shared" si="1950"/>
        <v/>
      </c>
      <c r="M6182" s="116" t="str">
        <f>IF(L6182="", "", L6182/Veriler!$X$1)</f>
        <v/>
      </c>
      <c r="N6182" s="116" t="str">
        <f>IF(F6182&lt;&gt;"", "İthal Girdi", IF(Veriler!T6182="", "", IF(Veriler!S6182="H", "%0,5 üzerindedir", IF(Veriler!T6182&gt;0.1, "%10 sınırı aşılmıştır.", "Uygun"))))</f>
        <v>%0,5 üzerindedir</v>
      </c>
      <c r="O6182" s="116" t="str">
        <f t="shared" si="1951"/>
        <v xml:space="preserve"> </v>
      </c>
      <c r="P6182" s="117"/>
      <c r="Q6182" s="118"/>
      <c r="R6182" s="119" t="str">
        <f t="shared" si="1952"/>
        <v/>
      </c>
      <c r="S6182" s="133">
        <f>IFERROR(IF(M6182&lt;=0.005,IF(F6182="",L6182,0),IF(F6182&lt;&gt;"",0,IF(P6182="",0,IF(P6182="H",0,IF(Q6182&lt;Veriler!$G$2,L6182*Veriler!$G$2,L6182*Q6182)))))," ")</f>
        <v>0</v>
      </c>
      <c r="T6182" s="133">
        <f>IF(Veriler!T6182&lt;=0.1, S6182, IF(AND(Veriler!T6182&gt;0.1, F6182="", P6182="E"), IF(Q6182&gt;Veriler!$G$2, Q6182*S6182, IF(Q6182&lt;Veriler!$G$2, Veriler!$G$2*S6182, Q6182*S6182)), 0))</f>
        <v>0</v>
      </c>
      <c r="U6182" s="133" t="str">
        <f t="shared" si="1953"/>
        <v xml:space="preserve"> </v>
      </c>
      <c r="V6182" s="134" t="str">
        <f>IFERROR(IF(O6182="%10 sınırı aşılmıştır.",L6182-T6182,IFERROR(IF(F6182="",IF(S6182=1,0,IF(L6182-S6182=0,"",L6182-S6182)),IF(Veriler!M6182="",L6182,IF(L6182*Veriler!M6182=0,"",L6182*Veriler!M6182))),L6182)),0)</f>
        <v/>
      </c>
      <c r="W6182" s="146"/>
      <c r="X6182" s="146"/>
      <c r="Y6182" s="146"/>
    </row>
    <row r="6183" spans="1:25" s="99" customFormat="1" ht="54.75" customHeight="1" x14ac:dyDescent="0.25">
      <c r="A6183" s="96">
        <f t="shared" si="1954"/>
        <v>4558</v>
      </c>
      <c r="B6183" s="175"/>
      <c r="C6183" s="176"/>
      <c r="D6183" s="113"/>
      <c r="E6183" s="115"/>
      <c r="F6183" s="174"/>
      <c r="G6183" s="114" t="str">
        <f t="shared" si="1949"/>
        <v/>
      </c>
      <c r="H6183" s="115"/>
      <c r="I6183" s="115"/>
      <c r="J6183" s="115"/>
      <c r="K6183" s="115"/>
      <c r="L6183" s="133" t="str">
        <f t="shared" si="1950"/>
        <v/>
      </c>
      <c r="M6183" s="116" t="str">
        <f>IF(L6183="", "", L6183/Veriler!$X$1)</f>
        <v/>
      </c>
      <c r="N6183" s="116" t="str">
        <f>IF(F6183&lt;&gt;"", "İthal Girdi", IF(Veriler!T6183="", "", IF(Veriler!S6183="H", "%0,5 üzerindedir", IF(Veriler!T6183&gt;0.1, "%10 sınırı aşılmıştır.", "Uygun"))))</f>
        <v>%0,5 üzerindedir</v>
      </c>
      <c r="O6183" s="116" t="str">
        <f t="shared" si="1951"/>
        <v xml:space="preserve"> </v>
      </c>
      <c r="P6183" s="117"/>
      <c r="Q6183" s="118"/>
      <c r="R6183" s="119" t="str">
        <f t="shared" si="1952"/>
        <v/>
      </c>
      <c r="S6183" s="133">
        <f>IFERROR(IF(M6183&lt;=0.005,IF(F6183="",L6183,0),IF(F6183&lt;&gt;"",0,IF(P6183="",0,IF(P6183="H",0,IF(Q6183&lt;Veriler!$G$2,L6183*Veriler!$G$2,L6183*Q6183)))))," ")</f>
        <v>0</v>
      </c>
      <c r="T6183" s="133">
        <f>IF(Veriler!T6183&lt;=0.1, S6183, IF(AND(Veriler!T6183&gt;0.1, F6183="", P6183="E"), IF(Q6183&gt;Veriler!$G$2, Q6183*S6183, IF(Q6183&lt;Veriler!$G$2, Veriler!$G$2*S6183, Q6183*S6183)), 0))</f>
        <v>0</v>
      </c>
      <c r="U6183" s="133" t="str">
        <f t="shared" si="1953"/>
        <v xml:space="preserve"> </v>
      </c>
      <c r="V6183" s="134" t="str">
        <f>IFERROR(IF(O6183="%10 sınırı aşılmıştır.",L6183-T6183,IFERROR(IF(F6183="",IF(S6183=1,0,IF(L6183-S6183=0,"",L6183-S6183)),IF(Veriler!M6183="",L6183,IF(L6183*Veriler!M6183=0,"",L6183*Veriler!M6183))),L6183)),0)</f>
        <v/>
      </c>
      <c r="W6183" s="146"/>
      <c r="X6183" s="146"/>
      <c r="Y6183" s="146"/>
    </row>
    <row r="6184" spans="1:25" s="99" customFormat="1" ht="54.75" customHeight="1" x14ac:dyDescent="0.25">
      <c r="A6184" s="96">
        <f t="shared" si="1954"/>
        <v>4559</v>
      </c>
      <c r="B6184" s="175"/>
      <c r="C6184" s="176"/>
      <c r="D6184" s="113"/>
      <c r="E6184" s="115"/>
      <c r="F6184" s="174"/>
      <c r="G6184" s="114" t="str">
        <f t="shared" si="1949"/>
        <v/>
      </c>
      <c r="H6184" s="115"/>
      <c r="I6184" s="115"/>
      <c r="J6184" s="115"/>
      <c r="K6184" s="115"/>
      <c r="L6184" s="133" t="str">
        <f t="shared" si="1950"/>
        <v/>
      </c>
      <c r="M6184" s="116" t="str">
        <f>IF(L6184="", "", L6184/Veriler!$X$1)</f>
        <v/>
      </c>
      <c r="N6184" s="116" t="str">
        <f>IF(F6184&lt;&gt;"", "İthal Girdi", IF(Veriler!T6184="", "", IF(Veriler!S6184="H", "%0,5 üzerindedir", IF(Veriler!T6184&gt;0.1, "%10 sınırı aşılmıştır.", "Uygun"))))</f>
        <v>%0,5 üzerindedir</v>
      </c>
      <c r="O6184" s="116" t="str">
        <f t="shared" si="1951"/>
        <v xml:space="preserve"> </v>
      </c>
      <c r="P6184" s="117"/>
      <c r="Q6184" s="118"/>
      <c r="R6184" s="119" t="str">
        <f t="shared" si="1952"/>
        <v/>
      </c>
      <c r="S6184" s="133">
        <f>IFERROR(IF(M6184&lt;=0.005,IF(F6184="",L6184,0),IF(F6184&lt;&gt;"",0,IF(P6184="",0,IF(P6184="H",0,IF(Q6184&lt;Veriler!$G$2,L6184*Veriler!$G$2,L6184*Q6184)))))," ")</f>
        <v>0</v>
      </c>
      <c r="T6184" s="133">
        <f>IF(Veriler!T6184&lt;=0.1, S6184, IF(AND(Veriler!T6184&gt;0.1, F6184="", P6184="E"), IF(Q6184&gt;Veriler!$G$2, Q6184*S6184, IF(Q6184&lt;Veriler!$G$2, Veriler!$G$2*S6184, Q6184*S6184)), 0))</f>
        <v>0</v>
      </c>
      <c r="U6184" s="133" t="str">
        <f t="shared" si="1953"/>
        <v xml:space="preserve"> </v>
      </c>
      <c r="V6184" s="134" t="str">
        <f>IFERROR(IF(O6184="%10 sınırı aşılmıştır.",L6184-T6184,IFERROR(IF(F6184="",IF(S6184=1,0,IF(L6184-S6184=0,"",L6184-S6184)),IF(Veriler!M6184="",L6184,IF(L6184*Veriler!M6184=0,"",L6184*Veriler!M6184))),L6184)),0)</f>
        <v/>
      </c>
      <c r="W6184" s="146"/>
      <c r="X6184" s="146"/>
      <c r="Y6184" s="146"/>
    </row>
    <row r="6185" spans="1:25" s="99" customFormat="1" ht="54.75" customHeight="1" x14ac:dyDescent="0.25">
      <c r="A6185" s="96">
        <f t="shared" si="1954"/>
        <v>4560</v>
      </c>
      <c r="B6185" s="175"/>
      <c r="C6185" s="176"/>
      <c r="D6185" s="113"/>
      <c r="E6185" s="115"/>
      <c r="F6185" s="174"/>
      <c r="G6185" s="114" t="str">
        <f t="shared" si="1949"/>
        <v/>
      </c>
      <c r="H6185" s="115"/>
      <c r="I6185" s="115"/>
      <c r="J6185" s="115"/>
      <c r="K6185" s="115"/>
      <c r="L6185" s="133" t="str">
        <f t="shared" si="1950"/>
        <v/>
      </c>
      <c r="M6185" s="116" t="str">
        <f>IF(L6185="", "", L6185/Veriler!$X$1)</f>
        <v/>
      </c>
      <c r="N6185" s="116" t="str">
        <f>IF(F6185&lt;&gt;"", "İthal Girdi", IF(Veriler!T6185="", "", IF(Veriler!S6185="H", "%0,5 üzerindedir", IF(Veriler!T6185&gt;0.1, "%10 sınırı aşılmıştır.", "Uygun"))))</f>
        <v>%0,5 üzerindedir</v>
      </c>
      <c r="O6185" s="116" t="str">
        <f t="shared" si="1951"/>
        <v xml:space="preserve"> </v>
      </c>
      <c r="P6185" s="117"/>
      <c r="Q6185" s="118"/>
      <c r="R6185" s="119" t="str">
        <f t="shared" si="1952"/>
        <v/>
      </c>
      <c r="S6185" s="133">
        <f>IFERROR(IF(M6185&lt;=0.005,IF(F6185="",L6185,0),IF(F6185&lt;&gt;"",0,IF(P6185="",0,IF(P6185="H",0,IF(Q6185&lt;Veriler!$G$2,L6185*Veriler!$G$2,L6185*Q6185)))))," ")</f>
        <v>0</v>
      </c>
      <c r="T6185" s="133">
        <f>IF(Veriler!T6185&lt;=0.1, S6185, IF(AND(Veriler!T6185&gt;0.1, F6185="", P6185="E"), IF(Q6185&gt;Veriler!$G$2, Q6185*S6185, IF(Q6185&lt;Veriler!$G$2, Veriler!$G$2*S6185, Q6185*S6185)), 0))</f>
        <v>0</v>
      </c>
      <c r="U6185" s="133" t="str">
        <f t="shared" si="1953"/>
        <v xml:space="preserve"> </v>
      </c>
      <c r="V6185" s="134" t="str">
        <f>IFERROR(IF(O6185="%10 sınırı aşılmıştır.",L6185-T6185,IFERROR(IF(F6185="",IF(S6185=1,0,IF(L6185-S6185=0,"",L6185-S6185)),IF(Veriler!M6185="",L6185,IF(L6185*Veriler!M6185=0,"",L6185*Veriler!M6185))),L6185)),0)</f>
        <v/>
      </c>
      <c r="W6185" s="146"/>
      <c r="X6185" s="146"/>
      <c r="Y6185" s="146"/>
    </row>
    <row r="6186" spans="1:25" s="99" customFormat="1" ht="54.75" customHeight="1" x14ac:dyDescent="0.25">
      <c r="A6186" s="96">
        <f t="shared" si="1954"/>
        <v>4561</v>
      </c>
      <c r="B6186" s="175"/>
      <c r="C6186" s="176"/>
      <c r="D6186" s="113"/>
      <c r="E6186" s="115"/>
      <c r="F6186" s="174"/>
      <c r="G6186" s="114" t="str">
        <f t="shared" si="1949"/>
        <v/>
      </c>
      <c r="H6186" s="115"/>
      <c r="I6186" s="115"/>
      <c r="J6186" s="115"/>
      <c r="K6186" s="115"/>
      <c r="L6186" s="133" t="str">
        <f t="shared" si="1950"/>
        <v/>
      </c>
      <c r="M6186" s="116" t="str">
        <f>IF(L6186="", "", L6186/Veriler!$X$1)</f>
        <v/>
      </c>
      <c r="N6186" s="116" t="str">
        <f>IF(F6186&lt;&gt;"", "İthal Girdi", IF(Veriler!T6186="", "", IF(Veriler!S6186="H", "%0,5 üzerindedir", IF(Veriler!T6186&gt;0.1, "%10 sınırı aşılmıştır.", "Uygun"))))</f>
        <v>%0,5 üzerindedir</v>
      </c>
      <c r="O6186" s="116" t="str">
        <f t="shared" si="1951"/>
        <v xml:space="preserve"> </v>
      </c>
      <c r="P6186" s="117"/>
      <c r="Q6186" s="118"/>
      <c r="R6186" s="119" t="str">
        <f t="shared" si="1952"/>
        <v/>
      </c>
      <c r="S6186" s="133">
        <f>IFERROR(IF(M6186&lt;=0.005,IF(F6186="",L6186,0),IF(F6186&lt;&gt;"",0,IF(P6186="",0,IF(P6186="H",0,IF(Q6186&lt;Veriler!$G$2,L6186*Veriler!$G$2,L6186*Q6186)))))," ")</f>
        <v>0</v>
      </c>
      <c r="T6186" s="133">
        <f>IF(Veriler!T6186&lt;=0.1, S6186, IF(AND(Veriler!T6186&gt;0.1, F6186="", P6186="E"), IF(Q6186&gt;Veriler!$G$2, Q6186*S6186, IF(Q6186&lt;Veriler!$G$2, Veriler!$G$2*S6186, Q6186*S6186)), 0))</f>
        <v>0</v>
      </c>
      <c r="U6186" s="133" t="str">
        <f t="shared" si="1953"/>
        <v xml:space="preserve"> </v>
      </c>
      <c r="V6186" s="134" t="str">
        <f>IFERROR(IF(O6186="%10 sınırı aşılmıştır.",L6186-T6186,IFERROR(IF(F6186="",IF(S6186=1,0,IF(L6186-S6186=0,"",L6186-S6186)),IF(Veriler!M6186="",L6186,IF(L6186*Veriler!M6186=0,"",L6186*Veriler!M6186))),L6186)),0)</f>
        <v/>
      </c>
      <c r="W6186" s="146"/>
      <c r="X6186" s="146"/>
      <c r="Y6186" s="146"/>
    </row>
    <row r="6187" spans="1:25" s="99" customFormat="1" ht="54.75" customHeight="1" x14ac:dyDescent="0.25">
      <c r="A6187" s="96">
        <f t="shared" si="1954"/>
        <v>4562</v>
      </c>
      <c r="B6187" s="175"/>
      <c r="C6187" s="176"/>
      <c r="D6187" s="113"/>
      <c r="E6187" s="115"/>
      <c r="F6187" s="174"/>
      <c r="G6187" s="114" t="str">
        <f t="shared" si="1949"/>
        <v/>
      </c>
      <c r="H6187" s="115"/>
      <c r="I6187" s="115"/>
      <c r="J6187" s="115"/>
      <c r="K6187" s="115"/>
      <c r="L6187" s="133" t="str">
        <f t="shared" si="1950"/>
        <v/>
      </c>
      <c r="M6187" s="116" t="str">
        <f>IF(L6187="", "", L6187/Veriler!$X$1)</f>
        <v/>
      </c>
      <c r="N6187" s="116" t="str">
        <f>IF(F6187&lt;&gt;"", "İthal Girdi", IF(Veriler!T6187="", "", IF(Veriler!S6187="H", "%0,5 üzerindedir", IF(Veriler!T6187&gt;0.1, "%10 sınırı aşılmıştır.", "Uygun"))))</f>
        <v>%0,5 üzerindedir</v>
      </c>
      <c r="O6187" s="116" t="str">
        <f t="shared" si="1951"/>
        <v xml:space="preserve"> </v>
      </c>
      <c r="P6187" s="117"/>
      <c r="Q6187" s="118"/>
      <c r="R6187" s="119" t="str">
        <f t="shared" si="1952"/>
        <v/>
      </c>
      <c r="S6187" s="133">
        <f>IFERROR(IF(M6187&lt;=0.005,IF(F6187="",L6187,0),IF(F6187&lt;&gt;"",0,IF(P6187="",0,IF(P6187="H",0,IF(Q6187&lt;Veriler!$G$2,L6187*Veriler!$G$2,L6187*Q6187)))))," ")</f>
        <v>0</v>
      </c>
      <c r="T6187" s="133">
        <f>IF(Veriler!T6187&lt;=0.1, S6187, IF(AND(Veriler!T6187&gt;0.1, F6187="", P6187="E"), IF(Q6187&gt;Veriler!$G$2, Q6187*S6187, IF(Q6187&lt;Veriler!$G$2, Veriler!$G$2*S6187, Q6187*S6187)), 0))</f>
        <v>0</v>
      </c>
      <c r="U6187" s="133" t="str">
        <f t="shared" si="1953"/>
        <v xml:space="preserve"> </v>
      </c>
      <c r="V6187" s="134" t="str">
        <f>IFERROR(IF(O6187="%10 sınırı aşılmıştır.",L6187-T6187,IFERROR(IF(F6187="",IF(S6187=1,0,IF(L6187-S6187=0,"",L6187-S6187)),IF(Veriler!M6187="",L6187,IF(L6187*Veriler!M6187=0,"",L6187*Veriler!M6187))),L6187)),0)</f>
        <v/>
      </c>
      <c r="W6187" s="146"/>
      <c r="X6187" s="146"/>
      <c r="Y6187" s="146"/>
    </row>
    <row r="6188" spans="1:25" s="99" customFormat="1" ht="54.75" customHeight="1" x14ac:dyDescent="0.25">
      <c r="A6188" s="96">
        <f t="shared" si="1954"/>
        <v>4563</v>
      </c>
      <c r="B6188" s="175"/>
      <c r="C6188" s="176"/>
      <c r="D6188" s="113"/>
      <c r="E6188" s="115"/>
      <c r="F6188" s="174"/>
      <c r="G6188" s="114" t="str">
        <f t="shared" si="1949"/>
        <v/>
      </c>
      <c r="H6188" s="115"/>
      <c r="I6188" s="115"/>
      <c r="J6188" s="115"/>
      <c r="K6188" s="115"/>
      <c r="L6188" s="133" t="str">
        <f t="shared" si="1950"/>
        <v/>
      </c>
      <c r="M6188" s="116" t="str">
        <f>IF(L6188="", "", L6188/Veriler!$X$1)</f>
        <v/>
      </c>
      <c r="N6188" s="116" t="str">
        <f>IF(F6188&lt;&gt;"", "İthal Girdi", IF(Veriler!T6188="", "", IF(Veriler!S6188="H", "%0,5 üzerindedir", IF(Veriler!T6188&gt;0.1, "%10 sınırı aşılmıştır.", "Uygun"))))</f>
        <v>%0,5 üzerindedir</v>
      </c>
      <c r="O6188" s="116" t="str">
        <f t="shared" si="1951"/>
        <v xml:space="preserve"> </v>
      </c>
      <c r="P6188" s="117"/>
      <c r="Q6188" s="118"/>
      <c r="R6188" s="119" t="str">
        <f t="shared" si="1952"/>
        <v/>
      </c>
      <c r="S6188" s="133">
        <f>IFERROR(IF(M6188&lt;=0.005,IF(F6188="",L6188,0),IF(F6188&lt;&gt;"",0,IF(P6188="",0,IF(P6188="H",0,IF(Q6188&lt;Veriler!$G$2,L6188*Veriler!$G$2,L6188*Q6188)))))," ")</f>
        <v>0</v>
      </c>
      <c r="T6188" s="133">
        <f>IF(Veriler!T6188&lt;=0.1, S6188, IF(AND(Veriler!T6188&gt;0.1, F6188="", P6188="E"), IF(Q6188&gt;Veriler!$G$2, Q6188*S6188, IF(Q6188&lt;Veriler!$G$2, Veriler!$G$2*S6188, Q6188*S6188)), 0))</f>
        <v>0</v>
      </c>
      <c r="U6188" s="133" t="str">
        <f t="shared" si="1953"/>
        <v xml:space="preserve"> </v>
      </c>
      <c r="V6188" s="134" t="str">
        <f>IFERROR(IF(O6188="%10 sınırı aşılmıştır.",L6188-T6188,IFERROR(IF(F6188="",IF(S6188=1,0,IF(L6188-S6188=0,"",L6188-S6188)),IF(Veriler!M6188="",L6188,IF(L6188*Veriler!M6188=0,"",L6188*Veriler!M6188))),L6188)),0)</f>
        <v/>
      </c>
      <c r="W6188" s="146"/>
      <c r="X6188" s="146"/>
      <c r="Y6188" s="146"/>
    </row>
    <row r="6189" spans="1:25" s="99" customFormat="1" ht="54.75" customHeight="1" x14ac:dyDescent="0.25">
      <c r="A6189" s="96">
        <f t="shared" si="1954"/>
        <v>4564</v>
      </c>
      <c r="B6189" s="175"/>
      <c r="C6189" s="176"/>
      <c r="D6189" s="113"/>
      <c r="E6189" s="115"/>
      <c r="F6189" s="174"/>
      <c r="G6189" s="114" t="str">
        <f t="shared" si="1949"/>
        <v/>
      </c>
      <c r="H6189" s="115"/>
      <c r="I6189" s="115"/>
      <c r="J6189" s="115"/>
      <c r="K6189" s="115"/>
      <c r="L6189" s="133" t="str">
        <f t="shared" si="1950"/>
        <v/>
      </c>
      <c r="M6189" s="116" t="str">
        <f>IF(L6189="", "", L6189/Veriler!$X$1)</f>
        <v/>
      </c>
      <c r="N6189" s="116" t="str">
        <f>IF(F6189&lt;&gt;"", "İthal Girdi", IF(Veriler!T6189="", "", IF(Veriler!S6189="H", "%0,5 üzerindedir", IF(Veriler!T6189&gt;0.1, "%10 sınırı aşılmıştır.", "Uygun"))))</f>
        <v>%0,5 üzerindedir</v>
      </c>
      <c r="O6189" s="116" t="str">
        <f t="shared" si="1951"/>
        <v xml:space="preserve"> </v>
      </c>
      <c r="P6189" s="117"/>
      <c r="Q6189" s="118"/>
      <c r="R6189" s="119" t="str">
        <f t="shared" si="1952"/>
        <v/>
      </c>
      <c r="S6189" s="133">
        <f>IFERROR(IF(M6189&lt;=0.005,IF(F6189="",L6189,0),IF(F6189&lt;&gt;"",0,IF(P6189="",0,IF(P6189="H",0,IF(Q6189&lt;Veriler!$G$2,L6189*Veriler!$G$2,L6189*Q6189)))))," ")</f>
        <v>0</v>
      </c>
      <c r="T6189" s="133">
        <f>IF(Veriler!T6189&lt;=0.1, S6189, IF(AND(Veriler!T6189&gt;0.1, F6189="", P6189="E"), IF(Q6189&gt;Veriler!$G$2, Q6189*S6189, IF(Q6189&lt;Veriler!$G$2, Veriler!$G$2*S6189, Q6189*S6189)), 0))</f>
        <v>0</v>
      </c>
      <c r="U6189" s="133" t="str">
        <f t="shared" si="1953"/>
        <v xml:space="preserve"> </v>
      </c>
      <c r="V6189" s="134" t="str">
        <f>IFERROR(IF(O6189="%10 sınırı aşılmıştır.",L6189-T6189,IFERROR(IF(F6189="",IF(S6189=1,0,IF(L6189-S6189=0,"",L6189-S6189)),IF(Veriler!M6189="",L6189,IF(L6189*Veriler!M6189=0,"",L6189*Veriler!M6189))),L6189)),0)</f>
        <v/>
      </c>
      <c r="W6189" s="146"/>
      <c r="X6189" s="146"/>
      <c r="Y6189" s="146"/>
    </row>
    <row r="6190" spans="1:25" s="99" customFormat="1" ht="24" customHeight="1" x14ac:dyDescent="0.25">
      <c r="A6190" s="103"/>
      <c r="B6190" s="104"/>
      <c r="C6190" s="104"/>
      <c r="D6190" s="104"/>
      <c r="E6190" s="103"/>
      <c r="F6190" s="135"/>
      <c r="G6190" s="157"/>
      <c r="H6190" s="103"/>
      <c r="I6190" s="103"/>
      <c r="J6190" s="103"/>
      <c r="K6190" s="103"/>
      <c r="L6190" s="136">
        <f>SUM(L6161:L6174,L6176:L6189)</f>
        <v>0</v>
      </c>
      <c r="M6190" s="158"/>
      <c r="N6190" s="158"/>
      <c r="O6190" s="158"/>
      <c r="P6190" s="105"/>
      <c r="Q6190" s="106"/>
      <c r="R6190" s="159"/>
      <c r="S6190" s="160"/>
      <c r="T6190" s="160"/>
      <c r="U6190" s="160"/>
      <c r="V6190" s="160"/>
      <c r="W6190" s="146"/>
      <c r="X6190" s="146"/>
      <c r="Y6190" s="146"/>
    </row>
    <row r="6191" spans="1:25" s="99" customFormat="1" ht="31.5" customHeight="1" x14ac:dyDescent="0.25">
      <c r="A6191" s="103"/>
      <c r="B6191" s="104"/>
      <c r="C6191" s="104"/>
      <c r="D6191" s="104"/>
      <c r="E6191" s="103"/>
      <c r="F6191" s="135"/>
      <c r="G6191" s="157"/>
      <c r="H6191" s="103"/>
      <c r="I6191" s="103"/>
      <c r="J6191" s="103"/>
      <c r="K6191" s="103"/>
      <c r="L6191" s="161"/>
      <c r="M6191" s="158"/>
      <c r="N6191" s="158"/>
      <c r="O6191" s="158"/>
      <c r="P6191" s="105"/>
      <c r="Q6191" s="106"/>
      <c r="R6191" s="159"/>
      <c r="S6191" s="162" t="s">
        <v>57</v>
      </c>
      <c r="T6191" s="162" t="s">
        <v>57</v>
      </c>
      <c r="U6191" s="162" t="s">
        <v>57</v>
      </c>
      <c r="V6191" s="163" t="s">
        <v>58</v>
      </c>
      <c r="W6191" s="146"/>
      <c r="X6191" s="146"/>
      <c r="Y6191" s="146"/>
    </row>
    <row r="6192" spans="1:25" s="99" customFormat="1" ht="58.5" customHeight="1" x14ac:dyDescent="0.25">
      <c r="A6192" s="185" t="s">
        <v>59</v>
      </c>
      <c r="B6192" s="180"/>
      <c r="C6192" s="180"/>
      <c r="D6192" s="180"/>
      <c r="E6192" s="180"/>
      <c r="F6192" s="180"/>
      <c r="G6192" s="180"/>
      <c r="H6192" s="180"/>
      <c r="I6192" s="180"/>
      <c r="J6192" s="180"/>
      <c r="K6192" s="180"/>
      <c r="L6192" s="180"/>
      <c r="M6192" s="180"/>
      <c r="N6192" s="180"/>
      <c r="O6192" s="180"/>
      <c r="P6192" s="180"/>
      <c r="Q6192" s="180"/>
      <c r="R6192" s="176"/>
      <c r="S6192" s="137">
        <f>SUM(S6154,S6161:S6174,S6176:S6189)</f>
        <v>0</v>
      </c>
      <c r="T6192" s="137" t="str">
        <f>IF(SUM(T6161:T6174,T6176:T6189)=0," ",SUM(T6161:T6174,T6176:T6189))</f>
        <v xml:space="preserve"> </v>
      </c>
      <c r="U6192" s="137" t="str">
        <f>IF(SUM(U6161:U6174,U6176:U6189)=0," ",SUM(U6161:U6174,U6176:U6189))</f>
        <v xml:space="preserve"> </v>
      </c>
      <c r="V6192" s="137" t="str">
        <f>IF(SUM(V6161:V6174,V6176:V6189)=0," ",SUM(V6161:V6174,V6176:V6189))</f>
        <v xml:space="preserve"> </v>
      </c>
      <c r="W6192" s="146"/>
      <c r="X6192" s="164">
        <f>SUM(U6161:U6174,U6176:U6189)</f>
        <v>0</v>
      </c>
      <c r="Y6192" s="164">
        <f>SUM(V6161:V6174,V6176:V6189)</f>
        <v>0</v>
      </c>
    </row>
    <row r="6193" spans="1:25" x14ac:dyDescent="0.3">
      <c r="A6193" s="34"/>
      <c r="G6193" s="146"/>
      <c r="L6193" s="146"/>
      <c r="M6193" s="146"/>
      <c r="N6193" s="146"/>
      <c r="O6193" s="146"/>
      <c r="R6193" s="146"/>
      <c r="S6193" s="146"/>
      <c r="T6193" s="146"/>
      <c r="U6193" s="146"/>
      <c r="V6193" s="146"/>
      <c r="W6193" s="146"/>
      <c r="X6193" s="146"/>
      <c r="Y6193" s="146"/>
    </row>
    <row r="6194" spans="1:25" x14ac:dyDescent="0.3">
      <c r="A6194" s="186" t="s">
        <v>60</v>
      </c>
      <c r="B6194" s="187"/>
      <c r="C6194" s="187"/>
      <c r="D6194" s="187"/>
      <c r="E6194" s="187"/>
      <c r="F6194" s="187"/>
      <c r="G6194" s="187"/>
      <c r="H6194" s="187"/>
      <c r="I6194" s="187"/>
      <c r="J6194" s="187"/>
      <c r="K6194" s="187"/>
      <c r="L6194" s="187"/>
      <c r="M6194" s="187"/>
      <c r="N6194" s="187"/>
      <c r="O6194" s="187"/>
      <c r="P6194" s="187"/>
      <c r="Q6194" s="187"/>
      <c r="R6194" s="187"/>
      <c r="S6194" s="187"/>
      <c r="T6194" s="187"/>
      <c r="U6194" s="187"/>
      <c r="V6194" s="187"/>
      <c r="W6194" s="146"/>
      <c r="X6194" s="146"/>
      <c r="Y6194" s="146"/>
    </row>
    <row r="6195" spans="1:25" s="99" customFormat="1" ht="41.25" customHeight="1" x14ac:dyDescent="0.25">
      <c r="A6195" s="189" t="s">
        <v>38</v>
      </c>
      <c r="B6195" s="180"/>
      <c r="C6195" s="180"/>
      <c r="D6195" s="180"/>
      <c r="E6195" s="180"/>
      <c r="F6195" s="180"/>
      <c r="G6195" s="180"/>
      <c r="H6195" s="180"/>
      <c r="I6195" s="180"/>
      <c r="J6195" s="180"/>
      <c r="K6195" s="180"/>
      <c r="L6195" s="180"/>
      <c r="M6195" s="180"/>
      <c r="N6195" s="180"/>
      <c r="O6195" s="180"/>
      <c r="P6195" s="180"/>
      <c r="Q6195" s="180"/>
      <c r="R6195" s="180"/>
      <c r="S6195" s="180"/>
      <c r="T6195" s="180"/>
      <c r="U6195" s="180"/>
      <c r="V6195" s="176"/>
      <c r="W6195" s="146"/>
      <c r="X6195" s="146"/>
      <c r="Y6195" s="146"/>
    </row>
    <row r="6196" spans="1:25" s="100" customFormat="1" ht="35.25" customHeight="1" x14ac:dyDescent="0.25">
      <c r="A6196" s="179" t="s">
        <v>39</v>
      </c>
      <c r="B6196" s="180"/>
      <c r="C6196" s="180"/>
      <c r="D6196" s="180"/>
      <c r="E6196" s="180"/>
      <c r="F6196" s="180"/>
      <c r="G6196" s="180"/>
      <c r="H6196" s="180"/>
      <c r="I6196" s="180"/>
      <c r="J6196" s="180"/>
      <c r="K6196" s="180"/>
      <c r="L6196" s="180"/>
      <c r="M6196" s="180"/>
      <c r="N6196" s="180"/>
      <c r="O6196" s="180"/>
      <c r="P6196" s="180"/>
      <c r="Q6196" s="180"/>
      <c r="R6196" s="176"/>
      <c r="S6196" s="147"/>
      <c r="T6196" s="148"/>
      <c r="U6196" s="149" t="s">
        <v>40</v>
      </c>
      <c r="V6196" s="150">
        <f>V6158+1</f>
        <v>164</v>
      </c>
      <c r="W6196" s="146"/>
      <c r="X6196" s="146"/>
      <c r="Y6196" s="146"/>
    </row>
    <row r="6197" spans="1:25" s="99" customFormat="1" ht="81" customHeight="1" x14ac:dyDescent="0.25">
      <c r="A6197" s="110" t="s">
        <v>3</v>
      </c>
      <c r="B6197" s="188" t="s">
        <v>41</v>
      </c>
      <c r="C6197" s="176"/>
      <c r="D6197" s="111" t="s">
        <v>42</v>
      </c>
      <c r="E6197" s="110" t="s">
        <v>324</v>
      </c>
      <c r="F6197" s="111" t="s">
        <v>325</v>
      </c>
      <c r="G6197" s="151" t="s">
        <v>43</v>
      </c>
      <c r="H6197" s="110" t="s">
        <v>44</v>
      </c>
      <c r="I6197" s="110" t="s">
        <v>8</v>
      </c>
      <c r="J6197" s="110" t="s">
        <v>45</v>
      </c>
      <c r="K6197" s="110" t="s">
        <v>46</v>
      </c>
      <c r="L6197" s="152" t="s">
        <v>47</v>
      </c>
      <c r="M6197" s="153" t="s">
        <v>48</v>
      </c>
      <c r="N6197" s="154" t="s">
        <v>49</v>
      </c>
      <c r="O6197" s="154" t="s">
        <v>49</v>
      </c>
      <c r="P6197" s="112" t="s">
        <v>50</v>
      </c>
      <c r="Q6197" s="110" t="s">
        <v>51</v>
      </c>
      <c r="R6197" s="155" t="s">
        <v>52</v>
      </c>
      <c r="S6197" s="156" t="s">
        <v>53</v>
      </c>
      <c r="T6197" s="156" t="s">
        <v>54</v>
      </c>
      <c r="U6197" s="152" t="s">
        <v>54</v>
      </c>
      <c r="V6197" s="152" t="s">
        <v>55</v>
      </c>
      <c r="W6197" s="146"/>
      <c r="X6197" s="146"/>
      <c r="Y6197" s="146"/>
    </row>
    <row r="6198" spans="1:25" s="99" customFormat="1" ht="45" customHeight="1" x14ac:dyDescent="0.25">
      <c r="A6198" s="101"/>
      <c r="B6198" s="177" t="s">
        <v>56</v>
      </c>
      <c r="C6198" s="178"/>
      <c r="D6198" s="102"/>
      <c r="E6198" s="170"/>
      <c r="F6198" s="102"/>
      <c r="G6198" s="95"/>
      <c r="H6198" s="102"/>
      <c r="I6198" s="102"/>
      <c r="J6198" s="102"/>
      <c r="K6198" s="102"/>
      <c r="L6198" s="95"/>
      <c r="M6198" s="95"/>
      <c r="N6198" s="95"/>
      <c r="O6198" s="95"/>
      <c r="P6198" s="102"/>
      <c r="Q6198" s="102"/>
      <c r="R6198" s="190"/>
      <c r="S6198" s="184"/>
      <c r="T6198" s="95"/>
      <c r="U6198" s="95"/>
      <c r="V6198" s="95"/>
      <c r="W6198" s="146"/>
      <c r="X6198" s="146"/>
      <c r="Y6198" s="146"/>
    </row>
    <row r="6199" spans="1:25" s="99" customFormat="1" ht="54.75" customHeight="1" x14ac:dyDescent="0.25">
      <c r="A6199" s="96">
        <f>A6189+1</f>
        <v>4565</v>
      </c>
      <c r="B6199" s="181"/>
      <c r="C6199" s="182"/>
      <c r="D6199" s="113"/>
      <c r="E6199" s="115"/>
      <c r="F6199" s="174"/>
      <c r="G6199" s="114" t="str">
        <f t="shared" ref="G6199:G6212" si="1955">IF(AND(F6199&lt;&gt;"",V6199&lt;&gt;"",L6199&lt;&gt;0),V6199/L6199,"")</f>
        <v/>
      </c>
      <c r="H6199" s="115"/>
      <c r="I6199" s="115"/>
      <c r="J6199" s="115"/>
      <c r="K6199" s="115"/>
      <c r="L6199" s="133" t="str">
        <f t="shared" ref="L6199:L6212" si="1956">IF(AND(H6199&lt;&gt;0, J6199&lt;&gt;0, K6199&lt;&gt;0), H6199*J6199*K6199, "")</f>
        <v/>
      </c>
      <c r="M6199" s="116" t="str">
        <f>IF(L6199="", "", L6199/Veriler!$X$1)</f>
        <v/>
      </c>
      <c r="N6199" s="116" t="str">
        <f>IF(F6199&lt;&gt;"", "İthal Girdi", IF(Veriler!T6199="", "", IF(Veriler!S6199="H", "%0,5 üzerindedir", IF(Veriler!T6199&gt;0.1, "%10 sınırı aşılmıştır.", "Uygun"))))</f>
        <v>%0,5 üzerindedir</v>
      </c>
      <c r="O6199" s="116" t="str">
        <f t="shared" ref="O6199:O6212" si="1957">IF(M6199=""," ",N6199)</f>
        <v xml:space="preserve"> </v>
      </c>
      <c r="P6199" s="117"/>
      <c r="Q6199" s="118"/>
      <c r="R6199" s="119" t="str">
        <f t="shared" ref="R6199:R6212" si="1958">IFERROR(IF(AND(T6199&lt;&gt;"",L6199&lt;&gt;"",L6199&lt;&gt;0,T6199&lt;&gt;0),T6199/L6199,"")," ")</f>
        <v/>
      </c>
      <c r="S6199" s="133">
        <f>IFERROR(IF(M6199&lt;=0.005,IF(F6199="",L6199,0),IF(F6199&lt;&gt;"",0,IF(P6199="",0,IF(P6199="H",0,IF(Q6199&lt;Veriler!$G$2,L6199*Veriler!$G$2,L6199*Q6199)))))," ")</f>
        <v>0</v>
      </c>
      <c r="T6199" s="133">
        <f>IF(Veriler!T6199&lt;=0.1, S6199, IF(AND(Veriler!T6199&gt;0.1, F6199="", P6199="E"), IF(Q6199&gt;Veriler!$G$2, Q6199*S6199, IF(Q6199&lt;Veriler!$G$2, Veriler!$G$2*S6199, Q6199*S6199)), 0))</f>
        <v>0</v>
      </c>
      <c r="U6199" s="133" t="str">
        <f t="shared" ref="U6199:U6212" si="1959">IF(T6199=0," ",T6199)</f>
        <v xml:space="preserve"> </v>
      </c>
      <c r="V6199" s="134" t="str">
        <f>IFERROR(IF(O6199="%10 sınırı aşılmıştır.",L6199-T6199,IFERROR(IF(F6199="",IF(S6199=1,0,IF(L6199-S6199=0,"",L6199-S6199)),IF(Veriler!M6199="",L6199,IF(L6199*Veriler!M6199=0,"",L6199*Veriler!M6199))),L6199)),0)</f>
        <v/>
      </c>
      <c r="W6199" s="146"/>
      <c r="X6199" s="146"/>
      <c r="Y6199" s="146"/>
    </row>
    <row r="6200" spans="1:25" s="99" customFormat="1" ht="54.75" customHeight="1" x14ac:dyDescent="0.25">
      <c r="A6200" s="96">
        <f t="shared" ref="A6200:A6212" si="1960">A6199+1</f>
        <v>4566</v>
      </c>
      <c r="B6200" s="175"/>
      <c r="C6200" s="176"/>
      <c r="D6200" s="113"/>
      <c r="E6200" s="115"/>
      <c r="F6200" s="174"/>
      <c r="G6200" s="114" t="str">
        <f t="shared" si="1955"/>
        <v/>
      </c>
      <c r="H6200" s="115"/>
      <c r="I6200" s="115"/>
      <c r="J6200" s="115"/>
      <c r="K6200" s="115"/>
      <c r="L6200" s="133" t="str">
        <f t="shared" si="1956"/>
        <v/>
      </c>
      <c r="M6200" s="116" t="str">
        <f>IF(L6200="", "", L6200/Veriler!$X$1)</f>
        <v/>
      </c>
      <c r="N6200" s="116" t="str">
        <f>IF(F6200&lt;&gt;"", "İthal Girdi", IF(Veriler!T6200="", "", IF(Veriler!S6200="H", "%0,5 üzerindedir", IF(Veriler!T6200&gt;0.1, "%10 sınırı aşılmıştır.", "Uygun"))))</f>
        <v>%0,5 üzerindedir</v>
      </c>
      <c r="O6200" s="116" t="str">
        <f t="shared" si="1957"/>
        <v xml:space="preserve"> </v>
      </c>
      <c r="P6200" s="117"/>
      <c r="Q6200" s="118"/>
      <c r="R6200" s="119" t="str">
        <f t="shared" si="1958"/>
        <v/>
      </c>
      <c r="S6200" s="133">
        <f>IFERROR(IF(M6200&lt;=0.005,IF(F6200="",L6200,0),IF(F6200&lt;&gt;"",0,IF(P6200="",0,IF(P6200="H",0,IF(Q6200&lt;Veriler!$G$2,L6200*Veriler!$G$2,L6200*Q6200)))))," ")</f>
        <v>0</v>
      </c>
      <c r="T6200" s="133">
        <f>IF(Veriler!T6200&lt;=0.1, S6200, IF(AND(Veriler!T6200&gt;0.1, F6200="", P6200="E"), IF(Q6200&gt;Veriler!$G$2, Q6200*S6200, IF(Q6200&lt;Veriler!$G$2, Veriler!$G$2*S6200, Q6200*S6200)), 0))</f>
        <v>0</v>
      </c>
      <c r="U6200" s="133" t="str">
        <f t="shared" si="1959"/>
        <v xml:space="preserve"> </v>
      </c>
      <c r="V6200" s="134" t="str">
        <f>IFERROR(IF(O6200="%10 sınırı aşılmıştır.",L6200-T6200,IFERROR(IF(F6200="",IF(S6200=1,0,IF(L6200-S6200=0,"",L6200-S6200)),IF(Veriler!M6200="",L6200,IF(L6200*Veriler!M6200=0,"",L6200*Veriler!M6200))),L6200)),0)</f>
        <v/>
      </c>
      <c r="W6200" s="146"/>
      <c r="X6200" s="146"/>
      <c r="Y6200" s="146"/>
    </row>
    <row r="6201" spans="1:25" s="99" customFormat="1" ht="54.75" customHeight="1" x14ac:dyDescent="0.25">
      <c r="A6201" s="96">
        <f t="shared" si="1960"/>
        <v>4567</v>
      </c>
      <c r="B6201" s="175"/>
      <c r="C6201" s="176"/>
      <c r="D6201" s="113"/>
      <c r="E6201" s="115"/>
      <c r="F6201" s="174"/>
      <c r="G6201" s="114" t="str">
        <f t="shared" si="1955"/>
        <v/>
      </c>
      <c r="H6201" s="115"/>
      <c r="I6201" s="115"/>
      <c r="J6201" s="115"/>
      <c r="K6201" s="115"/>
      <c r="L6201" s="133" t="str">
        <f t="shared" si="1956"/>
        <v/>
      </c>
      <c r="M6201" s="116" t="str">
        <f>IF(L6201="", "", L6201/Veriler!$X$1)</f>
        <v/>
      </c>
      <c r="N6201" s="116" t="str">
        <f>IF(F6201&lt;&gt;"", "İthal Girdi", IF(Veriler!T6201="", "", IF(Veriler!S6201="H", "%0,5 üzerindedir", IF(Veriler!T6201&gt;0.1, "%10 sınırı aşılmıştır.", "Uygun"))))</f>
        <v>%0,5 üzerindedir</v>
      </c>
      <c r="O6201" s="116" t="str">
        <f t="shared" si="1957"/>
        <v xml:space="preserve"> </v>
      </c>
      <c r="P6201" s="117"/>
      <c r="Q6201" s="118"/>
      <c r="R6201" s="119" t="str">
        <f t="shared" si="1958"/>
        <v/>
      </c>
      <c r="S6201" s="133">
        <f>IFERROR(IF(M6201&lt;=0.005,IF(F6201="",L6201,0),IF(F6201&lt;&gt;"",0,IF(P6201="",0,IF(P6201="H",0,IF(Q6201&lt;Veriler!$G$2,L6201*Veriler!$G$2,L6201*Q6201)))))," ")</f>
        <v>0</v>
      </c>
      <c r="T6201" s="133">
        <f>IF(Veriler!T6201&lt;=0.1, S6201, IF(AND(Veriler!T6201&gt;0.1, F6201="", P6201="E"), IF(Q6201&gt;Veriler!$G$2, Q6201*S6201, IF(Q6201&lt;Veriler!$G$2, Veriler!$G$2*S6201, Q6201*S6201)), 0))</f>
        <v>0</v>
      </c>
      <c r="U6201" s="133" t="str">
        <f t="shared" si="1959"/>
        <v xml:space="preserve"> </v>
      </c>
      <c r="V6201" s="134" t="str">
        <f>IFERROR(IF(O6201="%10 sınırı aşılmıştır.",L6201-T6201,IFERROR(IF(F6201="",IF(S6201=1,0,IF(L6201-S6201=0,"",L6201-S6201)),IF(Veriler!M6201="",L6201,IF(L6201*Veriler!M6201=0,"",L6201*Veriler!M6201))),L6201)),0)</f>
        <v/>
      </c>
      <c r="W6201" s="146"/>
      <c r="X6201" s="146"/>
      <c r="Y6201" s="146"/>
    </row>
    <row r="6202" spans="1:25" s="99" customFormat="1" ht="54.75" customHeight="1" x14ac:dyDescent="0.25">
      <c r="A6202" s="96">
        <f t="shared" si="1960"/>
        <v>4568</v>
      </c>
      <c r="B6202" s="175"/>
      <c r="C6202" s="176"/>
      <c r="D6202" s="113"/>
      <c r="E6202" s="115"/>
      <c r="F6202" s="174"/>
      <c r="G6202" s="114" t="str">
        <f t="shared" si="1955"/>
        <v/>
      </c>
      <c r="H6202" s="115"/>
      <c r="I6202" s="115"/>
      <c r="J6202" s="115"/>
      <c r="K6202" s="115"/>
      <c r="L6202" s="133" t="str">
        <f t="shared" si="1956"/>
        <v/>
      </c>
      <c r="M6202" s="116" t="str">
        <f>IF(L6202="", "", L6202/Veriler!$X$1)</f>
        <v/>
      </c>
      <c r="N6202" s="116" t="str">
        <f>IF(F6202&lt;&gt;"", "İthal Girdi", IF(Veriler!T6202="", "", IF(Veriler!S6202="H", "%0,5 üzerindedir", IF(Veriler!T6202&gt;0.1, "%10 sınırı aşılmıştır.", "Uygun"))))</f>
        <v>%0,5 üzerindedir</v>
      </c>
      <c r="O6202" s="116" t="str">
        <f t="shared" si="1957"/>
        <v xml:space="preserve"> </v>
      </c>
      <c r="P6202" s="117"/>
      <c r="Q6202" s="118"/>
      <c r="R6202" s="119" t="str">
        <f t="shared" si="1958"/>
        <v/>
      </c>
      <c r="S6202" s="133">
        <f>IFERROR(IF(M6202&lt;=0.005,IF(F6202="",L6202,0),IF(F6202&lt;&gt;"",0,IF(P6202="",0,IF(P6202="H",0,IF(Q6202&lt;Veriler!$G$2,L6202*Veriler!$G$2,L6202*Q6202)))))," ")</f>
        <v>0</v>
      </c>
      <c r="T6202" s="133">
        <f>IF(Veriler!T6202&lt;=0.1, S6202, IF(AND(Veriler!T6202&gt;0.1, F6202="", P6202="E"), IF(Q6202&gt;Veriler!$G$2, Q6202*S6202, IF(Q6202&lt;Veriler!$G$2, Veriler!$G$2*S6202, Q6202*S6202)), 0))</f>
        <v>0</v>
      </c>
      <c r="U6202" s="133" t="str">
        <f t="shared" si="1959"/>
        <v xml:space="preserve"> </v>
      </c>
      <c r="V6202" s="134" t="str">
        <f>IFERROR(IF(O6202="%10 sınırı aşılmıştır.",L6202-T6202,IFERROR(IF(F6202="",IF(S6202=1,0,IF(L6202-S6202=0,"",L6202-S6202)),IF(Veriler!M6202="",L6202,IF(L6202*Veriler!M6202=0,"",L6202*Veriler!M6202))),L6202)),0)</f>
        <v/>
      </c>
      <c r="W6202" s="146"/>
      <c r="X6202" s="146"/>
      <c r="Y6202" s="146"/>
    </row>
    <row r="6203" spans="1:25" s="99" customFormat="1" ht="54.75" customHeight="1" x14ac:dyDescent="0.25">
      <c r="A6203" s="96">
        <f t="shared" si="1960"/>
        <v>4569</v>
      </c>
      <c r="B6203" s="175"/>
      <c r="C6203" s="176"/>
      <c r="D6203" s="113"/>
      <c r="E6203" s="115"/>
      <c r="F6203" s="174"/>
      <c r="G6203" s="114" t="str">
        <f t="shared" si="1955"/>
        <v/>
      </c>
      <c r="H6203" s="115"/>
      <c r="I6203" s="115"/>
      <c r="J6203" s="115"/>
      <c r="K6203" s="115"/>
      <c r="L6203" s="133" t="str">
        <f t="shared" si="1956"/>
        <v/>
      </c>
      <c r="M6203" s="116" t="str">
        <f>IF(L6203="", "", L6203/Veriler!$X$1)</f>
        <v/>
      </c>
      <c r="N6203" s="116" t="str">
        <f>IF(F6203&lt;&gt;"", "İthal Girdi", IF(Veriler!T6203="", "", IF(Veriler!S6203="H", "%0,5 üzerindedir", IF(Veriler!T6203&gt;0.1, "%10 sınırı aşılmıştır.", "Uygun"))))</f>
        <v>%0,5 üzerindedir</v>
      </c>
      <c r="O6203" s="116" t="str">
        <f t="shared" si="1957"/>
        <v xml:space="preserve"> </v>
      </c>
      <c r="P6203" s="117"/>
      <c r="Q6203" s="118"/>
      <c r="R6203" s="119" t="str">
        <f t="shared" si="1958"/>
        <v/>
      </c>
      <c r="S6203" s="133">
        <f>IFERROR(IF(M6203&lt;=0.005,IF(F6203="",L6203,0),IF(F6203&lt;&gt;"",0,IF(P6203="",0,IF(P6203="H",0,IF(Q6203&lt;Veriler!$G$2,L6203*Veriler!$G$2,L6203*Q6203)))))," ")</f>
        <v>0</v>
      </c>
      <c r="T6203" s="133">
        <f>IF(Veriler!T6203&lt;=0.1, S6203, IF(AND(Veriler!T6203&gt;0.1, F6203="", P6203="E"), IF(Q6203&gt;Veriler!$G$2, Q6203*S6203, IF(Q6203&lt;Veriler!$G$2, Veriler!$G$2*S6203, Q6203*S6203)), 0))</f>
        <v>0</v>
      </c>
      <c r="U6203" s="133" t="str">
        <f t="shared" si="1959"/>
        <v xml:space="preserve"> </v>
      </c>
      <c r="V6203" s="134" t="str">
        <f>IFERROR(IF(O6203="%10 sınırı aşılmıştır.",L6203-T6203,IFERROR(IF(F6203="",IF(S6203=1,0,IF(L6203-S6203=0,"",L6203-S6203)),IF(Veriler!M6203="",L6203,IF(L6203*Veriler!M6203=0,"",L6203*Veriler!M6203))),L6203)),0)</f>
        <v/>
      </c>
      <c r="W6203" s="146"/>
      <c r="X6203" s="146"/>
      <c r="Y6203" s="146"/>
    </row>
    <row r="6204" spans="1:25" s="99" customFormat="1" ht="54.75" customHeight="1" x14ac:dyDescent="0.25">
      <c r="A6204" s="96">
        <f t="shared" si="1960"/>
        <v>4570</v>
      </c>
      <c r="B6204" s="175"/>
      <c r="C6204" s="176"/>
      <c r="D6204" s="113"/>
      <c r="E6204" s="115"/>
      <c r="F6204" s="174"/>
      <c r="G6204" s="114" t="str">
        <f t="shared" si="1955"/>
        <v/>
      </c>
      <c r="H6204" s="115"/>
      <c r="I6204" s="115"/>
      <c r="J6204" s="115"/>
      <c r="K6204" s="115"/>
      <c r="L6204" s="133" t="str">
        <f t="shared" si="1956"/>
        <v/>
      </c>
      <c r="M6204" s="116" t="str">
        <f>IF(L6204="", "", L6204/Veriler!$X$1)</f>
        <v/>
      </c>
      <c r="N6204" s="116" t="str">
        <f>IF(F6204&lt;&gt;"", "İthal Girdi", IF(Veriler!T6204="", "", IF(Veriler!S6204="H", "%0,5 üzerindedir", IF(Veriler!T6204&gt;0.1, "%10 sınırı aşılmıştır.", "Uygun"))))</f>
        <v>%0,5 üzerindedir</v>
      </c>
      <c r="O6204" s="116" t="str">
        <f t="shared" si="1957"/>
        <v xml:space="preserve"> </v>
      </c>
      <c r="P6204" s="117"/>
      <c r="Q6204" s="118"/>
      <c r="R6204" s="119" t="str">
        <f t="shared" si="1958"/>
        <v/>
      </c>
      <c r="S6204" s="133">
        <f>IFERROR(IF(M6204&lt;=0.005,IF(F6204="",L6204,0),IF(F6204&lt;&gt;"",0,IF(P6204="",0,IF(P6204="H",0,IF(Q6204&lt;Veriler!$G$2,L6204*Veriler!$G$2,L6204*Q6204)))))," ")</f>
        <v>0</v>
      </c>
      <c r="T6204" s="133">
        <f>IF(Veriler!T6204&lt;=0.1, S6204, IF(AND(Veriler!T6204&gt;0.1, F6204="", P6204="E"), IF(Q6204&gt;Veriler!$G$2, Q6204*S6204, IF(Q6204&lt;Veriler!$G$2, Veriler!$G$2*S6204, Q6204*S6204)), 0))</f>
        <v>0</v>
      </c>
      <c r="U6204" s="133" t="str">
        <f t="shared" si="1959"/>
        <v xml:space="preserve"> </v>
      </c>
      <c r="V6204" s="134" t="str">
        <f>IFERROR(IF(O6204="%10 sınırı aşılmıştır.",L6204-T6204,IFERROR(IF(F6204="",IF(S6204=1,0,IF(L6204-S6204=0,"",L6204-S6204)),IF(Veriler!M6204="",L6204,IF(L6204*Veriler!M6204=0,"",L6204*Veriler!M6204))),L6204)),0)</f>
        <v/>
      </c>
      <c r="W6204" s="146"/>
      <c r="X6204" s="146"/>
      <c r="Y6204" s="146"/>
    </row>
    <row r="6205" spans="1:25" s="99" customFormat="1" ht="54.75" customHeight="1" x14ac:dyDescent="0.25">
      <c r="A6205" s="96">
        <f t="shared" si="1960"/>
        <v>4571</v>
      </c>
      <c r="B6205" s="175"/>
      <c r="C6205" s="176"/>
      <c r="D6205" s="113"/>
      <c r="E6205" s="115"/>
      <c r="F6205" s="174"/>
      <c r="G6205" s="114" t="str">
        <f t="shared" si="1955"/>
        <v/>
      </c>
      <c r="H6205" s="115"/>
      <c r="I6205" s="115"/>
      <c r="J6205" s="115"/>
      <c r="K6205" s="115"/>
      <c r="L6205" s="133" t="str">
        <f t="shared" si="1956"/>
        <v/>
      </c>
      <c r="M6205" s="116" t="str">
        <f>IF(L6205="", "", L6205/Veriler!$X$1)</f>
        <v/>
      </c>
      <c r="N6205" s="116" t="str">
        <f>IF(F6205&lt;&gt;"", "İthal Girdi", IF(Veriler!T6205="", "", IF(Veriler!S6205="H", "%0,5 üzerindedir", IF(Veriler!T6205&gt;0.1, "%10 sınırı aşılmıştır.", "Uygun"))))</f>
        <v>%0,5 üzerindedir</v>
      </c>
      <c r="O6205" s="116" t="str">
        <f t="shared" si="1957"/>
        <v xml:space="preserve"> </v>
      </c>
      <c r="P6205" s="117"/>
      <c r="Q6205" s="118"/>
      <c r="R6205" s="119" t="str">
        <f t="shared" si="1958"/>
        <v/>
      </c>
      <c r="S6205" s="133">
        <f>IFERROR(IF(M6205&lt;=0.005,IF(F6205="",L6205,0),IF(F6205&lt;&gt;"",0,IF(P6205="",0,IF(P6205="H",0,IF(Q6205&lt;Veriler!$G$2,L6205*Veriler!$G$2,L6205*Q6205)))))," ")</f>
        <v>0</v>
      </c>
      <c r="T6205" s="133">
        <f>IF(Veriler!T6205&lt;=0.1, S6205, IF(AND(Veriler!T6205&gt;0.1, F6205="", P6205="E"), IF(Q6205&gt;Veriler!$G$2, Q6205*S6205, IF(Q6205&lt;Veriler!$G$2, Veriler!$G$2*S6205, Q6205*S6205)), 0))</f>
        <v>0</v>
      </c>
      <c r="U6205" s="133" t="str">
        <f t="shared" si="1959"/>
        <v xml:space="preserve"> </v>
      </c>
      <c r="V6205" s="134" t="str">
        <f>IFERROR(IF(O6205="%10 sınırı aşılmıştır.",L6205-T6205,IFERROR(IF(F6205="",IF(S6205=1,0,IF(L6205-S6205=0,"",L6205-S6205)),IF(Veriler!M6205="",L6205,IF(L6205*Veriler!M6205=0,"",L6205*Veriler!M6205))),L6205)),0)</f>
        <v/>
      </c>
      <c r="W6205" s="146"/>
      <c r="X6205" s="146"/>
      <c r="Y6205" s="146"/>
    </row>
    <row r="6206" spans="1:25" s="99" customFormat="1" ht="54.75" customHeight="1" x14ac:dyDescent="0.25">
      <c r="A6206" s="96">
        <f t="shared" si="1960"/>
        <v>4572</v>
      </c>
      <c r="B6206" s="175"/>
      <c r="C6206" s="176"/>
      <c r="D6206" s="113"/>
      <c r="E6206" s="115"/>
      <c r="F6206" s="174"/>
      <c r="G6206" s="114" t="str">
        <f t="shared" si="1955"/>
        <v/>
      </c>
      <c r="H6206" s="115"/>
      <c r="I6206" s="115"/>
      <c r="J6206" s="115"/>
      <c r="K6206" s="115"/>
      <c r="L6206" s="133" t="str">
        <f t="shared" si="1956"/>
        <v/>
      </c>
      <c r="M6206" s="116" t="str">
        <f>IF(L6206="", "", L6206/Veriler!$X$1)</f>
        <v/>
      </c>
      <c r="N6206" s="116" t="str">
        <f>IF(F6206&lt;&gt;"", "İthal Girdi", IF(Veriler!T6206="", "", IF(Veriler!S6206="H", "%0,5 üzerindedir", IF(Veriler!T6206&gt;0.1, "%10 sınırı aşılmıştır.", "Uygun"))))</f>
        <v>%0,5 üzerindedir</v>
      </c>
      <c r="O6206" s="116" t="str">
        <f t="shared" si="1957"/>
        <v xml:space="preserve"> </v>
      </c>
      <c r="P6206" s="117"/>
      <c r="Q6206" s="118"/>
      <c r="R6206" s="119" t="str">
        <f t="shared" si="1958"/>
        <v/>
      </c>
      <c r="S6206" s="133">
        <f>IFERROR(IF(M6206&lt;=0.005,IF(F6206="",L6206,0),IF(F6206&lt;&gt;"",0,IF(P6206="",0,IF(P6206="H",0,IF(Q6206&lt;Veriler!$G$2,L6206*Veriler!$G$2,L6206*Q6206)))))," ")</f>
        <v>0</v>
      </c>
      <c r="T6206" s="133">
        <f>IF(Veriler!T6206&lt;=0.1, S6206, IF(AND(Veriler!T6206&gt;0.1, F6206="", P6206="E"), IF(Q6206&gt;Veriler!$G$2, Q6206*S6206, IF(Q6206&lt;Veriler!$G$2, Veriler!$G$2*S6206, Q6206*S6206)), 0))</f>
        <v>0</v>
      </c>
      <c r="U6206" s="133" t="str">
        <f t="shared" si="1959"/>
        <v xml:space="preserve"> </v>
      </c>
      <c r="V6206" s="134" t="str">
        <f>IFERROR(IF(O6206="%10 sınırı aşılmıştır.",L6206-T6206,IFERROR(IF(F6206="",IF(S6206=1,0,IF(L6206-S6206=0,"",L6206-S6206)),IF(Veriler!M6206="",L6206,IF(L6206*Veriler!M6206=0,"",L6206*Veriler!M6206))),L6206)),0)</f>
        <v/>
      </c>
      <c r="W6206" s="146"/>
      <c r="X6206" s="146"/>
      <c r="Y6206" s="146"/>
    </row>
    <row r="6207" spans="1:25" s="99" customFormat="1" ht="54.75" customHeight="1" x14ac:dyDescent="0.25">
      <c r="A6207" s="96">
        <f t="shared" si="1960"/>
        <v>4573</v>
      </c>
      <c r="B6207" s="175"/>
      <c r="C6207" s="176"/>
      <c r="D6207" s="113"/>
      <c r="E6207" s="115"/>
      <c r="F6207" s="174"/>
      <c r="G6207" s="114" t="str">
        <f t="shared" si="1955"/>
        <v/>
      </c>
      <c r="H6207" s="115"/>
      <c r="I6207" s="115"/>
      <c r="J6207" s="115"/>
      <c r="K6207" s="115"/>
      <c r="L6207" s="133" t="str">
        <f t="shared" si="1956"/>
        <v/>
      </c>
      <c r="M6207" s="116" t="str">
        <f>IF(L6207="", "", L6207/Veriler!$X$1)</f>
        <v/>
      </c>
      <c r="N6207" s="116" t="str">
        <f>IF(F6207&lt;&gt;"", "İthal Girdi", IF(Veriler!T6207="", "", IF(Veriler!S6207="H", "%0,5 üzerindedir", IF(Veriler!T6207&gt;0.1, "%10 sınırı aşılmıştır.", "Uygun"))))</f>
        <v>%0,5 üzerindedir</v>
      </c>
      <c r="O6207" s="116" t="str">
        <f t="shared" si="1957"/>
        <v xml:space="preserve"> </v>
      </c>
      <c r="P6207" s="117"/>
      <c r="Q6207" s="118"/>
      <c r="R6207" s="119" t="str">
        <f t="shared" si="1958"/>
        <v/>
      </c>
      <c r="S6207" s="133">
        <f>IFERROR(IF(M6207&lt;=0.005,IF(F6207="",L6207,0),IF(F6207&lt;&gt;"",0,IF(P6207="",0,IF(P6207="H",0,IF(Q6207&lt;Veriler!$G$2,L6207*Veriler!$G$2,L6207*Q6207)))))," ")</f>
        <v>0</v>
      </c>
      <c r="T6207" s="133">
        <f>IF(Veriler!T6207&lt;=0.1, S6207, IF(AND(Veriler!T6207&gt;0.1, F6207="", P6207="E"), IF(Q6207&gt;Veriler!$G$2, Q6207*S6207, IF(Q6207&lt;Veriler!$G$2, Veriler!$G$2*S6207, Q6207*S6207)), 0))</f>
        <v>0</v>
      </c>
      <c r="U6207" s="133" t="str">
        <f t="shared" si="1959"/>
        <v xml:space="preserve"> </v>
      </c>
      <c r="V6207" s="134" t="str">
        <f>IFERROR(IF(O6207="%10 sınırı aşılmıştır.",L6207-T6207,IFERROR(IF(F6207="",IF(S6207=1,0,IF(L6207-S6207=0,"",L6207-S6207)),IF(Veriler!M6207="",L6207,IF(L6207*Veriler!M6207=0,"",L6207*Veriler!M6207))),L6207)),0)</f>
        <v/>
      </c>
      <c r="W6207" s="146"/>
      <c r="X6207" s="146"/>
      <c r="Y6207" s="146"/>
    </row>
    <row r="6208" spans="1:25" s="99" customFormat="1" ht="54.75" customHeight="1" x14ac:dyDescent="0.25">
      <c r="A6208" s="96">
        <f t="shared" si="1960"/>
        <v>4574</v>
      </c>
      <c r="B6208" s="175"/>
      <c r="C6208" s="176"/>
      <c r="D6208" s="113"/>
      <c r="E6208" s="115"/>
      <c r="F6208" s="174"/>
      <c r="G6208" s="114" t="str">
        <f t="shared" si="1955"/>
        <v/>
      </c>
      <c r="H6208" s="115"/>
      <c r="I6208" s="115"/>
      <c r="J6208" s="115"/>
      <c r="K6208" s="115"/>
      <c r="L6208" s="133" t="str">
        <f t="shared" si="1956"/>
        <v/>
      </c>
      <c r="M6208" s="116" t="str">
        <f>IF(L6208="", "", L6208/Veriler!$X$1)</f>
        <v/>
      </c>
      <c r="N6208" s="116" t="str">
        <f>IF(F6208&lt;&gt;"", "İthal Girdi", IF(Veriler!T6208="", "", IF(Veriler!S6208="H", "%0,5 üzerindedir", IF(Veriler!T6208&gt;0.1, "%10 sınırı aşılmıştır.", "Uygun"))))</f>
        <v>%0,5 üzerindedir</v>
      </c>
      <c r="O6208" s="116" t="str">
        <f t="shared" si="1957"/>
        <v xml:space="preserve"> </v>
      </c>
      <c r="P6208" s="117"/>
      <c r="Q6208" s="118"/>
      <c r="R6208" s="119" t="str">
        <f t="shared" si="1958"/>
        <v/>
      </c>
      <c r="S6208" s="133">
        <f>IFERROR(IF(M6208&lt;=0.005,IF(F6208="",L6208,0),IF(F6208&lt;&gt;"",0,IF(P6208="",0,IF(P6208="H",0,IF(Q6208&lt;Veriler!$G$2,L6208*Veriler!$G$2,L6208*Q6208)))))," ")</f>
        <v>0</v>
      </c>
      <c r="T6208" s="133">
        <f>IF(Veriler!T6208&lt;=0.1, S6208, IF(AND(Veriler!T6208&gt;0.1, F6208="", P6208="E"), IF(Q6208&gt;Veriler!$G$2, Q6208*S6208, IF(Q6208&lt;Veriler!$G$2, Veriler!$G$2*S6208, Q6208*S6208)), 0))</f>
        <v>0</v>
      </c>
      <c r="U6208" s="133" t="str">
        <f t="shared" si="1959"/>
        <v xml:space="preserve"> </v>
      </c>
      <c r="V6208" s="134" t="str">
        <f>IFERROR(IF(O6208="%10 sınırı aşılmıştır.",L6208-T6208,IFERROR(IF(F6208="",IF(S6208=1,0,IF(L6208-S6208=0,"",L6208-S6208)),IF(Veriler!M6208="",L6208,IF(L6208*Veriler!M6208=0,"",L6208*Veriler!M6208))),L6208)),0)</f>
        <v/>
      </c>
      <c r="W6208" s="146"/>
      <c r="X6208" s="146"/>
      <c r="Y6208" s="146"/>
    </row>
    <row r="6209" spans="1:25" s="99" customFormat="1" ht="54.75" customHeight="1" x14ac:dyDescent="0.25">
      <c r="A6209" s="96">
        <f t="shared" si="1960"/>
        <v>4575</v>
      </c>
      <c r="B6209" s="175"/>
      <c r="C6209" s="176"/>
      <c r="D6209" s="113"/>
      <c r="E6209" s="115"/>
      <c r="F6209" s="174"/>
      <c r="G6209" s="114" t="str">
        <f t="shared" si="1955"/>
        <v/>
      </c>
      <c r="H6209" s="115"/>
      <c r="I6209" s="115"/>
      <c r="J6209" s="115"/>
      <c r="K6209" s="115"/>
      <c r="L6209" s="133" t="str">
        <f t="shared" si="1956"/>
        <v/>
      </c>
      <c r="M6209" s="116" t="str">
        <f>IF(L6209="", "", L6209/Veriler!$X$1)</f>
        <v/>
      </c>
      <c r="N6209" s="116" t="str">
        <f>IF(F6209&lt;&gt;"", "İthal Girdi", IF(Veriler!T6209="", "", IF(Veriler!S6209="H", "%0,5 üzerindedir", IF(Veriler!T6209&gt;0.1, "%10 sınırı aşılmıştır.", "Uygun"))))</f>
        <v>%0,5 üzerindedir</v>
      </c>
      <c r="O6209" s="116" t="str">
        <f t="shared" si="1957"/>
        <v xml:space="preserve"> </v>
      </c>
      <c r="P6209" s="117"/>
      <c r="Q6209" s="118"/>
      <c r="R6209" s="119" t="str">
        <f t="shared" si="1958"/>
        <v/>
      </c>
      <c r="S6209" s="133">
        <f>IFERROR(IF(M6209&lt;=0.005,IF(F6209="",L6209,0),IF(F6209&lt;&gt;"",0,IF(P6209="",0,IF(P6209="H",0,IF(Q6209&lt;Veriler!$G$2,L6209*Veriler!$G$2,L6209*Q6209)))))," ")</f>
        <v>0</v>
      </c>
      <c r="T6209" s="133">
        <f>IF(Veriler!T6209&lt;=0.1, S6209, IF(AND(Veriler!T6209&gt;0.1, F6209="", P6209="E"), IF(Q6209&gt;Veriler!$G$2, Q6209*S6209, IF(Q6209&lt;Veriler!$G$2, Veriler!$G$2*S6209, Q6209*S6209)), 0))</f>
        <v>0</v>
      </c>
      <c r="U6209" s="133" t="str">
        <f t="shared" si="1959"/>
        <v xml:space="preserve"> </v>
      </c>
      <c r="V6209" s="134" t="str">
        <f>IFERROR(IF(O6209="%10 sınırı aşılmıştır.",L6209-T6209,IFERROR(IF(F6209="",IF(S6209=1,0,IF(L6209-S6209=0,"",L6209-S6209)),IF(Veriler!M6209="",L6209,IF(L6209*Veriler!M6209=0,"",L6209*Veriler!M6209))),L6209)),0)</f>
        <v/>
      </c>
      <c r="W6209" s="146"/>
      <c r="X6209" s="146"/>
      <c r="Y6209" s="146"/>
    </row>
    <row r="6210" spans="1:25" s="99" customFormat="1" ht="54.75" customHeight="1" x14ac:dyDescent="0.25">
      <c r="A6210" s="96">
        <f t="shared" si="1960"/>
        <v>4576</v>
      </c>
      <c r="B6210" s="175"/>
      <c r="C6210" s="176"/>
      <c r="D6210" s="113"/>
      <c r="E6210" s="115"/>
      <c r="F6210" s="174"/>
      <c r="G6210" s="114" t="str">
        <f t="shared" si="1955"/>
        <v/>
      </c>
      <c r="H6210" s="115"/>
      <c r="I6210" s="115"/>
      <c r="J6210" s="115"/>
      <c r="K6210" s="115"/>
      <c r="L6210" s="133" t="str">
        <f t="shared" si="1956"/>
        <v/>
      </c>
      <c r="M6210" s="116" t="str">
        <f>IF(L6210="", "", L6210/Veriler!$X$1)</f>
        <v/>
      </c>
      <c r="N6210" s="116" t="str">
        <f>IF(F6210&lt;&gt;"", "İthal Girdi", IF(Veriler!T6210="", "", IF(Veriler!S6210="H", "%0,5 üzerindedir", IF(Veriler!T6210&gt;0.1, "%10 sınırı aşılmıştır.", "Uygun"))))</f>
        <v>%0,5 üzerindedir</v>
      </c>
      <c r="O6210" s="116" t="str">
        <f t="shared" si="1957"/>
        <v xml:space="preserve"> </v>
      </c>
      <c r="P6210" s="117"/>
      <c r="Q6210" s="118"/>
      <c r="R6210" s="119" t="str">
        <f t="shared" si="1958"/>
        <v/>
      </c>
      <c r="S6210" s="133">
        <f>IFERROR(IF(M6210&lt;=0.005,IF(F6210="",L6210,0),IF(F6210&lt;&gt;"",0,IF(P6210="",0,IF(P6210="H",0,IF(Q6210&lt;Veriler!$G$2,L6210*Veriler!$G$2,L6210*Q6210)))))," ")</f>
        <v>0</v>
      </c>
      <c r="T6210" s="133">
        <f>IF(Veriler!T6210&lt;=0.1, S6210, IF(AND(Veriler!T6210&gt;0.1, F6210="", P6210="E"), IF(Q6210&gt;Veriler!$G$2, Q6210*S6210, IF(Q6210&lt;Veriler!$G$2, Veriler!$G$2*S6210, Q6210*S6210)), 0))</f>
        <v>0</v>
      </c>
      <c r="U6210" s="133" t="str">
        <f t="shared" si="1959"/>
        <v xml:space="preserve"> </v>
      </c>
      <c r="V6210" s="134" t="str">
        <f>IFERROR(IF(O6210="%10 sınırı aşılmıştır.",L6210-T6210,IFERROR(IF(F6210="",IF(S6210=1,0,IF(L6210-S6210=0,"",L6210-S6210)),IF(Veriler!M6210="",L6210,IF(L6210*Veriler!M6210=0,"",L6210*Veriler!M6210))),L6210)),0)</f>
        <v/>
      </c>
      <c r="W6210" s="146"/>
      <c r="X6210" s="146"/>
      <c r="Y6210" s="146"/>
    </row>
    <row r="6211" spans="1:25" s="99" customFormat="1" ht="54.75" customHeight="1" x14ac:dyDescent="0.25">
      <c r="A6211" s="96">
        <f t="shared" si="1960"/>
        <v>4577</v>
      </c>
      <c r="B6211" s="175"/>
      <c r="C6211" s="176"/>
      <c r="D6211" s="113"/>
      <c r="E6211" s="115"/>
      <c r="F6211" s="174"/>
      <c r="G6211" s="114" t="str">
        <f t="shared" si="1955"/>
        <v/>
      </c>
      <c r="H6211" s="115"/>
      <c r="I6211" s="115"/>
      <c r="J6211" s="115"/>
      <c r="K6211" s="115"/>
      <c r="L6211" s="133" t="str">
        <f t="shared" si="1956"/>
        <v/>
      </c>
      <c r="M6211" s="116" t="str">
        <f>IF(L6211="", "", L6211/Veriler!$X$1)</f>
        <v/>
      </c>
      <c r="N6211" s="116" t="str">
        <f>IF(F6211&lt;&gt;"", "İthal Girdi", IF(Veriler!T6211="", "", IF(Veriler!S6211="H", "%0,5 üzerindedir", IF(Veriler!T6211&gt;0.1, "%10 sınırı aşılmıştır.", "Uygun"))))</f>
        <v>%0,5 üzerindedir</v>
      </c>
      <c r="O6211" s="116" t="str">
        <f t="shared" si="1957"/>
        <v xml:space="preserve"> </v>
      </c>
      <c r="P6211" s="117"/>
      <c r="Q6211" s="118"/>
      <c r="R6211" s="119" t="str">
        <f t="shared" si="1958"/>
        <v/>
      </c>
      <c r="S6211" s="133">
        <f>IFERROR(IF(M6211&lt;=0.005,IF(F6211="",L6211,0),IF(F6211&lt;&gt;"",0,IF(P6211="",0,IF(P6211="H",0,IF(Q6211&lt;Veriler!$G$2,L6211*Veriler!$G$2,L6211*Q6211)))))," ")</f>
        <v>0</v>
      </c>
      <c r="T6211" s="133">
        <f>IF(Veriler!T6211&lt;=0.1, S6211, IF(AND(Veriler!T6211&gt;0.1, F6211="", P6211="E"), IF(Q6211&gt;Veriler!$G$2, Q6211*S6211, IF(Q6211&lt;Veriler!$G$2, Veriler!$G$2*S6211, Q6211*S6211)), 0))</f>
        <v>0</v>
      </c>
      <c r="U6211" s="133" t="str">
        <f t="shared" si="1959"/>
        <v xml:space="preserve"> </v>
      </c>
      <c r="V6211" s="134" t="str">
        <f>IFERROR(IF(O6211="%10 sınırı aşılmıştır.",L6211-T6211,IFERROR(IF(F6211="",IF(S6211=1,0,IF(L6211-S6211=0,"",L6211-S6211)),IF(Veriler!M6211="",L6211,IF(L6211*Veriler!M6211=0,"",L6211*Veriler!M6211))),L6211)),0)</f>
        <v/>
      </c>
      <c r="W6211" s="146"/>
      <c r="X6211" s="146"/>
      <c r="Y6211" s="146"/>
    </row>
    <row r="6212" spans="1:25" s="99" customFormat="1" ht="54.75" customHeight="1" x14ac:dyDescent="0.25">
      <c r="A6212" s="96">
        <f t="shared" si="1960"/>
        <v>4578</v>
      </c>
      <c r="B6212" s="175"/>
      <c r="C6212" s="176"/>
      <c r="D6212" s="113"/>
      <c r="E6212" s="115"/>
      <c r="F6212" s="174"/>
      <c r="G6212" s="114" t="str">
        <f t="shared" si="1955"/>
        <v/>
      </c>
      <c r="H6212" s="115"/>
      <c r="I6212" s="115"/>
      <c r="J6212" s="115"/>
      <c r="K6212" s="115"/>
      <c r="L6212" s="133" t="str">
        <f t="shared" si="1956"/>
        <v/>
      </c>
      <c r="M6212" s="116" t="str">
        <f>IF(L6212="", "", L6212/Veriler!$X$1)</f>
        <v/>
      </c>
      <c r="N6212" s="116" t="str">
        <f>IF(F6212&lt;&gt;"", "İthal Girdi", IF(Veriler!T6212="", "", IF(Veriler!S6212="H", "%0,5 üzerindedir", IF(Veriler!T6212&gt;0.1, "%10 sınırı aşılmıştır.", "Uygun"))))</f>
        <v>%0,5 üzerindedir</v>
      </c>
      <c r="O6212" s="116" t="str">
        <f t="shared" si="1957"/>
        <v xml:space="preserve"> </v>
      </c>
      <c r="P6212" s="117"/>
      <c r="Q6212" s="118"/>
      <c r="R6212" s="119" t="str">
        <f t="shared" si="1958"/>
        <v/>
      </c>
      <c r="S6212" s="133">
        <f>IFERROR(IF(M6212&lt;=0.005,IF(F6212="",L6212,0),IF(F6212&lt;&gt;"",0,IF(P6212="",0,IF(P6212="H",0,IF(Q6212&lt;Veriler!$G$2,L6212*Veriler!$G$2,L6212*Q6212)))))," ")</f>
        <v>0</v>
      </c>
      <c r="T6212" s="133">
        <f>IF(Veriler!T6212&lt;=0.1, S6212, IF(AND(Veriler!T6212&gt;0.1, F6212="", P6212="E"), IF(Q6212&gt;Veriler!$G$2, Q6212*S6212, IF(Q6212&lt;Veriler!$G$2, Veriler!$G$2*S6212, Q6212*S6212)), 0))</f>
        <v>0</v>
      </c>
      <c r="U6212" s="133" t="str">
        <f t="shared" si="1959"/>
        <v xml:space="preserve"> </v>
      </c>
      <c r="V6212" s="134" t="str">
        <f>IFERROR(IF(O6212="%10 sınırı aşılmıştır.",L6212-T6212,IFERROR(IF(F6212="",IF(S6212=1,0,IF(L6212-S6212=0,"",L6212-S6212)),IF(Veriler!M6212="",L6212,IF(L6212*Veriler!M6212=0,"",L6212*Veriler!M6212))),L6212)),0)</f>
        <v/>
      </c>
      <c r="W6212" s="146"/>
      <c r="X6212" s="146"/>
      <c r="Y6212" s="146"/>
    </row>
    <row r="6213" spans="1:25" s="99" customFormat="1" ht="36" hidden="1" customHeight="1" x14ac:dyDescent="0.25">
      <c r="A6213" s="101"/>
      <c r="B6213" s="191" t="s">
        <v>16</v>
      </c>
      <c r="C6213" s="176"/>
      <c r="D6213" s="120"/>
      <c r="E6213" s="171"/>
      <c r="F6213" s="172"/>
      <c r="G6213" s="121"/>
      <c r="H6213" s="115"/>
      <c r="I6213" s="115"/>
      <c r="J6213" s="115"/>
      <c r="K6213" s="115"/>
      <c r="L6213" s="121"/>
      <c r="M6213" s="121"/>
      <c r="N6213" s="121"/>
      <c r="O6213" s="121"/>
      <c r="P6213" s="120"/>
      <c r="Q6213" s="120"/>
      <c r="R6213" s="183"/>
      <c r="S6213" s="184"/>
      <c r="T6213" s="121"/>
      <c r="U6213" s="121"/>
      <c r="V6213" s="121"/>
      <c r="W6213" s="146"/>
      <c r="X6213" s="146"/>
      <c r="Y6213" s="146"/>
    </row>
    <row r="6214" spans="1:25" s="99" customFormat="1" ht="54.75" customHeight="1" x14ac:dyDescent="0.25">
      <c r="A6214" s="96">
        <f>A6212+1</f>
        <v>4579</v>
      </c>
      <c r="B6214" s="175"/>
      <c r="C6214" s="176"/>
      <c r="D6214" s="113"/>
      <c r="E6214" s="115"/>
      <c r="F6214" s="174"/>
      <c r="G6214" s="114" t="str">
        <f t="shared" ref="G6214:G6227" si="1961">IF(AND(F6214&lt;&gt;"",V6214&lt;&gt;"",L6214&lt;&gt;0),V6214/L6214,"")</f>
        <v/>
      </c>
      <c r="H6214" s="115"/>
      <c r="I6214" s="115"/>
      <c r="J6214" s="115"/>
      <c r="K6214" s="115"/>
      <c r="L6214" s="133" t="str">
        <f t="shared" ref="L6214:L6227" si="1962">IF(AND(H6214&lt;&gt;0, J6214&lt;&gt;0, K6214&lt;&gt;0), H6214*J6214*K6214, "")</f>
        <v/>
      </c>
      <c r="M6214" s="116" t="str">
        <f>IF(L6214="", "", L6214/Veriler!$X$1)</f>
        <v/>
      </c>
      <c r="N6214" s="116" t="str">
        <f>IF(F6214&lt;&gt;"", "İthal Girdi", IF(Veriler!T6214="", "", IF(Veriler!S6214="H", "%0,5 üzerindedir", IF(Veriler!T6214&gt;0.1, "%10 sınırı aşılmıştır.", "Uygun"))))</f>
        <v>%0,5 üzerindedir</v>
      </c>
      <c r="O6214" s="116" t="str">
        <f t="shared" ref="O6214:O6227" si="1963">IF(M6214=""," ",N6214)</f>
        <v xml:space="preserve"> </v>
      </c>
      <c r="P6214" s="117"/>
      <c r="Q6214" s="118"/>
      <c r="R6214" s="119" t="str">
        <f t="shared" ref="R6214:R6227" si="1964">IFERROR(IF(AND(T6214&lt;&gt;"",L6214&lt;&gt;"",L6214&lt;&gt;0,T6214&lt;&gt;0),T6214/L6214,"")," ")</f>
        <v/>
      </c>
      <c r="S6214" s="133">
        <f>IFERROR(IF(M6214&lt;=0.005,IF(F6214="",L6214,0),IF(F6214&lt;&gt;"",0,IF(P6214="",0,IF(P6214="H",0,IF(Q6214&lt;Veriler!$G$2,L6214*Veriler!$G$2,L6214*Q6214)))))," ")</f>
        <v>0</v>
      </c>
      <c r="T6214" s="133">
        <f>IF(Veriler!T6214&lt;=0.1, S6214, IF(AND(Veriler!T6214&gt;0.1, F6214="", P6214="E"), IF(Q6214&gt;Veriler!$G$2, Q6214*S6214, IF(Q6214&lt;Veriler!$G$2, Veriler!$G$2*S6214, Q6214*S6214)), 0))</f>
        <v>0</v>
      </c>
      <c r="U6214" s="133" t="str">
        <f t="shared" ref="U6214:U6227" si="1965">IF(T6214=0," ",T6214)</f>
        <v xml:space="preserve"> </v>
      </c>
      <c r="V6214" s="134" t="str">
        <f>IFERROR(IF(O6214="%10 sınırı aşılmıştır.",L6214-T6214,IFERROR(IF(F6214="",IF(S6214=1,0,IF(L6214-S6214=0,"",L6214-S6214)),IF(Veriler!M6214="",L6214,IF(L6214*Veriler!M6214=0,"",L6214*Veriler!M6214))),L6214)),0)</f>
        <v/>
      </c>
      <c r="W6214" s="146"/>
      <c r="X6214" s="146"/>
      <c r="Y6214" s="146"/>
    </row>
    <row r="6215" spans="1:25" s="99" customFormat="1" ht="54.75" customHeight="1" x14ac:dyDescent="0.25">
      <c r="A6215" s="96">
        <f t="shared" ref="A6215:A6227" si="1966">A6214+1</f>
        <v>4580</v>
      </c>
      <c r="B6215" s="175"/>
      <c r="C6215" s="176"/>
      <c r="D6215" s="113"/>
      <c r="E6215" s="115"/>
      <c r="F6215" s="174"/>
      <c r="G6215" s="114" t="str">
        <f t="shared" si="1961"/>
        <v/>
      </c>
      <c r="H6215" s="115"/>
      <c r="I6215" s="115"/>
      <c r="J6215" s="115"/>
      <c r="K6215" s="115"/>
      <c r="L6215" s="133" t="str">
        <f t="shared" si="1962"/>
        <v/>
      </c>
      <c r="M6215" s="116" t="str">
        <f>IF(L6215="", "", L6215/Veriler!$X$1)</f>
        <v/>
      </c>
      <c r="N6215" s="116" t="str">
        <f>IF(F6215&lt;&gt;"", "İthal Girdi", IF(Veriler!T6215="", "", IF(Veriler!S6215="H", "%0,5 üzerindedir", IF(Veriler!T6215&gt;0.1, "%10 sınırı aşılmıştır.", "Uygun"))))</f>
        <v>%0,5 üzerindedir</v>
      </c>
      <c r="O6215" s="116" t="str">
        <f t="shared" si="1963"/>
        <v xml:space="preserve"> </v>
      </c>
      <c r="P6215" s="117"/>
      <c r="Q6215" s="118"/>
      <c r="R6215" s="119" t="str">
        <f t="shared" si="1964"/>
        <v/>
      </c>
      <c r="S6215" s="133">
        <f>IFERROR(IF(M6215&lt;=0.005,IF(F6215="",L6215,0),IF(F6215&lt;&gt;"",0,IF(P6215="",0,IF(P6215="H",0,IF(Q6215&lt;Veriler!$G$2,L6215*Veriler!$G$2,L6215*Q6215)))))," ")</f>
        <v>0</v>
      </c>
      <c r="T6215" s="133">
        <f>IF(Veriler!T6215&lt;=0.1, S6215, IF(AND(Veriler!T6215&gt;0.1, F6215="", P6215="E"), IF(Q6215&gt;Veriler!$G$2, Q6215*S6215, IF(Q6215&lt;Veriler!$G$2, Veriler!$G$2*S6215, Q6215*S6215)), 0))</f>
        <v>0</v>
      </c>
      <c r="U6215" s="133" t="str">
        <f t="shared" si="1965"/>
        <v xml:space="preserve"> </v>
      </c>
      <c r="V6215" s="134" t="str">
        <f>IFERROR(IF(O6215="%10 sınırı aşılmıştır.",L6215-T6215,IFERROR(IF(F6215="",IF(S6215=1,0,IF(L6215-S6215=0,"",L6215-S6215)),IF(Veriler!M6215="",L6215,IF(L6215*Veriler!M6215=0,"",L6215*Veriler!M6215))),L6215)),0)</f>
        <v/>
      </c>
      <c r="W6215" s="146"/>
      <c r="X6215" s="146"/>
      <c r="Y6215" s="146"/>
    </row>
    <row r="6216" spans="1:25" s="99" customFormat="1" ht="54.75" customHeight="1" x14ac:dyDescent="0.25">
      <c r="A6216" s="96">
        <f t="shared" si="1966"/>
        <v>4581</v>
      </c>
      <c r="B6216" s="175"/>
      <c r="C6216" s="176"/>
      <c r="D6216" s="113"/>
      <c r="E6216" s="115"/>
      <c r="F6216" s="174"/>
      <c r="G6216" s="114" t="str">
        <f t="shared" si="1961"/>
        <v/>
      </c>
      <c r="H6216" s="115"/>
      <c r="I6216" s="115"/>
      <c r="J6216" s="115"/>
      <c r="K6216" s="115"/>
      <c r="L6216" s="133" t="str">
        <f t="shared" si="1962"/>
        <v/>
      </c>
      <c r="M6216" s="116" t="str">
        <f>IF(L6216="", "", L6216/Veriler!$X$1)</f>
        <v/>
      </c>
      <c r="N6216" s="116" t="str">
        <f>IF(F6216&lt;&gt;"", "İthal Girdi", IF(Veriler!T6216="", "", IF(Veriler!S6216="H", "%0,5 üzerindedir", IF(Veriler!T6216&gt;0.1, "%10 sınırı aşılmıştır.", "Uygun"))))</f>
        <v>%0,5 üzerindedir</v>
      </c>
      <c r="O6216" s="116" t="str">
        <f t="shared" si="1963"/>
        <v xml:space="preserve"> </v>
      </c>
      <c r="P6216" s="117"/>
      <c r="Q6216" s="118"/>
      <c r="R6216" s="119" t="str">
        <f t="shared" si="1964"/>
        <v/>
      </c>
      <c r="S6216" s="133">
        <f>IFERROR(IF(M6216&lt;=0.005,IF(F6216="",L6216,0),IF(F6216&lt;&gt;"",0,IF(P6216="",0,IF(P6216="H",0,IF(Q6216&lt;Veriler!$G$2,L6216*Veriler!$G$2,L6216*Q6216)))))," ")</f>
        <v>0</v>
      </c>
      <c r="T6216" s="133">
        <f>IF(Veriler!T6216&lt;=0.1, S6216, IF(AND(Veriler!T6216&gt;0.1, F6216="", P6216="E"), IF(Q6216&gt;Veriler!$G$2, Q6216*S6216, IF(Q6216&lt;Veriler!$G$2, Veriler!$G$2*S6216, Q6216*S6216)), 0))</f>
        <v>0</v>
      </c>
      <c r="U6216" s="133" t="str">
        <f t="shared" si="1965"/>
        <v xml:space="preserve"> </v>
      </c>
      <c r="V6216" s="134" t="str">
        <f>IFERROR(IF(O6216="%10 sınırı aşılmıştır.",L6216-T6216,IFERROR(IF(F6216="",IF(S6216=1,0,IF(L6216-S6216=0,"",L6216-S6216)),IF(Veriler!M6216="",L6216,IF(L6216*Veriler!M6216=0,"",L6216*Veriler!M6216))),L6216)),0)</f>
        <v/>
      </c>
      <c r="W6216" s="146"/>
      <c r="X6216" s="146"/>
      <c r="Y6216" s="146"/>
    </row>
    <row r="6217" spans="1:25" s="99" customFormat="1" ht="54.75" customHeight="1" x14ac:dyDescent="0.25">
      <c r="A6217" s="96">
        <f t="shared" si="1966"/>
        <v>4582</v>
      </c>
      <c r="B6217" s="175"/>
      <c r="C6217" s="176"/>
      <c r="D6217" s="113"/>
      <c r="E6217" s="115"/>
      <c r="F6217" s="174"/>
      <c r="G6217" s="114" t="str">
        <f t="shared" si="1961"/>
        <v/>
      </c>
      <c r="H6217" s="115"/>
      <c r="I6217" s="115"/>
      <c r="J6217" s="115"/>
      <c r="K6217" s="115"/>
      <c r="L6217" s="133" t="str">
        <f t="shared" si="1962"/>
        <v/>
      </c>
      <c r="M6217" s="116" t="str">
        <f>IF(L6217="", "", L6217/Veriler!$X$1)</f>
        <v/>
      </c>
      <c r="N6217" s="116" t="str">
        <f>IF(F6217&lt;&gt;"", "İthal Girdi", IF(Veriler!T6217="", "", IF(Veriler!S6217="H", "%0,5 üzerindedir", IF(Veriler!T6217&gt;0.1, "%10 sınırı aşılmıştır.", "Uygun"))))</f>
        <v>%0,5 üzerindedir</v>
      </c>
      <c r="O6217" s="116" t="str">
        <f t="shared" si="1963"/>
        <v xml:space="preserve"> </v>
      </c>
      <c r="P6217" s="117"/>
      <c r="Q6217" s="118"/>
      <c r="R6217" s="119" t="str">
        <f t="shared" si="1964"/>
        <v/>
      </c>
      <c r="S6217" s="133">
        <f>IFERROR(IF(M6217&lt;=0.005,IF(F6217="",L6217,0),IF(F6217&lt;&gt;"",0,IF(P6217="",0,IF(P6217="H",0,IF(Q6217&lt;Veriler!$G$2,L6217*Veriler!$G$2,L6217*Q6217)))))," ")</f>
        <v>0</v>
      </c>
      <c r="T6217" s="133">
        <f>IF(Veriler!T6217&lt;=0.1, S6217, IF(AND(Veriler!T6217&gt;0.1, F6217="", P6217="E"), IF(Q6217&gt;Veriler!$G$2, Q6217*S6217, IF(Q6217&lt;Veriler!$G$2, Veriler!$G$2*S6217, Q6217*S6217)), 0))</f>
        <v>0</v>
      </c>
      <c r="U6217" s="133" t="str">
        <f t="shared" si="1965"/>
        <v xml:space="preserve"> </v>
      </c>
      <c r="V6217" s="134" t="str">
        <f>IFERROR(IF(O6217="%10 sınırı aşılmıştır.",L6217-T6217,IFERROR(IF(F6217="",IF(S6217=1,0,IF(L6217-S6217=0,"",L6217-S6217)),IF(Veriler!M6217="",L6217,IF(L6217*Veriler!M6217=0,"",L6217*Veriler!M6217))),L6217)),0)</f>
        <v/>
      </c>
      <c r="W6217" s="146"/>
      <c r="X6217" s="146"/>
      <c r="Y6217" s="146"/>
    </row>
    <row r="6218" spans="1:25" s="99" customFormat="1" ht="54.75" customHeight="1" x14ac:dyDescent="0.25">
      <c r="A6218" s="96">
        <f t="shared" si="1966"/>
        <v>4583</v>
      </c>
      <c r="B6218" s="175"/>
      <c r="C6218" s="176"/>
      <c r="D6218" s="113"/>
      <c r="E6218" s="115"/>
      <c r="F6218" s="174"/>
      <c r="G6218" s="114" t="str">
        <f t="shared" si="1961"/>
        <v/>
      </c>
      <c r="H6218" s="115"/>
      <c r="I6218" s="115"/>
      <c r="J6218" s="115"/>
      <c r="K6218" s="115"/>
      <c r="L6218" s="133" t="str">
        <f t="shared" si="1962"/>
        <v/>
      </c>
      <c r="M6218" s="116" t="str">
        <f>IF(L6218="", "", L6218/Veriler!$X$1)</f>
        <v/>
      </c>
      <c r="N6218" s="116" t="str">
        <f>IF(F6218&lt;&gt;"", "İthal Girdi", IF(Veriler!T6218="", "", IF(Veriler!S6218="H", "%0,5 üzerindedir", IF(Veriler!T6218&gt;0.1, "%10 sınırı aşılmıştır.", "Uygun"))))</f>
        <v>%0,5 üzerindedir</v>
      </c>
      <c r="O6218" s="116" t="str">
        <f t="shared" si="1963"/>
        <v xml:space="preserve"> </v>
      </c>
      <c r="P6218" s="117"/>
      <c r="Q6218" s="118"/>
      <c r="R6218" s="119" t="str">
        <f t="shared" si="1964"/>
        <v/>
      </c>
      <c r="S6218" s="133">
        <f>IFERROR(IF(M6218&lt;=0.005,IF(F6218="",L6218,0),IF(F6218&lt;&gt;"",0,IF(P6218="",0,IF(P6218="H",0,IF(Q6218&lt;Veriler!$G$2,L6218*Veriler!$G$2,L6218*Q6218)))))," ")</f>
        <v>0</v>
      </c>
      <c r="T6218" s="133">
        <f>IF(Veriler!T6218&lt;=0.1, S6218, IF(AND(Veriler!T6218&gt;0.1, F6218="", P6218="E"), IF(Q6218&gt;Veriler!$G$2, Q6218*S6218, IF(Q6218&lt;Veriler!$G$2, Veriler!$G$2*S6218, Q6218*S6218)), 0))</f>
        <v>0</v>
      </c>
      <c r="U6218" s="133" t="str">
        <f t="shared" si="1965"/>
        <v xml:space="preserve"> </v>
      </c>
      <c r="V6218" s="134" t="str">
        <f>IFERROR(IF(O6218="%10 sınırı aşılmıştır.",L6218-T6218,IFERROR(IF(F6218="",IF(S6218=1,0,IF(L6218-S6218=0,"",L6218-S6218)),IF(Veriler!M6218="",L6218,IF(L6218*Veriler!M6218=0,"",L6218*Veriler!M6218))),L6218)),0)</f>
        <v/>
      </c>
      <c r="W6218" s="146"/>
      <c r="X6218" s="146"/>
      <c r="Y6218" s="146"/>
    </row>
    <row r="6219" spans="1:25" s="99" customFormat="1" ht="54.75" customHeight="1" x14ac:dyDescent="0.25">
      <c r="A6219" s="96">
        <f t="shared" si="1966"/>
        <v>4584</v>
      </c>
      <c r="B6219" s="175"/>
      <c r="C6219" s="176"/>
      <c r="D6219" s="113"/>
      <c r="E6219" s="115"/>
      <c r="F6219" s="174"/>
      <c r="G6219" s="114" t="str">
        <f t="shared" si="1961"/>
        <v/>
      </c>
      <c r="H6219" s="115"/>
      <c r="I6219" s="115"/>
      <c r="J6219" s="115"/>
      <c r="K6219" s="115"/>
      <c r="L6219" s="133" t="str">
        <f t="shared" si="1962"/>
        <v/>
      </c>
      <c r="M6219" s="116" t="str">
        <f>IF(L6219="", "", L6219/Veriler!$X$1)</f>
        <v/>
      </c>
      <c r="N6219" s="116" t="str">
        <f>IF(F6219&lt;&gt;"", "İthal Girdi", IF(Veriler!T6219="", "", IF(Veriler!S6219="H", "%0,5 üzerindedir", IF(Veriler!T6219&gt;0.1, "%10 sınırı aşılmıştır.", "Uygun"))))</f>
        <v>%0,5 üzerindedir</v>
      </c>
      <c r="O6219" s="116" t="str">
        <f t="shared" si="1963"/>
        <v xml:space="preserve"> </v>
      </c>
      <c r="P6219" s="117"/>
      <c r="Q6219" s="118"/>
      <c r="R6219" s="119" t="str">
        <f t="shared" si="1964"/>
        <v/>
      </c>
      <c r="S6219" s="133">
        <f>IFERROR(IF(M6219&lt;=0.005,IF(F6219="",L6219,0),IF(F6219&lt;&gt;"",0,IF(P6219="",0,IF(P6219="H",0,IF(Q6219&lt;Veriler!$G$2,L6219*Veriler!$G$2,L6219*Q6219)))))," ")</f>
        <v>0</v>
      </c>
      <c r="T6219" s="133">
        <f>IF(Veriler!T6219&lt;=0.1, S6219, IF(AND(Veriler!T6219&gt;0.1, F6219="", P6219="E"), IF(Q6219&gt;Veriler!$G$2, Q6219*S6219, IF(Q6219&lt;Veriler!$G$2, Veriler!$G$2*S6219, Q6219*S6219)), 0))</f>
        <v>0</v>
      </c>
      <c r="U6219" s="133" t="str">
        <f t="shared" si="1965"/>
        <v xml:space="preserve"> </v>
      </c>
      <c r="V6219" s="134" t="str">
        <f>IFERROR(IF(O6219="%10 sınırı aşılmıştır.",L6219-T6219,IFERROR(IF(F6219="",IF(S6219=1,0,IF(L6219-S6219=0,"",L6219-S6219)),IF(Veriler!M6219="",L6219,IF(L6219*Veriler!M6219=0,"",L6219*Veriler!M6219))),L6219)),0)</f>
        <v/>
      </c>
      <c r="W6219" s="146"/>
      <c r="X6219" s="146"/>
      <c r="Y6219" s="146"/>
    </row>
    <row r="6220" spans="1:25" s="99" customFormat="1" ht="54.75" customHeight="1" x14ac:dyDescent="0.25">
      <c r="A6220" s="96">
        <f t="shared" si="1966"/>
        <v>4585</v>
      </c>
      <c r="B6220" s="175"/>
      <c r="C6220" s="176"/>
      <c r="D6220" s="113"/>
      <c r="E6220" s="115"/>
      <c r="F6220" s="174"/>
      <c r="G6220" s="114" t="str">
        <f t="shared" si="1961"/>
        <v/>
      </c>
      <c r="H6220" s="115"/>
      <c r="I6220" s="115"/>
      <c r="J6220" s="115"/>
      <c r="K6220" s="115"/>
      <c r="L6220" s="133" t="str">
        <f t="shared" si="1962"/>
        <v/>
      </c>
      <c r="M6220" s="116" t="str">
        <f>IF(L6220="", "", L6220/Veriler!$X$1)</f>
        <v/>
      </c>
      <c r="N6220" s="116" t="str">
        <f>IF(F6220&lt;&gt;"", "İthal Girdi", IF(Veriler!T6220="", "", IF(Veriler!S6220="H", "%0,5 üzerindedir", IF(Veriler!T6220&gt;0.1, "%10 sınırı aşılmıştır.", "Uygun"))))</f>
        <v>%0,5 üzerindedir</v>
      </c>
      <c r="O6220" s="116" t="str">
        <f t="shared" si="1963"/>
        <v xml:space="preserve"> </v>
      </c>
      <c r="P6220" s="117"/>
      <c r="Q6220" s="118"/>
      <c r="R6220" s="119" t="str">
        <f t="shared" si="1964"/>
        <v/>
      </c>
      <c r="S6220" s="133">
        <f>IFERROR(IF(M6220&lt;=0.005,IF(F6220="",L6220,0),IF(F6220&lt;&gt;"",0,IF(P6220="",0,IF(P6220="H",0,IF(Q6220&lt;Veriler!$G$2,L6220*Veriler!$G$2,L6220*Q6220)))))," ")</f>
        <v>0</v>
      </c>
      <c r="T6220" s="133">
        <f>IF(Veriler!T6220&lt;=0.1, S6220, IF(AND(Veriler!T6220&gt;0.1, F6220="", P6220="E"), IF(Q6220&gt;Veriler!$G$2, Q6220*S6220, IF(Q6220&lt;Veriler!$G$2, Veriler!$G$2*S6220, Q6220*S6220)), 0))</f>
        <v>0</v>
      </c>
      <c r="U6220" s="133" t="str">
        <f t="shared" si="1965"/>
        <v xml:space="preserve"> </v>
      </c>
      <c r="V6220" s="134" t="str">
        <f>IFERROR(IF(O6220="%10 sınırı aşılmıştır.",L6220-T6220,IFERROR(IF(F6220="",IF(S6220=1,0,IF(L6220-S6220=0,"",L6220-S6220)),IF(Veriler!M6220="",L6220,IF(L6220*Veriler!M6220=0,"",L6220*Veriler!M6220))),L6220)),0)</f>
        <v/>
      </c>
      <c r="W6220" s="146"/>
      <c r="X6220" s="146"/>
      <c r="Y6220" s="146"/>
    </row>
    <row r="6221" spans="1:25" s="99" customFormat="1" ht="54.75" customHeight="1" x14ac:dyDescent="0.25">
      <c r="A6221" s="96">
        <f t="shared" si="1966"/>
        <v>4586</v>
      </c>
      <c r="B6221" s="175"/>
      <c r="C6221" s="176"/>
      <c r="D6221" s="113"/>
      <c r="E6221" s="115"/>
      <c r="F6221" s="174"/>
      <c r="G6221" s="114" t="str">
        <f t="shared" si="1961"/>
        <v/>
      </c>
      <c r="H6221" s="115"/>
      <c r="I6221" s="115"/>
      <c r="J6221" s="115"/>
      <c r="K6221" s="115"/>
      <c r="L6221" s="133" t="str">
        <f t="shared" si="1962"/>
        <v/>
      </c>
      <c r="M6221" s="116" t="str">
        <f>IF(L6221="", "", L6221/Veriler!$X$1)</f>
        <v/>
      </c>
      <c r="N6221" s="116" t="str">
        <f>IF(F6221&lt;&gt;"", "İthal Girdi", IF(Veriler!T6221="", "", IF(Veriler!S6221="H", "%0,5 üzerindedir", IF(Veriler!T6221&gt;0.1, "%10 sınırı aşılmıştır.", "Uygun"))))</f>
        <v>%0,5 üzerindedir</v>
      </c>
      <c r="O6221" s="116" t="str">
        <f t="shared" si="1963"/>
        <v xml:space="preserve"> </v>
      </c>
      <c r="P6221" s="117"/>
      <c r="Q6221" s="118"/>
      <c r="R6221" s="119" t="str">
        <f t="shared" si="1964"/>
        <v/>
      </c>
      <c r="S6221" s="133">
        <f>IFERROR(IF(M6221&lt;=0.005,IF(F6221="",L6221,0),IF(F6221&lt;&gt;"",0,IF(P6221="",0,IF(P6221="H",0,IF(Q6221&lt;Veriler!$G$2,L6221*Veriler!$G$2,L6221*Q6221)))))," ")</f>
        <v>0</v>
      </c>
      <c r="T6221" s="133">
        <f>IF(Veriler!T6221&lt;=0.1, S6221, IF(AND(Veriler!T6221&gt;0.1, F6221="", P6221="E"), IF(Q6221&gt;Veriler!$G$2, Q6221*S6221, IF(Q6221&lt;Veriler!$G$2, Veriler!$G$2*S6221, Q6221*S6221)), 0))</f>
        <v>0</v>
      </c>
      <c r="U6221" s="133" t="str">
        <f t="shared" si="1965"/>
        <v xml:space="preserve"> </v>
      </c>
      <c r="V6221" s="134" t="str">
        <f>IFERROR(IF(O6221="%10 sınırı aşılmıştır.",L6221-T6221,IFERROR(IF(F6221="",IF(S6221=1,0,IF(L6221-S6221=0,"",L6221-S6221)),IF(Veriler!M6221="",L6221,IF(L6221*Veriler!M6221=0,"",L6221*Veriler!M6221))),L6221)),0)</f>
        <v/>
      </c>
      <c r="W6221" s="146"/>
      <c r="X6221" s="146"/>
      <c r="Y6221" s="146"/>
    </row>
    <row r="6222" spans="1:25" s="99" customFormat="1" ht="54.75" customHeight="1" x14ac:dyDescent="0.25">
      <c r="A6222" s="96">
        <f t="shared" si="1966"/>
        <v>4587</v>
      </c>
      <c r="B6222" s="175"/>
      <c r="C6222" s="176"/>
      <c r="D6222" s="113"/>
      <c r="E6222" s="115"/>
      <c r="F6222" s="174"/>
      <c r="G6222" s="114" t="str">
        <f t="shared" si="1961"/>
        <v/>
      </c>
      <c r="H6222" s="115"/>
      <c r="I6222" s="115"/>
      <c r="J6222" s="115"/>
      <c r="K6222" s="115"/>
      <c r="L6222" s="133" t="str">
        <f t="shared" si="1962"/>
        <v/>
      </c>
      <c r="M6222" s="116" t="str">
        <f>IF(L6222="", "", L6222/Veriler!$X$1)</f>
        <v/>
      </c>
      <c r="N6222" s="116" t="str">
        <f>IF(F6222&lt;&gt;"", "İthal Girdi", IF(Veriler!T6222="", "", IF(Veriler!S6222="H", "%0,5 üzerindedir", IF(Veriler!T6222&gt;0.1, "%10 sınırı aşılmıştır.", "Uygun"))))</f>
        <v>%0,5 üzerindedir</v>
      </c>
      <c r="O6222" s="116" t="str">
        <f t="shared" si="1963"/>
        <v xml:space="preserve"> </v>
      </c>
      <c r="P6222" s="117"/>
      <c r="Q6222" s="118"/>
      <c r="R6222" s="119" t="str">
        <f t="shared" si="1964"/>
        <v/>
      </c>
      <c r="S6222" s="133">
        <f>IFERROR(IF(M6222&lt;=0.005,IF(F6222="",L6222,0),IF(F6222&lt;&gt;"",0,IF(P6222="",0,IF(P6222="H",0,IF(Q6222&lt;Veriler!$G$2,L6222*Veriler!$G$2,L6222*Q6222)))))," ")</f>
        <v>0</v>
      </c>
      <c r="T6222" s="133">
        <f>IF(Veriler!T6222&lt;=0.1, S6222, IF(AND(Veriler!T6222&gt;0.1, F6222="", P6222="E"), IF(Q6222&gt;Veriler!$G$2, Q6222*S6222, IF(Q6222&lt;Veriler!$G$2, Veriler!$G$2*S6222, Q6222*S6222)), 0))</f>
        <v>0</v>
      </c>
      <c r="U6222" s="133" t="str">
        <f t="shared" si="1965"/>
        <v xml:space="preserve"> </v>
      </c>
      <c r="V6222" s="134" t="str">
        <f>IFERROR(IF(O6222="%10 sınırı aşılmıştır.",L6222-T6222,IFERROR(IF(F6222="",IF(S6222=1,0,IF(L6222-S6222=0,"",L6222-S6222)),IF(Veriler!M6222="",L6222,IF(L6222*Veriler!M6222=0,"",L6222*Veriler!M6222))),L6222)),0)</f>
        <v/>
      </c>
      <c r="W6222" s="146"/>
      <c r="X6222" s="146"/>
      <c r="Y6222" s="146"/>
    </row>
    <row r="6223" spans="1:25" s="99" customFormat="1" ht="54.75" customHeight="1" x14ac:dyDescent="0.25">
      <c r="A6223" s="96">
        <f t="shared" si="1966"/>
        <v>4588</v>
      </c>
      <c r="B6223" s="175"/>
      <c r="C6223" s="176"/>
      <c r="D6223" s="113"/>
      <c r="E6223" s="115"/>
      <c r="F6223" s="174"/>
      <c r="G6223" s="114" t="str">
        <f t="shared" si="1961"/>
        <v/>
      </c>
      <c r="H6223" s="115"/>
      <c r="I6223" s="115"/>
      <c r="J6223" s="115"/>
      <c r="K6223" s="115"/>
      <c r="L6223" s="133" t="str">
        <f t="shared" si="1962"/>
        <v/>
      </c>
      <c r="M6223" s="116" t="str">
        <f>IF(L6223="", "", L6223/Veriler!$X$1)</f>
        <v/>
      </c>
      <c r="N6223" s="116" t="str">
        <f>IF(F6223&lt;&gt;"", "İthal Girdi", IF(Veriler!T6223="", "", IF(Veriler!S6223="H", "%0,5 üzerindedir", IF(Veriler!T6223&gt;0.1, "%10 sınırı aşılmıştır.", "Uygun"))))</f>
        <v>%0,5 üzerindedir</v>
      </c>
      <c r="O6223" s="116" t="str">
        <f t="shared" si="1963"/>
        <v xml:space="preserve"> </v>
      </c>
      <c r="P6223" s="117"/>
      <c r="Q6223" s="118"/>
      <c r="R6223" s="119" t="str">
        <f t="shared" si="1964"/>
        <v/>
      </c>
      <c r="S6223" s="133">
        <f>IFERROR(IF(M6223&lt;=0.005,IF(F6223="",L6223,0),IF(F6223&lt;&gt;"",0,IF(P6223="",0,IF(P6223="H",0,IF(Q6223&lt;Veriler!$G$2,L6223*Veriler!$G$2,L6223*Q6223)))))," ")</f>
        <v>0</v>
      </c>
      <c r="T6223" s="133">
        <f>IF(Veriler!T6223&lt;=0.1, S6223, IF(AND(Veriler!T6223&gt;0.1, F6223="", P6223="E"), IF(Q6223&gt;Veriler!$G$2, Q6223*S6223, IF(Q6223&lt;Veriler!$G$2, Veriler!$G$2*S6223, Q6223*S6223)), 0))</f>
        <v>0</v>
      </c>
      <c r="U6223" s="133" t="str">
        <f t="shared" si="1965"/>
        <v xml:space="preserve"> </v>
      </c>
      <c r="V6223" s="134" t="str">
        <f>IFERROR(IF(O6223="%10 sınırı aşılmıştır.",L6223-T6223,IFERROR(IF(F6223="",IF(S6223=1,0,IF(L6223-S6223=0,"",L6223-S6223)),IF(Veriler!M6223="",L6223,IF(L6223*Veriler!M6223=0,"",L6223*Veriler!M6223))),L6223)),0)</f>
        <v/>
      </c>
      <c r="W6223" s="146"/>
      <c r="X6223" s="146"/>
      <c r="Y6223" s="146"/>
    </row>
    <row r="6224" spans="1:25" s="99" customFormat="1" ht="54.75" customHeight="1" x14ac:dyDescent="0.25">
      <c r="A6224" s="96">
        <f t="shared" si="1966"/>
        <v>4589</v>
      </c>
      <c r="B6224" s="175"/>
      <c r="C6224" s="176"/>
      <c r="D6224" s="113"/>
      <c r="E6224" s="115"/>
      <c r="F6224" s="174"/>
      <c r="G6224" s="114" t="str">
        <f t="shared" si="1961"/>
        <v/>
      </c>
      <c r="H6224" s="115"/>
      <c r="I6224" s="115"/>
      <c r="J6224" s="115"/>
      <c r="K6224" s="115"/>
      <c r="L6224" s="133" t="str">
        <f t="shared" si="1962"/>
        <v/>
      </c>
      <c r="M6224" s="116" t="str">
        <f>IF(L6224="", "", L6224/Veriler!$X$1)</f>
        <v/>
      </c>
      <c r="N6224" s="116" t="str">
        <f>IF(F6224&lt;&gt;"", "İthal Girdi", IF(Veriler!T6224="", "", IF(Veriler!S6224="H", "%0,5 üzerindedir", IF(Veriler!T6224&gt;0.1, "%10 sınırı aşılmıştır.", "Uygun"))))</f>
        <v>%0,5 üzerindedir</v>
      </c>
      <c r="O6224" s="116" t="str">
        <f t="shared" si="1963"/>
        <v xml:space="preserve"> </v>
      </c>
      <c r="P6224" s="117"/>
      <c r="Q6224" s="118"/>
      <c r="R6224" s="119" t="str">
        <f t="shared" si="1964"/>
        <v/>
      </c>
      <c r="S6224" s="133">
        <f>IFERROR(IF(M6224&lt;=0.005,IF(F6224="",L6224,0),IF(F6224&lt;&gt;"",0,IF(P6224="",0,IF(P6224="H",0,IF(Q6224&lt;Veriler!$G$2,L6224*Veriler!$G$2,L6224*Q6224)))))," ")</f>
        <v>0</v>
      </c>
      <c r="T6224" s="133">
        <f>IF(Veriler!T6224&lt;=0.1, S6224, IF(AND(Veriler!T6224&gt;0.1, F6224="", P6224="E"), IF(Q6224&gt;Veriler!$G$2, Q6224*S6224, IF(Q6224&lt;Veriler!$G$2, Veriler!$G$2*S6224, Q6224*S6224)), 0))</f>
        <v>0</v>
      </c>
      <c r="U6224" s="133" t="str">
        <f t="shared" si="1965"/>
        <v xml:space="preserve"> </v>
      </c>
      <c r="V6224" s="134" t="str">
        <f>IFERROR(IF(O6224="%10 sınırı aşılmıştır.",L6224-T6224,IFERROR(IF(F6224="",IF(S6224=1,0,IF(L6224-S6224=0,"",L6224-S6224)),IF(Veriler!M6224="",L6224,IF(L6224*Veriler!M6224=0,"",L6224*Veriler!M6224))),L6224)),0)</f>
        <v/>
      </c>
      <c r="W6224" s="146"/>
      <c r="X6224" s="146"/>
      <c r="Y6224" s="146"/>
    </row>
    <row r="6225" spans="1:25" s="99" customFormat="1" ht="54.75" customHeight="1" x14ac:dyDescent="0.25">
      <c r="A6225" s="96">
        <f t="shared" si="1966"/>
        <v>4590</v>
      </c>
      <c r="B6225" s="175"/>
      <c r="C6225" s="176"/>
      <c r="D6225" s="113"/>
      <c r="E6225" s="115"/>
      <c r="F6225" s="174"/>
      <c r="G6225" s="114" t="str">
        <f t="shared" si="1961"/>
        <v/>
      </c>
      <c r="H6225" s="115"/>
      <c r="I6225" s="115"/>
      <c r="J6225" s="115"/>
      <c r="K6225" s="115"/>
      <c r="L6225" s="133" t="str">
        <f t="shared" si="1962"/>
        <v/>
      </c>
      <c r="M6225" s="116" t="str">
        <f>IF(L6225="", "", L6225/Veriler!$X$1)</f>
        <v/>
      </c>
      <c r="N6225" s="116" t="str">
        <f>IF(F6225&lt;&gt;"", "İthal Girdi", IF(Veriler!T6225="", "", IF(Veriler!S6225="H", "%0,5 üzerindedir", IF(Veriler!T6225&gt;0.1, "%10 sınırı aşılmıştır.", "Uygun"))))</f>
        <v>%0,5 üzerindedir</v>
      </c>
      <c r="O6225" s="116" t="str">
        <f t="shared" si="1963"/>
        <v xml:space="preserve"> </v>
      </c>
      <c r="P6225" s="117"/>
      <c r="Q6225" s="118"/>
      <c r="R6225" s="119" t="str">
        <f t="shared" si="1964"/>
        <v/>
      </c>
      <c r="S6225" s="133">
        <f>IFERROR(IF(M6225&lt;=0.005,IF(F6225="",L6225,0),IF(F6225&lt;&gt;"",0,IF(P6225="",0,IF(P6225="H",0,IF(Q6225&lt;Veriler!$G$2,L6225*Veriler!$G$2,L6225*Q6225)))))," ")</f>
        <v>0</v>
      </c>
      <c r="T6225" s="133">
        <f>IF(Veriler!T6225&lt;=0.1, S6225, IF(AND(Veriler!T6225&gt;0.1, F6225="", P6225="E"), IF(Q6225&gt;Veriler!$G$2, Q6225*S6225, IF(Q6225&lt;Veriler!$G$2, Veriler!$G$2*S6225, Q6225*S6225)), 0))</f>
        <v>0</v>
      </c>
      <c r="U6225" s="133" t="str">
        <f t="shared" si="1965"/>
        <v xml:space="preserve"> </v>
      </c>
      <c r="V6225" s="134" t="str">
        <f>IFERROR(IF(O6225="%10 sınırı aşılmıştır.",L6225-T6225,IFERROR(IF(F6225="",IF(S6225=1,0,IF(L6225-S6225=0,"",L6225-S6225)),IF(Veriler!M6225="",L6225,IF(L6225*Veriler!M6225=0,"",L6225*Veriler!M6225))),L6225)),0)</f>
        <v/>
      </c>
      <c r="W6225" s="146"/>
      <c r="X6225" s="146"/>
      <c r="Y6225" s="146"/>
    </row>
    <row r="6226" spans="1:25" s="99" customFormat="1" ht="54.75" customHeight="1" x14ac:dyDescent="0.25">
      <c r="A6226" s="96">
        <f t="shared" si="1966"/>
        <v>4591</v>
      </c>
      <c r="B6226" s="175"/>
      <c r="C6226" s="176"/>
      <c r="D6226" s="113"/>
      <c r="E6226" s="115"/>
      <c r="F6226" s="174"/>
      <c r="G6226" s="114" t="str">
        <f t="shared" si="1961"/>
        <v/>
      </c>
      <c r="H6226" s="115"/>
      <c r="I6226" s="115"/>
      <c r="J6226" s="115"/>
      <c r="K6226" s="115"/>
      <c r="L6226" s="133" t="str">
        <f t="shared" si="1962"/>
        <v/>
      </c>
      <c r="M6226" s="116" t="str">
        <f>IF(L6226="", "", L6226/Veriler!$X$1)</f>
        <v/>
      </c>
      <c r="N6226" s="116" t="str">
        <f>IF(F6226&lt;&gt;"", "İthal Girdi", IF(Veriler!T6226="", "", IF(Veriler!S6226="H", "%0,5 üzerindedir", IF(Veriler!T6226&gt;0.1, "%10 sınırı aşılmıştır.", "Uygun"))))</f>
        <v>%0,5 üzerindedir</v>
      </c>
      <c r="O6226" s="116" t="str">
        <f t="shared" si="1963"/>
        <v xml:space="preserve"> </v>
      </c>
      <c r="P6226" s="117"/>
      <c r="Q6226" s="118"/>
      <c r="R6226" s="119" t="str">
        <f t="shared" si="1964"/>
        <v/>
      </c>
      <c r="S6226" s="133">
        <f>IFERROR(IF(M6226&lt;=0.005,IF(F6226="",L6226,0),IF(F6226&lt;&gt;"",0,IF(P6226="",0,IF(P6226="H",0,IF(Q6226&lt;Veriler!$G$2,L6226*Veriler!$G$2,L6226*Q6226)))))," ")</f>
        <v>0</v>
      </c>
      <c r="T6226" s="133">
        <f>IF(Veriler!T6226&lt;=0.1, S6226, IF(AND(Veriler!T6226&gt;0.1, F6226="", P6226="E"), IF(Q6226&gt;Veriler!$G$2, Q6226*S6226, IF(Q6226&lt;Veriler!$G$2, Veriler!$G$2*S6226, Q6226*S6226)), 0))</f>
        <v>0</v>
      </c>
      <c r="U6226" s="133" t="str">
        <f t="shared" si="1965"/>
        <v xml:space="preserve"> </v>
      </c>
      <c r="V6226" s="134" t="str">
        <f>IFERROR(IF(O6226="%10 sınırı aşılmıştır.",L6226-T6226,IFERROR(IF(F6226="",IF(S6226=1,0,IF(L6226-S6226=0,"",L6226-S6226)),IF(Veriler!M6226="",L6226,IF(L6226*Veriler!M6226=0,"",L6226*Veriler!M6226))),L6226)),0)</f>
        <v/>
      </c>
      <c r="W6226" s="146"/>
      <c r="X6226" s="146"/>
      <c r="Y6226" s="146"/>
    </row>
    <row r="6227" spans="1:25" s="99" customFormat="1" ht="54.75" customHeight="1" x14ac:dyDescent="0.25">
      <c r="A6227" s="96">
        <f t="shared" si="1966"/>
        <v>4592</v>
      </c>
      <c r="B6227" s="175"/>
      <c r="C6227" s="176"/>
      <c r="D6227" s="113"/>
      <c r="E6227" s="115"/>
      <c r="F6227" s="174"/>
      <c r="G6227" s="114" t="str">
        <f t="shared" si="1961"/>
        <v/>
      </c>
      <c r="H6227" s="115"/>
      <c r="I6227" s="115"/>
      <c r="J6227" s="115"/>
      <c r="K6227" s="115"/>
      <c r="L6227" s="133" t="str">
        <f t="shared" si="1962"/>
        <v/>
      </c>
      <c r="M6227" s="116" t="str">
        <f>IF(L6227="", "", L6227/Veriler!$X$1)</f>
        <v/>
      </c>
      <c r="N6227" s="116" t="str">
        <f>IF(F6227&lt;&gt;"", "İthal Girdi", IF(Veriler!T6227="", "", IF(Veriler!S6227="H", "%0,5 üzerindedir", IF(Veriler!T6227&gt;0.1, "%10 sınırı aşılmıştır.", "Uygun"))))</f>
        <v>%0,5 üzerindedir</v>
      </c>
      <c r="O6227" s="116" t="str">
        <f t="shared" si="1963"/>
        <v xml:space="preserve"> </v>
      </c>
      <c r="P6227" s="117"/>
      <c r="Q6227" s="118"/>
      <c r="R6227" s="119" t="str">
        <f t="shared" si="1964"/>
        <v/>
      </c>
      <c r="S6227" s="133">
        <f>IFERROR(IF(M6227&lt;=0.005,IF(F6227="",L6227,0),IF(F6227&lt;&gt;"",0,IF(P6227="",0,IF(P6227="H",0,IF(Q6227&lt;Veriler!$G$2,L6227*Veriler!$G$2,L6227*Q6227)))))," ")</f>
        <v>0</v>
      </c>
      <c r="T6227" s="133">
        <f>IF(Veriler!T6227&lt;=0.1, S6227, IF(AND(Veriler!T6227&gt;0.1, F6227="", P6227="E"), IF(Q6227&gt;Veriler!$G$2, Q6227*S6227, IF(Q6227&lt;Veriler!$G$2, Veriler!$G$2*S6227, Q6227*S6227)), 0))</f>
        <v>0</v>
      </c>
      <c r="U6227" s="133" t="str">
        <f t="shared" si="1965"/>
        <v xml:space="preserve"> </v>
      </c>
      <c r="V6227" s="134" t="str">
        <f>IFERROR(IF(O6227="%10 sınırı aşılmıştır.",L6227-T6227,IFERROR(IF(F6227="",IF(S6227=1,0,IF(L6227-S6227=0,"",L6227-S6227)),IF(Veriler!M6227="",L6227,IF(L6227*Veriler!M6227=0,"",L6227*Veriler!M6227))),L6227)),0)</f>
        <v/>
      </c>
      <c r="W6227" s="146"/>
      <c r="X6227" s="146"/>
      <c r="Y6227" s="146"/>
    </row>
    <row r="6228" spans="1:25" s="99" customFormat="1" ht="24" customHeight="1" x14ac:dyDescent="0.25">
      <c r="A6228" s="103"/>
      <c r="B6228" s="104"/>
      <c r="C6228" s="104"/>
      <c r="D6228" s="104"/>
      <c r="E6228" s="103"/>
      <c r="F6228" s="135"/>
      <c r="G6228" s="157"/>
      <c r="H6228" s="103"/>
      <c r="I6228" s="103"/>
      <c r="J6228" s="103"/>
      <c r="K6228" s="103"/>
      <c r="L6228" s="136">
        <f>SUM(L6199:L6212,L6214:L6227)</f>
        <v>0</v>
      </c>
      <c r="M6228" s="158"/>
      <c r="N6228" s="158"/>
      <c r="O6228" s="158"/>
      <c r="P6228" s="105"/>
      <c r="Q6228" s="106"/>
      <c r="R6228" s="159"/>
      <c r="S6228" s="160"/>
      <c r="T6228" s="160"/>
      <c r="U6228" s="160"/>
      <c r="V6228" s="160"/>
      <c r="W6228" s="146"/>
      <c r="X6228" s="146"/>
      <c r="Y6228" s="146"/>
    </row>
    <row r="6229" spans="1:25" s="99" customFormat="1" ht="31.5" customHeight="1" x14ac:dyDescent="0.25">
      <c r="A6229" s="103"/>
      <c r="B6229" s="104"/>
      <c r="C6229" s="104"/>
      <c r="D6229" s="104"/>
      <c r="E6229" s="103"/>
      <c r="F6229" s="135"/>
      <c r="G6229" s="157"/>
      <c r="H6229" s="103"/>
      <c r="I6229" s="103"/>
      <c r="J6229" s="103"/>
      <c r="K6229" s="103"/>
      <c r="L6229" s="161"/>
      <c r="M6229" s="158"/>
      <c r="N6229" s="158"/>
      <c r="O6229" s="158"/>
      <c r="P6229" s="105"/>
      <c r="Q6229" s="106"/>
      <c r="R6229" s="159"/>
      <c r="S6229" s="162" t="s">
        <v>57</v>
      </c>
      <c r="T6229" s="162" t="s">
        <v>57</v>
      </c>
      <c r="U6229" s="162" t="s">
        <v>57</v>
      </c>
      <c r="V6229" s="163" t="s">
        <v>58</v>
      </c>
      <c r="W6229" s="146"/>
      <c r="X6229" s="146"/>
      <c r="Y6229" s="146"/>
    </row>
    <row r="6230" spans="1:25" s="99" customFormat="1" ht="58.5" customHeight="1" x14ac:dyDescent="0.25">
      <c r="A6230" s="185" t="s">
        <v>59</v>
      </c>
      <c r="B6230" s="180"/>
      <c r="C6230" s="180"/>
      <c r="D6230" s="180"/>
      <c r="E6230" s="180"/>
      <c r="F6230" s="180"/>
      <c r="G6230" s="180"/>
      <c r="H6230" s="180"/>
      <c r="I6230" s="180"/>
      <c r="J6230" s="180"/>
      <c r="K6230" s="180"/>
      <c r="L6230" s="180"/>
      <c r="M6230" s="180"/>
      <c r="N6230" s="180"/>
      <c r="O6230" s="180"/>
      <c r="P6230" s="180"/>
      <c r="Q6230" s="180"/>
      <c r="R6230" s="176"/>
      <c r="S6230" s="137">
        <f>SUM(S6192,S6199:S6212,S6214:S6227)</f>
        <v>0</v>
      </c>
      <c r="T6230" s="137" t="str">
        <f>IF(SUM(T6199:T6212,T6214:T6227)=0," ",SUM(T6199:T6212,T6214:T6227))</f>
        <v xml:space="preserve"> </v>
      </c>
      <c r="U6230" s="137" t="str">
        <f>IF(SUM(U6199:U6212,U6214:U6227)=0," ",SUM(U6199:U6212,U6214:U6227))</f>
        <v xml:space="preserve"> </v>
      </c>
      <c r="V6230" s="137" t="str">
        <f>IF(SUM(V6199:V6212,V6214:V6227)=0," ",SUM(V6199:V6212,V6214:V6227))</f>
        <v xml:space="preserve"> </v>
      </c>
      <c r="W6230" s="146"/>
      <c r="X6230" s="164">
        <f>SUM(U6199:U6212,U6214:U6227)</f>
        <v>0</v>
      </c>
      <c r="Y6230" s="164">
        <f>SUM(V6199:V6212,V6214:V6227)</f>
        <v>0</v>
      </c>
    </row>
    <row r="6231" spans="1:25" x14ac:dyDescent="0.3">
      <c r="A6231" s="34"/>
      <c r="G6231" s="146"/>
      <c r="L6231" s="146"/>
      <c r="M6231" s="146"/>
      <c r="N6231" s="146"/>
      <c r="O6231" s="146"/>
      <c r="R6231" s="146"/>
      <c r="S6231" s="146"/>
      <c r="T6231" s="146"/>
      <c r="U6231" s="146"/>
      <c r="V6231" s="146"/>
      <c r="W6231" s="146"/>
      <c r="X6231" s="146"/>
      <c r="Y6231" s="146"/>
    </row>
    <row r="6232" spans="1:25" x14ac:dyDescent="0.3">
      <c r="A6232" s="186" t="s">
        <v>60</v>
      </c>
      <c r="B6232" s="187"/>
      <c r="C6232" s="187"/>
      <c r="D6232" s="187"/>
      <c r="E6232" s="187"/>
      <c r="F6232" s="187"/>
      <c r="G6232" s="187"/>
      <c r="H6232" s="187"/>
      <c r="I6232" s="187"/>
      <c r="J6232" s="187"/>
      <c r="K6232" s="187"/>
      <c r="L6232" s="187"/>
      <c r="M6232" s="187"/>
      <c r="N6232" s="187"/>
      <c r="O6232" s="187"/>
      <c r="P6232" s="187"/>
      <c r="Q6232" s="187"/>
      <c r="R6232" s="187"/>
      <c r="S6232" s="187"/>
      <c r="T6232" s="187"/>
      <c r="U6232" s="187"/>
      <c r="V6232" s="187"/>
      <c r="W6232" s="146"/>
      <c r="X6232" s="146"/>
      <c r="Y6232" s="146"/>
    </row>
    <row r="6233" spans="1:25" s="99" customFormat="1" ht="41.25" customHeight="1" x14ac:dyDescent="0.25">
      <c r="A6233" s="189" t="s">
        <v>38</v>
      </c>
      <c r="B6233" s="180"/>
      <c r="C6233" s="180"/>
      <c r="D6233" s="180"/>
      <c r="E6233" s="180"/>
      <c r="F6233" s="180"/>
      <c r="G6233" s="180"/>
      <c r="H6233" s="180"/>
      <c r="I6233" s="180"/>
      <c r="J6233" s="180"/>
      <c r="K6233" s="180"/>
      <c r="L6233" s="180"/>
      <c r="M6233" s="180"/>
      <c r="N6233" s="180"/>
      <c r="O6233" s="180"/>
      <c r="P6233" s="180"/>
      <c r="Q6233" s="180"/>
      <c r="R6233" s="180"/>
      <c r="S6233" s="180"/>
      <c r="T6233" s="180"/>
      <c r="U6233" s="180"/>
      <c r="V6233" s="176"/>
      <c r="W6233" s="146"/>
      <c r="X6233" s="146"/>
      <c r="Y6233" s="146"/>
    </row>
    <row r="6234" spans="1:25" s="100" customFormat="1" ht="35.25" customHeight="1" x14ac:dyDescent="0.25">
      <c r="A6234" s="179" t="s">
        <v>39</v>
      </c>
      <c r="B6234" s="180"/>
      <c r="C6234" s="180"/>
      <c r="D6234" s="180"/>
      <c r="E6234" s="180"/>
      <c r="F6234" s="180"/>
      <c r="G6234" s="180"/>
      <c r="H6234" s="180"/>
      <c r="I6234" s="180"/>
      <c r="J6234" s="180"/>
      <c r="K6234" s="180"/>
      <c r="L6234" s="180"/>
      <c r="M6234" s="180"/>
      <c r="N6234" s="180"/>
      <c r="O6234" s="180"/>
      <c r="P6234" s="180"/>
      <c r="Q6234" s="180"/>
      <c r="R6234" s="176"/>
      <c r="S6234" s="147"/>
      <c r="T6234" s="148"/>
      <c r="U6234" s="149" t="s">
        <v>40</v>
      </c>
      <c r="V6234" s="150">
        <f>V6196+1</f>
        <v>165</v>
      </c>
      <c r="W6234" s="146"/>
      <c r="X6234" s="146"/>
      <c r="Y6234" s="146"/>
    </row>
    <row r="6235" spans="1:25" s="99" customFormat="1" ht="81" customHeight="1" x14ac:dyDescent="0.25">
      <c r="A6235" s="110" t="s">
        <v>3</v>
      </c>
      <c r="B6235" s="188" t="s">
        <v>41</v>
      </c>
      <c r="C6235" s="176"/>
      <c r="D6235" s="111" t="s">
        <v>42</v>
      </c>
      <c r="E6235" s="110" t="s">
        <v>324</v>
      </c>
      <c r="F6235" s="111" t="s">
        <v>325</v>
      </c>
      <c r="G6235" s="151" t="s">
        <v>43</v>
      </c>
      <c r="H6235" s="110" t="s">
        <v>44</v>
      </c>
      <c r="I6235" s="110" t="s">
        <v>8</v>
      </c>
      <c r="J6235" s="110" t="s">
        <v>45</v>
      </c>
      <c r="K6235" s="110" t="s">
        <v>46</v>
      </c>
      <c r="L6235" s="152" t="s">
        <v>47</v>
      </c>
      <c r="M6235" s="153" t="s">
        <v>48</v>
      </c>
      <c r="N6235" s="154" t="s">
        <v>49</v>
      </c>
      <c r="O6235" s="154" t="s">
        <v>49</v>
      </c>
      <c r="P6235" s="112" t="s">
        <v>50</v>
      </c>
      <c r="Q6235" s="110" t="s">
        <v>51</v>
      </c>
      <c r="R6235" s="155" t="s">
        <v>52</v>
      </c>
      <c r="S6235" s="156" t="s">
        <v>53</v>
      </c>
      <c r="T6235" s="156" t="s">
        <v>54</v>
      </c>
      <c r="U6235" s="152" t="s">
        <v>54</v>
      </c>
      <c r="V6235" s="152" t="s">
        <v>55</v>
      </c>
      <c r="W6235" s="146"/>
      <c r="X6235" s="146"/>
      <c r="Y6235" s="146"/>
    </row>
    <row r="6236" spans="1:25" s="99" customFormat="1" ht="45" customHeight="1" x14ac:dyDescent="0.25">
      <c r="A6236" s="101"/>
      <c r="B6236" s="177" t="s">
        <v>56</v>
      </c>
      <c r="C6236" s="178"/>
      <c r="D6236" s="102"/>
      <c r="E6236" s="170"/>
      <c r="F6236" s="102"/>
      <c r="G6236" s="95"/>
      <c r="H6236" s="102"/>
      <c r="I6236" s="102"/>
      <c r="J6236" s="102"/>
      <c r="K6236" s="102"/>
      <c r="L6236" s="95"/>
      <c r="M6236" s="95"/>
      <c r="N6236" s="95"/>
      <c r="O6236" s="95"/>
      <c r="P6236" s="102"/>
      <c r="Q6236" s="102"/>
      <c r="R6236" s="190"/>
      <c r="S6236" s="184"/>
      <c r="T6236" s="95"/>
      <c r="U6236" s="95"/>
      <c r="V6236" s="95"/>
      <c r="W6236" s="146"/>
      <c r="X6236" s="146"/>
      <c r="Y6236" s="146"/>
    </row>
    <row r="6237" spans="1:25" s="99" customFormat="1" ht="54.75" customHeight="1" x14ac:dyDescent="0.25">
      <c r="A6237" s="96">
        <f>A6227+1</f>
        <v>4593</v>
      </c>
      <c r="B6237" s="181"/>
      <c r="C6237" s="182"/>
      <c r="D6237" s="113"/>
      <c r="E6237" s="115"/>
      <c r="F6237" s="174"/>
      <c r="G6237" s="114" t="str">
        <f t="shared" ref="G6237:G6250" si="1967">IF(AND(F6237&lt;&gt;"",V6237&lt;&gt;"",L6237&lt;&gt;0),V6237/L6237,"")</f>
        <v/>
      </c>
      <c r="H6237" s="115"/>
      <c r="I6237" s="115"/>
      <c r="J6237" s="115"/>
      <c r="K6237" s="115"/>
      <c r="L6237" s="133" t="str">
        <f t="shared" ref="L6237:L6250" si="1968">IF(AND(H6237&lt;&gt;0, J6237&lt;&gt;0, K6237&lt;&gt;0), H6237*J6237*K6237, "")</f>
        <v/>
      </c>
      <c r="M6237" s="116" t="str">
        <f>IF(L6237="", "", L6237/Veriler!$X$1)</f>
        <v/>
      </c>
      <c r="N6237" s="116" t="str">
        <f>IF(F6237&lt;&gt;"", "İthal Girdi", IF(Veriler!T6237="", "", IF(Veriler!S6237="H", "%0,5 üzerindedir", IF(Veriler!T6237&gt;0.1, "%10 sınırı aşılmıştır.", "Uygun"))))</f>
        <v>%0,5 üzerindedir</v>
      </c>
      <c r="O6237" s="116" t="str">
        <f t="shared" ref="O6237:O6250" si="1969">IF(M6237=""," ",N6237)</f>
        <v xml:space="preserve"> </v>
      </c>
      <c r="P6237" s="117"/>
      <c r="Q6237" s="118"/>
      <c r="R6237" s="119" t="str">
        <f t="shared" ref="R6237:R6250" si="1970">IFERROR(IF(AND(T6237&lt;&gt;"",L6237&lt;&gt;"",L6237&lt;&gt;0,T6237&lt;&gt;0),T6237/L6237,"")," ")</f>
        <v/>
      </c>
      <c r="S6237" s="133">
        <f>IFERROR(IF(M6237&lt;=0.005,IF(F6237="",L6237,0),IF(F6237&lt;&gt;"",0,IF(P6237="",0,IF(P6237="H",0,IF(Q6237&lt;Veriler!$G$2,L6237*Veriler!$G$2,L6237*Q6237)))))," ")</f>
        <v>0</v>
      </c>
      <c r="T6237" s="133">
        <f>IF(Veriler!T6237&lt;=0.1, S6237, IF(AND(Veriler!T6237&gt;0.1, F6237="", P6237="E"), IF(Q6237&gt;Veriler!$G$2, Q6237*S6237, IF(Q6237&lt;Veriler!$G$2, Veriler!$G$2*S6237, Q6237*S6237)), 0))</f>
        <v>0</v>
      </c>
      <c r="U6237" s="133" t="str">
        <f t="shared" ref="U6237:U6250" si="1971">IF(T6237=0," ",T6237)</f>
        <v xml:space="preserve"> </v>
      </c>
      <c r="V6237" s="134" t="str">
        <f>IFERROR(IF(O6237="%10 sınırı aşılmıştır.",L6237-T6237,IFERROR(IF(F6237="",IF(S6237=1,0,IF(L6237-S6237=0,"",L6237-S6237)),IF(Veriler!M6237="",L6237,IF(L6237*Veriler!M6237=0,"",L6237*Veriler!M6237))),L6237)),0)</f>
        <v/>
      </c>
      <c r="W6237" s="146"/>
      <c r="X6237" s="146"/>
      <c r="Y6237" s="146"/>
    </row>
    <row r="6238" spans="1:25" s="99" customFormat="1" ht="54.75" customHeight="1" x14ac:dyDescent="0.25">
      <c r="A6238" s="96">
        <f t="shared" ref="A6238:A6250" si="1972">A6237+1</f>
        <v>4594</v>
      </c>
      <c r="B6238" s="175"/>
      <c r="C6238" s="176"/>
      <c r="D6238" s="113"/>
      <c r="E6238" s="115"/>
      <c r="F6238" s="174"/>
      <c r="G6238" s="114" t="str">
        <f t="shared" si="1967"/>
        <v/>
      </c>
      <c r="H6238" s="115"/>
      <c r="I6238" s="115"/>
      <c r="J6238" s="115"/>
      <c r="K6238" s="115"/>
      <c r="L6238" s="133" t="str">
        <f t="shared" si="1968"/>
        <v/>
      </c>
      <c r="M6238" s="116" t="str">
        <f>IF(L6238="", "", L6238/Veriler!$X$1)</f>
        <v/>
      </c>
      <c r="N6238" s="116" t="str">
        <f>IF(F6238&lt;&gt;"", "İthal Girdi", IF(Veriler!T6238="", "", IF(Veriler!S6238="H", "%0,5 üzerindedir", IF(Veriler!T6238&gt;0.1, "%10 sınırı aşılmıştır.", "Uygun"))))</f>
        <v>%0,5 üzerindedir</v>
      </c>
      <c r="O6238" s="116" t="str">
        <f t="shared" si="1969"/>
        <v xml:space="preserve"> </v>
      </c>
      <c r="P6238" s="117"/>
      <c r="Q6238" s="118"/>
      <c r="R6238" s="119" t="str">
        <f t="shared" si="1970"/>
        <v/>
      </c>
      <c r="S6238" s="133">
        <f>IFERROR(IF(M6238&lt;=0.005,IF(F6238="",L6238,0),IF(F6238&lt;&gt;"",0,IF(P6238="",0,IF(P6238="H",0,IF(Q6238&lt;Veriler!$G$2,L6238*Veriler!$G$2,L6238*Q6238)))))," ")</f>
        <v>0</v>
      </c>
      <c r="T6238" s="133">
        <f>IF(Veriler!T6238&lt;=0.1, S6238, IF(AND(Veriler!T6238&gt;0.1, F6238="", P6238="E"), IF(Q6238&gt;Veriler!$G$2, Q6238*S6238, IF(Q6238&lt;Veriler!$G$2, Veriler!$G$2*S6238, Q6238*S6238)), 0))</f>
        <v>0</v>
      </c>
      <c r="U6238" s="133" t="str">
        <f t="shared" si="1971"/>
        <v xml:space="preserve"> </v>
      </c>
      <c r="V6238" s="134" t="str">
        <f>IFERROR(IF(O6238="%10 sınırı aşılmıştır.",L6238-T6238,IFERROR(IF(F6238="",IF(S6238=1,0,IF(L6238-S6238=0,"",L6238-S6238)),IF(Veriler!M6238="",L6238,IF(L6238*Veriler!M6238=0,"",L6238*Veriler!M6238))),L6238)),0)</f>
        <v/>
      </c>
      <c r="W6238" s="146"/>
      <c r="X6238" s="146"/>
      <c r="Y6238" s="146"/>
    </row>
    <row r="6239" spans="1:25" s="99" customFormat="1" ht="54.75" customHeight="1" x14ac:dyDescent="0.25">
      <c r="A6239" s="96">
        <f t="shared" si="1972"/>
        <v>4595</v>
      </c>
      <c r="B6239" s="175"/>
      <c r="C6239" s="176"/>
      <c r="D6239" s="113"/>
      <c r="E6239" s="115"/>
      <c r="F6239" s="174"/>
      <c r="G6239" s="114" t="str">
        <f t="shared" si="1967"/>
        <v/>
      </c>
      <c r="H6239" s="115"/>
      <c r="I6239" s="115"/>
      <c r="J6239" s="115"/>
      <c r="K6239" s="115"/>
      <c r="L6239" s="133" t="str">
        <f t="shared" si="1968"/>
        <v/>
      </c>
      <c r="M6239" s="116" t="str">
        <f>IF(L6239="", "", L6239/Veriler!$X$1)</f>
        <v/>
      </c>
      <c r="N6239" s="116" t="str">
        <f>IF(F6239&lt;&gt;"", "İthal Girdi", IF(Veriler!T6239="", "", IF(Veriler!S6239="H", "%0,5 üzerindedir", IF(Veriler!T6239&gt;0.1, "%10 sınırı aşılmıştır.", "Uygun"))))</f>
        <v>%0,5 üzerindedir</v>
      </c>
      <c r="O6239" s="116" t="str">
        <f t="shared" si="1969"/>
        <v xml:space="preserve"> </v>
      </c>
      <c r="P6239" s="117"/>
      <c r="Q6239" s="118"/>
      <c r="R6239" s="119" t="str">
        <f t="shared" si="1970"/>
        <v/>
      </c>
      <c r="S6239" s="133">
        <f>IFERROR(IF(M6239&lt;=0.005,IF(F6239="",L6239,0),IF(F6239&lt;&gt;"",0,IF(P6239="",0,IF(P6239="H",0,IF(Q6239&lt;Veriler!$G$2,L6239*Veriler!$G$2,L6239*Q6239)))))," ")</f>
        <v>0</v>
      </c>
      <c r="T6239" s="133">
        <f>IF(Veriler!T6239&lt;=0.1, S6239, IF(AND(Veriler!T6239&gt;0.1, F6239="", P6239="E"), IF(Q6239&gt;Veriler!$G$2, Q6239*S6239, IF(Q6239&lt;Veriler!$G$2, Veriler!$G$2*S6239, Q6239*S6239)), 0))</f>
        <v>0</v>
      </c>
      <c r="U6239" s="133" t="str">
        <f t="shared" si="1971"/>
        <v xml:space="preserve"> </v>
      </c>
      <c r="V6239" s="134" t="str">
        <f>IFERROR(IF(O6239="%10 sınırı aşılmıştır.",L6239-T6239,IFERROR(IF(F6239="",IF(S6239=1,0,IF(L6239-S6239=0,"",L6239-S6239)),IF(Veriler!M6239="",L6239,IF(L6239*Veriler!M6239=0,"",L6239*Veriler!M6239))),L6239)),0)</f>
        <v/>
      </c>
      <c r="W6239" s="146"/>
      <c r="X6239" s="146"/>
      <c r="Y6239" s="146"/>
    </row>
    <row r="6240" spans="1:25" s="99" customFormat="1" ht="54.75" customHeight="1" x14ac:dyDescent="0.25">
      <c r="A6240" s="96">
        <f t="shared" si="1972"/>
        <v>4596</v>
      </c>
      <c r="B6240" s="175"/>
      <c r="C6240" s="176"/>
      <c r="D6240" s="113"/>
      <c r="E6240" s="115"/>
      <c r="F6240" s="174"/>
      <c r="G6240" s="114" t="str">
        <f t="shared" si="1967"/>
        <v/>
      </c>
      <c r="H6240" s="115"/>
      <c r="I6240" s="115"/>
      <c r="J6240" s="115"/>
      <c r="K6240" s="115"/>
      <c r="L6240" s="133" t="str">
        <f t="shared" si="1968"/>
        <v/>
      </c>
      <c r="M6240" s="116" t="str">
        <f>IF(L6240="", "", L6240/Veriler!$X$1)</f>
        <v/>
      </c>
      <c r="N6240" s="116" t="str">
        <f>IF(F6240&lt;&gt;"", "İthal Girdi", IF(Veriler!T6240="", "", IF(Veriler!S6240="H", "%0,5 üzerindedir", IF(Veriler!T6240&gt;0.1, "%10 sınırı aşılmıştır.", "Uygun"))))</f>
        <v>%0,5 üzerindedir</v>
      </c>
      <c r="O6240" s="116" t="str">
        <f t="shared" si="1969"/>
        <v xml:space="preserve"> </v>
      </c>
      <c r="P6240" s="117"/>
      <c r="Q6240" s="118"/>
      <c r="R6240" s="119" t="str">
        <f t="shared" si="1970"/>
        <v/>
      </c>
      <c r="S6240" s="133">
        <f>IFERROR(IF(M6240&lt;=0.005,IF(F6240="",L6240,0),IF(F6240&lt;&gt;"",0,IF(P6240="",0,IF(P6240="H",0,IF(Q6240&lt;Veriler!$G$2,L6240*Veriler!$G$2,L6240*Q6240)))))," ")</f>
        <v>0</v>
      </c>
      <c r="T6240" s="133">
        <f>IF(Veriler!T6240&lt;=0.1, S6240, IF(AND(Veriler!T6240&gt;0.1, F6240="", P6240="E"), IF(Q6240&gt;Veriler!$G$2, Q6240*S6240, IF(Q6240&lt;Veriler!$G$2, Veriler!$G$2*S6240, Q6240*S6240)), 0))</f>
        <v>0</v>
      </c>
      <c r="U6240" s="133" t="str">
        <f t="shared" si="1971"/>
        <v xml:space="preserve"> </v>
      </c>
      <c r="V6240" s="134" t="str">
        <f>IFERROR(IF(O6240="%10 sınırı aşılmıştır.",L6240-T6240,IFERROR(IF(F6240="",IF(S6240=1,0,IF(L6240-S6240=0,"",L6240-S6240)),IF(Veriler!M6240="",L6240,IF(L6240*Veriler!M6240=0,"",L6240*Veriler!M6240))),L6240)),0)</f>
        <v/>
      </c>
      <c r="W6240" s="146"/>
      <c r="X6240" s="146"/>
      <c r="Y6240" s="146"/>
    </row>
    <row r="6241" spans="1:25" s="99" customFormat="1" ht="54.75" customHeight="1" x14ac:dyDescent="0.25">
      <c r="A6241" s="96">
        <f t="shared" si="1972"/>
        <v>4597</v>
      </c>
      <c r="B6241" s="175"/>
      <c r="C6241" s="176"/>
      <c r="D6241" s="113"/>
      <c r="E6241" s="115"/>
      <c r="F6241" s="174"/>
      <c r="G6241" s="114" t="str">
        <f t="shared" si="1967"/>
        <v/>
      </c>
      <c r="H6241" s="115"/>
      <c r="I6241" s="115"/>
      <c r="J6241" s="115"/>
      <c r="K6241" s="115"/>
      <c r="L6241" s="133" t="str">
        <f t="shared" si="1968"/>
        <v/>
      </c>
      <c r="M6241" s="116" t="str">
        <f>IF(L6241="", "", L6241/Veriler!$X$1)</f>
        <v/>
      </c>
      <c r="N6241" s="116" t="str">
        <f>IF(F6241&lt;&gt;"", "İthal Girdi", IF(Veriler!T6241="", "", IF(Veriler!S6241="H", "%0,5 üzerindedir", IF(Veriler!T6241&gt;0.1, "%10 sınırı aşılmıştır.", "Uygun"))))</f>
        <v>%0,5 üzerindedir</v>
      </c>
      <c r="O6241" s="116" t="str">
        <f t="shared" si="1969"/>
        <v xml:space="preserve"> </v>
      </c>
      <c r="P6241" s="117"/>
      <c r="Q6241" s="118"/>
      <c r="R6241" s="119" t="str">
        <f t="shared" si="1970"/>
        <v/>
      </c>
      <c r="S6241" s="133">
        <f>IFERROR(IF(M6241&lt;=0.005,IF(F6241="",L6241,0),IF(F6241&lt;&gt;"",0,IF(P6241="",0,IF(P6241="H",0,IF(Q6241&lt;Veriler!$G$2,L6241*Veriler!$G$2,L6241*Q6241)))))," ")</f>
        <v>0</v>
      </c>
      <c r="T6241" s="133">
        <f>IF(Veriler!T6241&lt;=0.1, S6241, IF(AND(Veriler!T6241&gt;0.1, F6241="", P6241="E"), IF(Q6241&gt;Veriler!$G$2, Q6241*S6241, IF(Q6241&lt;Veriler!$G$2, Veriler!$G$2*S6241, Q6241*S6241)), 0))</f>
        <v>0</v>
      </c>
      <c r="U6241" s="133" t="str">
        <f t="shared" si="1971"/>
        <v xml:space="preserve"> </v>
      </c>
      <c r="V6241" s="134" t="str">
        <f>IFERROR(IF(O6241="%10 sınırı aşılmıştır.",L6241-T6241,IFERROR(IF(F6241="",IF(S6241=1,0,IF(L6241-S6241=0,"",L6241-S6241)),IF(Veriler!M6241="",L6241,IF(L6241*Veriler!M6241=0,"",L6241*Veriler!M6241))),L6241)),0)</f>
        <v/>
      </c>
      <c r="W6241" s="146"/>
      <c r="X6241" s="146"/>
      <c r="Y6241" s="146"/>
    </row>
    <row r="6242" spans="1:25" s="99" customFormat="1" ht="54.75" customHeight="1" x14ac:dyDescent="0.25">
      <c r="A6242" s="96">
        <f t="shared" si="1972"/>
        <v>4598</v>
      </c>
      <c r="B6242" s="175"/>
      <c r="C6242" s="176"/>
      <c r="D6242" s="113"/>
      <c r="E6242" s="115"/>
      <c r="F6242" s="174"/>
      <c r="G6242" s="114" t="str">
        <f t="shared" si="1967"/>
        <v/>
      </c>
      <c r="H6242" s="115"/>
      <c r="I6242" s="115"/>
      <c r="J6242" s="115"/>
      <c r="K6242" s="115"/>
      <c r="L6242" s="133" t="str">
        <f t="shared" si="1968"/>
        <v/>
      </c>
      <c r="M6242" s="116" t="str">
        <f>IF(L6242="", "", L6242/Veriler!$X$1)</f>
        <v/>
      </c>
      <c r="N6242" s="116" t="str">
        <f>IF(F6242&lt;&gt;"", "İthal Girdi", IF(Veriler!T6242="", "", IF(Veriler!S6242="H", "%0,5 üzerindedir", IF(Veriler!T6242&gt;0.1, "%10 sınırı aşılmıştır.", "Uygun"))))</f>
        <v>%0,5 üzerindedir</v>
      </c>
      <c r="O6242" s="116" t="str">
        <f t="shared" si="1969"/>
        <v xml:space="preserve"> </v>
      </c>
      <c r="P6242" s="117"/>
      <c r="Q6242" s="118"/>
      <c r="R6242" s="119" t="str">
        <f t="shared" si="1970"/>
        <v/>
      </c>
      <c r="S6242" s="133">
        <f>IFERROR(IF(M6242&lt;=0.005,IF(F6242="",L6242,0),IF(F6242&lt;&gt;"",0,IF(P6242="",0,IF(P6242="H",0,IF(Q6242&lt;Veriler!$G$2,L6242*Veriler!$G$2,L6242*Q6242)))))," ")</f>
        <v>0</v>
      </c>
      <c r="T6242" s="133">
        <f>IF(Veriler!T6242&lt;=0.1, S6242, IF(AND(Veriler!T6242&gt;0.1, F6242="", P6242="E"), IF(Q6242&gt;Veriler!$G$2, Q6242*S6242, IF(Q6242&lt;Veriler!$G$2, Veriler!$G$2*S6242, Q6242*S6242)), 0))</f>
        <v>0</v>
      </c>
      <c r="U6242" s="133" t="str">
        <f t="shared" si="1971"/>
        <v xml:space="preserve"> </v>
      </c>
      <c r="V6242" s="134" t="str">
        <f>IFERROR(IF(O6242="%10 sınırı aşılmıştır.",L6242-T6242,IFERROR(IF(F6242="",IF(S6242=1,0,IF(L6242-S6242=0,"",L6242-S6242)),IF(Veriler!M6242="",L6242,IF(L6242*Veriler!M6242=0,"",L6242*Veriler!M6242))),L6242)),0)</f>
        <v/>
      </c>
      <c r="W6242" s="146"/>
      <c r="X6242" s="146"/>
      <c r="Y6242" s="146"/>
    </row>
    <row r="6243" spans="1:25" s="99" customFormat="1" ht="54.75" customHeight="1" x14ac:dyDescent="0.25">
      <c r="A6243" s="96">
        <f t="shared" si="1972"/>
        <v>4599</v>
      </c>
      <c r="B6243" s="175"/>
      <c r="C6243" s="176"/>
      <c r="D6243" s="113"/>
      <c r="E6243" s="115"/>
      <c r="F6243" s="174"/>
      <c r="G6243" s="114" t="str">
        <f t="shared" si="1967"/>
        <v/>
      </c>
      <c r="H6243" s="115"/>
      <c r="I6243" s="115"/>
      <c r="J6243" s="115"/>
      <c r="K6243" s="115"/>
      <c r="L6243" s="133" t="str">
        <f t="shared" si="1968"/>
        <v/>
      </c>
      <c r="M6243" s="116" t="str">
        <f>IF(L6243="", "", L6243/Veriler!$X$1)</f>
        <v/>
      </c>
      <c r="N6243" s="116" t="str">
        <f>IF(F6243&lt;&gt;"", "İthal Girdi", IF(Veriler!T6243="", "", IF(Veriler!S6243="H", "%0,5 üzerindedir", IF(Veriler!T6243&gt;0.1, "%10 sınırı aşılmıştır.", "Uygun"))))</f>
        <v>%0,5 üzerindedir</v>
      </c>
      <c r="O6243" s="116" t="str">
        <f t="shared" si="1969"/>
        <v xml:space="preserve"> </v>
      </c>
      <c r="P6243" s="117"/>
      <c r="Q6243" s="118"/>
      <c r="R6243" s="119" t="str">
        <f t="shared" si="1970"/>
        <v/>
      </c>
      <c r="S6243" s="133">
        <f>IFERROR(IF(M6243&lt;=0.005,IF(F6243="",L6243,0),IF(F6243&lt;&gt;"",0,IF(P6243="",0,IF(P6243="H",0,IF(Q6243&lt;Veriler!$G$2,L6243*Veriler!$G$2,L6243*Q6243)))))," ")</f>
        <v>0</v>
      </c>
      <c r="T6243" s="133">
        <f>IF(Veriler!T6243&lt;=0.1, S6243, IF(AND(Veriler!T6243&gt;0.1, F6243="", P6243="E"), IF(Q6243&gt;Veriler!$G$2, Q6243*S6243, IF(Q6243&lt;Veriler!$G$2, Veriler!$G$2*S6243, Q6243*S6243)), 0))</f>
        <v>0</v>
      </c>
      <c r="U6243" s="133" t="str">
        <f t="shared" si="1971"/>
        <v xml:space="preserve"> </v>
      </c>
      <c r="V6243" s="134" t="str">
        <f>IFERROR(IF(O6243="%10 sınırı aşılmıştır.",L6243-T6243,IFERROR(IF(F6243="",IF(S6243=1,0,IF(L6243-S6243=0,"",L6243-S6243)),IF(Veriler!M6243="",L6243,IF(L6243*Veriler!M6243=0,"",L6243*Veriler!M6243))),L6243)),0)</f>
        <v/>
      </c>
      <c r="W6243" s="146"/>
      <c r="X6243" s="146"/>
      <c r="Y6243" s="146"/>
    </row>
    <row r="6244" spans="1:25" s="99" customFormat="1" ht="54.75" customHeight="1" x14ac:dyDescent="0.25">
      <c r="A6244" s="96">
        <f t="shared" si="1972"/>
        <v>4600</v>
      </c>
      <c r="B6244" s="175"/>
      <c r="C6244" s="176"/>
      <c r="D6244" s="113"/>
      <c r="E6244" s="115"/>
      <c r="F6244" s="174"/>
      <c r="G6244" s="114" t="str">
        <f t="shared" si="1967"/>
        <v/>
      </c>
      <c r="H6244" s="115"/>
      <c r="I6244" s="115"/>
      <c r="J6244" s="115"/>
      <c r="K6244" s="115"/>
      <c r="L6244" s="133" t="str">
        <f t="shared" si="1968"/>
        <v/>
      </c>
      <c r="M6244" s="116" t="str">
        <f>IF(L6244="", "", L6244/Veriler!$X$1)</f>
        <v/>
      </c>
      <c r="N6244" s="116" t="str">
        <f>IF(F6244&lt;&gt;"", "İthal Girdi", IF(Veriler!T6244="", "", IF(Veriler!S6244="H", "%0,5 üzerindedir", IF(Veriler!T6244&gt;0.1, "%10 sınırı aşılmıştır.", "Uygun"))))</f>
        <v>%0,5 üzerindedir</v>
      </c>
      <c r="O6244" s="116" t="str">
        <f t="shared" si="1969"/>
        <v xml:space="preserve"> </v>
      </c>
      <c r="P6244" s="117"/>
      <c r="Q6244" s="118"/>
      <c r="R6244" s="119" t="str">
        <f t="shared" si="1970"/>
        <v/>
      </c>
      <c r="S6244" s="133">
        <f>IFERROR(IF(M6244&lt;=0.005,IF(F6244="",L6244,0),IF(F6244&lt;&gt;"",0,IF(P6244="",0,IF(P6244="H",0,IF(Q6244&lt;Veriler!$G$2,L6244*Veriler!$G$2,L6244*Q6244)))))," ")</f>
        <v>0</v>
      </c>
      <c r="T6244" s="133">
        <f>IF(Veriler!T6244&lt;=0.1, S6244, IF(AND(Veriler!T6244&gt;0.1, F6244="", P6244="E"), IF(Q6244&gt;Veriler!$G$2, Q6244*S6244, IF(Q6244&lt;Veriler!$G$2, Veriler!$G$2*S6244, Q6244*S6244)), 0))</f>
        <v>0</v>
      </c>
      <c r="U6244" s="133" t="str">
        <f t="shared" si="1971"/>
        <v xml:space="preserve"> </v>
      </c>
      <c r="V6244" s="134" t="str">
        <f>IFERROR(IF(O6244="%10 sınırı aşılmıştır.",L6244-T6244,IFERROR(IF(F6244="",IF(S6244=1,0,IF(L6244-S6244=0,"",L6244-S6244)),IF(Veriler!M6244="",L6244,IF(L6244*Veriler!M6244=0,"",L6244*Veriler!M6244))),L6244)),0)</f>
        <v/>
      </c>
      <c r="W6244" s="146"/>
      <c r="X6244" s="146"/>
      <c r="Y6244" s="146"/>
    </row>
    <row r="6245" spans="1:25" s="99" customFormat="1" ht="54.75" customHeight="1" x14ac:dyDescent="0.25">
      <c r="A6245" s="96">
        <f t="shared" si="1972"/>
        <v>4601</v>
      </c>
      <c r="B6245" s="175"/>
      <c r="C6245" s="176"/>
      <c r="D6245" s="113"/>
      <c r="E6245" s="115"/>
      <c r="F6245" s="174"/>
      <c r="G6245" s="114" t="str">
        <f t="shared" si="1967"/>
        <v/>
      </c>
      <c r="H6245" s="115"/>
      <c r="I6245" s="115"/>
      <c r="J6245" s="115"/>
      <c r="K6245" s="115"/>
      <c r="L6245" s="133" t="str">
        <f t="shared" si="1968"/>
        <v/>
      </c>
      <c r="M6245" s="116" t="str">
        <f>IF(L6245="", "", L6245/Veriler!$X$1)</f>
        <v/>
      </c>
      <c r="N6245" s="116" t="str">
        <f>IF(F6245&lt;&gt;"", "İthal Girdi", IF(Veriler!T6245="", "", IF(Veriler!S6245="H", "%0,5 üzerindedir", IF(Veriler!T6245&gt;0.1, "%10 sınırı aşılmıştır.", "Uygun"))))</f>
        <v>%0,5 üzerindedir</v>
      </c>
      <c r="O6245" s="116" t="str">
        <f t="shared" si="1969"/>
        <v xml:space="preserve"> </v>
      </c>
      <c r="P6245" s="117"/>
      <c r="Q6245" s="118"/>
      <c r="R6245" s="119" t="str">
        <f t="shared" si="1970"/>
        <v/>
      </c>
      <c r="S6245" s="133">
        <f>IFERROR(IF(M6245&lt;=0.005,IF(F6245="",L6245,0),IF(F6245&lt;&gt;"",0,IF(P6245="",0,IF(P6245="H",0,IF(Q6245&lt;Veriler!$G$2,L6245*Veriler!$G$2,L6245*Q6245)))))," ")</f>
        <v>0</v>
      </c>
      <c r="T6245" s="133">
        <f>IF(Veriler!T6245&lt;=0.1, S6245, IF(AND(Veriler!T6245&gt;0.1, F6245="", P6245="E"), IF(Q6245&gt;Veriler!$G$2, Q6245*S6245, IF(Q6245&lt;Veriler!$G$2, Veriler!$G$2*S6245, Q6245*S6245)), 0))</f>
        <v>0</v>
      </c>
      <c r="U6245" s="133" t="str">
        <f t="shared" si="1971"/>
        <v xml:space="preserve"> </v>
      </c>
      <c r="V6245" s="134" t="str">
        <f>IFERROR(IF(O6245="%10 sınırı aşılmıştır.",L6245-T6245,IFERROR(IF(F6245="",IF(S6245=1,0,IF(L6245-S6245=0,"",L6245-S6245)),IF(Veriler!M6245="",L6245,IF(L6245*Veriler!M6245=0,"",L6245*Veriler!M6245))),L6245)),0)</f>
        <v/>
      </c>
      <c r="W6245" s="146"/>
      <c r="X6245" s="146"/>
      <c r="Y6245" s="146"/>
    </row>
    <row r="6246" spans="1:25" s="99" customFormat="1" ht="54.75" customHeight="1" x14ac:dyDescent="0.25">
      <c r="A6246" s="96">
        <f t="shared" si="1972"/>
        <v>4602</v>
      </c>
      <c r="B6246" s="175"/>
      <c r="C6246" s="176"/>
      <c r="D6246" s="113"/>
      <c r="E6246" s="115"/>
      <c r="F6246" s="174"/>
      <c r="G6246" s="114" t="str">
        <f t="shared" si="1967"/>
        <v/>
      </c>
      <c r="H6246" s="115"/>
      <c r="I6246" s="115"/>
      <c r="J6246" s="115"/>
      <c r="K6246" s="115"/>
      <c r="L6246" s="133" t="str">
        <f t="shared" si="1968"/>
        <v/>
      </c>
      <c r="M6246" s="116" t="str">
        <f>IF(L6246="", "", L6246/Veriler!$X$1)</f>
        <v/>
      </c>
      <c r="N6246" s="116" t="str">
        <f>IF(F6246&lt;&gt;"", "İthal Girdi", IF(Veriler!T6246="", "", IF(Veriler!S6246="H", "%0,5 üzerindedir", IF(Veriler!T6246&gt;0.1, "%10 sınırı aşılmıştır.", "Uygun"))))</f>
        <v>%0,5 üzerindedir</v>
      </c>
      <c r="O6246" s="116" t="str">
        <f t="shared" si="1969"/>
        <v xml:space="preserve"> </v>
      </c>
      <c r="P6246" s="117"/>
      <c r="Q6246" s="118"/>
      <c r="R6246" s="119" t="str">
        <f t="shared" si="1970"/>
        <v/>
      </c>
      <c r="S6246" s="133">
        <f>IFERROR(IF(M6246&lt;=0.005,IF(F6246="",L6246,0),IF(F6246&lt;&gt;"",0,IF(P6246="",0,IF(P6246="H",0,IF(Q6246&lt;Veriler!$G$2,L6246*Veriler!$G$2,L6246*Q6246)))))," ")</f>
        <v>0</v>
      </c>
      <c r="T6246" s="133">
        <f>IF(Veriler!T6246&lt;=0.1, S6246, IF(AND(Veriler!T6246&gt;0.1, F6246="", P6246="E"), IF(Q6246&gt;Veriler!$G$2, Q6246*S6246, IF(Q6246&lt;Veriler!$G$2, Veriler!$G$2*S6246, Q6246*S6246)), 0))</f>
        <v>0</v>
      </c>
      <c r="U6246" s="133" t="str">
        <f t="shared" si="1971"/>
        <v xml:space="preserve"> </v>
      </c>
      <c r="V6246" s="134" t="str">
        <f>IFERROR(IF(O6246="%10 sınırı aşılmıştır.",L6246-T6246,IFERROR(IF(F6246="",IF(S6246=1,0,IF(L6246-S6246=0,"",L6246-S6246)),IF(Veriler!M6246="",L6246,IF(L6246*Veriler!M6246=0,"",L6246*Veriler!M6246))),L6246)),0)</f>
        <v/>
      </c>
      <c r="W6246" s="146"/>
      <c r="X6246" s="146"/>
      <c r="Y6246" s="146"/>
    </row>
    <row r="6247" spans="1:25" s="99" customFormat="1" ht="54.75" customHeight="1" x14ac:dyDescent="0.25">
      <c r="A6247" s="96">
        <f t="shared" si="1972"/>
        <v>4603</v>
      </c>
      <c r="B6247" s="175"/>
      <c r="C6247" s="176"/>
      <c r="D6247" s="113"/>
      <c r="E6247" s="115"/>
      <c r="F6247" s="174"/>
      <c r="G6247" s="114" t="str">
        <f t="shared" si="1967"/>
        <v/>
      </c>
      <c r="H6247" s="115"/>
      <c r="I6247" s="115"/>
      <c r="J6247" s="115"/>
      <c r="K6247" s="115"/>
      <c r="L6247" s="133" t="str">
        <f t="shared" si="1968"/>
        <v/>
      </c>
      <c r="M6247" s="116" t="str">
        <f>IF(L6247="", "", L6247/Veriler!$X$1)</f>
        <v/>
      </c>
      <c r="N6247" s="116" t="str">
        <f>IF(F6247&lt;&gt;"", "İthal Girdi", IF(Veriler!T6247="", "", IF(Veriler!S6247="H", "%0,5 üzerindedir", IF(Veriler!T6247&gt;0.1, "%10 sınırı aşılmıştır.", "Uygun"))))</f>
        <v>%0,5 üzerindedir</v>
      </c>
      <c r="O6247" s="116" t="str">
        <f t="shared" si="1969"/>
        <v xml:space="preserve"> </v>
      </c>
      <c r="P6247" s="117"/>
      <c r="Q6247" s="118"/>
      <c r="R6247" s="119" t="str">
        <f t="shared" si="1970"/>
        <v/>
      </c>
      <c r="S6247" s="133">
        <f>IFERROR(IF(M6247&lt;=0.005,IF(F6247="",L6247,0),IF(F6247&lt;&gt;"",0,IF(P6247="",0,IF(P6247="H",0,IF(Q6247&lt;Veriler!$G$2,L6247*Veriler!$G$2,L6247*Q6247)))))," ")</f>
        <v>0</v>
      </c>
      <c r="T6247" s="133">
        <f>IF(Veriler!T6247&lt;=0.1, S6247, IF(AND(Veriler!T6247&gt;0.1, F6247="", P6247="E"), IF(Q6247&gt;Veriler!$G$2, Q6247*S6247, IF(Q6247&lt;Veriler!$G$2, Veriler!$G$2*S6247, Q6247*S6247)), 0))</f>
        <v>0</v>
      </c>
      <c r="U6247" s="133" t="str">
        <f t="shared" si="1971"/>
        <v xml:space="preserve"> </v>
      </c>
      <c r="V6247" s="134" t="str">
        <f>IFERROR(IF(O6247="%10 sınırı aşılmıştır.",L6247-T6247,IFERROR(IF(F6247="",IF(S6247=1,0,IF(L6247-S6247=0,"",L6247-S6247)),IF(Veriler!M6247="",L6247,IF(L6247*Veriler!M6247=0,"",L6247*Veriler!M6247))),L6247)),0)</f>
        <v/>
      </c>
      <c r="W6247" s="146"/>
      <c r="X6247" s="146"/>
      <c r="Y6247" s="146"/>
    </row>
    <row r="6248" spans="1:25" s="99" customFormat="1" ht="54.75" customHeight="1" x14ac:dyDescent="0.25">
      <c r="A6248" s="96">
        <f t="shared" si="1972"/>
        <v>4604</v>
      </c>
      <c r="B6248" s="175"/>
      <c r="C6248" s="176"/>
      <c r="D6248" s="113"/>
      <c r="E6248" s="115"/>
      <c r="F6248" s="174"/>
      <c r="G6248" s="114" t="str">
        <f t="shared" si="1967"/>
        <v/>
      </c>
      <c r="H6248" s="115"/>
      <c r="I6248" s="115"/>
      <c r="J6248" s="115"/>
      <c r="K6248" s="115"/>
      <c r="L6248" s="133" t="str">
        <f t="shared" si="1968"/>
        <v/>
      </c>
      <c r="M6248" s="116" t="str">
        <f>IF(L6248="", "", L6248/Veriler!$X$1)</f>
        <v/>
      </c>
      <c r="N6248" s="116" t="str">
        <f>IF(F6248&lt;&gt;"", "İthal Girdi", IF(Veriler!T6248="", "", IF(Veriler!S6248="H", "%0,5 üzerindedir", IF(Veriler!T6248&gt;0.1, "%10 sınırı aşılmıştır.", "Uygun"))))</f>
        <v>%0,5 üzerindedir</v>
      </c>
      <c r="O6248" s="116" t="str">
        <f t="shared" si="1969"/>
        <v xml:space="preserve"> </v>
      </c>
      <c r="P6248" s="117"/>
      <c r="Q6248" s="118"/>
      <c r="R6248" s="119" t="str">
        <f t="shared" si="1970"/>
        <v/>
      </c>
      <c r="S6248" s="133">
        <f>IFERROR(IF(M6248&lt;=0.005,IF(F6248="",L6248,0),IF(F6248&lt;&gt;"",0,IF(P6248="",0,IF(P6248="H",0,IF(Q6248&lt;Veriler!$G$2,L6248*Veriler!$G$2,L6248*Q6248)))))," ")</f>
        <v>0</v>
      </c>
      <c r="T6248" s="133">
        <f>IF(Veriler!T6248&lt;=0.1, S6248, IF(AND(Veriler!T6248&gt;0.1, F6248="", P6248="E"), IF(Q6248&gt;Veriler!$G$2, Q6248*S6248, IF(Q6248&lt;Veriler!$G$2, Veriler!$G$2*S6248, Q6248*S6248)), 0))</f>
        <v>0</v>
      </c>
      <c r="U6248" s="133" t="str">
        <f t="shared" si="1971"/>
        <v xml:space="preserve"> </v>
      </c>
      <c r="V6248" s="134" t="str">
        <f>IFERROR(IF(O6248="%10 sınırı aşılmıştır.",L6248-T6248,IFERROR(IF(F6248="",IF(S6248=1,0,IF(L6248-S6248=0,"",L6248-S6248)),IF(Veriler!M6248="",L6248,IF(L6248*Veriler!M6248=0,"",L6248*Veriler!M6248))),L6248)),0)</f>
        <v/>
      </c>
      <c r="W6248" s="146"/>
      <c r="X6248" s="146"/>
      <c r="Y6248" s="146"/>
    </row>
    <row r="6249" spans="1:25" s="99" customFormat="1" ht="54.75" customHeight="1" x14ac:dyDescent="0.25">
      <c r="A6249" s="96">
        <f t="shared" si="1972"/>
        <v>4605</v>
      </c>
      <c r="B6249" s="175"/>
      <c r="C6249" s="176"/>
      <c r="D6249" s="113"/>
      <c r="E6249" s="115"/>
      <c r="F6249" s="174"/>
      <c r="G6249" s="114" t="str">
        <f t="shared" si="1967"/>
        <v/>
      </c>
      <c r="H6249" s="115"/>
      <c r="I6249" s="115"/>
      <c r="J6249" s="115"/>
      <c r="K6249" s="115"/>
      <c r="L6249" s="133" t="str">
        <f t="shared" si="1968"/>
        <v/>
      </c>
      <c r="M6249" s="116" t="str">
        <f>IF(L6249="", "", L6249/Veriler!$X$1)</f>
        <v/>
      </c>
      <c r="N6249" s="116" t="str">
        <f>IF(F6249&lt;&gt;"", "İthal Girdi", IF(Veriler!T6249="", "", IF(Veriler!S6249="H", "%0,5 üzerindedir", IF(Veriler!T6249&gt;0.1, "%10 sınırı aşılmıştır.", "Uygun"))))</f>
        <v>%0,5 üzerindedir</v>
      </c>
      <c r="O6249" s="116" t="str">
        <f t="shared" si="1969"/>
        <v xml:space="preserve"> </v>
      </c>
      <c r="P6249" s="117"/>
      <c r="Q6249" s="118"/>
      <c r="R6249" s="119" t="str">
        <f t="shared" si="1970"/>
        <v/>
      </c>
      <c r="S6249" s="133">
        <f>IFERROR(IF(M6249&lt;=0.005,IF(F6249="",L6249,0),IF(F6249&lt;&gt;"",0,IF(P6249="",0,IF(P6249="H",0,IF(Q6249&lt;Veriler!$G$2,L6249*Veriler!$G$2,L6249*Q6249)))))," ")</f>
        <v>0</v>
      </c>
      <c r="T6249" s="133">
        <f>IF(Veriler!T6249&lt;=0.1, S6249, IF(AND(Veriler!T6249&gt;0.1, F6249="", P6249="E"), IF(Q6249&gt;Veriler!$G$2, Q6249*S6249, IF(Q6249&lt;Veriler!$G$2, Veriler!$G$2*S6249, Q6249*S6249)), 0))</f>
        <v>0</v>
      </c>
      <c r="U6249" s="133" t="str">
        <f t="shared" si="1971"/>
        <v xml:space="preserve"> </v>
      </c>
      <c r="V6249" s="134" t="str">
        <f>IFERROR(IF(O6249="%10 sınırı aşılmıştır.",L6249-T6249,IFERROR(IF(F6249="",IF(S6249=1,0,IF(L6249-S6249=0,"",L6249-S6249)),IF(Veriler!M6249="",L6249,IF(L6249*Veriler!M6249=0,"",L6249*Veriler!M6249))),L6249)),0)</f>
        <v/>
      </c>
      <c r="W6249" s="146"/>
      <c r="X6249" s="146"/>
      <c r="Y6249" s="146"/>
    </row>
    <row r="6250" spans="1:25" s="99" customFormat="1" ht="54.75" customHeight="1" x14ac:dyDescent="0.25">
      <c r="A6250" s="96">
        <f t="shared" si="1972"/>
        <v>4606</v>
      </c>
      <c r="B6250" s="175"/>
      <c r="C6250" s="176"/>
      <c r="D6250" s="113"/>
      <c r="E6250" s="115"/>
      <c r="F6250" s="174"/>
      <c r="G6250" s="114" t="str">
        <f t="shared" si="1967"/>
        <v/>
      </c>
      <c r="H6250" s="115"/>
      <c r="I6250" s="115"/>
      <c r="J6250" s="115"/>
      <c r="K6250" s="115"/>
      <c r="L6250" s="133" t="str">
        <f t="shared" si="1968"/>
        <v/>
      </c>
      <c r="M6250" s="116" t="str">
        <f>IF(L6250="", "", L6250/Veriler!$X$1)</f>
        <v/>
      </c>
      <c r="N6250" s="116" t="str">
        <f>IF(F6250&lt;&gt;"", "İthal Girdi", IF(Veriler!T6250="", "", IF(Veriler!S6250="H", "%0,5 üzerindedir", IF(Veriler!T6250&gt;0.1, "%10 sınırı aşılmıştır.", "Uygun"))))</f>
        <v>%0,5 üzerindedir</v>
      </c>
      <c r="O6250" s="116" t="str">
        <f t="shared" si="1969"/>
        <v xml:space="preserve"> </v>
      </c>
      <c r="P6250" s="117"/>
      <c r="Q6250" s="118"/>
      <c r="R6250" s="119" t="str">
        <f t="shared" si="1970"/>
        <v/>
      </c>
      <c r="S6250" s="133">
        <f>IFERROR(IF(M6250&lt;=0.005,IF(F6250="",L6250,0),IF(F6250&lt;&gt;"",0,IF(P6250="",0,IF(P6250="H",0,IF(Q6250&lt;Veriler!$G$2,L6250*Veriler!$G$2,L6250*Q6250)))))," ")</f>
        <v>0</v>
      </c>
      <c r="T6250" s="133">
        <f>IF(Veriler!T6250&lt;=0.1, S6250, IF(AND(Veriler!T6250&gt;0.1, F6250="", P6250="E"), IF(Q6250&gt;Veriler!$G$2, Q6250*S6250, IF(Q6250&lt;Veriler!$G$2, Veriler!$G$2*S6250, Q6250*S6250)), 0))</f>
        <v>0</v>
      </c>
      <c r="U6250" s="133" t="str">
        <f t="shared" si="1971"/>
        <v xml:space="preserve"> </v>
      </c>
      <c r="V6250" s="134" t="str">
        <f>IFERROR(IF(O6250="%10 sınırı aşılmıştır.",L6250-T6250,IFERROR(IF(F6250="",IF(S6250=1,0,IF(L6250-S6250=0,"",L6250-S6250)),IF(Veriler!M6250="",L6250,IF(L6250*Veriler!M6250=0,"",L6250*Veriler!M6250))),L6250)),0)</f>
        <v/>
      </c>
      <c r="W6250" s="146"/>
      <c r="X6250" s="146"/>
      <c r="Y6250" s="146"/>
    </row>
    <row r="6251" spans="1:25" s="99" customFormat="1" ht="36" hidden="1" customHeight="1" x14ac:dyDescent="0.25">
      <c r="A6251" s="101"/>
      <c r="B6251" s="191" t="s">
        <v>16</v>
      </c>
      <c r="C6251" s="176"/>
      <c r="D6251" s="120"/>
      <c r="E6251" s="171"/>
      <c r="F6251" s="172"/>
      <c r="G6251" s="121"/>
      <c r="H6251" s="115"/>
      <c r="I6251" s="115"/>
      <c r="J6251" s="115"/>
      <c r="K6251" s="115"/>
      <c r="L6251" s="121"/>
      <c r="M6251" s="121"/>
      <c r="N6251" s="121"/>
      <c r="O6251" s="121"/>
      <c r="P6251" s="120"/>
      <c r="Q6251" s="120"/>
      <c r="R6251" s="183"/>
      <c r="S6251" s="184"/>
      <c r="T6251" s="121"/>
      <c r="U6251" s="121"/>
      <c r="V6251" s="121"/>
      <c r="W6251" s="146"/>
      <c r="X6251" s="146"/>
      <c r="Y6251" s="146"/>
    </row>
    <row r="6252" spans="1:25" s="99" customFormat="1" ht="54.75" customHeight="1" x14ac:dyDescent="0.25">
      <c r="A6252" s="96">
        <f>A6250+1</f>
        <v>4607</v>
      </c>
      <c r="B6252" s="175"/>
      <c r="C6252" s="176"/>
      <c r="D6252" s="113"/>
      <c r="E6252" s="115"/>
      <c r="F6252" s="174"/>
      <c r="G6252" s="114" t="str">
        <f t="shared" ref="G6252:G6265" si="1973">IF(AND(F6252&lt;&gt;"",V6252&lt;&gt;"",L6252&lt;&gt;0),V6252/L6252,"")</f>
        <v/>
      </c>
      <c r="H6252" s="115"/>
      <c r="I6252" s="115"/>
      <c r="J6252" s="115"/>
      <c r="K6252" s="115"/>
      <c r="L6252" s="133" t="str">
        <f t="shared" ref="L6252:L6265" si="1974">IF(AND(H6252&lt;&gt;0, J6252&lt;&gt;0, K6252&lt;&gt;0), H6252*J6252*K6252, "")</f>
        <v/>
      </c>
      <c r="M6252" s="116" t="str">
        <f>IF(L6252="", "", L6252/Veriler!$X$1)</f>
        <v/>
      </c>
      <c r="N6252" s="116" t="str">
        <f>IF(F6252&lt;&gt;"", "İthal Girdi", IF(Veriler!T6252="", "", IF(Veriler!S6252="H", "%0,5 üzerindedir", IF(Veriler!T6252&gt;0.1, "%10 sınırı aşılmıştır.", "Uygun"))))</f>
        <v>%0,5 üzerindedir</v>
      </c>
      <c r="O6252" s="116" t="str">
        <f t="shared" ref="O6252:O6265" si="1975">IF(M6252=""," ",N6252)</f>
        <v xml:space="preserve"> </v>
      </c>
      <c r="P6252" s="117"/>
      <c r="Q6252" s="118"/>
      <c r="R6252" s="119" t="str">
        <f t="shared" ref="R6252:R6265" si="1976">IFERROR(IF(AND(T6252&lt;&gt;"",L6252&lt;&gt;"",L6252&lt;&gt;0,T6252&lt;&gt;0),T6252/L6252,"")," ")</f>
        <v/>
      </c>
      <c r="S6252" s="133">
        <f>IFERROR(IF(M6252&lt;=0.005,IF(F6252="",L6252,0),IF(F6252&lt;&gt;"",0,IF(P6252="",0,IF(P6252="H",0,IF(Q6252&lt;Veriler!$G$2,L6252*Veriler!$G$2,L6252*Q6252)))))," ")</f>
        <v>0</v>
      </c>
      <c r="T6252" s="133">
        <f>IF(Veriler!T6252&lt;=0.1, S6252, IF(AND(Veriler!T6252&gt;0.1, F6252="", P6252="E"), IF(Q6252&gt;Veriler!$G$2, Q6252*S6252, IF(Q6252&lt;Veriler!$G$2, Veriler!$G$2*S6252, Q6252*S6252)), 0))</f>
        <v>0</v>
      </c>
      <c r="U6252" s="133" t="str">
        <f t="shared" ref="U6252:U6265" si="1977">IF(T6252=0," ",T6252)</f>
        <v xml:space="preserve"> </v>
      </c>
      <c r="V6252" s="134" t="str">
        <f>IFERROR(IF(O6252="%10 sınırı aşılmıştır.",L6252-T6252,IFERROR(IF(F6252="",IF(S6252=1,0,IF(L6252-S6252=0,"",L6252-S6252)),IF(Veriler!M6252="",L6252,IF(L6252*Veriler!M6252=0,"",L6252*Veriler!M6252))),L6252)),0)</f>
        <v/>
      </c>
      <c r="W6252" s="146"/>
      <c r="X6252" s="146"/>
      <c r="Y6252" s="146"/>
    </row>
    <row r="6253" spans="1:25" s="99" customFormat="1" ht="54.75" customHeight="1" x14ac:dyDescent="0.25">
      <c r="A6253" s="96">
        <f t="shared" ref="A6253:A6265" si="1978">A6252+1</f>
        <v>4608</v>
      </c>
      <c r="B6253" s="175"/>
      <c r="C6253" s="176"/>
      <c r="D6253" s="113"/>
      <c r="E6253" s="115"/>
      <c r="F6253" s="174"/>
      <c r="G6253" s="114" t="str">
        <f t="shared" si="1973"/>
        <v/>
      </c>
      <c r="H6253" s="115"/>
      <c r="I6253" s="115"/>
      <c r="J6253" s="115"/>
      <c r="K6253" s="115"/>
      <c r="L6253" s="133" t="str">
        <f t="shared" si="1974"/>
        <v/>
      </c>
      <c r="M6253" s="116" t="str">
        <f>IF(L6253="", "", L6253/Veriler!$X$1)</f>
        <v/>
      </c>
      <c r="N6253" s="116" t="str">
        <f>IF(F6253&lt;&gt;"", "İthal Girdi", IF(Veriler!T6253="", "", IF(Veriler!S6253="H", "%0,5 üzerindedir", IF(Veriler!T6253&gt;0.1, "%10 sınırı aşılmıştır.", "Uygun"))))</f>
        <v>%0,5 üzerindedir</v>
      </c>
      <c r="O6253" s="116" t="str">
        <f t="shared" si="1975"/>
        <v xml:space="preserve"> </v>
      </c>
      <c r="P6253" s="117"/>
      <c r="Q6253" s="118"/>
      <c r="R6253" s="119" t="str">
        <f t="shared" si="1976"/>
        <v/>
      </c>
      <c r="S6253" s="133">
        <f>IFERROR(IF(M6253&lt;=0.005,IF(F6253="",L6253,0),IF(F6253&lt;&gt;"",0,IF(P6253="",0,IF(P6253="H",0,IF(Q6253&lt;Veriler!$G$2,L6253*Veriler!$G$2,L6253*Q6253)))))," ")</f>
        <v>0</v>
      </c>
      <c r="T6253" s="133">
        <f>IF(Veriler!T6253&lt;=0.1, S6253, IF(AND(Veriler!T6253&gt;0.1, F6253="", P6253="E"), IF(Q6253&gt;Veriler!$G$2, Q6253*S6253, IF(Q6253&lt;Veriler!$G$2, Veriler!$G$2*S6253, Q6253*S6253)), 0))</f>
        <v>0</v>
      </c>
      <c r="U6253" s="133" t="str">
        <f t="shared" si="1977"/>
        <v xml:space="preserve"> </v>
      </c>
      <c r="V6253" s="134" t="str">
        <f>IFERROR(IF(O6253="%10 sınırı aşılmıştır.",L6253-T6253,IFERROR(IF(F6253="",IF(S6253=1,0,IF(L6253-S6253=0,"",L6253-S6253)),IF(Veriler!M6253="",L6253,IF(L6253*Veriler!M6253=0,"",L6253*Veriler!M6253))),L6253)),0)</f>
        <v/>
      </c>
      <c r="W6253" s="146"/>
      <c r="X6253" s="146"/>
      <c r="Y6253" s="146"/>
    </row>
    <row r="6254" spans="1:25" s="99" customFormat="1" ht="54.75" customHeight="1" x14ac:dyDescent="0.25">
      <c r="A6254" s="96">
        <f t="shared" si="1978"/>
        <v>4609</v>
      </c>
      <c r="B6254" s="175"/>
      <c r="C6254" s="176"/>
      <c r="D6254" s="113"/>
      <c r="E6254" s="115"/>
      <c r="F6254" s="174"/>
      <c r="G6254" s="114" t="str">
        <f t="shared" si="1973"/>
        <v/>
      </c>
      <c r="H6254" s="115"/>
      <c r="I6254" s="115"/>
      <c r="J6254" s="115"/>
      <c r="K6254" s="115"/>
      <c r="L6254" s="133" t="str">
        <f t="shared" si="1974"/>
        <v/>
      </c>
      <c r="M6254" s="116" t="str">
        <f>IF(L6254="", "", L6254/Veriler!$X$1)</f>
        <v/>
      </c>
      <c r="N6254" s="116" t="str">
        <f>IF(F6254&lt;&gt;"", "İthal Girdi", IF(Veriler!T6254="", "", IF(Veriler!S6254="H", "%0,5 üzerindedir", IF(Veriler!T6254&gt;0.1, "%10 sınırı aşılmıştır.", "Uygun"))))</f>
        <v>%0,5 üzerindedir</v>
      </c>
      <c r="O6254" s="116" t="str">
        <f t="shared" si="1975"/>
        <v xml:space="preserve"> </v>
      </c>
      <c r="P6254" s="117"/>
      <c r="Q6254" s="118"/>
      <c r="R6254" s="119" t="str">
        <f t="shared" si="1976"/>
        <v/>
      </c>
      <c r="S6254" s="133">
        <f>IFERROR(IF(M6254&lt;=0.005,IF(F6254="",L6254,0),IF(F6254&lt;&gt;"",0,IF(P6254="",0,IF(P6254="H",0,IF(Q6254&lt;Veriler!$G$2,L6254*Veriler!$G$2,L6254*Q6254)))))," ")</f>
        <v>0</v>
      </c>
      <c r="T6254" s="133">
        <f>IF(Veriler!T6254&lt;=0.1, S6254, IF(AND(Veriler!T6254&gt;0.1, F6254="", P6254="E"), IF(Q6254&gt;Veriler!$G$2, Q6254*S6254, IF(Q6254&lt;Veriler!$G$2, Veriler!$G$2*S6254, Q6254*S6254)), 0))</f>
        <v>0</v>
      </c>
      <c r="U6254" s="133" t="str">
        <f t="shared" si="1977"/>
        <v xml:space="preserve"> </v>
      </c>
      <c r="V6254" s="134" t="str">
        <f>IFERROR(IF(O6254="%10 sınırı aşılmıştır.",L6254-T6254,IFERROR(IF(F6254="",IF(S6254=1,0,IF(L6254-S6254=0,"",L6254-S6254)),IF(Veriler!M6254="",L6254,IF(L6254*Veriler!M6254=0,"",L6254*Veriler!M6254))),L6254)),0)</f>
        <v/>
      </c>
      <c r="W6254" s="146"/>
      <c r="X6254" s="146"/>
      <c r="Y6254" s="146"/>
    </row>
    <row r="6255" spans="1:25" s="99" customFormat="1" ht="54.75" customHeight="1" x14ac:dyDescent="0.25">
      <c r="A6255" s="96">
        <f t="shared" si="1978"/>
        <v>4610</v>
      </c>
      <c r="B6255" s="175"/>
      <c r="C6255" s="176"/>
      <c r="D6255" s="113"/>
      <c r="E6255" s="115"/>
      <c r="F6255" s="174"/>
      <c r="G6255" s="114" t="str">
        <f t="shared" si="1973"/>
        <v/>
      </c>
      <c r="H6255" s="115"/>
      <c r="I6255" s="115"/>
      <c r="J6255" s="115"/>
      <c r="K6255" s="115"/>
      <c r="L6255" s="133" t="str">
        <f t="shared" si="1974"/>
        <v/>
      </c>
      <c r="M6255" s="116" t="str">
        <f>IF(L6255="", "", L6255/Veriler!$X$1)</f>
        <v/>
      </c>
      <c r="N6255" s="116" t="str">
        <f>IF(F6255&lt;&gt;"", "İthal Girdi", IF(Veriler!T6255="", "", IF(Veriler!S6255="H", "%0,5 üzerindedir", IF(Veriler!T6255&gt;0.1, "%10 sınırı aşılmıştır.", "Uygun"))))</f>
        <v>%0,5 üzerindedir</v>
      </c>
      <c r="O6255" s="116" t="str">
        <f t="shared" si="1975"/>
        <v xml:space="preserve"> </v>
      </c>
      <c r="P6255" s="117"/>
      <c r="Q6255" s="118"/>
      <c r="R6255" s="119" t="str">
        <f t="shared" si="1976"/>
        <v/>
      </c>
      <c r="S6255" s="133">
        <f>IFERROR(IF(M6255&lt;=0.005,IF(F6255="",L6255,0),IF(F6255&lt;&gt;"",0,IF(P6255="",0,IF(P6255="H",0,IF(Q6255&lt;Veriler!$G$2,L6255*Veriler!$G$2,L6255*Q6255)))))," ")</f>
        <v>0</v>
      </c>
      <c r="T6255" s="133">
        <f>IF(Veriler!T6255&lt;=0.1, S6255, IF(AND(Veriler!T6255&gt;0.1, F6255="", P6255="E"), IF(Q6255&gt;Veriler!$G$2, Q6255*S6255, IF(Q6255&lt;Veriler!$G$2, Veriler!$G$2*S6255, Q6255*S6255)), 0))</f>
        <v>0</v>
      </c>
      <c r="U6255" s="133" t="str">
        <f t="shared" si="1977"/>
        <v xml:space="preserve"> </v>
      </c>
      <c r="V6255" s="134" t="str">
        <f>IFERROR(IF(O6255="%10 sınırı aşılmıştır.",L6255-T6255,IFERROR(IF(F6255="",IF(S6255=1,0,IF(L6255-S6255=0,"",L6255-S6255)),IF(Veriler!M6255="",L6255,IF(L6255*Veriler!M6255=0,"",L6255*Veriler!M6255))),L6255)),0)</f>
        <v/>
      </c>
      <c r="W6255" s="146"/>
      <c r="X6255" s="146"/>
      <c r="Y6255" s="146"/>
    </row>
    <row r="6256" spans="1:25" s="99" customFormat="1" ht="54.75" customHeight="1" x14ac:dyDescent="0.25">
      <c r="A6256" s="96">
        <f t="shared" si="1978"/>
        <v>4611</v>
      </c>
      <c r="B6256" s="175"/>
      <c r="C6256" s="176"/>
      <c r="D6256" s="113"/>
      <c r="E6256" s="115"/>
      <c r="F6256" s="174"/>
      <c r="G6256" s="114" t="str">
        <f t="shared" si="1973"/>
        <v/>
      </c>
      <c r="H6256" s="115"/>
      <c r="I6256" s="115"/>
      <c r="J6256" s="115"/>
      <c r="K6256" s="115"/>
      <c r="L6256" s="133" t="str">
        <f t="shared" si="1974"/>
        <v/>
      </c>
      <c r="M6256" s="116" t="str">
        <f>IF(L6256="", "", L6256/Veriler!$X$1)</f>
        <v/>
      </c>
      <c r="N6256" s="116" t="str">
        <f>IF(F6256&lt;&gt;"", "İthal Girdi", IF(Veriler!T6256="", "", IF(Veriler!S6256="H", "%0,5 üzerindedir", IF(Veriler!T6256&gt;0.1, "%10 sınırı aşılmıştır.", "Uygun"))))</f>
        <v>%0,5 üzerindedir</v>
      </c>
      <c r="O6256" s="116" t="str">
        <f t="shared" si="1975"/>
        <v xml:space="preserve"> </v>
      </c>
      <c r="P6256" s="117"/>
      <c r="Q6256" s="118"/>
      <c r="R6256" s="119" t="str">
        <f t="shared" si="1976"/>
        <v/>
      </c>
      <c r="S6256" s="133">
        <f>IFERROR(IF(M6256&lt;=0.005,IF(F6256="",L6256,0),IF(F6256&lt;&gt;"",0,IF(P6256="",0,IF(P6256="H",0,IF(Q6256&lt;Veriler!$G$2,L6256*Veriler!$G$2,L6256*Q6256)))))," ")</f>
        <v>0</v>
      </c>
      <c r="T6256" s="133">
        <f>IF(Veriler!T6256&lt;=0.1, S6256, IF(AND(Veriler!T6256&gt;0.1, F6256="", P6256="E"), IF(Q6256&gt;Veriler!$G$2, Q6256*S6256, IF(Q6256&lt;Veriler!$G$2, Veriler!$G$2*S6256, Q6256*S6256)), 0))</f>
        <v>0</v>
      </c>
      <c r="U6256" s="133" t="str">
        <f t="shared" si="1977"/>
        <v xml:space="preserve"> </v>
      </c>
      <c r="V6256" s="134" t="str">
        <f>IFERROR(IF(O6256="%10 sınırı aşılmıştır.",L6256-T6256,IFERROR(IF(F6256="",IF(S6256=1,0,IF(L6256-S6256=0,"",L6256-S6256)),IF(Veriler!M6256="",L6256,IF(L6256*Veriler!M6256=0,"",L6256*Veriler!M6256))),L6256)),0)</f>
        <v/>
      </c>
      <c r="W6256" s="146"/>
      <c r="X6256" s="146"/>
      <c r="Y6256" s="146"/>
    </row>
    <row r="6257" spans="1:25" s="99" customFormat="1" ht="54.75" customHeight="1" x14ac:dyDescent="0.25">
      <c r="A6257" s="96">
        <f t="shared" si="1978"/>
        <v>4612</v>
      </c>
      <c r="B6257" s="175"/>
      <c r="C6257" s="176"/>
      <c r="D6257" s="113"/>
      <c r="E6257" s="115"/>
      <c r="F6257" s="174"/>
      <c r="G6257" s="114" t="str">
        <f t="shared" si="1973"/>
        <v/>
      </c>
      <c r="H6257" s="115"/>
      <c r="I6257" s="115"/>
      <c r="J6257" s="115"/>
      <c r="K6257" s="115"/>
      <c r="L6257" s="133" t="str">
        <f t="shared" si="1974"/>
        <v/>
      </c>
      <c r="M6257" s="116" t="str">
        <f>IF(L6257="", "", L6257/Veriler!$X$1)</f>
        <v/>
      </c>
      <c r="N6257" s="116" t="str">
        <f>IF(F6257&lt;&gt;"", "İthal Girdi", IF(Veriler!T6257="", "", IF(Veriler!S6257="H", "%0,5 üzerindedir", IF(Veriler!T6257&gt;0.1, "%10 sınırı aşılmıştır.", "Uygun"))))</f>
        <v>%0,5 üzerindedir</v>
      </c>
      <c r="O6257" s="116" t="str">
        <f t="shared" si="1975"/>
        <v xml:space="preserve"> </v>
      </c>
      <c r="P6257" s="117"/>
      <c r="Q6257" s="118"/>
      <c r="R6257" s="119" t="str">
        <f t="shared" si="1976"/>
        <v/>
      </c>
      <c r="S6257" s="133">
        <f>IFERROR(IF(M6257&lt;=0.005,IF(F6257="",L6257,0),IF(F6257&lt;&gt;"",0,IF(P6257="",0,IF(P6257="H",0,IF(Q6257&lt;Veriler!$G$2,L6257*Veriler!$G$2,L6257*Q6257)))))," ")</f>
        <v>0</v>
      </c>
      <c r="T6257" s="133">
        <f>IF(Veriler!T6257&lt;=0.1, S6257, IF(AND(Veriler!T6257&gt;0.1, F6257="", P6257="E"), IF(Q6257&gt;Veriler!$G$2, Q6257*S6257, IF(Q6257&lt;Veriler!$G$2, Veriler!$G$2*S6257, Q6257*S6257)), 0))</f>
        <v>0</v>
      </c>
      <c r="U6257" s="133" t="str">
        <f t="shared" si="1977"/>
        <v xml:space="preserve"> </v>
      </c>
      <c r="V6257" s="134" t="str">
        <f>IFERROR(IF(O6257="%10 sınırı aşılmıştır.",L6257-T6257,IFERROR(IF(F6257="",IF(S6257=1,0,IF(L6257-S6257=0,"",L6257-S6257)),IF(Veriler!M6257="",L6257,IF(L6257*Veriler!M6257=0,"",L6257*Veriler!M6257))),L6257)),0)</f>
        <v/>
      </c>
      <c r="W6257" s="146"/>
      <c r="X6257" s="146"/>
      <c r="Y6257" s="146"/>
    </row>
    <row r="6258" spans="1:25" s="99" customFormat="1" ht="54.75" customHeight="1" x14ac:dyDescent="0.25">
      <c r="A6258" s="96">
        <f t="shared" si="1978"/>
        <v>4613</v>
      </c>
      <c r="B6258" s="175"/>
      <c r="C6258" s="176"/>
      <c r="D6258" s="113"/>
      <c r="E6258" s="115"/>
      <c r="F6258" s="174"/>
      <c r="G6258" s="114" t="str">
        <f t="shared" si="1973"/>
        <v/>
      </c>
      <c r="H6258" s="115"/>
      <c r="I6258" s="115"/>
      <c r="J6258" s="115"/>
      <c r="K6258" s="115"/>
      <c r="L6258" s="133" t="str">
        <f t="shared" si="1974"/>
        <v/>
      </c>
      <c r="M6258" s="116" t="str">
        <f>IF(L6258="", "", L6258/Veriler!$X$1)</f>
        <v/>
      </c>
      <c r="N6258" s="116" t="str">
        <f>IF(F6258&lt;&gt;"", "İthal Girdi", IF(Veriler!T6258="", "", IF(Veriler!S6258="H", "%0,5 üzerindedir", IF(Veriler!T6258&gt;0.1, "%10 sınırı aşılmıştır.", "Uygun"))))</f>
        <v>%0,5 üzerindedir</v>
      </c>
      <c r="O6258" s="116" t="str">
        <f t="shared" si="1975"/>
        <v xml:space="preserve"> </v>
      </c>
      <c r="P6258" s="117"/>
      <c r="Q6258" s="118"/>
      <c r="R6258" s="119" t="str">
        <f t="shared" si="1976"/>
        <v/>
      </c>
      <c r="S6258" s="133">
        <f>IFERROR(IF(M6258&lt;=0.005,IF(F6258="",L6258,0),IF(F6258&lt;&gt;"",0,IF(P6258="",0,IF(P6258="H",0,IF(Q6258&lt;Veriler!$G$2,L6258*Veriler!$G$2,L6258*Q6258)))))," ")</f>
        <v>0</v>
      </c>
      <c r="T6258" s="133">
        <f>IF(Veriler!T6258&lt;=0.1, S6258, IF(AND(Veriler!T6258&gt;0.1, F6258="", P6258="E"), IF(Q6258&gt;Veriler!$G$2, Q6258*S6258, IF(Q6258&lt;Veriler!$G$2, Veriler!$G$2*S6258, Q6258*S6258)), 0))</f>
        <v>0</v>
      </c>
      <c r="U6258" s="133" t="str">
        <f t="shared" si="1977"/>
        <v xml:space="preserve"> </v>
      </c>
      <c r="V6258" s="134" t="str">
        <f>IFERROR(IF(O6258="%10 sınırı aşılmıştır.",L6258-T6258,IFERROR(IF(F6258="",IF(S6258=1,0,IF(L6258-S6258=0,"",L6258-S6258)),IF(Veriler!M6258="",L6258,IF(L6258*Veriler!M6258=0,"",L6258*Veriler!M6258))),L6258)),0)</f>
        <v/>
      </c>
      <c r="W6258" s="146"/>
      <c r="X6258" s="146"/>
      <c r="Y6258" s="146"/>
    </row>
    <row r="6259" spans="1:25" s="99" customFormat="1" ht="54.75" customHeight="1" x14ac:dyDescent="0.25">
      <c r="A6259" s="96">
        <f t="shared" si="1978"/>
        <v>4614</v>
      </c>
      <c r="B6259" s="175"/>
      <c r="C6259" s="176"/>
      <c r="D6259" s="113"/>
      <c r="E6259" s="115"/>
      <c r="F6259" s="174"/>
      <c r="G6259" s="114" t="str">
        <f t="shared" si="1973"/>
        <v/>
      </c>
      <c r="H6259" s="115"/>
      <c r="I6259" s="115"/>
      <c r="J6259" s="115"/>
      <c r="K6259" s="115"/>
      <c r="L6259" s="133" t="str">
        <f t="shared" si="1974"/>
        <v/>
      </c>
      <c r="M6259" s="116" t="str">
        <f>IF(L6259="", "", L6259/Veriler!$X$1)</f>
        <v/>
      </c>
      <c r="N6259" s="116" t="str">
        <f>IF(F6259&lt;&gt;"", "İthal Girdi", IF(Veriler!T6259="", "", IF(Veriler!S6259="H", "%0,5 üzerindedir", IF(Veriler!T6259&gt;0.1, "%10 sınırı aşılmıştır.", "Uygun"))))</f>
        <v>%0,5 üzerindedir</v>
      </c>
      <c r="O6259" s="116" t="str">
        <f t="shared" si="1975"/>
        <v xml:space="preserve"> </v>
      </c>
      <c r="P6259" s="117"/>
      <c r="Q6259" s="118"/>
      <c r="R6259" s="119" t="str">
        <f t="shared" si="1976"/>
        <v/>
      </c>
      <c r="S6259" s="133">
        <f>IFERROR(IF(M6259&lt;=0.005,IF(F6259="",L6259,0),IF(F6259&lt;&gt;"",0,IF(P6259="",0,IF(P6259="H",0,IF(Q6259&lt;Veriler!$G$2,L6259*Veriler!$G$2,L6259*Q6259)))))," ")</f>
        <v>0</v>
      </c>
      <c r="T6259" s="133">
        <f>IF(Veriler!T6259&lt;=0.1, S6259, IF(AND(Veriler!T6259&gt;0.1, F6259="", P6259="E"), IF(Q6259&gt;Veriler!$G$2, Q6259*S6259, IF(Q6259&lt;Veriler!$G$2, Veriler!$G$2*S6259, Q6259*S6259)), 0))</f>
        <v>0</v>
      </c>
      <c r="U6259" s="133" t="str">
        <f t="shared" si="1977"/>
        <v xml:space="preserve"> </v>
      </c>
      <c r="V6259" s="134" t="str">
        <f>IFERROR(IF(O6259="%10 sınırı aşılmıştır.",L6259-T6259,IFERROR(IF(F6259="",IF(S6259=1,0,IF(L6259-S6259=0,"",L6259-S6259)),IF(Veriler!M6259="",L6259,IF(L6259*Veriler!M6259=0,"",L6259*Veriler!M6259))),L6259)),0)</f>
        <v/>
      </c>
      <c r="W6259" s="146"/>
      <c r="X6259" s="146"/>
      <c r="Y6259" s="146"/>
    </row>
    <row r="6260" spans="1:25" s="99" customFormat="1" ht="54.75" customHeight="1" x14ac:dyDescent="0.25">
      <c r="A6260" s="96">
        <f t="shared" si="1978"/>
        <v>4615</v>
      </c>
      <c r="B6260" s="175"/>
      <c r="C6260" s="176"/>
      <c r="D6260" s="113"/>
      <c r="E6260" s="115"/>
      <c r="F6260" s="174"/>
      <c r="G6260" s="114" t="str">
        <f t="shared" si="1973"/>
        <v/>
      </c>
      <c r="H6260" s="115"/>
      <c r="I6260" s="115"/>
      <c r="J6260" s="115"/>
      <c r="K6260" s="115"/>
      <c r="L6260" s="133" t="str">
        <f t="shared" si="1974"/>
        <v/>
      </c>
      <c r="M6260" s="116" t="str">
        <f>IF(L6260="", "", L6260/Veriler!$X$1)</f>
        <v/>
      </c>
      <c r="N6260" s="116" t="str">
        <f>IF(F6260&lt;&gt;"", "İthal Girdi", IF(Veriler!T6260="", "", IF(Veriler!S6260="H", "%0,5 üzerindedir", IF(Veriler!T6260&gt;0.1, "%10 sınırı aşılmıştır.", "Uygun"))))</f>
        <v>%0,5 üzerindedir</v>
      </c>
      <c r="O6260" s="116" t="str">
        <f t="shared" si="1975"/>
        <v xml:space="preserve"> </v>
      </c>
      <c r="P6260" s="117"/>
      <c r="Q6260" s="118"/>
      <c r="R6260" s="119" t="str">
        <f t="shared" si="1976"/>
        <v/>
      </c>
      <c r="S6260" s="133">
        <f>IFERROR(IF(M6260&lt;=0.005,IF(F6260="",L6260,0),IF(F6260&lt;&gt;"",0,IF(P6260="",0,IF(P6260="H",0,IF(Q6260&lt;Veriler!$G$2,L6260*Veriler!$G$2,L6260*Q6260)))))," ")</f>
        <v>0</v>
      </c>
      <c r="T6260" s="133">
        <f>IF(Veriler!T6260&lt;=0.1, S6260, IF(AND(Veriler!T6260&gt;0.1, F6260="", P6260="E"), IF(Q6260&gt;Veriler!$G$2, Q6260*S6260, IF(Q6260&lt;Veriler!$G$2, Veriler!$G$2*S6260, Q6260*S6260)), 0))</f>
        <v>0</v>
      </c>
      <c r="U6260" s="133" t="str">
        <f t="shared" si="1977"/>
        <v xml:space="preserve"> </v>
      </c>
      <c r="V6260" s="134" t="str">
        <f>IFERROR(IF(O6260="%10 sınırı aşılmıştır.",L6260-T6260,IFERROR(IF(F6260="",IF(S6260=1,0,IF(L6260-S6260=0,"",L6260-S6260)),IF(Veriler!M6260="",L6260,IF(L6260*Veriler!M6260=0,"",L6260*Veriler!M6260))),L6260)),0)</f>
        <v/>
      </c>
      <c r="W6260" s="146"/>
      <c r="X6260" s="146"/>
      <c r="Y6260" s="146"/>
    </row>
    <row r="6261" spans="1:25" s="99" customFormat="1" ht="54.75" customHeight="1" x14ac:dyDescent="0.25">
      <c r="A6261" s="96">
        <f t="shared" si="1978"/>
        <v>4616</v>
      </c>
      <c r="B6261" s="175"/>
      <c r="C6261" s="176"/>
      <c r="D6261" s="113"/>
      <c r="E6261" s="115"/>
      <c r="F6261" s="174"/>
      <c r="G6261" s="114" t="str">
        <f t="shared" si="1973"/>
        <v/>
      </c>
      <c r="H6261" s="115"/>
      <c r="I6261" s="115"/>
      <c r="J6261" s="115"/>
      <c r="K6261" s="115"/>
      <c r="L6261" s="133" t="str">
        <f t="shared" si="1974"/>
        <v/>
      </c>
      <c r="M6261" s="116" t="str">
        <f>IF(L6261="", "", L6261/Veriler!$X$1)</f>
        <v/>
      </c>
      <c r="N6261" s="116" t="str">
        <f>IF(F6261&lt;&gt;"", "İthal Girdi", IF(Veriler!T6261="", "", IF(Veriler!S6261="H", "%0,5 üzerindedir", IF(Veriler!T6261&gt;0.1, "%10 sınırı aşılmıştır.", "Uygun"))))</f>
        <v>%0,5 üzerindedir</v>
      </c>
      <c r="O6261" s="116" t="str">
        <f t="shared" si="1975"/>
        <v xml:space="preserve"> </v>
      </c>
      <c r="P6261" s="117"/>
      <c r="Q6261" s="118"/>
      <c r="R6261" s="119" t="str">
        <f t="shared" si="1976"/>
        <v/>
      </c>
      <c r="S6261" s="133">
        <f>IFERROR(IF(M6261&lt;=0.005,IF(F6261="",L6261,0),IF(F6261&lt;&gt;"",0,IF(P6261="",0,IF(P6261="H",0,IF(Q6261&lt;Veriler!$G$2,L6261*Veriler!$G$2,L6261*Q6261)))))," ")</f>
        <v>0</v>
      </c>
      <c r="T6261" s="133">
        <f>IF(Veriler!T6261&lt;=0.1, S6261, IF(AND(Veriler!T6261&gt;0.1, F6261="", P6261="E"), IF(Q6261&gt;Veriler!$G$2, Q6261*S6261, IF(Q6261&lt;Veriler!$G$2, Veriler!$G$2*S6261, Q6261*S6261)), 0))</f>
        <v>0</v>
      </c>
      <c r="U6261" s="133" t="str">
        <f t="shared" si="1977"/>
        <v xml:space="preserve"> </v>
      </c>
      <c r="V6261" s="134" t="str">
        <f>IFERROR(IF(O6261="%10 sınırı aşılmıştır.",L6261-T6261,IFERROR(IF(F6261="",IF(S6261=1,0,IF(L6261-S6261=0,"",L6261-S6261)),IF(Veriler!M6261="",L6261,IF(L6261*Veriler!M6261=0,"",L6261*Veriler!M6261))),L6261)),0)</f>
        <v/>
      </c>
      <c r="W6261" s="146"/>
      <c r="X6261" s="146"/>
      <c r="Y6261" s="146"/>
    </row>
    <row r="6262" spans="1:25" s="99" customFormat="1" ht="54.75" customHeight="1" x14ac:dyDescent="0.25">
      <c r="A6262" s="96">
        <f t="shared" si="1978"/>
        <v>4617</v>
      </c>
      <c r="B6262" s="175"/>
      <c r="C6262" s="176"/>
      <c r="D6262" s="113"/>
      <c r="E6262" s="115"/>
      <c r="F6262" s="174"/>
      <c r="G6262" s="114" t="str">
        <f t="shared" si="1973"/>
        <v/>
      </c>
      <c r="H6262" s="115"/>
      <c r="I6262" s="115"/>
      <c r="J6262" s="115"/>
      <c r="K6262" s="115"/>
      <c r="L6262" s="133" t="str">
        <f t="shared" si="1974"/>
        <v/>
      </c>
      <c r="M6262" s="116" t="str">
        <f>IF(L6262="", "", L6262/Veriler!$X$1)</f>
        <v/>
      </c>
      <c r="N6262" s="116" t="str">
        <f>IF(F6262&lt;&gt;"", "İthal Girdi", IF(Veriler!T6262="", "", IF(Veriler!S6262="H", "%0,5 üzerindedir", IF(Veriler!T6262&gt;0.1, "%10 sınırı aşılmıştır.", "Uygun"))))</f>
        <v>%0,5 üzerindedir</v>
      </c>
      <c r="O6262" s="116" t="str">
        <f t="shared" si="1975"/>
        <v xml:space="preserve"> </v>
      </c>
      <c r="P6262" s="117"/>
      <c r="Q6262" s="118"/>
      <c r="R6262" s="119" t="str">
        <f t="shared" si="1976"/>
        <v/>
      </c>
      <c r="S6262" s="133">
        <f>IFERROR(IF(M6262&lt;=0.005,IF(F6262="",L6262,0),IF(F6262&lt;&gt;"",0,IF(P6262="",0,IF(P6262="H",0,IF(Q6262&lt;Veriler!$G$2,L6262*Veriler!$G$2,L6262*Q6262)))))," ")</f>
        <v>0</v>
      </c>
      <c r="T6262" s="133">
        <f>IF(Veriler!T6262&lt;=0.1, S6262, IF(AND(Veriler!T6262&gt;0.1, F6262="", P6262="E"), IF(Q6262&gt;Veriler!$G$2, Q6262*S6262, IF(Q6262&lt;Veriler!$G$2, Veriler!$G$2*S6262, Q6262*S6262)), 0))</f>
        <v>0</v>
      </c>
      <c r="U6262" s="133" t="str">
        <f t="shared" si="1977"/>
        <v xml:space="preserve"> </v>
      </c>
      <c r="V6262" s="134" t="str">
        <f>IFERROR(IF(O6262="%10 sınırı aşılmıştır.",L6262-T6262,IFERROR(IF(F6262="",IF(S6262=1,0,IF(L6262-S6262=0,"",L6262-S6262)),IF(Veriler!M6262="",L6262,IF(L6262*Veriler!M6262=0,"",L6262*Veriler!M6262))),L6262)),0)</f>
        <v/>
      </c>
      <c r="W6262" s="146"/>
      <c r="X6262" s="146"/>
      <c r="Y6262" s="146"/>
    </row>
    <row r="6263" spans="1:25" s="99" customFormat="1" ht="54.75" customHeight="1" x14ac:dyDescent="0.25">
      <c r="A6263" s="96">
        <f t="shared" si="1978"/>
        <v>4618</v>
      </c>
      <c r="B6263" s="175"/>
      <c r="C6263" s="176"/>
      <c r="D6263" s="113"/>
      <c r="E6263" s="115"/>
      <c r="F6263" s="174"/>
      <c r="G6263" s="114" t="str">
        <f t="shared" si="1973"/>
        <v/>
      </c>
      <c r="H6263" s="115"/>
      <c r="I6263" s="115"/>
      <c r="J6263" s="115"/>
      <c r="K6263" s="115"/>
      <c r="L6263" s="133" t="str">
        <f t="shared" si="1974"/>
        <v/>
      </c>
      <c r="M6263" s="116" t="str">
        <f>IF(L6263="", "", L6263/Veriler!$X$1)</f>
        <v/>
      </c>
      <c r="N6263" s="116" t="str">
        <f>IF(F6263&lt;&gt;"", "İthal Girdi", IF(Veriler!T6263="", "", IF(Veriler!S6263="H", "%0,5 üzerindedir", IF(Veriler!T6263&gt;0.1, "%10 sınırı aşılmıştır.", "Uygun"))))</f>
        <v>%0,5 üzerindedir</v>
      </c>
      <c r="O6263" s="116" t="str">
        <f t="shared" si="1975"/>
        <v xml:space="preserve"> </v>
      </c>
      <c r="P6263" s="117"/>
      <c r="Q6263" s="118"/>
      <c r="R6263" s="119" t="str">
        <f t="shared" si="1976"/>
        <v/>
      </c>
      <c r="S6263" s="133">
        <f>IFERROR(IF(M6263&lt;=0.005,IF(F6263="",L6263,0),IF(F6263&lt;&gt;"",0,IF(P6263="",0,IF(P6263="H",0,IF(Q6263&lt;Veriler!$G$2,L6263*Veriler!$G$2,L6263*Q6263)))))," ")</f>
        <v>0</v>
      </c>
      <c r="T6263" s="133">
        <f>IF(Veriler!T6263&lt;=0.1, S6263, IF(AND(Veriler!T6263&gt;0.1, F6263="", P6263="E"), IF(Q6263&gt;Veriler!$G$2, Q6263*S6263, IF(Q6263&lt;Veriler!$G$2, Veriler!$G$2*S6263, Q6263*S6263)), 0))</f>
        <v>0</v>
      </c>
      <c r="U6263" s="133" t="str">
        <f t="shared" si="1977"/>
        <v xml:space="preserve"> </v>
      </c>
      <c r="V6263" s="134" t="str">
        <f>IFERROR(IF(O6263="%10 sınırı aşılmıştır.",L6263-T6263,IFERROR(IF(F6263="",IF(S6263=1,0,IF(L6263-S6263=0,"",L6263-S6263)),IF(Veriler!M6263="",L6263,IF(L6263*Veriler!M6263=0,"",L6263*Veriler!M6263))),L6263)),0)</f>
        <v/>
      </c>
      <c r="W6263" s="146"/>
      <c r="X6263" s="146"/>
      <c r="Y6263" s="146"/>
    </row>
    <row r="6264" spans="1:25" s="99" customFormat="1" ht="54.75" customHeight="1" x14ac:dyDescent="0.25">
      <c r="A6264" s="96">
        <f t="shared" si="1978"/>
        <v>4619</v>
      </c>
      <c r="B6264" s="175"/>
      <c r="C6264" s="176"/>
      <c r="D6264" s="113"/>
      <c r="E6264" s="115"/>
      <c r="F6264" s="174"/>
      <c r="G6264" s="114" t="str">
        <f t="shared" si="1973"/>
        <v/>
      </c>
      <c r="H6264" s="115"/>
      <c r="I6264" s="115"/>
      <c r="J6264" s="115"/>
      <c r="K6264" s="115"/>
      <c r="L6264" s="133" t="str">
        <f t="shared" si="1974"/>
        <v/>
      </c>
      <c r="M6264" s="116" t="str">
        <f>IF(L6264="", "", L6264/Veriler!$X$1)</f>
        <v/>
      </c>
      <c r="N6264" s="116" t="str">
        <f>IF(F6264&lt;&gt;"", "İthal Girdi", IF(Veriler!T6264="", "", IF(Veriler!S6264="H", "%0,5 üzerindedir", IF(Veriler!T6264&gt;0.1, "%10 sınırı aşılmıştır.", "Uygun"))))</f>
        <v>%0,5 üzerindedir</v>
      </c>
      <c r="O6264" s="116" t="str">
        <f t="shared" si="1975"/>
        <v xml:space="preserve"> </v>
      </c>
      <c r="P6264" s="117"/>
      <c r="Q6264" s="118"/>
      <c r="R6264" s="119" t="str">
        <f t="shared" si="1976"/>
        <v/>
      </c>
      <c r="S6264" s="133">
        <f>IFERROR(IF(M6264&lt;=0.005,IF(F6264="",L6264,0),IF(F6264&lt;&gt;"",0,IF(P6264="",0,IF(P6264="H",0,IF(Q6264&lt;Veriler!$G$2,L6264*Veriler!$G$2,L6264*Q6264)))))," ")</f>
        <v>0</v>
      </c>
      <c r="T6264" s="133">
        <f>IF(Veriler!T6264&lt;=0.1, S6264, IF(AND(Veriler!T6264&gt;0.1, F6264="", P6264="E"), IF(Q6264&gt;Veriler!$G$2, Q6264*S6264, IF(Q6264&lt;Veriler!$G$2, Veriler!$G$2*S6264, Q6264*S6264)), 0))</f>
        <v>0</v>
      </c>
      <c r="U6264" s="133" t="str">
        <f t="shared" si="1977"/>
        <v xml:space="preserve"> </v>
      </c>
      <c r="V6264" s="134" t="str">
        <f>IFERROR(IF(O6264="%10 sınırı aşılmıştır.",L6264-T6264,IFERROR(IF(F6264="",IF(S6264=1,0,IF(L6264-S6264=0,"",L6264-S6264)),IF(Veriler!M6264="",L6264,IF(L6264*Veriler!M6264=0,"",L6264*Veriler!M6264))),L6264)),0)</f>
        <v/>
      </c>
      <c r="W6264" s="146"/>
      <c r="X6264" s="146"/>
      <c r="Y6264" s="146"/>
    </row>
    <row r="6265" spans="1:25" s="99" customFormat="1" ht="54.75" customHeight="1" x14ac:dyDescent="0.25">
      <c r="A6265" s="96">
        <f t="shared" si="1978"/>
        <v>4620</v>
      </c>
      <c r="B6265" s="175"/>
      <c r="C6265" s="176"/>
      <c r="D6265" s="113"/>
      <c r="E6265" s="115"/>
      <c r="F6265" s="174"/>
      <c r="G6265" s="114" t="str">
        <f t="shared" si="1973"/>
        <v/>
      </c>
      <c r="H6265" s="115"/>
      <c r="I6265" s="115"/>
      <c r="J6265" s="115"/>
      <c r="K6265" s="115"/>
      <c r="L6265" s="133" t="str">
        <f t="shared" si="1974"/>
        <v/>
      </c>
      <c r="M6265" s="116" t="str">
        <f>IF(L6265="", "", L6265/Veriler!$X$1)</f>
        <v/>
      </c>
      <c r="N6265" s="116" t="str">
        <f>IF(F6265&lt;&gt;"", "İthal Girdi", IF(Veriler!T6265="", "", IF(Veriler!S6265="H", "%0,5 üzerindedir", IF(Veriler!T6265&gt;0.1, "%10 sınırı aşılmıştır.", "Uygun"))))</f>
        <v>%0,5 üzerindedir</v>
      </c>
      <c r="O6265" s="116" t="str">
        <f t="shared" si="1975"/>
        <v xml:space="preserve"> </v>
      </c>
      <c r="P6265" s="117"/>
      <c r="Q6265" s="118"/>
      <c r="R6265" s="119" t="str">
        <f t="shared" si="1976"/>
        <v/>
      </c>
      <c r="S6265" s="133">
        <f>IFERROR(IF(M6265&lt;=0.005,IF(F6265="",L6265,0),IF(F6265&lt;&gt;"",0,IF(P6265="",0,IF(P6265="H",0,IF(Q6265&lt;Veriler!$G$2,L6265*Veriler!$G$2,L6265*Q6265)))))," ")</f>
        <v>0</v>
      </c>
      <c r="T6265" s="133">
        <f>IF(Veriler!T6265&lt;=0.1, S6265, IF(AND(Veriler!T6265&gt;0.1, F6265="", P6265="E"), IF(Q6265&gt;Veriler!$G$2, Q6265*S6265, IF(Q6265&lt;Veriler!$G$2, Veriler!$G$2*S6265, Q6265*S6265)), 0))</f>
        <v>0</v>
      </c>
      <c r="U6265" s="133" t="str">
        <f t="shared" si="1977"/>
        <v xml:space="preserve"> </v>
      </c>
      <c r="V6265" s="134" t="str">
        <f>IFERROR(IF(O6265="%10 sınırı aşılmıştır.",L6265-T6265,IFERROR(IF(F6265="",IF(S6265=1,0,IF(L6265-S6265=0,"",L6265-S6265)),IF(Veriler!M6265="",L6265,IF(L6265*Veriler!M6265=0,"",L6265*Veriler!M6265))),L6265)),0)</f>
        <v/>
      </c>
      <c r="W6265" s="146"/>
      <c r="X6265" s="146"/>
      <c r="Y6265" s="146"/>
    </row>
    <row r="6266" spans="1:25" s="99" customFormat="1" ht="24" customHeight="1" x14ac:dyDescent="0.25">
      <c r="A6266" s="103"/>
      <c r="B6266" s="104"/>
      <c r="C6266" s="104"/>
      <c r="D6266" s="104"/>
      <c r="E6266" s="103"/>
      <c r="F6266" s="135"/>
      <c r="G6266" s="157"/>
      <c r="H6266" s="103"/>
      <c r="I6266" s="103"/>
      <c r="J6266" s="103"/>
      <c r="K6266" s="103"/>
      <c r="L6266" s="136">
        <f>SUM(L6237:L6250,L6252:L6265)</f>
        <v>0</v>
      </c>
      <c r="M6266" s="158"/>
      <c r="N6266" s="158"/>
      <c r="O6266" s="158"/>
      <c r="P6266" s="105"/>
      <c r="Q6266" s="106"/>
      <c r="R6266" s="159"/>
      <c r="S6266" s="160"/>
      <c r="T6266" s="160"/>
      <c r="U6266" s="160"/>
      <c r="V6266" s="160"/>
      <c r="W6266" s="146"/>
      <c r="X6266" s="146"/>
      <c r="Y6266" s="146"/>
    </row>
    <row r="6267" spans="1:25" s="99" customFormat="1" ht="31.5" customHeight="1" x14ac:dyDescent="0.25">
      <c r="A6267" s="103"/>
      <c r="B6267" s="104"/>
      <c r="C6267" s="104"/>
      <c r="D6267" s="104"/>
      <c r="E6267" s="103"/>
      <c r="F6267" s="135"/>
      <c r="G6267" s="157"/>
      <c r="H6267" s="103"/>
      <c r="I6267" s="103"/>
      <c r="J6267" s="103"/>
      <c r="K6267" s="103"/>
      <c r="L6267" s="161"/>
      <c r="M6267" s="158"/>
      <c r="N6267" s="158"/>
      <c r="O6267" s="158"/>
      <c r="P6267" s="105"/>
      <c r="Q6267" s="106"/>
      <c r="R6267" s="159"/>
      <c r="S6267" s="162" t="s">
        <v>57</v>
      </c>
      <c r="T6267" s="162" t="s">
        <v>57</v>
      </c>
      <c r="U6267" s="162" t="s">
        <v>57</v>
      </c>
      <c r="V6267" s="163" t="s">
        <v>58</v>
      </c>
      <c r="W6267" s="146"/>
      <c r="X6267" s="146"/>
      <c r="Y6267" s="146"/>
    </row>
    <row r="6268" spans="1:25" s="99" customFormat="1" ht="58.5" customHeight="1" x14ac:dyDescent="0.25">
      <c r="A6268" s="185" t="s">
        <v>59</v>
      </c>
      <c r="B6268" s="180"/>
      <c r="C6268" s="180"/>
      <c r="D6268" s="180"/>
      <c r="E6268" s="180"/>
      <c r="F6268" s="180"/>
      <c r="G6268" s="180"/>
      <c r="H6268" s="180"/>
      <c r="I6268" s="180"/>
      <c r="J6268" s="180"/>
      <c r="K6268" s="180"/>
      <c r="L6268" s="180"/>
      <c r="M6268" s="180"/>
      <c r="N6268" s="180"/>
      <c r="O6268" s="180"/>
      <c r="P6268" s="180"/>
      <c r="Q6268" s="180"/>
      <c r="R6268" s="176"/>
      <c r="S6268" s="137">
        <f>SUM(S6230,S6237:S6250,S6252:S6265)</f>
        <v>0</v>
      </c>
      <c r="T6268" s="137" t="str">
        <f>IF(SUM(T6237:T6250,T6252:T6265)=0," ",SUM(T6237:T6250,T6252:T6265))</f>
        <v xml:space="preserve"> </v>
      </c>
      <c r="U6268" s="137" t="str">
        <f>IF(SUM(U6237:U6250,U6252:U6265)=0," ",SUM(U6237:U6250,U6252:U6265))</f>
        <v xml:space="preserve"> </v>
      </c>
      <c r="V6268" s="137" t="str">
        <f>IF(SUM(V6237:V6250,V6252:V6265)=0," ",SUM(V6237:V6250,V6252:V6265))</f>
        <v xml:space="preserve"> </v>
      </c>
      <c r="W6268" s="146"/>
      <c r="X6268" s="164">
        <f>SUM(U6237:U6250,U6252:U6265)</f>
        <v>0</v>
      </c>
      <c r="Y6268" s="164">
        <f>SUM(V6237:V6250,V6252:V6265)</f>
        <v>0</v>
      </c>
    </row>
    <row r="6269" spans="1:25" x14ac:dyDescent="0.3">
      <c r="A6269" s="34"/>
      <c r="G6269" s="146"/>
      <c r="L6269" s="146"/>
      <c r="M6269" s="146"/>
      <c r="N6269" s="146"/>
      <c r="O6269" s="146"/>
      <c r="R6269" s="146"/>
      <c r="S6269" s="146"/>
      <c r="T6269" s="146"/>
      <c r="U6269" s="146"/>
      <c r="V6269" s="146"/>
      <c r="W6269" s="146"/>
      <c r="X6269" s="146"/>
      <c r="Y6269" s="146"/>
    </row>
    <row r="6270" spans="1:25" x14ac:dyDescent="0.3">
      <c r="A6270" s="186" t="s">
        <v>60</v>
      </c>
      <c r="B6270" s="187"/>
      <c r="C6270" s="187"/>
      <c r="D6270" s="187"/>
      <c r="E6270" s="187"/>
      <c r="F6270" s="187"/>
      <c r="G6270" s="187"/>
      <c r="H6270" s="187"/>
      <c r="I6270" s="187"/>
      <c r="J6270" s="187"/>
      <c r="K6270" s="187"/>
      <c r="L6270" s="187"/>
      <c r="M6270" s="187"/>
      <c r="N6270" s="187"/>
      <c r="O6270" s="187"/>
      <c r="P6270" s="187"/>
      <c r="Q6270" s="187"/>
      <c r="R6270" s="187"/>
      <c r="S6270" s="187"/>
      <c r="T6270" s="187"/>
      <c r="U6270" s="187"/>
      <c r="V6270" s="187"/>
      <c r="W6270" s="146"/>
      <c r="X6270" s="146"/>
      <c r="Y6270" s="146"/>
    </row>
    <row r="6271" spans="1:25" s="99" customFormat="1" ht="41.25" customHeight="1" x14ac:dyDescent="0.25">
      <c r="A6271" s="189" t="s">
        <v>38</v>
      </c>
      <c r="B6271" s="180"/>
      <c r="C6271" s="180"/>
      <c r="D6271" s="180"/>
      <c r="E6271" s="180"/>
      <c r="F6271" s="180"/>
      <c r="G6271" s="180"/>
      <c r="H6271" s="180"/>
      <c r="I6271" s="180"/>
      <c r="J6271" s="180"/>
      <c r="K6271" s="180"/>
      <c r="L6271" s="180"/>
      <c r="M6271" s="180"/>
      <c r="N6271" s="180"/>
      <c r="O6271" s="180"/>
      <c r="P6271" s="180"/>
      <c r="Q6271" s="180"/>
      <c r="R6271" s="180"/>
      <c r="S6271" s="180"/>
      <c r="T6271" s="180"/>
      <c r="U6271" s="180"/>
      <c r="V6271" s="176"/>
      <c r="W6271" s="146"/>
      <c r="X6271" s="146"/>
      <c r="Y6271" s="146"/>
    </row>
    <row r="6272" spans="1:25" s="100" customFormat="1" ht="35.25" customHeight="1" x14ac:dyDescent="0.25">
      <c r="A6272" s="179" t="s">
        <v>39</v>
      </c>
      <c r="B6272" s="180"/>
      <c r="C6272" s="180"/>
      <c r="D6272" s="180"/>
      <c r="E6272" s="180"/>
      <c r="F6272" s="180"/>
      <c r="G6272" s="180"/>
      <c r="H6272" s="180"/>
      <c r="I6272" s="180"/>
      <c r="J6272" s="180"/>
      <c r="K6272" s="180"/>
      <c r="L6272" s="180"/>
      <c r="M6272" s="180"/>
      <c r="N6272" s="180"/>
      <c r="O6272" s="180"/>
      <c r="P6272" s="180"/>
      <c r="Q6272" s="180"/>
      <c r="R6272" s="176"/>
      <c r="S6272" s="147"/>
      <c r="T6272" s="148"/>
      <c r="U6272" s="149" t="s">
        <v>40</v>
      </c>
      <c r="V6272" s="150">
        <f>V6234+1</f>
        <v>166</v>
      </c>
      <c r="W6272" s="146"/>
      <c r="X6272" s="146"/>
      <c r="Y6272" s="146"/>
    </row>
    <row r="6273" spans="1:25" s="99" customFormat="1" ht="81" customHeight="1" x14ac:dyDescent="0.25">
      <c r="A6273" s="110" t="s">
        <v>3</v>
      </c>
      <c r="B6273" s="188" t="s">
        <v>41</v>
      </c>
      <c r="C6273" s="176"/>
      <c r="D6273" s="111" t="s">
        <v>42</v>
      </c>
      <c r="E6273" s="110" t="s">
        <v>324</v>
      </c>
      <c r="F6273" s="111" t="s">
        <v>325</v>
      </c>
      <c r="G6273" s="151" t="s">
        <v>43</v>
      </c>
      <c r="H6273" s="110" t="s">
        <v>44</v>
      </c>
      <c r="I6273" s="110" t="s">
        <v>8</v>
      </c>
      <c r="J6273" s="110" t="s">
        <v>45</v>
      </c>
      <c r="K6273" s="110" t="s">
        <v>46</v>
      </c>
      <c r="L6273" s="152" t="s">
        <v>47</v>
      </c>
      <c r="M6273" s="153" t="s">
        <v>48</v>
      </c>
      <c r="N6273" s="154" t="s">
        <v>49</v>
      </c>
      <c r="O6273" s="154" t="s">
        <v>49</v>
      </c>
      <c r="P6273" s="112" t="s">
        <v>50</v>
      </c>
      <c r="Q6273" s="110" t="s">
        <v>51</v>
      </c>
      <c r="R6273" s="155" t="s">
        <v>52</v>
      </c>
      <c r="S6273" s="156" t="s">
        <v>53</v>
      </c>
      <c r="T6273" s="156" t="s">
        <v>54</v>
      </c>
      <c r="U6273" s="152" t="s">
        <v>54</v>
      </c>
      <c r="V6273" s="152" t="s">
        <v>55</v>
      </c>
      <c r="W6273" s="146"/>
      <c r="X6273" s="146"/>
      <c r="Y6273" s="146"/>
    </row>
    <row r="6274" spans="1:25" s="99" customFormat="1" ht="45" customHeight="1" x14ac:dyDescent="0.25">
      <c r="A6274" s="101"/>
      <c r="B6274" s="177" t="s">
        <v>56</v>
      </c>
      <c r="C6274" s="178"/>
      <c r="D6274" s="102"/>
      <c r="E6274" s="170"/>
      <c r="F6274" s="102"/>
      <c r="G6274" s="95"/>
      <c r="H6274" s="102"/>
      <c r="I6274" s="102"/>
      <c r="J6274" s="102"/>
      <c r="K6274" s="102"/>
      <c r="L6274" s="95"/>
      <c r="M6274" s="95"/>
      <c r="N6274" s="95"/>
      <c r="O6274" s="95"/>
      <c r="P6274" s="102"/>
      <c r="Q6274" s="102"/>
      <c r="R6274" s="190"/>
      <c r="S6274" s="184"/>
      <c r="T6274" s="95"/>
      <c r="U6274" s="95"/>
      <c r="V6274" s="95"/>
      <c r="W6274" s="146"/>
      <c r="X6274" s="146"/>
      <c r="Y6274" s="146"/>
    </row>
    <row r="6275" spans="1:25" s="99" customFormat="1" ht="54.75" customHeight="1" x14ac:dyDescent="0.25">
      <c r="A6275" s="96">
        <f>A6265+1</f>
        <v>4621</v>
      </c>
      <c r="B6275" s="181"/>
      <c r="C6275" s="182"/>
      <c r="D6275" s="113"/>
      <c r="E6275" s="115"/>
      <c r="F6275" s="174"/>
      <c r="G6275" s="114" t="str">
        <f t="shared" ref="G6275:G6288" si="1979">IF(AND(F6275&lt;&gt;"",V6275&lt;&gt;"",L6275&lt;&gt;0),V6275/L6275,"")</f>
        <v/>
      </c>
      <c r="H6275" s="115"/>
      <c r="I6275" s="115"/>
      <c r="J6275" s="115"/>
      <c r="K6275" s="115"/>
      <c r="L6275" s="133" t="str">
        <f t="shared" ref="L6275:L6288" si="1980">IF(AND(H6275&lt;&gt;0, J6275&lt;&gt;0, K6275&lt;&gt;0), H6275*J6275*K6275, "")</f>
        <v/>
      </c>
      <c r="M6275" s="116" t="str">
        <f>IF(L6275="", "", L6275/Veriler!$X$1)</f>
        <v/>
      </c>
      <c r="N6275" s="116" t="str">
        <f>IF(F6275&lt;&gt;"", "İthal Girdi", IF(Veriler!T6275="", "", IF(Veriler!S6275="H", "%0,5 üzerindedir", IF(Veriler!T6275&gt;0.1, "%10 sınırı aşılmıştır.", "Uygun"))))</f>
        <v>%0,5 üzerindedir</v>
      </c>
      <c r="O6275" s="116" t="str">
        <f t="shared" ref="O6275:O6288" si="1981">IF(M6275=""," ",N6275)</f>
        <v xml:space="preserve"> </v>
      </c>
      <c r="P6275" s="117"/>
      <c r="Q6275" s="118"/>
      <c r="R6275" s="119" t="str">
        <f t="shared" ref="R6275:R6288" si="1982">IFERROR(IF(AND(T6275&lt;&gt;"",L6275&lt;&gt;"",L6275&lt;&gt;0,T6275&lt;&gt;0),T6275/L6275,"")," ")</f>
        <v/>
      </c>
      <c r="S6275" s="133">
        <f>IFERROR(IF(M6275&lt;=0.005,IF(F6275="",L6275,0),IF(F6275&lt;&gt;"",0,IF(P6275="",0,IF(P6275="H",0,IF(Q6275&lt;Veriler!$G$2,L6275*Veriler!$G$2,L6275*Q6275)))))," ")</f>
        <v>0</v>
      </c>
      <c r="T6275" s="133">
        <f>IF(Veriler!T6275&lt;=0.1, S6275, IF(AND(Veriler!T6275&gt;0.1, F6275="", P6275="E"), IF(Q6275&gt;Veriler!$G$2, Q6275*S6275, IF(Q6275&lt;Veriler!$G$2, Veriler!$G$2*S6275, Q6275*S6275)), 0))</f>
        <v>0</v>
      </c>
      <c r="U6275" s="133" t="str">
        <f t="shared" ref="U6275:U6288" si="1983">IF(T6275=0," ",T6275)</f>
        <v xml:space="preserve"> </v>
      </c>
      <c r="V6275" s="134" t="str">
        <f>IFERROR(IF(O6275="%10 sınırı aşılmıştır.",L6275-T6275,IFERROR(IF(F6275="",IF(S6275=1,0,IF(L6275-S6275=0,"",L6275-S6275)),IF(Veriler!M6275="",L6275,IF(L6275*Veriler!M6275=0,"",L6275*Veriler!M6275))),L6275)),0)</f>
        <v/>
      </c>
      <c r="W6275" s="146"/>
      <c r="X6275" s="146"/>
      <c r="Y6275" s="146"/>
    </row>
    <row r="6276" spans="1:25" s="99" customFormat="1" ht="54.75" customHeight="1" x14ac:dyDescent="0.25">
      <c r="A6276" s="96">
        <f t="shared" ref="A6276:A6288" si="1984">A6275+1</f>
        <v>4622</v>
      </c>
      <c r="B6276" s="175"/>
      <c r="C6276" s="176"/>
      <c r="D6276" s="113"/>
      <c r="E6276" s="115"/>
      <c r="F6276" s="174"/>
      <c r="G6276" s="114" t="str">
        <f t="shared" si="1979"/>
        <v/>
      </c>
      <c r="H6276" s="115"/>
      <c r="I6276" s="115"/>
      <c r="J6276" s="115"/>
      <c r="K6276" s="115"/>
      <c r="L6276" s="133" t="str">
        <f t="shared" si="1980"/>
        <v/>
      </c>
      <c r="M6276" s="116" t="str">
        <f>IF(L6276="", "", L6276/Veriler!$X$1)</f>
        <v/>
      </c>
      <c r="N6276" s="116" t="str">
        <f>IF(F6276&lt;&gt;"", "İthal Girdi", IF(Veriler!T6276="", "", IF(Veriler!S6276="H", "%0,5 üzerindedir", IF(Veriler!T6276&gt;0.1, "%10 sınırı aşılmıştır.", "Uygun"))))</f>
        <v>%0,5 üzerindedir</v>
      </c>
      <c r="O6276" s="116" t="str">
        <f t="shared" si="1981"/>
        <v xml:space="preserve"> </v>
      </c>
      <c r="P6276" s="117"/>
      <c r="Q6276" s="118"/>
      <c r="R6276" s="119" t="str">
        <f t="shared" si="1982"/>
        <v/>
      </c>
      <c r="S6276" s="133">
        <f>IFERROR(IF(M6276&lt;=0.005,IF(F6276="",L6276,0),IF(F6276&lt;&gt;"",0,IF(P6276="",0,IF(P6276="H",0,IF(Q6276&lt;Veriler!$G$2,L6276*Veriler!$G$2,L6276*Q6276)))))," ")</f>
        <v>0</v>
      </c>
      <c r="T6276" s="133">
        <f>IF(Veriler!T6276&lt;=0.1, S6276, IF(AND(Veriler!T6276&gt;0.1, F6276="", P6276="E"), IF(Q6276&gt;Veriler!$G$2, Q6276*S6276, IF(Q6276&lt;Veriler!$G$2, Veriler!$G$2*S6276, Q6276*S6276)), 0))</f>
        <v>0</v>
      </c>
      <c r="U6276" s="133" t="str">
        <f t="shared" si="1983"/>
        <v xml:space="preserve"> </v>
      </c>
      <c r="V6276" s="134" t="str">
        <f>IFERROR(IF(O6276="%10 sınırı aşılmıştır.",L6276-T6276,IFERROR(IF(F6276="",IF(S6276=1,0,IF(L6276-S6276=0,"",L6276-S6276)),IF(Veriler!M6276="",L6276,IF(L6276*Veriler!M6276=0,"",L6276*Veriler!M6276))),L6276)),0)</f>
        <v/>
      </c>
      <c r="W6276" s="146"/>
      <c r="X6276" s="146"/>
      <c r="Y6276" s="146"/>
    </row>
    <row r="6277" spans="1:25" s="99" customFormat="1" ht="54.75" customHeight="1" x14ac:dyDescent="0.25">
      <c r="A6277" s="96">
        <f t="shared" si="1984"/>
        <v>4623</v>
      </c>
      <c r="B6277" s="175"/>
      <c r="C6277" s="176"/>
      <c r="D6277" s="113"/>
      <c r="E6277" s="115"/>
      <c r="F6277" s="174"/>
      <c r="G6277" s="114" t="str">
        <f t="shared" si="1979"/>
        <v/>
      </c>
      <c r="H6277" s="115"/>
      <c r="I6277" s="115"/>
      <c r="J6277" s="115"/>
      <c r="K6277" s="115"/>
      <c r="L6277" s="133" t="str">
        <f t="shared" si="1980"/>
        <v/>
      </c>
      <c r="M6277" s="116" t="str">
        <f>IF(L6277="", "", L6277/Veriler!$X$1)</f>
        <v/>
      </c>
      <c r="N6277" s="116" t="str">
        <f>IF(F6277&lt;&gt;"", "İthal Girdi", IF(Veriler!T6277="", "", IF(Veriler!S6277="H", "%0,5 üzerindedir", IF(Veriler!T6277&gt;0.1, "%10 sınırı aşılmıştır.", "Uygun"))))</f>
        <v>%0,5 üzerindedir</v>
      </c>
      <c r="O6277" s="116" t="str">
        <f t="shared" si="1981"/>
        <v xml:space="preserve"> </v>
      </c>
      <c r="P6277" s="117"/>
      <c r="Q6277" s="118"/>
      <c r="R6277" s="119" t="str">
        <f t="shared" si="1982"/>
        <v/>
      </c>
      <c r="S6277" s="133">
        <f>IFERROR(IF(M6277&lt;=0.005,IF(F6277="",L6277,0),IF(F6277&lt;&gt;"",0,IF(P6277="",0,IF(P6277="H",0,IF(Q6277&lt;Veriler!$G$2,L6277*Veriler!$G$2,L6277*Q6277)))))," ")</f>
        <v>0</v>
      </c>
      <c r="T6277" s="133">
        <f>IF(Veriler!T6277&lt;=0.1, S6277, IF(AND(Veriler!T6277&gt;0.1, F6277="", P6277="E"), IF(Q6277&gt;Veriler!$G$2, Q6277*S6277, IF(Q6277&lt;Veriler!$G$2, Veriler!$G$2*S6277, Q6277*S6277)), 0))</f>
        <v>0</v>
      </c>
      <c r="U6277" s="133" t="str">
        <f t="shared" si="1983"/>
        <v xml:space="preserve"> </v>
      </c>
      <c r="V6277" s="134" t="str">
        <f>IFERROR(IF(O6277="%10 sınırı aşılmıştır.",L6277-T6277,IFERROR(IF(F6277="",IF(S6277=1,0,IF(L6277-S6277=0,"",L6277-S6277)),IF(Veriler!M6277="",L6277,IF(L6277*Veriler!M6277=0,"",L6277*Veriler!M6277))),L6277)),0)</f>
        <v/>
      </c>
      <c r="W6277" s="146"/>
      <c r="X6277" s="146"/>
      <c r="Y6277" s="146"/>
    </row>
    <row r="6278" spans="1:25" s="99" customFormat="1" ht="54.75" customHeight="1" x14ac:dyDescent="0.25">
      <c r="A6278" s="96">
        <f t="shared" si="1984"/>
        <v>4624</v>
      </c>
      <c r="B6278" s="175"/>
      <c r="C6278" s="176"/>
      <c r="D6278" s="113"/>
      <c r="E6278" s="115"/>
      <c r="F6278" s="174"/>
      <c r="G6278" s="114" t="str">
        <f t="shared" si="1979"/>
        <v/>
      </c>
      <c r="H6278" s="115"/>
      <c r="I6278" s="115"/>
      <c r="J6278" s="115"/>
      <c r="K6278" s="115"/>
      <c r="L6278" s="133" t="str">
        <f t="shared" si="1980"/>
        <v/>
      </c>
      <c r="M6278" s="116" t="str">
        <f>IF(L6278="", "", L6278/Veriler!$X$1)</f>
        <v/>
      </c>
      <c r="N6278" s="116" t="str">
        <f>IF(F6278&lt;&gt;"", "İthal Girdi", IF(Veriler!T6278="", "", IF(Veriler!S6278="H", "%0,5 üzerindedir", IF(Veriler!T6278&gt;0.1, "%10 sınırı aşılmıştır.", "Uygun"))))</f>
        <v>%0,5 üzerindedir</v>
      </c>
      <c r="O6278" s="116" t="str">
        <f t="shared" si="1981"/>
        <v xml:space="preserve"> </v>
      </c>
      <c r="P6278" s="117"/>
      <c r="Q6278" s="118"/>
      <c r="R6278" s="119" t="str">
        <f t="shared" si="1982"/>
        <v/>
      </c>
      <c r="S6278" s="133">
        <f>IFERROR(IF(M6278&lt;=0.005,IF(F6278="",L6278,0),IF(F6278&lt;&gt;"",0,IF(P6278="",0,IF(P6278="H",0,IF(Q6278&lt;Veriler!$G$2,L6278*Veriler!$G$2,L6278*Q6278)))))," ")</f>
        <v>0</v>
      </c>
      <c r="T6278" s="133">
        <f>IF(Veriler!T6278&lt;=0.1, S6278, IF(AND(Veriler!T6278&gt;0.1, F6278="", P6278="E"), IF(Q6278&gt;Veriler!$G$2, Q6278*S6278, IF(Q6278&lt;Veriler!$G$2, Veriler!$G$2*S6278, Q6278*S6278)), 0))</f>
        <v>0</v>
      </c>
      <c r="U6278" s="133" t="str">
        <f t="shared" si="1983"/>
        <v xml:space="preserve"> </v>
      </c>
      <c r="V6278" s="134" t="str">
        <f>IFERROR(IF(O6278="%10 sınırı aşılmıştır.",L6278-T6278,IFERROR(IF(F6278="",IF(S6278=1,0,IF(L6278-S6278=0,"",L6278-S6278)),IF(Veriler!M6278="",L6278,IF(L6278*Veriler!M6278=0,"",L6278*Veriler!M6278))),L6278)),0)</f>
        <v/>
      </c>
      <c r="W6278" s="146"/>
      <c r="X6278" s="146"/>
      <c r="Y6278" s="146"/>
    </row>
    <row r="6279" spans="1:25" s="99" customFormat="1" ht="54.75" customHeight="1" x14ac:dyDescent="0.25">
      <c r="A6279" s="96">
        <f t="shared" si="1984"/>
        <v>4625</v>
      </c>
      <c r="B6279" s="175"/>
      <c r="C6279" s="176"/>
      <c r="D6279" s="113"/>
      <c r="E6279" s="115"/>
      <c r="F6279" s="174"/>
      <c r="G6279" s="114" t="str">
        <f t="shared" si="1979"/>
        <v/>
      </c>
      <c r="H6279" s="115"/>
      <c r="I6279" s="115"/>
      <c r="J6279" s="115"/>
      <c r="K6279" s="115"/>
      <c r="L6279" s="133" t="str">
        <f t="shared" si="1980"/>
        <v/>
      </c>
      <c r="M6279" s="116" t="str">
        <f>IF(L6279="", "", L6279/Veriler!$X$1)</f>
        <v/>
      </c>
      <c r="N6279" s="116" t="str">
        <f>IF(F6279&lt;&gt;"", "İthal Girdi", IF(Veriler!T6279="", "", IF(Veriler!S6279="H", "%0,5 üzerindedir", IF(Veriler!T6279&gt;0.1, "%10 sınırı aşılmıştır.", "Uygun"))))</f>
        <v>%0,5 üzerindedir</v>
      </c>
      <c r="O6279" s="116" t="str">
        <f t="shared" si="1981"/>
        <v xml:space="preserve"> </v>
      </c>
      <c r="P6279" s="117"/>
      <c r="Q6279" s="118"/>
      <c r="R6279" s="119" t="str">
        <f t="shared" si="1982"/>
        <v/>
      </c>
      <c r="S6279" s="133">
        <f>IFERROR(IF(M6279&lt;=0.005,IF(F6279="",L6279,0),IF(F6279&lt;&gt;"",0,IF(P6279="",0,IF(P6279="H",0,IF(Q6279&lt;Veriler!$G$2,L6279*Veriler!$G$2,L6279*Q6279)))))," ")</f>
        <v>0</v>
      </c>
      <c r="T6279" s="133">
        <f>IF(Veriler!T6279&lt;=0.1, S6279, IF(AND(Veriler!T6279&gt;0.1, F6279="", P6279="E"), IF(Q6279&gt;Veriler!$G$2, Q6279*S6279, IF(Q6279&lt;Veriler!$G$2, Veriler!$G$2*S6279, Q6279*S6279)), 0))</f>
        <v>0</v>
      </c>
      <c r="U6279" s="133" t="str">
        <f t="shared" si="1983"/>
        <v xml:space="preserve"> </v>
      </c>
      <c r="V6279" s="134" t="str">
        <f>IFERROR(IF(O6279="%10 sınırı aşılmıştır.",L6279-T6279,IFERROR(IF(F6279="",IF(S6279=1,0,IF(L6279-S6279=0,"",L6279-S6279)),IF(Veriler!M6279="",L6279,IF(L6279*Veriler!M6279=0,"",L6279*Veriler!M6279))),L6279)),0)</f>
        <v/>
      </c>
      <c r="W6279" s="146"/>
      <c r="X6279" s="146"/>
      <c r="Y6279" s="146"/>
    </row>
    <row r="6280" spans="1:25" s="99" customFormat="1" ht="54.75" customHeight="1" x14ac:dyDescent="0.25">
      <c r="A6280" s="96">
        <f t="shared" si="1984"/>
        <v>4626</v>
      </c>
      <c r="B6280" s="175"/>
      <c r="C6280" s="176"/>
      <c r="D6280" s="113"/>
      <c r="E6280" s="115"/>
      <c r="F6280" s="174"/>
      <c r="G6280" s="114" t="str">
        <f t="shared" si="1979"/>
        <v/>
      </c>
      <c r="H6280" s="115"/>
      <c r="I6280" s="115"/>
      <c r="J6280" s="115"/>
      <c r="K6280" s="115"/>
      <c r="L6280" s="133" t="str">
        <f t="shared" si="1980"/>
        <v/>
      </c>
      <c r="M6280" s="116" t="str">
        <f>IF(L6280="", "", L6280/Veriler!$X$1)</f>
        <v/>
      </c>
      <c r="N6280" s="116" t="str">
        <f>IF(F6280&lt;&gt;"", "İthal Girdi", IF(Veriler!T6280="", "", IF(Veriler!S6280="H", "%0,5 üzerindedir", IF(Veriler!T6280&gt;0.1, "%10 sınırı aşılmıştır.", "Uygun"))))</f>
        <v>%0,5 üzerindedir</v>
      </c>
      <c r="O6280" s="116" t="str">
        <f t="shared" si="1981"/>
        <v xml:space="preserve"> </v>
      </c>
      <c r="P6280" s="117"/>
      <c r="Q6280" s="118"/>
      <c r="R6280" s="119" t="str">
        <f t="shared" si="1982"/>
        <v/>
      </c>
      <c r="S6280" s="133">
        <f>IFERROR(IF(M6280&lt;=0.005,IF(F6280="",L6280,0),IF(F6280&lt;&gt;"",0,IF(P6280="",0,IF(P6280="H",0,IF(Q6280&lt;Veriler!$G$2,L6280*Veriler!$G$2,L6280*Q6280)))))," ")</f>
        <v>0</v>
      </c>
      <c r="T6280" s="133">
        <f>IF(Veriler!T6280&lt;=0.1, S6280, IF(AND(Veriler!T6280&gt;0.1, F6280="", P6280="E"), IF(Q6280&gt;Veriler!$G$2, Q6280*S6280, IF(Q6280&lt;Veriler!$G$2, Veriler!$G$2*S6280, Q6280*S6280)), 0))</f>
        <v>0</v>
      </c>
      <c r="U6280" s="133" t="str">
        <f t="shared" si="1983"/>
        <v xml:space="preserve"> </v>
      </c>
      <c r="V6280" s="134" t="str">
        <f>IFERROR(IF(O6280="%10 sınırı aşılmıştır.",L6280-T6280,IFERROR(IF(F6280="",IF(S6280=1,0,IF(L6280-S6280=0,"",L6280-S6280)),IF(Veriler!M6280="",L6280,IF(L6280*Veriler!M6280=0,"",L6280*Veriler!M6280))),L6280)),0)</f>
        <v/>
      </c>
      <c r="W6280" s="146"/>
      <c r="X6280" s="146"/>
      <c r="Y6280" s="146"/>
    </row>
    <row r="6281" spans="1:25" s="99" customFormat="1" ht="54.75" customHeight="1" x14ac:dyDescent="0.25">
      <c r="A6281" s="96">
        <f t="shared" si="1984"/>
        <v>4627</v>
      </c>
      <c r="B6281" s="175"/>
      <c r="C6281" s="176"/>
      <c r="D6281" s="113"/>
      <c r="E6281" s="115"/>
      <c r="F6281" s="174"/>
      <c r="G6281" s="114" t="str">
        <f t="shared" si="1979"/>
        <v/>
      </c>
      <c r="H6281" s="115"/>
      <c r="I6281" s="115"/>
      <c r="J6281" s="115"/>
      <c r="K6281" s="115"/>
      <c r="L6281" s="133" t="str">
        <f t="shared" si="1980"/>
        <v/>
      </c>
      <c r="M6281" s="116" t="str">
        <f>IF(L6281="", "", L6281/Veriler!$X$1)</f>
        <v/>
      </c>
      <c r="N6281" s="116" t="str">
        <f>IF(F6281&lt;&gt;"", "İthal Girdi", IF(Veriler!T6281="", "", IF(Veriler!S6281="H", "%0,5 üzerindedir", IF(Veriler!T6281&gt;0.1, "%10 sınırı aşılmıştır.", "Uygun"))))</f>
        <v>%0,5 üzerindedir</v>
      </c>
      <c r="O6281" s="116" t="str">
        <f t="shared" si="1981"/>
        <v xml:space="preserve"> </v>
      </c>
      <c r="P6281" s="117"/>
      <c r="Q6281" s="118"/>
      <c r="R6281" s="119" t="str">
        <f t="shared" si="1982"/>
        <v/>
      </c>
      <c r="S6281" s="133">
        <f>IFERROR(IF(M6281&lt;=0.005,IF(F6281="",L6281,0),IF(F6281&lt;&gt;"",0,IF(P6281="",0,IF(P6281="H",0,IF(Q6281&lt;Veriler!$G$2,L6281*Veriler!$G$2,L6281*Q6281)))))," ")</f>
        <v>0</v>
      </c>
      <c r="T6281" s="133">
        <f>IF(Veriler!T6281&lt;=0.1, S6281, IF(AND(Veriler!T6281&gt;0.1, F6281="", P6281="E"), IF(Q6281&gt;Veriler!$G$2, Q6281*S6281, IF(Q6281&lt;Veriler!$G$2, Veriler!$G$2*S6281, Q6281*S6281)), 0))</f>
        <v>0</v>
      </c>
      <c r="U6281" s="133" t="str">
        <f t="shared" si="1983"/>
        <v xml:space="preserve"> </v>
      </c>
      <c r="V6281" s="134" t="str">
        <f>IFERROR(IF(O6281="%10 sınırı aşılmıştır.",L6281-T6281,IFERROR(IF(F6281="",IF(S6281=1,0,IF(L6281-S6281=0,"",L6281-S6281)),IF(Veriler!M6281="",L6281,IF(L6281*Veriler!M6281=0,"",L6281*Veriler!M6281))),L6281)),0)</f>
        <v/>
      </c>
      <c r="W6281" s="146"/>
      <c r="X6281" s="146"/>
      <c r="Y6281" s="146"/>
    </row>
    <row r="6282" spans="1:25" s="99" customFormat="1" ht="54.75" customHeight="1" x14ac:dyDescent="0.25">
      <c r="A6282" s="96">
        <f t="shared" si="1984"/>
        <v>4628</v>
      </c>
      <c r="B6282" s="175"/>
      <c r="C6282" s="176"/>
      <c r="D6282" s="113"/>
      <c r="E6282" s="115"/>
      <c r="F6282" s="174"/>
      <c r="G6282" s="114" t="str">
        <f t="shared" si="1979"/>
        <v/>
      </c>
      <c r="H6282" s="115"/>
      <c r="I6282" s="115"/>
      <c r="J6282" s="115"/>
      <c r="K6282" s="115"/>
      <c r="L6282" s="133" t="str">
        <f t="shared" si="1980"/>
        <v/>
      </c>
      <c r="M6282" s="116" t="str">
        <f>IF(L6282="", "", L6282/Veriler!$X$1)</f>
        <v/>
      </c>
      <c r="N6282" s="116" t="str">
        <f>IF(F6282&lt;&gt;"", "İthal Girdi", IF(Veriler!T6282="", "", IF(Veriler!S6282="H", "%0,5 üzerindedir", IF(Veriler!T6282&gt;0.1, "%10 sınırı aşılmıştır.", "Uygun"))))</f>
        <v>%0,5 üzerindedir</v>
      </c>
      <c r="O6282" s="116" t="str">
        <f t="shared" si="1981"/>
        <v xml:space="preserve"> </v>
      </c>
      <c r="P6282" s="117"/>
      <c r="Q6282" s="118"/>
      <c r="R6282" s="119" t="str">
        <f t="shared" si="1982"/>
        <v/>
      </c>
      <c r="S6282" s="133">
        <f>IFERROR(IF(M6282&lt;=0.005,IF(F6282="",L6282,0),IF(F6282&lt;&gt;"",0,IF(P6282="",0,IF(P6282="H",0,IF(Q6282&lt;Veriler!$G$2,L6282*Veriler!$G$2,L6282*Q6282)))))," ")</f>
        <v>0</v>
      </c>
      <c r="T6282" s="133">
        <f>IF(Veriler!T6282&lt;=0.1, S6282, IF(AND(Veriler!T6282&gt;0.1, F6282="", P6282="E"), IF(Q6282&gt;Veriler!$G$2, Q6282*S6282, IF(Q6282&lt;Veriler!$G$2, Veriler!$G$2*S6282, Q6282*S6282)), 0))</f>
        <v>0</v>
      </c>
      <c r="U6282" s="133" t="str">
        <f t="shared" si="1983"/>
        <v xml:space="preserve"> </v>
      </c>
      <c r="V6282" s="134" t="str">
        <f>IFERROR(IF(O6282="%10 sınırı aşılmıştır.",L6282-T6282,IFERROR(IF(F6282="",IF(S6282=1,0,IF(L6282-S6282=0,"",L6282-S6282)),IF(Veriler!M6282="",L6282,IF(L6282*Veriler!M6282=0,"",L6282*Veriler!M6282))),L6282)),0)</f>
        <v/>
      </c>
      <c r="W6282" s="146"/>
      <c r="X6282" s="146"/>
      <c r="Y6282" s="146"/>
    </row>
    <row r="6283" spans="1:25" s="99" customFormat="1" ht="54.75" customHeight="1" x14ac:dyDescent="0.25">
      <c r="A6283" s="96">
        <f t="shared" si="1984"/>
        <v>4629</v>
      </c>
      <c r="B6283" s="175"/>
      <c r="C6283" s="176"/>
      <c r="D6283" s="113"/>
      <c r="E6283" s="115"/>
      <c r="F6283" s="174"/>
      <c r="G6283" s="114" t="str">
        <f t="shared" si="1979"/>
        <v/>
      </c>
      <c r="H6283" s="115"/>
      <c r="I6283" s="115"/>
      <c r="J6283" s="115"/>
      <c r="K6283" s="115"/>
      <c r="L6283" s="133" t="str">
        <f t="shared" si="1980"/>
        <v/>
      </c>
      <c r="M6283" s="116" t="str">
        <f>IF(L6283="", "", L6283/Veriler!$X$1)</f>
        <v/>
      </c>
      <c r="N6283" s="116" t="str">
        <f>IF(F6283&lt;&gt;"", "İthal Girdi", IF(Veriler!T6283="", "", IF(Veriler!S6283="H", "%0,5 üzerindedir", IF(Veriler!T6283&gt;0.1, "%10 sınırı aşılmıştır.", "Uygun"))))</f>
        <v>%0,5 üzerindedir</v>
      </c>
      <c r="O6283" s="116" t="str">
        <f t="shared" si="1981"/>
        <v xml:space="preserve"> </v>
      </c>
      <c r="P6283" s="117"/>
      <c r="Q6283" s="118"/>
      <c r="R6283" s="119" t="str">
        <f t="shared" si="1982"/>
        <v/>
      </c>
      <c r="S6283" s="133">
        <f>IFERROR(IF(M6283&lt;=0.005,IF(F6283="",L6283,0),IF(F6283&lt;&gt;"",0,IF(P6283="",0,IF(P6283="H",0,IF(Q6283&lt;Veriler!$G$2,L6283*Veriler!$G$2,L6283*Q6283)))))," ")</f>
        <v>0</v>
      </c>
      <c r="T6283" s="133">
        <f>IF(Veriler!T6283&lt;=0.1, S6283, IF(AND(Veriler!T6283&gt;0.1, F6283="", P6283="E"), IF(Q6283&gt;Veriler!$G$2, Q6283*S6283, IF(Q6283&lt;Veriler!$G$2, Veriler!$G$2*S6283, Q6283*S6283)), 0))</f>
        <v>0</v>
      </c>
      <c r="U6283" s="133" t="str">
        <f t="shared" si="1983"/>
        <v xml:space="preserve"> </v>
      </c>
      <c r="V6283" s="134" t="str">
        <f>IFERROR(IF(O6283="%10 sınırı aşılmıştır.",L6283-T6283,IFERROR(IF(F6283="",IF(S6283=1,0,IF(L6283-S6283=0,"",L6283-S6283)),IF(Veriler!M6283="",L6283,IF(L6283*Veriler!M6283=0,"",L6283*Veriler!M6283))),L6283)),0)</f>
        <v/>
      </c>
      <c r="W6283" s="146"/>
      <c r="X6283" s="146"/>
      <c r="Y6283" s="146"/>
    </row>
    <row r="6284" spans="1:25" s="99" customFormat="1" ht="54.75" customHeight="1" x14ac:dyDescent="0.25">
      <c r="A6284" s="96">
        <f t="shared" si="1984"/>
        <v>4630</v>
      </c>
      <c r="B6284" s="175"/>
      <c r="C6284" s="176"/>
      <c r="D6284" s="113"/>
      <c r="E6284" s="115"/>
      <c r="F6284" s="174"/>
      <c r="G6284" s="114" t="str">
        <f t="shared" si="1979"/>
        <v/>
      </c>
      <c r="H6284" s="115"/>
      <c r="I6284" s="115"/>
      <c r="J6284" s="115"/>
      <c r="K6284" s="115"/>
      <c r="L6284" s="133" t="str">
        <f t="shared" si="1980"/>
        <v/>
      </c>
      <c r="M6284" s="116" t="str">
        <f>IF(L6284="", "", L6284/Veriler!$X$1)</f>
        <v/>
      </c>
      <c r="N6284" s="116" t="str">
        <f>IF(F6284&lt;&gt;"", "İthal Girdi", IF(Veriler!T6284="", "", IF(Veriler!S6284="H", "%0,5 üzerindedir", IF(Veriler!T6284&gt;0.1, "%10 sınırı aşılmıştır.", "Uygun"))))</f>
        <v>%0,5 üzerindedir</v>
      </c>
      <c r="O6284" s="116" t="str">
        <f t="shared" si="1981"/>
        <v xml:space="preserve"> </v>
      </c>
      <c r="P6284" s="117"/>
      <c r="Q6284" s="118"/>
      <c r="R6284" s="119" t="str">
        <f t="shared" si="1982"/>
        <v/>
      </c>
      <c r="S6284" s="133">
        <f>IFERROR(IF(M6284&lt;=0.005,IF(F6284="",L6284,0),IF(F6284&lt;&gt;"",0,IF(P6284="",0,IF(P6284="H",0,IF(Q6284&lt;Veriler!$G$2,L6284*Veriler!$G$2,L6284*Q6284)))))," ")</f>
        <v>0</v>
      </c>
      <c r="T6284" s="133">
        <f>IF(Veriler!T6284&lt;=0.1, S6284, IF(AND(Veriler!T6284&gt;0.1, F6284="", P6284="E"), IF(Q6284&gt;Veriler!$G$2, Q6284*S6284, IF(Q6284&lt;Veriler!$G$2, Veriler!$G$2*S6284, Q6284*S6284)), 0))</f>
        <v>0</v>
      </c>
      <c r="U6284" s="133" t="str">
        <f t="shared" si="1983"/>
        <v xml:space="preserve"> </v>
      </c>
      <c r="V6284" s="134" t="str">
        <f>IFERROR(IF(O6284="%10 sınırı aşılmıştır.",L6284-T6284,IFERROR(IF(F6284="",IF(S6284=1,0,IF(L6284-S6284=0,"",L6284-S6284)),IF(Veriler!M6284="",L6284,IF(L6284*Veriler!M6284=0,"",L6284*Veriler!M6284))),L6284)),0)</f>
        <v/>
      </c>
      <c r="W6284" s="146"/>
      <c r="X6284" s="146"/>
      <c r="Y6284" s="146"/>
    </row>
    <row r="6285" spans="1:25" s="99" customFormat="1" ht="54.75" customHeight="1" x14ac:dyDescent="0.25">
      <c r="A6285" s="96">
        <f t="shared" si="1984"/>
        <v>4631</v>
      </c>
      <c r="B6285" s="175"/>
      <c r="C6285" s="176"/>
      <c r="D6285" s="113"/>
      <c r="E6285" s="115"/>
      <c r="F6285" s="174"/>
      <c r="G6285" s="114" t="str">
        <f t="shared" si="1979"/>
        <v/>
      </c>
      <c r="H6285" s="115"/>
      <c r="I6285" s="115"/>
      <c r="J6285" s="115"/>
      <c r="K6285" s="115"/>
      <c r="L6285" s="133" t="str">
        <f t="shared" si="1980"/>
        <v/>
      </c>
      <c r="M6285" s="116" t="str">
        <f>IF(L6285="", "", L6285/Veriler!$X$1)</f>
        <v/>
      </c>
      <c r="N6285" s="116" t="str">
        <f>IF(F6285&lt;&gt;"", "İthal Girdi", IF(Veriler!T6285="", "", IF(Veriler!S6285="H", "%0,5 üzerindedir", IF(Veriler!T6285&gt;0.1, "%10 sınırı aşılmıştır.", "Uygun"))))</f>
        <v>%0,5 üzerindedir</v>
      </c>
      <c r="O6285" s="116" t="str">
        <f t="shared" si="1981"/>
        <v xml:space="preserve"> </v>
      </c>
      <c r="P6285" s="117"/>
      <c r="Q6285" s="118"/>
      <c r="R6285" s="119" t="str">
        <f t="shared" si="1982"/>
        <v/>
      </c>
      <c r="S6285" s="133">
        <f>IFERROR(IF(M6285&lt;=0.005,IF(F6285="",L6285,0),IF(F6285&lt;&gt;"",0,IF(P6285="",0,IF(P6285="H",0,IF(Q6285&lt;Veriler!$G$2,L6285*Veriler!$G$2,L6285*Q6285)))))," ")</f>
        <v>0</v>
      </c>
      <c r="T6285" s="133">
        <f>IF(Veriler!T6285&lt;=0.1, S6285, IF(AND(Veriler!T6285&gt;0.1, F6285="", P6285="E"), IF(Q6285&gt;Veriler!$G$2, Q6285*S6285, IF(Q6285&lt;Veriler!$G$2, Veriler!$G$2*S6285, Q6285*S6285)), 0))</f>
        <v>0</v>
      </c>
      <c r="U6285" s="133" t="str">
        <f t="shared" si="1983"/>
        <v xml:space="preserve"> </v>
      </c>
      <c r="V6285" s="134" t="str">
        <f>IFERROR(IF(O6285="%10 sınırı aşılmıştır.",L6285-T6285,IFERROR(IF(F6285="",IF(S6285=1,0,IF(L6285-S6285=0,"",L6285-S6285)),IF(Veriler!M6285="",L6285,IF(L6285*Veriler!M6285=0,"",L6285*Veriler!M6285))),L6285)),0)</f>
        <v/>
      </c>
      <c r="W6285" s="146"/>
      <c r="X6285" s="146"/>
      <c r="Y6285" s="146"/>
    </row>
    <row r="6286" spans="1:25" s="99" customFormat="1" ht="54.75" customHeight="1" x14ac:dyDescent="0.25">
      <c r="A6286" s="96">
        <f t="shared" si="1984"/>
        <v>4632</v>
      </c>
      <c r="B6286" s="175"/>
      <c r="C6286" s="176"/>
      <c r="D6286" s="113"/>
      <c r="E6286" s="115"/>
      <c r="F6286" s="174"/>
      <c r="G6286" s="114" t="str">
        <f t="shared" si="1979"/>
        <v/>
      </c>
      <c r="H6286" s="115"/>
      <c r="I6286" s="115"/>
      <c r="J6286" s="115"/>
      <c r="K6286" s="115"/>
      <c r="L6286" s="133" t="str">
        <f t="shared" si="1980"/>
        <v/>
      </c>
      <c r="M6286" s="116" t="str">
        <f>IF(L6286="", "", L6286/Veriler!$X$1)</f>
        <v/>
      </c>
      <c r="N6286" s="116" t="str">
        <f>IF(F6286&lt;&gt;"", "İthal Girdi", IF(Veriler!T6286="", "", IF(Veriler!S6286="H", "%0,5 üzerindedir", IF(Veriler!T6286&gt;0.1, "%10 sınırı aşılmıştır.", "Uygun"))))</f>
        <v>%0,5 üzerindedir</v>
      </c>
      <c r="O6286" s="116" t="str">
        <f t="shared" si="1981"/>
        <v xml:space="preserve"> </v>
      </c>
      <c r="P6286" s="117"/>
      <c r="Q6286" s="118"/>
      <c r="R6286" s="119" t="str">
        <f t="shared" si="1982"/>
        <v/>
      </c>
      <c r="S6286" s="133">
        <f>IFERROR(IF(M6286&lt;=0.005,IF(F6286="",L6286,0),IF(F6286&lt;&gt;"",0,IF(P6286="",0,IF(P6286="H",0,IF(Q6286&lt;Veriler!$G$2,L6286*Veriler!$G$2,L6286*Q6286)))))," ")</f>
        <v>0</v>
      </c>
      <c r="T6286" s="133">
        <f>IF(Veriler!T6286&lt;=0.1, S6286, IF(AND(Veriler!T6286&gt;0.1, F6286="", P6286="E"), IF(Q6286&gt;Veriler!$G$2, Q6286*S6286, IF(Q6286&lt;Veriler!$G$2, Veriler!$G$2*S6286, Q6286*S6286)), 0))</f>
        <v>0</v>
      </c>
      <c r="U6286" s="133" t="str">
        <f t="shared" si="1983"/>
        <v xml:space="preserve"> </v>
      </c>
      <c r="V6286" s="134" t="str">
        <f>IFERROR(IF(O6286="%10 sınırı aşılmıştır.",L6286-T6286,IFERROR(IF(F6286="",IF(S6286=1,0,IF(L6286-S6286=0,"",L6286-S6286)),IF(Veriler!M6286="",L6286,IF(L6286*Veriler!M6286=0,"",L6286*Veriler!M6286))),L6286)),0)</f>
        <v/>
      </c>
      <c r="W6286" s="146"/>
      <c r="X6286" s="146"/>
      <c r="Y6286" s="146"/>
    </row>
    <row r="6287" spans="1:25" s="99" customFormat="1" ht="54.75" customHeight="1" x14ac:dyDescent="0.25">
      <c r="A6287" s="96">
        <f t="shared" si="1984"/>
        <v>4633</v>
      </c>
      <c r="B6287" s="175"/>
      <c r="C6287" s="176"/>
      <c r="D6287" s="113"/>
      <c r="E6287" s="115"/>
      <c r="F6287" s="174"/>
      <c r="G6287" s="114" t="str">
        <f t="shared" si="1979"/>
        <v/>
      </c>
      <c r="H6287" s="115"/>
      <c r="I6287" s="115"/>
      <c r="J6287" s="115"/>
      <c r="K6287" s="115"/>
      <c r="L6287" s="133" t="str">
        <f t="shared" si="1980"/>
        <v/>
      </c>
      <c r="M6287" s="116" t="str">
        <f>IF(L6287="", "", L6287/Veriler!$X$1)</f>
        <v/>
      </c>
      <c r="N6287" s="116" t="str">
        <f>IF(F6287&lt;&gt;"", "İthal Girdi", IF(Veriler!T6287="", "", IF(Veriler!S6287="H", "%0,5 üzerindedir", IF(Veriler!T6287&gt;0.1, "%10 sınırı aşılmıştır.", "Uygun"))))</f>
        <v>%0,5 üzerindedir</v>
      </c>
      <c r="O6287" s="116" t="str">
        <f t="shared" si="1981"/>
        <v xml:space="preserve"> </v>
      </c>
      <c r="P6287" s="117"/>
      <c r="Q6287" s="118"/>
      <c r="R6287" s="119" t="str">
        <f t="shared" si="1982"/>
        <v/>
      </c>
      <c r="S6287" s="133">
        <f>IFERROR(IF(M6287&lt;=0.005,IF(F6287="",L6287,0),IF(F6287&lt;&gt;"",0,IF(P6287="",0,IF(P6287="H",0,IF(Q6287&lt;Veriler!$G$2,L6287*Veriler!$G$2,L6287*Q6287)))))," ")</f>
        <v>0</v>
      </c>
      <c r="T6287" s="133">
        <f>IF(Veriler!T6287&lt;=0.1, S6287, IF(AND(Veriler!T6287&gt;0.1, F6287="", P6287="E"), IF(Q6287&gt;Veriler!$G$2, Q6287*S6287, IF(Q6287&lt;Veriler!$G$2, Veriler!$G$2*S6287, Q6287*S6287)), 0))</f>
        <v>0</v>
      </c>
      <c r="U6287" s="133" t="str">
        <f t="shared" si="1983"/>
        <v xml:space="preserve"> </v>
      </c>
      <c r="V6287" s="134" t="str">
        <f>IFERROR(IF(O6287="%10 sınırı aşılmıştır.",L6287-T6287,IFERROR(IF(F6287="",IF(S6287=1,0,IF(L6287-S6287=0,"",L6287-S6287)),IF(Veriler!M6287="",L6287,IF(L6287*Veriler!M6287=0,"",L6287*Veriler!M6287))),L6287)),0)</f>
        <v/>
      </c>
      <c r="W6287" s="146"/>
      <c r="X6287" s="146"/>
      <c r="Y6287" s="146"/>
    </row>
    <row r="6288" spans="1:25" s="99" customFormat="1" ht="54.75" customHeight="1" x14ac:dyDescent="0.25">
      <c r="A6288" s="96">
        <f t="shared" si="1984"/>
        <v>4634</v>
      </c>
      <c r="B6288" s="175"/>
      <c r="C6288" s="176"/>
      <c r="D6288" s="113"/>
      <c r="E6288" s="115"/>
      <c r="F6288" s="174"/>
      <c r="G6288" s="114" t="str">
        <f t="shared" si="1979"/>
        <v/>
      </c>
      <c r="H6288" s="115"/>
      <c r="I6288" s="115"/>
      <c r="J6288" s="115"/>
      <c r="K6288" s="115"/>
      <c r="L6288" s="133" t="str">
        <f t="shared" si="1980"/>
        <v/>
      </c>
      <c r="M6288" s="116" t="str">
        <f>IF(L6288="", "", L6288/Veriler!$X$1)</f>
        <v/>
      </c>
      <c r="N6288" s="116" t="str">
        <f>IF(F6288&lt;&gt;"", "İthal Girdi", IF(Veriler!T6288="", "", IF(Veriler!S6288="H", "%0,5 üzerindedir", IF(Veriler!T6288&gt;0.1, "%10 sınırı aşılmıştır.", "Uygun"))))</f>
        <v>%0,5 üzerindedir</v>
      </c>
      <c r="O6288" s="116" t="str">
        <f t="shared" si="1981"/>
        <v xml:space="preserve"> </v>
      </c>
      <c r="P6288" s="117"/>
      <c r="Q6288" s="118"/>
      <c r="R6288" s="119" t="str">
        <f t="shared" si="1982"/>
        <v/>
      </c>
      <c r="S6288" s="133">
        <f>IFERROR(IF(M6288&lt;=0.005,IF(F6288="",L6288,0),IF(F6288&lt;&gt;"",0,IF(P6288="",0,IF(P6288="H",0,IF(Q6288&lt;Veriler!$G$2,L6288*Veriler!$G$2,L6288*Q6288)))))," ")</f>
        <v>0</v>
      </c>
      <c r="T6288" s="133">
        <f>IF(Veriler!T6288&lt;=0.1, S6288, IF(AND(Veriler!T6288&gt;0.1, F6288="", P6288="E"), IF(Q6288&gt;Veriler!$G$2, Q6288*S6288, IF(Q6288&lt;Veriler!$G$2, Veriler!$G$2*S6288, Q6288*S6288)), 0))</f>
        <v>0</v>
      </c>
      <c r="U6288" s="133" t="str">
        <f t="shared" si="1983"/>
        <v xml:space="preserve"> </v>
      </c>
      <c r="V6288" s="134" t="str">
        <f>IFERROR(IF(O6288="%10 sınırı aşılmıştır.",L6288-T6288,IFERROR(IF(F6288="",IF(S6288=1,0,IF(L6288-S6288=0,"",L6288-S6288)),IF(Veriler!M6288="",L6288,IF(L6288*Veriler!M6288=0,"",L6288*Veriler!M6288))),L6288)),0)</f>
        <v/>
      </c>
      <c r="W6288" s="146"/>
      <c r="X6288" s="146"/>
      <c r="Y6288" s="146"/>
    </row>
    <row r="6289" spans="1:25" s="99" customFormat="1" ht="36" hidden="1" customHeight="1" x14ac:dyDescent="0.25">
      <c r="A6289" s="101"/>
      <c r="B6289" s="191" t="s">
        <v>16</v>
      </c>
      <c r="C6289" s="176"/>
      <c r="D6289" s="120"/>
      <c r="E6289" s="171"/>
      <c r="F6289" s="172"/>
      <c r="G6289" s="121"/>
      <c r="H6289" s="115"/>
      <c r="I6289" s="115"/>
      <c r="J6289" s="115"/>
      <c r="K6289" s="115"/>
      <c r="L6289" s="121"/>
      <c r="M6289" s="121"/>
      <c r="N6289" s="121"/>
      <c r="O6289" s="121"/>
      <c r="P6289" s="120"/>
      <c r="Q6289" s="120"/>
      <c r="R6289" s="183"/>
      <c r="S6289" s="184"/>
      <c r="T6289" s="121"/>
      <c r="U6289" s="121"/>
      <c r="V6289" s="121"/>
      <c r="W6289" s="146"/>
      <c r="X6289" s="146"/>
      <c r="Y6289" s="146"/>
    </row>
    <row r="6290" spans="1:25" s="99" customFormat="1" ht="54.75" customHeight="1" x14ac:dyDescent="0.25">
      <c r="A6290" s="96">
        <f>A6288+1</f>
        <v>4635</v>
      </c>
      <c r="B6290" s="175"/>
      <c r="C6290" s="176"/>
      <c r="D6290" s="113"/>
      <c r="E6290" s="115"/>
      <c r="F6290" s="174"/>
      <c r="G6290" s="114" t="str">
        <f t="shared" ref="G6290:G6303" si="1985">IF(AND(F6290&lt;&gt;"",V6290&lt;&gt;"",L6290&lt;&gt;0),V6290/L6290,"")</f>
        <v/>
      </c>
      <c r="H6290" s="115"/>
      <c r="I6290" s="115"/>
      <c r="J6290" s="115"/>
      <c r="K6290" s="115"/>
      <c r="L6290" s="133" t="str">
        <f t="shared" ref="L6290:L6303" si="1986">IF(AND(H6290&lt;&gt;0, J6290&lt;&gt;0, K6290&lt;&gt;0), H6290*J6290*K6290, "")</f>
        <v/>
      </c>
      <c r="M6290" s="116" t="str">
        <f>IF(L6290="", "", L6290/Veriler!$X$1)</f>
        <v/>
      </c>
      <c r="N6290" s="116" t="str">
        <f>IF(F6290&lt;&gt;"", "İthal Girdi", IF(Veriler!T6290="", "", IF(Veriler!S6290="H", "%0,5 üzerindedir", IF(Veriler!T6290&gt;0.1, "%10 sınırı aşılmıştır.", "Uygun"))))</f>
        <v>%0,5 üzerindedir</v>
      </c>
      <c r="O6290" s="116" t="str">
        <f t="shared" ref="O6290:O6303" si="1987">IF(M6290=""," ",N6290)</f>
        <v xml:space="preserve"> </v>
      </c>
      <c r="P6290" s="117"/>
      <c r="Q6290" s="118"/>
      <c r="R6290" s="119" t="str">
        <f t="shared" ref="R6290:R6303" si="1988">IFERROR(IF(AND(T6290&lt;&gt;"",L6290&lt;&gt;"",L6290&lt;&gt;0,T6290&lt;&gt;0),T6290/L6290,"")," ")</f>
        <v/>
      </c>
      <c r="S6290" s="133">
        <f>IFERROR(IF(M6290&lt;=0.005,IF(F6290="",L6290,0),IF(F6290&lt;&gt;"",0,IF(P6290="",0,IF(P6290="H",0,IF(Q6290&lt;Veriler!$G$2,L6290*Veriler!$G$2,L6290*Q6290)))))," ")</f>
        <v>0</v>
      </c>
      <c r="T6290" s="133">
        <f>IF(Veriler!T6290&lt;=0.1, S6290, IF(AND(Veriler!T6290&gt;0.1, F6290="", P6290="E"), IF(Q6290&gt;Veriler!$G$2, Q6290*S6290, IF(Q6290&lt;Veriler!$G$2, Veriler!$G$2*S6290, Q6290*S6290)), 0))</f>
        <v>0</v>
      </c>
      <c r="U6290" s="133" t="str">
        <f t="shared" ref="U6290:U6303" si="1989">IF(T6290=0," ",T6290)</f>
        <v xml:space="preserve"> </v>
      </c>
      <c r="V6290" s="134" t="str">
        <f>IFERROR(IF(O6290="%10 sınırı aşılmıştır.",L6290-T6290,IFERROR(IF(F6290="",IF(S6290=1,0,IF(L6290-S6290=0,"",L6290-S6290)),IF(Veriler!M6290="",L6290,IF(L6290*Veriler!M6290=0,"",L6290*Veriler!M6290))),L6290)),0)</f>
        <v/>
      </c>
      <c r="W6290" s="146"/>
      <c r="X6290" s="146"/>
      <c r="Y6290" s="146"/>
    </row>
    <row r="6291" spans="1:25" s="99" customFormat="1" ht="54.75" customHeight="1" x14ac:dyDescent="0.25">
      <c r="A6291" s="96">
        <f t="shared" ref="A6291:A6303" si="1990">A6290+1</f>
        <v>4636</v>
      </c>
      <c r="B6291" s="175"/>
      <c r="C6291" s="176"/>
      <c r="D6291" s="113"/>
      <c r="E6291" s="115"/>
      <c r="F6291" s="174"/>
      <c r="G6291" s="114" t="str">
        <f t="shared" si="1985"/>
        <v/>
      </c>
      <c r="H6291" s="115"/>
      <c r="I6291" s="115"/>
      <c r="J6291" s="115"/>
      <c r="K6291" s="115"/>
      <c r="L6291" s="133" t="str">
        <f t="shared" si="1986"/>
        <v/>
      </c>
      <c r="M6291" s="116" t="str">
        <f>IF(L6291="", "", L6291/Veriler!$X$1)</f>
        <v/>
      </c>
      <c r="N6291" s="116" t="str">
        <f>IF(F6291&lt;&gt;"", "İthal Girdi", IF(Veriler!T6291="", "", IF(Veriler!S6291="H", "%0,5 üzerindedir", IF(Veriler!T6291&gt;0.1, "%10 sınırı aşılmıştır.", "Uygun"))))</f>
        <v>%0,5 üzerindedir</v>
      </c>
      <c r="O6291" s="116" t="str">
        <f t="shared" si="1987"/>
        <v xml:space="preserve"> </v>
      </c>
      <c r="P6291" s="117"/>
      <c r="Q6291" s="118"/>
      <c r="R6291" s="119" t="str">
        <f t="shared" si="1988"/>
        <v/>
      </c>
      <c r="S6291" s="133">
        <f>IFERROR(IF(M6291&lt;=0.005,IF(F6291="",L6291,0),IF(F6291&lt;&gt;"",0,IF(P6291="",0,IF(P6291="H",0,IF(Q6291&lt;Veriler!$G$2,L6291*Veriler!$G$2,L6291*Q6291)))))," ")</f>
        <v>0</v>
      </c>
      <c r="T6291" s="133">
        <f>IF(Veriler!T6291&lt;=0.1, S6291, IF(AND(Veriler!T6291&gt;0.1, F6291="", P6291="E"), IF(Q6291&gt;Veriler!$G$2, Q6291*S6291, IF(Q6291&lt;Veriler!$G$2, Veriler!$G$2*S6291, Q6291*S6291)), 0))</f>
        <v>0</v>
      </c>
      <c r="U6291" s="133" t="str">
        <f t="shared" si="1989"/>
        <v xml:space="preserve"> </v>
      </c>
      <c r="V6291" s="134" t="str">
        <f>IFERROR(IF(O6291="%10 sınırı aşılmıştır.",L6291-T6291,IFERROR(IF(F6291="",IF(S6291=1,0,IF(L6291-S6291=0,"",L6291-S6291)),IF(Veriler!M6291="",L6291,IF(L6291*Veriler!M6291=0,"",L6291*Veriler!M6291))),L6291)),0)</f>
        <v/>
      </c>
      <c r="W6291" s="146"/>
      <c r="X6291" s="146"/>
      <c r="Y6291" s="146"/>
    </row>
    <row r="6292" spans="1:25" s="99" customFormat="1" ht="54.75" customHeight="1" x14ac:dyDescent="0.25">
      <c r="A6292" s="96">
        <f t="shared" si="1990"/>
        <v>4637</v>
      </c>
      <c r="B6292" s="175"/>
      <c r="C6292" s="176"/>
      <c r="D6292" s="113"/>
      <c r="E6292" s="115"/>
      <c r="F6292" s="174"/>
      <c r="G6292" s="114" t="str">
        <f t="shared" si="1985"/>
        <v/>
      </c>
      <c r="H6292" s="115"/>
      <c r="I6292" s="115"/>
      <c r="J6292" s="115"/>
      <c r="K6292" s="115"/>
      <c r="L6292" s="133" t="str">
        <f t="shared" si="1986"/>
        <v/>
      </c>
      <c r="M6292" s="116" t="str">
        <f>IF(L6292="", "", L6292/Veriler!$X$1)</f>
        <v/>
      </c>
      <c r="N6292" s="116" t="str">
        <f>IF(F6292&lt;&gt;"", "İthal Girdi", IF(Veriler!T6292="", "", IF(Veriler!S6292="H", "%0,5 üzerindedir", IF(Veriler!T6292&gt;0.1, "%10 sınırı aşılmıştır.", "Uygun"))))</f>
        <v>%0,5 üzerindedir</v>
      </c>
      <c r="O6292" s="116" t="str">
        <f t="shared" si="1987"/>
        <v xml:space="preserve"> </v>
      </c>
      <c r="P6292" s="117"/>
      <c r="Q6292" s="118"/>
      <c r="R6292" s="119" t="str">
        <f t="shared" si="1988"/>
        <v/>
      </c>
      <c r="S6292" s="133">
        <f>IFERROR(IF(M6292&lt;=0.005,IF(F6292="",L6292,0),IF(F6292&lt;&gt;"",0,IF(P6292="",0,IF(P6292="H",0,IF(Q6292&lt;Veriler!$G$2,L6292*Veriler!$G$2,L6292*Q6292)))))," ")</f>
        <v>0</v>
      </c>
      <c r="T6292" s="133">
        <f>IF(Veriler!T6292&lt;=0.1, S6292, IF(AND(Veriler!T6292&gt;0.1, F6292="", P6292="E"), IF(Q6292&gt;Veriler!$G$2, Q6292*S6292, IF(Q6292&lt;Veriler!$G$2, Veriler!$G$2*S6292, Q6292*S6292)), 0))</f>
        <v>0</v>
      </c>
      <c r="U6292" s="133" t="str">
        <f t="shared" si="1989"/>
        <v xml:space="preserve"> </v>
      </c>
      <c r="V6292" s="134" t="str">
        <f>IFERROR(IF(O6292="%10 sınırı aşılmıştır.",L6292-T6292,IFERROR(IF(F6292="",IF(S6292=1,0,IF(L6292-S6292=0,"",L6292-S6292)),IF(Veriler!M6292="",L6292,IF(L6292*Veriler!M6292=0,"",L6292*Veriler!M6292))),L6292)),0)</f>
        <v/>
      </c>
      <c r="W6292" s="146"/>
      <c r="X6292" s="146"/>
      <c r="Y6292" s="146"/>
    </row>
    <row r="6293" spans="1:25" s="99" customFormat="1" ht="54.75" customHeight="1" x14ac:dyDescent="0.25">
      <c r="A6293" s="96">
        <f t="shared" si="1990"/>
        <v>4638</v>
      </c>
      <c r="B6293" s="175"/>
      <c r="C6293" s="176"/>
      <c r="D6293" s="113"/>
      <c r="E6293" s="115"/>
      <c r="F6293" s="174"/>
      <c r="G6293" s="114" t="str">
        <f t="shared" si="1985"/>
        <v/>
      </c>
      <c r="H6293" s="115"/>
      <c r="I6293" s="115"/>
      <c r="J6293" s="115"/>
      <c r="K6293" s="115"/>
      <c r="L6293" s="133" t="str">
        <f t="shared" si="1986"/>
        <v/>
      </c>
      <c r="M6293" s="116" t="str">
        <f>IF(L6293="", "", L6293/Veriler!$X$1)</f>
        <v/>
      </c>
      <c r="N6293" s="116" t="str">
        <f>IF(F6293&lt;&gt;"", "İthal Girdi", IF(Veriler!T6293="", "", IF(Veriler!S6293="H", "%0,5 üzerindedir", IF(Veriler!T6293&gt;0.1, "%10 sınırı aşılmıştır.", "Uygun"))))</f>
        <v>%0,5 üzerindedir</v>
      </c>
      <c r="O6293" s="116" t="str">
        <f t="shared" si="1987"/>
        <v xml:space="preserve"> </v>
      </c>
      <c r="P6293" s="117"/>
      <c r="Q6293" s="118"/>
      <c r="R6293" s="119" t="str">
        <f t="shared" si="1988"/>
        <v/>
      </c>
      <c r="S6293" s="133">
        <f>IFERROR(IF(M6293&lt;=0.005,IF(F6293="",L6293,0),IF(F6293&lt;&gt;"",0,IF(P6293="",0,IF(P6293="H",0,IF(Q6293&lt;Veriler!$G$2,L6293*Veriler!$G$2,L6293*Q6293)))))," ")</f>
        <v>0</v>
      </c>
      <c r="T6293" s="133">
        <f>IF(Veriler!T6293&lt;=0.1, S6293, IF(AND(Veriler!T6293&gt;0.1, F6293="", P6293="E"), IF(Q6293&gt;Veriler!$G$2, Q6293*S6293, IF(Q6293&lt;Veriler!$G$2, Veriler!$G$2*S6293, Q6293*S6293)), 0))</f>
        <v>0</v>
      </c>
      <c r="U6293" s="133" t="str">
        <f t="shared" si="1989"/>
        <v xml:space="preserve"> </v>
      </c>
      <c r="V6293" s="134" t="str">
        <f>IFERROR(IF(O6293="%10 sınırı aşılmıştır.",L6293-T6293,IFERROR(IF(F6293="",IF(S6293=1,0,IF(L6293-S6293=0,"",L6293-S6293)),IF(Veriler!M6293="",L6293,IF(L6293*Veriler!M6293=0,"",L6293*Veriler!M6293))),L6293)),0)</f>
        <v/>
      </c>
      <c r="W6293" s="146"/>
      <c r="X6293" s="146"/>
      <c r="Y6293" s="146"/>
    </row>
    <row r="6294" spans="1:25" s="99" customFormat="1" ht="54.75" customHeight="1" x14ac:dyDescent="0.25">
      <c r="A6294" s="96">
        <f t="shared" si="1990"/>
        <v>4639</v>
      </c>
      <c r="B6294" s="175"/>
      <c r="C6294" s="176"/>
      <c r="D6294" s="113"/>
      <c r="E6294" s="115"/>
      <c r="F6294" s="174"/>
      <c r="G6294" s="114" t="str">
        <f t="shared" si="1985"/>
        <v/>
      </c>
      <c r="H6294" s="115"/>
      <c r="I6294" s="115"/>
      <c r="J6294" s="115"/>
      <c r="K6294" s="115"/>
      <c r="L6294" s="133" t="str">
        <f t="shared" si="1986"/>
        <v/>
      </c>
      <c r="M6294" s="116" t="str">
        <f>IF(L6294="", "", L6294/Veriler!$X$1)</f>
        <v/>
      </c>
      <c r="N6294" s="116" t="str">
        <f>IF(F6294&lt;&gt;"", "İthal Girdi", IF(Veriler!T6294="", "", IF(Veriler!S6294="H", "%0,5 üzerindedir", IF(Veriler!T6294&gt;0.1, "%10 sınırı aşılmıştır.", "Uygun"))))</f>
        <v>%0,5 üzerindedir</v>
      </c>
      <c r="O6294" s="116" t="str">
        <f t="shared" si="1987"/>
        <v xml:space="preserve"> </v>
      </c>
      <c r="P6294" s="117"/>
      <c r="Q6294" s="118"/>
      <c r="R6294" s="119" t="str">
        <f t="shared" si="1988"/>
        <v/>
      </c>
      <c r="S6294" s="133">
        <f>IFERROR(IF(M6294&lt;=0.005,IF(F6294="",L6294,0),IF(F6294&lt;&gt;"",0,IF(P6294="",0,IF(P6294="H",0,IF(Q6294&lt;Veriler!$G$2,L6294*Veriler!$G$2,L6294*Q6294)))))," ")</f>
        <v>0</v>
      </c>
      <c r="T6294" s="133">
        <f>IF(Veriler!T6294&lt;=0.1, S6294, IF(AND(Veriler!T6294&gt;0.1, F6294="", P6294="E"), IF(Q6294&gt;Veriler!$G$2, Q6294*S6294, IF(Q6294&lt;Veriler!$G$2, Veriler!$G$2*S6294, Q6294*S6294)), 0))</f>
        <v>0</v>
      </c>
      <c r="U6294" s="133" t="str">
        <f t="shared" si="1989"/>
        <v xml:space="preserve"> </v>
      </c>
      <c r="V6294" s="134" t="str">
        <f>IFERROR(IF(O6294="%10 sınırı aşılmıştır.",L6294-T6294,IFERROR(IF(F6294="",IF(S6294=1,0,IF(L6294-S6294=0,"",L6294-S6294)),IF(Veriler!M6294="",L6294,IF(L6294*Veriler!M6294=0,"",L6294*Veriler!M6294))),L6294)),0)</f>
        <v/>
      </c>
      <c r="W6294" s="146"/>
      <c r="X6294" s="146"/>
      <c r="Y6294" s="146"/>
    </row>
    <row r="6295" spans="1:25" s="99" customFormat="1" ht="54.75" customHeight="1" x14ac:dyDescent="0.25">
      <c r="A6295" s="96">
        <f t="shared" si="1990"/>
        <v>4640</v>
      </c>
      <c r="B6295" s="175"/>
      <c r="C6295" s="176"/>
      <c r="D6295" s="113"/>
      <c r="E6295" s="115"/>
      <c r="F6295" s="174"/>
      <c r="G6295" s="114" t="str">
        <f t="shared" si="1985"/>
        <v/>
      </c>
      <c r="H6295" s="115"/>
      <c r="I6295" s="115"/>
      <c r="J6295" s="115"/>
      <c r="K6295" s="115"/>
      <c r="L6295" s="133" t="str">
        <f t="shared" si="1986"/>
        <v/>
      </c>
      <c r="M6295" s="116" t="str">
        <f>IF(L6295="", "", L6295/Veriler!$X$1)</f>
        <v/>
      </c>
      <c r="N6295" s="116" t="str">
        <f>IF(F6295&lt;&gt;"", "İthal Girdi", IF(Veriler!T6295="", "", IF(Veriler!S6295="H", "%0,5 üzerindedir", IF(Veriler!T6295&gt;0.1, "%10 sınırı aşılmıştır.", "Uygun"))))</f>
        <v>%0,5 üzerindedir</v>
      </c>
      <c r="O6295" s="116" t="str">
        <f t="shared" si="1987"/>
        <v xml:space="preserve"> </v>
      </c>
      <c r="P6295" s="117"/>
      <c r="Q6295" s="118"/>
      <c r="R6295" s="119" t="str">
        <f t="shared" si="1988"/>
        <v/>
      </c>
      <c r="S6295" s="133">
        <f>IFERROR(IF(M6295&lt;=0.005,IF(F6295="",L6295,0),IF(F6295&lt;&gt;"",0,IF(P6295="",0,IF(P6295="H",0,IF(Q6295&lt;Veriler!$G$2,L6295*Veriler!$G$2,L6295*Q6295)))))," ")</f>
        <v>0</v>
      </c>
      <c r="T6295" s="133">
        <f>IF(Veriler!T6295&lt;=0.1, S6295, IF(AND(Veriler!T6295&gt;0.1, F6295="", P6295="E"), IF(Q6295&gt;Veriler!$G$2, Q6295*S6295, IF(Q6295&lt;Veriler!$G$2, Veriler!$G$2*S6295, Q6295*S6295)), 0))</f>
        <v>0</v>
      </c>
      <c r="U6295" s="133" t="str">
        <f t="shared" si="1989"/>
        <v xml:space="preserve"> </v>
      </c>
      <c r="V6295" s="134" t="str">
        <f>IFERROR(IF(O6295="%10 sınırı aşılmıştır.",L6295-T6295,IFERROR(IF(F6295="",IF(S6295=1,0,IF(L6295-S6295=0,"",L6295-S6295)),IF(Veriler!M6295="",L6295,IF(L6295*Veriler!M6295=0,"",L6295*Veriler!M6295))),L6295)),0)</f>
        <v/>
      </c>
      <c r="W6295" s="146"/>
      <c r="X6295" s="146"/>
      <c r="Y6295" s="146"/>
    </row>
    <row r="6296" spans="1:25" s="99" customFormat="1" ht="54.75" customHeight="1" x14ac:dyDescent="0.25">
      <c r="A6296" s="96">
        <f t="shared" si="1990"/>
        <v>4641</v>
      </c>
      <c r="B6296" s="175"/>
      <c r="C6296" s="176"/>
      <c r="D6296" s="113"/>
      <c r="E6296" s="115"/>
      <c r="F6296" s="174"/>
      <c r="G6296" s="114" t="str">
        <f t="shared" si="1985"/>
        <v/>
      </c>
      <c r="H6296" s="115"/>
      <c r="I6296" s="115"/>
      <c r="J6296" s="115"/>
      <c r="K6296" s="115"/>
      <c r="L6296" s="133" t="str">
        <f t="shared" si="1986"/>
        <v/>
      </c>
      <c r="M6296" s="116" t="str">
        <f>IF(L6296="", "", L6296/Veriler!$X$1)</f>
        <v/>
      </c>
      <c r="N6296" s="116" t="str">
        <f>IF(F6296&lt;&gt;"", "İthal Girdi", IF(Veriler!T6296="", "", IF(Veriler!S6296="H", "%0,5 üzerindedir", IF(Veriler!T6296&gt;0.1, "%10 sınırı aşılmıştır.", "Uygun"))))</f>
        <v>%0,5 üzerindedir</v>
      </c>
      <c r="O6296" s="116" t="str">
        <f t="shared" si="1987"/>
        <v xml:space="preserve"> </v>
      </c>
      <c r="P6296" s="117"/>
      <c r="Q6296" s="118"/>
      <c r="R6296" s="119" t="str">
        <f t="shared" si="1988"/>
        <v/>
      </c>
      <c r="S6296" s="133">
        <f>IFERROR(IF(M6296&lt;=0.005,IF(F6296="",L6296,0),IF(F6296&lt;&gt;"",0,IF(P6296="",0,IF(P6296="H",0,IF(Q6296&lt;Veriler!$G$2,L6296*Veriler!$G$2,L6296*Q6296)))))," ")</f>
        <v>0</v>
      </c>
      <c r="T6296" s="133">
        <f>IF(Veriler!T6296&lt;=0.1, S6296, IF(AND(Veriler!T6296&gt;0.1, F6296="", P6296="E"), IF(Q6296&gt;Veriler!$G$2, Q6296*S6296, IF(Q6296&lt;Veriler!$G$2, Veriler!$G$2*S6296, Q6296*S6296)), 0))</f>
        <v>0</v>
      </c>
      <c r="U6296" s="133" t="str">
        <f t="shared" si="1989"/>
        <v xml:space="preserve"> </v>
      </c>
      <c r="V6296" s="134" t="str">
        <f>IFERROR(IF(O6296="%10 sınırı aşılmıştır.",L6296-T6296,IFERROR(IF(F6296="",IF(S6296=1,0,IF(L6296-S6296=0,"",L6296-S6296)),IF(Veriler!M6296="",L6296,IF(L6296*Veriler!M6296=0,"",L6296*Veriler!M6296))),L6296)),0)</f>
        <v/>
      </c>
      <c r="W6296" s="146"/>
      <c r="X6296" s="146"/>
      <c r="Y6296" s="146"/>
    </row>
    <row r="6297" spans="1:25" s="99" customFormat="1" ht="54.75" customHeight="1" x14ac:dyDescent="0.25">
      <c r="A6297" s="96">
        <f t="shared" si="1990"/>
        <v>4642</v>
      </c>
      <c r="B6297" s="175"/>
      <c r="C6297" s="176"/>
      <c r="D6297" s="113"/>
      <c r="E6297" s="115"/>
      <c r="F6297" s="174"/>
      <c r="G6297" s="114" t="str">
        <f t="shared" si="1985"/>
        <v/>
      </c>
      <c r="H6297" s="115"/>
      <c r="I6297" s="115"/>
      <c r="J6297" s="115"/>
      <c r="K6297" s="115"/>
      <c r="L6297" s="133" t="str">
        <f t="shared" si="1986"/>
        <v/>
      </c>
      <c r="M6297" s="116" t="str">
        <f>IF(L6297="", "", L6297/Veriler!$X$1)</f>
        <v/>
      </c>
      <c r="N6297" s="116" t="str">
        <f>IF(F6297&lt;&gt;"", "İthal Girdi", IF(Veriler!T6297="", "", IF(Veriler!S6297="H", "%0,5 üzerindedir", IF(Veriler!T6297&gt;0.1, "%10 sınırı aşılmıştır.", "Uygun"))))</f>
        <v>%0,5 üzerindedir</v>
      </c>
      <c r="O6297" s="116" t="str">
        <f t="shared" si="1987"/>
        <v xml:space="preserve"> </v>
      </c>
      <c r="P6297" s="117"/>
      <c r="Q6297" s="118"/>
      <c r="R6297" s="119" t="str">
        <f t="shared" si="1988"/>
        <v/>
      </c>
      <c r="S6297" s="133">
        <f>IFERROR(IF(M6297&lt;=0.005,IF(F6297="",L6297,0),IF(F6297&lt;&gt;"",0,IF(P6297="",0,IF(P6297="H",0,IF(Q6297&lt;Veriler!$G$2,L6297*Veriler!$G$2,L6297*Q6297)))))," ")</f>
        <v>0</v>
      </c>
      <c r="T6297" s="133">
        <f>IF(Veriler!T6297&lt;=0.1, S6297, IF(AND(Veriler!T6297&gt;0.1, F6297="", P6297="E"), IF(Q6297&gt;Veriler!$G$2, Q6297*S6297, IF(Q6297&lt;Veriler!$G$2, Veriler!$G$2*S6297, Q6297*S6297)), 0))</f>
        <v>0</v>
      </c>
      <c r="U6297" s="133" t="str">
        <f t="shared" si="1989"/>
        <v xml:space="preserve"> </v>
      </c>
      <c r="V6297" s="134" t="str">
        <f>IFERROR(IF(O6297="%10 sınırı aşılmıştır.",L6297-T6297,IFERROR(IF(F6297="",IF(S6297=1,0,IF(L6297-S6297=0,"",L6297-S6297)),IF(Veriler!M6297="",L6297,IF(L6297*Veriler!M6297=0,"",L6297*Veriler!M6297))),L6297)),0)</f>
        <v/>
      </c>
      <c r="W6297" s="146"/>
      <c r="X6297" s="146"/>
      <c r="Y6297" s="146"/>
    </row>
    <row r="6298" spans="1:25" s="99" customFormat="1" ht="54.75" customHeight="1" x14ac:dyDescent="0.25">
      <c r="A6298" s="96">
        <f t="shared" si="1990"/>
        <v>4643</v>
      </c>
      <c r="B6298" s="175"/>
      <c r="C6298" s="176"/>
      <c r="D6298" s="113"/>
      <c r="E6298" s="115"/>
      <c r="F6298" s="174"/>
      <c r="G6298" s="114" t="str">
        <f t="shared" si="1985"/>
        <v/>
      </c>
      <c r="H6298" s="115"/>
      <c r="I6298" s="115"/>
      <c r="J6298" s="115"/>
      <c r="K6298" s="115"/>
      <c r="L6298" s="133" t="str">
        <f t="shared" si="1986"/>
        <v/>
      </c>
      <c r="M6298" s="116" t="str">
        <f>IF(L6298="", "", L6298/Veriler!$X$1)</f>
        <v/>
      </c>
      <c r="N6298" s="116" t="str">
        <f>IF(F6298&lt;&gt;"", "İthal Girdi", IF(Veriler!T6298="", "", IF(Veriler!S6298="H", "%0,5 üzerindedir", IF(Veriler!T6298&gt;0.1, "%10 sınırı aşılmıştır.", "Uygun"))))</f>
        <v>%0,5 üzerindedir</v>
      </c>
      <c r="O6298" s="116" t="str">
        <f t="shared" si="1987"/>
        <v xml:space="preserve"> </v>
      </c>
      <c r="P6298" s="117"/>
      <c r="Q6298" s="118"/>
      <c r="R6298" s="119" t="str">
        <f t="shared" si="1988"/>
        <v/>
      </c>
      <c r="S6298" s="133">
        <f>IFERROR(IF(M6298&lt;=0.005,IF(F6298="",L6298,0),IF(F6298&lt;&gt;"",0,IF(P6298="",0,IF(P6298="H",0,IF(Q6298&lt;Veriler!$G$2,L6298*Veriler!$G$2,L6298*Q6298)))))," ")</f>
        <v>0</v>
      </c>
      <c r="T6298" s="133">
        <f>IF(Veriler!T6298&lt;=0.1, S6298, IF(AND(Veriler!T6298&gt;0.1, F6298="", P6298="E"), IF(Q6298&gt;Veriler!$G$2, Q6298*S6298, IF(Q6298&lt;Veriler!$G$2, Veriler!$G$2*S6298, Q6298*S6298)), 0))</f>
        <v>0</v>
      </c>
      <c r="U6298" s="133" t="str">
        <f t="shared" si="1989"/>
        <v xml:space="preserve"> </v>
      </c>
      <c r="V6298" s="134" t="str">
        <f>IFERROR(IF(O6298="%10 sınırı aşılmıştır.",L6298-T6298,IFERROR(IF(F6298="",IF(S6298=1,0,IF(L6298-S6298=0,"",L6298-S6298)),IF(Veriler!M6298="",L6298,IF(L6298*Veriler!M6298=0,"",L6298*Veriler!M6298))),L6298)),0)</f>
        <v/>
      </c>
      <c r="W6298" s="146"/>
      <c r="X6298" s="146"/>
      <c r="Y6298" s="146"/>
    </row>
    <row r="6299" spans="1:25" s="99" customFormat="1" ht="54.75" customHeight="1" x14ac:dyDescent="0.25">
      <c r="A6299" s="96">
        <f t="shared" si="1990"/>
        <v>4644</v>
      </c>
      <c r="B6299" s="175"/>
      <c r="C6299" s="176"/>
      <c r="D6299" s="113"/>
      <c r="E6299" s="115"/>
      <c r="F6299" s="174"/>
      <c r="G6299" s="114" t="str">
        <f t="shared" si="1985"/>
        <v/>
      </c>
      <c r="H6299" s="115"/>
      <c r="I6299" s="115"/>
      <c r="J6299" s="115"/>
      <c r="K6299" s="115"/>
      <c r="L6299" s="133" t="str">
        <f t="shared" si="1986"/>
        <v/>
      </c>
      <c r="M6299" s="116" t="str">
        <f>IF(L6299="", "", L6299/Veriler!$X$1)</f>
        <v/>
      </c>
      <c r="N6299" s="116" t="str">
        <f>IF(F6299&lt;&gt;"", "İthal Girdi", IF(Veriler!T6299="", "", IF(Veriler!S6299="H", "%0,5 üzerindedir", IF(Veriler!T6299&gt;0.1, "%10 sınırı aşılmıştır.", "Uygun"))))</f>
        <v>%0,5 üzerindedir</v>
      </c>
      <c r="O6299" s="116" t="str">
        <f t="shared" si="1987"/>
        <v xml:space="preserve"> </v>
      </c>
      <c r="P6299" s="117"/>
      <c r="Q6299" s="118"/>
      <c r="R6299" s="119" t="str">
        <f t="shared" si="1988"/>
        <v/>
      </c>
      <c r="S6299" s="133">
        <f>IFERROR(IF(M6299&lt;=0.005,IF(F6299="",L6299,0),IF(F6299&lt;&gt;"",0,IF(P6299="",0,IF(P6299="H",0,IF(Q6299&lt;Veriler!$G$2,L6299*Veriler!$G$2,L6299*Q6299)))))," ")</f>
        <v>0</v>
      </c>
      <c r="T6299" s="133">
        <f>IF(Veriler!T6299&lt;=0.1, S6299, IF(AND(Veriler!T6299&gt;0.1, F6299="", P6299="E"), IF(Q6299&gt;Veriler!$G$2, Q6299*S6299, IF(Q6299&lt;Veriler!$G$2, Veriler!$G$2*S6299, Q6299*S6299)), 0))</f>
        <v>0</v>
      </c>
      <c r="U6299" s="133" t="str">
        <f t="shared" si="1989"/>
        <v xml:space="preserve"> </v>
      </c>
      <c r="V6299" s="134" t="str">
        <f>IFERROR(IF(O6299="%10 sınırı aşılmıştır.",L6299-T6299,IFERROR(IF(F6299="",IF(S6299=1,0,IF(L6299-S6299=0,"",L6299-S6299)),IF(Veriler!M6299="",L6299,IF(L6299*Veriler!M6299=0,"",L6299*Veriler!M6299))),L6299)),0)</f>
        <v/>
      </c>
      <c r="W6299" s="146"/>
      <c r="X6299" s="146"/>
      <c r="Y6299" s="146"/>
    </row>
    <row r="6300" spans="1:25" s="99" customFormat="1" ht="54.75" customHeight="1" x14ac:dyDescent="0.25">
      <c r="A6300" s="96">
        <f t="shared" si="1990"/>
        <v>4645</v>
      </c>
      <c r="B6300" s="175"/>
      <c r="C6300" s="176"/>
      <c r="D6300" s="113"/>
      <c r="E6300" s="115"/>
      <c r="F6300" s="174"/>
      <c r="G6300" s="114" t="str">
        <f t="shared" si="1985"/>
        <v/>
      </c>
      <c r="H6300" s="115"/>
      <c r="I6300" s="115"/>
      <c r="J6300" s="115"/>
      <c r="K6300" s="115"/>
      <c r="L6300" s="133" t="str">
        <f t="shared" si="1986"/>
        <v/>
      </c>
      <c r="M6300" s="116" t="str">
        <f>IF(L6300="", "", L6300/Veriler!$X$1)</f>
        <v/>
      </c>
      <c r="N6300" s="116" t="str">
        <f>IF(F6300&lt;&gt;"", "İthal Girdi", IF(Veriler!T6300="", "", IF(Veriler!S6300="H", "%0,5 üzerindedir", IF(Veriler!T6300&gt;0.1, "%10 sınırı aşılmıştır.", "Uygun"))))</f>
        <v>%0,5 üzerindedir</v>
      </c>
      <c r="O6300" s="116" t="str">
        <f t="shared" si="1987"/>
        <v xml:space="preserve"> </v>
      </c>
      <c r="P6300" s="117"/>
      <c r="Q6300" s="118"/>
      <c r="R6300" s="119" t="str">
        <f t="shared" si="1988"/>
        <v/>
      </c>
      <c r="S6300" s="133">
        <f>IFERROR(IF(M6300&lt;=0.005,IF(F6300="",L6300,0),IF(F6300&lt;&gt;"",0,IF(P6300="",0,IF(P6300="H",0,IF(Q6300&lt;Veriler!$G$2,L6300*Veriler!$G$2,L6300*Q6300)))))," ")</f>
        <v>0</v>
      </c>
      <c r="T6300" s="133">
        <f>IF(Veriler!T6300&lt;=0.1, S6300, IF(AND(Veriler!T6300&gt;0.1, F6300="", P6300="E"), IF(Q6300&gt;Veriler!$G$2, Q6300*S6300, IF(Q6300&lt;Veriler!$G$2, Veriler!$G$2*S6300, Q6300*S6300)), 0))</f>
        <v>0</v>
      </c>
      <c r="U6300" s="133" t="str">
        <f t="shared" si="1989"/>
        <v xml:space="preserve"> </v>
      </c>
      <c r="V6300" s="134" t="str">
        <f>IFERROR(IF(O6300="%10 sınırı aşılmıştır.",L6300-T6300,IFERROR(IF(F6300="",IF(S6300=1,0,IF(L6300-S6300=0,"",L6300-S6300)),IF(Veriler!M6300="",L6300,IF(L6300*Veriler!M6300=0,"",L6300*Veriler!M6300))),L6300)),0)</f>
        <v/>
      </c>
      <c r="W6300" s="146"/>
      <c r="X6300" s="146"/>
      <c r="Y6300" s="146"/>
    </row>
    <row r="6301" spans="1:25" s="99" customFormat="1" ht="54.75" customHeight="1" x14ac:dyDescent="0.25">
      <c r="A6301" s="96">
        <f t="shared" si="1990"/>
        <v>4646</v>
      </c>
      <c r="B6301" s="175"/>
      <c r="C6301" s="176"/>
      <c r="D6301" s="113"/>
      <c r="E6301" s="115"/>
      <c r="F6301" s="174"/>
      <c r="G6301" s="114" t="str">
        <f t="shared" si="1985"/>
        <v/>
      </c>
      <c r="H6301" s="115"/>
      <c r="I6301" s="115"/>
      <c r="J6301" s="115"/>
      <c r="K6301" s="115"/>
      <c r="L6301" s="133" t="str">
        <f t="shared" si="1986"/>
        <v/>
      </c>
      <c r="M6301" s="116" t="str">
        <f>IF(L6301="", "", L6301/Veriler!$X$1)</f>
        <v/>
      </c>
      <c r="N6301" s="116" t="str">
        <f>IF(F6301&lt;&gt;"", "İthal Girdi", IF(Veriler!T6301="", "", IF(Veriler!S6301="H", "%0,5 üzerindedir", IF(Veriler!T6301&gt;0.1, "%10 sınırı aşılmıştır.", "Uygun"))))</f>
        <v>%0,5 üzerindedir</v>
      </c>
      <c r="O6301" s="116" t="str">
        <f t="shared" si="1987"/>
        <v xml:space="preserve"> </v>
      </c>
      <c r="P6301" s="117"/>
      <c r="Q6301" s="118"/>
      <c r="R6301" s="119" t="str">
        <f t="shared" si="1988"/>
        <v/>
      </c>
      <c r="S6301" s="133">
        <f>IFERROR(IF(M6301&lt;=0.005,IF(F6301="",L6301,0),IF(F6301&lt;&gt;"",0,IF(P6301="",0,IF(P6301="H",0,IF(Q6301&lt;Veriler!$G$2,L6301*Veriler!$G$2,L6301*Q6301)))))," ")</f>
        <v>0</v>
      </c>
      <c r="T6301" s="133">
        <f>IF(Veriler!T6301&lt;=0.1, S6301, IF(AND(Veriler!T6301&gt;0.1, F6301="", P6301="E"), IF(Q6301&gt;Veriler!$G$2, Q6301*S6301, IF(Q6301&lt;Veriler!$G$2, Veriler!$G$2*S6301, Q6301*S6301)), 0))</f>
        <v>0</v>
      </c>
      <c r="U6301" s="133" t="str">
        <f t="shared" si="1989"/>
        <v xml:space="preserve"> </v>
      </c>
      <c r="V6301" s="134" t="str">
        <f>IFERROR(IF(O6301="%10 sınırı aşılmıştır.",L6301-T6301,IFERROR(IF(F6301="",IF(S6301=1,0,IF(L6301-S6301=0,"",L6301-S6301)),IF(Veriler!M6301="",L6301,IF(L6301*Veriler!M6301=0,"",L6301*Veriler!M6301))),L6301)),0)</f>
        <v/>
      </c>
      <c r="W6301" s="146"/>
      <c r="X6301" s="146"/>
      <c r="Y6301" s="146"/>
    </row>
    <row r="6302" spans="1:25" s="99" customFormat="1" ht="54.75" customHeight="1" x14ac:dyDescent="0.25">
      <c r="A6302" s="96">
        <f t="shared" si="1990"/>
        <v>4647</v>
      </c>
      <c r="B6302" s="175"/>
      <c r="C6302" s="176"/>
      <c r="D6302" s="113"/>
      <c r="E6302" s="115"/>
      <c r="F6302" s="174"/>
      <c r="G6302" s="114" t="str">
        <f t="shared" si="1985"/>
        <v/>
      </c>
      <c r="H6302" s="115"/>
      <c r="I6302" s="115"/>
      <c r="J6302" s="115"/>
      <c r="K6302" s="115"/>
      <c r="L6302" s="133" t="str">
        <f t="shared" si="1986"/>
        <v/>
      </c>
      <c r="M6302" s="116" t="str">
        <f>IF(L6302="", "", L6302/Veriler!$X$1)</f>
        <v/>
      </c>
      <c r="N6302" s="116" t="str">
        <f>IF(F6302&lt;&gt;"", "İthal Girdi", IF(Veriler!T6302="", "", IF(Veriler!S6302="H", "%0,5 üzerindedir", IF(Veriler!T6302&gt;0.1, "%10 sınırı aşılmıştır.", "Uygun"))))</f>
        <v>%0,5 üzerindedir</v>
      </c>
      <c r="O6302" s="116" t="str">
        <f t="shared" si="1987"/>
        <v xml:space="preserve"> </v>
      </c>
      <c r="P6302" s="117"/>
      <c r="Q6302" s="118"/>
      <c r="R6302" s="119" t="str">
        <f t="shared" si="1988"/>
        <v/>
      </c>
      <c r="S6302" s="133">
        <f>IFERROR(IF(M6302&lt;=0.005,IF(F6302="",L6302,0),IF(F6302&lt;&gt;"",0,IF(P6302="",0,IF(P6302="H",0,IF(Q6302&lt;Veriler!$G$2,L6302*Veriler!$G$2,L6302*Q6302)))))," ")</f>
        <v>0</v>
      </c>
      <c r="T6302" s="133">
        <f>IF(Veriler!T6302&lt;=0.1, S6302, IF(AND(Veriler!T6302&gt;0.1, F6302="", P6302="E"), IF(Q6302&gt;Veriler!$G$2, Q6302*S6302, IF(Q6302&lt;Veriler!$G$2, Veriler!$G$2*S6302, Q6302*S6302)), 0))</f>
        <v>0</v>
      </c>
      <c r="U6302" s="133" t="str">
        <f t="shared" si="1989"/>
        <v xml:space="preserve"> </v>
      </c>
      <c r="V6302" s="134" t="str">
        <f>IFERROR(IF(O6302="%10 sınırı aşılmıştır.",L6302-T6302,IFERROR(IF(F6302="",IF(S6302=1,0,IF(L6302-S6302=0,"",L6302-S6302)),IF(Veriler!M6302="",L6302,IF(L6302*Veriler!M6302=0,"",L6302*Veriler!M6302))),L6302)),0)</f>
        <v/>
      </c>
      <c r="W6302" s="146"/>
      <c r="X6302" s="146"/>
      <c r="Y6302" s="146"/>
    </row>
    <row r="6303" spans="1:25" s="99" customFormat="1" ht="54.75" customHeight="1" x14ac:dyDescent="0.25">
      <c r="A6303" s="96">
        <f t="shared" si="1990"/>
        <v>4648</v>
      </c>
      <c r="B6303" s="175"/>
      <c r="C6303" s="176"/>
      <c r="D6303" s="113"/>
      <c r="E6303" s="115"/>
      <c r="F6303" s="174"/>
      <c r="G6303" s="114" t="str">
        <f t="shared" si="1985"/>
        <v/>
      </c>
      <c r="H6303" s="115"/>
      <c r="I6303" s="115"/>
      <c r="J6303" s="115"/>
      <c r="K6303" s="115"/>
      <c r="L6303" s="133" t="str">
        <f t="shared" si="1986"/>
        <v/>
      </c>
      <c r="M6303" s="116" t="str">
        <f>IF(L6303="", "", L6303/Veriler!$X$1)</f>
        <v/>
      </c>
      <c r="N6303" s="116" t="str">
        <f>IF(F6303&lt;&gt;"", "İthal Girdi", IF(Veriler!T6303="", "", IF(Veriler!S6303="H", "%0,5 üzerindedir", IF(Veriler!T6303&gt;0.1, "%10 sınırı aşılmıştır.", "Uygun"))))</f>
        <v>%0,5 üzerindedir</v>
      </c>
      <c r="O6303" s="116" t="str">
        <f t="shared" si="1987"/>
        <v xml:space="preserve"> </v>
      </c>
      <c r="P6303" s="117"/>
      <c r="Q6303" s="118"/>
      <c r="R6303" s="119" t="str">
        <f t="shared" si="1988"/>
        <v/>
      </c>
      <c r="S6303" s="133">
        <f>IFERROR(IF(M6303&lt;=0.005,IF(F6303="",L6303,0),IF(F6303&lt;&gt;"",0,IF(P6303="",0,IF(P6303="H",0,IF(Q6303&lt;Veriler!$G$2,L6303*Veriler!$G$2,L6303*Q6303)))))," ")</f>
        <v>0</v>
      </c>
      <c r="T6303" s="133">
        <f>IF(Veriler!T6303&lt;=0.1, S6303, IF(AND(Veriler!T6303&gt;0.1, F6303="", P6303="E"), IF(Q6303&gt;Veriler!$G$2, Q6303*S6303, IF(Q6303&lt;Veriler!$G$2, Veriler!$G$2*S6303, Q6303*S6303)), 0))</f>
        <v>0</v>
      </c>
      <c r="U6303" s="133" t="str">
        <f t="shared" si="1989"/>
        <v xml:space="preserve"> </v>
      </c>
      <c r="V6303" s="134" t="str">
        <f>IFERROR(IF(O6303="%10 sınırı aşılmıştır.",L6303-T6303,IFERROR(IF(F6303="",IF(S6303=1,0,IF(L6303-S6303=0,"",L6303-S6303)),IF(Veriler!M6303="",L6303,IF(L6303*Veriler!M6303=0,"",L6303*Veriler!M6303))),L6303)),0)</f>
        <v/>
      </c>
      <c r="W6303" s="146"/>
      <c r="X6303" s="146"/>
      <c r="Y6303" s="146"/>
    </row>
    <row r="6304" spans="1:25" s="99" customFormat="1" ht="24" customHeight="1" x14ac:dyDescent="0.25">
      <c r="A6304" s="103"/>
      <c r="B6304" s="104"/>
      <c r="C6304" s="104"/>
      <c r="D6304" s="104"/>
      <c r="E6304" s="103"/>
      <c r="F6304" s="135"/>
      <c r="G6304" s="157"/>
      <c r="H6304" s="103"/>
      <c r="I6304" s="103"/>
      <c r="J6304" s="103"/>
      <c r="K6304" s="103"/>
      <c r="L6304" s="136">
        <f>SUM(L6275:L6288,L6290:L6303)</f>
        <v>0</v>
      </c>
      <c r="M6304" s="158"/>
      <c r="N6304" s="158"/>
      <c r="O6304" s="158"/>
      <c r="P6304" s="105"/>
      <c r="Q6304" s="106"/>
      <c r="R6304" s="159"/>
      <c r="S6304" s="160"/>
      <c r="T6304" s="160"/>
      <c r="U6304" s="160"/>
      <c r="V6304" s="160"/>
      <c r="W6304" s="146"/>
      <c r="X6304" s="146"/>
      <c r="Y6304" s="146"/>
    </row>
    <row r="6305" spans="1:25" s="99" customFormat="1" ht="31.5" customHeight="1" x14ac:dyDescent="0.25">
      <c r="A6305" s="103"/>
      <c r="B6305" s="104"/>
      <c r="C6305" s="104"/>
      <c r="D6305" s="104"/>
      <c r="E6305" s="103"/>
      <c r="F6305" s="135"/>
      <c r="G6305" s="157"/>
      <c r="H6305" s="103"/>
      <c r="I6305" s="103"/>
      <c r="J6305" s="103"/>
      <c r="K6305" s="103"/>
      <c r="L6305" s="161"/>
      <c r="M6305" s="158"/>
      <c r="N6305" s="158"/>
      <c r="O6305" s="158"/>
      <c r="P6305" s="105"/>
      <c r="Q6305" s="106"/>
      <c r="R6305" s="159"/>
      <c r="S6305" s="162" t="s">
        <v>57</v>
      </c>
      <c r="T6305" s="162" t="s">
        <v>57</v>
      </c>
      <c r="U6305" s="162" t="s">
        <v>57</v>
      </c>
      <c r="V6305" s="163" t="s">
        <v>58</v>
      </c>
      <c r="W6305" s="146"/>
      <c r="X6305" s="146"/>
      <c r="Y6305" s="146"/>
    </row>
    <row r="6306" spans="1:25" s="99" customFormat="1" ht="58.5" customHeight="1" x14ac:dyDescent="0.25">
      <c r="A6306" s="185" t="s">
        <v>59</v>
      </c>
      <c r="B6306" s="180"/>
      <c r="C6306" s="180"/>
      <c r="D6306" s="180"/>
      <c r="E6306" s="180"/>
      <c r="F6306" s="180"/>
      <c r="G6306" s="180"/>
      <c r="H6306" s="180"/>
      <c r="I6306" s="180"/>
      <c r="J6306" s="180"/>
      <c r="K6306" s="180"/>
      <c r="L6306" s="180"/>
      <c r="M6306" s="180"/>
      <c r="N6306" s="180"/>
      <c r="O6306" s="180"/>
      <c r="P6306" s="180"/>
      <c r="Q6306" s="180"/>
      <c r="R6306" s="176"/>
      <c r="S6306" s="137">
        <f>SUM(S6268,S6275:S6288,S6290:S6303)</f>
        <v>0</v>
      </c>
      <c r="T6306" s="137" t="str">
        <f>IF(SUM(T6275:T6288,T6290:T6303)=0," ",SUM(T6275:T6288,T6290:T6303))</f>
        <v xml:space="preserve"> </v>
      </c>
      <c r="U6306" s="137" t="str">
        <f>IF(SUM(U6275:U6288,U6290:U6303)=0," ",SUM(U6275:U6288,U6290:U6303))</f>
        <v xml:space="preserve"> </v>
      </c>
      <c r="V6306" s="137" t="str">
        <f>IF(SUM(V6275:V6288,V6290:V6303)=0," ",SUM(V6275:V6288,V6290:V6303))</f>
        <v xml:space="preserve"> </v>
      </c>
      <c r="W6306" s="146"/>
      <c r="X6306" s="164">
        <f>SUM(U6275:U6288,U6290:U6303)</f>
        <v>0</v>
      </c>
      <c r="Y6306" s="164">
        <f>SUM(V6275:V6288,V6290:V6303)</f>
        <v>0</v>
      </c>
    </row>
    <row r="6307" spans="1:25" x14ac:dyDescent="0.3">
      <c r="A6307" s="34"/>
      <c r="G6307" s="146"/>
      <c r="L6307" s="146"/>
      <c r="M6307" s="146"/>
      <c r="N6307" s="146"/>
      <c r="O6307" s="146"/>
      <c r="R6307" s="146"/>
      <c r="S6307" s="146"/>
      <c r="T6307" s="146"/>
      <c r="U6307" s="146"/>
      <c r="V6307" s="146"/>
      <c r="W6307" s="146"/>
      <c r="X6307" s="146"/>
      <c r="Y6307" s="146"/>
    </row>
    <row r="6308" spans="1:25" x14ac:dyDescent="0.3">
      <c r="A6308" s="186" t="s">
        <v>60</v>
      </c>
      <c r="B6308" s="187"/>
      <c r="C6308" s="187"/>
      <c r="D6308" s="187"/>
      <c r="E6308" s="187"/>
      <c r="F6308" s="187"/>
      <c r="G6308" s="187"/>
      <c r="H6308" s="187"/>
      <c r="I6308" s="187"/>
      <c r="J6308" s="187"/>
      <c r="K6308" s="187"/>
      <c r="L6308" s="187"/>
      <c r="M6308" s="187"/>
      <c r="N6308" s="187"/>
      <c r="O6308" s="187"/>
      <c r="P6308" s="187"/>
      <c r="Q6308" s="187"/>
      <c r="R6308" s="187"/>
      <c r="S6308" s="187"/>
      <c r="T6308" s="187"/>
      <c r="U6308" s="187"/>
      <c r="V6308" s="187"/>
      <c r="W6308" s="146"/>
      <c r="X6308" s="146"/>
      <c r="Y6308" s="146"/>
    </row>
    <row r="6309" spans="1:25" s="99" customFormat="1" ht="41.25" customHeight="1" x14ac:dyDescent="0.25">
      <c r="A6309" s="189" t="s">
        <v>38</v>
      </c>
      <c r="B6309" s="180"/>
      <c r="C6309" s="180"/>
      <c r="D6309" s="180"/>
      <c r="E6309" s="180"/>
      <c r="F6309" s="180"/>
      <c r="G6309" s="180"/>
      <c r="H6309" s="180"/>
      <c r="I6309" s="180"/>
      <c r="J6309" s="180"/>
      <c r="K6309" s="180"/>
      <c r="L6309" s="180"/>
      <c r="M6309" s="180"/>
      <c r="N6309" s="180"/>
      <c r="O6309" s="180"/>
      <c r="P6309" s="180"/>
      <c r="Q6309" s="180"/>
      <c r="R6309" s="180"/>
      <c r="S6309" s="180"/>
      <c r="T6309" s="180"/>
      <c r="U6309" s="180"/>
      <c r="V6309" s="176"/>
      <c r="W6309" s="146"/>
      <c r="X6309" s="146"/>
      <c r="Y6309" s="146"/>
    </row>
    <row r="6310" spans="1:25" s="100" customFormat="1" ht="35.25" customHeight="1" x14ac:dyDescent="0.25">
      <c r="A6310" s="179" t="s">
        <v>39</v>
      </c>
      <c r="B6310" s="180"/>
      <c r="C6310" s="180"/>
      <c r="D6310" s="180"/>
      <c r="E6310" s="180"/>
      <c r="F6310" s="180"/>
      <c r="G6310" s="180"/>
      <c r="H6310" s="180"/>
      <c r="I6310" s="180"/>
      <c r="J6310" s="180"/>
      <c r="K6310" s="180"/>
      <c r="L6310" s="180"/>
      <c r="M6310" s="180"/>
      <c r="N6310" s="180"/>
      <c r="O6310" s="180"/>
      <c r="P6310" s="180"/>
      <c r="Q6310" s="180"/>
      <c r="R6310" s="176"/>
      <c r="S6310" s="147"/>
      <c r="T6310" s="148"/>
      <c r="U6310" s="149" t="s">
        <v>40</v>
      </c>
      <c r="V6310" s="150">
        <f>V6272+1</f>
        <v>167</v>
      </c>
      <c r="W6310" s="146"/>
      <c r="X6310" s="146"/>
      <c r="Y6310" s="146"/>
    </row>
    <row r="6311" spans="1:25" s="99" customFormat="1" ht="81" customHeight="1" x14ac:dyDescent="0.25">
      <c r="A6311" s="110" t="s">
        <v>3</v>
      </c>
      <c r="B6311" s="188" t="s">
        <v>41</v>
      </c>
      <c r="C6311" s="176"/>
      <c r="D6311" s="111" t="s">
        <v>42</v>
      </c>
      <c r="E6311" s="110" t="s">
        <v>324</v>
      </c>
      <c r="F6311" s="111" t="s">
        <v>325</v>
      </c>
      <c r="G6311" s="151" t="s">
        <v>43</v>
      </c>
      <c r="H6311" s="110" t="s">
        <v>44</v>
      </c>
      <c r="I6311" s="110" t="s">
        <v>8</v>
      </c>
      <c r="J6311" s="110" t="s">
        <v>45</v>
      </c>
      <c r="K6311" s="110" t="s">
        <v>46</v>
      </c>
      <c r="L6311" s="152" t="s">
        <v>47</v>
      </c>
      <c r="M6311" s="153" t="s">
        <v>48</v>
      </c>
      <c r="N6311" s="154" t="s">
        <v>49</v>
      </c>
      <c r="O6311" s="154" t="s">
        <v>49</v>
      </c>
      <c r="P6311" s="112" t="s">
        <v>50</v>
      </c>
      <c r="Q6311" s="110" t="s">
        <v>51</v>
      </c>
      <c r="R6311" s="155" t="s">
        <v>52</v>
      </c>
      <c r="S6311" s="156" t="s">
        <v>53</v>
      </c>
      <c r="T6311" s="156" t="s">
        <v>54</v>
      </c>
      <c r="U6311" s="152" t="s">
        <v>54</v>
      </c>
      <c r="V6311" s="152" t="s">
        <v>55</v>
      </c>
      <c r="W6311" s="146"/>
      <c r="X6311" s="146"/>
      <c r="Y6311" s="146"/>
    </row>
    <row r="6312" spans="1:25" s="99" customFormat="1" ht="45" customHeight="1" x14ac:dyDescent="0.25">
      <c r="A6312" s="101"/>
      <c r="B6312" s="177" t="s">
        <v>56</v>
      </c>
      <c r="C6312" s="178"/>
      <c r="D6312" s="102"/>
      <c r="E6312" s="170"/>
      <c r="F6312" s="102"/>
      <c r="G6312" s="95"/>
      <c r="H6312" s="102"/>
      <c r="I6312" s="102"/>
      <c r="J6312" s="102"/>
      <c r="K6312" s="102"/>
      <c r="L6312" s="95"/>
      <c r="M6312" s="95"/>
      <c r="N6312" s="95"/>
      <c r="O6312" s="95"/>
      <c r="P6312" s="102"/>
      <c r="Q6312" s="102"/>
      <c r="R6312" s="190"/>
      <c r="S6312" s="184"/>
      <c r="T6312" s="95"/>
      <c r="U6312" s="95"/>
      <c r="V6312" s="95"/>
      <c r="W6312" s="146"/>
      <c r="X6312" s="146"/>
      <c r="Y6312" s="146"/>
    </row>
    <row r="6313" spans="1:25" s="99" customFormat="1" ht="54.75" customHeight="1" x14ac:dyDescent="0.25">
      <c r="A6313" s="96">
        <f>A6303+1</f>
        <v>4649</v>
      </c>
      <c r="B6313" s="181"/>
      <c r="C6313" s="182"/>
      <c r="D6313" s="113"/>
      <c r="E6313" s="115"/>
      <c r="F6313" s="174"/>
      <c r="G6313" s="114" t="str">
        <f t="shared" ref="G6313:G6326" si="1991">IF(AND(F6313&lt;&gt;"",V6313&lt;&gt;"",L6313&lt;&gt;0),V6313/L6313,"")</f>
        <v/>
      </c>
      <c r="H6313" s="115"/>
      <c r="I6313" s="115"/>
      <c r="J6313" s="115"/>
      <c r="K6313" s="115"/>
      <c r="L6313" s="133" t="str">
        <f t="shared" ref="L6313:L6326" si="1992">IF(AND(H6313&lt;&gt;0, J6313&lt;&gt;0, K6313&lt;&gt;0), H6313*J6313*K6313, "")</f>
        <v/>
      </c>
      <c r="M6313" s="116" t="str">
        <f>IF(L6313="", "", L6313/Veriler!$X$1)</f>
        <v/>
      </c>
      <c r="N6313" s="116" t="str">
        <f>IF(F6313&lt;&gt;"", "İthal Girdi", IF(Veriler!T6313="", "", IF(Veriler!S6313="H", "%0,5 üzerindedir", IF(Veriler!T6313&gt;0.1, "%10 sınırı aşılmıştır.", "Uygun"))))</f>
        <v>%0,5 üzerindedir</v>
      </c>
      <c r="O6313" s="116" t="str">
        <f t="shared" ref="O6313:O6326" si="1993">IF(M6313=""," ",N6313)</f>
        <v xml:space="preserve"> </v>
      </c>
      <c r="P6313" s="117"/>
      <c r="Q6313" s="118"/>
      <c r="R6313" s="119" t="str">
        <f t="shared" ref="R6313:R6326" si="1994">IFERROR(IF(AND(T6313&lt;&gt;"",L6313&lt;&gt;"",L6313&lt;&gt;0,T6313&lt;&gt;0),T6313/L6313,"")," ")</f>
        <v/>
      </c>
      <c r="S6313" s="133">
        <f>IFERROR(IF(M6313&lt;=0.005,IF(F6313="",L6313,0),IF(F6313&lt;&gt;"",0,IF(P6313="",0,IF(P6313="H",0,IF(Q6313&lt;Veriler!$G$2,L6313*Veriler!$G$2,L6313*Q6313)))))," ")</f>
        <v>0</v>
      </c>
      <c r="T6313" s="133">
        <f>IF(Veriler!T6313&lt;=0.1, S6313, IF(AND(Veriler!T6313&gt;0.1, F6313="", P6313="E"), IF(Q6313&gt;Veriler!$G$2, Q6313*S6313, IF(Q6313&lt;Veriler!$G$2, Veriler!$G$2*S6313, Q6313*S6313)), 0))</f>
        <v>0</v>
      </c>
      <c r="U6313" s="133" t="str">
        <f t="shared" ref="U6313:U6326" si="1995">IF(T6313=0," ",T6313)</f>
        <v xml:space="preserve"> </v>
      </c>
      <c r="V6313" s="134" t="str">
        <f>IFERROR(IF(O6313="%10 sınırı aşılmıştır.",L6313-T6313,IFERROR(IF(F6313="",IF(S6313=1,0,IF(L6313-S6313=0,"",L6313-S6313)),IF(Veriler!M6313="",L6313,IF(L6313*Veriler!M6313=0,"",L6313*Veriler!M6313))),L6313)),0)</f>
        <v/>
      </c>
      <c r="W6313" s="146"/>
      <c r="X6313" s="146"/>
      <c r="Y6313" s="146"/>
    </row>
    <row r="6314" spans="1:25" s="99" customFormat="1" ht="54.75" customHeight="1" x14ac:dyDescent="0.25">
      <c r="A6314" s="96">
        <f t="shared" ref="A6314:A6326" si="1996">A6313+1</f>
        <v>4650</v>
      </c>
      <c r="B6314" s="175"/>
      <c r="C6314" s="176"/>
      <c r="D6314" s="113"/>
      <c r="E6314" s="115"/>
      <c r="F6314" s="174"/>
      <c r="G6314" s="114" t="str">
        <f t="shared" si="1991"/>
        <v/>
      </c>
      <c r="H6314" s="115"/>
      <c r="I6314" s="115"/>
      <c r="J6314" s="115"/>
      <c r="K6314" s="115"/>
      <c r="L6314" s="133" t="str">
        <f t="shared" si="1992"/>
        <v/>
      </c>
      <c r="M6314" s="116" t="str">
        <f>IF(L6314="", "", L6314/Veriler!$X$1)</f>
        <v/>
      </c>
      <c r="N6314" s="116" t="str">
        <f>IF(F6314&lt;&gt;"", "İthal Girdi", IF(Veriler!T6314="", "", IF(Veriler!S6314="H", "%0,5 üzerindedir", IF(Veriler!T6314&gt;0.1, "%10 sınırı aşılmıştır.", "Uygun"))))</f>
        <v>%0,5 üzerindedir</v>
      </c>
      <c r="O6314" s="116" t="str">
        <f t="shared" si="1993"/>
        <v xml:space="preserve"> </v>
      </c>
      <c r="P6314" s="117"/>
      <c r="Q6314" s="118"/>
      <c r="R6314" s="119" t="str">
        <f t="shared" si="1994"/>
        <v/>
      </c>
      <c r="S6314" s="133">
        <f>IFERROR(IF(M6314&lt;=0.005,IF(F6314="",L6314,0),IF(F6314&lt;&gt;"",0,IF(P6314="",0,IF(P6314="H",0,IF(Q6314&lt;Veriler!$G$2,L6314*Veriler!$G$2,L6314*Q6314)))))," ")</f>
        <v>0</v>
      </c>
      <c r="T6314" s="133">
        <f>IF(Veriler!T6314&lt;=0.1, S6314, IF(AND(Veriler!T6314&gt;0.1, F6314="", P6314="E"), IF(Q6314&gt;Veriler!$G$2, Q6314*S6314, IF(Q6314&lt;Veriler!$G$2, Veriler!$G$2*S6314, Q6314*S6314)), 0))</f>
        <v>0</v>
      </c>
      <c r="U6314" s="133" t="str">
        <f t="shared" si="1995"/>
        <v xml:space="preserve"> </v>
      </c>
      <c r="V6314" s="134" t="str">
        <f>IFERROR(IF(O6314="%10 sınırı aşılmıştır.",L6314-T6314,IFERROR(IF(F6314="",IF(S6314=1,0,IF(L6314-S6314=0,"",L6314-S6314)),IF(Veriler!M6314="",L6314,IF(L6314*Veriler!M6314=0,"",L6314*Veriler!M6314))),L6314)),0)</f>
        <v/>
      </c>
      <c r="W6314" s="146"/>
      <c r="X6314" s="146"/>
      <c r="Y6314" s="146"/>
    </row>
    <row r="6315" spans="1:25" s="99" customFormat="1" ht="54.75" customHeight="1" x14ac:dyDescent="0.25">
      <c r="A6315" s="96">
        <f t="shared" si="1996"/>
        <v>4651</v>
      </c>
      <c r="B6315" s="175"/>
      <c r="C6315" s="176"/>
      <c r="D6315" s="113"/>
      <c r="E6315" s="115"/>
      <c r="F6315" s="174"/>
      <c r="G6315" s="114" t="str">
        <f t="shared" si="1991"/>
        <v/>
      </c>
      <c r="H6315" s="115"/>
      <c r="I6315" s="115"/>
      <c r="J6315" s="115"/>
      <c r="K6315" s="115"/>
      <c r="L6315" s="133" t="str">
        <f t="shared" si="1992"/>
        <v/>
      </c>
      <c r="M6315" s="116" t="str">
        <f>IF(L6315="", "", L6315/Veriler!$X$1)</f>
        <v/>
      </c>
      <c r="N6315" s="116" t="str">
        <f>IF(F6315&lt;&gt;"", "İthal Girdi", IF(Veriler!T6315="", "", IF(Veriler!S6315="H", "%0,5 üzerindedir", IF(Veriler!T6315&gt;0.1, "%10 sınırı aşılmıştır.", "Uygun"))))</f>
        <v>%0,5 üzerindedir</v>
      </c>
      <c r="O6315" s="116" t="str">
        <f t="shared" si="1993"/>
        <v xml:space="preserve"> </v>
      </c>
      <c r="P6315" s="117"/>
      <c r="Q6315" s="118"/>
      <c r="R6315" s="119" t="str">
        <f t="shared" si="1994"/>
        <v/>
      </c>
      <c r="S6315" s="133">
        <f>IFERROR(IF(M6315&lt;=0.005,IF(F6315="",L6315,0),IF(F6315&lt;&gt;"",0,IF(P6315="",0,IF(P6315="H",0,IF(Q6315&lt;Veriler!$G$2,L6315*Veriler!$G$2,L6315*Q6315)))))," ")</f>
        <v>0</v>
      </c>
      <c r="T6315" s="133">
        <f>IF(Veriler!T6315&lt;=0.1, S6315, IF(AND(Veriler!T6315&gt;0.1, F6315="", P6315="E"), IF(Q6315&gt;Veriler!$G$2, Q6315*S6315, IF(Q6315&lt;Veriler!$G$2, Veriler!$G$2*S6315, Q6315*S6315)), 0))</f>
        <v>0</v>
      </c>
      <c r="U6315" s="133" t="str">
        <f t="shared" si="1995"/>
        <v xml:space="preserve"> </v>
      </c>
      <c r="V6315" s="134" t="str">
        <f>IFERROR(IF(O6315="%10 sınırı aşılmıştır.",L6315-T6315,IFERROR(IF(F6315="",IF(S6315=1,0,IF(L6315-S6315=0,"",L6315-S6315)),IF(Veriler!M6315="",L6315,IF(L6315*Veriler!M6315=0,"",L6315*Veriler!M6315))),L6315)),0)</f>
        <v/>
      </c>
      <c r="W6315" s="146"/>
      <c r="X6315" s="146"/>
      <c r="Y6315" s="146"/>
    </row>
    <row r="6316" spans="1:25" s="99" customFormat="1" ht="54.75" customHeight="1" x14ac:dyDescent="0.25">
      <c r="A6316" s="96">
        <f t="shared" si="1996"/>
        <v>4652</v>
      </c>
      <c r="B6316" s="175"/>
      <c r="C6316" s="176"/>
      <c r="D6316" s="113"/>
      <c r="E6316" s="115"/>
      <c r="F6316" s="174"/>
      <c r="G6316" s="114" t="str">
        <f t="shared" si="1991"/>
        <v/>
      </c>
      <c r="H6316" s="115"/>
      <c r="I6316" s="115"/>
      <c r="J6316" s="115"/>
      <c r="K6316" s="115"/>
      <c r="L6316" s="133" t="str">
        <f t="shared" si="1992"/>
        <v/>
      </c>
      <c r="M6316" s="116" t="str">
        <f>IF(L6316="", "", L6316/Veriler!$X$1)</f>
        <v/>
      </c>
      <c r="N6316" s="116" t="str">
        <f>IF(F6316&lt;&gt;"", "İthal Girdi", IF(Veriler!T6316="", "", IF(Veriler!S6316="H", "%0,5 üzerindedir", IF(Veriler!T6316&gt;0.1, "%10 sınırı aşılmıştır.", "Uygun"))))</f>
        <v>%0,5 üzerindedir</v>
      </c>
      <c r="O6316" s="116" t="str">
        <f t="shared" si="1993"/>
        <v xml:space="preserve"> </v>
      </c>
      <c r="P6316" s="117"/>
      <c r="Q6316" s="118"/>
      <c r="R6316" s="119" t="str">
        <f t="shared" si="1994"/>
        <v/>
      </c>
      <c r="S6316" s="133">
        <f>IFERROR(IF(M6316&lt;=0.005,IF(F6316="",L6316,0),IF(F6316&lt;&gt;"",0,IF(P6316="",0,IF(P6316="H",0,IF(Q6316&lt;Veriler!$G$2,L6316*Veriler!$G$2,L6316*Q6316)))))," ")</f>
        <v>0</v>
      </c>
      <c r="T6316" s="133">
        <f>IF(Veriler!T6316&lt;=0.1, S6316, IF(AND(Veriler!T6316&gt;0.1, F6316="", P6316="E"), IF(Q6316&gt;Veriler!$G$2, Q6316*S6316, IF(Q6316&lt;Veriler!$G$2, Veriler!$G$2*S6316, Q6316*S6316)), 0))</f>
        <v>0</v>
      </c>
      <c r="U6316" s="133" t="str">
        <f t="shared" si="1995"/>
        <v xml:space="preserve"> </v>
      </c>
      <c r="V6316" s="134" t="str">
        <f>IFERROR(IF(O6316="%10 sınırı aşılmıştır.",L6316-T6316,IFERROR(IF(F6316="",IF(S6316=1,0,IF(L6316-S6316=0,"",L6316-S6316)),IF(Veriler!M6316="",L6316,IF(L6316*Veriler!M6316=0,"",L6316*Veriler!M6316))),L6316)),0)</f>
        <v/>
      </c>
      <c r="W6316" s="146"/>
      <c r="X6316" s="146"/>
      <c r="Y6316" s="146"/>
    </row>
    <row r="6317" spans="1:25" s="99" customFormat="1" ht="54.75" customHeight="1" x14ac:dyDescent="0.25">
      <c r="A6317" s="96">
        <f t="shared" si="1996"/>
        <v>4653</v>
      </c>
      <c r="B6317" s="175"/>
      <c r="C6317" s="176"/>
      <c r="D6317" s="113"/>
      <c r="E6317" s="115"/>
      <c r="F6317" s="174"/>
      <c r="G6317" s="114" t="str">
        <f t="shared" si="1991"/>
        <v/>
      </c>
      <c r="H6317" s="115"/>
      <c r="I6317" s="115"/>
      <c r="J6317" s="115"/>
      <c r="K6317" s="115"/>
      <c r="L6317" s="133" t="str">
        <f t="shared" si="1992"/>
        <v/>
      </c>
      <c r="M6317" s="116" t="str">
        <f>IF(L6317="", "", L6317/Veriler!$X$1)</f>
        <v/>
      </c>
      <c r="N6317" s="116" t="str">
        <f>IF(F6317&lt;&gt;"", "İthal Girdi", IF(Veriler!T6317="", "", IF(Veriler!S6317="H", "%0,5 üzerindedir", IF(Veriler!T6317&gt;0.1, "%10 sınırı aşılmıştır.", "Uygun"))))</f>
        <v>%0,5 üzerindedir</v>
      </c>
      <c r="O6317" s="116" t="str">
        <f t="shared" si="1993"/>
        <v xml:space="preserve"> </v>
      </c>
      <c r="P6317" s="117"/>
      <c r="Q6317" s="118"/>
      <c r="R6317" s="119" t="str">
        <f t="shared" si="1994"/>
        <v/>
      </c>
      <c r="S6317" s="133">
        <f>IFERROR(IF(M6317&lt;=0.005,IF(F6317="",L6317,0),IF(F6317&lt;&gt;"",0,IF(P6317="",0,IF(P6317="H",0,IF(Q6317&lt;Veriler!$G$2,L6317*Veriler!$G$2,L6317*Q6317)))))," ")</f>
        <v>0</v>
      </c>
      <c r="T6317" s="133">
        <f>IF(Veriler!T6317&lt;=0.1, S6317, IF(AND(Veriler!T6317&gt;0.1, F6317="", P6317="E"), IF(Q6317&gt;Veriler!$G$2, Q6317*S6317, IF(Q6317&lt;Veriler!$G$2, Veriler!$G$2*S6317, Q6317*S6317)), 0))</f>
        <v>0</v>
      </c>
      <c r="U6317" s="133" t="str">
        <f t="shared" si="1995"/>
        <v xml:space="preserve"> </v>
      </c>
      <c r="V6317" s="134" t="str">
        <f>IFERROR(IF(O6317="%10 sınırı aşılmıştır.",L6317-T6317,IFERROR(IF(F6317="",IF(S6317=1,0,IF(L6317-S6317=0,"",L6317-S6317)),IF(Veriler!M6317="",L6317,IF(L6317*Veriler!M6317=0,"",L6317*Veriler!M6317))),L6317)),0)</f>
        <v/>
      </c>
      <c r="W6317" s="146"/>
      <c r="X6317" s="146"/>
      <c r="Y6317" s="146"/>
    </row>
    <row r="6318" spans="1:25" s="99" customFormat="1" ht="54.75" customHeight="1" x14ac:dyDescent="0.25">
      <c r="A6318" s="96">
        <f t="shared" si="1996"/>
        <v>4654</v>
      </c>
      <c r="B6318" s="175"/>
      <c r="C6318" s="176"/>
      <c r="D6318" s="113"/>
      <c r="E6318" s="115"/>
      <c r="F6318" s="174"/>
      <c r="G6318" s="114" t="str">
        <f t="shared" si="1991"/>
        <v/>
      </c>
      <c r="H6318" s="115"/>
      <c r="I6318" s="115"/>
      <c r="J6318" s="115"/>
      <c r="K6318" s="115"/>
      <c r="L6318" s="133" t="str">
        <f t="shared" si="1992"/>
        <v/>
      </c>
      <c r="M6318" s="116" t="str">
        <f>IF(L6318="", "", L6318/Veriler!$X$1)</f>
        <v/>
      </c>
      <c r="N6318" s="116" t="str">
        <f>IF(F6318&lt;&gt;"", "İthal Girdi", IF(Veriler!T6318="", "", IF(Veriler!S6318="H", "%0,5 üzerindedir", IF(Veriler!T6318&gt;0.1, "%10 sınırı aşılmıştır.", "Uygun"))))</f>
        <v>%0,5 üzerindedir</v>
      </c>
      <c r="O6318" s="116" t="str">
        <f t="shared" si="1993"/>
        <v xml:space="preserve"> </v>
      </c>
      <c r="P6318" s="117"/>
      <c r="Q6318" s="118"/>
      <c r="R6318" s="119" t="str">
        <f t="shared" si="1994"/>
        <v/>
      </c>
      <c r="S6318" s="133">
        <f>IFERROR(IF(M6318&lt;=0.005,IF(F6318="",L6318,0),IF(F6318&lt;&gt;"",0,IF(P6318="",0,IF(P6318="H",0,IF(Q6318&lt;Veriler!$G$2,L6318*Veriler!$G$2,L6318*Q6318)))))," ")</f>
        <v>0</v>
      </c>
      <c r="T6318" s="133">
        <f>IF(Veriler!T6318&lt;=0.1, S6318, IF(AND(Veriler!T6318&gt;0.1, F6318="", P6318="E"), IF(Q6318&gt;Veriler!$G$2, Q6318*S6318, IF(Q6318&lt;Veriler!$G$2, Veriler!$G$2*S6318, Q6318*S6318)), 0))</f>
        <v>0</v>
      </c>
      <c r="U6318" s="133" t="str">
        <f t="shared" si="1995"/>
        <v xml:space="preserve"> </v>
      </c>
      <c r="V6318" s="134" t="str">
        <f>IFERROR(IF(O6318="%10 sınırı aşılmıştır.",L6318-T6318,IFERROR(IF(F6318="",IF(S6318=1,0,IF(L6318-S6318=0,"",L6318-S6318)),IF(Veriler!M6318="",L6318,IF(L6318*Veriler!M6318=0,"",L6318*Veriler!M6318))),L6318)),0)</f>
        <v/>
      </c>
      <c r="W6318" s="146"/>
      <c r="X6318" s="146"/>
      <c r="Y6318" s="146"/>
    </row>
    <row r="6319" spans="1:25" s="99" customFormat="1" ht="54.75" customHeight="1" x14ac:dyDescent="0.25">
      <c r="A6319" s="96">
        <f t="shared" si="1996"/>
        <v>4655</v>
      </c>
      <c r="B6319" s="175"/>
      <c r="C6319" s="176"/>
      <c r="D6319" s="113"/>
      <c r="E6319" s="115"/>
      <c r="F6319" s="174"/>
      <c r="G6319" s="114" t="str">
        <f t="shared" si="1991"/>
        <v/>
      </c>
      <c r="H6319" s="115"/>
      <c r="I6319" s="115"/>
      <c r="J6319" s="115"/>
      <c r="K6319" s="115"/>
      <c r="L6319" s="133" t="str">
        <f t="shared" si="1992"/>
        <v/>
      </c>
      <c r="M6319" s="116" t="str">
        <f>IF(L6319="", "", L6319/Veriler!$X$1)</f>
        <v/>
      </c>
      <c r="N6319" s="116" t="str">
        <f>IF(F6319&lt;&gt;"", "İthal Girdi", IF(Veriler!T6319="", "", IF(Veriler!S6319="H", "%0,5 üzerindedir", IF(Veriler!T6319&gt;0.1, "%10 sınırı aşılmıştır.", "Uygun"))))</f>
        <v>%0,5 üzerindedir</v>
      </c>
      <c r="O6319" s="116" t="str">
        <f t="shared" si="1993"/>
        <v xml:space="preserve"> </v>
      </c>
      <c r="P6319" s="117"/>
      <c r="Q6319" s="118"/>
      <c r="R6319" s="119" t="str">
        <f t="shared" si="1994"/>
        <v/>
      </c>
      <c r="S6319" s="133">
        <f>IFERROR(IF(M6319&lt;=0.005,IF(F6319="",L6319,0),IF(F6319&lt;&gt;"",0,IF(P6319="",0,IF(P6319="H",0,IF(Q6319&lt;Veriler!$G$2,L6319*Veriler!$G$2,L6319*Q6319)))))," ")</f>
        <v>0</v>
      </c>
      <c r="T6319" s="133">
        <f>IF(Veriler!T6319&lt;=0.1, S6319, IF(AND(Veriler!T6319&gt;0.1, F6319="", P6319="E"), IF(Q6319&gt;Veriler!$G$2, Q6319*S6319, IF(Q6319&lt;Veriler!$G$2, Veriler!$G$2*S6319, Q6319*S6319)), 0))</f>
        <v>0</v>
      </c>
      <c r="U6319" s="133" t="str">
        <f t="shared" si="1995"/>
        <v xml:space="preserve"> </v>
      </c>
      <c r="V6319" s="134" t="str">
        <f>IFERROR(IF(O6319="%10 sınırı aşılmıştır.",L6319-T6319,IFERROR(IF(F6319="",IF(S6319=1,0,IF(L6319-S6319=0,"",L6319-S6319)),IF(Veriler!M6319="",L6319,IF(L6319*Veriler!M6319=0,"",L6319*Veriler!M6319))),L6319)),0)</f>
        <v/>
      </c>
      <c r="W6319" s="146"/>
      <c r="X6319" s="146"/>
      <c r="Y6319" s="146"/>
    </row>
    <row r="6320" spans="1:25" s="99" customFormat="1" ht="54.75" customHeight="1" x14ac:dyDescent="0.25">
      <c r="A6320" s="96">
        <f t="shared" si="1996"/>
        <v>4656</v>
      </c>
      <c r="B6320" s="175"/>
      <c r="C6320" s="176"/>
      <c r="D6320" s="113"/>
      <c r="E6320" s="115"/>
      <c r="F6320" s="174"/>
      <c r="G6320" s="114" t="str">
        <f t="shared" si="1991"/>
        <v/>
      </c>
      <c r="H6320" s="115"/>
      <c r="I6320" s="115"/>
      <c r="J6320" s="115"/>
      <c r="K6320" s="115"/>
      <c r="L6320" s="133" t="str">
        <f t="shared" si="1992"/>
        <v/>
      </c>
      <c r="M6320" s="116" t="str">
        <f>IF(L6320="", "", L6320/Veriler!$X$1)</f>
        <v/>
      </c>
      <c r="N6320" s="116" t="str">
        <f>IF(F6320&lt;&gt;"", "İthal Girdi", IF(Veriler!T6320="", "", IF(Veriler!S6320="H", "%0,5 üzerindedir", IF(Veriler!T6320&gt;0.1, "%10 sınırı aşılmıştır.", "Uygun"))))</f>
        <v>%0,5 üzerindedir</v>
      </c>
      <c r="O6320" s="116" t="str">
        <f t="shared" si="1993"/>
        <v xml:space="preserve"> </v>
      </c>
      <c r="P6320" s="117"/>
      <c r="Q6320" s="118"/>
      <c r="R6320" s="119" t="str">
        <f t="shared" si="1994"/>
        <v/>
      </c>
      <c r="S6320" s="133">
        <f>IFERROR(IF(M6320&lt;=0.005,IF(F6320="",L6320,0),IF(F6320&lt;&gt;"",0,IF(P6320="",0,IF(P6320="H",0,IF(Q6320&lt;Veriler!$G$2,L6320*Veriler!$G$2,L6320*Q6320)))))," ")</f>
        <v>0</v>
      </c>
      <c r="T6320" s="133">
        <f>IF(Veriler!T6320&lt;=0.1, S6320, IF(AND(Veriler!T6320&gt;0.1, F6320="", P6320="E"), IF(Q6320&gt;Veriler!$G$2, Q6320*S6320, IF(Q6320&lt;Veriler!$G$2, Veriler!$G$2*S6320, Q6320*S6320)), 0))</f>
        <v>0</v>
      </c>
      <c r="U6320" s="133" t="str">
        <f t="shared" si="1995"/>
        <v xml:space="preserve"> </v>
      </c>
      <c r="V6320" s="134" t="str">
        <f>IFERROR(IF(O6320="%10 sınırı aşılmıştır.",L6320-T6320,IFERROR(IF(F6320="",IF(S6320=1,0,IF(L6320-S6320=0,"",L6320-S6320)),IF(Veriler!M6320="",L6320,IF(L6320*Veriler!M6320=0,"",L6320*Veriler!M6320))),L6320)),0)</f>
        <v/>
      </c>
      <c r="W6320" s="146"/>
      <c r="X6320" s="146"/>
      <c r="Y6320" s="146"/>
    </row>
    <row r="6321" spans="1:25" s="99" customFormat="1" ht="54.75" customHeight="1" x14ac:dyDescent="0.25">
      <c r="A6321" s="96">
        <f t="shared" si="1996"/>
        <v>4657</v>
      </c>
      <c r="B6321" s="175"/>
      <c r="C6321" s="176"/>
      <c r="D6321" s="113"/>
      <c r="E6321" s="115"/>
      <c r="F6321" s="174"/>
      <c r="G6321" s="114" t="str">
        <f t="shared" si="1991"/>
        <v/>
      </c>
      <c r="H6321" s="115"/>
      <c r="I6321" s="115"/>
      <c r="J6321" s="115"/>
      <c r="K6321" s="115"/>
      <c r="L6321" s="133" t="str">
        <f t="shared" si="1992"/>
        <v/>
      </c>
      <c r="M6321" s="116" t="str">
        <f>IF(L6321="", "", L6321/Veriler!$X$1)</f>
        <v/>
      </c>
      <c r="N6321" s="116" t="str">
        <f>IF(F6321&lt;&gt;"", "İthal Girdi", IF(Veriler!T6321="", "", IF(Veriler!S6321="H", "%0,5 üzerindedir", IF(Veriler!T6321&gt;0.1, "%10 sınırı aşılmıştır.", "Uygun"))))</f>
        <v>%0,5 üzerindedir</v>
      </c>
      <c r="O6321" s="116" t="str">
        <f t="shared" si="1993"/>
        <v xml:space="preserve"> </v>
      </c>
      <c r="P6321" s="117"/>
      <c r="Q6321" s="118"/>
      <c r="R6321" s="119" t="str">
        <f t="shared" si="1994"/>
        <v/>
      </c>
      <c r="S6321" s="133">
        <f>IFERROR(IF(M6321&lt;=0.005,IF(F6321="",L6321,0),IF(F6321&lt;&gt;"",0,IF(P6321="",0,IF(P6321="H",0,IF(Q6321&lt;Veriler!$G$2,L6321*Veriler!$G$2,L6321*Q6321)))))," ")</f>
        <v>0</v>
      </c>
      <c r="T6321" s="133">
        <f>IF(Veriler!T6321&lt;=0.1, S6321, IF(AND(Veriler!T6321&gt;0.1, F6321="", P6321="E"), IF(Q6321&gt;Veriler!$G$2, Q6321*S6321, IF(Q6321&lt;Veriler!$G$2, Veriler!$G$2*S6321, Q6321*S6321)), 0))</f>
        <v>0</v>
      </c>
      <c r="U6321" s="133" t="str">
        <f t="shared" si="1995"/>
        <v xml:space="preserve"> </v>
      </c>
      <c r="V6321" s="134" t="str">
        <f>IFERROR(IF(O6321="%10 sınırı aşılmıştır.",L6321-T6321,IFERROR(IF(F6321="",IF(S6321=1,0,IF(L6321-S6321=0,"",L6321-S6321)),IF(Veriler!M6321="",L6321,IF(L6321*Veriler!M6321=0,"",L6321*Veriler!M6321))),L6321)),0)</f>
        <v/>
      </c>
      <c r="W6321" s="146"/>
      <c r="X6321" s="146"/>
      <c r="Y6321" s="146"/>
    </row>
    <row r="6322" spans="1:25" s="99" customFormat="1" ht="54.75" customHeight="1" x14ac:dyDescent="0.25">
      <c r="A6322" s="96">
        <f t="shared" si="1996"/>
        <v>4658</v>
      </c>
      <c r="B6322" s="175"/>
      <c r="C6322" s="176"/>
      <c r="D6322" s="113"/>
      <c r="E6322" s="115"/>
      <c r="F6322" s="174"/>
      <c r="G6322" s="114" t="str">
        <f t="shared" si="1991"/>
        <v/>
      </c>
      <c r="H6322" s="115"/>
      <c r="I6322" s="115"/>
      <c r="J6322" s="115"/>
      <c r="K6322" s="115"/>
      <c r="L6322" s="133" t="str">
        <f t="shared" si="1992"/>
        <v/>
      </c>
      <c r="M6322" s="116" t="str">
        <f>IF(L6322="", "", L6322/Veriler!$X$1)</f>
        <v/>
      </c>
      <c r="N6322" s="116" t="str">
        <f>IF(F6322&lt;&gt;"", "İthal Girdi", IF(Veriler!T6322="", "", IF(Veriler!S6322="H", "%0,5 üzerindedir", IF(Veriler!T6322&gt;0.1, "%10 sınırı aşılmıştır.", "Uygun"))))</f>
        <v>%0,5 üzerindedir</v>
      </c>
      <c r="O6322" s="116" t="str">
        <f t="shared" si="1993"/>
        <v xml:space="preserve"> </v>
      </c>
      <c r="P6322" s="117"/>
      <c r="Q6322" s="118"/>
      <c r="R6322" s="119" t="str">
        <f t="shared" si="1994"/>
        <v/>
      </c>
      <c r="S6322" s="133">
        <f>IFERROR(IF(M6322&lt;=0.005,IF(F6322="",L6322,0),IF(F6322&lt;&gt;"",0,IF(P6322="",0,IF(P6322="H",0,IF(Q6322&lt;Veriler!$G$2,L6322*Veriler!$G$2,L6322*Q6322)))))," ")</f>
        <v>0</v>
      </c>
      <c r="T6322" s="133">
        <f>IF(Veriler!T6322&lt;=0.1, S6322, IF(AND(Veriler!T6322&gt;0.1, F6322="", P6322="E"), IF(Q6322&gt;Veriler!$G$2, Q6322*S6322, IF(Q6322&lt;Veriler!$G$2, Veriler!$G$2*S6322, Q6322*S6322)), 0))</f>
        <v>0</v>
      </c>
      <c r="U6322" s="133" t="str">
        <f t="shared" si="1995"/>
        <v xml:space="preserve"> </v>
      </c>
      <c r="V6322" s="134" t="str">
        <f>IFERROR(IF(O6322="%10 sınırı aşılmıştır.",L6322-T6322,IFERROR(IF(F6322="",IF(S6322=1,0,IF(L6322-S6322=0,"",L6322-S6322)),IF(Veriler!M6322="",L6322,IF(L6322*Veriler!M6322=0,"",L6322*Veriler!M6322))),L6322)),0)</f>
        <v/>
      </c>
      <c r="W6322" s="146"/>
      <c r="X6322" s="146"/>
      <c r="Y6322" s="146"/>
    </row>
    <row r="6323" spans="1:25" s="99" customFormat="1" ht="54.75" customHeight="1" x14ac:dyDescent="0.25">
      <c r="A6323" s="96">
        <f t="shared" si="1996"/>
        <v>4659</v>
      </c>
      <c r="B6323" s="175"/>
      <c r="C6323" s="176"/>
      <c r="D6323" s="113"/>
      <c r="E6323" s="115"/>
      <c r="F6323" s="174"/>
      <c r="G6323" s="114" t="str">
        <f t="shared" si="1991"/>
        <v/>
      </c>
      <c r="H6323" s="115"/>
      <c r="I6323" s="115"/>
      <c r="J6323" s="115"/>
      <c r="K6323" s="115"/>
      <c r="L6323" s="133" t="str">
        <f t="shared" si="1992"/>
        <v/>
      </c>
      <c r="M6323" s="116" t="str">
        <f>IF(L6323="", "", L6323/Veriler!$X$1)</f>
        <v/>
      </c>
      <c r="N6323" s="116" t="str">
        <f>IF(F6323&lt;&gt;"", "İthal Girdi", IF(Veriler!T6323="", "", IF(Veriler!S6323="H", "%0,5 üzerindedir", IF(Veriler!T6323&gt;0.1, "%10 sınırı aşılmıştır.", "Uygun"))))</f>
        <v>%0,5 üzerindedir</v>
      </c>
      <c r="O6323" s="116" t="str">
        <f t="shared" si="1993"/>
        <v xml:space="preserve"> </v>
      </c>
      <c r="P6323" s="117"/>
      <c r="Q6323" s="118"/>
      <c r="R6323" s="119" t="str">
        <f t="shared" si="1994"/>
        <v/>
      </c>
      <c r="S6323" s="133">
        <f>IFERROR(IF(M6323&lt;=0.005,IF(F6323="",L6323,0),IF(F6323&lt;&gt;"",0,IF(P6323="",0,IF(P6323="H",0,IF(Q6323&lt;Veriler!$G$2,L6323*Veriler!$G$2,L6323*Q6323)))))," ")</f>
        <v>0</v>
      </c>
      <c r="T6323" s="133">
        <f>IF(Veriler!T6323&lt;=0.1, S6323, IF(AND(Veriler!T6323&gt;0.1, F6323="", P6323="E"), IF(Q6323&gt;Veriler!$G$2, Q6323*S6323, IF(Q6323&lt;Veriler!$G$2, Veriler!$G$2*S6323, Q6323*S6323)), 0))</f>
        <v>0</v>
      </c>
      <c r="U6323" s="133" t="str">
        <f t="shared" si="1995"/>
        <v xml:space="preserve"> </v>
      </c>
      <c r="V6323" s="134" t="str">
        <f>IFERROR(IF(O6323="%10 sınırı aşılmıştır.",L6323-T6323,IFERROR(IF(F6323="",IF(S6323=1,0,IF(L6323-S6323=0,"",L6323-S6323)),IF(Veriler!M6323="",L6323,IF(L6323*Veriler!M6323=0,"",L6323*Veriler!M6323))),L6323)),0)</f>
        <v/>
      </c>
      <c r="W6323" s="146"/>
      <c r="X6323" s="146"/>
      <c r="Y6323" s="146"/>
    </row>
    <row r="6324" spans="1:25" s="99" customFormat="1" ht="54.75" customHeight="1" x14ac:dyDescent="0.25">
      <c r="A6324" s="96">
        <f t="shared" si="1996"/>
        <v>4660</v>
      </c>
      <c r="B6324" s="175"/>
      <c r="C6324" s="176"/>
      <c r="D6324" s="113"/>
      <c r="E6324" s="115"/>
      <c r="F6324" s="174"/>
      <c r="G6324" s="114" t="str">
        <f t="shared" si="1991"/>
        <v/>
      </c>
      <c r="H6324" s="115"/>
      <c r="I6324" s="115"/>
      <c r="J6324" s="115"/>
      <c r="K6324" s="115"/>
      <c r="L6324" s="133" t="str">
        <f t="shared" si="1992"/>
        <v/>
      </c>
      <c r="M6324" s="116" t="str">
        <f>IF(L6324="", "", L6324/Veriler!$X$1)</f>
        <v/>
      </c>
      <c r="N6324" s="116" t="str">
        <f>IF(F6324&lt;&gt;"", "İthal Girdi", IF(Veriler!T6324="", "", IF(Veriler!S6324="H", "%0,5 üzerindedir", IF(Veriler!T6324&gt;0.1, "%10 sınırı aşılmıştır.", "Uygun"))))</f>
        <v>%0,5 üzerindedir</v>
      </c>
      <c r="O6324" s="116" t="str">
        <f t="shared" si="1993"/>
        <v xml:space="preserve"> </v>
      </c>
      <c r="P6324" s="117"/>
      <c r="Q6324" s="118"/>
      <c r="R6324" s="119" t="str">
        <f t="shared" si="1994"/>
        <v/>
      </c>
      <c r="S6324" s="133">
        <f>IFERROR(IF(M6324&lt;=0.005,IF(F6324="",L6324,0),IF(F6324&lt;&gt;"",0,IF(P6324="",0,IF(P6324="H",0,IF(Q6324&lt;Veriler!$G$2,L6324*Veriler!$G$2,L6324*Q6324)))))," ")</f>
        <v>0</v>
      </c>
      <c r="T6324" s="133">
        <f>IF(Veriler!T6324&lt;=0.1, S6324, IF(AND(Veriler!T6324&gt;0.1, F6324="", P6324="E"), IF(Q6324&gt;Veriler!$G$2, Q6324*S6324, IF(Q6324&lt;Veriler!$G$2, Veriler!$G$2*S6324, Q6324*S6324)), 0))</f>
        <v>0</v>
      </c>
      <c r="U6324" s="133" t="str">
        <f t="shared" si="1995"/>
        <v xml:space="preserve"> </v>
      </c>
      <c r="V6324" s="134" t="str">
        <f>IFERROR(IF(O6324="%10 sınırı aşılmıştır.",L6324-T6324,IFERROR(IF(F6324="",IF(S6324=1,0,IF(L6324-S6324=0,"",L6324-S6324)),IF(Veriler!M6324="",L6324,IF(L6324*Veriler!M6324=0,"",L6324*Veriler!M6324))),L6324)),0)</f>
        <v/>
      </c>
      <c r="W6324" s="146"/>
      <c r="X6324" s="146"/>
      <c r="Y6324" s="146"/>
    </row>
    <row r="6325" spans="1:25" s="99" customFormat="1" ht="54.75" customHeight="1" x14ac:dyDescent="0.25">
      <c r="A6325" s="96">
        <f t="shared" si="1996"/>
        <v>4661</v>
      </c>
      <c r="B6325" s="175"/>
      <c r="C6325" s="176"/>
      <c r="D6325" s="113"/>
      <c r="E6325" s="115"/>
      <c r="F6325" s="174"/>
      <c r="G6325" s="114" t="str">
        <f t="shared" si="1991"/>
        <v/>
      </c>
      <c r="H6325" s="115"/>
      <c r="I6325" s="115"/>
      <c r="J6325" s="115"/>
      <c r="K6325" s="115"/>
      <c r="L6325" s="133" t="str">
        <f t="shared" si="1992"/>
        <v/>
      </c>
      <c r="M6325" s="116" t="str">
        <f>IF(L6325="", "", L6325/Veriler!$X$1)</f>
        <v/>
      </c>
      <c r="N6325" s="116" t="str">
        <f>IF(F6325&lt;&gt;"", "İthal Girdi", IF(Veriler!T6325="", "", IF(Veriler!S6325="H", "%0,5 üzerindedir", IF(Veriler!T6325&gt;0.1, "%10 sınırı aşılmıştır.", "Uygun"))))</f>
        <v>%0,5 üzerindedir</v>
      </c>
      <c r="O6325" s="116" t="str">
        <f t="shared" si="1993"/>
        <v xml:space="preserve"> </v>
      </c>
      <c r="P6325" s="117"/>
      <c r="Q6325" s="118"/>
      <c r="R6325" s="119" t="str">
        <f t="shared" si="1994"/>
        <v/>
      </c>
      <c r="S6325" s="133">
        <f>IFERROR(IF(M6325&lt;=0.005,IF(F6325="",L6325,0),IF(F6325&lt;&gt;"",0,IF(P6325="",0,IF(P6325="H",0,IF(Q6325&lt;Veriler!$G$2,L6325*Veriler!$G$2,L6325*Q6325)))))," ")</f>
        <v>0</v>
      </c>
      <c r="T6325" s="133">
        <f>IF(Veriler!T6325&lt;=0.1, S6325, IF(AND(Veriler!T6325&gt;0.1, F6325="", P6325="E"), IF(Q6325&gt;Veriler!$G$2, Q6325*S6325, IF(Q6325&lt;Veriler!$G$2, Veriler!$G$2*S6325, Q6325*S6325)), 0))</f>
        <v>0</v>
      </c>
      <c r="U6325" s="133" t="str">
        <f t="shared" si="1995"/>
        <v xml:space="preserve"> </v>
      </c>
      <c r="V6325" s="134" t="str">
        <f>IFERROR(IF(O6325="%10 sınırı aşılmıştır.",L6325-T6325,IFERROR(IF(F6325="",IF(S6325=1,0,IF(L6325-S6325=0,"",L6325-S6325)),IF(Veriler!M6325="",L6325,IF(L6325*Veriler!M6325=0,"",L6325*Veriler!M6325))),L6325)),0)</f>
        <v/>
      </c>
      <c r="W6325" s="146"/>
      <c r="X6325" s="146"/>
      <c r="Y6325" s="146"/>
    </row>
    <row r="6326" spans="1:25" s="99" customFormat="1" ht="54.75" customHeight="1" x14ac:dyDescent="0.25">
      <c r="A6326" s="96">
        <f t="shared" si="1996"/>
        <v>4662</v>
      </c>
      <c r="B6326" s="175"/>
      <c r="C6326" s="176"/>
      <c r="D6326" s="113"/>
      <c r="E6326" s="115"/>
      <c r="F6326" s="174"/>
      <c r="G6326" s="114" t="str">
        <f t="shared" si="1991"/>
        <v/>
      </c>
      <c r="H6326" s="115"/>
      <c r="I6326" s="115"/>
      <c r="J6326" s="115"/>
      <c r="K6326" s="115"/>
      <c r="L6326" s="133" t="str">
        <f t="shared" si="1992"/>
        <v/>
      </c>
      <c r="M6326" s="116" t="str">
        <f>IF(L6326="", "", L6326/Veriler!$X$1)</f>
        <v/>
      </c>
      <c r="N6326" s="116" t="str">
        <f>IF(F6326&lt;&gt;"", "İthal Girdi", IF(Veriler!T6326="", "", IF(Veriler!S6326="H", "%0,5 üzerindedir", IF(Veriler!T6326&gt;0.1, "%10 sınırı aşılmıştır.", "Uygun"))))</f>
        <v>%0,5 üzerindedir</v>
      </c>
      <c r="O6326" s="116" t="str">
        <f t="shared" si="1993"/>
        <v xml:space="preserve"> </v>
      </c>
      <c r="P6326" s="117"/>
      <c r="Q6326" s="118"/>
      <c r="R6326" s="119" t="str">
        <f t="shared" si="1994"/>
        <v/>
      </c>
      <c r="S6326" s="133">
        <f>IFERROR(IF(M6326&lt;=0.005,IF(F6326="",L6326,0),IF(F6326&lt;&gt;"",0,IF(P6326="",0,IF(P6326="H",0,IF(Q6326&lt;Veriler!$G$2,L6326*Veriler!$G$2,L6326*Q6326)))))," ")</f>
        <v>0</v>
      </c>
      <c r="T6326" s="133">
        <f>IF(Veriler!T6326&lt;=0.1, S6326, IF(AND(Veriler!T6326&gt;0.1, F6326="", P6326="E"), IF(Q6326&gt;Veriler!$G$2, Q6326*S6326, IF(Q6326&lt;Veriler!$G$2, Veriler!$G$2*S6326, Q6326*S6326)), 0))</f>
        <v>0</v>
      </c>
      <c r="U6326" s="133" t="str">
        <f t="shared" si="1995"/>
        <v xml:space="preserve"> </v>
      </c>
      <c r="V6326" s="134" t="str">
        <f>IFERROR(IF(O6326="%10 sınırı aşılmıştır.",L6326-T6326,IFERROR(IF(F6326="",IF(S6326=1,0,IF(L6326-S6326=0,"",L6326-S6326)),IF(Veriler!M6326="",L6326,IF(L6326*Veriler!M6326=0,"",L6326*Veriler!M6326))),L6326)),0)</f>
        <v/>
      </c>
      <c r="W6326" s="146"/>
      <c r="X6326" s="146"/>
      <c r="Y6326" s="146"/>
    </row>
    <row r="6327" spans="1:25" s="99" customFormat="1" ht="36" hidden="1" customHeight="1" x14ac:dyDescent="0.25">
      <c r="A6327" s="101"/>
      <c r="B6327" s="191" t="s">
        <v>16</v>
      </c>
      <c r="C6327" s="176"/>
      <c r="D6327" s="120"/>
      <c r="E6327" s="171"/>
      <c r="F6327" s="172"/>
      <c r="G6327" s="121"/>
      <c r="H6327" s="115"/>
      <c r="I6327" s="115"/>
      <c r="J6327" s="115"/>
      <c r="K6327" s="115"/>
      <c r="L6327" s="121"/>
      <c r="M6327" s="121"/>
      <c r="N6327" s="121"/>
      <c r="O6327" s="121"/>
      <c r="P6327" s="120"/>
      <c r="Q6327" s="120"/>
      <c r="R6327" s="183"/>
      <c r="S6327" s="184"/>
      <c r="T6327" s="121"/>
      <c r="U6327" s="121"/>
      <c r="V6327" s="121"/>
      <c r="W6327" s="146"/>
      <c r="X6327" s="146"/>
      <c r="Y6327" s="146"/>
    </row>
    <row r="6328" spans="1:25" s="99" customFormat="1" ht="54.75" customHeight="1" x14ac:dyDescent="0.25">
      <c r="A6328" s="96">
        <f>A6326+1</f>
        <v>4663</v>
      </c>
      <c r="B6328" s="175"/>
      <c r="C6328" s="176"/>
      <c r="D6328" s="113"/>
      <c r="E6328" s="115"/>
      <c r="F6328" s="174"/>
      <c r="G6328" s="114" t="str">
        <f t="shared" ref="G6328:G6341" si="1997">IF(AND(F6328&lt;&gt;"",V6328&lt;&gt;"",L6328&lt;&gt;0),V6328/L6328,"")</f>
        <v/>
      </c>
      <c r="H6328" s="115"/>
      <c r="I6328" s="115"/>
      <c r="J6328" s="115"/>
      <c r="K6328" s="115"/>
      <c r="L6328" s="133" t="str">
        <f t="shared" ref="L6328:L6341" si="1998">IF(AND(H6328&lt;&gt;0, J6328&lt;&gt;0, K6328&lt;&gt;0), H6328*J6328*K6328, "")</f>
        <v/>
      </c>
      <c r="M6328" s="116" t="str">
        <f>IF(L6328="", "", L6328/Veriler!$X$1)</f>
        <v/>
      </c>
      <c r="N6328" s="116" t="str">
        <f>IF(F6328&lt;&gt;"", "İthal Girdi", IF(Veriler!T6328="", "", IF(Veriler!S6328="H", "%0,5 üzerindedir", IF(Veriler!T6328&gt;0.1, "%10 sınırı aşılmıştır.", "Uygun"))))</f>
        <v>%0,5 üzerindedir</v>
      </c>
      <c r="O6328" s="116" t="str">
        <f t="shared" ref="O6328:O6341" si="1999">IF(M6328=""," ",N6328)</f>
        <v xml:space="preserve"> </v>
      </c>
      <c r="P6328" s="117"/>
      <c r="Q6328" s="118"/>
      <c r="R6328" s="119" t="str">
        <f t="shared" ref="R6328:R6341" si="2000">IFERROR(IF(AND(T6328&lt;&gt;"",L6328&lt;&gt;"",L6328&lt;&gt;0,T6328&lt;&gt;0),T6328/L6328,"")," ")</f>
        <v/>
      </c>
      <c r="S6328" s="133">
        <f>IFERROR(IF(M6328&lt;=0.005,IF(F6328="",L6328,0),IF(F6328&lt;&gt;"",0,IF(P6328="",0,IF(P6328="H",0,IF(Q6328&lt;Veriler!$G$2,L6328*Veriler!$G$2,L6328*Q6328)))))," ")</f>
        <v>0</v>
      </c>
      <c r="T6328" s="133">
        <f>IF(Veriler!T6328&lt;=0.1, S6328, IF(AND(Veriler!T6328&gt;0.1, F6328="", P6328="E"), IF(Q6328&gt;Veriler!$G$2, Q6328*S6328, IF(Q6328&lt;Veriler!$G$2, Veriler!$G$2*S6328, Q6328*S6328)), 0))</f>
        <v>0</v>
      </c>
      <c r="U6328" s="133" t="str">
        <f t="shared" ref="U6328:U6341" si="2001">IF(T6328=0," ",T6328)</f>
        <v xml:space="preserve"> </v>
      </c>
      <c r="V6328" s="134" t="str">
        <f>IFERROR(IF(O6328="%10 sınırı aşılmıştır.",L6328-T6328,IFERROR(IF(F6328="",IF(S6328=1,0,IF(L6328-S6328=0,"",L6328-S6328)),IF(Veriler!M6328="",L6328,IF(L6328*Veriler!M6328=0,"",L6328*Veriler!M6328))),L6328)),0)</f>
        <v/>
      </c>
      <c r="W6328" s="146"/>
      <c r="X6328" s="146"/>
      <c r="Y6328" s="146"/>
    </row>
    <row r="6329" spans="1:25" s="99" customFormat="1" ht="54.75" customHeight="1" x14ac:dyDescent="0.25">
      <c r="A6329" s="96">
        <f t="shared" ref="A6329:A6341" si="2002">A6328+1</f>
        <v>4664</v>
      </c>
      <c r="B6329" s="175"/>
      <c r="C6329" s="176"/>
      <c r="D6329" s="113"/>
      <c r="E6329" s="115"/>
      <c r="F6329" s="174"/>
      <c r="G6329" s="114" t="str">
        <f t="shared" si="1997"/>
        <v/>
      </c>
      <c r="H6329" s="115"/>
      <c r="I6329" s="115"/>
      <c r="J6329" s="115"/>
      <c r="K6329" s="115"/>
      <c r="L6329" s="133" t="str">
        <f t="shared" si="1998"/>
        <v/>
      </c>
      <c r="M6329" s="116" t="str">
        <f>IF(L6329="", "", L6329/Veriler!$X$1)</f>
        <v/>
      </c>
      <c r="N6329" s="116" t="str">
        <f>IF(F6329&lt;&gt;"", "İthal Girdi", IF(Veriler!T6329="", "", IF(Veriler!S6329="H", "%0,5 üzerindedir", IF(Veriler!T6329&gt;0.1, "%10 sınırı aşılmıştır.", "Uygun"))))</f>
        <v>%0,5 üzerindedir</v>
      </c>
      <c r="O6329" s="116" t="str">
        <f t="shared" si="1999"/>
        <v xml:space="preserve"> </v>
      </c>
      <c r="P6329" s="117"/>
      <c r="Q6329" s="118"/>
      <c r="R6329" s="119" t="str">
        <f t="shared" si="2000"/>
        <v/>
      </c>
      <c r="S6329" s="133">
        <f>IFERROR(IF(M6329&lt;=0.005,IF(F6329="",L6329,0),IF(F6329&lt;&gt;"",0,IF(P6329="",0,IF(P6329="H",0,IF(Q6329&lt;Veriler!$G$2,L6329*Veriler!$G$2,L6329*Q6329)))))," ")</f>
        <v>0</v>
      </c>
      <c r="T6329" s="133">
        <f>IF(Veriler!T6329&lt;=0.1, S6329, IF(AND(Veriler!T6329&gt;0.1, F6329="", P6329="E"), IF(Q6329&gt;Veriler!$G$2, Q6329*S6329, IF(Q6329&lt;Veriler!$G$2, Veriler!$G$2*S6329, Q6329*S6329)), 0))</f>
        <v>0</v>
      </c>
      <c r="U6329" s="133" t="str">
        <f t="shared" si="2001"/>
        <v xml:space="preserve"> </v>
      </c>
      <c r="V6329" s="134" t="str">
        <f>IFERROR(IF(O6329="%10 sınırı aşılmıştır.",L6329-T6329,IFERROR(IF(F6329="",IF(S6329=1,0,IF(L6329-S6329=0,"",L6329-S6329)),IF(Veriler!M6329="",L6329,IF(L6329*Veriler!M6329=0,"",L6329*Veriler!M6329))),L6329)),0)</f>
        <v/>
      </c>
      <c r="W6329" s="146"/>
      <c r="X6329" s="146"/>
      <c r="Y6329" s="146"/>
    </row>
    <row r="6330" spans="1:25" s="99" customFormat="1" ht="54.75" customHeight="1" x14ac:dyDescent="0.25">
      <c r="A6330" s="96">
        <f t="shared" si="2002"/>
        <v>4665</v>
      </c>
      <c r="B6330" s="175"/>
      <c r="C6330" s="176"/>
      <c r="D6330" s="113"/>
      <c r="E6330" s="115"/>
      <c r="F6330" s="174"/>
      <c r="G6330" s="114" t="str">
        <f t="shared" si="1997"/>
        <v/>
      </c>
      <c r="H6330" s="115"/>
      <c r="I6330" s="115"/>
      <c r="J6330" s="115"/>
      <c r="K6330" s="115"/>
      <c r="L6330" s="133" t="str">
        <f t="shared" si="1998"/>
        <v/>
      </c>
      <c r="M6330" s="116" t="str">
        <f>IF(L6330="", "", L6330/Veriler!$X$1)</f>
        <v/>
      </c>
      <c r="N6330" s="116" t="str">
        <f>IF(F6330&lt;&gt;"", "İthal Girdi", IF(Veriler!T6330="", "", IF(Veriler!S6330="H", "%0,5 üzerindedir", IF(Veriler!T6330&gt;0.1, "%10 sınırı aşılmıştır.", "Uygun"))))</f>
        <v>%0,5 üzerindedir</v>
      </c>
      <c r="O6330" s="116" t="str">
        <f t="shared" si="1999"/>
        <v xml:space="preserve"> </v>
      </c>
      <c r="P6330" s="117"/>
      <c r="Q6330" s="118"/>
      <c r="R6330" s="119" t="str">
        <f t="shared" si="2000"/>
        <v/>
      </c>
      <c r="S6330" s="133">
        <f>IFERROR(IF(M6330&lt;=0.005,IF(F6330="",L6330,0),IF(F6330&lt;&gt;"",0,IF(P6330="",0,IF(P6330="H",0,IF(Q6330&lt;Veriler!$G$2,L6330*Veriler!$G$2,L6330*Q6330)))))," ")</f>
        <v>0</v>
      </c>
      <c r="T6330" s="133">
        <f>IF(Veriler!T6330&lt;=0.1, S6330, IF(AND(Veriler!T6330&gt;0.1, F6330="", P6330="E"), IF(Q6330&gt;Veriler!$G$2, Q6330*S6330, IF(Q6330&lt;Veriler!$G$2, Veriler!$G$2*S6330, Q6330*S6330)), 0))</f>
        <v>0</v>
      </c>
      <c r="U6330" s="133" t="str">
        <f t="shared" si="2001"/>
        <v xml:space="preserve"> </v>
      </c>
      <c r="V6330" s="134" t="str">
        <f>IFERROR(IF(O6330="%10 sınırı aşılmıştır.",L6330-T6330,IFERROR(IF(F6330="",IF(S6330=1,0,IF(L6330-S6330=0,"",L6330-S6330)),IF(Veriler!M6330="",L6330,IF(L6330*Veriler!M6330=0,"",L6330*Veriler!M6330))),L6330)),0)</f>
        <v/>
      </c>
      <c r="W6330" s="146"/>
      <c r="X6330" s="146"/>
      <c r="Y6330" s="146"/>
    </row>
    <row r="6331" spans="1:25" s="99" customFormat="1" ht="54.75" customHeight="1" x14ac:dyDescent="0.25">
      <c r="A6331" s="96">
        <f t="shared" si="2002"/>
        <v>4666</v>
      </c>
      <c r="B6331" s="175"/>
      <c r="C6331" s="176"/>
      <c r="D6331" s="113"/>
      <c r="E6331" s="115"/>
      <c r="F6331" s="174"/>
      <c r="G6331" s="114" t="str">
        <f t="shared" si="1997"/>
        <v/>
      </c>
      <c r="H6331" s="115"/>
      <c r="I6331" s="115"/>
      <c r="J6331" s="115"/>
      <c r="K6331" s="115"/>
      <c r="L6331" s="133" t="str">
        <f t="shared" si="1998"/>
        <v/>
      </c>
      <c r="M6331" s="116" t="str">
        <f>IF(L6331="", "", L6331/Veriler!$X$1)</f>
        <v/>
      </c>
      <c r="N6331" s="116" t="str">
        <f>IF(F6331&lt;&gt;"", "İthal Girdi", IF(Veriler!T6331="", "", IF(Veriler!S6331="H", "%0,5 üzerindedir", IF(Veriler!T6331&gt;0.1, "%10 sınırı aşılmıştır.", "Uygun"))))</f>
        <v>%0,5 üzerindedir</v>
      </c>
      <c r="O6331" s="116" t="str">
        <f t="shared" si="1999"/>
        <v xml:space="preserve"> </v>
      </c>
      <c r="P6331" s="117"/>
      <c r="Q6331" s="118"/>
      <c r="R6331" s="119" t="str">
        <f t="shared" si="2000"/>
        <v/>
      </c>
      <c r="S6331" s="133">
        <f>IFERROR(IF(M6331&lt;=0.005,IF(F6331="",L6331,0),IF(F6331&lt;&gt;"",0,IF(P6331="",0,IF(P6331="H",0,IF(Q6331&lt;Veriler!$G$2,L6331*Veriler!$G$2,L6331*Q6331)))))," ")</f>
        <v>0</v>
      </c>
      <c r="T6331" s="133">
        <f>IF(Veriler!T6331&lt;=0.1, S6331, IF(AND(Veriler!T6331&gt;0.1, F6331="", P6331="E"), IF(Q6331&gt;Veriler!$G$2, Q6331*S6331, IF(Q6331&lt;Veriler!$G$2, Veriler!$G$2*S6331, Q6331*S6331)), 0))</f>
        <v>0</v>
      </c>
      <c r="U6331" s="133" t="str">
        <f t="shared" si="2001"/>
        <v xml:space="preserve"> </v>
      </c>
      <c r="V6331" s="134" t="str">
        <f>IFERROR(IF(O6331="%10 sınırı aşılmıştır.",L6331-T6331,IFERROR(IF(F6331="",IF(S6331=1,0,IF(L6331-S6331=0,"",L6331-S6331)),IF(Veriler!M6331="",L6331,IF(L6331*Veriler!M6331=0,"",L6331*Veriler!M6331))),L6331)),0)</f>
        <v/>
      </c>
      <c r="W6331" s="146"/>
      <c r="X6331" s="146"/>
      <c r="Y6331" s="146"/>
    </row>
    <row r="6332" spans="1:25" s="99" customFormat="1" ht="54.75" customHeight="1" x14ac:dyDescent="0.25">
      <c r="A6332" s="96">
        <f t="shared" si="2002"/>
        <v>4667</v>
      </c>
      <c r="B6332" s="175"/>
      <c r="C6332" s="176"/>
      <c r="D6332" s="113"/>
      <c r="E6332" s="115"/>
      <c r="F6332" s="174"/>
      <c r="G6332" s="114" t="str">
        <f t="shared" si="1997"/>
        <v/>
      </c>
      <c r="H6332" s="115"/>
      <c r="I6332" s="115"/>
      <c r="J6332" s="115"/>
      <c r="K6332" s="115"/>
      <c r="L6332" s="133" t="str">
        <f t="shared" si="1998"/>
        <v/>
      </c>
      <c r="M6332" s="116" t="str">
        <f>IF(L6332="", "", L6332/Veriler!$X$1)</f>
        <v/>
      </c>
      <c r="N6332" s="116" t="str">
        <f>IF(F6332&lt;&gt;"", "İthal Girdi", IF(Veriler!T6332="", "", IF(Veriler!S6332="H", "%0,5 üzerindedir", IF(Veriler!T6332&gt;0.1, "%10 sınırı aşılmıştır.", "Uygun"))))</f>
        <v>%0,5 üzerindedir</v>
      </c>
      <c r="O6332" s="116" t="str">
        <f t="shared" si="1999"/>
        <v xml:space="preserve"> </v>
      </c>
      <c r="P6332" s="117"/>
      <c r="Q6332" s="118"/>
      <c r="R6332" s="119" t="str">
        <f t="shared" si="2000"/>
        <v/>
      </c>
      <c r="S6332" s="133">
        <f>IFERROR(IF(M6332&lt;=0.005,IF(F6332="",L6332,0),IF(F6332&lt;&gt;"",0,IF(P6332="",0,IF(P6332="H",0,IF(Q6332&lt;Veriler!$G$2,L6332*Veriler!$G$2,L6332*Q6332)))))," ")</f>
        <v>0</v>
      </c>
      <c r="T6332" s="133">
        <f>IF(Veriler!T6332&lt;=0.1, S6332, IF(AND(Veriler!T6332&gt;0.1, F6332="", P6332="E"), IF(Q6332&gt;Veriler!$G$2, Q6332*S6332, IF(Q6332&lt;Veriler!$G$2, Veriler!$G$2*S6332, Q6332*S6332)), 0))</f>
        <v>0</v>
      </c>
      <c r="U6332" s="133" t="str">
        <f t="shared" si="2001"/>
        <v xml:space="preserve"> </v>
      </c>
      <c r="V6332" s="134" t="str">
        <f>IFERROR(IF(O6332="%10 sınırı aşılmıştır.",L6332-T6332,IFERROR(IF(F6332="",IF(S6332=1,0,IF(L6332-S6332=0,"",L6332-S6332)),IF(Veriler!M6332="",L6332,IF(L6332*Veriler!M6332=0,"",L6332*Veriler!M6332))),L6332)),0)</f>
        <v/>
      </c>
      <c r="W6332" s="146"/>
      <c r="X6332" s="146"/>
      <c r="Y6332" s="146"/>
    </row>
    <row r="6333" spans="1:25" s="99" customFormat="1" ht="54.75" customHeight="1" x14ac:dyDescent="0.25">
      <c r="A6333" s="96">
        <f t="shared" si="2002"/>
        <v>4668</v>
      </c>
      <c r="B6333" s="175"/>
      <c r="C6333" s="176"/>
      <c r="D6333" s="113"/>
      <c r="E6333" s="115"/>
      <c r="F6333" s="174"/>
      <c r="G6333" s="114" t="str">
        <f t="shared" si="1997"/>
        <v/>
      </c>
      <c r="H6333" s="115"/>
      <c r="I6333" s="115"/>
      <c r="J6333" s="115"/>
      <c r="K6333" s="115"/>
      <c r="L6333" s="133" t="str">
        <f t="shared" si="1998"/>
        <v/>
      </c>
      <c r="M6333" s="116" t="str">
        <f>IF(L6333="", "", L6333/Veriler!$X$1)</f>
        <v/>
      </c>
      <c r="N6333" s="116" t="str">
        <f>IF(F6333&lt;&gt;"", "İthal Girdi", IF(Veriler!T6333="", "", IF(Veriler!S6333="H", "%0,5 üzerindedir", IF(Veriler!T6333&gt;0.1, "%10 sınırı aşılmıştır.", "Uygun"))))</f>
        <v>%0,5 üzerindedir</v>
      </c>
      <c r="O6333" s="116" t="str">
        <f t="shared" si="1999"/>
        <v xml:space="preserve"> </v>
      </c>
      <c r="P6333" s="117"/>
      <c r="Q6333" s="118"/>
      <c r="R6333" s="119" t="str">
        <f t="shared" si="2000"/>
        <v/>
      </c>
      <c r="S6333" s="133">
        <f>IFERROR(IF(M6333&lt;=0.005,IF(F6333="",L6333,0),IF(F6333&lt;&gt;"",0,IF(P6333="",0,IF(P6333="H",0,IF(Q6333&lt;Veriler!$G$2,L6333*Veriler!$G$2,L6333*Q6333)))))," ")</f>
        <v>0</v>
      </c>
      <c r="T6333" s="133">
        <f>IF(Veriler!T6333&lt;=0.1, S6333, IF(AND(Veriler!T6333&gt;0.1, F6333="", P6333="E"), IF(Q6333&gt;Veriler!$G$2, Q6333*S6333, IF(Q6333&lt;Veriler!$G$2, Veriler!$G$2*S6333, Q6333*S6333)), 0))</f>
        <v>0</v>
      </c>
      <c r="U6333" s="133" t="str">
        <f t="shared" si="2001"/>
        <v xml:space="preserve"> </v>
      </c>
      <c r="V6333" s="134" t="str">
        <f>IFERROR(IF(O6333="%10 sınırı aşılmıştır.",L6333-T6333,IFERROR(IF(F6333="",IF(S6333=1,0,IF(L6333-S6333=0,"",L6333-S6333)),IF(Veriler!M6333="",L6333,IF(L6333*Veriler!M6333=0,"",L6333*Veriler!M6333))),L6333)),0)</f>
        <v/>
      </c>
      <c r="W6333" s="146"/>
      <c r="X6333" s="146"/>
      <c r="Y6333" s="146"/>
    </row>
    <row r="6334" spans="1:25" s="99" customFormat="1" ht="54.75" customHeight="1" x14ac:dyDescent="0.25">
      <c r="A6334" s="96">
        <f t="shared" si="2002"/>
        <v>4669</v>
      </c>
      <c r="B6334" s="175"/>
      <c r="C6334" s="176"/>
      <c r="D6334" s="113"/>
      <c r="E6334" s="115"/>
      <c r="F6334" s="174"/>
      <c r="G6334" s="114" t="str">
        <f t="shared" si="1997"/>
        <v/>
      </c>
      <c r="H6334" s="115"/>
      <c r="I6334" s="115"/>
      <c r="J6334" s="115"/>
      <c r="K6334" s="115"/>
      <c r="L6334" s="133" t="str">
        <f t="shared" si="1998"/>
        <v/>
      </c>
      <c r="M6334" s="116" t="str">
        <f>IF(L6334="", "", L6334/Veriler!$X$1)</f>
        <v/>
      </c>
      <c r="N6334" s="116" t="str">
        <f>IF(F6334&lt;&gt;"", "İthal Girdi", IF(Veriler!T6334="", "", IF(Veriler!S6334="H", "%0,5 üzerindedir", IF(Veriler!T6334&gt;0.1, "%10 sınırı aşılmıştır.", "Uygun"))))</f>
        <v>%0,5 üzerindedir</v>
      </c>
      <c r="O6334" s="116" t="str">
        <f t="shared" si="1999"/>
        <v xml:space="preserve"> </v>
      </c>
      <c r="P6334" s="117"/>
      <c r="Q6334" s="118"/>
      <c r="R6334" s="119" t="str">
        <f t="shared" si="2000"/>
        <v/>
      </c>
      <c r="S6334" s="133">
        <f>IFERROR(IF(M6334&lt;=0.005,IF(F6334="",L6334,0),IF(F6334&lt;&gt;"",0,IF(P6334="",0,IF(P6334="H",0,IF(Q6334&lt;Veriler!$G$2,L6334*Veriler!$G$2,L6334*Q6334)))))," ")</f>
        <v>0</v>
      </c>
      <c r="T6334" s="133">
        <f>IF(Veriler!T6334&lt;=0.1, S6334, IF(AND(Veriler!T6334&gt;0.1, F6334="", P6334="E"), IF(Q6334&gt;Veriler!$G$2, Q6334*S6334, IF(Q6334&lt;Veriler!$G$2, Veriler!$G$2*S6334, Q6334*S6334)), 0))</f>
        <v>0</v>
      </c>
      <c r="U6334" s="133" t="str">
        <f t="shared" si="2001"/>
        <v xml:space="preserve"> </v>
      </c>
      <c r="V6334" s="134" t="str">
        <f>IFERROR(IF(O6334="%10 sınırı aşılmıştır.",L6334-T6334,IFERROR(IF(F6334="",IF(S6334=1,0,IF(L6334-S6334=0,"",L6334-S6334)),IF(Veriler!M6334="",L6334,IF(L6334*Veriler!M6334=0,"",L6334*Veriler!M6334))),L6334)),0)</f>
        <v/>
      </c>
      <c r="W6334" s="146"/>
      <c r="X6334" s="146"/>
      <c r="Y6334" s="146"/>
    </row>
    <row r="6335" spans="1:25" s="99" customFormat="1" ht="54.75" customHeight="1" x14ac:dyDescent="0.25">
      <c r="A6335" s="96">
        <f t="shared" si="2002"/>
        <v>4670</v>
      </c>
      <c r="B6335" s="175"/>
      <c r="C6335" s="176"/>
      <c r="D6335" s="113"/>
      <c r="E6335" s="115"/>
      <c r="F6335" s="174"/>
      <c r="G6335" s="114" t="str">
        <f t="shared" si="1997"/>
        <v/>
      </c>
      <c r="H6335" s="115"/>
      <c r="I6335" s="115"/>
      <c r="J6335" s="115"/>
      <c r="K6335" s="115"/>
      <c r="L6335" s="133" t="str">
        <f t="shared" si="1998"/>
        <v/>
      </c>
      <c r="M6335" s="116" t="str">
        <f>IF(L6335="", "", L6335/Veriler!$X$1)</f>
        <v/>
      </c>
      <c r="N6335" s="116" t="str">
        <f>IF(F6335&lt;&gt;"", "İthal Girdi", IF(Veriler!T6335="", "", IF(Veriler!S6335="H", "%0,5 üzerindedir", IF(Veriler!T6335&gt;0.1, "%10 sınırı aşılmıştır.", "Uygun"))))</f>
        <v>%0,5 üzerindedir</v>
      </c>
      <c r="O6335" s="116" t="str">
        <f t="shared" si="1999"/>
        <v xml:space="preserve"> </v>
      </c>
      <c r="P6335" s="117"/>
      <c r="Q6335" s="118"/>
      <c r="R6335" s="119" t="str">
        <f t="shared" si="2000"/>
        <v/>
      </c>
      <c r="S6335" s="133">
        <f>IFERROR(IF(M6335&lt;=0.005,IF(F6335="",L6335,0),IF(F6335&lt;&gt;"",0,IF(P6335="",0,IF(P6335="H",0,IF(Q6335&lt;Veriler!$G$2,L6335*Veriler!$G$2,L6335*Q6335)))))," ")</f>
        <v>0</v>
      </c>
      <c r="T6335" s="133">
        <f>IF(Veriler!T6335&lt;=0.1, S6335, IF(AND(Veriler!T6335&gt;0.1, F6335="", P6335="E"), IF(Q6335&gt;Veriler!$G$2, Q6335*S6335, IF(Q6335&lt;Veriler!$G$2, Veriler!$G$2*S6335, Q6335*S6335)), 0))</f>
        <v>0</v>
      </c>
      <c r="U6335" s="133" t="str">
        <f t="shared" si="2001"/>
        <v xml:space="preserve"> </v>
      </c>
      <c r="V6335" s="134" t="str">
        <f>IFERROR(IF(O6335="%10 sınırı aşılmıştır.",L6335-T6335,IFERROR(IF(F6335="",IF(S6335=1,0,IF(L6335-S6335=0,"",L6335-S6335)),IF(Veriler!M6335="",L6335,IF(L6335*Veriler!M6335=0,"",L6335*Veriler!M6335))),L6335)),0)</f>
        <v/>
      </c>
      <c r="W6335" s="146"/>
      <c r="X6335" s="146"/>
      <c r="Y6335" s="146"/>
    </row>
    <row r="6336" spans="1:25" s="99" customFormat="1" ht="54.75" customHeight="1" x14ac:dyDescent="0.25">
      <c r="A6336" s="96">
        <f t="shared" si="2002"/>
        <v>4671</v>
      </c>
      <c r="B6336" s="175"/>
      <c r="C6336" s="176"/>
      <c r="D6336" s="113"/>
      <c r="E6336" s="115"/>
      <c r="F6336" s="174"/>
      <c r="G6336" s="114" t="str">
        <f t="shared" si="1997"/>
        <v/>
      </c>
      <c r="H6336" s="115"/>
      <c r="I6336" s="115"/>
      <c r="J6336" s="115"/>
      <c r="K6336" s="115"/>
      <c r="L6336" s="133" t="str">
        <f t="shared" si="1998"/>
        <v/>
      </c>
      <c r="M6336" s="116" t="str">
        <f>IF(L6336="", "", L6336/Veriler!$X$1)</f>
        <v/>
      </c>
      <c r="N6336" s="116" t="str">
        <f>IF(F6336&lt;&gt;"", "İthal Girdi", IF(Veriler!T6336="", "", IF(Veriler!S6336="H", "%0,5 üzerindedir", IF(Veriler!T6336&gt;0.1, "%10 sınırı aşılmıştır.", "Uygun"))))</f>
        <v>%0,5 üzerindedir</v>
      </c>
      <c r="O6336" s="116" t="str">
        <f t="shared" si="1999"/>
        <v xml:space="preserve"> </v>
      </c>
      <c r="P6336" s="117"/>
      <c r="Q6336" s="118"/>
      <c r="R6336" s="119" t="str">
        <f t="shared" si="2000"/>
        <v/>
      </c>
      <c r="S6336" s="133">
        <f>IFERROR(IF(M6336&lt;=0.005,IF(F6336="",L6336,0),IF(F6336&lt;&gt;"",0,IF(P6336="",0,IF(P6336="H",0,IF(Q6336&lt;Veriler!$G$2,L6336*Veriler!$G$2,L6336*Q6336)))))," ")</f>
        <v>0</v>
      </c>
      <c r="T6336" s="133">
        <f>IF(Veriler!T6336&lt;=0.1, S6336, IF(AND(Veriler!T6336&gt;0.1, F6336="", P6336="E"), IF(Q6336&gt;Veriler!$G$2, Q6336*S6336, IF(Q6336&lt;Veriler!$G$2, Veriler!$G$2*S6336, Q6336*S6336)), 0))</f>
        <v>0</v>
      </c>
      <c r="U6336" s="133" t="str">
        <f t="shared" si="2001"/>
        <v xml:space="preserve"> </v>
      </c>
      <c r="V6336" s="134" t="str">
        <f>IFERROR(IF(O6336="%10 sınırı aşılmıştır.",L6336-T6336,IFERROR(IF(F6336="",IF(S6336=1,0,IF(L6336-S6336=0,"",L6336-S6336)),IF(Veriler!M6336="",L6336,IF(L6336*Veriler!M6336=0,"",L6336*Veriler!M6336))),L6336)),0)</f>
        <v/>
      </c>
      <c r="W6336" s="146"/>
      <c r="X6336" s="146"/>
      <c r="Y6336" s="146"/>
    </row>
    <row r="6337" spans="1:25" s="99" customFormat="1" ht="54.75" customHeight="1" x14ac:dyDescent="0.25">
      <c r="A6337" s="96">
        <f t="shared" si="2002"/>
        <v>4672</v>
      </c>
      <c r="B6337" s="175"/>
      <c r="C6337" s="176"/>
      <c r="D6337" s="113"/>
      <c r="E6337" s="115"/>
      <c r="F6337" s="174"/>
      <c r="G6337" s="114" t="str">
        <f t="shared" si="1997"/>
        <v/>
      </c>
      <c r="H6337" s="115"/>
      <c r="I6337" s="115"/>
      <c r="J6337" s="115"/>
      <c r="K6337" s="115"/>
      <c r="L6337" s="133" t="str">
        <f t="shared" si="1998"/>
        <v/>
      </c>
      <c r="M6337" s="116" t="str">
        <f>IF(L6337="", "", L6337/Veriler!$X$1)</f>
        <v/>
      </c>
      <c r="N6337" s="116" t="str">
        <f>IF(F6337&lt;&gt;"", "İthal Girdi", IF(Veriler!T6337="", "", IF(Veriler!S6337="H", "%0,5 üzerindedir", IF(Veriler!T6337&gt;0.1, "%10 sınırı aşılmıştır.", "Uygun"))))</f>
        <v>%0,5 üzerindedir</v>
      </c>
      <c r="O6337" s="116" t="str">
        <f t="shared" si="1999"/>
        <v xml:space="preserve"> </v>
      </c>
      <c r="P6337" s="117"/>
      <c r="Q6337" s="118"/>
      <c r="R6337" s="119" t="str">
        <f t="shared" si="2000"/>
        <v/>
      </c>
      <c r="S6337" s="133">
        <f>IFERROR(IF(M6337&lt;=0.005,IF(F6337="",L6337,0),IF(F6337&lt;&gt;"",0,IF(P6337="",0,IF(P6337="H",0,IF(Q6337&lt;Veriler!$G$2,L6337*Veriler!$G$2,L6337*Q6337)))))," ")</f>
        <v>0</v>
      </c>
      <c r="T6337" s="133">
        <f>IF(Veriler!T6337&lt;=0.1, S6337, IF(AND(Veriler!T6337&gt;0.1, F6337="", P6337="E"), IF(Q6337&gt;Veriler!$G$2, Q6337*S6337, IF(Q6337&lt;Veriler!$G$2, Veriler!$G$2*S6337, Q6337*S6337)), 0))</f>
        <v>0</v>
      </c>
      <c r="U6337" s="133" t="str">
        <f t="shared" si="2001"/>
        <v xml:space="preserve"> </v>
      </c>
      <c r="V6337" s="134" t="str">
        <f>IFERROR(IF(O6337="%10 sınırı aşılmıştır.",L6337-T6337,IFERROR(IF(F6337="",IF(S6337=1,0,IF(L6337-S6337=0,"",L6337-S6337)),IF(Veriler!M6337="",L6337,IF(L6337*Veriler!M6337=0,"",L6337*Veriler!M6337))),L6337)),0)</f>
        <v/>
      </c>
      <c r="W6337" s="146"/>
      <c r="X6337" s="146"/>
      <c r="Y6337" s="146"/>
    </row>
    <row r="6338" spans="1:25" s="99" customFormat="1" ht="54.75" customHeight="1" x14ac:dyDescent="0.25">
      <c r="A6338" s="96">
        <f t="shared" si="2002"/>
        <v>4673</v>
      </c>
      <c r="B6338" s="175"/>
      <c r="C6338" s="176"/>
      <c r="D6338" s="113"/>
      <c r="E6338" s="115"/>
      <c r="F6338" s="174"/>
      <c r="G6338" s="114" t="str">
        <f t="shared" si="1997"/>
        <v/>
      </c>
      <c r="H6338" s="115"/>
      <c r="I6338" s="115"/>
      <c r="J6338" s="115"/>
      <c r="K6338" s="115"/>
      <c r="L6338" s="133" t="str">
        <f t="shared" si="1998"/>
        <v/>
      </c>
      <c r="M6338" s="116" t="str">
        <f>IF(L6338="", "", L6338/Veriler!$X$1)</f>
        <v/>
      </c>
      <c r="N6338" s="116" t="str">
        <f>IF(F6338&lt;&gt;"", "İthal Girdi", IF(Veriler!T6338="", "", IF(Veriler!S6338="H", "%0,5 üzerindedir", IF(Veriler!T6338&gt;0.1, "%10 sınırı aşılmıştır.", "Uygun"))))</f>
        <v>%0,5 üzerindedir</v>
      </c>
      <c r="O6338" s="116" t="str">
        <f t="shared" si="1999"/>
        <v xml:space="preserve"> </v>
      </c>
      <c r="P6338" s="117"/>
      <c r="Q6338" s="118"/>
      <c r="R6338" s="119" t="str">
        <f t="shared" si="2000"/>
        <v/>
      </c>
      <c r="S6338" s="133">
        <f>IFERROR(IF(M6338&lt;=0.005,IF(F6338="",L6338,0),IF(F6338&lt;&gt;"",0,IF(P6338="",0,IF(P6338="H",0,IF(Q6338&lt;Veriler!$G$2,L6338*Veriler!$G$2,L6338*Q6338)))))," ")</f>
        <v>0</v>
      </c>
      <c r="T6338" s="133">
        <f>IF(Veriler!T6338&lt;=0.1, S6338, IF(AND(Veriler!T6338&gt;0.1, F6338="", P6338="E"), IF(Q6338&gt;Veriler!$G$2, Q6338*S6338, IF(Q6338&lt;Veriler!$G$2, Veriler!$G$2*S6338, Q6338*S6338)), 0))</f>
        <v>0</v>
      </c>
      <c r="U6338" s="133" t="str">
        <f t="shared" si="2001"/>
        <v xml:space="preserve"> </v>
      </c>
      <c r="V6338" s="134" t="str">
        <f>IFERROR(IF(O6338="%10 sınırı aşılmıştır.",L6338-T6338,IFERROR(IF(F6338="",IF(S6338=1,0,IF(L6338-S6338=0,"",L6338-S6338)),IF(Veriler!M6338="",L6338,IF(L6338*Veriler!M6338=0,"",L6338*Veriler!M6338))),L6338)),0)</f>
        <v/>
      </c>
      <c r="W6338" s="146"/>
      <c r="X6338" s="146"/>
      <c r="Y6338" s="146"/>
    </row>
    <row r="6339" spans="1:25" s="99" customFormat="1" ht="54.75" customHeight="1" x14ac:dyDescent="0.25">
      <c r="A6339" s="96">
        <f t="shared" si="2002"/>
        <v>4674</v>
      </c>
      <c r="B6339" s="175"/>
      <c r="C6339" s="176"/>
      <c r="D6339" s="113"/>
      <c r="E6339" s="115"/>
      <c r="F6339" s="174"/>
      <c r="G6339" s="114" t="str">
        <f t="shared" si="1997"/>
        <v/>
      </c>
      <c r="H6339" s="115"/>
      <c r="I6339" s="115"/>
      <c r="J6339" s="115"/>
      <c r="K6339" s="115"/>
      <c r="L6339" s="133" t="str">
        <f t="shared" si="1998"/>
        <v/>
      </c>
      <c r="M6339" s="116" t="str">
        <f>IF(L6339="", "", L6339/Veriler!$X$1)</f>
        <v/>
      </c>
      <c r="N6339" s="116" t="str">
        <f>IF(F6339&lt;&gt;"", "İthal Girdi", IF(Veriler!T6339="", "", IF(Veriler!S6339="H", "%0,5 üzerindedir", IF(Veriler!T6339&gt;0.1, "%10 sınırı aşılmıştır.", "Uygun"))))</f>
        <v>%0,5 üzerindedir</v>
      </c>
      <c r="O6339" s="116" t="str">
        <f t="shared" si="1999"/>
        <v xml:space="preserve"> </v>
      </c>
      <c r="P6339" s="117"/>
      <c r="Q6339" s="118"/>
      <c r="R6339" s="119" t="str">
        <f t="shared" si="2000"/>
        <v/>
      </c>
      <c r="S6339" s="133">
        <f>IFERROR(IF(M6339&lt;=0.005,IF(F6339="",L6339,0),IF(F6339&lt;&gt;"",0,IF(P6339="",0,IF(P6339="H",0,IF(Q6339&lt;Veriler!$G$2,L6339*Veriler!$G$2,L6339*Q6339)))))," ")</f>
        <v>0</v>
      </c>
      <c r="T6339" s="133">
        <f>IF(Veriler!T6339&lt;=0.1, S6339, IF(AND(Veriler!T6339&gt;0.1, F6339="", P6339="E"), IF(Q6339&gt;Veriler!$G$2, Q6339*S6339, IF(Q6339&lt;Veriler!$G$2, Veriler!$G$2*S6339, Q6339*S6339)), 0))</f>
        <v>0</v>
      </c>
      <c r="U6339" s="133" t="str">
        <f t="shared" si="2001"/>
        <v xml:space="preserve"> </v>
      </c>
      <c r="V6339" s="134" t="str">
        <f>IFERROR(IF(O6339="%10 sınırı aşılmıştır.",L6339-T6339,IFERROR(IF(F6339="",IF(S6339=1,0,IF(L6339-S6339=0,"",L6339-S6339)),IF(Veriler!M6339="",L6339,IF(L6339*Veriler!M6339=0,"",L6339*Veriler!M6339))),L6339)),0)</f>
        <v/>
      </c>
      <c r="W6339" s="146"/>
      <c r="X6339" s="146"/>
      <c r="Y6339" s="146"/>
    </row>
    <row r="6340" spans="1:25" s="99" customFormat="1" ht="54.75" customHeight="1" x14ac:dyDescent="0.25">
      <c r="A6340" s="96">
        <f t="shared" si="2002"/>
        <v>4675</v>
      </c>
      <c r="B6340" s="175"/>
      <c r="C6340" s="176"/>
      <c r="D6340" s="113"/>
      <c r="E6340" s="115"/>
      <c r="F6340" s="174"/>
      <c r="G6340" s="114" t="str">
        <f t="shared" si="1997"/>
        <v/>
      </c>
      <c r="H6340" s="115"/>
      <c r="I6340" s="115"/>
      <c r="J6340" s="115"/>
      <c r="K6340" s="115"/>
      <c r="L6340" s="133" t="str">
        <f t="shared" si="1998"/>
        <v/>
      </c>
      <c r="M6340" s="116" t="str">
        <f>IF(L6340="", "", L6340/Veriler!$X$1)</f>
        <v/>
      </c>
      <c r="N6340" s="116" t="str">
        <f>IF(F6340&lt;&gt;"", "İthal Girdi", IF(Veriler!T6340="", "", IF(Veriler!S6340="H", "%0,5 üzerindedir", IF(Veriler!T6340&gt;0.1, "%10 sınırı aşılmıştır.", "Uygun"))))</f>
        <v>%0,5 üzerindedir</v>
      </c>
      <c r="O6340" s="116" t="str">
        <f t="shared" si="1999"/>
        <v xml:space="preserve"> </v>
      </c>
      <c r="P6340" s="117"/>
      <c r="Q6340" s="118"/>
      <c r="R6340" s="119" t="str">
        <f t="shared" si="2000"/>
        <v/>
      </c>
      <c r="S6340" s="133">
        <f>IFERROR(IF(M6340&lt;=0.005,IF(F6340="",L6340,0),IF(F6340&lt;&gt;"",0,IF(P6340="",0,IF(P6340="H",0,IF(Q6340&lt;Veriler!$G$2,L6340*Veriler!$G$2,L6340*Q6340)))))," ")</f>
        <v>0</v>
      </c>
      <c r="T6340" s="133">
        <f>IF(Veriler!T6340&lt;=0.1, S6340, IF(AND(Veriler!T6340&gt;0.1, F6340="", P6340="E"), IF(Q6340&gt;Veriler!$G$2, Q6340*S6340, IF(Q6340&lt;Veriler!$G$2, Veriler!$G$2*S6340, Q6340*S6340)), 0))</f>
        <v>0</v>
      </c>
      <c r="U6340" s="133" t="str">
        <f t="shared" si="2001"/>
        <v xml:space="preserve"> </v>
      </c>
      <c r="V6340" s="134" t="str">
        <f>IFERROR(IF(O6340="%10 sınırı aşılmıştır.",L6340-T6340,IFERROR(IF(F6340="",IF(S6340=1,0,IF(L6340-S6340=0,"",L6340-S6340)),IF(Veriler!M6340="",L6340,IF(L6340*Veriler!M6340=0,"",L6340*Veriler!M6340))),L6340)),0)</f>
        <v/>
      </c>
      <c r="W6340" s="146"/>
      <c r="X6340" s="146"/>
      <c r="Y6340" s="146"/>
    </row>
    <row r="6341" spans="1:25" s="99" customFormat="1" ht="54.75" customHeight="1" x14ac:dyDescent="0.25">
      <c r="A6341" s="96">
        <f t="shared" si="2002"/>
        <v>4676</v>
      </c>
      <c r="B6341" s="175"/>
      <c r="C6341" s="176"/>
      <c r="D6341" s="113"/>
      <c r="E6341" s="115"/>
      <c r="F6341" s="174"/>
      <c r="G6341" s="114" t="str">
        <f t="shared" si="1997"/>
        <v/>
      </c>
      <c r="H6341" s="115"/>
      <c r="I6341" s="115"/>
      <c r="J6341" s="115"/>
      <c r="K6341" s="115"/>
      <c r="L6341" s="133" t="str">
        <f t="shared" si="1998"/>
        <v/>
      </c>
      <c r="M6341" s="116" t="str">
        <f>IF(L6341="", "", L6341/Veriler!$X$1)</f>
        <v/>
      </c>
      <c r="N6341" s="116" t="str">
        <f>IF(F6341&lt;&gt;"", "İthal Girdi", IF(Veriler!T6341="", "", IF(Veriler!S6341="H", "%0,5 üzerindedir", IF(Veriler!T6341&gt;0.1, "%10 sınırı aşılmıştır.", "Uygun"))))</f>
        <v>%0,5 üzerindedir</v>
      </c>
      <c r="O6341" s="116" t="str">
        <f t="shared" si="1999"/>
        <v xml:space="preserve"> </v>
      </c>
      <c r="P6341" s="117"/>
      <c r="Q6341" s="118"/>
      <c r="R6341" s="119" t="str">
        <f t="shared" si="2000"/>
        <v/>
      </c>
      <c r="S6341" s="133">
        <f>IFERROR(IF(M6341&lt;=0.005,IF(F6341="",L6341,0),IF(F6341&lt;&gt;"",0,IF(P6341="",0,IF(P6341="H",0,IF(Q6341&lt;Veriler!$G$2,L6341*Veriler!$G$2,L6341*Q6341)))))," ")</f>
        <v>0</v>
      </c>
      <c r="T6341" s="133">
        <f>IF(Veriler!T6341&lt;=0.1, S6341, IF(AND(Veriler!T6341&gt;0.1, F6341="", P6341="E"), IF(Q6341&gt;Veriler!$G$2, Q6341*S6341, IF(Q6341&lt;Veriler!$G$2, Veriler!$G$2*S6341, Q6341*S6341)), 0))</f>
        <v>0</v>
      </c>
      <c r="U6341" s="133" t="str">
        <f t="shared" si="2001"/>
        <v xml:space="preserve"> </v>
      </c>
      <c r="V6341" s="134" t="str">
        <f>IFERROR(IF(O6341="%10 sınırı aşılmıştır.",L6341-T6341,IFERROR(IF(F6341="",IF(S6341=1,0,IF(L6341-S6341=0,"",L6341-S6341)),IF(Veriler!M6341="",L6341,IF(L6341*Veriler!M6341=0,"",L6341*Veriler!M6341))),L6341)),0)</f>
        <v/>
      </c>
      <c r="W6341" s="146"/>
      <c r="X6341" s="146"/>
      <c r="Y6341" s="146"/>
    </row>
    <row r="6342" spans="1:25" s="99" customFormat="1" ht="24" customHeight="1" x14ac:dyDescent="0.25">
      <c r="A6342" s="103"/>
      <c r="B6342" s="104"/>
      <c r="C6342" s="104"/>
      <c r="D6342" s="104"/>
      <c r="E6342" s="103"/>
      <c r="F6342" s="135"/>
      <c r="G6342" s="157"/>
      <c r="H6342" s="103"/>
      <c r="I6342" s="103"/>
      <c r="J6342" s="103"/>
      <c r="K6342" s="103"/>
      <c r="L6342" s="136">
        <f>SUM(L6313:L6326,L6328:L6341)</f>
        <v>0</v>
      </c>
      <c r="M6342" s="158"/>
      <c r="N6342" s="158"/>
      <c r="O6342" s="158"/>
      <c r="P6342" s="105"/>
      <c r="Q6342" s="106"/>
      <c r="R6342" s="159"/>
      <c r="S6342" s="160"/>
      <c r="T6342" s="160"/>
      <c r="U6342" s="160"/>
      <c r="V6342" s="160"/>
      <c r="W6342" s="146"/>
      <c r="X6342" s="146"/>
      <c r="Y6342" s="146"/>
    </row>
    <row r="6343" spans="1:25" s="99" customFormat="1" ht="31.5" customHeight="1" x14ac:dyDescent="0.25">
      <c r="A6343" s="103"/>
      <c r="B6343" s="104"/>
      <c r="C6343" s="104"/>
      <c r="D6343" s="104"/>
      <c r="E6343" s="103"/>
      <c r="F6343" s="135"/>
      <c r="G6343" s="157"/>
      <c r="H6343" s="103"/>
      <c r="I6343" s="103"/>
      <c r="J6343" s="103"/>
      <c r="K6343" s="103"/>
      <c r="L6343" s="161"/>
      <c r="M6343" s="158"/>
      <c r="N6343" s="158"/>
      <c r="O6343" s="158"/>
      <c r="P6343" s="105"/>
      <c r="Q6343" s="106"/>
      <c r="R6343" s="159"/>
      <c r="S6343" s="162" t="s">
        <v>57</v>
      </c>
      <c r="T6343" s="162" t="s">
        <v>57</v>
      </c>
      <c r="U6343" s="162" t="s">
        <v>57</v>
      </c>
      <c r="V6343" s="163" t="s">
        <v>58</v>
      </c>
      <c r="W6343" s="146"/>
      <c r="X6343" s="146"/>
      <c r="Y6343" s="146"/>
    </row>
    <row r="6344" spans="1:25" s="99" customFormat="1" ht="58.5" customHeight="1" x14ac:dyDescent="0.25">
      <c r="A6344" s="185" t="s">
        <v>59</v>
      </c>
      <c r="B6344" s="180"/>
      <c r="C6344" s="180"/>
      <c r="D6344" s="180"/>
      <c r="E6344" s="180"/>
      <c r="F6344" s="180"/>
      <c r="G6344" s="180"/>
      <c r="H6344" s="180"/>
      <c r="I6344" s="180"/>
      <c r="J6344" s="180"/>
      <c r="K6344" s="180"/>
      <c r="L6344" s="180"/>
      <c r="M6344" s="180"/>
      <c r="N6344" s="180"/>
      <c r="O6344" s="180"/>
      <c r="P6344" s="180"/>
      <c r="Q6344" s="180"/>
      <c r="R6344" s="176"/>
      <c r="S6344" s="137">
        <f>SUM(S6306,S6313:S6326,S6328:S6341)</f>
        <v>0</v>
      </c>
      <c r="T6344" s="137" t="str">
        <f>IF(SUM(T6313:T6326,T6328:T6341)=0," ",SUM(T6313:T6326,T6328:T6341))</f>
        <v xml:space="preserve"> </v>
      </c>
      <c r="U6344" s="137" t="str">
        <f>IF(SUM(U6313:U6326,U6328:U6341)=0," ",SUM(U6313:U6326,U6328:U6341))</f>
        <v xml:space="preserve"> </v>
      </c>
      <c r="V6344" s="137" t="str">
        <f>IF(SUM(V6313:V6326,V6328:V6341)=0," ",SUM(V6313:V6326,V6328:V6341))</f>
        <v xml:space="preserve"> </v>
      </c>
      <c r="W6344" s="146"/>
      <c r="X6344" s="164">
        <f>SUM(U6313:U6326,U6328:U6341)</f>
        <v>0</v>
      </c>
      <c r="Y6344" s="164">
        <f>SUM(V6313:V6326,V6328:V6341)</f>
        <v>0</v>
      </c>
    </row>
    <row r="6345" spans="1:25" x14ac:dyDescent="0.3">
      <c r="A6345" s="34"/>
      <c r="G6345" s="146"/>
      <c r="L6345" s="146"/>
      <c r="M6345" s="146"/>
      <c r="N6345" s="146"/>
      <c r="O6345" s="146"/>
      <c r="R6345" s="146"/>
      <c r="S6345" s="146"/>
      <c r="T6345" s="146"/>
      <c r="U6345" s="146"/>
      <c r="V6345" s="146"/>
      <c r="W6345" s="146"/>
      <c r="X6345" s="146"/>
      <c r="Y6345" s="146"/>
    </row>
    <row r="6346" spans="1:25" x14ac:dyDescent="0.3">
      <c r="A6346" s="186" t="s">
        <v>60</v>
      </c>
      <c r="B6346" s="187"/>
      <c r="C6346" s="187"/>
      <c r="D6346" s="187"/>
      <c r="E6346" s="187"/>
      <c r="F6346" s="187"/>
      <c r="G6346" s="187"/>
      <c r="H6346" s="187"/>
      <c r="I6346" s="187"/>
      <c r="J6346" s="187"/>
      <c r="K6346" s="187"/>
      <c r="L6346" s="187"/>
      <c r="M6346" s="187"/>
      <c r="N6346" s="187"/>
      <c r="O6346" s="187"/>
      <c r="P6346" s="187"/>
      <c r="Q6346" s="187"/>
      <c r="R6346" s="187"/>
      <c r="S6346" s="187"/>
      <c r="T6346" s="187"/>
      <c r="U6346" s="187"/>
      <c r="V6346" s="187"/>
      <c r="W6346" s="146"/>
      <c r="X6346" s="146"/>
      <c r="Y6346" s="146"/>
    </row>
    <row r="6347" spans="1:25" s="99" customFormat="1" ht="41.25" customHeight="1" x14ac:dyDescent="0.25">
      <c r="A6347" s="189" t="s">
        <v>38</v>
      </c>
      <c r="B6347" s="180"/>
      <c r="C6347" s="180"/>
      <c r="D6347" s="180"/>
      <c r="E6347" s="180"/>
      <c r="F6347" s="180"/>
      <c r="G6347" s="180"/>
      <c r="H6347" s="180"/>
      <c r="I6347" s="180"/>
      <c r="J6347" s="180"/>
      <c r="K6347" s="180"/>
      <c r="L6347" s="180"/>
      <c r="M6347" s="180"/>
      <c r="N6347" s="180"/>
      <c r="O6347" s="180"/>
      <c r="P6347" s="180"/>
      <c r="Q6347" s="180"/>
      <c r="R6347" s="180"/>
      <c r="S6347" s="180"/>
      <c r="T6347" s="180"/>
      <c r="U6347" s="180"/>
      <c r="V6347" s="176"/>
      <c r="W6347" s="146"/>
      <c r="X6347" s="146"/>
      <c r="Y6347" s="146"/>
    </row>
    <row r="6348" spans="1:25" s="100" customFormat="1" ht="35.25" customHeight="1" x14ac:dyDescent="0.25">
      <c r="A6348" s="179" t="s">
        <v>39</v>
      </c>
      <c r="B6348" s="180"/>
      <c r="C6348" s="180"/>
      <c r="D6348" s="180"/>
      <c r="E6348" s="180"/>
      <c r="F6348" s="180"/>
      <c r="G6348" s="180"/>
      <c r="H6348" s="180"/>
      <c r="I6348" s="180"/>
      <c r="J6348" s="180"/>
      <c r="K6348" s="180"/>
      <c r="L6348" s="180"/>
      <c r="M6348" s="180"/>
      <c r="N6348" s="180"/>
      <c r="O6348" s="180"/>
      <c r="P6348" s="180"/>
      <c r="Q6348" s="180"/>
      <c r="R6348" s="176"/>
      <c r="S6348" s="147"/>
      <c r="T6348" s="148"/>
      <c r="U6348" s="149" t="s">
        <v>40</v>
      </c>
      <c r="V6348" s="150">
        <f>V6310+1</f>
        <v>168</v>
      </c>
      <c r="W6348" s="146"/>
      <c r="X6348" s="146"/>
      <c r="Y6348" s="146"/>
    </row>
    <row r="6349" spans="1:25" s="99" customFormat="1" ht="81" customHeight="1" x14ac:dyDescent="0.25">
      <c r="A6349" s="110" t="s">
        <v>3</v>
      </c>
      <c r="B6349" s="188" t="s">
        <v>41</v>
      </c>
      <c r="C6349" s="176"/>
      <c r="D6349" s="111" t="s">
        <v>42</v>
      </c>
      <c r="E6349" s="110" t="s">
        <v>324</v>
      </c>
      <c r="F6349" s="111" t="s">
        <v>325</v>
      </c>
      <c r="G6349" s="151" t="s">
        <v>43</v>
      </c>
      <c r="H6349" s="110" t="s">
        <v>44</v>
      </c>
      <c r="I6349" s="110" t="s">
        <v>8</v>
      </c>
      <c r="J6349" s="110" t="s">
        <v>45</v>
      </c>
      <c r="K6349" s="110" t="s">
        <v>46</v>
      </c>
      <c r="L6349" s="152" t="s">
        <v>47</v>
      </c>
      <c r="M6349" s="153" t="s">
        <v>48</v>
      </c>
      <c r="N6349" s="154" t="s">
        <v>49</v>
      </c>
      <c r="O6349" s="154" t="s">
        <v>49</v>
      </c>
      <c r="P6349" s="112" t="s">
        <v>50</v>
      </c>
      <c r="Q6349" s="110" t="s">
        <v>51</v>
      </c>
      <c r="R6349" s="155" t="s">
        <v>52</v>
      </c>
      <c r="S6349" s="156" t="s">
        <v>53</v>
      </c>
      <c r="T6349" s="156" t="s">
        <v>54</v>
      </c>
      <c r="U6349" s="152" t="s">
        <v>54</v>
      </c>
      <c r="V6349" s="152" t="s">
        <v>55</v>
      </c>
      <c r="W6349" s="146"/>
      <c r="X6349" s="146"/>
      <c r="Y6349" s="146"/>
    </row>
    <row r="6350" spans="1:25" s="99" customFormat="1" ht="45" customHeight="1" x14ac:dyDescent="0.25">
      <c r="A6350" s="101"/>
      <c r="B6350" s="177" t="s">
        <v>56</v>
      </c>
      <c r="C6350" s="178"/>
      <c r="D6350" s="102"/>
      <c r="E6350" s="170"/>
      <c r="F6350" s="102"/>
      <c r="G6350" s="95"/>
      <c r="H6350" s="102"/>
      <c r="I6350" s="102"/>
      <c r="J6350" s="102"/>
      <c r="K6350" s="102"/>
      <c r="L6350" s="95"/>
      <c r="M6350" s="95"/>
      <c r="N6350" s="95"/>
      <c r="O6350" s="95"/>
      <c r="P6350" s="102"/>
      <c r="Q6350" s="102"/>
      <c r="R6350" s="190"/>
      <c r="S6350" s="184"/>
      <c r="T6350" s="95"/>
      <c r="U6350" s="95"/>
      <c r="V6350" s="95"/>
      <c r="W6350" s="146"/>
      <c r="X6350" s="146"/>
      <c r="Y6350" s="146"/>
    </row>
    <row r="6351" spans="1:25" s="99" customFormat="1" ht="54.75" customHeight="1" x14ac:dyDescent="0.25">
      <c r="A6351" s="96">
        <f>A6341+1</f>
        <v>4677</v>
      </c>
      <c r="B6351" s="181"/>
      <c r="C6351" s="182"/>
      <c r="D6351" s="113"/>
      <c r="E6351" s="115"/>
      <c r="F6351" s="174"/>
      <c r="G6351" s="114" t="str">
        <f t="shared" ref="G6351:G6364" si="2003">IF(AND(F6351&lt;&gt;"",V6351&lt;&gt;"",L6351&lt;&gt;0),V6351/L6351,"")</f>
        <v/>
      </c>
      <c r="H6351" s="115"/>
      <c r="I6351" s="115"/>
      <c r="J6351" s="115"/>
      <c r="K6351" s="115"/>
      <c r="L6351" s="133" t="str">
        <f t="shared" ref="L6351:L6364" si="2004">IF(AND(H6351&lt;&gt;0, J6351&lt;&gt;0, K6351&lt;&gt;0), H6351*J6351*K6351, "")</f>
        <v/>
      </c>
      <c r="M6351" s="116" t="str">
        <f>IF(L6351="", "", L6351/Veriler!$X$1)</f>
        <v/>
      </c>
      <c r="N6351" s="116" t="str">
        <f>IF(F6351&lt;&gt;"", "İthal Girdi", IF(Veriler!T6351="", "", IF(Veriler!S6351="H", "%0,5 üzerindedir", IF(Veriler!T6351&gt;0.1, "%10 sınırı aşılmıştır.", "Uygun"))))</f>
        <v>%0,5 üzerindedir</v>
      </c>
      <c r="O6351" s="116" t="str">
        <f t="shared" ref="O6351:O6364" si="2005">IF(M6351=""," ",N6351)</f>
        <v xml:space="preserve"> </v>
      </c>
      <c r="P6351" s="117"/>
      <c r="Q6351" s="118"/>
      <c r="R6351" s="119" t="str">
        <f t="shared" ref="R6351:R6364" si="2006">IFERROR(IF(AND(T6351&lt;&gt;"",L6351&lt;&gt;"",L6351&lt;&gt;0,T6351&lt;&gt;0),T6351/L6351,"")," ")</f>
        <v/>
      </c>
      <c r="S6351" s="133">
        <f>IFERROR(IF(M6351&lt;=0.005,IF(F6351="",L6351,0),IF(F6351&lt;&gt;"",0,IF(P6351="",0,IF(P6351="H",0,IF(Q6351&lt;Veriler!$G$2,L6351*Veriler!$G$2,L6351*Q6351)))))," ")</f>
        <v>0</v>
      </c>
      <c r="T6351" s="133">
        <f>IF(Veriler!T6351&lt;=0.1, S6351, IF(AND(Veriler!T6351&gt;0.1, F6351="", P6351="E"), IF(Q6351&gt;Veriler!$G$2, Q6351*S6351, IF(Q6351&lt;Veriler!$G$2, Veriler!$G$2*S6351, Q6351*S6351)), 0))</f>
        <v>0</v>
      </c>
      <c r="U6351" s="133" t="str">
        <f t="shared" ref="U6351:U6364" si="2007">IF(T6351=0," ",T6351)</f>
        <v xml:space="preserve"> </v>
      </c>
      <c r="V6351" s="134" t="str">
        <f>IFERROR(IF(O6351="%10 sınırı aşılmıştır.",L6351-T6351,IFERROR(IF(F6351="",IF(S6351=1,0,IF(L6351-S6351=0,"",L6351-S6351)),IF(Veriler!M6351="",L6351,IF(L6351*Veriler!M6351=0,"",L6351*Veriler!M6351))),L6351)),0)</f>
        <v/>
      </c>
      <c r="W6351" s="146"/>
      <c r="X6351" s="146"/>
      <c r="Y6351" s="146"/>
    </row>
    <row r="6352" spans="1:25" s="99" customFormat="1" ht="54.75" customHeight="1" x14ac:dyDescent="0.25">
      <c r="A6352" s="96">
        <f t="shared" ref="A6352:A6364" si="2008">A6351+1</f>
        <v>4678</v>
      </c>
      <c r="B6352" s="175"/>
      <c r="C6352" s="176"/>
      <c r="D6352" s="113"/>
      <c r="E6352" s="115"/>
      <c r="F6352" s="174"/>
      <c r="G6352" s="114" t="str">
        <f t="shared" si="2003"/>
        <v/>
      </c>
      <c r="H6352" s="115"/>
      <c r="I6352" s="115"/>
      <c r="J6352" s="115"/>
      <c r="K6352" s="115"/>
      <c r="L6352" s="133" t="str">
        <f t="shared" si="2004"/>
        <v/>
      </c>
      <c r="M6352" s="116" t="str">
        <f>IF(L6352="", "", L6352/Veriler!$X$1)</f>
        <v/>
      </c>
      <c r="N6352" s="116" t="str">
        <f>IF(F6352&lt;&gt;"", "İthal Girdi", IF(Veriler!T6352="", "", IF(Veriler!S6352="H", "%0,5 üzerindedir", IF(Veriler!T6352&gt;0.1, "%10 sınırı aşılmıştır.", "Uygun"))))</f>
        <v>%0,5 üzerindedir</v>
      </c>
      <c r="O6352" s="116" t="str">
        <f t="shared" si="2005"/>
        <v xml:space="preserve"> </v>
      </c>
      <c r="P6352" s="117"/>
      <c r="Q6352" s="118"/>
      <c r="R6352" s="119" t="str">
        <f t="shared" si="2006"/>
        <v/>
      </c>
      <c r="S6352" s="133">
        <f>IFERROR(IF(M6352&lt;=0.005,IF(F6352="",L6352,0),IF(F6352&lt;&gt;"",0,IF(P6352="",0,IF(P6352="H",0,IF(Q6352&lt;Veriler!$G$2,L6352*Veriler!$G$2,L6352*Q6352)))))," ")</f>
        <v>0</v>
      </c>
      <c r="T6352" s="133">
        <f>IF(Veriler!T6352&lt;=0.1, S6352, IF(AND(Veriler!T6352&gt;0.1, F6352="", P6352="E"), IF(Q6352&gt;Veriler!$G$2, Q6352*S6352, IF(Q6352&lt;Veriler!$G$2, Veriler!$G$2*S6352, Q6352*S6352)), 0))</f>
        <v>0</v>
      </c>
      <c r="U6352" s="133" t="str">
        <f t="shared" si="2007"/>
        <v xml:space="preserve"> </v>
      </c>
      <c r="V6352" s="134" t="str">
        <f>IFERROR(IF(O6352="%10 sınırı aşılmıştır.",L6352-T6352,IFERROR(IF(F6352="",IF(S6352=1,0,IF(L6352-S6352=0,"",L6352-S6352)),IF(Veriler!M6352="",L6352,IF(L6352*Veriler!M6352=0,"",L6352*Veriler!M6352))),L6352)),0)</f>
        <v/>
      </c>
      <c r="W6352" s="146"/>
      <c r="X6352" s="146"/>
      <c r="Y6352" s="146"/>
    </row>
    <row r="6353" spans="1:25" s="99" customFormat="1" ht="54.75" customHeight="1" x14ac:dyDescent="0.25">
      <c r="A6353" s="96">
        <f t="shared" si="2008"/>
        <v>4679</v>
      </c>
      <c r="B6353" s="175"/>
      <c r="C6353" s="176"/>
      <c r="D6353" s="113"/>
      <c r="E6353" s="115"/>
      <c r="F6353" s="174"/>
      <c r="G6353" s="114" t="str">
        <f t="shared" si="2003"/>
        <v/>
      </c>
      <c r="H6353" s="115"/>
      <c r="I6353" s="115"/>
      <c r="J6353" s="115"/>
      <c r="K6353" s="115"/>
      <c r="L6353" s="133" t="str">
        <f t="shared" si="2004"/>
        <v/>
      </c>
      <c r="M6353" s="116" t="str">
        <f>IF(L6353="", "", L6353/Veriler!$X$1)</f>
        <v/>
      </c>
      <c r="N6353" s="116" t="str">
        <f>IF(F6353&lt;&gt;"", "İthal Girdi", IF(Veriler!T6353="", "", IF(Veriler!S6353="H", "%0,5 üzerindedir", IF(Veriler!T6353&gt;0.1, "%10 sınırı aşılmıştır.", "Uygun"))))</f>
        <v>%0,5 üzerindedir</v>
      </c>
      <c r="O6353" s="116" t="str">
        <f t="shared" si="2005"/>
        <v xml:space="preserve"> </v>
      </c>
      <c r="P6353" s="117"/>
      <c r="Q6353" s="118"/>
      <c r="R6353" s="119" t="str">
        <f t="shared" si="2006"/>
        <v/>
      </c>
      <c r="S6353" s="133">
        <f>IFERROR(IF(M6353&lt;=0.005,IF(F6353="",L6353,0),IF(F6353&lt;&gt;"",0,IF(P6353="",0,IF(P6353="H",0,IF(Q6353&lt;Veriler!$G$2,L6353*Veriler!$G$2,L6353*Q6353)))))," ")</f>
        <v>0</v>
      </c>
      <c r="T6353" s="133">
        <f>IF(Veriler!T6353&lt;=0.1, S6353, IF(AND(Veriler!T6353&gt;0.1, F6353="", P6353="E"), IF(Q6353&gt;Veriler!$G$2, Q6353*S6353, IF(Q6353&lt;Veriler!$G$2, Veriler!$G$2*S6353, Q6353*S6353)), 0))</f>
        <v>0</v>
      </c>
      <c r="U6353" s="133" t="str">
        <f t="shared" si="2007"/>
        <v xml:space="preserve"> </v>
      </c>
      <c r="V6353" s="134" t="str">
        <f>IFERROR(IF(O6353="%10 sınırı aşılmıştır.",L6353-T6353,IFERROR(IF(F6353="",IF(S6353=1,0,IF(L6353-S6353=0,"",L6353-S6353)),IF(Veriler!M6353="",L6353,IF(L6353*Veriler!M6353=0,"",L6353*Veriler!M6353))),L6353)),0)</f>
        <v/>
      </c>
      <c r="W6353" s="146"/>
      <c r="X6353" s="146"/>
      <c r="Y6353" s="146"/>
    </row>
    <row r="6354" spans="1:25" s="99" customFormat="1" ht="54.75" customHeight="1" x14ac:dyDescent="0.25">
      <c r="A6354" s="96">
        <f t="shared" si="2008"/>
        <v>4680</v>
      </c>
      <c r="B6354" s="175"/>
      <c r="C6354" s="176"/>
      <c r="D6354" s="113"/>
      <c r="E6354" s="115"/>
      <c r="F6354" s="174"/>
      <c r="G6354" s="114" t="str">
        <f t="shared" si="2003"/>
        <v/>
      </c>
      <c r="H6354" s="115"/>
      <c r="I6354" s="115"/>
      <c r="J6354" s="115"/>
      <c r="K6354" s="115"/>
      <c r="L6354" s="133" t="str">
        <f t="shared" si="2004"/>
        <v/>
      </c>
      <c r="M6354" s="116" t="str">
        <f>IF(L6354="", "", L6354/Veriler!$X$1)</f>
        <v/>
      </c>
      <c r="N6354" s="116" t="str">
        <f>IF(F6354&lt;&gt;"", "İthal Girdi", IF(Veriler!T6354="", "", IF(Veriler!S6354="H", "%0,5 üzerindedir", IF(Veriler!T6354&gt;0.1, "%10 sınırı aşılmıştır.", "Uygun"))))</f>
        <v>%0,5 üzerindedir</v>
      </c>
      <c r="O6354" s="116" t="str">
        <f t="shared" si="2005"/>
        <v xml:space="preserve"> </v>
      </c>
      <c r="P6354" s="117"/>
      <c r="Q6354" s="118"/>
      <c r="R6354" s="119" t="str">
        <f t="shared" si="2006"/>
        <v/>
      </c>
      <c r="S6354" s="133">
        <f>IFERROR(IF(M6354&lt;=0.005,IF(F6354="",L6354,0),IF(F6354&lt;&gt;"",0,IF(P6354="",0,IF(P6354="H",0,IF(Q6354&lt;Veriler!$G$2,L6354*Veriler!$G$2,L6354*Q6354)))))," ")</f>
        <v>0</v>
      </c>
      <c r="T6354" s="133">
        <f>IF(Veriler!T6354&lt;=0.1, S6354, IF(AND(Veriler!T6354&gt;0.1, F6354="", P6354="E"), IF(Q6354&gt;Veriler!$G$2, Q6354*S6354, IF(Q6354&lt;Veriler!$G$2, Veriler!$G$2*S6354, Q6354*S6354)), 0))</f>
        <v>0</v>
      </c>
      <c r="U6354" s="133" t="str">
        <f t="shared" si="2007"/>
        <v xml:space="preserve"> </v>
      </c>
      <c r="V6354" s="134" t="str">
        <f>IFERROR(IF(O6354="%10 sınırı aşılmıştır.",L6354-T6354,IFERROR(IF(F6354="",IF(S6354=1,0,IF(L6354-S6354=0,"",L6354-S6354)),IF(Veriler!M6354="",L6354,IF(L6354*Veriler!M6354=0,"",L6354*Veriler!M6354))),L6354)),0)</f>
        <v/>
      </c>
      <c r="W6354" s="146"/>
      <c r="X6354" s="146"/>
      <c r="Y6354" s="146"/>
    </row>
    <row r="6355" spans="1:25" s="99" customFormat="1" ht="54.75" customHeight="1" x14ac:dyDescent="0.25">
      <c r="A6355" s="96">
        <f t="shared" si="2008"/>
        <v>4681</v>
      </c>
      <c r="B6355" s="175"/>
      <c r="C6355" s="176"/>
      <c r="D6355" s="113"/>
      <c r="E6355" s="115"/>
      <c r="F6355" s="174"/>
      <c r="G6355" s="114" t="str">
        <f t="shared" si="2003"/>
        <v/>
      </c>
      <c r="H6355" s="115"/>
      <c r="I6355" s="115"/>
      <c r="J6355" s="115"/>
      <c r="K6355" s="115"/>
      <c r="L6355" s="133" t="str">
        <f t="shared" si="2004"/>
        <v/>
      </c>
      <c r="M6355" s="116" t="str">
        <f>IF(L6355="", "", L6355/Veriler!$X$1)</f>
        <v/>
      </c>
      <c r="N6355" s="116" t="str">
        <f>IF(F6355&lt;&gt;"", "İthal Girdi", IF(Veriler!T6355="", "", IF(Veriler!S6355="H", "%0,5 üzerindedir", IF(Veriler!T6355&gt;0.1, "%10 sınırı aşılmıştır.", "Uygun"))))</f>
        <v>%0,5 üzerindedir</v>
      </c>
      <c r="O6355" s="116" t="str">
        <f t="shared" si="2005"/>
        <v xml:space="preserve"> </v>
      </c>
      <c r="P6355" s="117"/>
      <c r="Q6355" s="118"/>
      <c r="R6355" s="119" t="str">
        <f t="shared" si="2006"/>
        <v/>
      </c>
      <c r="S6355" s="133">
        <f>IFERROR(IF(M6355&lt;=0.005,IF(F6355="",L6355,0),IF(F6355&lt;&gt;"",0,IF(P6355="",0,IF(P6355="H",0,IF(Q6355&lt;Veriler!$G$2,L6355*Veriler!$G$2,L6355*Q6355)))))," ")</f>
        <v>0</v>
      </c>
      <c r="T6355" s="133">
        <f>IF(Veriler!T6355&lt;=0.1, S6355, IF(AND(Veriler!T6355&gt;0.1, F6355="", P6355="E"), IF(Q6355&gt;Veriler!$G$2, Q6355*S6355, IF(Q6355&lt;Veriler!$G$2, Veriler!$G$2*S6355, Q6355*S6355)), 0))</f>
        <v>0</v>
      </c>
      <c r="U6355" s="133" t="str">
        <f t="shared" si="2007"/>
        <v xml:space="preserve"> </v>
      </c>
      <c r="V6355" s="134" t="str">
        <f>IFERROR(IF(O6355="%10 sınırı aşılmıştır.",L6355-T6355,IFERROR(IF(F6355="",IF(S6355=1,0,IF(L6355-S6355=0,"",L6355-S6355)),IF(Veriler!M6355="",L6355,IF(L6355*Veriler!M6355=0,"",L6355*Veriler!M6355))),L6355)),0)</f>
        <v/>
      </c>
      <c r="W6355" s="146"/>
      <c r="X6355" s="146"/>
      <c r="Y6355" s="146"/>
    </row>
    <row r="6356" spans="1:25" s="99" customFormat="1" ht="54.75" customHeight="1" x14ac:dyDescent="0.25">
      <c r="A6356" s="96">
        <f t="shared" si="2008"/>
        <v>4682</v>
      </c>
      <c r="B6356" s="175"/>
      <c r="C6356" s="176"/>
      <c r="D6356" s="113"/>
      <c r="E6356" s="115"/>
      <c r="F6356" s="174"/>
      <c r="G6356" s="114" t="str">
        <f t="shared" si="2003"/>
        <v/>
      </c>
      <c r="H6356" s="115"/>
      <c r="I6356" s="115"/>
      <c r="J6356" s="115"/>
      <c r="K6356" s="115"/>
      <c r="L6356" s="133" t="str">
        <f t="shared" si="2004"/>
        <v/>
      </c>
      <c r="M6356" s="116" t="str">
        <f>IF(L6356="", "", L6356/Veriler!$X$1)</f>
        <v/>
      </c>
      <c r="N6356" s="116" t="str">
        <f>IF(F6356&lt;&gt;"", "İthal Girdi", IF(Veriler!T6356="", "", IF(Veriler!S6356="H", "%0,5 üzerindedir", IF(Veriler!T6356&gt;0.1, "%10 sınırı aşılmıştır.", "Uygun"))))</f>
        <v>%0,5 üzerindedir</v>
      </c>
      <c r="O6356" s="116" t="str">
        <f t="shared" si="2005"/>
        <v xml:space="preserve"> </v>
      </c>
      <c r="P6356" s="117"/>
      <c r="Q6356" s="118"/>
      <c r="R6356" s="119" t="str">
        <f t="shared" si="2006"/>
        <v/>
      </c>
      <c r="S6356" s="133">
        <f>IFERROR(IF(M6356&lt;=0.005,IF(F6356="",L6356,0),IF(F6356&lt;&gt;"",0,IF(P6356="",0,IF(P6356="H",0,IF(Q6356&lt;Veriler!$G$2,L6356*Veriler!$G$2,L6356*Q6356)))))," ")</f>
        <v>0</v>
      </c>
      <c r="T6356" s="133">
        <f>IF(Veriler!T6356&lt;=0.1, S6356, IF(AND(Veriler!T6356&gt;0.1, F6356="", P6356="E"), IF(Q6356&gt;Veriler!$G$2, Q6356*S6356, IF(Q6356&lt;Veriler!$G$2, Veriler!$G$2*S6356, Q6356*S6356)), 0))</f>
        <v>0</v>
      </c>
      <c r="U6356" s="133" t="str">
        <f t="shared" si="2007"/>
        <v xml:space="preserve"> </v>
      </c>
      <c r="V6356" s="134" t="str">
        <f>IFERROR(IF(O6356="%10 sınırı aşılmıştır.",L6356-T6356,IFERROR(IF(F6356="",IF(S6356=1,0,IF(L6356-S6356=0,"",L6356-S6356)),IF(Veriler!M6356="",L6356,IF(L6356*Veriler!M6356=0,"",L6356*Veriler!M6356))),L6356)),0)</f>
        <v/>
      </c>
      <c r="W6356" s="146"/>
      <c r="X6356" s="146"/>
      <c r="Y6356" s="146"/>
    </row>
    <row r="6357" spans="1:25" s="99" customFormat="1" ht="54.75" customHeight="1" x14ac:dyDescent="0.25">
      <c r="A6357" s="96">
        <f t="shared" si="2008"/>
        <v>4683</v>
      </c>
      <c r="B6357" s="175"/>
      <c r="C6357" s="176"/>
      <c r="D6357" s="113"/>
      <c r="E6357" s="115"/>
      <c r="F6357" s="174"/>
      <c r="G6357" s="114" t="str">
        <f t="shared" si="2003"/>
        <v/>
      </c>
      <c r="H6357" s="115"/>
      <c r="I6357" s="115"/>
      <c r="J6357" s="115"/>
      <c r="K6357" s="115"/>
      <c r="L6357" s="133" t="str">
        <f t="shared" si="2004"/>
        <v/>
      </c>
      <c r="M6357" s="116" t="str">
        <f>IF(L6357="", "", L6357/Veriler!$X$1)</f>
        <v/>
      </c>
      <c r="N6357" s="116" t="str">
        <f>IF(F6357&lt;&gt;"", "İthal Girdi", IF(Veriler!T6357="", "", IF(Veriler!S6357="H", "%0,5 üzerindedir", IF(Veriler!T6357&gt;0.1, "%10 sınırı aşılmıştır.", "Uygun"))))</f>
        <v>%0,5 üzerindedir</v>
      </c>
      <c r="O6357" s="116" t="str">
        <f t="shared" si="2005"/>
        <v xml:space="preserve"> </v>
      </c>
      <c r="P6357" s="117"/>
      <c r="Q6357" s="118"/>
      <c r="R6357" s="119" t="str">
        <f t="shared" si="2006"/>
        <v/>
      </c>
      <c r="S6357" s="133">
        <f>IFERROR(IF(M6357&lt;=0.005,IF(F6357="",L6357,0),IF(F6357&lt;&gt;"",0,IF(P6357="",0,IF(P6357="H",0,IF(Q6357&lt;Veriler!$G$2,L6357*Veriler!$G$2,L6357*Q6357)))))," ")</f>
        <v>0</v>
      </c>
      <c r="T6357" s="133">
        <f>IF(Veriler!T6357&lt;=0.1, S6357, IF(AND(Veriler!T6357&gt;0.1, F6357="", P6357="E"), IF(Q6357&gt;Veriler!$G$2, Q6357*S6357, IF(Q6357&lt;Veriler!$G$2, Veriler!$G$2*S6357, Q6357*S6357)), 0))</f>
        <v>0</v>
      </c>
      <c r="U6357" s="133" t="str">
        <f t="shared" si="2007"/>
        <v xml:space="preserve"> </v>
      </c>
      <c r="V6357" s="134" t="str">
        <f>IFERROR(IF(O6357="%10 sınırı aşılmıştır.",L6357-T6357,IFERROR(IF(F6357="",IF(S6357=1,0,IF(L6357-S6357=0,"",L6357-S6357)),IF(Veriler!M6357="",L6357,IF(L6357*Veriler!M6357=0,"",L6357*Veriler!M6357))),L6357)),0)</f>
        <v/>
      </c>
      <c r="W6357" s="146"/>
      <c r="X6357" s="146"/>
      <c r="Y6357" s="146"/>
    </row>
    <row r="6358" spans="1:25" s="99" customFormat="1" ht="54.75" customHeight="1" x14ac:dyDescent="0.25">
      <c r="A6358" s="96">
        <f t="shared" si="2008"/>
        <v>4684</v>
      </c>
      <c r="B6358" s="175"/>
      <c r="C6358" s="176"/>
      <c r="D6358" s="113"/>
      <c r="E6358" s="115"/>
      <c r="F6358" s="174"/>
      <c r="G6358" s="114" t="str">
        <f t="shared" si="2003"/>
        <v/>
      </c>
      <c r="H6358" s="115"/>
      <c r="I6358" s="115"/>
      <c r="J6358" s="115"/>
      <c r="K6358" s="115"/>
      <c r="L6358" s="133" t="str">
        <f t="shared" si="2004"/>
        <v/>
      </c>
      <c r="M6358" s="116" t="str">
        <f>IF(L6358="", "", L6358/Veriler!$X$1)</f>
        <v/>
      </c>
      <c r="N6358" s="116" t="str">
        <f>IF(F6358&lt;&gt;"", "İthal Girdi", IF(Veriler!T6358="", "", IF(Veriler!S6358="H", "%0,5 üzerindedir", IF(Veriler!T6358&gt;0.1, "%10 sınırı aşılmıştır.", "Uygun"))))</f>
        <v>%0,5 üzerindedir</v>
      </c>
      <c r="O6358" s="116" t="str">
        <f t="shared" si="2005"/>
        <v xml:space="preserve"> </v>
      </c>
      <c r="P6358" s="117"/>
      <c r="Q6358" s="118"/>
      <c r="R6358" s="119" t="str">
        <f t="shared" si="2006"/>
        <v/>
      </c>
      <c r="S6358" s="133">
        <f>IFERROR(IF(M6358&lt;=0.005,IF(F6358="",L6358,0),IF(F6358&lt;&gt;"",0,IF(P6358="",0,IF(P6358="H",0,IF(Q6358&lt;Veriler!$G$2,L6358*Veriler!$G$2,L6358*Q6358)))))," ")</f>
        <v>0</v>
      </c>
      <c r="T6358" s="133">
        <f>IF(Veriler!T6358&lt;=0.1, S6358, IF(AND(Veriler!T6358&gt;0.1, F6358="", P6358="E"), IF(Q6358&gt;Veriler!$G$2, Q6358*S6358, IF(Q6358&lt;Veriler!$G$2, Veriler!$G$2*S6358, Q6358*S6358)), 0))</f>
        <v>0</v>
      </c>
      <c r="U6358" s="133" t="str">
        <f t="shared" si="2007"/>
        <v xml:space="preserve"> </v>
      </c>
      <c r="V6358" s="134" t="str">
        <f>IFERROR(IF(O6358="%10 sınırı aşılmıştır.",L6358-T6358,IFERROR(IF(F6358="",IF(S6358=1,0,IF(L6358-S6358=0,"",L6358-S6358)),IF(Veriler!M6358="",L6358,IF(L6358*Veriler!M6358=0,"",L6358*Veriler!M6358))),L6358)),0)</f>
        <v/>
      </c>
      <c r="W6358" s="146"/>
      <c r="X6358" s="146"/>
      <c r="Y6358" s="146"/>
    </row>
    <row r="6359" spans="1:25" s="99" customFormat="1" ht="54.75" customHeight="1" x14ac:dyDescent="0.25">
      <c r="A6359" s="96">
        <f t="shared" si="2008"/>
        <v>4685</v>
      </c>
      <c r="B6359" s="175"/>
      <c r="C6359" s="176"/>
      <c r="D6359" s="113"/>
      <c r="E6359" s="115"/>
      <c r="F6359" s="174"/>
      <c r="G6359" s="114" t="str">
        <f t="shared" si="2003"/>
        <v/>
      </c>
      <c r="H6359" s="115"/>
      <c r="I6359" s="115"/>
      <c r="J6359" s="115"/>
      <c r="K6359" s="115"/>
      <c r="L6359" s="133" t="str">
        <f t="shared" si="2004"/>
        <v/>
      </c>
      <c r="M6359" s="116" t="str">
        <f>IF(L6359="", "", L6359/Veriler!$X$1)</f>
        <v/>
      </c>
      <c r="N6359" s="116" t="str">
        <f>IF(F6359&lt;&gt;"", "İthal Girdi", IF(Veriler!T6359="", "", IF(Veriler!S6359="H", "%0,5 üzerindedir", IF(Veriler!T6359&gt;0.1, "%10 sınırı aşılmıştır.", "Uygun"))))</f>
        <v>%0,5 üzerindedir</v>
      </c>
      <c r="O6359" s="116" t="str">
        <f t="shared" si="2005"/>
        <v xml:space="preserve"> </v>
      </c>
      <c r="P6359" s="117"/>
      <c r="Q6359" s="118"/>
      <c r="R6359" s="119" t="str">
        <f t="shared" si="2006"/>
        <v/>
      </c>
      <c r="S6359" s="133">
        <f>IFERROR(IF(M6359&lt;=0.005,IF(F6359="",L6359,0),IF(F6359&lt;&gt;"",0,IF(P6359="",0,IF(P6359="H",0,IF(Q6359&lt;Veriler!$G$2,L6359*Veriler!$G$2,L6359*Q6359)))))," ")</f>
        <v>0</v>
      </c>
      <c r="T6359" s="133">
        <f>IF(Veriler!T6359&lt;=0.1, S6359, IF(AND(Veriler!T6359&gt;0.1, F6359="", P6359="E"), IF(Q6359&gt;Veriler!$G$2, Q6359*S6359, IF(Q6359&lt;Veriler!$G$2, Veriler!$G$2*S6359, Q6359*S6359)), 0))</f>
        <v>0</v>
      </c>
      <c r="U6359" s="133" t="str">
        <f t="shared" si="2007"/>
        <v xml:space="preserve"> </v>
      </c>
      <c r="V6359" s="134" t="str">
        <f>IFERROR(IF(O6359="%10 sınırı aşılmıştır.",L6359-T6359,IFERROR(IF(F6359="",IF(S6359=1,0,IF(L6359-S6359=0,"",L6359-S6359)),IF(Veriler!M6359="",L6359,IF(L6359*Veriler!M6359=0,"",L6359*Veriler!M6359))),L6359)),0)</f>
        <v/>
      </c>
      <c r="W6359" s="146"/>
      <c r="X6359" s="146"/>
      <c r="Y6359" s="146"/>
    </row>
    <row r="6360" spans="1:25" s="99" customFormat="1" ht="54.75" customHeight="1" x14ac:dyDescent="0.25">
      <c r="A6360" s="96">
        <f t="shared" si="2008"/>
        <v>4686</v>
      </c>
      <c r="B6360" s="175"/>
      <c r="C6360" s="176"/>
      <c r="D6360" s="113"/>
      <c r="E6360" s="115"/>
      <c r="F6360" s="174"/>
      <c r="G6360" s="114" t="str">
        <f t="shared" si="2003"/>
        <v/>
      </c>
      <c r="H6360" s="115"/>
      <c r="I6360" s="115"/>
      <c r="J6360" s="115"/>
      <c r="K6360" s="115"/>
      <c r="L6360" s="133" t="str">
        <f t="shared" si="2004"/>
        <v/>
      </c>
      <c r="M6360" s="116" t="str">
        <f>IF(L6360="", "", L6360/Veriler!$X$1)</f>
        <v/>
      </c>
      <c r="N6360" s="116" t="str">
        <f>IF(F6360&lt;&gt;"", "İthal Girdi", IF(Veriler!T6360="", "", IF(Veriler!S6360="H", "%0,5 üzerindedir", IF(Veriler!T6360&gt;0.1, "%10 sınırı aşılmıştır.", "Uygun"))))</f>
        <v>%0,5 üzerindedir</v>
      </c>
      <c r="O6360" s="116" t="str">
        <f t="shared" si="2005"/>
        <v xml:space="preserve"> </v>
      </c>
      <c r="P6360" s="117"/>
      <c r="Q6360" s="118"/>
      <c r="R6360" s="119" t="str">
        <f t="shared" si="2006"/>
        <v/>
      </c>
      <c r="S6360" s="133">
        <f>IFERROR(IF(M6360&lt;=0.005,IF(F6360="",L6360,0),IF(F6360&lt;&gt;"",0,IF(P6360="",0,IF(P6360="H",0,IF(Q6360&lt;Veriler!$G$2,L6360*Veriler!$G$2,L6360*Q6360)))))," ")</f>
        <v>0</v>
      </c>
      <c r="T6360" s="133">
        <f>IF(Veriler!T6360&lt;=0.1, S6360, IF(AND(Veriler!T6360&gt;0.1, F6360="", P6360="E"), IF(Q6360&gt;Veriler!$G$2, Q6360*S6360, IF(Q6360&lt;Veriler!$G$2, Veriler!$G$2*S6360, Q6360*S6360)), 0))</f>
        <v>0</v>
      </c>
      <c r="U6360" s="133" t="str">
        <f t="shared" si="2007"/>
        <v xml:space="preserve"> </v>
      </c>
      <c r="V6360" s="134" t="str">
        <f>IFERROR(IF(O6360="%10 sınırı aşılmıştır.",L6360-T6360,IFERROR(IF(F6360="",IF(S6360=1,0,IF(L6360-S6360=0,"",L6360-S6360)),IF(Veriler!M6360="",L6360,IF(L6360*Veriler!M6360=0,"",L6360*Veriler!M6360))),L6360)),0)</f>
        <v/>
      </c>
      <c r="W6360" s="146"/>
      <c r="X6360" s="146"/>
      <c r="Y6360" s="146"/>
    </row>
    <row r="6361" spans="1:25" s="99" customFormat="1" ht="54.75" customHeight="1" x14ac:dyDescent="0.25">
      <c r="A6361" s="96">
        <f t="shared" si="2008"/>
        <v>4687</v>
      </c>
      <c r="B6361" s="175"/>
      <c r="C6361" s="176"/>
      <c r="D6361" s="113"/>
      <c r="E6361" s="115"/>
      <c r="F6361" s="174"/>
      <c r="G6361" s="114" t="str">
        <f t="shared" si="2003"/>
        <v/>
      </c>
      <c r="H6361" s="115"/>
      <c r="I6361" s="115"/>
      <c r="J6361" s="115"/>
      <c r="K6361" s="115"/>
      <c r="L6361" s="133" t="str">
        <f t="shared" si="2004"/>
        <v/>
      </c>
      <c r="M6361" s="116" t="str">
        <f>IF(L6361="", "", L6361/Veriler!$X$1)</f>
        <v/>
      </c>
      <c r="N6361" s="116" t="str">
        <f>IF(F6361&lt;&gt;"", "İthal Girdi", IF(Veriler!T6361="", "", IF(Veriler!S6361="H", "%0,5 üzerindedir", IF(Veriler!T6361&gt;0.1, "%10 sınırı aşılmıştır.", "Uygun"))))</f>
        <v>%0,5 üzerindedir</v>
      </c>
      <c r="O6361" s="116" t="str">
        <f t="shared" si="2005"/>
        <v xml:space="preserve"> </v>
      </c>
      <c r="P6361" s="117"/>
      <c r="Q6361" s="118"/>
      <c r="R6361" s="119" t="str">
        <f t="shared" si="2006"/>
        <v/>
      </c>
      <c r="S6361" s="133">
        <f>IFERROR(IF(M6361&lt;=0.005,IF(F6361="",L6361,0),IF(F6361&lt;&gt;"",0,IF(P6361="",0,IF(P6361="H",0,IF(Q6361&lt;Veriler!$G$2,L6361*Veriler!$G$2,L6361*Q6361)))))," ")</f>
        <v>0</v>
      </c>
      <c r="T6361" s="133">
        <f>IF(Veriler!T6361&lt;=0.1, S6361, IF(AND(Veriler!T6361&gt;0.1, F6361="", P6361="E"), IF(Q6361&gt;Veriler!$G$2, Q6361*S6361, IF(Q6361&lt;Veriler!$G$2, Veriler!$G$2*S6361, Q6361*S6361)), 0))</f>
        <v>0</v>
      </c>
      <c r="U6361" s="133" t="str">
        <f t="shared" si="2007"/>
        <v xml:space="preserve"> </v>
      </c>
      <c r="V6361" s="134" t="str">
        <f>IFERROR(IF(O6361="%10 sınırı aşılmıştır.",L6361-T6361,IFERROR(IF(F6361="",IF(S6361=1,0,IF(L6361-S6361=0,"",L6361-S6361)),IF(Veriler!M6361="",L6361,IF(L6361*Veriler!M6361=0,"",L6361*Veriler!M6361))),L6361)),0)</f>
        <v/>
      </c>
      <c r="W6361" s="146"/>
      <c r="X6361" s="146"/>
      <c r="Y6361" s="146"/>
    </row>
    <row r="6362" spans="1:25" s="99" customFormat="1" ht="54.75" customHeight="1" x14ac:dyDescent="0.25">
      <c r="A6362" s="96">
        <f t="shared" si="2008"/>
        <v>4688</v>
      </c>
      <c r="B6362" s="175"/>
      <c r="C6362" s="176"/>
      <c r="D6362" s="113"/>
      <c r="E6362" s="115"/>
      <c r="F6362" s="174"/>
      <c r="G6362" s="114" t="str">
        <f t="shared" si="2003"/>
        <v/>
      </c>
      <c r="H6362" s="115"/>
      <c r="I6362" s="115"/>
      <c r="J6362" s="115"/>
      <c r="K6362" s="115"/>
      <c r="L6362" s="133" t="str">
        <f t="shared" si="2004"/>
        <v/>
      </c>
      <c r="M6362" s="116" t="str">
        <f>IF(L6362="", "", L6362/Veriler!$X$1)</f>
        <v/>
      </c>
      <c r="N6362" s="116" t="str">
        <f>IF(F6362&lt;&gt;"", "İthal Girdi", IF(Veriler!T6362="", "", IF(Veriler!S6362="H", "%0,5 üzerindedir", IF(Veriler!T6362&gt;0.1, "%10 sınırı aşılmıştır.", "Uygun"))))</f>
        <v>%0,5 üzerindedir</v>
      </c>
      <c r="O6362" s="116" t="str">
        <f t="shared" si="2005"/>
        <v xml:space="preserve"> </v>
      </c>
      <c r="P6362" s="117"/>
      <c r="Q6362" s="118"/>
      <c r="R6362" s="119" t="str">
        <f t="shared" si="2006"/>
        <v/>
      </c>
      <c r="S6362" s="133">
        <f>IFERROR(IF(M6362&lt;=0.005,IF(F6362="",L6362,0),IF(F6362&lt;&gt;"",0,IF(P6362="",0,IF(P6362="H",0,IF(Q6362&lt;Veriler!$G$2,L6362*Veriler!$G$2,L6362*Q6362)))))," ")</f>
        <v>0</v>
      </c>
      <c r="T6362" s="133">
        <f>IF(Veriler!T6362&lt;=0.1, S6362, IF(AND(Veriler!T6362&gt;0.1, F6362="", P6362="E"), IF(Q6362&gt;Veriler!$G$2, Q6362*S6362, IF(Q6362&lt;Veriler!$G$2, Veriler!$G$2*S6362, Q6362*S6362)), 0))</f>
        <v>0</v>
      </c>
      <c r="U6362" s="133" t="str">
        <f t="shared" si="2007"/>
        <v xml:space="preserve"> </v>
      </c>
      <c r="V6362" s="134" t="str">
        <f>IFERROR(IF(O6362="%10 sınırı aşılmıştır.",L6362-T6362,IFERROR(IF(F6362="",IF(S6362=1,0,IF(L6362-S6362=0,"",L6362-S6362)),IF(Veriler!M6362="",L6362,IF(L6362*Veriler!M6362=0,"",L6362*Veriler!M6362))),L6362)),0)</f>
        <v/>
      </c>
      <c r="W6362" s="146"/>
      <c r="X6362" s="146"/>
      <c r="Y6362" s="146"/>
    </row>
    <row r="6363" spans="1:25" s="99" customFormat="1" ht="54.75" customHeight="1" x14ac:dyDescent="0.25">
      <c r="A6363" s="96">
        <f t="shared" si="2008"/>
        <v>4689</v>
      </c>
      <c r="B6363" s="175"/>
      <c r="C6363" s="176"/>
      <c r="D6363" s="113"/>
      <c r="E6363" s="115"/>
      <c r="F6363" s="174"/>
      <c r="G6363" s="114" t="str">
        <f t="shared" si="2003"/>
        <v/>
      </c>
      <c r="H6363" s="115"/>
      <c r="I6363" s="115"/>
      <c r="J6363" s="115"/>
      <c r="K6363" s="115"/>
      <c r="L6363" s="133" t="str">
        <f t="shared" si="2004"/>
        <v/>
      </c>
      <c r="M6363" s="116" t="str">
        <f>IF(L6363="", "", L6363/Veriler!$X$1)</f>
        <v/>
      </c>
      <c r="N6363" s="116" t="str">
        <f>IF(F6363&lt;&gt;"", "İthal Girdi", IF(Veriler!T6363="", "", IF(Veriler!S6363="H", "%0,5 üzerindedir", IF(Veriler!T6363&gt;0.1, "%10 sınırı aşılmıştır.", "Uygun"))))</f>
        <v>%0,5 üzerindedir</v>
      </c>
      <c r="O6363" s="116" t="str">
        <f t="shared" si="2005"/>
        <v xml:space="preserve"> </v>
      </c>
      <c r="P6363" s="117"/>
      <c r="Q6363" s="118"/>
      <c r="R6363" s="119" t="str">
        <f t="shared" si="2006"/>
        <v/>
      </c>
      <c r="S6363" s="133">
        <f>IFERROR(IF(M6363&lt;=0.005,IF(F6363="",L6363,0),IF(F6363&lt;&gt;"",0,IF(P6363="",0,IF(P6363="H",0,IF(Q6363&lt;Veriler!$G$2,L6363*Veriler!$G$2,L6363*Q6363)))))," ")</f>
        <v>0</v>
      </c>
      <c r="T6363" s="133">
        <f>IF(Veriler!T6363&lt;=0.1, S6363, IF(AND(Veriler!T6363&gt;0.1, F6363="", P6363="E"), IF(Q6363&gt;Veriler!$G$2, Q6363*S6363, IF(Q6363&lt;Veriler!$G$2, Veriler!$G$2*S6363, Q6363*S6363)), 0))</f>
        <v>0</v>
      </c>
      <c r="U6363" s="133" t="str">
        <f t="shared" si="2007"/>
        <v xml:space="preserve"> </v>
      </c>
      <c r="V6363" s="134" t="str">
        <f>IFERROR(IF(O6363="%10 sınırı aşılmıştır.",L6363-T6363,IFERROR(IF(F6363="",IF(S6363=1,0,IF(L6363-S6363=0,"",L6363-S6363)),IF(Veriler!M6363="",L6363,IF(L6363*Veriler!M6363=0,"",L6363*Veriler!M6363))),L6363)),0)</f>
        <v/>
      </c>
      <c r="W6363" s="146"/>
      <c r="X6363" s="146"/>
      <c r="Y6363" s="146"/>
    </row>
    <row r="6364" spans="1:25" s="99" customFormat="1" ht="54.75" customHeight="1" x14ac:dyDescent="0.25">
      <c r="A6364" s="96">
        <f t="shared" si="2008"/>
        <v>4690</v>
      </c>
      <c r="B6364" s="175"/>
      <c r="C6364" s="176"/>
      <c r="D6364" s="113"/>
      <c r="E6364" s="115"/>
      <c r="F6364" s="174"/>
      <c r="G6364" s="114" t="str">
        <f t="shared" si="2003"/>
        <v/>
      </c>
      <c r="H6364" s="115"/>
      <c r="I6364" s="115"/>
      <c r="J6364" s="115"/>
      <c r="K6364" s="115"/>
      <c r="L6364" s="133" t="str">
        <f t="shared" si="2004"/>
        <v/>
      </c>
      <c r="M6364" s="116" t="str">
        <f>IF(L6364="", "", L6364/Veriler!$X$1)</f>
        <v/>
      </c>
      <c r="N6364" s="116" t="str">
        <f>IF(F6364&lt;&gt;"", "İthal Girdi", IF(Veriler!T6364="", "", IF(Veriler!S6364="H", "%0,5 üzerindedir", IF(Veriler!T6364&gt;0.1, "%10 sınırı aşılmıştır.", "Uygun"))))</f>
        <v>%0,5 üzerindedir</v>
      </c>
      <c r="O6364" s="116" t="str">
        <f t="shared" si="2005"/>
        <v xml:space="preserve"> </v>
      </c>
      <c r="P6364" s="117"/>
      <c r="Q6364" s="118"/>
      <c r="R6364" s="119" t="str">
        <f t="shared" si="2006"/>
        <v/>
      </c>
      <c r="S6364" s="133">
        <f>IFERROR(IF(M6364&lt;=0.005,IF(F6364="",L6364,0),IF(F6364&lt;&gt;"",0,IF(P6364="",0,IF(P6364="H",0,IF(Q6364&lt;Veriler!$G$2,L6364*Veriler!$G$2,L6364*Q6364)))))," ")</f>
        <v>0</v>
      </c>
      <c r="T6364" s="133">
        <f>IF(Veriler!T6364&lt;=0.1, S6364, IF(AND(Veriler!T6364&gt;0.1, F6364="", P6364="E"), IF(Q6364&gt;Veriler!$G$2, Q6364*S6364, IF(Q6364&lt;Veriler!$G$2, Veriler!$G$2*S6364, Q6364*S6364)), 0))</f>
        <v>0</v>
      </c>
      <c r="U6364" s="133" t="str">
        <f t="shared" si="2007"/>
        <v xml:space="preserve"> </v>
      </c>
      <c r="V6364" s="134" t="str">
        <f>IFERROR(IF(O6364="%10 sınırı aşılmıştır.",L6364-T6364,IFERROR(IF(F6364="",IF(S6364=1,0,IF(L6364-S6364=0,"",L6364-S6364)),IF(Veriler!M6364="",L6364,IF(L6364*Veriler!M6364=0,"",L6364*Veriler!M6364))),L6364)),0)</f>
        <v/>
      </c>
      <c r="W6364" s="146"/>
      <c r="X6364" s="146"/>
      <c r="Y6364" s="146"/>
    </row>
    <row r="6365" spans="1:25" s="99" customFormat="1" ht="36" hidden="1" customHeight="1" x14ac:dyDescent="0.25">
      <c r="A6365" s="101"/>
      <c r="B6365" s="191" t="s">
        <v>16</v>
      </c>
      <c r="C6365" s="176"/>
      <c r="D6365" s="120"/>
      <c r="E6365" s="171"/>
      <c r="F6365" s="172"/>
      <c r="G6365" s="121"/>
      <c r="H6365" s="115"/>
      <c r="I6365" s="115"/>
      <c r="J6365" s="115"/>
      <c r="K6365" s="115"/>
      <c r="L6365" s="121"/>
      <c r="M6365" s="121"/>
      <c r="N6365" s="121"/>
      <c r="O6365" s="121"/>
      <c r="P6365" s="120"/>
      <c r="Q6365" s="120"/>
      <c r="R6365" s="183"/>
      <c r="S6365" s="184"/>
      <c r="T6365" s="121"/>
      <c r="U6365" s="121"/>
      <c r="V6365" s="121"/>
      <c r="W6365" s="146"/>
      <c r="X6365" s="146"/>
      <c r="Y6365" s="146"/>
    </row>
    <row r="6366" spans="1:25" s="99" customFormat="1" ht="54.75" customHeight="1" x14ac:dyDescent="0.25">
      <c r="A6366" s="96">
        <f>A6364+1</f>
        <v>4691</v>
      </c>
      <c r="B6366" s="175"/>
      <c r="C6366" s="176"/>
      <c r="D6366" s="113"/>
      <c r="E6366" s="115"/>
      <c r="F6366" s="174"/>
      <c r="G6366" s="114" t="str">
        <f t="shared" ref="G6366:G6379" si="2009">IF(AND(F6366&lt;&gt;"",V6366&lt;&gt;"",L6366&lt;&gt;0),V6366/L6366,"")</f>
        <v/>
      </c>
      <c r="H6366" s="115"/>
      <c r="I6366" s="115"/>
      <c r="J6366" s="115"/>
      <c r="K6366" s="115"/>
      <c r="L6366" s="133" t="str">
        <f t="shared" ref="L6366:L6379" si="2010">IF(AND(H6366&lt;&gt;0, J6366&lt;&gt;0, K6366&lt;&gt;0), H6366*J6366*K6366, "")</f>
        <v/>
      </c>
      <c r="M6366" s="116" t="str">
        <f>IF(L6366="", "", L6366/Veriler!$X$1)</f>
        <v/>
      </c>
      <c r="N6366" s="116" t="str">
        <f>IF(F6366&lt;&gt;"", "İthal Girdi", IF(Veriler!T6366="", "", IF(Veriler!S6366="H", "%0,5 üzerindedir", IF(Veriler!T6366&gt;0.1, "%10 sınırı aşılmıştır.", "Uygun"))))</f>
        <v>%0,5 üzerindedir</v>
      </c>
      <c r="O6366" s="116" t="str">
        <f t="shared" ref="O6366:O6379" si="2011">IF(M6366=""," ",N6366)</f>
        <v xml:space="preserve"> </v>
      </c>
      <c r="P6366" s="117"/>
      <c r="Q6366" s="118"/>
      <c r="R6366" s="119" t="str">
        <f t="shared" ref="R6366:R6379" si="2012">IFERROR(IF(AND(T6366&lt;&gt;"",L6366&lt;&gt;"",L6366&lt;&gt;0,T6366&lt;&gt;0),T6366/L6366,"")," ")</f>
        <v/>
      </c>
      <c r="S6366" s="133">
        <f>IFERROR(IF(M6366&lt;=0.005,IF(F6366="",L6366,0),IF(F6366&lt;&gt;"",0,IF(P6366="",0,IF(P6366="H",0,IF(Q6366&lt;Veriler!$G$2,L6366*Veriler!$G$2,L6366*Q6366)))))," ")</f>
        <v>0</v>
      </c>
      <c r="T6366" s="133">
        <f>IF(Veriler!T6366&lt;=0.1, S6366, IF(AND(Veriler!T6366&gt;0.1, F6366="", P6366="E"), IF(Q6366&gt;Veriler!$G$2, Q6366*S6366, IF(Q6366&lt;Veriler!$G$2, Veriler!$G$2*S6366, Q6366*S6366)), 0))</f>
        <v>0</v>
      </c>
      <c r="U6366" s="133" t="str">
        <f t="shared" ref="U6366:U6379" si="2013">IF(T6366=0," ",T6366)</f>
        <v xml:space="preserve"> </v>
      </c>
      <c r="V6366" s="134" t="str">
        <f>IFERROR(IF(O6366="%10 sınırı aşılmıştır.",L6366-T6366,IFERROR(IF(F6366="",IF(S6366=1,0,IF(L6366-S6366=0,"",L6366-S6366)),IF(Veriler!M6366="",L6366,IF(L6366*Veriler!M6366=0,"",L6366*Veriler!M6366))),L6366)),0)</f>
        <v/>
      </c>
      <c r="W6366" s="146"/>
      <c r="X6366" s="146"/>
      <c r="Y6366" s="146"/>
    </row>
    <row r="6367" spans="1:25" s="99" customFormat="1" ht="54.75" customHeight="1" x14ac:dyDescent="0.25">
      <c r="A6367" s="96">
        <f t="shared" ref="A6367:A6379" si="2014">A6366+1</f>
        <v>4692</v>
      </c>
      <c r="B6367" s="175"/>
      <c r="C6367" s="176"/>
      <c r="D6367" s="113"/>
      <c r="E6367" s="115"/>
      <c r="F6367" s="174"/>
      <c r="G6367" s="114" t="str">
        <f t="shared" si="2009"/>
        <v/>
      </c>
      <c r="H6367" s="115"/>
      <c r="I6367" s="115"/>
      <c r="J6367" s="115"/>
      <c r="K6367" s="115"/>
      <c r="L6367" s="133" t="str">
        <f t="shared" si="2010"/>
        <v/>
      </c>
      <c r="M6367" s="116" t="str">
        <f>IF(L6367="", "", L6367/Veriler!$X$1)</f>
        <v/>
      </c>
      <c r="N6367" s="116" t="str">
        <f>IF(F6367&lt;&gt;"", "İthal Girdi", IF(Veriler!T6367="", "", IF(Veriler!S6367="H", "%0,5 üzerindedir", IF(Veriler!T6367&gt;0.1, "%10 sınırı aşılmıştır.", "Uygun"))))</f>
        <v>%0,5 üzerindedir</v>
      </c>
      <c r="O6367" s="116" t="str">
        <f t="shared" si="2011"/>
        <v xml:space="preserve"> </v>
      </c>
      <c r="P6367" s="117"/>
      <c r="Q6367" s="118"/>
      <c r="R6367" s="119" t="str">
        <f t="shared" si="2012"/>
        <v/>
      </c>
      <c r="S6367" s="133">
        <f>IFERROR(IF(M6367&lt;=0.005,IF(F6367="",L6367,0),IF(F6367&lt;&gt;"",0,IF(P6367="",0,IF(P6367="H",0,IF(Q6367&lt;Veriler!$G$2,L6367*Veriler!$G$2,L6367*Q6367)))))," ")</f>
        <v>0</v>
      </c>
      <c r="T6367" s="133">
        <f>IF(Veriler!T6367&lt;=0.1, S6367, IF(AND(Veriler!T6367&gt;0.1, F6367="", P6367="E"), IF(Q6367&gt;Veriler!$G$2, Q6367*S6367, IF(Q6367&lt;Veriler!$G$2, Veriler!$G$2*S6367, Q6367*S6367)), 0))</f>
        <v>0</v>
      </c>
      <c r="U6367" s="133" t="str">
        <f t="shared" si="2013"/>
        <v xml:space="preserve"> </v>
      </c>
      <c r="V6367" s="134" t="str">
        <f>IFERROR(IF(O6367="%10 sınırı aşılmıştır.",L6367-T6367,IFERROR(IF(F6367="",IF(S6367=1,0,IF(L6367-S6367=0,"",L6367-S6367)),IF(Veriler!M6367="",L6367,IF(L6367*Veriler!M6367=0,"",L6367*Veriler!M6367))),L6367)),0)</f>
        <v/>
      </c>
      <c r="W6367" s="146"/>
      <c r="X6367" s="146"/>
      <c r="Y6367" s="146"/>
    </row>
    <row r="6368" spans="1:25" s="99" customFormat="1" ht="54.75" customHeight="1" x14ac:dyDescent="0.25">
      <c r="A6368" s="96">
        <f t="shared" si="2014"/>
        <v>4693</v>
      </c>
      <c r="B6368" s="175"/>
      <c r="C6368" s="176"/>
      <c r="D6368" s="113"/>
      <c r="E6368" s="115"/>
      <c r="F6368" s="174"/>
      <c r="G6368" s="114" t="str">
        <f t="shared" si="2009"/>
        <v/>
      </c>
      <c r="H6368" s="115"/>
      <c r="I6368" s="115"/>
      <c r="J6368" s="115"/>
      <c r="K6368" s="115"/>
      <c r="L6368" s="133" t="str">
        <f t="shared" si="2010"/>
        <v/>
      </c>
      <c r="M6368" s="116" t="str">
        <f>IF(L6368="", "", L6368/Veriler!$X$1)</f>
        <v/>
      </c>
      <c r="N6368" s="116" t="str">
        <f>IF(F6368&lt;&gt;"", "İthal Girdi", IF(Veriler!T6368="", "", IF(Veriler!S6368="H", "%0,5 üzerindedir", IF(Veriler!T6368&gt;0.1, "%10 sınırı aşılmıştır.", "Uygun"))))</f>
        <v>%0,5 üzerindedir</v>
      </c>
      <c r="O6368" s="116" t="str">
        <f t="shared" si="2011"/>
        <v xml:space="preserve"> </v>
      </c>
      <c r="P6368" s="117"/>
      <c r="Q6368" s="118"/>
      <c r="R6368" s="119" t="str">
        <f t="shared" si="2012"/>
        <v/>
      </c>
      <c r="S6368" s="133">
        <f>IFERROR(IF(M6368&lt;=0.005,IF(F6368="",L6368,0),IF(F6368&lt;&gt;"",0,IF(P6368="",0,IF(P6368="H",0,IF(Q6368&lt;Veriler!$G$2,L6368*Veriler!$G$2,L6368*Q6368)))))," ")</f>
        <v>0</v>
      </c>
      <c r="T6368" s="133">
        <f>IF(Veriler!T6368&lt;=0.1, S6368, IF(AND(Veriler!T6368&gt;0.1, F6368="", P6368="E"), IF(Q6368&gt;Veriler!$G$2, Q6368*S6368, IF(Q6368&lt;Veriler!$G$2, Veriler!$G$2*S6368, Q6368*S6368)), 0))</f>
        <v>0</v>
      </c>
      <c r="U6368" s="133" t="str">
        <f t="shared" si="2013"/>
        <v xml:space="preserve"> </v>
      </c>
      <c r="V6368" s="134" t="str">
        <f>IFERROR(IF(O6368="%10 sınırı aşılmıştır.",L6368-T6368,IFERROR(IF(F6368="",IF(S6368=1,0,IF(L6368-S6368=0,"",L6368-S6368)),IF(Veriler!M6368="",L6368,IF(L6368*Veriler!M6368=0,"",L6368*Veriler!M6368))),L6368)),0)</f>
        <v/>
      </c>
      <c r="W6368" s="146"/>
      <c r="X6368" s="146"/>
      <c r="Y6368" s="146"/>
    </row>
    <row r="6369" spans="1:25" s="99" customFormat="1" ht="54.75" customHeight="1" x14ac:dyDescent="0.25">
      <c r="A6369" s="96">
        <f t="shared" si="2014"/>
        <v>4694</v>
      </c>
      <c r="B6369" s="175"/>
      <c r="C6369" s="176"/>
      <c r="D6369" s="113"/>
      <c r="E6369" s="115"/>
      <c r="F6369" s="174"/>
      <c r="G6369" s="114" t="str">
        <f t="shared" si="2009"/>
        <v/>
      </c>
      <c r="H6369" s="115"/>
      <c r="I6369" s="115"/>
      <c r="J6369" s="115"/>
      <c r="K6369" s="115"/>
      <c r="L6369" s="133" t="str">
        <f t="shared" si="2010"/>
        <v/>
      </c>
      <c r="M6369" s="116" t="str">
        <f>IF(L6369="", "", L6369/Veriler!$X$1)</f>
        <v/>
      </c>
      <c r="N6369" s="116" t="str">
        <f>IF(F6369&lt;&gt;"", "İthal Girdi", IF(Veriler!T6369="", "", IF(Veriler!S6369="H", "%0,5 üzerindedir", IF(Veriler!T6369&gt;0.1, "%10 sınırı aşılmıştır.", "Uygun"))))</f>
        <v>%0,5 üzerindedir</v>
      </c>
      <c r="O6369" s="116" t="str">
        <f t="shared" si="2011"/>
        <v xml:space="preserve"> </v>
      </c>
      <c r="P6369" s="117"/>
      <c r="Q6369" s="118"/>
      <c r="R6369" s="119" t="str">
        <f t="shared" si="2012"/>
        <v/>
      </c>
      <c r="S6369" s="133">
        <f>IFERROR(IF(M6369&lt;=0.005,IF(F6369="",L6369,0),IF(F6369&lt;&gt;"",0,IF(P6369="",0,IF(P6369="H",0,IF(Q6369&lt;Veriler!$G$2,L6369*Veriler!$G$2,L6369*Q6369)))))," ")</f>
        <v>0</v>
      </c>
      <c r="T6369" s="133">
        <f>IF(Veriler!T6369&lt;=0.1, S6369, IF(AND(Veriler!T6369&gt;0.1, F6369="", P6369="E"), IF(Q6369&gt;Veriler!$G$2, Q6369*S6369, IF(Q6369&lt;Veriler!$G$2, Veriler!$G$2*S6369, Q6369*S6369)), 0))</f>
        <v>0</v>
      </c>
      <c r="U6369" s="133" t="str">
        <f t="shared" si="2013"/>
        <v xml:space="preserve"> </v>
      </c>
      <c r="V6369" s="134" t="str">
        <f>IFERROR(IF(O6369="%10 sınırı aşılmıştır.",L6369-T6369,IFERROR(IF(F6369="",IF(S6369=1,0,IF(L6369-S6369=0,"",L6369-S6369)),IF(Veriler!M6369="",L6369,IF(L6369*Veriler!M6369=0,"",L6369*Veriler!M6369))),L6369)),0)</f>
        <v/>
      </c>
      <c r="W6369" s="146"/>
      <c r="X6369" s="146"/>
      <c r="Y6369" s="146"/>
    </row>
    <row r="6370" spans="1:25" s="99" customFormat="1" ht="54.75" customHeight="1" x14ac:dyDescent="0.25">
      <c r="A6370" s="96">
        <f t="shared" si="2014"/>
        <v>4695</v>
      </c>
      <c r="B6370" s="175"/>
      <c r="C6370" s="176"/>
      <c r="D6370" s="113"/>
      <c r="E6370" s="115"/>
      <c r="F6370" s="174"/>
      <c r="G6370" s="114" t="str">
        <f t="shared" si="2009"/>
        <v/>
      </c>
      <c r="H6370" s="115"/>
      <c r="I6370" s="115"/>
      <c r="J6370" s="115"/>
      <c r="K6370" s="115"/>
      <c r="L6370" s="133" t="str">
        <f t="shared" si="2010"/>
        <v/>
      </c>
      <c r="M6370" s="116" t="str">
        <f>IF(L6370="", "", L6370/Veriler!$X$1)</f>
        <v/>
      </c>
      <c r="N6370" s="116" t="str">
        <f>IF(F6370&lt;&gt;"", "İthal Girdi", IF(Veriler!T6370="", "", IF(Veriler!S6370="H", "%0,5 üzerindedir", IF(Veriler!T6370&gt;0.1, "%10 sınırı aşılmıştır.", "Uygun"))))</f>
        <v>%0,5 üzerindedir</v>
      </c>
      <c r="O6370" s="116" t="str">
        <f t="shared" si="2011"/>
        <v xml:space="preserve"> </v>
      </c>
      <c r="P6370" s="117"/>
      <c r="Q6370" s="118"/>
      <c r="R6370" s="119" t="str">
        <f t="shared" si="2012"/>
        <v/>
      </c>
      <c r="S6370" s="133">
        <f>IFERROR(IF(M6370&lt;=0.005,IF(F6370="",L6370,0),IF(F6370&lt;&gt;"",0,IF(P6370="",0,IF(P6370="H",0,IF(Q6370&lt;Veriler!$G$2,L6370*Veriler!$G$2,L6370*Q6370)))))," ")</f>
        <v>0</v>
      </c>
      <c r="T6370" s="133">
        <f>IF(Veriler!T6370&lt;=0.1, S6370, IF(AND(Veriler!T6370&gt;0.1, F6370="", P6370="E"), IF(Q6370&gt;Veriler!$G$2, Q6370*S6370, IF(Q6370&lt;Veriler!$G$2, Veriler!$G$2*S6370, Q6370*S6370)), 0))</f>
        <v>0</v>
      </c>
      <c r="U6370" s="133" t="str">
        <f t="shared" si="2013"/>
        <v xml:space="preserve"> </v>
      </c>
      <c r="V6370" s="134" t="str">
        <f>IFERROR(IF(O6370="%10 sınırı aşılmıştır.",L6370-T6370,IFERROR(IF(F6370="",IF(S6370=1,0,IF(L6370-S6370=0,"",L6370-S6370)),IF(Veriler!M6370="",L6370,IF(L6370*Veriler!M6370=0,"",L6370*Veriler!M6370))),L6370)),0)</f>
        <v/>
      </c>
      <c r="W6370" s="146"/>
      <c r="X6370" s="146"/>
      <c r="Y6370" s="146"/>
    </row>
    <row r="6371" spans="1:25" s="99" customFormat="1" ht="54.75" customHeight="1" x14ac:dyDescent="0.25">
      <c r="A6371" s="96">
        <f t="shared" si="2014"/>
        <v>4696</v>
      </c>
      <c r="B6371" s="175"/>
      <c r="C6371" s="176"/>
      <c r="D6371" s="113"/>
      <c r="E6371" s="115"/>
      <c r="F6371" s="174"/>
      <c r="G6371" s="114" t="str">
        <f t="shared" si="2009"/>
        <v/>
      </c>
      <c r="H6371" s="115"/>
      <c r="I6371" s="115"/>
      <c r="J6371" s="115"/>
      <c r="K6371" s="115"/>
      <c r="L6371" s="133" t="str">
        <f t="shared" si="2010"/>
        <v/>
      </c>
      <c r="M6371" s="116" t="str">
        <f>IF(L6371="", "", L6371/Veriler!$X$1)</f>
        <v/>
      </c>
      <c r="N6371" s="116" t="str">
        <f>IF(F6371&lt;&gt;"", "İthal Girdi", IF(Veriler!T6371="", "", IF(Veriler!S6371="H", "%0,5 üzerindedir", IF(Veriler!T6371&gt;0.1, "%10 sınırı aşılmıştır.", "Uygun"))))</f>
        <v>%0,5 üzerindedir</v>
      </c>
      <c r="O6371" s="116" t="str">
        <f t="shared" si="2011"/>
        <v xml:space="preserve"> </v>
      </c>
      <c r="P6371" s="117"/>
      <c r="Q6371" s="118"/>
      <c r="R6371" s="119" t="str">
        <f t="shared" si="2012"/>
        <v/>
      </c>
      <c r="S6371" s="133">
        <f>IFERROR(IF(M6371&lt;=0.005,IF(F6371="",L6371,0),IF(F6371&lt;&gt;"",0,IF(P6371="",0,IF(P6371="H",0,IF(Q6371&lt;Veriler!$G$2,L6371*Veriler!$G$2,L6371*Q6371)))))," ")</f>
        <v>0</v>
      </c>
      <c r="T6371" s="133">
        <f>IF(Veriler!T6371&lt;=0.1, S6371, IF(AND(Veriler!T6371&gt;0.1, F6371="", P6371="E"), IF(Q6371&gt;Veriler!$G$2, Q6371*S6371, IF(Q6371&lt;Veriler!$G$2, Veriler!$G$2*S6371, Q6371*S6371)), 0))</f>
        <v>0</v>
      </c>
      <c r="U6371" s="133" t="str">
        <f t="shared" si="2013"/>
        <v xml:space="preserve"> </v>
      </c>
      <c r="V6371" s="134" t="str">
        <f>IFERROR(IF(O6371="%10 sınırı aşılmıştır.",L6371-T6371,IFERROR(IF(F6371="",IF(S6371=1,0,IF(L6371-S6371=0,"",L6371-S6371)),IF(Veriler!M6371="",L6371,IF(L6371*Veriler!M6371=0,"",L6371*Veriler!M6371))),L6371)),0)</f>
        <v/>
      </c>
      <c r="W6371" s="146"/>
      <c r="X6371" s="146"/>
      <c r="Y6371" s="146"/>
    </row>
    <row r="6372" spans="1:25" s="99" customFormat="1" ht="54.75" customHeight="1" x14ac:dyDescent="0.25">
      <c r="A6372" s="96">
        <f t="shared" si="2014"/>
        <v>4697</v>
      </c>
      <c r="B6372" s="175"/>
      <c r="C6372" s="176"/>
      <c r="D6372" s="113"/>
      <c r="E6372" s="115"/>
      <c r="F6372" s="174"/>
      <c r="G6372" s="114" t="str">
        <f t="shared" si="2009"/>
        <v/>
      </c>
      <c r="H6372" s="115"/>
      <c r="I6372" s="115"/>
      <c r="J6372" s="115"/>
      <c r="K6372" s="115"/>
      <c r="L6372" s="133" t="str">
        <f t="shared" si="2010"/>
        <v/>
      </c>
      <c r="M6372" s="116" t="str">
        <f>IF(L6372="", "", L6372/Veriler!$X$1)</f>
        <v/>
      </c>
      <c r="N6372" s="116" t="str">
        <f>IF(F6372&lt;&gt;"", "İthal Girdi", IF(Veriler!T6372="", "", IF(Veriler!S6372="H", "%0,5 üzerindedir", IF(Veriler!T6372&gt;0.1, "%10 sınırı aşılmıştır.", "Uygun"))))</f>
        <v>%0,5 üzerindedir</v>
      </c>
      <c r="O6372" s="116" t="str">
        <f t="shared" si="2011"/>
        <v xml:space="preserve"> </v>
      </c>
      <c r="P6372" s="117"/>
      <c r="Q6372" s="118"/>
      <c r="R6372" s="119" t="str">
        <f t="shared" si="2012"/>
        <v/>
      </c>
      <c r="S6372" s="133">
        <f>IFERROR(IF(M6372&lt;=0.005,IF(F6372="",L6372,0),IF(F6372&lt;&gt;"",0,IF(P6372="",0,IF(P6372="H",0,IF(Q6372&lt;Veriler!$G$2,L6372*Veriler!$G$2,L6372*Q6372)))))," ")</f>
        <v>0</v>
      </c>
      <c r="T6372" s="133">
        <f>IF(Veriler!T6372&lt;=0.1, S6372, IF(AND(Veriler!T6372&gt;0.1, F6372="", P6372="E"), IF(Q6372&gt;Veriler!$G$2, Q6372*S6372, IF(Q6372&lt;Veriler!$G$2, Veriler!$G$2*S6372, Q6372*S6372)), 0))</f>
        <v>0</v>
      </c>
      <c r="U6372" s="133" t="str">
        <f t="shared" si="2013"/>
        <v xml:space="preserve"> </v>
      </c>
      <c r="V6372" s="134" t="str">
        <f>IFERROR(IF(O6372="%10 sınırı aşılmıştır.",L6372-T6372,IFERROR(IF(F6372="",IF(S6372=1,0,IF(L6372-S6372=0,"",L6372-S6372)),IF(Veriler!M6372="",L6372,IF(L6372*Veriler!M6372=0,"",L6372*Veriler!M6372))),L6372)),0)</f>
        <v/>
      </c>
      <c r="W6372" s="146"/>
      <c r="X6372" s="146"/>
      <c r="Y6372" s="146"/>
    </row>
    <row r="6373" spans="1:25" s="99" customFormat="1" ht="54.75" customHeight="1" x14ac:dyDescent="0.25">
      <c r="A6373" s="96">
        <f t="shared" si="2014"/>
        <v>4698</v>
      </c>
      <c r="B6373" s="175"/>
      <c r="C6373" s="176"/>
      <c r="D6373" s="113"/>
      <c r="E6373" s="115"/>
      <c r="F6373" s="174"/>
      <c r="G6373" s="114" t="str">
        <f t="shared" si="2009"/>
        <v/>
      </c>
      <c r="H6373" s="115"/>
      <c r="I6373" s="115"/>
      <c r="J6373" s="115"/>
      <c r="K6373" s="115"/>
      <c r="L6373" s="133" t="str">
        <f t="shared" si="2010"/>
        <v/>
      </c>
      <c r="M6373" s="116" t="str">
        <f>IF(L6373="", "", L6373/Veriler!$X$1)</f>
        <v/>
      </c>
      <c r="N6373" s="116" t="str">
        <f>IF(F6373&lt;&gt;"", "İthal Girdi", IF(Veriler!T6373="", "", IF(Veriler!S6373="H", "%0,5 üzerindedir", IF(Veriler!T6373&gt;0.1, "%10 sınırı aşılmıştır.", "Uygun"))))</f>
        <v>%0,5 üzerindedir</v>
      </c>
      <c r="O6373" s="116" t="str">
        <f t="shared" si="2011"/>
        <v xml:space="preserve"> </v>
      </c>
      <c r="P6373" s="117"/>
      <c r="Q6373" s="118"/>
      <c r="R6373" s="119" t="str">
        <f t="shared" si="2012"/>
        <v/>
      </c>
      <c r="S6373" s="133">
        <f>IFERROR(IF(M6373&lt;=0.005,IF(F6373="",L6373,0),IF(F6373&lt;&gt;"",0,IF(P6373="",0,IF(P6373="H",0,IF(Q6373&lt;Veriler!$G$2,L6373*Veriler!$G$2,L6373*Q6373)))))," ")</f>
        <v>0</v>
      </c>
      <c r="T6373" s="133">
        <f>IF(Veriler!T6373&lt;=0.1, S6373, IF(AND(Veriler!T6373&gt;0.1, F6373="", P6373="E"), IF(Q6373&gt;Veriler!$G$2, Q6373*S6373, IF(Q6373&lt;Veriler!$G$2, Veriler!$G$2*S6373, Q6373*S6373)), 0))</f>
        <v>0</v>
      </c>
      <c r="U6373" s="133" t="str">
        <f t="shared" si="2013"/>
        <v xml:space="preserve"> </v>
      </c>
      <c r="V6373" s="134" t="str">
        <f>IFERROR(IF(O6373="%10 sınırı aşılmıştır.",L6373-T6373,IFERROR(IF(F6373="",IF(S6373=1,0,IF(L6373-S6373=0,"",L6373-S6373)),IF(Veriler!M6373="",L6373,IF(L6373*Veriler!M6373=0,"",L6373*Veriler!M6373))),L6373)),0)</f>
        <v/>
      </c>
      <c r="W6373" s="146"/>
      <c r="X6373" s="146"/>
      <c r="Y6373" s="146"/>
    </row>
    <row r="6374" spans="1:25" s="99" customFormat="1" ht="54.75" customHeight="1" x14ac:dyDescent="0.25">
      <c r="A6374" s="96">
        <f t="shared" si="2014"/>
        <v>4699</v>
      </c>
      <c r="B6374" s="175"/>
      <c r="C6374" s="176"/>
      <c r="D6374" s="113"/>
      <c r="E6374" s="115"/>
      <c r="F6374" s="174"/>
      <c r="G6374" s="114" t="str">
        <f t="shared" si="2009"/>
        <v/>
      </c>
      <c r="H6374" s="115"/>
      <c r="I6374" s="115"/>
      <c r="J6374" s="115"/>
      <c r="K6374" s="115"/>
      <c r="L6374" s="133" t="str">
        <f t="shared" si="2010"/>
        <v/>
      </c>
      <c r="M6374" s="116" t="str">
        <f>IF(L6374="", "", L6374/Veriler!$X$1)</f>
        <v/>
      </c>
      <c r="N6374" s="116" t="str">
        <f>IF(F6374&lt;&gt;"", "İthal Girdi", IF(Veriler!T6374="", "", IF(Veriler!S6374="H", "%0,5 üzerindedir", IF(Veriler!T6374&gt;0.1, "%10 sınırı aşılmıştır.", "Uygun"))))</f>
        <v>%0,5 üzerindedir</v>
      </c>
      <c r="O6374" s="116" t="str">
        <f t="shared" si="2011"/>
        <v xml:space="preserve"> </v>
      </c>
      <c r="P6374" s="117"/>
      <c r="Q6374" s="118"/>
      <c r="R6374" s="119" t="str">
        <f t="shared" si="2012"/>
        <v/>
      </c>
      <c r="S6374" s="133">
        <f>IFERROR(IF(M6374&lt;=0.005,IF(F6374="",L6374,0),IF(F6374&lt;&gt;"",0,IF(P6374="",0,IF(P6374="H",0,IF(Q6374&lt;Veriler!$G$2,L6374*Veriler!$G$2,L6374*Q6374)))))," ")</f>
        <v>0</v>
      </c>
      <c r="T6374" s="133">
        <f>IF(Veriler!T6374&lt;=0.1, S6374, IF(AND(Veriler!T6374&gt;0.1, F6374="", P6374="E"), IF(Q6374&gt;Veriler!$G$2, Q6374*S6374, IF(Q6374&lt;Veriler!$G$2, Veriler!$G$2*S6374, Q6374*S6374)), 0))</f>
        <v>0</v>
      </c>
      <c r="U6374" s="133" t="str">
        <f t="shared" si="2013"/>
        <v xml:space="preserve"> </v>
      </c>
      <c r="V6374" s="134" t="str">
        <f>IFERROR(IF(O6374="%10 sınırı aşılmıştır.",L6374-T6374,IFERROR(IF(F6374="",IF(S6374=1,0,IF(L6374-S6374=0,"",L6374-S6374)),IF(Veriler!M6374="",L6374,IF(L6374*Veriler!M6374=0,"",L6374*Veriler!M6374))),L6374)),0)</f>
        <v/>
      </c>
      <c r="W6374" s="146"/>
      <c r="X6374" s="146"/>
      <c r="Y6374" s="146"/>
    </row>
    <row r="6375" spans="1:25" s="99" customFormat="1" ht="54.75" customHeight="1" x14ac:dyDescent="0.25">
      <c r="A6375" s="96">
        <f t="shared" si="2014"/>
        <v>4700</v>
      </c>
      <c r="B6375" s="175"/>
      <c r="C6375" s="176"/>
      <c r="D6375" s="113"/>
      <c r="E6375" s="115"/>
      <c r="F6375" s="174"/>
      <c r="G6375" s="114" t="str">
        <f t="shared" si="2009"/>
        <v/>
      </c>
      <c r="H6375" s="115"/>
      <c r="I6375" s="115"/>
      <c r="J6375" s="115"/>
      <c r="K6375" s="115"/>
      <c r="L6375" s="133" t="str">
        <f t="shared" si="2010"/>
        <v/>
      </c>
      <c r="M6375" s="116" t="str">
        <f>IF(L6375="", "", L6375/Veriler!$X$1)</f>
        <v/>
      </c>
      <c r="N6375" s="116" t="str">
        <f>IF(F6375&lt;&gt;"", "İthal Girdi", IF(Veriler!T6375="", "", IF(Veriler!S6375="H", "%0,5 üzerindedir", IF(Veriler!T6375&gt;0.1, "%10 sınırı aşılmıştır.", "Uygun"))))</f>
        <v>%0,5 üzerindedir</v>
      </c>
      <c r="O6375" s="116" t="str">
        <f t="shared" si="2011"/>
        <v xml:space="preserve"> </v>
      </c>
      <c r="P6375" s="117"/>
      <c r="Q6375" s="118"/>
      <c r="R6375" s="119" t="str">
        <f t="shared" si="2012"/>
        <v/>
      </c>
      <c r="S6375" s="133">
        <f>IFERROR(IF(M6375&lt;=0.005,IF(F6375="",L6375,0),IF(F6375&lt;&gt;"",0,IF(P6375="",0,IF(P6375="H",0,IF(Q6375&lt;Veriler!$G$2,L6375*Veriler!$G$2,L6375*Q6375)))))," ")</f>
        <v>0</v>
      </c>
      <c r="T6375" s="133">
        <f>IF(Veriler!T6375&lt;=0.1, S6375, IF(AND(Veriler!T6375&gt;0.1, F6375="", P6375="E"), IF(Q6375&gt;Veriler!$G$2, Q6375*S6375, IF(Q6375&lt;Veriler!$G$2, Veriler!$G$2*S6375, Q6375*S6375)), 0))</f>
        <v>0</v>
      </c>
      <c r="U6375" s="133" t="str">
        <f t="shared" si="2013"/>
        <v xml:space="preserve"> </v>
      </c>
      <c r="V6375" s="134" t="str">
        <f>IFERROR(IF(O6375="%10 sınırı aşılmıştır.",L6375-T6375,IFERROR(IF(F6375="",IF(S6375=1,0,IF(L6375-S6375=0,"",L6375-S6375)),IF(Veriler!M6375="",L6375,IF(L6375*Veriler!M6375=0,"",L6375*Veriler!M6375))),L6375)),0)</f>
        <v/>
      </c>
      <c r="W6375" s="146"/>
      <c r="X6375" s="146"/>
      <c r="Y6375" s="146"/>
    </row>
    <row r="6376" spans="1:25" s="99" customFormat="1" ht="54.75" customHeight="1" x14ac:dyDescent="0.25">
      <c r="A6376" s="96">
        <f t="shared" si="2014"/>
        <v>4701</v>
      </c>
      <c r="B6376" s="175"/>
      <c r="C6376" s="176"/>
      <c r="D6376" s="113"/>
      <c r="E6376" s="115"/>
      <c r="F6376" s="174"/>
      <c r="G6376" s="114" t="str">
        <f t="shared" si="2009"/>
        <v/>
      </c>
      <c r="H6376" s="115"/>
      <c r="I6376" s="115"/>
      <c r="J6376" s="115"/>
      <c r="K6376" s="115"/>
      <c r="L6376" s="133" t="str">
        <f t="shared" si="2010"/>
        <v/>
      </c>
      <c r="M6376" s="116" t="str">
        <f>IF(L6376="", "", L6376/Veriler!$X$1)</f>
        <v/>
      </c>
      <c r="N6376" s="116" t="str">
        <f>IF(F6376&lt;&gt;"", "İthal Girdi", IF(Veriler!T6376="", "", IF(Veriler!S6376="H", "%0,5 üzerindedir", IF(Veriler!T6376&gt;0.1, "%10 sınırı aşılmıştır.", "Uygun"))))</f>
        <v>%0,5 üzerindedir</v>
      </c>
      <c r="O6376" s="116" t="str">
        <f t="shared" si="2011"/>
        <v xml:space="preserve"> </v>
      </c>
      <c r="P6376" s="117"/>
      <c r="Q6376" s="118"/>
      <c r="R6376" s="119" t="str">
        <f t="shared" si="2012"/>
        <v/>
      </c>
      <c r="S6376" s="133">
        <f>IFERROR(IF(M6376&lt;=0.005,IF(F6376="",L6376,0),IF(F6376&lt;&gt;"",0,IF(P6376="",0,IF(P6376="H",0,IF(Q6376&lt;Veriler!$G$2,L6376*Veriler!$G$2,L6376*Q6376)))))," ")</f>
        <v>0</v>
      </c>
      <c r="T6376" s="133">
        <f>IF(Veriler!T6376&lt;=0.1, S6376, IF(AND(Veriler!T6376&gt;0.1, F6376="", P6376="E"), IF(Q6376&gt;Veriler!$G$2, Q6376*S6376, IF(Q6376&lt;Veriler!$G$2, Veriler!$G$2*S6376, Q6376*S6376)), 0))</f>
        <v>0</v>
      </c>
      <c r="U6376" s="133" t="str">
        <f t="shared" si="2013"/>
        <v xml:space="preserve"> </v>
      </c>
      <c r="V6376" s="134" t="str">
        <f>IFERROR(IF(O6376="%10 sınırı aşılmıştır.",L6376-T6376,IFERROR(IF(F6376="",IF(S6376=1,0,IF(L6376-S6376=0,"",L6376-S6376)),IF(Veriler!M6376="",L6376,IF(L6376*Veriler!M6376=0,"",L6376*Veriler!M6376))),L6376)),0)</f>
        <v/>
      </c>
      <c r="W6376" s="146"/>
      <c r="X6376" s="146"/>
      <c r="Y6376" s="146"/>
    </row>
    <row r="6377" spans="1:25" s="99" customFormat="1" ht="54.75" customHeight="1" x14ac:dyDescent="0.25">
      <c r="A6377" s="96">
        <f t="shared" si="2014"/>
        <v>4702</v>
      </c>
      <c r="B6377" s="175"/>
      <c r="C6377" s="176"/>
      <c r="D6377" s="113"/>
      <c r="E6377" s="115"/>
      <c r="F6377" s="174"/>
      <c r="G6377" s="114" t="str">
        <f t="shared" si="2009"/>
        <v/>
      </c>
      <c r="H6377" s="115"/>
      <c r="I6377" s="115"/>
      <c r="J6377" s="115"/>
      <c r="K6377" s="115"/>
      <c r="L6377" s="133" t="str">
        <f t="shared" si="2010"/>
        <v/>
      </c>
      <c r="M6377" s="116" t="str">
        <f>IF(L6377="", "", L6377/Veriler!$X$1)</f>
        <v/>
      </c>
      <c r="N6377" s="116" t="str">
        <f>IF(F6377&lt;&gt;"", "İthal Girdi", IF(Veriler!T6377="", "", IF(Veriler!S6377="H", "%0,5 üzerindedir", IF(Veriler!T6377&gt;0.1, "%10 sınırı aşılmıştır.", "Uygun"))))</f>
        <v>%0,5 üzerindedir</v>
      </c>
      <c r="O6377" s="116" t="str">
        <f t="shared" si="2011"/>
        <v xml:space="preserve"> </v>
      </c>
      <c r="P6377" s="117"/>
      <c r="Q6377" s="118"/>
      <c r="R6377" s="119" t="str">
        <f t="shared" si="2012"/>
        <v/>
      </c>
      <c r="S6377" s="133">
        <f>IFERROR(IF(M6377&lt;=0.005,IF(F6377="",L6377,0),IF(F6377&lt;&gt;"",0,IF(P6377="",0,IF(P6377="H",0,IF(Q6377&lt;Veriler!$G$2,L6377*Veriler!$G$2,L6377*Q6377)))))," ")</f>
        <v>0</v>
      </c>
      <c r="T6377" s="133">
        <f>IF(Veriler!T6377&lt;=0.1, S6377, IF(AND(Veriler!T6377&gt;0.1, F6377="", P6377="E"), IF(Q6377&gt;Veriler!$G$2, Q6377*S6377, IF(Q6377&lt;Veriler!$G$2, Veriler!$G$2*S6377, Q6377*S6377)), 0))</f>
        <v>0</v>
      </c>
      <c r="U6377" s="133" t="str">
        <f t="shared" si="2013"/>
        <v xml:space="preserve"> </v>
      </c>
      <c r="V6377" s="134" t="str">
        <f>IFERROR(IF(O6377="%10 sınırı aşılmıştır.",L6377-T6377,IFERROR(IF(F6377="",IF(S6377=1,0,IF(L6377-S6377=0,"",L6377-S6377)),IF(Veriler!M6377="",L6377,IF(L6377*Veriler!M6377=0,"",L6377*Veriler!M6377))),L6377)),0)</f>
        <v/>
      </c>
      <c r="W6377" s="146"/>
      <c r="X6377" s="146"/>
      <c r="Y6377" s="146"/>
    </row>
    <row r="6378" spans="1:25" s="99" customFormat="1" ht="54.75" customHeight="1" x14ac:dyDescent="0.25">
      <c r="A6378" s="96">
        <f t="shared" si="2014"/>
        <v>4703</v>
      </c>
      <c r="B6378" s="175"/>
      <c r="C6378" s="176"/>
      <c r="D6378" s="113"/>
      <c r="E6378" s="115"/>
      <c r="F6378" s="174"/>
      <c r="G6378" s="114" t="str">
        <f t="shared" si="2009"/>
        <v/>
      </c>
      <c r="H6378" s="115"/>
      <c r="I6378" s="115"/>
      <c r="J6378" s="115"/>
      <c r="K6378" s="115"/>
      <c r="L6378" s="133" t="str">
        <f t="shared" si="2010"/>
        <v/>
      </c>
      <c r="M6378" s="116" t="str">
        <f>IF(L6378="", "", L6378/Veriler!$X$1)</f>
        <v/>
      </c>
      <c r="N6378" s="116" t="str">
        <f>IF(F6378&lt;&gt;"", "İthal Girdi", IF(Veriler!T6378="", "", IF(Veriler!S6378="H", "%0,5 üzerindedir", IF(Veriler!T6378&gt;0.1, "%10 sınırı aşılmıştır.", "Uygun"))))</f>
        <v>%0,5 üzerindedir</v>
      </c>
      <c r="O6378" s="116" t="str">
        <f t="shared" si="2011"/>
        <v xml:space="preserve"> </v>
      </c>
      <c r="P6378" s="117"/>
      <c r="Q6378" s="118"/>
      <c r="R6378" s="119" t="str">
        <f t="shared" si="2012"/>
        <v/>
      </c>
      <c r="S6378" s="133">
        <f>IFERROR(IF(M6378&lt;=0.005,IF(F6378="",L6378,0),IF(F6378&lt;&gt;"",0,IF(P6378="",0,IF(P6378="H",0,IF(Q6378&lt;Veriler!$G$2,L6378*Veriler!$G$2,L6378*Q6378)))))," ")</f>
        <v>0</v>
      </c>
      <c r="T6378" s="133">
        <f>IF(Veriler!T6378&lt;=0.1, S6378, IF(AND(Veriler!T6378&gt;0.1, F6378="", P6378="E"), IF(Q6378&gt;Veriler!$G$2, Q6378*S6378, IF(Q6378&lt;Veriler!$G$2, Veriler!$G$2*S6378, Q6378*S6378)), 0))</f>
        <v>0</v>
      </c>
      <c r="U6378" s="133" t="str">
        <f t="shared" si="2013"/>
        <v xml:space="preserve"> </v>
      </c>
      <c r="V6378" s="134" t="str">
        <f>IFERROR(IF(O6378="%10 sınırı aşılmıştır.",L6378-T6378,IFERROR(IF(F6378="",IF(S6378=1,0,IF(L6378-S6378=0,"",L6378-S6378)),IF(Veriler!M6378="",L6378,IF(L6378*Veriler!M6378=0,"",L6378*Veriler!M6378))),L6378)),0)</f>
        <v/>
      </c>
      <c r="W6378" s="146"/>
      <c r="X6378" s="146"/>
      <c r="Y6378" s="146"/>
    </row>
    <row r="6379" spans="1:25" s="99" customFormat="1" ht="54.75" customHeight="1" x14ac:dyDescent="0.25">
      <c r="A6379" s="96">
        <f t="shared" si="2014"/>
        <v>4704</v>
      </c>
      <c r="B6379" s="175"/>
      <c r="C6379" s="176"/>
      <c r="D6379" s="113"/>
      <c r="E6379" s="115"/>
      <c r="F6379" s="174"/>
      <c r="G6379" s="114" t="str">
        <f t="shared" si="2009"/>
        <v/>
      </c>
      <c r="H6379" s="115"/>
      <c r="I6379" s="115"/>
      <c r="J6379" s="115"/>
      <c r="K6379" s="115"/>
      <c r="L6379" s="133" t="str">
        <f t="shared" si="2010"/>
        <v/>
      </c>
      <c r="M6379" s="116" t="str">
        <f>IF(L6379="", "", L6379/Veriler!$X$1)</f>
        <v/>
      </c>
      <c r="N6379" s="116" t="str">
        <f>IF(F6379&lt;&gt;"", "İthal Girdi", IF(Veriler!T6379="", "", IF(Veriler!S6379="H", "%0,5 üzerindedir", IF(Veriler!T6379&gt;0.1, "%10 sınırı aşılmıştır.", "Uygun"))))</f>
        <v>%0,5 üzerindedir</v>
      </c>
      <c r="O6379" s="116" t="str">
        <f t="shared" si="2011"/>
        <v xml:space="preserve"> </v>
      </c>
      <c r="P6379" s="117"/>
      <c r="Q6379" s="118"/>
      <c r="R6379" s="119" t="str">
        <f t="shared" si="2012"/>
        <v/>
      </c>
      <c r="S6379" s="133">
        <f>IFERROR(IF(M6379&lt;=0.005,IF(F6379="",L6379,0),IF(F6379&lt;&gt;"",0,IF(P6379="",0,IF(P6379="H",0,IF(Q6379&lt;Veriler!$G$2,L6379*Veriler!$G$2,L6379*Q6379)))))," ")</f>
        <v>0</v>
      </c>
      <c r="T6379" s="133">
        <f>IF(Veriler!T6379&lt;=0.1, S6379, IF(AND(Veriler!T6379&gt;0.1, F6379="", P6379="E"), IF(Q6379&gt;Veriler!$G$2, Q6379*S6379, IF(Q6379&lt;Veriler!$G$2, Veriler!$G$2*S6379, Q6379*S6379)), 0))</f>
        <v>0</v>
      </c>
      <c r="U6379" s="133" t="str">
        <f t="shared" si="2013"/>
        <v xml:space="preserve"> </v>
      </c>
      <c r="V6379" s="134" t="str">
        <f>IFERROR(IF(O6379="%10 sınırı aşılmıştır.",L6379-T6379,IFERROR(IF(F6379="",IF(S6379=1,0,IF(L6379-S6379=0,"",L6379-S6379)),IF(Veriler!M6379="",L6379,IF(L6379*Veriler!M6379=0,"",L6379*Veriler!M6379))),L6379)),0)</f>
        <v/>
      </c>
      <c r="W6379" s="146"/>
      <c r="X6379" s="146"/>
      <c r="Y6379" s="146"/>
    </row>
    <row r="6380" spans="1:25" s="99" customFormat="1" ht="24" customHeight="1" x14ac:dyDescent="0.25">
      <c r="A6380" s="103"/>
      <c r="B6380" s="104"/>
      <c r="C6380" s="104"/>
      <c r="D6380" s="104"/>
      <c r="E6380" s="103"/>
      <c r="F6380" s="135"/>
      <c r="G6380" s="157"/>
      <c r="H6380" s="103"/>
      <c r="I6380" s="103"/>
      <c r="J6380" s="103"/>
      <c r="K6380" s="103"/>
      <c r="L6380" s="136">
        <f>SUM(L6351:L6364,L6366:L6379)</f>
        <v>0</v>
      </c>
      <c r="M6380" s="158"/>
      <c r="N6380" s="158"/>
      <c r="O6380" s="158"/>
      <c r="P6380" s="105"/>
      <c r="Q6380" s="106"/>
      <c r="R6380" s="159"/>
      <c r="S6380" s="160"/>
      <c r="T6380" s="160"/>
      <c r="U6380" s="160"/>
      <c r="V6380" s="160"/>
      <c r="W6380" s="146"/>
      <c r="X6380" s="146"/>
      <c r="Y6380" s="146"/>
    </row>
    <row r="6381" spans="1:25" s="99" customFormat="1" ht="31.5" customHeight="1" x14ac:dyDescent="0.25">
      <c r="A6381" s="103"/>
      <c r="B6381" s="104"/>
      <c r="C6381" s="104"/>
      <c r="D6381" s="104"/>
      <c r="E6381" s="103"/>
      <c r="F6381" s="135"/>
      <c r="G6381" s="157"/>
      <c r="H6381" s="103"/>
      <c r="I6381" s="103"/>
      <c r="J6381" s="103"/>
      <c r="K6381" s="103"/>
      <c r="L6381" s="161"/>
      <c r="M6381" s="158"/>
      <c r="N6381" s="158"/>
      <c r="O6381" s="158"/>
      <c r="P6381" s="105"/>
      <c r="Q6381" s="106"/>
      <c r="R6381" s="159"/>
      <c r="S6381" s="162" t="s">
        <v>57</v>
      </c>
      <c r="T6381" s="162" t="s">
        <v>57</v>
      </c>
      <c r="U6381" s="162" t="s">
        <v>57</v>
      </c>
      <c r="V6381" s="163" t="s">
        <v>58</v>
      </c>
      <c r="W6381" s="146"/>
      <c r="X6381" s="146"/>
      <c r="Y6381" s="146"/>
    </row>
    <row r="6382" spans="1:25" s="99" customFormat="1" ht="58.5" customHeight="1" x14ac:dyDescent="0.25">
      <c r="A6382" s="185" t="s">
        <v>59</v>
      </c>
      <c r="B6382" s="180"/>
      <c r="C6382" s="180"/>
      <c r="D6382" s="180"/>
      <c r="E6382" s="180"/>
      <c r="F6382" s="180"/>
      <c r="G6382" s="180"/>
      <c r="H6382" s="180"/>
      <c r="I6382" s="180"/>
      <c r="J6382" s="180"/>
      <c r="K6382" s="180"/>
      <c r="L6382" s="180"/>
      <c r="M6382" s="180"/>
      <c r="N6382" s="180"/>
      <c r="O6382" s="180"/>
      <c r="P6382" s="180"/>
      <c r="Q6382" s="180"/>
      <c r="R6382" s="176"/>
      <c r="S6382" s="137">
        <f>SUM(S6344,S6351:S6364,S6366:S6379)</f>
        <v>0</v>
      </c>
      <c r="T6382" s="137" t="str">
        <f>IF(SUM(T6351:T6364,T6366:T6379)=0," ",SUM(T6351:T6364,T6366:T6379))</f>
        <v xml:space="preserve"> </v>
      </c>
      <c r="U6382" s="137" t="str">
        <f>IF(SUM(U6351:U6364,U6366:U6379)=0," ",SUM(U6351:U6364,U6366:U6379))</f>
        <v xml:space="preserve"> </v>
      </c>
      <c r="V6382" s="137" t="str">
        <f>IF(SUM(V6351:V6364,V6366:V6379)=0," ",SUM(V6351:V6364,V6366:V6379))</f>
        <v xml:space="preserve"> </v>
      </c>
      <c r="W6382" s="146"/>
      <c r="X6382" s="164">
        <f>SUM(U6351:U6364,U6366:U6379)</f>
        <v>0</v>
      </c>
      <c r="Y6382" s="164">
        <f>SUM(V6351:V6364,V6366:V6379)</f>
        <v>0</v>
      </c>
    </row>
    <row r="6383" spans="1:25" x14ac:dyDescent="0.3">
      <c r="A6383" s="34"/>
      <c r="G6383" s="146"/>
      <c r="L6383" s="146"/>
      <c r="M6383" s="146"/>
      <c r="N6383" s="146"/>
      <c r="O6383" s="146"/>
      <c r="R6383" s="146"/>
      <c r="S6383" s="146"/>
      <c r="T6383" s="146"/>
      <c r="U6383" s="146"/>
      <c r="V6383" s="146"/>
      <c r="W6383" s="146"/>
      <c r="X6383" s="146"/>
      <c r="Y6383" s="146"/>
    </row>
    <row r="6384" spans="1:25" x14ac:dyDescent="0.3">
      <c r="A6384" s="186" t="s">
        <v>60</v>
      </c>
      <c r="B6384" s="187"/>
      <c r="C6384" s="187"/>
      <c r="D6384" s="187"/>
      <c r="E6384" s="187"/>
      <c r="F6384" s="187"/>
      <c r="G6384" s="187"/>
      <c r="H6384" s="187"/>
      <c r="I6384" s="187"/>
      <c r="J6384" s="187"/>
      <c r="K6384" s="187"/>
      <c r="L6384" s="187"/>
      <c r="M6384" s="187"/>
      <c r="N6384" s="187"/>
      <c r="O6384" s="187"/>
      <c r="P6384" s="187"/>
      <c r="Q6384" s="187"/>
      <c r="R6384" s="187"/>
      <c r="S6384" s="187"/>
      <c r="T6384" s="187"/>
      <c r="U6384" s="187"/>
      <c r="V6384" s="187"/>
      <c r="W6384" s="146"/>
      <c r="X6384" s="146"/>
      <c r="Y6384" s="146"/>
    </row>
    <row r="6385" spans="1:25" s="99" customFormat="1" ht="41.25" customHeight="1" x14ac:dyDescent="0.25">
      <c r="A6385" s="189" t="s">
        <v>38</v>
      </c>
      <c r="B6385" s="180"/>
      <c r="C6385" s="180"/>
      <c r="D6385" s="180"/>
      <c r="E6385" s="180"/>
      <c r="F6385" s="180"/>
      <c r="G6385" s="180"/>
      <c r="H6385" s="180"/>
      <c r="I6385" s="180"/>
      <c r="J6385" s="180"/>
      <c r="K6385" s="180"/>
      <c r="L6385" s="180"/>
      <c r="M6385" s="180"/>
      <c r="N6385" s="180"/>
      <c r="O6385" s="180"/>
      <c r="P6385" s="180"/>
      <c r="Q6385" s="180"/>
      <c r="R6385" s="180"/>
      <c r="S6385" s="180"/>
      <c r="T6385" s="180"/>
      <c r="U6385" s="180"/>
      <c r="V6385" s="176"/>
      <c r="W6385" s="146"/>
      <c r="X6385" s="146"/>
      <c r="Y6385" s="146"/>
    </row>
    <row r="6386" spans="1:25" s="100" customFormat="1" ht="35.25" customHeight="1" x14ac:dyDescent="0.25">
      <c r="A6386" s="179" t="s">
        <v>39</v>
      </c>
      <c r="B6386" s="180"/>
      <c r="C6386" s="180"/>
      <c r="D6386" s="180"/>
      <c r="E6386" s="180"/>
      <c r="F6386" s="180"/>
      <c r="G6386" s="180"/>
      <c r="H6386" s="180"/>
      <c r="I6386" s="180"/>
      <c r="J6386" s="180"/>
      <c r="K6386" s="180"/>
      <c r="L6386" s="180"/>
      <c r="M6386" s="180"/>
      <c r="N6386" s="180"/>
      <c r="O6386" s="180"/>
      <c r="P6386" s="180"/>
      <c r="Q6386" s="180"/>
      <c r="R6386" s="176"/>
      <c r="S6386" s="147"/>
      <c r="T6386" s="148"/>
      <c r="U6386" s="149" t="s">
        <v>40</v>
      </c>
      <c r="V6386" s="150">
        <f>V6348+1</f>
        <v>169</v>
      </c>
      <c r="W6386" s="146"/>
      <c r="X6386" s="146"/>
      <c r="Y6386" s="146"/>
    </row>
    <row r="6387" spans="1:25" s="99" customFormat="1" ht="81" customHeight="1" x14ac:dyDescent="0.25">
      <c r="A6387" s="110" t="s">
        <v>3</v>
      </c>
      <c r="B6387" s="188" t="s">
        <v>41</v>
      </c>
      <c r="C6387" s="176"/>
      <c r="D6387" s="111" t="s">
        <v>42</v>
      </c>
      <c r="E6387" s="110" t="s">
        <v>324</v>
      </c>
      <c r="F6387" s="111" t="s">
        <v>325</v>
      </c>
      <c r="G6387" s="151" t="s">
        <v>43</v>
      </c>
      <c r="H6387" s="110" t="s">
        <v>44</v>
      </c>
      <c r="I6387" s="110" t="s">
        <v>8</v>
      </c>
      <c r="J6387" s="110" t="s">
        <v>45</v>
      </c>
      <c r="K6387" s="110" t="s">
        <v>46</v>
      </c>
      <c r="L6387" s="152" t="s">
        <v>47</v>
      </c>
      <c r="M6387" s="153" t="s">
        <v>48</v>
      </c>
      <c r="N6387" s="154" t="s">
        <v>49</v>
      </c>
      <c r="O6387" s="154" t="s">
        <v>49</v>
      </c>
      <c r="P6387" s="112" t="s">
        <v>50</v>
      </c>
      <c r="Q6387" s="110" t="s">
        <v>51</v>
      </c>
      <c r="R6387" s="155" t="s">
        <v>52</v>
      </c>
      <c r="S6387" s="156" t="s">
        <v>53</v>
      </c>
      <c r="T6387" s="156" t="s">
        <v>54</v>
      </c>
      <c r="U6387" s="152" t="s">
        <v>54</v>
      </c>
      <c r="V6387" s="152" t="s">
        <v>55</v>
      </c>
      <c r="W6387" s="146"/>
      <c r="X6387" s="146"/>
      <c r="Y6387" s="146"/>
    </row>
    <row r="6388" spans="1:25" s="99" customFormat="1" ht="45" customHeight="1" x14ac:dyDescent="0.25">
      <c r="A6388" s="101"/>
      <c r="B6388" s="177" t="s">
        <v>56</v>
      </c>
      <c r="C6388" s="178"/>
      <c r="D6388" s="102"/>
      <c r="E6388" s="170"/>
      <c r="F6388" s="102"/>
      <c r="G6388" s="95"/>
      <c r="H6388" s="102"/>
      <c r="I6388" s="102"/>
      <c r="J6388" s="102"/>
      <c r="K6388" s="102"/>
      <c r="L6388" s="95"/>
      <c r="M6388" s="95"/>
      <c r="N6388" s="95"/>
      <c r="O6388" s="95"/>
      <c r="P6388" s="102"/>
      <c r="Q6388" s="102"/>
      <c r="R6388" s="190"/>
      <c r="S6388" s="184"/>
      <c r="T6388" s="95"/>
      <c r="U6388" s="95"/>
      <c r="V6388" s="95"/>
      <c r="W6388" s="146"/>
      <c r="X6388" s="146"/>
      <c r="Y6388" s="146"/>
    </row>
    <row r="6389" spans="1:25" s="99" customFormat="1" ht="54.75" customHeight="1" x14ac:dyDescent="0.25">
      <c r="A6389" s="96">
        <f>A6379+1</f>
        <v>4705</v>
      </c>
      <c r="B6389" s="181"/>
      <c r="C6389" s="182"/>
      <c r="D6389" s="113"/>
      <c r="E6389" s="115"/>
      <c r="F6389" s="174"/>
      <c r="G6389" s="114" t="str">
        <f t="shared" ref="G6389:G6402" si="2015">IF(AND(F6389&lt;&gt;"",V6389&lt;&gt;"",L6389&lt;&gt;0),V6389/L6389,"")</f>
        <v/>
      </c>
      <c r="H6389" s="115"/>
      <c r="I6389" s="115"/>
      <c r="J6389" s="115"/>
      <c r="K6389" s="115"/>
      <c r="L6389" s="133" t="str">
        <f t="shared" ref="L6389:L6402" si="2016">IF(AND(H6389&lt;&gt;0, J6389&lt;&gt;0, K6389&lt;&gt;0), H6389*J6389*K6389, "")</f>
        <v/>
      </c>
      <c r="M6389" s="116" t="str">
        <f>IF(L6389="", "", L6389/Veriler!$X$1)</f>
        <v/>
      </c>
      <c r="N6389" s="116" t="str">
        <f>IF(F6389&lt;&gt;"", "İthal Girdi", IF(Veriler!T6389="", "", IF(Veriler!S6389="H", "%0,5 üzerindedir", IF(Veriler!T6389&gt;0.1, "%10 sınırı aşılmıştır.", "Uygun"))))</f>
        <v>%0,5 üzerindedir</v>
      </c>
      <c r="O6389" s="116" t="str">
        <f t="shared" ref="O6389:O6402" si="2017">IF(M6389=""," ",N6389)</f>
        <v xml:space="preserve"> </v>
      </c>
      <c r="P6389" s="117"/>
      <c r="Q6389" s="118"/>
      <c r="R6389" s="119" t="str">
        <f t="shared" ref="R6389:R6402" si="2018">IFERROR(IF(AND(T6389&lt;&gt;"",L6389&lt;&gt;"",L6389&lt;&gt;0,T6389&lt;&gt;0),T6389/L6389,"")," ")</f>
        <v/>
      </c>
      <c r="S6389" s="133">
        <f>IFERROR(IF(M6389&lt;=0.005,IF(F6389="",L6389,0),IF(F6389&lt;&gt;"",0,IF(P6389="",0,IF(P6389="H",0,IF(Q6389&lt;Veriler!$G$2,L6389*Veriler!$G$2,L6389*Q6389)))))," ")</f>
        <v>0</v>
      </c>
      <c r="T6389" s="133">
        <f>IF(Veriler!T6389&lt;=0.1, S6389, IF(AND(Veriler!T6389&gt;0.1, F6389="", P6389="E"), IF(Q6389&gt;Veriler!$G$2, Q6389*S6389, IF(Q6389&lt;Veriler!$G$2, Veriler!$G$2*S6389, Q6389*S6389)), 0))</f>
        <v>0</v>
      </c>
      <c r="U6389" s="133" t="str">
        <f t="shared" ref="U6389:U6402" si="2019">IF(T6389=0," ",T6389)</f>
        <v xml:space="preserve"> </v>
      </c>
      <c r="V6389" s="134" t="str">
        <f>IFERROR(IF(O6389="%10 sınırı aşılmıştır.",L6389-T6389,IFERROR(IF(F6389="",IF(S6389=1,0,IF(L6389-S6389=0,"",L6389-S6389)),IF(Veriler!M6389="",L6389,IF(L6389*Veriler!M6389=0,"",L6389*Veriler!M6389))),L6389)),0)</f>
        <v/>
      </c>
      <c r="W6389" s="146"/>
      <c r="X6389" s="146"/>
      <c r="Y6389" s="146"/>
    </row>
    <row r="6390" spans="1:25" s="99" customFormat="1" ht="54.75" customHeight="1" x14ac:dyDescent="0.25">
      <c r="A6390" s="96">
        <f t="shared" ref="A6390:A6402" si="2020">A6389+1</f>
        <v>4706</v>
      </c>
      <c r="B6390" s="175"/>
      <c r="C6390" s="176"/>
      <c r="D6390" s="113"/>
      <c r="E6390" s="115"/>
      <c r="F6390" s="174"/>
      <c r="G6390" s="114" t="str">
        <f t="shared" si="2015"/>
        <v/>
      </c>
      <c r="H6390" s="115"/>
      <c r="I6390" s="115"/>
      <c r="J6390" s="115"/>
      <c r="K6390" s="115"/>
      <c r="L6390" s="133" t="str">
        <f t="shared" si="2016"/>
        <v/>
      </c>
      <c r="M6390" s="116" t="str">
        <f>IF(L6390="", "", L6390/Veriler!$X$1)</f>
        <v/>
      </c>
      <c r="N6390" s="116" t="str">
        <f>IF(F6390&lt;&gt;"", "İthal Girdi", IF(Veriler!T6390="", "", IF(Veriler!S6390="H", "%0,5 üzerindedir", IF(Veriler!T6390&gt;0.1, "%10 sınırı aşılmıştır.", "Uygun"))))</f>
        <v>%0,5 üzerindedir</v>
      </c>
      <c r="O6390" s="116" t="str">
        <f t="shared" si="2017"/>
        <v xml:space="preserve"> </v>
      </c>
      <c r="P6390" s="117"/>
      <c r="Q6390" s="118"/>
      <c r="R6390" s="119" t="str">
        <f t="shared" si="2018"/>
        <v/>
      </c>
      <c r="S6390" s="133">
        <f>IFERROR(IF(M6390&lt;=0.005,IF(F6390="",L6390,0),IF(F6390&lt;&gt;"",0,IF(P6390="",0,IF(P6390="H",0,IF(Q6390&lt;Veriler!$G$2,L6390*Veriler!$G$2,L6390*Q6390)))))," ")</f>
        <v>0</v>
      </c>
      <c r="T6390" s="133">
        <f>IF(Veriler!T6390&lt;=0.1, S6390, IF(AND(Veriler!T6390&gt;0.1, F6390="", P6390="E"), IF(Q6390&gt;Veriler!$G$2, Q6390*S6390, IF(Q6390&lt;Veriler!$G$2, Veriler!$G$2*S6390, Q6390*S6390)), 0))</f>
        <v>0</v>
      </c>
      <c r="U6390" s="133" t="str">
        <f t="shared" si="2019"/>
        <v xml:space="preserve"> </v>
      </c>
      <c r="V6390" s="134" t="str">
        <f>IFERROR(IF(O6390="%10 sınırı aşılmıştır.",L6390-T6390,IFERROR(IF(F6390="",IF(S6390=1,0,IF(L6390-S6390=0,"",L6390-S6390)),IF(Veriler!M6390="",L6390,IF(L6390*Veriler!M6390=0,"",L6390*Veriler!M6390))),L6390)),0)</f>
        <v/>
      </c>
      <c r="W6390" s="146"/>
      <c r="X6390" s="146"/>
      <c r="Y6390" s="146"/>
    </row>
    <row r="6391" spans="1:25" s="99" customFormat="1" ht="54.75" customHeight="1" x14ac:dyDescent="0.25">
      <c r="A6391" s="96">
        <f t="shared" si="2020"/>
        <v>4707</v>
      </c>
      <c r="B6391" s="175"/>
      <c r="C6391" s="176"/>
      <c r="D6391" s="113"/>
      <c r="E6391" s="115"/>
      <c r="F6391" s="174"/>
      <c r="G6391" s="114" t="str">
        <f t="shared" si="2015"/>
        <v/>
      </c>
      <c r="H6391" s="115"/>
      <c r="I6391" s="115"/>
      <c r="J6391" s="115"/>
      <c r="K6391" s="115"/>
      <c r="L6391" s="133" t="str">
        <f t="shared" si="2016"/>
        <v/>
      </c>
      <c r="M6391" s="116" t="str">
        <f>IF(L6391="", "", L6391/Veriler!$X$1)</f>
        <v/>
      </c>
      <c r="N6391" s="116" t="str">
        <f>IF(F6391&lt;&gt;"", "İthal Girdi", IF(Veriler!T6391="", "", IF(Veriler!S6391="H", "%0,5 üzerindedir", IF(Veriler!T6391&gt;0.1, "%10 sınırı aşılmıştır.", "Uygun"))))</f>
        <v>%0,5 üzerindedir</v>
      </c>
      <c r="O6391" s="116" t="str">
        <f t="shared" si="2017"/>
        <v xml:space="preserve"> </v>
      </c>
      <c r="P6391" s="117"/>
      <c r="Q6391" s="118"/>
      <c r="R6391" s="119" t="str">
        <f t="shared" si="2018"/>
        <v/>
      </c>
      <c r="S6391" s="133">
        <f>IFERROR(IF(M6391&lt;=0.005,IF(F6391="",L6391,0),IF(F6391&lt;&gt;"",0,IF(P6391="",0,IF(P6391="H",0,IF(Q6391&lt;Veriler!$G$2,L6391*Veriler!$G$2,L6391*Q6391)))))," ")</f>
        <v>0</v>
      </c>
      <c r="T6391" s="133">
        <f>IF(Veriler!T6391&lt;=0.1, S6391, IF(AND(Veriler!T6391&gt;0.1, F6391="", P6391="E"), IF(Q6391&gt;Veriler!$G$2, Q6391*S6391, IF(Q6391&lt;Veriler!$G$2, Veriler!$G$2*S6391, Q6391*S6391)), 0))</f>
        <v>0</v>
      </c>
      <c r="U6391" s="133" t="str">
        <f t="shared" si="2019"/>
        <v xml:space="preserve"> </v>
      </c>
      <c r="V6391" s="134" t="str">
        <f>IFERROR(IF(O6391="%10 sınırı aşılmıştır.",L6391-T6391,IFERROR(IF(F6391="",IF(S6391=1,0,IF(L6391-S6391=0,"",L6391-S6391)),IF(Veriler!M6391="",L6391,IF(L6391*Veriler!M6391=0,"",L6391*Veriler!M6391))),L6391)),0)</f>
        <v/>
      </c>
      <c r="W6391" s="146"/>
      <c r="X6391" s="146"/>
      <c r="Y6391" s="146"/>
    </row>
    <row r="6392" spans="1:25" s="99" customFormat="1" ht="54.75" customHeight="1" x14ac:dyDescent="0.25">
      <c r="A6392" s="96">
        <f t="shared" si="2020"/>
        <v>4708</v>
      </c>
      <c r="B6392" s="175"/>
      <c r="C6392" s="176"/>
      <c r="D6392" s="113"/>
      <c r="E6392" s="115"/>
      <c r="F6392" s="174"/>
      <c r="G6392" s="114" t="str">
        <f t="shared" si="2015"/>
        <v/>
      </c>
      <c r="H6392" s="115"/>
      <c r="I6392" s="115"/>
      <c r="J6392" s="115"/>
      <c r="K6392" s="115"/>
      <c r="L6392" s="133" t="str">
        <f t="shared" si="2016"/>
        <v/>
      </c>
      <c r="M6392" s="116" t="str">
        <f>IF(L6392="", "", L6392/Veriler!$X$1)</f>
        <v/>
      </c>
      <c r="N6392" s="116" t="str">
        <f>IF(F6392&lt;&gt;"", "İthal Girdi", IF(Veriler!T6392="", "", IF(Veriler!S6392="H", "%0,5 üzerindedir", IF(Veriler!T6392&gt;0.1, "%10 sınırı aşılmıştır.", "Uygun"))))</f>
        <v>%0,5 üzerindedir</v>
      </c>
      <c r="O6392" s="116" t="str">
        <f t="shared" si="2017"/>
        <v xml:space="preserve"> </v>
      </c>
      <c r="P6392" s="117"/>
      <c r="Q6392" s="118"/>
      <c r="R6392" s="119" t="str">
        <f t="shared" si="2018"/>
        <v/>
      </c>
      <c r="S6392" s="133">
        <f>IFERROR(IF(M6392&lt;=0.005,IF(F6392="",L6392,0),IF(F6392&lt;&gt;"",0,IF(P6392="",0,IF(P6392="H",0,IF(Q6392&lt;Veriler!$G$2,L6392*Veriler!$G$2,L6392*Q6392)))))," ")</f>
        <v>0</v>
      </c>
      <c r="T6392" s="133">
        <f>IF(Veriler!T6392&lt;=0.1, S6392, IF(AND(Veriler!T6392&gt;0.1, F6392="", P6392="E"), IF(Q6392&gt;Veriler!$G$2, Q6392*S6392, IF(Q6392&lt;Veriler!$G$2, Veriler!$G$2*S6392, Q6392*S6392)), 0))</f>
        <v>0</v>
      </c>
      <c r="U6392" s="133" t="str">
        <f t="shared" si="2019"/>
        <v xml:space="preserve"> </v>
      </c>
      <c r="V6392" s="134" t="str">
        <f>IFERROR(IF(O6392="%10 sınırı aşılmıştır.",L6392-T6392,IFERROR(IF(F6392="",IF(S6392=1,0,IF(L6392-S6392=0,"",L6392-S6392)),IF(Veriler!M6392="",L6392,IF(L6392*Veriler!M6392=0,"",L6392*Veriler!M6392))),L6392)),0)</f>
        <v/>
      </c>
      <c r="W6392" s="146"/>
      <c r="X6392" s="146"/>
      <c r="Y6392" s="146"/>
    </row>
    <row r="6393" spans="1:25" s="99" customFormat="1" ht="54.75" customHeight="1" x14ac:dyDescent="0.25">
      <c r="A6393" s="96">
        <f t="shared" si="2020"/>
        <v>4709</v>
      </c>
      <c r="B6393" s="175"/>
      <c r="C6393" s="176"/>
      <c r="D6393" s="113"/>
      <c r="E6393" s="115"/>
      <c r="F6393" s="174"/>
      <c r="G6393" s="114" t="str">
        <f t="shared" si="2015"/>
        <v/>
      </c>
      <c r="H6393" s="115"/>
      <c r="I6393" s="115"/>
      <c r="J6393" s="115"/>
      <c r="K6393" s="115"/>
      <c r="L6393" s="133" t="str">
        <f t="shared" si="2016"/>
        <v/>
      </c>
      <c r="M6393" s="116" t="str">
        <f>IF(L6393="", "", L6393/Veriler!$X$1)</f>
        <v/>
      </c>
      <c r="N6393" s="116" t="str">
        <f>IF(F6393&lt;&gt;"", "İthal Girdi", IF(Veriler!T6393="", "", IF(Veriler!S6393="H", "%0,5 üzerindedir", IF(Veriler!T6393&gt;0.1, "%10 sınırı aşılmıştır.", "Uygun"))))</f>
        <v>%0,5 üzerindedir</v>
      </c>
      <c r="O6393" s="116" t="str">
        <f t="shared" si="2017"/>
        <v xml:space="preserve"> </v>
      </c>
      <c r="P6393" s="117"/>
      <c r="Q6393" s="118"/>
      <c r="R6393" s="119" t="str">
        <f t="shared" si="2018"/>
        <v/>
      </c>
      <c r="S6393" s="133">
        <f>IFERROR(IF(M6393&lt;=0.005,IF(F6393="",L6393,0),IF(F6393&lt;&gt;"",0,IF(P6393="",0,IF(P6393="H",0,IF(Q6393&lt;Veriler!$G$2,L6393*Veriler!$G$2,L6393*Q6393)))))," ")</f>
        <v>0</v>
      </c>
      <c r="T6393" s="133">
        <f>IF(Veriler!T6393&lt;=0.1, S6393, IF(AND(Veriler!T6393&gt;0.1, F6393="", P6393="E"), IF(Q6393&gt;Veriler!$G$2, Q6393*S6393, IF(Q6393&lt;Veriler!$G$2, Veriler!$G$2*S6393, Q6393*S6393)), 0))</f>
        <v>0</v>
      </c>
      <c r="U6393" s="133" t="str">
        <f t="shared" si="2019"/>
        <v xml:space="preserve"> </v>
      </c>
      <c r="V6393" s="134" t="str">
        <f>IFERROR(IF(O6393="%10 sınırı aşılmıştır.",L6393-T6393,IFERROR(IF(F6393="",IF(S6393=1,0,IF(L6393-S6393=0,"",L6393-S6393)),IF(Veriler!M6393="",L6393,IF(L6393*Veriler!M6393=0,"",L6393*Veriler!M6393))),L6393)),0)</f>
        <v/>
      </c>
      <c r="W6393" s="146"/>
      <c r="X6393" s="146"/>
      <c r="Y6393" s="146"/>
    </row>
    <row r="6394" spans="1:25" s="99" customFormat="1" ht="54.75" customHeight="1" x14ac:dyDescent="0.25">
      <c r="A6394" s="96">
        <f t="shared" si="2020"/>
        <v>4710</v>
      </c>
      <c r="B6394" s="175"/>
      <c r="C6394" s="176"/>
      <c r="D6394" s="113"/>
      <c r="E6394" s="115"/>
      <c r="F6394" s="174"/>
      <c r="G6394" s="114" t="str">
        <f t="shared" si="2015"/>
        <v/>
      </c>
      <c r="H6394" s="115"/>
      <c r="I6394" s="115"/>
      <c r="J6394" s="115"/>
      <c r="K6394" s="115"/>
      <c r="L6394" s="133" t="str">
        <f t="shared" si="2016"/>
        <v/>
      </c>
      <c r="M6394" s="116" t="str">
        <f>IF(L6394="", "", L6394/Veriler!$X$1)</f>
        <v/>
      </c>
      <c r="N6394" s="116" t="str">
        <f>IF(F6394&lt;&gt;"", "İthal Girdi", IF(Veriler!T6394="", "", IF(Veriler!S6394="H", "%0,5 üzerindedir", IF(Veriler!T6394&gt;0.1, "%10 sınırı aşılmıştır.", "Uygun"))))</f>
        <v>%0,5 üzerindedir</v>
      </c>
      <c r="O6394" s="116" t="str">
        <f t="shared" si="2017"/>
        <v xml:space="preserve"> </v>
      </c>
      <c r="P6394" s="117"/>
      <c r="Q6394" s="118"/>
      <c r="R6394" s="119" t="str">
        <f t="shared" si="2018"/>
        <v/>
      </c>
      <c r="S6394" s="133">
        <f>IFERROR(IF(M6394&lt;=0.005,IF(F6394="",L6394,0),IF(F6394&lt;&gt;"",0,IF(P6394="",0,IF(P6394="H",0,IF(Q6394&lt;Veriler!$G$2,L6394*Veriler!$G$2,L6394*Q6394)))))," ")</f>
        <v>0</v>
      </c>
      <c r="T6394" s="133">
        <f>IF(Veriler!T6394&lt;=0.1, S6394, IF(AND(Veriler!T6394&gt;0.1, F6394="", P6394="E"), IF(Q6394&gt;Veriler!$G$2, Q6394*S6394, IF(Q6394&lt;Veriler!$G$2, Veriler!$G$2*S6394, Q6394*S6394)), 0))</f>
        <v>0</v>
      </c>
      <c r="U6394" s="133" t="str">
        <f t="shared" si="2019"/>
        <v xml:space="preserve"> </v>
      </c>
      <c r="V6394" s="134" t="str">
        <f>IFERROR(IF(O6394="%10 sınırı aşılmıştır.",L6394-T6394,IFERROR(IF(F6394="",IF(S6394=1,0,IF(L6394-S6394=0,"",L6394-S6394)),IF(Veriler!M6394="",L6394,IF(L6394*Veriler!M6394=0,"",L6394*Veriler!M6394))),L6394)),0)</f>
        <v/>
      </c>
      <c r="W6394" s="146"/>
      <c r="X6394" s="146"/>
      <c r="Y6394" s="146"/>
    </row>
    <row r="6395" spans="1:25" s="99" customFormat="1" ht="54.75" customHeight="1" x14ac:dyDescent="0.25">
      <c r="A6395" s="96">
        <f t="shared" si="2020"/>
        <v>4711</v>
      </c>
      <c r="B6395" s="175"/>
      <c r="C6395" s="176"/>
      <c r="D6395" s="113"/>
      <c r="E6395" s="115"/>
      <c r="F6395" s="174"/>
      <c r="G6395" s="114" t="str">
        <f t="shared" si="2015"/>
        <v/>
      </c>
      <c r="H6395" s="115"/>
      <c r="I6395" s="115"/>
      <c r="J6395" s="115"/>
      <c r="K6395" s="115"/>
      <c r="L6395" s="133" t="str">
        <f t="shared" si="2016"/>
        <v/>
      </c>
      <c r="M6395" s="116" t="str">
        <f>IF(L6395="", "", L6395/Veriler!$X$1)</f>
        <v/>
      </c>
      <c r="N6395" s="116" t="str">
        <f>IF(F6395&lt;&gt;"", "İthal Girdi", IF(Veriler!T6395="", "", IF(Veriler!S6395="H", "%0,5 üzerindedir", IF(Veriler!T6395&gt;0.1, "%10 sınırı aşılmıştır.", "Uygun"))))</f>
        <v>%0,5 üzerindedir</v>
      </c>
      <c r="O6395" s="116" t="str">
        <f t="shared" si="2017"/>
        <v xml:space="preserve"> </v>
      </c>
      <c r="P6395" s="117"/>
      <c r="Q6395" s="118"/>
      <c r="R6395" s="119" t="str">
        <f t="shared" si="2018"/>
        <v/>
      </c>
      <c r="S6395" s="133">
        <f>IFERROR(IF(M6395&lt;=0.005,IF(F6395="",L6395,0),IF(F6395&lt;&gt;"",0,IF(P6395="",0,IF(P6395="H",0,IF(Q6395&lt;Veriler!$G$2,L6395*Veriler!$G$2,L6395*Q6395)))))," ")</f>
        <v>0</v>
      </c>
      <c r="T6395" s="133">
        <f>IF(Veriler!T6395&lt;=0.1, S6395, IF(AND(Veriler!T6395&gt;0.1, F6395="", P6395="E"), IF(Q6395&gt;Veriler!$G$2, Q6395*S6395, IF(Q6395&lt;Veriler!$G$2, Veriler!$G$2*S6395, Q6395*S6395)), 0))</f>
        <v>0</v>
      </c>
      <c r="U6395" s="133" t="str">
        <f t="shared" si="2019"/>
        <v xml:space="preserve"> </v>
      </c>
      <c r="V6395" s="134" t="str">
        <f>IFERROR(IF(O6395="%10 sınırı aşılmıştır.",L6395-T6395,IFERROR(IF(F6395="",IF(S6395=1,0,IF(L6395-S6395=0,"",L6395-S6395)),IF(Veriler!M6395="",L6395,IF(L6395*Veriler!M6395=0,"",L6395*Veriler!M6395))),L6395)),0)</f>
        <v/>
      </c>
      <c r="W6395" s="146"/>
      <c r="X6395" s="146"/>
      <c r="Y6395" s="146"/>
    </row>
    <row r="6396" spans="1:25" s="99" customFormat="1" ht="54.75" customHeight="1" x14ac:dyDescent="0.25">
      <c r="A6396" s="96">
        <f t="shared" si="2020"/>
        <v>4712</v>
      </c>
      <c r="B6396" s="175"/>
      <c r="C6396" s="176"/>
      <c r="D6396" s="113"/>
      <c r="E6396" s="115"/>
      <c r="F6396" s="174"/>
      <c r="G6396" s="114" t="str">
        <f t="shared" si="2015"/>
        <v/>
      </c>
      <c r="H6396" s="115"/>
      <c r="I6396" s="115"/>
      <c r="J6396" s="115"/>
      <c r="K6396" s="115"/>
      <c r="L6396" s="133" t="str">
        <f t="shared" si="2016"/>
        <v/>
      </c>
      <c r="M6396" s="116" t="str">
        <f>IF(L6396="", "", L6396/Veriler!$X$1)</f>
        <v/>
      </c>
      <c r="N6396" s="116" t="str">
        <f>IF(F6396&lt;&gt;"", "İthal Girdi", IF(Veriler!T6396="", "", IF(Veriler!S6396="H", "%0,5 üzerindedir", IF(Veriler!T6396&gt;0.1, "%10 sınırı aşılmıştır.", "Uygun"))))</f>
        <v>%0,5 üzerindedir</v>
      </c>
      <c r="O6396" s="116" t="str">
        <f t="shared" si="2017"/>
        <v xml:space="preserve"> </v>
      </c>
      <c r="P6396" s="117"/>
      <c r="Q6396" s="118"/>
      <c r="R6396" s="119" t="str">
        <f t="shared" si="2018"/>
        <v/>
      </c>
      <c r="S6396" s="133">
        <f>IFERROR(IF(M6396&lt;=0.005,IF(F6396="",L6396,0),IF(F6396&lt;&gt;"",0,IF(P6396="",0,IF(P6396="H",0,IF(Q6396&lt;Veriler!$G$2,L6396*Veriler!$G$2,L6396*Q6396)))))," ")</f>
        <v>0</v>
      </c>
      <c r="T6396" s="133">
        <f>IF(Veriler!T6396&lt;=0.1, S6396, IF(AND(Veriler!T6396&gt;0.1, F6396="", P6396="E"), IF(Q6396&gt;Veriler!$G$2, Q6396*S6396, IF(Q6396&lt;Veriler!$G$2, Veriler!$G$2*S6396, Q6396*S6396)), 0))</f>
        <v>0</v>
      </c>
      <c r="U6396" s="133" t="str">
        <f t="shared" si="2019"/>
        <v xml:space="preserve"> </v>
      </c>
      <c r="V6396" s="134" t="str">
        <f>IFERROR(IF(O6396="%10 sınırı aşılmıştır.",L6396-T6396,IFERROR(IF(F6396="",IF(S6396=1,0,IF(L6396-S6396=0,"",L6396-S6396)),IF(Veriler!M6396="",L6396,IF(L6396*Veriler!M6396=0,"",L6396*Veriler!M6396))),L6396)),0)</f>
        <v/>
      </c>
      <c r="W6396" s="146"/>
      <c r="X6396" s="146"/>
      <c r="Y6396" s="146"/>
    </row>
    <row r="6397" spans="1:25" s="99" customFormat="1" ht="54.75" customHeight="1" x14ac:dyDescent="0.25">
      <c r="A6397" s="96">
        <f t="shared" si="2020"/>
        <v>4713</v>
      </c>
      <c r="B6397" s="175"/>
      <c r="C6397" s="176"/>
      <c r="D6397" s="113"/>
      <c r="E6397" s="115"/>
      <c r="F6397" s="174"/>
      <c r="G6397" s="114" t="str">
        <f t="shared" si="2015"/>
        <v/>
      </c>
      <c r="H6397" s="115"/>
      <c r="I6397" s="115"/>
      <c r="J6397" s="115"/>
      <c r="K6397" s="115"/>
      <c r="L6397" s="133" t="str">
        <f t="shared" si="2016"/>
        <v/>
      </c>
      <c r="M6397" s="116" t="str">
        <f>IF(L6397="", "", L6397/Veriler!$X$1)</f>
        <v/>
      </c>
      <c r="N6397" s="116" t="str">
        <f>IF(F6397&lt;&gt;"", "İthal Girdi", IF(Veriler!T6397="", "", IF(Veriler!S6397="H", "%0,5 üzerindedir", IF(Veriler!T6397&gt;0.1, "%10 sınırı aşılmıştır.", "Uygun"))))</f>
        <v>%0,5 üzerindedir</v>
      </c>
      <c r="O6397" s="116" t="str">
        <f t="shared" si="2017"/>
        <v xml:space="preserve"> </v>
      </c>
      <c r="P6397" s="117"/>
      <c r="Q6397" s="118"/>
      <c r="R6397" s="119" t="str">
        <f t="shared" si="2018"/>
        <v/>
      </c>
      <c r="S6397" s="133">
        <f>IFERROR(IF(M6397&lt;=0.005,IF(F6397="",L6397,0),IF(F6397&lt;&gt;"",0,IF(P6397="",0,IF(P6397="H",0,IF(Q6397&lt;Veriler!$G$2,L6397*Veriler!$G$2,L6397*Q6397)))))," ")</f>
        <v>0</v>
      </c>
      <c r="T6397" s="133">
        <f>IF(Veriler!T6397&lt;=0.1, S6397, IF(AND(Veriler!T6397&gt;0.1, F6397="", P6397="E"), IF(Q6397&gt;Veriler!$G$2, Q6397*S6397, IF(Q6397&lt;Veriler!$G$2, Veriler!$G$2*S6397, Q6397*S6397)), 0))</f>
        <v>0</v>
      </c>
      <c r="U6397" s="133" t="str">
        <f t="shared" si="2019"/>
        <v xml:space="preserve"> </v>
      </c>
      <c r="V6397" s="134" t="str">
        <f>IFERROR(IF(O6397="%10 sınırı aşılmıştır.",L6397-T6397,IFERROR(IF(F6397="",IF(S6397=1,0,IF(L6397-S6397=0,"",L6397-S6397)),IF(Veriler!M6397="",L6397,IF(L6397*Veriler!M6397=0,"",L6397*Veriler!M6397))),L6397)),0)</f>
        <v/>
      </c>
      <c r="W6397" s="146"/>
      <c r="X6397" s="146"/>
      <c r="Y6397" s="146"/>
    </row>
    <row r="6398" spans="1:25" s="99" customFormat="1" ht="54.75" customHeight="1" x14ac:dyDescent="0.25">
      <c r="A6398" s="96">
        <f t="shared" si="2020"/>
        <v>4714</v>
      </c>
      <c r="B6398" s="175"/>
      <c r="C6398" s="176"/>
      <c r="D6398" s="113"/>
      <c r="E6398" s="115"/>
      <c r="F6398" s="174"/>
      <c r="G6398" s="114" t="str">
        <f t="shared" si="2015"/>
        <v/>
      </c>
      <c r="H6398" s="115"/>
      <c r="I6398" s="115"/>
      <c r="J6398" s="115"/>
      <c r="K6398" s="115"/>
      <c r="L6398" s="133" t="str">
        <f t="shared" si="2016"/>
        <v/>
      </c>
      <c r="M6398" s="116" t="str">
        <f>IF(L6398="", "", L6398/Veriler!$X$1)</f>
        <v/>
      </c>
      <c r="N6398" s="116" t="str">
        <f>IF(F6398&lt;&gt;"", "İthal Girdi", IF(Veriler!T6398="", "", IF(Veriler!S6398="H", "%0,5 üzerindedir", IF(Veriler!T6398&gt;0.1, "%10 sınırı aşılmıştır.", "Uygun"))))</f>
        <v>%0,5 üzerindedir</v>
      </c>
      <c r="O6398" s="116" t="str">
        <f t="shared" si="2017"/>
        <v xml:space="preserve"> </v>
      </c>
      <c r="P6398" s="117"/>
      <c r="Q6398" s="118"/>
      <c r="R6398" s="119" t="str">
        <f t="shared" si="2018"/>
        <v/>
      </c>
      <c r="S6398" s="133">
        <f>IFERROR(IF(M6398&lt;=0.005,IF(F6398="",L6398,0),IF(F6398&lt;&gt;"",0,IF(P6398="",0,IF(P6398="H",0,IF(Q6398&lt;Veriler!$G$2,L6398*Veriler!$G$2,L6398*Q6398)))))," ")</f>
        <v>0</v>
      </c>
      <c r="T6398" s="133">
        <f>IF(Veriler!T6398&lt;=0.1, S6398, IF(AND(Veriler!T6398&gt;0.1, F6398="", P6398="E"), IF(Q6398&gt;Veriler!$G$2, Q6398*S6398, IF(Q6398&lt;Veriler!$G$2, Veriler!$G$2*S6398, Q6398*S6398)), 0))</f>
        <v>0</v>
      </c>
      <c r="U6398" s="133" t="str">
        <f t="shared" si="2019"/>
        <v xml:space="preserve"> </v>
      </c>
      <c r="V6398" s="134" t="str">
        <f>IFERROR(IF(O6398="%10 sınırı aşılmıştır.",L6398-T6398,IFERROR(IF(F6398="",IF(S6398=1,0,IF(L6398-S6398=0,"",L6398-S6398)),IF(Veriler!M6398="",L6398,IF(L6398*Veriler!M6398=0,"",L6398*Veriler!M6398))),L6398)),0)</f>
        <v/>
      </c>
      <c r="W6398" s="146"/>
      <c r="X6398" s="146"/>
      <c r="Y6398" s="146"/>
    </row>
    <row r="6399" spans="1:25" s="99" customFormat="1" ht="54.75" customHeight="1" x14ac:dyDescent="0.25">
      <c r="A6399" s="96">
        <f t="shared" si="2020"/>
        <v>4715</v>
      </c>
      <c r="B6399" s="175"/>
      <c r="C6399" s="176"/>
      <c r="D6399" s="113"/>
      <c r="E6399" s="115"/>
      <c r="F6399" s="174"/>
      <c r="G6399" s="114" t="str">
        <f t="shared" si="2015"/>
        <v/>
      </c>
      <c r="H6399" s="115"/>
      <c r="I6399" s="115"/>
      <c r="J6399" s="115"/>
      <c r="K6399" s="115"/>
      <c r="L6399" s="133" t="str">
        <f t="shared" si="2016"/>
        <v/>
      </c>
      <c r="M6399" s="116" t="str">
        <f>IF(L6399="", "", L6399/Veriler!$X$1)</f>
        <v/>
      </c>
      <c r="N6399" s="116" t="str">
        <f>IF(F6399&lt;&gt;"", "İthal Girdi", IF(Veriler!T6399="", "", IF(Veriler!S6399="H", "%0,5 üzerindedir", IF(Veriler!T6399&gt;0.1, "%10 sınırı aşılmıştır.", "Uygun"))))</f>
        <v>%0,5 üzerindedir</v>
      </c>
      <c r="O6399" s="116" t="str">
        <f t="shared" si="2017"/>
        <v xml:space="preserve"> </v>
      </c>
      <c r="P6399" s="117"/>
      <c r="Q6399" s="118"/>
      <c r="R6399" s="119" t="str">
        <f t="shared" si="2018"/>
        <v/>
      </c>
      <c r="S6399" s="133">
        <f>IFERROR(IF(M6399&lt;=0.005,IF(F6399="",L6399,0),IF(F6399&lt;&gt;"",0,IF(P6399="",0,IF(P6399="H",0,IF(Q6399&lt;Veriler!$G$2,L6399*Veriler!$G$2,L6399*Q6399)))))," ")</f>
        <v>0</v>
      </c>
      <c r="T6399" s="133">
        <f>IF(Veriler!T6399&lt;=0.1, S6399, IF(AND(Veriler!T6399&gt;0.1, F6399="", P6399="E"), IF(Q6399&gt;Veriler!$G$2, Q6399*S6399, IF(Q6399&lt;Veriler!$G$2, Veriler!$G$2*S6399, Q6399*S6399)), 0))</f>
        <v>0</v>
      </c>
      <c r="U6399" s="133" t="str">
        <f t="shared" si="2019"/>
        <v xml:space="preserve"> </v>
      </c>
      <c r="V6399" s="134" t="str">
        <f>IFERROR(IF(O6399="%10 sınırı aşılmıştır.",L6399-T6399,IFERROR(IF(F6399="",IF(S6399=1,0,IF(L6399-S6399=0,"",L6399-S6399)),IF(Veriler!M6399="",L6399,IF(L6399*Veriler!M6399=0,"",L6399*Veriler!M6399))),L6399)),0)</f>
        <v/>
      </c>
      <c r="W6399" s="146"/>
      <c r="X6399" s="146"/>
      <c r="Y6399" s="146"/>
    </row>
    <row r="6400" spans="1:25" s="99" customFormat="1" ht="54.75" customHeight="1" x14ac:dyDescent="0.25">
      <c r="A6400" s="96">
        <f t="shared" si="2020"/>
        <v>4716</v>
      </c>
      <c r="B6400" s="175"/>
      <c r="C6400" s="176"/>
      <c r="D6400" s="113"/>
      <c r="E6400" s="115"/>
      <c r="F6400" s="174"/>
      <c r="G6400" s="114" t="str">
        <f t="shared" si="2015"/>
        <v/>
      </c>
      <c r="H6400" s="115"/>
      <c r="I6400" s="115"/>
      <c r="J6400" s="115"/>
      <c r="K6400" s="115"/>
      <c r="L6400" s="133" t="str">
        <f t="shared" si="2016"/>
        <v/>
      </c>
      <c r="M6400" s="116" t="str">
        <f>IF(L6400="", "", L6400/Veriler!$X$1)</f>
        <v/>
      </c>
      <c r="N6400" s="116" t="str">
        <f>IF(F6400&lt;&gt;"", "İthal Girdi", IF(Veriler!T6400="", "", IF(Veriler!S6400="H", "%0,5 üzerindedir", IF(Veriler!T6400&gt;0.1, "%10 sınırı aşılmıştır.", "Uygun"))))</f>
        <v>%0,5 üzerindedir</v>
      </c>
      <c r="O6400" s="116" t="str">
        <f t="shared" si="2017"/>
        <v xml:space="preserve"> </v>
      </c>
      <c r="P6400" s="117"/>
      <c r="Q6400" s="118"/>
      <c r="R6400" s="119" t="str">
        <f t="shared" si="2018"/>
        <v/>
      </c>
      <c r="S6400" s="133">
        <f>IFERROR(IF(M6400&lt;=0.005,IF(F6400="",L6400,0),IF(F6400&lt;&gt;"",0,IF(P6400="",0,IF(P6400="H",0,IF(Q6400&lt;Veriler!$G$2,L6400*Veriler!$G$2,L6400*Q6400)))))," ")</f>
        <v>0</v>
      </c>
      <c r="T6400" s="133">
        <f>IF(Veriler!T6400&lt;=0.1, S6400, IF(AND(Veriler!T6400&gt;0.1, F6400="", P6400="E"), IF(Q6400&gt;Veriler!$G$2, Q6400*S6400, IF(Q6400&lt;Veriler!$G$2, Veriler!$G$2*S6400, Q6400*S6400)), 0))</f>
        <v>0</v>
      </c>
      <c r="U6400" s="133" t="str">
        <f t="shared" si="2019"/>
        <v xml:space="preserve"> </v>
      </c>
      <c r="V6400" s="134" t="str">
        <f>IFERROR(IF(O6400="%10 sınırı aşılmıştır.",L6400-T6400,IFERROR(IF(F6400="",IF(S6400=1,0,IF(L6400-S6400=0,"",L6400-S6400)),IF(Veriler!M6400="",L6400,IF(L6400*Veriler!M6400=0,"",L6400*Veriler!M6400))),L6400)),0)</f>
        <v/>
      </c>
      <c r="W6400" s="146"/>
      <c r="X6400" s="146"/>
      <c r="Y6400" s="146"/>
    </row>
    <row r="6401" spans="1:25" s="99" customFormat="1" ht="54.75" customHeight="1" x14ac:dyDescent="0.25">
      <c r="A6401" s="96">
        <f t="shared" si="2020"/>
        <v>4717</v>
      </c>
      <c r="B6401" s="175"/>
      <c r="C6401" s="176"/>
      <c r="D6401" s="113"/>
      <c r="E6401" s="115"/>
      <c r="F6401" s="174"/>
      <c r="G6401" s="114" t="str">
        <f t="shared" si="2015"/>
        <v/>
      </c>
      <c r="H6401" s="115"/>
      <c r="I6401" s="115"/>
      <c r="J6401" s="115"/>
      <c r="K6401" s="115"/>
      <c r="L6401" s="133" t="str">
        <f t="shared" si="2016"/>
        <v/>
      </c>
      <c r="M6401" s="116" t="str">
        <f>IF(L6401="", "", L6401/Veriler!$X$1)</f>
        <v/>
      </c>
      <c r="N6401" s="116" t="str">
        <f>IF(F6401&lt;&gt;"", "İthal Girdi", IF(Veriler!T6401="", "", IF(Veriler!S6401="H", "%0,5 üzerindedir", IF(Veriler!T6401&gt;0.1, "%10 sınırı aşılmıştır.", "Uygun"))))</f>
        <v>%0,5 üzerindedir</v>
      </c>
      <c r="O6401" s="116" t="str">
        <f t="shared" si="2017"/>
        <v xml:space="preserve"> </v>
      </c>
      <c r="P6401" s="117"/>
      <c r="Q6401" s="118"/>
      <c r="R6401" s="119" t="str">
        <f t="shared" si="2018"/>
        <v/>
      </c>
      <c r="S6401" s="133">
        <f>IFERROR(IF(M6401&lt;=0.005,IF(F6401="",L6401,0),IF(F6401&lt;&gt;"",0,IF(P6401="",0,IF(P6401="H",0,IF(Q6401&lt;Veriler!$G$2,L6401*Veriler!$G$2,L6401*Q6401)))))," ")</f>
        <v>0</v>
      </c>
      <c r="T6401" s="133">
        <f>IF(Veriler!T6401&lt;=0.1, S6401, IF(AND(Veriler!T6401&gt;0.1, F6401="", P6401="E"), IF(Q6401&gt;Veriler!$G$2, Q6401*S6401, IF(Q6401&lt;Veriler!$G$2, Veriler!$G$2*S6401, Q6401*S6401)), 0))</f>
        <v>0</v>
      </c>
      <c r="U6401" s="133" t="str">
        <f t="shared" si="2019"/>
        <v xml:space="preserve"> </v>
      </c>
      <c r="V6401" s="134" t="str">
        <f>IFERROR(IF(O6401="%10 sınırı aşılmıştır.",L6401-T6401,IFERROR(IF(F6401="",IF(S6401=1,0,IF(L6401-S6401=0,"",L6401-S6401)),IF(Veriler!M6401="",L6401,IF(L6401*Veriler!M6401=0,"",L6401*Veriler!M6401))),L6401)),0)</f>
        <v/>
      </c>
      <c r="W6401" s="146"/>
      <c r="X6401" s="146"/>
      <c r="Y6401" s="146"/>
    </row>
    <row r="6402" spans="1:25" s="99" customFormat="1" ht="54.75" customHeight="1" x14ac:dyDescent="0.25">
      <c r="A6402" s="96">
        <f t="shared" si="2020"/>
        <v>4718</v>
      </c>
      <c r="B6402" s="175"/>
      <c r="C6402" s="176"/>
      <c r="D6402" s="113"/>
      <c r="E6402" s="115"/>
      <c r="F6402" s="174"/>
      <c r="G6402" s="114" t="str">
        <f t="shared" si="2015"/>
        <v/>
      </c>
      <c r="H6402" s="115"/>
      <c r="I6402" s="115"/>
      <c r="J6402" s="115"/>
      <c r="K6402" s="115"/>
      <c r="L6402" s="133" t="str">
        <f t="shared" si="2016"/>
        <v/>
      </c>
      <c r="M6402" s="116" t="str">
        <f>IF(L6402="", "", L6402/Veriler!$X$1)</f>
        <v/>
      </c>
      <c r="N6402" s="116" t="str">
        <f>IF(F6402&lt;&gt;"", "İthal Girdi", IF(Veriler!T6402="", "", IF(Veriler!S6402="H", "%0,5 üzerindedir", IF(Veriler!T6402&gt;0.1, "%10 sınırı aşılmıştır.", "Uygun"))))</f>
        <v>%0,5 üzerindedir</v>
      </c>
      <c r="O6402" s="116" t="str">
        <f t="shared" si="2017"/>
        <v xml:space="preserve"> </v>
      </c>
      <c r="P6402" s="117"/>
      <c r="Q6402" s="118"/>
      <c r="R6402" s="119" t="str">
        <f t="shared" si="2018"/>
        <v/>
      </c>
      <c r="S6402" s="133">
        <f>IFERROR(IF(M6402&lt;=0.005,IF(F6402="",L6402,0),IF(F6402&lt;&gt;"",0,IF(P6402="",0,IF(P6402="H",0,IF(Q6402&lt;Veriler!$G$2,L6402*Veriler!$G$2,L6402*Q6402)))))," ")</f>
        <v>0</v>
      </c>
      <c r="T6402" s="133">
        <f>IF(Veriler!T6402&lt;=0.1, S6402, IF(AND(Veriler!T6402&gt;0.1, F6402="", P6402="E"), IF(Q6402&gt;Veriler!$G$2, Q6402*S6402, IF(Q6402&lt;Veriler!$G$2, Veriler!$G$2*S6402, Q6402*S6402)), 0))</f>
        <v>0</v>
      </c>
      <c r="U6402" s="133" t="str">
        <f t="shared" si="2019"/>
        <v xml:space="preserve"> </v>
      </c>
      <c r="V6402" s="134" t="str">
        <f>IFERROR(IF(O6402="%10 sınırı aşılmıştır.",L6402-T6402,IFERROR(IF(F6402="",IF(S6402=1,0,IF(L6402-S6402=0,"",L6402-S6402)),IF(Veriler!M6402="",L6402,IF(L6402*Veriler!M6402=0,"",L6402*Veriler!M6402))),L6402)),0)</f>
        <v/>
      </c>
      <c r="W6402" s="146"/>
      <c r="X6402" s="146"/>
      <c r="Y6402" s="146"/>
    </row>
    <row r="6403" spans="1:25" s="99" customFormat="1" ht="36" hidden="1" customHeight="1" x14ac:dyDescent="0.25">
      <c r="A6403" s="101"/>
      <c r="B6403" s="191" t="s">
        <v>16</v>
      </c>
      <c r="C6403" s="176"/>
      <c r="D6403" s="120"/>
      <c r="E6403" s="171"/>
      <c r="F6403" s="172"/>
      <c r="G6403" s="121"/>
      <c r="H6403" s="115"/>
      <c r="I6403" s="115"/>
      <c r="J6403" s="115"/>
      <c r="K6403" s="115"/>
      <c r="L6403" s="121"/>
      <c r="M6403" s="121"/>
      <c r="N6403" s="121"/>
      <c r="O6403" s="121"/>
      <c r="P6403" s="120"/>
      <c r="Q6403" s="120"/>
      <c r="R6403" s="183"/>
      <c r="S6403" s="184"/>
      <c r="T6403" s="121"/>
      <c r="U6403" s="121"/>
      <c r="V6403" s="121"/>
      <c r="W6403" s="146"/>
      <c r="X6403" s="146"/>
      <c r="Y6403" s="146"/>
    </row>
    <row r="6404" spans="1:25" s="99" customFormat="1" ht="54.75" customHeight="1" x14ac:dyDescent="0.25">
      <c r="A6404" s="96">
        <f>A6402+1</f>
        <v>4719</v>
      </c>
      <c r="B6404" s="175"/>
      <c r="C6404" s="176"/>
      <c r="D6404" s="113"/>
      <c r="E6404" s="115"/>
      <c r="F6404" s="174"/>
      <c r="G6404" s="114" t="str">
        <f t="shared" ref="G6404:G6417" si="2021">IF(AND(F6404&lt;&gt;"",V6404&lt;&gt;"",L6404&lt;&gt;0),V6404/L6404,"")</f>
        <v/>
      </c>
      <c r="H6404" s="115"/>
      <c r="I6404" s="115"/>
      <c r="J6404" s="115"/>
      <c r="K6404" s="115"/>
      <c r="L6404" s="133" t="str">
        <f t="shared" ref="L6404:L6417" si="2022">IF(AND(H6404&lt;&gt;0, J6404&lt;&gt;0, K6404&lt;&gt;0), H6404*J6404*K6404, "")</f>
        <v/>
      </c>
      <c r="M6404" s="116" t="str">
        <f>IF(L6404="", "", L6404/Veriler!$X$1)</f>
        <v/>
      </c>
      <c r="N6404" s="116" t="str">
        <f>IF(F6404&lt;&gt;"", "İthal Girdi", IF(Veriler!T6404="", "", IF(Veriler!S6404="H", "%0,5 üzerindedir", IF(Veriler!T6404&gt;0.1, "%10 sınırı aşılmıştır.", "Uygun"))))</f>
        <v>%0,5 üzerindedir</v>
      </c>
      <c r="O6404" s="116" t="str">
        <f t="shared" ref="O6404:O6417" si="2023">IF(M6404=""," ",N6404)</f>
        <v xml:space="preserve"> </v>
      </c>
      <c r="P6404" s="117"/>
      <c r="Q6404" s="118"/>
      <c r="R6404" s="119" t="str">
        <f t="shared" ref="R6404:R6417" si="2024">IFERROR(IF(AND(T6404&lt;&gt;"",L6404&lt;&gt;"",L6404&lt;&gt;0,T6404&lt;&gt;0),T6404/L6404,"")," ")</f>
        <v/>
      </c>
      <c r="S6404" s="133">
        <f>IFERROR(IF(M6404&lt;=0.005,IF(F6404="",L6404,0),IF(F6404&lt;&gt;"",0,IF(P6404="",0,IF(P6404="H",0,IF(Q6404&lt;Veriler!$G$2,L6404*Veriler!$G$2,L6404*Q6404)))))," ")</f>
        <v>0</v>
      </c>
      <c r="T6404" s="133">
        <f>IF(Veriler!T6404&lt;=0.1, S6404, IF(AND(Veriler!T6404&gt;0.1, F6404="", P6404="E"), IF(Q6404&gt;Veriler!$G$2, Q6404*S6404, IF(Q6404&lt;Veriler!$G$2, Veriler!$G$2*S6404, Q6404*S6404)), 0))</f>
        <v>0</v>
      </c>
      <c r="U6404" s="133" t="str">
        <f t="shared" ref="U6404:U6417" si="2025">IF(T6404=0," ",T6404)</f>
        <v xml:space="preserve"> </v>
      </c>
      <c r="V6404" s="134" t="str">
        <f>IFERROR(IF(O6404="%10 sınırı aşılmıştır.",L6404-T6404,IFERROR(IF(F6404="",IF(S6404=1,0,IF(L6404-S6404=0,"",L6404-S6404)),IF(Veriler!M6404="",L6404,IF(L6404*Veriler!M6404=0,"",L6404*Veriler!M6404))),L6404)),0)</f>
        <v/>
      </c>
      <c r="W6404" s="146"/>
      <c r="X6404" s="146"/>
      <c r="Y6404" s="146"/>
    </row>
    <row r="6405" spans="1:25" s="99" customFormat="1" ht="54.75" customHeight="1" x14ac:dyDescent="0.25">
      <c r="A6405" s="96">
        <f t="shared" ref="A6405:A6417" si="2026">A6404+1</f>
        <v>4720</v>
      </c>
      <c r="B6405" s="175"/>
      <c r="C6405" s="176"/>
      <c r="D6405" s="113"/>
      <c r="E6405" s="115"/>
      <c r="F6405" s="174"/>
      <c r="G6405" s="114" t="str">
        <f t="shared" si="2021"/>
        <v/>
      </c>
      <c r="H6405" s="115"/>
      <c r="I6405" s="115"/>
      <c r="J6405" s="115"/>
      <c r="K6405" s="115"/>
      <c r="L6405" s="133" t="str">
        <f t="shared" si="2022"/>
        <v/>
      </c>
      <c r="M6405" s="116" t="str">
        <f>IF(L6405="", "", L6405/Veriler!$X$1)</f>
        <v/>
      </c>
      <c r="N6405" s="116" t="str">
        <f>IF(F6405&lt;&gt;"", "İthal Girdi", IF(Veriler!T6405="", "", IF(Veriler!S6405="H", "%0,5 üzerindedir", IF(Veriler!T6405&gt;0.1, "%10 sınırı aşılmıştır.", "Uygun"))))</f>
        <v>%0,5 üzerindedir</v>
      </c>
      <c r="O6405" s="116" t="str">
        <f t="shared" si="2023"/>
        <v xml:space="preserve"> </v>
      </c>
      <c r="P6405" s="117"/>
      <c r="Q6405" s="118"/>
      <c r="R6405" s="119" t="str">
        <f t="shared" si="2024"/>
        <v/>
      </c>
      <c r="S6405" s="133">
        <f>IFERROR(IF(M6405&lt;=0.005,IF(F6405="",L6405,0),IF(F6405&lt;&gt;"",0,IF(P6405="",0,IF(P6405="H",0,IF(Q6405&lt;Veriler!$G$2,L6405*Veriler!$G$2,L6405*Q6405)))))," ")</f>
        <v>0</v>
      </c>
      <c r="T6405" s="133">
        <f>IF(Veriler!T6405&lt;=0.1, S6405, IF(AND(Veriler!T6405&gt;0.1, F6405="", P6405="E"), IF(Q6405&gt;Veriler!$G$2, Q6405*S6405, IF(Q6405&lt;Veriler!$G$2, Veriler!$G$2*S6405, Q6405*S6405)), 0))</f>
        <v>0</v>
      </c>
      <c r="U6405" s="133" t="str">
        <f t="shared" si="2025"/>
        <v xml:space="preserve"> </v>
      </c>
      <c r="V6405" s="134" t="str">
        <f>IFERROR(IF(O6405="%10 sınırı aşılmıştır.",L6405-T6405,IFERROR(IF(F6405="",IF(S6405=1,0,IF(L6405-S6405=0,"",L6405-S6405)),IF(Veriler!M6405="",L6405,IF(L6405*Veriler!M6405=0,"",L6405*Veriler!M6405))),L6405)),0)</f>
        <v/>
      </c>
      <c r="W6405" s="146"/>
      <c r="X6405" s="146"/>
      <c r="Y6405" s="146"/>
    </row>
    <row r="6406" spans="1:25" s="99" customFormat="1" ht="54.75" customHeight="1" x14ac:dyDescent="0.25">
      <c r="A6406" s="96">
        <f t="shared" si="2026"/>
        <v>4721</v>
      </c>
      <c r="B6406" s="175"/>
      <c r="C6406" s="176"/>
      <c r="D6406" s="113"/>
      <c r="E6406" s="115"/>
      <c r="F6406" s="174"/>
      <c r="G6406" s="114" t="str">
        <f t="shared" si="2021"/>
        <v/>
      </c>
      <c r="H6406" s="115"/>
      <c r="I6406" s="115"/>
      <c r="J6406" s="115"/>
      <c r="K6406" s="115"/>
      <c r="L6406" s="133" t="str">
        <f t="shared" si="2022"/>
        <v/>
      </c>
      <c r="M6406" s="116" t="str">
        <f>IF(L6406="", "", L6406/Veriler!$X$1)</f>
        <v/>
      </c>
      <c r="N6406" s="116" t="str">
        <f>IF(F6406&lt;&gt;"", "İthal Girdi", IF(Veriler!T6406="", "", IF(Veriler!S6406="H", "%0,5 üzerindedir", IF(Veriler!T6406&gt;0.1, "%10 sınırı aşılmıştır.", "Uygun"))))</f>
        <v>%0,5 üzerindedir</v>
      </c>
      <c r="O6406" s="116" t="str">
        <f t="shared" si="2023"/>
        <v xml:space="preserve"> </v>
      </c>
      <c r="P6406" s="117"/>
      <c r="Q6406" s="118"/>
      <c r="R6406" s="119" t="str">
        <f t="shared" si="2024"/>
        <v/>
      </c>
      <c r="S6406" s="133">
        <f>IFERROR(IF(M6406&lt;=0.005,IF(F6406="",L6406,0),IF(F6406&lt;&gt;"",0,IF(P6406="",0,IF(P6406="H",0,IF(Q6406&lt;Veriler!$G$2,L6406*Veriler!$G$2,L6406*Q6406)))))," ")</f>
        <v>0</v>
      </c>
      <c r="T6406" s="133">
        <f>IF(Veriler!T6406&lt;=0.1, S6406, IF(AND(Veriler!T6406&gt;0.1, F6406="", P6406="E"), IF(Q6406&gt;Veriler!$G$2, Q6406*S6406, IF(Q6406&lt;Veriler!$G$2, Veriler!$G$2*S6406, Q6406*S6406)), 0))</f>
        <v>0</v>
      </c>
      <c r="U6406" s="133" t="str">
        <f t="shared" si="2025"/>
        <v xml:space="preserve"> </v>
      </c>
      <c r="V6406" s="134" t="str">
        <f>IFERROR(IF(O6406="%10 sınırı aşılmıştır.",L6406-T6406,IFERROR(IF(F6406="",IF(S6406=1,0,IF(L6406-S6406=0,"",L6406-S6406)),IF(Veriler!M6406="",L6406,IF(L6406*Veriler!M6406=0,"",L6406*Veriler!M6406))),L6406)),0)</f>
        <v/>
      </c>
      <c r="W6406" s="146"/>
      <c r="X6406" s="146"/>
      <c r="Y6406" s="146"/>
    </row>
    <row r="6407" spans="1:25" s="99" customFormat="1" ht="54.75" customHeight="1" x14ac:dyDescent="0.25">
      <c r="A6407" s="96">
        <f t="shared" si="2026"/>
        <v>4722</v>
      </c>
      <c r="B6407" s="175"/>
      <c r="C6407" s="176"/>
      <c r="D6407" s="113"/>
      <c r="E6407" s="115"/>
      <c r="F6407" s="174"/>
      <c r="G6407" s="114" t="str">
        <f t="shared" si="2021"/>
        <v/>
      </c>
      <c r="H6407" s="115"/>
      <c r="I6407" s="115"/>
      <c r="J6407" s="115"/>
      <c r="K6407" s="115"/>
      <c r="L6407" s="133" t="str">
        <f t="shared" si="2022"/>
        <v/>
      </c>
      <c r="M6407" s="116" t="str">
        <f>IF(L6407="", "", L6407/Veriler!$X$1)</f>
        <v/>
      </c>
      <c r="N6407" s="116" t="str">
        <f>IF(F6407&lt;&gt;"", "İthal Girdi", IF(Veriler!T6407="", "", IF(Veriler!S6407="H", "%0,5 üzerindedir", IF(Veriler!T6407&gt;0.1, "%10 sınırı aşılmıştır.", "Uygun"))))</f>
        <v>%0,5 üzerindedir</v>
      </c>
      <c r="O6407" s="116" t="str">
        <f t="shared" si="2023"/>
        <v xml:space="preserve"> </v>
      </c>
      <c r="P6407" s="117"/>
      <c r="Q6407" s="118"/>
      <c r="R6407" s="119" t="str">
        <f t="shared" si="2024"/>
        <v/>
      </c>
      <c r="S6407" s="133">
        <f>IFERROR(IF(M6407&lt;=0.005,IF(F6407="",L6407,0),IF(F6407&lt;&gt;"",0,IF(P6407="",0,IF(P6407="H",0,IF(Q6407&lt;Veriler!$G$2,L6407*Veriler!$G$2,L6407*Q6407)))))," ")</f>
        <v>0</v>
      </c>
      <c r="T6407" s="133">
        <f>IF(Veriler!T6407&lt;=0.1, S6407, IF(AND(Veriler!T6407&gt;0.1, F6407="", P6407="E"), IF(Q6407&gt;Veriler!$G$2, Q6407*S6407, IF(Q6407&lt;Veriler!$G$2, Veriler!$G$2*S6407, Q6407*S6407)), 0))</f>
        <v>0</v>
      </c>
      <c r="U6407" s="133" t="str">
        <f t="shared" si="2025"/>
        <v xml:space="preserve"> </v>
      </c>
      <c r="V6407" s="134" t="str">
        <f>IFERROR(IF(O6407="%10 sınırı aşılmıştır.",L6407-T6407,IFERROR(IF(F6407="",IF(S6407=1,0,IF(L6407-S6407=0,"",L6407-S6407)),IF(Veriler!M6407="",L6407,IF(L6407*Veriler!M6407=0,"",L6407*Veriler!M6407))),L6407)),0)</f>
        <v/>
      </c>
      <c r="W6407" s="146"/>
      <c r="X6407" s="146"/>
      <c r="Y6407" s="146"/>
    </row>
    <row r="6408" spans="1:25" s="99" customFormat="1" ht="54.75" customHeight="1" x14ac:dyDescent="0.25">
      <c r="A6408" s="96">
        <f t="shared" si="2026"/>
        <v>4723</v>
      </c>
      <c r="B6408" s="175"/>
      <c r="C6408" s="176"/>
      <c r="D6408" s="113"/>
      <c r="E6408" s="115"/>
      <c r="F6408" s="174"/>
      <c r="G6408" s="114" t="str">
        <f t="shared" si="2021"/>
        <v/>
      </c>
      <c r="H6408" s="115"/>
      <c r="I6408" s="115"/>
      <c r="J6408" s="115"/>
      <c r="K6408" s="115"/>
      <c r="L6408" s="133" t="str">
        <f t="shared" si="2022"/>
        <v/>
      </c>
      <c r="M6408" s="116" t="str">
        <f>IF(L6408="", "", L6408/Veriler!$X$1)</f>
        <v/>
      </c>
      <c r="N6408" s="116" t="str">
        <f>IF(F6408&lt;&gt;"", "İthal Girdi", IF(Veriler!T6408="", "", IF(Veriler!S6408="H", "%0,5 üzerindedir", IF(Veriler!T6408&gt;0.1, "%10 sınırı aşılmıştır.", "Uygun"))))</f>
        <v>%0,5 üzerindedir</v>
      </c>
      <c r="O6408" s="116" t="str">
        <f t="shared" si="2023"/>
        <v xml:space="preserve"> </v>
      </c>
      <c r="P6408" s="117"/>
      <c r="Q6408" s="118"/>
      <c r="R6408" s="119" t="str">
        <f t="shared" si="2024"/>
        <v/>
      </c>
      <c r="S6408" s="133">
        <f>IFERROR(IF(M6408&lt;=0.005,IF(F6408="",L6408,0),IF(F6408&lt;&gt;"",0,IF(P6408="",0,IF(P6408="H",0,IF(Q6408&lt;Veriler!$G$2,L6408*Veriler!$G$2,L6408*Q6408)))))," ")</f>
        <v>0</v>
      </c>
      <c r="T6408" s="133">
        <f>IF(Veriler!T6408&lt;=0.1, S6408, IF(AND(Veriler!T6408&gt;0.1, F6408="", P6408="E"), IF(Q6408&gt;Veriler!$G$2, Q6408*S6408, IF(Q6408&lt;Veriler!$G$2, Veriler!$G$2*S6408, Q6408*S6408)), 0))</f>
        <v>0</v>
      </c>
      <c r="U6408" s="133" t="str">
        <f t="shared" si="2025"/>
        <v xml:space="preserve"> </v>
      </c>
      <c r="V6408" s="134" t="str">
        <f>IFERROR(IF(O6408="%10 sınırı aşılmıştır.",L6408-T6408,IFERROR(IF(F6408="",IF(S6408=1,0,IF(L6408-S6408=0,"",L6408-S6408)),IF(Veriler!M6408="",L6408,IF(L6408*Veriler!M6408=0,"",L6408*Veriler!M6408))),L6408)),0)</f>
        <v/>
      </c>
      <c r="W6408" s="146"/>
      <c r="X6408" s="146"/>
      <c r="Y6408" s="146"/>
    </row>
    <row r="6409" spans="1:25" s="99" customFormat="1" ht="54.75" customHeight="1" x14ac:dyDescent="0.25">
      <c r="A6409" s="96">
        <f t="shared" si="2026"/>
        <v>4724</v>
      </c>
      <c r="B6409" s="175"/>
      <c r="C6409" s="176"/>
      <c r="D6409" s="113"/>
      <c r="E6409" s="115"/>
      <c r="F6409" s="174"/>
      <c r="G6409" s="114" t="str">
        <f t="shared" si="2021"/>
        <v/>
      </c>
      <c r="H6409" s="115"/>
      <c r="I6409" s="115"/>
      <c r="J6409" s="115"/>
      <c r="K6409" s="115"/>
      <c r="L6409" s="133" t="str">
        <f t="shared" si="2022"/>
        <v/>
      </c>
      <c r="M6409" s="116" t="str">
        <f>IF(L6409="", "", L6409/Veriler!$X$1)</f>
        <v/>
      </c>
      <c r="N6409" s="116" t="str">
        <f>IF(F6409&lt;&gt;"", "İthal Girdi", IF(Veriler!T6409="", "", IF(Veriler!S6409="H", "%0,5 üzerindedir", IF(Veriler!T6409&gt;0.1, "%10 sınırı aşılmıştır.", "Uygun"))))</f>
        <v>%0,5 üzerindedir</v>
      </c>
      <c r="O6409" s="116" t="str">
        <f t="shared" si="2023"/>
        <v xml:space="preserve"> </v>
      </c>
      <c r="P6409" s="117"/>
      <c r="Q6409" s="118"/>
      <c r="R6409" s="119" t="str">
        <f t="shared" si="2024"/>
        <v/>
      </c>
      <c r="S6409" s="133">
        <f>IFERROR(IF(M6409&lt;=0.005,IF(F6409="",L6409,0),IF(F6409&lt;&gt;"",0,IF(P6409="",0,IF(P6409="H",0,IF(Q6409&lt;Veriler!$G$2,L6409*Veriler!$G$2,L6409*Q6409)))))," ")</f>
        <v>0</v>
      </c>
      <c r="T6409" s="133">
        <f>IF(Veriler!T6409&lt;=0.1, S6409, IF(AND(Veriler!T6409&gt;0.1, F6409="", P6409="E"), IF(Q6409&gt;Veriler!$G$2, Q6409*S6409, IF(Q6409&lt;Veriler!$G$2, Veriler!$G$2*S6409, Q6409*S6409)), 0))</f>
        <v>0</v>
      </c>
      <c r="U6409" s="133" t="str">
        <f t="shared" si="2025"/>
        <v xml:space="preserve"> </v>
      </c>
      <c r="V6409" s="134" t="str">
        <f>IFERROR(IF(O6409="%10 sınırı aşılmıştır.",L6409-T6409,IFERROR(IF(F6409="",IF(S6409=1,0,IF(L6409-S6409=0,"",L6409-S6409)),IF(Veriler!M6409="",L6409,IF(L6409*Veriler!M6409=0,"",L6409*Veriler!M6409))),L6409)),0)</f>
        <v/>
      </c>
      <c r="W6409" s="146"/>
      <c r="X6409" s="146"/>
      <c r="Y6409" s="146"/>
    </row>
    <row r="6410" spans="1:25" s="99" customFormat="1" ht="54.75" customHeight="1" x14ac:dyDescent="0.25">
      <c r="A6410" s="96">
        <f t="shared" si="2026"/>
        <v>4725</v>
      </c>
      <c r="B6410" s="175"/>
      <c r="C6410" s="176"/>
      <c r="D6410" s="113"/>
      <c r="E6410" s="115"/>
      <c r="F6410" s="174"/>
      <c r="G6410" s="114" t="str">
        <f t="shared" si="2021"/>
        <v/>
      </c>
      <c r="H6410" s="115"/>
      <c r="I6410" s="115"/>
      <c r="J6410" s="115"/>
      <c r="K6410" s="115"/>
      <c r="L6410" s="133" t="str">
        <f t="shared" si="2022"/>
        <v/>
      </c>
      <c r="M6410" s="116" t="str">
        <f>IF(L6410="", "", L6410/Veriler!$X$1)</f>
        <v/>
      </c>
      <c r="N6410" s="116" t="str">
        <f>IF(F6410&lt;&gt;"", "İthal Girdi", IF(Veriler!T6410="", "", IF(Veriler!S6410="H", "%0,5 üzerindedir", IF(Veriler!T6410&gt;0.1, "%10 sınırı aşılmıştır.", "Uygun"))))</f>
        <v>%0,5 üzerindedir</v>
      </c>
      <c r="O6410" s="116" t="str">
        <f t="shared" si="2023"/>
        <v xml:space="preserve"> </v>
      </c>
      <c r="P6410" s="117"/>
      <c r="Q6410" s="118"/>
      <c r="R6410" s="119" t="str">
        <f t="shared" si="2024"/>
        <v/>
      </c>
      <c r="S6410" s="133">
        <f>IFERROR(IF(M6410&lt;=0.005,IF(F6410="",L6410,0),IF(F6410&lt;&gt;"",0,IF(P6410="",0,IF(P6410="H",0,IF(Q6410&lt;Veriler!$G$2,L6410*Veriler!$G$2,L6410*Q6410)))))," ")</f>
        <v>0</v>
      </c>
      <c r="T6410" s="133">
        <f>IF(Veriler!T6410&lt;=0.1, S6410, IF(AND(Veriler!T6410&gt;0.1, F6410="", P6410="E"), IF(Q6410&gt;Veriler!$G$2, Q6410*S6410, IF(Q6410&lt;Veriler!$G$2, Veriler!$G$2*S6410, Q6410*S6410)), 0))</f>
        <v>0</v>
      </c>
      <c r="U6410" s="133" t="str">
        <f t="shared" si="2025"/>
        <v xml:space="preserve"> </v>
      </c>
      <c r="V6410" s="134" t="str">
        <f>IFERROR(IF(O6410="%10 sınırı aşılmıştır.",L6410-T6410,IFERROR(IF(F6410="",IF(S6410=1,0,IF(L6410-S6410=0,"",L6410-S6410)),IF(Veriler!M6410="",L6410,IF(L6410*Veriler!M6410=0,"",L6410*Veriler!M6410))),L6410)),0)</f>
        <v/>
      </c>
      <c r="W6410" s="146"/>
      <c r="X6410" s="146"/>
      <c r="Y6410" s="146"/>
    </row>
    <row r="6411" spans="1:25" s="99" customFormat="1" ht="54.75" customHeight="1" x14ac:dyDescent="0.25">
      <c r="A6411" s="96">
        <f t="shared" si="2026"/>
        <v>4726</v>
      </c>
      <c r="B6411" s="175"/>
      <c r="C6411" s="176"/>
      <c r="D6411" s="113"/>
      <c r="E6411" s="115"/>
      <c r="F6411" s="174"/>
      <c r="G6411" s="114" t="str">
        <f t="shared" si="2021"/>
        <v/>
      </c>
      <c r="H6411" s="115"/>
      <c r="I6411" s="115"/>
      <c r="J6411" s="115"/>
      <c r="K6411" s="115"/>
      <c r="L6411" s="133" t="str">
        <f t="shared" si="2022"/>
        <v/>
      </c>
      <c r="M6411" s="116" t="str">
        <f>IF(L6411="", "", L6411/Veriler!$X$1)</f>
        <v/>
      </c>
      <c r="N6411" s="116" t="str">
        <f>IF(F6411&lt;&gt;"", "İthal Girdi", IF(Veriler!T6411="", "", IF(Veriler!S6411="H", "%0,5 üzerindedir", IF(Veriler!T6411&gt;0.1, "%10 sınırı aşılmıştır.", "Uygun"))))</f>
        <v>%0,5 üzerindedir</v>
      </c>
      <c r="O6411" s="116" t="str">
        <f t="shared" si="2023"/>
        <v xml:space="preserve"> </v>
      </c>
      <c r="P6411" s="117"/>
      <c r="Q6411" s="118"/>
      <c r="R6411" s="119" t="str">
        <f t="shared" si="2024"/>
        <v/>
      </c>
      <c r="S6411" s="133">
        <f>IFERROR(IF(M6411&lt;=0.005,IF(F6411="",L6411,0),IF(F6411&lt;&gt;"",0,IF(P6411="",0,IF(P6411="H",0,IF(Q6411&lt;Veriler!$G$2,L6411*Veriler!$G$2,L6411*Q6411)))))," ")</f>
        <v>0</v>
      </c>
      <c r="T6411" s="133">
        <f>IF(Veriler!T6411&lt;=0.1, S6411, IF(AND(Veriler!T6411&gt;0.1, F6411="", P6411="E"), IF(Q6411&gt;Veriler!$G$2, Q6411*S6411, IF(Q6411&lt;Veriler!$G$2, Veriler!$G$2*S6411, Q6411*S6411)), 0))</f>
        <v>0</v>
      </c>
      <c r="U6411" s="133" t="str">
        <f t="shared" si="2025"/>
        <v xml:space="preserve"> </v>
      </c>
      <c r="V6411" s="134" t="str">
        <f>IFERROR(IF(O6411="%10 sınırı aşılmıştır.",L6411-T6411,IFERROR(IF(F6411="",IF(S6411=1,0,IF(L6411-S6411=0,"",L6411-S6411)),IF(Veriler!M6411="",L6411,IF(L6411*Veriler!M6411=0,"",L6411*Veriler!M6411))),L6411)),0)</f>
        <v/>
      </c>
      <c r="W6411" s="146"/>
      <c r="X6411" s="146"/>
      <c r="Y6411" s="146"/>
    </row>
    <row r="6412" spans="1:25" s="99" customFormat="1" ht="54.75" customHeight="1" x14ac:dyDescent="0.25">
      <c r="A6412" s="96">
        <f t="shared" si="2026"/>
        <v>4727</v>
      </c>
      <c r="B6412" s="175"/>
      <c r="C6412" s="176"/>
      <c r="D6412" s="113"/>
      <c r="E6412" s="115"/>
      <c r="F6412" s="174"/>
      <c r="G6412" s="114" t="str">
        <f t="shared" si="2021"/>
        <v/>
      </c>
      <c r="H6412" s="115"/>
      <c r="I6412" s="115"/>
      <c r="J6412" s="115"/>
      <c r="K6412" s="115"/>
      <c r="L6412" s="133" t="str">
        <f t="shared" si="2022"/>
        <v/>
      </c>
      <c r="M6412" s="116" t="str">
        <f>IF(L6412="", "", L6412/Veriler!$X$1)</f>
        <v/>
      </c>
      <c r="N6412" s="116" t="str">
        <f>IF(F6412&lt;&gt;"", "İthal Girdi", IF(Veriler!T6412="", "", IF(Veriler!S6412="H", "%0,5 üzerindedir", IF(Veriler!T6412&gt;0.1, "%10 sınırı aşılmıştır.", "Uygun"))))</f>
        <v>%0,5 üzerindedir</v>
      </c>
      <c r="O6412" s="116" t="str">
        <f t="shared" si="2023"/>
        <v xml:space="preserve"> </v>
      </c>
      <c r="P6412" s="117"/>
      <c r="Q6412" s="118"/>
      <c r="R6412" s="119" t="str">
        <f t="shared" si="2024"/>
        <v/>
      </c>
      <c r="S6412" s="133">
        <f>IFERROR(IF(M6412&lt;=0.005,IF(F6412="",L6412,0),IF(F6412&lt;&gt;"",0,IF(P6412="",0,IF(P6412="H",0,IF(Q6412&lt;Veriler!$G$2,L6412*Veriler!$G$2,L6412*Q6412)))))," ")</f>
        <v>0</v>
      </c>
      <c r="T6412" s="133">
        <f>IF(Veriler!T6412&lt;=0.1, S6412, IF(AND(Veriler!T6412&gt;0.1, F6412="", P6412="E"), IF(Q6412&gt;Veriler!$G$2, Q6412*S6412, IF(Q6412&lt;Veriler!$G$2, Veriler!$G$2*S6412, Q6412*S6412)), 0))</f>
        <v>0</v>
      </c>
      <c r="U6412" s="133" t="str">
        <f t="shared" si="2025"/>
        <v xml:space="preserve"> </v>
      </c>
      <c r="V6412" s="134" t="str">
        <f>IFERROR(IF(O6412="%10 sınırı aşılmıştır.",L6412-T6412,IFERROR(IF(F6412="",IF(S6412=1,0,IF(L6412-S6412=0,"",L6412-S6412)),IF(Veriler!M6412="",L6412,IF(L6412*Veriler!M6412=0,"",L6412*Veriler!M6412))),L6412)),0)</f>
        <v/>
      </c>
      <c r="W6412" s="146"/>
      <c r="X6412" s="146"/>
      <c r="Y6412" s="146"/>
    </row>
    <row r="6413" spans="1:25" s="99" customFormat="1" ht="54.75" customHeight="1" x14ac:dyDescent="0.25">
      <c r="A6413" s="96">
        <f t="shared" si="2026"/>
        <v>4728</v>
      </c>
      <c r="B6413" s="175"/>
      <c r="C6413" s="176"/>
      <c r="D6413" s="113"/>
      <c r="E6413" s="115"/>
      <c r="F6413" s="174"/>
      <c r="G6413" s="114" t="str">
        <f t="shared" si="2021"/>
        <v/>
      </c>
      <c r="H6413" s="115"/>
      <c r="I6413" s="115"/>
      <c r="J6413" s="115"/>
      <c r="K6413" s="115"/>
      <c r="L6413" s="133" t="str">
        <f t="shared" si="2022"/>
        <v/>
      </c>
      <c r="M6413" s="116" t="str">
        <f>IF(L6413="", "", L6413/Veriler!$X$1)</f>
        <v/>
      </c>
      <c r="N6413" s="116" t="str">
        <f>IF(F6413&lt;&gt;"", "İthal Girdi", IF(Veriler!T6413="", "", IF(Veriler!S6413="H", "%0,5 üzerindedir", IF(Veriler!T6413&gt;0.1, "%10 sınırı aşılmıştır.", "Uygun"))))</f>
        <v>%0,5 üzerindedir</v>
      </c>
      <c r="O6413" s="116" t="str">
        <f t="shared" si="2023"/>
        <v xml:space="preserve"> </v>
      </c>
      <c r="P6413" s="117"/>
      <c r="Q6413" s="118"/>
      <c r="R6413" s="119" t="str">
        <f t="shared" si="2024"/>
        <v/>
      </c>
      <c r="S6413" s="133">
        <f>IFERROR(IF(M6413&lt;=0.005,IF(F6413="",L6413,0),IF(F6413&lt;&gt;"",0,IF(P6413="",0,IF(P6413="H",0,IF(Q6413&lt;Veriler!$G$2,L6413*Veriler!$G$2,L6413*Q6413)))))," ")</f>
        <v>0</v>
      </c>
      <c r="T6413" s="133">
        <f>IF(Veriler!T6413&lt;=0.1, S6413, IF(AND(Veriler!T6413&gt;0.1, F6413="", P6413="E"), IF(Q6413&gt;Veriler!$G$2, Q6413*S6413, IF(Q6413&lt;Veriler!$G$2, Veriler!$G$2*S6413, Q6413*S6413)), 0))</f>
        <v>0</v>
      </c>
      <c r="U6413" s="133" t="str">
        <f t="shared" si="2025"/>
        <v xml:space="preserve"> </v>
      </c>
      <c r="V6413" s="134" t="str">
        <f>IFERROR(IF(O6413="%10 sınırı aşılmıştır.",L6413-T6413,IFERROR(IF(F6413="",IF(S6413=1,0,IF(L6413-S6413=0,"",L6413-S6413)),IF(Veriler!M6413="",L6413,IF(L6413*Veriler!M6413=0,"",L6413*Veriler!M6413))),L6413)),0)</f>
        <v/>
      </c>
      <c r="W6413" s="146"/>
      <c r="X6413" s="146"/>
      <c r="Y6413" s="146"/>
    </row>
    <row r="6414" spans="1:25" s="99" customFormat="1" ht="54.75" customHeight="1" x14ac:dyDescent="0.25">
      <c r="A6414" s="96">
        <f t="shared" si="2026"/>
        <v>4729</v>
      </c>
      <c r="B6414" s="175"/>
      <c r="C6414" s="176"/>
      <c r="D6414" s="113"/>
      <c r="E6414" s="115"/>
      <c r="F6414" s="174"/>
      <c r="G6414" s="114" t="str">
        <f t="shared" si="2021"/>
        <v/>
      </c>
      <c r="H6414" s="115"/>
      <c r="I6414" s="115"/>
      <c r="J6414" s="115"/>
      <c r="K6414" s="115"/>
      <c r="L6414" s="133" t="str">
        <f t="shared" si="2022"/>
        <v/>
      </c>
      <c r="M6414" s="116" t="str">
        <f>IF(L6414="", "", L6414/Veriler!$X$1)</f>
        <v/>
      </c>
      <c r="N6414" s="116" t="str">
        <f>IF(F6414&lt;&gt;"", "İthal Girdi", IF(Veriler!T6414="", "", IF(Veriler!S6414="H", "%0,5 üzerindedir", IF(Veriler!T6414&gt;0.1, "%10 sınırı aşılmıştır.", "Uygun"))))</f>
        <v>%0,5 üzerindedir</v>
      </c>
      <c r="O6414" s="116" t="str">
        <f t="shared" si="2023"/>
        <v xml:space="preserve"> </v>
      </c>
      <c r="P6414" s="117"/>
      <c r="Q6414" s="118"/>
      <c r="R6414" s="119" t="str">
        <f t="shared" si="2024"/>
        <v/>
      </c>
      <c r="S6414" s="133">
        <f>IFERROR(IF(M6414&lt;=0.005,IF(F6414="",L6414,0),IF(F6414&lt;&gt;"",0,IF(P6414="",0,IF(P6414="H",0,IF(Q6414&lt;Veriler!$G$2,L6414*Veriler!$G$2,L6414*Q6414)))))," ")</f>
        <v>0</v>
      </c>
      <c r="T6414" s="133">
        <f>IF(Veriler!T6414&lt;=0.1, S6414, IF(AND(Veriler!T6414&gt;0.1, F6414="", P6414="E"), IF(Q6414&gt;Veriler!$G$2, Q6414*S6414, IF(Q6414&lt;Veriler!$G$2, Veriler!$G$2*S6414, Q6414*S6414)), 0))</f>
        <v>0</v>
      </c>
      <c r="U6414" s="133" t="str">
        <f t="shared" si="2025"/>
        <v xml:space="preserve"> </v>
      </c>
      <c r="V6414" s="134" t="str">
        <f>IFERROR(IF(O6414="%10 sınırı aşılmıştır.",L6414-T6414,IFERROR(IF(F6414="",IF(S6414=1,0,IF(L6414-S6414=0,"",L6414-S6414)),IF(Veriler!M6414="",L6414,IF(L6414*Veriler!M6414=0,"",L6414*Veriler!M6414))),L6414)),0)</f>
        <v/>
      </c>
      <c r="W6414" s="146"/>
      <c r="X6414" s="146"/>
      <c r="Y6414" s="146"/>
    </row>
    <row r="6415" spans="1:25" s="99" customFormat="1" ht="54.75" customHeight="1" x14ac:dyDescent="0.25">
      <c r="A6415" s="96">
        <f t="shared" si="2026"/>
        <v>4730</v>
      </c>
      <c r="B6415" s="175"/>
      <c r="C6415" s="176"/>
      <c r="D6415" s="113"/>
      <c r="E6415" s="115"/>
      <c r="F6415" s="174"/>
      <c r="G6415" s="114" t="str">
        <f t="shared" si="2021"/>
        <v/>
      </c>
      <c r="H6415" s="115"/>
      <c r="I6415" s="115"/>
      <c r="J6415" s="115"/>
      <c r="K6415" s="115"/>
      <c r="L6415" s="133" t="str">
        <f t="shared" si="2022"/>
        <v/>
      </c>
      <c r="M6415" s="116" t="str">
        <f>IF(L6415="", "", L6415/Veriler!$X$1)</f>
        <v/>
      </c>
      <c r="N6415" s="116" t="str">
        <f>IF(F6415&lt;&gt;"", "İthal Girdi", IF(Veriler!T6415="", "", IF(Veriler!S6415="H", "%0,5 üzerindedir", IF(Veriler!T6415&gt;0.1, "%10 sınırı aşılmıştır.", "Uygun"))))</f>
        <v>%0,5 üzerindedir</v>
      </c>
      <c r="O6415" s="116" t="str">
        <f t="shared" si="2023"/>
        <v xml:space="preserve"> </v>
      </c>
      <c r="P6415" s="117"/>
      <c r="Q6415" s="118"/>
      <c r="R6415" s="119" t="str">
        <f t="shared" si="2024"/>
        <v/>
      </c>
      <c r="S6415" s="133">
        <f>IFERROR(IF(M6415&lt;=0.005,IF(F6415="",L6415,0),IF(F6415&lt;&gt;"",0,IF(P6415="",0,IF(P6415="H",0,IF(Q6415&lt;Veriler!$G$2,L6415*Veriler!$G$2,L6415*Q6415)))))," ")</f>
        <v>0</v>
      </c>
      <c r="T6415" s="133">
        <f>IF(Veriler!T6415&lt;=0.1, S6415, IF(AND(Veriler!T6415&gt;0.1, F6415="", P6415="E"), IF(Q6415&gt;Veriler!$G$2, Q6415*S6415, IF(Q6415&lt;Veriler!$G$2, Veriler!$G$2*S6415, Q6415*S6415)), 0))</f>
        <v>0</v>
      </c>
      <c r="U6415" s="133" t="str">
        <f t="shared" si="2025"/>
        <v xml:space="preserve"> </v>
      </c>
      <c r="V6415" s="134" t="str">
        <f>IFERROR(IF(O6415="%10 sınırı aşılmıştır.",L6415-T6415,IFERROR(IF(F6415="",IF(S6415=1,0,IF(L6415-S6415=0,"",L6415-S6415)),IF(Veriler!M6415="",L6415,IF(L6415*Veriler!M6415=0,"",L6415*Veriler!M6415))),L6415)),0)</f>
        <v/>
      </c>
      <c r="W6415" s="146"/>
      <c r="X6415" s="146"/>
      <c r="Y6415" s="146"/>
    </row>
    <row r="6416" spans="1:25" s="99" customFormat="1" ht="54.75" customHeight="1" x14ac:dyDescent="0.25">
      <c r="A6416" s="96">
        <f t="shared" si="2026"/>
        <v>4731</v>
      </c>
      <c r="B6416" s="175"/>
      <c r="C6416" s="176"/>
      <c r="D6416" s="113"/>
      <c r="E6416" s="115"/>
      <c r="F6416" s="174"/>
      <c r="G6416" s="114" t="str">
        <f t="shared" si="2021"/>
        <v/>
      </c>
      <c r="H6416" s="115"/>
      <c r="I6416" s="115"/>
      <c r="J6416" s="115"/>
      <c r="K6416" s="115"/>
      <c r="L6416" s="133" t="str">
        <f t="shared" si="2022"/>
        <v/>
      </c>
      <c r="M6416" s="116" t="str">
        <f>IF(L6416="", "", L6416/Veriler!$X$1)</f>
        <v/>
      </c>
      <c r="N6416" s="116" t="str">
        <f>IF(F6416&lt;&gt;"", "İthal Girdi", IF(Veriler!T6416="", "", IF(Veriler!S6416="H", "%0,5 üzerindedir", IF(Veriler!T6416&gt;0.1, "%10 sınırı aşılmıştır.", "Uygun"))))</f>
        <v>%0,5 üzerindedir</v>
      </c>
      <c r="O6416" s="116" t="str">
        <f t="shared" si="2023"/>
        <v xml:space="preserve"> </v>
      </c>
      <c r="P6416" s="117"/>
      <c r="Q6416" s="118"/>
      <c r="R6416" s="119" t="str">
        <f t="shared" si="2024"/>
        <v/>
      </c>
      <c r="S6416" s="133">
        <f>IFERROR(IF(M6416&lt;=0.005,IF(F6416="",L6416,0),IF(F6416&lt;&gt;"",0,IF(P6416="",0,IF(P6416="H",0,IF(Q6416&lt;Veriler!$G$2,L6416*Veriler!$G$2,L6416*Q6416)))))," ")</f>
        <v>0</v>
      </c>
      <c r="T6416" s="133">
        <f>IF(Veriler!T6416&lt;=0.1, S6416, IF(AND(Veriler!T6416&gt;0.1, F6416="", P6416="E"), IF(Q6416&gt;Veriler!$G$2, Q6416*S6416, IF(Q6416&lt;Veriler!$G$2, Veriler!$G$2*S6416, Q6416*S6416)), 0))</f>
        <v>0</v>
      </c>
      <c r="U6416" s="133" t="str">
        <f t="shared" si="2025"/>
        <v xml:space="preserve"> </v>
      </c>
      <c r="V6416" s="134" t="str">
        <f>IFERROR(IF(O6416="%10 sınırı aşılmıştır.",L6416-T6416,IFERROR(IF(F6416="",IF(S6416=1,0,IF(L6416-S6416=0,"",L6416-S6416)),IF(Veriler!M6416="",L6416,IF(L6416*Veriler!M6416=0,"",L6416*Veriler!M6416))),L6416)),0)</f>
        <v/>
      </c>
      <c r="W6416" s="146"/>
      <c r="X6416" s="146"/>
      <c r="Y6416" s="146"/>
    </row>
    <row r="6417" spans="1:25" s="99" customFormat="1" ht="54.75" customHeight="1" x14ac:dyDescent="0.25">
      <c r="A6417" s="96">
        <f t="shared" si="2026"/>
        <v>4732</v>
      </c>
      <c r="B6417" s="175"/>
      <c r="C6417" s="176"/>
      <c r="D6417" s="113"/>
      <c r="E6417" s="115"/>
      <c r="F6417" s="174"/>
      <c r="G6417" s="114" t="str">
        <f t="shared" si="2021"/>
        <v/>
      </c>
      <c r="H6417" s="115"/>
      <c r="I6417" s="115"/>
      <c r="J6417" s="115"/>
      <c r="K6417" s="115"/>
      <c r="L6417" s="133" t="str">
        <f t="shared" si="2022"/>
        <v/>
      </c>
      <c r="M6417" s="116" t="str">
        <f>IF(L6417="", "", L6417/Veriler!$X$1)</f>
        <v/>
      </c>
      <c r="N6417" s="116" t="str">
        <f>IF(F6417&lt;&gt;"", "İthal Girdi", IF(Veriler!T6417="", "", IF(Veriler!S6417="H", "%0,5 üzerindedir", IF(Veriler!T6417&gt;0.1, "%10 sınırı aşılmıştır.", "Uygun"))))</f>
        <v>%0,5 üzerindedir</v>
      </c>
      <c r="O6417" s="116" t="str">
        <f t="shared" si="2023"/>
        <v xml:space="preserve"> </v>
      </c>
      <c r="P6417" s="117"/>
      <c r="Q6417" s="118"/>
      <c r="R6417" s="119" t="str">
        <f t="shared" si="2024"/>
        <v/>
      </c>
      <c r="S6417" s="133">
        <f>IFERROR(IF(M6417&lt;=0.005,IF(F6417="",L6417,0),IF(F6417&lt;&gt;"",0,IF(P6417="",0,IF(P6417="H",0,IF(Q6417&lt;Veriler!$G$2,L6417*Veriler!$G$2,L6417*Q6417)))))," ")</f>
        <v>0</v>
      </c>
      <c r="T6417" s="133">
        <f>IF(Veriler!T6417&lt;=0.1, S6417, IF(AND(Veriler!T6417&gt;0.1, F6417="", P6417="E"), IF(Q6417&gt;Veriler!$G$2, Q6417*S6417, IF(Q6417&lt;Veriler!$G$2, Veriler!$G$2*S6417, Q6417*S6417)), 0))</f>
        <v>0</v>
      </c>
      <c r="U6417" s="133" t="str">
        <f t="shared" si="2025"/>
        <v xml:space="preserve"> </v>
      </c>
      <c r="V6417" s="134" t="str">
        <f>IFERROR(IF(O6417="%10 sınırı aşılmıştır.",L6417-T6417,IFERROR(IF(F6417="",IF(S6417=1,0,IF(L6417-S6417=0,"",L6417-S6417)),IF(Veriler!M6417="",L6417,IF(L6417*Veriler!M6417=0,"",L6417*Veriler!M6417))),L6417)),0)</f>
        <v/>
      </c>
      <c r="W6417" s="146"/>
      <c r="X6417" s="146"/>
      <c r="Y6417" s="146"/>
    </row>
    <row r="6418" spans="1:25" s="99" customFormat="1" ht="24" customHeight="1" x14ac:dyDescent="0.25">
      <c r="A6418" s="103"/>
      <c r="B6418" s="104"/>
      <c r="C6418" s="104"/>
      <c r="D6418" s="104"/>
      <c r="E6418" s="103"/>
      <c r="F6418" s="135"/>
      <c r="G6418" s="157"/>
      <c r="H6418" s="103"/>
      <c r="I6418" s="103"/>
      <c r="J6418" s="103"/>
      <c r="K6418" s="103"/>
      <c r="L6418" s="136">
        <f>SUM(L6389:L6402,L6404:L6417)</f>
        <v>0</v>
      </c>
      <c r="M6418" s="158"/>
      <c r="N6418" s="158"/>
      <c r="O6418" s="158"/>
      <c r="P6418" s="105"/>
      <c r="Q6418" s="106"/>
      <c r="R6418" s="159"/>
      <c r="S6418" s="160"/>
      <c r="T6418" s="160"/>
      <c r="U6418" s="160"/>
      <c r="V6418" s="160"/>
      <c r="W6418" s="146"/>
      <c r="X6418" s="146"/>
      <c r="Y6418" s="146"/>
    </row>
    <row r="6419" spans="1:25" s="99" customFormat="1" ht="31.5" customHeight="1" x14ac:dyDescent="0.25">
      <c r="A6419" s="103"/>
      <c r="B6419" s="104"/>
      <c r="C6419" s="104"/>
      <c r="D6419" s="104"/>
      <c r="E6419" s="103"/>
      <c r="F6419" s="135"/>
      <c r="G6419" s="157"/>
      <c r="H6419" s="103"/>
      <c r="I6419" s="103"/>
      <c r="J6419" s="103"/>
      <c r="K6419" s="103"/>
      <c r="L6419" s="161"/>
      <c r="M6419" s="158"/>
      <c r="N6419" s="158"/>
      <c r="O6419" s="158"/>
      <c r="P6419" s="105"/>
      <c r="Q6419" s="106"/>
      <c r="R6419" s="159"/>
      <c r="S6419" s="162" t="s">
        <v>57</v>
      </c>
      <c r="T6419" s="162" t="s">
        <v>57</v>
      </c>
      <c r="U6419" s="162" t="s">
        <v>57</v>
      </c>
      <c r="V6419" s="163" t="s">
        <v>58</v>
      </c>
      <c r="W6419" s="146"/>
      <c r="X6419" s="146"/>
      <c r="Y6419" s="146"/>
    </row>
    <row r="6420" spans="1:25" s="99" customFormat="1" ht="58.5" customHeight="1" x14ac:dyDescent="0.25">
      <c r="A6420" s="185" t="s">
        <v>59</v>
      </c>
      <c r="B6420" s="180"/>
      <c r="C6420" s="180"/>
      <c r="D6420" s="180"/>
      <c r="E6420" s="180"/>
      <c r="F6420" s="180"/>
      <c r="G6420" s="180"/>
      <c r="H6420" s="180"/>
      <c r="I6420" s="180"/>
      <c r="J6420" s="180"/>
      <c r="K6420" s="180"/>
      <c r="L6420" s="180"/>
      <c r="M6420" s="180"/>
      <c r="N6420" s="180"/>
      <c r="O6420" s="180"/>
      <c r="P6420" s="180"/>
      <c r="Q6420" s="180"/>
      <c r="R6420" s="176"/>
      <c r="S6420" s="137">
        <f>SUM(S6382,S6389:S6402,S6404:S6417)</f>
        <v>0</v>
      </c>
      <c r="T6420" s="137" t="str">
        <f>IF(SUM(T6389:T6402,T6404:T6417)=0," ",SUM(T6389:T6402,T6404:T6417))</f>
        <v xml:space="preserve"> </v>
      </c>
      <c r="U6420" s="137" t="str">
        <f>IF(SUM(U6389:U6402,U6404:U6417)=0," ",SUM(U6389:U6402,U6404:U6417))</f>
        <v xml:space="preserve"> </v>
      </c>
      <c r="V6420" s="137" t="str">
        <f>IF(SUM(V6389:V6402,V6404:V6417)=0," ",SUM(V6389:V6402,V6404:V6417))</f>
        <v xml:space="preserve"> </v>
      </c>
      <c r="W6420" s="146"/>
      <c r="X6420" s="164">
        <f>SUM(U6389:U6402,U6404:U6417)</f>
        <v>0</v>
      </c>
      <c r="Y6420" s="164">
        <f>SUM(V6389:V6402,V6404:V6417)</f>
        <v>0</v>
      </c>
    </row>
    <row r="6421" spans="1:25" x14ac:dyDescent="0.3">
      <c r="A6421" s="34"/>
      <c r="G6421" s="146"/>
      <c r="L6421" s="146"/>
      <c r="M6421" s="146"/>
      <c r="N6421" s="146"/>
      <c r="O6421" s="146"/>
      <c r="R6421" s="146"/>
      <c r="S6421" s="146"/>
      <c r="T6421" s="146"/>
      <c r="U6421" s="146"/>
      <c r="V6421" s="146"/>
      <c r="W6421" s="146"/>
      <c r="X6421" s="146"/>
      <c r="Y6421" s="146"/>
    </row>
    <row r="6422" spans="1:25" x14ac:dyDescent="0.3">
      <c r="A6422" s="186" t="s">
        <v>60</v>
      </c>
      <c r="B6422" s="187"/>
      <c r="C6422" s="187"/>
      <c r="D6422" s="187"/>
      <c r="E6422" s="187"/>
      <c r="F6422" s="187"/>
      <c r="G6422" s="187"/>
      <c r="H6422" s="187"/>
      <c r="I6422" s="187"/>
      <c r="J6422" s="187"/>
      <c r="K6422" s="187"/>
      <c r="L6422" s="187"/>
      <c r="M6422" s="187"/>
      <c r="N6422" s="187"/>
      <c r="O6422" s="187"/>
      <c r="P6422" s="187"/>
      <c r="Q6422" s="187"/>
      <c r="R6422" s="187"/>
      <c r="S6422" s="187"/>
      <c r="T6422" s="187"/>
      <c r="U6422" s="187"/>
      <c r="V6422" s="187"/>
      <c r="W6422" s="146"/>
      <c r="X6422" s="146"/>
      <c r="Y6422" s="146"/>
    </row>
    <row r="6423" spans="1:25" s="99" customFormat="1" ht="41.25" customHeight="1" x14ac:dyDescent="0.25">
      <c r="A6423" s="189" t="s">
        <v>38</v>
      </c>
      <c r="B6423" s="180"/>
      <c r="C6423" s="180"/>
      <c r="D6423" s="180"/>
      <c r="E6423" s="180"/>
      <c r="F6423" s="180"/>
      <c r="G6423" s="180"/>
      <c r="H6423" s="180"/>
      <c r="I6423" s="180"/>
      <c r="J6423" s="180"/>
      <c r="K6423" s="180"/>
      <c r="L6423" s="180"/>
      <c r="M6423" s="180"/>
      <c r="N6423" s="180"/>
      <c r="O6423" s="180"/>
      <c r="P6423" s="180"/>
      <c r="Q6423" s="180"/>
      <c r="R6423" s="180"/>
      <c r="S6423" s="180"/>
      <c r="T6423" s="180"/>
      <c r="U6423" s="180"/>
      <c r="V6423" s="176"/>
      <c r="W6423" s="146"/>
      <c r="X6423" s="146"/>
      <c r="Y6423" s="146"/>
    </row>
    <row r="6424" spans="1:25" s="100" customFormat="1" ht="35.25" customHeight="1" x14ac:dyDescent="0.25">
      <c r="A6424" s="179" t="s">
        <v>39</v>
      </c>
      <c r="B6424" s="180"/>
      <c r="C6424" s="180"/>
      <c r="D6424" s="180"/>
      <c r="E6424" s="180"/>
      <c r="F6424" s="180"/>
      <c r="G6424" s="180"/>
      <c r="H6424" s="180"/>
      <c r="I6424" s="180"/>
      <c r="J6424" s="180"/>
      <c r="K6424" s="180"/>
      <c r="L6424" s="180"/>
      <c r="M6424" s="180"/>
      <c r="N6424" s="180"/>
      <c r="O6424" s="180"/>
      <c r="P6424" s="180"/>
      <c r="Q6424" s="180"/>
      <c r="R6424" s="176"/>
      <c r="S6424" s="147"/>
      <c r="T6424" s="148"/>
      <c r="U6424" s="149" t="s">
        <v>40</v>
      </c>
      <c r="V6424" s="150">
        <f>V6386+1</f>
        <v>170</v>
      </c>
      <c r="W6424" s="146"/>
      <c r="X6424" s="146"/>
      <c r="Y6424" s="146"/>
    </row>
    <row r="6425" spans="1:25" s="99" customFormat="1" ht="81" customHeight="1" x14ac:dyDescent="0.25">
      <c r="A6425" s="110" t="s">
        <v>3</v>
      </c>
      <c r="B6425" s="188" t="s">
        <v>41</v>
      </c>
      <c r="C6425" s="176"/>
      <c r="D6425" s="111" t="s">
        <v>42</v>
      </c>
      <c r="E6425" s="110" t="s">
        <v>324</v>
      </c>
      <c r="F6425" s="111" t="s">
        <v>325</v>
      </c>
      <c r="G6425" s="151" t="s">
        <v>43</v>
      </c>
      <c r="H6425" s="110" t="s">
        <v>44</v>
      </c>
      <c r="I6425" s="110" t="s">
        <v>8</v>
      </c>
      <c r="J6425" s="110" t="s">
        <v>45</v>
      </c>
      <c r="K6425" s="110" t="s">
        <v>46</v>
      </c>
      <c r="L6425" s="152" t="s">
        <v>47</v>
      </c>
      <c r="M6425" s="153" t="s">
        <v>48</v>
      </c>
      <c r="N6425" s="154" t="s">
        <v>49</v>
      </c>
      <c r="O6425" s="154" t="s">
        <v>49</v>
      </c>
      <c r="P6425" s="112" t="s">
        <v>50</v>
      </c>
      <c r="Q6425" s="110" t="s">
        <v>51</v>
      </c>
      <c r="R6425" s="155" t="s">
        <v>52</v>
      </c>
      <c r="S6425" s="156" t="s">
        <v>53</v>
      </c>
      <c r="T6425" s="156" t="s">
        <v>54</v>
      </c>
      <c r="U6425" s="152" t="s">
        <v>54</v>
      </c>
      <c r="V6425" s="152" t="s">
        <v>55</v>
      </c>
      <c r="W6425" s="146"/>
      <c r="X6425" s="146"/>
      <c r="Y6425" s="146"/>
    </row>
    <row r="6426" spans="1:25" s="99" customFormat="1" ht="45" customHeight="1" x14ac:dyDescent="0.25">
      <c r="A6426" s="101"/>
      <c r="B6426" s="177" t="s">
        <v>56</v>
      </c>
      <c r="C6426" s="178"/>
      <c r="D6426" s="102"/>
      <c r="E6426" s="170"/>
      <c r="F6426" s="102"/>
      <c r="G6426" s="95"/>
      <c r="H6426" s="102"/>
      <c r="I6426" s="102"/>
      <c r="J6426" s="102"/>
      <c r="K6426" s="102"/>
      <c r="L6426" s="95"/>
      <c r="M6426" s="95"/>
      <c r="N6426" s="95"/>
      <c r="O6426" s="95"/>
      <c r="P6426" s="102"/>
      <c r="Q6426" s="102"/>
      <c r="R6426" s="190"/>
      <c r="S6426" s="184"/>
      <c r="T6426" s="95"/>
      <c r="U6426" s="95"/>
      <c r="V6426" s="95"/>
      <c r="W6426" s="146"/>
      <c r="X6426" s="146"/>
      <c r="Y6426" s="146"/>
    </row>
    <row r="6427" spans="1:25" s="99" customFormat="1" ht="54.75" customHeight="1" x14ac:dyDescent="0.25">
      <c r="A6427" s="96">
        <f>A6417+1</f>
        <v>4733</v>
      </c>
      <c r="B6427" s="181"/>
      <c r="C6427" s="182"/>
      <c r="D6427" s="113"/>
      <c r="E6427" s="115"/>
      <c r="F6427" s="174"/>
      <c r="G6427" s="114" t="str">
        <f t="shared" ref="G6427:G6440" si="2027">IF(AND(F6427&lt;&gt;"",V6427&lt;&gt;"",L6427&lt;&gt;0),V6427/L6427,"")</f>
        <v/>
      </c>
      <c r="H6427" s="115"/>
      <c r="I6427" s="115"/>
      <c r="J6427" s="115"/>
      <c r="K6427" s="115"/>
      <c r="L6427" s="133" t="str">
        <f t="shared" ref="L6427:L6440" si="2028">IF(AND(H6427&lt;&gt;0, J6427&lt;&gt;0, K6427&lt;&gt;0), H6427*J6427*K6427, "")</f>
        <v/>
      </c>
      <c r="M6427" s="116" t="str">
        <f>IF(L6427="", "", L6427/Veriler!$X$1)</f>
        <v/>
      </c>
      <c r="N6427" s="116" t="str">
        <f>IF(F6427&lt;&gt;"", "İthal Girdi", IF(Veriler!T6427="", "", IF(Veriler!S6427="H", "%0,5 üzerindedir", IF(Veriler!T6427&gt;0.1, "%10 sınırı aşılmıştır.", "Uygun"))))</f>
        <v>%0,5 üzerindedir</v>
      </c>
      <c r="O6427" s="116" t="str">
        <f t="shared" ref="O6427:O6440" si="2029">IF(M6427=""," ",N6427)</f>
        <v xml:space="preserve"> </v>
      </c>
      <c r="P6427" s="117"/>
      <c r="Q6427" s="118"/>
      <c r="R6427" s="119" t="str">
        <f t="shared" ref="R6427:R6440" si="2030">IFERROR(IF(AND(T6427&lt;&gt;"",L6427&lt;&gt;"",L6427&lt;&gt;0,T6427&lt;&gt;0),T6427/L6427,"")," ")</f>
        <v/>
      </c>
      <c r="S6427" s="133">
        <f>IFERROR(IF(M6427&lt;=0.005,IF(F6427="",L6427,0),IF(F6427&lt;&gt;"",0,IF(P6427="",0,IF(P6427="H",0,IF(Q6427&lt;Veriler!$G$2,L6427*Veriler!$G$2,L6427*Q6427)))))," ")</f>
        <v>0</v>
      </c>
      <c r="T6427" s="133">
        <f>IF(Veriler!T6427&lt;=0.1, S6427, IF(AND(Veriler!T6427&gt;0.1, F6427="", P6427="E"), IF(Q6427&gt;Veriler!$G$2, Q6427*S6427, IF(Q6427&lt;Veriler!$G$2, Veriler!$G$2*S6427, Q6427*S6427)), 0))</f>
        <v>0</v>
      </c>
      <c r="U6427" s="133" t="str">
        <f t="shared" ref="U6427:U6440" si="2031">IF(T6427=0," ",T6427)</f>
        <v xml:space="preserve"> </v>
      </c>
      <c r="V6427" s="134" t="str">
        <f>IFERROR(IF(O6427="%10 sınırı aşılmıştır.",L6427-T6427,IFERROR(IF(F6427="",IF(S6427=1,0,IF(L6427-S6427=0,"",L6427-S6427)),IF(Veriler!M6427="",L6427,IF(L6427*Veriler!M6427=0,"",L6427*Veriler!M6427))),L6427)),0)</f>
        <v/>
      </c>
      <c r="W6427" s="146"/>
      <c r="X6427" s="146"/>
      <c r="Y6427" s="146"/>
    </row>
    <row r="6428" spans="1:25" s="99" customFormat="1" ht="54.75" customHeight="1" x14ac:dyDescent="0.25">
      <c r="A6428" s="96">
        <f t="shared" ref="A6428:A6440" si="2032">A6427+1</f>
        <v>4734</v>
      </c>
      <c r="B6428" s="175"/>
      <c r="C6428" s="176"/>
      <c r="D6428" s="113"/>
      <c r="E6428" s="115"/>
      <c r="F6428" s="174"/>
      <c r="G6428" s="114" t="str">
        <f t="shared" si="2027"/>
        <v/>
      </c>
      <c r="H6428" s="115"/>
      <c r="I6428" s="115"/>
      <c r="J6428" s="115"/>
      <c r="K6428" s="115"/>
      <c r="L6428" s="133" t="str">
        <f t="shared" si="2028"/>
        <v/>
      </c>
      <c r="M6428" s="116" t="str">
        <f>IF(L6428="", "", L6428/Veriler!$X$1)</f>
        <v/>
      </c>
      <c r="N6428" s="116" t="str">
        <f>IF(F6428&lt;&gt;"", "İthal Girdi", IF(Veriler!T6428="", "", IF(Veriler!S6428="H", "%0,5 üzerindedir", IF(Veriler!T6428&gt;0.1, "%10 sınırı aşılmıştır.", "Uygun"))))</f>
        <v>%0,5 üzerindedir</v>
      </c>
      <c r="O6428" s="116" t="str">
        <f t="shared" si="2029"/>
        <v xml:space="preserve"> </v>
      </c>
      <c r="P6428" s="117"/>
      <c r="Q6428" s="118"/>
      <c r="R6428" s="119" t="str">
        <f t="shared" si="2030"/>
        <v/>
      </c>
      <c r="S6428" s="133">
        <f>IFERROR(IF(M6428&lt;=0.005,IF(F6428="",L6428,0),IF(F6428&lt;&gt;"",0,IF(P6428="",0,IF(P6428="H",0,IF(Q6428&lt;Veriler!$G$2,L6428*Veriler!$G$2,L6428*Q6428)))))," ")</f>
        <v>0</v>
      </c>
      <c r="T6428" s="133">
        <f>IF(Veriler!T6428&lt;=0.1, S6428, IF(AND(Veriler!T6428&gt;0.1, F6428="", P6428="E"), IF(Q6428&gt;Veriler!$G$2, Q6428*S6428, IF(Q6428&lt;Veriler!$G$2, Veriler!$G$2*S6428, Q6428*S6428)), 0))</f>
        <v>0</v>
      </c>
      <c r="U6428" s="133" t="str">
        <f t="shared" si="2031"/>
        <v xml:space="preserve"> </v>
      </c>
      <c r="V6428" s="134" t="str">
        <f>IFERROR(IF(O6428="%10 sınırı aşılmıştır.",L6428-T6428,IFERROR(IF(F6428="",IF(S6428=1,0,IF(L6428-S6428=0,"",L6428-S6428)),IF(Veriler!M6428="",L6428,IF(L6428*Veriler!M6428=0,"",L6428*Veriler!M6428))),L6428)),0)</f>
        <v/>
      </c>
      <c r="W6428" s="146"/>
      <c r="X6428" s="146"/>
      <c r="Y6428" s="146"/>
    </row>
    <row r="6429" spans="1:25" s="99" customFormat="1" ht="54.75" customHeight="1" x14ac:dyDescent="0.25">
      <c r="A6429" s="96">
        <f t="shared" si="2032"/>
        <v>4735</v>
      </c>
      <c r="B6429" s="175"/>
      <c r="C6429" s="176"/>
      <c r="D6429" s="113"/>
      <c r="E6429" s="115"/>
      <c r="F6429" s="174"/>
      <c r="G6429" s="114" t="str">
        <f t="shared" si="2027"/>
        <v/>
      </c>
      <c r="H6429" s="115"/>
      <c r="I6429" s="115"/>
      <c r="J6429" s="115"/>
      <c r="K6429" s="115"/>
      <c r="L6429" s="133" t="str">
        <f t="shared" si="2028"/>
        <v/>
      </c>
      <c r="M6429" s="116" t="str">
        <f>IF(L6429="", "", L6429/Veriler!$X$1)</f>
        <v/>
      </c>
      <c r="N6429" s="116" t="str">
        <f>IF(F6429&lt;&gt;"", "İthal Girdi", IF(Veriler!T6429="", "", IF(Veriler!S6429="H", "%0,5 üzerindedir", IF(Veriler!T6429&gt;0.1, "%10 sınırı aşılmıştır.", "Uygun"))))</f>
        <v>%0,5 üzerindedir</v>
      </c>
      <c r="O6429" s="116" t="str">
        <f t="shared" si="2029"/>
        <v xml:space="preserve"> </v>
      </c>
      <c r="P6429" s="117"/>
      <c r="Q6429" s="118"/>
      <c r="R6429" s="119" t="str">
        <f t="shared" si="2030"/>
        <v/>
      </c>
      <c r="S6429" s="133">
        <f>IFERROR(IF(M6429&lt;=0.005,IF(F6429="",L6429,0),IF(F6429&lt;&gt;"",0,IF(P6429="",0,IF(P6429="H",0,IF(Q6429&lt;Veriler!$G$2,L6429*Veriler!$G$2,L6429*Q6429)))))," ")</f>
        <v>0</v>
      </c>
      <c r="T6429" s="133">
        <f>IF(Veriler!T6429&lt;=0.1, S6429, IF(AND(Veriler!T6429&gt;0.1, F6429="", P6429="E"), IF(Q6429&gt;Veriler!$G$2, Q6429*S6429, IF(Q6429&lt;Veriler!$G$2, Veriler!$G$2*S6429, Q6429*S6429)), 0))</f>
        <v>0</v>
      </c>
      <c r="U6429" s="133" t="str">
        <f t="shared" si="2031"/>
        <v xml:space="preserve"> </v>
      </c>
      <c r="V6429" s="134" t="str">
        <f>IFERROR(IF(O6429="%10 sınırı aşılmıştır.",L6429-T6429,IFERROR(IF(F6429="",IF(S6429=1,0,IF(L6429-S6429=0,"",L6429-S6429)),IF(Veriler!M6429="",L6429,IF(L6429*Veriler!M6429=0,"",L6429*Veriler!M6429))),L6429)),0)</f>
        <v/>
      </c>
      <c r="W6429" s="146"/>
      <c r="X6429" s="146"/>
      <c r="Y6429" s="146"/>
    </row>
    <row r="6430" spans="1:25" s="99" customFormat="1" ht="54.75" customHeight="1" x14ac:dyDescent="0.25">
      <c r="A6430" s="96">
        <f t="shared" si="2032"/>
        <v>4736</v>
      </c>
      <c r="B6430" s="175"/>
      <c r="C6430" s="176"/>
      <c r="D6430" s="113"/>
      <c r="E6430" s="115"/>
      <c r="F6430" s="174"/>
      <c r="G6430" s="114" t="str">
        <f t="shared" si="2027"/>
        <v/>
      </c>
      <c r="H6430" s="115"/>
      <c r="I6430" s="115"/>
      <c r="J6430" s="115"/>
      <c r="K6430" s="115"/>
      <c r="L6430" s="133" t="str">
        <f t="shared" si="2028"/>
        <v/>
      </c>
      <c r="M6430" s="116" t="str">
        <f>IF(L6430="", "", L6430/Veriler!$X$1)</f>
        <v/>
      </c>
      <c r="N6430" s="116" t="str">
        <f>IF(F6430&lt;&gt;"", "İthal Girdi", IF(Veriler!T6430="", "", IF(Veriler!S6430="H", "%0,5 üzerindedir", IF(Veriler!T6430&gt;0.1, "%10 sınırı aşılmıştır.", "Uygun"))))</f>
        <v>%0,5 üzerindedir</v>
      </c>
      <c r="O6430" s="116" t="str">
        <f t="shared" si="2029"/>
        <v xml:space="preserve"> </v>
      </c>
      <c r="P6430" s="117"/>
      <c r="Q6430" s="118"/>
      <c r="R6430" s="119" t="str">
        <f t="shared" si="2030"/>
        <v/>
      </c>
      <c r="S6430" s="133">
        <f>IFERROR(IF(M6430&lt;=0.005,IF(F6430="",L6430,0),IF(F6430&lt;&gt;"",0,IF(P6430="",0,IF(P6430="H",0,IF(Q6430&lt;Veriler!$G$2,L6430*Veriler!$G$2,L6430*Q6430)))))," ")</f>
        <v>0</v>
      </c>
      <c r="T6430" s="133">
        <f>IF(Veriler!T6430&lt;=0.1, S6430, IF(AND(Veriler!T6430&gt;0.1, F6430="", P6430="E"), IF(Q6430&gt;Veriler!$G$2, Q6430*S6430, IF(Q6430&lt;Veriler!$G$2, Veriler!$G$2*S6430, Q6430*S6430)), 0))</f>
        <v>0</v>
      </c>
      <c r="U6430" s="133" t="str">
        <f t="shared" si="2031"/>
        <v xml:space="preserve"> </v>
      </c>
      <c r="V6430" s="134" t="str">
        <f>IFERROR(IF(O6430="%10 sınırı aşılmıştır.",L6430-T6430,IFERROR(IF(F6430="",IF(S6430=1,0,IF(L6430-S6430=0,"",L6430-S6430)),IF(Veriler!M6430="",L6430,IF(L6430*Veriler!M6430=0,"",L6430*Veriler!M6430))),L6430)),0)</f>
        <v/>
      </c>
      <c r="W6430" s="146"/>
      <c r="X6430" s="146"/>
      <c r="Y6430" s="146"/>
    </row>
    <row r="6431" spans="1:25" s="99" customFormat="1" ht="54.75" customHeight="1" x14ac:dyDescent="0.25">
      <c r="A6431" s="96">
        <f t="shared" si="2032"/>
        <v>4737</v>
      </c>
      <c r="B6431" s="175"/>
      <c r="C6431" s="176"/>
      <c r="D6431" s="113"/>
      <c r="E6431" s="115"/>
      <c r="F6431" s="174"/>
      <c r="G6431" s="114" t="str">
        <f t="shared" si="2027"/>
        <v/>
      </c>
      <c r="H6431" s="115"/>
      <c r="I6431" s="115"/>
      <c r="J6431" s="115"/>
      <c r="K6431" s="115"/>
      <c r="L6431" s="133" t="str">
        <f t="shared" si="2028"/>
        <v/>
      </c>
      <c r="M6431" s="116" t="str">
        <f>IF(L6431="", "", L6431/Veriler!$X$1)</f>
        <v/>
      </c>
      <c r="N6431" s="116" t="str">
        <f>IF(F6431&lt;&gt;"", "İthal Girdi", IF(Veriler!T6431="", "", IF(Veriler!S6431="H", "%0,5 üzerindedir", IF(Veriler!T6431&gt;0.1, "%10 sınırı aşılmıştır.", "Uygun"))))</f>
        <v>%0,5 üzerindedir</v>
      </c>
      <c r="O6431" s="116" t="str">
        <f t="shared" si="2029"/>
        <v xml:space="preserve"> </v>
      </c>
      <c r="P6431" s="117"/>
      <c r="Q6431" s="118"/>
      <c r="R6431" s="119" t="str">
        <f t="shared" si="2030"/>
        <v/>
      </c>
      <c r="S6431" s="133">
        <f>IFERROR(IF(M6431&lt;=0.005,IF(F6431="",L6431,0),IF(F6431&lt;&gt;"",0,IF(P6431="",0,IF(P6431="H",0,IF(Q6431&lt;Veriler!$G$2,L6431*Veriler!$G$2,L6431*Q6431)))))," ")</f>
        <v>0</v>
      </c>
      <c r="T6431" s="133">
        <f>IF(Veriler!T6431&lt;=0.1, S6431, IF(AND(Veriler!T6431&gt;0.1, F6431="", P6431="E"), IF(Q6431&gt;Veriler!$G$2, Q6431*S6431, IF(Q6431&lt;Veriler!$G$2, Veriler!$G$2*S6431, Q6431*S6431)), 0))</f>
        <v>0</v>
      </c>
      <c r="U6431" s="133" t="str">
        <f t="shared" si="2031"/>
        <v xml:space="preserve"> </v>
      </c>
      <c r="V6431" s="134" t="str">
        <f>IFERROR(IF(O6431="%10 sınırı aşılmıştır.",L6431-T6431,IFERROR(IF(F6431="",IF(S6431=1,0,IF(L6431-S6431=0,"",L6431-S6431)),IF(Veriler!M6431="",L6431,IF(L6431*Veriler!M6431=0,"",L6431*Veriler!M6431))),L6431)),0)</f>
        <v/>
      </c>
      <c r="W6431" s="146"/>
      <c r="X6431" s="146"/>
      <c r="Y6431" s="146"/>
    </row>
    <row r="6432" spans="1:25" s="99" customFormat="1" ht="54.75" customHeight="1" x14ac:dyDescent="0.25">
      <c r="A6432" s="96">
        <f t="shared" si="2032"/>
        <v>4738</v>
      </c>
      <c r="B6432" s="175"/>
      <c r="C6432" s="176"/>
      <c r="D6432" s="113"/>
      <c r="E6432" s="115"/>
      <c r="F6432" s="174"/>
      <c r="G6432" s="114" t="str">
        <f t="shared" si="2027"/>
        <v/>
      </c>
      <c r="H6432" s="115"/>
      <c r="I6432" s="115"/>
      <c r="J6432" s="115"/>
      <c r="K6432" s="115"/>
      <c r="L6432" s="133" t="str">
        <f t="shared" si="2028"/>
        <v/>
      </c>
      <c r="M6432" s="116" t="str">
        <f>IF(L6432="", "", L6432/Veriler!$X$1)</f>
        <v/>
      </c>
      <c r="N6432" s="116" t="str">
        <f>IF(F6432&lt;&gt;"", "İthal Girdi", IF(Veriler!T6432="", "", IF(Veriler!S6432="H", "%0,5 üzerindedir", IF(Veriler!T6432&gt;0.1, "%10 sınırı aşılmıştır.", "Uygun"))))</f>
        <v>%0,5 üzerindedir</v>
      </c>
      <c r="O6432" s="116" t="str">
        <f t="shared" si="2029"/>
        <v xml:space="preserve"> </v>
      </c>
      <c r="P6432" s="117"/>
      <c r="Q6432" s="118"/>
      <c r="R6432" s="119" t="str">
        <f t="shared" si="2030"/>
        <v/>
      </c>
      <c r="S6432" s="133">
        <f>IFERROR(IF(M6432&lt;=0.005,IF(F6432="",L6432,0),IF(F6432&lt;&gt;"",0,IF(P6432="",0,IF(P6432="H",0,IF(Q6432&lt;Veriler!$G$2,L6432*Veriler!$G$2,L6432*Q6432)))))," ")</f>
        <v>0</v>
      </c>
      <c r="T6432" s="133">
        <f>IF(Veriler!T6432&lt;=0.1, S6432, IF(AND(Veriler!T6432&gt;0.1, F6432="", P6432="E"), IF(Q6432&gt;Veriler!$G$2, Q6432*S6432, IF(Q6432&lt;Veriler!$G$2, Veriler!$G$2*S6432, Q6432*S6432)), 0))</f>
        <v>0</v>
      </c>
      <c r="U6432" s="133" t="str">
        <f t="shared" si="2031"/>
        <v xml:space="preserve"> </v>
      </c>
      <c r="V6432" s="134" t="str">
        <f>IFERROR(IF(O6432="%10 sınırı aşılmıştır.",L6432-T6432,IFERROR(IF(F6432="",IF(S6432=1,0,IF(L6432-S6432=0,"",L6432-S6432)),IF(Veriler!M6432="",L6432,IF(L6432*Veriler!M6432=0,"",L6432*Veriler!M6432))),L6432)),0)</f>
        <v/>
      </c>
      <c r="W6432" s="146"/>
      <c r="X6432" s="146"/>
      <c r="Y6432" s="146"/>
    </row>
    <row r="6433" spans="1:25" s="99" customFormat="1" ht="54.75" customHeight="1" x14ac:dyDescent="0.25">
      <c r="A6433" s="96">
        <f t="shared" si="2032"/>
        <v>4739</v>
      </c>
      <c r="B6433" s="175"/>
      <c r="C6433" s="176"/>
      <c r="D6433" s="113"/>
      <c r="E6433" s="115"/>
      <c r="F6433" s="174"/>
      <c r="G6433" s="114" t="str">
        <f t="shared" si="2027"/>
        <v/>
      </c>
      <c r="H6433" s="115"/>
      <c r="I6433" s="115"/>
      <c r="J6433" s="115"/>
      <c r="K6433" s="115"/>
      <c r="L6433" s="133" t="str">
        <f t="shared" si="2028"/>
        <v/>
      </c>
      <c r="M6433" s="116" t="str">
        <f>IF(L6433="", "", L6433/Veriler!$X$1)</f>
        <v/>
      </c>
      <c r="N6433" s="116" t="str">
        <f>IF(F6433&lt;&gt;"", "İthal Girdi", IF(Veriler!T6433="", "", IF(Veriler!S6433="H", "%0,5 üzerindedir", IF(Veriler!T6433&gt;0.1, "%10 sınırı aşılmıştır.", "Uygun"))))</f>
        <v>%0,5 üzerindedir</v>
      </c>
      <c r="O6433" s="116" t="str">
        <f t="shared" si="2029"/>
        <v xml:space="preserve"> </v>
      </c>
      <c r="P6433" s="117"/>
      <c r="Q6433" s="118"/>
      <c r="R6433" s="119" t="str">
        <f t="shared" si="2030"/>
        <v/>
      </c>
      <c r="S6433" s="133">
        <f>IFERROR(IF(M6433&lt;=0.005,IF(F6433="",L6433,0),IF(F6433&lt;&gt;"",0,IF(P6433="",0,IF(P6433="H",0,IF(Q6433&lt;Veriler!$G$2,L6433*Veriler!$G$2,L6433*Q6433)))))," ")</f>
        <v>0</v>
      </c>
      <c r="T6433" s="133">
        <f>IF(Veriler!T6433&lt;=0.1, S6433, IF(AND(Veriler!T6433&gt;0.1, F6433="", P6433="E"), IF(Q6433&gt;Veriler!$G$2, Q6433*S6433, IF(Q6433&lt;Veriler!$G$2, Veriler!$G$2*S6433, Q6433*S6433)), 0))</f>
        <v>0</v>
      </c>
      <c r="U6433" s="133" t="str">
        <f t="shared" si="2031"/>
        <v xml:space="preserve"> </v>
      </c>
      <c r="V6433" s="134" t="str">
        <f>IFERROR(IF(O6433="%10 sınırı aşılmıştır.",L6433-T6433,IFERROR(IF(F6433="",IF(S6433=1,0,IF(L6433-S6433=0,"",L6433-S6433)),IF(Veriler!M6433="",L6433,IF(L6433*Veriler!M6433=0,"",L6433*Veriler!M6433))),L6433)),0)</f>
        <v/>
      </c>
      <c r="W6433" s="146"/>
      <c r="X6433" s="146"/>
      <c r="Y6433" s="146"/>
    </row>
    <row r="6434" spans="1:25" s="99" customFormat="1" ht="54.75" customHeight="1" x14ac:dyDescent="0.25">
      <c r="A6434" s="96">
        <f t="shared" si="2032"/>
        <v>4740</v>
      </c>
      <c r="B6434" s="175"/>
      <c r="C6434" s="176"/>
      <c r="D6434" s="113"/>
      <c r="E6434" s="115"/>
      <c r="F6434" s="174"/>
      <c r="G6434" s="114" t="str">
        <f t="shared" si="2027"/>
        <v/>
      </c>
      <c r="H6434" s="115"/>
      <c r="I6434" s="115"/>
      <c r="J6434" s="115"/>
      <c r="K6434" s="115"/>
      <c r="L6434" s="133" t="str">
        <f t="shared" si="2028"/>
        <v/>
      </c>
      <c r="M6434" s="116" t="str">
        <f>IF(L6434="", "", L6434/Veriler!$X$1)</f>
        <v/>
      </c>
      <c r="N6434" s="116" t="str">
        <f>IF(F6434&lt;&gt;"", "İthal Girdi", IF(Veriler!T6434="", "", IF(Veriler!S6434="H", "%0,5 üzerindedir", IF(Veriler!T6434&gt;0.1, "%10 sınırı aşılmıştır.", "Uygun"))))</f>
        <v>%0,5 üzerindedir</v>
      </c>
      <c r="O6434" s="116" t="str">
        <f t="shared" si="2029"/>
        <v xml:space="preserve"> </v>
      </c>
      <c r="P6434" s="117"/>
      <c r="Q6434" s="118"/>
      <c r="R6434" s="119" t="str">
        <f t="shared" si="2030"/>
        <v/>
      </c>
      <c r="S6434" s="133">
        <f>IFERROR(IF(M6434&lt;=0.005,IF(F6434="",L6434,0),IF(F6434&lt;&gt;"",0,IF(P6434="",0,IF(P6434="H",0,IF(Q6434&lt;Veriler!$G$2,L6434*Veriler!$G$2,L6434*Q6434)))))," ")</f>
        <v>0</v>
      </c>
      <c r="T6434" s="133">
        <f>IF(Veriler!T6434&lt;=0.1, S6434, IF(AND(Veriler!T6434&gt;0.1, F6434="", P6434="E"), IF(Q6434&gt;Veriler!$G$2, Q6434*S6434, IF(Q6434&lt;Veriler!$G$2, Veriler!$G$2*S6434, Q6434*S6434)), 0))</f>
        <v>0</v>
      </c>
      <c r="U6434" s="133" t="str">
        <f t="shared" si="2031"/>
        <v xml:space="preserve"> </v>
      </c>
      <c r="V6434" s="134" t="str">
        <f>IFERROR(IF(O6434="%10 sınırı aşılmıştır.",L6434-T6434,IFERROR(IF(F6434="",IF(S6434=1,0,IF(L6434-S6434=0,"",L6434-S6434)),IF(Veriler!M6434="",L6434,IF(L6434*Veriler!M6434=0,"",L6434*Veriler!M6434))),L6434)),0)</f>
        <v/>
      </c>
      <c r="W6434" s="146"/>
      <c r="X6434" s="146"/>
      <c r="Y6434" s="146"/>
    </row>
    <row r="6435" spans="1:25" s="99" customFormat="1" ht="54.75" customHeight="1" x14ac:dyDescent="0.25">
      <c r="A6435" s="96">
        <f t="shared" si="2032"/>
        <v>4741</v>
      </c>
      <c r="B6435" s="175"/>
      <c r="C6435" s="176"/>
      <c r="D6435" s="113"/>
      <c r="E6435" s="115"/>
      <c r="F6435" s="174"/>
      <c r="G6435" s="114" t="str">
        <f t="shared" si="2027"/>
        <v/>
      </c>
      <c r="H6435" s="115"/>
      <c r="I6435" s="115"/>
      <c r="J6435" s="115"/>
      <c r="K6435" s="115"/>
      <c r="L6435" s="133" t="str">
        <f t="shared" si="2028"/>
        <v/>
      </c>
      <c r="M6435" s="116" t="str">
        <f>IF(L6435="", "", L6435/Veriler!$X$1)</f>
        <v/>
      </c>
      <c r="N6435" s="116" t="str">
        <f>IF(F6435&lt;&gt;"", "İthal Girdi", IF(Veriler!T6435="", "", IF(Veriler!S6435="H", "%0,5 üzerindedir", IF(Veriler!T6435&gt;0.1, "%10 sınırı aşılmıştır.", "Uygun"))))</f>
        <v>%0,5 üzerindedir</v>
      </c>
      <c r="O6435" s="116" t="str">
        <f t="shared" si="2029"/>
        <v xml:space="preserve"> </v>
      </c>
      <c r="P6435" s="117"/>
      <c r="Q6435" s="118"/>
      <c r="R6435" s="119" t="str">
        <f t="shared" si="2030"/>
        <v/>
      </c>
      <c r="S6435" s="133">
        <f>IFERROR(IF(M6435&lt;=0.005,IF(F6435="",L6435,0),IF(F6435&lt;&gt;"",0,IF(P6435="",0,IF(P6435="H",0,IF(Q6435&lt;Veriler!$G$2,L6435*Veriler!$G$2,L6435*Q6435)))))," ")</f>
        <v>0</v>
      </c>
      <c r="T6435" s="133">
        <f>IF(Veriler!T6435&lt;=0.1, S6435, IF(AND(Veriler!T6435&gt;0.1, F6435="", P6435="E"), IF(Q6435&gt;Veriler!$G$2, Q6435*S6435, IF(Q6435&lt;Veriler!$G$2, Veriler!$G$2*S6435, Q6435*S6435)), 0))</f>
        <v>0</v>
      </c>
      <c r="U6435" s="133" t="str">
        <f t="shared" si="2031"/>
        <v xml:space="preserve"> </v>
      </c>
      <c r="V6435" s="134" t="str">
        <f>IFERROR(IF(O6435="%10 sınırı aşılmıştır.",L6435-T6435,IFERROR(IF(F6435="",IF(S6435=1,0,IF(L6435-S6435=0,"",L6435-S6435)),IF(Veriler!M6435="",L6435,IF(L6435*Veriler!M6435=0,"",L6435*Veriler!M6435))),L6435)),0)</f>
        <v/>
      </c>
      <c r="W6435" s="146"/>
      <c r="X6435" s="146"/>
      <c r="Y6435" s="146"/>
    </row>
    <row r="6436" spans="1:25" s="99" customFormat="1" ht="54.75" customHeight="1" x14ac:dyDescent="0.25">
      <c r="A6436" s="96">
        <f t="shared" si="2032"/>
        <v>4742</v>
      </c>
      <c r="B6436" s="175"/>
      <c r="C6436" s="176"/>
      <c r="D6436" s="113"/>
      <c r="E6436" s="115"/>
      <c r="F6436" s="174"/>
      <c r="G6436" s="114" t="str">
        <f t="shared" si="2027"/>
        <v/>
      </c>
      <c r="H6436" s="115"/>
      <c r="I6436" s="115"/>
      <c r="J6436" s="115"/>
      <c r="K6436" s="115"/>
      <c r="L6436" s="133" t="str">
        <f t="shared" si="2028"/>
        <v/>
      </c>
      <c r="M6436" s="116" t="str">
        <f>IF(L6436="", "", L6436/Veriler!$X$1)</f>
        <v/>
      </c>
      <c r="N6436" s="116" t="str">
        <f>IF(F6436&lt;&gt;"", "İthal Girdi", IF(Veriler!T6436="", "", IF(Veriler!S6436="H", "%0,5 üzerindedir", IF(Veriler!T6436&gt;0.1, "%10 sınırı aşılmıştır.", "Uygun"))))</f>
        <v>%0,5 üzerindedir</v>
      </c>
      <c r="O6436" s="116" t="str">
        <f t="shared" si="2029"/>
        <v xml:space="preserve"> </v>
      </c>
      <c r="P6436" s="117"/>
      <c r="Q6436" s="118"/>
      <c r="R6436" s="119" t="str">
        <f t="shared" si="2030"/>
        <v/>
      </c>
      <c r="S6436" s="133">
        <f>IFERROR(IF(M6436&lt;=0.005,IF(F6436="",L6436,0),IF(F6436&lt;&gt;"",0,IF(P6436="",0,IF(P6436="H",0,IF(Q6436&lt;Veriler!$G$2,L6436*Veriler!$G$2,L6436*Q6436)))))," ")</f>
        <v>0</v>
      </c>
      <c r="T6436" s="133">
        <f>IF(Veriler!T6436&lt;=0.1, S6436, IF(AND(Veriler!T6436&gt;0.1, F6436="", P6436="E"), IF(Q6436&gt;Veriler!$G$2, Q6436*S6436, IF(Q6436&lt;Veriler!$G$2, Veriler!$G$2*S6436, Q6436*S6436)), 0))</f>
        <v>0</v>
      </c>
      <c r="U6436" s="133" t="str">
        <f t="shared" si="2031"/>
        <v xml:space="preserve"> </v>
      </c>
      <c r="V6436" s="134" t="str">
        <f>IFERROR(IF(O6436="%10 sınırı aşılmıştır.",L6436-T6436,IFERROR(IF(F6436="",IF(S6436=1,0,IF(L6436-S6436=0,"",L6436-S6436)),IF(Veriler!M6436="",L6436,IF(L6436*Veriler!M6436=0,"",L6436*Veriler!M6436))),L6436)),0)</f>
        <v/>
      </c>
      <c r="W6436" s="146"/>
      <c r="X6436" s="146"/>
      <c r="Y6436" s="146"/>
    </row>
    <row r="6437" spans="1:25" s="99" customFormat="1" ht="54.75" customHeight="1" x14ac:dyDescent="0.25">
      <c r="A6437" s="96">
        <f t="shared" si="2032"/>
        <v>4743</v>
      </c>
      <c r="B6437" s="175"/>
      <c r="C6437" s="176"/>
      <c r="D6437" s="113"/>
      <c r="E6437" s="115"/>
      <c r="F6437" s="174"/>
      <c r="G6437" s="114" t="str">
        <f t="shared" si="2027"/>
        <v/>
      </c>
      <c r="H6437" s="115"/>
      <c r="I6437" s="115"/>
      <c r="J6437" s="115"/>
      <c r="K6437" s="115"/>
      <c r="L6437" s="133" t="str">
        <f t="shared" si="2028"/>
        <v/>
      </c>
      <c r="M6437" s="116" t="str">
        <f>IF(L6437="", "", L6437/Veriler!$X$1)</f>
        <v/>
      </c>
      <c r="N6437" s="116" t="str">
        <f>IF(F6437&lt;&gt;"", "İthal Girdi", IF(Veriler!T6437="", "", IF(Veriler!S6437="H", "%0,5 üzerindedir", IF(Veriler!T6437&gt;0.1, "%10 sınırı aşılmıştır.", "Uygun"))))</f>
        <v>%0,5 üzerindedir</v>
      </c>
      <c r="O6437" s="116" t="str">
        <f t="shared" si="2029"/>
        <v xml:space="preserve"> </v>
      </c>
      <c r="P6437" s="117"/>
      <c r="Q6437" s="118"/>
      <c r="R6437" s="119" t="str">
        <f t="shared" si="2030"/>
        <v/>
      </c>
      <c r="S6437" s="133">
        <f>IFERROR(IF(M6437&lt;=0.005,IF(F6437="",L6437,0),IF(F6437&lt;&gt;"",0,IF(P6437="",0,IF(P6437="H",0,IF(Q6437&lt;Veriler!$G$2,L6437*Veriler!$G$2,L6437*Q6437)))))," ")</f>
        <v>0</v>
      </c>
      <c r="T6437" s="133">
        <f>IF(Veriler!T6437&lt;=0.1, S6437, IF(AND(Veriler!T6437&gt;0.1, F6437="", P6437="E"), IF(Q6437&gt;Veriler!$G$2, Q6437*S6437, IF(Q6437&lt;Veriler!$G$2, Veriler!$G$2*S6437, Q6437*S6437)), 0))</f>
        <v>0</v>
      </c>
      <c r="U6437" s="133" t="str">
        <f t="shared" si="2031"/>
        <v xml:space="preserve"> </v>
      </c>
      <c r="V6437" s="134" t="str">
        <f>IFERROR(IF(O6437="%10 sınırı aşılmıştır.",L6437-T6437,IFERROR(IF(F6437="",IF(S6437=1,0,IF(L6437-S6437=0,"",L6437-S6437)),IF(Veriler!M6437="",L6437,IF(L6437*Veriler!M6437=0,"",L6437*Veriler!M6437))),L6437)),0)</f>
        <v/>
      </c>
      <c r="W6437" s="146"/>
      <c r="X6437" s="146"/>
      <c r="Y6437" s="146"/>
    </row>
    <row r="6438" spans="1:25" s="99" customFormat="1" ht="54.75" customHeight="1" x14ac:dyDescent="0.25">
      <c r="A6438" s="96">
        <f t="shared" si="2032"/>
        <v>4744</v>
      </c>
      <c r="B6438" s="175"/>
      <c r="C6438" s="176"/>
      <c r="D6438" s="113"/>
      <c r="E6438" s="115"/>
      <c r="F6438" s="174"/>
      <c r="G6438" s="114" t="str">
        <f t="shared" si="2027"/>
        <v/>
      </c>
      <c r="H6438" s="115"/>
      <c r="I6438" s="115"/>
      <c r="J6438" s="115"/>
      <c r="K6438" s="115"/>
      <c r="L6438" s="133" t="str">
        <f t="shared" si="2028"/>
        <v/>
      </c>
      <c r="M6438" s="116" t="str">
        <f>IF(L6438="", "", L6438/Veriler!$X$1)</f>
        <v/>
      </c>
      <c r="N6438" s="116" t="str">
        <f>IF(F6438&lt;&gt;"", "İthal Girdi", IF(Veriler!T6438="", "", IF(Veriler!S6438="H", "%0,5 üzerindedir", IF(Veriler!T6438&gt;0.1, "%10 sınırı aşılmıştır.", "Uygun"))))</f>
        <v>%0,5 üzerindedir</v>
      </c>
      <c r="O6438" s="116" t="str">
        <f t="shared" si="2029"/>
        <v xml:space="preserve"> </v>
      </c>
      <c r="P6438" s="117"/>
      <c r="Q6438" s="118"/>
      <c r="R6438" s="119" t="str">
        <f t="shared" si="2030"/>
        <v/>
      </c>
      <c r="S6438" s="133">
        <f>IFERROR(IF(M6438&lt;=0.005,IF(F6438="",L6438,0),IF(F6438&lt;&gt;"",0,IF(P6438="",0,IF(P6438="H",0,IF(Q6438&lt;Veriler!$G$2,L6438*Veriler!$G$2,L6438*Q6438)))))," ")</f>
        <v>0</v>
      </c>
      <c r="T6438" s="133">
        <f>IF(Veriler!T6438&lt;=0.1, S6438, IF(AND(Veriler!T6438&gt;0.1, F6438="", P6438="E"), IF(Q6438&gt;Veriler!$G$2, Q6438*S6438, IF(Q6438&lt;Veriler!$G$2, Veriler!$G$2*S6438, Q6438*S6438)), 0))</f>
        <v>0</v>
      </c>
      <c r="U6438" s="133" t="str">
        <f t="shared" si="2031"/>
        <v xml:space="preserve"> </v>
      </c>
      <c r="V6438" s="134" t="str">
        <f>IFERROR(IF(O6438="%10 sınırı aşılmıştır.",L6438-T6438,IFERROR(IF(F6438="",IF(S6438=1,0,IF(L6438-S6438=0,"",L6438-S6438)),IF(Veriler!M6438="",L6438,IF(L6438*Veriler!M6438=0,"",L6438*Veriler!M6438))),L6438)),0)</f>
        <v/>
      </c>
      <c r="W6438" s="146"/>
      <c r="X6438" s="146"/>
      <c r="Y6438" s="146"/>
    </row>
    <row r="6439" spans="1:25" s="99" customFormat="1" ht="54.75" customHeight="1" x14ac:dyDescent="0.25">
      <c r="A6439" s="96">
        <f t="shared" si="2032"/>
        <v>4745</v>
      </c>
      <c r="B6439" s="175"/>
      <c r="C6439" s="176"/>
      <c r="D6439" s="113"/>
      <c r="E6439" s="115"/>
      <c r="F6439" s="174"/>
      <c r="G6439" s="114" t="str">
        <f t="shared" si="2027"/>
        <v/>
      </c>
      <c r="H6439" s="115"/>
      <c r="I6439" s="115"/>
      <c r="J6439" s="115"/>
      <c r="K6439" s="115"/>
      <c r="L6439" s="133" t="str">
        <f t="shared" si="2028"/>
        <v/>
      </c>
      <c r="M6439" s="116" t="str">
        <f>IF(L6439="", "", L6439/Veriler!$X$1)</f>
        <v/>
      </c>
      <c r="N6439" s="116" t="str">
        <f>IF(F6439&lt;&gt;"", "İthal Girdi", IF(Veriler!T6439="", "", IF(Veriler!S6439="H", "%0,5 üzerindedir", IF(Veriler!T6439&gt;0.1, "%10 sınırı aşılmıştır.", "Uygun"))))</f>
        <v>%0,5 üzerindedir</v>
      </c>
      <c r="O6439" s="116" t="str">
        <f t="shared" si="2029"/>
        <v xml:space="preserve"> </v>
      </c>
      <c r="P6439" s="117"/>
      <c r="Q6439" s="118"/>
      <c r="R6439" s="119" t="str">
        <f t="shared" si="2030"/>
        <v/>
      </c>
      <c r="S6439" s="133">
        <f>IFERROR(IF(M6439&lt;=0.005,IF(F6439="",L6439,0),IF(F6439&lt;&gt;"",0,IF(P6439="",0,IF(P6439="H",0,IF(Q6439&lt;Veriler!$G$2,L6439*Veriler!$G$2,L6439*Q6439)))))," ")</f>
        <v>0</v>
      </c>
      <c r="T6439" s="133">
        <f>IF(Veriler!T6439&lt;=0.1, S6439, IF(AND(Veriler!T6439&gt;0.1, F6439="", P6439="E"), IF(Q6439&gt;Veriler!$G$2, Q6439*S6439, IF(Q6439&lt;Veriler!$G$2, Veriler!$G$2*S6439, Q6439*S6439)), 0))</f>
        <v>0</v>
      </c>
      <c r="U6439" s="133" t="str">
        <f t="shared" si="2031"/>
        <v xml:space="preserve"> </v>
      </c>
      <c r="V6439" s="134" t="str">
        <f>IFERROR(IF(O6439="%10 sınırı aşılmıştır.",L6439-T6439,IFERROR(IF(F6439="",IF(S6439=1,0,IF(L6439-S6439=0,"",L6439-S6439)),IF(Veriler!M6439="",L6439,IF(L6439*Veriler!M6439=0,"",L6439*Veriler!M6439))),L6439)),0)</f>
        <v/>
      </c>
      <c r="W6439" s="146"/>
      <c r="X6439" s="146"/>
      <c r="Y6439" s="146"/>
    </row>
    <row r="6440" spans="1:25" s="99" customFormat="1" ht="54.75" customHeight="1" x14ac:dyDescent="0.25">
      <c r="A6440" s="96">
        <f t="shared" si="2032"/>
        <v>4746</v>
      </c>
      <c r="B6440" s="175"/>
      <c r="C6440" s="176"/>
      <c r="D6440" s="113"/>
      <c r="E6440" s="115"/>
      <c r="F6440" s="174"/>
      <c r="G6440" s="114" t="str">
        <f t="shared" si="2027"/>
        <v/>
      </c>
      <c r="H6440" s="115"/>
      <c r="I6440" s="115"/>
      <c r="J6440" s="115"/>
      <c r="K6440" s="115"/>
      <c r="L6440" s="133" t="str">
        <f t="shared" si="2028"/>
        <v/>
      </c>
      <c r="M6440" s="116" t="str">
        <f>IF(L6440="", "", L6440/Veriler!$X$1)</f>
        <v/>
      </c>
      <c r="N6440" s="116" t="str">
        <f>IF(F6440&lt;&gt;"", "İthal Girdi", IF(Veriler!T6440="", "", IF(Veriler!S6440="H", "%0,5 üzerindedir", IF(Veriler!T6440&gt;0.1, "%10 sınırı aşılmıştır.", "Uygun"))))</f>
        <v>%0,5 üzerindedir</v>
      </c>
      <c r="O6440" s="116" t="str">
        <f t="shared" si="2029"/>
        <v xml:space="preserve"> </v>
      </c>
      <c r="P6440" s="117"/>
      <c r="Q6440" s="118"/>
      <c r="R6440" s="119" t="str">
        <f t="shared" si="2030"/>
        <v/>
      </c>
      <c r="S6440" s="133">
        <f>IFERROR(IF(M6440&lt;=0.005,IF(F6440="",L6440,0),IF(F6440&lt;&gt;"",0,IF(P6440="",0,IF(P6440="H",0,IF(Q6440&lt;Veriler!$G$2,L6440*Veriler!$G$2,L6440*Q6440)))))," ")</f>
        <v>0</v>
      </c>
      <c r="T6440" s="133">
        <f>IF(Veriler!T6440&lt;=0.1, S6440, IF(AND(Veriler!T6440&gt;0.1, F6440="", P6440="E"), IF(Q6440&gt;Veriler!$G$2, Q6440*S6440, IF(Q6440&lt;Veriler!$G$2, Veriler!$G$2*S6440, Q6440*S6440)), 0))</f>
        <v>0</v>
      </c>
      <c r="U6440" s="133" t="str">
        <f t="shared" si="2031"/>
        <v xml:space="preserve"> </v>
      </c>
      <c r="V6440" s="134" t="str">
        <f>IFERROR(IF(O6440="%10 sınırı aşılmıştır.",L6440-T6440,IFERROR(IF(F6440="",IF(S6440=1,0,IF(L6440-S6440=0,"",L6440-S6440)),IF(Veriler!M6440="",L6440,IF(L6440*Veriler!M6440=0,"",L6440*Veriler!M6440))),L6440)),0)</f>
        <v/>
      </c>
      <c r="W6440" s="146"/>
      <c r="X6440" s="146"/>
      <c r="Y6440" s="146"/>
    </row>
    <row r="6441" spans="1:25" s="99" customFormat="1" ht="36" hidden="1" customHeight="1" x14ac:dyDescent="0.25">
      <c r="A6441" s="101"/>
      <c r="B6441" s="191" t="s">
        <v>16</v>
      </c>
      <c r="C6441" s="176"/>
      <c r="D6441" s="120"/>
      <c r="E6441" s="171"/>
      <c r="F6441" s="172"/>
      <c r="G6441" s="121"/>
      <c r="H6441" s="115"/>
      <c r="I6441" s="115"/>
      <c r="J6441" s="115"/>
      <c r="K6441" s="115"/>
      <c r="L6441" s="121"/>
      <c r="M6441" s="121"/>
      <c r="N6441" s="121"/>
      <c r="O6441" s="121"/>
      <c r="P6441" s="120"/>
      <c r="Q6441" s="120"/>
      <c r="R6441" s="183"/>
      <c r="S6441" s="184"/>
      <c r="T6441" s="121"/>
      <c r="U6441" s="121"/>
      <c r="V6441" s="121"/>
      <c r="W6441" s="146"/>
      <c r="X6441" s="146"/>
      <c r="Y6441" s="146"/>
    </row>
    <row r="6442" spans="1:25" s="99" customFormat="1" ht="54.75" customHeight="1" x14ac:dyDescent="0.25">
      <c r="A6442" s="96">
        <f>A6440+1</f>
        <v>4747</v>
      </c>
      <c r="B6442" s="175"/>
      <c r="C6442" s="176"/>
      <c r="D6442" s="113"/>
      <c r="E6442" s="115"/>
      <c r="F6442" s="174"/>
      <c r="G6442" s="114" t="str">
        <f t="shared" ref="G6442:G6455" si="2033">IF(AND(F6442&lt;&gt;"",V6442&lt;&gt;"",L6442&lt;&gt;0),V6442/L6442,"")</f>
        <v/>
      </c>
      <c r="H6442" s="115"/>
      <c r="I6442" s="115"/>
      <c r="J6442" s="115"/>
      <c r="K6442" s="115"/>
      <c r="L6442" s="133" t="str">
        <f t="shared" ref="L6442:L6455" si="2034">IF(AND(H6442&lt;&gt;0, J6442&lt;&gt;0, K6442&lt;&gt;0), H6442*J6442*K6442, "")</f>
        <v/>
      </c>
      <c r="M6442" s="116" t="str">
        <f>IF(L6442="", "", L6442/Veriler!$X$1)</f>
        <v/>
      </c>
      <c r="N6442" s="116" t="str">
        <f>IF(F6442&lt;&gt;"", "İthal Girdi", IF(Veriler!T6442="", "", IF(Veriler!S6442="H", "%0,5 üzerindedir", IF(Veriler!T6442&gt;0.1, "%10 sınırı aşılmıştır.", "Uygun"))))</f>
        <v>%0,5 üzerindedir</v>
      </c>
      <c r="O6442" s="116" t="str">
        <f t="shared" ref="O6442:O6455" si="2035">IF(M6442=""," ",N6442)</f>
        <v xml:space="preserve"> </v>
      </c>
      <c r="P6442" s="117"/>
      <c r="Q6442" s="118"/>
      <c r="R6442" s="119" t="str">
        <f t="shared" ref="R6442:R6455" si="2036">IFERROR(IF(AND(T6442&lt;&gt;"",L6442&lt;&gt;"",L6442&lt;&gt;0,T6442&lt;&gt;0),T6442/L6442,"")," ")</f>
        <v/>
      </c>
      <c r="S6442" s="133">
        <f>IFERROR(IF(M6442&lt;=0.005,IF(F6442="",L6442,0),IF(F6442&lt;&gt;"",0,IF(P6442="",0,IF(P6442="H",0,IF(Q6442&lt;Veriler!$G$2,L6442*Veriler!$G$2,L6442*Q6442)))))," ")</f>
        <v>0</v>
      </c>
      <c r="T6442" s="133">
        <f>IF(Veriler!T6442&lt;=0.1, S6442, IF(AND(Veriler!T6442&gt;0.1, F6442="", P6442="E"), IF(Q6442&gt;Veriler!$G$2, Q6442*S6442, IF(Q6442&lt;Veriler!$G$2, Veriler!$G$2*S6442, Q6442*S6442)), 0))</f>
        <v>0</v>
      </c>
      <c r="U6442" s="133" t="str">
        <f t="shared" ref="U6442:U6455" si="2037">IF(T6442=0," ",T6442)</f>
        <v xml:space="preserve"> </v>
      </c>
      <c r="V6442" s="134" t="str">
        <f>IFERROR(IF(O6442="%10 sınırı aşılmıştır.",L6442-T6442,IFERROR(IF(F6442="",IF(S6442=1,0,IF(L6442-S6442=0,"",L6442-S6442)),IF(Veriler!M6442="",L6442,IF(L6442*Veriler!M6442=0,"",L6442*Veriler!M6442))),L6442)),0)</f>
        <v/>
      </c>
      <c r="W6442" s="146"/>
      <c r="X6442" s="146"/>
      <c r="Y6442" s="146"/>
    </row>
    <row r="6443" spans="1:25" s="99" customFormat="1" ht="54.75" customHeight="1" x14ac:dyDescent="0.25">
      <c r="A6443" s="96">
        <f t="shared" ref="A6443:A6455" si="2038">A6442+1</f>
        <v>4748</v>
      </c>
      <c r="B6443" s="175"/>
      <c r="C6443" s="176"/>
      <c r="D6443" s="113"/>
      <c r="E6443" s="115"/>
      <c r="F6443" s="174"/>
      <c r="G6443" s="114" t="str">
        <f t="shared" si="2033"/>
        <v/>
      </c>
      <c r="H6443" s="115"/>
      <c r="I6443" s="115"/>
      <c r="J6443" s="115"/>
      <c r="K6443" s="115"/>
      <c r="L6443" s="133" t="str">
        <f t="shared" si="2034"/>
        <v/>
      </c>
      <c r="M6443" s="116" t="str">
        <f>IF(L6443="", "", L6443/Veriler!$X$1)</f>
        <v/>
      </c>
      <c r="N6443" s="116" t="str">
        <f>IF(F6443&lt;&gt;"", "İthal Girdi", IF(Veriler!T6443="", "", IF(Veriler!S6443="H", "%0,5 üzerindedir", IF(Veriler!T6443&gt;0.1, "%10 sınırı aşılmıştır.", "Uygun"))))</f>
        <v>%0,5 üzerindedir</v>
      </c>
      <c r="O6443" s="116" t="str">
        <f t="shared" si="2035"/>
        <v xml:space="preserve"> </v>
      </c>
      <c r="P6443" s="117"/>
      <c r="Q6443" s="118"/>
      <c r="R6443" s="119" t="str">
        <f t="shared" si="2036"/>
        <v/>
      </c>
      <c r="S6443" s="133">
        <f>IFERROR(IF(M6443&lt;=0.005,IF(F6443="",L6443,0),IF(F6443&lt;&gt;"",0,IF(P6443="",0,IF(P6443="H",0,IF(Q6443&lt;Veriler!$G$2,L6443*Veriler!$G$2,L6443*Q6443)))))," ")</f>
        <v>0</v>
      </c>
      <c r="T6443" s="133">
        <f>IF(Veriler!T6443&lt;=0.1, S6443, IF(AND(Veriler!T6443&gt;0.1, F6443="", P6443="E"), IF(Q6443&gt;Veriler!$G$2, Q6443*S6443, IF(Q6443&lt;Veriler!$G$2, Veriler!$G$2*S6443, Q6443*S6443)), 0))</f>
        <v>0</v>
      </c>
      <c r="U6443" s="133" t="str">
        <f t="shared" si="2037"/>
        <v xml:space="preserve"> </v>
      </c>
      <c r="V6443" s="134" t="str">
        <f>IFERROR(IF(O6443="%10 sınırı aşılmıştır.",L6443-T6443,IFERROR(IF(F6443="",IF(S6443=1,0,IF(L6443-S6443=0,"",L6443-S6443)),IF(Veriler!M6443="",L6443,IF(L6443*Veriler!M6443=0,"",L6443*Veriler!M6443))),L6443)),0)</f>
        <v/>
      </c>
      <c r="W6443" s="146"/>
      <c r="X6443" s="146"/>
      <c r="Y6443" s="146"/>
    </row>
    <row r="6444" spans="1:25" s="99" customFormat="1" ht="54.75" customHeight="1" x14ac:dyDescent="0.25">
      <c r="A6444" s="96">
        <f t="shared" si="2038"/>
        <v>4749</v>
      </c>
      <c r="B6444" s="175"/>
      <c r="C6444" s="176"/>
      <c r="D6444" s="113"/>
      <c r="E6444" s="115"/>
      <c r="F6444" s="174"/>
      <c r="G6444" s="114" t="str">
        <f t="shared" si="2033"/>
        <v/>
      </c>
      <c r="H6444" s="115"/>
      <c r="I6444" s="115"/>
      <c r="J6444" s="115"/>
      <c r="K6444" s="115"/>
      <c r="L6444" s="133" t="str">
        <f t="shared" si="2034"/>
        <v/>
      </c>
      <c r="M6444" s="116" t="str">
        <f>IF(L6444="", "", L6444/Veriler!$X$1)</f>
        <v/>
      </c>
      <c r="N6444" s="116" t="str">
        <f>IF(F6444&lt;&gt;"", "İthal Girdi", IF(Veriler!T6444="", "", IF(Veriler!S6444="H", "%0,5 üzerindedir", IF(Veriler!T6444&gt;0.1, "%10 sınırı aşılmıştır.", "Uygun"))))</f>
        <v>%0,5 üzerindedir</v>
      </c>
      <c r="O6444" s="116" t="str">
        <f t="shared" si="2035"/>
        <v xml:space="preserve"> </v>
      </c>
      <c r="P6444" s="117"/>
      <c r="Q6444" s="118"/>
      <c r="R6444" s="119" t="str">
        <f t="shared" si="2036"/>
        <v/>
      </c>
      <c r="S6444" s="133">
        <f>IFERROR(IF(M6444&lt;=0.005,IF(F6444="",L6444,0),IF(F6444&lt;&gt;"",0,IF(P6444="",0,IF(P6444="H",0,IF(Q6444&lt;Veriler!$G$2,L6444*Veriler!$G$2,L6444*Q6444)))))," ")</f>
        <v>0</v>
      </c>
      <c r="T6444" s="133">
        <f>IF(Veriler!T6444&lt;=0.1, S6444, IF(AND(Veriler!T6444&gt;0.1, F6444="", P6444="E"), IF(Q6444&gt;Veriler!$G$2, Q6444*S6444, IF(Q6444&lt;Veriler!$G$2, Veriler!$G$2*S6444, Q6444*S6444)), 0))</f>
        <v>0</v>
      </c>
      <c r="U6444" s="133" t="str">
        <f t="shared" si="2037"/>
        <v xml:space="preserve"> </v>
      </c>
      <c r="V6444" s="134" t="str">
        <f>IFERROR(IF(O6444="%10 sınırı aşılmıştır.",L6444-T6444,IFERROR(IF(F6444="",IF(S6444=1,0,IF(L6444-S6444=0,"",L6444-S6444)),IF(Veriler!M6444="",L6444,IF(L6444*Veriler!M6444=0,"",L6444*Veriler!M6444))),L6444)),0)</f>
        <v/>
      </c>
      <c r="W6444" s="146"/>
      <c r="X6444" s="146"/>
      <c r="Y6444" s="146"/>
    </row>
    <row r="6445" spans="1:25" s="99" customFormat="1" ht="54.75" customHeight="1" x14ac:dyDescent="0.25">
      <c r="A6445" s="96">
        <f t="shared" si="2038"/>
        <v>4750</v>
      </c>
      <c r="B6445" s="175"/>
      <c r="C6445" s="176"/>
      <c r="D6445" s="113"/>
      <c r="E6445" s="115"/>
      <c r="F6445" s="174"/>
      <c r="G6445" s="114" t="str">
        <f t="shared" si="2033"/>
        <v/>
      </c>
      <c r="H6445" s="115"/>
      <c r="I6445" s="115"/>
      <c r="J6445" s="115"/>
      <c r="K6445" s="115"/>
      <c r="L6445" s="133" t="str">
        <f t="shared" si="2034"/>
        <v/>
      </c>
      <c r="M6445" s="116" t="str">
        <f>IF(L6445="", "", L6445/Veriler!$X$1)</f>
        <v/>
      </c>
      <c r="N6445" s="116" t="str">
        <f>IF(F6445&lt;&gt;"", "İthal Girdi", IF(Veriler!T6445="", "", IF(Veriler!S6445="H", "%0,5 üzerindedir", IF(Veriler!T6445&gt;0.1, "%10 sınırı aşılmıştır.", "Uygun"))))</f>
        <v>%0,5 üzerindedir</v>
      </c>
      <c r="O6445" s="116" t="str">
        <f t="shared" si="2035"/>
        <v xml:space="preserve"> </v>
      </c>
      <c r="P6445" s="117"/>
      <c r="Q6445" s="118"/>
      <c r="R6445" s="119" t="str">
        <f t="shared" si="2036"/>
        <v/>
      </c>
      <c r="S6445" s="133">
        <f>IFERROR(IF(M6445&lt;=0.005,IF(F6445="",L6445,0),IF(F6445&lt;&gt;"",0,IF(P6445="",0,IF(P6445="H",0,IF(Q6445&lt;Veriler!$G$2,L6445*Veriler!$G$2,L6445*Q6445)))))," ")</f>
        <v>0</v>
      </c>
      <c r="T6445" s="133">
        <f>IF(Veriler!T6445&lt;=0.1, S6445, IF(AND(Veriler!T6445&gt;0.1, F6445="", P6445="E"), IF(Q6445&gt;Veriler!$G$2, Q6445*S6445, IF(Q6445&lt;Veriler!$G$2, Veriler!$G$2*S6445, Q6445*S6445)), 0))</f>
        <v>0</v>
      </c>
      <c r="U6445" s="133" t="str">
        <f t="shared" si="2037"/>
        <v xml:space="preserve"> </v>
      </c>
      <c r="V6445" s="134" t="str">
        <f>IFERROR(IF(O6445="%10 sınırı aşılmıştır.",L6445-T6445,IFERROR(IF(F6445="",IF(S6445=1,0,IF(L6445-S6445=0,"",L6445-S6445)),IF(Veriler!M6445="",L6445,IF(L6445*Veriler!M6445=0,"",L6445*Veriler!M6445))),L6445)),0)</f>
        <v/>
      </c>
      <c r="W6445" s="146"/>
      <c r="X6445" s="146"/>
      <c r="Y6445" s="146"/>
    </row>
    <row r="6446" spans="1:25" s="99" customFormat="1" ht="54.75" customHeight="1" x14ac:dyDescent="0.25">
      <c r="A6446" s="96">
        <f t="shared" si="2038"/>
        <v>4751</v>
      </c>
      <c r="B6446" s="175"/>
      <c r="C6446" s="176"/>
      <c r="D6446" s="113"/>
      <c r="E6446" s="115"/>
      <c r="F6446" s="174"/>
      <c r="G6446" s="114" t="str">
        <f t="shared" si="2033"/>
        <v/>
      </c>
      <c r="H6446" s="115"/>
      <c r="I6446" s="115"/>
      <c r="J6446" s="115"/>
      <c r="K6446" s="115"/>
      <c r="L6446" s="133" t="str">
        <f t="shared" si="2034"/>
        <v/>
      </c>
      <c r="M6446" s="116" t="str">
        <f>IF(L6446="", "", L6446/Veriler!$X$1)</f>
        <v/>
      </c>
      <c r="N6446" s="116" t="str">
        <f>IF(F6446&lt;&gt;"", "İthal Girdi", IF(Veriler!T6446="", "", IF(Veriler!S6446="H", "%0,5 üzerindedir", IF(Veriler!T6446&gt;0.1, "%10 sınırı aşılmıştır.", "Uygun"))))</f>
        <v>%0,5 üzerindedir</v>
      </c>
      <c r="O6446" s="116" t="str">
        <f t="shared" si="2035"/>
        <v xml:space="preserve"> </v>
      </c>
      <c r="P6446" s="117"/>
      <c r="Q6446" s="118"/>
      <c r="R6446" s="119" t="str">
        <f t="shared" si="2036"/>
        <v/>
      </c>
      <c r="S6446" s="133">
        <f>IFERROR(IF(M6446&lt;=0.005,IF(F6446="",L6446,0),IF(F6446&lt;&gt;"",0,IF(P6446="",0,IF(P6446="H",0,IF(Q6446&lt;Veriler!$G$2,L6446*Veriler!$G$2,L6446*Q6446)))))," ")</f>
        <v>0</v>
      </c>
      <c r="T6446" s="133">
        <f>IF(Veriler!T6446&lt;=0.1, S6446, IF(AND(Veriler!T6446&gt;0.1, F6446="", P6446="E"), IF(Q6446&gt;Veriler!$G$2, Q6446*S6446, IF(Q6446&lt;Veriler!$G$2, Veriler!$G$2*S6446, Q6446*S6446)), 0))</f>
        <v>0</v>
      </c>
      <c r="U6446" s="133" t="str">
        <f t="shared" si="2037"/>
        <v xml:space="preserve"> </v>
      </c>
      <c r="V6446" s="134" t="str">
        <f>IFERROR(IF(O6446="%10 sınırı aşılmıştır.",L6446-T6446,IFERROR(IF(F6446="",IF(S6446=1,0,IF(L6446-S6446=0,"",L6446-S6446)),IF(Veriler!M6446="",L6446,IF(L6446*Veriler!M6446=0,"",L6446*Veriler!M6446))),L6446)),0)</f>
        <v/>
      </c>
      <c r="W6446" s="146"/>
      <c r="X6446" s="146"/>
      <c r="Y6446" s="146"/>
    </row>
    <row r="6447" spans="1:25" s="99" customFormat="1" ht="54.75" customHeight="1" x14ac:dyDescent="0.25">
      <c r="A6447" s="96">
        <f t="shared" si="2038"/>
        <v>4752</v>
      </c>
      <c r="B6447" s="175"/>
      <c r="C6447" s="176"/>
      <c r="D6447" s="113"/>
      <c r="E6447" s="115"/>
      <c r="F6447" s="174"/>
      <c r="G6447" s="114" t="str">
        <f t="shared" si="2033"/>
        <v/>
      </c>
      <c r="H6447" s="115"/>
      <c r="I6447" s="115"/>
      <c r="J6447" s="115"/>
      <c r="K6447" s="115"/>
      <c r="L6447" s="133" t="str">
        <f t="shared" si="2034"/>
        <v/>
      </c>
      <c r="M6447" s="116" t="str">
        <f>IF(L6447="", "", L6447/Veriler!$X$1)</f>
        <v/>
      </c>
      <c r="N6447" s="116" t="str">
        <f>IF(F6447&lt;&gt;"", "İthal Girdi", IF(Veriler!T6447="", "", IF(Veriler!S6447="H", "%0,5 üzerindedir", IF(Veriler!T6447&gt;0.1, "%10 sınırı aşılmıştır.", "Uygun"))))</f>
        <v>%0,5 üzerindedir</v>
      </c>
      <c r="O6447" s="116" t="str">
        <f t="shared" si="2035"/>
        <v xml:space="preserve"> </v>
      </c>
      <c r="P6447" s="117"/>
      <c r="Q6447" s="118"/>
      <c r="R6447" s="119" t="str">
        <f t="shared" si="2036"/>
        <v/>
      </c>
      <c r="S6447" s="133">
        <f>IFERROR(IF(M6447&lt;=0.005,IF(F6447="",L6447,0),IF(F6447&lt;&gt;"",0,IF(P6447="",0,IF(P6447="H",0,IF(Q6447&lt;Veriler!$G$2,L6447*Veriler!$G$2,L6447*Q6447)))))," ")</f>
        <v>0</v>
      </c>
      <c r="T6447" s="133">
        <f>IF(Veriler!T6447&lt;=0.1, S6447, IF(AND(Veriler!T6447&gt;0.1, F6447="", P6447="E"), IF(Q6447&gt;Veriler!$G$2, Q6447*S6447, IF(Q6447&lt;Veriler!$G$2, Veriler!$G$2*S6447, Q6447*S6447)), 0))</f>
        <v>0</v>
      </c>
      <c r="U6447" s="133" t="str">
        <f t="shared" si="2037"/>
        <v xml:space="preserve"> </v>
      </c>
      <c r="V6447" s="134" t="str">
        <f>IFERROR(IF(O6447="%10 sınırı aşılmıştır.",L6447-T6447,IFERROR(IF(F6447="",IF(S6447=1,0,IF(L6447-S6447=0,"",L6447-S6447)),IF(Veriler!M6447="",L6447,IF(L6447*Veriler!M6447=0,"",L6447*Veriler!M6447))),L6447)),0)</f>
        <v/>
      </c>
      <c r="W6447" s="146"/>
      <c r="X6447" s="146"/>
      <c r="Y6447" s="146"/>
    </row>
    <row r="6448" spans="1:25" s="99" customFormat="1" ht="54.75" customHeight="1" x14ac:dyDescent="0.25">
      <c r="A6448" s="96">
        <f t="shared" si="2038"/>
        <v>4753</v>
      </c>
      <c r="B6448" s="175"/>
      <c r="C6448" s="176"/>
      <c r="D6448" s="113"/>
      <c r="E6448" s="115"/>
      <c r="F6448" s="174"/>
      <c r="G6448" s="114" t="str">
        <f t="shared" si="2033"/>
        <v/>
      </c>
      <c r="H6448" s="115"/>
      <c r="I6448" s="115"/>
      <c r="J6448" s="115"/>
      <c r="K6448" s="115"/>
      <c r="L6448" s="133" t="str">
        <f t="shared" si="2034"/>
        <v/>
      </c>
      <c r="M6448" s="116" t="str">
        <f>IF(L6448="", "", L6448/Veriler!$X$1)</f>
        <v/>
      </c>
      <c r="N6448" s="116" t="str">
        <f>IF(F6448&lt;&gt;"", "İthal Girdi", IF(Veriler!T6448="", "", IF(Veriler!S6448="H", "%0,5 üzerindedir", IF(Veriler!T6448&gt;0.1, "%10 sınırı aşılmıştır.", "Uygun"))))</f>
        <v>%0,5 üzerindedir</v>
      </c>
      <c r="O6448" s="116" t="str">
        <f t="shared" si="2035"/>
        <v xml:space="preserve"> </v>
      </c>
      <c r="P6448" s="117"/>
      <c r="Q6448" s="118"/>
      <c r="R6448" s="119" t="str">
        <f t="shared" si="2036"/>
        <v/>
      </c>
      <c r="S6448" s="133">
        <f>IFERROR(IF(M6448&lt;=0.005,IF(F6448="",L6448,0),IF(F6448&lt;&gt;"",0,IF(P6448="",0,IF(P6448="H",0,IF(Q6448&lt;Veriler!$G$2,L6448*Veriler!$G$2,L6448*Q6448)))))," ")</f>
        <v>0</v>
      </c>
      <c r="T6448" s="133">
        <f>IF(Veriler!T6448&lt;=0.1, S6448, IF(AND(Veriler!T6448&gt;0.1, F6448="", P6448="E"), IF(Q6448&gt;Veriler!$G$2, Q6448*S6448, IF(Q6448&lt;Veriler!$G$2, Veriler!$G$2*S6448, Q6448*S6448)), 0))</f>
        <v>0</v>
      </c>
      <c r="U6448" s="133" t="str">
        <f t="shared" si="2037"/>
        <v xml:space="preserve"> </v>
      </c>
      <c r="V6448" s="134" t="str">
        <f>IFERROR(IF(O6448="%10 sınırı aşılmıştır.",L6448-T6448,IFERROR(IF(F6448="",IF(S6448=1,0,IF(L6448-S6448=0,"",L6448-S6448)),IF(Veriler!M6448="",L6448,IF(L6448*Veriler!M6448=0,"",L6448*Veriler!M6448))),L6448)),0)</f>
        <v/>
      </c>
      <c r="W6448" s="146"/>
      <c r="X6448" s="146"/>
      <c r="Y6448" s="146"/>
    </row>
    <row r="6449" spans="1:25" s="99" customFormat="1" ht="54.75" customHeight="1" x14ac:dyDescent="0.25">
      <c r="A6449" s="96">
        <f t="shared" si="2038"/>
        <v>4754</v>
      </c>
      <c r="B6449" s="175"/>
      <c r="C6449" s="176"/>
      <c r="D6449" s="113"/>
      <c r="E6449" s="115"/>
      <c r="F6449" s="174"/>
      <c r="G6449" s="114" t="str">
        <f t="shared" si="2033"/>
        <v/>
      </c>
      <c r="H6449" s="115"/>
      <c r="I6449" s="115"/>
      <c r="J6449" s="115"/>
      <c r="K6449" s="115"/>
      <c r="L6449" s="133" t="str">
        <f t="shared" si="2034"/>
        <v/>
      </c>
      <c r="M6449" s="116" t="str">
        <f>IF(L6449="", "", L6449/Veriler!$X$1)</f>
        <v/>
      </c>
      <c r="N6449" s="116" t="str">
        <f>IF(F6449&lt;&gt;"", "İthal Girdi", IF(Veriler!T6449="", "", IF(Veriler!S6449="H", "%0,5 üzerindedir", IF(Veriler!T6449&gt;0.1, "%10 sınırı aşılmıştır.", "Uygun"))))</f>
        <v>%0,5 üzerindedir</v>
      </c>
      <c r="O6449" s="116" t="str">
        <f t="shared" si="2035"/>
        <v xml:space="preserve"> </v>
      </c>
      <c r="P6449" s="117"/>
      <c r="Q6449" s="118"/>
      <c r="R6449" s="119" t="str">
        <f t="shared" si="2036"/>
        <v/>
      </c>
      <c r="S6449" s="133">
        <f>IFERROR(IF(M6449&lt;=0.005,IF(F6449="",L6449,0),IF(F6449&lt;&gt;"",0,IF(P6449="",0,IF(P6449="H",0,IF(Q6449&lt;Veriler!$G$2,L6449*Veriler!$G$2,L6449*Q6449)))))," ")</f>
        <v>0</v>
      </c>
      <c r="T6449" s="133">
        <f>IF(Veriler!T6449&lt;=0.1, S6449, IF(AND(Veriler!T6449&gt;0.1, F6449="", P6449="E"), IF(Q6449&gt;Veriler!$G$2, Q6449*S6449, IF(Q6449&lt;Veriler!$G$2, Veriler!$G$2*S6449, Q6449*S6449)), 0))</f>
        <v>0</v>
      </c>
      <c r="U6449" s="133" t="str">
        <f t="shared" si="2037"/>
        <v xml:space="preserve"> </v>
      </c>
      <c r="V6449" s="134" t="str">
        <f>IFERROR(IF(O6449="%10 sınırı aşılmıştır.",L6449-T6449,IFERROR(IF(F6449="",IF(S6449=1,0,IF(L6449-S6449=0,"",L6449-S6449)),IF(Veriler!M6449="",L6449,IF(L6449*Veriler!M6449=0,"",L6449*Veriler!M6449))),L6449)),0)</f>
        <v/>
      </c>
      <c r="W6449" s="146"/>
      <c r="X6449" s="146"/>
      <c r="Y6449" s="146"/>
    </row>
    <row r="6450" spans="1:25" s="99" customFormat="1" ht="54.75" customHeight="1" x14ac:dyDescent="0.25">
      <c r="A6450" s="96">
        <f t="shared" si="2038"/>
        <v>4755</v>
      </c>
      <c r="B6450" s="175"/>
      <c r="C6450" s="176"/>
      <c r="D6450" s="113"/>
      <c r="E6450" s="115"/>
      <c r="F6450" s="174"/>
      <c r="G6450" s="114" t="str">
        <f t="shared" si="2033"/>
        <v/>
      </c>
      <c r="H6450" s="115"/>
      <c r="I6450" s="115"/>
      <c r="J6450" s="115"/>
      <c r="K6450" s="115"/>
      <c r="L6450" s="133" t="str">
        <f t="shared" si="2034"/>
        <v/>
      </c>
      <c r="M6450" s="116" t="str">
        <f>IF(L6450="", "", L6450/Veriler!$X$1)</f>
        <v/>
      </c>
      <c r="N6450" s="116" t="str">
        <f>IF(F6450&lt;&gt;"", "İthal Girdi", IF(Veriler!T6450="", "", IF(Veriler!S6450="H", "%0,5 üzerindedir", IF(Veriler!T6450&gt;0.1, "%10 sınırı aşılmıştır.", "Uygun"))))</f>
        <v>%0,5 üzerindedir</v>
      </c>
      <c r="O6450" s="116" t="str">
        <f t="shared" si="2035"/>
        <v xml:space="preserve"> </v>
      </c>
      <c r="P6450" s="117"/>
      <c r="Q6450" s="118"/>
      <c r="R6450" s="119" t="str">
        <f t="shared" si="2036"/>
        <v/>
      </c>
      <c r="S6450" s="133">
        <f>IFERROR(IF(M6450&lt;=0.005,IF(F6450="",L6450,0),IF(F6450&lt;&gt;"",0,IF(P6450="",0,IF(P6450="H",0,IF(Q6450&lt;Veriler!$G$2,L6450*Veriler!$G$2,L6450*Q6450)))))," ")</f>
        <v>0</v>
      </c>
      <c r="T6450" s="133">
        <f>IF(Veriler!T6450&lt;=0.1, S6450, IF(AND(Veriler!T6450&gt;0.1, F6450="", P6450="E"), IF(Q6450&gt;Veriler!$G$2, Q6450*S6450, IF(Q6450&lt;Veriler!$G$2, Veriler!$G$2*S6450, Q6450*S6450)), 0))</f>
        <v>0</v>
      </c>
      <c r="U6450" s="133" t="str">
        <f t="shared" si="2037"/>
        <v xml:space="preserve"> </v>
      </c>
      <c r="V6450" s="134" t="str">
        <f>IFERROR(IF(O6450="%10 sınırı aşılmıştır.",L6450-T6450,IFERROR(IF(F6450="",IF(S6450=1,0,IF(L6450-S6450=0,"",L6450-S6450)),IF(Veriler!M6450="",L6450,IF(L6450*Veriler!M6450=0,"",L6450*Veriler!M6450))),L6450)),0)</f>
        <v/>
      </c>
      <c r="W6450" s="146"/>
      <c r="X6450" s="146"/>
      <c r="Y6450" s="146"/>
    </row>
    <row r="6451" spans="1:25" s="99" customFormat="1" ht="54.75" customHeight="1" x14ac:dyDescent="0.25">
      <c r="A6451" s="96">
        <f t="shared" si="2038"/>
        <v>4756</v>
      </c>
      <c r="B6451" s="175"/>
      <c r="C6451" s="176"/>
      <c r="D6451" s="113"/>
      <c r="E6451" s="115"/>
      <c r="F6451" s="174"/>
      <c r="G6451" s="114" t="str">
        <f t="shared" si="2033"/>
        <v/>
      </c>
      <c r="H6451" s="115"/>
      <c r="I6451" s="115"/>
      <c r="J6451" s="115"/>
      <c r="K6451" s="115"/>
      <c r="L6451" s="133" t="str">
        <f t="shared" si="2034"/>
        <v/>
      </c>
      <c r="M6451" s="116" t="str">
        <f>IF(L6451="", "", L6451/Veriler!$X$1)</f>
        <v/>
      </c>
      <c r="N6451" s="116" t="str">
        <f>IF(F6451&lt;&gt;"", "İthal Girdi", IF(Veriler!T6451="", "", IF(Veriler!S6451="H", "%0,5 üzerindedir", IF(Veriler!T6451&gt;0.1, "%10 sınırı aşılmıştır.", "Uygun"))))</f>
        <v>%0,5 üzerindedir</v>
      </c>
      <c r="O6451" s="116" t="str">
        <f t="shared" si="2035"/>
        <v xml:space="preserve"> </v>
      </c>
      <c r="P6451" s="117"/>
      <c r="Q6451" s="118"/>
      <c r="R6451" s="119" t="str">
        <f t="shared" si="2036"/>
        <v/>
      </c>
      <c r="S6451" s="133">
        <f>IFERROR(IF(M6451&lt;=0.005,IF(F6451="",L6451,0),IF(F6451&lt;&gt;"",0,IF(P6451="",0,IF(P6451="H",0,IF(Q6451&lt;Veriler!$G$2,L6451*Veriler!$G$2,L6451*Q6451)))))," ")</f>
        <v>0</v>
      </c>
      <c r="T6451" s="133">
        <f>IF(Veriler!T6451&lt;=0.1, S6451, IF(AND(Veriler!T6451&gt;0.1, F6451="", P6451="E"), IF(Q6451&gt;Veriler!$G$2, Q6451*S6451, IF(Q6451&lt;Veriler!$G$2, Veriler!$G$2*S6451, Q6451*S6451)), 0))</f>
        <v>0</v>
      </c>
      <c r="U6451" s="133" t="str">
        <f t="shared" si="2037"/>
        <v xml:space="preserve"> </v>
      </c>
      <c r="V6451" s="134" t="str">
        <f>IFERROR(IF(O6451="%10 sınırı aşılmıştır.",L6451-T6451,IFERROR(IF(F6451="",IF(S6451=1,0,IF(L6451-S6451=0,"",L6451-S6451)),IF(Veriler!M6451="",L6451,IF(L6451*Veriler!M6451=0,"",L6451*Veriler!M6451))),L6451)),0)</f>
        <v/>
      </c>
      <c r="W6451" s="146"/>
      <c r="X6451" s="146"/>
      <c r="Y6451" s="146"/>
    </row>
    <row r="6452" spans="1:25" s="99" customFormat="1" ht="54.75" customHeight="1" x14ac:dyDescent="0.25">
      <c r="A6452" s="96">
        <f t="shared" si="2038"/>
        <v>4757</v>
      </c>
      <c r="B6452" s="175"/>
      <c r="C6452" s="176"/>
      <c r="D6452" s="113"/>
      <c r="E6452" s="115"/>
      <c r="F6452" s="174"/>
      <c r="G6452" s="114" t="str">
        <f t="shared" si="2033"/>
        <v/>
      </c>
      <c r="H6452" s="115"/>
      <c r="I6452" s="115"/>
      <c r="J6452" s="115"/>
      <c r="K6452" s="115"/>
      <c r="L6452" s="133" t="str">
        <f t="shared" si="2034"/>
        <v/>
      </c>
      <c r="M6452" s="116" t="str">
        <f>IF(L6452="", "", L6452/Veriler!$X$1)</f>
        <v/>
      </c>
      <c r="N6452" s="116" t="str">
        <f>IF(F6452&lt;&gt;"", "İthal Girdi", IF(Veriler!T6452="", "", IF(Veriler!S6452="H", "%0,5 üzerindedir", IF(Veriler!T6452&gt;0.1, "%10 sınırı aşılmıştır.", "Uygun"))))</f>
        <v>%0,5 üzerindedir</v>
      </c>
      <c r="O6452" s="116" t="str">
        <f t="shared" si="2035"/>
        <v xml:space="preserve"> </v>
      </c>
      <c r="P6452" s="117"/>
      <c r="Q6452" s="118"/>
      <c r="R6452" s="119" t="str">
        <f t="shared" si="2036"/>
        <v/>
      </c>
      <c r="S6452" s="133">
        <f>IFERROR(IF(M6452&lt;=0.005,IF(F6452="",L6452,0),IF(F6452&lt;&gt;"",0,IF(P6452="",0,IF(P6452="H",0,IF(Q6452&lt;Veriler!$G$2,L6452*Veriler!$G$2,L6452*Q6452)))))," ")</f>
        <v>0</v>
      </c>
      <c r="T6452" s="133">
        <f>IF(Veriler!T6452&lt;=0.1, S6452, IF(AND(Veriler!T6452&gt;0.1, F6452="", P6452="E"), IF(Q6452&gt;Veriler!$G$2, Q6452*S6452, IF(Q6452&lt;Veriler!$G$2, Veriler!$G$2*S6452, Q6452*S6452)), 0))</f>
        <v>0</v>
      </c>
      <c r="U6452" s="133" t="str">
        <f t="shared" si="2037"/>
        <v xml:space="preserve"> </v>
      </c>
      <c r="V6452" s="134" t="str">
        <f>IFERROR(IF(O6452="%10 sınırı aşılmıştır.",L6452-T6452,IFERROR(IF(F6452="",IF(S6452=1,0,IF(L6452-S6452=0,"",L6452-S6452)),IF(Veriler!M6452="",L6452,IF(L6452*Veriler!M6452=0,"",L6452*Veriler!M6452))),L6452)),0)</f>
        <v/>
      </c>
      <c r="W6452" s="146"/>
      <c r="X6452" s="146"/>
      <c r="Y6452" s="146"/>
    </row>
    <row r="6453" spans="1:25" s="99" customFormat="1" ht="54.75" customHeight="1" x14ac:dyDescent="0.25">
      <c r="A6453" s="96">
        <f t="shared" si="2038"/>
        <v>4758</v>
      </c>
      <c r="B6453" s="175"/>
      <c r="C6453" s="176"/>
      <c r="D6453" s="113"/>
      <c r="E6453" s="115"/>
      <c r="F6453" s="174"/>
      <c r="G6453" s="114" t="str">
        <f t="shared" si="2033"/>
        <v/>
      </c>
      <c r="H6453" s="115"/>
      <c r="I6453" s="115"/>
      <c r="J6453" s="115"/>
      <c r="K6453" s="115"/>
      <c r="L6453" s="133" t="str">
        <f t="shared" si="2034"/>
        <v/>
      </c>
      <c r="M6453" s="116" t="str">
        <f>IF(L6453="", "", L6453/Veriler!$X$1)</f>
        <v/>
      </c>
      <c r="N6453" s="116" t="str">
        <f>IF(F6453&lt;&gt;"", "İthal Girdi", IF(Veriler!T6453="", "", IF(Veriler!S6453="H", "%0,5 üzerindedir", IF(Veriler!T6453&gt;0.1, "%10 sınırı aşılmıştır.", "Uygun"))))</f>
        <v>%0,5 üzerindedir</v>
      </c>
      <c r="O6453" s="116" t="str">
        <f t="shared" si="2035"/>
        <v xml:space="preserve"> </v>
      </c>
      <c r="P6453" s="117"/>
      <c r="Q6453" s="118"/>
      <c r="R6453" s="119" t="str">
        <f t="shared" si="2036"/>
        <v/>
      </c>
      <c r="S6453" s="133">
        <f>IFERROR(IF(M6453&lt;=0.005,IF(F6453="",L6453,0),IF(F6453&lt;&gt;"",0,IF(P6453="",0,IF(P6453="H",0,IF(Q6453&lt;Veriler!$G$2,L6453*Veriler!$G$2,L6453*Q6453)))))," ")</f>
        <v>0</v>
      </c>
      <c r="T6453" s="133">
        <f>IF(Veriler!T6453&lt;=0.1, S6453, IF(AND(Veriler!T6453&gt;0.1, F6453="", P6453="E"), IF(Q6453&gt;Veriler!$G$2, Q6453*S6453, IF(Q6453&lt;Veriler!$G$2, Veriler!$G$2*S6453, Q6453*S6453)), 0))</f>
        <v>0</v>
      </c>
      <c r="U6453" s="133" t="str">
        <f t="shared" si="2037"/>
        <v xml:space="preserve"> </v>
      </c>
      <c r="V6453" s="134" t="str">
        <f>IFERROR(IF(O6453="%10 sınırı aşılmıştır.",L6453-T6453,IFERROR(IF(F6453="",IF(S6453=1,0,IF(L6453-S6453=0,"",L6453-S6453)),IF(Veriler!M6453="",L6453,IF(L6453*Veriler!M6453=0,"",L6453*Veriler!M6453))),L6453)),0)</f>
        <v/>
      </c>
      <c r="W6453" s="146"/>
      <c r="X6453" s="146"/>
      <c r="Y6453" s="146"/>
    </row>
    <row r="6454" spans="1:25" s="99" customFormat="1" ht="54.75" customHeight="1" x14ac:dyDescent="0.25">
      <c r="A6454" s="96">
        <f t="shared" si="2038"/>
        <v>4759</v>
      </c>
      <c r="B6454" s="175"/>
      <c r="C6454" s="176"/>
      <c r="D6454" s="113"/>
      <c r="E6454" s="115"/>
      <c r="F6454" s="174"/>
      <c r="G6454" s="114" t="str">
        <f t="shared" si="2033"/>
        <v/>
      </c>
      <c r="H6454" s="115"/>
      <c r="I6454" s="115"/>
      <c r="J6454" s="115"/>
      <c r="K6454" s="115"/>
      <c r="L6454" s="133" t="str">
        <f t="shared" si="2034"/>
        <v/>
      </c>
      <c r="M6454" s="116" t="str">
        <f>IF(L6454="", "", L6454/Veriler!$X$1)</f>
        <v/>
      </c>
      <c r="N6454" s="116" t="str">
        <f>IF(F6454&lt;&gt;"", "İthal Girdi", IF(Veriler!T6454="", "", IF(Veriler!S6454="H", "%0,5 üzerindedir", IF(Veriler!T6454&gt;0.1, "%10 sınırı aşılmıştır.", "Uygun"))))</f>
        <v>%0,5 üzerindedir</v>
      </c>
      <c r="O6454" s="116" t="str">
        <f t="shared" si="2035"/>
        <v xml:space="preserve"> </v>
      </c>
      <c r="P6454" s="117"/>
      <c r="Q6454" s="118"/>
      <c r="R6454" s="119" t="str">
        <f t="shared" si="2036"/>
        <v/>
      </c>
      <c r="S6454" s="133">
        <f>IFERROR(IF(M6454&lt;=0.005,IF(F6454="",L6454,0),IF(F6454&lt;&gt;"",0,IF(P6454="",0,IF(P6454="H",0,IF(Q6454&lt;Veriler!$G$2,L6454*Veriler!$G$2,L6454*Q6454)))))," ")</f>
        <v>0</v>
      </c>
      <c r="T6454" s="133">
        <f>IF(Veriler!T6454&lt;=0.1, S6454, IF(AND(Veriler!T6454&gt;0.1, F6454="", P6454="E"), IF(Q6454&gt;Veriler!$G$2, Q6454*S6454, IF(Q6454&lt;Veriler!$G$2, Veriler!$G$2*S6454, Q6454*S6454)), 0))</f>
        <v>0</v>
      </c>
      <c r="U6454" s="133" t="str">
        <f t="shared" si="2037"/>
        <v xml:space="preserve"> </v>
      </c>
      <c r="V6454" s="134" t="str">
        <f>IFERROR(IF(O6454="%10 sınırı aşılmıştır.",L6454-T6454,IFERROR(IF(F6454="",IF(S6454=1,0,IF(L6454-S6454=0,"",L6454-S6454)),IF(Veriler!M6454="",L6454,IF(L6454*Veriler!M6454=0,"",L6454*Veriler!M6454))),L6454)),0)</f>
        <v/>
      </c>
      <c r="W6454" s="146"/>
      <c r="X6454" s="146"/>
      <c r="Y6454" s="146"/>
    </row>
    <row r="6455" spans="1:25" s="99" customFormat="1" ht="54.75" customHeight="1" x14ac:dyDescent="0.25">
      <c r="A6455" s="96">
        <f t="shared" si="2038"/>
        <v>4760</v>
      </c>
      <c r="B6455" s="175"/>
      <c r="C6455" s="176"/>
      <c r="D6455" s="113"/>
      <c r="E6455" s="115"/>
      <c r="F6455" s="174"/>
      <c r="G6455" s="114" t="str">
        <f t="shared" si="2033"/>
        <v/>
      </c>
      <c r="H6455" s="115"/>
      <c r="I6455" s="115"/>
      <c r="J6455" s="115"/>
      <c r="K6455" s="115"/>
      <c r="L6455" s="133" t="str">
        <f t="shared" si="2034"/>
        <v/>
      </c>
      <c r="M6455" s="116" t="str">
        <f>IF(L6455="", "", L6455/Veriler!$X$1)</f>
        <v/>
      </c>
      <c r="N6455" s="116" t="str">
        <f>IF(F6455&lt;&gt;"", "İthal Girdi", IF(Veriler!T6455="", "", IF(Veriler!S6455="H", "%0,5 üzerindedir", IF(Veriler!T6455&gt;0.1, "%10 sınırı aşılmıştır.", "Uygun"))))</f>
        <v>%0,5 üzerindedir</v>
      </c>
      <c r="O6455" s="116" t="str">
        <f t="shared" si="2035"/>
        <v xml:space="preserve"> </v>
      </c>
      <c r="P6455" s="117"/>
      <c r="Q6455" s="118"/>
      <c r="R6455" s="119" t="str">
        <f t="shared" si="2036"/>
        <v/>
      </c>
      <c r="S6455" s="133">
        <f>IFERROR(IF(M6455&lt;=0.005,IF(F6455="",L6455,0),IF(F6455&lt;&gt;"",0,IF(P6455="",0,IF(P6455="H",0,IF(Q6455&lt;Veriler!$G$2,L6455*Veriler!$G$2,L6455*Q6455)))))," ")</f>
        <v>0</v>
      </c>
      <c r="T6455" s="133">
        <f>IF(Veriler!T6455&lt;=0.1, S6455, IF(AND(Veriler!T6455&gt;0.1, F6455="", P6455="E"), IF(Q6455&gt;Veriler!$G$2, Q6455*S6455, IF(Q6455&lt;Veriler!$G$2, Veriler!$G$2*S6455, Q6455*S6455)), 0))</f>
        <v>0</v>
      </c>
      <c r="U6455" s="133" t="str">
        <f t="shared" si="2037"/>
        <v xml:space="preserve"> </v>
      </c>
      <c r="V6455" s="134" t="str">
        <f>IFERROR(IF(O6455="%10 sınırı aşılmıştır.",L6455-T6455,IFERROR(IF(F6455="",IF(S6455=1,0,IF(L6455-S6455=0,"",L6455-S6455)),IF(Veriler!M6455="",L6455,IF(L6455*Veriler!M6455=0,"",L6455*Veriler!M6455))),L6455)),0)</f>
        <v/>
      </c>
      <c r="W6455" s="146"/>
      <c r="X6455" s="146"/>
      <c r="Y6455" s="146"/>
    </row>
    <row r="6456" spans="1:25" s="99" customFormat="1" ht="24" customHeight="1" x14ac:dyDescent="0.25">
      <c r="A6456" s="103"/>
      <c r="B6456" s="104"/>
      <c r="C6456" s="104"/>
      <c r="D6456" s="104"/>
      <c r="E6456" s="103"/>
      <c r="F6456" s="135"/>
      <c r="G6456" s="157"/>
      <c r="H6456" s="103"/>
      <c r="I6456" s="103"/>
      <c r="J6456" s="103"/>
      <c r="K6456" s="103"/>
      <c r="L6456" s="136">
        <f>SUM(L6427:L6440,L6442:L6455)</f>
        <v>0</v>
      </c>
      <c r="M6456" s="158"/>
      <c r="N6456" s="158"/>
      <c r="O6456" s="158"/>
      <c r="P6456" s="105"/>
      <c r="Q6456" s="106"/>
      <c r="R6456" s="159"/>
      <c r="S6456" s="160"/>
      <c r="T6456" s="160"/>
      <c r="U6456" s="160"/>
      <c r="V6456" s="160"/>
      <c r="W6456" s="146"/>
      <c r="X6456" s="146"/>
      <c r="Y6456" s="146"/>
    </row>
    <row r="6457" spans="1:25" s="99" customFormat="1" ht="31.5" customHeight="1" x14ac:dyDescent="0.25">
      <c r="A6457" s="103"/>
      <c r="B6457" s="104"/>
      <c r="C6457" s="104"/>
      <c r="D6457" s="104"/>
      <c r="E6457" s="103"/>
      <c r="F6457" s="135"/>
      <c r="G6457" s="157"/>
      <c r="H6457" s="103"/>
      <c r="I6457" s="103"/>
      <c r="J6457" s="103"/>
      <c r="K6457" s="103"/>
      <c r="L6457" s="161"/>
      <c r="M6457" s="158"/>
      <c r="N6457" s="158"/>
      <c r="O6457" s="158"/>
      <c r="P6457" s="105"/>
      <c r="Q6457" s="106"/>
      <c r="R6457" s="159"/>
      <c r="S6457" s="162" t="s">
        <v>57</v>
      </c>
      <c r="T6457" s="162" t="s">
        <v>57</v>
      </c>
      <c r="U6457" s="162" t="s">
        <v>57</v>
      </c>
      <c r="V6457" s="163" t="s">
        <v>58</v>
      </c>
      <c r="W6457" s="146"/>
      <c r="X6457" s="146"/>
      <c r="Y6457" s="146"/>
    </row>
    <row r="6458" spans="1:25" s="99" customFormat="1" ht="58.5" customHeight="1" x14ac:dyDescent="0.25">
      <c r="A6458" s="185" t="s">
        <v>59</v>
      </c>
      <c r="B6458" s="180"/>
      <c r="C6458" s="180"/>
      <c r="D6458" s="180"/>
      <c r="E6458" s="180"/>
      <c r="F6458" s="180"/>
      <c r="G6458" s="180"/>
      <c r="H6458" s="180"/>
      <c r="I6458" s="180"/>
      <c r="J6458" s="180"/>
      <c r="K6458" s="180"/>
      <c r="L6458" s="180"/>
      <c r="M6458" s="180"/>
      <c r="N6458" s="180"/>
      <c r="O6458" s="180"/>
      <c r="P6458" s="180"/>
      <c r="Q6458" s="180"/>
      <c r="R6458" s="176"/>
      <c r="S6458" s="137">
        <f>SUM(S6420,S6427:S6440,S6442:S6455)</f>
        <v>0</v>
      </c>
      <c r="T6458" s="137" t="str">
        <f>IF(SUM(T6427:T6440,T6442:T6455)=0," ",SUM(T6427:T6440,T6442:T6455))</f>
        <v xml:space="preserve"> </v>
      </c>
      <c r="U6458" s="137" t="str">
        <f>IF(SUM(U6427:U6440,U6442:U6455)=0," ",SUM(U6427:U6440,U6442:U6455))</f>
        <v xml:space="preserve"> </v>
      </c>
      <c r="V6458" s="137" t="str">
        <f>IF(SUM(V6427:V6440,V6442:V6455)=0," ",SUM(V6427:V6440,V6442:V6455))</f>
        <v xml:space="preserve"> </v>
      </c>
      <c r="W6458" s="146"/>
      <c r="X6458" s="164">
        <f>SUM(U6427:U6440,U6442:U6455)</f>
        <v>0</v>
      </c>
      <c r="Y6458" s="164">
        <f>SUM(V6427:V6440,V6442:V6455)</f>
        <v>0</v>
      </c>
    </row>
    <row r="6459" spans="1:25" x14ac:dyDescent="0.3">
      <c r="A6459" s="34"/>
      <c r="G6459" s="146"/>
      <c r="L6459" s="146"/>
      <c r="M6459" s="146"/>
      <c r="N6459" s="146"/>
      <c r="O6459" s="146"/>
      <c r="R6459" s="146"/>
      <c r="S6459" s="146"/>
      <c r="T6459" s="146"/>
      <c r="U6459" s="146"/>
      <c r="V6459" s="146"/>
      <c r="W6459" s="146"/>
      <c r="X6459" s="146"/>
      <c r="Y6459" s="146"/>
    </row>
    <row r="6460" spans="1:25" x14ac:dyDescent="0.3">
      <c r="A6460" s="186" t="s">
        <v>60</v>
      </c>
      <c r="B6460" s="187"/>
      <c r="C6460" s="187"/>
      <c r="D6460" s="187"/>
      <c r="E6460" s="187"/>
      <c r="F6460" s="187"/>
      <c r="G6460" s="187"/>
      <c r="H6460" s="187"/>
      <c r="I6460" s="187"/>
      <c r="J6460" s="187"/>
      <c r="K6460" s="187"/>
      <c r="L6460" s="187"/>
      <c r="M6460" s="187"/>
      <c r="N6460" s="187"/>
      <c r="O6460" s="187"/>
      <c r="P6460" s="187"/>
      <c r="Q6460" s="187"/>
      <c r="R6460" s="187"/>
      <c r="S6460" s="187"/>
      <c r="T6460" s="187"/>
      <c r="U6460" s="187"/>
      <c r="V6460" s="187"/>
      <c r="W6460" s="146"/>
      <c r="X6460" s="146"/>
      <c r="Y6460" s="146"/>
    </row>
    <row r="6461" spans="1:25" s="99" customFormat="1" ht="41.25" customHeight="1" x14ac:dyDescent="0.25">
      <c r="A6461" s="189" t="s">
        <v>38</v>
      </c>
      <c r="B6461" s="180"/>
      <c r="C6461" s="180"/>
      <c r="D6461" s="180"/>
      <c r="E6461" s="180"/>
      <c r="F6461" s="180"/>
      <c r="G6461" s="180"/>
      <c r="H6461" s="180"/>
      <c r="I6461" s="180"/>
      <c r="J6461" s="180"/>
      <c r="K6461" s="180"/>
      <c r="L6461" s="180"/>
      <c r="M6461" s="180"/>
      <c r="N6461" s="180"/>
      <c r="O6461" s="180"/>
      <c r="P6461" s="180"/>
      <c r="Q6461" s="180"/>
      <c r="R6461" s="180"/>
      <c r="S6461" s="180"/>
      <c r="T6461" s="180"/>
      <c r="U6461" s="180"/>
      <c r="V6461" s="176"/>
      <c r="W6461" s="146"/>
      <c r="X6461" s="146"/>
      <c r="Y6461" s="146"/>
    </row>
    <row r="6462" spans="1:25" s="100" customFormat="1" ht="35.25" customHeight="1" x14ac:dyDescent="0.25">
      <c r="A6462" s="179" t="s">
        <v>39</v>
      </c>
      <c r="B6462" s="180"/>
      <c r="C6462" s="180"/>
      <c r="D6462" s="180"/>
      <c r="E6462" s="180"/>
      <c r="F6462" s="180"/>
      <c r="G6462" s="180"/>
      <c r="H6462" s="180"/>
      <c r="I6462" s="180"/>
      <c r="J6462" s="180"/>
      <c r="K6462" s="180"/>
      <c r="L6462" s="180"/>
      <c r="M6462" s="180"/>
      <c r="N6462" s="180"/>
      <c r="O6462" s="180"/>
      <c r="P6462" s="180"/>
      <c r="Q6462" s="180"/>
      <c r="R6462" s="176"/>
      <c r="S6462" s="147"/>
      <c r="T6462" s="148"/>
      <c r="U6462" s="149" t="s">
        <v>40</v>
      </c>
      <c r="V6462" s="150">
        <f>V6424+1</f>
        <v>171</v>
      </c>
      <c r="W6462" s="146"/>
      <c r="X6462" s="146"/>
      <c r="Y6462" s="146"/>
    </row>
    <row r="6463" spans="1:25" s="99" customFormat="1" ht="81" customHeight="1" x14ac:dyDescent="0.25">
      <c r="A6463" s="110" t="s">
        <v>3</v>
      </c>
      <c r="B6463" s="188" t="s">
        <v>41</v>
      </c>
      <c r="C6463" s="176"/>
      <c r="D6463" s="111" t="s">
        <v>42</v>
      </c>
      <c r="E6463" s="110" t="s">
        <v>324</v>
      </c>
      <c r="F6463" s="111" t="s">
        <v>325</v>
      </c>
      <c r="G6463" s="151" t="s">
        <v>43</v>
      </c>
      <c r="H6463" s="110" t="s">
        <v>44</v>
      </c>
      <c r="I6463" s="110" t="s">
        <v>8</v>
      </c>
      <c r="J6463" s="110" t="s">
        <v>45</v>
      </c>
      <c r="K6463" s="110" t="s">
        <v>46</v>
      </c>
      <c r="L6463" s="152" t="s">
        <v>47</v>
      </c>
      <c r="M6463" s="153" t="s">
        <v>48</v>
      </c>
      <c r="N6463" s="154" t="s">
        <v>49</v>
      </c>
      <c r="O6463" s="154" t="s">
        <v>49</v>
      </c>
      <c r="P6463" s="112" t="s">
        <v>50</v>
      </c>
      <c r="Q6463" s="110" t="s">
        <v>51</v>
      </c>
      <c r="R6463" s="155" t="s">
        <v>52</v>
      </c>
      <c r="S6463" s="156" t="s">
        <v>53</v>
      </c>
      <c r="T6463" s="156" t="s">
        <v>54</v>
      </c>
      <c r="U6463" s="152" t="s">
        <v>54</v>
      </c>
      <c r="V6463" s="152" t="s">
        <v>55</v>
      </c>
      <c r="W6463" s="146"/>
      <c r="X6463" s="146"/>
      <c r="Y6463" s="146"/>
    </row>
    <row r="6464" spans="1:25" s="99" customFormat="1" ht="45" customHeight="1" x14ac:dyDescent="0.25">
      <c r="A6464" s="101"/>
      <c r="B6464" s="177" t="s">
        <v>56</v>
      </c>
      <c r="C6464" s="178"/>
      <c r="D6464" s="102"/>
      <c r="E6464" s="170"/>
      <c r="F6464" s="102"/>
      <c r="G6464" s="95"/>
      <c r="H6464" s="102"/>
      <c r="I6464" s="102"/>
      <c r="J6464" s="102"/>
      <c r="K6464" s="102"/>
      <c r="L6464" s="95"/>
      <c r="M6464" s="95"/>
      <c r="N6464" s="95"/>
      <c r="O6464" s="95"/>
      <c r="P6464" s="102"/>
      <c r="Q6464" s="102"/>
      <c r="R6464" s="190"/>
      <c r="S6464" s="184"/>
      <c r="T6464" s="95"/>
      <c r="U6464" s="95"/>
      <c r="V6464" s="95"/>
      <c r="W6464" s="146"/>
      <c r="X6464" s="146"/>
      <c r="Y6464" s="146"/>
    </row>
    <row r="6465" spans="1:25" s="99" customFormat="1" ht="54.75" customHeight="1" x14ac:dyDescent="0.25">
      <c r="A6465" s="96">
        <f>A6455+1</f>
        <v>4761</v>
      </c>
      <c r="B6465" s="181"/>
      <c r="C6465" s="182"/>
      <c r="D6465" s="113"/>
      <c r="E6465" s="115"/>
      <c r="F6465" s="174"/>
      <c r="G6465" s="114" t="str">
        <f t="shared" ref="G6465:G6478" si="2039">IF(AND(F6465&lt;&gt;"",V6465&lt;&gt;"",L6465&lt;&gt;0),V6465/L6465,"")</f>
        <v/>
      </c>
      <c r="H6465" s="115"/>
      <c r="I6465" s="115"/>
      <c r="J6465" s="115"/>
      <c r="K6465" s="115"/>
      <c r="L6465" s="133" t="str">
        <f t="shared" ref="L6465:L6478" si="2040">IF(AND(H6465&lt;&gt;0, J6465&lt;&gt;0, K6465&lt;&gt;0), H6465*J6465*K6465, "")</f>
        <v/>
      </c>
      <c r="M6465" s="116" t="str">
        <f>IF(L6465="", "", L6465/Veriler!$X$1)</f>
        <v/>
      </c>
      <c r="N6465" s="116" t="str">
        <f>IF(F6465&lt;&gt;"", "İthal Girdi", IF(Veriler!T6465="", "", IF(Veriler!S6465="H", "%0,5 üzerindedir", IF(Veriler!T6465&gt;0.1, "%10 sınırı aşılmıştır.", "Uygun"))))</f>
        <v>%0,5 üzerindedir</v>
      </c>
      <c r="O6465" s="116" t="str">
        <f t="shared" ref="O6465:O6478" si="2041">IF(M6465=""," ",N6465)</f>
        <v xml:space="preserve"> </v>
      </c>
      <c r="P6465" s="117"/>
      <c r="Q6465" s="118"/>
      <c r="R6465" s="119" t="str">
        <f t="shared" ref="R6465:R6478" si="2042">IFERROR(IF(AND(T6465&lt;&gt;"",L6465&lt;&gt;"",L6465&lt;&gt;0,T6465&lt;&gt;0),T6465/L6465,"")," ")</f>
        <v/>
      </c>
      <c r="S6465" s="133">
        <f>IFERROR(IF(M6465&lt;=0.005,IF(F6465="",L6465,0),IF(F6465&lt;&gt;"",0,IF(P6465="",0,IF(P6465="H",0,IF(Q6465&lt;Veriler!$G$2,L6465*Veriler!$G$2,L6465*Q6465)))))," ")</f>
        <v>0</v>
      </c>
      <c r="T6465" s="133">
        <f>IF(Veriler!T6465&lt;=0.1, S6465, IF(AND(Veriler!T6465&gt;0.1, F6465="", P6465="E"), IF(Q6465&gt;Veriler!$G$2, Q6465*S6465, IF(Q6465&lt;Veriler!$G$2, Veriler!$G$2*S6465, Q6465*S6465)), 0))</f>
        <v>0</v>
      </c>
      <c r="U6465" s="133" t="str">
        <f t="shared" ref="U6465:U6478" si="2043">IF(T6465=0," ",T6465)</f>
        <v xml:space="preserve"> </v>
      </c>
      <c r="V6465" s="134" t="str">
        <f>IFERROR(IF(O6465="%10 sınırı aşılmıştır.",L6465-T6465,IFERROR(IF(F6465="",IF(S6465=1,0,IF(L6465-S6465=0,"",L6465-S6465)),IF(Veriler!M6465="",L6465,IF(L6465*Veriler!M6465=0,"",L6465*Veriler!M6465))),L6465)),0)</f>
        <v/>
      </c>
      <c r="W6465" s="146"/>
      <c r="X6465" s="146"/>
      <c r="Y6465" s="146"/>
    </row>
    <row r="6466" spans="1:25" s="99" customFormat="1" ht="54.75" customHeight="1" x14ac:dyDescent="0.25">
      <c r="A6466" s="96">
        <f t="shared" ref="A6466:A6478" si="2044">A6465+1</f>
        <v>4762</v>
      </c>
      <c r="B6466" s="175"/>
      <c r="C6466" s="176"/>
      <c r="D6466" s="113"/>
      <c r="E6466" s="115"/>
      <c r="F6466" s="174"/>
      <c r="G6466" s="114" t="str">
        <f t="shared" si="2039"/>
        <v/>
      </c>
      <c r="H6466" s="115"/>
      <c r="I6466" s="115"/>
      <c r="J6466" s="115"/>
      <c r="K6466" s="115"/>
      <c r="L6466" s="133" t="str">
        <f t="shared" si="2040"/>
        <v/>
      </c>
      <c r="M6466" s="116" t="str">
        <f>IF(L6466="", "", L6466/Veriler!$X$1)</f>
        <v/>
      </c>
      <c r="N6466" s="116" t="str">
        <f>IF(F6466&lt;&gt;"", "İthal Girdi", IF(Veriler!T6466="", "", IF(Veriler!S6466="H", "%0,5 üzerindedir", IF(Veriler!T6466&gt;0.1, "%10 sınırı aşılmıştır.", "Uygun"))))</f>
        <v>%0,5 üzerindedir</v>
      </c>
      <c r="O6466" s="116" t="str">
        <f t="shared" si="2041"/>
        <v xml:space="preserve"> </v>
      </c>
      <c r="P6466" s="117"/>
      <c r="Q6466" s="118"/>
      <c r="R6466" s="119" t="str">
        <f t="shared" si="2042"/>
        <v/>
      </c>
      <c r="S6466" s="133">
        <f>IFERROR(IF(M6466&lt;=0.005,IF(F6466="",L6466,0),IF(F6466&lt;&gt;"",0,IF(P6466="",0,IF(P6466="H",0,IF(Q6466&lt;Veriler!$G$2,L6466*Veriler!$G$2,L6466*Q6466)))))," ")</f>
        <v>0</v>
      </c>
      <c r="T6466" s="133">
        <f>IF(Veriler!T6466&lt;=0.1, S6466, IF(AND(Veriler!T6466&gt;0.1, F6466="", P6466="E"), IF(Q6466&gt;Veriler!$G$2, Q6466*S6466, IF(Q6466&lt;Veriler!$G$2, Veriler!$G$2*S6466, Q6466*S6466)), 0))</f>
        <v>0</v>
      </c>
      <c r="U6466" s="133" t="str">
        <f t="shared" si="2043"/>
        <v xml:space="preserve"> </v>
      </c>
      <c r="V6466" s="134" t="str">
        <f>IFERROR(IF(O6466="%10 sınırı aşılmıştır.",L6466-T6466,IFERROR(IF(F6466="",IF(S6466=1,0,IF(L6466-S6466=0,"",L6466-S6466)),IF(Veriler!M6466="",L6466,IF(L6466*Veriler!M6466=0,"",L6466*Veriler!M6466))),L6466)),0)</f>
        <v/>
      </c>
      <c r="W6466" s="146"/>
      <c r="X6466" s="146"/>
      <c r="Y6466" s="146"/>
    </row>
    <row r="6467" spans="1:25" s="99" customFormat="1" ht="54.75" customHeight="1" x14ac:dyDescent="0.25">
      <c r="A6467" s="96">
        <f t="shared" si="2044"/>
        <v>4763</v>
      </c>
      <c r="B6467" s="175"/>
      <c r="C6467" s="176"/>
      <c r="D6467" s="113"/>
      <c r="E6467" s="115"/>
      <c r="F6467" s="174"/>
      <c r="G6467" s="114" t="str">
        <f t="shared" si="2039"/>
        <v/>
      </c>
      <c r="H6467" s="115"/>
      <c r="I6467" s="115"/>
      <c r="J6467" s="115"/>
      <c r="K6467" s="115"/>
      <c r="L6467" s="133" t="str">
        <f t="shared" si="2040"/>
        <v/>
      </c>
      <c r="M6467" s="116" t="str">
        <f>IF(L6467="", "", L6467/Veriler!$X$1)</f>
        <v/>
      </c>
      <c r="N6467" s="116" t="str">
        <f>IF(F6467&lt;&gt;"", "İthal Girdi", IF(Veriler!T6467="", "", IF(Veriler!S6467="H", "%0,5 üzerindedir", IF(Veriler!T6467&gt;0.1, "%10 sınırı aşılmıştır.", "Uygun"))))</f>
        <v>%0,5 üzerindedir</v>
      </c>
      <c r="O6467" s="116" t="str">
        <f t="shared" si="2041"/>
        <v xml:space="preserve"> </v>
      </c>
      <c r="P6467" s="117"/>
      <c r="Q6467" s="118"/>
      <c r="R6467" s="119" t="str">
        <f t="shared" si="2042"/>
        <v/>
      </c>
      <c r="S6467" s="133">
        <f>IFERROR(IF(M6467&lt;=0.005,IF(F6467="",L6467,0),IF(F6467&lt;&gt;"",0,IF(P6467="",0,IF(P6467="H",0,IF(Q6467&lt;Veriler!$G$2,L6467*Veriler!$G$2,L6467*Q6467)))))," ")</f>
        <v>0</v>
      </c>
      <c r="T6467" s="133">
        <f>IF(Veriler!T6467&lt;=0.1, S6467, IF(AND(Veriler!T6467&gt;0.1, F6467="", P6467="E"), IF(Q6467&gt;Veriler!$G$2, Q6467*S6467, IF(Q6467&lt;Veriler!$G$2, Veriler!$G$2*S6467, Q6467*S6467)), 0))</f>
        <v>0</v>
      </c>
      <c r="U6467" s="133" t="str">
        <f t="shared" si="2043"/>
        <v xml:space="preserve"> </v>
      </c>
      <c r="V6467" s="134" t="str">
        <f>IFERROR(IF(O6467="%10 sınırı aşılmıştır.",L6467-T6467,IFERROR(IF(F6467="",IF(S6467=1,0,IF(L6467-S6467=0,"",L6467-S6467)),IF(Veriler!M6467="",L6467,IF(L6467*Veriler!M6467=0,"",L6467*Veriler!M6467))),L6467)),0)</f>
        <v/>
      </c>
      <c r="W6467" s="146"/>
      <c r="X6467" s="146"/>
      <c r="Y6467" s="146"/>
    </row>
    <row r="6468" spans="1:25" s="99" customFormat="1" ht="54.75" customHeight="1" x14ac:dyDescent="0.25">
      <c r="A6468" s="96">
        <f t="shared" si="2044"/>
        <v>4764</v>
      </c>
      <c r="B6468" s="175"/>
      <c r="C6468" s="176"/>
      <c r="D6468" s="113"/>
      <c r="E6468" s="115"/>
      <c r="F6468" s="174"/>
      <c r="G6468" s="114" t="str">
        <f t="shared" si="2039"/>
        <v/>
      </c>
      <c r="H6468" s="115"/>
      <c r="I6468" s="115"/>
      <c r="J6468" s="115"/>
      <c r="K6468" s="115"/>
      <c r="L6468" s="133" t="str">
        <f t="shared" si="2040"/>
        <v/>
      </c>
      <c r="M6468" s="116" t="str">
        <f>IF(L6468="", "", L6468/Veriler!$X$1)</f>
        <v/>
      </c>
      <c r="N6468" s="116" t="str">
        <f>IF(F6468&lt;&gt;"", "İthal Girdi", IF(Veriler!T6468="", "", IF(Veriler!S6468="H", "%0,5 üzerindedir", IF(Veriler!T6468&gt;0.1, "%10 sınırı aşılmıştır.", "Uygun"))))</f>
        <v>%0,5 üzerindedir</v>
      </c>
      <c r="O6468" s="116" t="str">
        <f t="shared" si="2041"/>
        <v xml:space="preserve"> </v>
      </c>
      <c r="P6468" s="117"/>
      <c r="Q6468" s="118"/>
      <c r="R6468" s="119" t="str">
        <f t="shared" si="2042"/>
        <v/>
      </c>
      <c r="S6468" s="133">
        <f>IFERROR(IF(M6468&lt;=0.005,IF(F6468="",L6468,0),IF(F6468&lt;&gt;"",0,IF(P6468="",0,IF(P6468="H",0,IF(Q6468&lt;Veriler!$G$2,L6468*Veriler!$G$2,L6468*Q6468)))))," ")</f>
        <v>0</v>
      </c>
      <c r="T6468" s="133">
        <f>IF(Veriler!T6468&lt;=0.1, S6468, IF(AND(Veriler!T6468&gt;0.1, F6468="", P6468="E"), IF(Q6468&gt;Veriler!$G$2, Q6468*S6468, IF(Q6468&lt;Veriler!$G$2, Veriler!$G$2*S6468, Q6468*S6468)), 0))</f>
        <v>0</v>
      </c>
      <c r="U6468" s="133" t="str">
        <f t="shared" si="2043"/>
        <v xml:space="preserve"> </v>
      </c>
      <c r="V6468" s="134" t="str">
        <f>IFERROR(IF(O6468="%10 sınırı aşılmıştır.",L6468-T6468,IFERROR(IF(F6468="",IF(S6468=1,0,IF(L6468-S6468=0,"",L6468-S6468)),IF(Veriler!M6468="",L6468,IF(L6468*Veriler!M6468=0,"",L6468*Veriler!M6468))),L6468)),0)</f>
        <v/>
      </c>
      <c r="W6468" s="146"/>
      <c r="X6468" s="146"/>
      <c r="Y6468" s="146"/>
    </row>
    <row r="6469" spans="1:25" s="99" customFormat="1" ht="54.75" customHeight="1" x14ac:dyDescent="0.25">
      <c r="A6469" s="96">
        <f t="shared" si="2044"/>
        <v>4765</v>
      </c>
      <c r="B6469" s="175"/>
      <c r="C6469" s="176"/>
      <c r="D6469" s="113"/>
      <c r="E6469" s="115"/>
      <c r="F6469" s="174"/>
      <c r="G6469" s="114" t="str">
        <f t="shared" si="2039"/>
        <v/>
      </c>
      <c r="H6469" s="115"/>
      <c r="I6469" s="115"/>
      <c r="J6469" s="115"/>
      <c r="K6469" s="115"/>
      <c r="L6469" s="133" t="str">
        <f t="shared" si="2040"/>
        <v/>
      </c>
      <c r="M6469" s="116" t="str">
        <f>IF(L6469="", "", L6469/Veriler!$X$1)</f>
        <v/>
      </c>
      <c r="N6469" s="116" t="str">
        <f>IF(F6469&lt;&gt;"", "İthal Girdi", IF(Veriler!T6469="", "", IF(Veriler!S6469="H", "%0,5 üzerindedir", IF(Veriler!T6469&gt;0.1, "%10 sınırı aşılmıştır.", "Uygun"))))</f>
        <v>%0,5 üzerindedir</v>
      </c>
      <c r="O6469" s="116" t="str">
        <f t="shared" si="2041"/>
        <v xml:space="preserve"> </v>
      </c>
      <c r="P6469" s="117"/>
      <c r="Q6469" s="118"/>
      <c r="R6469" s="119" t="str">
        <f t="shared" si="2042"/>
        <v/>
      </c>
      <c r="S6469" s="133">
        <f>IFERROR(IF(M6469&lt;=0.005,IF(F6469="",L6469,0),IF(F6469&lt;&gt;"",0,IF(P6469="",0,IF(P6469="H",0,IF(Q6469&lt;Veriler!$G$2,L6469*Veriler!$G$2,L6469*Q6469)))))," ")</f>
        <v>0</v>
      </c>
      <c r="T6469" s="133">
        <f>IF(Veriler!T6469&lt;=0.1, S6469, IF(AND(Veriler!T6469&gt;0.1, F6469="", P6469="E"), IF(Q6469&gt;Veriler!$G$2, Q6469*S6469, IF(Q6469&lt;Veriler!$G$2, Veriler!$G$2*S6469, Q6469*S6469)), 0))</f>
        <v>0</v>
      </c>
      <c r="U6469" s="133" t="str">
        <f t="shared" si="2043"/>
        <v xml:space="preserve"> </v>
      </c>
      <c r="V6469" s="134" t="str">
        <f>IFERROR(IF(O6469="%10 sınırı aşılmıştır.",L6469-T6469,IFERROR(IF(F6469="",IF(S6469=1,0,IF(L6469-S6469=0,"",L6469-S6469)),IF(Veriler!M6469="",L6469,IF(L6469*Veriler!M6469=0,"",L6469*Veriler!M6469))),L6469)),0)</f>
        <v/>
      </c>
      <c r="W6469" s="146"/>
      <c r="X6469" s="146"/>
      <c r="Y6469" s="146"/>
    </row>
    <row r="6470" spans="1:25" s="99" customFormat="1" ht="54.75" customHeight="1" x14ac:dyDescent="0.25">
      <c r="A6470" s="96">
        <f t="shared" si="2044"/>
        <v>4766</v>
      </c>
      <c r="B6470" s="175"/>
      <c r="C6470" s="176"/>
      <c r="D6470" s="113"/>
      <c r="E6470" s="115"/>
      <c r="F6470" s="174"/>
      <c r="G6470" s="114" t="str">
        <f t="shared" si="2039"/>
        <v/>
      </c>
      <c r="H6470" s="115"/>
      <c r="I6470" s="115"/>
      <c r="J6470" s="115"/>
      <c r="K6470" s="115"/>
      <c r="L6470" s="133" t="str">
        <f t="shared" si="2040"/>
        <v/>
      </c>
      <c r="M6470" s="116" t="str">
        <f>IF(L6470="", "", L6470/Veriler!$X$1)</f>
        <v/>
      </c>
      <c r="N6470" s="116" t="str">
        <f>IF(F6470&lt;&gt;"", "İthal Girdi", IF(Veriler!T6470="", "", IF(Veriler!S6470="H", "%0,5 üzerindedir", IF(Veriler!T6470&gt;0.1, "%10 sınırı aşılmıştır.", "Uygun"))))</f>
        <v>%0,5 üzerindedir</v>
      </c>
      <c r="O6470" s="116" t="str">
        <f t="shared" si="2041"/>
        <v xml:space="preserve"> </v>
      </c>
      <c r="P6470" s="117"/>
      <c r="Q6470" s="118"/>
      <c r="R6470" s="119" t="str">
        <f t="shared" si="2042"/>
        <v/>
      </c>
      <c r="S6470" s="133">
        <f>IFERROR(IF(M6470&lt;=0.005,IF(F6470="",L6470,0),IF(F6470&lt;&gt;"",0,IF(P6470="",0,IF(P6470="H",0,IF(Q6470&lt;Veriler!$G$2,L6470*Veriler!$G$2,L6470*Q6470)))))," ")</f>
        <v>0</v>
      </c>
      <c r="T6470" s="133">
        <f>IF(Veriler!T6470&lt;=0.1, S6470, IF(AND(Veriler!T6470&gt;0.1, F6470="", P6470="E"), IF(Q6470&gt;Veriler!$G$2, Q6470*S6470, IF(Q6470&lt;Veriler!$G$2, Veriler!$G$2*S6470, Q6470*S6470)), 0))</f>
        <v>0</v>
      </c>
      <c r="U6470" s="133" t="str">
        <f t="shared" si="2043"/>
        <v xml:space="preserve"> </v>
      </c>
      <c r="V6470" s="134" t="str">
        <f>IFERROR(IF(O6470="%10 sınırı aşılmıştır.",L6470-T6470,IFERROR(IF(F6470="",IF(S6470=1,0,IF(L6470-S6470=0,"",L6470-S6470)),IF(Veriler!M6470="",L6470,IF(L6470*Veriler!M6470=0,"",L6470*Veriler!M6470))),L6470)),0)</f>
        <v/>
      </c>
      <c r="W6470" s="146"/>
      <c r="X6470" s="146"/>
      <c r="Y6470" s="146"/>
    </row>
    <row r="6471" spans="1:25" s="99" customFormat="1" ht="54.75" customHeight="1" x14ac:dyDescent="0.25">
      <c r="A6471" s="96">
        <f t="shared" si="2044"/>
        <v>4767</v>
      </c>
      <c r="B6471" s="175"/>
      <c r="C6471" s="176"/>
      <c r="D6471" s="113"/>
      <c r="E6471" s="115"/>
      <c r="F6471" s="174"/>
      <c r="G6471" s="114" t="str">
        <f t="shared" si="2039"/>
        <v/>
      </c>
      <c r="H6471" s="115"/>
      <c r="I6471" s="115"/>
      <c r="J6471" s="115"/>
      <c r="K6471" s="115"/>
      <c r="L6471" s="133" t="str">
        <f t="shared" si="2040"/>
        <v/>
      </c>
      <c r="M6471" s="116" t="str">
        <f>IF(L6471="", "", L6471/Veriler!$X$1)</f>
        <v/>
      </c>
      <c r="N6471" s="116" t="str">
        <f>IF(F6471&lt;&gt;"", "İthal Girdi", IF(Veriler!T6471="", "", IF(Veriler!S6471="H", "%0,5 üzerindedir", IF(Veriler!T6471&gt;0.1, "%10 sınırı aşılmıştır.", "Uygun"))))</f>
        <v>%0,5 üzerindedir</v>
      </c>
      <c r="O6471" s="116" t="str">
        <f t="shared" si="2041"/>
        <v xml:space="preserve"> </v>
      </c>
      <c r="P6471" s="117"/>
      <c r="Q6471" s="118"/>
      <c r="R6471" s="119" t="str">
        <f t="shared" si="2042"/>
        <v/>
      </c>
      <c r="S6471" s="133">
        <f>IFERROR(IF(M6471&lt;=0.005,IF(F6471="",L6471,0),IF(F6471&lt;&gt;"",0,IF(P6471="",0,IF(P6471="H",0,IF(Q6471&lt;Veriler!$G$2,L6471*Veriler!$G$2,L6471*Q6471)))))," ")</f>
        <v>0</v>
      </c>
      <c r="T6471" s="133">
        <f>IF(Veriler!T6471&lt;=0.1, S6471, IF(AND(Veriler!T6471&gt;0.1, F6471="", P6471="E"), IF(Q6471&gt;Veriler!$G$2, Q6471*S6471, IF(Q6471&lt;Veriler!$G$2, Veriler!$G$2*S6471, Q6471*S6471)), 0))</f>
        <v>0</v>
      </c>
      <c r="U6471" s="133" t="str">
        <f t="shared" si="2043"/>
        <v xml:space="preserve"> </v>
      </c>
      <c r="V6471" s="134" t="str">
        <f>IFERROR(IF(O6471="%10 sınırı aşılmıştır.",L6471-T6471,IFERROR(IF(F6471="",IF(S6471=1,0,IF(L6471-S6471=0,"",L6471-S6471)),IF(Veriler!M6471="",L6471,IF(L6471*Veriler!M6471=0,"",L6471*Veriler!M6471))),L6471)),0)</f>
        <v/>
      </c>
      <c r="W6471" s="146"/>
      <c r="X6471" s="146"/>
      <c r="Y6471" s="146"/>
    </row>
    <row r="6472" spans="1:25" s="99" customFormat="1" ht="54.75" customHeight="1" x14ac:dyDescent="0.25">
      <c r="A6472" s="96">
        <f t="shared" si="2044"/>
        <v>4768</v>
      </c>
      <c r="B6472" s="175"/>
      <c r="C6472" s="176"/>
      <c r="D6472" s="113"/>
      <c r="E6472" s="115"/>
      <c r="F6472" s="174"/>
      <c r="G6472" s="114" t="str">
        <f t="shared" si="2039"/>
        <v/>
      </c>
      <c r="H6472" s="115"/>
      <c r="I6472" s="115"/>
      <c r="J6472" s="115"/>
      <c r="K6472" s="115"/>
      <c r="L6472" s="133" t="str">
        <f t="shared" si="2040"/>
        <v/>
      </c>
      <c r="M6472" s="116" t="str">
        <f>IF(L6472="", "", L6472/Veriler!$X$1)</f>
        <v/>
      </c>
      <c r="N6472" s="116" t="str">
        <f>IF(F6472&lt;&gt;"", "İthal Girdi", IF(Veriler!T6472="", "", IF(Veriler!S6472="H", "%0,5 üzerindedir", IF(Veriler!T6472&gt;0.1, "%10 sınırı aşılmıştır.", "Uygun"))))</f>
        <v>%0,5 üzerindedir</v>
      </c>
      <c r="O6472" s="116" t="str">
        <f t="shared" si="2041"/>
        <v xml:space="preserve"> </v>
      </c>
      <c r="P6472" s="117"/>
      <c r="Q6472" s="118"/>
      <c r="R6472" s="119" t="str">
        <f t="shared" si="2042"/>
        <v/>
      </c>
      <c r="S6472" s="133">
        <f>IFERROR(IF(M6472&lt;=0.005,IF(F6472="",L6472,0),IF(F6472&lt;&gt;"",0,IF(P6472="",0,IF(P6472="H",0,IF(Q6472&lt;Veriler!$G$2,L6472*Veriler!$G$2,L6472*Q6472)))))," ")</f>
        <v>0</v>
      </c>
      <c r="T6472" s="133">
        <f>IF(Veriler!T6472&lt;=0.1, S6472, IF(AND(Veriler!T6472&gt;0.1, F6472="", P6472="E"), IF(Q6472&gt;Veriler!$G$2, Q6472*S6472, IF(Q6472&lt;Veriler!$G$2, Veriler!$G$2*S6472, Q6472*S6472)), 0))</f>
        <v>0</v>
      </c>
      <c r="U6472" s="133" t="str">
        <f t="shared" si="2043"/>
        <v xml:space="preserve"> </v>
      </c>
      <c r="V6472" s="134" t="str">
        <f>IFERROR(IF(O6472="%10 sınırı aşılmıştır.",L6472-T6472,IFERROR(IF(F6472="",IF(S6472=1,0,IF(L6472-S6472=0,"",L6472-S6472)),IF(Veriler!M6472="",L6472,IF(L6472*Veriler!M6472=0,"",L6472*Veriler!M6472))),L6472)),0)</f>
        <v/>
      </c>
      <c r="W6472" s="146"/>
      <c r="X6472" s="146"/>
      <c r="Y6472" s="146"/>
    </row>
    <row r="6473" spans="1:25" s="99" customFormat="1" ht="54.75" customHeight="1" x14ac:dyDescent="0.25">
      <c r="A6473" s="96">
        <f t="shared" si="2044"/>
        <v>4769</v>
      </c>
      <c r="B6473" s="175"/>
      <c r="C6473" s="176"/>
      <c r="D6473" s="113"/>
      <c r="E6473" s="115"/>
      <c r="F6473" s="174"/>
      <c r="G6473" s="114" t="str">
        <f t="shared" si="2039"/>
        <v/>
      </c>
      <c r="H6473" s="115"/>
      <c r="I6473" s="115"/>
      <c r="J6473" s="115"/>
      <c r="K6473" s="115"/>
      <c r="L6473" s="133" t="str">
        <f t="shared" si="2040"/>
        <v/>
      </c>
      <c r="M6473" s="116" t="str">
        <f>IF(L6473="", "", L6473/Veriler!$X$1)</f>
        <v/>
      </c>
      <c r="N6473" s="116" t="str">
        <f>IF(F6473&lt;&gt;"", "İthal Girdi", IF(Veriler!T6473="", "", IF(Veriler!S6473="H", "%0,5 üzerindedir", IF(Veriler!T6473&gt;0.1, "%10 sınırı aşılmıştır.", "Uygun"))))</f>
        <v>%0,5 üzerindedir</v>
      </c>
      <c r="O6473" s="116" t="str">
        <f t="shared" si="2041"/>
        <v xml:space="preserve"> </v>
      </c>
      <c r="P6473" s="117"/>
      <c r="Q6473" s="118"/>
      <c r="R6473" s="119" t="str">
        <f t="shared" si="2042"/>
        <v/>
      </c>
      <c r="S6473" s="133">
        <f>IFERROR(IF(M6473&lt;=0.005,IF(F6473="",L6473,0),IF(F6473&lt;&gt;"",0,IF(P6473="",0,IF(P6473="H",0,IF(Q6473&lt;Veriler!$G$2,L6473*Veriler!$G$2,L6473*Q6473)))))," ")</f>
        <v>0</v>
      </c>
      <c r="T6473" s="133">
        <f>IF(Veriler!T6473&lt;=0.1, S6473, IF(AND(Veriler!T6473&gt;0.1, F6473="", P6473="E"), IF(Q6473&gt;Veriler!$G$2, Q6473*S6473, IF(Q6473&lt;Veriler!$G$2, Veriler!$G$2*S6473, Q6473*S6473)), 0))</f>
        <v>0</v>
      </c>
      <c r="U6473" s="133" t="str">
        <f t="shared" si="2043"/>
        <v xml:space="preserve"> </v>
      </c>
      <c r="V6473" s="134" t="str">
        <f>IFERROR(IF(O6473="%10 sınırı aşılmıştır.",L6473-T6473,IFERROR(IF(F6473="",IF(S6473=1,0,IF(L6473-S6473=0,"",L6473-S6473)),IF(Veriler!M6473="",L6473,IF(L6473*Veriler!M6473=0,"",L6473*Veriler!M6473))),L6473)),0)</f>
        <v/>
      </c>
      <c r="W6473" s="146"/>
      <c r="X6473" s="146"/>
      <c r="Y6473" s="146"/>
    </row>
    <row r="6474" spans="1:25" s="99" customFormat="1" ht="54.75" customHeight="1" x14ac:dyDescent="0.25">
      <c r="A6474" s="96">
        <f t="shared" si="2044"/>
        <v>4770</v>
      </c>
      <c r="B6474" s="175"/>
      <c r="C6474" s="176"/>
      <c r="D6474" s="113"/>
      <c r="E6474" s="115"/>
      <c r="F6474" s="174"/>
      <c r="G6474" s="114" t="str">
        <f t="shared" si="2039"/>
        <v/>
      </c>
      <c r="H6474" s="115"/>
      <c r="I6474" s="115"/>
      <c r="J6474" s="115"/>
      <c r="K6474" s="115"/>
      <c r="L6474" s="133" t="str">
        <f t="shared" si="2040"/>
        <v/>
      </c>
      <c r="M6474" s="116" t="str">
        <f>IF(L6474="", "", L6474/Veriler!$X$1)</f>
        <v/>
      </c>
      <c r="N6474" s="116" t="str">
        <f>IF(F6474&lt;&gt;"", "İthal Girdi", IF(Veriler!T6474="", "", IF(Veriler!S6474="H", "%0,5 üzerindedir", IF(Veriler!T6474&gt;0.1, "%10 sınırı aşılmıştır.", "Uygun"))))</f>
        <v>%0,5 üzerindedir</v>
      </c>
      <c r="O6474" s="116" t="str">
        <f t="shared" si="2041"/>
        <v xml:space="preserve"> </v>
      </c>
      <c r="P6474" s="117"/>
      <c r="Q6474" s="118"/>
      <c r="R6474" s="119" t="str">
        <f t="shared" si="2042"/>
        <v/>
      </c>
      <c r="S6474" s="133">
        <f>IFERROR(IF(M6474&lt;=0.005,IF(F6474="",L6474,0),IF(F6474&lt;&gt;"",0,IF(P6474="",0,IF(P6474="H",0,IF(Q6474&lt;Veriler!$G$2,L6474*Veriler!$G$2,L6474*Q6474)))))," ")</f>
        <v>0</v>
      </c>
      <c r="T6474" s="133">
        <f>IF(Veriler!T6474&lt;=0.1, S6474, IF(AND(Veriler!T6474&gt;0.1, F6474="", P6474="E"), IF(Q6474&gt;Veriler!$G$2, Q6474*S6474, IF(Q6474&lt;Veriler!$G$2, Veriler!$G$2*S6474, Q6474*S6474)), 0))</f>
        <v>0</v>
      </c>
      <c r="U6474" s="133" t="str">
        <f t="shared" si="2043"/>
        <v xml:space="preserve"> </v>
      </c>
      <c r="V6474" s="134" t="str">
        <f>IFERROR(IF(O6474="%10 sınırı aşılmıştır.",L6474-T6474,IFERROR(IF(F6474="",IF(S6474=1,0,IF(L6474-S6474=0,"",L6474-S6474)),IF(Veriler!M6474="",L6474,IF(L6474*Veriler!M6474=0,"",L6474*Veriler!M6474))),L6474)),0)</f>
        <v/>
      </c>
      <c r="W6474" s="146"/>
      <c r="X6474" s="146"/>
      <c r="Y6474" s="146"/>
    </row>
    <row r="6475" spans="1:25" s="99" customFormat="1" ht="54.75" customHeight="1" x14ac:dyDescent="0.25">
      <c r="A6475" s="96">
        <f t="shared" si="2044"/>
        <v>4771</v>
      </c>
      <c r="B6475" s="175"/>
      <c r="C6475" s="176"/>
      <c r="D6475" s="113"/>
      <c r="E6475" s="115"/>
      <c r="F6475" s="174"/>
      <c r="G6475" s="114" t="str">
        <f t="shared" si="2039"/>
        <v/>
      </c>
      <c r="H6475" s="115"/>
      <c r="I6475" s="115"/>
      <c r="J6475" s="115"/>
      <c r="K6475" s="115"/>
      <c r="L6475" s="133" t="str">
        <f t="shared" si="2040"/>
        <v/>
      </c>
      <c r="M6475" s="116" t="str">
        <f>IF(L6475="", "", L6475/Veriler!$X$1)</f>
        <v/>
      </c>
      <c r="N6475" s="116" t="str">
        <f>IF(F6475&lt;&gt;"", "İthal Girdi", IF(Veriler!T6475="", "", IF(Veriler!S6475="H", "%0,5 üzerindedir", IF(Veriler!T6475&gt;0.1, "%10 sınırı aşılmıştır.", "Uygun"))))</f>
        <v>%0,5 üzerindedir</v>
      </c>
      <c r="O6475" s="116" t="str">
        <f t="shared" si="2041"/>
        <v xml:space="preserve"> </v>
      </c>
      <c r="P6475" s="117"/>
      <c r="Q6475" s="118"/>
      <c r="R6475" s="119" t="str">
        <f t="shared" si="2042"/>
        <v/>
      </c>
      <c r="S6475" s="133">
        <f>IFERROR(IF(M6475&lt;=0.005,IF(F6475="",L6475,0),IF(F6475&lt;&gt;"",0,IF(P6475="",0,IF(P6475="H",0,IF(Q6475&lt;Veriler!$G$2,L6475*Veriler!$G$2,L6475*Q6475)))))," ")</f>
        <v>0</v>
      </c>
      <c r="T6475" s="133">
        <f>IF(Veriler!T6475&lt;=0.1, S6475, IF(AND(Veriler!T6475&gt;0.1, F6475="", P6475="E"), IF(Q6475&gt;Veriler!$G$2, Q6475*S6475, IF(Q6475&lt;Veriler!$G$2, Veriler!$G$2*S6475, Q6475*S6475)), 0))</f>
        <v>0</v>
      </c>
      <c r="U6475" s="133" t="str">
        <f t="shared" si="2043"/>
        <v xml:space="preserve"> </v>
      </c>
      <c r="V6475" s="134" t="str">
        <f>IFERROR(IF(O6475="%10 sınırı aşılmıştır.",L6475-T6475,IFERROR(IF(F6475="",IF(S6475=1,0,IF(L6475-S6475=0,"",L6475-S6475)),IF(Veriler!M6475="",L6475,IF(L6475*Veriler!M6475=0,"",L6475*Veriler!M6475))),L6475)),0)</f>
        <v/>
      </c>
      <c r="W6475" s="146"/>
      <c r="X6475" s="146"/>
      <c r="Y6475" s="146"/>
    </row>
    <row r="6476" spans="1:25" s="99" customFormat="1" ht="54.75" customHeight="1" x14ac:dyDescent="0.25">
      <c r="A6476" s="96">
        <f t="shared" si="2044"/>
        <v>4772</v>
      </c>
      <c r="B6476" s="175"/>
      <c r="C6476" s="176"/>
      <c r="D6476" s="113"/>
      <c r="E6476" s="115"/>
      <c r="F6476" s="174"/>
      <c r="G6476" s="114" t="str">
        <f t="shared" si="2039"/>
        <v/>
      </c>
      <c r="H6476" s="115"/>
      <c r="I6476" s="115"/>
      <c r="J6476" s="115"/>
      <c r="K6476" s="115"/>
      <c r="L6476" s="133" t="str">
        <f t="shared" si="2040"/>
        <v/>
      </c>
      <c r="M6476" s="116" t="str">
        <f>IF(L6476="", "", L6476/Veriler!$X$1)</f>
        <v/>
      </c>
      <c r="N6476" s="116" t="str">
        <f>IF(F6476&lt;&gt;"", "İthal Girdi", IF(Veriler!T6476="", "", IF(Veriler!S6476="H", "%0,5 üzerindedir", IF(Veriler!T6476&gt;0.1, "%10 sınırı aşılmıştır.", "Uygun"))))</f>
        <v>%0,5 üzerindedir</v>
      </c>
      <c r="O6476" s="116" t="str">
        <f t="shared" si="2041"/>
        <v xml:space="preserve"> </v>
      </c>
      <c r="P6476" s="117"/>
      <c r="Q6476" s="118"/>
      <c r="R6476" s="119" t="str">
        <f t="shared" si="2042"/>
        <v/>
      </c>
      <c r="S6476" s="133">
        <f>IFERROR(IF(M6476&lt;=0.005,IF(F6476="",L6476,0),IF(F6476&lt;&gt;"",0,IF(P6476="",0,IF(P6476="H",0,IF(Q6476&lt;Veriler!$G$2,L6476*Veriler!$G$2,L6476*Q6476)))))," ")</f>
        <v>0</v>
      </c>
      <c r="T6476" s="133">
        <f>IF(Veriler!T6476&lt;=0.1, S6476, IF(AND(Veriler!T6476&gt;0.1, F6476="", P6476="E"), IF(Q6476&gt;Veriler!$G$2, Q6476*S6476, IF(Q6476&lt;Veriler!$G$2, Veriler!$G$2*S6476, Q6476*S6476)), 0))</f>
        <v>0</v>
      </c>
      <c r="U6476" s="133" t="str">
        <f t="shared" si="2043"/>
        <v xml:space="preserve"> </v>
      </c>
      <c r="V6476" s="134" t="str">
        <f>IFERROR(IF(O6476="%10 sınırı aşılmıştır.",L6476-T6476,IFERROR(IF(F6476="",IF(S6476=1,0,IF(L6476-S6476=0,"",L6476-S6476)),IF(Veriler!M6476="",L6476,IF(L6476*Veriler!M6476=0,"",L6476*Veriler!M6476))),L6476)),0)</f>
        <v/>
      </c>
      <c r="W6476" s="146"/>
      <c r="X6476" s="146"/>
      <c r="Y6476" s="146"/>
    </row>
    <row r="6477" spans="1:25" s="99" customFormat="1" ht="54.75" customHeight="1" x14ac:dyDescent="0.25">
      <c r="A6477" s="96">
        <f t="shared" si="2044"/>
        <v>4773</v>
      </c>
      <c r="B6477" s="175"/>
      <c r="C6477" s="176"/>
      <c r="D6477" s="113"/>
      <c r="E6477" s="115"/>
      <c r="F6477" s="174"/>
      <c r="G6477" s="114" t="str">
        <f t="shared" si="2039"/>
        <v/>
      </c>
      <c r="H6477" s="115"/>
      <c r="I6477" s="115"/>
      <c r="J6477" s="115"/>
      <c r="K6477" s="115"/>
      <c r="L6477" s="133" t="str">
        <f t="shared" si="2040"/>
        <v/>
      </c>
      <c r="M6477" s="116" t="str">
        <f>IF(L6477="", "", L6477/Veriler!$X$1)</f>
        <v/>
      </c>
      <c r="N6477" s="116" t="str">
        <f>IF(F6477&lt;&gt;"", "İthal Girdi", IF(Veriler!T6477="", "", IF(Veriler!S6477="H", "%0,5 üzerindedir", IF(Veriler!T6477&gt;0.1, "%10 sınırı aşılmıştır.", "Uygun"))))</f>
        <v>%0,5 üzerindedir</v>
      </c>
      <c r="O6477" s="116" t="str">
        <f t="shared" si="2041"/>
        <v xml:space="preserve"> </v>
      </c>
      <c r="P6477" s="117"/>
      <c r="Q6477" s="118"/>
      <c r="R6477" s="119" t="str">
        <f t="shared" si="2042"/>
        <v/>
      </c>
      <c r="S6477" s="133">
        <f>IFERROR(IF(M6477&lt;=0.005,IF(F6477="",L6477,0),IF(F6477&lt;&gt;"",0,IF(P6477="",0,IF(P6477="H",0,IF(Q6477&lt;Veriler!$G$2,L6477*Veriler!$G$2,L6477*Q6477)))))," ")</f>
        <v>0</v>
      </c>
      <c r="T6477" s="133">
        <f>IF(Veriler!T6477&lt;=0.1, S6477, IF(AND(Veriler!T6477&gt;0.1, F6477="", P6477="E"), IF(Q6477&gt;Veriler!$G$2, Q6477*S6477, IF(Q6477&lt;Veriler!$G$2, Veriler!$G$2*S6477, Q6477*S6477)), 0))</f>
        <v>0</v>
      </c>
      <c r="U6477" s="133" t="str">
        <f t="shared" si="2043"/>
        <v xml:space="preserve"> </v>
      </c>
      <c r="V6477" s="134" t="str">
        <f>IFERROR(IF(O6477="%10 sınırı aşılmıştır.",L6477-T6477,IFERROR(IF(F6477="",IF(S6477=1,0,IF(L6477-S6477=0,"",L6477-S6477)),IF(Veriler!M6477="",L6477,IF(L6477*Veriler!M6477=0,"",L6477*Veriler!M6477))),L6477)),0)</f>
        <v/>
      </c>
      <c r="W6477" s="146"/>
      <c r="X6477" s="146"/>
      <c r="Y6477" s="146"/>
    </row>
    <row r="6478" spans="1:25" s="99" customFormat="1" ht="54.75" customHeight="1" x14ac:dyDescent="0.25">
      <c r="A6478" s="96">
        <f t="shared" si="2044"/>
        <v>4774</v>
      </c>
      <c r="B6478" s="175"/>
      <c r="C6478" s="176"/>
      <c r="D6478" s="113"/>
      <c r="E6478" s="115"/>
      <c r="F6478" s="174"/>
      <c r="G6478" s="114" t="str">
        <f t="shared" si="2039"/>
        <v/>
      </c>
      <c r="H6478" s="115"/>
      <c r="I6478" s="115"/>
      <c r="J6478" s="115"/>
      <c r="K6478" s="115"/>
      <c r="L6478" s="133" t="str">
        <f t="shared" si="2040"/>
        <v/>
      </c>
      <c r="M6478" s="116" t="str">
        <f>IF(L6478="", "", L6478/Veriler!$X$1)</f>
        <v/>
      </c>
      <c r="N6478" s="116" t="str">
        <f>IF(F6478&lt;&gt;"", "İthal Girdi", IF(Veriler!T6478="", "", IF(Veriler!S6478="H", "%0,5 üzerindedir", IF(Veriler!T6478&gt;0.1, "%10 sınırı aşılmıştır.", "Uygun"))))</f>
        <v>%0,5 üzerindedir</v>
      </c>
      <c r="O6478" s="116" t="str">
        <f t="shared" si="2041"/>
        <v xml:space="preserve"> </v>
      </c>
      <c r="P6478" s="117"/>
      <c r="Q6478" s="118"/>
      <c r="R6478" s="119" t="str">
        <f t="shared" si="2042"/>
        <v/>
      </c>
      <c r="S6478" s="133">
        <f>IFERROR(IF(M6478&lt;=0.005,IF(F6478="",L6478,0),IF(F6478&lt;&gt;"",0,IF(P6478="",0,IF(P6478="H",0,IF(Q6478&lt;Veriler!$G$2,L6478*Veriler!$G$2,L6478*Q6478)))))," ")</f>
        <v>0</v>
      </c>
      <c r="T6478" s="133">
        <f>IF(Veriler!T6478&lt;=0.1, S6478, IF(AND(Veriler!T6478&gt;0.1, F6478="", P6478="E"), IF(Q6478&gt;Veriler!$G$2, Q6478*S6478, IF(Q6478&lt;Veriler!$G$2, Veriler!$G$2*S6478, Q6478*S6478)), 0))</f>
        <v>0</v>
      </c>
      <c r="U6478" s="133" t="str">
        <f t="shared" si="2043"/>
        <v xml:space="preserve"> </v>
      </c>
      <c r="V6478" s="134" t="str">
        <f>IFERROR(IF(O6478="%10 sınırı aşılmıştır.",L6478-T6478,IFERROR(IF(F6478="",IF(S6478=1,0,IF(L6478-S6478=0,"",L6478-S6478)),IF(Veriler!M6478="",L6478,IF(L6478*Veriler!M6478=0,"",L6478*Veriler!M6478))),L6478)),0)</f>
        <v/>
      </c>
      <c r="W6478" s="146"/>
      <c r="X6478" s="146"/>
      <c r="Y6478" s="146"/>
    </row>
    <row r="6479" spans="1:25" s="99" customFormat="1" ht="36" hidden="1" customHeight="1" x14ac:dyDescent="0.25">
      <c r="A6479" s="101"/>
      <c r="B6479" s="191" t="s">
        <v>16</v>
      </c>
      <c r="C6479" s="176"/>
      <c r="D6479" s="120"/>
      <c r="E6479" s="171"/>
      <c r="F6479" s="172"/>
      <c r="G6479" s="121"/>
      <c r="H6479" s="115"/>
      <c r="I6479" s="115"/>
      <c r="J6479" s="115"/>
      <c r="K6479" s="115"/>
      <c r="L6479" s="121"/>
      <c r="M6479" s="121"/>
      <c r="N6479" s="121"/>
      <c r="O6479" s="121"/>
      <c r="P6479" s="120"/>
      <c r="Q6479" s="120"/>
      <c r="R6479" s="183"/>
      <c r="S6479" s="184"/>
      <c r="T6479" s="121"/>
      <c r="U6479" s="121"/>
      <c r="V6479" s="121"/>
      <c r="W6479" s="146"/>
      <c r="X6479" s="146"/>
      <c r="Y6479" s="146"/>
    </row>
    <row r="6480" spans="1:25" s="99" customFormat="1" ht="54.75" customHeight="1" x14ac:dyDescent="0.25">
      <c r="A6480" s="96">
        <f>A6478+1</f>
        <v>4775</v>
      </c>
      <c r="B6480" s="175"/>
      <c r="C6480" s="176"/>
      <c r="D6480" s="113"/>
      <c r="E6480" s="115"/>
      <c r="F6480" s="174"/>
      <c r="G6480" s="114" t="str">
        <f t="shared" ref="G6480:G6493" si="2045">IF(AND(F6480&lt;&gt;"",V6480&lt;&gt;"",L6480&lt;&gt;0),V6480/L6480,"")</f>
        <v/>
      </c>
      <c r="H6480" s="115"/>
      <c r="I6480" s="115"/>
      <c r="J6480" s="115"/>
      <c r="K6480" s="115"/>
      <c r="L6480" s="133" t="str">
        <f t="shared" ref="L6480:L6493" si="2046">IF(AND(H6480&lt;&gt;0, J6480&lt;&gt;0, K6480&lt;&gt;0), H6480*J6480*K6480, "")</f>
        <v/>
      </c>
      <c r="M6480" s="116" t="str">
        <f>IF(L6480="", "", L6480/Veriler!$X$1)</f>
        <v/>
      </c>
      <c r="N6480" s="116" t="str">
        <f>IF(F6480&lt;&gt;"", "İthal Girdi", IF(Veriler!T6480="", "", IF(Veriler!S6480="H", "%0,5 üzerindedir", IF(Veriler!T6480&gt;0.1, "%10 sınırı aşılmıştır.", "Uygun"))))</f>
        <v>%0,5 üzerindedir</v>
      </c>
      <c r="O6480" s="116" t="str">
        <f t="shared" ref="O6480:O6493" si="2047">IF(M6480=""," ",N6480)</f>
        <v xml:space="preserve"> </v>
      </c>
      <c r="P6480" s="117"/>
      <c r="Q6480" s="118"/>
      <c r="R6480" s="119" t="str">
        <f t="shared" ref="R6480:R6493" si="2048">IFERROR(IF(AND(T6480&lt;&gt;"",L6480&lt;&gt;"",L6480&lt;&gt;0,T6480&lt;&gt;0),T6480/L6480,"")," ")</f>
        <v/>
      </c>
      <c r="S6480" s="133">
        <f>IFERROR(IF(M6480&lt;=0.005,IF(F6480="",L6480,0),IF(F6480&lt;&gt;"",0,IF(P6480="",0,IF(P6480="H",0,IF(Q6480&lt;Veriler!$G$2,L6480*Veriler!$G$2,L6480*Q6480)))))," ")</f>
        <v>0</v>
      </c>
      <c r="T6480" s="133">
        <f>IF(Veriler!T6480&lt;=0.1, S6480, IF(AND(Veriler!T6480&gt;0.1, F6480="", P6480="E"), IF(Q6480&gt;Veriler!$G$2, Q6480*S6480, IF(Q6480&lt;Veriler!$G$2, Veriler!$G$2*S6480, Q6480*S6480)), 0))</f>
        <v>0</v>
      </c>
      <c r="U6480" s="133" t="str">
        <f t="shared" ref="U6480:U6493" si="2049">IF(T6480=0," ",T6480)</f>
        <v xml:space="preserve"> </v>
      </c>
      <c r="V6480" s="134" t="str">
        <f>IFERROR(IF(O6480="%10 sınırı aşılmıştır.",L6480-T6480,IFERROR(IF(F6480="",IF(S6480=1,0,IF(L6480-S6480=0,"",L6480-S6480)),IF(Veriler!M6480="",L6480,IF(L6480*Veriler!M6480=0,"",L6480*Veriler!M6480))),L6480)),0)</f>
        <v/>
      </c>
      <c r="W6480" s="146"/>
      <c r="X6480" s="146"/>
      <c r="Y6480" s="146"/>
    </row>
    <row r="6481" spans="1:25" s="99" customFormat="1" ht="54.75" customHeight="1" x14ac:dyDescent="0.25">
      <c r="A6481" s="96">
        <f t="shared" ref="A6481:A6493" si="2050">A6480+1</f>
        <v>4776</v>
      </c>
      <c r="B6481" s="175"/>
      <c r="C6481" s="176"/>
      <c r="D6481" s="113"/>
      <c r="E6481" s="115"/>
      <c r="F6481" s="174"/>
      <c r="G6481" s="114" t="str">
        <f t="shared" si="2045"/>
        <v/>
      </c>
      <c r="H6481" s="115"/>
      <c r="I6481" s="115"/>
      <c r="J6481" s="115"/>
      <c r="K6481" s="115"/>
      <c r="L6481" s="133" t="str">
        <f t="shared" si="2046"/>
        <v/>
      </c>
      <c r="M6481" s="116" t="str">
        <f>IF(L6481="", "", L6481/Veriler!$X$1)</f>
        <v/>
      </c>
      <c r="N6481" s="116" t="str">
        <f>IF(F6481&lt;&gt;"", "İthal Girdi", IF(Veriler!T6481="", "", IF(Veriler!S6481="H", "%0,5 üzerindedir", IF(Veriler!T6481&gt;0.1, "%10 sınırı aşılmıştır.", "Uygun"))))</f>
        <v>%0,5 üzerindedir</v>
      </c>
      <c r="O6481" s="116" t="str">
        <f t="shared" si="2047"/>
        <v xml:space="preserve"> </v>
      </c>
      <c r="P6481" s="117"/>
      <c r="Q6481" s="118"/>
      <c r="R6481" s="119" t="str">
        <f t="shared" si="2048"/>
        <v/>
      </c>
      <c r="S6481" s="133">
        <f>IFERROR(IF(M6481&lt;=0.005,IF(F6481="",L6481,0),IF(F6481&lt;&gt;"",0,IF(P6481="",0,IF(P6481="H",0,IF(Q6481&lt;Veriler!$G$2,L6481*Veriler!$G$2,L6481*Q6481)))))," ")</f>
        <v>0</v>
      </c>
      <c r="T6481" s="133">
        <f>IF(Veriler!T6481&lt;=0.1, S6481, IF(AND(Veriler!T6481&gt;0.1, F6481="", P6481="E"), IF(Q6481&gt;Veriler!$G$2, Q6481*S6481, IF(Q6481&lt;Veriler!$G$2, Veriler!$G$2*S6481, Q6481*S6481)), 0))</f>
        <v>0</v>
      </c>
      <c r="U6481" s="133" t="str">
        <f t="shared" si="2049"/>
        <v xml:space="preserve"> </v>
      </c>
      <c r="V6481" s="134" t="str">
        <f>IFERROR(IF(O6481="%10 sınırı aşılmıştır.",L6481-T6481,IFERROR(IF(F6481="",IF(S6481=1,0,IF(L6481-S6481=0,"",L6481-S6481)),IF(Veriler!M6481="",L6481,IF(L6481*Veriler!M6481=0,"",L6481*Veriler!M6481))),L6481)),0)</f>
        <v/>
      </c>
      <c r="W6481" s="146"/>
      <c r="X6481" s="146"/>
      <c r="Y6481" s="146"/>
    </row>
    <row r="6482" spans="1:25" s="99" customFormat="1" ht="54.75" customHeight="1" x14ac:dyDescent="0.25">
      <c r="A6482" s="96">
        <f t="shared" si="2050"/>
        <v>4777</v>
      </c>
      <c r="B6482" s="175"/>
      <c r="C6482" s="176"/>
      <c r="D6482" s="113"/>
      <c r="E6482" s="115"/>
      <c r="F6482" s="174"/>
      <c r="G6482" s="114" t="str">
        <f t="shared" si="2045"/>
        <v/>
      </c>
      <c r="H6482" s="115"/>
      <c r="I6482" s="115"/>
      <c r="J6482" s="115"/>
      <c r="K6482" s="115"/>
      <c r="L6482" s="133" t="str">
        <f t="shared" si="2046"/>
        <v/>
      </c>
      <c r="M6482" s="116" t="str">
        <f>IF(L6482="", "", L6482/Veriler!$X$1)</f>
        <v/>
      </c>
      <c r="N6482" s="116" t="str">
        <f>IF(F6482&lt;&gt;"", "İthal Girdi", IF(Veriler!T6482="", "", IF(Veriler!S6482="H", "%0,5 üzerindedir", IF(Veriler!T6482&gt;0.1, "%10 sınırı aşılmıştır.", "Uygun"))))</f>
        <v>%0,5 üzerindedir</v>
      </c>
      <c r="O6482" s="116" t="str">
        <f t="shared" si="2047"/>
        <v xml:space="preserve"> </v>
      </c>
      <c r="P6482" s="117"/>
      <c r="Q6482" s="118"/>
      <c r="R6482" s="119" t="str">
        <f t="shared" si="2048"/>
        <v/>
      </c>
      <c r="S6482" s="133">
        <f>IFERROR(IF(M6482&lt;=0.005,IF(F6482="",L6482,0),IF(F6482&lt;&gt;"",0,IF(P6482="",0,IF(P6482="H",0,IF(Q6482&lt;Veriler!$G$2,L6482*Veriler!$G$2,L6482*Q6482)))))," ")</f>
        <v>0</v>
      </c>
      <c r="T6482" s="133">
        <f>IF(Veriler!T6482&lt;=0.1, S6482, IF(AND(Veriler!T6482&gt;0.1, F6482="", P6482="E"), IF(Q6482&gt;Veriler!$G$2, Q6482*S6482, IF(Q6482&lt;Veriler!$G$2, Veriler!$G$2*S6482, Q6482*S6482)), 0))</f>
        <v>0</v>
      </c>
      <c r="U6482" s="133" t="str">
        <f t="shared" si="2049"/>
        <v xml:space="preserve"> </v>
      </c>
      <c r="V6482" s="134" t="str">
        <f>IFERROR(IF(O6482="%10 sınırı aşılmıştır.",L6482-T6482,IFERROR(IF(F6482="",IF(S6482=1,0,IF(L6482-S6482=0,"",L6482-S6482)),IF(Veriler!M6482="",L6482,IF(L6482*Veriler!M6482=0,"",L6482*Veriler!M6482))),L6482)),0)</f>
        <v/>
      </c>
      <c r="W6482" s="146"/>
      <c r="X6482" s="146"/>
      <c r="Y6482" s="146"/>
    </row>
    <row r="6483" spans="1:25" s="99" customFormat="1" ht="54.75" customHeight="1" x14ac:dyDescent="0.25">
      <c r="A6483" s="96">
        <f t="shared" si="2050"/>
        <v>4778</v>
      </c>
      <c r="B6483" s="175"/>
      <c r="C6483" s="176"/>
      <c r="D6483" s="113"/>
      <c r="E6483" s="115"/>
      <c r="F6483" s="174"/>
      <c r="G6483" s="114" t="str">
        <f t="shared" si="2045"/>
        <v/>
      </c>
      <c r="H6483" s="115"/>
      <c r="I6483" s="115"/>
      <c r="J6483" s="115"/>
      <c r="K6483" s="115"/>
      <c r="L6483" s="133" t="str">
        <f t="shared" si="2046"/>
        <v/>
      </c>
      <c r="M6483" s="116" t="str">
        <f>IF(L6483="", "", L6483/Veriler!$X$1)</f>
        <v/>
      </c>
      <c r="N6483" s="116" t="str">
        <f>IF(F6483&lt;&gt;"", "İthal Girdi", IF(Veriler!T6483="", "", IF(Veriler!S6483="H", "%0,5 üzerindedir", IF(Veriler!T6483&gt;0.1, "%10 sınırı aşılmıştır.", "Uygun"))))</f>
        <v>%0,5 üzerindedir</v>
      </c>
      <c r="O6483" s="116" t="str">
        <f t="shared" si="2047"/>
        <v xml:space="preserve"> </v>
      </c>
      <c r="P6483" s="117"/>
      <c r="Q6483" s="118"/>
      <c r="R6483" s="119" t="str">
        <f t="shared" si="2048"/>
        <v/>
      </c>
      <c r="S6483" s="133">
        <f>IFERROR(IF(M6483&lt;=0.005,IF(F6483="",L6483,0),IF(F6483&lt;&gt;"",0,IF(P6483="",0,IF(P6483="H",0,IF(Q6483&lt;Veriler!$G$2,L6483*Veriler!$G$2,L6483*Q6483)))))," ")</f>
        <v>0</v>
      </c>
      <c r="T6483" s="133">
        <f>IF(Veriler!T6483&lt;=0.1, S6483, IF(AND(Veriler!T6483&gt;0.1, F6483="", P6483="E"), IF(Q6483&gt;Veriler!$G$2, Q6483*S6483, IF(Q6483&lt;Veriler!$G$2, Veriler!$G$2*S6483, Q6483*S6483)), 0))</f>
        <v>0</v>
      </c>
      <c r="U6483" s="133" t="str">
        <f t="shared" si="2049"/>
        <v xml:space="preserve"> </v>
      </c>
      <c r="V6483" s="134" t="str">
        <f>IFERROR(IF(O6483="%10 sınırı aşılmıştır.",L6483-T6483,IFERROR(IF(F6483="",IF(S6483=1,0,IF(L6483-S6483=0,"",L6483-S6483)),IF(Veriler!M6483="",L6483,IF(L6483*Veriler!M6483=0,"",L6483*Veriler!M6483))),L6483)),0)</f>
        <v/>
      </c>
      <c r="W6483" s="146"/>
      <c r="X6483" s="146"/>
      <c r="Y6483" s="146"/>
    </row>
    <row r="6484" spans="1:25" s="99" customFormat="1" ht="54.75" customHeight="1" x14ac:dyDescent="0.25">
      <c r="A6484" s="96">
        <f t="shared" si="2050"/>
        <v>4779</v>
      </c>
      <c r="B6484" s="175"/>
      <c r="C6484" s="176"/>
      <c r="D6484" s="113"/>
      <c r="E6484" s="115"/>
      <c r="F6484" s="174"/>
      <c r="G6484" s="114" t="str">
        <f t="shared" si="2045"/>
        <v/>
      </c>
      <c r="H6484" s="115"/>
      <c r="I6484" s="115"/>
      <c r="J6484" s="115"/>
      <c r="K6484" s="115"/>
      <c r="L6484" s="133" t="str">
        <f t="shared" si="2046"/>
        <v/>
      </c>
      <c r="M6484" s="116" t="str">
        <f>IF(L6484="", "", L6484/Veriler!$X$1)</f>
        <v/>
      </c>
      <c r="N6484" s="116" t="str">
        <f>IF(F6484&lt;&gt;"", "İthal Girdi", IF(Veriler!T6484="", "", IF(Veriler!S6484="H", "%0,5 üzerindedir", IF(Veriler!T6484&gt;0.1, "%10 sınırı aşılmıştır.", "Uygun"))))</f>
        <v>%0,5 üzerindedir</v>
      </c>
      <c r="O6484" s="116" t="str">
        <f t="shared" si="2047"/>
        <v xml:space="preserve"> </v>
      </c>
      <c r="P6484" s="117"/>
      <c r="Q6484" s="118"/>
      <c r="R6484" s="119" t="str">
        <f t="shared" si="2048"/>
        <v/>
      </c>
      <c r="S6484" s="133">
        <f>IFERROR(IF(M6484&lt;=0.005,IF(F6484="",L6484,0),IF(F6484&lt;&gt;"",0,IF(P6484="",0,IF(P6484="H",0,IF(Q6484&lt;Veriler!$G$2,L6484*Veriler!$G$2,L6484*Q6484)))))," ")</f>
        <v>0</v>
      </c>
      <c r="T6484" s="133">
        <f>IF(Veriler!T6484&lt;=0.1, S6484, IF(AND(Veriler!T6484&gt;0.1, F6484="", P6484="E"), IF(Q6484&gt;Veriler!$G$2, Q6484*S6484, IF(Q6484&lt;Veriler!$G$2, Veriler!$G$2*S6484, Q6484*S6484)), 0))</f>
        <v>0</v>
      </c>
      <c r="U6484" s="133" t="str">
        <f t="shared" si="2049"/>
        <v xml:space="preserve"> </v>
      </c>
      <c r="V6484" s="134" t="str">
        <f>IFERROR(IF(O6484="%10 sınırı aşılmıştır.",L6484-T6484,IFERROR(IF(F6484="",IF(S6484=1,0,IF(L6484-S6484=0,"",L6484-S6484)),IF(Veriler!M6484="",L6484,IF(L6484*Veriler!M6484=0,"",L6484*Veriler!M6484))),L6484)),0)</f>
        <v/>
      </c>
      <c r="W6484" s="146"/>
      <c r="X6484" s="146"/>
      <c r="Y6484" s="146"/>
    </row>
    <row r="6485" spans="1:25" s="99" customFormat="1" ht="54.75" customHeight="1" x14ac:dyDescent="0.25">
      <c r="A6485" s="96">
        <f t="shared" si="2050"/>
        <v>4780</v>
      </c>
      <c r="B6485" s="175"/>
      <c r="C6485" s="176"/>
      <c r="D6485" s="113"/>
      <c r="E6485" s="115"/>
      <c r="F6485" s="174"/>
      <c r="G6485" s="114" t="str">
        <f t="shared" si="2045"/>
        <v/>
      </c>
      <c r="H6485" s="115"/>
      <c r="I6485" s="115"/>
      <c r="J6485" s="115"/>
      <c r="K6485" s="115"/>
      <c r="L6485" s="133" t="str">
        <f t="shared" si="2046"/>
        <v/>
      </c>
      <c r="M6485" s="116" t="str">
        <f>IF(L6485="", "", L6485/Veriler!$X$1)</f>
        <v/>
      </c>
      <c r="N6485" s="116" t="str">
        <f>IF(F6485&lt;&gt;"", "İthal Girdi", IF(Veriler!T6485="", "", IF(Veriler!S6485="H", "%0,5 üzerindedir", IF(Veriler!T6485&gt;0.1, "%10 sınırı aşılmıştır.", "Uygun"))))</f>
        <v>%0,5 üzerindedir</v>
      </c>
      <c r="O6485" s="116" t="str">
        <f t="shared" si="2047"/>
        <v xml:space="preserve"> </v>
      </c>
      <c r="P6485" s="117"/>
      <c r="Q6485" s="118"/>
      <c r="R6485" s="119" t="str">
        <f t="shared" si="2048"/>
        <v/>
      </c>
      <c r="S6485" s="133">
        <f>IFERROR(IF(M6485&lt;=0.005,IF(F6485="",L6485,0),IF(F6485&lt;&gt;"",0,IF(P6485="",0,IF(P6485="H",0,IF(Q6485&lt;Veriler!$G$2,L6485*Veriler!$G$2,L6485*Q6485)))))," ")</f>
        <v>0</v>
      </c>
      <c r="T6485" s="133">
        <f>IF(Veriler!T6485&lt;=0.1, S6485, IF(AND(Veriler!T6485&gt;0.1, F6485="", P6485="E"), IF(Q6485&gt;Veriler!$G$2, Q6485*S6485, IF(Q6485&lt;Veriler!$G$2, Veriler!$G$2*S6485, Q6485*S6485)), 0))</f>
        <v>0</v>
      </c>
      <c r="U6485" s="133" t="str">
        <f t="shared" si="2049"/>
        <v xml:space="preserve"> </v>
      </c>
      <c r="V6485" s="134" t="str">
        <f>IFERROR(IF(O6485="%10 sınırı aşılmıştır.",L6485-T6485,IFERROR(IF(F6485="",IF(S6485=1,0,IF(L6485-S6485=0,"",L6485-S6485)),IF(Veriler!M6485="",L6485,IF(L6485*Veriler!M6485=0,"",L6485*Veriler!M6485))),L6485)),0)</f>
        <v/>
      </c>
      <c r="W6485" s="146"/>
      <c r="X6485" s="146"/>
      <c r="Y6485" s="146"/>
    </row>
    <row r="6486" spans="1:25" s="99" customFormat="1" ht="54.75" customHeight="1" x14ac:dyDescent="0.25">
      <c r="A6486" s="96">
        <f t="shared" si="2050"/>
        <v>4781</v>
      </c>
      <c r="B6486" s="175"/>
      <c r="C6486" s="176"/>
      <c r="D6486" s="113"/>
      <c r="E6486" s="115"/>
      <c r="F6486" s="174"/>
      <c r="G6486" s="114" t="str">
        <f t="shared" si="2045"/>
        <v/>
      </c>
      <c r="H6486" s="115"/>
      <c r="I6486" s="115"/>
      <c r="J6486" s="115"/>
      <c r="K6486" s="115"/>
      <c r="L6486" s="133" t="str">
        <f t="shared" si="2046"/>
        <v/>
      </c>
      <c r="M6486" s="116" t="str">
        <f>IF(L6486="", "", L6486/Veriler!$X$1)</f>
        <v/>
      </c>
      <c r="N6486" s="116" t="str">
        <f>IF(F6486&lt;&gt;"", "İthal Girdi", IF(Veriler!T6486="", "", IF(Veriler!S6486="H", "%0,5 üzerindedir", IF(Veriler!T6486&gt;0.1, "%10 sınırı aşılmıştır.", "Uygun"))))</f>
        <v>%0,5 üzerindedir</v>
      </c>
      <c r="O6486" s="116" t="str">
        <f t="shared" si="2047"/>
        <v xml:space="preserve"> </v>
      </c>
      <c r="P6486" s="117"/>
      <c r="Q6486" s="118"/>
      <c r="R6486" s="119" t="str">
        <f t="shared" si="2048"/>
        <v/>
      </c>
      <c r="S6486" s="133">
        <f>IFERROR(IF(M6486&lt;=0.005,IF(F6486="",L6486,0),IF(F6486&lt;&gt;"",0,IF(P6486="",0,IF(P6486="H",0,IF(Q6486&lt;Veriler!$G$2,L6486*Veriler!$G$2,L6486*Q6486)))))," ")</f>
        <v>0</v>
      </c>
      <c r="T6486" s="133">
        <f>IF(Veriler!T6486&lt;=0.1, S6486, IF(AND(Veriler!T6486&gt;0.1, F6486="", P6486="E"), IF(Q6486&gt;Veriler!$G$2, Q6486*S6486, IF(Q6486&lt;Veriler!$G$2, Veriler!$G$2*S6486, Q6486*S6486)), 0))</f>
        <v>0</v>
      </c>
      <c r="U6486" s="133" t="str">
        <f t="shared" si="2049"/>
        <v xml:space="preserve"> </v>
      </c>
      <c r="V6486" s="134" t="str">
        <f>IFERROR(IF(O6486="%10 sınırı aşılmıştır.",L6486-T6486,IFERROR(IF(F6486="",IF(S6486=1,0,IF(L6486-S6486=0,"",L6486-S6486)),IF(Veriler!M6486="",L6486,IF(L6486*Veriler!M6486=0,"",L6486*Veriler!M6486))),L6486)),0)</f>
        <v/>
      </c>
      <c r="W6486" s="146"/>
      <c r="X6486" s="146"/>
      <c r="Y6486" s="146"/>
    </row>
    <row r="6487" spans="1:25" s="99" customFormat="1" ht="54.75" customHeight="1" x14ac:dyDescent="0.25">
      <c r="A6487" s="96">
        <f t="shared" si="2050"/>
        <v>4782</v>
      </c>
      <c r="B6487" s="175"/>
      <c r="C6487" s="176"/>
      <c r="D6487" s="113"/>
      <c r="E6487" s="115"/>
      <c r="F6487" s="174"/>
      <c r="G6487" s="114" t="str">
        <f t="shared" si="2045"/>
        <v/>
      </c>
      <c r="H6487" s="115"/>
      <c r="I6487" s="115"/>
      <c r="J6487" s="115"/>
      <c r="K6487" s="115"/>
      <c r="L6487" s="133" t="str">
        <f t="shared" si="2046"/>
        <v/>
      </c>
      <c r="M6487" s="116" t="str">
        <f>IF(L6487="", "", L6487/Veriler!$X$1)</f>
        <v/>
      </c>
      <c r="N6487" s="116" t="str">
        <f>IF(F6487&lt;&gt;"", "İthal Girdi", IF(Veriler!T6487="", "", IF(Veriler!S6487="H", "%0,5 üzerindedir", IF(Veriler!T6487&gt;0.1, "%10 sınırı aşılmıştır.", "Uygun"))))</f>
        <v>%0,5 üzerindedir</v>
      </c>
      <c r="O6487" s="116" t="str">
        <f t="shared" si="2047"/>
        <v xml:space="preserve"> </v>
      </c>
      <c r="P6487" s="117"/>
      <c r="Q6487" s="118"/>
      <c r="R6487" s="119" t="str">
        <f t="shared" si="2048"/>
        <v/>
      </c>
      <c r="S6487" s="133">
        <f>IFERROR(IF(M6487&lt;=0.005,IF(F6487="",L6487,0),IF(F6487&lt;&gt;"",0,IF(P6487="",0,IF(P6487="H",0,IF(Q6487&lt;Veriler!$G$2,L6487*Veriler!$G$2,L6487*Q6487)))))," ")</f>
        <v>0</v>
      </c>
      <c r="T6487" s="133">
        <f>IF(Veriler!T6487&lt;=0.1, S6487, IF(AND(Veriler!T6487&gt;0.1, F6487="", P6487="E"), IF(Q6487&gt;Veriler!$G$2, Q6487*S6487, IF(Q6487&lt;Veriler!$G$2, Veriler!$G$2*S6487, Q6487*S6487)), 0))</f>
        <v>0</v>
      </c>
      <c r="U6487" s="133" t="str">
        <f t="shared" si="2049"/>
        <v xml:space="preserve"> </v>
      </c>
      <c r="V6487" s="134" t="str">
        <f>IFERROR(IF(O6487="%10 sınırı aşılmıştır.",L6487-T6487,IFERROR(IF(F6487="",IF(S6487=1,0,IF(L6487-S6487=0,"",L6487-S6487)),IF(Veriler!M6487="",L6487,IF(L6487*Veriler!M6487=0,"",L6487*Veriler!M6487))),L6487)),0)</f>
        <v/>
      </c>
      <c r="W6487" s="146"/>
      <c r="X6487" s="146"/>
      <c r="Y6487" s="146"/>
    </row>
    <row r="6488" spans="1:25" s="99" customFormat="1" ht="54.75" customHeight="1" x14ac:dyDescent="0.25">
      <c r="A6488" s="96">
        <f t="shared" si="2050"/>
        <v>4783</v>
      </c>
      <c r="B6488" s="175"/>
      <c r="C6488" s="176"/>
      <c r="D6488" s="113"/>
      <c r="E6488" s="115"/>
      <c r="F6488" s="174"/>
      <c r="G6488" s="114" t="str">
        <f t="shared" si="2045"/>
        <v/>
      </c>
      <c r="H6488" s="115"/>
      <c r="I6488" s="115"/>
      <c r="J6488" s="115"/>
      <c r="K6488" s="115"/>
      <c r="L6488" s="133" t="str">
        <f t="shared" si="2046"/>
        <v/>
      </c>
      <c r="M6488" s="116" t="str">
        <f>IF(L6488="", "", L6488/Veriler!$X$1)</f>
        <v/>
      </c>
      <c r="N6488" s="116" t="str">
        <f>IF(F6488&lt;&gt;"", "İthal Girdi", IF(Veriler!T6488="", "", IF(Veriler!S6488="H", "%0,5 üzerindedir", IF(Veriler!T6488&gt;0.1, "%10 sınırı aşılmıştır.", "Uygun"))))</f>
        <v>%0,5 üzerindedir</v>
      </c>
      <c r="O6488" s="116" t="str">
        <f t="shared" si="2047"/>
        <v xml:space="preserve"> </v>
      </c>
      <c r="P6488" s="117"/>
      <c r="Q6488" s="118"/>
      <c r="R6488" s="119" t="str">
        <f t="shared" si="2048"/>
        <v/>
      </c>
      <c r="S6488" s="133">
        <f>IFERROR(IF(M6488&lt;=0.005,IF(F6488="",L6488,0),IF(F6488&lt;&gt;"",0,IF(P6488="",0,IF(P6488="H",0,IF(Q6488&lt;Veriler!$G$2,L6488*Veriler!$G$2,L6488*Q6488)))))," ")</f>
        <v>0</v>
      </c>
      <c r="T6488" s="133">
        <f>IF(Veriler!T6488&lt;=0.1, S6488, IF(AND(Veriler!T6488&gt;0.1, F6488="", P6488="E"), IF(Q6488&gt;Veriler!$G$2, Q6488*S6488, IF(Q6488&lt;Veriler!$G$2, Veriler!$G$2*S6488, Q6488*S6488)), 0))</f>
        <v>0</v>
      </c>
      <c r="U6488" s="133" t="str">
        <f t="shared" si="2049"/>
        <v xml:space="preserve"> </v>
      </c>
      <c r="V6488" s="134" t="str">
        <f>IFERROR(IF(O6488="%10 sınırı aşılmıştır.",L6488-T6488,IFERROR(IF(F6488="",IF(S6488=1,0,IF(L6488-S6488=0,"",L6488-S6488)),IF(Veriler!M6488="",L6488,IF(L6488*Veriler!M6488=0,"",L6488*Veriler!M6488))),L6488)),0)</f>
        <v/>
      </c>
      <c r="W6488" s="146"/>
      <c r="X6488" s="146"/>
      <c r="Y6488" s="146"/>
    </row>
    <row r="6489" spans="1:25" s="99" customFormat="1" ht="54.75" customHeight="1" x14ac:dyDescent="0.25">
      <c r="A6489" s="96">
        <f t="shared" si="2050"/>
        <v>4784</v>
      </c>
      <c r="B6489" s="175"/>
      <c r="C6489" s="176"/>
      <c r="D6489" s="113"/>
      <c r="E6489" s="115"/>
      <c r="F6489" s="174"/>
      <c r="G6489" s="114" t="str">
        <f t="shared" si="2045"/>
        <v/>
      </c>
      <c r="H6489" s="115"/>
      <c r="I6489" s="115"/>
      <c r="J6489" s="115"/>
      <c r="K6489" s="115"/>
      <c r="L6489" s="133" t="str">
        <f t="shared" si="2046"/>
        <v/>
      </c>
      <c r="M6489" s="116" t="str">
        <f>IF(L6489="", "", L6489/Veriler!$X$1)</f>
        <v/>
      </c>
      <c r="N6489" s="116" t="str">
        <f>IF(F6489&lt;&gt;"", "İthal Girdi", IF(Veriler!T6489="", "", IF(Veriler!S6489="H", "%0,5 üzerindedir", IF(Veriler!T6489&gt;0.1, "%10 sınırı aşılmıştır.", "Uygun"))))</f>
        <v>%0,5 üzerindedir</v>
      </c>
      <c r="O6489" s="116" t="str">
        <f t="shared" si="2047"/>
        <v xml:space="preserve"> </v>
      </c>
      <c r="P6489" s="117"/>
      <c r="Q6489" s="118"/>
      <c r="R6489" s="119" t="str">
        <f t="shared" si="2048"/>
        <v/>
      </c>
      <c r="S6489" s="133">
        <f>IFERROR(IF(M6489&lt;=0.005,IF(F6489="",L6489,0),IF(F6489&lt;&gt;"",0,IF(P6489="",0,IF(P6489="H",0,IF(Q6489&lt;Veriler!$G$2,L6489*Veriler!$G$2,L6489*Q6489)))))," ")</f>
        <v>0</v>
      </c>
      <c r="T6489" s="133">
        <f>IF(Veriler!T6489&lt;=0.1, S6489, IF(AND(Veriler!T6489&gt;0.1, F6489="", P6489="E"), IF(Q6489&gt;Veriler!$G$2, Q6489*S6489, IF(Q6489&lt;Veriler!$G$2, Veriler!$G$2*S6489, Q6489*S6489)), 0))</f>
        <v>0</v>
      </c>
      <c r="U6489" s="133" t="str">
        <f t="shared" si="2049"/>
        <v xml:space="preserve"> </v>
      </c>
      <c r="V6489" s="134" t="str">
        <f>IFERROR(IF(O6489="%10 sınırı aşılmıştır.",L6489-T6489,IFERROR(IF(F6489="",IF(S6489=1,0,IF(L6489-S6489=0,"",L6489-S6489)),IF(Veriler!M6489="",L6489,IF(L6489*Veriler!M6489=0,"",L6489*Veriler!M6489))),L6489)),0)</f>
        <v/>
      </c>
      <c r="W6489" s="146"/>
      <c r="X6489" s="146"/>
      <c r="Y6489" s="146"/>
    </row>
    <row r="6490" spans="1:25" s="99" customFormat="1" ht="54.75" customHeight="1" x14ac:dyDescent="0.25">
      <c r="A6490" s="96">
        <f t="shared" si="2050"/>
        <v>4785</v>
      </c>
      <c r="B6490" s="175"/>
      <c r="C6490" s="176"/>
      <c r="D6490" s="113"/>
      <c r="E6490" s="115"/>
      <c r="F6490" s="174"/>
      <c r="G6490" s="114" t="str">
        <f t="shared" si="2045"/>
        <v/>
      </c>
      <c r="H6490" s="115"/>
      <c r="I6490" s="115"/>
      <c r="J6490" s="115"/>
      <c r="K6490" s="115"/>
      <c r="L6490" s="133" t="str">
        <f t="shared" si="2046"/>
        <v/>
      </c>
      <c r="M6490" s="116" t="str">
        <f>IF(L6490="", "", L6490/Veriler!$X$1)</f>
        <v/>
      </c>
      <c r="N6490" s="116" t="str">
        <f>IF(F6490&lt;&gt;"", "İthal Girdi", IF(Veriler!T6490="", "", IF(Veriler!S6490="H", "%0,5 üzerindedir", IF(Veriler!T6490&gt;0.1, "%10 sınırı aşılmıştır.", "Uygun"))))</f>
        <v>%0,5 üzerindedir</v>
      </c>
      <c r="O6490" s="116" t="str">
        <f t="shared" si="2047"/>
        <v xml:space="preserve"> </v>
      </c>
      <c r="P6490" s="117"/>
      <c r="Q6490" s="118"/>
      <c r="R6490" s="119" t="str">
        <f t="shared" si="2048"/>
        <v/>
      </c>
      <c r="S6490" s="133">
        <f>IFERROR(IF(M6490&lt;=0.005,IF(F6490="",L6490,0),IF(F6490&lt;&gt;"",0,IF(P6490="",0,IF(P6490="H",0,IF(Q6490&lt;Veriler!$G$2,L6490*Veriler!$G$2,L6490*Q6490)))))," ")</f>
        <v>0</v>
      </c>
      <c r="T6490" s="133">
        <f>IF(Veriler!T6490&lt;=0.1, S6490, IF(AND(Veriler!T6490&gt;0.1, F6490="", P6490="E"), IF(Q6490&gt;Veriler!$G$2, Q6490*S6490, IF(Q6490&lt;Veriler!$G$2, Veriler!$G$2*S6490, Q6490*S6490)), 0))</f>
        <v>0</v>
      </c>
      <c r="U6490" s="133" t="str">
        <f t="shared" si="2049"/>
        <v xml:space="preserve"> </v>
      </c>
      <c r="V6490" s="134" t="str">
        <f>IFERROR(IF(O6490="%10 sınırı aşılmıştır.",L6490-T6490,IFERROR(IF(F6490="",IF(S6490=1,0,IF(L6490-S6490=0,"",L6490-S6490)),IF(Veriler!M6490="",L6490,IF(L6490*Veriler!M6490=0,"",L6490*Veriler!M6490))),L6490)),0)</f>
        <v/>
      </c>
      <c r="W6490" s="146"/>
      <c r="X6490" s="146"/>
      <c r="Y6490" s="146"/>
    </row>
    <row r="6491" spans="1:25" s="99" customFormat="1" ht="54.75" customHeight="1" x14ac:dyDescent="0.25">
      <c r="A6491" s="96">
        <f t="shared" si="2050"/>
        <v>4786</v>
      </c>
      <c r="B6491" s="175"/>
      <c r="C6491" s="176"/>
      <c r="D6491" s="113"/>
      <c r="E6491" s="115"/>
      <c r="F6491" s="174"/>
      <c r="G6491" s="114" t="str">
        <f t="shared" si="2045"/>
        <v/>
      </c>
      <c r="H6491" s="115"/>
      <c r="I6491" s="115"/>
      <c r="J6491" s="115"/>
      <c r="K6491" s="115"/>
      <c r="L6491" s="133" t="str">
        <f t="shared" si="2046"/>
        <v/>
      </c>
      <c r="M6491" s="116" t="str">
        <f>IF(L6491="", "", L6491/Veriler!$X$1)</f>
        <v/>
      </c>
      <c r="N6491" s="116" t="str">
        <f>IF(F6491&lt;&gt;"", "İthal Girdi", IF(Veriler!T6491="", "", IF(Veriler!S6491="H", "%0,5 üzerindedir", IF(Veriler!T6491&gt;0.1, "%10 sınırı aşılmıştır.", "Uygun"))))</f>
        <v>%0,5 üzerindedir</v>
      </c>
      <c r="O6491" s="116" t="str">
        <f t="shared" si="2047"/>
        <v xml:space="preserve"> </v>
      </c>
      <c r="P6491" s="117"/>
      <c r="Q6491" s="118"/>
      <c r="R6491" s="119" t="str">
        <f t="shared" si="2048"/>
        <v/>
      </c>
      <c r="S6491" s="133">
        <f>IFERROR(IF(M6491&lt;=0.005,IF(F6491="",L6491,0),IF(F6491&lt;&gt;"",0,IF(P6491="",0,IF(P6491="H",0,IF(Q6491&lt;Veriler!$G$2,L6491*Veriler!$G$2,L6491*Q6491)))))," ")</f>
        <v>0</v>
      </c>
      <c r="T6491" s="133">
        <f>IF(Veriler!T6491&lt;=0.1, S6491, IF(AND(Veriler!T6491&gt;0.1, F6491="", P6491="E"), IF(Q6491&gt;Veriler!$G$2, Q6491*S6491, IF(Q6491&lt;Veriler!$G$2, Veriler!$G$2*S6491, Q6491*S6491)), 0))</f>
        <v>0</v>
      </c>
      <c r="U6491" s="133" t="str">
        <f t="shared" si="2049"/>
        <v xml:space="preserve"> </v>
      </c>
      <c r="V6491" s="134" t="str">
        <f>IFERROR(IF(O6491="%10 sınırı aşılmıştır.",L6491-T6491,IFERROR(IF(F6491="",IF(S6491=1,0,IF(L6491-S6491=0,"",L6491-S6491)),IF(Veriler!M6491="",L6491,IF(L6491*Veriler!M6491=0,"",L6491*Veriler!M6491))),L6491)),0)</f>
        <v/>
      </c>
      <c r="W6491" s="146"/>
      <c r="X6491" s="146"/>
      <c r="Y6491" s="146"/>
    </row>
    <row r="6492" spans="1:25" s="99" customFormat="1" ht="54.75" customHeight="1" x14ac:dyDescent="0.25">
      <c r="A6492" s="96">
        <f t="shared" si="2050"/>
        <v>4787</v>
      </c>
      <c r="B6492" s="175"/>
      <c r="C6492" s="176"/>
      <c r="D6492" s="113"/>
      <c r="E6492" s="115"/>
      <c r="F6492" s="174"/>
      <c r="G6492" s="114" t="str">
        <f t="shared" si="2045"/>
        <v/>
      </c>
      <c r="H6492" s="115"/>
      <c r="I6492" s="115"/>
      <c r="J6492" s="115"/>
      <c r="K6492" s="115"/>
      <c r="L6492" s="133" t="str">
        <f t="shared" si="2046"/>
        <v/>
      </c>
      <c r="M6492" s="116" t="str">
        <f>IF(L6492="", "", L6492/Veriler!$X$1)</f>
        <v/>
      </c>
      <c r="N6492" s="116" t="str">
        <f>IF(F6492&lt;&gt;"", "İthal Girdi", IF(Veriler!T6492="", "", IF(Veriler!S6492="H", "%0,5 üzerindedir", IF(Veriler!T6492&gt;0.1, "%10 sınırı aşılmıştır.", "Uygun"))))</f>
        <v>%0,5 üzerindedir</v>
      </c>
      <c r="O6492" s="116" t="str">
        <f t="shared" si="2047"/>
        <v xml:space="preserve"> </v>
      </c>
      <c r="P6492" s="117"/>
      <c r="Q6492" s="118"/>
      <c r="R6492" s="119" t="str">
        <f t="shared" si="2048"/>
        <v/>
      </c>
      <c r="S6492" s="133">
        <f>IFERROR(IF(M6492&lt;=0.005,IF(F6492="",L6492,0),IF(F6492&lt;&gt;"",0,IF(P6492="",0,IF(P6492="H",0,IF(Q6492&lt;Veriler!$G$2,L6492*Veriler!$G$2,L6492*Q6492)))))," ")</f>
        <v>0</v>
      </c>
      <c r="T6492" s="133">
        <f>IF(Veriler!T6492&lt;=0.1, S6492, IF(AND(Veriler!T6492&gt;0.1, F6492="", P6492="E"), IF(Q6492&gt;Veriler!$G$2, Q6492*S6492, IF(Q6492&lt;Veriler!$G$2, Veriler!$G$2*S6492, Q6492*S6492)), 0))</f>
        <v>0</v>
      </c>
      <c r="U6492" s="133" t="str">
        <f t="shared" si="2049"/>
        <v xml:space="preserve"> </v>
      </c>
      <c r="V6492" s="134" t="str">
        <f>IFERROR(IF(O6492="%10 sınırı aşılmıştır.",L6492-T6492,IFERROR(IF(F6492="",IF(S6492=1,0,IF(L6492-S6492=0,"",L6492-S6492)),IF(Veriler!M6492="",L6492,IF(L6492*Veriler!M6492=0,"",L6492*Veriler!M6492))),L6492)),0)</f>
        <v/>
      </c>
      <c r="W6492" s="146"/>
      <c r="X6492" s="146"/>
      <c r="Y6492" s="146"/>
    </row>
    <row r="6493" spans="1:25" s="99" customFormat="1" ht="54.75" customHeight="1" x14ac:dyDescent="0.25">
      <c r="A6493" s="96">
        <f t="shared" si="2050"/>
        <v>4788</v>
      </c>
      <c r="B6493" s="175"/>
      <c r="C6493" s="176"/>
      <c r="D6493" s="113"/>
      <c r="E6493" s="115"/>
      <c r="F6493" s="174"/>
      <c r="G6493" s="114" t="str">
        <f t="shared" si="2045"/>
        <v/>
      </c>
      <c r="H6493" s="115"/>
      <c r="I6493" s="115"/>
      <c r="J6493" s="115"/>
      <c r="K6493" s="115"/>
      <c r="L6493" s="133" t="str">
        <f t="shared" si="2046"/>
        <v/>
      </c>
      <c r="M6493" s="116" t="str">
        <f>IF(L6493="", "", L6493/Veriler!$X$1)</f>
        <v/>
      </c>
      <c r="N6493" s="116" t="str">
        <f>IF(F6493&lt;&gt;"", "İthal Girdi", IF(Veriler!T6493="", "", IF(Veriler!S6493="H", "%0,5 üzerindedir", IF(Veriler!T6493&gt;0.1, "%10 sınırı aşılmıştır.", "Uygun"))))</f>
        <v>%0,5 üzerindedir</v>
      </c>
      <c r="O6493" s="116" t="str">
        <f t="shared" si="2047"/>
        <v xml:space="preserve"> </v>
      </c>
      <c r="P6493" s="117"/>
      <c r="Q6493" s="118"/>
      <c r="R6493" s="119" t="str">
        <f t="shared" si="2048"/>
        <v/>
      </c>
      <c r="S6493" s="133">
        <f>IFERROR(IF(M6493&lt;=0.005,IF(F6493="",L6493,0),IF(F6493&lt;&gt;"",0,IF(P6493="",0,IF(P6493="H",0,IF(Q6493&lt;Veriler!$G$2,L6493*Veriler!$G$2,L6493*Q6493)))))," ")</f>
        <v>0</v>
      </c>
      <c r="T6493" s="133">
        <f>IF(Veriler!T6493&lt;=0.1, S6493, IF(AND(Veriler!T6493&gt;0.1, F6493="", P6493="E"), IF(Q6493&gt;Veriler!$G$2, Q6493*S6493, IF(Q6493&lt;Veriler!$G$2, Veriler!$G$2*S6493, Q6493*S6493)), 0))</f>
        <v>0</v>
      </c>
      <c r="U6493" s="133" t="str">
        <f t="shared" si="2049"/>
        <v xml:space="preserve"> </v>
      </c>
      <c r="V6493" s="134" t="str">
        <f>IFERROR(IF(O6493="%10 sınırı aşılmıştır.",L6493-T6493,IFERROR(IF(F6493="",IF(S6493=1,0,IF(L6493-S6493=0,"",L6493-S6493)),IF(Veriler!M6493="",L6493,IF(L6493*Veriler!M6493=0,"",L6493*Veriler!M6493))),L6493)),0)</f>
        <v/>
      </c>
      <c r="W6493" s="146"/>
      <c r="X6493" s="146"/>
      <c r="Y6493" s="146"/>
    </row>
    <row r="6494" spans="1:25" s="99" customFormat="1" ht="24" customHeight="1" x14ac:dyDescent="0.25">
      <c r="A6494" s="103"/>
      <c r="B6494" s="104"/>
      <c r="C6494" s="104"/>
      <c r="D6494" s="104"/>
      <c r="E6494" s="103"/>
      <c r="F6494" s="135"/>
      <c r="G6494" s="157"/>
      <c r="H6494" s="103"/>
      <c r="I6494" s="103"/>
      <c r="J6494" s="103"/>
      <c r="K6494" s="103"/>
      <c r="L6494" s="136">
        <f>SUM(L6465:L6478,L6480:L6493)</f>
        <v>0</v>
      </c>
      <c r="M6494" s="158"/>
      <c r="N6494" s="158"/>
      <c r="O6494" s="158"/>
      <c r="P6494" s="105"/>
      <c r="Q6494" s="106"/>
      <c r="R6494" s="159"/>
      <c r="S6494" s="160"/>
      <c r="T6494" s="160"/>
      <c r="U6494" s="160"/>
      <c r="V6494" s="160"/>
      <c r="W6494" s="146"/>
      <c r="X6494" s="146"/>
      <c r="Y6494" s="146"/>
    </row>
    <row r="6495" spans="1:25" s="99" customFormat="1" ht="31.5" customHeight="1" x14ac:dyDescent="0.25">
      <c r="A6495" s="103"/>
      <c r="B6495" s="104"/>
      <c r="C6495" s="104"/>
      <c r="D6495" s="104"/>
      <c r="E6495" s="103"/>
      <c r="F6495" s="135"/>
      <c r="G6495" s="157"/>
      <c r="H6495" s="103"/>
      <c r="I6495" s="103"/>
      <c r="J6495" s="103"/>
      <c r="K6495" s="103"/>
      <c r="L6495" s="161"/>
      <c r="M6495" s="158"/>
      <c r="N6495" s="158"/>
      <c r="O6495" s="158"/>
      <c r="P6495" s="105"/>
      <c r="Q6495" s="106"/>
      <c r="R6495" s="159"/>
      <c r="S6495" s="162" t="s">
        <v>57</v>
      </c>
      <c r="T6495" s="162" t="s">
        <v>57</v>
      </c>
      <c r="U6495" s="162" t="s">
        <v>57</v>
      </c>
      <c r="V6495" s="163" t="s">
        <v>58</v>
      </c>
      <c r="W6495" s="146"/>
      <c r="X6495" s="146"/>
      <c r="Y6495" s="146"/>
    </row>
    <row r="6496" spans="1:25" s="99" customFormat="1" ht="58.5" customHeight="1" x14ac:dyDescent="0.25">
      <c r="A6496" s="185" t="s">
        <v>59</v>
      </c>
      <c r="B6496" s="180"/>
      <c r="C6496" s="180"/>
      <c r="D6496" s="180"/>
      <c r="E6496" s="180"/>
      <c r="F6496" s="180"/>
      <c r="G6496" s="180"/>
      <c r="H6496" s="180"/>
      <c r="I6496" s="180"/>
      <c r="J6496" s="180"/>
      <c r="K6496" s="180"/>
      <c r="L6496" s="180"/>
      <c r="M6496" s="180"/>
      <c r="N6496" s="180"/>
      <c r="O6496" s="180"/>
      <c r="P6496" s="180"/>
      <c r="Q6496" s="180"/>
      <c r="R6496" s="176"/>
      <c r="S6496" s="137">
        <f>SUM(S6458,S6465:S6478,S6480:S6493)</f>
        <v>0</v>
      </c>
      <c r="T6496" s="137" t="str">
        <f>IF(SUM(T6465:T6478,T6480:T6493)=0," ",SUM(T6465:T6478,T6480:T6493))</f>
        <v xml:space="preserve"> </v>
      </c>
      <c r="U6496" s="137" t="str">
        <f>IF(SUM(U6465:U6478,U6480:U6493)=0," ",SUM(U6465:U6478,U6480:U6493))</f>
        <v xml:space="preserve"> </v>
      </c>
      <c r="V6496" s="137" t="str">
        <f>IF(SUM(V6465:V6478,V6480:V6493)=0," ",SUM(V6465:V6478,V6480:V6493))</f>
        <v xml:space="preserve"> </v>
      </c>
      <c r="W6496" s="146"/>
      <c r="X6496" s="164">
        <f>SUM(U6465:U6478,U6480:U6493)</f>
        <v>0</v>
      </c>
      <c r="Y6496" s="164">
        <f>SUM(V6465:V6478,V6480:V6493)</f>
        <v>0</v>
      </c>
    </row>
    <row r="6497" spans="1:25" x14ac:dyDescent="0.3">
      <c r="A6497" s="34"/>
      <c r="G6497" s="146"/>
      <c r="L6497" s="146"/>
      <c r="M6497" s="146"/>
      <c r="N6497" s="146"/>
      <c r="O6497" s="146"/>
      <c r="R6497" s="146"/>
      <c r="S6497" s="146"/>
      <c r="T6497" s="146"/>
      <c r="U6497" s="146"/>
      <c r="V6497" s="146"/>
      <c r="W6497" s="146"/>
      <c r="X6497" s="146"/>
      <c r="Y6497" s="146"/>
    </row>
    <row r="6498" spans="1:25" x14ac:dyDescent="0.3">
      <c r="A6498" s="186" t="s">
        <v>60</v>
      </c>
      <c r="B6498" s="187"/>
      <c r="C6498" s="187"/>
      <c r="D6498" s="187"/>
      <c r="E6498" s="187"/>
      <c r="F6498" s="187"/>
      <c r="G6498" s="187"/>
      <c r="H6498" s="187"/>
      <c r="I6498" s="187"/>
      <c r="J6498" s="187"/>
      <c r="K6498" s="187"/>
      <c r="L6498" s="187"/>
      <c r="M6498" s="187"/>
      <c r="N6498" s="187"/>
      <c r="O6498" s="187"/>
      <c r="P6498" s="187"/>
      <c r="Q6498" s="187"/>
      <c r="R6498" s="187"/>
      <c r="S6498" s="187"/>
      <c r="T6498" s="187"/>
      <c r="U6498" s="187"/>
      <c r="V6498" s="187"/>
      <c r="W6498" s="146"/>
      <c r="X6498" s="146"/>
      <c r="Y6498" s="146"/>
    </row>
    <row r="6499" spans="1:25" s="99" customFormat="1" ht="41.25" customHeight="1" x14ac:dyDescent="0.25">
      <c r="A6499" s="189" t="s">
        <v>38</v>
      </c>
      <c r="B6499" s="180"/>
      <c r="C6499" s="180"/>
      <c r="D6499" s="180"/>
      <c r="E6499" s="180"/>
      <c r="F6499" s="180"/>
      <c r="G6499" s="180"/>
      <c r="H6499" s="180"/>
      <c r="I6499" s="180"/>
      <c r="J6499" s="180"/>
      <c r="K6499" s="180"/>
      <c r="L6499" s="180"/>
      <c r="M6499" s="180"/>
      <c r="N6499" s="180"/>
      <c r="O6499" s="180"/>
      <c r="P6499" s="180"/>
      <c r="Q6499" s="180"/>
      <c r="R6499" s="180"/>
      <c r="S6499" s="180"/>
      <c r="T6499" s="180"/>
      <c r="U6499" s="180"/>
      <c r="V6499" s="176"/>
      <c r="W6499" s="146"/>
      <c r="X6499" s="146"/>
      <c r="Y6499" s="146"/>
    </row>
    <row r="6500" spans="1:25" s="100" customFormat="1" ht="35.25" customHeight="1" x14ac:dyDescent="0.25">
      <c r="A6500" s="179" t="s">
        <v>39</v>
      </c>
      <c r="B6500" s="180"/>
      <c r="C6500" s="180"/>
      <c r="D6500" s="180"/>
      <c r="E6500" s="180"/>
      <c r="F6500" s="180"/>
      <c r="G6500" s="180"/>
      <c r="H6500" s="180"/>
      <c r="I6500" s="180"/>
      <c r="J6500" s="180"/>
      <c r="K6500" s="180"/>
      <c r="L6500" s="180"/>
      <c r="M6500" s="180"/>
      <c r="N6500" s="180"/>
      <c r="O6500" s="180"/>
      <c r="P6500" s="180"/>
      <c r="Q6500" s="180"/>
      <c r="R6500" s="176"/>
      <c r="S6500" s="147"/>
      <c r="T6500" s="148"/>
      <c r="U6500" s="149" t="s">
        <v>40</v>
      </c>
      <c r="V6500" s="150">
        <f>V6462+1</f>
        <v>172</v>
      </c>
      <c r="W6500" s="146"/>
      <c r="X6500" s="146"/>
      <c r="Y6500" s="146"/>
    </row>
    <row r="6501" spans="1:25" s="99" customFormat="1" ht="81" customHeight="1" x14ac:dyDescent="0.25">
      <c r="A6501" s="110" t="s">
        <v>3</v>
      </c>
      <c r="B6501" s="188" t="s">
        <v>41</v>
      </c>
      <c r="C6501" s="176"/>
      <c r="D6501" s="111" t="s">
        <v>42</v>
      </c>
      <c r="E6501" s="110" t="s">
        <v>324</v>
      </c>
      <c r="F6501" s="111" t="s">
        <v>325</v>
      </c>
      <c r="G6501" s="151" t="s">
        <v>43</v>
      </c>
      <c r="H6501" s="110" t="s">
        <v>44</v>
      </c>
      <c r="I6501" s="110" t="s">
        <v>8</v>
      </c>
      <c r="J6501" s="110" t="s">
        <v>45</v>
      </c>
      <c r="K6501" s="110" t="s">
        <v>46</v>
      </c>
      <c r="L6501" s="152" t="s">
        <v>47</v>
      </c>
      <c r="M6501" s="153" t="s">
        <v>48</v>
      </c>
      <c r="N6501" s="154" t="s">
        <v>49</v>
      </c>
      <c r="O6501" s="154" t="s">
        <v>49</v>
      </c>
      <c r="P6501" s="112" t="s">
        <v>50</v>
      </c>
      <c r="Q6501" s="110" t="s">
        <v>51</v>
      </c>
      <c r="R6501" s="155" t="s">
        <v>52</v>
      </c>
      <c r="S6501" s="156" t="s">
        <v>53</v>
      </c>
      <c r="T6501" s="156" t="s">
        <v>54</v>
      </c>
      <c r="U6501" s="152" t="s">
        <v>54</v>
      </c>
      <c r="V6501" s="152" t="s">
        <v>55</v>
      </c>
      <c r="W6501" s="146"/>
      <c r="X6501" s="146"/>
      <c r="Y6501" s="146"/>
    </row>
    <row r="6502" spans="1:25" s="99" customFormat="1" ht="45" customHeight="1" x14ac:dyDescent="0.25">
      <c r="A6502" s="101"/>
      <c r="B6502" s="177" t="s">
        <v>56</v>
      </c>
      <c r="C6502" s="178"/>
      <c r="D6502" s="102"/>
      <c r="E6502" s="170"/>
      <c r="F6502" s="102"/>
      <c r="G6502" s="95"/>
      <c r="H6502" s="102"/>
      <c r="I6502" s="102"/>
      <c r="J6502" s="102"/>
      <c r="K6502" s="102"/>
      <c r="L6502" s="95"/>
      <c r="M6502" s="95"/>
      <c r="N6502" s="95"/>
      <c r="O6502" s="95"/>
      <c r="P6502" s="102"/>
      <c r="Q6502" s="102"/>
      <c r="R6502" s="190"/>
      <c r="S6502" s="184"/>
      <c r="T6502" s="95"/>
      <c r="U6502" s="95"/>
      <c r="V6502" s="95"/>
      <c r="W6502" s="146"/>
      <c r="X6502" s="146"/>
      <c r="Y6502" s="146"/>
    </row>
    <row r="6503" spans="1:25" s="99" customFormat="1" ht="54.75" customHeight="1" x14ac:dyDescent="0.25">
      <c r="A6503" s="96">
        <f>A6493+1</f>
        <v>4789</v>
      </c>
      <c r="B6503" s="181"/>
      <c r="C6503" s="182"/>
      <c r="D6503" s="113"/>
      <c r="E6503" s="115"/>
      <c r="F6503" s="174"/>
      <c r="G6503" s="114" t="str">
        <f t="shared" ref="G6503:G6516" si="2051">IF(AND(F6503&lt;&gt;"",V6503&lt;&gt;"",L6503&lt;&gt;0),V6503/L6503,"")</f>
        <v/>
      </c>
      <c r="H6503" s="115"/>
      <c r="I6503" s="115"/>
      <c r="J6503" s="115"/>
      <c r="K6503" s="115"/>
      <c r="L6503" s="133" t="str">
        <f t="shared" ref="L6503:L6516" si="2052">IF(AND(H6503&lt;&gt;0, J6503&lt;&gt;0, K6503&lt;&gt;0), H6503*J6503*K6503, "")</f>
        <v/>
      </c>
      <c r="M6503" s="116" t="str">
        <f>IF(L6503="", "", L6503/Veriler!$X$1)</f>
        <v/>
      </c>
      <c r="N6503" s="116" t="str">
        <f>IF(F6503&lt;&gt;"", "İthal Girdi", IF(Veriler!T6503="", "", IF(Veriler!S6503="H", "%0,5 üzerindedir", IF(Veriler!T6503&gt;0.1, "%10 sınırı aşılmıştır.", "Uygun"))))</f>
        <v>%0,5 üzerindedir</v>
      </c>
      <c r="O6503" s="116" t="str">
        <f t="shared" ref="O6503:O6516" si="2053">IF(M6503=""," ",N6503)</f>
        <v xml:space="preserve"> </v>
      </c>
      <c r="P6503" s="117"/>
      <c r="Q6503" s="118"/>
      <c r="R6503" s="119" t="str">
        <f t="shared" ref="R6503:R6516" si="2054">IFERROR(IF(AND(T6503&lt;&gt;"",L6503&lt;&gt;"",L6503&lt;&gt;0,T6503&lt;&gt;0),T6503/L6503,"")," ")</f>
        <v/>
      </c>
      <c r="S6503" s="133">
        <f>IFERROR(IF(M6503&lt;=0.005,IF(F6503="",L6503,0),IF(F6503&lt;&gt;"",0,IF(P6503="",0,IF(P6503="H",0,IF(Q6503&lt;Veriler!$G$2,L6503*Veriler!$G$2,L6503*Q6503)))))," ")</f>
        <v>0</v>
      </c>
      <c r="T6503" s="133">
        <f>IF(Veriler!T6503&lt;=0.1, S6503, IF(AND(Veriler!T6503&gt;0.1, F6503="", P6503="E"), IF(Q6503&gt;Veriler!$G$2, Q6503*S6503, IF(Q6503&lt;Veriler!$G$2, Veriler!$G$2*S6503, Q6503*S6503)), 0))</f>
        <v>0</v>
      </c>
      <c r="U6503" s="133" t="str">
        <f t="shared" ref="U6503:U6516" si="2055">IF(T6503=0," ",T6503)</f>
        <v xml:space="preserve"> </v>
      </c>
      <c r="V6503" s="134" t="str">
        <f>IFERROR(IF(O6503="%10 sınırı aşılmıştır.",L6503-T6503,IFERROR(IF(F6503="",IF(S6503=1,0,IF(L6503-S6503=0,"",L6503-S6503)),IF(Veriler!M6503="",L6503,IF(L6503*Veriler!M6503=0,"",L6503*Veriler!M6503))),L6503)),0)</f>
        <v/>
      </c>
      <c r="W6503" s="146"/>
      <c r="X6503" s="146"/>
      <c r="Y6503" s="146"/>
    </row>
    <row r="6504" spans="1:25" s="99" customFormat="1" ht="54.75" customHeight="1" x14ac:dyDescent="0.25">
      <c r="A6504" s="96">
        <f t="shared" ref="A6504:A6516" si="2056">A6503+1</f>
        <v>4790</v>
      </c>
      <c r="B6504" s="175"/>
      <c r="C6504" s="176"/>
      <c r="D6504" s="113"/>
      <c r="E6504" s="115"/>
      <c r="F6504" s="174"/>
      <c r="G6504" s="114" t="str">
        <f t="shared" si="2051"/>
        <v/>
      </c>
      <c r="H6504" s="115"/>
      <c r="I6504" s="115"/>
      <c r="J6504" s="115"/>
      <c r="K6504" s="115"/>
      <c r="L6504" s="133" t="str">
        <f t="shared" si="2052"/>
        <v/>
      </c>
      <c r="M6504" s="116" t="str">
        <f>IF(L6504="", "", L6504/Veriler!$X$1)</f>
        <v/>
      </c>
      <c r="N6504" s="116" t="str">
        <f>IF(F6504&lt;&gt;"", "İthal Girdi", IF(Veriler!T6504="", "", IF(Veriler!S6504="H", "%0,5 üzerindedir", IF(Veriler!T6504&gt;0.1, "%10 sınırı aşılmıştır.", "Uygun"))))</f>
        <v>%0,5 üzerindedir</v>
      </c>
      <c r="O6504" s="116" t="str">
        <f t="shared" si="2053"/>
        <v xml:space="preserve"> </v>
      </c>
      <c r="P6504" s="117"/>
      <c r="Q6504" s="118"/>
      <c r="R6504" s="119" t="str">
        <f t="shared" si="2054"/>
        <v/>
      </c>
      <c r="S6504" s="133">
        <f>IFERROR(IF(M6504&lt;=0.005,IF(F6504="",L6504,0),IF(F6504&lt;&gt;"",0,IF(P6504="",0,IF(P6504="H",0,IF(Q6504&lt;Veriler!$G$2,L6504*Veriler!$G$2,L6504*Q6504)))))," ")</f>
        <v>0</v>
      </c>
      <c r="T6504" s="133">
        <f>IF(Veriler!T6504&lt;=0.1, S6504, IF(AND(Veriler!T6504&gt;0.1, F6504="", P6504="E"), IF(Q6504&gt;Veriler!$G$2, Q6504*S6504, IF(Q6504&lt;Veriler!$G$2, Veriler!$G$2*S6504, Q6504*S6504)), 0))</f>
        <v>0</v>
      </c>
      <c r="U6504" s="133" t="str">
        <f t="shared" si="2055"/>
        <v xml:space="preserve"> </v>
      </c>
      <c r="V6504" s="134" t="str">
        <f>IFERROR(IF(O6504="%10 sınırı aşılmıştır.",L6504-T6504,IFERROR(IF(F6504="",IF(S6504=1,0,IF(L6504-S6504=0,"",L6504-S6504)),IF(Veriler!M6504="",L6504,IF(L6504*Veriler!M6504=0,"",L6504*Veriler!M6504))),L6504)),0)</f>
        <v/>
      </c>
      <c r="W6504" s="146"/>
      <c r="X6504" s="146"/>
      <c r="Y6504" s="146"/>
    </row>
    <row r="6505" spans="1:25" s="99" customFormat="1" ht="54.75" customHeight="1" x14ac:dyDescent="0.25">
      <c r="A6505" s="96">
        <f t="shared" si="2056"/>
        <v>4791</v>
      </c>
      <c r="B6505" s="175"/>
      <c r="C6505" s="176"/>
      <c r="D6505" s="113"/>
      <c r="E6505" s="115"/>
      <c r="F6505" s="174"/>
      <c r="G6505" s="114" t="str">
        <f t="shared" si="2051"/>
        <v/>
      </c>
      <c r="H6505" s="115"/>
      <c r="I6505" s="115"/>
      <c r="J6505" s="115"/>
      <c r="K6505" s="115"/>
      <c r="L6505" s="133" t="str">
        <f t="shared" si="2052"/>
        <v/>
      </c>
      <c r="M6505" s="116" t="str">
        <f>IF(L6505="", "", L6505/Veriler!$X$1)</f>
        <v/>
      </c>
      <c r="N6505" s="116" t="str">
        <f>IF(F6505&lt;&gt;"", "İthal Girdi", IF(Veriler!T6505="", "", IF(Veriler!S6505="H", "%0,5 üzerindedir", IF(Veriler!T6505&gt;0.1, "%10 sınırı aşılmıştır.", "Uygun"))))</f>
        <v>%0,5 üzerindedir</v>
      </c>
      <c r="O6505" s="116" t="str">
        <f t="shared" si="2053"/>
        <v xml:space="preserve"> </v>
      </c>
      <c r="P6505" s="117"/>
      <c r="Q6505" s="118"/>
      <c r="R6505" s="119" t="str">
        <f t="shared" si="2054"/>
        <v/>
      </c>
      <c r="S6505" s="133">
        <f>IFERROR(IF(M6505&lt;=0.005,IF(F6505="",L6505,0),IF(F6505&lt;&gt;"",0,IF(P6505="",0,IF(P6505="H",0,IF(Q6505&lt;Veriler!$G$2,L6505*Veriler!$G$2,L6505*Q6505)))))," ")</f>
        <v>0</v>
      </c>
      <c r="T6505" s="133">
        <f>IF(Veriler!T6505&lt;=0.1, S6505, IF(AND(Veriler!T6505&gt;0.1, F6505="", P6505="E"), IF(Q6505&gt;Veriler!$G$2, Q6505*S6505, IF(Q6505&lt;Veriler!$G$2, Veriler!$G$2*S6505, Q6505*S6505)), 0))</f>
        <v>0</v>
      </c>
      <c r="U6505" s="133" t="str">
        <f t="shared" si="2055"/>
        <v xml:space="preserve"> </v>
      </c>
      <c r="V6505" s="134" t="str">
        <f>IFERROR(IF(O6505="%10 sınırı aşılmıştır.",L6505-T6505,IFERROR(IF(F6505="",IF(S6505=1,0,IF(L6505-S6505=0,"",L6505-S6505)),IF(Veriler!M6505="",L6505,IF(L6505*Veriler!M6505=0,"",L6505*Veriler!M6505))),L6505)),0)</f>
        <v/>
      </c>
      <c r="W6505" s="146"/>
      <c r="X6505" s="146"/>
      <c r="Y6505" s="146"/>
    </row>
    <row r="6506" spans="1:25" s="99" customFormat="1" ht="54.75" customHeight="1" x14ac:dyDescent="0.25">
      <c r="A6506" s="96">
        <f t="shared" si="2056"/>
        <v>4792</v>
      </c>
      <c r="B6506" s="175"/>
      <c r="C6506" s="176"/>
      <c r="D6506" s="113"/>
      <c r="E6506" s="115"/>
      <c r="F6506" s="174"/>
      <c r="G6506" s="114" t="str">
        <f t="shared" si="2051"/>
        <v/>
      </c>
      <c r="H6506" s="115"/>
      <c r="I6506" s="115"/>
      <c r="J6506" s="115"/>
      <c r="K6506" s="115"/>
      <c r="L6506" s="133" t="str">
        <f t="shared" si="2052"/>
        <v/>
      </c>
      <c r="M6506" s="116" t="str">
        <f>IF(L6506="", "", L6506/Veriler!$X$1)</f>
        <v/>
      </c>
      <c r="N6506" s="116" t="str">
        <f>IF(F6506&lt;&gt;"", "İthal Girdi", IF(Veriler!T6506="", "", IF(Veriler!S6506="H", "%0,5 üzerindedir", IF(Veriler!T6506&gt;0.1, "%10 sınırı aşılmıştır.", "Uygun"))))</f>
        <v>%0,5 üzerindedir</v>
      </c>
      <c r="O6506" s="116" t="str">
        <f t="shared" si="2053"/>
        <v xml:space="preserve"> </v>
      </c>
      <c r="P6506" s="117"/>
      <c r="Q6506" s="118"/>
      <c r="R6506" s="119" t="str">
        <f t="shared" si="2054"/>
        <v/>
      </c>
      <c r="S6506" s="133">
        <f>IFERROR(IF(M6506&lt;=0.005,IF(F6506="",L6506,0),IF(F6506&lt;&gt;"",0,IF(P6506="",0,IF(P6506="H",0,IF(Q6506&lt;Veriler!$G$2,L6506*Veriler!$G$2,L6506*Q6506)))))," ")</f>
        <v>0</v>
      </c>
      <c r="T6506" s="133">
        <f>IF(Veriler!T6506&lt;=0.1, S6506, IF(AND(Veriler!T6506&gt;0.1, F6506="", P6506="E"), IF(Q6506&gt;Veriler!$G$2, Q6506*S6506, IF(Q6506&lt;Veriler!$G$2, Veriler!$G$2*S6506, Q6506*S6506)), 0))</f>
        <v>0</v>
      </c>
      <c r="U6506" s="133" t="str">
        <f t="shared" si="2055"/>
        <v xml:space="preserve"> </v>
      </c>
      <c r="V6506" s="134" t="str">
        <f>IFERROR(IF(O6506="%10 sınırı aşılmıştır.",L6506-T6506,IFERROR(IF(F6506="",IF(S6506=1,0,IF(L6506-S6506=0,"",L6506-S6506)),IF(Veriler!M6506="",L6506,IF(L6506*Veriler!M6506=0,"",L6506*Veriler!M6506))),L6506)),0)</f>
        <v/>
      </c>
      <c r="W6506" s="146"/>
      <c r="X6506" s="146"/>
      <c r="Y6506" s="146"/>
    </row>
    <row r="6507" spans="1:25" s="99" customFormat="1" ht="54.75" customHeight="1" x14ac:dyDescent="0.25">
      <c r="A6507" s="96">
        <f t="shared" si="2056"/>
        <v>4793</v>
      </c>
      <c r="B6507" s="175"/>
      <c r="C6507" s="176"/>
      <c r="D6507" s="113"/>
      <c r="E6507" s="115"/>
      <c r="F6507" s="174"/>
      <c r="G6507" s="114" t="str">
        <f t="shared" si="2051"/>
        <v/>
      </c>
      <c r="H6507" s="115"/>
      <c r="I6507" s="115"/>
      <c r="J6507" s="115"/>
      <c r="K6507" s="115"/>
      <c r="L6507" s="133" t="str">
        <f t="shared" si="2052"/>
        <v/>
      </c>
      <c r="M6507" s="116" t="str">
        <f>IF(L6507="", "", L6507/Veriler!$X$1)</f>
        <v/>
      </c>
      <c r="N6507" s="116" t="str">
        <f>IF(F6507&lt;&gt;"", "İthal Girdi", IF(Veriler!T6507="", "", IF(Veriler!S6507="H", "%0,5 üzerindedir", IF(Veriler!T6507&gt;0.1, "%10 sınırı aşılmıştır.", "Uygun"))))</f>
        <v>%0,5 üzerindedir</v>
      </c>
      <c r="O6507" s="116" t="str">
        <f t="shared" si="2053"/>
        <v xml:space="preserve"> </v>
      </c>
      <c r="P6507" s="117"/>
      <c r="Q6507" s="118"/>
      <c r="R6507" s="119" t="str">
        <f t="shared" si="2054"/>
        <v/>
      </c>
      <c r="S6507" s="133">
        <f>IFERROR(IF(M6507&lt;=0.005,IF(F6507="",L6507,0),IF(F6507&lt;&gt;"",0,IF(P6507="",0,IF(P6507="H",0,IF(Q6507&lt;Veriler!$G$2,L6507*Veriler!$G$2,L6507*Q6507)))))," ")</f>
        <v>0</v>
      </c>
      <c r="T6507" s="133">
        <f>IF(Veriler!T6507&lt;=0.1, S6507, IF(AND(Veriler!T6507&gt;0.1, F6507="", P6507="E"), IF(Q6507&gt;Veriler!$G$2, Q6507*S6507, IF(Q6507&lt;Veriler!$G$2, Veriler!$G$2*S6507, Q6507*S6507)), 0))</f>
        <v>0</v>
      </c>
      <c r="U6507" s="133" t="str">
        <f t="shared" si="2055"/>
        <v xml:space="preserve"> </v>
      </c>
      <c r="V6507" s="134" t="str">
        <f>IFERROR(IF(O6507="%10 sınırı aşılmıştır.",L6507-T6507,IFERROR(IF(F6507="",IF(S6507=1,0,IF(L6507-S6507=0,"",L6507-S6507)),IF(Veriler!M6507="",L6507,IF(L6507*Veriler!M6507=0,"",L6507*Veriler!M6507))),L6507)),0)</f>
        <v/>
      </c>
      <c r="W6507" s="146"/>
      <c r="X6507" s="146"/>
      <c r="Y6507" s="146"/>
    </row>
    <row r="6508" spans="1:25" s="99" customFormat="1" ht="54.75" customHeight="1" x14ac:dyDescent="0.25">
      <c r="A6508" s="96">
        <f t="shared" si="2056"/>
        <v>4794</v>
      </c>
      <c r="B6508" s="175"/>
      <c r="C6508" s="176"/>
      <c r="D6508" s="113"/>
      <c r="E6508" s="115"/>
      <c r="F6508" s="174"/>
      <c r="G6508" s="114" t="str">
        <f t="shared" si="2051"/>
        <v/>
      </c>
      <c r="H6508" s="115"/>
      <c r="I6508" s="115"/>
      <c r="J6508" s="115"/>
      <c r="K6508" s="115"/>
      <c r="L6508" s="133" t="str">
        <f t="shared" si="2052"/>
        <v/>
      </c>
      <c r="M6508" s="116" t="str">
        <f>IF(L6508="", "", L6508/Veriler!$X$1)</f>
        <v/>
      </c>
      <c r="N6508" s="116" t="str">
        <f>IF(F6508&lt;&gt;"", "İthal Girdi", IF(Veriler!T6508="", "", IF(Veriler!S6508="H", "%0,5 üzerindedir", IF(Veriler!T6508&gt;0.1, "%10 sınırı aşılmıştır.", "Uygun"))))</f>
        <v>%0,5 üzerindedir</v>
      </c>
      <c r="O6508" s="116" t="str">
        <f t="shared" si="2053"/>
        <v xml:space="preserve"> </v>
      </c>
      <c r="P6508" s="117"/>
      <c r="Q6508" s="118"/>
      <c r="R6508" s="119" t="str">
        <f t="shared" si="2054"/>
        <v/>
      </c>
      <c r="S6508" s="133">
        <f>IFERROR(IF(M6508&lt;=0.005,IF(F6508="",L6508,0),IF(F6508&lt;&gt;"",0,IF(P6508="",0,IF(P6508="H",0,IF(Q6508&lt;Veriler!$G$2,L6508*Veriler!$G$2,L6508*Q6508)))))," ")</f>
        <v>0</v>
      </c>
      <c r="T6508" s="133">
        <f>IF(Veriler!T6508&lt;=0.1, S6508, IF(AND(Veriler!T6508&gt;0.1, F6508="", P6508="E"), IF(Q6508&gt;Veriler!$G$2, Q6508*S6508, IF(Q6508&lt;Veriler!$G$2, Veriler!$G$2*S6508, Q6508*S6508)), 0))</f>
        <v>0</v>
      </c>
      <c r="U6508" s="133" t="str">
        <f t="shared" si="2055"/>
        <v xml:space="preserve"> </v>
      </c>
      <c r="V6508" s="134" t="str">
        <f>IFERROR(IF(O6508="%10 sınırı aşılmıştır.",L6508-T6508,IFERROR(IF(F6508="",IF(S6508=1,0,IF(L6508-S6508=0,"",L6508-S6508)),IF(Veriler!M6508="",L6508,IF(L6508*Veriler!M6508=0,"",L6508*Veriler!M6508))),L6508)),0)</f>
        <v/>
      </c>
      <c r="W6508" s="146"/>
      <c r="X6508" s="146"/>
      <c r="Y6508" s="146"/>
    </row>
    <row r="6509" spans="1:25" s="99" customFormat="1" ht="54.75" customHeight="1" x14ac:dyDescent="0.25">
      <c r="A6509" s="96">
        <f t="shared" si="2056"/>
        <v>4795</v>
      </c>
      <c r="B6509" s="175"/>
      <c r="C6509" s="176"/>
      <c r="D6509" s="113"/>
      <c r="E6509" s="115"/>
      <c r="F6509" s="174"/>
      <c r="G6509" s="114" t="str">
        <f t="shared" si="2051"/>
        <v/>
      </c>
      <c r="H6509" s="115"/>
      <c r="I6509" s="115"/>
      <c r="J6509" s="115"/>
      <c r="K6509" s="115"/>
      <c r="L6509" s="133" t="str">
        <f t="shared" si="2052"/>
        <v/>
      </c>
      <c r="M6509" s="116" t="str">
        <f>IF(L6509="", "", L6509/Veriler!$X$1)</f>
        <v/>
      </c>
      <c r="N6509" s="116" t="str">
        <f>IF(F6509&lt;&gt;"", "İthal Girdi", IF(Veriler!T6509="", "", IF(Veriler!S6509="H", "%0,5 üzerindedir", IF(Veriler!T6509&gt;0.1, "%10 sınırı aşılmıştır.", "Uygun"))))</f>
        <v>%0,5 üzerindedir</v>
      </c>
      <c r="O6509" s="116" t="str">
        <f t="shared" si="2053"/>
        <v xml:space="preserve"> </v>
      </c>
      <c r="P6509" s="117"/>
      <c r="Q6509" s="118"/>
      <c r="R6509" s="119" t="str">
        <f t="shared" si="2054"/>
        <v/>
      </c>
      <c r="S6509" s="133">
        <f>IFERROR(IF(M6509&lt;=0.005,IF(F6509="",L6509,0),IF(F6509&lt;&gt;"",0,IF(P6509="",0,IF(P6509="H",0,IF(Q6509&lt;Veriler!$G$2,L6509*Veriler!$G$2,L6509*Q6509)))))," ")</f>
        <v>0</v>
      </c>
      <c r="T6509" s="133">
        <f>IF(Veriler!T6509&lt;=0.1, S6509, IF(AND(Veriler!T6509&gt;0.1, F6509="", P6509="E"), IF(Q6509&gt;Veriler!$G$2, Q6509*S6509, IF(Q6509&lt;Veriler!$G$2, Veriler!$G$2*S6509, Q6509*S6509)), 0))</f>
        <v>0</v>
      </c>
      <c r="U6509" s="133" t="str">
        <f t="shared" si="2055"/>
        <v xml:space="preserve"> </v>
      </c>
      <c r="V6509" s="134" t="str">
        <f>IFERROR(IF(O6509="%10 sınırı aşılmıştır.",L6509-T6509,IFERROR(IF(F6509="",IF(S6509=1,0,IF(L6509-S6509=0,"",L6509-S6509)),IF(Veriler!M6509="",L6509,IF(L6509*Veriler!M6509=0,"",L6509*Veriler!M6509))),L6509)),0)</f>
        <v/>
      </c>
      <c r="W6509" s="146"/>
      <c r="X6509" s="146"/>
      <c r="Y6509" s="146"/>
    </row>
    <row r="6510" spans="1:25" s="99" customFormat="1" ht="54.75" customHeight="1" x14ac:dyDescent="0.25">
      <c r="A6510" s="96">
        <f t="shared" si="2056"/>
        <v>4796</v>
      </c>
      <c r="B6510" s="175"/>
      <c r="C6510" s="176"/>
      <c r="D6510" s="113"/>
      <c r="E6510" s="115"/>
      <c r="F6510" s="174"/>
      <c r="G6510" s="114" t="str">
        <f t="shared" si="2051"/>
        <v/>
      </c>
      <c r="H6510" s="115"/>
      <c r="I6510" s="115"/>
      <c r="J6510" s="115"/>
      <c r="K6510" s="115"/>
      <c r="L6510" s="133" t="str">
        <f t="shared" si="2052"/>
        <v/>
      </c>
      <c r="M6510" s="116" t="str">
        <f>IF(L6510="", "", L6510/Veriler!$X$1)</f>
        <v/>
      </c>
      <c r="N6510" s="116" t="str">
        <f>IF(F6510&lt;&gt;"", "İthal Girdi", IF(Veriler!T6510="", "", IF(Veriler!S6510="H", "%0,5 üzerindedir", IF(Veriler!T6510&gt;0.1, "%10 sınırı aşılmıştır.", "Uygun"))))</f>
        <v>%0,5 üzerindedir</v>
      </c>
      <c r="O6510" s="116" t="str">
        <f t="shared" si="2053"/>
        <v xml:space="preserve"> </v>
      </c>
      <c r="P6510" s="117"/>
      <c r="Q6510" s="118"/>
      <c r="R6510" s="119" t="str">
        <f t="shared" si="2054"/>
        <v/>
      </c>
      <c r="S6510" s="133">
        <f>IFERROR(IF(M6510&lt;=0.005,IF(F6510="",L6510,0),IF(F6510&lt;&gt;"",0,IF(P6510="",0,IF(P6510="H",0,IF(Q6510&lt;Veriler!$G$2,L6510*Veriler!$G$2,L6510*Q6510)))))," ")</f>
        <v>0</v>
      </c>
      <c r="T6510" s="133">
        <f>IF(Veriler!T6510&lt;=0.1, S6510, IF(AND(Veriler!T6510&gt;0.1, F6510="", P6510="E"), IF(Q6510&gt;Veriler!$G$2, Q6510*S6510, IF(Q6510&lt;Veriler!$G$2, Veriler!$G$2*S6510, Q6510*S6510)), 0))</f>
        <v>0</v>
      </c>
      <c r="U6510" s="133" t="str">
        <f t="shared" si="2055"/>
        <v xml:space="preserve"> </v>
      </c>
      <c r="V6510" s="134" t="str">
        <f>IFERROR(IF(O6510="%10 sınırı aşılmıştır.",L6510-T6510,IFERROR(IF(F6510="",IF(S6510=1,0,IF(L6510-S6510=0,"",L6510-S6510)),IF(Veriler!M6510="",L6510,IF(L6510*Veriler!M6510=0,"",L6510*Veriler!M6510))),L6510)),0)</f>
        <v/>
      </c>
      <c r="W6510" s="146"/>
      <c r="X6510" s="146"/>
      <c r="Y6510" s="146"/>
    </row>
    <row r="6511" spans="1:25" s="99" customFormat="1" ht="54.75" customHeight="1" x14ac:dyDescent="0.25">
      <c r="A6511" s="96">
        <f t="shared" si="2056"/>
        <v>4797</v>
      </c>
      <c r="B6511" s="175"/>
      <c r="C6511" s="176"/>
      <c r="D6511" s="113"/>
      <c r="E6511" s="115"/>
      <c r="F6511" s="174"/>
      <c r="G6511" s="114" t="str">
        <f t="shared" si="2051"/>
        <v/>
      </c>
      <c r="H6511" s="115"/>
      <c r="I6511" s="115"/>
      <c r="J6511" s="115"/>
      <c r="K6511" s="115"/>
      <c r="L6511" s="133" t="str">
        <f t="shared" si="2052"/>
        <v/>
      </c>
      <c r="M6511" s="116" t="str">
        <f>IF(L6511="", "", L6511/Veriler!$X$1)</f>
        <v/>
      </c>
      <c r="N6511" s="116" t="str">
        <f>IF(F6511&lt;&gt;"", "İthal Girdi", IF(Veriler!T6511="", "", IF(Veriler!S6511="H", "%0,5 üzerindedir", IF(Veriler!T6511&gt;0.1, "%10 sınırı aşılmıştır.", "Uygun"))))</f>
        <v>%0,5 üzerindedir</v>
      </c>
      <c r="O6511" s="116" t="str">
        <f t="shared" si="2053"/>
        <v xml:space="preserve"> </v>
      </c>
      <c r="P6511" s="117"/>
      <c r="Q6511" s="118"/>
      <c r="R6511" s="119" t="str">
        <f t="shared" si="2054"/>
        <v/>
      </c>
      <c r="S6511" s="133">
        <f>IFERROR(IF(M6511&lt;=0.005,IF(F6511="",L6511,0),IF(F6511&lt;&gt;"",0,IF(P6511="",0,IF(P6511="H",0,IF(Q6511&lt;Veriler!$G$2,L6511*Veriler!$G$2,L6511*Q6511)))))," ")</f>
        <v>0</v>
      </c>
      <c r="T6511" s="133">
        <f>IF(Veriler!T6511&lt;=0.1, S6511, IF(AND(Veriler!T6511&gt;0.1, F6511="", P6511="E"), IF(Q6511&gt;Veriler!$G$2, Q6511*S6511, IF(Q6511&lt;Veriler!$G$2, Veriler!$G$2*S6511, Q6511*S6511)), 0))</f>
        <v>0</v>
      </c>
      <c r="U6511" s="133" t="str">
        <f t="shared" si="2055"/>
        <v xml:space="preserve"> </v>
      </c>
      <c r="V6511" s="134" t="str">
        <f>IFERROR(IF(O6511="%10 sınırı aşılmıştır.",L6511-T6511,IFERROR(IF(F6511="",IF(S6511=1,0,IF(L6511-S6511=0,"",L6511-S6511)),IF(Veriler!M6511="",L6511,IF(L6511*Veriler!M6511=0,"",L6511*Veriler!M6511))),L6511)),0)</f>
        <v/>
      </c>
      <c r="W6511" s="146"/>
      <c r="X6511" s="146"/>
      <c r="Y6511" s="146"/>
    </row>
    <row r="6512" spans="1:25" s="99" customFormat="1" ht="54.75" customHeight="1" x14ac:dyDescent="0.25">
      <c r="A6512" s="96">
        <f t="shared" si="2056"/>
        <v>4798</v>
      </c>
      <c r="B6512" s="175"/>
      <c r="C6512" s="176"/>
      <c r="D6512" s="113"/>
      <c r="E6512" s="115"/>
      <c r="F6512" s="174"/>
      <c r="G6512" s="114" t="str">
        <f t="shared" si="2051"/>
        <v/>
      </c>
      <c r="H6512" s="115"/>
      <c r="I6512" s="115"/>
      <c r="J6512" s="115"/>
      <c r="K6512" s="115"/>
      <c r="L6512" s="133" t="str">
        <f t="shared" si="2052"/>
        <v/>
      </c>
      <c r="M6512" s="116" t="str">
        <f>IF(L6512="", "", L6512/Veriler!$X$1)</f>
        <v/>
      </c>
      <c r="N6512" s="116" t="str">
        <f>IF(F6512&lt;&gt;"", "İthal Girdi", IF(Veriler!T6512="", "", IF(Veriler!S6512="H", "%0,5 üzerindedir", IF(Veriler!T6512&gt;0.1, "%10 sınırı aşılmıştır.", "Uygun"))))</f>
        <v>%0,5 üzerindedir</v>
      </c>
      <c r="O6512" s="116" t="str">
        <f t="shared" si="2053"/>
        <v xml:space="preserve"> </v>
      </c>
      <c r="P6512" s="117"/>
      <c r="Q6512" s="118"/>
      <c r="R6512" s="119" t="str">
        <f t="shared" si="2054"/>
        <v/>
      </c>
      <c r="S6512" s="133">
        <f>IFERROR(IF(M6512&lt;=0.005,IF(F6512="",L6512,0),IF(F6512&lt;&gt;"",0,IF(P6512="",0,IF(P6512="H",0,IF(Q6512&lt;Veriler!$G$2,L6512*Veriler!$G$2,L6512*Q6512)))))," ")</f>
        <v>0</v>
      </c>
      <c r="T6512" s="133">
        <f>IF(Veriler!T6512&lt;=0.1, S6512, IF(AND(Veriler!T6512&gt;0.1, F6512="", P6512="E"), IF(Q6512&gt;Veriler!$G$2, Q6512*S6512, IF(Q6512&lt;Veriler!$G$2, Veriler!$G$2*S6512, Q6512*S6512)), 0))</f>
        <v>0</v>
      </c>
      <c r="U6512" s="133" t="str">
        <f t="shared" si="2055"/>
        <v xml:space="preserve"> </v>
      </c>
      <c r="V6512" s="134" t="str">
        <f>IFERROR(IF(O6512="%10 sınırı aşılmıştır.",L6512-T6512,IFERROR(IF(F6512="",IF(S6512=1,0,IF(L6512-S6512=0,"",L6512-S6512)),IF(Veriler!M6512="",L6512,IF(L6512*Veriler!M6512=0,"",L6512*Veriler!M6512))),L6512)),0)</f>
        <v/>
      </c>
      <c r="W6512" s="146"/>
      <c r="X6512" s="146"/>
      <c r="Y6512" s="146"/>
    </row>
    <row r="6513" spans="1:25" s="99" customFormat="1" ht="54.75" customHeight="1" x14ac:dyDescent="0.25">
      <c r="A6513" s="96">
        <f t="shared" si="2056"/>
        <v>4799</v>
      </c>
      <c r="B6513" s="175"/>
      <c r="C6513" s="176"/>
      <c r="D6513" s="113"/>
      <c r="E6513" s="115"/>
      <c r="F6513" s="174"/>
      <c r="G6513" s="114" t="str">
        <f t="shared" si="2051"/>
        <v/>
      </c>
      <c r="H6513" s="115"/>
      <c r="I6513" s="115"/>
      <c r="J6513" s="115"/>
      <c r="K6513" s="115"/>
      <c r="L6513" s="133" t="str">
        <f t="shared" si="2052"/>
        <v/>
      </c>
      <c r="M6513" s="116" t="str">
        <f>IF(L6513="", "", L6513/Veriler!$X$1)</f>
        <v/>
      </c>
      <c r="N6513" s="116" t="str">
        <f>IF(F6513&lt;&gt;"", "İthal Girdi", IF(Veriler!T6513="", "", IF(Veriler!S6513="H", "%0,5 üzerindedir", IF(Veriler!T6513&gt;0.1, "%10 sınırı aşılmıştır.", "Uygun"))))</f>
        <v>%0,5 üzerindedir</v>
      </c>
      <c r="O6513" s="116" t="str">
        <f t="shared" si="2053"/>
        <v xml:space="preserve"> </v>
      </c>
      <c r="P6513" s="117"/>
      <c r="Q6513" s="118"/>
      <c r="R6513" s="119" t="str">
        <f t="shared" si="2054"/>
        <v/>
      </c>
      <c r="S6513" s="133">
        <f>IFERROR(IF(M6513&lt;=0.005,IF(F6513="",L6513,0),IF(F6513&lt;&gt;"",0,IF(P6513="",0,IF(P6513="H",0,IF(Q6513&lt;Veriler!$G$2,L6513*Veriler!$G$2,L6513*Q6513)))))," ")</f>
        <v>0</v>
      </c>
      <c r="T6513" s="133">
        <f>IF(Veriler!T6513&lt;=0.1, S6513, IF(AND(Veriler!T6513&gt;0.1, F6513="", P6513="E"), IF(Q6513&gt;Veriler!$G$2, Q6513*S6513, IF(Q6513&lt;Veriler!$G$2, Veriler!$G$2*S6513, Q6513*S6513)), 0))</f>
        <v>0</v>
      </c>
      <c r="U6513" s="133" t="str">
        <f t="shared" si="2055"/>
        <v xml:space="preserve"> </v>
      </c>
      <c r="V6513" s="134" t="str">
        <f>IFERROR(IF(O6513="%10 sınırı aşılmıştır.",L6513-T6513,IFERROR(IF(F6513="",IF(S6513=1,0,IF(L6513-S6513=0,"",L6513-S6513)),IF(Veriler!M6513="",L6513,IF(L6513*Veriler!M6513=0,"",L6513*Veriler!M6513))),L6513)),0)</f>
        <v/>
      </c>
      <c r="W6513" s="146"/>
      <c r="X6513" s="146"/>
      <c r="Y6513" s="146"/>
    </row>
    <row r="6514" spans="1:25" s="99" customFormat="1" ht="54.75" customHeight="1" x14ac:dyDescent="0.25">
      <c r="A6514" s="96">
        <f t="shared" si="2056"/>
        <v>4800</v>
      </c>
      <c r="B6514" s="175"/>
      <c r="C6514" s="176"/>
      <c r="D6514" s="113"/>
      <c r="E6514" s="115"/>
      <c r="F6514" s="174"/>
      <c r="G6514" s="114" t="str">
        <f t="shared" si="2051"/>
        <v/>
      </c>
      <c r="H6514" s="115"/>
      <c r="I6514" s="115"/>
      <c r="J6514" s="115"/>
      <c r="K6514" s="115"/>
      <c r="L6514" s="133" t="str">
        <f t="shared" si="2052"/>
        <v/>
      </c>
      <c r="M6514" s="116" t="str">
        <f>IF(L6514="", "", L6514/Veriler!$X$1)</f>
        <v/>
      </c>
      <c r="N6514" s="116" t="str">
        <f>IF(F6514&lt;&gt;"", "İthal Girdi", IF(Veriler!T6514="", "", IF(Veriler!S6514="H", "%0,5 üzerindedir", IF(Veriler!T6514&gt;0.1, "%10 sınırı aşılmıştır.", "Uygun"))))</f>
        <v>%0,5 üzerindedir</v>
      </c>
      <c r="O6514" s="116" t="str">
        <f t="shared" si="2053"/>
        <v xml:space="preserve"> </v>
      </c>
      <c r="P6514" s="117"/>
      <c r="Q6514" s="118"/>
      <c r="R6514" s="119" t="str">
        <f t="shared" si="2054"/>
        <v/>
      </c>
      <c r="S6514" s="133">
        <f>IFERROR(IF(M6514&lt;=0.005,IF(F6514="",L6514,0),IF(F6514&lt;&gt;"",0,IF(P6514="",0,IF(P6514="H",0,IF(Q6514&lt;Veriler!$G$2,L6514*Veriler!$G$2,L6514*Q6514)))))," ")</f>
        <v>0</v>
      </c>
      <c r="T6514" s="133">
        <f>IF(Veriler!T6514&lt;=0.1, S6514, IF(AND(Veriler!T6514&gt;0.1, F6514="", P6514="E"), IF(Q6514&gt;Veriler!$G$2, Q6514*S6514, IF(Q6514&lt;Veriler!$G$2, Veriler!$G$2*S6514, Q6514*S6514)), 0))</f>
        <v>0</v>
      </c>
      <c r="U6514" s="133" t="str">
        <f t="shared" si="2055"/>
        <v xml:space="preserve"> </v>
      </c>
      <c r="V6514" s="134" t="str">
        <f>IFERROR(IF(O6514="%10 sınırı aşılmıştır.",L6514-T6514,IFERROR(IF(F6514="",IF(S6514=1,0,IF(L6514-S6514=0,"",L6514-S6514)),IF(Veriler!M6514="",L6514,IF(L6514*Veriler!M6514=0,"",L6514*Veriler!M6514))),L6514)),0)</f>
        <v/>
      </c>
      <c r="W6514" s="146"/>
      <c r="X6514" s="146"/>
      <c r="Y6514" s="146"/>
    </row>
    <row r="6515" spans="1:25" s="99" customFormat="1" ht="54.75" customHeight="1" x14ac:dyDescent="0.25">
      <c r="A6515" s="96">
        <f t="shared" si="2056"/>
        <v>4801</v>
      </c>
      <c r="B6515" s="175"/>
      <c r="C6515" s="176"/>
      <c r="D6515" s="113"/>
      <c r="E6515" s="115"/>
      <c r="F6515" s="174"/>
      <c r="G6515" s="114" t="str">
        <f t="shared" si="2051"/>
        <v/>
      </c>
      <c r="H6515" s="115"/>
      <c r="I6515" s="115"/>
      <c r="J6515" s="115"/>
      <c r="K6515" s="115"/>
      <c r="L6515" s="133" t="str">
        <f t="shared" si="2052"/>
        <v/>
      </c>
      <c r="M6515" s="116" t="str">
        <f>IF(L6515="", "", L6515/Veriler!$X$1)</f>
        <v/>
      </c>
      <c r="N6515" s="116" t="str">
        <f>IF(F6515&lt;&gt;"", "İthal Girdi", IF(Veriler!T6515="", "", IF(Veriler!S6515="H", "%0,5 üzerindedir", IF(Veriler!T6515&gt;0.1, "%10 sınırı aşılmıştır.", "Uygun"))))</f>
        <v>%0,5 üzerindedir</v>
      </c>
      <c r="O6515" s="116" t="str">
        <f t="shared" si="2053"/>
        <v xml:space="preserve"> </v>
      </c>
      <c r="P6515" s="117"/>
      <c r="Q6515" s="118"/>
      <c r="R6515" s="119" t="str">
        <f t="shared" si="2054"/>
        <v/>
      </c>
      <c r="S6515" s="133">
        <f>IFERROR(IF(M6515&lt;=0.005,IF(F6515="",L6515,0),IF(F6515&lt;&gt;"",0,IF(P6515="",0,IF(P6515="H",0,IF(Q6515&lt;Veriler!$G$2,L6515*Veriler!$G$2,L6515*Q6515)))))," ")</f>
        <v>0</v>
      </c>
      <c r="T6515" s="133">
        <f>IF(Veriler!T6515&lt;=0.1, S6515, IF(AND(Veriler!T6515&gt;0.1, F6515="", P6515="E"), IF(Q6515&gt;Veriler!$G$2, Q6515*S6515, IF(Q6515&lt;Veriler!$G$2, Veriler!$G$2*S6515, Q6515*S6515)), 0))</f>
        <v>0</v>
      </c>
      <c r="U6515" s="133" t="str">
        <f t="shared" si="2055"/>
        <v xml:space="preserve"> </v>
      </c>
      <c r="V6515" s="134" t="str">
        <f>IFERROR(IF(O6515="%10 sınırı aşılmıştır.",L6515-T6515,IFERROR(IF(F6515="",IF(S6515=1,0,IF(L6515-S6515=0,"",L6515-S6515)),IF(Veriler!M6515="",L6515,IF(L6515*Veriler!M6515=0,"",L6515*Veriler!M6515))),L6515)),0)</f>
        <v/>
      </c>
      <c r="W6515" s="146"/>
      <c r="X6515" s="146"/>
      <c r="Y6515" s="146"/>
    </row>
    <row r="6516" spans="1:25" s="99" customFormat="1" ht="54.75" customHeight="1" x14ac:dyDescent="0.25">
      <c r="A6516" s="96">
        <f t="shared" si="2056"/>
        <v>4802</v>
      </c>
      <c r="B6516" s="175"/>
      <c r="C6516" s="176"/>
      <c r="D6516" s="113"/>
      <c r="E6516" s="115"/>
      <c r="F6516" s="174"/>
      <c r="G6516" s="114" t="str">
        <f t="shared" si="2051"/>
        <v/>
      </c>
      <c r="H6516" s="115"/>
      <c r="I6516" s="115"/>
      <c r="J6516" s="115"/>
      <c r="K6516" s="115"/>
      <c r="L6516" s="133" t="str">
        <f t="shared" si="2052"/>
        <v/>
      </c>
      <c r="M6516" s="116" t="str">
        <f>IF(L6516="", "", L6516/Veriler!$X$1)</f>
        <v/>
      </c>
      <c r="N6516" s="116" t="str">
        <f>IF(F6516&lt;&gt;"", "İthal Girdi", IF(Veriler!T6516="", "", IF(Veriler!S6516="H", "%0,5 üzerindedir", IF(Veriler!T6516&gt;0.1, "%10 sınırı aşılmıştır.", "Uygun"))))</f>
        <v>%0,5 üzerindedir</v>
      </c>
      <c r="O6516" s="116" t="str">
        <f t="shared" si="2053"/>
        <v xml:space="preserve"> </v>
      </c>
      <c r="P6516" s="117"/>
      <c r="Q6516" s="118"/>
      <c r="R6516" s="119" t="str">
        <f t="shared" si="2054"/>
        <v/>
      </c>
      <c r="S6516" s="133">
        <f>IFERROR(IF(M6516&lt;=0.005,IF(F6516="",L6516,0),IF(F6516&lt;&gt;"",0,IF(P6516="",0,IF(P6516="H",0,IF(Q6516&lt;Veriler!$G$2,L6516*Veriler!$G$2,L6516*Q6516)))))," ")</f>
        <v>0</v>
      </c>
      <c r="T6516" s="133">
        <f>IF(Veriler!T6516&lt;=0.1, S6516, IF(AND(Veriler!T6516&gt;0.1, F6516="", P6516="E"), IF(Q6516&gt;Veriler!$G$2, Q6516*S6516, IF(Q6516&lt;Veriler!$G$2, Veriler!$G$2*S6516, Q6516*S6516)), 0))</f>
        <v>0</v>
      </c>
      <c r="U6516" s="133" t="str">
        <f t="shared" si="2055"/>
        <v xml:space="preserve"> </v>
      </c>
      <c r="V6516" s="134" t="str">
        <f>IFERROR(IF(O6516="%10 sınırı aşılmıştır.",L6516-T6516,IFERROR(IF(F6516="",IF(S6516=1,0,IF(L6516-S6516=0,"",L6516-S6516)),IF(Veriler!M6516="",L6516,IF(L6516*Veriler!M6516=0,"",L6516*Veriler!M6516))),L6516)),0)</f>
        <v/>
      </c>
      <c r="W6516" s="146"/>
      <c r="X6516" s="146"/>
      <c r="Y6516" s="146"/>
    </row>
    <row r="6517" spans="1:25" s="99" customFormat="1" ht="36" hidden="1" customHeight="1" x14ac:dyDescent="0.25">
      <c r="A6517" s="101"/>
      <c r="B6517" s="191" t="s">
        <v>16</v>
      </c>
      <c r="C6517" s="176"/>
      <c r="D6517" s="120"/>
      <c r="E6517" s="171"/>
      <c r="F6517" s="172"/>
      <c r="G6517" s="121"/>
      <c r="H6517" s="115"/>
      <c r="I6517" s="115"/>
      <c r="J6517" s="115"/>
      <c r="K6517" s="115"/>
      <c r="L6517" s="121"/>
      <c r="M6517" s="121"/>
      <c r="N6517" s="121"/>
      <c r="O6517" s="121"/>
      <c r="P6517" s="120"/>
      <c r="Q6517" s="120"/>
      <c r="R6517" s="183"/>
      <c r="S6517" s="184"/>
      <c r="T6517" s="121"/>
      <c r="U6517" s="121"/>
      <c r="V6517" s="121"/>
      <c r="W6517" s="146"/>
      <c r="X6517" s="146"/>
      <c r="Y6517" s="146"/>
    </row>
    <row r="6518" spans="1:25" s="99" customFormat="1" ht="54.75" customHeight="1" x14ac:dyDescent="0.25">
      <c r="A6518" s="96">
        <f>A6516+1</f>
        <v>4803</v>
      </c>
      <c r="B6518" s="175"/>
      <c r="C6518" s="176"/>
      <c r="D6518" s="113"/>
      <c r="E6518" s="115"/>
      <c r="F6518" s="174"/>
      <c r="G6518" s="114" t="str">
        <f t="shared" ref="G6518:G6531" si="2057">IF(AND(F6518&lt;&gt;"",V6518&lt;&gt;"",L6518&lt;&gt;0),V6518/L6518,"")</f>
        <v/>
      </c>
      <c r="H6518" s="115"/>
      <c r="I6518" s="115"/>
      <c r="J6518" s="115"/>
      <c r="K6518" s="115"/>
      <c r="L6518" s="133" t="str">
        <f t="shared" ref="L6518:L6531" si="2058">IF(AND(H6518&lt;&gt;0, J6518&lt;&gt;0, K6518&lt;&gt;0), H6518*J6518*K6518, "")</f>
        <v/>
      </c>
      <c r="M6518" s="116" t="str">
        <f>IF(L6518="", "", L6518/Veriler!$X$1)</f>
        <v/>
      </c>
      <c r="N6518" s="116" t="str">
        <f>IF(F6518&lt;&gt;"", "İthal Girdi", IF(Veriler!T6518="", "", IF(Veriler!S6518="H", "%0,5 üzerindedir", IF(Veriler!T6518&gt;0.1, "%10 sınırı aşılmıştır.", "Uygun"))))</f>
        <v>%0,5 üzerindedir</v>
      </c>
      <c r="O6518" s="116" t="str">
        <f t="shared" ref="O6518:O6531" si="2059">IF(M6518=""," ",N6518)</f>
        <v xml:space="preserve"> </v>
      </c>
      <c r="P6518" s="117"/>
      <c r="Q6518" s="118"/>
      <c r="R6518" s="119" t="str">
        <f t="shared" ref="R6518:R6531" si="2060">IFERROR(IF(AND(T6518&lt;&gt;"",L6518&lt;&gt;"",L6518&lt;&gt;0,T6518&lt;&gt;0),T6518/L6518,"")," ")</f>
        <v/>
      </c>
      <c r="S6518" s="133">
        <f>IFERROR(IF(M6518&lt;=0.005,IF(F6518="",L6518,0),IF(F6518&lt;&gt;"",0,IF(P6518="",0,IF(P6518="H",0,IF(Q6518&lt;Veriler!$G$2,L6518*Veriler!$G$2,L6518*Q6518)))))," ")</f>
        <v>0</v>
      </c>
      <c r="T6518" s="133">
        <f>IF(Veriler!T6518&lt;=0.1, S6518, IF(AND(Veriler!T6518&gt;0.1, F6518="", P6518="E"), IF(Q6518&gt;Veriler!$G$2, Q6518*S6518, IF(Q6518&lt;Veriler!$G$2, Veriler!$G$2*S6518, Q6518*S6518)), 0))</f>
        <v>0</v>
      </c>
      <c r="U6518" s="133" t="str">
        <f t="shared" ref="U6518:U6531" si="2061">IF(T6518=0," ",T6518)</f>
        <v xml:space="preserve"> </v>
      </c>
      <c r="V6518" s="134" t="str">
        <f>IFERROR(IF(O6518="%10 sınırı aşılmıştır.",L6518-T6518,IFERROR(IF(F6518="",IF(S6518=1,0,IF(L6518-S6518=0,"",L6518-S6518)),IF(Veriler!M6518="",L6518,IF(L6518*Veriler!M6518=0,"",L6518*Veriler!M6518))),L6518)),0)</f>
        <v/>
      </c>
      <c r="W6518" s="146"/>
      <c r="X6518" s="146"/>
      <c r="Y6518" s="146"/>
    </row>
    <row r="6519" spans="1:25" s="99" customFormat="1" ht="54.75" customHeight="1" x14ac:dyDescent="0.25">
      <c r="A6519" s="96">
        <f t="shared" ref="A6519:A6531" si="2062">A6518+1</f>
        <v>4804</v>
      </c>
      <c r="B6519" s="175"/>
      <c r="C6519" s="176"/>
      <c r="D6519" s="113"/>
      <c r="E6519" s="115"/>
      <c r="F6519" s="174"/>
      <c r="G6519" s="114" t="str">
        <f t="shared" si="2057"/>
        <v/>
      </c>
      <c r="H6519" s="115"/>
      <c r="I6519" s="115"/>
      <c r="J6519" s="115"/>
      <c r="K6519" s="115"/>
      <c r="L6519" s="133" t="str">
        <f t="shared" si="2058"/>
        <v/>
      </c>
      <c r="M6519" s="116" t="str">
        <f>IF(L6519="", "", L6519/Veriler!$X$1)</f>
        <v/>
      </c>
      <c r="N6519" s="116" t="str">
        <f>IF(F6519&lt;&gt;"", "İthal Girdi", IF(Veriler!T6519="", "", IF(Veriler!S6519="H", "%0,5 üzerindedir", IF(Veriler!T6519&gt;0.1, "%10 sınırı aşılmıştır.", "Uygun"))))</f>
        <v>%0,5 üzerindedir</v>
      </c>
      <c r="O6519" s="116" t="str">
        <f t="shared" si="2059"/>
        <v xml:space="preserve"> </v>
      </c>
      <c r="P6519" s="117"/>
      <c r="Q6519" s="118"/>
      <c r="R6519" s="119" t="str">
        <f t="shared" si="2060"/>
        <v/>
      </c>
      <c r="S6519" s="133">
        <f>IFERROR(IF(M6519&lt;=0.005,IF(F6519="",L6519,0),IF(F6519&lt;&gt;"",0,IF(P6519="",0,IF(P6519="H",0,IF(Q6519&lt;Veriler!$G$2,L6519*Veriler!$G$2,L6519*Q6519)))))," ")</f>
        <v>0</v>
      </c>
      <c r="T6519" s="133">
        <f>IF(Veriler!T6519&lt;=0.1, S6519, IF(AND(Veriler!T6519&gt;0.1, F6519="", P6519="E"), IF(Q6519&gt;Veriler!$G$2, Q6519*S6519, IF(Q6519&lt;Veriler!$G$2, Veriler!$G$2*S6519, Q6519*S6519)), 0))</f>
        <v>0</v>
      </c>
      <c r="U6519" s="133" t="str">
        <f t="shared" si="2061"/>
        <v xml:space="preserve"> </v>
      </c>
      <c r="V6519" s="134" t="str">
        <f>IFERROR(IF(O6519="%10 sınırı aşılmıştır.",L6519-T6519,IFERROR(IF(F6519="",IF(S6519=1,0,IF(L6519-S6519=0,"",L6519-S6519)),IF(Veriler!M6519="",L6519,IF(L6519*Veriler!M6519=0,"",L6519*Veriler!M6519))),L6519)),0)</f>
        <v/>
      </c>
      <c r="W6519" s="146"/>
      <c r="X6519" s="146"/>
      <c r="Y6519" s="146"/>
    </row>
    <row r="6520" spans="1:25" s="99" customFormat="1" ht="54.75" customHeight="1" x14ac:dyDescent="0.25">
      <c r="A6520" s="96">
        <f t="shared" si="2062"/>
        <v>4805</v>
      </c>
      <c r="B6520" s="175"/>
      <c r="C6520" s="176"/>
      <c r="D6520" s="113"/>
      <c r="E6520" s="115"/>
      <c r="F6520" s="174"/>
      <c r="G6520" s="114" t="str">
        <f t="shared" si="2057"/>
        <v/>
      </c>
      <c r="H6520" s="115"/>
      <c r="I6520" s="115"/>
      <c r="J6520" s="115"/>
      <c r="K6520" s="115"/>
      <c r="L6520" s="133" t="str">
        <f t="shared" si="2058"/>
        <v/>
      </c>
      <c r="M6520" s="116" t="str">
        <f>IF(L6520="", "", L6520/Veriler!$X$1)</f>
        <v/>
      </c>
      <c r="N6520" s="116" t="str">
        <f>IF(F6520&lt;&gt;"", "İthal Girdi", IF(Veriler!T6520="", "", IF(Veriler!S6520="H", "%0,5 üzerindedir", IF(Veriler!T6520&gt;0.1, "%10 sınırı aşılmıştır.", "Uygun"))))</f>
        <v>%0,5 üzerindedir</v>
      </c>
      <c r="O6520" s="116" t="str">
        <f t="shared" si="2059"/>
        <v xml:space="preserve"> </v>
      </c>
      <c r="P6520" s="117"/>
      <c r="Q6520" s="118"/>
      <c r="R6520" s="119" t="str">
        <f t="shared" si="2060"/>
        <v/>
      </c>
      <c r="S6520" s="133">
        <f>IFERROR(IF(M6520&lt;=0.005,IF(F6520="",L6520,0),IF(F6520&lt;&gt;"",0,IF(P6520="",0,IF(P6520="H",0,IF(Q6520&lt;Veriler!$G$2,L6520*Veriler!$G$2,L6520*Q6520)))))," ")</f>
        <v>0</v>
      </c>
      <c r="T6520" s="133">
        <f>IF(Veriler!T6520&lt;=0.1, S6520, IF(AND(Veriler!T6520&gt;0.1, F6520="", P6520="E"), IF(Q6520&gt;Veriler!$G$2, Q6520*S6520, IF(Q6520&lt;Veriler!$G$2, Veriler!$G$2*S6520, Q6520*S6520)), 0))</f>
        <v>0</v>
      </c>
      <c r="U6520" s="133" t="str">
        <f t="shared" si="2061"/>
        <v xml:space="preserve"> </v>
      </c>
      <c r="V6520" s="134" t="str">
        <f>IFERROR(IF(O6520="%10 sınırı aşılmıştır.",L6520-T6520,IFERROR(IF(F6520="",IF(S6520=1,0,IF(L6520-S6520=0,"",L6520-S6520)),IF(Veriler!M6520="",L6520,IF(L6520*Veriler!M6520=0,"",L6520*Veriler!M6520))),L6520)),0)</f>
        <v/>
      </c>
      <c r="W6520" s="146"/>
      <c r="X6520" s="146"/>
      <c r="Y6520" s="146"/>
    </row>
    <row r="6521" spans="1:25" s="99" customFormat="1" ht="54.75" customHeight="1" x14ac:dyDescent="0.25">
      <c r="A6521" s="96">
        <f t="shared" si="2062"/>
        <v>4806</v>
      </c>
      <c r="B6521" s="175"/>
      <c r="C6521" s="176"/>
      <c r="D6521" s="113"/>
      <c r="E6521" s="115"/>
      <c r="F6521" s="174"/>
      <c r="G6521" s="114" t="str">
        <f t="shared" si="2057"/>
        <v/>
      </c>
      <c r="H6521" s="115"/>
      <c r="I6521" s="115"/>
      <c r="J6521" s="115"/>
      <c r="K6521" s="115"/>
      <c r="L6521" s="133" t="str">
        <f t="shared" si="2058"/>
        <v/>
      </c>
      <c r="M6521" s="116" t="str">
        <f>IF(L6521="", "", L6521/Veriler!$X$1)</f>
        <v/>
      </c>
      <c r="N6521" s="116" t="str">
        <f>IF(F6521&lt;&gt;"", "İthal Girdi", IF(Veriler!T6521="", "", IF(Veriler!S6521="H", "%0,5 üzerindedir", IF(Veriler!T6521&gt;0.1, "%10 sınırı aşılmıştır.", "Uygun"))))</f>
        <v>%0,5 üzerindedir</v>
      </c>
      <c r="O6521" s="116" t="str">
        <f t="shared" si="2059"/>
        <v xml:space="preserve"> </v>
      </c>
      <c r="P6521" s="117"/>
      <c r="Q6521" s="118"/>
      <c r="R6521" s="119" t="str">
        <f t="shared" si="2060"/>
        <v/>
      </c>
      <c r="S6521" s="133">
        <f>IFERROR(IF(M6521&lt;=0.005,IF(F6521="",L6521,0),IF(F6521&lt;&gt;"",0,IF(P6521="",0,IF(P6521="H",0,IF(Q6521&lt;Veriler!$G$2,L6521*Veriler!$G$2,L6521*Q6521)))))," ")</f>
        <v>0</v>
      </c>
      <c r="T6521" s="133">
        <f>IF(Veriler!T6521&lt;=0.1, S6521, IF(AND(Veriler!T6521&gt;0.1, F6521="", P6521="E"), IF(Q6521&gt;Veriler!$G$2, Q6521*S6521, IF(Q6521&lt;Veriler!$G$2, Veriler!$G$2*S6521, Q6521*S6521)), 0))</f>
        <v>0</v>
      </c>
      <c r="U6521" s="133" t="str">
        <f t="shared" si="2061"/>
        <v xml:space="preserve"> </v>
      </c>
      <c r="V6521" s="134" t="str">
        <f>IFERROR(IF(O6521="%10 sınırı aşılmıştır.",L6521-T6521,IFERROR(IF(F6521="",IF(S6521=1,0,IF(L6521-S6521=0,"",L6521-S6521)),IF(Veriler!M6521="",L6521,IF(L6521*Veriler!M6521=0,"",L6521*Veriler!M6521))),L6521)),0)</f>
        <v/>
      </c>
      <c r="W6521" s="146"/>
      <c r="X6521" s="146"/>
      <c r="Y6521" s="146"/>
    </row>
    <row r="6522" spans="1:25" s="99" customFormat="1" ht="54.75" customHeight="1" x14ac:dyDescent="0.25">
      <c r="A6522" s="96">
        <f t="shared" si="2062"/>
        <v>4807</v>
      </c>
      <c r="B6522" s="175"/>
      <c r="C6522" s="176"/>
      <c r="D6522" s="113"/>
      <c r="E6522" s="115"/>
      <c r="F6522" s="174"/>
      <c r="G6522" s="114" t="str">
        <f t="shared" si="2057"/>
        <v/>
      </c>
      <c r="H6522" s="115"/>
      <c r="I6522" s="115"/>
      <c r="J6522" s="115"/>
      <c r="K6522" s="115"/>
      <c r="L6522" s="133" t="str">
        <f t="shared" si="2058"/>
        <v/>
      </c>
      <c r="M6522" s="116" t="str">
        <f>IF(L6522="", "", L6522/Veriler!$X$1)</f>
        <v/>
      </c>
      <c r="N6522" s="116" t="str">
        <f>IF(F6522&lt;&gt;"", "İthal Girdi", IF(Veriler!T6522="", "", IF(Veriler!S6522="H", "%0,5 üzerindedir", IF(Veriler!T6522&gt;0.1, "%10 sınırı aşılmıştır.", "Uygun"))))</f>
        <v>%0,5 üzerindedir</v>
      </c>
      <c r="O6522" s="116" t="str">
        <f t="shared" si="2059"/>
        <v xml:space="preserve"> </v>
      </c>
      <c r="P6522" s="117"/>
      <c r="Q6522" s="118"/>
      <c r="R6522" s="119" t="str">
        <f t="shared" si="2060"/>
        <v/>
      </c>
      <c r="S6522" s="133">
        <f>IFERROR(IF(M6522&lt;=0.005,IF(F6522="",L6522,0),IF(F6522&lt;&gt;"",0,IF(P6522="",0,IF(P6522="H",0,IF(Q6522&lt;Veriler!$G$2,L6522*Veriler!$G$2,L6522*Q6522)))))," ")</f>
        <v>0</v>
      </c>
      <c r="T6522" s="133">
        <f>IF(Veriler!T6522&lt;=0.1, S6522, IF(AND(Veriler!T6522&gt;0.1, F6522="", P6522="E"), IF(Q6522&gt;Veriler!$G$2, Q6522*S6522, IF(Q6522&lt;Veriler!$G$2, Veriler!$G$2*S6522, Q6522*S6522)), 0))</f>
        <v>0</v>
      </c>
      <c r="U6522" s="133" t="str">
        <f t="shared" si="2061"/>
        <v xml:space="preserve"> </v>
      </c>
      <c r="V6522" s="134" t="str">
        <f>IFERROR(IF(O6522="%10 sınırı aşılmıştır.",L6522-T6522,IFERROR(IF(F6522="",IF(S6522=1,0,IF(L6522-S6522=0,"",L6522-S6522)),IF(Veriler!M6522="",L6522,IF(L6522*Veriler!M6522=0,"",L6522*Veriler!M6522))),L6522)),0)</f>
        <v/>
      </c>
      <c r="W6522" s="146"/>
      <c r="X6522" s="146"/>
      <c r="Y6522" s="146"/>
    </row>
    <row r="6523" spans="1:25" s="99" customFormat="1" ht="54.75" customHeight="1" x14ac:dyDescent="0.25">
      <c r="A6523" s="96">
        <f t="shared" si="2062"/>
        <v>4808</v>
      </c>
      <c r="B6523" s="175"/>
      <c r="C6523" s="176"/>
      <c r="D6523" s="113"/>
      <c r="E6523" s="115"/>
      <c r="F6523" s="174"/>
      <c r="G6523" s="114" t="str">
        <f t="shared" si="2057"/>
        <v/>
      </c>
      <c r="H6523" s="115"/>
      <c r="I6523" s="115"/>
      <c r="J6523" s="115"/>
      <c r="K6523" s="115"/>
      <c r="L6523" s="133" t="str">
        <f t="shared" si="2058"/>
        <v/>
      </c>
      <c r="M6523" s="116" t="str">
        <f>IF(L6523="", "", L6523/Veriler!$X$1)</f>
        <v/>
      </c>
      <c r="N6523" s="116" t="str">
        <f>IF(F6523&lt;&gt;"", "İthal Girdi", IF(Veriler!T6523="", "", IF(Veriler!S6523="H", "%0,5 üzerindedir", IF(Veriler!T6523&gt;0.1, "%10 sınırı aşılmıştır.", "Uygun"))))</f>
        <v>%0,5 üzerindedir</v>
      </c>
      <c r="O6523" s="116" t="str">
        <f t="shared" si="2059"/>
        <v xml:space="preserve"> </v>
      </c>
      <c r="P6523" s="117"/>
      <c r="Q6523" s="118"/>
      <c r="R6523" s="119" t="str">
        <f t="shared" si="2060"/>
        <v/>
      </c>
      <c r="S6523" s="133">
        <f>IFERROR(IF(M6523&lt;=0.005,IF(F6523="",L6523,0),IF(F6523&lt;&gt;"",0,IF(P6523="",0,IF(P6523="H",0,IF(Q6523&lt;Veriler!$G$2,L6523*Veriler!$G$2,L6523*Q6523)))))," ")</f>
        <v>0</v>
      </c>
      <c r="T6523" s="133">
        <f>IF(Veriler!T6523&lt;=0.1, S6523, IF(AND(Veriler!T6523&gt;0.1, F6523="", P6523="E"), IF(Q6523&gt;Veriler!$G$2, Q6523*S6523, IF(Q6523&lt;Veriler!$G$2, Veriler!$G$2*S6523, Q6523*S6523)), 0))</f>
        <v>0</v>
      </c>
      <c r="U6523" s="133" t="str">
        <f t="shared" si="2061"/>
        <v xml:space="preserve"> </v>
      </c>
      <c r="V6523" s="134" t="str">
        <f>IFERROR(IF(O6523="%10 sınırı aşılmıştır.",L6523-T6523,IFERROR(IF(F6523="",IF(S6523=1,0,IF(L6523-S6523=0,"",L6523-S6523)),IF(Veriler!M6523="",L6523,IF(L6523*Veriler!M6523=0,"",L6523*Veriler!M6523))),L6523)),0)</f>
        <v/>
      </c>
      <c r="W6523" s="146"/>
      <c r="X6523" s="146"/>
      <c r="Y6523" s="146"/>
    </row>
    <row r="6524" spans="1:25" s="99" customFormat="1" ht="54.75" customHeight="1" x14ac:dyDescent="0.25">
      <c r="A6524" s="96">
        <f t="shared" si="2062"/>
        <v>4809</v>
      </c>
      <c r="B6524" s="175"/>
      <c r="C6524" s="176"/>
      <c r="D6524" s="113"/>
      <c r="E6524" s="115"/>
      <c r="F6524" s="174"/>
      <c r="G6524" s="114" t="str">
        <f t="shared" si="2057"/>
        <v/>
      </c>
      <c r="H6524" s="115"/>
      <c r="I6524" s="115"/>
      <c r="J6524" s="115"/>
      <c r="K6524" s="115"/>
      <c r="L6524" s="133" t="str">
        <f t="shared" si="2058"/>
        <v/>
      </c>
      <c r="M6524" s="116" t="str">
        <f>IF(L6524="", "", L6524/Veriler!$X$1)</f>
        <v/>
      </c>
      <c r="N6524" s="116" t="str">
        <f>IF(F6524&lt;&gt;"", "İthal Girdi", IF(Veriler!T6524="", "", IF(Veriler!S6524="H", "%0,5 üzerindedir", IF(Veriler!T6524&gt;0.1, "%10 sınırı aşılmıştır.", "Uygun"))))</f>
        <v>%0,5 üzerindedir</v>
      </c>
      <c r="O6524" s="116" t="str">
        <f t="shared" si="2059"/>
        <v xml:space="preserve"> </v>
      </c>
      <c r="P6524" s="117"/>
      <c r="Q6524" s="118"/>
      <c r="R6524" s="119" t="str">
        <f t="shared" si="2060"/>
        <v/>
      </c>
      <c r="S6524" s="133">
        <f>IFERROR(IF(M6524&lt;=0.005,IF(F6524="",L6524,0),IF(F6524&lt;&gt;"",0,IF(P6524="",0,IF(P6524="H",0,IF(Q6524&lt;Veriler!$G$2,L6524*Veriler!$G$2,L6524*Q6524)))))," ")</f>
        <v>0</v>
      </c>
      <c r="T6524" s="133">
        <f>IF(Veriler!T6524&lt;=0.1, S6524, IF(AND(Veriler!T6524&gt;0.1, F6524="", P6524="E"), IF(Q6524&gt;Veriler!$G$2, Q6524*S6524, IF(Q6524&lt;Veriler!$G$2, Veriler!$G$2*S6524, Q6524*S6524)), 0))</f>
        <v>0</v>
      </c>
      <c r="U6524" s="133" t="str">
        <f t="shared" si="2061"/>
        <v xml:space="preserve"> </v>
      </c>
      <c r="V6524" s="134" t="str">
        <f>IFERROR(IF(O6524="%10 sınırı aşılmıştır.",L6524-T6524,IFERROR(IF(F6524="",IF(S6524=1,0,IF(L6524-S6524=0,"",L6524-S6524)),IF(Veriler!M6524="",L6524,IF(L6524*Veriler!M6524=0,"",L6524*Veriler!M6524))),L6524)),0)</f>
        <v/>
      </c>
      <c r="W6524" s="146"/>
      <c r="X6524" s="146"/>
      <c r="Y6524" s="146"/>
    </row>
    <row r="6525" spans="1:25" s="99" customFormat="1" ht="54.75" customHeight="1" x14ac:dyDescent="0.25">
      <c r="A6525" s="96">
        <f t="shared" si="2062"/>
        <v>4810</v>
      </c>
      <c r="B6525" s="175"/>
      <c r="C6525" s="176"/>
      <c r="D6525" s="113"/>
      <c r="E6525" s="115"/>
      <c r="F6525" s="174"/>
      <c r="G6525" s="114" t="str">
        <f t="shared" si="2057"/>
        <v/>
      </c>
      <c r="H6525" s="115"/>
      <c r="I6525" s="115"/>
      <c r="J6525" s="115"/>
      <c r="K6525" s="115"/>
      <c r="L6525" s="133" t="str">
        <f t="shared" si="2058"/>
        <v/>
      </c>
      <c r="M6525" s="116" t="str">
        <f>IF(L6525="", "", L6525/Veriler!$X$1)</f>
        <v/>
      </c>
      <c r="N6525" s="116" t="str">
        <f>IF(F6525&lt;&gt;"", "İthal Girdi", IF(Veriler!T6525="", "", IF(Veriler!S6525="H", "%0,5 üzerindedir", IF(Veriler!T6525&gt;0.1, "%10 sınırı aşılmıştır.", "Uygun"))))</f>
        <v>%0,5 üzerindedir</v>
      </c>
      <c r="O6525" s="116" t="str">
        <f t="shared" si="2059"/>
        <v xml:space="preserve"> </v>
      </c>
      <c r="P6525" s="117"/>
      <c r="Q6525" s="118"/>
      <c r="R6525" s="119" t="str">
        <f t="shared" si="2060"/>
        <v/>
      </c>
      <c r="S6525" s="133">
        <f>IFERROR(IF(M6525&lt;=0.005,IF(F6525="",L6525,0),IF(F6525&lt;&gt;"",0,IF(P6525="",0,IF(P6525="H",0,IF(Q6525&lt;Veriler!$G$2,L6525*Veriler!$G$2,L6525*Q6525)))))," ")</f>
        <v>0</v>
      </c>
      <c r="T6525" s="133">
        <f>IF(Veriler!T6525&lt;=0.1, S6525, IF(AND(Veriler!T6525&gt;0.1, F6525="", P6525="E"), IF(Q6525&gt;Veriler!$G$2, Q6525*S6525, IF(Q6525&lt;Veriler!$G$2, Veriler!$G$2*S6525, Q6525*S6525)), 0))</f>
        <v>0</v>
      </c>
      <c r="U6525" s="133" t="str">
        <f t="shared" si="2061"/>
        <v xml:space="preserve"> </v>
      </c>
      <c r="V6525" s="134" t="str">
        <f>IFERROR(IF(O6525="%10 sınırı aşılmıştır.",L6525-T6525,IFERROR(IF(F6525="",IF(S6525=1,0,IF(L6525-S6525=0,"",L6525-S6525)),IF(Veriler!M6525="",L6525,IF(L6525*Veriler!M6525=0,"",L6525*Veriler!M6525))),L6525)),0)</f>
        <v/>
      </c>
      <c r="W6525" s="146"/>
      <c r="X6525" s="146"/>
      <c r="Y6525" s="146"/>
    </row>
    <row r="6526" spans="1:25" s="99" customFormat="1" ht="54.75" customHeight="1" x14ac:dyDescent="0.25">
      <c r="A6526" s="96">
        <f t="shared" si="2062"/>
        <v>4811</v>
      </c>
      <c r="B6526" s="175"/>
      <c r="C6526" s="176"/>
      <c r="D6526" s="113"/>
      <c r="E6526" s="115"/>
      <c r="F6526" s="174"/>
      <c r="G6526" s="114" t="str">
        <f t="shared" si="2057"/>
        <v/>
      </c>
      <c r="H6526" s="115"/>
      <c r="I6526" s="115"/>
      <c r="J6526" s="115"/>
      <c r="K6526" s="115"/>
      <c r="L6526" s="133" t="str">
        <f t="shared" si="2058"/>
        <v/>
      </c>
      <c r="M6526" s="116" t="str">
        <f>IF(L6526="", "", L6526/Veriler!$X$1)</f>
        <v/>
      </c>
      <c r="N6526" s="116" t="str">
        <f>IF(F6526&lt;&gt;"", "İthal Girdi", IF(Veriler!T6526="", "", IF(Veriler!S6526="H", "%0,5 üzerindedir", IF(Veriler!T6526&gt;0.1, "%10 sınırı aşılmıştır.", "Uygun"))))</f>
        <v>%0,5 üzerindedir</v>
      </c>
      <c r="O6526" s="116" t="str">
        <f t="shared" si="2059"/>
        <v xml:space="preserve"> </v>
      </c>
      <c r="P6526" s="117"/>
      <c r="Q6526" s="118"/>
      <c r="R6526" s="119" t="str">
        <f t="shared" si="2060"/>
        <v/>
      </c>
      <c r="S6526" s="133">
        <f>IFERROR(IF(M6526&lt;=0.005,IF(F6526="",L6526,0),IF(F6526&lt;&gt;"",0,IF(P6526="",0,IF(P6526="H",0,IF(Q6526&lt;Veriler!$G$2,L6526*Veriler!$G$2,L6526*Q6526)))))," ")</f>
        <v>0</v>
      </c>
      <c r="T6526" s="133">
        <f>IF(Veriler!T6526&lt;=0.1, S6526, IF(AND(Veriler!T6526&gt;0.1, F6526="", P6526="E"), IF(Q6526&gt;Veriler!$G$2, Q6526*S6526, IF(Q6526&lt;Veriler!$G$2, Veriler!$G$2*S6526, Q6526*S6526)), 0))</f>
        <v>0</v>
      </c>
      <c r="U6526" s="133" t="str">
        <f t="shared" si="2061"/>
        <v xml:space="preserve"> </v>
      </c>
      <c r="V6526" s="134" t="str">
        <f>IFERROR(IF(O6526="%10 sınırı aşılmıştır.",L6526-T6526,IFERROR(IF(F6526="",IF(S6526=1,0,IF(L6526-S6526=0,"",L6526-S6526)),IF(Veriler!M6526="",L6526,IF(L6526*Veriler!M6526=0,"",L6526*Veriler!M6526))),L6526)),0)</f>
        <v/>
      </c>
      <c r="W6526" s="146"/>
      <c r="X6526" s="146"/>
      <c r="Y6526" s="146"/>
    </row>
    <row r="6527" spans="1:25" s="99" customFormat="1" ht="54.75" customHeight="1" x14ac:dyDescent="0.25">
      <c r="A6527" s="96">
        <f t="shared" si="2062"/>
        <v>4812</v>
      </c>
      <c r="B6527" s="175"/>
      <c r="C6527" s="176"/>
      <c r="D6527" s="113"/>
      <c r="E6527" s="115"/>
      <c r="F6527" s="174"/>
      <c r="G6527" s="114" t="str">
        <f t="shared" si="2057"/>
        <v/>
      </c>
      <c r="H6527" s="115"/>
      <c r="I6527" s="115"/>
      <c r="J6527" s="115"/>
      <c r="K6527" s="115"/>
      <c r="L6527" s="133" t="str">
        <f t="shared" si="2058"/>
        <v/>
      </c>
      <c r="M6527" s="116" t="str">
        <f>IF(L6527="", "", L6527/Veriler!$X$1)</f>
        <v/>
      </c>
      <c r="N6527" s="116" t="str">
        <f>IF(F6527&lt;&gt;"", "İthal Girdi", IF(Veriler!T6527="", "", IF(Veriler!S6527="H", "%0,5 üzerindedir", IF(Veriler!T6527&gt;0.1, "%10 sınırı aşılmıştır.", "Uygun"))))</f>
        <v>%0,5 üzerindedir</v>
      </c>
      <c r="O6527" s="116" t="str">
        <f t="shared" si="2059"/>
        <v xml:space="preserve"> </v>
      </c>
      <c r="P6527" s="117"/>
      <c r="Q6527" s="118"/>
      <c r="R6527" s="119" t="str">
        <f t="shared" si="2060"/>
        <v/>
      </c>
      <c r="S6527" s="133">
        <f>IFERROR(IF(M6527&lt;=0.005,IF(F6527="",L6527,0),IF(F6527&lt;&gt;"",0,IF(P6527="",0,IF(P6527="H",0,IF(Q6527&lt;Veriler!$G$2,L6527*Veriler!$G$2,L6527*Q6527)))))," ")</f>
        <v>0</v>
      </c>
      <c r="T6527" s="133">
        <f>IF(Veriler!T6527&lt;=0.1, S6527, IF(AND(Veriler!T6527&gt;0.1, F6527="", P6527="E"), IF(Q6527&gt;Veriler!$G$2, Q6527*S6527, IF(Q6527&lt;Veriler!$G$2, Veriler!$G$2*S6527, Q6527*S6527)), 0))</f>
        <v>0</v>
      </c>
      <c r="U6527" s="133" t="str">
        <f t="shared" si="2061"/>
        <v xml:space="preserve"> </v>
      </c>
      <c r="V6527" s="134" t="str">
        <f>IFERROR(IF(O6527="%10 sınırı aşılmıştır.",L6527-T6527,IFERROR(IF(F6527="",IF(S6527=1,0,IF(L6527-S6527=0,"",L6527-S6527)),IF(Veriler!M6527="",L6527,IF(L6527*Veriler!M6527=0,"",L6527*Veriler!M6527))),L6527)),0)</f>
        <v/>
      </c>
      <c r="W6527" s="146"/>
      <c r="X6527" s="146"/>
      <c r="Y6527" s="146"/>
    </row>
    <row r="6528" spans="1:25" s="99" customFormat="1" ht="54.75" customHeight="1" x14ac:dyDescent="0.25">
      <c r="A6528" s="96">
        <f t="shared" si="2062"/>
        <v>4813</v>
      </c>
      <c r="B6528" s="175"/>
      <c r="C6528" s="176"/>
      <c r="D6528" s="113"/>
      <c r="E6528" s="115"/>
      <c r="F6528" s="174"/>
      <c r="G6528" s="114" t="str">
        <f t="shared" si="2057"/>
        <v/>
      </c>
      <c r="H6528" s="115"/>
      <c r="I6528" s="115"/>
      <c r="J6528" s="115"/>
      <c r="K6528" s="115"/>
      <c r="L6528" s="133" t="str">
        <f t="shared" si="2058"/>
        <v/>
      </c>
      <c r="M6528" s="116" t="str">
        <f>IF(L6528="", "", L6528/Veriler!$X$1)</f>
        <v/>
      </c>
      <c r="N6528" s="116" t="str">
        <f>IF(F6528&lt;&gt;"", "İthal Girdi", IF(Veriler!T6528="", "", IF(Veriler!S6528="H", "%0,5 üzerindedir", IF(Veriler!T6528&gt;0.1, "%10 sınırı aşılmıştır.", "Uygun"))))</f>
        <v>%0,5 üzerindedir</v>
      </c>
      <c r="O6528" s="116" t="str">
        <f t="shared" si="2059"/>
        <v xml:space="preserve"> </v>
      </c>
      <c r="P6528" s="117"/>
      <c r="Q6528" s="118"/>
      <c r="R6528" s="119" t="str">
        <f t="shared" si="2060"/>
        <v/>
      </c>
      <c r="S6528" s="133">
        <f>IFERROR(IF(M6528&lt;=0.005,IF(F6528="",L6528,0),IF(F6528&lt;&gt;"",0,IF(P6528="",0,IF(P6528="H",0,IF(Q6528&lt;Veriler!$G$2,L6528*Veriler!$G$2,L6528*Q6528)))))," ")</f>
        <v>0</v>
      </c>
      <c r="T6528" s="133">
        <f>IF(Veriler!T6528&lt;=0.1, S6528, IF(AND(Veriler!T6528&gt;0.1, F6528="", P6528="E"), IF(Q6528&gt;Veriler!$G$2, Q6528*S6528, IF(Q6528&lt;Veriler!$G$2, Veriler!$G$2*S6528, Q6528*S6528)), 0))</f>
        <v>0</v>
      </c>
      <c r="U6528" s="133" t="str">
        <f t="shared" si="2061"/>
        <v xml:space="preserve"> </v>
      </c>
      <c r="V6528" s="134" t="str">
        <f>IFERROR(IF(O6528="%10 sınırı aşılmıştır.",L6528-T6528,IFERROR(IF(F6528="",IF(S6528=1,0,IF(L6528-S6528=0,"",L6528-S6528)),IF(Veriler!M6528="",L6528,IF(L6528*Veriler!M6528=0,"",L6528*Veriler!M6528))),L6528)),0)</f>
        <v/>
      </c>
      <c r="W6528" s="146"/>
      <c r="X6528" s="146"/>
      <c r="Y6528" s="146"/>
    </row>
    <row r="6529" spans="1:25" s="99" customFormat="1" ht="54.75" customHeight="1" x14ac:dyDescent="0.25">
      <c r="A6529" s="96">
        <f t="shared" si="2062"/>
        <v>4814</v>
      </c>
      <c r="B6529" s="175"/>
      <c r="C6529" s="176"/>
      <c r="D6529" s="113"/>
      <c r="E6529" s="115"/>
      <c r="F6529" s="174"/>
      <c r="G6529" s="114" t="str">
        <f t="shared" si="2057"/>
        <v/>
      </c>
      <c r="H6529" s="115"/>
      <c r="I6529" s="115"/>
      <c r="J6529" s="115"/>
      <c r="K6529" s="115"/>
      <c r="L6529" s="133" t="str">
        <f t="shared" si="2058"/>
        <v/>
      </c>
      <c r="M6529" s="116" t="str">
        <f>IF(L6529="", "", L6529/Veriler!$X$1)</f>
        <v/>
      </c>
      <c r="N6529" s="116" t="str">
        <f>IF(F6529&lt;&gt;"", "İthal Girdi", IF(Veriler!T6529="", "", IF(Veriler!S6529="H", "%0,5 üzerindedir", IF(Veriler!T6529&gt;0.1, "%10 sınırı aşılmıştır.", "Uygun"))))</f>
        <v>%0,5 üzerindedir</v>
      </c>
      <c r="O6529" s="116" t="str">
        <f t="shared" si="2059"/>
        <v xml:space="preserve"> </v>
      </c>
      <c r="P6529" s="117"/>
      <c r="Q6529" s="118"/>
      <c r="R6529" s="119" t="str">
        <f t="shared" si="2060"/>
        <v/>
      </c>
      <c r="S6529" s="133">
        <f>IFERROR(IF(M6529&lt;=0.005,IF(F6529="",L6529,0),IF(F6529&lt;&gt;"",0,IF(P6529="",0,IF(P6529="H",0,IF(Q6529&lt;Veriler!$G$2,L6529*Veriler!$G$2,L6529*Q6529)))))," ")</f>
        <v>0</v>
      </c>
      <c r="T6529" s="133">
        <f>IF(Veriler!T6529&lt;=0.1, S6529, IF(AND(Veriler!T6529&gt;0.1, F6529="", P6529="E"), IF(Q6529&gt;Veriler!$G$2, Q6529*S6529, IF(Q6529&lt;Veriler!$G$2, Veriler!$G$2*S6529, Q6529*S6529)), 0))</f>
        <v>0</v>
      </c>
      <c r="U6529" s="133" t="str">
        <f t="shared" si="2061"/>
        <v xml:space="preserve"> </v>
      </c>
      <c r="V6529" s="134" t="str">
        <f>IFERROR(IF(O6529="%10 sınırı aşılmıştır.",L6529-T6529,IFERROR(IF(F6529="",IF(S6529=1,0,IF(L6529-S6529=0,"",L6529-S6529)),IF(Veriler!M6529="",L6529,IF(L6529*Veriler!M6529=0,"",L6529*Veriler!M6529))),L6529)),0)</f>
        <v/>
      </c>
      <c r="W6529" s="146"/>
      <c r="X6529" s="146"/>
      <c r="Y6529" s="146"/>
    </row>
    <row r="6530" spans="1:25" s="99" customFormat="1" ht="54.75" customHeight="1" x14ac:dyDescent="0.25">
      <c r="A6530" s="96">
        <f t="shared" si="2062"/>
        <v>4815</v>
      </c>
      <c r="B6530" s="175"/>
      <c r="C6530" s="176"/>
      <c r="D6530" s="113"/>
      <c r="E6530" s="115"/>
      <c r="F6530" s="174"/>
      <c r="G6530" s="114" t="str">
        <f t="shared" si="2057"/>
        <v/>
      </c>
      <c r="H6530" s="115"/>
      <c r="I6530" s="115"/>
      <c r="J6530" s="115"/>
      <c r="K6530" s="115"/>
      <c r="L6530" s="133" t="str">
        <f t="shared" si="2058"/>
        <v/>
      </c>
      <c r="M6530" s="116" t="str">
        <f>IF(L6530="", "", L6530/Veriler!$X$1)</f>
        <v/>
      </c>
      <c r="N6530" s="116" t="str">
        <f>IF(F6530&lt;&gt;"", "İthal Girdi", IF(Veriler!T6530="", "", IF(Veriler!S6530="H", "%0,5 üzerindedir", IF(Veriler!T6530&gt;0.1, "%10 sınırı aşılmıştır.", "Uygun"))))</f>
        <v>%0,5 üzerindedir</v>
      </c>
      <c r="O6530" s="116" t="str">
        <f t="shared" si="2059"/>
        <v xml:space="preserve"> </v>
      </c>
      <c r="P6530" s="117"/>
      <c r="Q6530" s="118"/>
      <c r="R6530" s="119" t="str">
        <f t="shared" si="2060"/>
        <v/>
      </c>
      <c r="S6530" s="133">
        <f>IFERROR(IF(M6530&lt;=0.005,IF(F6530="",L6530,0),IF(F6530&lt;&gt;"",0,IF(P6530="",0,IF(P6530="H",0,IF(Q6530&lt;Veriler!$G$2,L6530*Veriler!$G$2,L6530*Q6530)))))," ")</f>
        <v>0</v>
      </c>
      <c r="T6530" s="133">
        <f>IF(Veriler!T6530&lt;=0.1, S6530, IF(AND(Veriler!T6530&gt;0.1, F6530="", P6530="E"), IF(Q6530&gt;Veriler!$G$2, Q6530*S6530, IF(Q6530&lt;Veriler!$G$2, Veriler!$G$2*S6530, Q6530*S6530)), 0))</f>
        <v>0</v>
      </c>
      <c r="U6530" s="133" t="str">
        <f t="shared" si="2061"/>
        <v xml:space="preserve"> </v>
      </c>
      <c r="V6530" s="134" t="str">
        <f>IFERROR(IF(O6530="%10 sınırı aşılmıştır.",L6530-T6530,IFERROR(IF(F6530="",IF(S6530=1,0,IF(L6530-S6530=0,"",L6530-S6530)),IF(Veriler!M6530="",L6530,IF(L6530*Veriler!M6530=0,"",L6530*Veriler!M6530))),L6530)),0)</f>
        <v/>
      </c>
      <c r="W6530" s="146"/>
      <c r="X6530" s="146"/>
      <c r="Y6530" s="146"/>
    </row>
    <row r="6531" spans="1:25" s="99" customFormat="1" ht="54.75" customHeight="1" x14ac:dyDescent="0.25">
      <c r="A6531" s="96">
        <f t="shared" si="2062"/>
        <v>4816</v>
      </c>
      <c r="B6531" s="175"/>
      <c r="C6531" s="176"/>
      <c r="D6531" s="113"/>
      <c r="E6531" s="115"/>
      <c r="F6531" s="174"/>
      <c r="G6531" s="114" t="str">
        <f t="shared" si="2057"/>
        <v/>
      </c>
      <c r="H6531" s="115"/>
      <c r="I6531" s="115"/>
      <c r="J6531" s="115"/>
      <c r="K6531" s="115"/>
      <c r="L6531" s="133" t="str">
        <f t="shared" si="2058"/>
        <v/>
      </c>
      <c r="M6531" s="116" t="str">
        <f>IF(L6531="", "", L6531/Veriler!$X$1)</f>
        <v/>
      </c>
      <c r="N6531" s="116" t="str">
        <f>IF(F6531&lt;&gt;"", "İthal Girdi", IF(Veriler!T6531="", "", IF(Veriler!S6531="H", "%0,5 üzerindedir", IF(Veriler!T6531&gt;0.1, "%10 sınırı aşılmıştır.", "Uygun"))))</f>
        <v>%0,5 üzerindedir</v>
      </c>
      <c r="O6531" s="116" t="str">
        <f t="shared" si="2059"/>
        <v xml:space="preserve"> </v>
      </c>
      <c r="P6531" s="117"/>
      <c r="Q6531" s="118"/>
      <c r="R6531" s="119" t="str">
        <f t="shared" si="2060"/>
        <v/>
      </c>
      <c r="S6531" s="133">
        <f>IFERROR(IF(M6531&lt;=0.005,IF(F6531="",L6531,0),IF(F6531&lt;&gt;"",0,IF(P6531="",0,IF(P6531="H",0,IF(Q6531&lt;Veriler!$G$2,L6531*Veriler!$G$2,L6531*Q6531)))))," ")</f>
        <v>0</v>
      </c>
      <c r="T6531" s="133">
        <f>IF(Veriler!T6531&lt;=0.1, S6531, IF(AND(Veriler!T6531&gt;0.1, F6531="", P6531="E"), IF(Q6531&gt;Veriler!$G$2, Q6531*S6531, IF(Q6531&lt;Veriler!$G$2, Veriler!$G$2*S6531, Q6531*S6531)), 0))</f>
        <v>0</v>
      </c>
      <c r="U6531" s="133" t="str">
        <f t="shared" si="2061"/>
        <v xml:space="preserve"> </v>
      </c>
      <c r="V6531" s="134" t="str">
        <f>IFERROR(IF(O6531="%10 sınırı aşılmıştır.",L6531-T6531,IFERROR(IF(F6531="",IF(S6531=1,0,IF(L6531-S6531=0,"",L6531-S6531)),IF(Veriler!M6531="",L6531,IF(L6531*Veriler!M6531=0,"",L6531*Veriler!M6531))),L6531)),0)</f>
        <v/>
      </c>
      <c r="W6531" s="146"/>
      <c r="X6531" s="146"/>
      <c r="Y6531" s="146"/>
    </row>
    <row r="6532" spans="1:25" s="99" customFormat="1" ht="24" customHeight="1" x14ac:dyDescent="0.25">
      <c r="A6532" s="103"/>
      <c r="B6532" s="104"/>
      <c r="C6532" s="104"/>
      <c r="D6532" s="104"/>
      <c r="E6532" s="103"/>
      <c r="F6532" s="135"/>
      <c r="G6532" s="157"/>
      <c r="H6532" s="103"/>
      <c r="I6532" s="103"/>
      <c r="J6532" s="103"/>
      <c r="K6532" s="103"/>
      <c r="L6532" s="136">
        <f>SUM(L6503:L6516,L6518:L6531)</f>
        <v>0</v>
      </c>
      <c r="M6532" s="158"/>
      <c r="N6532" s="158"/>
      <c r="O6532" s="158"/>
      <c r="P6532" s="105"/>
      <c r="Q6532" s="106"/>
      <c r="R6532" s="159"/>
      <c r="S6532" s="160"/>
      <c r="T6532" s="160"/>
      <c r="U6532" s="160"/>
      <c r="V6532" s="160"/>
      <c r="W6532" s="146"/>
      <c r="X6532" s="146"/>
      <c r="Y6532" s="146"/>
    </row>
    <row r="6533" spans="1:25" s="99" customFormat="1" ht="31.5" customHeight="1" x14ac:dyDescent="0.25">
      <c r="A6533" s="103"/>
      <c r="B6533" s="104"/>
      <c r="C6533" s="104"/>
      <c r="D6533" s="104"/>
      <c r="E6533" s="103"/>
      <c r="F6533" s="135"/>
      <c r="G6533" s="157"/>
      <c r="H6533" s="103"/>
      <c r="I6533" s="103"/>
      <c r="J6533" s="103"/>
      <c r="K6533" s="103"/>
      <c r="L6533" s="161"/>
      <c r="M6533" s="158"/>
      <c r="N6533" s="158"/>
      <c r="O6533" s="158"/>
      <c r="P6533" s="105"/>
      <c r="Q6533" s="106"/>
      <c r="R6533" s="159"/>
      <c r="S6533" s="162" t="s">
        <v>57</v>
      </c>
      <c r="T6533" s="162" t="s">
        <v>57</v>
      </c>
      <c r="U6533" s="162" t="s">
        <v>57</v>
      </c>
      <c r="V6533" s="163" t="s">
        <v>58</v>
      </c>
      <c r="W6533" s="146"/>
      <c r="X6533" s="146"/>
      <c r="Y6533" s="146"/>
    </row>
    <row r="6534" spans="1:25" s="99" customFormat="1" ht="58.5" customHeight="1" x14ac:dyDescent="0.25">
      <c r="A6534" s="185" t="s">
        <v>59</v>
      </c>
      <c r="B6534" s="180"/>
      <c r="C6534" s="180"/>
      <c r="D6534" s="180"/>
      <c r="E6534" s="180"/>
      <c r="F6534" s="180"/>
      <c r="G6534" s="180"/>
      <c r="H6534" s="180"/>
      <c r="I6534" s="180"/>
      <c r="J6534" s="180"/>
      <c r="K6534" s="180"/>
      <c r="L6534" s="180"/>
      <c r="M6534" s="180"/>
      <c r="N6534" s="180"/>
      <c r="O6534" s="180"/>
      <c r="P6534" s="180"/>
      <c r="Q6534" s="180"/>
      <c r="R6534" s="176"/>
      <c r="S6534" s="137">
        <f>SUM(S6496,S6503:S6516,S6518:S6531)</f>
        <v>0</v>
      </c>
      <c r="T6534" s="137" t="str">
        <f>IF(SUM(T6503:T6516,T6518:T6531)=0," ",SUM(T6503:T6516,T6518:T6531))</f>
        <v xml:space="preserve"> </v>
      </c>
      <c r="U6534" s="137" t="str">
        <f>IF(SUM(U6503:U6516,U6518:U6531)=0," ",SUM(U6503:U6516,U6518:U6531))</f>
        <v xml:space="preserve"> </v>
      </c>
      <c r="V6534" s="137" t="str">
        <f>IF(SUM(V6503:V6516,V6518:V6531)=0," ",SUM(V6503:V6516,V6518:V6531))</f>
        <v xml:space="preserve"> </v>
      </c>
      <c r="W6534" s="146"/>
      <c r="X6534" s="164">
        <f>SUM(U6503:U6516,U6518:U6531)</f>
        <v>0</v>
      </c>
      <c r="Y6534" s="164">
        <f>SUM(V6503:V6516,V6518:V6531)</f>
        <v>0</v>
      </c>
    </row>
    <row r="6535" spans="1:25" x14ac:dyDescent="0.3">
      <c r="A6535" s="34"/>
      <c r="G6535" s="146"/>
      <c r="L6535" s="146"/>
      <c r="M6535" s="146"/>
      <c r="N6535" s="146"/>
      <c r="O6535" s="146"/>
      <c r="R6535" s="146"/>
      <c r="S6535" s="146"/>
      <c r="T6535" s="146"/>
      <c r="U6535" s="146"/>
      <c r="V6535" s="146"/>
      <c r="W6535" s="146"/>
      <c r="X6535" s="146"/>
      <c r="Y6535" s="146"/>
    </row>
    <row r="6536" spans="1:25" x14ac:dyDescent="0.3">
      <c r="A6536" s="186" t="s">
        <v>60</v>
      </c>
      <c r="B6536" s="187"/>
      <c r="C6536" s="187"/>
      <c r="D6536" s="187"/>
      <c r="E6536" s="187"/>
      <c r="F6536" s="187"/>
      <c r="G6536" s="187"/>
      <c r="H6536" s="187"/>
      <c r="I6536" s="187"/>
      <c r="J6536" s="187"/>
      <c r="K6536" s="187"/>
      <c r="L6536" s="187"/>
      <c r="M6536" s="187"/>
      <c r="N6536" s="187"/>
      <c r="O6536" s="187"/>
      <c r="P6536" s="187"/>
      <c r="Q6536" s="187"/>
      <c r="R6536" s="187"/>
      <c r="S6536" s="187"/>
      <c r="T6536" s="187"/>
      <c r="U6536" s="187"/>
      <c r="V6536" s="187"/>
      <c r="W6536" s="146"/>
      <c r="X6536" s="146"/>
      <c r="Y6536" s="146"/>
    </row>
    <row r="6537" spans="1:25" s="99" customFormat="1" ht="41.25" customHeight="1" x14ac:dyDescent="0.25">
      <c r="A6537" s="189" t="s">
        <v>38</v>
      </c>
      <c r="B6537" s="180"/>
      <c r="C6537" s="180"/>
      <c r="D6537" s="180"/>
      <c r="E6537" s="180"/>
      <c r="F6537" s="180"/>
      <c r="G6537" s="180"/>
      <c r="H6537" s="180"/>
      <c r="I6537" s="180"/>
      <c r="J6537" s="180"/>
      <c r="K6537" s="180"/>
      <c r="L6537" s="180"/>
      <c r="M6537" s="180"/>
      <c r="N6537" s="180"/>
      <c r="O6537" s="180"/>
      <c r="P6537" s="180"/>
      <c r="Q6537" s="180"/>
      <c r="R6537" s="180"/>
      <c r="S6537" s="180"/>
      <c r="T6537" s="180"/>
      <c r="U6537" s="180"/>
      <c r="V6537" s="176"/>
      <c r="W6537" s="146"/>
      <c r="X6537" s="146"/>
      <c r="Y6537" s="146"/>
    </row>
    <row r="6538" spans="1:25" s="100" customFormat="1" ht="35.25" customHeight="1" x14ac:dyDescent="0.25">
      <c r="A6538" s="179" t="s">
        <v>39</v>
      </c>
      <c r="B6538" s="180"/>
      <c r="C6538" s="180"/>
      <c r="D6538" s="180"/>
      <c r="E6538" s="180"/>
      <c r="F6538" s="180"/>
      <c r="G6538" s="180"/>
      <c r="H6538" s="180"/>
      <c r="I6538" s="180"/>
      <c r="J6538" s="180"/>
      <c r="K6538" s="180"/>
      <c r="L6538" s="180"/>
      <c r="M6538" s="180"/>
      <c r="N6538" s="180"/>
      <c r="O6538" s="180"/>
      <c r="P6538" s="180"/>
      <c r="Q6538" s="180"/>
      <c r="R6538" s="176"/>
      <c r="S6538" s="147"/>
      <c r="T6538" s="148"/>
      <c r="U6538" s="149" t="s">
        <v>40</v>
      </c>
      <c r="V6538" s="150">
        <f>V6500+1</f>
        <v>173</v>
      </c>
      <c r="W6538" s="146"/>
      <c r="X6538" s="146"/>
      <c r="Y6538" s="146"/>
    </row>
    <row r="6539" spans="1:25" s="99" customFormat="1" ht="81" customHeight="1" x14ac:dyDescent="0.25">
      <c r="A6539" s="110" t="s">
        <v>3</v>
      </c>
      <c r="B6539" s="188" t="s">
        <v>41</v>
      </c>
      <c r="C6539" s="176"/>
      <c r="D6539" s="111" t="s">
        <v>42</v>
      </c>
      <c r="E6539" s="110" t="s">
        <v>324</v>
      </c>
      <c r="F6539" s="111" t="s">
        <v>325</v>
      </c>
      <c r="G6539" s="151" t="s">
        <v>43</v>
      </c>
      <c r="H6539" s="110" t="s">
        <v>44</v>
      </c>
      <c r="I6539" s="110" t="s">
        <v>8</v>
      </c>
      <c r="J6539" s="110" t="s">
        <v>45</v>
      </c>
      <c r="K6539" s="110" t="s">
        <v>46</v>
      </c>
      <c r="L6539" s="152" t="s">
        <v>47</v>
      </c>
      <c r="M6539" s="153" t="s">
        <v>48</v>
      </c>
      <c r="N6539" s="154" t="s">
        <v>49</v>
      </c>
      <c r="O6539" s="154" t="s">
        <v>49</v>
      </c>
      <c r="P6539" s="112" t="s">
        <v>50</v>
      </c>
      <c r="Q6539" s="110" t="s">
        <v>51</v>
      </c>
      <c r="R6539" s="155" t="s">
        <v>52</v>
      </c>
      <c r="S6539" s="156" t="s">
        <v>53</v>
      </c>
      <c r="T6539" s="156" t="s">
        <v>54</v>
      </c>
      <c r="U6539" s="152" t="s">
        <v>54</v>
      </c>
      <c r="V6539" s="152" t="s">
        <v>55</v>
      </c>
      <c r="W6539" s="146"/>
      <c r="X6539" s="146"/>
      <c r="Y6539" s="146"/>
    </row>
    <row r="6540" spans="1:25" s="99" customFormat="1" ht="45" customHeight="1" x14ac:dyDescent="0.25">
      <c r="A6540" s="101"/>
      <c r="B6540" s="177" t="s">
        <v>56</v>
      </c>
      <c r="C6540" s="178"/>
      <c r="D6540" s="102"/>
      <c r="E6540" s="170"/>
      <c r="F6540" s="102"/>
      <c r="G6540" s="95"/>
      <c r="H6540" s="102"/>
      <c r="I6540" s="102"/>
      <c r="J6540" s="102"/>
      <c r="K6540" s="102"/>
      <c r="L6540" s="95"/>
      <c r="M6540" s="95"/>
      <c r="N6540" s="95"/>
      <c r="O6540" s="95"/>
      <c r="P6540" s="102"/>
      <c r="Q6540" s="102"/>
      <c r="R6540" s="190"/>
      <c r="S6540" s="184"/>
      <c r="T6540" s="95"/>
      <c r="U6540" s="95"/>
      <c r="V6540" s="95"/>
      <c r="W6540" s="146"/>
      <c r="X6540" s="146"/>
      <c r="Y6540" s="146"/>
    </row>
    <row r="6541" spans="1:25" s="99" customFormat="1" ht="54.75" customHeight="1" x14ac:dyDescent="0.25">
      <c r="A6541" s="96">
        <f>A6531+1</f>
        <v>4817</v>
      </c>
      <c r="B6541" s="181"/>
      <c r="C6541" s="182"/>
      <c r="D6541" s="113"/>
      <c r="E6541" s="115"/>
      <c r="F6541" s="174"/>
      <c r="G6541" s="114" t="str">
        <f t="shared" ref="G6541:G6554" si="2063">IF(AND(F6541&lt;&gt;"",V6541&lt;&gt;"",L6541&lt;&gt;0),V6541/L6541,"")</f>
        <v/>
      </c>
      <c r="H6541" s="115"/>
      <c r="I6541" s="115"/>
      <c r="J6541" s="115"/>
      <c r="K6541" s="115"/>
      <c r="L6541" s="133" t="str">
        <f t="shared" ref="L6541:L6554" si="2064">IF(AND(H6541&lt;&gt;0, J6541&lt;&gt;0, K6541&lt;&gt;0), H6541*J6541*K6541, "")</f>
        <v/>
      </c>
      <c r="M6541" s="116" t="str">
        <f>IF(L6541="", "", L6541/Veriler!$X$1)</f>
        <v/>
      </c>
      <c r="N6541" s="116" t="str">
        <f>IF(F6541&lt;&gt;"", "İthal Girdi", IF(Veriler!T6541="", "", IF(Veriler!S6541="H", "%0,5 üzerindedir", IF(Veriler!T6541&gt;0.1, "%10 sınırı aşılmıştır.", "Uygun"))))</f>
        <v>%0,5 üzerindedir</v>
      </c>
      <c r="O6541" s="116" t="str">
        <f t="shared" ref="O6541:O6554" si="2065">IF(M6541=""," ",N6541)</f>
        <v xml:space="preserve"> </v>
      </c>
      <c r="P6541" s="117"/>
      <c r="Q6541" s="118"/>
      <c r="R6541" s="119" t="str">
        <f t="shared" ref="R6541:R6554" si="2066">IFERROR(IF(AND(T6541&lt;&gt;"",L6541&lt;&gt;"",L6541&lt;&gt;0,T6541&lt;&gt;0),T6541/L6541,"")," ")</f>
        <v/>
      </c>
      <c r="S6541" s="133">
        <f>IFERROR(IF(M6541&lt;=0.005,IF(F6541="",L6541,0),IF(F6541&lt;&gt;"",0,IF(P6541="",0,IF(P6541="H",0,IF(Q6541&lt;Veriler!$G$2,L6541*Veriler!$G$2,L6541*Q6541)))))," ")</f>
        <v>0</v>
      </c>
      <c r="T6541" s="133">
        <f>IF(Veriler!T6541&lt;=0.1, S6541, IF(AND(Veriler!T6541&gt;0.1, F6541="", P6541="E"), IF(Q6541&gt;Veriler!$G$2, Q6541*S6541, IF(Q6541&lt;Veriler!$G$2, Veriler!$G$2*S6541, Q6541*S6541)), 0))</f>
        <v>0</v>
      </c>
      <c r="U6541" s="133" t="str">
        <f t="shared" ref="U6541:U6554" si="2067">IF(T6541=0," ",T6541)</f>
        <v xml:space="preserve"> </v>
      </c>
      <c r="V6541" s="134" t="str">
        <f>IFERROR(IF(O6541="%10 sınırı aşılmıştır.",L6541-T6541,IFERROR(IF(F6541="",IF(S6541=1,0,IF(L6541-S6541=0,"",L6541-S6541)),IF(Veriler!M6541="",L6541,IF(L6541*Veriler!M6541=0,"",L6541*Veriler!M6541))),L6541)),0)</f>
        <v/>
      </c>
      <c r="W6541" s="146"/>
      <c r="X6541" s="146"/>
      <c r="Y6541" s="146"/>
    </row>
    <row r="6542" spans="1:25" s="99" customFormat="1" ht="54.75" customHeight="1" x14ac:dyDescent="0.25">
      <c r="A6542" s="96">
        <f t="shared" ref="A6542:A6554" si="2068">A6541+1</f>
        <v>4818</v>
      </c>
      <c r="B6542" s="175"/>
      <c r="C6542" s="176"/>
      <c r="D6542" s="113"/>
      <c r="E6542" s="115"/>
      <c r="F6542" s="174"/>
      <c r="G6542" s="114" t="str">
        <f t="shared" si="2063"/>
        <v/>
      </c>
      <c r="H6542" s="115"/>
      <c r="I6542" s="115"/>
      <c r="J6542" s="115"/>
      <c r="K6542" s="115"/>
      <c r="L6542" s="133" t="str">
        <f t="shared" si="2064"/>
        <v/>
      </c>
      <c r="M6542" s="116" t="str">
        <f>IF(L6542="", "", L6542/Veriler!$X$1)</f>
        <v/>
      </c>
      <c r="N6542" s="116" t="str">
        <f>IF(F6542&lt;&gt;"", "İthal Girdi", IF(Veriler!T6542="", "", IF(Veriler!S6542="H", "%0,5 üzerindedir", IF(Veriler!T6542&gt;0.1, "%10 sınırı aşılmıştır.", "Uygun"))))</f>
        <v>%0,5 üzerindedir</v>
      </c>
      <c r="O6542" s="116" t="str">
        <f t="shared" si="2065"/>
        <v xml:space="preserve"> </v>
      </c>
      <c r="P6542" s="117"/>
      <c r="Q6542" s="118"/>
      <c r="R6542" s="119" t="str">
        <f t="shared" si="2066"/>
        <v/>
      </c>
      <c r="S6542" s="133">
        <f>IFERROR(IF(M6542&lt;=0.005,IF(F6542="",L6542,0),IF(F6542&lt;&gt;"",0,IF(P6542="",0,IF(P6542="H",0,IF(Q6542&lt;Veriler!$G$2,L6542*Veriler!$G$2,L6542*Q6542)))))," ")</f>
        <v>0</v>
      </c>
      <c r="T6542" s="133">
        <f>IF(Veriler!T6542&lt;=0.1, S6542, IF(AND(Veriler!T6542&gt;0.1, F6542="", P6542="E"), IF(Q6542&gt;Veriler!$G$2, Q6542*S6542, IF(Q6542&lt;Veriler!$G$2, Veriler!$G$2*S6542, Q6542*S6542)), 0))</f>
        <v>0</v>
      </c>
      <c r="U6542" s="133" t="str">
        <f t="shared" si="2067"/>
        <v xml:space="preserve"> </v>
      </c>
      <c r="V6542" s="134" t="str">
        <f>IFERROR(IF(O6542="%10 sınırı aşılmıştır.",L6542-T6542,IFERROR(IF(F6542="",IF(S6542=1,0,IF(L6542-S6542=0,"",L6542-S6542)),IF(Veriler!M6542="",L6542,IF(L6542*Veriler!M6542=0,"",L6542*Veriler!M6542))),L6542)),0)</f>
        <v/>
      </c>
      <c r="W6542" s="146"/>
      <c r="X6542" s="146"/>
      <c r="Y6542" s="146"/>
    </row>
    <row r="6543" spans="1:25" s="99" customFormat="1" ht="54.75" customHeight="1" x14ac:dyDescent="0.25">
      <c r="A6543" s="96">
        <f t="shared" si="2068"/>
        <v>4819</v>
      </c>
      <c r="B6543" s="175"/>
      <c r="C6543" s="176"/>
      <c r="D6543" s="113"/>
      <c r="E6543" s="115"/>
      <c r="F6543" s="174"/>
      <c r="G6543" s="114" t="str">
        <f t="shared" si="2063"/>
        <v/>
      </c>
      <c r="H6543" s="115"/>
      <c r="I6543" s="115"/>
      <c r="J6543" s="115"/>
      <c r="K6543" s="115"/>
      <c r="L6543" s="133" t="str">
        <f t="shared" si="2064"/>
        <v/>
      </c>
      <c r="M6543" s="116" t="str">
        <f>IF(L6543="", "", L6543/Veriler!$X$1)</f>
        <v/>
      </c>
      <c r="N6543" s="116" t="str">
        <f>IF(F6543&lt;&gt;"", "İthal Girdi", IF(Veriler!T6543="", "", IF(Veriler!S6543="H", "%0,5 üzerindedir", IF(Veriler!T6543&gt;0.1, "%10 sınırı aşılmıştır.", "Uygun"))))</f>
        <v>%0,5 üzerindedir</v>
      </c>
      <c r="O6543" s="116" t="str">
        <f t="shared" si="2065"/>
        <v xml:space="preserve"> </v>
      </c>
      <c r="P6543" s="117"/>
      <c r="Q6543" s="118"/>
      <c r="R6543" s="119" t="str">
        <f t="shared" si="2066"/>
        <v/>
      </c>
      <c r="S6543" s="133">
        <f>IFERROR(IF(M6543&lt;=0.005,IF(F6543="",L6543,0),IF(F6543&lt;&gt;"",0,IF(P6543="",0,IF(P6543="H",0,IF(Q6543&lt;Veriler!$G$2,L6543*Veriler!$G$2,L6543*Q6543)))))," ")</f>
        <v>0</v>
      </c>
      <c r="T6543" s="133">
        <f>IF(Veriler!T6543&lt;=0.1, S6543, IF(AND(Veriler!T6543&gt;0.1, F6543="", P6543="E"), IF(Q6543&gt;Veriler!$G$2, Q6543*S6543, IF(Q6543&lt;Veriler!$G$2, Veriler!$G$2*S6543, Q6543*S6543)), 0))</f>
        <v>0</v>
      </c>
      <c r="U6543" s="133" t="str">
        <f t="shared" si="2067"/>
        <v xml:space="preserve"> </v>
      </c>
      <c r="V6543" s="134" t="str">
        <f>IFERROR(IF(O6543="%10 sınırı aşılmıştır.",L6543-T6543,IFERROR(IF(F6543="",IF(S6543=1,0,IF(L6543-S6543=0,"",L6543-S6543)),IF(Veriler!M6543="",L6543,IF(L6543*Veriler!M6543=0,"",L6543*Veriler!M6543))),L6543)),0)</f>
        <v/>
      </c>
      <c r="W6543" s="146"/>
      <c r="X6543" s="146"/>
      <c r="Y6543" s="146"/>
    </row>
    <row r="6544" spans="1:25" s="99" customFormat="1" ht="54.75" customHeight="1" x14ac:dyDescent="0.25">
      <c r="A6544" s="96">
        <f t="shared" si="2068"/>
        <v>4820</v>
      </c>
      <c r="B6544" s="175"/>
      <c r="C6544" s="176"/>
      <c r="D6544" s="113"/>
      <c r="E6544" s="115"/>
      <c r="F6544" s="174"/>
      <c r="G6544" s="114" t="str">
        <f t="shared" si="2063"/>
        <v/>
      </c>
      <c r="H6544" s="115"/>
      <c r="I6544" s="115"/>
      <c r="J6544" s="115"/>
      <c r="K6544" s="115"/>
      <c r="L6544" s="133" t="str">
        <f t="shared" si="2064"/>
        <v/>
      </c>
      <c r="M6544" s="116" t="str">
        <f>IF(L6544="", "", L6544/Veriler!$X$1)</f>
        <v/>
      </c>
      <c r="N6544" s="116" t="str">
        <f>IF(F6544&lt;&gt;"", "İthal Girdi", IF(Veriler!T6544="", "", IF(Veriler!S6544="H", "%0,5 üzerindedir", IF(Veriler!T6544&gt;0.1, "%10 sınırı aşılmıştır.", "Uygun"))))</f>
        <v>%0,5 üzerindedir</v>
      </c>
      <c r="O6544" s="116" t="str">
        <f t="shared" si="2065"/>
        <v xml:space="preserve"> </v>
      </c>
      <c r="P6544" s="117"/>
      <c r="Q6544" s="118"/>
      <c r="R6544" s="119" t="str">
        <f t="shared" si="2066"/>
        <v/>
      </c>
      <c r="S6544" s="133">
        <f>IFERROR(IF(M6544&lt;=0.005,IF(F6544="",L6544,0),IF(F6544&lt;&gt;"",0,IF(P6544="",0,IF(P6544="H",0,IF(Q6544&lt;Veriler!$G$2,L6544*Veriler!$G$2,L6544*Q6544)))))," ")</f>
        <v>0</v>
      </c>
      <c r="T6544" s="133">
        <f>IF(Veriler!T6544&lt;=0.1, S6544, IF(AND(Veriler!T6544&gt;0.1, F6544="", P6544="E"), IF(Q6544&gt;Veriler!$G$2, Q6544*S6544, IF(Q6544&lt;Veriler!$G$2, Veriler!$G$2*S6544, Q6544*S6544)), 0))</f>
        <v>0</v>
      </c>
      <c r="U6544" s="133" t="str">
        <f t="shared" si="2067"/>
        <v xml:space="preserve"> </v>
      </c>
      <c r="V6544" s="134" t="str">
        <f>IFERROR(IF(O6544="%10 sınırı aşılmıştır.",L6544-T6544,IFERROR(IF(F6544="",IF(S6544=1,0,IF(L6544-S6544=0,"",L6544-S6544)),IF(Veriler!M6544="",L6544,IF(L6544*Veriler!M6544=0,"",L6544*Veriler!M6544))),L6544)),0)</f>
        <v/>
      </c>
      <c r="W6544" s="146"/>
      <c r="X6544" s="146"/>
      <c r="Y6544" s="146"/>
    </row>
    <row r="6545" spans="1:25" s="99" customFormat="1" ht="54.75" customHeight="1" x14ac:dyDescent="0.25">
      <c r="A6545" s="96">
        <f t="shared" si="2068"/>
        <v>4821</v>
      </c>
      <c r="B6545" s="175"/>
      <c r="C6545" s="176"/>
      <c r="D6545" s="113"/>
      <c r="E6545" s="115"/>
      <c r="F6545" s="174"/>
      <c r="G6545" s="114" t="str">
        <f t="shared" si="2063"/>
        <v/>
      </c>
      <c r="H6545" s="115"/>
      <c r="I6545" s="115"/>
      <c r="J6545" s="115"/>
      <c r="K6545" s="115"/>
      <c r="L6545" s="133" t="str">
        <f t="shared" si="2064"/>
        <v/>
      </c>
      <c r="M6545" s="116" t="str">
        <f>IF(L6545="", "", L6545/Veriler!$X$1)</f>
        <v/>
      </c>
      <c r="N6545" s="116" t="str">
        <f>IF(F6545&lt;&gt;"", "İthal Girdi", IF(Veriler!T6545="", "", IF(Veriler!S6545="H", "%0,5 üzerindedir", IF(Veriler!T6545&gt;0.1, "%10 sınırı aşılmıştır.", "Uygun"))))</f>
        <v>%0,5 üzerindedir</v>
      </c>
      <c r="O6545" s="116" t="str">
        <f t="shared" si="2065"/>
        <v xml:space="preserve"> </v>
      </c>
      <c r="P6545" s="117"/>
      <c r="Q6545" s="118"/>
      <c r="R6545" s="119" t="str">
        <f t="shared" si="2066"/>
        <v/>
      </c>
      <c r="S6545" s="133">
        <f>IFERROR(IF(M6545&lt;=0.005,IF(F6545="",L6545,0),IF(F6545&lt;&gt;"",0,IF(P6545="",0,IF(P6545="H",0,IF(Q6545&lt;Veriler!$G$2,L6545*Veriler!$G$2,L6545*Q6545)))))," ")</f>
        <v>0</v>
      </c>
      <c r="T6545" s="133">
        <f>IF(Veriler!T6545&lt;=0.1, S6545, IF(AND(Veriler!T6545&gt;0.1, F6545="", P6545="E"), IF(Q6545&gt;Veriler!$G$2, Q6545*S6545, IF(Q6545&lt;Veriler!$G$2, Veriler!$G$2*S6545, Q6545*S6545)), 0))</f>
        <v>0</v>
      </c>
      <c r="U6545" s="133" t="str">
        <f t="shared" si="2067"/>
        <v xml:space="preserve"> </v>
      </c>
      <c r="V6545" s="134" t="str">
        <f>IFERROR(IF(O6545="%10 sınırı aşılmıştır.",L6545-T6545,IFERROR(IF(F6545="",IF(S6545=1,0,IF(L6545-S6545=0,"",L6545-S6545)),IF(Veriler!M6545="",L6545,IF(L6545*Veriler!M6545=0,"",L6545*Veriler!M6545))),L6545)),0)</f>
        <v/>
      </c>
      <c r="W6545" s="146"/>
      <c r="X6545" s="146"/>
      <c r="Y6545" s="146"/>
    </row>
    <row r="6546" spans="1:25" s="99" customFormat="1" ht="54.75" customHeight="1" x14ac:dyDescent="0.25">
      <c r="A6546" s="96">
        <f t="shared" si="2068"/>
        <v>4822</v>
      </c>
      <c r="B6546" s="175"/>
      <c r="C6546" s="176"/>
      <c r="D6546" s="113"/>
      <c r="E6546" s="115"/>
      <c r="F6546" s="174"/>
      <c r="G6546" s="114" t="str">
        <f t="shared" si="2063"/>
        <v/>
      </c>
      <c r="H6546" s="115"/>
      <c r="I6546" s="115"/>
      <c r="J6546" s="115"/>
      <c r="K6546" s="115"/>
      <c r="L6546" s="133" t="str">
        <f t="shared" si="2064"/>
        <v/>
      </c>
      <c r="M6546" s="116" t="str">
        <f>IF(L6546="", "", L6546/Veriler!$X$1)</f>
        <v/>
      </c>
      <c r="N6546" s="116" t="str">
        <f>IF(F6546&lt;&gt;"", "İthal Girdi", IF(Veriler!T6546="", "", IF(Veriler!S6546="H", "%0,5 üzerindedir", IF(Veriler!T6546&gt;0.1, "%10 sınırı aşılmıştır.", "Uygun"))))</f>
        <v>%0,5 üzerindedir</v>
      </c>
      <c r="O6546" s="116" t="str">
        <f t="shared" si="2065"/>
        <v xml:space="preserve"> </v>
      </c>
      <c r="P6546" s="117"/>
      <c r="Q6546" s="118"/>
      <c r="R6546" s="119" t="str">
        <f t="shared" si="2066"/>
        <v/>
      </c>
      <c r="S6546" s="133">
        <f>IFERROR(IF(M6546&lt;=0.005,IF(F6546="",L6546,0),IF(F6546&lt;&gt;"",0,IF(P6546="",0,IF(P6546="H",0,IF(Q6546&lt;Veriler!$G$2,L6546*Veriler!$G$2,L6546*Q6546)))))," ")</f>
        <v>0</v>
      </c>
      <c r="T6546" s="133">
        <f>IF(Veriler!T6546&lt;=0.1, S6546, IF(AND(Veriler!T6546&gt;0.1, F6546="", P6546="E"), IF(Q6546&gt;Veriler!$G$2, Q6546*S6546, IF(Q6546&lt;Veriler!$G$2, Veriler!$G$2*S6546, Q6546*S6546)), 0))</f>
        <v>0</v>
      </c>
      <c r="U6546" s="133" t="str">
        <f t="shared" si="2067"/>
        <v xml:space="preserve"> </v>
      </c>
      <c r="V6546" s="134" t="str">
        <f>IFERROR(IF(O6546="%10 sınırı aşılmıştır.",L6546-T6546,IFERROR(IF(F6546="",IF(S6546=1,0,IF(L6546-S6546=0,"",L6546-S6546)),IF(Veriler!M6546="",L6546,IF(L6546*Veriler!M6546=0,"",L6546*Veriler!M6546))),L6546)),0)</f>
        <v/>
      </c>
      <c r="W6546" s="146"/>
      <c r="X6546" s="146"/>
      <c r="Y6546" s="146"/>
    </row>
    <row r="6547" spans="1:25" s="99" customFormat="1" ht="54.75" customHeight="1" x14ac:dyDescent="0.25">
      <c r="A6547" s="96">
        <f t="shared" si="2068"/>
        <v>4823</v>
      </c>
      <c r="B6547" s="175"/>
      <c r="C6547" s="176"/>
      <c r="D6547" s="113"/>
      <c r="E6547" s="115"/>
      <c r="F6547" s="174"/>
      <c r="G6547" s="114" t="str">
        <f t="shared" si="2063"/>
        <v/>
      </c>
      <c r="H6547" s="115"/>
      <c r="I6547" s="115"/>
      <c r="J6547" s="115"/>
      <c r="K6547" s="115"/>
      <c r="L6547" s="133" t="str">
        <f t="shared" si="2064"/>
        <v/>
      </c>
      <c r="M6547" s="116" t="str">
        <f>IF(L6547="", "", L6547/Veriler!$X$1)</f>
        <v/>
      </c>
      <c r="N6547" s="116" t="str">
        <f>IF(F6547&lt;&gt;"", "İthal Girdi", IF(Veriler!T6547="", "", IF(Veriler!S6547="H", "%0,5 üzerindedir", IF(Veriler!T6547&gt;0.1, "%10 sınırı aşılmıştır.", "Uygun"))))</f>
        <v>%0,5 üzerindedir</v>
      </c>
      <c r="O6547" s="116" t="str">
        <f t="shared" si="2065"/>
        <v xml:space="preserve"> </v>
      </c>
      <c r="P6547" s="117"/>
      <c r="Q6547" s="118"/>
      <c r="R6547" s="119" t="str">
        <f t="shared" si="2066"/>
        <v/>
      </c>
      <c r="S6547" s="133">
        <f>IFERROR(IF(M6547&lt;=0.005,IF(F6547="",L6547,0),IF(F6547&lt;&gt;"",0,IF(P6547="",0,IF(P6547="H",0,IF(Q6547&lt;Veriler!$G$2,L6547*Veriler!$G$2,L6547*Q6547)))))," ")</f>
        <v>0</v>
      </c>
      <c r="T6547" s="133">
        <f>IF(Veriler!T6547&lt;=0.1, S6547, IF(AND(Veriler!T6547&gt;0.1, F6547="", P6547="E"), IF(Q6547&gt;Veriler!$G$2, Q6547*S6547, IF(Q6547&lt;Veriler!$G$2, Veriler!$G$2*S6547, Q6547*S6547)), 0))</f>
        <v>0</v>
      </c>
      <c r="U6547" s="133" t="str">
        <f t="shared" si="2067"/>
        <v xml:space="preserve"> </v>
      </c>
      <c r="V6547" s="134" t="str">
        <f>IFERROR(IF(O6547="%10 sınırı aşılmıştır.",L6547-T6547,IFERROR(IF(F6547="",IF(S6547=1,0,IF(L6547-S6547=0,"",L6547-S6547)),IF(Veriler!M6547="",L6547,IF(L6547*Veriler!M6547=0,"",L6547*Veriler!M6547))),L6547)),0)</f>
        <v/>
      </c>
      <c r="W6547" s="146"/>
      <c r="X6547" s="146"/>
      <c r="Y6547" s="146"/>
    </row>
    <row r="6548" spans="1:25" s="99" customFormat="1" ht="54.75" customHeight="1" x14ac:dyDescent="0.25">
      <c r="A6548" s="96">
        <f t="shared" si="2068"/>
        <v>4824</v>
      </c>
      <c r="B6548" s="175"/>
      <c r="C6548" s="176"/>
      <c r="D6548" s="113"/>
      <c r="E6548" s="115"/>
      <c r="F6548" s="174"/>
      <c r="G6548" s="114" t="str">
        <f t="shared" si="2063"/>
        <v/>
      </c>
      <c r="H6548" s="115"/>
      <c r="I6548" s="115"/>
      <c r="J6548" s="115"/>
      <c r="K6548" s="115"/>
      <c r="L6548" s="133" t="str">
        <f t="shared" si="2064"/>
        <v/>
      </c>
      <c r="M6548" s="116" t="str">
        <f>IF(L6548="", "", L6548/Veriler!$X$1)</f>
        <v/>
      </c>
      <c r="N6548" s="116" t="str">
        <f>IF(F6548&lt;&gt;"", "İthal Girdi", IF(Veriler!T6548="", "", IF(Veriler!S6548="H", "%0,5 üzerindedir", IF(Veriler!T6548&gt;0.1, "%10 sınırı aşılmıştır.", "Uygun"))))</f>
        <v>%0,5 üzerindedir</v>
      </c>
      <c r="O6548" s="116" t="str">
        <f t="shared" si="2065"/>
        <v xml:space="preserve"> </v>
      </c>
      <c r="P6548" s="117"/>
      <c r="Q6548" s="118"/>
      <c r="R6548" s="119" t="str">
        <f t="shared" si="2066"/>
        <v/>
      </c>
      <c r="S6548" s="133">
        <f>IFERROR(IF(M6548&lt;=0.005,IF(F6548="",L6548,0),IF(F6548&lt;&gt;"",0,IF(P6548="",0,IF(P6548="H",0,IF(Q6548&lt;Veriler!$G$2,L6548*Veriler!$G$2,L6548*Q6548)))))," ")</f>
        <v>0</v>
      </c>
      <c r="T6548" s="133">
        <f>IF(Veriler!T6548&lt;=0.1, S6548, IF(AND(Veriler!T6548&gt;0.1, F6548="", P6548="E"), IF(Q6548&gt;Veriler!$G$2, Q6548*S6548, IF(Q6548&lt;Veriler!$G$2, Veriler!$G$2*S6548, Q6548*S6548)), 0))</f>
        <v>0</v>
      </c>
      <c r="U6548" s="133" t="str">
        <f t="shared" si="2067"/>
        <v xml:space="preserve"> </v>
      </c>
      <c r="V6548" s="134" t="str">
        <f>IFERROR(IF(O6548="%10 sınırı aşılmıştır.",L6548-T6548,IFERROR(IF(F6548="",IF(S6548=1,0,IF(L6548-S6548=0,"",L6548-S6548)),IF(Veriler!M6548="",L6548,IF(L6548*Veriler!M6548=0,"",L6548*Veriler!M6548))),L6548)),0)</f>
        <v/>
      </c>
      <c r="W6548" s="146"/>
      <c r="X6548" s="146"/>
      <c r="Y6548" s="146"/>
    </row>
    <row r="6549" spans="1:25" s="99" customFormat="1" ht="54.75" customHeight="1" x14ac:dyDescent="0.25">
      <c r="A6549" s="96">
        <f t="shared" si="2068"/>
        <v>4825</v>
      </c>
      <c r="B6549" s="175"/>
      <c r="C6549" s="176"/>
      <c r="D6549" s="113"/>
      <c r="E6549" s="115"/>
      <c r="F6549" s="174"/>
      <c r="G6549" s="114" t="str">
        <f t="shared" si="2063"/>
        <v/>
      </c>
      <c r="H6549" s="115"/>
      <c r="I6549" s="115"/>
      <c r="J6549" s="115"/>
      <c r="K6549" s="115"/>
      <c r="L6549" s="133" t="str">
        <f t="shared" si="2064"/>
        <v/>
      </c>
      <c r="M6549" s="116" t="str">
        <f>IF(L6549="", "", L6549/Veriler!$X$1)</f>
        <v/>
      </c>
      <c r="N6549" s="116" t="str">
        <f>IF(F6549&lt;&gt;"", "İthal Girdi", IF(Veriler!T6549="", "", IF(Veriler!S6549="H", "%0,5 üzerindedir", IF(Veriler!T6549&gt;0.1, "%10 sınırı aşılmıştır.", "Uygun"))))</f>
        <v>%0,5 üzerindedir</v>
      </c>
      <c r="O6549" s="116" t="str">
        <f t="shared" si="2065"/>
        <v xml:space="preserve"> </v>
      </c>
      <c r="P6549" s="117"/>
      <c r="Q6549" s="118"/>
      <c r="R6549" s="119" t="str">
        <f t="shared" si="2066"/>
        <v/>
      </c>
      <c r="S6549" s="133">
        <f>IFERROR(IF(M6549&lt;=0.005,IF(F6549="",L6549,0),IF(F6549&lt;&gt;"",0,IF(P6549="",0,IF(P6549="H",0,IF(Q6549&lt;Veriler!$G$2,L6549*Veriler!$G$2,L6549*Q6549)))))," ")</f>
        <v>0</v>
      </c>
      <c r="T6549" s="133">
        <f>IF(Veriler!T6549&lt;=0.1, S6549, IF(AND(Veriler!T6549&gt;0.1, F6549="", P6549="E"), IF(Q6549&gt;Veriler!$G$2, Q6549*S6549, IF(Q6549&lt;Veriler!$G$2, Veriler!$G$2*S6549, Q6549*S6549)), 0))</f>
        <v>0</v>
      </c>
      <c r="U6549" s="133" t="str">
        <f t="shared" si="2067"/>
        <v xml:space="preserve"> </v>
      </c>
      <c r="V6549" s="134" t="str">
        <f>IFERROR(IF(O6549="%10 sınırı aşılmıştır.",L6549-T6549,IFERROR(IF(F6549="",IF(S6549=1,0,IF(L6549-S6549=0,"",L6549-S6549)),IF(Veriler!M6549="",L6549,IF(L6549*Veriler!M6549=0,"",L6549*Veriler!M6549))),L6549)),0)</f>
        <v/>
      </c>
      <c r="W6549" s="146"/>
      <c r="X6549" s="146"/>
      <c r="Y6549" s="146"/>
    </row>
    <row r="6550" spans="1:25" s="99" customFormat="1" ht="54.75" customHeight="1" x14ac:dyDescent="0.25">
      <c r="A6550" s="96">
        <f t="shared" si="2068"/>
        <v>4826</v>
      </c>
      <c r="B6550" s="175"/>
      <c r="C6550" s="176"/>
      <c r="D6550" s="113"/>
      <c r="E6550" s="115"/>
      <c r="F6550" s="174"/>
      <c r="G6550" s="114" t="str">
        <f t="shared" si="2063"/>
        <v/>
      </c>
      <c r="H6550" s="115"/>
      <c r="I6550" s="115"/>
      <c r="J6550" s="115"/>
      <c r="K6550" s="115"/>
      <c r="L6550" s="133" t="str">
        <f t="shared" si="2064"/>
        <v/>
      </c>
      <c r="M6550" s="116" t="str">
        <f>IF(L6550="", "", L6550/Veriler!$X$1)</f>
        <v/>
      </c>
      <c r="N6550" s="116" t="str">
        <f>IF(F6550&lt;&gt;"", "İthal Girdi", IF(Veriler!T6550="", "", IF(Veriler!S6550="H", "%0,5 üzerindedir", IF(Veriler!T6550&gt;0.1, "%10 sınırı aşılmıştır.", "Uygun"))))</f>
        <v>%0,5 üzerindedir</v>
      </c>
      <c r="O6550" s="116" t="str">
        <f t="shared" si="2065"/>
        <v xml:space="preserve"> </v>
      </c>
      <c r="P6550" s="117"/>
      <c r="Q6550" s="118"/>
      <c r="R6550" s="119" t="str">
        <f t="shared" si="2066"/>
        <v/>
      </c>
      <c r="S6550" s="133">
        <f>IFERROR(IF(M6550&lt;=0.005,IF(F6550="",L6550,0),IF(F6550&lt;&gt;"",0,IF(P6550="",0,IF(P6550="H",0,IF(Q6550&lt;Veriler!$G$2,L6550*Veriler!$G$2,L6550*Q6550)))))," ")</f>
        <v>0</v>
      </c>
      <c r="T6550" s="133">
        <f>IF(Veriler!T6550&lt;=0.1, S6550, IF(AND(Veriler!T6550&gt;0.1, F6550="", P6550="E"), IF(Q6550&gt;Veriler!$G$2, Q6550*S6550, IF(Q6550&lt;Veriler!$G$2, Veriler!$G$2*S6550, Q6550*S6550)), 0))</f>
        <v>0</v>
      </c>
      <c r="U6550" s="133" t="str">
        <f t="shared" si="2067"/>
        <v xml:space="preserve"> </v>
      </c>
      <c r="V6550" s="134" t="str">
        <f>IFERROR(IF(O6550="%10 sınırı aşılmıştır.",L6550-T6550,IFERROR(IF(F6550="",IF(S6550=1,0,IF(L6550-S6550=0,"",L6550-S6550)),IF(Veriler!M6550="",L6550,IF(L6550*Veriler!M6550=0,"",L6550*Veriler!M6550))),L6550)),0)</f>
        <v/>
      </c>
      <c r="W6550" s="146"/>
      <c r="X6550" s="146"/>
      <c r="Y6550" s="146"/>
    </row>
    <row r="6551" spans="1:25" s="99" customFormat="1" ht="54.75" customHeight="1" x14ac:dyDescent="0.25">
      <c r="A6551" s="96">
        <f t="shared" si="2068"/>
        <v>4827</v>
      </c>
      <c r="B6551" s="175"/>
      <c r="C6551" s="176"/>
      <c r="D6551" s="113"/>
      <c r="E6551" s="115"/>
      <c r="F6551" s="174"/>
      <c r="G6551" s="114" t="str">
        <f t="shared" si="2063"/>
        <v/>
      </c>
      <c r="H6551" s="115"/>
      <c r="I6551" s="115"/>
      <c r="J6551" s="115"/>
      <c r="K6551" s="115"/>
      <c r="L6551" s="133" t="str">
        <f t="shared" si="2064"/>
        <v/>
      </c>
      <c r="M6551" s="116" t="str">
        <f>IF(L6551="", "", L6551/Veriler!$X$1)</f>
        <v/>
      </c>
      <c r="N6551" s="116" t="str">
        <f>IF(F6551&lt;&gt;"", "İthal Girdi", IF(Veriler!T6551="", "", IF(Veriler!S6551="H", "%0,5 üzerindedir", IF(Veriler!T6551&gt;0.1, "%10 sınırı aşılmıştır.", "Uygun"))))</f>
        <v>%0,5 üzerindedir</v>
      </c>
      <c r="O6551" s="116" t="str">
        <f t="shared" si="2065"/>
        <v xml:space="preserve"> </v>
      </c>
      <c r="P6551" s="117"/>
      <c r="Q6551" s="118"/>
      <c r="R6551" s="119" t="str">
        <f t="shared" si="2066"/>
        <v/>
      </c>
      <c r="S6551" s="133">
        <f>IFERROR(IF(M6551&lt;=0.005,IF(F6551="",L6551,0),IF(F6551&lt;&gt;"",0,IF(P6551="",0,IF(P6551="H",0,IF(Q6551&lt;Veriler!$G$2,L6551*Veriler!$G$2,L6551*Q6551)))))," ")</f>
        <v>0</v>
      </c>
      <c r="T6551" s="133">
        <f>IF(Veriler!T6551&lt;=0.1, S6551, IF(AND(Veriler!T6551&gt;0.1, F6551="", P6551="E"), IF(Q6551&gt;Veriler!$G$2, Q6551*S6551, IF(Q6551&lt;Veriler!$G$2, Veriler!$G$2*S6551, Q6551*S6551)), 0))</f>
        <v>0</v>
      </c>
      <c r="U6551" s="133" t="str">
        <f t="shared" si="2067"/>
        <v xml:space="preserve"> </v>
      </c>
      <c r="V6551" s="134" t="str">
        <f>IFERROR(IF(O6551="%10 sınırı aşılmıştır.",L6551-T6551,IFERROR(IF(F6551="",IF(S6551=1,0,IF(L6551-S6551=0,"",L6551-S6551)),IF(Veriler!M6551="",L6551,IF(L6551*Veriler!M6551=0,"",L6551*Veriler!M6551))),L6551)),0)</f>
        <v/>
      </c>
      <c r="W6551" s="146"/>
      <c r="X6551" s="146"/>
      <c r="Y6551" s="146"/>
    </row>
    <row r="6552" spans="1:25" s="99" customFormat="1" ht="54.75" customHeight="1" x14ac:dyDescent="0.25">
      <c r="A6552" s="96">
        <f t="shared" si="2068"/>
        <v>4828</v>
      </c>
      <c r="B6552" s="175"/>
      <c r="C6552" s="176"/>
      <c r="D6552" s="113"/>
      <c r="E6552" s="115"/>
      <c r="F6552" s="174"/>
      <c r="G6552" s="114" t="str">
        <f t="shared" si="2063"/>
        <v/>
      </c>
      <c r="H6552" s="115"/>
      <c r="I6552" s="115"/>
      <c r="J6552" s="115"/>
      <c r="K6552" s="115"/>
      <c r="L6552" s="133" t="str">
        <f t="shared" si="2064"/>
        <v/>
      </c>
      <c r="M6552" s="116" t="str">
        <f>IF(L6552="", "", L6552/Veriler!$X$1)</f>
        <v/>
      </c>
      <c r="N6552" s="116" t="str">
        <f>IF(F6552&lt;&gt;"", "İthal Girdi", IF(Veriler!T6552="", "", IF(Veriler!S6552="H", "%0,5 üzerindedir", IF(Veriler!T6552&gt;0.1, "%10 sınırı aşılmıştır.", "Uygun"))))</f>
        <v>%0,5 üzerindedir</v>
      </c>
      <c r="O6552" s="116" t="str">
        <f t="shared" si="2065"/>
        <v xml:space="preserve"> </v>
      </c>
      <c r="P6552" s="117"/>
      <c r="Q6552" s="118"/>
      <c r="R6552" s="119" t="str">
        <f t="shared" si="2066"/>
        <v/>
      </c>
      <c r="S6552" s="133">
        <f>IFERROR(IF(M6552&lt;=0.005,IF(F6552="",L6552,0),IF(F6552&lt;&gt;"",0,IF(P6552="",0,IF(P6552="H",0,IF(Q6552&lt;Veriler!$G$2,L6552*Veriler!$G$2,L6552*Q6552)))))," ")</f>
        <v>0</v>
      </c>
      <c r="T6552" s="133">
        <f>IF(Veriler!T6552&lt;=0.1, S6552, IF(AND(Veriler!T6552&gt;0.1, F6552="", P6552="E"), IF(Q6552&gt;Veriler!$G$2, Q6552*S6552, IF(Q6552&lt;Veriler!$G$2, Veriler!$G$2*S6552, Q6552*S6552)), 0))</f>
        <v>0</v>
      </c>
      <c r="U6552" s="133" t="str">
        <f t="shared" si="2067"/>
        <v xml:space="preserve"> </v>
      </c>
      <c r="V6552" s="134" t="str">
        <f>IFERROR(IF(O6552="%10 sınırı aşılmıştır.",L6552-T6552,IFERROR(IF(F6552="",IF(S6552=1,0,IF(L6552-S6552=0,"",L6552-S6552)),IF(Veriler!M6552="",L6552,IF(L6552*Veriler!M6552=0,"",L6552*Veriler!M6552))),L6552)),0)</f>
        <v/>
      </c>
      <c r="W6552" s="146"/>
      <c r="X6552" s="146"/>
      <c r="Y6552" s="146"/>
    </row>
    <row r="6553" spans="1:25" s="99" customFormat="1" ht="54.75" customHeight="1" x14ac:dyDescent="0.25">
      <c r="A6553" s="96">
        <f t="shared" si="2068"/>
        <v>4829</v>
      </c>
      <c r="B6553" s="175"/>
      <c r="C6553" s="176"/>
      <c r="D6553" s="113"/>
      <c r="E6553" s="115"/>
      <c r="F6553" s="174"/>
      <c r="G6553" s="114" t="str">
        <f t="shared" si="2063"/>
        <v/>
      </c>
      <c r="H6553" s="115"/>
      <c r="I6553" s="115"/>
      <c r="J6553" s="115"/>
      <c r="K6553" s="115"/>
      <c r="L6553" s="133" t="str">
        <f t="shared" si="2064"/>
        <v/>
      </c>
      <c r="M6553" s="116" t="str">
        <f>IF(L6553="", "", L6553/Veriler!$X$1)</f>
        <v/>
      </c>
      <c r="N6553" s="116" t="str">
        <f>IF(F6553&lt;&gt;"", "İthal Girdi", IF(Veriler!T6553="", "", IF(Veriler!S6553="H", "%0,5 üzerindedir", IF(Veriler!T6553&gt;0.1, "%10 sınırı aşılmıştır.", "Uygun"))))</f>
        <v>%0,5 üzerindedir</v>
      </c>
      <c r="O6553" s="116" t="str">
        <f t="shared" si="2065"/>
        <v xml:space="preserve"> </v>
      </c>
      <c r="P6553" s="117"/>
      <c r="Q6553" s="118"/>
      <c r="R6553" s="119" t="str">
        <f t="shared" si="2066"/>
        <v/>
      </c>
      <c r="S6553" s="133">
        <f>IFERROR(IF(M6553&lt;=0.005,IF(F6553="",L6553,0),IF(F6553&lt;&gt;"",0,IF(P6553="",0,IF(P6553="H",0,IF(Q6553&lt;Veriler!$G$2,L6553*Veriler!$G$2,L6553*Q6553)))))," ")</f>
        <v>0</v>
      </c>
      <c r="T6553" s="133">
        <f>IF(Veriler!T6553&lt;=0.1, S6553, IF(AND(Veriler!T6553&gt;0.1, F6553="", P6553="E"), IF(Q6553&gt;Veriler!$G$2, Q6553*S6553, IF(Q6553&lt;Veriler!$G$2, Veriler!$G$2*S6553, Q6553*S6553)), 0))</f>
        <v>0</v>
      </c>
      <c r="U6553" s="133" t="str">
        <f t="shared" si="2067"/>
        <v xml:space="preserve"> </v>
      </c>
      <c r="V6553" s="134" t="str">
        <f>IFERROR(IF(O6553="%10 sınırı aşılmıştır.",L6553-T6553,IFERROR(IF(F6553="",IF(S6553=1,0,IF(L6553-S6553=0,"",L6553-S6553)),IF(Veriler!M6553="",L6553,IF(L6553*Veriler!M6553=0,"",L6553*Veriler!M6553))),L6553)),0)</f>
        <v/>
      </c>
      <c r="W6553" s="146"/>
      <c r="X6553" s="146"/>
      <c r="Y6553" s="146"/>
    </row>
    <row r="6554" spans="1:25" s="99" customFormat="1" ht="54.75" customHeight="1" x14ac:dyDescent="0.25">
      <c r="A6554" s="96">
        <f t="shared" si="2068"/>
        <v>4830</v>
      </c>
      <c r="B6554" s="175"/>
      <c r="C6554" s="176"/>
      <c r="D6554" s="113"/>
      <c r="E6554" s="115"/>
      <c r="F6554" s="174"/>
      <c r="G6554" s="114" t="str">
        <f t="shared" si="2063"/>
        <v/>
      </c>
      <c r="H6554" s="115"/>
      <c r="I6554" s="115"/>
      <c r="J6554" s="115"/>
      <c r="K6554" s="115"/>
      <c r="L6554" s="133" t="str">
        <f t="shared" si="2064"/>
        <v/>
      </c>
      <c r="M6554" s="116" t="str">
        <f>IF(L6554="", "", L6554/Veriler!$X$1)</f>
        <v/>
      </c>
      <c r="N6554" s="116" t="str">
        <f>IF(F6554&lt;&gt;"", "İthal Girdi", IF(Veriler!T6554="", "", IF(Veriler!S6554="H", "%0,5 üzerindedir", IF(Veriler!T6554&gt;0.1, "%10 sınırı aşılmıştır.", "Uygun"))))</f>
        <v>%0,5 üzerindedir</v>
      </c>
      <c r="O6554" s="116" t="str">
        <f t="shared" si="2065"/>
        <v xml:space="preserve"> </v>
      </c>
      <c r="P6554" s="117"/>
      <c r="Q6554" s="118"/>
      <c r="R6554" s="119" t="str">
        <f t="shared" si="2066"/>
        <v/>
      </c>
      <c r="S6554" s="133">
        <f>IFERROR(IF(M6554&lt;=0.005,IF(F6554="",L6554,0),IF(F6554&lt;&gt;"",0,IF(P6554="",0,IF(P6554="H",0,IF(Q6554&lt;Veriler!$G$2,L6554*Veriler!$G$2,L6554*Q6554)))))," ")</f>
        <v>0</v>
      </c>
      <c r="T6554" s="133">
        <f>IF(Veriler!T6554&lt;=0.1, S6554, IF(AND(Veriler!T6554&gt;0.1, F6554="", P6554="E"), IF(Q6554&gt;Veriler!$G$2, Q6554*S6554, IF(Q6554&lt;Veriler!$G$2, Veriler!$G$2*S6554, Q6554*S6554)), 0))</f>
        <v>0</v>
      </c>
      <c r="U6554" s="133" t="str">
        <f t="shared" si="2067"/>
        <v xml:space="preserve"> </v>
      </c>
      <c r="V6554" s="134" t="str">
        <f>IFERROR(IF(O6554="%10 sınırı aşılmıştır.",L6554-T6554,IFERROR(IF(F6554="",IF(S6554=1,0,IF(L6554-S6554=0,"",L6554-S6554)),IF(Veriler!M6554="",L6554,IF(L6554*Veriler!M6554=0,"",L6554*Veriler!M6554))),L6554)),0)</f>
        <v/>
      </c>
      <c r="W6554" s="146"/>
      <c r="X6554" s="146"/>
      <c r="Y6554" s="146"/>
    </row>
    <row r="6555" spans="1:25" s="99" customFormat="1" ht="36" hidden="1" customHeight="1" x14ac:dyDescent="0.25">
      <c r="A6555" s="101"/>
      <c r="B6555" s="191" t="s">
        <v>16</v>
      </c>
      <c r="C6555" s="176"/>
      <c r="D6555" s="120"/>
      <c r="E6555" s="171"/>
      <c r="F6555" s="172"/>
      <c r="G6555" s="121"/>
      <c r="H6555" s="115"/>
      <c r="I6555" s="115"/>
      <c r="J6555" s="115"/>
      <c r="K6555" s="115"/>
      <c r="L6555" s="121"/>
      <c r="M6555" s="121"/>
      <c r="N6555" s="121"/>
      <c r="O6555" s="121"/>
      <c r="P6555" s="120"/>
      <c r="Q6555" s="120"/>
      <c r="R6555" s="183"/>
      <c r="S6555" s="184"/>
      <c r="T6555" s="121"/>
      <c r="U6555" s="121"/>
      <c r="V6555" s="121"/>
      <c r="W6555" s="146"/>
      <c r="X6555" s="146"/>
      <c r="Y6555" s="146"/>
    </row>
    <row r="6556" spans="1:25" s="99" customFormat="1" ht="54.75" customHeight="1" x14ac:dyDescent="0.25">
      <c r="A6556" s="96">
        <f>A6554+1</f>
        <v>4831</v>
      </c>
      <c r="B6556" s="175"/>
      <c r="C6556" s="176"/>
      <c r="D6556" s="113"/>
      <c r="E6556" s="115"/>
      <c r="F6556" s="174"/>
      <c r="G6556" s="114" t="str">
        <f t="shared" ref="G6556:G6569" si="2069">IF(AND(F6556&lt;&gt;"",V6556&lt;&gt;"",L6556&lt;&gt;0),V6556/L6556,"")</f>
        <v/>
      </c>
      <c r="H6556" s="115"/>
      <c r="I6556" s="115"/>
      <c r="J6556" s="115"/>
      <c r="K6556" s="115"/>
      <c r="L6556" s="133" t="str">
        <f t="shared" ref="L6556:L6569" si="2070">IF(AND(H6556&lt;&gt;0, J6556&lt;&gt;0, K6556&lt;&gt;0), H6556*J6556*K6556, "")</f>
        <v/>
      </c>
      <c r="M6556" s="116" t="str">
        <f>IF(L6556="", "", L6556/Veriler!$X$1)</f>
        <v/>
      </c>
      <c r="N6556" s="116" t="str">
        <f>IF(F6556&lt;&gt;"", "İthal Girdi", IF(Veriler!T6556="", "", IF(Veriler!S6556="H", "%0,5 üzerindedir", IF(Veriler!T6556&gt;0.1, "%10 sınırı aşılmıştır.", "Uygun"))))</f>
        <v>%0,5 üzerindedir</v>
      </c>
      <c r="O6556" s="116" t="str">
        <f t="shared" ref="O6556:O6569" si="2071">IF(M6556=""," ",N6556)</f>
        <v xml:space="preserve"> </v>
      </c>
      <c r="P6556" s="117"/>
      <c r="Q6556" s="118"/>
      <c r="R6556" s="119" t="str">
        <f t="shared" ref="R6556:R6569" si="2072">IFERROR(IF(AND(T6556&lt;&gt;"",L6556&lt;&gt;"",L6556&lt;&gt;0,T6556&lt;&gt;0),T6556/L6556,"")," ")</f>
        <v/>
      </c>
      <c r="S6556" s="133">
        <f>IFERROR(IF(M6556&lt;=0.005,IF(F6556="",L6556,0),IF(F6556&lt;&gt;"",0,IF(P6556="",0,IF(P6556="H",0,IF(Q6556&lt;Veriler!$G$2,L6556*Veriler!$G$2,L6556*Q6556)))))," ")</f>
        <v>0</v>
      </c>
      <c r="T6556" s="133">
        <f>IF(Veriler!T6556&lt;=0.1, S6556, IF(AND(Veriler!T6556&gt;0.1, F6556="", P6556="E"), IF(Q6556&gt;Veriler!$G$2, Q6556*S6556, IF(Q6556&lt;Veriler!$G$2, Veriler!$G$2*S6556, Q6556*S6556)), 0))</f>
        <v>0</v>
      </c>
      <c r="U6556" s="133" t="str">
        <f t="shared" ref="U6556:U6569" si="2073">IF(T6556=0," ",T6556)</f>
        <v xml:space="preserve"> </v>
      </c>
      <c r="V6556" s="134" t="str">
        <f>IFERROR(IF(O6556="%10 sınırı aşılmıştır.",L6556-T6556,IFERROR(IF(F6556="",IF(S6556=1,0,IF(L6556-S6556=0,"",L6556-S6556)),IF(Veriler!M6556="",L6556,IF(L6556*Veriler!M6556=0,"",L6556*Veriler!M6556))),L6556)),0)</f>
        <v/>
      </c>
      <c r="W6556" s="146"/>
      <c r="X6556" s="146"/>
      <c r="Y6556" s="146"/>
    </row>
    <row r="6557" spans="1:25" s="99" customFormat="1" ht="54.75" customHeight="1" x14ac:dyDescent="0.25">
      <c r="A6557" s="96">
        <f t="shared" ref="A6557:A6569" si="2074">A6556+1</f>
        <v>4832</v>
      </c>
      <c r="B6557" s="175"/>
      <c r="C6557" s="176"/>
      <c r="D6557" s="113"/>
      <c r="E6557" s="115"/>
      <c r="F6557" s="174"/>
      <c r="G6557" s="114" t="str">
        <f t="shared" si="2069"/>
        <v/>
      </c>
      <c r="H6557" s="115"/>
      <c r="I6557" s="115"/>
      <c r="J6557" s="115"/>
      <c r="K6557" s="115"/>
      <c r="L6557" s="133" t="str">
        <f t="shared" si="2070"/>
        <v/>
      </c>
      <c r="M6557" s="116" t="str">
        <f>IF(L6557="", "", L6557/Veriler!$X$1)</f>
        <v/>
      </c>
      <c r="N6557" s="116" t="str">
        <f>IF(F6557&lt;&gt;"", "İthal Girdi", IF(Veriler!T6557="", "", IF(Veriler!S6557="H", "%0,5 üzerindedir", IF(Veriler!T6557&gt;0.1, "%10 sınırı aşılmıştır.", "Uygun"))))</f>
        <v>%0,5 üzerindedir</v>
      </c>
      <c r="O6557" s="116" t="str">
        <f t="shared" si="2071"/>
        <v xml:space="preserve"> </v>
      </c>
      <c r="P6557" s="117"/>
      <c r="Q6557" s="118"/>
      <c r="R6557" s="119" t="str">
        <f t="shared" si="2072"/>
        <v/>
      </c>
      <c r="S6557" s="133">
        <f>IFERROR(IF(M6557&lt;=0.005,IF(F6557="",L6557,0),IF(F6557&lt;&gt;"",0,IF(P6557="",0,IF(P6557="H",0,IF(Q6557&lt;Veriler!$G$2,L6557*Veriler!$G$2,L6557*Q6557)))))," ")</f>
        <v>0</v>
      </c>
      <c r="T6557" s="133">
        <f>IF(Veriler!T6557&lt;=0.1, S6557, IF(AND(Veriler!T6557&gt;0.1, F6557="", P6557="E"), IF(Q6557&gt;Veriler!$G$2, Q6557*S6557, IF(Q6557&lt;Veriler!$G$2, Veriler!$G$2*S6557, Q6557*S6557)), 0))</f>
        <v>0</v>
      </c>
      <c r="U6557" s="133" t="str">
        <f t="shared" si="2073"/>
        <v xml:space="preserve"> </v>
      </c>
      <c r="V6557" s="134" t="str">
        <f>IFERROR(IF(O6557="%10 sınırı aşılmıştır.",L6557-T6557,IFERROR(IF(F6557="",IF(S6557=1,0,IF(L6557-S6557=0,"",L6557-S6557)),IF(Veriler!M6557="",L6557,IF(L6557*Veriler!M6557=0,"",L6557*Veriler!M6557))),L6557)),0)</f>
        <v/>
      </c>
      <c r="W6557" s="146"/>
      <c r="X6557" s="146"/>
      <c r="Y6557" s="146"/>
    </row>
    <row r="6558" spans="1:25" s="99" customFormat="1" ht="54.75" customHeight="1" x14ac:dyDescent="0.25">
      <c r="A6558" s="96">
        <f t="shared" si="2074"/>
        <v>4833</v>
      </c>
      <c r="B6558" s="175"/>
      <c r="C6558" s="176"/>
      <c r="D6558" s="113"/>
      <c r="E6558" s="115"/>
      <c r="F6558" s="174"/>
      <c r="G6558" s="114" t="str">
        <f t="shared" si="2069"/>
        <v/>
      </c>
      <c r="H6558" s="115"/>
      <c r="I6558" s="115"/>
      <c r="J6558" s="115"/>
      <c r="K6558" s="115"/>
      <c r="L6558" s="133" t="str">
        <f t="shared" si="2070"/>
        <v/>
      </c>
      <c r="M6558" s="116" t="str">
        <f>IF(L6558="", "", L6558/Veriler!$X$1)</f>
        <v/>
      </c>
      <c r="N6558" s="116" t="str">
        <f>IF(F6558&lt;&gt;"", "İthal Girdi", IF(Veriler!T6558="", "", IF(Veriler!S6558="H", "%0,5 üzerindedir", IF(Veriler!T6558&gt;0.1, "%10 sınırı aşılmıştır.", "Uygun"))))</f>
        <v>%0,5 üzerindedir</v>
      </c>
      <c r="O6558" s="116" t="str">
        <f t="shared" si="2071"/>
        <v xml:space="preserve"> </v>
      </c>
      <c r="P6558" s="117"/>
      <c r="Q6558" s="118"/>
      <c r="R6558" s="119" t="str">
        <f t="shared" si="2072"/>
        <v/>
      </c>
      <c r="S6558" s="133">
        <f>IFERROR(IF(M6558&lt;=0.005,IF(F6558="",L6558,0),IF(F6558&lt;&gt;"",0,IF(P6558="",0,IF(P6558="H",0,IF(Q6558&lt;Veriler!$G$2,L6558*Veriler!$G$2,L6558*Q6558)))))," ")</f>
        <v>0</v>
      </c>
      <c r="T6558" s="133">
        <f>IF(Veriler!T6558&lt;=0.1, S6558, IF(AND(Veriler!T6558&gt;0.1, F6558="", P6558="E"), IF(Q6558&gt;Veriler!$G$2, Q6558*S6558, IF(Q6558&lt;Veriler!$G$2, Veriler!$G$2*S6558, Q6558*S6558)), 0))</f>
        <v>0</v>
      </c>
      <c r="U6558" s="133" t="str">
        <f t="shared" si="2073"/>
        <v xml:space="preserve"> </v>
      </c>
      <c r="V6558" s="134" t="str">
        <f>IFERROR(IF(O6558="%10 sınırı aşılmıştır.",L6558-T6558,IFERROR(IF(F6558="",IF(S6558=1,0,IF(L6558-S6558=0,"",L6558-S6558)),IF(Veriler!M6558="",L6558,IF(L6558*Veriler!M6558=0,"",L6558*Veriler!M6558))),L6558)),0)</f>
        <v/>
      </c>
      <c r="W6558" s="146"/>
      <c r="X6558" s="146"/>
      <c r="Y6558" s="146"/>
    </row>
    <row r="6559" spans="1:25" s="99" customFormat="1" ht="54.75" customHeight="1" x14ac:dyDescent="0.25">
      <c r="A6559" s="96">
        <f t="shared" si="2074"/>
        <v>4834</v>
      </c>
      <c r="B6559" s="175"/>
      <c r="C6559" s="176"/>
      <c r="D6559" s="113"/>
      <c r="E6559" s="115"/>
      <c r="F6559" s="174"/>
      <c r="G6559" s="114" t="str">
        <f t="shared" si="2069"/>
        <v/>
      </c>
      <c r="H6559" s="115"/>
      <c r="I6559" s="115"/>
      <c r="J6559" s="115"/>
      <c r="K6559" s="115"/>
      <c r="L6559" s="133" t="str">
        <f t="shared" si="2070"/>
        <v/>
      </c>
      <c r="M6559" s="116" t="str">
        <f>IF(L6559="", "", L6559/Veriler!$X$1)</f>
        <v/>
      </c>
      <c r="N6559" s="116" t="str">
        <f>IF(F6559&lt;&gt;"", "İthal Girdi", IF(Veriler!T6559="", "", IF(Veriler!S6559="H", "%0,5 üzerindedir", IF(Veriler!T6559&gt;0.1, "%10 sınırı aşılmıştır.", "Uygun"))))</f>
        <v>%0,5 üzerindedir</v>
      </c>
      <c r="O6559" s="116" t="str">
        <f t="shared" si="2071"/>
        <v xml:space="preserve"> </v>
      </c>
      <c r="P6559" s="117"/>
      <c r="Q6559" s="118"/>
      <c r="R6559" s="119" t="str">
        <f t="shared" si="2072"/>
        <v/>
      </c>
      <c r="S6559" s="133">
        <f>IFERROR(IF(M6559&lt;=0.005,IF(F6559="",L6559,0),IF(F6559&lt;&gt;"",0,IF(P6559="",0,IF(P6559="H",0,IF(Q6559&lt;Veriler!$G$2,L6559*Veriler!$G$2,L6559*Q6559)))))," ")</f>
        <v>0</v>
      </c>
      <c r="T6559" s="133">
        <f>IF(Veriler!T6559&lt;=0.1, S6559, IF(AND(Veriler!T6559&gt;0.1, F6559="", P6559="E"), IF(Q6559&gt;Veriler!$G$2, Q6559*S6559, IF(Q6559&lt;Veriler!$G$2, Veriler!$G$2*S6559, Q6559*S6559)), 0))</f>
        <v>0</v>
      </c>
      <c r="U6559" s="133" t="str">
        <f t="shared" si="2073"/>
        <v xml:space="preserve"> </v>
      </c>
      <c r="V6559" s="134" t="str">
        <f>IFERROR(IF(O6559="%10 sınırı aşılmıştır.",L6559-T6559,IFERROR(IF(F6559="",IF(S6559=1,0,IF(L6559-S6559=0,"",L6559-S6559)),IF(Veriler!M6559="",L6559,IF(L6559*Veriler!M6559=0,"",L6559*Veriler!M6559))),L6559)),0)</f>
        <v/>
      </c>
      <c r="W6559" s="146"/>
      <c r="X6559" s="146"/>
      <c r="Y6559" s="146"/>
    </row>
    <row r="6560" spans="1:25" s="99" customFormat="1" ht="54.75" customHeight="1" x14ac:dyDescent="0.25">
      <c r="A6560" s="96">
        <f t="shared" si="2074"/>
        <v>4835</v>
      </c>
      <c r="B6560" s="175"/>
      <c r="C6560" s="176"/>
      <c r="D6560" s="113"/>
      <c r="E6560" s="115"/>
      <c r="F6560" s="174"/>
      <c r="G6560" s="114" t="str">
        <f t="shared" si="2069"/>
        <v/>
      </c>
      <c r="H6560" s="115"/>
      <c r="I6560" s="115"/>
      <c r="J6560" s="115"/>
      <c r="K6560" s="115"/>
      <c r="L6560" s="133" t="str">
        <f t="shared" si="2070"/>
        <v/>
      </c>
      <c r="M6560" s="116" t="str">
        <f>IF(L6560="", "", L6560/Veriler!$X$1)</f>
        <v/>
      </c>
      <c r="N6560" s="116" t="str">
        <f>IF(F6560&lt;&gt;"", "İthal Girdi", IF(Veriler!T6560="", "", IF(Veriler!S6560="H", "%0,5 üzerindedir", IF(Veriler!T6560&gt;0.1, "%10 sınırı aşılmıştır.", "Uygun"))))</f>
        <v>%0,5 üzerindedir</v>
      </c>
      <c r="O6560" s="116" t="str">
        <f t="shared" si="2071"/>
        <v xml:space="preserve"> </v>
      </c>
      <c r="P6560" s="117"/>
      <c r="Q6560" s="118"/>
      <c r="R6560" s="119" t="str">
        <f t="shared" si="2072"/>
        <v/>
      </c>
      <c r="S6560" s="133">
        <f>IFERROR(IF(M6560&lt;=0.005,IF(F6560="",L6560,0),IF(F6560&lt;&gt;"",0,IF(P6560="",0,IF(P6560="H",0,IF(Q6560&lt;Veriler!$G$2,L6560*Veriler!$G$2,L6560*Q6560)))))," ")</f>
        <v>0</v>
      </c>
      <c r="T6560" s="133">
        <f>IF(Veriler!T6560&lt;=0.1, S6560, IF(AND(Veriler!T6560&gt;0.1, F6560="", P6560="E"), IF(Q6560&gt;Veriler!$G$2, Q6560*S6560, IF(Q6560&lt;Veriler!$G$2, Veriler!$G$2*S6560, Q6560*S6560)), 0))</f>
        <v>0</v>
      </c>
      <c r="U6560" s="133" t="str">
        <f t="shared" si="2073"/>
        <v xml:space="preserve"> </v>
      </c>
      <c r="V6560" s="134" t="str">
        <f>IFERROR(IF(O6560="%10 sınırı aşılmıştır.",L6560-T6560,IFERROR(IF(F6560="",IF(S6560=1,0,IF(L6560-S6560=0,"",L6560-S6560)),IF(Veriler!M6560="",L6560,IF(L6560*Veriler!M6560=0,"",L6560*Veriler!M6560))),L6560)),0)</f>
        <v/>
      </c>
      <c r="W6560" s="146"/>
      <c r="X6560" s="146"/>
      <c r="Y6560" s="146"/>
    </row>
    <row r="6561" spans="1:25" s="99" customFormat="1" ht="54.75" customHeight="1" x14ac:dyDescent="0.25">
      <c r="A6561" s="96">
        <f t="shared" si="2074"/>
        <v>4836</v>
      </c>
      <c r="B6561" s="175"/>
      <c r="C6561" s="176"/>
      <c r="D6561" s="113"/>
      <c r="E6561" s="115"/>
      <c r="F6561" s="174"/>
      <c r="G6561" s="114" t="str">
        <f t="shared" si="2069"/>
        <v/>
      </c>
      <c r="H6561" s="115"/>
      <c r="I6561" s="115"/>
      <c r="J6561" s="115"/>
      <c r="K6561" s="115"/>
      <c r="L6561" s="133" t="str">
        <f t="shared" si="2070"/>
        <v/>
      </c>
      <c r="M6561" s="116" t="str">
        <f>IF(L6561="", "", L6561/Veriler!$X$1)</f>
        <v/>
      </c>
      <c r="N6561" s="116" t="str">
        <f>IF(F6561&lt;&gt;"", "İthal Girdi", IF(Veriler!T6561="", "", IF(Veriler!S6561="H", "%0,5 üzerindedir", IF(Veriler!T6561&gt;0.1, "%10 sınırı aşılmıştır.", "Uygun"))))</f>
        <v>%0,5 üzerindedir</v>
      </c>
      <c r="O6561" s="116" t="str">
        <f t="shared" si="2071"/>
        <v xml:space="preserve"> </v>
      </c>
      <c r="P6561" s="117"/>
      <c r="Q6561" s="118"/>
      <c r="R6561" s="119" t="str">
        <f t="shared" si="2072"/>
        <v/>
      </c>
      <c r="S6561" s="133">
        <f>IFERROR(IF(M6561&lt;=0.005,IF(F6561="",L6561,0),IF(F6561&lt;&gt;"",0,IF(P6561="",0,IF(P6561="H",0,IF(Q6561&lt;Veriler!$G$2,L6561*Veriler!$G$2,L6561*Q6561)))))," ")</f>
        <v>0</v>
      </c>
      <c r="T6561" s="133">
        <f>IF(Veriler!T6561&lt;=0.1, S6561, IF(AND(Veriler!T6561&gt;0.1, F6561="", P6561="E"), IF(Q6561&gt;Veriler!$G$2, Q6561*S6561, IF(Q6561&lt;Veriler!$G$2, Veriler!$G$2*S6561, Q6561*S6561)), 0))</f>
        <v>0</v>
      </c>
      <c r="U6561" s="133" t="str">
        <f t="shared" si="2073"/>
        <v xml:space="preserve"> </v>
      </c>
      <c r="V6561" s="134" t="str">
        <f>IFERROR(IF(O6561="%10 sınırı aşılmıştır.",L6561-T6561,IFERROR(IF(F6561="",IF(S6561=1,0,IF(L6561-S6561=0,"",L6561-S6561)),IF(Veriler!M6561="",L6561,IF(L6561*Veriler!M6561=0,"",L6561*Veriler!M6561))),L6561)),0)</f>
        <v/>
      </c>
      <c r="W6561" s="146"/>
      <c r="X6561" s="146"/>
      <c r="Y6561" s="146"/>
    </row>
    <row r="6562" spans="1:25" s="99" customFormat="1" ht="54.75" customHeight="1" x14ac:dyDescent="0.25">
      <c r="A6562" s="96">
        <f t="shared" si="2074"/>
        <v>4837</v>
      </c>
      <c r="B6562" s="175"/>
      <c r="C6562" s="176"/>
      <c r="D6562" s="113"/>
      <c r="E6562" s="115"/>
      <c r="F6562" s="174"/>
      <c r="G6562" s="114" t="str">
        <f t="shared" si="2069"/>
        <v/>
      </c>
      <c r="H6562" s="115"/>
      <c r="I6562" s="115"/>
      <c r="J6562" s="115"/>
      <c r="K6562" s="115"/>
      <c r="L6562" s="133" t="str">
        <f t="shared" si="2070"/>
        <v/>
      </c>
      <c r="M6562" s="116" t="str">
        <f>IF(L6562="", "", L6562/Veriler!$X$1)</f>
        <v/>
      </c>
      <c r="N6562" s="116" t="str">
        <f>IF(F6562&lt;&gt;"", "İthal Girdi", IF(Veriler!T6562="", "", IF(Veriler!S6562="H", "%0,5 üzerindedir", IF(Veriler!T6562&gt;0.1, "%10 sınırı aşılmıştır.", "Uygun"))))</f>
        <v>%0,5 üzerindedir</v>
      </c>
      <c r="O6562" s="116" t="str">
        <f t="shared" si="2071"/>
        <v xml:space="preserve"> </v>
      </c>
      <c r="P6562" s="117"/>
      <c r="Q6562" s="118"/>
      <c r="R6562" s="119" t="str">
        <f t="shared" si="2072"/>
        <v/>
      </c>
      <c r="S6562" s="133">
        <f>IFERROR(IF(M6562&lt;=0.005,IF(F6562="",L6562,0),IF(F6562&lt;&gt;"",0,IF(P6562="",0,IF(P6562="H",0,IF(Q6562&lt;Veriler!$G$2,L6562*Veriler!$G$2,L6562*Q6562)))))," ")</f>
        <v>0</v>
      </c>
      <c r="T6562" s="133">
        <f>IF(Veriler!T6562&lt;=0.1, S6562, IF(AND(Veriler!T6562&gt;0.1, F6562="", P6562="E"), IF(Q6562&gt;Veriler!$G$2, Q6562*S6562, IF(Q6562&lt;Veriler!$G$2, Veriler!$G$2*S6562, Q6562*S6562)), 0))</f>
        <v>0</v>
      </c>
      <c r="U6562" s="133" t="str">
        <f t="shared" si="2073"/>
        <v xml:space="preserve"> </v>
      </c>
      <c r="V6562" s="134" t="str">
        <f>IFERROR(IF(O6562="%10 sınırı aşılmıştır.",L6562-T6562,IFERROR(IF(F6562="",IF(S6562=1,0,IF(L6562-S6562=0,"",L6562-S6562)),IF(Veriler!M6562="",L6562,IF(L6562*Veriler!M6562=0,"",L6562*Veriler!M6562))),L6562)),0)</f>
        <v/>
      </c>
      <c r="W6562" s="146"/>
      <c r="X6562" s="146"/>
      <c r="Y6562" s="146"/>
    </row>
    <row r="6563" spans="1:25" s="99" customFormat="1" ht="54.75" customHeight="1" x14ac:dyDescent="0.25">
      <c r="A6563" s="96">
        <f t="shared" si="2074"/>
        <v>4838</v>
      </c>
      <c r="B6563" s="175"/>
      <c r="C6563" s="176"/>
      <c r="D6563" s="113"/>
      <c r="E6563" s="115"/>
      <c r="F6563" s="174"/>
      <c r="G6563" s="114" t="str">
        <f t="shared" si="2069"/>
        <v/>
      </c>
      <c r="H6563" s="115"/>
      <c r="I6563" s="115"/>
      <c r="J6563" s="115"/>
      <c r="K6563" s="115"/>
      <c r="L6563" s="133" t="str">
        <f t="shared" si="2070"/>
        <v/>
      </c>
      <c r="M6563" s="116" t="str">
        <f>IF(L6563="", "", L6563/Veriler!$X$1)</f>
        <v/>
      </c>
      <c r="N6563" s="116" t="str">
        <f>IF(F6563&lt;&gt;"", "İthal Girdi", IF(Veriler!T6563="", "", IF(Veriler!S6563="H", "%0,5 üzerindedir", IF(Veriler!T6563&gt;0.1, "%10 sınırı aşılmıştır.", "Uygun"))))</f>
        <v>%0,5 üzerindedir</v>
      </c>
      <c r="O6563" s="116" t="str">
        <f t="shared" si="2071"/>
        <v xml:space="preserve"> </v>
      </c>
      <c r="P6563" s="117"/>
      <c r="Q6563" s="118"/>
      <c r="R6563" s="119" t="str">
        <f t="shared" si="2072"/>
        <v/>
      </c>
      <c r="S6563" s="133">
        <f>IFERROR(IF(M6563&lt;=0.005,IF(F6563="",L6563,0),IF(F6563&lt;&gt;"",0,IF(P6563="",0,IF(P6563="H",0,IF(Q6563&lt;Veriler!$G$2,L6563*Veriler!$G$2,L6563*Q6563)))))," ")</f>
        <v>0</v>
      </c>
      <c r="T6563" s="133">
        <f>IF(Veriler!T6563&lt;=0.1, S6563, IF(AND(Veriler!T6563&gt;0.1, F6563="", P6563="E"), IF(Q6563&gt;Veriler!$G$2, Q6563*S6563, IF(Q6563&lt;Veriler!$G$2, Veriler!$G$2*S6563, Q6563*S6563)), 0))</f>
        <v>0</v>
      </c>
      <c r="U6563" s="133" t="str">
        <f t="shared" si="2073"/>
        <v xml:space="preserve"> </v>
      </c>
      <c r="V6563" s="134" t="str">
        <f>IFERROR(IF(O6563="%10 sınırı aşılmıştır.",L6563-T6563,IFERROR(IF(F6563="",IF(S6563=1,0,IF(L6563-S6563=0,"",L6563-S6563)),IF(Veriler!M6563="",L6563,IF(L6563*Veriler!M6563=0,"",L6563*Veriler!M6563))),L6563)),0)</f>
        <v/>
      </c>
      <c r="W6563" s="146"/>
      <c r="X6563" s="146"/>
      <c r="Y6563" s="146"/>
    </row>
    <row r="6564" spans="1:25" s="99" customFormat="1" ht="54.75" customHeight="1" x14ac:dyDescent="0.25">
      <c r="A6564" s="96">
        <f t="shared" si="2074"/>
        <v>4839</v>
      </c>
      <c r="B6564" s="175"/>
      <c r="C6564" s="176"/>
      <c r="D6564" s="113"/>
      <c r="E6564" s="115"/>
      <c r="F6564" s="174"/>
      <c r="G6564" s="114" t="str">
        <f t="shared" si="2069"/>
        <v/>
      </c>
      <c r="H6564" s="115"/>
      <c r="I6564" s="115"/>
      <c r="J6564" s="115"/>
      <c r="K6564" s="115"/>
      <c r="L6564" s="133" t="str">
        <f t="shared" si="2070"/>
        <v/>
      </c>
      <c r="M6564" s="116" t="str">
        <f>IF(L6564="", "", L6564/Veriler!$X$1)</f>
        <v/>
      </c>
      <c r="N6564" s="116" t="str">
        <f>IF(F6564&lt;&gt;"", "İthal Girdi", IF(Veriler!T6564="", "", IF(Veriler!S6564="H", "%0,5 üzerindedir", IF(Veriler!T6564&gt;0.1, "%10 sınırı aşılmıştır.", "Uygun"))))</f>
        <v>%0,5 üzerindedir</v>
      </c>
      <c r="O6564" s="116" t="str">
        <f t="shared" si="2071"/>
        <v xml:space="preserve"> </v>
      </c>
      <c r="P6564" s="117"/>
      <c r="Q6564" s="118"/>
      <c r="R6564" s="119" t="str">
        <f t="shared" si="2072"/>
        <v/>
      </c>
      <c r="S6564" s="133">
        <f>IFERROR(IF(M6564&lt;=0.005,IF(F6564="",L6564,0),IF(F6564&lt;&gt;"",0,IF(P6564="",0,IF(P6564="H",0,IF(Q6564&lt;Veriler!$G$2,L6564*Veriler!$G$2,L6564*Q6564)))))," ")</f>
        <v>0</v>
      </c>
      <c r="T6564" s="133">
        <f>IF(Veriler!T6564&lt;=0.1, S6564, IF(AND(Veriler!T6564&gt;0.1, F6564="", P6564="E"), IF(Q6564&gt;Veriler!$G$2, Q6564*S6564, IF(Q6564&lt;Veriler!$G$2, Veriler!$G$2*S6564, Q6564*S6564)), 0))</f>
        <v>0</v>
      </c>
      <c r="U6564" s="133" t="str">
        <f t="shared" si="2073"/>
        <v xml:space="preserve"> </v>
      </c>
      <c r="V6564" s="134" t="str">
        <f>IFERROR(IF(O6564="%10 sınırı aşılmıştır.",L6564-T6564,IFERROR(IF(F6564="",IF(S6564=1,0,IF(L6564-S6564=0,"",L6564-S6564)),IF(Veriler!M6564="",L6564,IF(L6564*Veriler!M6564=0,"",L6564*Veriler!M6564))),L6564)),0)</f>
        <v/>
      </c>
      <c r="W6564" s="146"/>
      <c r="X6564" s="146"/>
      <c r="Y6564" s="146"/>
    </row>
    <row r="6565" spans="1:25" s="99" customFormat="1" ht="54.75" customHeight="1" x14ac:dyDescent="0.25">
      <c r="A6565" s="96">
        <f t="shared" si="2074"/>
        <v>4840</v>
      </c>
      <c r="B6565" s="175"/>
      <c r="C6565" s="176"/>
      <c r="D6565" s="113"/>
      <c r="E6565" s="115"/>
      <c r="F6565" s="174"/>
      <c r="G6565" s="114" t="str">
        <f t="shared" si="2069"/>
        <v/>
      </c>
      <c r="H6565" s="115"/>
      <c r="I6565" s="115"/>
      <c r="J6565" s="115"/>
      <c r="K6565" s="115"/>
      <c r="L6565" s="133" t="str">
        <f t="shared" si="2070"/>
        <v/>
      </c>
      <c r="M6565" s="116" t="str">
        <f>IF(L6565="", "", L6565/Veriler!$X$1)</f>
        <v/>
      </c>
      <c r="N6565" s="116" t="str">
        <f>IF(F6565&lt;&gt;"", "İthal Girdi", IF(Veriler!T6565="", "", IF(Veriler!S6565="H", "%0,5 üzerindedir", IF(Veriler!T6565&gt;0.1, "%10 sınırı aşılmıştır.", "Uygun"))))</f>
        <v>%0,5 üzerindedir</v>
      </c>
      <c r="O6565" s="116" t="str">
        <f t="shared" si="2071"/>
        <v xml:space="preserve"> </v>
      </c>
      <c r="P6565" s="117"/>
      <c r="Q6565" s="118"/>
      <c r="R6565" s="119" t="str">
        <f t="shared" si="2072"/>
        <v/>
      </c>
      <c r="S6565" s="133">
        <f>IFERROR(IF(M6565&lt;=0.005,IF(F6565="",L6565,0),IF(F6565&lt;&gt;"",0,IF(P6565="",0,IF(P6565="H",0,IF(Q6565&lt;Veriler!$G$2,L6565*Veriler!$G$2,L6565*Q6565)))))," ")</f>
        <v>0</v>
      </c>
      <c r="T6565" s="133">
        <f>IF(Veriler!T6565&lt;=0.1, S6565, IF(AND(Veriler!T6565&gt;0.1, F6565="", P6565="E"), IF(Q6565&gt;Veriler!$G$2, Q6565*S6565, IF(Q6565&lt;Veriler!$G$2, Veriler!$G$2*S6565, Q6565*S6565)), 0))</f>
        <v>0</v>
      </c>
      <c r="U6565" s="133" t="str">
        <f t="shared" si="2073"/>
        <v xml:space="preserve"> </v>
      </c>
      <c r="V6565" s="134" t="str">
        <f>IFERROR(IF(O6565="%10 sınırı aşılmıştır.",L6565-T6565,IFERROR(IF(F6565="",IF(S6565=1,0,IF(L6565-S6565=0,"",L6565-S6565)),IF(Veriler!M6565="",L6565,IF(L6565*Veriler!M6565=0,"",L6565*Veriler!M6565))),L6565)),0)</f>
        <v/>
      </c>
      <c r="W6565" s="146"/>
      <c r="X6565" s="146"/>
      <c r="Y6565" s="146"/>
    </row>
    <row r="6566" spans="1:25" s="99" customFormat="1" ht="54.75" customHeight="1" x14ac:dyDescent="0.25">
      <c r="A6566" s="96">
        <f t="shared" si="2074"/>
        <v>4841</v>
      </c>
      <c r="B6566" s="175"/>
      <c r="C6566" s="176"/>
      <c r="D6566" s="113"/>
      <c r="E6566" s="115"/>
      <c r="F6566" s="174"/>
      <c r="G6566" s="114" t="str">
        <f t="shared" si="2069"/>
        <v/>
      </c>
      <c r="H6566" s="115"/>
      <c r="I6566" s="115"/>
      <c r="J6566" s="115"/>
      <c r="K6566" s="115"/>
      <c r="L6566" s="133" t="str">
        <f t="shared" si="2070"/>
        <v/>
      </c>
      <c r="M6566" s="116" t="str">
        <f>IF(L6566="", "", L6566/Veriler!$X$1)</f>
        <v/>
      </c>
      <c r="N6566" s="116" t="str">
        <f>IF(F6566&lt;&gt;"", "İthal Girdi", IF(Veriler!T6566="", "", IF(Veriler!S6566="H", "%0,5 üzerindedir", IF(Veriler!T6566&gt;0.1, "%10 sınırı aşılmıştır.", "Uygun"))))</f>
        <v>%0,5 üzerindedir</v>
      </c>
      <c r="O6566" s="116" t="str">
        <f t="shared" si="2071"/>
        <v xml:space="preserve"> </v>
      </c>
      <c r="P6566" s="117"/>
      <c r="Q6566" s="118"/>
      <c r="R6566" s="119" t="str">
        <f t="shared" si="2072"/>
        <v/>
      </c>
      <c r="S6566" s="133">
        <f>IFERROR(IF(M6566&lt;=0.005,IF(F6566="",L6566,0),IF(F6566&lt;&gt;"",0,IF(P6566="",0,IF(P6566="H",0,IF(Q6566&lt;Veriler!$G$2,L6566*Veriler!$G$2,L6566*Q6566)))))," ")</f>
        <v>0</v>
      </c>
      <c r="T6566" s="133">
        <f>IF(Veriler!T6566&lt;=0.1, S6566, IF(AND(Veriler!T6566&gt;0.1, F6566="", P6566="E"), IF(Q6566&gt;Veriler!$G$2, Q6566*S6566, IF(Q6566&lt;Veriler!$G$2, Veriler!$G$2*S6566, Q6566*S6566)), 0))</f>
        <v>0</v>
      </c>
      <c r="U6566" s="133" t="str">
        <f t="shared" si="2073"/>
        <v xml:space="preserve"> </v>
      </c>
      <c r="V6566" s="134" t="str">
        <f>IFERROR(IF(O6566="%10 sınırı aşılmıştır.",L6566-T6566,IFERROR(IF(F6566="",IF(S6566=1,0,IF(L6566-S6566=0,"",L6566-S6566)),IF(Veriler!M6566="",L6566,IF(L6566*Veriler!M6566=0,"",L6566*Veriler!M6566))),L6566)),0)</f>
        <v/>
      </c>
      <c r="W6566" s="146"/>
      <c r="X6566" s="146"/>
      <c r="Y6566" s="146"/>
    </row>
    <row r="6567" spans="1:25" s="99" customFormat="1" ht="54.75" customHeight="1" x14ac:dyDescent="0.25">
      <c r="A6567" s="96">
        <f t="shared" si="2074"/>
        <v>4842</v>
      </c>
      <c r="B6567" s="175"/>
      <c r="C6567" s="176"/>
      <c r="D6567" s="113"/>
      <c r="E6567" s="115"/>
      <c r="F6567" s="174"/>
      <c r="G6567" s="114" t="str">
        <f t="shared" si="2069"/>
        <v/>
      </c>
      <c r="H6567" s="115"/>
      <c r="I6567" s="115"/>
      <c r="J6567" s="115"/>
      <c r="K6567" s="115"/>
      <c r="L6567" s="133" t="str">
        <f t="shared" si="2070"/>
        <v/>
      </c>
      <c r="M6567" s="116" t="str">
        <f>IF(L6567="", "", L6567/Veriler!$X$1)</f>
        <v/>
      </c>
      <c r="N6567" s="116" t="str">
        <f>IF(F6567&lt;&gt;"", "İthal Girdi", IF(Veriler!T6567="", "", IF(Veriler!S6567="H", "%0,5 üzerindedir", IF(Veriler!T6567&gt;0.1, "%10 sınırı aşılmıştır.", "Uygun"))))</f>
        <v>%0,5 üzerindedir</v>
      </c>
      <c r="O6567" s="116" t="str">
        <f t="shared" si="2071"/>
        <v xml:space="preserve"> </v>
      </c>
      <c r="P6567" s="117"/>
      <c r="Q6567" s="118"/>
      <c r="R6567" s="119" t="str">
        <f t="shared" si="2072"/>
        <v/>
      </c>
      <c r="S6567" s="133">
        <f>IFERROR(IF(M6567&lt;=0.005,IF(F6567="",L6567,0),IF(F6567&lt;&gt;"",0,IF(P6567="",0,IF(P6567="H",0,IF(Q6567&lt;Veriler!$G$2,L6567*Veriler!$G$2,L6567*Q6567)))))," ")</f>
        <v>0</v>
      </c>
      <c r="T6567" s="133">
        <f>IF(Veriler!T6567&lt;=0.1, S6567, IF(AND(Veriler!T6567&gt;0.1, F6567="", P6567="E"), IF(Q6567&gt;Veriler!$G$2, Q6567*S6567, IF(Q6567&lt;Veriler!$G$2, Veriler!$G$2*S6567, Q6567*S6567)), 0))</f>
        <v>0</v>
      </c>
      <c r="U6567" s="133" t="str">
        <f t="shared" si="2073"/>
        <v xml:space="preserve"> </v>
      </c>
      <c r="V6567" s="134" t="str">
        <f>IFERROR(IF(O6567="%10 sınırı aşılmıştır.",L6567-T6567,IFERROR(IF(F6567="",IF(S6567=1,0,IF(L6567-S6567=0,"",L6567-S6567)),IF(Veriler!M6567="",L6567,IF(L6567*Veriler!M6567=0,"",L6567*Veriler!M6567))),L6567)),0)</f>
        <v/>
      </c>
      <c r="W6567" s="146"/>
      <c r="X6567" s="146"/>
      <c r="Y6567" s="146"/>
    </row>
    <row r="6568" spans="1:25" s="99" customFormat="1" ht="54.75" customHeight="1" x14ac:dyDescent="0.25">
      <c r="A6568" s="96">
        <f t="shared" si="2074"/>
        <v>4843</v>
      </c>
      <c r="B6568" s="175"/>
      <c r="C6568" s="176"/>
      <c r="D6568" s="113"/>
      <c r="E6568" s="115"/>
      <c r="F6568" s="174"/>
      <c r="G6568" s="114" t="str">
        <f t="shared" si="2069"/>
        <v/>
      </c>
      <c r="H6568" s="115"/>
      <c r="I6568" s="115"/>
      <c r="J6568" s="115"/>
      <c r="K6568" s="115"/>
      <c r="L6568" s="133" t="str">
        <f t="shared" si="2070"/>
        <v/>
      </c>
      <c r="M6568" s="116" t="str">
        <f>IF(L6568="", "", L6568/Veriler!$X$1)</f>
        <v/>
      </c>
      <c r="N6568" s="116" t="str">
        <f>IF(F6568&lt;&gt;"", "İthal Girdi", IF(Veriler!T6568="", "", IF(Veriler!S6568="H", "%0,5 üzerindedir", IF(Veriler!T6568&gt;0.1, "%10 sınırı aşılmıştır.", "Uygun"))))</f>
        <v>%0,5 üzerindedir</v>
      </c>
      <c r="O6568" s="116" t="str">
        <f t="shared" si="2071"/>
        <v xml:space="preserve"> </v>
      </c>
      <c r="P6568" s="117"/>
      <c r="Q6568" s="118"/>
      <c r="R6568" s="119" t="str">
        <f t="shared" si="2072"/>
        <v/>
      </c>
      <c r="S6568" s="133">
        <f>IFERROR(IF(M6568&lt;=0.005,IF(F6568="",L6568,0),IF(F6568&lt;&gt;"",0,IF(P6568="",0,IF(P6568="H",0,IF(Q6568&lt;Veriler!$G$2,L6568*Veriler!$G$2,L6568*Q6568)))))," ")</f>
        <v>0</v>
      </c>
      <c r="T6568" s="133">
        <f>IF(Veriler!T6568&lt;=0.1, S6568, IF(AND(Veriler!T6568&gt;0.1, F6568="", P6568="E"), IF(Q6568&gt;Veriler!$G$2, Q6568*S6568, IF(Q6568&lt;Veriler!$G$2, Veriler!$G$2*S6568, Q6568*S6568)), 0))</f>
        <v>0</v>
      </c>
      <c r="U6568" s="133" t="str">
        <f t="shared" si="2073"/>
        <v xml:space="preserve"> </v>
      </c>
      <c r="V6568" s="134" t="str">
        <f>IFERROR(IF(O6568="%10 sınırı aşılmıştır.",L6568-T6568,IFERROR(IF(F6568="",IF(S6568=1,0,IF(L6568-S6568=0,"",L6568-S6568)),IF(Veriler!M6568="",L6568,IF(L6568*Veriler!M6568=0,"",L6568*Veriler!M6568))),L6568)),0)</f>
        <v/>
      </c>
      <c r="W6568" s="146"/>
      <c r="X6568" s="146"/>
      <c r="Y6568" s="146"/>
    </row>
    <row r="6569" spans="1:25" s="99" customFormat="1" ht="54.75" customHeight="1" x14ac:dyDescent="0.25">
      <c r="A6569" s="96">
        <f t="shared" si="2074"/>
        <v>4844</v>
      </c>
      <c r="B6569" s="175"/>
      <c r="C6569" s="176"/>
      <c r="D6569" s="113"/>
      <c r="E6569" s="115"/>
      <c r="F6569" s="174"/>
      <c r="G6569" s="114" t="str">
        <f t="shared" si="2069"/>
        <v/>
      </c>
      <c r="H6569" s="115"/>
      <c r="I6569" s="115"/>
      <c r="J6569" s="115"/>
      <c r="K6569" s="115"/>
      <c r="L6569" s="133" t="str">
        <f t="shared" si="2070"/>
        <v/>
      </c>
      <c r="M6569" s="116" t="str">
        <f>IF(L6569="", "", L6569/Veriler!$X$1)</f>
        <v/>
      </c>
      <c r="N6569" s="116" t="str">
        <f>IF(F6569&lt;&gt;"", "İthal Girdi", IF(Veriler!T6569="", "", IF(Veriler!S6569="H", "%0,5 üzerindedir", IF(Veriler!T6569&gt;0.1, "%10 sınırı aşılmıştır.", "Uygun"))))</f>
        <v>%0,5 üzerindedir</v>
      </c>
      <c r="O6569" s="116" t="str">
        <f t="shared" si="2071"/>
        <v xml:space="preserve"> </v>
      </c>
      <c r="P6569" s="117"/>
      <c r="Q6569" s="118"/>
      <c r="R6569" s="119" t="str">
        <f t="shared" si="2072"/>
        <v/>
      </c>
      <c r="S6569" s="133">
        <f>IFERROR(IF(M6569&lt;=0.005,IF(F6569="",L6569,0),IF(F6569&lt;&gt;"",0,IF(P6569="",0,IF(P6569="H",0,IF(Q6569&lt;Veriler!$G$2,L6569*Veriler!$G$2,L6569*Q6569)))))," ")</f>
        <v>0</v>
      </c>
      <c r="T6569" s="133">
        <f>IF(Veriler!T6569&lt;=0.1, S6569, IF(AND(Veriler!T6569&gt;0.1, F6569="", P6569="E"), IF(Q6569&gt;Veriler!$G$2, Q6569*S6569, IF(Q6569&lt;Veriler!$G$2, Veriler!$G$2*S6569, Q6569*S6569)), 0))</f>
        <v>0</v>
      </c>
      <c r="U6569" s="133" t="str">
        <f t="shared" si="2073"/>
        <v xml:space="preserve"> </v>
      </c>
      <c r="V6569" s="134" t="str">
        <f>IFERROR(IF(O6569="%10 sınırı aşılmıştır.",L6569-T6569,IFERROR(IF(F6569="",IF(S6569=1,0,IF(L6569-S6569=0,"",L6569-S6569)),IF(Veriler!M6569="",L6569,IF(L6569*Veriler!M6569=0,"",L6569*Veriler!M6569))),L6569)),0)</f>
        <v/>
      </c>
      <c r="W6569" s="146"/>
      <c r="X6569" s="146"/>
      <c r="Y6569" s="146"/>
    </row>
    <row r="6570" spans="1:25" s="99" customFormat="1" ht="24" customHeight="1" x14ac:dyDescent="0.25">
      <c r="A6570" s="103"/>
      <c r="B6570" s="104"/>
      <c r="C6570" s="104"/>
      <c r="D6570" s="104"/>
      <c r="E6570" s="103"/>
      <c r="F6570" s="135"/>
      <c r="G6570" s="157"/>
      <c r="H6570" s="103"/>
      <c r="I6570" s="103"/>
      <c r="J6570" s="103"/>
      <c r="K6570" s="103"/>
      <c r="L6570" s="136">
        <f>SUM(L6541:L6554,L6556:L6569)</f>
        <v>0</v>
      </c>
      <c r="M6570" s="158"/>
      <c r="N6570" s="158"/>
      <c r="O6570" s="158"/>
      <c r="P6570" s="105"/>
      <c r="Q6570" s="106"/>
      <c r="R6570" s="159"/>
      <c r="S6570" s="160"/>
      <c r="T6570" s="160"/>
      <c r="U6570" s="160"/>
      <c r="V6570" s="160"/>
      <c r="W6570" s="146"/>
      <c r="X6570" s="146"/>
      <c r="Y6570" s="146"/>
    </row>
    <row r="6571" spans="1:25" s="99" customFormat="1" ht="31.5" customHeight="1" x14ac:dyDescent="0.25">
      <c r="A6571" s="103"/>
      <c r="B6571" s="104"/>
      <c r="C6571" s="104"/>
      <c r="D6571" s="104"/>
      <c r="E6571" s="103"/>
      <c r="F6571" s="135"/>
      <c r="G6571" s="157"/>
      <c r="H6571" s="103"/>
      <c r="I6571" s="103"/>
      <c r="J6571" s="103"/>
      <c r="K6571" s="103"/>
      <c r="L6571" s="161"/>
      <c r="M6571" s="158"/>
      <c r="N6571" s="158"/>
      <c r="O6571" s="158"/>
      <c r="P6571" s="105"/>
      <c r="Q6571" s="106"/>
      <c r="R6571" s="159"/>
      <c r="S6571" s="162" t="s">
        <v>57</v>
      </c>
      <c r="T6571" s="162" t="s">
        <v>57</v>
      </c>
      <c r="U6571" s="162" t="s">
        <v>57</v>
      </c>
      <c r="V6571" s="163" t="s">
        <v>58</v>
      </c>
      <c r="W6571" s="146"/>
      <c r="X6571" s="146"/>
      <c r="Y6571" s="146"/>
    </row>
    <row r="6572" spans="1:25" s="99" customFormat="1" ht="58.5" customHeight="1" x14ac:dyDescent="0.25">
      <c r="A6572" s="185" t="s">
        <v>59</v>
      </c>
      <c r="B6572" s="180"/>
      <c r="C6572" s="180"/>
      <c r="D6572" s="180"/>
      <c r="E6572" s="180"/>
      <c r="F6572" s="180"/>
      <c r="G6572" s="180"/>
      <c r="H6572" s="180"/>
      <c r="I6572" s="180"/>
      <c r="J6572" s="180"/>
      <c r="K6572" s="180"/>
      <c r="L6572" s="180"/>
      <c r="M6572" s="180"/>
      <c r="N6572" s="180"/>
      <c r="O6572" s="180"/>
      <c r="P6572" s="180"/>
      <c r="Q6572" s="180"/>
      <c r="R6572" s="176"/>
      <c r="S6572" s="137">
        <f>SUM(S6534,S6541:S6554,S6556:S6569)</f>
        <v>0</v>
      </c>
      <c r="T6572" s="137" t="str">
        <f>IF(SUM(T6541:T6554,T6556:T6569)=0," ",SUM(T6541:T6554,T6556:T6569))</f>
        <v xml:space="preserve"> </v>
      </c>
      <c r="U6572" s="137" t="str">
        <f>IF(SUM(U6541:U6554,U6556:U6569)=0," ",SUM(U6541:U6554,U6556:U6569))</f>
        <v xml:space="preserve"> </v>
      </c>
      <c r="V6572" s="137" t="str">
        <f>IF(SUM(V6541:V6554,V6556:V6569)=0," ",SUM(V6541:V6554,V6556:V6569))</f>
        <v xml:space="preserve"> </v>
      </c>
      <c r="W6572" s="146"/>
      <c r="X6572" s="164">
        <f>SUM(U6541:U6554,U6556:U6569)</f>
        <v>0</v>
      </c>
      <c r="Y6572" s="164">
        <f>SUM(V6541:V6554,V6556:V6569)</f>
        <v>0</v>
      </c>
    </row>
    <row r="6573" spans="1:25" x14ac:dyDescent="0.3">
      <c r="A6573" s="34"/>
      <c r="G6573" s="146"/>
      <c r="L6573" s="146"/>
      <c r="M6573" s="146"/>
      <c r="N6573" s="146"/>
      <c r="O6573" s="146"/>
      <c r="R6573" s="146"/>
      <c r="S6573" s="146"/>
      <c r="T6573" s="146"/>
      <c r="U6573" s="146"/>
      <c r="V6573" s="146"/>
      <c r="W6573" s="146"/>
      <c r="X6573" s="146"/>
      <c r="Y6573" s="146"/>
    </row>
    <row r="6574" spans="1:25" x14ac:dyDescent="0.3">
      <c r="A6574" s="186" t="s">
        <v>60</v>
      </c>
      <c r="B6574" s="187"/>
      <c r="C6574" s="187"/>
      <c r="D6574" s="187"/>
      <c r="E6574" s="187"/>
      <c r="F6574" s="187"/>
      <c r="G6574" s="187"/>
      <c r="H6574" s="187"/>
      <c r="I6574" s="187"/>
      <c r="J6574" s="187"/>
      <c r="K6574" s="187"/>
      <c r="L6574" s="187"/>
      <c r="M6574" s="187"/>
      <c r="N6574" s="187"/>
      <c r="O6574" s="187"/>
      <c r="P6574" s="187"/>
      <c r="Q6574" s="187"/>
      <c r="R6574" s="187"/>
      <c r="S6574" s="187"/>
      <c r="T6574" s="187"/>
      <c r="U6574" s="187"/>
      <c r="V6574" s="187"/>
      <c r="W6574" s="146"/>
      <c r="X6574" s="146"/>
      <c r="Y6574" s="146"/>
    </row>
    <row r="6575" spans="1:25" s="99" customFormat="1" ht="41.25" customHeight="1" x14ac:dyDescent="0.25">
      <c r="A6575" s="189" t="s">
        <v>38</v>
      </c>
      <c r="B6575" s="180"/>
      <c r="C6575" s="180"/>
      <c r="D6575" s="180"/>
      <c r="E6575" s="180"/>
      <c r="F6575" s="180"/>
      <c r="G6575" s="180"/>
      <c r="H6575" s="180"/>
      <c r="I6575" s="180"/>
      <c r="J6575" s="180"/>
      <c r="K6575" s="180"/>
      <c r="L6575" s="180"/>
      <c r="M6575" s="180"/>
      <c r="N6575" s="180"/>
      <c r="O6575" s="180"/>
      <c r="P6575" s="180"/>
      <c r="Q6575" s="180"/>
      <c r="R6575" s="180"/>
      <c r="S6575" s="180"/>
      <c r="T6575" s="180"/>
      <c r="U6575" s="180"/>
      <c r="V6575" s="176"/>
      <c r="W6575" s="146"/>
      <c r="X6575" s="146"/>
      <c r="Y6575" s="146"/>
    </row>
    <row r="6576" spans="1:25" s="100" customFormat="1" ht="35.25" customHeight="1" x14ac:dyDescent="0.25">
      <c r="A6576" s="179" t="s">
        <v>39</v>
      </c>
      <c r="B6576" s="180"/>
      <c r="C6576" s="180"/>
      <c r="D6576" s="180"/>
      <c r="E6576" s="180"/>
      <c r="F6576" s="180"/>
      <c r="G6576" s="180"/>
      <c r="H6576" s="180"/>
      <c r="I6576" s="180"/>
      <c r="J6576" s="180"/>
      <c r="K6576" s="180"/>
      <c r="L6576" s="180"/>
      <c r="M6576" s="180"/>
      <c r="N6576" s="180"/>
      <c r="O6576" s="180"/>
      <c r="P6576" s="180"/>
      <c r="Q6576" s="180"/>
      <c r="R6576" s="176"/>
      <c r="S6576" s="147"/>
      <c r="T6576" s="148"/>
      <c r="U6576" s="149" t="s">
        <v>40</v>
      </c>
      <c r="V6576" s="150">
        <f>V6538+1</f>
        <v>174</v>
      </c>
      <c r="W6576" s="146"/>
      <c r="X6576" s="146"/>
      <c r="Y6576" s="146"/>
    </row>
    <row r="6577" spans="1:25" s="99" customFormat="1" ht="81" customHeight="1" x14ac:dyDescent="0.25">
      <c r="A6577" s="110" t="s">
        <v>3</v>
      </c>
      <c r="B6577" s="188" t="s">
        <v>41</v>
      </c>
      <c r="C6577" s="176"/>
      <c r="D6577" s="111" t="s">
        <v>42</v>
      </c>
      <c r="E6577" s="110" t="s">
        <v>324</v>
      </c>
      <c r="F6577" s="111" t="s">
        <v>325</v>
      </c>
      <c r="G6577" s="151" t="s">
        <v>43</v>
      </c>
      <c r="H6577" s="110" t="s">
        <v>44</v>
      </c>
      <c r="I6577" s="110" t="s">
        <v>8</v>
      </c>
      <c r="J6577" s="110" t="s">
        <v>45</v>
      </c>
      <c r="K6577" s="110" t="s">
        <v>46</v>
      </c>
      <c r="L6577" s="152" t="s">
        <v>47</v>
      </c>
      <c r="M6577" s="153" t="s">
        <v>48</v>
      </c>
      <c r="N6577" s="154" t="s">
        <v>49</v>
      </c>
      <c r="O6577" s="154" t="s">
        <v>49</v>
      </c>
      <c r="P6577" s="112" t="s">
        <v>50</v>
      </c>
      <c r="Q6577" s="110" t="s">
        <v>51</v>
      </c>
      <c r="R6577" s="155" t="s">
        <v>52</v>
      </c>
      <c r="S6577" s="156" t="s">
        <v>53</v>
      </c>
      <c r="T6577" s="156" t="s">
        <v>54</v>
      </c>
      <c r="U6577" s="152" t="s">
        <v>54</v>
      </c>
      <c r="V6577" s="152" t="s">
        <v>55</v>
      </c>
      <c r="W6577" s="146"/>
      <c r="X6577" s="146"/>
      <c r="Y6577" s="146"/>
    </row>
    <row r="6578" spans="1:25" s="99" customFormat="1" ht="45" customHeight="1" x14ac:dyDescent="0.25">
      <c r="A6578" s="101"/>
      <c r="B6578" s="177" t="s">
        <v>56</v>
      </c>
      <c r="C6578" s="178"/>
      <c r="D6578" s="102"/>
      <c r="E6578" s="170"/>
      <c r="F6578" s="102"/>
      <c r="G6578" s="95"/>
      <c r="H6578" s="102"/>
      <c r="I6578" s="102"/>
      <c r="J6578" s="102"/>
      <c r="K6578" s="102"/>
      <c r="L6578" s="95"/>
      <c r="M6578" s="95"/>
      <c r="N6578" s="95"/>
      <c r="O6578" s="95"/>
      <c r="P6578" s="102"/>
      <c r="Q6578" s="102"/>
      <c r="R6578" s="190"/>
      <c r="S6578" s="184"/>
      <c r="T6578" s="95"/>
      <c r="U6578" s="95"/>
      <c r="V6578" s="95"/>
      <c r="W6578" s="146"/>
      <c r="X6578" s="146"/>
      <c r="Y6578" s="146"/>
    </row>
    <row r="6579" spans="1:25" s="99" customFormat="1" ht="54.75" customHeight="1" x14ac:dyDescent="0.25">
      <c r="A6579" s="96">
        <f>A6569+1</f>
        <v>4845</v>
      </c>
      <c r="B6579" s="181"/>
      <c r="C6579" s="182"/>
      <c r="D6579" s="113"/>
      <c r="E6579" s="115"/>
      <c r="F6579" s="174"/>
      <c r="G6579" s="114" t="str">
        <f t="shared" ref="G6579:G6592" si="2075">IF(AND(F6579&lt;&gt;"",V6579&lt;&gt;"",L6579&lt;&gt;0),V6579/L6579,"")</f>
        <v/>
      </c>
      <c r="H6579" s="115"/>
      <c r="I6579" s="115"/>
      <c r="J6579" s="115"/>
      <c r="K6579" s="115"/>
      <c r="L6579" s="133" t="str">
        <f t="shared" ref="L6579:L6592" si="2076">IF(AND(H6579&lt;&gt;0, J6579&lt;&gt;0, K6579&lt;&gt;0), H6579*J6579*K6579, "")</f>
        <v/>
      </c>
      <c r="M6579" s="116" t="str">
        <f>IF(L6579="", "", L6579/Veriler!$X$1)</f>
        <v/>
      </c>
      <c r="N6579" s="116" t="str">
        <f>IF(F6579&lt;&gt;"", "İthal Girdi", IF(Veriler!T6579="", "", IF(Veriler!S6579="H", "%0,5 üzerindedir", IF(Veriler!T6579&gt;0.1, "%10 sınırı aşılmıştır.", "Uygun"))))</f>
        <v>%0,5 üzerindedir</v>
      </c>
      <c r="O6579" s="116" t="str">
        <f t="shared" ref="O6579:O6592" si="2077">IF(M6579=""," ",N6579)</f>
        <v xml:space="preserve"> </v>
      </c>
      <c r="P6579" s="117"/>
      <c r="Q6579" s="118"/>
      <c r="R6579" s="119" t="str">
        <f t="shared" ref="R6579:R6592" si="2078">IFERROR(IF(AND(T6579&lt;&gt;"",L6579&lt;&gt;"",L6579&lt;&gt;0,T6579&lt;&gt;0),T6579/L6579,"")," ")</f>
        <v/>
      </c>
      <c r="S6579" s="133">
        <f>IFERROR(IF(M6579&lt;=0.005,IF(F6579="",L6579,0),IF(F6579&lt;&gt;"",0,IF(P6579="",0,IF(P6579="H",0,IF(Q6579&lt;Veriler!$G$2,L6579*Veriler!$G$2,L6579*Q6579)))))," ")</f>
        <v>0</v>
      </c>
      <c r="T6579" s="133">
        <f>IF(Veriler!T6579&lt;=0.1, S6579, IF(AND(Veriler!T6579&gt;0.1, F6579="", P6579="E"), IF(Q6579&gt;Veriler!$G$2, Q6579*S6579, IF(Q6579&lt;Veriler!$G$2, Veriler!$G$2*S6579, Q6579*S6579)), 0))</f>
        <v>0</v>
      </c>
      <c r="U6579" s="133" t="str">
        <f t="shared" ref="U6579:U6592" si="2079">IF(T6579=0," ",T6579)</f>
        <v xml:space="preserve"> </v>
      </c>
      <c r="V6579" s="134" t="str">
        <f>IFERROR(IF(O6579="%10 sınırı aşılmıştır.",L6579-T6579,IFERROR(IF(F6579="",IF(S6579=1,0,IF(L6579-S6579=0,"",L6579-S6579)),IF(Veriler!M6579="",L6579,IF(L6579*Veriler!M6579=0,"",L6579*Veriler!M6579))),L6579)),0)</f>
        <v/>
      </c>
      <c r="W6579" s="146"/>
      <c r="X6579" s="146"/>
      <c r="Y6579" s="146"/>
    </row>
    <row r="6580" spans="1:25" s="99" customFormat="1" ht="54.75" customHeight="1" x14ac:dyDescent="0.25">
      <c r="A6580" s="96">
        <f t="shared" ref="A6580:A6592" si="2080">A6579+1</f>
        <v>4846</v>
      </c>
      <c r="B6580" s="175"/>
      <c r="C6580" s="176"/>
      <c r="D6580" s="113"/>
      <c r="E6580" s="115"/>
      <c r="F6580" s="174"/>
      <c r="G6580" s="114" t="str">
        <f t="shared" si="2075"/>
        <v/>
      </c>
      <c r="H6580" s="115"/>
      <c r="I6580" s="115"/>
      <c r="J6580" s="115"/>
      <c r="K6580" s="115"/>
      <c r="L6580" s="133" t="str">
        <f t="shared" si="2076"/>
        <v/>
      </c>
      <c r="M6580" s="116" t="str">
        <f>IF(L6580="", "", L6580/Veriler!$X$1)</f>
        <v/>
      </c>
      <c r="N6580" s="116" t="str">
        <f>IF(F6580&lt;&gt;"", "İthal Girdi", IF(Veriler!T6580="", "", IF(Veriler!S6580="H", "%0,5 üzerindedir", IF(Veriler!T6580&gt;0.1, "%10 sınırı aşılmıştır.", "Uygun"))))</f>
        <v>%0,5 üzerindedir</v>
      </c>
      <c r="O6580" s="116" t="str">
        <f t="shared" si="2077"/>
        <v xml:space="preserve"> </v>
      </c>
      <c r="P6580" s="117"/>
      <c r="Q6580" s="118"/>
      <c r="R6580" s="119" t="str">
        <f t="shared" si="2078"/>
        <v/>
      </c>
      <c r="S6580" s="133">
        <f>IFERROR(IF(M6580&lt;=0.005,IF(F6580="",L6580,0),IF(F6580&lt;&gt;"",0,IF(P6580="",0,IF(P6580="H",0,IF(Q6580&lt;Veriler!$G$2,L6580*Veriler!$G$2,L6580*Q6580)))))," ")</f>
        <v>0</v>
      </c>
      <c r="T6580" s="133">
        <f>IF(Veriler!T6580&lt;=0.1, S6580, IF(AND(Veriler!T6580&gt;0.1, F6580="", P6580="E"), IF(Q6580&gt;Veriler!$G$2, Q6580*S6580, IF(Q6580&lt;Veriler!$G$2, Veriler!$G$2*S6580, Q6580*S6580)), 0))</f>
        <v>0</v>
      </c>
      <c r="U6580" s="133" t="str">
        <f t="shared" si="2079"/>
        <v xml:space="preserve"> </v>
      </c>
      <c r="V6580" s="134" t="str">
        <f>IFERROR(IF(O6580="%10 sınırı aşılmıştır.",L6580-T6580,IFERROR(IF(F6580="",IF(S6580=1,0,IF(L6580-S6580=0,"",L6580-S6580)),IF(Veriler!M6580="",L6580,IF(L6580*Veriler!M6580=0,"",L6580*Veriler!M6580))),L6580)),0)</f>
        <v/>
      </c>
      <c r="W6580" s="146"/>
      <c r="X6580" s="146"/>
      <c r="Y6580" s="146"/>
    </row>
    <row r="6581" spans="1:25" s="99" customFormat="1" ht="54.75" customHeight="1" x14ac:dyDescent="0.25">
      <c r="A6581" s="96">
        <f t="shared" si="2080"/>
        <v>4847</v>
      </c>
      <c r="B6581" s="175"/>
      <c r="C6581" s="176"/>
      <c r="D6581" s="113"/>
      <c r="E6581" s="115"/>
      <c r="F6581" s="174"/>
      <c r="G6581" s="114" t="str">
        <f t="shared" si="2075"/>
        <v/>
      </c>
      <c r="H6581" s="115"/>
      <c r="I6581" s="115"/>
      <c r="J6581" s="115"/>
      <c r="K6581" s="115"/>
      <c r="L6581" s="133" t="str">
        <f t="shared" si="2076"/>
        <v/>
      </c>
      <c r="M6581" s="116" t="str">
        <f>IF(L6581="", "", L6581/Veriler!$X$1)</f>
        <v/>
      </c>
      <c r="N6581" s="116" t="str">
        <f>IF(F6581&lt;&gt;"", "İthal Girdi", IF(Veriler!T6581="", "", IF(Veriler!S6581="H", "%0,5 üzerindedir", IF(Veriler!T6581&gt;0.1, "%10 sınırı aşılmıştır.", "Uygun"))))</f>
        <v>%0,5 üzerindedir</v>
      </c>
      <c r="O6581" s="116" t="str">
        <f t="shared" si="2077"/>
        <v xml:space="preserve"> </v>
      </c>
      <c r="P6581" s="117"/>
      <c r="Q6581" s="118"/>
      <c r="R6581" s="119" t="str">
        <f t="shared" si="2078"/>
        <v/>
      </c>
      <c r="S6581" s="133">
        <f>IFERROR(IF(M6581&lt;=0.005,IF(F6581="",L6581,0),IF(F6581&lt;&gt;"",0,IF(P6581="",0,IF(P6581="H",0,IF(Q6581&lt;Veriler!$G$2,L6581*Veriler!$G$2,L6581*Q6581)))))," ")</f>
        <v>0</v>
      </c>
      <c r="T6581" s="133">
        <f>IF(Veriler!T6581&lt;=0.1, S6581, IF(AND(Veriler!T6581&gt;0.1, F6581="", P6581="E"), IF(Q6581&gt;Veriler!$G$2, Q6581*S6581, IF(Q6581&lt;Veriler!$G$2, Veriler!$G$2*S6581, Q6581*S6581)), 0))</f>
        <v>0</v>
      </c>
      <c r="U6581" s="133" t="str">
        <f t="shared" si="2079"/>
        <v xml:space="preserve"> </v>
      </c>
      <c r="V6581" s="134" t="str">
        <f>IFERROR(IF(O6581="%10 sınırı aşılmıştır.",L6581-T6581,IFERROR(IF(F6581="",IF(S6581=1,0,IF(L6581-S6581=0,"",L6581-S6581)),IF(Veriler!M6581="",L6581,IF(L6581*Veriler!M6581=0,"",L6581*Veriler!M6581))),L6581)),0)</f>
        <v/>
      </c>
      <c r="W6581" s="146"/>
      <c r="X6581" s="146"/>
      <c r="Y6581" s="146"/>
    </row>
    <row r="6582" spans="1:25" s="99" customFormat="1" ht="54.75" customHeight="1" x14ac:dyDescent="0.25">
      <c r="A6582" s="96">
        <f t="shared" si="2080"/>
        <v>4848</v>
      </c>
      <c r="B6582" s="175"/>
      <c r="C6582" s="176"/>
      <c r="D6582" s="113"/>
      <c r="E6582" s="115"/>
      <c r="F6582" s="174"/>
      <c r="G6582" s="114" t="str">
        <f t="shared" si="2075"/>
        <v/>
      </c>
      <c r="H6582" s="115"/>
      <c r="I6582" s="115"/>
      <c r="J6582" s="115"/>
      <c r="K6582" s="115"/>
      <c r="L6582" s="133" t="str">
        <f t="shared" si="2076"/>
        <v/>
      </c>
      <c r="M6582" s="116" t="str">
        <f>IF(L6582="", "", L6582/Veriler!$X$1)</f>
        <v/>
      </c>
      <c r="N6582" s="116" t="str">
        <f>IF(F6582&lt;&gt;"", "İthal Girdi", IF(Veriler!T6582="", "", IF(Veriler!S6582="H", "%0,5 üzerindedir", IF(Veriler!T6582&gt;0.1, "%10 sınırı aşılmıştır.", "Uygun"))))</f>
        <v>%0,5 üzerindedir</v>
      </c>
      <c r="O6582" s="116" t="str">
        <f t="shared" si="2077"/>
        <v xml:space="preserve"> </v>
      </c>
      <c r="P6582" s="117"/>
      <c r="Q6582" s="118"/>
      <c r="R6582" s="119" t="str">
        <f t="shared" si="2078"/>
        <v/>
      </c>
      <c r="S6582" s="133">
        <f>IFERROR(IF(M6582&lt;=0.005,IF(F6582="",L6582,0),IF(F6582&lt;&gt;"",0,IF(P6582="",0,IF(P6582="H",0,IF(Q6582&lt;Veriler!$G$2,L6582*Veriler!$G$2,L6582*Q6582)))))," ")</f>
        <v>0</v>
      </c>
      <c r="T6582" s="133">
        <f>IF(Veriler!T6582&lt;=0.1, S6582, IF(AND(Veriler!T6582&gt;0.1, F6582="", P6582="E"), IF(Q6582&gt;Veriler!$G$2, Q6582*S6582, IF(Q6582&lt;Veriler!$G$2, Veriler!$G$2*S6582, Q6582*S6582)), 0))</f>
        <v>0</v>
      </c>
      <c r="U6582" s="133" t="str">
        <f t="shared" si="2079"/>
        <v xml:space="preserve"> </v>
      </c>
      <c r="V6582" s="134" t="str">
        <f>IFERROR(IF(O6582="%10 sınırı aşılmıştır.",L6582-T6582,IFERROR(IF(F6582="",IF(S6582=1,0,IF(L6582-S6582=0,"",L6582-S6582)),IF(Veriler!M6582="",L6582,IF(L6582*Veriler!M6582=0,"",L6582*Veriler!M6582))),L6582)),0)</f>
        <v/>
      </c>
      <c r="W6582" s="146"/>
      <c r="X6582" s="146"/>
      <c r="Y6582" s="146"/>
    </row>
    <row r="6583" spans="1:25" s="99" customFormat="1" ht="54.75" customHeight="1" x14ac:dyDescent="0.25">
      <c r="A6583" s="96">
        <f t="shared" si="2080"/>
        <v>4849</v>
      </c>
      <c r="B6583" s="175"/>
      <c r="C6583" s="176"/>
      <c r="D6583" s="113"/>
      <c r="E6583" s="115"/>
      <c r="F6583" s="174"/>
      <c r="G6583" s="114" t="str">
        <f t="shared" si="2075"/>
        <v/>
      </c>
      <c r="H6583" s="115"/>
      <c r="I6583" s="115"/>
      <c r="J6583" s="115"/>
      <c r="K6583" s="115"/>
      <c r="L6583" s="133" t="str">
        <f t="shared" si="2076"/>
        <v/>
      </c>
      <c r="M6583" s="116" t="str">
        <f>IF(L6583="", "", L6583/Veriler!$X$1)</f>
        <v/>
      </c>
      <c r="N6583" s="116" t="str">
        <f>IF(F6583&lt;&gt;"", "İthal Girdi", IF(Veriler!T6583="", "", IF(Veriler!S6583="H", "%0,5 üzerindedir", IF(Veriler!T6583&gt;0.1, "%10 sınırı aşılmıştır.", "Uygun"))))</f>
        <v>%0,5 üzerindedir</v>
      </c>
      <c r="O6583" s="116" t="str">
        <f t="shared" si="2077"/>
        <v xml:space="preserve"> </v>
      </c>
      <c r="P6583" s="117"/>
      <c r="Q6583" s="118"/>
      <c r="R6583" s="119" t="str">
        <f t="shared" si="2078"/>
        <v/>
      </c>
      <c r="S6583" s="133">
        <f>IFERROR(IF(M6583&lt;=0.005,IF(F6583="",L6583,0),IF(F6583&lt;&gt;"",0,IF(P6583="",0,IF(P6583="H",0,IF(Q6583&lt;Veriler!$G$2,L6583*Veriler!$G$2,L6583*Q6583)))))," ")</f>
        <v>0</v>
      </c>
      <c r="T6583" s="133">
        <f>IF(Veriler!T6583&lt;=0.1, S6583, IF(AND(Veriler!T6583&gt;0.1, F6583="", P6583="E"), IF(Q6583&gt;Veriler!$G$2, Q6583*S6583, IF(Q6583&lt;Veriler!$G$2, Veriler!$G$2*S6583, Q6583*S6583)), 0))</f>
        <v>0</v>
      </c>
      <c r="U6583" s="133" t="str">
        <f t="shared" si="2079"/>
        <v xml:space="preserve"> </v>
      </c>
      <c r="V6583" s="134" t="str">
        <f>IFERROR(IF(O6583="%10 sınırı aşılmıştır.",L6583-T6583,IFERROR(IF(F6583="",IF(S6583=1,0,IF(L6583-S6583=0,"",L6583-S6583)),IF(Veriler!M6583="",L6583,IF(L6583*Veriler!M6583=0,"",L6583*Veriler!M6583))),L6583)),0)</f>
        <v/>
      </c>
      <c r="W6583" s="146"/>
      <c r="X6583" s="146"/>
      <c r="Y6583" s="146"/>
    </row>
    <row r="6584" spans="1:25" s="99" customFormat="1" ht="54.75" customHeight="1" x14ac:dyDescent="0.25">
      <c r="A6584" s="96">
        <f t="shared" si="2080"/>
        <v>4850</v>
      </c>
      <c r="B6584" s="175"/>
      <c r="C6584" s="176"/>
      <c r="D6584" s="113"/>
      <c r="E6584" s="115"/>
      <c r="F6584" s="174"/>
      <c r="G6584" s="114" t="str">
        <f t="shared" si="2075"/>
        <v/>
      </c>
      <c r="H6584" s="115"/>
      <c r="I6584" s="115"/>
      <c r="J6584" s="115"/>
      <c r="K6584" s="115"/>
      <c r="L6584" s="133" t="str">
        <f t="shared" si="2076"/>
        <v/>
      </c>
      <c r="M6584" s="116" t="str">
        <f>IF(L6584="", "", L6584/Veriler!$X$1)</f>
        <v/>
      </c>
      <c r="N6584" s="116" t="str">
        <f>IF(F6584&lt;&gt;"", "İthal Girdi", IF(Veriler!T6584="", "", IF(Veriler!S6584="H", "%0,5 üzerindedir", IF(Veriler!T6584&gt;0.1, "%10 sınırı aşılmıştır.", "Uygun"))))</f>
        <v>%0,5 üzerindedir</v>
      </c>
      <c r="O6584" s="116" t="str">
        <f t="shared" si="2077"/>
        <v xml:space="preserve"> </v>
      </c>
      <c r="P6584" s="117"/>
      <c r="Q6584" s="118"/>
      <c r="R6584" s="119" t="str">
        <f t="shared" si="2078"/>
        <v/>
      </c>
      <c r="S6584" s="133">
        <f>IFERROR(IF(M6584&lt;=0.005,IF(F6584="",L6584,0),IF(F6584&lt;&gt;"",0,IF(P6584="",0,IF(P6584="H",0,IF(Q6584&lt;Veriler!$G$2,L6584*Veriler!$G$2,L6584*Q6584)))))," ")</f>
        <v>0</v>
      </c>
      <c r="T6584" s="133">
        <f>IF(Veriler!T6584&lt;=0.1, S6584, IF(AND(Veriler!T6584&gt;0.1, F6584="", P6584="E"), IF(Q6584&gt;Veriler!$G$2, Q6584*S6584, IF(Q6584&lt;Veriler!$G$2, Veriler!$G$2*S6584, Q6584*S6584)), 0))</f>
        <v>0</v>
      </c>
      <c r="U6584" s="133" t="str">
        <f t="shared" si="2079"/>
        <v xml:space="preserve"> </v>
      </c>
      <c r="V6584" s="134" t="str">
        <f>IFERROR(IF(O6584="%10 sınırı aşılmıştır.",L6584-T6584,IFERROR(IF(F6584="",IF(S6584=1,0,IF(L6584-S6584=0,"",L6584-S6584)),IF(Veriler!M6584="",L6584,IF(L6584*Veriler!M6584=0,"",L6584*Veriler!M6584))),L6584)),0)</f>
        <v/>
      </c>
      <c r="W6584" s="146"/>
      <c r="X6584" s="146"/>
      <c r="Y6584" s="146"/>
    </row>
    <row r="6585" spans="1:25" s="99" customFormat="1" ht="54.75" customHeight="1" x14ac:dyDescent="0.25">
      <c r="A6585" s="96">
        <f t="shared" si="2080"/>
        <v>4851</v>
      </c>
      <c r="B6585" s="175"/>
      <c r="C6585" s="176"/>
      <c r="D6585" s="113"/>
      <c r="E6585" s="115"/>
      <c r="F6585" s="174"/>
      <c r="G6585" s="114" t="str">
        <f t="shared" si="2075"/>
        <v/>
      </c>
      <c r="H6585" s="115"/>
      <c r="I6585" s="115"/>
      <c r="J6585" s="115"/>
      <c r="K6585" s="115"/>
      <c r="L6585" s="133" t="str">
        <f t="shared" si="2076"/>
        <v/>
      </c>
      <c r="M6585" s="116" t="str">
        <f>IF(L6585="", "", L6585/Veriler!$X$1)</f>
        <v/>
      </c>
      <c r="N6585" s="116" t="str">
        <f>IF(F6585&lt;&gt;"", "İthal Girdi", IF(Veriler!T6585="", "", IF(Veriler!S6585="H", "%0,5 üzerindedir", IF(Veriler!T6585&gt;0.1, "%10 sınırı aşılmıştır.", "Uygun"))))</f>
        <v>%0,5 üzerindedir</v>
      </c>
      <c r="O6585" s="116" t="str">
        <f t="shared" si="2077"/>
        <v xml:space="preserve"> </v>
      </c>
      <c r="P6585" s="117"/>
      <c r="Q6585" s="118"/>
      <c r="R6585" s="119" t="str">
        <f t="shared" si="2078"/>
        <v/>
      </c>
      <c r="S6585" s="133">
        <f>IFERROR(IF(M6585&lt;=0.005,IF(F6585="",L6585,0),IF(F6585&lt;&gt;"",0,IF(P6585="",0,IF(P6585="H",0,IF(Q6585&lt;Veriler!$G$2,L6585*Veriler!$G$2,L6585*Q6585)))))," ")</f>
        <v>0</v>
      </c>
      <c r="T6585" s="133">
        <f>IF(Veriler!T6585&lt;=0.1, S6585, IF(AND(Veriler!T6585&gt;0.1, F6585="", P6585="E"), IF(Q6585&gt;Veriler!$G$2, Q6585*S6585, IF(Q6585&lt;Veriler!$G$2, Veriler!$G$2*S6585, Q6585*S6585)), 0))</f>
        <v>0</v>
      </c>
      <c r="U6585" s="133" t="str">
        <f t="shared" si="2079"/>
        <v xml:space="preserve"> </v>
      </c>
      <c r="V6585" s="134" t="str">
        <f>IFERROR(IF(O6585="%10 sınırı aşılmıştır.",L6585-T6585,IFERROR(IF(F6585="",IF(S6585=1,0,IF(L6585-S6585=0,"",L6585-S6585)),IF(Veriler!M6585="",L6585,IF(L6585*Veriler!M6585=0,"",L6585*Veriler!M6585))),L6585)),0)</f>
        <v/>
      </c>
      <c r="W6585" s="146"/>
      <c r="X6585" s="146"/>
      <c r="Y6585" s="146"/>
    </row>
    <row r="6586" spans="1:25" s="99" customFormat="1" ht="54.75" customHeight="1" x14ac:dyDescent="0.25">
      <c r="A6586" s="96">
        <f t="shared" si="2080"/>
        <v>4852</v>
      </c>
      <c r="B6586" s="175"/>
      <c r="C6586" s="176"/>
      <c r="D6586" s="113"/>
      <c r="E6586" s="115"/>
      <c r="F6586" s="174"/>
      <c r="G6586" s="114" t="str">
        <f t="shared" si="2075"/>
        <v/>
      </c>
      <c r="H6586" s="115"/>
      <c r="I6586" s="115"/>
      <c r="J6586" s="115"/>
      <c r="K6586" s="115"/>
      <c r="L6586" s="133" t="str">
        <f t="shared" si="2076"/>
        <v/>
      </c>
      <c r="M6586" s="116" t="str">
        <f>IF(L6586="", "", L6586/Veriler!$X$1)</f>
        <v/>
      </c>
      <c r="N6586" s="116" t="str">
        <f>IF(F6586&lt;&gt;"", "İthal Girdi", IF(Veriler!T6586="", "", IF(Veriler!S6586="H", "%0,5 üzerindedir", IF(Veriler!T6586&gt;0.1, "%10 sınırı aşılmıştır.", "Uygun"))))</f>
        <v>%0,5 üzerindedir</v>
      </c>
      <c r="O6586" s="116" t="str">
        <f t="shared" si="2077"/>
        <v xml:space="preserve"> </v>
      </c>
      <c r="P6586" s="117"/>
      <c r="Q6586" s="118"/>
      <c r="R6586" s="119" t="str">
        <f t="shared" si="2078"/>
        <v/>
      </c>
      <c r="S6586" s="133">
        <f>IFERROR(IF(M6586&lt;=0.005,IF(F6586="",L6586,0),IF(F6586&lt;&gt;"",0,IF(P6586="",0,IF(P6586="H",0,IF(Q6586&lt;Veriler!$G$2,L6586*Veriler!$G$2,L6586*Q6586)))))," ")</f>
        <v>0</v>
      </c>
      <c r="T6586" s="133">
        <f>IF(Veriler!T6586&lt;=0.1, S6586, IF(AND(Veriler!T6586&gt;0.1, F6586="", P6586="E"), IF(Q6586&gt;Veriler!$G$2, Q6586*S6586, IF(Q6586&lt;Veriler!$G$2, Veriler!$G$2*S6586, Q6586*S6586)), 0))</f>
        <v>0</v>
      </c>
      <c r="U6586" s="133" t="str">
        <f t="shared" si="2079"/>
        <v xml:space="preserve"> </v>
      </c>
      <c r="V6586" s="134" t="str">
        <f>IFERROR(IF(O6586="%10 sınırı aşılmıştır.",L6586-T6586,IFERROR(IF(F6586="",IF(S6586=1,0,IF(L6586-S6586=0,"",L6586-S6586)),IF(Veriler!M6586="",L6586,IF(L6586*Veriler!M6586=0,"",L6586*Veriler!M6586))),L6586)),0)</f>
        <v/>
      </c>
      <c r="W6586" s="146"/>
      <c r="X6586" s="146"/>
      <c r="Y6586" s="146"/>
    </row>
    <row r="6587" spans="1:25" s="99" customFormat="1" ht="54.75" customHeight="1" x14ac:dyDescent="0.25">
      <c r="A6587" s="96">
        <f t="shared" si="2080"/>
        <v>4853</v>
      </c>
      <c r="B6587" s="175"/>
      <c r="C6587" s="176"/>
      <c r="D6587" s="113"/>
      <c r="E6587" s="115"/>
      <c r="F6587" s="174"/>
      <c r="G6587" s="114" t="str">
        <f t="shared" si="2075"/>
        <v/>
      </c>
      <c r="H6587" s="115"/>
      <c r="I6587" s="115"/>
      <c r="J6587" s="115"/>
      <c r="K6587" s="115"/>
      <c r="L6587" s="133" t="str">
        <f t="shared" si="2076"/>
        <v/>
      </c>
      <c r="M6587" s="116" t="str">
        <f>IF(L6587="", "", L6587/Veriler!$X$1)</f>
        <v/>
      </c>
      <c r="N6587" s="116" t="str">
        <f>IF(F6587&lt;&gt;"", "İthal Girdi", IF(Veriler!T6587="", "", IF(Veriler!S6587="H", "%0,5 üzerindedir", IF(Veriler!T6587&gt;0.1, "%10 sınırı aşılmıştır.", "Uygun"))))</f>
        <v>%0,5 üzerindedir</v>
      </c>
      <c r="O6587" s="116" t="str">
        <f t="shared" si="2077"/>
        <v xml:space="preserve"> </v>
      </c>
      <c r="P6587" s="117"/>
      <c r="Q6587" s="118"/>
      <c r="R6587" s="119" t="str">
        <f t="shared" si="2078"/>
        <v/>
      </c>
      <c r="S6587" s="133">
        <f>IFERROR(IF(M6587&lt;=0.005,IF(F6587="",L6587,0),IF(F6587&lt;&gt;"",0,IF(P6587="",0,IF(P6587="H",0,IF(Q6587&lt;Veriler!$G$2,L6587*Veriler!$G$2,L6587*Q6587)))))," ")</f>
        <v>0</v>
      </c>
      <c r="T6587" s="133">
        <f>IF(Veriler!T6587&lt;=0.1, S6587, IF(AND(Veriler!T6587&gt;0.1, F6587="", P6587="E"), IF(Q6587&gt;Veriler!$G$2, Q6587*S6587, IF(Q6587&lt;Veriler!$G$2, Veriler!$G$2*S6587, Q6587*S6587)), 0))</f>
        <v>0</v>
      </c>
      <c r="U6587" s="133" t="str">
        <f t="shared" si="2079"/>
        <v xml:space="preserve"> </v>
      </c>
      <c r="V6587" s="134" t="str">
        <f>IFERROR(IF(O6587="%10 sınırı aşılmıştır.",L6587-T6587,IFERROR(IF(F6587="",IF(S6587=1,0,IF(L6587-S6587=0,"",L6587-S6587)),IF(Veriler!M6587="",L6587,IF(L6587*Veriler!M6587=0,"",L6587*Veriler!M6587))),L6587)),0)</f>
        <v/>
      </c>
      <c r="W6587" s="146"/>
      <c r="X6587" s="146"/>
      <c r="Y6587" s="146"/>
    </row>
    <row r="6588" spans="1:25" s="99" customFormat="1" ht="54.75" customHeight="1" x14ac:dyDescent="0.25">
      <c r="A6588" s="96">
        <f t="shared" si="2080"/>
        <v>4854</v>
      </c>
      <c r="B6588" s="175"/>
      <c r="C6588" s="176"/>
      <c r="D6588" s="113"/>
      <c r="E6588" s="115"/>
      <c r="F6588" s="174"/>
      <c r="G6588" s="114" t="str">
        <f t="shared" si="2075"/>
        <v/>
      </c>
      <c r="H6588" s="115"/>
      <c r="I6588" s="115"/>
      <c r="J6588" s="115"/>
      <c r="K6588" s="115"/>
      <c r="L6588" s="133" t="str">
        <f t="shared" si="2076"/>
        <v/>
      </c>
      <c r="M6588" s="116" t="str">
        <f>IF(L6588="", "", L6588/Veriler!$X$1)</f>
        <v/>
      </c>
      <c r="N6588" s="116" t="str">
        <f>IF(F6588&lt;&gt;"", "İthal Girdi", IF(Veriler!T6588="", "", IF(Veriler!S6588="H", "%0,5 üzerindedir", IF(Veriler!T6588&gt;0.1, "%10 sınırı aşılmıştır.", "Uygun"))))</f>
        <v>%0,5 üzerindedir</v>
      </c>
      <c r="O6588" s="116" t="str">
        <f t="shared" si="2077"/>
        <v xml:space="preserve"> </v>
      </c>
      <c r="P6588" s="117"/>
      <c r="Q6588" s="118"/>
      <c r="R6588" s="119" t="str">
        <f t="shared" si="2078"/>
        <v/>
      </c>
      <c r="S6588" s="133">
        <f>IFERROR(IF(M6588&lt;=0.005,IF(F6588="",L6588,0),IF(F6588&lt;&gt;"",0,IF(P6588="",0,IF(P6588="H",0,IF(Q6588&lt;Veriler!$G$2,L6588*Veriler!$G$2,L6588*Q6588)))))," ")</f>
        <v>0</v>
      </c>
      <c r="T6588" s="133">
        <f>IF(Veriler!T6588&lt;=0.1, S6588, IF(AND(Veriler!T6588&gt;0.1, F6588="", P6588="E"), IF(Q6588&gt;Veriler!$G$2, Q6588*S6588, IF(Q6588&lt;Veriler!$G$2, Veriler!$G$2*S6588, Q6588*S6588)), 0))</f>
        <v>0</v>
      </c>
      <c r="U6588" s="133" t="str">
        <f t="shared" si="2079"/>
        <v xml:space="preserve"> </v>
      </c>
      <c r="V6588" s="134" t="str">
        <f>IFERROR(IF(O6588="%10 sınırı aşılmıştır.",L6588-T6588,IFERROR(IF(F6588="",IF(S6588=1,0,IF(L6588-S6588=0,"",L6588-S6588)),IF(Veriler!M6588="",L6588,IF(L6588*Veriler!M6588=0,"",L6588*Veriler!M6588))),L6588)),0)</f>
        <v/>
      </c>
      <c r="W6588" s="146"/>
      <c r="X6588" s="146"/>
      <c r="Y6588" s="146"/>
    </row>
    <row r="6589" spans="1:25" s="99" customFormat="1" ht="54.75" customHeight="1" x14ac:dyDescent="0.25">
      <c r="A6589" s="96">
        <f t="shared" si="2080"/>
        <v>4855</v>
      </c>
      <c r="B6589" s="175"/>
      <c r="C6589" s="176"/>
      <c r="D6589" s="113"/>
      <c r="E6589" s="115"/>
      <c r="F6589" s="174"/>
      <c r="G6589" s="114" t="str">
        <f t="shared" si="2075"/>
        <v/>
      </c>
      <c r="H6589" s="115"/>
      <c r="I6589" s="115"/>
      <c r="J6589" s="115"/>
      <c r="K6589" s="115"/>
      <c r="L6589" s="133" t="str">
        <f t="shared" si="2076"/>
        <v/>
      </c>
      <c r="M6589" s="116" t="str">
        <f>IF(L6589="", "", L6589/Veriler!$X$1)</f>
        <v/>
      </c>
      <c r="N6589" s="116" t="str">
        <f>IF(F6589&lt;&gt;"", "İthal Girdi", IF(Veriler!T6589="", "", IF(Veriler!S6589="H", "%0,5 üzerindedir", IF(Veriler!T6589&gt;0.1, "%10 sınırı aşılmıştır.", "Uygun"))))</f>
        <v>%0,5 üzerindedir</v>
      </c>
      <c r="O6589" s="116" t="str">
        <f t="shared" si="2077"/>
        <v xml:space="preserve"> </v>
      </c>
      <c r="P6589" s="117"/>
      <c r="Q6589" s="118"/>
      <c r="R6589" s="119" t="str">
        <f t="shared" si="2078"/>
        <v/>
      </c>
      <c r="S6589" s="133">
        <f>IFERROR(IF(M6589&lt;=0.005,IF(F6589="",L6589,0),IF(F6589&lt;&gt;"",0,IF(P6589="",0,IF(P6589="H",0,IF(Q6589&lt;Veriler!$G$2,L6589*Veriler!$G$2,L6589*Q6589)))))," ")</f>
        <v>0</v>
      </c>
      <c r="T6589" s="133">
        <f>IF(Veriler!T6589&lt;=0.1, S6589, IF(AND(Veriler!T6589&gt;0.1, F6589="", P6589="E"), IF(Q6589&gt;Veriler!$G$2, Q6589*S6589, IF(Q6589&lt;Veriler!$G$2, Veriler!$G$2*S6589, Q6589*S6589)), 0))</f>
        <v>0</v>
      </c>
      <c r="U6589" s="133" t="str">
        <f t="shared" si="2079"/>
        <v xml:space="preserve"> </v>
      </c>
      <c r="V6589" s="134" t="str">
        <f>IFERROR(IF(O6589="%10 sınırı aşılmıştır.",L6589-T6589,IFERROR(IF(F6589="",IF(S6589=1,0,IF(L6589-S6589=0,"",L6589-S6589)),IF(Veriler!M6589="",L6589,IF(L6589*Veriler!M6589=0,"",L6589*Veriler!M6589))),L6589)),0)</f>
        <v/>
      </c>
      <c r="W6589" s="146"/>
      <c r="X6589" s="146"/>
      <c r="Y6589" s="146"/>
    </row>
    <row r="6590" spans="1:25" s="99" customFormat="1" ht="54.75" customHeight="1" x14ac:dyDescent="0.25">
      <c r="A6590" s="96">
        <f t="shared" si="2080"/>
        <v>4856</v>
      </c>
      <c r="B6590" s="175"/>
      <c r="C6590" s="176"/>
      <c r="D6590" s="113"/>
      <c r="E6590" s="115"/>
      <c r="F6590" s="174"/>
      <c r="G6590" s="114" t="str">
        <f t="shared" si="2075"/>
        <v/>
      </c>
      <c r="H6590" s="115"/>
      <c r="I6590" s="115"/>
      <c r="J6590" s="115"/>
      <c r="K6590" s="115"/>
      <c r="L6590" s="133" t="str">
        <f t="shared" si="2076"/>
        <v/>
      </c>
      <c r="M6590" s="116" t="str">
        <f>IF(L6590="", "", L6590/Veriler!$X$1)</f>
        <v/>
      </c>
      <c r="N6590" s="116" t="str">
        <f>IF(F6590&lt;&gt;"", "İthal Girdi", IF(Veriler!T6590="", "", IF(Veriler!S6590="H", "%0,5 üzerindedir", IF(Veriler!T6590&gt;0.1, "%10 sınırı aşılmıştır.", "Uygun"))))</f>
        <v>%0,5 üzerindedir</v>
      </c>
      <c r="O6590" s="116" t="str">
        <f t="shared" si="2077"/>
        <v xml:space="preserve"> </v>
      </c>
      <c r="P6590" s="117"/>
      <c r="Q6590" s="118"/>
      <c r="R6590" s="119" t="str">
        <f t="shared" si="2078"/>
        <v/>
      </c>
      <c r="S6590" s="133">
        <f>IFERROR(IF(M6590&lt;=0.005,IF(F6590="",L6590,0),IF(F6590&lt;&gt;"",0,IF(P6590="",0,IF(P6590="H",0,IF(Q6590&lt;Veriler!$G$2,L6590*Veriler!$G$2,L6590*Q6590)))))," ")</f>
        <v>0</v>
      </c>
      <c r="T6590" s="133">
        <f>IF(Veriler!T6590&lt;=0.1, S6590, IF(AND(Veriler!T6590&gt;0.1, F6590="", P6590="E"), IF(Q6590&gt;Veriler!$G$2, Q6590*S6590, IF(Q6590&lt;Veriler!$G$2, Veriler!$G$2*S6590, Q6590*S6590)), 0))</f>
        <v>0</v>
      </c>
      <c r="U6590" s="133" t="str">
        <f t="shared" si="2079"/>
        <v xml:space="preserve"> </v>
      </c>
      <c r="V6590" s="134" t="str">
        <f>IFERROR(IF(O6590="%10 sınırı aşılmıştır.",L6590-T6590,IFERROR(IF(F6590="",IF(S6590=1,0,IF(L6590-S6590=0,"",L6590-S6590)),IF(Veriler!M6590="",L6590,IF(L6590*Veriler!M6590=0,"",L6590*Veriler!M6590))),L6590)),0)</f>
        <v/>
      </c>
      <c r="W6590" s="146"/>
      <c r="X6590" s="146"/>
      <c r="Y6590" s="146"/>
    </row>
    <row r="6591" spans="1:25" s="99" customFormat="1" ht="54.75" customHeight="1" x14ac:dyDescent="0.25">
      <c r="A6591" s="96">
        <f t="shared" si="2080"/>
        <v>4857</v>
      </c>
      <c r="B6591" s="175"/>
      <c r="C6591" s="176"/>
      <c r="D6591" s="113"/>
      <c r="E6591" s="115"/>
      <c r="F6591" s="174"/>
      <c r="G6591" s="114" t="str">
        <f t="shared" si="2075"/>
        <v/>
      </c>
      <c r="H6591" s="115"/>
      <c r="I6591" s="115"/>
      <c r="J6591" s="115"/>
      <c r="K6591" s="115"/>
      <c r="L6591" s="133" t="str">
        <f t="shared" si="2076"/>
        <v/>
      </c>
      <c r="M6591" s="116" t="str">
        <f>IF(L6591="", "", L6591/Veriler!$X$1)</f>
        <v/>
      </c>
      <c r="N6591" s="116" t="str">
        <f>IF(F6591&lt;&gt;"", "İthal Girdi", IF(Veriler!T6591="", "", IF(Veriler!S6591="H", "%0,5 üzerindedir", IF(Veriler!T6591&gt;0.1, "%10 sınırı aşılmıştır.", "Uygun"))))</f>
        <v>%0,5 üzerindedir</v>
      </c>
      <c r="O6591" s="116" t="str">
        <f t="shared" si="2077"/>
        <v xml:space="preserve"> </v>
      </c>
      <c r="P6591" s="117"/>
      <c r="Q6591" s="118"/>
      <c r="R6591" s="119" t="str">
        <f t="shared" si="2078"/>
        <v/>
      </c>
      <c r="S6591" s="133">
        <f>IFERROR(IF(M6591&lt;=0.005,IF(F6591="",L6591,0),IF(F6591&lt;&gt;"",0,IF(P6591="",0,IF(P6591="H",0,IF(Q6591&lt;Veriler!$G$2,L6591*Veriler!$G$2,L6591*Q6591)))))," ")</f>
        <v>0</v>
      </c>
      <c r="T6591" s="133">
        <f>IF(Veriler!T6591&lt;=0.1, S6591, IF(AND(Veriler!T6591&gt;0.1, F6591="", P6591="E"), IF(Q6591&gt;Veriler!$G$2, Q6591*S6591, IF(Q6591&lt;Veriler!$G$2, Veriler!$G$2*S6591, Q6591*S6591)), 0))</f>
        <v>0</v>
      </c>
      <c r="U6591" s="133" t="str">
        <f t="shared" si="2079"/>
        <v xml:space="preserve"> </v>
      </c>
      <c r="V6591" s="134" t="str">
        <f>IFERROR(IF(O6591="%10 sınırı aşılmıştır.",L6591-T6591,IFERROR(IF(F6591="",IF(S6591=1,0,IF(L6591-S6591=0,"",L6591-S6591)),IF(Veriler!M6591="",L6591,IF(L6591*Veriler!M6591=0,"",L6591*Veriler!M6591))),L6591)),0)</f>
        <v/>
      </c>
      <c r="W6591" s="146"/>
      <c r="X6591" s="146"/>
      <c r="Y6591" s="146"/>
    </row>
    <row r="6592" spans="1:25" s="99" customFormat="1" ht="54.75" customHeight="1" x14ac:dyDescent="0.25">
      <c r="A6592" s="96">
        <f t="shared" si="2080"/>
        <v>4858</v>
      </c>
      <c r="B6592" s="175"/>
      <c r="C6592" s="176"/>
      <c r="D6592" s="113"/>
      <c r="E6592" s="115"/>
      <c r="F6592" s="174"/>
      <c r="G6592" s="114" t="str">
        <f t="shared" si="2075"/>
        <v/>
      </c>
      <c r="H6592" s="115"/>
      <c r="I6592" s="115"/>
      <c r="J6592" s="115"/>
      <c r="K6592" s="115"/>
      <c r="L6592" s="133" t="str">
        <f t="shared" si="2076"/>
        <v/>
      </c>
      <c r="M6592" s="116" t="str">
        <f>IF(L6592="", "", L6592/Veriler!$X$1)</f>
        <v/>
      </c>
      <c r="N6592" s="116" t="str">
        <f>IF(F6592&lt;&gt;"", "İthal Girdi", IF(Veriler!T6592="", "", IF(Veriler!S6592="H", "%0,5 üzerindedir", IF(Veriler!T6592&gt;0.1, "%10 sınırı aşılmıştır.", "Uygun"))))</f>
        <v>%0,5 üzerindedir</v>
      </c>
      <c r="O6592" s="116" t="str">
        <f t="shared" si="2077"/>
        <v xml:space="preserve"> </v>
      </c>
      <c r="P6592" s="117"/>
      <c r="Q6592" s="118"/>
      <c r="R6592" s="119" t="str">
        <f t="shared" si="2078"/>
        <v/>
      </c>
      <c r="S6592" s="133">
        <f>IFERROR(IF(M6592&lt;=0.005,IF(F6592="",L6592,0),IF(F6592&lt;&gt;"",0,IF(P6592="",0,IF(P6592="H",0,IF(Q6592&lt;Veriler!$G$2,L6592*Veriler!$G$2,L6592*Q6592)))))," ")</f>
        <v>0</v>
      </c>
      <c r="T6592" s="133">
        <f>IF(Veriler!T6592&lt;=0.1, S6592, IF(AND(Veriler!T6592&gt;0.1, F6592="", P6592="E"), IF(Q6592&gt;Veriler!$G$2, Q6592*S6592, IF(Q6592&lt;Veriler!$G$2, Veriler!$G$2*S6592, Q6592*S6592)), 0))</f>
        <v>0</v>
      </c>
      <c r="U6592" s="133" t="str">
        <f t="shared" si="2079"/>
        <v xml:space="preserve"> </v>
      </c>
      <c r="V6592" s="134" t="str">
        <f>IFERROR(IF(O6592="%10 sınırı aşılmıştır.",L6592-T6592,IFERROR(IF(F6592="",IF(S6592=1,0,IF(L6592-S6592=0,"",L6592-S6592)),IF(Veriler!M6592="",L6592,IF(L6592*Veriler!M6592=0,"",L6592*Veriler!M6592))),L6592)),0)</f>
        <v/>
      </c>
      <c r="W6592" s="146"/>
      <c r="X6592" s="146"/>
      <c r="Y6592" s="146"/>
    </row>
    <row r="6593" spans="1:25" s="99" customFormat="1" ht="36" hidden="1" customHeight="1" x14ac:dyDescent="0.25">
      <c r="A6593" s="101"/>
      <c r="B6593" s="191" t="s">
        <v>16</v>
      </c>
      <c r="C6593" s="176"/>
      <c r="D6593" s="120"/>
      <c r="E6593" s="171"/>
      <c r="F6593" s="172"/>
      <c r="G6593" s="121"/>
      <c r="H6593" s="115"/>
      <c r="I6593" s="115"/>
      <c r="J6593" s="115"/>
      <c r="K6593" s="115"/>
      <c r="L6593" s="121"/>
      <c r="M6593" s="121"/>
      <c r="N6593" s="121"/>
      <c r="O6593" s="121"/>
      <c r="P6593" s="120"/>
      <c r="Q6593" s="120"/>
      <c r="R6593" s="183"/>
      <c r="S6593" s="184"/>
      <c r="T6593" s="121"/>
      <c r="U6593" s="121"/>
      <c r="V6593" s="121"/>
      <c r="W6593" s="146"/>
      <c r="X6593" s="146"/>
      <c r="Y6593" s="146"/>
    </row>
    <row r="6594" spans="1:25" s="99" customFormat="1" ht="54.75" customHeight="1" x14ac:dyDescent="0.25">
      <c r="A6594" s="96">
        <f>A6592+1</f>
        <v>4859</v>
      </c>
      <c r="B6594" s="175"/>
      <c r="C6594" s="176"/>
      <c r="D6594" s="113"/>
      <c r="E6594" s="115"/>
      <c r="F6594" s="174"/>
      <c r="G6594" s="114" t="str">
        <f t="shared" ref="G6594:G6607" si="2081">IF(AND(F6594&lt;&gt;"",V6594&lt;&gt;"",L6594&lt;&gt;0),V6594/L6594,"")</f>
        <v/>
      </c>
      <c r="H6594" s="115"/>
      <c r="I6594" s="115"/>
      <c r="J6594" s="115"/>
      <c r="K6594" s="115"/>
      <c r="L6594" s="133" t="str">
        <f t="shared" ref="L6594:L6607" si="2082">IF(AND(H6594&lt;&gt;0, J6594&lt;&gt;0, K6594&lt;&gt;0), H6594*J6594*K6594, "")</f>
        <v/>
      </c>
      <c r="M6594" s="116" t="str">
        <f>IF(L6594="", "", L6594/Veriler!$X$1)</f>
        <v/>
      </c>
      <c r="N6594" s="116" t="str">
        <f>IF(F6594&lt;&gt;"", "İthal Girdi", IF(Veriler!T6594="", "", IF(Veriler!S6594="H", "%0,5 üzerindedir", IF(Veriler!T6594&gt;0.1, "%10 sınırı aşılmıştır.", "Uygun"))))</f>
        <v>%0,5 üzerindedir</v>
      </c>
      <c r="O6594" s="116" t="str">
        <f t="shared" ref="O6594:O6607" si="2083">IF(M6594=""," ",N6594)</f>
        <v xml:space="preserve"> </v>
      </c>
      <c r="P6594" s="117"/>
      <c r="Q6594" s="118"/>
      <c r="R6594" s="119" t="str">
        <f t="shared" ref="R6594:R6607" si="2084">IFERROR(IF(AND(T6594&lt;&gt;"",L6594&lt;&gt;"",L6594&lt;&gt;0,T6594&lt;&gt;0),T6594/L6594,"")," ")</f>
        <v/>
      </c>
      <c r="S6594" s="133">
        <f>IFERROR(IF(M6594&lt;=0.005,IF(F6594="",L6594,0),IF(F6594&lt;&gt;"",0,IF(P6594="",0,IF(P6594="H",0,IF(Q6594&lt;Veriler!$G$2,L6594*Veriler!$G$2,L6594*Q6594)))))," ")</f>
        <v>0</v>
      </c>
      <c r="T6594" s="133">
        <f>IF(Veriler!T6594&lt;=0.1, S6594, IF(AND(Veriler!T6594&gt;0.1, F6594="", P6594="E"), IF(Q6594&gt;Veriler!$G$2, Q6594*S6594, IF(Q6594&lt;Veriler!$G$2, Veriler!$G$2*S6594, Q6594*S6594)), 0))</f>
        <v>0</v>
      </c>
      <c r="U6594" s="133" t="str">
        <f t="shared" ref="U6594:U6607" si="2085">IF(T6594=0," ",T6594)</f>
        <v xml:space="preserve"> </v>
      </c>
      <c r="V6594" s="134" t="str">
        <f>IFERROR(IF(O6594="%10 sınırı aşılmıştır.",L6594-T6594,IFERROR(IF(F6594="",IF(S6594=1,0,IF(L6594-S6594=0,"",L6594-S6594)),IF(Veriler!M6594="",L6594,IF(L6594*Veriler!M6594=0,"",L6594*Veriler!M6594))),L6594)),0)</f>
        <v/>
      </c>
      <c r="W6594" s="146"/>
      <c r="X6594" s="146"/>
      <c r="Y6594" s="146"/>
    </row>
    <row r="6595" spans="1:25" s="99" customFormat="1" ht="54.75" customHeight="1" x14ac:dyDescent="0.25">
      <c r="A6595" s="96">
        <f t="shared" ref="A6595:A6607" si="2086">A6594+1</f>
        <v>4860</v>
      </c>
      <c r="B6595" s="175"/>
      <c r="C6595" s="176"/>
      <c r="D6595" s="113"/>
      <c r="E6595" s="115"/>
      <c r="F6595" s="174"/>
      <c r="G6595" s="114" t="str">
        <f t="shared" si="2081"/>
        <v/>
      </c>
      <c r="H6595" s="115"/>
      <c r="I6595" s="115"/>
      <c r="J6595" s="115"/>
      <c r="K6595" s="115"/>
      <c r="L6595" s="133" t="str">
        <f t="shared" si="2082"/>
        <v/>
      </c>
      <c r="M6595" s="116" t="str">
        <f>IF(L6595="", "", L6595/Veriler!$X$1)</f>
        <v/>
      </c>
      <c r="N6595" s="116" t="str">
        <f>IF(F6595&lt;&gt;"", "İthal Girdi", IF(Veriler!T6595="", "", IF(Veriler!S6595="H", "%0,5 üzerindedir", IF(Veriler!T6595&gt;0.1, "%10 sınırı aşılmıştır.", "Uygun"))))</f>
        <v>%0,5 üzerindedir</v>
      </c>
      <c r="O6595" s="116" t="str">
        <f t="shared" si="2083"/>
        <v xml:space="preserve"> </v>
      </c>
      <c r="P6595" s="117"/>
      <c r="Q6595" s="118"/>
      <c r="R6595" s="119" t="str">
        <f t="shared" si="2084"/>
        <v/>
      </c>
      <c r="S6595" s="133">
        <f>IFERROR(IF(M6595&lt;=0.005,IF(F6595="",L6595,0),IF(F6595&lt;&gt;"",0,IF(P6595="",0,IF(P6595="H",0,IF(Q6595&lt;Veriler!$G$2,L6595*Veriler!$G$2,L6595*Q6595)))))," ")</f>
        <v>0</v>
      </c>
      <c r="T6595" s="133">
        <f>IF(Veriler!T6595&lt;=0.1, S6595, IF(AND(Veriler!T6595&gt;0.1, F6595="", P6595="E"), IF(Q6595&gt;Veriler!$G$2, Q6595*S6595, IF(Q6595&lt;Veriler!$G$2, Veriler!$G$2*S6595, Q6595*S6595)), 0))</f>
        <v>0</v>
      </c>
      <c r="U6595" s="133" t="str">
        <f t="shared" si="2085"/>
        <v xml:space="preserve"> </v>
      </c>
      <c r="V6595" s="134" t="str">
        <f>IFERROR(IF(O6595="%10 sınırı aşılmıştır.",L6595-T6595,IFERROR(IF(F6595="",IF(S6595=1,0,IF(L6595-S6595=0,"",L6595-S6595)),IF(Veriler!M6595="",L6595,IF(L6595*Veriler!M6595=0,"",L6595*Veriler!M6595))),L6595)),0)</f>
        <v/>
      </c>
      <c r="W6595" s="146"/>
      <c r="X6595" s="146"/>
      <c r="Y6595" s="146"/>
    </row>
    <row r="6596" spans="1:25" s="99" customFormat="1" ht="54.75" customHeight="1" x14ac:dyDescent="0.25">
      <c r="A6596" s="96">
        <f t="shared" si="2086"/>
        <v>4861</v>
      </c>
      <c r="B6596" s="175"/>
      <c r="C6596" s="176"/>
      <c r="D6596" s="113"/>
      <c r="E6596" s="115"/>
      <c r="F6596" s="174"/>
      <c r="G6596" s="114" t="str">
        <f t="shared" si="2081"/>
        <v/>
      </c>
      <c r="H6596" s="115"/>
      <c r="I6596" s="115"/>
      <c r="J6596" s="115"/>
      <c r="K6596" s="115"/>
      <c r="L6596" s="133" t="str">
        <f t="shared" si="2082"/>
        <v/>
      </c>
      <c r="M6596" s="116" t="str">
        <f>IF(L6596="", "", L6596/Veriler!$X$1)</f>
        <v/>
      </c>
      <c r="N6596" s="116" t="str">
        <f>IF(F6596&lt;&gt;"", "İthal Girdi", IF(Veriler!T6596="", "", IF(Veriler!S6596="H", "%0,5 üzerindedir", IF(Veriler!T6596&gt;0.1, "%10 sınırı aşılmıştır.", "Uygun"))))</f>
        <v>%0,5 üzerindedir</v>
      </c>
      <c r="O6596" s="116" t="str">
        <f t="shared" si="2083"/>
        <v xml:space="preserve"> </v>
      </c>
      <c r="P6596" s="117"/>
      <c r="Q6596" s="118"/>
      <c r="R6596" s="119" t="str">
        <f t="shared" si="2084"/>
        <v/>
      </c>
      <c r="S6596" s="133">
        <f>IFERROR(IF(M6596&lt;=0.005,IF(F6596="",L6596,0),IF(F6596&lt;&gt;"",0,IF(P6596="",0,IF(P6596="H",0,IF(Q6596&lt;Veriler!$G$2,L6596*Veriler!$G$2,L6596*Q6596)))))," ")</f>
        <v>0</v>
      </c>
      <c r="T6596" s="133">
        <f>IF(Veriler!T6596&lt;=0.1, S6596, IF(AND(Veriler!T6596&gt;0.1, F6596="", P6596="E"), IF(Q6596&gt;Veriler!$G$2, Q6596*S6596, IF(Q6596&lt;Veriler!$G$2, Veriler!$G$2*S6596, Q6596*S6596)), 0))</f>
        <v>0</v>
      </c>
      <c r="U6596" s="133" t="str">
        <f t="shared" si="2085"/>
        <v xml:space="preserve"> </v>
      </c>
      <c r="V6596" s="134" t="str">
        <f>IFERROR(IF(O6596="%10 sınırı aşılmıştır.",L6596-T6596,IFERROR(IF(F6596="",IF(S6596=1,0,IF(L6596-S6596=0,"",L6596-S6596)),IF(Veriler!M6596="",L6596,IF(L6596*Veriler!M6596=0,"",L6596*Veriler!M6596))),L6596)),0)</f>
        <v/>
      </c>
      <c r="W6596" s="146"/>
      <c r="X6596" s="146"/>
      <c r="Y6596" s="146"/>
    </row>
    <row r="6597" spans="1:25" s="99" customFormat="1" ht="54.75" customHeight="1" x14ac:dyDescent="0.25">
      <c r="A6597" s="96">
        <f t="shared" si="2086"/>
        <v>4862</v>
      </c>
      <c r="B6597" s="175"/>
      <c r="C6597" s="176"/>
      <c r="D6597" s="113"/>
      <c r="E6597" s="115"/>
      <c r="F6597" s="174"/>
      <c r="G6597" s="114" t="str">
        <f t="shared" si="2081"/>
        <v/>
      </c>
      <c r="H6597" s="115"/>
      <c r="I6597" s="115"/>
      <c r="J6597" s="115"/>
      <c r="K6597" s="115"/>
      <c r="L6597" s="133" t="str">
        <f t="shared" si="2082"/>
        <v/>
      </c>
      <c r="M6597" s="116" t="str">
        <f>IF(L6597="", "", L6597/Veriler!$X$1)</f>
        <v/>
      </c>
      <c r="N6597" s="116" t="str">
        <f>IF(F6597&lt;&gt;"", "İthal Girdi", IF(Veriler!T6597="", "", IF(Veriler!S6597="H", "%0,5 üzerindedir", IF(Veriler!T6597&gt;0.1, "%10 sınırı aşılmıştır.", "Uygun"))))</f>
        <v>%0,5 üzerindedir</v>
      </c>
      <c r="O6597" s="116" t="str">
        <f t="shared" si="2083"/>
        <v xml:space="preserve"> </v>
      </c>
      <c r="P6597" s="117"/>
      <c r="Q6597" s="118"/>
      <c r="R6597" s="119" t="str">
        <f t="shared" si="2084"/>
        <v/>
      </c>
      <c r="S6597" s="133">
        <f>IFERROR(IF(M6597&lt;=0.005,IF(F6597="",L6597,0),IF(F6597&lt;&gt;"",0,IF(P6597="",0,IF(P6597="H",0,IF(Q6597&lt;Veriler!$G$2,L6597*Veriler!$G$2,L6597*Q6597)))))," ")</f>
        <v>0</v>
      </c>
      <c r="T6597" s="133">
        <f>IF(Veriler!T6597&lt;=0.1, S6597, IF(AND(Veriler!T6597&gt;0.1, F6597="", P6597="E"), IF(Q6597&gt;Veriler!$G$2, Q6597*S6597, IF(Q6597&lt;Veriler!$G$2, Veriler!$G$2*S6597, Q6597*S6597)), 0))</f>
        <v>0</v>
      </c>
      <c r="U6597" s="133" t="str">
        <f t="shared" si="2085"/>
        <v xml:space="preserve"> </v>
      </c>
      <c r="V6597" s="134" t="str">
        <f>IFERROR(IF(O6597="%10 sınırı aşılmıştır.",L6597-T6597,IFERROR(IF(F6597="",IF(S6597=1,0,IF(L6597-S6597=0,"",L6597-S6597)),IF(Veriler!M6597="",L6597,IF(L6597*Veriler!M6597=0,"",L6597*Veriler!M6597))),L6597)),0)</f>
        <v/>
      </c>
      <c r="W6597" s="146"/>
      <c r="X6597" s="146"/>
      <c r="Y6597" s="146"/>
    </row>
    <row r="6598" spans="1:25" s="99" customFormat="1" ht="54.75" customHeight="1" x14ac:dyDescent="0.25">
      <c r="A6598" s="96">
        <f t="shared" si="2086"/>
        <v>4863</v>
      </c>
      <c r="B6598" s="175"/>
      <c r="C6598" s="176"/>
      <c r="D6598" s="113"/>
      <c r="E6598" s="115"/>
      <c r="F6598" s="174"/>
      <c r="G6598" s="114" t="str">
        <f t="shared" si="2081"/>
        <v/>
      </c>
      <c r="H6598" s="115"/>
      <c r="I6598" s="115"/>
      <c r="J6598" s="115"/>
      <c r="K6598" s="115"/>
      <c r="L6598" s="133" t="str">
        <f t="shared" si="2082"/>
        <v/>
      </c>
      <c r="M6598" s="116" t="str">
        <f>IF(L6598="", "", L6598/Veriler!$X$1)</f>
        <v/>
      </c>
      <c r="N6598" s="116" t="str">
        <f>IF(F6598&lt;&gt;"", "İthal Girdi", IF(Veriler!T6598="", "", IF(Veriler!S6598="H", "%0,5 üzerindedir", IF(Veriler!T6598&gt;0.1, "%10 sınırı aşılmıştır.", "Uygun"))))</f>
        <v>%0,5 üzerindedir</v>
      </c>
      <c r="O6598" s="116" t="str">
        <f t="shared" si="2083"/>
        <v xml:space="preserve"> </v>
      </c>
      <c r="P6598" s="117"/>
      <c r="Q6598" s="118"/>
      <c r="R6598" s="119" t="str">
        <f t="shared" si="2084"/>
        <v/>
      </c>
      <c r="S6598" s="133">
        <f>IFERROR(IF(M6598&lt;=0.005,IF(F6598="",L6598,0),IF(F6598&lt;&gt;"",0,IF(P6598="",0,IF(P6598="H",0,IF(Q6598&lt;Veriler!$G$2,L6598*Veriler!$G$2,L6598*Q6598)))))," ")</f>
        <v>0</v>
      </c>
      <c r="T6598" s="133">
        <f>IF(Veriler!T6598&lt;=0.1, S6598, IF(AND(Veriler!T6598&gt;0.1, F6598="", P6598="E"), IF(Q6598&gt;Veriler!$G$2, Q6598*S6598, IF(Q6598&lt;Veriler!$G$2, Veriler!$G$2*S6598, Q6598*S6598)), 0))</f>
        <v>0</v>
      </c>
      <c r="U6598" s="133" t="str">
        <f t="shared" si="2085"/>
        <v xml:space="preserve"> </v>
      </c>
      <c r="V6598" s="134" t="str">
        <f>IFERROR(IF(O6598="%10 sınırı aşılmıştır.",L6598-T6598,IFERROR(IF(F6598="",IF(S6598=1,0,IF(L6598-S6598=0,"",L6598-S6598)),IF(Veriler!M6598="",L6598,IF(L6598*Veriler!M6598=0,"",L6598*Veriler!M6598))),L6598)),0)</f>
        <v/>
      </c>
      <c r="W6598" s="146"/>
      <c r="X6598" s="146"/>
      <c r="Y6598" s="146"/>
    </row>
    <row r="6599" spans="1:25" s="99" customFormat="1" ht="54.75" customHeight="1" x14ac:dyDescent="0.25">
      <c r="A6599" s="96">
        <f t="shared" si="2086"/>
        <v>4864</v>
      </c>
      <c r="B6599" s="175"/>
      <c r="C6599" s="176"/>
      <c r="D6599" s="113"/>
      <c r="E6599" s="115"/>
      <c r="F6599" s="174"/>
      <c r="G6599" s="114" t="str">
        <f t="shared" si="2081"/>
        <v/>
      </c>
      <c r="H6599" s="115"/>
      <c r="I6599" s="115"/>
      <c r="J6599" s="115"/>
      <c r="K6599" s="115"/>
      <c r="L6599" s="133" t="str">
        <f t="shared" si="2082"/>
        <v/>
      </c>
      <c r="M6599" s="116" t="str">
        <f>IF(L6599="", "", L6599/Veriler!$X$1)</f>
        <v/>
      </c>
      <c r="N6599" s="116" t="str">
        <f>IF(F6599&lt;&gt;"", "İthal Girdi", IF(Veriler!T6599="", "", IF(Veriler!S6599="H", "%0,5 üzerindedir", IF(Veriler!T6599&gt;0.1, "%10 sınırı aşılmıştır.", "Uygun"))))</f>
        <v>%0,5 üzerindedir</v>
      </c>
      <c r="O6599" s="116" t="str">
        <f t="shared" si="2083"/>
        <v xml:space="preserve"> </v>
      </c>
      <c r="P6599" s="117"/>
      <c r="Q6599" s="118"/>
      <c r="R6599" s="119" t="str">
        <f t="shared" si="2084"/>
        <v/>
      </c>
      <c r="S6599" s="133">
        <f>IFERROR(IF(M6599&lt;=0.005,IF(F6599="",L6599,0),IF(F6599&lt;&gt;"",0,IF(P6599="",0,IF(P6599="H",0,IF(Q6599&lt;Veriler!$G$2,L6599*Veriler!$G$2,L6599*Q6599)))))," ")</f>
        <v>0</v>
      </c>
      <c r="T6599" s="133">
        <f>IF(Veriler!T6599&lt;=0.1, S6599, IF(AND(Veriler!T6599&gt;0.1, F6599="", P6599="E"), IF(Q6599&gt;Veriler!$G$2, Q6599*S6599, IF(Q6599&lt;Veriler!$G$2, Veriler!$G$2*S6599, Q6599*S6599)), 0))</f>
        <v>0</v>
      </c>
      <c r="U6599" s="133" t="str">
        <f t="shared" si="2085"/>
        <v xml:space="preserve"> </v>
      </c>
      <c r="V6599" s="134" t="str">
        <f>IFERROR(IF(O6599="%10 sınırı aşılmıştır.",L6599-T6599,IFERROR(IF(F6599="",IF(S6599=1,0,IF(L6599-S6599=0,"",L6599-S6599)),IF(Veriler!M6599="",L6599,IF(L6599*Veriler!M6599=0,"",L6599*Veriler!M6599))),L6599)),0)</f>
        <v/>
      </c>
      <c r="W6599" s="146"/>
      <c r="X6599" s="146"/>
      <c r="Y6599" s="146"/>
    </row>
    <row r="6600" spans="1:25" s="99" customFormat="1" ht="54.75" customHeight="1" x14ac:dyDescent="0.25">
      <c r="A6600" s="96">
        <f t="shared" si="2086"/>
        <v>4865</v>
      </c>
      <c r="B6600" s="175"/>
      <c r="C6600" s="176"/>
      <c r="D6600" s="113"/>
      <c r="E6600" s="115"/>
      <c r="F6600" s="174"/>
      <c r="G6600" s="114" t="str">
        <f t="shared" si="2081"/>
        <v/>
      </c>
      <c r="H6600" s="115"/>
      <c r="I6600" s="115"/>
      <c r="J6600" s="115"/>
      <c r="K6600" s="115"/>
      <c r="L6600" s="133" t="str">
        <f t="shared" si="2082"/>
        <v/>
      </c>
      <c r="M6600" s="116" t="str">
        <f>IF(L6600="", "", L6600/Veriler!$X$1)</f>
        <v/>
      </c>
      <c r="N6600" s="116" t="str">
        <f>IF(F6600&lt;&gt;"", "İthal Girdi", IF(Veriler!T6600="", "", IF(Veriler!S6600="H", "%0,5 üzerindedir", IF(Veriler!T6600&gt;0.1, "%10 sınırı aşılmıştır.", "Uygun"))))</f>
        <v>%0,5 üzerindedir</v>
      </c>
      <c r="O6600" s="116" t="str">
        <f t="shared" si="2083"/>
        <v xml:space="preserve"> </v>
      </c>
      <c r="P6600" s="117"/>
      <c r="Q6600" s="118"/>
      <c r="R6600" s="119" t="str">
        <f t="shared" si="2084"/>
        <v/>
      </c>
      <c r="S6600" s="133">
        <f>IFERROR(IF(M6600&lt;=0.005,IF(F6600="",L6600,0),IF(F6600&lt;&gt;"",0,IF(P6600="",0,IF(P6600="H",0,IF(Q6600&lt;Veriler!$G$2,L6600*Veriler!$G$2,L6600*Q6600)))))," ")</f>
        <v>0</v>
      </c>
      <c r="T6600" s="133">
        <f>IF(Veriler!T6600&lt;=0.1, S6600, IF(AND(Veriler!T6600&gt;0.1, F6600="", P6600="E"), IF(Q6600&gt;Veriler!$G$2, Q6600*S6600, IF(Q6600&lt;Veriler!$G$2, Veriler!$G$2*S6600, Q6600*S6600)), 0))</f>
        <v>0</v>
      </c>
      <c r="U6600" s="133" t="str">
        <f t="shared" si="2085"/>
        <v xml:space="preserve"> </v>
      </c>
      <c r="V6600" s="134" t="str">
        <f>IFERROR(IF(O6600="%10 sınırı aşılmıştır.",L6600-T6600,IFERROR(IF(F6600="",IF(S6600=1,0,IF(L6600-S6600=0,"",L6600-S6600)),IF(Veriler!M6600="",L6600,IF(L6600*Veriler!M6600=0,"",L6600*Veriler!M6600))),L6600)),0)</f>
        <v/>
      </c>
      <c r="W6600" s="146"/>
      <c r="X6600" s="146"/>
      <c r="Y6600" s="146"/>
    </row>
    <row r="6601" spans="1:25" s="99" customFormat="1" ht="54.75" customHeight="1" x14ac:dyDescent="0.25">
      <c r="A6601" s="96">
        <f t="shared" si="2086"/>
        <v>4866</v>
      </c>
      <c r="B6601" s="175"/>
      <c r="C6601" s="176"/>
      <c r="D6601" s="113"/>
      <c r="E6601" s="115"/>
      <c r="F6601" s="174"/>
      <c r="G6601" s="114" t="str">
        <f t="shared" si="2081"/>
        <v/>
      </c>
      <c r="H6601" s="115"/>
      <c r="I6601" s="115"/>
      <c r="J6601" s="115"/>
      <c r="K6601" s="115"/>
      <c r="L6601" s="133" t="str">
        <f t="shared" si="2082"/>
        <v/>
      </c>
      <c r="M6601" s="116" t="str">
        <f>IF(L6601="", "", L6601/Veriler!$X$1)</f>
        <v/>
      </c>
      <c r="N6601" s="116" t="str">
        <f>IF(F6601&lt;&gt;"", "İthal Girdi", IF(Veriler!T6601="", "", IF(Veriler!S6601="H", "%0,5 üzerindedir", IF(Veriler!T6601&gt;0.1, "%10 sınırı aşılmıştır.", "Uygun"))))</f>
        <v>%0,5 üzerindedir</v>
      </c>
      <c r="O6601" s="116" t="str">
        <f t="shared" si="2083"/>
        <v xml:space="preserve"> </v>
      </c>
      <c r="P6601" s="117"/>
      <c r="Q6601" s="118"/>
      <c r="R6601" s="119" t="str">
        <f t="shared" si="2084"/>
        <v/>
      </c>
      <c r="S6601" s="133">
        <f>IFERROR(IF(M6601&lt;=0.005,IF(F6601="",L6601,0),IF(F6601&lt;&gt;"",0,IF(P6601="",0,IF(P6601="H",0,IF(Q6601&lt;Veriler!$G$2,L6601*Veriler!$G$2,L6601*Q6601)))))," ")</f>
        <v>0</v>
      </c>
      <c r="T6601" s="133">
        <f>IF(Veriler!T6601&lt;=0.1, S6601, IF(AND(Veriler!T6601&gt;0.1, F6601="", P6601="E"), IF(Q6601&gt;Veriler!$G$2, Q6601*S6601, IF(Q6601&lt;Veriler!$G$2, Veriler!$G$2*S6601, Q6601*S6601)), 0))</f>
        <v>0</v>
      </c>
      <c r="U6601" s="133" t="str">
        <f t="shared" si="2085"/>
        <v xml:space="preserve"> </v>
      </c>
      <c r="V6601" s="134" t="str">
        <f>IFERROR(IF(O6601="%10 sınırı aşılmıştır.",L6601-T6601,IFERROR(IF(F6601="",IF(S6601=1,0,IF(L6601-S6601=0,"",L6601-S6601)),IF(Veriler!M6601="",L6601,IF(L6601*Veriler!M6601=0,"",L6601*Veriler!M6601))),L6601)),0)</f>
        <v/>
      </c>
      <c r="W6601" s="146"/>
      <c r="X6601" s="146"/>
      <c r="Y6601" s="146"/>
    </row>
    <row r="6602" spans="1:25" s="99" customFormat="1" ht="54.75" customHeight="1" x14ac:dyDescent="0.25">
      <c r="A6602" s="96">
        <f t="shared" si="2086"/>
        <v>4867</v>
      </c>
      <c r="B6602" s="175"/>
      <c r="C6602" s="176"/>
      <c r="D6602" s="113"/>
      <c r="E6602" s="115"/>
      <c r="F6602" s="174"/>
      <c r="G6602" s="114" t="str">
        <f t="shared" si="2081"/>
        <v/>
      </c>
      <c r="H6602" s="115"/>
      <c r="I6602" s="115"/>
      <c r="J6602" s="115"/>
      <c r="K6602" s="115"/>
      <c r="L6602" s="133" t="str">
        <f t="shared" si="2082"/>
        <v/>
      </c>
      <c r="M6602" s="116" t="str">
        <f>IF(L6602="", "", L6602/Veriler!$X$1)</f>
        <v/>
      </c>
      <c r="N6602" s="116" t="str">
        <f>IF(F6602&lt;&gt;"", "İthal Girdi", IF(Veriler!T6602="", "", IF(Veriler!S6602="H", "%0,5 üzerindedir", IF(Veriler!T6602&gt;0.1, "%10 sınırı aşılmıştır.", "Uygun"))))</f>
        <v>%0,5 üzerindedir</v>
      </c>
      <c r="O6602" s="116" t="str">
        <f t="shared" si="2083"/>
        <v xml:space="preserve"> </v>
      </c>
      <c r="P6602" s="117"/>
      <c r="Q6602" s="118"/>
      <c r="R6602" s="119" t="str">
        <f t="shared" si="2084"/>
        <v/>
      </c>
      <c r="S6602" s="133">
        <f>IFERROR(IF(M6602&lt;=0.005,IF(F6602="",L6602,0),IF(F6602&lt;&gt;"",0,IF(P6602="",0,IF(P6602="H",0,IF(Q6602&lt;Veriler!$G$2,L6602*Veriler!$G$2,L6602*Q6602)))))," ")</f>
        <v>0</v>
      </c>
      <c r="T6602" s="133">
        <f>IF(Veriler!T6602&lt;=0.1, S6602, IF(AND(Veriler!T6602&gt;0.1, F6602="", P6602="E"), IF(Q6602&gt;Veriler!$G$2, Q6602*S6602, IF(Q6602&lt;Veriler!$G$2, Veriler!$G$2*S6602, Q6602*S6602)), 0))</f>
        <v>0</v>
      </c>
      <c r="U6602" s="133" t="str">
        <f t="shared" si="2085"/>
        <v xml:space="preserve"> </v>
      </c>
      <c r="V6602" s="134" t="str">
        <f>IFERROR(IF(O6602="%10 sınırı aşılmıştır.",L6602-T6602,IFERROR(IF(F6602="",IF(S6602=1,0,IF(L6602-S6602=0,"",L6602-S6602)),IF(Veriler!M6602="",L6602,IF(L6602*Veriler!M6602=0,"",L6602*Veriler!M6602))),L6602)),0)</f>
        <v/>
      </c>
      <c r="W6602" s="146"/>
      <c r="X6602" s="146"/>
      <c r="Y6602" s="146"/>
    </row>
    <row r="6603" spans="1:25" s="99" customFormat="1" ht="54.75" customHeight="1" x14ac:dyDescent="0.25">
      <c r="A6603" s="96">
        <f t="shared" si="2086"/>
        <v>4868</v>
      </c>
      <c r="B6603" s="175"/>
      <c r="C6603" s="176"/>
      <c r="D6603" s="113"/>
      <c r="E6603" s="115"/>
      <c r="F6603" s="174"/>
      <c r="G6603" s="114" t="str">
        <f t="shared" si="2081"/>
        <v/>
      </c>
      <c r="H6603" s="115"/>
      <c r="I6603" s="115"/>
      <c r="J6603" s="115"/>
      <c r="K6603" s="115"/>
      <c r="L6603" s="133" t="str">
        <f t="shared" si="2082"/>
        <v/>
      </c>
      <c r="M6603" s="116" t="str">
        <f>IF(L6603="", "", L6603/Veriler!$X$1)</f>
        <v/>
      </c>
      <c r="N6603" s="116" t="str">
        <f>IF(F6603&lt;&gt;"", "İthal Girdi", IF(Veriler!T6603="", "", IF(Veriler!S6603="H", "%0,5 üzerindedir", IF(Veriler!T6603&gt;0.1, "%10 sınırı aşılmıştır.", "Uygun"))))</f>
        <v>%0,5 üzerindedir</v>
      </c>
      <c r="O6603" s="116" t="str">
        <f t="shared" si="2083"/>
        <v xml:space="preserve"> </v>
      </c>
      <c r="P6603" s="117"/>
      <c r="Q6603" s="118"/>
      <c r="R6603" s="119" t="str">
        <f t="shared" si="2084"/>
        <v/>
      </c>
      <c r="S6603" s="133">
        <f>IFERROR(IF(M6603&lt;=0.005,IF(F6603="",L6603,0),IF(F6603&lt;&gt;"",0,IF(P6603="",0,IF(P6603="H",0,IF(Q6603&lt;Veriler!$G$2,L6603*Veriler!$G$2,L6603*Q6603)))))," ")</f>
        <v>0</v>
      </c>
      <c r="T6603" s="133">
        <f>IF(Veriler!T6603&lt;=0.1, S6603, IF(AND(Veriler!T6603&gt;0.1, F6603="", P6603="E"), IF(Q6603&gt;Veriler!$G$2, Q6603*S6603, IF(Q6603&lt;Veriler!$G$2, Veriler!$G$2*S6603, Q6603*S6603)), 0))</f>
        <v>0</v>
      </c>
      <c r="U6603" s="133" t="str">
        <f t="shared" si="2085"/>
        <v xml:space="preserve"> </v>
      </c>
      <c r="V6603" s="134" t="str">
        <f>IFERROR(IF(O6603="%10 sınırı aşılmıştır.",L6603-T6603,IFERROR(IF(F6603="",IF(S6603=1,0,IF(L6603-S6603=0,"",L6603-S6603)),IF(Veriler!M6603="",L6603,IF(L6603*Veriler!M6603=0,"",L6603*Veriler!M6603))),L6603)),0)</f>
        <v/>
      </c>
      <c r="W6603" s="146"/>
      <c r="X6603" s="146"/>
      <c r="Y6603" s="146"/>
    </row>
    <row r="6604" spans="1:25" s="99" customFormat="1" ht="54.75" customHeight="1" x14ac:dyDescent="0.25">
      <c r="A6604" s="96">
        <f t="shared" si="2086"/>
        <v>4869</v>
      </c>
      <c r="B6604" s="175"/>
      <c r="C6604" s="176"/>
      <c r="D6604" s="113"/>
      <c r="E6604" s="115"/>
      <c r="F6604" s="174"/>
      <c r="G6604" s="114" t="str">
        <f t="shared" si="2081"/>
        <v/>
      </c>
      <c r="H6604" s="115"/>
      <c r="I6604" s="115"/>
      <c r="J6604" s="115"/>
      <c r="K6604" s="115"/>
      <c r="L6604" s="133" t="str">
        <f t="shared" si="2082"/>
        <v/>
      </c>
      <c r="M6604" s="116" t="str">
        <f>IF(L6604="", "", L6604/Veriler!$X$1)</f>
        <v/>
      </c>
      <c r="N6604" s="116" t="str">
        <f>IF(F6604&lt;&gt;"", "İthal Girdi", IF(Veriler!T6604="", "", IF(Veriler!S6604="H", "%0,5 üzerindedir", IF(Veriler!T6604&gt;0.1, "%10 sınırı aşılmıştır.", "Uygun"))))</f>
        <v>%0,5 üzerindedir</v>
      </c>
      <c r="O6604" s="116" t="str">
        <f t="shared" si="2083"/>
        <v xml:space="preserve"> </v>
      </c>
      <c r="P6604" s="117"/>
      <c r="Q6604" s="118"/>
      <c r="R6604" s="119" t="str">
        <f t="shared" si="2084"/>
        <v/>
      </c>
      <c r="S6604" s="133">
        <f>IFERROR(IF(M6604&lt;=0.005,IF(F6604="",L6604,0),IF(F6604&lt;&gt;"",0,IF(P6604="",0,IF(P6604="H",0,IF(Q6604&lt;Veriler!$G$2,L6604*Veriler!$G$2,L6604*Q6604)))))," ")</f>
        <v>0</v>
      </c>
      <c r="T6604" s="133">
        <f>IF(Veriler!T6604&lt;=0.1, S6604, IF(AND(Veriler!T6604&gt;0.1, F6604="", P6604="E"), IF(Q6604&gt;Veriler!$G$2, Q6604*S6604, IF(Q6604&lt;Veriler!$G$2, Veriler!$G$2*S6604, Q6604*S6604)), 0))</f>
        <v>0</v>
      </c>
      <c r="U6604" s="133" t="str">
        <f t="shared" si="2085"/>
        <v xml:space="preserve"> </v>
      </c>
      <c r="V6604" s="134" t="str">
        <f>IFERROR(IF(O6604="%10 sınırı aşılmıştır.",L6604-T6604,IFERROR(IF(F6604="",IF(S6604=1,0,IF(L6604-S6604=0,"",L6604-S6604)),IF(Veriler!M6604="",L6604,IF(L6604*Veriler!M6604=0,"",L6604*Veriler!M6604))),L6604)),0)</f>
        <v/>
      </c>
      <c r="W6604" s="146"/>
      <c r="X6604" s="146"/>
      <c r="Y6604" s="146"/>
    </row>
    <row r="6605" spans="1:25" s="99" customFormat="1" ht="54.75" customHeight="1" x14ac:dyDescent="0.25">
      <c r="A6605" s="96">
        <f t="shared" si="2086"/>
        <v>4870</v>
      </c>
      <c r="B6605" s="175"/>
      <c r="C6605" s="176"/>
      <c r="D6605" s="113"/>
      <c r="E6605" s="115"/>
      <c r="F6605" s="174"/>
      <c r="G6605" s="114" t="str">
        <f t="shared" si="2081"/>
        <v/>
      </c>
      <c r="H6605" s="115"/>
      <c r="I6605" s="115"/>
      <c r="J6605" s="115"/>
      <c r="K6605" s="115"/>
      <c r="L6605" s="133" t="str">
        <f t="shared" si="2082"/>
        <v/>
      </c>
      <c r="M6605" s="116" t="str">
        <f>IF(L6605="", "", L6605/Veriler!$X$1)</f>
        <v/>
      </c>
      <c r="N6605" s="116" t="str">
        <f>IF(F6605&lt;&gt;"", "İthal Girdi", IF(Veriler!T6605="", "", IF(Veriler!S6605="H", "%0,5 üzerindedir", IF(Veriler!T6605&gt;0.1, "%10 sınırı aşılmıştır.", "Uygun"))))</f>
        <v>%0,5 üzerindedir</v>
      </c>
      <c r="O6605" s="116" t="str">
        <f t="shared" si="2083"/>
        <v xml:space="preserve"> </v>
      </c>
      <c r="P6605" s="117"/>
      <c r="Q6605" s="118"/>
      <c r="R6605" s="119" t="str">
        <f t="shared" si="2084"/>
        <v/>
      </c>
      <c r="S6605" s="133">
        <f>IFERROR(IF(M6605&lt;=0.005,IF(F6605="",L6605,0),IF(F6605&lt;&gt;"",0,IF(P6605="",0,IF(P6605="H",0,IF(Q6605&lt;Veriler!$G$2,L6605*Veriler!$G$2,L6605*Q6605)))))," ")</f>
        <v>0</v>
      </c>
      <c r="T6605" s="133">
        <f>IF(Veriler!T6605&lt;=0.1, S6605, IF(AND(Veriler!T6605&gt;0.1, F6605="", P6605="E"), IF(Q6605&gt;Veriler!$G$2, Q6605*S6605, IF(Q6605&lt;Veriler!$G$2, Veriler!$G$2*S6605, Q6605*S6605)), 0))</f>
        <v>0</v>
      </c>
      <c r="U6605" s="133" t="str">
        <f t="shared" si="2085"/>
        <v xml:space="preserve"> </v>
      </c>
      <c r="V6605" s="134" t="str">
        <f>IFERROR(IF(O6605="%10 sınırı aşılmıştır.",L6605-T6605,IFERROR(IF(F6605="",IF(S6605=1,0,IF(L6605-S6605=0,"",L6605-S6605)),IF(Veriler!M6605="",L6605,IF(L6605*Veriler!M6605=0,"",L6605*Veriler!M6605))),L6605)),0)</f>
        <v/>
      </c>
      <c r="W6605" s="146"/>
      <c r="X6605" s="146"/>
      <c r="Y6605" s="146"/>
    </row>
    <row r="6606" spans="1:25" s="99" customFormat="1" ht="54.75" customHeight="1" x14ac:dyDescent="0.25">
      <c r="A6606" s="96">
        <f t="shared" si="2086"/>
        <v>4871</v>
      </c>
      <c r="B6606" s="175"/>
      <c r="C6606" s="176"/>
      <c r="D6606" s="113"/>
      <c r="E6606" s="115"/>
      <c r="F6606" s="174"/>
      <c r="G6606" s="114" t="str">
        <f t="shared" si="2081"/>
        <v/>
      </c>
      <c r="H6606" s="115"/>
      <c r="I6606" s="115"/>
      <c r="J6606" s="115"/>
      <c r="K6606" s="115"/>
      <c r="L6606" s="133" t="str">
        <f t="shared" si="2082"/>
        <v/>
      </c>
      <c r="M6606" s="116" t="str">
        <f>IF(L6606="", "", L6606/Veriler!$X$1)</f>
        <v/>
      </c>
      <c r="N6606" s="116" t="str">
        <f>IF(F6606&lt;&gt;"", "İthal Girdi", IF(Veriler!T6606="", "", IF(Veriler!S6606="H", "%0,5 üzerindedir", IF(Veriler!T6606&gt;0.1, "%10 sınırı aşılmıştır.", "Uygun"))))</f>
        <v>%0,5 üzerindedir</v>
      </c>
      <c r="O6606" s="116" t="str">
        <f t="shared" si="2083"/>
        <v xml:space="preserve"> </v>
      </c>
      <c r="P6606" s="117"/>
      <c r="Q6606" s="118"/>
      <c r="R6606" s="119" t="str">
        <f t="shared" si="2084"/>
        <v/>
      </c>
      <c r="S6606" s="133">
        <f>IFERROR(IF(M6606&lt;=0.005,IF(F6606="",L6606,0),IF(F6606&lt;&gt;"",0,IF(P6606="",0,IF(P6606="H",0,IF(Q6606&lt;Veriler!$G$2,L6606*Veriler!$G$2,L6606*Q6606)))))," ")</f>
        <v>0</v>
      </c>
      <c r="T6606" s="133">
        <f>IF(Veriler!T6606&lt;=0.1, S6606, IF(AND(Veriler!T6606&gt;0.1, F6606="", P6606="E"), IF(Q6606&gt;Veriler!$G$2, Q6606*S6606, IF(Q6606&lt;Veriler!$G$2, Veriler!$G$2*S6606, Q6606*S6606)), 0))</f>
        <v>0</v>
      </c>
      <c r="U6606" s="133" t="str">
        <f t="shared" si="2085"/>
        <v xml:space="preserve"> </v>
      </c>
      <c r="V6606" s="134" t="str">
        <f>IFERROR(IF(O6606="%10 sınırı aşılmıştır.",L6606-T6606,IFERROR(IF(F6606="",IF(S6606=1,0,IF(L6606-S6606=0,"",L6606-S6606)),IF(Veriler!M6606="",L6606,IF(L6606*Veriler!M6606=0,"",L6606*Veriler!M6606))),L6606)),0)</f>
        <v/>
      </c>
      <c r="W6606" s="146"/>
      <c r="X6606" s="146"/>
      <c r="Y6606" s="146"/>
    </row>
    <row r="6607" spans="1:25" s="99" customFormat="1" ht="54.75" customHeight="1" x14ac:dyDescent="0.25">
      <c r="A6607" s="96">
        <f t="shared" si="2086"/>
        <v>4872</v>
      </c>
      <c r="B6607" s="175"/>
      <c r="C6607" s="176"/>
      <c r="D6607" s="113"/>
      <c r="E6607" s="115"/>
      <c r="F6607" s="174"/>
      <c r="G6607" s="114" t="str">
        <f t="shared" si="2081"/>
        <v/>
      </c>
      <c r="H6607" s="115"/>
      <c r="I6607" s="115"/>
      <c r="J6607" s="115"/>
      <c r="K6607" s="115"/>
      <c r="L6607" s="133" t="str">
        <f t="shared" si="2082"/>
        <v/>
      </c>
      <c r="M6607" s="116" t="str">
        <f>IF(L6607="", "", L6607/Veriler!$X$1)</f>
        <v/>
      </c>
      <c r="N6607" s="116" t="str">
        <f>IF(F6607&lt;&gt;"", "İthal Girdi", IF(Veriler!T6607="", "", IF(Veriler!S6607="H", "%0,5 üzerindedir", IF(Veriler!T6607&gt;0.1, "%10 sınırı aşılmıştır.", "Uygun"))))</f>
        <v>%0,5 üzerindedir</v>
      </c>
      <c r="O6607" s="116" t="str">
        <f t="shared" si="2083"/>
        <v xml:space="preserve"> </v>
      </c>
      <c r="P6607" s="117"/>
      <c r="Q6607" s="118"/>
      <c r="R6607" s="119" t="str">
        <f t="shared" si="2084"/>
        <v/>
      </c>
      <c r="S6607" s="133">
        <f>IFERROR(IF(M6607&lt;=0.005,IF(F6607="",L6607,0),IF(F6607&lt;&gt;"",0,IF(P6607="",0,IF(P6607="H",0,IF(Q6607&lt;Veriler!$G$2,L6607*Veriler!$G$2,L6607*Q6607)))))," ")</f>
        <v>0</v>
      </c>
      <c r="T6607" s="133">
        <f>IF(Veriler!T6607&lt;=0.1, S6607, IF(AND(Veriler!T6607&gt;0.1, F6607="", P6607="E"), IF(Q6607&gt;Veriler!$G$2, Q6607*S6607, IF(Q6607&lt;Veriler!$G$2, Veriler!$G$2*S6607, Q6607*S6607)), 0))</f>
        <v>0</v>
      </c>
      <c r="U6607" s="133" t="str">
        <f t="shared" si="2085"/>
        <v xml:space="preserve"> </v>
      </c>
      <c r="V6607" s="134" t="str">
        <f>IFERROR(IF(O6607="%10 sınırı aşılmıştır.",L6607-T6607,IFERROR(IF(F6607="",IF(S6607=1,0,IF(L6607-S6607=0,"",L6607-S6607)),IF(Veriler!M6607="",L6607,IF(L6607*Veriler!M6607=0,"",L6607*Veriler!M6607))),L6607)),0)</f>
        <v/>
      </c>
      <c r="W6607" s="146"/>
      <c r="X6607" s="146"/>
      <c r="Y6607" s="146"/>
    </row>
    <row r="6608" spans="1:25" s="99" customFormat="1" ht="24" customHeight="1" x14ac:dyDescent="0.25">
      <c r="A6608" s="103"/>
      <c r="B6608" s="104"/>
      <c r="C6608" s="104"/>
      <c r="D6608" s="104"/>
      <c r="E6608" s="103"/>
      <c r="F6608" s="135"/>
      <c r="G6608" s="157"/>
      <c r="H6608" s="103"/>
      <c r="I6608" s="103"/>
      <c r="J6608" s="103"/>
      <c r="K6608" s="103"/>
      <c r="L6608" s="136">
        <f>SUM(L6579:L6592,L6594:L6607)</f>
        <v>0</v>
      </c>
      <c r="M6608" s="158"/>
      <c r="N6608" s="158"/>
      <c r="O6608" s="158"/>
      <c r="P6608" s="105"/>
      <c r="Q6608" s="106"/>
      <c r="R6608" s="159"/>
      <c r="S6608" s="160"/>
      <c r="T6608" s="160"/>
      <c r="U6608" s="160"/>
      <c r="V6608" s="160"/>
      <c r="W6608" s="146"/>
      <c r="X6608" s="146"/>
      <c r="Y6608" s="146"/>
    </row>
    <row r="6609" spans="1:25" s="99" customFormat="1" ht="31.5" customHeight="1" x14ac:dyDescent="0.25">
      <c r="A6609" s="103"/>
      <c r="B6609" s="104"/>
      <c r="C6609" s="104"/>
      <c r="D6609" s="104"/>
      <c r="E6609" s="103"/>
      <c r="F6609" s="135"/>
      <c r="G6609" s="157"/>
      <c r="H6609" s="103"/>
      <c r="I6609" s="103"/>
      <c r="J6609" s="103"/>
      <c r="K6609" s="103"/>
      <c r="L6609" s="161"/>
      <c r="M6609" s="158"/>
      <c r="N6609" s="158"/>
      <c r="O6609" s="158"/>
      <c r="P6609" s="105"/>
      <c r="Q6609" s="106"/>
      <c r="R6609" s="159"/>
      <c r="S6609" s="162" t="s">
        <v>57</v>
      </c>
      <c r="T6609" s="162" t="s">
        <v>57</v>
      </c>
      <c r="U6609" s="162" t="s">
        <v>57</v>
      </c>
      <c r="V6609" s="163" t="s">
        <v>58</v>
      </c>
      <c r="W6609" s="146"/>
      <c r="X6609" s="146"/>
      <c r="Y6609" s="146"/>
    </row>
    <row r="6610" spans="1:25" s="99" customFormat="1" ht="58.5" customHeight="1" x14ac:dyDescent="0.25">
      <c r="A6610" s="185" t="s">
        <v>59</v>
      </c>
      <c r="B6610" s="180"/>
      <c r="C6610" s="180"/>
      <c r="D6610" s="180"/>
      <c r="E6610" s="180"/>
      <c r="F6610" s="180"/>
      <c r="G6610" s="180"/>
      <c r="H6610" s="180"/>
      <c r="I6610" s="180"/>
      <c r="J6610" s="180"/>
      <c r="K6610" s="180"/>
      <c r="L6610" s="180"/>
      <c r="M6610" s="180"/>
      <c r="N6610" s="180"/>
      <c r="O6610" s="180"/>
      <c r="P6610" s="180"/>
      <c r="Q6610" s="180"/>
      <c r="R6610" s="176"/>
      <c r="S6610" s="137">
        <f>SUM(S6572,S6579:S6592,S6594:S6607)</f>
        <v>0</v>
      </c>
      <c r="T6610" s="137" t="str">
        <f>IF(SUM(T6579:T6592,T6594:T6607)=0," ",SUM(T6579:T6592,T6594:T6607))</f>
        <v xml:space="preserve"> </v>
      </c>
      <c r="U6610" s="137" t="str">
        <f>IF(SUM(U6579:U6592,U6594:U6607)=0," ",SUM(U6579:U6592,U6594:U6607))</f>
        <v xml:space="preserve"> </v>
      </c>
      <c r="V6610" s="137" t="str">
        <f>IF(SUM(V6579:V6592,V6594:V6607)=0," ",SUM(V6579:V6592,V6594:V6607))</f>
        <v xml:space="preserve"> </v>
      </c>
      <c r="W6610" s="146"/>
      <c r="X6610" s="164">
        <f>SUM(U6579:U6592,U6594:U6607)</f>
        <v>0</v>
      </c>
      <c r="Y6610" s="164">
        <f>SUM(V6579:V6592,V6594:V6607)</f>
        <v>0</v>
      </c>
    </row>
    <row r="6611" spans="1:25" x14ac:dyDescent="0.3">
      <c r="A6611" s="34"/>
      <c r="G6611" s="146"/>
      <c r="L6611" s="146"/>
      <c r="M6611" s="146"/>
      <c r="N6611" s="146"/>
      <c r="O6611" s="146"/>
      <c r="R6611" s="146"/>
      <c r="S6611" s="146"/>
      <c r="T6611" s="146"/>
      <c r="U6611" s="146"/>
      <c r="V6611" s="146"/>
      <c r="W6611" s="146"/>
      <c r="X6611" s="146"/>
      <c r="Y6611" s="146"/>
    </row>
    <row r="6612" spans="1:25" x14ac:dyDescent="0.3">
      <c r="A6612" s="186" t="s">
        <v>60</v>
      </c>
      <c r="B6612" s="187"/>
      <c r="C6612" s="187"/>
      <c r="D6612" s="187"/>
      <c r="E6612" s="187"/>
      <c r="F6612" s="187"/>
      <c r="G6612" s="187"/>
      <c r="H6612" s="187"/>
      <c r="I6612" s="187"/>
      <c r="J6612" s="187"/>
      <c r="K6612" s="187"/>
      <c r="L6612" s="187"/>
      <c r="M6612" s="187"/>
      <c r="N6612" s="187"/>
      <c r="O6612" s="187"/>
      <c r="P6612" s="187"/>
      <c r="Q6612" s="187"/>
      <c r="R6612" s="187"/>
      <c r="S6612" s="187"/>
      <c r="T6612" s="187"/>
      <c r="U6612" s="187"/>
      <c r="V6612" s="187"/>
      <c r="W6612" s="146"/>
      <c r="X6612" s="146"/>
      <c r="Y6612" s="146"/>
    </row>
    <row r="6613" spans="1:25" s="99" customFormat="1" ht="41.25" customHeight="1" x14ac:dyDescent="0.25">
      <c r="A6613" s="189" t="s">
        <v>38</v>
      </c>
      <c r="B6613" s="180"/>
      <c r="C6613" s="180"/>
      <c r="D6613" s="180"/>
      <c r="E6613" s="180"/>
      <c r="F6613" s="180"/>
      <c r="G6613" s="180"/>
      <c r="H6613" s="180"/>
      <c r="I6613" s="180"/>
      <c r="J6613" s="180"/>
      <c r="K6613" s="180"/>
      <c r="L6613" s="180"/>
      <c r="M6613" s="180"/>
      <c r="N6613" s="180"/>
      <c r="O6613" s="180"/>
      <c r="P6613" s="180"/>
      <c r="Q6613" s="180"/>
      <c r="R6613" s="180"/>
      <c r="S6613" s="180"/>
      <c r="T6613" s="180"/>
      <c r="U6613" s="180"/>
      <c r="V6613" s="176"/>
      <c r="W6613" s="146"/>
      <c r="X6613" s="146"/>
      <c r="Y6613" s="146"/>
    </row>
    <row r="6614" spans="1:25" s="100" customFormat="1" ht="35.25" customHeight="1" x14ac:dyDescent="0.25">
      <c r="A6614" s="179" t="s">
        <v>39</v>
      </c>
      <c r="B6614" s="180"/>
      <c r="C6614" s="180"/>
      <c r="D6614" s="180"/>
      <c r="E6614" s="180"/>
      <c r="F6614" s="180"/>
      <c r="G6614" s="180"/>
      <c r="H6614" s="180"/>
      <c r="I6614" s="180"/>
      <c r="J6614" s="180"/>
      <c r="K6614" s="180"/>
      <c r="L6614" s="180"/>
      <c r="M6614" s="180"/>
      <c r="N6614" s="180"/>
      <c r="O6614" s="180"/>
      <c r="P6614" s="180"/>
      <c r="Q6614" s="180"/>
      <c r="R6614" s="176"/>
      <c r="S6614" s="147"/>
      <c r="T6614" s="148"/>
      <c r="U6614" s="149" t="s">
        <v>40</v>
      </c>
      <c r="V6614" s="150">
        <f>V6576+1</f>
        <v>175</v>
      </c>
      <c r="W6614" s="146"/>
      <c r="X6614" s="146"/>
      <c r="Y6614" s="146"/>
    </row>
    <row r="6615" spans="1:25" s="99" customFormat="1" ht="81" customHeight="1" x14ac:dyDescent="0.25">
      <c r="A6615" s="110" t="s">
        <v>3</v>
      </c>
      <c r="B6615" s="188" t="s">
        <v>41</v>
      </c>
      <c r="C6615" s="176"/>
      <c r="D6615" s="111" t="s">
        <v>42</v>
      </c>
      <c r="E6615" s="110" t="s">
        <v>324</v>
      </c>
      <c r="F6615" s="111" t="s">
        <v>325</v>
      </c>
      <c r="G6615" s="151" t="s">
        <v>43</v>
      </c>
      <c r="H6615" s="110" t="s">
        <v>44</v>
      </c>
      <c r="I6615" s="110" t="s">
        <v>8</v>
      </c>
      <c r="J6615" s="110" t="s">
        <v>45</v>
      </c>
      <c r="K6615" s="110" t="s">
        <v>46</v>
      </c>
      <c r="L6615" s="152" t="s">
        <v>47</v>
      </c>
      <c r="M6615" s="153" t="s">
        <v>48</v>
      </c>
      <c r="N6615" s="154" t="s">
        <v>49</v>
      </c>
      <c r="O6615" s="154" t="s">
        <v>49</v>
      </c>
      <c r="P6615" s="112" t="s">
        <v>50</v>
      </c>
      <c r="Q6615" s="110" t="s">
        <v>51</v>
      </c>
      <c r="R6615" s="155" t="s">
        <v>52</v>
      </c>
      <c r="S6615" s="156" t="s">
        <v>53</v>
      </c>
      <c r="T6615" s="156" t="s">
        <v>54</v>
      </c>
      <c r="U6615" s="152" t="s">
        <v>54</v>
      </c>
      <c r="V6615" s="152" t="s">
        <v>55</v>
      </c>
      <c r="W6615" s="146"/>
      <c r="X6615" s="146"/>
      <c r="Y6615" s="146"/>
    </row>
    <row r="6616" spans="1:25" s="99" customFormat="1" ht="45" customHeight="1" x14ac:dyDescent="0.25">
      <c r="A6616" s="101"/>
      <c r="B6616" s="177" t="s">
        <v>56</v>
      </c>
      <c r="C6616" s="178"/>
      <c r="D6616" s="102"/>
      <c r="E6616" s="170"/>
      <c r="F6616" s="102"/>
      <c r="G6616" s="95"/>
      <c r="H6616" s="102"/>
      <c r="I6616" s="102"/>
      <c r="J6616" s="102"/>
      <c r="K6616" s="102"/>
      <c r="L6616" s="95"/>
      <c r="M6616" s="95"/>
      <c r="N6616" s="95"/>
      <c r="O6616" s="95"/>
      <c r="P6616" s="102"/>
      <c r="Q6616" s="102"/>
      <c r="R6616" s="190"/>
      <c r="S6616" s="184"/>
      <c r="T6616" s="95"/>
      <c r="U6616" s="95"/>
      <c r="V6616" s="95"/>
      <c r="W6616" s="146"/>
      <c r="X6616" s="146"/>
      <c r="Y6616" s="146"/>
    </row>
    <row r="6617" spans="1:25" s="99" customFormat="1" ht="54.75" customHeight="1" x14ac:dyDescent="0.25">
      <c r="A6617" s="96">
        <f>A6607+1</f>
        <v>4873</v>
      </c>
      <c r="B6617" s="181"/>
      <c r="C6617" s="182"/>
      <c r="D6617" s="113"/>
      <c r="E6617" s="115"/>
      <c r="F6617" s="174"/>
      <c r="G6617" s="114" t="str">
        <f t="shared" ref="G6617:G6630" si="2087">IF(AND(F6617&lt;&gt;"",V6617&lt;&gt;"",L6617&lt;&gt;0),V6617/L6617,"")</f>
        <v/>
      </c>
      <c r="H6617" s="115"/>
      <c r="I6617" s="115"/>
      <c r="J6617" s="115"/>
      <c r="K6617" s="115"/>
      <c r="L6617" s="133" t="str">
        <f t="shared" ref="L6617:L6630" si="2088">IF(AND(H6617&lt;&gt;0, J6617&lt;&gt;0, K6617&lt;&gt;0), H6617*J6617*K6617, "")</f>
        <v/>
      </c>
      <c r="M6617" s="116" t="str">
        <f>IF(L6617="", "", L6617/Veriler!$X$1)</f>
        <v/>
      </c>
      <c r="N6617" s="116" t="str">
        <f>IF(F6617&lt;&gt;"", "İthal Girdi", IF(Veriler!T6617="", "", IF(Veriler!S6617="H", "%0,5 üzerindedir", IF(Veriler!T6617&gt;0.1, "%10 sınırı aşılmıştır.", "Uygun"))))</f>
        <v>%0,5 üzerindedir</v>
      </c>
      <c r="O6617" s="116" t="str">
        <f t="shared" ref="O6617:O6630" si="2089">IF(M6617=""," ",N6617)</f>
        <v xml:space="preserve"> </v>
      </c>
      <c r="P6617" s="117"/>
      <c r="Q6617" s="118"/>
      <c r="R6617" s="119" t="str">
        <f t="shared" ref="R6617:R6630" si="2090">IFERROR(IF(AND(T6617&lt;&gt;"",L6617&lt;&gt;"",L6617&lt;&gt;0,T6617&lt;&gt;0),T6617/L6617,"")," ")</f>
        <v/>
      </c>
      <c r="S6617" s="133">
        <f>IFERROR(IF(M6617&lt;=0.005,IF(F6617="",L6617,0),IF(F6617&lt;&gt;"",0,IF(P6617="",0,IF(P6617="H",0,IF(Q6617&lt;Veriler!$G$2,L6617*Veriler!$G$2,L6617*Q6617)))))," ")</f>
        <v>0</v>
      </c>
      <c r="T6617" s="133">
        <f>IF(Veriler!T6617&lt;=0.1, S6617, IF(AND(Veriler!T6617&gt;0.1, F6617="", P6617="E"), IF(Q6617&gt;Veriler!$G$2, Q6617*S6617, IF(Q6617&lt;Veriler!$G$2, Veriler!$G$2*S6617, Q6617*S6617)), 0))</f>
        <v>0</v>
      </c>
      <c r="U6617" s="133" t="str">
        <f t="shared" ref="U6617:U6630" si="2091">IF(T6617=0," ",T6617)</f>
        <v xml:space="preserve"> </v>
      </c>
      <c r="V6617" s="134" t="str">
        <f>IFERROR(IF(O6617="%10 sınırı aşılmıştır.",L6617-T6617,IFERROR(IF(F6617="",IF(S6617=1,0,IF(L6617-S6617=0,"",L6617-S6617)),IF(Veriler!M6617="",L6617,IF(L6617*Veriler!M6617=0,"",L6617*Veriler!M6617))),L6617)),0)</f>
        <v/>
      </c>
      <c r="W6617" s="146"/>
      <c r="X6617" s="146"/>
      <c r="Y6617" s="146"/>
    </row>
    <row r="6618" spans="1:25" s="99" customFormat="1" ht="54.75" customHeight="1" x14ac:dyDescent="0.25">
      <c r="A6618" s="96">
        <f t="shared" ref="A6618:A6630" si="2092">A6617+1</f>
        <v>4874</v>
      </c>
      <c r="B6618" s="175"/>
      <c r="C6618" s="176"/>
      <c r="D6618" s="113"/>
      <c r="E6618" s="115"/>
      <c r="F6618" s="174"/>
      <c r="G6618" s="114" t="str">
        <f t="shared" si="2087"/>
        <v/>
      </c>
      <c r="H6618" s="115"/>
      <c r="I6618" s="115"/>
      <c r="J6618" s="115"/>
      <c r="K6618" s="115"/>
      <c r="L6618" s="133" t="str">
        <f t="shared" si="2088"/>
        <v/>
      </c>
      <c r="M6618" s="116" t="str">
        <f>IF(L6618="", "", L6618/Veriler!$X$1)</f>
        <v/>
      </c>
      <c r="N6618" s="116" t="str">
        <f>IF(F6618&lt;&gt;"", "İthal Girdi", IF(Veriler!T6618="", "", IF(Veriler!S6618="H", "%0,5 üzerindedir", IF(Veriler!T6618&gt;0.1, "%10 sınırı aşılmıştır.", "Uygun"))))</f>
        <v>%0,5 üzerindedir</v>
      </c>
      <c r="O6618" s="116" t="str">
        <f t="shared" si="2089"/>
        <v xml:space="preserve"> </v>
      </c>
      <c r="P6618" s="117"/>
      <c r="Q6618" s="118"/>
      <c r="R6618" s="119" t="str">
        <f t="shared" si="2090"/>
        <v/>
      </c>
      <c r="S6618" s="133">
        <f>IFERROR(IF(M6618&lt;=0.005,IF(F6618="",L6618,0),IF(F6618&lt;&gt;"",0,IF(P6618="",0,IF(P6618="H",0,IF(Q6618&lt;Veriler!$G$2,L6618*Veriler!$G$2,L6618*Q6618)))))," ")</f>
        <v>0</v>
      </c>
      <c r="T6618" s="133">
        <f>IF(Veriler!T6618&lt;=0.1, S6618, IF(AND(Veriler!T6618&gt;0.1, F6618="", P6618="E"), IF(Q6618&gt;Veriler!$G$2, Q6618*S6618, IF(Q6618&lt;Veriler!$G$2, Veriler!$G$2*S6618, Q6618*S6618)), 0))</f>
        <v>0</v>
      </c>
      <c r="U6618" s="133" t="str">
        <f t="shared" si="2091"/>
        <v xml:space="preserve"> </v>
      </c>
      <c r="V6618" s="134" t="str">
        <f>IFERROR(IF(O6618="%10 sınırı aşılmıştır.",L6618-T6618,IFERROR(IF(F6618="",IF(S6618=1,0,IF(L6618-S6618=0,"",L6618-S6618)),IF(Veriler!M6618="",L6618,IF(L6618*Veriler!M6618=0,"",L6618*Veriler!M6618))),L6618)),0)</f>
        <v/>
      </c>
      <c r="W6618" s="146"/>
      <c r="X6618" s="146"/>
      <c r="Y6618" s="146"/>
    </row>
    <row r="6619" spans="1:25" s="99" customFormat="1" ht="54.75" customHeight="1" x14ac:dyDescent="0.25">
      <c r="A6619" s="96">
        <f t="shared" si="2092"/>
        <v>4875</v>
      </c>
      <c r="B6619" s="175"/>
      <c r="C6619" s="176"/>
      <c r="D6619" s="113"/>
      <c r="E6619" s="115"/>
      <c r="F6619" s="174"/>
      <c r="G6619" s="114" t="str">
        <f t="shared" si="2087"/>
        <v/>
      </c>
      <c r="H6619" s="115"/>
      <c r="I6619" s="115"/>
      <c r="J6619" s="115"/>
      <c r="K6619" s="115"/>
      <c r="L6619" s="133" t="str">
        <f t="shared" si="2088"/>
        <v/>
      </c>
      <c r="M6619" s="116" t="str">
        <f>IF(L6619="", "", L6619/Veriler!$X$1)</f>
        <v/>
      </c>
      <c r="N6619" s="116" t="str">
        <f>IF(F6619&lt;&gt;"", "İthal Girdi", IF(Veriler!T6619="", "", IF(Veriler!S6619="H", "%0,5 üzerindedir", IF(Veriler!T6619&gt;0.1, "%10 sınırı aşılmıştır.", "Uygun"))))</f>
        <v>%0,5 üzerindedir</v>
      </c>
      <c r="O6619" s="116" t="str">
        <f t="shared" si="2089"/>
        <v xml:space="preserve"> </v>
      </c>
      <c r="P6619" s="117"/>
      <c r="Q6619" s="118"/>
      <c r="R6619" s="119" t="str">
        <f t="shared" si="2090"/>
        <v/>
      </c>
      <c r="S6619" s="133">
        <f>IFERROR(IF(M6619&lt;=0.005,IF(F6619="",L6619,0),IF(F6619&lt;&gt;"",0,IF(P6619="",0,IF(P6619="H",0,IF(Q6619&lt;Veriler!$G$2,L6619*Veriler!$G$2,L6619*Q6619)))))," ")</f>
        <v>0</v>
      </c>
      <c r="T6619" s="133">
        <f>IF(Veriler!T6619&lt;=0.1, S6619, IF(AND(Veriler!T6619&gt;0.1, F6619="", P6619="E"), IF(Q6619&gt;Veriler!$G$2, Q6619*S6619, IF(Q6619&lt;Veriler!$G$2, Veriler!$G$2*S6619, Q6619*S6619)), 0))</f>
        <v>0</v>
      </c>
      <c r="U6619" s="133" t="str">
        <f t="shared" si="2091"/>
        <v xml:space="preserve"> </v>
      </c>
      <c r="V6619" s="134" t="str">
        <f>IFERROR(IF(O6619="%10 sınırı aşılmıştır.",L6619-T6619,IFERROR(IF(F6619="",IF(S6619=1,0,IF(L6619-S6619=0,"",L6619-S6619)),IF(Veriler!M6619="",L6619,IF(L6619*Veriler!M6619=0,"",L6619*Veriler!M6619))),L6619)),0)</f>
        <v/>
      </c>
      <c r="W6619" s="146"/>
      <c r="X6619" s="146"/>
      <c r="Y6619" s="146"/>
    </row>
    <row r="6620" spans="1:25" s="99" customFormat="1" ht="54.75" customHeight="1" x14ac:dyDescent="0.25">
      <c r="A6620" s="96">
        <f t="shared" si="2092"/>
        <v>4876</v>
      </c>
      <c r="B6620" s="175"/>
      <c r="C6620" s="176"/>
      <c r="D6620" s="113"/>
      <c r="E6620" s="115"/>
      <c r="F6620" s="174"/>
      <c r="G6620" s="114" t="str">
        <f t="shared" si="2087"/>
        <v/>
      </c>
      <c r="H6620" s="115"/>
      <c r="I6620" s="115"/>
      <c r="J6620" s="115"/>
      <c r="K6620" s="115"/>
      <c r="L6620" s="133" t="str">
        <f t="shared" si="2088"/>
        <v/>
      </c>
      <c r="M6620" s="116" t="str">
        <f>IF(L6620="", "", L6620/Veriler!$X$1)</f>
        <v/>
      </c>
      <c r="N6620" s="116" t="str">
        <f>IF(F6620&lt;&gt;"", "İthal Girdi", IF(Veriler!T6620="", "", IF(Veriler!S6620="H", "%0,5 üzerindedir", IF(Veriler!T6620&gt;0.1, "%10 sınırı aşılmıştır.", "Uygun"))))</f>
        <v>%0,5 üzerindedir</v>
      </c>
      <c r="O6620" s="116" t="str">
        <f t="shared" si="2089"/>
        <v xml:space="preserve"> </v>
      </c>
      <c r="P6620" s="117"/>
      <c r="Q6620" s="118"/>
      <c r="R6620" s="119" t="str">
        <f t="shared" si="2090"/>
        <v/>
      </c>
      <c r="S6620" s="133">
        <f>IFERROR(IF(M6620&lt;=0.005,IF(F6620="",L6620,0),IF(F6620&lt;&gt;"",0,IF(P6620="",0,IF(P6620="H",0,IF(Q6620&lt;Veriler!$G$2,L6620*Veriler!$G$2,L6620*Q6620)))))," ")</f>
        <v>0</v>
      </c>
      <c r="T6620" s="133">
        <f>IF(Veriler!T6620&lt;=0.1, S6620, IF(AND(Veriler!T6620&gt;0.1, F6620="", P6620="E"), IF(Q6620&gt;Veriler!$G$2, Q6620*S6620, IF(Q6620&lt;Veriler!$G$2, Veriler!$G$2*S6620, Q6620*S6620)), 0))</f>
        <v>0</v>
      </c>
      <c r="U6620" s="133" t="str">
        <f t="shared" si="2091"/>
        <v xml:space="preserve"> </v>
      </c>
      <c r="V6620" s="134" t="str">
        <f>IFERROR(IF(O6620="%10 sınırı aşılmıştır.",L6620-T6620,IFERROR(IF(F6620="",IF(S6620=1,0,IF(L6620-S6620=0,"",L6620-S6620)),IF(Veriler!M6620="",L6620,IF(L6620*Veriler!M6620=0,"",L6620*Veriler!M6620))),L6620)),0)</f>
        <v/>
      </c>
      <c r="W6620" s="146"/>
      <c r="X6620" s="146"/>
      <c r="Y6620" s="146"/>
    </row>
    <row r="6621" spans="1:25" s="99" customFormat="1" ht="54.75" customHeight="1" x14ac:dyDescent="0.25">
      <c r="A6621" s="96">
        <f t="shared" si="2092"/>
        <v>4877</v>
      </c>
      <c r="B6621" s="175"/>
      <c r="C6621" s="176"/>
      <c r="D6621" s="113"/>
      <c r="E6621" s="115"/>
      <c r="F6621" s="174"/>
      <c r="G6621" s="114" t="str">
        <f t="shared" si="2087"/>
        <v/>
      </c>
      <c r="H6621" s="115"/>
      <c r="I6621" s="115"/>
      <c r="J6621" s="115"/>
      <c r="K6621" s="115"/>
      <c r="L6621" s="133" t="str">
        <f t="shared" si="2088"/>
        <v/>
      </c>
      <c r="M6621" s="116" t="str">
        <f>IF(L6621="", "", L6621/Veriler!$X$1)</f>
        <v/>
      </c>
      <c r="N6621" s="116" t="str">
        <f>IF(F6621&lt;&gt;"", "İthal Girdi", IF(Veriler!T6621="", "", IF(Veriler!S6621="H", "%0,5 üzerindedir", IF(Veriler!T6621&gt;0.1, "%10 sınırı aşılmıştır.", "Uygun"))))</f>
        <v>%0,5 üzerindedir</v>
      </c>
      <c r="O6621" s="116" t="str">
        <f t="shared" si="2089"/>
        <v xml:space="preserve"> </v>
      </c>
      <c r="P6621" s="117"/>
      <c r="Q6621" s="118"/>
      <c r="R6621" s="119" t="str">
        <f t="shared" si="2090"/>
        <v/>
      </c>
      <c r="S6621" s="133">
        <f>IFERROR(IF(M6621&lt;=0.005,IF(F6621="",L6621,0),IF(F6621&lt;&gt;"",0,IF(P6621="",0,IF(P6621="H",0,IF(Q6621&lt;Veriler!$G$2,L6621*Veriler!$G$2,L6621*Q6621)))))," ")</f>
        <v>0</v>
      </c>
      <c r="T6621" s="133">
        <f>IF(Veriler!T6621&lt;=0.1, S6621, IF(AND(Veriler!T6621&gt;0.1, F6621="", P6621="E"), IF(Q6621&gt;Veriler!$G$2, Q6621*S6621, IF(Q6621&lt;Veriler!$G$2, Veriler!$G$2*S6621, Q6621*S6621)), 0))</f>
        <v>0</v>
      </c>
      <c r="U6621" s="133" t="str">
        <f t="shared" si="2091"/>
        <v xml:space="preserve"> </v>
      </c>
      <c r="V6621" s="134" t="str">
        <f>IFERROR(IF(O6621="%10 sınırı aşılmıştır.",L6621-T6621,IFERROR(IF(F6621="",IF(S6621=1,0,IF(L6621-S6621=0,"",L6621-S6621)),IF(Veriler!M6621="",L6621,IF(L6621*Veriler!M6621=0,"",L6621*Veriler!M6621))),L6621)),0)</f>
        <v/>
      </c>
      <c r="W6621" s="146"/>
      <c r="X6621" s="146"/>
      <c r="Y6621" s="146"/>
    </row>
    <row r="6622" spans="1:25" s="99" customFormat="1" ht="54.75" customHeight="1" x14ac:dyDescent="0.25">
      <c r="A6622" s="96">
        <f t="shared" si="2092"/>
        <v>4878</v>
      </c>
      <c r="B6622" s="175"/>
      <c r="C6622" s="176"/>
      <c r="D6622" s="113"/>
      <c r="E6622" s="115"/>
      <c r="F6622" s="174"/>
      <c r="G6622" s="114" t="str">
        <f t="shared" si="2087"/>
        <v/>
      </c>
      <c r="H6622" s="115"/>
      <c r="I6622" s="115"/>
      <c r="J6622" s="115"/>
      <c r="K6622" s="115"/>
      <c r="L6622" s="133" t="str">
        <f t="shared" si="2088"/>
        <v/>
      </c>
      <c r="M6622" s="116" t="str">
        <f>IF(L6622="", "", L6622/Veriler!$X$1)</f>
        <v/>
      </c>
      <c r="N6622" s="116" t="str">
        <f>IF(F6622&lt;&gt;"", "İthal Girdi", IF(Veriler!T6622="", "", IF(Veriler!S6622="H", "%0,5 üzerindedir", IF(Veriler!T6622&gt;0.1, "%10 sınırı aşılmıştır.", "Uygun"))))</f>
        <v>%0,5 üzerindedir</v>
      </c>
      <c r="O6622" s="116" t="str">
        <f t="shared" si="2089"/>
        <v xml:space="preserve"> </v>
      </c>
      <c r="P6622" s="117"/>
      <c r="Q6622" s="118"/>
      <c r="R6622" s="119" t="str">
        <f t="shared" si="2090"/>
        <v/>
      </c>
      <c r="S6622" s="133">
        <f>IFERROR(IF(M6622&lt;=0.005,IF(F6622="",L6622,0),IF(F6622&lt;&gt;"",0,IF(P6622="",0,IF(P6622="H",0,IF(Q6622&lt;Veriler!$G$2,L6622*Veriler!$G$2,L6622*Q6622)))))," ")</f>
        <v>0</v>
      </c>
      <c r="T6622" s="133">
        <f>IF(Veriler!T6622&lt;=0.1, S6622, IF(AND(Veriler!T6622&gt;0.1, F6622="", P6622="E"), IF(Q6622&gt;Veriler!$G$2, Q6622*S6622, IF(Q6622&lt;Veriler!$G$2, Veriler!$G$2*S6622, Q6622*S6622)), 0))</f>
        <v>0</v>
      </c>
      <c r="U6622" s="133" t="str">
        <f t="shared" si="2091"/>
        <v xml:space="preserve"> </v>
      </c>
      <c r="V6622" s="134" t="str">
        <f>IFERROR(IF(O6622="%10 sınırı aşılmıştır.",L6622-T6622,IFERROR(IF(F6622="",IF(S6622=1,0,IF(L6622-S6622=0,"",L6622-S6622)),IF(Veriler!M6622="",L6622,IF(L6622*Veriler!M6622=0,"",L6622*Veriler!M6622))),L6622)),0)</f>
        <v/>
      </c>
      <c r="W6622" s="146"/>
      <c r="X6622" s="146"/>
      <c r="Y6622" s="146"/>
    </row>
    <row r="6623" spans="1:25" s="99" customFormat="1" ht="54.75" customHeight="1" x14ac:dyDescent="0.25">
      <c r="A6623" s="96">
        <f t="shared" si="2092"/>
        <v>4879</v>
      </c>
      <c r="B6623" s="175"/>
      <c r="C6623" s="176"/>
      <c r="D6623" s="113"/>
      <c r="E6623" s="115"/>
      <c r="F6623" s="174"/>
      <c r="G6623" s="114" t="str">
        <f t="shared" si="2087"/>
        <v/>
      </c>
      <c r="H6623" s="115"/>
      <c r="I6623" s="115"/>
      <c r="J6623" s="115"/>
      <c r="K6623" s="115"/>
      <c r="L6623" s="133" t="str">
        <f t="shared" si="2088"/>
        <v/>
      </c>
      <c r="M6623" s="116" t="str">
        <f>IF(L6623="", "", L6623/Veriler!$X$1)</f>
        <v/>
      </c>
      <c r="N6623" s="116" t="str">
        <f>IF(F6623&lt;&gt;"", "İthal Girdi", IF(Veriler!T6623="", "", IF(Veriler!S6623="H", "%0,5 üzerindedir", IF(Veriler!T6623&gt;0.1, "%10 sınırı aşılmıştır.", "Uygun"))))</f>
        <v>%0,5 üzerindedir</v>
      </c>
      <c r="O6623" s="116" t="str">
        <f t="shared" si="2089"/>
        <v xml:space="preserve"> </v>
      </c>
      <c r="P6623" s="117"/>
      <c r="Q6623" s="118"/>
      <c r="R6623" s="119" t="str">
        <f t="shared" si="2090"/>
        <v/>
      </c>
      <c r="S6623" s="133">
        <f>IFERROR(IF(M6623&lt;=0.005,IF(F6623="",L6623,0),IF(F6623&lt;&gt;"",0,IF(P6623="",0,IF(P6623="H",0,IF(Q6623&lt;Veriler!$G$2,L6623*Veriler!$G$2,L6623*Q6623)))))," ")</f>
        <v>0</v>
      </c>
      <c r="T6623" s="133">
        <f>IF(Veriler!T6623&lt;=0.1, S6623, IF(AND(Veriler!T6623&gt;0.1, F6623="", P6623="E"), IF(Q6623&gt;Veriler!$G$2, Q6623*S6623, IF(Q6623&lt;Veriler!$G$2, Veriler!$G$2*S6623, Q6623*S6623)), 0))</f>
        <v>0</v>
      </c>
      <c r="U6623" s="133" t="str">
        <f t="shared" si="2091"/>
        <v xml:space="preserve"> </v>
      </c>
      <c r="V6623" s="134" t="str">
        <f>IFERROR(IF(O6623="%10 sınırı aşılmıştır.",L6623-T6623,IFERROR(IF(F6623="",IF(S6623=1,0,IF(L6623-S6623=0,"",L6623-S6623)),IF(Veriler!M6623="",L6623,IF(L6623*Veriler!M6623=0,"",L6623*Veriler!M6623))),L6623)),0)</f>
        <v/>
      </c>
      <c r="W6623" s="146"/>
      <c r="X6623" s="146"/>
      <c r="Y6623" s="146"/>
    </row>
    <row r="6624" spans="1:25" s="99" customFormat="1" ht="54.75" customHeight="1" x14ac:dyDescent="0.25">
      <c r="A6624" s="96">
        <f t="shared" si="2092"/>
        <v>4880</v>
      </c>
      <c r="B6624" s="175"/>
      <c r="C6624" s="176"/>
      <c r="D6624" s="113"/>
      <c r="E6624" s="115"/>
      <c r="F6624" s="174"/>
      <c r="G6624" s="114" t="str">
        <f t="shared" si="2087"/>
        <v/>
      </c>
      <c r="H6624" s="115"/>
      <c r="I6624" s="115"/>
      <c r="J6624" s="115"/>
      <c r="K6624" s="115"/>
      <c r="L6624" s="133" t="str">
        <f t="shared" si="2088"/>
        <v/>
      </c>
      <c r="M6624" s="116" t="str">
        <f>IF(L6624="", "", L6624/Veriler!$X$1)</f>
        <v/>
      </c>
      <c r="N6624" s="116" t="str">
        <f>IF(F6624&lt;&gt;"", "İthal Girdi", IF(Veriler!T6624="", "", IF(Veriler!S6624="H", "%0,5 üzerindedir", IF(Veriler!T6624&gt;0.1, "%10 sınırı aşılmıştır.", "Uygun"))))</f>
        <v>%0,5 üzerindedir</v>
      </c>
      <c r="O6624" s="116" t="str">
        <f t="shared" si="2089"/>
        <v xml:space="preserve"> </v>
      </c>
      <c r="P6624" s="117"/>
      <c r="Q6624" s="118"/>
      <c r="R6624" s="119" t="str">
        <f t="shared" si="2090"/>
        <v/>
      </c>
      <c r="S6624" s="133">
        <f>IFERROR(IF(M6624&lt;=0.005,IF(F6624="",L6624,0),IF(F6624&lt;&gt;"",0,IF(P6624="",0,IF(P6624="H",0,IF(Q6624&lt;Veriler!$G$2,L6624*Veriler!$G$2,L6624*Q6624)))))," ")</f>
        <v>0</v>
      </c>
      <c r="T6624" s="133">
        <f>IF(Veriler!T6624&lt;=0.1, S6624, IF(AND(Veriler!T6624&gt;0.1, F6624="", P6624="E"), IF(Q6624&gt;Veriler!$G$2, Q6624*S6624, IF(Q6624&lt;Veriler!$G$2, Veriler!$G$2*S6624, Q6624*S6624)), 0))</f>
        <v>0</v>
      </c>
      <c r="U6624" s="133" t="str">
        <f t="shared" si="2091"/>
        <v xml:space="preserve"> </v>
      </c>
      <c r="V6624" s="134" t="str">
        <f>IFERROR(IF(O6624="%10 sınırı aşılmıştır.",L6624-T6624,IFERROR(IF(F6624="",IF(S6624=1,0,IF(L6624-S6624=0,"",L6624-S6624)),IF(Veriler!M6624="",L6624,IF(L6624*Veriler!M6624=0,"",L6624*Veriler!M6624))),L6624)),0)</f>
        <v/>
      </c>
      <c r="W6624" s="146"/>
      <c r="X6624" s="146"/>
      <c r="Y6624" s="146"/>
    </row>
    <row r="6625" spans="1:25" s="99" customFormat="1" ht="54.75" customHeight="1" x14ac:dyDescent="0.25">
      <c r="A6625" s="96">
        <f t="shared" si="2092"/>
        <v>4881</v>
      </c>
      <c r="B6625" s="175"/>
      <c r="C6625" s="176"/>
      <c r="D6625" s="113"/>
      <c r="E6625" s="115"/>
      <c r="F6625" s="174"/>
      <c r="G6625" s="114" t="str">
        <f t="shared" si="2087"/>
        <v/>
      </c>
      <c r="H6625" s="115"/>
      <c r="I6625" s="115"/>
      <c r="J6625" s="115"/>
      <c r="K6625" s="115"/>
      <c r="L6625" s="133" t="str">
        <f t="shared" si="2088"/>
        <v/>
      </c>
      <c r="M6625" s="116" t="str">
        <f>IF(L6625="", "", L6625/Veriler!$X$1)</f>
        <v/>
      </c>
      <c r="N6625" s="116" t="str">
        <f>IF(F6625&lt;&gt;"", "İthal Girdi", IF(Veriler!T6625="", "", IF(Veriler!S6625="H", "%0,5 üzerindedir", IF(Veriler!T6625&gt;0.1, "%10 sınırı aşılmıştır.", "Uygun"))))</f>
        <v>%0,5 üzerindedir</v>
      </c>
      <c r="O6625" s="116" t="str">
        <f t="shared" si="2089"/>
        <v xml:space="preserve"> </v>
      </c>
      <c r="P6625" s="117"/>
      <c r="Q6625" s="118"/>
      <c r="R6625" s="119" t="str">
        <f t="shared" si="2090"/>
        <v/>
      </c>
      <c r="S6625" s="133">
        <f>IFERROR(IF(M6625&lt;=0.005,IF(F6625="",L6625,0),IF(F6625&lt;&gt;"",0,IF(P6625="",0,IF(P6625="H",0,IF(Q6625&lt;Veriler!$G$2,L6625*Veriler!$G$2,L6625*Q6625)))))," ")</f>
        <v>0</v>
      </c>
      <c r="T6625" s="133">
        <f>IF(Veriler!T6625&lt;=0.1, S6625, IF(AND(Veriler!T6625&gt;0.1, F6625="", P6625="E"), IF(Q6625&gt;Veriler!$G$2, Q6625*S6625, IF(Q6625&lt;Veriler!$G$2, Veriler!$G$2*S6625, Q6625*S6625)), 0))</f>
        <v>0</v>
      </c>
      <c r="U6625" s="133" t="str">
        <f t="shared" si="2091"/>
        <v xml:space="preserve"> </v>
      </c>
      <c r="V6625" s="134" t="str">
        <f>IFERROR(IF(O6625="%10 sınırı aşılmıştır.",L6625-T6625,IFERROR(IF(F6625="",IF(S6625=1,0,IF(L6625-S6625=0,"",L6625-S6625)),IF(Veriler!M6625="",L6625,IF(L6625*Veriler!M6625=0,"",L6625*Veriler!M6625))),L6625)),0)</f>
        <v/>
      </c>
      <c r="W6625" s="146"/>
      <c r="X6625" s="146"/>
      <c r="Y6625" s="146"/>
    </row>
    <row r="6626" spans="1:25" s="99" customFormat="1" ht="54.75" customHeight="1" x14ac:dyDescent="0.25">
      <c r="A6626" s="96">
        <f t="shared" si="2092"/>
        <v>4882</v>
      </c>
      <c r="B6626" s="175"/>
      <c r="C6626" s="176"/>
      <c r="D6626" s="113"/>
      <c r="E6626" s="115"/>
      <c r="F6626" s="174"/>
      <c r="G6626" s="114" t="str">
        <f t="shared" si="2087"/>
        <v/>
      </c>
      <c r="H6626" s="115"/>
      <c r="I6626" s="115"/>
      <c r="J6626" s="115"/>
      <c r="K6626" s="115"/>
      <c r="L6626" s="133" t="str">
        <f t="shared" si="2088"/>
        <v/>
      </c>
      <c r="M6626" s="116" t="str">
        <f>IF(L6626="", "", L6626/Veriler!$X$1)</f>
        <v/>
      </c>
      <c r="N6626" s="116" t="str">
        <f>IF(F6626&lt;&gt;"", "İthal Girdi", IF(Veriler!T6626="", "", IF(Veriler!S6626="H", "%0,5 üzerindedir", IF(Veriler!T6626&gt;0.1, "%10 sınırı aşılmıştır.", "Uygun"))))</f>
        <v>%0,5 üzerindedir</v>
      </c>
      <c r="O6626" s="116" t="str">
        <f t="shared" si="2089"/>
        <v xml:space="preserve"> </v>
      </c>
      <c r="P6626" s="117"/>
      <c r="Q6626" s="118"/>
      <c r="R6626" s="119" t="str">
        <f t="shared" si="2090"/>
        <v/>
      </c>
      <c r="S6626" s="133">
        <f>IFERROR(IF(M6626&lt;=0.005,IF(F6626="",L6626,0),IF(F6626&lt;&gt;"",0,IF(P6626="",0,IF(P6626="H",0,IF(Q6626&lt;Veriler!$G$2,L6626*Veriler!$G$2,L6626*Q6626)))))," ")</f>
        <v>0</v>
      </c>
      <c r="T6626" s="133">
        <f>IF(Veriler!T6626&lt;=0.1, S6626, IF(AND(Veriler!T6626&gt;0.1, F6626="", P6626="E"), IF(Q6626&gt;Veriler!$G$2, Q6626*S6626, IF(Q6626&lt;Veriler!$G$2, Veriler!$G$2*S6626, Q6626*S6626)), 0))</f>
        <v>0</v>
      </c>
      <c r="U6626" s="133" t="str">
        <f t="shared" si="2091"/>
        <v xml:space="preserve"> </v>
      </c>
      <c r="V6626" s="134" t="str">
        <f>IFERROR(IF(O6626="%10 sınırı aşılmıştır.",L6626-T6626,IFERROR(IF(F6626="",IF(S6626=1,0,IF(L6626-S6626=0,"",L6626-S6626)),IF(Veriler!M6626="",L6626,IF(L6626*Veriler!M6626=0,"",L6626*Veriler!M6626))),L6626)),0)</f>
        <v/>
      </c>
      <c r="W6626" s="146"/>
      <c r="X6626" s="146"/>
      <c r="Y6626" s="146"/>
    </row>
    <row r="6627" spans="1:25" s="99" customFormat="1" ht="54.75" customHeight="1" x14ac:dyDescent="0.25">
      <c r="A6627" s="96">
        <f t="shared" si="2092"/>
        <v>4883</v>
      </c>
      <c r="B6627" s="175"/>
      <c r="C6627" s="176"/>
      <c r="D6627" s="113"/>
      <c r="E6627" s="115"/>
      <c r="F6627" s="174"/>
      <c r="G6627" s="114" t="str">
        <f t="shared" si="2087"/>
        <v/>
      </c>
      <c r="H6627" s="115"/>
      <c r="I6627" s="115"/>
      <c r="J6627" s="115"/>
      <c r="K6627" s="115"/>
      <c r="L6627" s="133" t="str">
        <f t="shared" si="2088"/>
        <v/>
      </c>
      <c r="M6627" s="116" t="str">
        <f>IF(L6627="", "", L6627/Veriler!$X$1)</f>
        <v/>
      </c>
      <c r="N6627" s="116" t="str">
        <f>IF(F6627&lt;&gt;"", "İthal Girdi", IF(Veriler!T6627="", "", IF(Veriler!S6627="H", "%0,5 üzerindedir", IF(Veriler!T6627&gt;0.1, "%10 sınırı aşılmıştır.", "Uygun"))))</f>
        <v>%0,5 üzerindedir</v>
      </c>
      <c r="O6627" s="116" t="str">
        <f t="shared" si="2089"/>
        <v xml:space="preserve"> </v>
      </c>
      <c r="P6627" s="117"/>
      <c r="Q6627" s="118"/>
      <c r="R6627" s="119" t="str">
        <f t="shared" si="2090"/>
        <v/>
      </c>
      <c r="S6627" s="133">
        <f>IFERROR(IF(M6627&lt;=0.005,IF(F6627="",L6627,0),IF(F6627&lt;&gt;"",0,IF(P6627="",0,IF(P6627="H",0,IF(Q6627&lt;Veriler!$G$2,L6627*Veriler!$G$2,L6627*Q6627)))))," ")</f>
        <v>0</v>
      </c>
      <c r="T6627" s="133">
        <f>IF(Veriler!T6627&lt;=0.1, S6627, IF(AND(Veriler!T6627&gt;0.1, F6627="", P6627="E"), IF(Q6627&gt;Veriler!$G$2, Q6627*S6627, IF(Q6627&lt;Veriler!$G$2, Veriler!$G$2*S6627, Q6627*S6627)), 0))</f>
        <v>0</v>
      </c>
      <c r="U6627" s="133" t="str">
        <f t="shared" si="2091"/>
        <v xml:space="preserve"> </v>
      </c>
      <c r="V6627" s="134" t="str">
        <f>IFERROR(IF(O6627="%10 sınırı aşılmıştır.",L6627-T6627,IFERROR(IF(F6627="",IF(S6627=1,0,IF(L6627-S6627=0,"",L6627-S6627)),IF(Veriler!M6627="",L6627,IF(L6627*Veriler!M6627=0,"",L6627*Veriler!M6627))),L6627)),0)</f>
        <v/>
      </c>
      <c r="W6627" s="146"/>
      <c r="X6627" s="146"/>
      <c r="Y6627" s="146"/>
    </row>
    <row r="6628" spans="1:25" s="99" customFormat="1" ht="54.75" customHeight="1" x14ac:dyDescent="0.25">
      <c r="A6628" s="96">
        <f t="shared" si="2092"/>
        <v>4884</v>
      </c>
      <c r="B6628" s="175"/>
      <c r="C6628" s="176"/>
      <c r="D6628" s="113"/>
      <c r="E6628" s="115"/>
      <c r="F6628" s="174"/>
      <c r="G6628" s="114" t="str">
        <f t="shared" si="2087"/>
        <v/>
      </c>
      <c r="H6628" s="115"/>
      <c r="I6628" s="115"/>
      <c r="J6628" s="115"/>
      <c r="K6628" s="115"/>
      <c r="L6628" s="133" t="str">
        <f t="shared" si="2088"/>
        <v/>
      </c>
      <c r="M6628" s="116" t="str">
        <f>IF(L6628="", "", L6628/Veriler!$X$1)</f>
        <v/>
      </c>
      <c r="N6628" s="116" t="str">
        <f>IF(F6628&lt;&gt;"", "İthal Girdi", IF(Veriler!T6628="", "", IF(Veriler!S6628="H", "%0,5 üzerindedir", IF(Veriler!T6628&gt;0.1, "%10 sınırı aşılmıştır.", "Uygun"))))</f>
        <v>%0,5 üzerindedir</v>
      </c>
      <c r="O6628" s="116" t="str">
        <f t="shared" si="2089"/>
        <v xml:space="preserve"> </v>
      </c>
      <c r="P6628" s="117"/>
      <c r="Q6628" s="118"/>
      <c r="R6628" s="119" t="str">
        <f t="shared" si="2090"/>
        <v/>
      </c>
      <c r="S6628" s="133">
        <f>IFERROR(IF(M6628&lt;=0.005,IF(F6628="",L6628,0),IF(F6628&lt;&gt;"",0,IF(P6628="",0,IF(P6628="H",0,IF(Q6628&lt;Veriler!$G$2,L6628*Veriler!$G$2,L6628*Q6628)))))," ")</f>
        <v>0</v>
      </c>
      <c r="T6628" s="133">
        <f>IF(Veriler!T6628&lt;=0.1, S6628, IF(AND(Veriler!T6628&gt;0.1, F6628="", P6628="E"), IF(Q6628&gt;Veriler!$G$2, Q6628*S6628, IF(Q6628&lt;Veriler!$G$2, Veriler!$G$2*S6628, Q6628*S6628)), 0))</f>
        <v>0</v>
      </c>
      <c r="U6628" s="133" t="str">
        <f t="shared" si="2091"/>
        <v xml:space="preserve"> </v>
      </c>
      <c r="V6628" s="134" t="str">
        <f>IFERROR(IF(O6628="%10 sınırı aşılmıştır.",L6628-T6628,IFERROR(IF(F6628="",IF(S6628=1,0,IF(L6628-S6628=0,"",L6628-S6628)),IF(Veriler!M6628="",L6628,IF(L6628*Veriler!M6628=0,"",L6628*Veriler!M6628))),L6628)),0)</f>
        <v/>
      </c>
      <c r="W6628" s="146"/>
      <c r="X6628" s="146"/>
      <c r="Y6628" s="146"/>
    </row>
    <row r="6629" spans="1:25" s="99" customFormat="1" ht="54.75" customHeight="1" x14ac:dyDescent="0.25">
      <c r="A6629" s="96">
        <f t="shared" si="2092"/>
        <v>4885</v>
      </c>
      <c r="B6629" s="175"/>
      <c r="C6629" s="176"/>
      <c r="D6629" s="113"/>
      <c r="E6629" s="115"/>
      <c r="F6629" s="174"/>
      <c r="G6629" s="114" t="str">
        <f t="shared" si="2087"/>
        <v/>
      </c>
      <c r="H6629" s="115"/>
      <c r="I6629" s="115"/>
      <c r="J6629" s="115"/>
      <c r="K6629" s="115"/>
      <c r="L6629" s="133" t="str">
        <f t="shared" si="2088"/>
        <v/>
      </c>
      <c r="M6629" s="116" t="str">
        <f>IF(L6629="", "", L6629/Veriler!$X$1)</f>
        <v/>
      </c>
      <c r="N6629" s="116" t="str">
        <f>IF(F6629&lt;&gt;"", "İthal Girdi", IF(Veriler!T6629="", "", IF(Veriler!S6629="H", "%0,5 üzerindedir", IF(Veriler!T6629&gt;0.1, "%10 sınırı aşılmıştır.", "Uygun"))))</f>
        <v>%0,5 üzerindedir</v>
      </c>
      <c r="O6629" s="116" t="str">
        <f t="shared" si="2089"/>
        <v xml:space="preserve"> </v>
      </c>
      <c r="P6629" s="117"/>
      <c r="Q6629" s="118"/>
      <c r="R6629" s="119" t="str">
        <f t="shared" si="2090"/>
        <v/>
      </c>
      <c r="S6629" s="133">
        <f>IFERROR(IF(M6629&lt;=0.005,IF(F6629="",L6629,0),IF(F6629&lt;&gt;"",0,IF(P6629="",0,IF(P6629="H",0,IF(Q6629&lt;Veriler!$G$2,L6629*Veriler!$G$2,L6629*Q6629)))))," ")</f>
        <v>0</v>
      </c>
      <c r="T6629" s="133">
        <f>IF(Veriler!T6629&lt;=0.1, S6629, IF(AND(Veriler!T6629&gt;0.1, F6629="", P6629="E"), IF(Q6629&gt;Veriler!$G$2, Q6629*S6629, IF(Q6629&lt;Veriler!$G$2, Veriler!$G$2*S6629, Q6629*S6629)), 0))</f>
        <v>0</v>
      </c>
      <c r="U6629" s="133" t="str">
        <f t="shared" si="2091"/>
        <v xml:space="preserve"> </v>
      </c>
      <c r="V6629" s="134" t="str">
        <f>IFERROR(IF(O6629="%10 sınırı aşılmıştır.",L6629-T6629,IFERROR(IF(F6629="",IF(S6629=1,0,IF(L6629-S6629=0,"",L6629-S6629)),IF(Veriler!M6629="",L6629,IF(L6629*Veriler!M6629=0,"",L6629*Veriler!M6629))),L6629)),0)</f>
        <v/>
      </c>
      <c r="W6629" s="146"/>
      <c r="X6629" s="146"/>
      <c r="Y6629" s="146"/>
    </row>
    <row r="6630" spans="1:25" s="99" customFormat="1" ht="54.75" customHeight="1" x14ac:dyDescent="0.25">
      <c r="A6630" s="96">
        <f t="shared" si="2092"/>
        <v>4886</v>
      </c>
      <c r="B6630" s="175"/>
      <c r="C6630" s="176"/>
      <c r="D6630" s="113"/>
      <c r="E6630" s="115"/>
      <c r="F6630" s="174"/>
      <c r="G6630" s="114" t="str">
        <f t="shared" si="2087"/>
        <v/>
      </c>
      <c r="H6630" s="115"/>
      <c r="I6630" s="115"/>
      <c r="J6630" s="115"/>
      <c r="K6630" s="115"/>
      <c r="L6630" s="133" t="str">
        <f t="shared" si="2088"/>
        <v/>
      </c>
      <c r="M6630" s="116" t="str">
        <f>IF(L6630="", "", L6630/Veriler!$X$1)</f>
        <v/>
      </c>
      <c r="N6630" s="116" t="str">
        <f>IF(F6630&lt;&gt;"", "İthal Girdi", IF(Veriler!T6630="", "", IF(Veriler!S6630="H", "%0,5 üzerindedir", IF(Veriler!T6630&gt;0.1, "%10 sınırı aşılmıştır.", "Uygun"))))</f>
        <v>%0,5 üzerindedir</v>
      </c>
      <c r="O6630" s="116" t="str">
        <f t="shared" si="2089"/>
        <v xml:space="preserve"> </v>
      </c>
      <c r="P6630" s="117"/>
      <c r="Q6630" s="118"/>
      <c r="R6630" s="119" t="str">
        <f t="shared" si="2090"/>
        <v/>
      </c>
      <c r="S6630" s="133">
        <f>IFERROR(IF(M6630&lt;=0.005,IF(F6630="",L6630,0),IF(F6630&lt;&gt;"",0,IF(P6630="",0,IF(P6630="H",0,IF(Q6630&lt;Veriler!$G$2,L6630*Veriler!$G$2,L6630*Q6630)))))," ")</f>
        <v>0</v>
      </c>
      <c r="T6630" s="133">
        <f>IF(Veriler!T6630&lt;=0.1, S6630, IF(AND(Veriler!T6630&gt;0.1, F6630="", P6630="E"), IF(Q6630&gt;Veriler!$G$2, Q6630*S6630, IF(Q6630&lt;Veriler!$G$2, Veriler!$G$2*S6630, Q6630*S6630)), 0))</f>
        <v>0</v>
      </c>
      <c r="U6630" s="133" t="str">
        <f t="shared" si="2091"/>
        <v xml:space="preserve"> </v>
      </c>
      <c r="V6630" s="134" t="str">
        <f>IFERROR(IF(O6630="%10 sınırı aşılmıştır.",L6630-T6630,IFERROR(IF(F6630="",IF(S6630=1,0,IF(L6630-S6630=0,"",L6630-S6630)),IF(Veriler!M6630="",L6630,IF(L6630*Veriler!M6630=0,"",L6630*Veriler!M6630))),L6630)),0)</f>
        <v/>
      </c>
      <c r="W6630" s="146"/>
      <c r="X6630" s="146"/>
      <c r="Y6630" s="146"/>
    </row>
    <row r="6631" spans="1:25" s="99" customFormat="1" ht="36" hidden="1" customHeight="1" x14ac:dyDescent="0.25">
      <c r="A6631" s="101"/>
      <c r="B6631" s="191" t="s">
        <v>16</v>
      </c>
      <c r="C6631" s="176"/>
      <c r="D6631" s="120"/>
      <c r="E6631" s="171"/>
      <c r="F6631" s="172"/>
      <c r="G6631" s="121"/>
      <c r="H6631" s="115"/>
      <c r="I6631" s="115"/>
      <c r="J6631" s="115"/>
      <c r="K6631" s="115"/>
      <c r="L6631" s="121"/>
      <c r="M6631" s="121"/>
      <c r="N6631" s="121"/>
      <c r="O6631" s="121"/>
      <c r="P6631" s="120"/>
      <c r="Q6631" s="120"/>
      <c r="R6631" s="183"/>
      <c r="S6631" s="184"/>
      <c r="T6631" s="121"/>
      <c r="U6631" s="121"/>
      <c r="V6631" s="121"/>
      <c r="W6631" s="146"/>
      <c r="X6631" s="146"/>
      <c r="Y6631" s="146"/>
    </row>
    <row r="6632" spans="1:25" s="99" customFormat="1" ht="54.75" customHeight="1" x14ac:dyDescent="0.25">
      <c r="A6632" s="96">
        <f>A6630+1</f>
        <v>4887</v>
      </c>
      <c r="B6632" s="175"/>
      <c r="C6632" s="176"/>
      <c r="D6632" s="113"/>
      <c r="E6632" s="115"/>
      <c r="F6632" s="174"/>
      <c r="G6632" s="114" t="str">
        <f t="shared" ref="G6632:G6645" si="2093">IF(AND(F6632&lt;&gt;"",V6632&lt;&gt;"",L6632&lt;&gt;0),V6632/L6632,"")</f>
        <v/>
      </c>
      <c r="H6632" s="115"/>
      <c r="I6632" s="115"/>
      <c r="J6632" s="115"/>
      <c r="K6632" s="115"/>
      <c r="L6632" s="133" t="str">
        <f t="shared" ref="L6632:L6645" si="2094">IF(AND(H6632&lt;&gt;0, J6632&lt;&gt;0, K6632&lt;&gt;0), H6632*J6632*K6632, "")</f>
        <v/>
      </c>
      <c r="M6632" s="116" t="str">
        <f>IF(L6632="", "", L6632/Veriler!$X$1)</f>
        <v/>
      </c>
      <c r="N6632" s="116" t="str">
        <f>IF(F6632&lt;&gt;"", "İthal Girdi", IF(Veriler!T6632="", "", IF(Veriler!S6632="H", "%0,5 üzerindedir", IF(Veriler!T6632&gt;0.1, "%10 sınırı aşılmıştır.", "Uygun"))))</f>
        <v>%0,5 üzerindedir</v>
      </c>
      <c r="O6632" s="116" t="str">
        <f t="shared" ref="O6632:O6645" si="2095">IF(M6632=""," ",N6632)</f>
        <v xml:space="preserve"> </v>
      </c>
      <c r="P6632" s="117"/>
      <c r="Q6632" s="118"/>
      <c r="R6632" s="119" t="str">
        <f t="shared" ref="R6632:R6645" si="2096">IFERROR(IF(AND(T6632&lt;&gt;"",L6632&lt;&gt;"",L6632&lt;&gt;0,T6632&lt;&gt;0),T6632/L6632,"")," ")</f>
        <v/>
      </c>
      <c r="S6632" s="133">
        <f>IFERROR(IF(M6632&lt;=0.005,IF(F6632="",L6632,0),IF(F6632&lt;&gt;"",0,IF(P6632="",0,IF(P6632="H",0,IF(Q6632&lt;Veriler!$G$2,L6632*Veriler!$G$2,L6632*Q6632)))))," ")</f>
        <v>0</v>
      </c>
      <c r="T6632" s="133">
        <f>IF(Veriler!T6632&lt;=0.1, S6632, IF(AND(Veriler!T6632&gt;0.1, F6632="", P6632="E"), IF(Q6632&gt;Veriler!$G$2, Q6632*S6632, IF(Q6632&lt;Veriler!$G$2, Veriler!$G$2*S6632, Q6632*S6632)), 0))</f>
        <v>0</v>
      </c>
      <c r="U6632" s="133" t="str">
        <f t="shared" ref="U6632:U6645" si="2097">IF(T6632=0," ",T6632)</f>
        <v xml:space="preserve"> </v>
      </c>
      <c r="V6632" s="134" t="str">
        <f>IFERROR(IF(O6632="%10 sınırı aşılmıştır.",L6632-T6632,IFERROR(IF(F6632="",IF(S6632=1,0,IF(L6632-S6632=0,"",L6632-S6632)),IF(Veriler!M6632="",L6632,IF(L6632*Veriler!M6632=0,"",L6632*Veriler!M6632))),L6632)),0)</f>
        <v/>
      </c>
      <c r="W6632" s="146"/>
      <c r="X6632" s="146"/>
      <c r="Y6632" s="146"/>
    </row>
    <row r="6633" spans="1:25" s="99" customFormat="1" ht="54.75" customHeight="1" x14ac:dyDescent="0.25">
      <c r="A6633" s="96">
        <f t="shared" ref="A6633:A6645" si="2098">A6632+1</f>
        <v>4888</v>
      </c>
      <c r="B6633" s="175"/>
      <c r="C6633" s="176"/>
      <c r="D6633" s="113"/>
      <c r="E6633" s="115"/>
      <c r="F6633" s="174"/>
      <c r="G6633" s="114" t="str">
        <f t="shared" si="2093"/>
        <v/>
      </c>
      <c r="H6633" s="115"/>
      <c r="I6633" s="115"/>
      <c r="J6633" s="115"/>
      <c r="K6633" s="115"/>
      <c r="L6633" s="133" t="str">
        <f t="shared" si="2094"/>
        <v/>
      </c>
      <c r="M6633" s="116" t="str">
        <f>IF(L6633="", "", L6633/Veriler!$X$1)</f>
        <v/>
      </c>
      <c r="N6633" s="116" t="str">
        <f>IF(F6633&lt;&gt;"", "İthal Girdi", IF(Veriler!T6633="", "", IF(Veriler!S6633="H", "%0,5 üzerindedir", IF(Veriler!T6633&gt;0.1, "%10 sınırı aşılmıştır.", "Uygun"))))</f>
        <v>%0,5 üzerindedir</v>
      </c>
      <c r="O6633" s="116" t="str">
        <f t="shared" si="2095"/>
        <v xml:space="preserve"> </v>
      </c>
      <c r="P6633" s="117"/>
      <c r="Q6633" s="118"/>
      <c r="R6633" s="119" t="str">
        <f t="shared" si="2096"/>
        <v/>
      </c>
      <c r="S6633" s="133">
        <f>IFERROR(IF(M6633&lt;=0.005,IF(F6633="",L6633,0),IF(F6633&lt;&gt;"",0,IF(P6633="",0,IF(P6633="H",0,IF(Q6633&lt;Veriler!$G$2,L6633*Veriler!$G$2,L6633*Q6633)))))," ")</f>
        <v>0</v>
      </c>
      <c r="T6633" s="133">
        <f>IF(Veriler!T6633&lt;=0.1, S6633, IF(AND(Veriler!T6633&gt;0.1, F6633="", P6633="E"), IF(Q6633&gt;Veriler!$G$2, Q6633*S6633, IF(Q6633&lt;Veriler!$G$2, Veriler!$G$2*S6633, Q6633*S6633)), 0))</f>
        <v>0</v>
      </c>
      <c r="U6633" s="133" t="str">
        <f t="shared" si="2097"/>
        <v xml:space="preserve"> </v>
      </c>
      <c r="V6633" s="134" t="str">
        <f>IFERROR(IF(O6633="%10 sınırı aşılmıştır.",L6633-T6633,IFERROR(IF(F6633="",IF(S6633=1,0,IF(L6633-S6633=0,"",L6633-S6633)),IF(Veriler!M6633="",L6633,IF(L6633*Veriler!M6633=0,"",L6633*Veriler!M6633))),L6633)),0)</f>
        <v/>
      </c>
      <c r="W6633" s="146"/>
      <c r="X6633" s="146"/>
      <c r="Y6633" s="146"/>
    </row>
    <row r="6634" spans="1:25" s="99" customFormat="1" ht="54.75" customHeight="1" x14ac:dyDescent="0.25">
      <c r="A6634" s="96">
        <f t="shared" si="2098"/>
        <v>4889</v>
      </c>
      <c r="B6634" s="175"/>
      <c r="C6634" s="176"/>
      <c r="D6634" s="113"/>
      <c r="E6634" s="115"/>
      <c r="F6634" s="174"/>
      <c r="G6634" s="114" t="str">
        <f t="shared" si="2093"/>
        <v/>
      </c>
      <c r="H6634" s="115"/>
      <c r="I6634" s="115"/>
      <c r="J6634" s="115"/>
      <c r="K6634" s="115"/>
      <c r="L6634" s="133" t="str">
        <f t="shared" si="2094"/>
        <v/>
      </c>
      <c r="M6634" s="116" t="str">
        <f>IF(L6634="", "", L6634/Veriler!$X$1)</f>
        <v/>
      </c>
      <c r="N6634" s="116" t="str">
        <f>IF(F6634&lt;&gt;"", "İthal Girdi", IF(Veriler!T6634="", "", IF(Veriler!S6634="H", "%0,5 üzerindedir", IF(Veriler!T6634&gt;0.1, "%10 sınırı aşılmıştır.", "Uygun"))))</f>
        <v>%0,5 üzerindedir</v>
      </c>
      <c r="O6634" s="116" t="str">
        <f t="shared" si="2095"/>
        <v xml:space="preserve"> </v>
      </c>
      <c r="P6634" s="117"/>
      <c r="Q6634" s="118"/>
      <c r="R6634" s="119" t="str">
        <f t="shared" si="2096"/>
        <v/>
      </c>
      <c r="S6634" s="133">
        <f>IFERROR(IF(M6634&lt;=0.005,IF(F6634="",L6634,0),IF(F6634&lt;&gt;"",0,IF(P6634="",0,IF(P6634="H",0,IF(Q6634&lt;Veriler!$G$2,L6634*Veriler!$G$2,L6634*Q6634)))))," ")</f>
        <v>0</v>
      </c>
      <c r="T6634" s="133">
        <f>IF(Veriler!T6634&lt;=0.1, S6634, IF(AND(Veriler!T6634&gt;0.1, F6634="", P6634="E"), IF(Q6634&gt;Veriler!$G$2, Q6634*S6634, IF(Q6634&lt;Veriler!$G$2, Veriler!$G$2*S6634, Q6634*S6634)), 0))</f>
        <v>0</v>
      </c>
      <c r="U6634" s="133" t="str">
        <f t="shared" si="2097"/>
        <v xml:space="preserve"> </v>
      </c>
      <c r="V6634" s="134" t="str">
        <f>IFERROR(IF(O6634="%10 sınırı aşılmıştır.",L6634-T6634,IFERROR(IF(F6634="",IF(S6634=1,0,IF(L6634-S6634=0,"",L6634-S6634)),IF(Veriler!M6634="",L6634,IF(L6634*Veriler!M6634=0,"",L6634*Veriler!M6634))),L6634)),0)</f>
        <v/>
      </c>
      <c r="W6634" s="146"/>
      <c r="X6634" s="146"/>
      <c r="Y6634" s="146"/>
    </row>
    <row r="6635" spans="1:25" s="99" customFormat="1" ht="54.75" customHeight="1" x14ac:dyDescent="0.25">
      <c r="A6635" s="96">
        <f t="shared" si="2098"/>
        <v>4890</v>
      </c>
      <c r="B6635" s="175"/>
      <c r="C6635" s="176"/>
      <c r="D6635" s="113"/>
      <c r="E6635" s="115"/>
      <c r="F6635" s="174"/>
      <c r="G6635" s="114" t="str">
        <f t="shared" si="2093"/>
        <v/>
      </c>
      <c r="H6635" s="115"/>
      <c r="I6635" s="115"/>
      <c r="J6635" s="115"/>
      <c r="K6635" s="115"/>
      <c r="L6635" s="133" t="str">
        <f t="shared" si="2094"/>
        <v/>
      </c>
      <c r="M6635" s="116" t="str">
        <f>IF(L6635="", "", L6635/Veriler!$X$1)</f>
        <v/>
      </c>
      <c r="N6635" s="116" t="str">
        <f>IF(F6635&lt;&gt;"", "İthal Girdi", IF(Veriler!T6635="", "", IF(Veriler!S6635="H", "%0,5 üzerindedir", IF(Veriler!T6635&gt;0.1, "%10 sınırı aşılmıştır.", "Uygun"))))</f>
        <v>%0,5 üzerindedir</v>
      </c>
      <c r="O6635" s="116" t="str">
        <f t="shared" si="2095"/>
        <v xml:space="preserve"> </v>
      </c>
      <c r="P6635" s="117"/>
      <c r="Q6635" s="118"/>
      <c r="R6635" s="119" t="str">
        <f t="shared" si="2096"/>
        <v/>
      </c>
      <c r="S6635" s="133">
        <f>IFERROR(IF(M6635&lt;=0.005,IF(F6635="",L6635,0),IF(F6635&lt;&gt;"",0,IF(P6635="",0,IF(P6635="H",0,IF(Q6635&lt;Veriler!$G$2,L6635*Veriler!$G$2,L6635*Q6635)))))," ")</f>
        <v>0</v>
      </c>
      <c r="T6635" s="133">
        <f>IF(Veriler!T6635&lt;=0.1, S6635, IF(AND(Veriler!T6635&gt;0.1, F6635="", P6635="E"), IF(Q6635&gt;Veriler!$G$2, Q6635*S6635, IF(Q6635&lt;Veriler!$G$2, Veriler!$G$2*S6635, Q6635*S6635)), 0))</f>
        <v>0</v>
      </c>
      <c r="U6635" s="133" t="str">
        <f t="shared" si="2097"/>
        <v xml:space="preserve"> </v>
      </c>
      <c r="V6635" s="134" t="str">
        <f>IFERROR(IF(O6635="%10 sınırı aşılmıştır.",L6635-T6635,IFERROR(IF(F6635="",IF(S6635=1,0,IF(L6635-S6635=0,"",L6635-S6635)),IF(Veriler!M6635="",L6635,IF(L6635*Veriler!M6635=0,"",L6635*Veriler!M6635))),L6635)),0)</f>
        <v/>
      </c>
      <c r="W6635" s="146"/>
      <c r="X6635" s="146"/>
      <c r="Y6635" s="146"/>
    </row>
    <row r="6636" spans="1:25" s="99" customFormat="1" ht="54.75" customHeight="1" x14ac:dyDescent="0.25">
      <c r="A6636" s="96">
        <f t="shared" si="2098"/>
        <v>4891</v>
      </c>
      <c r="B6636" s="175"/>
      <c r="C6636" s="176"/>
      <c r="D6636" s="113"/>
      <c r="E6636" s="115"/>
      <c r="F6636" s="174"/>
      <c r="G6636" s="114" t="str">
        <f t="shared" si="2093"/>
        <v/>
      </c>
      <c r="H6636" s="115"/>
      <c r="I6636" s="115"/>
      <c r="J6636" s="115"/>
      <c r="K6636" s="115"/>
      <c r="L6636" s="133" t="str">
        <f t="shared" si="2094"/>
        <v/>
      </c>
      <c r="M6636" s="116" t="str">
        <f>IF(L6636="", "", L6636/Veriler!$X$1)</f>
        <v/>
      </c>
      <c r="N6636" s="116" t="str">
        <f>IF(F6636&lt;&gt;"", "İthal Girdi", IF(Veriler!T6636="", "", IF(Veriler!S6636="H", "%0,5 üzerindedir", IF(Veriler!T6636&gt;0.1, "%10 sınırı aşılmıştır.", "Uygun"))))</f>
        <v>%0,5 üzerindedir</v>
      </c>
      <c r="O6636" s="116" t="str">
        <f t="shared" si="2095"/>
        <v xml:space="preserve"> </v>
      </c>
      <c r="P6636" s="117"/>
      <c r="Q6636" s="118"/>
      <c r="R6636" s="119" t="str">
        <f t="shared" si="2096"/>
        <v/>
      </c>
      <c r="S6636" s="133">
        <f>IFERROR(IF(M6636&lt;=0.005,IF(F6636="",L6636,0),IF(F6636&lt;&gt;"",0,IF(P6636="",0,IF(P6636="H",0,IF(Q6636&lt;Veriler!$G$2,L6636*Veriler!$G$2,L6636*Q6636)))))," ")</f>
        <v>0</v>
      </c>
      <c r="T6636" s="133">
        <f>IF(Veriler!T6636&lt;=0.1, S6636, IF(AND(Veriler!T6636&gt;0.1, F6636="", P6636="E"), IF(Q6636&gt;Veriler!$G$2, Q6636*S6636, IF(Q6636&lt;Veriler!$G$2, Veriler!$G$2*S6636, Q6636*S6636)), 0))</f>
        <v>0</v>
      </c>
      <c r="U6636" s="133" t="str">
        <f t="shared" si="2097"/>
        <v xml:space="preserve"> </v>
      </c>
      <c r="V6636" s="134" t="str">
        <f>IFERROR(IF(O6636="%10 sınırı aşılmıştır.",L6636-T6636,IFERROR(IF(F6636="",IF(S6636=1,0,IF(L6636-S6636=0,"",L6636-S6636)),IF(Veriler!M6636="",L6636,IF(L6636*Veriler!M6636=0,"",L6636*Veriler!M6636))),L6636)),0)</f>
        <v/>
      </c>
      <c r="W6636" s="146"/>
      <c r="X6636" s="146"/>
      <c r="Y6636" s="146"/>
    </row>
    <row r="6637" spans="1:25" s="99" customFormat="1" ht="54.75" customHeight="1" x14ac:dyDescent="0.25">
      <c r="A6637" s="96">
        <f t="shared" si="2098"/>
        <v>4892</v>
      </c>
      <c r="B6637" s="175"/>
      <c r="C6637" s="176"/>
      <c r="D6637" s="113"/>
      <c r="E6637" s="115"/>
      <c r="F6637" s="174"/>
      <c r="G6637" s="114" t="str">
        <f t="shared" si="2093"/>
        <v/>
      </c>
      <c r="H6637" s="115"/>
      <c r="I6637" s="115"/>
      <c r="J6637" s="115"/>
      <c r="K6637" s="115"/>
      <c r="L6637" s="133" t="str">
        <f t="shared" si="2094"/>
        <v/>
      </c>
      <c r="M6637" s="116" t="str">
        <f>IF(L6637="", "", L6637/Veriler!$X$1)</f>
        <v/>
      </c>
      <c r="N6637" s="116" t="str">
        <f>IF(F6637&lt;&gt;"", "İthal Girdi", IF(Veriler!T6637="", "", IF(Veriler!S6637="H", "%0,5 üzerindedir", IF(Veriler!T6637&gt;0.1, "%10 sınırı aşılmıştır.", "Uygun"))))</f>
        <v>%0,5 üzerindedir</v>
      </c>
      <c r="O6637" s="116" t="str">
        <f t="shared" si="2095"/>
        <v xml:space="preserve"> </v>
      </c>
      <c r="P6637" s="117"/>
      <c r="Q6637" s="118"/>
      <c r="R6637" s="119" t="str">
        <f t="shared" si="2096"/>
        <v/>
      </c>
      <c r="S6637" s="133">
        <f>IFERROR(IF(M6637&lt;=0.005,IF(F6637="",L6637,0),IF(F6637&lt;&gt;"",0,IF(P6637="",0,IF(P6637="H",0,IF(Q6637&lt;Veriler!$G$2,L6637*Veriler!$G$2,L6637*Q6637)))))," ")</f>
        <v>0</v>
      </c>
      <c r="T6637" s="133">
        <f>IF(Veriler!T6637&lt;=0.1, S6637, IF(AND(Veriler!T6637&gt;0.1, F6637="", P6637="E"), IF(Q6637&gt;Veriler!$G$2, Q6637*S6637, IF(Q6637&lt;Veriler!$G$2, Veriler!$G$2*S6637, Q6637*S6637)), 0))</f>
        <v>0</v>
      </c>
      <c r="U6637" s="133" t="str">
        <f t="shared" si="2097"/>
        <v xml:space="preserve"> </v>
      </c>
      <c r="V6637" s="134" t="str">
        <f>IFERROR(IF(O6637="%10 sınırı aşılmıştır.",L6637-T6637,IFERROR(IF(F6637="",IF(S6637=1,0,IF(L6637-S6637=0,"",L6637-S6637)),IF(Veriler!M6637="",L6637,IF(L6637*Veriler!M6637=0,"",L6637*Veriler!M6637))),L6637)),0)</f>
        <v/>
      </c>
      <c r="W6637" s="146"/>
      <c r="X6637" s="146"/>
      <c r="Y6637" s="146"/>
    </row>
    <row r="6638" spans="1:25" s="99" customFormat="1" ht="54.75" customHeight="1" x14ac:dyDescent="0.25">
      <c r="A6638" s="96">
        <f t="shared" si="2098"/>
        <v>4893</v>
      </c>
      <c r="B6638" s="175"/>
      <c r="C6638" s="176"/>
      <c r="D6638" s="113"/>
      <c r="E6638" s="115"/>
      <c r="F6638" s="174"/>
      <c r="G6638" s="114" t="str">
        <f t="shared" si="2093"/>
        <v/>
      </c>
      <c r="H6638" s="115"/>
      <c r="I6638" s="115"/>
      <c r="J6638" s="115"/>
      <c r="K6638" s="115"/>
      <c r="L6638" s="133" t="str">
        <f t="shared" si="2094"/>
        <v/>
      </c>
      <c r="M6638" s="116" t="str">
        <f>IF(L6638="", "", L6638/Veriler!$X$1)</f>
        <v/>
      </c>
      <c r="N6638" s="116" t="str">
        <f>IF(F6638&lt;&gt;"", "İthal Girdi", IF(Veriler!T6638="", "", IF(Veriler!S6638="H", "%0,5 üzerindedir", IF(Veriler!T6638&gt;0.1, "%10 sınırı aşılmıştır.", "Uygun"))))</f>
        <v>%0,5 üzerindedir</v>
      </c>
      <c r="O6638" s="116" t="str">
        <f t="shared" si="2095"/>
        <v xml:space="preserve"> </v>
      </c>
      <c r="P6638" s="117"/>
      <c r="Q6638" s="118"/>
      <c r="R6638" s="119" t="str">
        <f t="shared" si="2096"/>
        <v/>
      </c>
      <c r="S6638" s="133">
        <f>IFERROR(IF(M6638&lt;=0.005,IF(F6638="",L6638,0),IF(F6638&lt;&gt;"",0,IF(P6638="",0,IF(P6638="H",0,IF(Q6638&lt;Veriler!$G$2,L6638*Veriler!$G$2,L6638*Q6638)))))," ")</f>
        <v>0</v>
      </c>
      <c r="T6638" s="133">
        <f>IF(Veriler!T6638&lt;=0.1, S6638, IF(AND(Veriler!T6638&gt;0.1, F6638="", P6638="E"), IF(Q6638&gt;Veriler!$G$2, Q6638*S6638, IF(Q6638&lt;Veriler!$G$2, Veriler!$G$2*S6638, Q6638*S6638)), 0))</f>
        <v>0</v>
      </c>
      <c r="U6638" s="133" t="str">
        <f t="shared" si="2097"/>
        <v xml:space="preserve"> </v>
      </c>
      <c r="V6638" s="134" t="str">
        <f>IFERROR(IF(O6638="%10 sınırı aşılmıştır.",L6638-T6638,IFERROR(IF(F6638="",IF(S6638=1,0,IF(L6638-S6638=0,"",L6638-S6638)),IF(Veriler!M6638="",L6638,IF(L6638*Veriler!M6638=0,"",L6638*Veriler!M6638))),L6638)),0)</f>
        <v/>
      </c>
      <c r="W6638" s="146"/>
      <c r="X6638" s="146"/>
      <c r="Y6638" s="146"/>
    </row>
    <row r="6639" spans="1:25" s="99" customFormat="1" ht="54.75" customHeight="1" x14ac:dyDescent="0.25">
      <c r="A6639" s="96">
        <f t="shared" si="2098"/>
        <v>4894</v>
      </c>
      <c r="B6639" s="175"/>
      <c r="C6639" s="176"/>
      <c r="D6639" s="113"/>
      <c r="E6639" s="115"/>
      <c r="F6639" s="174"/>
      <c r="G6639" s="114" t="str">
        <f t="shared" si="2093"/>
        <v/>
      </c>
      <c r="H6639" s="115"/>
      <c r="I6639" s="115"/>
      <c r="J6639" s="115"/>
      <c r="K6639" s="115"/>
      <c r="L6639" s="133" t="str">
        <f t="shared" si="2094"/>
        <v/>
      </c>
      <c r="M6639" s="116" t="str">
        <f>IF(L6639="", "", L6639/Veriler!$X$1)</f>
        <v/>
      </c>
      <c r="N6639" s="116" t="str">
        <f>IF(F6639&lt;&gt;"", "İthal Girdi", IF(Veriler!T6639="", "", IF(Veriler!S6639="H", "%0,5 üzerindedir", IF(Veriler!T6639&gt;0.1, "%10 sınırı aşılmıştır.", "Uygun"))))</f>
        <v>%0,5 üzerindedir</v>
      </c>
      <c r="O6639" s="116" t="str">
        <f t="shared" si="2095"/>
        <v xml:space="preserve"> </v>
      </c>
      <c r="P6639" s="117"/>
      <c r="Q6639" s="118"/>
      <c r="R6639" s="119" t="str">
        <f t="shared" si="2096"/>
        <v/>
      </c>
      <c r="S6639" s="133">
        <f>IFERROR(IF(M6639&lt;=0.005,IF(F6639="",L6639,0),IF(F6639&lt;&gt;"",0,IF(P6639="",0,IF(P6639="H",0,IF(Q6639&lt;Veriler!$G$2,L6639*Veriler!$G$2,L6639*Q6639)))))," ")</f>
        <v>0</v>
      </c>
      <c r="T6639" s="133">
        <f>IF(Veriler!T6639&lt;=0.1, S6639, IF(AND(Veriler!T6639&gt;0.1, F6639="", P6639="E"), IF(Q6639&gt;Veriler!$G$2, Q6639*S6639, IF(Q6639&lt;Veriler!$G$2, Veriler!$G$2*S6639, Q6639*S6639)), 0))</f>
        <v>0</v>
      </c>
      <c r="U6639" s="133" t="str">
        <f t="shared" si="2097"/>
        <v xml:space="preserve"> </v>
      </c>
      <c r="V6639" s="134" t="str">
        <f>IFERROR(IF(O6639="%10 sınırı aşılmıştır.",L6639-T6639,IFERROR(IF(F6639="",IF(S6639=1,0,IF(L6639-S6639=0,"",L6639-S6639)),IF(Veriler!M6639="",L6639,IF(L6639*Veriler!M6639=0,"",L6639*Veriler!M6639))),L6639)),0)</f>
        <v/>
      </c>
      <c r="W6639" s="146"/>
      <c r="X6639" s="146"/>
      <c r="Y6639" s="146"/>
    </row>
    <row r="6640" spans="1:25" s="99" customFormat="1" ht="54.75" customHeight="1" x14ac:dyDescent="0.25">
      <c r="A6640" s="96">
        <f t="shared" si="2098"/>
        <v>4895</v>
      </c>
      <c r="B6640" s="175"/>
      <c r="C6640" s="176"/>
      <c r="D6640" s="113"/>
      <c r="E6640" s="115"/>
      <c r="F6640" s="174"/>
      <c r="G6640" s="114" t="str">
        <f t="shared" si="2093"/>
        <v/>
      </c>
      <c r="H6640" s="115"/>
      <c r="I6640" s="115"/>
      <c r="J6640" s="115"/>
      <c r="K6640" s="115"/>
      <c r="L6640" s="133" t="str">
        <f t="shared" si="2094"/>
        <v/>
      </c>
      <c r="M6640" s="116" t="str">
        <f>IF(L6640="", "", L6640/Veriler!$X$1)</f>
        <v/>
      </c>
      <c r="N6640" s="116" t="str">
        <f>IF(F6640&lt;&gt;"", "İthal Girdi", IF(Veriler!T6640="", "", IF(Veriler!S6640="H", "%0,5 üzerindedir", IF(Veriler!T6640&gt;0.1, "%10 sınırı aşılmıştır.", "Uygun"))))</f>
        <v>%0,5 üzerindedir</v>
      </c>
      <c r="O6640" s="116" t="str">
        <f t="shared" si="2095"/>
        <v xml:space="preserve"> </v>
      </c>
      <c r="P6640" s="117"/>
      <c r="Q6640" s="118"/>
      <c r="R6640" s="119" t="str">
        <f t="shared" si="2096"/>
        <v/>
      </c>
      <c r="S6640" s="133">
        <f>IFERROR(IF(M6640&lt;=0.005,IF(F6640="",L6640,0),IF(F6640&lt;&gt;"",0,IF(P6640="",0,IF(P6640="H",0,IF(Q6640&lt;Veriler!$G$2,L6640*Veriler!$G$2,L6640*Q6640)))))," ")</f>
        <v>0</v>
      </c>
      <c r="T6640" s="133">
        <f>IF(Veriler!T6640&lt;=0.1, S6640, IF(AND(Veriler!T6640&gt;0.1, F6640="", P6640="E"), IF(Q6640&gt;Veriler!$G$2, Q6640*S6640, IF(Q6640&lt;Veriler!$G$2, Veriler!$G$2*S6640, Q6640*S6640)), 0))</f>
        <v>0</v>
      </c>
      <c r="U6640" s="133" t="str">
        <f t="shared" si="2097"/>
        <v xml:space="preserve"> </v>
      </c>
      <c r="V6640" s="134" t="str">
        <f>IFERROR(IF(O6640="%10 sınırı aşılmıştır.",L6640-T6640,IFERROR(IF(F6640="",IF(S6640=1,0,IF(L6640-S6640=0,"",L6640-S6640)),IF(Veriler!M6640="",L6640,IF(L6640*Veriler!M6640=0,"",L6640*Veriler!M6640))),L6640)),0)</f>
        <v/>
      </c>
      <c r="W6640" s="146"/>
      <c r="X6640" s="146"/>
      <c r="Y6640" s="146"/>
    </row>
    <row r="6641" spans="1:25" s="99" customFormat="1" ht="54.75" customHeight="1" x14ac:dyDescent="0.25">
      <c r="A6641" s="96">
        <f t="shared" si="2098"/>
        <v>4896</v>
      </c>
      <c r="B6641" s="175"/>
      <c r="C6641" s="176"/>
      <c r="D6641" s="113"/>
      <c r="E6641" s="115"/>
      <c r="F6641" s="174"/>
      <c r="G6641" s="114" t="str">
        <f t="shared" si="2093"/>
        <v/>
      </c>
      <c r="H6641" s="115"/>
      <c r="I6641" s="115"/>
      <c r="J6641" s="115"/>
      <c r="K6641" s="115"/>
      <c r="L6641" s="133" t="str">
        <f t="shared" si="2094"/>
        <v/>
      </c>
      <c r="M6641" s="116" t="str">
        <f>IF(L6641="", "", L6641/Veriler!$X$1)</f>
        <v/>
      </c>
      <c r="N6641" s="116" t="str">
        <f>IF(F6641&lt;&gt;"", "İthal Girdi", IF(Veriler!T6641="", "", IF(Veriler!S6641="H", "%0,5 üzerindedir", IF(Veriler!T6641&gt;0.1, "%10 sınırı aşılmıştır.", "Uygun"))))</f>
        <v>%0,5 üzerindedir</v>
      </c>
      <c r="O6641" s="116" t="str">
        <f t="shared" si="2095"/>
        <v xml:space="preserve"> </v>
      </c>
      <c r="P6641" s="117"/>
      <c r="Q6641" s="118"/>
      <c r="R6641" s="119" t="str">
        <f t="shared" si="2096"/>
        <v/>
      </c>
      <c r="S6641" s="133">
        <f>IFERROR(IF(M6641&lt;=0.005,IF(F6641="",L6641,0),IF(F6641&lt;&gt;"",0,IF(P6641="",0,IF(P6641="H",0,IF(Q6641&lt;Veriler!$G$2,L6641*Veriler!$G$2,L6641*Q6641)))))," ")</f>
        <v>0</v>
      </c>
      <c r="T6641" s="133">
        <f>IF(Veriler!T6641&lt;=0.1, S6641, IF(AND(Veriler!T6641&gt;0.1, F6641="", P6641="E"), IF(Q6641&gt;Veriler!$G$2, Q6641*S6641, IF(Q6641&lt;Veriler!$G$2, Veriler!$G$2*S6641, Q6641*S6641)), 0))</f>
        <v>0</v>
      </c>
      <c r="U6641" s="133" t="str">
        <f t="shared" si="2097"/>
        <v xml:space="preserve"> </v>
      </c>
      <c r="V6641" s="134" t="str">
        <f>IFERROR(IF(O6641="%10 sınırı aşılmıştır.",L6641-T6641,IFERROR(IF(F6641="",IF(S6641=1,0,IF(L6641-S6641=0,"",L6641-S6641)),IF(Veriler!M6641="",L6641,IF(L6641*Veriler!M6641=0,"",L6641*Veriler!M6641))),L6641)),0)</f>
        <v/>
      </c>
      <c r="W6641" s="146"/>
      <c r="X6641" s="146"/>
      <c r="Y6641" s="146"/>
    </row>
    <row r="6642" spans="1:25" s="99" customFormat="1" ht="54.75" customHeight="1" x14ac:dyDescent="0.25">
      <c r="A6642" s="96">
        <f t="shared" si="2098"/>
        <v>4897</v>
      </c>
      <c r="B6642" s="175"/>
      <c r="C6642" s="176"/>
      <c r="D6642" s="113"/>
      <c r="E6642" s="115"/>
      <c r="F6642" s="174"/>
      <c r="G6642" s="114" t="str">
        <f t="shared" si="2093"/>
        <v/>
      </c>
      <c r="H6642" s="115"/>
      <c r="I6642" s="115"/>
      <c r="J6642" s="115"/>
      <c r="K6642" s="115"/>
      <c r="L6642" s="133" t="str">
        <f t="shared" si="2094"/>
        <v/>
      </c>
      <c r="M6642" s="116" t="str">
        <f>IF(L6642="", "", L6642/Veriler!$X$1)</f>
        <v/>
      </c>
      <c r="N6642" s="116" t="str">
        <f>IF(F6642&lt;&gt;"", "İthal Girdi", IF(Veriler!T6642="", "", IF(Veriler!S6642="H", "%0,5 üzerindedir", IF(Veriler!T6642&gt;0.1, "%10 sınırı aşılmıştır.", "Uygun"))))</f>
        <v>%0,5 üzerindedir</v>
      </c>
      <c r="O6642" s="116" t="str">
        <f t="shared" si="2095"/>
        <v xml:space="preserve"> </v>
      </c>
      <c r="P6642" s="117"/>
      <c r="Q6642" s="118"/>
      <c r="R6642" s="119" t="str">
        <f t="shared" si="2096"/>
        <v/>
      </c>
      <c r="S6642" s="133">
        <f>IFERROR(IF(M6642&lt;=0.005,IF(F6642="",L6642,0),IF(F6642&lt;&gt;"",0,IF(P6642="",0,IF(P6642="H",0,IF(Q6642&lt;Veriler!$G$2,L6642*Veriler!$G$2,L6642*Q6642)))))," ")</f>
        <v>0</v>
      </c>
      <c r="T6642" s="133">
        <f>IF(Veriler!T6642&lt;=0.1, S6642, IF(AND(Veriler!T6642&gt;0.1, F6642="", P6642="E"), IF(Q6642&gt;Veriler!$G$2, Q6642*S6642, IF(Q6642&lt;Veriler!$G$2, Veriler!$G$2*S6642, Q6642*S6642)), 0))</f>
        <v>0</v>
      </c>
      <c r="U6642" s="133" t="str">
        <f t="shared" si="2097"/>
        <v xml:space="preserve"> </v>
      </c>
      <c r="V6642" s="134" t="str">
        <f>IFERROR(IF(O6642="%10 sınırı aşılmıştır.",L6642-T6642,IFERROR(IF(F6642="",IF(S6642=1,0,IF(L6642-S6642=0,"",L6642-S6642)),IF(Veriler!M6642="",L6642,IF(L6642*Veriler!M6642=0,"",L6642*Veriler!M6642))),L6642)),0)</f>
        <v/>
      </c>
      <c r="W6642" s="146"/>
      <c r="X6642" s="146"/>
      <c r="Y6642" s="146"/>
    </row>
    <row r="6643" spans="1:25" s="99" customFormat="1" ht="54.75" customHeight="1" x14ac:dyDescent="0.25">
      <c r="A6643" s="96">
        <f t="shared" si="2098"/>
        <v>4898</v>
      </c>
      <c r="B6643" s="175"/>
      <c r="C6643" s="176"/>
      <c r="D6643" s="113"/>
      <c r="E6643" s="115"/>
      <c r="F6643" s="174"/>
      <c r="G6643" s="114" t="str">
        <f t="shared" si="2093"/>
        <v/>
      </c>
      <c r="H6643" s="115"/>
      <c r="I6643" s="115"/>
      <c r="J6643" s="115"/>
      <c r="K6643" s="115"/>
      <c r="L6643" s="133" t="str">
        <f t="shared" si="2094"/>
        <v/>
      </c>
      <c r="M6643" s="116" t="str">
        <f>IF(L6643="", "", L6643/Veriler!$X$1)</f>
        <v/>
      </c>
      <c r="N6643" s="116" t="str">
        <f>IF(F6643&lt;&gt;"", "İthal Girdi", IF(Veriler!T6643="", "", IF(Veriler!S6643="H", "%0,5 üzerindedir", IF(Veriler!T6643&gt;0.1, "%10 sınırı aşılmıştır.", "Uygun"))))</f>
        <v>%0,5 üzerindedir</v>
      </c>
      <c r="O6643" s="116" t="str">
        <f t="shared" si="2095"/>
        <v xml:space="preserve"> </v>
      </c>
      <c r="P6643" s="117"/>
      <c r="Q6643" s="118"/>
      <c r="R6643" s="119" t="str">
        <f t="shared" si="2096"/>
        <v/>
      </c>
      <c r="S6643" s="133">
        <f>IFERROR(IF(M6643&lt;=0.005,IF(F6643="",L6643,0),IF(F6643&lt;&gt;"",0,IF(P6643="",0,IF(P6643="H",0,IF(Q6643&lt;Veriler!$G$2,L6643*Veriler!$G$2,L6643*Q6643)))))," ")</f>
        <v>0</v>
      </c>
      <c r="T6643" s="133">
        <f>IF(Veriler!T6643&lt;=0.1, S6643, IF(AND(Veriler!T6643&gt;0.1, F6643="", P6643="E"), IF(Q6643&gt;Veriler!$G$2, Q6643*S6643, IF(Q6643&lt;Veriler!$G$2, Veriler!$G$2*S6643, Q6643*S6643)), 0))</f>
        <v>0</v>
      </c>
      <c r="U6643" s="133" t="str">
        <f t="shared" si="2097"/>
        <v xml:space="preserve"> </v>
      </c>
      <c r="V6643" s="134" t="str">
        <f>IFERROR(IF(O6643="%10 sınırı aşılmıştır.",L6643-T6643,IFERROR(IF(F6643="",IF(S6643=1,0,IF(L6643-S6643=0,"",L6643-S6643)),IF(Veriler!M6643="",L6643,IF(L6643*Veriler!M6643=0,"",L6643*Veriler!M6643))),L6643)),0)</f>
        <v/>
      </c>
      <c r="W6643" s="146"/>
      <c r="X6643" s="146"/>
      <c r="Y6643" s="146"/>
    </row>
    <row r="6644" spans="1:25" s="99" customFormat="1" ht="54.75" customHeight="1" x14ac:dyDescent="0.25">
      <c r="A6644" s="96">
        <f t="shared" si="2098"/>
        <v>4899</v>
      </c>
      <c r="B6644" s="175"/>
      <c r="C6644" s="176"/>
      <c r="D6644" s="113"/>
      <c r="E6644" s="115"/>
      <c r="F6644" s="174"/>
      <c r="G6644" s="114" t="str">
        <f t="shared" si="2093"/>
        <v/>
      </c>
      <c r="H6644" s="115"/>
      <c r="I6644" s="115"/>
      <c r="J6644" s="115"/>
      <c r="K6644" s="115"/>
      <c r="L6644" s="133" t="str">
        <f t="shared" si="2094"/>
        <v/>
      </c>
      <c r="M6644" s="116" t="str">
        <f>IF(L6644="", "", L6644/Veriler!$X$1)</f>
        <v/>
      </c>
      <c r="N6644" s="116" t="str">
        <f>IF(F6644&lt;&gt;"", "İthal Girdi", IF(Veriler!T6644="", "", IF(Veriler!S6644="H", "%0,5 üzerindedir", IF(Veriler!T6644&gt;0.1, "%10 sınırı aşılmıştır.", "Uygun"))))</f>
        <v>%0,5 üzerindedir</v>
      </c>
      <c r="O6644" s="116" t="str">
        <f t="shared" si="2095"/>
        <v xml:space="preserve"> </v>
      </c>
      <c r="P6644" s="117"/>
      <c r="Q6644" s="118"/>
      <c r="R6644" s="119" t="str">
        <f t="shared" si="2096"/>
        <v/>
      </c>
      <c r="S6644" s="133">
        <f>IFERROR(IF(M6644&lt;=0.005,IF(F6644="",L6644,0),IF(F6644&lt;&gt;"",0,IF(P6644="",0,IF(P6644="H",0,IF(Q6644&lt;Veriler!$G$2,L6644*Veriler!$G$2,L6644*Q6644)))))," ")</f>
        <v>0</v>
      </c>
      <c r="T6644" s="133">
        <f>IF(Veriler!T6644&lt;=0.1, S6644, IF(AND(Veriler!T6644&gt;0.1, F6644="", P6644="E"), IF(Q6644&gt;Veriler!$G$2, Q6644*S6644, IF(Q6644&lt;Veriler!$G$2, Veriler!$G$2*S6644, Q6644*S6644)), 0))</f>
        <v>0</v>
      </c>
      <c r="U6644" s="133" t="str">
        <f t="shared" si="2097"/>
        <v xml:space="preserve"> </v>
      </c>
      <c r="V6644" s="134" t="str">
        <f>IFERROR(IF(O6644="%10 sınırı aşılmıştır.",L6644-T6644,IFERROR(IF(F6644="",IF(S6644=1,0,IF(L6644-S6644=0,"",L6644-S6644)),IF(Veriler!M6644="",L6644,IF(L6644*Veriler!M6644=0,"",L6644*Veriler!M6644))),L6644)),0)</f>
        <v/>
      </c>
      <c r="W6644" s="146"/>
      <c r="X6644" s="146"/>
      <c r="Y6644" s="146"/>
    </row>
    <row r="6645" spans="1:25" s="99" customFormat="1" ht="54.75" customHeight="1" x14ac:dyDescent="0.25">
      <c r="A6645" s="96">
        <f t="shared" si="2098"/>
        <v>4900</v>
      </c>
      <c r="B6645" s="175"/>
      <c r="C6645" s="176"/>
      <c r="D6645" s="113"/>
      <c r="E6645" s="115"/>
      <c r="F6645" s="174"/>
      <c r="G6645" s="114" t="str">
        <f t="shared" si="2093"/>
        <v/>
      </c>
      <c r="H6645" s="115"/>
      <c r="I6645" s="115"/>
      <c r="J6645" s="115"/>
      <c r="K6645" s="115"/>
      <c r="L6645" s="133" t="str">
        <f t="shared" si="2094"/>
        <v/>
      </c>
      <c r="M6645" s="116" t="str">
        <f>IF(L6645="", "", L6645/Veriler!$X$1)</f>
        <v/>
      </c>
      <c r="N6645" s="116" t="str">
        <f>IF(F6645&lt;&gt;"", "İthal Girdi", IF(Veriler!T6645="", "", IF(Veriler!S6645="H", "%0,5 üzerindedir", IF(Veriler!T6645&gt;0.1, "%10 sınırı aşılmıştır.", "Uygun"))))</f>
        <v>%0,5 üzerindedir</v>
      </c>
      <c r="O6645" s="116" t="str">
        <f t="shared" si="2095"/>
        <v xml:space="preserve"> </v>
      </c>
      <c r="P6645" s="117"/>
      <c r="Q6645" s="118"/>
      <c r="R6645" s="119" t="str">
        <f t="shared" si="2096"/>
        <v/>
      </c>
      <c r="S6645" s="133">
        <f>IFERROR(IF(M6645&lt;=0.005,IF(F6645="",L6645,0),IF(F6645&lt;&gt;"",0,IF(P6645="",0,IF(P6645="H",0,IF(Q6645&lt;Veriler!$G$2,L6645*Veriler!$G$2,L6645*Q6645)))))," ")</f>
        <v>0</v>
      </c>
      <c r="T6645" s="133">
        <f>IF(Veriler!T6645&lt;=0.1, S6645, IF(AND(Veriler!T6645&gt;0.1, F6645="", P6645="E"), IF(Q6645&gt;Veriler!$G$2, Q6645*S6645, IF(Q6645&lt;Veriler!$G$2, Veriler!$G$2*S6645, Q6645*S6645)), 0))</f>
        <v>0</v>
      </c>
      <c r="U6645" s="133" t="str">
        <f t="shared" si="2097"/>
        <v xml:space="preserve"> </v>
      </c>
      <c r="V6645" s="134" t="str">
        <f>IFERROR(IF(O6645="%10 sınırı aşılmıştır.",L6645-T6645,IFERROR(IF(F6645="",IF(S6645=1,0,IF(L6645-S6645=0,"",L6645-S6645)),IF(Veriler!M6645="",L6645,IF(L6645*Veriler!M6645=0,"",L6645*Veriler!M6645))),L6645)),0)</f>
        <v/>
      </c>
      <c r="W6645" s="146"/>
      <c r="X6645" s="146"/>
      <c r="Y6645" s="146"/>
    </row>
    <row r="6646" spans="1:25" s="99" customFormat="1" ht="24" customHeight="1" x14ac:dyDescent="0.25">
      <c r="A6646" s="103"/>
      <c r="B6646" s="104"/>
      <c r="C6646" s="104"/>
      <c r="D6646" s="104"/>
      <c r="E6646" s="103"/>
      <c r="F6646" s="135"/>
      <c r="G6646" s="157"/>
      <c r="H6646" s="103"/>
      <c r="I6646" s="103"/>
      <c r="J6646" s="103"/>
      <c r="K6646" s="103"/>
      <c r="L6646" s="136">
        <f>SUM(L6617:L6630,L6632:L6645)</f>
        <v>0</v>
      </c>
      <c r="M6646" s="158"/>
      <c r="N6646" s="158"/>
      <c r="O6646" s="158"/>
      <c r="P6646" s="105"/>
      <c r="Q6646" s="106"/>
      <c r="R6646" s="159"/>
      <c r="S6646" s="160"/>
      <c r="T6646" s="160"/>
      <c r="U6646" s="160"/>
      <c r="V6646" s="160"/>
      <c r="W6646" s="146"/>
      <c r="X6646" s="146"/>
      <c r="Y6646" s="146"/>
    </row>
    <row r="6647" spans="1:25" s="99" customFormat="1" ht="31.5" customHeight="1" x14ac:dyDescent="0.25">
      <c r="A6647" s="103"/>
      <c r="B6647" s="104"/>
      <c r="C6647" s="104"/>
      <c r="D6647" s="104"/>
      <c r="E6647" s="103"/>
      <c r="F6647" s="135"/>
      <c r="G6647" s="157"/>
      <c r="H6647" s="103"/>
      <c r="I6647" s="103"/>
      <c r="J6647" s="103"/>
      <c r="K6647" s="103"/>
      <c r="L6647" s="161"/>
      <c r="M6647" s="158"/>
      <c r="N6647" s="158"/>
      <c r="O6647" s="158"/>
      <c r="P6647" s="105"/>
      <c r="Q6647" s="106"/>
      <c r="R6647" s="159"/>
      <c r="S6647" s="162" t="s">
        <v>57</v>
      </c>
      <c r="T6647" s="162" t="s">
        <v>57</v>
      </c>
      <c r="U6647" s="162" t="s">
        <v>57</v>
      </c>
      <c r="V6647" s="163" t="s">
        <v>58</v>
      </c>
      <c r="W6647" s="146"/>
      <c r="X6647" s="146"/>
      <c r="Y6647" s="146"/>
    </row>
    <row r="6648" spans="1:25" s="99" customFormat="1" ht="58.5" customHeight="1" x14ac:dyDescent="0.25">
      <c r="A6648" s="185" t="s">
        <v>59</v>
      </c>
      <c r="B6648" s="180"/>
      <c r="C6648" s="180"/>
      <c r="D6648" s="180"/>
      <c r="E6648" s="180"/>
      <c r="F6648" s="180"/>
      <c r="G6648" s="180"/>
      <c r="H6648" s="180"/>
      <c r="I6648" s="180"/>
      <c r="J6648" s="180"/>
      <c r="K6648" s="180"/>
      <c r="L6648" s="180"/>
      <c r="M6648" s="180"/>
      <c r="N6648" s="180"/>
      <c r="O6648" s="180"/>
      <c r="P6648" s="180"/>
      <c r="Q6648" s="180"/>
      <c r="R6648" s="176"/>
      <c r="S6648" s="137">
        <f>SUM(S6610,S6617:S6630,S6632:S6645)</f>
        <v>0</v>
      </c>
      <c r="T6648" s="137" t="str">
        <f>IF(SUM(T6617:T6630,T6632:T6645)=0," ",SUM(T6617:T6630,T6632:T6645))</f>
        <v xml:space="preserve"> </v>
      </c>
      <c r="U6648" s="137" t="str">
        <f>IF(SUM(U6617:U6630,U6632:U6645)=0," ",SUM(U6617:U6630,U6632:U6645))</f>
        <v xml:space="preserve"> </v>
      </c>
      <c r="V6648" s="137" t="str">
        <f>IF(SUM(V6617:V6630,V6632:V6645)=0," ",SUM(V6617:V6630,V6632:V6645))</f>
        <v xml:space="preserve"> </v>
      </c>
      <c r="W6648" s="146"/>
      <c r="X6648" s="164">
        <f>SUM(U6617:U6630,U6632:U6645)</f>
        <v>0</v>
      </c>
      <c r="Y6648" s="164">
        <f>SUM(V6617:V6630,V6632:V6645)</f>
        <v>0</v>
      </c>
    </row>
    <row r="6649" spans="1:25" x14ac:dyDescent="0.3">
      <c r="A6649" s="34"/>
      <c r="G6649" s="146"/>
      <c r="L6649" s="146"/>
      <c r="M6649" s="146"/>
      <c r="N6649" s="146"/>
      <c r="O6649" s="146"/>
      <c r="R6649" s="146"/>
      <c r="S6649" s="146"/>
      <c r="T6649" s="146"/>
      <c r="U6649" s="146"/>
      <c r="V6649" s="146"/>
      <c r="W6649" s="146"/>
      <c r="X6649" s="146"/>
      <c r="Y6649" s="146"/>
    </row>
    <row r="6650" spans="1:25" x14ac:dyDescent="0.3">
      <c r="A6650" s="186" t="s">
        <v>60</v>
      </c>
      <c r="B6650" s="187"/>
      <c r="C6650" s="187"/>
      <c r="D6650" s="187"/>
      <c r="E6650" s="187"/>
      <c r="F6650" s="187"/>
      <c r="G6650" s="187"/>
      <c r="H6650" s="187"/>
      <c r="I6650" s="187"/>
      <c r="J6650" s="187"/>
      <c r="K6650" s="187"/>
      <c r="L6650" s="187"/>
      <c r="M6650" s="187"/>
      <c r="N6650" s="187"/>
      <c r="O6650" s="187"/>
      <c r="P6650" s="187"/>
      <c r="Q6650" s="187"/>
      <c r="R6650" s="187"/>
      <c r="S6650" s="187"/>
      <c r="T6650" s="187"/>
      <c r="U6650" s="187"/>
      <c r="V6650" s="187"/>
      <c r="W6650" s="146"/>
      <c r="X6650" s="146"/>
      <c r="Y6650" s="146"/>
    </row>
    <row r="6651" spans="1:25" s="99" customFormat="1" ht="41.25" customHeight="1" x14ac:dyDescent="0.25">
      <c r="A6651" s="189" t="s">
        <v>38</v>
      </c>
      <c r="B6651" s="180"/>
      <c r="C6651" s="180"/>
      <c r="D6651" s="180"/>
      <c r="E6651" s="180"/>
      <c r="F6651" s="180"/>
      <c r="G6651" s="180"/>
      <c r="H6651" s="180"/>
      <c r="I6651" s="180"/>
      <c r="J6651" s="180"/>
      <c r="K6651" s="180"/>
      <c r="L6651" s="180"/>
      <c r="M6651" s="180"/>
      <c r="N6651" s="180"/>
      <c r="O6651" s="180"/>
      <c r="P6651" s="180"/>
      <c r="Q6651" s="180"/>
      <c r="R6651" s="180"/>
      <c r="S6651" s="180"/>
      <c r="T6651" s="180"/>
      <c r="U6651" s="180"/>
      <c r="V6651" s="176"/>
      <c r="W6651" s="146"/>
      <c r="X6651" s="146"/>
      <c r="Y6651" s="146"/>
    </row>
    <row r="6652" spans="1:25" s="100" customFormat="1" ht="35.25" customHeight="1" x14ac:dyDescent="0.25">
      <c r="A6652" s="179" t="s">
        <v>39</v>
      </c>
      <c r="B6652" s="180"/>
      <c r="C6652" s="180"/>
      <c r="D6652" s="180"/>
      <c r="E6652" s="180"/>
      <c r="F6652" s="180"/>
      <c r="G6652" s="180"/>
      <c r="H6652" s="180"/>
      <c r="I6652" s="180"/>
      <c r="J6652" s="180"/>
      <c r="K6652" s="180"/>
      <c r="L6652" s="180"/>
      <c r="M6652" s="180"/>
      <c r="N6652" s="180"/>
      <c r="O6652" s="180"/>
      <c r="P6652" s="180"/>
      <c r="Q6652" s="180"/>
      <c r="R6652" s="176"/>
      <c r="S6652" s="147"/>
      <c r="T6652" s="148"/>
      <c r="U6652" s="149" t="s">
        <v>40</v>
      </c>
      <c r="V6652" s="150">
        <f>V6614+1</f>
        <v>176</v>
      </c>
      <c r="W6652" s="146"/>
      <c r="X6652" s="146"/>
      <c r="Y6652" s="146"/>
    </row>
    <row r="6653" spans="1:25" s="99" customFormat="1" ht="81" customHeight="1" x14ac:dyDescent="0.25">
      <c r="A6653" s="110" t="s">
        <v>3</v>
      </c>
      <c r="B6653" s="188" t="s">
        <v>41</v>
      </c>
      <c r="C6653" s="176"/>
      <c r="D6653" s="111" t="s">
        <v>42</v>
      </c>
      <c r="E6653" s="110" t="s">
        <v>324</v>
      </c>
      <c r="F6653" s="111" t="s">
        <v>325</v>
      </c>
      <c r="G6653" s="151" t="s">
        <v>43</v>
      </c>
      <c r="H6653" s="110" t="s">
        <v>44</v>
      </c>
      <c r="I6653" s="110" t="s">
        <v>8</v>
      </c>
      <c r="J6653" s="110" t="s">
        <v>45</v>
      </c>
      <c r="K6653" s="110" t="s">
        <v>46</v>
      </c>
      <c r="L6653" s="152" t="s">
        <v>47</v>
      </c>
      <c r="M6653" s="153" t="s">
        <v>48</v>
      </c>
      <c r="N6653" s="154" t="s">
        <v>49</v>
      </c>
      <c r="O6653" s="154" t="s">
        <v>49</v>
      </c>
      <c r="P6653" s="112" t="s">
        <v>50</v>
      </c>
      <c r="Q6653" s="110" t="s">
        <v>51</v>
      </c>
      <c r="R6653" s="155" t="s">
        <v>52</v>
      </c>
      <c r="S6653" s="156" t="s">
        <v>53</v>
      </c>
      <c r="T6653" s="156" t="s">
        <v>54</v>
      </c>
      <c r="U6653" s="152" t="s">
        <v>54</v>
      </c>
      <c r="V6653" s="152" t="s">
        <v>55</v>
      </c>
      <c r="W6653" s="146"/>
      <c r="X6653" s="146"/>
      <c r="Y6653" s="146"/>
    </row>
    <row r="6654" spans="1:25" s="99" customFormat="1" ht="45" customHeight="1" x14ac:dyDescent="0.25">
      <c r="A6654" s="101"/>
      <c r="B6654" s="177" t="s">
        <v>56</v>
      </c>
      <c r="C6654" s="178"/>
      <c r="D6654" s="102"/>
      <c r="E6654" s="170"/>
      <c r="F6654" s="102"/>
      <c r="G6654" s="95"/>
      <c r="H6654" s="102"/>
      <c r="I6654" s="102"/>
      <c r="J6654" s="102"/>
      <c r="K6654" s="102"/>
      <c r="L6654" s="95"/>
      <c r="M6654" s="95"/>
      <c r="N6654" s="95"/>
      <c r="O6654" s="95"/>
      <c r="P6654" s="102"/>
      <c r="Q6654" s="102"/>
      <c r="R6654" s="190"/>
      <c r="S6654" s="184"/>
      <c r="T6654" s="95"/>
      <c r="U6654" s="95"/>
      <c r="V6654" s="95"/>
      <c r="W6654" s="146"/>
      <c r="X6654" s="146"/>
      <c r="Y6654" s="146"/>
    </row>
    <row r="6655" spans="1:25" s="99" customFormat="1" ht="54.75" customHeight="1" x14ac:dyDescent="0.25">
      <c r="A6655" s="96">
        <f>A6645+1</f>
        <v>4901</v>
      </c>
      <c r="B6655" s="181"/>
      <c r="C6655" s="182"/>
      <c r="D6655" s="113"/>
      <c r="E6655" s="115"/>
      <c r="F6655" s="174"/>
      <c r="G6655" s="114" t="str">
        <f t="shared" ref="G6655:G6668" si="2099">IF(AND(F6655&lt;&gt;"",V6655&lt;&gt;"",L6655&lt;&gt;0),V6655/L6655,"")</f>
        <v/>
      </c>
      <c r="H6655" s="115"/>
      <c r="I6655" s="115"/>
      <c r="J6655" s="115"/>
      <c r="K6655" s="115"/>
      <c r="L6655" s="133" t="str">
        <f t="shared" ref="L6655:L6668" si="2100">IF(AND(H6655&lt;&gt;0, J6655&lt;&gt;0, K6655&lt;&gt;0), H6655*J6655*K6655, "")</f>
        <v/>
      </c>
      <c r="M6655" s="116" t="str">
        <f>IF(L6655="", "", L6655/Veriler!$X$1)</f>
        <v/>
      </c>
      <c r="N6655" s="116" t="str">
        <f>IF(F6655&lt;&gt;"", "İthal Girdi", IF(Veriler!T6655="", "", IF(Veriler!S6655="H", "%0,5 üzerindedir", IF(Veriler!T6655&gt;0.1, "%10 sınırı aşılmıştır.", "Uygun"))))</f>
        <v>%0,5 üzerindedir</v>
      </c>
      <c r="O6655" s="116" t="str">
        <f t="shared" ref="O6655:O6668" si="2101">IF(M6655=""," ",N6655)</f>
        <v xml:space="preserve"> </v>
      </c>
      <c r="P6655" s="117"/>
      <c r="Q6655" s="118"/>
      <c r="R6655" s="119" t="str">
        <f t="shared" ref="R6655:R6668" si="2102">IFERROR(IF(AND(T6655&lt;&gt;"",L6655&lt;&gt;"",L6655&lt;&gt;0,T6655&lt;&gt;0),T6655/L6655,"")," ")</f>
        <v/>
      </c>
      <c r="S6655" s="133">
        <f>IFERROR(IF(M6655&lt;=0.005,IF(F6655="",L6655,0),IF(F6655&lt;&gt;"",0,IF(P6655="",0,IF(P6655="H",0,IF(Q6655&lt;Veriler!$G$2,L6655*Veriler!$G$2,L6655*Q6655)))))," ")</f>
        <v>0</v>
      </c>
      <c r="T6655" s="133">
        <f>IF(Veriler!T6655&lt;=0.1, S6655, IF(AND(Veriler!T6655&gt;0.1, F6655="", P6655="E"), IF(Q6655&gt;Veriler!$G$2, Q6655*S6655, IF(Q6655&lt;Veriler!$G$2, Veriler!$G$2*S6655, Q6655*S6655)), 0))</f>
        <v>0</v>
      </c>
      <c r="U6655" s="133" t="str">
        <f t="shared" ref="U6655:U6668" si="2103">IF(T6655=0," ",T6655)</f>
        <v xml:space="preserve"> </v>
      </c>
      <c r="V6655" s="134" t="str">
        <f>IFERROR(IF(O6655="%10 sınırı aşılmıştır.",L6655-T6655,IFERROR(IF(F6655="",IF(S6655=1,0,IF(L6655-S6655=0,"",L6655-S6655)),IF(Veriler!M6655="",L6655,IF(L6655*Veriler!M6655=0,"",L6655*Veriler!M6655))),L6655)),0)</f>
        <v/>
      </c>
      <c r="W6655" s="146"/>
      <c r="X6655" s="146"/>
      <c r="Y6655" s="146"/>
    </row>
    <row r="6656" spans="1:25" s="99" customFormat="1" ht="54.75" customHeight="1" x14ac:dyDescent="0.25">
      <c r="A6656" s="96">
        <f t="shared" ref="A6656:A6668" si="2104">A6655+1</f>
        <v>4902</v>
      </c>
      <c r="B6656" s="175"/>
      <c r="C6656" s="176"/>
      <c r="D6656" s="113"/>
      <c r="E6656" s="115"/>
      <c r="F6656" s="174"/>
      <c r="G6656" s="114" t="str">
        <f t="shared" si="2099"/>
        <v/>
      </c>
      <c r="H6656" s="115"/>
      <c r="I6656" s="115"/>
      <c r="J6656" s="115"/>
      <c r="K6656" s="115"/>
      <c r="L6656" s="133" t="str">
        <f t="shared" si="2100"/>
        <v/>
      </c>
      <c r="M6656" s="116" t="str">
        <f>IF(L6656="", "", L6656/Veriler!$X$1)</f>
        <v/>
      </c>
      <c r="N6656" s="116" t="str">
        <f>IF(F6656&lt;&gt;"", "İthal Girdi", IF(Veriler!T6656="", "", IF(Veriler!S6656="H", "%0,5 üzerindedir", IF(Veriler!T6656&gt;0.1, "%10 sınırı aşılmıştır.", "Uygun"))))</f>
        <v>%0,5 üzerindedir</v>
      </c>
      <c r="O6656" s="116" t="str">
        <f t="shared" si="2101"/>
        <v xml:space="preserve"> </v>
      </c>
      <c r="P6656" s="117"/>
      <c r="Q6656" s="118"/>
      <c r="R6656" s="119" t="str">
        <f t="shared" si="2102"/>
        <v/>
      </c>
      <c r="S6656" s="133">
        <f>IFERROR(IF(M6656&lt;=0.005,IF(F6656="",L6656,0),IF(F6656&lt;&gt;"",0,IF(P6656="",0,IF(P6656="H",0,IF(Q6656&lt;Veriler!$G$2,L6656*Veriler!$G$2,L6656*Q6656)))))," ")</f>
        <v>0</v>
      </c>
      <c r="T6656" s="133">
        <f>IF(Veriler!T6656&lt;=0.1, S6656, IF(AND(Veriler!T6656&gt;0.1, F6656="", P6656="E"), IF(Q6656&gt;Veriler!$G$2, Q6656*S6656, IF(Q6656&lt;Veriler!$G$2, Veriler!$G$2*S6656, Q6656*S6656)), 0))</f>
        <v>0</v>
      </c>
      <c r="U6656" s="133" t="str">
        <f t="shared" si="2103"/>
        <v xml:space="preserve"> </v>
      </c>
      <c r="V6656" s="134" t="str">
        <f>IFERROR(IF(O6656="%10 sınırı aşılmıştır.",L6656-T6656,IFERROR(IF(F6656="",IF(S6656=1,0,IF(L6656-S6656=0,"",L6656-S6656)),IF(Veriler!M6656="",L6656,IF(L6656*Veriler!M6656=0,"",L6656*Veriler!M6656))),L6656)),0)</f>
        <v/>
      </c>
      <c r="W6656" s="146"/>
      <c r="X6656" s="146"/>
      <c r="Y6656" s="146"/>
    </row>
    <row r="6657" spans="1:25" s="99" customFormat="1" ht="54.75" customHeight="1" x14ac:dyDescent="0.25">
      <c r="A6657" s="96">
        <f t="shared" si="2104"/>
        <v>4903</v>
      </c>
      <c r="B6657" s="175"/>
      <c r="C6657" s="176"/>
      <c r="D6657" s="113"/>
      <c r="E6657" s="115"/>
      <c r="F6657" s="174"/>
      <c r="G6657" s="114" t="str">
        <f t="shared" si="2099"/>
        <v/>
      </c>
      <c r="H6657" s="115"/>
      <c r="I6657" s="115"/>
      <c r="J6657" s="115"/>
      <c r="K6657" s="115"/>
      <c r="L6657" s="133" t="str">
        <f t="shared" si="2100"/>
        <v/>
      </c>
      <c r="M6657" s="116" t="str">
        <f>IF(L6657="", "", L6657/Veriler!$X$1)</f>
        <v/>
      </c>
      <c r="N6657" s="116" t="str">
        <f>IF(F6657&lt;&gt;"", "İthal Girdi", IF(Veriler!T6657="", "", IF(Veriler!S6657="H", "%0,5 üzerindedir", IF(Veriler!T6657&gt;0.1, "%10 sınırı aşılmıştır.", "Uygun"))))</f>
        <v>%0,5 üzerindedir</v>
      </c>
      <c r="O6657" s="116" t="str">
        <f t="shared" si="2101"/>
        <v xml:space="preserve"> </v>
      </c>
      <c r="P6657" s="117"/>
      <c r="Q6657" s="118"/>
      <c r="R6657" s="119" t="str">
        <f t="shared" si="2102"/>
        <v/>
      </c>
      <c r="S6657" s="133">
        <f>IFERROR(IF(M6657&lt;=0.005,IF(F6657="",L6657,0),IF(F6657&lt;&gt;"",0,IF(P6657="",0,IF(P6657="H",0,IF(Q6657&lt;Veriler!$G$2,L6657*Veriler!$G$2,L6657*Q6657)))))," ")</f>
        <v>0</v>
      </c>
      <c r="T6657" s="133">
        <f>IF(Veriler!T6657&lt;=0.1, S6657, IF(AND(Veriler!T6657&gt;0.1, F6657="", P6657="E"), IF(Q6657&gt;Veriler!$G$2, Q6657*S6657, IF(Q6657&lt;Veriler!$G$2, Veriler!$G$2*S6657, Q6657*S6657)), 0))</f>
        <v>0</v>
      </c>
      <c r="U6657" s="133" t="str">
        <f t="shared" si="2103"/>
        <v xml:space="preserve"> </v>
      </c>
      <c r="V6657" s="134" t="str">
        <f>IFERROR(IF(O6657="%10 sınırı aşılmıştır.",L6657-T6657,IFERROR(IF(F6657="",IF(S6657=1,0,IF(L6657-S6657=0,"",L6657-S6657)),IF(Veriler!M6657="",L6657,IF(L6657*Veriler!M6657=0,"",L6657*Veriler!M6657))),L6657)),0)</f>
        <v/>
      </c>
      <c r="W6657" s="146"/>
      <c r="X6657" s="146"/>
      <c r="Y6657" s="146"/>
    </row>
    <row r="6658" spans="1:25" s="99" customFormat="1" ht="54.75" customHeight="1" x14ac:dyDescent="0.25">
      <c r="A6658" s="96">
        <f t="shared" si="2104"/>
        <v>4904</v>
      </c>
      <c r="B6658" s="175"/>
      <c r="C6658" s="176"/>
      <c r="D6658" s="113"/>
      <c r="E6658" s="115"/>
      <c r="F6658" s="174"/>
      <c r="G6658" s="114" t="str">
        <f t="shared" si="2099"/>
        <v/>
      </c>
      <c r="H6658" s="115"/>
      <c r="I6658" s="115"/>
      <c r="J6658" s="115"/>
      <c r="K6658" s="115"/>
      <c r="L6658" s="133" t="str">
        <f t="shared" si="2100"/>
        <v/>
      </c>
      <c r="M6658" s="116" t="str">
        <f>IF(L6658="", "", L6658/Veriler!$X$1)</f>
        <v/>
      </c>
      <c r="N6658" s="116" t="str">
        <f>IF(F6658&lt;&gt;"", "İthal Girdi", IF(Veriler!T6658="", "", IF(Veriler!S6658="H", "%0,5 üzerindedir", IF(Veriler!T6658&gt;0.1, "%10 sınırı aşılmıştır.", "Uygun"))))</f>
        <v>%0,5 üzerindedir</v>
      </c>
      <c r="O6658" s="116" t="str">
        <f t="shared" si="2101"/>
        <v xml:space="preserve"> </v>
      </c>
      <c r="P6658" s="117"/>
      <c r="Q6658" s="118"/>
      <c r="R6658" s="119" t="str">
        <f t="shared" si="2102"/>
        <v/>
      </c>
      <c r="S6658" s="133">
        <f>IFERROR(IF(M6658&lt;=0.005,IF(F6658="",L6658,0),IF(F6658&lt;&gt;"",0,IF(P6658="",0,IF(P6658="H",0,IF(Q6658&lt;Veriler!$G$2,L6658*Veriler!$G$2,L6658*Q6658)))))," ")</f>
        <v>0</v>
      </c>
      <c r="T6658" s="133">
        <f>IF(Veriler!T6658&lt;=0.1, S6658, IF(AND(Veriler!T6658&gt;0.1, F6658="", P6658="E"), IF(Q6658&gt;Veriler!$G$2, Q6658*S6658, IF(Q6658&lt;Veriler!$G$2, Veriler!$G$2*S6658, Q6658*S6658)), 0))</f>
        <v>0</v>
      </c>
      <c r="U6658" s="133" t="str">
        <f t="shared" si="2103"/>
        <v xml:space="preserve"> </v>
      </c>
      <c r="V6658" s="134" t="str">
        <f>IFERROR(IF(O6658="%10 sınırı aşılmıştır.",L6658-T6658,IFERROR(IF(F6658="",IF(S6658=1,0,IF(L6658-S6658=0,"",L6658-S6658)),IF(Veriler!M6658="",L6658,IF(L6658*Veriler!M6658=0,"",L6658*Veriler!M6658))),L6658)),0)</f>
        <v/>
      </c>
      <c r="W6658" s="146"/>
      <c r="X6658" s="146"/>
      <c r="Y6658" s="146"/>
    </row>
    <row r="6659" spans="1:25" s="99" customFormat="1" ht="54.75" customHeight="1" x14ac:dyDescent="0.25">
      <c r="A6659" s="96">
        <f t="shared" si="2104"/>
        <v>4905</v>
      </c>
      <c r="B6659" s="175"/>
      <c r="C6659" s="176"/>
      <c r="D6659" s="113"/>
      <c r="E6659" s="115"/>
      <c r="F6659" s="174"/>
      <c r="G6659" s="114" t="str">
        <f t="shared" si="2099"/>
        <v/>
      </c>
      <c r="H6659" s="115"/>
      <c r="I6659" s="115"/>
      <c r="J6659" s="115"/>
      <c r="K6659" s="115"/>
      <c r="L6659" s="133" t="str">
        <f t="shared" si="2100"/>
        <v/>
      </c>
      <c r="M6659" s="116" t="str">
        <f>IF(L6659="", "", L6659/Veriler!$X$1)</f>
        <v/>
      </c>
      <c r="N6659" s="116" t="str">
        <f>IF(F6659&lt;&gt;"", "İthal Girdi", IF(Veriler!T6659="", "", IF(Veriler!S6659="H", "%0,5 üzerindedir", IF(Veriler!T6659&gt;0.1, "%10 sınırı aşılmıştır.", "Uygun"))))</f>
        <v>%0,5 üzerindedir</v>
      </c>
      <c r="O6659" s="116" t="str">
        <f t="shared" si="2101"/>
        <v xml:space="preserve"> </v>
      </c>
      <c r="P6659" s="117"/>
      <c r="Q6659" s="118"/>
      <c r="R6659" s="119" t="str">
        <f t="shared" si="2102"/>
        <v/>
      </c>
      <c r="S6659" s="133">
        <f>IFERROR(IF(M6659&lt;=0.005,IF(F6659="",L6659,0),IF(F6659&lt;&gt;"",0,IF(P6659="",0,IF(P6659="H",0,IF(Q6659&lt;Veriler!$G$2,L6659*Veriler!$G$2,L6659*Q6659)))))," ")</f>
        <v>0</v>
      </c>
      <c r="T6659" s="133">
        <f>IF(Veriler!T6659&lt;=0.1, S6659, IF(AND(Veriler!T6659&gt;0.1, F6659="", P6659="E"), IF(Q6659&gt;Veriler!$G$2, Q6659*S6659, IF(Q6659&lt;Veriler!$G$2, Veriler!$G$2*S6659, Q6659*S6659)), 0))</f>
        <v>0</v>
      </c>
      <c r="U6659" s="133" t="str">
        <f t="shared" si="2103"/>
        <v xml:space="preserve"> </v>
      </c>
      <c r="V6659" s="134" t="str">
        <f>IFERROR(IF(O6659="%10 sınırı aşılmıştır.",L6659-T6659,IFERROR(IF(F6659="",IF(S6659=1,0,IF(L6659-S6659=0,"",L6659-S6659)),IF(Veriler!M6659="",L6659,IF(L6659*Veriler!M6659=0,"",L6659*Veriler!M6659))),L6659)),0)</f>
        <v/>
      </c>
      <c r="W6659" s="146"/>
      <c r="X6659" s="146"/>
      <c r="Y6659" s="146"/>
    </row>
    <row r="6660" spans="1:25" s="99" customFormat="1" ht="54.75" customHeight="1" x14ac:dyDescent="0.25">
      <c r="A6660" s="96">
        <f t="shared" si="2104"/>
        <v>4906</v>
      </c>
      <c r="B6660" s="175"/>
      <c r="C6660" s="176"/>
      <c r="D6660" s="113"/>
      <c r="E6660" s="115"/>
      <c r="F6660" s="174"/>
      <c r="G6660" s="114" t="str">
        <f t="shared" si="2099"/>
        <v/>
      </c>
      <c r="H6660" s="115"/>
      <c r="I6660" s="115"/>
      <c r="J6660" s="115"/>
      <c r="K6660" s="115"/>
      <c r="L6660" s="133" t="str">
        <f t="shared" si="2100"/>
        <v/>
      </c>
      <c r="M6660" s="116" t="str">
        <f>IF(L6660="", "", L6660/Veriler!$X$1)</f>
        <v/>
      </c>
      <c r="N6660" s="116" t="str">
        <f>IF(F6660&lt;&gt;"", "İthal Girdi", IF(Veriler!T6660="", "", IF(Veriler!S6660="H", "%0,5 üzerindedir", IF(Veriler!T6660&gt;0.1, "%10 sınırı aşılmıştır.", "Uygun"))))</f>
        <v>%0,5 üzerindedir</v>
      </c>
      <c r="O6660" s="116" t="str">
        <f t="shared" si="2101"/>
        <v xml:space="preserve"> </v>
      </c>
      <c r="P6660" s="117"/>
      <c r="Q6660" s="118"/>
      <c r="R6660" s="119" t="str">
        <f t="shared" si="2102"/>
        <v/>
      </c>
      <c r="S6660" s="133">
        <f>IFERROR(IF(M6660&lt;=0.005,IF(F6660="",L6660,0),IF(F6660&lt;&gt;"",0,IF(P6660="",0,IF(P6660="H",0,IF(Q6660&lt;Veriler!$G$2,L6660*Veriler!$G$2,L6660*Q6660)))))," ")</f>
        <v>0</v>
      </c>
      <c r="T6660" s="133">
        <f>IF(Veriler!T6660&lt;=0.1, S6660, IF(AND(Veriler!T6660&gt;0.1, F6660="", P6660="E"), IF(Q6660&gt;Veriler!$G$2, Q6660*S6660, IF(Q6660&lt;Veriler!$G$2, Veriler!$G$2*S6660, Q6660*S6660)), 0))</f>
        <v>0</v>
      </c>
      <c r="U6660" s="133" t="str">
        <f t="shared" si="2103"/>
        <v xml:space="preserve"> </v>
      </c>
      <c r="V6660" s="134" t="str">
        <f>IFERROR(IF(O6660="%10 sınırı aşılmıştır.",L6660-T6660,IFERROR(IF(F6660="",IF(S6660=1,0,IF(L6660-S6660=0,"",L6660-S6660)),IF(Veriler!M6660="",L6660,IF(L6660*Veriler!M6660=0,"",L6660*Veriler!M6660))),L6660)),0)</f>
        <v/>
      </c>
      <c r="W6660" s="146"/>
      <c r="X6660" s="146"/>
      <c r="Y6660" s="146"/>
    </row>
    <row r="6661" spans="1:25" s="99" customFormat="1" ht="54.75" customHeight="1" x14ac:dyDescent="0.25">
      <c r="A6661" s="96">
        <f t="shared" si="2104"/>
        <v>4907</v>
      </c>
      <c r="B6661" s="175"/>
      <c r="C6661" s="176"/>
      <c r="D6661" s="113"/>
      <c r="E6661" s="115"/>
      <c r="F6661" s="174"/>
      <c r="G6661" s="114" t="str">
        <f t="shared" si="2099"/>
        <v/>
      </c>
      <c r="H6661" s="115"/>
      <c r="I6661" s="115"/>
      <c r="J6661" s="115"/>
      <c r="K6661" s="115"/>
      <c r="L6661" s="133" t="str">
        <f t="shared" si="2100"/>
        <v/>
      </c>
      <c r="M6661" s="116" t="str">
        <f>IF(L6661="", "", L6661/Veriler!$X$1)</f>
        <v/>
      </c>
      <c r="N6661" s="116" t="str">
        <f>IF(F6661&lt;&gt;"", "İthal Girdi", IF(Veriler!T6661="", "", IF(Veriler!S6661="H", "%0,5 üzerindedir", IF(Veriler!T6661&gt;0.1, "%10 sınırı aşılmıştır.", "Uygun"))))</f>
        <v>%0,5 üzerindedir</v>
      </c>
      <c r="O6661" s="116" t="str">
        <f t="shared" si="2101"/>
        <v xml:space="preserve"> </v>
      </c>
      <c r="P6661" s="117"/>
      <c r="Q6661" s="118"/>
      <c r="R6661" s="119" t="str">
        <f t="shared" si="2102"/>
        <v/>
      </c>
      <c r="S6661" s="133">
        <f>IFERROR(IF(M6661&lt;=0.005,IF(F6661="",L6661,0),IF(F6661&lt;&gt;"",0,IF(P6661="",0,IF(P6661="H",0,IF(Q6661&lt;Veriler!$G$2,L6661*Veriler!$G$2,L6661*Q6661)))))," ")</f>
        <v>0</v>
      </c>
      <c r="T6661" s="133">
        <f>IF(Veriler!T6661&lt;=0.1, S6661, IF(AND(Veriler!T6661&gt;0.1, F6661="", P6661="E"), IF(Q6661&gt;Veriler!$G$2, Q6661*S6661, IF(Q6661&lt;Veriler!$G$2, Veriler!$G$2*S6661, Q6661*S6661)), 0))</f>
        <v>0</v>
      </c>
      <c r="U6661" s="133" t="str">
        <f t="shared" si="2103"/>
        <v xml:space="preserve"> </v>
      </c>
      <c r="V6661" s="134" t="str">
        <f>IFERROR(IF(O6661="%10 sınırı aşılmıştır.",L6661-T6661,IFERROR(IF(F6661="",IF(S6661=1,0,IF(L6661-S6661=0,"",L6661-S6661)),IF(Veriler!M6661="",L6661,IF(L6661*Veriler!M6661=0,"",L6661*Veriler!M6661))),L6661)),0)</f>
        <v/>
      </c>
      <c r="W6661" s="146"/>
      <c r="X6661" s="146"/>
      <c r="Y6661" s="146"/>
    </row>
    <row r="6662" spans="1:25" s="99" customFormat="1" ht="54.75" customHeight="1" x14ac:dyDescent="0.25">
      <c r="A6662" s="96">
        <f t="shared" si="2104"/>
        <v>4908</v>
      </c>
      <c r="B6662" s="175"/>
      <c r="C6662" s="176"/>
      <c r="D6662" s="113"/>
      <c r="E6662" s="115"/>
      <c r="F6662" s="174"/>
      <c r="G6662" s="114" t="str">
        <f t="shared" si="2099"/>
        <v/>
      </c>
      <c r="H6662" s="115"/>
      <c r="I6662" s="115"/>
      <c r="J6662" s="115"/>
      <c r="K6662" s="115"/>
      <c r="L6662" s="133" t="str">
        <f t="shared" si="2100"/>
        <v/>
      </c>
      <c r="M6662" s="116" t="str">
        <f>IF(L6662="", "", L6662/Veriler!$X$1)</f>
        <v/>
      </c>
      <c r="N6662" s="116" t="str">
        <f>IF(F6662&lt;&gt;"", "İthal Girdi", IF(Veriler!T6662="", "", IF(Veriler!S6662="H", "%0,5 üzerindedir", IF(Veriler!T6662&gt;0.1, "%10 sınırı aşılmıştır.", "Uygun"))))</f>
        <v>%0,5 üzerindedir</v>
      </c>
      <c r="O6662" s="116" t="str">
        <f t="shared" si="2101"/>
        <v xml:space="preserve"> </v>
      </c>
      <c r="P6662" s="117"/>
      <c r="Q6662" s="118"/>
      <c r="R6662" s="119" t="str">
        <f t="shared" si="2102"/>
        <v/>
      </c>
      <c r="S6662" s="133">
        <f>IFERROR(IF(M6662&lt;=0.005,IF(F6662="",L6662,0),IF(F6662&lt;&gt;"",0,IF(P6662="",0,IF(P6662="H",0,IF(Q6662&lt;Veriler!$G$2,L6662*Veriler!$G$2,L6662*Q6662)))))," ")</f>
        <v>0</v>
      </c>
      <c r="T6662" s="133">
        <f>IF(Veriler!T6662&lt;=0.1, S6662, IF(AND(Veriler!T6662&gt;0.1, F6662="", P6662="E"), IF(Q6662&gt;Veriler!$G$2, Q6662*S6662, IF(Q6662&lt;Veriler!$G$2, Veriler!$G$2*S6662, Q6662*S6662)), 0))</f>
        <v>0</v>
      </c>
      <c r="U6662" s="133" t="str">
        <f t="shared" si="2103"/>
        <v xml:space="preserve"> </v>
      </c>
      <c r="V6662" s="134" t="str">
        <f>IFERROR(IF(O6662="%10 sınırı aşılmıştır.",L6662-T6662,IFERROR(IF(F6662="",IF(S6662=1,0,IF(L6662-S6662=0,"",L6662-S6662)),IF(Veriler!M6662="",L6662,IF(L6662*Veriler!M6662=0,"",L6662*Veriler!M6662))),L6662)),0)</f>
        <v/>
      </c>
      <c r="W6662" s="146"/>
      <c r="X6662" s="146"/>
      <c r="Y6662" s="146"/>
    </row>
    <row r="6663" spans="1:25" s="99" customFormat="1" ht="54.75" customHeight="1" x14ac:dyDescent="0.25">
      <c r="A6663" s="96">
        <f t="shared" si="2104"/>
        <v>4909</v>
      </c>
      <c r="B6663" s="175"/>
      <c r="C6663" s="176"/>
      <c r="D6663" s="113"/>
      <c r="E6663" s="115"/>
      <c r="F6663" s="174"/>
      <c r="G6663" s="114" t="str">
        <f t="shared" si="2099"/>
        <v/>
      </c>
      <c r="H6663" s="115"/>
      <c r="I6663" s="115"/>
      <c r="J6663" s="115"/>
      <c r="K6663" s="115"/>
      <c r="L6663" s="133" t="str">
        <f t="shared" si="2100"/>
        <v/>
      </c>
      <c r="M6663" s="116" t="str">
        <f>IF(L6663="", "", L6663/Veriler!$X$1)</f>
        <v/>
      </c>
      <c r="N6663" s="116" t="str">
        <f>IF(F6663&lt;&gt;"", "İthal Girdi", IF(Veriler!T6663="", "", IF(Veriler!S6663="H", "%0,5 üzerindedir", IF(Veriler!T6663&gt;0.1, "%10 sınırı aşılmıştır.", "Uygun"))))</f>
        <v>%0,5 üzerindedir</v>
      </c>
      <c r="O6663" s="116" t="str">
        <f t="shared" si="2101"/>
        <v xml:space="preserve"> </v>
      </c>
      <c r="P6663" s="117"/>
      <c r="Q6663" s="118"/>
      <c r="R6663" s="119" t="str">
        <f t="shared" si="2102"/>
        <v/>
      </c>
      <c r="S6663" s="133">
        <f>IFERROR(IF(M6663&lt;=0.005,IF(F6663="",L6663,0),IF(F6663&lt;&gt;"",0,IF(P6663="",0,IF(P6663="H",0,IF(Q6663&lt;Veriler!$G$2,L6663*Veriler!$G$2,L6663*Q6663)))))," ")</f>
        <v>0</v>
      </c>
      <c r="T6663" s="133">
        <f>IF(Veriler!T6663&lt;=0.1, S6663, IF(AND(Veriler!T6663&gt;0.1, F6663="", P6663="E"), IF(Q6663&gt;Veriler!$G$2, Q6663*S6663, IF(Q6663&lt;Veriler!$G$2, Veriler!$G$2*S6663, Q6663*S6663)), 0))</f>
        <v>0</v>
      </c>
      <c r="U6663" s="133" t="str">
        <f t="shared" si="2103"/>
        <v xml:space="preserve"> </v>
      </c>
      <c r="V6663" s="134" t="str">
        <f>IFERROR(IF(O6663="%10 sınırı aşılmıştır.",L6663-T6663,IFERROR(IF(F6663="",IF(S6663=1,0,IF(L6663-S6663=0,"",L6663-S6663)),IF(Veriler!M6663="",L6663,IF(L6663*Veriler!M6663=0,"",L6663*Veriler!M6663))),L6663)),0)</f>
        <v/>
      </c>
      <c r="W6663" s="146"/>
      <c r="X6663" s="146"/>
      <c r="Y6663" s="146"/>
    </row>
    <row r="6664" spans="1:25" s="99" customFormat="1" ht="54.75" customHeight="1" x14ac:dyDescent="0.25">
      <c r="A6664" s="96">
        <f t="shared" si="2104"/>
        <v>4910</v>
      </c>
      <c r="B6664" s="175"/>
      <c r="C6664" s="176"/>
      <c r="D6664" s="113"/>
      <c r="E6664" s="115"/>
      <c r="F6664" s="174"/>
      <c r="G6664" s="114" t="str">
        <f t="shared" si="2099"/>
        <v/>
      </c>
      <c r="H6664" s="115"/>
      <c r="I6664" s="115"/>
      <c r="J6664" s="115"/>
      <c r="K6664" s="115"/>
      <c r="L6664" s="133" t="str">
        <f t="shared" si="2100"/>
        <v/>
      </c>
      <c r="M6664" s="116" t="str">
        <f>IF(L6664="", "", L6664/Veriler!$X$1)</f>
        <v/>
      </c>
      <c r="N6664" s="116" t="str">
        <f>IF(F6664&lt;&gt;"", "İthal Girdi", IF(Veriler!T6664="", "", IF(Veriler!S6664="H", "%0,5 üzerindedir", IF(Veriler!T6664&gt;0.1, "%10 sınırı aşılmıştır.", "Uygun"))))</f>
        <v>%0,5 üzerindedir</v>
      </c>
      <c r="O6664" s="116" t="str">
        <f t="shared" si="2101"/>
        <v xml:space="preserve"> </v>
      </c>
      <c r="P6664" s="117"/>
      <c r="Q6664" s="118"/>
      <c r="R6664" s="119" t="str">
        <f t="shared" si="2102"/>
        <v/>
      </c>
      <c r="S6664" s="133">
        <f>IFERROR(IF(M6664&lt;=0.005,IF(F6664="",L6664,0),IF(F6664&lt;&gt;"",0,IF(P6664="",0,IF(P6664="H",0,IF(Q6664&lt;Veriler!$G$2,L6664*Veriler!$G$2,L6664*Q6664)))))," ")</f>
        <v>0</v>
      </c>
      <c r="T6664" s="133">
        <f>IF(Veriler!T6664&lt;=0.1, S6664, IF(AND(Veriler!T6664&gt;0.1, F6664="", P6664="E"), IF(Q6664&gt;Veriler!$G$2, Q6664*S6664, IF(Q6664&lt;Veriler!$G$2, Veriler!$G$2*S6664, Q6664*S6664)), 0))</f>
        <v>0</v>
      </c>
      <c r="U6664" s="133" t="str">
        <f t="shared" si="2103"/>
        <v xml:space="preserve"> </v>
      </c>
      <c r="V6664" s="134" t="str">
        <f>IFERROR(IF(O6664="%10 sınırı aşılmıştır.",L6664-T6664,IFERROR(IF(F6664="",IF(S6664=1,0,IF(L6664-S6664=0,"",L6664-S6664)),IF(Veriler!M6664="",L6664,IF(L6664*Veriler!M6664=0,"",L6664*Veriler!M6664))),L6664)),0)</f>
        <v/>
      </c>
      <c r="W6664" s="146"/>
      <c r="X6664" s="146"/>
      <c r="Y6664" s="146"/>
    </row>
    <row r="6665" spans="1:25" s="99" customFormat="1" ht="54.75" customHeight="1" x14ac:dyDescent="0.25">
      <c r="A6665" s="96">
        <f t="shared" si="2104"/>
        <v>4911</v>
      </c>
      <c r="B6665" s="175"/>
      <c r="C6665" s="176"/>
      <c r="D6665" s="113"/>
      <c r="E6665" s="115"/>
      <c r="F6665" s="174"/>
      <c r="G6665" s="114" t="str">
        <f t="shared" si="2099"/>
        <v/>
      </c>
      <c r="H6665" s="115"/>
      <c r="I6665" s="115"/>
      <c r="J6665" s="115"/>
      <c r="K6665" s="115"/>
      <c r="L6665" s="133" t="str">
        <f t="shared" si="2100"/>
        <v/>
      </c>
      <c r="M6665" s="116" t="str">
        <f>IF(L6665="", "", L6665/Veriler!$X$1)</f>
        <v/>
      </c>
      <c r="N6665" s="116" t="str">
        <f>IF(F6665&lt;&gt;"", "İthal Girdi", IF(Veriler!T6665="", "", IF(Veriler!S6665="H", "%0,5 üzerindedir", IF(Veriler!T6665&gt;0.1, "%10 sınırı aşılmıştır.", "Uygun"))))</f>
        <v>%0,5 üzerindedir</v>
      </c>
      <c r="O6665" s="116" t="str">
        <f t="shared" si="2101"/>
        <v xml:space="preserve"> </v>
      </c>
      <c r="P6665" s="117"/>
      <c r="Q6665" s="118"/>
      <c r="R6665" s="119" t="str">
        <f t="shared" si="2102"/>
        <v/>
      </c>
      <c r="S6665" s="133">
        <f>IFERROR(IF(M6665&lt;=0.005,IF(F6665="",L6665,0),IF(F6665&lt;&gt;"",0,IF(P6665="",0,IF(P6665="H",0,IF(Q6665&lt;Veriler!$G$2,L6665*Veriler!$G$2,L6665*Q6665)))))," ")</f>
        <v>0</v>
      </c>
      <c r="T6665" s="133">
        <f>IF(Veriler!T6665&lt;=0.1, S6665, IF(AND(Veriler!T6665&gt;0.1, F6665="", P6665="E"), IF(Q6665&gt;Veriler!$G$2, Q6665*S6665, IF(Q6665&lt;Veriler!$G$2, Veriler!$G$2*S6665, Q6665*S6665)), 0))</f>
        <v>0</v>
      </c>
      <c r="U6665" s="133" t="str">
        <f t="shared" si="2103"/>
        <v xml:space="preserve"> </v>
      </c>
      <c r="V6665" s="134" t="str">
        <f>IFERROR(IF(O6665="%10 sınırı aşılmıştır.",L6665-T6665,IFERROR(IF(F6665="",IF(S6665=1,0,IF(L6665-S6665=0,"",L6665-S6665)),IF(Veriler!M6665="",L6665,IF(L6665*Veriler!M6665=0,"",L6665*Veriler!M6665))),L6665)),0)</f>
        <v/>
      </c>
      <c r="W6665" s="146"/>
      <c r="X6665" s="146"/>
      <c r="Y6665" s="146"/>
    </row>
    <row r="6666" spans="1:25" s="99" customFormat="1" ht="54.75" customHeight="1" x14ac:dyDescent="0.25">
      <c r="A6666" s="96">
        <f t="shared" si="2104"/>
        <v>4912</v>
      </c>
      <c r="B6666" s="175"/>
      <c r="C6666" s="176"/>
      <c r="D6666" s="113"/>
      <c r="E6666" s="115"/>
      <c r="F6666" s="174"/>
      <c r="G6666" s="114" t="str">
        <f t="shared" si="2099"/>
        <v/>
      </c>
      <c r="H6666" s="115"/>
      <c r="I6666" s="115"/>
      <c r="J6666" s="115"/>
      <c r="K6666" s="115"/>
      <c r="L6666" s="133" t="str">
        <f t="shared" si="2100"/>
        <v/>
      </c>
      <c r="M6666" s="116" t="str">
        <f>IF(L6666="", "", L6666/Veriler!$X$1)</f>
        <v/>
      </c>
      <c r="N6666" s="116" t="str">
        <f>IF(F6666&lt;&gt;"", "İthal Girdi", IF(Veriler!T6666="", "", IF(Veriler!S6666="H", "%0,5 üzerindedir", IF(Veriler!T6666&gt;0.1, "%10 sınırı aşılmıştır.", "Uygun"))))</f>
        <v>%0,5 üzerindedir</v>
      </c>
      <c r="O6666" s="116" t="str">
        <f t="shared" si="2101"/>
        <v xml:space="preserve"> </v>
      </c>
      <c r="P6666" s="117"/>
      <c r="Q6666" s="118"/>
      <c r="R6666" s="119" t="str">
        <f t="shared" si="2102"/>
        <v/>
      </c>
      <c r="S6666" s="133">
        <f>IFERROR(IF(M6666&lt;=0.005,IF(F6666="",L6666,0),IF(F6666&lt;&gt;"",0,IF(P6666="",0,IF(P6666="H",0,IF(Q6666&lt;Veriler!$G$2,L6666*Veriler!$G$2,L6666*Q6666)))))," ")</f>
        <v>0</v>
      </c>
      <c r="T6666" s="133">
        <f>IF(Veriler!T6666&lt;=0.1, S6666, IF(AND(Veriler!T6666&gt;0.1, F6666="", P6666="E"), IF(Q6666&gt;Veriler!$G$2, Q6666*S6666, IF(Q6666&lt;Veriler!$G$2, Veriler!$G$2*S6666, Q6666*S6666)), 0))</f>
        <v>0</v>
      </c>
      <c r="U6666" s="133" t="str">
        <f t="shared" si="2103"/>
        <v xml:space="preserve"> </v>
      </c>
      <c r="V6666" s="134" t="str">
        <f>IFERROR(IF(O6666="%10 sınırı aşılmıştır.",L6666-T6666,IFERROR(IF(F6666="",IF(S6666=1,0,IF(L6666-S6666=0,"",L6666-S6666)),IF(Veriler!M6666="",L6666,IF(L6666*Veriler!M6666=0,"",L6666*Veriler!M6666))),L6666)),0)</f>
        <v/>
      </c>
      <c r="W6666" s="146"/>
      <c r="X6666" s="146"/>
      <c r="Y6666" s="146"/>
    </row>
    <row r="6667" spans="1:25" s="99" customFormat="1" ht="54.75" customHeight="1" x14ac:dyDescent="0.25">
      <c r="A6667" s="96">
        <f t="shared" si="2104"/>
        <v>4913</v>
      </c>
      <c r="B6667" s="175"/>
      <c r="C6667" s="176"/>
      <c r="D6667" s="113"/>
      <c r="E6667" s="115"/>
      <c r="F6667" s="174"/>
      <c r="G6667" s="114" t="str">
        <f t="shared" si="2099"/>
        <v/>
      </c>
      <c r="H6667" s="115"/>
      <c r="I6667" s="115"/>
      <c r="J6667" s="115"/>
      <c r="K6667" s="115"/>
      <c r="L6667" s="133" t="str">
        <f t="shared" si="2100"/>
        <v/>
      </c>
      <c r="M6667" s="116" t="str">
        <f>IF(L6667="", "", L6667/Veriler!$X$1)</f>
        <v/>
      </c>
      <c r="N6667" s="116" t="str">
        <f>IF(F6667&lt;&gt;"", "İthal Girdi", IF(Veriler!T6667="", "", IF(Veriler!S6667="H", "%0,5 üzerindedir", IF(Veriler!T6667&gt;0.1, "%10 sınırı aşılmıştır.", "Uygun"))))</f>
        <v>%0,5 üzerindedir</v>
      </c>
      <c r="O6667" s="116" t="str">
        <f t="shared" si="2101"/>
        <v xml:space="preserve"> </v>
      </c>
      <c r="P6667" s="117"/>
      <c r="Q6667" s="118"/>
      <c r="R6667" s="119" t="str">
        <f t="shared" si="2102"/>
        <v/>
      </c>
      <c r="S6667" s="133">
        <f>IFERROR(IF(M6667&lt;=0.005,IF(F6667="",L6667,0),IF(F6667&lt;&gt;"",0,IF(P6667="",0,IF(P6667="H",0,IF(Q6667&lt;Veriler!$G$2,L6667*Veriler!$G$2,L6667*Q6667)))))," ")</f>
        <v>0</v>
      </c>
      <c r="T6667" s="133">
        <f>IF(Veriler!T6667&lt;=0.1, S6667, IF(AND(Veriler!T6667&gt;0.1, F6667="", P6667="E"), IF(Q6667&gt;Veriler!$G$2, Q6667*S6667, IF(Q6667&lt;Veriler!$G$2, Veriler!$G$2*S6667, Q6667*S6667)), 0))</f>
        <v>0</v>
      </c>
      <c r="U6667" s="133" t="str">
        <f t="shared" si="2103"/>
        <v xml:space="preserve"> </v>
      </c>
      <c r="V6667" s="134" t="str">
        <f>IFERROR(IF(O6667="%10 sınırı aşılmıştır.",L6667-T6667,IFERROR(IF(F6667="",IF(S6667=1,0,IF(L6667-S6667=0,"",L6667-S6667)),IF(Veriler!M6667="",L6667,IF(L6667*Veriler!M6667=0,"",L6667*Veriler!M6667))),L6667)),0)</f>
        <v/>
      </c>
      <c r="W6667" s="146"/>
      <c r="X6667" s="146"/>
      <c r="Y6667" s="146"/>
    </row>
    <row r="6668" spans="1:25" s="99" customFormat="1" ht="54.75" customHeight="1" x14ac:dyDescent="0.25">
      <c r="A6668" s="96">
        <f t="shared" si="2104"/>
        <v>4914</v>
      </c>
      <c r="B6668" s="175"/>
      <c r="C6668" s="176"/>
      <c r="D6668" s="113"/>
      <c r="E6668" s="115"/>
      <c r="F6668" s="174"/>
      <c r="G6668" s="114" t="str">
        <f t="shared" si="2099"/>
        <v/>
      </c>
      <c r="H6668" s="115"/>
      <c r="I6668" s="115"/>
      <c r="J6668" s="115"/>
      <c r="K6668" s="115"/>
      <c r="L6668" s="133" t="str">
        <f t="shared" si="2100"/>
        <v/>
      </c>
      <c r="M6668" s="116" t="str">
        <f>IF(L6668="", "", L6668/Veriler!$X$1)</f>
        <v/>
      </c>
      <c r="N6668" s="116" t="str">
        <f>IF(F6668&lt;&gt;"", "İthal Girdi", IF(Veriler!T6668="", "", IF(Veriler!S6668="H", "%0,5 üzerindedir", IF(Veriler!T6668&gt;0.1, "%10 sınırı aşılmıştır.", "Uygun"))))</f>
        <v>%0,5 üzerindedir</v>
      </c>
      <c r="O6668" s="116" t="str">
        <f t="shared" si="2101"/>
        <v xml:space="preserve"> </v>
      </c>
      <c r="P6668" s="117"/>
      <c r="Q6668" s="118"/>
      <c r="R6668" s="119" t="str">
        <f t="shared" si="2102"/>
        <v/>
      </c>
      <c r="S6668" s="133">
        <f>IFERROR(IF(M6668&lt;=0.005,IF(F6668="",L6668,0),IF(F6668&lt;&gt;"",0,IF(P6668="",0,IF(P6668="H",0,IF(Q6668&lt;Veriler!$G$2,L6668*Veriler!$G$2,L6668*Q6668)))))," ")</f>
        <v>0</v>
      </c>
      <c r="T6668" s="133">
        <f>IF(Veriler!T6668&lt;=0.1, S6668, IF(AND(Veriler!T6668&gt;0.1, F6668="", P6668="E"), IF(Q6668&gt;Veriler!$G$2, Q6668*S6668, IF(Q6668&lt;Veriler!$G$2, Veriler!$G$2*S6668, Q6668*S6668)), 0))</f>
        <v>0</v>
      </c>
      <c r="U6668" s="133" t="str">
        <f t="shared" si="2103"/>
        <v xml:space="preserve"> </v>
      </c>
      <c r="V6668" s="134" t="str">
        <f>IFERROR(IF(O6668="%10 sınırı aşılmıştır.",L6668-T6668,IFERROR(IF(F6668="",IF(S6668=1,0,IF(L6668-S6668=0,"",L6668-S6668)),IF(Veriler!M6668="",L6668,IF(L6668*Veriler!M6668=0,"",L6668*Veriler!M6668))),L6668)),0)</f>
        <v/>
      </c>
      <c r="W6668" s="146"/>
      <c r="X6668" s="146"/>
      <c r="Y6668" s="146"/>
    </row>
    <row r="6669" spans="1:25" s="99" customFormat="1" ht="36" hidden="1" customHeight="1" x14ac:dyDescent="0.25">
      <c r="A6669" s="101"/>
      <c r="B6669" s="191" t="s">
        <v>16</v>
      </c>
      <c r="C6669" s="176"/>
      <c r="D6669" s="120"/>
      <c r="E6669" s="171"/>
      <c r="F6669" s="172"/>
      <c r="G6669" s="121"/>
      <c r="H6669" s="115"/>
      <c r="I6669" s="115"/>
      <c r="J6669" s="115"/>
      <c r="K6669" s="115"/>
      <c r="L6669" s="121"/>
      <c r="M6669" s="121"/>
      <c r="N6669" s="121"/>
      <c r="O6669" s="121"/>
      <c r="P6669" s="120"/>
      <c r="Q6669" s="120"/>
      <c r="R6669" s="183"/>
      <c r="S6669" s="184"/>
      <c r="T6669" s="121"/>
      <c r="U6669" s="121"/>
      <c r="V6669" s="121"/>
      <c r="W6669" s="146"/>
      <c r="X6669" s="146"/>
      <c r="Y6669" s="146"/>
    </row>
    <row r="6670" spans="1:25" s="99" customFormat="1" ht="54.75" customHeight="1" x14ac:dyDescent="0.25">
      <c r="A6670" s="96">
        <f>A6668+1</f>
        <v>4915</v>
      </c>
      <c r="B6670" s="175"/>
      <c r="C6670" s="176"/>
      <c r="D6670" s="113"/>
      <c r="E6670" s="115"/>
      <c r="F6670" s="174"/>
      <c r="G6670" s="114" t="str">
        <f t="shared" ref="G6670:G6683" si="2105">IF(AND(F6670&lt;&gt;"",V6670&lt;&gt;"",L6670&lt;&gt;0),V6670/L6670,"")</f>
        <v/>
      </c>
      <c r="H6670" s="115"/>
      <c r="I6670" s="115"/>
      <c r="J6670" s="115"/>
      <c r="K6670" s="115"/>
      <c r="L6670" s="133" t="str">
        <f t="shared" ref="L6670:L6683" si="2106">IF(AND(H6670&lt;&gt;0, J6670&lt;&gt;0, K6670&lt;&gt;0), H6670*J6670*K6670, "")</f>
        <v/>
      </c>
      <c r="M6670" s="116" t="str">
        <f>IF(L6670="", "", L6670/Veriler!$X$1)</f>
        <v/>
      </c>
      <c r="N6670" s="116" t="str">
        <f>IF(F6670&lt;&gt;"", "İthal Girdi", IF(Veriler!T6670="", "", IF(Veriler!S6670="H", "%0,5 üzerindedir", IF(Veriler!T6670&gt;0.1, "%10 sınırı aşılmıştır.", "Uygun"))))</f>
        <v>%0,5 üzerindedir</v>
      </c>
      <c r="O6670" s="116" t="str">
        <f t="shared" ref="O6670:O6683" si="2107">IF(M6670=""," ",N6670)</f>
        <v xml:space="preserve"> </v>
      </c>
      <c r="P6670" s="117"/>
      <c r="Q6670" s="118"/>
      <c r="R6670" s="119" t="str">
        <f t="shared" ref="R6670:R6683" si="2108">IFERROR(IF(AND(T6670&lt;&gt;"",L6670&lt;&gt;"",L6670&lt;&gt;0,T6670&lt;&gt;0),T6670/L6670,"")," ")</f>
        <v/>
      </c>
      <c r="S6670" s="133">
        <f>IFERROR(IF(M6670&lt;=0.005,IF(F6670="",L6670,0),IF(F6670&lt;&gt;"",0,IF(P6670="",0,IF(P6670="H",0,IF(Q6670&lt;Veriler!$G$2,L6670*Veriler!$G$2,L6670*Q6670)))))," ")</f>
        <v>0</v>
      </c>
      <c r="T6670" s="133">
        <f>IF(Veriler!T6670&lt;=0.1, S6670, IF(AND(Veriler!T6670&gt;0.1, F6670="", P6670="E"), IF(Q6670&gt;Veriler!$G$2, Q6670*S6670, IF(Q6670&lt;Veriler!$G$2, Veriler!$G$2*S6670, Q6670*S6670)), 0))</f>
        <v>0</v>
      </c>
      <c r="U6670" s="133" t="str">
        <f t="shared" ref="U6670:U6683" si="2109">IF(T6670=0," ",T6670)</f>
        <v xml:space="preserve"> </v>
      </c>
      <c r="V6670" s="134" t="str">
        <f>IFERROR(IF(O6670="%10 sınırı aşılmıştır.",L6670-T6670,IFERROR(IF(F6670="",IF(S6670=1,0,IF(L6670-S6670=0,"",L6670-S6670)),IF(Veriler!M6670="",L6670,IF(L6670*Veriler!M6670=0,"",L6670*Veriler!M6670))),L6670)),0)</f>
        <v/>
      </c>
      <c r="W6670" s="146"/>
      <c r="X6670" s="146"/>
      <c r="Y6670" s="146"/>
    </row>
    <row r="6671" spans="1:25" s="99" customFormat="1" ht="54.75" customHeight="1" x14ac:dyDescent="0.25">
      <c r="A6671" s="96">
        <f t="shared" ref="A6671:A6683" si="2110">A6670+1</f>
        <v>4916</v>
      </c>
      <c r="B6671" s="175"/>
      <c r="C6671" s="176"/>
      <c r="D6671" s="113"/>
      <c r="E6671" s="115"/>
      <c r="F6671" s="174"/>
      <c r="G6671" s="114" t="str">
        <f t="shared" si="2105"/>
        <v/>
      </c>
      <c r="H6671" s="115"/>
      <c r="I6671" s="115"/>
      <c r="J6671" s="115"/>
      <c r="K6671" s="115"/>
      <c r="L6671" s="133" t="str">
        <f t="shared" si="2106"/>
        <v/>
      </c>
      <c r="M6671" s="116" t="str">
        <f>IF(L6671="", "", L6671/Veriler!$X$1)</f>
        <v/>
      </c>
      <c r="N6671" s="116" t="str">
        <f>IF(F6671&lt;&gt;"", "İthal Girdi", IF(Veriler!T6671="", "", IF(Veriler!S6671="H", "%0,5 üzerindedir", IF(Veriler!T6671&gt;0.1, "%10 sınırı aşılmıştır.", "Uygun"))))</f>
        <v>%0,5 üzerindedir</v>
      </c>
      <c r="O6671" s="116" t="str">
        <f t="shared" si="2107"/>
        <v xml:space="preserve"> </v>
      </c>
      <c r="P6671" s="117"/>
      <c r="Q6671" s="118"/>
      <c r="R6671" s="119" t="str">
        <f t="shared" si="2108"/>
        <v/>
      </c>
      <c r="S6671" s="133">
        <f>IFERROR(IF(M6671&lt;=0.005,IF(F6671="",L6671,0),IF(F6671&lt;&gt;"",0,IF(P6671="",0,IF(P6671="H",0,IF(Q6671&lt;Veriler!$G$2,L6671*Veriler!$G$2,L6671*Q6671)))))," ")</f>
        <v>0</v>
      </c>
      <c r="T6671" s="133">
        <f>IF(Veriler!T6671&lt;=0.1, S6671, IF(AND(Veriler!T6671&gt;0.1, F6671="", P6671="E"), IF(Q6671&gt;Veriler!$G$2, Q6671*S6671, IF(Q6671&lt;Veriler!$G$2, Veriler!$G$2*S6671, Q6671*S6671)), 0))</f>
        <v>0</v>
      </c>
      <c r="U6671" s="133" t="str">
        <f t="shared" si="2109"/>
        <v xml:space="preserve"> </v>
      </c>
      <c r="V6671" s="134" t="str">
        <f>IFERROR(IF(O6671="%10 sınırı aşılmıştır.",L6671-T6671,IFERROR(IF(F6671="",IF(S6671=1,0,IF(L6671-S6671=0,"",L6671-S6671)),IF(Veriler!M6671="",L6671,IF(L6671*Veriler!M6671=0,"",L6671*Veriler!M6671))),L6671)),0)</f>
        <v/>
      </c>
      <c r="W6671" s="146"/>
      <c r="X6671" s="146"/>
      <c r="Y6671" s="146"/>
    </row>
    <row r="6672" spans="1:25" s="99" customFormat="1" ht="54.75" customHeight="1" x14ac:dyDescent="0.25">
      <c r="A6672" s="96">
        <f t="shared" si="2110"/>
        <v>4917</v>
      </c>
      <c r="B6672" s="175"/>
      <c r="C6672" s="176"/>
      <c r="D6672" s="113"/>
      <c r="E6672" s="115"/>
      <c r="F6672" s="174"/>
      <c r="G6672" s="114" t="str">
        <f t="shared" si="2105"/>
        <v/>
      </c>
      <c r="H6672" s="115"/>
      <c r="I6672" s="115"/>
      <c r="J6672" s="115"/>
      <c r="K6672" s="115"/>
      <c r="L6672" s="133" t="str">
        <f t="shared" si="2106"/>
        <v/>
      </c>
      <c r="M6672" s="116" t="str">
        <f>IF(L6672="", "", L6672/Veriler!$X$1)</f>
        <v/>
      </c>
      <c r="N6672" s="116" t="str">
        <f>IF(F6672&lt;&gt;"", "İthal Girdi", IF(Veriler!T6672="", "", IF(Veriler!S6672="H", "%0,5 üzerindedir", IF(Veriler!T6672&gt;0.1, "%10 sınırı aşılmıştır.", "Uygun"))))</f>
        <v>%0,5 üzerindedir</v>
      </c>
      <c r="O6672" s="116" t="str">
        <f t="shared" si="2107"/>
        <v xml:space="preserve"> </v>
      </c>
      <c r="P6672" s="117"/>
      <c r="Q6672" s="118"/>
      <c r="R6672" s="119" t="str">
        <f t="shared" si="2108"/>
        <v/>
      </c>
      <c r="S6672" s="133">
        <f>IFERROR(IF(M6672&lt;=0.005,IF(F6672="",L6672,0),IF(F6672&lt;&gt;"",0,IF(P6672="",0,IF(P6672="H",0,IF(Q6672&lt;Veriler!$G$2,L6672*Veriler!$G$2,L6672*Q6672)))))," ")</f>
        <v>0</v>
      </c>
      <c r="T6672" s="133">
        <f>IF(Veriler!T6672&lt;=0.1, S6672, IF(AND(Veriler!T6672&gt;0.1, F6672="", P6672="E"), IF(Q6672&gt;Veriler!$G$2, Q6672*S6672, IF(Q6672&lt;Veriler!$G$2, Veriler!$G$2*S6672, Q6672*S6672)), 0))</f>
        <v>0</v>
      </c>
      <c r="U6672" s="133" t="str">
        <f t="shared" si="2109"/>
        <v xml:space="preserve"> </v>
      </c>
      <c r="V6672" s="134" t="str">
        <f>IFERROR(IF(O6672="%10 sınırı aşılmıştır.",L6672-T6672,IFERROR(IF(F6672="",IF(S6672=1,0,IF(L6672-S6672=0,"",L6672-S6672)),IF(Veriler!M6672="",L6672,IF(L6672*Veriler!M6672=0,"",L6672*Veriler!M6672))),L6672)),0)</f>
        <v/>
      </c>
      <c r="W6672" s="146"/>
      <c r="X6672" s="146"/>
      <c r="Y6672" s="146"/>
    </row>
    <row r="6673" spans="1:25" s="99" customFormat="1" ht="54.75" customHeight="1" x14ac:dyDescent="0.25">
      <c r="A6673" s="96">
        <f t="shared" si="2110"/>
        <v>4918</v>
      </c>
      <c r="B6673" s="175"/>
      <c r="C6673" s="176"/>
      <c r="D6673" s="113"/>
      <c r="E6673" s="115"/>
      <c r="F6673" s="174"/>
      <c r="G6673" s="114" t="str">
        <f t="shared" si="2105"/>
        <v/>
      </c>
      <c r="H6673" s="115"/>
      <c r="I6673" s="115"/>
      <c r="J6673" s="115"/>
      <c r="K6673" s="115"/>
      <c r="L6673" s="133" t="str">
        <f t="shared" si="2106"/>
        <v/>
      </c>
      <c r="M6673" s="116" t="str">
        <f>IF(L6673="", "", L6673/Veriler!$X$1)</f>
        <v/>
      </c>
      <c r="N6673" s="116" t="str">
        <f>IF(F6673&lt;&gt;"", "İthal Girdi", IF(Veriler!T6673="", "", IF(Veriler!S6673="H", "%0,5 üzerindedir", IF(Veriler!T6673&gt;0.1, "%10 sınırı aşılmıştır.", "Uygun"))))</f>
        <v>%0,5 üzerindedir</v>
      </c>
      <c r="O6673" s="116" t="str">
        <f t="shared" si="2107"/>
        <v xml:space="preserve"> </v>
      </c>
      <c r="P6673" s="117"/>
      <c r="Q6673" s="118"/>
      <c r="R6673" s="119" t="str">
        <f t="shared" si="2108"/>
        <v/>
      </c>
      <c r="S6673" s="133">
        <f>IFERROR(IF(M6673&lt;=0.005,IF(F6673="",L6673,0),IF(F6673&lt;&gt;"",0,IF(P6673="",0,IF(P6673="H",0,IF(Q6673&lt;Veriler!$G$2,L6673*Veriler!$G$2,L6673*Q6673)))))," ")</f>
        <v>0</v>
      </c>
      <c r="T6673" s="133">
        <f>IF(Veriler!T6673&lt;=0.1, S6673, IF(AND(Veriler!T6673&gt;0.1, F6673="", P6673="E"), IF(Q6673&gt;Veriler!$G$2, Q6673*S6673, IF(Q6673&lt;Veriler!$G$2, Veriler!$G$2*S6673, Q6673*S6673)), 0))</f>
        <v>0</v>
      </c>
      <c r="U6673" s="133" t="str">
        <f t="shared" si="2109"/>
        <v xml:space="preserve"> </v>
      </c>
      <c r="V6673" s="134" t="str">
        <f>IFERROR(IF(O6673="%10 sınırı aşılmıştır.",L6673-T6673,IFERROR(IF(F6673="",IF(S6673=1,0,IF(L6673-S6673=0,"",L6673-S6673)),IF(Veriler!M6673="",L6673,IF(L6673*Veriler!M6673=0,"",L6673*Veriler!M6673))),L6673)),0)</f>
        <v/>
      </c>
      <c r="W6673" s="146"/>
      <c r="X6673" s="146"/>
      <c r="Y6673" s="146"/>
    </row>
    <row r="6674" spans="1:25" s="99" customFormat="1" ht="54.75" customHeight="1" x14ac:dyDescent="0.25">
      <c r="A6674" s="96">
        <f t="shared" si="2110"/>
        <v>4919</v>
      </c>
      <c r="B6674" s="175"/>
      <c r="C6674" s="176"/>
      <c r="D6674" s="113"/>
      <c r="E6674" s="115"/>
      <c r="F6674" s="174"/>
      <c r="G6674" s="114" t="str">
        <f t="shared" si="2105"/>
        <v/>
      </c>
      <c r="H6674" s="115"/>
      <c r="I6674" s="115"/>
      <c r="J6674" s="115"/>
      <c r="K6674" s="115"/>
      <c r="L6674" s="133" t="str">
        <f t="shared" si="2106"/>
        <v/>
      </c>
      <c r="M6674" s="116" t="str">
        <f>IF(L6674="", "", L6674/Veriler!$X$1)</f>
        <v/>
      </c>
      <c r="N6674" s="116" t="str">
        <f>IF(F6674&lt;&gt;"", "İthal Girdi", IF(Veriler!T6674="", "", IF(Veriler!S6674="H", "%0,5 üzerindedir", IF(Veriler!T6674&gt;0.1, "%10 sınırı aşılmıştır.", "Uygun"))))</f>
        <v>%0,5 üzerindedir</v>
      </c>
      <c r="O6674" s="116" t="str">
        <f t="shared" si="2107"/>
        <v xml:space="preserve"> </v>
      </c>
      <c r="P6674" s="117"/>
      <c r="Q6674" s="118"/>
      <c r="R6674" s="119" t="str">
        <f t="shared" si="2108"/>
        <v/>
      </c>
      <c r="S6674" s="133">
        <f>IFERROR(IF(M6674&lt;=0.005,IF(F6674="",L6674,0),IF(F6674&lt;&gt;"",0,IF(P6674="",0,IF(P6674="H",0,IF(Q6674&lt;Veriler!$G$2,L6674*Veriler!$G$2,L6674*Q6674)))))," ")</f>
        <v>0</v>
      </c>
      <c r="T6674" s="133">
        <f>IF(Veriler!T6674&lt;=0.1, S6674, IF(AND(Veriler!T6674&gt;0.1, F6674="", P6674="E"), IF(Q6674&gt;Veriler!$G$2, Q6674*S6674, IF(Q6674&lt;Veriler!$G$2, Veriler!$G$2*S6674, Q6674*S6674)), 0))</f>
        <v>0</v>
      </c>
      <c r="U6674" s="133" t="str">
        <f t="shared" si="2109"/>
        <v xml:space="preserve"> </v>
      </c>
      <c r="V6674" s="134" t="str">
        <f>IFERROR(IF(O6674="%10 sınırı aşılmıştır.",L6674-T6674,IFERROR(IF(F6674="",IF(S6674=1,0,IF(L6674-S6674=0,"",L6674-S6674)),IF(Veriler!M6674="",L6674,IF(L6674*Veriler!M6674=0,"",L6674*Veriler!M6674))),L6674)),0)</f>
        <v/>
      </c>
      <c r="W6674" s="146"/>
      <c r="X6674" s="146"/>
      <c r="Y6674" s="146"/>
    </row>
    <row r="6675" spans="1:25" s="99" customFormat="1" ht="54.75" customHeight="1" x14ac:dyDescent="0.25">
      <c r="A6675" s="96">
        <f t="shared" si="2110"/>
        <v>4920</v>
      </c>
      <c r="B6675" s="175"/>
      <c r="C6675" s="176"/>
      <c r="D6675" s="113"/>
      <c r="E6675" s="115"/>
      <c r="F6675" s="174"/>
      <c r="G6675" s="114" t="str">
        <f t="shared" si="2105"/>
        <v/>
      </c>
      <c r="H6675" s="115"/>
      <c r="I6675" s="115"/>
      <c r="J6675" s="115"/>
      <c r="K6675" s="115"/>
      <c r="L6675" s="133" t="str">
        <f t="shared" si="2106"/>
        <v/>
      </c>
      <c r="M6675" s="116" t="str">
        <f>IF(L6675="", "", L6675/Veriler!$X$1)</f>
        <v/>
      </c>
      <c r="N6675" s="116" t="str">
        <f>IF(F6675&lt;&gt;"", "İthal Girdi", IF(Veriler!T6675="", "", IF(Veriler!S6675="H", "%0,5 üzerindedir", IF(Veriler!T6675&gt;0.1, "%10 sınırı aşılmıştır.", "Uygun"))))</f>
        <v>%0,5 üzerindedir</v>
      </c>
      <c r="O6675" s="116" t="str">
        <f t="shared" si="2107"/>
        <v xml:space="preserve"> </v>
      </c>
      <c r="P6675" s="117"/>
      <c r="Q6675" s="118"/>
      <c r="R6675" s="119" t="str">
        <f t="shared" si="2108"/>
        <v/>
      </c>
      <c r="S6675" s="133">
        <f>IFERROR(IF(M6675&lt;=0.005,IF(F6675="",L6675,0),IF(F6675&lt;&gt;"",0,IF(P6675="",0,IF(P6675="H",0,IF(Q6675&lt;Veriler!$G$2,L6675*Veriler!$G$2,L6675*Q6675)))))," ")</f>
        <v>0</v>
      </c>
      <c r="T6675" s="133">
        <f>IF(Veriler!T6675&lt;=0.1, S6675, IF(AND(Veriler!T6675&gt;0.1, F6675="", P6675="E"), IF(Q6675&gt;Veriler!$G$2, Q6675*S6675, IF(Q6675&lt;Veriler!$G$2, Veriler!$G$2*S6675, Q6675*S6675)), 0))</f>
        <v>0</v>
      </c>
      <c r="U6675" s="133" t="str">
        <f t="shared" si="2109"/>
        <v xml:space="preserve"> </v>
      </c>
      <c r="V6675" s="134" t="str">
        <f>IFERROR(IF(O6675="%10 sınırı aşılmıştır.",L6675-T6675,IFERROR(IF(F6675="",IF(S6675=1,0,IF(L6675-S6675=0,"",L6675-S6675)),IF(Veriler!M6675="",L6675,IF(L6675*Veriler!M6675=0,"",L6675*Veriler!M6675))),L6675)),0)</f>
        <v/>
      </c>
      <c r="W6675" s="146"/>
      <c r="X6675" s="146"/>
      <c r="Y6675" s="146"/>
    </row>
    <row r="6676" spans="1:25" s="99" customFormat="1" ht="54.75" customHeight="1" x14ac:dyDescent="0.25">
      <c r="A6676" s="96">
        <f t="shared" si="2110"/>
        <v>4921</v>
      </c>
      <c r="B6676" s="175"/>
      <c r="C6676" s="176"/>
      <c r="D6676" s="113"/>
      <c r="E6676" s="115"/>
      <c r="F6676" s="174"/>
      <c r="G6676" s="114" t="str">
        <f t="shared" si="2105"/>
        <v/>
      </c>
      <c r="H6676" s="115"/>
      <c r="I6676" s="115"/>
      <c r="J6676" s="115"/>
      <c r="K6676" s="115"/>
      <c r="L6676" s="133" t="str">
        <f t="shared" si="2106"/>
        <v/>
      </c>
      <c r="M6676" s="116" t="str">
        <f>IF(L6676="", "", L6676/Veriler!$X$1)</f>
        <v/>
      </c>
      <c r="N6676" s="116" t="str">
        <f>IF(F6676&lt;&gt;"", "İthal Girdi", IF(Veriler!T6676="", "", IF(Veriler!S6676="H", "%0,5 üzerindedir", IF(Veriler!T6676&gt;0.1, "%10 sınırı aşılmıştır.", "Uygun"))))</f>
        <v>%0,5 üzerindedir</v>
      </c>
      <c r="O6676" s="116" t="str">
        <f t="shared" si="2107"/>
        <v xml:space="preserve"> </v>
      </c>
      <c r="P6676" s="117"/>
      <c r="Q6676" s="118"/>
      <c r="R6676" s="119" t="str">
        <f t="shared" si="2108"/>
        <v/>
      </c>
      <c r="S6676" s="133">
        <f>IFERROR(IF(M6676&lt;=0.005,IF(F6676="",L6676,0),IF(F6676&lt;&gt;"",0,IF(P6676="",0,IF(P6676="H",0,IF(Q6676&lt;Veriler!$G$2,L6676*Veriler!$G$2,L6676*Q6676)))))," ")</f>
        <v>0</v>
      </c>
      <c r="T6676" s="133">
        <f>IF(Veriler!T6676&lt;=0.1, S6676, IF(AND(Veriler!T6676&gt;0.1, F6676="", P6676="E"), IF(Q6676&gt;Veriler!$G$2, Q6676*S6676, IF(Q6676&lt;Veriler!$G$2, Veriler!$G$2*S6676, Q6676*S6676)), 0))</f>
        <v>0</v>
      </c>
      <c r="U6676" s="133" t="str">
        <f t="shared" si="2109"/>
        <v xml:space="preserve"> </v>
      </c>
      <c r="V6676" s="134" t="str">
        <f>IFERROR(IF(O6676="%10 sınırı aşılmıştır.",L6676-T6676,IFERROR(IF(F6676="",IF(S6676=1,0,IF(L6676-S6676=0,"",L6676-S6676)),IF(Veriler!M6676="",L6676,IF(L6676*Veriler!M6676=0,"",L6676*Veriler!M6676))),L6676)),0)</f>
        <v/>
      </c>
      <c r="W6676" s="146"/>
      <c r="X6676" s="146"/>
      <c r="Y6676" s="146"/>
    </row>
    <row r="6677" spans="1:25" s="99" customFormat="1" ht="54.75" customHeight="1" x14ac:dyDescent="0.25">
      <c r="A6677" s="96">
        <f t="shared" si="2110"/>
        <v>4922</v>
      </c>
      <c r="B6677" s="175"/>
      <c r="C6677" s="176"/>
      <c r="D6677" s="113"/>
      <c r="E6677" s="115"/>
      <c r="F6677" s="174"/>
      <c r="G6677" s="114" t="str">
        <f t="shared" si="2105"/>
        <v/>
      </c>
      <c r="H6677" s="115"/>
      <c r="I6677" s="115"/>
      <c r="J6677" s="115"/>
      <c r="K6677" s="115"/>
      <c r="L6677" s="133" t="str">
        <f t="shared" si="2106"/>
        <v/>
      </c>
      <c r="M6677" s="116" t="str">
        <f>IF(L6677="", "", L6677/Veriler!$X$1)</f>
        <v/>
      </c>
      <c r="N6677" s="116" t="str">
        <f>IF(F6677&lt;&gt;"", "İthal Girdi", IF(Veriler!T6677="", "", IF(Veriler!S6677="H", "%0,5 üzerindedir", IF(Veriler!T6677&gt;0.1, "%10 sınırı aşılmıştır.", "Uygun"))))</f>
        <v>%0,5 üzerindedir</v>
      </c>
      <c r="O6677" s="116" t="str">
        <f t="shared" si="2107"/>
        <v xml:space="preserve"> </v>
      </c>
      <c r="P6677" s="117"/>
      <c r="Q6677" s="118"/>
      <c r="R6677" s="119" t="str">
        <f t="shared" si="2108"/>
        <v/>
      </c>
      <c r="S6677" s="133">
        <f>IFERROR(IF(M6677&lt;=0.005,IF(F6677="",L6677,0),IF(F6677&lt;&gt;"",0,IF(P6677="",0,IF(P6677="H",0,IF(Q6677&lt;Veriler!$G$2,L6677*Veriler!$G$2,L6677*Q6677)))))," ")</f>
        <v>0</v>
      </c>
      <c r="T6677" s="133">
        <f>IF(Veriler!T6677&lt;=0.1, S6677, IF(AND(Veriler!T6677&gt;0.1, F6677="", P6677="E"), IF(Q6677&gt;Veriler!$G$2, Q6677*S6677, IF(Q6677&lt;Veriler!$G$2, Veriler!$G$2*S6677, Q6677*S6677)), 0))</f>
        <v>0</v>
      </c>
      <c r="U6677" s="133" t="str">
        <f t="shared" si="2109"/>
        <v xml:space="preserve"> </v>
      </c>
      <c r="V6677" s="134" t="str">
        <f>IFERROR(IF(O6677="%10 sınırı aşılmıştır.",L6677-T6677,IFERROR(IF(F6677="",IF(S6677=1,0,IF(L6677-S6677=0,"",L6677-S6677)),IF(Veriler!M6677="",L6677,IF(L6677*Veriler!M6677=0,"",L6677*Veriler!M6677))),L6677)),0)</f>
        <v/>
      </c>
      <c r="W6677" s="146"/>
      <c r="X6677" s="146"/>
      <c r="Y6677" s="146"/>
    </row>
    <row r="6678" spans="1:25" s="99" customFormat="1" ht="54.75" customHeight="1" x14ac:dyDescent="0.25">
      <c r="A6678" s="96">
        <f t="shared" si="2110"/>
        <v>4923</v>
      </c>
      <c r="B6678" s="175"/>
      <c r="C6678" s="176"/>
      <c r="D6678" s="113"/>
      <c r="E6678" s="115"/>
      <c r="F6678" s="174"/>
      <c r="G6678" s="114" t="str">
        <f t="shared" si="2105"/>
        <v/>
      </c>
      <c r="H6678" s="115"/>
      <c r="I6678" s="115"/>
      <c r="J6678" s="115"/>
      <c r="K6678" s="115"/>
      <c r="L6678" s="133" t="str">
        <f t="shared" si="2106"/>
        <v/>
      </c>
      <c r="M6678" s="116" t="str">
        <f>IF(L6678="", "", L6678/Veriler!$X$1)</f>
        <v/>
      </c>
      <c r="N6678" s="116" t="str">
        <f>IF(F6678&lt;&gt;"", "İthal Girdi", IF(Veriler!T6678="", "", IF(Veriler!S6678="H", "%0,5 üzerindedir", IF(Veriler!T6678&gt;0.1, "%10 sınırı aşılmıştır.", "Uygun"))))</f>
        <v>%0,5 üzerindedir</v>
      </c>
      <c r="O6678" s="116" t="str">
        <f t="shared" si="2107"/>
        <v xml:space="preserve"> </v>
      </c>
      <c r="P6678" s="117"/>
      <c r="Q6678" s="118"/>
      <c r="R6678" s="119" t="str">
        <f t="shared" si="2108"/>
        <v/>
      </c>
      <c r="S6678" s="133">
        <f>IFERROR(IF(M6678&lt;=0.005,IF(F6678="",L6678,0),IF(F6678&lt;&gt;"",0,IF(P6678="",0,IF(P6678="H",0,IF(Q6678&lt;Veriler!$G$2,L6678*Veriler!$G$2,L6678*Q6678)))))," ")</f>
        <v>0</v>
      </c>
      <c r="T6678" s="133">
        <f>IF(Veriler!T6678&lt;=0.1, S6678, IF(AND(Veriler!T6678&gt;0.1, F6678="", P6678="E"), IF(Q6678&gt;Veriler!$G$2, Q6678*S6678, IF(Q6678&lt;Veriler!$G$2, Veriler!$G$2*S6678, Q6678*S6678)), 0))</f>
        <v>0</v>
      </c>
      <c r="U6678" s="133" t="str">
        <f t="shared" si="2109"/>
        <v xml:space="preserve"> </v>
      </c>
      <c r="V6678" s="134" t="str">
        <f>IFERROR(IF(O6678="%10 sınırı aşılmıştır.",L6678-T6678,IFERROR(IF(F6678="",IF(S6678=1,0,IF(L6678-S6678=0,"",L6678-S6678)),IF(Veriler!M6678="",L6678,IF(L6678*Veriler!M6678=0,"",L6678*Veriler!M6678))),L6678)),0)</f>
        <v/>
      </c>
      <c r="W6678" s="146"/>
      <c r="X6678" s="146"/>
      <c r="Y6678" s="146"/>
    </row>
    <row r="6679" spans="1:25" s="99" customFormat="1" ht="54.75" customHeight="1" x14ac:dyDescent="0.25">
      <c r="A6679" s="96">
        <f t="shared" si="2110"/>
        <v>4924</v>
      </c>
      <c r="B6679" s="175"/>
      <c r="C6679" s="176"/>
      <c r="D6679" s="113"/>
      <c r="E6679" s="115"/>
      <c r="F6679" s="174"/>
      <c r="G6679" s="114" t="str">
        <f t="shared" si="2105"/>
        <v/>
      </c>
      <c r="H6679" s="115"/>
      <c r="I6679" s="115"/>
      <c r="J6679" s="115"/>
      <c r="K6679" s="115"/>
      <c r="L6679" s="133" t="str">
        <f t="shared" si="2106"/>
        <v/>
      </c>
      <c r="M6679" s="116" t="str">
        <f>IF(L6679="", "", L6679/Veriler!$X$1)</f>
        <v/>
      </c>
      <c r="N6679" s="116" t="str">
        <f>IF(F6679&lt;&gt;"", "İthal Girdi", IF(Veriler!T6679="", "", IF(Veriler!S6679="H", "%0,5 üzerindedir", IF(Veriler!T6679&gt;0.1, "%10 sınırı aşılmıştır.", "Uygun"))))</f>
        <v>%0,5 üzerindedir</v>
      </c>
      <c r="O6679" s="116" t="str">
        <f t="shared" si="2107"/>
        <v xml:space="preserve"> </v>
      </c>
      <c r="P6679" s="117"/>
      <c r="Q6679" s="118"/>
      <c r="R6679" s="119" t="str">
        <f t="shared" si="2108"/>
        <v/>
      </c>
      <c r="S6679" s="133">
        <f>IFERROR(IF(M6679&lt;=0.005,IF(F6679="",L6679,0),IF(F6679&lt;&gt;"",0,IF(P6679="",0,IF(P6679="H",0,IF(Q6679&lt;Veriler!$G$2,L6679*Veriler!$G$2,L6679*Q6679)))))," ")</f>
        <v>0</v>
      </c>
      <c r="T6679" s="133">
        <f>IF(Veriler!T6679&lt;=0.1, S6679, IF(AND(Veriler!T6679&gt;0.1, F6679="", P6679="E"), IF(Q6679&gt;Veriler!$G$2, Q6679*S6679, IF(Q6679&lt;Veriler!$G$2, Veriler!$G$2*S6679, Q6679*S6679)), 0))</f>
        <v>0</v>
      </c>
      <c r="U6679" s="133" t="str">
        <f t="shared" si="2109"/>
        <v xml:space="preserve"> </v>
      </c>
      <c r="V6679" s="134" t="str">
        <f>IFERROR(IF(O6679="%10 sınırı aşılmıştır.",L6679-T6679,IFERROR(IF(F6679="",IF(S6679=1,0,IF(L6679-S6679=0,"",L6679-S6679)),IF(Veriler!M6679="",L6679,IF(L6679*Veriler!M6679=0,"",L6679*Veriler!M6679))),L6679)),0)</f>
        <v/>
      </c>
      <c r="W6679" s="146"/>
      <c r="X6679" s="146"/>
      <c r="Y6679" s="146"/>
    </row>
    <row r="6680" spans="1:25" s="99" customFormat="1" ht="54.75" customHeight="1" x14ac:dyDescent="0.25">
      <c r="A6680" s="96">
        <f t="shared" si="2110"/>
        <v>4925</v>
      </c>
      <c r="B6680" s="175"/>
      <c r="C6680" s="176"/>
      <c r="D6680" s="113"/>
      <c r="E6680" s="115"/>
      <c r="F6680" s="174"/>
      <c r="G6680" s="114" t="str">
        <f t="shared" si="2105"/>
        <v/>
      </c>
      <c r="H6680" s="115"/>
      <c r="I6680" s="115"/>
      <c r="J6680" s="115"/>
      <c r="K6680" s="115"/>
      <c r="L6680" s="133" t="str">
        <f t="shared" si="2106"/>
        <v/>
      </c>
      <c r="M6680" s="116" t="str">
        <f>IF(L6680="", "", L6680/Veriler!$X$1)</f>
        <v/>
      </c>
      <c r="N6680" s="116" t="str">
        <f>IF(F6680&lt;&gt;"", "İthal Girdi", IF(Veriler!T6680="", "", IF(Veriler!S6680="H", "%0,5 üzerindedir", IF(Veriler!T6680&gt;0.1, "%10 sınırı aşılmıştır.", "Uygun"))))</f>
        <v>%0,5 üzerindedir</v>
      </c>
      <c r="O6680" s="116" t="str">
        <f t="shared" si="2107"/>
        <v xml:space="preserve"> </v>
      </c>
      <c r="P6680" s="117"/>
      <c r="Q6680" s="118"/>
      <c r="R6680" s="119" t="str">
        <f t="shared" si="2108"/>
        <v/>
      </c>
      <c r="S6680" s="133">
        <f>IFERROR(IF(M6680&lt;=0.005,IF(F6680="",L6680,0),IF(F6680&lt;&gt;"",0,IF(P6680="",0,IF(P6680="H",0,IF(Q6680&lt;Veriler!$G$2,L6680*Veriler!$G$2,L6680*Q6680)))))," ")</f>
        <v>0</v>
      </c>
      <c r="T6680" s="133">
        <f>IF(Veriler!T6680&lt;=0.1, S6680, IF(AND(Veriler!T6680&gt;0.1, F6680="", P6680="E"), IF(Q6680&gt;Veriler!$G$2, Q6680*S6680, IF(Q6680&lt;Veriler!$G$2, Veriler!$G$2*S6680, Q6680*S6680)), 0))</f>
        <v>0</v>
      </c>
      <c r="U6680" s="133" t="str">
        <f t="shared" si="2109"/>
        <v xml:space="preserve"> </v>
      </c>
      <c r="V6680" s="134" t="str">
        <f>IFERROR(IF(O6680="%10 sınırı aşılmıştır.",L6680-T6680,IFERROR(IF(F6680="",IF(S6680=1,0,IF(L6680-S6680=0,"",L6680-S6680)),IF(Veriler!M6680="",L6680,IF(L6680*Veriler!M6680=0,"",L6680*Veriler!M6680))),L6680)),0)</f>
        <v/>
      </c>
      <c r="W6680" s="146"/>
      <c r="X6680" s="146"/>
      <c r="Y6680" s="146"/>
    </row>
    <row r="6681" spans="1:25" s="99" customFormat="1" ht="54.75" customHeight="1" x14ac:dyDescent="0.25">
      <c r="A6681" s="96">
        <f t="shared" si="2110"/>
        <v>4926</v>
      </c>
      <c r="B6681" s="175"/>
      <c r="C6681" s="176"/>
      <c r="D6681" s="113"/>
      <c r="E6681" s="115"/>
      <c r="F6681" s="174"/>
      <c r="G6681" s="114" t="str">
        <f t="shared" si="2105"/>
        <v/>
      </c>
      <c r="H6681" s="115"/>
      <c r="I6681" s="115"/>
      <c r="J6681" s="115"/>
      <c r="K6681" s="115"/>
      <c r="L6681" s="133" t="str">
        <f t="shared" si="2106"/>
        <v/>
      </c>
      <c r="M6681" s="116" t="str">
        <f>IF(L6681="", "", L6681/Veriler!$X$1)</f>
        <v/>
      </c>
      <c r="N6681" s="116" t="str">
        <f>IF(F6681&lt;&gt;"", "İthal Girdi", IF(Veriler!T6681="", "", IF(Veriler!S6681="H", "%0,5 üzerindedir", IF(Veriler!T6681&gt;0.1, "%10 sınırı aşılmıştır.", "Uygun"))))</f>
        <v>%0,5 üzerindedir</v>
      </c>
      <c r="O6681" s="116" t="str">
        <f t="shared" si="2107"/>
        <v xml:space="preserve"> </v>
      </c>
      <c r="P6681" s="117"/>
      <c r="Q6681" s="118"/>
      <c r="R6681" s="119" t="str">
        <f t="shared" si="2108"/>
        <v/>
      </c>
      <c r="S6681" s="133">
        <f>IFERROR(IF(M6681&lt;=0.005,IF(F6681="",L6681,0),IF(F6681&lt;&gt;"",0,IF(P6681="",0,IF(P6681="H",0,IF(Q6681&lt;Veriler!$G$2,L6681*Veriler!$G$2,L6681*Q6681)))))," ")</f>
        <v>0</v>
      </c>
      <c r="T6681" s="133">
        <f>IF(Veriler!T6681&lt;=0.1, S6681, IF(AND(Veriler!T6681&gt;0.1, F6681="", P6681="E"), IF(Q6681&gt;Veriler!$G$2, Q6681*S6681, IF(Q6681&lt;Veriler!$G$2, Veriler!$G$2*S6681, Q6681*S6681)), 0))</f>
        <v>0</v>
      </c>
      <c r="U6681" s="133" t="str">
        <f t="shared" si="2109"/>
        <v xml:space="preserve"> </v>
      </c>
      <c r="V6681" s="134" t="str">
        <f>IFERROR(IF(O6681="%10 sınırı aşılmıştır.",L6681-T6681,IFERROR(IF(F6681="",IF(S6681=1,0,IF(L6681-S6681=0,"",L6681-S6681)),IF(Veriler!M6681="",L6681,IF(L6681*Veriler!M6681=0,"",L6681*Veriler!M6681))),L6681)),0)</f>
        <v/>
      </c>
      <c r="W6681" s="146"/>
      <c r="X6681" s="146"/>
      <c r="Y6681" s="146"/>
    </row>
    <row r="6682" spans="1:25" s="99" customFormat="1" ht="54.75" customHeight="1" x14ac:dyDescent="0.25">
      <c r="A6682" s="96">
        <f t="shared" si="2110"/>
        <v>4927</v>
      </c>
      <c r="B6682" s="175"/>
      <c r="C6682" s="176"/>
      <c r="D6682" s="113"/>
      <c r="E6682" s="115"/>
      <c r="F6682" s="174"/>
      <c r="G6682" s="114" t="str">
        <f t="shared" si="2105"/>
        <v/>
      </c>
      <c r="H6682" s="115"/>
      <c r="I6682" s="115"/>
      <c r="J6682" s="115"/>
      <c r="K6682" s="115"/>
      <c r="L6682" s="133" t="str">
        <f t="shared" si="2106"/>
        <v/>
      </c>
      <c r="M6682" s="116" t="str">
        <f>IF(L6682="", "", L6682/Veriler!$X$1)</f>
        <v/>
      </c>
      <c r="N6682" s="116" t="str">
        <f>IF(F6682&lt;&gt;"", "İthal Girdi", IF(Veriler!T6682="", "", IF(Veriler!S6682="H", "%0,5 üzerindedir", IF(Veriler!T6682&gt;0.1, "%10 sınırı aşılmıştır.", "Uygun"))))</f>
        <v>%0,5 üzerindedir</v>
      </c>
      <c r="O6682" s="116" t="str">
        <f t="shared" si="2107"/>
        <v xml:space="preserve"> </v>
      </c>
      <c r="P6682" s="117"/>
      <c r="Q6682" s="118"/>
      <c r="R6682" s="119" t="str">
        <f t="shared" si="2108"/>
        <v/>
      </c>
      <c r="S6682" s="133">
        <f>IFERROR(IF(M6682&lt;=0.005,IF(F6682="",L6682,0),IF(F6682&lt;&gt;"",0,IF(P6682="",0,IF(P6682="H",0,IF(Q6682&lt;Veriler!$G$2,L6682*Veriler!$G$2,L6682*Q6682)))))," ")</f>
        <v>0</v>
      </c>
      <c r="T6682" s="133">
        <f>IF(Veriler!T6682&lt;=0.1, S6682, IF(AND(Veriler!T6682&gt;0.1, F6682="", P6682="E"), IF(Q6682&gt;Veriler!$G$2, Q6682*S6682, IF(Q6682&lt;Veriler!$G$2, Veriler!$G$2*S6682, Q6682*S6682)), 0))</f>
        <v>0</v>
      </c>
      <c r="U6682" s="133" t="str">
        <f t="shared" si="2109"/>
        <v xml:space="preserve"> </v>
      </c>
      <c r="V6682" s="134" t="str">
        <f>IFERROR(IF(O6682="%10 sınırı aşılmıştır.",L6682-T6682,IFERROR(IF(F6682="",IF(S6682=1,0,IF(L6682-S6682=0,"",L6682-S6682)),IF(Veriler!M6682="",L6682,IF(L6682*Veriler!M6682=0,"",L6682*Veriler!M6682))),L6682)),0)</f>
        <v/>
      </c>
      <c r="W6682" s="146"/>
      <c r="X6682" s="146"/>
      <c r="Y6682" s="146"/>
    </row>
    <row r="6683" spans="1:25" s="99" customFormat="1" ht="54.75" customHeight="1" x14ac:dyDescent="0.25">
      <c r="A6683" s="96">
        <f t="shared" si="2110"/>
        <v>4928</v>
      </c>
      <c r="B6683" s="175"/>
      <c r="C6683" s="176"/>
      <c r="D6683" s="113"/>
      <c r="E6683" s="115"/>
      <c r="F6683" s="174"/>
      <c r="G6683" s="114" t="str">
        <f t="shared" si="2105"/>
        <v/>
      </c>
      <c r="H6683" s="115"/>
      <c r="I6683" s="115"/>
      <c r="J6683" s="115"/>
      <c r="K6683" s="115"/>
      <c r="L6683" s="133" t="str">
        <f t="shared" si="2106"/>
        <v/>
      </c>
      <c r="M6683" s="116" t="str">
        <f>IF(L6683="", "", L6683/Veriler!$X$1)</f>
        <v/>
      </c>
      <c r="N6683" s="116" t="str">
        <f>IF(F6683&lt;&gt;"", "İthal Girdi", IF(Veriler!T6683="", "", IF(Veriler!S6683="H", "%0,5 üzerindedir", IF(Veriler!T6683&gt;0.1, "%10 sınırı aşılmıştır.", "Uygun"))))</f>
        <v>%0,5 üzerindedir</v>
      </c>
      <c r="O6683" s="116" t="str">
        <f t="shared" si="2107"/>
        <v xml:space="preserve"> </v>
      </c>
      <c r="P6683" s="117"/>
      <c r="Q6683" s="118"/>
      <c r="R6683" s="119" t="str">
        <f t="shared" si="2108"/>
        <v/>
      </c>
      <c r="S6683" s="133">
        <f>IFERROR(IF(M6683&lt;=0.005,IF(F6683="",L6683,0),IF(F6683&lt;&gt;"",0,IF(P6683="",0,IF(P6683="H",0,IF(Q6683&lt;Veriler!$G$2,L6683*Veriler!$G$2,L6683*Q6683)))))," ")</f>
        <v>0</v>
      </c>
      <c r="T6683" s="133">
        <f>IF(Veriler!T6683&lt;=0.1, S6683, IF(AND(Veriler!T6683&gt;0.1, F6683="", P6683="E"), IF(Q6683&gt;Veriler!$G$2, Q6683*S6683, IF(Q6683&lt;Veriler!$G$2, Veriler!$G$2*S6683, Q6683*S6683)), 0))</f>
        <v>0</v>
      </c>
      <c r="U6683" s="133" t="str">
        <f t="shared" si="2109"/>
        <v xml:space="preserve"> </v>
      </c>
      <c r="V6683" s="134" t="str">
        <f>IFERROR(IF(O6683="%10 sınırı aşılmıştır.",L6683-T6683,IFERROR(IF(F6683="",IF(S6683=1,0,IF(L6683-S6683=0,"",L6683-S6683)),IF(Veriler!M6683="",L6683,IF(L6683*Veriler!M6683=0,"",L6683*Veriler!M6683))),L6683)),0)</f>
        <v/>
      </c>
      <c r="W6683" s="146"/>
      <c r="X6683" s="146"/>
      <c r="Y6683" s="146"/>
    </row>
    <row r="6684" spans="1:25" s="99" customFormat="1" ht="24" customHeight="1" x14ac:dyDescent="0.25">
      <c r="A6684" s="103"/>
      <c r="B6684" s="104"/>
      <c r="C6684" s="104"/>
      <c r="D6684" s="104"/>
      <c r="E6684" s="103"/>
      <c r="F6684" s="135"/>
      <c r="G6684" s="157"/>
      <c r="H6684" s="103"/>
      <c r="I6684" s="103"/>
      <c r="J6684" s="103"/>
      <c r="K6684" s="103"/>
      <c r="L6684" s="136">
        <f>SUM(L6655:L6668,L6670:L6683)</f>
        <v>0</v>
      </c>
      <c r="M6684" s="158"/>
      <c r="N6684" s="158"/>
      <c r="O6684" s="158"/>
      <c r="P6684" s="105"/>
      <c r="Q6684" s="106"/>
      <c r="R6684" s="159"/>
      <c r="S6684" s="160"/>
      <c r="T6684" s="160"/>
      <c r="U6684" s="160"/>
      <c r="V6684" s="160"/>
      <c r="W6684" s="146"/>
      <c r="X6684" s="146"/>
      <c r="Y6684" s="146"/>
    </row>
    <row r="6685" spans="1:25" s="99" customFormat="1" ht="31.5" customHeight="1" x14ac:dyDescent="0.25">
      <c r="A6685" s="103"/>
      <c r="B6685" s="104"/>
      <c r="C6685" s="104"/>
      <c r="D6685" s="104"/>
      <c r="E6685" s="103"/>
      <c r="F6685" s="135"/>
      <c r="G6685" s="157"/>
      <c r="H6685" s="103"/>
      <c r="I6685" s="103"/>
      <c r="J6685" s="103"/>
      <c r="K6685" s="103"/>
      <c r="L6685" s="161"/>
      <c r="M6685" s="158"/>
      <c r="N6685" s="158"/>
      <c r="O6685" s="158"/>
      <c r="P6685" s="105"/>
      <c r="Q6685" s="106"/>
      <c r="R6685" s="159"/>
      <c r="S6685" s="162" t="s">
        <v>57</v>
      </c>
      <c r="T6685" s="162" t="s">
        <v>57</v>
      </c>
      <c r="U6685" s="162" t="s">
        <v>57</v>
      </c>
      <c r="V6685" s="163" t="s">
        <v>58</v>
      </c>
      <c r="W6685" s="146"/>
      <c r="X6685" s="146"/>
      <c r="Y6685" s="146"/>
    </row>
    <row r="6686" spans="1:25" s="99" customFormat="1" ht="58.5" customHeight="1" x14ac:dyDescent="0.25">
      <c r="A6686" s="185" t="s">
        <v>59</v>
      </c>
      <c r="B6686" s="180"/>
      <c r="C6686" s="180"/>
      <c r="D6686" s="180"/>
      <c r="E6686" s="180"/>
      <c r="F6686" s="180"/>
      <c r="G6686" s="180"/>
      <c r="H6686" s="180"/>
      <c r="I6686" s="180"/>
      <c r="J6686" s="180"/>
      <c r="K6686" s="180"/>
      <c r="L6686" s="180"/>
      <c r="M6686" s="180"/>
      <c r="N6686" s="180"/>
      <c r="O6686" s="180"/>
      <c r="P6686" s="180"/>
      <c r="Q6686" s="180"/>
      <c r="R6686" s="176"/>
      <c r="S6686" s="137">
        <f>SUM(S6648,S6655:S6668,S6670:S6683)</f>
        <v>0</v>
      </c>
      <c r="T6686" s="137" t="str">
        <f>IF(SUM(T6655:T6668,T6670:T6683)=0," ",SUM(T6655:T6668,T6670:T6683))</f>
        <v xml:space="preserve"> </v>
      </c>
      <c r="U6686" s="137" t="str">
        <f>IF(SUM(U6655:U6668,U6670:U6683)=0," ",SUM(U6655:U6668,U6670:U6683))</f>
        <v xml:space="preserve"> </v>
      </c>
      <c r="V6686" s="137" t="str">
        <f>IF(SUM(V6655:V6668,V6670:V6683)=0," ",SUM(V6655:V6668,V6670:V6683))</f>
        <v xml:space="preserve"> </v>
      </c>
      <c r="W6686" s="146"/>
      <c r="X6686" s="164">
        <f>SUM(U6655:U6668,U6670:U6683)</f>
        <v>0</v>
      </c>
      <c r="Y6686" s="164">
        <f>SUM(V6655:V6668,V6670:V6683)</f>
        <v>0</v>
      </c>
    </row>
    <row r="6687" spans="1:25" x14ac:dyDescent="0.3">
      <c r="A6687" s="34"/>
      <c r="G6687" s="146"/>
      <c r="L6687" s="146"/>
      <c r="M6687" s="146"/>
      <c r="N6687" s="146"/>
      <c r="O6687" s="146"/>
      <c r="R6687" s="146"/>
      <c r="S6687" s="146"/>
      <c r="T6687" s="146"/>
      <c r="U6687" s="146"/>
      <c r="V6687" s="146"/>
      <c r="W6687" s="146"/>
      <c r="X6687" s="146"/>
      <c r="Y6687" s="146"/>
    </row>
    <row r="6688" spans="1:25" x14ac:dyDescent="0.3">
      <c r="A6688" s="186" t="s">
        <v>60</v>
      </c>
      <c r="B6688" s="187"/>
      <c r="C6688" s="187"/>
      <c r="D6688" s="187"/>
      <c r="E6688" s="187"/>
      <c r="F6688" s="187"/>
      <c r="G6688" s="187"/>
      <c r="H6688" s="187"/>
      <c r="I6688" s="187"/>
      <c r="J6688" s="187"/>
      <c r="K6688" s="187"/>
      <c r="L6688" s="187"/>
      <c r="M6688" s="187"/>
      <c r="N6688" s="187"/>
      <c r="O6688" s="187"/>
      <c r="P6688" s="187"/>
      <c r="Q6688" s="187"/>
      <c r="R6688" s="187"/>
      <c r="S6688" s="187"/>
      <c r="T6688" s="187"/>
      <c r="U6688" s="187"/>
      <c r="V6688" s="187"/>
      <c r="W6688" s="146"/>
      <c r="X6688" s="146"/>
      <c r="Y6688" s="146"/>
    </row>
    <row r="6689" spans="1:25" s="99" customFormat="1" ht="41.25" customHeight="1" x14ac:dyDescent="0.25">
      <c r="A6689" s="189" t="s">
        <v>38</v>
      </c>
      <c r="B6689" s="180"/>
      <c r="C6689" s="180"/>
      <c r="D6689" s="180"/>
      <c r="E6689" s="180"/>
      <c r="F6689" s="180"/>
      <c r="G6689" s="180"/>
      <c r="H6689" s="180"/>
      <c r="I6689" s="180"/>
      <c r="J6689" s="180"/>
      <c r="K6689" s="180"/>
      <c r="L6689" s="180"/>
      <c r="M6689" s="180"/>
      <c r="N6689" s="180"/>
      <c r="O6689" s="180"/>
      <c r="P6689" s="180"/>
      <c r="Q6689" s="180"/>
      <c r="R6689" s="180"/>
      <c r="S6689" s="180"/>
      <c r="T6689" s="180"/>
      <c r="U6689" s="180"/>
      <c r="V6689" s="176"/>
      <c r="W6689" s="146"/>
      <c r="X6689" s="146"/>
      <c r="Y6689" s="146"/>
    </row>
    <row r="6690" spans="1:25" s="100" customFormat="1" ht="35.25" customHeight="1" x14ac:dyDescent="0.25">
      <c r="A6690" s="179" t="s">
        <v>39</v>
      </c>
      <c r="B6690" s="180"/>
      <c r="C6690" s="180"/>
      <c r="D6690" s="180"/>
      <c r="E6690" s="180"/>
      <c r="F6690" s="180"/>
      <c r="G6690" s="180"/>
      <c r="H6690" s="180"/>
      <c r="I6690" s="180"/>
      <c r="J6690" s="180"/>
      <c r="K6690" s="180"/>
      <c r="L6690" s="180"/>
      <c r="M6690" s="180"/>
      <c r="N6690" s="180"/>
      <c r="O6690" s="180"/>
      <c r="P6690" s="180"/>
      <c r="Q6690" s="180"/>
      <c r="R6690" s="176"/>
      <c r="S6690" s="147"/>
      <c r="T6690" s="148"/>
      <c r="U6690" s="149" t="s">
        <v>40</v>
      </c>
      <c r="V6690" s="150">
        <f>V6652+1</f>
        <v>177</v>
      </c>
      <c r="W6690" s="146"/>
      <c r="X6690" s="146"/>
      <c r="Y6690" s="146"/>
    </row>
    <row r="6691" spans="1:25" s="99" customFormat="1" ht="81" customHeight="1" x14ac:dyDescent="0.25">
      <c r="A6691" s="110" t="s">
        <v>3</v>
      </c>
      <c r="B6691" s="188" t="s">
        <v>41</v>
      </c>
      <c r="C6691" s="176"/>
      <c r="D6691" s="111" t="s">
        <v>42</v>
      </c>
      <c r="E6691" s="110" t="s">
        <v>324</v>
      </c>
      <c r="F6691" s="111" t="s">
        <v>325</v>
      </c>
      <c r="G6691" s="151" t="s">
        <v>43</v>
      </c>
      <c r="H6691" s="110" t="s">
        <v>44</v>
      </c>
      <c r="I6691" s="110" t="s">
        <v>8</v>
      </c>
      <c r="J6691" s="110" t="s">
        <v>45</v>
      </c>
      <c r="K6691" s="110" t="s">
        <v>46</v>
      </c>
      <c r="L6691" s="152" t="s">
        <v>47</v>
      </c>
      <c r="M6691" s="153" t="s">
        <v>48</v>
      </c>
      <c r="N6691" s="154" t="s">
        <v>49</v>
      </c>
      <c r="O6691" s="154" t="s">
        <v>49</v>
      </c>
      <c r="P6691" s="112" t="s">
        <v>50</v>
      </c>
      <c r="Q6691" s="110" t="s">
        <v>51</v>
      </c>
      <c r="R6691" s="155" t="s">
        <v>52</v>
      </c>
      <c r="S6691" s="156" t="s">
        <v>53</v>
      </c>
      <c r="T6691" s="156" t="s">
        <v>54</v>
      </c>
      <c r="U6691" s="152" t="s">
        <v>54</v>
      </c>
      <c r="V6691" s="152" t="s">
        <v>55</v>
      </c>
      <c r="W6691" s="146"/>
      <c r="X6691" s="146"/>
      <c r="Y6691" s="146"/>
    </row>
    <row r="6692" spans="1:25" s="99" customFormat="1" ht="45" customHeight="1" x14ac:dyDescent="0.25">
      <c r="A6692" s="101"/>
      <c r="B6692" s="177" t="s">
        <v>56</v>
      </c>
      <c r="C6692" s="178"/>
      <c r="D6692" s="102"/>
      <c r="E6692" s="170"/>
      <c r="F6692" s="102"/>
      <c r="G6692" s="95"/>
      <c r="H6692" s="102"/>
      <c r="I6692" s="102"/>
      <c r="J6692" s="102"/>
      <c r="K6692" s="102"/>
      <c r="L6692" s="95"/>
      <c r="M6692" s="95"/>
      <c r="N6692" s="95"/>
      <c r="O6692" s="95"/>
      <c r="P6692" s="102"/>
      <c r="Q6692" s="102"/>
      <c r="R6692" s="190"/>
      <c r="S6692" s="184"/>
      <c r="T6692" s="95"/>
      <c r="U6692" s="95"/>
      <c r="V6692" s="95"/>
      <c r="W6692" s="146"/>
      <c r="X6692" s="146"/>
      <c r="Y6692" s="146"/>
    </row>
    <row r="6693" spans="1:25" s="99" customFormat="1" ht="54.75" customHeight="1" x14ac:dyDescent="0.25">
      <c r="A6693" s="96">
        <f>A6683+1</f>
        <v>4929</v>
      </c>
      <c r="B6693" s="181"/>
      <c r="C6693" s="182"/>
      <c r="D6693" s="113"/>
      <c r="E6693" s="115"/>
      <c r="F6693" s="174"/>
      <c r="G6693" s="114" t="str">
        <f t="shared" ref="G6693:G6706" si="2111">IF(AND(F6693&lt;&gt;"",V6693&lt;&gt;"",L6693&lt;&gt;0),V6693/L6693,"")</f>
        <v/>
      </c>
      <c r="H6693" s="115"/>
      <c r="I6693" s="115"/>
      <c r="J6693" s="115"/>
      <c r="K6693" s="115"/>
      <c r="L6693" s="133" t="str">
        <f t="shared" ref="L6693:L6706" si="2112">IF(AND(H6693&lt;&gt;0, J6693&lt;&gt;0, K6693&lt;&gt;0), H6693*J6693*K6693, "")</f>
        <v/>
      </c>
      <c r="M6693" s="116" t="str">
        <f>IF(L6693="", "", L6693/Veriler!$X$1)</f>
        <v/>
      </c>
      <c r="N6693" s="116" t="str">
        <f>IF(F6693&lt;&gt;"", "İthal Girdi", IF(Veriler!T6693="", "", IF(Veriler!S6693="H", "%0,5 üzerindedir", IF(Veriler!T6693&gt;0.1, "%10 sınırı aşılmıştır.", "Uygun"))))</f>
        <v>%0,5 üzerindedir</v>
      </c>
      <c r="O6693" s="116" t="str">
        <f t="shared" ref="O6693:O6706" si="2113">IF(M6693=""," ",N6693)</f>
        <v xml:space="preserve"> </v>
      </c>
      <c r="P6693" s="117"/>
      <c r="Q6693" s="118"/>
      <c r="R6693" s="119" t="str">
        <f t="shared" ref="R6693:R6706" si="2114">IFERROR(IF(AND(T6693&lt;&gt;"",L6693&lt;&gt;"",L6693&lt;&gt;0,T6693&lt;&gt;0),T6693/L6693,"")," ")</f>
        <v/>
      </c>
      <c r="S6693" s="133">
        <f>IFERROR(IF(M6693&lt;=0.005,IF(F6693="",L6693,0),IF(F6693&lt;&gt;"",0,IF(P6693="",0,IF(P6693="H",0,IF(Q6693&lt;Veriler!$G$2,L6693*Veriler!$G$2,L6693*Q6693)))))," ")</f>
        <v>0</v>
      </c>
      <c r="T6693" s="133">
        <f>IF(Veriler!T6693&lt;=0.1, S6693, IF(AND(Veriler!T6693&gt;0.1, F6693="", P6693="E"), IF(Q6693&gt;Veriler!$G$2, Q6693*S6693, IF(Q6693&lt;Veriler!$G$2, Veriler!$G$2*S6693, Q6693*S6693)), 0))</f>
        <v>0</v>
      </c>
      <c r="U6693" s="133" t="str">
        <f t="shared" ref="U6693:U6706" si="2115">IF(T6693=0," ",T6693)</f>
        <v xml:space="preserve"> </v>
      </c>
      <c r="V6693" s="134" t="str">
        <f>IFERROR(IF(O6693="%10 sınırı aşılmıştır.",L6693-T6693,IFERROR(IF(F6693="",IF(S6693=1,0,IF(L6693-S6693=0,"",L6693-S6693)),IF(Veriler!M6693="",L6693,IF(L6693*Veriler!M6693=0,"",L6693*Veriler!M6693))),L6693)),0)</f>
        <v/>
      </c>
      <c r="W6693" s="146"/>
      <c r="X6693" s="146"/>
      <c r="Y6693" s="146"/>
    </row>
    <row r="6694" spans="1:25" s="99" customFormat="1" ht="54.75" customHeight="1" x14ac:dyDescent="0.25">
      <c r="A6694" s="96">
        <f t="shared" ref="A6694:A6706" si="2116">A6693+1</f>
        <v>4930</v>
      </c>
      <c r="B6694" s="175"/>
      <c r="C6694" s="176"/>
      <c r="D6694" s="113"/>
      <c r="E6694" s="115"/>
      <c r="F6694" s="174"/>
      <c r="G6694" s="114" t="str">
        <f t="shared" si="2111"/>
        <v/>
      </c>
      <c r="H6694" s="115"/>
      <c r="I6694" s="115"/>
      <c r="J6694" s="115"/>
      <c r="K6694" s="115"/>
      <c r="L6694" s="133" t="str">
        <f t="shared" si="2112"/>
        <v/>
      </c>
      <c r="M6694" s="116" t="str">
        <f>IF(L6694="", "", L6694/Veriler!$X$1)</f>
        <v/>
      </c>
      <c r="N6694" s="116" t="str">
        <f>IF(F6694&lt;&gt;"", "İthal Girdi", IF(Veriler!T6694="", "", IF(Veriler!S6694="H", "%0,5 üzerindedir", IF(Veriler!T6694&gt;0.1, "%10 sınırı aşılmıştır.", "Uygun"))))</f>
        <v>%0,5 üzerindedir</v>
      </c>
      <c r="O6694" s="116" t="str">
        <f t="shared" si="2113"/>
        <v xml:space="preserve"> </v>
      </c>
      <c r="P6694" s="117"/>
      <c r="Q6694" s="118"/>
      <c r="R6694" s="119" t="str">
        <f t="shared" si="2114"/>
        <v/>
      </c>
      <c r="S6694" s="133">
        <f>IFERROR(IF(M6694&lt;=0.005,IF(F6694="",L6694,0),IF(F6694&lt;&gt;"",0,IF(P6694="",0,IF(P6694="H",0,IF(Q6694&lt;Veriler!$G$2,L6694*Veriler!$G$2,L6694*Q6694)))))," ")</f>
        <v>0</v>
      </c>
      <c r="T6694" s="133">
        <f>IF(Veriler!T6694&lt;=0.1, S6694, IF(AND(Veriler!T6694&gt;0.1, F6694="", P6694="E"), IF(Q6694&gt;Veriler!$G$2, Q6694*S6694, IF(Q6694&lt;Veriler!$G$2, Veriler!$G$2*S6694, Q6694*S6694)), 0))</f>
        <v>0</v>
      </c>
      <c r="U6694" s="133" t="str">
        <f t="shared" si="2115"/>
        <v xml:space="preserve"> </v>
      </c>
      <c r="V6694" s="134" t="str">
        <f>IFERROR(IF(O6694="%10 sınırı aşılmıştır.",L6694-T6694,IFERROR(IF(F6694="",IF(S6694=1,0,IF(L6694-S6694=0,"",L6694-S6694)),IF(Veriler!M6694="",L6694,IF(L6694*Veriler!M6694=0,"",L6694*Veriler!M6694))),L6694)),0)</f>
        <v/>
      </c>
      <c r="W6694" s="146"/>
      <c r="X6694" s="146"/>
      <c r="Y6694" s="146"/>
    </row>
    <row r="6695" spans="1:25" s="99" customFormat="1" ht="54.75" customHeight="1" x14ac:dyDescent="0.25">
      <c r="A6695" s="96">
        <f t="shared" si="2116"/>
        <v>4931</v>
      </c>
      <c r="B6695" s="175"/>
      <c r="C6695" s="176"/>
      <c r="D6695" s="113"/>
      <c r="E6695" s="115"/>
      <c r="F6695" s="174"/>
      <c r="G6695" s="114" t="str">
        <f t="shared" si="2111"/>
        <v/>
      </c>
      <c r="H6695" s="115"/>
      <c r="I6695" s="115"/>
      <c r="J6695" s="115"/>
      <c r="K6695" s="115"/>
      <c r="L6695" s="133" t="str">
        <f t="shared" si="2112"/>
        <v/>
      </c>
      <c r="M6695" s="116" t="str">
        <f>IF(L6695="", "", L6695/Veriler!$X$1)</f>
        <v/>
      </c>
      <c r="N6695" s="116" t="str">
        <f>IF(F6695&lt;&gt;"", "İthal Girdi", IF(Veriler!T6695="", "", IF(Veriler!S6695="H", "%0,5 üzerindedir", IF(Veriler!T6695&gt;0.1, "%10 sınırı aşılmıştır.", "Uygun"))))</f>
        <v>%0,5 üzerindedir</v>
      </c>
      <c r="O6695" s="116" t="str">
        <f t="shared" si="2113"/>
        <v xml:space="preserve"> </v>
      </c>
      <c r="P6695" s="117"/>
      <c r="Q6695" s="118"/>
      <c r="R6695" s="119" t="str">
        <f t="shared" si="2114"/>
        <v/>
      </c>
      <c r="S6695" s="133">
        <f>IFERROR(IF(M6695&lt;=0.005,IF(F6695="",L6695,0),IF(F6695&lt;&gt;"",0,IF(P6695="",0,IF(P6695="H",0,IF(Q6695&lt;Veriler!$G$2,L6695*Veriler!$G$2,L6695*Q6695)))))," ")</f>
        <v>0</v>
      </c>
      <c r="T6695" s="133">
        <f>IF(Veriler!T6695&lt;=0.1, S6695, IF(AND(Veriler!T6695&gt;0.1, F6695="", P6695="E"), IF(Q6695&gt;Veriler!$G$2, Q6695*S6695, IF(Q6695&lt;Veriler!$G$2, Veriler!$G$2*S6695, Q6695*S6695)), 0))</f>
        <v>0</v>
      </c>
      <c r="U6695" s="133" t="str">
        <f t="shared" si="2115"/>
        <v xml:space="preserve"> </v>
      </c>
      <c r="V6695" s="134" t="str">
        <f>IFERROR(IF(O6695="%10 sınırı aşılmıştır.",L6695-T6695,IFERROR(IF(F6695="",IF(S6695=1,0,IF(L6695-S6695=0,"",L6695-S6695)),IF(Veriler!M6695="",L6695,IF(L6695*Veriler!M6695=0,"",L6695*Veriler!M6695))),L6695)),0)</f>
        <v/>
      </c>
      <c r="W6695" s="146"/>
      <c r="X6695" s="146"/>
      <c r="Y6695" s="146"/>
    </row>
    <row r="6696" spans="1:25" s="99" customFormat="1" ht="54.75" customHeight="1" x14ac:dyDescent="0.25">
      <c r="A6696" s="96">
        <f t="shared" si="2116"/>
        <v>4932</v>
      </c>
      <c r="B6696" s="175"/>
      <c r="C6696" s="176"/>
      <c r="D6696" s="113"/>
      <c r="E6696" s="115"/>
      <c r="F6696" s="174"/>
      <c r="G6696" s="114" t="str">
        <f t="shared" si="2111"/>
        <v/>
      </c>
      <c r="H6696" s="115"/>
      <c r="I6696" s="115"/>
      <c r="J6696" s="115"/>
      <c r="K6696" s="115"/>
      <c r="L6696" s="133" t="str">
        <f t="shared" si="2112"/>
        <v/>
      </c>
      <c r="M6696" s="116" t="str">
        <f>IF(L6696="", "", L6696/Veriler!$X$1)</f>
        <v/>
      </c>
      <c r="N6696" s="116" t="str">
        <f>IF(F6696&lt;&gt;"", "İthal Girdi", IF(Veriler!T6696="", "", IF(Veriler!S6696="H", "%0,5 üzerindedir", IF(Veriler!T6696&gt;0.1, "%10 sınırı aşılmıştır.", "Uygun"))))</f>
        <v>%0,5 üzerindedir</v>
      </c>
      <c r="O6696" s="116" t="str">
        <f t="shared" si="2113"/>
        <v xml:space="preserve"> </v>
      </c>
      <c r="P6696" s="117"/>
      <c r="Q6696" s="118"/>
      <c r="R6696" s="119" t="str">
        <f t="shared" si="2114"/>
        <v/>
      </c>
      <c r="S6696" s="133">
        <f>IFERROR(IF(M6696&lt;=0.005,IF(F6696="",L6696,0),IF(F6696&lt;&gt;"",0,IF(P6696="",0,IF(P6696="H",0,IF(Q6696&lt;Veriler!$G$2,L6696*Veriler!$G$2,L6696*Q6696)))))," ")</f>
        <v>0</v>
      </c>
      <c r="T6696" s="133">
        <f>IF(Veriler!T6696&lt;=0.1, S6696, IF(AND(Veriler!T6696&gt;0.1, F6696="", P6696="E"), IF(Q6696&gt;Veriler!$G$2, Q6696*S6696, IF(Q6696&lt;Veriler!$G$2, Veriler!$G$2*S6696, Q6696*S6696)), 0))</f>
        <v>0</v>
      </c>
      <c r="U6696" s="133" t="str">
        <f t="shared" si="2115"/>
        <v xml:space="preserve"> </v>
      </c>
      <c r="V6696" s="134" t="str">
        <f>IFERROR(IF(O6696="%10 sınırı aşılmıştır.",L6696-T6696,IFERROR(IF(F6696="",IF(S6696=1,0,IF(L6696-S6696=0,"",L6696-S6696)),IF(Veriler!M6696="",L6696,IF(L6696*Veriler!M6696=0,"",L6696*Veriler!M6696))),L6696)),0)</f>
        <v/>
      </c>
      <c r="W6696" s="146"/>
      <c r="X6696" s="146"/>
      <c r="Y6696" s="146"/>
    </row>
    <row r="6697" spans="1:25" s="99" customFormat="1" ht="54.75" customHeight="1" x14ac:dyDescent="0.25">
      <c r="A6697" s="96">
        <f t="shared" si="2116"/>
        <v>4933</v>
      </c>
      <c r="B6697" s="175"/>
      <c r="C6697" s="176"/>
      <c r="D6697" s="113"/>
      <c r="E6697" s="115"/>
      <c r="F6697" s="174"/>
      <c r="G6697" s="114" t="str">
        <f t="shared" si="2111"/>
        <v/>
      </c>
      <c r="H6697" s="115"/>
      <c r="I6697" s="115"/>
      <c r="J6697" s="115"/>
      <c r="K6697" s="115"/>
      <c r="L6697" s="133" t="str">
        <f t="shared" si="2112"/>
        <v/>
      </c>
      <c r="M6697" s="116" t="str">
        <f>IF(L6697="", "", L6697/Veriler!$X$1)</f>
        <v/>
      </c>
      <c r="N6697" s="116" t="str">
        <f>IF(F6697&lt;&gt;"", "İthal Girdi", IF(Veriler!T6697="", "", IF(Veriler!S6697="H", "%0,5 üzerindedir", IF(Veriler!T6697&gt;0.1, "%10 sınırı aşılmıştır.", "Uygun"))))</f>
        <v>%0,5 üzerindedir</v>
      </c>
      <c r="O6697" s="116" t="str">
        <f t="shared" si="2113"/>
        <v xml:space="preserve"> </v>
      </c>
      <c r="P6697" s="117"/>
      <c r="Q6697" s="118"/>
      <c r="R6697" s="119" t="str">
        <f t="shared" si="2114"/>
        <v/>
      </c>
      <c r="S6697" s="133">
        <f>IFERROR(IF(M6697&lt;=0.005,IF(F6697="",L6697,0),IF(F6697&lt;&gt;"",0,IF(P6697="",0,IF(P6697="H",0,IF(Q6697&lt;Veriler!$G$2,L6697*Veriler!$G$2,L6697*Q6697)))))," ")</f>
        <v>0</v>
      </c>
      <c r="T6697" s="133">
        <f>IF(Veriler!T6697&lt;=0.1, S6697, IF(AND(Veriler!T6697&gt;0.1, F6697="", P6697="E"), IF(Q6697&gt;Veriler!$G$2, Q6697*S6697, IF(Q6697&lt;Veriler!$G$2, Veriler!$G$2*S6697, Q6697*S6697)), 0))</f>
        <v>0</v>
      </c>
      <c r="U6697" s="133" t="str">
        <f t="shared" si="2115"/>
        <v xml:space="preserve"> </v>
      </c>
      <c r="V6697" s="134" t="str">
        <f>IFERROR(IF(O6697="%10 sınırı aşılmıştır.",L6697-T6697,IFERROR(IF(F6697="",IF(S6697=1,0,IF(L6697-S6697=0,"",L6697-S6697)),IF(Veriler!M6697="",L6697,IF(L6697*Veriler!M6697=0,"",L6697*Veriler!M6697))),L6697)),0)</f>
        <v/>
      </c>
      <c r="W6697" s="146"/>
      <c r="X6697" s="146"/>
      <c r="Y6697" s="146"/>
    </row>
    <row r="6698" spans="1:25" s="99" customFormat="1" ht="54.75" customHeight="1" x14ac:dyDescent="0.25">
      <c r="A6698" s="96">
        <f t="shared" si="2116"/>
        <v>4934</v>
      </c>
      <c r="B6698" s="175"/>
      <c r="C6698" s="176"/>
      <c r="D6698" s="113"/>
      <c r="E6698" s="115"/>
      <c r="F6698" s="174"/>
      <c r="G6698" s="114" t="str">
        <f t="shared" si="2111"/>
        <v/>
      </c>
      <c r="H6698" s="115"/>
      <c r="I6698" s="115"/>
      <c r="J6698" s="115"/>
      <c r="K6698" s="115"/>
      <c r="L6698" s="133" t="str">
        <f t="shared" si="2112"/>
        <v/>
      </c>
      <c r="M6698" s="116" t="str">
        <f>IF(L6698="", "", L6698/Veriler!$X$1)</f>
        <v/>
      </c>
      <c r="N6698" s="116" t="str">
        <f>IF(F6698&lt;&gt;"", "İthal Girdi", IF(Veriler!T6698="", "", IF(Veriler!S6698="H", "%0,5 üzerindedir", IF(Veriler!T6698&gt;0.1, "%10 sınırı aşılmıştır.", "Uygun"))))</f>
        <v>%0,5 üzerindedir</v>
      </c>
      <c r="O6698" s="116" t="str">
        <f t="shared" si="2113"/>
        <v xml:space="preserve"> </v>
      </c>
      <c r="P6698" s="117"/>
      <c r="Q6698" s="118"/>
      <c r="R6698" s="119" t="str">
        <f t="shared" si="2114"/>
        <v/>
      </c>
      <c r="S6698" s="133">
        <f>IFERROR(IF(M6698&lt;=0.005,IF(F6698="",L6698,0),IF(F6698&lt;&gt;"",0,IF(P6698="",0,IF(P6698="H",0,IF(Q6698&lt;Veriler!$G$2,L6698*Veriler!$G$2,L6698*Q6698)))))," ")</f>
        <v>0</v>
      </c>
      <c r="T6698" s="133">
        <f>IF(Veriler!T6698&lt;=0.1, S6698, IF(AND(Veriler!T6698&gt;0.1, F6698="", P6698="E"), IF(Q6698&gt;Veriler!$G$2, Q6698*S6698, IF(Q6698&lt;Veriler!$G$2, Veriler!$G$2*S6698, Q6698*S6698)), 0))</f>
        <v>0</v>
      </c>
      <c r="U6698" s="133" t="str">
        <f t="shared" si="2115"/>
        <v xml:space="preserve"> </v>
      </c>
      <c r="V6698" s="134" t="str">
        <f>IFERROR(IF(O6698="%10 sınırı aşılmıştır.",L6698-T6698,IFERROR(IF(F6698="",IF(S6698=1,0,IF(L6698-S6698=0,"",L6698-S6698)),IF(Veriler!M6698="",L6698,IF(L6698*Veriler!M6698=0,"",L6698*Veriler!M6698))),L6698)),0)</f>
        <v/>
      </c>
      <c r="W6698" s="146"/>
      <c r="X6698" s="146"/>
      <c r="Y6698" s="146"/>
    </row>
    <row r="6699" spans="1:25" s="99" customFormat="1" ht="54.75" customHeight="1" x14ac:dyDescent="0.25">
      <c r="A6699" s="96">
        <f t="shared" si="2116"/>
        <v>4935</v>
      </c>
      <c r="B6699" s="175"/>
      <c r="C6699" s="176"/>
      <c r="D6699" s="113"/>
      <c r="E6699" s="115"/>
      <c r="F6699" s="174"/>
      <c r="G6699" s="114" t="str">
        <f t="shared" si="2111"/>
        <v/>
      </c>
      <c r="H6699" s="115"/>
      <c r="I6699" s="115"/>
      <c r="J6699" s="115"/>
      <c r="K6699" s="115"/>
      <c r="L6699" s="133" t="str">
        <f t="shared" si="2112"/>
        <v/>
      </c>
      <c r="M6699" s="116" t="str">
        <f>IF(L6699="", "", L6699/Veriler!$X$1)</f>
        <v/>
      </c>
      <c r="N6699" s="116" t="str">
        <f>IF(F6699&lt;&gt;"", "İthal Girdi", IF(Veriler!T6699="", "", IF(Veriler!S6699="H", "%0,5 üzerindedir", IF(Veriler!T6699&gt;0.1, "%10 sınırı aşılmıştır.", "Uygun"))))</f>
        <v>%0,5 üzerindedir</v>
      </c>
      <c r="O6699" s="116" t="str">
        <f t="shared" si="2113"/>
        <v xml:space="preserve"> </v>
      </c>
      <c r="P6699" s="117"/>
      <c r="Q6699" s="118"/>
      <c r="R6699" s="119" t="str">
        <f t="shared" si="2114"/>
        <v/>
      </c>
      <c r="S6699" s="133">
        <f>IFERROR(IF(M6699&lt;=0.005,IF(F6699="",L6699,0),IF(F6699&lt;&gt;"",0,IF(P6699="",0,IF(P6699="H",0,IF(Q6699&lt;Veriler!$G$2,L6699*Veriler!$G$2,L6699*Q6699)))))," ")</f>
        <v>0</v>
      </c>
      <c r="T6699" s="133">
        <f>IF(Veriler!T6699&lt;=0.1, S6699, IF(AND(Veriler!T6699&gt;0.1, F6699="", P6699="E"), IF(Q6699&gt;Veriler!$G$2, Q6699*S6699, IF(Q6699&lt;Veriler!$G$2, Veriler!$G$2*S6699, Q6699*S6699)), 0))</f>
        <v>0</v>
      </c>
      <c r="U6699" s="133" t="str">
        <f t="shared" si="2115"/>
        <v xml:space="preserve"> </v>
      </c>
      <c r="V6699" s="134" t="str">
        <f>IFERROR(IF(O6699="%10 sınırı aşılmıştır.",L6699-T6699,IFERROR(IF(F6699="",IF(S6699=1,0,IF(L6699-S6699=0,"",L6699-S6699)),IF(Veriler!M6699="",L6699,IF(L6699*Veriler!M6699=0,"",L6699*Veriler!M6699))),L6699)),0)</f>
        <v/>
      </c>
      <c r="W6699" s="146"/>
      <c r="X6699" s="146"/>
      <c r="Y6699" s="146"/>
    </row>
    <row r="6700" spans="1:25" s="99" customFormat="1" ht="54.75" customHeight="1" x14ac:dyDescent="0.25">
      <c r="A6700" s="96">
        <f t="shared" si="2116"/>
        <v>4936</v>
      </c>
      <c r="B6700" s="175"/>
      <c r="C6700" s="176"/>
      <c r="D6700" s="113"/>
      <c r="E6700" s="115"/>
      <c r="F6700" s="174"/>
      <c r="G6700" s="114" t="str">
        <f t="shared" si="2111"/>
        <v/>
      </c>
      <c r="H6700" s="115"/>
      <c r="I6700" s="115"/>
      <c r="J6700" s="115"/>
      <c r="K6700" s="115"/>
      <c r="L6700" s="133" t="str">
        <f t="shared" si="2112"/>
        <v/>
      </c>
      <c r="M6700" s="116" t="str">
        <f>IF(L6700="", "", L6700/Veriler!$X$1)</f>
        <v/>
      </c>
      <c r="N6700" s="116" t="str">
        <f>IF(F6700&lt;&gt;"", "İthal Girdi", IF(Veriler!T6700="", "", IF(Veriler!S6700="H", "%0,5 üzerindedir", IF(Veriler!T6700&gt;0.1, "%10 sınırı aşılmıştır.", "Uygun"))))</f>
        <v>%0,5 üzerindedir</v>
      </c>
      <c r="O6700" s="116" t="str">
        <f t="shared" si="2113"/>
        <v xml:space="preserve"> </v>
      </c>
      <c r="P6700" s="117"/>
      <c r="Q6700" s="118"/>
      <c r="R6700" s="119" t="str">
        <f t="shared" si="2114"/>
        <v/>
      </c>
      <c r="S6700" s="133">
        <f>IFERROR(IF(M6700&lt;=0.005,IF(F6700="",L6700,0),IF(F6700&lt;&gt;"",0,IF(P6700="",0,IF(P6700="H",0,IF(Q6700&lt;Veriler!$G$2,L6700*Veriler!$G$2,L6700*Q6700)))))," ")</f>
        <v>0</v>
      </c>
      <c r="T6700" s="133">
        <f>IF(Veriler!T6700&lt;=0.1, S6700, IF(AND(Veriler!T6700&gt;0.1, F6700="", P6700="E"), IF(Q6700&gt;Veriler!$G$2, Q6700*S6700, IF(Q6700&lt;Veriler!$G$2, Veriler!$G$2*S6700, Q6700*S6700)), 0))</f>
        <v>0</v>
      </c>
      <c r="U6700" s="133" t="str">
        <f t="shared" si="2115"/>
        <v xml:space="preserve"> </v>
      </c>
      <c r="V6700" s="134" t="str">
        <f>IFERROR(IF(O6700="%10 sınırı aşılmıştır.",L6700-T6700,IFERROR(IF(F6700="",IF(S6700=1,0,IF(L6700-S6700=0,"",L6700-S6700)),IF(Veriler!M6700="",L6700,IF(L6700*Veriler!M6700=0,"",L6700*Veriler!M6700))),L6700)),0)</f>
        <v/>
      </c>
      <c r="W6700" s="146"/>
      <c r="X6700" s="146"/>
      <c r="Y6700" s="146"/>
    </row>
    <row r="6701" spans="1:25" s="99" customFormat="1" ht="54.75" customHeight="1" x14ac:dyDescent="0.25">
      <c r="A6701" s="96">
        <f t="shared" si="2116"/>
        <v>4937</v>
      </c>
      <c r="B6701" s="175"/>
      <c r="C6701" s="176"/>
      <c r="D6701" s="113"/>
      <c r="E6701" s="115"/>
      <c r="F6701" s="174"/>
      <c r="G6701" s="114" t="str">
        <f t="shared" si="2111"/>
        <v/>
      </c>
      <c r="H6701" s="115"/>
      <c r="I6701" s="115"/>
      <c r="J6701" s="115"/>
      <c r="K6701" s="115"/>
      <c r="L6701" s="133" t="str">
        <f t="shared" si="2112"/>
        <v/>
      </c>
      <c r="M6701" s="116" t="str">
        <f>IF(L6701="", "", L6701/Veriler!$X$1)</f>
        <v/>
      </c>
      <c r="N6701" s="116" t="str">
        <f>IF(F6701&lt;&gt;"", "İthal Girdi", IF(Veriler!T6701="", "", IF(Veriler!S6701="H", "%0,5 üzerindedir", IF(Veriler!T6701&gt;0.1, "%10 sınırı aşılmıştır.", "Uygun"))))</f>
        <v>%0,5 üzerindedir</v>
      </c>
      <c r="O6701" s="116" t="str">
        <f t="shared" si="2113"/>
        <v xml:space="preserve"> </v>
      </c>
      <c r="P6701" s="117"/>
      <c r="Q6701" s="118"/>
      <c r="R6701" s="119" t="str">
        <f t="shared" si="2114"/>
        <v/>
      </c>
      <c r="S6701" s="133">
        <f>IFERROR(IF(M6701&lt;=0.005,IF(F6701="",L6701,0),IF(F6701&lt;&gt;"",0,IF(P6701="",0,IF(P6701="H",0,IF(Q6701&lt;Veriler!$G$2,L6701*Veriler!$G$2,L6701*Q6701)))))," ")</f>
        <v>0</v>
      </c>
      <c r="T6701" s="133">
        <f>IF(Veriler!T6701&lt;=0.1, S6701, IF(AND(Veriler!T6701&gt;0.1, F6701="", P6701="E"), IF(Q6701&gt;Veriler!$G$2, Q6701*S6701, IF(Q6701&lt;Veriler!$G$2, Veriler!$G$2*S6701, Q6701*S6701)), 0))</f>
        <v>0</v>
      </c>
      <c r="U6701" s="133" t="str">
        <f t="shared" si="2115"/>
        <v xml:space="preserve"> </v>
      </c>
      <c r="V6701" s="134" t="str">
        <f>IFERROR(IF(O6701="%10 sınırı aşılmıştır.",L6701-T6701,IFERROR(IF(F6701="",IF(S6701=1,0,IF(L6701-S6701=0,"",L6701-S6701)),IF(Veriler!M6701="",L6701,IF(L6701*Veriler!M6701=0,"",L6701*Veriler!M6701))),L6701)),0)</f>
        <v/>
      </c>
      <c r="W6701" s="146"/>
      <c r="X6701" s="146"/>
      <c r="Y6701" s="146"/>
    </row>
    <row r="6702" spans="1:25" s="99" customFormat="1" ht="54.75" customHeight="1" x14ac:dyDescent="0.25">
      <c r="A6702" s="96">
        <f t="shared" si="2116"/>
        <v>4938</v>
      </c>
      <c r="B6702" s="175"/>
      <c r="C6702" s="176"/>
      <c r="D6702" s="113"/>
      <c r="E6702" s="115"/>
      <c r="F6702" s="174"/>
      <c r="G6702" s="114" t="str">
        <f t="shared" si="2111"/>
        <v/>
      </c>
      <c r="H6702" s="115"/>
      <c r="I6702" s="115"/>
      <c r="J6702" s="115"/>
      <c r="K6702" s="115"/>
      <c r="L6702" s="133" t="str">
        <f t="shared" si="2112"/>
        <v/>
      </c>
      <c r="M6702" s="116" t="str">
        <f>IF(L6702="", "", L6702/Veriler!$X$1)</f>
        <v/>
      </c>
      <c r="N6702" s="116" t="str">
        <f>IF(F6702&lt;&gt;"", "İthal Girdi", IF(Veriler!T6702="", "", IF(Veriler!S6702="H", "%0,5 üzerindedir", IF(Veriler!T6702&gt;0.1, "%10 sınırı aşılmıştır.", "Uygun"))))</f>
        <v>%0,5 üzerindedir</v>
      </c>
      <c r="O6702" s="116" t="str">
        <f t="shared" si="2113"/>
        <v xml:space="preserve"> </v>
      </c>
      <c r="P6702" s="117"/>
      <c r="Q6702" s="118"/>
      <c r="R6702" s="119" t="str">
        <f t="shared" si="2114"/>
        <v/>
      </c>
      <c r="S6702" s="133">
        <f>IFERROR(IF(M6702&lt;=0.005,IF(F6702="",L6702,0),IF(F6702&lt;&gt;"",0,IF(P6702="",0,IF(P6702="H",0,IF(Q6702&lt;Veriler!$G$2,L6702*Veriler!$G$2,L6702*Q6702)))))," ")</f>
        <v>0</v>
      </c>
      <c r="T6702" s="133">
        <f>IF(Veriler!T6702&lt;=0.1, S6702, IF(AND(Veriler!T6702&gt;0.1, F6702="", P6702="E"), IF(Q6702&gt;Veriler!$G$2, Q6702*S6702, IF(Q6702&lt;Veriler!$G$2, Veriler!$G$2*S6702, Q6702*S6702)), 0))</f>
        <v>0</v>
      </c>
      <c r="U6702" s="133" t="str">
        <f t="shared" si="2115"/>
        <v xml:space="preserve"> </v>
      </c>
      <c r="V6702" s="134" t="str">
        <f>IFERROR(IF(O6702="%10 sınırı aşılmıştır.",L6702-T6702,IFERROR(IF(F6702="",IF(S6702=1,0,IF(L6702-S6702=0,"",L6702-S6702)),IF(Veriler!M6702="",L6702,IF(L6702*Veriler!M6702=0,"",L6702*Veriler!M6702))),L6702)),0)</f>
        <v/>
      </c>
      <c r="W6702" s="146"/>
      <c r="X6702" s="146"/>
      <c r="Y6702" s="146"/>
    </row>
    <row r="6703" spans="1:25" s="99" customFormat="1" ht="54.75" customHeight="1" x14ac:dyDescent="0.25">
      <c r="A6703" s="96">
        <f t="shared" si="2116"/>
        <v>4939</v>
      </c>
      <c r="B6703" s="175"/>
      <c r="C6703" s="176"/>
      <c r="D6703" s="113"/>
      <c r="E6703" s="115"/>
      <c r="F6703" s="174"/>
      <c r="G6703" s="114" t="str">
        <f t="shared" si="2111"/>
        <v/>
      </c>
      <c r="H6703" s="115"/>
      <c r="I6703" s="115"/>
      <c r="J6703" s="115"/>
      <c r="K6703" s="115"/>
      <c r="L6703" s="133" t="str">
        <f t="shared" si="2112"/>
        <v/>
      </c>
      <c r="M6703" s="116" t="str">
        <f>IF(L6703="", "", L6703/Veriler!$X$1)</f>
        <v/>
      </c>
      <c r="N6703" s="116" t="str">
        <f>IF(F6703&lt;&gt;"", "İthal Girdi", IF(Veriler!T6703="", "", IF(Veriler!S6703="H", "%0,5 üzerindedir", IF(Veriler!T6703&gt;0.1, "%10 sınırı aşılmıştır.", "Uygun"))))</f>
        <v>%0,5 üzerindedir</v>
      </c>
      <c r="O6703" s="116" t="str">
        <f t="shared" si="2113"/>
        <v xml:space="preserve"> </v>
      </c>
      <c r="P6703" s="117"/>
      <c r="Q6703" s="118"/>
      <c r="R6703" s="119" t="str">
        <f t="shared" si="2114"/>
        <v/>
      </c>
      <c r="S6703" s="133">
        <f>IFERROR(IF(M6703&lt;=0.005,IF(F6703="",L6703,0),IF(F6703&lt;&gt;"",0,IF(P6703="",0,IF(P6703="H",0,IF(Q6703&lt;Veriler!$G$2,L6703*Veriler!$G$2,L6703*Q6703)))))," ")</f>
        <v>0</v>
      </c>
      <c r="T6703" s="133">
        <f>IF(Veriler!T6703&lt;=0.1, S6703, IF(AND(Veriler!T6703&gt;0.1, F6703="", P6703="E"), IF(Q6703&gt;Veriler!$G$2, Q6703*S6703, IF(Q6703&lt;Veriler!$G$2, Veriler!$G$2*S6703, Q6703*S6703)), 0))</f>
        <v>0</v>
      </c>
      <c r="U6703" s="133" t="str">
        <f t="shared" si="2115"/>
        <v xml:space="preserve"> </v>
      </c>
      <c r="V6703" s="134" t="str">
        <f>IFERROR(IF(O6703="%10 sınırı aşılmıştır.",L6703-T6703,IFERROR(IF(F6703="",IF(S6703=1,0,IF(L6703-S6703=0,"",L6703-S6703)),IF(Veriler!M6703="",L6703,IF(L6703*Veriler!M6703=0,"",L6703*Veriler!M6703))),L6703)),0)</f>
        <v/>
      </c>
      <c r="W6703" s="146"/>
      <c r="X6703" s="146"/>
      <c r="Y6703" s="146"/>
    </row>
    <row r="6704" spans="1:25" s="99" customFormat="1" ht="54.75" customHeight="1" x14ac:dyDescent="0.25">
      <c r="A6704" s="96">
        <f t="shared" si="2116"/>
        <v>4940</v>
      </c>
      <c r="B6704" s="175"/>
      <c r="C6704" s="176"/>
      <c r="D6704" s="113"/>
      <c r="E6704" s="115"/>
      <c r="F6704" s="174"/>
      <c r="G6704" s="114" t="str">
        <f t="shared" si="2111"/>
        <v/>
      </c>
      <c r="H6704" s="115"/>
      <c r="I6704" s="115"/>
      <c r="J6704" s="115"/>
      <c r="K6704" s="115"/>
      <c r="L6704" s="133" t="str">
        <f t="shared" si="2112"/>
        <v/>
      </c>
      <c r="M6704" s="116" t="str">
        <f>IF(L6704="", "", L6704/Veriler!$X$1)</f>
        <v/>
      </c>
      <c r="N6704" s="116" t="str">
        <f>IF(F6704&lt;&gt;"", "İthal Girdi", IF(Veriler!T6704="", "", IF(Veriler!S6704="H", "%0,5 üzerindedir", IF(Veriler!T6704&gt;0.1, "%10 sınırı aşılmıştır.", "Uygun"))))</f>
        <v>%0,5 üzerindedir</v>
      </c>
      <c r="O6704" s="116" t="str">
        <f t="shared" si="2113"/>
        <v xml:space="preserve"> </v>
      </c>
      <c r="P6704" s="117"/>
      <c r="Q6704" s="118"/>
      <c r="R6704" s="119" t="str">
        <f t="shared" si="2114"/>
        <v/>
      </c>
      <c r="S6704" s="133">
        <f>IFERROR(IF(M6704&lt;=0.005,IF(F6704="",L6704,0),IF(F6704&lt;&gt;"",0,IF(P6704="",0,IF(P6704="H",0,IF(Q6704&lt;Veriler!$G$2,L6704*Veriler!$G$2,L6704*Q6704)))))," ")</f>
        <v>0</v>
      </c>
      <c r="T6704" s="133">
        <f>IF(Veriler!T6704&lt;=0.1, S6704, IF(AND(Veriler!T6704&gt;0.1, F6704="", P6704="E"), IF(Q6704&gt;Veriler!$G$2, Q6704*S6704, IF(Q6704&lt;Veriler!$G$2, Veriler!$G$2*S6704, Q6704*S6704)), 0))</f>
        <v>0</v>
      </c>
      <c r="U6704" s="133" t="str">
        <f t="shared" si="2115"/>
        <v xml:space="preserve"> </v>
      </c>
      <c r="V6704" s="134" t="str">
        <f>IFERROR(IF(O6704="%10 sınırı aşılmıştır.",L6704-T6704,IFERROR(IF(F6704="",IF(S6704=1,0,IF(L6704-S6704=0,"",L6704-S6704)),IF(Veriler!M6704="",L6704,IF(L6704*Veriler!M6704=0,"",L6704*Veriler!M6704))),L6704)),0)</f>
        <v/>
      </c>
      <c r="W6704" s="146"/>
      <c r="X6704" s="146"/>
      <c r="Y6704" s="146"/>
    </row>
    <row r="6705" spans="1:25" s="99" customFormat="1" ht="54.75" customHeight="1" x14ac:dyDescent="0.25">
      <c r="A6705" s="96">
        <f t="shared" si="2116"/>
        <v>4941</v>
      </c>
      <c r="B6705" s="175"/>
      <c r="C6705" s="176"/>
      <c r="D6705" s="113"/>
      <c r="E6705" s="115"/>
      <c r="F6705" s="174"/>
      <c r="G6705" s="114" t="str">
        <f t="shared" si="2111"/>
        <v/>
      </c>
      <c r="H6705" s="115"/>
      <c r="I6705" s="115"/>
      <c r="J6705" s="115"/>
      <c r="K6705" s="115"/>
      <c r="L6705" s="133" t="str">
        <f t="shared" si="2112"/>
        <v/>
      </c>
      <c r="M6705" s="116" t="str">
        <f>IF(L6705="", "", L6705/Veriler!$X$1)</f>
        <v/>
      </c>
      <c r="N6705" s="116" t="str">
        <f>IF(F6705&lt;&gt;"", "İthal Girdi", IF(Veriler!T6705="", "", IF(Veriler!S6705="H", "%0,5 üzerindedir", IF(Veriler!T6705&gt;0.1, "%10 sınırı aşılmıştır.", "Uygun"))))</f>
        <v>%0,5 üzerindedir</v>
      </c>
      <c r="O6705" s="116" t="str">
        <f t="shared" si="2113"/>
        <v xml:space="preserve"> </v>
      </c>
      <c r="P6705" s="117"/>
      <c r="Q6705" s="118"/>
      <c r="R6705" s="119" t="str">
        <f t="shared" si="2114"/>
        <v/>
      </c>
      <c r="S6705" s="133">
        <f>IFERROR(IF(M6705&lt;=0.005,IF(F6705="",L6705,0),IF(F6705&lt;&gt;"",0,IF(P6705="",0,IF(P6705="H",0,IF(Q6705&lt;Veriler!$G$2,L6705*Veriler!$G$2,L6705*Q6705)))))," ")</f>
        <v>0</v>
      </c>
      <c r="T6705" s="133">
        <f>IF(Veriler!T6705&lt;=0.1, S6705, IF(AND(Veriler!T6705&gt;0.1, F6705="", P6705="E"), IF(Q6705&gt;Veriler!$G$2, Q6705*S6705, IF(Q6705&lt;Veriler!$G$2, Veriler!$G$2*S6705, Q6705*S6705)), 0))</f>
        <v>0</v>
      </c>
      <c r="U6705" s="133" t="str">
        <f t="shared" si="2115"/>
        <v xml:space="preserve"> </v>
      </c>
      <c r="V6705" s="134" t="str">
        <f>IFERROR(IF(O6705="%10 sınırı aşılmıştır.",L6705-T6705,IFERROR(IF(F6705="",IF(S6705=1,0,IF(L6705-S6705=0,"",L6705-S6705)),IF(Veriler!M6705="",L6705,IF(L6705*Veriler!M6705=0,"",L6705*Veriler!M6705))),L6705)),0)</f>
        <v/>
      </c>
      <c r="W6705" s="146"/>
      <c r="X6705" s="146"/>
      <c r="Y6705" s="146"/>
    </row>
    <row r="6706" spans="1:25" s="99" customFormat="1" ht="54.75" customHeight="1" x14ac:dyDescent="0.25">
      <c r="A6706" s="96">
        <f t="shared" si="2116"/>
        <v>4942</v>
      </c>
      <c r="B6706" s="175"/>
      <c r="C6706" s="176"/>
      <c r="D6706" s="113"/>
      <c r="E6706" s="115"/>
      <c r="F6706" s="174"/>
      <c r="G6706" s="114" t="str">
        <f t="shared" si="2111"/>
        <v/>
      </c>
      <c r="H6706" s="115"/>
      <c r="I6706" s="115"/>
      <c r="J6706" s="115"/>
      <c r="K6706" s="115"/>
      <c r="L6706" s="133" t="str">
        <f t="shared" si="2112"/>
        <v/>
      </c>
      <c r="M6706" s="116" t="str">
        <f>IF(L6706="", "", L6706/Veriler!$X$1)</f>
        <v/>
      </c>
      <c r="N6706" s="116" t="str">
        <f>IF(F6706&lt;&gt;"", "İthal Girdi", IF(Veriler!T6706="", "", IF(Veriler!S6706="H", "%0,5 üzerindedir", IF(Veriler!T6706&gt;0.1, "%10 sınırı aşılmıştır.", "Uygun"))))</f>
        <v>%0,5 üzerindedir</v>
      </c>
      <c r="O6706" s="116" t="str">
        <f t="shared" si="2113"/>
        <v xml:space="preserve"> </v>
      </c>
      <c r="P6706" s="117"/>
      <c r="Q6706" s="118"/>
      <c r="R6706" s="119" t="str">
        <f t="shared" si="2114"/>
        <v/>
      </c>
      <c r="S6706" s="133">
        <f>IFERROR(IF(M6706&lt;=0.005,IF(F6706="",L6706,0),IF(F6706&lt;&gt;"",0,IF(P6706="",0,IF(P6706="H",0,IF(Q6706&lt;Veriler!$G$2,L6706*Veriler!$G$2,L6706*Q6706)))))," ")</f>
        <v>0</v>
      </c>
      <c r="T6706" s="133">
        <f>IF(Veriler!T6706&lt;=0.1, S6706, IF(AND(Veriler!T6706&gt;0.1, F6706="", P6706="E"), IF(Q6706&gt;Veriler!$G$2, Q6706*S6706, IF(Q6706&lt;Veriler!$G$2, Veriler!$G$2*S6706, Q6706*S6706)), 0))</f>
        <v>0</v>
      </c>
      <c r="U6706" s="133" t="str">
        <f t="shared" si="2115"/>
        <v xml:space="preserve"> </v>
      </c>
      <c r="V6706" s="134" t="str">
        <f>IFERROR(IF(O6706="%10 sınırı aşılmıştır.",L6706-T6706,IFERROR(IF(F6706="",IF(S6706=1,0,IF(L6706-S6706=0,"",L6706-S6706)),IF(Veriler!M6706="",L6706,IF(L6706*Veriler!M6706=0,"",L6706*Veriler!M6706))),L6706)),0)</f>
        <v/>
      </c>
      <c r="W6706" s="146"/>
      <c r="X6706" s="146"/>
      <c r="Y6706" s="146"/>
    </row>
    <row r="6707" spans="1:25" s="99" customFormat="1" ht="36" hidden="1" customHeight="1" x14ac:dyDescent="0.25">
      <c r="A6707" s="101"/>
      <c r="B6707" s="191" t="s">
        <v>16</v>
      </c>
      <c r="C6707" s="176"/>
      <c r="D6707" s="120"/>
      <c r="E6707" s="171"/>
      <c r="F6707" s="172"/>
      <c r="G6707" s="121"/>
      <c r="H6707" s="115"/>
      <c r="I6707" s="115"/>
      <c r="J6707" s="115"/>
      <c r="K6707" s="115"/>
      <c r="L6707" s="121"/>
      <c r="M6707" s="121"/>
      <c r="N6707" s="121"/>
      <c r="O6707" s="121"/>
      <c r="P6707" s="120"/>
      <c r="Q6707" s="120"/>
      <c r="R6707" s="183"/>
      <c r="S6707" s="184"/>
      <c r="T6707" s="121"/>
      <c r="U6707" s="121"/>
      <c r="V6707" s="121"/>
      <c r="W6707" s="146"/>
      <c r="X6707" s="146"/>
      <c r="Y6707" s="146"/>
    </row>
    <row r="6708" spans="1:25" s="99" customFormat="1" ht="54.75" customHeight="1" x14ac:dyDescent="0.25">
      <c r="A6708" s="96">
        <f>A6706+1</f>
        <v>4943</v>
      </c>
      <c r="B6708" s="175"/>
      <c r="C6708" s="176"/>
      <c r="D6708" s="113"/>
      <c r="E6708" s="115"/>
      <c r="F6708" s="174"/>
      <c r="G6708" s="114" t="str">
        <f t="shared" ref="G6708:G6721" si="2117">IF(AND(F6708&lt;&gt;"",V6708&lt;&gt;"",L6708&lt;&gt;0),V6708/L6708,"")</f>
        <v/>
      </c>
      <c r="H6708" s="115"/>
      <c r="I6708" s="115"/>
      <c r="J6708" s="115"/>
      <c r="K6708" s="115"/>
      <c r="L6708" s="133" t="str">
        <f t="shared" ref="L6708:L6721" si="2118">IF(AND(H6708&lt;&gt;0, J6708&lt;&gt;0, K6708&lt;&gt;0), H6708*J6708*K6708, "")</f>
        <v/>
      </c>
      <c r="M6708" s="116" t="str">
        <f>IF(L6708="", "", L6708/Veriler!$X$1)</f>
        <v/>
      </c>
      <c r="N6708" s="116" t="str">
        <f>IF(F6708&lt;&gt;"", "İthal Girdi", IF(Veriler!T6708="", "", IF(Veriler!S6708="H", "%0,5 üzerindedir", IF(Veriler!T6708&gt;0.1, "%10 sınırı aşılmıştır.", "Uygun"))))</f>
        <v>%0,5 üzerindedir</v>
      </c>
      <c r="O6708" s="116" t="str">
        <f t="shared" ref="O6708:O6721" si="2119">IF(M6708=""," ",N6708)</f>
        <v xml:space="preserve"> </v>
      </c>
      <c r="P6708" s="117"/>
      <c r="Q6708" s="118"/>
      <c r="R6708" s="119" t="str">
        <f t="shared" ref="R6708:R6721" si="2120">IFERROR(IF(AND(T6708&lt;&gt;"",L6708&lt;&gt;"",L6708&lt;&gt;0,T6708&lt;&gt;0),T6708/L6708,"")," ")</f>
        <v/>
      </c>
      <c r="S6708" s="133">
        <f>IFERROR(IF(M6708&lt;=0.005,IF(F6708="",L6708,0),IF(F6708&lt;&gt;"",0,IF(P6708="",0,IF(P6708="H",0,IF(Q6708&lt;Veriler!$G$2,L6708*Veriler!$G$2,L6708*Q6708)))))," ")</f>
        <v>0</v>
      </c>
      <c r="T6708" s="133">
        <f>IF(Veriler!T6708&lt;=0.1, S6708, IF(AND(Veriler!T6708&gt;0.1, F6708="", P6708="E"), IF(Q6708&gt;Veriler!$G$2, Q6708*S6708, IF(Q6708&lt;Veriler!$G$2, Veriler!$G$2*S6708, Q6708*S6708)), 0))</f>
        <v>0</v>
      </c>
      <c r="U6708" s="133" t="str">
        <f t="shared" ref="U6708:U6721" si="2121">IF(T6708=0," ",T6708)</f>
        <v xml:space="preserve"> </v>
      </c>
      <c r="V6708" s="134" t="str">
        <f>IFERROR(IF(O6708="%10 sınırı aşılmıştır.",L6708-T6708,IFERROR(IF(F6708="",IF(S6708=1,0,IF(L6708-S6708=0,"",L6708-S6708)),IF(Veriler!M6708="",L6708,IF(L6708*Veriler!M6708=0,"",L6708*Veriler!M6708))),L6708)),0)</f>
        <v/>
      </c>
      <c r="W6708" s="146"/>
      <c r="X6708" s="146"/>
      <c r="Y6708" s="146"/>
    </row>
    <row r="6709" spans="1:25" s="99" customFormat="1" ht="54.75" customHeight="1" x14ac:dyDescent="0.25">
      <c r="A6709" s="96">
        <f t="shared" ref="A6709:A6721" si="2122">A6708+1</f>
        <v>4944</v>
      </c>
      <c r="B6709" s="175"/>
      <c r="C6709" s="176"/>
      <c r="D6709" s="113"/>
      <c r="E6709" s="115"/>
      <c r="F6709" s="174"/>
      <c r="G6709" s="114" t="str">
        <f t="shared" si="2117"/>
        <v/>
      </c>
      <c r="H6709" s="115"/>
      <c r="I6709" s="115"/>
      <c r="J6709" s="115"/>
      <c r="K6709" s="115"/>
      <c r="L6709" s="133" t="str">
        <f t="shared" si="2118"/>
        <v/>
      </c>
      <c r="M6709" s="116" t="str">
        <f>IF(L6709="", "", L6709/Veriler!$X$1)</f>
        <v/>
      </c>
      <c r="N6709" s="116" t="str">
        <f>IF(F6709&lt;&gt;"", "İthal Girdi", IF(Veriler!T6709="", "", IF(Veriler!S6709="H", "%0,5 üzerindedir", IF(Veriler!T6709&gt;0.1, "%10 sınırı aşılmıştır.", "Uygun"))))</f>
        <v>%0,5 üzerindedir</v>
      </c>
      <c r="O6709" s="116" t="str">
        <f t="shared" si="2119"/>
        <v xml:space="preserve"> </v>
      </c>
      <c r="P6709" s="117"/>
      <c r="Q6709" s="118"/>
      <c r="R6709" s="119" t="str">
        <f t="shared" si="2120"/>
        <v/>
      </c>
      <c r="S6709" s="133">
        <f>IFERROR(IF(M6709&lt;=0.005,IF(F6709="",L6709,0),IF(F6709&lt;&gt;"",0,IF(P6709="",0,IF(P6709="H",0,IF(Q6709&lt;Veriler!$G$2,L6709*Veriler!$G$2,L6709*Q6709)))))," ")</f>
        <v>0</v>
      </c>
      <c r="T6709" s="133">
        <f>IF(Veriler!T6709&lt;=0.1, S6709, IF(AND(Veriler!T6709&gt;0.1, F6709="", P6709="E"), IF(Q6709&gt;Veriler!$G$2, Q6709*S6709, IF(Q6709&lt;Veriler!$G$2, Veriler!$G$2*S6709, Q6709*S6709)), 0))</f>
        <v>0</v>
      </c>
      <c r="U6709" s="133" t="str">
        <f t="shared" si="2121"/>
        <v xml:space="preserve"> </v>
      </c>
      <c r="V6709" s="134" t="str">
        <f>IFERROR(IF(O6709="%10 sınırı aşılmıştır.",L6709-T6709,IFERROR(IF(F6709="",IF(S6709=1,0,IF(L6709-S6709=0,"",L6709-S6709)),IF(Veriler!M6709="",L6709,IF(L6709*Veriler!M6709=0,"",L6709*Veriler!M6709))),L6709)),0)</f>
        <v/>
      </c>
      <c r="W6709" s="146"/>
      <c r="X6709" s="146"/>
      <c r="Y6709" s="146"/>
    </row>
    <row r="6710" spans="1:25" s="99" customFormat="1" ht="54.75" customHeight="1" x14ac:dyDescent="0.25">
      <c r="A6710" s="96">
        <f t="shared" si="2122"/>
        <v>4945</v>
      </c>
      <c r="B6710" s="175"/>
      <c r="C6710" s="176"/>
      <c r="D6710" s="113"/>
      <c r="E6710" s="115"/>
      <c r="F6710" s="174"/>
      <c r="G6710" s="114" t="str">
        <f t="shared" si="2117"/>
        <v/>
      </c>
      <c r="H6710" s="115"/>
      <c r="I6710" s="115"/>
      <c r="J6710" s="115"/>
      <c r="K6710" s="115"/>
      <c r="L6710" s="133" t="str">
        <f t="shared" si="2118"/>
        <v/>
      </c>
      <c r="M6710" s="116" t="str">
        <f>IF(L6710="", "", L6710/Veriler!$X$1)</f>
        <v/>
      </c>
      <c r="N6710" s="116" t="str">
        <f>IF(F6710&lt;&gt;"", "İthal Girdi", IF(Veriler!T6710="", "", IF(Veriler!S6710="H", "%0,5 üzerindedir", IF(Veriler!T6710&gt;0.1, "%10 sınırı aşılmıştır.", "Uygun"))))</f>
        <v>%0,5 üzerindedir</v>
      </c>
      <c r="O6710" s="116" t="str">
        <f t="shared" si="2119"/>
        <v xml:space="preserve"> </v>
      </c>
      <c r="P6710" s="117"/>
      <c r="Q6710" s="118"/>
      <c r="R6710" s="119" t="str">
        <f t="shared" si="2120"/>
        <v/>
      </c>
      <c r="S6710" s="133">
        <f>IFERROR(IF(M6710&lt;=0.005,IF(F6710="",L6710,0),IF(F6710&lt;&gt;"",0,IF(P6710="",0,IF(P6710="H",0,IF(Q6710&lt;Veriler!$G$2,L6710*Veriler!$G$2,L6710*Q6710)))))," ")</f>
        <v>0</v>
      </c>
      <c r="T6710" s="133">
        <f>IF(Veriler!T6710&lt;=0.1, S6710, IF(AND(Veriler!T6710&gt;0.1, F6710="", P6710="E"), IF(Q6710&gt;Veriler!$G$2, Q6710*S6710, IF(Q6710&lt;Veriler!$G$2, Veriler!$G$2*S6710, Q6710*S6710)), 0))</f>
        <v>0</v>
      </c>
      <c r="U6710" s="133" t="str">
        <f t="shared" si="2121"/>
        <v xml:space="preserve"> </v>
      </c>
      <c r="V6710" s="134" t="str">
        <f>IFERROR(IF(O6710="%10 sınırı aşılmıştır.",L6710-T6710,IFERROR(IF(F6710="",IF(S6710=1,0,IF(L6710-S6710=0,"",L6710-S6710)),IF(Veriler!M6710="",L6710,IF(L6710*Veriler!M6710=0,"",L6710*Veriler!M6710))),L6710)),0)</f>
        <v/>
      </c>
      <c r="W6710" s="146"/>
      <c r="X6710" s="146"/>
      <c r="Y6710" s="146"/>
    </row>
    <row r="6711" spans="1:25" s="99" customFormat="1" ht="54.75" customHeight="1" x14ac:dyDescent="0.25">
      <c r="A6711" s="96">
        <f t="shared" si="2122"/>
        <v>4946</v>
      </c>
      <c r="B6711" s="175"/>
      <c r="C6711" s="176"/>
      <c r="D6711" s="113"/>
      <c r="E6711" s="115"/>
      <c r="F6711" s="174"/>
      <c r="G6711" s="114" t="str">
        <f t="shared" si="2117"/>
        <v/>
      </c>
      <c r="H6711" s="115"/>
      <c r="I6711" s="115"/>
      <c r="J6711" s="115"/>
      <c r="K6711" s="115"/>
      <c r="L6711" s="133" t="str">
        <f t="shared" si="2118"/>
        <v/>
      </c>
      <c r="M6711" s="116" t="str">
        <f>IF(L6711="", "", L6711/Veriler!$X$1)</f>
        <v/>
      </c>
      <c r="N6711" s="116" t="str">
        <f>IF(F6711&lt;&gt;"", "İthal Girdi", IF(Veriler!T6711="", "", IF(Veriler!S6711="H", "%0,5 üzerindedir", IF(Veriler!T6711&gt;0.1, "%10 sınırı aşılmıştır.", "Uygun"))))</f>
        <v>%0,5 üzerindedir</v>
      </c>
      <c r="O6711" s="116" t="str">
        <f t="shared" si="2119"/>
        <v xml:space="preserve"> </v>
      </c>
      <c r="P6711" s="117"/>
      <c r="Q6711" s="118"/>
      <c r="R6711" s="119" t="str">
        <f t="shared" si="2120"/>
        <v/>
      </c>
      <c r="S6711" s="133">
        <f>IFERROR(IF(M6711&lt;=0.005,IF(F6711="",L6711,0),IF(F6711&lt;&gt;"",0,IF(P6711="",0,IF(P6711="H",0,IF(Q6711&lt;Veriler!$G$2,L6711*Veriler!$G$2,L6711*Q6711)))))," ")</f>
        <v>0</v>
      </c>
      <c r="T6711" s="133">
        <f>IF(Veriler!T6711&lt;=0.1, S6711, IF(AND(Veriler!T6711&gt;0.1, F6711="", P6711="E"), IF(Q6711&gt;Veriler!$G$2, Q6711*S6711, IF(Q6711&lt;Veriler!$G$2, Veriler!$G$2*S6711, Q6711*S6711)), 0))</f>
        <v>0</v>
      </c>
      <c r="U6711" s="133" t="str">
        <f t="shared" si="2121"/>
        <v xml:space="preserve"> </v>
      </c>
      <c r="V6711" s="134" t="str">
        <f>IFERROR(IF(O6711="%10 sınırı aşılmıştır.",L6711-T6711,IFERROR(IF(F6711="",IF(S6711=1,0,IF(L6711-S6711=0,"",L6711-S6711)),IF(Veriler!M6711="",L6711,IF(L6711*Veriler!M6711=0,"",L6711*Veriler!M6711))),L6711)),0)</f>
        <v/>
      </c>
      <c r="W6711" s="146"/>
      <c r="X6711" s="146"/>
      <c r="Y6711" s="146"/>
    </row>
    <row r="6712" spans="1:25" s="99" customFormat="1" ht="54.75" customHeight="1" x14ac:dyDescent="0.25">
      <c r="A6712" s="96">
        <f t="shared" si="2122"/>
        <v>4947</v>
      </c>
      <c r="B6712" s="175"/>
      <c r="C6712" s="176"/>
      <c r="D6712" s="113"/>
      <c r="E6712" s="115"/>
      <c r="F6712" s="174"/>
      <c r="G6712" s="114" t="str">
        <f t="shared" si="2117"/>
        <v/>
      </c>
      <c r="H6712" s="115"/>
      <c r="I6712" s="115"/>
      <c r="J6712" s="115"/>
      <c r="K6712" s="115"/>
      <c r="L6712" s="133" t="str">
        <f t="shared" si="2118"/>
        <v/>
      </c>
      <c r="M6712" s="116" t="str">
        <f>IF(L6712="", "", L6712/Veriler!$X$1)</f>
        <v/>
      </c>
      <c r="N6712" s="116" t="str">
        <f>IF(F6712&lt;&gt;"", "İthal Girdi", IF(Veriler!T6712="", "", IF(Veriler!S6712="H", "%0,5 üzerindedir", IF(Veriler!T6712&gt;0.1, "%10 sınırı aşılmıştır.", "Uygun"))))</f>
        <v>%0,5 üzerindedir</v>
      </c>
      <c r="O6712" s="116" t="str">
        <f t="shared" si="2119"/>
        <v xml:space="preserve"> </v>
      </c>
      <c r="P6712" s="117"/>
      <c r="Q6712" s="118"/>
      <c r="R6712" s="119" t="str">
        <f t="shared" si="2120"/>
        <v/>
      </c>
      <c r="S6712" s="133">
        <f>IFERROR(IF(M6712&lt;=0.005,IF(F6712="",L6712,0),IF(F6712&lt;&gt;"",0,IF(P6712="",0,IF(P6712="H",0,IF(Q6712&lt;Veriler!$G$2,L6712*Veriler!$G$2,L6712*Q6712)))))," ")</f>
        <v>0</v>
      </c>
      <c r="T6712" s="133">
        <f>IF(Veriler!T6712&lt;=0.1, S6712, IF(AND(Veriler!T6712&gt;0.1, F6712="", P6712="E"), IF(Q6712&gt;Veriler!$G$2, Q6712*S6712, IF(Q6712&lt;Veriler!$G$2, Veriler!$G$2*S6712, Q6712*S6712)), 0))</f>
        <v>0</v>
      </c>
      <c r="U6712" s="133" t="str">
        <f t="shared" si="2121"/>
        <v xml:space="preserve"> </v>
      </c>
      <c r="V6712" s="134" t="str">
        <f>IFERROR(IF(O6712="%10 sınırı aşılmıştır.",L6712-T6712,IFERROR(IF(F6712="",IF(S6712=1,0,IF(L6712-S6712=0,"",L6712-S6712)),IF(Veriler!M6712="",L6712,IF(L6712*Veriler!M6712=0,"",L6712*Veriler!M6712))),L6712)),0)</f>
        <v/>
      </c>
      <c r="W6712" s="146"/>
      <c r="X6712" s="146"/>
      <c r="Y6712" s="146"/>
    </row>
    <row r="6713" spans="1:25" s="99" customFormat="1" ht="54.75" customHeight="1" x14ac:dyDescent="0.25">
      <c r="A6713" s="96">
        <f t="shared" si="2122"/>
        <v>4948</v>
      </c>
      <c r="B6713" s="175"/>
      <c r="C6713" s="176"/>
      <c r="D6713" s="113"/>
      <c r="E6713" s="115"/>
      <c r="F6713" s="174"/>
      <c r="G6713" s="114" t="str">
        <f t="shared" si="2117"/>
        <v/>
      </c>
      <c r="H6713" s="115"/>
      <c r="I6713" s="115"/>
      <c r="J6713" s="115"/>
      <c r="K6713" s="115"/>
      <c r="L6713" s="133" t="str">
        <f t="shared" si="2118"/>
        <v/>
      </c>
      <c r="M6713" s="116" t="str">
        <f>IF(L6713="", "", L6713/Veriler!$X$1)</f>
        <v/>
      </c>
      <c r="N6713" s="116" t="str">
        <f>IF(F6713&lt;&gt;"", "İthal Girdi", IF(Veriler!T6713="", "", IF(Veriler!S6713="H", "%0,5 üzerindedir", IF(Veriler!T6713&gt;0.1, "%10 sınırı aşılmıştır.", "Uygun"))))</f>
        <v>%0,5 üzerindedir</v>
      </c>
      <c r="O6713" s="116" t="str">
        <f t="shared" si="2119"/>
        <v xml:space="preserve"> </v>
      </c>
      <c r="P6713" s="117"/>
      <c r="Q6713" s="118"/>
      <c r="R6713" s="119" t="str">
        <f t="shared" si="2120"/>
        <v/>
      </c>
      <c r="S6713" s="133">
        <f>IFERROR(IF(M6713&lt;=0.005,IF(F6713="",L6713,0),IF(F6713&lt;&gt;"",0,IF(P6713="",0,IF(P6713="H",0,IF(Q6713&lt;Veriler!$G$2,L6713*Veriler!$G$2,L6713*Q6713)))))," ")</f>
        <v>0</v>
      </c>
      <c r="T6713" s="133">
        <f>IF(Veriler!T6713&lt;=0.1, S6713, IF(AND(Veriler!T6713&gt;0.1, F6713="", P6713="E"), IF(Q6713&gt;Veriler!$G$2, Q6713*S6713, IF(Q6713&lt;Veriler!$G$2, Veriler!$G$2*S6713, Q6713*S6713)), 0))</f>
        <v>0</v>
      </c>
      <c r="U6713" s="133" t="str">
        <f t="shared" si="2121"/>
        <v xml:space="preserve"> </v>
      </c>
      <c r="V6713" s="134" t="str">
        <f>IFERROR(IF(O6713="%10 sınırı aşılmıştır.",L6713-T6713,IFERROR(IF(F6713="",IF(S6713=1,0,IF(L6713-S6713=0,"",L6713-S6713)),IF(Veriler!M6713="",L6713,IF(L6713*Veriler!M6713=0,"",L6713*Veriler!M6713))),L6713)),0)</f>
        <v/>
      </c>
      <c r="W6713" s="146"/>
      <c r="X6713" s="146"/>
      <c r="Y6713" s="146"/>
    </row>
    <row r="6714" spans="1:25" s="99" customFormat="1" ht="54.75" customHeight="1" x14ac:dyDescent="0.25">
      <c r="A6714" s="96">
        <f t="shared" si="2122"/>
        <v>4949</v>
      </c>
      <c r="B6714" s="175"/>
      <c r="C6714" s="176"/>
      <c r="D6714" s="113"/>
      <c r="E6714" s="115"/>
      <c r="F6714" s="174"/>
      <c r="G6714" s="114" t="str">
        <f t="shared" si="2117"/>
        <v/>
      </c>
      <c r="H6714" s="115"/>
      <c r="I6714" s="115"/>
      <c r="J6714" s="115"/>
      <c r="K6714" s="115"/>
      <c r="L6714" s="133" t="str">
        <f t="shared" si="2118"/>
        <v/>
      </c>
      <c r="M6714" s="116" t="str">
        <f>IF(L6714="", "", L6714/Veriler!$X$1)</f>
        <v/>
      </c>
      <c r="N6714" s="116" t="str">
        <f>IF(F6714&lt;&gt;"", "İthal Girdi", IF(Veriler!T6714="", "", IF(Veriler!S6714="H", "%0,5 üzerindedir", IF(Veriler!T6714&gt;0.1, "%10 sınırı aşılmıştır.", "Uygun"))))</f>
        <v>%0,5 üzerindedir</v>
      </c>
      <c r="O6714" s="116" t="str">
        <f t="shared" si="2119"/>
        <v xml:space="preserve"> </v>
      </c>
      <c r="P6714" s="117"/>
      <c r="Q6714" s="118"/>
      <c r="R6714" s="119" t="str">
        <f t="shared" si="2120"/>
        <v/>
      </c>
      <c r="S6714" s="133">
        <f>IFERROR(IF(M6714&lt;=0.005,IF(F6714="",L6714,0),IF(F6714&lt;&gt;"",0,IF(P6714="",0,IF(P6714="H",0,IF(Q6714&lt;Veriler!$G$2,L6714*Veriler!$G$2,L6714*Q6714)))))," ")</f>
        <v>0</v>
      </c>
      <c r="T6714" s="133">
        <f>IF(Veriler!T6714&lt;=0.1, S6714, IF(AND(Veriler!T6714&gt;0.1, F6714="", P6714="E"), IF(Q6714&gt;Veriler!$G$2, Q6714*S6714, IF(Q6714&lt;Veriler!$G$2, Veriler!$G$2*S6714, Q6714*S6714)), 0))</f>
        <v>0</v>
      </c>
      <c r="U6714" s="133" t="str">
        <f t="shared" si="2121"/>
        <v xml:space="preserve"> </v>
      </c>
      <c r="V6714" s="134" t="str">
        <f>IFERROR(IF(O6714="%10 sınırı aşılmıştır.",L6714-T6714,IFERROR(IF(F6714="",IF(S6714=1,0,IF(L6714-S6714=0,"",L6714-S6714)),IF(Veriler!M6714="",L6714,IF(L6714*Veriler!M6714=0,"",L6714*Veriler!M6714))),L6714)),0)</f>
        <v/>
      </c>
      <c r="W6714" s="146"/>
      <c r="X6714" s="146"/>
      <c r="Y6714" s="146"/>
    </row>
    <row r="6715" spans="1:25" s="99" customFormat="1" ht="54.75" customHeight="1" x14ac:dyDescent="0.25">
      <c r="A6715" s="96">
        <f t="shared" si="2122"/>
        <v>4950</v>
      </c>
      <c r="B6715" s="175"/>
      <c r="C6715" s="176"/>
      <c r="D6715" s="113"/>
      <c r="E6715" s="115"/>
      <c r="F6715" s="174"/>
      <c r="G6715" s="114" t="str">
        <f t="shared" si="2117"/>
        <v/>
      </c>
      <c r="H6715" s="115"/>
      <c r="I6715" s="115"/>
      <c r="J6715" s="115"/>
      <c r="K6715" s="115"/>
      <c r="L6715" s="133" t="str">
        <f t="shared" si="2118"/>
        <v/>
      </c>
      <c r="M6715" s="116" t="str">
        <f>IF(L6715="", "", L6715/Veriler!$X$1)</f>
        <v/>
      </c>
      <c r="N6715" s="116" t="str">
        <f>IF(F6715&lt;&gt;"", "İthal Girdi", IF(Veriler!T6715="", "", IF(Veriler!S6715="H", "%0,5 üzerindedir", IF(Veriler!T6715&gt;0.1, "%10 sınırı aşılmıştır.", "Uygun"))))</f>
        <v>%0,5 üzerindedir</v>
      </c>
      <c r="O6715" s="116" t="str">
        <f t="shared" si="2119"/>
        <v xml:space="preserve"> </v>
      </c>
      <c r="P6715" s="117"/>
      <c r="Q6715" s="118"/>
      <c r="R6715" s="119" t="str">
        <f t="shared" si="2120"/>
        <v/>
      </c>
      <c r="S6715" s="133">
        <f>IFERROR(IF(M6715&lt;=0.005,IF(F6715="",L6715,0),IF(F6715&lt;&gt;"",0,IF(P6715="",0,IF(P6715="H",0,IF(Q6715&lt;Veriler!$G$2,L6715*Veriler!$G$2,L6715*Q6715)))))," ")</f>
        <v>0</v>
      </c>
      <c r="T6715" s="133">
        <f>IF(Veriler!T6715&lt;=0.1, S6715, IF(AND(Veriler!T6715&gt;0.1, F6715="", P6715="E"), IF(Q6715&gt;Veriler!$G$2, Q6715*S6715, IF(Q6715&lt;Veriler!$G$2, Veriler!$G$2*S6715, Q6715*S6715)), 0))</f>
        <v>0</v>
      </c>
      <c r="U6715" s="133" t="str">
        <f t="shared" si="2121"/>
        <v xml:space="preserve"> </v>
      </c>
      <c r="V6715" s="134" t="str">
        <f>IFERROR(IF(O6715="%10 sınırı aşılmıştır.",L6715-T6715,IFERROR(IF(F6715="",IF(S6715=1,0,IF(L6715-S6715=0,"",L6715-S6715)),IF(Veriler!M6715="",L6715,IF(L6715*Veriler!M6715=0,"",L6715*Veriler!M6715))),L6715)),0)</f>
        <v/>
      </c>
      <c r="W6715" s="146"/>
      <c r="X6715" s="146"/>
      <c r="Y6715" s="146"/>
    </row>
    <row r="6716" spans="1:25" s="99" customFormat="1" ht="54.75" customHeight="1" x14ac:dyDescent="0.25">
      <c r="A6716" s="96">
        <f t="shared" si="2122"/>
        <v>4951</v>
      </c>
      <c r="B6716" s="175"/>
      <c r="C6716" s="176"/>
      <c r="D6716" s="113"/>
      <c r="E6716" s="115"/>
      <c r="F6716" s="174"/>
      <c r="G6716" s="114" t="str">
        <f t="shared" si="2117"/>
        <v/>
      </c>
      <c r="H6716" s="115"/>
      <c r="I6716" s="115"/>
      <c r="J6716" s="115"/>
      <c r="K6716" s="115"/>
      <c r="L6716" s="133" t="str">
        <f t="shared" si="2118"/>
        <v/>
      </c>
      <c r="M6716" s="116" t="str">
        <f>IF(L6716="", "", L6716/Veriler!$X$1)</f>
        <v/>
      </c>
      <c r="N6716" s="116" t="str">
        <f>IF(F6716&lt;&gt;"", "İthal Girdi", IF(Veriler!T6716="", "", IF(Veriler!S6716="H", "%0,5 üzerindedir", IF(Veriler!T6716&gt;0.1, "%10 sınırı aşılmıştır.", "Uygun"))))</f>
        <v>%0,5 üzerindedir</v>
      </c>
      <c r="O6716" s="116" t="str">
        <f t="shared" si="2119"/>
        <v xml:space="preserve"> </v>
      </c>
      <c r="P6716" s="117"/>
      <c r="Q6716" s="118"/>
      <c r="R6716" s="119" t="str">
        <f t="shared" si="2120"/>
        <v/>
      </c>
      <c r="S6716" s="133">
        <f>IFERROR(IF(M6716&lt;=0.005,IF(F6716="",L6716,0),IF(F6716&lt;&gt;"",0,IF(P6716="",0,IF(P6716="H",0,IF(Q6716&lt;Veriler!$G$2,L6716*Veriler!$G$2,L6716*Q6716)))))," ")</f>
        <v>0</v>
      </c>
      <c r="T6716" s="133">
        <f>IF(Veriler!T6716&lt;=0.1, S6716, IF(AND(Veriler!T6716&gt;0.1, F6716="", P6716="E"), IF(Q6716&gt;Veriler!$G$2, Q6716*S6716, IF(Q6716&lt;Veriler!$G$2, Veriler!$G$2*S6716, Q6716*S6716)), 0))</f>
        <v>0</v>
      </c>
      <c r="U6716" s="133" t="str">
        <f t="shared" si="2121"/>
        <v xml:space="preserve"> </v>
      </c>
      <c r="V6716" s="134" t="str">
        <f>IFERROR(IF(O6716="%10 sınırı aşılmıştır.",L6716-T6716,IFERROR(IF(F6716="",IF(S6716=1,0,IF(L6716-S6716=0,"",L6716-S6716)),IF(Veriler!M6716="",L6716,IF(L6716*Veriler!M6716=0,"",L6716*Veriler!M6716))),L6716)),0)</f>
        <v/>
      </c>
      <c r="W6716" s="146"/>
      <c r="X6716" s="146"/>
      <c r="Y6716" s="146"/>
    </row>
    <row r="6717" spans="1:25" s="99" customFormat="1" ht="54.75" customHeight="1" x14ac:dyDescent="0.25">
      <c r="A6717" s="96">
        <f t="shared" si="2122"/>
        <v>4952</v>
      </c>
      <c r="B6717" s="175"/>
      <c r="C6717" s="176"/>
      <c r="D6717" s="113"/>
      <c r="E6717" s="115"/>
      <c r="F6717" s="174"/>
      <c r="G6717" s="114" t="str">
        <f t="shared" si="2117"/>
        <v/>
      </c>
      <c r="H6717" s="115"/>
      <c r="I6717" s="115"/>
      <c r="J6717" s="115"/>
      <c r="K6717" s="115"/>
      <c r="L6717" s="133" t="str">
        <f t="shared" si="2118"/>
        <v/>
      </c>
      <c r="M6717" s="116" t="str">
        <f>IF(L6717="", "", L6717/Veriler!$X$1)</f>
        <v/>
      </c>
      <c r="N6717" s="116" t="str">
        <f>IF(F6717&lt;&gt;"", "İthal Girdi", IF(Veriler!T6717="", "", IF(Veriler!S6717="H", "%0,5 üzerindedir", IF(Veriler!T6717&gt;0.1, "%10 sınırı aşılmıştır.", "Uygun"))))</f>
        <v>%0,5 üzerindedir</v>
      </c>
      <c r="O6717" s="116" t="str">
        <f t="shared" si="2119"/>
        <v xml:space="preserve"> </v>
      </c>
      <c r="P6717" s="117"/>
      <c r="Q6717" s="118"/>
      <c r="R6717" s="119" t="str">
        <f t="shared" si="2120"/>
        <v/>
      </c>
      <c r="S6717" s="133">
        <f>IFERROR(IF(M6717&lt;=0.005,IF(F6717="",L6717,0),IF(F6717&lt;&gt;"",0,IF(P6717="",0,IF(P6717="H",0,IF(Q6717&lt;Veriler!$G$2,L6717*Veriler!$G$2,L6717*Q6717)))))," ")</f>
        <v>0</v>
      </c>
      <c r="T6717" s="133">
        <f>IF(Veriler!T6717&lt;=0.1, S6717, IF(AND(Veriler!T6717&gt;0.1, F6717="", P6717="E"), IF(Q6717&gt;Veriler!$G$2, Q6717*S6717, IF(Q6717&lt;Veriler!$G$2, Veriler!$G$2*S6717, Q6717*S6717)), 0))</f>
        <v>0</v>
      </c>
      <c r="U6717" s="133" t="str">
        <f t="shared" si="2121"/>
        <v xml:space="preserve"> </v>
      </c>
      <c r="V6717" s="134" t="str">
        <f>IFERROR(IF(O6717="%10 sınırı aşılmıştır.",L6717-T6717,IFERROR(IF(F6717="",IF(S6717=1,0,IF(L6717-S6717=0,"",L6717-S6717)),IF(Veriler!M6717="",L6717,IF(L6717*Veriler!M6717=0,"",L6717*Veriler!M6717))),L6717)),0)</f>
        <v/>
      </c>
      <c r="W6717" s="146"/>
      <c r="X6717" s="146"/>
      <c r="Y6717" s="146"/>
    </row>
    <row r="6718" spans="1:25" s="99" customFormat="1" ht="54.75" customHeight="1" x14ac:dyDescent="0.25">
      <c r="A6718" s="96">
        <f t="shared" si="2122"/>
        <v>4953</v>
      </c>
      <c r="B6718" s="175"/>
      <c r="C6718" s="176"/>
      <c r="D6718" s="113"/>
      <c r="E6718" s="115"/>
      <c r="F6718" s="174"/>
      <c r="G6718" s="114" t="str">
        <f t="shared" si="2117"/>
        <v/>
      </c>
      <c r="H6718" s="115"/>
      <c r="I6718" s="115"/>
      <c r="J6718" s="115"/>
      <c r="K6718" s="115"/>
      <c r="L6718" s="133" t="str">
        <f t="shared" si="2118"/>
        <v/>
      </c>
      <c r="M6718" s="116" t="str">
        <f>IF(L6718="", "", L6718/Veriler!$X$1)</f>
        <v/>
      </c>
      <c r="N6718" s="116" t="str">
        <f>IF(F6718&lt;&gt;"", "İthal Girdi", IF(Veriler!T6718="", "", IF(Veriler!S6718="H", "%0,5 üzerindedir", IF(Veriler!T6718&gt;0.1, "%10 sınırı aşılmıştır.", "Uygun"))))</f>
        <v>%0,5 üzerindedir</v>
      </c>
      <c r="O6718" s="116" t="str">
        <f t="shared" si="2119"/>
        <v xml:space="preserve"> </v>
      </c>
      <c r="P6718" s="117"/>
      <c r="Q6718" s="118"/>
      <c r="R6718" s="119" t="str">
        <f t="shared" si="2120"/>
        <v/>
      </c>
      <c r="S6718" s="133">
        <f>IFERROR(IF(M6718&lt;=0.005,IF(F6718="",L6718,0),IF(F6718&lt;&gt;"",0,IF(P6718="",0,IF(P6718="H",0,IF(Q6718&lt;Veriler!$G$2,L6718*Veriler!$G$2,L6718*Q6718)))))," ")</f>
        <v>0</v>
      </c>
      <c r="T6718" s="133">
        <f>IF(Veriler!T6718&lt;=0.1, S6718, IF(AND(Veriler!T6718&gt;0.1, F6718="", P6718="E"), IF(Q6718&gt;Veriler!$G$2, Q6718*S6718, IF(Q6718&lt;Veriler!$G$2, Veriler!$G$2*S6718, Q6718*S6718)), 0))</f>
        <v>0</v>
      </c>
      <c r="U6718" s="133" t="str">
        <f t="shared" si="2121"/>
        <v xml:space="preserve"> </v>
      </c>
      <c r="V6718" s="134" t="str">
        <f>IFERROR(IF(O6718="%10 sınırı aşılmıştır.",L6718-T6718,IFERROR(IF(F6718="",IF(S6718=1,0,IF(L6718-S6718=0,"",L6718-S6718)),IF(Veriler!M6718="",L6718,IF(L6718*Veriler!M6718=0,"",L6718*Veriler!M6718))),L6718)),0)</f>
        <v/>
      </c>
      <c r="W6718" s="146"/>
      <c r="X6718" s="146"/>
      <c r="Y6718" s="146"/>
    </row>
    <row r="6719" spans="1:25" s="99" customFormat="1" ht="54.75" customHeight="1" x14ac:dyDescent="0.25">
      <c r="A6719" s="96">
        <f t="shared" si="2122"/>
        <v>4954</v>
      </c>
      <c r="B6719" s="175"/>
      <c r="C6719" s="176"/>
      <c r="D6719" s="113"/>
      <c r="E6719" s="115"/>
      <c r="F6719" s="174"/>
      <c r="G6719" s="114" t="str">
        <f t="shared" si="2117"/>
        <v/>
      </c>
      <c r="H6719" s="115"/>
      <c r="I6719" s="115"/>
      <c r="J6719" s="115"/>
      <c r="K6719" s="115"/>
      <c r="L6719" s="133" t="str">
        <f t="shared" si="2118"/>
        <v/>
      </c>
      <c r="M6719" s="116" t="str">
        <f>IF(L6719="", "", L6719/Veriler!$X$1)</f>
        <v/>
      </c>
      <c r="N6719" s="116" t="str">
        <f>IF(F6719&lt;&gt;"", "İthal Girdi", IF(Veriler!T6719="", "", IF(Veriler!S6719="H", "%0,5 üzerindedir", IF(Veriler!T6719&gt;0.1, "%10 sınırı aşılmıştır.", "Uygun"))))</f>
        <v>%0,5 üzerindedir</v>
      </c>
      <c r="O6719" s="116" t="str">
        <f t="shared" si="2119"/>
        <v xml:space="preserve"> </v>
      </c>
      <c r="P6719" s="117"/>
      <c r="Q6719" s="118"/>
      <c r="R6719" s="119" t="str">
        <f t="shared" si="2120"/>
        <v/>
      </c>
      <c r="S6719" s="133">
        <f>IFERROR(IF(M6719&lt;=0.005,IF(F6719="",L6719,0),IF(F6719&lt;&gt;"",0,IF(P6719="",0,IF(P6719="H",0,IF(Q6719&lt;Veriler!$G$2,L6719*Veriler!$G$2,L6719*Q6719)))))," ")</f>
        <v>0</v>
      </c>
      <c r="T6719" s="133">
        <f>IF(Veriler!T6719&lt;=0.1, S6719, IF(AND(Veriler!T6719&gt;0.1, F6719="", P6719="E"), IF(Q6719&gt;Veriler!$G$2, Q6719*S6719, IF(Q6719&lt;Veriler!$G$2, Veriler!$G$2*S6719, Q6719*S6719)), 0))</f>
        <v>0</v>
      </c>
      <c r="U6719" s="133" t="str">
        <f t="shared" si="2121"/>
        <v xml:space="preserve"> </v>
      </c>
      <c r="V6719" s="134" t="str">
        <f>IFERROR(IF(O6719="%10 sınırı aşılmıştır.",L6719-T6719,IFERROR(IF(F6719="",IF(S6719=1,0,IF(L6719-S6719=0,"",L6719-S6719)),IF(Veriler!M6719="",L6719,IF(L6719*Veriler!M6719=0,"",L6719*Veriler!M6719))),L6719)),0)</f>
        <v/>
      </c>
      <c r="W6719" s="146"/>
      <c r="X6719" s="146"/>
      <c r="Y6719" s="146"/>
    </row>
    <row r="6720" spans="1:25" s="99" customFormat="1" ht="54.75" customHeight="1" x14ac:dyDescent="0.25">
      <c r="A6720" s="96">
        <f t="shared" si="2122"/>
        <v>4955</v>
      </c>
      <c r="B6720" s="175"/>
      <c r="C6720" s="176"/>
      <c r="D6720" s="113"/>
      <c r="E6720" s="115"/>
      <c r="F6720" s="174"/>
      <c r="G6720" s="114" t="str">
        <f t="shared" si="2117"/>
        <v/>
      </c>
      <c r="H6720" s="115"/>
      <c r="I6720" s="115"/>
      <c r="J6720" s="115"/>
      <c r="K6720" s="115"/>
      <c r="L6720" s="133" t="str">
        <f t="shared" si="2118"/>
        <v/>
      </c>
      <c r="M6720" s="116" t="str">
        <f>IF(L6720="", "", L6720/Veriler!$X$1)</f>
        <v/>
      </c>
      <c r="N6720" s="116" t="str">
        <f>IF(F6720&lt;&gt;"", "İthal Girdi", IF(Veriler!T6720="", "", IF(Veriler!S6720="H", "%0,5 üzerindedir", IF(Veriler!T6720&gt;0.1, "%10 sınırı aşılmıştır.", "Uygun"))))</f>
        <v>%0,5 üzerindedir</v>
      </c>
      <c r="O6720" s="116" t="str">
        <f t="shared" si="2119"/>
        <v xml:space="preserve"> </v>
      </c>
      <c r="P6720" s="117"/>
      <c r="Q6720" s="118"/>
      <c r="R6720" s="119" t="str">
        <f t="shared" si="2120"/>
        <v/>
      </c>
      <c r="S6720" s="133">
        <f>IFERROR(IF(M6720&lt;=0.005,IF(F6720="",L6720,0),IF(F6720&lt;&gt;"",0,IF(P6720="",0,IF(P6720="H",0,IF(Q6720&lt;Veriler!$G$2,L6720*Veriler!$G$2,L6720*Q6720)))))," ")</f>
        <v>0</v>
      </c>
      <c r="T6720" s="133">
        <f>IF(Veriler!T6720&lt;=0.1, S6720, IF(AND(Veriler!T6720&gt;0.1, F6720="", P6720="E"), IF(Q6720&gt;Veriler!$G$2, Q6720*S6720, IF(Q6720&lt;Veriler!$G$2, Veriler!$G$2*S6720, Q6720*S6720)), 0))</f>
        <v>0</v>
      </c>
      <c r="U6720" s="133" t="str">
        <f t="shared" si="2121"/>
        <v xml:space="preserve"> </v>
      </c>
      <c r="V6720" s="134" t="str">
        <f>IFERROR(IF(O6720="%10 sınırı aşılmıştır.",L6720-T6720,IFERROR(IF(F6720="",IF(S6720=1,0,IF(L6720-S6720=0,"",L6720-S6720)),IF(Veriler!M6720="",L6720,IF(L6720*Veriler!M6720=0,"",L6720*Veriler!M6720))),L6720)),0)</f>
        <v/>
      </c>
      <c r="W6720" s="146"/>
      <c r="X6720" s="146"/>
      <c r="Y6720" s="146"/>
    </row>
    <row r="6721" spans="1:25" s="99" customFormat="1" ht="54.75" customHeight="1" x14ac:dyDescent="0.25">
      <c r="A6721" s="96">
        <f t="shared" si="2122"/>
        <v>4956</v>
      </c>
      <c r="B6721" s="175"/>
      <c r="C6721" s="176"/>
      <c r="D6721" s="113"/>
      <c r="E6721" s="115"/>
      <c r="F6721" s="174"/>
      <c r="G6721" s="114" t="str">
        <f t="shared" si="2117"/>
        <v/>
      </c>
      <c r="H6721" s="115"/>
      <c r="I6721" s="115"/>
      <c r="J6721" s="115"/>
      <c r="K6721" s="115"/>
      <c r="L6721" s="133" t="str">
        <f t="shared" si="2118"/>
        <v/>
      </c>
      <c r="M6721" s="116" t="str">
        <f>IF(L6721="", "", L6721/Veriler!$X$1)</f>
        <v/>
      </c>
      <c r="N6721" s="116" t="str">
        <f>IF(F6721&lt;&gt;"", "İthal Girdi", IF(Veriler!T6721="", "", IF(Veriler!S6721="H", "%0,5 üzerindedir", IF(Veriler!T6721&gt;0.1, "%10 sınırı aşılmıştır.", "Uygun"))))</f>
        <v>%0,5 üzerindedir</v>
      </c>
      <c r="O6721" s="116" t="str">
        <f t="shared" si="2119"/>
        <v xml:space="preserve"> </v>
      </c>
      <c r="P6721" s="117"/>
      <c r="Q6721" s="118"/>
      <c r="R6721" s="119" t="str">
        <f t="shared" si="2120"/>
        <v/>
      </c>
      <c r="S6721" s="133">
        <f>IFERROR(IF(M6721&lt;=0.005,IF(F6721="",L6721,0),IF(F6721&lt;&gt;"",0,IF(P6721="",0,IF(P6721="H",0,IF(Q6721&lt;Veriler!$G$2,L6721*Veriler!$G$2,L6721*Q6721)))))," ")</f>
        <v>0</v>
      </c>
      <c r="T6721" s="133">
        <f>IF(Veriler!T6721&lt;=0.1, S6721, IF(AND(Veriler!T6721&gt;0.1, F6721="", P6721="E"), IF(Q6721&gt;Veriler!$G$2, Q6721*S6721, IF(Q6721&lt;Veriler!$G$2, Veriler!$G$2*S6721, Q6721*S6721)), 0))</f>
        <v>0</v>
      </c>
      <c r="U6721" s="133" t="str">
        <f t="shared" si="2121"/>
        <v xml:space="preserve"> </v>
      </c>
      <c r="V6721" s="134" t="str">
        <f>IFERROR(IF(O6721="%10 sınırı aşılmıştır.",L6721-T6721,IFERROR(IF(F6721="",IF(S6721=1,0,IF(L6721-S6721=0,"",L6721-S6721)),IF(Veriler!M6721="",L6721,IF(L6721*Veriler!M6721=0,"",L6721*Veriler!M6721))),L6721)),0)</f>
        <v/>
      </c>
      <c r="W6721" s="146"/>
      <c r="X6721" s="146"/>
      <c r="Y6721" s="146"/>
    </row>
    <row r="6722" spans="1:25" s="99" customFormat="1" ht="24" customHeight="1" x14ac:dyDescent="0.25">
      <c r="A6722" s="103"/>
      <c r="B6722" s="104"/>
      <c r="C6722" s="104"/>
      <c r="D6722" s="104"/>
      <c r="E6722" s="103"/>
      <c r="F6722" s="135"/>
      <c r="G6722" s="157"/>
      <c r="H6722" s="103"/>
      <c r="I6722" s="103"/>
      <c r="J6722" s="103"/>
      <c r="K6722" s="103"/>
      <c r="L6722" s="136">
        <f>SUM(L6693:L6706,L6708:L6721)</f>
        <v>0</v>
      </c>
      <c r="M6722" s="158"/>
      <c r="N6722" s="158"/>
      <c r="O6722" s="158"/>
      <c r="P6722" s="105"/>
      <c r="Q6722" s="106"/>
      <c r="R6722" s="159"/>
      <c r="S6722" s="160"/>
      <c r="T6722" s="160"/>
      <c r="U6722" s="160"/>
      <c r="V6722" s="160"/>
      <c r="W6722" s="146"/>
      <c r="X6722" s="146"/>
      <c r="Y6722" s="146"/>
    </row>
    <row r="6723" spans="1:25" s="99" customFormat="1" ht="31.5" customHeight="1" x14ac:dyDescent="0.25">
      <c r="A6723" s="103"/>
      <c r="B6723" s="104"/>
      <c r="C6723" s="104"/>
      <c r="D6723" s="104"/>
      <c r="E6723" s="103"/>
      <c r="F6723" s="135"/>
      <c r="G6723" s="157"/>
      <c r="H6723" s="103"/>
      <c r="I6723" s="103"/>
      <c r="J6723" s="103"/>
      <c r="K6723" s="103"/>
      <c r="L6723" s="161"/>
      <c r="M6723" s="158"/>
      <c r="N6723" s="158"/>
      <c r="O6723" s="158"/>
      <c r="P6723" s="105"/>
      <c r="Q6723" s="106"/>
      <c r="R6723" s="159"/>
      <c r="S6723" s="162" t="s">
        <v>57</v>
      </c>
      <c r="T6723" s="162" t="s">
        <v>57</v>
      </c>
      <c r="U6723" s="162" t="s">
        <v>57</v>
      </c>
      <c r="V6723" s="163" t="s">
        <v>58</v>
      </c>
      <c r="W6723" s="146"/>
      <c r="X6723" s="146"/>
      <c r="Y6723" s="146"/>
    </row>
    <row r="6724" spans="1:25" s="99" customFormat="1" ht="58.5" customHeight="1" x14ac:dyDescent="0.25">
      <c r="A6724" s="185" t="s">
        <v>59</v>
      </c>
      <c r="B6724" s="180"/>
      <c r="C6724" s="180"/>
      <c r="D6724" s="180"/>
      <c r="E6724" s="180"/>
      <c r="F6724" s="180"/>
      <c r="G6724" s="180"/>
      <c r="H6724" s="180"/>
      <c r="I6724" s="180"/>
      <c r="J6724" s="180"/>
      <c r="K6724" s="180"/>
      <c r="L6724" s="180"/>
      <c r="M6724" s="180"/>
      <c r="N6724" s="180"/>
      <c r="O6724" s="180"/>
      <c r="P6724" s="180"/>
      <c r="Q6724" s="180"/>
      <c r="R6724" s="176"/>
      <c r="S6724" s="137">
        <f>SUM(S6686,S6693:S6706,S6708:S6721)</f>
        <v>0</v>
      </c>
      <c r="T6724" s="137" t="str">
        <f>IF(SUM(T6693:T6706,T6708:T6721)=0," ",SUM(T6693:T6706,T6708:T6721))</f>
        <v xml:space="preserve"> </v>
      </c>
      <c r="U6724" s="137" t="str">
        <f>IF(SUM(U6693:U6706,U6708:U6721)=0," ",SUM(U6693:U6706,U6708:U6721))</f>
        <v xml:space="preserve"> </v>
      </c>
      <c r="V6724" s="137" t="str">
        <f>IF(SUM(V6693:V6706,V6708:V6721)=0," ",SUM(V6693:V6706,V6708:V6721))</f>
        <v xml:space="preserve"> </v>
      </c>
      <c r="W6724" s="146"/>
      <c r="X6724" s="164">
        <f>SUM(U6693:U6706,U6708:U6721)</f>
        <v>0</v>
      </c>
      <c r="Y6724" s="164">
        <f>SUM(V6693:V6706,V6708:V6721)</f>
        <v>0</v>
      </c>
    </row>
    <row r="6725" spans="1:25" x14ac:dyDescent="0.3">
      <c r="A6725" s="34"/>
      <c r="G6725" s="146"/>
      <c r="L6725" s="146"/>
      <c r="M6725" s="146"/>
      <c r="N6725" s="146"/>
      <c r="O6725" s="146"/>
      <c r="R6725" s="146"/>
      <c r="S6725" s="146"/>
      <c r="T6725" s="146"/>
      <c r="U6725" s="146"/>
      <c r="V6725" s="146"/>
      <c r="W6725" s="146"/>
      <c r="X6725" s="146"/>
      <c r="Y6725" s="146"/>
    </row>
    <row r="6726" spans="1:25" x14ac:dyDescent="0.3">
      <c r="A6726" s="186" t="s">
        <v>60</v>
      </c>
      <c r="B6726" s="187"/>
      <c r="C6726" s="187"/>
      <c r="D6726" s="187"/>
      <c r="E6726" s="187"/>
      <c r="F6726" s="187"/>
      <c r="G6726" s="187"/>
      <c r="H6726" s="187"/>
      <c r="I6726" s="187"/>
      <c r="J6726" s="187"/>
      <c r="K6726" s="187"/>
      <c r="L6726" s="187"/>
      <c r="M6726" s="187"/>
      <c r="N6726" s="187"/>
      <c r="O6726" s="187"/>
      <c r="P6726" s="187"/>
      <c r="Q6726" s="187"/>
      <c r="R6726" s="187"/>
      <c r="S6726" s="187"/>
      <c r="T6726" s="187"/>
      <c r="U6726" s="187"/>
      <c r="V6726" s="187"/>
      <c r="W6726" s="146"/>
      <c r="X6726" s="146"/>
      <c r="Y6726" s="146"/>
    </row>
    <row r="6727" spans="1:25" s="99" customFormat="1" ht="41.25" customHeight="1" x14ac:dyDescent="0.25">
      <c r="A6727" s="189" t="s">
        <v>38</v>
      </c>
      <c r="B6727" s="180"/>
      <c r="C6727" s="180"/>
      <c r="D6727" s="180"/>
      <c r="E6727" s="180"/>
      <c r="F6727" s="180"/>
      <c r="G6727" s="180"/>
      <c r="H6727" s="180"/>
      <c r="I6727" s="180"/>
      <c r="J6727" s="180"/>
      <c r="K6727" s="180"/>
      <c r="L6727" s="180"/>
      <c r="M6727" s="180"/>
      <c r="N6727" s="180"/>
      <c r="O6727" s="180"/>
      <c r="P6727" s="180"/>
      <c r="Q6727" s="180"/>
      <c r="R6727" s="180"/>
      <c r="S6727" s="180"/>
      <c r="T6727" s="180"/>
      <c r="U6727" s="180"/>
      <c r="V6727" s="176"/>
      <c r="W6727" s="146"/>
      <c r="X6727" s="146"/>
      <c r="Y6727" s="146"/>
    </row>
    <row r="6728" spans="1:25" s="100" customFormat="1" ht="35.25" customHeight="1" x14ac:dyDescent="0.25">
      <c r="A6728" s="179" t="s">
        <v>39</v>
      </c>
      <c r="B6728" s="180"/>
      <c r="C6728" s="180"/>
      <c r="D6728" s="180"/>
      <c r="E6728" s="180"/>
      <c r="F6728" s="180"/>
      <c r="G6728" s="180"/>
      <c r="H6728" s="180"/>
      <c r="I6728" s="180"/>
      <c r="J6728" s="180"/>
      <c r="K6728" s="180"/>
      <c r="L6728" s="180"/>
      <c r="M6728" s="180"/>
      <c r="N6728" s="180"/>
      <c r="O6728" s="180"/>
      <c r="P6728" s="180"/>
      <c r="Q6728" s="180"/>
      <c r="R6728" s="176"/>
      <c r="S6728" s="147"/>
      <c r="T6728" s="148"/>
      <c r="U6728" s="149" t="s">
        <v>40</v>
      </c>
      <c r="V6728" s="150">
        <f>V6690+1</f>
        <v>178</v>
      </c>
      <c r="W6728" s="146"/>
      <c r="X6728" s="146"/>
      <c r="Y6728" s="146"/>
    </row>
    <row r="6729" spans="1:25" s="99" customFormat="1" ht="81" customHeight="1" x14ac:dyDescent="0.25">
      <c r="A6729" s="110" t="s">
        <v>3</v>
      </c>
      <c r="B6729" s="188" t="s">
        <v>41</v>
      </c>
      <c r="C6729" s="176"/>
      <c r="D6729" s="111" t="s">
        <v>42</v>
      </c>
      <c r="E6729" s="110" t="s">
        <v>324</v>
      </c>
      <c r="F6729" s="111" t="s">
        <v>325</v>
      </c>
      <c r="G6729" s="151" t="s">
        <v>43</v>
      </c>
      <c r="H6729" s="110" t="s">
        <v>44</v>
      </c>
      <c r="I6729" s="110" t="s">
        <v>8</v>
      </c>
      <c r="J6729" s="110" t="s">
        <v>45</v>
      </c>
      <c r="K6729" s="110" t="s">
        <v>46</v>
      </c>
      <c r="L6729" s="152" t="s">
        <v>47</v>
      </c>
      <c r="M6729" s="153" t="s">
        <v>48</v>
      </c>
      <c r="N6729" s="154" t="s">
        <v>49</v>
      </c>
      <c r="O6729" s="154" t="s">
        <v>49</v>
      </c>
      <c r="P6729" s="112" t="s">
        <v>50</v>
      </c>
      <c r="Q6729" s="110" t="s">
        <v>51</v>
      </c>
      <c r="R6729" s="155" t="s">
        <v>52</v>
      </c>
      <c r="S6729" s="156" t="s">
        <v>53</v>
      </c>
      <c r="T6729" s="156" t="s">
        <v>54</v>
      </c>
      <c r="U6729" s="152" t="s">
        <v>54</v>
      </c>
      <c r="V6729" s="152" t="s">
        <v>55</v>
      </c>
      <c r="W6729" s="146"/>
      <c r="X6729" s="146"/>
      <c r="Y6729" s="146"/>
    </row>
    <row r="6730" spans="1:25" s="99" customFormat="1" ht="45" customHeight="1" x14ac:dyDescent="0.25">
      <c r="A6730" s="101"/>
      <c r="B6730" s="177" t="s">
        <v>56</v>
      </c>
      <c r="C6730" s="178"/>
      <c r="D6730" s="102"/>
      <c r="E6730" s="170"/>
      <c r="F6730" s="102"/>
      <c r="G6730" s="95"/>
      <c r="H6730" s="102"/>
      <c r="I6730" s="102"/>
      <c r="J6730" s="102"/>
      <c r="K6730" s="102"/>
      <c r="L6730" s="95"/>
      <c r="M6730" s="95"/>
      <c r="N6730" s="95"/>
      <c r="O6730" s="95"/>
      <c r="P6730" s="102"/>
      <c r="Q6730" s="102"/>
      <c r="R6730" s="190"/>
      <c r="S6730" s="184"/>
      <c r="T6730" s="95"/>
      <c r="U6730" s="95"/>
      <c r="V6730" s="95"/>
      <c r="W6730" s="146"/>
      <c r="X6730" s="146"/>
      <c r="Y6730" s="146"/>
    </row>
    <row r="6731" spans="1:25" s="99" customFormat="1" ht="54.75" customHeight="1" x14ac:dyDescent="0.25">
      <c r="A6731" s="96">
        <f>A6721+1</f>
        <v>4957</v>
      </c>
      <c r="B6731" s="181"/>
      <c r="C6731" s="182"/>
      <c r="D6731" s="113"/>
      <c r="E6731" s="115"/>
      <c r="F6731" s="174"/>
      <c r="G6731" s="114" t="str">
        <f t="shared" ref="G6731:G6744" si="2123">IF(AND(F6731&lt;&gt;"",V6731&lt;&gt;"",L6731&lt;&gt;0),V6731/L6731,"")</f>
        <v/>
      </c>
      <c r="H6731" s="115"/>
      <c r="I6731" s="115"/>
      <c r="J6731" s="115"/>
      <c r="K6731" s="115"/>
      <c r="L6731" s="133" t="str">
        <f t="shared" ref="L6731:L6744" si="2124">IF(AND(H6731&lt;&gt;0, J6731&lt;&gt;0, K6731&lt;&gt;0), H6731*J6731*K6731, "")</f>
        <v/>
      </c>
      <c r="M6731" s="116" t="str">
        <f>IF(L6731="", "", L6731/Veriler!$X$1)</f>
        <v/>
      </c>
      <c r="N6731" s="116" t="str">
        <f>IF(F6731&lt;&gt;"", "İthal Girdi", IF(Veriler!T6731="", "", IF(Veriler!S6731="H", "%0,5 üzerindedir", IF(Veriler!T6731&gt;0.1, "%10 sınırı aşılmıştır.", "Uygun"))))</f>
        <v>%0,5 üzerindedir</v>
      </c>
      <c r="O6731" s="116" t="str">
        <f t="shared" ref="O6731:O6744" si="2125">IF(M6731=""," ",N6731)</f>
        <v xml:space="preserve"> </v>
      </c>
      <c r="P6731" s="117"/>
      <c r="Q6731" s="118"/>
      <c r="R6731" s="119" t="str">
        <f t="shared" ref="R6731:R6744" si="2126">IFERROR(IF(AND(T6731&lt;&gt;"",L6731&lt;&gt;"",L6731&lt;&gt;0,T6731&lt;&gt;0),T6731/L6731,"")," ")</f>
        <v/>
      </c>
      <c r="S6731" s="133">
        <f>IFERROR(IF(M6731&lt;=0.005,IF(F6731="",L6731,0),IF(F6731&lt;&gt;"",0,IF(P6731="",0,IF(P6731="H",0,IF(Q6731&lt;Veriler!$G$2,L6731*Veriler!$G$2,L6731*Q6731)))))," ")</f>
        <v>0</v>
      </c>
      <c r="T6731" s="133">
        <f>IF(Veriler!T6731&lt;=0.1, S6731, IF(AND(Veriler!T6731&gt;0.1, F6731="", P6731="E"), IF(Q6731&gt;Veriler!$G$2, Q6731*S6731, IF(Q6731&lt;Veriler!$G$2, Veriler!$G$2*S6731, Q6731*S6731)), 0))</f>
        <v>0</v>
      </c>
      <c r="U6731" s="133" t="str">
        <f t="shared" ref="U6731:U6744" si="2127">IF(T6731=0," ",T6731)</f>
        <v xml:space="preserve"> </v>
      </c>
      <c r="V6731" s="134" t="str">
        <f>IFERROR(IF(O6731="%10 sınırı aşılmıştır.",L6731-T6731,IFERROR(IF(F6731="",IF(S6731=1,0,IF(L6731-S6731=0,"",L6731-S6731)),IF(Veriler!M6731="",L6731,IF(L6731*Veriler!M6731=0,"",L6731*Veriler!M6731))),L6731)),0)</f>
        <v/>
      </c>
      <c r="W6731" s="146"/>
      <c r="X6731" s="146"/>
      <c r="Y6731" s="146"/>
    </row>
    <row r="6732" spans="1:25" s="99" customFormat="1" ht="54.75" customHeight="1" x14ac:dyDescent="0.25">
      <c r="A6732" s="96">
        <f t="shared" ref="A6732:A6744" si="2128">A6731+1</f>
        <v>4958</v>
      </c>
      <c r="B6732" s="175"/>
      <c r="C6732" s="176"/>
      <c r="D6732" s="113"/>
      <c r="E6732" s="115"/>
      <c r="F6732" s="174"/>
      <c r="G6732" s="114" t="str">
        <f t="shared" si="2123"/>
        <v/>
      </c>
      <c r="H6732" s="115"/>
      <c r="I6732" s="115"/>
      <c r="J6732" s="115"/>
      <c r="K6732" s="115"/>
      <c r="L6732" s="133" t="str">
        <f t="shared" si="2124"/>
        <v/>
      </c>
      <c r="M6732" s="116" t="str">
        <f>IF(L6732="", "", L6732/Veriler!$X$1)</f>
        <v/>
      </c>
      <c r="N6732" s="116" t="str">
        <f>IF(F6732&lt;&gt;"", "İthal Girdi", IF(Veriler!T6732="", "", IF(Veriler!S6732="H", "%0,5 üzerindedir", IF(Veriler!T6732&gt;0.1, "%10 sınırı aşılmıştır.", "Uygun"))))</f>
        <v>%0,5 üzerindedir</v>
      </c>
      <c r="O6732" s="116" t="str">
        <f t="shared" si="2125"/>
        <v xml:space="preserve"> </v>
      </c>
      <c r="P6732" s="117"/>
      <c r="Q6732" s="118"/>
      <c r="R6732" s="119" t="str">
        <f t="shared" si="2126"/>
        <v/>
      </c>
      <c r="S6732" s="133">
        <f>IFERROR(IF(M6732&lt;=0.005,IF(F6732="",L6732,0),IF(F6732&lt;&gt;"",0,IF(P6732="",0,IF(P6732="H",0,IF(Q6732&lt;Veriler!$G$2,L6732*Veriler!$G$2,L6732*Q6732)))))," ")</f>
        <v>0</v>
      </c>
      <c r="T6732" s="133">
        <f>IF(Veriler!T6732&lt;=0.1, S6732, IF(AND(Veriler!T6732&gt;0.1, F6732="", P6732="E"), IF(Q6732&gt;Veriler!$G$2, Q6732*S6732, IF(Q6732&lt;Veriler!$G$2, Veriler!$G$2*S6732, Q6732*S6732)), 0))</f>
        <v>0</v>
      </c>
      <c r="U6732" s="133" t="str">
        <f t="shared" si="2127"/>
        <v xml:space="preserve"> </v>
      </c>
      <c r="V6732" s="134" t="str">
        <f>IFERROR(IF(O6732="%10 sınırı aşılmıştır.",L6732-T6732,IFERROR(IF(F6732="",IF(S6732=1,0,IF(L6732-S6732=0,"",L6732-S6732)),IF(Veriler!M6732="",L6732,IF(L6732*Veriler!M6732=0,"",L6732*Veriler!M6732))),L6732)),0)</f>
        <v/>
      </c>
      <c r="W6732" s="146"/>
      <c r="X6732" s="146"/>
      <c r="Y6732" s="146"/>
    </row>
    <row r="6733" spans="1:25" s="99" customFormat="1" ht="54.75" customHeight="1" x14ac:dyDescent="0.25">
      <c r="A6733" s="96">
        <f t="shared" si="2128"/>
        <v>4959</v>
      </c>
      <c r="B6733" s="175"/>
      <c r="C6733" s="176"/>
      <c r="D6733" s="113"/>
      <c r="E6733" s="115"/>
      <c r="F6733" s="174"/>
      <c r="G6733" s="114" t="str">
        <f t="shared" si="2123"/>
        <v/>
      </c>
      <c r="H6733" s="115"/>
      <c r="I6733" s="115"/>
      <c r="J6733" s="115"/>
      <c r="K6733" s="115"/>
      <c r="L6733" s="133" t="str">
        <f t="shared" si="2124"/>
        <v/>
      </c>
      <c r="M6733" s="116" t="str">
        <f>IF(L6733="", "", L6733/Veriler!$X$1)</f>
        <v/>
      </c>
      <c r="N6733" s="116" t="str">
        <f>IF(F6733&lt;&gt;"", "İthal Girdi", IF(Veriler!T6733="", "", IF(Veriler!S6733="H", "%0,5 üzerindedir", IF(Veriler!T6733&gt;0.1, "%10 sınırı aşılmıştır.", "Uygun"))))</f>
        <v>%0,5 üzerindedir</v>
      </c>
      <c r="O6733" s="116" t="str">
        <f t="shared" si="2125"/>
        <v xml:space="preserve"> </v>
      </c>
      <c r="P6733" s="117"/>
      <c r="Q6733" s="118"/>
      <c r="R6733" s="119" t="str">
        <f t="shared" si="2126"/>
        <v/>
      </c>
      <c r="S6733" s="133">
        <f>IFERROR(IF(M6733&lt;=0.005,IF(F6733="",L6733,0),IF(F6733&lt;&gt;"",0,IF(P6733="",0,IF(P6733="H",0,IF(Q6733&lt;Veriler!$G$2,L6733*Veriler!$G$2,L6733*Q6733)))))," ")</f>
        <v>0</v>
      </c>
      <c r="T6733" s="133">
        <f>IF(Veriler!T6733&lt;=0.1, S6733, IF(AND(Veriler!T6733&gt;0.1, F6733="", P6733="E"), IF(Q6733&gt;Veriler!$G$2, Q6733*S6733, IF(Q6733&lt;Veriler!$G$2, Veriler!$G$2*S6733, Q6733*S6733)), 0))</f>
        <v>0</v>
      </c>
      <c r="U6733" s="133" t="str">
        <f t="shared" si="2127"/>
        <v xml:space="preserve"> </v>
      </c>
      <c r="V6733" s="134" t="str">
        <f>IFERROR(IF(O6733="%10 sınırı aşılmıştır.",L6733-T6733,IFERROR(IF(F6733="",IF(S6733=1,0,IF(L6733-S6733=0,"",L6733-S6733)),IF(Veriler!M6733="",L6733,IF(L6733*Veriler!M6733=0,"",L6733*Veriler!M6733))),L6733)),0)</f>
        <v/>
      </c>
      <c r="W6733" s="146"/>
      <c r="X6733" s="146"/>
      <c r="Y6733" s="146"/>
    </row>
    <row r="6734" spans="1:25" s="99" customFormat="1" ht="54.75" customHeight="1" x14ac:dyDescent="0.25">
      <c r="A6734" s="96">
        <f t="shared" si="2128"/>
        <v>4960</v>
      </c>
      <c r="B6734" s="175"/>
      <c r="C6734" s="176"/>
      <c r="D6734" s="113"/>
      <c r="E6734" s="115"/>
      <c r="F6734" s="174"/>
      <c r="G6734" s="114" t="str">
        <f t="shared" si="2123"/>
        <v/>
      </c>
      <c r="H6734" s="115"/>
      <c r="I6734" s="115"/>
      <c r="J6734" s="115"/>
      <c r="K6734" s="115"/>
      <c r="L6734" s="133" t="str">
        <f t="shared" si="2124"/>
        <v/>
      </c>
      <c r="M6734" s="116" t="str">
        <f>IF(L6734="", "", L6734/Veriler!$X$1)</f>
        <v/>
      </c>
      <c r="N6734" s="116" t="str">
        <f>IF(F6734&lt;&gt;"", "İthal Girdi", IF(Veriler!T6734="", "", IF(Veriler!S6734="H", "%0,5 üzerindedir", IF(Veriler!T6734&gt;0.1, "%10 sınırı aşılmıştır.", "Uygun"))))</f>
        <v>%0,5 üzerindedir</v>
      </c>
      <c r="O6734" s="116" t="str">
        <f t="shared" si="2125"/>
        <v xml:space="preserve"> </v>
      </c>
      <c r="P6734" s="117"/>
      <c r="Q6734" s="118"/>
      <c r="R6734" s="119" t="str">
        <f t="shared" si="2126"/>
        <v/>
      </c>
      <c r="S6734" s="133">
        <f>IFERROR(IF(M6734&lt;=0.005,IF(F6734="",L6734,0),IF(F6734&lt;&gt;"",0,IF(P6734="",0,IF(P6734="H",0,IF(Q6734&lt;Veriler!$G$2,L6734*Veriler!$G$2,L6734*Q6734)))))," ")</f>
        <v>0</v>
      </c>
      <c r="T6734" s="133">
        <f>IF(Veriler!T6734&lt;=0.1, S6734, IF(AND(Veriler!T6734&gt;0.1, F6734="", P6734="E"), IF(Q6734&gt;Veriler!$G$2, Q6734*S6734, IF(Q6734&lt;Veriler!$G$2, Veriler!$G$2*S6734, Q6734*S6734)), 0))</f>
        <v>0</v>
      </c>
      <c r="U6734" s="133" t="str">
        <f t="shared" si="2127"/>
        <v xml:space="preserve"> </v>
      </c>
      <c r="V6734" s="134" t="str">
        <f>IFERROR(IF(O6734="%10 sınırı aşılmıştır.",L6734-T6734,IFERROR(IF(F6734="",IF(S6734=1,0,IF(L6734-S6734=0,"",L6734-S6734)),IF(Veriler!M6734="",L6734,IF(L6734*Veriler!M6734=0,"",L6734*Veriler!M6734))),L6734)),0)</f>
        <v/>
      </c>
      <c r="W6734" s="146"/>
      <c r="X6734" s="146"/>
      <c r="Y6734" s="146"/>
    </row>
    <row r="6735" spans="1:25" s="99" customFormat="1" ht="54.75" customHeight="1" x14ac:dyDescent="0.25">
      <c r="A6735" s="96">
        <f t="shared" si="2128"/>
        <v>4961</v>
      </c>
      <c r="B6735" s="175"/>
      <c r="C6735" s="176"/>
      <c r="D6735" s="113"/>
      <c r="E6735" s="115"/>
      <c r="F6735" s="174"/>
      <c r="G6735" s="114" t="str">
        <f t="shared" si="2123"/>
        <v/>
      </c>
      <c r="H6735" s="115"/>
      <c r="I6735" s="115"/>
      <c r="J6735" s="115"/>
      <c r="K6735" s="115"/>
      <c r="L6735" s="133" t="str">
        <f t="shared" si="2124"/>
        <v/>
      </c>
      <c r="M6735" s="116" t="str">
        <f>IF(L6735="", "", L6735/Veriler!$X$1)</f>
        <v/>
      </c>
      <c r="N6735" s="116" t="str">
        <f>IF(F6735&lt;&gt;"", "İthal Girdi", IF(Veriler!T6735="", "", IF(Veriler!S6735="H", "%0,5 üzerindedir", IF(Veriler!T6735&gt;0.1, "%10 sınırı aşılmıştır.", "Uygun"))))</f>
        <v>%0,5 üzerindedir</v>
      </c>
      <c r="O6735" s="116" t="str">
        <f t="shared" si="2125"/>
        <v xml:space="preserve"> </v>
      </c>
      <c r="P6735" s="117"/>
      <c r="Q6735" s="118"/>
      <c r="R6735" s="119" t="str">
        <f t="shared" si="2126"/>
        <v/>
      </c>
      <c r="S6735" s="133">
        <f>IFERROR(IF(M6735&lt;=0.005,IF(F6735="",L6735,0),IF(F6735&lt;&gt;"",0,IF(P6735="",0,IF(P6735="H",0,IF(Q6735&lt;Veriler!$G$2,L6735*Veriler!$G$2,L6735*Q6735)))))," ")</f>
        <v>0</v>
      </c>
      <c r="T6735" s="133">
        <f>IF(Veriler!T6735&lt;=0.1, S6735, IF(AND(Veriler!T6735&gt;0.1, F6735="", P6735="E"), IF(Q6735&gt;Veriler!$G$2, Q6735*S6735, IF(Q6735&lt;Veriler!$G$2, Veriler!$G$2*S6735, Q6735*S6735)), 0))</f>
        <v>0</v>
      </c>
      <c r="U6735" s="133" t="str">
        <f t="shared" si="2127"/>
        <v xml:space="preserve"> </v>
      </c>
      <c r="V6735" s="134" t="str">
        <f>IFERROR(IF(O6735="%10 sınırı aşılmıştır.",L6735-T6735,IFERROR(IF(F6735="",IF(S6735=1,0,IF(L6735-S6735=0,"",L6735-S6735)),IF(Veriler!M6735="",L6735,IF(L6735*Veriler!M6735=0,"",L6735*Veriler!M6735))),L6735)),0)</f>
        <v/>
      </c>
      <c r="W6735" s="146"/>
      <c r="X6735" s="146"/>
      <c r="Y6735" s="146"/>
    </row>
    <row r="6736" spans="1:25" s="99" customFormat="1" ht="54.75" customHeight="1" x14ac:dyDescent="0.25">
      <c r="A6736" s="96">
        <f t="shared" si="2128"/>
        <v>4962</v>
      </c>
      <c r="B6736" s="175"/>
      <c r="C6736" s="176"/>
      <c r="D6736" s="113"/>
      <c r="E6736" s="115"/>
      <c r="F6736" s="174"/>
      <c r="G6736" s="114" t="str">
        <f t="shared" si="2123"/>
        <v/>
      </c>
      <c r="H6736" s="115"/>
      <c r="I6736" s="115"/>
      <c r="J6736" s="115"/>
      <c r="K6736" s="115"/>
      <c r="L6736" s="133" t="str">
        <f t="shared" si="2124"/>
        <v/>
      </c>
      <c r="M6736" s="116" t="str">
        <f>IF(L6736="", "", L6736/Veriler!$X$1)</f>
        <v/>
      </c>
      <c r="N6736" s="116" t="str">
        <f>IF(F6736&lt;&gt;"", "İthal Girdi", IF(Veriler!T6736="", "", IF(Veriler!S6736="H", "%0,5 üzerindedir", IF(Veriler!T6736&gt;0.1, "%10 sınırı aşılmıştır.", "Uygun"))))</f>
        <v>%0,5 üzerindedir</v>
      </c>
      <c r="O6736" s="116" t="str">
        <f t="shared" si="2125"/>
        <v xml:space="preserve"> </v>
      </c>
      <c r="P6736" s="117"/>
      <c r="Q6736" s="118"/>
      <c r="R6736" s="119" t="str">
        <f t="shared" si="2126"/>
        <v/>
      </c>
      <c r="S6736" s="133">
        <f>IFERROR(IF(M6736&lt;=0.005,IF(F6736="",L6736,0),IF(F6736&lt;&gt;"",0,IF(P6736="",0,IF(P6736="H",0,IF(Q6736&lt;Veriler!$G$2,L6736*Veriler!$G$2,L6736*Q6736)))))," ")</f>
        <v>0</v>
      </c>
      <c r="T6736" s="133">
        <f>IF(Veriler!T6736&lt;=0.1, S6736, IF(AND(Veriler!T6736&gt;0.1, F6736="", P6736="E"), IF(Q6736&gt;Veriler!$G$2, Q6736*S6736, IF(Q6736&lt;Veriler!$G$2, Veriler!$G$2*S6736, Q6736*S6736)), 0))</f>
        <v>0</v>
      </c>
      <c r="U6736" s="133" t="str">
        <f t="shared" si="2127"/>
        <v xml:space="preserve"> </v>
      </c>
      <c r="V6736" s="134" t="str">
        <f>IFERROR(IF(O6736="%10 sınırı aşılmıştır.",L6736-T6736,IFERROR(IF(F6736="",IF(S6736=1,0,IF(L6736-S6736=0,"",L6736-S6736)),IF(Veriler!M6736="",L6736,IF(L6736*Veriler!M6736=0,"",L6736*Veriler!M6736))),L6736)),0)</f>
        <v/>
      </c>
      <c r="W6736" s="146"/>
      <c r="X6736" s="146"/>
      <c r="Y6736" s="146"/>
    </row>
    <row r="6737" spans="1:25" s="99" customFormat="1" ht="54.75" customHeight="1" x14ac:dyDescent="0.25">
      <c r="A6737" s="96">
        <f t="shared" si="2128"/>
        <v>4963</v>
      </c>
      <c r="B6737" s="175"/>
      <c r="C6737" s="176"/>
      <c r="D6737" s="113"/>
      <c r="E6737" s="115"/>
      <c r="F6737" s="174"/>
      <c r="G6737" s="114" t="str">
        <f t="shared" si="2123"/>
        <v/>
      </c>
      <c r="H6737" s="115"/>
      <c r="I6737" s="115"/>
      <c r="J6737" s="115"/>
      <c r="K6737" s="115"/>
      <c r="L6737" s="133" t="str">
        <f t="shared" si="2124"/>
        <v/>
      </c>
      <c r="M6737" s="116" t="str">
        <f>IF(L6737="", "", L6737/Veriler!$X$1)</f>
        <v/>
      </c>
      <c r="N6737" s="116" t="str">
        <f>IF(F6737&lt;&gt;"", "İthal Girdi", IF(Veriler!T6737="", "", IF(Veriler!S6737="H", "%0,5 üzerindedir", IF(Veriler!T6737&gt;0.1, "%10 sınırı aşılmıştır.", "Uygun"))))</f>
        <v>%0,5 üzerindedir</v>
      </c>
      <c r="O6737" s="116" t="str">
        <f t="shared" si="2125"/>
        <v xml:space="preserve"> </v>
      </c>
      <c r="P6737" s="117"/>
      <c r="Q6737" s="118"/>
      <c r="R6737" s="119" t="str">
        <f t="shared" si="2126"/>
        <v/>
      </c>
      <c r="S6737" s="133">
        <f>IFERROR(IF(M6737&lt;=0.005,IF(F6737="",L6737,0),IF(F6737&lt;&gt;"",0,IF(P6737="",0,IF(P6737="H",0,IF(Q6737&lt;Veriler!$G$2,L6737*Veriler!$G$2,L6737*Q6737)))))," ")</f>
        <v>0</v>
      </c>
      <c r="T6737" s="133">
        <f>IF(Veriler!T6737&lt;=0.1, S6737, IF(AND(Veriler!T6737&gt;0.1, F6737="", P6737="E"), IF(Q6737&gt;Veriler!$G$2, Q6737*S6737, IF(Q6737&lt;Veriler!$G$2, Veriler!$G$2*S6737, Q6737*S6737)), 0))</f>
        <v>0</v>
      </c>
      <c r="U6737" s="133" t="str">
        <f t="shared" si="2127"/>
        <v xml:space="preserve"> </v>
      </c>
      <c r="V6737" s="134" t="str">
        <f>IFERROR(IF(O6737="%10 sınırı aşılmıştır.",L6737-T6737,IFERROR(IF(F6737="",IF(S6737=1,0,IF(L6737-S6737=0,"",L6737-S6737)),IF(Veriler!M6737="",L6737,IF(L6737*Veriler!M6737=0,"",L6737*Veriler!M6737))),L6737)),0)</f>
        <v/>
      </c>
      <c r="W6737" s="146"/>
      <c r="X6737" s="146"/>
      <c r="Y6737" s="146"/>
    </row>
    <row r="6738" spans="1:25" s="99" customFormat="1" ht="54.75" customHeight="1" x14ac:dyDescent="0.25">
      <c r="A6738" s="96">
        <f t="shared" si="2128"/>
        <v>4964</v>
      </c>
      <c r="B6738" s="175"/>
      <c r="C6738" s="176"/>
      <c r="D6738" s="113"/>
      <c r="E6738" s="115"/>
      <c r="F6738" s="174"/>
      <c r="G6738" s="114" t="str">
        <f t="shared" si="2123"/>
        <v/>
      </c>
      <c r="H6738" s="115"/>
      <c r="I6738" s="115"/>
      <c r="J6738" s="115"/>
      <c r="K6738" s="115"/>
      <c r="L6738" s="133" t="str">
        <f t="shared" si="2124"/>
        <v/>
      </c>
      <c r="M6738" s="116" t="str">
        <f>IF(L6738="", "", L6738/Veriler!$X$1)</f>
        <v/>
      </c>
      <c r="N6738" s="116" t="str">
        <f>IF(F6738&lt;&gt;"", "İthal Girdi", IF(Veriler!T6738="", "", IF(Veriler!S6738="H", "%0,5 üzerindedir", IF(Veriler!T6738&gt;0.1, "%10 sınırı aşılmıştır.", "Uygun"))))</f>
        <v>%0,5 üzerindedir</v>
      </c>
      <c r="O6738" s="116" t="str">
        <f t="shared" si="2125"/>
        <v xml:space="preserve"> </v>
      </c>
      <c r="P6738" s="117"/>
      <c r="Q6738" s="118"/>
      <c r="R6738" s="119" t="str">
        <f t="shared" si="2126"/>
        <v/>
      </c>
      <c r="S6738" s="133">
        <f>IFERROR(IF(M6738&lt;=0.005,IF(F6738="",L6738,0),IF(F6738&lt;&gt;"",0,IF(P6738="",0,IF(P6738="H",0,IF(Q6738&lt;Veriler!$G$2,L6738*Veriler!$G$2,L6738*Q6738)))))," ")</f>
        <v>0</v>
      </c>
      <c r="T6738" s="133">
        <f>IF(Veriler!T6738&lt;=0.1, S6738, IF(AND(Veriler!T6738&gt;0.1, F6738="", P6738="E"), IF(Q6738&gt;Veriler!$G$2, Q6738*S6738, IF(Q6738&lt;Veriler!$G$2, Veriler!$G$2*S6738, Q6738*S6738)), 0))</f>
        <v>0</v>
      </c>
      <c r="U6738" s="133" t="str">
        <f t="shared" si="2127"/>
        <v xml:space="preserve"> </v>
      </c>
      <c r="V6738" s="134" t="str">
        <f>IFERROR(IF(O6738="%10 sınırı aşılmıştır.",L6738-T6738,IFERROR(IF(F6738="",IF(S6738=1,0,IF(L6738-S6738=0,"",L6738-S6738)),IF(Veriler!M6738="",L6738,IF(L6738*Veriler!M6738=0,"",L6738*Veriler!M6738))),L6738)),0)</f>
        <v/>
      </c>
      <c r="W6738" s="146"/>
      <c r="X6738" s="146"/>
      <c r="Y6738" s="146"/>
    </row>
    <row r="6739" spans="1:25" s="99" customFormat="1" ht="54.75" customHeight="1" x14ac:dyDescent="0.25">
      <c r="A6739" s="96">
        <f t="shared" si="2128"/>
        <v>4965</v>
      </c>
      <c r="B6739" s="175"/>
      <c r="C6739" s="176"/>
      <c r="D6739" s="113"/>
      <c r="E6739" s="115"/>
      <c r="F6739" s="174"/>
      <c r="G6739" s="114" t="str">
        <f t="shared" si="2123"/>
        <v/>
      </c>
      <c r="H6739" s="115"/>
      <c r="I6739" s="115"/>
      <c r="J6739" s="115"/>
      <c r="K6739" s="115"/>
      <c r="L6739" s="133" t="str">
        <f t="shared" si="2124"/>
        <v/>
      </c>
      <c r="M6739" s="116" t="str">
        <f>IF(L6739="", "", L6739/Veriler!$X$1)</f>
        <v/>
      </c>
      <c r="N6739" s="116" t="str">
        <f>IF(F6739&lt;&gt;"", "İthal Girdi", IF(Veriler!T6739="", "", IF(Veriler!S6739="H", "%0,5 üzerindedir", IF(Veriler!T6739&gt;0.1, "%10 sınırı aşılmıştır.", "Uygun"))))</f>
        <v>%0,5 üzerindedir</v>
      </c>
      <c r="O6739" s="116" t="str">
        <f t="shared" si="2125"/>
        <v xml:space="preserve"> </v>
      </c>
      <c r="P6739" s="117"/>
      <c r="Q6739" s="118"/>
      <c r="R6739" s="119" t="str">
        <f t="shared" si="2126"/>
        <v/>
      </c>
      <c r="S6739" s="133">
        <f>IFERROR(IF(M6739&lt;=0.005,IF(F6739="",L6739,0),IF(F6739&lt;&gt;"",0,IF(P6739="",0,IF(P6739="H",0,IF(Q6739&lt;Veriler!$G$2,L6739*Veriler!$G$2,L6739*Q6739)))))," ")</f>
        <v>0</v>
      </c>
      <c r="T6739" s="133">
        <f>IF(Veriler!T6739&lt;=0.1, S6739, IF(AND(Veriler!T6739&gt;0.1, F6739="", P6739="E"), IF(Q6739&gt;Veriler!$G$2, Q6739*S6739, IF(Q6739&lt;Veriler!$G$2, Veriler!$G$2*S6739, Q6739*S6739)), 0))</f>
        <v>0</v>
      </c>
      <c r="U6739" s="133" t="str">
        <f t="shared" si="2127"/>
        <v xml:space="preserve"> </v>
      </c>
      <c r="V6739" s="134" t="str">
        <f>IFERROR(IF(O6739="%10 sınırı aşılmıştır.",L6739-T6739,IFERROR(IF(F6739="",IF(S6739=1,0,IF(L6739-S6739=0,"",L6739-S6739)),IF(Veriler!M6739="",L6739,IF(L6739*Veriler!M6739=0,"",L6739*Veriler!M6739))),L6739)),0)</f>
        <v/>
      </c>
      <c r="W6739" s="146"/>
      <c r="X6739" s="146"/>
      <c r="Y6739" s="146"/>
    </row>
    <row r="6740" spans="1:25" s="99" customFormat="1" ht="54.75" customHeight="1" x14ac:dyDescent="0.25">
      <c r="A6740" s="96">
        <f t="shared" si="2128"/>
        <v>4966</v>
      </c>
      <c r="B6740" s="175"/>
      <c r="C6740" s="176"/>
      <c r="D6740" s="113"/>
      <c r="E6740" s="115"/>
      <c r="F6740" s="174"/>
      <c r="G6740" s="114" t="str">
        <f t="shared" si="2123"/>
        <v/>
      </c>
      <c r="H6740" s="115"/>
      <c r="I6740" s="115"/>
      <c r="J6740" s="115"/>
      <c r="K6740" s="115"/>
      <c r="L6740" s="133" t="str">
        <f t="shared" si="2124"/>
        <v/>
      </c>
      <c r="M6740" s="116" t="str">
        <f>IF(L6740="", "", L6740/Veriler!$X$1)</f>
        <v/>
      </c>
      <c r="N6740" s="116" t="str">
        <f>IF(F6740&lt;&gt;"", "İthal Girdi", IF(Veriler!T6740="", "", IF(Veriler!S6740="H", "%0,5 üzerindedir", IF(Veriler!T6740&gt;0.1, "%10 sınırı aşılmıştır.", "Uygun"))))</f>
        <v>%0,5 üzerindedir</v>
      </c>
      <c r="O6740" s="116" t="str">
        <f t="shared" si="2125"/>
        <v xml:space="preserve"> </v>
      </c>
      <c r="P6740" s="117"/>
      <c r="Q6740" s="118"/>
      <c r="R6740" s="119" t="str">
        <f t="shared" si="2126"/>
        <v/>
      </c>
      <c r="S6740" s="133">
        <f>IFERROR(IF(M6740&lt;=0.005,IF(F6740="",L6740,0),IF(F6740&lt;&gt;"",0,IF(P6740="",0,IF(P6740="H",0,IF(Q6740&lt;Veriler!$G$2,L6740*Veriler!$G$2,L6740*Q6740)))))," ")</f>
        <v>0</v>
      </c>
      <c r="T6740" s="133">
        <f>IF(Veriler!T6740&lt;=0.1, S6740, IF(AND(Veriler!T6740&gt;0.1, F6740="", P6740="E"), IF(Q6740&gt;Veriler!$G$2, Q6740*S6740, IF(Q6740&lt;Veriler!$G$2, Veriler!$G$2*S6740, Q6740*S6740)), 0))</f>
        <v>0</v>
      </c>
      <c r="U6740" s="133" t="str">
        <f t="shared" si="2127"/>
        <v xml:space="preserve"> </v>
      </c>
      <c r="V6740" s="134" t="str">
        <f>IFERROR(IF(O6740="%10 sınırı aşılmıştır.",L6740-T6740,IFERROR(IF(F6740="",IF(S6740=1,0,IF(L6740-S6740=0,"",L6740-S6740)),IF(Veriler!M6740="",L6740,IF(L6740*Veriler!M6740=0,"",L6740*Veriler!M6740))),L6740)),0)</f>
        <v/>
      </c>
      <c r="W6740" s="146"/>
      <c r="X6740" s="146"/>
      <c r="Y6740" s="146"/>
    </row>
    <row r="6741" spans="1:25" s="99" customFormat="1" ht="54.75" customHeight="1" x14ac:dyDescent="0.25">
      <c r="A6741" s="96">
        <f t="shared" si="2128"/>
        <v>4967</v>
      </c>
      <c r="B6741" s="175"/>
      <c r="C6741" s="176"/>
      <c r="D6741" s="113"/>
      <c r="E6741" s="115"/>
      <c r="F6741" s="174"/>
      <c r="G6741" s="114" t="str">
        <f t="shared" si="2123"/>
        <v/>
      </c>
      <c r="H6741" s="115"/>
      <c r="I6741" s="115"/>
      <c r="J6741" s="115"/>
      <c r="K6741" s="115"/>
      <c r="L6741" s="133" t="str">
        <f t="shared" si="2124"/>
        <v/>
      </c>
      <c r="M6741" s="116" t="str">
        <f>IF(L6741="", "", L6741/Veriler!$X$1)</f>
        <v/>
      </c>
      <c r="N6741" s="116" t="str">
        <f>IF(F6741&lt;&gt;"", "İthal Girdi", IF(Veriler!T6741="", "", IF(Veriler!S6741="H", "%0,5 üzerindedir", IF(Veriler!T6741&gt;0.1, "%10 sınırı aşılmıştır.", "Uygun"))))</f>
        <v>%0,5 üzerindedir</v>
      </c>
      <c r="O6741" s="116" t="str">
        <f t="shared" si="2125"/>
        <v xml:space="preserve"> </v>
      </c>
      <c r="P6741" s="117"/>
      <c r="Q6741" s="118"/>
      <c r="R6741" s="119" t="str">
        <f t="shared" si="2126"/>
        <v/>
      </c>
      <c r="S6741" s="133">
        <f>IFERROR(IF(M6741&lt;=0.005,IF(F6741="",L6741,0),IF(F6741&lt;&gt;"",0,IF(P6741="",0,IF(P6741="H",0,IF(Q6741&lt;Veriler!$G$2,L6741*Veriler!$G$2,L6741*Q6741)))))," ")</f>
        <v>0</v>
      </c>
      <c r="T6741" s="133">
        <f>IF(Veriler!T6741&lt;=0.1, S6741, IF(AND(Veriler!T6741&gt;0.1, F6741="", P6741="E"), IF(Q6741&gt;Veriler!$G$2, Q6741*S6741, IF(Q6741&lt;Veriler!$G$2, Veriler!$G$2*S6741, Q6741*S6741)), 0))</f>
        <v>0</v>
      </c>
      <c r="U6741" s="133" t="str">
        <f t="shared" si="2127"/>
        <v xml:space="preserve"> </v>
      </c>
      <c r="V6741" s="134" t="str">
        <f>IFERROR(IF(O6741="%10 sınırı aşılmıştır.",L6741-T6741,IFERROR(IF(F6741="",IF(S6741=1,0,IF(L6741-S6741=0,"",L6741-S6741)),IF(Veriler!M6741="",L6741,IF(L6741*Veriler!M6741=0,"",L6741*Veriler!M6741))),L6741)),0)</f>
        <v/>
      </c>
      <c r="W6741" s="146"/>
      <c r="X6741" s="146"/>
      <c r="Y6741" s="146"/>
    </row>
    <row r="6742" spans="1:25" s="99" customFormat="1" ht="54.75" customHeight="1" x14ac:dyDescent="0.25">
      <c r="A6742" s="96">
        <f t="shared" si="2128"/>
        <v>4968</v>
      </c>
      <c r="B6742" s="175"/>
      <c r="C6742" s="176"/>
      <c r="D6742" s="113"/>
      <c r="E6742" s="115"/>
      <c r="F6742" s="174"/>
      <c r="G6742" s="114" t="str">
        <f t="shared" si="2123"/>
        <v/>
      </c>
      <c r="H6742" s="115"/>
      <c r="I6742" s="115"/>
      <c r="J6742" s="115"/>
      <c r="K6742" s="115"/>
      <c r="L6742" s="133" t="str">
        <f t="shared" si="2124"/>
        <v/>
      </c>
      <c r="M6742" s="116" t="str">
        <f>IF(L6742="", "", L6742/Veriler!$X$1)</f>
        <v/>
      </c>
      <c r="N6742" s="116" t="str">
        <f>IF(F6742&lt;&gt;"", "İthal Girdi", IF(Veriler!T6742="", "", IF(Veriler!S6742="H", "%0,5 üzerindedir", IF(Veriler!T6742&gt;0.1, "%10 sınırı aşılmıştır.", "Uygun"))))</f>
        <v>%0,5 üzerindedir</v>
      </c>
      <c r="O6742" s="116" t="str">
        <f t="shared" si="2125"/>
        <v xml:space="preserve"> </v>
      </c>
      <c r="P6742" s="117"/>
      <c r="Q6742" s="118"/>
      <c r="R6742" s="119" t="str">
        <f t="shared" si="2126"/>
        <v/>
      </c>
      <c r="S6742" s="133">
        <f>IFERROR(IF(M6742&lt;=0.005,IF(F6742="",L6742,0),IF(F6742&lt;&gt;"",0,IF(P6742="",0,IF(P6742="H",0,IF(Q6742&lt;Veriler!$G$2,L6742*Veriler!$G$2,L6742*Q6742)))))," ")</f>
        <v>0</v>
      </c>
      <c r="T6742" s="133">
        <f>IF(Veriler!T6742&lt;=0.1, S6742, IF(AND(Veriler!T6742&gt;0.1, F6742="", P6742="E"), IF(Q6742&gt;Veriler!$G$2, Q6742*S6742, IF(Q6742&lt;Veriler!$G$2, Veriler!$G$2*S6742, Q6742*S6742)), 0))</f>
        <v>0</v>
      </c>
      <c r="U6742" s="133" t="str">
        <f t="shared" si="2127"/>
        <v xml:space="preserve"> </v>
      </c>
      <c r="V6742" s="134" t="str">
        <f>IFERROR(IF(O6742="%10 sınırı aşılmıştır.",L6742-T6742,IFERROR(IF(F6742="",IF(S6742=1,0,IF(L6742-S6742=0,"",L6742-S6742)),IF(Veriler!M6742="",L6742,IF(L6742*Veriler!M6742=0,"",L6742*Veriler!M6742))),L6742)),0)</f>
        <v/>
      </c>
      <c r="W6742" s="146"/>
      <c r="X6742" s="146"/>
      <c r="Y6742" s="146"/>
    </row>
    <row r="6743" spans="1:25" s="99" customFormat="1" ht="54.75" customHeight="1" x14ac:dyDescent="0.25">
      <c r="A6743" s="96">
        <f t="shared" si="2128"/>
        <v>4969</v>
      </c>
      <c r="B6743" s="175"/>
      <c r="C6743" s="176"/>
      <c r="D6743" s="113"/>
      <c r="E6743" s="115"/>
      <c r="F6743" s="174"/>
      <c r="G6743" s="114" t="str">
        <f t="shared" si="2123"/>
        <v/>
      </c>
      <c r="H6743" s="115"/>
      <c r="I6743" s="115"/>
      <c r="J6743" s="115"/>
      <c r="K6743" s="115"/>
      <c r="L6743" s="133" t="str">
        <f t="shared" si="2124"/>
        <v/>
      </c>
      <c r="M6743" s="116" t="str">
        <f>IF(L6743="", "", L6743/Veriler!$X$1)</f>
        <v/>
      </c>
      <c r="N6743" s="116" t="str">
        <f>IF(F6743&lt;&gt;"", "İthal Girdi", IF(Veriler!T6743="", "", IF(Veriler!S6743="H", "%0,5 üzerindedir", IF(Veriler!T6743&gt;0.1, "%10 sınırı aşılmıştır.", "Uygun"))))</f>
        <v>%0,5 üzerindedir</v>
      </c>
      <c r="O6743" s="116" t="str">
        <f t="shared" si="2125"/>
        <v xml:space="preserve"> </v>
      </c>
      <c r="P6743" s="117"/>
      <c r="Q6743" s="118"/>
      <c r="R6743" s="119" t="str">
        <f t="shared" si="2126"/>
        <v/>
      </c>
      <c r="S6743" s="133">
        <f>IFERROR(IF(M6743&lt;=0.005,IF(F6743="",L6743,0),IF(F6743&lt;&gt;"",0,IF(P6743="",0,IF(P6743="H",0,IF(Q6743&lt;Veriler!$G$2,L6743*Veriler!$G$2,L6743*Q6743)))))," ")</f>
        <v>0</v>
      </c>
      <c r="T6743" s="133">
        <f>IF(Veriler!T6743&lt;=0.1, S6743, IF(AND(Veriler!T6743&gt;0.1, F6743="", P6743="E"), IF(Q6743&gt;Veriler!$G$2, Q6743*S6743, IF(Q6743&lt;Veriler!$G$2, Veriler!$G$2*S6743, Q6743*S6743)), 0))</f>
        <v>0</v>
      </c>
      <c r="U6743" s="133" t="str">
        <f t="shared" si="2127"/>
        <v xml:space="preserve"> </v>
      </c>
      <c r="V6743" s="134" t="str">
        <f>IFERROR(IF(O6743="%10 sınırı aşılmıştır.",L6743-T6743,IFERROR(IF(F6743="",IF(S6743=1,0,IF(L6743-S6743=0,"",L6743-S6743)),IF(Veriler!M6743="",L6743,IF(L6743*Veriler!M6743=0,"",L6743*Veriler!M6743))),L6743)),0)</f>
        <v/>
      </c>
      <c r="W6743" s="146"/>
      <c r="X6743" s="146"/>
      <c r="Y6743" s="146"/>
    </row>
    <row r="6744" spans="1:25" s="99" customFormat="1" ht="54.75" customHeight="1" x14ac:dyDescent="0.25">
      <c r="A6744" s="96">
        <f t="shared" si="2128"/>
        <v>4970</v>
      </c>
      <c r="B6744" s="175"/>
      <c r="C6744" s="176"/>
      <c r="D6744" s="113"/>
      <c r="E6744" s="115"/>
      <c r="F6744" s="174"/>
      <c r="G6744" s="114" t="str">
        <f t="shared" si="2123"/>
        <v/>
      </c>
      <c r="H6744" s="115"/>
      <c r="I6744" s="115"/>
      <c r="J6744" s="115"/>
      <c r="K6744" s="115"/>
      <c r="L6744" s="133" t="str">
        <f t="shared" si="2124"/>
        <v/>
      </c>
      <c r="M6744" s="116" t="str">
        <f>IF(L6744="", "", L6744/Veriler!$X$1)</f>
        <v/>
      </c>
      <c r="N6744" s="116" t="str">
        <f>IF(F6744&lt;&gt;"", "İthal Girdi", IF(Veriler!T6744="", "", IF(Veriler!S6744="H", "%0,5 üzerindedir", IF(Veriler!T6744&gt;0.1, "%10 sınırı aşılmıştır.", "Uygun"))))</f>
        <v>%0,5 üzerindedir</v>
      </c>
      <c r="O6744" s="116" t="str">
        <f t="shared" si="2125"/>
        <v xml:space="preserve"> </v>
      </c>
      <c r="P6744" s="117"/>
      <c r="Q6744" s="118"/>
      <c r="R6744" s="119" t="str">
        <f t="shared" si="2126"/>
        <v/>
      </c>
      <c r="S6744" s="133">
        <f>IFERROR(IF(M6744&lt;=0.005,IF(F6744="",L6744,0),IF(F6744&lt;&gt;"",0,IF(P6744="",0,IF(P6744="H",0,IF(Q6744&lt;Veriler!$G$2,L6744*Veriler!$G$2,L6744*Q6744)))))," ")</f>
        <v>0</v>
      </c>
      <c r="T6744" s="133">
        <f>IF(Veriler!T6744&lt;=0.1, S6744, IF(AND(Veriler!T6744&gt;0.1, F6744="", P6744="E"), IF(Q6744&gt;Veriler!$G$2, Q6744*S6744, IF(Q6744&lt;Veriler!$G$2, Veriler!$G$2*S6744, Q6744*S6744)), 0))</f>
        <v>0</v>
      </c>
      <c r="U6744" s="133" t="str">
        <f t="shared" si="2127"/>
        <v xml:space="preserve"> </v>
      </c>
      <c r="V6744" s="134" t="str">
        <f>IFERROR(IF(O6744="%10 sınırı aşılmıştır.",L6744-T6744,IFERROR(IF(F6744="",IF(S6744=1,0,IF(L6744-S6744=0,"",L6744-S6744)),IF(Veriler!M6744="",L6744,IF(L6744*Veriler!M6744=0,"",L6744*Veriler!M6744))),L6744)),0)</f>
        <v/>
      </c>
      <c r="W6744" s="146"/>
      <c r="X6744" s="146"/>
      <c r="Y6744" s="146"/>
    </row>
    <row r="6745" spans="1:25" s="99" customFormat="1" ht="36" hidden="1" customHeight="1" x14ac:dyDescent="0.25">
      <c r="A6745" s="101"/>
      <c r="B6745" s="191" t="s">
        <v>16</v>
      </c>
      <c r="C6745" s="176"/>
      <c r="D6745" s="120"/>
      <c r="E6745" s="171"/>
      <c r="F6745" s="172"/>
      <c r="G6745" s="121"/>
      <c r="H6745" s="115"/>
      <c r="I6745" s="115"/>
      <c r="J6745" s="115"/>
      <c r="K6745" s="115"/>
      <c r="L6745" s="121"/>
      <c r="M6745" s="121"/>
      <c r="N6745" s="121"/>
      <c r="O6745" s="121"/>
      <c r="P6745" s="120"/>
      <c r="Q6745" s="120"/>
      <c r="R6745" s="183"/>
      <c r="S6745" s="184"/>
      <c r="T6745" s="121"/>
      <c r="U6745" s="121"/>
      <c r="V6745" s="121"/>
      <c r="W6745" s="146"/>
      <c r="X6745" s="146"/>
      <c r="Y6745" s="146"/>
    </row>
    <row r="6746" spans="1:25" s="99" customFormat="1" ht="54.75" customHeight="1" x14ac:dyDescent="0.25">
      <c r="A6746" s="96">
        <f>A6744+1</f>
        <v>4971</v>
      </c>
      <c r="B6746" s="175"/>
      <c r="C6746" s="176"/>
      <c r="D6746" s="113"/>
      <c r="E6746" s="115"/>
      <c r="F6746" s="174"/>
      <c r="G6746" s="114" t="str">
        <f t="shared" ref="G6746:G6759" si="2129">IF(AND(F6746&lt;&gt;"",V6746&lt;&gt;"",L6746&lt;&gt;0),V6746/L6746,"")</f>
        <v/>
      </c>
      <c r="H6746" s="115"/>
      <c r="I6746" s="115"/>
      <c r="J6746" s="115"/>
      <c r="K6746" s="115"/>
      <c r="L6746" s="133" t="str">
        <f t="shared" ref="L6746:L6759" si="2130">IF(AND(H6746&lt;&gt;0, J6746&lt;&gt;0, K6746&lt;&gt;0), H6746*J6746*K6746, "")</f>
        <v/>
      </c>
      <c r="M6746" s="116" t="str">
        <f>IF(L6746="", "", L6746/Veriler!$X$1)</f>
        <v/>
      </c>
      <c r="N6746" s="116" t="str">
        <f>IF(F6746&lt;&gt;"", "İthal Girdi", IF(Veriler!T6746="", "", IF(Veriler!S6746="H", "%0,5 üzerindedir", IF(Veriler!T6746&gt;0.1, "%10 sınırı aşılmıştır.", "Uygun"))))</f>
        <v>%0,5 üzerindedir</v>
      </c>
      <c r="O6746" s="116" t="str">
        <f t="shared" ref="O6746:O6759" si="2131">IF(M6746=""," ",N6746)</f>
        <v xml:space="preserve"> </v>
      </c>
      <c r="P6746" s="117"/>
      <c r="Q6746" s="118"/>
      <c r="R6746" s="119" t="str">
        <f t="shared" ref="R6746:R6759" si="2132">IFERROR(IF(AND(T6746&lt;&gt;"",L6746&lt;&gt;"",L6746&lt;&gt;0,T6746&lt;&gt;0),T6746/L6746,"")," ")</f>
        <v/>
      </c>
      <c r="S6746" s="133">
        <f>IFERROR(IF(M6746&lt;=0.005,IF(F6746="",L6746,0),IF(F6746&lt;&gt;"",0,IF(P6746="",0,IF(P6746="H",0,IF(Q6746&lt;Veriler!$G$2,L6746*Veriler!$G$2,L6746*Q6746)))))," ")</f>
        <v>0</v>
      </c>
      <c r="T6746" s="133">
        <f>IF(Veriler!T6746&lt;=0.1, S6746, IF(AND(Veriler!T6746&gt;0.1, F6746="", P6746="E"), IF(Q6746&gt;Veriler!$G$2, Q6746*S6746, IF(Q6746&lt;Veriler!$G$2, Veriler!$G$2*S6746, Q6746*S6746)), 0))</f>
        <v>0</v>
      </c>
      <c r="U6746" s="133" t="str">
        <f t="shared" ref="U6746:U6759" si="2133">IF(T6746=0," ",T6746)</f>
        <v xml:space="preserve"> </v>
      </c>
      <c r="V6746" s="134" t="str">
        <f>IFERROR(IF(O6746="%10 sınırı aşılmıştır.",L6746-T6746,IFERROR(IF(F6746="",IF(S6746=1,0,IF(L6746-S6746=0,"",L6746-S6746)),IF(Veriler!M6746="",L6746,IF(L6746*Veriler!M6746=0,"",L6746*Veriler!M6746))),L6746)),0)</f>
        <v/>
      </c>
      <c r="W6746" s="146"/>
      <c r="X6746" s="146"/>
      <c r="Y6746" s="146"/>
    </row>
    <row r="6747" spans="1:25" s="99" customFormat="1" ht="54.75" customHeight="1" x14ac:dyDescent="0.25">
      <c r="A6747" s="96">
        <f t="shared" ref="A6747:A6759" si="2134">A6746+1</f>
        <v>4972</v>
      </c>
      <c r="B6747" s="175"/>
      <c r="C6747" s="176"/>
      <c r="D6747" s="113"/>
      <c r="E6747" s="115"/>
      <c r="F6747" s="174"/>
      <c r="G6747" s="114" t="str">
        <f t="shared" si="2129"/>
        <v/>
      </c>
      <c r="H6747" s="115"/>
      <c r="I6747" s="115"/>
      <c r="J6747" s="115"/>
      <c r="K6747" s="115"/>
      <c r="L6747" s="133" t="str">
        <f t="shared" si="2130"/>
        <v/>
      </c>
      <c r="M6747" s="116" t="str">
        <f>IF(L6747="", "", L6747/Veriler!$X$1)</f>
        <v/>
      </c>
      <c r="N6747" s="116" t="str">
        <f>IF(F6747&lt;&gt;"", "İthal Girdi", IF(Veriler!T6747="", "", IF(Veriler!S6747="H", "%0,5 üzerindedir", IF(Veriler!T6747&gt;0.1, "%10 sınırı aşılmıştır.", "Uygun"))))</f>
        <v>%0,5 üzerindedir</v>
      </c>
      <c r="O6747" s="116" t="str">
        <f t="shared" si="2131"/>
        <v xml:space="preserve"> </v>
      </c>
      <c r="P6747" s="117"/>
      <c r="Q6747" s="118"/>
      <c r="R6747" s="119" t="str">
        <f t="shared" si="2132"/>
        <v/>
      </c>
      <c r="S6747" s="133">
        <f>IFERROR(IF(M6747&lt;=0.005,IF(F6747="",L6747,0),IF(F6747&lt;&gt;"",0,IF(P6747="",0,IF(P6747="H",0,IF(Q6747&lt;Veriler!$G$2,L6747*Veriler!$G$2,L6747*Q6747)))))," ")</f>
        <v>0</v>
      </c>
      <c r="T6747" s="133">
        <f>IF(Veriler!T6747&lt;=0.1, S6747, IF(AND(Veriler!T6747&gt;0.1, F6747="", P6747="E"), IF(Q6747&gt;Veriler!$G$2, Q6747*S6747, IF(Q6747&lt;Veriler!$G$2, Veriler!$G$2*S6747, Q6747*S6747)), 0))</f>
        <v>0</v>
      </c>
      <c r="U6747" s="133" t="str">
        <f t="shared" si="2133"/>
        <v xml:space="preserve"> </v>
      </c>
      <c r="V6747" s="134" t="str">
        <f>IFERROR(IF(O6747="%10 sınırı aşılmıştır.",L6747-T6747,IFERROR(IF(F6747="",IF(S6747=1,0,IF(L6747-S6747=0,"",L6747-S6747)),IF(Veriler!M6747="",L6747,IF(L6747*Veriler!M6747=0,"",L6747*Veriler!M6747))),L6747)),0)</f>
        <v/>
      </c>
      <c r="W6747" s="146"/>
      <c r="X6747" s="146"/>
      <c r="Y6747" s="146"/>
    </row>
    <row r="6748" spans="1:25" s="99" customFormat="1" ht="54.75" customHeight="1" x14ac:dyDescent="0.25">
      <c r="A6748" s="96">
        <f t="shared" si="2134"/>
        <v>4973</v>
      </c>
      <c r="B6748" s="175"/>
      <c r="C6748" s="176"/>
      <c r="D6748" s="113"/>
      <c r="E6748" s="115"/>
      <c r="F6748" s="174"/>
      <c r="G6748" s="114" t="str">
        <f t="shared" si="2129"/>
        <v/>
      </c>
      <c r="H6748" s="115"/>
      <c r="I6748" s="115"/>
      <c r="J6748" s="115"/>
      <c r="K6748" s="115"/>
      <c r="L6748" s="133" t="str">
        <f t="shared" si="2130"/>
        <v/>
      </c>
      <c r="M6748" s="116" t="str">
        <f>IF(L6748="", "", L6748/Veriler!$X$1)</f>
        <v/>
      </c>
      <c r="N6748" s="116" t="str">
        <f>IF(F6748&lt;&gt;"", "İthal Girdi", IF(Veriler!T6748="", "", IF(Veriler!S6748="H", "%0,5 üzerindedir", IF(Veriler!T6748&gt;0.1, "%10 sınırı aşılmıştır.", "Uygun"))))</f>
        <v>%0,5 üzerindedir</v>
      </c>
      <c r="O6748" s="116" t="str">
        <f t="shared" si="2131"/>
        <v xml:space="preserve"> </v>
      </c>
      <c r="P6748" s="117"/>
      <c r="Q6748" s="118"/>
      <c r="R6748" s="119" t="str">
        <f t="shared" si="2132"/>
        <v/>
      </c>
      <c r="S6748" s="133">
        <f>IFERROR(IF(M6748&lt;=0.005,IF(F6748="",L6748,0),IF(F6748&lt;&gt;"",0,IF(P6748="",0,IF(P6748="H",0,IF(Q6748&lt;Veriler!$G$2,L6748*Veriler!$G$2,L6748*Q6748)))))," ")</f>
        <v>0</v>
      </c>
      <c r="T6748" s="133">
        <f>IF(Veriler!T6748&lt;=0.1, S6748, IF(AND(Veriler!T6748&gt;0.1, F6748="", P6748="E"), IF(Q6748&gt;Veriler!$G$2, Q6748*S6748, IF(Q6748&lt;Veriler!$G$2, Veriler!$G$2*S6748, Q6748*S6748)), 0))</f>
        <v>0</v>
      </c>
      <c r="U6748" s="133" t="str">
        <f t="shared" si="2133"/>
        <v xml:space="preserve"> </v>
      </c>
      <c r="V6748" s="134" t="str">
        <f>IFERROR(IF(O6748="%10 sınırı aşılmıştır.",L6748-T6748,IFERROR(IF(F6748="",IF(S6748=1,0,IF(L6748-S6748=0,"",L6748-S6748)),IF(Veriler!M6748="",L6748,IF(L6748*Veriler!M6748=0,"",L6748*Veriler!M6748))),L6748)),0)</f>
        <v/>
      </c>
      <c r="W6748" s="146"/>
      <c r="X6748" s="146"/>
      <c r="Y6748" s="146"/>
    </row>
    <row r="6749" spans="1:25" s="99" customFormat="1" ht="54.75" customHeight="1" x14ac:dyDescent="0.25">
      <c r="A6749" s="96">
        <f t="shared" si="2134"/>
        <v>4974</v>
      </c>
      <c r="B6749" s="175"/>
      <c r="C6749" s="176"/>
      <c r="D6749" s="113"/>
      <c r="E6749" s="115"/>
      <c r="F6749" s="174"/>
      <c r="G6749" s="114" t="str">
        <f t="shared" si="2129"/>
        <v/>
      </c>
      <c r="H6749" s="115"/>
      <c r="I6749" s="115"/>
      <c r="J6749" s="115"/>
      <c r="K6749" s="115"/>
      <c r="L6749" s="133" t="str">
        <f t="shared" si="2130"/>
        <v/>
      </c>
      <c r="M6749" s="116" t="str">
        <f>IF(L6749="", "", L6749/Veriler!$X$1)</f>
        <v/>
      </c>
      <c r="N6749" s="116" t="str">
        <f>IF(F6749&lt;&gt;"", "İthal Girdi", IF(Veriler!T6749="", "", IF(Veriler!S6749="H", "%0,5 üzerindedir", IF(Veriler!T6749&gt;0.1, "%10 sınırı aşılmıştır.", "Uygun"))))</f>
        <v>%0,5 üzerindedir</v>
      </c>
      <c r="O6749" s="116" t="str">
        <f t="shared" si="2131"/>
        <v xml:space="preserve"> </v>
      </c>
      <c r="P6749" s="117"/>
      <c r="Q6749" s="118"/>
      <c r="R6749" s="119" t="str">
        <f t="shared" si="2132"/>
        <v/>
      </c>
      <c r="S6749" s="133">
        <f>IFERROR(IF(M6749&lt;=0.005,IF(F6749="",L6749,0),IF(F6749&lt;&gt;"",0,IF(P6749="",0,IF(P6749="H",0,IF(Q6749&lt;Veriler!$G$2,L6749*Veriler!$G$2,L6749*Q6749)))))," ")</f>
        <v>0</v>
      </c>
      <c r="T6749" s="133">
        <f>IF(Veriler!T6749&lt;=0.1, S6749, IF(AND(Veriler!T6749&gt;0.1, F6749="", P6749="E"), IF(Q6749&gt;Veriler!$G$2, Q6749*S6749, IF(Q6749&lt;Veriler!$G$2, Veriler!$G$2*S6749, Q6749*S6749)), 0))</f>
        <v>0</v>
      </c>
      <c r="U6749" s="133" t="str">
        <f t="shared" si="2133"/>
        <v xml:space="preserve"> </v>
      </c>
      <c r="V6749" s="134" t="str">
        <f>IFERROR(IF(O6749="%10 sınırı aşılmıştır.",L6749-T6749,IFERROR(IF(F6749="",IF(S6749=1,0,IF(L6749-S6749=0,"",L6749-S6749)),IF(Veriler!M6749="",L6749,IF(L6749*Veriler!M6749=0,"",L6749*Veriler!M6749))),L6749)),0)</f>
        <v/>
      </c>
      <c r="W6749" s="146"/>
      <c r="X6749" s="146"/>
      <c r="Y6749" s="146"/>
    </row>
    <row r="6750" spans="1:25" s="99" customFormat="1" ht="54.75" customHeight="1" x14ac:dyDescent="0.25">
      <c r="A6750" s="96">
        <f t="shared" si="2134"/>
        <v>4975</v>
      </c>
      <c r="B6750" s="175"/>
      <c r="C6750" s="176"/>
      <c r="D6750" s="113"/>
      <c r="E6750" s="115"/>
      <c r="F6750" s="174"/>
      <c r="G6750" s="114" t="str">
        <f t="shared" si="2129"/>
        <v/>
      </c>
      <c r="H6750" s="115"/>
      <c r="I6750" s="115"/>
      <c r="J6750" s="115"/>
      <c r="K6750" s="115"/>
      <c r="L6750" s="133" t="str">
        <f t="shared" si="2130"/>
        <v/>
      </c>
      <c r="M6750" s="116" t="str">
        <f>IF(L6750="", "", L6750/Veriler!$X$1)</f>
        <v/>
      </c>
      <c r="N6750" s="116" t="str">
        <f>IF(F6750&lt;&gt;"", "İthal Girdi", IF(Veriler!T6750="", "", IF(Veriler!S6750="H", "%0,5 üzerindedir", IF(Veriler!T6750&gt;0.1, "%10 sınırı aşılmıştır.", "Uygun"))))</f>
        <v>%0,5 üzerindedir</v>
      </c>
      <c r="O6750" s="116" t="str">
        <f t="shared" si="2131"/>
        <v xml:space="preserve"> </v>
      </c>
      <c r="P6750" s="117"/>
      <c r="Q6750" s="118"/>
      <c r="R6750" s="119" t="str">
        <f t="shared" si="2132"/>
        <v/>
      </c>
      <c r="S6750" s="133">
        <f>IFERROR(IF(M6750&lt;=0.005,IF(F6750="",L6750,0),IF(F6750&lt;&gt;"",0,IF(P6750="",0,IF(P6750="H",0,IF(Q6750&lt;Veriler!$G$2,L6750*Veriler!$G$2,L6750*Q6750)))))," ")</f>
        <v>0</v>
      </c>
      <c r="T6750" s="133">
        <f>IF(Veriler!T6750&lt;=0.1, S6750, IF(AND(Veriler!T6750&gt;0.1, F6750="", P6750="E"), IF(Q6750&gt;Veriler!$G$2, Q6750*S6750, IF(Q6750&lt;Veriler!$G$2, Veriler!$G$2*S6750, Q6750*S6750)), 0))</f>
        <v>0</v>
      </c>
      <c r="U6750" s="133" t="str">
        <f t="shared" si="2133"/>
        <v xml:space="preserve"> </v>
      </c>
      <c r="V6750" s="134" t="str">
        <f>IFERROR(IF(O6750="%10 sınırı aşılmıştır.",L6750-T6750,IFERROR(IF(F6750="",IF(S6750=1,0,IF(L6750-S6750=0,"",L6750-S6750)),IF(Veriler!M6750="",L6750,IF(L6750*Veriler!M6750=0,"",L6750*Veriler!M6750))),L6750)),0)</f>
        <v/>
      </c>
      <c r="W6750" s="146"/>
      <c r="X6750" s="146"/>
      <c r="Y6750" s="146"/>
    </row>
    <row r="6751" spans="1:25" s="99" customFormat="1" ht="54.75" customHeight="1" x14ac:dyDescent="0.25">
      <c r="A6751" s="96">
        <f t="shared" si="2134"/>
        <v>4976</v>
      </c>
      <c r="B6751" s="175"/>
      <c r="C6751" s="176"/>
      <c r="D6751" s="113"/>
      <c r="E6751" s="115"/>
      <c r="F6751" s="174"/>
      <c r="G6751" s="114" t="str">
        <f t="shared" si="2129"/>
        <v/>
      </c>
      <c r="H6751" s="115"/>
      <c r="I6751" s="115"/>
      <c r="J6751" s="115"/>
      <c r="K6751" s="115"/>
      <c r="L6751" s="133" t="str">
        <f t="shared" si="2130"/>
        <v/>
      </c>
      <c r="M6751" s="116" t="str">
        <f>IF(L6751="", "", L6751/Veriler!$X$1)</f>
        <v/>
      </c>
      <c r="N6751" s="116" t="str">
        <f>IF(F6751&lt;&gt;"", "İthal Girdi", IF(Veriler!T6751="", "", IF(Veriler!S6751="H", "%0,5 üzerindedir", IF(Veriler!T6751&gt;0.1, "%10 sınırı aşılmıştır.", "Uygun"))))</f>
        <v>%0,5 üzerindedir</v>
      </c>
      <c r="O6751" s="116" t="str">
        <f t="shared" si="2131"/>
        <v xml:space="preserve"> </v>
      </c>
      <c r="P6751" s="117"/>
      <c r="Q6751" s="118"/>
      <c r="R6751" s="119" t="str">
        <f t="shared" si="2132"/>
        <v/>
      </c>
      <c r="S6751" s="133">
        <f>IFERROR(IF(M6751&lt;=0.005,IF(F6751="",L6751,0),IF(F6751&lt;&gt;"",0,IF(P6751="",0,IF(P6751="H",0,IF(Q6751&lt;Veriler!$G$2,L6751*Veriler!$G$2,L6751*Q6751)))))," ")</f>
        <v>0</v>
      </c>
      <c r="T6751" s="133">
        <f>IF(Veriler!T6751&lt;=0.1, S6751, IF(AND(Veriler!T6751&gt;0.1, F6751="", P6751="E"), IF(Q6751&gt;Veriler!$G$2, Q6751*S6751, IF(Q6751&lt;Veriler!$G$2, Veriler!$G$2*S6751, Q6751*S6751)), 0))</f>
        <v>0</v>
      </c>
      <c r="U6751" s="133" t="str">
        <f t="shared" si="2133"/>
        <v xml:space="preserve"> </v>
      </c>
      <c r="V6751" s="134" t="str">
        <f>IFERROR(IF(O6751="%10 sınırı aşılmıştır.",L6751-T6751,IFERROR(IF(F6751="",IF(S6751=1,0,IF(L6751-S6751=0,"",L6751-S6751)),IF(Veriler!M6751="",L6751,IF(L6751*Veriler!M6751=0,"",L6751*Veriler!M6751))),L6751)),0)</f>
        <v/>
      </c>
      <c r="W6751" s="146"/>
      <c r="X6751" s="146"/>
      <c r="Y6751" s="146"/>
    </row>
    <row r="6752" spans="1:25" s="99" customFormat="1" ht="54.75" customHeight="1" x14ac:dyDescent="0.25">
      <c r="A6752" s="96">
        <f t="shared" si="2134"/>
        <v>4977</v>
      </c>
      <c r="B6752" s="175"/>
      <c r="C6752" s="176"/>
      <c r="D6752" s="113"/>
      <c r="E6752" s="115"/>
      <c r="F6752" s="174"/>
      <c r="G6752" s="114" t="str">
        <f t="shared" si="2129"/>
        <v/>
      </c>
      <c r="H6752" s="115"/>
      <c r="I6752" s="115"/>
      <c r="J6752" s="115"/>
      <c r="K6752" s="115"/>
      <c r="L6752" s="133" t="str">
        <f t="shared" si="2130"/>
        <v/>
      </c>
      <c r="M6752" s="116" t="str">
        <f>IF(L6752="", "", L6752/Veriler!$X$1)</f>
        <v/>
      </c>
      <c r="N6752" s="116" t="str">
        <f>IF(F6752&lt;&gt;"", "İthal Girdi", IF(Veriler!T6752="", "", IF(Veriler!S6752="H", "%0,5 üzerindedir", IF(Veriler!T6752&gt;0.1, "%10 sınırı aşılmıştır.", "Uygun"))))</f>
        <v>%0,5 üzerindedir</v>
      </c>
      <c r="O6752" s="116" t="str">
        <f t="shared" si="2131"/>
        <v xml:space="preserve"> </v>
      </c>
      <c r="P6752" s="117"/>
      <c r="Q6752" s="118"/>
      <c r="R6752" s="119" t="str">
        <f t="shared" si="2132"/>
        <v/>
      </c>
      <c r="S6752" s="133">
        <f>IFERROR(IF(M6752&lt;=0.005,IF(F6752="",L6752,0),IF(F6752&lt;&gt;"",0,IF(P6752="",0,IF(P6752="H",0,IF(Q6752&lt;Veriler!$G$2,L6752*Veriler!$G$2,L6752*Q6752)))))," ")</f>
        <v>0</v>
      </c>
      <c r="T6752" s="133">
        <f>IF(Veriler!T6752&lt;=0.1, S6752, IF(AND(Veriler!T6752&gt;0.1, F6752="", P6752="E"), IF(Q6752&gt;Veriler!$G$2, Q6752*S6752, IF(Q6752&lt;Veriler!$G$2, Veriler!$G$2*S6752, Q6752*S6752)), 0))</f>
        <v>0</v>
      </c>
      <c r="U6752" s="133" t="str">
        <f t="shared" si="2133"/>
        <v xml:space="preserve"> </v>
      </c>
      <c r="V6752" s="134" t="str">
        <f>IFERROR(IF(O6752="%10 sınırı aşılmıştır.",L6752-T6752,IFERROR(IF(F6752="",IF(S6752=1,0,IF(L6752-S6752=0,"",L6752-S6752)),IF(Veriler!M6752="",L6752,IF(L6752*Veriler!M6752=0,"",L6752*Veriler!M6752))),L6752)),0)</f>
        <v/>
      </c>
      <c r="W6752" s="146"/>
      <c r="X6752" s="146"/>
      <c r="Y6752" s="146"/>
    </row>
    <row r="6753" spans="1:25" s="99" customFormat="1" ht="54.75" customHeight="1" x14ac:dyDescent="0.25">
      <c r="A6753" s="96">
        <f t="shared" si="2134"/>
        <v>4978</v>
      </c>
      <c r="B6753" s="175"/>
      <c r="C6753" s="176"/>
      <c r="D6753" s="113"/>
      <c r="E6753" s="115"/>
      <c r="F6753" s="174"/>
      <c r="G6753" s="114" t="str">
        <f t="shared" si="2129"/>
        <v/>
      </c>
      <c r="H6753" s="115"/>
      <c r="I6753" s="115"/>
      <c r="J6753" s="115"/>
      <c r="K6753" s="115"/>
      <c r="L6753" s="133" t="str">
        <f t="shared" si="2130"/>
        <v/>
      </c>
      <c r="M6753" s="116" t="str">
        <f>IF(L6753="", "", L6753/Veriler!$X$1)</f>
        <v/>
      </c>
      <c r="N6753" s="116" t="str">
        <f>IF(F6753&lt;&gt;"", "İthal Girdi", IF(Veriler!T6753="", "", IF(Veriler!S6753="H", "%0,5 üzerindedir", IF(Veriler!T6753&gt;0.1, "%10 sınırı aşılmıştır.", "Uygun"))))</f>
        <v>%0,5 üzerindedir</v>
      </c>
      <c r="O6753" s="116" t="str">
        <f t="shared" si="2131"/>
        <v xml:space="preserve"> </v>
      </c>
      <c r="P6753" s="117"/>
      <c r="Q6753" s="118"/>
      <c r="R6753" s="119" t="str">
        <f t="shared" si="2132"/>
        <v/>
      </c>
      <c r="S6753" s="133">
        <f>IFERROR(IF(M6753&lt;=0.005,IF(F6753="",L6753,0),IF(F6753&lt;&gt;"",0,IF(P6753="",0,IF(P6753="H",0,IF(Q6753&lt;Veriler!$G$2,L6753*Veriler!$G$2,L6753*Q6753)))))," ")</f>
        <v>0</v>
      </c>
      <c r="T6753" s="133">
        <f>IF(Veriler!T6753&lt;=0.1, S6753, IF(AND(Veriler!T6753&gt;0.1, F6753="", P6753="E"), IF(Q6753&gt;Veriler!$G$2, Q6753*S6753, IF(Q6753&lt;Veriler!$G$2, Veriler!$G$2*S6753, Q6753*S6753)), 0))</f>
        <v>0</v>
      </c>
      <c r="U6753" s="133" t="str">
        <f t="shared" si="2133"/>
        <v xml:space="preserve"> </v>
      </c>
      <c r="V6753" s="134" t="str">
        <f>IFERROR(IF(O6753="%10 sınırı aşılmıştır.",L6753-T6753,IFERROR(IF(F6753="",IF(S6753=1,0,IF(L6753-S6753=0,"",L6753-S6753)),IF(Veriler!M6753="",L6753,IF(L6753*Veriler!M6753=0,"",L6753*Veriler!M6753))),L6753)),0)</f>
        <v/>
      </c>
      <c r="W6753" s="146"/>
      <c r="X6753" s="146"/>
      <c r="Y6753" s="146"/>
    </row>
    <row r="6754" spans="1:25" s="99" customFormat="1" ht="54.75" customHeight="1" x14ac:dyDescent="0.25">
      <c r="A6754" s="96">
        <f t="shared" si="2134"/>
        <v>4979</v>
      </c>
      <c r="B6754" s="175"/>
      <c r="C6754" s="176"/>
      <c r="D6754" s="113"/>
      <c r="E6754" s="115"/>
      <c r="F6754" s="174"/>
      <c r="G6754" s="114" t="str">
        <f t="shared" si="2129"/>
        <v/>
      </c>
      <c r="H6754" s="115"/>
      <c r="I6754" s="115"/>
      <c r="J6754" s="115"/>
      <c r="K6754" s="115"/>
      <c r="L6754" s="133" t="str">
        <f t="shared" si="2130"/>
        <v/>
      </c>
      <c r="M6754" s="116" t="str">
        <f>IF(L6754="", "", L6754/Veriler!$X$1)</f>
        <v/>
      </c>
      <c r="N6754" s="116" t="str">
        <f>IF(F6754&lt;&gt;"", "İthal Girdi", IF(Veriler!T6754="", "", IF(Veriler!S6754="H", "%0,5 üzerindedir", IF(Veriler!T6754&gt;0.1, "%10 sınırı aşılmıştır.", "Uygun"))))</f>
        <v>%0,5 üzerindedir</v>
      </c>
      <c r="O6754" s="116" t="str">
        <f t="shared" si="2131"/>
        <v xml:space="preserve"> </v>
      </c>
      <c r="P6754" s="117"/>
      <c r="Q6754" s="118"/>
      <c r="R6754" s="119" t="str">
        <f t="shared" si="2132"/>
        <v/>
      </c>
      <c r="S6754" s="133">
        <f>IFERROR(IF(M6754&lt;=0.005,IF(F6754="",L6754,0),IF(F6754&lt;&gt;"",0,IF(P6754="",0,IF(P6754="H",0,IF(Q6754&lt;Veriler!$G$2,L6754*Veriler!$G$2,L6754*Q6754)))))," ")</f>
        <v>0</v>
      </c>
      <c r="T6754" s="133">
        <f>IF(Veriler!T6754&lt;=0.1, S6754, IF(AND(Veriler!T6754&gt;0.1, F6754="", P6754="E"), IF(Q6754&gt;Veriler!$G$2, Q6754*S6754, IF(Q6754&lt;Veriler!$G$2, Veriler!$G$2*S6754, Q6754*S6754)), 0))</f>
        <v>0</v>
      </c>
      <c r="U6754" s="133" t="str">
        <f t="shared" si="2133"/>
        <v xml:space="preserve"> </v>
      </c>
      <c r="V6754" s="134" t="str">
        <f>IFERROR(IF(O6754="%10 sınırı aşılmıştır.",L6754-T6754,IFERROR(IF(F6754="",IF(S6754=1,0,IF(L6754-S6754=0,"",L6754-S6754)),IF(Veriler!M6754="",L6754,IF(L6754*Veriler!M6754=0,"",L6754*Veriler!M6754))),L6754)),0)</f>
        <v/>
      </c>
      <c r="W6754" s="146"/>
      <c r="X6754" s="146"/>
      <c r="Y6754" s="146"/>
    </row>
    <row r="6755" spans="1:25" s="99" customFormat="1" ht="54.75" customHeight="1" x14ac:dyDescent="0.25">
      <c r="A6755" s="96">
        <f t="shared" si="2134"/>
        <v>4980</v>
      </c>
      <c r="B6755" s="175"/>
      <c r="C6755" s="176"/>
      <c r="D6755" s="113"/>
      <c r="E6755" s="115"/>
      <c r="F6755" s="174"/>
      <c r="G6755" s="114" t="str">
        <f t="shared" si="2129"/>
        <v/>
      </c>
      <c r="H6755" s="115"/>
      <c r="I6755" s="115"/>
      <c r="J6755" s="115"/>
      <c r="K6755" s="115"/>
      <c r="L6755" s="133" t="str">
        <f t="shared" si="2130"/>
        <v/>
      </c>
      <c r="M6755" s="116" t="str">
        <f>IF(L6755="", "", L6755/Veriler!$X$1)</f>
        <v/>
      </c>
      <c r="N6755" s="116" t="str">
        <f>IF(F6755&lt;&gt;"", "İthal Girdi", IF(Veriler!T6755="", "", IF(Veriler!S6755="H", "%0,5 üzerindedir", IF(Veriler!T6755&gt;0.1, "%10 sınırı aşılmıştır.", "Uygun"))))</f>
        <v>%0,5 üzerindedir</v>
      </c>
      <c r="O6755" s="116" t="str">
        <f t="shared" si="2131"/>
        <v xml:space="preserve"> </v>
      </c>
      <c r="P6755" s="117"/>
      <c r="Q6755" s="118"/>
      <c r="R6755" s="119" t="str">
        <f t="shared" si="2132"/>
        <v/>
      </c>
      <c r="S6755" s="133">
        <f>IFERROR(IF(M6755&lt;=0.005,IF(F6755="",L6755,0),IF(F6755&lt;&gt;"",0,IF(P6755="",0,IF(P6755="H",0,IF(Q6755&lt;Veriler!$G$2,L6755*Veriler!$G$2,L6755*Q6755)))))," ")</f>
        <v>0</v>
      </c>
      <c r="T6755" s="133">
        <f>IF(Veriler!T6755&lt;=0.1, S6755, IF(AND(Veriler!T6755&gt;0.1, F6755="", P6755="E"), IF(Q6755&gt;Veriler!$G$2, Q6755*S6755, IF(Q6755&lt;Veriler!$G$2, Veriler!$G$2*S6755, Q6755*S6755)), 0))</f>
        <v>0</v>
      </c>
      <c r="U6755" s="133" t="str">
        <f t="shared" si="2133"/>
        <v xml:space="preserve"> </v>
      </c>
      <c r="V6755" s="134" t="str">
        <f>IFERROR(IF(O6755="%10 sınırı aşılmıştır.",L6755-T6755,IFERROR(IF(F6755="",IF(S6755=1,0,IF(L6755-S6755=0,"",L6755-S6755)),IF(Veriler!M6755="",L6755,IF(L6755*Veriler!M6755=0,"",L6755*Veriler!M6755))),L6755)),0)</f>
        <v/>
      </c>
      <c r="W6755" s="146"/>
      <c r="X6755" s="146"/>
      <c r="Y6755" s="146"/>
    </row>
    <row r="6756" spans="1:25" s="99" customFormat="1" ht="54.75" customHeight="1" x14ac:dyDescent="0.25">
      <c r="A6756" s="96">
        <f t="shared" si="2134"/>
        <v>4981</v>
      </c>
      <c r="B6756" s="175"/>
      <c r="C6756" s="176"/>
      <c r="D6756" s="113"/>
      <c r="E6756" s="115"/>
      <c r="F6756" s="174"/>
      <c r="G6756" s="114" t="str">
        <f t="shared" si="2129"/>
        <v/>
      </c>
      <c r="H6756" s="115"/>
      <c r="I6756" s="115"/>
      <c r="J6756" s="115"/>
      <c r="K6756" s="115"/>
      <c r="L6756" s="133" t="str">
        <f t="shared" si="2130"/>
        <v/>
      </c>
      <c r="M6756" s="116" t="str">
        <f>IF(L6756="", "", L6756/Veriler!$X$1)</f>
        <v/>
      </c>
      <c r="N6756" s="116" t="str">
        <f>IF(F6756&lt;&gt;"", "İthal Girdi", IF(Veriler!T6756="", "", IF(Veriler!S6756="H", "%0,5 üzerindedir", IF(Veriler!T6756&gt;0.1, "%10 sınırı aşılmıştır.", "Uygun"))))</f>
        <v>%0,5 üzerindedir</v>
      </c>
      <c r="O6756" s="116" t="str">
        <f t="shared" si="2131"/>
        <v xml:space="preserve"> </v>
      </c>
      <c r="P6756" s="117"/>
      <c r="Q6756" s="118"/>
      <c r="R6756" s="119" t="str">
        <f t="shared" si="2132"/>
        <v/>
      </c>
      <c r="S6756" s="133">
        <f>IFERROR(IF(M6756&lt;=0.005,IF(F6756="",L6756,0),IF(F6756&lt;&gt;"",0,IF(P6756="",0,IF(P6756="H",0,IF(Q6756&lt;Veriler!$G$2,L6756*Veriler!$G$2,L6756*Q6756)))))," ")</f>
        <v>0</v>
      </c>
      <c r="T6756" s="133">
        <f>IF(Veriler!T6756&lt;=0.1, S6756, IF(AND(Veriler!T6756&gt;0.1, F6756="", P6756="E"), IF(Q6756&gt;Veriler!$G$2, Q6756*S6756, IF(Q6756&lt;Veriler!$G$2, Veriler!$G$2*S6756, Q6756*S6756)), 0))</f>
        <v>0</v>
      </c>
      <c r="U6756" s="133" t="str">
        <f t="shared" si="2133"/>
        <v xml:space="preserve"> </v>
      </c>
      <c r="V6756" s="134" t="str">
        <f>IFERROR(IF(O6756="%10 sınırı aşılmıştır.",L6756-T6756,IFERROR(IF(F6756="",IF(S6756=1,0,IF(L6756-S6756=0,"",L6756-S6756)),IF(Veriler!M6756="",L6756,IF(L6756*Veriler!M6756=0,"",L6756*Veriler!M6756))),L6756)),0)</f>
        <v/>
      </c>
      <c r="W6756" s="146"/>
      <c r="X6756" s="146"/>
      <c r="Y6756" s="146"/>
    </row>
    <row r="6757" spans="1:25" s="99" customFormat="1" ht="54.75" customHeight="1" x14ac:dyDescent="0.25">
      <c r="A6757" s="96">
        <f t="shared" si="2134"/>
        <v>4982</v>
      </c>
      <c r="B6757" s="175"/>
      <c r="C6757" s="176"/>
      <c r="D6757" s="113"/>
      <c r="E6757" s="115"/>
      <c r="F6757" s="174"/>
      <c r="G6757" s="114" t="str">
        <f t="shared" si="2129"/>
        <v/>
      </c>
      <c r="H6757" s="115"/>
      <c r="I6757" s="115"/>
      <c r="J6757" s="115"/>
      <c r="K6757" s="115"/>
      <c r="L6757" s="133" t="str">
        <f t="shared" si="2130"/>
        <v/>
      </c>
      <c r="M6757" s="116" t="str">
        <f>IF(L6757="", "", L6757/Veriler!$X$1)</f>
        <v/>
      </c>
      <c r="N6757" s="116" t="str">
        <f>IF(F6757&lt;&gt;"", "İthal Girdi", IF(Veriler!T6757="", "", IF(Veriler!S6757="H", "%0,5 üzerindedir", IF(Veriler!T6757&gt;0.1, "%10 sınırı aşılmıştır.", "Uygun"))))</f>
        <v>%0,5 üzerindedir</v>
      </c>
      <c r="O6757" s="116" t="str">
        <f t="shared" si="2131"/>
        <v xml:space="preserve"> </v>
      </c>
      <c r="P6757" s="117"/>
      <c r="Q6757" s="118"/>
      <c r="R6757" s="119" t="str">
        <f t="shared" si="2132"/>
        <v/>
      </c>
      <c r="S6757" s="133">
        <f>IFERROR(IF(M6757&lt;=0.005,IF(F6757="",L6757,0),IF(F6757&lt;&gt;"",0,IF(P6757="",0,IF(P6757="H",0,IF(Q6757&lt;Veriler!$G$2,L6757*Veriler!$G$2,L6757*Q6757)))))," ")</f>
        <v>0</v>
      </c>
      <c r="T6757" s="133">
        <f>IF(Veriler!T6757&lt;=0.1, S6757, IF(AND(Veriler!T6757&gt;0.1, F6757="", P6757="E"), IF(Q6757&gt;Veriler!$G$2, Q6757*S6757, IF(Q6757&lt;Veriler!$G$2, Veriler!$G$2*S6757, Q6757*S6757)), 0))</f>
        <v>0</v>
      </c>
      <c r="U6757" s="133" t="str">
        <f t="shared" si="2133"/>
        <v xml:space="preserve"> </v>
      </c>
      <c r="V6757" s="134" t="str">
        <f>IFERROR(IF(O6757="%10 sınırı aşılmıştır.",L6757-T6757,IFERROR(IF(F6757="",IF(S6757=1,0,IF(L6757-S6757=0,"",L6757-S6757)),IF(Veriler!M6757="",L6757,IF(L6757*Veriler!M6757=0,"",L6757*Veriler!M6757))),L6757)),0)</f>
        <v/>
      </c>
      <c r="W6757" s="146"/>
      <c r="X6757" s="146"/>
      <c r="Y6757" s="146"/>
    </row>
    <row r="6758" spans="1:25" s="99" customFormat="1" ht="54.75" customHeight="1" x14ac:dyDescent="0.25">
      <c r="A6758" s="96">
        <f t="shared" si="2134"/>
        <v>4983</v>
      </c>
      <c r="B6758" s="175"/>
      <c r="C6758" s="176"/>
      <c r="D6758" s="113"/>
      <c r="E6758" s="115"/>
      <c r="F6758" s="174"/>
      <c r="G6758" s="114" t="str">
        <f t="shared" si="2129"/>
        <v/>
      </c>
      <c r="H6758" s="115"/>
      <c r="I6758" s="115"/>
      <c r="J6758" s="115"/>
      <c r="K6758" s="115"/>
      <c r="L6758" s="133" t="str">
        <f t="shared" si="2130"/>
        <v/>
      </c>
      <c r="M6758" s="116" t="str">
        <f>IF(L6758="", "", L6758/Veriler!$X$1)</f>
        <v/>
      </c>
      <c r="N6758" s="116" t="str">
        <f>IF(F6758&lt;&gt;"", "İthal Girdi", IF(Veriler!T6758="", "", IF(Veriler!S6758="H", "%0,5 üzerindedir", IF(Veriler!T6758&gt;0.1, "%10 sınırı aşılmıştır.", "Uygun"))))</f>
        <v>%0,5 üzerindedir</v>
      </c>
      <c r="O6758" s="116" t="str">
        <f t="shared" si="2131"/>
        <v xml:space="preserve"> </v>
      </c>
      <c r="P6758" s="117"/>
      <c r="Q6758" s="118"/>
      <c r="R6758" s="119" t="str">
        <f t="shared" si="2132"/>
        <v/>
      </c>
      <c r="S6758" s="133">
        <f>IFERROR(IF(M6758&lt;=0.005,IF(F6758="",L6758,0),IF(F6758&lt;&gt;"",0,IF(P6758="",0,IF(P6758="H",0,IF(Q6758&lt;Veriler!$G$2,L6758*Veriler!$G$2,L6758*Q6758)))))," ")</f>
        <v>0</v>
      </c>
      <c r="T6758" s="133">
        <f>IF(Veriler!T6758&lt;=0.1, S6758, IF(AND(Veriler!T6758&gt;0.1, F6758="", P6758="E"), IF(Q6758&gt;Veriler!$G$2, Q6758*S6758, IF(Q6758&lt;Veriler!$G$2, Veriler!$G$2*S6758, Q6758*S6758)), 0))</f>
        <v>0</v>
      </c>
      <c r="U6758" s="133" t="str">
        <f t="shared" si="2133"/>
        <v xml:space="preserve"> </v>
      </c>
      <c r="V6758" s="134" t="str">
        <f>IFERROR(IF(O6758="%10 sınırı aşılmıştır.",L6758-T6758,IFERROR(IF(F6758="",IF(S6758=1,0,IF(L6758-S6758=0,"",L6758-S6758)),IF(Veriler!M6758="",L6758,IF(L6758*Veriler!M6758=0,"",L6758*Veriler!M6758))),L6758)),0)</f>
        <v/>
      </c>
      <c r="W6758" s="146"/>
      <c r="X6758" s="146"/>
      <c r="Y6758" s="146"/>
    </row>
    <row r="6759" spans="1:25" s="99" customFormat="1" ht="54.75" customHeight="1" x14ac:dyDescent="0.25">
      <c r="A6759" s="96">
        <f t="shared" si="2134"/>
        <v>4984</v>
      </c>
      <c r="B6759" s="175"/>
      <c r="C6759" s="176"/>
      <c r="D6759" s="113"/>
      <c r="E6759" s="115"/>
      <c r="F6759" s="174"/>
      <c r="G6759" s="114" t="str">
        <f t="shared" si="2129"/>
        <v/>
      </c>
      <c r="H6759" s="115"/>
      <c r="I6759" s="115"/>
      <c r="J6759" s="115"/>
      <c r="K6759" s="115"/>
      <c r="L6759" s="133" t="str">
        <f t="shared" si="2130"/>
        <v/>
      </c>
      <c r="M6759" s="116" t="str">
        <f>IF(L6759="", "", L6759/Veriler!$X$1)</f>
        <v/>
      </c>
      <c r="N6759" s="116" t="str">
        <f>IF(F6759&lt;&gt;"", "İthal Girdi", IF(Veriler!T6759="", "", IF(Veriler!S6759="H", "%0,5 üzerindedir", IF(Veriler!T6759&gt;0.1, "%10 sınırı aşılmıştır.", "Uygun"))))</f>
        <v>%0,5 üzerindedir</v>
      </c>
      <c r="O6759" s="116" t="str">
        <f t="shared" si="2131"/>
        <v xml:space="preserve"> </v>
      </c>
      <c r="P6759" s="117"/>
      <c r="Q6759" s="118"/>
      <c r="R6759" s="119" t="str">
        <f t="shared" si="2132"/>
        <v/>
      </c>
      <c r="S6759" s="133">
        <f>IFERROR(IF(M6759&lt;=0.005,IF(F6759="",L6759,0),IF(F6759&lt;&gt;"",0,IF(P6759="",0,IF(P6759="H",0,IF(Q6759&lt;Veriler!$G$2,L6759*Veriler!$G$2,L6759*Q6759)))))," ")</f>
        <v>0</v>
      </c>
      <c r="T6759" s="133">
        <f>IF(Veriler!T6759&lt;=0.1, S6759, IF(AND(Veriler!T6759&gt;0.1, F6759="", P6759="E"), IF(Q6759&gt;Veriler!$G$2, Q6759*S6759, IF(Q6759&lt;Veriler!$G$2, Veriler!$G$2*S6759, Q6759*S6759)), 0))</f>
        <v>0</v>
      </c>
      <c r="U6759" s="133" t="str">
        <f t="shared" si="2133"/>
        <v xml:space="preserve"> </v>
      </c>
      <c r="V6759" s="134" t="str">
        <f>IFERROR(IF(O6759="%10 sınırı aşılmıştır.",L6759-T6759,IFERROR(IF(F6759="",IF(S6759=1,0,IF(L6759-S6759=0,"",L6759-S6759)),IF(Veriler!M6759="",L6759,IF(L6759*Veriler!M6759=0,"",L6759*Veriler!M6759))),L6759)),0)</f>
        <v/>
      </c>
      <c r="W6759" s="146"/>
      <c r="X6759" s="146"/>
      <c r="Y6759" s="146"/>
    </row>
    <row r="6760" spans="1:25" s="99" customFormat="1" ht="24" customHeight="1" x14ac:dyDescent="0.25">
      <c r="A6760" s="103"/>
      <c r="B6760" s="104"/>
      <c r="C6760" s="104"/>
      <c r="D6760" s="104"/>
      <c r="E6760" s="103"/>
      <c r="F6760" s="135"/>
      <c r="G6760" s="157"/>
      <c r="H6760" s="103"/>
      <c r="I6760" s="103"/>
      <c r="J6760" s="103"/>
      <c r="K6760" s="103"/>
      <c r="L6760" s="136">
        <f>SUM(L6731:L6744,L6746:L6759)</f>
        <v>0</v>
      </c>
      <c r="M6760" s="158"/>
      <c r="N6760" s="158"/>
      <c r="O6760" s="158"/>
      <c r="P6760" s="105"/>
      <c r="Q6760" s="106"/>
      <c r="R6760" s="159"/>
      <c r="S6760" s="160"/>
      <c r="T6760" s="160"/>
      <c r="U6760" s="160"/>
      <c r="V6760" s="160"/>
      <c r="W6760" s="146"/>
      <c r="X6760" s="146"/>
      <c r="Y6760" s="146"/>
    </row>
    <row r="6761" spans="1:25" s="99" customFormat="1" ht="31.5" customHeight="1" x14ac:dyDescent="0.25">
      <c r="A6761" s="103"/>
      <c r="B6761" s="104"/>
      <c r="C6761" s="104"/>
      <c r="D6761" s="104"/>
      <c r="E6761" s="103"/>
      <c r="F6761" s="135"/>
      <c r="G6761" s="157"/>
      <c r="H6761" s="103"/>
      <c r="I6761" s="103"/>
      <c r="J6761" s="103"/>
      <c r="K6761" s="103"/>
      <c r="L6761" s="161"/>
      <c r="M6761" s="158"/>
      <c r="N6761" s="158"/>
      <c r="O6761" s="158"/>
      <c r="P6761" s="105"/>
      <c r="Q6761" s="106"/>
      <c r="R6761" s="159"/>
      <c r="S6761" s="162" t="s">
        <v>57</v>
      </c>
      <c r="T6761" s="162" t="s">
        <v>57</v>
      </c>
      <c r="U6761" s="162" t="s">
        <v>57</v>
      </c>
      <c r="V6761" s="163" t="s">
        <v>58</v>
      </c>
      <c r="W6761" s="146"/>
      <c r="X6761" s="146"/>
      <c r="Y6761" s="146"/>
    </row>
    <row r="6762" spans="1:25" s="99" customFormat="1" ht="58.5" customHeight="1" x14ac:dyDescent="0.25">
      <c r="A6762" s="185" t="s">
        <v>59</v>
      </c>
      <c r="B6762" s="180"/>
      <c r="C6762" s="180"/>
      <c r="D6762" s="180"/>
      <c r="E6762" s="180"/>
      <c r="F6762" s="180"/>
      <c r="G6762" s="180"/>
      <c r="H6762" s="180"/>
      <c r="I6762" s="180"/>
      <c r="J6762" s="180"/>
      <c r="K6762" s="180"/>
      <c r="L6762" s="180"/>
      <c r="M6762" s="180"/>
      <c r="N6762" s="180"/>
      <c r="O6762" s="180"/>
      <c r="P6762" s="180"/>
      <c r="Q6762" s="180"/>
      <c r="R6762" s="176"/>
      <c r="S6762" s="137">
        <f>SUM(S6724,S6731:S6744,S6746:S6759)</f>
        <v>0</v>
      </c>
      <c r="T6762" s="137" t="str">
        <f>IF(SUM(T6731:T6744,T6746:T6759)=0," ",SUM(T6731:T6744,T6746:T6759))</f>
        <v xml:space="preserve"> </v>
      </c>
      <c r="U6762" s="137" t="str">
        <f>IF(SUM(U6731:U6744,U6746:U6759)=0," ",SUM(U6731:U6744,U6746:U6759))</f>
        <v xml:space="preserve"> </v>
      </c>
      <c r="V6762" s="137" t="str">
        <f>IF(SUM(V6731:V6744,V6746:V6759)=0," ",SUM(V6731:V6744,V6746:V6759))</f>
        <v xml:space="preserve"> </v>
      </c>
      <c r="W6762" s="146"/>
      <c r="X6762" s="164">
        <f>SUM(U6731:U6744,U6746:U6759)</f>
        <v>0</v>
      </c>
      <c r="Y6762" s="164">
        <f>SUM(V6731:V6744,V6746:V6759)</f>
        <v>0</v>
      </c>
    </row>
    <row r="6763" spans="1:25" x14ac:dyDescent="0.3">
      <c r="A6763" s="34"/>
      <c r="G6763" s="146"/>
      <c r="L6763" s="146"/>
      <c r="M6763" s="146"/>
      <c r="N6763" s="146"/>
      <c r="O6763" s="146"/>
      <c r="R6763" s="146"/>
      <c r="S6763" s="146"/>
      <c r="T6763" s="146"/>
      <c r="U6763" s="146"/>
      <c r="V6763" s="146"/>
      <c r="W6763" s="146"/>
      <c r="X6763" s="146"/>
      <c r="Y6763" s="146"/>
    </row>
    <row r="6764" spans="1:25" x14ac:dyDescent="0.3">
      <c r="A6764" s="186" t="s">
        <v>60</v>
      </c>
      <c r="B6764" s="187"/>
      <c r="C6764" s="187"/>
      <c r="D6764" s="187"/>
      <c r="E6764" s="187"/>
      <c r="F6764" s="187"/>
      <c r="G6764" s="187"/>
      <c r="H6764" s="187"/>
      <c r="I6764" s="187"/>
      <c r="J6764" s="187"/>
      <c r="K6764" s="187"/>
      <c r="L6764" s="187"/>
      <c r="M6764" s="187"/>
      <c r="N6764" s="187"/>
      <c r="O6764" s="187"/>
      <c r="P6764" s="187"/>
      <c r="Q6764" s="187"/>
      <c r="R6764" s="187"/>
      <c r="S6764" s="187"/>
      <c r="T6764" s="187"/>
      <c r="U6764" s="187"/>
      <c r="V6764" s="187"/>
      <c r="W6764" s="146"/>
      <c r="X6764" s="146"/>
      <c r="Y6764" s="146"/>
    </row>
    <row r="6765" spans="1:25" s="99" customFormat="1" ht="41.25" customHeight="1" x14ac:dyDescent="0.25">
      <c r="A6765" s="189" t="s">
        <v>38</v>
      </c>
      <c r="B6765" s="180"/>
      <c r="C6765" s="180"/>
      <c r="D6765" s="180"/>
      <c r="E6765" s="180"/>
      <c r="F6765" s="180"/>
      <c r="G6765" s="180"/>
      <c r="H6765" s="180"/>
      <c r="I6765" s="180"/>
      <c r="J6765" s="180"/>
      <c r="K6765" s="180"/>
      <c r="L6765" s="180"/>
      <c r="M6765" s="180"/>
      <c r="N6765" s="180"/>
      <c r="O6765" s="180"/>
      <c r="P6765" s="180"/>
      <c r="Q6765" s="180"/>
      <c r="R6765" s="180"/>
      <c r="S6765" s="180"/>
      <c r="T6765" s="180"/>
      <c r="U6765" s="180"/>
      <c r="V6765" s="176"/>
      <c r="W6765" s="146"/>
      <c r="X6765" s="146"/>
      <c r="Y6765" s="146"/>
    </row>
    <row r="6766" spans="1:25" s="100" customFormat="1" ht="35.25" customHeight="1" x14ac:dyDescent="0.25">
      <c r="A6766" s="179" t="s">
        <v>39</v>
      </c>
      <c r="B6766" s="180"/>
      <c r="C6766" s="180"/>
      <c r="D6766" s="180"/>
      <c r="E6766" s="180"/>
      <c r="F6766" s="180"/>
      <c r="G6766" s="180"/>
      <c r="H6766" s="180"/>
      <c r="I6766" s="180"/>
      <c r="J6766" s="180"/>
      <c r="K6766" s="180"/>
      <c r="L6766" s="180"/>
      <c r="M6766" s="180"/>
      <c r="N6766" s="180"/>
      <c r="O6766" s="180"/>
      <c r="P6766" s="180"/>
      <c r="Q6766" s="180"/>
      <c r="R6766" s="176"/>
      <c r="S6766" s="147"/>
      <c r="T6766" s="148"/>
      <c r="U6766" s="149" t="s">
        <v>40</v>
      </c>
      <c r="V6766" s="150">
        <f>V6728+1</f>
        <v>179</v>
      </c>
      <c r="W6766" s="146"/>
      <c r="X6766" s="146"/>
      <c r="Y6766" s="146"/>
    </row>
    <row r="6767" spans="1:25" s="99" customFormat="1" ht="81" customHeight="1" x14ac:dyDescent="0.25">
      <c r="A6767" s="110" t="s">
        <v>3</v>
      </c>
      <c r="B6767" s="188" t="s">
        <v>41</v>
      </c>
      <c r="C6767" s="176"/>
      <c r="D6767" s="111" t="s">
        <v>42</v>
      </c>
      <c r="E6767" s="110" t="s">
        <v>324</v>
      </c>
      <c r="F6767" s="111" t="s">
        <v>325</v>
      </c>
      <c r="G6767" s="151" t="s">
        <v>43</v>
      </c>
      <c r="H6767" s="110" t="s">
        <v>44</v>
      </c>
      <c r="I6767" s="110" t="s">
        <v>8</v>
      </c>
      <c r="J6767" s="110" t="s">
        <v>45</v>
      </c>
      <c r="K6767" s="110" t="s">
        <v>46</v>
      </c>
      <c r="L6767" s="152" t="s">
        <v>47</v>
      </c>
      <c r="M6767" s="153" t="s">
        <v>48</v>
      </c>
      <c r="N6767" s="154" t="s">
        <v>49</v>
      </c>
      <c r="O6767" s="154" t="s">
        <v>49</v>
      </c>
      <c r="P6767" s="112" t="s">
        <v>50</v>
      </c>
      <c r="Q6767" s="110" t="s">
        <v>51</v>
      </c>
      <c r="R6767" s="155" t="s">
        <v>52</v>
      </c>
      <c r="S6767" s="156" t="s">
        <v>53</v>
      </c>
      <c r="T6767" s="156" t="s">
        <v>54</v>
      </c>
      <c r="U6767" s="152" t="s">
        <v>54</v>
      </c>
      <c r="V6767" s="152" t="s">
        <v>55</v>
      </c>
      <c r="W6767" s="146"/>
      <c r="X6767" s="146"/>
      <c r="Y6767" s="146"/>
    </row>
    <row r="6768" spans="1:25" s="99" customFormat="1" ht="45" customHeight="1" x14ac:dyDescent="0.25">
      <c r="A6768" s="101"/>
      <c r="B6768" s="177" t="s">
        <v>56</v>
      </c>
      <c r="C6768" s="178"/>
      <c r="D6768" s="102"/>
      <c r="E6768" s="170"/>
      <c r="F6768" s="102"/>
      <c r="G6768" s="95"/>
      <c r="H6768" s="102"/>
      <c r="I6768" s="102"/>
      <c r="J6768" s="102"/>
      <c r="K6768" s="102"/>
      <c r="L6768" s="95"/>
      <c r="M6768" s="95"/>
      <c r="N6768" s="95"/>
      <c r="O6768" s="95"/>
      <c r="P6768" s="102"/>
      <c r="Q6768" s="102"/>
      <c r="R6768" s="190"/>
      <c r="S6768" s="184"/>
      <c r="T6768" s="95"/>
      <c r="U6768" s="95"/>
      <c r="V6768" s="95"/>
      <c r="W6768" s="146"/>
      <c r="X6768" s="146"/>
      <c r="Y6768" s="146"/>
    </row>
    <row r="6769" spans="1:25" s="99" customFormat="1" ht="54.75" customHeight="1" x14ac:dyDescent="0.25">
      <c r="A6769" s="96">
        <f>A6759+1</f>
        <v>4985</v>
      </c>
      <c r="B6769" s="181"/>
      <c r="C6769" s="182"/>
      <c r="D6769" s="113"/>
      <c r="E6769" s="115"/>
      <c r="F6769" s="174"/>
      <c r="G6769" s="114" t="str">
        <f t="shared" ref="G6769:G6782" si="2135">IF(AND(F6769&lt;&gt;"",V6769&lt;&gt;"",L6769&lt;&gt;0),V6769/L6769,"")</f>
        <v/>
      </c>
      <c r="H6769" s="115"/>
      <c r="I6769" s="115"/>
      <c r="J6769" s="115"/>
      <c r="K6769" s="115"/>
      <c r="L6769" s="133" t="str">
        <f t="shared" ref="L6769:L6782" si="2136">IF(AND(H6769&lt;&gt;0, J6769&lt;&gt;0, K6769&lt;&gt;0), H6769*J6769*K6769, "")</f>
        <v/>
      </c>
      <c r="M6769" s="116" t="str">
        <f>IF(L6769="", "", L6769/Veriler!$X$1)</f>
        <v/>
      </c>
      <c r="N6769" s="116" t="str">
        <f>IF(F6769&lt;&gt;"", "İthal Girdi", IF(Veriler!T6769="", "", IF(Veriler!S6769="H", "%0,5 üzerindedir", IF(Veriler!T6769&gt;0.1, "%10 sınırı aşılmıştır.", "Uygun"))))</f>
        <v>%0,5 üzerindedir</v>
      </c>
      <c r="O6769" s="116" t="str">
        <f t="shared" ref="O6769:O6782" si="2137">IF(M6769=""," ",N6769)</f>
        <v xml:space="preserve"> </v>
      </c>
      <c r="P6769" s="117"/>
      <c r="Q6769" s="118"/>
      <c r="R6769" s="119" t="str">
        <f t="shared" ref="R6769:R6782" si="2138">IFERROR(IF(AND(T6769&lt;&gt;"",L6769&lt;&gt;"",L6769&lt;&gt;0,T6769&lt;&gt;0),T6769/L6769,"")," ")</f>
        <v/>
      </c>
      <c r="S6769" s="133">
        <f>IFERROR(IF(M6769&lt;=0.005,IF(F6769="",L6769,0),IF(F6769&lt;&gt;"",0,IF(P6769="",0,IF(P6769="H",0,IF(Q6769&lt;Veriler!$G$2,L6769*Veriler!$G$2,L6769*Q6769)))))," ")</f>
        <v>0</v>
      </c>
      <c r="T6769" s="133">
        <f>IF(Veriler!T6769&lt;=0.1, S6769, IF(AND(Veriler!T6769&gt;0.1, F6769="", P6769="E"), IF(Q6769&gt;Veriler!$G$2, Q6769*S6769, IF(Q6769&lt;Veriler!$G$2, Veriler!$G$2*S6769, Q6769*S6769)), 0))</f>
        <v>0</v>
      </c>
      <c r="U6769" s="133" t="str">
        <f t="shared" ref="U6769:U6782" si="2139">IF(T6769=0," ",T6769)</f>
        <v xml:space="preserve"> </v>
      </c>
      <c r="V6769" s="134" t="str">
        <f>IFERROR(IF(O6769="%10 sınırı aşılmıştır.",L6769-T6769,IFERROR(IF(F6769="",IF(S6769=1,0,IF(L6769-S6769=0,"",L6769-S6769)),IF(Veriler!M6769="",L6769,IF(L6769*Veriler!M6769=0,"",L6769*Veriler!M6769))),L6769)),0)</f>
        <v/>
      </c>
      <c r="W6769" s="146"/>
      <c r="X6769" s="146"/>
      <c r="Y6769" s="146"/>
    </row>
    <row r="6770" spans="1:25" s="99" customFormat="1" ht="54.75" customHeight="1" x14ac:dyDescent="0.25">
      <c r="A6770" s="96">
        <f t="shared" ref="A6770:A6782" si="2140">A6769+1</f>
        <v>4986</v>
      </c>
      <c r="B6770" s="175"/>
      <c r="C6770" s="176"/>
      <c r="D6770" s="113"/>
      <c r="E6770" s="115"/>
      <c r="F6770" s="174"/>
      <c r="G6770" s="114" t="str">
        <f t="shared" si="2135"/>
        <v/>
      </c>
      <c r="H6770" s="115"/>
      <c r="I6770" s="115"/>
      <c r="J6770" s="115"/>
      <c r="K6770" s="115"/>
      <c r="L6770" s="133" t="str">
        <f t="shared" si="2136"/>
        <v/>
      </c>
      <c r="M6770" s="116" t="str">
        <f>IF(L6770="", "", L6770/Veriler!$X$1)</f>
        <v/>
      </c>
      <c r="N6770" s="116" t="str">
        <f>IF(F6770&lt;&gt;"", "İthal Girdi", IF(Veriler!T6770="", "", IF(Veriler!S6770="H", "%0,5 üzerindedir", IF(Veriler!T6770&gt;0.1, "%10 sınırı aşılmıştır.", "Uygun"))))</f>
        <v>%0,5 üzerindedir</v>
      </c>
      <c r="O6770" s="116" t="str">
        <f t="shared" si="2137"/>
        <v xml:space="preserve"> </v>
      </c>
      <c r="P6770" s="117"/>
      <c r="Q6770" s="118"/>
      <c r="R6770" s="119" t="str">
        <f t="shared" si="2138"/>
        <v/>
      </c>
      <c r="S6770" s="133">
        <f>IFERROR(IF(M6770&lt;=0.005,IF(F6770="",L6770,0),IF(F6770&lt;&gt;"",0,IF(P6770="",0,IF(P6770="H",0,IF(Q6770&lt;Veriler!$G$2,L6770*Veriler!$G$2,L6770*Q6770)))))," ")</f>
        <v>0</v>
      </c>
      <c r="T6770" s="133">
        <f>IF(Veriler!T6770&lt;=0.1, S6770, IF(AND(Veriler!T6770&gt;0.1, F6770="", P6770="E"), IF(Q6770&gt;Veriler!$G$2, Q6770*S6770, IF(Q6770&lt;Veriler!$G$2, Veriler!$G$2*S6770, Q6770*S6770)), 0))</f>
        <v>0</v>
      </c>
      <c r="U6770" s="133" t="str">
        <f t="shared" si="2139"/>
        <v xml:space="preserve"> </v>
      </c>
      <c r="V6770" s="134" t="str">
        <f>IFERROR(IF(O6770="%10 sınırı aşılmıştır.",L6770-T6770,IFERROR(IF(F6770="",IF(S6770=1,0,IF(L6770-S6770=0,"",L6770-S6770)),IF(Veriler!M6770="",L6770,IF(L6770*Veriler!M6770=0,"",L6770*Veriler!M6770))),L6770)),0)</f>
        <v/>
      </c>
      <c r="W6770" s="146"/>
      <c r="X6770" s="146"/>
      <c r="Y6770" s="146"/>
    </row>
    <row r="6771" spans="1:25" s="99" customFormat="1" ht="54.75" customHeight="1" x14ac:dyDescent="0.25">
      <c r="A6771" s="96">
        <f t="shared" si="2140"/>
        <v>4987</v>
      </c>
      <c r="B6771" s="175"/>
      <c r="C6771" s="176"/>
      <c r="D6771" s="113"/>
      <c r="E6771" s="115"/>
      <c r="F6771" s="174"/>
      <c r="G6771" s="114" t="str">
        <f t="shared" si="2135"/>
        <v/>
      </c>
      <c r="H6771" s="115"/>
      <c r="I6771" s="115"/>
      <c r="J6771" s="115"/>
      <c r="K6771" s="115"/>
      <c r="L6771" s="133" t="str">
        <f t="shared" si="2136"/>
        <v/>
      </c>
      <c r="M6771" s="116" t="str">
        <f>IF(L6771="", "", L6771/Veriler!$X$1)</f>
        <v/>
      </c>
      <c r="N6771" s="116" t="str">
        <f>IF(F6771&lt;&gt;"", "İthal Girdi", IF(Veriler!T6771="", "", IF(Veriler!S6771="H", "%0,5 üzerindedir", IF(Veriler!T6771&gt;0.1, "%10 sınırı aşılmıştır.", "Uygun"))))</f>
        <v>%0,5 üzerindedir</v>
      </c>
      <c r="O6771" s="116" t="str">
        <f t="shared" si="2137"/>
        <v xml:space="preserve"> </v>
      </c>
      <c r="P6771" s="117"/>
      <c r="Q6771" s="118"/>
      <c r="R6771" s="119" t="str">
        <f t="shared" si="2138"/>
        <v/>
      </c>
      <c r="S6771" s="133">
        <f>IFERROR(IF(M6771&lt;=0.005,IF(F6771="",L6771,0),IF(F6771&lt;&gt;"",0,IF(P6771="",0,IF(P6771="H",0,IF(Q6771&lt;Veriler!$G$2,L6771*Veriler!$G$2,L6771*Q6771)))))," ")</f>
        <v>0</v>
      </c>
      <c r="T6771" s="133">
        <f>IF(Veriler!T6771&lt;=0.1, S6771, IF(AND(Veriler!T6771&gt;0.1, F6771="", P6771="E"), IF(Q6771&gt;Veriler!$G$2, Q6771*S6771, IF(Q6771&lt;Veriler!$G$2, Veriler!$G$2*S6771, Q6771*S6771)), 0))</f>
        <v>0</v>
      </c>
      <c r="U6771" s="133" t="str">
        <f t="shared" si="2139"/>
        <v xml:space="preserve"> </v>
      </c>
      <c r="V6771" s="134" t="str">
        <f>IFERROR(IF(O6771="%10 sınırı aşılmıştır.",L6771-T6771,IFERROR(IF(F6771="",IF(S6771=1,0,IF(L6771-S6771=0,"",L6771-S6771)),IF(Veriler!M6771="",L6771,IF(L6771*Veriler!M6771=0,"",L6771*Veriler!M6771))),L6771)),0)</f>
        <v/>
      </c>
      <c r="W6771" s="146"/>
      <c r="X6771" s="146"/>
      <c r="Y6771" s="146"/>
    </row>
    <row r="6772" spans="1:25" s="99" customFormat="1" ht="54.75" customHeight="1" x14ac:dyDescent="0.25">
      <c r="A6772" s="96">
        <f t="shared" si="2140"/>
        <v>4988</v>
      </c>
      <c r="B6772" s="175"/>
      <c r="C6772" s="176"/>
      <c r="D6772" s="113"/>
      <c r="E6772" s="115"/>
      <c r="F6772" s="174"/>
      <c r="G6772" s="114" t="str">
        <f t="shared" si="2135"/>
        <v/>
      </c>
      <c r="H6772" s="115"/>
      <c r="I6772" s="115"/>
      <c r="J6772" s="115"/>
      <c r="K6772" s="115"/>
      <c r="L6772" s="133" t="str">
        <f t="shared" si="2136"/>
        <v/>
      </c>
      <c r="M6772" s="116" t="str">
        <f>IF(L6772="", "", L6772/Veriler!$X$1)</f>
        <v/>
      </c>
      <c r="N6772" s="116" t="str">
        <f>IF(F6772&lt;&gt;"", "İthal Girdi", IF(Veriler!T6772="", "", IF(Veriler!S6772="H", "%0,5 üzerindedir", IF(Veriler!T6772&gt;0.1, "%10 sınırı aşılmıştır.", "Uygun"))))</f>
        <v>%0,5 üzerindedir</v>
      </c>
      <c r="O6772" s="116" t="str">
        <f t="shared" si="2137"/>
        <v xml:space="preserve"> </v>
      </c>
      <c r="P6772" s="117"/>
      <c r="Q6772" s="118"/>
      <c r="R6772" s="119" t="str">
        <f t="shared" si="2138"/>
        <v/>
      </c>
      <c r="S6772" s="133">
        <f>IFERROR(IF(M6772&lt;=0.005,IF(F6772="",L6772,0),IF(F6772&lt;&gt;"",0,IF(P6772="",0,IF(P6772="H",0,IF(Q6772&lt;Veriler!$G$2,L6772*Veriler!$G$2,L6772*Q6772)))))," ")</f>
        <v>0</v>
      </c>
      <c r="T6772" s="133">
        <f>IF(Veriler!T6772&lt;=0.1, S6772, IF(AND(Veriler!T6772&gt;0.1, F6772="", P6772="E"), IF(Q6772&gt;Veriler!$G$2, Q6772*S6772, IF(Q6772&lt;Veriler!$G$2, Veriler!$G$2*S6772, Q6772*S6772)), 0))</f>
        <v>0</v>
      </c>
      <c r="U6772" s="133" t="str">
        <f t="shared" si="2139"/>
        <v xml:space="preserve"> </v>
      </c>
      <c r="V6772" s="134" t="str">
        <f>IFERROR(IF(O6772="%10 sınırı aşılmıştır.",L6772-T6772,IFERROR(IF(F6772="",IF(S6772=1,0,IF(L6772-S6772=0,"",L6772-S6772)),IF(Veriler!M6772="",L6772,IF(L6772*Veriler!M6772=0,"",L6772*Veriler!M6772))),L6772)),0)</f>
        <v/>
      </c>
      <c r="W6772" s="146"/>
      <c r="X6772" s="146"/>
      <c r="Y6772" s="146"/>
    </row>
    <row r="6773" spans="1:25" s="99" customFormat="1" ht="54.75" customHeight="1" x14ac:dyDescent="0.25">
      <c r="A6773" s="96">
        <f t="shared" si="2140"/>
        <v>4989</v>
      </c>
      <c r="B6773" s="175"/>
      <c r="C6773" s="176"/>
      <c r="D6773" s="113"/>
      <c r="E6773" s="115"/>
      <c r="F6773" s="174"/>
      <c r="G6773" s="114" t="str">
        <f t="shared" si="2135"/>
        <v/>
      </c>
      <c r="H6773" s="115"/>
      <c r="I6773" s="115"/>
      <c r="J6773" s="115"/>
      <c r="K6773" s="115"/>
      <c r="L6773" s="133" t="str">
        <f t="shared" si="2136"/>
        <v/>
      </c>
      <c r="M6773" s="116" t="str">
        <f>IF(L6773="", "", L6773/Veriler!$X$1)</f>
        <v/>
      </c>
      <c r="N6773" s="116" t="str">
        <f>IF(F6773&lt;&gt;"", "İthal Girdi", IF(Veriler!T6773="", "", IF(Veriler!S6773="H", "%0,5 üzerindedir", IF(Veriler!T6773&gt;0.1, "%10 sınırı aşılmıştır.", "Uygun"))))</f>
        <v>%0,5 üzerindedir</v>
      </c>
      <c r="O6773" s="116" t="str">
        <f t="shared" si="2137"/>
        <v xml:space="preserve"> </v>
      </c>
      <c r="P6773" s="117"/>
      <c r="Q6773" s="118"/>
      <c r="R6773" s="119" t="str">
        <f t="shared" si="2138"/>
        <v/>
      </c>
      <c r="S6773" s="133">
        <f>IFERROR(IF(M6773&lt;=0.005,IF(F6773="",L6773,0),IF(F6773&lt;&gt;"",0,IF(P6773="",0,IF(P6773="H",0,IF(Q6773&lt;Veriler!$G$2,L6773*Veriler!$G$2,L6773*Q6773)))))," ")</f>
        <v>0</v>
      </c>
      <c r="T6773" s="133">
        <f>IF(Veriler!T6773&lt;=0.1, S6773, IF(AND(Veriler!T6773&gt;0.1, F6773="", P6773="E"), IF(Q6773&gt;Veriler!$G$2, Q6773*S6773, IF(Q6773&lt;Veriler!$G$2, Veriler!$G$2*S6773, Q6773*S6773)), 0))</f>
        <v>0</v>
      </c>
      <c r="U6773" s="133" t="str">
        <f t="shared" si="2139"/>
        <v xml:space="preserve"> </v>
      </c>
      <c r="V6773" s="134" t="str">
        <f>IFERROR(IF(O6773="%10 sınırı aşılmıştır.",L6773-T6773,IFERROR(IF(F6773="",IF(S6773=1,0,IF(L6773-S6773=0,"",L6773-S6773)),IF(Veriler!M6773="",L6773,IF(L6773*Veriler!M6773=0,"",L6773*Veriler!M6773))),L6773)),0)</f>
        <v/>
      </c>
      <c r="W6773" s="146"/>
      <c r="X6773" s="146"/>
      <c r="Y6773" s="146"/>
    </row>
    <row r="6774" spans="1:25" s="99" customFormat="1" ht="54.75" customHeight="1" x14ac:dyDescent="0.25">
      <c r="A6774" s="96">
        <f t="shared" si="2140"/>
        <v>4990</v>
      </c>
      <c r="B6774" s="175"/>
      <c r="C6774" s="176"/>
      <c r="D6774" s="113"/>
      <c r="E6774" s="115"/>
      <c r="F6774" s="174"/>
      <c r="G6774" s="114" t="str">
        <f t="shared" si="2135"/>
        <v/>
      </c>
      <c r="H6774" s="115"/>
      <c r="I6774" s="115"/>
      <c r="J6774" s="115"/>
      <c r="K6774" s="115"/>
      <c r="L6774" s="133" t="str">
        <f t="shared" si="2136"/>
        <v/>
      </c>
      <c r="M6774" s="116" t="str">
        <f>IF(L6774="", "", L6774/Veriler!$X$1)</f>
        <v/>
      </c>
      <c r="N6774" s="116" t="str">
        <f>IF(F6774&lt;&gt;"", "İthal Girdi", IF(Veriler!T6774="", "", IF(Veriler!S6774="H", "%0,5 üzerindedir", IF(Veriler!T6774&gt;0.1, "%10 sınırı aşılmıştır.", "Uygun"))))</f>
        <v>%0,5 üzerindedir</v>
      </c>
      <c r="O6774" s="116" t="str">
        <f t="shared" si="2137"/>
        <v xml:space="preserve"> </v>
      </c>
      <c r="P6774" s="117"/>
      <c r="Q6774" s="118"/>
      <c r="R6774" s="119" t="str">
        <f t="shared" si="2138"/>
        <v/>
      </c>
      <c r="S6774" s="133">
        <f>IFERROR(IF(M6774&lt;=0.005,IF(F6774="",L6774,0),IF(F6774&lt;&gt;"",0,IF(P6774="",0,IF(P6774="H",0,IF(Q6774&lt;Veriler!$G$2,L6774*Veriler!$G$2,L6774*Q6774)))))," ")</f>
        <v>0</v>
      </c>
      <c r="T6774" s="133">
        <f>IF(Veriler!T6774&lt;=0.1, S6774, IF(AND(Veriler!T6774&gt;0.1, F6774="", P6774="E"), IF(Q6774&gt;Veriler!$G$2, Q6774*S6774, IF(Q6774&lt;Veriler!$G$2, Veriler!$G$2*S6774, Q6774*S6774)), 0))</f>
        <v>0</v>
      </c>
      <c r="U6774" s="133" t="str">
        <f t="shared" si="2139"/>
        <v xml:space="preserve"> </v>
      </c>
      <c r="V6774" s="134" t="str">
        <f>IFERROR(IF(O6774="%10 sınırı aşılmıştır.",L6774-T6774,IFERROR(IF(F6774="",IF(S6774=1,0,IF(L6774-S6774=0,"",L6774-S6774)),IF(Veriler!M6774="",L6774,IF(L6774*Veriler!M6774=0,"",L6774*Veriler!M6774))),L6774)),0)</f>
        <v/>
      </c>
      <c r="W6774" s="146"/>
      <c r="X6774" s="146"/>
      <c r="Y6774" s="146"/>
    </row>
    <row r="6775" spans="1:25" s="99" customFormat="1" ht="54.75" customHeight="1" x14ac:dyDescent="0.25">
      <c r="A6775" s="96">
        <f t="shared" si="2140"/>
        <v>4991</v>
      </c>
      <c r="B6775" s="175"/>
      <c r="C6775" s="176"/>
      <c r="D6775" s="113"/>
      <c r="E6775" s="115"/>
      <c r="F6775" s="174"/>
      <c r="G6775" s="114" t="str">
        <f t="shared" si="2135"/>
        <v/>
      </c>
      <c r="H6775" s="115"/>
      <c r="I6775" s="115"/>
      <c r="J6775" s="115"/>
      <c r="K6775" s="115"/>
      <c r="L6775" s="133" t="str">
        <f t="shared" si="2136"/>
        <v/>
      </c>
      <c r="M6775" s="116" t="str">
        <f>IF(L6775="", "", L6775/Veriler!$X$1)</f>
        <v/>
      </c>
      <c r="N6775" s="116" t="str">
        <f>IF(F6775&lt;&gt;"", "İthal Girdi", IF(Veriler!T6775="", "", IF(Veriler!S6775="H", "%0,5 üzerindedir", IF(Veriler!T6775&gt;0.1, "%10 sınırı aşılmıştır.", "Uygun"))))</f>
        <v>%0,5 üzerindedir</v>
      </c>
      <c r="O6775" s="116" t="str">
        <f t="shared" si="2137"/>
        <v xml:space="preserve"> </v>
      </c>
      <c r="P6775" s="117"/>
      <c r="Q6775" s="118"/>
      <c r="R6775" s="119" t="str">
        <f t="shared" si="2138"/>
        <v/>
      </c>
      <c r="S6775" s="133">
        <f>IFERROR(IF(M6775&lt;=0.005,IF(F6775="",L6775,0),IF(F6775&lt;&gt;"",0,IF(P6775="",0,IF(P6775="H",0,IF(Q6775&lt;Veriler!$G$2,L6775*Veriler!$G$2,L6775*Q6775)))))," ")</f>
        <v>0</v>
      </c>
      <c r="T6775" s="133">
        <f>IF(Veriler!T6775&lt;=0.1, S6775, IF(AND(Veriler!T6775&gt;0.1, F6775="", P6775="E"), IF(Q6775&gt;Veriler!$G$2, Q6775*S6775, IF(Q6775&lt;Veriler!$G$2, Veriler!$G$2*S6775, Q6775*S6775)), 0))</f>
        <v>0</v>
      </c>
      <c r="U6775" s="133" t="str">
        <f t="shared" si="2139"/>
        <v xml:space="preserve"> </v>
      </c>
      <c r="V6775" s="134" t="str">
        <f>IFERROR(IF(O6775="%10 sınırı aşılmıştır.",L6775-T6775,IFERROR(IF(F6775="",IF(S6775=1,0,IF(L6775-S6775=0,"",L6775-S6775)),IF(Veriler!M6775="",L6775,IF(L6775*Veriler!M6775=0,"",L6775*Veriler!M6775))),L6775)),0)</f>
        <v/>
      </c>
      <c r="W6775" s="146"/>
      <c r="X6775" s="146"/>
      <c r="Y6775" s="146"/>
    </row>
    <row r="6776" spans="1:25" s="99" customFormat="1" ht="54.75" customHeight="1" x14ac:dyDescent="0.25">
      <c r="A6776" s="96">
        <f t="shared" si="2140"/>
        <v>4992</v>
      </c>
      <c r="B6776" s="175"/>
      <c r="C6776" s="176"/>
      <c r="D6776" s="113"/>
      <c r="E6776" s="115"/>
      <c r="F6776" s="174"/>
      <c r="G6776" s="114" t="str">
        <f t="shared" si="2135"/>
        <v/>
      </c>
      <c r="H6776" s="115"/>
      <c r="I6776" s="115"/>
      <c r="J6776" s="115"/>
      <c r="K6776" s="115"/>
      <c r="L6776" s="133" t="str">
        <f t="shared" si="2136"/>
        <v/>
      </c>
      <c r="M6776" s="116" t="str">
        <f>IF(L6776="", "", L6776/Veriler!$X$1)</f>
        <v/>
      </c>
      <c r="N6776" s="116" t="str">
        <f>IF(F6776&lt;&gt;"", "İthal Girdi", IF(Veriler!T6776="", "", IF(Veriler!S6776="H", "%0,5 üzerindedir", IF(Veriler!T6776&gt;0.1, "%10 sınırı aşılmıştır.", "Uygun"))))</f>
        <v>%0,5 üzerindedir</v>
      </c>
      <c r="O6776" s="116" t="str">
        <f t="shared" si="2137"/>
        <v xml:space="preserve"> </v>
      </c>
      <c r="P6776" s="117"/>
      <c r="Q6776" s="118"/>
      <c r="R6776" s="119" t="str">
        <f t="shared" si="2138"/>
        <v/>
      </c>
      <c r="S6776" s="133">
        <f>IFERROR(IF(M6776&lt;=0.005,IF(F6776="",L6776,0),IF(F6776&lt;&gt;"",0,IF(P6776="",0,IF(P6776="H",0,IF(Q6776&lt;Veriler!$G$2,L6776*Veriler!$G$2,L6776*Q6776)))))," ")</f>
        <v>0</v>
      </c>
      <c r="T6776" s="133">
        <f>IF(Veriler!T6776&lt;=0.1, S6776, IF(AND(Veriler!T6776&gt;0.1, F6776="", P6776="E"), IF(Q6776&gt;Veriler!$G$2, Q6776*S6776, IF(Q6776&lt;Veriler!$G$2, Veriler!$G$2*S6776, Q6776*S6776)), 0))</f>
        <v>0</v>
      </c>
      <c r="U6776" s="133" t="str">
        <f t="shared" si="2139"/>
        <v xml:space="preserve"> </v>
      </c>
      <c r="V6776" s="134" t="str">
        <f>IFERROR(IF(O6776="%10 sınırı aşılmıştır.",L6776-T6776,IFERROR(IF(F6776="",IF(S6776=1,0,IF(L6776-S6776=0,"",L6776-S6776)),IF(Veriler!M6776="",L6776,IF(L6776*Veriler!M6776=0,"",L6776*Veriler!M6776))),L6776)),0)</f>
        <v/>
      </c>
      <c r="W6776" s="146"/>
      <c r="X6776" s="146"/>
      <c r="Y6776" s="146"/>
    </row>
    <row r="6777" spans="1:25" s="99" customFormat="1" ht="54.75" customHeight="1" x14ac:dyDescent="0.25">
      <c r="A6777" s="96">
        <f t="shared" si="2140"/>
        <v>4993</v>
      </c>
      <c r="B6777" s="175"/>
      <c r="C6777" s="176"/>
      <c r="D6777" s="113"/>
      <c r="E6777" s="115"/>
      <c r="F6777" s="174"/>
      <c r="G6777" s="114" t="str">
        <f t="shared" si="2135"/>
        <v/>
      </c>
      <c r="H6777" s="115"/>
      <c r="I6777" s="115"/>
      <c r="J6777" s="115"/>
      <c r="K6777" s="115"/>
      <c r="L6777" s="133" t="str">
        <f t="shared" si="2136"/>
        <v/>
      </c>
      <c r="M6777" s="116" t="str">
        <f>IF(L6777="", "", L6777/Veriler!$X$1)</f>
        <v/>
      </c>
      <c r="N6777" s="116" t="str">
        <f>IF(F6777&lt;&gt;"", "İthal Girdi", IF(Veriler!T6777="", "", IF(Veriler!S6777="H", "%0,5 üzerindedir", IF(Veriler!T6777&gt;0.1, "%10 sınırı aşılmıştır.", "Uygun"))))</f>
        <v>%0,5 üzerindedir</v>
      </c>
      <c r="O6777" s="116" t="str">
        <f t="shared" si="2137"/>
        <v xml:space="preserve"> </v>
      </c>
      <c r="P6777" s="117"/>
      <c r="Q6777" s="118"/>
      <c r="R6777" s="119" t="str">
        <f t="shared" si="2138"/>
        <v/>
      </c>
      <c r="S6777" s="133">
        <f>IFERROR(IF(M6777&lt;=0.005,IF(F6777="",L6777,0),IF(F6777&lt;&gt;"",0,IF(P6777="",0,IF(P6777="H",0,IF(Q6777&lt;Veriler!$G$2,L6777*Veriler!$G$2,L6777*Q6777)))))," ")</f>
        <v>0</v>
      </c>
      <c r="T6777" s="133">
        <f>IF(Veriler!T6777&lt;=0.1, S6777, IF(AND(Veriler!T6777&gt;0.1, F6777="", P6777="E"), IF(Q6777&gt;Veriler!$G$2, Q6777*S6777, IF(Q6777&lt;Veriler!$G$2, Veriler!$G$2*S6777, Q6777*S6777)), 0))</f>
        <v>0</v>
      </c>
      <c r="U6777" s="133" t="str">
        <f t="shared" si="2139"/>
        <v xml:space="preserve"> </v>
      </c>
      <c r="V6777" s="134" t="str">
        <f>IFERROR(IF(O6777="%10 sınırı aşılmıştır.",L6777-T6777,IFERROR(IF(F6777="",IF(S6777=1,0,IF(L6777-S6777=0,"",L6777-S6777)),IF(Veriler!M6777="",L6777,IF(L6777*Veriler!M6777=0,"",L6777*Veriler!M6777))),L6777)),0)</f>
        <v/>
      </c>
      <c r="W6777" s="146"/>
      <c r="X6777" s="146"/>
      <c r="Y6777" s="146"/>
    </row>
    <row r="6778" spans="1:25" s="99" customFormat="1" ht="54.75" customHeight="1" x14ac:dyDescent="0.25">
      <c r="A6778" s="96">
        <f t="shared" si="2140"/>
        <v>4994</v>
      </c>
      <c r="B6778" s="175"/>
      <c r="C6778" s="176"/>
      <c r="D6778" s="113"/>
      <c r="E6778" s="115"/>
      <c r="F6778" s="174"/>
      <c r="G6778" s="114" t="str">
        <f t="shared" si="2135"/>
        <v/>
      </c>
      <c r="H6778" s="115"/>
      <c r="I6778" s="115"/>
      <c r="J6778" s="115"/>
      <c r="K6778" s="115"/>
      <c r="L6778" s="133" t="str">
        <f t="shared" si="2136"/>
        <v/>
      </c>
      <c r="M6778" s="116" t="str">
        <f>IF(L6778="", "", L6778/Veriler!$X$1)</f>
        <v/>
      </c>
      <c r="N6778" s="116" t="str">
        <f>IF(F6778&lt;&gt;"", "İthal Girdi", IF(Veriler!T6778="", "", IF(Veriler!S6778="H", "%0,5 üzerindedir", IF(Veriler!T6778&gt;0.1, "%10 sınırı aşılmıştır.", "Uygun"))))</f>
        <v>%0,5 üzerindedir</v>
      </c>
      <c r="O6778" s="116" t="str">
        <f t="shared" si="2137"/>
        <v xml:space="preserve"> </v>
      </c>
      <c r="P6778" s="117"/>
      <c r="Q6778" s="118"/>
      <c r="R6778" s="119" t="str">
        <f t="shared" si="2138"/>
        <v/>
      </c>
      <c r="S6778" s="133">
        <f>IFERROR(IF(M6778&lt;=0.005,IF(F6778="",L6778,0),IF(F6778&lt;&gt;"",0,IF(P6778="",0,IF(P6778="H",0,IF(Q6778&lt;Veriler!$G$2,L6778*Veriler!$G$2,L6778*Q6778)))))," ")</f>
        <v>0</v>
      </c>
      <c r="T6778" s="133">
        <f>IF(Veriler!T6778&lt;=0.1, S6778, IF(AND(Veriler!T6778&gt;0.1, F6778="", P6778="E"), IF(Q6778&gt;Veriler!$G$2, Q6778*S6778, IF(Q6778&lt;Veriler!$G$2, Veriler!$G$2*S6778, Q6778*S6778)), 0))</f>
        <v>0</v>
      </c>
      <c r="U6778" s="133" t="str">
        <f t="shared" si="2139"/>
        <v xml:space="preserve"> </v>
      </c>
      <c r="V6778" s="134" t="str">
        <f>IFERROR(IF(O6778="%10 sınırı aşılmıştır.",L6778-T6778,IFERROR(IF(F6778="",IF(S6778=1,0,IF(L6778-S6778=0,"",L6778-S6778)),IF(Veriler!M6778="",L6778,IF(L6778*Veriler!M6778=0,"",L6778*Veriler!M6778))),L6778)),0)</f>
        <v/>
      </c>
      <c r="W6778" s="146"/>
      <c r="X6778" s="146"/>
      <c r="Y6778" s="146"/>
    </row>
    <row r="6779" spans="1:25" s="99" customFormat="1" ht="54.75" customHeight="1" x14ac:dyDescent="0.25">
      <c r="A6779" s="96">
        <f t="shared" si="2140"/>
        <v>4995</v>
      </c>
      <c r="B6779" s="175"/>
      <c r="C6779" s="176"/>
      <c r="D6779" s="113"/>
      <c r="E6779" s="115"/>
      <c r="F6779" s="174"/>
      <c r="G6779" s="114" t="str">
        <f t="shared" si="2135"/>
        <v/>
      </c>
      <c r="H6779" s="115"/>
      <c r="I6779" s="115"/>
      <c r="J6779" s="115"/>
      <c r="K6779" s="115"/>
      <c r="L6779" s="133" t="str">
        <f t="shared" si="2136"/>
        <v/>
      </c>
      <c r="M6779" s="116" t="str">
        <f>IF(L6779="", "", L6779/Veriler!$X$1)</f>
        <v/>
      </c>
      <c r="N6779" s="116" t="str">
        <f>IF(F6779&lt;&gt;"", "İthal Girdi", IF(Veriler!T6779="", "", IF(Veriler!S6779="H", "%0,5 üzerindedir", IF(Veriler!T6779&gt;0.1, "%10 sınırı aşılmıştır.", "Uygun"))))</f>
        <v>%0,5 üzerindedir</v>
      </c>
      <c r="O6779" s="116" t="str">
        <f t="shared" si="2137"/>
        <v xml:space="preserve"> </v>
      </c>
      <c r="P6779" s="117"/>
      <c r="Q6779" s="118"/>
      <c r="R6779" s="119" t="str">
        <f t="shared" si="2138"/>
        <v/>
      </c>
      <c r="S6779" s="133">
        <f>IFERROR(IF(M6779&lt;=0.005,IF(F6779="",L6779,0),IF(F6779&lt;&gt;"",0,IF(P6779="",0,IF(P6779="H",0,IF(Q6779&lt;Veriler!$G$2,L6779*Veriler!$G$2,L6779*Q6779)))))," ")</f>
        <v>0</v>
      </c>
      <c r="T6779" s="133">
        <f>IF(Veriler!T6779&lt;=0.1, S6779, IF(AND(Veriler!T6779&gt;0.1, F6779="", P6779="E"), IF(Q6779&gt;Veriler!$G$2, Q6779*S6779, IF(Q6779&lt;Veriler!$G$2, Veriler!$G$2*S6779, Q6779*S6779)), 0))</f>
        <v>0</v>
      </c>
      <c r="U6779" s="133" t="str">
        <f t="shared" si="2139"/>
        <v xml:space="preserve"> </v>
      </c>
      <c r="V6779" s="134" t="str">
        <f>IFERROR(IF(O6779="%10 sınırı aşılmıştır.",L6779-T6779,IFERROR(IF(F6779="",IF(S6779=1,0,IF(L6779-S6779=0,"",L6779-S6779)),IF(Veriler!M6779="",L6779,IF(L6779*Veriler!M6779=0,"",L6779*Veriler!M6779))),L6779)),0)</f>
        <v/>
      </c>
      <c r="W6779" s="146"/>
      <c r="X6779" s="146"/>
      <c r="Y6779" s="146"/>
    </row>
    <row r="6780" spans="1:25" s="99" customFormat="1" ht="54.75" customHeight="1" x14ac:dyDescent="0.25">
      <c r="A6780" s="96">
        <f t="shared" si="2140"/>
        <v>4996</v>
      </c>
      <c r="B6780" s="175"/>
      <c r="C6780" s="176"/>
      <c r="D6780" s="113"/>
      <c r="E6780" s="115"/>
      <c r="F6780" s="174"/>
      <c r="G6780" s="114" t="str">
        <f t="shared" si="2135"/>
        <v/>
      </c>
      <c r="H6780" s="115"/>
      <c r="I6780" s="115"/>
      <c r="J6780" s="115"/>
      <c r="K6780" s="115"/>
      <c r="L6780" s="133" t="str">
        <f t="shared" si="2136"/>
        <v/>
      </c>
      <c r="M6780" s="116" t="str">
        <f>IF(L6780="", "", L6780/Veriler!$X$1)</f>
        <v/>
      </c>
      <c r="N6780" s="116" t="str">
        <f>IF(F6780&lt;&gt;"", "İthal Girdi", IF(Veriler!T6780="", "", IF(Veriler!S6780="H", "%0,5 üzerindedir", IF(Veriler!T6780&gt;0.1, "%10 sınırı aşılmıştır.", "Uygun"))))</f>
        <v>%0,5 üzerindedir</v>
      </c>
      <c r="O6780" s="116" t="str">
        <f t="shared" si="2137"/>
        <v xml:space="preserve"> </v>
      </c>
      <c r="P6780" s="117"/>
      <c r="Q6780" s="118"/>
      <c r="R6780" s="119" t="str">
        <f t="shared" si="2138"/>
        <v/>
      </c>
      <c r="S6780" s="133">
        <f>IFERROR(IF(M6780&lt;=0.005,IF(F6780="",L6780,0),IF(F6780&lt;&gt;"",0,IF(P6780="",0,IF(P6780="H",0,IF(Q6780&lt;Veriler!$G$2,L6780*Veriler!$G$2,L6780*Q6780)))))," ")</f>
        <v>0</v>
      </c>
      <c r="T6780" s="133">
        <f>IF(Veriler!T6780&lt;=0.1, S6780, IF(AND(Veriler!T6780&gt;0.1, F6780="", P6780="E"), IF(Q6780&gt;Veriler!$G$2, Q6780*S6780, IF(Q6780&lt;Veriler!$G$2, Veriler!$G$2*S6780, Q6780*S6780)), 0))</f>
        <v>0</v>
      </c>
      <c r="U6780" s="133" t="str">
        <f t="shared" si="2139"/>
        <v xml:space="preserve"> </v>
      </c>
      <c r="V6780" s="134" t="str">
        <f>IFERROR(IF(O6780="%10 sınırı aşılmıştır.",L6780-T6780,IFERROR(IF(F6780="",IF(S6780=1,0,IF(L6780-S6780=0,"",L6780-S6780)),IF(Veriler!M6780="",L6780,IF(L6780*Veriler!M6780=0,"",L6780*Veriler!M6780))),L6780)),0)</f>
        <v/>
      </c>
      <c r="W6780" s="146"/>
      <c r="X6780" s="146"/>
      <c r="Y6780" s="146"/>
    </row>
    <row r="6781" spans="1:25" s="99" customFormat="1" ht="54.75" customHeight="1" x14ac:dyDescent="0.25">
      <c r="A6781" s="96">
        <f t="shared" si="2140"/>
        <v>4997</v>
      </c>
      <c r="B6781" s="175"/>
      <c r="C6781" s="176"/>
      <c r="D6781" s="113"/>
      <c r="E6781" s="115"/>
      <c r="F6781" s="174"/>
      <c r="G6781" s="114" t="str">
        <f t="shared" si="2135"/>
        <v/>
      </c>
      <c r="H6781" s="115"/>
      <c r="I6781" s="115"/>
      <c r="J6781" s="115"/>
      <c r="K6781" s="115"/>
      <c r="L6781" s="133" t="str">
        <f t="shared" si="2136"/>
        <v/>
      </c>
      <c r="M6781" s="116" t="str">
        <f>IF(L6781="", "", L6781/Veriler!$X$1)</f>
        <v/>
      </c>
      <c r="N6781" s="116" t="str">
        <f>IF(F6781&lt;&gt;"", "İthal Girdi", IF(Veriler!T6781="", "", IF(Veriler!S6781="H", "%0,5 üzerindedir", IF(Veriler!T6781&gt;0.1, "%10 sınırı aşılmıştır.", "Uygun"))))</f>
        <v>%0,5 üzerindedir</v>
      </c>
      <c r="O6781" s="116" t="str">
        <f t="shared" si="2137"/>
        <v xml:space="preserve"> </v>
      </c>
      <c r="P6781" s="117"/>
      <c r="Q6781" s="118"/>
      <c r="R6781" s="119" t="str">
        <f t="shared" si="2138"/>
        <v/>
      </c>
      <c r="S6781" s="133">
        <f>IFERROR(IF(M6781&lt;=0.005,IF(F6781="",L6781,0),IF(F6781&lt;&gt;"",0,IF(P6781="",0,IF(P6781="H",0,IF(Q6781&lt;Veriler!$G$2,L6781*Veriler!$G$2,L6781*Q6781)))))," ")</f>
        <v>0</v>
      </c>
      <c r="T6781" s="133">
        <f>IF(Veriler!T6781&lt;=0.1, S6781, IF(AND(Veriler!T6781&gt;0.1, F6781="", P6781="E"), IF(Q6781&gt;Veriler!$G$2, Q6781*S6781, IF(Q6781&lt;Veriler!$G$2, Veriler!$G$2*S6781, Q6781*S6781)), 0))</f>
        <v>0</v>
      </c>
      <c r="U6781" s="133" t="str">
        <f t="shared" si="2139"/>
        <v xml:space="preserve"> </v>
      </c>
      <c r="V6781" s="134" t="str">
        <f>IFERROR(IF(O6781="%10 sınırı aşılmıştır.",L6781-T6781,IFERROR(IF(F6781="",IF(S6781=1,0,IF(L6781-S6781=0,"",L6781-S6781)),IF(Veriler!M6781="",L6781,IF(L6781*Veriler!M6781=0,"",L6781*Veriler!M6781))),L6781)),0)</f>
        <v/>
      </c>
      <c r="W6781" s="146"/>
      <c r="X6781" s="146"/>
      <c r="Y6781" s="146"/>
    </row>
    <row r="6782" spans="1:25" s="99" customFormat="1" ht="54.75" customHeight="1" x14ac:dyDescent="0.25">
      <c r="A6782" s="96">
        <f t="shared" si="2140"/>
        <v>4998</v>
      </c>
      <c r="B6782" s="175"/>
      <c r="C6782" s="176"/>
      <c r="D6782" s="113"/>
      <c r="E6782" s="115"/>
      <c r="F6782" s="174"/>
      <c r="G6782" s="114" t="str">
        <f t="shared" si="2135"/>
        <v/>
      </c>
      <c r="H6782" s="115"/>
      <c r="I6782" s="115"/>
      <c r="J6782" s="115"/>
      <c r="K6782" s="115"/>
      <c r="L6782" s="133" t="str">
        <f t="shared" si="2136"/>
        <v/>
      </c>
      <c r="M6782" s="116" t="str">
        <f>IF(L6782="", "", L6782/Veriler!$X$1)</f>
        <v/>
      </c>
      <c r="N6782" s="116" t="str">
        <f>IF(F6782&lt;&gt;"", "İthal Girdi", IF(Veriler!T6782="", "", IF(Veriler!S6782="H", "%0,5 üzerindedir", IF(Veriler!T6782&gt;0.1, "%10 sınırı aşılmıştır.", "Uygun"))))</f>
        <v>%0,5 üzerindedir</v>
      </c>
      <c r="O6782" s="116" t="str">
        <f t="shared" si="2137"/>
        <v xml:space="preserve"> </v>
      </c>
      <c r="P6782" s="117"/>
      <c r="Q6782" s="118"/>
      <c r="R6782" s="119" t="str">
        <f t="shared" si="2138"/>
        <v/>
      </c>
      <c r="S6782" s="133">
        <f>IFERROR(IF(M6782&lt;=0.005,IF(F6782="",L6782,0),IF(F6782&lt;&gt;"",0,IF(P6782="",0,IF(P6782="H",0,IF(Q6782&lt;Veriler!$G$2,L6782*Veriler!$G$2,L6782*Q6782)))))," ")</f>
        <v>0</v>
      </c>
      <c r="T6782" s="133">
        <f>IF(Veriler!T6782&lt;=0.1, S6782, IF(AND(Veriler!T6782&gt;0.1, F6782="", P6782="E"), IF(Q6782&gt;Veriler!$G$2, Q6782*S6782, IF(Q6782&lt;Veriler!$G$2, Veriler!$G$2*S6782, Q6782*S6782)), 0))</f>
        <v>0</v>
      </c>
      <c r="U6782" s="133" t="str">
        <f t="shared" si="2139"/>
        <v xml:space="preserve"> </v>
      </c>
      <c r="V6782" s="134" t="str">
        <f>IFERROR(IF(O6782="%10 sınırı aşılmıştır.",L6782-T6782,IFERROR(IF(F6782="",IF(S6782=1,0,IF(L6782-S6782=0,"",L6782-S6782)),IF(Veriler!M6782="",L6782,IF(L6782*Veriler!M6782=0,"",L6782*Veriler!M6782))),L6782)),0)</f>
        <v/>
      </c>
      <c r="W6782" s="146"/>
      <c r="X6782" s="146"/>
      <c r="Y6782" s="146"/>
    </row>
    <row r="6783" spans="1:25" s="99" customFormat="1" ht="36" hidden="1" customHeight="1" x14ac:dyDescent="0.25">
      <c r="A6783" s="101"/>
      <c r="B6783" s="191" t="s">
        <v>16</v>
      </c>
      <c r="C6783" s="176"/>
      <c r="D6783" s="120"/>
      <c r="E6783" s="171"/>
      <c r="F6783" s="172"/>
      <c r="G6783" s="121"/>
      <c r="H6783" s="115"/>
      <c r="I6783" s="115"/>
      <c r="J6783" s="115"/>
      <c r="K6783" s="115"/>
      <c r="L6783" s="121"/>
      <c r="M6783" s="121"/>
      <c r="N6783" s="121"/>
      <c r="O6783" s="121"/>
      <c r="P6783" s="120"/>
      <c r="Q6783" s="120"/>
      <c r="R6783" s="183"/>
      <c r="S6783" s="184"/>
      <c r="T6783" s="121"/>
      <c r="U6783" s="121"/>
      <c r="V6783" s="121"/>
      <c r="W6783" s="146"/>
      <c r="X6783" s="146"/>
      <c r="Y6783" s="146"/>
    </row>
    <row r="6784" spans="1:25" s="99" customFormat="1" ht="54.75" customHeight="1" x14ac:dyDescent="0.25">
      <c r="A6784" s="96">
        <f>A6782+1</f>
        <v>4999</v>
      </c>
      <c r="B6784" s="175"/>
      <c r="C6784" s="176"/>
      <c r="D6784" s="113"/>
      <c r="E6784" s="115"/>
      <c r="F6784" s="174"/>
      <c r="G6784" s="114" t="str">
        <f t="shared" ref="G6784:G6797" si="2141">IF(AND(F6784&lt;&gt;"",V6784&lt;&gt;"",L6784&lt;&gt;0),V6784/L6784,"")</f>
        <v/>
      </c>
      <c r="H6784" s="115"/>
      <c r="I6784" s="115"/>
      <c r="J6784" s="115"/>
      <c r="K6784" s="115"/>
      <c r="L6784" s="133" t="str">
        <f t="shared" ref="L6784:L6797" si="2142">IF(AND(H6784&lt;&gt;0, J6784&lt;&gt;0, K6784&lt;&gt;0), H6784*J6784*K6784, "")</f>
        <v/>
      </c>
      <c r="M6784" s="116" t="str">
        <f>IF(L6784="", "", L6784/Veriler!$X$1)</f>
        <v/>
      </c>
      <c r="N6784" s="116" t="str">
        <f>IF(F6784&lt;&gt;"", "İthal Girdi", IF(Veriler!T6784="", "", IF(Veriler!S6784="H", "%0,5 üzerindedir", IF(Veriler!T6784&gt;0.1, "%10 sınırı aşılmıştır.", "Uygun"))))</f>
        <v>%0,5 üzerindedir</v>
      </c>
      <c r="O6784" s="116" t="str">
        <f t="shared" ref="O6784:O6797" si="2143">IF(M6784=""," ",N6784)</f>
        <v xml:space="preserve"> </v>
      </c>
      <c r="P6784" s="117"/>
      <c r="Q6784" s="118"/>
      <c r="R6784" s="119" t="str">
        <f t="shared" ref="R6784:R6797" si="2144">IFERROR(IF(AND(T6784&lt;&gt;"",L6784&lt;&gt;"",L6784&lt;&gt;0,T6784&lt;&gt;0),T6784/L6784,"")," ")</f>
        <v/>
      </c>
      <c r="S6784" s="133">
        <f>IFERROR(IF(M6784&lt;=0.005,IF(F6784="",L6784,0),IF(F6784&lt;&gt;"",0,IF(P6784="",0,IF(P6784="H",0,IF(Q6784&lt;Veriler!$G$2,L6784*Veriler!$G$2,L6784*Q6784)))))," ")</f>
        <v>0</v>
      </c>
      <c r="T6784" s="133">
        <f>IF(Veriler!T6784&lt;=0.1, S6784, IF(AND(Veriler!T6784&gt;0.1, F6784="", P6784="E"), IF(Q6784&gt;Veriler!$G$2, Q6784*S6784, IF(Q6784&lt;Veriler!$G$2, Veriler!$G$2*S6784, Q6784*S6784)), 0))</f>
        <v>0</v>
      </c>
      <c r="U6784" s="133" t="str">
        <f t="shared" ref="U6784:U6797" si="2145">IF(T6784=0," ",T6784)</f>
        <v xml:space="preserve"> </v>
      </c>
      <c r="V6784" s="134" t="str">
        <f>IFERROR(IF(O6784="%10 sınırı aşılmıştır.",L6784-T6784,IFERROR(IF(F6784="",IF(S6784=1,0,IF(L6784-S6784=0,"",L6784-S6784)),IF(Veriler!M6784="",L6784,IF(L6784*Veriler!M6784=0,"",L6784*Veriler!M6784))),L6784)),0)</f>
        <v/>
      </c>
      <c r="W6784" s="146"/>
      <c r="X6784" s="146"/>
      <c r="Y6784" s="146"/>
    </row>
    <row r="6785" spans="1:25" s="99" customFormat="1" ht="54.75" customHeight="1" x14ac:dyDescent="0.25">
      <c r="A6785" s="96">
        <f t="shared" ref="A6785:A6797" si="2146">A6784+1</f>
        <v>5000</v>
      </c>
      <c r="B6785" s="175"/>
      <c r="C6785" s="176"/>
      <c r="D6785" s="113"/>
      <c r="E6785" s="115"/>
      <c r="F6785" s="174"/>
      <c r="G6785" s="114" t="str">
        <f t="shared" si="2141"/>
        <v/>
      </c>
      <c r="H6785" s="115"/>
      <c r="I6785" s="115"/>
      <c r="J6785" s="115"/>
      <c r="K6785" s="115"/>
      <c r="L6785" s="133" t="str">
        <f t="shared" si="2142"/>
        <v/>
      </c>
      <c r="M6785" s="116" t="str">
        <f>IF(L6785="", "", L6785/Veriler!$X$1)</f>
        <v/>
      </c>
      <c r="N6785" s="116" t="str">
        <f>IF(F6785&lt;&gt;"", "İthal Girdi", IF(Veriler!T6785="", "", IF(Veriler!S6785="H", "%0,5 üzerindedir", IF(Veriler!T6785&gt;0.1, "%10 sınırı aşılmıştır.", "Uygun"))))</f>
        <v>%0,5 üzerindedir</v>
      </c>
      <c r="O6785" s="116" t="str">
        <f t="shared" si="2143"/>
        <v xml:space="preserve"> </v>
      </c>
      <c r="P6785" s="117"/>
      <c r="Q6785" s="118"/>
      <c r="R6785" s="119" t="str">
        <f t="shared" si="2144"/>
        <v/>
      </c>
      <c r="S6785" s="133">
        <f>IFERROR(IF(M6785&lt;=0.005,IF(F6785="",L6785,0),IF(F6785&lt;&gt;"",0,IF(P6785="",0,IF(P6785="H",0,IF(Q6785&lt;Veriler!$G$2,L6785*Veriler!$G$2,L6785*Q6785)))))," ")</f>
        <v>0</v>
      </c>
      <c r="T6785" s="133">
        <f>IF(Veriler!T6785&lt;=0.1, S6785, IF(AND(Veriler!T6785&gt;0.1, F6785="", P6785="E"), IF(Q6785&gt;Veriler!$G$2, Q6785*S6785, IF(Q6785&lt;Veriler!$G$2, Veriler!$G$2*S6785, Q6785*S6785)), 0))</f>
        <v>0</v>
      </c>
      <c r="U6785" s="133" t="str">
        <f t="shared" si="2145"/>
        <v xml:space="preserve"> </v>
      </c>
      <c r="V6785" s="134" t="str">
        <f>IFERROR(IF(O6785="%10 sınırı aşılmıştır.",L6785-T6785,IFERROR(IF(F6785="",IF(S6785=1,0,IF(L6785-S6785=0,"",L6785-S6785)),IF(Veriler!M6785="",L6785,IF(L6785*Veriler!M6785=0,"",L6785*Veriler!M6785))),L6785)),0)</f>
        <v/>
      </c>
      <c r="W6785" s="146"/>
      <c r="X6785" s="146"/>
      <c r="Y6785" s="146"/>
    </row>
    <row r="6786" spans="1:25" s="99" customFormat="1" ht="54.75" customHeight="1" x14ac:dyDescent="0.25">
      <c r="A6786" s="96">
        <f t="shared" si="2146"/>
        <v>5001</v>
      </c>
      <c r="B6786" s="175"/>
      <c r="C6786" s="176"/>
      <c r="D6786" s="113"/>
      <c r="E6786" s="115"/>
      <c r="F6786" s="174"/>
      <c r="G6786" s="114" t="str">
        <f t="shared" si="2141"/>
        <v/>
      </c>
      <c r="H6786" s="115"/>
      <c r="I6786" s="115"/>
      <c r="J6786" s="115"/>
      <c r="K6786" s="115"/>
      <c r="L6786" s="133" t="str">
        <f t="shared" si="2142"/>
        <v/>
      </c>
      <c r="M6786" s="116" t="str">
        <f>IF(L6786="", "", L6786/Veriler!$X$1)</f>
        <v/>
      </c>
      <c r="N6786" s="116" t="str">
        <f>IF(F6786&lt;&gt;"", "İthal Girdi", IF(Veriler!T6786="", "", IF(Veriler!S6786="H", "%0,5 üzerindedir", IF(Veriler!T6786&gt;0.1, "%10 sınırı aşılmıştır.", "Uygun"))))</f>
        <v>%0,5 üzerindedir</v>
      </c>
      <c r="O6786" s="116" t="str">
        <f t="shared" si="2143"/>
        <v xml:space="preserve"> </v>
      </c>
      <c r="P6786" s="117"/>
      <c r="Q6786" s="118"/>
      <c r="R6786" s="119" t="str">
        <f t="shared" si="2144"/>
        <v/>
      </c>
      <c r="S6786" s="133">
        <f>IFERROR(IF(M6786&lt;=0.005,IF(F6786="",L6786,0),IF(F6786&lt;&gt;"",0,IF(P6786="",0,IF(P6786="H",0,IF(Q6786&lt;Veriler!$G$2,L6786*Veriler!$G$2,L6786*Q6786)))))," ")</f>
        <v>0</v>
      </c>
      <c r="T6786" s="133">
        <f>IF(Veriler!T6786&lt;=0.1, S6786, IF(AND(Veriler!T6786&gt;0.1, F6786="", P6786="E"), IF(Q6786&gt;Veriler!$G$2, Q6786*S6786, IF(Q6786&lt;Veriler!$G$2, Veriler!$G$2*S6786, Q6786*S6786)), 0))</f>
        <v>0</v>
      </c>
      <c r="U6786" s="133" t="str">
        <f t="shared" si="2145"/>
        <v xml:space="preserve"> </v>
      </c>
      <c r="V6786" s="134" t="str">
        <f>IFERROR(IF(O6786="%10 sınırı aşılmıştır.",L6786-T6786,IFERROR(IF(F6786="",IF(S6786=1,0,IF(L6786-S6786=0,"",L6786-S6786)),IF(Veriler!M6786="",L6786,IF(L6786*Veriler!M6786=0,"",L6786*Veriler!M6786))),L6786)),0)</f>
        <v/>
      </c>
      <c r="W6786" s="146"/>
      <c r="X6786" s="146"/>
      <c r="Y6786" s="146"/>
    </row>
    <row r="6787" spans="1:25" s="99" customFormat="1" ht="54.75" customHeight="1" x14ac:dyDescent="0.25">
      <c r="A6787" s="96">
        <f t="shared" si="2146"/>
        <v>5002</v>
      </c>
      <c r="B6787" s="175"/>
      <c r="C6787" s="176"/>
      <c r="D6787" s="113"/>
      <c r="E6787" s="115"/>
      <c r="F6787" s="174"/>
      <c r="G6787" s="114" t="str">
        <f t="shared" si="2141"/>
        <v/>
      </c>
      <c r="H6787" s="115"/>
      <c r="I6787" s="115"/>
      <c r="J6787" s="115"/>
      <c r="K6787" s="115"/>
      <c r="L6787" s="133" t="str">
        <f t="shared" si="2142"/>
        <v/>
      </c>
      <c r="M6787" s="116" t="str">
        <f>IF(L6787="", "", L6787/Veriler!$X$1)</f>
        <v/>
      </c>
      <c r="N6787" s="116" t="str">
        <f>IF(F6787&lt;&gt;"", "İthal Girdi", IF(Veriler!T6787="", "", IF(Veriler!S6787="H", "%0,5 üzerindedir", IF(Veriler!T6787&gt;0.1, "%10 sınırı aşılmıştır.", "Uygun"))))</f>
        <v>%0,5 üzerindedir</v>
      </c>
      <c r="O6787" s="116" t="str">
        <f t="shared" si="2143"/>
        <v xml:space="preserve"> </v>
      </c>
      <c r="P6787" s="117"/>
      <c r="Q6787" s="118"/>
      <c r="R6787" s="119" t="str">
        <f t="shared" si="2144"/>
        <v/>
      </c>
      <c r="S6787" s="133">
        <f>IFERROR(IF(M6787&lt;=0.005,IF(F6787="",L6787,0),IF(F6787&lt;&gt;"",0,IF(P6787="",0,IF(P6787="H",0,IF(Q6787&lt;Veriler!$G$2,L6787*Veriler!$G$2,L6787*Q6787)))))," ")</f>
        <v>0</v>
      </c>
      <c r="T6787" s="133">
        <f>IF(Veriler!T6787&lt;=0.1, S6787, IF(AND(Veriler!T6787&gt;0.1, F6787="", P6787="E"), IF(Q6787&gt;Veriler!$G$2, Q6787*S6787, IF(Q6787&lt;Veriler!$G$2, Veriler!$G$2*S6787, Q6787*S6787)), 0))</f>
        <v>0</v>
      </c>
      <c r="U6787" s="133" t="str">
        <f t="shared" si="2145"/>
        <v xml:space="preserve"> </v>
      </c>
      <c r="V6787" s="134" t="str">
        <f>IFERROR(IF(O6787="%10 sınırı aşılmıştır.",L6787-T6787,IFERROR(IF(F6787="",IF(S6787=1,0,IF(L6787-S6787=0,"",L6787-S6787)),IF(Veriler!M6787="",L6787,IF(L6787*Veriler!M6787=0,"",L6787*Veriler!M6787))),L6787)),0)</f>
        <v/>
      </c>
      <c r="W6787" s="146"/>
      <c r="X6787" s="146"/>
      <c r="Y6787" s="146"/>
    </row>
    <row r="6788" spans="1:25" s="99" customFormat="1" ht="54.75" customHeight="1" x14ac:dyDescent="0.25">
      <c r="A6788" s="96">
        <f t="shared" si="2146"/>
        <v>5003</v>
      </c>
      <c r="B6788" s="175"/>
      <c r="C6788" s="176"/>
      <c r="D6788" s="113"/>
      <c r="E6788" s="115"/>
      <c r="F6788" s="174"/>
      <c r="G6788" s="114" t="str">
        <f t="shared" si="2141"/>
        <v/>
      </c>
      <c r="H6788" s="115"/>
      <c r="I6788" s="115"/>
      <c r="J6788" s="115"/>
      <c r="K6788" s="115"/>
      <c r="L6788" s="133" t="str">
        <f t="shared" si="2142"/>
        <v/>
      </c>
      <c r="M6788" s="116" t="str">
        <f>IF(L6788="", "", L6788/Veriler!$X$1)</f>
        <v/>
      </c>
      <c r="N6788" s="116" t="str">
        <f>IF(F6788&lt;&gt;"", "İthal Girdi", IF(Veriler!T6788="", "", IF(Veriler!S6788="H", "%0,5 üzerindedir", IF(Veriler!T6788&gt;0.1, "%10 sınırı aşılmıştır.", "Uygun"))))</f>
        <v>%0,5 üzerindedir</v>
      </c>
      <c r="O6788" s="116" t="str">
        <f t="shared" si="2143"/>
        <v xml:space="preserve"> </v>
      </c>
      <c r="P6788" s="117"/>
      <c r="Q6788" s="118"/>
      <c r="R6788" s="119" t="str">
        <f t="shared" si="2144"/>
        <v/>
      </c>
      <c r="S6788" s="133">
        <f>IFERROR(IF(M6788&lt;=0.005,IF(F6788="",L6788,0),IF(F6788&lt;&gt;"",0,IF(P6788="",0,IF(P6788="H",0,IF(Q6788&lt;Veriler!$G$2,L6788*Veriler!$G$2,L6788*Q6788)))))," ")</f>
        <v>0</v>
      </c>
      <c r="T6788" s="133">
        <f>IF(Veriler!T6788&lt;=0.1, S6788, IF(AND(Veriler!T6788&gt;0.1, F6788="", P6788="E"), IF(Q6788&gt;Veriler!$G$2, Q6788*S6788, IF(Q6788&lt;Veriler!$G$2, Veriler!$G$2*S6788, Q6788*S6788)), 0))</f>
        <v>0</v>
      </c>
      <c r="U6788" s="133" t="str">
        <f t="shared" si="2145"/>
        <v xml:space="preserve"> </v>
      </c>
      <c r="V6788" s="134" t="str">
        <f>IFERROR(IF(O6788="%10 sınırı aşılmıştır.",L6788-T6788,IFERROR(IF(F6788="",IF(S6788=1,0,IF(L6788-S6788=0,"",L6788-S6788)),IF(Veriler!M6788="",L6788,IF(L6788*Veriler!M6788=0,"",L6788*Veriler!M6788))),L6788)),0)</f>
        <v/>
      </c>
      <c r="W6788" s="146"/>
      <c r="X6788" s="146"/>
      <c r="Y6788" s="146"/>
    </row>
    <row r="6789" spans="1:25" s="99" customFormat="1" ht="54.75" customHeight="1" x14ac:dyDescent="0.25">
      <c r="A6789" s="96">
        <f t="shared" si="2146"/>
        <v>5004</v>
      </c>
      <c r="B6789" s="175"/>
      <c r="C6789" s="176"/>
      <c r="D6789" s="113"/>
      <c r="E6789" s="115"/>
      <c r="F6789" s="174"/>
      <c r="G6789" s="114" t="str">
        <f t="shared" si="2141"/>
        <v/>
      </c>
      <c r="H6789" s="115"/>
      <c r="I6789" s="115"/>
      <c r="J6789" s="115"/>
      <c r="K6789" s="115"/>
      <c r="L6789" s="133" t="str">
        <f t="shared" si="2142"/>
        <v/>
      </c>
      <c r="M6789" s="116" t="str">
        <f>IF(L6789="", "", L6789/Veriler!$X$1)</f>
        <v/>
      </c>
      <c r="N6789" s="116" t="str">
        <f>IF(F6789&lt;&gt;"", "İthal Girdi", IF(Veriler!T6789="", "", IF(Veriler!S6789="H", "%0,5 üzerindedir", IF(Veriler!T6789&gt;0.1, "%10 sınırı aşılmıştır.", "Uygun"))))</f>
        <v>%0,5 üzerindedir</v>
      </c>
      <c r="O6789" s="116" t="str">
        <f t="shared" si="2143"/>
        <v xml:space="preserve"> </v>
      </c>
      <c r="P6789" s="117"/>
      <c r="Q6789" s="118"/>
      <c r="R6789" s="119" t="str">
        <f t="shared" si="2144"/>
        <v/>
      </c>
      <c r="S6789" s="133">
        <f>IFERROR(IF(M6789&lt;=0.005,IF(F6789="",L6789,0),IF(F6789&lt;&gt;"",0,IF(P6789="",0,IF(P6789="H",0,IF(Q6789&lt;Veriler!$G$2,L6789*Veriler!$G$2,L6789*Q6789)))))," ")</f>
        <v>0</v>
      </c>
      <c r="T6789" s="133">
        <f>IF(Veriler!T6789&lt;=0.1, S6789, IF(AND(Veriler!T6789&gt;0.1, F6789="", P6789="E"), IF(Q6789&gt;Veriler!$G$2, Q6789*S6789, IF(Q6789&lt;Veriler!$G$2, Veriler!$G$2*S6789, Q6789*S6789)), 0))</f>
        <v>0</v>
      </c>
      <c r="U6789" s="133" t="str">
        <f t="shared" si="2145"/>
        <v xml:space="preserve"> </v>
      </c>
      <c r="V6789" s="134" t="str">
        <f>IFERROR(IF(O6789="%10 sınırı aşılmıştır.",L6789-T6789,IFERROR(IF(F6789="",IF(S6789=1,0,IF(L6789-S6789=0,"",L6789-S6789)),IF(Veriler!M6789="",L6789,IF(L6789*Veriler!M6789=0,"",L6789*Veriler!M6789))),L6789)),0)</f>
        <v/>
      </c>
      <c r="W6789" s="146"/>
      <c r="X6789" s="146"/>
      <c r="Y6789" s="146"/>
    </row>
    <row r="6790" spans="1:25" s="99" customFormat="1" ht="54.75" customHeight="1" x14ac:dyDescent="0.25">
      <c r="A6790" s="96">
        <f t="shared" si="2146"/>
        <v>5005</v>
      </c>
      <c r="B6790" s="175"/>
      <c r="C6790" s="176"/>
      <c r="D6790" s="113"/>
      <c r="E6790" s="115"/>
      <c r="F6790" s="174"/>
      <c r="G6790" s="114" t="str">
        <f t="shared" si="2141"/>
        <v/>
      </c>
      <c r="H6790" s="115"/>
      <c r="I6790" s="115"/>
      <c r="J6790" s="115"/>
      <c r="K6790" s="115"/>
      <c r="L6790" s="133" t="str">
        <f t="shared" si="2142"/>
        <v/>
      </c>
      <c r="M6790" s="116" t="str">
        <f>IF(L6790="", "", L6790/Veriler!$X$1)</f>
        <v/>
      </c>
      <c r="N6790" s="116" t="str">
        <f>IF(F6790&lt;&gt;"", "İthal Girdi", IF(Veriler!T6790="", "", IF(Veriler!S6790="H", "%0,5 üzerindedir", IF(Veriler!T6790&gt;0.1, "%10 sınırı aşılmıştır.", "Uygun"))))</f>
        <v>%0,5 üzerindedir</v>
      </c>
      <c r="O6790" s="116" t="str">
        <f t="shared" si="2143"/>
        <v xml:space="preserve"> </v>
      </c>
      <c r="P6790" s="117"/>
      <c r="Q6790" s="118"/>
      <c r="R6790" s="119" t="str">
        <f t="shared" si="2144"/>
        <v/>
      </c>
      <c r="S6790" s="133">
        <f>IFERROR(IF(M6790&lt;=0.005,IF(F6790="",L6790,0),IF(F6790&lt;&gt;"",0,IF(P6790="",0,IF(P6790="H",0,IF(Q6790&lt;Veriler!$G$2,L6790*Veriler!$G$2,L6790*Q6790)))))," ")</f>
        <v>0</v>
      </c>
      <c r="T6790" s="133">
        <f>IF(Veriler!T6790&lt;=0.1, S6790, IF(AND(Veriler!T6790&gt;0.1, F6790="", P6790="E"), IF(Q6790&gt;Veriler!$G$2, Q6790*S6790, IF(Q6790&lt;Veriler!$G$2, Veriler!$G$2*S6790, Q6790*S6790)), 0))</f>
        <v>0</v>
      </c>
      <c r="U6790" s="133" t="str">
        <f t="shared" si="2145"/>
        <v xml:space="preserve"> </v>
      </c>
      <c r="V6790" s="134" t="str">
        <f>IFERROR(IF(O6790="%10 sınırı aşılmıştır.",L6790-T6790,IFERROR(IF(F6790="",IF(S6790=1,0,IF(L6790-S6790=0,"",L6790-S6790)),IF(Veriler!M6790="",L6790,IF(L6790*Veriler!M6790=0,"",L6790*Veriler!M6790))),L6790)),0)</f>
        <v/>
      </c>
      <c r="W6790" s="146"/>
      <c r="X6790" s="146"/>
      <c r="Y6790" s="146"/>
    </row>
    <row r="6791" spans="1:25" s="99" customFormat="1" ht="54.75" customHeight="1" x14ac:dyDescent="0.25">
      <c r="A6791" s="96">
        <f t="shared" si="2146"/>
        <v>5006</v>
      </c>
      <c r="B6791" s="175"/>
      <c r="C6791" s="176"/>
      <c r="D6791" s="113"/>
      <c r="E6791" s="115"/>
      <c r="F6791" s="174"/>
      <c r="G6791" s="114" t="str">
        <f t="shared" si="2141"/>
        <v/>
      </c>
      <c r="H6791" s="115"/>
      <c r="I6791" s="115"/>
      <c r="J6791" s="115"/>
      <c r="K6791" s="115"/>
      <c r="L6791" s="133" t="str">
        <f t="shared" si="2142"/>
        <v/>
      </c>
      <c r="M6791" s="116" t="str">
        <f>IF(L6791="", "", L6791/Veriler!$X$1)</f>
        <v/>
      </c>
      <c r="N6791" s="116" t="str">
        <f>IF(F6791&lt;&gt;"", "İthal Girdi", IF(Veriler!T6791="", "", IF(Veriler!S6791="H", "%0,5 üzerindedir", IF(Veriler!T6791&gt;0.1, "%10 sınırı aşılmıştır.", "Uygun"))))</f>
        <v>%0,5 üzerindedir</v>
      </c>
      <c r="O6791" s="116" t="str">
        <f t="shared" si="2143"/>
        <v xml:space="preserve"> </v>
      </c>
      <c r="P6791" s="117"/>
      <c r="Q6791" s="118"/>
      <c r="R6791" s="119" t="str">
        <f t="shared" si="2144"/>
        <v/>
      </c>
      <c r="S6791" s="133">
        <f>IFERROR(IF(M6791&lt;=0.005,IF(F6791="",L6791,0),IF(F6791&lt;&gt;"",0,IF(P6791="",0,IF(P6791="H",0,IF(Q6791&lt;Veriler!$G$2,L6791*Veriler!$G$2,L6791*Q6791)))))," ")</f>
        <v>0</v>
      </c>
      <c r="T6791" s="133">
        <f>IF(Veriler!T6791&lt;=0.1, S6791, IF(AND(Veriler!T6791&gt;0.1, F6791="", P6791="E"), IF(Q6791&gt;Veriler!$G$2, Q6791*S6791, IF(Q6791&lt;Veriler!$G$2, Veriler!$G$2*S6791, Q6791*S6791)), 0))</f>
        <v>0</v>
      </c>
      <c r="U6791" s="133" t="str">
        <f t="shared" si="2145"/>
        <v xml:space="preserve"> </v>
      </c>
      <c r="V6791" s="134" t="str">
        <f>IFERROR(IF(O6791="%10 sınırı aşılmıştır.",L6791-T6791,IFERROR(IF(F6791="",IF(S6791=1,0,IF(L6791-S6791=0,"",L6791-S6791)),IF(Veriler!M6791="",L6791,IF(L6791*Veriler!M6791=0,"",L6791*Veriler!M6791))),L6791)),0)</f>
        <v/>
      </c>
      <c r="W6791" s="146"/>
      <c r="X6791" s="146"/>
      <c r="Y6791" s="146"/>
    </row>
    <row r="6792" spans="1:25" s="99" customFormat="1" ht="54.75" customHeight="1" x14ac:dyDescent="0.25">
      <c r="A6792" s="96">
        <f t="shared" si="2146"/>
        <v>5007</v>
      </c>
      <c r="B6792" s="175"/>
      <c r="C6792" s="176"/>
      <c r="D6792" s="113"/>
      <c r="E6792" s="115"/>
      <c r="F6792" s="174"/>
      <c r="G6792" s="114" t="str">
        <f t="shared" si="2141"/>
        <v/>
      </c>
      <c r="H6792" s="115"/>
      <c r="I6792" s="115"/>
      <c r="J6792" s="115"/>
      <c r="K6792" s="115"/>
      <c r="L6792" s="133" t="str">
        <f t="shared" si="2142"/>
        <v/>
      </c>
      <c r="M6792" s="116" t="str">
        <f>IF(L6792="", "", L6792/Veriler!$X$1)</f>
        <v/>
      </c>
      <c r="N6792" s="116" t="str">
        <f>IF(F6792&lt;&gt;"", "İthal Girdi", IF(Veriler!T6792="", "", IF(Veriler!S6792="H", "%0,5 üzerindedir", IF(Veriler!T6792&gt;0.1, "%10 sınırı aşılmıştır.", "Uygun"))))</f>
        <v>%0,5 üzerindedir</v>
      </c>
      <c r="O6792" s="116" t="str">
        <f t="shared" si="2143"/>
        <v xml:space="preserve"> </v>
      </c>
      <c r="P6792" s="117"/>
      <c r="Q6792" s="118"/>
      <c r="R6792" s="119" t="str">
        <f t="shared" si="2144"/>
        <v/>
      </c>
      <c r="S6792" s="133">
        <f>IFERROR(IF(M6792&lt;=0.005,IF(F6792="",L6792,0),IF(F6792&lt;&gt;"",0,IF(P6792="",0,IF(P6792="H",0,IF(Q6792&lt;Veriler!$G$2,L6792*Veriler!$G$2,L6792*Q6792)))))," ")</f>
        <v>0</v>
      </c>
      <c r="T6792" s="133">
        <f>IF(Veriler!T6792&lt;=0.1, S6792, IF(AND(Veriler!T6792&gt;0.1, F6792="", P6792="E"), IF(Q6792&gt;Veriler!$G$2, Q6792*S6792, IF(Q6792&lt;Veriler!$G$2, Veriler!$G$2*S6792, Q6792*S6792)), 0))</f>
        <v>0</v>
      </c>
      <c r="U6792" s="133" t="str">
        <f t="shared" si="2145"/>
        <v xml:space="preserve"> </v>
      </c>
      <c r="V6792" s="134" t="str">
        <f>IFERROR(IF(O6792="%10 sınırı aşılmıştır.",L6792-T6792,IFERROR(IF(F6792="",IF(S6792=1,0,IF(L6792-S6792=0,"",L6792-S6792)),IF(Veriler!M6792="",L6792,IF(L6792*Veriler!M6792=0,"",L6792*Veriler!M6792))),L6792)),0)</f>
        <v/>
      </c>
      <c r="W6792" s="146"/>
      <c r="X6792" s="146"/>
      <c r="Y6792" s="146"/>
    </row>
    <row r="6793" spans="1:25" s="99" customFormat="1" ht="54.75" customHeight="1" x14ac:dyDescent="0.25">
      <c r="A6793" s="96">
        <f t="shared" si="2146"/>
        <v>5008</v>
      </c>
      <c r="B6793" s="175"/>
      <c r="C6793" s="176"/>
      <c r="D6793" s="113"/>
      <c r="E6793" s="115"/>
      <c r="F6793" s="174"/>
      <c r="G6793" s="114" t="str">
        <f t="shared" si="2141"/>
        <v/>
      </c>
      <c r="H6793" s="115"/>
      <c r="I6793" s="115"/>
      <c r="J6793" s="115"/>
      <c r="K6793" s="115"/>
      <c r="L6793" s="133" t="str">
        <f t="shared" si="2142"/>
        <v/>
      </c>
      <c r="M6793" s="116" t="str">
        <f>IF(L6793="", "", L6793/Veriler!$X$1)</f>
        <v/>
      </c>
      <c r="N6793" s="116" t="str">
        <f>IF(F6793&lt;&gt;"", "İthal Girdi", IF(Veriler!T6793="", "", IF(Veriler!S6793="H", "%0,5 üzerindedir", IF(Veriler!T6793&gt;0.1, "%10 sınırı aşılmıştır.", "Uygun"))))</f>
        <v>%0,5 üzerindedir</v>
      </c>
      <c r="O6793" s="116" t="str">
        <f t="shared" si="2143"/>
        <v xml:space="preserve"> </v>
      </c>
      <c r="P6793" s="117"/>
      <c r="Q6793" s="118"/>
      <c r="R6793" s="119" t="str">
        <f t="shared" si="2144"/>
        <v/>
      </c>
      <c r="S6793" s="133">
        <f>IFERROR(IF(M6793&lt;=0.005,IF(F6793="",L6793,0),IF(F6793&lt;&gt;"",0,IF(P6793="",0,IF(P6793="H",0,IF(Q6793&lt;Veriler!$G$2,L6793*Veriler!$G$2,L6793*Q6793)))))," ")</f>
        <v>0</v>
      </c>
      <c r="T6793" s="133">
        <f>IF(Veriler!T6793&lt;=0.1, S6793, IF(AND(Veriler!T6793&gt;0.1, F6793="", P6793="E"), IF(Q6793&gt;Veriler!$G$2, Q6793*S6793, IF(Q6793&lt;Veriler!$G$2, Veriler!$G$2*S6793, Q6793*S6793)), 0))</f>
        <v>0</v>
      </c>
      <c r="U6793" s="133" t="str">
        <f t="shared" si="2145"/>
        <v xml:space="preserve"> </v>
      </c>
      <c r="V6793" s="134" t="str">
        <f>IFERROR(IF(O6793="%10 sınırı aşılmıştır.",L6793-T6793,IFERROR(IF(F6793="",IF(S6793=1,0,IF(L6793-S6793=0,"",L6793-S6793)),IF(Veriler!M6793="",L6793,IF(L6793*Veriler!M6793=0,"",L6793*Veriler!M6793))),L6793)),0)</f>
        <v/>
      </c>
      <c r="W6793" s="146"/>
      <c r="X6793" s="146"/>
      <c r="Y6793" s="146"/>
    </row>
    <row r="6794" spans="1:25" s="99" customFormat="1" ht="54.75" customHeight="1" x14ac:dyDescent="0.25">
      <c r="A6794" s="96">
        <f t="shared" si="2146"/>
        <v>5009</v>
      </c>
      <c r="B6794" s="175"/>
      <c r="C6794" s="176"/>
      <c r="D6794" s="113"/>
      <c r="E6794" s="115"/>
      <c r="F6794" s="174"/>
      <c r="G6794" s="114" t="str">
        <f t="shared" si="2141"/>
        <v/>
      </c>
      <c r="H6794" s="115"/>
      <c r="I6794" s="115"/>
      <c r="J6794" s="115"/>
      <c r="K6794" s="115"/>
      <c r="L6794" s="133" t="str">
        <f t="shared" si="2142"/>
        <v/>
      </c>
      <c r="M6794" s="116" t="str">
        <f>IF(L6794="", "", L6794/Veriler!$X$1)</f>
        <v/>
      </c>
      <c r="N6794" s="116" t="str">
        <f>IF(F6794&lt;&gt;"", "İthal Girdi", IF(Veriler!T6794="", "", IF(Veriler!S6794="H", "%0,5 üzerindedir", IF(Veriler!T6794&gt;0.1, "%10 sınırı aşılmıştır.", "Uygun"))))</f>
        <v>%0,5 üzerindedir</v>
      </c>
      <c r="O6794" s="116" t="str">
        <f t="shared" si="2143"/>
        <v xml:space="preserve"> </v>
      </c>
      <c r="P6794" s="117"/>
      <c r="Q6794" s="118"/>
      <c r="R6794" s="119" t="str">
        <f t="shared" si="2144"/>
        <v/>
      </c>
      <c r="S6794" s="133">
        <f>IFERROR(IF(M6794&lt;=0.005,IF(F6794="",L6794,0),IF(F6794&lt;&gt;"",0,IF(P6794="",0,IF(P6794="H",0,IF(Q6794&lt;Veriler!$G$2,L6794*Veriler!$G$2,L6794*Q6794)))))," ")</f>
        <v>0</v>
      </c>
      <c r="T6794" s="133">
        <f>IF(Veriler!T6794&lt;=0.1, S6794, IF(AND(Veriler!T6794&gt;0.1, F6794="", P6794="E"), IF(Q6794&gt;Veriler!$G$2, Q6794*S6794, IF(Q6794&lt;Veriler!$G$2, Veriler!$G$2*S6794, Q6794*S6794)), 0))</f>
        <v>0</v>
      </c>
      <c r="U6794" s="133" t="str">
        <f t="shared" si="2145"/>
        <v xml:space="preserve"> </v>
      </c>
      <c r="V6794" s="134" t="str">
        <f>IFERROR(IF(O6794="%10 sınırı aşılmıştır.",L6794-T6794,IFERROR(IF(F6794="",IF(S6794=1,0,IF(L6794-S6794=0,"",L6794-S6794)),IF(Veriler!M6794="",L6794,IF(L6794*Veriler!M6794=0,"",L6794*Veriler!M6794))),L6794)),0)</f>
        <v/>
      </c>
      <c r="W6794" s="146"/>
      <c r="X6794" s="146"/>
      <c r="Y6794" s="146"/>
    </row>
    <row r="6795" spans="1:25" s="99" customFormat="1" ht="54.75" customHeight="1" x14ac:dyDescent="0.25">
      <c r="A6795" s="96">
        <f t="shared" si="2146"/>
        <v>5010</v>
      </c>
      <c r="B6795" s="175"/>
      <c r="C6795" s="176"/>
      <c r="D6795" s="113"/>
      <c r="E6795" s="115"/>
      <c r="F6795" s="174"/>
      <c r="G6795" s="114" t="str">
        <f t="shared" si="2141"/>
        <v/>
      </c>
      <c r="H6795" s="115"/>
      <c r="I6795" s="115"/>
      <c r="J6795" s="115"/>
      <c r="K6795" s="115"/>
      <c r="L6795" s="133" t="str">
        <f t="shared" si="2142"/>
        <v/>
      </c>
      <c r="M6795" s="116" t="str">
        <f>IF(L6795="", "", L6795/Veriler!$X$1)</f>
        <v/>
      </c>
      <c r="N6795" s="116" t="str">
        <f>IF(F6795&lt;&gt;"", "İthal Girdi", IF(Veriler!T6795="", "", IF(Veriler!S6795="H", "%0,5 üzerindedir", IF(Veriler!T6795&gt;0.1, "%10 sınırı aşılmıştır.", "Uygun"))))</f>
        <v>%0,5 üzerindedir</v>
      </c>
      <c r="O6795" s="116" t="str">
        <f t="shared" si="2143"/>
        <v xml:space="preserve"> </v>
      </c>
      <c r="P6795" s="117"/>
      <c r="Q6795" s="118"/>
      <c r="R6795" s="119" t="str">
        <f t="shared" si="2144"/>
        <v/>
      </c>
      <c r="S6795" s="133">
        <f>IFERROR(IF(M6795&lt;=0.005,IF(F6795="",L6795,0),IF(F6795&lt;&gt;"",0,IF(P6795="",0,IF(P6795="H",0,IF(Q6795&lt;Veriler!$G$2,L6795*Veriler!$G$2,L6795*Q6795)))))," ")</f>
        <v>0</v>
      </c>
      <c r="T6795" s="133">
        <f>IF(Veriler!T6795&lt;=0.1, S6795, IF(AND(Veriler!T6795&gt;0.1, F6795="", P6795="E"), IF(Q6795&gt;Veriler!$G$2, Q6795*S6795, IF(Q6795&lt;Veriler!$G$2, Veriler!$G$2*S6795, Q6795*S6795)), 0))</f>
        <v>0</v>
      </c>
      <c r="U6795" s="133" t="str">
        <f t="shared" si="2145"/>
        <v xml:space="preserve"> </v>
      </c>
      <c r="V6795" s="134" t="str">
        <f>IFERROR(IF(O6795="%10 sınırı aşılmıştır.",L6795-T6795,IFERROR(IF(F6795="",IF(S6795=1,0,IF(L6795-S6795=0,"",L6795-S6795)),IF(Veriler!M6795="",L6795,IF(L6795*Veriler!M6795=0,"",L6795*Veriler!M6795))),L6795)),0)</f>
        <v/>
      </c>
      <c r="W6795" s="146"/>
      <c r="X6795" s="146"/>
      <c r="Y6795" s="146"/>
    </row>
    <row r="6796" spans="1:25" s="99" customFormat="1" ht="54.75" customHeight="1" x14ac:dyDescent="0.25">
      <c r="A6796" s="96">
        <f t="shared" si="2146"/>
        <v>5011</v>
      </c>
      <c r="B6796" s="175"/>
      <c r="C6796" s="176"/>
      <c r="D6796" s="113"/>
      <c r="E6796" s="115"/>
      <c r="F6796" s="174"/>
      <c r="G6796" s="114" t="str">
        <f t="shared" si="2141"/>
        <v/>
      </c>
      <c r="H6796" s="115"/>
      <c r="I6796" s="115"/>
      <c r="J6796" s="115"/>
      <c r="K6796" s="115"/>
      <c r="L6796" s="133" t="str">
        <f t="shared" si="2142"/>
        <v/>
      </c>
      <c r="M6796" s="116" t="str">
        <f>IF(L6796="", "", L6796/Veriler!$X$1)</f>
        <v/>
      </c>
      <c r="N6796" s="116" t="str">
        <f>IF(F6796&lt;&gt;"", "İthal Girdi", IF(Veriler!T6796="", "", IF(Veriler!S6796="H", "%0,5 üzerindedir", IF(Veriler!T6796&gt;0.1, "%10 sınırı aşılmıştır.", "Uygun"))))</f>
        <v>%0,5 üzerindedir</v>
      </c>
      <c r="O6796" s="116" t="str">
        <f t="shared" si="2143"/>
        <v xml:space="preserve"> </v>
      </c>
      <c r="P6796" s="117"/>
      <c r="Q6796" s="118"/>
      <c r="R6796" s="119" t="str">
        <f t="shared" si="2144"/>
        <v/>
      </c>
      <c r="S6796" s="133">
        <f>IFERROR(IF(M6796&lt;=0.005,IF(F6796="",L6796,0),IF(F6796&lt;&gt;"",0,IF(P6796="",0,IF(P6796="H",0,IF(Q6796&lt;Veriler!$G$2,L6796*Veriler!$G$2,L6796*Q6796)))))," ")</f>
        <v>0</v>
      </c>
      <c r="T6796" s="133">
        <f>IF(Veriler!T6796&lt;=0.1, S6796, IF(AND(Veriler!T6796&gt;0.1, F6796="", P6796="E"), IF(Q6796&gt;Veriler!$G$2, Q6796*S6796, IF(Q6796&lt;Veriler!$G$2, Veriler!$G$2*S6796, Q6796*S6796)), 0))</f>
        <v>0</v>
      </c>
      <c r="U6796" s="133" t="str">
        <f t="shared" si="2145"/>
        <v xml:space="preserve"> </v>
      </c>
      <c r="V6796" s="134" t="str">
        <f>IFERROR(IF(O6796="%10 sınırı aşılmıştır.",L6796-T6796,IFERROR(IF(F6796="",IF(S6796=1,0,IF(L6796-S6796=0,"",L6796-S6796)),IF(Veriler!M6796="",L6796,IF(L6796*Veriler!M6796=0,"",L6796*Veriler!M6796))),L6796)),0)</f>
        <v/>
      </c>
      <c r="W6796" s="146"/>
      <c r="X6796" s="146"/>
      <c r="Y6796" s="146"/>
    </row>
    <row r="6797" spans="1:25" s="99" customFormat="1" ht="54.75" customHeight="1" x14ac:dyDescent="0.25">
      <c r="A6797" s="96">
        <f t="shared" si="2146"/>
        <v>5012</v>
      </c>
      <c r="B6797" s="175"/>
      <c r="C6797" s="176"/>
      <c r="D6797" s="113"/>
      <c r="E6797" s="115"/>
      <c r="F6797" s="174"/>
      <c r="G6797" s="114" t="str">
        <f t="shared" si="2141"/>
        <v/>
      </c>
      <c r="H6797" s="115"/>
      <c r="I6797" s="115"/>
      <c r="J6797" s="115"/>
      <c r="K6797" s="115"/>
      <c r="L6797" s="133" t="str">
        <f t="shared" si="2142"/>
        <v/>
      </c>
      <c r="M6797" s="116" t="str">
        <f>IF(L6797="", "", L6797/Veriler!$X$1)</f>
        <v/>
      </c>
      <c r="N6797" s="116" t="str">
        <f>IF(F6797&lt;&gt;"", "İthal Girdi", IF(Veriler!T6797="", "", IF(Veriler!S6797="H", "%0,5 üzerindedir", IF(Veriler!T6797&gt;0.1, "%10 sınırı aşılmıştır.", "Uygun"))))</f>
        <v>%0,5 üzerindedir</v>
      </c>
      <c r="O6797" s="116" t="str">
        <f t="shared" si="2143"/>
        <v xml:space="preserve"> </v>
      </c>
      <c r="P6797" s="117"/>
      <c r="Q6797" s="118"/>
      <c r="R6797" s="119" t="str">
        <f t="shared" si="2144"/>
        <v/>
      </c>
      <c r="S6797" s="133">
        <f>IFERROR(IF(M6797&lt;=0.005,IF(F6797="",L6797,0),IF(F6797&lt;&gt;"",0,IF(P6797="",0,IF(P6797="H",0,IF(Q6797&lt;Veriler!$G$2,L6797*Veriler!$G$2,L6797*Q6797)))))," ")</f>
        <v>0</v>
      </c>
      <c r="T6797" s="133">
        <f>IF(Veriler!T6797&lt;=0.1, S6797, IF(AND(Veriler!T6797&gt;0.1, F6797="", P6797="E"), IF(Q6797&gt;Veriler!$G$2, Q6797*S6797, IF(Q6797&lt;Veriler!$G$2, Veriler!$G$2*S6797, Q6797*S6797)), 0))</f>
        <v>0</v>
      </c>
      <c r="U6797" s="133" t="str">
        <f t="shared" si="2145"/>
        <v xml:space="preserve"> </v>
      </c>
      <c r="V6797" s="134" t="str">
        <f>IFERROR(IF(O6797="%10 sınırı aşılmıştır.",L6797-T6797,IFERROR(IF(F6797="",IF(S6797=1,0,IF(L6797-S6797=0,"",L6797-S6797)),IF(Veriler!M6797="",L6797,IF(L6797*Veriler!M6797=0,"",L6797*Veriler!M6797))),L6797)),0)</f>
        <v/>
      </c>
      <c r="W6797" s="146"/>
      <c r="X6797" s="146"/>
      <c r="Y6797" s="146"/>
    </row>
    <row r="6798" spans="1:25" s="99" customFormat="1" ht="24" customHeight="1" x14ac:dyDescent="0.25">
      <c r="A6798" s="103"/>
      <c r="B6798" s="104"/>
      <c r="C6798" s="104"/>
      <c r="D6798" s="104"/>
      <c r="E6798" s="103"/>
      <c r="F6798" s="135"/>
      <c r="G6798" s="157"/>
      <c r="H6798" s="103"/>
      <c r="I6798" s="103"/>
      <c r="J6798" s="103"/>
      <c r="K6798" s="103"/>
      <c r="L6798" s="136">
        <f>SUM(L6769:L6782,L6784:L6797)</f>
        <v>0</v>
      </c>
      <c r="M6798" s="158"/>
      <c r="N6798" s="158"/>
      <c r="O6798" s="158"/>
      <c r="P6798" s="105"/>
      <c r="Q6798" s="106"/>
      <c r="R6798" s="159"/>
      <c r="S6798" s="160"/>
      <c r="T6798" s="160"/>
      <c r="U6798" s="160"/>
      <c r="V6798" s="160"/>
      <c r="W6798" s="146"/>
      <c r="X6798" s="146"/>
      <c r="Y6798" s="146"/>
    </row>
    <row r="6799" spans="1:25" s="99" customFormat="1" ht="31.5" customHeight="1" x14ac:dyDescent="0.25">
      <c r="A6799" s="103"/>
      <c r="B6799" s="104"/>
      <c r="C6799" s="104"/>
      <c r="D6799" s="104"/>
      <c r="E6799" s="103"/>
      <c r="F6799" s="135"/>
      <c r="G6799" s="157"/>
      <c r="H6799" s="103"/>
      <c r="I6799" s="103"/>
      <c r="J6799" s="103"/>
      <c r="K6799" s="103"/>
      <c r="L6799" s="161"/>
      <c r="M6799" s="158"/>
      <c r="N6799" s="158"/>
      <c r="O6799" s="158"/>
      <c r="P6799" s="105"/>
      <c r="Q6799" s="106"/>
      <c r="R6799" s="159"/>
      <c r="S6799" s="162" t="s">
        <v>57</v>
      </c>
      <c r="T6799" s="162" t="s">
        <v>57</v>
      </c>
      <c r="U6799" s="162" t="s">
        <v>57</v>
      </c>
      <c r="V6799" s="163" t="s">
        <v>58</v>
      </c>
      <c r="W6799" s="146"/>
      <c r="X6799" s="146"/>
      <c r="Y6799" s="146"/>
    </row>
    <row r="6800" spans="1:25" s="99" customFormat="1" ht="58.5" customHeight="1" x14ac:dyDescent="0.25">
      <c r="A6800" s="185" t="s">
        <v>59</v>
      </c>
      <c r="B6800" s="180"/>
      <c r="C6800" s="180"/>
      <c r="D6800" s="180"/>
      <c r="E6800" s="180"/>
      <c r="F6800" s="180"/>
      <c r="G6800" s="180"/>
      <c r="H6800" s="180"/>
      <c r="I6800" s="180"/>
      <c r="J6800" s="180"/>
      <c r="K6800" s="180"/>
      <c r="L6800" s="180"/>
      <c r="M6800" s="180"/>
      <c r="N6800" s="180"/>
      <c r="O6800" s="180"/>
      <c r="P6800" s="180"/>
      <c r="Q6800" s="180"/>
      <c r="R6800" s="176"/>
      <c r="S6800" s="137">
        <f>SUM(S6762,S6769:S6782,S6784:S6797)</f>
        <v>0</v>
      </c>
      <c r="T6800" s="137" t="str">
        <f>IF(SUM(T6769:T6782,T6784:T6797)=0," ",SUM(T6769:T6782,T6784:T6797))</f>
        <v xml:space="preserve"> </v>
      </c>
      <c r="U6800" s="137" t="str">
        <f>IF(SUM(U6769:U6782,U6784:U6797)=0," ",SUM(U6769:U6782,U6784:U6797))</f>
        <v xml:space="preserve"> </v>
      </c>
      <c r="V6800" s="137" t="str">
        <f>IF(SUM(V6769:V6782,V6784:V6797)=0," ",SUM(V6769:V6782,V6784:V6797))</f>
        <v xml:space="preserve"> </v>
      </c>
      <c r="W6800" s="146"/>
      <c r="X6800" s="164">
        <f>SUM(U6769:U6782,U6784:U6797)</f>
        <v>0</v>
      </c>
      <c r="Y6800" s="164">
        <f>SUM(V6769:V6782,V6784:V6797)</f>
        <v>0</v>
      </c>
    </row>
    <row r="6801" spans="1:25" x14ac:dyDescent="0.3">
      <c r="A6801" s="34"/>
      <c r="G6801" s="146"/>
      <c r="L6801" s="146"/>
      <c r="M6801" s="146"/>
      <c r="N6801" s="146"/>
      <c r="O6801" s="146"/>
      <c r="R6801" s="146"/>
      <c r="S6801" s="146"/>
      <c r="T6801" s="146"/>
      <c r="U6801" s="146"/>
      <c r="V6801" s="146"/>
      <c r="W6801" s="146"/>
      <c r="X6801" s="146"/>
      <c r="Y6801" s="146"/>
    </row>
    <row r="6802" spans="1:25" x14ac:dyDescent="0.3">
      <c r="A6802" s="186" t="s">
        <v>60</v>
      </c>
      <c r="B6802" s="187"/>
      <c r="C6802" s="187"/>
      <c r="D6802" s="187"/>
      <c r="E6802" s="187"/>
      <c r="F6802" s="187"/>
      <c r="G6802" s="187"/>
      <c r="H6802" s="187"/>
      <c r="I6802" s="187"/>
      <c r="J6802" s="187"/>
      <c r="K6802" s="187"/>
      <c r="L6802" s="187"/>
      <c r="M6802" s="187"/>
      <c r="N6802" s="187"/>
      <c r="O6802" s="187"/>
      <c r="P6802" s="187"/>
      <c r="Q6802" s="187"/>
      <c r="R6802" s="187"/>
      <c r="S6802" s="187"/>
      <c r="T6802" s="187"/>
      <c r="U6802" s="187"/>
      <c r="V6802" s="187"/>
      <c r="W6802" s="146"/>
      <c r="X6802" s="146"/>
      <c r="Y6802" s="146"/>
    </row>
    <row r="6803" spans="1:25" s="99" customFormat="1" ht="41.25" customHeight="1" x14ac:dyDescent="0.25">
      <c r="A6803" s="189" t="s">
        <v>38</v>
      </c>
      <c r="B6803" s="180"/>
      <c r="C6803" s="180"/>
      <c r="D6803" s="180"/>
      <c r="E6803" s="180"/>
      <c r="F6803" s="180"/>
      <c r="G6803" s="180"/>
      <c r="H6803" s="180"/>
      <c r="I6803" s="180"/>
      <c r="J6803" s="180"/>
      <c r="K6803" s="180"/>
      <c r="L6803" s="180"/>
      <c r="M6803" s="180"/>
      <c r="N6803" s="180"/>
      <c r="O6803" s="180"/>
      <c r="P6803" s="180"/>
      <c r="Q6803" s="180"/>
      <c r="R6803" s="180"/>
      <c r="S6803" s="180"/>
      <c r="T6803" s="180"/>
      <c r="U6803" s="180"/>
      <c r="V6803" s="176"/>
      <c r="W6803" s="146"/>
      <c r="X6803" s="146"/>
      <c r="Y6803" s="146"/>
    </row>
    <row r="6804" spans="1:25" s="100" customFormat="1" ht="35.25" customHeight="1" x14ac:dyDescent="0.25">
      <c r="A6804" s="179" t="s">
        <v>39</v>
      </c>
      <c r="B6804" s="180"/>
      <c r="C6804" s="180"/>
      <c r="D6804" s="180"/>
      <c r="E6804" s="180"/>
      <c r="F6804" s="180"/>
      <c r="G6804" s="180"/>
      <c r="H6804" s="180"/>
      <c r="I6804" s="180"/>
      <c r="J6804" s="180"/>
      <c r="K6804" s="180"/>
      <c r="L6804" s="180"/>
      <c r="M6804" s="180"/>
      <c r="N6804" s="180"/>
      <c r="O6804" s="180"/>
      <c r="P6804" s="180"/>
      <c r="Q6804" s="180"/>
      <c r="R6804" s="176"/>
      <c r="S6804" s="147"/>
      <c r="T6804" s="148"/>
      <c r="U6804" s="149" t="s">
        <v>40</v>
      </c>
      <c r="V6804" s="150">
        <f>V6766+1</f>
        <v>180</v>
      </c>
      <c r="W6804" s="146"/>
      <c r="X6804" s="146"/>
      <c r="Y6804" s="146"/>
    </row>
    <row r="6805" spans="1:25" s="99" customFormat="1" ht="81" customHeight="1" x14ac:dyDescent="0.25">
      <c r="A6805" s="110" t="s">
        <v>3</v>
      </c>
      <c r="B6805" s="188" t="s">
        <v>41</v>
      </c>
      <c r="C6805" s="176"/>
      <c r="D6805" s="111" t="s">
        <v>42</v>
      </c>
      <c r="E6805" s="110" t="s">
        <v>324</v>
      </c>
      <c r="F6805" s="111" t="s">
        <v>325</v>
      </c>
      <c r="G6805" s="151" t="s">
        <v>43</v>
      </c>
      <c r="H6805" s="110" t="s">
        <v>44</v>
      </c>
      <c r="I6805" s="110" t="s">
        <v>8</v>
      </c>
      <c r="J6805" s="110" t="s">
        <v>45</v>
      </c>
      <c r="K6805" s="110" t="s">
        <v>46</v>
      </c>
      <c r="L6805" s="152" t="s">
        <v>47</v>
      </c>
      <c r="M6805" s="153" t="s">
        <v>48</v>
      </c>
      <c r="N6805" s="154" t="s">
        <v>49</v>
      </c>
      <c r="O6805" s="154" t="s">
        <v>49</v>
      </c>
      <c r="P6805" s="112" t="s">
        <v>50</v>
      </c>
      <c r="Q6805" s="110" t="s">
        <v>51</v>
      </c>
      <c r="R6805" s="155" t="s">
        <v>52</v>
      </c>
      <c r="S6805" s="156" t="s">
        <v>53</v>
      </c>
      <c r="T6805" s="156" t="s">
        <v>54</v>
      </c>
      <c r="U6805" s="152" t="s">
        <v>54</v>
      </c>
      <c r="V6805" s="152" t="s">
        <v>55</v>
      </c>
      <c r="W6805" s="146"/>
      <c r="X6805" s="146"/>
      <c r="Y6805" s="146"/>
    </row>
    <row r="6806" spans="1:25" s="99" customFormat="1" ht="45" customHeight="1" x14ac:dyDescent="0.25">
      <c r="A6806" s="101"/>
      <c r="B6806" s="177" t="s">
        <v>56</v>
      </c>
      <c r="C6806" s="178"/>
      <c r="D6806" s="102"/>
      <c r="E6806" s="170"/>
      <c r="F6806" s="102"/>
      <c r="G6806" s="95"/>
      <c r="H6806" s="102"/>
      <c r="I6806" s="102"/>
      <c r="J6806" s="102"/>
      <c r="K6806" s="102"/>
      <c r="L6806" s="95"/>
      <c r="M6806" s="95"/>
      <c r="N6806" s="95"/>
      <c r="O6806" s="95"/>
      <c r="P6806" s="102"/>
      <c r="Q6806" s="102"/>
      <c r="R6806" s="190"/>
      <c r="S6806" s="184"/>
      <c r="T6806" s="95"/>
      <c r="U6806" s="95"/>
      <c r="V6806" s="95"/>
      <c r="W6806" s="146"/>
      <c r="X6806" s="146"/>
      <c r="Y6806" s="146"/>
    </row>
    <row r="6807" spans="1:25" s="99" customFormat="1" ht="54.75" customHeight="1" x14ac:dyDescent="0.25">
      <c r="A6807" s="96">
        <f>A6797+1</f>
        <v>5013</v>
      </c>
      <c r="B6807" s="181"/>
      <c r="C6807" s="182"/>
      <c r="D6807" s="113"/>
      <c r="E6807" s="115"/>
      <c r="F6807" s="174"/>
      <c r="G6807" s="114" t="str">
        <f t="shared" ref="G6807:G6820" si="2147">IF(AND(F6807&lt;&gt;"",V6807&lt;&gt;"",L6807&lt;&gt;0),V6807/L6807,"")</f>
        <v/>
      </c>
      <c r="H6807" s="115"/>
      <c r="I6807" s="115"/>
      <c r="J6807" s="115"/>
      <c r="K6807" s="115"/>
      <c r="L6807" s="133" t="str">
        <f t="shared" ref="L6807:L6820" si="2148">IF(AND(H6807&lt;&gt;0, J6807&lt;&gt;0, K6807&lt;&gt;0), H6807*J6807*K6807, "")</f>
        <v/>
      </c>
      <c r="M6807" s="116" t="str">
        <f>IF(L6807="", "", L6807/Veriler!$X$1)</f>
        <v/>
      </c>
      <c r="N6807" s="116" t="str">
        <f>IF(F6807&lt;&gt;"", "İthal Girdi", IF(Veriler!T6807="", "", IF(Veriler!S6807="H", "%0,5 üzerindedir", IF(Veriler!T6807&gt;0.1, "%10 sınırı aşılmıştır.", "Uygun"))))</f>
        <v>%0,5 üzerindedir</v>
      </c>
      <c r="O6807" s="116" t="str">
        <f t="shared" ref="O6807:O6820" si="2149">IF(M6807=""," ",N6807)</f>
        <v xml:space="preserve"> </v>
      </c>
      <c r="P6807" s="117"/>
      <c r="Q6807" s="118"/>
      <c r="R6807" s="119" t="str">
        <f t="shared" ref="R6807:R6820" si="2150">IFERROR(IF(AND(T6807&lt;&gt;"",L6807&lt;&gt;"",L6807&lt;&gt;0,T6807&lt;&gt;0),T6807/L6807,"")," ")</f>
        <v/>
      </c>
      <c r="S6807" s="133">
        <f>IFERROR(IF(M6807&lt;=0.005,IF(F6807="",L6807,0),IF(F6807&lt;&gt;"",0,IF(P6807="",0,IF(P6807="H",0,IF(Q6807&lt;Veriler!$G$2,L6807*Veriler!$G$2,L6807*Q6807)))))," ")</f>
        <v>0</v>
      </c>
      <c r="T6807" s="133">
        <f>IF(Veriler!T6807&lt;=0.1, S6807, IF(AND(Veriler!T6807&gt;0.1, F6807="", P6807="E"), IF(Q6807&gt;Veriler!$G$2, Q6807*S6807, IF(Q6807&lt;Veriler!$G$2, Veriler!$G$2*S6807, Q6807*S6807)), 0))</f>
        <v>0</v>
      </c>
      <c r="U6807" s="133" t="str">
        <f t="shared" ref="U6807:U6820" si="2151">IF(T6807=0," ",T6807)</f>
        <v xml:space="preserve"> </v>
      </c>
      <c r="V6807" s="134" t="str">
        <f>IFERROR(IF(O6807="%10 sınırı aşılmıştır.",L6807-T6807,IFERROR(IF(F6807="",IF(S6807=1,0,IF(L6807-S6807=0,"",L6807-S6807)),IF(Veriler!M6807="",L6807,IF(L6807*Veriler!M6807=0,"",L6807*Veriler!M6807))),L6807)),0)</f>
        <v/>
      </c>
      <c r="W6807" s="146"/>
      <c r="X6807" s="146"/>
      <c r="Y6807" s="146"/>
    </row>
    <row r="6808" spans="1:25" s="99" customFormat="1" ht="54.75" customHeight="1" x14ac:dyDescent="0.25">
      <c r="A6808" s="96">
        <f t="shared" ref="A6808:A6820" si="2152">A6807+1</f>
        <v>5014</v>
      </c>
      <c r="B6808" s="175"/>
      <c r="C6808" s="176"/>
      <c r="D6808" s="113"/>
      <c r="E6808" s="115"/>
      <c r="F6808" s="174"/>
      <c r="G6808" s="114" t="str">
        <f t="shared" si="2147"/>
        <v/>
      </c>
      <c r="H6808" s="115"/>
      <c r="I6808" s="115"/>
      <c r="J6808" s="115"/>
      <c r="K6808" s="115"/>
      <c r="L6808" s="133" t="str">
        <f t="shared" si="2148"/>
        <v/>
      </c>
      <c r="M6808" s="116" t="str">
        <f>IF(L6808="", "", L6808/Veriler!$X$1)</f>
        <v/>
      </c>
      <c r="N6808" s="116" t="str">
        <f>IF(F6808&lt;&gt;"", "İthal Girdi", IF(Veriler!T6808="", "", IF(Veriler!S6808="H", "%0,5 üzerindedir", IF(Veriler!T6808&gt;0.1, "%10 sınırı aşılmıştır.", "Uygun"))))</f>
        <v>%0,5 üzerindedir</v>
      </c>
      <c r="O6808" s="116" t="str">
        <f t="shared" si="2149"/>
        <v xml:space="preserve"> </v>
      </c>
      <c r="P6808" s="117"/>
      <c r="Q6808" s="118"/>
      <c r="R6808" s="119" t="str">
        <f t="shared" si="2150"/>
        <v/>
      </c>
      <c r="S6808" s="133">
        <f>IFERROR(IF(M6808&lt;=0.005,IF(F6808="",L6808,0),IF(F6808&lt;&gt;"",0,IF(P6808="",0,IF(P6808="H",0,IF(Q6808&lt;Veriler!$G$2,L6808*Veriler!$G$2,L6808*Q6808)))))," ")</f>
        <v>0</v>
      </c>
      <c r="T6808" s="133">
        <f>IF(Veriler!T6808&lt;=0.1, S6808, IF(AND(Veriler!T6808&gt;0.1, F6808="", P6808="E"), IF(Q6808&gt;Veriler!$G$2, Q6808*S6808, IF(Q6808&lt;Veriler!$G$2, Veriler!$G$2*S6808, Q6808*S6808)), 0))</f>
        <v>0</v>
      </c>
      <c r="U6808" s="133" t="str">
        <f t="shared" si="2151"/>
        <v xml:space="preserve"> </v>
      </c>
      <c r="V6808" s="134" t="str">
        <f>IFERROR(IF(O6808="%10 sınırı aşılmıştır.",L6808-T6808,IFERROR(IF(F6808="",IF(S6808=1,0,IF(L6808-S6808=0,"",L6808-S6808)),IF(Veriler!M6808="",L6808,IF(L6808*Veriler!M6808=0,"",L6808*Veriler!M6808))),L6808)),0)</f>
        <v/>
      </c>
      <c r="W6808" s="146"/>
      <c r="X6808" s="146"/>
      <c r="Y6808" s="146"/>
    </row>
    <row r="6809" spans="1:25" s="99" customFormat="1" ht="54.75" customHeight="1" x14ac:dyDescent="0.25">
      <c r="A6809" s="96">
        <f t="shared" si="2152"/>
        <v>5015</v>
      </c>
      <c r="B6809" s="175"/>
      <c r="C6809" s="176"/>
      <c r="D6809" s="113"/>
      <c r="E6809" s="115"/>
      <c r="F6809" s="174"/>
      <c r="G6809" s="114" t="str">
        <f t="shared" si="2147"/>
        <v/>
      </c>
      <c r="H6809" s="115"/>
      <c r="I6809" s="115"/>
      <c r="J6809" s="115"/>
      <c r="K6809" s="115"/>
      <c r="L6809" s="133" t="str">
        <f t="shared" si="2148"/>
        <v/>
      </c>
      <c r="M6809" s="116" t="str">
        <f>IF(L6809="", "", L6809/Veriler!$X$1)</f>
        <v/>
      </c>
      <c r="N6809" s="116" t="str">
        <f>IF(F6809&lt;&gt;"", "İthal Girdi", IF(Veriler!T6809="", "", IF(Veriler!S6809="H", "%0,5 üzerindedir", IF(Veriler!T6809&gt;0.1, "%10 sınırı aşılmıştır.", "Uygun"))))</f>
        <v>%0,5 üzerindedir</v>
      </c>
      <c r="O6809" s="116" t="str">
        <f t="shared" si="2149"/>
        <v xml:space="preserve"> </v>
      </c>
      <c r="P6809" s="117"/>
      <c r="Q6809" s="118"/>
      <c r="R6809" s="119" t="str">
        <f t="shared" si="2150"/>
        <v/>
      </c>
      <c r="S6809" s="133">
        <f>IFERROR(IF(M6809&lt;=0.005,IF(F6809="",L6809,0),IF(F6809&lt;&gt;"",0,IF(P6809="",0,IF(P6809="H",0,IF(Q6809&lt;Veriler!$G$2,L6809*Veriler!$G$2,L6809*Q6809)))))," ")</f>
        <v>0</v>
      </c>
      <c r="T6809" s="133">
        <f>IF(Veriler!T6809&lt;=0.1, S6809, IF(AND(Veriler!T6809&gt;0.1, F6809="", P6809="E"), IF(Q6809&gt;Veriler!$G$2, Q6809*S6809, IF(Q6809&lt;Veriler!$G$2, Veriler!$G$2*S6809, Q6809*S6809)), 0))</f>
        <v>0</v>
      </c>
      <c r="U6809" s="133" t="str">
        <f t="shared" si="2151"/>
        <v xml:space="preserve"> </v>
      </c>
      <c r="V6809" s="134" t="str">
        <f>IFERROR(IF(O6809="%10 sınırı aşılmıştır.",L6809-T6809,IFERROR(IF(F6809="",IF(S6809=1,0,IF(L6809-S6809=0,"",L6809-S6809)),IF(Veriler!M6809="",L6809,IF(L6809*Veriler!M6809=0,"",L6809*Veriler!M6809))),L6809)),0)</f>
        <v/>
      </c>
      <c r="W6809" s="146"/>
      <c r="X6809" s="146"/>
      <c r="Y6809" s="146"/>
    </row>
    <row r="6810" spans="1:25" s="99" customFormat="1" ht="54.75" customHeight="1" x14ac:dyDescent="0.25">
      <c r="A6810" s="96">
        <f t="shared" si="2152"/>
        <v>5016</v>
      </c>
      <c r="B6810" s="175"/>
      <c r="C6810" s="176"/>
      <c r="D6810" s="113"/>
      <c r="E6810" s="115"/>
      <c r="F6810" s="174"/>
      <c r="G6810" s="114" t="str">
        <f t="shared" si="2147"/>
        <v/>
      </c>
      <c r="H6810" s="115"/>
      <c r="I6810" s="115"/>
      <c r="J6810" s="115"/>
      <c r="K6810" s="115"/>
      <c r="L6810" s="133" t="str">
        <f t="shared" si="2148"/>
        <v/>
      </c>
      <c r="M6810" s="116" t="str">
        <f>IF(L6810="", "", L6810/Veriler!$X$1)</f>
        <v/>
      </c>
      <c r="N6810" s="116" t="str">
        <f>IF(F6810&lt;&gt;"", "İthal Girdi", IF(Veriler!T6810="", "", IF(Veriler!S6810="H", "%0,5 üzerindedir", IF(Veriler!T6810&gt;0.1, "%10 sınırı aşılmıştır.", "Uygun"))))</f>
        <v>%0,5 üzerindedir</v>
      </c>
      <c r="O6810" s="116" t="str">
        <f t="shared" si="2149"/>
        <v xml:space="preserve"> </v>
      </c>
      <c r="P6810" s="117"/>
      <c r="Q6810" s="118"/>
      <c r="R6810" s="119" t="str">
        <f t="shared" si="2150"/>
        <v/>
      </c>
      <c r="S6810" s="133">
        <f>IFERROR(IF(M6810&lt;=0.005,IF(F6810="",L6810,0),IF(F6810&lt;&gt;"",0,IF(P6810="",0,IF(P6810="H",0,IF(Q6810&lt;Veriler!$G$2,L6810*Veriler!$G$2,L6810*Q6810)))))," ")</f>
        <v>0</v>
      </c>
      <c r="T6810" s="133">
        <f>IF(Veriler!T6810&lt;=0.1, S6810, IF(AND(Veriler!T6810&gt;0.1, F6810="", P6810="E"), IF(Q6810&gt;Veriler!$G$2, Q6810*S6810, IF(Q6810&lt;Veriler!$G$2, Veriler!$G$2*S6810, Q6810*S6810)), 0))</f>
        <v>0</v>
      </c>
      <c r="U6810" s="133" t="str">
        <f t="shared" si="2151"/>
        <v xml:space="preserve"> </v>
      </c>
      <c r="V6810" s="134" t="str">
        <f>IFERROR(IF(O6810="%10 sınırı aşılmıştır.",L6810-T6810,IFERROR(IF(F6810="",IF(S6810=1,0,IF(L6810-S6810=0,"",L6810-S6810)),IF(Veriler!M6810="",L6810,IF(L6810*Veriler!M6810=0,"",L6810*Veriler!M6810))),L6810)),0)</f>
        <v/>
      </c>
      <c r="W6810" s="146"/>
      <c r="X6810" s="146"/>
      <c r="Y6810" s="146"/>
    </row>
    <row r="6811" spans="1:25" s="99" customFormat="1" ht="54.75" customHeight="1" x14ac:dyDescent="0.25">
      <c r="A6811" s="96">
        <f t="shared" si="2152"/>
        <v>5017</v>
      </c>
      <c r="B6811" s="175"/>
      <c r="C6811" s="176"/>
      <c r="D6811" s="113"/>
      <c r="E6811" s="115"/>
      <c r="F6811" s="174"/>
      <c r="G6811" s="114" t="str">
        <f t="shared" si="2147"/>
        <v/>
      </c>
      <c r="H6811" s="115"/>
      <c r="I6811" s="115"/>
      <c r="J6811" s="115"/>
      <c r="K6811" s="115"/>
      <c r="L6811" s="133" t="str">
        <f t="shared" si="2148"/>
        <v/>
      </c>
      <c r="M6811" s="116" t="str">
        <f>IF(L6811="", "", L6811/Veriler!$X$1)</f>
        <v/>
      </c>
      <c r="N6811" s="116" t="str">
        <f>IF(F6811&lt;&gt;"", "İthal Girdi", IF(Veriler!T6811="", "", IF(Veriler!S6811="H", "%0,5 üzerindedir", IF(Veriler!T6811&gt;0.1, "%10 sınırı aşılmıştır.", "Uygun"))))</f>
        <v>%0,5 üzerindedir</v>
      </c>
      <c r="O6811" s="116" t="str">
        <f t="shared" si="2149"/>
        <v xml:space="preserve"> </v>
      </c>
      <c r="P6811" s="117"/>
      <c r="Q6811" s="118"/>
      <c r="R6811" s="119" t="str">
        <f t="shared" si="2150"/>
        <v/>
      </c>
      <c r="S6811" s="133">
        <f>IFERROR(IF(M6811&lt;=0.005,IF(F6811="",L6811,0),IF(F6811&lt;&gt;"",0,IF(P6811="",0,IF(P6811="H",0,IF(Q6811&lt;Veriler!$G$2,L6811*Veriler!$G$2,L6811*Q6811)))))," ")</f>
        <v>0</v>
      </c>
      <c r="T6811" s="133">
        <f>IF(Veriler!T6811&lt;=0.1, S6811, IF(AND(Veriler!T6811&gt;0.1, F6811="", P6811="E"), IF(Q6811&gt;Veriler!$G$2, Q6811*S6811, IF(Q6811&lt;Veriler!$G$2, Veriler!$G$2*S6811, Q6811*S6811)), 0))</f>
        <v>0</v>
      </c>
      <c r="U6811" s="133" t="str">
        <f t="shared" si="2151"/>
        <v xml:space="preserve"> </v>
      </c>
      <c r="V6811" s="134" t="str">
        <f>IFERROR(IF(O6811="%10 sınırı aşılmıştır.",L6811-T6811,IFERROR(IF(F6811="",IF(S6811=1,0,IF(L6811-S6811=0,"",L6811-S6811)),IF(Veriler!M6811="",L6811,IF(L6811*Veriler!M6811=0,"",L6811*Veriler!M6811))),L6811)),0)</f>
        <v/>
      </c>
      <c r="W6811" s="146"/>
      <c r="X6811" s="146"/>
      <c r="Y6811" s="146"/>
    </row>
    <row r="6812" spans="1:25" s="99" customFormat="1" ht="54.75" customHeight="1" x14ac:dyDescent="0.25">
      <c r="A6812" s="96">
        <f t="shared" si="2152"/>
        <v>5018</v>
      </c>
      <c r="B6812" s="175"/>
      <c r="C6812" s="176"/>
      <c r="D6812" s="113"/>
      <c r="E6812" s="115"/>
      <c r="F6812" s="174"/>
      <c r="G6812" s="114" t="str">
        <f t="shared" si="2147"/>
        <v/>
      </c>
      <c r="H6812" s="115"/>
      <c r="I6812" s="115"/>
      <c r="J6812" s="115"/>
      <c r="K6812" s="115"/>
      <c r="L6812" s="133" t="str">
        <f t="shared" si="2148"/>
        <v/>
      </c>
      <c r="M6812" s="116" t="str">
        <f>IF(L6812="", "", L6812/Veriler!$X$1)</f>
        <v/>
      </c>
      <c r="N6812" s="116" t="str">
        <f>IF(F6812&lt;&gt;"", "İthal Girdi", IF(Veriler!T6812="", "", IF(Veriler!S6812="H", "%0,5 üzerindedir", IF(Veriler!T6812&gt;0.1, "%10 sınırı aşılmıştır.", "Uygun"))))</f>
        <v>%0,5 üzerindedir</v>
      </c>
      <c r="O6812" s="116" t="str">
        <f t="shared" si="2149"/>
        <v xml:space="preserve"> </v>
      </c>
      <c r="P6812" s="117"/>
      <c r="Q6812" s="118"/>
      <c r="R6812" s="119" t="str">
        <f t="shared" si="2150"/>
        <v/>
      </c>
      <c r="S6812" s="133">
        <f>IFERROR(IF(M6812&lt;=0.005,IF(F6812="",L6812,0),IF(F6812&lt;&gt;"",0,IF(P6812="",0,IF(P6812="H",0,IF(Q6812&lt;Veriler!$G$2,L6812*Veriler!$G$2,L6812*Q6812)))))," ")</f>
        <v>0</v>
      </c>
      <c r="T6812" s="133">
        <f>IF(Veriler!T6812&lt;=0.1, S6812, IF(AND(Veriler!T6812&gt;0.1, F6812="", P6812="E"), IF(Q6812&gt;Veriler!$G$2, Q6812*S6812, IF(Q6812&lt;Veriler!$G$2, Veriler!$G$2*S6812, Q6812*S6812)), 0))</f>
        <v>0</v>
      </c>
      <c r="U6812" s="133" t="str">
        <f t="shared" si="2151"/>
        <v xml:space="preserve"> </v>
      </c>
      <c r="V6812" s="134" t="str">
        <f>IFERROR(IF(O6812="%10 sınırı aşılmıştır.",L6812-T6812,IFERROR(IF(F6812="",IF(S6812=1,0,IF(L6812-S6812=0,"",L6812-S6812)),IF(Veriler!M6812="",L6812,IF(L6812*Veriler!M6812=0,"",L6812*Veriler!M6812))),L6812)),0)</f>
        <v/>
      </c>
      <c r="W6812" s="146"/>
      <c r="X6812" s="146"/>
      <c r="Y6812" s="146"/>
    </row>
    <row r="6813" spans="1:25" s="99" customFormat="1" ht="54.75" customHeight="1" x14ac:dyDescent="0.25">
      <c r="A6813" s="96">
        <f t="shared" si="2152"/>
        <v>5019</v>
      </c>
      <c r="B6813" s="175"/>
      <c r="C6813" s="176"/>
      <c r="D6813" s="113"/>
      <c r="E6813" s="115"/>
      <c r="F6813" s="174"/>
      <c r="G6813" s="114" t="str">
        <f t="shared" si="2147"/>
        <v/>
      </c>
      <c r="H6813" s="115"/>
      <c r="I6813" s="115"/>
      <c r="J6813" s="115"/>
      <c r="K6813" s="115"/>
      <c r="L6813" s="133" t="str">
        <f t="shared" si="2148"/>
        <v/>
      </c>
      <c r="M6813" s="116" t="str">
        <f>IF(L6813="", "", L6813/Veriler!$X$1)</f>
        <v/>
      </c>
      <c r="N6813" s="116" t="str">
        <f>IF(F6813&lt;&gt;"", "İthal Girdi", IF(Veriler!T6813="", "", IF(Veriler!S6813="H", "%0,5 üzerindedir", IF(Veriler!T6813&gt;0.1, "%10 sınırı aşılmıştır.", "Uygun"))))</f>
        <v>%0,5 üzerindedir</v>
      </c>
      <c r="O6813" s="116" t="str">
        <f t="shared" si="2149"/>
        <v xml:space="preserve"> </v>
      </c>
      <c r="P6813" s="117"/>
      <c r="Q6813" s="118"/>
      <c r="R6813" s="119" t="str">
        <f t="shared" si="2150"/>
        <v/>
      </c>
      <c r="S6813" s="133">
        <f>IFERROR(IF(M6813&lt;=0.005,IF(F6813="",L6813,0),IF(F6813&lt;&gt;"",0,IF(P6813="",0,IF(P6813="H",0,IF(Q6813&lt;Veriler!$G$2,L6813*Veriler!$G$2,L6813*Q6813)))))," ")</f>
        <v>0</v>
      </c>
      <c r="T6813" s="133">
        <f>IF(Veriler!T6813&lt;=0.1, S6813, IF(AND(Veriler!T6813&gt;0.1, F6813="", P6813="E"), IF(Q6813&gt;Veriler!$G$2, Q6813*S6813, IF(Q6813&lt;Veriler!$G$2, Veriler!$G$2*S6813, Q6813*S6813)), 0))</f>
        <v>0</v>
      </c>
      <c r="U6813" s="133" t="str">
        <f t="shared" si="2151"/>
        <v xml:space="preserve"> </v>
      </c>
      <c r="V6813" s="134" t="str">
        <f>IFERROR(IF(O6813="%10 sınırı aşılmıştır.",L6813-T6813,IFERROR(IF(F6813="",IF(S6813=1,0,IF(L6813-S6813=0,"",L6813-S6813)),IF(Veriler!M6813="",L6813,IF(L6813*Veriler!M6813=0,"",L6813*Veriler!M6813))),L6813)),0)</f>
        <v/>
      </c>
      <c r="W6813" s="146"/>
      <c r="X6813" s="146"/>
      <c r="Y6813" s="146"/>
    </row>
    <row r="6814" spans="1:25" s="99" customFormat="1" ht="54.75" customHeight="1" x14ac:dyDescent="0.25">
      <c r="A6814" s="96">
        <f t="shared" si="2152"/>
        <v>5020</v>
      </c>
      <c r="B6814" s="175"/>
      <c r="C6814" s="176"/>
      <c r="D6814" s="113"/>
      <c r="E6814" s="115"/>
      <c r="F6814" s="174"/>
      <c r="G6814" s="114" t="str">
        <f t="shared" si="2147"/>
        <v/>
      </c>
      <c r="H6814" s="115"/>
      <c r="I6814" s="115"/>
      <c r="J6814" s="115"/>
      <c r="K6814" s="115"/>
      <c r="L6814" s="133" t="str">
        <f t="shared" si="2148"/>
        <v/>
      </c>
      <c r="M6814" s="116" t="str">
        <f>IF(L6814="", "", L6814/Veriler!$X$1)</f>
        <v/>
      </c>
      <c r="N6814" s="116" t="str">
        <f>IF(F6814&lt;&gt;"", "İthal Girdi", IF(Veriler!T6814="", "", IF(Veriler!S6814="H", "%0,5 üzerindedir", IF(Veriler!T6814&gt;0.1, "%10 sınırı aşılmıştır.", "Uygun"))))</f>
        <v>%0,5 üzerindedir</v>
      </c>
      <c r="O6814" s="116" t="str">
        <f t="shared" si="2149"/>
        <v xml:space="preserve"> </v>
      </c>
      <c r="P6814" s="117"/>
      <c r="Q6814" s="118"/>
      <c r="R6814" s="119" t="str">
        <f t="shared" si="2150"/>
        <v/>
      </c>
      <c r="S6814" s="133">
        <f>IFERROR(IF(M6814&lt;=0.005,IF(F6814="",L6814,0),IF(F6814&lt;&gt;"",0,IF(P6814="",0,IF(P6814="H",0,IF(Q6814&lt;Veriler!$G$2,L6814*Veriler!$G$2,L6814*Q6814)))))," ")</f>
        <v>0</v>
      </c>
      <c r="T6814" s="133">
        <f>IF(Veriler!T6814&lt;=0.1, S6814, IF(AND(Veriler!T6814&gt;0.1, F6814="", P6814="E"), IF(Q6814&gt;Veriler!$G$2, Q6814*S6814, IF(Q6814&lt;Veriler!$G$2, Veriler!$G$2*S6814, Q6814*S6814)), 0))</f>
        <v>0</v>
      </c>
      <c r="U6814" s="133" t="str">
        <f t="shared" si="2151"/>
        <v xml:space="preserve"> </v>
      </c>
      <c r="V6814" s="134" t="str">
        <f>IFERROR(IF(O6814="%10 sınırı aşılmıştır.",L6814-T6814,IFERROR(IF(F6814="",IF(S6814=1,0,IF(L6814-S6814=0,"",L6814-S6814)),IF(Veriler!M6814="",L6814,IF(L6814*Veriler!M6814=0,"",L6814*Veriler!M6814))),L6814)),0)</f>
        <v/>
      </c>
      <c r="W6814" s="146"/>
      <c r="X6814" s="146"/>
      <c r="Y6814" s="146"/>
    </row>
    <row r="6815" spans="1:25" s="99" customFormat="1" ht="54.75" customHeight="1" x14ac:dyDescent="0.25">
      <c r="A6815" s="96">
        <f t="shared" si="2152"/>
        <v>5021</v>
      </c>
      <c r="B6815" s="175"/>
      <c r="C6815" s="176"/>
      <c r="D6815" s="113"/>
      <c r="E6815" s="115"/>
      <c r="F6815" s="174"/>
      <c r="G6815" s="114" t="str">
        <f t="shared" si="2147"/>
        <v/>
      </c>
      <c r="H6815" s="115"/>
      <c r="I6815" s="115"/>
      <c r="J6815" s="115"/>
      <c r="K6815" s="115"/>
      <c r="L6815" s="133" t="str">
        <f t="shared" si="2148"/>
        <v/>
      </c>
      <c r="M6815" s="116" t="str">
        <f>IF(L6815="", "", L6815/Veriler!$X$1)</f>
        <v/>
      </c>
      <c r="N6815" s="116" t="str">
        <f>IF(F6815&lt;&gt;"", "İthal Girdi", IF(Veriler!T6815="", "", IF(Veriler!S6815="H", "%0,5 üzerindedir", IF(Veriler!T6815&gt;0.1, "%10 sınırı aşılmıştır.", "Uygun"))))</f>
        <v>%0,5 üzerindedir</v>
      </c>
      <c r="O6815" s="116" t="str">
        <f t="shared" si="2149"/>
        <v xml:space="preserve"> </v>
      </c>
      <c r="P6815" s="117"/>
      <c r="Q6815" s="118"/>
      <c r="R6815" s="119" t="str">
        <f t="shared" si="2150"/>
        <v/>
      </c>
      <c r="S6815" s="133">
        <f>IFERROR(IF(M6815&lt;=0.005,IF(F6815="",L6815,0),IF(F6815&lt;&gt;"",0,IF(P6815="",0,IF(P6815="H",0,IF(Q6815&lt;Veriler!$G$2,L6815*Veriler!$G$2,L6815*Q6815)))))," ")</f>
        <v>0</v>
      </c>
      <c r="T6815" s="133">
        <f>IF(Veriler!T6815&lt;=0.1, S6815, IF(AND(Veriler!T6815&gt;0.1, F6815="", P6815="E"), IF(Q6815&gt;Veriler!$G$2, Q6815*S6815, IF(Q6815&lt;Veriler!$G$2, Veriler!$G$2*S6815, Q6815*S6815)), 0))</f>
        <v>0</v>
      </c>
      <c r="U6815" s="133" t="str">
        <f t="shared" si="2151"/>
        <v xml:space="preserve"> </v>
      </c>
      <c r="V6815" s="134" t="str">
        <f>IFERROR(IF(O6815="%10 sınırı aşılmıştır.",L6815-T6815,IFERROR(IF(F6815="",IF(S6815=1,0,IF(L6815-S6815=0,"",L6815-S6815)),IF(Veriler!M6815="",L6815,IF(L6815*Veriler!M6815=0,"",L6815*Veriler!M6815))),L6815)),0)</f>
        <v/>
      </c>
      <c r="W6815" s="146"/>
      <c r="X6815" s="146"/>
      <c r="Y6815" s="146"/>
    </row>
    <row r="6816" spans="1:25" s="99" customFormat="1" ht="54.75" customHeight="1" x14ac:dyDescent="0.25">
      <c r="A6816" s="96">
        <f t="shared" si="2152"/>
        <v>5022</v>
      </c>
      <c r="B6816" s="175"/>
      <c r="C6816" s="176"/>
      <c r="D6816" s="113"/>
      <c r="E6816" s="115"/>
      <c r="F6816" s="174"/>
      <c r="G6816" s="114" t="str">
        <f t="shared" si="2147"/>
        <v/>
      </c>
      <c r="H6816" s="115"/>
      <c r="I6816" s="115"/>
      <c r="J6816" s="115"/>
      <c r="K6816" s="115"/>
      <c r="L6816" s="133" t="str">
        <f t="shared" si="2148"/>
        <v/>
      </c>
      <c r="M6816" s="116" t="str">
        <f>IF(L6816="", "", L6816/Veriler!$X$1)</f>
        <v/>
      </c>
      <c r="N6816" s="116" t="str">
        <f>IF(F6816&lt;&gt;"", "İthal Girdi", IF(Veriler!T6816="", "", IF(Veriler!S6816="H", "%0,5 üzerindedir", IF(Veriler!T6816&gt;0.1, "%10 sınırı aşılmıştır.", "Uygun"))))</f>
        <v>%0,5 üzerindedir</v>
      </c>
      <c r="O6816" s="116" t="str">
        <f t="shared" si="2149"/>
        <v xml:space="preserve"> </v>
      </c>
      <c r="P6816" s="117"/>
      <c r="Q6816" s="118"/>
      <c r="R6816" s="119" t="str">
        <f t="shared" si="2150"/>
        <v/>
      </c>
      <c r="S6816" s="133">
        <f>IFERROR(IF(M6816&lt;=0.005,IF(F6816="",L6816,0),IF(F6816&lt;&gt;"",0,IF(P6816="",0,IF(P6816="H",0,IF(Q6816&lt;Veriler!$G$2,L6816*Veriler!$G$2,L6816*Q6816)))))," ")</f>
        <v>0</v>
      </c>
      <c r="T6816" s="133">
        <f>IF(Veriler!T6816&lt;=0.1, S6816, IF(AND(Veriler!T6816&gt;0.1, F6816="", P6816="E"), IF(Q6816&gt;Veriler!$G$2, Q6816*S6816, IF(Q6816&lt;Veriler!$G$2, Veriler!$G$2*S6816, Q6816*S6816)), 0))</f>
        <v>0</v>
      </c>
      <c r="U6816" s="133" t="str">
        <f t="shared" si="2151"/>
        <v xml:space="preserve"> </v>
      </c>
      <c r="V6816" s="134" t="str">
        <f>IFERROR(IF(O6816="%10 sınırı aşılmıştır.",L6816-T6816,IFERROR(IF(F6816="",IF(S6816=1,0,IF(L6816-S6816=0,"",L6816-S6816)),IF(Veriler!M6816="",L6816,IF(L6816*Veriler!M6816=0,"",L6816*Veriler!M6816))),L6816)),0)</f>
        <v/>
      </c>
      <c r="W6816" s="146"/>
      <c r="X6816" s="146"/>
      <c r="Y6816" s="146"/>
    </row>
    <row r="6817" spans="1:25" s="99" customFormat="1" ht="54.75" customHeight="1" x14ac:dyDescent="0.25">
      <c r="A6817" s="96">
        <f t="shared" si="2152"/>
        <v>5023</v>
      </c>
      <c r="B6817" s="175"/>
      <c r="C6817" s="176"/>
      <c r="D6817" s="113"/>
      <c r="E6817" s="115"/>
      <c r="F6817" s="174"/>
      <c r="G6817" s="114" t="str">
        <f t="shared" si="2147"/>
        <v/>
      </c>
      <c r="H6817" s="115"/>
      <c r="I6817" s="115"/>
      <c r="J6817" s="115"/>
      <c r="K6817" s="115"/>
      <c r="L6817" s="133" t="str">
        <f t="shared" si="2148"/>
        <v/>
      </c>
      <c r="M6817" s="116" t="str">
        <f>IF(L6817="", "", L6817/Veriler!$X$1)</f>
        <v/>
      </c>
      <c r="N6817" s="116" t="str">
        <f>IF(F6817&lt;&gt;"", "İthal Girdi", IF(Veriler!T6817="", "", IF(Veriler!S6817="H", "%0,5 üzerindedir", IF(Veriler!T6817&gt;0.1, "%10 sınırı aşılmıştır.", "Uygun"))))</f>
        <v>%0,5 üzerindedir</v>
      </c>
      <c r="O6817" s="116" t="str">
        <f t="shared" si="2149"/>
        <v xml:space="preserve"> </v>
      </c>
      <c r="P6817" s="117"/>
      <c r="Q6817" s="118"/>
      <c r="R6817" s="119" t="str">
        <f t="shared" si="2150"/>
        <v/>
      </c>
      <c r="S6817" s="133">
        <f>IFERROR(IF(M6817&lt;=0.005,IF(F6817="",L6817,0),IF(F6817&lt;&gt;"",0,IF(P6817="",0,IF(P6817="H",0,IF(Q6817&lt;Veriler!$G$2,L6817*Veriler!$G$2,L6817*Q6817)))))," ")</f>
        <v>0</v>
      </c>
      <c r="T6817" s="133">
        <f>IF(Veriler!T6817&lt;=0.1, S6817, IF(AND(Veriler!T6817&gt;0.1, F6817="", P6817="E"), IF(Q6817&gt;Veriler!$G$2, Q6817*S6817, IF(Q6817&lt;Veriler!$G$2, Veriler!$G$2*S6817, Q6817*S6817)), 0))</f>
        <v>0</v>
      </c>
      <c r="U6817" s="133" t="str">
        <f t="shared" si="2151"/>
        <v xml:space="preserve"> </v>
      </c>
      <c r="V6817" s="134" t="str">
        <f>IFERROR(IF(O6817="%10 sınırı aşılmıştır.",L6817-T6817,IFERROR(IF(F6817="",IF(S6817=1,0,IF(L6817-S6817=0,"",L6817-S6817)),IF(Veriler!M6817="",L6817,IF(L6817*Veriler!M6817=0,"",L6817*Veriler!M6817))),L6817)),0)</f>
        <v/>
      </c>
      <c r="W6817" s="146"/>
      <c r="X6817" s="146"/>
      <c r="Y6817" s="146"/>
    </row>
    <row r="6818" spans="1:25" s="99" customFormat="1" ht="54.75" customHeight="1" x14ac:dyDescent="0.25">
      <c r="A6818" s="96">
        <f t="shared" si="2152"/>
        <v>5024</v>
      </c>
      <c r="B6818" s="175"/>
      <c r="C6818" s="176"/>
      <c r="D6818" s="113"/>
      <c r="E6818" s="115"/>
      <c r="F6818" s="174"/>
      <c r="G6818" s="114" t="str">
        <f t="shared" si="2147"/>
        <v/>
      </c>
      <c r="H6818" s="115"/>
      <c r="I6818" s="115"/>
      <c r="J6818" s="115"/>
      <c r="K6818" s="115"/>
      <c r="L6818" s="133" t="str">
        <f t="shared" si="2148"/>
        <v/>
      </c>
      <c r="M6818" s="116" t="str">
        <f>IF(L6818="", "", L6818/Veriler!$X$1)</f>
        <v/>
      </c>
      <c r="N6818" s="116" t="str">
        <f>IF(F6818&lt;&gt;"", "İthal Girdi", IF(Veriler!T6818="", "", IF(Veriler!S6818="H", "%0,5 üzerindedir", IF(Veriler!T6818&gt;0.1, "%10 sınırı aşılmıştır.", "Uygun"))))</f>
        <v>%0,5 üzerindedir</v>
      </c>
      <c r="O6818" s="116" t="str">
        <f t="shared" si="2149"/>
        <v xml:space="preserve"> </v>
      </c>
      <c r="P6818" s="117"/>
      <c r="Q6818" s="118"/>
      <c r="R6818" s="119" t="str">
        <f t="shared" si="2150"/>
        <v/>
      </c>
      <c r="S6818" s="133">
        <f>IFERROR(IF(M6818&lt;=0.005,IF(F6818="",L6818,0),IF(F6818&lt;&gt;"",0,IF(P6818="",0,IF(P6818="H",0,IF(Q6818&lt;Veriler!$G$2,L6818*Veriler!$G$2,L6818*Q6818)))))," ")</f>
        <v>0</v>
      </c>
      <c r="T6818" s="133">
        <f>IF(Veriler!T6818&lt;=0.1, S6818, IF(AND(Veriler!T6818&gt;0.1, F6818="", P6818="E"), IF(Q6818&gt;Veriler!$G$2, Q6818*S6818, IF(Q6818&lt;Veriler!$G$2, Veriler!$G$2*S6818, Q6818*S6818)), 0))</f>
        <v>0</v>
      </c>
      <c r="U6818" s="133" t="str">
        <f t="shared" si="2151"/>
        <v xml:space="preserve"> </v>
      </c>
      <c r="V6818" s="134" t="str">
        <f>IFERROR(IF(O6818="%10 sınırı aşılmıştır.",L6818-T6818,IFERROR(IF(F6818="",IF(S6818=1,0,IF(L6818-S6818=0,"",L6818-S6818)),IF(Veriler!M6818="",L6818,IF(L6818*Veriler!M6818=0,"",L6818*Veriler!M6818))),L6818)),0)</f>
        <v/>
      </c>
      <c r="W6818" s="146"/>
      <c r="X6818" s="146"/>
      <c r="Y6818" s="146"/>
    </row>
    <row r="6819" spans="1:25" s="99" customFormat="1" ht="54.75" customHeight="1" x14ac:dyDescent="0.25">
      <c r="A6819" s="96">
        <f t="shared" si="2152"/>
        <v>5025</v>
      </c>
      <c r="B6819" s="175"/>
      <c r="C6819" s="176"/>
      <c r="D6819" s="113"/>
      <c r="E6819" s="115"/>
      <c r="F6819" s="174"/>
      <c r="G6819" s="114" t="str">
        <f t="shared" si="2147"/>
        <v/>
      </c>
      <c r="H6819" s="115"/>
      <c r="I6819" s="115"/>
      <c r="J6819" s="115"/>
      <c r="K6819" s="115"/>
      <c r="L6819" s="133" t="str">
        <f t="shared" si="2148"/>
        <v/>
      </c>
      <c r="M6819" s="116" t="str">
        <f>IF(L6819="", "", L6819/Veriler!$X$1)</f>
        <v/>
      </c>
      <c r="N6819" s="116" t="str">
        <f>IF(F6819&lt;&gt;"", "İthal Girdi", IF(Veriler!T6819="", "", IF(Veriler!S6819="H", "%0,5 üzerindedir", IF(Veriler!T6819&gt;0.1, "%10 sınırı aşılmıştır.", "Uygun"))))</f>
        <v>%0,5 üzerindedir</v>
      </c>
      <c r="O6819" s="116" t="str">
        <f t="shared" si="2149"/>
        <v xml:space="preserve"> </v>
      </c>
      <c r="P6819" s="117"/>
      <c r="Q6819" s="118"/>
      <c r="R6819" s="119" t="str">
        <f t="shared" si="2150"/>
        <v/>
      </c>
      <c r="S6819" s="133">
        <f>IFERROR(IF(M6819&lt;=0.005,IF(F6819="",L6819,0),IF(F6819&lt;&gt;"",0,IF(P6819="",0,IF(P6819="H",0,IF(Q6819&lt;Veriler!$G$2,L6819*Veriler!$G$2,L6819*Q6819)))))," ")</f>
        <v>0</v>
      </c>
      <c r="T6819" s="133">
        <f>IF(Veriler!T6819&lt;=0.1, S6819, IF(AND(Veriler!T6819&gt;0.1, F6819="", P6819="E"), IF(Q6819&gt;Veriler!$G$2, Q6819*S6819, IF(Q6819&lt;Veriler!$G$2, Veriler!$G$2*S6819, Q6819*S6819)), 0))</f>
        <v>0</v>
      </c>
      <c r="U6819" s="133" t="str">
        <f t="shared" si="2151"/>
        <v xml:space="preserve"> </v>
      </c>
      <c r="V6819" s="134" t="str">
        <f>IFERROR(IF(O6819="%10 sınırı aşılmıştır.",L6819-T6819,IFERROR(IF(F6819="",IF(S6819=1,0,IF(L6819-S6819=0,"",L6819-S6819)),IF(Veriler!M6819="",L6819,IF(L6819*Veriler!M6819=0,"",L6819*Veriler!M6819))),L6819)),0)</f>
        <v/>
      </c>
      <c r="W6819" s="146"/>
      <c r="X6819" s="146"/>
      <c r="Y6819" s="146"/>
    </row>
    <row r="6820" spans="1:25" s="99" customFormat="1" ht="54.75" customHeight="1" x14ac:dyDescent="0.25">
      <c r="A6820" s="96">
        <f t="shared" si="2152"/>
        <v>5026</v>
      </c>
      <c r="B6820" s="175"/>
      <c r="C6820" s="176"/>
      <c r="D6820" s="113"/>
      <c r="E6820" s="115"/>
      <c r="F6820" s="174"/>
      <c r="G6820" s="114" t="str">
        <f t="shared" si="2147"/>
        <v/>
      </c>
      <c r="H6820" s="115"/>
      <c r="I6820" s="115"/>
      <c r="J6820" s="115"/>
      <c r="K6820" s="115"/>
      <c r="L6820" s="133" t="str">
        <f t="shared" si="2148"/>
        <v/>
      </c>
      <c r="M6820" s="116" t="str">
        <f>IF(L6820="", "", L6820/Veriler!$X$1)</f>
        <v/>
      </c>
      <c r="N6820" s="116" t="str">
        <f>IF(F6820&lt;&gt;"", "İthal Girdi", IF(Veriler!T6820="", "", IF(Veriler!S6820="H", "%0,5 üzerindedir", IF(Veriler!T6820&gt;0.1, "%10 sınırı aşılmıştır.", "Uygun"))))</f>
        <v>%0,5 üzerindedir</v>
      </c>
      <c r="O6820" s="116" t="str">
        <f t="shared" si="2149"/>
        <v xml:space="preserve"> </v>
      </c>
      <c r="P6820" s="117"/>
      <c r="Q6820" s="118"/>
      <c r="R6820" s="119" t="str">
        <f t="shared" si="2150"/>
        <v/>
      </c>
      <c r="S6820" s="133">
        <f>IFERROR(IF(M6820&lt;=0.005,IF(F6820="",L6820,0),IF(F6820&lt;&gt;"",0,IF(P6820="",0,IF(P6820="H",0,IF(Q6820&lt;Veriler!$G$2,L6820*Veriler!$G$2,L6820*Q6820)))))," ")</f>
        <v>0</v>
      </c>
      <c r="T6820" s="133">
        <f>IF(Veriler!T6820&lt;=0.1, S6820, IF(AND(Veriler!T6820&gt;0.1, F6820="", P6820="E"), IF(Q6820&gt;Veriler!$G$2, Q6820*S6820, IF(Q6820&lt;Veriler!$G$2, Veriler!$G$2*S6820, Q6820*S6820)), 0))</f>
        <v>0</v>
      </c>
      <c r="U6820" s="133" t="str">
        <f t="shared" si="2151"/>
        <v xml:space="preserve"> </v>
      </c>
      <c r="V6820" s="134" t="str">
        <f>IFERROR(IF(O6820="%10 sınırı aşılmıştır.",L6820-T6820,IFERROR(IF(F6820="",IF(S6820=1,0,IF(L6820-S6820=0,"",L6820-S6820)),IF(Veriler!M6820="",L6820,IF(L6820*Veriler!M6820=0,"",L6820*Veriler!M6820))),L6820)),0)</f>
        <v/>
      </c>
      <c r="W6820" s="146"/>
      <c r="X6820" s="146"/>
      <c r="Y6820" s="146"/>
    </row>
    <row r="6821" spans="1:25" s="99" customFormat="1" ht="36" hidden="1" customHeight="1" x14ac:dyDescent="0.25">
      <c r="A6821" s="101"/>
      <c r="B6821" s="191" t="s">
        <v>16</v>
      </c>
      <c r="C6821" s="176"/>
      <c r="D6821" s="120"/>
      <c r="E6821" s="171"/>
      <c r="F6821" s="172"/>
      <c r="G6821" s="121"/>
      <c r="H6821" s="115"/>
      <c r="I6821" s="115"/>
      <c r="J6821" s="115"/>
      <c r="K6821" s="115"/>
      <c r="L6821" s="121"/>
      <c r="M6821" s="121"/>
      <c r="N6821" s="121"/>
      <c r="O6821" s="121"/>
      <c r="P6821" s="120"/>
      <c r="Q6821" s="120"/>
      <c r="R6821" s="183"/>
      <c r="S6821" s="184"/>
      <c r="T6821" s="121"/>
      <c r="U6821" s="121"/>
      <c r="V6821" s="121"/>
      <c r="W6821" s="146"/>
      <c r="X6821" s="146"/>
      <c r="Y6821" s="146"/>
    </row>
    <row r="6822" spans="1:25" s="99" customFormat="1" ht="54.75" customHeight="1" x14ac:dyDescent="0.25">
      <c r="A6822" s="96">
        <f>A6820+1</f>
        <v>5027</v>
      </c>
      <c r="B6822" s="175"/>
      <c r="C6822" s="176"/>
      <c r="D6822" s="113"/>
      <c r="E6822" s="115"/>
      <c r="F6822" s="174"/>
      <c r="G6822" s="114" t="str">
        <f t="shared" ref="G6822:G6835" si="2153">IF(AND(F6822&lt;&gt;"",V6822&lt;&gt;"",L6822&lt;&gt;0),V6822/L6822,"")</f>
        <v/>
      </c>
      <c r="H6822" s="115"/>
      <c r="I6822" s="115"/>
      <c r="J6822" s="115"/>
      <c r="K6822" s="115"/>
      <c r="L6822" s="133" t="str">
        <f t="shared" ref="L6822:L6835" si="2154">IF(AND(H6822&lt;&gt;0, J6822&lt;&gt;0, K6822&lt;&gt;0), H6822*J6822*K6822, "")</f>
        <v/>
      </c>
      <c r="M6822" s="116" t="str">
        <f>IF(L6822="", "", L6822/Veriler!$X$1)</f>
        <v/>
      </c>
      <c r="N6822" s="116" t="str">
        <f>IF(F6822&lt;&gt;"", "İthal Girdi", IF(Veriler!T6822="", "", IF(Veriler!S6822="H", "%0,5 üzerindedir", IF(Veriler!T6822&gt;0.1, "%10 sınırı aşılmıştır.", "Uygun"))))</f>
        <v>%0,5 üzerindedir</v>
      </c>
      <c r="O6822" s="116" t="str">
        <f t="shared" ref="O6822:O6835" si="2155">IF(M6822=""," ",N6822)</f>
        <v xml:space="preserve"> </v>
      </c>
      <c r="P6822" s="117"/>
      <c r="Q6822" s="118"/>
      <c r="R6822" s="119" t="str">
        <f t="shared" ref="R6822:R6835" si="2156">IFERROR(IF(AND(T6822&lt;&gt;"",L6822&lt;&gt;"",L6822&lt;&gt;0,T6822&lt;&gt;0),T6822/L6822,"")," ")</f>
        <v/>
      </c>
      <c r="S6822" s="133">
        <f>IFERROR(IF(M6822&lt;=0.005,IF(F6822="",L6822,0),IF(F6822&lt;&gt;"",0,IF(P6822="",0,IF(P6822="H",0,IF(Q6822&lt;Veriler!$G$2,L6822*Veriler!$G$2,L6822*Q6822)))))," ")</f>
        <v>0</v>
      </c>
      <c r="T6822" s="133">
        <f>IF(Veriler!T6822&lt;=0.1, S6822, IF(AND(Veriler!T6822&gt;0.1, F6822="", P6822="E"), IF(Q6822&gt;Veriler!$G$2, Q6822*S6822, IF(Q6822&lt;Veriler!$G$2, Veriler!$G$2*S6822, Q6822*S6822)), 0))</f>
        <v>0</v>
      </c>
      <c r="U6822" s="133" t="str">
        <f t="shared" ref="U6822:U6835" si="2157">IF(T6822=0," ",T6822)</f>
        <v xml:space="preserve"> </v>
      </c>
      <c r="V6822" s="134" t="str">
        <f>IFERROR(IF(O6822="%10 sınırı aşılmıştır.",L6822-T6822,IFERROR(IF(F6822="",IF(S6822=1,0,IF(L6822-S6822=0,"",L6822-S6822)),IF(Veriler!M6822="",L6822,IF(L6822*Veriler!M6822=0,"",L6822*Veriler!M6822))),L6822)),0)</f>
        <v/>
      </c>
      <c r="W6822" s="146"/>
      <c r="X6822" s="146"/>
      <c r="Y6822" s="146"/>
    </row>
    <row r="6823" spans="1:25" s="99" customFormat="1" ht="54.75" customHeight="1" x14ac:dyDescent="0.25">
      <c r="A6823" s="96">
        <f t="shared" ref="A6823:A6835" si="2158">A6822+1</f>
        <v>5028</v>
      </c>
      <c r="B6823" s="175"/>
      <c r="C6823" s="176"/>
      <c r="D6823" s="113"/>
      <c r="E6823" s="115"/>
      <c r="F6823" s="174"/>
      <c r="G6823" s="114" t="str">
        <f t="shared" si="2153"/>
        <v/>
      </c>
      <c r="H6823" s="115"/>
      <c r="I6823" s="115"/>
      <c r="J6823" s="115"/>
      <c r="K6823" s="115"/>
      <c r="L6823" s="133" t="str">
        <f t="shared" si="2154"/>
        <v/>
      </c>
      <c r="M6823" s="116" t="str">
        <f>IF(L6823="", "", L6823/Veriler!$X$1)</f>
        <v/>
      </c>
      <c r="N6823" s="116" t="str">
        <f>IF(F6823&lt;&gt;"", "İthal Girdi", IF(Veriler!T6823="", "", IF(Veriler!S6823="H", "%0,5 üzerindedir", IF(Veriler!T6823&gt;0.1, "%10 sınırı aşılmıştır.", "Uygun"))))</f>
        <v>%0,5 üzerindedir</v>
      </c>
      <c r="O6823" s="116" t="str">
        <f t="shared" si="2155"/>
        <v xml:space="preserve"> </v>
      </c>
      <c r="P6823" s="117"/>
      <c r="Q6823" s="118"/>
      <c r="R6823" s="119" t="str">
        <f t="shared" si="2156"/>
        <v/>
      </c>
      <c r="S6823" s="133">
        <f>IFERROR(IF(M6823&lt;=0.005,IF(F6823="",L6823,0),IF(F6823&lt;&gt;"",0,IF(P6823="",0,IF(P6823="H",0,IF(Q6823&lt;Veriler!$G$2,L6823*Veriler!$G$2,L6823*Q6823)))))," ")</f>
        <v>0</v>
      </c>
      <c r="T6823" s="133">
        <f>IF(Veriler!T6823&lt;=0.1, S6823, IF(AND(Veriler!T6823&gt;0.1, F6823="", P6823="E"), IF(Q6823&gt;Veriler!$G$2, Q6823*S6823, IF(Q6823&lt;Veriler!$G$2, Veriler!$G$2*S6823, Q6823*S6823)), 0))</f>
        <v>0</v>
      </c>
      <c r="U6823" s="133" t="str">
        <f t="shared" si="2157"/>
        <v xml:space="preserve"> </v>
      </c>
      <c r="V6823" s="134" t="str">
        <f>IFERROR(IF(O6823="%10 sınırı aşılmıştır.",L6823-T6823,IFERROR(IF(F6823="",IF(S6823=1,0,IF(L6823-S6823=0,"",L6823-S6823)),IF(Veriler!M6823="",L6823,IF(L6823*Veriler!M6823=0,"",L6823*Veriler!M6823))),L6823)),0)</f>
        <v/>
      </c>
      <c r="W6823" s="146"/>
      <c r="X6823" s="146"/>
      <c r="Y6823" s="146"/>
    </row>
    <row r="6824" spans="1:25" s="99" customFormat="1" ht="54.75" customHeight="1" x14ac:dyDescent="0.25">
      <c r="A6824" s="96">
        <f t="shared" si="2158"/>
        <v>5029</v>
      </c>
      <c r="B6824" s="175"/>
      <c r="C6824" s="176"/>
      <c r="D6824" s="113"/>
      <c r="E6824" s="115"/>
      <c r="F6824" s="174"/>
      <c r="G6824" s="114" t="str">
        <f t="shared" si="2153"/>
        <v/>
      </c>
      <c r="H6824" s="115"/>
      <c r="I6824" s="115"/>
      <c r="J6824" s="115"/>
      <c r="K6824" s="115"/>
      <c r="L6824" s="133" t="str">
        <f t="shared" si="2154"/>
        <v/>
      </c>
      <c r="M6824" s="116" t="str">
        <f>IF(L6824="", "", L6824/Veriler!$X$1)</f>
        <v/>
      </c>
      <c r="N6824" s="116" t="str">
        <f>IF(F6824&lt;&gt;"", "İthal Girdi", IF(Veriler!T6824="", "", IF(Veriler!S6824="H", "%0,5 üzerindedir", IF(Veriler!T6824&gt;0.1, "%10 sınırı aşılmıştır.", "Uygun"))))</f>
        <v>%0,5 üzerindedir</v>
      </c>
      <c r="O6824" s="116" t="str">
        <f t="shared" si="2155"/>
        <v xml:space="preserve"> </v>
      </c>
      <c r="P6824" s="117"/>
      <c r="Q6824" s="118"/>
      <c r="R6824" s="119" t="str">
        <f t="shared" si="2156"/>
        <v/>
      </c>
      <c r="S6824" s="133">
        <f>IFERROR(IF(M6824&lt;=0.005,IF(F6824="",L6824,0),IF(F6824&lt;&gt;"",0,IF(P6824="",0,IF(P6824="H",0,IF(Q6824&lt;Veriler!$G$2,L6824*Veriler!$G$2,L6824*Q6824)))))," ")</f>
        <v>0</v>
      </c>
      <c r="T6824" s="133">
        <f>IF(Veriler!T6824&lt;=0.1, S6824, IF(AND(Veriler!T6824&gt;0.1, F6824="", P6824="E"), IF(Q6824&gt;Veriler!$G$2, Q6824*S6824, IF(Q6824&lt;Veriler!$G$2, Veriler!$G$2*S6824, Q6824*S6824)), 0))</f>
        <v>0</v>
      </c>
      <c r="U6824" s="133" t="str">
        <f t="shared" si="2157"/>
        <v xml:space="preserve"> </v>
      </c>
      <c r="V6824" s="134" t="str">
        <f>IFERROR(IF(O6824="%10 sınırı aşılmıştır.",L6824-T6824,IFERROR(IF(F6824="",IF(S6824=1,0,IF(L6824-S6824=0,"",L6824-S6824)),IF(Veriler!M6824="",L6824,IF(L6824*Veriler!M6824=0,"",L6824*Veriler!M6824))),L6824)),0)</f>
        <v/>
      </c>
      <c r="W6824" s="146"/>
      <c r="X6824" s="146"/>
      <c r="Y6824" s="146"/>
    </row>
    <row r="6825" spans="1:25" s="99" customFormat="1" ht="54.75" customHeight="1" x14ac:dyDescent="0.25">
      <c r="A6825" s="96">
        <f t="shared" si="2158"/>
        <v>5030</v>
      </c>
      <c r="B6825" s="175"/>
      <c r="C6825" s="176"/>
      <c r="D6825" s="113"/>
      <c r="E6825" s="115"/>
      <c r="F6825" s="174"/>
      <c r="G6825" s="114" t="str">
        <f t="shared" si="2153"/>
        <v/>
      </c>
      <c r="H6825" s="115"/>
      <c r="I6825" s="115"/>
      <c r="J6825" s="115"/>
      <c r="K6825" s="115"/>
      <c r="L6825" s="133" t="str">
        <f t="shared" si="2154"/>
        <v/>
      </c>
      <c r="M6825" s="116" t="str">
        <f>IF(L6825="", "", L6825/Veriler!$X$1)</f>
        <v/>
      </c>
      <c r="N6825" s="116" t="str">
        <f>IF(F6825&lt;&gt;"", "İthal Girdi", IF(Veriler!T6825="", "", IF(Veriler!S6825="H", "%0,5 üzerindedir", IF(Veriler!T6825&gt;0.1, "%10 sınırı aşılmıştır.", "Uygun"))))</f>
        <v>%0,5 üzerindedir</v>
      </c>
      <c r="O6825" s="116" t="str">
        <f t="shared" si="2155"/>
        <v xml:space="preserve"> </v>
      </c>
      <c r="P6825" s="117"/>
      <c r="Q6825" s="118"/>
      <c r="R6825" s="119" t="str">
        <f t="shared" si="2156"/>
        <v/>
      </c>
      <c r="S6825" s="133">
        <f>IFERROR(IF(M6825&lt;=0.005,IF(F6825="",L6825,0),IF(F6825&lt;&gt;"",0,IF(P6825="",0,IF(P6825="H",0,IF(Q6825&lt;Veriler!$G$2,L6825*Veriler!$G$2,L6825*Q6825)))))," ")</f>
        <v>0</v>
      </c>
      <c r="T6825" s="133">
        <f>IF(Veriler!T6825&lt;=0.1, S6825, IF(AND(Veriler!T6825&gt;0.1, F6825="", P6825="E"), IF(Q6825&gt;Veriler!$G$2, Q6825*S6825, IF(Q6825&lt;Veriler!$G$2, Veriler!$G$2*S6825, Q6825*S6825)), 0))</f>
        <v>0</v>
      </c>
      <c r="U6825" s="133" t="str">
        <f t="shared" si="2157"/>
        <v xml:space="preserve"> </v>
      </c>
      <c r="V6825" s="134" t="str">
        <f>IFERROR(IF(O6825="%10 sınırı aşılmıştır.",L6825-T6825,IFERROR(IF(F6825="",IF(S6825=1,0,IF(L6825-S6825=0,"",L6825-S6825)),IF(Veriler!M6825="",L6825,IF(L6825*Veriler!M6825=0,"",L6825*Veriler!M6825))),L6825)),0)</f>
        <v/>
      </c>
      <c r="W6825" s="146"/>
      <c r="X6825" s="146"/>
      <c r="Y6825" s="146"/>
    </row>
    <row r="6826" spans="1:25" s="99" customFormat="1" ht="54.75" customHeight="1" x14ac:dyDescent="0.25">
      <c r="A6826" s="96">
        <f t="shared" si="2158"/>
        <v>5031</v>
      </c>
      <c r="B6826" s="175"/>
      <c r="C6826" s="176"/>
      <c r="D6826" s="113"/>
      <c r="E6826" s="115"/>
      <c r="F6826" s="174"/>
      <c r="G6826" s="114" t="str">
        <f t="shared" si="2153"/>
        <v/>
      </c>
      <c r="H6826" s="115"/>
      <c r="I6826" s="115"/>
      <c r="J6826" s="115"/>
      <c r="K6826" s="115"/>
      <c r="L6826" s="133" t="str">
        <f t="shared" si="2154"/>
        <v/>
      </c>
      <c r="M6826" s="116" t="str">
        <f>IF(L6826="", "", L6826/Veriler!$X$1)</f>
        <v/>
      </c>
      <c r="N6826" s="116" t="str">
        <f>IF(F6826&lt;&gt;"", "İthal Girdi", IF(Veriler!T6826="", "", IF(Veriler!S6826="H", "%0,5 üzerindedir", IF(Veriler!T6826&gt;0.1, "%10 sınırı aşılmıştır.", "Uygun"))))</f>
        <v>%0,5 üzerindedir</v>
      </c>
      <c r="O6826" s="116" t="str">
        <f t="shared" si="2155"/>
        <v xml:space="preserve"> </v>
      </c>
      <c r="P6826" s="117"/>
      <c r="Q6826" s="118"/>
      <c r="R6826" s="119" t="str">
        <f t="shared" si="2156"/>
        <v/>
      </c>
      <c r="S6826" s="133">
        <f>IFERROR(IF(M6826&lt;=0.005,IF(F6826="",L6826,0),IF(F6826&lt;&gt;"",0,IF(P6826="",0,IF(P6826="H",0,IF(Q6826&lt;Veriler!$G$2,L6826*Veriler!$G$2,L6826*Q6826)))))," ")</f>
        <v>0</v>
      </c>
      <c r="T6826" s="133">
        <f>IF(Veriler!T6826&lt;=0.1, S6826, IF(AND(Veriler!T6826&gt;0.1, F6826="", P6826="E"), IF(Q6826&gt;Veriler!$G$2, Q6826*S6826, IF(Q6826&lt;Veriler!$G$2, Veriler!$G$2*S6826, Q6826*S6826)), 0))</f>
        <v>0</v>
      </c>
      <c r="U6826" s="133" t="str">
        <f t="shared" si="2157"/>
        <v xml:space="preserve"> </v>
      </c>
      <c r="V6826" s="134" t="str">
        <f>IFERROR(IF(O6826="%10 sınırı aşılmıştır.",L6826-T6826,IFERROR(IF(F6826="",IF(S6826=1,0,IF(L6826-S6826=0,"",L6826-S6826)),IF(Veriler!M6826="",L6826,IF(L6826*Veriler!M6826=0,"",L6826*Veriler!M6826))),L6826)),0)</f>
        <v/>
      </c>
      <c r="W6826" s="146"/>
      <c r="X6826" s="146"/>
      <c r="Y6826" s="146"/>
    </row>
    <row r="6827" spans="1:25" s="99" customFormat="1" ht="54.75" customHeight="1" x14ac:dyDescent="0.25">
      <c r="A6827" s="96">
        <f t="shared" si="2158"/>
        <v>5032</v>
      </c>
      <c r="B6827" s="175"/>
      <c r="C6827" s="176"/>
      <c r="D6827" s="113"/>
      <c r="E6827" s="115"/>
      <c r="F6827" s="174"/>
      <c r="G6827" s="114" t="str">
        <f t="shared" si="2153"/>
        <v/>
      </c>
      <c r="H6827" s="115"/>
      <c r="I6827" s="115"/>
      <c r="J6827" s="115"/>
      <c r="K6827" s="115"/>
      <c r="L6827" s="133" t="str">
        <f t="shared" si="2154"/>
        <v/>
      </c>
      <c r="M6827" s="116" t="str">
        <f>IF(L6827="", "", L6827/Veriler!$X$1)</f>
        <v/>
      </c>
      <c r="N6827" s="116" t="str">
        <f>IF(F6827&lt;&gt;"", "İthal Girdi", IF(Veriler!T6827="", "", IF(Veriler!S6827="H", "%0,5 üzerindedir", IF(Veriler!T6827&gt;0.1, "%10 sınırı aşılmıştır.", "Uygun"))))</f>
        <v>%0,5 üzerindedir</v>
      </c>
      <c r="O6827" s="116" t="str">
        <f t="shared" si="2155"/>
        <v xml:space="preserve"> </v>
      </c>
      <c r="P6827" s="117"/>
      <c r="Q6827" s="118"/>
      <c r="R6827" s="119" t="str">
        <f t="shared" si="2156"/>
        <v/>
      </c>
      <c r="S6827" s="133">
        <f>IFERROR(IF(M6827&lt;=0.005,IF(F6827="",L6827,0),IF(F6827&lt;&gt;"",0,IF(P6827="",0,IF(P6827="H",0,IF(Q6827&lt;Veriler!$G$2,L6827*Veriler!$G$2,L6827*Q6827)))))," ")</f>
        <v>0</v>
      </c>
      <c r="T6827" s="133">
        <f>IF(Veriler!T6827&lt;=0.1, S6827, IF(AND(Veriler!T6827&gt;0.1, F6827="", P6827="E"), IF(Q6827&gt;Veriler!$G$2, Q6827*S6827, IF(Q6827&lt;Veriler!$G$2, Veriler!$G$2*S6827, Q6827*S6827)), 0))</f>
        <v>0</v>
      </c>
      <c r="U6827" s="133" t="str">
        <f t="shared" si="2157"/>
        <v xml:space="preserve"> </v>
      </c>
      <c r="V6827" s="134" t="str">
        <f>IFERROR(IF(O6827="%10 sınırı aşılmıştır.",L6827-T6827,IFERROR(IF(F6827="",IF(S6827=1,0,IF(L6827-S6827=0,"",L6827-S6827)),IF(Veriler!M6827="",L6827,IF(L6827*Veriler!M6827=0,"",L6827*Veriler!M6827))),L6827)),0)</f>
        <v/>
      </c>
      <c r="W6827" s="146"/>
      <c r="X6827" s="146"/>
      <c r="Y6827" s="146"/>
    </row>
    <row r="6828" spans="1:25" s="99" customFormat="1" ht="54.75" customHeight="1" x14ac:dyDescent="0.25">
      <c r="A6828" s="96">
        <f t="shared" si="2158"/>
        <v>5033</v>
      </c>
      <c r="B6828" s="175"/>
      <c r="C6828" s="176"/>
      <c r="D6828" s="113"/>
      <c r="E6828" s="115"/>
      <c r="F6828" s="174"/>
      <c r="G6828" s="114" t="str">
        <f t="shared" si="2153"/>
        <v/>
      </c>
      <c r="H6828" s="115"/>
      <c r="I6828" s="115"/>
      <c r="J6828" s="115"/>
      <c r="K6828" s="115"/>
      <c r="L6828" s="133" t="str">
        <f t="shared" si="2154"/>
        <v/>
      </c>
      <c r="M6828" s="116" t="str">
        <f>IF(L6828="", "", L6828/Veriler!$X$1)</f>
        <v/>
      </c>
      <c r="N6828" s="116" t="str">
        <f>IF(F6828&lt;&gt;"", "İthal Girdi", IF(Veriler!T6828="", "", IF(Veriler!S6828="H", "%0,5 üzerindedir", IF(Veriler!T6828&gt;0.1, "%10 sınırı aşılmıştır.", "Uygun"))))</f>
        <v>%0,5 üzerindedir</v>
      </c>
      <c r="O6828" s="116" t="str">
        <f t="shared" si="2155"/>
        <v xml:space="preserve"> </v>
      </c>
      <c r="P6828" s="117"/>
      <c r="Q6828" s="118"/>
      <c r="R6828" s="119" t="str">
        <f t="shared" si="2156"/>
        <v/>
      </c>
      <c r="S6828" s="133">
        <f>IFERROR(IF(M6828&lt;=0.005,IF(F6828="",L6828,0),IF(F6828&lt;&gt;"",0,IF(P6828="",0,IF(P6828="H",0,IF(Q6828&lt;Veriler!$G$2,L6828*Veriler!$G$2,L6828*Q6828)))))," ")</f>
        <v>0</v>
      </c>
      <c r="T6828" s="133">
        <f>IF(Veriler!T6828&lt;=0.1, S6828, IF(AND(Veriler!T6828&gt;0.1, F6828="", P6828="E"), IF(Q6828&gt;Veriler!$G$2, Q6828*S6828, IF(Q6828&lt;Veriler!$G$2, Veriler!$G$2*S6828, Q6828*S6828)), 0))</f>
        <v>0</v>
      </c>
      <c r="U6828" s="133" t="str">
        <f t="shared" si="2157"/>
        <v xml:space="preserve"> </v>
      </c>
      <c r="V6828" s="134" t="str">
        <f>IFERROR(IF(O6828="%10 sınırı aşılmıştır.",L6828-T6828,IFERROR(IF(F6828="",IF(S6828=1,0,IF(L6828-S6828=0,"",L6828-S6828)),IF(Veriler!M6828="",L6828,IF(L6828*Veriler!M6828=0,"",L6828*Veriler!M6828))),L6828)),0)</f>
        <v/>
      </c>
      <c r="W6828" s="146"/>
      <c r="X6828" s="146"/>
      <c r="Y6828" s="146"/>
    </row>
    <row r="6829" spans="1:25" s="99" customFormat="1" ht="54.75" customHeight="1" x14ac:dyDescent="0.25">
      <c r="A6829" s="96">
        <f t="shared" si="2158"/>
        <v>5034</v>
      </c>
      <c r="B6829" s="175"/>
      <c r="C6829" s="176"/>
      <c r="D6829" s="113"/>
      <c r="E6829" s="115"/>
      <c r="F6829" s="174"/>
      <c r="G6829" s="114" t="str">
        <f t="shared" si="2153"/>
        <v/>
      </c>
      <c r="H6829" s="115"/>
      <c r="I6829" s="115"/>
      <c r="J6829" s="115"/>
      <c r="K6829" s="115"/>
      <c r="L6829" s="133" t="str">
        <f t="shared" si="2154"/>
        <v/>
      </c>
      <c r="M6829" s="116" t="str">
        <f>IF(L6829="", "", L6829/Veriler!$X$1)</f>
        <v/>
      </c>
      <c r="N6829" s="116" t="str">
        <f>IF(F6829&lt;&gt;"", "İthal Girdi", IF(Veriler!T6829="", "", IF(Veriler!S6829="H", "%0,5 üzerindedir", IF(Veriler!T6829&gt;0.1, "%10 sınırı aşılmıştır.", "Uygun"))))</f>
        <v>%0,5 üzerindedir</v>
      </c>
      <c r="O6829" s="116" t="str">
        <f t="shared" si="2155"/>
        <v xml:space="preserve"> </v>
      </c>
      <c r="P6829" s="117"/>
      <c r="Q6829" s="118"/>
      <c r="R6829" s="119" t="str">
        <f t="shared" si="2156"/>
        <v/>
      </c>
      <c r="S6829" s="133">
        <f>IFERROR(IF(M6829&lt;=0.005,IF(F6829="",L6829,0),IF(F6829&lt;&gt;"",0,IF(P6829="",0,IF(P6829="H",0,IF(Q6829&lt;Veriler!$G$2,L6829*Veriler!$G$2,L6829*Q6829)))))," ")</f>
        <v>0</v>
      </c>
      <c r="T6829" s="133">
        <f>IF(Veriler!T6829&lt;=0.1, S6829, IF(AND(Veriler!T6829&gt;0.1, F6829="", P6829="E"), IF(Q6829&gt;Veriler!$G$2, Q6829*S6829, IF(Q6829&lt;Veriler!$G$2, Veriler!$G$2*S6829, Q6829*S6829)), 0))</f>
        <v>0</v>
      </c>
      <c r="U6829" s="133" t="str">
        <f t="shared" si="2157"/>
        <v xml:space="preserve"> </v>
      </c>
      <c r="V6829" s="134" t="str">
        <f>IFERROR(IF(O6829="%10 sınırı aşılmıştır.",L6829-T6829,IFERROR(IF(F6829="",IF(S6829=1,0,IF(L6829-S6829=0,"",L6829-S6829)),IF(Veriler!M6829="",L6829,IF(L6829*Veriler!M6829=0,"",L6829*Veriler!M6829))),L6829)),0)</f>
        <v/>
      </c>
      <c r="W6829" s="146"/>
      <c r="X6829" s="146"/>
      <c r="Y6829" s="146"/>
    </row>
    <row r="6830" spans="1:25" s="99" customFormat="1" ht="54.75" customHeight="1" x14ac:dyDescent="0.25">
      <c r="A6830" s="96">
        <f t="shared" si="2158"/>
        <v>5035</v>
      </c>
      <c r="B6830" s="175"/>
      <c r="C6830" s="176"/>
      <c r="D6830" s="113"/>
      <c r="E6830" s="115"/>
      <c r="F6830" s="174"/>
      <c r="G6830" s="114" t="str">
        <f t="shared" si="2153"/>
        <v/>
      </c>
      <c r="H6830" s="115"/>
      <c r="I6830" s="115"/>
      <c r="J6830" s="115"/>
      <c r="K6830" s="115"/>
      <c r="L6830" s="133" t="str">
        <f t="shared" si="2154"/>
        <v/>
      </c>
      <c r="M6830" s="116" t="str">
        <f>IF(L6830="", "", L6830/Veriler!$X$1)</f>
        <v/>
      </c>
      <c r="N6830" s="116" t="str">
        <f>IF(F6830&lt;&gt;"", "İthal Girdi", IF(Veriler!T6830="", "", IF(Veriler!S6830="H", "%0,5 üzerindedir", IF(Veriler!T6830&gt;0.1, "%10 sınırı aşılmıştır.", "Uygun"))))</f>
        <v>%0,5 üzerindedir</v>
      </c>
      <c r="O6830" s="116" t="str">
        <f t="shared" si="2155"/>
        <v xml:space="preserve"> </v>
      </c>
      <c r="P6830" s="117"/>
      <c r="Q6830" s="118"/>
      <c r="R6830" s="119" t="str">
        <f t="shared" si="2156"/>
        <v/>
      </c>
      <c r="S6830" s="133">
        <f>IFERROR(IF(M6830&lt;=0.005,IF(F6830="",L6830,0),IF(F6830&lt;&gt;"",0,IF(P6830="",0,IF(P6830="H",0,IF(Q6830&lt;Veriler!$G$2,L6830*Veriler!$G$2,L6830*Q6830)))))," ")</f>
        <v>0</v>
      </c>
      <c r="T6830" s="133">
        <f>IF(Veriler!T6830&lt;=0.1, S6830, IF(AND(Veriler!T6830&gt;0.1, F6830="", P6830="E"), IF(Q6830&gt;Veriler!$G$2, Q6830*S6830, IF(Q6830&lt;Veriler!$G$2, Veriler!$G$2*S6830, Q6830*S6830)), 0))</f>
        <v>0</v>
      </c>
      <c r="U6830" s="133" t="str">
        <f t="shared" si="2157"/>
        <v xml:space="preserve"> </v>
      </c>
      <c r="V6830" s="134" t="str">
        <f>IFERROR(IF(O6830="%10 sınırı aşılmıştır.",L6830-T6830,IFERROR(IF(F6830="",IF(S6830=1,0,IF(L6830-S6830=0,"",L6830-S6830)),IF(Veriler!M6830="",L6830,IF(L6830*Veriler!M6830=0,"",L6830*Veriler!M6830))),L6830)),0)</f>
        <v/>
      </c>
      <c r="W6830" s="146"/>
      <c r="X6830" s="146"/>
      <c r="Y6830" s="146"/>
    </row>
    <row r="6831" spans="1:25" s="99" customFormat="1" ht="54.75" customHeight="1" x14ac:dyDescent="0.25">
      <c r="A6831" s="96">
        <f t="shared" si="2158"/>
        <v>5036</v>
      </c>
      <c r="B6831" s="175"/>
      <c r="C6831" s="176"/>
      <c r="D6831" s="113"/>
      <c r="E6831" s="115"/>
      <c r="F6831" s="174"/>
      <c r="G6831" s="114" t="str">
        <f t="shared" si="2153"/>
        <v/>
      </c>
      <c r="H6831" s="115"/>
      <c r="I6831" s="115"/>
      <c r="J6831" s="115"/>
      <c r="K6831" s="115"/>
      <c r="L6831" s="133" t="str">
        <f t="shared" si="2154"/>
        <v/>
      </c>
      <c r="M6831" s="116" t="str">
        <f>IF(L6831="", "", L6831/Veriler!$X$1)</f>
        <v/>
      </c>
      <c r="N6831" s="116" t="str">
        <f>IF(F6831&lt;&gt;"", "İthal Girdi", IF(Veriler!T6831="", "", IF(Veriler!S6831="H", "%0,5 üzerindedir", IF(Veriler!T6831&gt;0.1, "%10 sınırı aşılmıştır.", "Uygun"))))</f>
        <v>%0,5 üzerindedir</v>
      </c>
      <c r="O6831" s="116" t="str">
        <f t="shared" si="2155"/>
        <v xml:space="preserve"> </v>
      </c>
      <c r="P6831" s="117"/>
      <c r="Q6831" s="118"/>
      <c r="R6831" s="119" t="str">
        <f t="shared" si="2156"/>
        <v/>
      </c>
      <c r="S6831" s="133">
        <f>IFERROR(IF(M6831&lt;=0.005,IF(F6831="",L6831,0),IF(F6831&lt;&gt;"",0,IF(P6831="",0,IF(P6831="H",0,IF(Q6831&lt;Veriler!$G$2,L6831*Veriler!$G$2,L6831*Q6831)))))," ")</f>
        <v>0</v>
      </c>
      <c r="T6831" s="133">
        <f>IF(Veriler!T6831&lt;=0.1, S6831, IF(AND(Veriler!T6831&gt;0.1, F6831="", P6831="E"), IF(Q6831&gt;Veriler!$G$2, Q6831*S6831, IF(Q6831&lt;Veriler!$G$2, Veriler!$G$2*S6831, Q6831*S6831)), 0))</f>
        <v>0</v>
      </c>
      <c r="U6831" s="133" t="str">
        <f t="shared" si="2157"/>
        <v xml:space="preserve"> </v>
      </c>
      <c r="V6831" s="134" t="str">
        <f>IFERROR(IF(O6831="%10 sınırı aşılmıştır.",L6831-T6831,IFERROR(IF(F6831="",IF(S6831=1,0,IF(L6831-S6831=0,"",L6831-S6831)),IF(Veriler!M6831="",L6831,IF(L6831*Veriler!M6831=0,"",L6831*Veriler!M6831))),L6831)),0)</f>
        <v/>
      </c>
      <c r="W6831" s="146"/>
      <c r="X6831" s="146"/>
      <c r="Y6831" s="146"/>
    </row>
    <row r="6832" spans="1:25" s="99" customFormat="1" ht="54.75" customHeight="1" x14ac:dyDescent="0.25">
      <c r="A6832" s="96">
        <f t="shared" si="2158"/>
        <v>5037</v>
      </c>
      <c r="B6832" s="175"/>
      <c r="C6832" s="176"/>
      <c r="D6832" s="113"/>
      <c r="E6832" s="115"/>
      <c r="F6832" s="174"/>
      <c r="G6832" s="114" t="str">
        <f t="shared" si="2153"/>
        <v/>
      </c>
      <c r="H6832" s="115"/>
      <c r="I6832" s="115"/>
      <c r="J6832" s="115"/>
      <c r="K6832" s="115"/>
      <c r="L6832" s="133" t="str">
        <f t="shared" si="2154"/>
        <v/>
      </c>
      <c r="M6832" s="116" t="str">
        <f>IF(L6832="", "", L6832/Veriler!$X$1)</f>
        <v/>
      </c>
      <c r="N6832" s="116" t="str">
        <f>IF(F6832&lt;&gt;"", "İthal Girdi", IF(Veriler!T6832="", "", IF(Veriler!S6832="H", "%0,5 üzerindedir", IF(Veriler!T6832&gt;0.1, "%10 sınırı aşılmıştır.", "Uygun"))))</f>
        <v>%0,5 üzerindedir</v>
      </c>
      <c r="O6832" s="116" t="str">
        <f t="shared" si="2155"/>
        <v xml:space="preserve"> </v>
      </c>
      <c r="P6832" s="117"/>
      <c r="Q6832" s="118"/>
      <c r="R6832" s="119" t="str">
        <f t="shared" si="2156"/>
        <v/>
      </c>
      <c r="S6832" s="133">
        <f>IFERROR(IF(M6832&lt;=0.005,IF(F6832="",L6832,0),IF(F6832&lt;&gt;"",0,IF(P6832="",0,IF(P6832="H",0,IF(Q6832&lt;Veriler!$G$2,L6832*Veriler!$G$2,L6832*Q6832)))))," ")</f>
        <v>0</v>
      </c>
      <c r="T6832" s="133">
        <f>IF(Veriler!T6832&lt;=0.1, S6832, IF(AND(Veriler!T6832&gt;0.1, F6832="", P6832="E"), IF(Q6832&gt;Veriler!$G$2, Q6832*S6832, IF(Q6832&lt;Veriler!$G$2, Veriler!$G$2*S6832, Q6832*S6832)), 0))</f>
        <v>0</v>
      </c>
      <c r="U6832" s="133" t="str">
        <f t="shared" si="2157"/>
        <v xml:space="preserve"> </v>
      </c>
      <c r="V6832" s="134" t="str">
        <f>IFERROR(IF(O6832="%10 sınırı aşılmıştır.",L6832-T6832,IFERROR(IF(F6832="",IF(S6832=1,0,IF(L6832-S6832=0,"",L6832-S6832)),IF(Veriler!M6832="",L6832,IF(L6832*Veriler!M6832=0,"",L6832*Veriler!M6832))),L6832)),0)</f>
        <v/>
      </c>
      <c r="W6832" s="146"/>
      <c r="X6832" s="146"/>
      <c r="Y6832" s="146"/>
    </row>
    <row r="6833" spans="1:25" s="99" customFormat="1" ht="54.75" customHeight="1" x14ac:dyDescent="0.25">
      <c r="A6833" s="96">
        <f t="shared" si="2158"/>
        <v>5038</v>
      </c>
      <c r="B6833" s="175"/>
      <c r="C6833" s="176"/>
      <c r="D6833" s="113"/>
      <c r="E6833" s="115"/>
      <c r="F6833" s="174"/>
      <c r="G6833" s="114" t="str">
        <f t="shared" si="2153"/>
        <v/>
      </c>
      <c r="H6833" s="115"/>
      <c r="I6833" s="115"/>
      <c r="J6833" s="115"/>
      <c r="K6833" s="115"/>
      <c r="L6833" s="133" t="str">
        <f t="shared" si="2154"/>
        <v/>
      </c>
      <c r="M6833" s="116" t="str">
        <f>IF(L6833="", "", L6833/Veriler!$X$1)</f>
        <v/>
      </c>
      <c r="N6833" s="116" t="str">
        <f>IF(F6833&lt;&gt;"", "İthal Girdi", IF(Veriler!T6833="", "", IF(Veriler!S6833="H", "%0,5 üzerindedir", IF(Veriler!T6833&gt;0.1, "%10 sınırı aşılmıştır.", "Uygun"))))</f>
        <v>%0,5 üzerindedir</v>
      </c>
      <c r="O6833" s="116" t="str">
        <f t="shared" si="2155"/>
        <v xml:space="preserve"> </v>
      </c>
      <c r="P6833" s="117"/>
      <c r="Q6833" s="118"/>
      <c r="R6833" s="119" t="str">
        <f t="shared" si="2156"/>
        <v/>
      </c>
      <c r="S6833" s="133">
        <f>IFERROR(IF(M6833&lt;=0.005,IF(F6833="",L6833,0),IF(F6833&lt;&gt;"",0,IF(P6833="",0,IF(P6833="H",0,IF(Q6833&lt;Veriler!$G$2,L6833*Veriler!$G$2,L6833*Q6833)))))," ")</f>
        <v>0</v>
      </c>
      <c r="T6833" s="133">
        <f>IF(Veriler!T6833&lt;=0.1, S6833, IF(AND(Veriler!T6833&gt;0.1, F6833="", P6833="E"), IF(Q6833&gt;Veriler!$G$2, Q6833*S6833, IF(Q6833&lt;Veriler!$G$2, Veriler!$G$2*S6833, Q6833*S6833)), 0))</f>
        <v>0</v>
      </c>
      <c r="U6833" s="133" t="str">
        <f t="shared" si="2157"/>
        <v xml:space="preserve"> </v>
      </c>
      <c r="V6833" s="134" t="str">
        <f>IFERROR(IF(O6833="%10 sınırı aşılmıştır.",L6833-T6833,IFERROR(IF(F6833="",IF(S6833=1,0,IF(L6833-S6833=0,"",L6833-S6833)),IF(Veriler!M6833="",L6833,IF(L6833*Veriler!M6833=0,"",L6833*Veriler!M6833))),L6833)),0)</f>
        <v/>
      </c>
      <c r="W6833" s="146"/>
      <c r="X6833" s="146"/>
      <c r="Y6833" s="146"/>
    </row>
    <row r="6834" spans="1:25" s="99" customFormat="1" ht="54.75" customHeight="1" x14ac:dyDescent="0.25">
      <c r="A6834" s="96">
        <f t="shared" si="2158"/>
        <v>5039</v>
      </c>
      <c r="B6834" s="175"/>
      <c r="C6834" s="176"/>
      <c r="D6834" s="113"/>
      <c r="E6834" s="115"/>
      <c r="F6834" s="174"/>
      <c r="G6834" s="114" t="str">
        <f t="shared" si="2153"/>
        <v/>
      </c>
      <c r="H6834" s="115"/>
      <c r="I6834" s="115"/>
      <c r="J6834" s="115"/>
      <c r="K6834" s="115"/>
      <c r="L6834" s="133" t="str">
        <f t="shared" si="2154"/>
        <v/>
      </c>
      <c r="M6834" s="116" t="str">
        <f>IF(L6834="", "", L6834/Veriler!$X$1)</f>
        <v/>
      </c>
      <c r="N6834" s="116" t="str">
        <f>IF(F6834&lt;&gt;"", "İthal Girdi", IF(Veriler!T6834="", "", IF(Veriler!S6834="H", "%0,5 üzerindedir", IF(Veriler!T6834&gt;0.1, "%10 sınırı aşılmıştır.", "Uygun"))))</f>
        <v>%0,5 üzerindedir</v>
      </c>
      <c r="O6834" s="116" t="str">
        <f t="shared" si="2155"/>
        <v xml:space="preserve"> </v>
      </c>
      <c r="P6834" s="117"/>
      <c r="Q6834" s="118"/>
      <c r="R6834" s="119" t="str">
        <f t="shared" si="2156"/>
        <v/>
      </c>
      <c r="S6834" s="133">
        <f>IFERROR(IF(M6834&lt;=0.005,IF(F6834="",L6834,0),IF(F6834&lt;&gt;"",0,IF(P6834="",0,IF(P6834="H",0,IF(Q6834&lt;Veriler!$G$2,L6834*Veriler!$G$2,L6834*Q6834)))))," ")</f>
        <v>0</v>
      </c>
      <c r="T6834" s="133">
        <f>IF(Veriler!T6834&lt;=0.1, S6834, IF(AND(Veriler!T6834&gt;0.1, F6834="", P6834="E"), IF(Q6834&gt;Veriler!$G$2, Q6834*S6834, IF(Q6834&lt;Veriler!$G$2, Veriler!$G$2*S6834, Q6834*S6834)), 0))</f>
        <v>0</v>
      </c>
      <c r="U6834" s="133" t="str">
        <f t="shared" si="2157"/>
        <v xml:space="preserve"> </v>
      </c>
      <c r="V6834" s="134" t="str">
        <f>IFERROR(IF(O6834="%10 sınırı aşılmıştır.",L6834-T6834,IFERROR(IF(F6834="",IF(S6834=1,0,IF(L6834-S6834=0,"",L6834-S6834)),IF(Veriler!M6834="",L6834,IF(L6834*Veriler!M6834=0,"",L6834*Veriler!M6834))),L6834)),0)</f>
        <v/>
      </c>
      <c r="W6834" s="146"/>
      <c r="X6834" s="146"/>
      <c r="Y6834" s="146"/>
    </row>
    <row r="6835" spans="1:25" s="99" customFormat="1" ht="54.75" customHeight="1" x14ac:dyDescent="0.25">
      <c r="A6835" s="96">
        <f t="shared" si="2158"/>
        <v>5040</v>
      </c>
      <c r="B6835" s="175"/>
      <c r="C6835" s="176"/>
      <c r="D6835" s="113"/>
      <c r="E6835" s="115"/>
      <c r="F6835" s="174"/>
      <c r="G6835" s="114" t="str">
        <f t="shared" si="2153"/>
        <v/>
      </c>
      <c r="H6835" s="115"/>
      <c r="I6835" s="115"/>
      <c r="J6835" s="115"/>
      <c r="K6835" s="115"/>
      <c r="L6835" s="133" t="str">
        <f t="shared" si="2154"/>
        <v/>
      </c>
      <c r="M6835" s="116" t="str">
        <f>IF(L6835="", "", L6835/Veriler!$X$1)</f>
        <v/>
      </c>
      <c r="N6835" s="116" t="str">
        <f>IF(F6835&lt;&gt;"", "İthal Girdi", IF(Veriler!T6835="", "", IF(Veriler!S6835="H", "%0,5 üzerindedir", IF(Veriler!T6835&gt;0.1, "%10 sınırı aşılmıştır.", "Uygun"))))</f>
        <v>%0,5 üzerindedir</v>
      </c>
      <c r="O6835" s="116" t="str">
        <f t="shared" si="2155"/>
        <v xml:space="preserve"> </v>
      </c>
      <c r="P6835" s="117"/>
      <c r="Q6835" s="118"/>
      <c r="R6835" s="119" t="str">
        <f t="shared" si="2156"/>
        <v/>
      </c>
      <c r="S6835" s="133">
        <f>IFERROR(IF(M6835&lt;=0.005,IF(F6835="",L6835,0),IF(F6835&lt;&gt;"",0,IF(P6835="",0,IF(P6835="H",0,IF(Q6835&lt;Veriler!$G$2,L6835*Veriler!$G$2,L6835*Q6835)))))," ")</f>
        <v>0</v>
      </c>
      <c r="T6835" s="133">
        <f>IF(Veriler!T6835&lt;=0.1, S6835, IF(AND(Veriler!T6835&gt;0.1, F6835="", P6835="E"), IF(Q6835&gt;Veriler!$G$2, Q6835*S6835, IF(Q6835&lt;Veriler!$G$2, Veriler!$G$2*S6835, Q6835*S6835)), 0))</f>
        <v>0</v>
      </c>
      <c r="U6835" s="133" t="str">
        <f t="shared" si="2157"/>
        <v xml:space="preserve"> </v>
      </c>
      <c r="V6835" s="134" t="str">
        <f>IFERROR(IF(O6835="%10 sınırı aşılmıştır.",L6835-T6835,IFERROR(IF(F6835="",IF(S6835=1,0,IF(L6835-S6835=0,"",L6835-S6835)),IF(Veriler!M6835="",L6835,IF(L6835*Veriler!M6835=0,"",L6835*Veriler!M6835))),L6835)),0)</f>
        <v/>
      </c>
      <c r="W6835" s="146"/>
      <c r="X6835" s="146"/>
      <c r="Y6835" s="146"/>
    </row>
    <row r="6836" spans="1:25" s="99" customFormat="1" ht="24" customHeight="1" x14ac:dyDescent="0.25">
      <c r="A6836" s="103"/>
      <c r="B6836" s="104"/>
      <c r="C6836" s="104"/>
      <c r="D6836" s="104"/>
      <c r="E6836" s="103"/>
      <c r="F6836" s="135"/>
      <c r="G6836" s="157"/>
      <c r="H6836" s="103"/>
      <c r="I6836" s="103"/>
      <c r="J6836" s="103"/>
      <c r="K6836" s="103"/>
      <c r="L6836" s="136">
        <f>SUM(L6807:L6820,L6822:L6835)</f>
        <v>0</v>
      </c>
      <c r="M6836" s="158"/>
      <c r="N6836" s="158"/>
      <c r="O6836" s="158"/>
      <c r="P6836" s="105"/>
      <c r="Q6836" s="106"/>
      <c r="R6836" s="159"/>
      <c r="S6836" s="160"/>
      <c r="T6836" s="160"/>
      <c r="U6836" s="160"/>
      <c r="V6836" s="160"/>
      <c r="W6836" s="146"/>
      <c r="X6836" s="146"/>
      <c r="Y6836" s="146"/>
    </row>
    <row r="6837" spans="1:25" s="99" customFormat="1" ht="31.5" customHeight="1" x14ac:dyDescent="0.25">
      <c r="A6837" s="103"/>
      <c r="B6837" s="104"/>
      <c r="C6837" s="104"/>
      <c r="D6837" s="104"/>
      <c r="E6837" s="103"/>
      <c r="F6837" s="135"/>
      <c r="G6837" s="157"/>
      <c r="H6837" s="103"/>
      <c r="I6837" s="103"/>
      <c r="J6837" s="103"/>
      <c r="K6837" s="103"/>
      <c r="L6837" s="161"/>
      <c r="M6837" s="158"/>
      <c r="N6837" s="158"/>
      <c r="O6837" s="158"/>
      <c r="P6837" s="105"/>
      <c r="Q6837" s="106"/>
      <c r="R6837" s="159"/>
      <c r="S6837" s="162" t="s">
        <v>57</v>
      </c>
      <c r="T6837" s="162" t="s">
        <v>57</v>
      </c>
      <c r="U6837" s="162" t="s">
        <v>57</v>
      </c>
      <c r="V6837" s="163" t="s">
        <v>58</v>
      </c>
      <c r="W6837" s="146"/>
      <c r="X6837" s="146"/>
      <c r="Y6837" s="146"/>
    </row>
    <row r="6838" spans="1:25" s="99" customFormat="1" ht="58.5" customHeight="1" x14ac:dyDescent="0.25">
      <c r="A6838" s="185" t="s">
        <v>59</v>
      </c>
      <c r="B6838" s="180"/>
      <c r="C6838" s="180"/>
      <c r="D6838" s="180"/>
      <c r="E6838" s="180"/>
      <c r="F6838" s="180"/>
      <c r="G6838" s="180"/>
      <c r="H6838" s="180"/>
      <c r="I6838" s="180"/>
      <c r="J6838" s="180"/>
      <c r="K6838" s="180"/>
      <c r="L6838" s="180"/>
      <c r="M6838" s="180"/>
      <c r="N6838" s="180"/>
      <c r="O6838" s="180"/>
      <c r="P6838" s="180"/>
      <c r="Q6838" s="180"/>
      <c r="R6838" s="176"/>
      <c r="S6838" s="137">
        <f>SUM(S6800,S6807:S6820,S6822:S6835)</f>
        <v>0</v>
      </c>
      <c r="T6838" s="137" t="str">
        <f>IF(SUM(T6807:T6820,T6822:T6835)=0," ",SUM(T6807:T6820,T6822:T6835))</f>
        <v xml:space="preserve"> </v>
      </c>
      <c r="U6838" s="137" t="str">
        <f>IF(SUM(U6807:U6820,U6822:U6835)=0," ",SUM(U6807:U6820,U6822:U6835))</f>
        <v xml:space="preserve"> </v>
      </c>
      <c r="V6838" s="137" t="str">
        <f>IF(SUM(V6807:V6820,V6822:V6835)=0," ",SUM(V6807:V6820,V6822:V6835))</f>
        <v xml:space="preserve"> </v>
      </c>
      <c r="W6838" s="146"/>
      <c r="X6838" s="164">
        <f>SUM(U6807:U6820,U6822:U6835)</f>
        <v>0</v>
      </c>
      <c r="Y6838" s="164">
        <f>SUM(V6807:V6820,V6822:V6835)</f>
        <v>0</v>
      </c>
    </row>
    <row r="6839" spans="1:25" x14ac:dyDescent="0.3">
      <c r="A6839" s="34"/>
      <c r="G6839" s="146"/>
      <c r="L6839" s="146"/>
      <c r="M6839" s="146"/>
      <c r="N6839" s="146"/>
      <c r="O6839" s="146"/>
      <c r="R6839" s="146"/>
      <c r="S6839" s="146"/>
      <c r="T6839" s="146"/>
      <c r="U6839" s="146"/>
      <c r="V6839" s="146"/>
      <c r="W6839" s="146"/>
      <c r="X6839" s="146"/>
      <c r="Y6839" s="146"/>
    </row>
    <row r="6840" spans="1:25" x14ac:dyDescent="0.3">
      <c r="A6840" s="186" t="s">
        <v>60</v>
      </c>
      <c r="B6840" s="187"/>
      <c r="C6840" s="187"/>
      <c r="D6840" s="187"/>
      <c r="E6840" s="187"/>
      <c r="F6840" s="187"/>
      <c r="G6840" s="187"/>
      <c r="H6840" s="187"/>
      <c r="I6840" s="187"/>
      <c r="J6840" s="187"/>
      <c r="K6840" s="187"/>
      <c r="L6840" s="187"/>
      <c r="M6840" s="187"/>
      <c r="N6840" s="187"/>
      <c r="O6840" s="187"/>
      <c r="P6840" s="187"/>
      <c r="Q6840" s="187"/>
      <c r="R6840" s="187"/>
      <c r="S6840" s="187"/>
      <c r="T6840" s="187"/>
      <c r="U6840" s="187"/>
      <c r="V6840" s="187"/>
      <c r="W6840" s="146"/>
      <c r="X6840" s="146"/>
      <c r="Y6840" s="146"/>
    </row>
    <row r="6841" spans="1:25" s="99" customFormat="1" ht="41.25" customHeight="1" x14ac:dyDescent="0.25">
      <c r="A6841" s="189" t="s">
        <v>38</v>
      </c>
      <c r="B6841" s="180"/>
      <c r="C6841" s="180"/>
      <c r="D6841" s="180"/>
      <c r="E6841" s="180"/>
      <c r="F6841" s="180"/>
      <c r="G6841" s="180"/>
      <c r="H6841" s="180"/>
      <c r="I6841" s="180"/>
      <c r="J6841" s="180"/>
      <c r="K6841" s="180"/>
      <c r="L6841" s="180"/>
      <c r="M6841" s="180"/>
      <c r="N6841" s="180"/>
      <c r="O6841" s="180"/>
      <c r="P6841" s="180"/>
      <c r="Q6841" s="180"/>
      <c r="R6841" s="180"/>
      <c r="S6841" s="180"/>
      <c r="T6841" s="180"/>
      <c r="U6841" s="180"/>
      <c r="V6841" s="176"/>
      <c r="W6841" s="146"/>
      <c r="X6841" s="146"/>
      <c r="Y6841" s="146"/>
    </row>
    <row r="6842" spans="1:25" s="100" customFormat="1" ht="35.25" customHeight="1" x14ac:dyDescent="0.25">
      <c r="A6842" s="179" t="s">
        <v>39</v>
      </c>
      <c r="B6842" s="180"/>
      <c r="C6842" s="180"/>
      <c r="D6842" s="180"/>
      <c r="E6842" s="180"/>
      <c r="F6842" s="180"/>
      <c r="G6842" s="180"/>
      <c r="H6842" s="180"/>
      <c r="I6842" s="180"/>
      <c r="J6842" s="180"/>
      <c r="K6842" s="180"/>
      <c r="L6842" s="180"/>
      <c r="M6842" s="180"/>
      <c r="N6842" s="180"/>
      <c r="O6842" s="180"/>
      <c r="P6842" s="180"/>
      <c r="Q6842" s="180"/>
      <c r="R6842" s="176"/>
      <c r="S6842" s="147"/>
      <c r="T6842" s="148"/>
      <c r="U6842" s="149" t="s">
        <v>40</v>
      </c>
      <c r="V6842" s="150">
        <f>V6804+1</f>
        <v>181</v>
      </c>
      <c r="W6842" s="146"/>
      <c r="X6842" s="146"/>
      <c r="Y6842" s="146"/>
    </row>
    <row r="6843" spans="1:25" s="99" customFormat="1" ht="81" customHeight="1" x14ac:dyDescent="0.25">
      <c r="A6843" s="110" t="s">
        <v>3</v>
      </c>
      <c r="B6843" s="188" t="s">
        <v>41</v>
      </c>
      <c r="C6843" s="176"/>
      <c r="D6843" s="111" t="s">
        <v>42</v>
      </c>
      <c r="E6843" s="110" t="s">
        <v>324</v>
      </c>
      <c r="F6843" s="111" t="s">
        <v>325</v>
      </c>
      <c r="G6843" s="151" t="s">
        <v>43</v>
      </c>
      <c r="H6843" s="110" t="s">
        <v>44</v>
      </c>
      <c r="I6843" s="110" t="s">
        <v>8</v>
      </c>
      <c r="J6843" s="110" t="s">
        <v>45</v>
      </c>
      <c r="K6843" s="110" t="s">
        <v>46</v>
      </c>
      <c r="L6843" s="152" t="s">
        <v>47</v>
      </c>
      <c r="M6843" s="153" t="s">
        <v>48</v>
      </c>
      <c r="N6843" s="154" t="s">
        <v>49</v>
      </c>
      <c r="O6843" s="154" t="s">
        <v>49</v>
      </c>
      <c r="P6843" s="112" t="s">
        <v>50</v>
      </c>
      <c r="Q6843" s="110" t="s">
        <v>51</v>
      </c>
      <c r="R6843" s="155" t="s">
        <v>52</v>
      </c>
      <c r="S6843" s="156" t="s">
        <v>53</v>
      </c>
      <c r="T6843" s="156" t="s">
        <v>54</v>
      </c>
      <c r="U6843" s="152" t="s">
        <v>54</v>
      </c>
      <c r="V6843" s="152" t="s">
        <v>55</v>
      </c>
      <c r="W6843" s="146"/>
      <c r="X6843" s="146"/>
      <c r="Y6843" s="146"/>
    </row>
    <row r="6844" spans="1:25" s="99" customFormat="1" ht="45" customHeight="1" x14ac:dyDescent="0.25">
      <c r="A6844" s="101"/>
      <c r="B6844" s="177" t="s">
        <v>56</v>
      </c>
      <c r="C6844" s="178"/>
      <c r="D6844" s="102"/>
      <c r="E6844" s="170"/>
      <c r="F6844" s="102"/>
      <c r="G6844" s="95"/>
      <c r="H6844" s="102"/>
      <c r="I6844" s="102"/>
      <c r="J6844" s="102"/>
      <c r="K6844" s="102"/>
      <c r="L6844" s="95"/>
      <c r="M6844" s="95"/>
      <c r="N6844" s="95"/>
      <c r="O6844" s="95"/>
      <c r="P6844" s="102"/>
      <c r="Q6844" s="102"/>
      <c r="R6844" s="190"/>
      <c r="S6844" s="184"/>
      <c r="T6844" s="95"/>
      <c r="U6844" s="95"/>
      <c r="V6844" s="95"/>
      <c r="W6844" s="146"/>
      <c r="X6844" s="146"/>
      <c r="Y6844" s="146"/>
    </row>
    <row r="6845" spans="1:25" s="99" customFormat="1" ht="54.75" customHeight="1" x14ac:dyDescent="0.25">
      <c r="A6845" s="96">
        <f>A6835+1</f>
        <v>5041</v>
      </c>
      <c r="B6845" s="181"/>
      <c r="C6845" s="182"/>
      <c r="D6845" s="113"/>
      <c r="E6845" s="115"/>
      <c r="F6845" s="174"/>
      <c r="G6845" s="114" t="str">
        <f t="shared" ref="G6845:G6858" si="2159">IF(AND(F6845&lt;&gt;"",V6845&lt;&gt;"",L6845&lt;&gt;0),V6845/L6845,"")</f>
        <v/>
      </c>
      <c r="H6845" s="115"/>
      <c r="I6845" s="115"/>
      <c r="J6845" s="115"/>
      <c r="K6845" s="115"/>
      <c r="L6845" s="133" t="str">
        <f t="shared" ref="L6845:L6858" si="2160">IF(AND(H6845&lt;&gt;0, J6845&lt;&gt;0, K6845&lt;&gt;0), H6845*J6845*K6845, "")</f>
        <v/>
      </c>
      <c r="M6845" s="116" t="str">
        <f>IF(L6845="", "", L6845/Veriler!$X$1)</f>
        <v/>
      </c>
      <c r="N6845" s="116" t="str">
        <f>IF(F6845&lt;&gt;"", "İthal Girdi", IF(Veriler!T6845="", "", IF(Veriler!S6845="H", "%0,5 üzerindedir", IF(Veriler!T6845&gt;0.1, "%10 sınırı aşılmıştır.", "Uygun"))))</f>
        <v>%0,5 üzerindedir</v>
      </c>
      <c r="O6845" s="116" t="str">
        <f t="shared" ref="O6845:O6858" si="2161">IF(M6845=""," ",N6845)</f>
        <v xml:space="preserve"> </v>
      </c>
      <c r="P6845" s="117"/>
      <c r="Q6845" s="118"/>
      <c r="R6845" s="119" t="str">
        <f t="shared" ref="R6845:R6858" si="2162">IFERROR(IF(AND(T6845&lt;&gt;"",L6845&lt;&gt;"",L6845&lt;&gt;0,T6845&lt;&gt;0),T6845/L6845,"")," ")</f>
        <v/>
      </c>
      <c r="S6845" s="133">
        <f>IFERROR(IF(M6845&lt;=0.005,IF(F6845="",L6845,0),IF(F6845&lt;&gt;"",0,IF(P6845="",0,IF(P6845="H",0,IF(Q6845&lt;Veriler!$G$2,L6845*Veriler!$G$2,L6845*Q6845)))))," ")</f>
        <v>0</v>
      </c>
      <c r="T6845" s="133">
        <f>IF(Veriler!T6845&lt;=0.1, S6845, IF(AND(Veriler!T6845&gt;0.1, F6845="", P6845="E"), IF(Q6845&gt;Veriler!$G$2, Q6845*S6845, IF(Q6845&lt;Veriler!$G$2, Veriler!$G$2*S6845, Q6845*S6845)), 0))</f>
        <v>0</v>
      </c>
      <c r="U6845" s="133" t="str">
        <f t="shared" ref="U6845:U6858" si="2163">IF(T6845=0," ",T6845)</f>
        <v xml:space="preserve"> </v>
      </c>
      <c r="V6845" s="134" t="str">
        <f>IFERROR(IF(O6845="%10 sınırı aşılmıştır.",L6845-T6845,IFERROR(IF(F6845="",IF(S6845=1,0,IF(L6845-S6845=0,"",L6845-S6845)),IF(Veriler!M6845="",L6845,IF(L6845*Veriler!M6845=0,"",L6845*Veriler!M6845))),L6845)),0)</f>
        <v/>
      </c>
      <c r="W6845" s="146"/>
      <c r="X6845" s="146"/>
      <c r="Y6845" s="146"/>
    </row>
    <row r="6846" spans="1:25" s="99" customFormat="1" ht="54.75" customHeight="1" x14ac:dyDescent="0.25">
      <c r="A6846" s="96">
        <f t="shared" ref="A6846:A6858" si="2164">A6845+1</f>
        <v>5042</v>
      </c>
      <c r="B6846" s="175"/>
      <c r="C6846" s="176"/>
      <c r="D6846" s="113"/>
      <c r="E6846" s="115"/>
      <c r="F6846" s="174"/>
      <c r="G6846" s="114" t="str">
        <f t="shared" si="2159"/>
        <v/>
      </c>
      <c r="H6846" s="115"/>
      <c r="I6846" s="115"/>
      <c r="J6846" s="115"/>
      <c r="K6846" s="115"/>
      <c r="L6846" s="133" t="str">
        <f t="shared" si="2160"/>
        <v/>
      </c>
      <c r="M6846" s="116" t="str">
        <f>IF(L6846="", "", L6846/Veriler!$X$1)</f>
        <v/>
      </c>
      <c r="N6846" s="116" t="str">
        <f>IF(F6846&lt;&gt;"", "İthal Girdi", IF(Veriler!T6846="", "", IF(Veriler!S6846="H", "%0,5 üzerindedir", IF(Veriler!T6846&gt;0.1, "%10 sınırı aşılmıştır.", "Uygun"))))</f>
        <v>%0,5 üzerindedir</v>
      </c>
      <c r="O6846" s="116" t="str">
        <f t="shared" si="2161"/>
        <v xml:space="preserve"> </v>
      </c>
      <c r="P6846" s="117"/>
      <c r="Q6846" s="118"/>
      <c r="R6846" s="119" t="str">
        <f t="shared" si="2162"/>
        <v/>
      </c>
      <c r="S6846" s="133">
        <f>IFERROR(IF(M6846&lt;=0.005,IF(F6846="",L6846,0),IF(F6846&lt;&gt;"",0,IF(P6846="",0,IF(P6846="H",0,IF(Q6846&lt;Veriler!$G$2,L6846*Veriler!$G$2,L6846*Q6846)))))," ")</f>
        <v>0</v>
      </c>
      <c r="T6846" s="133">
        <f>IF(Veriler!T6846&lt;=0.1, S6846, IF(AND(Veriler!T6846&gt;0.1, F6846="", P6846="E"), IF(Q6846&gt;Veriler!$G$2, Q6846*S6846, IF(Q6846&lt;Veriler!$G$2, Veriler!$G$2*S6846, Q6846*S6846)), 0))</f>
        <v>0</v>
      </c>
      <c r="U6846" s="133" t="str">
        <f t="shared" si="2163"/>
        <v xml:space="preserve"> </v>
      </c>
      <c r="V6846" s="134" t="str">
        <f>IFERROR(IF(O6846="%10 sınırı aşılmıştır.",L6846-T6846,IFERROR(IF(F6846="",IF(S6846=1,0,IF(L6846-S6846=0,"",L6846-S6846)),IF(Veriler!M6846="",L6846,IF(L6846*Veriler!M6846=0,"",L6846*Veriler!M6846))),L6846)),0)</f>
        <v/>
      </c>
      <c r="W6846" s="146"/>
      <c r="X6846" s="146"/>
      <c r="Y6846" s="146"/>
    </row>
    <row r="6847" spans="1:25" s="99" customFormat="1" ht="54.75" customHeight="1" x14ac:dyDescent="0.25">
      <c r="A6847" s="96">
        <f t="shared" si="2164"/>
        <v>5043</v>
      </c>
      <c r="B6847" s="175"/>
      <c r="C6847" s="176"/>
      <c r="D6847" s="113"/>
      <c r="E6847" s="115"/>
      <c r="F6847" s="174"/>
      <c r="G6847" s="114" t="str">
        <f t="shared" si="2159"/>
        <v/>
      </c>
      <c r="H6847" s="115"/>
      <c r="I6847" s="115"/>
      <c r="J6847" s="115"/>
      <c r="K6847" s="115"/>
      <c r="L6847" s="133" t="str">
        <f t="shared" si="2160"/>
        <v/>
      </c>
      <c r="M6847" s="116" t="str">
        <f>IF(L6847="", "", L6847/Veriler!$X$1)</f>
        <v/>
      </c>
      <c r="N6847" s="116" t="str">
        <f>IF(F6847&lt;&gt;"", "İthal Girdi", IF(Veriler!T6847="", "", IF(Veriler!S6847="H", "%0,5 üzerindedir", IF(Veriler!T6847&gt;0.1, "%10 sınırı aşılmıştır.", "Uygun"))))</f>
        <v>%0,5 üzerindedir</v>
      </c>
      <c r="O6847" s="116" t="str">
        <f t="shared" si="2161"/>
        <v xml:space="preserve"> </v>
      </c>
      <c r="P6847" s="117"/>
      <c r="Q6847" s="118"/>
      <c r="R6847" s="119" t="str">
        <f t="shared" si="2162"/>
        <v/>
      </c>
      <c r="S6847" s="133">
        <f>IFERROR(IF(M6847&lt;=0.005,IF(F6847="",L6847,0),IF(F6847&lt;&gt;"",0,IF(P6847="",0,IF(P6847="H",0,IF(Q6847&lt;Veriler!$G$2,L6847*Veriler!$G$2,L6847*Q6847)))))," ")</f>
        <v>0</v>
      </c>
      <c r="T6847" s="133">
        <f>IF(Veriler!T6847&lt;=0.1, S6847, IF(AND(Veriler!T6847&gt;0.1, F6847="", P6847="E"), IF(Q6847&gt;Veriler!$G$2, Q6847*S6847, IF(Q6847&lt;Veriler!$G$2, Veriler!$G$2*S6847, Q6847*S6847)), 0))</f>
        <v>0</v>
      </c>
      <c r="U6847" s="133" t="str">
        <f t="shared" si="2163"/>
        <v xml:space="preserve"> </v>
      </c>
      <c r="V6847" s="134" t="str">
        <f>IFERROR(IF(O6847="%10 sınırı aşılmıştır.",L6847-T6847,IFERROR(IF(F6847="",IF(S6847=1,0,IF(L6847-S6847=0,"",L6847-S6847)),IF(Veriler!M6847="",L6847,IF(L6847*Veriler!M6847=0,"",L6847*Veriler!M6847))),L6847)),0)</f>
        <v/>
      </c>
      <c r="W6847" s="146"/>
      <c r="X6847" s="146"/>
      <c r="Y6847" s="146"/>
    </row>
    <row r="6848" spans="1:25" s="99" customFormat="1" ht="54.75" customHeight="1" x14ac:dyDescent="0.25">
      <c r="A6848" s="96">
        <f t="shared" si="2164"/>
        <v>5044</v>
      </c>
      <c r="B6848" s="175"/>
      <c r="C6848" s="176"/>
      <c r="D6848" s="113"/>
      <c r="E6848" s="115"/>
      <c r="F6848" s="174"/>
      <c r="G6848" s="114" t="str">
        <f t="shared" si="2159"/>
        <v/>
      </c>
      <c r="H6848" s="115"/>
      <c r="I6848" s="115"/>
      <c r="J6848" s="115"/>
      <c r="K6848" s="115"/>
      <c r="L6848" s="133" t="str">
        <f t="shared" si="2160"/>
        <v/>
      </c>
      <c r="M6848" s="116" t="str">
        <f>IF(L6848="", "", L6848/Veriler!$X$1)</f>
        <v/>
      </c>
      <c r="N6848" s="116" t="str">
        <f>IF(F6848&lt;&gt;"", "İthal Girdi", IF(Veriler!T6848="", "", IF(Veriler!S6848="H", "%0,5 üzerindedir", IF(Veriler!T6848&gt;0.1, "%10 sınırı aşılmıştır.", "Uygun"))))</f>
        <v>%0,5 üzerindedir</v>
      </c>
      <c r="O6848" s="116" t="str">
        <f t="shared" si="2161"/>
        <v xml:space="preserve"> </v>
      </c>
      <c r="P6848" s="117"/>
      <c r="Q6848" s="118"/>
      <c r="R6848" s="119" t="str">
        <f t="shared" si="2162"/>
        <v/>
      </c>
      <c r="S6848" s="133">
        <f>IFERROR(IF(M6848&lt;=0.005,IF(F6848="",L6848,0),IF(F6848&lt;&gt;"",0,IF(P6848="",0,IF(P6848="H",0,IF(Q6848&lt;Veriler!$G$2,L6848*Veriler!$G$2,L6848*Q6848)))))," ")</f>
        <v>0</v>
      </c>
      <c r="T6848" s="133">
        <f>IF(Veriler!T6848&lt;=0.1, S6848, IF(AND(Veriler!T6848&gt;0.1, F6848="", P6848="E"), IF(Q6848&gt;Veriler!$G$2, Q6848*S6848, IF(Q6848&lt;Veriler!$G$2, Veriler!$G$2*S6848, Q6848*S6848)), 0))</f>
        <v>0</v>
      </c>
      <c r="U6848" s="133" t="str">
        <f t="shared" si="2163"/>
        <v xml:space="preserve"> </v>
      </c>
      <c r="V6848" s="134" t="str">
        <f>IFERROR(IF(O6848="%10 sınırı aşılmıştır.",L6848-T6848,IFERROR(IF(F6848="",IF(S6848=1,0,IF(L6848-S6848=0,"",L6848-S6848)),IF(Veriler!M6848="",L6848,IF(L6848*Veriler!M6848=0,"",L6848*Veriler!M6848))),L6848)),0)</f>
        <v/>
      </c>
      <c r="W6848" s="146"/>
      <c r="X6848" s="146"/>
      <c r="Y6848" s="146"/>
    </row>
    <row r="6849" spans="1:25" s="99" customFormat="1" ht="54.75" customHeight="1" x14ac:dyDescent="0.25">
      <c r="A6849" s="96">
        <f t="shared" si="2164"/>
        <v>5045</v>
      </c>
      <c r="B6849" s="175"/>
      <c r="C6849" s="176"/>
      <c r="D6849" s="113"/>
      <c r="E6849" s="115"/>
      <c r="F6849" s="174"/>
      <c r="G6849" s="114" t="str">
        <f t="shared" si="2159"/>
        <v/>
      </c>
      <c r="H6849" s="115"/>
      <c r="I6849" s="115"/>
      <c r="J6849" s="115"/>
      <c r="K6849" s="115"/>
      <c r="L6849" s="133" t="str">
        <f t="shared" si="2160"/>
        <v/>
      </c>
      <c r="M6849" s="116" t="str">
        <f>IF(L6849="", "", L6849/Veriler!$X$1)</f>
        <v/>
      </c>
      <c r="N6849" s="116" t="str">
        <f>IF(F6849&lt;&gt;"", "İthal Girdi", IF(Veriler!T6849="", "", IF(Veriler!S6849="H", "%0,5 üzerindedir", IF(Veriler!T6849&gt;0.1, "%10 sınırı aşılmıştır.", "Uygun"))))</f>
        <v>%0,5 üzerindedir</v>
      </c>
      <c r="O6849" s="116" t="str">
        <f t="shared" si="2161"/>
        <v xml:space="preserve"> </v>
      </c>
      <c r="P6849" s="117"/>
      <c r="Q6849" s="118"/>
      <c r="R6849" s="119" t="str">
        <f t="shared" si="2162"/>
        <v/>
      </c>
      <c r="S6849" s="133">
        <f>IFERROR(IF(M6849&lt;=0.005,IF(F6849="",L6849,0),IF(F6849&lt;&gt;"",0,IF(P6849="",0,IF(P6849="H",0,IF(Q6849&lt;Veriler!$G$2,L6849*Veriler!$G$2,L6849*Q6849)))))," ")</f>
        <v>0</v>
      </c>
      <c r="T6849" s="133">
        <f>IF(Veriler!T6849&lt;=0.1, S6849, IF(AND(Veriler!T6849&gt;0.1, F6849="", P6849="E"), IF(Q6849&gt;Veriler!$G$2, Q6849*S6849, IF(Q6849&lt;Veriler!$G$2, Veriler!$G$2*S6849, Q6849*S6849)), 0))</f>
        <v>0</v>
      </c>
      <c r="U6849" s="133" t="str">
        <f t="shared" si="2163"/>
        <v xml:space="preserve"> </v>
      </c>
      <c r="V6849" s="134" t="str">
        <f>IFERROR(IF(O6849="%10 sınırı aşılmıştır.",L6849-T6849,IFERROR(IF(F6849="",IF(S6849=1,0,IF(L6849-S6849=0,"",L6849-S6849)),IF(Veriler!M6849="",L6849,IF(L6849*Veriler!M6849=0,"",L6849*Veriler!M6849))),L6849)),0)</f>
        <v/>
      </c>
      <c r="W6849" s="146"/>
      <c r="X6849" s="146"/>
      <c r="Y6849" s="146"/>
    </row>
    <row r="6850" spans="1:25" s="99" customFormat="1" ht="54.75" customHeight="1" x14ac:dyDescent="0.25">
      <c r="A6850" s="96">
        <f t="shared" si="2164"/>
        <v>5046</v>
      </c>
      <c r="B6850" s="175"/>
      <c r="C6850" s="176"/>
      <c r="D6850" s="113"/>
      <c r="E6850" s="115"/>
      <c r="F6850" s="174"/>
      <c r="G6850" s="114" t="str">
        <f t="shared" si="2159"/>
        <v/>
      </c>
      <c r="H6850" s="115"/>
      <c r="I6850" s="115"/>
      <c r="J6850" s="115"/>
      <c r="K6850" s="115"/>
      <c r="L6850" s="133" t="str">
        <f t="shared" si="2160"/>
        <v/>
      </c>
      <c r="M6850" s="116" t="str">
        <f>IF(L6850="", "", L6850/Veriler!$X$1)</f>
        <v/>
      </c>
      <c r="N6850" s="116" t="str">
        <f>IF(F6850&lt;&gt;"", "İthal Girdi", IF(Veriler!T6850="", "", IF(Veriler!S6850="H", "%0,5 üzerindedir", IF(Veriler!T6850&gt;0.1, "%10 sınırı aşılmıştır.", "Uygun"))))</f>
        <v>%0,5 üzerindedir</v>
      </c>
      <c r="O6850" s="116" t="str">
        <f t="shared" si="2161"/>
        <v xml:space="preserve"> </v>
      </c>
      <c r="P6850" s="117"/>
      <c r="Q6850" s="118"/>
      <c r="R6850" s="119" t="str">
        <f t="shared" si="2162"/>
        <v/>
      </c>
      <c r="S6850" s="133">
        <f>IFERROR(IF(M6850&lt;=0.005,IF(F6850="",L6850,0),IF(F6850&lt;&gt;"",0,IF(P6850="",0,IF(P6850="H",0,IF(Q6850&lt;Veriler!$G$2,L6850*Veriler!$G$2,L6850*Q6850)))))," ")</f>
        <v>0</v>
      </c>
      <c r="T6850" s="133">
        <f>IF(Veriler!T6850&lt;=0.1, S6850, IF(AND(Veriler!T6850&gt;0.1, F6850="", P6850="E"), IF(Q6850&gt;Veriler!$G$2, Q6850*S6850, IF(Q6850&lt;Veriler!$G$2, Veriler!$G$2*S6850, Q6850*S6850)), 0))</f>
        <v>0</v>
      </c>
      <c r="U6850" s="133" t="str">
        <f t="shared" si="2163"/>
        <v xml:space="preserve"> </v>
      </c>
      <c r="V6850" s="134" t="str">
        <f>IFERROR(IF(O6850="%10 sınırı aşılmıştır.",L6850-T6850,IFERROR(IF(F6850="",IF(S6850=1,0,IF(L6850-S6850=0,"",L6850-S6850)),IF(Veriler!M6850="",L6850,IF(L6850*Veriler!M6850=0,"",L6850*Veriler!M6850))),L6850)),0)</f>
        <v/>
      </c>
      <c r="W6850" s="146"/>
      <c r="X6850" s="146"/>
      <c r="Y6850" s="146"/>
    </row>
    <row r="6851" spans="1:25" s="99" customFormat="1" ht="54.75" customHeight="1" x14ac:dyDescent="0.25">
      <c r="A6851" s="96">
        <f t="shared" si="2164"/>
        <v>5047</v>
      </c>
      <c r="B6851" s="175"/>
      <c r="C6851" s="176"/>
      <c r="D6851" s="113"/>
      <c r="E6851" s="115"/>
      <c r="F6851" s="174"/>
      <c r="G6851" s="114" t="str">
        <f t="shared" si="2159"/>
        <v/>
      </c>
      <c r="H6851" s="115"/>
      <c r="I6851" s="115"/>
      <c r="J6851" s="115"/>
      <c r="K6851" s="115"/>
      <c r="L6851" s="133" t="str">
        <f t="shared" si="2160"/>
        <v/>
      </c>
      <c r="M6851" s="116" t="str">
        <f>IF(L6851="", "", L6851/Veriler!$X$1)</f>
        <v/>
      </c>
      <c r="N6851" s="116" t="str">
        <f>IF(F6851&lt;&gt;"", "İthal Girdi", IF(Veriler!T6851="", "", IF(Veriler!S6851="H", "%0,5 üzerindedir", IF(Veriler!T6851&gt;0.1, "%10 sınırı aşılmıştır.", "Uygun"))))</f>
        <v>%0,5 üzerindedir</v>
      </c>
      <c r="O6851" s="116" t="str">
        <f t="shared" si="2161"/>
        <v xml:space="preserve"> </v>
      </c>
      <c r="P6851" s="117"/>
      <c r="Q6851" s="118"/>
      <c r="R6851" s="119" t="str">
        <f t="shared" si="2162"/>
        <v/>
      </c>
      <c r="S6851" s="133">
        <f>IFERROR(IF(M6851&lt;=0.005,IF(F6851="",L6851,0),IF(F6851&lt;&gt;"",0,IF(P6851="",0,IF(P6851="H",0,IF(Q6851&lt;Veriler!$G$2,L6851*Veriler!$G$2,L6851*Q6851)))))," ")</f>
        <v>0</v>
      </c>
      <c r="T6851" s="133">
        <f>IF(Veriler!T6851&lt;=0.1, S6851, IF(AND(Veriler!T6851&gt;0.1, F6851="", P6851="E"), IF(Q6851&gt;Veriler!$G$2, Q6851*S6851, IF(Q6851&lt;Veriler!$G$2, Veriler!$G$2*S6851, Q6851*S6851)), 0))</f>
        <v>0</v>
      </c>
      <c r="U6851" s="133" t="str">
        <f t="shared" si="2163"/>
        <v xml:space="preserve"> </v>
      </c>
      <c r="V6851" s="134" t="str">
        <f>IFERROR(IF(O6851="%10 sınırı aşılmıştır.",L6851-T6851,IFERROR(IF(F6851="",IF(S6851=1,0,IF(L6851-S6851=0,"",L6851-S6851)),IF(Veriler!M6851="",L6851,IF(L6851*Veriler!M6851=0,"",L6851*Veriler!M6851))),L6851)),0)</f>
        <v/>
      </c>
      <c r="W6851" s="146"/>
      <c r="X6851" s="146"/>
      <c r="Y6851" s="146"/>
    </row>
    <row r="6852" spans="1:25" s="99" customFormat="1" ht="54.75" customHeight="1" x14ac:dyDescent="0.25">
      <c r="A6852" s="96">
        <f t="shared" si="2164"/>
        <v>5048</v>
      </c>
      <c r="B6852" s="175"/>
      <c r="C6852" s="176"/>
      <c r="D6852" s="113"/>
      <c r="E6852" s="115"/>
      <c r="F6852" s="174"/>
      <c r="G6852" s="114" t="str">
        <f t="shared" si="2159"/>
        <v/>
      </c>
      <c r="H6852" s="115"/>
      <c r="I6852" s="115"/>
      <c r="J6852" s="115"/>
      <c r="K6852" s="115"/>
      <c r="L6852" s="133" t="str">
        <f t="shared" si="2160"/>
        <v/>
      </c>
      <c r="M6852" s="116" t="str">
        <f>IF(L6852="", "", L6852/Veriler!$X$1)</f>
        <v/>
      </c>
      <c r="N6852" s="116" t="str">
        <f>IF(F6852&lt;&gt;"", "İthal Girdi", IF(Veriler!T6852="", "", IF(Veriler!S6852="H", "%0,5 üzerindedir", IF(Veriler!T6852&gt;0.1, "%10 sınırı aşılmıştır.", "Uygun"))))</f>
        <v>%0,5 üzerindedir</v>
      </c>
      <c r="O6852" s="116" t="str">
        <f t="shared" si="2161"/>
        <v xml:space="preserve"> </v>
      </c>
      <c r="P6852" s="117"/>
      <c r="Q6852" s="118"/>
      <c r="R6852" s="119" t="str">
        <f t="shared" si="2162"/>
        <v/>
      </c>
      <c r="S6852" s="133">
        <f>IFERROR(IF(M6852&lt;=0.005,IF(F6852="",L6852,0),IF(F6852&lt;&gt;"",0,IF(P6852="",0,IF(P6852="H",0,IF(Q6852&lt;Veriler!$G$2,L6852*Veriler!$G$2,L6852*Q6852)))))," ")</f>
        <v>0</v>
      </c>
      <c r="T6852" s="133">
        <f>IF(Veriler!T6852&lt;=0.1, S6852, IF(AND(Veriler!T6852&gt;0.1, F6852="", P6852="E"), IF(Q6852&gt;Veriler!$G$2, Q6852*S6852, IF(Q6852&lt;Veriler!$G$2, Veriler!$G$2*S6852, Q6852*S6852)), 0))</f>
        <v>0</v>
      </c>
      <c r="U6852" s="133" t="str">
        <f t="shared" si="2163"/>
        <v xml:space="preserve"> </v>
      </c>
      <c r="V6852" s="134" t="str">
        <f>IFERROR(IF(O6852="%10 sınırı aşılmıştır.",L6852-T6852,IFERROR(IF(F6852="",IF(S6852=1,0,IF(L6852-S6852=0,"",L6852-S6852)),IF(Veriler!M6852="",L6852,IF(L6852*Veriler!M6852=0,"",L6852*Veriler!M6852))),L6852)),0)</f>
        <v/>
      </c>
      <c r="W6852" s="146"/>
      <c r="X6852" s="146"/>
      <c r="Y6852" s="146"/>
    </row>
    <row r="6853" spans="1:25" s="99" customFormat="1" ht="54.75" customHeight="1" x14ac:dyDescent="0.25">
      <c r="A6853" s="96">
        <f t="shared" si="2164"/>
        <v>5049</v>
      </c>
      <c r="B6853" s="175"/>
      <c r="C6853" s="176"/>
      <c r="D6853" s="113"/>
      <c r="E6853" s="115"/>
      <c r="F6853" s="174"/>
      <c r="G6853" s="114" t="str">
        <f t="shared" si="2159"/>
        <v/>
      </c>
      <c r="H6853" s="115"/>
      <c r="I6853" s="115"/>
      <c r="J6853" s="115"/>
      <c r="K6853" s="115"/>
      <c r="L6853" s="133" t="str">
        <f t="shared" si="2160"/>
        <v/>
      </c>
      <c r="M6853" s="116" t="str">
        <f>IF(L6853="", "", L6853/Veriler!$X$1)</f>
        <v/>
      </c>
      <c r="N6853" s="116" t="str">
        <f>IF(F6853&lt;&gt;"", "İthal Girdi", IF(Veriler!T6853="", "", IF(Veriler!S6853="H", "%0,5 üzerindedir", IF(Veriler!T6853&gt;0.1, "%10 sınırı aşılmıştır.", "Uygun"))))</f>
        <v>%0,5 üzerindedir</v>
      </c>
      <c r="O6853" s="116" t="str">
        <f t="shared" si="2161"/>
        <v xml:space="preserve"> </v>
      </c>
      <c r="P6853" s="117"/>
      <c r="Q6853" s="118"/>
      <c r="R6853" s="119" t="str">
        <f t="shared" si="2162"/>
        <v/>
      </c>
      <c r="S6853" s="133">
        <f>IFERROR(IF(M6853&lt;=0.005,IF(F6853="",L6853,0),IF(F6853&lt;&gt;"",0,IF(P6853="",0,IF(P6853="H",0,IF(Q6853&lt;Veriler!$G$2,L6853*Veriler!$G$2,L6853*Q6853)))))," ")</f>
        <v>0</v>
      </c>
      <c r="T6853" s="133">
        <f>IF(Veriler!T6853&lt;=0.1, S6853, IF(AND(Veriler!T6853&gt;0.1, F6853="", P6853="E"), IF(Q6853&gt;Veriler!$G$2, Q6853*S6853, IF(Q6853&lt;Veriler!$G$2, Veriler!$G$2*S6853, Q6853*S6853)), 0))</f>
        <v>0</v>
      </c>
      <c r="U6853" s="133" t="str">
        <f t="shared" si="2163"/>
        <v xml:space="preserve"> </v>
      </c>
      <c r="V6853" s="134" t="str">
        <f>IFERROR(IF(O6853="%10 sınırı aşılmıştır.",L6853-T6853,IFERROR(IF(F6853="",IF(S6853=1,0,IF(L6853-S6853=0,"",L6853-S6853)),IF(Veriler!M6853="",L6853,IF(L6853*Veriler!M6853=0,"",L6853*Veriler!M6853))),L6853)),0)</f>
        <v/>
      </c>
      <c r="W6853" s="146"/>
      <c r="X6853" s="146"/>
      <c r="Y6853" s="146"/>
    </row>
    <row r="6854" spans="1:25" s="99" customFormat="1" ht="54.75" customHeight="1" x14ac:dyDescent="0.25">
      <c r="A6854" s="96">
        <f t="shared" si="2164"/>
        <v>5050</v>
      </c>
      <c r="B6854" s="175"/>
      <c r="C6854" s="176"/>
      <c r="D6854" s="113"/>
      <c r="E6854" s="115"/>
      <c r="F6854" s="174"/>
      <c r="G6854" s="114" t="str">
        <f t="shared" si="2159"/>
        <v/>
      </c>
      <c r="H6854" s="115"/>
      <c r="I6854" s="115"/>
      <c r="J6854" s="115"/>
      <c r="K6854" s="115"/>
      <c r="L6854" s="133" t="str">
        <f t="shared" si="2160"/>
        <v/>
      </c>
      <c r="M6854" s="116" t="str">
        <f>IF(L6854="", "", L6854/Veriler!$X$1)</f>
        <v/>
      </c>
      <c r="N6854" s="116" t="str">
        <f>IF(F6854&lt;&gt;"", "İthal Girdi", IF(Veriler!T6854="", "", IF(Veriler!S6854="H", "%0,5 üzerindedir", IF(Veriler!T6854&gt;0.1, "%10 sınırı aşılmıştır.", "Uygun"))))</f>
        <v>%0,5 üzerindedir</v>
      </c>
      <c r="O6854" s="116" t="str">
        <f t="shared" si="2161"/>
        <v xml:space="preserve"> </v>
      </c>
      <c r="P6854" s="117"/>
      <c r="Q6854" s="118"/>
      <c r="R6854" s="119" t="str">
        <f t="shared" si="2162"/>
        <v/>
      </c>
      <c r="S6854" s="133">
        <f>IFERROR(IF(M6854&lt;=0.005,IF(F6854="",L6854,0),IF(F6854&lt;&gt;"",0,IF(P6854="",0,IF(P6854="H",0,IF(Q6854&lt;Veriler!$G$2,L6854*Veriler!$G$2,L6854*Q6854)))))," ")</f>
        <v>0</v>
      </c>
      <c r="T6854" s="133">
        <f>IF(Veriler!T6854&lt;=0.1, S6854, IF(AND(Veriler!T6854&gt;0.1, F6854="", P6854="E"), IF(Q6854&gt;Veriler!$G$2, Q6854*S6854, IF(Q6854&lt;Veriler!$G$2, Veriler!$G$2*S6854, Q6854*S6854)), 0))</f>
        <v>0</v>
      </c>
      <c r="U6854" s="133" t="str">
        <f t="shared" si="2163"/>
        <v xml:space="preserve"> </v>
      </c>
      <c r="V6854" s="134" t="str">
        <f>IFERROR(IF(O6854="%10 sınırı aşılmıştır.",L6854-T6854,IFERROR(IF(F6854="",IF(S6854=1,0,IF(L6854-S6854=0,"",L6854-S6854)),IF(Veriler!M6854="",L6854,IF(L6854*Veriler!M6854=0,"",L6854*Veriler!M6854))),L6854)),0)</f>
        <v/>
      </c>
      <c r="W6854" s="146"/>
      <c r="X6854" s="146"/>
      <c r="Y6854" s="146"/>
    </row>
    <row r="6855" spans="1:25" s="99" customFormat="1" ht="54.75" customHeight="1" x14ac:dyDescent="0.25">
      <c r="A6855" s="96">
        <f t="shared" si="2164"/>
        <v>5051</v>
      </c>
      <c r="B6855" s="175"/>
      <c r="C6855" s="176"/>
      <c r="D6855" s="113"/>
      <c r="E6855" s="115"/>
      <c r="F6855" s="174"/>
      <c r="G6855" s="114" t="str">
        <f t="shared" si="2159"/>
        <v/>
      </c>
      <c r="H6855" s="115"/>
      <c r="I6855" s="115"/>
      <c r="J6855" s="115"/>
      <c r="K6855" s="115"/>
      <c r="L6855" s="133" t="str">
        <f t="shared" si="2160"/>
        <v/>
      </c>
      <c r="M6855" s="116" t="str">
        <f>IF(L6855="", "", L6855/Veriler!$X$1)</f>
        <v/>
      </c>
      <c r="N6855" s="116" t="str">
        <f>IF(F6855&lt;&gt;"", "İthal Girdi", IF(Veriler!T6855="", "", IF(Veriler!S6855="H", "%0,5 üzerindedir", IF(Veriler!T6855&gt;0.1, "%10 sınırı aşılmıştır.", "Uygun"))))</f>
        <v>%0,5 üzerindedir</v>
      </c>
      <c r="O6855" s="116" t="str">
        <f t="shared" si="2161"/>
        <v xml:space="preserve"> </v>
      </c>
      <c r="P6855" s="117"/>
      <c r="Q6855" s="118"/>
      <c r="R6855" s="119" t="str">
        <f t="shared" si="2162"/>
        <v/>
      </c>
      <c r="S6855" s="133">
        <f>IFERROR(IF(M6855&lt;=0.005,IF(F6855="",L6855,0),IF(F6855&lt;&gt;"",0,IF(P6855="",0,IF(P6855="H",0,IF(Q6855&lt;Veriler!$G$2,L6855*Veriler!$G$2,L6855*Q6855)))))," ")</f>
        <v>0</v>
      </c>
      <c r="T6855" s="133">
        <f>IF(Veriler!T6855&lt;=0.1, S6855, IF(AND(Veriler!T6855&gt;0.1, F6855="", P6855="E"), IF(Q6855&gt;Veriler!$G$2, Q6855*S6855, IF(Q6855&lt;Veriler!$G$2, Veriler!$G$2*S6855, Q6855*S6855)), 0))</f>
        <v>0</v>
      </c>
      <c r="U6855" s="133" t="str">
        <f t="shared" si="2163"/>
        <v xml:space="preserve"> </v>
      </c>
      <c r="V6855" s="134" t="str">
        <f>IFERROR(IF(O6855="%10 sınırı aşılmıştır.",L6855-T6855,IFERROR(IF(F6855="",IF(S6855=1,0,IF(L6855-S6855=0,"",L6855-S6855)),IF(Veriler!M6855="",L6855,IF(L6855*Veriler!M6855=0,"",L6855*Veriler!M6855))),L6855)),0)</f>
        <v/>
      </c>
      <c r="W6855" s="146"/>
      <c r="X6855" s="146"/>
      <c r="Y6855" s="146"/>
    </row>
    <row r="6856" spans="1:25" s="99" customFormat="1" ht="54.75" customHeight="1" x14ac:dyDescent="0.25">
      <c r="A6856" s="96">
        <f t="shared" si="2164"/>
        <v>5052</v>
      </c>
      <c r="B6856" s="175"/>
      <c r="C6856" s="176"/>
      <c r="D6856" s="113"/>
      <c r="E6856" s="115"/>
      <c r="F6856" s="174"/>
      <c r="G6856" s="114" t="str">
        <f t="shared" si="2159"/>
        <v/>
      </c>
      <c r="H6856" s="115"/>
      <c r="I6856" s="115"/>
      <c r="J6856" s="115"/>
      <c r="K6856" s="115"/>
      <c r="L6856" s="133" t="str">
        <f t="shared" si="2160"/>
        <v/>
      </c>
      <c r="M6856" s="116" t="str">
        <f>IF(L6856="", "", L6856/Veriler!$X$1)</f>
        <v/>
      </c>
      <c r="N6856" s="116" t="str">
        <f>IF(F6856&lt;&gt;"", "İthal Girdi", IF(Veriler!T6856="", "", IF(Veriler!S6856="H", "%0,5 üzerindedir", IF(Veriler!T6856&gt;0.1, "%10 sınırı aşılmıştır.", "Uygun"))))</f>
        <v>%0,5 üzerindedir</v>
      </c>
      <c r="O6856" s="116" t="str">
        <f t="shared" si="2161"/>
        <v xml:space="preserve"> </v>
      </c>
      <c r="P6856" s="117"/>
      <c r="Q6856" s="118"/>
      <c r="R6856" s="119" t="str">
        <f t="shared" si="2162"/>
        <v/>
      </c>
      <c r="S6856" s="133">
        <f>IFERROR(IF(M6856&lt;=0.005,IF(F6856="",L6856,0),IF(F6856&lt;&gt;"",0,IF(P6856="",0,IF(P6856="H",0,IF(Q6856&lt;Veriler!$G$2,L6856*Veriler!$G$2,L6856*Q6856)))))," ")</f>
        <v>0</v>
      </c>
      <c r="T6856" s="133">
        <f>IF(Veriler!T6856&lt;=0.1, S6856, IF(AND(Veriler!T6856&gt;0.1, F6856="", P6856="E"), IF(Q6856&gt;Veriler!$G$2, Q6856*S6856, IF(Q6856&lt;Veriler!$G$2, Veriler!$G$2*S6856, Q6856*S6856)), 0))</f>
        <v>0</v>
      </c>
      <c r="U6856" s="133" t="str">
        <f t="shared" si="2163"/>
        <v xml:space="preserve"> </v>
      </c>
      <c r="V6856" s="134" t="str">
        <f>IFERROR(IF(O6856="%10 sınırı aşılmıştır.",L6856-T6856,IFERROR(IF(F6856="",IF(S6856=1,0,IF(L6856-S6856=0,"",L6856-S6856)),IF(Veriler!M6856="",L6856,IF(L6856*Veriler!M6856=0,"",L6856*Veriler!M6856))),L6856)),0)</f>
        <v/>
      </c>
      <c r="W6856" s="146"/>
      <c r="X6856" s="146"/>
      <c r="Y6856" s="146"/>
    </row>
    <row r="6857" spans="1:25" s="99" customFormat="1" ht="54.75" customHeight="1" x14ac:dyDescent="0.25">
      <c r="A6857" s="96">
        <f t="shared" si="2164"/>
        <v>5053</v>
      </c>
      <c r="B6857" s="175"/>
      <c r="C6857" s="176"/>
      <c r="D6857" s="113"/>
      <c r="E6857" s="115"/>
      <c r="F6857" s="174"/>
      <c r="G6857" s="114" t="str">
        <f t="shared" si="2159"/>
        <v/>
      </c>
      <c r="H6857" s="115"/>
      <c r="I6857" s="115"/>
      <c r="J6857" s="115"/>
      <c r="K6857" s="115"/>
      <c r="L6857" s="133" t="str">
        <f t="shared" si="2160"/>
        <v/>
      </c>
      <c r="M6857" s="116" t="str">
        <f>IF(L6857="", "", L6857/Veriler!$X$1)</f>
        <v/>
      </c>
      <c r="N6857" s="116" t="str">
        <f>IF(F6857&lt;&gt;"", "İthal Girdi", IF(Veriler!T6857="", "", IF(Veriler!S6857="H", "%0,5 üzerindedir", IF(Veriler!T6857&gt;0.1, "%10 sınırı aşılmıştır.", "Uygun"))))</f>
        <v>%0,5 üzerindedir</v>
      </c>
      <c r="O6857" s="116" t="str">
        <f t="shared" si="2161"/>
        <v xml:space="preserve"> </v>
      </c>
      <c r="P6857" s="117"/>
      <c r="Q6857" s="118"/>
      <c r="R6857" s="119" t="str">
        <f t="shared" si="2162"/>
        <v/>
      </c>
      <c r="S6857" s="133">
        <f>IFERROR(IF(M6857&lt;=0.005,IF(F6857="",L6857,0),IF(F6857&lt;&gt;"",0,IF(P6857="",0,IF(P6857="H",0,IF(Q6857&lt;Veriler!$G$2,L6857*Veriler!$G$2,L6857*Q6857)))))," ")</f>
        <v>0</v>
      </c>
      <c r="T6857" s="133">
        <f>IF(Veriler!T6857&lt;=0.1, S6857, IF(AND(Veriler!T6857&gt;0.1, F6857="", P6857="E"), IF(Q6857&gt;Veriler!$G$2, Q6857*S6857, IF(Q6857&lt;Veriler!$G$2, Veriler!$G$2*S6857, Q6857*S6857)), 0))</f>
        <v>0</v>
      </c>
      <c r="U6857" s="133" t="str">
        <f t="shared" si="2163"/>
        <v xml:space="preserve"> </v>
      </c>
      <c r="V6857" s="134" t="str">
        <f>IFERROR(IF(O6857="%10 sınırı aşılmıştır.",L6857-T6857,IFERROR(IF(F6857="",IF(S6857=1,0,IF(L6857-S6857=0,"",L6857-S6857)),IF(Veriler!M6857="",L6857,IF(L6857*Veriler!M6857=0,"",L6857*Veriler!M6857))),L6857)),0)</f>
        <v/>
      </c>
      <c r="W6857" s="146"/>
      <c r="X6857" s="146"/>
      <c r="Y6857" s="146"/>
    </row>
    <row r="6858" spans="1:25" s="99" customFormat="1" ht="54.75" customHeight="1" x14ac:dyDescent="0.25">
      <c r="A6858" s="96">
        <f t="shared" si="2164"/>
        <v>5054</v>
      </c>
      <c r="B6858" s="175"/>
      <c r="C6858" s="176"/>
      <c r="D6858" s="113"/>
      <c r="E6858" s="115"/>
      <c r="F6858" s="174"/>
      <c r="G6858" s="114" t="str">
        <f t="shared" si="2159"/>
        <v/>
      </c>
      <c r="H6858" s="115"/>
      <c r="I6858" s="115"/>
      <c r="J6858" s="115"/>
      <c r="K6858" s="115"/>
      <c r="L6858" s="133" t="str">
        <f t="shared" si="2160"/>
        <v/>
      </c>
      <c r="M6858" s="116" t="str">
        <f>IF(L6858="", "", L6858/Veriler!$X$1)</f>
        <v/>
      </c>
      <c r="N6858" s="116" t="str">
        <f>IF(F6858&lt;&gt;"", "İthal Girdi", IF(Veriler!T6858="", "", IF(Veriler!S6858="H", "%0,5 üzerindedir", IF(Veriler!T6858&gt;0.1, "%10 sınırı aşılmıştır.", "Uygun"))))</f>
        <v>%0,5 üzerindedir</v>
      </c>
      <c r="O6858" s="116" t="str">
        <f t="shared" si="2161"/>
        <v xml:space="preserve"> </v>
      </c>
      <c r="P6858" s="117"/>
      <c r="Q6858" s="118"/>
      <c r="R6858" s="119" t="str">
        <f t="shared" si="2162"/>
        <v/>
      </c>
      <c r="S6858" s="133">
        <f>IFERROR(IF(M6858&lt;=0.005,IF(F6858="",L6858,0),IF(F6858&lt;&gt;"",0,IF(P6858="",0,IF(P6858="H",0,IF(Q6858&lt;Veriler!$G$2,L6858*Veriler!$G$2,L6858*Q6858)))))," ")</f>
        <v>0</v>
      </c>
      <c r="T6858" s="133">
        <f>IF(Veriler!T6858&lt;=0.1, S6858, IF(AND(Veriler!T6858&gt;0.1, F6858="", P6858="E"), IF(Q6858&gt;Veriler!$G$2, Q6858*S6858, IF(Q6858&lt;Veriler!$G$2, Veriler!$G$2*S6858, Q6858*S6858)), 0))</f>
        <v>0</v>
      </c>
      <c r="U6858" s="133" t="str">
        <f t="shared" si="2163"/>
        <v xml:space="preserve"> </v>
      </c>
      <c r="V6858" s="134" t="str">
        <f>IFERROR(IF(O6858="%10 sınırı aşılmıştır.",L6858-T6858,IFERROR(IF(F6858="",IF(S6858=1,0,IF(L6858-S6858=0,"",L6858-S6858)),IF(Veriler!M6858="",L6858,IF(L6858*Veriler!M6858=0,"",L6858*Veriler!M6858))),L6858)),0)</f>
        <v/>
      </c>
      <c r="W6858" s="146"/>
      <c r="X6858" s="146"/>
      <c r="Y6858" s="146"/>
    </row>
    <row r="6859" spans="1:25" s="99" customFormat="1" ht="36" hidden="1" customHeight="1" x14ac:dyDescent="0.25">
      <c r="A6859" s="101"/>
      <c r="B6859" s="191" t="s">
        <v>16</v>
      </c>
      <c r="C6859" s="176"/>
      <c r="D6859" s="120"/>
      <c r="E6859" s="171"/>
      <c r="F6859" s="172"/>
      <c r="G6859" s="121"/>
      <c r="H6859" s="115"/>
      <c r="I6859" s="115"/>
      <c r="J6859" s="115"/>
      <c r="K6859" s="115"/>
      <c r="L6859" s="121"/>
      <c r="M6859" s="121"/>
      <c r="N6859" s="121"/>
      <c r="O6859" s="121"/>
      <c r="P6859" s="120"/>
      <c r="Q6859" s="120"/>
      <c r="R6859" s="183"/>
      <c r="S6859" s="184"/>
      <c r="T6859" s="121"/>
      <c r="U6859" s="121"/>
      <c r="V6859" s="121"/>
      <c r="W6859" s="146"/>
      <c r="X6859" s="146"/>
      <c r="Y6859" s="146"/>
    </row>
    <row r="6860" spans="1:25" s="99" customFormat="1" ht="54.75" customHeight="1" x14ac:dyDescent="0.25">
      <c r="A6860" s="96">
        <f>A6858+1</f>
        <v>5055</v>
      </c>
      <c r="B6860" s="175"/>
      <c r="C6860" s="176"/>
      <c r="D6860" s="113"/>
      <c r="E6860" s="115"/>
      <c r="F6860" s="174"/>
      <c r="G6860" s="114" t="str">
        <f t="shared" ref="G6860:G6873" si="2165">IF(AND(F6860&lt;&gt;"",V6860&lt;&gt;"",L6860&lt;&gt;0),V6860/L6860,"")</f>
        <v/>
      </c>
      <c r="H6860" s="115"/>
      <c r="I6860" s="115"/>
      <c r="J6860" s="115"/>
      <c r="K6860" s="115"/>
      <c r="L6860" s="133" t="str">
        <f t="shared" ref="L6860:L6873" si="2166">IF(AND(H6860&lt;&gt;0, J6860&lt;&gt;0, K6860&lt;&gt;0), H6860*J6860*K6860, "")</f>
        <v/>
      </c>
      <c r="M6860" s="116" t="str">
        <f>IF(L6860="", "", L6860/Veriler!$X$1)</f>
        <v/>
      </c>
      <c r="N6860" s="116" t="str">
        <f>IF(F6860&lt;&gt;"", "İthal Girdi", IF(Veriler!T6860="", "", IF(Veriler!S6860="H", "%0,5 üzerindedir", IF(Veriler!T6860&gt;0.1, "%10 sınırı aşılmıştır.", "Uygun"))))</f>
        <v>%0,5 üzerindedir</v>
      </c>
      <c r="O6860" s="116" t="str">
        <f t="shared" ref="O6860:O6873" si="2167">IF(M6860=""," ",N6860)</f>
        <v xml:space="preserve"> </v>
      </c>
      <c r="P6860" s="117"/>
      <c r="Q6860" s="118"/>
      <c r="R6860" s="119" t="str">
        <f t="shared" ref="R6860:R6873" si="2168">IFERROR(IF(AND(T6860&lt;&gt;"",L6860&lt;&gt;"",L6860&lt;&gt;0,T6860&lt;&gt;0),T6860/L6860,"")," ")</f>
        <v/>
      </c>
      <c r="S6860" s="133">
        <f>IFERROR(IF(M6860&lt;=0.005,IF(F6860="",L6860,0),IF(F6860&lt;&gt;"",0,IF(P6860="",0,IF(P6860="H",0,IF(Q6860&lt;Veriler!$G$2,L6860*Veriler!$G$2,L6860*Q6860)))))," ")</f>
        <v>0</v>
      </c>
      <c r="T6860" s="133">
        <f>IF(Veriler!T6860&lt;=0.1, S6860, IF(AND(Veriler!T6860&gt;0.1, F6860="", P6860="E"), IF(Q6860&gt;Veriler!$G$2, Q6860*S6860, IF(Q6860&lt;Veriler!$G$2, Veriler!$G$2*S6860, Q6860*S6860)), 0))</f>
        <v>0</v>
      </c>
      <c r="U6860" s="133" t="str">
        <f t="shared" ref="U6860:U6873" si="2169">IF(T6860=0," ",T6860)</f>
        <v xml:space="preserve"> </v>
      </c>
      <c r="V6860" s="134" t="str">
        <f>IFERROR(IF(O6860="%10 sınırı aşılmıştır.",L6860-T6860,IFERROR(IF(F6860="",IF(S6860=1,0,IF(L6860-S6860=0,"",L6860-S6860)),IF(Veriler!M6860="",L6860,IF(L6860*Veriler!M6860=0,"",L6860*Veriler!M6860))),L6860)),0)</f>
        <v/>
      </c>
      <c r="W6860" s="146"/>
      <c r="X6860" s="146"/>
      <c r="Y6860" s="146"/>
    </row>
    <row r="6861" spans="1:25" s="99" customFormat="1" ht="54.75" customHeight="1" x14ac:dyDescent="0.25">
      <c r="A6861" s="96">
        <f t="shared" ref="A6861:A6873" si="2170">A6860+1</f>
        <v>5056</v>
      </c>
      <c r="B6861" s="175"/>
      <c r="C6861" s="176"/>
      <c r="D6861" s="113"/>
      <c r="E6861" s="115"/>
      <c r="F6861" s="174"/>
      <c r="G6861" s="114" t="str">
        <f t="shared" si="2165"/>
        <v/>
      </c>
      <c r="H6861" s="115"/>
      <c r="I6861" s="115"/>
      <c r="J6861" s="115"/>
      <c r="K6861" s="115"/>
      <c r="L6861" s="133" t="str">
        <f t="shared" si="2166"/>
        <v/>
      </c>
      <c r="M6861" s="116" t="str">
        <f>IF(L6861="", "", L6861/Veriler!$X$1)</f>
        <v/>
      </c>
      <c r="N6861" s="116" t="str">
        <f>IF(F6861&lt;&gt;"", "İthal Girdi", IF(Veriler!T6861="", "", IF(Veriler!S6861="H", "%0,5 üzerindedir", IF(Veriler!T6861&gt;0.1, "%10 sınırı aşılmıştır.", "Uygun"))))</f>
        <v>%0,5 üzerindedir</v>
      </c>
      <c r="O6861" s="116" t="str">
        <f t="shared" si="2167"/>
        <v xml:space="preserve"> </v>
      </c>
      <c r="P6861" s="117"/>
      <c r="Q6861" s="118"/>
      <c r="R6861" s="119" t="str">
        <f t="shared" si="2168"/>
        <v/>
      </c>
      <c r="S6861" s="133">
        <f>IFERROR(IF(M6861&lt;=0.005,IF(F6861="",L6861,0),IF(F6861&lt;&gt;"",0,IF(P6861="",0,IF(P6861="H",0,IF(Q6861&lt;Veriler!$G$2,L6861*Veriler!$G$2,L6861*Q6861)))))," ")</f>
        <v>0</v>
      </c>
      <c r="T6861" s="133">
        <f>IF(Veriler!T6861&lt;=0.1, S6861, IF(AND(Veriler!T6861&gt;0.1, F6861="", P6861="E"), IF(Q6861&gt;Veriler!$G$2, Q6861*S6861, IF(Q6861&lt;Veriler!$G$2, Veriler!$G$2*S6861, Q6861*S6861)), 0))</f>
        <v>0</v>
      </c>
      <c r="U6861" s="133" t="str">
        <f t="shared" si="2169"/>
        <v xml:space="preserve"> </v>
      </c>
      <c r="V6861" s="134" t="str">
        <f>IFERROR(IF(O6861="%10 sınırı aşılmıştır.",L6861-T6861,IFERROR(IF(F6861="",IF(S6861=1,0,IF(L6861-S6861=0,"",L6861-S6861)),IF(Veriler!M6861="",L6861,IF(L6861*Veriler!M6861=0,"",L6861*Veriler!M6861))),L6861)),0)</f>
        <v/>
      </c>
      <c r="W6861" s="146"/>
      <c r="X6861" s="146"/>
      <c r="Y6861" s="146"/>
    </row>
    <row r="6862" spans="1:25" s="99" customFormat="1" ht="54.75" customHeight="1" x14ac:dyDescent="0.25">
      <c r="A6862" s="96">
        <f t="shared" si="2170"/>
        <v>5057</v>
      </c>
      <c r="B6862" s="175"/>
      <c r="C6862" s="176"/>
      <c r="D6862" s="113"/>
      <c r="E6862" s="115"/>
      <c r="F6862" s="174"/>
      <c r="G6862" s="114" t="str">
        <f t="shared" si="2165"/>
        <v/>
      </c>
      <c r="H6862" s="115"/>
      <c r="I6862" s="115"/>
      <c r="J6862" s="115"/>
      <c r="K6862" s="115"/>
      <c r="L6862" s="133" t="str">
        <f t="shared" si="2166"/>
        <v/>
      </c>
      <c r="M6862" s="116" t="str">
        <f>IF(L6862="", "", L6862/Veriler!$X$1)</f>
        <v/>
      </c>
      <c r="N6862" s="116" t="str">
        <f>IF(F6862&lt;&gt;"", "İthal Girdi", IF(Veriler!T6862="", "", IF(Veriler!S6862="H", "%0,5 üzerindedir", IF(Veriler!T6862&gt;0.1, "%10 sınırı aşılmıştır.", "Uygun"))))</f>
        <v>%0,5 üzerindedir</v>
      </c>
      <c r="O6862" s="116" t="str">
        <f t="shared" si="2167"/>
        <v xml:space="preserve"> </v>
      </c>
      <c r="P6862" s="117"/>
      <c r="Q6862" s="118"/>
      <c r="R6862" s="119" t="str">
        <f t="shared" si="2168"/>
        <v/>
      </c>
      <c r="S6862" s="133">
        <f>IFERROR(IF(M6862&lt;=0.005,IF(F6862="",L6862,0),IF(F6862&lt;&gt;"",0,IF(P6862="",0,IF(P6862="H",0,IF(Q6862&lt;Veriler!$G$2,L6862*Veriler!$G$2,L6862*Q6862)))))," ")</f>
        <v>0</v>
      </c>
      <c r="T6862" s="133">
        <f>IF(Veriler!T6862&lt;=0.1, S6862, IF(AND(Veriler!T6862&gt;0.1, F6862="", P6862="E"), IF(Q6862&gt;Veriler!$G$2, Q6862*S6862, IF(Q6862&lt;Veriler!$G$2, Veriler!$G$2*S6862, Q6862*S6862)), 0))</f>
        <v>0</v>
      </c>
      <c r="U6862" s="133" t="str">
        <f t="shared" si="2169"/>
        <v xml:space="preserve"> </v>
      </c>
      <c r="V6862" s="134" t="str">
        <f>IFERROR(IF(O6862="%10 sınırı aşılmıştır.",L6862-T6862,IFERROR(IF(F6862="",IF(S6862=1,0,IF(L6862-S6862=0,"",L6862-S6862)),IF(Veriler!M6862="",L6862,IF(L6862*Veriler!M6862=0,"",L6862*Veriler!M6862))),L6862)),0)</f>
        <v/>
      </c>
      <c r="W6862" s="146"/>
      <c r="X6862" s="146"/>
      <c r="Y6862" s="146"/>
    </row>
    <row r="6863" spans="1:25" s="99" customFormat="1" ht="54.75" customHeight="1" x14ac:dyDescent="0.25">
      <c r="A6863" s="96">
        <f t="shared" si="2170"/>
        <v>5058</v>
      </c>
      <c r="B6863" s="175"/>
      <c r="C6863" s="176"/>
      <c r="D6863" s="113"/>
      <c r="E6863" s="115"/>
      <c r="F6863" s="174"/>
      <c r="G6863" s="114" t="str">
        <f t="shared" si="2165"/>
        <v/>
      </c>
      <c r="H6863" s="115"/>
      <c r="I6863" s="115"/>
      <c r="J6863" s="115"/>
      <c r="K6863" s="115"/>
      <c r="L6863" s="133" t="str">
        <f t="shared" si="2166"/>
        <v/>
      </c>
      <c r="M6863" s="116" t="str">
        <f>IF(L6863="", "", L6863/Veriler!$X$1)</f>
        <v/>
      </c>
      <c r="N6863" s="116" t="str">
        <f>IF(F6863&lt;&gt;"", "İthal Girdi", IF(Veriler!T6863="", "", IF(Veriler!S6863="H", "%0,5 üzerindedir", IF(Veriler!T6863&gt;0.1, "%10 sınırı aşılmıştır.", "Uygun"))))</f>
        <v>%0,5 üzerindedir</v>
      </c>
      <c r="O6863" s="116" t="str">
        <f t="shared" si="2167"/>
        <v xml:space="preserve"> </v>
      </c>
      <c r="P6863" s="117"/>
      <c r="Q6863" s="118"/>
      <c r="R6863" s="119" t="str">
        <f t="shared" si="2168"/>
        <v/>
      </c>
      <c r="S6863" s="133">
        <f>IFERROR(IF(M6863&lt;=0.005,IF(F6863="",L6863,0),IF(F6863&lt;&gt;"",0,IF(P6863="",0,IF(P6863="H",0,IF(Q6863&lt;Veriler!$G$2,L6863*Veriler!$G$2,L6863*Q6863)))))," ")</f>
        <v>0</v>
      </c>
      <c r="T6863" s="133">
        <f>IF(Veriler!T6863&lt;=0.1, S6863, IF(AND(Veriler!T6863&gt;0.1, F6863="", P6863="E"), IF(Q6863&gt;Veriler!$G$2, Q6863*S6863, IF(Q6863&lt;Veriler!$G$2, Veriler!$G$2*S6863, Q6863*S6863)), 0))</f>
        <v>0</v>
      </c>
      <c r="U6863" s="133" t="str">
        <f t="shared" si="2169"/>
        <v xml:space="preserve"> </v>
      </c>
      <c r="V6863" s="134" t="str">
        <f>IFERROR(IF(O6863="%10 sınırı aşılmıştır.",L6863-T6863,IFERROR(IF(F6863="",IF(S6863=1,0,IF(L6863-S6863=0,"",L6863-S6863)),IF(Veriler!M6863="",L6863,IF(L6863*Veriler!M6863=0,"",L6863*Veriler!M6863))),L6863)),0)</f>
        <v/>
      </c>
      <c r="W6863" s="146"/>
      <c r="X6863" s="146"/>
      <c r="Y6863" s="146"/>
    </row>
    <row r="6864" spans="1:25" s="99" customFormat="1" ht="54.75" customHeight="1" x14ac:dyDescent="0.25">
      <c r="A6864" s="96">
        <f t="shared" si="2170"/>
        <v>5059</v>
      </c>
      <c r="B6864" s="175"/>
      <c r="C6864" s="176"/>
      <c r="D6864" s="113"/>
      <c r="E6864" s="115"/>
      <c r="F6864" s="174"/>
      <c r="G6864" s="114" t="str">
        <f t="shared" si="2165"/>
        <v/>
      </c>
      <c r="H6864" s="115"/>
      <c r="I6864" s="115"/>
      <c r="J6864" s="115"/>
      <c r="K6864" s="115"/>
      <c r="L6864" s="133" t="str">
        <f t="shared" si="2166"/>
        <v/>
      </c>
      <c r="M6864" s="116" t="str">
        <f>IF(L6864="", "", L6864/Veriler!$X$1)</f>
        <v/>
      </c>
      <c r="N6864" s="116" t="str">
        <f>IF(F6864&lt;&gt;"", "İthal Girdi", IF(Veriler!T6864="", "", IF(Veriler!S6864="H", "%0,5 üzerindedir", IF(Veriler!T6864&gt;0.1, "%10 sınırı aşılmıştır.", "Uygun"))))</f>
        <v>%0,5 üzerindedir</v>
      </c>
      <c r="O6864" s="116" t="str">
        <f t="shared" si="2167"/>
        <v xml:space="preserve"> </v>
      </c>
      <c r="P6864" s="117"/>
      <c r="Q6864" s="118"/>
      <c r="R6864" s="119" t="str">
        <f t="shared" si="2168"/>
        <v/>
      </c>
      <c r="S6864" s="133">
        <f>IFERROR(IF(M6864&lt;=0.005,IF(F6864="",L6864,0),IF(F6864&lt;&gt;"",0,IF(P6864="",0,IF(P6864="H",0,IF(Q6864&lt;Veriler!$G$2,L6864*Veriler!$G$2,L6864*Q6864)))))," ")</f>
        <v>0</v>
      </c>
      <c r="T6864" s="133">
        <f>IF(Veriler!T6864&lt;=0.1, S6864, IF(AND(Veriler!T6864&gt;0.1, F6864="", P6864="E"), IF(Q6864&gt;Veriler!$G$2, Q6864*S6864, IF(Q6864&lt;Veriler!$G$2, Veriler!$G$2*S6864, Q6864*S6864)), 0))</f>
        <v>0</v>
      </c>
      <c r="U6864" s="133" t="str">
        <f t="shared" si="2169"/>
        <v xml:space="preserve"> </v>
      </c>
      <c r="V6864" s="134" t="str">
        <f>IFERROR(IF(O6864="%10 sınırı aşılmıştır.",L6864-T6864,IFERROR(IF(F6864="",IF(S6864=1,0,IF(L6864-S6864=0,"",L6864-S6864)),IF(Veriler!M6864="",L6864,IF(L6864*Veriler!M6864=0,"",L6864*Veriler!M6864))),L6864)),0)</f>
        <v/>
      </c>
      <c r="W6864" s="146"/>
      <c r="X6864" s="146"/>
      <c r="Y6864" s="146"/>
    </row>
    <row r="6865" spans="1:25" s="99" customFormat="1" ht="54.75" customHeight="1" x14ac:dyDescent="0.25">
      <c r="A6865" s="96">
        <f t="shared" si="2170"/>
        <v>5060</v>
      </c>
      <c r="B6865" s="175"/>
      <c r="C6865" s="176"/>
      <c r="D6865" s="113"/>
      <c r="E6865" s="115"/>
      <c r="F6865" s="174"/>
      <c r="G6865" s="114" t="str">
        <f t="shared" si="2165"/>
        <v/>
      </c>
      <c r="H6865" s="115"/>
      <c r="I6865" s="115"/>
      <c r="J6865" s="115"/>
      <c r="K6865" s="115"/>
      <c r="L6865" s="133" t="str">
        <f t="shared" si="2166"/>
        <v/>
      </c>
      <c r="M6865" s="116" t="str">
        <f>IF(L6865="", "", L6865/Veriler!$X$1)</f>
        <v/>
      </c>
      <c r="N6865" s="116" t="str">
        <f>IF(F6865&lt;&gt;"", "İthal Girdi", IF(Veriler!T6865="", "", IF(Veriler!S6865="H", "%0,5 üzerindedir", IF(Veriler!T6865&gt;0.1, "%10 sınırı aşılmıştır.", "Uygun"))))</f>
        <v>%0,5 üzerindedir</v>
      </c>
      <c r="O6865" s="116" t="str">
        <f t="shared" si="2167"/>
        <v xml:space="preserve"> </v>
      </c>
      <c r="P6865" s="117"/>
      <c r="Q6865" s="118"/>
      <c r="R6865" s="119" t="str">
        <f t="shared" si="2168"/>
        <v/>
      </c>
      <c r="S6865" s="133">
        <f>IFERROR(IF(M6865&lt;=0.005,IF(F6865="",L6865,0),IF(F6865&lt;&gt;"",0,IF(P6865="",0,IF(P6865="H",0,IF(Q6865&lt;Veriler!$G$2,L6865*Veriler!$G$2,L6865*Q6865)))))," ")</f>
        <v>0</v>
      </c>
      <c r="T6865" s="133">
        <f>IF(Veriler!T6865&lt;=0.1, S6865, IF(AND(Veriler!T6865&gt;0.1, F6865="", P6865="E"), IF(Q6865&gt;Veriler!$G$2, Q6865*S6865, IF(Q6865&lt;Veriler!$G$2, Veriler!$G$2*S6865, Q6865*S6865)), 0))</f>
        <v>0</v>
      </c>
      <c r="U6865" s="133" t="str">
        <f t="shared" si="2169"/>
        <v xml:space="preserve"> </v>
      </c>
      <c r="V6865" s="134" t="str">
        <f>IFERROR(IF(O6865="%10 sınırı aşılmıştır.",L6865-T6865,IFERROR(IF(F6865="",IF(S6865=1,0,IF(L6865-S6865=0,"",L6865-S6865)),IF(Veriler!M6865="",L6865,IF(L6865*Veriler!M6865=0,"",L6865*Veriler!M6865))),L6865)),0)</f>
        <v/>
      </c>
      <c r="W6865" s="146"/>
      <c r="X6865" s="146"/>
      <c r="Y6865" s="146"/>
    </row>
    <row r="6866" spans="1:25" s="99" customFormat="1" ht="54.75" customHeight="1" x14ac:dyDescent="0.25">
      <c r="A6866" s="96">
        <f t="shared" si="2170"/>
        <v>5061</v>
      </c>
      <c r="B6866" s="175"/>
      <c r="C6866" s="176"/>
      <c r="D6866" s="113"/>
      <c r="E6866" s="115"/>
      <c r="F6866" s="174"/>
      <c r="G6866" s="114" t="str">
        <f t="shared" si="2165"/>
        <v/>
      </c>
      <c r="H6866" s="115"/>
      <c r="I6866" s="115"/>
      <c r="J6866" s="115"/>
      <c r="K6866" s="115"/>
      <c r="L6866" s="133" t="str">
        <f t="shared" si="2166"/>
        <v/>
      </c>
      <c r="M6866" s="116" t="str">
        <f>IF(L6866="", "", L6866/Veriler!$X$1)</f>
        <v/>
      </c>
      <c r="N6866" s="116" t="str">
        <f>IF(F6866&lt;&gt;"", "İthal Girdi", IF(Veriler!T6866="", "", IF(Veriler!S6866="H", "%0,5 üzerindedir", IF(Veriler!T6866&gt;0.1, "%10 sınırı aşılmıştır.", "Uygun"))))</f>
        <v>%0,5 üzerindedir</v>
      </c>
      <c r="O6866" s="116" t="str">
        <f t="shared" si="2167"/>
        <v xml:space="preserve"> </v>
      </c>
      <c r="P6866" s="117"/>
      <c r="Q6866" s="118"/>
      <c r="R6866" s="119" t="str">
        <f t="shared" si="2168"/>
        <v/>
      </c>
      <c r="S6866" s="133">
        <f>IFERROR(IF(M6866&lt;=0.005,IF(F6866="",L6866,0),IF(F6866&lt;&gt;"",0,IF(P6866="",0,IF(P6866="H",0,IF(Q6866&lt;Veriler!$G$2,L6866*Veriler!$G$2,L6866*Q6866)))))," ")</f>
        <v>0</v>
      </c>
      <c r="T6866" s="133">
        <f>IF(Veriler!T6866&lt;=0.1, S6866, IF(AND(Veriler!T6866&gt;0.1, F6866="", P6866="E"), IF(Q6866&gt;Veriler!$G$2, Q6866*S6866, IF(Q6866&lt;Veriler!$G$2, Veriler!$G$2*S6866, Q6866*S6866)), 0))</f>
        <v>0</v>
      </c>
      <c r="U6866" s="133" t="str">
        <f t="shared" si="2169"/>
        <v xml:space="preserve"> </v>
      </c>
      <c r="V6866" s="134" t="str">
        <f>IFERROR(IF(O6866="%10 sınırı aşılmıştır.",L6866-T6866,IFERROR(IF(F6866="",IF(S6866=1,0,IF(L6866-S6866=0,"",L6866-S6866)),IF(Veriler!M6866="",L6866,IF(L6866*Veriler!M6866=0,"",L6866*Veriler!M6866))),L6866)),0)</f>
        <v/>
      </c>
      <c r="W6866" s="146"/>
      <c r="X6866" s="146"/>
      <c r="Y6866" s="146"/>
    </row>
    <row r="6867" spans="1:25" s="99" customFormat="1" ht="54.75" customHeight="1" x14ac:dyDescent="0.25">
      <c r="A6867" s="96">
        <f t="shared" si="2170"/>
        <v>5062</v>
      </c>
      <c r="B6867" s="175"/>
      <c r="C6867" s="176"/>
      <c r="D6867" s="113"/>
      <c r="E6867" s="115"/>
      <c r="F6867" s="174"/>
      <c r="G6867" s="114" t="str">
        <f t="shared" si="2165"/>
        <v/>
      </c>
      <c r="H6867" s="115"/>
      <c r="I6867" s="115"/>
      <c r="J6867" s="115"/>
      <c r="K6867" s="115"/>
      <c r="L6867" s="133" t="str">
        <f t="shared" si="2166"/>
        <v/>
      </c>
      <c r="M6867" s="116" t="str">
        <f>IF(L6867="", "", L6867/Veriler!$X$1)</f>
        <v/>
      </c>
      <c r="N6867" s="116" t="str">
        <f>IF(F6867&lt;&gt;"", "İthal Girdi", IF(Veriler!T6867="", "", IF(Veriler!S6867="H", "%0,5 üzerindedir", IF(Veriler!T6867&gt;0.1, "%10 sınırı aşılmıştır.", "Uygun"))))</f>
        <v>%0,5 üzerindedir</v>
      </c>
      <c r="O6867" s="116" t="str">
        <f t="shared" si="2167"/>
        <v xml:space="preserve"> </v>
      </c>
      <c r="P6867" s="117"/>
      <c r="Q6867" s="118"/>
      <c r="R6867" s="119" t="str">
        <f t="shared" si="2168"/>
        <v/>
      </c>
      <c r="S6867" s="133">
        <f>IFERROR(IF(M6867&lt;=0.005,IF(F6867="",L6867,0),IF(F6867&lt;&gt;"",0,IF(P6867="",0,IF(P6867="H",0,IF(Q6867&lt;Veriler!$G$2,L6867*Veriler!$G$2,L6867*Q6867)))))," ")</f>
        <v>0</v>
      </c>
      <c r="T6867" s="133">
        <f>IF(Veriler!T6867&lt;=0.1, S6867, IF(AND(Veriler!T6867&gt;0.1, F6867="", P6867="E"), IF(Q6867&gt;Veriler!$G$2, Q6867*S6867, IF(Q6867&lt;Veriler!$G$2, Veriler!$G$2*S6867, Q6867*S6867)), 0))</f>
        <v>0</v>
      </c>
      <c r="U6867" s="133" t="str">
        <f t="shared" si="2169"/>
        <v xml:space="preserve"> </v>
      </c>
      <c r="V6867" s="134" t="str">
        <f>IFERROR(IF(O6867="%10 sınırı aşılmıştır.",L6867-T6867,IFERROR(IF(F6867="",IF(S6867=1,0,IF(L6867-S6867=0,"",L6867-S6867)),IF(Veriler!M6867="",L6867,IF(L6867*Veriler!M6867=0,"",L6867*Veriler!M6867))),L6867)),0)</f>
        <v/>
      </c>
      <c r="W6867" s="146"/>
      <c r="X6867" s="146"/>
      <c r="Y6867" s="146"/>
    </row>
    <row r="6868" spans="1:25" s="99" customFormat="1" ht="54.75" customHeight="1" x14ac:dyDescent="0.25">
      <c r="A6868" s="96">
        <f t="shared" si="2170"/>
        <v>5063</v>
      </c>
      <c r="B6868" s="175"/>
      <c r="C6868" s="176"/>
      <c r="D6868" s="113"/>
      <c r="E6868" s="115"/>
      <c r="F6868" s="174"/>
      <c r="G6868" s="114" t="str">
        <f t="shared" si="2165"/>
        <v/>
      </c>
      <c r="H6868" s="115"/>
      <c r="I6868" s="115"/>
      <c r="J6868" s="115"/>
      <c r="K6868" s="115"/>
      <c r="L6868" s="133" t="str">
        <f t="shared" si="2166"/>
        <v/>
      </c>
      <c r="M6868" s="116" t="str">
        <f>IF(L6868="", "", L6868/Veriler!$X$1)</f>
        <v/>
      </c>
      <c r="N6868" s="116" t="str">
        <f>IF(F6868&lt;&gt;"", "İthal Girdi", IF(Veriler!T6868="", "", IF(Veriler!S6868="H", "%0,5 üzerindedir", IF(Veriler!T6868&gt;0.1, "%10 sınırı aşılmıştır.", "Uygun"))))</f>
        <v>%0,5 üzerindedir</v>
      </c>
      <c r="O6868" s="116" t="str">
        <f t="shared" si="2167"/>
        <v xml:space="preserve"> </v>
      </c>
      <c r="P6868" s="117"/>
      <c r="Q6868" s="118"/>
      <c r="R6868" s="119" t="str">
        <f t="shared" si="2168"/>
        <v/>
      </c>
      <c r="S6868" s="133">
        <f>IFERROR(IF(M6868&lt;=0.005,IF(F6868="",L6868,0),IF(F6868&lt;&gt;"",0,IF(P6868="",0,IF(P6868="H",0,IF(Q6868&lt;Veriler!$G$2,L6868*Veriler!$G$2,L6868*Q6868)))))," ")</f>
        <v>0</v>
      </c>
      <c r="T6868" s="133">
        <f>IF(Veriler!T6868&lt;=0.1, S6868, IF(AND(Veriler!T6868&gt;0.1, F6868="", P6868="E"), IF(Q6868&gt;Veriler!$G$2, Q6868*S6868, IF(Q6868&lt;Veriler!$G$2, Veriler!$G$2*S6868, Q6868*S6868)), 0))</f>
        <v>0</v>
      </c>
      <c r="U6868" s="133" t="str">
        <f t="shared" si="2169"/>
        <v xml:space="preserve"> </v>
      </c>
      <c r="V6868" s="134" t="str">
        <f>IFERROR(IF(O6868="%10 sınırı aşılmıştır.",L6868-T6868,IFERROR(IF(F6868="",IF(S6868=1,0,IF(L6868-S6868=0,"",L6868-S6868)),IF(Veriler!M6868="",L6868,IF(L6868*Veriler!M6868=0,"",L6868*Veriler!M6868))),L6868)),0)</f>
        <v/>
      </c>
      <c r="W6868" s="146"/>
      <c r="X6868" s="146"/>
      <c r="Y6868" s="146"/>
    </row>
    <row r="6869" spans="1:25" s="99" customFormat="1" ht="54.75" customHeight="1" x14ac:dyDescent="0.25">
      <c r="A6869" s="96">
        <f t="shared" si="2170"/>
        <v>5064</v>
      </c>
      <c r="B6869" s="175"/>
      <c r="C6869" s="176"/>
      <c r="D6869" s="113"/>
      <c r="E6869" s="115"/>
      <c r="F6869" s="174"/>
      <c r="G6869" s="114" t="str">
        <f t="shared" si="2165"/>
        <v/>
      </c>
      <c r="H6869" s="115"/>
      <c r="I6869" s="115"/>
      <c r="J6869" s="115"/>
      <c r="K6869" s="115"/>
      <c r="L6869" s="133" t="str">
        <f t="shared" si="2166"/>
        <v/>
      </c>
      <c r="M6869" s="116" t="str">
        <f>IF(L6869="", "", L6869/Veriler!$X$1)</f>
        <v/>
      </c>
      <c r="N6869" s="116" t="str">
        <f>IF(F6869&lt;&gt;"", "İthal Girdi", IF(Veriler!T6869="", "", IF(Veriler!S6869="H", "%0,5 üzerindedir", IF(Veriler!T6869&gt;0.1, "%10 sınırı aşılmıştır.", "Uygun"))))</f>
        <v>%0,5 üzerindedir</v>
      </c>
      <c r="O6869" s="116" t="str">
        <f t="shared" si="2167"/>
        <v xml:space="preserve"> </v>
      </c>
      <c r="P6869" s="117"/>
      <c r="Q6869" s="118"/>
      <c r="R6869" s="119" t="str">
        <f t="shared" si="2168"/>
        <v/>
      </c>
      <c r="S6869" s="133">
        <f>IFERROR(IF(M6869&lt;=0.005,IF(F6869="",L6869,0),IF(F6869&lt;&gt;"",0,IF(P6869="",0,IF(P6869="H",0,IF(Q6869&lt;Veriler!$G$2,L6869*Veriler!$G$2,L6869*Q6869)))))," ")</f>
        <v>0</v>
      </c>
      <c r="T6869" s="133">
        <f>IF(Veriler!T6869&lt;=0.1, S6869, IF(AND(Veriler!T6869&gt;0.1, F6869="", P6869="E"), IF(Q6869&gt;Veriler!$G$2, Q6869*S6869, IF(Q6869&lt;Veriler!$G$2, Veriler!$G$2*S6869, Q6869*S6869)), 0))</f>
        <v>0</v>
      </c>
      <c r="U6869" s="133" t="str">
        <f t="shared" si="2169"/>
        <v xml:space="preserve"> </v>
      </c>
      <c r="V6869" s="134" t="str">
        <f>IFERROR(IF(O6869="%10 sınırı aşılmıştır.",L6869-T6869,IFERROR(IF(F6869="",IF(S6869=1,0,IF(L6869-S6869=0,"",L6869-S6869)),IF(Veriler!M6869="",L6869,IF(L6869*Veriler!M6869=0,"",L6869*Veriler!M6869))),L6869)),0)</f>
        <v/>
      </c>
      <c r="W6869" s="146"/>
      <c r="X6869" s="146"/>
      <c r="Y6869" s="146"/>
    </row>
    <row r="6870" spans="1:25" s="99" customFormat="1" ht="54.75" customHeight="1" x14ac:dyDescent="0.25">
      <c r="A6870" s="96">
        <f t="shared" si="2170"/>
        <v>5065</v>
      </c>
      <c r="B6870" s="175"/>
      <c r="C6870" s="176"/>
      <c r="D6870" s="113"/>
      <c r="E6870" s="115"/>
      <c r="F6870" s="174"/>
      <c r="G6870" s="114" t="str">
        <f t="shared" si="2165"/>
        <v/>
      </c>
      <c r="H6870" s="115"/>
      <c r="I6870" s="115"/>
      <c r="J6870" s="115"/>
      <c r="K6870" s="115"/>
      <c r="L6870" s="133" t="str">
        <f t="shared" si="2166"/>
        <v/>
      </c>
      <c r="M6870" s="116" t="str">
        <f>IF(L6870="", "", L6870/Veriler!$X$1)</f>
        <v/>
      </c>
      <c r="N6870" s="116" t="str">
        <f>IF(F6870&lt;&gt;"", "İthal Girdi", IF(Veriler!T6870="", "", IF(Veriler!S6870="H", "%0,5 üzerindedir", IF(Veriler!T6870&gt;0.1, "%10 sınırı aşılmıştır.", "Uygun"))))</f>
        <v>%0,5 üzerindedir</v>
      </c>
      <c r="O6870" s="116" t="str">
        <f t="shared" si="2167"/>
        <v xml:space="preserve"> </v>
      </c>
      <c r="P6870" s="117"/>
      <c r="Q6870" s="118"/>
      <c r="R6870" s="119" t="str">
        <f t="shared" si="2168"/>
        <v/>
      </c>
      <c r="S6870" s="133">
        <f>IFERROR(IF(M6870&lt;=0.005,IF(F6870="",L6870,0),IF(F6870&lt;&gt;"",0,IF(P6870="",0,IF(P6870="H",0,IF(Q6870&lt;Veriler!$G$2,L6870*Veriler!$G$2,L6870*Q6870)))))," ")</f>
        <v>0</v>
      </c>
      <c r="T6870" s="133">
        <f>IF(Veriler!T6870&lt;=0.1, S6870, IF(AND(Veriler!T6870&gt;0.1, F6870="", P6870="E"), IF(Q6870&gt;Veriler!$G$2, Q6870*S6870, IF(Q6870&lt;Veriler!$G$2, Veriler!$G$2*S6870, Q6870*S6870)), 0))</f>
        <v>0</v>
      </c>
      <c r="U6870" s="133" t="str">
        <f t="shared" si="2169"/>
        <v xml:space="preserve"> </v>
      </c>
      <c r="V6870" s="134" t="str">
        <f>IFERROR(IF(O6870="%10 sınırı aşılmıştır.",L6870-T6870,IFERROR(IF(F6870="",IF(S6870=1,0,IF(L6870-S6870=0,"",L6870-S6870)),IF(Veriler!M6870="",L6870,IF(L6870*Veriler!M6870=0,"",L6870*Veriler!M6870))),L6870)),0)</f>
        <v/>
      </c>
      <c r="W6870" s="146"/>
      <c r="X6870" s="146"/>
      <c r="Y6870" s="146"/>
    </row>
    <row r="6871" spans="1:25" s="99" customFormat="1" ht="54.75" customHeight="1" x14ac:dyDescent="0.25">
      <c r="A6871" s="96">
        <f t="shared" si="2170"/>
        <v>5066</v>
      </c>
      <c r="B6871" s="175"/>
      <c r="C6871" s="176"/>
      <c r="D6871" s="113"/>
      <c r="E6871" s="115"/>
      <c r="F6871" s="174"/>
      <c r="G6871" s="114" t="str">
        <f t="shared" si="2165"/>
        <v/>
      </c>
      <c r="H6871" s="115"/>
      <c r="I6871" s="115"/>
      <c r="J6871" s="115"/>
      <c r="K6871" s="115"/>
      <c r="L6871" s="133" t="str">
        <f t="shared" si="2166"/>
        <v/>
      </c>
      <c r="M6871" s="116" t="str">
        <f>IF(L6871="", "", L6871/Veriler!$X$1)</f>
        <v/>
      </c>
      <c r="N6871" s="116" t="str">
        <f>IF(F6871&lt;&gt;"", "İthal Girdi", IF(Veriler!T6871="", "", IF(Veriler!S6871="H", "%0,5 üzerindedir", IF(Veriler!T6871&gt;0.1, "%10 sınırı aşılmıştır.", "Uygun"))))</f>
        <v>%0,5 üzerindedir</v>
      </c>
      <c r="O6871" s="116" t="str">
        <f t="shared" si="2167"/>
        <v xml:space="preserve"> </v>
      </c>
      <c r="P6871" s="117"/>
      <c r="Q6871" s="118"/>
      <c r="R6871" s="119" t="str">
        <f t="shared" si="2168"/>
        <v/>
      </c>
      <c r="S6871" s="133">
        <f>IFERROR(IF(M6871&lt;=0.005,IF(F6871="",L6871,0),IF(F6871&lt;&gt;"",0,IF(P6871="",0,IF(P6871="H",0,IF(Q6871&lt;Veriler!$G$2,L6871*Veriler!$G$2,L6871*Q6871)))))," ")</f>
        <v>0</v>
      </c>
      <c r="T6871" s="133">
        <f>IF(Veriler!T6871&lt;=0.1, S6871, IF(AND(Veriler!T6871&gt;0.1, F6871="", P6871="E"), IF(Q6871&gt;Veriler!$G$2, Q6871*S6871, IF(Q6871&lt;Veriler!$G$2, Veriler!$G$2*S6871, Q6871*S6871)), 0))</f>
        <v>0</v>
      </c>
      <c r="U6871" s="133" t="str">
        <f t="shared" si="2169"/>
        <v xml:space="preserve"> </v>
      </c>
      <c r="V6871" s="134" t="str">
        <f>IFERROR(IF(O6871="%10 sınırı aşılmıştır.",L6871-T6871,IFERROR(IF(F6871="",IF(S6871=1,0,IF(L6871-S6871=0,"",L6871-S6871)),IF(Veriler!M6871="",L6871,IF(L6871*Veriler!M6871=0,"",L6871*Veriler!M6871))),L6871)),0)</f>
        <v/>
      </c>
      <c r="W6871" s="146"/>
      <c r="X6871" s="146"/>
      <c r="Y6871" s="146"/>
    </row>
    <row r="6872" spans="1:25" s="99" customFormat="1" ht="54.75" customHeight="1" x14ac:dyDescent="0.25">
      <c r="A6872" s="96">
        <f t="shared" si="2170"/>
        <v>5067</v>
      </c>
      <c r="B6872" s="175"/>
      <c r="C6872" s="176"/>
      <c r="D6872" s="113"/>
      <c r="E6872" s="115"/>
      <c r="F6872" s="174"/>
      <c r="G6872" s="114" t="str">
        <f t="shared" si="2165"/>
        <v/>
      </c>
      <c r="H6872" s="115"/>
      <c r="I6872" s="115"/>
      <c r="J6872" s="115"/>
      <c r="K6872" s="115"/>
      <c r="L6872" s="133" t="str">
        <f t="shared" si="2166"/>
        <v/>
      </c>
      <c r="M6872" s="116" t="str">
        <f>IF(L6872="", "", L6872/Veriler!$X$1)</f>
        <v/>
      </c>
      <c r="N6872" s="116" t="str">
        <f>IF(F6872&lt;&gt;"", "İthal Girdi", IF(Veriler!T6872="", "", IF(Veriler!S6872="H", "%0,5 üzerindedir", IF(Veriler!T6872&gt;0.1, "%10 sınırı aşılmıştır.", "Uygun"))))</f>
        <v>%0,5 üzerindedir</v>
      </c>
      <c r="O6872" s="116" t="str">
        <f t="shared" si="2167"/>
        <v xml:space="preserve"> </v>
      </c>
      <c r="P6872" s="117"/>
      <c r="Q6872" s="118"/>
      <c r="R6872" s="119" t="str">
        <f t="shared" si="2168"/>
        <v/>
      </c>
      <c r="S6872" s="133">
        <f>IFERROR(IF(M6872&lt;=0.005,IF(F6872="",L6872,0),IF(F6872&lt;&gt;"",0,IF(P6872="",0,IF(P6872="H",0,IF(Q6872&lt;Veriler!$G$2,L6872*Veriler!$G$2,L6872*Q6872)))))," ")</f>
        <v>0</v>
      </c>
      <c r="T6872" s="133">
        <f>IF(Veriler!T6872&lt;=0.1, S6872, IF(AND(Veriler!T6872&gt;0.1, F6872="", P6872="E"), IF(Q6872&gt;Veriler!$G$2, Q6872*S6872, IF(Q6872&lt;Veriler!$G$2, Veriler!$G$2*S6872, Q6872*S6872)), 0))</f>
        <v>0</v>
      </c>
      <c r="U6872" s="133" t="str">
        <f t="shared" si="2169"/>
        <v xml:space="preserve"> </v>
      </c>
      <c r="V6872" s="134" t="str">
        <f>IFERROR(IF(O6872="%10 sınırı aşılmıştır.",L6872-T6872,IFERROR(IF(F6872="",IF(S6872=1,0,IF(L6872-S6872=0,"",L6872-S6872)),IF(Veriler!M6872="",L6872,IF(L6872*Veriler!M6872=0,"",L6872*Veriler!M6872))),L6872)),0)</f>
        <v/>
      </c>
      <c r="W6872" s="146"/>
      <c r="X6872" s="146"/>
      <c r="Y6872" s="146"/>
    </row>
    <row r="6873" spans="1:25" s="99" customFormat="1" ht="54.75" customHeight="1" x14ac:dyDescent="0.25">
      <c r="A6873" s="96">
        <f t="shared" si="2170"/>
        <v>5068</v>
      </c>
      <c r="B6873" s="175"/>
      <c r="C6873" s="176"/>
      <c r="D6873" s="113"/>
      <c r="E6873" s="115"/>
      <c r="F6873" s="174"/>
      <c r="G6873" s="114" t="str">
        <f t="shared" si="2165"/>
        <v/>
      </c>
      <c r="H6873" s="115"/>
      <c r="I6873" s="115"/>
      <c r="J6873" s="115"/>
      <c r="K6873" s="115"/>
      <c r="L6873" s="133" t="str">
        <f t="shared" si="2166"/>
        <v/>
      </c>
      <c r="M6873" s="116" t="str">
        <f>IF(L6873="", "", L6873/Veriler!$X$1)</f>
        <v/>
      </c>
      <c r="N6873" s="116" t="str">
        <f>IF(F6873&lt;&gt;"", "İthal Girdi", IF(Veriler!T6873="", "", IF(Veriler!S6873="H", "%0,5 üzerindedir", IF(Veriler!T6873&gt;0.1, "%10 sınırı aşılmıştır.", "Uygun"))))</f>
        <v>%0,5 üzerindedir</v>
      </c>
      <c r="O6873" s="116" t="str">
        <f t="shared" si="2167"/>
        <v xml:space="preserve"> </v>
      </c>
      <c r="P6873" s="117"/>
      <c r="Q6873" s="118"/>
      <c r="R6873" s="119" t="str">
        <f t="shared" si="2168"/>
        <v/>
      </c>
      <c r="S6873" s="133">
        <f>IFERROR(IF(M6873&lt;=0.005,IF(F6873="",L6873,0),IF(F6873&lt;&gt;"",0,IF(P6873="",0,IF(P6873="H",0,IF(Q6873&lt;Veriler!$G$2,L6873*Veriler!$G$2,L6873*Q6873)))))," ")</f>
        <v>0</v>
      </c>
      <c r="T6873" s="133">
        <f>IF(Veriler!T6873&lt;=0.1, S6873, IF(AND(Veriler!T6873&gt;0.1, F6873="", P6873="E"), IF(Q6873&gt;Veriler!$G$2, Q6873*S6873, IF(Q6873&lt;Veriler!$G$2, Veriler!$G$2*S6873, Q6873*S6873)), 0))</f>
        <v>0</v>
      </c>
      <c r="U6873" s="133" t="str">
        <f t="shared" si="2169"/>
        <v xml:space="preserve"> </v>
      </c>
      <c r="V6873" s="134" t="str">
        <f>IFERROR(IF(O6873="%10 sınırı aşılmıştır.",L6873-T6873,IFERROR(IF(F6873="",IF(S6873=1,0,IF(L6873-S6873=0,"",L6873-S6873)),IF(Veriler!M6873="",L6873,IF(L6873*Veriler!M6873=0,"",L6873*Veriler!M6873))),L6873)),0)</f>
        <v/>
      </c>
      <c r="W6873" s="146"/>
      <c r="X6873" s="146"/>
      <c r="Y6873" s="146"/>
    </row>
    <row r="6874" spans="1:25" s="99" customFormat="1" ht="24" customHeight="1" x14ac:dyDescent="0.25">
      <c r="A6874" s="103"/>
      <c r="B6874" s="104"/>
      <c r="C6874" s="104"/>
      <c r="D6874" s="104"/>
      <c r="E6874" s="103"/>
      <c r="F6874" s="135"/>
      <c r="G6874" s="157"/>
      <c r="H6874" s="103"/>
      <c r="I6874" s="103"/>
      <c r="J6874" s="103"/>
      <c r="K6874" s="103"/>
      <c r="L6874" s="136">
        <f>SUM(L6845:L6858,L6860:L6873)</f>
        <v>0</v>
      </c>
      <c r="M6874" s="158"/>
      <c r="N6874" s="158"/>
      <c r="O6874" s="158"/>
      <c r="P6874" s="105"/>
      <c r="Q6874" s="106"/>
      <c r="R6874" s="159"/>
      <c r="S6874" s="160"/>
      <c r="T6874" s="160"/>
      <c r="U6874" s="160"/>
      <c r="V6874" s="160"/>
      <c r="W6874" s="146"/>
      <c r="X6874" s="146"/>
      <c r="Y6874" s="146"/>
    </row>
    <row r="6875" spans="1:25" s="99" customFormat="1" ht="31.5" customHeight="1" x14ac:dyDescent="0.25">
      <c r="A6875" s="103"/>
      <c r="B6875" s="104"/>
      <c r="C6875" s="104"/>
      <c r="D6875" s="104"/>
      <c r="E6875" s="103"/>
      <c r="F6875" s="135"/>
      <c r="G6875" s="157"/>
      <c r="H6875" s="103"/>
      <c r="I6875" s="103"/>
      <c r="J6875" s="103"/>
      <c r="K6875" s="103"/>
      <c r="L6875" s="161"/>
      <c r="M6875" s="158"/>
      <c r="N6875" s="158"/>
      <c r="O6875" s="158"/>
      <c r="P6875" s="105"/>
      <c r="Q6875" s="106"/>
      <c r="R6875" s="159"/>
      <c r="S6875" s="162" t="s">
        <v>57</v>
      </c>
      <c r="T6875" s="162" t="s">
        <v>57</v>
      </c>
      <c r="U6875" s="162" t="s">
        <v>57</v>
      </c>
      <c r="V6875" s="163" t="s">
        <v>58</v>
      </c>
      <c r="W6875" s="146"/>
      <c r="X6875" s="146"/>
      <c r="Y6875" s="146"/>
    </row>
    <row r="6876" spans="1:25" s="99" customFormat="1" ht="58.5" customHeight="1" x14ac:dyDescent="0.25">
      <c r="A6876" s="185" t="s">
        <v>59</v>
      </c>
      <c r="B6876" s="180"/>
      <c r="C6876" s="180"/>
      <c r="D6876" s="180"/>
      <c r="E6876" s="180"/>
      <c r="F6876" s="180"/>
      <c r="G6876" s="180"/>
      <c r="H6876" s="180"/>
      <c r="I6876" s="180"/>
      <c r="J6876" s="180"/>
      <c r="K6876" s="180"/>
      <c r="L6876" s="180"/>
      <c r="M6876" s="180"/>
      <c r="N6876" s="180"/>
      <c r="O6876" s="180"/>
      <c r="P6876" s="180"/>
      <c r="Q6876" s="180"/>
      <c r="R6876" s="176"/>
      <c r="S6876" s="137">
        <f>SUM(S6838,S6845:S6858,S6860:S6873)</f>
        <v>0</v>
      </c>
      <c r="T6876" s="137" t="str">
        <f>IF(SUM(T6845:T6858,T6860:T6873)=0," ",SUM(T6845:T6858,T6860:T6873))</f>
        <v xml:space="preserve"> </v>
      </c>
      <c r="U6876" s="137" t="str">
        <f>IF(SUM(U6845:U6858,U6860:U6873)=0," ",SUM(U6845:U6858,U6860:U6873))</f>
        <v xml:space="preserve"> </v>
      </c>
      <c r="V6876" s="137" t="str">
        <f>IF(SUM(V6845:V6858,V6860:V6873)=0," ",SUM(V6845:V6858,V6860:V6873))</f>
        <v xml:space="preserve"> </v>
      </c>
      <c r="W6876" s="146"/>
      <c r="X6876" s="164">
        <f>SUM(U6845:U6858,U6860:U6873)</f>
        <v>0</v>
      </c>
      <c r="Y6876" s="164">
        <f>SUM(V6845:V6858,V6860:V6873)</f>
        <v>0</v>
      </c>
    </row>
    <row r="6877" spans="1:25" x14ac:dyDescent="0.3">
      <c r="A6877" s="34"/>
      <c r="G6877" s="146"/>
      <c r="L6877" s="146"/>
      <c r="M6877" s="146"/>
      <c r="N6877" s="146"/>
      <c r="O6877" s="146"/>
      <c r="R6877" s="146"/>
      <c r="S6877" s="146"/>
      <c r="T6877" s="146"/>
      <c r="U6877" s="146"/>
      <c r="V6877" s="146"/>
      <c r="W6877" s="146"/>
      <c r="X6877" s="146"/>
      <c r="Y6877" s="146"/>
    </row>
    <row r="6878" spans="1:25" x14ac:dyDescent="0.3">
      <c r="A6878" s="186" t="s">
        <v>60</v>
      </c>
      <c r="B6878" s="187"/>
      <c r="C6878" s="187"/>
      <c r="D6878" s="187"/>
      <c r="E6878" s="187"/>
      <c r="F6878" s="187"/>
      <c r="G6878" s="187"/>
      <c r="H6878" s="187"/>
      <c r="I6878" s="187"/>
      <c r="J6878" s="187"/>
      <c r="K6878" s="187"/>
      <c r="L6878" s="187"/>
      <c r="M6878" s="187"/>
      <c r="N6878" s="187"/>
      <c r="O6878" s="187"/>
      <c r="P6878" s="187"/>
      <c r="Q6878" s="187"/>
      <c r="R6878" s="187"/>
      <c r="S6878" s="187"/>
      <c r="T6878" s="187"/>
      <c r="U6878" s="187"/>
      <c r="V6878" s="187"/>
      <c r="W6878" s="146"/>
      <c r="X6878" s="146"/>
      <c r="Y6878" s="146"/>
    </row>
    <row r="6879" spans="1:25" s="99" customFormat="1" ht="41.25" customHeight="1" x14ac:dyDescent="0.25">
      <c r="A6879" s="189" t="s">
        <v>38</v>
      </c>
      <c r="B6879" s="180"/>
      <c r="C6879" s="180"/>
      <c r="D6879" s="180"/>
      <c r="E6879" s="180"/>
      <c r="F6879" s="180"/>
      <c r="G6879" s="180"/>
      <c r="H6879" s="180"/>
      <c r="I6879" s="180"/>
      <c r="J6879" s="180"/>
      <c r="K6879" s="180"/>
      <c r="L6879" s="180"/>
      <c r="M6879" s="180"/>
      <c r="N6879" s="180"/>
      <c r="O6879" s="180"/>
      <c r="P6879" s="180"/>
      <c r="Q6879" s="180"/>
      <c r="R6879" s="180"/>
      <c r="S6879" s="180"/>
      <c r="T6879" s="180"/>
      <c r="U6879" s="180"/>
      <c r="V6879" s="176"/>
      <c r="W6879" s="146"/>
      <c r="X6879" s="146"/>
      <c r="Y6879" s="146"/>
    </row>
    <row r="6880" spans="1:25" s="100" customFormat="1" ht="35.25" customHeight="1" x14ac:dyDescent="0.25">
      <c r="A6880" s="179" t="s">
        <v>39</v>
      </c>
      <c r="B6880" s="180"/>
      <c r="C6880" s="180"/>
      <c r="D6880" s="180"/>
      <c r="E6880" s="180"/>
      <c r="F6880" s="180"/>
      <c r="G6880" s="180"/>
      <c r="H6880" s="180"/>
      <c r="I6880" s="180"/>
      <c r="J6880" s="180"/>
      <c r="K6880" s="180"/>
      <c r="L6880" s="180"/>
      <c r="M6880" s="180"/>
      <c r="N6880" s="180"/>
      <c r="O6880" s="180"/>
      <c r="P6880" s="180"/>
      <c r="Q6880" s="180"/>
      <c r="R6880" s="176"/>
      <c r="S6880" s="147"/>
      <c r="T6880" s="148"/>
      <c r="U6880" s="149" t="s">
        <v>40</v>
      </c>
      <c r="V6880" s="150">
        <f>V6842+1</f>
        <v>182</v>
      </c>
      <c r="W6880" s="146"/>
      <c r="X6880" s="146"/>
      <c r="Y6880" s="146"/>
    </row>
    <row r="6881" spans="1:25" s="99" customFormat="1" ht="81" customHeight="1" x14ac:dyDescent="0.25">
      <c r="A6881" s="110" t="s">
        <v>3</v>
      </c>
      <c r="B6881" s="188" t="s">
        <v>41</v>
      </c>
      <c r="C6881" s="176"/>
      <c r="D6881" s="111" t="s">
        <v>42</v>
      </c>
      <c r="E6881" s="110" t="s">
        <v>324</v>
      </c>
      <c r="F6881" s="111" t="s">
        <v>325</v>
      </c>
      <c r="G6881" s="151" t="s">
        <v>43</v>
      </c>
      <c r="H6881" s="110" t="s">
        <v>44</v>
      </c>
      <c r="I6881" s="110" t="s">
        <v>8</v>
      </c>
      <c r="J6881" s="110" t="s">
        <v>45</v>
      </c>
      <c r="K6881" s="110" t="s">
        <v>46</v>
      </c>
      <c r="L6881" s="152" t="s">
        <v>47</v>
      </c>
      <c r="M6881" s="153" t="s">
        <v>48</v>
      </c>
      <c r="N6881" s="154" t="s">
        <v>49</v>
      </c>
      <c r="O6881" s="154" t="s">
        <v>49</v>
      </c>
      <c r="P6881" s="112" t="s">
        <v>50</v>
      </c>
      <c r="Q6881" s="110" t="s">
        <v>51</v>
      </c>
      <c r="R6881" s="155" t="s">
        <v>52</v>
      </c>
      <c r="S6881" s="156" t="s">
        <v>53</v>
      </c>
      <c r="T6881" s="156" t="s">
        <v>54</v>
      </c>
      <c r="U6881" s="152" t="s">
        <v>54</v>
      </c>
      <c r="V6881" s="152" t="s">
        <v>55</v>
      </c>
      <c r="W6881" s="146"/>
      <c r="X6881" s="146"/>
      <c r="Y6881" s="146"/>
    </row>
    <row r="6882" spans="1:25" s="99" customFormat="1" ht="45" customHeight="1" x14ac:dyDescent="0.25">
      <c r="A6882" s="101"/>
      <c r="B6882" s="177" t="s">
        <v>56</v>
      </c>
      <c r="C6882" s="178"/>
      <c r="D6882" s="102"/>
      <c r="E6882" s="170"/>
      <c r="F6882" s="102"/>
      <c r="G6882" s="95"/>
      <c r="H6882" s="102"/>
      <c r="I6882" s="102"/>
      <c r="J6882" s="102"/>
      <c r="K6882" s="102"/>
      <c r="L6882" s="95"/>
      <c r="M6882" s="95"/>
      <c r="N6882" s="95"/>
      <c r="O6882" s="95"/>
      <c r="P6882" s="102"/>
      <c r="Q6882" s="102"/>
      <c r="R6882" s="190"/>
      <c r="S6882" s="184"/>
      <c r="T6882" s="95"/>
      <c r="U6882" s="95"/>
      <c r="V6882" s="95"/>
      <c r="W6882" s="146"/>
      <c r="X6882" s="146"/>
      <c r="Y6882" s="146"/>
    </row>
    <row r="6883" spans="1:25" s="99" customFormat="1" ht="54.75" customHeight="1" x14ac:dyDescent="0.25">
      <c r="A6883" s="96">
        <f>A6873+1</f>
        <v>5069</v>
      </c>
      <c r="B6883" s="181"/>
      <c r="C6883" s="182"/>
      <c r="D6883" s="113"/>
      <c r="E6883" s="115"/>
      <c r="F6883" s="174"/>
      <c r="G6883" s="114" t="str">
        <f t="shared" ref="G6883:G6896" si="2171">IF(AND(F6883&lt;&gt;"",V6883&lt;&gt;"",L6883&lt;&gt;0),V6883/L6883,"")</f>
        <v/>
      </c>
      <c r="H6883" s="115"/>
      <c r="I6883" s="115"/>
      <c r="J6883" s="115"/>
      <c r="K6883" s="115"/>
      <c r="L6883" s="133" t="str">
        <f t="shared" ref="L6883:L6896" si="2172">IF(AND(H6883&lt;&gt;0, J6883&lt;&gt;0, K6883&lt;&gt;0), H6883*J6883*K6883, "")</f>
        <v/>
      </c>
      <c r="M6883" s="116" t="str">
        <f>IF(L6883="", "", L6883/Veriler!$X$1)</f>
        <v/>
      </c>
      <c r="N6883" s="116" t="str">
        <f>IF(F6883&lt;&gt;"", "İthal Girdi", IF(Veriler!T6883="", "", IF(Veriler!S6883="H", "%0,5 üzerindedir", IF(Veriler!T6883&gt;0.1, "%10 sınırı aşılmıştır.", "Uygun"))))</f>
        <v>%0,5 üzerindedir</v>
      </c>
      <c r="O6883" s="116" t="str">
        <f t="shared" ref="O6883:O6896" si="2173">IF(M6883=""," ",N6883)</f>
        <v xml:space="preserve"> </v>
      </c>
      <c r="P6883" s="117"/>
      <c r="Q6883" s="118"/>
      <c r="R6883" s="119" t="str">
        <f t="shared" ref="R6883:R6896" si="2174">IFERROR(IF(AND(T6883&lt;&gt;"",L6883&lt;&gt;"",L6883&lt;&gt;0,T6883&lt;&gt;0),T6883/L6883,"")," ")</f>
        <v/>
      </c>
      <c r="S6883" s="133">
        <f>IFERROR(IF(M6883&lt;=0.005,IF(F6883="",L6883,0),IF(F6883&lt;&gt;"",0,IF(P6883="",0,IF(P6883="H",0,IF(Q6883&lt;Veriler!$G$2,L6883*Veriler!$G$2,L6883*Q6883)))))," ")</f>
        <v>0</v>
      </c>
      <c r="T6883" s="133">
        <f>IF(Veriler!T6883&lt;=0.1, S6883, IF(AND(Veriler!T6883&gt;0.1, F6883="", P6883="E"), IF(Q6883&gt;Veriler!$G$2, Q6883*S6883, IF(Q6883&lt;Veriler!$G$2, Veriler!$G$2*S6883, Q6883*S6883)), 0))</f>
        <v>0</v>
      </c>
      <c r="U6883" s="133" t="str">
        <f t="shared" ref="U6883:U6896" si="2175">IF(T6883=0," ",T6883)</f>
        <v xml:space="preserve"> </v>
      </c>
      <c r="V6883" s="134" t="str">
        <f>IFERROR(IF(O6883="%10 sınırı aşılmıştır.",L6883-T6883,IFERROR(IF(F6883="",IF(S6883=1,0,IF(L6883-S6883=0,"",L6883-S6883)),IF(Veriler!M6883="",L6883,IF(L6883*Veriler!M6883=0,"",L6883*Veriler!M6883))),L6883)),0)</f>
        <v/>
      </c>
      <c r="W6883" s="146"/>
      <c r="X6883" s="146"/>
      <c r="Y6883" s="146"/>
    </row>
    <row r="6884" spans="1:25" s="99" customFormat="1" ht="54.75" customHeight="1" x14ac:dyDescent="0.25">
      <c r="A6884" s="96">
        <f t="shared" ref="A6884:A6896" si="2176">A6883+1</f>
        <v>5070</v>
      </c>
      <c r="B6884" s="175"/>
      <c r="C6884" s="176"/>
      <c r="D6884" s="113"/>
      <c r="E6884" s="115"/>
      <c r="F6884" s="174"/>
      <c r="G6884" s="114" t="str">
        <f t="shared" si="2171"/>
        <v/>
      </c>
      <c r="H6884" s="115"/>
      <c r="I6884" s="115"/>
      <c r="J6884" s="115"/>
      <c r="K6884" s="115"/>
      <c r="L6884" s="133" t="str">
        <f t="shared" si="2172"/>
        <v/>
      </c>
      <c r="M6884" s="116" t="str">
        <f>IF(L6884="", "", L6884/Veriler!$X$1)</f>
        <v/>
      </c>
      <c r="N6884" s="116" t="str">
        <f>IF(F6884&lt;&gt;"", "İthal Girdi", IF(Veriler!T6884="", "", IF(Veriler!S6884="H", "%0,5 üzerindedir", IF(Veriler!T6884&gt;0.1, "%10 sınırı aşılmıştır.", "Uygun"))))</f>
        <v>%0,5 üzerindedir</v>
      </c>
      <c r="O6884" s="116" t="str">
        <f t="shared" si="2173"/>
        <v xml:space="preserve"> </v>
      </c>
      <c r="P6884" s="117"/>
      <c r="Q6884" s="118"/>
      <c r="R6884" s="119" t="str">
        <f t="shared" si="2174"/>
        <v/>
      </c>
      <c r="S6884" s="133">
        <f>IFERROR(IF(M6884&lt;=0.005,IF(F6884="",L6884,0),IF(F6884&lt;&gt;"",0,IF(P6884="",0,IF(P6884="H",0,IF(Q6884&lt;Veriler!$G$2,L6884*Veriler!$G$2,L6884*Q6884)))))," ")</f>
        <v>0</v>
      </c>
      <c r="T6884" s="133">
        <f>IF(Veriler!T6884&lt;=0.1, S6884, IF(AND(Veriler!T6884&gt;0.1, F6884="", P6884="E"), IF(Q6884&gt;Veriler!$G$2, Q6884*S6884, IF(Q6884&lt;Veriler!$G$2, Veriler!$G$2*S6884, Q6884*S6884)), 0))</f>
        <v>0</v>
      </c>
      <c r="U6884" s="133" t="str">
        <f t="shared" si="2175"/>
        <v xml:space="preserve"> </v>
      </c>
      <c r="V6884" s="134" t="str">
        <f>IFERROR(IF(O6884="%10 sınırı aşılmıştır.",L6884-T6884,IFERROR(IF(F6884="",IF(S6884=1,0,IF(L6884-S6884=0,"",L6884-S6884)),IF(Veriler!M6884="",L6884,IF(L6884*Veriler!M6884=0,"",L6884*Veriler!M6884))),L6884)),0)</f>
        <v/>
      </c>
      <c r="W6884" s="146"/>
      <c r="X6884" s="146"/>
      <c r="Y6884" s="146"/>
    </row>
    <row r="6885" spans="1:25" s="99" customFormat="1" ht="54.75" customHeight="1" x14ac:dyDescent="0.25">
      <c r="A6885" s="96">
        <f t="shared" si="2176"/>
        <v>5071</v>
      </c>
      <c r="B6885" s="175"/>
      <c r="C6885" s="176"/>
      <c r="D6885" s="113"/>
      <c r="E6885" s="115"/>
      <c r="F6885" s="174"/>
      <c r="G6885" s="114" t="str">
        <f t="shared" si="2171"/>
        <v/>
      </c>
      <c r="H6885" s="115"/>
      <c r="I6885" s="115"/>
      <c r="J6885" s="115"/>
      <c r="K6885" s="115"/>
      <c r="L6885" s="133" t="str">
        <f t="shared" si="2172"/>
        <v/>
      </c>
      <c r="M6885" s="116" t="str">
        <f>IF(L6885="", "", L6885/Veriler!$X$1)</f>
        <v/>
      </c>
      <c r="N6885" s="116" t="str">
        <f>IF(F6885&lt;&gt;"", "İthal Girdi", IF(Veriler!T6885="", "", IF(Veriler!S6885="H", "%0,5 üzerindedir", IF(Veriler!T6885&gt;0.1, "%10 sınırı aşılmıştır.", "Uygun"))))</f>
        <v>%0,5 üzerindedir</v>
      </c>
      <c r="O6885" s="116" t="str">
        <f t="shared" si="2173"/>
        <v xml:space="preserve"> </v>
      </c>
      <c r="P6885" s="117"/>
      <c r="Q6885" s="118"/>
      <c r="R6885" s="119" t="str">
        <f t="shared" si="2174"/>
        <v/>
      </c>
      <c r="S6885" s="133">
        <f>IFERROR(IF(M6885&lt;=0.005,IF(F6885="",L6885,0),IF(F6885&lt;&gt;"",0,IF(P6885="",0,IF(P6885="H",0,IF(Q6885&lt;Veriler!$G$2,L6885*Veriler!$G$2,L6885*Q6885)))))," ")</f>
        <v>0</v>
      </c>
      <c r="T6885" s="133">
        <f>IF(Veriler!T6885&lt;=0.1, S6885, IF(AND(Veriler!T6885&gt;0.1, F6885="", P6885="E"), IF(Q6885&gt;Veriler!$G$2, Q6885*S6885, IF(Q6885&lt;Veriler!$G$2, Veriler!$G$2*S6885, Q6885*S6885)), 0))</f>
        <v>0</v>
      </c>
      <c r="U6885" s="133" t="str">
        <f t="shared" si="2175"/>
        <v xml:space="preserve"> </v>
      </c>
      <c r="V6885" s="134" t="str">
        <f>IFERROR(IF(O6885="%10 sınırı aşılmıştır.",L6885-T6885,IFERROR(IF(F6885="",IF(S6885=1,0,IF(L6885-S6885=0,"",L6885-S6885)),IF(Veriler!M6885="",L6885,IF(L6885*Veriler!M6885=0,"",L6885*Veriler!M6885))),L6885)),0)</f>
        <v/>
      </c>
      <c r="W6885" s="146"/>
      <c r="X6885" s="146"/>
      <c r="Y6885" s="146"/>
    </row>
    <row r="6886" spans="1:25" s="99" customFormat="1" ht="54.75" customHeight="1" x14ac:dyDescent="0.25">
      <c r="A6886" s="96">
        <f t="shared" si="2176"/>
        <v>5072</v>
      </c>
      <c r="B6886" s="175"/>
      <c r="C6886" s="176"/>
      <c r="D6886" s="113"/>
      <c r="E6886" s="115"/>
      <c r="F6886" s="174"/>
      <c r="G6886" s="114" t="str">
        <f t="shared" si="2171"/>
        <v/>
      </c>
      <c r="H6886" s="115"/>
      <c r="I6886" s="115"/>
      <c r="J6886" s="115"/>
      <c r="K6886" s="115"/>
      <c r="L6886" s="133" t="str">
        <f t="shared" si="2172"/>
        <v/>
      </c>
      <c r="M6886" s="116" t="str">
        <f>IF(L6886="", "", L6886/Veriler!$X$1)</f>
        <v/>
      </c>
      <c r="N6886" s="116" t="str">
        <f>IF(F6886&lt;&gt;"", "İthal Girdi", IF(Veriler!T6886="", "", IF(Veriler!S6886="H", "%0,5 üzerindedir", IF(Veriler!T6886&gt;0.1, "%10 sınırı aşılmıştır.", "Uygun"))))</f>
        <v>%0,5 üzerindedir</v>
      </c>
      <c r="O6886" s="116" t="str">
        <f t="shared" si="2173"/>
        <v xml:space="preserve"> </v>
      </c>
      <c r="P6886" s="117"/>
      <c r="Q6886" s="118"/>
      <c r="R6886" s="119" t="str">
        <f t="shared" si="2174"/>
        <v/>
      </c>
      <c r="S6886" s="133">
        <f>IFERROR(IF(M6886&lt;=0.005,IF(F6886="",L6886,0),IF(F6886&lt;&gt;"",0,IF(P6886="",0,IF(P6886="H",0,IF(Q6886&lt;Veriler!$G$2,L6886*Veriler!$G$2,L6886*Q6886)))))," ")</f>
        <v>0</v>
      </c>
      <c r="T6886" s="133">
        <f>IF(Veriler!T6886&lt;=0.1, S6886, IF(AND(Veriler!T6886&gt;0.1, F6886="", P6886="E"), IF(Q6886&gt;Veriler!$G$2, Q6886*S6886, IF(Q6886&lt;Veriler!$G$2, Veriler!$G$2*S6886, Q6886*S6886)), 0))</f>
        <v>0</v>
      </c>
      <c r="U6886" s="133" t="str">
        <f t="shared" si="2175"/>
        <v xml:space="preserve"> </v>
      </c>
      <c r="V6886" s="134" t="str">
        <f>IFERROR(IF(O6886="%10 sınırı aşılmıştır.",L6886-T6886,IFERROR(IF(F6886="",IF(S6886=1,0,IF(L6886-S6886=0,"",L6886-S6886)),IF(Veriler!M6886="",L6886,IF(L6886*Veriler!M6886=0,"",L6886*Veriler!M6886))),L6886)),0)</f>
        <v/>
      </c>
      <c r="W6886" s="146"/>
      <c r="X6886" s="146"/>
      <c r="Y6886" s="146"/>
    </row>
    <row r="6887" spans="1:25" s="99" customFormat="1" ht="54.75" customHeight="1" x14ac:dyDescent="0.25">
      <c r="A6887" s="96">
        <f t="shared" si="2176"/>
        <v>5073</v>
      </c>
      <c r="B6887" s="175"/>
      <c r="C6887" s="176"/>
      <c r="D6887" s="113"/>
      <c r="E6887" s="115"/>
      <c r="F6887" s="174"/>
      <c r="G6887" s="114" t="str">
        <f t="shared" si="2171"/>
        <v/>
      </c>
      <c r="H6887" s="115"/>
      <c r="I6887" s="115"/>
      <c r="J6887" s="115"/>
      <c r="K6887" s="115"/>
      <c r="L6887" s="133" t="str">
        <f t="shared" si="2172"/>
        <v/>
      </c>
      <c r="M6887" s="116" t="str">
        <f>IF(L6887="", "", L6887/Veriler!$X$1)</f>
        <v/>
      </c>
      <c r="N6887" s="116" t="str">
        <f>IF(F6887&lt;&gt;"", "İthal Girdi", IF(Veriler!T6887="", "", IF(Veriler!S6887="H", "%0,5 üzerindedir", IF(Veriler!T6887&gt;0.1, "%10 sınırı aşılmıştır.", "Uygun"))))</f>
        <v>%0,5 üzerindedir</v>
      </c>
      <c r="O6887" s="116" t="str">
        <f t="shared" si="2173"/>
        <v xml:space="preserve"> </v>
      </c>
      <c r="P6887" s="117"/>
      <c r="Q6887" s="118"/>
      <c r="R6887" s="119" t="str">
        <f t="shared" si="2174"/>
        <v/>
      </c>
      <c r="S6887" s="133">
        <f>IFERROR(IF(M6887&lt;=0.005,IF(F6887="",L6887,0),IF(F6887&lt;&gt;"",0,IF(P6887="",0,IF(P6887="H",0,IF(Q6887&lt;Veriler!$G$2,L6887*Veriler!$G$2,L6887*Q6887)))))," ")</f>
        <v>0</v>
      </c>
      <c r="T6887" s="133">
        <f>IF(Veriler!T6887&lt;=0.1, S6887, IF(AND(Veriler!T6887&gt;0.1, F6887="", P6887="E"), IF(Q6887&gt;Veriler!$G$2, Q6887*S6887, IF(Q6887&lt;Veriler!$G$2, Veriler!$G$2*S6887, Q6887*S6887)), 0))</f>
        <v>0</v>
      </c>
      <c r="U6887" s="133" t="str">
        <f t="shared" si="2175"/>
        <v xml:space="preserve"> </v>
      </c>
      <c r="V6887" s="134" t="str">
        <f>IFERROR(IF(O6887="%10 sınırı aşılmıştır.",L6887-T6887,IFERROR(IF(F6887="",IF(S6887=1,0,IF(L6887-S6887=0,"",L6887-S6887)),IF(Veriler!M6887="",L6887,IF(L6887*Veriler!M6887=0,"",L6887*Veriler!M6887))),L6887)),0)</f>
        <v/>
      </c>
      <c r="W6887" s="146"/>
      <c r="X6887" s="146"/>
      <c r="Y6887" s="146"/>
    </row>
    <row r="6888" spans="1:25" s="99" customFormat="1" ht="54.75" customHeight="1" x14ac:dyDescent="0.25">
      <c r="A6888" s="96">
        <f t="shared" si="2176"/>
        <v>5074</v>
      </c>
      <c r="B6888" s="175"/>
      <c r="C6888" s="176"/>
      <c r="D6888" s="113"/>
      <c r="E6888" s="115"/>
      <c r="F6888" s="174"/>
      <c r="G6888" s="114" t="str">
        <f t="shared" si="2171"/>
        <v/>
      </c>
      <c r="H6888" s="115"/>
      <c r="I6888" s="115"/>
      <c r="J6888" s="115"/>
      <c r="K6888" s="115"/>
      <c r="L6888" s="133" t="str">
        <f t="shared" si="2172"/>
        <v/>
      </c>
      <c r="M6888" s="116" t="str">
        <f>IF(L6888="", "", L6888/Veriler!$X$1)</f>
        <v/>
      </c>
      <c r="N6888" s="116" t="str">
        <f>IF(F6888&lt;&gt;"", "İthal Girdi", IF(Veriler!T6888="", "", IF(Veriler!S6888="H", "%0,5 üzerindedir", IF(Veriler!T6888&gt;0.1, "%10 sınırı aşılmıştır.", "Uygun"))))</f>
        <v>%0,5 üzerindedir</v>
      </c>
      <c r="O6888" s="116" t="str">
        <f t="shared" si="2173"/>
        <v xml:space="preserve"> </v>
      </c>
      <c r="P6888" s="117"/>
      <c r="Q6888" s="118"/>
      <c r="R6888" s="119" t="str">
        <f t="shared" si="2174"/>
        <v/>
      </c>
      <c r="S6888" s="133">
        <f>IFERROR(IF(M6888&lt;=0.005,IF(F6888="",L6888,0),IF(F6888&lt;&gt;"",0,IF(P6888="",0,IF(P6888="H",0,IF(Q6888&lt;Veriler!$G$2,L6888*Veriler!$G$2,L6888*Q6888)))))," ")</f>
        <v>0</v>
      </c>
      <c r="T6888" s="133">
        <f>IF(Veriler!T6888&lt;=0.1, S6888, IF(AND(Veriler!T6888&gt;0.1, F6888="", P6888="E"), IF(Q6888&gt;Veriler!$G$2, Q6888*S6888, IF(Q6888&lt;Veriler!$G$2, Veriler!$G$2*S6888, Q6888*S6888)), 0))</f>
        <v>0</v>
      </c>
      <c r="U6888" s="133" t="str">
        <f t="shared" si="2175"/>
        <v xml:space="preserve"> </v>
      </c>
      <c r="V6888" s="134" t="str">
        <f>IFERROR(IF(O6888="%10 sınırı aşılmıştır.",L6888-T6888,IFERROR(IF(F6888="",IF(S6888=1,0,IF(L6888-S6888=0,"",L6888-S6888)),IF(Veriler!M6888="",L6888,IF(L6888*Veriler!M6888=0,"",L6888*Veriler!M6888))),L6888)),0)</f>
        <v/>
      </c>
      <c r="W6888" s="146"/>
      <c r="X6888" s="146"/>
      <c r="Y6888" s="146"/>
    </row>
    <row r="6889" spans="1:25" s="99" customFormat="1" ht="54.75" customHeight="1" x14ac:dyDescent="0.25">
      <c r="A6889" s="96">
        <f t="shared" si="2176"/>
        <v>5075</v>
      </c>
      <c r="B6889" s="175"/>
      <c r="C6889" s="176"/>
      <c r="D6889" s="113"/>
      <c r="E6889" s="115"/>
      <c r="F6889" s="174"/>
      <c r="G6889" s="114" t="str">
        <f t="shared" si="2171"/>
        <v/>
      </c>
      <c r="H6889" s="115"/>
      <c r="I6889" s="115"/>
      <c r="J6889" s="115"/>
      <c r="K6889" s="115"/>
      <c r="L6889" s="133" t="str">
        <f t="shared" si="2172"/>
        <v/>
      </c>
      <c r="M6889" s="116" t="str">
        <f>IF(L6889="", "", L6889/Veriler!$X$1)</f>
        <v/>
      </c>
      <c r="N6889" s="116" t="str">
        <f>IF(F6889&lt;&gt;"", "İthal Girdi", IF(Veriler!T6889="", "", IF(Veriler!S6889="H", "%0,5 üzerindedir", IF(Veriler!T6889&gt;0.1, "%10 sınırı aşılmıştır.", "Uygun"))))</f>
        <v>%0,5 üzerindedir</v>
      </c>
      <c r="O6889" s="116" t="str">
        <f t="shared" si="2173"/>
        <v xml:space="preserve"> </v>
      </c>
      <c r="P6889" s="117"/>
      <c r="Q6889" s="118"/>
      <c r="R6889" s="119" t="str">
        <f t="shared" si="2174"/>
        <v/>
      </c>
      <c r="S6889" s="133">
        <f>IFERROR(IF(M6889&lt;=0.005,IF(F6889="",L6889,0),IF(F6889&lt;&gt;"",0,IF(P6889="",0,IF(P6889="H",0,IF(Q6889&lt;Veriler!$G$2,L6889*Veriler!$G$2,L6889*Q6889)))))," ")</f>
        <v>0</v>
      </c>
      <c r="T6889" s="133">
        <f>IF(Veriler!T6889&lt;=0.1, S6889, IF(AND(Veriler!T6889&gt;0.1, F6889="", P6889="E"), IF(Q6889&gt;Veriler!$G$2, Q6889*S6889, IF(Q6889&lt;Veriler!$G$2, Veriler!$G$2*S6889, Q6889*S6889)), 0))</f>
        <v>0</v>
      </c>
      <c r="U6889" s="133" t="str">
        <f t="shared" si="2175"/>
        <v xml:space="preserve"> </v>
      </c>
      <c r="V6889" s="134" t="str">
        <f>IFERROR(IF(O6889="%10 sınırı aşılmıştır.",L6889-T6889,IFERROR(IF(F6889="",IF(S6889=1,0,IF(L6889-S6889=0,"",L6889-S6889)),IF(Veriler!M6889="",L6889,IF(L6889*Veriler!M6889=0,"",L6889*Veriler!M6889))),L6889)),0)</f>
        <v/>
      </c>
      <c r="W6889" s="146"/>
      <c r="X6889" s="146"/>
      <c r="Y6889" s="146"/>
    </row>
    <row r="6890" spans="1:25" s="99" customFormat="1" ht="54.75" customHeight="1" x14ac:dyDescent="0.25">
      <c r="A6890" s="96">
        <f t="shared" si="2176"/>
        <v>5076</v>
      </c>
      <c r="B6890" s="175"/>
      <c r="C6890" s="176"/>
      <c r="D6890" s="113"/>
      <c r="E6890" s="115"/>
      <c r="F6890" s="174"/>
      <c r="G6890" s="114" t="str">
        <f t="shared" si="2171"/>
        <v/>
      </c>
      <c r="H6890" s="115"/>
      <c r="I6890" s="115"/>
      <c r="J6890" s="115"/>
      <c r="K6890" s="115"/>
      <c r="L6890" s="133" t="str">
        <f t="shared" si="2172"/>
        <v/>
      </c>
      <c r="M6890" s="116" t="str">
        <f>IF(L6890="", "", L6890/Veriler!$X$1)</f>
        <v/>
      </c>
      <c r="N6890" s="116" t="str">
        <f>IF(F6890&lt;&gt;"", "İthal Girdi", IF(Veriler!T6890="", "", IF(Veriler!S6890="H", "%0,5 üzerindedir", IF(Veriler!T6890&gt;0.1, "%10 sınırı aşılmıştır.", "Uygun"))))</f>
        <v>%0,5 üzerindedir</v>
      </c>
      <c r="O6890" s="116" t="str">
        <f t="shared" si="2173"/>
        <v xml:space="preserve"> </v>
      </c>
      <c r="P6890" s="117"/>
      <c r="Q6890" s="118"/>
      <c r="R6890" s="119" t="str">
        <f t="shared" si="2174"/>
        <v/>
      </c>
      <c r="S6890" s="133">
        <f>IFERROR(IF(M6890&lt;=0.005,IF(F6890="",L6890,0),IF(F6890&lt;&gt;"",0,IF(P6890="",0,IF(P6890="H",0,IF(Q6890&lt;Veriler!$G$2,L6890*Veriler!$G$2,L6890*Q6890)))))," ")</f>
        <v>0</v>
      </c>
      <c r="T6890" s="133">
        <f>IF(Veriler!T6890&lt;=0.1, S6890, IF(AND(Veriler!T6890&gt;0.1, F6890="", P6890="E"), IF(Q6890&gt;Veriler!$G$2, Q6890*S6890, IF(Q6890&lt;Veriler!$G$2, Veriler!$G$2*S6890, Q6890*S6890)), 0))</f>
        <v>0</v>
      </c>
      <c r="U6890" s="133" t="str">
        <f t="shared" si="2175"/>
        <v xml:space="preserve"> </v>
      </c>
      <c r="V6890" s="134" t="str">
        <f>IFERROR(IF(O6890="%10 sınırı aşılmıştır.",L6890-T6890,IFERROR(IF(F6890="",IF(S6890=1,0,IF(L6890-S6890=0,"",L6890-S6890)),IF(Veriler!M6890="",L6890,IF(L6890*Veriler!M6890=0,"",L6890*Veriler!M6890))),L6890)),0)</f>
        <v/>
      </c>
      <c r="W6890" s="146"/>
      <c r="X6890" s="146"/>
      <c r="Y6890" s="146"/>
    </row>
    <row r="6891" spans="1:25" s="99" customFormat="1" ht="54.75" customHeight="1" x14ac:dyDescent="0.25">
      <c r="A6891" s="96">
        <f t="shared" si="2176"/>
        <v>5077</v>
      </c>
      <c r="B6891" s="175"/>
      <c r="C6891" s="176"/>
      <c r="D6891" s="113"/>
      <c r="E6891" s="115"/>
      <c r="F6891" s="174"/>
      <c r="G6891" s="114" t="str">
        <f t="shared" si="2171"/>
        <v/>
      </c>
      <c r="H6891" s="115"/>
      <c r="I6891" s="115"/>
      <c r="J6891" s="115"/>
      <c r="K6891" s="115"/>
      <c r="L6891" s="133" t="str">
        <f t="shared" si="2172"/>
        <v/>
      </c>
      <c r="M6891" s="116" t="str">
        <f>IF(L6891="", "", L6891/Veriler!$X$1)</f>
        <v/>
      </c>
      <c r="N6891" s="116" t="str">
        <f>IF(F6891&lt;&gt;"", "İthal Girdi", IF(Veriler!T6891="", "", IF(Veriler!S6891="H", "%0,5 üzerindedir", IF(Veriler!T6891&gt;0.1, "%10 sınırı aşılmıştır.", "Uygun"))))</f>
        <v>%0,5 üzerindedir</v>
      </c>
      <c r="O6891" s="116" t="str">
        <f t="shared" si="2173"/>
        <v xml:space="preserve"> </v>
      </c>
      <c r="P6891" s="117"/>
      <c r="Q6891" s="118"/>
      <c r="R6891" s="119" t="str">
        <f t="shared" si="2174"/>
        <v/>
      </c>
      <c r="S6891" s="133">
        <f>IFERROR(IF(M6891&lt;=0.005,IF(F6891="",L6891,0),IF(F6891&lt;&gt;"",0,IF(P6891="",0,IF(P6891="H",0,IF(Q6891&lt;Veriler!$G$2,L6891*Veriler!$G$2,L6891*Q6891)))))," ")</f>
        <v>0</v>
      </c>
      <c r="T6891" s="133">
        <f>IF(Veriler!T6891&lt;=0.1, S6891, IF(AND(Veriler!T6891&gt;0.1, F6891="", P6891="E"), IF(Q6891&gt;Veriler!$G$2, Q6891*S6891, IF(Q6891&lt;Veriler!$G$2, Veriler!$G$2*S6891, Q6891*S6891)), 0))</f>
        <v>0</v>
      </c>
      <c r="U6891" s="133" t="str">
        <f t="shared" si="2175"/>
        <v xml:space="preserve"> </v>
      </c>
      <c r="V6891" s="134" t="str">
        <f>IFERROR(IF(O6891="%10 sınırı aşılmıştır.",L6891-T6891,IFERROR(IF(F6891="",IF(S6891=1,0,IF(L6891-S6891=0,"",L6891-S6891)),IF(Veriler!M6891="",L6891,IF(L6891*Veriler!M6891=0,"",L6891*Veriler!M6891))),L6891)),0)</f>
        <v/>
      </c>
      <c r="W6891" s="146"/>
      <c r="X6891" s="146"/>
      <c r="Y6891" s="146"/>
    </row>
    <row r="6892" spans="1:25" s="99" customFormat="1" ht="54.75" customHeight="1" x14ac:dyDescent="0.25">
      <c r="A6892" s="96">
        <f t="shared" si="2176"/>
        <v>5078</v>
      </c>
      <c r="B6892" s="175"/>
      <c r="C6892" s="176"/>
      <c r="D6892" s="113"/>
      <c r="E6892" s="115"/>
      <c r="F6892" s="174"/>
      <c r="G6892" s="114" t="str">
        <f t="shared" si="2171"/>
        <v/>
      </c>
      <c r="H6892" s="115"/>
      <c r="I6892" s="115"/>
      <c r="J6892" s="115"/>
      <c r="K6892" s="115"/>
      <c r="L6892" s="133" t="str">
        <f t="shared" si="2172"/>
        <v/>
      </c>
      <c r="M6892" s="116" t="str">
        <f>IF(L6892="", "", L6892/Veriler!$X$1)</f>
        <v/>
      </c>
      <c r="N6892" s="116" t="str">
        <f>IF(F6892&lt;&gt;"", "İthal Girdi", IF(Veriler!T6892="", "", IF(Veriler!S6892="H", "%0,5 üzerindedir", IF(Veriler!T6892&gt;0.1, "%10 sınırı aşılmıştır.", "Uygun"))))</f>
        <v>%0,5 üzerindedir</v>
      </c>
      <c r="O6892" s="116" t="str">
        <f t="shared" si="2173"/>
        <v xml:space="preserve"> </v>
      </c>
      <c r="P6892" s="117"/>
      <c r="Q6892" s="118"/>
      <c r="R6892" s="119" t="str">
        <f t="shared" si="2174"/>
        <v/>
      </c>
      <c r="S6892" s="133">
        <f>IFERROR(IF(M6892&lt;=0.005,IF(F6892="",L6892,0),IF(F6892&lt;&gt;"",0,IF(P6892="",0,IF(P6892="H",0,IF(Q6892&lt;Veriler!$G$2,L6892*Veriler!$G$2,L6892*Q6892)))))," ")</f>
        <v>0</v>
      </c>
      <c r="T6892" s="133">
        <f>IF(Veriler!T6892&lt;=0.1, S6892, IF(AND(Veriler!T6892&gt;0.1, F6892="", P6892="E"), IF(Q6892&gt;Veriler!$G$2, Q6892*S6892, IF(Q6892&lt;Veriler!$G$2, Veriler!$G$2*S6892, Q6892*S6892)), 0))</f>
        <v>0</v>
      </c>
      <c r="U6892" s="133" t="str">
        <f t="shared" si="2175"/>
        <v xml:space="preserve"> </v>
      </c>
      <c r="V6892" s="134" t="str">
        <f>IFERROR(IF(O6892="%10 sınırı aşılmıştır.",L6892-T6892,IFERROR(IF(F6892="",IF(S6892=1,0,IF(L6892-S6892=0,"",L6892-S6892)),IF(Veriler!M6892="",L6892,IF(L6892*Veriler!M6892=0,"",L6892*Veriler!M6892))),L6892)),0)</f>
        <v/>
      </c>
      <c r="W6892" s="146"/>
      <c r="X6892" s="146"/>
      <c r="Y6892" s="146"/>
    </row>
    <row r="6893" spans="1:25" s="99" customFormat="1" ht="54.75" customHeight="1" x14ac:dyDescent="0.25">
      <c r="A6893" s="96">
        <f t="shared" si="2176"/>
        <v>5079</v>
      </c>
      <c r="B6893" s="175"/>
      <c r="C6893" s="176"/>
      <c r="D6893" s="113"/>
      <c r="E6893" s="115"/>
      <c r="F6893" s="174"/>
      <c r="G6893" s="114" t="str">
        <f t="shared" si="2171"/>
        <v/>
      </c>
      <c r="H6893" s="115"/>
      <c r="I6893" s="115"/>
      <c r="J6893" s="115"/>
      <c r="K6893" s="115"/>
      <c r="L6893" s="133" t="str">
        <f t="shared" si="2172"/>
        <v/>
      </c>
      <c r="M6893" s="116" t="str">
        <f>IF(L6893="", "", L6893/Veriler!$X$1)</f>
        <v/>
      </c>
      <c r="N6893" s="116" t="str">
        <f>IF(F6893&lt;&gt;"", "İthal Girdi", IF(Veriler!T6893="", "", IF(Veriler!S6893="H", "%0,5 üzerindedir", IF(Veriler!T6893&gt;0.1, "%10 sınırı aşılmıştır.", "Uygun"))))</f>
        <v>%0,5 üzerindedir</v>
      </c>
      <c r="O6893" s="116" t="str">
        <f t="shared" si="2173"/>
        <v xml:space="preserve"> </v>
      </c>
      <c r="P6893" s="117"/>
      <c r="Q6893" s="118"/>
      <c r="R6893" s="119" t="str">
        <f t="shared" si="2174"/>
        <v/>
      </c>
      <c r="S6893" s="133">
        <f>IFERROR(IF(M6893&lt;=0.005,IF(F6893="",L6893,0),IF(F6893&lt;&gt;"",0,IF(P6893="",0,IF(P6893="H",0,IF(Q6893&lt;Veriler!$G$2,L6893*Veriler!$G$2,L6893*Q6893)))))," ")</f>
        <v>0</v>
      </c>
      <c r="T6893" s="133">
        <f>IF(Veriler!T6893&lt;=0.1, S6893, IF(AND(Veriler!T6893&gt;0.1, F6893="", P6893="E"), IF(Q6893&gt;Veriler!$G$2, Q6893*S6893, IF(Q6893&lt;Veriler!$G$2, Veriler!$G$2*S6893, Q6893*S6893)), 0))</f>
        <v>0</v>
      </c>
      <c r="U6893" s="133" t="str">
        <f t="shared" si="2175"/>
        <v xml:space="preserve"> </v>
      </c>
      <c r="V6893" s="134" t="str">
        <f>IFERROR(IF(O6893="%10 sınırı aşılmıştır.",L6893-T6893,IFERROR(IF(F6893="",IF(S6893=1,0,IF(L6893-S6893=0,"",L6893-S6893)),IF(Veriler!M6893="",L6893,IF(L6893*Veriler!M6893=0,"",L6893*Veriler!M6893))),L6893)),0)</f>
        <v/>
      </c>
      <c r="W6893" s="146"/>
      <c r="X6893" s="146"/>
      <c r="Y6893" s="146"/>
    </row>
    <row r="6894" spans="1:25" s="99" customFormat="1" ht="54.75" customHeight="1" x14ac:dyDescent="0.25">
      <c r="A6894" s="96">
        <f t="shared" si="2176"/>
        <v>5080</v>
      </c>
      <c r="B6894" s="175"/>
      <c r="C6894" s="176"/>
      <c r="D6894" s="113"/>
      <c r="E6894" s="115"/>
      <c r="F6894" s="174"/>
      <c r="G6894" s="114" t="str">
        <f t="shared" si="2171"/>
        <v/>
      </c>
      <c r="H6894" s="115"/>
      <c r="I6894" s="115"/>
      <c r="J6894" s="115"/>
      <c r="K6894" s="115"/>
      <c r="L6894" s="133" t="str">
        <f t="shared" si="2172"/>
        <v/>
      </c>
      <c r="M6894" s="116" t="str">
        <f>IF(L6894="", "", L6894/Veriler!$X$1)</f>
        <v/>
      </c>
      <c r="N6894" s="116" t="str">
        <f>IF(F6894&lt;&gt;"", "İthal Girdi", IF(Veriler!T6894="", "", IF(Veriler!S6894="H", "%0,5 üzerindedir", IF(Veriler!T6894&gt;0.1, "%10 sınırı aşılmıştır.", "Uygun"))))</f>
        <v>%0,5 üzerindedir</v>
      </c>
      <c r="O6894" s="116" t="str">
        <f t="shared" si="2173"/>
        <v xml:space="preserve"> </v>
      </c>
      <c r="P6894" s="117"/>
      <c r="Q6894" s="118"/>
      <c r="R6894" s="119" t="str">
        <f t="shared" si="2174"/>
        <v/>
      </c>
      <c r="S6894" s="133">
        <f>IFERROR(IF(M6894&lt;=0.005,IF(F6894="",L6894,0),IF(F6894&lt;&gt;"",0,IF(P6894="",0,IF(P6894="H",0,IF(Q6894&lt;Veriler!$G$2,L6894*Veriler!$G$2,L6894*Q6894)))))," ")</f>
        <v>0</v>
      </c>
      <c r="T6894" s="133">
        <f>IF(Veriler!T6894&lt;=0.1, S6894, IF(AND(Veriler!T6894&gt;0.1, F6894="", P6894="E"), IF(Q6894&gt;Veriler!$G$2, Q6894*S6894, IF(Q6894&lt;Veriler!$G$2, Veriler!$G$2*S6894, Q6894*S6894)), 0))</f>
        <v>0</v>
      </c>
      <c r="U6894" s="133" t="str">
        <f t="shared" si="2175"/>
        <v xml:space="preserve"> </v>
      </c>
      <c r="V6894" s="134" t="str">
        <f>IFERROR(IF(O6894="%10 sınırı aşılmıştır.",L6894-T6894,IFERROR(IF(F6894="",IF(S6894=1,0,IF(L6894-S6894=0,"",L6894-S6894)),IF(Veriler!M6894="",L6894,IF(L6894*Veriler!M6894=0,"",L6894*Veriler!M6894))),L6894)),0)</f>
        <v/>
      </c>
      <c r="W6894" s="146"/>
      <c r="X6894" s="146"/>
      <c r="Y6894" s="146"/>
    </row>
    <row r="6895" spans="1:25" s="99" customFormat="1" ht="54.75" customHeight="1" x14ac:dyDescent="0.25">
      <c r="A6895" s="96">
        <f t="shared" si="2176"/>
        <v>5081</v>
      </c>
      <c r="B6895" s="175"/>
      <c r="C6895" s="176"/>
      <c r="D6895" s="113"/>
      <c r="E6895" s="115"/>
      <c r="F6895" s="174"/>
      <c r="G6895" s="114" t="str">
        <f t="shared" si="2171"/>
        <v/>
      </c>
      <c r="H6895" s="115"/>
      <c r="I6895" s="115"/>
      <c r="J6895" s="115"/>
      <c r="K6895" s="115"/>
      <c r="L6895" s="133" t="str">
        <f t="shared" si="2172"/>
        <v/>
      </c>
      <c r="M6895" s="116" t="str">
        <f>IF(L6895="", "", L6895/Veriler!$X$1)</f>
        <v/>
      </c>
      <c r="N6895" s="116" t="str">
        <f>IF(F6895&lt;&gt;"", "İthal Girdi", IF(Veriler!T6895="", "", IF(Veriler!S6895="H", "%0,5 üzerindedir", IF(Veriler!T6895&gt;0.1, "%10 sınırı aşılmıştır.", "Uygun"))))</f>
        <v>%0,5 üzerindedir</v>
      </c>
      <c r="O6895" s="116" t="str">
        <f t="shared" si="2173"/>
        <v xml:space="preserve"> </v>
      </c>
      <c r="P6895" s="117"/>
      <c r="Q6895" s="118"/>
      <c r="R6895" s="119" t="str">
        <f t="shared" si="2174"/>
        <v/>
      </c>
      <c r="S6895" s="133">
        <f>IFERROR(IF(M6895&lt;=0.005,IF(F6895="",L6895,0),IF(F6895&lt;&gt;"",0,IF(P6895="",0,IF(P6895="H",0,IF(Q6895&lt;Veriler!$G$2,L6895*Veriler!$G$2,L6895*Q6895)))))," ")</f>
        <v>0</v>
      </c>
      <c r="T6895" s="133">
        <f>IF(Veriler!T6895&lt;=0.1, S6895, IF(AND(Veriler!T6895&gt;0.1, F6895="", P6895="E"), IF(Q6895&gt;Veriler!$G$2, Q6895*S6895, IF(Q6895&lt;Veriler!$G$2, Veriler!$G$2*S6895, Q6895*S6895)), 0))</f>
        <v>0</v>
      </c>
      <c r="U6895" s="133" t="str">
        <f t="shared" si="2175"/>
        <v xml:space="preserve"> </v>
      </c>
      <c r="V6895" s="134" t="str">
        <f>IFERROR(IF(O6895="%10 sınırı aşılmıştır.",L6895-T6895,IFERROR(IF(F6895="",IF(S6895=1,0,IF(L6895-S6895=0,"",L6895-S6895)),IF(Veriler!M6895="",L6895,IF(L6895*Veriler!M6895=0,"",L6895*Veriler!M6895))),L6895)),0)</f>
        <v/>
      </c>
      <c r="W6895" s="146"/>
      <c r="X6895" s="146"/>
      <c r="Y6895" s="146"/>
    </row>
    <row r="6896" spans="1:25" s="99" customFormat="1" ht="54.75" customHeight="1" x14ac:dyDescent="0.25">
      <c r="A6896" s="96">
        <f t="shared" si="2176"/>
        <v>5082</v>
      </c>
      <c r="B6896" s="175"/>
      <c r="C6896" s="176"/>
      <c r="D6896" s="113"/>
      <c r="E6896" s="115"/>
      <c r="F6896" s="174"/>
      <c r="G6896" s="114" t="str">
        <f t="shared" si="2171"/>
        <v/>
      </c>
      <c r="H6896" s="115"/>
      <c r="I6896" s="115"/>
      <c r="J6896" s="115"/>
      <c r="K6896" s="115"/>
      <c r="L6896" s="133" t="str">
        <f t="shared" si="2172"/>
        <v/>
      </c>
      <c r="M6896" s="116" t="str">
        <f>IF(L6896="", "", L6896/Veriler!$X$1)</f>
        <v/>
      </c>
      <c r="N6896" s="116" t="str">
        <f>IF(F6896&lt;&gt;"", "İthal Girdi", IF(Veriler!T6896="", "", IF(Veriler!S6896="H", "%0,5 üzerindedir", IF(Veriler!T6896&gt;0.1, "%10 sınırı aşılmıştır.", "Uygun"))))</f>
        <v>%0,5 üzerindedir</v>
      </c>
      <c r="O6896" s="116" t="str">
        <f t="shared" si="2173"/>
        <v xml:space="preserve"> </v>
      </c>
      <c r="P6896" s="117"/>
      <c r="Q6896" s="118"/>
      <c r="R6896" s="119" t="str">
        <f t="shared" si="2174"/>
        <v/>
      </c>
      <c r="S6896" s="133">
        <f>IFERROR(IF(M6896&lt;=0.005,IF(F6896="",L6896,0),IF(F6896&lt;&gt;"",0,IF(P6896="",0,IF(P6896="H",0,IF(Q6896&lt;Veriler!$G$2,L6896*Veriler!$G$2,L6896*Q6896)))))," ")</f>
        <v>0</v>
      </c>
      <c r="T6896" s="133">
        <f>IF(Veriler!T6896&lt;=0.1, S6896, IF(AND(Veriler!T6896&gt;0.1, F6896="", P6896="E"), IF(Q6896&gt;Veriler!$G$2, Q6896*S6896, IF(Q6896&lt;Veriler!$G$2, Veriler!$G$2*S6896, Q6896*S6896)), 0))</f>
        <v>0</v>
      </c>
      <c r="U6896" s="133" t="str">
        <f t="shared" si="2175"/>
        <v xml:space="preserve"> </v>
      </c>
      <c r="V6896" s="134" t="str">
        <f>IFERROR(IF(O6896="%10 sınırı aşılmıştır.",L6896-T6896,IFERROR(IF(F6896="",IF(S6896=1,0,IF(L6896-S6896=0,"",L6896-S6896)),IF(Veriler!M6896="",L6896,IF(L6896*Veriler!M6896=0,"",L6896*Veriler!M6896))),L6896)),0)</f>
        <v/>
      </c>
      <c r="W6896" s="146"/>
      <c r="X6896" s="146"/>
      <c r="Y6896" s="146"/>
    </row>
    <row r="6897" spans="1:25" s="99" customFormat="1" ht="36" hidden="1" customHeight="1" x14ac:dyDescent="0.25">
      <c r="A6897" s="101"/>
      <c r="B6897" s="191" t="s">
        <v>16</v>
      </c>
      <c r="C6897" s="176"/>
      <c r="D6897" s="120"/>
      <c r="E6897" s="171"/>
      <c r="F6897" s="172"/>
      <c r="G6897" s="121"/>
      <c r="H6897" s="115"/>
      <c r="I6897" s="115"/>
      <c r="J6897" s="115"/>
      <c r="K6897" s="115"/>
      <c r="L6897" s="121"/>
      <c r="M6897" s="121"/>
      <c r="N6897" s="121"/>
      <c r="O6897" s="121"/>
      <c r="P6897" s="120"/>
      <c r="Q6897" s="120"/>
      <c r="R6897" s="183"/>
      <c r="S6897" s="184"/>
      <c r="T6897" s="121"/>
      <c r="U6897" s="121"/>
      <c r="V6897" s="121"/>
      <c r="W6897" s="146"/>
      <c r="X6897" s="146"/>
      <c r="Y6897" s="146"/>
    </row>
    <row r="6898" spans="1:25" s="99" customFormat="1" ht="54.75" customHeight="1" x14ac:dyDescent="0.25">
      <c r="A6898" s="96">
        <f>A6896+1</f>
        <v>5083</v>
      </c>
      <c r="B6898" s="175"/>
      <c r="C6898" s="176"/>
      <c r="D6898" s="113"/>
      <c r="E6898" s="115"/>
      <c r="F6898" s="174"/>
      <c r="G6898" s="114" t="str">
        <f t="shared" ref="G6898:G6911" si="2177">IF(AND(F6898&lt;&gt;"",V6898&lt;&gt;"",L6898&lt;&gt;0),V6898/L6898,"")</f>
        <v/>
      </c>
      <c r="H6898" s="115"/>
      <c r="I6898" s="115"/>
      <c r="J6898" s="115"/>
      <c r="K6898" s="115"/>
      <c r="L6898" s="133" t="str">
        <f t="shared" ref="L6898:L6911" si="2178">IF(AND(H6898&lt;&gt;0, J6898&lt;&gt;0, K6898&lt;&gt;0), H6898*J6898*K6898, "")</f>
        <v/>
      </c>
      <c r="M6898" s="116" t="str">
        <f>IF(L6898="", "", L6898/Veriler!$X$1)</f>
        <v/>
      </c>
      <c r="N6898" s="116" t="str">
        <f>IF(F6898&lt;&gt;"", "İthal Girdi", IF(Veriler!T6898="", "", IF(Veriler!S6898="H", "%0,5 üzerindedir", IF(Veriler!T6898&gt;0.1, "%10 sınırı aşılmıştır.", "Uygun"))))</f>
        <v>%0,5 üzerindedir</v>
      </c>
      <c r="O6898" s="116" t="str">
        <f t="shared" ref="O6898:O6911" si="2179">IF(M6898=""," ",N6898)</f>
        <v xml:space="preserve"> </v>
      </c>
      <c r="P6898" s="117"/>
      <c r="Q6898" s="118"/>
      <c r="R6898" s="119" t="str">
        <f t="shared" ref="R6898:R6911" si="2180">IFERROR(IF(AND(T6898&lt;&gt;"",L6898&lt;&gt;"",L6898&lt;&gt;0,T6898&lt;&gt;0),T6898/L6898,"")," ")</f>
        <v/>
      </c>
      <c r="S6898" s="133">
        <f>IFERROR(IF(M6898&lt;=0.005,IF(F6898="",L6898,0),IF(F6898&lt;&gt;"",0,IF(P6898="",0,IF(P6898="H",0,IF(Q6898&lt;Veriler!$G$2,L6898*Veriler!$G$2,L6898*Q6898)))))," ")</f>
        <v>0</v>
      </c>
      <c r="T6898" s="133">
        <f>IF(Veriler!T6898&lt;=0.1, S6898, IF(AND(Veriler!T6898&gt;0.1, F6898="", P6898="E"), IF(Q6898&gt;Veriler!$G$2, Q6898*S6898, IF(Q6898&lt;Veriler!$G$2, Veriler!$G$2*S6898, Q6898*S6898)), 0))</f>
        <v>0</v>
      </c>
      <c r="U6898" s="133" t="str">
        <f t="shared" ref="U6898:U6911" si="2181">IF(T6898=0," ",T6898)</f>
        <v xml:space="preserve"> </v>
      </c>
      <c r="V6898" s="134" t="str">
        <f>IFERROR(IF(O6898="%10 sınırı aşılmıştır.",L6898-T6898,IFERROR(IF(F6898="",IF(S6898=1,0,IF(L6898-S6898=0,"",L6898-S6898)),IF(Veriler!M6898="",L6898,IF(L6898*Veriler!M6898=0,"",L6898*Veriler!M6898))),L6898)),0)</f>
        <v/>
      </c>
      <c r="W6898" s="146"/>
      <c r="X6898" s="146"/>
      <c r="Y6898" s="146"/>
    </row>
    <row r="6899" spans="1:25" s="99" customFormat="1" ht="54.75" customHeight="1" x14ac:dyDescent="0.25">
      <c r="A6899" s="96">
        <f t="shared" ref="A6899:A6911" si="2182">A6898+1</f>
        <v>5084</v>
      </c>
      <c r="B6899" s="175"/>
      <c r="C6899" s="176"/>
      <c r="D6899" s="113"/>
      <c r="E6899" s="115"/>
      <c r="F6899" s="174"/>
      <c r="G6899" s="114" t="str">
        <f t="shared" si="2177"/>
        <v/>
      </c>
      <c r="H6899" s="115"/>
      <c r="I6899" s="115"/>
      <c r="J6899" s="115"/>
      <c r="K6899" s="115"/>
      <c r="L6899" s="133" t="str">
        <f t="shared" si="2178"/>
        <v/>
      </c>
      <c r="M6899" s="116" t="str">
        <f>IF(L6899="", "", L6899/Veriler!$X$1)</f>
        <v/>
      </c>
      <c r="N6899" s="116" t="str">
        <f>IF(F6899&lt;&gt;"", "İthal Girdi", IF(Veriler!T6899="", "", IF(Veriler!S6899="H", "%0,5 üzerindedir", IF(Veriler!T6899&gt;0.1, "%10 sınırı aşılmıştır.", "Uygun"))))</f>
        <v>%0,5 üzerindedir</v>
      </c>
      <c r="O6899" s="116" t="str">
        <f t="shared" si="2179"/>
        <v xml:space="preserve"> </v>
      </c>
      <c r="P6899" s="117"/>
      <c r="Q6899" s="118"/>
      <c r="R6899" s="119" t="str">
        <f t="shared" si="2180"/>
        <v/>
      </c>
      <c r="S6899" s="133">
        <f>IFERROR(IF(M6899&lt;=0.005,IF(F6899="",L6899,0),IF(F6899&lt;&gt;"",0,IF(P6899="",0,IF(P6899="H",0,IF(Q6899&lt;Veriler!$G$2,L6899*Veriler!$G$2,L6899*Q6899)))))," ")</f>
        <v>0</v>
      </c>
      <c r="T6899" s="133">
        <f>IF(Veriler!T6899&lt;=0.1, S6899, IF(AND(Veriler!T6899&gt;0.1, F6899="", P6899="E"), IF(Q6899&gt;Veriler!$G$2, Q6899*S6899, IF(Q6899&lt;Veriler!$G$2, Veriler!$G$2*S6899, Q6899*S6899)), 0))</f>
        <v>0</v>
      </c>
      <c r="U6899" s="133" t="str">
        <f t="shared" si="2181"/>
        <v xml:space="preserve"> </v>
      </c>
      <c r="V6899" s="134" t="str">
        <f>IFERROR(IF(O6899="%10 sınırı aşılmıştır.",L6899-T6899,IFERROR(IF(F6899="",IF(S6899=1,0,IF(L6899-S6899=0,"",L6899-S6899)),IF(Veriler!M6899="",L6899,IF(L6899*Veriler!M6899=0,"",L6899*Veriler!M6899))),L6899)),0)</f>
        <v/>
      </c>
      <c r="W6899" s="146"/>
      <c r="X6899" s="146"/>
      <c r="Y6899" s="146"/>
    </row>
    <row r="6900" spans="1:25" s="99" customFormat="1" ht="54.75" customHeight="1" x14ac:dyDescent="0.25">
      <c r="A6900" s="96">
        <f t="shared" si="2182"/>
        <v>5085</v>
      </c>
      <c r="B6900" s="175"/>
      <c r="C6900" s="176"/>
      <c r="D6900" s="113"/>
      <c r="E6900" s="115"/>
      <c r="F6900" s="174"/>
      <c r="G6900" s="114" t="str">
        <f t="shared" si="2177"/>
        <v/>
      </c>
      <c r="H6900" s="115"/>
      <c r="I6900" s="115"/>
      <c r="J6900" s="115"/>
      <c r="K6900" s="115"/>
      <c r="L6900" s="133" t="str">
        <f t="shared" si="2178"/>
        <v/>
      </c>
      <c r="M6900" s="116" t="str">
        <f>IF(L6900="", "", L6900/Veriler!$X$1)</f>
        <v/>
      </c>
      <c r="N6900" s="116" t="str">
        <f>IF(F6900&lt;&gt;"", "İthal Girdi", IF(Veriler!T6900="", "", IF(Veriler!S6900="H", "%0,5 üzerindedir", IF(Veriler!T6900&gt;0.1, "%10 sınırı aşılmıştır.", "Uygun"))))</f>
        <v>%0,5 üzerindedir</v>
      </c>
      <c r="O6900" s="116" t="str">
        <f t="shared" si="2179"/>
        <v xml:space="preserve"> </v>
      </c>
      <c r="P6900" s="117"/>
      <c r="Q6900" s="118"/>
      <c r="R6900" s="119" t="str">
        <f t="shared" si="2180"/>
        <v/>
      </c>
      <c r="S6900" s="133">
        <f>IFERROR(IF(M6900&lt;=0.005,IF(F6900="",L6900,0),IF(F6900&lt;&gt;"",0,IF(P6900="",0,IF(P6900="H",0,IF(Q6900&lt;Veriler!$G$2,L6900*Veriler!$G$2,L6900*Q6900)))))," ")</f>
        <v>0</v>
      </c>
      <c r="T6900" s="133">
        <f>IF(Veriler!T6900&lt;=0.1, S6900, IF(AND(Veriler!T6900&gt;0.1, F6900="", P6900="E"), IF(Q6900&gt;Veriler!$G$2, Q6900*S6900, IF(Q6900&lt;Veriler!$G$2, Veriler!$G$2*S6900, Q6900*S6900)), 0))</f>
        <v>0</v>
      </c>
      <c r="U6900" s="133" t="str">
        <f t="shared" si="2181"/>
        <v xml:space="preserve"> </v>
      </c>
      <c r="V6900" s="134" t="str">
        <f>IFERROR(IF(O6900="%10 sınırı aşılmıştır.",L6900-T6900,IFERROR(IF(F6900="",IF(S6900=1,0,IF(L6900-S6900=0,"",L6900-S6900)),IF(Veriler!M6900="",L6900,IF(L6900*Veriler!M6900=0,"",L6900*Veriler!M6900))),L6900)),0)</f>
        <v/>
      </c>
      <c r="W6900" s="146"/>
      <c r="X6900" s="146"/>
      <c r="Y6900" s="146"/>
    </row>
    <row r="6901" spans="1:25" s="99" customFormat="1" ht="54.75" customHeight="1" x14ac:dyDescent="0.25">
      <c r="A6901" s="96">
        <f t="shared" si="2182"/>
        <v>5086</v>
      </c>
      <c r="B6901" s="175"/>
      <c r="C6901" s="176"/>
      <c r="D6901" s="113"/>
      <c r="E6901" s="115"/>
      <c r="F6901" s="174"/>
      <c r="G6901" s="114" t="str">
        <f t="shared" si="2177"/>
        <v/>
      </c>
      <c r="H6901" s="115"/>
      <c r="I6901" s="115"/>
      <c r="J6901" s="115"/>
      <c r="K6901" s="115"/>
      <c r="L6901" s="133" t="str">
        <f t="shared" si="2178"/>
        <v/>
      </c>
      <c r="M6901" s="116" t="str">
        <f>IF(L6901="", "", L6901/Veriler!$X$1)</f>
        <v/>
      </c>
      <c r="N6901" s="116" t="str">
        <f>IF(F6901&lt;&gt;"", "İthal Girdi", IF(Veriler!T6901="", "", IF(Veriler!S6901="H", "%0,5 üzerindedir", IF(Veriler!T6901&gt;0.1, "%10 sınırı aşılmıştır.", "Uygun"))))</f>
        <v>%0,5 üzerindedir</v>
      </c>
      <c r="O6901" s="116" t="str">
        <f t="shared" si="2179"/>
        <v xml:space="preserve"> </v>
      </c>
      <c r="P6901" s="117"/>
      <c r="Q6901" s="118"/>
      <c r="R6901" s="119" t="str">
        <f t="shared" si="2180"/>
        <v/>
      </c>
      <c r="S6901" s="133">
        <f>IFERROR(IF(M6901&lt;=0.005,IF(F6901="",L6901,0),IF(F6901&lt;&gt;"",0,IF(P6901="",0,IF(P6901="H",0,IF(Q6901&lt;Veriler!$G$2,L6901*Veriler!$G$2,L6901*Q6901)))))," ")</f>
        <v>0</v>
      </c>
      <c r="T6901" s="133">
        <f>IF(Veriler!T6901&lt;=0.1, S6901, IF(AND(Veriler!T6901&gt;0.1, F6901="", P6901="E"), IF(Q6901&gt;Veriler!$G$2, Q6901*S6901, IF(Q6901&lt;Veriler!$G$2, Veriler!$G$2*S6901, Q6901*S6901)), 0))</f>
        <v>0</v>
      </c>
      <c r="U6901" s="133" t="str">
        <f t="shared" si="2181"/>
        <v xml:space="preserve"> </v>
      </c>
      <c r="V6901" s="134" t="str">
        <f>IFERROR(IF(O6901="%10 sınırı aşılmıştır.",L6901-T6901,IFERROR(IF(F6901="",IF(S6901=1,0,IF(L6901-S6901=0,"",L6901-S6901)),IF(Veriler!M6901="",L6901,IF(L6901*Veriler!M6901=0,"",L6901*Veriler!M6901))),L6901)),0)</f>
        <v/>
      </c>
      <c r="W6901" s="146"/>
      <c r="X6901" s="146"/>
      <c r="Y6901" s="146"/>
    </row>
    <row r="6902" spans="1:25" s="99" customFormat="1" ht="54.75" customHeight="1" x14ac:dyDescent="0.25">
      <c r="A6902" s="96">
        <f t="shared" si="2182"/>
        <v>5087</v>
      </c>
      <c r="B6902" s="175"/>
      <c r="C6902" s="176"/>
      <c r="D6902" s="113"/>
      <c r="E6902" s="115"/>
      <c r="F6902" s="174"/>
      <c r="G6902" s="114" t="str">
        <f t="shared" si="2177"/>
        <v/>
      </c>
      <c r="H6902" s="115"/>
      <c r="I6902" s="115"/>
      <c r="J6902" s="115"/>
      <c r="K6902" s="115"/>
      <c r="L6902" s="133" t="str">
        <f t="shared" si="2178"/>
        <v/>
      </c>
      <c r="M6902" s="116" t="str">
        <f>IF(L6902="", "", L6902/Veriler!$X$1)</f>
        <v/>
      </c>
      <c r="N6902" s="116" t="str">
        <f>IF(F6902&lt;&gt;"", "İthal Girdi", IF(Veriler!T6902="", "", IF(Veriler!S6902="H", "%0,5 üzerindedir", IF(Veriler!T6902&gt;0.1, "%10 sınırı aşılmıştır.", "Uygun"))))</f>
        <v>%0,5 üzerindedir</v>
      </c>
      <c r="O6902" s="116" t="str">
        <f t="shared" si="2179"/>
        <v xml:space="preserve"> </v>
      </c>
      <c r="P6902" s="117"/>
      <c r="Q6902" s="118"/>
      <c r="R6902" s="119" t="str">
        <f t="shared" si="2180"/>
        <v/>
      </c>
      <c r="S6902" s="133">
        <f>IFERROR(IF(M6902&lt;=0.005,IF(F6902="",L6902,0),IF(F6902&lt;&gt;"",0,IF(P6902="",0,IF(P6902="H",0,IF(Q6902&lt;Veriler!$G$2,L6902*Veriler!$G$2,L6902*Q6902)))))," ")</f>
        <v>0</v>
      </c>
      <c r="T6902" s="133">
        <f>IF(Veriler!T6902&lt;=0.1, S6902, IF(AND(Veriler!T6902&gt;0.1, F6902="", P6902="E"), IF(Q6902&gt;Veriler!$G$2, Q6902*S6902, IF(Q6902&lt;Veriler!$G$2, Veriler!$G$2*S6902, Q6902*S6902)), 0))</f>
        <v>0</v>
      </c>
      <c r="U6902" s="133" t="str">
        <f t="shared" si="2181"/>
        <v xml:space="preserve"> </v>
      </c>
      <c r="V6902" s="134" t="str">
        <f>IFERROR(IF(O6902="%10 sınırı aşılmıştır.",L6902-T6902,IFERROR(IF(F6902="",IF(S6902=1,0,IF(L6902-S6902=0,"",L6902-S6902)),IF(Veriler!M6902="",L6902,IF(L6902*Veriler!M6902=0,"",L6902*Veriler!M6902))),L6902)),0)</f>
        <v/>
      </c>
      <c r="W6902" s="146"/>
      <c r="X6902" s="146"/>
      <c r="Y6902" s="146"/>
    </row>
    <row r="6903" spans="1:25" s="99" customFormat="1" ht="54.75" customHeight="1" x14ac:dyDescent="0.25">
      <c r="A6903" s="96">
        <f t="shared" si="2182"/>
        <v>5088</v>
      </c>
      <c r="B6903" s="175"/>
      <c r="C6903" s="176"/>
      <c r="D6903" s="113"/>
      <c r="E6903" s="115"/>
      <c r="F6903" s="174"/>
      <c r="G6903" s="114" t="str">
        <f t="shared" si="2177"/>
        <v/>
      </c>
      <c r="H6903" s="115"/>
      <c r="I6903" s="115"/>
      <c r="J6903" s="115"/>
      <c r="K6903" s="115"/>
      <c r="L6903" s="133" t="str">
        <f t="shared" si="2178"/>
        <v/>
      </c>
      <c r="M6903" s="116" t="str">
        <f>IF(L6903="", "", L6903/Veriler!$X$1)</f>
        <v/>
      </c>
      <c r="N6903" s="116" t="str">
        <f>IF(F6903&lt;&gt;"", "İthal Girdi", IF(Veriler!T6903="", "", IF(Veriler!S6903="H", "%0,5 üzerindedir", IF(Veriler!T6903&gt;0.1, "%10 sınırı aşılmıştır.", "Uygun"))))</f>
        <v>%0,5 üzerindedir</v>
      </c>
      <c r="O6903" s="116" t="str">
        <f t="shared" si="2179"/>
        <v xml:space="preserve"> </v>
      </c>
      <c r="P6903" s="117"/>
      <c r="Q6903" s="118"/>
      <c r="R6903" s="119" t="str">
        <f t="shared" si="2180"/>
        <v/>
      </c>
      <c r="S6903" s="133">
        <f>IFERROR(IF(M6903&lt;=0.005,IF(F6903="",L6903,0),IF(F6903&lt;&gt;"",0,IF(P6903="",0,IF(P6903="H",0,IF(Q6903&lt;Veriler!$G$2,L6903*Veriler!$G$2,L6903*Q6903)))))," ")</f>
        <v>0</v>
      </c>
      <c r="T6903" s="133">
        <f>IF(Veriler!T6903&lt;=0.1, S6903, IF(AND(Veriler!T6903&gt;0.1, F6903="", P6903="E"), IF(Q6903&gt;Veriler!$G$2, Q6903*S6903, IF(Q6903&lt;Veriler!$G$2, Veriler!$G$2*S6903, Q6903*S6903)), 0))</f>
        <v>0</v>
      </c>
      <c r="U6903" s="133" t="str">
        <f t="shared" si="2181"/>
        <v xml:space="preserve"> </v>
      </c>
      <c r="V6903" s="134" t="str">
        <f>IFERROR(IF(O6903="%10 sınırı aşılmıştır.",L6903-T6903,IFERROR(IF(F6903="",IF(S6903=1,0,IF(L6903-S6903=0,"",L6903-S6903)),IF(Veriler!M6903="",L6903,IF(L6903*Veriler!M6903=0,"",L6903*Veriler!M6903))),L6903)),0)</f>
        <v/>
      </c>
      <c r="W6903" s="146"/>
      <c r="X6903" s="146"/>
      <c r="Y6903" s="146"/>
    </row>
    <row r="6904" spans="1:25" s="99" customFormat="1" ht="54.75" customHeight="1" x14ac:dyDescent="0.25">
      <c r="A6904" s="96">
        <f t="shared" si="2182"/>
        <v>5089</v>
      </c>
      <c r="B6904" s="175"/>
      <c r="C6904" s="176"/>
      <c r="D6904" s="113"/>
      <c r="E6904" s="115"/>
      <c r="F6904" s="174"/>
      <c r="G6904" s="114" t="str">
        <f t="shared" si="2177"/>
        <v/>
      </c>
      <c r="H6904" s="115"/>
      <c r="I6904" s="115"/>
      <c r="J6904" s="115"/>
      <c r="K6904" s="115"/>
      <c r="L6904" s="133" t="str">
        <f t="shared" si="2178"/>
        <v/>
      </c>
      <c r="M6904" s="116" t="str">
        <f>IF(L6904="", "", L6904/Veriler!$X$1)</f>
        <v/>
      </c>
      <c r="N6904" s="116" t="str">
        <f>IF(F6904&lt;&gt;"", "İthal Girdi", IF(Veriler!T6904="", "", IF(Veriler!S6904="H", "%0,5 üzerindedir", IF(Veriler!T6904&gt;0.1, "%10 sınırı aşılmıştır.", "Uygun"))))</f>
        <v>%0,5 üzerindedir</v>
      </c>
      <c r="O6904" s="116" t="str">
        <f t="shared" si="2179"/>
        <v xml:space="preserve"> </v>
      </c>
      <c r="P6904" s="117"/>
      <c r="Q6904" s="118"/>
      <c r="R6904" s="119" t="str">
        <f t="shared" si="2180"/>
        <v/>
      </c>
      <c r="S6904" s="133">
        <f>IFERROR(IF(M6904&lt;=0.005,IF(F6904="",L6904,0),IF(F6904&lt;&gt;"",0,IF(P6904="",0,IF(P6904="H",0,IF(Q6904&lt;Veriler!$G$2,L6904*Veriler!$G$2,L6904*Q6904)))))," ")</f>
        <v>0</v>
      </c>
      <c r="T6904" s="133">
        <f>IF(Veriler!T6904&lt;=0.1, S6904, IF(AND(Veriler!T6904&gt;0.1, F6904="", P6904="E"), IF(Q6904&gt;Veriler!$G$2, Q6904*S6904, IF(Q6904&lt;Veriler!$G$2, Veriler!$G$2*S6904, Q6904*S6904)), 0))</f>
        <v>0</v>
      </c>
      <c r="U6904" s="133" t="str">
        <f t="shared" si="2181"/>
        <v xml:space="preserve"> </v>
      </c>
      <c r="V6904" s="134" t="str">
        <f>IFERROR(IF(O6904="%10 sınırı aşılmıştır.",L6904-T6904,IFERROR(IF(F6904="",IF(S6904=1,0,IF(L6904-S6904=0,"",L6904-S6904)),IF(Veriler!M6904="",L6904,IF(L6904*Veriler!M6904=0,"",L6904*Veriler!M6904))),L6904)),0)</f>
        <v/>
      </c>
      <c r="W6904" s="146"/>
      <c r="X6904" s="146"/>
      <c r="Y6904" s="146"/>
    </row>
    <row r="6905" spans="1:25" s="99" customFormat="1" ht="54.75" customHeight="1" x14ac:dyDescent="0.25">
      <c r="A6905" s="96">
        <f t="shared" si="2182"/>
        <v>5090</v>
      </c>
      <c r="B6905" s="175"/>
      <c r="C6905" s="176"/>
      <c r="D6905" s="113"/>
      <c r="E6905" s="115"/>
      <c r="F6905" s="174"/>
      <c r="G6905" s="114" t="str">
        <f t="shared" si="2177"/>
        <v/>
      </c>
      <c r="H6905" s="115"/>
      <c r="I6905" s="115"/>
      <c r="J6905" s="115"/>
      <c r="K6905" s="115"/>
      <c r="L6905" s="133" t="str">
        <f t="shared" si="2178"/>
        <v/>
      </c>
      <c r="M6905" s="116" t="str">
        <f>IF(L6905="", "", L6905/Veriler!$X$1)</f>
        <v/>
      </c>
      <c r="N6905" s="116" t="str">
        <f>IF(F6905&lt;&gt;"", "İthal Girdi", IF(Veriler!T6905="", "", IF(Veriler!S6905="H", "%0,5 üzerindedir", IF(Veriler!T6905&gt;0.1, "%10 sınırı aşılmıştır.", "Uygun"))))</f>
        <v>%0,5 üzerindedir</v>
      </c>
      <c r="O6905" s="116" t="str">
        <f t="shared" si="2179"/>
        <v xml:space="preserve"> </v>
      </c>
      <c r="P6905" s="117"/>
      <c r="Q6905" s="118"/>
      <c r="R6905" s="119" t="str">
        <f t="shared" si="2180"/>
        <v/>
      </c>
      <c r="S6905" s="133">
        <f>IFERROR(IF(M6905&lt;=0.005,IF(F6905="",L6905,0),IF(F6905&lt;&gt;"",0,IF(P6905="",0,IF(P6905="H",0,IF(Q6905&lt;Veriler!$G$2,L6905*Veriler!$G$2,L6905*Q6905)))))," ")</f>
        <v>0</v>
      </c>
      <c r="T6905" s="133">
        <f>IF(Veriler!T6905&lt;=0.1, S6905, IF(AND(Veriler!T6905&gt;0.1, F6905="", P6905="E"), IF(Q6905&gt;Veriler!$G$2, Q6905*S6905, IF(Q6905&lt;Veriler!$G$2, Veriler!$G$2*S6905, Q6905*S6905)), 0))</f>
        <v>0</v>
      </c>
      <c r="U6905" s="133" t="str">
        <f t="shared" si="2181"/>
        <v xml:space="preserve"> </v>
      </c>
      <c r="V6905" s="134" t="str">
        <f>IFERROR(IF(O6905="%10 sınırı aşılmıştır.",L6905-T6905,IFERROR(IF(F6905="",IF(S6905=1,0,IF(L6905-S6905=0,"",L6905-S6905)),IF(Veriler!M6905="",L6905,IF(L6905*Veriler!M6905=0,"",L6905*Veriler!M6905))),L6905)),0)</f>
        <v/>
      </c>
      <c r="W6905" s="146"/>
      <c r="X6905" s="146"/>
      <c r="Y6905" s="146"/>
    </row>
    <row r="6906" spans="1:25" s="99" customFormat="1" ht="54.75" customHeight="1" x14ac:dyDescent="0.25">
      <c r="A6906" s="96">
        <f t="shared" si="2182"/>
        <v>5091</v>
      </c>
      <c r="B6906" s="175"/>
      <c r="C6906" s="176"/>
      <c r="D6906" s="113"/>
      <c r="E6906" s="115"/>
      <c r="F6906" s="174"/>
      <c r="G6906" s="114" t="str">
        <f t="shared" si="2177"/>
        <v/>
      </c>
      <c r="H6906" s="115"/>
      <c r="I6906" s="115"/>
      <c r="J6906" s="115"/>
      <c r="K6906" s="115"/>
      <c r="L6906" s="133" t="str">
        <f t="shared" si="2178"/>
        <v/>
      </c>
      <c r="M6906" s="116" t="str">
        <f>IF(L6906="", "", L6906/Veriler!$X$1)</f>
        <v/>
      </c>
      <c r="N6906" s="116" t="str">
        <f>IF(F6906&lt;&gt;"", "İthal Girdi", IF(Veriler!T6906="", "", IF(Veriler!S6906="H", "%0,5 üzerindedir", IF(Veriler!T6906&gt;0.1, "%10 sınırı aşılmıştır.", "Uygun"))))</f>
        <v>%0,5 üzerindedir</v>
      </c>
      <c r="O6906" s="116" t="str">
        <f t="shared" si="2179"/>
        <v xml:space="preserve"> </v>
      </c>
      <c r="P6906" s="117"/>
      <c r="Q6906" s="118"/>
      <c r="R6906" s="119" t="str">
        <f t="shared" si="2180"/>
        <v/>
      </c>
      <c r="S6906" s="133">
        <f>IFERROR(IF(M6906&lt;=0.005,IF(F6906="",L6906,0),IF(F6906&lt;&gt;"",0,IF(P6906="",0,IF(P6906="H",0,IF(Q6906&lt;Veriler!$G$2,L6906*Veriler!$G$2,L6906*Q6906)))))," ")</f>
        <v>0</v>
      </c>
      <c r="T6906" s="133">
        <f>IF(Veriler!T6906&lt;=0.1, S6906, IF(AND(Veriler!T6906&gt;0.1, F6906="", P6906="E"), IF(Q6906&gt;Veriler!$G$2, Q6906*S6906, IF(Q6906&lt;Veriler!$G$2, Veriler!$G$2*S6906, Q6906*S6906)), 0))</f>
        <v>0</v>
      </c>
      <c r="U6906" s="133" t="str">
        <f t="shared" si="2181"/>
        <v xml:space="preserve"> </v>
      </c>
      <c r="V6906" s="134" t="str">
        <f>IFERROR(IF(O6906="%10 sınırı aşılmıştır.",L6906-T6906,IFERROR(IF(F6906="",IF(S6906=1,0,IF(L6906-S6906=0,"",L6906-S6906)),IF(Veriler!M6906="",L6906,IF(L6906*Veriler!M6906=0,"",L6906*Veriler!M6906))),L6906)),0)</f>
        <v/>
      </c>
      <c r="W6906" s="146"/>
      <c r="X6906" s="146"/>
      <c r="Y6906" s="146"/>
    </row>
    <row r="6907" spans="1:25" s="99" customFormat="1" ht="54.75" customHeight="1" x14ac:dyDescent="0.25">
      <c r="A6907" s="96">
        <f t="shared" si="2182"/>
        <v>5092</v>
      </c>
      <c r="B6907" s="175"/>
      <c r="C6907" s="176"/>
      <c r="D6907" s="113"/>
      <c r="E6907" s="115"/>
      <c r="F6907" s="174"/>
      <c r="G6907" s="114" t="str">
        <f t="shared" si="2177"/>
        <v/>
      </c>
      <c r="H6907" s="115"/>
      <c r="I6907" s="115"/>
      <c r="J6907" s="115"/>
      <c r="K6907" s="115"/>
      <c r="L6907" s="133" t="str">
        <f t="shared" si="2178"/>
        <v/>
      </c>
      <c r="M6907" s="116" t="str">
        <f>IF(L6907="", "", L6907/Veriler!$X$1)</f>
        <v/>
      </c>
      <c r="N6907" s="116" t="str">
        <f>IF(F6907&lt;&gt;"", "İthal Girdi", IF(Veriler!T6907="", "", IF(Veriler!S6907="H", "%0,5 üzerindedir", IF(Veriler!T6907&gt;0.1, "%10 sınırı aşılmıştır.", "Uygun"))))</f>
        <v>%0,5 üzerindedir</v>
      </c>
      <c r="O6907" s="116" t="str">
        <f t="shared" si="2179"/>
        <v xml:space="preserve"> </v>
      </c>
      <c r="P6907" s="117"/>
      <c r="Q6907" s="118"/>
      <c r="R6907" s="119" t="str">
        <f t="shared" si="2180"/>
        <v/>
      </c>
      <c r="S6907" s="133">
        <f>IFERROR(IF(M6907&lt;=0.005,IF(F6907="",L6907,0),IF(F6907&lt;&gt;"",0,IF(P6907="",0,IF(P6907="H",0,IF(Q6907&lt;Veriler!$G$2,L6907*Veriler!$G$2,L6907*Q6907)))))," ")</f>
        <v>0</v>
      </c>
      <c r="T6907" s="133">
        <f>IF(Veriler!T6907&lt;=0.1, S6907, IF(AND(Veriler!T6907&gt;0.1, F6907="", P6907="E"), IF(Q6907&gt;Veriler!$G$2, Q6907*S6907, IF(Q6907&lt;Veriler!$G$2, Veriler!$G$2*S6907, Q6907*S6907)), 0))</f>
        <v>0</v>
      </c>
      <c r="U6907" s="133" t="str">
        <f t="shared" si="2181"/>
        <v xml:space="preserve"> </v>
      </c>
      <c r="V6907" s="134" t="str">
        <f>IFERROR(IF(O6907="%10 sınırı aşılmıştır.",L6907-T6907,IFERROR(IF(F6907="",IF(S6907=1,0,IF(L6907-S6907=0,"",L6907-S6907)),IF(Veriler!M6907="",L6907,IF(L6907*Veriler!M6907=0,"",L6907*Veriler!M6907))),L6907)),0)</f>
        <v/>
      </c>
      <c r="W6907" s="146"/>
      <c r="X6907" s="146"/>
      <c r="Y6907" s="146"/>
    </row>
    <row r="6908" spans="1:25" s="99" customFormat="1" ht="54.75" customHeight="1" x14ac:dyDescent="0.25">
      <c r="A6908" s="96">
        <f t="shared" si="2182"/>
        <v>5093</v>
      </c>
      <c r="B6908" s="175"/>
      <c r="C6908" s="176"/>
      <c r="D6908" s="113"/>
      <c r="E6908" s="115"/>
      <c r="F6908" s="174"/>
      <c r="G6908" s="114" t="str">
        <f t="shared" si="2177"/>
        <v/>
      </c>
      <c r="H6908" s="115"/>
      <c r="I6908" s="115"/>
      <c r="J6908" s="115"/>
      <c r="K6908" s="115"/>
      <c r="L6908" s="133" t="str">
        <f t="shared" si="2178"/>
        <v/>
      </c>
      <c r="M6908" s="116" t="str">
        <f>IF(L6908="", "", L6908/Veriler!$X$1)</f>
        <v/>
      </c>
      <c r="N6908" s="116" t="str">
        <f>IF(F6908&lt;&gt;"", "İthal Girdi", IF(Veriler!T6908="", "", IF(Veriler!S6908="H", "%0,5 üzerindedir", IF(Veriler!T6908&gt;0.1, "%10 sınırı aşılmıştır.", "Uygun"))))</f>
        <v>%0,5 üzerindedir</v>
      </c>
      <c r="O6908" s="116" t="str">
        <f t="shared" si="2179"/>
        <v xml:space="preserve"> </v>
      </c>
      <c r="P6908" s="117"/>
      <c r="Q6908" s="118"/>
      <c r="R6908" s="119" t="str">
        <f t="shared" si="2180"/>
        <v/>
      </c>
      <c r="S6908" s="133">
        <f>IFERROR(IF(M6908&lt;=0.005,IF(F6908="",L6908,0),IF(F6908&lt;&gt;"",0,IF(P6908="",0,IF(P6908="H",0,IF(Q6908&lt;Veriler!$G$2,L6908*Veriler!$G$2,L6908*Q6908)))))," ")</f>
        <v>0</v>
      </c>
      <c r="T6908" s="133">
        <f>IF(Veriler!T6908&lt;=0.1, S6908, IF(AND(Veriler!T6908&gt;0.1, F6908="", P6908="E"), IF(Q6908&gt;Veriler!$G$2, Q6908*S6908, IF(Q6908&lt;Veriler!$G$2, Veriler!$G$2*S6908, Q6908*S6908)), 0))</f>
        <v>0</v>
      </c>
      <c r="U6908" s="133" t="str">
        <f t="shared" si="2181"/>
        <v xml:space="preserve"> </v>
      </c>
      <c r="V6908" s="134" t="str">
        <f>IFERROR(IF(O6908="%10 sınırı aşılmıştır.",L6908-T6908,IFERROR(IF(F6908="",IF(S6908=1,0,IF(L6908-S6908=0,"",L6908-S6908)),IF(Veriler!M6908="",L6908,IF(L6908*Veriler!M6908=0,"",L6908*Veriler!M6908))),L6908)),0)</f>
        <v/>
      </c>
      <c r="W6908" s="146"/>
      <c r="X6908" s="146"/>
      <c r="Y6908" s="146"/>
    </row>
    <row r="6909" spans="1:25" s="99" customFormat="1" ht="54.75" customHeight="1" x14ac:dyDescent="0.25">
      <c r="A6909" s="96">
        <f t="shared" si="2182"/>
        <v>5094</v>
      </c>
      <c r="B6909" s="175"/>
      <c r="C6909" s="176"/>
      <c r="D6909" s="113"/>
      <c r="E6909" s="115"/>
      <c r="F6909" s="174"/>
      <c r="G6909" s="114" t="str">
        <f t="shared" si="2177"/>
        <v/>
      </c>
      <c r="H6909" s="115"/>
      <c r="I6909" s="115"/>
      <c r="J6909" s="115"/>
      <c r="K6909" s="115"/>
      <c r="L6909" s="133" t="str">
        <f t="shared" si="2178"/>
        <v/>
      </c>
      <c r="M6909" s="116" t="str">
        <f>IF(L6909="", "", L6909/Veriler!$X$1)</f>
        <v/>
      </c>
      <c r="N6909" s="116" t="str">
        <f>IF(F6909&lt;&gt;"", "İthal Girdi", IF(Veriler!T6909="", "", IF(Veriler!S6909="H", "%0,5 üzerindedir", IF(Veriler!T6909&gt;0.1, "%10 sınırı aşılmıştır.", "Uygun"))))</f>
        <v>%0,5 üzerindedir</v>
      </c>
      <c r="O6909" s="116" t="str">
        <f t="shared" si="2179"/>
        <v xml:space="preserve"> </v>
      </c>
      <c r="P6909" s="117"/>
      <c r="Q6909" s="118"/>
      <c r="R6909" s="119" t="str">
        <f t="shared" si="2180"/>
        <v/>
      </c>
      <c r="S6909" s="133">
        <f>IFERROR(IF(M6909&lt;=0.005,IF(F6909="",L6909,0),IF(F6909&lt;&gt;"",0,IF(P6909="",0,IF(P6909="H",0,IF(Q6909&lt;Veriler!$G$2,L6909*Veriler!$G$2,L6909*Q6909)))))," ")</f>
        <v>0</v>
      </c>
      <c r="T6909" s="133">
        <f>IF(Veriler!T6909&lt;=0.1, S6909, IF(AND(Veriler!T6909&gt;0.1, F6909="", P6909="E"), IF(Q6909&gt;Veriler!$G$2, Q6909*S6909, IF(Q6909&lt;Veriler!$G$2, Veriler!$G$2*S6909, Q6909*S6909)), 0))</f>
        <v>0</v>
      </c>
      <c r="U6909" s="133" t="str">
        <f t="shared" si="2181"/>
        <v xml:space="preserve"> </v>
      </c>
      <c r="V6909" s="134" t="str">
        <f>IFERROR(IF(O6909="%10 sınırı aşılmıştır.",L6909-T6909,IFERROR(IF(F6909="",IF(S6909=1,0,IF(L6909-S6909=0,"",L6909-S6909)),IF(Veriler!M6909="",L6909,IF(L6909*Veriler!M6909=0,"",L6909*Veriler!M6909))),L6909)),0)</f>
        <v/>
      </c>
      <c r="W6909" s="146"/>
      <c r="X6909" s="146"/>
      <c r="Y6909" s="146"/>
    </row>
    <row r="6910" spans="1:25" s="99" customFormat="1" ht="54.75" customHeight="1" x14ac:dyDescent="0.25">
      <c r="A6910" s="96">
        <f t="shared" si="2182"/>
        <v>5095</v>
      </c>
      <c r="B6910" s="175"/>
      <c r="C6910" s="176"/>
      <c r="D6910" s="113"/>
      <c r="E6910" s="115"/>
      <c r="F6910" s="174"/>
      <c r="G6910" s="114" t="str">
        <f t="shared" si="2177"/>
        <v/>
      </c>
      <c r="H6910" s="115"/>
      <c r="I6910" s="115"/>
      <c r="J6910" s="115"/>
      <c r="K6910" s="115"/>
      <c r="L6910" s="133" t="str">
        <f t="shared" si="2178"/>
        <v/>
      </c>
      <c r="M6910" s="116" t="str">
        <f>IF(L6910="", "", L6910/Veriler!$X$1)</f>
        <v/>
      </c>
      <c r="N6910" s="116" t="str">
        <f>IF(F6910&lt;&gt;"", "İthal Girdi", IF(Veriler!T6910="", "", IF(Veriler!S6910="H", "%0,5 üzerindedir", IF(Veriler!T6910&gt;0.1, "%10 sınırı aşılmıştır.", "Uygun"))))</f>
        <v>%0,5 üzerindedir</v>
      </c>
      <c r="O6910" s="116" t="str">
        <f t="shared" si="2179"/>
        <v xml:space="preserve"> </v>
      </c>
      <c r="P6910" s="117"/>
      <c r="Q6910" s="118"/>
      <c r="R6910" s="119" t="str">
        <f t="shared" si="2180"/>
        <v/>
      </c>
      <c r="S6910" s="133">
        <f>IFERROR(IF(M6910&lt;=0.005,IF(F6910="",L6910,0),IF(F6910&lt;&gt;"",0,IF(P6910="",0,IF(P6910="H",0,IF(Q6910&lt;Veriler!$G$2,L6910*Veriler!$G$2,L6910*Q6910)))))," ")</f>
        <v>0</v>
      </c>
      <c r="T6910" s="133">
        <f>IF(Veriler!T6910&lt;=0.1, S6910, IF(AND(Veriler!T6910&gt;0.1, F6910="", P6910="E"), IF(Q6910&gt;Veriler!$G$2, Q6910*S6910, IF(Q6910&lt;Veriler!$G$2, Veriler!$G$2*S6910, Q6910*S6910)), 0))</f>
        <v>0</v>
      </c>
      <c r="U6910" s="133" t="str">
        <f t="shared" si="2181"/>
        <v xml:space="preserve"> </v>
      </c>
      <c r="V6910" s="134" t="str">
        <f>IFERROR(IF(O6910="%10 sınırı aşılmıştır.",L6910-T6910,IFERROR(IF(F6910="",IF(S6910=1,0,IF(L6910-S6910=0,"",L6910-S6910)),IF(Veriler!M6910="",L6910,IF(L6910*Veriler!M6910=0,"",L6910*Veriler!M6910))),L6910)),0)</f>
        <v/>
      </c>
      <c r="W6910" s="146"/>
      <c r="X6910" s="146"/>
      <c r="Y6910" s="146"/>
    </row>
    <row r="6911" spans="1:25" s="99" customFormat="1" ht="54.75" customHeight="1" x14ac:dyDescent="0.25">
      <c r="A6911" s="96">
        <f t="shared" si="2182"/>
        <v>5096</v>
      </c>
      <c r="B6911" s="175"/>
      <c r="C6911" s="176"/>
      <c r="D6911" s="113"/>
      <c r="E6911" s="115"/>
      <c r="F6911" s="174"/>
      <c r="G6911" s="114" t="str">
        <f t="shared" si="2177"/>
        <v/>
      </c>
      <c r="H6911" s="115"/>
      <c r="I6911" s="115"/>
      <c r="J6911" s="115"/>
      <c r="K6911" s="115"/>
      <c r="L6911" s="133" t="str">
        <f t="shared" si="2178"/>
        <v/>
      </c>
      <c r="M6911" s="116" t="str">
        <f>IF(L6911="", "", L6911/Veriler!$X$1)</f>
        <v/>
      </c>
      <c r="N6911" s="116" t="str">
        <f>IF(F6911&lt;&gt;"", "İthal Girdi", IF(Veriler!T6911="", "", IF(Veriler!S6911="H", "%0,5 üzerindedir", IF(Veriler!T6911&gt;0.1, "%10 sınırı aşılmıştır.", "Uygun"))))</f>
        <v>%0,5 üzerindedir</v>
      </c>
      <c r="O6911" s="116" t="str">
        <f t="shared" si="2179"/>
        <v xml:space="preserve"> </v>
      </c>
      <c r="P6911" s="117"/>
      <c r="Q6911" s="118"/>
      <c r="R6911" s="119" t="str">
        <f t="shared" si="2180"/>
        <v/>
      </c>
      <c r="S6911" s="133">
        <f>IFERROR(IF(M6911&lt;=0.005,IF(F6911="",L6911,0),IF(F6911&lt;&gt;"",0,IF(P6911="",0,IF(P6911="H",0,IF(Q6911&lt;Veriler!$G$2,L6911*Veriler!$G$2,L6911*Q6911)))))," ")</f>
        <v>0</v>
      </c>
      <c r="T6911" s="133">
        <f>IF(Veriler!T6911&lt;=0.1, S6911, IF(AND(Veriler!T6911&gt;0.1, F6911="", P6911="E"), IF(Q6911&gt;Veriler!$G$2, Q6911*S6911, IF(Q6911&lt;Veriler!$G$2, Veriler!$G$2*S6911, Q6911*S6911)), 0))</f>
        <v>0</v>
      </c>
      <c r="U6911" s="133" t="str">
        <f t="shared" si="2181"/>
        <v xml:space="preserve"> </v>
      </c>
      <c r="V6911" s="134" t="str">
        <f>IFERROR(IF(O6911="%10 sınırı aşılmıştır.",L6911-T6911,IFERROR(IF(F6911="",IF(S6911=1,0,IF(L6911-S6911=0,"",L6911-S6911)),IF(Veriler!M6911="",L6911,IF(L6911*Veriler!M6911=0,"",L6911*Veriler!M6911))),L6911)),0)</f>
        <v/>
      </c>
      <c r="W6911" s="146"/>
      <c r="X6911" s="146"/>
      <c r="Y6911" s="146"/>
    </row>
    <row r="6912" spans="1:25" s="99" customFormat="1" ht="24" customHeight="1" x14ac:dyDescent="0.25">
      <c r="A6912" s="103"/>
      <c r="B6912" s="104"/>
      <c r="C6912" s="104"/>
      <c r="D6912" s="104"/>
      <c r="E6912" s="103"/>
      <c r="F6912" s="135"/>
      <c r="G6912" s="157"/>
      <c r="H6912" s="103"/>
      <c r="I6912" s="103"/>
      <c r="J6912" s="103"/>
      <c r="K6912" s="103"/>
      <c r="L6912" s="136">
        <f>SUM(L6883:L6896,L6898:L6911)</f>
        <v>0</v>
      </c>
      <c r="M6912" s="158"/>
      <c r="N6912" s="158"/>
      <c r="O6912" s="158"/>
      <c r="P6912" s="105"/>
      <c r="Q6912" s="106"/>
      <c r="R6912" s="159"/>
      <c r="S6912" s="160"/>
      <c r="T6912" s="160"/>
      <c r="U6912" s="160"/>
      <c r="V6912" s="160"/>
      <c r="W6912" s="146"/>
      <c r="X6912" s="146"/>
      <c r="Y6912" s="146"/>
    </row>
    <row r="6913" spans="1:25" s="99" customFormat="1" ht="31.5" customHeight="1" x14ac:dyDescent="0.25">
      <c r="A6913" s="103"/>
      <c r="B6913" s="104"/>
      <c r="C6913" s="104"/>
      <c r="D6913" s="104"/>
      <c r="E6913" s="103"/>
      <c r="F6913" s="135"/>
      <c r="G6913" s="157"/>
      <c r="H6913" s="103"/>
      <c r="I6913" s="103"/>
      <c r="J6913" s="103"/>
      <c r="K6913" s="103"/>
      <c r="L6913" s="161"/>
      <c r="M6913" s="158"/>
      <c r="N6913" s="158"/>
      <c r="O6913" s="158"/>
      <c r="P6913" s="105"/>
      <c r="Q6913" s="106"/>
      <c r="R6913" s="159"/>
      <c r="S6913" s="162" t="s">
        <v>57</v>
      </c>
      <c r="T6913" s="162" t="s">
        <v>57</v>
      </c>
      <c r="U6913" s="162" t="s">
        <v>57</v>
      </c>
      <c r="V6913" s="163" t="s">
        <v>58</v>
      </c>
      <c r="W6913" s="146"/>
      <c r="X6913" s="146"/>
      <c r="Y6913" s="146"/>
    </row>
    <row r="6914" spans="1:25" s="99" customFormat="1" ht="58.5" customHeight="1" x14ac:dyDescent="0.25">
      <c r="A6914" s="185" t="s">
        <v>59</v>
      </c>
      <c r="B6914" s="180"/>
      <c r="C6914" s="180"/>
      <c r="D6914" s="180"/>
      <c r="E6914" s="180"/>
      <c r="F6914" s="180"/>
      <c r="G6914" s="180"/>
      <c r="H6914" s="180"/>
      <c r="I6914" s="180"/>
      <c r="J6914" s="180"/>
      <c r="K6914" s="180"/>
      <c r="L6914" s="180"/>
      <c r="M6914" s="180"/>
      <c r="N6914" s="180"/>
      <c r="O6914" s="180"/>
      <c r="P6914" s="180"/>
      <c r="Q6914" s="180"/>
      <c r="R6914" s="176"/>
      <c r="S6914" s="137">
        <f>SUM(S6876,S6883:S6896,S6898:S6911)</f>
        <v>0</v>
      </c>
      <c r="T6914" s="137" t="str">
        <f>IF(SUM(T6883:T6896,T6898:T6911)=0," ",SUM(T6883:T6896,T6898:T6911))</f>
        <v xml:space="preserve"> </v>
      </c>
      <c r="U6914" s="137" t="str">
        <f>IF(SUM(U6883:U6896,U6898:U6911)=0," ",SUM(U6883:U6896,U6898:U6911))</f>
        <v xml:space="preserve"> </v>
      </c>
      <c r="V6914" s="137" t="str">
        <f>IF(SUM(V6883:V6896,V6898:V6911)=0," ",SUM(V6883:V6896,V6898:V6911))</f>
        <v xml:space="preserve"> </v>
      </c>
      <c r="W6914" s="146"/>
      <c r="X6914" s="164">
        <f>SUM(U6883:U6896,U6898:U6911)</f>
        <v>0</v>
      </c>
      <c r="Y6914" s="164">
        <f>SUM(V6883:V6896,V6898:V6911)</f>
        <v>0</v>
      </c>
    </row>
    <row r="6915" spans="1:25" x14ac:dyDescent="0.3">
      <c r="A6915" s="34"/>
      <c r="G6915" s="146"/>
      <c r="L6915" s="146"/>
      <c r="M6915" s="146"/>
      <c r="N6915" s="146"/>
      <c r="O6915" s="146"/>
      <c r="R6915" s="146"/>
      <c r="S6915" s="146"/>
      <c r="T6915" s="146"/>
      <c r="U6915" s="146"/>
      <c r="V6915" s="146"/>
      <c r="W6915" s="146"/>
      <c r="X6915" s="146"/>
      <c r="Y6915" s="146"/>
    </row>
    <row r="6916" spans="1:25" x14ac:dyDescent="0.3">
      <c r="A6916" s="186" t="s">
        <v>60</v>
      </c>
      <c r="B6916" s="187"/>
      <c r="C6916" s="187"/>
      <c r="D6916" s="187"/>
      <c r="E6916" s="187"/>
      <c r="F6916" s="187"/>
      <c r="G6916" s="187"/>
      <c r="H6916" s="187"/>
      <c r="I6916" s="187"/>
      <c r="J6916" s="187"/>
      <c r="K6916" s="187"/>
      <c r="L6916" s="187"/>
      <c r="M6916" s="187"/>
      <c r="N6916" s="187"/>
      <c r="O6916" s="187"/>
      <c r="P6916" s="187"/>
      <c r="Q6916" s="187"/>
      <c r="R6916" s="187"/>
      <c r="S6916" s="187"/>
      <c r="T6916" s="187"/>
      <c r="U6916" s="187"/>
      <c r="V6916" s="187"/>
      <c r="W6916" s="146"/>
      <c r="X6916" s="146"/>
      <c r="Y6916" s="146"/>
    </row>
    <row r="6917" spans="1:25" s="99" customFormat="1" ht="41.25" customHeight="1" x14ac:dyDescent="0.25">
      <c r="A6917" s="189" t="s">
        <v>38</v>
      </c>
      <c r="B6917" s="180"/>
      <c r="C6917" s="180"/>
      <c r="D6917" s="180"/>
      <c r="E6917" s="180"/>
      <c r="F6917" s="180"/>
      <c r="G6917" s="180"/>
      <c r="H6917" s="180"/>
      <c r="I6917" s="180"/>
      <c r="J6917" s="180"/>
      <c r="K6917" s="180"/>
      <c r="L6917" s="180"/>
      <c r="M6917" s="180"/>
      <c r="N6917" s="180"/>
      <c r="O6917" s="180"/>
      <c r="P6917" s="180"/>
      <c r="Q6917" s="180"/>
      <c r="R6917" s="180"/>
      <c r="S6917" s="180"/>
      <c r="T6917" s="180"/>
      <c r="U6917" s="180"/>
      <c r="V6917" s="176"/>
      <c r="W6917" s="146"/>
      <c r="X6917" s="146"/>
      <c r="Y6917" s="146"/>
    </row>
    <row r="6918" spans="1:25" s="100" customFormat="1" ht="35.25" customHeight="1" x14ac:dyDescent="0.25">
      <c r="A6918" s="179" t="s">
        <v>39</v>
      </c>
      <c r="B6918" s="180"/>
      <c r="C6918" s="180"/>
      <c r="D6918" s="180"/>
      <c r="E6918" s="180"/>
      <c r="F6918" s="180"/>
      <c r="G6918" s="180"/>
      <c r="H6918" s="180"/>
      <c r="I6918" s="180"/>
      <c r="J6918" s="180"/>
      <c r="K6918" s="180"/>
      <c r="L6918" s="180"/>
      <c r="M6918" s="180"/>
      <c r="N6918" s="180"/>
      <c r="O6918" s="180"/>
      <c r="P6918" s="180"/>
      <c r="Q6918" s="180"/>
      <c r="R6918" s="176"/>
      <c r="S6918" s="147"/>
      <c r="T6918" s="148"/>
      <c r="U6918" s="149" t="s">
        <v>40</v>
      </c>
      <c r="V6918" s="150">
        <f>V6880+1</f>
        <v>183</v>
      </c>
      <c r="W6918" s="146"/>
      <c r="X6918" s="146"/>
      <c r="Y6918" s="146"/>
    </row>
    <row r="6919" spans="1:25" s="99" customFormat="1" ht="81" customHeight="1" x14ac:dyDescent="0.25">
      <c r="A6919" s="110" t="s">
        <v>3</v>
      </c>
      <c r="B6919" s="188" t="s">
        <v>41</v>
      </c>
      <c r="C6919" s="176"/>
      <c r="D6919" s="111" t="s">
        <v>42</v>
      </c>
      <c r="E6919" s="110" t="s">
        <v>324</v>
      </c>
      <c r="F6919" s="111" t="s">
        <v>325</v>
      </c>
      <c r="G6919" s="151" t="s">
        <v>43</v>
      </c>
      <c r="H6919" s="110" t="s">
        <v>44</v>
      </c>
      <c r="I6919" s="110" t="s">
        <v>8</v>
      </c>
      <c r="J6919" s="110" t="s">
        <v>45</v>
      </c>
      <c r="K6919" s="110" t="s">
        <v>46</v>
      </c>
      <c r="L6919" s="152" t="s">
        <v>47</v>
      </c>
      <c r="M6919" s="153" t="s">
        <v>48</v>
      </c>
      <c r="N6919" s="154" t="s">
        <v>49</v>
      </c>
      <c r="O6919" s="154" t="s">
        <v>49</v>
      </c>
      <c r="P6919" s="112" t="s">
        <v>50</v>
      </c>
      <c r="Q6919" s="110" t="s">
        <v>51</v>
      </c>
      <c r="R6919" s="155" t="s">
        <v>52</v>
      </c>
      <c r="S6919" s="156" t="s">
        <v>53</v>
      </c>
      <c r="T6919" s="156" t="s">
        <v>54</v>
      </c>
      <c r="U6919" s="152" t="s">
        <v>54</v>
      </c>
      <c r="V6919" s="152" t="s">
        <v>55</v>
      </c>
      <c r="W6919" s="146"/>
      <c r="X6919" s="146"/>
      <c r="Y6919" s="146"/>
    </row>
    <row r="6920" spans="1:25" s="99" customFormat="1" ht="45" customHeight="1" x14ac:dyDescent="0.25">
      <c r="A6920" s="101"/>
      <c r="B6920" s="177" t="s">
        <v>56</v>
      </c>
      <c r="C6920" s="178"/>
      <c r="D6920" s="102"/>
      <c r="E6920" s="170"/>
      <c r="F6920" s="102"/>
      <c r="G6920" s="95"/>
      <c r="H6920" s="102"/>
      <c r="I6920" s="102"/>
      <c r="J6920" s="102"/>
      <c r="K6920" s="102"/>
      <c r="L6920" s="95"/>
      <c r="M6920" s="95"/>
      <c r="N6920" s="95"/>
      <c r="O6920" s="95"/>
      <c r="P6920" s="102"/>
      <c r="Q6920" s="102"/>
      <c r="R6920" s="190"/>
      <c r="S6920" s="184"/>
      <c r="T6920" s="95"/>
      <c r="U6920" s="95"/>
      <c r="V6920" s="95"/>
      <c r="W6920" s="146"/>
      <c r="X6920" s="146"/>
      <c r="Y6920" s="146"/>
    </row>
    <row r="6921" spans="1:25" s="99" customFormat="1" ht="54.75" customHeight="1" x14ac:dyDescent="0.25">
      <c r="A6921" s="96">
        <f>A6911+1</f>
        <v>5097</v>
      </c>
      <c r="B6921" s="181"/>
      <c r="C6921" s="182"/>
      <c r="D6921" s="113"/>
      <c r="E6921" s="115"/>
      <c r="F6921" s="174"/>
      <c r="G6921" s="114" t="str">
        <f t="shared" ref="G6921:G6934" si="2183">IF(AND(F6921&lt;&gt;"",V6921&lt;&gt;"",L6921&lt;&gt;0),V6921/L6921,"")</f>
        <v/>
      </c>
      <c r="H6921" s="115"/>
      <c r="I6921" s="115"/>
      <c r="J6921" s="115"/>
      <c r="K6921" s="115"/>
      <c r="L6921" s="133" t="str">
        <f t="shared" ref="L6921:L6934" si="2184">IF(AND(H6921&lt;&gt;0, J6921&lt;&gt;0, K6921&lt;&gt;0), H6921*J6921*K6921, "")</f>
        <v/>
      </c>
      <c r="M6921" s="116" t="str">
        <f>IF(L6921="", "", L6921/Veriler!$X$1)</f>
        <v/>
      </c>
      <c r="N6921" s="116" t="str">
        <f>IF(F6921&lt;&gt;"", "İthal Girdi", IF(Veriler!T6921="", "", IF(Veriler!S6921="H", "%0,5 üzerindedir", IF(Veriler!T6921&gt;0.1, "%10 sınırı aşılmıştır.", "Uygun"))))</f>
        <v>%0,5 üzerindedir</v>
      </c>
      <c r="O6921" s="116" t="str">
        <f t="shared" ref="O6921:O6934" si="2185">IF(M6921=""," ",N6921)</f>
        <v xml:space="preserve"> </v>
      </c>
      <c r="P6921" s="117"/>
      <c r="Q6921" s="118"/>
      <c r="R6921" s="119" t="str">
        <f t="shared" ref="R6921:R6934" si="2186">IFERROR(IF(AND(T6921&lt;&gt;"",L6921&lt;&gt;"",L6921&lt;&gt;0,T6921&lt;&gt;0),T6921/L6921,"")," ")</f>
        <v/>
      </c>
      <c r="S6921" s="133">
        <f>IFERROR(IF(M6921&lt;=0.005,IF(F6921="",L6921,0),IF(F6921&lt;&gt;"",0,IF(P6921="",0,IF(P6921="H",0,IF(Q6921&lt;Veriler!$G$2,L6921*Veriler!$G$2,L6921*Q6921)))))," ")</f>
        <v>0</v>
      </c>
      <c r="T6921" s="133">
        <f>IF(Veriler!T6921&lt;=0.1, S6921, IF(AND(Veriler!T6921&gt;0.1, F6921="", P6921="E"), IF(Q6921&gt;Veriler!$G$2, Q6921*S6921, IF(Q6921&lt;Veriler!$G$2, Veriler!$G$2*S6921, Q6921*S6921)), 0))</f>
        <v>0</v>
      </c>
      <c r="U6921" s="133" t="str">
        <f t="shared" ref="U6921:U6934" si="2187">IF(T6921=0," ",T6921)</f>
        <v xml:space="preserve"> </v>
      </c>
      <c r="V6921" s="134" t="str">
        <f>IFERROR(IF(O6921="%10 sınırı aşılmıştır.",L6921-T6921,IFERROR(IF(F6921="",IF(S6921=1,0,IF(L6921-S6921=0,"",L6921-S6921)),IF(Veriler!M6921="",L6921,IF(L6921*Veriler!M6921=0,"",L6921*Veriler!M6921))),L6921)),0)</f>
        <v/>
      </c>
      <c r="W6921" s="146"/>
      <c r="X6921" s="146"/>
      <c r="Y6921" s="146"/>
    </row>
    <row r="6922" spans="1:25" s="99" customFormat="1" ht="54.75" customHeight="1" x14ac:dyDescent="0.25">
      <c r="A6922" s="96">
        <f t="shared" ref="A6922:A6934" si="2188">A6921+1</f>
        <v>5098</v>
      </c>
      <c r="B6922" s="175"/>
      <c r="C6922" s="176"/>
      <c r="D6922" s="113"/>
      <c r="E6922" s="115"/>
      <c r="F6922" s="174"/>
      <c r="G6922" s="114" t="str">
        <f t="shared" si="2183"/>
        <v/>
      </c>
      <c r="H6922" s="115"/>
      <c r="I6922" s="115"/>
      <c r="J6922" s="115"/>
      <c r="K6922" s="115"/>
      <c r="L6922" s="133" t="str">
        <f t="shared" si="2184"/>
        <v/>
      </c>
      <c r="M6922" s="116" t="str">
        <f>IF(L6922="", "", L6922/Veriler!$X$1)</f>
        <v/>
      </c>
      <c r="N6922" s="116" t="str">
        <f>IF(F6922&lt;&gt;"", "İthal Girdi", IF(Veriler!T6922="", "", IF(Veriler!S6922="H", "%0,5 üzerindedir", IF(Veriler!T6922&gt;0.1, "%10 sınırı aşılmıştır.", "Uygun"))))</f>
        <v>%0,5 üzerindedir</v>
      </c>
      <c r="O6922" s="116" t="str">
        <f t="shared" si="2185"/>
        <v xml:space="preserve"> </v>
      </c>
      <c r="P6922" s="117"/>
      <c r="Q6922" s="118"/>
      <c r="R6922" s="119" t="str">
        <f t="shared" si="2186"/>
        <v/>
      </c>
      <c r="S6922" s="133">
        <f>IFERROR(IF(M6922&lt;=0.005,IF(F6922="",L6922,0),IF(F6922&lt;&gt;"",0,IF(P6922="",0,IF(P6922="H",0,IF(Q6922&lt;Veriler!$G$2,L6922*Veriler!$G$2,L6922*Q6922)))))," ")</f>
        <v>0</v>
      </c>
      <c r="T6922" s="133">
        <f>IF(Veriler!T6922&lt;=0.1, S6922, IF(AND(Veriler!T6922&gt;0.1, F6922="", P6922="E"), IF(Q6922&gt;Veriler!$G$2, Q6922*S6922, IF(Q6922&lt;Veriler!$G$2, Veriler!$G$2*S6922, Q6922*S6922)), 0))</f>
        <v>0</v>
      </c>
      <c r="U6922" s="133" t="str">
        <f t="shared" si="2187"/>
        <v xml:space="preserve"> </v>
      </c>
      <c r="V6922" s="134" t="str">
        <f>IFERROR(IF(O6922="%10 sınırı aşılmıştır.",L6922-T6922,IFERROR(IF(F6922="",IF(S6922=1,0,IF(L6922-S6922=0,"",L6922-S6922)),IF(Veriler!M6922="",L6922,IF(L6922*Veriler!M6922=0,"",L6922*Veriler!M6922))),L6922)),0)</f>
        <v/>
      </c>
      <c r="W6922" s="146"/>
      <c r="X6922" s="146"/>
      <c r="Y6922" s="146"/>
    </row>
    <row r="6923" spans="1:25" s="99" customFormat="1" ht="54.75" customHeight="1" x14ac:dyDescent="0.25">
      <c r="A6923" s="96">
        <f t="shared" si="2188"/>
        <v>5099</v>
      </c>
      <c r="B6923" s="175"/>
      <c r="C6923" s="176"/>
      <c r="D6923" s="113"/>
      <c r="E6923" s="115"/>
      <c r="F6923" s="174"/>
      <c r="G6923" s="114" t="str">
        <f t="shared" si="2183"/>
        <v/>
      </c>
      <c r="H6923" s="115"/>
      <c r="I6923" s="115"/>
      <c r="J6923" s="115"/>
      <c r="K6923" s="115"/>
      <c r="L6923" s="133" t="str">
        <f t="shared" si="2184"/>
        <v/>
      </c>
      <c r="M6923" s="116" t="str">
        <f>IF(L6923="", "", L6923/Veriler!$X$1)</f>
        <v/>
      </c>
      <c r="N6923" s="116" t="str">
        <f>IF(F6923&lt;&gt;"", "İthal Girdi", IF(Veriler!T6923="", "", IF(Veriler!S6923="H", "%0,5 üzerindedir", IF(Veriler!T6923&gt;0.1, "%10 sınırı aşılmıştır.", "Uygun"))))</f>
        <v>%0,5 üzerindedir</v>
      </c>
      <c r="O6923" s="116" t="str">
        <f t="shared" si="2185"/>
        <v xml:space="preserve"> </v>
      </c>
      <c r="P6923" s="117"/>
      <c r="Q6923" s="118"/>
      <c r="R6923" s="119" t="str">
        <f t="shared" si="2186"/>
        <v/>
      </c>
      <c r="S6923" s="133">
        <f>IFERROR(IF(M6923&lt;=0.005,IF(F6923="",L6923,0),IF(F6923&lt;&gt;"",0,IF(P6923="",0,IF(P6923="H",0,IF(Q6923&lt;Veriler!$G$2,L6923*Veriler!$G$2,L6923*Q6923)))))," ")</f>
        <v>0</v>
      </c>
      <c r="T6923" s="133">
        <f>IF(Veriler!T6923&lt;=0.1, S6923, IF(AND(Veriler!T6923&gt;0.1, F6923="", P6923="E"), IF(Q6923&gt;Veriler!$G$2, Q6923*S6923, IF(Q6923&lt;Veriler!$G$2, Veriler!$G$2*S6923, Q6923*S6923)), 0))</f>
        <v>0</v>
      </c>
      <c r="U6923" s="133" t="str">
        <f t="shared" si="2187"/>
        <v xml:space="preserve"> </v>
      </c>
      <c r="V6923" s="134" t="str">
        <f>IFERROR(IF(O6923="%10 sınırı aşılmıştır.",L6923-T6923,IFERROR(IF(F6923="",IF(S6923=1,0,IF(L6923-S6923=0,"",L6923-S6923)),IF(Veriler!M6923="",L6923,IF(L6923*Veriler!M6923=0,"",L6923*Veriler!M6923))),L6923)),0)</f>
        <v/>
      </c>
      <c r="W6923" s="146"/>
      <c r="X6923" s="146"/>
      <c r="Y6923" s="146"/>
    </row>
    <row r="6924" spans="1:25" s="99" customFormat="1" ht="54.75" customHeight="1" x14ac:dyDescent="0.25">
      <c r="A6924" s="96">
        <f t="shared" si="2188"/>
        <v>5100</v>
      </c>
      <c r="B6924" s="175"/>
      <c r="C6924" s="176"/>
      <c r="D6924" s="113"/>
      <c r="E6924" s="115"/>
      <c r="F6924" s="174"/>
      <c r="G6924" s="114" t="str">
        <f t="shared" si="2183"/>
        <v/>
      </c>
      <c r="H6924" s="115"/>
      <c r="I6924" s="115"/>
      <c r="J6924" s="115"/>
      <c r="K6924" s="115"/>
      <c r="L6924" s="133" t="str">
        <f t="shared" si="2184"/>
        <v/>
      </c>
      <c r="M6924" s="116" t="str">
        <f>IF(L6924="", "", L6924/Veriler!$X$1)</f>
        <v/>
      </c>
      <c r="N6924" s="116" t="str">
        <f>IF(F6924&lt;&gt;"", "İthal Girdi", IF(Veriler!T6924="", "", IF(Veriler!S6924="H", "%0,5 üzerindedir", IF(Veriler!T6924&gt;0.1, "%10 sınırı aşılmıştır.", "Uygun"))))</f>
        <v>%0,5 üzerindedir</v>
      </c>
      <c r="O6924" s="116" t="str">
        <f t="shared" si="2185"/>
        <v xml:space="preserve"> </v>
      </c>
      <c r="P6924" s="117"/>
      <c r="Q6924" s="118"/>
      <c r="R6924" s="119" t="str">
        <f t="shared" si="2186"/>
        <v/>
      </c>
      <c r="S6924" s="133">
        <f>IFERROR(IF(M6924&lt;=0.005,IF(F6924="",L6924,0),IF(F6924&lt;&gt;"",0,IF(P6924="",0,IF(P6924="H",0,IF(Q6924&lt;Veriler!$G$2,L6924*Veriler!$G$2,L6924*Q6924)))))," ")</f>
        <v>0</v>
      </c>
      <c r="T6924" s="133">
        <f>IF(Veriler!T6924&lt;=0.1, S6924, IF(AND(Veriler!T6924&gt;0.1, F6924="", P6924="E"), IF(Q6924&gt;Veriler!$G$2, Q6924*S6924, IF(Q6924&lt;Veriler!$G$2, Veriler!$G$2*S6924, Q6924*S6924)), 0))</f>
        <v>0</v>
      </c>
      <c r="U6924" s="133" t="str">
        <f t="shared" si="2187"/>
        <v xml:space="preserve"> </v>
      </c>
      <c r="V6924" s="134" t="str">
        <f>IFERROR(IF(O6924="%10 sınırı aşılmıştır.",L6924-T6924,IFERROR(IF(F6924="",IF(S6924=1,0,IF(L6924-S6924=0,"",L6924-S6924)),IF(Veriler!M6924="",L6924,IF(L6924*Veriler!M6924=0,"",L6924*Veriler!M6924))),L6924)),0)</f>
        <v/>
      </c>
      <c r="W6924" s="146"/>
      <c r="X6924" s="146"/>
      <c r="Y6924" s="146"/>
    </row>
    <row r="6925" spans="1:25" s="99" customFormat="1" ht="54.75" customHeight="1" x14ac:dyDescent="0.25">
      <c r="A6925" s="96">
        <f t="shared" si="2188"/>
        <v>5101</v>
      </c>
      <c r="B6925" s="175"/>
      <c r="C6925" s="176"/>
      <c r="D6925" s="113"/>
      <c r="E6925" s="115"/>
      <c r="F6925" s="174"/>
      <c r="G6925" s="114" t="str">
        <f t="shared" si="2183"/>
        <v/>
      </c>
      <c r="H6925" s="115"/>
      <c r="I6925" s="115"/>
      <c r="J6925" s="115"/>
      <c r="K6925" s="115"/>
      <c r="L6925" s="133" t="str">
        <f t="shared" si="2184"/>
        <v/>
      </c>
      <c r="M6925" s="116" t="str">
        <f>IF(L6925="", "", L6925/Veriler!$X$1)</f>
        <v/>
      </c>
      <c r="N6925" s="116" t="str">
        <f>IF(F6925&lt;&gt;"", "İthal Girdi", IF(Veriler!T6925="", "", IF(Veriler!S6925="H", "%0,5 üzerindedir", IF(Veriler!T6925&gt;0.1, "%10 sınırı aşılmıştır.", "Uygun"))))</f>
        <v>%0,5 üzerindedir</v>
      </c>
      <c r="O6925" s="116" t="str">
        <f t="shared" si="2185"/>
        <v xml:space="preserve"> </v>
      </c>
      <c r="P6925" s="117"/>
      <c r="Q6925" s="118"/>
      <c r="R6925" s="119" t="str">
        <f t="shared" si="2186"/>
        <v/>
      </c>
      <c r="S6925" s="133">
        <f>IFERROR(IF(M6925&lt;=0.005,IF(F6925="",L6925,0),IF(F6925&lt;&gt;"",0,IF(P6925="",0,IF(P6925="H",0,IF(Q6925&lt;Veriler!$G$2,L6925*Veriler!$G$2,L6925*Q6925)))))," ")</f>
        <v>0</v>
      </c>
      <c r="T6925" s="133">
        <f>IF(Veriler!T6925&lt;=0.1, S6925, IF(AND(Veriler!T6925&gt;0.1, F6925="", P6925="E"), IF(Q6925&gt;Veriler!$G$2, Q6925*S6925, IF(Q6925&lt;Veriler!$G$2, Veriler!$G$2*S6925, Q6925*S6925)), 0))</f>
        <v>0</v>
      </c>
      <c r="U6925" s="133" t="str">
        <f t="shared" si="2187"/>
        <v xml:space="preserve"> </v>
      </c>
      <c r="V6925" s="134" t="str">
        <f>IFERROR(IF(O6925="%10 sınırı aşılmıştır.",L6925-T6925,IFERROR(IF(F6925="",IF(S6925=1,0,IF(L6925-S6925=0,"",L6925-S6925)),IF(Veriler!M6925="",L6925,IF(L6925*Veriler!M6925=0,"",L6925*Veriler!M6925))),L6925)),0)</f>
        <v/>
      </c>
      <c r="W6925" s="146"/>
      <c r="X6925" s="146"/>
      <c r="Y6925" s="146"/>
    </row>
    <row r="6926" spans="1:25" s="99" customFormat="1" ht="54.75" customHeight="1" x14ac:dyDescent="0.25">
      <c r="A6926" s="96">
        <f t="shared" si="2188"/>
        <v>5102</v>
      </c>
      <c r="B6926" s="175"/>
      <c r="C6926" s="176"/>
      <c r="D6926" s="113"/>
      <c r="E6926" s="115"/>
      <c r="F6926" s="174"/>
      <c r="G6926" s="114" t="str">
        <f t="shared" si="2183"/>
        <v/>
      </c>
      <c r="H6926" s="115"/>
      <c r="I6926" s="115"/>
      <c r="J6926" s="115"/>
      <c r="K6926" s="115"/>
      <c r="L6926" s="133" t="str">
        <f t="shared" si="2184"/>
        <v/>
      </c>
      <c r="M6926" s="116" t="str">
        <f>IF(L6926="", "", L6926/Veriler!$X$1)</f>
        <v/>
      </c>
      <c r="N6926" s="116" t="str">
        <f>IF(F6926&lt;&gt;"", "İthal Girdi", IF(Veriler!T6926="", "", IF(Veriler!S6926="H", "%0,5 üzerindedir", IF(Veriler!T6926&gt;0.1, "%10 sınırı aşılmıştır.", "Uygun"))))</f>
        <v>%0,5 üzerindedir</v>
      </c>
      <c r="O6926" s="116" t="str">
        <f t="shared" si="2185"/>
        <v xml:space="preserve"> </v>
      </c>
      <c r="P6926" s="117"/>
      <c r="Q6926" s="118"/>
      <c r="R6926" s="119" t="str">
        <f t="shared" si="2186"/>
        <v/>
      </c>
      <c r="S6926" s="133">
        <f>IFERROR(IF(M6926&lt;=0.005,IF(F6926="",L6926,0),IF(F6926&lt;&gt;"",0,IF(P6926="",0,IF(P6926="H",0,IF(Q6926&lt;Veriler!$G$2,L6926*Veriler!$G$2,L6926*Q6926)))))," ")</f>
        <v>0</v>
      </c>
      <c r="T6926" s="133">
        <f>IF(Veriler!T6926&lt;=0.1, S6926, IF(AND(Veriler!T6926&gt;0.1, F6926="", P6926="E"), IF(Q6926&gt;Veriler!$G$2, Q6926*S6926, IF(Q6926&lt;Veriler!$G$2, Veriler!$G$2*S6926, Q6926*S6926)), 0))</f>
        <v>0</v>
      </c>
      <c r="U6926" s="133" t="str">
        <f t="shared" si="2187"/>
        <v xml:space="preserve"> </v>
      </c>
      <c r="V6926" s="134" t="str">
        <f>IFERROR(IF(O6926="%10 sınırı aşılmıştır.",L6926-T6926,IFERROR(IF(F6926="",IF(S6926=1,0,IF(L6926-S6926=0,"",L6926-S6926)),IF(Veriler!M6926="",L6926,IF(L6926*Veriler!M6926=0,"",L6926*Veriler!M6926))),L6926)),0)</f>
        <v/>
      </c>
      <c r="W6926" s="146"/>
      <c r="X6926" s="146"/>
      <c r="Y6926" s="146"/>
    </row>
    <row r="6927" spans="1:25" s="99" customFormat="1" ht="54.75" customHeight="1" x14ac:dyDescent="0.25">
      <c r="A6927" s="96">
        <f t="shared" si="2188"/>
        <v>5103</v>
      </c>
      <c r="B6927" s="175"/>
      <c r="C6927" s="176"/>
      <c r="D6927" s="113"/>
      <c r="E6927" s="115"/>
      <c r="F6927" s="174"/>
      <c r="G6927" s="114" t="str">
        <f t="shared" si="2183"/>
        <v/>
      </c>
      <c r="H6927" s="115"/>
      <c r="I6927" s="115"/>
      <c r="J6927" s="115"/>
      <c r="K6927" s="115"/>
      <c r="L6927" s="133" t="str">
        <f t="shared" si="2184"/>
        <v/>
      </c>
      <c r="M6927" s="116" t="str">
        <f>IF(L6927="", "", L6927/Veriler!$X$1)</f>
        <v/>
      </c>
      <c r="N6927" s="116" t="str">
        <f>IF(F6927&lt;&gt;"", "İthal Girdi", IF(Veriler!T6927="", "", IF(Veriler!S6927="H", "%0,5 üzerindedir", IF(Veriler!T6927&gt;0.1, "%10 sınırı aşılmıştır.", "Uygun"))))</f>
        <v>%0,5 üzerindedir</v>
      </c>
      <c r="O6927" s="116" t="str">
        <f t="shared" si="2185"/>
        <v xml:space="preserve"> </v>
      </c>
      <c r="P6927" s="117"/>
      <c r="Q6927" s="118"/>
      <c r="R6927" s="119" t="str">
        <f t="shared" si="2186"/>
        <v/>
      </c>
      <c r="S6927" s="133">
        <f>IFERROR(IF(M6927&lt;=0.005,IF(F6927="",L6927,0),IF(F6927&lt;&gt;"",0,IF(P6927="",0,IF(P6927="H",0,IF(Q6927&lt;Veriler!$G$2,L6927*Veriler!$G$2,L6927*Q6927)))))," ")</f>
        <v>0</v>
      </c>
      <c r="T6927" s="133">
        <f>IF(Veriler!T6927&lt;=0.1, S6927, IF(AND(Veriler!T6927&gt;0.1, F6927="", P6927="E"), IF(Q6927&gt;Veriler!$G$2, Q6927*S6927, IF(Q6927&lt;Veriler!$G$2, Veriler!$G$2*S6927, Q6927*S6927)), 0))</f>
        <v>0</v>
      </c>
      <c r="U6927" s="133" t="str">
        <f t="shared" si="2187"/>
        <v xml:space="preserve"> </v>
      </c>
      <c r="V6927" s="134" t="str">
        <f>IFERROR(IF(O6927="%10 sınırı aşılmıştır.",L6927-T6927,IFERROR(IF(F6927="",IF(S6927=1,0,IF(L6927-S6927=0,"",L6927-S6927)),IF(Veriler!M6927="",L6927,IF(L6927*Veriler!M6927=0,"",L6927*Veriler!M6927))),L6927)),0)</f>
        <v/>
      </c>
      <c r="W6927" s="146"/>
      <c r="X6927" s="146"/>
      <c r="Y6927" s="146"/>
    </row>
    <row r="6928" spans="1:25" s="99" customFormat="1" ht="54.75" customHeight="1" x14ac:dyDescent="0.25">
      <c r="A6928" s="96">
        <f t="shared" si="2188"/>
        <v>5104</v>
      </c>
      <c r="B6928" s="175"/>
      <c r="C6928" s="176"/>
      <c r="D6928" s="113"/>
      <c r="E6928" s="115"/>
      <c r="F6928" s="174"/>
      <c r="G6928" s="114" t="str">
        <f t="shared" si="2183"/>
        <v/>
      </c>
      <c r="H6928" s="115"/>
      <c r="I6928" s="115"/>
      <c r="J6928" s="115"/>
      <c r="K6928" s="115"/>
      <c r="L6928" s="133" t="str">
        <f t="shared" si="2184"/>
        <v/>
      </c>
      <c r="M6928" s="116" t="str">
        <f>IF(L6928="", "", L6928/Veriler!$X$1)</f>
        <v/>
      </c>
      <c r="N6928" s="116" t="str">
        <f>IF(F6928&lt;&gt;"", "İthal Girdi", IF(Veriler!T6928="", "", IF(Veriler!S6928="H", "%0,5 üzerindedir", IF(Veriler!T6928&gt;0.1, "%10 sınırı aşılmıştır.", "Uygun"))))</f>
        <v>%0,5 üzerindedir</v>
      </c>
      <c r="O6928" s="116" t="str">
        <f t="shared" si="2185"/>
        <v xml:space="preserve"> </v>
      </c>
      <c r="P6928" s="117"/>
      <c r="Q6928" s="118"/>
      <c r="R6928" s="119" t="str">
        <f t="shared" si="2186"/>
        <v/>
      </c>
      <c r="S6928" s="133">
        <f>IFERROR(IF(M6928&lt;=0.005,IF(F6928="",L6928,0),IF(F6928&lt;&gt;"",0,IF(P6928="",0,IF(P6928="H",0,IF(Q6928&lt;Veriler!$G$2,L6928*Veriler!$G$2,L6928*Q6928)))))," ")</f>
        <v>0</v>
      </c>
      <c r="T6928" s="133">
        <f>IF(Veriler!T6928&lt;=0.1, S6928, IF(AND(Veriler!T6928&gt;0.1, F6928="", P6928="E"), IF(Q6928&gt;Veriler!$G$2, Q6928*S6928, IF(Q6928&lt;Veriler!$G$2, Veriler!$G$2*S6928, Q6928*S6928)), 0))</f>
        <v>0</v>
      </c>
      <c r="U6928" s="133" t="str">
        <f t="shared" si="2187"/>
        <v xml:space="preserve"> </v>
      </c>
      <c r="V6928" s="134" t="str">
        <f>IFERROR(IF(O6928="%10 sınırı aşılmıştır.",L6928-T6928,IFERROR(IF(F6928="",IF(S6928=1,0,IF(L6928-S6928=0,"",L6928-S6928)),IF(Veriler!M6928="",L6928,IF(L6928*Veriler!M6928=0,"",L6928*Veriler!M6928))),L6928)),0)</f>
        <v/>
      </c>
      <c r="W6928" s="146"/>
      <c r="X6928" s="146"/>
      <c r="Y6928" s="146"/>
    </row>
    <row r="6929" spans="1:25" s="99" customFormat="1" ht="54.75" customHeight="1" x14ac:dyDescent="0.25">
      <c r="A6929" s="96">
        <f t="shared" si="2188"/>
        <v>5105</v>
      </c>
      <c r="B6929" s="175"/>
      <c r="C6929" s="176"/>
      <c r="D6929" s="113"/>
      <c r="E6929" s="115"/>
      <c r="F6929" s="174"/>
      <c r="G6929" s="114" t="str">
        <f t="shared" si="2183"/>
        <v/>
      </c>
      <c r="H6929" s="115"/>
      <c r="I6929" s="115"/>
      <c r="J6929" s="115"/>
      <c r="K6929" s="115"/>
      <c r="L6929" s="133" t="str">
        <f t="shared" si="2184"/>
        <v/>
      </c>
      <c r="M6929" s="116" t="str">
        <f>IF(L6929="", "", L6929/Veriler!$X$1)</f>
        <v/>
      </c>
      <c r="N6929" s="116" t="str">
        <f>IF(F6929&lt;&gt;"", "İthal Girdi", IF(Veriler!T6929="", "", IF(Veriler!S6929="H", "%0,5 üzerindedir", IF(Veriler!T6929&gt;0.1, "%10 sınırı aşılmıştır.", "Uygun"))))</f>
        <v>%0,5 üzerindedir</v>
      </c>
      <c r="O6929" s="116" t="str">
        <f t="shared" si="2185"/>
        <v xml:space="preserve"> </v>
      </c>
      <c r="P6929" s="117"/>
      <c r="Q6929" s="118"/>
      <c r="R6929" s="119" t="str">
        <f t="shared" si="2186"/>
        <v/>
      </c>
      <c r="S6929" s="133">
        <f>IFERROR(IF(M6929&lt;=0.005,IF(F6929="",L6929,0),IF(F6929&lt;&gt;"",0,IF(P6929="",0,IF(P6929="H",0,IF(Q6929&lt;Veriler!$G$2,L6929*Veriler!$G$2,L6929*Q6929)))))," ")</f>
        <v>0</v>
      </c>
      <c r="T6929" s="133">
        <f>IF(Veriler!T6929&lt;=0.1, S6929, IF(AND(Veriler!T6929&gt;0.1, F6929="", P6929="E"), IF(Q6929&gt;Veriler!$G$2, Q6929*S6929, IF(Q6929&lt;Veriler!$G$2, Veriler!$G$2*S6929, Q6929*S6929)), 0))</f>
        <v>0</v>
      </c>
      <c r="U6929" s="133" t="str">
        <f t="shared" si="2187"/>
        <v xml:space="preserve"> </v>
      </c>
      <c r="V6929" s="134" t="str">
        <f>IFERROR(IF(O6929="%10 sınırı aşılmıştır.",L6929-T6929,IFERROR(IF(F6929="",IF(S6929=1,0,IF(L6929-S6929=0,"",L6929-S6929)),IF(Veriler!M6929="",L6929,IF(L6929*Veriler!M6929=0,"",L6929*Veriler!M6929))),L6929)),0)</f>
        <v/>
      </c>
      <c r="W6929" s="146"/>
      <c r="X6929" s="146"/>
      <c r="Y6929" s="146"/>
    </row>
    <row r="6930" spans="1:25" s="99" customFormat="1" ht="54.75" customHeight="1" x14ac:dyDescent="0.25">
      <c r="A6930" s="96">
        <f t="shared" si="2188"/>
        <v>5106</v>
      </c>
      <c r="B6930" s="175"/>
      <c r="C6930" s="176"/>
      <c r="D6930" s="113"/>
      <c r="E6930" s="115"/>
      <c r="F6930" s="174"/>
      <c r="G6930" s="114" t="str">
        <f t="shared" si="2183"/>
        <v/>
      </c>
      <c r="H6930" s="115"/>
      <c r="I6930" s="115"/>
      <c r="J6930" s="115"/>
      <c r="K6930" s="115"/>
      <c r="L6930" s="133" t="str">
        <f t="shared" si="2184"/>
        <v/>
      </c>
      <c r="M6930" s="116" t="str">
        <f>IF(L6930="", "", L6930/Veriler!$X$1)</f>
        <v/>
      </c>
      <c r="N6930" s="116" t="str">
        <f>IF(F6930&lt;&gt;"", "İthal Girdi", IF(Veriler!T6930="", "", IF(Veriler!S6930="H", "%0,5 üzerindedir", IF(Veriler!T6930&gt;0.1, "%10 sınırı aşılmıştır.", "Uygun"))))</f>
        <v>%0,5 üzerindedir</v>
      </c>
      <c r="O6930" s="116" t="str">
        <f t="shared" si="2185"/>
        <v xml:space="preserve"> </v>
      </c>
      <c r="P6930" s="117"/>
      <c r="Q6930" s="118"/>
      <c r="R6930" s="119" t="str">
        <f t="shared" si="2186"/>
        <v/>
      </c>
      <c r="S6930" s="133">
        <f>IFERROR(IF(M6930&lt;=0.005,IF(F6930="",L6930,0),IF(F6930&lt;&gt;"",0,IF(P6930="",0,IF(P6930="H",0,IF(Q6930&lt;Veriler!$G$2,L6930*Veriler!$G$2,L6930*Q6930)))))," ")</f>
        <v>0</v>
      </c>
      <c r="T6930" s="133">
        <f>IF(Veriler!T6930&lt;=0.1, S6930, IF(AND(Veriler!T6930&gt;0.1, F6930="", P6930="E"), IF(Q6930&gt;Veriler!$G$2, Q6930*S6930, IF(Q6930&lt;Veriler!$G$2, Veriler!$G$2*S6930, Q6930*S6930)), 0))</f>
        <v>0</v>
      </c>
      <c r="U6930" s="133" t="str">
        <f t="shared" si="2187"/>
        <v xml:space="preserve"> </v>
      </c>
      <c r="V6930" s="134" t="str">
        <f>IFERROR(IF(O6930="%10 sınırı aşılmıştır.",L6930-T6930,IFERROR(IF(F6930="",IF(S6930=1,0,IF(L6930-S6930=0,"",L6930-S6930)),IF(Veriler!M6930="",L6930,IF(L6930*Veriler!M6930=0,"",L6930*Veriler!M6930))),L6930)),0)</f>
        <v/>
      </c>
      <c r="W6930" s="146"/>
      <c r="X6930" s="146"/>
      <c r="Y6930" s="146"/>
    </row>
    <row r="6931" spans="1:25" s="99" customFormat="1" ht="54.75" customHeight="1" x14ac:dyDescent="0.25">
      <c r="A6931" s="96">
        <f t="shared" si="2188"/>
        <v>5107</v>
      </c>
      <c r="B6931" s="175"/>
      <c r="C6931" s="176"/>
      <c r="D6931" s="113"/>
      <c r="E6931" s="115"/>
      <c r="F6931" s="174"/>
      <c r="G6931" s="114" t="str">
        <f t="shared" si="2183"/>
        <v/>
      </c>
      <c r="H6931" s="115"/>
      <c r="I6931" s="115"/>
      <c r="J6931" s="115"/>
      <c r="K6931" s="115"/>
      <c r="L6931" s="133" t="str">
        <f t="shared" si="2184"/>
        <v/>
      </c>
      <c r="M6931" s="116" t="str">
        <f>IF(L6931="", "", L6931/Veriler!$X$1)</f>
        <v/>
      </c>
      <c r="N6931" s="116" t="str">
        <f>IF(F6931&lt;&gt;"", "İthal Girdi", IF(Veriler!T6931="", "", IF(Veriler!S6931="H", "%0,5 üzerindedir", IF(Veriler!T6931&gt;0.1, "%10 sınırı aşılmıştır.", "Uygun"))))</f>
        <v>%0,5 üzerindedir</v>
      </c>
      <c r="O6931" s="116" t="str">
        <f t="shared" si="2185"/>
        <v xml:space="preserve"> </v>
      </c>
      <c r="P6931" s="117"/>
      <c r="Q6931" s="118"/>
      <c r="R6931" s="119" t="str">
        <f t="shared" si="2186"/>
        <v/>
      </c>
      <c r="S6931" s="133">
        <f>IFERROR(IF(M6931&lt;=0.005,IF(F6931="",L6931,0),IF(F6931&lt;&gt;"",0,IF(P6931="",0,IF(P6931="H",0,IF(Q6931&lt;Veriler!$G$2,L6931*Veriler!$G$2,L6931*Q6931)))))," ")</f>
        <v>0</v>
      </c>
      <c r="T6931" s="133">
        <f>IF(Veriler!T6931&lt;=0.1, S6931, IF(AND(Veriler!T6931&gt;0.1, F6931="", P6931="E"), IF(Q6931&gt;Veriler!$G$2, Q6931*S6931, IF(Q6931&lt;Veriler!$G$2, Veriler!$G$2*S6931, Q6931*S6931)), 0))</f>
        <v>0</v>
      </c>
      <c r="U6931" s="133" t="str">
        <f t="shared" si="2187"/>
        <v xml:space="preserve"> </v>
      </c>
      <c r="V6931" s="134" t="str">
        <f>IFERROR(IF(O6931="%10 sınırı aşılmıştır.",L6931-T6931,IFERROR(IF(F6931="",IF(S6931=1,0,IF(L6931-S6931=0,"",L6931-S6931)),IF(Veriler!M6931="",L6931,IF(L6931*Veriler!M6931=0,"",L6931*Veriler!M6931))),L6931)),0)</f>
        <v/>
      </c>
      <c r="W6931" s="146"/>
      <c r="X6931" s="146"/>
      <c r="Y6931" s="146"/>
    </row>
    <row r="6932" spans="1:25" s="99" customFormat="1" ht="54.75" customHeight="1" x14ac:dyDescent="0.25">
      <c r="A6932" s="96">
        <f t="shared" si="2188"/>
        <v>5108</v>
      </c>
      <c r="B6932" s="175"/>
      <c r="C6932" s="176"/>
      <c r="D6932" s="113"/>
      <c r="E6932" s="115"/>
      <c r="F6932" s="174"/>
      <c r="G6932" s="114" t="str">
        <f t="shared" si="2183"/>
        <v/>
      </c>
      <c r="H6932" s="115"/>
      <c r="I6932" s="115"/>
      <c r="J6932" s="115"/>
      <c r="K6932" s="115"/>
      <c r="L6932" s="133" t="str">
        <f t="shared" si="2184"/>
        <v/>
      </c>
      <c r="M6932" s="116" t="str">
        <f>IF(L6932="", "", L6932/Veriler!$X$1)</f>
        <v/>
      </c>
      <c r="N6932" s="116" t="str">
        <f>IF(F6932&lt;&gt;"", "İthal Girdi", IF(Veriler!T6932="", "", IF(Veriler!S6932="H", "%0,5 üzerindedir", IF(Veriler!T6932&gt;0.1, "%10 sınırı aşılmıştır.", "Uygun"))))</f>
        <v>%0,5 üzerindedir</v>
      </c>
      <c r="O6932" s="116" t="str">
        <f t="shared" si="2185"/>
        <v xml:space="preserve"> </v>
      </c>
      <c r="P6932" s="117"/>
      <c r="Q6932" s="118"/>
      <c r="R6932" s="119" t="str">
        <f t="shared" si="2186"/>
        <v/>
      </c>
      <c r="S6932" s="133">
        <f>IFERROR(IF(M6932&lt;=0.005,IF(F6932="",L6932,0),IF(F6932&lt;&gt;"",0,IF(P6932="",0,IF(P6932="H",0,IF(Q6932&lt;Veriler!$G$2,L6932*Veriler!$G$2,L6932*Q6932)))))," ")</f>
        <v>0</v>
      </c>
      <c r="T6932" s="133">
        <f>IF(Veriler!T6932&lt;=0.1, S6932, IF(AND(Veriler!T6932&gt;0.1, F6932="", P6932="E"), IF(Q6932&gt;Veriler!$G$2, Q6932*S6932, IF(Q6932&lt;Veriler!$G$2, Veriler!$G$2*S6932, Q6932*S6932)), 0))</f>
        <v>0</v>
      </c>
      <c r="U6932" s="133" t="str">
        <f t="shared" si="2187"/>
        <v xml:space="preserve"> </v>
      </c>
      <c r="V6932" s="134" t="str">
        <f>IFERROR(IF(O6932="%10 sınırı aşılmıştır.",L6932-T6932,IFERROR(IF(F6932="",IF(S6932=1,0,IF(L6932-S6932=0,"",L6932-S6932)),IF(Veriler!M6932="",L6932,IF(L6932*Veriler!M6932=0,"",L6932*Veriler!M6932))),L6932)),0)</f>
        <v/>
      </c>
      <c r="W6932" s="146"/>
      <c r="X6932" s="146"/>
      <c r="Y6932" s="146"/>
    </row>
    <row r="6933" spans="1:25" s="99" customFormat="1" ht="54.75" customHeight="1" x14ac:dyDescent="0.25">
      <c r="A6933" s="96">
        <f t="shared" si="2188"/>
        <v>5109</v>
      </c>
      <c r="B6933" s="175"/>
      <c r="C6933" s="176"/>
      <c r="D6933" s="113"/>
      <c r="E6933" s="115"/>
      <c r="F6933" s="174"/>
      <c r="G6933" s="114" t="str">
        <f t="shared" si="2183"/>
        <v/>
      </c>
      <c r="H6933" s="115"/>
      <c r="I6933" s="115"/>
      <c r="J6933" s="115"/>
      <c r="K6933" s="115"/>
      <c r="L6933" s="133" t="str">
        <f t="shared" si="2184"/>
        <v/>
      </c>
      <c r="M6933" s="116" t="str">
        <f>IF(L6933="", "", L6933/Veriler!$X$1)</f>
        <v/>
      </c>
      <c r="N6933" s="116" t="str">
        <f>IF(F6933&lt;&gt;"", "İthal Girdi", IF(Veriler!T6933="", "", IF(Veriler!S6933="H", "%0,5 üzerindedir", IF(Veriler!T6933&gt;0.1, "%10 sınırı aşılmıştır.", "Uygun"))))</f>
        <v>%0,5 üzerindedir</v>
      </c>
      <c r="O6933" s="116" t="str">
        <f t="shared" si="2185"/>
        <v xml:space="preserve"> </v>
      </c>
      <c r="P6933" s="117"/>
      <c r="Q6933" s="118"/>
      <c r="R6933" s="119" t="str">
        <f t="shared" si="2186"/>
        <v/>
      </c>
      <c r="S6933" s="133">
        <f>IFERROR(IF(M6933&lt;=0.005,IF(F6933="",L6933,0),IF(F6933&lt;&gt;"",0,IF(P6933="",0,IF(P6933="H",0,IF(Q6933&lt;Veriler!$G$2,L6933*Veriler!$G$2,L6933*Q6933)))))," ")</f>
        <v>0</v>
      </c>
      <c r="T6933" s="133">
        <f>IF(Veriler!T6933&lt;=0.1, S6933, IF(AND(Veriler!T6933&gt;0.1, F6933="", P6933="E"), IF(Q6933&gt;Veriler!$G$2, Q6933*S6933, IF(Q6933&lt;Veriler!$G$2, Veriler!$G$2*S6933, Q6933*S6933)), 0))</f>
        <v>0</v>
      </c>
      <c r="U6933" s="133" t="str">
        <f t="shared" si="2187"/>
        <v xml:space="preserve"> </v>
      </c>
      <c r="V6933" s="134" t="str">
        <f>IFERROR(IF(O6933="%10 sınırı aşılmıştır.",L6933-T6933,IFERROR(IF(F6933="",IF(S6933=1,0,IF(L6933-S6933=0,"",L6933-S6933)),IF(Veriler!M6933="",L6933,IF(L6933*Veriler!M6933=0,"",L6933*Veriler!M6933))),L6933)),0)</f>
        <v/>
      </c>
      <c r="W6933" s="146"/>
      <c r="X6933" s="146"/>
      <c r="Y6933" s="146"/>
    </row>
    <row r="6934" spans="1:25" s="99" customFormat="1" ht="54.75" customHeight="1" x14ac:dyDescent="0.25">
      <c r="A6934" s="96">
        <f t="shared" si="2188"/>
        <v>5110</v>
      </c>
      <c r="B6934" s="175"/>
      <c r="C6934" s="176"/>
      <c r="D6934" s="113"/>
      <c r="E6934" s="115"/>
      <c r="F6934" s="174"/>
      <c r="G6934" s="114" t="str">
        <f t="shared" si="2183"/>
        <v/>
      </c>
      <c r="H6934" s="115"/>
      <c r="I6934" s="115"/>
      <c r="J6934" s="115"/>
      <c r="K6934" s="115"/>
      <c r="L6934" s="133" t="str">
        <f t="shared" si="2184"/>
        <v/>
      </c>
      <c r="M6934" s="116" t="str">
        <f>IF(L6934="", "", L6934/Veriler!$X$1)</f>
        <v/>
      </c>
      <c r="N6934" s="116" t="str">
        <f>IF(F6934&lt;&gt;"", "İthal Girdi", IF(Veriler!T6934="", "", IF(Veriler!S6934="H", "%0,5 üzerindedir", IF(Veriler!T6934&gt;0.1, "%10 sınırı aşılmıştır.", "Uygun"))))</f>
        <v>%0,5 üzerindedir</v>
      </c>
      <c r="O6934" s="116" t="str">
        <f t="shared" si="2185"/>
        <v xml:space="preserve"> </v>
      </c>
      <c r="P6934" s="117"/>
      <c r="Q6934" s="118"/>
      <c r="R6934" s="119" t="str">
        <f t="shared" si="2186"/>
        <v/>
      </c>
      <c r="S6934" s="133">
        <f>IFERROR(IF(M6934&lt;=0.005,IF(F6934="",L6934,0),IF(F6934&lt;&gt;"",0,IF(P6934="",0,IF(P6934="H",0,IF(Q6934&lt;Veriler!$G$2,L6934*Veriler!$G$2,L6934*Q6934)))))," ")</f>
        <v>0</v>
      </c>
      <c r="T6934" s="133">
        <f>IF(Veriler!T6934&lt;=0.1, S6934, IF(AND(Veriler!T6934&gt;0.1, F6934="", P6934="E"), IF(Q6934&gt;Veriler!$G$2, Q6934*S6934, IF(Q6934&lt;Veriler!$G$2, Veriler!$G$2*S6934, Q6934*S6934)), 0))</f>
        <v>0</v>
      </c>
      <c r="U6934" s="133" t="str">
        <f t="shared" si="2187"/>
        <v xml:space="preserve"> </v>
      </c>
      <c r="V6934" s="134" t="str">
        <f>IFERROR(IF(O6934="%10 sınırı aşılmıştır.",L6934-T6934,IFERROR(IF(F6934="",IF(S6934=1,0,IF(L6934-S6934=0,"",L6934-S6934)),IF(Veriler!M6934="",L6934,IF(L6934*Veriler!M6934=0,"",L6934*Veriler!M6934))),L6934)),0)</f>
        <v/>
      </c>
      <c r="W6934" s="146"/>
      <c r="X6934" s="146"/>
      <c r="Y6934" s="146"/>
    </row>
    <row r="6935" spans="1:25" s="99" customFormat="1" ht="36" hidden="1" customHeight="1" x14ac:dyDescent="0.25">
      <c r="A6935" s="101"/>
      <c r="B6935" s="191" t="s">
        <v>16</v>
      </c>
      <c r="C6935" s="176"/>
      <c r="D6935" s="120"/>
      <c r="E6935" s="171"/>
      <c r="F6935" s="172"/>
      <c r="G6935" s="121"/>
      <c r="H6935" s="115"/>
      <c r="I6935" s="115"/>
      <c r="J6935" s="115"/>
      <c r="K6935" s="115"/>
      <c r="L6935" s="121"/>
      <c r="M6935" s="121"/>
      <c r="N6935" s="121"/>
      <c r="O6935" s="121"/>
      <c r="P6935" s="120"/>
      <c r="Q6935" s="120"/>
      <c r="R6935" s="183"/>
      <c r="S6935" s="184"/>
      <c r="T6935" s="121"/>
      <c r="U6935" s="121"/>
      <c r="V6935" s="121"/>
      <c r="W6935" s="146"/>
      <c r="X6935" s="146"/>
      <c r="Y6935" s="146"/>
    </row>
    <row r="6936" spans="1:25" s="99" customFormat="1" ht="54.75" customHeight="1" x14ac:dyDescent="0.25">
      <c r="A6936" s="96">
        <f>A6934+1</f>
        <v>5111</v>
      </c>
      <c r="B6936" s="175"/>
      <c r="C6936" s="176"/>
      <c r="D6936" s="113"/>
      <c r="E6936" s="115"/>
      <c r="F6936" s="174"/>
      <c r="G6936" s="114" t="str">
        <f t="shared" ref="G6936:G6949" si="2189">IF(AND(F6936&lt;&gt;"",V6936&lt;&gt;"",L6936&lt;&gt;0),V6936/L6936,"")</f>
        <v/>
      </c>
      <c r="H6936" s="115"/>
      <c r="I6936" s="115"/>
      <c r="J6936" s="115"/>
      <c r="K6936" s="115"/>
      <c r="L6936" s="133" t="str">
        <f t="shared" ref="L6936:L6949" si="2190">IF(AND(H6936&lt;&gt;0, J6936&lt;&gt;0, K6936&lt;&gt;0), H6936*J6936*K6936, "")</f>
        <v/>
      </c>
      <c r="M6936" s="116" t="str">
        <f>IF(L6936="", "", L6936/Veriler!$X$1)</f>
        <v/>
      </c>
      <c r="N6936" s="116" t="str">
        <f>IF(F6936&lt;&gt;"", "İthal Girdi", IF(Veriler!T6936="", "", IF(Veriler!S6936="H", "%0,5 üzerindedir", IF(Veriler!T6936&gt;0.1, "%10 sınırı aşılmıştır.", "Uygun"))))</f>
        <v>%0,5 üzerindedir</v>
      </c>
      <c r="O6936" s="116" t="str">
        <f t="shared" ref="O6936:O6949" si="2191">IF(M6936=""," ",N6936)</f>
        <v xml:space="preserve"> </v>
      </c>
      <c r="P6936" s="117"/>
      <c r="Q6936" s="118"/>
      <c r="R6936" s="119" t="str">
        <f t="shared" ref="R6936:R6949" si="2192">IFERROR(IF(AND(T6936&lt;&gt;"",L6936&lt;&gt;"",L6936&lt;&gt;0,T6936&lt;&gt;0),T6936/L6936,"")," ")</f>
        <v/>
      </c>
      <c r="S6936" s="133">
        <f>IFERROR(IF(M6936&lt;=0.005,IF(F6936="",L6936,0),IF(F6936&lt;&gt;"",0,IF(P6936="",0,IF(P6936="H",0,IF(Q6936&lt;Veriler!$G$2,L6936*Veriler!$G$2,L6936*Q6936)))))," ")</f>
        <v>0</v>
      </c>
      <c r="T6936" s="133">
        <f>IF(Veriler!T6936&lt;=0.1, S6936, IF(AND(Veriler!T6936&gt;0.1, F6936="", P6936="E"), IF(Q6936&gt;Veriler!$G$2, Q6936*S6936, IF(Q6936&lt;Veriler!$G$2, Veriler!$G$2*S6936, Q6936*S6936)), 0))</f>
        <v>0</v>
      </c>
      <c r="U6936" s="133" t="str">
        <f t="shared" ref="U6936:U6949" si="2193">IF(T6936=0," ",T6936)</f>
        <v xml:space="preserve"> </v>
      </c>
      <c r="V6936" s="134" t="str">
        <f>IFERROR(IF(O6936="%10 sınırı aşılmıştır.",L6936-T6936,IFERROR(IF(F6936="",IF(S6936=1,0,IF(L6936-S6936=0,"",L6936-S6936)),IF(Veriler!M6936="",L6936,IF(L6936*Veriler!M6936=0,"",L6936*Veriler!M6936))),L6936)),0)</f>
        <v/>
      </c>
      <c r="W6936" s="146"/>
      <c r="X6936" s="146"/>
      <c r="Y6936" s="146"/>
    </row>
    <row r="6937" spans="1:25" s="99" customFormat="1" ht="54.75" customHeight="1" x14ac:dyDescent="0.25">
      <c r="A6937" s="96">
        <f t="shared" ref="A6937:A6949" si="2194">A6936+1</f>
        <v>5112</v>
      </c>
      <c r="B6937" s="175"/>
      <c r="C6937" s="176"/>
      <c r="D6937" s="113"/>
      <c r="E6937" s="115"/>
      <c r="F6937" s="174"/>
      <c r="G6937" s="114" t="str">
        <f t="shared" si="2189"/>
        <v/>
      </c>
      <c r="H6937" s="115"/>
      <c r="I6937" s="115"/>
      <c r="J6937" s="115"/>
      <c r="K6937" s="115"/>
      <c r="L6937" s="133" t="str">
        <f t="shared" si="2190"/>
        <v/>
      </c>
      <c r="M6937" s="116" t="str">
        <f>IF(L6937="", "", L6937/Veriler!$X$1)</f>
        <v/>
      </c>
      <c r="N6937" s="116" t="str">
        <f>IF(F6937&lt;&gt;"", "İthal Girdi", IF(Veriler!T6937="", "", IF(Veriler!S6937="H", "%0,5 üzerindedir", IF(Veriler!T6937&gt;0.1, "%10 sınırı aşılmıştır.", "Uygun"))))</f>
        <v>%0,5 üzerindedir</v>
      </c>
      <c r="O6937" s="116" t="str">
        <f t="shared" si="2191"/>
        <v xml:space="preserve"> </v>
      </c>
      <c r="P6937" s="117"/>
      <c r="Q6937" s="118"/>
      <c r="R6937" s="119" t="str">
        <f t="shared" si="2192"/>
        <v/>
      </c>
      <c r="S6937" s="133">
        <f>IFERROR(IF(M6937&lt;=0.005,IF(F6937="",L6937,0),IF(F6937&lt;&gt;"",0,IF(P6937="",0,IF(P6937="H",0,IF(Q6937&lt;Veriler!$G$2,L6937*Veriler!$G$2,L6937*Q6937)))))," ")</f>
        <v>0</v>
      </c>
      <c r="T6937" s="133">
        <f>IF(Veriler!T6937&lt;=0.1, S6937, IF(AND(Veriler!T6937&gt;0.1, F6937="", P6937="E"), IF(Q6937&gt;Veriler!$G$2, Q6937*S6937, IF(Q6937&lt;Veriler!$G$2, Veriler!$G$2*S6937, Q6937*S6937)), 0))</f>
        <v>0</v>
      </c>
      <c r="U6937" s="133" t="str">
        <f t="shared" si="2193"/>
        <v xml:space="preserve"> </v>
      </c>
      <c r="V6937" s="134" t="str">
        <f>IFERROR(IF(O6937="%10 sınırı aşılmıştır.",L6937-T6937,IFERROR(IF(F6937="",IF(S6937=1,0,IF(L6937-S6937=0,"",L6937-S6937)),IF(Veriler!M6937="",L6937,IF(L6937*Veriler!M6937=0,"",L6937*Veriler!M6937))),L6937)),0)</f>
        <v/>
      </c>
      <c r="W6937" s="146"/>
      <c r="X6937" s="146"/>
      <c r="Y6937" s="146"/>
    </row>
    <row r="6938" spans="1:25" s="99" customFormat="1" ht="54.75" customHeight="1" x14ac:dyDescent="0.25">
      <c r="A6938" s="96">
        <f t="shared" si="2194"/>
        <v>5113</v>
      </c>
      <c r="B6938" s="175"/>
      <c r="C6938" s="176"/>
      <c r="D6938" s="113"/>
      <c r="E6938" s="115"/>
      <c r="F6938" s="174"/>
      <c r="G6938" s="114" t="str">
        <f t="shared" si="2189"/>
        <v/>
      </c>
      <c r="H6938" s="115"/>
      <c r="I6938" s="115"/>
      <c r="J6938" s="115"/>
      <c r="K6938" s="115"/>
      <c r="L6938" s="133" t="str">
        <f t="shared" si="2190"/>
        <v/>
      </c>
      <c r="M6938" s="116" t="str">
        <f>IF(L6938="", "", L6938/Veriler!$X$1)</f>
        <v/>
      </c>
      <c r="N6938" s="116" t="str">
        <f>IF(F6938&lt;&gt;"", "İthal Girdi", IF(Veriler!T6938="", "", IF(Veriler!S6938="H", "%0,5 üzerindedir", IF(Veriler!T6938&gt;0.1, "%10 sınırı aşılmıştır.", "Uygun"))))</f>
        <v>%0,5 üzerindedir</v>
      </c>
      <c r="O6938" s="116" t="str">
        <f t="shared" si="2191"/>
        <v xml:space="preserve"> </v>
      </c>
      <c r="P6938" s="117"/>
      <c r="Q6938" s="118"/>
      <c r="R6938" s="119" t="str">
        <f t="shared" si="2192"/>
        <v/>
      </c>
      <c r="S6938" s="133">
        <f>IFERROR(IF(M6938&lt;=0.005,IF(F6938="",L6938,0),IF(F6938&lt;&gt;"",0,IF(P6938="",0,IF(P6938="H",0,IF(Q6938&lt;Veriler!$G$2,L6938*Veriler!$G$2,L6938*Q6938)))))," ")</f>
        <v>0</v>
      </c>
      <c r="T6938" s="133">
        <f>IF(Veriler!T6938&lt;=0.1, S6938, IF(AND(Veriler!T6938&gt;0.1, F6938="", P6938="E"), IF(Q6938&gt;Veriler!$G$2, Q6938*S6938, IF(Q6938&lt;Veriler!$G$2, Veriler!$G$2*S6938, Q6938*S6938)), 0))</f>
        <v>0</v>
      </c>
      <c r="U6938" s="133" t="str">
        <f t="shared" si="2193"/>
        <v xml:space="preserve"> </v>
      </c>
      <c r="V6938" s="134" t="str">
        <f>IFERROR(IF(O6938="%10 sınırı aşılmıştır.",L6938-T6938,IFERROR(IF(F6938="",IF(S6938=1,0,IF(L6938-S6938=0,"",L6938-S6938)),IF(Veriler!M6938="",L6938,IF(L6938*Veriler!M6938=0,"",L6938*Veriler!M6938))),L6938)),0)</f>
        <v/>
      </c>
      <c r="W6938" s="146"/>
      <c r="X6938" s="146"/>
      <c r="Y6938" s="146"/>
    </row>
    <row r="6939" spans="1:25" s="99" customFormat="1" ht="54.75" customHeight="1" x14ac:dyDescent="0.25">
      <c r="A6939" s="96">
        <f t="shared" si="2194"/>
        <v>5114</v>
      </c>
      <c r="B6939" s="175"/>
      <c r="C6939" s="176"/>
      <c r="D6939" s="113"/>
      <c r="E6939" s="115"/>
      <c r="F6939" s="174"/>
      <c r="G6939" s="114" t="str">
        <f t="shared" si="2189"/>
        <v/>
      </c>
      <c r="H6939" s="115"/>
      <c r="I6939" s="115"/>
      <c r="J6939" s="115"/>
      <c r="K6939" s="115"/>
      <c r="L6939" s="133" t="str">
        <f t="shared" si="2190"/>
        <v/>
      </c>
      <c r="M6939" s="116" t="str">
        <f>IF(L6939="", "", L6939/Veriler!$X$1)</f>
        <v/>
      </c>
      <c r="N6939" s="116" t="str">
        <f>IF(F6939&lt;&gt;"", "İthal Girdi", IF(Veriler!T6939="", "", IF(Veriler!S6939="H", "%0,5 üzerindedir", IF(Veriler!T6939&gt;0.1, "%10 sınırı aşılmıştır.", "Uygun"))))</f>
        <v>%0,5 üzerindedir</v>
      </c>
      <c r="O6939" s="116" t="str">
        <f t="shared" si="2191"/>
        <v xml:space="preserve"> </v>
      </c>
      <c r="P6939" s="117"/>
      <c r="Q6939" s="118"/>
      <c r="R6939" s="119" t="str">
        <f t="shared" si="2192"/>
        <v/>
      </c>
      <c r="S6939" s="133">
        <f>IFERROR(IF(M6939&lt;=0.005,IF(F6939="",L6939,0),IF(F6939&lt;&gt;"",0,IF(P6939="",0,IF(P6939="H",0,IF(Q6939&lt;Veriler!$G$2,L6939*Veriler!$G$2,L6939*Q6939)))))," ")</f>
        <v>0</v>
      </c>
      <c r="T6939" s="133">
        <f>IF(Veriler!T6939&lt;=0.1, S6939, IF(AND(Veriler!T6939&gt;0.1, F6939="", P6939="E"), IF(Q6939&gt;Veriler!$G$2, Q6939*S6939, IF(Q6939&lt;Veriler!$G$2, Veriler!$G$2*S6939, Q6939*S6939)), 0))</f>
        <v>0</v>
      </c>
      <c r="U6939" s="133" t="str">
        <f t="shared" si="2193"/>
        <v xml:space="preserve"> </v>
      </c>
      <c r="V6939" s="134" t="str">
        <f>IFERROR(IF(O6939="%10 sınırı aşılmıştır.",L6939-T6939,IFERROR(IF(F6939="",IF(S6939=1,0,IF(L6939-S6939=0,"",L6939-S6939)),IF(Veriler!M6939="",L6939,IF(L6939*Veriler!M6939=0,"",L6939*Veriler!M6939))),L6939)),0)</f>
        <v/>
      </c>
      <c r="W6939" s="146"/>
      <c r="X6939" s="146"/>
      <c r="Y6939" s="146"/>
    </row>
    <row r="6940" spans="1:25" s="99" customFormat="1" ht="54.75" customHeight="1" x14ac:dyDescent="0.25">
      <c r="A6940" s="96">
        <f t="shared" si="2194"/>
        <v>5115</v>
      </c>
      <c r="B6940" s="175"/>
      <c r="C6940" s="176"/>
      <c r="D6940" s="113"/>
      <c r="E6940" s="115"/>
      <c r="F6940" s="174"/>
      <c r="G6940" s="114" t="str">
        <f t="shared" si="2189"/>
        <v/>
      </c>
      <c r="H6940" s="115"/>
      <c r="I6940" s="115"/>
      <c r="J6940" s="115"/>
      <c r="K6940" s="115"/>
      <c r="L6940" s="133" t="str">
        <f t="shared" si="2190"/>
        <v/>
      </c>
      <c r="M6940" s="116" t="str">
        <f>IF(L6940="", "", L6940/Veriler!$X$1)</f>
        <v/>
      </c>
      <c r="N6940" s="116" t="str">
        <f>IF(F6940&lt;&gt;"", "İthal Girdi", IF(Veriler!T6940="", "", IF(Veriler!S6940="H", "%0,5 üzerindedir", IF(Veriler!T6940&gt;0.1, "%10 sınırı aşılmıştır.", "Uygun"))))</f>
        <v>%0,5 üzerindedir</v>
      </c>
      <c r="O6940" s="116" t="str">
        <f t="shared" si="2191"/>
        <v xml:space="preserve"> </v>
      </c>
      <c r="P6940" s="117"/>
      <c r="Q6940" s="118"/>
      <c r="R6940" s="119" t="str">
        <f t="shared" si="2192"/>
        <v/>
      </c>
      <c r="S6940" s="133">
        <f>IFERROR(IF(M6940&lt;=0.005,IF(F6940="",L6940,0),IF(F6940&lt;&gt;"",0,IF(P6940="",0,IF(P6940="H",0,IF(Q6940&lt;Veriler!$G$2,L6940*Veriler!$G$2,L6940*Q6940)))))," ")</f>
        <v>0</v>
      </c>
      <c r="T6940" s="133">
        <f>IF(Veriler!T6940&lt;=0.1, S6940, IF(AND(Veriler!T6940&gt;0.1, F6940="", P6940="E"), IF(Q6940&gt;Veriler!$G$2, Q6940*S6940, IF(Q6940&lt;Veriler!$G$2, Veriler!$G$2*S6940, Q6940*S6940)), 0))</f>
        <v>0</v>
      </c>
      <c r="U6940" s="133" t="str">
        <f t="shared" si="2193"/>
        <v xml:space="preserve"> </v>
      </c>
      <c r="V6940" s="134" t="str">
        <f>IFERROR(IF(O6940="%10 sınırı aşılmıştır.",L6940-T6940,IFERROR(IF(F6940="",IF(S6940=1,0,IF(L6940-S6940=0,"",L6940-S6940)),IF(Veriler!M6940="",L6940,IF(L6940*Veriler!M6940=0,"",L6940*Veriler!M6940))),L6940)),0)</f>
        <v/>
      </c>
      <c r="W6940" s="146"/>
      <c r="X6940" s="146"/>
      <c r="Y6940" s="146"/>
    </row>
    <row r="6941" spans="1:25" s="99" customFormat="1" ht="54.75" customHeight="1" x14ac:dyDescent="0.25">
      <c r="A6941" s="96">
        <f t="shared" si="2194"/>
        <v>5116</v>
      </c>
      <c r="B6941" s="175"/>
      <c r="C6941" s="176"/>
      <c r="D6941" s="113"/>
      <c r="E6941" s="115"/>
      <c r="F6941" s="174"/>
      <c r="G6941" s="114" t="str">
        <f t="shared" si="2189"/>
        <v/>
      </c>
      <c r="H6941" s="115"/>
      <c r="I6941" s="115"/>
      <c r="J6941" s="115"/>
      <c r="K6941" s="115"/>
      <c r="L6941" s="133" t="str">
        <f t="shared" si="2190"/>
        <v/>
      </c>
      <c r="M6941" s="116" t="str">
        <f>IF(L6941="", "", L6941/Veriler!$X$1)</f>
        <v/>
      </c>
      <c r="N6941" s="116" t="str">
        <f>IF(F6941&lt;&gt;"", "İthal Girdi", IF(Veriler!T6941="", "", IF(Veriler!S6941="H", "%0,5 üzerindedir", IF(Veriler!T6941&gt;0.1, "%10 sınırı aşılmıştır.", "Uygun"))))</f>
        <v>%0,5 üzerindedir</v>
      </c>
      <c r="O6941" s="116" t="str">
        <f t="shared" si="2191"/>
        <v xml:space="preserve"> </v>
      </c>
      <c r="P6941" s="117"/>
      <c r="Q6941" s="118"/>
      <c r="R6941" s="119" t="str">
        <f t="shared" si="2192"/>
        <v/>
      </c>
      <c r="S6941" s="133">
        <f>IFERROR(IF(M6941&lt;=0.005,IF(F6941="",L6941,0),IF(F6941&lt;&gt;"",0,IF(P6941="",0,IF(P6941="H",0,IF(Q6941&lt;Veriler!$G$2,L6941*Veriler!$G$2,L6941*Q6941)))))," ")</f>
        <v>0</v>
      </c>
      <c r="T6941" s="133">
        <f>IF(Veriler!T6941&lt;=0.1, S6941, IF(AND(Veriler!T6941&gt;0.1, F6941="", P6941="E"), IF(Q6941&gt;Veriler!$G$2, Q6941*S6941, IF(Q6941&lt;Veriler!$G$2, Veriler!$G$2*S6941, Q6941*S6941)), 0))</f>
        <v>0</v>
      </c>
      <c r="U6941" s="133" t="str">
        <f t="shared" si="2193"/>
        <v xml:space="preserve"> </v>
      </c>
      <c r="V6941" s="134" t="str">
        <f>IFERROR(IF(O6941="%10 sınırı aşılmıştır.",L6941-T6941,IFERROR(IF(F6941="",IF(S6941=1,0,IF(L6941-S6941=0,"",L6941-S6941)),IF(Veriler!M6941="",L6941,IF(L6941*Veriler!M6941=0,"",L6941*Veriler!M6941))),L6941)),0)</f>
        <v/>
      </c>
      <c r="W6941" s="146"/>
      <c r="X6941" s="146"/>
      <c r="Y6941" s="146"/>
    </row>
    <row r="6942" spans="1:25" s="99" customFormat="1" ht="54.75" customHeight="1" x14ac:dyDescent="0.25">
      <c r="A6942" s="96">
        <f t="shared" si="2194"/>
        <v>5117</v>
      </c>
      <c r="B6942" s="175"/>
      <c r="C6942" s="176"/>
      <c r="D6942" s="113"/>
      <c r="E6942" s="115"/>
      <c r="F6942" s="174"/>
      <c r="G6942" s="114" t="str">
        <f t="shared" si="2189"/>
        <v/>
      </c>
      <c r="H6942" s="115"/>
      <c r="I6942" s="115"/>
      <c r="J6942" s="115"/>
      <c r="K6942" s="115"/>
      <c r="L6942" s="133" t="str">
        <f t="shared" si="2190"/>
        <v/>
      </c>
      <c r="M6942" s="116" t="str">
        <f>IF(L6942="", "", L6942/Veriler!$X$1)</f>
        <v/>
      </c>
      <c r="N6942" s="116" t="str">
        <f>IF(F6942&lt;&gt;"", "İthal Girdi", IF(Veriler!T6942="", "", IF(Veriler!S6942="H", "%0,5 üzerindedir", IF(Veriler!T6942&gt;0.1, "%10 sınırı aşılmıştır.", "Uygun"))))</f>
        <v>%0,5 üzerindedir</v>
      </c>
      <c r="O6942" s="116" t="str">
        <f t="shared" si="2191"/>
        <v xml:space="preserve"> </v>
      </c>
      <c r="P6942" s="117"/>
      <c r="Q6942" s="118"/>
      <c r="R6942" s="119" t="str">
        <f t="shared" si="2192"/>
        <v/>
      </c>
      <c r="S6942" s="133">
        <f>IFERROR(IF(M6942&lt;=0.005,IF(F6942="",L6942,0),IF(F6942&lt;&gt;"",0,IF(P6942="",0,IF(P6942="H",0,IF(Q6942&lt;Veriler!$G$2,L6942*Veriler!$G$2,L6942*Q6942)))))," ")</f>
        <v>0</v>
      </c>
      <c r="T6942" s="133">
        <f>IF(Veriler!T6942&lt;=0.1, S6942, IF(AND(Veriler!T6942&gt;0.1, F6942="", P6942="E"), IF(Q6942&gt;Veriler!$G$2, Q6942*S6942, IF(Q6942&lt;Veriler!$G$2, Veriler!$G$2*S6942, Q6942*S6942)), 0))</f>
        <v>0</v>
      </c>
      <c r="U6942" s="133" t="str">
        <f t="shared" si="2193"/>
        <v xml:space="preserve"> </v>
      </c>
      <c r="V6942" s="134" t="str">
        <f>IFERROR(IF(O6942="%10 sınırı aşılmıştır.",L6942-T6942,IFERROR(IF(F6942="",IF(S6942=1,0,IF(L6942-S6942=0,"",L6942-S6942)),IF(Veriler!M6942="",L6942,IF(L6942*Veriler!M6942=0,"",L6942*Veriler!M6942))),L6942)),0)</f>
        <v/>
      </c>
      <c r="W6942" s="146"/>
      <c r="X6942" s="146"/>
      <c r="Y6942" s="146"/>
    </row>
    <row r="6943" spans="1:25" s="99" customFormat="1" ht="54.75" customHeight="1" x14ac:dyDescent="0.25">
      <c r="A6943" s="96">
        <f t="shared" si="2194"/>
        <v>5118</v>
      </c>
      <c r="B6943" s="175"/>
      <c r="C6943" s="176"/>
      <c r="D6943" s="113"/>
      <c r="E6943" s="115"/>
      <c r="F6943" s="174"/>
      <c r="G6943" s="114" t="str">
        <f t="shared" si="2189"/>
        <v/>
      </c>
      <c r="H6943" s="115"/>
      <c r="I6943" s="115"/>
      <c r="J6943" s="115"/>
      <c r="K6943" s="115"/>
      <c r="L6943" s="133" t="str">
        <f t="shared" si="2190"/>
        <v/>
      </c>
      <c r="M6943" s="116" t="str">
        <f>IF(L6943="", "", L6943/Veriler!$X$1)</f>
        <v/>
      </c>
      <c r="N6943" s="116" t="str">
        <f>IF(F6943&lt;&gt;"", "İthal Girdi", IF(Veriler!T6943="", "", IF(Veriler!S6943="H", "%0,5 üzerindedir", IF(Veriler!T6943&gt;0.1, "%10 sınırı aşılmıştır.", "Uygun"))))</f>
        <v>%0,5 üzerindedir</v>
      </c>
      <c r="O6943" s="116" t="str">
        <f t="shared" si="2191"/>
        <v xml:space="preserve"> </v>
      </c>
      <c r="P6943" s="117"/>
      <c r="Q6943" s="118"/>
      <c r="R6943" s="119" t="str">
        <f t="shared" si="2192"/>
        <v/>
      </c>
      <c r="S6943" s="133">
        <f>IFERROR(IF(M6943&lt;=0.005,IF(F6943="",L6943,0),IF(F6943&lt;&gt;"",0,IF(P6943="",0,IF(P6943="H",0,IF(Q6943&lt;Veriler!$G$2,L6943*Veriler!$G$2,L6943*Q6943)))))," ")</f>
        <v>0</v>
      </c>
      <c r="T6943" s="133">
        <f>IF(Veriler!T6943&lt;=0.1, S6943, IF(AND(Veriler!T6943&gt;0.1, F6943="", P6943="E"), IF(Q6943&gt;Veriler!$G$2, Q6943*S6943, IF(Q6943&lt;Veriler!$G$2, Veriler!$G$2*S6943, Q6943*S6943)), 0))</f>
        <v>0</v>
      </c>
      <c r="U6943" s="133" t="str">
        <f t="shared" si="2193"/>
        <v xml:space="preserve"> </v>
      </c>
      <c r="V6943" s="134" t="str">
        <f>IFERROR(IF(O6943="%10 sınırı aşılmıştır.",L6943-T6943,IFERROR(IF(F6943="",IF(S6943=1,0,IF(L6943-S6943=0,"",L6943-S6943)),IF(Veriler!M6943="",L6943,IF(L6943*Veriler!M6943=0,"",L6943*Veriler!M6943))),L6943)),0)</f>
        <v/>
      </c>
      <c r="W6943" s="146"/>
      <c r="X6943" s="146"/>
      <c r="Y6943" s="146"/>
    </row>
    <row r="6944" spans="1:25" s="99" customFormat="1" ht="54.75" customHeight="1" x14ac:dyDescent="0.25">
      <c r="A6944" s="96">
        <f t="shared" si="2194"/>
        <v>5119</v>
      </c>
      <c r="B6944" s="175"/>
      <c r="C6944" s="176"/>
      <c r="D6944" s="113"/>
      <c r="E6944" s="115"/>
      <c r="F6944" s="174"/>
      <c r="G6944" s="114" t="str">
        <f t="shared" si="2189"/>
        <v/>
      </c>
      <c r="H6944" s="115"/>
      <c r="I6944" s="115"/>
      <c r="J6944" s="115"/>
      <c r="K6944" s="115"/>
      <c r="L6944" s="133" t="str">
        <f t="shared" si="2190"/>
        <v/>
      </c>
      <c r="M6944" s="116" t="str">
        <f>IF(L6944="", "", L6944/Veriler!$X$1)</f>
        <v/>
      </c>
      <c r="N6944" s="116" t="str">
        <f>IF(F6944&lt;&gt;"", "İthal Girdi", IF(Veriler!T6944="", "", IF(Veriler!S6944="H", "%0,5 üzerindedir", IF(Veriler!T6944&gt;0.1, "%10 sınırı aşılmıştır.", "Uygun"))))</f>
        <v>%0,5 üzerindedir</v>
      </c>
      <c r="O6944" s="116" t="str">
        <f t="shared" si="2191"/>
        <v xml:space="preserve"> </v>
      </c>
      <c r="P6944" s="117"/>
      <c r="Q6944" s="118"/>
      <c r="R6944" s="119" t="str">
        <f t="shared" si="2192"/>
        <v/>
      </c>
      <c r="S6944" s="133">
        <f>IFERROR(IF(M6944&lt;=0.005,IF(F6944="",L6944,0),IF(F6944&lt;&gt;"",0,IF(P6944="",0,IF(P6944="H",0,IF(Q6944&lt;Veriler!$G$2,L6944*Veriler!$G$2,L6944*Q6944)))))," ")</f>
        <v>0</v>
      </c>
      <c r="T6944" s="133">
        <f>IF(Veriler!T6944&lt;=0.1, S6944, IF(AND(Veriler!T6944&gt;0.1, F6944="", P6944="E"), IF(Q6944&gt;Veriler!$G$2, Q6944*S6944, IF(Q6944&lt;Veriler!$G$2, Veriler!$G$2*S6944, Q6944*S6944)), 0))</f>
        <v>0</v>
      </c>
      <c r="U6944" s="133" t="str">
        <f t="shared" si="2193"/>
        <v xml:space="preserve"> </v>
      </c>
      <c r="V6944" s="134" t="str">
        <f>IFERROR(IF(O6944="%10 sınırı aşılmıştır.",L6944-T6944,IFERROR(IF(F6944="",IF(S6944=1,0,IF(L6944-S6944=0,"",L6944-S6944)),IF(Veriler!M6944="",L6944,IF(L6944*Veriler!M6944=0,"",L6944*Veriler!M6944))),L6944)),0)</f>
        <v/>
      </c>
      <c r="W6944" s="146"/>
      <c r="X6944" s="146"/>
      <c r="Y6944" s="146"/>
    </row>
    <row r="6945" spans="1:25" s="99" customFormat="1" ht="54.75" customHeight="1" x14ac:dyDescent="0.25">
      <c r="A6945" s="96">
        <f t="shared" si="2194"/>
        <v>5120</v>
      </c>
      <c r="B6945" s="175"/>
      <c r="C6945" s="176"/>
      <c r="D6945" s="113"/>
      <c r="E6945" s="115"/>
      <c r="F6945" s="174"/>
      <c r="G6945" s="114" t="str">
        <f t="shared" si="2189"/>
        <v/>
      </c>
      <c r="H6945" s="115"/>
      <c r="I6945" s="115"/>
      <c r="J6945" s="115"/>
      <c r="K6945" s="115"/>
      <c r="L6945" s="133" t="str">
        <f t="shared" si="2190"/>
        <v/>
      </c>
      <c r="M6945" s="116" t="str">
        <f>IF(L6945="", "", L6945/Veriler!$X$1)</f>
        <v/>
      </c>
      <c r="N6945" s="116" t="str">
        <f>IF(F6945&lt;&gt;"", "İthal Girdi", IF(Veriler!T6945="", "", IF(Veriler!S6945="H", "%0,5 üzerindedir", IF(Veriler!T6945&gt;0.1, "%10 sınırı aşılmıştır.", "Uygun"))))</f>
        <v>%0,5 üzerindedir</v>
      </c>
      <c r="O6945" s="116" t="str">
        <f t="shared" si="2191"/>
        <v xml:space="preserve"> </v>
      </c>
      <c r="P6945" s="117"/>
      <c r="Q6945" s="118"/>
      <c r="R6945" s="119" t="str">
        <f t="shared" si="2192"/>
        <v/>
      </c>
      <c r="S6945" s="133">
        <f>IFERROR(IF(M6945&lt;=0.005,IF(F6945="",L6945,0),IF(F6945&lt;&gt;"",0,IF(P6945="",0,IF(P6945="H",0,IF(Q6945&lt;Veriler!$G$2,L6945*Veriler!$G$2,L6945*Q6945)))))," ")</f>
        <v>0</v>
      </c>
      <c r="T6945" s="133">
        <f>IF(Veriler!T6945&lt;=0.1, S6945, IF(AND(Veriler!T6945&gt;0.1, F6945="", P6945="E"), IF(Q6945&gt;Veriler!$G$2, Q6945*S6945, IF(Q6945&lt;Veriler!$G$2, Veriler!$G$2*S6945, Q6945*S6945)), 0))</f>
        <v>0</v>
      </c>
      <c r="U6945" s="133" t="str">
        <f t="shared" si="2193"/>
        <v xml:space="preserve"> </v>
      </c>
      <c r="V6945" s="134" t="str">
        <f>IFERROR(IF(O6945="%10 sınırı aşılmıştır.",L6945-T6945,IFERROR(IF(F6945="",IF(S6945=1,0,IF(L6945-S6945=0,"",L6945-S6945)),IF(Veriler!M6945="",L6945,IF(L6945*Veriler!M6945=0,"",L6945*Veriler!M6945))),L6945)),0)</f>
        <v/>
      </c>
      <c r="W6945" s="146"/>
      <c r="X6945" s="146"/>
      <c r="Y6945" s="146"/>
    </row>
    <row r="6946" spans="1:25" s="99" customFormat="1" ht="54.75" customHeight="1" x14ac:dyDescent="0.25">
      <c r="A6946" s="96">
        <f t="shared" si="2194"/>
        <v>5121</v>
      </c>
      <c r="B6946" s="175"/>
      <c r="C6946" s="176"/>
      <c r="D6946" s="113"/>
      <c r="E6946" s="115"/>
      <c r="F6946" s="174"/>
      <c r="G6946" s="114" t="str">
        <f t="shared" si="2189"/>
        <v/>
      </c>
      <c r="H6946" s="115"/>
      <c r="I6946" s="115"/>
      <c r="J6946" s="115"/>
      <c r="K6946" s="115"/>
      <c r="L6946" s="133" t="str">
        <f t="shared" si="2190"/>
        <v/>
      </c>
      <c r="M6946" s="116" t="str">
        <f>IF(L6946="", "", L6946/Veriler!$X$1)</f>
        <v/>
      </c>
      <c r="N6946" s="116" t="str">
        <f>IF(F6946&lt;&gt;"", "İthal Girdi", IF(Veriler!T6946="", "", IF(Veriler!S6946="H", "%0,5 üzerindedir", IF(Veriler!T6946&gt;0.1, "%10 sınırı aşılmıştır.", "Uygun"))))</f>
        <v>%0,5 üzerindedir</v>
      </c>
      <c r="O6946" s="116" t="str">
        <f t="shared" si="2191"/>
        <v xml:space="preserve"> </v>
      </c>
      <c r="P6946" s="117"/>
      <c r="Q6946" s="118"/>
      <c r="R6946" s="119" t="str">
        <f t="shared" si="2192"/>
        <v/>
      </c>
      <c r="S6946" s="133">
        <f>IFERROR(IF(M6946&lt;=0.005,IF(F6946="",L6946,0),IF(F6946&lt;&gt;"",0,IF(P6946="",0,IF(P6946="H",0,IF(Q6946&lt;Veriler!$G$2,L6946*Veriler!$G$2,L6946*Q6946)))))," ")</f>
        <v>0</v>
      </c>
      <c r="T6946" s="133">
        <f>IF(Veriler!T6946&lt;=0.1, S6946, IF(AND(Veriler!T6946&gt;0.1, F6946="", P6946="E"), IF(Q6946&gt;Veriler!$G$2, Q6946*S6946, IF(Q6946&lt;Veriler!$G$2, Veriler!$G$2*S6946, Q6946*S6946)), 0))</f>
        <v>0</v>
      </c>
      <c r="U6946" s="133" t="str">
        <f t="shared" si="2193"/>
        <v xml:space="preserve"> </v>
      </c>
      <c r="V6946" s="134" t="str">
        <f>IFERROR(IF(O6946="%10 sınırı aşılmıştır.",L6946-T6946,IFERROR(IF(F6946="",IF(S6946=1,0,IF(L6946-S6946=0,"",L6946-S6946)),IF(Veriler!M6946="",L6946,IF(L6946*Veriler!M6946=0,"",L6946*Veriler!M6946))),L6946)),0)</f>
        <v/>
      </c>
      <c r="W6946" s="146"/>
      <c r="X6946" s="146"/>
      <c r="Y6946" s="146"/>
    </row>
    <row r="6947" spans="1:25" s="99" customFormat="1" ht="54.75" customHeight="1" x14ac:dyDescent="0.25">
      <c r="A6947" s="96">
        <f t="shared" si="2194"/>
        <v>5122</v>
      </c>
      <c r="B6947" s="175"/>
      <c r="C6947" s="176"/>
      <c r="D6947" s="113"/>
      <c r="E6947" s="115"/>
      <c r="F6947" s="174"/>
      <c r="G6947" s="114" t="str">
        <f t="shared" si="2189"/>
        <v/>
      </c>
      <c r="H6947" s="115"/>
      <c r="I6947" s="115"/>
      <c r="J6947" s="115"/>
      <c r="K6947" s="115"/>
      <c r="L6947" s="133" t="str">
        <f t="shared" si="2190"/>
        <v/>
      </c>
      <c r="M6947" s="116" t="str">
        <f>IF(L6947="", "", L6947/Veriler!$X$1)</f>
        <v/>
      </c>
      <c r="N6947" s="116" t="str">
        <f>IF(F6947&lt;&gt;"", "İthal Girdi", IF(Veriler!T6947="", "", IF(Veriler!S6947="H", "%0,5 üzerindedir", IF(Veriler!T6947&gt;0.1, "%10 sınırı aşılmıştır.", "Uygun"))))</f>
        <v>%0,5 üzerindedir</v>
      </c>
      <c r="O6947" s="116" t="str">
        <f t="shared" si="2191"/>
        <v xml:space="preserve"> </v>
      </c>
      <c r="P6947" s="117"/>
      <c r="Q6947" s="118"/>
      <c r="R6947" s="119" t="str">
        <f t="shared" si="2192"/>
        <v/>
      </c>
      <c r="S6947" s="133">
        <f>IFERROR(IF(M6947&lt;=0.005,IF(F6947="",L6947,0),IF(F6947&lt;&gt;"",0,IF(P6947="",0,IF(P6947="H",0,IF(Q6947&lt;Veriler!$G$2,L6947*Veriler!$G$2,L6947*Q6947)))))," ")</f>
        <v>0</v>
      </c>
      <c r="T6947" s="133">
        <f>IF(Veriler!T6947&lt;=0.1, S6947, IF(AND(Veriler!T6947&gt;0.1, F6947="", P6947="E"), IF(Q6947&gt;Veriler!$G$2, Q6947*S6947, IF(Q6947&lt;Veriler!$G$2, Veriler!$G$2*S6947, Q6947*S6947)), 0))</f>
        <v>0</v>
      </c>
      <c r="U6947" s="133" t="str">
        <f t="shared" si="2193"/>
        <v xml:space="preserve"> </v>
      </c>
      <c r="V6947" s="134" t="str">
        <f>IFERROR(IF(O6947="%10 sınırı aşılmıştır.",L6947-T6947,IFERROR(IF(F6947="",IF(S6947=1,0,IF(L6947-S6947=0,"",L6947-S6947)),IF(Veriler!M6947="",L6947,IF(L6947*Veriler!M6947=0,"",L6947*Veriler!M6947))),L6947)),0)</f>
        <v/>
      </c>
      <c r="W6947" s="146"/>
      <c r="X6947" s="146"/>
      <c r="Y6947" s="146"/>
    </row>
    <row r="6948" spans="1:25" s="99" customFormat="1" ht="54.75" customHeight="1" x14ac:dyDescent="0.25">
      <c r="A6948" s="96">
        <f t="shared" si="2194"/>
        <v>5123</v>
      </c>
      <c r="B6948" s="175"/>
      <c r="C6948" s="176"/>
      <c r="D6948" s="113"/>
      <c r="E6948" s="115"/>
      <c r="F6948" s="174"/>
      <c r="G6948" s="114" t="str">
        <f t="shared" si="2189"/>
        <v/>
      </c>
      <c r="H6948" s="115"/>
      <c r="I6948" s="115"/>
      <c r="J6948" s="115"/>
      <c r="K6948" s="115"/>
      <c r="L6948" s="133" t="str">
        <f t="shared" si="2190"/>
        <v/>
      </c>
      <c r="M6948" s="116" t="str">
        <f>IF(L6948="", "", L6948/Veriler!$X$1)</f>
        <v/>
      </c>
      <c r="N6948" s="116" t="str">
        <f>IF(F6948&lt;&gt;"", "İthal Girdi", IF(Veriler!T6948="", "", IF(Veriler!S6948="H", "%0,5 üzerindedir", IF(Veriler!T6948&gt;0.1, "%10 sınırı aşılmıştır.", "Uygun"))))</f>
        <v>%0,5 üzerindedir</v>
      </c>
      <c r="O6948" s="116" t="str">
        <f t="shared" si="2191"/>
        <v xml:space="preserve"> </v>
      </c>
      <c r="P6948" s="117"/>
      <c r="Q6948" s="118"/>
      <c r="R6948" s="119" t="str">
        <f t="shared" si="2192"/>
        <v/>
      </c>
      <c r="S6948" s="133">
        <f>IFERROR(IF(M6948&lt;=0.005,IF(F6948="",L6948,0),IF(F6948&lt;&gt;"",0,IF(P6948="",0,IF(P6948="H",0,IF(Q6948&lt;Veriler!$G$2,L6948*Veriler!$G$2,L6948*Q6948)))))," ")</f>
        <v>0</v>
      </c>
      <c r="T6948" s="133">
        <f>IF(Veriler!T6948&lt;=0.1, S6948, IF(AND(Veriler!T6948&gt;0.1, F6948="", P6948="E"), IF(Q6948&gt;Veriler!$G$2, Q6948*S6948, IF(Q6948&lt;Veriler!$G$2, Veriler!$G$2*S6948, Q6948*S6948)), 0))</f>
        <v>0</v>
      </c>
      <c r="U6948" s="133" t="str">
        <f t="shared" si="2193"/>
        <v xml:space="preserve"> </v>
      </c>
      <c r="V6948" s="134" t="str">
        <f>IFERROR(IF(O6948="%10 sınırı aşılmıştır.",L6948-T6948,IFERROR(IF(F6948="",IF(S6948=1,0,IF(L6948-S6948=0,"",L6948-S6948)),IF(Veriler!M6948="",L6948,IF(L6948*Veriler!M6948=0,"",L6948*Veriler!M6948))),L6948)),0)</f>
        <v/>
      </c>
      <c r="W6948" s="146"/>
      <c r="X6948" s="146"/>
      <c r="Y6948" s="146"/>
    </row>
    <row r="6949" spans="1:25" s="99" customFormat="1" ht="54.75" customHeight="1" x14ac:dyDescent="0.25">
      <c r="A6949" s="96">
        <f t="shared" si="2194"/>
        <v>5124</v>
      </c>
      <c r="B6949" s="175"/>
      <c r="C6949" s="176"/>
      <c r="D6949" s="113"/>
      <c r="E6949" s="115"/>
      <c r="F6949" s="174"/>
      <c r="G6949" s="114" t="str">
        <f t="shared" si="2189"/>
        <v/>
      </c>
      <c r="H6949" s="115"/>
      <c r="I6949" s="115"/>
      <c r="J6949" s="115"/>
      <c r="K6949" s="115"/>
      <c r="L6949" s="133" t="str">
        <f t="shared" si="2190"/>
        <v/>
      </c>
      <c r="M6949" s="116" t="str">
        <f>IF(L6949="", "", L6949/Veriler!$X$1)</f>
        <v/>
      </c>
      <c r="N6949" s="116" t="str">
        <f>IF(F6949&lt;&gt;"", "İthal Girdi", IF(Veriler!T6949="", "", IF(Veriler!S6949="H", "%0,5 üzerindedir", IF(Veriler!T6949&gt;0.1, "%10 sınırı aşılmıştır.", "Uygun"))))</f>
        <v>%0,5 üzerindedir</v>
      </c>
      <c r="O6949" s="116" t="str">
        <f t="shared" si="2191"/>
        <v xml:space="preserve"> </v>
      </c>
      <c r="P6949" s="117"/>
      <c r="Q6949" s="118"/>
      <c r="R6949" s="119" t="str">
        <f t="shared" si="2192"/>
        <v/>
      </c>
      <c r="S6949" s="133">
        <f>IFERROR(IF(M6949&lt;=0.005,IF(F6949="",L6949,0),IF(F6949&lt;&gt;"",0,IF(P6949="",0,IF(P6949="H",0,IF(Q6949&lt;Veriler!$G$2,L6949*Veriler!$G$2,L6949*Q6949)))))," ")</f>
        <v>0</v>
      </c>
      <c r="T6949" s="133">
        <f>IF(Veriler!T6949&lt;=0.1, S6949, IF(AND(Veriler!T6949&gt;0.1, F6949="", P6949="E"), IF(Q6949&gt;Veriler!$G$2, Q6949*S6949, IF(Q6949&lt;Veriler!$G$2, Veriler!$G$2*S6949, Q6949*S6949)), 0))</f>
        <v>0</v>
      </c>
      <c r="U6949" s="133" t="str">
        <f t="shared" si="2193"/>
        <v xml:space="preserve"> </v>
      </c>
      <c r="V6949" s="134" t="str">
        <f>IFERROR(IF(O6949="%10 sınırı aşılmıştır.",L6949-T6949,IFERROR(IF(F6949="",IF(S6949=1,0,IF(L6949-S6949=0,"",L6949-S6949)),IF(Veriler!M6949="",L6949,IF(L6949*Veriler!M6949=0,"",L6949*Veriler!M6949))),L6949)),0)</f>
        <v/>
      </c>
      <c r="W6949" s="146"/>
      <c r="X6949" s="146"/>
      <c r="Y6949" s="146"/>
    </row>
    <row r="6950" spans="1:25" s="99" customFormat="1" ht="24" customHeight="1" x14ac:dyDescent="0.25">
      <c r="A6950" s="103"/>
      <c r="B6950" s="104"/>
      <c r="C6950" s="104"/>
      <c r="D6950" s="104"/>
      <c r="E6950" s="103"/>
      <c r="F6950" s="135"/>
      <c r="G6950" s="157"/>
      <c r="H6950" s="103"/>
      <c r="I6950" s="103"/>
      <c r="J6950" s="103"/>
      <c r="K6950" s="103"/>
      <c r="L6950" s="136">
        <f>SUM(L6921:L6934,L6936:L6949)</f>
        <v>0</v>
      </c>
      <c r="M6950" s="158"/>
      <c r="N6950" s="158"/>
      <c r="O6950" s="158"/>
      <c r="P6950" s="105"/>
      <c r="Q6950" s="106"/>
      <c r="R6950" s="159"/>
      <c r="S6950" s="160"/>
      <c r="T6950" s="160"/>
      <c r="U6950" s="160"/>
      <c r="V6950" s="160"/>
      <c r="W6950" s="146"/>
      <c r="X6950" s="146"/>
      <c r="Y6950" s="146"/>
    </row>
    <row r="6951" spans="1:25" s="99" customFormat="1" ht="31.5" customHeight="1" x14ac:dyDescent="0.25">
      <c r="A6951" s="103"/>
      <c r="B6951" s="104"/>
      <c r="C6951" s="104"/>
      <c r="D6951" s="104"/>
      <c r="E6951" s="103"/>
      <c r="F6951" s="135"/>
      <c r="G6951" s="157"/>
      <c r="H6951" s="103"/>
      <c r="I6951" s="103"/>
      <c r="J6951" s="103"/>
      <c r="K6951" s="103"/>
      <c r="L6951" s="161"/>
      <c r="M6951" s="158"/>
      <c r="N6951" s="158"/>
      <c r="O6951" s="158"/>
      <c r="P6951" s="105"/>
      <c r="Q6951" s="106"/>
      <c r="R6951" s="159"/>
      <c r="S6951" s="162" t="s">
        <v>57</v>
      </c>
      <c r="T6951" s="162" t="s">
        <v>57</v>
      </c>
      <c r="U6951" s="162" t="s">
        <v>57</v>
      </c>
      <c r="V6951" s="163" t="s">
        <v>58</v>
      </c>
      <c r="W6951" s="146"/>
      <c r="X6951" s="146"/>
      <c r="Y6951" s="146"/>
    </row>
    <row r="6952" spans="1:25" s="99" customFormat="1" ht="58.5" customHeight="1" x14ac:dyDescent="0.25">
      <c r="A6952" s="185" t="s">
        <v>59</v>
      </c>
      <c r="B6952" s="180"/>
      <c r="C6952" s="180"/>
      <c r="D6952" s="180"/>
      <c r="E6952" s="180"/>
      <c r="F6952" s="180"/>
      <c r="G6952" s="180"/>
      <c r="H6952" s="180"/>
      <c r="I6952" s="180"/>
      <c r="J6952" s="180"/>
      <c r="K6952" s="180"/>
      <c r="L6952" s="180"/>
      <c r="M6952" s="180"/>
      <c r="N6952" s="180"/>
      <c r="O6952" s="180"/>
      <c r="P6952" s="180"/>
      <c r="Q6952" s="180"/>
      <c r="R6952" s="176"/>
      <c r="S6952" s="137">
        <f>SUM(S6914,S6921:S6934,S6936:S6949)</f>
        <v>0</v>
      </c>
      <c r="T6952" s="137" t="str">
        <f>IF(SUM(T6921:T6934,T6936:T6949)=0," ",SUM(T6921:T6934,T6936:T6949))</f>
        <v xml:space="preserve"> </v>
      </c>
      <c r="U6952" s="137" t="str">
        <f>IF(SUM(U6921:U6934,U6936:U6949)=0," ",SUM(U6921:U6934,U6936:U6949))</f>
        <v xml:space="preserve"> </v>
      </c>
      <c r="V6952" s="137" t="str">
        <f>IF(SUM(V6921:V6934,V6936:V6949)=0," ",SUM(V6921:V6934,V6936:V6949))</f>
        <v xml:space="preserve"> </v>
      </c>
      <c r="W6952" s="146"/>
      <c r="X6952" s="164">
        <f>SUM(U6921:U6934,U6936:U6949)</f>
        <v>0</v>
      </c>
      <c r="Y6952" s="164">
        <f>SUM(V6921:V6934,V6936:V6949)</f>
        <v>0</v>
      </c>
    </row>
    <row r="6953" spans="1:25" x14ac:dyDescent="0.3">
      <c r="A6953" s="34"/>
      <c r="G6953" s="146"/>
      <c r="L6953" s="146"/>
      <c r="M6953" s="146"/>
      <c r="N6953" s="146"/>
      <c r="O6953" s="146"/>
      <c r="R6953" s="146"/>
      <c r="S6953" s="146"/>
      <c r="T6953" s="146"/>
      <c r="U6953" s="146"/>
      <c r="V6953" s="146"/>
      <c r="W6953" s="146"/>
      <c r="X6953" s="146"/>
      <c r="Y6953" s="146"/>
    </row>
    <row r="6954" spans="1:25" x14ac:dyDescent="0.3">
      <c r="A6954" s="186" t="s">
        <v>60</v>
      </c>
      <c r="B6954" s="187"/>
      <c r="C6954" s="187"/>
      <c r="D6954" s="187"/>
      <c r="E6954" s="187"/>
      <c r="F6954" s="187"/>
      <c r="G6954" s="187"/>
      <c r="H6954" s="187"/>
      <c r="I6954" s="187"/>
      <c r="J6954" s="187"/>
      <c r="K6954" s="187"/>
      <c r="L6954" s="187"/>
      <c r="M6954" s="187"/>
      <c r="N6954" s="187"/>
      <c r="O6954" s="187"/>
      <c r="P6954" s="187"/>
      <c r="Q6954" s="187"/>
      <c r="R6954" s="187"/>
      <c r="S6954" s="187"/>
      <c r="T6954" s="187"/>
      <c r="U6954" s="187"/>
      <c r="V6954" s="187"/>
      <c r="W6954" s="146"/>
      <c r="X6954" s="146"/>
      <c r="Y6954" s="146"/>
    </row>
    <row r="6955" spans="1:25" s="99" customFormat="1" ht="41.25" customHeight="1" x14ac:dyDescent="0.25">
      <c r="A6955" s="189" t="s">
        <v>38</v>
      </c>
      <c r="B6955" s="180"/>
      <c r="C6955" s="180"/>
      <c r="D6955" s="180"/>
      <c r="E6955" s="180"/>
      <c r="F6955" s="180"/>
      <c r="G6955" s="180"/>
      <c r="H6955" s="180"/>
      <c r="I6955" s="180"/>
      <c r="J6955" s="180"/>
      <c r="K6955" s="180"/>
      <c r="L6955" s="180"/>
      <c r="M6955" s="180"/>
      <c r="N6955" s="180"/>
      <c r="O6955" s="180"/>
      <c r="P6955" s="180"/>
      <c r="Q6955" s="180"/>
      <c r="R6955" s="180"/>
      <c r="S6955" s="180"/>
      <c r="T6955" s="180"/>
      <c r="U6955" s="180"/>
      <c r="V6955" s="176"/>
      <c r="W6955" s="146"/>
      <c r="X6955" s="146"/>
      <c r="Y6955" s="146"/>
    </row>
    <row r="6956" spans="1:25" s="100" customFormat="1" ht="35.25" customHeight="1" x14ac:dyDescent="0.25">
      <c r="A6956" s="179" t="s">
        <v>39</v>
      </c>
      <c r="B6956" s="180"/>
      <c r="C6956" s="180"/>
      <c r="D6956" s="180"/>
      <c r="E6956" s="180"/>
      <c r="F6956" s="180"/>
      <c r="G6956" s="180"/>
      <c r="H6956" s="180"/>
      <c r="I6956" s="180"/>
      <c r="J6956" s="180"/>
      <c r="K6956" s="180"/>
      <c r="L6956" s="180"/>
      <c r="M6956" s="180"/>
      <c r="N6956" s="180"/>
      <c r="O6956" s="180"/>
      <c r="P6956" s="180"/>
      <c r="Q6956" s="180"/>
      <c r="R6956" s="176"/>
      <c r="S6956" s="147"/>
      <c r="T6956" s="148"/>
      <c r="U6956" s="149" t="s">
        <v>40</v>
      </c>
      <c r="V6956" s="150">
        <f>V6918+1</f>
        <v>184</v>
      </c>
      <c r="W6956" s="146"/>
      <c r="X6956" s="146"/>
      <c r="Y6956" s="146"/>
    </row>
    <row r="6957" spans="1:25" s="99" customFormat="1" ht="81" customHeight="1" x14ac:dyDescent="0.25">
      <c r="A6957" s="110" t="s">
        <v>3</v>
      </c>
      <c r="B6957" s="188" t="s">
        <v>41</v>
      </c>
      <c r="C6957" s="176"/>
      <c r="D6957" s="111" t="s">
        <v>42</v>
      </c>
      <c r="E6957" s="110" t="s">
        <v>324</v>
      </c>
      <c r="F6957" s="111" t="s">
        <v>325</v>
      </c>
      <c r="G6957" s="151" t="s">
        <v>43</v>
      </c>
      <c r="H6957" s="110" t="s">
        <v>44</v>
      </c>
      <c r="I6957" s="110" t="s">
        <v>8</v>
      </c>
      <c r="J6957" s="110" t="s">
        <v>45</v>
      </c>
      <c r="K6957" s="110" t="s">
        <v>46</v>
      </c>
      <c r="L6957" s="152" t="s">
        <v>47</v>
      </c>
      <c r="M6957" s="153" t="s">
        <v>48</v>
      </c>
      <c r="N6957" s="154" t="s">
        <v>49</v>
      </c>
      <c r="O6957" s="154" t="s">
        <v>49</v>
      </c>
      <c r="P6957" s="112" t="s">
        <v>50</v>
      </c>
      <c r="Q6957" s="110" t="s">
        <v>51</v>
      </c>
      <c r="R6957" s="155" t="s">
        <v>52</v>
      </c>
      <c r="S6957" s="156" t="s">
        <v>53</v>
      </c>
      <c r="T6957" s="156" t="s">
        <v>54</v>
      </c>
      <c r="U6957" s="152" t="s">
        <v>54</v>
      </c>
      <c r="V6957" s="152" t="s">
        <v>55</v>
      </c>
      <c r="W6957" s="146"/>
      <c r="X6957" s="146"/>
      <c r="Y6957" s="146"/>
    </row>
    <row r="6958" spans="1:25" s="99" customFormat="1" ht="45" customHeight="1" x14ac:dyDescent="0.25">
      <c r="A6958" s="101"/>
      <c r="B6958" s="177" t="s">
        <v>56</v>
      </c>
      <c r="C6958" s="178"/>
      <c r="D6958" s="102"/>
      <c r="E6958" s="170"/>
      <c r="F6958" s="102"/>
      <c r="G6958" s="95"/>
      <c r="H6958" s="102"/>
      <c r="I6958" s="102"/>
      <c r="J6958" s="102"/>
      <c r="K6958" s="102"/>
      <c r="L6958" s="95"/>
      <c r="M6958" s="95"/>
      <c r="N6958" s="95"/>
      <c r="O6958" s="95"/>
      <c r="P6958" s="102"/>
      <c r="Q6958" s="102"/>
      <c r="R6958" s="190"/>
      <c r="S6958" s="184"/>
      <c r="T6958" s="95"/>
      <c r="U6958" s="95"/>
      <c r="V6958" s="95"/>
      <c r="W6958" s="146"/>
      <c r="X6958" s="146"/>
      <c r="Y6958" s="146"/>
    </row>
    <row r="6959" spans="1:25" s="99" customFormat="1" ht="54.75" customHeight="1" x14ac:dyDescent="0.25">
      <c r="A6959" s="96">
        <f>A6949+1</f>
        <v>5125</v>
      </c>
      <c r="B6959" s="181"/>
      <c r="C6959" s="182"/>
      <c r="D6959" s="113"/>
      <c r="E6959" s="115"/>
      <c r="F6959" s="174"/>
      <c r="G6959" s="114" t="str">
        <f t="shared" ref="G6959:G6972" si="2195">IF(AND(F6959&lt;&gt;"",V6959&lt;&gt;"",L6959&lt;&gt;0),V6959/L6959,"")</f>
        <v/>
      </c>
      <c r="H6959" s="115"/>
      <c r="I6959" s="115"/>
      <c r="J6959" s="115"/>
      <c r="K6959" s="115"/>
      <c r="L6959" s="133" t="str">
        <f t="shared" ref="L6959:L6972" si="2196">IF(AND(H6959&lt;&gt;0, J6959&lt;&gt;0, K6959&lt;&gt;0), H6959*J6959*K6959, "")</f>
        <v/>
      </c>
      <c r="M6959" s="116" t="str">
        <f>IF(L6959="", "", L6959/Veriler!$X$1)</f>
        <v/>
      </c>
      <c r="N6959" s="116" t="str">
        <f>IF(F6959&lt;&gt;"", "İthal Girdi", IF(Veriler!T6959="", "", IF(Veriler!S6959="H", "%0,5 üzerindedir", IF(Veriler!T6959&gt;0.1, "%10 sınırı aşılmıştır.", "Uygun"))))</f>
        <v>%0,5 üzerindedir</v>
      </c>
      <c r="O6959" s="116" t="str">
        <f t="shared" ref="O6959:O6972" si="2197">IF(M6959=""," ",N6959)</f>
        <v xml:space="preserve"> </v>
      </c>
      <c r="P6959" s="117"/>
      <c r="Q6959" s="118"/>
      <c r="R6959" s="119" t="str">
        <f t="shared" ref="R6959:R6972" si="2198">IFERROR(IF(AND(T6959&lt;&gt;"",L6959&lt;&gt;"",L6959&lt;&gt;0,T6959&lt;&gt;0),T6959/L6959,"")," ")</f>
        <v/>
      </c>
      <c r="S6959" s="133">
        <f>IFERROR(IF(M6959&lt;=0.005,IF(F6959="",L6959,0),IF(F6959&lt;&gt;"",0,IF(P6959="",0,IF(P6959="H",0,IF(Q6959&lt;Veriler!$G$2,L6959*Veriler!$G$2,L6959*Q6959)))))," ")</f>
        <v>0</v>
      </c>
      <c r="T6959" s="133">
        <f>IF(Veriler!T6959&lt;=0.1, S6959, IF(AND(Veriler!T6959&gt;0.1, F6959="", P6959="E"), IF(Q6959&gt;Veriler!$G$2, Q6959*S6959, IF(Q6959&lt;Veriler!$G$2, Veriler!$G$2*S6959, Q6959*S6959)), 0))</f>
        <v>0</v>
      </c>
      <c r="U6959" s="133" t="str">
        <f t="shared" ref="U6959:U6972" si="2199">IF(T6959=0," ",T6959)</f>
        <v xml:space="preserve"> </v>
      </c>
      <c r="V6959" s="134" t="str">
        <f>IFERROR(IF(O6959="%10 sınırı aşılmıştır.",L6959-T6959,IFERROR(IF(F6959="",IF(S6959=1,0,IF(L6959-S6959=0,"",L6959-S6959)),IF(Veriler!M6959="",L6959,IF(L6959*Veriler!M6959=0,"",L6959*Veriler!M6959))),L6959)),0)</f>
        <v/>
      </c>
      <c r="W6959" s="146"/>
      <c r="X6959" s="146"/>
      <c r="Y6959" s="146"/>
    </row>
    <row r="6960" spans="1:25" s="99" customFormat="1" ht="54.75" customHeight="1" x14ac:dyDescent="0.25">
      <c r="A6960" s="96">
        <f t="shared" ref="A6960:A6972" si="2200">A6959+1</f>
        <v>5126</v>
      </c>
      <c r="B6960" s="175"/>
      <c r="C6960" s="176"/>
      <c r="D6960" s="113"/>
      <c r="E6960" s="115"/>
      <c r="F6960" s="174"/>
      <c r="G6960" s="114" t="str">
        <f t="shared" si="2195"/>
        <v/>
      </c>
      <c r="H6960" s="115"/>
      <c r="I6960" s="115"/>
      <c r="J6960" s="115"/>
      <c r="K6960" s="115"/>
      <c r="L6960" s="133" t="str">
        <f t="shared" si="2196"/>
        <v/>
      </c>
      <c r="M6960" s="116" t="str">
        <f>IF(L6960="", "", L6960/Veriler!$X$1)</f>
        <v/>
      </c>
      <c r="N6960" s="116" t="str">
        <f>IF(F6960&lt;&gt;"", "İthal Girdi", IF(Veriler!T6960="", "", IF(Veriler!S6960="H", "%0,5 üzerindedir", IF(Veriler!T6960&gt;0.1, "%10 sınırı aşılmıştır.", "Uygun"))))</f>
        <v>%0,5 üzerindedir</v>
      </c>
      <c r="O6960" s="116" t="str">
        <f t="shared" si="2197"/>
        <v xml:space="preserve"> </v>
      </c>
      <c r="P6960" s="117"/>
      <c r="Q6960" s="118"/>
      <c r="R6960" s="119" t="str">
        <f t="shared" si="2198"/>
        <v/>
      </c>
      <c r="S6960" s="133">
        <f>IFERROR(IF(M6960&lt;=0.005,IF(F6960="",L6960,0),IF(F6960&lt;&gt;"",0,IF(P6960="",0,IF(P6960="H",0,IF(Q6960&lt;Veriler!$G$2,L6960*Veriler!$G$2,L6960*Q6960)))))," ")</f>
        <v>0</v>
      </c>
      <c r="T6960" s="133">
        <f>IF(Veriler!T6960&lt;=0.1, S6960, IF(AND(Veriler!T6960&gt;0.1, F6960="", P6960="E"), IF(Q6960&gt;Veriler!$G$2, Q6960*S6960, IF(Q6960&lt;Veriler!$G$2, Veriler!$G$2*S6960, Q6960*S6960)), 0))</f>
        <v>0</v>
      </c>
      <c r="U6960" s="133" t="str">
        <f t="shared" si="2199"/>
        <v xml:space="preserve"> </v>
      </c>
      <c r="V6960" s="134" t="str">
        <f>IFERROR(IF(O6960="%10 sınırı aşılmıştır.",L6960-T6960,IFERROR(IF(F6960="",IF(S6960=1,0,IF(L6960-S6960=0,"",L6960-S6960)),IF(Veriler!M6960="",L6960,IF(L6960*Veriler!M6960=0,"",L6960*Veriler!M6960))),L6960)),0)</f>
        <v/>
      </c>
      <c r="W6960" s="146"/>
      <c r="X6960" s="146"/>
      <c r="Y6960" s="146"/>
    </row>
    <row r="6961" spans="1:25" s="99" customFormat="1" ht="54.75" customHeight="1" x14ac:dyDescent="0.25">
      <c r="A6961" s="96">
        <f t="shared" si="2200"/>
        <v>5127</v>
      </c>
      <c r="B6961" s="175"/>
      <c r="C6961" s="176"/>
      <c r="D6961" s="113"/>
      <c r="E6961" s="115"/>
      <c r="F6961" s="174"/>
      <c r="G6961" s="114" t="str">
        <f t="shared" si="2195"/>
        <v/>
      </c>
      <c r="H6961" s="115"/>
      <c r="I6961" s="115"/>
      <c r="J6961" s="115"/>
      <c r="K6961" s="115"/>
      <c r="L6961" s="133" t="str">
        <f t="shared" si="2196"/>
        <v/>
      </c>
      <c r="M6961" s="116" t="str">
        <f>IF(L6961="", "", L6961/Veriler!$X$1)</f>
        <v/>
      </c>
      <c r="N6961" s="116" t="str">
        <f>IF(F6961&lt;&gt;"", "İthal Girdi", IF(Veriler!T6961="", "", IF(Veriler!S6961="H", "%0,5 üzerindedir", IF(Veriler!T6961&gt;0.1, "%10 sınırı aşılmıştır.", "Uygun"))))</f>
        <v>%0,5 üzerindedir</v>
      </c>
      <c r="O6961" s="116" t="str">
        <f t="shared" si="2197"/>
        <v xml:space="preserve"> </v>
      </c>
      <c r="P6961" s="117"/>
      <c r="Q6961" s="118"/>
      <c r="R6961" s="119" t="str">
        <f t="shared" si="2198"/>
        <v/>
      </c>
      <c r="S6961" s="133">
        <f>IFERROR(IF(M6961&lt;=0.005,IF(F6961="",L6961,0),IF(F6961&lt;&gt;"",0,IF(P6961="",0,IF(P6961="H",0,IF(Q6961&lt;Veriler!$G$2,L6961*Veriler!$G$2,L6961*Q6961)))))," ")</f>
        <v>0</v>
      </c>
      <c r="T6961" s="133">
        <f>IF(Veriler!T6961&lt;=0.1, S6961, IF(AND(Veriler!T6961&gt;0.1, F6961="", P6961="E"), IF(Q6961&gt;Veriler!$G$2, Q6961*S6961, IF(Q6961&lt;Veriler!$G$2, Veriler!$G$2*S6961, Q6961*S6961)), 0))</f>
        <v>0</v>
      </c>
      <c r="U6961" s="133" t="str">
        <f t="shared" si="2199"/>
        <v xml:space="preserve"> </v>
      </c>
      <c r="V6961" s="134" t="str">
        <f>IFERROR(IF(O6961="%10 sınırı aşılmıştır.",L6961-T6961,IFERROR(IF(F6961="",IF(S6961=1,0,IF(L6961-S6961=0,"",L6961-S6961)),IF(Veriler!M6961="",L6961,IF(L6961*Veriler!M6961=0,"",L6961*Veriler!M6961))),L6961)),0)</f>
        <v/>
      </c>
      <c r="W6961" s="146"/>
      <c r="X6961" s="146"/>
      <c r="Y6961" s="146"/>
    </row>
    <row r="6962" spans="1:25" s="99" customFormat="1" ht="54.75" customHeight="1" x14ac:dyDescent="0.25">
      <c r="A6962" s="96">
        <f t="shared" si="2200"/>
        <v>5128</v>
      </c>
      <c r="B6962" s="175"/>
      <c r="C6962" s="176"/>
      <c r="D6962" s="113"/>
      <c r="E6962" s="115"/>
      <c r="F6962" s="174"/>
      <c r="G6962" s="114" t="str">
        <f t="shared" si="2195"/>
        <v/>
      </c>
      <c r="H6962" s="115"/>
      <c r="I6962" s="115"/>
      <c r="J6962" s="115"/>
      <c r="K6962" s="115"/>
      <c r="L6962" s="133" t="str">
        <f t="shared" si="2196"/>
        <v/>
      </c>
      <c r="M6962" s="116" t="str">
        <f>IF(L6962="", "", L6962/Veriler!$X$1)</f>
        <v/>
      </c>
      <c r="N6962" s="116" t="str">
        <f>IF(F6962&lt;&gt;"", "İthal Girdi", IF(Veriler!T6962="", "", IF(Veriler!S6962="H", "%0,5 üzerindedir", IF(Veriler!T6962&gt;0.1, "%10 sınırı aşılmıştır.", "Uygun"))))</f>
        <v>%0,5 üzerindedir</v>
      </c>
      <c r="O6962" s="116" t="str">
        <f t="shared" si="2197"/>
        <v xml:space="preserve"> </v>
      </c>
      <c r="P6962" s="117"/>
      <c r="Q6962" s="118"/>
      <c r="R6962" s="119" t="str">
        <f t="shared" si="2198"/>
        <v/>
      </c>
      <c r="S6962" s="133">
        <f>IFERROR(IF(M6962&lt;=0.005,IF(F6962="",L6962,0),IF(F6962&lt;&gt;"",0,IF(P6962="",0,IF(P6962="H",0,IF(Q6962&lt;Veriler!$G$2,L6962*Veriler!$G$2,L6962*Q6962)))))," ")</f>
        <v>0</v>
      </c>
      <c r="T6962" s="133">
        <f>IF(Veriler!T6962&lt;=0.1, S6962, IF(AND(Veriler!T6962&gt;0.1, F6962="", P6962="E"), IF(Q6962&gt;Veriler!$G$2, Q6962*S6962, IF(Q6962&lt;Veriler!$G$2, Veriler!$G$2*S6962, Q6962*S6962)), 0))</f>
        <v>0</v>
      </c>
      <c r="U6962" s="133" t="str">
        <f t="shared" si="2199"/>
        <v xml:space="preserve"> </v>
      </c>
      <c r="V6962" s="134" t="str">
        <f>IFERROR(IF(O6962="%10 sınırı aşılmıştır.",L6962-T6962,IFERROR(IF(F6962="",IF(S6962=1,0,IF(L6962-S6962=0,"",L6962-S6962)),IF(Veriler!M6962="",L6962,IF(L6962*Veriler!M6962=0,"",L6962*Veriler!M6962))),L6962)),0)</f>
        <v/>
      </c>
      <c r="W6962" s="146"/>
      <c r="X6962" s="146"/>
      <c r="Y6962" s="146"/>
    </row>
    <row r="6963" spans="1:25" s="99" customFormat="1" ht="54.75" customHeight="1" x14ac:dyDescent="0.25">
      <c r="A6963" s="96">
        <f t="shared" si="2200"/>
        <v>5129</v>
      </c>
      <c r="B6963" s="175"/>
      <c r="C6963" s="176"/>
      <c r="D6963" s="113"/>
      <c r="E6963" s="115"/>
      <c r="F6963" s="174"/>
      <c r="G6963" s="114" t="str">
        <f t="shared" si="2195"/>
        <v/>
      </c>
      <c r="H6963" s="115"/>
      <c r="I6963" s="115"/>
      <c r="J6963" s="115"/>
      <c r="K6963" s="115"/>
      <c r="L6963" s="133" t="str">
        <f t="shared" si="2196"/>
        <v/>
      </c>
      <c r="M6963" s="116" t="str">
        <f>IF(L6963="", "", L6963/Veriler!$X$1)</f>
        <v/>
      </c>
      <c r="N6963" s="116" t="str">
        <f>IF(F6963&lt;&gt;"", "İthal Girdi", IF(Veriler!T6963="", "", IF(Veriler!S6963="H", "%0,5 üzerindedir", IF(Veriler!T6963&gt;0.1, "%10 sınırı aşılmıştır.", "Uygun"))))</f>
        <v>%0,5 üzerindedir</v>
      </c>
      <c r="O6963" s="116" t="str">
        <f t="shared" si="2197"/>
        <v xml:space="preserve"> </v>
      </c>
      <c r="P6963" s="117"/>
      <c r="Q6963" s="118"/>
      <c r="R6963" s="119" t="str">
        <f t="shared" si="2198"/>
        <v/>
      </c>
      <c r="S6963" s="133">
        <f>IFERROR(IF(M6963&lt;=0.005,IF(F6963="",L6963,0),IF(F6963&lt;&gt;"",0,IF(P6963="",0,IF(P6963="H",0,IF(Q6963&lt;Veriler!$G$2,L6963*Veriler!$G$2,L6963*Q6963)))))," ")</f>
        <v>0</v>
      </c>
      <c r="T6963" s="133">
        <f>IF(Veriler!T6963&lt;=0.1, S6963, IF(AND(Veriler!T6963&gt;0.1, F6963="", P6963="E"), IF(Q6963&gt;Veriler!$G$2, Q6963*S6963, IF(Q6963&lt;Veriler!$G$2, Veriler!$G$2*S6963, Q6963*S6963)), 0))</f>
        <v>0</v>
      </c>
      <c r="U6963" s="133" t="str">
        <f t="shared" si="2199"/>
        <v xml:space="preserve"> </v>
      </c>
      <c r="V6963" s="134" t="str">
        <f>IFERROR(IF(O6963="%10 sınırı aşılmıştır.",L6963-T6963,IFERROR(IF(F6963="",IF(S6963=1,0,IF(L6963-S6963=0,"",L6963-S6963)),IF(Veriler!M6963="",L6963,IF(L6963*Veriler!M6963=0,"",L6963*Veriler!M6963))),L6963)),0)</f>
        <v/>
      </c>
      <c r="W6963" s="146"/>
      <c r="X6963" s="146"/>
      <c r="Y6963" s="146"/>
    </row>
    <row r="6964" spans="1:25" s="99" customFormat="1" ht="54.75" customHeight="1" x14ac:dyDescent="0.25">
      <c r="A6964" s="96">
        <f t="shared" si="2200"/>
        <v>5130</v>
      </c>
      <c r="B6964" s="175"/>
      <c r="C6964" s="176"/>
      <c r="D6964" s="113"/>
      <c r="E6964" s="115"/>
      <c r="F6964" s="174"/>
      <c r="G6964" s="114" t="str">
        <f t="shared" si="2195"/>
        <v/>
      </c>
      <c r="H6964" s="115"/>
      <c r="I6964" s="115"/>
      <c r="J6964" s="115"/>
      <c r="K6964" s="115"/>
      <c r="L6964" s="133" t="str">
        <f t="shared" si="2196"/>
        <v/>
      </c>
      <c r="M6964" s="116" t="str">
        <f>IF(L6964="", "", L6964/Veriler!$X$1)</f>
        <v/>
      </c>
      <c r="N6964" s="116" t="str">
        <f>IF(F6964&lt;&gt;"", "İthal Girdi", IF(Veriler!T6964="", "", IF(Veriler!S6964="H", "%0,5 üzerindedir", IF(Veriler!T6964&gt;0.1, "%10 sınırı aşılmıştır.", "Uygun"))))</f>
        <v>%0,5 üzerindedir</v>
      </c>
      <c r="O6964" s="116" t="str">
        <f t="shared" si="2197"/>
        <v xml:space="preserve"> </v>
      </c>
      <c r="P6964" s="117"/>
      <c r="Q6964" s="118"/>
      <c r="R6964" s="119" t="str">
        <f t="shared" si="2198"/>
        <v/>
      </c>
      <c r="S6964" s="133">
        <f>IFERROR(IF(M6964&lt;=0.005,IF(F6964="",L6964,0),IF(F6964&lt;&gt;"",0,IF(P6964="",0,IF(P6964="H",0,IF(Q6964&lt;Veriler!$G$2,L6964*Veriler!$G$2,L6964*Q6964)))))," ")</f>
        <v>0</v>
      </c>
      <c r="T6964" s="133">
        <f>IF(Veriler!T6964&lt;=0.1, S6964, IF(AND(Veriler!T6964&gt;0.1, F6964="", P6964="E"), IF(Q6964&gt;Veriler!$G$2, Q6964*S6964, IF(Q6964&lt;Veriler!$G$2, Veriler!$G$2*S6964, Q6964*S6964)), 0))</f>
        <v>0</v>
      </c>
      <c r="U6964" s="133" t="str">
        <f t="shared" si="2199"/>
        <v xml:space="preserve"> </v>
      </c>
      <c r="V6964" s="134" t="str">
        <f>IFERROR(IF(O6964="%10 sınırı aşılmıştır.",L6964-T6964,IFERROR(IF(F6964="",IF(S6964=1,0,IF(L6964-S6964=0,"",L6964-S6964)),IF(Veriler!M6964="",L6964,IF(L6964*Veriler!M6964=0,"",L6964*Veriler!M6964))),L6964)),0)</f>
        <v/>
      </c>
      <c r="W6964" s="146"/>
      <c r="X6964" s="146"/>
      <c r="Y6964" s="146"/>
    </row>
    <row r="6965" spans="1:25" s="99" customFormat="1" ht="54.75" customHeight="1" x14ac:dyDescent="0.25">
      <c r="A6965" s="96">
        <f t="shared" si="2200"/>
        <v>5131</v>
      </c>
      <c r="B6965" s="175"/>
      <c r="C6965" s="176"/>
      <c r="D6965" s="113"/>
      <c r="E6965" s="115"/>
      <c r="F6965" s="174"/>
      <c r="G6965" s="114" t="str">
        <f t="shared" si="2195"/>
        <v/>
      </c>
      <c r="H6965" s="115"/>
      <c r="I6965" s="115"/>
      <c r="J6965" s="115"/>
      <c r="K6965" s="115"/>
      <c r="L6965" s="133" t="str">
        <f t="shared" si="2196"/>
        <v/>
      </c>
      <c r="M6965" s="116" t="str">
        <f>IF(L6965="", "", L6965/Veriler!$X$1)</f>
        <v/>
      </c>
      <c r="N6965" s="116" t="str">
        <f>IF(F6965&lt;&gt;"", "İthal Girdi", IF(Veriler!T6965="", "", IF(Veriler!S6965="H", "%0,5 üzerindedir", IF(Veriler!T6965&gt;0.1, "%10 sınırı aşılmıştır.", "Uygun"))))</f>
        <v>%0,5 üzerindedir</v>
      </c>
      <c r="O6965" s="116" t="str">
        <f t="shared" si="2197"/>
        <v xml:space="preserve"> </v>
      </c>
      <c r="P6965" s="117"/>
      <c r="Q6965" s="118"/>
      <c r="R6965" s="119" t="str">
        <f t="shared" si="2198"/>
        <v/>
      </c>
      <c r="S6965" s="133">
        <f>IFERROR(IF(M6965&lt;=0.005,IF(F6965="",L6965,0),IF(F6965&lt;&gt;"",0,IF(P6965="",0,IF(P6965="H",0,IF(Q6965&lt;Veriler!$G$2,L6965*Veriler!$G$2,L6965*Q6965)))))," ")</f>
        <v>0</v>
      </c>
      <c r="T6965" s="133">
        <f>IF(Veriler!T6965&lt;=0.1, S6965, IF(AND(Veriler!T6965&gt;0.1, F6965="", P6965="E"), IF(Q6965&gt;Veriler!$G$2, Q6965*S6965, IF(Q6965&lt;Veriler!$G$2, Veriler!$G$2*S6965, Q6965*S6965)), 0))</f>
        <v>0</v>
      </c>
      <c r="U6965" s="133" t="str">
        <f t="shared" si="2199"/>
        <v xml:space="preserve"> </v>
      </c>
      <c r="V6965" s="134" t="str">
        <f>IFERROR(IF(O6965="%10 sınırı aşılmıştır.",L6965-T6965,IFERROR(IF(F6965="",IF(S6965=1,0,IF(L6965-S6965=0,"",L6965-S6965)),IF(Veriler!M6965="",L6965,IF(L6965*Veriler!M6965=0,"",L6965*Veriler!M6965))),L6965)),0)</f>
        <v/>
      </c>
      <c r="W6965" s="146"/>
      <c r="X6965" s="146"/>
      <c r="Y6965" s="146"/>
    </row>
    <row r="6966" spans="1:25" s="99" customFormat="1" ht="54.75" customHeight="1" x14ac:dyDescent="0.25">
      <c r="A6966" s="96">
        <f t="shared" si="2200"/>
        <v>5132</v>
      </c>
      <c r="B6966" s="175"/>
      <c r="C6966" s="176"/>
      <c r="D6966" s="113"/>
      <c r="E6966" s="115"/>
      <c r="F6966" s="174"/>
      <c r="G6966" s="114" t="str">
        <f t="shared" si="2195"/>
        <v/>
      </c>
      <c r="H6966" s="115"/>
      <c r="I6966" s="115"/>
      <c r="J6966" s="115"/>
      <c r="K6966" s="115"/>
      <c r="L6966" s="133" t="str">
        <f t="shared" si="2196"/>
        <v/>
      </c>
      <c r="M6966" s="116" t="str">
        <f>IF(L6966="", "", L6966/Veriler!$X$1)</f>
        <v/>
      </c>
      <c r="N6966" s="116" t="str">
        <f>IF(F6966&lt;&gt;"", "İthal Girdi", IF(Veriler!T6966="", "", IF(Veriler!S6966="H", "%0,5 üzerindedir", IF(Veriler!T6966&gt;0.1, "%10 sınırı aşılmıştır.", "Uygun"))))</f>
        <v>%0,5 üzerindedir</v>
      </c>
      <c r="O6966" s="116" t="str">
        <f t="shared" si="2197"/>
        <v xml:space="preserve"> </v>
      </c>
      <c r="P6966" s="117"/>
      <c r="Q6966" s="118"/>
      <c r="R6966" s="119" t="str">
        <f t="shared" si="2198"/>
        <v/>
      </c>
      <c r="S6966" s="133">
        <f>IFERROR(IF(M6966&lt;=0.005,IF(F6966="",L6966,0),IF(F6966&lt;&gt;"",0,IF(P6966="",0,IF(P6966="H",0,IF(Q6966&lt;Veriler!$G$2,L6966*Veriler!$G$2,L6966*Q6966)))))," ")</f>
        <v>0</v>
      </c>
      <c r="T6966" s="133">
        <f>IF(Veriler!T6966&lt;=0.1, S6966, IF(AND(Veriler!T6966&gt;0.1, F6966="", P6966="E"), IF(Q6966&gt;Veriler!$G$2, Q6966*S6966, IF(Q6966&lt;Veriler!$G$2, Veriler!$G$2*S6966, Q6966*S6966)), 0))</f>
        <v>0</v>
      </c>
      <c r="U6966" s="133" t="str">
        <f t="shared" si="2199"/>
        <v xml:space="preserve"> </v>
      </c>
      <c r="V6966" s="134" t="str">
        <f>IFERROR(IF(O6966="%10 sınırı aşılmıştır.",L6966-T6966,IFERROR(IF(F6966="",IF(S6966=1,0,IF(L6966-S6966=0,"",L6966-S6966)),IF(Veriler!M6966="",L6966,IF(L6966*Veriler!M6966=0,"",L6966*Veriler!M6966))),L6966)),0)</f>
        <v/>
      </c>
      <c r="W6966" s="146"/>
      <c r="X6966" s="146"/>
      <c r="Y6966" s="146"/>
    </row>
    <row r="6967" spans="1:25" s="99" customFormat="1" ht="54.75" customHeight="1" x14ac:dyDescent="0.25">
      <c r="A6967" s="96">
        <f t="shared" si="2200"/>
        <v>5133</v>
      </c>
      <c r="B6967" s="175"/>
      <c r="C6967" s="176"/>
      <c r="D6967" s="113"/>
      <c r="E6967" s="115"/>
      <c r="F6967" s="174"/>
      <c r="G6967" s="114" t="str">
        <f t="shared" si="2195"/>
        <v/>
      </c>
      <c r="H6967" s="115"/>
      <c r="I6967" s="115"/>
      <c r="J6967" s="115"/>
      <c r="K6967" s="115"/>
      <c r="L6967" s="133" t="str">
        <f t="shared" si="2196"/>
        <v/>
      </c>
      <c r="M6967" s="116" t="str">
        <f>IF(L6967="", "", L6967/Veriler!$X$1)</f>
        <v/>
      </c>
      <c r="N6967" s="116" t="str">
        <f>IF(F6967&lt;&gt;"", "İthal Girdi", IF(Veriler!T6967="", "", IF(Veriler!S6967="H", "%0,5 üzerindedir", IF(Veriler!T6967&gt;0.1, "%10 sınırı aşılmıştır.", "Uygun"))))</f>
        <v>%0,5 üzerindedir</v>
      </c>
      <c r="O6967" s="116" t="str">
        <f t="shared" si="2197"/>
        <v xml:space="preserve"> </v>
      </c>
      <c r="P6967" s="117"/>
      <c r="Q6967" s="118"/>
      <c r="R6967" s="119" t="str">
        <f t="shared" si="2198"/>
        <v/>
      </c>
      <c r="S6967" s="133">
        <f>IFERROR(IF(M6967&lt;=0.005,IF(F6967="",L6967,0),IF(F6967&lt;&gt;"",0,IF(P6967="",0,IF(P6967="H",0,IF(Q6967&lt;Veriler!$G$2,L6967*Veriler!$G$2,L6967*Q6967)))))," ")</f>
        <v>0</v>
      </c>
      <c r="T6967" s="133">
        <f>IF(Veriler!T6967&lt;=0.1, S6967, IF(AND(Veriler!T6967&gt;0.1, F6967="", P6967="E"), IF(Q6967&gt;Veriler!$G$2, Q6967*S6967, IF(Q6967&lt;Veriler!$G$2, Veriler!$G$2*S6967, Q6967*S6967)), 0))</f>
        <v>0</v>
      </c>
      <c r="U6967" s="133" t="str">
        <f t="shared" si="2199"/>
        <v xml:space="preserve"> </v>
      </c>
      <c r="V6967" s="134" t="str">
        <f>IFERROR(IF(O6967="%10 sınırı aşılmıştır.",L6967-T6967,IFERROR(IF(F6967="",IF(S6967=1,0,IF(L6967-S6967=0,"",L6967-S6967)),IF(Veriler!M6967="",L6967,IF(L6967*Veriler!M6967=0,"",L6967*Veriler!M6967))),L6967)),0)</f>
        <v/>
      </c>
      <c r="W6967" s="146"/>
      <c r="X6967" s="146"/>
      <c r="Y6967" s="146"/>
    </row>
    <row r="6968" spans="1:25" s="99" customFormat="1" ht="54.75" customHeight="1" x14ac:dyDescent="0.25">
      <c r="A6968" s="96">
        <f t="shared" si="2200"/>
        <v>5134</v>
      </c>
      <c r="B6968" s="175"/>
      <c r="C6968" s="176"/>
      <c r="D6968" s="113"/>
      <c r="E6968" s="115"/>
      <c r="F6968" s="174"/>
      <c r="G6968" s="114" t="str">
        <f t="shared" si="2195"/>
        <v/>
      </c>
      <c r="H6968" s="115"/>
      <c r="I6968" s="115"/>
      <c r="J6968" s="115"/>
      <c r="K6968" s="115"/>
      <c r="L6968" s="133" t="str">
        <f t="shared" si="2196"/>
        <v/>
      </c>
      <c r="M6968" s="116" t="str">
        <f>IF(L6968="", "", L6968/Veriler!$X$1)</f>
        <v/>
      </c>
      <c r="N6968" s="116" t="str">
        <f>IF(F6968&lt;&gt;"", "İthal Girdi", IF(Veriler!T6968="", "", IF(Veriler!S6968="H", "%0,5 üzerindedir", IF(Veriler!T6968&gt;0.1, "%10 sınırı aşılmıştır.", "Uygun"))))</f>
        <v>%0,5 üzerindedir</v>
      </c>
      <c r="O6968" s="116" t="str">
        <f t="shared" si="2197"/>
        <v xml:space="preserve"> </v>
      </c>
      <c r="P6968" s="117"/>
      <c r="Q6968" s="118"/>
      <c r="R6968" s="119" t="str">
        <f t="shared" si="2198"/>
        <v/>
      </c>
      <c r="S6968" s="133">
        <f>IFERROR(IF(M6968&lt;=0.005,IF(F6968="",L6968,0),IF(F6968&lt;&gt;"",0,IF(P6968="",0,IF(P6968="H",0,IF(Q6968&lt;Veriler!$G$2,L6968*Veriler!$G$2,L6968*Q6968)))))," ")</f>
        <v>0</v>
      </c>
      <c r="T6968" s="133">
        <f>IF(Veriler!T6968&lt;=0.1, S6968, IF(AND(Veriler!T6968&gt;0.1, F6968="", P6968="E"), IF(Q6968&gt;Veriler!$G$2, Q6968*S6968, IF(Q6968&lt;Veriler!$G$2, Veriler!$G$2*S6968, Q6968*S6968)), 0))</f>
        <v>0</v>
      </c>
      <c r="U6968" s="133" t="str">
        <f t="shared" si="2199"/>
        <v xml:space="preserve"> </v>
      </c>
      <c r="V6968" s="134" t="str">
        <f>IFERROR(IF(O6968="%10 sınırı aşılmıştır.",L6968-T6968,IFERROR(IF(F6968="",IF(S6968=1,0,IF(L6968-S6968=0,"",L6968-S6968)),IF(Veriler!M6968="",L6968,IF(L6968*Veriler!M6968=0,"",L6968*Veriler!M6968))),L6968)),0)</f>
        <v/>
      </c>
      <c r="W6968" s="146"/>
      <c r="X6968" s="146"/>
      <c r="Y6968" s="146"/>
    </row>
    <row r="6969" spans="1:25" s="99" customFormat="1" ht="54.75" customHeight="1" x14ac:dyDescent="0.25">
      <c r="A6969" s="96">
        <f t="shared" si="2200"/>
        <v>5135</v>
      </c>
      <c r="B6969" s="175"/>
      <c r="C6969" s="176"/>
      <c r="D6969" s="113"/>
      <c r="E6969" s="115"/>
      <c r="F6969" s="174"/>
      <c r="G6969" s="114" t="str">
        <f t="shared" si="2195"/>
        <v/>
      </c>
      <c r="H6969" s="115"/>
      <c r="I6969" s="115"/>
      <c r="J6969" s="115"/>
      <c r="K6969" s="115"/>
      <c r="L6969" s="133" t="str">
        <f t="shared" si="2196"/>
        <v/>
      </c>
      <c r="M6969" s="116" t="str">
        <f>IF(L6969="", "", L6969/Veriler!$X$1)</f>
        <v/>
      </c>
      <c r="N6969" s="116" t="str">
        <f>IF(F6969&lt;&gt;"", "İthal Girdi", IF(Veriler!T6969="", "", IF(Veriler!S6969="H", "%0,5 üzerindedir", IF(Veriler!T6969&gt;0.1, "%10 sınırı aşılmıştır.", "Uygun"))))</f>
        <v>%0,5 üzerindedir</v>
      </c>
      <c r="O6969" s="116" t="str">
        <f t="shared" si="2197"/>
        <v xml:space="preserve"> </v>
      </c>
      <c r="P6969" s="117"/>
      <c r="Q6969" s="118"/>
      <c r="R6969" s="119" t="str">
        <f t="shared" si="2198"/>
        <v/>
      </c>
      <c r="S6969" s="133">
        <f>IFERROR(IF(M6969&lt;=0.005,IF(F6969="",L6969,0),IF(F6969&lt;&gt;"",0,IF(P6969="",0,IF(P6969="H",0,IF(Q6969&lt;Veriler!$G$2,L6969*Veriler!$G$2,L6969*Q6969)))))," ")</f>
        <v>0</v>
      </c>
      <c r="T6969" s="133">
        <f>IF(Veriler!T6969&lt;=0.1, S6969, IF(AND(Veriler!T6969&gt;0.1, F6969="", P6969="E"), IF(Q6969&gt;Veriler!$G$2, Q6969*S6969, IF(Q6969&lt;Veriler!$G$2, Veriler!$G$2*S6969, Q6969*S6969)), 0))</f>
        <v>0</v>
      </c>
      <c r="U6969" s="133" t="str">
        <f t="shared" si="2199"/>
        <v xml:space="preserve"> </v>
      </c>
      <c r="V6969" s="134" t="str">
        <f>IFERROR(IF(O6969="%10 sınırı aşılmıştır.",L6969-T6969,IFERROR(IF(F6969="",IF(S6969=1,0,IF(L6969-S6969=0,"",L6969-S6969)),IF(Veriler!M6969="",L6969,IF(L6969*Veriler!M6969=0,"",L6969*Veriler!M6969))),L6969)),0)</f>
        <v/>
      </c>
      <c r="W6969" s="146"/>
      <c r="X6969" s="146"/>
      <c r="Y6969" s="146"/>
    </row>
    <row r="6970" spans="1:25" s="99" customFormat="1" ht="54.75" customHeight="1" x14ac:dyDescent="0.25">
      <c r="A6970" s="96">
        <f t="shared" si="2200"/>
        <v>5136</v>
      </c>
      <c r="B6970" s="175"/>
      <c r="C6970" s="176"/>
      <c r="D6970" s="113"/>
      <c r="E6970" s="115"/>
      <c r="F6970" s="174"/>
      <c r="G6970" s="114" t="str">
        <f t="shared" si="2195"/>
        <v/>
      </c>
      <c r="H6970" s="115"/>
      <c r="I6970" s="115"/>
      <c r="J6970" s="115"/>
      <c r="K6970" s="115"/>
      <c r="L6970" s="133" t="str">
        <f t="shared" si="2196"/>
        <v/>
      </c>
      <c r="M6970" s="116" t="str">
        <f>IF(L6970="", "", L6970/Veriler!$X$1)</f>
        <v/>
      </c>
      <c r="N6970" s="116" t="str">
        <f>IF(F6970&lt;&gt;"", "İthal Girdi", IF(Veriler!T6970="", "", IF(Veriler!S6970="H", "%0,5 üzerindedir", IF(Veriler!T6970&gt;0.1, "%10 sınırı aşılmıştır.", "Uygun"))))</f>
        <v>%0,5 üzerindedir</v>
      </c>
      <c r="O6970" s="116" t="str">
        <f t="shared" si="2197"/>
        <v xml:space="preserve"> </v>
      </c>
      <c r="P6970" s="117"/>
      <c r="Q6970" s="118"/>
      <c r="R6970" s="119" t="str">
        <f t="shared" si="2198"/>
        <v/>
      </c>
      <c r="S6970" s="133">
        <f>IFERROR(IF(M6970&lt;=0.005,IF(F6970="",L6970,0),IF(F6970&lt;&gt;"",0,IF(P6970="",0,IF(P6970="H",0,IF(Q6970&lt;Veriler!$G$2,L6970*Veriler!$G$2,L6970*Q6970)))))," ")</f>
        <v>0</v>
      </c>
      <c r="T6970" s="133">
        <f>IF(Veriler!T6970&lt;=0.1, S6970, IF(AND(Veriler!T6970&gt;0.1, F6970="", P6970="E"), IF(Q6970&gt;Veriler!$G$2, Q6970*S6970, IF(Q6970&lt;Veriler!$G$2, Veriler!$G$2*S6970, Q6970*S6970)), 0))</f>
        <v>0</v>
      </c>
      <c r="U6970" s="133" t="str">
        <f t="shared" si="2199"/>
        <v xml:space="preserve"> </v>
      </c>
      <c r="V6970" s="134" t="str">
        <f>IFERROR(IF(O6970="%10 sınırı aşılmıştır.",L6970-T6970,IFERROR(IF(F6970="",IF(S6970=1,0,IF(L6970-S6970=0,"",L6970-S6970)),IF(Veriler!M6970="",L6970,IF(L6970*Veriler!M6970=0,"",L6970*Veriler!M6970))),L6970)),0)</f>
        <v/>
      </c>
      <c r="W6970" s="146"/>
      <c r="X6970" s="146"/>
      <c r="Y6970" s="146"/>
    </row>
    <row r="6971" spans="1:25" s="99" customFormat="1" ht="54.75" customHeight="1" x14ac:dyDescent="0.25">
      <c r="A6971" s="96">
        <f t="shared" si="2200"/>
        <v>5137</v>
      </c>
      <c r="B6971" s="175"/>
      <c r="C6971" s="176"/>
      <c r="D6971" s="113"/>
      <c r="E6971" s="115"/>
      <c r="F6971" s="174"/>
      <c r="G6971" s="114" t="str">
        <f t="shared" si="2195"/>
        <v/>
      </c>
      <c r="H6971" s="115"/>
      <c r="I6971" s="115"/>
      <c r="J6971" s="115"/>
      <c r="K6971" s="115"/>
      <c r="L6971" s="133" t="str">
        <f t="shared" si="2196"/>
        <v/>
      </c>
      <c r="M6971" s="116" t="str">
        <f>IF(L6971="", "", L6971/Veriler!$X$1)</f>
        <v/>
      </c>
      <c r="N6971" s="116" t="str">
        <f>IF(F6971&lt;&gt;"", "İthal Girdi", IF(Veriler!T6971="", "", IF(Veriler!S6971="H", "%0,5 üzerindedir", IF(Veriler!T6971&gt;0.1, "%10 sınırı aşılmıştır.", "Uygun"))))</f>
        <v>%0,5 üzerindedir</v>
      </c>
      <c r="O6971" s="116" t="str">
        <f t="shared" si="2197"/>
        <v xml:space="preserve"> </v>
      </c>
      <c r="P6971" s="117"/>
      <c r="Q6971" s="118"/>
      <c r="R6971" s="119" t="str">
        <f t="shared" si="2198"/>
        <v/>
      </c>
      <c r="S6971" s="133">
        <f>IFERROR(IF(M6971&lt;=0.005,IF(F6971="",L6971,0),IF(F6971&lt;&gt;"",0,IF(P6971="",0,IF(P6971="H",0,IF(Q6971&lt;Veriler!$G$2,L6971*Veriler!$G$2,L6971*Q6971)))))," ")</f>
        <v>0</v>
      </c>
      <c r="T6971" s="133">
        <f>IF(Veriler!T6971&lt;=0.1, S6971, IF(AND(Veriler!T6971&gt;0.1, F6971="", P6971="E"), IF(Q6971&gt;Veriler!$G$2, Q6971*S6971, IF(Q6971&lt;Veriler!$G$2, Veriler!$G$2*S6971, Q6971*S6971)), 0))</f>
        <v>0</v>
      </c>
      <c r="U6971" s="133" t="str">
        <f t="shared" si="2199"/>
        <v xml:space="preserve"> </v>
      </c>
      <c r="V6971" s="134" t="str">
        <f>IFERROR(IF(O6971="%10 sınırı aşılmıştır.",L6971-T6971,IFERROR(IF(F6971="",IF(S6971=1,0,IF(L6971-S6971=0,"",L6971-S6971)),IF(Veriler!M6971="",L6971,IF(L6971*Veriler!M6971=0,"",L6971*Veriler!M6971))),L6971)),0)</f>
        <v/>
      </c>
      <c r="W6971" s="146"/>
      <c r="X6971" s="146"/>
      <c r="Y6971" s="146"/>
    </row>
    <row r="6972" spans="1:25" s="99" customFormat="1" ht="54.75" customHeight="1" x14ac:dyDescent="0.25">
      <c r="A6972" s="96">
        <f t="shared" si="2200"/>
        <v>5138</v>
      </c>
      <c r="B6972" s="175"/>
      <c r="C6972" s="176"/>
      <c r="D6972" s="113"/>
      <c r="E6972" s="115"/>
      <c r="F6972" s="174"/>
      <c r="G6972" s="114" t="str">
        <f t="shared" si="2195"/>
        <v/>
      </c>
      <c r="H6972" s="115"/>
      <c r="I6972" s="115"/>
      <c r="J6972" s="115"/>
      <c r="K6972" s="115"/>
      <c r="L6972" s="133" t="str">
        <f t="shared" si="2196"/>
        <v/>
      </c>
      <c r="M6972" s="116" t="str">
        <f>IF(L6972="", "", L6972/Veriler!$X$1)</f>
        <v/>
      </c>
      <c r="N6972" s="116" t="str">
        <f>IF(F6972&lt;&gt;"", "İthal Girdi", IF(Veriler!T6972="", "", IF(Veriler!S6972="H", "%0,5 üzerindedir", IF(Veriler!T6972&gt;0.1, "%10 sınırı aşılmıştır.", "Uygun"))))</f>
        <v>%0,5 üzerindedir</v>
      </c>
      <c r="O6972" s="116" t="str">
        <f t="shared" si="2197"/>
        <v xml:space="preserve"> </v>
      </c>
      <c r="P6972" s="117"/>
      <c r="Q6972" s="118"/>
      <c r="R6972" s="119" t="str">
        <f t="shared" si="2198"/>
        <v/>
      </c>
      <c r="S6972" s="133">
        <f>IFERROR(IF(M6972&lt;=0.005,IF(F6972="",L6972,0),IF(F6972&lt;&gt;"",0,IF(P6972="",0,IF(P6972="H",0,IF(Q6972&lt;Veriler!$G$2,L6972*Veriler!$G$2,L6972*Q6972)))))," ")</f>
        <v>0</v>
      </c>
      <c r="T6972" s="133">
        <f>IF(Veriler!T6972&lt;=0.1, S6972, IF(AND(Veriler!T6972&gt;0.1, F6972="", P6972="E"), IF(Q6972&gt;Veriler!$G$2, Q6972*S6972, IF(Q6972&lt;Veriler!$G$2, Veriler!$G$2*S6972, Q6972*S6972)), 0))</f>
        <v>0</v>
      </c>
      <c r="U6972" s="133" t="str">
        <f t="shared" si="2199"/>
        <v xml:space="preserve"> </v>
      </c>
      <c r="V6972" s="134" t="str">
        <f>IFERROR(IF(O6972="%10 sınırı aşılmıştır.",L6972-T6972,IFERROR(IF(F6972="",IF(S6972=1,0,IF(L6972-S6972=0,"",L6972-S6972)),IF(Veriler!M6972="",L6972,IF(L6972*Veriler!M6972=0,"",L6972*Veriler!M6972))),L6972)),0)</f>
        <v/>
      </c>
      <c r="W6972" s="146"/>
      <c r="X6972" s="146"/>
      <c r="Y6972" s="146"/>
    </row>
    <row r="6973" spans="1:25" s="99" customFormat="1" ht="36" hidden="1" customHeight="1" x14ac:dyDescent="0.25">
      <c r="A6973" s="101"/>
      <c r="B6973" s="191" t="s">
        <v>16</v>
      </c>
      <c r="C6973" s="176"/>
      <c r="D6973" s="120"/>
      <c r="E6973" s="171"/>
      <c r="F6973" s="172"/>
      <c r="G6973" s="121"/>
      <c r="H6973" s="115"/>
      <c r="I6973" s="115"/>
      <c r="J6973" s="115"/>
      <c r="K6973" s="115"/>
      <c r="L6973" s="121"/>
      <c r="M6973" s="121"/>
      <c r="N6973" s="121"/>
      <c r="O6973" s="121"/>
      <c r="P6973" s="120"/>
      <c r="Q6973" s="120"/>
      <c r="R6973" s="183"/>
      <c r="S6973" s="184"/>
      <c r="T6973" s="121"/>
      <c r="U6973" s="121"/>
      <c r="V6973" s="121"/>
      <c r="W6973" s="146"/>
      <c r="X6973" s="146"/>
      <c r="Y6973" s="146"/>
    </row>
    <row r="6974" spans="1:25" s="99" customFormat="1" ht="54.75" customHeight="1" x14ac:dyDescent="0.25">
      <c r="A6974" s="96">
        <f>A6972+1</f>
        <v>5139</v>
      </c>
      <c r="B6974" s="175"/>
      <c r="C6974" s="176"/>
      <c r="D6974" s="113"/>
      <c r="E6974" s="115"/>
      <c r="F6974" s="174"/>
      <c r="G6974" s="114" t="str">
        <f t="shared" ref="G6974:G6987" si="2201">IF(AND(F6974&lt;&gt;"",V6974&lt;&gt;"",L6974&lt;&gt;0),V6974/L6974,"")</f>
        <v/>
      </c>
      <c r="H6974" s="115"/>
      <c r="I6974" s="115"/>
      <c r="J6974" s="115"/>
      <c r="K6974" s="115"/>
      <c r="L6974" s="133" t="str">
        <f t="shared" ref="L6974:L6987" si="2202">IF(AND(H6974&lt;&gt;0, J6974&lt;&gt;0, K6974&lt;&gt;0), H6974*J6974*K6974, "")</f>
        <v/>
      </c>
      <c r="M6974" s="116" t="str">
        <f>IF(L6974="", "", L6974/Veriler!$X$1)</f>
        <v/>
      </c>
      <c r="N6974" s="116" t="str">
        <f>IF(F6974&lt;&gt;"", "İthal Girdi", IF(Veriler!T6974="", "", IF(Veriler!S6974="H", "%0,5 üzerindedir", IF(Veriler!T6974&gt;0.1, "%10 sınırı aşılmıştır.", "Uygun"))))</f>
        <v>%0,5 üzerindedir</v>
      </c>
      <c r="O6974" s="116" t="str">
        <f t="shared" ref="O6974:O6987" si="2203">IF(M6974=""," ",N6974)</f>
        <v xml:space="preserve"> </v>
      </c>
      <c r="P6974" s="117"/>
      <c r="Q6974" s="118"/>
      <c r="R6974" s="119" t="str">
        <f t="shared" ref="R6974:R6987" si="2204">IFERROR(IF(AND(T6974&lt;&gt;"",L6974&lt;&gt;"",L6974&lt;&gt;0,T6974&lt;&gt;0),T6974/L6974,"")," ")</f>
        <v/>
      </c>
      <c r="S6974" s="133">
        <f>IFERROR(IF(M6974&lt;=0.005,IF(F6974="",L6974,0),IF(F6974&lt;&gt;"",0,IF(P6974="",0,IF(P6974="H",0,IF(Q6974&lt;Veriler!$G$2,L6974*Veriler!$G$2,L6974*Q6974)))))," ")</f>
        <v>0</v>
      </c>
      <c r="T6974" s="133">
        <f>IF(Veriler!T6974&lt;=0.1, S6974, IF(AND(Veriler!T6974&gt;0.1, F6974="", P6974="E"), IF(Q6974&gt;Veriler!$G$2, Q6974*S6974, IF(Q6974&lt;Veriler!$G$2, Veriler!$G$2*S6974, Q6974*S6974)), 0))</f>
        <v>0</v>
      </c>
      <c r="U6974" s="133" t="str">
        <f t="shared" ref="U6974:U6987" si="2205">IF(T6974=0," ",T6974)</f>
        <v xml:space="preserve"> </v>
      </c>
      <c r="V6974" s="134" t="str">
        <f>IFERROR(IF(O6974="%10 sınırı aşılmıştır.",L6974-T6974,IFERROR(IF(F6974="",IF(S6974=1,0,IF(L6974-S6974=0,"",L6974-S6974)),IF(Veriler!M6974="",L6974,IF(L6974*Veriler!M6974=0,"",L6974*Veriler!M6974))),L6974)),0)</f>
        <v/>
      </c>
      <c r="W6974" s="146"/>
      <c r="X6974" s="146"/>
      <c r="Y6974" s="146"/>
    </row>
    <row r="6975" spans="1:25" s="99" customFormat="1" ht="54.75" customHeight="1" x14ac:dyDescent="0.25">
      <c r="A6975" s="96">
        <f t="shared" ref="A6975:A6987" si="2206">A6974+1</f>
        <v>5140</v>
      </c>
      <c r="B6975" s="175"/>
      <c r="C6975" s="176"/>
      <c r="D6975" s="113"/>
      <c r="E6975" s="115"/>
      <c r="F6975" s="174"/>
      <c r="G6975" s="114" t="str">
        <f t="shared" si="2201"/>
        <v/>
      </c>
      <c r="H6975" s="115"/>
      <c r="I6975" s="115"/>
      <c r="J6975" s="115"/>
      <c r="K6975" s="115"/>
      <c r="L6975" s="133" t="str">
        <f t="shared" si="2202"/>
        <v/>
      </c>
      <c r="M6975" s="116" t="str">
        <f>IF(L6975="", "", L6975/Veriler!$X$1)</f>
        <v/>
      </c>
      <c r="N6975" s="116" t="str">
        <f>IF(F6975&lt;&gt;"", "İthal Girdi", IF(Veriler!T6975="", "", IF(Veriler!S6975="H", "%0,5 üzerindedir", IF(Veriler!T6975&gt;0.1, "%10 sınırı aşılmıştır.", "Uygun"))))</f>
        <v>%0,5 üzerindedir</v>
      </c>
      <c r="O6975" s="116" t="str">
        <f t="shared" si="2203"/>
        <v xml:space="preserve"> </v>
      </c>
      <c r="P6975" s="117"/>
      <c r="Q6975" s="118"/>
      <c r="R6975" s="119" t="str">
        <f t="shared" si="2204"/>
        <v/>
      </c>
      <c r="S6975" s="133">
        <f>IFERROR(IF(M6975&lt;=0.005,IF(F6975="",L6975,0),IF(F6975&lt;&gt;"",0,IF(P6975="",0,IF(P6975="H",0,IF(Q6975&lt;Veriler!$G$2,L6975*Veriler!$G$2,L6975*Q6975)))))," ")</f>
        <v>0</v>
      </c>
      <c r="T6975" s="133">
        <f>IF(Veriler!T6975&lt;=0.1, S6975, IF(AND(Veriler!T6975&gt;0.1, F6975="", P6975="E"), IF(Q6975&gt;Veriler!$G$2, Q6975*S6975, IF(Q6975&lt;Veriler!$G$2, Veriler!$G$2*S6975, Q6975*S6975)), 0))</f>
        <v>0</v>
      </c>
      <c r="U6975" s="133" t="str">
        <f t="shared" si="2205"/>
        <v xml:space="preserve"> </v>
      </c>
      <c r="V6975" s="134" t="str">
        <f>IFERROR(IF(O6975="%10 sınırı aşılmıştır.",L6975-T6975,IFERROR(IF(F6975="",IF(S6975=1,0,IF(L6975-S6975=0,"",L6975-S6975)),IF(Veriler!M6975="",L6975,IF(L6975*Veriler!M6975=0,"",L6975*Veriler!M6975))),L6975)),0)</f>
        <v/>
      </c>
      <c r="W6975" s="146"/>
      <c r="X6975" s="146"/>
      <c r="Y6975" s="146"/>
    </row>
    <row r="6976" spans="1:25" s="99" customFormat="1" ht="54.75" customHeight="1" x14ac:dyDescent="0.25">
      <c r="A6976" s="96">
        <f t="shared" si="2206"/>
        <v>5141</v>
      </c>
      <c r="B6976" s="175"/>
      <c r="C6976" s="176"/>
      <c r="D6976" s="113"/>
      <c r="E6976" s="115"/>
      <c r="F6976" s="174"/>
      <c r="G6976" s="114" t="str">
        <f t="shared" si="2201"/>
        <v/>
      </c>
      <c r="H6976" s="115"/>
      <c r="I6976" s="115"/>
      <c r="J6976" s="115"/>
      <c r="K6976" s="115"/>
      <c r="L6976" s="133" t="str">
        <f t="shared" si="2202"/>
        <v/>
      </c>
      <c r="M6976" s="116" t="str">
        <f>IF(L6976="", "", L6976/Veriler!$X$1)</f>
        <v/>
      </c>
      <c r="N6976" s="116" t="str">
        <f>IF(F6976&lt;&gt;"", "İthal Girdi", IF(Veriler!T6976="", "", IF(Veriler!S6976="H", "%0,5 üzerindedir", IF(Veriler!T6976&gt;0.1, "%10 sınırı aşılmıştır.", "Uygun"))))</f>
        <v>%0,5 üzerindedir</v>
      </c>
      <c r="O6976" s="116" t="str">
        <f t="shared" si="2203"/>
        <v xml:space="preserve"> </v>
      </c>
      <c r="P6976" s="117"/>
      <c r="Q6976" s="118"/>
      <c r="R6976" s="119" t="str">
        <f t="shared" si="2204"/>
        <v/>
      </c>
      <c r="S6976" s="133">
        <f>IFERROR(IF(M6976&lt;=0.005,IF(F6976="",L6976,0),IF(F6976&lt;&gt;"",0,IF(P6976="",0,IF(P6976="H",0,IF(Q6976&lt;Veriler!$G$2,L6976*Veriler!$G$2,L6976*Q6976)))))," ")</f>
        <v>0</v>
      </c>
      <c r="T6976" s="133">
        <f>IF(Veriler!T6976&lt;=0.1, S6976, IF(AND(Veriler!T6976&gt;0.1, F6976="", P6976="E"), IF(Q6976&gt;Veriler!$G$2, Q6976*S6976, IF(Q6976&lt;Veriler!$G$2, Veriler!$G$2*S6976, Q6976*S6976)), 0))</f>
        <v>0</v>
      </c>
      <c r="U6976" s="133" t="str">
        <f t="shared" si="2205"/>
        <v xml:space="preserve"> </v>
      </c>
      <c r="V6976" s="134" t="str">
        <f>IFERROR(IF(O6976="%10 sınırı aşılmıştır.",L6976-T6976,IFERROR(IF(F6976="",IF(S6976=1,0,IF(L6976-S6976=0,"",L6976-S6976)),IF(Veriler!M6976="",L6976,IF(L6976*Veriler!M6976=0,"",L6976*Veriler!M6976))),L6976)),0)</f>
        <v/>
      </c>
      <c r="W6976" s="146"/>
      <c r="X6976" s="146"/>
      <c r="Y6976" s="146"/>
    </row>
    <row r="6977" spans="1:25" s="99" customFormat="1" ht="54.75" customHeight="1" x14ac:dyDescent="0.25">
      <c r="A6977" s="96">
        <f t="shared" si="2206"/>
        <v>5142</v>
      </c>
      <c r="B6977" s="175"/>
      <c r="C6977" s="176"/>
      <c r="D6977" s="113"/>
      <c r="E6977" s="115"/>
      <c r="F6977" s="174"/>
      <c r="G6977" s="114" t="str">
        <f t="shared" si="2201"/>
        <v/>
      </c>
      <c r="H6977" s="115"/>
      <c r="I6977" s="115"/>
      <c r="J6977" s="115"/>
      <c r="K6977" s="115"/>
      <c r="L6977" s="133" t="str">
        <f t="shared" si="2202"/>
        <v/>
      </c>
      <c r="M6977" s="116" t="str">
        <f>IF(L6977="", "", L6977/Veriler!$X$1)</f>
        <v/>
      </c>
      <c r="N6977" s="116" t="str">
        <f>IF(F6977&lt;&gt;"", "İthal Girdi", IF(Veriler!T6977="", "", IF(Veriler!S6977="H", "%0,5 üzerindedir", IF(Veriler!T6977&gt;0.1, "%10 sınırı aşılmıştır.", "Uygun"))))</f>
        <v>%0,5 üzerindedir</v>
      </c>
      <c r="O6977" s="116" t="str">
        <f t="shared" si="2203"/>
        <v xml:space="preserve"> </v>
      </c>
      <c r="P6977" s="117"/>
      <c r="Q6977" s="118"/>
      <c r="R6977" s="119" t="str">
        <f t="shared" si="2204"/>
        <v/>
      </c>
      <c r="S6977" s="133">
        <f>IFERROR(IF(M6977&lt;=0.005,IF(F6977="",L6977,0),IF(F6977&lt;&gt;"",0,IF(P6977="",0,IF(P6977="H",0,IF(Q6977&lt;Veriler!$G$2,L6977*Veriler!$G$2,L6977*Q6977)))))," ")</f>
        <v>0</v>
      </c>
      <c r="T6977" s="133">
        <f>IF(Veriler!T6977&lt;=0.1, S6977, IF(AND(Veriler!T6977&gt;0.1, F6977="", P6977="E"), IF(Q6977&gt;Veriler!$G$2, Q6977*S6977, IF(Q6977&lt;Veriler!$G$2, Veriler!$G$2*S6977, Q6977*S6977)), 0))</f>
        <v>0</v>
      </c>
      <c r="U6977" s="133" t="str">
        <f t="shared" si="2205"/>
        <v xml:space="preserve"> </v>
      </c>
      <c r="V6977" s="134" t="str">
        <f>IFERROR(IF(O6977="%10 sınırı aşılmıştır.",L6977-T6977,IFERROR(IF(F6977="",IF(S6977=1,0,IF(L6977-S6977=0,"",L6977-S6977)),IF(Veriler!M6977="",L6977,IF(L6977*Veriler!M6977=0,"",L6977*Veriler!M6977))),L6977)),0)</f>
        <v/>
      </c>
      <c r="W6977" s="146"/>
      <c r="X6977" s="146"/>
      <c r="Y6977" s="146"/>
    </row>
    <row r="6978" spans="1:25" s="99" customFormat="1" ht="54.75" customHeight="1" x14ac:dyDescent="0.25">
      <c r="A6978" s="96">
        <f t="shared" si="2206"/>
        <v>5143</v>
      </c>
      <c r="B6978" s="175"/>
      <c r="C6978" s="176"/>
      <c r="D6978" s="113"/>
      <c r="E6978" s="115"/>
      <c r="F6978" s="174"/>
      <c r="G6978" s="114" t="str">
        <f t="shared" si="2201"/>
        <v/>
      </c>
      <c r="H6978" s="115"/>
      <c r="I6978" s="115"/>
      <c r="J6978" s="115"/>
      <c r="K6978" s="115"/>
      <c r="L6978" s="133" t="str">
        <f t="shared" si="2202"/>
        <v/>
      </c>
      <c r="M6978" s="116" t="str">
        <f>IF(L6978="", "", L6978/Veriler!$X$1)</f>
        <v/>
      </c>
      <c r="N6978" s="116" t="str">
        <f>IF(F6978&lt;&gt;"", "İthal Girdi", IF(Veriler!T6978="", "", IF(Veriler!S6978="H", "%0,5 üzerindedir", IF(Veriler!T6978&gt;0.1, "%10 sınırı aşılmıştır.", "Uygun"))))</f>
        <v>%0,5 üzerindedir</v>
      </c>
      <c r="O6978" s="116" t="str">
        <f t="shared" si="2203"/>
        <v xml:space="preserve"> </v>
      </c>
      <c r="P6978" s="117"/>
      <c r="Q6978" s="118"/>
      <c r="R6978" s="119" t="str">
        <f t="shared" si="2204"/>
        <v/>
      </c>
      <c r="S6978" s="133">
        <f>IFERROR(IF(M6978&lt;=0.005,IF(F6978="",L6978,0),IF(F6978&lt;&gt;"",0,IF(P6978="",0,IF(P6978="H",0,IF(Q6978&lt;Veriler!$G$2,L6978*Veriler!$G$2,L6978*Q6978)))))," ")</f>
        <v>0</v>
      </c>
      <c r="T6978" s="133">
        <f>IF(Veriler!T6978&lt;=0.1, S6978, IF(AND(Veriler!T6978&gt;0.1, F6978="", P6978="E"), IF(Q6978&gt;Veriler!$G$2, Q6978*S6978, IF(Q6978&lt;Veriler!$G$2, Veriler!$G$2*S6978, Q6978*S6978)), 0))</f>
        <v>0</v>
      </c>
      <c r="U6978" s="133" t="str">
        <f t="shared" si="2205"/>
        <v xml:space="preserve"> </v>
      </c>
      <c r="V6978" s="134" t="str">
        <f>IFERROR(IF(O6978="%10 sınırı aşılmıştır.",L6978-T6978,IFERROR(IF(F6978="",IF(S6978=1,0,IF(L6978-S6978=0,"",L6978-S6978)),IF(Veriler!M6978="",L6978,IF(L6978*Veriler!M6978=0,"",L6978*Veriler!M6978))),L6978)),0)</f>
        <v/>
      </c>
      <c r="W6978" s="146"/>
      <c r="X6978" s="146"/>
      <c r="Y6978" s="146"/>
    </row>
    <row r="6979" spans="1:25" s="99" customFormat="1" ht="54.75" customHeight="1" x14ac:dyDescent="0.25">
      <c r="A6979" s="96">
        <f t="shared" si="2206"/>
        <v>5144</v>
      </c>
      <c r="B6979" s="175"/>
      <c r="C6979" s="176"/>
      <c r="D6979" s="113"/>
      <c r="E6979" s="115"/>
      <c r="F6979" s="174"/>
      <c r="G6979" s="114" t="str">
        <f t="shared" si="2201"/>
        <v/>
      </c>
      <c r="H6979" s="115"/>
      <c r="I6979" s="115"/>
      <c r="J6979" s="115"/>
      <c r="K6979" s="115"/>
      <c r="L6979" s="133" t="str">
        <f t="shared" si="2202"/>
        <v/>
      </c>
      <c r="M6979" s="116" t="str">
        <f>IF(L6979="", "", L6979/Veriler!$X$1)</f>
        <v/>
      </c>
      <c r="N6979" s="116" t="str">
        <f>IF(F6979&lt;&gt;"", "İthal Girdi", IF(Veriler!T6979="", "", IF(Veriler!S6979="H", "%0,5 üzerindedir", IF(Veriler!T6979&gt;0.1, "%10 sınırı aşılmıştır.", "Uygun"))))</f>
        <v>%0,5 üzerindedir</v>
      </c>
      <c r="O6979" s="116" t="str">
        <f t="shared" si="2203"/>
        <v xml:space="preserve"> </v>
      </c>
      <c r="P6979" s="117"/>
      <c r="Q6979" s="118"/>
      <c r="R6979" s="119" t="str">
        <f t="shared" si="2204"/>
        <v/>
      </c>
      <c r="S6979" s="133">
        <f>IFERROR(IF(M6979&lt;=0.005,IF(F6979="",L6979,0),IF(F6979&lt;&gt;"",0,IF(P6979="",0,IF(P6979="H",0,IF(Q6979&lt;Veriler!$G$2,L6979*Veriler!$G$2,L6979*Q6979)))))," ")</f>
        <v>0</v>
      </c>
      <c r="T6979" s="133">
        <f>IF(Veriler!T6979&lt;=0.1, S6979, IF(AND(Veriler!T6979&gt;0.1, F6979="", P6979="E"), IF(Q6979&gt;Veriler!$G$2, Q6979*S6979, IF(Q6979&lt;Veriler!$G$2, Veriler!$G$2*S6979, Q6979*S6979)), 0))</f>
        <v>0</v>
      </c>
      <c r="U6979" s="133" t="str">
        <f t="shared" si="2205"/>
        <v xml:space="preserve"> </v>
      </c>
      <c r="V6979" s="134" t="str">
        <f>IFERROR(IF(O6979="%10 sınırı aşılmıştır.",L6979-T6979,IFERROR(IF(F6979="",IF(S6979=1,0,IF(L6979-S6979=0,"",L6979-S6979)),IF(Veriler!M6979="",L6979,IF(L6979*Veriler!M6979=0,"",L6979*Veriler!M6979))),L6979)),0)</f>
        <v/>
      </c>
      <c r="W6979" s="146"/>
      <c r="X6979" s="146"/>
      <c r="Y6979" s="146"/>
    </row>
    <row r="6980" spans="1:25" s="99" customFormat="1" ht="54.75" customHeight="1" x14ac:dyDescent="0.25">
      <c r="A6980" s="96">
        <f t="shared" si="2206"/>
        <v>5145</v>
      </c>
      <c r="B6980" s="175"/>
      <c r="C6980" s="176"/>
      <c r="D6980" s="113"/>
      <c r="E6980" s="115"/>
      <c r="F6980" s="174"/>
      <c r="G6980" s="114" t="str">
        <f t="shared" si="2201"/>
        <v/>
      </c>
      <c r="H6980" s="115"/>
      <c r="I6980" s="115"/>
      <c r="J6980" s="115"/>
      <c r="K6980" s="115"/>
      <c r="L6980" s="133" t="str">
        <f t="shared" si="2202"/>
        <v/>
      </c>
      <c r="M6980" s="116" t="str">
        <f>IF(L6980="", "", L6980/Veriler!$X$1)</f>
        <v/>
      </c>
      <c r="N6980" s="116" t="str">
        <f>IF(F6980&lt;&gt;"", "İthal Girdi", IF(Veriler!T6980="", "", IF(Veriler!S6980="H", "%0,5 üzerindedir", IF(Veriler!T6980&gt;0.1, "%10 sınırı aşılmıştır.", "Uygun"))))</f>
        <v>%0,5 üzerindedir</v>
      </c>
      <c r="O6980" s="116" t="str">
        <f t="shared" si="2203"/>
        <v xml:space="preserve"> </v>
      </c>
      <c r="P6980" s="117"/>
      <c r="Q6980" s="118"/>
      <c r="R6980" s="119" t="str">
        <f t="shared" si="2204"/>
        <v/>
      </c>
      <c r="S6980" s="133">
        <f>IFERROR(IF(M6980&lt;=0.005,IF(F6980="",L6980,0),IF(F6980&lt;&gt;"",0,IF(P6980="",0,IF(P6980="H",0,IF(Q6980&lt;Veriler!$G$2,L6980*Veriler!$G$2,L6980*Q6980)))))," ")</f>
        <v>0</v>
      </c>
      <c r="T6980" s="133">
        <f>IF(Veriler!T6980&lt;=0.1, S6980, IF(AND(Veriler!T6980&gt;0.1, F6980="", P6980="E"), IF(Q6980&gt;Veriler!$G$2, Q6980*S6980, IF(Q6980&lt;Veriler!$G$2, Veriler!$G$2*S6980, Q6980*S6980)), 0))</f>
        <v>0</v>
      </c>
      <c r="U6980" s="133" t="str">
        <f t="shared" si="2205"/>
        <v xml:space="preserve"> </v>
      </c>
      <c r="V6980" s="134" t="str">
        <f>IFERROR(IF(O6980="%10 sınırı aşılmıştır.",L6980-T6980,IFERROR(IF(F6980="",IF(S6980=1,0,IF(L6980-S6980=0,"",L6980-S6980)),IF(Veriler!M6980="",L6980,IF(L6980*Veriler!M6980=0,"",L6980*Veriler!M6980))),L6980)),0)</f>
        <v/>
      </c>
      <c r="W6980" s="146"/>
      <c r="X6980" s="146"/>
      <c r="Y6980" s="146"/>
    </row>
    <row r="6981" spans="1:25" s="99" customFormat="1" ht="54.75" customHeight="1" x14ac:dyDescent="0.25">
      <c r="A6981" s="96">
        <f t="shared" si="2206"/>
        <v>5146</v>
      </c>
      <c r="B6981" s="175"/>
      <c r="C6981" s="176"/>
      <c r="D6981" s="113"/>
      <c r="E6981" s="115"/>
      <c r="F6981" s="174"/>
      <c r="G6981" s="114" t="str">
        <f t="shared" si="2201"/>
        <v/>
      </c>
      <c r="H6981" s="115"/>
      <c r="I6981" s="115"/>
      <c r="J6981" s="115"/>
      <c r="K6981" s="115"/>
      <c r="L6981" s="133" t="str">
        <f t="shared" si="2202"/>
        <v/>
      </c>
      <c r="M6981" s="116" t="str">
        <f>IF(L6981="", "", L6981/Veriler!$X$1)</f>
        <v/>
      </c>
      <c r="N6981" s="116" t="str">
        <f>IF(F6981&lt;&gt;"", "İthal Girdi", IF(Veriler!T6981="", "", IF(Veriler!S6981="H", "%0,5 üzerindedir", IF(Veriler!T6981&gt;0.1, "%10 sınırı aşılmıştır.", "Uygun"))))</f>
        <v>%0,5 üzerindedir</v>
      </c>
      <c r="O6981" s="116" t="str">
        <f t="shared" si="2203"/>
        <v xml:space="preserve"> </v>
      </c>
      <c r="P6981" s="117"/>
      <c r="Q6981" s="118"/>
      <c r="R6981" s="119" t="str">
        <f t="shared" si="2204"/>
        <v/>
      </c>
      <c r="S6981" s="133">
        <f>IFERROR(IF(M6981&lt;=0.005,IF(F6981="",L6981,0),IF(F6981&lt;&gt;"",0,IF(P6981="",0,IF(P6981="H",0,IF(Q6981&lt;Veriler!$G$2,L6981*Veriler!$G$2,L6981*Q6981)))))," ")</f>
        <v>0</v>
      </c>
      <c r="T6981" s="133">
        <f>IF(Veriler!T6981&lt;=0.1, S6981, IF(AND(Veriler!T6981&gt;0.1, F6981="", P6981="E"), IF(Q6981&gt;Veriler!$G$2, Q6981*S6981, IF(Q6981&lt;Veriler!$G$2, Veriler!$G$2*S6981, Q6981*S6981)), 0))</f>
        <v>0</v>
      </c>
      <c r="U6981" s="133" t="str">
        <f t="shared" si="2205"/>
        <v xml:space="preserve"> </v>
      </c>
      <c r="V6981" s="134" t="str">
        <f>IFERROR(IF(O6981="%10 sınırı aşılmıştır.",L6981-T6981,IFERROR(IF(F6981="",IF(S6981=1,0,IF(L6981-S6981=0,"",L6981-S6981)),IF(Veriler!M6981="",L6981,IF(L6981*Veriler!M6981=0,"",L6981*Veriler!M6981))),L6981)),0)</f>
        <v/>
      </c>
      <c r="W6981" s="146"/>
      <c r="X6981" s="146"/>
      <c r="Y6981" s="146"/>
    </row>
    <row r="6982" spans="1:25" s="99" customFormat="1" ht="54.75" customHeight="1" x14ac:dyDescent="0.25">
      <c r="A6982" s="96">
        <f t="shared" si="2206"/>
        <v>5147</v>
      </c>
      <c r="B6982" s="175"/>
      <c r="C6982" s="176"/>
      <c r="D6982" s="113"/>
      <c r="E6982" s="115"/>
      <c r="F6982" s="174"/>
      <c r="G6982" s="114" t="str">
        <f t="shared" si="2201"/>
        <v/>
      </c>
      <c r="H6982" s="115"/>
      <c r="I6982" s="115"/>
      <c r="J6982" s="115"/>
      <c r="K6982" s="115"/>
      <c r="L6982" s="133" t="str">
        <f t="shared" si="2202"/>
        <v/>
      </c>
      <c r="M6982" s="116" t="str">
        <f>IF(L6982="", "", L6982/Veriler!$X$1)</f>
        <v/>
      </c>
      <c r="N6982" s="116" t="str">
        <f>IF(F6982&lt;&gt;"", "İthal Girdi", IF(Veriler!T6982="", "", IF(Veriler!S6982="H", "%0,5 üzerindedir", IF(Veriler!T6982&gt;0.1, "%10 sınırı aşılmıştır.", "Uygun"))))</f>
        <v>%0,5 üzerindedir</v>
      </c>
      <c r="O6982" s="116" t="str">
        <f t="shared" si="2203"/>
        <v xml:space="preserve"> </v>
      </c>
      <c r="P6982" s="117"/>
      <c r="Q6982" s="118"/>
      <c r="R6982" s="119" t="str">
        <f t="shared" si="2204"/>
        <v/>
      </c>
      <c r="S6982" s="133">
        <f>IFERROR(IF(M6982&lt;=0.005,IF(F6982="",L6982,0),IF(F6982&lt;&gt;"",0,IF(P6982="",0,IF(P6982="H",0,IF(Q6982&lt;Veriler!$G$2,L6982*Veriler!$G$2,L6982*Q6982)))))," ")</f>
        <v>0</v>
      </c>
      <c r="T6982" s="133">
        <f>IF(Veriler!T6982&lt;=0.1, S6982, IF(AND(Veriler!T6982&gt;0.1, F6982="", P6982="E"), IF(Q6982&gt;Veriler!$G$2, Q6982*S6982, IF(Q6982&lt;Veriler!$G$2, Veriler!$G$2*S6982, Q6982*S6982)), 0))</f>
        <v>0</v>
      </c>
      <c r="U6982" s="133" t="str">
        <f t="shared" si="2205"/>
        <v xml:space="preserve"> </v>
      </c>
      <c r="V6982" s="134" t="str">
        <f>IFERROR(IF(O6982="%10 sınırı aşılmıştır.",L6982-T6982,IFERROR(IF(F6982="",IF(S6982=1,0,IF(L6982-S6982=0,"",L6982-S6982)),IF(Veriler!M6982="",L6982,IF(L6982*Veriler!M6982=0,"",L6982*Veriler!M6982))),L6982)),0)</f>
        <v/>
      </c>
      <c r="W6982" s="146"/>
      <c r="X6982" s="146"/>
      <c r="Y6982" s="146"/>
    </row>
    <row r="6983" spans="1:25" s="99" customFormat="1" ht="54.75" customHeight="1" x14ac:dyDescent="0.25">
      <c r="A6983" s="96">
        <f t="shared" si="2206"/>
        <v>5148</v>
      </c>
      <c r="B6983" s="175"/>
      <c r="C6983" s="176"/>
      <c r="D6983" s="113"/>
      <c r="E6983" s="115"/>
      <c r="F6983" s="174"/>
      <c r="G6983" s="114" t="str">
        <f t="shared" si="2201"/>
        <v/>
      </c>
      <c r="H6983" s="115"/>
      <c r="I6983" s="115"/>
      <c r="J6983" s="115"/>
      <c r="K6983" s="115"/>
      <c r="L6983" s="133" t="str">
        <f t="shared" si="2202"/>
        <v/>
      </c>
      <c r="M6983" s="116" t="str">
        <f>IF(L6983="", "", L6983/Veriler!$X$1)</f>
        <v/>
      </c>
      <c r="N6983" s="116" t="str">
        <f>IF(F6983&lt;&gt;"", "İthal Girdi", IF(Veriler!T6983="", "", IF(Veriler!S6983="H", "%0,5 üzerindedir", IF(Veriler!T6983&gt;0.1, "%10 sınırı aşılmıştır.", "Uygun"))))</f>
        <v>%0,5 üzerindedir</v>
      </c>
      <c r="O6983" s="116" t="str">
        <f t="shared" si="2203"/>
        <v xml:space="preserve"> </v>
      </c>
      <c r="P6983" s="117"/>
      <c r="Q6983" s="118"/>
      <c r="R6983" s="119" t="str">
        <f t="shared" si="2204"/>
        <v/>
      </c>
      <c r="S6983" s="133">
        <f>IFERROR(IF(M6983&lt;=0.005,IF(F6983="",L6983,0),IF(F6983&lt;&gt;"",0,IF(P6983="",0,IF(P6983="H",0,IF(Q6983&lt;Veriler!$G$2,L6983*Veriler!$G$2,L6983*Q6983)))))," ")</f>
        <v>0</v>
      </c>
      <c r="T6983" s="133">
        <f>IF(Veriler!T6983&lt;=0.1, S6983, IF(AND(Veriler!T6983&gt;0.1, F6983="", P6983="E"), IF(Q6983&gt;Veriler!$G$2, Q6983*S6983, IF(Q6983&lt;Veriler!$G$2, Veriler!$G$2*S6983, Q6983*S6983)), 0))</f>
        <v>0</v>
      </c>
      <c r="U6983" s="133" t="str">
        <f t="shared" si="2205"/>
        <v xml:space="preserve"> </v>
      </c>
      <c r="V6983" s="134" t="str">
        <f>IFERROR(IF(O6983="%10 sınırı aşılmıştır.",L6983-T6983,IFERROR(IF(F6983="",IF(S6983=1,0,IF(L6983-S6983=0,"",L6983-S6983)),IF(Veriler!M6983="",L6983,IF(L6983*Veriler!M6983=0,"",L6983*Veriler!M6983))),L6983)),0)</f>
        <v/>
      </c>
      <c r="W6983" s="146"/>
      <c r="X6983" s="146"/>
      <c r="Y6983" s="146"/>
    </row>
    <row r="6984" spans="1:25" s="99" customFormat="1" ht="54.75" customHeight="1" x14ac:dyDescent="0.25">
      <c r="A6984" s="96">
        <f t="shared" si="2206"/>
        <v>5149</v>
      </c>
      <c r="B6984" s="175"/>
      <c r="C6984" s="176"/>
      <c r="D6984" s="113"/>
      <c r="E6984" s="115"/>
      <c r="F6984" s="174"/>
      <c r="G6984" s="114" t="str">
        <f t="shared" si="2201"/>
        <v/>
      </c>
      <c r="H6984" s="115"/>
      <c r="I6984" s="115"/>
      <c r="J6984" s="115"/>
      <c r="K6984" s="115"/>
      <c r="L6984" s="133" t="str">
        <f t="shared" si="2202"/>
        <v/>
      </c>
      <c r="M6984" s="116" t="str">
        <f>IF(L6984="", "", L6984/Veriler!$X$1)</f>
        <v/>
      </c>
      <c r="N6984" s="116" t="str">
        <f>IF(F6984&lt;&gt;"", "İthal Girdi", IF(Veriler!T6984="", "", IF(Veriler!S6984="H", "%0,5 üzerindedir", IF(Veriler!T6984&gt;0.1, "%10 sınırı aşılmıştır.", "Uygun"))))</f>
        <v>%0,5 üzerindedir</v>
      </c>
      <c r="O6984" s="116" t="str">
        <f t="shared" si="2203"/>
        <v xml:space="preserve"> </v>
      </c>
      <c r="P6984" s="117"/>
      <c r="Q6984" s="118"/>
      <c r="R6984" s="119" t="str">
        <f t="shared" si="2204"/>
        <v/>
      </c>
      <c r="S6984" s="133">
        <f>IFERROR(IF(M6984&lt;=0.005,IF(F6984="",L6984,0),IF(F6984&lt;&gt;"",0,IF(P6984="",0,IF(P6984="H",0,IF(Q6984&lt;Veriler!$G$2,L6984*Veriler!$G$2,L6984*Q6984)))))," ")</f>
        <v>0</v>
      </c>
      <c r="T6984" s="133">
        <f>IF(Veriler!T6984&lt;=0.1, S6984, IF(AND(Veriler!T6984&gt;0.1, F6984="", P6984="E"), IF(Q6984&gt;Veriler!$G$2, Q6984*S6984, IF(Q6984&lt;Veriler!$G$2, Veriler!$G$2*S6984, Q6984*S6984)), 0))</f>
        <v>0</v>
      </c>
      <c r="U6984" s="133" t="str">
        <f t="shared" si="2205"/>
        <v xml:space="preserve"> </v>
      </c>
      <c r="V6984" s="134" t="str">
        <f>IFERROR(IF(O6984="%10 sınırı aşılmıştır.",L6984-T6984,IFERROR(IF(F6984="",IF(S6984=1,0,IF(L6984-S6984=0,"",L6984-S6984)),IF(Veriler!M6984="",L6984,IF(L6984*Veriler!M6984=0,"",L6984*Veriler!M6984))),L6984)),0)</f>
        <v/>
      </c>
      <c r="W6984" s="146"/>
      <c r="X6984" s="146"/>
      <c r="Y6984" s="146"/>
    </row>
    <row r="6985" spans="1:25" s="99" customFormat="1" ht="54.75" customHeight="1" x14ac:dyDescent="0.25">
      <c r="A6985" s="96">
        <f t="shared" si="2206"/>
        <v>5150</v>
      </c>
      <c r="B6985" s="175"/>
      <c r="C6985" s="176"/>
      <c r="D6985" s="113"/>
      <c r="E6985" s="115"/>
      <c r="F6985" s="174"/>
      <c r="G6985" s="114" t="str">
        <f t="shared" si="2201"/>
        <v/>
      </c>
      <c r="H6985" s="115"/>
      <c r="I6985" s="115"/>
      <c r="J6985" s="115"/>
      <c r="K6985" s="115"/>
      <c r="L6985" s="133" t="str">
        <f t="shared" si="2202"/>
        <v/>
      </c>
      <c r="M6985" s="116" t="str">
        <f>IF(L6985="", "", L6985/Veriler!$X$1)</f>
        <v/>
      </c>
      <c r="N6985" s="116" t="str">
        <f>IF(F6985&lt;&gt;"", "İthal Girdi", IF(Veriler!T6985="", "", IF(Veriler!S6985="H", "%0,5 üzerindedir", IF(Veriler!T6985&gt;0.1, "%10 sınırı aşılmıştır.", "Uygun"))))</f>
        <v>%0,5 üzerindedir</v>
      </c>
      <c r="O6985" s="116" t="str">
        <f t="shared" si="2203"/>
        <v xml:space="preserve"> </v>
      </c>
      <c r="P6985" s="117"/>
      <c r="Q6985" s="118"/>
      <c r="R6985" s="119" t="str">
        <f t="shared" si="2204"/>
        <v/>
      </c>
      <c r="S6985" s="133">
        <f>IFERROR(IF(M6985&lt;=0.005,IF(F6985="",L6985,0),IF(F6985&lt;&gt;"",0,IF(P6985="",0,IF(P6985="H",0,IF(Q6985&lt;Veriler!$G$2,L6985*Veriler!$G$2,L6985*Q6985)))))," ")</f>
        <v>0</v>
      </c>
      <c r="T6985" s="133">
        <f>IF(Veriler!T6985&lt;=0.1, S6985, IF(AND(Veriler!T6985&gt;0.1, F6985="", P6985="E"), IF(Q6985&gt;Veriler!$G$2, Q6985*S6985, IF(Q6985&lt;Veriler!$G$2, Veriler!$G$2*S6985, Q6985*S6985)), 0))</f>
        <v>0</v>
      </c>
      <c r="U6985" s="133" t="str">
        <f t="shared" si="2205"/>
        <v xml:space="preserve"> </v>
      </c>
      <c r="V6985" s="134" t="str">
        <f>IFERROR(IF(O6985="%10 sınırı aşılmıştır.",L6985-T6985,IFERROR(IF(F6985="",IF(S6985=1,0,IF(L6985-S6985=0,"",L6985-S6985)),IF(Veriler!M6985="",L6985,IF(L6985*Veriler!M6985=0,"",L6985*Veriler!M6985))),L6985)),0)</f>
        <v/>
      </c>
      <c r="W6985" s="146"/>
      <c r="X6985" s="146"/>
      <c r="Y6985" s="146"/>
    </row>
    <row r="6986" spans="1:25" s="99" customFormat="1" ht="54.75" customHeight="1" x14ac:dyDescent="0.25">
      <c r="A6986" s="96">
        <f t="shared" si="2206"/>
        <v>5151</v>
      </c>
      <c r="B6986" s="175"/>
      <c r="C6986" s="176"/>
      <c r="D6986" s="113"/>
      <c r="E6986" s="115"/>
      <c r="F6986" s="174"/>
      <c r="G6986" s="114" t="str">
        <f t="shared" si="2201"/>
        <v/>
      </c>
      <c r="H6986" s="115"/>
      <c r="I6986" s="115"/>
      <c r="J6986" s="115"/>
      <c r="K6986" s="115"/>
      <c r="L6986" s="133" t="str">
        <f t="shared" si="2202"/>
        <v/>
      </c>
      <c r="M6986" s="116" t="str">
        <f>IF(L6986="", "", L6986/Veriler!$X$1)</f>
        <v/>
      </c>
      <c r="N6986" s="116" t="str">
        <f>IF(F6986&lt;&gt;"", "İthal Girdi", IF(Veriler!T6986="", "", IF(Veriler!S6986="H", "%0,5 üzerindedir", IF(Veriler!T6986&gt;0.1, "%10 sınırı aşılmıştır.", "Uygun"))))</f>
        <v>%0,5 üzerindedir</v>
      </c>
      <c r="O6986" s="116" t="str">
        <f t="shared" si="2203"/>
        <v xml:space="preserve"> </v>
      </c>
      <c r="P6986" s="117"/>
      <c r="Q6986" s="118"/>
      <c r="R6986" s="119" t="str">
        <f t="shared" si="2204"/>
        <v/>
      </c>
      <c r="S6986" s="133">
        <f>IFERROR(IF(M6986&lt;=0.005,IF(F6986="",L6986,0),IF(F6986&lt;&gt;"",0,IF(P6986="",0,IF(P6986="H",0,IF(Q6986&lt;Veriler!$G$2,L6986*Veriler!$G$2,L6986*Q6986)))))," ")</f>
        <v>0</v>
      </c>
      <c r="T6986" s="133">
        <f>IF(Veriler!T6986&lt;=0.1, S6986, IF(AND(Veriler!T6986&gt;0.1, F6986="", P6986="E"), IF(Q6986&gt;Veriler!$G$2, Q6986*S6986, IF(Q6986&lt;Veriler!$G$2, Veriler!$G$2*S6986, Q6986*S6986)), 0))</f>
        <v>0</v>
      </c>
      <c r="U6986" s="133" t="str">
        <f t="shared" si="2205"/>
        <v xml:space="preserve"> </v>
      </c>
      <c r="V6986" s="134" t="str">
        <f>IFERROR(IF(O6986="%10 sınırı aşılmıştır.",L6986-T6986,IFERROR(IF(F6986="",IF(S6986=1,0,IF(L6986-S6986=0,"",L6986-S6986)),IF(Veriler!M6986="",L6986,IF(L6986*Veriler!M6986=0,"",L6986*Veriler!M6986))),L6986)),0)</f>
        <v/>
      </c>
      <c r="W6986" s="146"/>
      <c r="X6986" s="146"/>
      <c r="Y6986" s="146"/>
    </row>
    <row r="6987" spans="1:25" s="99" customFormat="1" ht="54.75" customHeight="1" x14ac:dyDescent="0.25">
      <c r="A6987" s="96">
        <f t="shared" si="2206"/>
        <v>5152</v>
      </c>
      <c r="B6987" s="175"/>
      <c r="C6987" s="176"/>
      <c r="D6987" s="113"/>
      <c r="E6987" s="115"/>
      <c r="F6987" s="174"/>
      <c r="G6987" s="114" t="str">
        <f t="shared" si="2201"/>
        <v/>
      </c>
      <c r="H6987" s="115"/>
      <c r="I6987" s="115"/>
      <c r="J6987" s="115"/>
      <c r="K6987" s="115"/>
      <c r="L6987" s="133" t="str">
        <f t="shared" si="2202"/>
        <v/>
      </c>
      <c r="M6987" s="116" t="str">
        <f>IF(L6987="", "", L6987/Veriler!$X$1)</f>
        <v/>
      </c>
      <c r="N6987" s="116" t="str">
        <f>IF(F6987&lt;&gt;"", "İthal Girdi", IF(Veriler!T6987="", "", IF(Veriler!S6987="H", "%0,5 üzerindedir", IF(Veriler!T6987&gt;0.1, "%10 sınırı aşılmıştır.", "Uygun"))))</f>
        <v>%0,5 üzerindedir</v>
      </c>
      <c r="O6987" s="116" t="str">
        <f t="shared" si="2203"/>
        <v xml:space="preserve"> </v>
      </c>
      <c r="P6987" s="117"/>
      <c r="Q6987" s="118"/>
      <c r="R6987" s="119" t="str">
        <f t="shared" si="2204"/>
        <v/>
      </c>
      <c r="S6987" s="133">
        <f>IFERROR(IF(M6987&lt;=0.005,IF(F6987="",L6987,0),IF(F6987&lt;&gt;"",0,IF(P6987="",0,IF(P6987="H",0,IF(Q6987&lt;Veriler!$G$2,L6987*Veriler!$G$2,L6987*Q6987)))))," ")</f>
        <v>0</v>
      </c>
      <c r="T6987" s="133">
        <f>IF(Veriler!T6987&lt;=0.1, S6987, IF(AND(Veriler!T6987&gt;0.1, F6987="", P6987="E"), IF(Q6987&gt;Veriler!$G$2, Q6987*S6987, IF(Q6987&lt;Veriler!$G$2, Veriler!$G$2*S6987, Q6987*S6987)), 0))</f>
        <v>0</v>
      </c>
      <c r="U6987" s="133" t="str">
        <f t="shared" si="2205"/>
        <v xml:space="preserve"> </v>
      </c>
      <c r="V6987" s="134" t="str">
        <f>IFERROR(IF(O6987="%10 sınırı aşılmıştır.",L6987-T6987,IFERROR(IF(F6987="",IF(S6987=1,0,IF(L6987-S6987=0,"",L6987-S6987)),IF(Veriler!M6987="",L6987,IF(L6987*Veriler!M6987=0,"",L6987*Veriler!M6987))),L6987)),0)</f>
        <v/>
      </c>
      <c r="W6987" s="146"/>
      <c r="X6987" s="146"/>
      <c r="Y6987" s="146"/>
    </row>
    <row r="6988" spans="1:25" s="99" customFormat="1" ht="24" customHeight="1" x14ac:dyDescent="0.25">
      <c r="A6988" s="103"/>
      <c r="B6988" s="104"/>
      <c r="C6988" s="104"/>
      <c r="D6988" s="104"/>
      <c r="E6988" s="103"/>
      <c r="F6988" s="135"/>
      <c r="G6988" s="157"/>
      <c r="H6988" s="103"/>
      <c r="I6988" s="103"/>
      <c r="J6988" s="103"/>
      <c r="K6988" s="103"/>
      <c r="L6988" s="136">
        <f>SUM(L6959:L6972,L6974:L6987)</f>
        <v>0</v>
      </c>
      <c r="M6988" s="158"/>
      <c r="N6988" s="158"/>
      <c r="O6988" s="158"/>
      <c r="P6988" s="105"/>
      <c r="Q6988" s="106"/>
      <c r="R6988" s="159"/>
      <c r="S6988" s="160"/>
      <c r="T6988" s="160"/>
      <c r="U6988" s="160"/>
      <c r="V6988" s="160"/>
      <c r="W6988" s="146"/>
      <c r="X6988" s="146"/>
      <c r="Y6988" s="146"/>
    </row>
    <row r="6989" spans="1:25" s="99" customFormat="1" ht="31.5" customHeight="1" x14ac:dyDescent="0.25">
      <c r="A6989" s="103"/>
      <c r="B6989" s="104"/>
      <c r="C6989" s="104"/>
      <c r="D6989" s="104"/>
      <c r="E6989" s="103"/>
      <c r="F6989" s="135"/>
      <c r="G6989" s="157"/>
      <c r="H6989" s="103"/>
      <c r="I6989" s="103"/>
      <c r="J6989" s="103"/>
      <c r="K6989" s="103"/>
      <c r="L6989" s="161"/>
      <c r="M6989" s="158"/>
      <c r="N6989" s="158"/>
      <c r="O6989" s="158"/>
      <c r="P6989" s="105"/>
      <c r="Q6989" s="106"/>
      <c r="R6989" s="159"/>
      <c r="S6989" s="162" t="s">
        <v>57</v>
      </c>
      <c r="T6989" s="162" t="s">
        <v>57</v>
      </c>
      <c r="U6989" s="162" t="s">
        <v>57</v>
      </c>
      <c r="V6989" s="163" t="s">
        <v>58</v>
      </c>
      <c r="W6989" s="146"/>
      <c r="X6989" s="146"/>
      <c r="Y6989" s="146"/>
    </row>
    <row r="6990" spans="1:25" s="99" customFormat="1" ht="58.5" customHeight="1" x14ac:dyDescent="0.25">
      <c r="A6990" s="185" t="s">
        <v>59</v>
      </c>
      <c r="B6990" s="180"/>
      <c r="C6990" s="180"/>
      <c r="D6990" s="180"/>
      <c r="E6990" s="180"/>
      <c r="F6990" s="180"/>
      <c r="G6990" s="180"/>
      <c r="H6990" s="180"/>
      <c r="I6990" s="180"/>
      <c r="J6990" s="180"/>
      <c r="K6990" s="180"/>
      <c r="L6990" s="180"/>
      <c r="M6990" s="180"/>
      <c r="N6990" s="180"/>
      <c r="O6990" s="180"/>
      <c r="P6990" s="180"/>
      <c r="Q6990" s="180"/>
      <c r="R6990" s="176"/>
      <c r="S6990" s="137">
        <f>SUM(S6952,S6959:S6972,S6974:S6987)</f>
        <v>0</v>
      </c>
      <c r="T6990" s="137" t="str">
        <f>IF(SUM(T6959:T6972,T6974:T6987)=0," ",SUM(T6959:T6972,T6974:T6987))</f>
        <v xml:space="preserve"> </v>
      </c>
      <c r="U6990" s="137" t="str">
        <f>IF(SUM(U6959:U6972,U6974:U6987)=0," ",SUM(U6959:U6972,U6974:U6987))</f>
        <v xml:space="preserve"> </v>
      </c>
      <c r="V6990" s="137" t="str">
        <f>IF(SUM(V6959:V6972,V6974:V6987)=0," ",SUM(V6959:V6972,V6974:V6987))</f>
        <v xml:space="preserve"> </v>
      </c>
      <c r="W6990" s="146"/>
      <c r="X6990" s="164">
        <f>SUM(U6959:U6972,U6974:U6987)</f>
        <v>0</v>
      </c>
      <c r="Y6990" s="164">
        <f>SUM(V6959:V6972,V6974:V6987)</f>
        <v>0</v>
      </c>
    </row>
    <row r="6991" spans="1:25" x14ac:dyDescent="0.3">
      <c r="A6991" s="34"/>
      <c r="G6991" s="146"/>
      <c r="L6991" s="146"/>
      <c r="M6991" s="146"/>
      <c r="N6991" s="146"/>
      <c r="O6991" s="146"/>
      <c r="R6991" s="146"/>
      <c r="S6991" s="146"/>
      <c r="T6991" s="146"/>
      <c r="U6991" s="146"/>
      <c r="V6991" s="146"/>
      <c r="W6991" s="146"/>
      <c r="X6991" s="146"/>
      <c r="Y6991" s="146"/>
    </row>
    <row r="6992" spans="1:25" x14ac:dyDescent="0.3">
      <c r="A6992" s="186" t="s">
        <v>60</v>
      </c>
      <c r="B6992" s="187"/>
      <c r="C6992" s="187"/>
      <c r="D6992" s="187"/>
      <c r="E6992" s="187"/>
      <c r="F6992" s="187"/>
      <c r="G6992" s="187"/>
      <c r="H6992" s="187"/>
      <c r="I6992" s="187"/>
      <c r="J6992" s="187"/>
      <c r="K6992" s="187"/>
      <c r="L6992" s="187"/>
      <c r="M6992" s="187"/>
      <c r="N6992" s="187"/>
      <c r="O6992" s="187"/>
      <c r="P6992" s="187"/>
      <c r="Q6992" s="187"/>
      <c r="R6992" s="187"/>
      <c r="S6992" s="187"/>
      <c r="T6992" s="187"/>
      <c r="U6992" s="187"/>
      <c r="V6992" s="187"/>
      <c r="W6992" s="146"/>
      <c r="X6992" s="146"/>
      <c r="Y6992" s="146"/>
    </row>
    <row r="6993" spans="1:25" s="99" customFormat="1" ht="41.25" customHeight="1" x14ac:dyDescent="0.25">
      <c r="A6993" s="189" t="s">
        <v>38</v>
      </c>
      <c r="B6993" s="180"/>
      <c r="C6993" s="180"/>
      <c r="D6993" s="180"/>
      <c r="E6993" s="180"/>
      <c r="F6993" s="180"/>
      <c r="G6993" s="180"/>
      <c r="H6993" s="180"/>
      <c r="I6993" s="180"/>
      <c r="J6993" s="180"/>
      <c r="K6993" s="180"/>
      <c r="L6993" s="180"/>
      <c r="M6993" s="180"/>
      <c r="N6993" s="180"/>
      <c r="O6993" s="180"/>
      <c r="P6993" s="180"/>
      <c r="Q6993" s="180"/>
      <c r="R6993" s="180"/>
      <c r="S6993" s="180"/>
      <c r="T6993" s="180"/>
      <c r="U6993" s="180"/>
      <c r="V6993" s="176"/>
      <c r="W6993" s="146"/>
      <c r="X6993" s="146"/>
      <c r="Y6993" s="146"/>
    </row>
    <row r="6994" spans="1:25" s="100" customFormat="1" ht="35.25" customHeight="1" x14ac:dyDescent="0.25">
      <c r="A6994" s="179" t="s">
        <v>39</v>
      </c>
      <c r="B6994" s="180"/>
      <c r="C6994" s="180"/>
      <c r="D6994" s="180"/>
      <c r="E6994" s="180"/>
      <c r="F6994" s="180"/>
      <c r="G6994" s="180"/>
      <c r="H6994" s="180"/>
      <c r="I6994" s="180"/>
      <c r="J6994" s="180"/>
      <c r="K6994" s="180"/>
      <c r="L6994" s="180"/>
      <c r="M6994" s="180"/>
      <c r="N6994" s="180"/>
      <c r="O6994" s="180"/>
      <c r="P6994" s="180"/>
      <c r="Q6994" s="180"/>
      <c r="R6994" s="176"/>
      <c r="S6994" s="147"/>
      <c r="T6994" s="148"/>
      <c r="U6994" s="149" t="s">
        <v>40</v>
      </c>
      <c r="V6994" s="150">
        <f>V6956+1</f>
        <v>185</v>
      </c>
      <c r="W6994" s="146"/>
      <c r="X6994" s="146"/>
      <c r="Y6994" s="146"/>
    </row>
    <row r="6995" spans="1:25" s="99" customFormat="1" ht="81" customHeight="1" x14ac:dyDescent="0.25">
      <c r="A6995" s="110" t="s">
        <v>3</v>
      </c>
      <c r="B6995" s="188" t="s">
        <v>41</v>
      </c>
      <c r="C6995" s="176"/>
      <c r="D6995" s="111" t="s">
        <v>42</v>
      </c>
      <c r="E6995" s="110" t="s">
        <v>324</v>
      </c>
      <c r="F6995" s="111" t="s">
        <v>325</v>
      </c>
      <c r="G6995" s="151" t="s">
        <v>43</v>
      </c>
      <c r="H6995" s="110" t="s">
        <v>44</v>
      </c>
      <c r="I6995" s="110" t="s">
        <v>8</v>
      </c>
      <c r="J6995" s="110" t="s">
        <v>45</v>
      </c>
      <c r="K6995" s="110" t="s">
        <v>46</v>
      </c>
      <c r="L6995" s="152" t="s">
        <v>47</v>
      </c>
      <c r="M6995" s="153" t="s">
        <v>48</v>
      </c>
      <c r="N6995" s="154" t="s">
        <v>49</v>
      </c>
      <c r="O6995" s="154" t="s">
        <v>49</v>
      </c>
      <c r="P6995" s="112" t="s">
        <v>50</v>
      </c>
      <c r="Q6995" s="110" t="s">
        <v>51</v>
      </c>
      <c r="R6995" s="155" t="s">
        <v>52</v>
      </c>
      <c r="S6995" s="156" t="s">
        <v>53</v>
      </c>
      <c r="T6995" s="156" t="s">
        <v>54</v>
      </c>
      <c r="U6995" s="152" t="s">
        <v>54</v>
      </c>
      <c r="V6995" s="152" t="s">
        <v>55</v>
      </c>
      <c r="W6995" s="146"/>
      <c r="X6995" s="146"/>
      <c r="Y6995" s="146"/>
    </row>
    <row r="6996" spans="1:25" s="99" customFormat="1" ht="45" customHeight="1" x14ac:dyDescent="0.25">
      <c r="A6996" s="101"/>
      <c r="B6996" s="177" t="s">
        <v>56</v>
      </c>
      <c r="C6996" s="178"/>
      <c r="D6996" s="102"/>
      <c r="E6996" s="170"/>
      <c r="F6996" s="102"/>
      <c r="G6996" s="95"/>
      <c r="H6996" s="102"/>
      <c r="I6996" s="102"/>
      <c r="J6996" s="102"/>
      <c r="K6996" s="102"/>
      <c r="L6996" s="95"/>
      <c r="M6996" s="95"/>
      <c r="N6996" s="95"/>
      <c r="O6996" s="95"/>
      <c r="P6996" s="102"/>
      <c r="Q6996" s="102"/>
      <c r="R6996" s="190"/>
      <c r="S6996" s="184"/>
      <c r="T6996" s="95"/>
      <c r="U6996" s="95"/>
      <c r="V6996" s="95"/>
      <c r="W6996" s="146"/>
      <c r="X6996" s="146"/>
      <c r="Y6996" s="146"/>
    </row>
    <row r="6997" spans="1:25" s="99" customFormat="1" ht="54.75" customHeight="1" x14ac:dyDescent="0.25">
      <c r="A6997" s="96">
        <f>A6987+1</f>
        <v>5153</v>
      </c>
      <c r="B6997" s="181"/>
      <c r="C6997" s="182"/>
      <c r="D6997" s="113"/>
      <c r="E6997" s="115"/>
      <c r="F6997" s="174"/>
      <c r="G6997" s="114" t="str">
        <f t="shared" ref="G6997:G7010" si="2207">IF(AND(F6997&lt;&gt;"",V6997&lt;&gt;"",L6997&lt;&gt;0),V6997/L6997,"")</f>
        <v/>
      </c>
      <c r="H6997" s="115"/>
      <c r="I6997" s="115"/>
      <c r="J6997" s="115"/>
      <c r="K6997" s="115"/>
      <c r="L6997" s="133" t="str">
        <f t="shared" ref="L6997:L7010" si="2208">IF(AND(H6997&lt;&gt;0, J6997&lt;&gt;0, K6997&lt;&gt;0), H6997*J6997*K6997, "")</f>
        <v/>
      </c>
      <c r="M6997" s="116" t="str">
        <f>IF(L6997="", "", L6997/Veriler!$X$1)</f>
        <v/>
      </c>
      <c r="N6997" s="116" t="str">
        <f>IF(F6997&lt;&gt;"", "İthal Girdi", IF(Veriler!T6997="", "", IF(Veriler!S6997="H", "%0,5 üzerindedir", IF(Veriler!T6997&gt;0.1, "%10 sınırı aşılmıştır.", "Uygun"))))</f>
        <v>%0,5 üzerindedir</v>
      </c>
      <c r="O6997" s="116" t="str">
        <f t="shared" ref="O6997:O7010" si="2209">IF(M6997=""," ",N6997)</f>
        <v xml:space="preserve"> </v>
      </c>
      <c r="P6997" s="117"/>
      <c r="Q6997" s="118"/>
      <c r="R6997" s="119" t="str">
        <f t="shared" ref="R6997:R7010" si="2210">IFERROR(IF(AND(T6997&lt;&gt;"",L6997&lt;&gt;"",L6997&lt;&gt;0,T6997&lt;&gt;0),T6997/L6997,"")," ")</f>
        <v/>
      </c>
      <c r="S6997" s="133">
        <f>IFERROR(IF(M6997&lt;=0.005,IF(F6997="",L6997,0),IF(F6997&lt;&gt;"",0,IF(P6997="",0,IF(P6997="H",0,IF(Q6997&lt;Veriler!$G$2,L6997*Veriler!$G$2,L6997*Q6997)))))," ")</f>
        <v>0</v>
      </c>
      <c r="T6997" s="133">
        <f>IF(Veriler!T6997&lt;=0.1, S6997, IF(AND(Veriler!T6997&gt;0.1, F6997="", P6997="E"), IF(Q6997&gt;Veriler!$G$2, Q6997*S6997, IF(Q6997&lt;Veriler!$G$2, Veriler!$G$2*S6997, Q6997*S6997)), 0))</f>
        <v>0</v>
      </c>
      <c r="U6997" s="133" t="str">
        <f t="shared" ref="U6997:U7010" si="2211">IF(T6997=0," ",T6997)</f>
        <v xml:space="preserve"> </v>
      </c>
      <c r="V6997" s="134" t="str">
        <f>IFERROR(IF(O6997="%10 sınırı aşılmıştır.",L6997-T6997,IFERROR(IF(F6997="",IF(S6997=1,0,IF(L6997-S6997=0,"",L6997-S6997)),IF(Veriler!M6997="",L6997,IF(L6997*Veriler!M6997=0,"",L6997*Veriler!M6997))),L6997)),0)</f>
        <v/>
      </c>
      <c r="W6997" s="146"/>
      <c r="X6997" s="146"/>
      <c r="Y6997" s="146"/>
    </row>
    <row r="6998" spans="1:25" s="99" customFormat="1" ht="54.75" customHeight="1" x14ac:dyDescent="0.25">
      <c r="A6998" s="96">
        <f t="shared" ref="A6998:A7010" si="2212">A6997+1</f>
        <v>5154</v>
      </c>
      <c r="B6998" s="175"/>
      <c r="C6998" s="176"/>
      <c r="D6998" s="113"/>
      <c r="E6998" s="115"/>
      <c r="F6998" s="174"/>
      <c r="G6998" s="114" t="str">
        <f t="shared" si="2207"/>
        <v/>
      </c>
      <c r="H6998" s="115"/>
      <c r="I6998" s="115"/>
      <c r="J6998" s="115"/>
      <c r="K6998" s="115"/>
      <c r="L6998" s="133" t="str">
        <f t="shared" si="2208"/>
        <v/>
      </c>
      <c r="M6998" s="116" t="str">
        <f>IF(L6998="", "", L6998/Veriler!$X$1)</f>
        <v/>
      </c>
      <c r="N6998" s="116" t="str">
        <f>IF(F6998&lt;&gt;"", "İthal Girdi", IF(Veriler!T6998="", "", IF(Veriler!S6998="H", "%0,5 üzerindedir", IF(Veriler!T6998&gt;0.1, "%10 sınırı aşılmıştır.", "Uygun"))))</f>
        <v>%0,5 üzerindedir</v>
      </c>
      <c r="O6998" s="116" t="str">
        <f t="shared" si="2209"/>
        <v xml:space="preserve"> </v>
      </c>
      <c r="P6998" s="117"/>
      <c r="Q6998" s="118"/>
      <c r="R6998" s="119" t="str">
        <f t="shared" si="2210"/>
        <v/>
      </c>
      <c r="S6998" s="133">
        <f>IFERROR(IF(M6998&lt;=0.005,IF(F6998="",L6998,0),IF(F6998&lt;&gt;"",0,IF(P6998="",0,IF(P6998="H",0,IF(Q6998&lt;Veriler!$G$2,L6998*Veriler!$G$2,L6998*Q6998)))))," ")</f>
        <v>0</v>
      </c>
      <c r="T6998" s="133">
        <f>IF(Veriler!T6998&lt;=0.1, S6998, IF(AND(Veriler!T6998&gt;0.1, F6998="", P6998="E"), IF(Q6998&gt;Veriler!$G$2, Q6998*S6998, IF(Q6998&lt;Veriler!$G$2, Veriler!$G$2*S6998, Q6998*S6998)), 0))</f>
        <v>0</v>
      </c>
      <c r="U6998" s="133" t="str">
        <f t="shared" si="2211"/>
        <v xml:space="preserve"> </v>
      </c>
      <c r="V6998" s="134" t="str">
        <f>IFERROR(IF(O6998="%10 sınırı aşılmıştır.",L6998-T6998,IFERROR(IF(F6998="",IF(S6998=1,0,IF(L6998-S6998=0,"",L6998-S6998)),IF(Veriler!M6998="",L6998,IF(L6998*Veriler!M6998=0,"",L6998*Veriler!M6998))),L6998)),0)</f>
        <v/>
      </c>
      <c r="W6998" s="146"/>
      <c r="X6998" s="146"/>
      <c r="Y6998" s="146"/>
    </row>
    <row r="6999" spans="1:25" s="99" customFormat="1" ht="54.75" customHeight="1" x14ac:dyDescent="0.25">
      <c r="A6999" s="96">
        <f t="shared" si="2212"/>
        <v>5155</v>
      </c>
      <c r="B6999" s="175"/>
      <c r="C6999" s="176"/>
      <c r="D6999" s="113"/>
      <c r="E6999" s="115"/>
      <c r="F6999" s="174"/>
      <c r="G6999" s="114" t="str">
        <f t="shared" si="2207"/>
        <v/>
      </c>
      <c r="H6999" s="115"/>
      <c r="I6999" s="115"/>
      <c r="J6999" s="115"/>
      <c r="K6999" s="115"/>
      <c r="L6999" s="133" t="str">
        <f t="shared" si="2208"/>
        <v/>
      </c>
      <c r="M6999" s="116" t="str">
        <f>IF(L6999="", "", L6999/Veriler!$X$1)</f>
        <v/>
      </c>
      <c r="N6999" s="116" t="str">
        <f>IF(F6999&lt;&gt;"", "İthal Girdi", IF(Veriler!T6999="", "", IF(Veriler!S6999="H", "%0,5 üzerindedir", IF(Veriler!T6999&gt;0.1, "%10 sınırı aşılmıştır.", "Uygun"))))</f>
        <v>%0,5 üzerindedir</v>
      </c>
      <c r="O6999" s="116" t="str">
        <f t="shared" si="2209"/>
        <v xml:space="preserve"> </v>
      </c>
      <c r="P6999" s="117"/>
      <c r="Q6999" s="118"/>
      <c r="R6999" s="119" t="str">
        <f t="shared" si="2210"/>
        <v/>
      </c>
      <c r="S6999" s="133">
        <f>IFERROR(IF(M6999&lt;=0.005,IF(F6999="",L6999,0),IF(F6999&lt;&gt;"",0,IF(P6999="",0,IF(P6999="H",0,IF(Q6999&lt;Veriler!$G$2,L6999*Veriler!$G$2,L6999*Q6999)))))," ")</f>
        <v>0</v>
      </c>
      <c r="T6999" s="133">
        <f>IF(Veriler!T6999&lt;=0.1, S6999, IF(AND(Veriler!T6999&gt;0.1, F6999="", P6999="E"), IF(Q6999&gt;Veriler!$G$2, Q6999*S6999, IF(Q6999&lt;Veriler!$G$2, Veriler!$G$2*S6999, Q6999*S6999)), 0))</f>
        <v>0</v>
      </c>
      <c r="U6999" s="133" t="str">
        <f t="shared" si="2211"/>
        <v xml:space="preserve"> </v>
      </c>
      <c r="V6999" s="134" t="str">
        <f>IFERROR(IF(O6999="%10 sınırı aşılmıştır.",L6999-T6999,IFERROR(IF(F6999="",IF(S6999=1,0,IF(L6999-S6999=0,"",L6999-S6999)),IF(Veriler!M6999="",L6999,IF(L6999*Veriler!M6999=0,"",L6999*Veriler!M6999))),L6999)),0)</f>
        <v/>
      </c>
      <c r="W6999" s="146"/>
      <c r="X6999" s="146"/>
      <c r="Y6999" s="146"/>
    </row>
    <row r="7000" spans="1:25" s="99" customFormat="1" ht="54.75" customHeight="1" x14ac:dyDescent="0.25">
      <c r="A7000" s="96">
        <f t="shared" si="2212"/>
        <v>5156</v>
      </c>
      <c r="B7000" s="175"/>
      <c r="C7000" s="176"/>
      <c r="D7000" s="113"/>
      <c r="E7000" s="115"/>
      <c r="F7000" s="174"/>
      <c r="G7000" s="114" t="str">
        <f t="shared" si="2207"/>
        <v/>
      </c>
      <c r="H7000" s="115"/>
      <c r="I7000" s="115"/>
      <c r="J7000" s="115"/>
      <c r="K7000" s="115"/>
      <c r="L7000" s="133" t="str">
        <f t="shared" si="2208"/>
        <v/>
      </c>
      <c r="M7000" s="116" t="str">
        <f>IF(L7000="", "", L7000/Veriler!$X$1)</f>
        <v/>
      </c>
      <c r="N7000" s="116" t="str">
        <f>IF(F7000&lt;&gt;"", "İthal Girdi", IF(Veriler!T7000="", "", IF(Veriler!S7000="H", "%0,5 üzerindedir", IF(Veriler!T7000&gt;0.1, "%10 sınırı aşılmıştır.", "Uygun"))))</f>
        <v>%0,5 üzerindedir</v>
      </c>
      <c r="O7000" s="116" t="str">
        <f t="shared" si="2209"/>
        <v xml:space="preserve"> </v>
      </c>
      <c r="P7000" s="117"/>
      <c r="Q7000" s="118"/>
      <c r="R7000" s="119" t="str">
        <f t="shared" si="2210"/>
        <v/>
      </c>
      <c r="S7000" s="133">
        <f>IFERROR(IF(M7000&lt;=0.005,IF(F7000="",L7000,0),IF(F7000&lt;&gt;"",0,IF(P7000="",0,IF(P7000="H",0,IF(Q7000&lt;Veriler!$G$2,L7000*Veriler!$G$2,L7000*Q7000)))))," ")</f>
        <v>0</v>
      </c>
      <c r="T7000" s="133">
        <f>IF(Veriler!T7000&lt;=0.1, S7000, IF(AND(Veriler!T7000&gt;0.1, F7000="", P7000="E"), IF(Q7000&gt;Veriler!$G$2, Q7000*S7000, IF(Q7000&lt;Veriler!$G$2, Veriler!$G$2*S7000, Q7000*S7000)), 0))</f>
        <v>0</v>
      </c>
      <c r="U7000" s="133" t="str">
        <f t="shared" si="2211"/>
        <v xml:space="preserve"> </v>
      </c>
      <c r="V7000" s="134" t="str">
        <f>IFERROR(IF(O7000="%10 sınırı aşılmıştır.",L7000-T7000,IFERROR(IF(F7000="",IF(S7000=1,0,IF(L7000-S7000=0,"",L7000-S7000)),IF(Veriler!M7000="",L7000,IF(L7000*Veriler!M7000=0,"",L7000*Veriler!M7000))),L7000)),0)</f>
        <v/>
      </c>
      <c r="W7000" s="146"/>
      <c r="X7000" s="146"/>
      <c r="Y7000" s="146"/>
    </row>
    <row r="7001" spans="1:25" s="99" customFormat="1" ht="54.75" customHeight="1" x14ac:dyDescent="0.25">
      <c r="A7001" s="96">
        <f t="shared" si="2212"/>
        <v>5157</v>
      </c>
      <c r="B7001" s="175"/>
      <c r="C7001" s="176"/>
      <c r="D7001" s="113"/>
      <c r="E7001" s="115"/>
      <c r="F7001" s="174"/>
      <c r="G7001" s="114" t="str">
        <f t="shared" si="2207"/>
        <v/>
      </c>
      <c r="H7001" s="115"/>
      <c r="I7001" s="115"/>
      <c r="J7001" s="115"/>
      <c r="K7001" s="115"/>
      <c r="L7001" s="133" t="str">
        <f t="shared" si="2208"/>
        <v/>
      </c>
      <c r="M7001" s="116" t="str">
        <f>IF(L7001="", "", L7001/Veriler!$X$1)</f>
        <v/>
      </c>
      <c r="N7001" s="116" t="str">
        <f>IF(F7001&lt;&gt;"", "İthal Girdi", IF(Veriler!T7001="", "", IF(Veriler!S7001="H", "%0,5 üzerindedir", IF(Veriler!T7001&gt;0.1, "%10 sınırı aşılmıştır.", "Uygun"))))</f>
        <v>%0,5 üzerindedir</v>
      </c>
      <c r="O7001" s="116" t="str">
        <f t="shared" si="2209"/>
        <v xml:space="preserve"> </v>
      </c>
      <c r="P7001" s="117"/>
      <c r="Q7001" s="118"/>
      <c r="R7001" s="119" t="str">
        <f t="shared" si="2210"/>
        <v/>
      </c>
      <c r="S7001" s="133">
        <f>IFERROR(IF(M7001&lt;=0.005,IF(F7001="",L7001,0),IF(F7001&lt;&gt;"",0,IF(P7001="",0,IF(P7001="H",0,IF(Q7001&lt;Veriler!$G$2,L7001*Veriler!$G$2,L7001*Q7001)))))," ")</f>
        <v>0</v>
      </c>
      <c r="T7001" s="133">
        <f>IF(Veriler!T7001&lt;=0.1, S7001, IF(AND(Veriler!T7001&gt;0.1, F7001="", P7001="E"), IF(Q7001&gt;Veriler!$G$2, Q7001*S7001, IF(Q7001&lt;Veriler!$G$2, Veriler!$G$2*S7001, Q7001*S7001)), 0))</f>
        <v>0</v>
      </c>
      <c r="U7001" s="133" t="str">
        <f t="shared" si="2211"/>
        <v xml:space="preserve"> </v>
      </c>
      <c r="V7001" s="134" t="str">
        <f>IFERROR(IF(O7001="%10 sınırı aşılmıştır.",L7001-T7001,IFERROR(IF(F7001="",IF(S7001=1,0,IF(L7001-S7001=0,"",L7001-S7001)),IF(Veriler!M7001="",L7001,IF(L7001*Veriler!M7001=0,"",L7001*Veriler!M7001))),L7001)),0)</f>
        <v/>
      </c>
      <c r="W7001" s="146"/>
      <c r="X7001" s="146"/>
      <c r="Y7001" s="146"/>
    </row>
    <row r="7002" spans="1:25" s="99" customFormat="1" ht="54.75" customHeight="1" x14ac:dyDescent="0.25">
      <c r="A7002" s="96">
        <f t="shared" si="2212"/>
        <v>5158</v>
      </c>
      <c r="B7002" s="175"/>
      <c r="C7002" s="176"/>
      <c r="D7002" s="113"/>
      <c r="E7002" s="115"/>
      <c r="F7002" s="174"/>
      <c r="G7002" s="114" t="str">
        <f t="shared" si="2207"/>
        <v/>
      </c>
      <c r="H7002" s="115"/>
      <c r="I7002" s="115"/>
      <c r="J7002" s="115"/>
      <c r="K7002" s="115"/>
      <c r="L7002" s="133" t="str">
        <f t="shared" si="2208"/>
        <v/>
      </c>
      <c r="M7002" s="116" t="str">
        <f>IF(L7002="", "", L7002/Veriler!$X$1)</f>
        <v/>
      </c>
      <c r="N7002" s="116" t="str">
        <f>IF(F7002&lt;&gt;"", "İthal Girdi", IF(Veriler!T7002="", "", IF(Veriler!S7002="H", "%0,5 üzerindedir", IF(Veriler!T7002&gt;0.1, "%10 sınırı aşılmıştır.", "Uygun"))))</f>
        <v>%0,5 üzerindedir</v>
      </c>
      <c r="O7002" s="116" t="str">
        <f t="shared" si="2209"/>
        <v xml:space="preserve"> </v>
      </c>
      <c r="P7002" s="117"/>
      <c r="Q7002" s="118"/>
      <c r="R7002" s="119" t="str">
        <f t="shared" si="2210"/>
        <v/>
      </c>
      <c r="S7002" s="133">
        <f>IFERROR(IF(M7002&lt;=0.005,IF(F7002="",L7002,0),IF(F7002&lt;&gt;"",0,IF(P7002="",0,IF(P7002="H",0,IF(Q7002&lt;Veriler!$G$2,L7002*Veriler!$G$2,L7002*Q7002)))))," ")</f>
        <v>0</v>
      </c>
      <c r="T7002" s="133">
        <f>IF(Veriler!T7002&lt;=0.1, S7002, IF(AND(Veriler!T7002&gt;0.1, F7002="", P7002="E"), IF(Q7002&gt;Veriler!$G$2, Q7002*S7002, IF(Q7002&lt;Veriler!$G$2, Veriler!$G$2*S7002, Q7002*S7002)), 0))</f>
        <v>0</v>
      </c>
      <c r="U7002" s="133" t="str">
        <f t="shared" si="2211"/>
        <v xml:space="preserve"> </v>
      </c>
      <c r="V7002" s="134" t="str">
        <f>IFERROR(IF(O7002="%10 sınırı aşılmıştır.",L7002-T7002,IFERROR(IF(F7002="",IF(S7002=1,0,IF(L7002-S7002=0,"",L7002-S7002)),IF(Veriler!M7002="",L7002,IF(L7002*Veriler!M7002=0,"",L7002*Veriler!M7002))),L7002)),0)</f>
        <v/>
      </c>
      <c r="W7002" s="146"/>
      <c r="X7002" s="146"/>
      <c r="Y7002" s="146"/>
    </row>
    <row r="7003" spans="1:25" s="99" customFormat="1" ht="54.75" customHeight="1" x14ac:dyDescent="0.25">
      <c r="A7003" s="96">
        <f t="shared" si="2212"/>
        <v>5159</v>
      </c>
      <c r="B7003" s="175"/>
      <c r="C7003" s="176"/>
      <c r="D7003" s="113"/>
      <c r="E7003" s="115"/>
      <c r="F7003" s="174"/>
      <c r="G7003" s="114" t="str">
        <f t="shared" si="2207"/>
        <v/>
      </c>
      <c r="H7003" s="115"/>
      <c r="I7003" s="115"/>
      <c r="J7003" s="115"/>
      <c r="K7003" s="115"/>
      <c r="L7003" s="133" t="str">
        <f t="shared" si="2208"/>
        <v/>
      </c>
      <c r="M7003" s="116" t="str">
        <f>IF(L7003="", "", L7003/Veriler!$X$1)</f>
        <v/>
      </c>
      <c r="N7003" s="116" t="str">
        <f>IF(F7003&lt;&gt;"", "İthal Girdi", IF(Veriler!T7003="", "", IF(Veriler!S7003="H", "%0,5 üzerindedir", IF(Veriler!T7003&gt;0.1, "%10 sınırı aşılmıştır.", "Uygun"))))</f>
        <v>%0,5 üzerindedir</v>
      </c>
      <c r="O7003" s="116" t="str">
        <f t="shared" si="2209"/>
        <v xml:space="preserve"> </v>
      </c>
      <c r="P7003" s="117"/>
      <c r="Q7003" s="118"/>
      <c r="R7003" s="119" t="str">
        <f t="shared" si="2210"/>
        <v/>
      </c>
      <c r="S7003" s="133">
        <f>IFERROR(IF(M7003&lt;=0.005,IF(F7003="",L7003,0),IF(F7003&lt;&gt;"",0,IF(P7003="",0,IF(P7003="H",0,IF(Q7003&lt;Veriler!$G$2,L7003*Veriler!$G$2,L7003*Q7003)))))," ")</f>
        <v>0</v>
      </c>
      <c r="T7003" s="133">
        <f>IF(Veriler!T7003&lt;=0.1, S7003, IF(AND(Veriler!T7003&gt;0.1, F7003="", P7003="E"), IF(Q7003&gt;Veriler!$G$2, Q7003*S7003, IF(Q7003&lt;Veriler!$G$2, Veriler!$G$2*S7003, Q7003*S7003)), 0))</f>
        <v>0</v>
      </c>
      <c r="U7003" s="133" t="str">
        <f t="shared" si="2211"/>
        <v xml:space="preserve"> </v>
      </c>
      <c r="V7003" s="134" t="str">
        <f>IFERROR(IF(O7003="%10 sınırı aşılmıştır.",L7003-T7003,IFERROR(IF(F7003="",IF(S7003=1,0,IF(L7003-S7003=0,"",L7003-S7003)),IF(Veriler!M7003="",L7003,IF(L7003*Veriler!M7003=0,"",L7003*Veriler!M7003))),L7003)),0)</f>
        <v/>
      </c>
      <c r="W7003" s="146"/>
      <c r="X7003" s="146"/>
      <c r="Y7003" s="146"/>
    </row>
    <row r="7004" spans="1:25" s="99" customFormat="1" ht="54.75" customHeight="1" x14ac:dyDescent="0.25">
      <c r="A7004" s="96">
        <f t="shared" si="2212"/>
        <v>5160</v>
      </c>
      <c r="B7004" s="175"/>
      <c r="C7004" s="176"/>
      <c r="D7004" s="113"/>
      <c r="E7004" s="115"/>
      <c r="F7004" s="174"/>
      <c r="G7004" s="114" t="str">
        <f t="shared" si="2207"/>
        <v/>
      </c>
      <c r="H7004" s="115"/>
      <c r="I7004" s="115"/>
      <c r="J7004" s="115"/>
      <c r="K7004" s="115"/>
      <c r="L7004" s="133" t="str">
        <f t="shared" si="2208"/>
        <v/>
      </c>
      <c r="M7004" s="116" t="str">
        <f>IF(L7004="", "", L7004/Veriler!$X$1)</f>
        <v/>
      </c>
      <c r="N7004" s="116" t="str">
        <f>IF(F7004&lt;&gt;"", "İthal Girdi", IF(Veriler!T7004="", "", IF(Veriler!S7004="H", "%0,5 üzerindedir", IF(Veriler!T7004&gt;0.1, "%10 sınırı aşılmıştır.", "Uygun"))))</f>
        <v>%0,5 üzerindedir</v>
      </c>
      <c r="O7004" s="116" t="str">
        <f t="shared" si="2209"/>
        <v xml:space="preserve"> </v>
      </c>
      <c r="P7004" s="117"/>
      <c r="Q7004" s="118"/>
      <c r="R7004" s="119" t="str">
        <f t="shared" si="2210"/>
        <v/>
      </c>
      <c r="S7004" s="133">
        <f>IFERROR(IF(M7004&lt;=0.005,IF(F7004="",L7004,0),IF(F7004&lt;&gt;"",0,IF(P7004="",0,IF(P7004="H",0,IF(Q7004&lt;Veriler!$G$2,L7004*Veriler!$G$2,L7004*Q7004)))))," ")</f>
        <v>0</v>
      </c>
      <c r="T7004" s="133">
        <f>IF(Veriler!T7004&lt;=0.1, S7004, IF(AND(Veriler!T7004&gt;0.1, F7004="", P7004="E"), IF(Q7004&gt;Veriler!$G$2, Q7004*S7004, IF(Q7004&lt;Veriler!$G$2, Veriler!$G$2*S7004, Q7004*S7004)), 0))</f>
        <v>0</v>
      </c>
      <c r="U7004" s="133" t="str">
        <f t="shared" si="2211"/>
        <v xml:space="preserve"> </v>
      </c>
      <c r="V7004" s="134" t="str">
        <f>IFERROR(IF(O7004="%10 sınırı aşılmıştır.",L7004-T7004,IFERROR(IF(F7004="",IF(S7004=1,0,IF(L7004-S7004=0,"",L7004-S7004)),IF(Veriler!M7004="",L7004,IF(L7004*Veriler!M7004=0,"",L7004*Veriler!M7004))),L7004)),0)</f>
        <v/>
      </c>
      <c r="W7004" s="146"/>
      <c r="X7004" s="146"/>
      <c r="Y7004" s="146"/>
    </row>
    <row r="7005" spans="1:25" s="99" customFormat="1" ht="54.75" customHeight="1" x14ac:dyDescent="0.25">
      <c r="A7005" s="96">
        <f t="shared" si="2212"/>
        <v>5161</v>
      </c>
      <c r="B7005" s="175"/>
      <c r="C7005" s="176"/>
      <c r="D7005" s="113"/>
      <c r="E7005" s="115"/>
      <c r="F7005" s="174"/>
      <c r="G7005" s="114" t="str">
        <f t="shared" si="2207"/>
        <v/>
      </c>
      <c r="H7005" s="115"/>
      <c r="I7005" s="115"/>
      <c r="J7005" s="115"/>
      <c r="K7005" s="115"/>
      <c r="L7005" s="133" t="str">
        <f t="shared" si="2208"/>
        <v/>
      </c>
      <c r="M7005" s="116" t="str">
        <f>IF(L7005="", "", L7005/Veriler!$X$1)</f>
        <v/>
      </c>
      <c r="N7005" s="116" t="str">
        <f>IF(F7005&lt;&gt;"", "İthal Girdi", IF(Veriler!T7005="", "", IF(Veriler!S7005="H", "%0,5 üzerindedir", IF(Veriler!T7005&gt;0.1, "%10 sınırı aşılmıştır.", "Uygun"))))</f>
        <v>%0,5 üzerindedir</v>
      </c>
      <c r="O7005" s="116" t="str">
        <f t="shared" si="2209"/>
        <v xml:space="preserve"> </v>
      </c>
      <c r="P7005" s="117"/>
      <c r="Q7005" s="118"/>
      <c r="R7005" s="119" t="str">
        <f t="shared" si="2210"/>
        <v/>
      </c>
      <c r="S7005" s="133">
        <f>IFERROR(IF(M7005&lt;=0.005,IF(F7005="",L7005,0),IF(F7005&lt;&gt;"",0,IF(P7005="",0,IF(P7005="H",0,IF(Q7005&lt;Veriler!$G$2,L7005*Veriler!$G$2,L7005*Q7005)))))," ")</f>
        <v>0</v>
      </c>
      <c r="T7005" s="133">
        <f>IF(Veriler!T7005&lt;=0.1, S7005, IF(AND(Veriler!T7005&gt;0.1, F7005="", P7005="E"), IF(Q7005&gt;Veriler!$G$2, Q7005*S7005, IF(Q7005&lt;Veriler!$G$2, Veriler!$G$2*S7005, Q7005*S7005)), 0))</f>
        <v>0</v>
      </c>
      <c r="U7005" s="133" t="str">
        <f t="shared" si="2211"/>
        <v xml:space="preserve"> </v>
      </c>
      <c r="V7005" s="134" t="str">
        <f>IFERROR(IF(O7005="%10 sınırı aşılmıştır.",L7005-T7005,IFERROR(IF(F7005="",IF(S7005=1,0,IF(L7005-S7005=0,"",L7005-S7005)),IF(Veriler!M7005="",L7005,IF(L7005*Veriler!M7005=0,"",L7005*Veriler!M7005))),L7005)),0)</f>
        <v/>
      </c>
      <c r="W7005" s="146"/>
      <c r="X7005" s="146"/>
      <c r="Y7005" s="146"/>
    </row>
    <row r="7006" spans="1:25" s="99" customFormat="1" ht="54.75" customHeight="1" x14ac:dyDescent="0.25">
      <c r="A7006" s="96">
        <f t="shared" si="2212"/>
        <v>5162</v>
      </c>
      <c r="B7006" s="175"/>
      <c r="C7006" s="176"/>
      <c r="D7006" s="113"/>
      <c r="E7006" s="115"/>
      <c r="F7006" s="174"/>
      <c r="G7006" s="114" t="str">
        <f t="shared" si="2207"/>
        <v/>
      </c>
      <c r="H7006" s="115"/>
      <c r="I7006" s="115"/>
      <c r="J7006" s="115"/>
      <c r="K7006" s="115"/>
      <c r="L7006" s="133" t="str">
        <f t="shared" si="2208"/>
        <v/>
      </c>
      <c r="M7006" s="116" t="str">
        <f>IF(L7006="", "", L7006/Veriler!$X$1)</f>
        <v/>
      </c>
      <c r="N7006" s="116" t="str">
        <f>IF(F7006&lt;&gt;"", "İthal Girdi", IF(Veriler!T7006="", "", IF(Veriler!S7006="H", "%0,5 üzerindedir", IF(Veriler!T7006&gt;0.1, "%10 sınırı aşılmıştır.", "Uygun"))))</f>
        <v>%0,5 üzerindedir</v>
      </c>
      <c r="O7006" s="116" t="str">
        <f t="shared" si="2209"/>
        <v xml:space="preserve"> </v>
      </c>
      <c r="P7006" s="117"/>
      <c r="Q7006" s="118"/>
      <c r="R7006" s="119" t="str">
        <f t="shared" si="2210"/>
        <v/>
      </c>
      <c r="S7006" s="133">
        <f>IFERROR(IF(M7006&lt;=0.005,IF(F7006="",L7006,0),IF(F7006&lt;&gt;"",0,IF(P7006="",0,IF(P7006="H",0,IF(Q7006&lt;Veriler!$G$2,L7006*Veriler!$G$2,L7006*Q7006)))))," ")</f>
        <v>0</v>
      </c>
      <c r="T7006" s="133">
        <f>IF(Veriler!T7006&lt;=0.1, S7006, IF(AND(Veriler!T7006&gt;0.1, F7006="", P7006="E"), IF(Q7006&gt;Veriler!$G$2, Q7006*S7006, IF(Q7006&lt;Veriler!$G$2, Veriler!$G$2*S7006, Q7006*S7006)), 0))</f>
        <v>0</v>
      </c>
      <c r="U7006" s="133" t="str">
        <f t="shared" si="2211"/>
        <v xml:space="preserve"> </v>
      </c>
      <c r="V7006" s="134" t="str">
        <f>IFERROR(IF(O7006="%10 sınırı aşılmıştır.",L7006-T7006,IFERROR(IF(F7006="",IF(S7006=1,0,IF(L7006-S7006=0,"",L7006-S7006)),IF(Veriler!M7006="",L7006,IF(L7006*Veriler!M7006=0,"",L7006*Veriler!M7006))),L7006)),0)</f>
        <v/>
      </c>
      <c r="W7006" s="146"/>
      <c r="X7006" s="146"/>
      <c r="Y7006" s="146"/>
    </row>
    <row r="7007" spans="1:25" s="99" customFormat="1" ht="54.75" customHeight="1" x14ac:dyDescent="0.25">
      <c r="A7007" s="96">
        <f t="shared" si="2212"/>
        <v>5163</v>
      </c>
      <c r="B7007" s="175"/>
      <c r="C7007" s="176"/>
      <c r="D7007" s="113"/>
      <c r="E7007" s="115"/>
      <c r="F7007" s="174"/>
      <c r="G7007" s="114" t="str">
        <f t="shared" si="2207"/>
        <v/>
      </c>
      <c r="H7007" s="115"/>
      <c r="I7007" s="115"/>
      <c r="J7007" s="115"/>
      <c r="K7007" s="115"/>
      <c r="L7007" s="133" t="str">
        <f t="shared" si="2208"/>
        <v/>
      </c>
      <c r="M7007" s="116" t="str">
        <f>IF(L7007="", "", L7007/Veriler!$X$1)</f>
        <v/>
      </c>
      <c r="N7007" s="116" t="str">
        <f>IF(F7007&lt;&gt;"", "İthal Girdi", IF(Veriler!T7007="", "", IF(Veriler!S7007="H", "%0,5 üzerindedir", IF(Veriler!T7007&gt;0.1, "%10 sınırı aşılmıştır.", "Uygun"))))</f>
        <v>%0,5 üzerindedir</v>
      </c>
      <c r="O7007" s="116" t="str">
        <f t="shared" si="2209"/>
        <v xml:space="preserve"> </v>
      </c>
      <c r="P7007" s="117"/>
      <c r="Q7007" s="118"/>
      <c r="R7007" s="119" t="str">
        <f t="shared" si="2210"/>
        <v/>
      </c>
      <c r="S7007" s="133">
        <f>IFERROR(IF(M7007&lt;=0.005,IF(F7007="",L7007,0),IF(F7007&lt;&gt;"",0,IF(P7007="",0,IF(P7007="H",0,IF(Q7007&lt;Veriler!$G$2,L7007*Veriler!$G$2,L7007*Q7007)))))," ")</f>
        <v>0</v>
      </c>
      <c r="T7007" s="133">
        <f>IF(Veriler!T7007&lt;=0.1, S7007, IF(AND(Veriler!T7007&gt;0.1, F7007="", P7007="E"), IF(Q7007&gt;Veriler!$G$2, Q7007*S7007, IF(Q7007&lt;Veriler!$G$2, Veriler!$G$2*S7007, Q7007*S7007)), 0))</f>
        <v>0</v>
      </c>
      <c r="U7007" s="133" t="str">
        <f t="shared" si="2211"/>
        <v xml:space="preserve"> </v>
      </c>
      <c r="V7007" s="134" t="str">
        <f>IFERROR(IF(O7007="%10 sınırı aşılmıştır.",L7007-T7007,IFERROR(IF(F7007="",IF(S7007=1,0,IF(L7007-S7007=0,"",L7007-S7007)),IF(Veriler!M7007="",L7007,IF(L7007*Veriler!M7007=0,"",L7007*Veriler!M7007))),L7007)),0)</f>
        <v/>
      </c>
      <c r="W7007" s="146"/>
      <c r="X7007" s="146"/>
      <c r="Y7007" s="146"/>
    </row>
    <row r="7008" spans="1:25" s="99" customFormat="1" ht="54.75" customHeight="1" x14ac:dyDescent="0.25">
      <c r="A7008" s="96">
        <f t="shared" si="2212"/>
        <v>5164</v>
      </c>
      <c r="B7008" s="175"/>
      <c r="C7008" s="176"/>
      <c r="D7008" s="113"/>
      <c r="E7008" s="115"/>
      <c r="F7008" s="174"/>
      <c r="G7008" s="114" t="str">
        <f t="shared" si="2207"/>
        <v/>
      </c>
      <c r="H7008" s="115"/>
      <c r="I7008" s="115"/>
      <c r="J7008" s="115"/>
      <c r="K7008" s="115"/>
      <c r="L7008" s="133" t="str">
        <f t="shared" si="2208"/>
        <v/>
      </c>
      <c r="M7008" s="116" t="str">
        <f>IF(L7008="", "", L7008/Veriler!$X$1)</f>
        <v/>
      </c>
      <c r="N7008" s="116" t="str">
        <f>IF(F7008&lt;&gt;"", "İthal Girdi", IF(Veriler!T7008="", "", IF(Veriler!S7008="H", "%0,5 üzerindedir", IF(Veriler!T7008&gt;0.1, "%10 sınırı aşılmıştır.", "Uygun"))))</f>
        <v>%0,5 üzerindedir</v>
      </c>
      <c r="O7008" s="116" t="str">
        <f t="shared" si="2209"/>
        <v xml:space="preserve"> </v>
      </c>
      <c r="P7008" s="117"/>
      <c r="Q7008" s="118"/>
      <c r="R7008" s="119" t="str">
        <f t="shared" si="2210"/>
        <v/>
      </c>
      <c r="S7008" s="133">
        <f>IFERROR(IF(M7008&lt;=0.005,IF(F7008="",L7008,0),IF(F7008&lt;&gt;"",0,IF(P7008="",0,IF(P7008="H",0,IF(Q7008&lt;Veriler!$G$2,L7008*Veriler!$G$2,L7008*Q7008)))))," ")</f>
        <v>0</v>
      </c>
      <c r="T7008" s="133">
        <f>IF(Veriler!T7008&lt;=0.1, S7008, IF(AND(Veriler!T7008&gt;0.1, F7008="", P7008="E"), IF(Q7008&gt;Veriler!$G$2, Q7008*S7008, IF(Q7008&lt;Veriler!$G$2, Veriler!$G$2*S7008, Q7008*S7008)), 0))</f>
        <v>0</v>
      </c>
      <c r="U7008" s="133" t="str">
        <f t="shared" si="2211"/>
        <v xml:space="preserve"> </v>
      </c>
      <c r="V7008" s="134" t="str">
        <f>IFERROR(IF(O7008="%10 sınırı aşılmıştır.",L7008-T7008,IFERROR(IF(F7008="",IF(S7008=1,0,IF(L7008-S7008=0,"",L7008-S7008)),IF(Veriler!M7008="",L7008,IF(L7008*Veriler!M7008=0,"",L7008*Veriler!M7008))),L7008)),0)</f>
        <v/>
      </c>
      <c r="W7008" s="146"/>
      <c r="X7008" s="146"/>
      <c r="Y7008" s="146"/>
    </row>
    <row r="7009" spans="1:25" s="99" customFormat="1" ht="54.75" customHeight="1" x14ac:dyDescent="0.25">
      <c r="A7009" s="96">
        <f t="shared" si="2212"/>
        <v>5165</v>
      </c>
      <c r="B7009" s="175"/>
      <c r="C7009" s="176"/>
      <c r="D7009" s="113"/>
      <c r="E7009" s="115"/>
      <c r="F7009" s="174"/>
      <c r="G7009" s="114" t="str">
        <f t="shared" si="2207"/>
        <v/>
      </c>
      <c r="H7009" s="115"/>
      <c r="I7009" s="115"/>
      <c r="J7009" s="115"/>
      <c r="K7009" s="115"/>
      <c r="L7009" s="133" t="str">
        <f t="shared" si="2208"/>
        <v/>
      </c>
      <c r="M7009" s="116" t="str">
        <f>IF(L7009="", "", L7009/Veriler!$X$1)</f>
        <v/>
      </c>
      <c r="N7009" s="116" t="str">
        <f>IF(F7009&lt;&gt;"", "İthal Girdi", IF(Veriler!T7009="", "", IF(Veriler!S7009="H", "%0,5 üzerindedir", IF(Veriler!T7009&gt;0.1, "%10 sınırı aşılmıştır.", "Uygun"))))</f>
        <v>%0,5 üzerindedir</v>
      </c>
      <c r="O7009" s="116" t="str">
        <f t="shared" si="2209"/>
        <v xml:space="preserve"> </v>
      </c>
      <c r="P7009" s="117"/>
      <c r="Q7009" s="118"/>
      <c r="R7009" s="119" t="str">
        <f t="shared" si="2210"/>
        <v/>
      </c>
      <c r="S7009" s="133">
        <f>IFERROR(IF(M7009&lt;=0.005,IF(F7009="",L7009,0),IF(F7009&lt;&gt;"",0,IF(P7009="",0,IF(P7009="H",0,IF(Q7009&lt;Veriler!$G$2,L7009*Veriler!$G$2,L7009*Q7009)))))," ")</f>
        <v>0</v>
      </c>
      <c r="T7009" s="133">
        <f>IF(Veriler!T7009&lt;=0.1, S7009, IF(AND(Veriler!T7009&gt;0.1, F7009="", P7009="E"), IF(Q7009&gt;Veriler!$G$2, Q7009*S7009, IF(Q7009&lt;Veriler!$G$2, Veriler!$G$2*S7009, Q7009*S7009)), 0))</f>
        <v>0</v>
      </c>
      <c r="U7009" s="133" t="str">
        <f t="shared" si="2211"/>
        <v xml:space="preserve"> </v>
      </c>
      <c r="V7009" s="134" t="str">
        <f>IFERROR(IF(O7009="%10 sınırı aşılmıştır.",L7009-T7009,IFERROR(IF(F7009="",IF(S7009=1,0,IF(L7009-S7009=0,"",L7009-S7009)),IF(Veriler!M7009="",L7009,IF(L7009*Veriler!M7009=0,"",L7009*Veriler!M7009))),L7009)),0)</f>
        <v/>
      </c>
      <c r="W7009" s="146"/>
      <c r="X7009" s="146"/>
      <c r="Y7009" s="146"/>
    </row>
    <row r="7010" spans="1:25" s="99" customFormat="1" ht="54.75" customHeight="1" x14ac:dyDescent="0.25">
      <c r="A7010" s="96">
        <f t="shared" si="2212"/>
        <v>5166</v>
      </c>
      <c r="B7010" s="175"/>
      <c r="C7010" s="176"/>
      <c r="D7010" s="113"/>
      <c r="E7010" s="115"/>
      <c r="F7010" s="174"/>
      <c r="G7010" s="114" t="str">
        <f t="shared" si="2207"/>
        <v/>
      </c>
      <c r="H7010" s="115"/>
      <c r="I7010" s="115"/>
      <c r="J7010" s="115"/>
      <c r="K7010" s="115"/>
      <c r="L7010" s="133" t="str">
        <f t="shared" si="2208"/>
        <v/>
      </c>
      <c r="M7010" s="116" t="str">
        <f>IF(L7010="", "", L7010/Veriler!$X$1)</f>
        <v/>
      </c>
      <c r="N7010" s="116" t="str">
        <f>IF(F7010&lt;&gt;"", "İthal Girdi", IF(Veriler!T7010="", "", IF(Veriler!S7010="H", "%0,5 üzerindedir", IF(Veriler!T7010&gt;0.1, "%10 sınırı aşılmıştır.", "Uygun"))))</f>
        <v>%0,5 üzerindedir</v>
      </c>
      <c r="O7010" s="116" t="str">
        <f t="shared" si="2209"/>
        <v xml:space="preserve"> </v>
      </c>
      <c r="P7010" s="117"/>
      <c r="Q7010" s="118"/>
      <c r="R7010" s="119" t="str">
        <f t="shared" si="2210"/>
        <v/>
      </c>
      <c r="S7010" s="133">
        <f>IFERROR(IF(M7010&lt;=0.005,IF(F7010="",L7010,0),IF(F7010&lt;&gt;"",0,IF(P7010="",0,IF(P7010="H",0,IF(Q7010&lt;Veriler!$G$2,L7010*Veriler!$G$2,L7010*Q7010)))))," ")</f>
        <v>0</v>
      </c>
      <c r="T7010" s="133">
        <f>IF(Veriler!T7010&lt;=0.1, S7010, IF(AND(Veriler!T7010&gt;0.1, F7010="", P7010="E"), IF(Q7010&gt;Veriler!$G$2, Q7010*S7010, IF(Q7010&lt;Veriler!$G$2, Veriler!$G$2*S7010, Q7010*S7010)), 0))</f>
        <v>0</v>
      </c>
      <c r="U7010" s="133" t="str">
        <f t="shared" si="2211"/>
        <v xml:space="preserve"> </v>
      </c>
      <c r="V7010" s="134" t="str">
        <f>IFERROR(IF(O7010="%10 sınırı aşılmıştır.",L7010-T7010,IFERROR(IF(F7010="",IF(S7010=1,0,IF(L7010-S7010=0,"",L7010-S7010)),IF(Veriler!M7010="",L7010,IF(L7010*Veriler!M7010=0,"",L7010*Veriler!M7010))),L7010)),0)</f>
        <v/>
      </c>
      <c r="W7010" s="146"/>
      <c r="X7010" s="146"/>
      <c r="Y7010" s="146"/>
    </row>
    <row r="7011" spans="1:25" s="99" customFormat="1" ht="36" hidden="1" customHeight="1" x14ac:dyDescent="0.25">
      <c r="A7011" s="101"/>
      <c r="B7011" s="191" t="s">
        <v>16</v>
      </c>
      <c r="C7011" s="176"/>
      <c r="D7011" s="120"/>
      <c r="E7011" s="171"/>
      <c r="F7011" s="172"/>
      <c r="G7011" s="121"/>
      <c r="H7011" s="115"/>
      <c r="I7011" s="115"/>
      <c r="J7011" s="115"/>
      <c r="K7011" s="115"/>
      <c r="L7011" s="121"/>
      <c r="M7011" s="121"/>
      <c r="N7011" s="121"/>
      <c r="O7011" s="121"/>
      <c r="P7011" s="120"/>
      <c r="Q7011" s="120"/>
      <c r="R7011" s="183"/>
      <c r="S7011" s="184"/>
      <c r="T7011" s="121"/>
      <c r="U7011" s="121"/>
      <c r="V7011" s="121"/>
      <c r="W7011" s="146"/>
      <c r="X7011" s="146"/>
      <c r="Y7011" s="146"/>
    </row>
    <row r="7012" spans="1:25" s="99" customFormat="1" ht="54.75" customHeight="1" x14ac:dyDescent="0.25">
      <c r="A7012" s="96">
        <f>A7010+1</f>
        <v>5167</v>
      </c>
      <c r="B7012" s="175"/>
      <c r="C7012" s="176"/>
      <c r="D7012" s="113"/>
      <c r="E7012" s="115"/>
      <c r="F7012" s="174"/>
      <c r="G7012" s="114" t="str">
        <f t="shared" ref="G7012:G7025" si="2213">IF(AND(F7012&lt;&gt;"",V7012&lt;&gt;"",L7012&lt;&gt;0),V7012/L7012,"")</f>
        <v/>
      </c>
      <c r="H7012" s="115"/>
      <c r="I7012" s="115"/>
      <c r="J7012" s="115"/>
      <c r="K7012" s="115"/>
      <c r="L7012" s="133" t="str">
        <f t="shared" ref="L7012:L7025" si="2214">IF(AND(H7012&lt;&gt;0, J7012&lt;&gt;0, K7012&lt;&gt;0), H7012*J7012*K7012, "")</f>
        <v/>
      </c>
      <c r="M7012" s="116" t="str">
        <f>IF(L7012="", "", L7012/Veriler!$X$1)</f>
        <v/>
      </c>
      <c r="N7012" s="116" t="str">
        <f>IF(F7012&lt;&gt;"", "İthal Girdi", IF(Veriler!T7012="", "", IF(Veriler!S7012="H", "%0,5 üzerindedir", IF(Veriler!T7012&gt;0.1, "%10 sınırı aşılmıştır.", "Uygun"))))</f>
        <v>%0,5 üzerindedir</v>
      </c>
      <c r="O7012" s="116" t="str">
        <f t="shared" ref="O7012:O7025" si="2215">IF(M7012=""," ",N7012)</f>
        <v xml:space="preserve"> </v>
      </c>
      <c r="P7012" s="117"/>
      <c r="Q7012" s="118"/>
      <c r="R7012" s="119" t="str">
        <f t="shared" ref="R7012:R7025" si="2216">IFERROR(IF(AND(T7012&lt;&gt;"",L7012&lt;&gt;"",L7012&lt;&gt;0,T7012&lt;&gt;0),T7012/L7012,"")," ")</f>
        <v/>
      </c>
      <c r="S7012" s="133">
        <f>IFERROR(IF(M7012&lt;=0.005,IF(F7012="",L7012,0),IF(F7012&lt;&gt;"",0,IF(P7012="",0,IF(P7012="H",0,IF(Q7012&lt;Veriler!$G$2,L7012*Veriler!$G$2,L7012*Q7012)))))," ")</f>
        <v>0</v>
      </c>
      <c r="T7012" s="133">
        <f>IF(Veriler!T7012&lt;=0.1, S7012, IF(AND(Veriler!T7012&gt;0.1, F7012="", P7012="E"), IF(Q7012&gt;Veriler!$G$2, Q7012*S7012, IF(Q7012&lt;Veriler!$G$2, Veriler!$G$2*S7012, Q7012*S7012)), 0))</f>
        <v>0</v>
      </c>
      <c r="U7012" s="133" t="str">
        <f t="shared" ref="U7012:U7025" si="2217">IF(T7012=0," ",T7012)</f>
        <v xml:space="preserve"> </v>
      </c>
      <c r="V7012" s="134" t="str">
        <f>IFERROR(IF(O7012="%10 sınırı aşılmıştır.",L7012-T7012,IFERROR(IF(F7012="",IF(S7012=1,0,IF(L7012-S7012=0,"",L7012-S7012)),IF(Veriler!M7012="",L7012,IF(L7012*Veriler!M7012=0,"",L7012*Veriler!M7012))),L7012)),0)</f>
        <v/>
      </c>
      <c r="W7012" s="146"/>
      <c r="X7012" s="146"/>
      <c r="Y7012" s="146"/>
    </row>
    <row r="7013" spans="1:25" s="99" customFormat="1" ht="54.75" customHeight="1" x14ac:dyDescent="0.25">
      <c r="A7013" s="96">
        <f t="shared" ref="A7013:A7025" si="2218">A7012+1</f>
        <v>5168</v>
      </c>
      <c r="B7013" s="175"/>
      <c r="C7013" s="176"/>
      <c r="D7013" s="113"/>
      <c r="E7013" s="115"/>
      <c r="F7013" s="174"/>
      <c r="G7013" s="114" t="str">
        <f t="shared" si="2213"/>
        <v/>
      </c>
      <c r="H7013" s="115"/>
      <c r="I7013" s="115"/>
      <c r="J7013" s="115"/>
      <c r="K7013" s="115"/>
      <c r="L7013" s="133" t="str">
        <f t="shared" si="2214"/>
        <v/>
      </c>
      <c r="M7013" s="116" t="str">
        <f>IF(L7013="", "", L7013/Veriler!$X$1)</f>
        <v/>
      </c>
      <c r="N7013" s="116" t="str">
        <f>IF(F7013&lt;&gt;"", "İthal Girdi", IF(Veriler!T7013="", "", IF(Veriler!S7013="H", "%0,5 üzerindedir", IF(Veriler!T7013&gt;0.1, "%10 sınırı aşılmıştır.", "Uygun"))))</f>
        <v>%0,5 üzerindedir</v>
      </c>
      <c r="O7013" s="116" t="str">
        <f t="shared" si="2215"/>
        <v xml:space="preserve"> </v>
      </c>
      <c r="P7013" s="117"/>
      <c r="Q7013" s="118"/>
      <c r="R7013" s="119" t="str">
        <f t="shared" si="2216"/>
        <v/>
      </c>
      <c r="S7013" s="133">
        <f>IFERROR(IF(M7013&lt;=0.005,IF(F7013="",L7013,0),IF(F7013&lt;&gt;"",0,IF(P7013="",0,IF(P7013="H",0,IF(Q7013&lt;Veriler!$G$2,L7013*Veriler!$G$2,L7013*Q7013)))))," ")</f>
        <v>0</v>
      </c>
      <c r="T7013" s="133">
        <f>IF(Veriler!T7013&lt;=0.1, S7013, IF(AND(Veriler!T7013&gt;0.1, F7013="", P7013="E"), IF(Q7013&gt;Veriler!$G$2, Q7013*S7013, IF(Q7013&lt;Veriler!$G$2, Veriler!$G$2*S7013, Q7013*S7013)), 0))</f>
        <v>0</v>
      </c>
      <c r="U7013" s="133" t="str">
        <f t="shared" si="2217"/>
        <v xml:space="preserve"> </v>
      </c>
      <c r="V7013" s="134" t="str">
        <f>IFERROR(IF(O7013="%10 sınırı aşılmıştır.",L7013-T7013,IFERROR(IF(F7013="",IF(S7013=1,0,IF(L7013-S7013=0,"",L7013-S7013)),IF(Veriler!M7013="",L7013,IF(L7013*Veriler!M7013=0,"",L7013*Veriler!M7013))),L7013)),0)</f>
        <v/>
      </c>
      <c r="W7013" s="146"/>
      <c r="X7013" s="146"/>
      <c r="Y7013" s="146"/>
    </row>
    <row r="7014" spans="1:25" s="99" customFormat="1" ht="54.75" customHeight="1" x14ac:dyDescent="0.25">
      <c r="A7014" s="96">
        <f t="shared" si="2218"/>
        <v>5169</v>
      </c>
      <c r="B7014" s="175"/>
      <c r="C7014" s="176"/>
      <c r="D7014" s="113"/>
      <c r="E7014" s="115"/>
      <c r="F7014" s="174"/>
      <c r="G7014" s="114" t="str">
        <f t="shared" si="2213"/>
        <v/>
      </c>
      <c r="H7014" s="115"/>
      <c r="I7014" s="115"/>
      <c r="J7014" s="115"/>
      <c r="K7014" s="115"/>
      <c r="L7014" s="133" t="str">
        <f t="shared" si="2214"/>
        <v/>
      </c>
      <c r="M7014" s="116" t="str">
        <f>IF(L7014="", "", L7014/Veriler!$X$1)</f>
        <v/>
      </c>
      <c r="N7014" s="116" t="str">
        <f>IF(F7014&lt;&gt;"", "İthal Girdi", IF(Veriler!T7014="", "", IF(Veriler!S7014="H", "%0,5 üzerindedir", IF(Veriler!T7014&gt;0.1, "%10 sınırı aşılmıştır.", "Uygun"))))</f>
        <v>%0,5 üzerindedir</v>
      </c>
      <c r="O7014" s="116" t="str">
        <f t="shared" si="2215"/>
        <v xml:space="preserve"> </v>
      </c>
      <c r="P7014" s="117"/>
      <c r="Q7014" s="118"/>
      <c r="R7014" s="119" t="str">
        <f t="shared" si="2216"/>
        <v/>
      </c>
      <c r="S7014" s="133">
        <f>IFERROR(IF(M7014&lt;=0.005,IF(F7014="",L7014,0),IF(F7014&lt;&gt;"",0,IF(P7014="",0,IF(P7014="H",0,IF(Q7014&lt;Veriler!$G$2,L7014*Veriler!$G$2,L7014*Q7014)))))," ")</f>
        <v>0</v>
      </c>
      <c r="T7014" s="133">
        <f>IF(Veriler!T7014&lt;=0.1, S7014, IF(AND(Veriler!T7014&gt;0.1, F7014="", P7014="E"), IF(Q7014&gt;Veriler!$G$2, Q7014*S7014, IF(Q7014&lt;Veriler!$G$2, Veriler!$G$2*S7014, Q7014*S7014)), 0))</f>
        <v>0</v>
      </c>
      <c r="U7014" s="133" t="str">
        <f t="shared" si="2217"/>
        <v xml:space="preserve"> </v>
      </c>
      <c r="V7014" s="134" t="str">
        <f>IFERROR(IF(O7014="%10 sınırı aşılmıştır.",L7014-T7014,IFERROR(IF(F7014="",IF(S7014=1,0,IF(L7014-S7014=0,"",L7014-S7014)),IF(Veriler!M7014="",L7014,IF(L7014*Veriler!M7014=0,"",L7014*Veriler!M7014))),L7014)),0)</f>
        <v/>
      </c>
      <c r="W7014" s="146"/>
      <c r="X7014" s="146"/>
      <c r="Y7014" s="146"/>
    </row>
    <row r="7015" spans="1:25" s="99" customFormat="1" ht="54.75" customHeight="1" x14ac:dyDescent="0.25">
      <c r="A7015" s="96">
        <f t="shared" si="2218"/>
        <v>5170</v>
      </c>
      <c r="B7015" s="175"/>
      <c r="C7015" s="176"/>
      <c r="D7015" s="113"/>
      <c r="E7015" s="115"/>
      <c r="F7015" s="174"/>
      <c r="G7015" s="114" t="str">
        <f t="shared" si="2213"/>
        <v/>
      </c>
      <c r="H7015" s="115"/>
      <c r="I7015" s="115"/>
      <c r="J7015" s="115"/>
      <c r="K7015" s="115"/>
      <c r="L7015" s="133" t="str">
        <f t="shared" si="2214"/>
        <v/>
      </c>
      <c r="M7015" s="116" t="str">
        <f>IF(L7015="", "", L7015/Veriler!$X$1)</f>
        <v/>
      </c>
      <c r="N7015" s="116" t="str">
        <f>IF(F7015&lt;&gt;"", "İthal Girdi", IF(Veriler!T7015="", "", IF(Veriler!S7015="H", "%0,5 üzerindedir", IF(Veriler!T7015&gt;0.1, "%10 sınırı aşılmıştır.", "Uygun"))))</f>
        <v>%0,5 üzerindedir</v>
      </c>
      <c r="O7015" s="116" t="str">
        <f t="shared" si="2215"/>
        <v xml:space="preserve"> </v>
      </c>
      <c r="P7015" s="117"/>
      <c r="Q7015" s="118"/>
      <c r="R7015" s="119" t="str">
        <f t="shared" si="2216"/>
        <v/>
      </c>
      <c r="S7015" s="133">
        <f>IFERROR(IF(M7015&lt;=0.005,IF(F7015="",L7015,0),IF(F7015&lt;&gt;"",0,IF(P7015="",0,IF(P7015="H",0,IF(Q7015&lt;Veriler!$G$2,L7015*Veriler!$G$2,L7015*Q7015)))))," ")</f>
        <v>0</v>
      </c>
      <c r="T7015" s="133">
        <f>IF(Veriler!T7015&lt;=0.1, S7015, IF(AND(Veriler!T7015&gt;0.1, F7015="", P7015="E"), IF(Q7015&gt;Veriler!$G$2, Q7015*S7015, IF(Q7015&lt;Veriler!$G$2, Veriler!$G$2*S7015, Q7015*S7015)), 0))</f>
        <v>0</v>
      </c>
      <c r="U7015" s="133" t="str">
        <f t="shared" si="2217"/>
        <v xml:space="preserve"> </v>
      </c>
      <c r="V7015" s="134" t="str">
        <f>IFERROR(IF(O7015="%10 sınırı aşılmıştır.",L7015-T7015,IFERROR(IF(F7015="",IF(S7015=1,0,IF(L7015-S7015=0,"",L7015-S7015)),IF(Veriler!M7015="",L7015,IF(L7015*Veriler!M7015=0,"",L7015*Veriler!M7015))),L7015)),0)</f>
        <v/>
      </c>
      <c r="W7015" s="146"/>
      <c r="X7015" s="146"/>
      <c r="Y7015" s="146"/>
    </row>
    <row r="7016" spans="1:25" s="99" customFormat="1" ht="54.75" customHeight="1" x14ac:dyDescent="0.25">
      <c r="A7016" s="96">
        <f t="shared" si="2218"/>
        <v>5171</v>
      </c>
      <c r="B7016" s="175"/>
      <c r="C7016" s="176"/>
      <c r="D7016" s="113"/>
      <c r="E7016" s="115"/>
      <c r="F7016" s="174"/>
      <c r="G7016" s="114" t="str">
        <f t="shared" si="2213"/>
        <v/>
      </c>
      <c r="H7016" s="115"/>
      <c r="I7016" s="115"/>
      <c r="J7016" s="115"/>
      <c r="K7016" s="115"/>
      <c r="L7016" s="133" t="str">
        <f t="shared" si="2214"/>
        <v/>
      </c>
      <c r="M7016" s="116" t="str">
        <f>IF(L7016="", "", L7016/Veriler!$X$1)</f>
        <v/>
      </c>
      <c r="N7016" s="116" t="str">
        <f>IF(F7016&lt;&gt;"", "İthal Girdi", IF(Veriler!T7016="", "", IF(Veriler!S7016="H", "%0,5 üzerindedir", IF(Veriler!T7016&gt;0.1, "%10 sınırı aşılmıştır.", "Uygun"))))</f>
        <v>%0,5 üzerindedir</v>
      </c>
      <c r="O7016" s="116" t="str">
        <f t="shared" si="2215"/>
        <v xml:space="preserve"> </v>
      </c>
      <c r="P7016" s="117"/>
      <c r="Q7016" s="118"/>
      <c r="R7016" s="119" t="str">
        <f t="shared" si="2216"/>
        <v/>
      </c>
      <c r="S7016" s="133">
        <f>IFERROR(IF(M7016&lt;=0.005,IF(F7016="",L7016,0),IF(F7016&lt;&gt;"",0,IF(P7016="",0,IF(P7016="H",0,IF(Q7016&lt;Veriler!$G$2,L7016*Veriler!$G$2,L7016*Q7016)))))," ")</f>
        <v>0</v>
      </c>
      <c r="T7016" s="133">
        <f>IF(Veriler!T7016&lt;=0.1, S7016, IF(AND(Veriler!T7016&gt;0.1, F7016="", P7016="E"), IF(Q7016&gt;Veriler!$G$2, Q7016*S7016, IF(Q7016&lt;Veriler!$G$2, Veriler!$G$2*S7016, Q7016*S7016)), 0))</f>
        <v>0</v>
      </c>
      <c r="U7016" s="133" t="str">
        <f t="shared" si="2217"/>
        <v xml:space="preserve"> </v>
      </c>
      <c r="V7016" s="134" t="str">
        <f>IFERROR(IF(O7016="%10 sınırı aşılmıştır.",L7016-T7016,IFERROR(IF(F7016="",IF(S7016=1,0,IF(L7016-S7016=0,"",L7016-S7016)),IF(Veriler!M7016="",L7016,IF(L7016*Veriler!M7016=0,"",L7016*Veriler!M7016))),L7016)),0)</f>
        <v/>
      </c>
      <c r="W7016" s="146"/>
      <c r="X7016" s="146"/>
      <c r="Y7016" s="146"/>
    </row>
    <row r="7017" spans="1:25" s="99" customFormat="1" ht="54.75" customHeight="1" x14ac:dyDescent="0.25">
      <c r="A7017" s="96">
        <f t="shared" si="2218"/>
        <v>5172</v>
      </c>
      <c r="B7017" s="175"/>
      <c r="C7017" s="176"/>
      <c r="D7017" s="113"/>
      <c r="E7017" s="115"/>
      <c r="F7017" s="174"/>
      <c r="G7017" s="114" t="str">
        <f t="shared" si="2213"/>
        <v/>
      </c>
      <c r="H7017" s="115"/>
      <c r="I7017" s="115"/>
      <c r="J7017" s="115"/>
      <c r="K7017" s="115"/>
      <c r="L7017" s="133" t="str">
        <f t="shared" si="2214"/>
        <v/>
      </c>
      <c r="M7017" s="116" t="str">
        <f>IF(L7017="", "", L7017/Veriler!$X$1)</f>
        <v/>
      </c>
      <c r="N7017" s="116" t="str">
        <f>IF(F7017&lt;&gt;"", "İthal Girdi", IF(Veriler!T7017="", "", IF(Veriler!S7017="H", "%0,5 üzerindedir", IF(Veriler!T7017&gt;0.1, "%10 sınırı aşılmıştır.", "Uygun"))))</f>
        <v>%0,5 üzerindedir</v>
      </c>
      <c r="O7017" s="116" t="str">
        <f t="shared" si="2215"/>
        <v xml:space="preserve"> </v>
      </c>
      <c r="P7017" s="117"/>
      <c r="Q7017" s="118"/>
      <c r="R7017" s="119" t="str">
        <f t="shared" si="2216"/>
        <v/>
      </c>
      <c r="S7017" s="133">
        <f>IFERROR(IF(M7017&lt;=0.005,IF(F7017="",L7017,0),IF(F7017&lt;&gt;"",0,IF(P7017="",0,IF(P7017="H",0,IF(Q7017&lt;Veriler!$G$2,L7017*Veriler!$G$2,L7017*Q7017)))))," ")</f>
        <v>0</v>
      </c>
      <c r="T7017" s="133">
        <f>IF(Veriler!T7017&lt;=0.1, S7017, IF(AND(Veriler!T7017&gt;0.1, F7017="", P7017="E"), IF(Q7017&gt;Veriler!$G$2, Q7017*S7017, IF(Q7017&lt;Veriler!$G$2, Veriler!$G$2*S7017, Q7017*S7017)), 0))</f>
        <v>0</v>
      </c>
      <c r="U7017" s="133" t="str">
        <f t="shared" si="2217"/>
        <v xml:space="preserve"> </v>
      </c>
      <c r="V7017" s="134" t="str">
        <f>IFERROR(IF(O7017="%10 sınırı aşılmıştır.",L7017-T7017,IFERROR(IF(F7017="",IF(S7017=1,0,IF(L7017-S7017=0,"",L7017-S7017)),IF(Veriler!M7017="",L7017,IF(L7017*Veriler!M7017=0,"",L7017*Veriler!M7017))),L7017)),0)</f>
        <v/>
      </c>
      <c r="W7017" s="146"/>
      <c r="X7017" s="146"/>
      <c r="Y7017" s="146"/>
    </row>
    <row r="7018" spans="1:25" s="99" customFormat="1" ht="54.75" customHeight="1" x14ac:dyDescent="0.25">
      <c r="A7018" s="96">
        <f t="shared" si="2218"/>
        <v>5173</v>
      </c>
      <c r="B7018" s="175"/>
      <c r="C7018" s="176"/>
      <c r="D7018" s="113"/>
      <c r="E7018" s="115"/>
      <c r="F7018" s="174"/>
      <c r="G7018" s="114" t="str">
        <f t="shared" si="2213"/>
        <v/>
      </c>
      <c r="H7018" s="115"/>
      <c r="I7018" s="115"/>
      <c r="J7018" s="115"/>
      <c r="K7018" s="115"/>
      <c r="L7018" s="133" t="str">
        <f t="shared" si="2214"/>
        <v/>
      </c>
      <c r="M7018" s="116" t="str">
        <f>IF(L7018="", "", L7018/Veriler!$X$1)</f>
        <v/>
      </c>
      <c r="N7018" s="116" t="str">
        <f>IF(F7018&lt;&gt;"", "İthal Girdi", IF(Veriler!T7018="", "", IF(Veriler!S7018="H", "%0,5 üzerindedir", IF(Veriler!T7018&gt;0.1, "%10 sınırı aşılmıştır.", "Uygun"))))</f>
        <v>%0,5 üzerindedir</v>
      </c>
      <c r="O7018" s="116" t="str">
        <f t="shared" si="2215"/>
        <v xml:space="preserve"> </v>
      </c>
      <c r="P7018" s="117"/>
      <c r="Q7018" s="118"/>
      <c r="R7018" s="119" t="str">
        <f t="shared" si="2216"/>
        <v/>
      </c>
      <c r="S7018" s="133">
        <f>IFERROR(IF(M7018&lt;=0.005,IF(F7018="",L7018,0),IF(F7018&lt;&gt;"",0,IF(P7018="",0,IF(P7018="H",0,IF(Q7018&lt;Veriler!$G$2,L7018*Veriler!$G$2,L7018*Q7018)))))," ")</f>
        <v>0</v>
      </c>
      <c r="T7018" s="133">
        <f>IF(Veriler!T7018&lt;=0.1, S7018, IF(AND(Veriler!T7018&gt;0.1, F7018="", P7018="E"), IF(Q7018&gt;Veriler!$G$2, Q7018*S7018, IF(Q7018&lt;Veriler!$G$2, Veriler!$G$2*S7018, Q7018*S7018)), 0))</f>
        <v>0</v>
      </c>
      <c r="U7018" s="133" t="str">
        <f t="shared" si="2217"/>
        <v xml:space="preserve"> </v>
      </c>
      <c r="V7018" s="134" t="str">
        <f>IFERROR(IF(O7018="%10 sınırı aşılmıştır.",L7018-T7018,IFERROR(IF(F7018="",IF(S7018=1,0,IF(L7018-S7018=0,"",L7018-S7018)),IF(Veriler!M7018="",L7018,IF(L7018*Veriler!M7018=0,"",L7018*Veriler!M7018))),L7018)),0)</f>
        <v/>
      </c>
      <c r="W7018" s="146"/>
      <c r="X7018" s="146"/>
      <c r="Y7018" s="146"/>
    </row>
    <row r="7019" spans="1:25" s="99" customFormat="1" ht="54.75" customHeight="1" x14ac:dyDescent="0.25">
      <c r="A7019" s="96">
        <f t="shared" si="2218"/>
        <v>5174</v>
      </c>
      <c r="B7019" s="175"/>
      <c r="C7019" s="176"/>
      <c r="D7019" s="113"/>
      <c r="E7019" s="115"/>
      <c r="F7019" s="174"/>
      <c r="G7019" s="114" t="str">
        <f t="shared" si="2213"/>
        <v/>
      </c>
      <c r="H7019" s="115"/>
      <c r="I7019" s="115"/>
      <c r="J7019" s="115"/>
      <c r="K7019" s="115"/>
      <c r="L7019" s="133" t="str">
        <f t="shared" si="2214"/>
        <v/>
      </c>
      <c r="M7019" s="116" t="str">
        <f>IF(L7019="", "", L7019/Veriler!$X$1)</f>
        <v/>
      </c>
      <c r="N7019" s="116" t="str">
        <f>IF(F7019&lt;&gt;"", "İthal Girdi", IF(Veriler!T7019="", "", IF(Veriler!S7019="H", "%0,5 üzerindedir", IF(Veriler!T7019&gt;0.1, "%10 sınırı aşılmıştır.", "Uygun"))))</f>
        <v>%0,5 üzerindedir</v>
      </c>
      <c r="O7019" s="116" t="str">
        <f t="shared" si="2215"/>
        <v xml:space="preserve"> </v>
      </c>
      <c r="P7019" s="117"/>
      <c r="Q7019" s="118"/>
      <c r="R7019" s="119" t="str">
        <f t="shared" si="2216"/>
        <v/>
      </c>
      <c r="S7019" s="133">
        <f>IFERROR(IF(M7019&lt;=0.005,IF(F7019="",L7019,0),IF(F7019&lt;&gt;"",0,IF(P7019="",0,IF(P7019="H",0,IF(Q7019&lt;Veriler!$G$2,L7019*Veriler!$G$2,L7019*Q7019)))))," ")</f>
        <v>0</v>
      </c>
      <c r="T7019" s="133">
        <f>IF(Veriler!T7019&lt;=0.1, S7019, IF(AND(Veriler!T7019&gt;0.1, F7019="", P7019="E"), IF(Q7019&gt;Veriler!$G$2, Q7019*S7019, IF(Q7019&lt;Veriler!$G$2, Veriler!$G$2*S7019, Q7019*S7019)), 0))</f>
        <v>0</v>
      </c>
      <c r="U7019" s="133" t="str">
        <f t="shared" si="2217"/>
        <v xml:space="preserve"> </v>
      </c>
      <c r="V7019" s="134" t="str">
        <f>IFERROR(IF(O7019="%10 sınırı aşılmıştır.",L7019-T7019,IFERROR(IF(F7019="",IF(S7019=1,0,IF(L7019-S7019=0,"",L7019-S7019)),IF(Veriler!M7019="",L7019,IF(L7019*Veriler!M7019=0,"",L7019*Veriler!M7019))),L7019)),0)</f>
        <v/>
      </c>
      <c r="W7019" s="146"/>
      <c r="X7019" s="146"/>
      <c r="Y7019" s="146"/>
    </row>
    <row r="7020" spans="1:25" s="99" customFormat="1" ht="54.75" customHeight="1" x14ac:dyDescent="0.25">
      <c r="A7020" s="96">
        <f t="shared" si="2218"/>
        <v>5175</v>
      </c>
      <c r="B7020" s="175"/>
      <c r="C7020" s="176"/>
      <c r="D7020" s="113"/>
      <c r="E7020" s="115"/>
      <c r="F7020" s="174"/>
      <c r="G7020" s="114" t="str">
        <f t="shared" si="2213"/>
        <v/>
      </c>
      <c r="H7020" s="115"/>
      <c r="I7020" s="115"/>
      <c r="J7020" s="115"/>
      <c r="K7020" s="115"/>
      <c r="L7020" s="133" t="str">
        <f t="shared" si="2214"/>
        <v/>
      </c>
      <c r="M7020" s="116" t="str">
        <f>IF(L7020="", "", L7020/Veriler!$X$1)</f>
        <v/>
      </c>
      <c r="N7020" s="116" t="str">
        <f>IF(F7020&lt;&gt;"", "İthal Girdi", IF(Veriler!T7020="", "", IF(Veriler!S7020="H", "%0,5 üzerindedir", IF(Veriler!T7020&gt;0.1, "%10 sınırı aşılmıştır.", "Uygun"))))</f>
        <v>%0,5 üzerindedir</v>
      </c>
      <c r="O7020" s="116" t="str">
        <f t="shared" si="2215"/>
        <v xml:space="preserve"> </v>
      </c>
      <c r="P7020" s="117"/>
      <c r="Q7020" s="118"/>
      <c r="R7020" s="119" t="str">
        <f t="shared" si="2216"/>
        <v/>
      </c>
      <c r="S7020" s="133">
        <f>IFERROR(IF(M7020&lt;=0.005,IF(F7020="",L7020,0),IF(F7020&lt;&gt;"",0,IF(P7020="",0,IF(P7020="H",0,IF(Q7020&lt;Veriler!$G$2,L7020*Veriler!$G$2,L7020*Q7020)))))," ")</f>
        <v>0</v>
      </c>
      <c r="T7020" s="133">
        <f>IF(Veriler!T7020&lt;=0.1, S7020, IF(AND(Veriler!T7020&gt;0.1, F7020="", P7020="E"), IF(Q7020&gt;Veriler!$G$2, Q7020*S7020, IF(Q7020&lt;Veriler!$G$2, Veriler!$G$2*S7020, Q7020*S7020)), 0))</f>
        <v>0</v>
      </c>
      <c r="U7020" s="133" t="str">
        <f t="shared" si="2217"/>
        <v xml:space="preserve"> </v>
      </c>
      <c r="V7020" s="134" t="str">
        <f>IFERROR(IF(O7020="%10 sınırı aşılmıştır.",L7020-T7020,IFERROR(IF(F7020="",IF(S7020=1,0,IF(L7020-S7020=0,"",L7020-S7020)),IF(Veriler!M7020="",L7020,IF(L7020*Veriler!M7020=0,"",L7020*Veriler!M7020))),L7020)),0)</f>
        <v/>
      </c>
      <c r="W7020" s="146"/>
      <c r="X7020" s="146"/>
      <c r="Y7020" s="146"/>
    </row>
    <row r="7021" spans="1:25" s="99" customFormat="1" ht="54.75" customHeight="1" x14ac:dyDescent="0.25">
      <c r="A7021" s="96">
        <f t="shared" si="2218"/>
        <v>5176</v>
      </c>
      <c r="B7021" s="175"/>
      <c r="C7021" s="176"/>
      <c r="D7021" s="113"/>
      <c r="E7021" s="115"/>
      <c r="F7021" s="174"/>
      <c r="G7021" s="114" t="str">
        <f t="shared" si="2213"/>
        <v/>
      </c>
      <c r="H7021" s="115"/>
      <c r="I7021" s="115"/>
      <c r="J7021" s="115"/>
      <c r="K7021" s="115"/>
      <c r="L7021" s="133" t="str">
        <f t="shared" si="2214"/>
        <v/>
      </c>
      <c r="M7021" s="116" t="str">
        <f>IF(L7021="", "", L7021/Veriler!$X$1)</f>
        <v/>
      </c>
      <c r="N7021" s="116" t="str">
        <f>IF(F7021&lt;&gt;"", "İthal Girdi", IF(Veriler!T7021="", "", IF(Veriler!S7021="H", "%0,5 üzerindedir", IF(Veriler!T7021&gt;0.1, "%10 sınırı aşılmıştır.", "Uygun"))))</f>
        <v>%0,5 üzerindedir</v>
      </c>
      <c r="O7021" s="116" t="str">
        <f t="shared" si="2215"/>
        <v xml:space="preserve"> </v>
      </c>
      <c r="P7021" s="117"/>
      <c r="Q7021" s="118"/>
      <c r="R7021" s="119" t="str">
        <f t="shared" si="2216"/>
        <v/>
      </c>
      <c r="S7021" s="133">
        <f>IFERROR(IF(M7021&lt;=0.005,IF(F7021="",L7021,0),IF(F7021&lt;&gt;"",0,IF(P7021="",0,IF(P7021="H",0,IF(Q7021&lt;Veriler!$G$2,L7021*Veriler!$G$2,L7021*Q7021)))))," ")</f>
        <v>0</v>
      </c>
      <c r="T7021" s="133">
        <f>IF(Veriler!T7021&lt;=0.1, S7021, IF(AND(Veriler!T7021&gt;0.1, F7021="", P7021="E"), IF(Q7021&gt;Veriler!$G$2, Q7021*S7021, IF(Q7021&lt;Veriler!$G$2, Veriler!$G$2*S7021, Q7021*S7021)), 0))</f>
        <v>0</v>
      </c>
      <c r="U7021" s="133" t="str">
        <f t="shared" si="2217"/>
        <v xml:space="preserve"> </v>
      </c>
      <c r="V7021" s="134" t="str">
        <f>IFERROR(IF(O7021="%10 sınırı aşılmıştır.",L7021-T7021,IFERROR(IF(F7021="",IF(S7021=1,0,IF(L7021-S7021=0,"",L7021-S7021)),IF(Veriler!M7021="",L7021,IF(L7021*Veriler!M7021=0,"",L7021*Veriler!M7021))),L7021)),0)</f>
        <v/>
      </c>
      <c r="W7021" s="146"/>
      <c r="X7021" s="146"/>
      <c r="Y7021" s="146"/>
    </row>
    <row r="7022" spans="1:25" s="99" customFormat="1" ht="54.75" customHeight="1" x14ac:dyDescent="0.25">
      <c r="A7022" s="96">
        <f t="shared" si="2218"/>
        <v>5177</v>
      </c>
      <c r="B7022" s="175"/>
      <c r="C7022" s="176"/>
      <c r="D7022" s="113"/>
      <c r="E7022" s="115"/>
      <c r="F7022" s="174"/>
      <c r="G7022" s="114" t="str">
        <f t="shared" si="2213"/>
        <v/>
      </c>
      <c r="H7022" s="115"/>
      <c r="I7022" s="115"/>
      <c r="J7022" s="115"/>
      <c r="K7022" s="115"/>
      <c r="L7022" s="133" t="str">
        <f t="shared" si="2214"/>
        <v/>
      </c>
      <c r="M7022" s="116" t="str">
        <f>IF(L7022="", "", L7022/Veriler!$X$1)</f>
        <v/>
      </c>
      <c r="N7022" s="116" t="str">
        <f>IF(F7022&lt;&gt;"", "İthal Girdi", IF(Veriler!T7022="", "", IF(Veriler!S7022="H", "%0,5 üzerindedir", IF(Veriler!T7022&gt;0.1, "%10 sınırı aşılmıştır.", "Uygun"))))</f>
        <v>%0,5 üzerindedir</v>
      </c>
      <c r="O7022" s="116" t="str">
        <f t="shared" si="2215"/>
        <v xml:space="preserve"> </v>
      </c>
      <c r="P7022" s="117"/>
      <c r="Q7022" s="118"/>
      <c r="R7022" s="119" t="str">
        <f t="shared" si="2216"/>
        <v/>
      </c>
      <c r="S7022" s="133">
        <f>IFERROR(IF(M7022&lt;=0.005,IF(F7022="",L7022,0),IF(F7022&lt;&gt;"",0,IF(P7022="",0,IF(P7022="H",0,IF(Q7022&lt;Veriler!$G$2,L7022*Veriler!$G$2,L7022*Q7022)))))," ")</f>
        <v>0</v>
      </c>
      <c r="T7022" s="133">
        <f>IF(Veriler!T7022&lt;=0.1, S7022, IF(AND(Veriler!T7022&gt;0.1, F7022="", P7022="E"), IF(Q7022&gt;Veriler!$G$2, Q7022*S7022, IF(Q7022&lt;Veriler!$G$2, Veriler!$G$2*S7022, Q7022*S7022)), 0))</f>
        <v>0</v>
      </c>
      <c r="U7022" s="133" t="str">
        <f t="shared" si="2217"/>
        <v xml:space="preserve"> </v>
      </c>
      <c r="V7022" s="134" t="str">
        <f>IFERROR(IF(O7022="%10 sınırı aşılmıştır.",L7022-T7022,IFERROR(IF(F7022="",IF(S7022=1,0,IF(L7022-S7022=0,"",L7022-S7022)),IF(Veriler!M7022="",L7022,IF(L7022*Veriler!M7022=0,"",L7022*Veriler!M7022))),L7022)),0)</f>
        <v/>
      </c>
      <c r="W7022" s="146"/>
      <c r="X7022" s="146"/>
      <c r="Y7022" s="146"/>
    </row>
    <row r="7023" spans="1:25" s="99" customFormat="1" ht="54.75" customHeight="1" x14ac:dyDescent="0.25">
      <c r="A7023" s="96">
        <f t="shared" si="2218"/>
        <v>5178</v>
      </c>
      <c r="B7023" s="175"/>
      <c r="C7023" s="176"/>
      <c r="D7023" s="113"/>
      <c r="E7023" s="115"/>
      <c r="F7023" s="174"/>
      <c r="G7023" s="114" t="str">
        <f t="shared" si="2213"/>
        <v/>
      </c>
      <c r="H7023" s="115"/>
      <c r="I7023" s="115"/>
      <c r="J7023" s="115"/>
      <c r="K7023" s="115"/>
      <c r="L7023" s="133" t="str">
        <f t="shared" si="2214"/>
        <v/>
      </c>
      <c r="M7023" s="116" t="str">
        <f>IF(L7023="", "", L7023/Veriler!$X$1)</f>
        <v/>
      </c>
      <c r="N7023" s="116" t="str">
        <f>IF(F7023&lt;&gt;"", "İthal Girdi", IF(Veriler!T7023="", "", IF(Veriler!S7023="H", "%0,5 üzerindedir", IF(Veriler!T7023&gt;0.1, "%10 sınırı aşılmıştır.", "Uygun"))))</f>
        <v>%0,5 üzerindedir</v>
      </c>
      <c r="O7023" s="116" t="str">
        <f t="shared" si="2215"/>
        <v xml:space="preserve"> </v>
      </c>
      <c r="P7023" s="117"/>
      <c r="Q7023" s="118"/>
      <c r="R7023" s="119" t="str">
        <f t="shared" si="2216"/>
        <v/>
      </c>
      <c r="S7023" s="133">
        <f>IFERROR(IF(M7023&lt;=0.005,IF(F7023="",L7023,0),IF(F7023&lt;&gt;"",0,IF(P7023="",0,IF(P7023="H",0,IF(Q7023&lt;Veriler!$G$2,L7023*Veriler!$G$2,L7023*Q7023)))))," ")</f>
        <v>0</v>
      </c>
      <c r="T7023" s="133">
        <f>IF(Veriler!T7023&lt;=0.1, S7023, IF(AND(Veriler!T7023&gt;0.1, F7023="", P7023="E"), IF(Q7023&gt;Veriler!$G$2, Q7023*S7023, IF(Q7023&lt;Veriler!$G$2, Veriler!$G$2*S7023, Q7023*S7023)), 0))</f>
        <v>0</v>
      </c>
      <c r="U7023" s="133" t="str">
        <f t="shared" si="2217"/>
        <v xml:space="preserve"> </v>
      </c>
      <c r="V7023" s="134" t="str">
        <f>IFERROR(IF(O7023="%10 sınırı aşılmıştır.",L7023-T7023,IFERROR(IF(F7023="",IF(S7023=1,0,IF(L7023-S7023=0,"",L7023-S7023)),IF(Veriler!M7023="",L7023,IF(L7023*Veriler!M7023=0,"",L7023*Veriler!M7023))),L7023)),0)</f>
        <v/>
      </c>
      <c r="W7023" s="146"/>
      <c r="X7023" s="146"/>
      <c r="Y7023" s="146"/>
    </row>
    <row r="7024" spans="1:25" s="99" customFormat="1" ht="54.75" customHeight="1" x14ac:dyDescent="0.25">
      <c r="A7024" s="96">
        <f t="shared" si="2218"/>
        <v>5179</v>
      </c>
      <c r="B7024" s="175"/>
      <c r="C7024" s="176"/>
      <c r="D7024" s="113"/>
      <c r="E7024" s="115"/>
      <c r="F7024" s="174"/>
      <c r="G7024" s="114" t="str">
        <f t="shared" si="2213"/>
        <v/>
      </c>
      <c r="H7024" s="115"/>
      <c r="I7024" s="115"/>
      <c r="J7024" s="115"/>
      <c r="K7024" s="115"/>
      <c r="L7024" s="133" t="str">
        <f t="shared" si="2214"/>
        <v/>
      </c>
      <c r="M7024" s="116" t="str">
        <f>IF(L7024="", "", L7024/Veriler!$X$1)</f>
        <v/>
      </c>
      <c r="N7024" s="116" t="str">
        <f>IF(F7024&lt;&gt;"", "İthal Girdi", IF(Veriler!T7024="", "", IF(Veriler!S7024="H", "%0,5 üzerindedir", IF(Veriler!T7024&gt;0.1, "%10 sınırı aşılmıştır.", "Uygun"))))</f>
        <v>%0,5 üzerindedir</v>
      </c>
      <c r="O7024" s="116" t="str">
        <f t="shared" si="2215"/>
        <v xml:space="preserve"> </v>
      </c>
      <c r="P7024" s="117"/>
      <c r="Q7024" s="118"/>
      <c r="R7024" s="119" t="str">
        <f t="shared" si="2216"/>
        <v/>
      </c>
      <c r="S7024" s="133">
        <f>IFERROR(IF(M7024&lt;=0.005,IF(F7024="",L7024,0),IF(F7024&lt;&gt;"",0,IF(P7024="",0,IF(P7024="H",0,IF(Q7024&lt;Veriler!$G$2,L7024*Veriler!$G$2,L7024*Q7024)))))," ")</f>
        <v>0</v>
      </c>
      <c r="T7024" s="133">
        <f>IF(Veriler!T7024&lt;=0.1, S7024, IF(AND(Veriler!T7024&gt;0.1, F7024="", P7024="E"), IF(Q7024&gt;Veriler!$G$2, Q7024*S7024, IF(Q7024&lt;Veriler!$G$2, Veriler!$G$2*S7024, Q7024*S7024)), 0))</f>
        <v>0</v>
      </c>
      <c r="U7024" s="133" t="str">
        <f t="shared" si="2217"/>
        <v xml:space="preserve"> </v>
      </c>
      <c r="V7024" s="134" t="str">
        <f>IFERROR(IF(O7024="%10 sınırı aşılmıştır.",L7024-T7024,IFERROR(IF(F7024="",IF(S7024=1,0,IF(L7024-S7024=0,"",L7024-S7024)),IF(Veriler!M7024="",L7024,IF(L7024*Veriler!M7024=0,"",L7024*Veriler!M7024))),L7024)),0)</f>
        <v/>
      </c>
      <c r="W7024" s="146"/>
      <c r="X7024" s="146"/>
      <c r="Y7024" s="146"/>
    </row>
    <row r="7025" spans="1:25" s="99" customFormat="1" ht="54.75" customHeight="1" x14ac:dyDescent="0.25">
      <c r="A7025" s="96">
        <f t="shared" si="2218"/>
        <v>5180</v>
      </c>
      <c r="B7025" s="175"/>
      <c r="C7025" s="176"/>
      <c r="D7025" s="113"/>
      <c r="E7025" s="115"/>
      <c r="F7025" s="174"/>
      <c r="G7025" s="114" t="str">
        <f t="shared" si="2213"/>
        <v/>
      </c>
      <c r="H7025" s="115"/>
      <c r="I7025" s="115"/>
      <c r="J7025" s="115"/>
      <c r="K7025" s="115"/>
      <c r="L7025" s="133" t="str">
        <f t="shared" si="2214"/>
        <v/>
      </c>
      <c r="M7025" s="116" t="str">
        <f>IF(L7025="", "", L7025/Veriler!$X$1)</f>
        <v/>
      </c>
      <c r="N7025" s="116" t="str">
        <f>IF(F7025&lt;&gt;"", "İthal Girdi", IF(Veriler!T7025="", "", IF(Veriler!S7025="H", "%0,5 üzerindedir", IF(Veriler!T7025&gt;0.1, "%10 sınırı aşılmıştır.", "Uygun"))))</f>
        <v>%0,5 üzerindedir</v>
      </c>
      <c r="O7025" s="116" t="str">
        <f t="shared" si="2215"/>
        <v xml:space="preserve"> </v>
      </c>
      <c r="P7025" s="117"/>
      <c r="Q7025" s="118"/>
      <c r="R7025" s="119" t="str">
        <f t="shared" si="2216"/>
        <v/>
      </c>
      <c r="S7025" s="133">
        <f>IFERROR(IF(M7025&lt;=0.005,IF(F7025="",L7025,0),IF(F7025&lt;&gt;"",0,IF(P7025="",0,IF(P7025="H",0,IF(Q7025&lt;Veriler!$G$2,L7025*Veriler!$G$2,L7025*Q7025)))))," ")</f>
        <v>0</v>
      </c>
      <c r="T7025" s="133">
        <f>IF(Veriler!T7025&lt;=0.1, S7025, IF(AND(Veriler!T7025&gt;0.1, F7025="", P7025="E"), IF(Q7025&gt;Veriler!$G$2, Q7025*S7025, IF(Q7025&lt;Veriler!$G$2, Veriler!$G$2*S7025, Q7025*S7025)), 0))</f>
        <v>0</v>
      </c>
      <c r="U7025" s="133" t="str">
        <f t="shared" si="2217"/>
        <v xml:space="preserve"> </v>
      </c>
      <c r="V7025" s="134" t="str">
        <f>IFERROR(IF(O7025="%10 sınırı aşılmıştır.",L7025-T7025,IFERROR(IF(F7025="",IF(S7025=1,0,IF(L7025-S7025=0,"",L7025-S7025)),IF(Veriler!M7025="",L7025,IF(L7025*Veriler!M7025=0,"",L7025*Veriler!M7025))),L7025)),0)</f>
        <v/>
      </c>
      <c r="W7025" s="146"/>
      <c r="X7025" s="146"/>
      <c r="Y7025" s="146"/>
    </row>
    <row r="7026" spans="1:25" s="99" customFormat="1" ht="24" customHeight="1" x14ac:dyDescent="0.25">
      <c r="A7026" s="103"/>
      <c r="B7026" s="104"/>
      <c r="C7026" s="104"/>
      <c r="D7026" s="104"/>
      <c r="E7026" s="103"/>
      <c r="F7026" s="135"/>
      <c r="G7026" s="157"/>
      <c r="H7026" s="103"/>
      <c r="I7026" s="103"/>
      <c r="J7026" s="103"/>
      <c r="K7026" s="103"/>
      <c r="L7026" s="136">
        <f>SUM(L6997:L7010,L7012:L7025)</f>
        <v>0</v>
      </c>
      <c r="M7026" s="158"/>
      <c r="N7026" s="158"/>
      <c r="O7026" s="158"/>
      <c r="P7026" s="105"/>
      <c r="Q7026" s="106"/>
      <c r="R7026" s="159"/>
      <c r="S7026" s="160"/>
      <c r="T7026" s="160"/>
      <c r="U7026" s="160"/>
      <c r="V7026" s="160"/>
      <c r="W7026" s="146"/>
      <c r="X7026" s="146"/>
      <c r="Y7026" s="146"/>
    </row>
    <row r="7027" spans="1:25" s="99" customFormat="1" ht="31.5" customHeight="1" x14ac:dyDescent="0.25">
      <c r="A7027" s="103"/>
      <c r="B7027" s="104"/>
      <c r="C7027" s="104"/>
      <c r="D7027" s="104"/>
      <c r="E7027" s="103"/>
      <c r="F7027" s="135"/>
      <c r="G7027" s="157"/>
      <c r="H7027" s="103"/>
      <c r="I7027" s="103"/>
      <c r="J7027" s="103"/>
      <c r="K7027" s="103"/>
      <c r="L7027" s="161"/>
      <c r="M7027" s="158"/>
      <c r="N7027" s="158"/>
      <c r="O7027" s="158"/>
      <c r="P7027" s="105"/>
      <c r="Q7027" s="106"/>
      <c r="R7027" s="159"/>
      <c r="S7027" s="162" t="s">
        <v>57</v>
      </c>
      <c r="T7027" s="162" t="s">
        <v>57</v>
      </c>
      <c r="U7027" s="162" t="s">
        <v>57</v>
      </c>
      <c r="V7027" s="163" t="s">
        <v>58</v>
      </c>
      <c r="W7027" s="146"/>
      <c r="X7027" s="146"/>
      <c r="Y7027" s="146"/>
    </row>
    <row r="7028" spans="1:25" s="99" customFormat="1" ht="58.5" customHeight="1" x14ac:dyDescent="0.25">
      <c r="A7028" s="185" t="s">
        <v>59</v>
      </c>
      <c r="B7028" s="180"/>
      <c r="C7028" s="180"/>
      <c r="D7028" s="180"/>
      <c r="E7028" s="180"/>
      <c r="F7028" s="180"/>
      <c r="G7028" s="180"/>
      <c r="H7028" s="180"/>
      <c r="I7028" s="180"/>
      <c r="J7028" s="180"/>
      <c r="K7028" s="180"/>
      <c r="L7028" s="180"/>
      <c r="M7028" s="180"/>
      <c r="N7028" s="180"/>
      <c r="O7028" s="180"/>
      <c r="P7028" s="180"/>
      <c r="Q7028" s="180"/>
      <c r="R7028" s="176"/>
      <c r="S7028" s="137">
        <f>SUM(S6990,S6997:S7010,S7012:S7025)</f>
        <v>0</v>
      </c>
      <c r="T7028" s="137" t="str">
        <f>IF(SUM(T6997:T7010,T7012:T7025)=0," ",SUM(T6997:T7010,T7012:T7025))</f>
        <v xml:space="preserve"> </v>
      </c>
      <c r="U7028" s="137" t="str">
        <f>IF(SUM(U6997:U7010,U7012:U7025)=0," ",SUM(U6997:U7010,U7012:U7025))</f>
        <v xml:space="preserve"> </v>
      </c>
      <c r="V7028" s="137" t="str">
        <f>IF(SUM(V6997:V7010,V7012:V7025)=0," ",SUM(V6997:V7010,V7012:V7025))</f>
        <v xml:space="preserve"> </v>
      </c>
      <c r="W7028" s="146"/>
      <c r="X7028" s="164">
        <f>SUM(U6997:U7010,U7012:U7025)</f>
        <v>0</v>
      </c>
      <c r="Y7028" s="164">
        <f>SUM(V6997:V7010,V7012:V7025)</f>
        <v>0</v>
      </c>
    </row>
    <row r="7029" spans="1:25" x14ac:dyDescent="0.3">
      <c r="A7029" s="34"/>
      <c r="G7029" s="146"/>
      <c r="L7029" s="146"/>
      <c r="M7029" s="146"/>
      <c r="N7029" s="146"/>
      <c r="O7029" s="146"/>
      <c r="R7029" s="146"/>
      <c r="S7029" s="146"/>
      <c r="T7029" s="146"/>
      <c r="U7029" s="146"/>
      <c r="V7029" s="146"/>
      <c r="W7029" s="146"/>
      <c r="X7029" s="146"/>
      <c r="Y7029" s="146"/>
    </row>
    <row r="7030" spans="1:25" x14ac:dyDescent="0.3">
      <c r="A7030" s="186" t="s">
        <v>60</v>
      </c>
      <c r="B7030" s="187"/>
      <c r="C7030" s="187"/>
      <c r="D7030" s="187"/>
      <c r="E7030" s="187"/>
      <c r="F7030" s="187"/>
      <c r="G7030" s="187"/>
      <c r="H7030" s="187"/>
      <c r="I7030" s="187"/>
      <c r="J7030" s="187"/>
      <c r="K7030" s="187"/>
      <c r="L7030" s="187"/>
      <c r="M7030" s="187"/>
      <c r="N7030" s="187"/>
      <c r="O7030" s="187"/>
      <c r="P7030" s="187"/>
      <c r="Q7030" s="187"/>
      <c r="R7030" s="187"/>
      <c r="S7030" s="187"/>
      <c r="T7030" s="187"/>
      <c r="U7030" s="187"/>
      <c r="V7030" s="187"/>
      <c r="W7030" s="146"/>
      <c r="X7030" s="146"/>
      <c r="Y7030" s="146"/>
    </row>
    <row r="7031" spans="1:25" s="99" customFormat="1" ht="41.25" customHeight="1" x14ac:dyDescent="0.25">
      <c r="A7031" s="189" t="s">
        <v>38</v>
      </c>
      <c r="B7031" s="180"/>
      <c r="C7031" s="180"/>
      <c r="D7031" s="180"/>
      <c r="E7031" s="180"/>
      <c r="F7031" s="180"/>
      <c r="G7031" s="180"/>
      <c r="H7031" s="180"/>
      <c r="I7031" s="180"/>
      <c r="J7031" s="180"/>
      <c r="K7031" s="180"/>
      <c r="L7031" s="180"/>
      <c r="M7031" s="180"/>
      <c r="N7031" s="180"/>
      <c r="O7031" s="180"/>
      <c r="P7031" s="180"/>
      <c r="Q7031" s="180"/>
      <c r="R7031" s="180"/>
      <c r="S7031" s="180"/>
      <c r="T7031" s="180"/>
      <c r="U7031" s="180"/>
      <c r="V7031" s="176"/>
      <c r="W7031" s="146"/>
      <c r="X7031" s="146"/>
      <c r="Y7031" s="146"/>
    </row>
    <row r="7032" spans="1:25" s="100" customFormat="1" ht="35.25" customHeight="1" x14ac:dyDescent="0.25">
      <c r="A7032" s="179" t="s">
        <v>39</v>
      </c>
      <c r="B7032" s="180"/>
      <c r="C7032" s="180"/>
      <c r="D7032" s="180"/>
      <c r="E7032" s="180"/>
      <c r="F7032" s="180"/>
      <c r="G7032" s="180"/>
      <c r="H7032" s="180"/>
      <c r="I7032" s="180"/>
      <c r="J7032" s="180"/>
      <c r="K7032" s="180"/>
      <c r="L7032" s="180"/>
      <c r="M7032" s="180"/>
      <c r="N7032" s="180"/>
      <c r="O7032" s="180"/>
      <c r="P7032" s="180"/>
      <c r="Q7032" s="180"/>
      <c r="R7032" s="176"/>
      <c r="S7032" s="147"/>
      <c r="T7032" s="148"/>
      <c r="U7032" s="149" t="s">
        <v>40</v>
      </c>
      <c r="V7032" s="150">
        <f>V6994+1</f>
        <v>186</v>
      </c>
      <c r="W7032" s="146"/>
      <c r="X7032" s="146"/>
      <c r="Y7032" s="146"/>
    </row>
    <row r="7033" spans="1:25" s="99" customFormat="1" ht="81" customHeight="1" x14ac:dyDescent="0.25">
      <c r="A7033" s="110" t="s">
        <v>3</v>
      </c>
      <c r="B7033" s="188" t="s">
        <v>41</v>
      </c>
      <c r="C7033" s="176"/>
      <c r="D7033" s="111" t="s">
        <v>42</v>
      </c>
      <c r="E7033" s="110" t="s">
        <v>324</v>
      </c>
      <c r="F7033" s="111" t="s">
        <v>325</v>
      </c>
      <c r="G7033" s="151" t="s">
        <v>43</v>
      </c>
      <c r="H7033" s="110" t="s">
        <v>44</v>
      </c>
      <c r="I7033" s="110" t="s">
        <v>8</v>
      </c>
      <c r="J7033" s="110" t="s">
        <v>45</v>
      </c>
      <c r="K7033" s="110" t="s">
        <v>46</v>
      </c>
      <c r="L7033" s="152" t="s">
        <v>47</v>
      </c>
      <c r="M7033" s="153" t="s">
        <v>48</v>
      </c>
      <c r="N7033" s="154" t="s">
        <v>49</v>
      </c>
      <c r="O7033" s="154" t="s">
        <v>49</v>
      </c>
      <c r="P7033" s="112" t="s">
        <v>50</v>
      </c>
      <c r="Q7033" s="110" t="s">
        <v>51</v>
      </c>
      <c r="R7033" s="155" t="s">
        <v>52</v>
      </c>
      <c r="S7033" s="156" t="s">
        <v>53</v>
      </c>
      <c r="T7033" s="156" t="s">
        <v>54</v>
      </c>
      <c r="U7033" s="152" t="s">
        <v>54</v>
      </c>
      <c r="V7033" s="152" t="s">
        <v>55</v>
      </c>
      <c r="W7033" s="146"/>
      <c r="X7033" s="146"/>
      <c r="Y7033" s="146"/>
    </row>
    <row r="7034" spans="1:25" s="99" customFormat="1" ht="45" customHeight="1" x14ac:dyDescent="0.25">
      <c r="A7034" s="101"/>
      <c r="B7034" s="177" t="s">
        <v>56</v>
      </c>
      <c r="C7034" s="178"/>
      <c r="D7034" s="102"/>
      <c r="E7034" s="170"/>
      <c r="F7034" s="102"/>
      <c r="G7034" s="95"/>
      <c r="H7034" s="102"/>
      <c r="I7034" s="102"/>
      <c r="J7034" s="102"/>
      <c r="K7034" s="102"/>
      <c r="L7034" s="95"/>
      <c r="M7034" s="95"/>
      <c r="N7034" s="95"/>
      <c r="O7034" s="95"/>
      <c r="P7034" s="102"/>
      <c r="Q7034" s="102"/>
      <c r="R7034" s="190"/>
      <c r="S7034" s="184"/>
      <c r="T7034" s="95"/>
      <c r="U7034" s="95"/>
      <c r="V7034" s="95"/>
      <c r="W7034" s="146"/>
      <c r="X7034" s="146"/>
      <c r="Y7034" s="146"/>
    </row>
    <row r="7035" spans="1:25" s="99" customFormat="1" ht="54.75" customHeight="1" x14ac:dyDescent="0.25">
      <c r="A7035" s="96">
        <f>A7025+1</f>
        <v>5181</v>
      </c>
      <c r="B7035" s="181"/>
      <c r="C7035" s="182"/>
      <c r="D7035" s="113"/>
      <c r="E7035" s="115"/>
      <c r="F7035" s="174"/>
      <c r="G7035" s="114" t="str">
        <f t="shared" ref="G7035:G7048" si="2219">IF(AND(F7035&lt;&gt;"",V7035&lt;&gt;"",L7035&lt;&gt;0),V7035/L7035,"")</f>
        <v/>
      </c>
      <c r="H7035" s="115"/>
      <c r="I7035" s="115"/>
      <c r="J7035" s="115"/>
      <c r="K7035" s="115"/>
      <c r="L7035" s="133" t="str">
        <f t="shared" ref="L7035:L7048" si="2220">IF(AND(H7035&lt;&gt;0, J7035&lt;&gt;0, K7035&lt;&gt;0), H7035*J7035*K7035, "")</f>
        <v/>
      </c>
      <c r="M7035" s="116" t="str">
        <f>IF(L7035="", "", L7035/Veriler!$X$1)</f>
        <v/>
      </c>
      <c r="N7035" s="116" t="str">
        <f>IF(F7035&lt;&gt;"", "İthal Girdi", IF(Veriler!T7035="", "", IF(Veriler!S7035="H", "%0,5 üzerindedir", IF(Veriler!T7035&gt;0.1, "%10 sınırı aşılmıştır.", "Uygun"))))</f>
        <v>%0,5 üzerindedir</v>
      </c>
      <c r="O7035" s="116" t="str">
        <f t="shared" ref="O7035:O7048" si="2221">IF(M7035=""," ",N7035)</f>
        <v xml:space="preserve"> </v>
      </c>
      <c r="P7035" s="117"/>
      <c r="Q7035" s="118"/>
      <c r="R7035" s="119" t="str">
        <f t="shared" ref="R7035:R7048" si="2222">IFERROR(IF(AND(T7035&lt;&gt;"",L7035&lt;&gt;"",L7035&lt;&gt;0,T7035&lt;&gt;0),T7035/L7035,"")," ")</f>
        <v/>
      </c>
      <c r="S7035" s="133">
        <f>IFERROR(IF(M7035&lt;=0.005,IF(F7035="",L7035,0),IF(F7035&lt;&gt;"",0,IF(P7035="",0,IF(P7035="H",0,IF(Q7035&lt;Veriler!$G$2,L7035*Veriler!$G$2,L7035*Q7035)))))," ")</f>
        <v>0</v>
      </c>
      <c r="T7035" s="133">
        <f>IF(Veriler!T7035&lt;=0.1, S7035, IF(AND(Veriler!T7035&gt;0.1, F7035="", P7035="E"), IF(Q7035&gt;Veriler!$G$2, Q7035*S7035, IF(Q7035&lt;Veriler!$G$2, Veriler!$G$2*S7035, Q7035*S7035)), 0))</f>
        <v>0</v>
      </c>
      <c r="U7035" s="133" t="str">
        <f t="shared" ref="U7035:U7048" si="2223">IF(T7035=0," ",T7035)</f>
        <v xml:space="preserve"> </v>
      </c>
      <c r="V7035" s="134" t="str">
        <f>IFERROR(IF(O7035="%10 sınırı aşılmıştır.",L7035-T7035,IFERROR(IF(F7035="",IF(S7035=1,0,IF(L7035-S7035=0,"",L7035-S7035)),IF(Veriler!M7035="",L7035,IF(L7035*Veriler!M7035=0,"",L7035*Veriler!M7035))),L7035)),0)</f>
        <v/>
      </c>
      <c r="W7035" s="146"/>
      <c r="X7035" s="146"/>
      <c r="Y7035" s="146"/>
    </row>
    <row r="7036" spans="1:25" s="99" customFormat="1" ht="54.75" customHeight="1" x14ac:dyDescent="0.25">
      <c r="A7036" s="96">
        <f t="shared" ref="A7036:A7048" si="2224">A7035+1</f>
        <v>5182</v>
      </c>
      <c r="B7036" s="175"/>
      <c r="C7036" s="176"/>
      <c r="D7036" s="113"/>
      <c r="E7036" s="115"/>
      <c r="F7036" s="174"/>
      <c r="G7036" s="114" t="str">
        <f t="shared" si="2219"/>
        <v/>
      </c>
      <c r="H7036" s="115"/>
      <c r="I7036" s="115"/>
      <c r="J7036" s="115"/>
      <c r="K7036" s="115"/>
      <c r="L7036" s="133" t="str">
        <f t="shared" si="2220"/>
        <v/>
      </c>
      <c r="M7036" s="116" t="str">
        <f>IF(L7036="", "", L7036/Veriler!$X$1)</f>
        <v/>
      </c>
      <c r="N7036" s="116" t="str">
        <f>IF(F7036&lt;&gt;"", "İthal Girdi", IF(Veriler!T7036="", "", IF(Veriler!S7036="H", "%0,5 üzerindedir", IF(Veriler!T7036&gt;0.1, "%10 sınırı aşılmıştır.", "Uygun"))))</f>
        <v>%0,5 üzerindedir</v>
      </c>
      <c r="O7036" s="116" t="str">
        <f t="shared" si="2221"/>
        <v xml:space="preserve"> </v>
      </c>
      <c r="P7036" s="117"/>
      <c r="Q7036" s="118"/>
      <c r="R7036" s="119" t="str">
        <f t="shared" si="2222"/>
        <v/>
      </c>
      <c r="S7036" s="133">
        <f>IFERROR(IF(M7036&lt;=0.005,IF(F7036="",L7036,0),IF(F7036&lt;&gt;"",0,IF(P7036="",0,IF(P7036="H",0,IF(Q7036&lt;Veriler!$G$2,L7036*Veriler!$G$2,L7036*Q7036)))))," ")</f>
        <v>0</v>
      </c>
      <c r="T7036" s="133">
        <f>IF(Veriler!T7036&lt;=0.1, S7036, IF(AND(Veriler!T7036&gt;0.1, F7036="", P7036="E"), IF(Q7036&gt;Veriler!$G$2, Q7036*S7036, IF(Q7036&lt;Veriler!$G$2, Veriler!$G$2*S7036, Q7036*S7036)), 0))</f>
        <v>0</v>
      </c>
      <c r="U7036" s="133" t="str">
        <f t="shared" si="2223"/>
        <v xml:space="preserve"> </v>
      </c>
      <c r="V7036" s="134" t="str">
        <f>IFERROR(IF(O7036="%10 sınırı aşılmıştır.",L7036-T7036,IFERROR(IF(F7036="",IF(S7036=1,0,IF(L7036-S7036=0,"",L7036-S7036)),IF(Veriler!M7036="",L7036,IF(L7036*Veriler!M7036=0,"",L7036*Veriler!M7036))),L7036)),0)</f>
        <v/>
      </c>
      <c r="W7036" s="146"/>
      <c r="X7036" s="146"/>
      <c r="Y7036" s="146"/>
    </row>
    <row r="7037" spans="1:25" s="99" customFormat="1" ht="54.75" customHeight="1" x14ac:dyDescent="0.25">
      <c r="A7037" s="96">
        <f t="shared" si="2224"/>
        <v>5183</v>
      </c>
      <c r="B7037" s="175"/>
      <c r="C7037" s="176"/>
      <c r="D7037" s="113"/>
      <c r="E7037" s="115"/>
      <c r="F7037" s="174"/>
      <c r="G7037" s="114" t="str">
        <f t="shared" si="2219"/>
        <v/>
      </c>
      <c r="H7037" s="115"/>
      <c r="I7037" s="115"/>
      <c r="J7037" s="115"/>
      <c r="K7037" s="115"/>
      <c r="L7037" s="133" t="str">
        <f t="shared" si="2220"/>
        <v/>
      </c>
      <c r="M7037" s="116" t="str">
        <f>IF(L7037="", "", L7037/Veriler!$X$1)</f>
        <v/>
      </c>
      <c r="N7037" s="116" t="str">
        <f>IF(F7037&lt;&gt;"", "İthal Girdi", IF(Veriler!T7037="", "", IF(Veriler!S7037="H", "%0,5 üzerindedir", IF(Veriler!T7037&gt;0.1, "%10 sınırı aşılmıştır.", "Uygun"))))</f>
        <v>%0,5 üzerindedir</v>
      </c>
      <c r="O7037" s="116" t="str">
        <f t="shared" si="2221"/>
        <v xml:space="preserve"> </v>
      </c>
      <c r="P7037" s="117"/>
      <c r="Q7037" s="118"/>
      <c r="R7037" s="119" t="str">
        <f t="shared" si="2222"/>
        <v/>
      </c>
      <c r="S7037" s="133">
        <f>IFERROR(IF(M7037&lt;=0.005,IF(F7037="",L7037,0),IF(F7037&lt;&gt;"",0,IF(P7037="",0,IF(P7037="H",0,IF(Q7037&lt;Veriler!$G$2,L7037*Veriler!$G$2,L7037*Q7037)))))," ")</f>
        <v>0</v>
      </c>
      <c r="T7037" s="133">
        <f>IF(Veriler!T7037&lt;=0.1, S7037, IF(AND(Veriler!T7037&gt;0.1, F7037="", P7037="E"), IF(Q7037&gt;Veriler!$G$2, Q7037*S7037, IF(Q7037&lt;Veriler!$G$2, Veriler!$G$2*S7037, Q7037*S7037)), 0))</f>
        <v>0</v>
      </c>
      <c r="U7037" s="133" t="str">
        <f t="shared" si="2223"/>
        <v xml:space="preserve"> </v>
      </c>
      <c r="V7037" s="134" t="str">
        <f>IFERROR(IF(O7037="%10 sınırı aşılmıştır.",L7037-T7037,IFERROR(IF(F7037="",IF(S7037=1,0,IF(L7037-S7037=0,"",L7037-S7037)),IF(Veriler!M7037="",L7037,IF(L7037*Veriler!M7037=0,"",L7037*Veriler!M7037))),L7037)),0)</f>
        <v/>
      </c>
      <c r="W7037" s="146"/>
      <c r="X7037" s="146"/>
      <c r="Y7037" s="146"/>
    </row>
    <row r="7038" spans="1:25" s="99" customFormat="1" ht="54.75" customHeight="1" x14ac:dyDescent="0.25">
      <c r="A7038" s="96">
        <f t="shared" si="2224"/>
        <v>5184</v>
      </c>
      <c r="B7038" s="175"/>
      <c r="C7038" s="176"/>
      <c r="D7038" s="113"/>
      <c r="E7038" s="115"/>
      <c r="F7038" s="174"/>
      <c r="G7038" s="114" t="str">
        <f t="shared" si="2219"/>
        <v/>
      </c>
      <c r="H7038" s="115"/>
      <c r="I7038" s="115"/>
      <c r="J7038" s="115"/>
      <c r="K7038" s="115"/>
      <c r="L7038" s="133" t="str">
        <f t="shared" si="2220"/>
        <v/>
      </c>
      <c r="M7038" s="116" t="str">
        <f>IF(L7038="", "", L7038/Veriler!$X$1)</f>
        <v/>
      </c>
      <c r="N7038" s="116" t="str">
        <f>IF(F7038&lt;&gt;"", "İthal Girdi", IF(Veriler!T7038="", "", IF(Veriler!S7038="H", "%0,5 üzerindedir", IF(Veriler!T7038&gt;0.1, "%10 sınırı aşılmıştır.", "Uygun"))))</f>
        <v>%0,5 üzerindedir</v>
      </c>
      <c r="O7038" s="116" t="str">
        <f t="shared" si="2221"/>
        <v xml:space="preserve"> </v>
      </c>
      <c r="P7038" s="117"/>
      <c r="Q7038" s="118"/>
      <c r="R7038" s="119" t="str">
        <f t="shared" si="2222"/>
        <v/>
      </c>
      <c r="S7038" s="133">
        <f>IFERROR(IF(M7038&lt;=0.005,IF(F7038="",L7038,0),IF(F7038&lt;&gt;"",0,IF(P7038="",0,IF(P7038="H",0,IF(Q7038&lt;Veriler!$G$2,L7038*Veriler!$G$2,L7038*Q7038)))))," ")</f>
        <v>0</v>
      </c>
      <c r="T7038" s="133">
        <f>IF(Veriler!T7038&lt;=0.1, S7038, IF(AND(Veriler!T7038&gt;0.1, F7038="", P7038="E"), IF(Q7038&gt;Veriler!$G$2, Q7038*S7038, IF(Q7038&lt;Veriler!$G$2, Veriler!$G$2*S7038, Q7038*S7038)), 0))</f>
        <v>0</v>
      </c>
      <c r="U7038" s="133" t="str">
        <f t="shared" si="2223"/>
        <v xml:space="preserve"> </v>
      </c>
      <c r="V7038" s="134" t="str">
        <f>IFERROR(IF(O7038="%10 sınırı aşılmıştır.",L7038-T7038,IFERROR(IF(F7038="",IF(S7038=1,0,IF(L7038-S7038=0,"",L7038-S7038)),IF(Veriler!M7038="",L7038,IF(L7038*Veriler!M7038=0,"",L7038*Veriler!M7038))),L7038)),0)</f>
        <v/>
      </c>
      <c r="W7038" s="146"/>
      <c r="X7038" s="146"/>
      <c r="Y7038" s="146"/>
    </row>
    <row r="7039" spans="1:25" s="99" customFormat="1" ht="54.75" customHeight="1" x14ac:dyDescent="0.25">
      <c r="A7039" s="96">
        <f t="shared" si="2224"/>
        <v>5185</v>
      </c>
      <c r="B7039" s="175"/>
      <c r="C7039" s="176"/>
      <c r="D7039" s="113"/>
      <c r="E7039" s="115"/>
      <c r="F7039" s="174"/>
      <c r="G7039" s="114" t="str">
        <f t="shared" si="2219"/>
        <v/>
      </c>
      <c r="H7039" s="115"/>
      <c r="I7039" s="115"/>
      <c r="J7039" s="115"/>
      <c r="K7039" s="115"/>
      <c r="L7039" s="133" t="str">
        <f t="shared" si="2220"/>
        <v/>
      </c>
      <c r="M7039" s="116" t="str">
        <f>IF(L7039="", "", L7039/Veriler!$X$1)</f>
        <v/>
      </c>
      <c r="N7039" s="116" t="str">
        <f>IF(F7039&lt;&gt;"", "İthal Girdi", IF(Veriler!T7039="", "", IF(Veriler!S7039="H", "%0,5 üzerindedir", IF(Veriler!T7039&gt;0.1, "%10 sınırı aşılmıştır.", "Uygun"))))</f>
        <v>%0,5 üzerindedir</v>
      </c>
      <c r="O7039" s="116" t="str">
        <f t="shared" si="2221"/>
        <v xml:space="preserve"> </v>
      </c>
      <c r="P7039" s="117"/>
      <c r="Q7039" s="118"/>
      <c r="R7039" s="119" t="str">
        <f t="shared" si="2222"/>
        <v/>
      </c>
      <c r="S7039" s="133">
        <f>IFERROR(IF(M7039&lt;=0.005,IF(F7039="",L7039,0),IF(F7039&lt;&gt;"",0,IF(P7039="",0,IF(P7039="H",0,IF(Q7039&lt;Veriler!$G$2,L7039*Veriler!$G$2,L7039*Q7039)))))," ")</f>
        <v>0</v>
      </c>
      <c r="T7039" s="133">
        <f>IF(Veriler!T7039&lt;=0.1, S7039, IF(AND(Veriler!T7039&gt;0.1, F7039="", P7039="E"), IF(Q7039&gt;Veriler!$G$2, Q7039*S7039, IF(Q7039&lt;Veriler!$G$2, Veriler!$G$2*S7039, Q7039*S7039)), 0))</f>
        <v>0</v>
      </c>
      <c r="U7039" s="133" t="str">
        <f t="shared" si="2223"/>
        <v xml:space="preserve"> </v>
      </c>
      <c r="V7039" s="134" t="str">
        <f>IFERROR(IF(O7039="%10 sınırı aşılmıştır.",L7039-T7039,IFERROR(IF(F7039="",IF(S7039=1,0,IF(L7039-S7039=0,"",L7039-S7039)),IF(Veriler!M7039="",L7039,IF(L7039*Veriler!M7039=0,"",L7039*Veriler!M7039))),L7039)),0)</f>
        <v/>
      </c>
      <c r="W7039" s="146"/>
      <c r="X7039" s="146"/>
      <c r="Y7039" s="146"/>
    </row>
    <row r="7040" spans="1:25" s="99" customFormat="1" ht="54.75" customHeight="1" x14ac:dyDescent="0.25">
      <c r="A7040" s="96">
        <f t="shared" si="2224"/>
        <v>5186</v>
      </c>
      <c r="B7040" s="175"/>
      <c r="C7040" s="176"/>
      <c r="D7040" s="113"/>
      <c r="E7040" s="115"/>
      <c r="F7040" s="174"/>
      <c r="G7040" s="114" t="str">
        <f t="shared" si="2219"/>
        <v/>
      </c>
      <c r="H7040" s="115"/>
      <c r="I7040" s="115"/>
      <c r="J7040" s="115"/>
      <c r="K7040" s="115"/>
      <c r="L7040" s="133" t="str">
        <f t="shared" si="2220"/>
        <v/>
      </c>
      <c r="M7040" s="116" t="str">
        <f>IF(L7040="", "", L7040/Veriler!$X$1)</f>
        <v/>
      </c>
      <c r="N7040" s="116" t="str">
        <f>IF(F7040&lt;&gt;"", "İthal Girdi", IF(Veriler!T7040="", "", IF(Veriler!S7040="H", "%0,5 üzerindedir", IF(Veriler!T7040&gt;0.1, "%10 sınırı aşılmıştır.", "Uygun"))))</f>
        <v>%0,5 üzerindedir</v>
      </c>
      <c r="O7040" s="116" t="str">
        <f t="shared" si="2221"/>
        <v xml:space="preserve"> </v>
      </c>
      <c r="P7040" s="117"/>
      <c r="Q7040" s="118"/>
      <c r="R7040" s="119" t="str">
        <f t="shared" si="2222"/>
        <v/>
      </c>
      <c r="S7040" s="133">
        <f>IFERROR(IF(M7040&lt;=0.005,IF(F7040="",L7040,0),IF(F7040&lt;&gt;"",0,IF(P7040="",0,IF(P7040="H",0,IF(Q7040&lt;Veriler!$G$2,L7040*Veriler!$G$2,L7040*Q7040)))))," ")</f>
        <v>0</v>
      </c>
      <c r="T7040" s="133">
        <f>IF(Veriler!T7040&lt;=0.1, S7040, IF(AND(Veriler!T7040&gt;0.1, F7040="", P7040="E"), IF(Q7040&gt;Veriler!$G$2, Q7040*S7040, IF(Q7040&lt;Veriler!$G$2, Veriler!$G$2*S7040, Q7040*S7040)), 0))</f>
        <v>0</v>
      </c>
      <c r="U7040" s="133" t="str">
        <f t="shared" si="2223"/>
        <v xml:space="preserve"> </v>
      </c>
      <c r="V7040" s="134" t="str">
        <f>IFERROR(IF(O7040="%10 sınırı aşılmıştır.",L7040-T7040,IFERROR(IF(F7040="",IF(S7040=1,0,IF(L7040-S7040=0,"",L7040-S7040)),IF(Veriler!M7040="",L7040,IF(L7040*Veriler!M7040=0,"",L7040*Veriler!M7040))),L7040)),0)</f>
        <v/>
      </c>
      <c r="W7040" s="146"/>
      <c r="X7040" s="146"/>
      <c r="Y7040" s="146"/>
    </row>
    <row r="7041" spans="1:25" s="99" customFormat="1" ht="54.75" customHeight="1" x14ac:dyDescent="0.25">
      <c r="A7041" s="96">
        <f t="shared" si="2224"/>
        <v>5187</v>
      </c>
      <c r="B7041" s="175"/>
      <c r="C7041" s="176"/>
      <c r="D7041" s="113"/>
      <c r="E7041" s="115"/>
      <c r="F7041" s="174"/>
      <c r="G7041" s="114" t="str">
        <f t="shared" si="2219"/>
        <v/>
      </c>
      <c r="H7041" s="115"/>
      <c r="I7041" s="115"/>
      <c r="J7041" s="115"/>
      <c r="K7041" s="115"/>
      <c r="L7041" s="133" t="str">
        <f t="shared" si="2220"/>
        <v/>
      </c>
      <c r="M7041" s="116" t="str">
        <f>IF(L7041="", "", L7041/Veriler!$X$1)</f>
        <v/>
      </c>
      <c r="N7041" s="116" t="str">
        <f>IF(F7041&lt;&gt;"", "İthal Girdi", IF(Veriler!T7041="", "", IF(Veriler!S7041="H", "%0,5 üzerindedir", IF(Veriler!T7041&gt;0.1, "%10 sınırı aşılmıştır.", "Uygun"))))</f>
        <v>%0,5 üzerindedir</v>
      </c>
      <c r="O7041" s="116" t="str">
        <f t="shared" si="2221"/>
        <v xml:space="preserve"> </v>
      </c>
      <c r="P7041" s="117"/>
      <c r="Q7041" s="118"/>
      <c r="R7041" s="119" t="str">
        <f t="shared" si="2222"/>
        <v/>
      </c>
      <c r="S7041" s="133">
        <f>IFERROR(IF(M7041&lt;=0.005,IF(F7041="",L7041,0),IF(F7041&lt;&gt;"",0,IF(P7041="",0,IF(P7041="H",0,IF(Q7041&lt;Veriler!$G$2,L7041*Veriler!$G$2,L7041*Q7041)))))," ")</f>
        <v>0</v>
      </c>
      <c r="T7041" s="133">
        <f>IF(Veriler!T7041&lt;=0.1, S7041, IF(AND(Veriler!T7041&gt;0.1, F7041="", P7041="E"), IF(Q7041&gt;Veriler!$G$2, Q7041*S7041, IF(Q7041&lt;Veriler!$G$2, Veriler!$G$2*S7041, Q7041*S7041)), 0))</f>
        <v>0</v>
      </c>
      <c r="U7041" s="133" t="str">
        <f t="shared" si="2223"/>
        <v xml:space="preserve"> </v>
      </c>
      <c r="V7041" s="134" t="str">
        <f>IFERROR(IF(O7041="%10 sınırı aşılmıştır.",L7041-T7041,IFERROR(IF(F7041="",IF(S7041=1,0,IF(L7041-S7041=0,"",L7041-S7041)),IF(Veriler!M7041="",L7041,IF(L7041*Veriler!M7041=0,"",L7041*Veriler!M7041))),L7041)),0)</f>
        <v/>
      </c>
      <c r="W7041" s="146"/>
      <c r="X7041" s="146"/>
      <c r="Y7041" s="146"/>
    </row>
    <row r="7042" spans="1:25" s="99" customFormat="1" ht="54.75" customHeight="1" x14ac:dyDescent="0.25">
      <c r="A7042" s="96">
        <f t="shared" si="2224"/>
        <v>5188</v>
      </c>
      <c r="B7042" s="175"/>
      <c r="C7042" s="176"/>
      <c r="D7042" s="113"/>
      <c r="E7042" s="115"/>
      <c r="F7042" s="174"/>
      <c r="G7042" s="114" t="str">
        <f t="shared" si="2219"/>
        <v/>
      </c>
      <c r="H7042" s="115"/>
      <c r="I7042" s="115"/>
      <c r="J7042" s="115"/>
      <c r="K7042" s="115"/>
      <c r="L7042" s="133" t="str">
        <f t="shared" si="2220"/>
        <v/>
      </c>
      <c r="M7042" s="116" t="str">
        <f>IF(L7042="", "", L7042/Veriler!$X$1)</f>
        <v/>
      </c>
      <c r="N7042" s="116" t="str">
        <f>IF(F7042&lt;&gt;"", "İthal Girdi", IF(Veriler!T7042="", "", IF(Veriler!S7042="H", "%0,5 üzerindedir", IF(Veriler!T7042&gt;0.1, "%10 sınırı aşılmıştır.", "Uygun"))))</f>
        <v>%0,5 üzerindedir</v>
      </c>
      <c r="O7042" s="116" t="str">
        <f t="shared" si="2221"/>
        <v xml:space="preserve"> </v>
      </c>
      <c r="P7042" s="117"/>
      <c r="Q7042" s="118"/>
      <c r="R7042" s="119" t="str">
        <f t="shared" si="2222"/>
        <v/>
      </c>
      <c r="S7042" s="133">
        <f>IFERROR(IF(M7042&lt;=0.005,IF(F7042="",L7042,0),IF(F7042&lt;&gt;"",0,IF(P7042="",0,IF(P7042="H",0,IF(Q7042&lt;Veriler!$G$2,L7042*Veriler!$G$2,L7042*Q7042)))))," ")</f>
        <v>0</v>
      </c>
      <c r="T7042" s="133">
        <f>IF(Veriler!T7042&lt;=0.1, S7042, IF(AND(Veriler!T7042&gt;0.1, F7042="", P7042="E"), IF(Q7042&gt;Veriler!$G$2, Q7042*S7042, IF(Q7042&lt;Veriler!$G$2, Veriler!$G$2*S7042, Q7042*S7042)), 0))</f>
        <v>0</v>
      </c>
      <c r="U7042" s="133" t="str">
        <f t="shared" si="2223"/>
        <v xml:space="preserve"> </v>
      </c>
      <c r="V7042" s="134" t="str">
        <f>IFERROR(IF(O7042="%10 sınırı aşılmıştır.",L7042-T7042,IFERROR(IF(F7042="",IF(S7042=1,0,IF(L7042-S7042=0,"",L7042-S7042)),IF(Veriler!M7042="",L7042,IF(L7042*Veriler!M7042=0,"",L7042*Veriler!M7042))),L7042)),0)</f>
        <v/>
      </c>
      <c r="W7042" s="146"/>
      <c r="X7042" s="146"/>
      <c r="Y7042" s="146"/>
    </row>
    <row r="7043" spans="1:25" s="99" customFormat="1" ht="54.75" customHeight="1" x14ac:dyDescent="0.25">
      <c r="A7043" s="96">
        <f t="shared" si="2224"/>
        <v>5189</v>
      </c>
      <c r="B7043" s="175"/>
      <c r="C7043" s="176"/>
      <c r="D7043" s="113"/>
      <c r="E7043" s="115"/>
      <c r="F7043" s="174"/>
      <c r="G7043" s="114" t="str">
        <f t="shared" si="2219"/>
        <v/>
      </c>
      <c r="H7043" s="115"/>
      <c r="I7043" s="115"/>
      <c r="J7043" s="115"/>
      <c r="K7043" s="115"/>
      <c r="L7043" s="133" t="str">
        <f t="shared" si="2220"/>
        <v/>
      </c>
      <c r="M7043" s="116" t="str">
        <f>IF(L7043="", "", L7043/Veriler!$X$1)</f>
        <v/>
      </c>
      <c r="N7043" s="116" t="str">
        <f>IF(F7043&lt;&gt;"", "İthal Girdi", IF(Veriler!T7043="", "", IF(Veriler!S7043="H", "%0,5 üzerindedir", IF(Veriler!T7043&gt;0.1, "%10 sınırı aşılmıştır.", "Uygun"))))</f>
        <v>%0,5 üzerindedir</v>
      </c>
      <c r="O7043" s="116" t="str">
        <f t="shared" si="2221"/>
        <v xml:space="preserve"> </v>
      </c>
      <c r="P7043" s="117"/>
      <c r="Q7043" s="118"/>
      <c r="R7043" s="119" t="str">
        <f t="shared" si="2222"/>
        <v/>
      </c>
      <c r="S7043" s="133">
        <f>IFERROR(IF(M7043&lt;=0.005,IF(F7043="",L7043,0),IF(F7043&lt;&gt;"",0,IF(P7043="",0,IF(P7043="H",0,IF(Q7043&lt;Veriler!$G$2,L7043*Veriler!$G$2,L7043*Q7043)))))," ")</f>
        <v>0</v>
      </c>
      <c r="T7043" s="133">
        <f>IF(Veriler!T7043&lt;=0.1, S7043, IF(AND(Veriler!T7043&gt;0.1, F7043="", P7043="E"), IF(Q7043&gt;Veriler!$G$2, Q7043*S7043, IF(Q7043&lt;Veriler!$G$2, Veriler!$G$2*S7043, Q7043*S7043)), 0))</f>
        <v>0</v>
      </c>
      <c r="U7043" s="133" t="str">
        <f t="shared" si="2223"/>
        <v xml:space="preserve"> </v>
      </c>
      <c r="V7043" s="134" t="str">
        <f>IFERROR(IF(O7043="%10 sınırı aşılmıştır.",L7043-T7043,IFERROR(IF(F7043="",IF(S7043=1,0,IF(L7043-S7043=0,"",L7043-S7043)),IF(Veriler!M7043="",L7043,IF(L7043*Veriler!M7043=0,"",L7043*Veriler!M7043))),L7043)),0)</f>
        <v/>
      </c>
      <c r="W7043" s="146"/>
      <c r="X7043" s="146"/>
      <c r="Y7043" s="146"/>
    </row>
    <row r="7044" spans="1:25" s="99" customFormat="1" ht="54.75" customHeight="1" x14ac:dyDescent="0.25">
      <c r="A7044" s="96">
        <f t="shared" si="2224"/>
        <v>5190</v>
      </c>
      <c r="B7044" s="175"/>
      <c r="C7044" s="176"/>
      <c r="D7044" s="113"/>
      <c r="E7044" s="115"/>
      <c r="F7044" s="174"/>
      <c r="G7044" s="114" t="str">
        <f t="shared" si="2219"/>
        <v/>
      </c>
      <c r="H7044" s="115"/>
      <c r="I7044" s="115"/>
      <c r="J7044" s="115"/>
      <c r="K7044" s="115"/>
      <c r="L7044" s="133" t="str">
        <f t="shared" si="2220"/>
        <v/>
      </c>
      <c r="M7044" s="116" t="str">
        <f>IF(L7044="", "", L7044/Veriler!$X$1)</f>
        <v/>
      </c>
      <c r="N7044" s="116" t="str">
        <f>IF(F7044&lt;&gt;"", "İthal Girdi", IF(Veriler!T7044="", "", IF(Veriler!S7044="H", "%0,5 üzerindedir", IF(Veriler!T7044&gt;0.1, "%10 sınırı aşılmıştır.", "Uygun"))))</f>
        <v>%0,5 üzerindedir</v>
      </c>
      <c r="O7044" s="116" t="str">
        <f t="shared" si="2221"/>
        <v xml:space="preserve"> </v>
      </c>
      <c r="P7044" s="117"/>
      <c r="Q7044" s="118"/>
      <c r="R7044" s="119" t="str">
        <f t="shared" si="2222"/>
        <v/>
      </c>
      <c r="S7044" s="133">
        <f>IFERROR(IF(M7044&lt;=0.005,IF(F7044="",L7044,0),IF(F7044&lt;&gt;"",0,IF(P7044="",0,IF(P7044="H",0,IF(Q7044&lt;Veriler!$G$2,L7044*Veriler!$G$2,L7044*Q7044)))))," ")</f>
        <v>0</v>
      </c>
      <c r="T7044" s="133">
        <f>IF(Veriler!T7044&lt;=0.1, S7044, IF(AND(Veriler!T7044&gt;0.1, F7044="", P7044="E"), IF(Q7044&gt;Veriler!$G$2, Q7044*S7044, IF(Q7044&lt;Veriler!$G$2, Veriler!$G$2*S7044, Q7044*S7044)), 0))</f>
        <v>0</v>
      </c>
      <c r="U7044" s="133" t="str">
        <f t="shared" si="2223"/>
        <v xml:space="preserve"> </v>
      </c>
      <c r="V7044" s="134" t="str">
        <f>IFERROR(IF(O7044="%10 sınırı aşılmıştır.",L7044-T7044,IFERROR(IF(F7044="",IF(S7044=1,0,IF(L7044-S7044=0,"",L7044-S7044)),IF(Veriler!M7044="",L7044,IF(L7044*Veriler!M7044=0,"",L7044*Veriler!M7044))),L7044)),0)</f>
        <v/>
      </c>
      <c r="W7044" s="146"/>
      <c r="X7044" s="146"/>
      <c r="Y7044" s="146"/>
    </row>
    <row r="7045" spans="1:25" s="99" customFormat="1" ht="54.75" customHeight="1" x14ac:dyDescent="0.25">
      <c r="A7045" s="96">
        <f t="shared" si="2224"/>
        <v>5191</v>
      </c>
      <c r="B7045" s="175"/>
      <c r="C7045" s="176"/>
      <c r="D7045" s="113"/>
      <c r="E7045" s="115"/>
      <c r="F7045" s="174"/>
      <c r="G7045" s="114" t="str">
        <f t="shared" si="2219"/>
        <v/>
      </c>
      <c r="H7045" s="115"/>
      <c r="I7045" s="115"/>
      <c r="J7045" s="115"/>
      <c r="K7045" s="115"/>
      <c r="L7045" s="133" t="str">
        <f t="shared" si="2220"/>
        <v/>
      </c>
      <c r="M7045" s="116" t="str">
        <f>IF(L7045="", "", L7045/Veriler!$X$1)</f>
        <v/>
      </c>
      <c r="N7045" s="116" t="str">
        <f>IF(F7045&lt;&gt;"", "İthal Girdi", IF(Veriler!T7045="", "", IF(Veriler!S7045="H", "%0,5 üzerindedir", IF(Veriler!T7045&gt;0.1, "%10 sınırı aşılmıştır.", "Uygun"))))</f>
        <v>%0,5 üzerindedir</v>
      </c>
      <c r="O7045" s="116" t="str">
        <f t="shared" si="2221"/>
        <v xml:space="preserve"> </v>
      </c>
      <c r="P7045" s="117"/>
      <c r="Q7045" s="118"/>
      <c r="R7045" s="119" t="str">
        <f t="shared" si="2222"/>
        <v/>
      </c>
      <c r="S7045" s="133">
        <f>IFERROR(IF(M7045&lt;=0.005,IF(F7045="",L7045,0),IF(F7045&lt;&gt;"",0,IF(P7045="",0,IF(P7045="H",0,IF(Q7045&lt;Veriler!$G$2,L7045*Veriler!$G$2,L7045*Q7045)))))," ")</f>
        <v>0</v>
      </c>
      <c r="T7045" s="133">
        <f>IF(Veriler!T7045&lt;=0.1, S7045, IF(AND(Veriler!T7045&gt;0.1, F7045="", P7045="E"), IF(Q7045&gt;Veriler!$G$2, Q7045*S7045, IF(Q7045&lt;Veriler!$G$2, Veriler!$G$2*S7045, Q7045*S7045)), 0))</f>
        <v>0</v>
      </c>
      <c r="U7045" s="133" t="str">
        <f t="shared" si="2223"/>
        <v xml:space="preserve"> </v>
      </c>
      <c r="V7045" s="134" t="str">
        <f>IFERROR(IF(O7045="%10 sınırı aşılmıştır.",L7045-T7045,IFERROR(IF(F7045="",IF(S7045=1,0,IF(L7045-S7045=0,"",L7045-S7045)),IF(Veriler!M7045="",L7045,IF(L7045*Veriler!M7045=0,"",L7045*Veriler!M7045))),L7045)),0)</f>
        <v/>
      </c>
      <c r="W7045" s="146"/>
      <c r="X7045" s="146"/>
      <c r="Y7045" s="146"/>
    </row>
    <row r="7046" spans="1:25" s="99" customFormat="1" ht="54.75" customHeight="1" x14ac:dyDescent="0.25">
      <c r="A7046" s="96">
        <f t="shared" si="2224"/>
        <v>5192</v>
      </c>
      <c r="B7046" s="175"/>
      <c r="C7046" s="176"/>
      <c r="D7046" s="113"/>
      <c r="E7046" s="115"/>
      <c r="F7046" s="174"/>
      <c r="G7046" s="114" t="str">
        <f t="shared" si="2219"/>
        <v/>
      </c>
      <c r="H7046" s="115"/>
      <c r="I7046" s="115"/>
      <c r="J7046" s="115"/>
      <c r="K7046" s="115"/>
      <c r="L7046" s="133" t="str">
        <f t="shared" si="2220"/>
        <v/>
      </c>
      <c r="M7046" s="116" t="str">
        <f>IF(L7046="", "", L7046/Veriler!$X$1)</f>
        <v/>
      </c>
      <c r="N7046" s="116" t="str">
        <f>IF(F7046&lt;&gt;"", "İthal Girdi", IF(Veriler!T7046="", "", IF(Veriler!S7046="H", "%0,5 üzerindedir", IF(Veriler!T7046&gt;0.1, "%10 sınırı aşılmıştır.", "Uygun"))))</f>
        <v>%0,5 üzerindedir</v>
      </c>
      <c r="O7046" s="116" t="str">
        <f t="shared" si="2221"/>
        <v xml:space="preserve"> </v>
      </c>
      <c r="P7046" s="117"/>
      <c r="Q7046" s="118"/>
      <c r="R7046" s="119" t="str">
        <f t="shared" si="2222"/>
        <v/>
      </c>
      <c r="S7046" s="133">
        <f>IFERROR(IF(M7046&lt;=0.005,IF(F7046="",L7046,0),IF(F7046&lt;&gt;"",0,IF(P7046="",0,IF(P7046="H",0,IF(Q7046&lt;Veriler!$G$2,L7046*Veriler!$G$2,L7046*Q7046)))))," ")</f>
        <v>0</v>
      </c>
      <c r="T7046" s="133">
        <f>IF(Veriler!T7046&lt;=0.1, S7046, IF(AND(Veriler!T7046&gt;0.1, F7046="", P7046="E"), IF(Q7046&gt;Veriler!$G$2, Q7046*S7046, IF(Q7046&lt;Veriler!$G$2, Veriler!$G$2*S7046, Q7046*S7046)), 0))</f>
        <v>0</v>
      </c>
      <c r="U7046" s="133" t="str">
        <f t="shared" si="2223"/>
        <v xml:space="preserve"> </v>
      </c>
      <c r="V7046" s="134" t="str">
        <f>IFERROR(IF(O7046="%10 sınırı aşılmıştır.",L7046-T7046,IFERROR(IF(F7046="",IF(S7046=1,0,IF(L7046-S7046=0,"",L7046-S7046)),IF(Veriler!M7046="",L7046,IF(L7046*Veriler!M7046=0,"",L7046*Veriler!M7046))),L7046)),0)</f>
        <v/>
      </c>
      <c r="W7046" s="146"/>
      <c r="X7046" s="146"/>
      <c r="Y7046" s="146"/>
    </row>
    <row r="7047" spans="1:25" s="99" customFormat="1" ht="54.75" customHeight="1" x14ac:dyDescent="0.25">
      <c r="A7047" s="96">
        <f t="shared" si="2224"/>
        <v>5193</v>
      </c>
      <c r="B7047" s="175"/>
      <c r="C7047" s="176"/>
      <c r="D7047" s="113"/>
      <c r="E7047" s="115"/>
      <c r="F7047" s="174"/>
      <c r="G7047" s="114" t="str">
        <f t="shared" si="2219"/>
        <v/>
      </c>
      <c r="H7047" s="115"/>
      <c r="I7047" s="115"/>
      <c r="J7047" s="115"/>
      <c r="K7047" s="115"/>
      <c r="L7047" s="133" t="str">
        <f t="shared" si="2220"/>
        <v/>
      </c>
      <c r="M7047" s="116" t="str">
        <f>IF(L7047="", "", L7047/Veriler!$X$1)</f>
        <v/>
      </c>
      <c r="N7047" s="116" t="str">
        <f>IF(F7047&lt;&gt;"", "İthal Girdi", IF(Veriler!T7047="", "", IF(Veriler!S7047="H", "%0,5 üzerindedir", IF(Veriler!T7047&gt;0.1, "%10 sınırı aşılmıştır.", "Uygun"))))</f>
        <v>%0,5 üzerindedir</v>
      </c>
      <c r="O7047" s="116" t="str">
        <f t="shared" si="2221"/>
        <v xml:space="preserve"> </v>
      </c>
      <c r="P7047" s="117"/>
      <c r="Q7047" s="118"/>
      <c r="R7047" s="119" t="str">
        <f t="shared" si="2222"/>
        <v/>
      </c>
      <c r="S7047" s="133">
        <f>IFERROR(IF(M7047&lt;=0.005,IF(F7047="",L7047,0),IF(F7047&lt;&gt;"",0,IF(P7047="",0,IF(P7047="H",0,IF(Q7047&lt;Veriler!$G$2,L7047*Veriler!$G$2,L7047*Q7047)))))," ")</f>
        <v>0</v>
      </c>
      <c r="T7047" s="133">
        <f>IF(Veriler!T7047&lt;=0.1, S7047, IF(AND(Veriler!T7047&gt;0.1, F7047="", P7047="E"), IF(Q7047&gt;Veriler!$G$2, Q7047*S7047, IF(Q7047&lt;Veriler!$G$2, Veriler!$G$2*S7047, Q7047*S7047)), 0))</f>
        <v>0</v>
      </c>
      <c r="U7047" s="133" t="str">
        <f t="shared" si="2223"/>
        <v xml:space="preserve"> </v>
      </c>
      <c r="V7047" s="134" t="str">
        <f>IFERROR(IF(O7047="%10 sınırı aşılmıştır.",L7047-T7047,IFERROR(IF(F7047="",IF(S7047=1,0,IF(L7047-S7047=0,"",L7047-S7047)),IF(Veriler!M7047="",L7047,IF(L7047*Veriler!M7047=0,"",L7047*Veriler!M7047))),L7047)),0)</f>
        <v/>
      </c>
      <c r="W7047" s="146"/>
      <c r="X7047" s="146"/>
      <c r="Y7047" s="146"/>
    </row>
    <row r="7048" spans="1:25" s="99" customFormat="1" ht="54.75" customHeight="1" x14ac:dyDescent="0.25">
      <c r="A7048" s="96">
        <f t="shared" si="2224"/>
        <v>5194</v>
      </c>
      <c r="B7048" s="175"/>
      <c r="C7048" s="176"/>
      <c r="D7048" s="113"/>
      <c r="E7048" s="115"/>
      <c r="F7048" s="174"/>
      <c r="G7048" s="114" t="str">
        <f t="shared" si="2219"/>
        <v/>
      </c>
      <c r="H7048" s="115"/>
      <c r="I7048" s="115"/>
      <c r="J7048" s="115"/>
      <c r="K7048" s="115"/>
      <c r="L7048" s="133" t="str">
        <f t="shared" si="2220"/>
        <v/>
      </c>
      <c r="M7048" s="116" t="str">
        <f>IF(L7048="", "", L7048/Veriler!$X$1)</f>
        <v/>
      </c>
      <c r="N7048" s="116" t="str">
        <f>IF(F7048&lt;&gt;"", "İthal Girdi", IF(Veriler!T7048="", "", IF(Veriler!S7048="H", "%0,5 üzerindedir", IF(Veriler!T7048&gt;0.1, "%10 sınırı aşılmıştır.", "Uygun"))))</f>
        <v>%0,5 üzerindedir</v>
      </c>
      <c r="O7048" s="116" t="str">
        <f t="shared" si="2221"/>
        <v xml:space="preserve"> </v>
      </c>
      <c r="P7048" s="117"/>
      <c r="Q7048" s="118"/>
      <c r="R7048" s="119" t="str">
        <f t="shared" si="2222"/>
        <v/>
      </c>
      <c r="S7048" s="133">
        <f>IFERROR(IF(M7048&lt;=0.005,IF(F7048="",L7048,0),IF(F7048&lt;&gt;"",0,IF(P7048="",0,IF(P7048="H",0,IF(Q7048&lt;Veriler!$G$2,L7048*Veriler!$G$2,L7048*Q7048)))))," ")</f>
        <v>0</v>
      </c>
      <c r="T7048" s="133">
        <f>IF(Veriler!T7048&lt;=0.1, S7048, IF(AND(Veriler!T7048&gt;0.1, F7048="", P7048="E"), IF(Q7048&gt;Veriler!$G$2, Q7048*S7048, IF(Q7048&lt;Veriler!$G$2, Veriler!$G$2*S7048, Q7048*S7048)), 0))</f>
        <v>0</v>
      </c>
      <c r="U7048" s="133" t="str">
        <f t="shared" si="2223"/>
        <v xml:space="preserve"> </v>
      </c>
      <c r="V7048" s="134" t="str">
        <f>IFERROR(IF(O7048="%10 sınırı aşılmıştır.",L7048-T7048,IFERROR(IF(F7048="",IF(S7048=1,0,IF(L7048-S7048=0,"",L7048-S7048)),IF(Veriler!M7048="",L7048,IF(L7048*Veriler!M7048=0,"",L7048*Veriler!M7048))),L7048)),0)</f>
        <v/>
      </c>
      <c r="W7048" s="146"/>
      <c r="X7048" s="146"/>
      <c r="Y7048" s="146"/>
    </row>
    <row r="7049" spans="1:25" s="99" customFormat="1" ht="36" hidden="1" customHeight="1" x14ac:dyDescent="0.25">
      <c r="A7049" s="101"/>
      <c r="B7049" s="191" t="s">
        <v>16</v>
      </c>
      <c r="C7049" s="176"/>
      <c r="D7049" s="120"/>
      <c r="E7049" s="171"/>
      <c r="F7049" s="172"/>
      <c r="G7049" s="121"/>
      <c r="H7049" s="115"/>
      <c r="I7049" s="115"/>
      <c r="J7049" s="115"/>
      <c r="K7049" s="115"/>
      <c r="L7049" s="121"/>
      <c r="M7049" s="121"/>
      <c r="N7049" s="121"/>
      <c r="O7049" s="121"/>
      <c r="P7049" s="120"/>
      <c r="Q7049" s="120"/>
      <c r="R7049" s="183"/>
      <c r="S7049" s="184"/>
      <c r="T7049" s="121"/>
      <c r="U7049" s="121"/>
      <c r="V7049" s="121"/>
      <c r="W7049" s="146"/>
      <c r="X7049" s="146"/>
      <c r="Y7049" s="146"/>
    </row>
    <row r="7050" spans="1:25" s="99" customFormat="1" ht="54.75" customHeight="1" x14ac:dyDescent="0.25">
      <c r="A7050" s="96">
        <f>A7048+1</f>
        <v>5195</v>
      </c>
      <c r="B7050" s="175"/>
      <c r="C7050" s="176"/>
      <c r="D7050" s="113"/>
      <c r="E7050" s="115"/>
      <c r="F7050" s="174"/>
      <c r="G7050" s="114" t="str">
        <f t="shared" ref="G7050:G7063" si="2225">IF(AND(F7050&lt;&gt;"",V7050&lt;&gt;"",L7050&lt;&gt;0),V7050/L7050,"")</f>
        <v/>
      </c>
      <c r="H7050" s="115"/>
      <c r="I7050" s="115"/>
      <c r="J7050" s="115"/>
      <c r="K7050" s="115"/>
      <c r="L7050" s="133" t="str">
        <f t="shared" ref="L7050:L7063" si="2226">IF(AND(H7050&lt;&gt;0, J7050&lt;&gt;0, K7050&lt;&gt;0), H7050*J7050*K7050, "")</f>
        <v/>
      </c>
      <c r="M7050" s="116" t="str">
        <f>IF(L7050="", "", L7050/Veriler!$X$1)</f>
        <v/>
      </c>
      <c r="N7050" s="116" t="str">
        <f>IF(F7050&lt;&gt;"", "İthal Girdi", IF(Veriler!T7050="", "", IF(Veriler!S7050="H", "%0,5 üzerindedir", IF(Veriler!T7050&gt;0.1, "%10 sınırı aşılmıştır.", "Uygun"))))</f>
        <v>%0,5 üzerindedir</v>
      </c>
      <c r="O7050" s="116" t="str">
        <f t="shared" ref="O7050:O7063" si="2227">IF(M7050=""," ",N7050)</f>
        <v xml:space="preserve"> </v>
      </c>
      <c r="P7050" s="117"/>
      <c r="Q7050" s="118"/>
      <c r="R7050" s="119" t="str">
        <f t="shared" ref="R7050:R7063" si="2228">IFERROR(IF(AND(T7050&lt;&gt;"",L7050&lt;&gt;"",L7050&lt;&gt;0,T7050&lt;&gt;0),T7050/L7050,"")," ")</f>
        <v/>
      </c>
      <c r="S7050" s="133">
        <f>IFERROR(IF(M7050&lt;=0.005,IF(F7050="",L7050,0),IF(F7050&lt;&gt;"",0,IF(P7050="",0,IF(P7050="H",0,IF(Q7050&lt;Veriler!$G$2,L7050*Veriler!$G$2,L7050*Q7050)))))," ")</f>
        <v>0</v>
      </c>
      <c r="T7050" s="133">
        <f>IF(Veriler!T7050&lt;=0.1, S7050, IF(AND(Veriler!T7050&gt;0.1, F7050="", P7050="E"), IF(Q7050&gt;Veriler!$G$2, Q7050*S7050, IF(Q7050&lt;Veriler!$G$2, Veriler!$G$2*S7050, Q7050*S7050)), 0))</f>
        <v>0</v>
      </c>
      <c r="U7050" s="133" t="str">
        <f t="shared" ref="U7050:U7063" si="2229">IF(T7050=0," ",T7050)</f>
        <v xml:space="preserve"> </v>
      </c>
      <c r="V7050" s="134" t="str">
        <f>IFERROR(IF(O7050="%10 sınırı aşılmıştır.",L7050-T7050,IFERROR(IF(F7050="",IF(S7050=1,0,IF(L7050-S7050=0,"",L7050-S7050)),IF(Veriler!M7050="",L7050,IF(L7050*Veriler!M7050=0,"",L7050*Veriler!M7050))),L7050)),0)</f>
        <v/>
      </c>
      <c r="W7050" s="146"/>
      <c r="X7050" s="146"/>
      <c r="Y7050" s="146"/>
    </row>
    <row r="7051" spans="1:25" s="99" customFormat="1" ht="54.75" customHeight="1" x14ac:dyDescent="0.25">
      <c r="A7051" s="96">
        <f t="shared" ref="A7051:A7063" si="2230">A7050+1</f>
        <v>5196</v>
      </c>
      <c r="B7051" s="175"/>
      <c r="C7051" s="176"/>
      <c r="D7051" s="113"/>
      <c r="E7051" s="115"/>
      <c r="F7051" s="174"/>
      <c r="G7051" s="114" t="str">
        <f t="shared" si="2225"/>
        <v/>
      </c>
      <c r="H7051" s="115"/>
      <c r="I7051" s="115"/>
      <c r="J7051" s="115"/>
      <c r="K7051" s="115"/>
      <c r="L7051" s="133" t="str">
        <f t="shared" si="2226"/>
        <v/>
      </c>
      <c r="M7051" s="116" t="str">
        <f>IF(L7051="", "", L7051/Veriler!$X$1)</f>
        <v/>
      </c>
      <c r="N7051" s="116" t="str">
        <f>IF(F7051&lt;&gt;"", "İthal Girdi", IF(Veriler!T7051="", "", IF(Veriler!S7051="H", "%0,5 üzerindedir", IF(Veriler!T7051&gt;0.1, "%10 sınırı aşılmıştır.", "Uygun"))))</f>
        <v>%0,5 üzerindedir</v>
      </c>
      <c r="O7051" s="116" t="str">
        <f t="shared" si="2227"/>
        <v xml:space="preserve"> </v>
      </c>
      <c r="P7051" s="117"/>
      <c r="Q7051" s="118"/>
      <c r="R7051" s="119" t="str">
        <f t="shared" si="2228"/>
        <v/>
      </c>
      <c r="S7051" s="133">
        <f>IFERROR(IF(M7051&lt;=0.005,IF(F7051="",L7051,0),IF(F7051&lt;&gt;"",0,IF(P7051="",0,IF(P7051="H",0,IF(Q7051&lt;Veriler!$G$2,L7051*Veriler!$G$2,L7051*Q7051)))))," ")</f>
        <v>0</v>
      </c>
      <c r="T7051" s="133">
        <f>IF(Veriler!T7051&lt;=0.1, S7051, IF(AND(Veriler!T7051&gt;0.1, F7051="", P7051="E"), IF(Q7051&gt;Veriler!$G$2, Q7051*S7051, IF(Q7051&lt;Veriler!$G$2, Veriler!$G$2*S7051, Q7051*S7051)), 0))</f>
        <v>0</v>
      </c>
      <c r="U7051" s="133" t="str">
        <f t="shared" si="2229"/>
        <v xml:space="preserve"> </v>
      </c>
      <c r="V7051" s="134" t="str">
        <f>IFERROR(IF(O7051="%10 sınırı aşılmıştır.",L7051-T7051,IFERROR(IF(F7051="",IF(S7051=1,0,IF(L7051-S7051=0,"",L7051-S7051)),IF(Veriler!M7051="",L7051,IF(L7051*Veriler!M7051=0,"",L7051*Veriler!M7051))),L7051)),0)</f>
        <v/>
      </c>
      <c r="W7051" s="146"/>
      <c r="X7051" s="146"/>
      <c r="Y7051" s="146"/>
    </row>
    <row r="7052" spans="1:25" s="99" customFormat="1" ht="54.75" customHeight="1" x14ac:dyDescent="0.25">
      <c r="A7052" s="96">
        <f t="shared" si="2230"/>
        <v>5197</v>
      </c>
      <c r="B7052" s="175"/>
      <c r="C7052" s="176"/>
      <c r="D7052" s="113"/>
      <c r="E7052" s="115"/>
      <c r="F7052" s="174"/>
      <c r="G7052" s="114" t="str">
        <f t="shared" si="2225"/>
        <v/>
      </c>
      <c r="H7052" s="115"/>
      <c r="I7052" s="115"/>
      <c r="J7052" s="115"/>
      <c r="K7052" s="115"/>
      <c r="L7052" s="133" t="str">
        <f t="shared" si="2226"/>
        <v/>
      </c>
      <c r="M7052" s="116" t="str">
        <f>IF(L7052="", "", L7052/Veriler!$X$1)</f>
        <v/>
      </c>
      <c r="N7052" s="116" t="str">
        <f>IF(F7052&lt;&gt;"", "İthal Girdi", IF(Veriler!T7052="", "", IF(Veriler!S7052="H", "%0,5 üzerindedir", IF(Veriler!T7052&gt;0.1, "%10 sınırı aşılmıştır.", "Uygun"))))</f>
        <v>%0,5 üzerindedir</v>
      </c>
      <c r="O7052" s="116" t="str">
        <f t="shared" si="2227"/>
        <v xml:space="preserve"> </v>
      </c>
      <c r="P7052" s="117"/>
      <c r="Q7052" s="118"/>
      <c r="R7052" s="119" t="str">
        <f t="shared" si="2228"/>
        <v/>
      </c>
      <c r="S7052" s="133">
        <f>IFERROR(IF(M7052&lt;=0.005,IF(F7052="",L7052,0),IF(F7052&lt;&gt;"",0,IF(P7052="",0,IF(P7052="H",0,IF(Q7052&lt;Veriler!$G$2,L7052*Veriler!$G$2,L7052*Q7052)))))," ")</f>
        <v>0</v>
      </c>
      <c r="T7052" s="133">
        <f>IF(Veriler!T7052&lt;=0.1, S7052, IF(AND(Veriler!T7052&gt;0.1, F7052="", P7052="E"), IF(Q7052&gt;Veriler!$G$2, Q7052*S7052, IF(Q7052&lt;Veriler!$G$2, Veriler!$G$2*S7052, Q7052*S7052)), 0))</f>
        <v>0</v>
      </c>
      <c r="U7052" s="133" t="str">
        <f t="shared" si="2229"/>
        <v xml:space="preserve"> </v>
      </c>
      <c r="V7052" s="134" t="str">
        <f>IFERROR(IF(O7052="%10 sınırı aşılmıştır.",L7052-T7052,IFERROR(IF(F7052="",IF(S7052=1,0,IF(L7052-S7052=0,"",L7052-S7052)),IF(Veriler!M7052="",L7052,IF(L7052*Veriler!M7052=0,"",L7052*Veriler!M7052))),L7052)),0)</f>
        <v/>
      </c>
      <c r="W7052" s="146"/>
      <c r="X7052" s="146"/>
      <c r="Y7052" s="146"/>
    </row>
    <row r="7053" spans="1:25" s="99" customFormat="1" ht="54.75" customHeight="1" x14ac:dyDescent="0.25">
      <c r="A7053" s="96">
        <f t="shared" si="2230"/>
        <v>5198</v>
      </c>
      <c r="B7053" s="175"/>
      <c r="C7053" s="176"/>
      <c r="D7053" s="113"/>
      <c r="E7053" s="115"/>
      <c r="F7053" s="174"/>
      <c r="G7053" s="114" t="str">
        <f t="shared" si="2225"/>
        <v/>
      </c>
      <c r="H7053" s="115"/>
      <c r="I7053" s="115"/>
      <c r="J7053" s="115"/>
      <c r="K7053" s="115"/>
      <c r="L7053" s="133" t="str">
        <f t="shared" si="2226"/>
        <v/>
      </c>
      <c r="M7053" s="116" t="str">
        <f>IF(L7053="", "", L7053/Veriler!$X$1)</f>
        <v/>
      </c>
      <c r="N7053" s="116" t="str">
        <f>IF(F7053&lt;&gt;"", "İthal Girdi", IF(Veriler!T7053="", "", IF(Veriler!S7053="H", "%0,5 üzerindedir", IF(Veriler!T7053&gt;0.1, "%10 sınırı aşılmıştır.", "Uygun"))))</f>
        <v>%0,5 üzerindedir</v>
      </c>
      <c r="O7053" s="116" t="str">
        <f t="shared" si="2227"/>
        <v xml:space="preserve"> </v>
      </c>
      <c r="P7053" s="117"/>
      <c r="Q7053" s="118"/>
      <c r="R7053" s="119" t="str">
        <f t="shared" si="2228"/>
        <v/>
      </c>
      <c r="S7053" s="133">
        <f>IFERROR(IF(M7053&lt;=0.005,IF(F7053="",L7053,0),IF(F7053&lt;&gt;"",0,IF(P7053="",0,IF(P7053="H",0,IF(Q7053&lt;Veriler!$G$2,L7053*Veriler!$G$2,L7053*Q7053)))))," ")</f>
        <v>0</v>
      </c>
      <c r="T7053" s="133">
        <f>IF(Veriler!T7053&lt;=0.1, S7053, IF(AND(Veriler!T7053&gt;0.1, F7053="", P7053="E"), IF(Q7053&gt;Veriler!$G$2, Q7053*S7053, IF(Q7053&lt;Veriler!$G$2, Veriler!$G$2*S7053, Q7053*S7053)), 0))</f>
        <v>0</v>
      </c>
      <c r="U7053" s="133" t="str">
        <f t="shared" si="2229"/>
        <v xml:space="preserve"> </v>
      </c>
      <c r="V7053" s="134" t="str">
        <f>IFERROR(IF(O7053="%10 sınırı aşılmıştır.",L7053-T7053,IFERROR(IF(F7053="",IF(S7053=1,0,IF(L7053-S7053=0,"",L7053-S7053)),IF(Veriler!M7053="",L7053,IF(L7053*Veriler!M7053=0,"",L7053*Veriler!M7053))),L7053)),0)</f>
        <v/>
      </c>
      <c r="W7053" s="146"/>
      <c r="X7053" s="146"/>
      <c r="Y7053" s="146"/>
    </row>
    <row r="7054" spans="1:25" s="99" customFormat="1" ht="54.75" customHeight="1" x14ac:dyDescent="0.25">
      <c r="A7054" s="96">
        <f t="shared" si="2230"/>
        <v>5199</v>
      </c>
      <c r="B7054" s="175"/>
      <c r="C7054" s="176"/>
      <c r="D7054" s="113"/>
      <c r="E7054" s="115"/>
      <c r="F7054" s="174"/>
      <c r="G7054" s="114" t="str">
        <f t="shared" si="2225"/>
        <v/>
      </c>
      <c r="H7054" s="115"/>
      <c r="I7054" s="115"/>
      <c r="J7054" s="115"/>
      <c r="K7054" s="115"/>
      <c r="L7054" s="133" t="str">
        <f t="shared" si="2226"/>
        <v/>
      </c>
      <c r="M7054" s="116" t="str">
        <f>IF(L7054="", "", L7054/Veriler!$X$1)</f>
        <v/>
      </c>
      <c r="N7054" s="116" t="str">
        <f>IF(F7054&lt;&gt;"", "İthal Girdi", IF(Veriler!T7054="", "", IF(Veriler!S7054="H", "%0,5 üzerindedir", IF(Veriler!T7054&gt;0.1, "%10 sınırı aşılmıştır.", "Uygun"))))</f>
        <v>%0,5 üzerindedir</v>
      </c>
      <c r="O7054" s="116" t="str">
        <f t="shared" si="2227"/>
        <v xml:space="preserve"> </v>
      </c>
      <c r="P7054" s="117"/>
      <c r="Q7054" s="118"/>
      <c r="R7054" s="119" t="str">
        <f t="shared" si="2228"/>
        <v/>
      </c>
      <c r="S7054" s="133">
        <f>IFERROR(IF(M7054&lt;=0.005,IF(F7054="",L7054,0),IF(F7054&lt;&gt;"",0,IF(P7054="",0,IF(P7054="H",0,IF(Q7054&lt;Veriler!$G$2,L7054*Veriler!$G$2,L7054*Q7054)))))," ")</f>
        <v>0</v>
      </c>
      <c r="T7054" s="133">
        <f>IF(Veriler!T7054&lt;=0.1, S7054, IF(AND(Veriler!T7054&gt;0.1, F7054="", P7054="E"), IF(Q7054&gt;Veriler!$G$2, Q7054*S7054, IF(Q7054&lt;Veriler!$G$2, Veriler!$G$2*S7054, Q7054*S7054)), 0))</f>
        <v>0</v>
      </c>
      <c r="U7054" s="133" t="str">
        <f t="shared" si="2229"/>
        <v xml:space="preserve"> </v>
      </c>
      <c r="V7054" s="134" t="str">
        <f>IFERROR(IF(O7054="%10 sınırı aşılmıştır.",L7054-T7054,IFERROR(IF(F7054="",IF(S7054=1,0,IF(L7054-S7054=0,"",L7054-S7054)),IF(Veriler!M7054="",L7054,IF(L7054*Veriler!M7054=0,"",L7054*Veriler!M7054))),L7054)),0)</f>
        <v/>
      </c>
      <c r="W7054" s="146"/>
      <c r="X7054" s="146"/>
      <c r="Y7054" s="146"/>
    </row>
    <row r="7055" spans="1:25" s="99" customFormat="1" ht="54.75" customHeight="1" x14ac:dyDescent="0.25">
      <c r="A7055" s="96">
        <f t="shared" si="2230"/>
        <v>5200</v>
      </c>
      <c r="B7055" s="175"/>
      <c r="C7055" s="176"/>
      <c r="D7055" s="113"/>
      <c r="E7055" s="115"/>
      <c r="F7055" s="174"/>
      <c r="G7055" s="114" t="str">
        <f t="shared" si="2225"/>
        <v/>
      </c>
      <c r="H7055" s="115"/>
      <c r="I7055" s="115"/>
      <c r="J7055" s="115"/>
      <c r="K7055" s="115"/>
      <c r="L7055" s="133" t="str">
        <f t="shared" si="2226"/>
        <v/>
      </c>
      <c r="M7055" s="116" t="str">
        <f>IF(L7055="", "", L7055/Veriler!$X$1)</f>
        <v/>
      </c>
      <c r="N7055" s="116" t="str">
        <f>IF(F7055&lt;&gt;"", "İthal Girdi", IF(Veriler!T7055="", "", IF(Veriler!S7055="H", "%0,5 üzerindedir", IF(Veriler!T7055&gt;0.1, "%10 sınırı aşılmıştır.", "Uygun"))))</f>
        <v>%0,5 üzerindedir</v>
      </c>
      <c r="O7055" s="116" t="str">
        <f t="shared" si="2227"/>
        <v xml:space="preserve"> </v>
      </c>
      <c r="P7055" s="117"/>
      <c r="Q7055" s="118"/>
      <c r="R7055" s="119" t="str">
        <f t="shared" si="2228"/>
        <v/>
      </c>
      <c r="S7055" s="133">
        <f>IFERROR(IF(M7055&lt;=0.005,IF(F7055="",L7055,0),IF(F7055&lt;&gt;"",0,IF(P7055="",0,IF(P7055="H",0,IF(Q7055&lt;Veriler!$G$2,L7055*Veriler!$G$2,L7055*Q7055)))))," ")</f>
        <v>0</v>
      </c>
      <c r="T7055" s="133">
        <f>IF(Veriler!T7055&lt;=0.1, S7055, IF(AND(Veriler!T7055&gt;0.1, F7055="", P7055="E"), IF(Q7055&gt;Veriler!$G$2, Q7055*S7055, IF(Q7055&lt;Veriler!$G$2, Veriler!$G$2*S7055, Q7055*S7055)), 0))</f>
        <v>0</v>
      </c>
      <c r="U7055" s="133" t="str">
        <f t="shared" si="2229"/>
        <v xml:space="preserve"> </v>
      </c>
      <c r="V7055" s="134" t="str">
        <f>IFERROR(IF(O7055="%10 sınırı aşılmıştır.",L7055-T7055,IFERROR(IF(F7055="",IF(S7055=1,0,IF(L7055-S7055=0,"",L7055-S7055)),IF(Veriler!M7055="",L7055,IF(L7055*Veriler!M7055=0,"",L7055*Veriler!M7055))),L7055)),0)</f>
        <v/>
      </c>
      <c r="W7055" s="146"/>
      <c r="X7055" s="146"/>
      <c r="Y7055" s="146"/>
    </row>
    <row r="7056" spans="1:25" s="99" customFormat="1" ht="54.75" customHeight="1" x14ac:dyDescent="0.25">
      <c r="A7056" s="96">
        <f t="shared" si="2230"/>
        <v>5201</v>
      </c>
      <c r="B7056" s="175"/>
      <c r="C7056" s="176"/>
      <c r="D7056" s="113"/>
      <c r="E7056" s="115"/>
      <c r="F7056" s="174"/>
      <c r="G7056" s="114" t="str">
        <f t="shared" si="2225"/>
        <v/>
      </c>
      <c r="H7056" s="115"/>
      <c r="I7056" s="115"/>
      <c r="J7056" s="115"/>
      <c r="K7056" s="115"/>
      <c r="L7056" s="133" t="str">
        <f t="shared" si="2226"/>
        <v/>
      </c>
      <c r="M7056" s="116" t="str">
        <f>IF(L7056="", "", L7056/Veriler!$X$1)</f>
        <v/>
      </c>
      <c r="N7056" s="116" t="str">
        <f>IF(F7056&lt;&gt;"", "İthal Girdi", IF(Veriler!T7056="", "", IF(Veriler!S7056="H", "%0,5 üzerindedir", IF(Veriler!T7056&gt;0.1, "%10 sınırı aşılmıştır.", "Uygun"))))</f>
        <v>%0,5 üzerindedir</v>
      </c>
      <c r="O7056" s="116" t="str">
        <f t="shared" si="2227"/>
        <v xml:space="preserve"> </v>
      </c>
      <c r="P7056" s="117"/>
      <c r="Q7056" s="118"/>
      <c r="R7056" s="119" t="str">
        <f t="shared" si="2228"/>
        <v/>
      </c>
      <c r="S7056" s="133">
        <f>IFERROR(IF(M7056&lt;=0.005,IF(F7056="",L7056,0),IF(F7056&lt;&gt;"",0,IF(P7056="",0,IF(P7056="H",0,IF(Q7056&lt;Veriler!$G$2,L7056*Veriler!$G$2,L7056*Q7056)))))," ")</f>
        <v>0</v>
      </c>
      <c r="T7056" s="133">
        <f>IF(Veriler!T7056&lt;=0.1, S7056, IF(AND(Veriler!T7056&gt;0.1, F7056="", P7056="E"), IF(Q7056&gt;Veriler!$G$2, Q7056*S7056, IF(Q7056&lt;Veriler!$G$2, Veriler!$G$2*S7056, Q7056*S7056)), 0))</f>
        <v>0</v>
      </c>
      <c r="U7056" s="133" t="str">
        <f t="shared" si="2229"/>
        <v xml:space="preserve"> </v>
      </c>
      <c r="V7056" s="134" t="str">
        <f>IFERROR(IF(O7056="%10 sınırı aşılmıştır.",L7056-T7056,IFERROR(IF(F7056="",IF(S7056=1,0,IF(L7056-S7056=0,"",L7056-S7056)),IF(Veriler!M7056="",L7056,IF(L7056*Veriler!M7056=0,"",L7056*Veriler!M7056))),L7056)),0)</f>
        <v/>
      </c>
      <c r="W7056" s="146"/>
      <c r="X7056" s="146"/>
      <c r="Y7056" s="146"/>
    </row>
    <row r="7057" spans="1:25" s="99" customFormat="1" ht="54.75" customHeight="1" x14ac:dyDescent="0.25">
      <c r="A7057" s="96">
        <f t="shared" si="2230"/>
        <v>5202</v>
      </c>
      <c r="B7057" s="175"/>
      <c r="C7057" s="176"/>
      <c r="D7057" s="113"/>
      <c r="E7057" s="115"/>
      <c r="F7057" s="174"/>
      <c r="G7057" s="114" t="str">
        <f t="shared" si="2225"/>
        <v/>
      </c>
      <c r="H7057" s="115"/>
      <c r="I7057" s="115"/>
      <c r="J7057" s="115"/>
      <c r="K7057" s="115"/>
      <c r="L7057" s="133" t="str">
        <f t="shared" si="2226"/>
        <v/>
      </c>
      <c r="M7057" s="116" t="str">
        <f>IF(L7057="", "", L7057/Veriler!$X$1)</f>
        <v/>
      </c>
      <c r="N7057" s="116" t="str">
        <f>IF(F7057&lt;&gt;"", "İthal Girdi", IF(Veriler!T7057="", "", IF(Veriler!S7057="H", "%0,5 üzerindedir", IF(Veriler!T7057&gt;0.1, "%10 sınırı aşılmıştır.", "Uygun"))))</f>
        <v>%0,5 üzerindedir</v>
      </c>
      <c r="O7057" s="116" t="str">
        <f t="shared" si="2227"/>
        <v xml:space="preserve"> </v>
      </c>
      <c r="P7057" s="117"/>
      <c r="Q7057" s="118"/>
      <c r="R7057" s="119" t="str">
        <f t="shared" si="2228"/>
        <v/>
      </c>
      <c r="S7057" s="133">
        <f>IFERROR(IF(M7057&lt;=0.005,IF(F7057="",L7057,0),IF(F7057&lt;&gt;"",0,IF(P7057="",0,IF(P7057="H",0,IF(Q7057&lt;Veriler!$G$2,L7057*Veriler!$G$2,L7057*Q7057)))))," ")</f>
        <v>0</v>
      </c>
      <c r="T7057" s="133">
        <f>IF(Veriler!T7057&lt;=0.1, S7057, IF(AND(Veriler!T7057&gt;0.1, F7057="", P7057="E"), IF(Q7057&gt;Veriler!$G$2, Q7057*S7057, IF(Q7057&lt;Veriler!$G$2, Veriler!$G$2*S7057, Q7057*S7057)), 0))</f>
        <v>0</v>
      </c>
      <c r="U7057" s="133" t="str">
        <f t="shared" si="2229"/>
        <v xml:space="preserve"> </v>
      </c>
      <c r="V7057" s="134" t="str">
        <f>IFERROR(IF(O7057="%10 sınırı aşılmıştır.",L7057-T7057,IFERROR(IF(F7057="",IF(S7057=1,0,IF(L7057-S7057=0,"",L7057-S7057)),IF(Veriler!M7057="",L7057,IF(L7057*Veriler!M7057=0,"",L7057*Veriler!M7057))),L7057)),0)</f>
        <v/>
      </c>
      <c r="W7057" s="146"/>
      <c r="X7057" s="146"/>
      <c r="Y7057" s="146"/>
    </row>
    <row r="7058" spans="1:25" s="99" customFormat="1" ht="54.75" customHeight="1" x14ac:dyDescent="0.25">
      <c r="A7058" s="96">
        <f t="shared" si="2230"/>
        <v>5203</v>
      </c>
      <c r="B7058" s="175"/>
      <c r="C7058" s="176"/>
      <c r="D7058" s="113"/>
      <c r="E7058" s="115"/>
      <c r="F7058" s="174"/>
      <c r="G7058" s="114" t="str">
        <f t="shared" si="2225"/>
        <v/>
      </c>
      <c r="H7058" s="115"/>
      <c r="I7058" s="115"/>
      <c r="J7058" s="115"/>
      <c r="K7058" s="115"/>
      <c r="L7058" s="133" t="str">
        <f t="shared" si="2226"/>
        <v/>
      </c>
      <c r="M7058" s="116" t="str">
        <f>IF(L7058="", "", L7058/Veriler!$X$1)</f>
        <v/>
      </c>
      <c r="N7058" s="116" t="str">
        <f>IF(F7058&lt;&gt;"", "İthal Girdi", IF(Veriler!T7058="", "", IF(Veriler!S7058="H", "%0,5 üzerindedir", IF(Veriler!T7058&gt;0.1, "%10 sınırı aşılmıştır.", "Uygun"))))</f>
        <v>%0,5 üzerindedir</v>
      </c>
      <c r="O7058" s="116" t="str">
        <f t="shared" si="2227"/>
        <v xml:space="preserve"> </v>
      </c>
      <c r="P7058" s="117"/>
      <c r="Q7058" s="118"/>
      <c r="R7058" s="119" t="str">
        <f t="shared" si="2228"/>
        <v/>
      </c>
      <c r="S7058" s="133">
        <f>IFERROR(IF(M7058&lt;=0.005,IF(F7058="",L7058,0),IF(F7058&lt;&gt;"",0,IF(P7058="",0,IF(P7058="H",0,IF(Q7058&lt;Veriler!$G$2,L7058*Veriler!$G$2,L7058*Q7058)))))," ")</f>
        <v>0</v>
      </c>
      <c r="T7058" s="133">
        <f>IF(Veriler!T7058&lt;=0.1, S7058, IF(AND(Veriler!T7058&gt;0.1, F7058="", P7058="E"), IF(Q7058&gt;Veriler!$G$2, Q7058*S7058, IF(Q7058&lt;Veriler!$G$2, Veriler!$G$2*S7058, Q7058*S7058)), 0))</f>
        <v>0</v>
      </c>
      <c r="U7058" s="133" t="str">
        <f t="shared" si="2229"/>
        <v xml:space="preserve"> </v>
      </c>
      <c r="V7058" s="134" t="str">
        <f>IFERROR(IF(O7058="%10 sınırı aşılmıştır.",L7058-T7058,IFERROR(IF(F7058="",IF(S7058=1,0,IF(L7058-S7058=0,"",L7058-S7058)),IF(Veriler!M7058="",L7058,IF(L7058*Veriler!M7058=0,"",L7058*Veriler!M7058))),L7058)),0)</f>
        <v/>
      </c>
      <c r="W7058" s="146"/>
      <c r="X7058" s="146"/>
      <c r="Y7058" s="146"/>
    </row>
    <row r="7059" spans="1:25" s="99" customFormat="1" ht="54.75" customHeight="1" x14ac:dyDescent="0.25">
      <c r="A7059" s="96">
        <f t="shared" si="2230"/>
        <v>5204</v>
      </c>
      <c r="B7059" s="175"/>
      <c r="C7059" s="176"/>
      <c r="D7059" s="113"/>
      <c r="E7059" s="115"/>
      <c r="F7059" s="174"/>
      <c r="G7059" s="114" t="str">
        <f t="shared" si="2225"/>
        <v/>
      </c>
      <c r="H7059" s="115"/>
      <c r="I7059" s="115"/>
      <c r="J7059" s="115"/>
      <c r="K7059" s="115"/>
      <c r="L7059" s="133" t="str">
        <f t="shared" si="2226"/>
        <v/>
      </c>
      <c r="M7059" s="116" t="str">
        <f>IF(L7059="", "", L7059/Veriler!$X$1)</f>
        <v/>
      </c>
      <c r="N7059" s="116" t="str">
        <f>IF(F7059&lt;&gt;"", "İthal Girdi", IF(Veriler!T7059="", "", IF(Veriler!S7059="H", "%0,5 üzerindedir", IF(Veriler!T7059&gt;0.1, "%10 sınırı aşılmıştır.", "Uygun"))))</f>
        <v>%0,5 üzerindedir</v>
      </c>
      <c r="O7059" s="116" t="str">
        <f t="shared" si="2227"/>
        <v xml:space="preserve"> </v>
      </c>
      <c r="P7059" s="117"/>
      <c r="Q7059" s="118"/>
      <c r="R7059" s="119" t="str">
        <f t="shared" si="2228"/>
        <v/>
      </c>
      <c r="S7059" s="133">
        <f>IFERROR(IF(M7059&lt;=0.005,IF(F7059="",L7059,0),IF(F7059&lt;&gt;"",0,IF(P7059="",0,IF(P7059="H",0,IF(Q7059&lt;Veriler!$G$2,L7059*Veriler!$G$2,L7059*Q7059)))))," ")</f>
        <v>0</v>
      </c>
      <c r="T7059" s="133">
        <f>IF(Veriler!T7059&lt;=0.1, S7059, IF(AND(Veriler!T7059&gt;0.1, F7059="", P7059="E"), IF(Q7059&gt;Veriler!$G$2, Q7059*S7059, IF(Q7059&lt;Veriler!$G$2, Veriler!$G$2*S7059, Q7059*S7059)), 0))</f>
        <v>0</v>
      </c>
      <c r="U7059" s="133" t="str">
        <f t="shared" si="2229"/>
        <v xml:space="preserve"> </v>
      </c>
      <c r="V7059" s="134" t="str">
        <f>IFERROR(IF(O7059="%10 sınırı aşılmıştır.",L7059-T7059,IFERROR(IF(F7059="",IF(S7059=1,0,IF(L7059-S7059=0,"",L7059-S7059)),IF(Veriler!M7059="",L7059,IF(L7059*Veriler!M7059=0,"",L7059*Veriler!M7059))),L7059)),0)</f>
        <v/>
      </c>
      <c r="W7059" s="146"/>
      <c r="X7059" s="146"/>
      <c r="Y7059" s="146"/>
    </row>
    <row r="7060" spans="1:25" s="99" customFormat="1" ht="54.75" customHeight="1" x14ac:dyDescent="0.25">
      <c r="A7060" s="96">
        <f t="shared" si="2230"/>
        <v>5205</v>
      </c>
      <c r="B7060" s="175"/>
      <c r="C7060" s="176"/>
      <c r="D7060" s="113"/>
      <c r="E7060" s="115"/>
      <c r="F7060" s="174"/>
      <c r="G7060" s="114" t="str">
        <f t="shared" si="2225"/>
        <v/>
      </c>
      <c r="H7060" s="115"/>
      <c r="I7060" s="115"/>
      <c r="J7060" s="115"/>
      <c r="K7060" s="115"/>
      <c r="L7060" s="133" t="str">
        <f t="shared" si="2226"/>
        <v/>
      </c>
      <c r="M7060" s="116" t="str">
        <f>IF(L7060="", "", L7060/Veriler!$X$1)</f>
        <v/>
      </c>
      <c r="N7060" s="116" t="str">
        <f>IF(F7060&lt;&gt;"", "İthal Girdi", IF(Veriler!T7060="", "", IF(Veriler!S7060="H", "%0,5 üzerindedir", IF(Veriler!T7060&gt;0.1, "%10 sınırı aşılmıştır.", "Uygun"))))</f>
        <v>%0,5 üzerindedir</v>
      </c>
      <c r="O7060" s="116" t="str">
        <f t="shared" si="2227"/>
        <v xml:space="preserve"> </v>
      </c>
      <c r="P7060" s="117"/>
      <c r="Q7060" s="118"/>
      <c r="R7060" s="119" t="str">
        <f t="shared" si="2228"/>
        <v/>
      </c>
      <c r="S7060" s="133">
        <f>IFERROR(IF(M7060&lt;=0.005,IF(F7060="",L7060,0),IF(F7060&lt;&gt;"",0,IF(P7060="",0,IF(P7060="H",0,IF(Q7060&lt;Veriler!$G$2,L7060*Veriler!$G$2,L7060*Q7060)))))," ")</f>
        <v>0</v>
      </c>
      <c r="T7060" s="133">
        <f>IF(Veriler!T7060&lt;=0.1, S7060, IF(AND(Veriler!T7060&gt;0.1, F7060="", P7060="E"), IF(Q7060&gt;Veriler!$G$2, Q7060*S7060, IF(Q7060&lt;Veriler!$G$2, Veriler!$G$2*S7060, Q7060*S7060)), 0))</f>
        <v>0</v>
      </c>
      <c r="U7060" s="133" t="str">
        <f t="shared" si="2229"/>
        <v xml:space="preserve"> </v>
      </c>
      <c r="V7060" s="134" t="str">
        <f>IFERROR(IF(O7060="%10 sınırı aşılmıştır.",L7060-T7060,IFERROR(IF(F7060="",IF(S7060=1,0,IF(L7060-S7060=0,"",L7060-S7060)),IF(Veriler!M7060="",L7060,IF(L7060*Veriler!M7060=0,"",L7060*Veriler!M7060))),L7060)),0)</f>
        <v/>
      </c>
      <c r="W7060" s="146"/>
      <c r="X7060" s="146"/>
      <c r="Y7060" s="146"/>
    </row>
    <row r="7061" spans="1:25" s="99" customFormat="1" ht="54.75" customHeight="1" x14ac:dyDescent="0.25">
      <c r="A7061" s="96">
        <f t="shared" si="2230"/>
        <v>5206</v>
      </c>
      <c r="B7061" s="175"/>
      <c r="C7061" s="176"/>
      <c r="D7061" s="113"/>
      <c r="E7061" s="115"/>
      <c r="F7061" s="174"/>
      <c r="G7061" s="114" t="str">
        <f t="shared" si="2225"/>
        <v/>
      </c>
      <c r="H7061" s="115"/>
      <c r="I7061" s="115"/>
      <c r="J7061" s="115"/>
      <c r="K7061" s="115"/>
      <c r="L7061" s="133" t="str">
        <f t="shared" si="2226"/>
        <v/>
      </c>
      <c r="M7061" s="116" t="str">
        <f>IF(L7061="", "", L7061/Veriler!$X$1)</f>
        <v/>
      </c>
      <c r="N7061" s="116" t="str">
        <f>IF(F7061&lt;&gt;"", "İthal Girdi", IF(Veriler!T7061="", "", IF(Veriler!S7061="H", "%0,5 üzerindedir", IF(Veriler!T7061&gt;0.1, "%10 sınırı aşılmıştır.", "Uygun"))))</f>
        <v>%0,5 üzerindedir</v>
      </c>
      <c r="O7061" s="116" t="str">
        <f t="shared" si="2227"/>
        <v xml:space="preserve"> </v>
      </c>
      <c r="P7061" s="117"/>
      <c r="Q7061" s="118"/>
      <c r="R7061" s="119" t="str">
        <f t="shared" si="2228"/>
        <v/>
      </c>
      <c r="S7061" s="133">
        <f>IFERROR(IF(M7061&lt;=0.005,IF(F7061="",L7061,0),IF(F7061&lt;&gt;"",0,IF(P7061="",0,IF(P7061="H",0,IF(Q7061&lt;Veriler!$G$2,L7061*Veriler!$G$2,L7061*Q7061)))))," ")</f>
        <v>0</v>
      </c>
      <c r="T7061" s="133">
        <f>IF(Veriler!T7061&lt;=0.1, S7061, IF(AND(Veriler!T7061&gt;0.1, F7061="", P7061="E"), IF(Q7061&gt;Veriler!$G$2, Q7061*S7061, IF(Q7061&lt;Veriler!$G$2, Veriler!$G$2*S7061, Q7061*S7061)), 0))</f>
        <v>0</v>
      </c>
      <c r="U7061" s="133" t="str">
        <f t="shared" si="2229"/>
        <v xml:space="preserve"> </v>
      </c>
      <c r="V7061" s="134" t="str">
        <f>IFERROR(IF(O7061="%10 sınırı aşılmıştır.",L7061-T7061,IFERROR(IF(F7061="",IF(S7061=1,0,IF(L7061-S7061=0,"",L7061-S7061)),IF(Veriler!M7061="",L7061,IF(L7061*Veriler!M7061=0,"",L7061*Veriler!M7061))),L7061)),0)</f>
        <v/>
      </c>
      <c r="W7061" s="146"/>
      <c r="X7061" s="146"/>
      <c r="Y7061" s="146"/>
    </row>
    <row r="7062" spans="1:25" s="99" customFormat="1" ht="54.75" customHeight="1" x14ac:dyDescent="0.25">
      <c r="A7062" s="96">
        <f t="shared" si="2230"/>
        <v>5207</v>
      </c>
      <c r="B7062" s="175"/>
      <c r="C7062" s="176"/>
      <c r="D7062" s="113"/>
      <c r="E7062" s="115"/>
      <c r="F7062" s="174"/>
      <c r="G7062" s="114" t="str">
        <f t="shared" si="2225"/>
        <v/>
      </c>
      <c r="H7062" s="115"/>
      <c r="I7062" s="115"/>
      <c r="J7062" s="115"/>
      <c r="K7062" s="115"/>
      <c r="L7062" s="133" t="str">
        <f t="shared" si="2226"/>
        <v/>
      </c>
      <c r="M7062" s="116" t="str">
        <f>IF(L7062="", "", L7062/Veriler!$X$1)</f>
        <v/>
      </c>
      <c r="N7062" s="116" t="str">
        <f>IF(F7062&lt;&gt;"", "İthal Girdi", IF(Veriler!T7062="", "", IF(Veriler!S7062="H", "%0,5 üzerindedir", IF(Veriler!T7062&gt;0.1, "%10 sınırı aşılmıştır.", "Uygun"))))</f>
        <v>%0,5 üzerindedir</v>
      </c>
      <c r="O7062" s="116" t="str">
        <f t="shared" si="2227"/>
        <v xml:space="preserve"> </v>
      </c>
      <c r="P7062" s="117"/>
      <c r="Q7062" s="118"/>
      <c r="R7062" s="119" t="str">
        <f t="shared" si="2228"/>
        <v/>
      </c>
      <c r="S7062" s="133">
        <f>IFERROR(IF(M7062&lt;=0.005,IF(F7062="",L7062,0),IF(F7062&lt;&gt;"",0,IF(P7062="",0,IF(P7062="H",0,IF(Q7062&lt;Veriler!$G$2,L7062*Veriler!$G$2,L7062*Q7062)))))," ")</f>
        <v>0</v>
      </c>
      <c r="T7062" s="133">
        <f>IF(Veriler!T7062&lt;=0.1, S7062, IF(AND(Veriler!T7062&gt;0.1, F7062="", P7062="E"), IF(Q7062&gt;Veriler!$G$2, Q7062*S7062, IF(Q7062&lt;Veriler!$G$2, Veriler!$G$2*S7062, Q7062*S7062)), 0))</f>
        <v>0</v>
      </c>
      <c r="U7062" s="133" t="str">
        <f t="shared" si="2229"/>
        <v xml:space="preserve"> </v>
      </c>
      <c r="V7062" s="134" t="str">
        <f>IFERROR(IF(O7062="%10 sınırı aşılmıştır.",L7062-T7062,IFERROR(IF(F7062="",IF(S7062=1,0,IF(L7062-S7062=0,"",L7062-S7062)),IF(Veriler!M7062="",L7062,IF(L7062*Veriler!M7062=0,"",L7062*Veriler!M7062))),L7062)),0)</f>
        <v/>
      </c>
      <c r="W7062" s="146"/>
      <c r="X7062" s="146"/>
      <c r="Y7062" s="146"/>
    </row>
    <row r="7063" spans="1:25" s="99" customFormat="1" ht="54.75" customHeight="1" x14ac:dyDescent="0.25">
      <c r="A7063" s="96">
        <f t="shared" si="2230"/>
        <v>5208</v>
      </c>
      <c r="B7063" s="175"/>
      <c r="C7063" s="176"/>
      <c r="D7063" s="113"/>
      <c r="E7063" s="115"/>
      <c r="F7063" s="174"/>
      <c r="G7063" s="114" t="str">
        <f t="shared" si="2225"/>
        <v/>
      </c>
      <c r="H7063" s="115"/>
      <c r="I7063" s="115"/>
      <c r="J7063" s="115"/>
      <c r="K7063" s="115"/>
      <c r="L7063" s="133" t="str">
        <f t="shared" si="2226"/>
        <v/>
      </c>
      <c r="M7063" s="116" t="str">
        <f>IF(L7063="", "", L7063/Veriler!$X$1)</f>
        <v/>
      </c>
      <c r="N7063" s="116" t="str">
        <f>IF(F7063&lt;&gt;"", "İthal Girdi", IF(Veriler!T7063="", "", IF(Veriler!S7063="H", "%0,5 üzerindedir", IF(Veriler!T7063&gt;0.1, "%10 sınırı aşılmıştır.", "Uygun"))))</f>
        <v>%0,5 üzerindedir</v>
      </c>
      <c r="O7063" s="116" t="str">
        <f t="shared" si="2227"/>
        <v xml:space="preserve"> </v>
      </c>
      <c r="P7063" s="117"/>
      <c r="Q7063" s="118"/>
      <c r="R7063" s="119" t="str">
        <f t="shared" si="2228"/>
        <v/>
      </c>
      <c r="S7063" s="133">
        <f>IFERROR(IF(M7063&lt;=0.005,IF(F7063="",L7063,0),IF(F7063&lt;&gt;"",0,IF(P7063="",0,IF(P7063="H",0,IF(Q7063&lt;Veriler!$G$2,L7063*Veriler!$G$2,L7063*Q7063)))))," ")</f>
        <v>0</v>
      </c>
      <c r="T7063" s="133">
        <f>IF(Veriler!T7063&lt;=0.1, S7063, IF(AND(Veriler!T7063&gt;0.1, F7063="", P7063="E"), IF(Q7063&gt;Veriler!$G$2, Q7063*S7063, IF(Q7063&lt;Veriler!$G$2, Veriler!$G$2*S7063, Q7063*S7063)), 0))</f>
        <v>0</v>
      </c>
      <c r="U7063" s="133" t="str">
        <f t="shared" si="2229"/>
        <v xml:space="preserve"> </v>
      </c>
      <c r="V7063" s="134" t="str">
        <f>IFERROR(IF(O7063="%10 sınırı aşılmıştır.",L7063-T7063,IFERROR(IF(F7063="",IF(S7063=1,0,IF(L7063-S7063=0,"",L7063-S7063)),IF(Veriler!M7063="",L7063,IF(L7063*Veriler!M7063=0,"",L7063*Veriler!M7063))),L7063)),0)</f>
        <v/>
      </c>
      <c r="W7063" s="146"/>
      <c r="X7063" s="146"/>
      <c r="Y7063" s="146"/>
    </row>
    <row r="7064" spans="1:25" s="99" customFormat="1" ht="24" customHeight="1" x14ac:dyDescent="0.25">
      <c r="A7064" s="103"/>
      <c r="B7064" s="104"/>
      <c r="C7064" s="104"/>
      <c r="D7064" s="104"/>
      <c r="E7064" s="103"/>
      <c r="F7064" s="135"/>
      <c r="G7064" s="157"/>
      <c r="H7064" s="103"/>
      <c r="I7064" s="103"/>
      <c r="J7064" s="103"/>
      <c r="K7064" s="103"/>
      <c r="L7064" s="136">
        <f>SUM(L7035:L7048,L7050:L7063)</f>
        <v>0</v>
      </c>
      <c r="M7064" s="158"/>
      <c r="N7064" s="158"/>
      <c r="O7064" s="158"/>
      <c r="P7064" s="105"/>
      <c r="Q7064" s="106"/>
      <c r="R7064" s="159"/>
      <c r="S7064" s="160"/>
      <c r="T7064" s="160"/>
      <c r="U7064" s="160"/>
      <c r="V7064" s="160"/>
      <c r="W7064" s="146"/>
      <c r="X7064" s="146"/>
      <c r="Y7064" s="146"/>
    </row>
    <row r="7065" spans="1:25" s="99" customFormat="1" ht="31.5" customHeight="1" x14ac:dyDescent="0.25">
      <c r="A7065" s="103"/>
      <c r="B7065" s="104"/>
      <c r="C7065" s="104"/>
      <c r="D7065" s="104"/>
      <c r="E7065" s="103"/>
      <c r="F7065" s="135"/>
      <c r="G7065" s="157"/>
      <c r="H7065" s="103"/>
      <c r="I7065" s="103"/>
      <c r="J7065" s="103"/>
      <c r="K7065" s="103"/>
      <c r="L7065" s="161"/>
      <c r="M7065" s="158"/>
      <c r="N7065" s="158"/>
      <c r="O7065" s="158"/>
      <c r="P7065" s="105"/>
      <c r="Q7065" s="106"/>
      <c r="R7065" s="159"/>
      <c r="S7065" s="162" t="s">
        <v>57</v>
      </c>
      <c r="T7065" s="162" t="s">
        <v>57</v>
      </c>
      <c r="U7065" s="162" t="s">
        <v>57</v>
      </c>
      <c r="V7065" s="163" t="s">
        <v>58</v>
      </c>
      <c r="W7065" s="146"/>
      <c r="X7065" s="146"/>
      <c r="Y7065" s="146"/>
    </row>
    <row r="7066" spans="1:25" s="99" customFormat="1" ht="58.5" customHeight="1" x14ac:dyDescent="0.25">
      <c r="A7066" s="185" t="s">
        <v>59</v>
      </c>
      <c r="B7066" s="180"/>
      <c r="C7066" s="180"/>
      <c r="D7066" s="180"/>
      <c r="E7066" s="180"/>
      <c r="F7066" s="180"/>
      <c r="G7066" s="180"/>
      <c r="H7066" s="180"/>
      <c r="I7066" s="180"/>
      <c r="J7066" s="180"/>
      <c r="K7066" s="180"/>
      <c r="L7066" s="180"/>
      <c r="M7066" s="180"/>
      <c r="N7066" s="180"/>
      <c r="O7066" s="180"/>
      <c r="P7066" s="180"/>
      <c r="Q7066" s="180"/>
      <c r="R7066" s="176"/>
      <c r="S7066" s="137">
        <f>SUM(S7028,S7035:S7048,S7050:S7063)</f>
        <v>0</v>
      </c>
      <c r="T7066" s="137" t="str">
        <f>IF(SUM(T7035:T7048,T7050:T7063)=0," ",SUM(T7035:T7048,T7050:T7063))</f>
        <v xml:space="preserve"> </v>
      </c>
      <c r="U7066" s="137" t="str">
        <f>IF(SUM(U7035:U7048,U7050:U7063)=0," ",SUM(U7035:U7048,U7050:U7063))</f>
        <v xml:space="preserve"> </v>
      </c>
      <c r="V7066" s="137" t="str">
        <f>IF(SUM(V7035:V7048,V7050:V7063)=0," ",SUM(V7035:V7048,V7050:V7063))</f>
        <v xml:space="preserve"> </v>
      </c>
      <c r="W7066" s="146"/>
      <c r="X7066" s="164">
        <f>SUM(U7035:U7048,U7050:U7063)</f>
        <v>0</v>
      </c>
      <c r="Y7066" s="164">
        <f>SUM(V7035:V7048,V7050:V7063)</f>
        <v>0</v>
      </c>
    </row>
    <row r="7067" spans="1:25" x14ac:dyDescent="0.3">
      <c r="A7067" s="34"/>
      <c r="G7067" s="146"/>
      <c r="L7067" s="146"/>
      <c r="M7067" s="146"/>
      <c r="N7067" s="146"/>
      <c r="O7067" s="146"/>
      <c r="R7067" s="146"/>
      <c r="S7067" s="146"/>
      <c r="T7067" s="146"/>
      <c r="U7067" s="146"/>
      <c r="V7067" s="146"/>
      <c r="W7067" s="146"/>
      <c r="X7067" s="146"/>
      <c r="Y7067" s="146"/>
    </row>
    <row r="7068" spans="1:25" x14ac:dyDescent="0.3">
      <c r="A7068" s="186" t="s">
        <v>60</v>
      </c>
      <c r="B7068" s="187"/>
      <c r="C7068" s="187"/>
      <c r="D7068" s="187"/>
      <c r="E7068" s="187"/>
      <c r="F7068" s="187"/>
      <c r="G7068" s="187"/>
      <c r="H7068" s="187"/>
      <c r="I7068" s="187"/>
      <c r="J7068" s="187"/>
      <c r="K7068" s="187"/>
      <c r="L7068" s="187"/>
      <c r="M7068" s="187"/>
      <c r="N7068" s="187"/>
      <c r="O7068" s="187"/>
      <c r="P7068" s="187"/>
      <c r="Q7068" s="187"/>
      <c r="R7068" s="187"/>
      <c r="S7068" s="187"/>
      <c r="T7068" s="187"/>
      <c r="U7068" s="187"/>
      <c r="V7068" s="187"/>
      <c r="W7068" s="146"/>
      <c r="X7068" s="146"/>
      <c r="Y7068" s="146"/>
    </row>
    <row r="7069" spans="1:25" s="99" customFormat="1" ht="41.25" customHeight="1" x14ac:dyDescent="0.25">
      <c r="A7069" s="189" t="s">
        <v>38</v>
      </c>
      <c r="B7069" s="180"/>
      <c r="C7069" s="180"/>
      <c r="D7069" s="180"/>
      <c r="E7069" s="180"/>
      <c r="F7069" s="180"/>
      <c r="G7069" s="180"/>
      <c r="H7069" s="180"/>
      <c r="I7069" s="180"/>
      <c r="J7069" s="180"/>
      <c r="K7069" s="180"/>
      <c r="L7069" s="180"/>
      <c r="M7069" s="180"/>
      <c r="N7069" s="180"/>
      <c r="O7069" s="180"/>
      <c r="P7069" s="180"/>
      <c r="Q7069" s="180"/>
      <c r="R7069" s="180"/>
      <c r="S7069" s="180"/>
      <c r="T7069" s="180"/>
      <c r="U7069" s="180"/>
      <c r="V7069" s="176"/>
      <c r="W7069" s="146"/>
      <c r="X7069" s="146"/>
      <c r="Y7069" s="146"/>
    </row>
    <row r="7070" spans="1:25" s="100" customFormat="1" ht="35.25" customHeight="1" x14ac:dyDescent="0.25">
      <c r="A7070" s="179" t="s">
        <v>39</v>
      </c>
      <c r="B7070" s="180"/>
      <c r="C7070" s="180"/>
      <c r="D7070" s="180"/>
      <c r="E7070" s="180"/>
      <c r="F7070" s="180"/>
      <c r="G7070" s="180"/>
      <c r="H7070" s="180"/>
      <c r="I7070" s="180"/>
      <c r="J7070" s="180"/>
      <c r="K7070" s="180"/>
      <c r="L7070" s="180"/>
      <c r="M7070" s="180"/>
      <c r="N7070" s="180"/>
      <c r="O7070" s="180"/>
      <c r="P7070" s="180"/>
      <c r="Q7070" s="180"/>
      <c r="R7070" s="176"/>
      <c r="S7070" s="147"/>
      <c r="T7070" s="148"/>
      <c r="U7070" s="149" t="s">
        <v>40</v>
      </c>
      <c r="V7070" s="150">
        <f>V7032+1</f>
        <v>187</v>
      </c>
      <c r="W7070" s="146"/>
      <c r="X7070" s="146"/>
      <c r="Y7070" s="146"/>
    </row>
    <row r="7071" spans="1:25" s="99" customFormat="1" ht="81" customHeight="1" x14ac:dyDescent="0.25">
      <c r="A7071" s="110" t="s">
        <v>3</v>
      </c>
      <c r="B7071" s="188" t="s">
        <v>41</v>
      </c>
      <c r="C7071" s="176"/>
      <c r="D7071" s="111" t="s">
        <v>42</v>
      </c>
      <c r="E7071" s="110" t="s">
        <v>324</v>
      </c>
      <c r="F7071" s="111" t="s">
        <v>325</v>
      </c>
      <c r="G7071" s="151" t="s">
        <v>43</v>
      </c>
      <c r="H7071" s="110" t="s">
        <v>44</v>
      </c>
      <c r="I7071" s="110" t="s">
        <v>8</v>
      </c>
      <c r="J7071" s="110" t="s">
        <v>45</v>
      </c>
      <c r="K7071" s="110" t="s">
        <v>46</v>
      </c>
      <c r="L7071" s="152" t="s">
        <v>47</v>
      </c>
      <c r="M7071" s="153" t="s">
        <v>48</v>
      </c>
      <c r="N7071" s="154" t="s">
        <v>49</v>
      </c>
      <c r="O7071" s="154" t="s">
        <v>49</v>
      </c>
      <c r="P7071" s="112" t="s">
        <v>50</v>
      </c>
      <c r="Q7071" s="110" t="s">
        <v>51</v>
      </c>
      <c r="R7071" s="155" t="s">
        <v>52</v>
      </c>
      <c r="S7071" s="156" t="s">
        <v>53</v>
      </c>
      <c r="T7071" s="156" t="s">
        <v>54</v>
      </c>
      <c r="U7071" s="152" t="s">
        <v>54</v>
      </c>
      <c r="V7071" s="152" t="s">
        <v>55</v>
      </c>
      <c r="W7071" s="146"/>
      <c r="X7071" s="146"/>
      <c r="Y7071" s="146"/>
    </row>
    <row r="7072" spans="1:25" s="99" customFormat="1" ht="45" customHeight="1" x14ac:dyDescent="0.25">
      <c r="A7072" s="101"/>
      <c r="B7072" s="177" t="s">
        <v>56</v>
      </c>
      <c r="C7072" s="178"/>
      <c r="D7072" s="102"/>
      <c r="E7072" s="170"/>
      <c r="F7072" s="102"/>
      <c r="G7072" s="95"/>
      <c r="H7072" s="102"/>
      <c r="I7072" s="102"/>
      <c r="J7072" s="102"/>
      <c r="K7072" s="102"/>
      <c r="L7072" s="95"/>
      <c r="M7072" s="95"/>
      <c r="N7072" s="95"/>
      <c r="O7072" s="95"/>
      <c r="P7072" s="102"/>
      <c r="Q7072" s="102"/>
      <c r="R7072" s="190"/>
      <c r="S7072" s="184"/>
      <c r="T7072" s="95"/>
      <c r="U7072" s="95"/>
      <c r="V7072" s="95"/>
      <c r="W7072" s="146"/>
      <c r="X7072" s="146"/>
      <c r="Y7072" s="146"/>
    </row>
    <row r="7073" spans="1:25" s="99" customFormat="1" ht="54.75" customHeight="1" x14ac:dyDescent="0.25">
      <c r="A7073" s="96">
        <f>A7063+1</f>
        <v>5209</v>
      </c>
      <c r="B7073" s="181"/>
      <c r="C7073" s="182"/>
      <c r="D7073" s="113"/>
      <c r="E7073" s="115"/>
      <c r="F7073" s="174"/>
      <c r="G7073" s="114" t="str">
        <f t="shared" ref="G7073:G7086" si="2231">IF(AND(F7073&lt;&gt;"",V7073&lt;&gt;"",L7073&lt;&gt;0),V7073/L7073,"")</f>
        <v/>
      </c>
      <c r="H7073" s="115"/>
      <c r="I7073" s="115"/>
      <c r="J7073" s="115"/>
      <c r="K7073" s="115"/>
      <c r="L7073" s="133" t="str">
        <f t="shared" ref="L7073:L7086" si="2232">IF(AND(H7073&lt;&gt;0, J7073&lt;&gt;0, K7073&lt;&gt;0), H7073*J7073*K7073, "")</f>
        <v/>
      </c>
      <c r="M7073" s="116" t="str">
        <f>IF(L7073="", "", L7073/Veriler!$X$1)</f>
        <v/>
      </c>
      <c r="N7073" s="116" t="str">
        <f>IF(F7073&lt;&gt;"", "İthal Girdi", IF(Veriler!T7073="", "", IF(Veriler!S7073="H", "%0,5 üzerindedir", IF(Veriler!T7073&gt;0.1, "%10 sınırı aşılmıştır.", "Uygun"))))</f>
        <v>%0,5 üzerindedir</v>
      </c>
      <c r="O7073" s="116" t="str">
        <f t="shared" ref="O7073:O7086" si="2233">IF(M7073=""," ",N7073)</f>
        <v xml:space="preserve"> </v>
      </c>
      <c r="P7073" s="117"/>
      <c r="Q7073" s="118"/>
      <c r="R7073" s="119" t="str">
        <f t="shared" ref="R7073:R7086" si="2234">IFERROR(IF(AND(T7073&lt;&gt;"",L7073&lt;&gt;"",L7073&lt;&gt;0,T7073&lt;&gt;0),T7073/L7073,"")," ")</f>
        <v/>
      </c>
      <c r="S7073" s="133">
        <f>IFERROR(IF(M7073&lt;=0.005,IF(F7073="",L7073,0),IF(F7073&lt;&gt;"",0,IF(P7073="",0,IF(P7073="H",0,IF(Q7073&lt;Veriler!$G$2,L7073*Veriler!$G$2,L7073*Q7073)))))," ")</f>
        <v>0</v>
      </c>
      <c r="T7073" s="133">
        <f>IF(Veriler!T7073&lt;=0.1, S7073, IF(AND(Veriler!T7073&gt;0.1, F7073="", P7073="E"), IF(Q7073&gt;Veriler!$G$2, Q7073*S7073, IF(Q7073&lt;Veriler!$G$2, Veriler!$G$2*S7073, Q7073*S7073)), 0))</f>
        <v>0</v>
      </c>
      <c r="U7073" s="133" t="str">
        <f t="shared" ref="U7073:U7086" si="2235">IF(T7073=0," ",T7073)</f>
        <v xml:space="preserve"> </v>
      </c>
      <c r="V7073" s="134" t="str">
        <f>IFERROR(IF(O7073="%10 sınırı aşılmıştır.",L7073-T7073,IFERROR(IF(F7073="",IF(S7073=1,0,IF(L7073-S7073=0,"",L7073-S7073)),IF(Veriler!M7073="",L7073,IF(L7073*Veriler!M7073=0,"",L7073*Veriler!M7073))),L7073)),0)</f>
        <v/>
      </c>
      <c r="W7073" s="146"/>
      <c r="X7073" s="146"/>
      <c r="Y7073" s="146"/>
    </row>
    <row r="7074" spans="1:25" s="99" customFormat="1" ht="54.75" customHeight="1" x14ac:dyDescent="0.25">
      <c r="A7074" s="96">
        <f t="shared" ref="A7074:A7086" si="2236">A7073+1</f>
        <v>5210</v>
      </c>
      <c r="B7074" s="175"/>
      <c r="C7074" s="176"/>
      <c r="D7074" s="113"/>
      <c r="E7074" s="115"/>
      <c r="F7074" s="174"/>
      <c r="G7074" s="114" t="str">
        <f t="shared" si="2231"/>
        <v/>
      </c>
      <c r="H7074" s="115"/>
      <c r="I7074" s="115"/>
      <c r="J7074" s="115"/>
      <c r="K7074" s="115"/>
      <c r="L7074" s="133" t="str">
        <f t="shared" si="2232"/>
        <v/>
      </c>
      <c r="M7074" s="116" t="str">
        <f>IF(L7074="", "", L7074/Veriler!$X$1)</f>
        <v/>
      </c>
      <c r="N7074" s="116" t="str">
        <f>IF(F7074&lt;&gt;"", "İthal Girdi", IF(Veriler!T7074="", "", IF(Veriler!S7074="H", "%0,5 üzerindedir", IF(Veriler!T7074&gt;0.1, "%10 sınırı aşılmıştır.", "Uygun"))))</f>
        <v>%0,5 üzerindedir</v>
      </c>
      <c r="O7074" s="116" t="str">
        <f t="shared" si="2233"/>
        <v xml:space="preserve"> </v>
      </c>
      <c r="P7074" s="117"/>
      <c r="Q7074" s="118"/>
      <c r="R7074" s="119" t="str">
        <f t="shared" si="2234"/>
        <v/>
      </c>
      <c r="S7074" s="133">
        <f>IFERROR(IF(M7074&lt;=0.005,IF(F7074="",L7074,0),IF(F7074&lt;&gt;"",0,IF(P7074="",0,IF(P7074="H",0,IF(Q7074&lt;Veriler!$G$2,L7074*Veriler!$G$2,L7074*Q7074)))))," ")</f>
        <v>0</v>
      </c>
      <c r="T7074" s="133">
        <f>IF(Veriler!T7074&lt;=0.1, S7074, IF(AND(Veriler!T7074&gt;0.1, F7074="", P7074="E"), IF(Q7074&gt;Veriler!$G$2, Q7074*S7074, IF(Q7074&lt;Veriler!$G$2, Veriler!$G$2*S7074, Q7074*S7074)), 0))</f>
        <v>0</v>
      </c>
      <c r="U7074" s="133" t="str">
        <f t="shared" si="2235"/>
        <v xml:space="preserve"> </v>
      </c>
      <c r="V7074" s="134" t="str">
        <f>IFERROR(IF(O7074="%10 sınırı aşılmıştır.",L7074-T7074,IFERROR(IF(F7074="",IF(S7074=1,0,IF(L7074-S7074=0,"",L7074-S7074)),IF(Veriler!M7074="",L7074,IF(L7074*Veriler!M7074=0,"",L7074*Veriler!M7074))),L7074)),0)</f>
        <v/>
      </c>
      <c r="W7074" s="146"/>
      <c r="X7074" s="146"/>
      <c r="Y7074" s="146"/>
    </row>
    <row r="7075" spans="1:25" s="99" customFormat="1" ht="54.75" customHeight="1" x14ac:dyDescent="0.25">
      <c r="A7075" s="96">
        <f t="shared" si="2236"/>
        <v>5211</v>
      </c>
      <c r="B7075" s="175"/>
      <c r="C7075" s="176"/>
      <c r="D7075" s="113"/>
      <c r="E7075" s="115"/>
      <c r="F7075" s="174"/>
      <c r="G7075" s="114" t="str">
        <f t="shared" si="2231"/>
        <v/>
      </c>
      <c r="H7075" s="115"/>
      <c r="I7075" s="115"/>
      <c r="J7075" s="115"/>
      <c r="K7075" s="115"/>
      <c r="L7075" s="133" t="str">
        <f t="shared" si="2232"/>
        <v/>
      </c>
      <c r="M7075" s="116" t="str">
        <f>IF(L7075="", "", L7075/Veriler!$X$1)</f>
        <v/>
      </c>
      <c r="N7075" s="116" t="str">
        <f>IF(F7075&lt;&gt;"", "İthal Girdi", IF(Veriler!T7075="", "", IF(Veriler!S7075="H", "%0,5 üzerindedir", IF(Veriler!T7075&gt;0.1, "%10 sınırı aşılmıştır.", "Uygun"))))</f>
        <v>%0,5 üzerindedir</v>
      </c>
      <c r="O7075" s="116" t="str">
        <f t="shared" si="2233"/>
        <v xml:space="preserve"> </v>
      </c>
      <c r="P7075" s="117"/>
      <c r="Q7075" s="118"/>
      <c r="R7075" s="119" t="str">
        <f t="shared" si="2234"/>
        <v/>
      </c>
      <c r="S7075" s="133">
        <f>IFERROR(IF(M7075&lt;=0.005,IF(F7075="",L7075,0),IF(F7075&lt;&gt;"",0,IF(P7075="",0,IF(P7075="H",0,IF(Q7075&lt;Veriler!$G$2,L7075*Veriler!$G$2,L7075*Q7075)))))," ")</f>
        <v>0</v>
      </c>
      <c r="T7075" s="133">
        <f>IF(Veriler!T7075&lt;=0.1, S7075, IF(AND(Veriler!T7075&gt;0.1, F7075="", P7075="E"), IF(Q7075&gt;Veriler!$G$2, Q7075*S7075, IF(Q7075&lt;Veriler!$G$2, Veriler!$G$2*S7075, Q7075*S7075)), 0))</f>
        <v>0</v>
      </c>
      <c r="U7075" s="133" t="str">
        <f t="shared" si="2235"/>
        <v xml:space="preserve"> </v>
      </c>
      <c r="V7075" s="134" t="str">
        <f>IFERROR(IF(O7075="%10 sınırı aşılmıştır.",L7075-T7075,IFERROR(IF(F7075="",IF(S7075=1,0,IF(L7075-S7075=0,"",L7075-S7075)),IF(Veriler!M7075="",L7075,IF(L7075*Veriler!M7075=0,"",L7075*Veriler!M7075))),L7075)),0)</f>
        <v/>
      </c>
      <c r="W7075" s="146"/>
      <c r="X7075" s="146"/>
      <c r="Y7075" s="146"/>
    </row>
    <row r="7076" spans="1:25" s="99" customFormat="1" ht="54.75" customHeight="1" x14ac:dyDescent="0.25">
      <c r="A7076" s="96">
        <f t="shared" si="2236"/>
        <v>5212</v>
      </c>
      <c r="B7076" s="175"/>
      <c r="C7076" s="176"/>
      <c r="D7076" s="113"/>
      <c r="E7076" s="115"/>
      <c r="F7076" s="174"/>
      <c r="G7076" s="114" t="str">
        <f t="shared" si="2231"/>
        <v/>
      </c>
      <c r="H7076" s="115"/>
      <c r="I7076" s="115"/>
      <c r="J7076" s="115"/>
      <c r="K7076" s="115"/>
      <c r="L7076" s="133" t="str">
        <f t="shared" si="2232"/>
        <v/>
      </c>
      <c r="M7076" s="116" t="str">
        <f>IF(L7076="", "", L7076/Veriler!$X$1)</f>
        <v/>
      </c>
      <c r="N7076" s="116" t="str">
        <f>IF(F7076&lt;&gt;"", "İthal Girdi", IF(Veriler!T7076="", "", IF(Veriler!S7076="H", "%0,5 üzerindedir", IF(Veriler!T7076&gt;0.1, "%10 sınırı aşılmıştır.", "Uygun"))))</f>
        <v>%0,5 üzerindedir</v>
      </c>
      <c r="O7076" s="116" t="str">
        <f t="shared" si="2233"/>
        <v xml:space="preserve"> </v>
      </c>
      <c r="P7076" s="117"/>
      <c r="Q7076" s="118"/>
      <c r="R7076" s="119" t="str">
        <f t="shared" si="2234"/>
        <v/>
      </c>
      <c r="S7076" s="133">
        <f>IFERROR(IF(M7076&lt;=0.005,IF(F7076="",L7076,0),IF(F7076&lt;&gt;"",0,IF(P7076="",0,IF(P7076="H",0,IF(Q7076&lt;Veriler!$G$2,L7076*Veriler!$G$2,L7076*Q7076)))))," ")</f>
        <v>0</v>
      </c>
      <c r="T7076" s="133">
        <f>IF(Veriler!T7076&lt;=0.1, S7076, IF(AND(Veriler!T7076&gt;0.1, F7076="", P7076="E"), IF(Q7076&gt;Veriler!$G$2, Q7076*S7076, IF(Q7076&lt;Veriler!$G$2, Veriler!$G$2*S7076, Q7076*S7076)), 0))</f>
        <v>0</v>
      </c>
      <c r="U7076" s="133" t="str">
        <f t="shared" si="2235"/>
        <v xml:space="preserve"> </v>
      </c>
      <c r="V7076" s="134" t="str">
        <f>IFERROR(IF(O7076="%10 sınırı aşılmıştır.",L7076-T7076,IFERROR(IF(F7076="",IF(S7076=1,0,IF(L7076-S7076=0,"",L7076-S7076)),IF(Veriler!M7076="",L7076,IF(L7076*Veriler!M7076=0,"",L7076*Veriler!M7076))),L7076)),0)</f>
        <v/>
      </c>
      <c r="W7076" s="146"/>
      <c r="X7076" s="146"/>
      <c r="Y7076" s="146"/>
    </row>
    <row r="7077" spans="1:25" s="99" customFormat="1" ht="54.75" customHeight="1" x14ac:dyDescent="0.25">
      <c r="A7077" s="96">
        <f t="shared" si="2236"/>
        <v>5213</v>
      </c>
      <c r="B7077" s="175"/>
      <c r="C7077" s="176"/>
      <c r="D7077" s="113"/>
      <c r="E7077" s="115"/>
      <c r="F7077" s="174"/>
      <c r="G7077" s="114" t="str">
        <f t="shared" si="2231"/>
        <v/>
      </c>
      <c r="H7077" s="115"/>
      <c r="I7077" s="115"/>
      <c r="J7077" s="115"/>
      <c r="K7077" s="115"/>
      <c r="L7077" s="133" t="str">
        <f t="shared" si="2232"/>
        <v/>
      </c>
      <c r="M7077" s="116" t="str">
        <f>IF(L7077="", "", L7077/Veriler!$X$1)</f>
        <v/>
      </c>
      <c r="N7077" s="116" t="str">
        <f>IF(F7077&lt;&gt;"", "İthal Girdi", IF(Veriler!T7077="", "", IF(Veriler!S7077="H", "%0,5 üzerindedir", IF(Veriler!T7077&gt;0.1, "%10 sınırı aşılmıştır.", "Uygun"))))</f>
        <v>%0,5 üzerindedir</v>
      </c>
      <c r="O7077" s="116" t="str">
        <f t="shared" si="2233"/>
        <v xml:space="preserve"> </v>
      </c>
      <c r="P7077" s="117"/>
      <c r="Q7077" s="118"/>
      <c r="R7077" s="119" t="str">
        <f t="shared" si="2234"/>
        <v/>
      </c>
      <c r="S7077" s="133">
        <f>IFERROR(IF(M7077&lt;=0.005,IF(F7077="",L7077,0),IF(F7077&lt;&gt;"",0,IF(P7077="",0,IF(P7077="H",0,IF(Q7077&lt;Veriler!$G$2,L7077*Veriler!$G$2,L7077*Q7077)))))," ")</f>
        <v>0</v>
      </c>
      <c r="T7077" s="133">
        <f>IF(Veriler!T7077&lt;=0.1, S7077, IF(AND(Veriler!T7077&gt;0.1, F7077="", P7077="E"), IF(Q7077&gt;Veriler!$G$2, Q7077*S7077, IF(Q7077&lt;Veriler!$G$2, Veriler!$G$2*S7077, Q7077*S7077)), 0))</f>
        <v>0</v>
      </c>
      <c r="U7077" s="133" t="str">
        <f t="shared" si="2235"/>
        <v xml:space="preserve"> </v>
      </c>
      <c r="V7077" s="134" t="str">
        <f>IFERROR(IF(O7077="%10 sınırı aşılmıştır.",L7077-T7077,IFERROR(IF(F7077="",IF(S7077=1,0,IF(L7077-S7077=0,"",L7077-S7077)),IF(Veriler!M7077="",L7077,IF(L7077*Veriler!M7077=0,"",L7077*Veriler!M7077))),L7077)),0)</f>
        <v/>
      </c>
      <c r="W7077" s="146"/>
      <c r="X7077" s="146"/>
      <c r="Y7077" s="146"/>
    </row>
    <row r="7078" spans="1:25" s="99" customFormat="1" ht="54.75" customHeight="1" x14ac:dyDescent="0.25">
      <c r="A7078" s="96">
        <f t="shared" si="2236"/>
        <v>5214</v>
      </c>
      <c r="B7078" s="175"/>
      <c r="C7078" s="176"/>
      <c r="D7078" s="113"/>
      <c r="E7078" s="115"/>
      <c r="F7078" s="174"/>
      <c r="G7078" s="114" t="str">
        <f t="shared" si="2231"/>
        <v/>
      </c>
      <c r="H7078" s="115"/>
      <c r="I7078" s="115"/>
      <c r="J7078" s="115"/>
      <c r="K7078" s="115"/>
      <c r="L7078" s="133" t="str">
        <f t="shared" si="2232"/>
        <v/>
      </c>
      <c r="M7078" s="116" t="str">
        <f>IF(L7078="", "", L7078/Veriler!$X$1)</f>
        <v/>
      </c>
      <c r="N7078" s="116" t="str">
        <f>IF(F7078&lt;&gt;"", "İthal Girdi", IF(Veriler!T7078="", "", IF(Veriler!S7078="H", "%0,5 üzerindedir", IF(Veriler!T7078&gt;0.1, "%10 sınırı aşılmıştır.", "Uygun"))))</f>
        <v>%0,5 üzerindedir</v>
      </c>
      <c r="O7078" s="116" t="str">
        <f t="shared" si="2233"/>
        <v xml:space="preserve"> </v>
      </c>
      <c r="P7078" s="117"/>
      <c r="Q7078" s="118"/>
      <c r="R7078" s="119" t="str">
        <f t="shared" si="2234"/>
        <v/>
      </c>
      <c r="S7078" s="133">
        <f>IFERROR(IF(M7078&lt;=0.005,IF(F7078="",L7078,0),IF(F7078&lt;&gt;"",0,IF(P7078="",0,IF(P7078="H",0,IF(Q7078&lt;Veriler!$G$2,L7078*Veriler!$G$2,L7078*Q7078)))))," ")</f>
        <v>0</v>
      </c>
      <c r="T7078" s="133">
        <f>IF(Veriler!T7078&lt;=0.1, S7078, IF(AND(Veriler!T7078&gt;0.1, F7078="", P7078="E"), IF(Q7078&gt;Veriler!$G$2, Q7078*S7078, IF(Q7078&lt;Veriler!$G$2, Veriler!$G$2*S7078, Q7078*S7078)), 0))</f>
        <v>0</v>
      </c>
      <c r="U7078" s="133" t="str">
        <f t="shared" si="2235"/>
        <v xml:space="preserve"> </v>
      </c>
      <c r="V7078" s="134" t="str">
        <f>IFERROR(IF(O7078="%10 sınırı aşılmıştır.",L7078-T7078,IFERROR(IF(F7078="",IF(S7078=1,0,IF(L7078-S7078=0,"",L7078-S7078)),IF(Veriler!M7078="",L7078,IF(L7078*Veriler!M7078=0,"",L7078*Veriler!M7078))),L7078)),0)</f>
        <v/>
      </c>
      <c r="W7078" s="146"/>
      <c r="X7078" s="146"/>
      <c r="Y7078" s="146"/>
    </row>
    <row r="7079" spans="1:25" s="99" customFormat="1" ht="54.75" customHeight="1" x14ac:dyDescent="0.25">
      <c r="A7079" s="96">
        <f t="shared" si="2236"/>
        <v>5215</v>
      </c>
      <c r="B7079" s="175"/>
      <c r="C7079" s="176"/>
      <c r="D7079" s="113"/>
      <c r="E7079" s="115"/>
      <c r="F7079" s="174"/>
      <c r="G7079" s="114" t="str">
        <f t="shared" si="2231"/>
        <v/>
      </c>
      <c r="H7079" s="115"/>
      <c r="I7079" s="115"/>
      <c r="J7079" s="115"/>
      <c r="K7079" s="115"/>
      <c r="L7079" s="133" t="str">
        <f t="shared" si="2232"/>
        <v/>
      </c>
      <c r="M7079" s="116" t="str">
        <f>IF(L7079="", "", L7079/Veriler!$X$1)</f>
        <v/>
      </c>
      <c r="N7079" s="116" t="str">
        <f>IF(F7079&lt;&gt;"", "İthal Girdi", IF(Veriler!T7079="", "", IF(Veriler!S7079="H", "%0,5 üzerindedir", IF(Veriler!T7079&gt;0.1, "%10 sınırı aşılmıştır.", "Uygun"))))</f>
        <v>%0,5 üzerindedir</v>
      </c>
      <c r="O7079" s="116" t="str">
        <f t="shared" si="2233"/>
        <v xml:space="preserve"> </v>
      </c>
      <c r="P7079" s="117"/>
      <c r="Q7079" s="118"/>
      <c r="R7079" s="119" t="str">
        <f t="shared" si="2234"/>
        <v/>
      </c>
      <c r="S7079" s="133">
        <f>IFERROR(IF(M7079&lt;=0.005,IF(F7079="",L7079,0),IF(F7079&lt;&gt;"",0,IF(P7079="",0,IF(P7079="H",0,IF(Q7079&lt;Veriler!$G$2,L7079*Veriler!$G$2,L7079*Q7079)))))," ")</f>
        <v>0</v>
      </c>
      <c r="T7079" s="133">
        <f>IF(Veriler!T7079&lt;=0.1, S7079, IF(AND(Veriler!T7079&gt;0.1, F7079="", P7079="E"), IF(Q7079&gt;Veriler!$G$2, Q7079*S7079, IF(Q7079&lt;Veriler!$G$2, Veriler!$G$2*S7079, Q7079*S7079)), 0))</f>
        <v>0</v>
      </c>
      <c r="U7079" s="133" t="str">
        <f t="shared" si="2235"/>
        <v xml:space="preserve"> </v>
      </c>
      <c r="V7079" s="134" t="str">
        <f>IFERROR(IF(O7079="%10 sınırı aşılmıştır.",L7079-T7079,IFERROR(IF(F7079="",IF(S7079=1,0,IF(L7079-S7079=0,"",L7079-S7079)),IF(Veriler!M7079="",L7079,IF(L7079*Veriler!M7079=0,"",L7079*Veriler!M7079))),L7079)),0)</f>
        <v/>
      </c>
      <c r="W7079" s="146"/>
      <c r="X7079" s="146"/>
      <c r="Y7079" s="146"/>
    </row>
    <row r="7080" spans="1:25" s="99" customFormat="1" ht="54.75" customHeight="1" x14ac:dyDescent="0.25">
      <c r="A7080" s="96">
        <f t="shared" si="2236"/>
        <v>5216</v>
      </c>
      <c r="B7080" s="175"/>
      <c r="C7080" s="176"/>
      <c r="D7080" s="113"/>
      <c r="E7080" s="115"/>
      <c r="F7080" s="174"/>
      <c r="G7080" s="114" t="str">
        <f t="shared" si="2231"/>
        <v/>
      </c>
      <c r="H7080" s="115"/>
      <c r="I7080" s="115"/>
      <c r="J7080" s="115"/>
      <c r="K7080" s="115"/>
      <c r="L7080" s="133" t="str">
        <f t="shared" si="2232"/>
        <v/>
      </c>
      <c r="M7080" s="116" t="str">
        <f>IF(L7080="", "", L7080/Veriler!$X$1)</f>
        <v/>
      </c>
      <c r="N7080" s="116" t="str">
        <f>IF(F7080&lt;&gt;"", "İthal Girdi", IF(Veriler!T7080="", "", IF(Veriler!S7080="H", "%0,5 üzerindedir", IF(Veriler!T7080&gt;0.1, "%10 sınırı aşılmıştır.", "Uygun"))))</f>
        <v>%0,5 üzerindedir</v>
      </c>
      <c r="O7080" s="116" t="str">
        <f t="shared" si="2233"/>
        <v xml:space="preserve"> </v>
      </c>
      <c r="P7080" s="117"/>
      <c r="Q7080" s="118"/>
      <c r="R7080" s="119" t="str">
        <f t="shared" si="2234"/>
        <v/>
      </c>
      <c r="S7080" s="133">
        <f>IFERROR(IF(M7080&lt;=0.005,IF(F7080="",L7080,0),IF(F7080&lt;&gt;"",0,IF(P7080="",0,IF(P7080="H",0,IF(Q7080&lt;Veriler!$G$2,L7080*Veriler!$G$2,L7080*Q7080)))))," ")</f>
        <v>0</v>
      </c>
      <c r="T7080" s="133">
        <f>IF(Veriler!T7080&lt;=0.1, S7080, IF(AND(Veriler!T7080&gt;0.1, F7080="", P7080="E"), IF(Q7080&gt;Veriler!$G$2, Q7080*S7080, IF(Q7080&lt;Veriler!$G$2, Veriler!$G$2*S7080, Q7080*S7080)), 0))</f>
        <v>0</v>
      </c>
      <c r="U7080" s="133" t="str">
        <f t="shared" si="2235"/>
        <v xml:space="preserve"> </v>
      </c>
      <c r="V7080" s="134" t="str">
        <f>IFERROR(IF(O7080="%10 sınırı aşılmıştır.",L7080-T7080,IFERROR(IF(F7080="",IF(S7080=1,0,IF(L7080-S7080=0,"",L7080-S7080)),IF(Veriler!M7080="",L7080,IF(L7080*Veriler!M7080=0,"",L7080*Veriler!M7080))),L7080)),0)</f>
        <v/>
      </c>
      <c r="W7080" s="146"/>
      <c r="X7080" s="146"/>
      <c r="Y7080" s="146"/>
    </row>
    <row r="7081" spans="1:25" s="99" customFormat="1" ht="54.75" customHeight="1" x14ac:dyDescent="0.25">
      <c r="A7081" s="96">
        <f t="shared" si="2236"/>
        <v>5217</v>
      </c>
      <c r="B7081" s="175"/>
      <c r="C7081" s="176"/>
      <c r="D7081" s="113"/>
      <c r="E7081" s="115"/>
      <c r="F7081" s="174"/>
      <c r="G7081" s="114" t="str">
        <f t="shared" si="2231"/>
        <v/>
      </c>
      <c r="H7081" s="115"/>
      <c r="I7081" s="115"/>
      <c r="J7081" s="115"/>
      <c r="K7081" s="115"/>
      <c r="L7081" s="133" t="str">
        <f t="shared" si="2232"/>
        <v/>
      </c>
      <c r="M7081" s="116" t="str">
        <f>IF(L7081="", "", L7081/Veriler!$X$1)</f>
        <v/>
      </c>
      <c r="N7081" s="116" t="str">
        <f>IF(F7081&lt;&gt;"", "İthal Girdi", IF(Veriler!T7081="", "", IF(Veriler!S7081="H", "%0,5 üzerindedir", IF(Veriler!T7081&gt;0.1, "%10 sınırı aşılmıştır.", "Uygun"))))</f>
        <v>%0,5 üzerindedir</v>
      </c>
      <c r="O7081" s="116" t="str">
        <f t="shared" si="2233"/>
        <v xml:space="preserve"> </v>
      </c>
      <c r="P7081" s="117"/>
      <c r="Q7081" s="118"/>
      <c r="R7081" s="119" t="str">
        <f t="shared" si="2234"/>
        <v/>
      </c>
      <c r="S7081" s="133">
        <f>IFERROR(IF(M7081&lt;=0.005,IF(F7081="",L7081,0),IF(F7081&lt;&gt;"",0,IF(P7081="",0,IF(P7081="H",0,IF(Q7081&lt;Veriler!$G$2,L7081*Veriler!$G$2,L7081*Q7081)))))," ")</f>
        <v>0</v>
      </c>
      <c r="T7081" s="133">
        <f>IF(Veriler!T7081&lt;=0.1, S7081, IF(AND(Veriler!T7081&gt;0.1, F7081="", P7081="E"), IF(Q7081&gt;Veriler!$G$2, Q7081*S7081, IF(Q7081&lt;Veriler!$G$2, Veriler!$G$2*S7081, Q7081*S7081)), 0))</f>
        <v>0</v>
      </c>
      <c r="U7081" s="133" t="str">
        <f t="shared" si="2235"/>
        <v xml:space="preserve"> </v>
      </c>
      <c r="V7081" s="134" t="str">
        <f>IFERROR(IF(O7081="%10 sınırı aşılmıştır.",L7081-T7081,IFERROR(IF(F7081="",IF(S7081=1,0,IF(L7081-S7081=0,"",L7081-S7081)),IF(Veriler!M7081="",L7081,IF(L7081*Veriler!M7081=0,"",L7081*Veriler!M7081))),L7081)),0)</f>
        <v/>
      </c>
      <c r="W7081" s="146"/>
      <c r="X7081" s="146"/>
      <c r="Y7081" s="146"/>
    </row>
    <row r="7082" spans="1:25" s="99" customFormat="1" ht="54.75" customHeight="1" x14ac:dyDescent="0.25">
      <c r="A7082" s="96">
        <f t="shared" si="2236"/>
        <v>5218</v>
      </c>
      <c r="B7082" s="175"/>
      <c r="C7082" s="176"/>
      <c r="D7082" s="113"/>
      <c r="E7082" s="115"/>
      <c r="F7082" s="174"/>
      <c r="G7082" s="114" t="str">
        <f t="shared" si="2231"/>
        <v/>
      </c>
      <c r="H7082" s="115"/>
      <c r="I7082" s="115"/>
      <c r="J7082" s="115"/>
      <c r="K7082" s="115"/>
      <c r="L7082" s="133" t="str">
        <f t="shared" si="2232"/>
        <v/>
      </c>
      <c r="M7082" s="116" t="str">
        <f>IF(L7082="", "", L7082/Veriler!$X$1)</f>
        <v/>
      </c>
      <c r="N7082" s="116" t="str">
        <f>IF(F7082&lt;&gt;"", "İthal Girdi", IF(Veriler!T7082="", "", IF(Veriler!S7082="H", "%0,5 üzerindedir", IF(Veriler!T7082&gt;0.1, "%10 sınırı aşılmıştır.", "Uygun"))))</f>
        <v>%0,5 üzerindedir</v>
      </c>
      <c r="O7082" s="116" t="str">
        <f t="shared" si="2233"/>
        <v xml:space="preserve"> </v>
      </c>
      <c r="P7082" s="117"/>
      <c r="Q7082" s="118"/>
      <c r="R7082" s="119" t="str">
        <f t="shared" si="2234"/>
        <v/>
      </c>
      <c r="S7082" s="133">
        <f>IFERROR(IF(M7082&lt;=0.005,IF(F7082="",L7082,0),IF(F7082&lt;&gt;"",0,IF(P7082="",0,IF(P7082="H",0,IF(Q7082&lt;Veriler!$G$2,L7082*Veriler!$G$2,L7082*Q7082)))))," ")</f>
        <v>0</v>
      </c>
      <c r="T7082" s="133">
        <f>IF(Veriler!T7082&lt;=0.1, S7082, IF(AND(Veriler!T7082&gt;0.1, F7082="", P7082="E"), IF(Q7082&gt;Veriler!$G$2, Q7082*S7082, IF(Q7082&lt;Veriler!$G$2, Veriler!$G$2*S7082, Q7082*S7082)), 0))</f>
        <v>0</v>
      </c>
      <c r="U7082" s="133" t="str">
        <f t="shared" si="2235"/>
        <v xml:space="preserve"> </v>
      </c>
      <c r="V7082" s="134" t="str">
        <f>IFERROR(IF(O7082="%10 sınırı aşılmıştır.",L7082-T7082,IFERROR(IF(F7082="",IF(S7082=1,0,IF(L7082-S7082=0,"",L7082-S7082)),IF(Veriler!M7082="",L7082,IF(L7082*Veriler!M7082=0,"",L7082*Veriler!M7082))),L7082)),0)</f>
        <v/>
      </c>
      <c r="W7082" s="146"/>
      <c r="X7082" s="146"/>
      <c r="Y7082" s="146"/>
    </row>
    <row r="7083" spans="1:25" s="99" customFormat="1" ht="54.75" customHeight="1" x14ac:dyDescent="0.25">
      <c r="A7083" s="96">
        <f t="shared" si="2236"/>
        <v>5219</v>
      </c>
      <c r="B7083" s="175"/>
      <c r="C7083" s="176"/>
      <c r="D7083" s="113"/>
      <c r="E7083" s="115"/>
      <c r="F7083" s="174"/>
      <c r="G7083" s="114" t="str">
        <f t="shared" si="2231"/>
        <v/>
      </c>
      <c r="H7083" s="115"/>
      <c r="I7083" s="115"/>
      <c r="J7083" s="115"/>
      <c r="K7083" s="115"/>
      <c r="L7083" s="133" t="str">
        <f t="shared" si="2232"/>
        <v/>
      </c>
      <c r="M7083" s="116" t="str">
        <f>IF(L7083="", "", L7083/Veriler!$X$1)</f>
        <v/>
      </c>
      <c r="N7083" s="116" t="str">
        <f>IF(F7083&lt;&gt;"", "İthal Girdi", IF(Veriler!T7083="", "", IF(Veriler!S7083="H", "%0,5 üzerindedir", IF(Veriler!T7083&gt;0.1, "%10 sınırı aşılmıştır.", "Uygun"))))</f>
        <v>%0,5 üzerindedir</v>
      </c>
      <c r="O7083" s="116" t="str">
        <f t="shared" si="2233"/>
        <v xml:space="preserve"> </v>
      </c>
      <c r="P7083" s="117"/>
      <c r="Q7083" s="118"/>
      <c r="R7083" s="119" t="str">
        <f t="shared" si="2234"/>
        <v/>
      </c>
      <c r="S7083" s="133">
        <f>IFERROR(IF(M7083&lt;=0.005,IF(F7083="",L7083,0),IF(F7083&lt;&gt;"",0,IF(P7083="",0,IF(P7083="H",0,IF(Q7083&lt;Veriler!$G$2,L7083*Veriler!$G$2,L7083*Q7083)))))," ")</f>
        <v>0</v>
      </c>
      <c r="T7083" s="133">
        <f>IF(Veriler!T7083&lt;=0.1, S7083, IF(AND(Veriler!T7083&gt;0.1, F7083="", P7083="E"), IF(Q7083&gt;Veriler!$G$2, Q7083*S7083, IF(Q7083&lt;Veriler!$G$2, Veriler!$G$2*S7083, Q7083*S7083)), 0))</f>
        <v>0</v>
      </c>
      <c r="U7083" s="133" t="str">
        <f t="shared" si="2235"/>
        <v xml:space="preserve"> </v>
      </c>
      <c r="V7083" s="134" t="str">
        <f>IFERROR(IF(O7083="%10 sınırı aşılmıştır.",L7083-T7083,IFERROR(IF(F7083="",IF(S7083=1,0,IF(L7083-S7083=0,"",L7083-S7083)),IF(Veriler!M7083="",L7083,IF(L7083*Veriler!M7083=0,"",L7083*Veriler!M7083))),L7083)),0)</f>
        <v/>
      </c>
      <c r="W7083" s="146"/>
      <c r="X7083" s="146"/>
      <c r="Y7083" s="146"/>
    </row>
    <row r="7084" spans="1:25" s="99" customFormat="1" ht="54.75" customHeight="1" x14ac:dyDescent="0.25">
      <c r="A7084" s="96">
        <f t="shared" si="2236"/>
        <v>5220</v>
      </c>
      <c r="B7084" s="175"/>
      <c r="C7084" s="176"/>
      <c r="D7084" s="113"/>
      <c r="E7084" s="115"/>
      <c r="F7084" s="174"/>
      <c r="G7084" s="114" t="str">
        <f t="shared" si="2231"/>
        <v/>
      </c>
      <c r="H7084" s="115"/>
      <c r="I7084" s="115"/>
      <c r="J7084" s="115"/>
      <c r="K7084" s="115"/>
      <c r="L7084" s="133" t="str">
        <f t="shared" si="2232"/>
        <v/>
      </c>
      <c r="M7084" s="116" t="str">
        <f>IF(L7084="", "", L7084/Veriler!$X$1)</f>
        <v/>
      </c>
      <c r="N7084" s="116" t="str">
        <f>IF(F7084&lt;&gt;"", "İthal Girdi", IF(Veriler!T7084="", "", IF(Veriler!S7084="H", "%0,5 üzerindedir", IF(Veriler!T7084&gt;0.1, "%10 sınırı aşılmıştır.", "Uygun"))))</f>
        <v>%0,5 üzerindedir</v>
      </c>
      <c r="O7084" s="116" t="str">
        <f t="shared" si="2233"/>
        <v xml:space="preserve"> </v>
      </c>
      <c r="P7084" s="117"/>
      <c r="Q7084" s="118"/>
      <c r="R7084" s="119" t="str">
        <f t="shared" si="2234"/>
        <v/>
      </c>
      <c r="S7084" s="133">
        <f>IFERROR(IF(M7084&lt;=0.005,IF(F7084="",L7084,0),IF(F7084&lt;&gt;"",0,IF(P7084="",0,IF(P7084="H",0,IF(Q7084&lt;Veriler!$G$2,L7084*Veriler!$G$2,L7084*Q7084)))))," ")</f>
        <v>0</v>
      </c>
      <c r="T7084" s="133">
        <f>IF(Veriler!T7084&lt;=0.1, S7084, IF(AND(Veriler!T7084&gt;0.1, F7084="", P7084="E"), IF(Q7084&gt;Veriler!$G$2, Q7084*S7084, IF(Q7084&lt;Veriler!$G$2, Veriler!$G$2*S7084, Q7084*S7084)), 0))</f>
        <v>0</v>
      </c>
      <c r="U7084" s="133" t="str">
        <f t="shared" si="2235"/>
        <v xml:space="preserve"> </v>
      </c>
      <c r="V7084" s="134" t="str">
        <f>IFERROR(IF(O7084="%10 sınırı aşılmıştır.",L7084-T7084,IFERROR(IF(F7084="",IF(S7084=1,0,IF(L7084-S7084=0,"",L7084-S7084)),IF(Veriler!M7084="",L7084,IF(L7084*Veriler!M7084=0,"",L7084*Veriler!M7084))),L7084)),0)</f>
        <v/>
      </c>
      <c r="W7084" s="146"/>
      <c r="X7084" s="146"/>
      <c r="Y7084" s="146"/>
    </row>
    <row r="7085" spans="1:25" s="99" customFormat="1" ht="54.75" customHeight="1" x14ac:dyDescent="0.25">
      <c r="A7085" s="96">
        <f t="shared" si="2236"/>
        <v>5221</v>
      </c>
      <c r="B7085" s="175"/>
      <c r="C7085" s="176"/>
      <c r="D7085" s="113"/>
      <c r="E7085" s="115"/>
      <c r="F7085" s="174"/>
      <c r="G7085" s="114" t="str">
        <f t="shared" si="2231"/>
        <v/>
      </c>
      <c r="H7085" s="115"/>
      <c r="I7085" s="115"/>
      <c r="J7085" s="115"/>
      <c r="K7085" s="115"/>
      <c r="L7085" s="133" t="str">
        <f t="shared" si="2232"/>
        <v/>
      </c>
      <c r="M7085" s="116" t="str">
        <f>IF(L7085="", "", L7085/Veriler!$X$1)</f>
        <v/>
      </c>
      <c r="N7085" s="116" t="str">
        <f>IF(F7085&lt;&gt;"", "İthal Girdi", IF(Veriler!T7085="", "", IF(Veriler!S7085="H", "%0,5 üzerindedir", IF(Veriler!T7085&gt;0.1, "%10 sınırı aşılmıştır.", "Uygun"))))</f>
        <v>%0,5 üzerindedir</v>
      </c>
      <c r="O7085" s="116" t="str">
        <f t="shared" si="2233"/>
        <v xml:space="preserve"> </v>
      </c>
      <c r="P7085" s="117"/>
      <c r="Q7085" s="118"/>
      <c r="R7085" s="119" t="str">
        <f t="shared" si="2234"/>
        <v/>
      </c>
      <c r="S7085" s="133">
        <f>IFERROR(IF(M7085&lt;=0.005,IF(F7085="",L7085,0),IF(F7085&lt;&gt;"",0,IF(P7085="",0,IF(P7085="H",0,IF(Q7085&lt;Veriler!$G$2,L7085*Veriler!$G$2,L7085*Q7085)))))," ")</f>
        <v>0</v>
      </c>
      <c r="T7085" s="133">
        <f>IF(Veriler!T7085&lt;=0.1, S7085, IF(AND(Veriler!T7085&gt;0.1, F7085="", P7085="E"), IF(Q7085&gt;Veriler!$G$2, Q7085*S7085, IF(Q7085&lt;Veriler!$G$2, Veriler!$G$2*S7085, Q7085*S7085)), 0))</f>
        <v>0</v>
      </c>
      <c r="U7085" s="133" t="str">
        <f t="shared" si="2235"/>
        <v xml:space="preserve"> </v>
      </c>
      <c r="V7085" s="134" t="str">
        <f>IFERROR(IF(O7085="%10 sınırı aşılmıştır.",L7085-T7085,IFERROR(IF(F7085="",IF(S7085=1,0,IF(L7085-S7085=0,"",L7085-S7085)),IF(Veriler!M7085="",L7085,IF(L7085*Veriler!M7085=0,"",L7085*Veriler!M7085))),L7085)),0)</f>
        <v/>
      </c>
      <c r="W7085" s="146"/>
      <c r="X7085" s="146"/>
      <c r="Y7085" s="146"/>
    </row>
    <row r="7086" spans="1:25" s="99" customFormat="1" ht="54.75" customHeight="1" x14ac:dyDescent="0.25">
      <c r="A7086" s="96">
        <f t="shared" si="2236"/>
        <v>5222</v>
      </c>
      <c r="B7086" s="175"/>
      <c r="C7086" s="176"/>
      <c r="D7086" s="113"/>
      <c r="E7086" s="115"/>
      <c r="F7086" s="174"/>
      <c r="G7086" s="114" t="str">
        <f t="shared" si="2231"/>
        <v/>
      </c>
      <c r="H7086" s="115"/>
      <c r="I7086" s="115"/>
      <c r="J7086" s="115"/>
      <c r="K7086" s="115"/>
      <c r="L7086" s="133" t="str">
        <f t="shared" si="2232"/>
        <v/>
      </c>
      <c r="M7086" s="116" t="str">
        <f>IF(L7086="", "", L7086/Veriler!$X$1)</f>
        <v/>
      </c>
      <c r="N7086" s="116" t="str">
        <f>IF(F7086&lt;&gt;"", "İthal Girdi", IF(Veriler!T7086="", "", IF(Veriler!S7086="H", "%0,5 üzerindedir", IF(Veriler!T7086&gt;0.1, "%10 sınırı aşılmıştır.", "Uygun"))))</f>
        <v>%0,5 üzerindedir</v>
      </c>
      <c r="O7086" s="116" t="str">
        <f t="shared" si="2233"/>
        <v xml:space="preserve"> </v>
      </c>
      <c r="P7086" s="117"/>
      <c r="Q7086" s="118"/>
      <c r="R7086" s="119" t="str">
        <f t="shared" si="2234"/>
        <v/>
      </c>
      <c r="S7086" s="133">
        <f>IFERROR(IF(M7086&lt;=0.005,IF(F7086="",L7086,0),IF(F7086&lt;&gt;"",0,IF(P7086="",0,IF(P7086="H",0,IF(Q7086&lt;Veriler!$G$2,L7086*Veriler!$G$2,L7086*Q7086)))))," ")</f>
        <v>0</v>
      </c>
      <c r="T7086" s="133">
        <f>IF(Veriler!T7086&lt;=0.1, S7086, IF(AND(Veriler!T7086&gt;0.1, F7086="", P7086="E"), IF(Q7086&gt;Veriler!$G$2, Q7086*S7086, IF(Q7086&lt;Veriler!$G$2, Veriler!$G$2*S7086, Q7086*S7086)), 0))</f>
        <v>0</v>
      </c>
      <c r="U7086" s="133" t="str">
        <f t="shared" si="2235"/>
        <v xml:space="preserve"> </v>
      </c>
      <c r="V7086" s="134" t="str">
        <f>IFERROR(IF(O7086="%10 sınırı aşılmıştır.",L7086-T7086,IFERROR(IF(F7086="",IF(S7086=1,0,IF(L7086-S7086=0,"",L7086-S7086)),IF(Veriler!M7086="",L7086,IF(L7086*Veriler!M7086=0,"",L7086*Veriler!M7086))),L7086)),0)</f>
        <v/>
      </c>
      <c r="W7086" s="146"/>
      <c r="X7086" s="146"/>
      <c r="Y7086" s="146"/>
    </row>
    <row r="7087" spans="1:25" s="99" customFormat="1" ht="36" hidden="1" customHeight="1" x14ac:dyDescent="0.25">
      <c r="A7087" s="101"/>
      <c r="B7087" s="191" t="s">
        <v>16</v>
      </c>
      <c r="C7087" s="176"/>
      <c r="D7087" s="120"/>
      <c r="E7087" s="171"/>
      <c r="F7087" s="172"/>
      <c r="G7087" s="121"/>
      <c r="H7087" s="115"/>
      <c r="I7087" s="115"/>
      <c r="J7087" s="115"/>
      <c r="K7087" s="115"/>
      <c r="L7087" s="121"/>
      <c r="M7087" s="121"/>
      <c r="N7087" s="121"/>
      <c r="O7087" s="121"/>
      <c r="P7087" s="120"/>
      <c r="Q7087" s="120"/>
      <c r="R7087" s="183"/>
      <c r="S7087" s="184"/>
      <c r="T7087" s="121"/>
      <c r="U7087" s="121"/>
      <c r="V7087" s="121"/>
      <c r="W7087" s="146"/>
      <c r="X7087" s="146"/>
      <c r="Y7087" s="146"/>
    </row>
    <row r="7088" spans="1:25" s="99" customFormat="1" ht="54.75" customHeight="1" x14ac:dyDescent="0.25">
      <c r="A7088" s="96">
        <f>A7086+1</f>
        <v>5223</v>
      </c>
      <c r="B7088" s="175"/>
      <c r="C7088" s="176"/>
      <c r="D7088" s="113"/>
      <c r="E7088" s="115"/>
      <c r="F7088" s="174"/>
      <c r="G7088" s="114" t="str">
        <f t="shared" ref="G7088:G7101" si="2237">IF(AND(F7088&lt;&gt;"",V7088&lt;&gt;"",L7088&lt;&gt;0),V7088/L7088,"")</f>
        <v/>
      </c>
      <c r="H7088" s="115"/>
      <c r="I7088" s="115"/>
      <c r="J7088" s="115"/>
      <c r="K7088" s="115"/>
      <c r="L7088" s="133" t="str">
        <f t="shared" ref="L7088:L7101" si="2238">IF(AND(H7088&lt;&gt;0, J7088&lt;&gt;0, K7088&lt;&gt;0), H7088*J7088*K7088, "")</f>
        <v/>
      </c>
      <c r="M7088" s="116" t="str">
        <f>IF(L7088="", "", L7088/Veriler!$X$1)</f>
        <v/>
      </c>
      <c r="N7088" s="116" t="str">
        <f>IF(F7088&lt;&gt;"", "İthal Girdi", IF(Veriler!T7088="", "", IF(Veriler!S7088="H", "%0,5 üzerindedir", IF(Veriler!T7088&gt;0.1, "%10 sınırı aşılmıştır.", "Uygun"))))</f>
        <v>%0,5 üzerindedir</v>
      </c>
      <c r="O7088" s="116" t="str">
        <f t="shared" ref="O7088:O7101" si="2239">IF(M7088=""," ",N7088)</f>
        <v xml:space="preserve"> </v>
      </c>
      <c r="P7088" s="117"/>
      <c r="Q7088" s="118"/>
      <c r="R7088" s="119" t="str">
        <f t="shared" ref="R7088:R7101" si="2240">IFERROR(IF(AND(T7088&lt;&gt;"",L7088&lt;&gt;"",L7088&lt;&gt;0,T7088&lt;&gt;0),T7088/L7088,"")," ")</f>
        <v/>
      </c>
      <c r="S7088" s="133">
        <f>IFERROR(IF(M7088&lt;=0.005,IF(F7088="",L7088,0),IF(F7088&lt;&gt;"",0,IF(P7088="",0,IF(P7088="H",0,IF(Q7088&lt;Veriler!$G$2,L7088*Veriler!$G$2,L7088*Q7088)))))," ")</f>
        <v>0</v>
      </c>
      <c r="T7088" s="133">
        <f>IF(Veriler!T7088&lt;=0.1, S7088, IF(AND(Veriler!T7088&gt;0.1, F7088="", P7088="E"), IF(Q7088&gt;Veriler!$G$2, Q7088*S7088, IF(Q7088&lt;Veriler!$G$2, Veriler!$G$2*S7088, Q7088*S7088)), 0))</f>
        <v>0</v>
      </c>
      <c r="U7088" s="133" t="str">
        <f t="shared" ref="U7088:U7101" si="2241">IF(T7088=0," ",T7088)</f>
        <v xml:space="preserve"> </v>
      </c>
      <c r="V7088" s="134" t="str">
        <f>IFERROR(IF(O7088="%10 sınırı aşılmıştır.",L7088-T7088,IFERROR(IF(F7088="",IF(S7088=1,0,IF(L7088-S7088=0,"",L7088-S7088)),IF(Veriler!M7088="",L7088,IF(L7088*Veriler!M7088=0,"",L7088*Veriler!M7088))),L7088)),0)</f>
        <v/>
      </c>
      <c r="W7088" s="146"/>
      <c r="X7088" s="146"/>
      <c r="Y7088" s="146"/>
    </row>
    <row r="7089" spans="1:25" s="99" customFormat="1" ht="54.75" customHeight="1" x14ac:dyDescent="0.25">
      <c r="A7089" s="96">
        <f t="shared" ref="A7089:A7101" si="2242">A7088+1</f>
        <v>5224</v>
      </c>
      <c r="B7089" s="175"/>
      <c r="C7089" s="176"/>
      <c r="D7089" s="113"/>
      <c r="E7089" s="115"/>
      <c r="F7089" s="174"/>
      <c r="G7089" s="114" t="str">
        <f t="shared" si="2237"/>
        <v/>
      </c>
      <c r="H7089" s="115"/>
      <c r="I7089" s="115"/>
      <c r="J7089" s="115"/>
      <c r="K7089" s="115"/>
      <c r="L7089" s="133" t="str">
        <f t="shared" si="2238"/>
        <v/>
      </c>
      <c r="M7089" s="116" t="str">
        <f>IF(L7089="", "", L7089/Veriler!$X$1)</f>
        <v/>
      </c>
      <c r="N7089" s="116" t="str">
        <f>IF(F7089&lt;&gt;"", "İthal Girdi", IF(Veriler!T7089="", "", IF(Veriler!S7089="H", "%0,5 üzerindedir", IF(Veriler!T7089&gt;0.1, "%10 sınırı aşılmıştır.", "Uygun"))))</f>
        <v>%0,5 üzerindedir</v>
      </c>
      <c r="O7089" s="116" t="str">
        <f t="shared" si="2239"/>
        <v xml:space="preserve"> </v>
      </c>
      <c r="P7089" s="117"/>
      <c r="Q7089" s="118"/>
      <c r="R7089" s="119" t="str">
        <f t="shared" si="2240"/>
        <v/>
      </c>
      <c r="S7089" s="133">
        <f>IFERROR(IF(M7089&lt;=0.005,IF(F7089="",L7089,0),IF(F7089&lt;&gt;"",0,IF(P7089="",0,IF(P7089="H",0,IF(Q7089&lt;Veriler!$G$2,L7089*Veriler!$G$2,L7089*Q7089)))))," ")</f>
        <v>0</v>
      </c>
      <c r="T7089" s="133">
        <f>IF(Veriler!T7089&lt;=0.1, S7089, IF(AND(Veriler!T7089&gt;0.1, F7089="", P7089="E"), IF(Q7089&gt;Veriler!$G$2, Q7089*S7089, IF(Q7089&lt;Veriler!$G$2, Veriler!$G$2*S7089, Q7089*S7089)), 0))</f>
        <v>0</v>
      </c>
      <c r="U7089" s="133" t="str">
        <f t="shared" si="2241"/>
        <v xml:space="preserve"> </v>
      </c>
      <c r="V7089" s="134" t="str">
        <f>IFERROR(IF(O7089="%10 sınırı aşılmıştır.",L7089-T7089,IFERROR(IF(F7089="",IF(S7089=1,0,IF(L7089-S7089=0,"",L7089-S7089)),IF(Veriler!M7089="",L7089,IF(L7089*Veriler!M7089=0,"",L7089*Veriler!M7089))),L7089)),0)</f>
        <v/>
      </c>
      <c r="W7089" s="146"/>
      <c r="X7089" s="146"/>
      <c r="Y7089" s="146"/>
    </row>
    <row r="7090" spans="1:25" s="99" customFormat="1" ht="54.75" customHeight="1" x14ac:dyDescent="0.25">
      <c r="A7090" s="96">
        <f t="shared" si="2242"/>
        <v>5225</v>
      </c>
      <c r="B7090" s="175"/>
      <c r="C7090" s="176"/>
      <c r="D7090" s="113"/>
      <c r="E7090" s="115"/>
      <c r="F7090" s="174"/>
      <c r="G7090" s="114" t="str">
        <f t="shared" si="2237"/>
        <v/>
      </c>
      <c r="H7090" s="115"/>
      <c r="I7090" s="115"/>
      <c r="J7090" s="115"/>
      <c r="K7090" s="115"/>
      <c r="L7090" s="133" t="str">
        <f t="shared" si="2238"/>
        <v/>
      </c>
      <c r="M7090" s="116" t="str">
        <f>IF(L7090="", "", L7090/Veriler!$X$1)</f>
        <v/>
      </c>
      <c r="N7090" s="116" t="str">
        <f>IF(F7090&lt;&gt;"", "İthal Girdi", IF(Veriler!T7090="", "", IF(Veriler!S7090="H", "%0,5 üzerindedir", IF(Veriler!T7090&gt;0.1, "%10 sınırı aşılmıştır.", "Uygun"))))</f>
        <v>%0,5 üzerindedir</v>
      </c>
      <c r="O7090" s="116" t="str">
        <f t="shared" si="2239"/>
        <v xml:space="preserve"> </v>
      </c>
      <c r="P7090" s="117"/>
      <c r="Q7090" s="118"/>
      <c r="R7090" s="119" t="str">
        <f t="shared" si="2240"/>
        <v/>
      </c>
      <c r="S7090" s="133">
        <f>IFERROR(IF(M7090&lt;=0.005,IF(F7090="",L7090,0),IF(F7090&lt;&gt;"",0,IF(P7090="",0,IF(P7090="H",0,IF(Q7090&lt;Veriler!$G$2,L7090*Veriler!$G$2,L7090*Q7090)))))," ")</f>
        <v>0</v>
      </c>
      <c r="T7090" s="133">
        <f>IF(Veriler!T7090&lt;=0.1, S7090, IF(AND(Veriler!T7090&gt;0.1, F7090="", P7090="E"), IF(Q7090&gt;Veriler!$G$2, Q7090*S7090, IF(Q7090&lt;Veriler!$G$2, Veriler!$G$2*S7090, Q7090*S7090)), 0))</f>
        <v>0</v>
      </c>
      <c r="U7090" s="133" t="str">
        <f t="shared" si="2241"/>
        <v xml:space="preserve"> </v>
      </c>
      <c r="V7090" s="134" t="str">
        <f>IFERROR(IF(O7090="%10 sınırı aşılmıştır.",L7090-T7090,IFERROR(IF(F7090="",IF(S7090=1,0,IF(L7090-S7090=0,"",L7090-S7090)),IF(Veriler!M7090="",L7090,IF(L7090*Veriler!M7090=0,"",L7090*Veriler!M7090))),L7090)),0)</f>
        <v/>
      </c>
      <c r="W7090" s="146"/>
      <c r="X7090" s="146"/>
      <c r="Y7090" s="146"/>
    </row>
    <row r="7091" spans="1:25" s="99" customFormat="1" ht="54.75" customHeight="1" x14ac:dyDescent="0.25">
      <c r="A7091" s="96">
        <f t="shared" si="2242"/>
        <v>5226</v>
      </c>
      <c r="B7091" s="175"/>
      <c r="C7091" s="176"/>
      <c r="D7091" s="113"/>
      <c r="E7091" s="115"/>
      <c r="F7091" s="174"/>
      <c r="G7091" s="114" t="str">
        <f t="shared" si="2237"/>
        <v/>
      </c>
      <c r="H7091" s="115"/>
      <c r="I7091" s="115"/>
      <c r="J7091" s="115"/>
      <c r="K7091" s="115"/>
      <c r="L7091" s="133" t="str">
        <f t="shared" si="2238"/>
        <v/>
      </c>
      <c r="M7091" s="116" t="str">
        <f>IF(L7091="", "", L7091/Veriler!$X$1)</f>
        <v/>
      </c>
      <c r="N7091" s="116" t="str">
        <f>IF(F7091&lt;&gt;"", "İthal Girdi", IF(Veriler!T7091="", "", IF(Veriler!S7091="H", "%0,5 üzerindedir", IF(Veriler!T7091&gt;0.1, "%10 sınırı aşılmıştır.", "Uygun"))))</f>
        <v>%0,5 üzerindedir</v>
      </c>
      <c r="O7091" s="116" t="str">
        <f t="shared" si="2239"/>
        <v xml:space="preserve"> </v>
      </c>
      <c r="P7091" s="117"/>
      <c r="Q7091" s="118"/>
      <c r="R7091" s="119" t="str">
        <f t="shared" si="2240"/>
        <v/>
      </c>
      <c r="S7091" s="133">
        <f>IFERROR(IF(M7091&lt;=0.005,IF(F7091="",L7091,0),IF(F7091&lt;&gt;"",0,IF(P7091="",0,IF(P7091="H",0,IF(Q7091&lt;Veriler!$G$2,L7091*Veriler!$G$2,L7091*Q7091)))))," ")</f>
        <v>0</v>
      </c>
      <c r="T7091" s="133">
        <f>IF(Veriler!T7091&lt;=0.1, S7091, IF(AND(Veriler!T7091&gt;0.1, F7091="", P7091="E"), IF(Q7091&gt;Veriler!$G$2, Q7091*S7091, IF(Q7091&lt;Veriler!$G$2, Veriler!$G$2*S7091, Q7091*S7091)), 0))</f>
        <v>0</v>
      </c>
      <c r="U7091" s="133" t="str">
        <f t="shared" si="2241"/>
        <v xml:space="preserve"> </v>
      </c>
      <c r="V7091" s="134" t="str">
        <f>IFERROR(IF(O7091="%10 sınırı aşılmıştır.",L7091-T7091,IFERROR(IF(F7091="",IF(S7091=1,0,IF(L7091-S7091=0,"",L7091-S7091)),IF(Veriler!M7091="",L7091,IF(L7091*Veriler!M7091=0,"",L7091*Veriler!M7091))),L7091)),0)</f>
        <v/>
      </c>
      <c r="W7091" s="146"/>
      <c r="X7091" s="146"/>
      <c r="Y7091" s="146"/>
    </row>
    <row r="7092" spans="1:25" s="99" customFormat="1" ht="54.75" customHeight="1" x14ac:dyDescent="0.25">
      <c r="A7092" s="96">
        <f t="shared" si="2242"/>
        <v>5227</v>
      </c>
      <c r="B7092" s="175"/>
      <c r="C7092" s="176"/>
      <c r="D7092" s="113"/>
      <c r="E7092" s="115"/>
      <c r="F7092" s="174"/>
      <c r="G7092" s="114" t="str">
        <f t="shared" si="2237"/>
        <v/>
      </c>
      <c r="H7092" s="115"/>
      <c r="I7092" s="115"/>
      <c r="J7092" s="115"/>
      <c r="K7092" s="115"/>
      <c r="L7092" s="133" t="str">
        <f t="shared" si="2238"/>
        <v/>
      </c>
      <c r="M7092" s="116" t="str">
        <f>IF(L7092="", "", L7092/Veriler!$X$1)</f>
        <v/>
      </c>
      <c r="N7092" s="116" t="str">
        <f>IF(F7092&lt;&gt;"", "İthal Girdi", IF(Veriler!T7092="", "", IF(Veriler!S7092="H", "%0,5 üzerindedir", IF(Veriler!T7092&gt;0.1, "%10 sınırı aşılmıştır.", "Uygun"))))</f>
        <v>%0,5 üzerindedir</v>
      </c>
      <c r="O7092" s="116" t="str">
        <f t="shared" si="2239"/>
        <v xml:space="preserve"> </v>
      </c>
      <c r="P7092" s="117"/>
      <c r="Q7092" s="118"/>
      <c r="R7092" s="119" t="str">
        <f t="shared" si="2240"/>
        <v/>
      </c>
      <c r="S7092" s="133">
        <f>IFERROR(IF(M7092&lt;=0.005,IF(F7092="",L7092,0),IF(F7092&lt;&gt;"",0,IF(P7092="",0,IF(P7092="H",0,IF(Q7092&lt;Veriler!$G$2,L7092*Veriler!$G$2,L7092*Q7092)))))," ")</f>
        <v>0</v>
      </c>
      <c r="T7092" s="133">
        <f>IF(Veriler!T7092&lt;=0.1, S7092, IF(AND(Veriler!T7092&gt;0.1, F7092="", P7092="E"), IF(Q7092&gt;Veriler!$G$2, Q7092*S7092, IF(Q7092&lt;Veriler!$G$2, Veriler!$G$2*S7092, Q7092*S7092)), 0))</f>
        <v>0</v>
      </c>
      <c r="U7092" s="133" t="str">
        <f t="shared" si="2241"/>
        <v xml:space="preserve"> </v>
      </c>
      <c r="V7092" s="134" t="str">
        <f>IFERROR(IF(O7092="%10 sınırı aşılmıştır.",L7092-T7092,IFERROR(IF(F7092="",IF(S7092=1,0,IF(L7092-S7092=0,"",L7092-S7092)),IF(Veriler!M7092="",L7092,IF(L7092*Veriler!M7092=0,"",L7092*Veriler!M7092))),L7092)),0)</f>
        <v/>
      </c>
      <c r="W7092" s="146"/>
      <c r="X7092" s="146"/>
      <c r="Y7092" s="146"/>
    </row>
    <row r="7093" spans="1:25" s="99" customFormat="1" ht="54.75" customHeight="1" x14ac:dyDescent="0.25">
      <c r="A7093" s="96">
        <f t="shared" si="2242"/>
        <v>5228</v>
      </c>
      <c r="B7093" s="175"/>
      <c r="C7093" s="176"/>
      <c r="D7093" s="113"/>
      <c r="E7093" s="115"/>
      <c r="F7093" s="174"/>
      <c r="G7093" s="114" t="str">
        <f t="shared" si="2237"/>
        <v/>
      </c>
      <c r="H7093" s="115"/>
      <c r="I7093" s="115"/>
      <c r="J7093" s="115"/>
      <c r="K7093" s="115"/>
      <c r="L7093" s="133" t="str">
        <f t="shared" si="2238"/>
        <v/>
      </c>
      <c r="M7093" s="116" t="str">
        <f>IF(L7093="", "", L7093/Veriler!$X$1)</f>
        <v/>
      </c>
      <c r="N7093" s="116" t="str">
        <f>IF(F7093&lt;&gt;"", "İthal Girdi", IF(Veriler!T7093="", "", IF(Veriler!S7093="H", "%0,5 üzerindedir", IF(Veriler!T7093&gt;0.1, "%10 sınırı aşılmıştır.", "Uygun"))))</f>
        <v>%0,5 üzerindedir</v>
      </c>
      <c r="O7093" s="116" t="str">
        <f t="shared" si="2239"/>
        <v xml:space="preserve"> </v>
      </c>
      <c r="P7093" s="117"/>
      <c r="Q7093" s="118"/>
      <c r="R7093" s="119" t="str">
        <f t="shared" si="2240"/>
        <v/>
      </c>
      <c r="S7093" s="133">
        <f>IFERROR(IF(M7093&lt;=0.005,IF(F7093="",L7093,0),IF(F7093&lt;&gt;"",0,IF(P7093="",0,IF(P7093="H",0,IF(Q7093&lt;Veriler!$G$2,L7093*Veriler!$G$2,L7093*Q7093)))))," ")</f>
        <v>0</v>
      </c>
      <c r="T7093" s="133">
        <f>IF(Veriler!T7093&lt;=0.1, S7093, IF(AND(Veriler!T7093&gt;0.1, F7093="", P7093="E"), IF(Q7093&gt;Veriler!$G$2, Q7093*S7093, IF(Q7093&lt;Veriler!$G$2, Veriler!$G$2*S7093, Q7093*S7093)), 0))</f>
        <v>0</v>
      </c>
      <c r="U7093" s="133" t="str">
        <f t="shared" si="2241"/>
        <v xml:space="preserve"> </v>
      </c>
      <c r="V7093" s="134" t="str">
        <f>IFERROR(IF(O7093="%10 sınırı aşılmıştır.",L7093-T7093,IFERROR(IF(F7093="",IF(S7093=1,0,IF(L7093-S7093=0,"",L7093-S7093)),IF(Veriler!M7093="",L7093,IF(L7093*Veriler!M7093=0,"",L7093*Veriler!M7093))),L7093)),0)</f>
        <v/>
      </c>
      <c r="W7093" s="146"/>
      <c r="X7093" s="146"/>
      <c r="Y7093" s="146"/>
    </row>
    <row r="7094" spans="1:25" s="99" customFormat="1" ht="54.75" customHeight="1" x14ac:dyDescent="0.25">
      <c r="A7094" s="96">
        <f t="shared" si="2242"/>
        <v>5229</v>
      </c>
      <c r="B7094" s="175"/>
      <c r="C7094" s="176"/>
      <c r="D7094" s="113"/>
      <c r="E7094" s="115"/>
      <c r="F7094" s="174"/>
      <c r="G7094" s="114" t="str">
        <f t="shared" si="2237"/>
        <v/>
      </c>
      <c r="H7094" s="115"/>
      <c r="I7094" s="115"/>
      <c r="J7094" s="115"/>
      <c r="K7094" s="115"/>
      <c r="L7094" s="133" t="str">
        <f t="shared" si="2238"/>
        <v/>
      </c>
      <c r="M7094" s="116" t="str">
        <f>IF(L7094="", "", L7094/Veriler!$X$1)</f>
        <v/>
      </c>
      <c r="N7094" s="116" t="str">
        <f>IF(F7094&lt;&gt;"", "İthal Girdi", IF(Veriler!T7094="", "", IF(Veriler!S7094="H", "%0,5 üzerindedir", IF(Veriler!T7094&gt;0.1, "%10 sınırı aşılmıştır.", "Uygun"))))</f>
        <v>%0,5 üzerindedir</v>
      </c>
      <c r="O7094" s="116" t="str">
        <f t="shared" si="2239"/>
        <v xml:space="preserve"> </v>
      </c>
      <c r="P7094" s="117"/>
      <c r="Q7094" s="118"/>
      <c r="R7094" s="119" t="str">
        <f t="shared" si="2240"/>
        <v/>
      </c>
      <c r="S7094" s="133">
        <f>IFERROR(IF(M7094&lt;=0.005,IF(F7094="",L7094,0),IF(F7094&lt;&gt;"",0,IF(P7094="",0,IF(P7094="H",0,IF(Q7094&lt;Veriler!$G$2,L7094*Veriler!$G$2,L7094*Q7094)))))," ")</f>
        <v>0</v>
      </c>
      <c r="T7094" s="133">
        <f>IF(Veriler!T7094&lt;=0.1, S7094, IF(AND(Veriler!T7094&gt;0.1, F7094="", P7094="E"), IF(Q7094&gt;Veriler!$G$2, Q7094*S7094, IF(Q7094&lt;Veriler!$G$2, Veriler!$G$2*S7094, Q7094*S7094)), 0))</f>
        <v>0</v>
      </c>
      <c r="U7094" s="133" t="str">
        <f t="shared" si="2241"/>
        <v xml:space="preserve"> </v>
      </c>
      <c r="V7094" s="134" t="str">
        <f>IFERROR(IF(O7094="%10 sınırı aşılmıştır.",L7094-T7094,IFERROR(IF(F7094="",IF(S7094=1,0,IF(L7094-S7094=0,"",L7094-S7094)),IF(Veriler!M7094="",L7094,IF(L7094*Veriler!M7094=0,"",L7094*Veriler!M7094))),L7094)),0)</f>
        <v/>
      </c>
      <c r="W7094" s="146"/>
      <c r="X7094" s="146"/>
      <c r="Y7094" s="146"/>
    </row>
    <row r="7095" spans="1:25" s="99" customFormat="1" ht="54.75" customHeight="1" x14ac:dyDescent="0.25">
      <c r="A7095" s="96">
        <f t="shared" si="2242"/>
        <v>5230</v>
      </c>
      <c r="B7095" s="175"/>
      <c r="C7095" s="176"/>
      <c r="D7095" s="113"/>
      <c r="E7095" s="115"/>
      <c r="F7095" s="174"/>
      <c r="G7095" s="114" t="str">
        <f t="shared" si="2237"/>
        <v/>
      </c>
      <c r="H7095" s="115"/>
      <c r="I7095" s="115"/>
      <c r="J7095" s="115"/>
      <c r="K7095" s="115"/>
      <c r="L7095" s="133" t="str">
        <f t="shared" si="2238"/>
        <v/>
      </c>
      <c r="M7095" s="116" t="str">
        <f>IF(L7095="", "", L7095/Veriler!$X$1)</f>
        <v/>
      </c>
      <c r="N7095" s="116" t="str">
        <f>IF(F7095&lt;&gt;"", "İthal Girdi", IF(Veriler!T7095="", "", IF(Veriler!S7095="H", "%0,5 üzerindedir", IF(Veriler!T7095&gt;0.1, "%10 sınırı aşılmıştır.", "Uygun"))))</f>
        <v>%0,5 üzerindedir</v>
      </c>
      <c r="O7095" s="116" t="str">
        <f t="shared" si="2239"/>
        <v xml:space="preserve"> </v>
      </c>
      <c r="P7095" s="117"/>
      <c r="Q7095" s="118"/>
      <c r="R7095" s="119" t="str">
        <f t="shared" si="2240"/>
        <v/>
      </c>
      <c r="S7095" s="133">
        <f>IFERROR(IF(M7095&lt;=0.005,IF(F7095="",L7095,0),IF(F7095&lt;&gt;"",0,IF(P7095="",0,IF(P7095="H",0,IF(Q7095&lt;Veriler!$G$2,L7095*Veriler!$G$2,L7095*Q7095)))))," ")</f>
        <v>0</v>
      </c>
      <c r="T7095" s="133">
        <f>IF(Veriler!T7095&lt;=0.1, S7095, IF(AND(Veriler!T7095&gt;0.1, F7095="", P7095="E"), IF(Q7095&gt;Veriler!$G$2, Q7095*S7095, IF(Q7095&lt;Veriler!$G$2, Veriler!$G$2*S7095, Q7095*S7095)), 0))</f>
        <v>0</v>
      </c>
      <c r="U7095" s="133" t="str">
        <f t="shared" si="2241"/>
        <v xml:space="preserve"> </v>
      </c>
      <c r="V7095" s="134" t="str">
        <f>IFERROR(IF(O7095="%10 sınırı aşılmıştır.",L7095-T7095,IFERROR(IF(F7095="",IF(S7095=1,0,IF(L7095-S7095=0,"",L7095-S7095)),IF(Veriler!M7095="",L7095,IF(L7095*Veriler!M7095=0,"",L7095*Veriler!M7095))),L7095)),0)</f>
        <v/>
      </c>
      <c r="W7095" s="146"/>
      <c r="X7095" s="146"/>
      <c r="Y7095" s="146"/>
    </row>
    <row r="7096" spans="1:25" s="99" customFormat="1" ht="54.75" customHeight="1" x14ac:dyDescent="0.25">
      <c r="A7096" s="96">
        <f t="shared" si="2242"/>
        <v>5231</v>
      </c>
      <c r="B7096" s="175"/>
      <c r="C7096" s="176"/>
      <c r="D7096" s="113"/>
      <c r="E7096" s="115"/>
      <c r="F7096" s="174"/>
      <c r="G7096" s="114" t="str">
        <f t="shared" si="2237"/>
        <v/>
      </c>
      <c r="H7096" s="115"/>
      <c r="I7096" s="115"/>
      <c r="J7096" s="115"/>
      <c r="K7096" s="115"/>
      <c r="L7096" s="133" t="str">
        <f t="shared" si="2238"/>
        <v/>
      </c>
      <c r="M7096" s="116" t="str">
        <f>IF(L7096="", "", L7096/Veriler!$X$1)</f>
        <v/>
      </c>
      <c r="N7096" s="116" t="str">
        <f>IF(F7096&lt;&gt;"", "İthal Girdi", IF(Veriler!T7096="", "", IF(Veriler!S7096="H", "%0,5 üzerindedir", IF(Veriler!T7096&gt;0.1, "%10 sınırı aşılmıştır.", "Uygun"))))</f>
        <v>%0,5 üzerindedir</v>
      </c>
      <c r="O7096" s="116" t="str">
        <f t="shared" si="2239"/>
        <v xml:space="preserve"> </v>
      </c>
      <c r="P7096" s="117"/>
      <c r="Q7096" s="118"/>
      <c r="R7096" s="119" t="str">
        <f t="shared" si="2240"/>
        <v/>
      </c>
      <c r="S7096" s="133">
        <f>IFERROR(IF(M7096&lt;=0.005,IF(F7096="",L7096,0),IF(F7096&lt;&gt;"",0,IF(P7096="",0,IF(P7096="H",0,IF(Q7096&lt;Veriler!$G$2,L7096*Veriler!$G$2,L7096*Q7096)))))," ")</f>
        <v>0</v>
      </c>
      <c r="T7096" s="133">
        <f>IF(Veriler!T7096&lt;=0.1, S7096, IF(AND(Veriler!T7096&gt;0.1, F7096="", P7096="E"), IF(Q7096&gt;Veriler!$G$2, Q7096*S7096, IF(Q7096&lt;Veriler!$G$2, Veriler!$G$2*S7096, Q7096*S7096)), 0))</f>
        <v>0</v>
      </c>
      <c r="U7096" s="133" t="str">
        <f t="shared" si="2241"/>
        <v xml:space="preserve"> </v>
      </c>
      <c r="V7096" s="134" t="str">
        <f>IFERROR(IF(O7096="%10 sınırı aşılmıştır.",L7096-T7096,IFERROR(IF(F7096="",IF(S7096=1,0,IF(L7096-S7096=0,"",L7096-S7096)),IF(Veriler!M7096="",L7096,IF(L7096*Veriler!M7096=0,"",L7096*Veriler!M7096))),L7096)),0)</f>
        <v/>
      </c>
      <c r="W7096" s="146"/>
      <c r="X7096" s="146"/>
      <c r="Y7096" s="146"/>
    </row>
    <row r="7097" spans="1:25" s="99" customFormat="1" ht="54.75" customHeight="1" x14ac:dyDescent="0.25">
      <c r="A7097" s="96">
        <f t="shared" si="2242"/>
        <v>5232</v>
      </c>
      <c r="B7097" s="175"/>
      <c r="C7097" s="176"/>
      <c r="D7097" s="113"/>
      <c r="E7097" s="115"/>
      <c r="F7097" s="174"/>
      <c r="G7097" s="114" t="str">
        <f t="shared" si="2237"/>
        <v/>
      </c>
      <c r="H7097" s="115"/>
      <c r="I7097" s="115"/>
      <c r="J7097" s="115"/>
      <c r="K7097" s="115"/>
      <c r="L7097" s="133" t="str">
        <f t="shared" si="2238"/>
        <v/>
      </c>
      <c r="M7097" s="116" t="str">
        <f>IF(L7097="", "", L7097/Veriler!$X$1)</f>
        <v/>
      </c>
      <c r="N7097" s="116" t="str">
        <f>IF(F7097&lt;&gt;"", "İthal Girdi", IF(Veriler!T7097="", "", IF(Veriler!S7097="H", "%0,5 üzerindedir", IF(Veriler!T7097&gt;0.1, "%10 sınırı aşılmıştır.", "Uygun"))))</f>
        <v>%0,5 üzerindedir</v>
      </c>
      <c r="O7097" s="116" t="str">
        <f t="shared" si="2239"/>
        <v xml:space="preserve"> </v>
      </c>
      <c r="P7097" s="117"/>
      <c r="Q7097" s="118"/>
      <c r="R7097" s="119" t="str">
        <f t="shared" si="2240"/>
        <v/>
      </c>
      <c r="S7097" s="133">
        <f>IFERROR(IF(M7097&lt;=0.005,IF(F7097="",L7097,0),IF(F7097&lt;&gt;"",0,IF(P7097="",0,IF(P7097="H",0,IF(Q7097&lt;Veriler!$G$2,L7097*Veriler!$G$2,L7097*Q7097)))))," ")</f>
        <v>0</v>
      </c>
      <c r="T7097" s="133">
        <f>IF(Veriler!T7097&lt;=0.1, S7097, IF(AND(Veriler!T7097&gt;0.1, F7097="", P7097="E"), IF(Q7097&gt;Veriler!$G$2, Q7097*S7097, IF(Q7097&lt;Veriler!$G$2, Veriler!$G$2*S7097, Q7097*S7097)), 0))</f>
        <v>0</v>
      </c>
      <c r="U7097" s="133" t="str">
        <f t="shared" si="2241"/>
        <v xml:space="preserve"> </v>
      </c>
      <c r="V7097" s="134" t="str">
        <f>IFERROR(IF(O7097="%10 sınırı aşılmıştır.",L7097-T7097,IFERROR(IF(F7097="",IF(S7097=1,0,IF(L7097-S7097=0,"",L7097-S7097)),IF(Veriler!M7097="",L7097,IF(L7097*Veriler!M7097=0,"",L7097*Veriler!M7097))),L7097)),0)</f>
        <v/>
      </c>
      <c r="W7097" s="146"/>
      <c r="X7097" s="146"/>
      <c r="Y7097" s="146"/>
    </row>
    <row r="7098" spans="1:25" s="99" customFormat="1" ht="54.75" customHeight="1" x14ac:dyDescent="0.25">
      <c r="A7098" s="96">
        <f t="shared" si="2242"/>
        <v>5233</v>
      </c>
      <c r="B7098" s="175"/>
      <c r="C7098" s="176"/>
      <c r="D7098" s="113"/>
      <c r="E7098" s="115"/>
      <c r="F7098" s="174"/>
      <c r="G7098" s="114" t="str">
        <f t="shared" si="2237"/>
        <v/>
      </c>
      <c r="H7098" s="115"/>
      <c r="I7098" s="115"/>
      <c r="J7098" s="115"/>
      <c r="K7098" s="115"/>
      <c r="L7098" s="133" t="str">
        <f t="shared" si="2238"/>
        <v/>
      </c>
      <c r="M7098" s="116" t="str">
        <f>IF(L7098="", "", L7098/Veriler!$X$1)</f>
        <v/>
      </c>
      <c r="N7098" s="116" t="str">
        <f>IF(F7098&lt;&gt;"", "İthal Girdi", IF(Veriler!T7098="", "", IF(Veriler!S7098="H", "%0,5 üzerindedir", IF(Veriler!T7098&gt;0.1, "%10 sınırı aşılmıştır.", "Uygun"))))</f>
        <v>%0,5 üzerindedir</v>
      </c>
      <c r="O7098" s="116" t="str">
        <f t="shared" si="2239"/>
        <v xml:space="preserve"> </v>
      </c>
      <c r="P7098" s="117"/>
      <c r="Q7098" s="118"/>
      <c r="R7098" s="119" t="str">
        <f t="shared" si="2240"/>
        <v/>
      </c>
      <c r="S7098" s="133">
        <f>IFERROR(IF(M7098&lt;=0.005,IF(F7098="",L7098,0),IF(F7098&lt;&gt;"",0,IF(P7098="",0,IF(P7098="H",0,IF(Q7098&lt;Veriler!$G$2,L7098*Veriler!$G$2,L7098*Q7098)))))," ")</f>
        <v>0</v>
      </c>
      <c r="T7098" s="133">
        <f>IF(Veriler!T7098&lt;=0.1, S7098, IF(AND(Veriler!T7098&gt;0.1, F7098="", P7098="E"), IF(Q7098&gt;Veriler!$G$2, Q7098*S7098, IF(Q7098&lt;Veriler!$G$2, Veriler!$G$2*S7098, Q7098*S7098)), 0))</f>
        <v>0</v>
      </c>
      <c r="U7098" s="133" t="str">
        <f t="shared" si="2241"/>
        <v xml:space="preserve"> </v>
      </c>
      <c r="V7098" s="134" t="str">
        <f>IFERROR(IF(O7098="%10 sınırı aşılmıştır.",L7098-T7098,IFERROR(IF(F7098="",IF(S7098=1,0,IF(L7098-S7098=0,"",L7098-S7098)),IF(Veriler!M7098="",L7098,IF(L7098*Veriler!M7098=0,"",L7098*Veriler!M7098))),L7098)),0)</f>
        <v/>
      </c>
      <c r="W7098" s="146"/>
      <c r="X7098" s="146"/>
      <c r="Y7098" s="146"/>
    </row>
    <row r="7099" spans="1:25" s="99" customFormat="1" ht="54.75" customHeight="1" x14ac:dyDescent="0.25">
      <c r="A7099" s="96">
        <f t="shared" si="2242"/>
        <v>5234</v>
      </c>
      <c r="B7099" s="175"/>
      <c r="C7099" s="176"/>
      <c r="D7099" s="113"/>
      <c r="E7099" s="115"/>
      <c r="F7099" s="174"/>
      <c r="G7099" s="114" t="str">
        <f t="shared" si="2237"/>
        <v/>
      </c>
      <c r="H7099" s="115"/>
      <c r="I7099" s="115"/>
      <c r="J7099" s="115"/>
      <c r="K7099" s="115"/>
      <c r="L7099" s="133" t="str">
        <f t="shared" si="2238"/>
        <v/>
      </c>
      <c r="M7099" s="116" t="str">
        <f>IF(L7099="", "", L7099/Veriler!$X$1)</f>
        <v/>
      </c>
      <c r="N7099" s="116" t="str">
        <f>IF(F7099&lt;&gt;"", "İthal Girdi", IF(Veriler!T7099="", "", IF(Veriler!S7099="H", "%0,5 üzerindedir", IF(Veriler!T7099&gt;0.1, "%10 sınırı aşılmıştır.", "Uygun"))))</f>
        <v>%0,5 üzerindedir</v>
      </c>
      <c r="O7099" s="116" t="str">
        <f t="shared" si="2239"/>
        <v xml:space="preserve"> </v>
      </c>
      <c r="P7099" s="117"/>
      <c r="Q7099" s="118"/>
      <c r="R7099" s="119" t="str">
        <f t="shared" si="2240"/>
        <v/>
      </c>
      <c r="S7099" s="133">
        <f>IFERROR(IF(M7099&lt;=0.005,IF(F7099="",L7099,0),IF(F7099&lt;&gt;"",0,IF(P7099="",0,IF(P7099="H",0,IF(Q7099&lt;Veriler!$G$2,L7099*Veriler!$G$2,L7099*Q7099)))))," ")</f>
        <v>0</v>
      </c>
      <c r="T7099" s="133">
        <f>IF(Veriler!T7099&lt;=0.1, S7099, IF(AND(Veriler!T7099&gt;0.1, F7099="", P7099="E"), IF(Q7099&gt;Veriler!$G$2, Q7099*S7099, IF(Q7099&lt;Veriler!$G$2, Veriler!$G$2*S7099, Q7099*S7099)), 0))</f>
        <v>0</v>
      </c>
      <c r="U7099" s="133" t="str">
        <f t="shared" si="2241"/>
        <v xml:space="preserve"> </v>
      </c>
      <c r="V7099" s="134" t="str">
        <f>IFERROR(IF(O7099="%10 sınırı aşılmıştır.",L7099-T7099,IFERROR(IF(F7099="",IF(S7099=1,0,IF(L7099-S7099=0,"",L7099-S7099)),IF(Veriler!M7099="",L7099,IF(L7099*Veriler!M7099=0,"",L7099*Veriler!M7099))),L7099)),0)</f>
        <v/>
      </c>
      <c r="W7099" s="146"/>
      <c r="X7099" s="146"/>
      <c r="Y7099" s="146"/>
    </row>
    <row r="7100" spans="1:25" s="99" customFormat="1" ht="54.75" customHeight="1" x14ac:dyDescent="0.25">
      <c r="A7100" s="96">
        <f t="shared" si="2242"/>
        <v>5235</v>
      </c>
      <c r="B7100" s="175"/>
      <c r="C7100" s="176"/>
      <c r="D7100" s="113"/>
      <c r="E7100" s="115"/>
      <c r="F7100" s="174"/>
      <c r="G7100" s="114" t="str">
        <f t="shared" si="2237"/>
        <v/>
      </c>
      <c r="H7100" s="115"/>
      <c r="I7100" s="115"/>
      <c r="J7100" s="115"/>
      <c r="K7100" s="115"/>
      <c r="L7100" s="133" t="str">
        <f t="shared" si="2238"/>
        <v/>
      </c>
      <c r="M7100" s="116" t="str">
        <f>IF(L7100="", "", L7100/Veriler!$X$1)</f>
        <v/>
      </c>
      <c r="N7100" s="116" t="str">
        <f>IF(F7100&lt;&gt;"", "İthal Girdi", IF(Veriler!T7100="", "", IF(Veriler!S7100="H", "%0,5 üzerindedir", IF(Veriler!T7100&gt;0.1, "%10 sınırı aşılmıştır.", "Uygun"))))</f>
        <v>%0,5 üzerindedir</v>
      </c>
      <c r="O7100" s="116" t="str">
        <f t="shared" si="2239"/>
        <v xml:space="preserve"> </v>
      </c>
      <c r="P7100" s="117"/>
      <c r="Q7100" s="118"/>
      <c r="R7100" s="119" t="str">
        <f t="shared" si="2240"/>
        <v/>
      </c>
      <c r="S7100" s="133">
        <f>IFERROR(IF(M7100&lt;=0.005,IF(F7100="",L7100,0),IF(F7100&lt;&gt;"",0,IF(P7100="",0,IF(P7100="H",0,IF(Q7100&lt;Veriler!$G$2,L7100*Veriler!$G$2,L7100*Q7100)))))," ")</f>
        <v>0</v>
      </c>
      <c r="T7100" s="133">
        <f>IF(Veriler!T7100&lt;=0.1, S7100, IF(AND(Veriler!T7100&gt;0.1, F7100="", P7100="E"), IF(Q7100&gt;Veriler!$G$2, Q7100*S7100, IF(Q7100&lt;Veriler!$G$2, Veriler!$G$2*S7100, Q7100*S7100)), 0))</f>
        <v>0</v>
      </c>
      <c r="U7100" s="133" t="str">
        <f t="shared" si="2241"/>
        <v xml:space="preserve"> </v>
      </c>
      <c r="V7100" s="134" t="str">
        <f>IFERROR(IF(O7100="%10 sınırı aşılmıştır.",L7100-T7100,IFERROR(IF(F7100="",IF(S7100=1,0,IF(L7100-S7100=0,"",L7100-S7100)),IF(Veriler!M7100="",L7100,IF(L7100*Veriler!M7100=0,"",L7100*Veriler!M7100))),L7100)),0)</f>
        <v/>
      </c>
      <c r="W7100" s="146"/>
      <c r="X7100" s="146"/>
      <c r="Y7100" s="146"/>
    </row>
    <row r="7101" spans="1:25" s="99" customFormat="1" ht="54.75" customHeight="1" x14ac:dyDescent="0.25">
      <c r="A7101" s="96">
        <f t="shared" si="2242"/>
        <v>5236</v>
      </c>
      <c r="B7101" s="175"/>
      <c r="C7101" s="176"/>
      <c r="D7101" s="113"/>
      <c r="E7101" s="115"/>
      <c r="F7101" s="174"/>
      <c r="G7101" s="114" t="str">
        <f t="shared" si="2237"/>
        <v/>
      </c>
      <c r="H7101" s="115"/>
      <c r="I7101" s="115"/>
      <c r="J7101" s="115"/>
      <c r="K7101" s="115"/>
      <c r="L7101" s="133" t="str">
        <f t="shared" si="2238"/>
        <v/>
      </c>
      <c r="M7101" s="116" t="str">
        <f>IF(L7101="", "", L7101/Veriler!$X$1)</f>
        <v/>
      </c>
      <c r="N7101" s="116" t="str">
        <f>IF(F7101&lt;&gt;"", "İthal Girdi", IF(Veriler!T7101="", "", IF(Veriler!S7101="H", "%0,5 üzerindedir", IF(Veriler!T7101&gt;0.1, "%10 sınırı aşılmıştır.", "Uygun"))))</f>
        <v>%0,5 üzerindedir</v>
      </c>
      <c r="O7101" s="116" t="str">
        <f t="shared" si="2239"/>
        <v xml:space="preserve"> </v>
      </c>
      <c r="P7101" s="117"/>
      <c r="Q7101" s="118"/>
      <c r="R7101" s="119" t="str">
        <f t="shared" si="2240"/>
        <v/>
      </c>
      <c r="S7101" s="133">
        <f>IFERROR(IF(M7101&lt;=0.005,IF(F7101="",L7101,0),IF(F7101&lt;&gt;"",0,IF(P7101="",0,IF(P7101="H",0,IF(Q7101&lt;Veriler!$G$2,L7101*Veriler!$G$2,L7101*Q7101)))))," ")</f>
        <v>0</v>
      </c>
      <c r="T7101" s="133">
        <f>IF(Veriler!T7101&lt;=0.1, S7101, IF(AND(Veriler!T7101&gt;0.1, F7101="", P7101="E"), IF(Q7101&gt;Veriler!$G$2, Q7101*S7101, IF(Q7101&lt;Veriler!$G$2, Veriler!$G$2*S7101, Q7101*S7101)), 0))</f>
        <v>0</v>
      </c>
      <c r="U7101" s="133" t="str">
        <f t="shared" si="2241"/>
        <v xml:space="preserve"> </v>
      </c>
      <c r="V7101" s="134" t="str">
        <f>IFERROR(IF(O7101="%10 sınırı aşılmıştır.",L7101-T7101,IFERROR(IF(F7101="",IF(S7101=1,0,IF(L7101-S7101=0,"",L7101-S7101)),IF(Veriler!M7101="",L7101,IF(L7101*Veriler!M7101=0,"",L7101*Veriler!M7101))),L7101)),0)</f>
        <v/>
      </c>
      <c r="W7101" s="146"/>
      <c r="X7101" s="146"/>
      <c r="Y7101" s="146"/>
    </row>
    <row r="7102" spans="1:25" s="99" customFormat="1" ht="24" customHeight="1" x14ac:dyDescent="0.25">
      <c r="A7102" s="103"/>
      <c r="B7102" s="104"/>
      <c r="C7102" s="104"/>
      <c r="D7102" s="104"/>
      <c r="E7102" s="103"/>
      <c r="F7102" s="135"/>
      <c r="G7102" s="157"/>
      <c r="H7102" s="103"/>
      <c r="I7102" s="103"/>
      <c r="J7102" s="103"/>
      <c r="K7102" s="103"/>
      <c r="L7102" s="136">
        <f>SUM(L7073:L7086,L7088:L7101)</f>
        <v>0</v>
      </c>
      <c r="M7102" s="158"/>
      <c r="N7102" s="158"/>
      <c r="O7102" s="158"/>
      <c r="P7102" s="105"/>
      <c r="Q7102" s="106"/>
      <c r="R7102" s="159"/>
      <c r="S7102" s="160"/>
      <c r="T7102" s="160"/>
      <c r="U7102" s="160"/>
      <c r="V7102" s="160"/>
      <c r="W7102" s="146"/>
      <c r="X7102" s="146"/>
      <c r="Y7102" s="146"/>
    </row>
    <row r="7103" spans="1:25" s="99" customFormat="1" ht="31.5" customHeight="1" x14ac:dyDescent="0.25">
      <c r="A7103" s="103"/>
      <c r="B7103" s="104"/>
      <c r="C7103" s="104"/>
      <c r="D7103" s="104"/>
      <c r="E7103" s="103"/>
      <c r="F7103" s="135"/>
      <c r="G7103" s="157"/>
      <c r="H7103" s="103"/>
      <c r="I7103" s="103"/>
      <c r="J7103" s="103"/>
      <c r="K7103" s="103"/>
      <c r="L7103" s="161"/>
      <c r="M7103" s="158"/>
      <c r="N7103" s="158"/>
      <c r="O7103" s="158"/>
      <c r="P7103" s="105"/>
      <c r="Q7103" s="106"/>
      <c r="R7103" s="159"/>
      <c r="S7103" s="162" t="s">
        <v>57</v>
      </c>
      <c r="T7103" s="162" t="s">
        <v>57</v>
      </c>
      <c r="U7103" s="162" t="s">
        <v>57</v>
      </c>
      <c r="V7103" s="163" t="s">
        <v>58</v>
      </c>
      <c r="W7103" s="146"/>
      <c r="X7103" s="146"/>
      <c r="Y7103" s="146"/>
    </row>
    <row r="7104" spans="1:25" s="99" customFormat="1" ht="58.5" customHeight="1" x14ac:dyDescent="0.25">
      <c r="A7104" s="185" t="s">
        <v>59</v>
      </c>
      <c r="B7104" s="180"/>
      <c r="C7104" s="180"/>
      <c r="D7104" s="180"/>
      <c r="E7104" s="180"/>
      <c r="F7104" s="180"/>
      <c r="G7104" s="180"/>
      <c r="H7104" s="180"/>
      <c r="I7104" s="180"/>
      <c r="J7104" s="180"/>
      <c r="K7104" s="180"/>
      <c r="L7104" s="180"/>
      <c r="M7104" s="180"/>
      <c r="N7104" s="180"/>
      <c r="O7104" s="180"/>
      <c r="P7104" s="180"/>
      <c r="Q7104" s="180"/>
      <c r="R7104" s="176"/>
      <c r="S7104" s="137">
        <f>SUM(S7066,S7073:S7086,S7088:S7101)</f>
        <v>0</v>
      </c>
      <c r="T7104" s="137" t="str">
        <f>IF(SUM(T7073:T7086,T7088:T7101)=0," ",SUM(T7073:T7086,T7088:T7101))</f>
        <v xml:space="preserve"> </v>
      </c>
      <c r="U7104" s="137" t="str">
        <f>IF(SUM(U7073:U7086,U7088:U7101)=0," ",SUM(U7073:U7086,U7088:U7101))</f>
        <v xml:space="preserve"> </v>
      </c>
      <c r="V7104" s="137" t="str">
        <f>IF(SUM(V7073:V7086,V7088:V7101)=0," ",SUM(V7073:V7086,V7088:V7101))</f>
        <v xml:space="preserve"> </v>
      </c>
      <c r="W7104" s="146"/>
      <c r="X7104" s="164">
        <f>SUM(U7073:U7086,U7088:U7101)</f>
        <v>0</v>
      </c>
      <c r="Y7104" s="164">
        <f>SUM(V7073:V7086,V7088:V7101)</f>
        <v>0</v>
      </c>
    </row>
    <row r="7105" spans="1:25" x14ac:dyDescent="0.3">
      <c r="A7105" s="34"/>
      <c r="G7105" s="146"/>
      <c r="L7105" s="146"/>
      <c r="M7105" s="146"/>
      <c r="N7105" s="146"/>
      <c r="O7105" s="146"/>
      <c r="R7105" s="146"/>
      <c r="S7105" s="146"/>
      <c r="T7105" s="146"/>
      <c r="U7105" s="146"/>
      <c r="V7105" s="146"/>
      <c r="W7105" s="146"/>
      <c r="X7105" s="146"/>
      <c r="Y7105" s="146"/>
    </row>
    <row r="7106" spans="1:25" x14ac:dyDescent="0.3">
      <c r="A7106" s="186" t="s">
        <v>60</v>
      </c>
      <c r="B7106" s="187"/>
      <c r="C7106" s="187"/>
      <c r="D7106" s="187"/>
      <c r="E7106" s="187"/>
      <c r="F7106" s="187"/>
      <c r="G7106" s="187"/>
      <c r="H7106" s="187"/>
      <c r="I7106" s="187"/>
      <c r="J7106" s="187"/>
      <c r="K7106" s="187"/>
      <c r="L7106" s="187"/>
      <c r="M7106" s="187"/>
      <c r="N7106" s="187"/>
      <c r="O7106" s="187"/>
      <c r="P7106" s="187"/>
      <c r="Q7106" s="187"/>
      <c r="R7106" s="187"/>
      <c r="S7106" s="187"/>
      <c r="T7106" s="187"/>
      <c r="U7106" s="187"/>
      <c r="V7106" s="187"/>
      <c r="W7106" s="146"/>
      <c r="X7106" s="146"/>
      <c r="Y7106" s="146"/>
    </row>
    <row r="7107" spans="1:25" s="99" customFormat="1" ht="41.25" customHeight="1" x14ac:dyDescent="0.25">
      <c r="A7107" s="189" t="s">
        <v>38</v>
      </c>
      <c r="B7107" s="180"/>
      <c r="C7107" s="180"/>
      <c r="D7107" s="180"/>
      <c r="E7107" s="180"/>
      <c r="F7107" s="180"/>
      <c r="G7107" s="180"/>
      <c r="H7107" s="180"/>
      <c r="I7107" s="180"/>
      <c r="J7107" s="180"/>
      <c r="K7107" s="180"/>
      <c r="L7107" s="180"/>
      <c r="M7107" s="180"/>
      <c r="N7107" s="180"/>
      <c r="O7107" s="180"/>
      <c r="P7107" s="180"/>
      <c r="Q7107" s="180"/>
      <c r="R7107" s="180"/>
      <c r="S7107" s="180"/>
      <c r="T7107" s="180"/>
      <c r="U7107" s="180"/>
      <c r="V7107" s="176"/>
      <c r="W7107" s="146"/>
      <c r="X7107" s="146"/>
      <c r="Y7107" s="146"/>
    </row>
    <row r="7108" spans="1:25" s="100" customFormat="1" ht="35.25" customHeight="1" x14ac:dyDescent="0.25">
      <c r="A7108" s="179" t="s">
        <v>39</v>
      </c>
      <c r="B7108" s="180"/>
      <c r="C7108" s="180"/>
      <c r="D7108" s="180"/>
      <c r="E7108" s="180"/>
      <c r="F7108" s="180"/>
      <c r="G7108" s="180"/>
      <c r="H7108" s="180"/>
      <c r="I7108" s="180"/>
      <c r="J7108" s="180"/>
      <c r="K7108" s="180"/>
      <c r="L7108" s="180"/>
      <c r="M7108" s="180"/>
      <c r="N7108" s="180"/>
      <c r="O7108" s="180"/>
      <c r="P7108" s="180"/>
      <c r="Q7108" s="180"/>
      <c r="R7108" s="176"/>
      <c r="S7108" s="147"/>
      <c r="T7108" s="148"/>
      <c r="U7108" s="149" t="s">
        <v>40</v>
      </c>
      <c r="V7108" s="150">
        <f>V7070+1</f>
        <v>188</v>
      </c>
      <c r="W7108" s="146"/>
      <c r="X7108" s="146"/>
      <c r="Y7108" s="146"/>
    </row>
    <row r="7109" spans="1:25" s="99" customFormat="1" ht="81" customHeight="1" x14ac:dyDescent="0.25">
      <c r="A7109" s="110" t="s">
        <v>3</v>
      </c>
      <c r="B7109" s="188" t="s">
        <v>41</v>
      </c>
      <c r="C7109" s="176"/>
      <c r="D7109" s="111" t="s">
        <v>42</v>
      </c>
      <c r="E7109" s="110" t="s">
        <v>324</v>
      </c>
      <c r="F7109" s="111" t="s">
        <v>325</v>
      </c>
      <c r="G7109" s="151" t="s">
        <v>43</v>
      </c>
      <c r="H7109" s="110" t="s">
        <v>44</v>
      </c>
      <c r="I7109" s="110" t="s">
        <v>8</v>
      </c>
      <c r="J7109" s="110" t="s">
        <v>45</v>
      </c>
      <c r="K7109" s="110" t="s">
        <v>46</v>
      </c>
      <c r="L7109" s="152" t="s">
        <v>47</v>
      </c>
      <c r="M7109" s="153" t="s">
        <v>48</v>
      </c>
      <c r="N7109" s="154" t="s">
        <v>49</v>
      </c>
      <c r="O7109" s="154" t="s">
        <v>49</v>
      </c>
      <c r="P7109" s="112" t="s">
        <v>50</v>
      </c>
      <c r="Q7109" s="110" t="s">
        <v>51</v>
      </c>
      <c r="R7109" s="155" t="s">
        <v>52</v>
      </c>
      <c r="S7109" s="156" t="s">
        <v>53</v>
      </c>
      <c r="T7109" s="156" t="s">
        <v>54</v>
      </c>
      <c r="U7109" s="152" t="s">
        <v>54</v>
      </c>
      <c r="V7109" s="152" t="s">
        <v>55</v>
      </c>
      <c r="W7109" s="146"/>
      <c r="X7109" s="146"/>
      <c r="Y7109" s="146"/>
    </row>
    <row r="7110" spans="1:25" s="99" customFormat="1" ht="45" customHeight="1" x14ac:dyDescent="0.25">
      <c r="A7110" s="101"/>
      <c r="B7110" s="177" t="s">
        <v>56</v>
      </c>
      <c r="C7110" s="178"/>
      <c r="D7110" s="102"/>
      <c r="E7110" s="170"/>
      <c r="F7110" s="102"/>
      <c r="G7110" s="95"/>
      <c r="H7110" s="102"/>
      <c r="I7110" s="102"/>
      <c r="J7110" s="102"/>
      <c r="K7110" s="102"/>
      <c r="L7110" s="95"/>
      <c r="M7110" s="95"/>
      <c r="N7110" s="95"/>
      <c r="O7110" s="95"/>
      <c r="P7110" s="102"/>
      <c r="Q7110" s="102"/>
      <c r="R7110" s="190"/>
      <c r="S7110" s="184"/>
      <c r="T7110" s="95"/>
      <c r="U7110" s="95"/>
      <c r="V7110" s="95"/>
      <c r="W7110" s="146"/>
      <c r="X7110" s="146"/>
      <c r="Y7110" s="146"/>
    </row>
    <row r="7111" spans="1:25" s="99" customFormat="1" ht="54.75" customHeight="1" x14ac:dyDescent="0.25">
      <c r="A7111" s="96">
        <f>A7101+1</f>
        <v>5237</v>
      </c>
      <c r="B7111" s="181"/>
      <c r="C7111" s="182"/>
      <c r="D7111" s="113"/>
      <c r="E7111" s="115"/>
      <c r="F7111" s="174"/>
      <c r="G7111" s="114" t="str">
        <f t="shared" ref="G7111:G7124" si="2243">IF(AND(F7111&lt;&gt;"",V7111&lt;&gt;"",L7111&lt;&gt;0),V7111/L7111,"")</f>
        <v/>
      </c>
      <c r="H7111" s="115"/>
      <c r="I7111" s="115"/>
      <c r="J7111" s="115"/>
      <c r="K7111" s="115"/>
      <c r="L7111" s="133" t="str">
        <f t="shared" ref="L7111:L7124" si="2244">IF(AND(H7111&lt;&gt;0, J7111&lt;&gt;0, K7111&lt;&gt;0), H7111*J7111*K7111, "")</f>
        <v/>
      </c>
      <c r="M7111" s="116" t="str">
        <f>IF(L7111="", "", L7111/Veriler!$X$1)</f>
        <v/>
      </c>
      <c r="N7111" s="116" t="str">
        <f>IF(F7111&lt;&gt;"", "İthal Girdi", IF(Veriler!T7111="", "", IF(Veriler!S7111="H", "%0,5 üzerindedir", IF(Veriler!T7111&gt;0.1, "%10 sınırı aşılmıştır.", "Uygun"))))</f>
        <v>%0,5 üzerindedir</v>
      </c>
      <c r="O7111" s="116" t="str">
        <f t="shared" ref="O7111:O7124" si="2245">IF(M7111=""," ",N7111)</f>
        <v xml:space="preserve"> </v>
      </c>
      <c r="P7111" s="117"/>
      <c r="Q7111" s="118"/>
      <c r="R7111" s="119" t="str">
        <f t="shared" ref="R7111:R7124" si="2246">IFERROR(IF(AND(T7111&lt;&gt;"",L7111&lt;&gt;"",L7111&lt;&gt;0,T7111&lt;&gt;0),T7111/L7111,"")," ")</f>
        <v/>
      </c>
      <c r="S7111" s="133">
        <f>IFERROR(IF(M7111&lt;=0.005,IF(F7111="",L7111,0),IF(F7111&lt;&gt;"",0,IF(P7111="",0,IF(P7111="H",0,IF(Q7111&lt;Veriler!$G$2,L7111*Veriler!$G$2,L7111*Q7111)))))," ")</f>
        <v>0</v>
      </c>
      <c r="T7111" s="133">
        <f>IF(Veriler!T7111&lt;=0.1, S7111, IF(AND(Veriler!T7111&gt;0.1, F7111="", P7111="E"), IF(Q7111&gt;Veriler!$G$2, Q7111*S7111, IF(Q7111&lt;Veriler!$G$2, Veriler!$G$2*S7111, Q7111*S7111)), 0))</f>
        <v>0</v>
      </c>
      <c r="U7111" s="133" t="str">
        <f t="shared" ref="U7111:U7124" si="2247">IF(T7111=0," ",T7111)</f>
        <v xml:space="preserve"> </v>
      </c>
      <c r="V7111" s="134" t="str">
        <f>IFERROR(IF(O7111="%10 sınırı aşılmıştır.",L7111-T7111,IFERROR(IF(F7111="",IF(S7111=1,0,IF(L7111-S7111=0,"",L7111-S7111)),IF(Veriler!M7111="",L7111,IF(L7111*Veriler!M7111=0,"",L7111*Veriler!M7111))),L7111)),0)</f>
        <v/>
      </c>
      <c r="W7111" s="146"/>
      <c r="X7111" s="146"/>
      <c r="Y7111" s="146"/>
    </row>
    <row r="7112" spans="1:25" s="99" customFormat="1" ht="54.75" customHeight="1" x14ac:dyDescent="0.25">
      <c r="A7112" s="96">
        <f t="shared" ref="A7112:A7124" si="2248">A7111+1</f>
        <v>5238</v>
      </c>
      <c r="B7112" s="175"/>
      <c r="C7112" s="176"/>
      <c r="D7112" s="113"/>
      <c r="E7112" s="115"/>
      <c r="F7112" s="174"/>
      <c r="G7112" s="114" t="str">
        <f t="shared" si="2243"/>
        <v/>
      </c>
      <c r="H7112" s="115"/>
      <c r="I7112" s="115"/>
      <c r="J7112" s="115"/>
      <c r="K7112" s="115"/>
      <c r="L7112" s="133" t="str">
        <f t="shared" si="2244"/>
        <v/>
      </c>
      <c r="M7112" s="116" t="str">
        <f>IF(L7112="", "", L7112/Veriler!$X$1)</f>
        <v/>
      </c>
      <c r="N7112" s="116" t="str">
        <f>IF(F7112&lt;&gt;"", "İthal Girdi", IF(Veriler!T7112="", "", IF(Veriler!S7112="H", "%0,5 üzerindedir", IF(Veriler!T7112&gt;0.1, "%10 sınırı aşılmıştır.", "Uygun"))))</f>
        <v>%0,5 üzerindedir</v>
      </c>
      <c r="O7112" s="116" t="str">
        <f t="shared" si="2245"/>
        <v xml:space="preserve"> </v>
      </c>
      <c r="P7112" s="117"/>
      <c r="Q7112" s="118"/>
      <c r="R7112" s="119" t="str">
        <f t="shared" si="2246"/>
        <v/>
      </c>
      <c r="S7112" s="133">
        <f>IFERROR(IF(M7112&lt;=0.005,IF(F7112="",L7112,0),IF(F7112&lt;&gt;"",0,IF(P7112="",0,IF(P7112="H",0,IF(Q7112&lt;Veriler!$G$2,L7112*Veriler!$G$2,L7112*Q7112)))))," ")</f>
        <v>0</v>
      </c>
      <c r="T7112" s="133">
        <f>IF(Veriler!T7112&lt;=0.1, S7112, IF(AND(Veriler!T7112&gt;0.1, F7112="", P7112="E"), IF(Q7112&gt;Veriler!$G$2, Q7112*S7112, IF(Q7112&lt;Veriler!$G$2, Veriler!$G$2*S7112, Q7112*S7112)), 0))</f>
        <v>0</v>
      </c>
      <c r="U7112" s="133" t="str">
        <f t="shared" si="2247"/>
        <v xml:space="preserve"> </v>
      </c>
      <c r="V7112" s="134" t="str">
        <f>IFERROR(IF(O7112="%10 sınırı aşılmıştır.",L7112-T7112,IFERROR(IF(F7112="",IF(S7112=1,0,IF(L7112-S7112=0,"",L7112-S7112)),IF(Veriler!M7112="",L7112,IF(L7112*Veriler!M7112=0,"",L7112*Veriler!M7112))),L7112)),0)</f>
        <v/>
      </c>
      <c r="W7112" s="146"/>
      <c r="X7112" s="146"/>
      <c r="Y7112" s="146"/>
    </row>
    <row r="7113" spans="1:25" s="99" customFormat="1" ht="54.75" customHeight="1" x14ac:dyDescent="0.25">
      <c r="A7113" s="96">
        <f t="shared" si="2248"/>
        <v>5239</v>
      </c>
      <c r="B7113" s="175"/>
      <c r="C7113" s="176"/>
      <c r="D7113" s="113"/>
      <c r="E7113" s="115"/>
      <c r="F7113" s="174"/>
      <c r="G7113" s="114" t="str">
        <f t="shared" si="2243"/>
        <v/>
      </c>
      <c r="H7113" s="115"/>
      <c r="I7113" s="115"/>
      <c r="J7113" s="115"/>
      <c r="K7113" s="115"/>
      <c r="L7113" s="133" t="str">
        <f t="shared" si="2244"/>
        <v/>
      </c>
      <c r="M7113" s="116" t="str">
        <f>IF(L7113="", "", L7113/Veriler!$X$1)</f>
        <v/>
      </c>
      <c r="N7113" s="116" t="str">
        <f>IF(F7113&lt;&gt;"", "İthal Girdi", IF(Veriler!T7113="", "", IF(Veriler!S7113="H", "%0,5 üzerindedir", IF(Veriler!T7113&gt;0.1, "%10 sınırı aşılmıştır.", "Uygun"))))</f>
        <v>%0,5 üzerindedir</v>
      </c>
      <c r="O7113" s="116" t="str">
        <f t="shared" si="2245"/>
        <v xml:space="preserve"> </v>
      </c>
      <c r="P7113" s="117"/>
      <c r="Q7113" s="118"/>
      <c r="R7113" s="119" t="str">
        <f t="shared" si="2246"/>
        <v/>
      </c>
      <c r="S7113" s="133">
        <f>IFERROR(IF(M7113&lt;=0.005,IF(F7113="",L7113,0),IF(F7113&lt;&gt;"",0,IF(P7113="",0,IF(P7113="H",0,IF(Q7113&lt;Veriler!$G$2,L7113*Veriler!$G$2,L7113*Q7113)))))," ")</f>
        <v>0</v>
      </c>
      <c r="T7113" s="133">
        <f>IF(Veriler!T7113&lt;=0.1, S7113, IF(AND(Veriler!T7113&gt;0.1, F7113="", P7113="E"), IF(Q7113&gt;Veriler!$G$2, Q7113*S7113, IF(Q7113&lt;Veriler!$G$2, Veriler!$G$2*S7113, Q7113*S7113)), 0))</f>
        <v>0</v>
      </c>
      <c r="U7113" s="133" t="str">
        <f t="shared" si="2247"/>
        <v xml:space="preserve"> </v>
      </c>
      <c r="V7113" s="134" t="str">
        <f>IFERROR(IF(O7113="%10 sınırı aşılmıştır.",L7113-T7113,IFERROR(IF(F7113="",IF(S7113=1,0,IF(L7113-S7113=0,"",L7113-S7113)),IF(Veriler!M7113="",L7113,IF(L7113*Veriler!M7113=0,"",L7113*Veriler!M7113))),L7113)),0)</f>
        <v/>
      </c>
      <c r="W7113" s="146"/>
      <c r="X7113" s="146"/>
      <c r="Y7113" s="146"/>
    </row>
    <row r="7114" spans="1:25" s="99" customFormat="1" ht="54.75" customHeight="1" x14ac:dyDescent="0.25">
      <c r="A7114" s="96">
        <f t="shared" si="2248"/>
        <v>5240</v>
      </c>
      <c r="B7114" s="175"/>
      <c r="C7114" s="176"/>
      <c r="D7114" s="113"/>
      <c r="E7114" s="115"/>
      <c r="F7114" s="174"/>
      <c r="G7114" s="114" t="str">
        <f t="shared" si="2243"/>
        <v/>
      </c>
      <c r="H7114" s="115"/>
      <c r="I7114" s="115"/>
      <c r="J7114" s="115"/>
      <c r="K7114" s="115"/>
      <c r="L7114" s="133" t="str">
        <f t="shared" si="2244"/>
        <v/>
      </c>
      <c r="M7114" s="116" t="str">
        <f>IF(L7114="", "", L7114/Veriler!$X$1)</f>
        <v/>
      </c>
      <c r="N7114" s="116" t="str">
        <f>IF(F7114&lt;&gt;"", "İthal Girdi", IF(Veriler!T7114="", "", IF(Veriler!S7114="H", "%0,5 üzerindedir", IF(Veriler!T7114&gt;0.1, "%10 sınırı aşılmıştır.", "Uygun"))))</f>
        <v>%0,5 üzerindedir</v>
      </c>
      <c r="O7114" s="116" t="str">
        <f t="shared" si="2245"/>
        <v xml:space="preserve"> </v>
      </c>
      <c r="P7114" s="117"/>
      <c r="Q7114" s="118"/>
      <c r="R7114" s="119" t="str">
        <f t="shared" si="2246"/>
        <v/>
      </c>
      <c r="S7114" s="133">
        <f>IFERROR(IF(M7114&lt;=0.005,IF(F7114="",L7114,0),IF(F7114&lt;&gt;"",0,IF(P7114="",0,IF(P7114="H",0,IF(Q7114&lt;Veriler!$G$2,L7114*Veriler!$G$2,L7114*Q7114)))))," ")</f>
        <v>0</v>
      </c>
      <c r="T7114" s="133">
        <f>IF(Veriler!T7114&lt;=0.1, S7114, IF(AND(Veriler!T7114&gt;0.1, F7114="", P7114="E"), IF(Q7114&gt;Veriler!$G$2, Q7114*S7114, IF(Q7114&lt;Veriler!$G$2, Veriler!$G$2*S7114, Q7114*S7114)), 0))</f>
        <v>0</v>
      </c>
      <c r="U7114" s="133" t="str">
        <f t="shared" si="2247"/>
        <v xml:space="preserve"> </v>
      </c>
      <c r="V7114" s="134" t="str">
        <f>IFERROR(IF(O7114="%10 sınırı aşılmıştır.",L7114-T7114,IFERROR(IF(F7114="",IF(S7114=1,0,IF(L7114-S7114=0,"",L7114-S7114)),IF(Veriler!M7114="",L7114,IF(L7114*Veriler!M7114=0,"",L7114*Veriler!M7114))),L7114)),0)</f>
        <v/>
      </c>
      <c r="W7114" s="146"/>
      <c r="X7114" s="146"/>
      <c r="Y7114" s="146"/>
    </row>
    <row r="7115" spans="1:25" s="99" customFormat="1" ht="54.75" customHeight="1" x14ac:dyDescent="0.25">
      <c r="A7115" s="96">
        <f t="shared" si="2248"/>
        <v>5241</v>
      </c>
      <c r="B7115" s="175"/>
      <c r="C7115" s="176"/>
      <c r="D7115" s="113"/>
      <c r="E7115" s="115"/>
      <c r="F7115" s="174"/>
      <c r="G7115" s="114" t="str">
        <f t="shared" si="2243"/>
        <v/>
      </c>
      <c r="H7115" s="115"/>
      <c r="I7115" s="115"/>
      <c r="J7115" s="115"/>
      <c r="K7115" s="115"/>
      <c r="L7115" s="133" t="str">
        <f t="shared" si="2244"/>
        <v/>
      </c>
      <c r="M7115" s="116" t="str">
        <f>IF(L7115="", "", L7115/Veriler!$X$1)</f>
        <v/>
      </c>
      <c r="N7115" s="116" t="str">
        <f>IF(F7115&lt;&gt;"", "İthal Girdi", IF(Veriler!T7115="", "", IF(Veriler!S7115="H", "%0,5 üzerindedir", IF(Veriler!T7115&gt;0.1, "%10 sınırı aşılmıştır.", "Uygun"))))</f>
        <v>%0,5 üzerindedir</v>
      </c>
      <c r="O7115" s="116" t="str">
        <f t="shared" si="2245"/>
        <v xml:space="preserve"> </v>
      </c>
      <c r="P7115" s="117"/>
      <c r="Q7115" s="118"/>
      <c r="R7115" s="119" t="str">
        <f t="shared" si="2246"/>
        <v/>
      </c>
      <c r="S7115" s="133">
        <f>IFERROR(IF(M7115&lt;=0.005,IF(F7115="",L7115,0),IF(F7115&lt;&gt;"",0,IF(P7115="",0,IF(P7115="H",0,IF(Q7115&lt;Veriler!$G$2,L7115*Veriler!$G$2,L7115*Q7115)))))," ")</f>
        <v>0</v>
      </c>
      <c r="T7115" s="133">
        <f>IF(Veriler!T7115&lt;=0.1, S7115, IF(AND(Veriler!T7115&gt;0.1, F7115="", P7115="E"), IF(Q7115&gt;Veriler!$G$2, Q7115*S7115, IF(Q7115&lt;Veriler!$G$2, Veriler!$G$2*S7115, Q7115*S7115)), 0))</f>
        <v>0</v>
      </c>
      <c r="U7115" s="133" t="str">
        <f t="shared" si="2247"/>
        <v xml:space="preserve"> </v>
      </c>
      <c r="V7115" s="134" t="str">
        <f>IFERROR(IF(O7115="%10 sınırı aşılmıştır.",L7115-T7115,IFERROR(IF(F7115="",IF(S7115=1,0,IF(L7115-S7115=0,"",L7115-S7115)),IF(Veriler!M7115="",L7115,IF(L7115*Veriler!M7115=0,"",L7115*Veriler!M7115))),L7115)),0)</f>
        <v/>
      </c>
      <c r="W7115" s="146"/>
      <c r="X7115" s="146"/>
      <c r="Y7115" s="146"/>
    </row>
    <row r="7116" spans="1:25" s="99" customFormat="1" ht="54.75" customHeight="1" x14ac:dyDescent="0.25">
      <c r="A7116" s="96">
        <f t="shared" si="2248"/>
        <v>5242</v>
      </c>
      <c r="B7116" s="175"/>
      <c r="C7116" s="176"/>
      <c r="D7116" s="113"/>
      <c r="E7116" s="115"/>
      <c r="F7116" s="174"/>
      <c r="G7116" s="114" t="str">
        <f t="shared" si="2243"/>
        <v/>
      </c>
      <c r="H7116" s="115"/>
      <c r="I7116" s="115"/>
      <c r="J7116" s="115"/>
      <c r="K7116" s="115"/>
      <c r="L7116" s="133" t="str">
        <f t="shared" si="2244"/>
        <v/>
      </c>
      <c r="M7116" s="116" t="str">
        <f>IF(L7116="", "", L7116/Veriler!$X$1)</f>
        <v/>
      </c>
      <c r="N7116" s="116" t="str">
        <f>IF(F7116&lt;&gt;"", "İthal Girdi", IF(Veriler!T7116="", "", IF(Veriler!S7116="H", "%0,5 üzerindedir", IF(Veriler!T7116&gt;0.1, "%10 sınırı aşılmıştır.", "Uygun"))))</f>
        <v>%0,5 üzerindedir</v>
      </c>
      <c r="O7116" s="116" t="str">
        <f t="shared" si="2245"/>
        <v xml:space="preserve"> </v>
      </c>
      <c r="P7116" s="117"/>
      <c r="Q7116" s="118"/>
      <c r="R7116" s="119" t="str">
        <f t="shared" si="2246"/>
        <v/>
      </c>
      <c r="S7116" s="133">
        <f>IFERROR(IF(M7116&lt;=0.005,IF(F7116="",L7116,0),IF(F7116&lt;&gt;"",0,IF(P7116="",0,IF(P7116="H",0,IF(Q7116&lt;Veriler!$G$2,L7116*Veriler!$G$2,L7116*Q7116)))))," ")</f>
        <v>0</v>
      </c>
      <c r="T7116" s="133">
        <f>IF(Veriler!T7116&lt;=0.1, S7116, IF(AND(Veriler!T7116&gt;0.1, F7116="", P7116="E"), IF(Q7116&gt;Veriler!$G$2, Q7116*S7116, IF(Q7116&lt;Veriler!$G$2, Veriler!$G$2*S7116, Q7116*S7116)), 0))</f>
        <v>0</v>
      </c>
      <c r="U7116" s="133" t="str">
        <f t="shared" si="2247"/>
        <v xml:space="preserve"> </v>
      </c>
      <c r="V7116" s="134" t="str">
        <f>IFERROR(IF(O7116="%10 sınırı aşılmıştır.",L7116-T7116,IFERROR(IF(F7116="",IF(S7116=1,0,IF(L7116-S7116=0,"",L7116-S7116)),IF(Veriler!M7116="",L7116,IF(L7116*Veriler!M7116=0,"",L7116*Veriler!M7116))),L7116)),0)</f>
        <v/>
      </c>
      <c r="W7116" s="146"/>
      <c r="X7116" s="146"/>
      <c r="Y7116" s="146"/>
    </row>
    <row r="7117" spans="1:25" s="99" customFormat="1" ht="54.75" customHeight="1" x14ac:dyDescent="0.25">
      <c r="A7117" s="96">
        <f t="shared" si="2248"/>
        <v>5243</v>
      </c>
      <c r="B7117" s="175"/>
      <c r="C7117" s="176"/>
      <c r="D7117" s="113"/>
      <c r="E7117" s="115"/>
      <c r="F7117" s="174"/>
      <c r="G7117" s="114" t="str">
        <f t="shared" si="2243"/>
        <v/>
      </c>
      <c r="H7117" s="115"/>
      <c r="I7117" s="115"/>
      <c r="J7117" s="115"/>
      <c r="K7117" s="115"/>
      <c r="L7117" s="133" t="str">
        <f t="shared" si="2244"/>
        <v/>
      </c>
      <c r="M7117" s="116" t="str">
        <f>IF(L7117="", "", L7117/Veriler!$X$1)</f>
        <v/>
      </c>
      <c r="N7117" s="116" t="str">
        <f>IF(F7117&lt;&gt;"", "İthal Girdi", IF(Veriler!T7117="", "", IF(Veriler!S7117="H", "%0,5 üzerindedir", IF(Veriler!T7117&gt;0.1, "%10 sınırı aşılmıştır.", "Uygun"))))</f>
        <v>%0,5 üzerindedir</v>
      </c>
      <c r="O7117" s="116" t="str">
        <f t="shared" si="2245"/>
        <v xml:space="preserve"> </v>
      </c>
      <c r="P7117" s="117"/>
      <c r="Q7117" s="118"/>
      <c r="R7117" s="119" t="str">
        <f t="shared" si="2246"/>
        <v/>
      </c>
      <c r="S7117" s="133">
        <f>IFERROR(IF(M7117&lt;=0.005,IF(F7117="",L7117,0),IF(F7117&lt;&gt;"",0,IF(P7117="",0,IF(P7117="H",0,IF(Q7117&lt;Veriler!$G$2,L7117*Veriler!$G$2,L7117*Q7117)))))," ")</f>
        <v>0</v>
      </c>
      <c r="T7117" s="133">
        <f>IF(Veriler!T7117&lt;=0.1, S7117, IF(AND(Veriler!T7117&gt;0.1, F7117="", P7117="E"), IF(Q7117&gt;Veriler!$G$2, Q7117*S7117, IF(Q7117&lt;Veriler!$G$2, Veriler!$G$2*S7117, Q7117*S7117)), 0))</f>
        <v>0</v>
      </c>
      <c r="U7117" s="133" t="str">
        <f t="shared" si="2247"/>
        <v xml:space="preserve"> </v>
      </c>
      <c r="V7117" s="134" t="str">
        <f>IFERROR(IF(O7117="%10 sınırı aşılmıştır.",L7117-T7117,IFERROR(IF(F7117="",IF(S7117=1,0,IF(L7117-S7117=0,"",L7117-S7117)),IF(Veriler!M7117="",L7117,IF(L7117*Veriler!M7117=0,"",L7117*Veriler!M7117))),L7117)),0)</f>
        <v/>
      </c>
      <c r="W7117" s="146"/>
      <c r="X7117" s="146"/>
      <c r="Y7117" s="146"/>
    </row>
    <row r="7118" spans="1:25" s="99" customFormat="1" ht="54.75" customHeight="1" x14ac:dyDescent="0.25">
      <c r="A7118" s="96">
        <f t="shared" si="2248"/>
        <v>5244</v>
      </c>
      <c r="B7118" s="175"/>
      <c r="C7118" s="176"/>
      <c r="D7118" s="113"/>
      <c r="E7118" s="115"/>
      <c r="F7118" s="174"/>
      <c r="G7118" s="114" t="str">
        <f t="shared" si="2243"/>
        <v/>
      </c>
      <c r="H7118" s="115"/>
      <c r="I7118" s="115"/>
      <c r="J7118" s="115"/>
      <c r="K7118" s="115"/>
      <c r="L7118" s="133" t="str">
        <f t="shared" si="2244"/>
        <v/>
      </c>
      <c r="M7118" s="116" t="str">
        <f>IF(L7118="", "", L7118/Veriler!$X$1)</f>
        <v/>
      </c>
      <c r="N7118" s="116" t="str">
        <f>IF(F7118&lt;&gt;"", "İthal Girdi", IF(Veriler!T7118="", "", IF(Veriler!S7118="H", "%0,5 üzerindedir", IF(Veriler!T7118&gt;0.1, "%10 sınırı aşılmıştır.", "Uygun"))))</f>
        <v>%0,5 üzerindedir</v>
      </c>
      <c r="O7118" s="116" t="str">
        <f t="shared" si="2245"/>
        <v xml:space="preserve"> </v>
      </c>
      <c r="P7118" s="117"/>
      <c r="Q7118" s="118"/>
      <c r="R7118" s="119" t="str">
        <f t="shared" si="2246"/>
        <v/>
      </c>
      <c r="S7118" s="133">
        <f>IFERROR(IF(M7118&lt;=0.005,IF(F7118="",L7118,0),IF(F7118&lt;&gt;"",0,IF(P7118="",0,IF(P7118="H",0,IF(Q7118&lt;Veriler!$G$2,L7118*Veriler!$G$2,L7118*Q7118)))))," ")</f>
        <v>0</v>
      </c>
      <c r="T7118" s="133">
        <f>IF(Veriler!T7118&lt;=0.1, S7118, IF(AND(Veriler!T7118&gt;0.1, F7118="", P7118="E"), IF(Q7118&gt;Veriler!$G$2, Q7118*S7118, IF(Q7118&lt;Veriler!$G$2, Veriler!$G$2*S7118, Q7118*S7118)), 0))</f>
        <v>0</v>
      </c>
      <c r="U7118" s="133" t="str">
        <f t="shared" si="2247"/>
        <v xml:space="preserve"> </v>
      </c>
      <c r="V7118" s="134" t="str">
        <f>IFERROR(IF(O7118="%10 sınırı aşılmıştır.",L7118-T7118,IFERROR(IF(F7118="",IF(S7118=1,0,IF(L7118-S7118=0,"",L7118-S7118)),IF(Veriler!M7118="",L7118,IF(L7118*Veriler!M7118=0,"",L7118*Veriler!M7118))),L7118)),0)</f>
        <v/>
      </c>
      <c r="W7118" s="146"/>
      <c r="X7118" s="146"/>
      <c r="Y7118" s="146"/>
    </row>
    <row r="7119" spans="1:25" s="99" customFormat="1" ht="54.75" customHeight="1" x14ac:dyDescent="0.25">
      <c r="A7119" s="96">
        <f t="shared" si="2248"/>
        <v>5245</v>
      </c>
      <c r="B7119" s="175"/>
      <c r="C7119" s="176"/>
      <c r="D7119" s="113"/>
      <c r="E7119" s="115"/>
      <c r="F7119" s="174"/>
      <c r="G7119" s="114" t="str">
        <f t="shared" si="2243"/>
        <v/>
      </c>
      <c r="H7119" s="115"/>
      <c r="I7119" s="115"/>
      <c r="J7119" s="115"/>
      <c r="K7119" s="115"/>
      <c r="L7119" s="133" t="str">
        <f t="shared" si="2244"/>
        <v/>
      </c>
      <c r="M7119" s="116" t="str">
        <f>IF(L7119="", "", L7119/Veriler!$X$1)</f>
        <v/>
      </c>
      <c r="N7119" s="116" t="str">
        <f>IF(F7119&lt;&gt;"", "İthal Girdi", IF(Veriler!T7119="", "", IF(Veriler!S7119="H", "%0,5 üzerindedir", IF(Veriler!T7119&gt;0.1, "%10 sınırı aşılmıştır.", "Uygun"))))</f>
        <v>%0,5 üzerindedir</v>
      </c>
      <c r="O7119" s="116" t="str">
        <f t="shared" si="2245"/>
        <v xml:space="preserve"> </v>
      </c>
      <c r="P7119" s="117"/>
      <c r="Q7119" s="118"/>
      <c r="R7119" s="119" t="str">
        <f t="shared" si="2246"/>
        <v/>
      </c>
      <c r="S7119" s="133">
        <f>IFERROR(IF(M7119&lt;=0.005,IF(F7119="",L7119,0),IF(F7119&lt;&gt;"",0,IF(P7119="",0,IF(P7119="H",0,IF(Q7119&lt;Veriler!$G$2,L7119*Veriler!$G$2,L7119*Q7119)))))," ")</f>
        <v>0</v>
      </c>
      <c r="T7119" s="133">
        <f>IF(Veriler!T7119&lt;=0.1, S7119, IF(AND(Veriler!T7119&gt;0.1, F7119="", P7119="E"), IF(Q7119&gt;Veriler!$G$2, Q7119*S7119, IF(Q7119&lt;Veriler!$G$2, Veriler!$G$2*S7119, Q7119*S7119)), 0))</f>
        <v>0</v>
      </c>
      <c r="U7119" s="133" t="str">
        <f t="shared" si="2247"/>
        <v xml:space="preserve"> </v>
      </c>
      <c r="V7119" s="134" t="str">
        <f>IFERROR(IF(O7119="%10 sınırı aşılmıştır.",L7119-T7119,IFERROR(IF(F7119="",IF(S7119=1,0,IF(L7119-S7119=0,"",L7119-S7119)),IF(Veriler!M7119="",L7119,IF(L7119*Veriler!M7119=0,"",L7119*Veriler!M7119))),L7119)),0)</f>
        <v/>
      </c>
      <c r="W7119" s="146"/>
      <c r="X7119" s="146"/>
      <c r="Y7119" s="146"/>
    </row>
    <row r="7120" spans="1:25" s="99" customFormat="1" ht="54.75" customHeight="1" x14ac:dyDescent="0.25">
      <c r="A7120" s="96">
        <f t="shared" si="2248"/>
        <v>5246</v>
      </c>
      <c r="B7120" s="175"/>
      <c r="C7120" s="176"/>
      <c r="D7120" s="113"/>
      <c r="E7120" s="115"/>
      <c r="F7120" s="174"/>
      <c r="G7120" s="114" t="str">
        <f t="shared" si="2243"/>
        <v/>
      </c>
      <c r="H7120" s="115"/>
      <c r="I7120" s="115"/>
      <c r="J7120" s="115"/>
      <c r="K7120" s="115"/>
      <c r="L7120" s="133" t="str">
        <f t="shared" si="2244"/>
        <v/>
      </c>
      <c r="M7120" s="116" t="str">
        <f>IF(L7120="", "", L7120/Veriler!$X$1)</f>
        <v/>
      </c>
      <c r="N7120" s="116" t="str">
        <f>IF(F7120&lt;&gt;"", "İthal Girdi", IF(Veriler!T7120="", "", IF(Veriler!S7120="H", "%0,5 üzerindedir", IF(Veriler!T7120&gt;0.1, "%10 sınırı aşılmıştır.", "Uygun"))))</f>
        <v>%0,5 üzerindedir</v>
      </c>
      <c r="O7120" s="116" t="str">
        <f t="shared" si="2245"/>
        <v xml:space="preserve"> </v>
      </c>
      <c r="P7120" s="117"/>
      <c r="Q7120" s="118"/>
      <c r="R7120" s="119" t="str">
        <f t="shared" si="2246"/>
        <v/>
      </c>
      <c r="S7120" s="133">
        <f>IFERROR(IF(M7120&lt;=0.005,IF(F7120="",L7120,0),IF(F7120&lt;&gt;"",0,IF(P7120="",0,IF(P7120="H",0,IF(Q7120&lt;Veriler!$G$2,L7120*Veriler!$G$2,L7120*Q7120)))))," ")</f>
        <v>0</v>
      </c>
      <c r="T7120" s="133">
        <f>IF(Veriler!T7120&lt;=0.1, S7120, IF(AND(Veriler!T7120&gt;0.1, F7120="", P7120="E"), IF(Q7120&gt;Veriler!$G$2, Q7120*S7120, IF(Q7120&lt;Veriler!$G$2, Veriler!$G$2*S7120, Q7120*S7120)), 0))</f>
        <v>0</v>
      </c>
      <c r="U7120" s="133" t="str">
        <f t="shared" si="2247"/>
        <v xml:space="preserve"> </v>
      </c>
      <c r="V7120" s="134" t="str">
        <f>IFERROR(IF(O7120="%10 sınırı aşılmıştır.",L7120-T7120,IFERROR(IF(F7120="",IF(S7120=1,0,IF(L7120-S7120=0,"",L7120-S7120)),IF(Veriler!M7120="",L7120,IF(L7120*Veriler!M7120=0,"",L7120*Veriler!M7120))),L7120)),0)</f>
        <v/>
      </c>
      <c r="W7120" s="146"/>
      <c r="X7120" s="146"/>
      <c r="Y7120" s="146"/>
    </row>
    <row r="7121" spans="1:25" s="99" customFormat="1" ht="54.75" customHeight="1" x14ac:dyDescent="0.25">
      <c r="A7121" s="96">
        <f t="shared" si="2248"/>
        <v>5247</v>
      </c>
      <c r="B7121" s="175"/>
      <c r="C7121" s="176"/>
      <c r="D7121" s="113"/>
      <c r="E7121" s="115"/>
      <c r="F7121" s="174"/>
      <c r="G7121" s="114" t="str">
        <f t="shared" si="2243"/>
        <v/>
      </c>
      <c r="H7121" s="115"/>
      <c r="I7121" s="115"/>
      <c r="J7121" s="115"/>
      <c r="K7121" s="115"/>
      <c r="L7121" s="133" t="str">
        <f t="shared" si="2244"/>
        <v/>
      </c>
      <c r="M7121" s="116" t="str">
        <f>IF(L7121="", "", L7121/Veriler!$X$1)</f>
        <v/>
      </c>
      <c r="N7121" s="116" t="str">
        <f>IF(F7121&lt;&gt;"", "İthal Girdi", IF(Veriler!T7121="", "", IF(Veriler!S7121="H", "%0,5 üzerindedir", IF(Veriler!T7121&gt;0.1, "%10 sınırı aşılmıştır.", "Uygun"))))</f>
        <v>%0,5 üzerindedir</v>
      </c>
      <c r="O7121" s="116" t="str">
        <f t="shared" si="2245"/>
        <v xml:space="preserve"> </v>
      </c>
      <c r="P7121" s="117"/>
      <c r="Q7121" s="118"/>
      <c r="R7121" s="119" t="str">
        <f t="shared" si="2246"/>
        <v/>
      </c>
      <c r="S7121" s="133">
        <f>IFERROR(IF(M7121&lt;=0.005,IF(F7121="",L7121,0),IF(F7121&lt;&gt;"",0,IF(P7121="",0,IF(P7121="H",0,IF(Q7121&lt;Veriler!$G$2,L7121*Veriler!$G$2,L7121*Q7121)))))," ")</f>
        <v>0</v>
      </c>
      <c r="T7121" s="133">
        <f>IF(Veriler!T7121&lt;=0.1, S7121, IF(AND(Veriler!T7121&gt;0.1, F7121="", P7121="E"), IF(Q7121&gt;Veriler!$G$2, Q7121*S7121, IF(Q7121&lt;Veriler!$G$2, Veriler!$G$2*S7121, Q7121*S7121)), 0))</f>
        <v>0</v>
      </c>
      <c r="U7121" s="133" t="str">
        <f t="shared" si="2247"/>
        <v xml:space="preserve"> </v>
      </c>
      <c r="V7121" s="134" t="str">
        <f>IFERROR(IF(O7121="%10 sınırı aşılmıştır.",L7121-T7121,IFERROR(IF(F7121="",IF(S7121=1,0,IF(L7121-S7121=0,"",L7121-S7121)),IF(Veriler!M7121="",L7121,IF(L7121*Veriler!M7121=0,"",L7121*Veriler!M7121))),L7121)),0)</f>
        <v/>
      </c>
      <c r="W7121" s="146"/>
      <c r="X7121" s="146"/>
      <c r="Y7121" s="146"/>
    </row>
    <row r="7122" spans="1:25" s="99" customFormat="1" ht="54.75" customHeight="1" x14ac:dyDescent="0.25">
      <c r="A7122" s="96">
        <f t="shared" si="2248"/>
        <v>5248</v>
      </c>
      <c r="B7122" s="175"/>
      <c r="C7122" s="176"/>
      <c r="D7122" s="113"/>
      <c r="E7122" s="115"/>
      <c r="F7122" s="174"/>
      <c r="G7122" s="114" t="str">
        <f t="shared" si="2243"/>
        <v/>
      </c>
      <c r="H7122" s="115"/>
      <c r="I7122" s="115"/>
      <c r="J7122" s="115"/>
      <c r="K7122" s="115"/>
      <c r="L7122" s="133" t="str">
        <f t="shared" si="2244"/>
        <v/>
      </c>
      <c r="M7122" s="116" t="str">
        <f>IF(L7122="", "", L7122/Veriler!$X$1)</f>
        <v/>
      </c>
      <c r="N7122" s="116" t="str">
        <f>IF(F7122&lt;&gt;"", "İthal Girdi", IF(Veriler!T7122="", "", IF(Veriler!S7122="H", "%0,5 üzerindedir", IF(Veriler!T7122&gt;0.1, "%10 sınırı aşılmıştır.", "Uygun"))))</f>
        <v>%0,5 üzerindedir</v>
      </c>
      <c r="O7122" s="116" t="str">
        <f t="shared" si="2245"/>
        <v xml:space="preserve"> </v>
      </c>
      <c r="P7122" s="117"/>
      <c r="Q7122" s="118"/>
      <c r="R7122" s="119" t="str">
        <f t="shared" si="2246"/>
        <v/>
      </c>
      <c r="S7122" s="133">
        <f>IFERROR(IF(M7122&lt;=0.005,IF(F7122="",L7122,0),IF(F7122&lt;&gt;"",0,IF(P7122="",0,IF(P7122="H",0,IF(Q7122&lt;Veriler!$G$2,L7122*Veriler!$G$2,L7122*Q7122)))))," ")</f>
        <v>0</v>
      </c>
      <c r="T7122" s="133">
        <f>IF(Veriler!T7122&lt;=0.1, S7122, IF(AND(Veriler!T7122&gt;0.1, F7122="", P7122="E"), IF(Q7122&gt;Veriler!$G$2, Q7122*S7122, IF(Q7122&lt;Veriler!$G$2, Veriler!$G$2*S7122, Q7122*S7122)), 0))</f>
        <v>0</v>
      </c>
      <c r="U7122" s="133" t="str">
        <f t="shared" si="2247"/>
        <v xml:space="preserve"> </v>
      </c>
      <c r="V7122" s="134" t="str">
        <f>IFERROR(IF(O7122="%10 sınırı aşılmıştır.",L7122-T7122,IFERROR(IF(F7122="",IF(S7122=1,0,IF(L7122-S7122=0,"",L7122-S7122)),IF(Veriler!M7122="",L7122,IF(L7122*Veriler!M7122=0,"",L7122*Veriler!M7122))),L7122)),0)</f>
        <v/>
      </c>
      <c r="W7122" s="146"/>
      <c r="X7122" s="146"/>
      <c r="Y7122" s="146"/>
    </row>
    <row r="7123" spans="1:25" s="99" customFormat="1" ht="54.75" customHeight="1" x14ac:dyDescent="0.25">
      <c r="A7123" s="96">
        <f t="shared" si="2248"/>
        <v>5249</v>
      </c>
      <c r="B7123" s="175"/>
      <c r="C7123" s="176"/>
      <c r="D7123" s="113"/>
      <c r="E7123" s="115"/>
      <c r="F7123" s="174"/>
      <c r="G7123" s="114" t="str">
        <f t="shared" si="2243"/>
        <v/>
      </c>
      <c r="H7123" s="115"/>
      <c r="I7123" s="115"/>
      <c r="J7123" s="115"/>
      <c r="K7123" s="115"/>
      <c r="L7123" s="133" t="str">
        <f t="shared" si="2244"/>
        <v/>
      </c>
      <c r="M7123" s="116" t="str">
        <f>IF(L7123="", "", L7123/Veriler!$X$1)</f>
        <v/>
      </c>
      <c r="N7123" s="116" t="str">
        <f>IF(F7123&lt;&gt;"", "İthal Girdi", IF(Veriler!T7123="", "", IF(Veriler!S7123="H", "%0,5 üzerindedir", IF(Veriler!T7123&gt;0.1, "%10 sınırı aşılmıştır.", "Uygun"))))</f>
        <v>%0,5 üzerindedir</v>
      </c>
      <c r="O7123" s="116" t="str">
        <f t="shared" si="2245"/>
        <v xml:space="preserve"> </v>
      </c>
      <c r="P7123" s="117"/>
      <c r="Q7123" s="118"/>
      <c r="R7123" s="119" t="str">
        <f t="shared" si="2246"/>
        <v/>
      </c>
      <c r="S7123" s="133">
        <f>IFERROR(IF(M7123&lt;=0.005,IF(F7123="",L7123,0),IF(F7123&lt;&gt;"",0,IF(P7123="",0,IF(P7123="H",0,IF(Q7123&lt;Veriler!$G$2,L7123*Veriler!$G$2,L7123*Q7123)))))," ")</f>
        <v>0</v>
      </c>
      <c r="T7123" s="133">
        <f>IF(Veriler!T7123&lt;=0.1, S7123, IF(AND(Veriler!T7123&gt;0.1, F7123="", P7123="E"), IF(Q7123&gt;Veriler!$G$2, Q7123*S7123, IF(Q7123&lt;Veriler!$G$2, Veriler!$G$2*S7123, Q7123*S7123)), 0))</f>
        <v>0</v>
      </c>
      <c r="U7123" s="133" t="str">
        <f t="shared" si="2247"/>
        <v xml:space="preserve"> </v>
      </c>
      <c r="V7123" s="134" t="str">
        <f>IFERROR(IF(O7123="%10 sınırı aşılmıştır.",L7123-T7123,IFERROR(IF(F7123="",IF(S7123=1,0,IF(L7123-S7123=0,"",L7123-S7123)),IF(Veriler!M7123="",L7123,IF(L7123*Veriler!M7123=0,"",L7123*Veriler!M7123))),L7123)),0)</f>
        <v/>
      </c>
      <c r="W7123" s="146"/>
      <c r="X7123" s="146"/>
      <c r="Y7123" s="146"/>
    </row>
    <row r="7124" spans="1:25" s="99" customFormat="1" ht="54.75" customHeight="1" x14ac:dyDescent="0.25">
      <c r="A7124" s="96">
        <f t="shared" si="2248"/>
        <v>5250</v>
      </c>
      <c r="B7124" s="175"/>
      <c r="C7124" s="176"/>
      <c r="D7124" s="113"/>
      <c r="E7124" s="115"/>
      <c r="F7124" s="174"/>
      <c r="G7124" s="114" t="str">
        <f t="shared" si="2243"/>
        <v/>
      </c>
      <c r="H7124" s="115"/>
      <c r="I7124" s="115"/>
      <c r="J7124" s="115"/>
      <c r="K7124" s="115"/>
      <c r="L7124" s="133" t="str">
        <f t="shared" si="2244"/>
        <v/>
      </c>
      <c r="M7124" s="116" t="str">
        <f>IF(L7124="", "", L7124/Veriler!$X$1)</f>
        <v/>
      </c>
      <c r="N7124" s="116" t="str">
        <f>IF(F7124&lt;&gt;"", "İthal Girdi", IF(Veriler!T7124="", "", IF(Veriler!S7124="H", "%0,5 üzerindedir", IF(Veriler!T7124&gt;0.1, "%10 sınırı aşılmıştır.", "Uygun"))))</f>
        <v>%0,5 üzerindedir</v>
      </c>
      <c r="O7124" s="116" t="str">
        <f t="shared" si="2245"/>
        <v xml:space="preserve"> </v>
      </c>
      <c r="P7124" s="117"/>
      <c r="Q7124" s="118"/>
      <c r="R7124" s="119" t="str">
        <f t="shared" si="2246"/>
        <v/>
      </c>
      <c r="S7124" s="133">
        <f>IFERROR(IF(M7124&lt;=0.005,IF(F7124="",L7124,0),IF(F7124&lt;&gt;"",0,IF(P7124="",0,IF(P7124="H",0,IF(Q7124&lt;Veriler!$G$2,L7124*Veriler!$G$2,L7124*Q7124)))))," ")</f>
        <v>0</v>
      </c>
      <c r="T7124" s="133">
        <f>IF(Veriler!T7124&lt;=0.1, S7124, IF(AND(Veriler!T7124&gt;0.1, F7124="", P7124="E"), IF(Q7124&gt;Veriler!$G$2, Q7124*S7124, IF(Q7124&lt;Veriler!$G$2, Veriler!$G$2*S7124, Q7124*S7124)), 0))</f>
        <v>0</v>
      </c>
      <c r="U7124" s="133" t="str">
        <f t="shared" si="2247"/>
        <v xml:space="preserve"> </v>
      </c>
      <c r="V7124" s="134" t="str">
        <f>IFERROR(IF(O7124="%10 sınırı aşılmıştır.",L7124-T7124,IFERROR(IF(F7124="",IF(S7124=1,0,IF(L7124-S7124=0,"",L7124-S7124)),IF(Veriler!M7124="",L7124,IF(L7124*Veriler!M7124=0,"",L7124*Veriler!M7124))),L7124)),0)</f>
        <v/>
      </c>
      <c r="W7124" s="146"/>
      <c r="X7124" s="146"/>
      <c r="Y7124" s="146"/>
    </row>
    <row r="7125" spans="1:25" s="99" customFormat="1" ht="36" hidden="1" customHeight="1" x14ac:dyDescent="0.25">
      <c r="A7125" s="101"/>
      <c r="B7125" s="191" t="s">
        <v>16</v>
      </c>
      <c r="C7125" s="176"/>
      <c r="D7125" s="120"/>
      <c r="E7125" s="171"/>
      <c r="F7125" s="172"/>
      <c r="G7125" s="121"/>
      <c r="H7125" s="115"/>
      <c r="I7125" s="115"/>
      <c r="J7125" s="115"/>
      <c r="K7125" s="115"/>
      <c r="L7125" s="121"/>
      <c r="M7125" s="121"/>
      <c r="N7125" s="121"/>
      <c r="O7125" s="121"/>
      <c r="P7125" s="120"/>
      <c r="Q7125" s="120"/>
      <c r="R7125" s="183"/>
      <c r="S7125" s="184"/>
      <c r="T7125" s="121"/>
      <c r="U7125" s="121"/>
      <c r="V7125" s="121"/>
      <c r="W7125" s="146"/>
      <c r="X7125" s="146"/>
      <c r="Y7125" s="146"/>
    </row>
    <row r="7126" spans="1:25" s="99" customFormat="1" ht="54.75" customHeight="1" x14ac:dyDescent="0.25">
      <c r="A7126" s="96">
        <f>A7124+1</f>
        <v>5251</v>
      </c>
      <c r="B7126" s="175"/>
      <c r="C7126" s="176"/>
      <c r="D7126" s="113"/>
      <c r="E7126" s="115"/>
      <c r="F7126" s="174"/>
      <c r="G7126" s="114" t="str">
        <f t="shared" ref="G7126:G7139" si="2249">IF(AND(F7126&lt;&gt;"",V7126&lt;&gt;"",L7126&lt;&gt;0),V7126/L7126,"")</f>
        <v/>
      </c>
      <c r="H7126" s="115"/>
      <c r="I7126" s="115"/>
      <c r="J7126" s="115"/>
      <c r="K7126" s="115"/>
      <c r="L7126" s="133" t="str">
        <f t="shared" ref="L7126:L7139" si="2250">IF(AND(H7126&lt;&gt;0, J7126&lt;&gt;0, K7126&lt;&gt;0), H7126*J7126*K7126, "")</f>
        <v/>
      </c>
      <c r="M7126" s="116" t="str">
        <f>IF(L7126="", "", L7126/Veriler!$X$1)</f>
        <v/>
      </c>
      <c r="N7126" s="116" t="str">
        <f>IF(F7126&lt;&gt;"", "İthal Girdi", IF(Veriler!T7126="", "", IF(Veriler!S7126="H", "%0,5 üzerindedir", IF(Veriler!T7126&gt;0.1, "%10 sınırı aşılmıştır.", "Uygun"))))</f>
        <v>%0,5 üzerindedir</v>
      </c>
      <c r="O7126" s="116" t="str">
        <f t="shared" ref="O7126:O7139" si="2251">IF(M7126=""," ",N7126)</f>
        <v xml:space="preserve"> </v>
      </c>
      <c r="P7126" s="117"/>
      <c r="Q7126" s="118"/>
      <c r="R7126" s="119" t="str">
        <f t="shared" ref="R7126:R7139" si="2252">IFERROR(IF(AND(T7126&lt;&gt;"",L7126&lt;&gt;"",L7126&lt;&gt;0,T7126&lt;&gt;0),T7126/L7126,"")," ")</f>
        <v/>
      </c>
      <c r="S7126" s="133">
        <f>IFERROR(IF(M7126&lt;=0.005,IF(F7126="",L7126,0),IF(F7126&lt;&gt;"",0,IF(P7126="",0,IF(P7126="H",0,IF(Q7126&lt;Veriler!$G$2,L7126*Veriler!$G$2,L7126*Q7126)))))," ")</f>
        <v>0</v>
      </c>
      <c r="T7126" s="133">
        <f>IF(Veriler!T7126&lt;=0.1, S7126, IF(AND(Veriler!T7126&gt;0.1, F7126="", P7126="E"), IF(Q7126&gt;Veriler!$G$2, Q7126*S7126, IF(Q7126&lt;Veriler!$G$2, Veriler!$G$2*S7126, Q7126*S7126)), 0))</f>
        <v>0</v>
      </c>
      <c r="U7126" s="133" t="str">
        <f t="shared" ref="U7126:U7139" si="2253">IF(T7126=0," ",T7126)</f>
        <v xml:space="preserve"> </v>
      </c>
      <c r="V7126" s="134" t="str">
        <f>IFERROR(IF(O7126="%10 sınırı aşılmıştır.",L7126-T7126,IFERROR(IF(F7126="",IF(S7126=1,0,IF(L7126-S7126=0,"",L7126-S7126)),IF(Veriler!M7126="",L7126,IF(L7126*Veriler!M7126=0,"",L7126*Veriler!M7126))),L7126)),0)</f>
        <v/>
      </c>
      <c r="W7126" s="146"/>
      <c r="X7126" s="146"/>
      <c r="Y7126" s="146"/>
    </row>
    <row r="7127" spans="1:25" s="99" customFormat="1" ht="54.75" customHeight="1" x14ac:dyDescent="0.25">
      <c r="A7127" s="96">
        <f t="shared" ref="A7127:A7139" si="2254">A7126+1</f>
        <v>5252</v>
      </c>
      <c r="B7127" s="175"/>
      <c r="C7127" s="176"/>
      <c r="D7127" s="113"/>
      <c r="E7127" s="115"/>
      <c r="F7127" s="174"/>
      <c r="G7127" s="114" t="str">
        <f t="shared" si="2249"/>
        <v/>
      </c>
      <c r="H7127" s="115"/>
      <c r="I7127" s="115"/>
      <c r="J7127" s="115"/>
      <c r="K7127" s="115"/>
      <c r="L7127" s="133" t="str">
        <f t="shared" si="2250"/>
        <v/>
      </c>
      <c r="M7127" s="116" t="str">
        <f>IF(L7127="", "", L7127/Veriler!$X$1)</f>
        <v/>
      </c>
      <c r="N7127" s="116" t="str">
        <f>IF(F7127&lt;&gt;"", "İthal Girdi", IF(Veriler!T7127="", "", IF(Veriler!S7127="H", "%0,5 üzerindedir", IF(Veriler!T7127&gt;0.1, "%10 sınırı aşılmıştır.", "Uygun"))))</f>
        <v>%0,5 üzerindedir</v>
      </c>
      <c r="O7127" s="116" t="str">
        <f t="shared" si="2251"/>
        <v xml:space="preserve"> </v>
      </c>
      <c r="P7127" s="117"/>
      <c r="Q7127" s="118"/>
      <c r="R7127" s="119" t="str">
        <f t="shared" si="2252"/>
        <v/>
      </c>
      <c r="S7127" s="133">
        <f>IFERROR(IF(M7127&lt;=0.005,IF(F7127="",L7127,0),IF(F7127&lt;&gt;"",0,IF(P7127="",0,IF(P7127="H",0,IF(Q7127&lt;Veriler!$G$2,L7127*Veriler!$G$2,L7127*Q7127)))))," ")</f>
        <v>0</v>
      </c>
      <c r="T7127" s="133">
        <f>IF(Veriler!T7127&lt;=0.1, S7127, IF(AND(Veriler!T7127&gt;0.1, F7127="", P7127="E"), IF(Q7127&gt;Veriler!$G$2, Q7127*S7127, IF(Q7127&lt;Veriler!$G$2, Veriler!$G$2*S7127, Q7127*S7127)), 0))</f>
        <v>0</v>
      </c>
      <c r="U7127" s="133" t="str">
        <f t="shared" si="2253"/>
        <v xml:space="preserve"> </v>
      </c>
      <c r="V7127" s="134" t="str">
        <f>IFERROR(IF(O7127="%10 sınırı aşılmıştır.",L7127-T7127,IFERROR(IF(F7127="",IF(S7127=1,0,IF(L7127-S7127=0,"",L7127-S7127)),IF(Veriler!M7127="",L7127,IF(L7127*Veriler!M7127=0,"",L7127*Veriler!M7127))),L7127)),0)</f>
        <v/>
      </c>
      <c r="W7127" s="146"/>
      <c r="X7127" s="146"/>
      <c r="Y7127" s="146"/>
    </row>
    <row r="7128" spans="1:25" s="99" customFormat="1" ht="54.75" customHeight="1" x14ac:dyDescent="0.25">
      <c r="A7128" s="96">
        <f t="shared" si="2254"/>
        <v>5253</v>
      </c>
      <c r="B7128" s="175"/>
      <c r="C7128" s="176"/>
      <c r="D7128" s="113"/>
      <c r="E7128" s="115"/>
      <c r="F7128" s="174"/>
      <c r="G7128" s="114" t="str">
        <f t="shared" si="2249"/>
        <v/>
      </c>
      <c r="H7128" s="115"/>
      <c r="I7128" s="115"/>
      <c r="J7128" s="115"/>
      <c r="K7128" s="115"/>
      <c r="L7128" s="133" t="str">
        <f t="shared" si="2250"/>
        <v/>
      </c>
      <c r="M7128" s="116" t="str">
        <f>IF(L7128="", "", L7128/Veriler!$X$1)</f>
        <v/>
      </c>
      <c r="N7128" s="116" t="str">
        <f>IF(F7128&lt;&gt;"", "İthal Girdi", IF(Veriler!T7128="", "", IF(Veriler!S7128="H", "%0,5 üzerindedir", IF(Veriler!T7128&gt;0.1, "%10 sınırı aşılmıştır.", "Uygun"))))</f>
        <v>%0,5 üzerindedir</v>
      </c>
      <c r="O7128" s="116" t="str">
        <f t="shared" si="2251"/>
        <v xml:space="preserve"> </v>
      </c>
      <c r="P7128" s="117"/>
      <c r="Q7128" s="118"/>
      <c r="R7128" s="119" t="str">
        <f t="shared" si="2252"/>
        <v/>
      </c>
      <c r="S7128" s="133">
        <f>IFERROR(IF(M7128&lt;=0.005,IF(F7128="",L7128,0),IF(F7128&lt;&gt;"",0,IF(P7128="",0,IF(P7128="H",0,IF(Q7128&lt;Veriler!$G$2,L7128*Veriler!$G$2,L7128*Q7128)))))," ")</f>
        <v>0</v>
      </c>
      <c r="T7128" s="133">
        <f>IF(Veriler!T7128&lt;=0.1, S7128, IF(AND(Veriler!T7128&gt;0.1, F7128="", P7128="E"), IF(Q7128&gt;Veriler!$G$2, Q7128*S7128, IF(Q7128&lt;Veriler!$G$2, Veriler!$G$2*S7128, Q7128*S7128)), 0))</f>
        <v>0</v>
      </c>
      <c r="U7128" s="133" t="str">
        <f t="shared" si="2253"/>
        <v xml:space="preserve"> </v>
      </c>
      <c r="V7128" s="134" t="str">
        <f>IFERROR(IF(O7128="%10 sınırı aşılmıştır.",L7128-T7128,IFERROR(IF(F7128="",IF(S7128=1,0,IF(L7128-S7128=0,"",L7128-S7128)),IF(Veriler!M7128="",L7128,IF(L7128*Veriler!M7128=0,"",L7128*Veriler!M7128))),L7128)),0)</f>
        <v/>
      </c>
      <c r="W7128" s="146"/>
      <c r="X7128" s="146"/>
      <c r="Y7128" s="146"/>
    </row>
    <row r="7129" spans="1:25" s="99" customFormat="1" ht="54.75" customHeight="1" x14ac:dyDescent="0.25">
      <c r="A7129" s="96">
        <f t="shared" si="2254"/>
        <v>5254</v>
      </c>
      <c r="B7129" s="175"/>
      <c r="C7129" s="176"/>
      <c r="D7129" s="113"/>
      <c r="E7129" s="115"/>
      <c r="F7129" s="174"/>
      <c r="G7129" s="114" t="str">
        <f t="shared" si="2249"/>
        <v/>
      </c>
      <c r="H7129" s="115"/>
      <c r="I7129" s="115"/>
      <c r="J7129" s="115"/>
      <c r="K7129" s="115"/>
      <c r="L7129" s="133" t="str">
        <f t="shared" si="2250"/>
        <v/>
      </c>
      <c r="M7129" s="116" t="str">
        <f>IF(L7129="", "", L7129/Veriler!$X$1)</f>
        <v/>
      </c>
      <c r="N7129" s="116" t="str">
        <f>IF(F7129&lt;&gt;"", "İthal Girdi", IF(Veriler!T7129="", "", IF(Veriler!S7129="H", "%0,5 üzerindedir", IF(Veriler!T7129&gt;0.1, "%10 sınırı aşılmıştır.", "Uygun"))))</f>
        <v>%0,5 üzerindedir</v>
      </c>
      <c r="O7129" s="116" t="str">
        <f t="shared" si="2251"/>
        <v xml:space="preserve"> </v>
      </c>
      <c r="P7129" s="117"/>
      <c r="Q7129" s="118"/>
      <c r="R7129" s="119" t="str">
        <f t="shared" si="2252"/>
        <v/>
      </c>
      <c r="S7129" s="133">
        <f>IFERROR(IF(M7129&lt;=0.005,IF(F7129="",L7129,0),IF(F7129&lt;&gt;"",0,IF(P7129="",0,IF(P7129="H",0,IF(Q7129&lt;Veriler!$G$2,L7129*Veriler!$G$2,L7129*Q7129)))))," ")</f>
        <v>0</v>
      </c>
      <c r="T7129" s="133">
        <f>IF(Veriler!T7129&lt;=0.1, S7129, IF(AND(Veriler!T7129&gt;0.1, F7129="", P7129="E"), IF(Q7129&gt;Veriler!$G$2, Q7129*S7129, IF(Q7129&lt;Veriler!$G$2, Veriler!$G$2*S7129, Q7129*S7129)), 0))</f>
        <v>0</v>
      </c>
      <c r="U7129" s="133" t="str">
        <f t="shared" si="2253"/>
        <v xml:space="preserve"> </v>
      </c>
      <c r="V7129" s="134" t="str">
        <f>IFERROR(IF(O7129="%10 sınırı aşılmıştır.",L7129-T7129,IFERROR(IF(F7129="",IF(S7129=1,0,IF(L7129-S7129=0,"",L7129-S7129)),IF(Veriler!M7129="",L7129,IF(L7129*Veriler!M7129=0,"",L7129*Veriler!M7129))),L7129)),0)</f>
        <v/>
      </c>
      <c r="W7129" s="146"/>
      <c r="X7129" s="146"/>
      <c r="Y7129" s="146"/>
    </row>
    <row r="7130" spans="1:25" s="99" customFormat="1" ht="54.75" customHeight="1" x14ac:dyDescent="0.25">
      <c r="A7130" s="96">
        <f t="shared" si="2254"/>
        <v>5255</v>
      </c>
      <c r="B7130" s="175"/>
      <c r="C7130" s="176"/>
      <c r="D7130" s="113"/>
      <c r="E7130" s="115"/>
      <c r="F7130" s="174"/>
      <c r="G7130" s="114" t="str">
        <f t="shared" si="2249"/>
        <v/>
      </c>
      <c r="H7130" s="115"/>
      <c r="I7130" s="115"/>
      <c r="J7130" s="115"/>
      <c r="K7130" s="115"/>
      <c r="L7130" s="133" t="str">
        <f t="shared" si="2250"/>
        <v/>
      </c>
      <c r="M7130" s="116" t="str">
        <f>IF(L7130="", "", L7130/Veriler!$X$1)</f>
        <v/>
      </c>
      <c r="N7130" s="116" t="str">
        <f>IF(F7130&lt;&gt;"", "İthal Girdi", IF(Veriler!T7130="", "", IF(Veriler!S7130="H", "%0,5 üzerindedir", IF(Veriler!T7130&gt;0.1, "%10 sınırı aşılmıştır.", "Uygun"))))</f>
        <v>%0,5 üzerindedir</v>
      </c>
      <c r="O7130" s="116" t="str">
        <f t="shared" si="2251"/>
        <v xml:space="preserve"> </v>
      </c>
      <c r="P7130" s="117"/>
      <c r="Q7130" s="118"/>
      <c r="R7130" s="119" t="str">
        <f t="shared" si="2252"/>
        <v/>
      </c>
      <c r="S7130" s="133">
        <f>IFERROR(IF(M7130&lt;=0.005,IF(F7130="",L7130,0),IF(F7130&lt;&gt;"",0,IF(P7130="",0,IF(P7130="H",0,IF(Q7130&lt;Veriler!$G$2,L7130*Veriler!$G$2,L7130*Q7130)))))," ")</f>
        <v>0</v>
      </c>
      <c r="T7130" s="133">
        <f>IF(Veriler!T7130&lt;=0.1, S7130, IF(AND(Veriler!T7130&gt;0.1, F7130="", P7130="E"), IF(Q7130&gt;Veriler!$G$2, Q7130*S7130, IF(Q7130&lt;Veriler!$G$2, Veriler!$G$2*S7130, Q7130*S7130)), 0))</f>
        <v>0</v>
      </c>
      <c r="U7130" s="133" t="str">
        <f t="shared" si="2253"/>
        <v xml:space="preserve"> </v>
      </c>
      <c r="V7130" s="134" t="str">
        <f>IFERROR(IF(O7130="%10 sınırı aşılmıştır.",L7130-T7130,IFERROR(IF(F7130="",IF(S7130=1,0,IF(L7130-S7130=0,"",L7130-S7130)),IF(Veriler!M7130="",L7130,IF(L7130*Veriler!M7130=0,"",L7130*Veriler!M7130))),L7130)),0)</f>
        <v/>
      </c>
      <c r="W7130" s="146"/>
      <c r="X7130" s="146"/>
      <c r="Y7130" s="146"/>
    </row>
    <row r="7131" spans="1:25" s="99" customFormat="1" ht="54.75" customHeight="1" x14ac:dyDescent="0.25">
      <c r="A7131" s="96">
        <f t="shared" si="2254"/>
        <v>5256</v>
      </c>
      <c r="B7131" s="175"/>
      <c r="C7131" s="176"/>
      <c r="D7131" s="113"/>
      <c r="E7131" s="115"/>
      <c r="F7131" s="174"/>
      <c r="G7131" s="114" t="str">
        <f t="shared" si="2249"/>
        <v/>
      </c>
      <c r="H7131" s="115"/>
      <c r="I7131" s="115"/>
      <c r="J7131" s="115"/>
      <c r="K7131" s="115"/>
      <c r="L7131" s="133" t="str">
        <f t="shared" si="2250"/>
        <v/>
      </c>
      <c r="M7131" s="116" t="str">
        <f>IF(L7131="", "", L7131/Veriler!$X$1)</f>
        <v/>
      </c>
      <c r="N7131" s="116" t="str">
        <f>IF(F7131&lt;&gt;"", "İthal Girdi", IF(Veriler!T7131="", "", IF(Veriler!S7131="H", "%0,5 üzerindedir", IF(Veriler!T7131&gt;0.1, "%10 sınırı aşılmıştır.", "Uygun"))))</f>
        <v>%0,5 üzerindedir</v>
      </c>
      <c r="O7131" s="116" t="str">
        <f t="shared" si="2251"/>
        <v xml:space="preserve"> </v>
      </c>
      <c r="P7131" s="117"/>
      <c r="Q7131" s="118"/>
      <c r="R7131" s="119" t="str">
        <f t="shared" si="2252"/>
        <v/>
      </c>
      <c r="S7131" s="133">
        <f>IFERROR(IF(M7131&lt;=0.005,IF(F7131="",L7131,0),IF(F7131&lt;&gt;"",0,IF(P7131="",0,IF(P7131="H",0,IF(Q7131&lt;Veriler!$G$2,L7131*Veriler!$G$2,L7131*Q7131)))))," ")</f>
        <v>0</v>
      </c>
      <c r="T7131" s="133">
        <f>IF(Veriler!T7131&lt;=0.1, S7131, IF(AND(Veriler!T7131&gt;0.1, F7131="", P7131="E"), IF(Q7131&gt;Veriler!$G$2, Q7131*S7131, IF(Q7131&lt;Veriler!$G$2, Veriler!$G$2*S7131, Q7131*S7131)), 0))</f>
        <v>0</v>
      </c>
      <c r="U7131" s="133" t="str">
        <f t="shared" si="2253"/>
        <v xml:space="preserve"> </v>
      </c>
      <c r="V7131" s="134" t="str">
        <f>IFERROR(IF(O7131="%10 sınırı aşılmıştır.",L7131-T7131,IFERROR(IF(F7131="",IF(S7131=1,0,IF(L7131-S7131=0,"",L7131-S7131)),IF(Veriler!M7131="",L7131,IF(L7131*Veriler!M7131=0,"",L7131*Veriler!M7131))),L7131)),0)</f>
        <v/>
      </c>
      <c r="W7131" s="146"/>
      <c r="X7131" s="146"/>
      <c r="Y7131" s="146"/>
    </row>
    <row r="7132" spans="1:25" s="99" customFormat="1" ht="54.75" customHeight="1" x14ac:dyDescent="0.25">
      <c r="A7132" s="96">
        <f t="shared" si="2254"/>
        <v>5257</v>
      </c>
      <c r="B7132" s="175"/>
      <c r="C7132" s="176"/>
      <c r="D7132" s="113"/>
      <c r="E7132" s="115"/>
      <c r="F7132" s="174"/>
      <c r="G7132" s="114" t="str">
        <f t="shared" si="2249"/>
        <v/>
      </c>
      <c r="H7132" s="115"/>
      <c r="I7132" s="115"/>
      <c r="J7132" s="115"/>
      <c r="K7132" s="115"/>
      <c r="L7132" s="133" t="str">
        <f t="shared" si="2250"/>
        <v/>
      </c>
      <c r="M7132" s="116" t="str">
        <f>IF(L7132="", "", L7132/Veriler!$X$1)</f>
        <v/>
      </c>
      <c r="N7132" s="116" t="str">
        <f>IF(F7132&lt;&gt;"", "İthal Girdi", IF(Veriler!T7132="", "", IF(Veriler!S7132="H", "%0,5 üzerindedir", IF(Veriler!T7132&gt;0.1, "%10 sınırı aşılmıştır.", "Uygun"))))</f>
        <v>%0,5 üzerindedir</v>
      </c>
      <c r="O7132" s="116" t="str">
        <f t="shared" si="2251"/>
        <v xml:space="preserve"> </v>
      </c>
      <c r="P7132" s="117"/>
      <c r="Q7132" s="118"/>
      <c r="R7132" s="119" t="str">
        <f t="shared" si="2252"/>
        <v/>
      </c>
      <c r="S7132" s="133">
        <f>IFERROR(IF(M7132&lt;=0.005,IF(F7132="",L7132,0),IF(F7132&lt;&gt;"",0,IF(P7132="",0,IF(P7132="H",0,IF(Q7132&lt;Veriler!$G$2,L7132*Veriler!$G$2,L7132*Q7132)))))," ")</f>
        <v>0</v>
      </c>
      <c r="T7132" s="133">
        <f>IF(Veriler!T7132&lt;=0.1, S7132, IF(AND(Veriler!T7132&gt;0.1, F7132="", P7132="E"), IF(Q7132&gt;Veriler!$G$2, Q7132*S7132, IF(Q7132&lt;Veriler!$G$2, Veriler!$G$2*S7132, Q7132*S7132)), 0))</f>
        <v>0</v>
      </c>
      <c r="U7132" s="133" t="str">
        <f t="shared" si="2253"/>
        <v xml:space="preserve"> </v>
      </c>
      <c r="V7132" s="134" t="str">
        <f>IFERROR(IF(O7132="%10 sınırı aşılmıştır.",L7132-T7132,IFERROR(IF(F7132="",IF(S7132=1,0,IF(L7132-S7132=0,"",L7132-S7132)),IF(Veriler!M7132="",L7132,IF(L7132*Veriler!M7132=0,"",L7132*Veriler!M7132))),L7132)),0)</f>
        <v/>
      </c>
      <c r="W7132" s="146"/>
      <c r="X7132" s="146"/>
      <c r="Y7132" s="146"/>
    </row>
    <row r="7133" spans="1:25" s="99" customFormat="1" ht="54.75" customHeight="1" x14ac:dyDescent="0.25">
      <c r="A7133" s="96">
        <f t="shared" si="2254"/>
        <v>5258</v>
      </c>
      <c r="B7133" s="175"/>
      <c r="C7133" s="176"/>
      <c r="D7133" s="113"/>
      <c r="E7133" s="115"/>
      <c r="F7133" s="174"/>
      <c r="G7133" s="114" t="str">
        <f t="shared" si="2249"/>
        <v/>
      </c>
      <c r="H7133" s="115"/>
      <c r="I7133" s="115"/>
      <c r="J7133" s="115"/>
      <c r="K7133" s="115"/>
      <c r="L7133" s="133" t="str">
        <f t="shared" si="2250"/>
        <v/>
      </c>
      <c r="M7133" s="116" t="str">
        <f>IF(L7133="", "", L7133/Veriler!$X$1)</f>
        <v/>
      </c>
      <c r="N7133" s="116" t="str">
        <f>IF(F7133&lt;&gt;"", "İthal Girdi", IF(Veriler!T7133="", "", IF(Veriler!S7133="H", "%0,5 üzerindedir", IF(Veriler!T7133&gt;0.1, "%10 sınırı aşılmıştır.", "Uygun"))))</f>
        <v>%0,5 üzerindedir</v>
      </c>
      <c r="O7133" s="116" t="str">
        <f t="shared" si="2251"/>
        <v xml:space="preserve"> </v>
      </c>
      <c r="P7133" s="117"/>
      <c r="Q7133" s="118"/>
      <c r="R7133" s="119" t="str">
        <f t="shared" si="2252"/>
        <v/>
      </c>
      <c r="S7133" s="133">
        <f>IFERROR(IF(M7133&lt;=0.005,IF(F7133="",L7133,0),IF(F7133&lt;&gt;"",0,IF(P7133="",0,IF(P7133="H",0,IF(Q7133&lt;Veriler!$G$2,L7133*Veriler!$G$2,L7133*Q7133)))))," ")</f>
        <v>0</v>
      </c>
      <c r="T7133" s="133">
        <f>IF(Veriler!T7133&lt;=0.1, S7133, IF(AND(Veriler!T7133&gt;0.1, F7133="", P7133="E"), IF(Q7133&gt;Veriler!$G$2, Q7133*S7133, IF(Q7133&lt;Veriler!$G$2, Veriler!$G$2*S7133, Q7133*S7133)), 0))</f>
        <v>0</v>
      </c>
      <c r="U7133" s="133" t="str">
        <f t="shared" si="2253"/>
        <v xml:space="preserve"> </v>
      </c>
      <c r="V7133" s="134" t="str">
        <f>IFERROR(IF(O7133="%10 sınırı aşılmıştır.",L7133-T7133,IFERROR(IF(F7133="",IF(S7133=1,0,IF(L7133-S7133=0,"",L7133-S7133)),IF(Veriler!M7133="",L7133,IF(L7133*Veriler!M7133=0,"",L7133*Veriler!M7133))),L7133)),0)</f>
        <v/>
      </c>
      <c r="W7133" s="146"/>
      <c r="X7133" s="146"/>
      <c r="Y7133" s="146"/>
    </row>
    <row r="7134" spans="1:25" s="99" customFormat="1" ht="54.75" customHeight="1" x14ac:dyDescent="0.25">
      <c r="A7134" s="96">
        <f t="shared" si="2254"/>
        <v>5259</v>
      </c>
      <c r="B7134" s="175"/>
      <c r="C7134" s="176"/>
      <c r="D7134" s="113"/>
      <c r="E7134" s="115"/>
      <c r="F7134" s="174"/>
      <c r="G7134" s="114" t="str">
        <f t="shared" si="2249"/>
        <v/>
      </c>
      <c r="H7134" s="115"/>
      <c r="I7134" s="115"/>
      <c r="J7134" s="115"/>
      <c r="K7134" s="115"/>
      <c r="L7134" s="133" t="str">
        <f t="shared" si="2250"/>
        <v/>
      </c>
      <c r="M7134" s="116" t="str">
        <f>IF(L7134="", "", L7134/Veriler!$X$1)</f>
        <v/>
      </c>
      <c r="N7134" s="116" t="str">
        <f>IF(F7134&lt;&gt;"", "İthal Girdi", IF(Veriler!T7134="", "", IF(Veriler!S7134="H", "%0,5 üzerindedir", IF(Veriler!T7134&gt;0.1, "%10 sınırı aşılmıştır.", "Uygun"))))</f>
        <v>%0,5 üzerindedir</v>
      </c>
      <c r="O7134" s="116" t="str">
        <f t="shared" si="2251"/>
        <v xml:space="preserve"> </v>
      </c>
      <c r="P7134" s="117"/>
      <c r="Q7134" s="118"/>
      <c r="R7134" s="119" t="str">
        <f t="shared" si="2252"/>
        <v/>
      </c>
      <c r="S7134" s="133">
        <f>IFERROR(IF(M7134&lt;=0.005,IF(F7134="",L7134,0),IF(F7134&lt;&gt;"",0,IF(P7134="",0,IF(P7134="H",0,IF(Q7134&lt;Veriler!$G$2,L7134*Veriler!$G$2,L7134*Q7134)))))," ")</f>
        <v>0</v>
      </c>
      <c r="T7134" s="133">
        <f>IF(Veriler!T7134&lt;=0.1, S7134, IF(AND(Veriler!T7134&gt;0.1, F7134="", P7134="E"), IF(Q7134&gt;Veriler!$G$2, Q7134*S7134, IF(Q7134&lt;Veriler!$G$2, Veriler!$G$2*S7134, Q7134*S7134)), 0))</f>
        <v>0</v>
      </c>
      <c r="U7134" s="133" t="str">
        <f t="shared" si="2253"/>
        <v xml:space="preserve"> </v>
      </c>
      <c r="V7134" s="134" t="str">
        <f>IFERROR(IF(O7134="%10 sınırı aşılmıştır.",L7134-T7134,IFERROR(IF(F7134="",IF(S7134=1,0,IF(L7134-S7134=0,"",L7134-S7134)),IF(Veriler!M7134="",L7134,IF(L7134*Veriler!M7134=0,"",L7134*Veriler!M7134))),L7134)),0)</f>
        <v/>
      </c>
      <c r="W7134" s="146"/>
      <c r="X7134" s="146"/>
      <c r="Y7134" s="146"/>
    </row>
    <row r="7135" spans="1:25" s="99" customFormat="1" ht="54.75" customHeight="1" x14ac:dyDescent="0.25">
      <c r="A7135" s="96">
        <f t="shared" si="2254"/>
        <v>5260</v>
      </c>
      <c r="B7135" s="175"/>
      <c r="C7135" s="176"/>
      <c r="D7135" s="113"/>
      <c r="E7135" s="115"/>
      <c r="F7135" s="174"/>
      <c r="G7135" s="114" t="str">
        <f t="shared" si="2249"/>
        <v/>
      </c>
      <c r="H7135" s="115"/>
      <c r="I7135" s="115"/>
      <c r="J7135" s="115"/>
      <c r="K7135" s="115"/>
      <c r="L7135" s="133" t="str">
        <f t="shared" si="2250"/>
        <v/>
      </c>
      <c r="M7135" s="116" t="str">
        <f>IF(L7135="", "", L7135/Veriler!$X$1)</f>
        <v/>
      </c>
      <c r="N7135" s="116" t="str">
        <f>IF(F7135&lt;&gt;"", "İthal Girdi", IF(Veriler!T7135="", "", IF(Veriler!S7135="H", "%0,5 üzerindedir", IF(Veriler!T7135&gt;0.1, "%10 sınırı aşılmıştır.", "Uygun"))))</f>
        <v>%0,5 üzerindedir</v>
      </c>
      <c r="O7135" s="116" t="str">
        <f t="shared" si="2251"/>
        <v xml:space="preserve"> </v>
      </c>
      <c r="P7135" s="117"/>
      <c r="Q7135" s="118"/>
      <c r="R7135" s="119" t="str">
        <f t="shared" si="2252"/>
        <v/>
      </c>
      <c r="S7135" s="133">
        <f>IFERROR(IF(M7135&lt;=0.005,IF(F7135="",L7135,0),IF(F7135&lt;&gt;"",0,IF(P7135="",0,IF(P7135="H",0,IF(Q7135&lt;Veriler!$G$2,L7135*Veriler!$G$2,L7135*Q7135)))))," ")</f>
        <v>0</v>
      </c>
      <c r="T7135" s="133">
        <f>IF(Veriler!T7135&lt;=0.1, S7135, IF(AND(Veriler!T7135&gt;0.1, F7135="", P7135="E"), IF(Q7135&gt;Veriler!$G$2, Q7135*S7135, IF(Q7135&lt;Veriler!$G$2, Veriler!$G$2*S7135, Q7135*S7135)), 0))</f>
        <v>0</v>
      </c>
      <c r="U7135" s="133" t="str">
        <f t="shared" si="2253"/>
        <v xml:space="preserve"> </v>
      </c>
      <c r="V7135" s="134" t="str">
        <f>IFERROR(IF(O7135="%10 sınırı aşılmıştır.",L7135-T7135,IFERROR(IF(F7135="",IF(S7135=1,0,IF(L7135-S7135=0,"",L7135-S7135)),IF(Veriler!M7135="",L7135,IF(L7135*Veriler!M7135=0,"",L7135*Veriler!M7135))),L7135)),0)</f>
        <v/>
      </c>
      <c r="W7135" s="146"/>
      <c r="X7135" s="146"/>
      <c r="Y7135" s="146"/>
    </row>
    <row r="7136" spans="1:25" s="99" customFormat="1" ht="54.75" customHeight="1" x14ac:dyDescent="0.25">
      <c r="A7136" s="96">
        <f t="shared" si="2254"/>
        <v>5261</v>
      </c>
      <c r="B7136" s="175"/>
      <c r="C7136" s="176"/>
      <c r="D7136" s="113"/>
      <c r="E7136" s="115"/>
      <c r="F7136" s="174"/>
      <c r="G7136" s="114" t="str">
        <f t="shared" si="2249"/>
        <v/>
      </c>
      <c r="H7136" s="115"/>
      <c r="I7136" s="115"/>
      <c r="J7136" s="115"/>
      <c r="K7136" s="115"/>
      <c r="L7136" s="133" t="str">
        <f t="shared" si="2250"/>
        <v/>
      </c>
      <c r="M7136" s="116" t="str">
        <f>IF(L7136="", "", L7136/Veriler!$X$1)</f>
        <v/>
      </c>
      <c r="N7136" s="116" t="str">
        <f>IF(F7136&lt;&gt;"", "İthal Girdi", IF(Veriler!T7136="", "", IF(Veriler!S7136="H", "%0,5 üzerindedir", IF(Veriler!T7136&gt;0.1, "%10 sınırı aşılmıştır.", "Uygun"))))</f>
        <v>%0,5 üzerindedir</v>
      </c>
      <c r="O7136" s="116" t="str">
        <f t="shared" si="2251"/>
        <v xml:space="preserve"> </v>
      </c>
      <c r="P7136" s="117"/>
      <c r="Q7136" s="118"/>
      <c r="R7136" s="119" t="str">
        <f t="shared" si="2252"/>
        <v/>
      </c>
      <c r="S7136" s="133">
        <f>IFERROR(IF(M7136&lt;=0.005,IF(F7136="",L7136,0),IF(F7136&lt;&gt;"",0,IF(P7136="",0,IF(P7136="H",0,IF(Q7136&lt;Veriler!$G$2,L7136*Veriler!$G$2,L7136*Q7136)))))," ")</f>
        <v>0</v>
      </c>
      <c r="T7136" s="133">
        <f>IF(Veriler!T7136&lt;=0.1, S7136, IF(AND(Veriler!T7136&gt;0.1, F7136="", P7136="E"), IF(Q7136&gt;Veriler!$G$2, Q7136*S7136, IF(Q7136&lt;Veriler!$G$2, Veriler!$G$2*S7136, Q7136*S7136)), 0))</f>
        <v>0</v>
      </c>
      <c r="U7136" s="133" t="str">
        <f t="shared" si="2253"/>
        <v xml:space="preserve"> </v>
      </c>
      <c r="V7136" s="134" t="str">
        <f>IFERROR(IF(O7136="%10 sınırı aşılmıştır.",L7136-T7136,IFERROR(IF(F7136="",IF(S7136=1,0,IF(L7136-S7136=0,"",L7136-S7136)),IF(Veriler!M7136="",L7136,IF(L7136*Veriler!M7136=0,"",L7136*Veriler!M7136))),L7136)),0)</f>
        <v/>
      </c>
      <c r="W7136" s="146"/>
      <c r="X7136" s="146"/>
      <c r="Y7136" s="146"/>
    </row>
    <row r="7137" spans="1:25" s="99" customFormat="1" ht="54.75" customHeight="1" x14ac:dyDescent="0.25">
      <c r="A7137" s="96">
        <f t="shared" si="2254"/>
        <v>5262</v>
      </c>
      <c r="B7137" s="175"/>
      <c r="C7137" s="176"/>
      <c r="D7137" s="113"/>
      <c r="E7137" s="115"/>
      <c r="F7137" s="174"/>
      <c r="G7137" s="114" t="str">
        <f t="shared" si="2249"/>
        <v/>
      </c>
      <c r="H7137" s="115"/>
      <c r="I7137" s="115"/>
      <c r="J7137" s="115"/>
      <c r="K7137" s="115"/>
      <c r="L7137" s="133" t="str">
        <f t="shared" si="2250"/>
        <v/>
      </c>
      <c r="M7137" s="116" t="str">
        <f>IF(L7137="", "", L7137/Veriler!$X$1)</f>
        <v/>
      </c>
      <c r="N7137" s="116" t="str">
        <f>IF(F7137&lt;&gt;"", "İthal Girdi", IF(Veriler!T7137="", "", IF(Veriler!S7137="H", "%0,5 üzerindedir", IF(Veriler!T7137&gt;0.1, "%10 sınırı aşılmıştır.", "Uygun"))))</f>
        <v>%0,5 üzerindedir</v>
      </c>
      <c r="O7137" s="116" t="str">
        <f t="shared" si="2251"/>
        <v xml:space="preserve"> </v>
      </c>
      <c r="P7137" s="117"/>
      <c r="Q7137" s="118"/>
      <c r="R7137" s="119" t="str">
        <f t="shared" si="2252"/>
        <v/>
      </c>
      <c r="S7137" s="133">
        <f>IFERROR(IF(M7137&lt;=0.005,IF(F7137="",L7137,0),IF(F7137&lt;&gt;"",0,IF(P7137="",0,IF(P7137="H",0,IF(Q7137&lt;Veriler!$G$2,L7137*Veriler!$G$2,L7137*Q7137)))))," ")</f>
        <v>0</v>
      </c>
      <c r="T7137" s="133">
        <f>IF(Veriler!T7137&lt;=0.1, S7137, IF(AND(Veriler!T7137&gt;0.1, F7137="", P7137="E"), IF(Q7137&gt;Veriler!$G$2, Q7137*S7137, IF(Q7137&lt;Veriler!$G$2, Veriler!$G$2*S7137, Q7137*S7137)), 0))</f>
        <v>0</v>
      </c>
      <c r="U7137" s="133" t="str">
        <f t="shared" si="2253"/>
        <v xml:space="preserve"> </v>
      </c>
      <c r="V7137" s="134" t="str">
        <f>IFERROR(IF(O7137="%10 sınırı aşılmıştır.",L7137-T7137,IFERROR(IF(F7137="",IF(S7137=1,0,IF(L7137-S7137=0,"",L7137-S7137)),IF(Veriler!M7137="",L7137,IF(L7137*Veriler!M7137=0,"",L7137*Veriler!M7137))),L7137)),0)</f>
        <v/>
      </c>
      <c r="W7137" s="146"/>
      <c r="X7137" s="146"/>
      <c r="Y7137" s="146"/>
    </row>
    <row r="7138" spans="1:25" s="99" customFormat="1" ht="54.75" customHeight="1" x14ac:dyDescent="0.25">
      <c r="A7138" s="96">
        <f t="shared" si="2254"/>
        <v>5263</v>
      </c>
      <c r="B7138" s="175"/>
      <c r="C7138" s="176"/>
      <c r="D7138" s="113"/>
      <c r="E7138" s="115"/>
      <c r="F7138" s="174"/>
      <c r="G7138" s="114" t="str">
        <f t="shared" si="2249"/>
        <v/>
      </c>
      <c r="H7138" s="115"/>
      <c r="I7138" s="115"/>
      <c r="J7138" s="115"/>
      <c r="K7138" s="115"/>
      <c r="L7138" s="133" t="str">
        <f t="shared" si="2250"/>
        <v/>
      </c>
      <c r="M7138" s="116" t="str">
        <f>IF(L7138="", "", L7138/Veriler!$X$1)</f>
        <v/>
      </c>
      <c r="N7138" s="116" t="str">
        <f>IF(F7138&lt;&gt;"", "İthal Girdi", IF(Veriler!T7138="", "", IF(Veriler!S7138="H", "%0,5 üzerindedir", IF(Veriler!T7138&gt;0.1, "%10 sınırı aşılmıştır.", "Uygun"))))</f>
        <v>%0,5 üzerindedir</v>
      </c>
      <c r="O7138" s="116" t="str">
        <f t="shared" si="2251"/>
        <v xml:space="preserve"> </v>
      </c>
      <c r="P7138" s="117"/>
      <c r="Q7138" s="118"/>
      <c r="R7138" s="119" t="str">
        <f t="shared" si="2252"/>
        <v/>
      </c>
      <c r="S7138" s="133">
        <f>IFERROR(IF(M7138&lt;=0.005,IF(F7138="",L7138,0),IF(F7138&lt;&gt;"",0,IF(P7138="",0,IF(P7138="H",0,IF(Q7138&lt;Veriler!$G$2,L7138*Veriler!$G$2,L7138*Q7138)))))," ")</f>
        <v>0</v>
      </c>
      <c r="T7138" s="133">
        <f>IF(Veriler!T7138&lt;=0.1, S7138, IF(AND(Veriler!T7138&gt;0.1, F7138="", P7138="E"), IF(Q7138&gt;Veriler!$G$2, Q7138*S7138, IF(Q7138&lt;Veriler!$G$2, Veriler!$G$2*S7138, Q7138*S7138)), 0))</f>
        <v>0</v>
      </c>
      <c r="U7138" s="133" t="str">
        <f t="shared" si="2253"/>
        <v xml:space="preserve"> </v>
      </c>
      <c r="V7138" s="134" t="str">
        <f>IFERROR(IF(O7138="%10 sınırı aşılmıştır.",L7138-T7138,IFERROR(IF(F7138="",IF(S7138=1,0,IF(L7138-S7138=0,"",L7138-S7138)),IF(Veriler!M7138="",L7138,IF(L7138*Veriler!M7138=0,"",L7138*Veriler!M7138))),L7138)),0)</f>
        <v/>
      </c>
      <c r="W7138" s="146"/>
      <c r="X7138" s="146"/>
      <c r="Y7138" s="146"/>
    </row>
    <row r="7139" spans="1:25" s="99" customFormat="1" ht="54.75" customHeight="1" x14ac:dyDescent="0.25">
      <c r="A7139" s="96">
        <f t="shared" si="2254"/>
        <v>5264</v>
      </c>
      <c r="B7139" s="175"/>
      <c r="C7139" s="176"/>
      <c r="D7139" s="113"/>
      <c r="E7139" s="115"/>
      <c r="F7139" s="174"/>
      <c r="G7139" s="114" t="str">
        <f t="shared" si="2249"/>
        <v/>
      </c>
      <c r="H7139" s="115"/>
      <c r="I7139" s="115"/>
      <c r="J7139" s="115"/>
      <c r="K7139" s="115"/>
      <c r="L7139" s="133" t="str">
        <f t="shared" si="2250"/>
        <v/>
      </c>
      <c r="M7139" s="116" t="str">
        <f>IF(L7139="", "", L7139/Veriler!$X$1)</f>
        <v/>
      </c>
      <c r="N7139" s="116" t="str">
        <f>IF(F7139&lt;&gt;"", "İthal Girdi", IF(Veriler!T7139="", "", IF(Veriler!S7139="H", "%0,5 üzerindedir", IF(Veriler!T7139&gt;0.1, "%10 sınırı aşılmıştır.", "Uygun"))))</f>
        <v>%0,5 üzerindedir</v>
      </c>
      <c r="O7139" s="116" t="str">
        <f t="shared" si="2251"/>
        <v xml:space="preserve"> </v>
      </c>
      <c r="P7139" s="117"/>
      <c r="Q7139" s="118"/>
      <c r="R7139" s="119" t="str">
        <f t="shared" si="2252"/>
        <v/>
      </c>
      <c r="S7139" s="133">
        <f>IFERROR(IF(M7139&lt;=0.005,IF(F7139="",L7139,0),IF(F7139&lt;&gt;"",0,IF(P7139="",0,IF(P7139="H",0,IF(Q7139&lt;Veriler!$G$2,L7139*Veriler!$G$2,L7139*Q7139)))))," ")</f>
        <v>0</v>
      </c>
      <c r="T7139" s="133">
        <f>IF(Veriler!T7139&lt;=0.1, S7139, IF(AND(Veriler!T7139&gt;0.1, F7139="", P7139="E"), IF(Q7139&gt;Veriler!$G$2, Q7139*S7139, IF(Q7139&lt;Veriler!$G$2, Veriler!$G$2*S7139, Q7139*S7139)), 0))</f>
        <v>0</v>
      </c>
      <c r="U7139" s="133" t="str">
        <f t="shared" si="2253"/>
        <v xml:space="preserve"> </v>
      </c>
      <c r="V7139" s="134" t="str">
        <f>IFERROR(IF(O7139="%10 sınırı aşılmıştır.",L7139-T7139,IFERROR(IF(F7139="",IF(S7139=1,0,IF(L7139-S7139=0,"",L7139-S7139)),IF(Veriler!M7139="",L7139,IF(L7139*Veriler!M7139=0,"",L7139*Veriler!M7139))),L7139)),0)</f>
        <v/>
      </c>
      <c r="W7139" s="146"/>
      <c r="X7139" s="146"/>
      <c r="Y7139" s="146"/>
    </row>
    <row r="7140" spans="1:25" s="99" customFormat="1" ht="24" customHeight="1" x14ac:dyDescent="0.25">
      <c r="A7140" s="103"/>
      <c r="B7140" s="104"/>
      <c r="C7140" s="104"/>
      <c r="D7140" s="104"/>
      <c r="E7140" s="103"/>
      <c r="F7140" s="135"/>
      <c r="G7140" s="157"/>
      <c r="H7140" s="103"/>
      <c r="I7140" s="103"/>
      <c r="J7140" s="103"/>
      <c r="K7140" s="103"/>
      <c r="L7140" s="136">
        <f>SUM(L7111:L7124,L7126:L7139)</f>
        <v>0</v>
      </c>
      <c r="M7140" s="158"/>
      <c r="N7140" s="158"/>
      <c r="O7140" s="158"/>
      <c r="P7140" s="105"/>
      <c r="Q7140" s="106"/>
      <c r="R7140" s="159"/>
      <c r="S7140" s="160"/>
      <c r="T7140" s="160"/>
      <c r="U7140" s="160"/>
      <c r="V7140" s="160"/>
      <c r="W7140" s="146"/>
      <c r="X7140" s="146"/>
      <c r="Y7140" s="146"/>
    </row>
    <row r="7141" spans="1:25" s="99" customFormat="1" ht="31.5" customHeight="1" x14ac:dyDescent="0.25">
      <c r="A7141" s="103"/>
      <c r="B7141" s="104"/>
      <c r="C7141" s="104"/>
      <c r="D7141" s="104"/>
      <c r="E7141" s="103"/>
      <c r="F7141" s="135"/>
      <c r="G7141" s="157"/>
      <c r="H7141" s="103"/>
      <c r="I7141" s="103"/>
      <c r="J7141" s="103"/>
      <c r="K7141" s="103"/>
      <c r="L7141" s="161"/>
      <c r="M7141" s="158"/>
      <c r="N7141" s="158"/>
      <c r="O7141" s="158"/>
      <c r="P7141" s="105"/>
      <c r="Q7141" s="106"/>
      <c r="R7141" s="159"/>
      <c r="S7141" s="162" t="s">
        <v>57</v>
      </c>
      <c r="T7141" s="162" t="s">
        <v>57</v>
      </c>
      <c r="U7141" s="162" t="s">
        <v>57</v>
      </c>
      <c r="V7141" s="163" t="s">
        <v>58</v>
      </c>
      <c r="W7141" s="146"/>
      <c r="X7141" s="146"/>
      <c r="Y7141" s="146"/>
    </row>
    <row r="7142" spans="1:25" s="99" customFormat="1" ht="58.5" customHeight="1" x14ac:dyDescent="0.25">
      <c r="A7142" s="185" t="s">
        <v>59</v>
      </c>
      <c r="B7142" s="180"/>
      <c r="C7142" s="180"/>
      <c r="D7142" s="180"/>
      <c r="E7142" s="180"/>
      <c r="F7142" s="180"/>
      <c r="G7142" s="180"/>
      <c r="H7142" s="180"/>
      <c r="I7142" s="180"/>
      <c r="J7142" s="180"/>
      <c r="K7142" s="180"/>
      <c r="L7142" s="180"/>
      <c r="M7142" s="180"/>
      <c r="N7142" s="180"/>
      <c r="O7142" s="180"/>
      <c r="P7142" s="180"/>
      <c r="Q7142" s="180"/>
      <c r="R7142" s="176"/>
      <c r="S7142" s="137">
        <f>SUM(S7104,S7111:S7124,S7126:S7139)</f>
        <v>0</v>
      </c>
      <c r="T7142" s="137" t="str">
        <f>IF(SUM(T7111:T7124,T7126:T7139)=0," ",SUM(T7111:T7124,T7126:T7139))</f>
        <v xml:space="preserve"> </v>
      </c>
      <c r="U7142" s="137" t="str">
        <f>IF(SUM(U7111:U7124,U7126:U7139)=0," ",SUM(U7111:U7124,U7126:U7139))</f>
        <v xml:space="preserve"> </v>
      </c>
      <c r="V7142" s="137" t="str">
        <f>IF(SUM(V7111:V7124,V7126:V7139)=0," ",SUM(V7111:V7124,V7126:V7139))</f>
        <v xml:space="preserve"> </v>
      </c>
      <c r="W7142" s="146"/>
      <c r="X7142" s="164">
        <f>SUM(U7111:U7124,U7126:U7139)</f>
        <v>0</v>
      </c>
      <c r="Y7142" s="164">
        <f>SUM(V7111:V7124,V7126:V7139)</f>
        <v>0</v>
      </c>
    </row>
    <row r="7143" spans="1:25" x14ac:dyDescent="0.3">
      <c r="A7143" s="34"/>
      <c r="G7143" s="146"/>
      <c r="L7143" s="146"/>
      <c r="M7143" s="146"/>
      <c r="N7143" s="146"/>
      <c r="O7143" s="146"/>
      <c r="R7143" s="146"/>
      <c r="S7143" s="146"/>
      <c r="T7143" s="146"/>
      <c r="U7143" s="146"/>
      <c r="V7143" s="146"/>
      <c r="W7143" s="146"/>
      <c r="X7143" s="146"/>
      <c r="Y7143" s="146"/>
    </row>
    <row r="7144" spans="1:25" x14ac:dyDescent="0.3">
      <c r="A7144" s="186" t="s">
        <v>60</v>
      </c>
      <c r="B7144" s="187"/>
      <c r="C7144" s="187"/>
      <c r="D7144" s="187"/>
      <c r="E7144" s="187"/>
      <c r="F7144" s="187"/>
      <c r="G7144" s="187"/>
      <c r="H7144" s="187"/>
      <c r="I7144" s="187"/>
      <c r="J7144" s="187"/>
      <c r="K7144" s="187"/>
      <c r="L7144" s="187"/>
      <c r="M7144" s="187"/>
      <c r="N7144" s="187"/>
      <c r="O7144" s="187"/>
      <c r="P7144" s="187"/>
      <c r="Q7144" s="187"/>
      <c r="R7144" s="187"/>
      <c r="S7144" s="187"/>
      <c r="T7144" s="187"/>
      <c r="U7144" s="187"/>
      <c r="V7144" s="187"/>
      <c r="W7144" s="146"/>
      <c r="X7144" s="146"/>
      <c r="Y7144" s="146"/>
    </row>
    <row r="7145" spans="1:25" s="99" customFormat="1" ht="41.25" customHeight="1" x14ac:dyDescent="0.25">
      <c r="A7145" s="189" t="s">
        <v>38</v>
      </c>
      <c r="B7145" s="180"/>
      <c r="C7145" s="180"/>
      <c r="D7145" s="180"/>
      <c r="E7145" s="180"/>
      <c r="F7145" s="180"/>
      <c r="G7145" s="180"/>
      <c r="H7145" s="180"/>
      <c r="I7145" s="180"/>
      <c r="J7145" s="180"/>
      <c r="K7145" s="180"/>
      <c r="L7145" s="180"/>
      <c r="M7145" s="180"/>
      <c r="N7145" s="180"/>
      <c r="O7145" s="180"/>
      <c r="P7145" s="180"/>
      <c r="Q7145" s="180"/>
      <c r="R7145" s="180"/>
      <c r="S7145" s="180"/>
      <c r="T7145" s="180"/>
      <c r="U7145" s="180"/>
      <c r="V7145" s="176"/>
      <c r="W7145" s="146"/>
      <c r="X7145" s="146"/>
      <c r="Y7145" s="146"/>
    </row>
    <row r="7146" spans="1:25" s="100" customFormat="1" ht="35.25" customHeight="1" x14ac:dyDescent="0.25">
      <c r="A7146" s="179" t="s">
        <v>39</v>
      </c>
      <c r="B7146" s="180"/>
      <c r="C7146" s="180"/>
      <c r="D7146" s="180"/>
      <c r="E7146" s="180"/>
      <c r="F7146" s="180"/>
      <c r="G7146" s="180"/>
      <c r="H7146" s="180"/>
      <c r="I7146" s="180"/>
      <c r="J7146" s="180"/>
      <c r="K7146" s="180"/>
      <c r="L7146" s="180"/>
      <c r="M7146" s="180"/>
      <c r="N7146" s="180"/>
      <c r="O7146" s="180"/>
      <c r="P7146" s="180"/>
      <c r="Q7146" s="180"/>
      <c r="R7146" s="176"/>
      <c r="S7146" s="147"/>
      <c r="T7146" s="148"/>
      <c r="U7146" s="149" t="s">
        <v>40</v>
      </c>
      <c r="V7146" s="150">
        <f>V7108+1</f>
        <v>189</v>
      </c>
      <c r="W7146" s="146"/>
      <c r="X7146" s="146"/>
      <c r="Y7146" s="146"/>
    </row>
    <row r="7147" spans="1:25" s="99" customFormat="1" ht="81" customHeight="1" x14ac:dyDescent="0.25">
      <c r="A7147" s="110" t="s">
        <v>3</v>
      </c>
      <c r="B7147" s="188" t="s">
        <v>41</v>
      </c>
      <c r="C7147" s="176"/>
      <c r="D7147" s="111" t="s">
        <v>42</v>
      </c>
      <c r="E7147" s="110" t="s">
        <v>324</v>
      </c>
      <c r="F7147" s="111" t="s">
        <v>325</v>
      </c>
      <c r="G7147" s="151" t="s">
        <v>43</v>
      </c>
      <c r="H7147" s="110" t="s">
        <v>44</v>
      </c>
      <c r="I7147" s="110" t="s">
        <v>8</v>
      </c>
      <c r="J7147" s="110" t="s">
        <v>45</v>
      </c>
      <c r="K7147" s="110" t="s">
        <v>46</v>
      </c>
      <c r="L7147" s="152" t="s">
        <v>47</v>
      </c>
      <c r="M7147" s="153" t="s">
        <v>48</v>
      </c>
      <c r="N7147" s="154" t="s">
        <v>49</v>
      </c>
      <c r="O7147" s="154" t="s">
        <v>49</v>
      </c>
      <c r="P7147" s="112" t="s">
        <v>50</v>
      </c>
      <c r="Q7147" s="110" t="s">
        <v>51</v>
      </c>
      <c r="R7147" s="155" t="s">
        <v>52</v>
      </c>
      <c r="S7147" s="156" t="s">
        <v>53</v>
      </c>
      <c r="T7147" s="156" t="s">
        <v>54</v>
      </c>
      <c r="U7147" s="152" t="s">
        <v>54</v>
      </c>
      <c r="V7147" s="152" t="s">
        <v>55</v>
      </c>
      <c r="W7147" s="146"/>
      <c r="X7147" s="146"/>
      <c r="Y7147" s="146"/>
    </row>
    <row r="7148" spans="1:25" s="99" customFormat="1" ht="45" customHeight="1" x14ac:dyDescent="0.25">
      <c r="A7148" s="101"/>
      <c r="B7148" s="177" t="s">
        <v>56</v>
      </c>
      <c r="C7148" s="178"/>
      <c r="D7148" s="102"/>
      <c r="E7148" s="170"/>
      <c r="F7148" s="102"/>
      <c r="G7148" s="95"/>
      <c r="H7148" s="102"/>
      <c r="I7148" s="102"/>
      <c r="J7148" s="102"/>
      <c r="K7148" s="102"/>
      <c r="L7148" s="95"/>
      <c r="M7148" s="95"/>
      <c r="N7148" s="95"/>
      <c r="O7148" s="95"/>
      <c r="P7148" s="102"/>
      <c r="Q7148" s="102"/>
      <c r="R7148" s="190"/>
      <c r="S7148" s="184"/>
      <c r="T7148" s="95"/>
      <c r="U7148" s="95"/>
      <c r="V7148" s="95"/>
      <c r="W7148" s="146"/>
      <c r="X7148" s="146"/>
      <c r="Y7148" s="146"/>
    </row>
    <row r="7149" spans="1:25" s="99" customFormat="1" ht="54.75" customHeight="1" x14ac:dyDescent="0.25">
      <c r="A7149" s="96">
        <f>A7139+1</f>
        <v>5265</v>
      </c>
      <c r="B7149" s="181"/>
      <c r="C7149" s="182"/>
      <c r="D7149" s="113"/>
      <c r="E7149" s="115"/>
      <c r="F7149" s="174"/>
      <c r="G7149" s="114" t="str">
        <f t="shared" ref="G7149:G7162" si="2255">IF(AND(F7149&lt;&gt;"",V7149&lt;&gt;"",L7149&lt;&gt;0),V7149/L7149,"")</f>
        <v/>
      </c>
      <c r="H7149" s="115"/>
      <c r="I7149" s="115"/>
      <c r="J7149" s="115"/>
      <c r="K7149" s="115"/>
      <c r="L7149" s="133" t="str">
        <f t="shared" ref="L7149:L7162" si="2256">IF(AND(H7149&lt;&gt;0, J7149&lt;&gt;0, K7149&lt;&gt;0), H7149*J7149*K7149, "")</f>
        <v/>
      </c>
      <c r="M7149" s="116" t="str">
        <f>IF(L7149="", "", L7149/Veriler!$X$1)</f>
        <v/>
      </c>
      <c r="N7149" s="116" t="str">
        <f>IF(F7149&lt;&gt;"", "İthal Girdi", IF(Veriler!T7149="", "", IF(Veriler!S7149="H", "%0,5 üzerindedir", IF(Veriler!T7149&gt;0.1, "%10 sınırı aşılmıştır.", "Uygun"))))</f>
        <v>%0,5 üzerindedir</v>
      </c>
      <c r="O7149" s="116" t="str">
        <f t="shared" ref="O7149:O7162" si="2257">IF(M7149=""," ",N7149)</f>
        <v xml:space="preserve"> </v>
      </c>
      <c r="P7149" s="117"/>
      <c r="Q7149" s="118"/>
      <c r="R7149" s="119" t="str">
        <f t="shared" ref="R7149:R7162" si="2258">IFERROR(IF(AND(T7149&lt;&gt;"",L7149&lt;&gt;"",L7149&lt;&gt;0,T7149&lt;&gt;0),T7149/L7149,"")," ")</f>
        <v/>
      </c>
      <c r="S7149" s="133">
        <f>IFERROR(IF(M7149&lt;=0.005,IF(F7149="",L7149,0),IF(F7149&lt;&gt;"",0,IF(P7149="",0,IF(P7149="H",0,IF(Q7149&lt;Veriler!$G$2,L7149*Veriler!$G$2,L7149*Q7149)))))," ")</f>
        <v>0</v>
      </c>
      <c r="T7149" s="133">
        <f>IF(Veriler!T7149&lt;=0.1, S7149, IF(AND(Veriler!T7149&gt;0.1, F7149="", P7149="E"), IF(Q7149&gt;Veriler!$G$2, Q7149*S7149, IF(Q7149&lt;Veriler!$G$2, Veriler!$G$2*S7149, Q7149*S7149)), 0))</f>
        <v>0</v>
      </c>
      <c r="U7149" s="133" t="str">
        <f t="shared" ref="U7149:U7162" si="2259">IF(T7149=0," ",T7149)</f>
        <v xml:space="preserve"> </v>
      </c>
      <c r="V7149" s="134" t="str">
        <f>IFERROR(IF(O7149="%10 sınırı aşılmıştır.",L7149-T7149,IFERROR(IF(F7149="",IF(S7149=1,0,IF(L7149-S7149=0,"",L7149-S7149)),IF(Veriler!M7149="",L7149,IF(L7149*Veriler!M7149=0,"",L7149*Veriler!M7149))),L7149)),0)</f>
        <v/>
      </c>
      <c r="W7149" s="146"/>
      <c r="X7149" s="146"/>
      <c r="Y7149" s="146"/>
    </row>
    <row r="7150" spans="1:25" s="99" customFormat="1" ht="54.75" customHeight="1" x14ac:dyDescent="0.25">
      <c r="A7150" s="96">
        <f t="shared" ref="A7150:A7162" si="2260">A7149+1</f>
        <v>5266</v>
      </c>
      <c r="B7150" s="175"/>
      <c r="C7150" s="176"/>
      <c r="D7150" s="113"/>
      <c r="E7150" s="115"/>
      <c r="F7150" s="174"/>
      <c r="G7150" s="114" t="str">
        <f t="shared" si="2255"/>
        <v/>
      </c>
      <c r="H7150" s="115"/>
      <c r="I7150" s="115"/>
      <c r="J7150" s="115"/>
      <c r="K7150" s="115"/>
      <c r="L7150" s="133" t="str">
        <f t="shared" si="2256"/>
        <v/>
      </c>
      <c r="M7150" s="116" t="str">
        <f>IF(L7150="", "", L7150/Veriler!$X$1)</f>
        <v/>
      </c>
      <c r="N7150" s="116" t="str">
        <f>IF(F7150&lt;&gt;"", "İthal Girdi", IF(Veriler!T7150="", "", IF(Veriler!S7150="H", "%0,5 üzerindedir", IF(Veriler!T7150&gt;0.1, "%10 sınırı aşılmıştır.", "Uygun"))))</f>
        <v>%0,5 üzerindedir</v>
      </c>
      <c r="O7150" s="116" t="str">
        <f t="shared" si="2257"/>
        <v xml:space="preserve"> </v>
      </c>
      <c r="P7150" s="117"/>
      <c r="Q7150" s="118"/>
      <c r="R7150" s="119" t="str">
        <f t="shared" si="2258"/>
        <v/>
      </c>
      <c r="S7150" s="133">
        <f>IFERROR(IF(M7150&lt;=0.005,IF(F7150="",L7150,0),IF(F7150&lt;&gt;"",0,IF(P7150="",0,IF(P7150="H",0,IF(Q7150&lt;Veriler!$G$2,L7150*Veriler!$G$2,L7150*Q7150)))))," ")</f>
        <v>0</v>
      </c>
      <c r="T7150" s="133">
        <f>IF(Veriler!T7150&lt;=0.1, S7150, IF(AND(Veriler!T7150&gt;0.1, F7150="", P7150="E"), IF(Q7150&gt;Veriler!$G$2, Q7150*S7150, IF(Q7150&lt;Veriler!$G$2, Veriler!$G$2*S7150, Q7150*S7150)), 0))</f>
        <v>0</v>
      </c>
      <c r="U7150" s="133" t="str">
        <f t="shared" si="2259"/>
        <v xml:space="preserve"> </v>
      </c>
      <c r="V7150" s="134" t="str">
        <f>IFERROR(IF(O7150="%10 sınırı aşılmıştır.",L7150-T7150,IFERROR(IF(F7150="",IF(S7150=1,0,IF(L7150-S7150=0,"",L7150-S7150)),IF(Veriler!M7150="",L7150,IF(L7150*Veriler!M7150=0,"",L7150*Veriler!M7150))),L7150)),0)</f>
        <v/>
      </c>
      <c r="W7150" s="146"/>
      <c r="X7150" s="146"/>
      <c r="Y7150" s="146"/>
    </row>
    <row r="7151" spans="1:25" s="99" customFormat="1" ht="54.75" customHeight="1" x14ac:dyDescent="0.25">
      <c r="A7151" s="96">
        <f t="shared" si="2260"/>
        <v>5267</v>
      </c>
      <c r="B7151" s="175"/>
      <c r="C7151" s="176"/>
      <c r="D7151" s="113"/>
      <c r="E7151" s="115"/>
      <c r="F7151" s="174"/>
      <c r="G7151" s="114" t="str">
        <f t="shared" si="2255"/>
        <v/>
      </c>
      <c r="H7151" s="115"/>
      <c r="I7151" s="115"/>
      <c r="J7151" s="115"/>
      <c r="K7151" s="115"/>
      <c r="L7151" s="133" t="str">
        <f t="shared" si="2256"/>
        <v/>
      </c>
      <c r="M7151" s="116" t="str">
        <f>IF(L7151="", "", L7151/Veriler!$X$1)</f>
        <v/>
      </c>
      <c r="N7151" s="116" t="str">
        <f>IF(F7151&lt;&gt;"", "İthal Girdi", IF(Veriler!T7151="", "", IF(Veriler!S7151="H", "%0,5 üzerindedir", IF(Veriler!T7151&gt;0.1, "%10 sınırı aşılmıştır.", "Uygun"))))</f>
        <v>%0,5 üzerindedir</v>
      </c>
      <c r="O7151" s="116" t="str">
        <f t="shared" si="2257"/>
        <v xml:space="preserve"> </v>
      </c>
      <c r="P7151" s="117"/>
      <c r="Q7151" s="118"/>
      <c r="R7151" s="119" t="str">
        <f t="shared" si="2258"/>
        <v/>
      </c>
      <c r="S7151" s="133">
        <f>IFERROR(IF(M7151&lt;=0.005,IF(F7151="",L7151,0),IF(F7151&lt;&gt;"",0,IF(P7151="",0,IF(P7151="H",0,IF(Q7151&lt;Veriler!$G$2,L7151*Veriler!$G$2,L7151*Q7151)))))," ")</f>
        <v>0</v>
      </c>
      <c r="T7151" s="133">
        <f>IF(Veriler!T7151&lt;=0.1, S7151, IF(AND(Veriler!T7151&gt;0.1, F7151="", P7151="E"), IF(Q7151&gt;Veriler!$G$2, Q7151*S7151, IF(Q7151&lt;Veriler!$G$2, Veriler!$G$2*S7151, Q7151*S7151)), 0))</f>
        <v>0</v>
      </c>
      <c r="U7151" s="133" t="str">
        <f t="shared" si="2259"/>
        <v xml:space="preserve"> </v>
      </c>
      <c r="V7151" s="134" t="str">
        <f>IFERROR(IF(O7151="%10 sınırı aşılmıştır.",L7151-T7151,IFERROR(IF(F7151="",IF(S7151=1,0,IF(L7151-S7151=0,"",L7151-S7151)),IF(Veriler!M7151="",L7151,IF(L7151*Veriler!M7151=0,"",L7151*Veriler!M7151))),L7151)),0)</f>
        <v/>
      </c>
      <c r="W7151" s="146"/>
      <c r="X7151" s="146"/>
      <c r="Y7151" s="146"/>
    </row>
    <row r="7152" spans="1:25" s="99" customFormat="1" ht="54.75" customHeight="1" x14ac:dyDescent="0.25">
      <c r="A7152" s="96">
        <f t="shared" si="2260"/>
        <v>5268</v>
      </c>
      <c r="B7152" s="175"/>
      <c r="C7152" s="176"/>
      <c r="D7152" s="113"/>
      <c r="E7152" s="115"/>
      <c r="F7152" s="174"/>
      <c r="G7152" s="114" t="str">
        <f t="shared" si="2255"/>
        <v/>
      </c>
      <c r="H7152" s="115"/>
      <c r="I7152" s="115"/>
      <c r="J7152" s="115"/>
      <c r="K7152" s="115"/>
      <c r="L7152" s="133" t="str">
        <f t="shared" si="2256"/>
        <v/>
      </c>
      <c r="M7152" s="116" t="str">
        <f>IF(L7152="", "", L7152/Veriler!$X$1)</f>
        <v/>
      </c>
      <c r="N7152" s="116" t="str">
        <f>IF(F7152&lt;&gt;"", "İthal Girdi", IF(Veriler!T7152="", "", IF(Veriler!S7152="H", "%0,5 üzerindedir", IF(Veriler!T7152&gt;0.1, "%10 sınırı aşılmıştır.", "Uygun"))))</f>
        <v>%0,5 üzerindedir</v>
      </c>
      <c r="O7152" s="116" t="str">
        <f t="shared" si="2257"/>
        <v xml:space="preserve"> </v>
      </c>
      <c r="P7152" s="117"/>
      <c r="Q7152" s="118"/>
      <c r="R7152" s="119" t="str">
        <f t="shared" si="2258"/>
        <v/>
      </c>
      <c r="S7152" s="133">
        <f>IFERROR(IF(M7152&lt;=0.005,IF(F7152="",L7152,0),IF(F7152&lt;&gt;"",0,IF(P7152="",0,IF(P7152="H",0,IF(Q7152&lt;Veriler!$G$2,L7152*Veriler!$G$2,L7152*Q7152)))))," ")</f>
        <v>0</v>
      </c>
      <c r="T7152" s="133">
        <f>IF(Veriler!T7152&lt;=0.1, S7152, IF(AND(Veriler!T7152&gt;0.1, F7152="", P7152="E"), IF(Q7152&gt;Veriler!$G$2, Q7152*S7152, IF(Q7152&lt;Veriler!$G$2, Veriler!$G$2*S7152, Q7152*S7152)), 0))</f>
        <v>0</v>
      </c>
      <c r="U7152" s="133" t="str">
        <f t="shared" si="2259"/>
        <v xml:space="preserve"> </v>
      </c>
      <c r="V7152" s="134" t="str">
        <f>IFERROR(IF(O7152="%10 sınırı aşılmıştır.",L7152-T7152,IFERROR(IF(F7152="",IF(S7152=1,0,IF(L7152-S7152=0,"",L7152-S7152)),IF(Veriler!M7152="",L7152,IF(L7152*Veriler!M7152=0,"",L7152*Veriler!M7152))),L7152)),0)</f>
        <v/>
      </c>
      <c r="W7152" s="146"/>
      <c r="X7152" s="146"/>
      <c r="Y7152" s="146"/>
    </row>
    <row r="7153" spans="1:25" s="99" customFormat="1" ht="54.75" customHeight="1" x14ac:dyDescent="0.25">
      <c r="A7153" s="96">
        <f t="shared" si="2260"/>
        <v>5269</v>
      </c>
      <c r="B7153" s="175"/>
      <c r="C7153" s="176"/>
      <c r="D7153" s="113"/>
      <c r="E7153" s="115"/>
      <c r="F7153" s="174"/>
      <c r="G7153" s="114" t="str">
        <f t="shared" si="2255"/>
        <v/>
      </c>
      <c r="H7153" s="115"/>
      <c r="I7153" s="115"/>
      <c r="J7153" s="115"/>
      <c r="K7153" s="115"/>
      <c r="L7153" s="133" t="str">
        <f t="shared" si="2256"/>
        <v/>
      </c>
      <c r="M7153" s="116" t="str">
        <f>IF(L7153="", "", L7153/Veriler!$X$1)</f>
        <v/>
      </c>
      <c r="N7153" s="116" t="str">
        <f>IF(F7153&lt;&gt;"", "İthal Girdi", IF(Veriler!T7153="", "", IF(Veriler!S7153="H", "%0,5 üzerindedir", IF(Veriler!T7153&gt;0.1, "%10 sınırı aşılmıştır.", "Uygun"))))</f>
        <v>%0,5 üzerindedir</v>
      </c>
      <c r="O7153" s="116" t="str">
        <f t="shared" si="2257"/>
        <v xml:space="preserve"> </v>
      </c>
      <c r="P7153" s="117"/>
      <c r="Q7153" s="118"/>
      <c r="R7153" s="119" t="str">
        <f t="shared" si="2258"/>
        <v/>
      </c>
      <c r="S7153" s="133">
        <f>IFERROR(IF(M7153&lt;=0.005,IF(F7153="",L7153,0),IF(F7153&lt;&gt;"",0,IF(P7153="",0,IF(P7153="H",0,IF(Q7153&lt;Veriler!$G$2,L7153*Veriler!$G$2,L7153*Q7153)))))," ")</f>
        <v>0</v>
      </c>
      <c r="T7153" s="133">
        <f>IF(Veriler!T7153&lt;=0.1, S7153, IF(AND(Veriler!T7153&gt;0.1, F7153="", P7153="E"), IF(Q7153&gt;Veriler!$G$2, Q7153*S7153, IF(Q7153&lt;Veriler!$G$2, Veriler!$G$2*S7153, Q7153*S7153)), 0))</f>
        <v>0</v>
      </c>
      <c r="U7153" s="133" t="str">
        <f t="shared" si="2259"/>
        <v xml:space="preserve"> </v>
      </c>
      <c r="V7153" s="134" t="str">
        <f>IFERROR(IF(O7153="%10 sınırı aşılmıştır.",L7153-T7153,IFERROR(IF(F7153="",IF(S7153=1,0,IF(L7153-S7153=0,"",L7153-S7153)),IF(Veriler!M7153="",L7153,IF(L7153*Veriler!M7153=0,"",L7153*Veriler!M7153))),L7153)),0)</f>
        <v/>
      </c>
      <c r="W7153" s="146"/>
      <c r="X7153" s="146"/>
      <c r="Y7153" s="146"/>
    </row>
    <row r="7154" spans="1:25" s="99" customFormat="1" ht="54.75" customHeight="1" x14ac:dyDescent="0.25">
      <c r="A7154" s="96">
        <f t="shared" si="2260"/>
        <v>5270</v>
      </c>
      <c r="B7154" s="175"/>
      <c r="C7154" s="176"/>
      <c r="D7154" s="113"/>
      <c r="E7154" s="115"/>
      <c r="F7154" s="174"/>
      <c r="G7154" s="114" t="str">
        <f t="shared" si="2255"/>
        <v/>
      </c>
      <c r="H7154" s="115"/>
      <c r="I7154" s="115"/>
      <c r="J7154" s="115"/>
      <c r="K7154" s="115"/>
      <c r="L7154" s="133" t="str">
        <f t="shared" si="2256"/>
        <v/>
      </c>
      <c r="M7154" s="116" t="str">
        <f>IF(L7154="", "", L7154/Veriler!$X$1)</f>
        <v/>
      </c>
      <c r="N7154" s="116" t="str">
        <f>IF(F7154&lt;&gt;"", "İthal Girdi", IF(Veriler!T7154="", "", IF(Veriler!S7154="H", "%0,5 üzerindedir", IF(Veriler!T7154&gt;0.1, "%10 sınırı aşılmıştır.", "Uygun"))))</f>
        <v>%0,5 üzerindedir</v>
      </c>
      <c r="O7154" s="116" t="str">
        <f t="shared" si="2257"/>
        <v xml:space="preserve"> </v>
      </c>
      <c r="P7154" s="117"/>
      <c r="Q7154" s="118"/>
      <c r="R7154" s="119" t="str">
        <f t="shared" si="2258"/>
        <v/>
      </c>
      <c r="S7154" s="133">
        <f>IFERROR(IF(M7154&lt;=0.005,IF(F7154="",L7154,0),IF(F7154&lt;&gt;"",0,IF(P7154="",0,IF(P7154="H",0,IF(Q7154&lt;Veriler!$G$2,L7154*Veriler!$G$2,L7154*Q7154)))))," ")</f>
        <v>0</v>
      </c>
      <c r="T7154" s="133">
        <f>IF(Veriler!T7154&lt;=0.1, S7154, IF(AND(Veriler!T7154&gt;0.1, F7154="", P7154="E"), IF(Q7154&gt;Veriler!$G$2, Q7154*S7154, IF(Q7154&lt;Veriler!$G$2, Veriler!$G$2*S7154, Q7154*S7154)), 0))</f>
        <v>0</v>
      </c>
      <c r="U7154" s="133" t="str">
        <f t="shared" si="2259"/>
        <v xml:space="preserve"> </v>
      </c>
      <c r="V7154" s="134" t="str">
        <f>IFERROR(IF(O7154="%10 sınırı aşılmıştır.",L7154-T7154,IFERROR(IF(F7154="",IF(S7154=1,0,IF(L7154-S7154=0,"",L7154-S7154)),IF(Veriler!M7154="",L7154,IF(L7154*Veriler!M7154=0,"",L7154*Veriler!M7154))),L7154)),0)</f>
        <v/>
      </c>
      <c r="W7154" s="146"/>
      <c r="X7154" s="146"/>
      <c r="Y7154" s="146"/>
    </row>
    <row r="7155" spans="1:25" s="99" customFormat="1" ht="54.75" customHeight="1" x14ac:dyDescent="0.25">
      <c r="A7155" s="96">
        <f t="shared" si="2260"/>
        <v>5271</v>
      </c>
      <c r="B7155" s="175"/>
      <c r="C7155" s="176"/>
      <c r="D7155" s="113"/>
      <c r="E7155" s="115"/>
      <c r="F7155" s="174"/>
      <c r="G7155" s="114" t="str">
        <f t="shared" si="2255"/>
        <v/>
      </c>
      <c r="H7155" s="115"/>
      <c r="I7155" s="115"/>
      <c r="J7155" s="115"/>
      <c r="K7155" s="115"/>
      <c r="L7155" s="133" t="str">
        <f t="shared" si="2256"/>
        <v/>
      </c>
      <c r="M7155" s="116" t="str">
        <f>IF(L7155="", "", L7155/Veriler!$X$1)</f>
        <v/>
      </c>
      <c r="N7155" s="116" t="str">
        <f>IF(F7155&lt;&gt;"", "İthal Girdi", IF(Veriler!T7155="", "", IF(Veriler!S7155="H", "%0,5 üzerindedir", IF(Veriler!T7155&gt;0.1, "%10 sınırı aşılmıştır.", "Uygun"))))</f>
        <v>%0,5 üzerindedir</v>
      </c>
      <c r="O7155" s="116" t="str">
        <f t="shared" si="2257"/>
        <v xml:space="preserve"> </v>
      </c>
      <c r="P7155" s="117"/>
      <c r="Q7155" s="118"/>
      <c r="R7155" s="119" t="str">
        <f t="shared" si="2258"/>
        <v/>
      </c>
      <c r="S7155" s="133">
        <f>IFERROR(IF(M7155&lt;=0.005,IF(F7155="",L7155,0),IF(F7155&lt;&gt;"",0,IF(P7155="",0,IF(P7155="H",0,IF(Q7155&lt;Veriler!$G$2,L7155*Veriler!$G$2,L7155*Q7155)))))," ")</f>
        <v>0</v>
      </c>
      <c r="T7155" s="133">
        <f>IF(Veriler!T7155&lt;=0.1, S7155, IF(AND(Veriler!T7155&gt;0.1, F7155="", P7155="E"), IF(Q7155&gt;Veriler!$G$2, Q7155*S7155, IF(Q7155&lt;Veriler!$G$2, Veriler!$G$2*S7155, Q7155*S7155)), 0))</f>
        <v>0</v>
      </c>
      <c r="U7155" s="133" t="str">
        <f t="shared" si="2259"/>
        <v xml:space="preserve"> </v>
      </c>
      <c r="V7155" s="134" t="str">
        <f>IFERROR(IF(O7155="%10 sınırı aşılmıştır.",L7155-T7155,IFERROR(IF(F7155="",IF(S7155=1,0,IF(L7155-S7155=0,"",L7155-S7155)),IF(Veriler!M7155="",L7155,IF(L7155*Veriler!M7155=0,"",L7155*Veriler!M7155))),L7155)),0)</f>
        <v/>
      </c>
      <c r="W7155" s="146"/>
      <c r="X7155" s="146"/>
      <c r="Y7155" s="146"/>
    </row>
    <row r="7156" spans="1:25" s="99" customFormat="1" ht="54.75" customHeight="1" x14ac:dyDescent="0.25">
      <c r="A7156" s="96">
        <f t="shared" si="2260"/>
        <v>5272</v>
      </c>
      <c r="B7156" s="175"/>
      <c r="C7156" s="176"/>
      <c r="D7156" s="113"/>
      <c r="E7156" s="115"/>
      <c r="F7156" s="174"/>
      <c r="G7156" s="114" t="str">
        <f t="shared" si="2255"/>
        <v/>
      </c>
      <c r="H7156" s="115"/>
      <c r="I7156" s="115"/>
      <c r="J7156" s="115"/>
      <c r="K7156" s="115"/>
      <c r="L7156" s="133" t="str">
        <f t="shared" si="2256"/>
        <v/>
      </c>
      <c r="M7156" s="116" t="str">
        <f>IF(L7156="", "", L7156/Veriler!$X$1)</f>
        <v/>
      </c>
      <c r="N7156" s="116" t="str">
        <f>IF(F7156&lt;&gt;"", "İthal Girdi", IF(Veriler!T7156="", "", IF(Veriler!S7156="H", "%0,5 üzerindedir", IF(Veriler!T7156&gt;0.1, "%10 sınırı aşılmıştır.", "Uygun"))))</f>
        <v>%0,5 üzerindedir</v>
      </c>
      <c r="O7156" s="116" t="str">
        <f t="shared" si="2257"/>
        <v xml:space="preserve"> </v>
      </c>
      <c r="P7156" s="117"/>
      <c r="Q7156" s="118"/>
      <c r="R7156" s="119" t="str">
        <f t="shared" si="2258"/>
        <v/>
      </c>
      <c r="S7156" s="133">
        <f>IFERROR(IF(M7156&lt;=0.005,IF(F7156="",L7156,0),IF(F7156&lt;&gt;"",0,IF(P7156="",0,IF(P7156="H",0,IF(Q7156&lt;Veriler!$G$2,L7156*Veriler!$G$2,L7156*Q7156)))))," ")</f>
        <v>0</v>
      </c>
      <c r="T7156" s="133">
        <f>IF(Veriler!T7156&lt;=0.1, S7156, IF(AND(Veriler!T7156&gt;0.1, F7156="", P7156="E"), IF(Q7156&gt;Veriler!$G$2, Q7156*S7156, IF(Q7156&lt;Veriler!$G$2, Veriler!$G$2*S7156, Q7156*S7156)), 0))</f>
        <v>0</v>
      </c>
      <c r="U7156" s="133" t="str">
        <f t="shared" si="2259"/>
        <v xml:space="preserve"> </v>
      </c>
      <c r="V7156" s="134" t="str">
        <f>IFERROR(IF(O7156="%10 sınırı aşılmıştır.",L7156-T7156,IFERROR(IF(F7156="",IF(S7156=1,0,IF(L7156-S7156=0,"",L7156-S7156)),IF(Veriler!M7156="",L7156,IF(L7156*Veriler!M7156=0,"",L7156*Veriler!M7156))),L7156)),0)</f>
        <v/>
      </c>
      <c r="W7156" s="146"/>
      <c r="X7156" s="146"/>
      <c r="Y7156" s="146"/>
    </row>
    <row r="7157" spans="1:25" s="99" customFormat="1" ht="54.75" customHeight="1" x14ac:dyDescent="0.25">
      <c r="A7157" s="96">
        <f t="shared" si="2260"/>
        <v>5273</v>
      </c>
      <c r="B7157" s="175"/>
      <c r="C7157" s="176"/>
      <c r="D7157" s="113"/>
      <c r="E7157" s="115"/>
      <c r="F7157" s="174"/>
      <c r="G7157" s="114" t="str">
        <f t="shared" si="2255"/>
        <v/>
      </c>
      <c r="H7157" s="115"/>
      <c r="I7157" s="115"/>
      <c r="J7157" s="115"/>
      <c r="K7157" s="115"/>
      <c r="L7157" s="133" t="str">
        <f t="shared" si="2256"/>
        <v/>
      </c>
      <c r="M7157" s="116" t="str">
        <f>IF(L7157="", "", L7157/Veriler!$X$1)</f>
        <v/>
      </c>
      <c r="N7157" s="116" t="str">
        <f>IF(F7157&lt;&gt;"", "İthal Girdi", IF(Veriler!T7157="", "", IF(Veriler!S7157="H", "%0,5 üzerindedir", IF(Veriler!T7157&gt;0.1, "%10 sınırı aşılmıştır.", "Uygun"))))</f>
        <v>%0,5 üzerindedir</v>
      </c>
      <c r="O7157" s="116" t="str">
        <f t="shared" si="2257"/>
        <v xml:space="preserve"> </v>
      </c>
      <c r="P7157" s="117"/>
      <c r="Q7157" s="118"/>
      <c r="R7157" s="119" t="str">
        <f t="shared" si="2258"/>
        <v/>
      </c>
      <c r="S7157" s="133">
        <f>IFERROR(IF(M7157&lt;=0.005,IF(F7157="",L7157,0),IF(F7157&lt;&gt;"",0,IF(P7157="",0,IF(P7157="H",0,IF(Q7157&lt;Veriler!$G$2,L7157*Veriler!$G$2,L7157*Q7157)))))," ")</f>
        <v>0</v>
      </c>
      <c r="T7157" s="133">
        <f>IF(Veriler!T7157&lt;=0.1, S7157, IF(AND(Veriler!T7157&gt;0.1, F7157="", P7157="E"), IF(Q7157&gt;Veriler!$G$2, Q7157*S7157, IF(Q7157&lt;Veriler!$G$2, Veriler!$G$2*S7157, Q7157*S7157)), 0))</f>
        <v>0</v>
      </c>
      <c r="U7157" s="133" t="str">
        <f t="shared" si="2259"/>
        <v xml:space="preserve"> </v>
      </c>
      <c r="V7157" s="134" t="str">
        <f>IFERROR(IF(O7157="%10 sınırı aşılmıştır.",L7157-T7157,IFERROR(IF(F7157="",IF(S7157=1,0,IF(L7157-S7157=0,"",L7157-S7157)),IF(Veriler!M7157="",L7157,IF(L7157*Veriler!M7157=0,"",L7157*Veriler!M7157))),L7157)),0)</f>
        <v/>
      </c>
      <c r="W7157" s="146"/>
      <c r="X7157" s="146"/>
      <c r="Y7157" s="146"/>
    </row>
    <row r="7158" spans="1:25" s="99" customFormat="1" ht="54.75" customHeight="1" x14ac:dyDescent="0.25">
      <c r="A7158" s="96">
        <f t="shared" si="2260"/>
        <v>5274</v>
      </c>
      <c r="B7158" s="175"/>
      <c r="C7158" s="176"/>
      <c r="D7158" s="113"/>
      <c r="E7158" s="115"/>
      <c r="F7158" s="174"/>
      <c r="G7158" s="114" t="str">
        <f t="shared" si="2255"/>
        <v/>
      </c>
      <c r="H7158" s="115"/>
      <c r="I7158" s="115"/>
      <c r="J7158" s="115"/>
      <c r="K7158" s="115"/>
      <c r="L7158" s="133" t="str">
        <f t="shared" si="2256"/>
        <v/>
      </c>
      <c r="M7158" s="116" t="str">
        <f>IF(L7158="", "", L7158/Veriler!$X$1)</f>
        <v/>
      </c>
      <c r="N7158" s="116" t="str">
        <f>IF(F7158&lt;&gt;"", "İthal Girdi", IF(Veriler!T7158="", "", IF(Veriler!S7158="H", "%0,5 üzerindedir", IF(Veriler!T7158&gt;0.1, "%10 sınırı aşılmıştır.", "Uygun"))))</f>
        <v>%0,5 üzerindedir</v>
      </c>
      <c r="O7158" s="116" t="str">
        <f t="shared" si="2257"/>
        <v xml:space="preserve"> </v>
      </c>
      <c r="P7158" s="117"/>
      <c r="Q7158" s="118"/>
      <c r="R7158" s="119" t="str">
        <f t="shared" si="2258"/>
        <v/>
      </c>
      <c r="S7158" s="133">
        <f>IFERROR(IF(M7158&lt;=0.005,IF(F7158="",L7158,0),IF(F7158&lt;&gt;"",0,IF(P7158="",0,IF(P7158="H",0,IF(Q7158&lt;Veriler!$G$2,L7158*Veriler!$G$2,L7158*Q7158)))))," ")</f>
        <v>0</v>
      </c>
      <c r="T7158" s="133">
        <f>IF(Veriler!T7158&lt;=0.1, S7158, IF(AND(Veriler!T7158&gt;0.1, F7158="", P7158="E"), IF(Q7158&gt;Veriler!$G$2, Q7158*S7158, IF(Q7158&lt;Veriler!$G$2, Veriler!$G$2*S7158, Q7158*S7158)), 0))</f>
        <v>0</v>
      </c>
      <c r="U7158" s="133" t="str">
        <f t="shared" si="2259"/>
        <v xml:space="preserve"> </v>
      </c>
      <c r="V7158" s="134" t="str">
        <f>IFERROR(IF(O7158="%10 sınırı aşılmıştır.",L7158-T7158,IFERROR(IF(F7158="",IF(S7158=1,0,IF(L7158-S7158=0,"",L7158-S7158)),IF(Veriler!M7158="",L7158,IF(L7158*Veriler!M7158=0,"",L7158*Veriler!M7158))),L7158)),0)</f>
        <v/>
      </c>
      <c r="W7158" s="146"/>
      <c r="X7158" s="146"/>
      <c r="Y7158" s="146"/>
    </row>
    <row r="7159" spans="1:25" s="99" customFormat="1" ht="54.75" customHeight="1" x14ac:dyDescent="0.25">
      <c r="A7159" s="96">
        <f t="shared" si="2260"/>
        <v>5275</v>
      </c>
      <c r="B7159" s="175"/>
      <c r="C7159" s="176"/>
      <c r="D7159" s="113"/>
      <c r="E7159" s="115"/>
      <c r="F7159" s="174"/>
      <c r="G7159" s="114" t="str">
        <f t="shared" si="2255"/>
        <v/>
      </c>
      <c r="H7159" s="115"/>
      <c r="I7159" s="115"/>
      <c r="J7159" s="115"/>
      <c r="K7159" s="115"/>
      <c r="L7159" s="133" t="str">
        <f t="shared" si="2256"/>
        <v/>
      </c>
      <c r="M7159" s="116" t="str">
        <f>IF(L7159="", "", L7159/Veriler!$X$1)</f>
        <v/>
      </c>
      <c r="N7159" s="116" t="str">
        <f>IF(F7159&lt;&gt;"", "İthal Girdi", IF(Veriler!T7159="", "", IF(Veriler!S7159="H", "%0,5 üzerindedir", IF(Veriler!T7159&gt;0.1, "%10 sınırı aşılmıştır.", "Uygun"))))</f>
        <v>%0,5 üzerindedir</v>
      </c>
      <c r="O7159" s="116" t="str">
        <f t="shared" si="2257"/>
        <v xml:space="preserve"> </v>
      </c>
      <c r="P7159" s="117"/>
      <c r="Q7159" s="118"/>
      <c r="R7159" s="119" t="str">
        <f t="shared" si="2258"/>
        <v/>
      </c>
      <c r="S7159" s="133">
        <f>IFERROR(IF(M7159&lt;=0.005,IF(F7159="",L7159,0),IF(F7159&lt;&gt;"",0,IF(P7159="",0,IF(P7159="H",0,IF(Q7159&lt;Veriler!$G$2,L7159*Veriler!$G$2,L7159*Q7159)))))," ")</f>
        <v>0</v>
      </c>
      <c r="T7159" s="133">
        <f>IF(Veriler!T7159&lt;=0.1, S7159, IF(AND(Veriler!T7159&gt;0.1, F7159="", P7159="E"), IF(Q7159&gt;Veriler!$G$2, Q7159*S7159, IF(Q7159&lt;Veriler!$G$2, Veriler!$G$2*S7159, Q7159*S7159)), 0))</f>
        <v>0</v>
      </c>
      <c r="U7159" s="133" t="str">
        <f t="shared" si="2259"/>
        <v xml:space="preserve"> </v>
      </c>
      <c r="V7159" s="134" t="str">
        <f>IFERROR(IF(O7159="%10 sınırı aşılmıştır.",L7159-T7159,IFERROR(IF(F7159="",IF(S7159=1,0,IF(L7159-S7159=0,"",L7159-S7159)),IF(Veriler!M7159="",L7159,IF(L7159*Veriler!M7159=0,"",L7159*Veriler!M7159))),L7159)),0)</f>
        <v/>
      </c>
      <c r="W7159" s="146"/>
      <c r="X7159" s="146"/>
      <c r="Y7159" s="146"/>
    </row>
    <row r="7160" spans="1:25" s="99" customFormat="1" ht="54.75" customHeight="1" x14ac:dyDescent="0.25">
      <c r="A7160" s="96">
        <f t="shared" si="2260"/>
        <v>5276</v>
      </c>
      <c r="B7160" s="175"/>
      <c r="C7160" s="176"/>
      <c r="D7160" s="113"/>
      <c r="E7160" s="115"/>
      <c r="F7160" s="174"/>
      <c r="G7160" s="114" t="str">
        <f t="shared" si="2255"/>
        <v/>
      </c>
      <c r="H7160" s="115"/>
      <c r="I7160" s="115"/>
      <c r="J7160" s="115"/>
      <c r="K7160" s="115"/>
      <c r="L7160" s="133" t="str">
        <f t="shared" si="2256"/>
        <v/>
      </c>
      <c r="M7160" s="116" t="str">
        <f>IF(L7160="", "", L7160/Veriler!$X$1)</f>
        <v/>
      </c>
      <c r="N7160" s="116" t="str">
        <f>IF(F7160&lt;&gt;"", "İthal Girdi", IF(Veriler!T7160="", "", IF(Veriler!S7160="H", "%0,5 üzerindedir", IF(Veriler!T7160&gt;0.1, "%10 sınırı aşılmıştır.", "Uygun"))))</f>
        <v>%0,5 üzerindedir</v>
      </c>
      <c r="O7160" s="116" t="str">
        <f t="shared" si="2257"/>
        <v xml:space="preserve"> </v>
      </c>
      <c r="P7160" s="117"/>
      <c r="Q7160" s="118"/>
      <c r="R7160" s="119" t="str">
        <f t="shared" si="2258"/>
        <v/>
      </c>
      <c r="S7160" s="133">
        <f>IFERROR(IF(M7160&lt;=0.005,IF(F7160="",L7160,0),IF(F7160&lt;&gt;"",0,IF(P7160="",0,IF(P7160="H",0,IF(Q7160&lt;Veriler!$G$2,L7160*Veriler!$G$2,L7160*Q7160)))))," ")</f>
        <v>0</v>
      </c>
      <c r="T7160" s="133">
        <f>IF(Veriler!T7160&lt;=0.1, S7160, IF(AND(Veriler!T7160&gt;0.1, F7160="", P7160="E"), IF(Q7160&gt;Veriler!$G$2, Q7160*S7160, IF(Q7160&lt;Veriler!$G$2, Veriler!$G$2*S7160, Q7160*S7160)), 0))</f>
        <v>0</v>
      </c>
      <c r="U7160" s="133" t="str">
        <f t="shared" si="2259"/>
        <v xml:space="preserve"> </v>
      </c>
      <c r="V7160" s="134" t="str">
        <f>IFERROR(IF(O7160="%10 sınırı aşılmıştır.",L7160-T7160,IFERROR(IF(F7160="",IF(S7160=1,0,IF(L7160-S7160=0,"",L7160-S7160)),IF(Veriler!M7160="",L7160,IF(L7160*Veriler!M7160=0,"",L7160*Veriler!M7160))),L7160)),0)</f>
        <v/>
      </c>
      <c r="W7160" s="146"/>
      <c r="X7160" s="146"/>
      <c r="Y7160" s="146"/>
    </row>
    <row r="7161" spans="1:25" s="99" customFormat="1" ht="54.75" customHeight="1" x14ac:dyDescent="0.25">
      <c r="A7161" s="96">
        <f t="shared" si="2260"/>
        <v>5277</v>
      </c>
      <c r="B7161" s="175"/>
      <c r="C7161" s="176"/>
      <c r="D7161" s="113"/>
      <c r="E7161" s="115"/>
      <c r="F7161" s="174"/>
      <c r="G7161" s="114" t="str">
        <f t="shared" si="2255"/>
        <v/>
      </c>
      <c r="H7161" s="115"/>
      <c r="I7161" s="115"/>
      <c r="J7161" s="115"/>
      <c r="K7161" s="115"/>
      <c r="L7161" s="133" t="str">
        <f t="shared" si="2256"/>
        <v/>
      </c>
      <c r="M7161" s="116" t="str">
        <f>IF(L7161="", "", L7161/Veriler!$X$1)</f>
        <v/>
      </c>
      <c r="N7161" s="116" t="str">
        <f>IF(F7161&lt;&gt;"", "İthal Girdi", IF(Veriler!T7161="", "", IF(Veriler!S7161="H", "%0,5 üzerindedir", IF(Veriler!T7161&gt;0.1, "%10 sınırı aşılmıştır.", "Uygun"))))</f>
        <v>%0,5 üzerindedir</v>
      </c>
      <c r="O7161" s="116" t="str">
        <f t="shared" si="2257"/>
        <v xml:space="preserve"> </v>
      </c>
      <c r="P7161" s="117"/>
      <c r="Q7161" s="118"/>
      <c r="R7161" s="119" t="str">
        <f t="shared" si="2258"/>
        <v/>
      </c>
      <c r="S7161" s="133">
        <f>IFERROR(IF(M7161&lt;=0.005,IF(F7161="",L7161,0),IF(F7161&lt;&gt;"",0,IF(P7161="",0,IF(P7161="H",0,IF(Q7161&lt;Veriler!$G$2,L7161*Veriler!$G$2,L7161*Q7161)))))," ")</f>
        <v>0</v>
      </c>
      <c r="T7161" s="133">
        <f>IF(Veriler!T7161&lt;=0.1, S7161, IF(AND(Veriler!T7161&gt;0.1, F7161="", P7161="E"), IF(Q7161&gt;Veriler!$G$2, Q7161*S7161, IF(Q7161&lt;Veriler!$G$2, Veriler!$G$2*S7161, Q7161*S7161)), 0))</f>
        <v>0</v>
      </c>
      <c r="U7161" s="133" t="str">
        <f t="shared" si="2259"/>
        <v xml:space="preserve"> </v>
      </c>
      <c r="V7161" s="134" t="str">
        <f>IFERROR(IF(O7161="%10 sınırı aşılmıştır.",L7161-T7161,IFERROR(IF(F7161="",IF(S7161=1,0,IF(L7161-S7161=0,"",L7161-S7161)),IF(Veriler!M7161="",L7161,IF(L7161*Veriler!M7161=0,"",L7161*Veriler!M7161))),L7161)),0)</f>
        <v/>
      </c>
      <c r="W7161" s="146"/>
      <c r="X7161" s="146"/>
      <c r="Y7161" s="146"/>
    </row>
    <row r="7162" spans="1:25" s="99" customFormat="1" ht="54.75" customHeight="1" x14ac:dyDescent="0.25">
      <c r="A7162" s="96">
        <f t="shared" si="2260"/>
        <v>5278</v>
      </c>
      <c r="B7162" s="175"/>
      <c r="C7162" s="176"/>
      <c r="D7162" s="113"/>
      <c r="E7162" s="115"/>
      <c r="F7162" s="174"/>
      <c r="G7162" s="114" t="str">
        <f t="shared" si="2255"/>
        <v/>
      </c>
      <c r="H7162" s="115"/>
      <c r="I7162" s="115"/>
      <c r="J7162" s="115"/>
      <c r="K7162" s="115"/>
      <c r="L7162" s="133" t="str">
        <f t="shared" si="2256"/>
        <v/>
      </c>
      <c r="M7162" s="116" t="str">
        <f>IF(L7162="", "", L7162/Veriler!$X$1)</f>
        <v/>
      </c>
      <c r="N7162" s="116" t="str">
        <f>IF(F7162&lt;&gt;"", "İthal Girdi", IF(Veriler!T7162="", "", IF(Veriler!S7162="H", "%0,5 üzerindedir", IF(Veriler!T7162&gt;0.1, "%10 sınırı aşılmıştır.", "Uygun"))))</f>
        <v>%0,5 üzerindedir</v>
      </c>
      <c r="O7162" s="116" t="str">
        <f t="shared" si="2257"/>
        <v xml:space="preserve"> </v>
      </c>
      <c r="P7162" s="117"/>
      <c r="Q7162" s="118"/>
      <c r="R7162" s="119" t="str">
        <f t="shared" si="2258"/>
        <v/>
      </c>
      <c r="S7162" s="133">
        <f>IFERROR(IF(M7162&lt;=0.005,IF(F7162="",L7162,0),IF(F7162&lt;&gt;"",0,IF(P7162="",0,IF(P7162="H",0,IF(Q7162&lt;Veriler!$G$2,L7162*Veriler!$G$2,L7162*Q7162)))))," ")</f>
        <v>0</v>
      </c>
      <c r="T7162" s="133">
        <f>IF(Veriler!T7162&lt;=0.1, S7162, IF(AND(Veriler!T7162&gt;0.1, F7162="", P7162="E"), IF(Q7162&gt;Veriler!$G$2, Q7162*S7162, IF(Q7162&lt;Veriler!$G$2, Veriler!$G$2*S7162, Q7162*S7162)), 0))</f>
        <v>0</v>
      </c>
      <c r="U7162" s="133" t="str">
        <f t="shared" si="2259"/>
        <v xml:space="preserve"> </v>
      </c>
      <c r="V7162" s="134" t="str">
        <f>IFERROR(IF(O7162="%10 sınırı aşılmıştır.",L7162-T7162,IFERROR(IF(F7162="",IF(S7162=1,0,IF(L7162-S7162=0,"",L7162-S7162)),IF(Veriler!M7162="",L7162,IF(L7162*Veriler!M7162=0,"",L7162*Veriler!M7162))),L7162)),0)</f>
        <v/>
      </c>
      <c r="W7162" s="146"/>
      <c r="X7162" s="146"/>
      <c r="Y7162" s="146"/>
    </row>
    <row r="7163" spans="1:25" s="99" customFormat="1" ht="36" hidden="1" customHeight="1" x14ac:dyDescent="0.25">
      <c r="A7163" s="101"/>
      <c r="B7163" s="191" t="s">
        <v>16</v>
      </c>
      <c r="C7163" s="176"/>
      <c r="D7163" s="120"/>
      <c r="E7163" s="171"/>
      <c r="F7163" s="172"/>
      <c r="G7163" s="121"/>
      <c r="H7163" s="115"/>
      <c r="I7163" s="115"/>
      <c r="J7163" s="115"/>
      <c r="K7163" s="115"/>
      <c r="L7163" s="121"/>
      <c r="M7163" s="121"/>
      <c r="N7163" s="121"/>
      <c r="O7163" s="121"/>
      <c r="P7163" s="120"/>
      <c r="Q7163" s="120"/>
      <c r="R7163" s="183"/>
      <c r="S7163" s="184"/>
      <c r="T7163" s="121"/>
      <c r="U7163" s="121"/>
      <c r="V7163" s="121"/>
      <c r="W7163" s="146"/>
      <c r="X7163" s="146"/>
      <c r="Y7163" s="146"/>
    </row>
    <row r="7164" spans="1:25" s="99" customFormat="1" ht="54.75" customHeight="1" x14ac:dyDescent="0.25">
      <c r="A7164" s="96">
        <f>A7162+1</f>
        <v>5279</v>
      </c>
      <c r="B7164" s="175"/>
      <c r="C7164" s="176"/>
      <c r="D7164" s="113"/>
      <c r="E7164" s="115"/>
      <c r="F7164" s="174"/>
      <c r="G7164" s="114" t="str">
        <f t="shared" ref="G7164:G7177" si="2261">IF(AND(F7164&lt;&gt;"",V7164&lt;&gt;"",L7164&lt;&gt;0),V7164/L7164,"")</f>
        <v/>
      </c>
      <c r="H7164" s="115"/>
      <c r="I7164" s="115"/>
      <c r="J7164" s="115"/>
      <c r="K7164" s="115"/>
      <c r="L7164" s="133" t="str">
        <f t="shared" ref="L7164:L7177" si="2262">IF(AND(H7164&lt;&gt;0, J7164&lt;&gt;0, K7164&lt;&gt;0), H7164*J7164*K7164, "")</f>
        <v/>
      </c>
      <c r="M7164" s="116" t="str">
        <f>IF(L7164="", "", L7164/Veriler!$X$1)</f>
        <v/>
      </c>
      <c r="N7164" s="116" t="str">
        <f>IF(F7164&lt;&gt;"", "İthal Girdi", IF(Veriler!T7164="", "", IF(Veriler!S7164="H", "%0,5 üzerindedir", IF(Veriler!T7164&gt;0.1, "%10 sınırı aşılmıştır.", "Uygun"))))</f>
        <v>%0,5 üzerindedir</v>
      </c>
      <c r="O7164" s="116" t="str">
        <f t="shared" ref="O7164:O7177" si="2263">IF(M7164=""," ",N7164)</f>
        <v xml:space="preserve"> </v>
      </c>
      <c r="P7164" s="117"/>
      <c r="Q7164" s="118"/>
      <c r="R7164" s="119" t="str">
        <f t="shared" ref="R7164:R7177" si="2264">IFERROR(IF(AND(T7164&lt;&gt;"",L7164&lt;&gt;"",L7164&lt;&gt;0,T7164&lt;&gt;0),T7164/L7164,"")," ")</f>
        <v/>
      </c>
      <c r="S7164" s="133">
        <f>IFERROR(IF(M7164&lt;=0.005,IF(F7164="",L7164,0),IF(F7164&lt;&gt;"",0,IF(P7164="",0,IF(P7164="H",0,IF(Q7164&lt;Veriler!$G$2,L7164*Veriler!$G$2,L7164*Q7164)))))," ")</f>
        <v>0</v>
      </c>
      <c r="T7164" s="133">
        <f>IF(Veriler!T7164&lt;=0.1, S7164, IF(AND(Veriler!T7164&gt;0.1, F7164="", P7164="E"), IF(Q7164&gt;Veriler!$G$2, Q7164*S7164, IF(Q7164&lt;Veriler!$G$2, Veriler!$G$2*S7164, Q7164*S7164)), 0))</f>
        <v>0</v>
      </c>
      <c r="U7164" s="133" t="str">
        <f t="shared" ref="U7164:U7177" si="2265">IF(T7164=0," ",T7164)</f>
        <v xml:space="preserve"> </v>
      </c>
      <c r="V7164" s="134" t="str">
        <f>IFERROR(IF(O7164="%10 sınırı aşılmıştır.",L7164-T7164,IFERROR(IF(F7164="",IF(S7164=1,0,IF(L7164-S7164=0,"",L7164-S7164)),IF(Veriler!M7164="",L7164,IF(L7164*Veriler!M7164=0,"",L7164*Veriler!M7164))),L7164)),0)</f>
        <v/>
      </c>
      <c r="W7164" s="146"/>
      <c r="X7164" s="146"/>
      <c r="Y7164" s="146"/>
    </row>
    <row r="7165" spans="1:25" s="99" customFormat="1" ht="54.75" customHeight="1" x14ac:dyDescent="0.25">
      <c r="A7165" s="96">
        <f t="shared" ref="A7165:A7177" si="2266">A7164+1</f>
        <v>5280</v>
      </c>
      <c r="B7165" s="175"/>
      <c r="C7165" s="176"/>
      <c r="D7165" s="113"/>
      <c r="E7165" s="115"/>
      <c r="F7165" s="174"/>
      <c r="G7165" s="114" t="str">
        <f t="shared" si="2261"/>
        <v/>
      </c>
      <c r="H7165" s="115"/>
      <c r="I7165" s="115"/>
      <c r="J7165" s="115"/>
      <c r="K7165" s="115"/>
      <c r="L7165" s="133" t="str">
        <f t="shared" si="2262"/>
        <v/>
      </c>
      <c r="M7165" s="116" t="str">
        <f>IF(L7165="", "", L7165/Veriler!$X$1)</f>
        <v/>
      </c>
      <c r="N7165" s="116" t="str">
        <f>IF(F7165&lt;&gt;"", "İthal Girdi", IF(Veriler!T7165="", "", IF(Veriler!S7165="H", "%0,5 üzerindedir", IF(Veriler!T7165&gt;0.1, "%10 sınırı aşılmıştır.", "Uygun"))))</f>
        <v>%0,5 üzerindedir</v>
      </c>
      <c r="O7165" s="116" t="str">
        <f t="shared" si="2263"/>
        <v xml:space="preserve"> </v>
      </c>
      <c r="P7165" s="117"/>
      <c r="Q7165" s="118"/>
      <c r="R7165" s="119" t="str">
        <f t="shared" si="2264"/>
        <v/>
      </c>
      <c r="S7165" s="133">
        <f>IFERROR(IF(M7165&lt;=0.005,IF(F7165="",L7165,0),IF(F7165&lt;&gt;"",0,IF(P7165="",0,IF(P7165="H",0,IF(Q7165&lt;Veriler!$G$2,L7165*Veriler!$G$2,L7165*Q7165)))))," ")</f>
        <v>0</v>
      </c>
      <c r="T7165" s="133">
        <f>IF(Veriler!T7165&lt;=0.1, S7165, IF(AND(Veriler!T7165&gt;0.1, F7165="", P7165="E"), IF(Q7165&gt;Veriler!$G$2, Q7165*S7165, IF(Q7165&lt;Veriler!$G$2, Veriler!$G$2*S7165, Q7165*S7165)), 0))</f>
        <v>0</v>
      </c>
      <c r="U7165" s="133" t="str">
        <f t="shared" si="2265"/>
        <v xml:space="preserve"> </v>
      </c>
      <c r="V7165" s="134" t="str">
        <f>IFERROR(IF(O7165="%10 sınırı aşılmıştır.",L7165-T7165,IFERROR(IF(F7165="",IF(S7165=1,0,IF(L7165-S7165=0,"",L7165-S7165)),IF(Veriler!M7165="",L7165,IF(L7165*Veriler!M7165=0,"",L7165*Veriler!M7165))),L7165)),0)</f>
        <v/>
      </c>
      <c r="W7165" s="146"/>
      <c r="X7165" s="146"/>
      <c r="Y7165" s="146"/>
    </row>
    <row r="7166" spans="1:25" s="99" customFormat="1" ht="54.75" customHeight="1" x14ac:dyDescent="0.25">
      <c r="A7166" s="96">
        <f t="shared" si="2266"/>
        <v>5281</v>
      </c>
      <c r="B7166" s="175"/>
      <c r="C7166" s="176"/>
      <c r="D7166" s="113"/>
      <c r="E7166" s="115"/>
      <c r="F7166" s="174"/>
      <c r="G7166" s="114" t="str">
        <f t="shared" si="2261"/>
        <v/>
      </c>
      <c r="H7166" s="115"/>
      <c r="I7166" s="115"/>
      <c r="J7166" s="115"/>
      <c r="K7166" s="115"/>
      <c r="L7166" s="133" t="str">
        <f t="shared" si="2262"/>
        <v/>
      </c>
      <c r="M7166" s="116" t="str">
        <f>IF(L7166="", "", L7166/Veriler!$X$1)</f>
        <v/>
      </c>
      <c r="N7166" s="116" t="str">
        <f>IF(F7166&lt;&gt;"", "İthal Girdi", IF(Veriler!T7166="", "", IF(Veriler!S7166="H", "%0,5 üzerindedir", IF(Veriler!T7166&gt;0.1, "%10 sınırı aşılmıştır.", "Uygun"))))</f>
        <v>%0,5 üzerindedir</v>
      </c>
      <c r="O7166" s="116" t="str">
        <f t="shared" si="2263"/>
        <v xml:space="preserve"> </v>
      </c>
      <c r="P7166" s="117"/>
      <c r="Q7166" s="118"/>
      <c r="R7166" s="119" t="str">
        <f t="shared" si="2264"/>
        <v/>
      </c>
      <c r="S7166" s="133">
        <f>IFERROR(IF(M7166&lt;=0.005,IF(F7166="",L7166,0),IF(F7166&lt;&gt;"",0,IF(P7166="",0,IF(P7166="H",0,IF(Q7166&lt;Veriler!$G$2,L7166*Veriler!$G$2,L7166*Q7166)))))," ")</f>
        <v>0</v>
      </c>
      <c r="T7166" s="133">
        <f>IF(Veriler!T7166&lt;=0.1, S7166, IF(AND(Veriler!T7166&gt;0.1, F7166="", P7166="E"), IF(Q7166&gt;Veriler!$G$2, Q7166*S7166, IF(Q7166&lt;Veriler!$G$2, Veriler!$G$2*S7166, Q7166*S7166)), 0))</f>
        <v>0</v>
      </c>
      <c r="U7166" s="133" t="str">
        <f t="shared" si="2265"/>
        <v xml:space="preserve"> </v>
      </c>
      <c r="V7166" s="134" t="str">
        <f>IFERROR(IF(O7166="%10 sınırı aşılmıştır.",L7166-T7166,IFERROR(IF(F7166="",IF(S7166=1,0,IF(L7166-S7166=0,"",L7166-S7166)),IF(Veriler!M7166="",L7166,IF(L7166*Veriler!M7166=0,"",L7166*Veriler!M7166))),L7166)),0)</f>
        <v/>
      </c>
      <c r="W7166" s="146"/>
      <c r="X7166" s="146"/>
      <c r="Y7166" s="146"/>
    </row>
    <row r="7167" spans="1:25" s="99" customFormat="1" ht="54.75" customHeight="1" x14ac:dyDescent="0.25">
      <c r="A7167" s="96">
        <f t="shared" si="2266"/>
        <v>5282</v>
      </c>
      <c r="B7167" s="175"/>
      <c r="C7167" s="176"/>
      <c r="D7167" s="113"/>
      <c r="E7167" s="115"/>
      <c r="F7167" s="174"/>
      <c r="G7167" s="114" t="str">
        <f t="shared" si="2261"/>
        <v/>
      </c>
      <c r="H7167" s="115"/>
      <c r="I7167" s="115"/>
      <c r="J7167" s="115"/>
      <c r="K7167" s="115"/>
      <c r="L7167" s="133" t="str">
        <f t="shared" si="2262"/>
        <v/>
      </c>
      <c r="M7167" s="116" t="str">
        <f>IF(L7167="", "", L7167/Veriler!$X$1)</f>
        <v/>
      </c>
      <c r="N7167" s="116" t="str">
        <f>IF(F7167&lt;&gt;"", "İthal Girdi", IF(Veriler!T7167="", "", IF(Veriler!S7167="H", "%0,5 üzerindedir", IF(Veriler!T7167&gt;0.1, "%10 sınırı aşılmıştır.", "Uygun"))))</f>
        <v>%0,5 üzerindedir</v>
      </c>
      <c r="O7167" s="116" t="str">
        <f t="shared" si="2263"/>
        <v xml:space="preserve"> </v>
      </c>
      <c r="P7167" s="117"/>
      <c r="Q7167" s="118"/>
      <c r="R7167" s="119" t="str">
        <f t="shared" si="2264"/>
        <v/>
      </c>
      <c r="S7167" s="133">
        <f>IFERROR(IF(M7167&lt;=0.005,IF(F7167="",L7167,0),IF(F7167&lt;&gt;"",0,IF(P7167="",0,IF(P7167="H",0,IF(Q7167&lt;Veriler!$G$2,L7167*Veriler!$G$2,L7167*Q7167)))))," ")</f>
        <v>0</v>
      </c>
      <c r="T7167" s="133">
        <f>IF(Veriler!T7167&lt;=0.1, S7167, IF(AND(Veriler!T7167&gt;0.1, F7167="", P7167="E"), IF(Q7167&gt;Veriler!$G$2, Q7167*S7167, IF(Q7167&lt;Veriler!$G$2, Veriler!$G$2*S7167, Q7167*S7167)), 0))</f>
        <v>0</v>
      </c>
      <c r="U7167" s="133" t="str">
        <f t="shared" si="2265"/>
        <v xml:space="preserve"> </v>
      </c>
      <c r="V7167" s="134" t="str">
        <f>IFERROR(IF(O7167="%10 sınırı aşılmıştır.",L7167-T7167,IFERROR(IF(F7167="",IF(S7167=1,0,IF(L7167-S7167=0,"",L7167-S7167)),IF(Veriler!M7167="",L7167,IF(L7167*Veriler!M7167=0,"",L7167*Veriler!M7167))),L7167)),0)</f>
        <v/>
      </c>
      <c r="W7167" s="146"/>
      <c r="X7167" s="146"/>
      <c r="Y7167" s="146"/>
    </row>
    <row r="7168" spans="1:25" s="99" customFormat="1" ht="54.75" customHeight="1" x14ac:dyDescent="0.25">
      <c r="A7168" s="96">
        <f t="shared" si="2266"/>
        <v>5283</v>
      </c>
      <c r="B7168" s="175"/>
      <c r="C7168" s="176"/>
      <c r="D7168" s="113"/>
      <c r="E7168" s="115"/>
      <c r="F7168" s="174"/>
      <c r="G7168" s="114" t="str">
        <f t="shared" si="2261"/>
        <v/>
      </c>
      <c r="H7168" s="115"/>
      <c r="I7168" s="115"/>
      <c r="J7168" s="115"/>
      <c r="K7168" s="115"/>
      <c r="L7168" s="133" t="str">
        <f t="shared" si="2262"/>
        <v/>
      </c>
      <c r="M7168" s="116" t="str">
        <f>IF(L7168="", "", L7168/Veriler!$X$1)</f>
        <v/>
      </c>
      <c r="N7168" s="116" t="str">
        <f>IF(F7168&lt;&gt;"", "İthal Girdi", IF(Veriler!T7168="", "", IF(Veriler!S7168="H", "%0,5 üzerindedir", IF(Veriler!T7168&gt;0.1, "%10 sınırı aşılmıştır.", "Uygun"))))</f>
        <v>%0,5 üzerindedir</v>
      </c>
      <c r="O7168" s="116" t="str">
        <f t="shared" si="2263"/>
        <v xml:space="preserve"> </v>
      </c>
      <c r="P7168" s="117"/>
      <c r="Q7168" s="118"/>
      <c r="R7168" s="119" t="str">
        <f t="shared" si="2264"/>
        <v/>
      </c>
      <c r="S7168" s="133">
        <f>IFERROR(IF(M7168&lt;=0.005,IF(F7168="",L7168,0),IF(F7168&lt;&gt;"",0,IF(P7168="",0,IF(P7168="H",0,IF(Q7168&lt;Veriler!$G$2,L7168*Veriler!$G$2,L7168*Q7168)))))," ")</f>
        <v>0</v>
      </c>
      <c r="T7168" s="133">
        <f>IF(Veriler!T7168&lt;=0.1, S7168, IF(AND(Veriler!T7168&gt;0.1, F7168="", P7168="E"), IF(Q7168&gt;Veriler!$G$2, Q7168*S7168, IF(Q7168&lt;Veriler!$G$2, Veriler!$G$2*S7168, Q7168*S7168)), 0))</f>
        <v>0</v>
      </c>
      <c r="U7168" s="133" t="str">
        <f t="shared" si="2265"/>
        <v xml:space="preserve"> </v>
      </c>
      <c r="V7168" s="134" t="str">
        <f>IFERROR(IF(O7168="%10 sınırı aşılmıştır.",L7168-T7168,IFERROR(IF(F7168="",IF(S7168=1,0,IF(L7168-S7168=0,"",L7168-S7168)),IF(Veriler!M7168="",L7168,IF(L7168*Veriler!M7168=0,"",L7168*Veriler!M7168))),L7168)),0)</f>
        <v/>
      </c>
      <c r="W7168" s="146"/>
      <c r="X7168" s="146"/>
      <c r="Y7168" s="146"/>
    </row>
    <row r="7169" spans="1:25" s="99" customFormat="1" ht="54.75" customHeight="1" x14ac:dyDescent="0.25">
      <c r="A7169" s="96">
        <f t="shared" si="2266"/>
        <v>5284</v>
      </c>
      <c r="B7169" s="175"/>
      <c r="C7169" s="176"/>
      <c r="D7169" s="113"/>
      <c r="E7169" s="115"/>
      <c r="F7169" s="174"/>
      <c r="G7169" s="114" t="str">
        <f t="shared" si="2261"/>
        <v/>
      </c>
      <c r="H7169" s="115"/>
      <c r="I7169" s="115"/>
      <c r="J7169" s="115"/>
      <c r="K7169" s="115"/>
      <c r="L7169" s="133" t="str">
        <f t="shared" si="2262"/>
        <v/>
      </c>
      <c r="M7169" s="116" t="str">
        <f>IF(L7169="", "", L7169/Veriler!$X$1)</f>
        <v/>
      </c>
      <c r="N7169" s="116" t="str">
        <f>IF(F7169&lt;&gt;"", "İthal Girdi", IF(Veriler!T7169="", "", IF(Veriler!S7169="H", "%0,5 üzerindedir", IF(Veriler!T7169&gt;0.1, "%10 sınırı aşılmıştır.", "Uygun"))))</f>
        <v>%0,5 üzerindedir</v>
      </c>
      <c r="O7169" s="116" t="str">
        <f t="shared" si="2263"/>
        <v xml:space="preserve"> </v>
      </c>
      <c r="P7169" s="117"/>
      <c r="Q7169" s="118"/>
      <c r="R7169" s="119" t="str">
        <f t="shared" si="2264"/>
        <v/>
      </c>
      <c r="S7169" s="133">
        <f>IFERROR(IF(M7169&lt;=0.005,IF(F7169="",L7169,0),IF(F7169&lt;&gt;"",0,IF(P7169="",0,IF(P7169="H",0,IF(Q7169&lt;Veriler!$G$2,L7169*Veriler!$G$2,L7169*Q7169)))))," ")</f>
        <v>0</v>
      </c>
      <c r="T7169" s="133">
        <f>IF(Veriler!T7169&lt;=0.1, S7169, IF(AND(Veriler!T7169&gt;0.1, F7169="", P7169="E"), IF(Q7169&gt;Veriler!$G$2, Q7169*S7169, IF(Q7169&lt;Veriler!$G$2, Veriler!$G$2*S7169, Q7169*S7169)), 0))</f>
        <v>0</v>
      </c>
      <c r="U7169" s="133" t="str">
        <f t="shared" si="2265"/>
        <v xml:space="preserve"> </v>
      </c>
      <c r="V7169" s="134" t="str">
        <f>IFERROR(IF(O7169="%10 sınırı aşılmıştır.",L7169-T7169,IFERROR(IF(F7169="",IF(S7169=1,0,IF(L7169-S7169=0,"",L7169-S7169)),IF(Veriler!M7169="",L7169,IF(L7169*Veriler!M7169=0,"",L7169*Veriler!M7169))),L7169)),0)</f>
        <v/>
      </c>
      <c r="W7169" s="146"/>
      <c r="X7169" s="146"/>
      <c r="Y7169" s="146"/>
    </row>
    <row r="7170" spans="1:25" s="99" customFormat="1" ht="54.75" customHeight="1" x14ac:dyDescent="0.25">
      <c r="A7170" s="96">
        <f t="shared" si="2266"/>
        <v>5285</v>
      </c>
      <c r="B7170" s="175"/>
      <c r="C7170" s="176"/>
      <c r="D7170" s="113"/>
      <c r="E7170" s="115"/>
      <c r="F7170" s="174"/>
      <c r="G7170" s="114" t="str">
        <f t="shared" si="2261"/>
        <v/>
      </c>
      <c r="H7170" s="115"/>
      <c r="I7170" s="115"/>
      <c r="J7170" s="115"/>
      <c r="K7170" s="115"/>
      <c r="L7170" s="133" t="str">
        <f t="shared" si="2262"/>
        <v/>
      </c>
      <c r="M7170" s="116" t="str">
        <f>IF(L7170="", "", L7170/Veriler!$X$1)</f>
        <v/>
      </c>
      <c r="N7170" s="116" t="str">
        <f>IF(F7170&lt;&gt;"", "İthal Girdi", IF(Veriler!T7170="", "", IF(Veriler!S7170="H", "%0,5 üzerindedir", IF(Veriler!T7170&gt;0.1, "%10 sınırı aşılmıştır.", "Uygun"))))</f>
        <v>%0,5 üzerindedir</v>
      </c>
      <c r="O7170" s="116" t="str">
        <f t="shared" si="2263"/>
        <v xml:space="preserve"> </v>
      </c>
      <c r="P7170" s="117"/>
      <c r="Q7170" s="118"/>
      <c r="R7170" s="119" t="str">
        <f t="shared" si="2264"/>
        <v/>
      </c>
      <c r="S7170" s="133">
        <f>IFERROR(IF(M7170&lt;=0.005,IF(F7170="",L7170,0),IF(F7170&lt;&gt;"",0,IF(P7170="",0,IF(P7170="H",0,IF(Q7170&lt;Veriler!$G$2,L7170*Veriler!$G$2,L7170*Q7170)))))," ")</f>
        <v>0</v>
      </c>
      <c r="T7170" s="133">
        <f>IF(Veriler!T7170&lt;=0.1, S7170, IF(AND(Veriler!T7170&gt;0.1, F7170="", P7170="E"), IF(Q7170&gt;Veriler!$G$2, Q7170*S7170, IF(Q7170&lt;Veriler!$G$2, Veriler!$G$2*S7170, Q7170*S7170)), 0))</f>
        <v>0</v>
      </c>
      <c r="U7170" s="133" t="str">
        <f t="shared" si="2265"/>
        <v xml:space="preserve"> </v>
      </c>
      <c r="V7170" s="134" t="str">
        <f>IFERROR(IF(O7170="%10 sınırı aşılmıştır.",L7170-T7170,IFERROR(IF(F7170="",IF(S7170=1,0,IF(L7170-S7170=0,"",L7170-S7170)),IF(Veriler!M7170="",L7170,IF(L7170*Veriler!M7170=0,"",L7170*Veriler!M7170))),L7170)),0)</f>
        <v/>
      </c>
      <c r="W7170" s="146"/>
      <c r="X7170" s="146"/>
      <c r="Y7170" s="146"/>
    </row>
    <row r="7171" spans="1:25" s="99" customFormat="1" ht="54.75" customHeight="1" x14ac:dyDescent="0.25">
      <c r="A7171" s="96">
        <f t="shared" si="2266"/>
        <v>5286</v>
      </c>
      <c r="B7171" s="175"/>
      <c r="C7171" s="176"/>
      <c r="D7171" s="113"/>
      <c r="E7171" s="115"/>
      <c r="F7171" s="174"/>
      <c r="G7171" s="114" t="str">
        <f t="shared" si="2261"/>
        <v/>
      </c>
      <c r="H7171" s="115"/>
      <c r="I7171" s="115"/>
      <c r="J7171" s="115"/>
      <c r="K7171" s="115"/>
      <c r="L7171" s="133" t="str">
        <f t="shared" si="2262"/>
        <v/>
      </c>
      <c r="M7171" s="116" t="str">
        <f>IF(L7171="", "", L7171/Veriler!$X$1)</f>
        <v/>
      </c>
      <c r="N7171" s="116" t="str">
        <f>IF(F7171&lt;&gt;"", "İthal Girdi", IF(Veriler!T7171="", "", IF(Veriler!S7171="H", "%0,5 üzerindedir", IF(Veriler!T7171&gt;0.1, "%10 sınırı aşılmıştır.", "Uygun"))))</f>
        <v>%0,5 üzerindedir</v>
      </c>
      <c r="O7171" s="116" t="str">
        <f t="shared" si="2263"/>
        <v xml:space="preserve"> </v>
      </c>
      <c r="P7171" s="117"/>
      <c r="Q7171" s="118"/>
      <c r="R7171" s="119" t="str">
        <f t="shared" si="2264"/>
        <v/>
      </c>
      <c r="S7171" s="133">
        <f>IFERROR(IF(M7171&lt;=0.005,IF(F7171="",L7171,0),IF(F7171&lt;&gt;"",0,IF(P7171="",0,IF(P7171="H",0,IF(Q7171&lt;Veriler!$G$2,L7171*Veriler!$G$2,L7171*Q7171)))))," ")</f>
        <v>0</v>
      </c>
      <c r="T7171" s="133">
        <f>IF(Veriler!T7171&lt;=0.1, S7171, IF(AND(Veriler!T7171&gt;0.1, F7171="", P7171="E"), IF(Q7171&gt;Veriler!$G$2, Q7171*S7171, IF(Q7171&lt;Veriler!$G$2, Veriler!$G$2*S7171, Q7171*S7171)), 0))</f>
        <v>0</v>
      </c>
      <c r="U7171" s="133" t="str">
        <f t="shared" si="2265"/>
        <v xml:space="preserve"> </v>
      </c>
      <c r="V7171" s="134" t="str">
        <f>IFERROR(IF(O7171="%10 sınırı aşılmıştır.",L7171-T7171,IFERROR(IF(F7171="",IF(S7171=1,0,IF(L7171-S7171=0,"",L7171-S7171)),IF(Veriler!M7171="",L7171,IF(L7171*Veriler!M7171=0,"",L7171*Veriler!M7171))),L7171)),0)</f>
        <v/>
      </c>
      <c r="W7171" s="146"/>
      <c r="X7171" s="146"/>
      <c r="Y7171" s="146"/>
    </row>
    <row r="7172" spans="1:25" s="99" customFormat="1" ht="54.75" customHeight="1" x14ac:dyDescent="0.25">
      <c r="A7172" s="96">
        <f t="shared" si="2266"/>
        <v>5287</v>
      </c>
      <c r="B7172" s="175"/>
      <c r="C7172" s="176"/>
      <c r="D7172" s="113"/>
      <c r="E7172" s="115"/>
      <c r="F7172" s="174"/>
      <c r="G7172" s="114" t="str">
        <f t="shared" si="2261"/>
        <v/>
      </c>
      <c r="H7172" s="115"/>
      <c r="I7172" s="115"/>
      <c r="J7172" s="115"/>
      <c r="K7172" s="115"/>
      <c r="L7172" s="133" t="str">
        <f t="shared" si="2262"/>
        <v/>
      </c>
      <c r="M7172" s="116" t="str">
        <f>IF(L7172="", "", L7172/Veriler!$X$1)</f>
        <v/>
      </c>
      <c r="N7172" s="116" t="str">
        <f>IF(F7172&lt;&gt;"", "İthal Girdi", IF(Veriler!T7172="", "", IF(Veriler!S7172="H", "%0,5 üzerindedir", IF(Veriler!T7172&gt;0.1, "%10 sınırı aşılmıştır.", "Uygun"))))</f>
        <v>%0,5 üzerindedir</v>
      </c>
      <c r="O7172" s="116" t="str">
        <f t="shared" si="2263"/>
        <v xml:space="preserve"> </v>
      </c>
      <c r="P7172" s="117"/>
      <c r="Q7172" s="118"/>
      <c r="R7172" s="119" t="str">
        <f t="shared" si="2264"/>
        <v/>
      </c>
      <c r="S7172" s="133">
        <f>IFERROR(IF(M7172&lt;=0.005,IF(F7172="",L7172,0),IF(F7172&lt;&gt;"",0,IF(P7172="",0,IF(P7172="H",0,IF(Q7172&lt;Veriler!$G$2,L7172*Veriler!$G$2,L7172*Q7172)))))," ")</f>
        <v>0</v>
      </c>
      <c r="T7172" s="133">
        <f>IF(Veriler!T7172&lt;=0.1, S7172, IF(AND(Veriler!T7172&gt;0.1, F7172="", P7172="E"), IF(Q7172&gt;Veriler!$G$2, Q7172*S7172, IF(Q7172&lt;Veriler!$G$2, Veriler!$G$2*S7172, Q7172*S7172)), 0))</f>
        <v>0</v>
      </c>
      <c r="U7172" s="133" t="str">
        <f t="shared" si="2265"/>
        <v xml:space="preserve"> </v>
      </c>
      <c r="V7172" s="134" t="str">
        <f>IFERROR(IF(O7172="%10 sınırı aşılmıştır.",L7172-T7172,IFERROR(IF(F7172="",IF(S7172=1,0,IF(L7172-S7172=0,"",L7172-S7172)),IF(Veriler!M7172="",L7172,IF(L7172*Veriler!M7172=0,"",L7172*Veriler!M7172))),L7172)),0)</f>
        <v/>
      </c>
      <c r="W7172" s="146"/>
      <c r="X7172" s="146"/>
      <c r="Y7172" s="146"/>
    </row>
    <row r="7173" spans="1:25" s="99" customFormat="1" ht="54.75" customHeight="1" x14ac:dyDescent="0.25">
      <c r="A7173" s="96">
        <f t="shared" si="2266"/>
        <v>5288</v>
      </c>
      <c r="B7173" s="175"/>
      <c r="C7173" s="176"/>
      <c r="D7173" s="113"/>
      <c r="E7173" s="115"/>
      <c r="F7173" s="174"/>
      <c r="G7173" s="114" t="str">
        <f t="shared" si="2261"/>
        <v/>
      </c>
      <c r="H7173" s="115"/>
      <c r="I7173" s="115"/>
      <c r="J7173" s="115"/>
      <c r="K7173" s="115"/>
      <c r="L7173" s="133" t="str">
        <f t="shared" si="2262"/>
        <v/>
      </c>
      <c r="M7173" s="116" t="str">
        <f>IF(L7173="", "", L7173/Veriler!$X$1)</f>
        <v/>
      </c>
      <c r="N7173" s="116" t="str">
        <f>IF(F7173&lt;&gt;"", "İthal Girdi", IF(Veriler!T7173="", "", IF(Veriler!S7173="H", "%0,5 üzerindedir", IF(Veriler!T7173&gt;0.1, "%10 sınırı aşılmıştır.", "Uygun"))))</f>
        <v>%0,5 üzerindedir</v>
      </c>
      <c r="O7173" s="116" t="str">
        <f t="shared" si="2263"/>
        <v xml:space="preserve"> </v>
      </c>
      <c r="P7173" s="117"/>
      <c r="Q7173" s="118"/>
      <c r="R7173" s="119" t="str">
        <f t="shared" si="2264"/>
        <v/>
      </c>
      <c r="S7173" s="133">
        <f>IFERROR(IF(M7173&lt;=0.005,IF(F7173="",L7173,0),IF(F7173&lt;&gt;"",0,IF(P7173="",0,IF(P7173="H",0,IF(Q7173&lt;Veriler!$G$2,L7173*Veriler!$G$2,L7173*Q7173)))))," ")</f>
        <v>0</v>
      </c>
      <c r="T7173" s="133">
        <f>IF(Veriler!T7173&lt;=0.1, S7173, IF(AND(Veriler!T7173&gt;0.1, F7173="", P7173="E"), IF(Q7173&gt;Veriler!$G$2, Q7173*S7173, IF(Q7173&lt;Veriler!$G$2, Veriler!$G$2*S7173, Q7173*S7173)), 0))</f>
        <v>0</v>
      </c>
      <c r="U7173" s="133" t="str">
        <f t="shared" si="2265"/>
        <v xml:space="preserve"> </v>
      </c>
      <c r="V7173" s="134" t="str">
        <f>IFERROR(IF(O7173="%10 sınırı aşılmıştır.",L7173-T7173,IFERROR(IF(F7173="",IF(S7173=1,0,IF(L7173-S7173=0,"",L7173-S7173)),IF(Veriler!M7173="",L7173,IF(L7173*Veriler!M7173=0,"",L7173*Veriler!M7173))),L7173)),0)</f>
        <v/>
      </c>
      <c r="W7173" s="146"/>
      <c r="X7173" s="146"/>
      <c r="Y7173" s="146"/>
    </row>
    <row r="7174" spans="1:25" s="99" customFormat="1" ht="54.75" customHeight="1" x14ac:dyDescent="0.25">
      <c r="A7174" s="96">
        <f t="shared" si="2266"/>
        <v>5289</v>
      </c>
      <c r="B7174" s="175"/>
      <c r="C7174" s="176"/>
      <c r="D7174" s="113"/>
      <c r="E7174" s="115"/>
      <c r="F7174" s="174"/>
      <c r="G7174" s="114" t="str">
        <f t="shared" si="2261"/>
        <v/>
      </c>
      <c r="H7174" s="115"/>
      <c r="I7174" s="115"/>
      <c r="J7174" s="115"/>
      <c r="K7174" s="115"/>
      <c r="L7174" s="133" t="str">
        <f t="shared" si="2262"/>
        <v/>
      </c>
      <c r="M7174" s="116" t="str">
        <f>IF(L7174="", "", L7174/Veriler!$X$1)</f>
        <v/>
      </c>
      <c r="N7174" s="116" t="str">
        <f>IF(F7174&lt;&gt;"", "İthal Girdi", IF(Veriler!T7174="", "", IF(Veriler!S7174="H", "%0,5 üzerindedir", IF(Veriler!T7174&gt;0.1, "%10 sınırı aşılmıştır.", "Uygun"))))</f>
        <v>%0,5 üzerindedir</v>
      </c>
      <c r="O7174" s="116" t="str">
        <f t="shared" si="2263"/>
        <v xml:space="preserve"> </v>
      </c>
      <c r="P7174" s="117"/>
      <c r="Q7174" s="118"/>
      <c r="R7174" s="119" t="str">
        <f t="shared" si="2264"/>
        <v/>
      </c>
      <c r="S7174" s="133">
        <f>IFERROR(IF(M7174&lt;=0.005,IF(F7174="",L7174,0),IF(F7174&lt;&gt;"",0,IF(P7174="",0,IF(P7174="H",0,IF(Q7174&lt;Veriler!$G$2,L7174*Veriler!$G$2,L7174*Q7174)))))," ")</f>
        <v>0</v>
      </c>
      <c r="T7174" s="133">
        <f>IF(Veriler!T7174&lt;=0.1, S7174, IF(AND(Veriler!T7174&gt;0.1, F7174="", P7174="E"), IF(Q7174&gt;Veriler!$G$2, Q7174*S7174, IF(Q7174&lt;Veriler!$G$2, Veriler!$G$2*S7174, Q7174*S7174)), 0))</f>
        <v>0</v>
      </c>
      <c r="U7174" s="133" t="str">
        <f t="shared" si="2265"/>
        <v xml:space="preserve"> </v>
      </c>
      <c r="V7174" s="134" t="str">
        <f>IFERROR(IF(O7174="%10 sınırı aşılmıştır.",L7174-T7174,IFERROR(IF(F7174="",IF(S7174=1,0,IF(L7174-S7174=0,"",L7174-S7174)),IF(Veriler!M7174="",L7174,IF(L7174*Veriler!M7174=0,"",L7174*Veriler!M7174))),L7174)),0)</f>
        <v/>
      </c>
      <c r="W7174" s="146"/>
      <c r="X7174" s="146"/>
      <c r="Y7174" s="146"/>
    </row>
    <row r="7175" spans="1:25" s="99" customFormat="1" ht="54.75" customHeight="1" x14ac:dyDescent="0.25">
      <c r="A7175" s="96">
        <f t="shared" si="2266"/>
        <v>5290</v>
      </c>
      <c r="B7175" s="175"/>
      <c r="C7175" s="176"/>
      <c r="D7175" s="113"/>
      <c r="E7175" s="115"/>
      <c r="F7175" s="174"/>
      <c r="G7175" s="114" t="str">
        <f t="shared" si="2261"/>
        <v/>
      </c>
      <c r="H7175" s="115"/>
      <c r="I7175" s="115"/>
      <c r="J7175" s="115"/>
      <c r="K7175" s="115"/>
      <c r="L7175" s="133" t="str">
        <f t="shared" si="2262"/>
        <v/>
      </c>
      <c r="M7175" s="116" t="str">
        <f>IF(L7175="", "", L7175/Veriler!$X$1)</f>
        <v/>
      </c>
      <c r="N7175" s="116" t="str">
        <f>IF(F7175&lt;&gt;"", "İthal Girdi", IF(Veriler!T7175="", "", IF(Veriler!S7175="H", "%0,5 üzerindedir", IF(Veriler!T7175&gt;0.1, "%10 sınırı aşılmıştır.", "Uygun"))))</f>
        <v>%0,5 üzerindedir</v>
      </c>
      <c r="O7175" s="116" t="str">
        <f t="shared" si="2263"/>
        <v xml:space="preserve"> </v>
      </c>
      <c r="P7175" s="117"/>
      <c r="Q7175" s="118"/>
      <c r="R7175" s="119" t="str">
        <f t="shared" si="2264"/>
        <v/>
      </c>
      <c r="S7175" s="133">
        <f>IFERROR(IF(M7175&lt;=0.005,IF(F7175="",L7175,0),IF(F7175&lt;&gt;"",0,IF(P7175="",0,IF(P7175="H",0,IF(Q7175&lt;Veriler!$G$2,L7175*Veriler!$G$2,L7175*Q7175)))))," ")</f>
        <v>0</v>
      </c>
      <c r="T7175" s="133">
        <f>IF(Veriler!T7175&lt;=0.1, S7175, IF(AND(Veriler!T7175&gt;0.1, F7175="", P7175="E"), IF(Q7175&gt;Veriler!$G$2, Q7175*S7175, IF(Q7175&lt;Veriler!$G$2, Veriler!$G$2*S7175, Q7175*S7175)), 0))</f>
        <v>0</v>
      </c>
      <c r="U7175" s="133" t="str">
        <f t="shared" si="2265"/>
        <v xml:space="preserve"> </v>
      </c>
      <c r="V7175" s="134" t="str">
        <f>IFERROR(IF(O7175="%10 sınırı aşılmıştır.",L7175-T7175,IFERROR(IF(F7175="",IF(S7175=1,0,IF(L7175-S7175=0,"",L7175-S7175)),IF(Veriler!M7175="",L7175,IF(L7175*Veriler!M7175=0,"",L7175*Veriler!M7175))),L7175)),0)</f>
        <v/>
      </c>
      <c r="W7175" s="146"/>
      <c r="X7175" s="146"/>
      <c r="Y7175" s="146"/>
    </row>
    <row r="7176" spans="1:25" s="99" customFormat="1" ht="54.75" customHeight="1" x14ac:dyDescent="0.25">
      <c r="A7176" s="96">
        <f t="shared" si="2266"/>
        <v>5291</v>
      </c>
      <c r="B7176" s="175"/>
      <c r="C7176" s="176"/>
      <c r="D7176" s="113"/>
      <c r="E7176" s="115"/>
      <c r="F7176" s="174"/>
      <c r="G7176" s="114" t="str">
        <f t="shared" si="2261"/>
        <v/>
      </c>
      <c r="H7176" s="115"/>
      <c r="I7176" s="115"/>
      <c r="J7176" s="115"/>
      <c r="K7176" s="115"/>
      <c r="L7176" s="133" t="str">
        <f t="shared" si="2262"/>
        <v/>
      </c>
      <c r="M7176" s="116" t="str">
        <f>IF(L7176="", "", L7176/Veriler!$X$1)</f>
        <v/>
      </c>
      <c r="N7176" s="116" t="str">
        <f>IF(F7176&lt;&gt;"", "İthal Girdi", IF(Veriler!T7176="", "", IF(Veriler!S7176="H", "%0,5 üzerindedir", IF(Veriler!T7176&gt;0.1, "%10 sınırı aşılmıştır.", "Uygun"))))</f>
        <v>%0,5 üzerindedir</v>
      </c>
      <c r="O7176" s="116" t="str">
        <f t="shared" si="2263"/>
        <v xml:space="preserve"> </v>
      </c>
      <c r="P7176" s="117"/>
      <c r="Q7176" s="118"/>
      <c r="R7176" s="119" t="str">
        <f t="shared" si="2264"/>
        <v/>
      </c>
      <c r="S7176" s="133">
        <f>IFERROR(IF(M7176&lt;=0.005,IF(F7176="",L7176,0),IF(F7176&lt;&gt;"",0,IF(P7176="",0,IF(P7176="H",0,IF(Q7176&lt;Veriler!$G$2,L7176*Veriler!$G$2,L7176*Q7176)))))," ")</f>
        <v>0</v>
      </c>
      <c r="T7176" s="133">
        <f>IF(Veriler!T7176&lt;=0.1, S7176, IF(AND(Veriler!T7176&gt;0.1, F7176="", P7176="E"), IF(Q7176&gt;Veriler!$G$2, Q7176*S7176, IF(Q7176&lt;Veriler!$G$2, Veriler!$G$2*S7176, Q7176*S7176)), 0))</f>
        <v>0</v>
      </c>
      <c r="U7176" s="133" t="str">
        <f t="shared" si="2265"/>
        <v xml:space="preserve"> </v>
      </c>
      <c r="V7176" s="134" t="str">
        <f>IFERROR(IF(O7176="%10 sınırı aşılmıştır.",L7176-T7176,IFERROR(IF(F7176="",IF(S7176=1,0,IF(L7176-S7176=0,"",L7176-S7176)),IF(Veriler!M7176="",L7176,IF(L7176*Veriler!M7176=0,"",L7176*Veriler!M7176))),L7176)),0)</f>
        <v/>
      </c>
      <c r="W7176" s="146"/>
      <c r="X7176" s="146"/>
      <c r="Y7176" s="146"/>
    </row>
    <row r="7177" spans="1:25" s="99" customFormat="1" ht="54.75" customHeight="1" x14ac:dyDescent="0.25">
      <c r="A7177" s="96">
        <f t="shared" si="2266"/>
        <v>5292</v>
      </c>
      <c r="B7177" s="175"/>
      <c r="C7177" s="176"/>
      <c r="D7177" s="113"/>
      <c r="E7177" s="115"/>
      <c r="F7177" s="174"/>
      <c r="G7177" s="114" t="str">
        <f t="shared" si="2261"/>
        <v/>
      </c>
      <c r="H7177" s="115"/>
      <c r="I7177" s="115"/>
      <c r="J7177" s="115"/>
      <c r="K7177" s="115"/>
      <c r="L7177" s="133" t="str">
        <f t="shared" si="2262"/>
        <v/>
      </c>
      <c r="M7177" s="116" t="str">
        <f>IF(L7177="", "", L7177/Veriler!$X$1)</f>
        <v/>
      </c>
      <c r="N7177" s="116" t="str">
        <f>IF(F7177&lt;&gt;"", "İthal Girdi", IF(Veriler!T7177="", "", IF(Veriler!S7177="H", "%0,5 üzerindedir", IF(Veriler!T7177&gt;0.1, "%10 sınırı aşılmıştır.", "Uygun"))))</f>
        <v>%0,5 üzerindedir</v>
      </c>
      <c r="O7177" s="116" t="str">
        <f t="shared" si="2263"/>
        <v xml:space="preserve"> </v>
      </c>
      <c r="P7177" s="117"/>
      <c r="Q7177" s="118"/>
      <c r="R7177" s="119" t="str">
        <f t="shared" si="2264"/>
        <v/>
      </c>
      <c r="S7177" s="133">
        <f>IFERROR(IF(M7177&lt;=0.005,IF(F7177="",L7177,0),IF(F7177&lt;&gt;"",0,IF(P7177="",0,IF(P7177="H",0,IF(Q7177&lt;Veriler!$G$2,L7177*Veriler!$G$2,L7177*Q7177)))))," ")</f>
        <v>0</v>
      </c>
      <c r="T7177" s="133">
        <f>IF(Veriler!T7177&lt;=0.1, S7177, IF(AND(Veriler!T7177&gt;0.1, F7177="", P7177="E"), IF(Q7177&gt;Veriler!$G$2, Q7177*S7177, IF(Q7177&lt;Veriler!$G$2, Veriler!$G$2*S7177, Q7177*S7177)), 0))</f>
        <v>0</v>
      </c>
      <c r="U7177" s="133" t="str">
        <f t="shared" si="2265"/>
        <v xml:space="preserve"> </v>
      </c>
      <c r="V7177" s="134" t="str">
        <f>IFERROR(IF(O7177="%10 sınırı aşılmıştır.",L7177-T7177,IFERROR(IF(F7177="",IF(S7177=1,0,IF(L7177-S7177=0,"",L7177-S7177)),IF(Veriler!M7177="",L7177,IF(L7177*Veriler!M7177=0,"",L7177*Veriler!M7177))),L7177)),0)</f>
        <v/>
      </c>
      <c r="W7177" s="146"/>
      <c r="X7177" s="146"/>
      <c r="Y7177" s="146"/>
    </row>
    <row r="7178" spans="1:25" s="99" customFormat="1" ht="24" customHeight="1" x14ac:dyDescent="0.25">
      <c r="A7178" s="103"/>
      <c r="B7178" s="104"/>
      <c r="C7178" s="104"/>
      <c r="D7178" s="104"/>
      <c r="E7178" s="103"/>
      <c r="F7178" s="135"/>
      <c r="G7178" s="157"/>
      <c r="H7178" s="103"/>
      <c r="I7178" s="103"/>
      <c r="J7178" s="103"/>
      <c r="K7178" s="103"/>
      <c r="L7178" s="136">
        <f>SUM(L7149:L7162,L7164:L7177)</f>
        <v>0</v>
      </c>
      <c r="M7178" s="158"/>
      <c r="N7178" s="158"/>
      <c r="O7178" s="158"/>
      <c r="P7178" s="105"/>
      <c r="Q7178" s="106"/>
      <c r="R7178" s="159"/>
      <c r="S7178" s="160"/>
      <c r="T7178" s="160"/>
      <c r="U7178" s="160"/>
      <c r="V7178" s="160"/>
      <c r="W7178" s="146"/>
      <c r="X7178" s="146"/>
      <c r="Y7178" s="146"/>
    </row>
    <row r="7179" spans="1:25" s="99" customFormat="1" ht="31.5" customHeight="1" x14ac:dyDescent="0.25">
      <c r="A7179" s="103"/>
      <c r="B7179" s="104"/>
      <c r="C7179" s="104"/>
      <c r="D7179" s="104"/>
      <c r="E7179" s="103"/>
      <c r="F7179" s="135"/>
      <c r="G7179" s="157"/>
      <c r="H7179" s="103"/>
      <c r="I7179" s="103"/>
      <c r="J7179" s="103"/>
      <c r="K7179" s="103"/>
      <c r="L7179" s="161"/>
      <c r="M7179" s="158"/>
      <c r="N7179" s="158"/>
      <c r="O7179" s="158"/>
      <c r="P7179" s="105"/>
      <c r="Q7179" s="106"/>
      <c r="R7179" s="159"/>
      <c r="S7179" s="162" t="s">
        <v>57</v>
      </c>
      <c r="T7179" s="162" t="s">
        <v>57</v>
      </c>
      <c r="U7179" s="162" t="s">
        <v>57</v>
      </c>
      <c r="V7179" s="163" t="s">
        <v>58</v>
      </c>
      <c r="W7179" s="146"/>
      <c r="X7179" s="146"/>
      <c r="Y7179" s="146"/>
    </row>
    <row r="7180" spans="1:25" s="99" customFormat="1" ht="58.5" customHeight="1" x14ac:dyDescent="0.25">
      <c r="A7180" s="185" t="s">
        <v>59</v>
      </c>
      <c r="B7180" s="180"/>
      <c r="C7180" s="180"/>
      <c r="D7180" s="180"/>
      <c r="E7180" s="180"/>
      <c r="F7180" s="180"/>
      <c r="G7180" s="180"/>
      <c r="H7180" s="180"/>
      <c r="I7180" s="180"/>
      <c r="J7180" s="180"/>
      <c r="K7180" s="180"/>
      <c r="L7180" s="180"/>
      <c r="M7180" s="180"/>
      <c r="N7180" s="180"/>
      <c r="O7180" s="180"/>
      <c r="P7180" s="180"/>
      <c r="Q7180" s="180"/>
      <c r="R7180" s="176"/>
      <c r="S7180" s="137">
        <f>SUM(S7142,S7149:S7162,S7164:S7177)</f>
        <v>0</v>
      </c>
      <c r="T7180" s="137" t="str">
        <f>IF(SUM(T7149:T7162,T7164:T7177)=0," ",SUM(T7149:T7162,T7164:T7177))</f>
        <v xml:space="preserve"> </v>
      </c>
      <c r="U7180" s="137" t="str">
        <f>IF(SUM(U7149:U7162,U7164:U7177)=0," ",SUM(U7149:U7162,U7164:U7177))</f>
        <v xml:space="preserve"> </v>
      </c>
      <c r="V7180" s="137" t="str">
        <f>IF(SUM(V7149:V7162,V7164:V7177)=0," ",SUM(V7149:V7162,V7164:V7177))</f>
        <v xml:space="preserve"> </v>
      </c>
      <c r="W7180" s="146"/>
      <c r="X7180" s="164">
        <f>SUM(U7149:U7162,U7164:U7177)</f>
        <v>0</v>
      </c>
      <c r="Y7180" s="164">
        <f>SUM(V7149:V7162,V7164:V7177)</f>
        <v>0</v>
      </c>
    </row>
    <row r="7181" spans="1:25" x14ac:dyDescent="0.3">
      <c r="A7181" s="34"/>
      <c r="G7181" s="146"/>
      <c r="L7181" s="146"/>
      <c r="M7181" s="146"/>
      <c r="N7181" s="146"/>
      <c r="O7181" s="146"/>
      <c r="R7181" s="146"/>
      <c r="S7181" s="146"/>
      <c r="T7181" s="146"/>
      <c r="U7181" s="146"/>
      <c r="V7181" s="146"/>
      <c r="W7181" s="146"/>
      <c r="X7181" s="146"/>
      <c r="Y7181" s="146"/>
    </row>
    <row r="7182" spans="1:25" x14ac:dyDescent="0.3">
      <c r="A7182" s="186" t="s">
        <v>60</v>
      </c>
      <c r="B7182" s="187"/>
      <c r="C7182" s="187"/>
      <c r="D7182" s="187"/>
      <c r="E7182" s="187"/>
      <c r="F7182" s="187"/>
      <c r="G7182" s="187"/>
      <c r="H7182" s="187"/>
      <c r="I7182" s="187"/>
      <c r="J7182" s="187"/>
      <c r="K7182" s="187"/>
      <c r="L7182" s="187"/>
      <c r="M7182" s="187"/>
      <c r="N7182" s="187"/>
      <c r="O7182" s="187"/>
      <c r="P7182" s="187"/>
      <c r="Q7182" s="187"/>
      <c r="R7182" s="187"/>
      <c r="S7182" s="187"/>
      <c r="T7182" s="187"/>
      <c r="U7182" s="187"/>
      <c r="V7182" s="187"/>
      <c r="W7182" s="146"/>
      <c r="X7182" s="146"/>
      <c r="Y7182" s="146"/>
    </row>
    <row r="7183" spans="1:25" s="99" customFormat="1" ht="41.25" customHeight="1" x14ac:dyDescent="0.25">
      <c r="A7183" s="189" t="s">
        <v>38</v>
      </c>
      <c r="B7183" s="180"/>
      <c r="C7183" s="180"/>
      <c r="D7183" s="180"/>
      <c r="E7183" s="180"/>
      <c r="F7183" s="180"/>
      <c r="G7183" s="180"/>
      <c r="H7183" s="180"/>
      <c r="I7183" s="180"/>
      <c r="J7183" s="180"/>
      <c r="K7183" s="180"/>
      <c r="L7183" s="180"/>
      <c r="M7183" s="180"/>
      <c r="N7183" s="180"/>
      <c r="O7183" s="180"/>
      <c r="P7183" s="180"/>
      <c r="Q7183" s="180"/>
      <c r="R7183" s="180"/>
      <c r="S7183" s="180"/>
      <c r="T7183" s="180"/>
      <c r="U7183" s="180"/>
      <c r="V7183" s="176"/>
      <c r="W7183" s="146"/>
      <c r="X7183" s="146"/>
      <c r="Y7183" s="146"/>
    </row>
    <row r="7184" spans="1:25" s="100" customFormat="1" ht="35.25" customHeight="1" x14ac:dyDescent="0.25">
      <c r="A7184" s="179" t="s">
        <v>39</v>
      </c>
      <c r="B7184" s="180"/>
      <c r="C7184" s="180"/>
      <c r="D7184" s="180"/>
      <c r="E7184" s="180"/>
      <c r="F7184" s="180"/>
      <c r="G7184" s="180"/>
      <c r="H7184" s="180"/>
      <c r="I7184" s="180"/>
      <c r="J7184" s="180"/>
      <c r="K7184" s="180"/>
      <c r="L7184" s="180"/>
      <c r="M7184" s="180"/>
      <c r="N7184" s="180"/>
      <c r="O7184" s="180"/>
      <c r="P7184" s="180"/>
      <c r="Q7184" s="180"/>
      <c r="R7184" s="176"/>
      <c r="S7184" s="147"/>
      <c r="T7184" s="148"/>
      <c r="U7184" s="149" t="s">
        <v>40</v>
      </c>
      <c r="V7184" s="150">
        <f>V7146+1</f>
        <v>190</v>
      </c>
      <c r="W7184" s="146"/>
      <c r="X7184" s="146"/>
      <c r="Y7184" s="146"/>
    </row>
    <row r="7185" spans="1:25" s="99" customFormat="1" ht="81" customHeight="1" x14ac:dyDescent="0.25">
      <c r="A7185" s="110" t="s">
        <v>3</v>
      </c>
      <c r="B7185" s="188" t="s">
        <v>41</v>
      </c>
      <c r="C7185" s="176"/>
      <c r="D7185" s="111" t="s">
        <v>42</v>
      </c>
      <c r="E7185" s="110" t="s">
        <v>324</v>
      </c>
      <c r="F7185" s="111" t="s">
        <v>325</v>
      </c>
      <c r="G7185" s="151" t="s">
        <v>43</v>
      </c>
      <c r="H7185" s="110" t="s">
        <v>44</v>
      </c>
      <c r="I7185" s="110" t="s">
        <v>8</v>
      </c>
      <c r="J7185" s="110" t="s">
        <v>45</v>
      </c>
      <c r="K7185" s="110" t="s">
        <v>46</v>
      </c>
      <c r="L7185" s="152" t="s">
        <v>47</v>
      </c>
      <c r="M7185" s="153" t="s">
        <v>48</v>
      </c>
      <c r="N7185" s="154" t="s">
        <v>49</v>
      </c>
      <c r="O7185" s="154" t="s">
        <v>49</v>
      </c>
      <c r="P7185" s="112" t="s">
        <v>50</v>
      </c>
      <c r="Q7185" s="110" t="s">
        <v>51</v>
      </c>
      <c r="R7185" s="155" t="s">
        <v>52</v>
      </c>
      <c r="S7185" s="156" t="s">
        <v>53</v>
      </c>
      <c r="T7185" s="156" t="s">
        <v>54</v>
      </c>
      <c r="U7185" s="152" t="s">
        <v>54</v>
      </c>
      <c r="V7185" s="152" t="s">
        <v>55</v>
      </c>
      <c r="W7185" s="146"/>
      <c r="X7185" s="146"/>
      <c r="Y7185" s="146"/>
    </row>
    <row r="7186" spans="1:25" s="99" customFormat="1" ht="45" customHeight="1" x14ac:dyDescent="0.25">
      <c r="A7186" s="101"/>
      <c r="B7186" s="177" t="s">
        <v>56</v>
      </c>
      <c r="C7186" s="178"/>
      <c r="D7186" s="102"/>
      <c r="E7186" s="170"/>
      <c r="F7186" s="102"/>
      <c r="G7186" s="95"/>
      <c r="H7186" s="102"/>
      <c r="I7186" s="102"/>
      <c r="J7186" s="102"/>
      <c r="K7186" s="102"/>
      <c r="L7186" s="95"/>
      <c r="M7186" s="95"/>
      <c r="N7186" s="95"/>
      <c r="O7186" s="95"/>
      <c r="P7186" s="102"/>
      <c r="Q7186" s="102"/>
      <c r="R7186" s="190"/>
      <c r="S7186" s="184"/>
      <c r="T7186" s="95"/>
      <c r="U7186" s="95"/>
      <c r="V7186" s="95"/>
      <c r="W7186" s="146"/>
      <c r="X7186" s="146"/>
      <c r="Y7186" s="146"/>
    </row>
    <row r="7187" spans="1:25" s="99" customFormat="1" ht="54.75" customHeight="1" x14ac:dyDescent="0.25">
      <c r="A7187" s="96">
        <f>A7177+1</f>
        <v>5293</v>
      </c>
      <c r="B7187" s="181"/>
      <c r="C7187" s="182"/>
      <c r="D7187" s="113"/>
      <c r="E7187" s="115"/>
      <c r="F7187" s="174"/>
      <c r="G7187" s="114" t="str">
        <f t="shared" ref="G7187:G7200" si="2267">IF(AND(F7187&lt;&gt;"",V7187&lt;&gt;"",L7187&lt;&gt;0),V7187/L7187,"")</f>
        <v/>
      </c>
      <c r="H7187" s="115"/>
      <c r="I7187" s="115"/>
      <c r="J7187" s="115"/>
      <c r="K7187" s="115"/>
      <c r="L7187" s="133" t="str">
        <f t="shared" ref="L7187:L7200" si="2268">IF(AND(H7187&lt;&gt;0, J7187&lt;&gt;0, K7187&lt;&gt;0), H7187*J7187*K7187, "")</f>
        <v/>
      </c>
      <c r="M7187" s="116" t="str">
        <f>IF(L7187="", "", L7187/Veriler!$X$1)</f>
        <v/>
      </c>
      <c r="N7187" s="116" t="str">
        <f>IF(F7187&lt;&gt;"", "İthal Girdi", IF(Veriler!T7187="", "", IF(Veriler!S7187="H", "%0,5 üzerindedir", IF(Veriler!T7187&gt;0.1, "%10 sınırı aşılmıştır.", "Uygun"))))</f>
        <v>%0,5 üzerindedir</v>
      </c>
      <c r="O7187" s="116" t="str">
        <f t="shared" ref="O7187:O7200" si="2269">IF(M7187=""," ",N7187)</f>
        <v xml:space="preserve"> </v>
      </c>
      <c r="P7187" s="117"/>
      <c r="Q7187" s="118"/>
      <c r="R7187" s="119" t="str">
        <f t="shared" ref="R7187:R7200" si="2270">IFERROR(IF(AND(T7187&lt;&gt;"",L7187&lt;&gt;"",L7187&lt;&gt;0,T7187&lt;&gt;0),T7187/L7187,"")," ")</f>
        <v/>
      </c>
      <c r="S7187" s="133">
        <f>IFERROR(IF(M7187&lt;=0.005,IF(F7187="",L7187,0),IF(F7187&lt;&gt;"",0,IF(P7187="",0,IF(P7187="H",0,IF(Q7187&lt;Veriler!$G$2,L7187*Veriler!$G$2,L7187*Q7187)))))," ")</f>
        <v>0</v>
      </c>
      <c r="T7187" s="133">
        <f>IF(Veriler!T7187&lt;=0.1, S7187, IF(AND(Veriler!T7187&gt;0.1, F7187="", P7187="E"), IF(Q7187&gt;Veriler!$G$2, Q7187*S7187, IF(Q7187&lt;Veriler!$G$2, Veriler!$G$2*S7187, Q7187*S7187)), 0))</f>
        <v>0</v>
      </c>
      <c r="U7187" s="133" t="str">
        <f t="shared" ref="U7187:U7200" si="2271">IF(T7187=0," ",T7187)</f>
        <v xml:space="preserve"> </v>
      </c>
      <c r="V7187" s="134" t="str">
        <f>IFERROR(IF(O7187="%10 sınırı aşılmıştır.",L7187-T7187,IFERROR(IF(F7187="",IF(S7187=1,0,IF(L7187-S7187=0,"",L7187-S7187)),IF(Veriler!M7187="",L7187,IF(L7187*Veriler!M7187=0,"",L7187*Veriler!M7187))),L7187)),0)</f>
        <v/>
      </c>
      <c r="W7187" s="146"/>
      <c r="X7187" s="146"/>
      <c r="Y7187" s="146"/>
    </row>
    <row r="7188" spans="1:25" s="99" customFormat="1" ht="54.75" customHeight="1" x14ac:dyDescent="0.25">
      <c r="A7188" s="96">
        <f t="shared" ref="A7188:A7200" si="2272">A7187+1</f>
        <v>5294</v>
      </c>
      <c r="B7188" s="175"/>
      <c r="C7188" s="176"/>
      <c r="D7188" s="113"/>
      <c r="E7188" s="115"/>
      <c r="F7188" s="174"/>
      <c r="G7188" s="114" t="str">
        <f t="shared" si="2267"/>
        <v/>
      </c>
      <c r="H7188" s="115"/>
      <c r="I7188" s="115"/>
      <c r="J7188" s="115"/>
      <c r="K7188" s="115"/>
      <c r="L7188" s="133" t="str">
        <f t="shared" si="2268"/>
        <v/>
      </c>
      <c r="M7188" s="116" t="str">
        <f>IF(L7188="", "", L7188/Veriler!$X$1)</f>
        <v/>
      </c>
      <c r="N7188" s="116" t="str">
        <f>IF(F7188&lt;&gt;"", "İthal Girdi", IF(Veriler!T7188="", "", IF(Veriler!S7188="H", "%0,5 üzerindedir", IF(Veriler!T7188&gt;0.1, "%10 sınırı aşılmıştır.", "Uygun"))))</f>
        <v>%0,5 üzerindedir</v>
      </c>
      <c r="O7188" s="116" t="str">
        <f t="shared" si="2269"/>
        <v xml:space="preserve"> </v>
      </c>
      <c r="P7188" s="117"/>
      <c r="Q7188" s="118"/>
      <c r="R7188" s="119" t="str">
        <f t="shared" si="2270"/>
        <v/>
      </c>
      <c r="S7188" s="133">
        <f>IFERROR(IF(M7188&lt;=0.005,IF(F7188="",L7188,0),IF(F7188&lt;&gt;"",0,IF(P7188="",0,IF(P7188="H",0,IF(Q7188&lt;Veriler!$G$2,L7188*Veriler!$G$2,L7188*Q7188)))))," ")</f>
        <v>0</v>
      </c>
      <c r="T7188" s="133">
        <f>IF(Veriler!T7188&lt;=0.1, S7188, IF(AND(Veriler!T7188&gt;0.1, F7188="", P7188="E"), IF(Q7188&gt;Veriler!$G$2, Q7188*S7188, IF(Q7188&lt;Veriler!$G$2, Veriler!$G$2*S7188, Q7188*S7188)), 0))</f>
        <v>0</v>
      </c>
      <c r="U7188" s="133" t="str">
        <f t="shared" si="2271"/>
        <v xml:space="preserve"> </v>
      </c>
      <c r="V7188" s="134" t="str">
        <f>IFERROR(IF(O7188="%10 sınırı aşılmıştır.",L7188-T7188,IFERROR(IF(F7188="",IF(S7188=1,0,IF(L7188-S7188=0,"",L7188-S7188)),IF(Veriler!M7188="",L7188,IF(L7188*Veriler!M7188=0,"",L7188*Veriler!M7188))),L7188)),0)</f>
        <v/>
      </c>
      <c r="W7188" s="146"/>
      <c r="X7188" s="146"/>
      <c r="Y7188" s="146"/>
    </row>
    <row r="7189" spans="1:25" s="99" customFormat="1" ht="54.75" customHeight="1" x14ac:dyDescent="0.25">
      <c r="A7189" s="96">
        <f t="shared" si="2272"/>
        <v>5295</v>
      </c>
      <c r="B7189" s="175"/>
      <c r="C7189" s="176"/>
      <c r="D7189" s="113"/>
      <c r="E7189" s="115"/>
      <c r="F7189" s="174"/>
      <c r="G7189" s="114" t="str">
        <f t="shared" si="2267"/>
        <v/>
      </c>
      <c r="H7189" s="115"/>
      <c r="I7189" s="115"/>
      <c r="J7189" s="115"/>
      <c r="K7189" s="115"/>
      <c r="L7189" s="133" t="str">
        <f t="shared" si="2268"/>
        <v/>
      </c>
      <c r="M7189" s="116" t="str">
        <f>IF(L7189="", "", L7189/Veriler!$X$1)</f>
        <v/>
      </c>
      <c r="N7189" s="116" t="str">
        <f>IF(F7189&lt;&gt;"", "İthal Girdi", IF(Veriler!T7189="", "", IF(Veriler!S7189="H", "%0,5 üzerindedir", IF(Veriler!T7189&gt;0.1, "%10 sınırı aşılmıştır.", "Uygun"))))</f>
        <v>%0,5 üzerindedir</v>
      </c>
      <c r="O7189" s="116" t="str">
        <f t="shared" si="2269"/>
        <v xml:space="preserve"> </v>
      </c>
      <c r="P7189" s="117"/>
      <c r="Q7189" s="118"/>
      <c r="R7189" s="119" t="str">
        <f t="shared" si="2270"/>
        <v/>
      </c>
      <c r="S7189" s="133">
        <f>IFERROR(IF(M7189&lt;=0.005,IF(F7189="",L7189,0),IF(F7189&lt;&gt;"",0,IF(P7189="",0,IF(P7189="H",0,IF(Q7189&lt;Veriler!$G$2,L7189*Veriler!$G$2,L7189*Q7189)))))," ")</f>
        <v>0</v>
      </c>
      <c r="T7189" s="133">
        <f>IF(Veriler!T7189&lt;=0.1, S7189, IF(AND(Veriler!T7189&gt;0.1, F7189="", P7189="E"), IF(Q7189&gt;Veriler!$G$2, Q7189*S7189, IF(Q7189&lt;Veriler!$G$2, Veriler!$G$2*S7189, Q7189*S7189)), 0))</f>
        <v>0</v>
      </c>
      <c r="U7189" s="133" t="str">
        <f t="shared" si="2271"/>
        <v xml:space="preserve"> </v>
      </c>
      <c r="V7189" s="134" t="str">
        <f>IFERROR(IF(O7189="%10 sınırı aşılmıştır.",L7189-T7189,IFERROR(IF(F7189="",IF(S7189=1,0,IF(L7189-S7189=0,"",L7189-S7189)),IF(Veriler!M7189="",L7189,IF(L7189*Veriler!M7189=0,"",L7189*Veriler!M7189))),L7189)),0)</f>
        <v/>
      </c>
      <c r="W7189" s="146"/>
      <c r="X7189" s="146"/>
      <c r="Y7189" s="146"/>
    </row>
    <row r="7190" spans="1:25" s="99" customFormat="1" ht="54.75" customHeight="1" x14ac:dyDescent="0.25">
      <c r="A7190" s="96">
        <f t="shared" si="2272"/>
        <v>5296</v>
      </c>
      <c r="B7190" s="175"/>
      <c r="C7190" s="176"/>
      <c r="D7190" s="113"/>
      <c r="E7190" s="115"/>
      <c r="F7190" s="174"/>
      <c r="G7190" s="114" t="str">
        <f t="shared" si="2267"/>
        <v/>
      </c>
      <c r="H7190" s="115"/>
      <c r="I7190" s="115"/>
      <c r="J7190" s="115"/>
      <c r="K7190" s="115"/>
      <c r="L7190" s="133" t="str">
        <f t="shared" si="2268"/>
        <v/>
      </c>
      <c r="M7190" s="116" t="str">
        <f>IF(L7190="", "", L7190/Veriler!$X$1)</f>
        <v/>
      </c>
      <c r="N7190" s="116" t="str">
        <f>IF(F7190&lt;&gt;"", "İthal Girdi", IF(Veriler!T7190="", "", IF(Veriler!S7190="H", "%0,5 üzerindedir", IF(Veriler!T7190&gt;0.1, "%10 sınırı aşılmıştır.", "Uygun"))))</f>
        <v>%0,5 üzerindedir</v>
      </c>
      <c r="O7190" s="116" t="str">
        <f t="shared" si="2269"/>
        <v xml:space="preserve"> </v>
      </c>
      <c r="P7190" s="117"/>
      <c r="Q7190" s="118"/>
      <c r="R7190" s="119" t="str">
        <f t="shared" si="2270"/>
        <v/>
      </c>
      <c r="S7190" s="133">
        <f>IFERROR(IF(M7190&lt;=0.005,IF(F7190="",L7190,0),IF(F7190&lt;&gt;"",0,IF(P7190="",0,IF(P7190="H",0,IF(Q7190&lt;Veriler!$G$2,L7190*Veriler!$G$2,L7190*Q7190)))))," ")</f>
        <v>0</v>
      </c>
      <c r="T7190" s="133">
        <f>IF(Veriler!T7190&lt;=0.1, S7190, IF(AND(Veriler!T7190&gt;0.1, F7190="", P7190="E"), IF(Q7190&gt;Veriler!$G$2, Q7190*S7190, IF(Q7190&lt;Veriler!$G$2, Veriler!$G$2*S7190, Q7190*S7190)), 0))</f>
        <v>0</v>
      </c>
      <c r="U7190" s="133" t="str">
        <f t="shared" si="2271"/>
        <v xml:space="preserve"> </v>
      </c>
      <c r="V7190" s="134" t="str">
        <f>IFERROR(IF(O7190="%10 sınırı aşılmıştır.",L7190-T7190,IFERROR(IF(F7190="",IF(S7190=1,0,IF(L7190-S7190=0,"",L7190-S7190)),IF(Veriler!M7190="",L7190,IF(L7190*Veriler!M7190=0,"",L7190*Veriler!M7190))),L7190)),0)</f>
        <v/>
      </c>
      <c r="W7190" s="146"/>
      <c r="X7190" s="146"/>
      <c r="Y7190" s="146"/>
    </row>
    <row r="7191" spans="1:25" s="99" customFormat="1" ht="54.75" customHeight="1" x14ac:dyDescent="0.25">
      <c r="A7191" s="96">
        <f t="shared" si="2272"/>
        <v>5297</v>
      </c>
      <c r="B7191" s="175"/>
      <c r="C7191" s="176"/>
      <c r="D7191" s="113"/>
      <c r="E7191" s="115"/>
      <c r="F7191" s="174"/>
      <c r="G7191" s="114" t="str">
        <f t="shared" si="2267"/>
        <v/>
      </c>
      <c r="H7191" s="115"/>
      <c r="I7191" s="115"/>
      <c r="J7191" s="115"/>
      <c r="K7191" s="115"/>
      <c r="L7191" s="133" t="str">
        <f t="shared" si="2268"/>
        <v/>
      </c>
      <c r="M7191" s="116" t="str">
        <f>IF(L7191="", "", L7191/Veriler!$X$1)</f>
        <v/>
      </c>
      <c r="N7191" s="116" t="str">
        <f>IF(F7191&lt;&gt;"", "İthal Girdi", IF(Veriler!T7191="", "", IF(Veriler!S7191="H", "%0,5 üzerindedir", IF(Veriler!T7191&gt;0.1, "%10 sınırı aşılmıştır.", "Uygun"))))</f>
        <v>%0,5 üzerindedir</v>
      </c>
      <c r="O7191" s="116" t="str">
        <f t="shared" si="2269"/>
        <v xml:space="preserve"> </v>
      </c>
      <c r="P7191" s="117"/>
      <c r="Q7191" s="118"/>
      <c r="R7191" s="119" t="str">
        <f t="shared" si="2270"/>
        <v/>
      </c>
      <c r="S7191" s="133">
        <f>IFERROR(IF(M7191&lt;=0.005,IF(F7191="",L7191,0),IF(F7191&lt;&gt;"",0,IF(P7191="",0,IF(P7191="H",0,IF(Q7191&lt;Veriler!$G$2,L7191*Veriler!$G$2,L7191*Q7191)))))," ")</f>
        <v>0</v>
      </c>
      <c r="T7191" s="133">
        <f>IF(Veriler!T7191&lt;=0.1, S7191, IF(AND(Veriler!T7191&gt;0.1, F7191="", P7191="E"), IF(Q7191&gt;Veriler!$G$2, Q7191*S7191, IF(Q7191&lt;Veriler!$G$2, Veriler!$G$2*S7191, Q7191*S7191)), 0))</f>
        <v>0</v>
      </c>
      <c r="U7191" s="133" t="str">
        <f t="shared" si="2271"/>
        <v xml:space="preserve"> </v>
      </c>
      <c r="V7191" s="134" t="str">
        <f>IFERROR(IF(O7191="%10 sınırı aşılmıştır.",L7191-T7191,IFERROR(IF(F7191="",IF(S7191=1,0,IF(L7191-S7191=0,"",L7191-S7191)),IF(Veriler!M7191="",L7191,IF(L7191*Veriler!M7191=0,"",L7191*Veriler!M7191))),L7191)),0)</f>
        <v/>
      </c>
      <c r="W7191" s="146"/>
      <c r="X7191" s="146"/>
      <c r="Y7191" s="146"/>
    </row>
    <row r="7192" spans="1:25" s="99" customFormat="1" ht="54.75" customHeight="1" x14ac:dyDescent="0.25">
      <c r="A7192" s="96">
        <f t="shared" si="2272"/>
        <v>5298</v>
      </c>
      <c r="B7192" s="175"/>
      <c r="C7192" s="176"/>
      <c r="D7192" s="113"/>
      <c r="E7192" s="115"/>
      <c r="F7192" s="174"/>
      <c r="G7192" s="114" t="str">
        <f t="shared" si="2267"/>
        <v/>
      </c>
      <c r="H7192" s="115"/>
      <c r="I7192" s="115"/>
      <c r="J7192" s="115"/>
      <c r="K7192" s="115"/>
      <c r="L7192" s="133" t="str">
        <f t="shared" si="2268"/>
        <v/>
      </c>
      <c r="M7192" s="116" t="str">
        <f>IF(L7192="", "", L7192/Veriler!$X$1)</f>
        <v/>
      </c>
      <c r="N7192" s="116" t="str">
        <f>IF(F7192&lt;&gt;"", "İthal Girdi", IF(Veriler!T7192="", "", IF(Veriler!S7192="H", "%0,5 üzerindedir", IF(Veriler!T7192&gt;0.1, "%10 sınırı aşılmıştır.", "Uygun"))))</f>
        <v>%0,5 üzerindedir</v>
      </c>
      <c r="O7192" s="116" t="str">
        <f t="shared" si="2269"/>
        <v xml:space="preserve"> </v>
      </c>
      <c r="P7192" s="117"/>
      <c r="Q7192" s="118"/>
      <c r="R7192" s="119" t="str">
        <f t="shared" si="2270"/>
        <v/>
      </c>
      <c r="S7192" s="133">
        <f>IFERROR(IF(M7192&lt;=0.005,IF(F7192="",L7192,0),IF(F7192&lt;&gt;"",0,IF(P7192="",0,IF(P7192="H",0,IF(Q7192&lt;Veriler!$G$2,L7192*Veriler!$G$2,L7192*Q7192)))))," ")</f>
        <v>0</v>
      </c>
      <c r="T7192" s="133">
        <f>IF(Veriler!T7192&lt;=0.1, S7192, IF(AND(Veriler!T7192&gt;0.1, F7192="", P7192="E"), IF(Q7192&gt;Veriler!$G$2, Q7192*S7192, IF(Q7192&lt;Veriler!$G$2, Veriler!$G$2*S7192, Q7192*S7192)), 0))</f>
        <v>0</v>
      </c>
      <c r="U7192" s="133" t="str">
        <f t="shared" si="2271"/>
        <v xml:space="preserve"> </v>
      </c>
      <c r="V7192" s="134" t="str">
        <f>IFERROR(IF(O7192="%10 sınırı aşılmıştır.",L7192-T7192,IFERROR(IF(F7192="",IF(S7192=1,0,IF(L7192-S7192=0,"",L7192-S7192)),IF(Veriler!M7192="",L7192,IF(L7192*Veriler!M7192=0,"",L7192*Veriler!M7192))),L7192)),0)</f>
        <v/>
      </c>
      <c r="W7192" s="146"/>
      <c r="X7192" s="146"/>
      <c r="Y7192" s="146"/>
    </row>
    <row r="7193" spans="1:25" s="99" customFormat="1" ht="54.75" customHeight="1" x14ac:dyDescent="0.25">
      <c r="A7193" s="96">
        <f t="shared" si="2272"/>
        <v>5299</v>
      </c>
      <c r="B7193" s="175"/>
      <c r="C7193" s="176"/>
      <c r="D7193" s="113"/>
      <c r="E7193" s="115"/>
      <c r="F7193" s="174"/>
      <c r="G7193" s="114" t="str">
        <f t="shared" si="2267"/>
        <v/>
      </c>
      <c r="H7193" s="115"/>
      <c r="I7193" s="115"/>
      <c r="J7193" s="115"/>
      <c r="K7193" s="115"/>
      <c r="L7193" s="133" t="str">
        <f t="shared" si="2268"/>
        <v/>
      </c>
      <c r="M7193" s="116" t="str">
        <f>IF(L7193="", "", L7193/Veriler!$X$1)</f>
        <v/>
      </c>
      <c r="N7193" s="116" t="str">
        <f>IF(F7193&lt;&gt;"", "İthal Girdi", IF(Veriler!T7193="", "", IF(Veriler!S7193="H", "%0,5 üzerindedir", IF(Veriler!T7193&gt;0.1, "%10 sınırı aşılmıştır.", "Uygun"))))</f>
        <v>%0,5 üzerindedir</v>
      </c>
      <c r="O7193" s="116" t="str">
        <f t="shared" si="2269"/>
        <v xml:space="preserve"> </v>
      </c>
      <c r="P7193" s="117"/>
      <c r="Q7193" s="118"/>
      <c r="R7193" s="119" t="str">
        <f t="shared" si="2270"/>
        <v/>
      </c>
      <c r="S7193" s="133">
        <f>IFERROR(IF(M7193&lt;=0.005,IF(F7193="",L7193,0),IF(F7193&lt;&gt;"",0,IF(P7193="",0,IF(P7193="H",0,IF(Q7193&lt;Veriler!$G$2,L7193*Veriler!$G$2,L7193*Q7193)))))," ")</f>
        <v>0</v>
      </c>
      <c r="T7193" s="133">
        <f>IF(Veriler!T7193&lt;=0.1, S7193, IF(AND(Veriler!T7193&gt;0.1, F7193="", P7193="E"), IF(Q7193&gt;Veriler!$G$2, Q7193*S7193, IF(Q7193&lt;Veriler!$G$2, Veriler!$G$2*S7193, Q7193*S7193)), 0))</f>
        <v>0</v>
      </c>
      <c r="U7193" s="133" t="str">
        <f t="shared" si="2271"/>
        <v xml:space="preserve"> </v>
      </c>
      <c r="V7193" s="134" t="str">
        <f>IFERROR(IF(O7193="%10 sınırı aşılmıştır.",L7193-T7193,IFERROR(IF(F7193="",IF(S7193=1,0,IF(L7193-S7193=0,"",L7193-S7193)),IF(Veriler!M7193="",L7193,IF(L7193*Veriler!M7193=0,"",L7193*Veriler!M7193))),L7193)),0)</f>
        <v/>
      </c>
      <c r="W7193" s="146"/>
      <c r="X7193" s="146"/>
      <c r="Y7193" s="146"/>
    </row>
    <row r="7194" spans="1:25" s="99" customFormat="1" ht="54.75" customHeight="1" x14ac:dyDescent="0.25">
      <c r="A7194" s="96">
        <f t="shared" si="2272"/>
        <v>5300</v>
      </c>
      <c r="B7194" s="175"/>
      <c r="C7194" s="176"/>
      <c r="D7194" s="113"/>
      <c r="E7194" s="115"/>
      <c r="F7194" s="174"/>
      <c r="G7194" s="114" t="str">
        <f t="shared" si="2267"/>
        <v/>
      </c>
      <c r="H7194" s="115"/>
      <c r="I7194" s="115"/>
      <c r="J7194" s="115"/>
      <c r="K7194" s="115"/>
      <c r="L7194" s="133" t="str">
        <f t="shared" si="2268"/>
        <v/>
      </c>
      <c r="M7194" s="116" t="str">
        <f>IF(L7194="", "", L7194/Veriler!$X$1)</f>
        <v/>
      </c>
      <c r="N7194" s="116" t="str">
        <f>IF(F7194&lt;&gt;"", "İthal Girdi", IF(Veriler!T7194="", "", IF(Veriler!S7194="H", "%0,5 üzerindedir", IF(Veriler!T7194&gt;0.1, "%10 sınırı aşılmıştır.", "Uygun"))))</f>
        <v>%0,5 üzerindedir</v>
      </c>
      <c r="O7194" s="116" t="str">
        <f t="shared" si="2269"/>
        <v xml:space="preserve"> </v>
      </c>
      <c r="P7194" s="117"/>
      <c r="Q7194" s="118"/>
      <c r="R7194" s="119" t="str">
        <f t="shared" si="2270"/>
        <v/>
      </c>
      <c r="S7194" s="133">
        <f>IFERROR(IF(M7194&lt;=0.005,IF(F7194="",L7194,0),IF(F7194&lt;&gt;"",0,IF(P7194="",0,IF(P7194="H",0,IF(Q7194&lt;Veriler!$G$2,L7194*Veriler!$G$2,L7194*Q7194)))))," ")</f>
        <v>0</v>
      </c>
      <c r="T7194" s="133">
        <f>IF(Veriler!T7194&lt;=0.1, S7194, IF(AND(Veriler!T7194&gt;0.1, F7194="", P7194="E"), IF(Q7194&gt;Veriler!$G$2, Q7194*S7194, IF(Q7194&lt;Veriler!$G$2, Veriler!$G$2*S7194, Q7194*S7194)), 0))</f>
        <v>0</v>
      </c>
      <c r="U7194" s="133" t="str">
        <f t="shared" si="2271"/>
        <v xml:space="preserve"> </v>
      </c>
      <c r="V7194" s="134" t="str">
        <f>IFERROR(IF(O7194="%10 sınırı aşılmıştır.",L7194-T7194,IFERROR(IF(F7194="",IF(S7194=1,0,IF(L7194-S7194=0,"",L7194-S7194)),IF(Veriler!M7194="",L7194,IF(L7194*Veriler!M7194=0,"",L7194*Veriler!M7194))),L7194)),0)</f>
        <v/>
      </c>
      <c r="W7194" s="146"/>
      <c r="X7194" s="146"/>
      <c r="Y7194" s="146"/>
    </row>
    <row r="7195" spans="1:25" s="99" customFormat="1" ht="54.75" customHeight="1" x14ac:dyDescent="0.25">
      <c r="A7195" s="96">
        <f t="shared" si="2272"/>
        <v>5301</v>
      </c>
      <c r="B7195" s="175"/>
      <c r="C7195" s="176"/>
      <c r="D7195" s="113"/>
      <c r="E7195" s="115"/>
      <c r="F7195" s="174"/>
      <c r="G7195" s="114" t="str">
        <f t="shared" si="2267"/>
        <v/>
      </c>
      <c r="H7195" s="115"/>
      <c r="I7195" s="115"/>
      <c r="J7195" s="115"/>
      <c r="K7195" s="115"/>
      <c r="L7195" s="133" t="str">
        <f t="shared" si="2268"/>
        <v/>
      </c>
      <c r="M7195" s="116" t="str">
        <f>IF(L7195="", "", L7195/Veriler!$X$1)</f>
        <v/>
      </c>
      <c r="N7195" s="116" t="str">
        <f>IF(F7195&lt;&gt;"", "İthal Girdi", IF(Veriler!T7195="", "", IF(Veriler!S7195="H", "%0,5 üzerindedir", IF(Veriler!T7195&gt;0.1, "%10 sınırı aşılmıştır.", "Uygun"))))</f>
        <v>%0,5 üzerindedir</v>
      </c>
      <c r="O7195" s="116" t="str">
        <f t="shared" si="2269"/>
        <v xml:space="preserve"> </v>
      </c>
      <c r="P7195" s="117"/>
      <c r="Q7195" s="118"/>
      <c r="R7195" s="119" t="str">
        <f t="shared" si="2270"/>
        <v/>
      </c>
      <c r="S7195" s="133">
        <f>IFERROR(IF(M7195&lt;=0.005,IF(F7195="",L7195,0),IF(F7195&lt;&gt;"",0,IF(P7195="",0,IF(P7195="H",0,IF(Q7195&lt;Veriler!$G$2,L7195*Veriler!$G$2,L7195*Q7195)))))," ")</f>
        <v>0</v>
      </c>
      <c r="T7195" s="133">
        <f>IF(Veriler!T7195&lt;=0.1, S7195, IF(AND(Veriler!T7195&gt;0.1, F7195="", P7195="E"), IF(Q7195&gt;Veriler!$G$2, Q7195*S7195, IF(Q7195&lt;Veriler!$G$2, Veriler!$G$2*S7195, Q7195*S7195)), 0))</f>
        <v>0</v>
      </c>
      <c r="U7195" s="133" t="str">
        <f t="shared" si="2271"/>
        <v xml:space="preserve"> </v>
      </c>
      <c r="V7195" s="134" t="str">
        <f>IFERROR(IF(O7195="%10 sınırı aşılmıştır.",L7195-T7195,IFERROR(IF(F7195="",IF(S7195=1,0,IF(L7195-S7195=0,"",L7195-S7195)),IF(Veriler!M7195="",L7195,IF(L7195*Veriler!M7195=0,"",L7195*Veriler!M7195))),L7195)),0)</f>
        <v/>
      </c>
      <c r="W7195" s="146"/>
      <c r="X7195" s="146"/>
      <c r="Y7195" s="146"/>
    </row>
    <row r="7196" spans="1:25" s="99" customFormat="1" ht="54.75" customHeight="1" x14ac:dyDescent="0.25">
      <c r="A7196" s="96">
        <f t="shared" si="2272"/>
        <v>5302</v>
      </c>
      <c r="B7196" s="175"/>
      <c r="C7196" s="176"/>
      <c r="D7196" s="113"/>
      <c r="E7196" s="115"/>
      <c r="F7196" s="174"/>
      <c r="G7196" s="114" t="str">
        <f t="shared" si="2267"/>
        <v/>
      </c>
      <c r="H7196" s="115"/>
      <c r="I7196" s="115"/>
      <c r="J7196" s="115"/>
      <c r="K7196" s="115"/>
      <c r="L7196" s="133" t="str">
        <f t="shared" si="2268"/>
        <v/>
      </c>
      <c r="M7196" s="116" t="str">
        <f>IF(L7196="", "", L7196/Veriler!$X$1)</f>
        <v/>
      </c>
      <c r="N7196" s="116" t="str">
        <f>IF(F7196&lt;&gt;"", "İthal Girdi", IF(Veriler!T7196="", "", IF(Veriler!S7196="H", "%0,5 üzerindedir", IF(Veriler!T7196&gt;0.1, "%10 sınırı aşılmıştır.", "Uygun"))))</f>
        <v>%0,5 üzerindedir</v>
      </c>
      <c r="O7196" s="116" t="str">
        <f t="shared" si="2269"/>
        <v xml:space="preserve"> </v>
      </c>
      <c r="P7196" s="117"/>
      <c r="Q7196" s="118"/>
      <c r="R7196" s="119" t="str">
        <f t="shared" si="2270"/>
        <v/>
      </c>
      <c r="S7196" s="133">
        <f>IFERROR(IF(M7196&lt;=0.005,IF(F7196="",L7196,0),IF(F7196&lt;&gt;"",0,IF(P7196="",0,IF(P7196="H",0,IF(Q7196&lt;Veriler!$G$2,L7196*Veriler!$G$2,L7196*Q7196)))))," ")</f>
        <v>0</v>
      </c>
      <c r="T7196" s="133">
        <f>IF(Veriler!T7196&lt;=0.1, S7196, IF(AND(Veriler!T7196&gt;0.1, F7196="", P7196="E"), IF(Q7196&gt;Veriler!$G$2, Q7196*S7196, IF(Q7196&lt;Veriler!$G$2, Veriler!$G$2*S7196, Q7196*S7196)), 0))</f>
        <v>0</v>
      </c>
      <c r="U7196" s="133" t="str">
        <f t="shared" si="2271"/>
        <v xml:space="preserve"> </v>
      </c>
      <c r="V7196" s="134" t="str">
        <f>IFERROR(IF(O7196="%10 sınırı aşılmıştır.",L7196-T7196,IFERROR(IF(F7196="",IF(S7196=1,0,IF(L7196-S7196=0,"",L7196-S7196)),IF(Veriler!M7196="",L7196,IF(L7196*Veriler!M7196=0,"",L7196*Veriler!M7196))),L7196)),0)</f>
        <v/>
      </c>
      <c r="W7196" s="146"/>
      <c r="X7196" s="146"/>
      <c r="Y7196" s="146"/>
    </row>
    <row r="7197" spans="1:25" s="99" customFormat="1" ht="54.75" customHeight="1" x14ac:dyDescent="0.25">
      <c r="A7197" s="96">
        <f t="shared" si="2272"/>
        <v>5303</v>
      </c>
      <c r="B7197" s="175"/>
      <c r="C7197" s="176"/>
      <c r="D7197" s="113"/>
      <c r="E7197" s="115"/>
      <c r="F7197" s="174"/>
      <c r="G7197" s="114" t="str">
        <f t="shared" si="2267"/>
        <v/>
      </c>
      <c r="H7197" s="115"/>
      <c r="I7197" s="115"/>
      <c r="J7197" s="115"/>
      <c r="K7197" s="115"/>
      <c r="L7197" s="133" t="str">
        <f t="shared" si="2268"/>
        <v/>
      </c>
      <c r="M7197" s="116" t="str">
        <f>IF(L7197="", "", L7197/Veriler!$X$1)</f>
        <v/>
      </c>
      <c r="N7197" s="116" t="str">
        <f>IF(F7197&lt;&gt;"", "İthal Girdi", IF(Veriler!T7197="", "", IF(Veriler!S7197="H", "%0,5 üzerindedir", IF(Veriler!T7197&gt;0.1, "%10 sınırı aşılmıştır.", "Uygun"))))</f>
        <v>%0,5 üzerindedir</v>
      </c>
      <c r="O7197" s="116" t="str">
        <f t="shared" si="2269"/>
        <v xml:space="preserve"> </v>
      </c>
      <c r="P7197" s="117"/>
      <c r="Q7197" s="118"/>
      <c r="R7197" s="119" t="str">
        <f t="shared" si="2270"/>
        <v/>
      </c>
      <c r="S7197" s="133">
        <f>IFERROR(IF(M7197&lt;=0.005,IF(F7197="",L7197,0),IF(F7197&lt;&gt;"",0,IF(P7197="",0,IF(P7197="H",0,IF(Q7197&lt;Veriler!$G$2,L7197*Veriler!$G$2,L7197*Q7197)))))," ")</f>
        <v>0</v>
      </c>
      <c r="T7197" s="133">
        <f>IF(Veriler!T7197&lt;=0.1, S7197, IF(AND(Veriler!T7197&gt;0.1, F7197="", P7197="E"), IF(Q7197&gt;Veriler!$G$2, Q7197*S7197, IF(Q7197&lt;Veriler!$G$2, Veriler!$G$2*S7197, Q7197*S7197)), 0))</f>
        <v>0</v>
      </c>
      <c r="U7197" s="133" t="str">
        <f t="shared" si="2271"/>
        <v xml:space="preserve"> </v>
      </c>
      <c r="V7197" s="134" t="str">
        <f>IFERROR(IF(O7197="%10 sınırı aşılmıştır.",L7197-T7197,IFERROR(IF(F7197="",IF(S7197=1,0,IF(L7197-S7197=0,"",L7197-S7197)),IF(Veriler!M7197="",L7197,IF(L7197*Veriler!M7197=0,"",L7197*Veriler!M7197))),L7197)),0)</f>
        <v/>
      </c>
      <c r="W7197" s="146"/>
      <c r="X7197" s="146"/>
      <c r="Y7197" s="146"/>
    </row>
    <row r="7198" spans="1:25" s="99" customFormat="1" ht="54.75" customHeight="1" x14ac:dyDescent="0.25">
      <c r="A7198" s="96">
        <f t="shared" si="2272"/>
        <v>5304</v>
      </c>
      <c r="B7198" s="175"/>
      <c r="C7198" s="176"/>
      <c r="D7198" s="113"/>
      <c r="E7198" s="115"/>
      <c r="F7198" s="174"/>
      <c r="G7198" s="114" t="str">
        <f t="shared" si="2267"/>
        <v/>
      </c>
      <c r="H7198" s="115"/>
      <c r="I7198" s="115"/>
      <c r="J7198" s="115"/>
      <c r="K7198" s="115"/>
      <c r="L7198" s="133" t="str">
        <f t="shared" si="2268"/>
        <v/>
      </c>
      <c r="M7198" s="116" t="str">
        <f>IF(L7198="", "", L7198/Veriler!$X$1)</f>
        <v/>
      </c>
      <c r="N7198" s="116" t="str">
        <f>IF(F7198&lt;&gt;"", "İthal Girdi", IF(Veriler!T7198="", "", IF(Veriler!S7198="H", "%0,5 üzerindedir", IF(Veriler!T7198&gt;0.1, "%10 sınırı aşılmıştır.", "Uygun"))))</f>
        <v>%0,5 üzerindedir</v>
      </c>
      <c r="O7198" s="116" t="str">
        <f t="shared" si="2269"/>
        <v xml:space="preserve"> </v>
      </c>
      <c r="P7198" s="117"/>
      <c r="Q7198" s="118"/>
      <c r="R7198" s="119" t="str">
        <f t="shared" si="2270"/>
        <v/>
      </c>
      <c r="S7198" s="133">
        <f>IFERROR(IF(M7198&lt;=0.005,IF(F7198="",L7198,0),IF(F7198&lt;&gt;"",0,IF(P7198="",0,IF(P7198="H",0,IF(Q7198&lt;Veriler!$G$2,L7198*Veriler!$G$2,L7198*Q7198)))))," ")</f>
        <v>0</v>
      </c>
      <c r="T7198" s="133">
        <f>IF(Veriler!T7198&lt;=0.1, S7198, IF(AND(Veriler!T7198&gt;0.1, F7198="", P7198="E"), IF(Q7198&gt;Veriler!$G$2, Q7198*S7198, IF(Q7198&lt;Veriler!$G$2, Veriler!$G$2*S7198, Q7198*S7198)), 0))</f>
        <v>0</v>
      </c>
      <c r="U7198" s="133" t="str">
        <f t="shared" si="2271"/>
        <v xml:space="preserve"> </v>
      </c>
      <c r="V7198" s="134" t="str">
        <f>IFERROR(IF(O7198="%10 sınırı aşılmıştır.",L7198-T7198,IFERROR(IF(F7198="",IF(S7198=1,0,IF(L7198-S7198=0,"",L7198-S7198)),IF(Veriler!M7198="",L7198,IF(L7198*Veriler!M7198=0,"",L7198*Veriler!M7198))),L7198)),0)</f>
        <v/>
      </c>
      <c r="W7198" s="146"/>
      <c r="X7198" s="146"/>
      <c r="Y7198" s="146"/>
    </row>
    <row r="7199" spans="1:25" s="99" customFormat="1" ht="54.75" customHeight="1" x14ac:dyDescent="0.25">
      <c r="A7199" s="96">
        <f t="shared" si="2272"/>
        <v>5305</v>
      </c>
      <c r="B7199" s="175"/>
      <c r="C7199" s="176"/>
      <c r="D7199" s="113"/>
      <c r="E7199" s="115"/>
      <c r="F7199" s="174"/>
      <c r="G7199" s="114" t="str">
        <f t="shared" si="2267"/>
        <v/>
      </c>
      <c r="H7199" s="115"/>
      <c r="I7199" s="115"/>
      <c r="J7199" s="115"/>
      <c r="K7199" s="115"/>
      <c r="L7199" s="133" t="str">
        <f t="shared" si="2268"/>
        <v/>
      </c>
      <c r="M7199" s="116" t="str">
        <f>IF(L7199="", "", L7199/Veriler!$X$1)</f>
        <v/>
      </c>
      <c r="N7199" s="116" t="str">
        <f>IF(F7199&lt;&gt;"", "İthal Girdi", IF(Veriler!T7199="", "", IF(Veriler!S7199="H", "%0,5 üzerindedir", IF(Veriler!T7199&gt;0.1, "%10 sınırı aşılmıştır.", "Uygun"))))</f>
        <v>%0,5 üzerindedir</v>
      </c>
      <c r="O7199" s="116" t="str">
        <f t="shared" si="2269"/>
        <v xml:space="preserve"> </v>
      </c>
      <c r="P7199" s="117"/>
      <c r="Q7199" s="118"/>
      <c r="R7199" s="119" t="str">
        <f t="shared" si="2270"/>
        <v/>
      </c>
      <c r="S7199" s="133">
        <f>IFERROR(IF(M7199&lt;=0.005,IF(F7199="",L7199,0),IF(F7199&lt;&gt;"",0,IF(P7199="",0,IF(P7199="H",0,IF(Q7199&lt;Veriler!$G$2,L7199*Veriler!$G$2,L7199*Q7199)))))," ")</f>
        <v>0</v>
      </c>
      <c r="T7199" s="133">
        <f>IF(Veriler!T7199&lt;=0.1, S7199, IF(AND(Veriler!T7199&gt;0.1, F7199="", P7199="E"), IF(Q7199&gt;Veriler!$G$2, Q7199*S7199, IF(Q7199&lt;Veriler!$G$2, Veriler!$G$2*S7199, Q7199*S7199)), 0))</f>
        <v>0</v>
      </c>
      <c r="U7199" s="133" t="str">
        <f t="shared" si="2271"/>
        <v xml:space="preserve"> </v>
      </c>
      <c r="V7199" s="134" t="str">
        <f>IFERROR(IF(O7199="%10 sınırı aşılmıştır.",L7199-T7199,IFERROR(IF(F7199="",IF(S7199=1,0,IF(L7199-S7199=0,"",L7199-S7199)),IF(Veriler!M7199="",L7199,IF(L7199*Veriler!M7199=0,"",L7199*Veriler!M7199))),L7199)),0)</f>
        <v/>
      </c>
      <c r="W7199" s="146"/>
      <c r="X7199" s="146"/>
      <c r="Y7199" s="146"/>
    </row>
    <row r="7200" spans="1:25" s="99" customFormat="1" ht="54.75" customHeight="1" x14ac:dyDescent="0.25">
      <c r="A7200" s="96">
        <f t="shared" si="2272"/>
        <v>5306</v>
      </c>
      <c r="B7200" s="175"/>
      <c r="C7200" s="176"/>
      <c r="D7200" s="113"/>
      <c r="E7200" s="115"/>
      <c r="F7200" s="174"/>
      <c r="G7200" s="114" t="str">
        <f t="shared" si="2267"/>
        <v/>
      </c>
      <c r="H7200" s="115"/>
      <c r="I7200" s="115"/>
      <c r="J7200" s="115"/>
      <c r="K7200" s="115"/>
      <c r="L7200" s="133" t="str">
        <f t="shared" si="2268"/>
        <v/>
      </c>
      <c r="M7200" s="116" t="str">
        <f>IF(L7200="", "", L7200/Veriler!$X$1)</f>
        <v/>
      </c>
      <c r="N7200" s="116" t="str">
        <f>IF(F7200&lt;&gt;"", "İthal Girdi", IF(Veriler!T7200="", "", IF(Veriler!S7200="H", "%0,5 üzerindedir", IF(Veriler!T7200&gt;0.1, "%10 sınırı aşılmıştır.", "Uygun"))))</f>
        <v>%0,5 üzerindedir</v>
      </c>
      <c r="O7200" s="116" t="str">
        <f t="shared" si="2269"/>
        <v xml:space="preserve"> </v>
      </c>
      <c r="P7200" s="117"/>
      <c r="Q7200" s="118"/>
      <c r="R7200" s="119" t="str">
        <f t="shared" si="2270"/>
        <v/>
      </c>
      <c r="S7200" s="133">
        <f>IFERROR(IF(M7200&lt;=0.005,IF(F7200="",L7200,0),IF(F7200&lt;&gt;"",0,IF(P7200="",0,IF(P7200="H",0,IF(Q7200&lt;Veriler!$G$2,L7200*Veriler!$G$2,L7200*Q7200)))))," ")</f>
        <v>0</v>
      </c>
      <c r="T7200" s="133">
        <f>IF(Veriler!T7200&lt;=0.1, S7200, IF(AND(Veriler!T7200&gt;0.1, F7200="", P7200="E"), IF(Q7200&gt;Veriler!$G$2, Q7200*S7200, IF(Q7200&lt;Veriler!$G$2, Veriler!$G$2*S7200, Q7200*S7200)), 0))</f>
        <v>0</v>
      </c>
      <c r="U7200" s="133" t="str">
        <f t="shared" si="2271"/>
        <v xml:space="preserve"> </v>
      </c>
      <c r="V7200" s="134" t="str">
        <f>IFERROR(IF(O7200="%10 sınırı aşılmıştır.",L7200-T7200,IFERROR(IF(F7200="",IF(S7200=1,0,IF(L7200-S7200=0,"",L7200-S7200)),IF(Veriler!M7200="",L7200,IF(L7200*Veriler!M7200=0,"",L7200*Veriler!M7200))),L7200)),0)</f>
        <v/>
      </c>
      <c r="W7200" s="146"/>
      <c r="X7200" s="146"/>
      <c r="Y7200" s="146"/>
    </row>
    <row r="7201" spans="1:25" s="99" customFormat="1" ht="36" hidden="1" customHeight="1" x14ac:dyDescent="0.25">
      <c r="A7201" s="101"/>
      <c r="B7201" s="191" t="s">
        <v>16</v>
      </c>
      <c r="C7201" s="176"/>
      <c r="D7201" s="120"/>
      <c r="E7201" s="171"/>
      <c r="F7201" s="172"/>
      <c r="G7201" s="121"/>
      <c r="H7201" s="115"/>
      <c r="I7201" s="115"/>
      <c r="J7201" s="115"/>
      <c r="K7201" s="115"/>
      <c r="L7201" s="121"/>
      <c r="M7201" s="121"/>
      <c r="N7201" s="121"/>
      <c r="O7201" s="121"/>
      <c r="P7201" s="120"/>
      <c r="Q7201" s="120"/>
      <c r="R7201" s="183"/>
      <c r="S7201" s="184"/>
      <c r="T7201" s="121"/>
      <c r="U7201" s="121"/>
      <c r="V7201" s="121"/>
      <c r="W7201" s="146"/>
      <c r="X7201" s="146"/>
      <c r="Y7201" s="146"/>
    </row>
    <row r="7202" spans="1:25" s="99" customFormat="1" ht="54.75" customHeight="1" x14ac:dyDescent="0.25">
      <c r="A7202" s="96">
        <f>A7200+1</f>
        <v>5307</v>
      </c>
      <c r="B7202" s="175"/>
      <c r="C7202" s="176"/>
      <c r="D7202" s="113"/>
      <c r="E7202" s="115"/>
      <c r="F7202" s="174"/>
      <c r="G7202" s="114" t="str">
        <f t="shared" ref="G7202:G7215" si="2273">IF(AND(F7202&lt;&gt;"",V7202&lt;&gt;"",L7202&lt;&gt;0),V7202/L7202,"")</f>
        <v/>
      </c>
      <c r="H7202" s="115"/>
      <c r="I7202" s="115"/>
      <c r="J7202" s="115"/>
      <c r="K7202" s="115"/>
      <c r="L7202" s="133" t="str">
        <f t="shared" ref="L7202:L7215" si="2274">IF(AND(H7202&lt;&gt;0, J7202&lt;&gt;0, K7202&lt;&gt;0), H7202*J7202*K7202, "")</f>
        <v/>
      </c>
      <c r="M7202" s="116" t="str">
        <f>IF(L7202="", "", L7202/Veriler!$X$1)</f>
        <v/>
      </c>
      <c r="N7202" s="116" t="str">
        <f>IF(F7202&lt;&gt;"", "İthal Girdi", IF(Veriler!T7202="", "", IF(Veriler!S7202="H", "%0,5 üzerindedir", IF(Veriler!T7202&gt;0.1, "%10 sınırı aşılmıştır.", "Uygun"))))</f>
        <v>%0,5 üzerindedir</v>
      </c>
      <c r="O7202" s="116" t="str">
        <f t="shared" ref="O7202:O7215" si="2275">IF(M7202=""," ",N7202)</f>
        <v xml:space="preserve"> </v>
      </c>
      <c r="P7202" s="117"/>
      <c r="Q7202" s="118"/>
      <c r="R7202" s="119" t="str">
        <f t="shared" ref="R7202:R7215" si="2276">IFERROR(IF(AND(T7202&lt;&gt;"",L7202&lt;&gt;"",L7202&lt;&gt;0,T7202&lt;&gt;0),T7202/L7202,"")," ")</f>
        <v/>
      </c>
      <c r="S7202" s="133">
        <f>IFERROR(IF(M7202&lt;=0.005,IF(F7202="",L7202,0),IF(F7202&lt;&gt;"",0,IF(P7202="",0,IF(P7202="H",0,IF(Q7202&lt;Veriler!$G$2,L7202*Veriler!$G$2,L7202*Q7202)))))," ")</f>
        <v>0</v>
      </c>
      <c r="T7202" s="133">
        <f>IF(Veriler!T7202&lt;=0.1, S7202, IF(AND(Veriler!T7202&gt;0.1, F7202="", P7202="E"), IF(Q7202&gt;Veriler!$G$2, Q7202*S7202, IF(Q7202&lt;Veriler!$G$2, Veriler!$G$2*S7202, Q7202*S7202)), 0))</f>
        <v>0</v>
      </c>
      <c r="U7202" s="133" t="str">
        <f t="shared" ref="U7202:U7215" si="2277">IF(T7202=0," ",T7202)</f>
        <v xml:space="preserve"> </v>
      </c>
      <c r="V7202" s="134" t="str">
        <f>IFERROR(IF(O7202="%10 sınırı aşılmıştır.",L7202-T7202,IFERROR(IF(F7202="",IF(S7202=1,0,IF(L7202-S7202=0,"",L7202-S7202)),IF(Veriler!M7202="",L7202,IF(L7202*Veriler!M7202=0,"",L7202*Veriler!M7202))),L7202)),0)</f>
        <v/>
      </c>
      <c r="W7202" s="146"/>
      <c r="X7202" s="146"/>
      <c r="Y7202" s="146"/>
    </row>
    <row r="7203" spans="1:25" s="99" customFormat="1" ht="54.75" customHeight="1" x14ac:dyDescent="0.25">
      <c r="A7203" s="96">
        <f t="shared" ref="A7203:A7215" si="2278">A7202+1</f>
        <v>5308</v>
      </c>
      <c r="B7203" s="175"/>
      <c r="C7203" s="176"/>
      <c r="D7203" s="113"/>
      <c r="E7203" s="115"/>
      <c r="F7203" s="174"/>
      <c r="G7203" s="114" t="str">
        <f t="shared" si="2273"/>
        <v/>
      </c>
      <c r="H7203" s="115"/>
      <c r="I7203" s="115"/>
      <c r="J7203" s="115"/>
      <c r="K7203" s="115"/>
      <c r="L7203" s="133" t="str">
        <f t="shared" si="2274"/>
        <v/>
      </c>
      <c r="M7203" s="116" t="str">
        <f>IF(L7203="", "", L7203/Veriler!$X$1)</f>
        <v/>
      </c>
      <c r="N7203" s="116" t="str">
        <f>IF(F7203&lt;&gt;"", "İthal Girdi", IF(Veriler!T7203="", "", IF(Veriler!S7203="H", "%0,5 üzerindedir", IF(Veriler!T7203&gt;0.1, "%10 sınırı aşılmıştır.", "Uygun"))))</f>
        <v>%0,5 üzerindedir</v>
      </c>
      <c r="O7203" s="116" t="str">
        <f t="shared" si="2275"/>
        <v xml:space="preserve"> </v>
      </c>
      <c r="P7203" s="117"/>
      <c r="Q7203" s="118"/>
      <c r="R7203" s="119" t="str">
        <f t="shared" si="2276"/>
        <v/>
      </c>
      <c r="S7203" s="133">
        <f>IFERROR(IF(M7203&lt;=0.005,IF(F7203="",L7203,0),IF(F7203&lt;&gt;"",0,IF(P7203="",0,IF(P7203="H",0,IF(Q7203&lt;Veriler!$G$2,L7203*Veriler!$G$2,L7203*Q7203)))))," ")</f>
        <v>0</v>
      </c>
      <c r="T7203" s="133">
        <f>IF(Veriler!T7203&lt;=0.1, S7203, IF(AND(Veriler!T7203&gt;0.1, F7203="", P7203="E"), IF(Q7203&gt;Veriler!$G$2, Q7203*S7203, IF(Q7203&lt;Veriler!$G$2, Veriler!$G$2*S7203, Q7203*S7203)), 0))</f>
        <v>0</v>
      </c>
      <c r="U7203" s="133" t="str">
        <f t="shared" si="2277"/>
        <v xml:space="preserve"> </v>
      </c>
      <c r="V7203" s="134" t="str">
        <f>IFERROR(IF(O7203="%10 sınırı aşılmıştır.",L7203-T7203,IFERROR(IF(F7203="",IF(S7203=1,0,IF(L7203-S7203=0,"",L7203-S7203)),IF(Veriler!M7203="",L7203,IF(L7203*Veriler!M7203=0,"",L7203*Veriler!M7203))),L7203)),0)</f>
        <v/>
      </c>
      <c r="W7203" s="146"/>
      <c r="X7203" s="146"/>
      <c r="Y7203" s="146"/>
    </row>
    <row r="7204" spans="1:25" s="99" customFormat="1" ht="54.75" customHeight="1" x14ac:dyDescent="0.25">
      <c r="A7204" s="96">
        <f t="shared" si="2278"/>
        <v>5309</v>
      </c>
      <c r="B7204" s="175"/>
      <c r="C7204" s="176"/>
      <c r="D7204" s="113"/>
      <c r="E7204" s="115"/>
      <c r="F7204" s="174"/>
      <c r="G7204" s="114" t="str">
        <f t="shared" si="2273"/>
        <v/>
      </c>
      <c r="H7204" s="115"/>
      <c r="I7204" s="115"/>
      <c r="J7204" s="115"/>
      <c r="K7204" s="115"/>
      <c r="L7204" s="133" t="str">
        <f t="shared" si="2274"/>
        <v/>
      </c>
      <c r="M7204" s="116" t="str">
        <f>IF(L7204="", "", L7204/Veriler!$X$1)</f>
        <v/>
      </c>
      <c r="N7204" s="116" t="str">
        <f>IF(F7204&lt;&gt;"", "İthal Girdi", IF(Veriler!T7204="", "", IF(Veriler!S7204="H", "%0,5 üzerindedir", IF(Veriler!T7204&gt;0.1, "%10 sınırı aşılmıştır.", "Uygun"))))</f>
        <v>%0,5 üzerindedir</v>
      </c>
      <c r="O7204" s="116" t="str">
        <f t="shared" si="2275"/>
        <v xml:space="preserve"> </v>
      </c>
      <c r="P7204" s="117"/>
      <c r="Q7204" s="118"/>
      <c r="R7204" s="119" t="str">
        <f t="shared" si="2276"/>
        <v/>
      </c>
      <c r="S7204" s="133">
        <f>IFERROR(IF(M7204&lt;=0.005,IF(F7204="",L7204,0),IF(F7204&lt;&gt;"",0,IF(P7204="",0,IF(P7204="H",0,IF(Q7204&lt;Veriler!$G$2,L7204*Veriler!$G$2,L7204*Q7204)))))," ")</f>
        <v>0</v>
      </c>
      <c r="T7204" s="133">
        <f>IF(Veriler!T7204&lt;=0.1, S7204, IF(AND(Veriler!T7204&gt;0.1, F7204="", P7204="E"), IF(Q7204&gt;Veriler!$G$2, Q7204*S7204, IF(Q7204&lt;Veriler!$G$2, Veriler!$G$2*S7204, Q7204*S7204)), 0))</f>
        <v>0</v>
      </c>
      <c r="U7204" s="133" t="str">
        <f t="shared" si="2277"/>
        <v xml:space="preserve"> </v>
      </c>
      <c r="V7204" s="134" t="str">
        <f>IFERROR(IF(O7204="%10 sınırı aşılmıştır.",L7204-T7204,IFERROR(IF(F7204="",IF(S7204=1,0,IF(L7204-S7204=0,"",L7204-S7204)),IF(Veriler!M7204="",L7204,IF(L7204*Veriler!M7204=0,"",L7204*Veriler!M7204))),L7204)),0)</f>
        <v/>
      </c>
      <c r="W7204" s="146"/>
      <c r="X7204" s="146"/>
      <c r="Y7204" s="146"/>
    </row>
    <row r="7205" spans="1:25" s="99" customFormat="1" ht="54.75" customHeight="1" x14ac:dyDescent="0.25">
      <c r="A7205" s="96">
        <f t="shared" si="2278"/>
        <v>5310</v>
      </c>
      <c r="B7205" s="175"/>
      <c r="C7205" s="176"/>
      <c r="D7205" s="113"/>
      <c r="E7205" s="115"/>
      <c r="F7205" s="174"/>
      <c r="G7205" s="114" t="str">
        <f t="shared" si="2273"/>
        <v/>
      </c>
      <c r="H7205" s="115"/>
      <c r="I7205" s="115"/>
      <c r="J7205" s="115"/>
      <c r="K7205" s="115"/>
      <c r="L7205" s="133" t="str">
        <f t="shared" si="2274"/>
        <v/>
      </c>
      <c r="M7205" s="116" t="str">
        <f>IF(L7205="", "", L7205/Veriler!$X$1)</f>
        <v/>
      </c>
      <c r="N7205" s="116" t="str">
        <f>IF(F7205&lt;&gt;"", "İthal Girdi", IF(Veriler!T7205="", "", IF(Veriler!S7205="H", "%0,5 üzerindedir", IF(Veriler!T7205&gt;0.1, "%10 sınırı aşılmıştır.", "Uygun"))))</f>
        <v>%0,5 üzerindedir</v>
      </c>
      <c r="O7205" s="116" t="str">
        <f t="shared" si="2275"/>
        <v xml:space="preserve"> </v>
      </c>
      <c r="P7205" s="117"/>
      <c r="Q7205" s="118"/>
      <c r="R7205" s="119" t="str">
        <f t="shared" si="2276"/>
        <v/>
      </c>
      <c r="S7205" s="133">
        <f>IFERROR(IF(M7205&lt;=0.005,IF(F7205="",L7205,0),IF(F7205&lt;&gt;"",0,IF(P7205="",0,IF(P7205="H",0,IF(Q7205&lt;Veriler!$G$2,L7205*Veriler!$G$2,L7205*Q7205)))))," ")</f>
        <v>0</v>
      </c>
      <c r="T7205" s="133">
        <f>IF(Veriler!T7205&lt;=0.1, S7205, IF(AND(Veriler!T7205&gt;0.1, F7205="", P7205="E"), IF(Q7205&gt;Veriler!$G$2, Q7205*S7205, IF(Q7205&lt;Veriler!$G$2, Veriler!$G$2*S7205, Q7205*S7205)), 0))</f>
        <v>0</v>
      </c>
      <c r="U7205" s="133" t="str">
        <f t="shared" si="2277"/>
        <v xml:space="preserve"> </v>
      </c>
      <c r="V7205" s="134" t="str">
        <f>IFERROR(IF(O7205="%10 sınırı aşılmıştır.",L7205-T7205,IFERROR(IF(F7205="",IF(S7205=1,0,IF(L7205-S7205=0,"",L7205-S7205)),IF(Veriler!M7205="",L7205,IF(L7205*Veriler!M7205=0,"",L7205*Veriler!M7205))),L7205)),0)</f>
        <v/>
      </c>
      <c r="W7205" s="146"/>
      <c r="X7205" s="146"/>
      <c r="Y7205" s="146"/>
    </row>
    <row r="7206" spans="1:25" s="99" customFormat="1" ht="54.75" customHeight="1" x14ac:dyDescent="0.25">
      <c r="A7206" s="96">
        <f t="shared" si="2278"/>
        <v>5311</v>
      </c>
      <c r="B7206" s="175"/>
      <c r="C7206" s="176"/>
      <c r="D7206" s="113"/>
      <c r="E7206" s="115"/>
      <c r="F7206" s="174"/>
      <c r="G7206" s="114" t="str">
        <f t="shared" si="2273"/>
        <v/>
      </c>
      <c r="H7206" s="115"/>
      <c r="I7206" s="115"/>
      <c r="J7206" s="115"/>
      <c r="K7206" s="115"/>
      <c r="L7206" s="133" t="str">
        <f t="shared" si="2274"/>
        <v/>
      </c>
      <c r="M7206" s="116" t="str">
        <f>IF(L7206="", "", L7206/Veriler!$X$1)</f>
        <v/>
      </c>
      <c r="N7206" s="116" t="str">
        <f>IF(F7206&lt;&gt;"", "İthal Girdi", IF(Veriler!T7206="", "", IF(Veriler!S7206="H", "%0,5 üzerindedir", IF(Veriler!T7206&gt;0.1, "%10 sınırı aşılmıştır.", "Uygun"))))</f>
        <v>%0,5 üzerindedir</v>
      </c>
      <c r="O7206" s="116" t="str">
        <f t="shared" si="2275"/>
        <v xml:space="preserve"> </v>
      </c>
      <c r="P7206" s="117"/>
      <c r="Q7206" s="118"/>
      <c r="R7206" s="119" t="str">
        <f t="shared" si="2276"/>
        <v/>
      </c>
      <c r="S7206" s="133">
        <f>IFERROR(IF(M7206&lt;=0.005,IF(F7206="",L7206,0),IF(F7206&lt;&gt;"",0,IF(P7206="",0,IF(P7206="H",0,IF(Q7206&lt;Veriler!$G$2,L7206*Veriler!$G$2,L7206*Q7206)))))," ")</f>
        <v>0</v>
      </c>
      <c r="T7206" s="133">
        <f>IF(Veriler!T7206&lt;=0.1, S7206, IF(AND(Veriler!T7206&gt;0.1, F7206="", P7206="E"), IF(Q7206&gt;Veriler!$G$2, Q7206*S7206, IF(Q7206&lt;Veriler!$G$2, Veriler!$G$2*S7206, Q7206*S7206)), 0))</f>
        <v>0</v>
      </c>
      <c r="U7206" s="133" t="str">
        <f t="shared" si="2277"/>
        <v xml:space="preserve"> </v>
      </c>
      <c r="V7206" s="134" t="str">
        <f>IFERROR(IF(O7206="%10 sınırı aşılmıştır.",L7206-T7206,IFERROR(IF(F7206="",IF(S7206=1,0,IF(L7206-S7206=0,"",L7206-S7206)),IF(Veriler!M7206="",L7206,IF(L7206*Veriler!M7206=0,"",L7206*Veriler!M7206))),L7206)),0)</f>
        <v/>
      </c>
      <c r="W7206" s="146"/>
      <c r="X7206" s="146"/>
      <c r="Y7206" s="146"/>
    </row>
    <row r="7207" spans="1:25" s="99" customFormat="1" ht="54.75" customHeight="1" x14ac:dyDescent="0.25">
      <c r="A7207" s="96">
        <f t="shared" si="2278"/>
        <v>5312</v>
      </c>
      <c r="B7207" s="175"/>
      <c r="C7207" s="176"/>
      <c r="D7207" s="113"/>
      <c r="E7207" s="115"/>
      <c r="F7207" s="174"/>
      <c r="G7207" s="114" t="str">
        <f t="shared" si="2273"/>
        <v/>
      </c>
      <c r="H7207" s="115"/>
      <c r="I7207" s="115"/>
      <c r="J7207" s="115"/>
      <c r="K7207" s="115"/>
      <c r="L7207" s="133" t="str">
        <f t="shared" si="2274"/>
        <v/>
      </c>
      <c r="M7207" s="116" t="str">
        <f>IF(L7207="", "", L7207/Veriler!$X$1)</f>
        <v/>
      </c>
      <c r="N7207" s="116" t="str">
        <f>IF(F7207&lt;&gt;"", "İthal Girdi", IF(Veriler!T7207="", "", IF(Veriler!S7207="H", "%0,5 üzerindedir", IF(Veriler!T7207&gt;0.1, "%10 sınırı aşılmıştır.", "Uygun"))))</f>
        <v>%0,5 üzerindedir</v>
      </c>
      <c r="O7207" s="116" t="str">
        <f t="shared" si="2275"/>
        <v xml:space="preserve"> </v>
      </c>
      <c r="P7207" s="117"/>
      <c r="Q7207" s="118"/>
      <c r="R7207" s="119" t="str">
        <f t="shared" si="2276"/>
        <v/>
      </c>
      <c r="S7207" s="133">
        <f>IFERROR(IF(M7207&lt;=0.005,IF(F7207="",L7207,0),IF(F7207&lt;&gt;"",0,IF(P7207="",0,IF(P7207="H",0,IF(Q7207&lt;Veriler!$G$2,L7207*Veriler!$G$2,L7207*Q7207)))))," ")</f>
        <v>0</v>
      </c>
      <c r="T7207" s="133">
        <f>IF(Veriler!T7207&lt;=0.1, S7207, IF(AND(Veriler!T7207&gt;0.1, F7207="", P7207="E"), IF(Q7207&gt;Veriler!$G$2, Q7207*S7207, IF(Q7207&lt;Veriler!$G$2, Veriler!$G$2*S7207, Q7207*S7207)), 0))</f>
        <v>0</v>
      </c>
      <c r="U7207" s="133" t="str">
        <f t="shared" si="2277"/>
        <v xml:space="preserve"> </v>
      </c>
      <c r="V7207" s="134" t="str">
        <f>IFERROR(IF(O7207="%10 sınırı aşılmıştır.",L7207-T7207,IFERROR(IF(F7207="",IF(S7207=1,0,IF(L7207-S7207=0,"",L7207-S7207)),IF(Veriler!M7207="",L7207,IF(L7207*Veriler!M7207=0,"",L7207*Veriler!M7207))),L7207)),0)</f>
        <v/>
      </c>
      <c r="W7207" s="146"/>
      <c r="X7207" s="146"/>
      <c r="Y7207" s="146"/>
    </row>
    <row r="7208" spans="1:25" s="99" customFormat="1" ht="54.75" customHeight="1" x14ac:dyDescent="0.25">
      <c r="A7208" s="96">
        <f t="shared" si="2278"/>
        <v>5313</v>
      </c>
      <c r="B7208" s="175"/>
      <c r="C7208" s="176"/>
      <c r="D7208" s="113"/>
      <c r="E7208" s="115"/>
      <c r="F7208" s="174"/>
      <c r="G7208" s="114" t="str">
        <f t="shared" si="2273"/>
        <v/>
      </c>
      <c r="H7208" s="115"/>
      <c r="I7208" s="115"/>
      <c r="J7208" s="115"/>
      <c r="K7208" s="115"/>
      <c r="L7208" s="133" t="str">
        <f t="shared" si="2274"/>
        <v/>
      </c>
      <c r="M7208" s="116" t="str">
        <f>IF(L7208="", "", L7208/Veriler!$X$1)</f>
        <v/>
      </c>
      <c r="N7208" s="116" t="str">
        <f>IF(F7208&lt;&gt;"", "İthal Girdi", IF(Veriler!T7208="", "", IF(Veriler!S7208="H", "%0,5 üzerindedir", IF(Veriler!T7208&gt;0.1, "%10 sınırı aşılmıştır.", "Uygun"))))</f>
        <v>%0,5 üzerindedir</v>
      </c>
      <c r="O7208" s="116" t="str">
        <f t="shared" si="2275"/>
        <v xml:space="preserve"> </v>
      </c>
      <c r="P7208" s="117"/>
      <c r="Q7208" s="118"/>
      <c r="R7208" s="119" t="str">
        <f t="shared" si="2276"/>
        <v/>
      </c>
      <c r="S7208" s="133">
        <f>IFERROR(IF(M7208&lt;=0.005,IF(F7208="",L7208,0),IF(F7208&lt;&gt;"",0,IF(P7208="",0,IF(P7208="H",0,IF(Q7208&lt;Veriler!$G$2,L7208*Veriler!$G$2,L7208*Q7208)))))," ")</f>
        <v>0</v>
      </c>
      <c r="T7208" s="133">
        <f>IF(Veriler!T7208&lt;=0.1, S7208, IF(AND(Veriler!T7208&gt;0.1, F7208="", P7208="E"), IF(Q7208&gt;Veriler!$G$2, Q7208*S7208, IF(Q7208&lt;Veriler!$G$2, Veriler!$G$2*S7208, Q7208*S7208)), 0))</f>
        <v>0</v>
      </c>
      <c r="U7208" s="133" t="str">
        <f t="shared" si="2277"/>
        <v xml:space="preserve"> </v>
      </c>
      <c r="V7208" s="134" t="str">
        <f>IFERROR(IF(O7208="%10 sınırı aşılmıştır.",L7208-T7208,IFERROR(IF(F7208="",IF(S7208=1,0,IF(L7208-S7208=0,"",L7208-S7208)),IF(Veriler!M7208="",L7208,IF(L7208*Veriler!M7208=0,"",L7208*Veriler!M7208))),L7208)),0)</f>
        <v/>
      </c>
      <c r="W7208" s="146"/>
      <c r="X7208" s="146"/>
      <c r="Y7208" s="146"/>
    </row>
    <row r="7209" spans="1:25" s="99" customFormat="1" ht="54.75" customHeight="1" x14ac:dyDescent="0.25">
      <c r="A7209" s="96">
        <f t="shared" si="2278"/>
        <v>5314</v>
      </c>
      <c r="B7209" s="175"/>
      <c r="C7209" s="176"/>
      <c r="D7209" s="113"/>
      <c r="E7209" s="115"/>
      <c r="F7209" s="174"/>
      <c r="G7209" s="114" t="str">
        <f t="shared" si="2273"/>
        <v/>
      </c>
      <c r="H7209" s="115"/>
      <c r="I7209" s="115"/>
      <c r="J7209" s="115"/>
      <c r="K7209" s="115"/>
      <c r="L7209" s="133" t="str">
        <f t="shared" si="2274"/>
        <v/>
      </c>
      <c r="M7209" s="116" t="str">
        <f>IF(L7209="", "", L7209/Veriler!$X$1)</f>
        <v/>
      </c>
      <c r="N7209" s="116" t="str">
        <f>IF(F7209&lt;&gt;"", "İthal Girdi", IF(Veriler!T7209="", "", IF(Veriler!S7209="H", "%0,5 üzerindedir", IF(Veriler!T7209&gt;0.1, "%10 sınırı aşılmıştır.", "Uygun"))))</f>
        <v>%0,5 üzerindedir</v>
      </c>
      <c r="O7209" s="116" t="str">
        <f t="shared" si="2275"/>
        <v xml:space="preserve"> </v>
      </c>
      <c r="P7209" s="117"/>
      <c r="Q7209" s="118"/>
      <c r="R7209" s="119" t="str">
        <f t="shared" si="2276"/>
        <v/>
      </c>
      <c r="S7209" s="133">
        <f>IFERROR(IF(M7209&lt;=0.005,IF(F7209="",L7209,0),IF(F7209&lt;&gt;"",0,IF(P7209="",0,IF(P7209="H",0,IF(Q7209&lt;Veriler!$G$2,L7209*Veriler!$G$2,L7209*Q7209)))))," ")</f>
        <v>0</v>
      </c>
      <c r="T7209" s="133">
        <f>IF(Veriler!T7209&lt;=0.1, S7209, IF(AND(Veriler!T7209&gt;0.1, F7209="", P7209="E"), IF(Q7209&gt;Veriler!$G$2, Q7209*S7209, IF(Q7209&lt;Veriler!$G$2, Veriler!$G$2*S7209, Q7209*S7209)), 0))</f>
        <v>0</v>
      </c>
      <c r="U7209" s="133" t="str">
        <f t="shared" si="2277"/>
        <v xml:space="preserve"> </v>
      </c>
      <c r="V7209" s="134" t="str">
        <f>IFERROR(IF(O7209="%10 sınırı aşılmıştır.",L7209-T7209,IFERROR(IF(F7209="",IF(S7209=1,0,IF(L7209-S7209=0,"",L7209-S7209)),IF(Veriler!M7209="",L7209,IF(L7209*Veriler!M7209=0,"",L7209*Veriler!M7209))),L7209)),0)</f>
        <v/>
      </c>
      <c r="W7209" s="146"/>
      <c r="X7209" s="146"/>
      <c r="Y7209" s="146"/>
    </row>
    <row r="7210" spans="1:25" s="99" customFormat="1" ht="54.75" customHeight="1" x14ac:dyDescent="0.25">
      <c r="A7210" s="96">
        <f t="shared" si="2278"/>
        <v>5315</v>
      </c>
      <c r="B7210" s="175"/>
      <c r="C7210" s="176"/>
      <c r="D7210" s="113"/>
      <c r="E7210" s="115"/>
      <c r="F7210" s="174"/>
      <c r="G7210" s="114" t="str">
        <f t="shared" si="2273"/>
        <v/>
      </c>
      <c r="H7210" s="115"/>
      <c r="I7210" s="115"/>
      <c r="J7210" s="115"/>
      <c r="K7210" s="115"/>
      <c r="L7210" s="133" t="str">
        <f t="shared" si="2274"/>
        <v/>
      </c>
      <c r="M7210" s="116" t="str">
        <f>IF(L7210="", "", L7210/Veriler!$X$1)</f>
        <v/>
      </c>
      <c r="N7210" s="116" t="str">
        <f>IF(F7210&lt;&gt;"", "İthal Girdi", IF(Veriler!T7210="", "", IF(Veriler!S7210="H", "%0,5 üzerindedir", IF(Veriler!T7210&gt;0.1, "%10 sınırı aşılmıştır.", "Uygun"))))</f>
        <v>%0,5 üzerindedir</v>
      </c>
      <c r="O7210" s="116" t="str">
        <f t="shared" si="2275"/>
        <v xml:space="preserve"> </v>
      </c>
      <c r="P7210" s="117"/>
      <c r="Q7210" s="118"/>
      <c r="R7210" s="119" t="str">
        <f t="shared" si="2276"/>
        <v/>
      </c>
      <c r="S7210" s="133">
        <f>IFERROR(IF(M7210&lt;=0.005,IF(F7210="",L7210,0),IF(F7210&lt;&gt;"",0,IF(P7210="",0,IF(P7210="H",0,IF(Q7210&lt;Veriler!$G$2,L7210*Veriler!$G$2,L7210*Q7210)))))," ")</f>
        <v>0</v>
      </c>
      <c r="T7210" s="133">
        <f>IF(Veriler!T7210&lt;=0.1, S7210, IF(AND(Veriler!T7210&gt;0.1, F7210="", P7210="E"), IF(Q7210&gt;Veriler!$G$2, Q7210*S7210, IF(Q7210&lt;Veriler!$G$2, Veriler!$G$2*S7210, Q7210*S7210)), 0))</f>
        <v>0</v>
      </c>
      <c r="U7210" s="133" t="str">
        <f t="shared" si="2277"/>
        <v xml:space="preserve"> </v>
      </c>
      <c r="V7210" s="134" t="str">
        <f>IFERROR(IF(O7210="%10 sınırı aşılmıştır.",L7210-T7210,IFERROR(IF(F7210="",IF(S7210=1,0,IF(L7210-S7210=0,"",L7210-S7210)),IF(Veriler!M7210="",L7210,IF(L7210*Veriler!M7210=0,"",L7210*Veriler!M7210))),L7210)),0)</f>
        <v/>
      </c>
      <c r="W7210" s="146"/>
      <c r="X7210" s="146"/>
      <c r="Y7210" s="146"/>
    </row>
    <row r="7211" spans="1:25" s="99" customFormat="1" ht="54.75" customHeight="1" x14ac:dyDescent="0.25">
      <c r="A7211" s="96">
        <f t="shared" si="2278"/>
        <v>5316</v>
      </c>
      <c r="B7211" s="175"/>
      <c r="C7211" s="176"/>
      <c r="D7211" s="113"/>
      <c r="E7211" s="115"/>
      <c r="F7211" s="174"/>
      <c r="G7211" s="114" t="str">
        <f t="shared" si="2273"/>
        <v/>
      </c>
      <c r="H7211" s="115"/>
      <c r="I7211" s="115"/>
      <c r="J7211" s="115"/>
      <c r="K7211" s="115"/>
      <c r="L7211" s="133" t="str">
        <f t="shared" si="2274"/>
        <v/>
      </c>
      <c r="M7211" s="116" t="str">
        <f>IF(L7211="", "", L7211/Veriler!$X$1)</f>
        <v/>
      </c>
      <c r="N7211" s="116" t="str">
        <f>IF(F7211&lt;&gt;"", "İthal Girdi", IF(Veriler!T7211="", "", IF(Veriler!S7211="H", "%0,5 üzerindedir", IF(Veriler!T7211&gt;0.1, "%10 sınırı aşılmıştır.", "Uygun"))))</f>
        <v>%0,5 üzerindedir</v>
      </c>
      <c r="O7211" s="116" t="str">
        <f t="shared" si="2275"/>
        <v xml:space="preserve"> </v>
      </c>
      <c r="P7211" s="117"/>
      <c r="Q7211" s="118"/>
      <c r="R7211" s="119" t="str">
        <f t="shared" si="2276"/>
        <v/>
      </c>
      <c r="S7211" s="133">
        <f>IFERROR(IF(M7211&lt;=0.005,IF(F7211="",L7211,0),IF(F7211&lt;&gt;"",0,IF(P7211="",0,IF(P7211="H",0,IF(Q7211&lt;Veriler!$G$2,L7211*Veriler!$G$2,L7211*Q7211)))))," ")</f>
        <v>0</v>
      </c>
      <c r="T7211" s="133">
        <f>IF(Veriler!T7211&lt;=0.1, S7211, IF(AND(Veriler!T7211&gt;0.1, F7211="", P7211="E"), IF(Q7211&gt;Veriler!$G$2, Q7211*S7211, IF(Q7211&lt;Veriler!$G$2, Veriler!$G$2*S7211, Q7211*S7211)), 0))</f>
        <v>0</v>
      </c>
      <c r="U7211" s="133" t="str">
        <f t="shared" si="2277"/>
        <v xml:space="preserve"> </v>
      </c>
      <c r="V7211" s="134" t="str">
        <f>IFERROR(IF(O7211="%10 sınırı aşılmıştır.",L7211-T7211,IFERROR(IF(F7211="",IF(S7211=1,0,IF(L7211-S7211=0,"",L7211-S7211)),IF(Veriler!M7211="",L7211,IF(L7211*Veriler!M7211=0,"",L7211*Veriler!M7211))),L7211)),0)</f>
        <v/>
      </c>
      <c r="W7211" s="146"/>
      <c r="X7211" s="146"/>
      <c r="Y7211" s="146"/>
    </row>
    <row r="7212" spans="1:25" s="99" customFormat="1" ht="54.75" customHeight="1" x14ac:dyDescent="0.25">
      <c r="A7212" s="96">
        <f t="shared" si="2278"/>
        <v>5317</v>
      </c>
      <c r="B7212" s="175"/>
      <c r="C7212" s="176"/>
      <c r="D7212" s="113"/>
      <c r="E7212" s="115"/>
      <c r="F7212" s="174"/>
      <c r="G7212" s="114" t="str">
        <f t="shared" si="2273"/>
        <v/>
      </c>
      <c r="H7212" s="115"/>
      <c r="I7212" s="115"/>
      <c r="J7212" s="115"/>
      <c r="K7212" s="115"/>
      <c r="L7212" s="133" t="str">
        <f t="shared" si="2274"/>
        <v/>
      </c>
      <c r="M7212" s="116" t="str">
        <f>IF(L7212="", "", L7212/Veriler!$X$1)</f>
        <v/>
      </c>
      <c r="N7212" s="116" t="str">
        <f>IF(F7212&lt;&gt;"", "İthal Girdi", IF(Veriler!T7212="", "", IF(Veriler!S7212="H", "%0,5 üzerindedir", IF(Veriler!T7212&gt;0.1, "%10 sınırı aşılmıştır.", "Uygun"))))</f>
        <v>%0,5 üzerindedir</v>
      </c>
      <c r="O7212" s="116" t="str">
        <f t="shared" si="2275"/>
        <v xml:space="preserve"> </v>
      </c>
      <c r="P7212" s="117"/>
      <c r="Q7212" s="118"/>
      <c r="R7212" s="119" t="str">
        <f t="shared" si="2276"/>
        <v/>
      </c>
      <c r="S7212" s="133">
        <f>IFERROR(IF(M7212&lt;=0.005,IF(F7212="",L7212,0),IF(F7212&lt;&gt;"",0,IF(P7212="",0,IF(P7212="H",0,IF(Q7212&lt;Veriler!$G$2,L7212*Veriler!$G$2,L7212*Q7212)))))," ")</f>
        <v>0</v>
      </c>
      <c r="T7212" s="133">
        <f>IF(Veriler!T7212&lt;=0.1, S7212, IF(AND(Veriler!T7212&gt;0.1, F7212="", P7212="E"), IF(Q7212&gt;Veriler!$G$2, Q7212*S7212, IF(Q7212&lt;Veriler!$G$2, Veriler!$G$2*S7212, Q7212*S7212)), 0))</f>
        <v>0</v>
      </c>
      <c r="U7212" s="133" t="str">
        <f t="shared" si="2277"/>
        <v xml:space="preserve"> </v>
      </c>
      <c r="V7212" s="134" t="str">
        <f>IFERROR(IF(O7212="%10 sınırı aşılmıştır.",L7212-T7212,IFERROR(IF(F7212="",IF(S7212=1,0,IF(L7212-S7212=0,"",L7212-S7212)),IF(Veriler!M7212="",L7212,IF(L7212*Veriler!M7212=0,"",L7212*Veriler!M7212))),L7212)),0)</f>
        <v/>
      </c>
      <c r="W7212" s="146"/>
      <c r="X7212" s="146"/>
      <c r="Y7212" s="146"/>
    </row>
    <row r="7213" spans="1:25" s="99" customFormat="1" ht="54.75" customHeight="1" x14ac:dyDescent="0.25">
      <c r="A7213" s="96">
        <f t="shared" si="2278"/>
        <v>5318</v>
      </c>
      <c r="B7213" s="175"/>
      <c r="C7213" s="176"/>
      <c r="D7213" s="113"/>
      <c r="E7213" s="115"/>
      <c r="F7213" s="174"/>
      <c r="G7213" s="114" t="str">
        <f t="shared" si="2273"/>
        <v/>
      </c>
      <c r="H7213" s="115"/>
      <c r="I7213" s="115"/>
      <c r="J7213" s="115"/>
      <c r="K7213" s="115"/>
      <c r="L7213" s="133" t="str">
        <f t="shared" si="2274"/>
        <v/>
      </c>
      <c r="M7213" s="116" t="str">
        <f>IF(L7213="", "", L7213/Veriler!$X$1)</f>
        <v/>
      </c>
      <c r="N7213" s="116" t="str">
        <f>IF(F7213&lt;&gt;"", "İthal Girdi", IF(Veriler!T7213="", "", IF(Veriler!S7213="H", "%0,5 üzerindedir", IF(Veriler!T7213&gt;0.1, "%10 sınırı aşılmıştır.", "Uygun"))))</f>
        <v>%0,5 üzerindedir</v>
      </c>
      <c r="O7213" s="116" t="str">
        <f t="shared" si="2275"/>
        <v xml:space="preserve"> </v>
      </c>
      <c r="P7213" s="117"/>
      <c r="Q7213" s="118"/>
      <c r="R7213" s="119" t="str">
        <f t="shared" si="2276"/>
        <v/>
      </c>
      <c r="S7213" s="133">
        <f>IFERROR(IF(M7213&lt;=0.005,IF(F7213="",L7213,0),IF(F7213&lt;&gt;"",0,IF(P7213="",0,IF(P7213="H",0,IF(Q7213&lt;Veriler!$G$2,L7213*Veriler!$G$2,L7213*Q7213)))))," ")</f>
        <v>0</v>
      </c>
      <c r="T7213" s="133">
        <f>IF(Veriler!T7213&lt;=0.1, S7213, IF(AND(Veriler!T7213&gt;0.1, F7213="", P7213="E"), IF(Q7213&gt;Veriler!$G$2, Q7213*S7213, IF(Q7213&lt;Veriler!$G$2, Veriler!$G$2*S7213, Q7213*S7213)), 0))</f>
        <v>0</v>
      </c>
      <c r="U7213" s="133" t="str">
        <f t="shared" si="2277"/>
        <v xml:space="preserve"> </v>
      </c>
      <c r="V7213" s="134" t="str">
        <f>IFERROR(IF(O7213="%10 sınırı aşılmıştır.",L7213-T7213,IFERROR(IF(F7213="",IF(S7213=1,0,IF(L7213-S7213=0,"",L7213-S7213)),IF(Veriler!M7213="",L7213,IF(L7213*Veriler!M7213=0,"",L7213*Veriler!M7213))),L7213)),0)</f>
        <v/>
      </c>
      <c r="W7213" s="146"/>
      <c r="X7213" s="146"/>
      <c r="Y7213" s="146"/>
    </row>
    <row r="7214" spans="1:25" s="99" customFormat="1" ht="54.75" customHeight="1" x14ac:dyDescent="0.25">
      <c r="A7214" s="96">
        <f t="shared" si="2278"/>
        <v>5319</v>
      </c>
      <c r="B7214" s="175"/>
      <c r="C7214" s="176"/>
      <c r="D7214" s="113"/>
      <c r="E7214" s="115"/>
      <c r="F7214" s="174"/>
      <c r="G7214" s="114" t="str">
        <f t="shared" si="2273"/>
        <v/>
      </c>
      <c r="H7214" s="115"/>
      <c r="I7214" s="115"/>
      <c r="J7214" s="115"/>
      <c r="K7214" s="115"/>
      <c r="L7214" s="133" t="str">
        <f t="shared" si="2274"/>
        <v/>
      </c>
      <c r="M7214" s="116" t="str">
        <f>IF(L7214="", "", L7214/Veriler!$X$1)</f>
        <v/>
      </c>
      <c r="N7214" s="116" t="str">
        <f>IF(F7214&lt;&gt;"", "İthal Girdi", IF(Veriler!T7214="", "", IF(Veriler!S7214="H", "%0,5 üzerindedir", IF(Veriler!T7214&gt;0.1, "%10 sınırı aşılmıştır.", "Uygun"))))</f>
        <v>%0,5 üzerindedir</v>
      </c>
      <c r="O7214" s="116" t="str">
        <f t="shared" si="2275"/>
        <v xml:space="preserve"> </v>
      </c>
      <c r="P7214" s="117"/>
      <c r="Q7214" s="118"/>
      <c r="R7214" s="119" t="str">
        <f t="shared" si="2276"/>
        <v/>
      </c>
      <c r="S7214" s="133">
        <f>IFERROR(IF(M7214&lt;=0.005,IF(F7214="",L7214,0),IF(F7214&lt;&gt;"",0,IF(P7214="",0,IF(P7214="H",0,IF(Q7214&lt;Veriler!$G$2,L7214*Veriler!$G$2,L7214*Q7214)))))," ")</f>
        <v>0</v>
      </c>
      <c r="T7214" s="133">
        <f>IF(Veriler!T7214&lt;=0.1, S7214, IF(AND(Veriler!T7214&gt;0.1, F7214="", P7214="E"), IF(Q7214&gt;Veriler!$G$2, Q7214*S7214, IF(Q7214&lt;Veriler!$G$2, Veriler!$G$2*S7214, Q7214*S7214)), 0))</f>
        <v>0</v>
      </c>
      <c r="U7214" s="133" t="str">
        <f t="shared" si="2277"/>
        <v xml:space="preserve"> </v>
      </c>
      <c r="V7214" s="134" t="str">
        <f>IFERROR(IF(O7214="%10 sınırı aşılmıştır.",L7214-T7214,IFERROR(IF(F7214="",IF(S7214=1,0,IF(L7214-S7214=0,"",L7214-S7214)),IF(Veriler!M7214="",L7214,IF(L7214*Veriler!M7214=0,"",L7214*Veriler!M7214))),L7214)),0)</f>
        <v/>
      </c>
      <c r="W7214" s="146"/>
      <c r="X7214" s="146"/>
      <c r="Y7214" s="146"/>
    </row>
    <row r="7215" spans="1:25" s="99" customFormat="1" ht="54.75" customHeight="1" x14ac:dyDescent="0.25">
      <c r="A7215" s="96">
        <f t="shared" si="2278"/>
        <v>5320</v>
      </c>
      <c r="B7215" s="175"/>
      <c r="C7215" s="176"/>
      <c r="D7215" s="113"/>
      <c r="E7215" s="115"/>
      <c r="F7215" s="174"/>
      <c r="G7215" s="114" t="str">
        <f t="shared" si="2273"/>
        <v/>
      </c>
      <c r="H7215" s="115"/>
      <c r="I7215" s="115"/>
      <c r="J7215" s="115"/>
      <c r="K7215" s="115"/>
      <c r="L7215" s="133" t="str">
        <f t="shared" si="2274"/>
        <v/>
      </c>
      <c r="M7215" s="116" t="str">
        <f>IF(L7215="", "", L7215/Veriler!$X$1)</f>
        <v/>
      </c>
      <c r="N7215" s="116" t="str">
        <f>IF(F7215&lt;&gt;"", "İthal Girdi", IF(Veriler!T7215="", "", IF(Veriler!S7215="H", "%0,5 üzerindedir", IF(Veriler!T7215&gt;0.1, "%10 sınırı aşılmıştır.", "Uygun"))))</f>
        <v>%0,5 üzerindedir</v>
      </c>
      <c r="O7215" s="116" t="str">
        <f t="shared" si="2275"/>
        <v xml:space="preserve"> </v>
      </c>
      <c r="P7215" s="117"/>
      <c r="Q7215" s="118"/>
      <c r="R7215" s="119" t="str">
        <f t="shared" si="2276"/>
        <v/>
      </c>
      <c r="S7215" s="133">
        <f>IFERROR(IF(M7215&lt;=0.005,IF(F7215="",L7215,0),IF(F7215&lt;&gt;"",0,IF(P7215="",0,IF(P7215="H",0,IF(Q7215&lt;Veriler!$G$2,L7215*Veriler!$G$2,L7215*Q7215)))))," ")</f>
        <v>0</v>
      </c>
      <c r="T7215" s="133">
        <f>IF(Veriler!T7215&lt;=0.1, S7215, IF(AND(Veriler!T7215&gt;0.1, F7215="", P7215="E"), IF(Q7215&gt;Veriler!$G$2, Q7215*S7215, IF(Q7215&lt;Veriler!$G$2, Veriler!$G$2*S7215, Q7215*S7215)), 0))</f>
        <v>0</v>
      </c>
      <c r="U7215" s="133" t="str">
        <f t="shared" si="2277"/>
        <v xml:space="preserve"> </v>
      </c>
      <c r="V7215" s="134" t="str">
        <f>IFERROR(IF(O7215="%10 sınırı aşılmıştır.",L7215-T7215,IFERROR(IF(F7215="",IF(S7215=1,0,IF(L7215-S7215=0,"",L7215-S7215)),IF(Veriler!M7215="",L7215,IF(L7215*Veriler!M7215=0,"",L7215*Veriler!M7215))),L7215)),0)</f>
        <v/>
      </c>
      <c r="W7215" s="146"/>
      <c r="X7215" s="146"/>
      <c r="Y7215" s="146"/>
    </row>
    <row r="7216" spans="1:25" s="99" customFormat="1" ht="24" customHeight="1" x14ac:dyDescent="0.25">
      <c r="A7216" s="103"/>
      <c r="B7216" s="104"/>
      <c r="C7216" s="104"/>
      <c r="D7216" s="104"/>
      <c r="E7216" s="103"/>
      <c r="F7216" s="135"/>
      <c r="G7216" s="157"/>
      <c r="H7216" s="103"/>
      <c r="I7216" s="103"/>
      <c r="J7216" s="103"/>
      <c r="K7216" s="103"/>
      <c r="L7216" s="136">
        <f>SUM(L7187:L7200,L7202:L7215)</f>
        <v>0</v>
      </c>
      <c r="M7216" s="158"/>
      <c r="N7216" s="158"/>
      <c r="O7216" s="158"/>
      <c r="P7216" s="105"/>
      <c r="Q7216" s="106"/>
      <c r="R7216" s="159"/>
      <c r="S7216" s="160"/>
      <c r="T7216" s="160"/>
      <c r="U7216" s="160"/>
      <c r="V7216" s="160"/>
      <c r="W7216" s="146"/>
      <c r="X7216" s="146"/>
      <c r="Y7216" s="146"/>
    </row>
    <row r="7217" spans="1:25" s="99" customFormat="1" ht="31.5" customHeight="1" x14ac:dyDescent="0.25">
      <c r="A7217" s="103"/>
      <c r="B7217" s="104"/>
      <c r="C7217" s="104"/>
      <c r="D7217" s="104"/>
      <c r="E7217" s="103"/>
      <c r="F7217" s="135"/>
      <c r="G7217" s="157"/>
      <c r="H7217" s="103"/>
      <c r="I7217" s="103"/>
      <c r="J7217" s="103"/>
      <c r="K7217" s="103"/>
      <c r="L7217" s="161"/>
      <c r="M7217" s="158"/>
      <c r="N7217" s="158"/>
      <c r="O7217" s="158"/>
      <c r="P7217" s="105"/>
      <c r="Q7217" s="106"/>
      <c r="R7217" s="159"/>
      <c r="S7217" s="162" t="s">
        <v>57</v>
      </c>
      <c r="T7217" s="162" t="s">
        <v>57</v>
      </c>
      <c r="U7217" s="162" t="s">
        <v>57</v>
      </c>
      <c r="V7217" s="163" t="s">
        <v>58</v>
      </c>
      <c r="W7217" s="146"/>
      <c r="X7217" s="146"/>
      <c r="Y7217" s="146"/>
    </row>
    <row r="7218" spans="1:25" s="99" customFormat="1" ht="58.5" customHeight="1" x14ac:dyDescent="0.25">
      <c r="A7218" s="185" t="s">
        <v>59</v>
      </c>
      <c r="B7218" s="180"/>
      <c r="C7218" s="180"/>
      <c r="D7218" s="180"/>
      <c r="E7218" s="180"/>
      <c r="F7218" s="180"/>
      <c r="G7218" s="180"/>
      <c r="H7218" s="180"/>
      <c r="I7218" s="180"/>
      <c r="J7218" s="180"/>
      <c r="K7218" s="180"/>
      <c r="L7218" s="180"/>
      <c r="M7218" s="180"/>
      <c r="N7218" s="180"/>
      <c r="O7218" s="180"/>
      <c r="P7218" s="180"/>
      <c r="Q7218" s="180"/>
      <c r="R7218" s="176"/>
      <c r="S7218" s="137">
        <f>SUM(S7180,S7187:S7200,S7202:S7215)</f>
        <v>0</v>
      </c>
      <c r="T7218" s="137" t="str">
        <f>IF(SUM(T7187:T7200,T7202:T7215)=0," ",SUM(T7187:T7200,T7202:T7215))</f>
        <v xml:space="preserve"> </v>
      </c>
      <c r="U7218" s="137" t="str">
        <f>IF(SUM(U7187:U7200,U7202:U7215)=0," ",SUM(U7187:U7200,U7202:U7215))</f>
        <v xml:space="preserve"> </v>
      </c>
      <c r="V7218" s="137" t="str">
        <f>IF(SUM(V7187:V7200,V7202:V7215)=0," ",SUM(V7187:V7200,V7202:V7215))</f>
        <v xml:space="preserve"> </v>
      </c>
      <c r="W7218" s="146"/>
      <c r="X7218" s="164">
        <f>SUM(U7187:U7200,U7202:U7215)</f>
        <v>0</v>
      </c>
      <c r="Y7218" s="164">
        <f>SUM(V7187:V7200,V7202:V7215)</f>
        <v>0</v>
      </c>
    </row>
    <row r="7219" spans="1:25" x14ac:dyDescent="0.3">
      <c r="A7219" s="34"/>
      <c r="G7219" s="146"/>
      <c r="L7219" s="146"/>
      <c r="M7219" s="146"/>
      <c r="N7219" s="146"/>
      <c r="O7219" s="146"/>
      <c r="R7219" s="146"/>
      <c r="S7219" s="146"/>
      <c r="T7219" s="146"/>
      <c r="U7219" s="146"/>
      <c r="V7219" s="146"/>
      <c r="W7219" s="146"/>
      <c r="X7219" s="146"/>
      <c r="Y7219" s="146"/>
    </row>
    <row r="7220" spans="1:25" x14ac:dyDescent="0.3">
      <c r="A7220" s="186" t="s">
        <v>60</v>
      </c>
      <c r="B7220" s="187"/>
      <c r="C7220" s="187"/>
      <c r="D7220" s="187"/>
      <c r="E7220" s="187"/>
      <c r="F7220" s="187"/>
      <c r="G7220" s="187"/>
      <c r="H7220" s="187"/>
      <c r="I7220" s="187"/>
      <c r="J7220" s="187"/>
      <c r="K7220" s="187"/>
      <c r="L7220" s="187"/>
      <c r="M7220" s="187"/>
      <c r="N7220" s="187"/>
      <c r="O7220" s="187"/>
      <c r="P7220" s="187"/>
      <c r="Q7220" s="187"/>
      <c r="R7220" s="187"/>
      <c r="S7220" s="187"/>
      <c r="T7220" s="187"/>
      <c r="U7220" s="187"/>
      <c r="V7220" s="187"/>
      <c r="W7220" s="146"/>
      <c r="X7220" s="146"/>
      <c r="Y7220" s="146"/>
    </row>
    <row r="7221" spans="1:25" s="99" customFormat="1" ht="41.25" customHeight="1" x14ac:dyDescent="0.25">
      <c r="A7221" s="189" t="s">
        <v>38</v>
      </c>
      <c r="B7221" s="180"/>
      <c r="C7221" s="180"/>
      <c r="D7221" s="180"/>
      <c r="E7221" s="180"/>
      <c r="F7221" s="180"/>
      <c r="G7221" s="180"/>
      <c r="H7221" s="180"/>
      <c r="I7221" s="180"/>
      <c r="J7221" s="180"/>
      <c r="K7221" s="180"/>
      <c r="L7221" s="180"/>
      <c r="M7221" s="180"/>
      <c r="N7221" s="180"/>
      <c r="O7221" s="180"/>
      <c r="P7221" s="180"/>
      <c r="Q7221" s="180"/>
      <c r="R7221" s="180"/>
      <c r="S7221" s="180"/>
      <c r="T7221" s="180"/>
      <c r="U7221" s="180"/>
      <c r="V7221" s="176"/>
      <c r="W7221" s="146"/>
      <c r="X7221" s="146"/>
      <c r="Y7221" s="146"/>
    </row>
    <row r="7222" spans="1:25" s="100" customFormat="1" ht="35.25" customHeight="1" x14ac:dyDescent="0.25">
      <c r="A7222" s="179" t="s">
        <v>39</v>
      </c>
      <c r="B7222" s="180"/>
      <c r="C7222" s="180"/>
      <c r="D7222" s="180"/>
      <c r="E7222" s="180"/>
      <c r="F7222" s="180"/>
      <c r="G7222" s="180"/>
      <c r="H7222" s="180"/>
      <c r="I7222" s="180"/>
      <c r="J7222" s="180"/>
      <c r="K7222" s="180"/>
      <c r="L7222" s="180"/>
      <c r="M7222" s="180"/>
      <c r="N7222" s="180"/>
      <c r="O7222" s="180"/>
      <c r="P7222" s="180"/>
      <c r="Q7222" s="180"/>
      <c r="R7222" s="176"/>
      <c r="S7222" s="147"/>
      <c r="T7222" s="148"/>
      <c r="U7222" s="149" t="s">
        <v>40</v>
      </c>
      <c r="V7222" s="150">
        <f>V7184+1</f>
        <v>191</v>
      </c>
      <c r="W7222" s="146"/>
      <c r="X7222" s="146"/>
      <c r="Y7222" s="146"/>
    </row>
    <row r="7223" spans="1:25" s="99" customFormat="1" ht="81" customHeight="1" x14ac:dyDescent="0.25">
      <c r="A7223" s="110" t="s">
        <v>3</v>
      </c>
      <c r="B7223" s="188" t="s">
        <v>41</v>
      </c>
      <c r="C7223" s="176"/>
      <c r="D7223" s="111" t="s">
        <v>42</v>
      </c>
      <c r="E7223" s="110" t="s">
        <v>324</v>
      </c>
      <c r="F7223" s="111" t="s">
        <v>325</v>
      </c>
      <c r="G7223" s="151" t="s">
        <v>43</v>
      </c>
      <c r="H7223" s="110" t="s">
        <v>44</v>
      </c>
      <c r="I7223" s="110" t="s">
        <v>8</v>
      </c>
      <c r="J7223" s="110" t="s">
        <v>45</v>
      </c>
      <c r="K7223" s="110" t="s">
        <v>46</v>
      </c>
      <c r="L7223" s="152" t="s">
        <v>47</v>
      </c>
      <c r="M7223" s="153" t="s">
        <v>48</v>
      </c>
      <c r="N7223" s="154" t="s">
        <v>49</v>
      </c>
      <c r="O7223" s="154" t="s">
        <v>49</v>
      </c>
      <c r="P7223" s="112" t="s">
        <v>50</v>
      </c>
      <c r="Q7223" s="110" t="s">
        <v>51</v>
      </c>
      <c r="R7223" s="155" t="s">
        <v>52</v>
      </c>
      <c r="S7223" s="156" t="s">
        <v>53</v>
      </c>
      <c r="T7223" s="156" t="s">
        <v>54</v>
      </c>
      <c r="U7223" s="152" t="s">
        <v>54</v>
      </c>
      <c r="V7223" s="152" t="s">
        <v>55</v>
      </c>
      <c r="W7223" s="146"/>
      <c r="X7223" s="146"/>
      <c r="Y7223" s="146"/>
    </row>
    <row r="7224" spans="1:25" s="99" customFormat="1" ht="45" customHeight="1" x14ac:dyDescent="0.25">
      <c r="A7224" s="101"/>
      <c r="B7224" s="177" t="s">
        <v>56</v>
      </c>
      <c r="C7224" s="178"/>
      <c r="D7224" s="102"/>
      <c r="E7224" s="170"/>
      <c r="F7224" s="102"/>
      <c r="G7224" s="95"/>
      <c r="H7224" s="102"/>
      <c r="I7224" s="102"/>
      <c r="J7224" s="102"/>
      <c r="K7224" s="102"/>
      <c r="L7224" s="95"/>
      <c r="M7224" s="95"/>
      <c r="N7224" s="95"/>
      <c r="O7224" s="95"/>
      <c r="P7224" s="102"/>
      <c r="Q7224" s="102"/>
      <c r="R7224" s="190"/>
      <c r="S7224" s="184"/>
      <c r="T7224" s="95"/>
      <c r="U7224" s="95"/>
      <c r="V7224" s="95"/>
      <c r="W7224" s="146"/>
      <c r="X7224" s="146"/>
      <c r="Y7224" s="146"/>
    </row>
    <row r="7225" spans="1:25" s="99" customFormat="1" ht="54.75" customHeight="1" x14ac:dyDescent="0.25">
      <c r="A7225" s="96">
        <f>A7215+1</f>
        <v>5321</v>
      </c>
      <c r="B7225" s="181"/>
      <c r="C7225" s="182"/>
      <c r="D7225" s="113"/>
      <c r="E7225" s="115"/>
      <c r="F7225" s="174"/>
      <c r="G7225" s="114" t="str">
        <f t="shared" ref="G7225:G7238" si="2279">IF(AND(F7225&lt;&gt;"",V7225&lt;&gt;"",L7225&lt;&gt;0),V7225/L7225,"")</f>
        <v/>
      </c>
      <c r="H7225" s="115"/>
      <c r="I7225" s="115"/>
      <c r="J7225" s="115"/>
      <c r="K7225" s="115"/>
      <c r="L7225" s="133" t="str">
        <f t="shared" ref="L7225:L7238" si="2280">IF(AND(H7225&lt;&gt;0, J7225&lt;&gt;0, K7225&lt;&gt;0), H7225*J7225*K7225, "")</f>
        <v/>
      </c>
      <c r="M7225" s="116" t="str">
        <f>IF(L7225="", "", L7225/Veriler!$X$1)</f>
        <v/>
      </c>
      <c r="N7225" s="116" t="str">
        <f>IF(F7225&lt;&gt;"", "İthal Girdi", IF(Veriler!T7225="", "", IF(Veriler!S7225="H", "%0,5 üzerindedir", IF(Veriler!T7225&gt;0.1, "%10 sınırı aşılmıştır.", "Uygun"))))</f>
        <v>%0,5 üzerindedir</v>
      </c>
      <c r="O7225" s="116" t="str">
        <f t="shared" ref="O7225:O7238" si="2281">IF(M7225=""," ",N7225)</f>
        <v xml:space="preserve"> </v>
      </c>
      <c r="P7225" s="117"/>
      <c r="Q7225" s="118"/>
      <c r="R7225" s="119" t="str">
        <f t="shared" ref="R7225:R7238" si="2282">IFERROR(IF(AND(T7225&lt;&gt;"",L7225&lt;&gt;"",L7225&lt;&gt;0,T7225&lt;&gt;0),T7225/L7225,"")," ")</f>
        <v/>
      </c>
      <c r="S7225" s="133">
        <f>IFERROR(IF(M7225&lt;=0.005,IF(F7225="",L7225,0),IF(F7225&lt;&gt;"",0,IF(P7225="",0,IF(P7225="H",0,IF(Q7225&lt;Veriler!$G$2,L7225*Veriler!$G$2,L7225*Q7225)))))," ")</f>
        <v>0</v>
      </c>
      <c r="T7225" s="133">
        <f>IF(Veriler!T7225&lt;=0.1, S7225, IF(AND(Veriler!T7225&gt;0.1, F7225="", P7225="E"), IF(Q7225&gt;Veriler!$G$2, Q7225*S7225, IF(Q7225&lt;Veriler!$G$2, Veriler!$G$2*S7225, Q7225*S7225)), 0))</f>
        <v>0</v>
      </c>
      <c r="U7225" s="133" t="str">
        <f t="shared" ref="U7225:U7238" si="2283">IF(T7225=0," ",T7225)</f>
        <v xml:space="preserve"> </v>
      </c>
      <c r="V7225" s="134" t="str">
        <f>IFERROR(IF(O7225="%10 sınırı aşılmıştır.",L7225-T7225,IFERROR(IF(F7225="",IF(S7225=1,0,IF(L7225-S7225=0,"",L7225-S7225)),IF(Veriler!M7225="",L7225,IF(L7225*Veriler!M7225=0,"",L7225*Veriler!M7225))),L7225)),0)</f>
        <v/>
      </c>
      <c r="W7225" s="146"/>
      <c r="X7225" s="146"/>
      <c r="Y7225" s="146"/>
    </row>
    <row r="7226" spans="1:25" s="99" customFormat="1" ht="54.75" customHeight="1" x14ac:dyDescent="0.25">
      <c r="A7226" s="96">
        <f t="shared" ref="A7226:A7238" si="2284">A7225+1</f>
        <v>5322</v>
      </c>
      <c r="B7226" s="175"/>
      <c r="C7226" s="176"/>
      <c r="D7226" s="113"/>
      <c r="E7226" s="115"/>
      <c r="F7226" s="174"/>
      <c r="G7226" s="114" t="str">
        <f t="shared" si="2279"/>
        <v/>
      </c>
      <c r="H7226" s="115"/>
      <c r="I7226" s="115"/>
      <c r="J7226" s="115"/>
      <c r="K7226" s="115"/>
      <c r="L7226" s="133" t="str">
        <f t="shared" si="2280"/>
        <v/>
      </c>
      <c r="M7226" s="116" t="str">
        <f>IF(L7226="", "", L7226/Veriler!$X$1)</f>
        <v/>
      </c>
      <c r="N7226" s="116" t="str">
        <f>IF(F7226&lt;&gt;"", "İthal Girdi", IF(Veriler!T7226="", "", IF(Veriler!S7226="H", "%0,5 üzerindedir", IF(Veriler!T7226&gt;0.1, "%10 sınırı aşılmıştır.", "Uygun"))))</f>
        <v>%0,5 üzerindedir</v>
      </c>
      <c r="O7226" s="116" t="str">
        <f t="shared" si="2281"/>
        <v xml:space="preserve"> </v>
      </c>
      <c r="P7226" s="117"/>
      <c r="Q7226" s="118"/>
      <c r="R7226" s="119" t="str">
        <f t="shared" si="2282"/>
        <v/>
      </c>
      <c r="S7226" s="133">
        <f>IFERROR(IF(M7226&lt;=0.005,IF(F7226="",L7226,0),IF(F7226&lt;&gt;"",0,IF(P7226="",0,IF(P7226="H",0,IF(Q7226&lt;Veriler!$G$2,L7226*Veriler!$G$2,L7226*Q7226)))))," ")</f>
        <v>0</v>
      </c>
      <c r="T7226" s="133">
        <f>IF(Veriler!T7226&lt;=0.1, S7226, IF(AND(Veriler!T7226&gt;0.1, F7226="", P7226="E"), IF(Q7226&gt;Veriler!$G$2, Q7226*S7226, IF(Q7226&lt;Veriler!$G$2, Veriler!$G$2*S7226, Q7226*S7226)), 0))</f>
        <v>0</v>
      </c>
      <c r="U7226" s="133" t="str">
        <f t="shared" si="2283"/>
        <v xml:space="preserve"> </v>
      </c>
      <c r="V7226" s="134" t="str">
        <f>IFERROR(IF(O7226="%10 sınırı aşılmıştır.",L7226-T7226,IFERROR(IF(F7226="",IF(S7226=1,0,IF(L7226-S7226=0,"",L7226-S7226)),IF(Veriler!M7226="",L7226,IF(L7226*Veriler!M7226=0,"",L7226*Veriler!M7226))),L7226)),0)</f>
        <v/>
      </c>
      <c r="W7226" s="146"/>
      <c r="X7226" s="146"/>
      <c r="Y7226" s="146"/>
    </row>
    <row r="7227" spans="1:25" s="99" customFormat="1" ht="54.75" customHeight="1" x14ac:dyDescent="0.25">
      <c r="A7227" s="96">
        <f t="shared" si="2284"/>
        <v>5323</v>
      </c>
      <c r="B7227" s="175"/>
      <c r="C7227" s="176"/>
      <c r="D7227" s="113"/>
      <c r="E7227" s="115"/>
      <c r="F7227" s="174"/>
      <c r="G7227" s="114" t="str">
        <f t="shared" si="2279"/>
        <v/>
      </c>
      <c r="H7227" s="115"/>
      <c r="I7227" s="115"/>
      <c r="J7227" s="115"/>
      <c r="K7227" s="115"/>
      <c r="L7227" s="133" t="str">
        <f t="shared" si="2280"/>
        <v/>
      </c>
      <c r="M7227" s="116" t="str">
        <f>IF(L7227="", "", L7227/Veriler!$X$1)</f>
        <v/>
      </c>
      <c r="N7227" s="116" t="str">
        <f>IF(F7227&lt;&gt;"", "İthal Girdi", IF(Veriler!T7227="", "", IF(Veriler!S7227="H", "%0,5 üzerindedir", IF(Veriler!T7227&gt;0.1, "%10 sınırı aşılmıştır.", "Uygun"))))</f>
        <v>%0,5 üzerindedir</v>
      </c>
      <c r="O7227" s="116" t="str">
        <f t="shared" si="2281"/>
        <v xml:space="preserve"> </v>
      </c>
      <c r="P7227" s="117"/>
      <c r="Q7227" s="118"/>
      <c r="R7227" s="119" t="str">
        <f t="shared" si="2282"/>
        <v/>
      </c>
      <c r="S7227" s="133">
        <f>IFERROR(IF(M7227&lt;=0.005,IF(F7227="",L7227,0),IF(F7227&lt;&gt;"",0,IF(P7227="",0,IF(P7227="H",0,IF(Q7227&lt;Veriler!$G$2,L7227*Veriler!$G$2,L7227*Q7227)))))," ")</f>
        <v>0</v>
      </c>
      <c r="T7227" s="133">
        <f>IF(Veriler!T7227&lt;=0.1, S7227, IF(AND(Veriler!T7227&gt;0.1, F7227="", P7227="E"), IF(Q7227&gt;Veriler!$G$2, Q7227*S7227, IF(Q7227&lt;Veriler!$G$2, Veriler!$G$2*S7227, Q7227*S7227)), 0))</f>
        <v>0</v>
      </c>
      <c r="U7227" s="133" t="str">
        <f t="shared" si="2283"/>
        <v xml:space="preserve"> </v>
      </c>
      <c r="V7227" s="134" t="str">
        <f>IFERROR(IF(O7227="%10 sınırı aşılmıştır.",L7227-T7227,IFERROR(IF(F7227="",IF(S7227=1,0,IF(L7227-S7227=0,"",L7227-S7227)),IF(Veriler!M7227="",L7227,IF(L7227*Veriler!M7227=0,"",L7227*Veriler!M7227))),L7227)),0)</f>
        <v/>
      </c>
      <c r="W7227" s="146"/>
      <c r="X7227" s="146"/>
      <c r="Y7227" s="146"/>
    </row>
    <row r="7228" spans="1:25" s="99" customFormat="1" ht="54.75" customHeight="1" x14ac:dyDescent="0.25">
      <c r="A7228" s="96">
        <f t="shared" si="2284"/>
        <v>5324</v>
      </c>
      <c r="B7228" s="175"/>
      <c r="C7228" s="176"/>
      <c r="D7228" s="113"/>
      <c r="E7228" s="115"/>
      <c r="F7228" s="174"/>
      <c r="G7228" s="114" t="str">
        <f t="shared" si="2279"/>
        <v/>
      </c>
      <c r="H7228" s="115"/>
      <c r="I7228" s="115"/>
      <c r="J7228" s="115"/>
      <c r="K7228" s="115"/>
      <c r="L7228" s="133" t="str">
        <f t="shared" si="2280"/>
        <v/>
      </c>
      <c r="M7228" s="116" t="str">
        <f>IF(L7228="", "", L7228/Veriler!$X$1)</f>
        <v/>
      </c>
      <c r="N7228" s="116" t="str">
        <f>IF(F7228&lt;&gt;"", "İthal Girdi", IF(Veriler!T7228="", "", IF(Veriler!S7228="H", "%0,5 üzerindedir", IF(Veriler!T7228&gt;0.1, "%10 sınırı aşılmıştır.", "Uygun"))))</f>
        <v>%0,5 üzerindedir</v>
      </c>
      <c r="O7228" s="116" t="str">
        <f t="shared" si="2281"/>
        <v xml:space="preserve"> </v>
      </c>
      <c r="P7228" s="117"/>
      <c r="Q7228" s="118"/>
      <c r="R7228" s="119" t="str">
        <f t="shared" si="2282"/>
        <v/>
      </c>
      <c r="S7228" s="133">
        <f>IFERROR(IF(M7228&lt;=0.005,IF(F7228="",L7228,0),IF(F7228&lt;&gt;"",0,IF(P7228="",0,IF(P7228="H",0,IF(Q7228&lt;Veriler!$G$2,L7228*Veriler!$G$2,L7228*Q7228)))))," ")</f>
        <v>0</v>
      </c>
      <c r="T7228" s="133">
        <f>IF(Veriler!T7228&lt;=0.1, S7228, IF(AND(Veriler!T7228&gt;0.1, F7228="", P7228="E"), IF(Q7228&gt;Veriler!$G$2, Q7228*S7228, IF(Q7228&lt;Veriler!$G$2, Veriler!$G$2*S7228, Q7228*S7228)), 0))</f>
        <v>0</v>
      </c>
      <c r="U7228" s="133" t="str">
        <f t="shared" si="2283"/>
        <v xml:space="preserve"> </v>
      </c>
      <c r="V7228" s="134" t="str">
        <f>IFERROR(IF(O7228="%10 sınırı aşılmıştır.",L7228-T7228,IFERROR(IF(F7228="",IF(S7228=1,0,IF(L7228-S7228=0,"",L7228-S7228)),IF(Veriler!M7228="",L7228,IF(L7228*Veriler!M7228=0,"",L7228*Veriler!M7228))),L7228)),0)</f>
        <v/>
      </c>
      <c r="W7228" s="146"/>
      <c r="X7228" s="146"/>
      <c r="Y7228" s="146"/>
    </row>
    <row r="7229" spans="1:25" s="99" customFormat="1" ht="54.75" customHeight="1" x14ac:dyDescent="0.25">
      <c r="A7229" s="96">
        <f t="shared" si="2284"/>
        <v>5325</v>
      </c>
      <c r="B7229" s="175"/>
      <c r="C7229" s="176"/>
      <c r="D7229" s="113"/>
      <c r="E7229" s="115"/>
      <c r="F7229" s="174"/>
      <c r="G7229" s="114" t="str">
        <f t="shared" si="2279"/>
        <v/>
      </c>
      <c r="H7229" s="115"/>
      <c r="I7229" s="115"/>
      <c r="J7229" s="115"/>
      <c r="K7229" s="115"/>
      <c r="L7229" s="133" t="str">
        <f t="shared" si="2280"/>
        <v/>
      </c>
      <c r="M7229" s="116" t="str">
        <f>IF(L7229="", "", L7229/Veriler!$X$1)</f>
        <v/>
      </c>
      <c r="N7229" s="116" t="str">
        <f>IF(F7229&lt;&gt;"", "İthal Girdi", IF(Veriler!T7229="", "", IF(Veriler!S7229="H", "%0,5 üzerindedir", IF(Veriler!T7229&gt;0.1, "%10 sınırı aşılmıştır.", "Uygun"))))</f>
        <v>%0,5 üzerindedir</v>
      </c>
      <c r="O7229" s="116" t="str">
        <f t="shared" si="2281"/>
        <v xml:space="preserve"> </v>
      </c>
      <c r="P7229" s="117"/>
      <c r="Q7229" s="118"/>
      <c r="R7229" s="119" t="str">
        <f t="shared" si="2282"/>
        <v/>
      </c>
      <c r="S7229" s="133">
        <f>IFERROR(IF(M7229&lt;=0.005,IF(F7229="",L7229,0),IF(F7229&lt;&gt;"",0,IF(P7229="",0,IF(P7229="H",0,IF(Q7229&lt;Veriler!$G$2,L7229*Veriler!$G$2,L7229*Q7229)))))," ")</f>
        <v>0</v>
      </c>
      <c r="T7229" s="133">
        <f>IF(Veriler!T7229&lt;=0.1, S7229, IF(AND(Veriler!T7229&gt;0.1, F7229="", P7229="E"), IF(Q7229&gt;Veriler!$G$2, Q7229*S7229, IF(Q7229&lt;Veriler!$G$2, Veriler!$G$2*S7229, Q7229*S7229)), 0))</f>
        <v>0</v>
      </c>
      <c r="U7229" s="133" t="str">
        <f t="shared" si="2283"/>
        <v xml:space="preserve"> </v>
      </c>
      <c r="V7229" s="134" t="str">
        <f>IFERROR(IF(O7229="%10 sınırı aşılmıştır.",L7229-T7229,IFERROR(IF(F7229="",IF(S7229=1,0,IF(L7229-S7229=0,"",L7229-S7229)),IF(Veriler!M7229="",L7229,IF(L7229*Veriler!M7229=0,"",L7229*Veriler!M7229))),L7229)),0)</f>
        <v/>
      </c>
      <c r="W7229" s="146"/>
      <c r="X7229" s="146"/>
      <c r="Y7229" s="146"/>
    </row>
    <row r="7230" spans="1:25" s="99" customFormat="1" ht="54.75" customHeight="1" x14ac:dyDescent="0.25">
      <c r="A7230" s="96">
        <f t="shared" si="2284"/>
        <v>5326</v>
      </c>
      <c r="B7230" s="175"/>
      <c r="C7230" s="176"/>
      <c r="D7230" s="113"/>
      <c r="E7230" s="115"/>
      <c r="F7230" s="174"/>
      <c r="G7230" s="114" t="str">
        <f t="shared" si="2279"/>
        <v/>
      </c>
      <c r="H7230" s="115"/>
      <c r="I7230" s="115"/>
      <c r="J7230" s="115"/>
      <c r="K7230" s="115"/>
      <c r="L7230" s="133" t="str">
        <f t="shared" si="2280"/>
        <v/>
      </c>
      <c r="M7230" s="116" t="str">
        <f>IF(L7230="", "", L7230/Veriler!$X$1)</f>
        <v/>
      </c>
      <c r="N7230" s="116" t="str">
        <f>IF(F7230&lt;&gt;"", "İthal Girdi", IF(Veriler!T7230="", "", IF(Veriler!S7230="H", "%0,5 üzerindedir", IF(Veriler!T7230&gt;0.1, "%10 sınırı aşılmıştır.", "Uygun"))))</f>
        <v>%0,5 üzerindedir</v>
      </c>
      <c r="O7230" s="116" t="str">
        <f t="shared" si="2281"/>
        <v xml:space="preserve"> </v>
      </c>
      <c r="P7230" s="117"/>
      <c r="Q7230" s="118"/>
      <c r="R7230" s="119" t="str">
        <f t="shared" si="2282"/>
        <v/>
      </c>
      <c r="S7230" s="133">
        <f>IFERROR(IF(M7230&lt;=0.005,IF(F7230="",L7230,0),IF(F7230&lt;&gt;"",0,IF(P7230="",0,IF(P7230="H",0,IF(Q7230&lt;Veriler!$G$2,L7230*Veriler!$G$2,L7230*Q7230)))))," ")</f>
        <v>0</v>
      </c>
      <c r="T7230" s="133">
        <f>IF(Veriler!T7230&lt;=0.1, S7230, IF(AND(Veriler!T7230&gt;0.1, F7230="", P7230="E"), IF(Q7230&gt;Veriler!$G$2, Q7230*S7230, IF(Q7230&lt;Veriler!$G$2, Veriler!$G$2*S7230, Q7230*S7230)), 0))</f>
        <v>0</v>
      </c>
      <c r="U7230" s="133" t="str">
        <f t="shared" si="2283"/>
        <v xml:space="preserve"> </v>
      </c>
      <c r="V7230" s="134" t="str">
        <f>IFERROR(IF(O7230="%10 sınırı aşılmıştır.",L7230-T7230,IFERROR(IF(F7230="",IF(S7230=1,0,IF(L7230-S7230=0,"",L7230-S7230)),IF(Veriler!M7230="",L7230,IF(L7230*Veriler!M7230=0,"",L7230*Veriler!M7230))),L7230)),0)</f>
        <v/>
      </c>
      <c r="W7230" s="146"/>
      <c r="X7230" s="146"/>
      <c r="Y7230" s="146"/>
    </row>
    <row r="7231" spans="1:25" s="99" customFormat="1" ht="54.75" customHeight="1" x14ac:dyDescent="0.25">
      <c r="A7231" s="96">
        <f t="shared" si="2284"/>
        <v>5327</v>
      </c>
      <c r="B7231" s="175"/>
      <c r="C7231" s="176"/>
      <c r="D7231" s="113"/>
      <c r="E7231" s="115"/>
      <c r="F7231" s="174"/>
      <c r="G7231" s="114" t="str">
        <f t="shared" si="2279"/>
        <v/>
      </c>
      <c r="H7231" s="115"/>
      <c r="I7231" s="115"/>
      <c r="J7231" s="115"/>
      <c r="K7231" s="115"/>
      <c r="L7231" s="133" t="str">
        <f t="shared" si="2280"/>
        <v/>
      </c>
      <c r="M7231" s="116" t="str">
        <f>IF(L7231="", "", L7231/Veriler!$X$1)</f>
        <v/>
      </c>
      <c r="N7231" s="116" t="str">
        <f>IF(F7231&lt;&gt;"", "İthal Girdi", IF(Veriler!T7231="", "", IF(Veriler!S7231="H", "%0,5 üzerindedir", IF(Veriler!T7231&gt;0.1, "%10 sınırı aşılmıştır.", "Uygun"))))</f>
        <v>%0,5 üzerindedir</v>
      </c>
      <c r="O7231" s="116" t="str">
        <f t="shared" si="2281"/>
        <v xml:space="preserve"> </v>
      </c>
      <c r="P7231" s="117"/>
      <c r="Q7231" s="118"/>
      <c r="R7231" s="119" t="str">
        <f t="shared" si="2282"/>
        <v/>
      </c>
      <c r="S7231" s="133">
        <f>IFERROR(IF(M7231&lt;=0.005,IF(F7231="",L7231,0),IF(F7231&lt;&gt;"",0,IF(P7231="",0,IF(P7231="H",0,IF(Q7231&lt;Veriler!$G$2,L7231*Veriler!$G$2,L7231*Q7231)))))," ")</f>
        <v>0</v>
      </c>
      <c r="T7231" s="133">
        <f>IF(Veriler!T7231&lt;=0.1, S7231, IF(AND(Veriler!T7231&gt;0.1, F7231="", P7231="E"), IF(Q7231&gt;Veriler!$G$2, Q7231*S7231, IF(Q7231&lt;Veriler!$G$2, Veriler!$G$2*S7231, Q7231*S7231)), 0))</f>
        <v>0</v>
      </c>
      <c r="U7231" s="133" t="str">
        <f t="shared" si="2283"/>
        <v xml:space="preserve"> </v>
      </c>
      <c r="V7231" s="134" t="str">
        <f>IFERROR(IF(O7231="%10 sınırı aşılmıştır.",L7231-T7231,IFERROR(IF(F7231="",IF(S7231=1,0,IF(L7231-S7231=0,"",L7231-S7231)),IF(Veriler!M7231="",L7231,IF(L7231*Veriler!M7231=0,"",L7231*Veriler!M7231))),L7231)),0)</f>
        <v/>
      </c>
      <c r="W7231" s="146"/>
      <c r="X7231" s="146"/>
      <c r="Y7231" s="146"/>
    </row>
    <row r="7232" spans="1:25" s="99" customFormat="1" ht="54.75" customHeight="1" x14ac:dyDescent="0.25">
      <c r="A7232" s="96">
        <f t="shared" si="2284"/>
        <v>5328</v>
      </c>
      <c r="B7232" s="175"/>
      <c r="C7232" s="176"/>
      <c r="D7232" s="113"/>
      <c r="E7232" s="115"/>
      <c r="F7232" s="174"/>
      <c r="G7232" s="114" t="str">
        <f t="shared" si="2279"/>
        <v/>
      </c>
      <c r="H7232" s="115"/>
      <c r="I7232" s="115"/>
      <c r="J7232" s="115"/>
      <c r="K7232" s="115"/>
      <c r="L7232" s="133" t="str">
        <f t="shared" si="2280"/>
        <v/>
      </c>
      <c r="M7232" s="116" t="str">
        <f>IF(L7232="", "", L7232/Veriler!$X$1)</f>
        <v/>
      </c>
      <c r="N7232" s="116" t="str">
        <f>IF(F7232&lt;&gt;"", "İthal Girdi", IF(Veriler!T7232="", "", IF(Veriler!S7232="H", "%0,5 üzerindedir", IF(Veriler!T7232&gt;0.1, "%10 sınırı aşılmıştır.", "Uygun"))))</f>
        <v>%0,5 üzerindedir</v>
      </c>
      <c r="O7232" s="116" t="str">
        <f t="shared" si="2281"/>
        <v xml:space="preserve"> </v>
      </c>
      <c r="P7232" s="117"/>
      <c r="Q7232" s="118"/>
      <c r="R7232" s="119" t="str">
        <f t="shared" si="2282"/>
        <v/>
      </c>
      <c r="S7232" s="133">
        <f>IFERROR(IF(M7232&lt;=0.005,IF(F7232="",L7232,0),IF(F7232&lt;&gt;"",0,IF(P7232="",0,IF(P7232="H",0,IF(Q7232&lt;Veriler!$G$2,L7232*Veriler!$G$2,L7232*Q7232)))))," ")</f>
        <v>0</v>
      </c>
      <c r="T7232" s="133">
        <f>IF(Veriler!T7232&lt;=0.1, S7232, IF(AND(Veriler!T7232&gt;0.1, F7232="", P7232="E"), IF(Q7232&gt;Veriler!$G$2, Q7232*S7232, IF(Q7232&lt;Veriler!$G$2, Veriler!$G$2*S7232, Q7232*S7232)), 0))</f>
        <v>0</v>
      </c>
      <c r="U7232" s="133" t="str">
        <f t="shared" si="2283"/>
        <v xml:space="preserve"> </v>
      </c>
      <c r="V7232" s="134" t="str">
        <f>IFERROR(IF(O7232="%10 sınırı aşılmıştır.",L7232-T7232,IFERROR(IF(F7232="",IF(S7232=1,0,IF(L7232-S7232=0,"",L7232-S7232)),IF(Veriler!M7232="",L7232,IF(L7232*Veriler!M7232=0,"",L7232*Veriler!M7232))),L7232)),0)</f>
        <v/>
      </c>
      <c r="W7232" s="146"/>
      <c r="X7232" s="146"/>
      <c r="Y7232" s="146"/>
    </row>
    <row r="7233" spans="1:25" s="99" customFormat="1" ht="54.75" customHeight="1" x14ac:dyDescent="0.25">
      <c r="A7233" s="96">
        <f t="shared" si="2284"/>
        <v>5329</v>
      </c>
      <c r="B7233" s="175"/>
      <c r="C7233" s="176"/>
      <c r="D7233" s="113"/>
      <c r="E7233" s="115"/>
      <c r="F7233" s="174"/>
      <c r="G7233" s="114" t="str">
        <f t="shared" si="2279"/>
        <v/>
      </c>
      <c r="H7233" s="115"/>
      <c r="I7233" s="115"/>
      <c r="J7233" s="115"/>
      <c r="K7233" s="115"/>
      <c r="L7233" s="133" t="str">
        <f t="shared" si="2280"/>
        <v/>
      </c>
      <c r="M7233" s="116" t="str">
        <f>IF(L7233="", "", L7233/Veriler!$X$1)</f>
        <v/>
      </c>
      <c r="N7233" s="116" t="str">
        <f>IF(F7233&lt;&gt;"", "İthal Girdi", IF(Veriler!T7233="", "", IF(Veriler!S7233="H", "%0,5 üzerindedir", IF(Veriler!T7233&gt;0.1, "%10 sınırı aşılmıştır.", "Uygun"))))</f>
        <v>%0,5 üzerindedir</v>
      </c>
      <c r="O7233" s="116" t="str">
        <f t="shared" si="2281"/>
        <v xml:space="preserve"> </v>
      </c>
      <c r="P7233" s="117"/>
      <c r="Q7233" s="118"/>
      <c r="R7233" s="119" t="str">
        <f t="shared" si="2282"/>
        <v/>
      </c>
      <c r="S7233" s="133">
        <f>IFERROR(IF(M7233&lt;=0.005,IF(F7233="",L7233,0),IF(F7233&lt;&gt;"",0,IF(P7233="",0,IF(P7233="H",0,IF(Q7233&lt;Veriler!$G$2,L7233*Veriler!$G$2,L7233*Q7233)))))," ")</f>
        <v>0</v>
      </c>
      <c r="T7233" s="133">
        <f>IF(Veriler!T7233&lt;=0.1, S7233, IF(AND(Veriler!T7233&gt;0.1, F7233="", P7233="E"), IF(Q7233&gt;Veriler!$G$2, Q7233*S7233, IF(Q7233&lt;Veriler!$G$2, Veriler!$G$2*S7233, Q7233*S7233)), 0))</f>
        <v>0</v>
      </c>
      <c r="U7233" s="133" t="str">
        <f t="shared" si="2283"/>
        <v xml:space="preserve"> </v>
      </c>
      <c r="V7233" s="134" t="str">
        <f>IFERROR(IF(O7233="%10 sınırı aşılmıştır.",L7233-T7233,IFERROR(IF(F7233="",IF(S7233=1,0,IF(L7233-S7233=0,"",L7233-S7233)),IF(Veriler!M7233="",L7233,IF(L7233*Veriler!M7233=0,"",L7233*Veriler!M7233))),L7233)),0)</f>
        <v/>
      </c>
      <c r="W7233" s="146"/>
      <c r="X7233" s="146"/>
      <c r="Y7233" s="146"/>
    </row>
    <row r="7234" spans="1:25" s="99" customFormat="1" ht="54.75" customHeight="1" x14ac:dyDescent="0.25">
      <c r="A7234" s="96">
        <f t="shared" si="2284"/>
        <v>5330</v>
      </c>
      <c r="B7234" s="175"/>
      <c r="C7234" s="176"/>
      <c r="D7234" s="113"/>
      <c r="E7234" s="115"/>
      <c r="F7234" s="174"/>
      <c r="G7234" s="114" t="str">
        <f t="shared" si="2279"/>
        <v/>
      </c>
      <c r="H7234" s="115"/>
      <c r="I7234" s="115"/>
      <c r="J7234" s="115"/>
      <c r="K7234" s="115"/>
      <c r="L7234" s="133" t="str">
        <f t="shared" si="2280"/>
        <v/>
      </c>
      <c r="M7234" s="116" t="str">
        <f>IF(L7234="", "", L7234/Veriler!$X$1)</f>
        <v/>
      </c>
      <c r="N7234" s="116" t="str">
        <f>IF(F7234&lt;&gt;"", "İthal Girdi", IF(Veriler!T7234="", "", IF(Veriler!S7234="H", "%0,5 üzerindedir", IF(Veriler!T7234&gt;0.1, "%10 sınırı aşılmıştır.", "Uygun"))))</f>
        <v>%0,5 üzerindedir</v>
      </c>
      <c r="O7234" s="116" t="str">
        <f t="shared" si="2281"/>
        <v xml:space="preserve"> </v>
      </c>
      <c r="P7234" s="117"/>
      <c r="Q7234" s="118"/>
      <c r="R7234" s="119" t="str">
        <f t="shared" si="2282"/>
        <v/>
      </c>
      <c r="S7234" s="133">
        <f>IFERROR(IF(M7234&lt;=0.005,IF(F7234="",L7234,0),IF(F7234&lt;&gt;"",0,IF(P7234="",0,IF(P7234="H",0,IF(Q7234&lt;Veriler!$G$2,L7234*Veriler!$G$2,L7234*Q7234)))))," ")</f>
        <v>0</v>
      </c>
      <c r="T7234" s="133">
        <f>IF(Veriler!T7234&lt;=0.1, S7234, IF(AND(Veriler!T7234&gt;0.1, F7234="", P7234="E"), IF(Q7234&gt;Veriler!$G$2, Q7234*S7234, IF(Q7234&lt;Veriler!$G$2, Veriler!$G$2*S7234, Q7234*S7234)), 0))</f>
        <v>0</v>
      </c>
      <c r="U7234" s="133" t="str">
        <f t="shared" si="2283"/>
        <v xml:space="preserve"> </v>
      </c>
      <c r="V7234" s="134" t="str">
        <f>IFERROR(IF(O7234="%10 sınırı aşılmıştır.",L7234-T7234,IFERROR(IF(F7234="",IF(S7234=1,0,IF(L7234-S7234=0,"",L7234-S7234)),IF(Veriler!M7234="",L7234,IF(L7234*Veriler!M7234=0,"",L7234*Veriler!M7234))),L7234)),0)</f>
        <v/>
      </c>
      <c r="W7234" s="146"/>
      <c r="X7234" s="146"/>
      <c r="Y7234" s="146"/>
    </row>
    <row r="7235" spans="1:25" s="99" customFormat="1" ht="54.75" customHeight="1" x14ac:dyDescent="0.25">
      <c r="A7235" s="96">
        <f t="shared" si="2284"/>
        <v>5331</v>
      </c>
      <c r="B7235" s="175"/>
      <c r="C7235" s="176"/>
      <c r="D7235" s="113"/>
      <c r="E7235" s="115"/>
      <c r="F7235" s="174"/>
      <c r="G7235" s="114" t="str">
        <f t="shared" si="2279"/>
        <v/>
      </c>
      <c r="H7235" s="115"/>
      <c r="I7235" s="115"/>
      <c r="J7235" s="115"/>
      <c r="K7235" s="115"/>
      <c r="L7235" s="133" t="str">
        <f t="shared" si="2280"/>
        <v/>
      </c>
      <c r="M7235" s="116" t="str">
        <f>IF(L7235="", "", L7235/Veriler!$X$1)</f>
        <v/>
      </c>
      <c r="N7235" s="116" t="str">
        <f>IF(F7235&lt;&gt;"", "İthal Girdi", IF(Veriler!T7235="", "", IF(Veriler!S7235="H", "%0,5 üzerindedir", IF(Veriler!T7235&gt;0.1, "%10 sınırı aşılmıştır.", "Uygun"))))</f>
        <v>%0,5 üzerindedir</v>
      </c>
      <c r="O7235" s="116" t="str">
        <f t="shared" si="2281"/>
        <v xml:space="preserve"> </v>
      </c>
      <c r="P7235" s="117"/>
      <c r="Q7235" s="118"/>
      <c r="R7235" s="119" t="str">
        <f t="shared" si="2282"/>
        <v/>
      </c>
      <c r="S7235" s="133">
        <f>IFERROR(IF(M7235&lt;=0.005,IF(F7235="",L7235,0),IF(F7235&lt;&gt;"",0,IF(P7235="",0,IF(P7235="H",0,IF(Q7235&lt;Veriler!$G$2,L7235*Veriler!$G$2,L7235*Q7235)))))," ")</f>
        <v>0</v>
      </c>
      <c r="T7235" s="133">
        <f>IF(Veriler!T7235&lt;=0.1, S7235, IF(AND(Veriler!T7235&gt;0.1, F7235="", P7235="E"), IF(Q7235&gt;Veriler!$G$2, Q7235*S7235, IF(Q7235&lt;Veriler!$G$2, Veriler!$G$2*S7235, Q7235*S7235)), 0))</f>
        <v>0</v>
      </c>
      <c r="U7235" s="133" t="str">
        <f t="shared" si="2283"/>
        <v xml:space="preserve"> </v>
      </c>
      <c r="V7235" s="134" t="str">
        <f>IFERROR(IF(O7235="%10 sınırı aşılmıştır.",L7235-T7235,IFERROR(IF(F7235="",IF(S7235=1,0,IF(L7235-S7235=0,"",L7235-S7235)),IF(Veriler!M7235="",L7235,IF(L7235*Veriler!M7235=0,"",L7235*Veriler!M7235))),L7235)),0)</f>
        <v/>
      </c>
      <c r="W7235" s="146"/>
      <c r="X7235" s="146"/>
      <c r="Y7235" s="146"/>
    </row>
    <row r="7236" spans="1:25" s="99" customFormat="1" ht="54.75" customHeight="1" x14ac:dyDescent="0.25">
      <c r="A7236" s="96">
        <f t="shared" si="2284"/>
        <v>5332</v>
      </c>
      <c r="B7236" s="175"/>
      <c r="C7236" s="176"/>
      <c r="D7236" s="113"/>
      <c r="E7236" s="115"/>
      <c r="F7236" s="174"/>
      <c r="G7236" s="114" t="str">
        <f t="shared" si="2279"/>
        <v/>
      </c>
      <c r="H7236" s="115"/>
      <c r="I7236" s="115"/>
      <c r="J7236" s="115"/>
      <c r="K7236" s="115"/>
      <c r="L7236" s="133" t="str">
        <f t="shared" si="2280"/>
        <v/>
      </c>
      <c r="M7236" s="116" t="str">
        <f>IF(L7236="", "", L7236/Veriler!$X$1)</f>
        <v/>
      </c>
      <c r="N7236" s="116" t="str">
        <f>IF(F7236&lt;&gt;"", "İthal Girdi", IF(Veriler!T7236="", "", IF(Veriler!S7236="H", "%0,5 üzerindedir", IF(Veriler!T7236&gt;0.1, "%10 sınırı aşılmıştır.", "Uygun"))))</f>
        <v>%0,5 üzerindedir</v>
      </c>
      <c r="O7236" s="116" t="str">
        <f t="shared" si="2281"/>
        <v xml:space="preserve"> </v>
      </c>
      <c r="P7236" s="117"/>
      <c r="Q7236" s="118"/>
      <c r="R7236" s="119" t="str">
        <f t="shared" si="2282"/>
        <v/>
      </c>
      <c r="S7236" s="133">
        <f>IFERROR(IF(M7236&lt;=0.005,IF(F7236="",L7236,0),IF(F7236&lt;&gt;"",0,IF(P7236="",0,IF(P7236="H",0,IF(Q7236&lt;Veriler!$G$2,L7236*Veriler!$G$2,L7236*Q7236)))))," ")</f>
        <v>0</v>
      </c>
      <c r="T7236" s="133">
        <f>IF(Veriler!T7236&lt;=0.1, S7236, IF(AND(Veriler!T7236&gt;0.1, F7236="", P7236="E"), IF(Q7236&gt;Veriler!$G$2, Q7236*S7236, IF(Q7236&lt;Veriler!$G$2, Veriler!$G$2*S7236, Q7236*S7236)), 0))</f>
        <v>0</v>
      </c>
      <c r="U7236" s="133" t="str">
        <f t="shared" si="2283"/>
        <v xml:space="preserve"> </v>
      </c>
      <c r="V7236" s="134" t="str">
        <f>IFERROR(IF(O7236="%10 sınırı aşılmıştır.",L7236-T7236,IFERROR(IF(F7236="",IF(S7236=1,0,IF(L7236-S7236=0,"",L7236-S7236)),IF(Veriler!M7236="",L7236,IF(L7236*Veriler!M7236=0,"",L7236*Veriler!M7236))),L7236)),0)</f>
        <v/>
      </c>
      <c r="W7236" s="146"/>
      <c r="X7236" s="146"/>
      <c r="Y7236" s="146"/>
    </row>
    <row r="7237" spans="1:25" s="99" customFormat="1" ht="54.75" customHeight="1" x14ac:dyDescent="0.25">
      <c r="A7237" s="96">
        <f t="shared" si="2284"/>
        <v>5333</v>
      </c>
      <c r="B7237" s="175"/>
      <c r="C7237" s="176"/>
      <c r="D7237" s="113"/>
      <c r="E7237" s="115"/>
      <c r="F7237" s="174"/>
      <c r="G7237" s="114" t="str">
        <f t="shared" si="2279"/>
        <v/>
      </c>
      <c r="H7237" s="115"/>
      <c r="I7237" s="115"/>
      <c r="J7237" s="115"/>
      <c r="K7237" s="115"/>
      <c r="L7237" s="133" t="str">
        <f t="shared" si="2280"/>
        <v/>
      </c>
      <c r="M7237" s="116" t="str">
        <f>IF(L7237="", "", L7237/Veriler!$X$1)</f>
        <v/>
      </c>
      <c r="N7237" s="116" t="str">
        <f>IF(F7237&lt;&gt;"", "İthal Girdi", IF(Veriler!T7237="", "", IF(Veriler!S7237="H", "%0,5 üzerindedir", IF(Veriler!T7237&gt;0.1, "%10 sınırı aşılmıştır.", "Uygun"))))</f>
        <v>%0,5 üzerindedir</v>
      </c>
      <c r="O7237" s="116" t="str">
        <f t="shared" si="2281"/>
        <v xml:space="preserve"> </v>
      </c>
      <c r="P7237" s="117"/>
      <c r="Q7237" s="118"/>
      <c r="R7237" s="119" t="str">
        <f t="shared" si="2282"/>
        <v/>
      </c>
      <c r="S7237" s="133">
        <f>IFERROR(IF(M7237&lt;=0.005,IF(F7237="",L7237,0),IF(F7237&lt;&gt;"",0,IF(P7237="",0,IF(P7237="H",0,IF(Q7237&lt;Veriler!$G$2,L7237*Veriler!$G$2,L7237*Q7237)))))," ")</f>
        <v>0</v>
      </c>
      <c r="T7237" s="133">
        <f>IF(Veriler!T7237&lt;=0.1, S7237, IF(AND(Veriler!T7237&gt;0.1, F7237="", P7237="E"), IF(Q7237&gt;Veriler!$G$2, Q7237*S7237, IF(Q7237&lt;Veriler!$G$2, Veriler!$G$2*S7237, Q7237*S7237)), 0))</f>
        <v>0</v>
      </c>
      <c r="U7237" s="133" t="str">
        <f t="shared" si="2283"/>
        <v xml:space="preserve"> </v>
      </c>
      <c r="V7237" s="134" t="str">
        <f>IFERROR(IF(O7237="%10 sınırı aşılmıştır.",L7237-T7237,IFERROR(IF(F7237="",IF(S7237=1,0,IF(L7237-S7237=0,"",L7237-S7237)),IF(Veriler!M7237="",L7237,IF(L7237*Veriler!M7237=0,"",L7237*Veriler!M7237))),L7237)),0)</f>
        <v/>
      </c>
      <c r="W7237" s="146"/>
      <c r="X7237" s="146"/>
      <c r="Y7237" s="146"/>
    </row>
    <row r="7238" spans="1:25" s="99" customFormat="1" ht="54.75" customHeight="1" x14ac:dyDescent="0.25">
      <c r="A7238" s="96">
        <f t="shared" si="2284"/>
        <v>5334</v>
      </c>
      <c r="B7238" s="175"/>
      <c r="C7238" s="176"/>
      <c r="D7238" s="113"/>
      <c r="E7238" s="115"/>
      <c r="F7238" s="174"/>
      <c r="G7238" s="114" t="str">
        <f t="shared" si="2279"/>
        <v/>
      </c>
      <c r="H7238" s="115"/>
      <c r="I7238" s="115"/>
      <c r="J7238" s="115"/>
      <c r="K7238" s="115"/>
      <c r="L7238" s="133" t="str">
        <f t="shared" si="2280"/>
        <v/>
      </c>
      <c r="M7238" s="116" t="str">
        <f>IF(L7238="", "", L7238/Veriler!$X$1)</f>
        <v/>
      </c>
      <c r="N7238" s="116" t="str">
        <f>IF(F7238&lt;&gt;"", "İthal Girdi", IF(Veriler!T7238="", "", IF(Veriler!S7238="H", "%0,5 üzerindedir", IF(Veriler!T7238&gt;0.1, "%10 sınırı aşılmıştır.", "Uygun"))))</f>
        <v>%0,5 üzerindedir</v>
      </c>
      <c r="O7238" s="116" t="str">
        <f t="shared" si="2281"/>
        <v xml:space="preserve"> </v>
      </c>
      <c r="P7238" s="117"/>
      <c r="Q7238" s="118"/>
      <c r="R7238" s="119" t="str">
        <f t="shared" si="2282"/>
        <v/>
      </c>
      <c r="S7238" s="133">
        <f>IFERROR(IF(M7238&lt;=0.005,IF(F7238="",L7238,0),IF(F7238&lt;&gt;"",0,IF(P7238="",0,IF(P7238="H",0,IF(Q7238&lt;Veriler!$G$2,L7238*Veriler!$G$2,L7238*Q7238)))))," ")</f>
        <v>0</v>
      </c>
      <c r="T7238" s="133">
        <f>IF(Veriler!T7238&lt;=0.1, S7238, IF(AND(Veriler!T7238&gt;0.1, F7238="", P7238="E"), IF(Q7238&gt;Veriler!$G$2, Q7238*S7238, IF(Q7238&lt;Veriler!$G$2, Veriler!$G$2*S7238, Q7238*S7238)), 0))</f>
        <v>0</v>
      </c>
      <c r="U7238" s="133" t="str">
        <f t="shared" si="2283"/>
        <v xml:space="preserve"> </v>
      </c>
      <c r="V7238" s="134" t="str">
        <f>IFERROR(IF(O7238="%10 sınırı aşılmıştır.",L7238-T7238,IFERROR(IF(F7238="",IF(S7238=1,0,IF(L7238-S7238=0,"",L7238-S7238)),IF(Veriler!M7238="",L7238,IF(L7238*Veriler!M7238=0,"",L7238*Veriler!M7238))),L7238)),0)</f>
        <v/>
      </c>
      <c r="W7238" s="146"/>
      <c r="X7238" s="146"/>
      <c r="Y7238" s="146"/>
    </row>
    <row r="7239" spans="1:25" s="99" customFormat="1" ht="36" hidden="1" customHeight="1" x14ac:dyDescent="0.25">
      <c r="A7239" s="101"/>
      <c r="B7239" s="191" t="s">
        <v>16</v>
      </c>
      <c r="C7239" s="176"/>
      <c r="D7239" s="120"/>
      <c r="E7239" s="171"/>
      <c r="F7239" s="172"/>
      <c r="G7239" s="121"/>
      <c r="H7239" s="115"/>
      <c r="I7239" s="115"/>
      <c r="J7239" s="115"/>
      <c r="K7239" s="115"/>
      <c r="L7239" s="121"/>
      <c r="M7239" s="121"/>
      <c r="N7239" s="121"/>
      <c r="O7239" s="121"/>
      <c r="P7239" s="120"/>
      <c r="Q7239" s="120"/>
      <c r="R7239" s="183"/>
      <c r="S7239" s="184"/>
      <c r="T7239" s="121"/>
      <c r="U7239" s="121"/>
      <c r="V7239" s="121"/>
      <c r="W7239" s="146"/>
      <c r="X7239" s="146"/>
      <c r="Y7239" s="146"/>
    </row>
    <row r="7240" spans="1:25" s="99" customFormat="1" ht="54.75" customHeight="1" x14ac:dyDescent="0.25">
      <c r="A7240" s="96">
        <f>A7238+1</f>
        <v>5335</v>
      </c>
      <c r="B7240" s="175"/>
      <c r="C7240" s="176"/>
      <c r="D7240" s="113"/>
      <c r="E7240" s="115"/>
      <c r="F7240" s="174"/>
      <c r="G7240" s="114" t="str">
        <f t="shared" ref="G7240:G7253" si="2285">IF(AND(F7240&lt;&gt;"",V7240&lt;&gt;"",L7240&lt;&gt;0),V7240/L7240,"")</f>
        <v/>
      </c>
      <c r="H7240" s="115"/>
      <c r="I7240" s="115"/>
      <c r="J7240" s="115"/>
      <c r="K7240" s="115"/>
      <c r="L7240" s="133" t="str">
        <f t="shared" ref="L7240:L7253" si="2286">IF(AND(H7240&lt;&gt;0, J7240&lt;&gt;0, K7240&lt;&gt;0), H7240*J7240*K7240, "")</f>
        <v/>
      </c>
      <c r="M7240" s="116" t="str">
        <f>IF(L7240="", "", L7240/Veriler!$X$1)</f>
        <v/>
      </c>
      <c r="N7240" s="116" t="str">
        <f>IF(F7240&lt;&gt;"", "İthal Girdi", IF(Veriler!T7240="", "", IF(Veriler!S7240="H", "%0,5 üzerindedir", IF(Veriler!T7240&gt;0.1, "%10 sınırı aşılmıştır.", "Uygun"))))</f>
        <v>%0,5 üzerindedir</v>
      </c>
      <c r="O7240" s="116" t="str">
        <f t="shared" ref="O7240:O7253" si="2287">IF(M7240=""," ",N7240)</f>
        <v xml:space="preserve"> </v>
      </c>
      <c r="P7240" s="117"/>
      <c r="Q7240" s="118"/>
      <c r="R7240" s="119" t="str">
        <f t="shared" ref="R7240:R7253" si="2288">IFERROR(IF(AND(T7240&lt;&gt;"",L7240&lt;&gt;"",L7240&lt;&gt;0,T7240&lt;&gt;0),T7240/L7240,"")," ")</f>
        <v/>
      </c>
      <c r="S7240" s="133">
        <f>IFERROR(IF(M7240&lt;=0.005,IF(F7240="",L7240,0),IF(F7240&lt;&gt;"",0,IF(P7240="",0,IF(P7240="H",0,IF(Q7240&lt;Veriler!$G$2,L7240*Veriler!$G$2,L7240*Q7240)))))," ")</f>
        <v>0</v>
      </c>
      <c r="T7240" s="133">
        <f>IF(Veriler!T7240&lt;=0.1, S7240, IF(AND(Veriler!T7240&gt;0.1, F7240="", P7240="E"), IF(Q7240&gt;Veriler!$G$2, Q7240*S7240, IF(Q7240&lt;Veriler!$G$2, Veriler!$G$2*S7240, Q7240*S7240)), 0))</f>
        <v>0</v>
      </c>
      <c r="U7240" s="133" t="str">
        <f t="shared" ref="U7240:U7253" si="2289">IF(T7240=0," ",T7240)</f>
        <v xml:space="preserve"> </v>
      </c>
      <c r="V7240" s="134" t="str">
        <f>IFERROR(IF(O7240="%10 sınırı aşılmıştır.",L7240-T7240,IFERROR(IF(F7240="",IF(S7240=1,0,IF(L7240-S7240=0,"",L7240-S7240)),IF(Veriler!M7240="",L7240,IF(L7240*Veriler!M7240=0,"",L7240*Veriler!M7240))),L7240)),0)</f>
        <v/>
      </c>
      <c r="W7240" s="146"/>
      <c r="X7240" s="146"/>
      <c r="Y7240" s="146"/>
    </row>
    <row r="7241" spans="1:25" s="99" customFormat="1" ht="54.75" customHeight="1" x14ac:dyDescent="0.25">
      <c r="A7241" s="96">
        <f t="shared" ref="A7241:A7253" si="2290">A7240+1</f>
        <v>5336</v>
      </c>
      <c r="B7241" s="175"/>
      <c r="C7241" s="176"/>
      <c r="D7241" s="113"/>
      <c r="E7241" s="115"/>
      <c r="F7241" s="174"/>
      <c r="G7241" s="114" t="str">
        <f t="shared" si="2285"/>
        <v/>
      </c>
      <c r="H7241" s="115"/>
      <c r="I7241" s="115"/>
      <c r="J7241" s="115"/>
      <c r="K7241" s="115"/>
      <c r="L7241" s="133" t="str">
        <f t="shared" si="2286"/>
        <v/>
      </c>
      <c r="M7241" s="116" t="str">
        <f>IF(L7241="", "", L7241/Veriler!$X$1)</f>
        <v/>
      </c>
      <c r="N7241" s="116" t="str">
        <f>IF(F7241&lt;&gt;"", "İthal Girdi", IF(Veriler!T7241="", "", IF(Veriler!S7241="H", "%0,5 üzerindedir", IF(Veriler!T7241&gt;0.1, "%10 sınırı aşılmıştır.", "Uygun"))))</f>
        <v>%0,5 üzerindedir</v>
      </c>
      <c r="O7241" s="116" t="str">
        <f t="shared" si="2287"/>
        <v xml:space="preserve"> </v>
      </c>
      <c r="P7241" s="117"/>
      <c r="Q7241" s="118"/>
      <c r="R7241" s="119" t="str">
        <f t="shared" si="2288"/>
        <v/>
      </c>
      <c r="S7241" s="133">
        <f>IFERROR(IF(M7241&lt;=0.005,IF(F7241="",L7241,0),IF(F7241&lt;&gt;"",0,IF(P7241="",0,IF(P7241="H",0,IF(Q7241&lt;Veriler!$G$2,L7241*Veriler!$G$2,L7241*Q7241)))))," ")</f>
        <v>0</v>
      </c>
      <c r="T7241" s="133">
        <f>IF(Veriler!T7241&lt;=0.1, S7241, IF(AND(Veriler!T7241&gt;0.1, F7241="", P7241="E"), IF(Q7241&gt;Veriler!$G$2, Q7241*S7241, IF(Q7241&lt;Veriler!$G$2, Veriler!$G$2*S7241, Q7241*S7241)), 0))</f>
        <v>0</v>
      </c>
      <c r="U7241" s="133" t="str">
        <f t="shared" si="2289"/>
        <v xml:space="preserve"> </v>
      </c>
      <c r="V7241" s="134" t="str">
        <f>IFERROR(IF(O7241="%10 sınırı aşılmıştır.",L7241-T7241,IFERROR(IF(F7241="",IF(S7241=1,0,IF(L7241-S7241=0,"",L7241-S7241)),IF(Veriler!M7241="",L7241,IF(L7241*Veriler!M7241=0,"",L7241*Veriler!M7241))),L7241)),0)</f>
        <v/>
      </c>
      <c r="W7241" s="146"/>
      <c r="X7241" s="146"/>
      <c r="Y7241" s="146"/>
    </row>
    <row r="7242" spans="1:25" s="99" customFormat="1" ht="54.75" customHeight="1" x14ac:dyDescent="0.25">
      <c r="A7242" s="96">
        <f t="shared" si="2290"/>
        <v>5337</v>
      </c>
      <c r="B7242" s="175"/>
      <c r="C7242" s="176"/>
      <c r="D7242" s="113"/>
      <c r="E7242" s="115"/>
      <c r="F7242" s="174"/>
      <c r="G7242" s="114" t="str">
        <f t="shared" si="2285"/>
        <v/>
      </c>
      <c r="H7242" s="115"/>
      <c r="I7242" s="115"/>
      <c r="J7242" s="115"/>
      <c r="K7242" s="115"/>
      <c r="L7242" s="133" t="str">
        <f t="shared" si="2286"/>
        <v/>
      </c>
      <c r="M7242" s="116" t="str">
        <f>IF(L7242="", "", L7242/Veriler!$X$1)</f>
        <v/>
      </c>
      <c r="N7242" s="116" t="str">
        <f>IF(F7242&lt;&gt;"", "İthal Girdi", IF(Veriler!T7242="", "", IF(Veriler!S7242="H", "%0,5 üzerindedir", IF(Veriler!T7242&gt;0.1, "%10 sınırı aşılmıştır.", "Uygun"))))</f>
        <v>%0,5 üzerindedir</v>
      </c>
      <c r="O7242" s="116" t="str">
        <f t="shared" si="2287"/>
        <v xml:space="preserve"> </v>
      </c>
      <c r="P7242" s="117"/>
      <c r="Q7242" s="118"/>
      <c r="R7242" s="119" t="str">
        <f t="shared" si="2288"/>
        <v/>
      </c>
      <c r="S7242" s="133">
        <f>IFERROR(IF(M7242&lt;=0.005,IF(F7242="",L7242,0),IF(F7242&lt;&gt;"",0,IF(P7242="",0,IF(P7242="H",0,IF(Q7242&lt;Veriler!$G$2,L7242*Veriler!$G$2,L7242*Q7242)))))," ")</f>
        <v>0</v>
      </c>
      <c r="T7242" s="133">
        <f>IF(Veriler!T7242&lt;=0.1, S7242, IF(AND(Veriler!T7242&gt;0.1, F7242="", P7242="E"), IF(Q7242&gt;Veriler!$G$2, Q7242*S7242, IF(Q7242&lt;Veriler!$G$2, Veriler!$G$2*S7242, Q7242*S7242)), 0))</f>
        <v>0</v>
      </c>
      <c r="U7242" s="133" t="str">
        <f t="shared" si="2289"/>
        <v xml:space="preserve"> </v>
      </c>
      <c r="V7242" s="134" t="str">
        <f>IFERROR(IF(O7242="%10 sınırı aşılmıştır.",L7242-T7242,IFERROR(IF(F7242="",IF(S7242=1,0,IF(L7242-S7242=0,"",L7242-S7242)),IF(Veriler!M7242="",L7242,IF(L7242*Veriler!M7242=0,"",L7242*Veriler!M7242))),L7242)),0)</f>
        <v/>
      </c>
      <c r="W7242" s="146"/>
      <c r="X7242" s="146"/>
      <c r="Y7242" s="146"/>
    </row>
    <row r="7243" spans="1:25" s="99" customFormat="1" ht="54.75" customHeight="1" x14ac:dyDescent="0.25">
      <c r="A7243" s="96">
        <f t="shared" si="2290"/>
        <v>5338</v>
      </c>
      <c r="B7243" s="175"/>
      <c r="C7243" s="176"/>
      <c r="D7243" s="113"/>
      <c r="E7243" s="115"/>
      <c r="F7243" s="174"/>
      <c r="G7243" s="114" t="str">
        <f t="shared" si="2285"/>
        <v/>
      </c>
      <c r="H7243" s="115"/>
      <c r="I7243" s="115"/>
      <c r="J7243" s="115"/>
      <c r="K7243" s="115"/>
      <c r="L7243" s="133" t="str">
        <f t="shared" si="2286"/>
        <v/>
      </c>
      <c r="M7243" s="116" t="str">
        <f>IF(L7243="", "", L7243/Veriler!$X$1)</f>
        <v/>
      </c>
      <c r="N7243" s="116" t="str">
        <f>IF(F7243&lt;&gt;"", "İthal Girdi", IF(Veriler!T7243="", "", IF(Veriler!S7243="H", "%0,5 üzerindedir", IF(Veriler!T7243&gt;0.1, "%10 sınırı aşılmıştır.", "Uygun"))))</f>
        <v>%0,5 üzerindedir</v>
      </c>
      <c r="O7243" s="116" t="str">
        <f t="shared" si="2287"/>
        <v xml:space="preserve"> </v>
      </c>
      <c r="P7243" s="117"/>
      <c r="Q7243" s="118"/>
      <c r="R7243" s="119" t="str">
        <f t="shared" si="2288"/>
        <v/>
      </c>
      <c r="S7243" s="133">
        <f>IFERROR(IF(M7243&lt;=0.005,IF(F7243="",L7243,0),IF(F7243&lt;&gt;"",0,IF(P7243="",0,IF(P7243="H",0,IF(Q7243&lt;Veriler!$G$2,L7243*Veriler!$G$2,L7243*Q7243)))))," ")</f>
        <v>0</v>
      </c>
      <c r="T7243" s="133">
        <f>IF(Veriler!T7243&lt;=0.1, S7243, IF(AND(Veriler!T7243&gt;0.1, F7243="", P7243="E"), IF(Q7243&gt;Veriler!$G$2, Q7243*S7243, IF(Q7243&lt;Veriler!$G$2, Veriler!$G$2*S7243, Q7243*S7243)), 0))</f>
        <v>0</v>
      </c>
      <c r="U7243" s="133" t="str">
        <f t="shared" si="2289"/>
        <v xml:space="preserve"> </v>
      </c>
      <c r="V7243" s="134" t="str">
        <f>IFERROR(IF(O7243="%10 sınırı aşılmıştır.",L7243-T7243,IFERROR(IF(F7243="",IF(S7243=1,0,IF(L7243-S7243=0,"",L7243-S7243)),IF(Veriler!M7243="",L7243,IF(L7243*Veriler!M7243=0,"",L7243*Veriler!M7243))),L7243)),0)</f>
        <v/>
      </c>
      <c r="W7243" s="146"/>
      <c r="X7243" s="146"/>
      <c r="Y7243" s="146"/>
    </row>
    <row r="7244" spans="1:25" s="99" customFormat="1" ht="54.75" customHeight="1" x14ac:dyDescent="0.25">
      <c r="A7244" s="96">
        <f t="shared" si="2290"/>
        <v>5339</v>
      </c>
      <c r="B7244" s="175"/>
      <c r="C7244" s="176"/>
      <c r="D7244" s="113"/>
      <c r="E7244" s="115"/>
      <c r="F7244" s="174"/>
      <c r="G7244" s="114" t="str">
        <f t="shared" si="2285"/>
        <v/>
      </c>
      <c r="H7244" s="115"/>
      <c r="I7244" s="115"/>
      <c r="J7244" s="115"/>
      <c r="K7244" s="115"/>
      <c r="L7244" s="133" t="str">
        <f t="shared" si="2286"/>
        <v/>
      </c>
      <c r="M7244" s="116" t="str">
        <f>IF(L7244="", "", L7244/Veriler!$X$1)</f>
        <v/>
      </c>
      <c r="N7244" s="116" t="str">
        <f>IF(F7244&lt;&gt;"", "İthal Girdi", IF(Veriler!T7244="", "", IF(Veriler!S7244="H", "%0,5 üzerindedir", IF(Veriler!T7244&gt;0.1, "%10 sınırı aşılmıştır.", "Uygun"))))</f>
        <v>%0,5 üzerindedir</v>
      </c>
      <c r="O7244" s="116" t="str">
        <f t="shared" si="2287"/>
        <v xml:space="preserve"> </v>
      </c>
      <c r="P7244" s="117"/>
      <c r="Q7244" s="118"/>
      <c r="R7244" s="119" t="str">
        <f t="shared" si="2288"/>
        <v/>
      </c>
      <c r="S7244" s="133">
        <f>IFERROR(IF(M7244&lt;=0.005,IF(F7244="",L7244,0),IF(F7244&lt;&gt;"",0,IF(P7244="",0,IF(P7244="H",0,IF(Q7244&lt;Veriler!$G$2,L7244*Veriler!$G$2,L7244*Q7244)))))," ")</f>
        <v>0</v>
      </c>
      <c r="T7244" s="133">
        <f>IF(Veriler!T7244&lt;=0.1, S7244, IF(AND(Veriler!T7244&gt;0.1, F7244="", P7244="E"), IF(Q7244&gt;Veriler!$G$2, Q7244*S7244, IF(Q7244&lt;Veriler!$G$2, Veriler!$G$2*S7244, Q7244*S7244)), 0))</f>
        <v>0</v>
      </c>
      <c r="U7244" s="133" t="str">
        <f t="shared" si="2289"/>
        <v xml:space="preserve"> </v>
      </c>
      <c r="V7244" s="134" t="str">
        <f>IFERROR(IF(O7244="%10 sınırı aşılmıştır.",L7244-T7244,IFERROR(IF(F7244="",IF(S7244=1,0,IF(L7244-S7244=0,"",L7244-S7244)),IF(Veriler!M7244="",L7244,IF(L7244*Veriler!M7244=0,"",L7244*Veriler!M7244))),L7244)),0)</f>
        <v/>
      </c>
      <c r="W7244" s="146"/>
      <c r="X7244" s="146"/>
      <c r="Y7244" s="146"/>
    </row>
    <row r="7245" spans="1:25" s="99" customFormat="1" ht="54.75" customHeight="1" x14ac:dyDescent="0.25">
      <c r="A7245" s="96">
        <f t="shared" si="2290"/>
        <v>5340</v>
      </c>
      <c r="B7245" s="175"/>
      <c r="C7245" s="176"/>
      <c r="D7245" s="113"/>
      <c r="E7245" s="115"/>
      <c r="F7245" s="174"/>
      <c r="G7245" s="114" t="str">
        <f t="shared" si="2285"/>
        <v/>
      </c>
      <c r="H7245" s="115"/>
      <c r="I7245" s="115"/>
      <c r="J7245" s="115"/>
      <c r="K7245" s="115"/>
      <c r="L7245" s="133" t="str">
        <f t="shared" si="2286"/>
        <v/>
      </c>
      <c r="M7245" s="116" t="str">
        <f>IF(L7245="", "", L7245/Veriler!$X$1)</f>
        <v/>
      </c>
      <c r="N7245" s="116" t="str">
        <f>IF(F7245&lt;&gt;"", "İthal Girdi", IF(Veriler!T7245="", "", IF(Veriler!S7245="H", "%0,5 üzerindedir", IF(Veriler!T7245&gt;0.1, "%10 sınırı aşılmıştır.", "Uygun"))))</f>
        <v>%0,5 üzerindedir</v>
      </c>
      <c r="O7245" s="116" t="str">
        <f t="shared" si="2287"/>
        <v xml:space="preserve"> </v>
      </c>
      <c r="P7245" s="117"/>
      <c r="Q7245" s="118"/>
      <c r="R7245" s="119" t="str">
        <f t="shared" si="2288"/>
        <v/>
      </c>
      <c r="S7245" s="133">
        <f>IFERROR(IF(M7245&lt;=0.005,IF(F7245="",L7245,0),IF(F7245&lt;&gt;"",0,IF(P7245="",0,IF(P7245="H",0,IF(Q7245&lt;Veriler!$G$2,L7245*Veriler!$G$2,L7245*Q7245)))))," ")</f>
        <v>0</v>
      </c>
      <c r="T7245" s="133">
        <f>IF(Veriler!T7245&lt;=0.1, S7245, IF(AND(Veriler!T7245&gt;0.1, F7245="", P7245="E"), IF(Q7245&gt;Veriler!$G$2, Q7245*S7245, IF(Q7245&lt;Veriler!$G$2, Veriler!$G$2*S7245, Q7245*S7245)), 0))</f>
        <v>0</v>
      </c>
      <c r="U7245" s="133" t="str">
        <f t="shared" si="2289"/>
        <v xml:space="preserve"> </v>
      </c>
      <c r="V7245" s="134" t="str">
        <f>IFERROR(IF(O7245="%10 sınırı aşılmıştır.",L7245-T7245,IFERROR(IF(F7245="",IF(S7245=1,0,IF(L7245-S7245=0,"",L7245-S7245)),IF(Veriler!M7245="",L7245,IF(L7245*Veriler!M7245=0,"",L7245*Veriler!M7245))),L7245)),0)</f>
        <v/>
      </c>
      <c r="W7245" s="146"/>
      <c r="X7245" s="146"/>
      <c r="Y7245" s="146"/>
    </row>
    <row r="7246" spans="1:25" s="99" customFormat="1" ht="54.75" customHeight="1" x14ac:dyDescent="0.25">
      <c r="A7246" s="96">
        <f t="shared" si="2290"/>
        <v>5341</v>
      </c>
      <c r="B7246" s="175"/>
      <c r="C7246" s="176"/>
      <c r="D7246" s="113"/>
      <c r="E7246" s="115"/>
      <c r="F7246" s="174"/>
      <c r="G7246" s="114" t="str">
        <f t="shared" si="2285"/>
        <v/>
      </c>
      <c r="H7246" s="115"/>
      <c r="I7246" s="115"/>
      <c r="J7246" s="115"/>
      <c r="K7246" s="115"/>
      <c r="L7246" s="133" t="str">
        <f t="shared" si="2286"/>
        <v/>
      </c>
      <c r="M7246" s="116" t="str">
        <f>IF(L7246="", "", L7246/Veriler!$X$1)</f>
        <v/>
      </c>
      <c r="N7246" s="116" t="str">
        <f>IF(F7246&lt;&gt;"", "İthal Girdi", IF(Veriler!T7246="", "", IF(Veriler!S7246="H", "%0,5 üzerindedir", IF(Veriler!T7246&gt;0.1, "%10 sınırı aşılmıştır.", "Uygun"))))</f>
        <v>%0,5 üzerindedir</v>
      </c>
      <c r="O7246" s="116" t="str">
        <f t="shared" si="2287"/>
        <v xml:space="preserve"> </v>
      </c>
      <c r="P7246" s="117"/>
      <c r="Q7246" s="118"/>
      <c r="R7246" s="119" t="str">
        <f t="shared" si="2288"/>
        <v/>
      </c>
      <c r="S7246" s="133">
        <f>IFERROR(IF(M7246&lt;=0.005,IF(F7246="",L7246,0),IF(F7246&lt;&gt;"",0,IF(P7246="",0,IF(P7246="H",0,IF(Q7246&lt;Veriler!$G$2,L7246*Veriler!$G$2,L7246*Q7246)))))," ")</f>
        <v>0</v>
      </c>
      <c r="T7246" s="133">
        <f>IF(Veriler!T7246&lt;=0.1, S7246, IF(AND(Veriler!T7246&gt;0.1, F7246="", P7246="E"), IF(Q7246&gt;Veriler!$G$2, Q7246*S7246, IF(Q7246&lt;Veriler!$G$2, Veriler!$G$2*S7246, Q7246*S7246)), 0))</f>
        <v>0</v>
      </c>
      <c r="U7246" s="133" t="str">
        <f t="shared" si="2289"/>
        <v xml:space="preserve"> </v>
      </c>
      <c r="V7246" s="134" t="str">
        <f>IFERROR(IF(O7246="%10 sınırı aşılmıştır.",L7246-T7246,IFERROR(IF(F7246="",IF(S7246=1,0,IF(L7246-S7246=0,"",L7246-S7246)),IF(Veriler!M7246="",L7246,IF(L7246*Veriler!M7246=0,"",L7246*Veriler!M7246))),L7246)),0)</f>
        <v/>
      </c>
      <c r="W7246" s="146"/>
      <c r="X7246" s="146"/>
      <c r="Y7246" s="146"/>
    </row>
    <row r="7247" spans="1:25" s="99" customFormat="1" ht="54.75" customHeight="1" x14ac:dyDescent="0.25">
      <c r="A7247" s="96">
        <f t="shared" si="2290"/>
        <v>5342</v>
      </c>
      <c r="B7247" s="175"/>
      <c r="C7247" s="176"/>
      <c r="D7247" s="113"/>
      <c r="E7247" s="115"/>
      <c r="F7247" s="174"/>
      <c r="G7247" s="114" t="str">
        <f t="shared" si="2285"/>
        <v/>
      </c>
      <c r="H7247" s="115"/>
      <c r="I7247" s="115"/>
      <c r="J7247" s="115"/>
      <c r="K7247" s="115"/>
      <c r="L7247" s="133" t="str">
        <f t="shared" si="2286"/>
        <v/>
      </c>
      <c r="M7247" s="116" t="str">
        <f>IF(L7247="", "", L7247/Veriler!$X$1)</f>
        <v/>
      </c>
      <c r="N7247" s="116" t="str">
        <f>IF(F7247&lt;&gt;"", "İthal Girdi", IF(Veriler!T7247="", "", IF(Veriler!S7247="H", "%0,5 üzerindedir", IF(Veriler!T7247&gt;0.1, "%10 sınırı aşılmıştır.", "Uygun"))))</f>
        <v>%0,5 üzerindedir</v>
      </c>
      <c r="O7247" s="116" t="str">
        <f t="shared" si="2287"/>
        <v xml:space="preserve"> </v>
      </c>
      <c r="P7247" s="117"/>
      <c r="Q7247" s="118"/>
      <c r="R7247" s="119" t="str">
        <f t="shared" si="2288"/>
        <v/>
      </c>
      <c r="S7247" s="133">
        <f>IFERROR(IF(M7247&lt;=0.005,IF(F7247="",L7247,0),IF(F7247&lt;&gt;"",0,IF(P7247="",0,IF(P7247="H",0,IF(Q7247&lt;Veriler!$G$2,L7247*Veriler!$G$2,L7247*Q7247)))))," ")</f>
        <v>0</v>
      </c>
      <c r="T7247" s="133">
        <f>IF(Veriler!T7247&lt;=0.1, S7247, IF(AND(Veriler!T7247&gt;0.1, F7247="", P7247="E"), IF(Q7247&gt;Veriler!$G$2, Q7247*S7247, IF(Q7247&lt;Veriler!$G$2, Veriler!$G$2*S7247, Q7247*S7247)), 0))</f>
        <v>0</v>
      </c>
      <c r="U7247" s="133" t="str">
        <f t="shared" si="2289"/>
        <v xml:space="preserve"> </v>
      </c>
      <c r="V7247" s="134" t="str">
        <f>IFERROR(IF(O7247="%10 sınırı aşılmıştır.",L7247-T7247,IFERROR(IF(F7247="",IF(S7247=1,0,IF(L7247-S7247=0,"",L7247-S7247)),IF(Veriler!M7247="",L7247,IF(L7247*Veriler!M7247=0,"",L7247*Veriler!M7247))),L7247)),0)</f>
        <v/>
      </c>
      <c r="W7247" s="146"/>
      <c r="X7247" s="146"/>
      <c r="Y7247" s="146"/>
    </row>
    <row r="7248" spans="1:25" s="99" customFormat="1" ht="54.75" customHeight="1" x14ac:dyDescent="0.25">
      <c r="A7248" s="96">
        <f t="shared" si="2290"/>
        <v>5343</v>
      </c>
      <c r="B7248" s="175"/>
      <c r="C7248" s="176"/>
      <c r="D7248" s="113"/>
      <c r="E7248" s="115"/>
      <c r="F7248" s="174"/>
      <c r="G7248" s="114" t="str">
        <f t="shared" si="2285"/>
        <v/>
      </c>
      <c r="H7248" s="115"/>
      <c r="I7248" s="115"/>
      <c r="J7248" s="115"/>
      <c r="K7248" s="115"/>
      <c r="L7248" s="133" t="str">
        <f t="shared" si="2286"/>
        <v/>
      </c>
      <c r="M7248" s="116" t="str">
        <f>IF(L7248="", "", L7248/Veriler!$X$1)</f>
        <v/>
      </c>
      <c r="N7248" s="116" t="str">
        <f>IF(F7248&lt;&gt;"", "İthal Girdi", IF(Veriler!T7248="", "", IF(Veriler!S7248="H", "%0,5 üzerindedir", IF(Veriler!T7248&gt;0.1, "%10 sınırı aşılmıştır.", "Uygun"))))</f>
        <v>%0,5 üzerindedir</v>
      </c>
      <c r="O7248" s="116" t="str">
        <f t="shared" si="2287"/>
        <v xml:space="preserve"> </v>
      </c>
      <c r="P7248" s="117"/>
      <c r="Q7248" s="118"/>
      <c r="R7248" s="119" t="str">
        <f t="shared" si="2288"/>
        <v/>
      </c>
      <c r="S7248" s="133">
        <f>IFERROR(IF(M7248&lt;=0.005,IF(F7248="",L7248,0),IF(F7248&lt;&gt;"",0,IF(P7248="",0,IF(P7248="H",0,IF(Q7248&lt;Veriler!$G$2,L7248*Veriler!$G$2,L7248*Q7248)))))," ")</f>
        <v>0</v>
      </c>
      <c r="T7248" s="133">
        <f>IF(Veriler!T7248&lt;=0.1, S7248, IF(AND(Veriler!T7248&gt;0.1, F7248="", P7248="E"), IF(Q7248&gt;Veriler!$G$2, Q7248*S7248, IF(Q7248&lt;Veriler!$G$2, Veriler!$G$2*S7248, Q7248*S7248)), 0))</f>
        <v>0</v>
      </c>
      <c r="U7248" s="133" t="str">
        <f t="shared" si="2289"/>
        <v xml:space="preserve"> </v>
      </c>
      <c r="V7248" s="134" t="str">
        <f>IFERROR(IF(O7248="%10 sınırı aşılmıştır.",L7248-T7248,IFERROR(IF(F7248="",IF(S7248=1,0,IF(L7248-S7248=0,"",L7248-S7248)),IF(Veriler!M7248="",L7248,IF(L7248*Veriler!M7248=0,"",L7248*Veriler!M7248))),L7248)),0)</f>
        <v/>
      </c>
      <c r="W7248" s="146"/>
      <c r="X7248" s="146"/>
      <c r="Y7248" s="146"/>
    </row>
    <row r="7249" spans="1:25" s="99" customFormat="1" ht="54.75" customHeight="1" x14ac:dyDescent="0.25">
      <c r="A7249" s="96">
        <f t="shared" si="2290"/>
        <v>5344</v>
      </c>
      <c r="B7249" s="175"/>
      <c r="C7249" s="176"/>
      <c r="D7249" s="113"/>
      <c r="E7249" s="115"/>
      <c r="F7249" s="174"/>
      <c r="G7249" s="114" t="str">
        <f t="shared" si="2285"/>
        <v/>
      </c>
      <c r="H7249" s="115"/>
      <c r="I7249" s="115"/>
      <c r="J7249" s="115"/>
      <c r="K7249" s="115"/>
      <c r="L7249" s="133" t="str">
        <f t="shared" si="2286"/>
        <v/>
      </c>
      <c r="M7249" s="116" t="str">
        <f>IF(L7249="", "", L7249/Veriler!$X$1)</f>
        <v/>
      </c>
      <c r="N7249" s="116" t="str">
        <f>IF(F7249&lt;&gt;"", "İthal Girdi", IF(Veriler!T7249="", "", IF(Veriler!S7249="H", "%0,5 üzerindedir", IF(Veriler!T7249&gt;0.1, "%10 sınırı aşılmıştır.", "Uygun"))))</f>
        <v>%0,5 üzerindedir</v>
      </c>
      <c r="O7249" s="116" t="str">
        <f t="shared" si="2287"/>
        <v xml:space="preserve"> </v>
      </c>
      <c r="P7249" s="117"/>
      <c r="Q7249" s="118"/>
      <c r="R7249" s="119" t="str">
        <f t="shared" si="2288"/>
        <v/>
      </c>
      <c r="S7249" s="133">
        <f>IFERROR(IF(M7249&lt;=0.005,IF(F7249="",L7249,0),IF(F7249&lt;&gt;"",0,IF(P7249="",0,IF(P7249="H",0,IF(Q7249&lt;Veriler!$G$2,L7249*Veriler!$G$2,L7249*Q7249)))))," ")</f>
        <v>0</v>
      </c>
      <c r="T7249" s="133">
        <f>IF(Veriler!T7249&lt;=0.1, S7249, IF(AND(Veriler!T7249&gt;0.1, F7249="", P7249="E"), IF(Q7249&gt;Veriler!$G$2, Q7249*S7249, IF(Q7249&lt;Veriler!$G$2, Veriler!$G$2*S7249, Q7249*S7249)), 0))</f>
        <v>0</v>
      </c>
      <c r="U7249" s="133" t="str">
        <f t="shared" si="2289"/>
        <v xml:space="preserve"> </v>
      </c>
      <c r="V7249" s="134" t="str">
        <f>IFERROR(IF(O7249="%10 sınırı aşılmıştır.",L7249-T7249,IFERROR(IF(F7249="",IF(S7249=1,0,IF(L7249-S7249=0,"",L7249-S7249)),IF(Veriler!M7249="",L7249,IF(L7249*Veriler!M7249=0,"",L7249*Veriler!M7249))),L7249)),0)</f>
        <v/>
      </c>
      <c r="W7249" s="146"/>
      <c r="X7249" s="146"/>
      <c r="Y7249" s="146"/>
    </row>
    <row r="7250" spans="1:25" s="99" customFormat="1" ht="54.75" customHeight="1" x14ac:dyDescent="0.25">
      <c r="A7250" s="96">
        <f t="shared" si="2290"/>
        <v>5345</v>
      </c>
      <c r="B7250" s="175"/>
      <c r="C7250" s="176"/>
      <c r="D7250" s="113"/>
      <c r="E7250" s="115"/>
      <c r="F7250" s="174"/>
      <c r="G7250" s="114" t="str">
        <f t="shared" si="2285"/>
        <v/>
      </c>
      <c r="H7250" s="115"/>
      <c r="I7250" s="115"/>
      <c r="J7250" s="115"/>
      <c r="K7250" s="115"/>
      <c r="L7250" s="133" t="str">
        <f t="shared" si="2286"/>
        <v/>
      </c>
      <c r="M7250" s="116" t="str">
        <f>IF(L7250="", "", L7250/Veriler!$X$1)</f>
        <v/>
      </c>
      <c r="N7250" s="116" t="str">
        <f>IF(F7250&lt;&gt;"", "İthal Girdi", IF(Veriler!T7250="", "", IF(Veriler!S7250="H", "%0,5 üzerindedir", IF(Veriler!T7250&gt;0.1, "%10 sınırı aşılmıştır.", "Uygun"))))</f>
        <v>%0,5 üzerindedir</v>
      </c>
      <c r="O7250" s="116" t="str">
        <f t="shared" si="2287"/>
        <v xml:space="preserve"> </v>
      </c>
      <c r="P7250" s="117"/>
      <c r="Q7250" s="118"/>
      <c r="R7250" s="119" t="str">
        <f t="shared" si="2288"/>
        <v/>
      </c>
      <c r="S7250" s="133">
        <f>IFERROR(IF(M7250&lt;=0.005,IF(F7250="",L7250,0),IF(F7250&lt;&gt;"",0,IF(P7250="",0,IF(P7250="H",0,IF(Q7250&lt;Veriler!$G$2,L7250*Veriler!$G$2,L7250*Q7250)))))," ")</f>
        <v>0</v>
      </c>
      <c r="T7250" s="133">
        <f>IF(Veriler!T7250&lt;=0.1, S7250, IF(AND(Veriler!T7250&gt;0.1, F7250="", P7250="E"), IF(Q7250&gt;Veriler!$G$2, Q7250*S7250, IF(Q7250&lt;Veriler!$G$2, Veriler!$G$2*S7250, Q7250*S7250)), 0))</f>
        <v>0</v>
      </c>
      <c r="U7250" s="133" t="str">
        <f t="shared" si="2289"/>
        <v xml:space="preserve"> </v>
      </c>
      <c r="V7250" s="134" t="str">
        <f>IFERROR(IF(O7250="%10 sınırı aşılmıştır.",L7250-T7250,IFERROR(IF(F7250="",IF(S7250=1,0,IF(L7250-S7250=0,"",L7250-S7250)),IF(Veriler!M7250="",L7250,IF(L7250*Veriler!M7250=0,"",L7250*Veriler!M7250))),L7250)),0)</f>
        <v/>
      </c>
      <c r="W7250" s="146"/>
      <c r="X7250" s="146"/>
      <c r="Y7250" s="146"/>
    </row>
    <row r="7251" spans="1:25" s="99" customFormat="1" ht="54.75" customHeight="1" x14ac:dyDescent="0.25">
      <c r="A7251" s="96">
        <f t="shared" si="2290"/>
        <v>5346</v>
      </c>
      <c r="B7251" s="175"/>
      <c r="C7251" s="176"/>
      <c r="D7251" s="113"/>
      <c r="E7251" s="115"/>
      <c r="F7251" s="174"/>
      <c r="G7251" s="114" t="str">
        <f t="shared" si="2285"/>
        <v/>
      </c>
      <c r="H7251" s="115"/>
      <c r="I7251" s="115"/>
      <c r="J7251" s="115"/>
      <c r="K7251" s="115"/>
      <c r="L7251" s="133" t="str">
        <f t="shared" si="2286"/>
        <v/>
      </c>
      <c r="M7251" s="116" t="str">
        <f>IF(L7251="", "", L7251/Veriler!$X$1)</f>
        <v/>
      </c>
      <c r="N7251" s="116" t="str">
        <f>IF(F7251&lt;&gt;"", "İthal Girdi", IF(Veriler!T7251="", "", IF(Veriler!S7251="H", "%0,5 üzerindedir", IF(Veriler!T7251&gt;0.1, "%10 sınırı aşılmıştır.", "Uygun"))))</f>
        <v>%0,5 üzerindedir</v>
      </c>
      <c r="O7251" s="116" t="str">
        <f t="shared" si="2287"/>
        <v xml:space="preserve"> </v>
      </c>
      <c r="P7251" s="117"/>
      <c r="Q7251" s="118"/>
      <c r="R7251" s="119" t="str">
        <f t="shared" si="2288"/>
        <v/>
      </c>
      <c r="S7251" s="133">
        <f>IFERROR(IF(M7251&lt;=0.005,IF(F7251="",L7251,0),IF(F7251&lt;&gt;"",0,IF(P7251="",0,IF(P7251="H",0,IF(Q7251&lt;Veriler!$G$2,L7251*Veriler!$G$2,L7251*Q7251)))))," ")</f>
        <v>0</v>
      </c>
      <c r="T7251" s="133">
        <f>IF(Veriler!T7251&lt;=0.1, S7251, IF(AND(Veriler!T7251&gt;0.1, F7251="", P7251="E"), IF(Q7251&gt;Veriler!$G$2, Q7251*S7251, IF(Q7251&lt;Veriler!$G$2, Veriler!$G$2*S7251, Q7251*S7251)), 0))</f>
        <v>0</v>
      </c>
      <c r="U7251" s="133" t="str">
        <f t="shared" si="2289"/>
        <v xml:space="preserve"> </v>
      </c>
      <c r="V7251" s="134" t="str">
        <f>IFERROR(IF(O7251="%10 sınırı aşılmıştır.",L7251-T7251,IFERROR(IF(F7251="",IF(S7251=1,0,IF(L7251-S7251=0,"",L7251-S7251)),IF(Veriler!M7251="",L7251,IF(L7251*Veriler!M7251=0,"",L7251*Veriler!M7251))),L7251)),0)</f>
        <v/>
      </c>
      <c r="W7251" s="146"/>
      <c r="X7251" s="146"/>
      <c r="Y7251" s="146"/>
    </row>
    <row r="7252" spans="1:25" s="99" customFormat="1" ht="54.75" customHeight="1" x14ac:dyDescent="0.25">
      <c r="A7252" s="96">
        <f t="shared" si="2290"/>
        <v>5347</v>
      </c>
      <c r="B7252" s="175"/>
      <c r="C7252" s="176"/>
      <c r="D7252" s="113"/>
      <c r="E7252" s="115"/>
      <c r="F7252" s="174"/>
      <c r="G7252" s="114" t="str">
        <f t="shared" si="2285"/>
        <v/>
      </c>
      <c r="H7252" s="115"/>
      <c r="I7252" s="115"/>
      <c r="J7252" s="115"/>
      <c r="K7252" s="115"/>
      <c r="L7252" s="133" t="str">
        <f t="shared" si="2286"/>
        <v/>
      </c>
      <c r="M7252" s="116" t="str">
        <f>IF(L7252="", "", L7252/Veriler!$X$1)</f>
        <v/>
      </c>
      <c r="N7252" s="116" t="str">
        <f>IF(F7252&lt;&gt;"", "İthal Girdi", IF(Veriler!T7252="", "", IF(Veriler!S7252="H", "%0,5 üzerindedir", IF(Veriler!T7252&gt;0.1, "%10 sınırı aşılmıştır.", "Uygun"))))</f>
        <v>%0,5 üzerindedir</v>
      </c>
      <c r="O7252" s="116" t="str">
        <f t="shared" si="2287"/>
        <v xml:space="preserve"> </v>
      </c>
      <c r="P7252" s="117"/>
      <c r="Q7252" s="118"/>
      <c r="R7252" s="119" t="str">
        <f t="shared" si="2288"/>
        <v/>
      </c>
      <c r="S7252" s="133">
        <f>IFERROR(IF(M7252&lt;=0.005,IF(F7252="",L7252,0),IF(F7252&lt;&gt;"",0,IF(P7252="",0,IF(P7252="H",0,IF(Q7252&lt;Veriler!$G$2,L7252*Veriler!$G$2,L7252*Q7252)))))," ")</f>
        <v>0</v>
      </c>
      <c r="T7252" s="133">
        <f>IF(Veriler!T7252&lt;=0.1, S7252, IF(AND(Veriler!T7252&gt;0.1, F7252="", P7252="E"), IF(Q7252&gt;Veriler!$G$2, Q7252*S7252, IF(Q7252&lt;Veriler!$G$2, Veriler!$G$2*S7252, Q7252*S7252)), 0))</f>
        <v>0</v>
      </c>
      <c r="U7252" s="133" t="str">
        <f t="shared" si="2289"/>
        <v xml:space="preserve"> </v>
      </c>
      <c r="V7252" s="134" t="str">
        <f>IFERROR(IF(O7252="%10 sınırı aşılmıştır.",L7252-T7252,IFERROR(IF(F7252="",IF(S7252=1,0,IF(L7252-S7252=0,"",L7252-S7252)),IF(Veriler!M7252="",L7252,IF(L7252*Veriler!M7252=0,"",L7252*Veriler!M7252))),L7252)),0)</f>
        <v/>
      </c>
      <c r="W7252" s="146"/>
      <c r="X7252" s="146"/>
      <c r="Y7252" s="146"/>
    </row>
    <row r="7253" spans="1:25" s="99" customFormat="1" ht="54.75" customHeight="1" x14ac:dyDescent="0.25">
      <c r="A7253" s="96">
        <f t="shared" si="2290"/>
        <v>5348</v>
      </c>
      <c r="B7253" s="175"/>
      <c r="C7253" s="176"/>
      <c r="D7253" s="113"/>
      <c r="E7253" s="115"/>
      <c r="F7253" s="174"/>
      <c r="G7253" s="114" t="str">
        <f t="shared" si="2285"/>
        <v/>
      </c>
      <c r="H7253" s="115"/>
      <c r="I7253" s="115"/>
      <c r="J7253" s="115"/>
      <c r="K7253" s="115"/>
      <c r="L7253" s="133" t="str">
        <f t="shared" si="2286"/>
        <v/>
      </c>
      <c r="M7253" s="116" t="str">
        <f>IF(L7253="", "", L7253/Veriler!$X$1)</f>
        <v/>
      </c>
      <c r="N7253" s="116" t="str">
        <f>IF(F7253&lt;&gt;"", "İthal Girdi", IF(Veriler!T7253="", "", IF(Veriler!S7253="H", "%0,5 üzerindedir", IF(Veriler!T7253&gt;0.1, "%10 sınırı aşılmıştır.", "Uygun"))))</f>
        <v>%0,5 üzerindedir</v>
      </c>
      <c r="O7253" s="116" t="str">
        <f t="shared" si="2287"/>
        <v xml:space="preserve"> </v>
      </c>
      <c r="P7253" s="117"/>
      <c r="Q7253" s="118"/>
      <c r="R7253" s="119" t="str">
        <f t="shared" si="2288"/>
        <v/>
      </c>
      <c r="S7253" s="133">
        <f>IFERROR(IF(M7253&lt;=0.005,IF(F7253="",L7253,0),IF(F7253&lt;&gt;"",0,IF(P7253="",0,IF(P7253="H",0,IF(Q7253&lt;Veriler!$G$2,L7253*Veriler!$G$2,L7253*Q7253)))))," ")</f>
        <v>0</v>
      </c>
      <c r="T7253" s="133">
        <f>IF(Veriler!T7253&lt;=0.1, S7253, IF(AND(Veriler!T7253&gt;0.1, F7253="", P7253="E"), IF(Q7253&gt;Veriler!$G$2, Q7253*S7253, IF(Q7253&lt;Veriler!$G$2, Veriler!$G$2*S7253, Q7253*S7253)), 0))</f>
        <v>0</v>
      </c>
      <c r="U7253" s="133" t="str">
        <f t="shared" si="2289"/>
        <v xml:space="preserve"> </v>
      </c>
      <c r="V7253" s="134" t="str">
        <f>IFERROR(IF(O7253="%10 sınırı aşılmıştır.",L7253-T7253,IFERROR(IF(F7253="",IF(S7253=1,0,IF(L7253-S7253=0,"",L7253-S7253)),IF(Veriler!M7253="",L7253,IF(L7253*Veriler!M7253=0,"",L7253*Veriler!M7253))),L7253)),0)</f>
        <v/>
      </c>
      <c r="W7253" s="146"/>
      <c r="X7253" s="146"/>
      <c r="Y7253" s="146"/>
    </row>
    <row r="7254" spans="1:25" s="99" customFormat="1" ht="24" customHeight="1" x14ac:dyDescent="0.25">
      <c r="A7254" s="103"/>
      <c r="B7254" s="104"/>
      <c r="C7254" s="104"/>
      <c r="D7254" s="104"/>
      <c r="E7254" s="103"/>
      <c r="F7254" s="135"/>
      <c r="G7254" s="157"/>
      <c r="H7254" s="103"/>
      <c r="I7254" s="103"/>
      <c r="J7254" s="103"/>
      <c r="K7254" s="103"/>
      <c r="L7254" s="136">
        <f>SUM(L7225:L7238,L7240:L7253)</f>
        <v>0</v>
      </c>
      <c r="M7254" s="158"/>
      <c r="N7254" s="158"/>
      <c r="O7254" s="158"/>
      <c r="P7254" s="105"/>
      <c r="Q7254" s="106"/>
      <c r="R7254" s="159"/>
      <c r="S7254" s="160"/>
      <c r="T7254" s="160"/>
      <c r="U7254" s="160"/>
      <c r="V7254" s="160"/>
      <c r="W7254" s="146"/>
      <c r="X7254" s="146"/>
      <c r="Y7254" s="146"/>
    </row>
    <row r="7255" spans="1:25" s="99" customFormat="1" ht="31.5" customHeight="1" x14ac:dyDescent="0.25">
      <c r="A7255" s="103"/>
      <c r="B7255" s="104"/>
      <c r="C7255" s="104"/>
      <c r="D7255" s="104"/>
      <c r="E7255" s="103"/>
      <c r="F7255" s="135"/>
      <c r="G7255" s="157"/>
      <c r="H7255" s="103"/>
      <c r="I7255" s="103"/>
      <c r="J7255" s="103"/>
      <c r="K7255" s="103"/>
      <c r="L7255" s="161"/>
      <c r="M7255" s="158"/>
      <c r="N7255" s="158"/>
      <c r="O7255" s="158"/>
      <c r="P7255" s="105"/>
      <c r="Q7255" s="106"/>
      <c r="R7255" s="159"/>
      <c r="S7255" s="162" t="s">
        <v>57</v>
      </c>
      <c r="T7255" s="162" t="s">
        <v>57</v>
      </c>
      <c r="U7255" s="162" t="s">
        <v>57</v>
      </c>
      <c r="V7255" s="163" t="s">
        <v>58</v>
      </c>
      <c r="W7255" s="146"/>
      <c r="X7255" s="146"/>
      <c r="Y7255" s="146"/>
    </row>
    <row r="7256" spans="1:25" s="99" customFormat="1" ht="58.5" customHeight="1" x14ac:dyDescent="0.25">
      <c r="A7256" s="185" t="s">
        <v>59</v>
      </c>
      <c r="B7256" s="180"/>
      <c r="C7256" s="180"/>
      <c r="D7256" s="180"/>
      <c r="E7256" s="180"/>
      <c r="F7256" s="180"/>
      <c r="G7256" s="180"/>
      <c r="H7256" s="180"/>
      <c r="I7256" s="180"/>
      <c r="J7256" s="180"/>
      <c r="K7256" s="180"/>
      <c r="L7256" s="180"/>
      <c r="M7256" s="180"/>
      <c r="N7256" s="180"/>
      <c r="O7256" s="180"/>
      <c r="P7256" s="180"/>
      <c r="Q7256" s="180"/>
      <c r="R7256" s="176"/>
      <c r="S7256" s="137">
        <f>SUM(S7218,S7225:S7238,S7240:S7253)</f>
        <v>0</v>
      </c>
      <c r="T7256" s="137" t="str">
        <f>IF(SUM(T7225:T7238,T7240:T7253)=0," ",SUM(T7225:T7238,T7240:T7253))</f>
        <v xml:space="preserve"> </v>
      </c>
      <c r="U7256" s="137" t="str">
        <f>IF(SUM(U7225:U7238,U7240:U7253)=0," ",SUM(U7225:U7238,U7240:U7253))</f>
        <v xml:space="preserve"> </v>
      </c>
      <c r="V7256" s="137" t="str">
        <f>IF(SUM(V7225:V7238,V7240:V7253)=0," ",SUM(V7225:V7238,V7240:V7253))</f>
        <v xml:space="preserve"> </v>
      </c>
      <c r="W7256" s="146"/>
      <c r="X7256" s="164">
        <f>SUM(U7225:U7238,U7240:U7253)</f>
        <v>0</v>
      </c>
      <c r="Y7256" s="164">
        <f>SUM(V7225:V7238,V7240:V7253)</f>
        <v>0</v>
      </c>
    </row>
    <row r="7257" spans="1:25" x14ac:dyDescent="0.3">
      <c r="A7257" s="34"/>
      <c r="G7257" s="146"/>
      <c r="L7257" s="146"/>
      <c r="M7257" s="146"/>
      <c r="N7257" s="146"/>
      <c r="O7257" s="146"/>
      <c r="R7257" s="146"/>
      <c r="S7257" s="146"/>
      <c r="T7257" s="146"/>
      <c r="U7257" s="146"/>
      <c r="V7257" s="146"/>
      <c r="W7257" s="146"/>
      <c r="X7257" s="146"/>
      <c r="Y7257" s="146"/>
    </row>
    <row r="7258" spans="1:25" x14ac:dyDescent="0.3">
      <c r="A7258" s="186" t="s">
        <v>60</v>
      </c>
      <c r="B7258" s="187"/>
      <c r="C7258" s="187"/>
      <c r="D7258" s="187"/>
      <c r="E7258" s="187"/>
      <c r="F7258" s="187"/>
      <c r="G7258" s="187"/>
      <c r="H7258" s="187"/>
      <c r="I7258" s="187"/>
      <c r="J7258" s="187"/>
      <c r="K7258" s="187"/>
      <c r="L7258" s="187"/>
      <c r="M7258" s="187"/>
      <c r="N7258" s="187"/>
      <c r="O7258" s="187"/>
      <c r="P7258" s="187"/>
      <c r="Q7258" s="187"/>
      <c r="R7258" s="187"/>
      <c r="S7258" s="187"/>
      <c r="T7258" s="187"/>
      <c r="U7258" s="187"/>
      <c r="V7258" s="187"/>
      <c r="W7258" s="146"/>
      <c r="X7258" s="146"/>
      <c r="Y7258" s="146"/>
    </row>
    <row r="7259" spans="1:25" s="99" customFormat="1" ht="41.25" customHeight="1" x14ac:dyDescent="0.25">
      <c r="A7259" s="189" t="s">
        <v>38</v>
      </c>
      <c r="B7259" s="180"/>
      <c r="C7259" s="180"/>
      <c r="D7259" s="180"/>
      <c r="E7259" s="180"/>
      <c r="F7259" s="180"/>
      <c r="G7259" s="180"/>
      <c r="H7259" s="180"/>
      <c r="I7259" s="180"/>
      <c r="J7259" s="180"/>
      <c r="K7259" s="180"/>
      <c r="L7259" s="180"/>
      <c r="M7259" s="180"/>
      <c r="N7259" s="180"/>
      <c r="O7259" s="180"/>
      <c r="P7259" s="180"/>
      <c r="Q7259" s="180"/>
      <c r="R7259" s="180"/>
      <c r="S7259" s="180"/>
      <c r="T7259" s="180"/>
      <c r="U7259" s="180"/>
      <c r="V7259" s="176"/>
      <c r="W7259" s="146"/>
      <c r="X7259" s="146"/>
      <c r="Y7259" s="146"/>
    </row>
    <row r="7260" spans="1:25" s="100" customFormat="1" ht="35.25" customHeight="1" x14ac:dyDescent="0.25">
      <c r="A7260" s="179" t="s">
        <v>39</v>
      </c>
      <c r="B7260" s="180"/>
      <c r="C7260" s="180"/>
      <c r="D7260" s="180"/>
      <c r="E7260" s="180"/>
      <c r="F7260" s="180"/>
      <c r="G7260" s="180"/>
      <c r="H7260" s="180"/>
      <c r="I7260" s="180"/>
      <c r="J7260" s="180"/>
      <c r="K7260" s="180"/>
      <c r="L7260" s="180"/>
      <c r="M7260" s="180"/>
      <c r="N7260" s="180"/>
      <c r="O7260" s="180"/>
      <c r="P7260" s="180"/>
      <c r="Q7260" s="180"/>
      <c r="R7260" s="176"/>
      <c r="S7260" s="147"/>
      <c r="T7260" s="148"/>
      <c r="U7260" s="149" t="s">
        <v>40</v>
      </c>
      <c r="V7260" s="150">
        <f>V7222+1</f>
        <v>192</v>
      </c>
      <c r="W7260" s="146"/>
      <c r="X7260" s="146"/>
      <c r="Y7260" s="146"/>
    </row>
    <row r="7261" spans="1:25" s="99" customFormat="1" ht="81" customHeight="1" x14ac:dyDescent="0.25">
      <c r="A7261" s="110" t="s">
        <v>3</v>
      </c>
      <c r="B7261" s="188" t="s">
        <v>41</v>
      </c>
      <c r="C7261" s="176"/>
      <c r="D7261" s="111" t="s">
        <v>42</v>
      </c>
      <c r="E7261" s="110" t="s">
        <v>324</v>
      </c>
      <c r="F7261" s="111" t="s">
        <v>325</v>
      </c>
      <c r="G7261" s="151" t="s">
        <v>43</v>
      </c>
      <c r="H7261" s="110" t="s">
        <v>44</v>
      </c>
      <c r="I7261" s="110" t="s">
        <v>8</v>
      </c>
      <c r="J7261" s="110" t="s">
        <v>45</v>
      </c>
      <c r="K7261" s="110" t="s">
        <v>46</v>
      </c>
      <c r="L7261" s="152" t="s">
        <v>47</v>
      </c>
      <c r="M7261" s="153" t="s">
        <v>48</v>
      </c>
      <c r="N7261" s="154" t="s">
        <v>49</v>
      </c>
      <c r="O7261" s="154" t="s">
        <v>49</v>
      </c>
      <c r="P7261" s="112" t="s">
        <v>50</v>
      </c>
      <c r="Q7261" s="110" t="s">
        <v>51</v>
      </c>
      <c r="R7261" s="155" t="s">
        <v>52</v>
      </c>
      <c r="S7261" s="156" t="s">
        <v>53</v>
      </c>
      <c r="T7261" s="156" t="s">
        <v>54</v>
      </c>
      <c r="U7261" s="152" t="s">
        <v>54</v>
      </c>
      <c r="V7261" s="152" t="s">
        <v>55</v>
      </c>
      <c r="W7261" s="146"/>
      <c r="X7261" s="146"/>
      <c r="Y7261" s="146"/>
    </row>
    <row r="7262" spans="1:25" s="99" customFormat="1" ht="45" customHeight="1" x14ac:dyDescent="0.25">
      <c r="A7262" s="101"/>
      <c r="B7262" s="177" t="s">
        <v>56</v>
      </c>
      <c r="C7262" s="178"/>
      <c r="D7262" s="102"/>
      <c r="E7262" s="170"/>
      <c r="F7262" s="102"/>
      <c r="G7262" s="95"/>
      <c r="H7262" s="102"/>
      <c r="I7262" s="102"/>
      <c r="J7262" s="102"/>
      <c r="K7262" s="102"/>
      <c r="L7262" s="95"/>
      <c r="M7262" s="95"/>
      <c r="N7262" s="95"/>
      <c r="O7262" s="95"/>
      <c r="P7262" s="102"/>
      <c r="Q7262" s="102"/>
      <c r="R7262" s="190"/>
      <c r="S7262" s="184"/>
      <c r="T7262" s="95"/>
      <c r="U7262" s="95"/>
      <c r="V7262" s="95"/>
      <c r="W7262" s="146"/>
      <c r="X7262" s="146"/>
      <c r="Y7262" s="146"/>
    </row>
    <row r="7263" spans="1:25" s="99" customFormat="1" ht="54.75" customHeight="1" x14ac:dyDescent="0.25">
      <c r="A7263" s="96">
        <f>A7253+1</f>
        <v>5349</v>
      </c>
      <c r="B7263" s="181"/>
      <c r="C7263" s="182"/>
      <c r="D7263" s="113"/>
      <c r="E7263" s="115"/>
      <c r="F7263" s="174"/>
      <c r="G7263" s="114" t="str">
        <f t="shared" ref="G7263:G7276" si="2291">IF(AND(F7263&lt;&gt;"",V7263&lt;&gt;"",L7263&lt;&gt;0),V7263/L7263,"")</f>
        <v/>
      </c>
      <c r="H7263" s="115"/>
      <c r="I7263" s="115"/>
      <c r="J7263" s="115"/>
      <c r="K7263" s="115"/>
      <c r="L7263" s="133" t="str">
        <f t="shared" ref="L7263:L7276" si="2292">IF(AND(H7263&lt;&gt;0, J7263&lt;&gt;0, K7263&lt;&gt;0), H7263*J7263*K7263, "")</f>
        <v/>
      </c>
      <c r="M7263" s="116" t="str">
        <f>IF(L7263="", "", L7263/Veriler!$X$1)</f>
        <v/>
      </c>
      <c r="N7263" s="116" t="str">
        <f>IF(F7263&lt;&gt;"", "İthal Girdi", IF(Veriler!T7263="", "", IF(Veriler!S7263="H", "%0,5 üzerindedir", IF(Veriler!T7263&gt;0.1, "%10 sınırı aşılmıştır.", "Uygun"))))</f>
        <v>%0,5 üzerindedir</v>
      </c>
      <c r="O7263" s="116" t="str">
        <f t="shared" ref="O7263:O7276" si="2293">IF(M7263=""," ",N7263)</f>
        <v xml:space="preserve"> </v>
      </c>
      <c r="P7263" s="117"/>
      <c r="Q7263" s="118"/>
      <c r="R7263" s="119" t="str">
        <f t="shared" ref="R7263:R7276" si="2294">IFERROR(IF(AND(T7263&lt;&gt;"",L7263&lt;&gt;"",L7263&lt;&gt;0,T7263&lt;&gt;0),T7263/L7263,"")," ")</f>
        <v/>
      </c>
      <c r="S7263" s="133">
        <f>IFERROR(IF(M7263&lt;=0.005,IF(F7263="",L7263,0),IF(F7263&lt;&gt;"",0,IF(P7263="",0,IF(P7263="H",0,IF(Q7263&lt;Veriler!$G$2,L7263*Veriler!$G$2,L7263*Q7263)))))," ")</f>
        <v>0</v>
      </c>
      <c r="T7263" s="133">
        <f>IF(Veriler!T7263&lt;=0.1, S7263, IF(AND(Veriler!T7263&gt;0.1, F7263="", P7263="E"), IF(Q7263&gt;Veriler!$G$2, Q7263*S7263, IF(Q7263&lt;Veriler!$G$2, Veriler!$G$2*S7263, Q7263*S7263)), 0))</f>
        <v>0</v>
      </c>
      <c r="U7263" s="133" t="str">
        <f t="shared" ref="U7263:U7276" si="2295">IF(T7263=0," ",T7263)</f>
        <v xml:space="preserve"> </v>
      </c>
      <c r="V7263" s="134" t="str">
        <f>IFERROR(IF(O7263="%10 sınırı aşılmıştır.",L7263-T7263,IFERROR(IF(F7263="",IF(S7263=1,0,IF(L7263-S7263=0,"",L7263-S7263)),IF(Veriler!M7263="",L7263,IF(L7263*Veriler!M7263=0,"",L7263*Veriler!M7263))),L7263)),0)</f>
        <v/>
      </c>
      <c r="W7263" s="146"/>
      <c r="X7263" s="146"/>
      <c r="Y7263" s="146"/>
    </row>
    <row r="7264" spans="1:25" s="99" customFormat="1" ht="54.75" customHeight="1" x14ac:dyDescent="0.25">
      <c r="A7264" s="96">
        <f t="shared" ref="A7264:A7276" si="2296">A7263+1</f>
        <v>5350</v>
      </c>
      <c r="B7264" s="175"/>
      <c r="C7264" s="176"/>
      <c r="D7264" s="113"/>
      <c r="E7264" s="115"/>
      <c r="F7264" s="174"/>
      <c r="G7264" s="114" t="str">
        <f t="shared" si="2291"/>
        <v/>
      </c>
      <c r="H7264" s="115"/>
      <c r="I7264" s="115"/>
      <c r="J7264" s="115"/>
      <c r="K7264" s="115"/>
      <c r="L7264" s="133" t="str">
        <f t="shared" si="2292"/>
        <v/>
      </c>
      <c r="M7264" s="116" t="str">
        <f>IF(L7264="", "", L7264/Veriler!$X$1)</f>
        <v/>
      </c>
      <c r="N7264" s="116" t="str">
        <f>IF(F7264&lt;&gt;"", "İthal Girdi", IF(Veriler!T7264="", "", IF(Veriler!S7264="H", "%0,5 üzerindedir", IF(Veriler!T7264&gt;0.1, "%10 sınırı aşılmıştır.", "Uygun"))))</f>
        <v>%0,5 üzerindedir</v>
      </c>
      <c r="O7264" s="116" t="str">
        <f t="shared" si="2293"/>
        <v xml:space="preserve"> </v>
      </c>
      <c r="P7264" s="117"/>
      <c r="Q7264" s="118"/>
      <c r="R7264" s="119" t="str">
        <f t="shared" si="2294"/>
        <v/>
      </c>
      <c r="S7264" s="133">
        <f>IFERROR(IF(M7264&lt;=0.005,IF(F7264="",L7264,0),IF(F7264&lt;&gt;"",0,IF(P7264="",0,IF(P7264="H",0,IF(Q7264&lt;Veriler!$G$2,L7264*Veriler!$G$2,L7264*Q7264)))))," ")</f>
        <v>0</v>
      </c>
      <c r="T7264" s="133">
        <f>IF(Veriler!T7264&lt;=0.1, S7264, IF(AND(Veriler!T7264&gt;0.1, F7264="", P7264="E"), IF(Q7264&gt;Veriler!$G$2, Q7264*S7264, IF(Q7264&lt;Veriler!$G$2, Veriler!$G$2*S7264, Q7264*S7264)), 0))</f>
        <v>0</v>
      </c>
      <c r="U7264" s="133" t="str">
        <f t="shared" si="2295"/>
        <v xml:space="preserve"> </v>
      </c>
      <c r="V7264" s="134" t="str">
        <f>IFERROR(IF(O7264="%10 sınırı aşılmıştır.",L7264-T7264,IFERROR(IF(F7264="",IF(S7264=1,0,IF(L7264-S7264=0,"",L7264-S7264)),IF(Veriler!M7264="",L7264,IF(L7264*Veriler!M7264=0,"",L7264*Veriler!M7264))),L7264)),0)</f>
        <v/>
      </c>
      <c r="W7264" s="146"/>
      <c r="X7264" s="146"/>
      <c r="Y7264" s="146"/>
    </row>
    <row r="7265" spans="1:25" s="99" customFormat="1" ht="54.75" customHeight="1" x14ac:dyDescent="0.25">
      <c r="A7265" s="96">
        <f t="shared" si="2296"/>
        <v>5351</v>
      </c>
      <c r="B7265" s="175"/>
      <c r="C7265" s="176"/>
      <c r="D7265" s="113"/>
      <c r="E7265" s="115"/>
      <c r="F7265" s="174"/>
      <c r="G7265" s="114" t="str">
        <f t="shared" si="2291"/>
        <v/>
      </c>
      <c r="H7265" s="115"/>
      <c r="I7265" s="115"/>
      <c r="J7265" s="115"/>
      <c r="K7265" s="115"/>
      <c r="L7265" s="133" t="str">
        <f t="shared" si="2292"/>
        <v/>
      </c>
      <c r="M7265" s="116" t="str">
        <f>IF(L7265="", "", L7265/Veriler!$X$1)</f>
        <v/>
      </c>
      <c r="N7265" s="116" t="str">
        <f>IF(F7265&lt;&gt;"", "İthal Girdi", IF(Veriler!T7265="", "", IF(Veriler!S7265="H", "%0,5 üzerindedir", IF(Veriler!T7265&gt;0.1, "%10 sınırı aşılmıştır.", "Uygun"))))</f>
        <v>%0,5 üzerindedir</v>
      </c>
      <c r="O7265" s="116" t="str">
        <f t="shared" si="2293"/>
        <v xml:space="preserve"> </v>
      </c>
      <c r="P7265" s="117"/>
      <c r="Q7265" s="118"/>
      <c r="R7265" s="119" t="str">
        <f t="shared" si="2294"/>
        <v/>
      </c>
      <c r="S7265" s="133">
        <f>IFERROR(IF(M7265&lt;=0.005,IF(F7265="",L7265,0),IF(F7265&lt;&gt;"",0,IF(P7265="",0,IF(P7265="H",0,IF(Q7265&lt;Veriler!$G$2,L7265*Veriler!$G$2,L7265*Q7265)))))," ")</f>
        <v>0</v>
      </c>
      <c r="T7265" s="133">
        <f>IF(Veriler!T7265&lt;=0.1, S7265, IF(AND(Veriler!T7265&gt;0.1, F7265="", P7265="E"), IF(Q7265&gt;Veriler!$G$2, Q7265*S7265, IF(Q7265&lt;Veriler!$G$2, Veriler!$G$2*S7265, Q7265*S7265)), 0))</f>
        <v>0</v>
      </c>
      <c r="U7265" s="133" t="str">
        <f t="shared" si="2295"/>
        <v xml:space="preserve"> </v>
      </c>
      <c r="V7265" s="134" t="str">
        <f>IFERROR(IF(O7265="%10 sınırı aşılmıştır.",L7265-T7265,IFERROR(IF(F7265="",IF(S7265=1,0,IF(L7265-S7265=0,"",L7265-S7265)),IF(Veriler!M7265="",L7265,IF(L7265*Veriler!M7265=0,"",L7265*Veriler!M7265))),L7265)),0)</f>
        <v/>
      </c>
      <c r="W7265" s="146"/>
      <c r="X7265" s="146"/>
      <c r="Y7265" s="146"/>
    </row>
    <row r="7266" spans="1:25" s="99" customFormat="1" ht="54.75" customHeight="1" x14ac:dyDescent="0.25">
      <c r="A7266" s="96">
        <f t="shared" si="2296"/>
        <v>5352</v>
      </c>
      <c r="B7266" s="175"/>
      <c r="C7266" s="176"/>
      <c r="D7266" s="113"/>
      <c r="E7266" s="115"/>
      <c r="F7266" s="174"/>
      <c r="G7266" s="114" t="str">
        <f t="shared" si="2291"/>
        <v/>
      </c>
      <c r="H7266" s="115"/>
      <c r="I7266" s="115"/>
      <c r="J7266" s="115"/>
      <c r="K7266" s="115"/>
      <c r="L7266" s="133" t="str">
        <f t="shared" si="2292"/>
        <v/>
      </c>
      <c r="M7266" s="116" t="str">
        <f>IF(L7266="", "", L7266/Veriler!$X$1)</f>
        <v/>
      </c>
      <c r="N7266" s="116" t="str">
        <f>IF(F7266&lt;&gt;"", "İthal Girdi", IF(Veriler!T7266="", "", IF(Veriler!S7266="H", "%0,5 üzerindedir", IF(Veriler!T7266&gt;0.1, "%10 sınırı aşılmıştır.", "Uygun"))))</f>
        <v>%0,5 üzerindedir</v>
      </c>
      <c r="O7266" s="116" t="str">
        <f t="shared" si="2293"/>
        <v xml:space="preserve"> </v>
      </c>
      <c r="P7266" s="117"/>
      <c r="Q7266" s="118"/>
      <c r="R7266" s="119" t="str">
        <f t="shared" si="2294"/>
        <v/>
      </c>
      <c r="S7266" s="133">
        <f>IFERROR(IF(M7266&lt;=0.005,IF(F7266="",L7266,0),IF(F7266&lt;&gt;"",0,IF(P7266="",0,IF(P7266="H",0,IF(Q7266&lt;Veriler!$G$2,L7266*Veriler!$G$2,L7266*Q7266)))))," ")</f>
        <v>0</v>
      </c>
      <c r="T7266" s="133">
        <f>IF(Veriler!T7266&lt;=0.1, S7266, IF(AND(Veriler!T7266&gt;0.1, F7266="", P7266="E"), IF(Q7266&gt;Veriler!$G$2, Q7266*S7266, IF(Q7266&lt;Veriler!$G$2, Veriler!$G$2*S7266, Q7266*S7266)), 0))</f>
        <v>0</v>
      </c>
      <c r="U7266" s="133" t="str">
        <f t="shared" si="2295"/>
        <v xml:space="preserve"> </v>
      </c>
      <c r="V7266" s="134" t="str">
        <f>IFERROR(IF(O7266="%10 sınırı aşılmıştır.",L7266-T7266,IFERROR(IF(F7266="",IF(S7266=1,0,IF(L7266-S7266=0,"",L7266-S7266)),IF(Veriler!M7266="",L7266,IF(L7266*Veriler!M7266=0,"",L7266*Veriler!M7266))),L7266)),0)</f>
        <v/>
      </c>
      <c r="W7266" s="146"/>
      <c r="X7266" s="146"/>
      <c r="Y7266" s="146"/>
    </row>
    <row r="7267" spans="1:25" s="99" customFormat="1" ht="54.75" customHeight="1" x14ac:dyDescent="0.25">
      <c r="A7267" s="96">
        <f t="shared" si="2296"/>
        <v>5353</v>
      </c>
      <c r="B7267" s="175"/>
      <c r="C7267" s="176"/>
      <c r="D7267" s="113"/>
      <c r="E7267" s="115"/>
      <c r="F7267" s="174"/>
      <c r="G7267" s="114" t="str">
        <f t="shared" si="2291"/>
        <v/>
      </c>
      <c r="H7267" s="115"/>
      <c r="I7267" s="115"/>
      <c r="J7267" s="115"/>
      <c r="K7267" s="115"/>
      <c r="L7267" s="133" t="str">
        <f t="shared" si="2292"/>
        <v/>
      </c>
      <c r="M7267" s="116" t="str">
        <f>IF(L7267="", "", L7267/Veriler!$X$1)</f>
        <v/>
      </c>
      <c r="N7267" s="116" t="str">
        <f>IF(F7267&lt;&gt;"", "İthal Girdi", IF(Veriler!T7267="", "", IF(Veriler!S7267="H", "%0,5 üzerindedir", IF(Veriler!T7267&gt;0.1, "%10 sınırı aşılmıştır.", "Uygun"))))</f>
        <v>%0,5 üzerindedir</v>
      </c>
      <c r="O7267" s="116" t="str">
        <f t="shared" si="2293"/>
        <v xml:space="preserve"> </v>
      </c>
      <c r="P7267" s="117"/>
      <c r="Q7267" s="118"/>
      <c r="R7267" s="119" t="str">
        <f t="shared" si="2294"/>
        <v/>
      </c>
      <c r="S7267" s="133">
        <f>IFERROR(IF(M7267&lt;=0.005,IF(F7267="",L7267,0),IF(F7267&lt;&gt;"",0,IF(P7267="",0,IF(P7267="H",0,IF(Q7267&lt;Veriler!$G$2,L7267*Veriler!$G$2,L7267*Q7267)))))," ")</f>
        <v>0</v>
      </c>
      <c r="T7267" s="133">
        <f>IF(Veriler!T7267&lt;=0.1, S7267, IF(AND(Veriler!T7267&gt;0.1, F7267="", P7267="E"), IF(Q7267&gt;Veriler!$G$2, Q7267*S7267, IF(Q7267&lt;Veriler!$G$2, Veriler!$G$2*S7267, Q7267*S7267)), 0))</f>
        <v>0</v>
      </c>
      <c r="U7267" s="133" t="str">
        <f t="shared" si="2295"/>
        <v xml:space="preserve"> </v>
      </c>
      <c r="V7267" s="134" t="str">
        <f>IFERROR(IF(O7267="%10 sınırı aşılmıştır.",L7267-T7267,IFERROR(IF(F7267="",IF(S7267=1,0,IF(L7267-S7267=0,"",L7267-S7267)),IF(Veriler!M7267="",L7267,IF(L7267*Veriler!M7267=0,"",L7267*Veriler!M7267))),L7267)),0)</f>
        <v/>
      </c>
      <c r="W7267" s="146"/>
      <c r="X7267" s="146"/>
      <c r="Y7267" s="146"/>
    </row>
    <row r="7268" spans="1:25" s="99" customFormat="1" ht="54.75" customHeight="1" x14ac:dyDescent="0.25">
      <c r="A7268" s="96">
        <f t="shared" si="2296"/>
        <v>5354</v>
      </c>
      <c r="B7268" s="175"/>
      <c r="C7268" s="176"/>
      <c r="D7268" s="113"/>
      <c r="E7268" s="115"/>
      <c r="F7268" s="174"/>
      <c r="G7268" s="114" t="str">
        <f t="shared" si="2291"/>
        <v/>
      </c>
      <c r="H7268" s="115"/>
      <c r="I7268" s="115"/>
      <c r="J7268" s="115"/>
      <c r="K7268" s="115"/>
      <c r="L7268" s="133" t="str">
        <f t="shared" si="2292"/>
        <v/>
      </c>
      <c r="M7268" s="116" t="str">
        <f>IF(L7268="", "", L7268/Veriler!$X$1)</f>
        <v/>
      </c>
      <c r="N7268" s="116" t="str">
        <f>IF(F7268&lt;&gt;"", "İthal Girdi", IF(Veriler!T7268="", "", IF(Veriler!S7268="H", "%0,5 üzerindedir", IF(Veriler!T7268&gt;0.1, "%10 sınırı aşılmıştır.", "Uygun"))))</f>
        <v>%0,5 üzerindedir</v>
      </c>
      <c r="O7268" s="116" t="str">
        <f t="shared" si="2293"/>
        <v xml:space="preserve"> </v>
      </c>
      <c r="P7268" s="117"/>
      <c r="Q7268" s="118"/>
      <c r="R7268" s="119" t="str">
        <f t="shared" si="2294"/>
        <v/>
      </c>
      <c r="S7268" s="133">
        <f>IFERROR(IF(M7268&lt;=0.005,IF(F7268="",L7268,0),IF(F7268&lt;&gt;"",0,IF(P7268="",0,IF(P7268="H",0,IF(Q7268&lt;Veriler!$G$2,L7268*Veriler!$G$2,L7268*Q7268)))))," ")</f>
        <v>0</v>
      </c>
      <c r="T7268" s="133">
        <f>IF(Veriler!T7268&lt;=0.1, S7268, IF(AND(Veriler!T7268&gt;0.1, F7268="", P7268="E"), IF(Q7268&gt;Veriler!$G$2, Q7268*S7268, IF(Q7268&lt;Veriler!$G$2, Veriler!$G$2*S7268, Q7268*S7268)), 0))</f>
        <v>0</v>
      </c>
      <c r="U7268" s="133" t="str">
        <f t="shared" si="2295"/>
        <v xml:space="preserve"> </v>
      </c>
      <c r="V7268" s="134" t="str">
        <f>IFERROR(IF(O7268="%10 sınırı aşılmıştır.",L7268-T7268,IFERROR(IF(F7268="",IF(S7268=1,0,IF(L7268-S7268=0,"",L7268-S7268)),IF(Veriler!M7268="",L7268,IF(L7268*Veriler!M7268=0,"",L7268*Veriler!M7268))),L7268)),0)</f>
        <v/>
      </c>
      <c r="W7268" s="146"/>
      <c r="X7268" s="146"/>
      <c r="Y7268" s="146"/>
    </row>
    <row r="7269" spans="1:25" s="99" customFormat="1" ht="54.75" customHeight="1" x14ac:dyDescent="0.25">
      <c r="A7269" s="96">
        <f t="shared" si="2296"/>
        <v>5355</v>
      </c>
      <c r="B7269" s="175"/>
      <c r="C7269" s="176"/>
      <c r="D7269" s="113"/>
      <c r="E7269" s="115"/>
      <c r="F7269" s="174"/>
      <c r="G7269" s="114" t="str">
        <f t="shared" si="2291"/>
        <v/>
      </c>
      <c r="H7269" s="115"/>
      <c r="I7269" s="115"/>
      <c r="J7269" s="115"/>
      <c r="K7269" s="115"/>
      <c r="L7269" s="133" t="str">
        <f t="shared" si="2292"/>
        <v/>
      </c>
      <c r="M7269" s="116" t="str">
        <f>IF(L7269="", "", L7269/Veriler!$X$1)</f>
        <v/>
      </c>
      <c r="N7269" s="116" t="str">
        <f>IF(F7269&lt;&gt;"", "İthal Girdi", IF(Veriler!T7269="", "", IF(Veriler!S7269="H", "%0,5 üzerindedir", IF(Veriler!T7269&gt;0.1, "%10 sınırı aşılmıştır.", "Uygun"))))</f>
        <v>%0,5 üzerindedir</v>
      </c>
      <c r="O7269" s="116" t="str">
        <f t="shared" si="2293"/>
        <v xml:space="preserve"> </v>
      </c>
      <c r="P7269" s="117"/>
      <c r="Q7269" s="118"/>
      <c r="R7269" s="119" t="str">
        <f t="shared" si="2294"/>
        <v/>
      </c>
      <c r="S7269" s="133">
        <f>IFERROR(IF(M7269&lt;=0.005,IF(F7269="",L7269,0),IF(F7269&lt;&gt;"",0,IF(P7269="",0,IF(P7269="H",0,IF(Q7269&lt;Veriler!$G$2,L7269*Veriler!$G$2,L7269*Q7269)))))," ")</f>
        <v>0</v>
      </c>
      <c r="T7269" s="133">
        <f>IF(Veriler!T7269&lt;=0.1, S7269, IF(AND(Veriler!T7269&gt;0.1, F7269="", P7269="E"), IF(Q7269&gt;Veriler!$G$2, Q7269*S7269, IF(Q7269&lt;Veriler!$G$2, Veriler!$G$2*S7269, Q7269*S7269)), 0))</f>
        <v>0</v>
      </c>
      <c r="U7269" s="133" t="str">
        <f t="shared" si="2295"/>
        <v xml:space="preserve"> </v>
      </c>
      <c r="V7269" s="134" t="str">
        <f>IFERROR(IF(O7269="%10 sınırı aşılmıştır.",L7269-T7269,IFERROR(IF(F7269="",IF(S7269=1,0,IF(L7269-S7269=0,"",L7269-S7269)),IF(Veriler!M7269="",L7269,IF(L7269*Veriler!M7269=0,"",L7269*Veriler!M7269))),L7269)),0)</f>
        <v/>
      </c>
      <c r="W7269" s="146"/>
      <c r="X7269" s="146"/>
      <c r="Y7269" s="146"/>
    </row>
    <row r="7270" spans="1:25" s="99" customFormat="1" ht="54.75" customHeight="1" x14ac:dyDescent="0.25">
      <c r="A7270" s="96">
        <f t="shared" si="2296"/>
        <v>5356</v>
      </c>
      <c r="B7270" s="175"/>
      <c r="C7270" s="176"/>
      <c r="D7270" s="113"/>
      <c r="E7270" s="115"/>
      <c r="F7270" s="174"/>
      <c r="G7270" s="114" t="str">
        <f t="shared" si="2291"/>
        <v/>
      </c>
      <c r="H7270" s="115"/>
      <c r="I7270" s="115"/>
      <c r="J7270" s="115"/>
      <c r="K7270" s="115"/>
      <c r="L7270" s="133" t="str">
        <f t="shared" si="2292"/>
        <v/>
      </c>
      <c r="M7270" s="116" t="str">
        <f>IF(L7270="", "", L7270/Veriler!$X$1)</f>
        <v/>
      </c>
      <c r="N7270" s="116" t="str">
        <f>IF(F7270&lt;&gt;"", "İthal Girdi", IF(Veriler!T7270="", "", IF(Veriler!S7270="H", "%0,5 üzerindedir", IF(Veriler!T7270&gt;0.1, "%10 sınırı aşılmıştır.", "Uygun"))))</f>
        <v>%0,5 üzerindedir</v>
      </c>
      <c r="O7270" s="116" t="str">
        <f t="shared" si="2293"/>
        <v xml:space="preserve"> </v>
      </c>
      <c r="P7270" s="117"/>
      <c r="Q7270" s="118"/>
      <c r="R7270" s="119" t="str">
        <f t="shared" si="2294"/>
        <v/>
      </c>
      <c r="S7270" s="133">
        <f>IFERROR(IF(M7270&lt;=0.005,IF(F7270="",L7270,0),IF(F7270&lt;&gt;"",0,IF(P7270="",0,IF(P7270="H",0,IF(Q7270&lt;Veriler!$G$2,L7270*Veriler!$G$2,L7270*Q7270)))))," ")</f>
        <v>0</v>
      </c>
      <c r="T7270" s="133">
        <f>IF(Veriler!T7270&lt;=0.1, S7270, IF(AND(Veriler!T7270&gt;0.1, F7270="", P7270="E"), IF(Q7270&gt;Veriler!$G$2, Q7270*S7270, IF(Q7270&lt;Veriler!$G$2, Veriler!$G$2*S7270, Q7270*S7270)), 0))</f>
        <v>0</v>
      </c>
      <c r="U7270" s="133" t="str">
        <f t="shared" si="2295"/>
        <v xml:space="preserve"> </v>
      </c>
      <c r="V7270" s="134" t="str">
        <f>IFERROR(IF(O7270="%10 sınırı aşılmıştır.",L7270-T7270,IFERROR(IF(F7270="",IF(S7270=1,0,IF(L7270-S7270=0,"",L7270-S7270)),IF(Veriler!M7270="",L7270,IF(L7270*Veriler!M7270=0,"",L7270*Veriler!M7270))),L7270)),0)</f>
        <v/>
      </c>
      <c r="W7270" s="146"/>
      <c r="X7270" s="146"/>
      <c r="Y7270" s="146"/>
    </row>
    <row r="7271" spans="1:25" s="99" customFormat="1" ht="54.75" customHeight="1" x14ac:dyDescent="0.25">
      <c r="A7271" s="96">
        <f t="shared" si="2296"/>
        <v>5357</v>
      </c>
      <c r="B7271" s="175"/>
      <c r="C7271" s="176"/>
      <c r="D7271" s="113"/>
      <c r="E7271" s="115"/>
      <c r="F7271" s="174"/>
      <c r="G7271" s="114" t="str">
        <f t="shared" si="2291"/>
        <v/>
      </c>
      <c r="H7271" s="115"/>
      <c r="I7271" s="115"/>
      <c r="J7271" s="115"/>
      <c r="K7271" s="115"/>
      <c r="L7271" s="133" t="str">
        <f t="shared" si="2292"/>
        <v/>
      </c>
      <c r="M7271" s="116" t="str">
        <f>IF(L7271="", "", L7271/Veriler!$X$1)</f>
        <v/>
      </c>
      <c r="N7271" s="116" t="str">
        <f>IF(F7271&lt;&gt;"", "İthal Girdi", IF(Veriler!T7271="", "", IF(Veriler!S7271="H", "%0,5 üzerindedir", IF(Veriler!T7271&gt;0.1, "%10 sınırı aşılmıştır.", "Uygun"))))</f>
        <v>%0,5 üzerindedir</v>
      </c>
      <c r="O7271" s="116" t="str">
        <f t="shared" si="2293"/>
        <v xml:space="preserve"> </v>
      </c>
      <c r="P7271" s="117"/>
      <c r="Q7271" s="118"/>
      <c r="R7271" s="119" t="str">
        <f t="shared" si="2294"/>
        <v/>
      </c>
      <c r="S7271" s="133">
        <f>IFERROR(IF(M7271&lt;=0.005,IF(F7271="",L7271,0),IF(F7271&lt;&gt;"",0,IF(P7271="",0,IF(P7271="H",0,IF(Q7271&lt;Veriler!$G$2,L7271*Veriler!$G$2,L7271*Q7271)))))," ")</f>
        <v>0</v>
      </c>
      <c r="T7271" s="133">
        <f>IF(Veriler!T7271&lt;=0.1, S7271, IF(AND(Veriler!T7271&gt;0.1, F7271="", P7271="E"), IF(Q7271&gt;Veriler!$G$2, Q7271*S7271, IF(Q7271&lt;Veriler!$G$2, Veriler!$G$2*S7271, Q7271*S7271)), 0))</f>
        <v>0</v>
      </c>
      <c r="U7271" s="133" t="str">
        <f t="shared" si="2295"/>
        <v xml:space="preserve"> </v>
      </c>
      <c r="V7271" s="134" t="str">
        <f>IFERROR(IF(O7271="%10 sınırı aşılmıştır.",L7271-T7271,IFERROR(IF(F7271="",IF(S7271=1,0,IF(L7271-S7271=0,"",L7271-S7271)),IF(Veriler!M7271="",L7271,IF(L7271*Veriler!M7271=0,"",L7271*Veriler!M7271))),L7271)),0)</f>
        <v/>
      </c>
      <c r="W7271" s="146"/>
      <c r="X7271" s="146"/>
      <c r="Y7271" s="146"/>
    </row>
    <row r="7272" spans="1:25" s="99" customFormat="1" ht="54.75" customHeight="1" x14ac:dyDescent="0.25">
      <c r="A7272" s="96">
        <f t="shared" si="2296"/>
        <v>5358</v>
      </c>
      <c r="B7272" s="175"/>
      <c r="C7272" s="176"/>
      <c r="D7272" s="113"/>
      <c r="E7272" s="115"/>
      <c r="F7272" s="174"/>
      <c r="G7272" s="114" t="str">
        <f t="shared" si="2291"/>
        <v/>
      </c>
      <c r="H7272" s="115"/>
      <c r="I7272" s="115"/>
      <c r="J7272" s="115"/>
      <c r="K7272" s="115"/>
      <c r="L7272" s="133" t="str">
        <f t="shared" si="2292"/>
        <v/>
      </c>
      <c r="M7272" s="116" t="str">
        <f>IF(L7272="", "", L7272/Veriler!$X$1)</f>
        <v/>
      </c>
      <c r="N7272" s="116" t="str">
        <f>IF(F7272&lt;&gt;"", "İthal Girdi", IF(Veriler!T7272="", "", IF(Veriler!S7272="H", "%0,5 üzerindedir", IF(Veriler!T7272&gt;0.1, "%10 sınırı aşılmıştır.", "Uygun"))))</f>
        <v>%0,5 üzerindedir</v>
      </c>
      <c r="O7272" s="116" t="str">
        <f t="shared" si="2293"/>
        <v xml:space="preserve"> </v>
      </c>
      <c r="P7272" s="117"/>
      <c r="Q7272" s="118"/>
      <c r="R7272" s="119" t="str">
        <f t="shared" si="2294"/>
        <v/>
      </c>
      <c r="S7272" s="133">
        <f>IFERROR(IF(M7272&lt;=0.005,IF(F7272="",L7272,0),IF(F7272&lt;&gt;"",0,IF(P7272="",0,IF(P7272="H",0,IF(Q7272&lt;Veriler!$G$2,L7272*Veriler!$G$2,L7272*Q7272)))))," ")</f>
        <v>0</v>
      </c>
      <c r="T7272" s="133">
        <f>IF(Veriler!T7272&lt;=0.1, S7272, IF(AND(Veriler!T7272&gt;0.1, F7272="", P7272="E"), IF(Q7272&gt;Veriler!$G$2, Q7272*S7272, IF(Q7272&lt;Veriler!$G$2, Veriler!$G$2*S7272, Q7272*S7272)), 0))</f>
        <v>0</v>
      </c>
      <c r="U7272" s="133" t="str">
        <f t="shared" si="2295"/>
        <v xml:space="preserve"> </v>
      </c>
      <c r="V7272" s="134" t="str">
        <f>IFERROR(IF(O7272="%10 sınırı aşılmıştır.",L7272-T7272,IFERROR(IF(F7272="",IF(S7272=1,0,IF(L7272-S7272=0,"",L7272-S7272)),IF(Veriler!M7272="",L7272,IF(L7272*Veriler!M7272=0,"",L7272*Veriler!M7272))),L7272)),0)</f>
        <v/>
      </c>
      <c r="W7272" s="146"/>
      <c r="X7272" s="146"/>
      <c r="Y7272" s="146"/>
    </row>
    <row r="7273" spans="1:25" s="99" customFormat="1" ht="54.75" customHeight="1" x14ac:dyDescent="0.25">
      <c r="A7273" s="96">
        <f t="shared" si="2296"/>
        <v>5359</v>
      </c>
      <c r="B7273" s="175"/>
      <c r="C7273" s="176"/>
      <c r="D7273" s="113"/>
      <c r="E7273" s="115"/>
      <c r="F7273" s="174"/>
      <c r="G7273" s="114" t="str">
        <f t="shared" si="2291"/>
        <v/>
      </c>
      <c r="H7273" s="115"/>
      <c r="I7273" s="115"/>
      <c r="J7273" s="115"/>
      <c r="K7273" s="115"/>
      <c r="L7273" s="133" t="str">
        <f t="shared" si="2292"/>
        <v/>
      </c>
      <c r="M7273" s="116" t="str">
        <f>IF(L7273="", "", L7273/Veriler!$X$1)</f>
        <v/>
      </c>
      <c r="N7273" s="116" t="str">
        <f>IF(F7273&lt;&gt;"", "İthal Girdi", IF(Veriler!T7273="", "", IF(Veriler!S7273="H", "%0,5 üzerindedir", IF(Veriler!T7273&gt;0.1, "%10 sınırı aşılmıştır.", "Uygun"))))</f>
        <v>%0,5 üzerindedir</v>
      </c>
      <c r="O7273" s="116" t="str">
        <f t="shared" si="2293"/>
        <v xml:space="preserve"> </v>
      </c>
      <c r="P7273" s="117"/>
      <c r="Q7273" s="118"/>
      <c r="R7273" s="119" t="str">
        <f t="shared" si="2294"/>
        <v/>
      </c>
      <c r="S7273" s="133">
        <f>IFERROR(IF(M7273&lt;=0.005,IF(F7273="",L7273,0),IF(F7273&lt;&gt;"",0,IF(P7273="",0,IF(P7273="H",0,IF(Q7273&lt;Veriler!$G$2,L7273*Veriler!$G$2,L7273*Q7273)))))," ")</f>
        <v>0</v>
      </c>
      <c r="T7273" s="133">
        <f>IF(Veriler!T7273&lt;=0.1, S7273, IF(AND(Veriler!T7273&gt;0.1, F7273="", P7273="E"), IF(Q7273&gt;Veriler!$G$2, Q7273*S7273, IF(Q7273&lt;Veriler!$G$2, Veriler!$G$2*S7273, Q7273*S7273)), 0))</f>
        <v>0</v>
      </c>
      <c r="U7273" s="133" t="str">
        <f t="shared" si="2295"/>
        <v xml:space="preserve"> </v>
      </c>
      <c r="V7273" s="134" t="str">
        <f>IFERROR(IF(O7273="%10 sınırı aşılmıştır.",L7273-T7273,IFERROR(IF(F7273="",IF(S7273=1,0,IF(L7273-S7273=0,"",L7273-S7273)),IF(Veriler!M7273="",L7273,IF(L7273*Veriler!M7273=0,"",L7273*Veriler!M7273))),L7273)),0)</f>
        <v/>
      </c>
      <c r="W7273" s="146"/>
      <c r="X7273" s="146"/>
      <c r="Y7273" s="146"/>
    </row>
    <row r="7274" spans="1:25" s="99" customFormat="1" ht="54.75" customHeight="1" x14ac:dyDescent="0.25">
      <c r="A7274" s="96">
        <f t="shared" si="2296"/>
        <v>5360</v>
      </c>
      <c r="B7274" s="175"/>
      <c r="C7274" s="176"/>
      <c r="D7274" s="113"/>
      <c r="E7274" s="115"/>
      <c r="F7274" s="174"/>
      <c r="G7274" s="114" t="str">
        <f t="shared" si="2291"/>
        <v/>
      </c>
      <c r="H7274" s="115"/>
      <c r="I7274" s="115"/>
      <c r="J7274" s="115"/>
      <c r="K7274" s="115"/>
      <c r="L7274" s="133" t="str">
        <f t="shared" si="2292"/>
        <v/>
      </c>
      <c r="M7274" s="116" t="str">
        <f>IF(L7274="", "", L7274/Veriler!$X$1)</f>
        <v/>
      </c>
      <c r="N7274" s="116" t="str">
        <f>IF(F7274&lt;&gt;"", "İthal Girdi", IF(Veriler!T7274="", "", IF(Veriler!S7274="H", "%0,5 üzerindedir", IF(Veriler!T7274&gt;0.1, "%10 sınırı aşılmıştır.", "Uygun"))))</f>
        <v>%0,5 üzerindedir</v>
      </c>
      <c r="O7274" s="116" t="str">
        <f t="shared" si="2293"/>
        <v xml:space="preserve"> </v>
      </c>
      <c r="P7274" s="117"/>
      <c r="Q7274" s="118"/>
      <c r="R7274" s="119" t="str">
        <f t="shared" si="2294"/>
        <v/>
      </c>
      <c r="S7274" s="133">
        <f>IFERROR(IF(M7274&lt;=0.005,IF(F7274="",L7274,0),IF(F7274&lt;&gt;"",0,IF(P7274="",0,IF(P7274="H",0,IF(Q7274&lt;Veriler!$G$2,L7274*Veriler!$G$2,L7274*Q7274)))))," ")</f>
        <v>0</v>
      </c>
      <c r="T7274" s="133">
        <f>IF(Veriler!T7274&lt;=0.1, S7274, IF(AND(Veriler!T7274&gt;0.1, F7274="", P7274="E"), IF(Q7274&gt;Veriler!$G$2, Q7274*S7274, IF(Q7274&lt;Veriler!$G$2, Veriler!$G$2*S7274, Q7274*S7274)), 0))</f>
        <v>0</v>
      </c>
      <c r="U7274" s="133" t="str">
        <f t="shared" si="2295"/>
        <v xml:space="preserve"> </v>
      </c>
      <c r="V7274" s="134" t="str">
        <f>IFERROR(IF(O7274="%10 sınırı aşılmıştır.",L7274-T7274,IFERROR(IF(F7274="",IF(S7274=1,0,IF(L7274-S7274=0,"",L7274-S7274)),IF(Veriler!M7274="",L7274,IF(L7274*Veriler!M7274=0,"",L7274*Veriler!M7274))),L7274)),0)</f>
        <v/>
      </c>
      <c r="W7274" s="146"/>
      <c r="X7274" s="146"/>
      <c r="Y7274" s="146"/>
    </row>
    <row r="7275" spans="1:25" s="99" customFormat="1" ht="54.75" customHeight="1" x14ac:dyDescent="0.25">
      <c r="A7275" s="96">
        <f t="shared" si="2296"/>
        <v>5361</v>
      </c>
      <c r="B7275" s="175"/>
      <c r="C7275" s="176"/>
      <c r="D7275" s="113"/>
      <c r="E7275" s="115"/>
      <c r="F7275" s="174"/>
      <c r="G7275" s="114" t="str">
        <f t="shared" si="2291"/>
        <v/>
      </c>
      <c r="H7275" s="115"/>
      <c r="I7275" s="115"/>
      <c r="J7275" s="115"/>
      <c r="K7275" s="115"/>
      <c r="L7275" s="133" t="str">
        <f t="shared" si="2292"/>
        <v/>
      </c>
      <c r="M7275" s="116" t="str">
        <f>IF(L7275="", "", L7275/Veriler!$X$1)</f>
        <v/>
      </c>
      <c r="N7275" s="116" t="str">
        <f>IF(F7275&lt;&gt;"", "İthal Girdi", IF(Veriler!T7275="", "", IF(Veriler!S7275="H", "%0,5 üzerindedir", IF(Veriler!T7275&gt;0.1, "%10 sınırı aşılmıştır.", "Uygun"))))</f>
        <v>%0,5 üzerindedir</v>
      </c>
      <c r="O7275" s="116" t="str">
        <f t="shared" si="2293"/>
        <v xml:space="preserve"> </v>
      </c>
      <c r="P7275" s="117"/>
      <c r="Q7275" s="118"/>
      <c r="R7275" s="119" t="str">
        <f t="shared" si="2294"/>
        <v/>
      </c>
      <c r="S7275" s="133">
        <f>IFERROR(IF(M7275&lt;=0.005,IF(F7275="",L7275,0),IF(F7275&lt;&gt;"",0,IF(P7275="",0,IF(P7275="H",0,IF(Q7275&lt;Veriler!$G$2,L7275*Veriler!$G$2,L7275*Q7275)))))," ")</f>
        <v>0</v>
      </c>
      <c r="T7275" s="133">
        <f>IF(Veriler!T7275&lt;=0.1, S7275, IF(AND(Veriler!T7275&gt;0.1, F7275="", P7275="E"), IF(Q7275&gt;Veriler!$G$2, Q7275*S7275, IF(Q7275&lt;Veriler!$G$2, Veriler!$G$2*S7275, Q7275*S7275)), 0))</f>
        <v>0</v>
      </c>
      <c r="U7275" s="133" t="str">
        <f t="shared" si="2295"/>
        <v xml:space="preserve"> </v>
      </c>
      <c r="V7275" s="134" t="str">
        <f>IFERROR(IF(O7275="%10 sınırı aşılmıştır.",L7275-T7275,IFERROR(IF(F7275="",IF(S7275=1,0,IF(L7275-S7275=0,"",L7275-S7275)),IF(Veriler!M7275="",L7275,IF(L7275*Veriler!M7275=0,"",L7275*Veriler!M7275))),L7275)),0)</f>
        <v/>
      </c>
      <c r="W7275" s="146"/>
      <c r="X7275" s="146"/>
      <c r="Y7275" s="146"/>
    </row>
    <row r="7276" spans="1:25" s="99" customFormat="1" ht="54.75" customHeight="1" x14ac:dyDescent="0.25">
      <c r="A7276" s="96">
        <f t="shared" si="2296"/>
        <v>5362</v>
      </c>
      <c r="B7276" s="175"/>
      <c r="C7276" s="176"/>
      <c r="D7276" s="113"/>
      <c r="E7276" s="115"/>
      <c r="F7276" s="174"/>
      <c r="G7276" s="114" t="str">
        <f t="shared" si="2291"/>
        <v/>
      </c>
      <c r="H7276" s="115"/>
      <c r="I7276" s="115"/>
      <c r="J7276" s="115"/>
      <c r="K7276" s="115"/>
      <c r="L7276" s="133" t="str">
        <f t="shared" si="2292"/>
        <v/>
      </c>
      <c r="M7276" s="116" t="str">
        <f>IF(L7276="", "", L7276/Veriler!$X$1)</f>
        <v/>
      </c>
      <c r="N7276" s="116" t="str">
        <f>IF(F7276&lt;&gt;"", "İthal Girdi", IF(Veriler!T7276="", "", IF(Veriler!S7276="H", "%0,5 üzerindedir", IF(Veriler!T7276&gt;0.1, "%10 sınırı aşılmıştır.", "Uygun"))))</f>
        <v>%0,5 üzerindedir</v>
      </c>
      <c r="O7276" s="116" t="str">
        <f t="shared" si="2293"/>
        <v xml:space="preserve"> </v>
      </c>
      <c r="P7276" s="117"/>
      <c r="Q7276" s="118"/>
      <c r="R7276" s="119" t="str">
        <f t="shared" si="2294"/>
        <v/>
      </c>
      <c r="S7276" s="133">
        <f>IFERROR(IF(M7276&lt;=0.005,IF(F7276="",L7276,0),IF(F7276&lt;&gt;"",0,IF(P7276="",0,IF(P7276="H",0,IF(Q7276&lt;Veriler!$G$2,L7276*Veriler!$G$2,L7276*Q7276)))))," ")</f>
        <v>0</v>
      </c>
      <c r="T7276" s="133">
        <f>IF(Veriler!T7276&lt;=0.1, S7276, IF(AND(Veriler!T7276&gt;0.1, F7276="", P7276="E"), IF(Q7276&gt;Veriler!$G$2, Q7276*S7276, IF(Q7276&lt;Veriler!$G$2, Veriler!$G$2*S7276, Q7276*S7276)), 0))</f>
        <v>0</v>
      </c>
      <c r="U7276" s="133" t="str">
        <f t="shared" si="2295"/>
        <v xml:space="preserve"> </v>
      </c>
      <c r="V7276" s="134" t="str">
        <f>IFERROR(IF(O7276="%10 sınırı aşılmıştır.",L7276-T7276,IFERROR(IF(F7276="",IF(S7276=1,0,IF(L7276-S7276=0,"",L7276-S7276)),IF(Veriler!M7276="",L7276,IF(L7276*Veriler!M7276=0,"",L7276*Veriler!M7276))),L7276)),0)</f>
        <v/>
      </c>
      <c r="W7276" s="146"/>
      <c r="X7276" s="146"/>
      <c r="Y7276" s="146"/>
    </row>
    <row r="7277" spans="1:25" s="99" customFormat="1" ht="36" hidden="1" customHeight="1" x14ac:dyDescent="0.25">
      <c r="A7277" s="101"/>
      <c r="B7277" s="191" t="s">
        <v>16</v>
      </c>
      <c r="C7277" s="176"/>
      <c r="D7277" s="120"/>
      <c r="E7277" s="171"/>
      <c r="F7277" s="172"/>
      <c r="G7277" s="121"/>
      <c r="H7277" s="115"/>
      <c r="I7277" s="115"/>
      <c r="J7277" s="115"/>
      <c r="K7277" s="115"/>
      <c r="L7277" s="121"/>
      <c r="M7277" s="121"/>
      <c r="N7277" s="121"/>
      <c r="O7277" s="121"/>
      <c r="P7277" s="120"/>
      <c r="Q7277" s="120"/>
      <c r="R7277" s="183"/>
      <c r="S7277" s="184"/>
      <c r="T7277" s="121"/>
      <c r="U7277" s="121"/>
      <c r="V7277" s="121"/>
      <c r="W7277" s="146"/>
      <c r="X7277" s="146"/>
      <c r="Y7277" s="146"/>
    </row>
    <row r="7278" spans="1:25" s="99" customFormat="1" ht="54.75" customHeight="1" x14ac:dyDescent="0.25">
      <c r="A7278" s="96">
        <f>A7276+1</f>
        <v>5363</v>
      </c>
      <c r="B7278" s="175"/>
      <c r="C7278" s="176"/>
      <c r="D7278" s="113"/>
      <c r="E7278" s="115"/>
      <c r="F7278" s="174"/>
      <c r="G7278" s="114" t="str">
        <f t="shared" ref="G7278:G7291" si="2297">IF(AND(F7278&lt;&gt;"",V7278&lt;&gt;"",L7278&lt;&gt;0),V7278/L7278,"")</f>
        <v/>
      </c>
      <c r="H7278" s="115"/>
      <c r="I7278" s="115"/>
      <c r="J7278" s="115"/>
      <c r="K7278" s="115"/>
      <c r="L7278" s="133" t="str">
        <f t="shared" ref="L7278:L7291" si="2298">IF(AND(H7278&lt;&gt;0, J7278&lt;&gt;0, K7278&lt;&gt;0), H7278*J7278*K7278, "")</f>
        <v/>
      </c>
      <c r="M7278" s="116" t="str">
        <f>IF(L7278="", "", L7278/Veriler!$X$1)</f>
        <v/>
      </c>
      <c r="N7278" s="116" t="str">
        <f>IF(F7278&lt;&gt;"", "İthal Girdi", IF(Veriler!T7278="", "", IF(Veriler!S7278="H", "%0,5 üzerindedir", IF(Veriler!T7278&gt;0.1, "%10 sınırı aşılmıştır.", "Uygun"))))</f>
        <v>%0,5 üzerindedir</v>
      </c>
      <c r="O7278" s="116" t="str">
        <f t="shared" ref="O7278:O7291" si="2299">IF(M7278=""," ",N7278)</f>
        <v xml:space="preserve"> </v>
      </c>
      <c r="P7278" s="117"/>
      <c r="Q7278" s="118"/>
      <c r="R7278" s="119" t="str">
        <f t="shared" ref="R7278:R7291" si="2300">IFERROR(IF(AND(T7278&lt;&gt;"",L7278&lt;&gt;"",L7278&lt;&gt;0,T7278&lt;&gt;0),T7278/L7278,"")," ")</f>
        <v/>
      </c>
      <c r="S7278" s="133">
        <f>IFERROR(IF(M7278&lt;=0.005,IF(F7278="",L7278,0),IF(F7278&lt;&gt;"",0,IF(P7278="",0,IF(P7278="H",0,IF(Q7278&lt;Veriler!$G$2,L7278*Veriler!$G$2,L7278*Q7278)))))," ")</f>
        <v>0</v>
      </c>
      <c r="T7278" s="133">
        <f>IF(Veriler!T7278&lt;=0.1, S7278, IF(AND(Veriler!T7278&gt;0.1, F7278="", P7278="E"), IF(Q7278&gt;Veriler!$G$2, Q7278*S7278, IF(Q7278&lt;Veriler!$G$2, Veriler!$G$2*S7278, Q7278*S7278)), 0))</f>
        <v>0</v>
      </c>
      <c r="U7278" s="133" t="str">
        <f t="shared" ref="U7278:U7291" si="2301">IF(T7278=0," ",T7278)</f>
        <v xml:space="preserve"> </v>
      </c>
      <c r="V7278" s="134" t="str">
        <f>IFERROR(IF(O7278="%10 sınırı aşılmıştır.",L7278-T7278,IFERROR(IF(F7278="",IF(S7278=1,0,IF(L7278-S7278=0,"",L7278-S7278)),IF(Veriler!M7278="",L7278,IF(L7278*Veriler!M7278=0,"",L7278*Veriler!M7278))),L7278)),0)</f>
        <v/>
      </c>
      <c r="W7278" s="146"/>
      <c r="X7278" s="146"/>
      <c r="Y7278" s="146"/>
    </row>
    <row r="7279" spans="1:25" s="99" customFormat="1" ht="54.75" customHeight="1" x14ac:dyDescent="0.25">
      <c r="A7279" s="96">
        <f t="shared" ref="A7279:A7291" si="2302">A7278+1</f>
        <v>5364</v>
      </c>
      <c r="B7279" s="175"/>
      <c r="C7279" s="176"/>
      <c r="D7279" s="113"/>
      <c r="E7279" s="115"/>
      <c r="F7279" s="174"/>
      <c r="G7279" s="114" t="str">
        <f t="shared" si="2297"/>
        <v/>
      </c>
      <c r="H7279" s="115"/>
      <c r="I7279" s="115"/>
      <c r="J7279" s="115"/>
      <c r="K7279" s="115"/>
      <c r="L7279" s="133" t="str">
        <f t="shared" si="2298"/>
        <v/>
      </c>
      <c r="M7279" s="116" t="str">
        <f>IF(L7279="", "", L7279/Veriler!$X$1)</f>
        <v/>
      </c>
      <c r="N7279" s="116" t="str">
        <f>IF(F7279&lt;&gt;"", "İthal Girdi", IF(Veriler!T7279="", "", IF(Veriler!S7279="H", "%0,5 üzerindedir", IF(Veriler!T7279&gt;0.1, "%10 sınırı aşılmıştır.", "Uygun"))))</f>
        <v>%0,5 üzerindedir</v>
      </c>
      <c r="O7279" s="116" t="str">
        <f t="shared" si="2299"/>
        <v xml:space="preserve"> </v>
      </c>
      <c r="P7279" s="117"/>
      <c r="Q7279" s="118"/>
      <c r="R7279" s="119" t="str">
        <f t="shared" si="2300"/>
        <v/>
      </c>
      <c r="S7279" s="133">
        <f>IFERROR(IF(M7279&lt;=0.005,IF(F7279="",L7279,0),IF(F7279&lt;&gt;"",0,IF(P7279="",0,IF(P7279="H",0,IF(Q7279&lt;Veriler!$G$2,L7279*Veriler!$G$2,L7279*Q7279)))))," ")</f>
        <v>0</v>
      </c>
      <c r="T7279" s="133">
        <f>IF(Veriler!T7279&lt;=0.1, S7279, IF(AND(Veriler!T7279&gt;0.1, F7279="", P7279="E"), IF(Q7279&gt;Veriler!$G$2, Q7279*S7279, IF(Q7279&lt;Veriler!$G$2, Veriler!$G$2*S7279, Q7279*S7279)), 0))</f>
        <v>0</v>
      </c>
      <c r="U7279" s="133" t="str">
        <f t="shared" si="2301"/>
        <v xml:space="preserve"> </v>
      </c>
      <c r="V7279" s="134" t="str">
        <f>IFERROR(IF(O7279="%10 sınırı aşılmıştır.",L7279-T7279,IFERROR(IF(F7279="",IF(S7279=1,0,IF(L7279-S7279=0,"",L7279-S7279)),IF(Veriler!M7279="",L7279,IF(L7279*Veriler!M7279=0,"",L7279*Veriler!M7279))),L7279)),0)</f>
        <v/>
      </c>
      <c r="W7279" s="146"/>
      <c r="X7279" s="146"/>
      <c r="Y7279" s="146"/>
    </row>
    <row r="7280" spans="1:25" s="99" customFormat="1" ht="54.75" customHeight="1" x14ac:dyDescent="0.25">
      <c r="A7280" s="96">
        <f t="shared" si="2302"/>
        <v>5365</v>
      </c>
      <c r="B7280" s="175"/>
      <c r="C7280" s="176"/>
      <c r="D7280" s="113"/>
      <c r="E7280" s="115"/>
      <c r="F7280" s="174"/>
      <c r="G7280" s="114" t="str">
        <f t="shared" si="2297"/>
        <v/>
      </c>
      <c r="H7280" s="115"/>
      <c r="I7280" s="115"/>
      <c r="J7280" s="115"/>
      <c r="K7280" s="115"/>
      <c r="L7280" s="133" t="str">
        <f t="shared" si="2298"/>
        <v/>
      </c>
      <c r="M7280" s="116" t="str">
        <f>IF(L7280="", "", L7280/Veriler!$X$1)</f>
        <v/>
      </c>
      <c r="N7280" s="116" t="str">
        <f>IF(F7280&lt;&gt;"", "İthal Girdi", IF(Veriler!T7280="", "", IF(Veriler!S7280="H", "%0,5 üzerindedir", IF(Veriler!T7280&gt;0.1, "%10 sınırı aşılmıştır.", "Uygun"))))</f>
        <v>%0,5 üzerindedir</v>
      </c>
      <c r="O7280" s="116" t="str">
        <f t="shared" si="2299"/>
        <v xml:space="preserve"> </v>
      </c>
      <c r="P7280" s="117"/>
      <c r="Q7280" s="118"/>
      <c r="R7280" s="119" t="str">
        <f t="shared" si="2300"/>
        <v/>
      </c>
      <c r="S7280" s="133">
        <f>IFERROR(IF(M7280&lt;=0.005,IF(F7280="",L7280,0),IF(F7280&lt;&gt;"",0,IF(P7280="",0,IF(P7280="H",0,IF(Q7280&lt;Veriler!$G$2,L7280*Veriler!$G$2,L7280*Q7280)))))," ")</f>
        <v>0</v>
      </c>
      <c r="T7280" s="133">
        <f>IF(Veriler!T7280&lt;=0.1, S7280, IF(AND(Veriler!T7280&gt;0.1, F7280="", P7280="E"), IF(Q7280&gt;Veriler!$G$2, Q7280*S7280, IF(Q7280&lt;Veriler!$G$2, Veriler!$G$2*S7280, Q7280*S7280)), 0))</f>
        <v>0</v>
      </c>
      <c r="U7280" s="133" t="str">
        <f t="shared" si="2301"/>
        <v xml:space="preserve"> </v>
      </c>
      <c r="V7280" s="134" t="str">
        <f>IFERROR(IF(O7280="%10 sınırı aşılmıştır.",L7280-T7280,IFERROR(IF(F7280="",IF(S7280=1,0,IF(L7280-S7280=0,"",L7280-S7280)),IF(Veriler!M7280="",L7280,IF(L7280*Veriler!M7280=0,"",L7280*Veriler!M7280))),L7280)),0)</f>
        <v/>
      </c>
      <c r="W7280" s="146"/>
      <c r="X7280" s="146"/>
      <c r="Y7280" s="146"/>
    </row>
    <row r="7281" spans="1:25" s="99" customFormat="1" ht="54.75" customHeight="1" x14ac:dyDescent="0.25">
      <c r="A7281" s="96">
        <f t="shared" si="2302"/>
        <v>5366</v>
      </c>
      <c r="B7281" s="175"/>
      <c r="C7281" s="176"/>
      <c r="D7281" s="113"/>
      <c r="E7281" s="115"/>
      <c r="F7281" s="174"/>
      <c r="G7281" s="114" t="str">
        <f t="shared" si="2297"/>
        <v/>
      </c>
      <c r="H7281" s="115"/>
      <c r="I7281" s="115"/>
      <c r="J7281" s="115"/>
      <c r="K7281" s="115"/>
      <c r="L7281" s="133" t="str">
        <f t="shared" si="2298"/>
        <v/>
      </c>
      <c r="M7281" s="116" t="str">
        <f>IF(L7281="", "", L7281/Veriler!$X$1)</f>
        <v/>
      </c>
      <c r="N7281" s="116" t="str">
        <f>IF(F7281&lt;&gt;"", "İthal Girdi", IF(Veriler!T7281="", "", IF(Veriler!S7281="H", "%0,5 üzerindedir", IF(Veriler!T7281&gt;0.1, "%10 sınırı aşılmıştır.", "Uygun"))))</f>
        <v>%0,5 üzerindedir</v>
      </c>
      <c r="O7281" s="116" t="str">
        <f t="shared" si="2299"/>
        <v xml:space="preserve"> </v>
      </c>
      <c r="P7281" s="117"/>
      <c r="Q7281" s="118"/>
      <c r="R7281" s="119" t="str">
        <f t="shared" si="2300"/>
        <v/>
      </c>
      <c r="S7281" s="133">
        <f>IFERROR(IF(M7281&lt;=0.005,IF(F7281="",L7281,0),IF(F7281&lt;&gt;"",0,IF(P7281="",0,IF(P7281="H",0,IF(Q7281&lt;Veriler!$G$2,L7281*Veriler!$G$2,L7281*Q7281)))))," ")</f>
        <v>0</v>
      </c>
      <c r="T7281" s="133">
        <f>IF(Veriler!T7281&lt;=0.1, S7281, IF(AND(Veriler!T7281&gt;0.1, F7281="", P7281="E"), IF(Q7281&gt;Veriler!$G$2, Q7281*S7281, IF(Q7281&lt;Veriler!$G$2, Veriler!$G$2*S7281, Q7281*S7281)), 0))</f>
        <v>0</v>
      </c>
      <c r="U7281" s="133" t="str">
        <f t="shared" si="2301"/>
        <v xml:space="preserve"> </v>
      </c>
      <c r="V7281" s="134" t="str">
        <f>IFERROR(IF(O7281="%10 sınırı aşılmıştır.",L7281-T7281,IFERROR(IF(F7281="",IF(S7281=1,0,IF(L7281-S7281=0,"",L7281-S7281)),IF(Veriler!M7281="",L7281,IF(L7281*Veriler!M7281=0,"",L7281*Veriler!M7281))),L7281)),0)</f>
        <v/>
      </c>
      <c r="W7281" s="146"/>
      <c r="X7281" s="146"/>
      <c r="Y7281" s="146"/>
    </row>
    <row r="7282" spans="1:25" s="99" customFormat="1" ht="54.75" customHeight="1" x14ac:dyDescent="0.25">
      <c r="A7282" s="96">
        <f t="shared" si="2302"/>
        <v>5367</v>
      </c>
      <c r="B7282" s="175"/>
      <c r="C7282" s="176"/>
      <c r="D7282" s="113"/>
      <c r="E7282" s="115"/>
      <c r="F7282" s="174"/>
      <c r="G7282" s="114" t="str">
        <f t="shared" si="2297"/>
        <v/>
      </c>
      <c r="H7282" s="115"/>
      <c r="I7282" s="115"/>
      <c r="J7282" s="115"/>
      <c r="K7282" s="115"/>
      <c r="L7282" s="133" t="str">
        <f t="shared" si="2298"/>
        <v/>
      </c>
      <c r="M7282" s="116" t="str">
        <f>IF(L7282="", "", L7282/Veriler!$X$1)</f>
        <v/>
      </c>
      <c r="N7282" s="116" t="str">
        <f>IF(F7282&lt;&gt;"", "İthal Girdi", IF(Veriler!T7282="", "", IF(Veriler!S7282="H", "%0,5 üzerindedir", IF(Veriler!T7282&gt;0.1, "%10 sınırı aşılmıştır.", "Uygun"))))</f>
        <v>%0,5 üzerindedir</v>
      </c>
      <c r="O7282" s="116" t="str">
        <f t="shared" si="2299"/>
        <v xml:space="preserve"> </v>
      </c>
      <c r="P7282" s="117"/>
      <c r="Q7282" s="118"/>
      <c r="R7282" s="119" t="str">
        <f t="shared" si="2300"/>
        <v/>
      </c>
      <c r="S7282" s="133">
        <f>IFERROR(IF(M7282&lt;=0.005,IF(F7282="",L7282,0),IF(F7282&lt;&gt;"",0,IF(P7282="",0,IF(P7282="H",0,IF(Q7282&lt;Veriler!$G$2,L7282*Veriler!$G$2,L7282*Q7282)))))," ")</f>
        <v>0</v>
      </c>
      <c r="T7282" s="133">
        <f>IF(Veriler!T7282&lt;=0.1, S7282, IF(AND(Veriler!T7282&gt;0.1, F7282="", P7282="E"), IF(Q7282&gt;Veriler!$G$2, Q7282*S7282, IF(Q7282&lt;Veriler!$G$2, Veriler!$G$2*S7282, Q7282*S7282)), 0))</f>
        <v>0</v>
      </c>
      <c r="U7282" s="133" t="str">
        <f t="shared" si="2301"/>
        <v xml:space="preserve"> </v>
      </c>
      <c r="V7282" s="134" t="str">
        <f>IFERROR(IF(O7282="%10 sınırı aşılmıştır.",L7282-T7282,IFERROR(IF(F7282="",IF(S7282=1,0,IF(L7282-S7282=0,"",L7282-S7282)),IF(Veriler!M7282="",L7282,IF(L7282*Veriler!M7282=0,"",L7282*Veriler!M7282))),L7282)),0)</f>
        <v/>
      </c>
      <c r="W7282" s="146"/>
      <c r="X7282" s="146"/>
      <c r="Y7282" s="146"/>
    </row>
    <row r="7283" spans="1:25" s="99" customFormat="1" ht="54.75" customHeight="1" x14ac:dyDescent="0.25">
      <c r="A7283" s="96">
        <f t="shared" si="2302"/>
        <v>5368</v>
      </c>
      <c r="B7283" s="175"/>
      <c r="C7283" s="176"/>
      <c r="D7283" s="113"/>
      <c r="E7283" s="115"/>
      <c r="F7283" s="174"/>
      <c r="G7283" s="114" t="str">
        <f t="shared" si="2297"/>
        <v/>
      </c>
      <c r="H7283" s="115"/>
      <c r="I7283" s="115"/>
      <c r="J7283" s="115"/>
      <c r="K7283" s="115"/>
      <c r="L7283" s="133" t="str">
        <f t="shared" si="2298"/>
        <v/>
      </c>
      <c r="M7283" s="116" t="str">
        <f>IF(L7283="", "", L7283/Veriler!$X$1)</f>
        <v/>
      </c>
      <c r="N7283" s="116" t="str">
        <f>IF(F7283&lt;&gt;"", "İthal Girdi", IF(Veriler!T7283="", "", IF(Veriler!S7283="H", "%0,5 üzerindedir", IF(Veriler!T7283&gt;0.1, "%10 sınırı aşılmıştır.", "Uygun"))))</f>
        <v>%0,5 üzerindedir</v>
      </c>
      <c r="O7283" s="116" t="str">
        <f t="shared" si="2299"/>
        <v xml:space="preserve"> </v>
      </c>
      <c r="P7283" s="117"/>
      <c r="Q7283" s="118"/>
      <c r="R7283" s="119" t="str">
        <f t="shared" si="2300"/>
        <v/>
      </c>
      <c r="S7283" s="133">
        <f>IFERROR(IF(M7283&lt;=0.005,IF(F7283="",L7283,0),IF(F7283&lt;&gt;"",0,IF(P7283="",0,IF(P7283="H",0,IF(Q7283&lt;Veriler!$G$2,L7283*Veriler!$G$2,L7283*Q7283)))))," ")</f>
        <v>0</v>
      </c>
      <c r="T7283" s="133">
        <f>IF(Veriler!T7283&lt;=0.1, S7283, IF(AND(Veriler!T7283&gt;0.1, F7283="", P7283="E"), IF(Q7283&gt;Veriler!$G$2, Q7283*S7283, IF(Q7283&lt;Veriler!$G$2, Veriler!$G$2*S7283, Q7283*S7283)), 0))</f>
        <v>0</v>
      </c>
      <c r="U7283" s="133" t="str">
        <f t="shared" si="2301"/>
        <v xml:space="preserve"> </v>
      </c>
      <c r="V7283" s="134" t="str">
        <f>IFERROR(IF(O7283="%10 sınırı aşılmıştır.",L7283-T7283,IFERROR(IF(F7283="",IF(S7283=1,0,IF(L7283-S7283=0,"",L7283-S7283)),IF(Veriler!M7283="",L7283,IF(L7283*Veriler!M7283=0,"",L7283*Veriler!M7283))),L7283)),0)</f>
        <v/>
      </c>
      <c r="W7283" s="146"/>
      <c r="X7283" s="146"/>
      <c r="Y7283" s="146"/>
    </row>
    <row r="7284" spans="1:25" s="99" customFormat="1" ht="54.75" customHeight="1" x14ac:dyDescent="0.25">
      <c r="A7284" s="96">
        <f t="shared" si="2302"/>
        <v>5369</v>
      </c>
      <c r="B7284" s="175"/>
      <c r="C7284" s="176"/>
      <c r="D7284" s="113"/>
      <c r="E7284" s="115"/>
      <c r="F7284" s="174"/>
      <c r="G7284" s="114" t="str">
        <f t="shared" si="2297"/>
        <v/>
      </c>
      <c r="H7284" s="115"/>
      <c r="I7284" s="115"/>
      <c r="J7284" s="115"/>
      <c r="K7284" s="115"/>
      <c r="L7284" s="133" t="str">
        <f t="shared" si="2298"/>
        <v/>
      </c>
      <c r="M7284" s="116" t="str">
        <f>IF(L7284="", "", L7284/Veriler!$X$1)</f>
        <v/>
      </c>
      <c r="N7284" s="116" t="str">
        <f>IF(F7284&lt;&gt;"", "İthal Girdi", IF(Veriler!T7284="", "", IF(Veriler!S7284="H", "%0,5 üzerindedir", IF(Veriler!T7284&gt;0.1, "%10 sınırı aşılmıştır.", "Uygun"))))</f>
        <v>%0,5 üzerindedir</v>
      </c>
      <c r="O7284" s="116" t="str">
        <f t="shared" si="2299"/>
        <v xml:space="preserve"> </v>
      </c>
      <c r="P7284" s="117"/>
      <c r="Q7284" s="118"/>
      <c r="R7284" s="119" t="str">
        <f t="shared" si="2300"/>
        <v/>
      </c>
      <c r="S7284" s="133">
        <f>IFERROR(IF(M7284&lt;=0.005,IF(F7284="",L7284,0),IF(F7284&lt;&gt;"",0,IF(P7284="",0,IF(P7284="H",0,IF(Q7284&lt;Veriler!$G$2,L7284*Veriler!$G$2,L7284*Q7284)))))," ")</f>
        <v>0</v>
      </c>
      <c r="T7284" s="133">
        <f>IF(Veriler!T7284&lt;=0.1, S7284, IF(AND(Veriler!T7284&gt;0.1, F7284="", P7284="E"), IF(Q7284&gt;Veriler!$G$2, Q7284*S7284, IF(Q7284&lt;Veriler!$G$2, Veriler!$G$2*S7284, Q7284*S7284)), 0))</f>
        <v>0</v>
      </c>
      <c r="U7284" s="133" t="str">
        <f t="shared" si="2301"/>
        <v xml:space="preserve"> </v>
      </c>
      <c r="V7284" s="134" t="str">
        <f>IFERROR(IF(O7284="%10 sınırı aşılmıştır.",L7284-T7284,IFERROR(IF(F7284="",IF(S7284=1,0,IF(L7284-S7284=0,"",L7284-S7284)),IF(Veriler!M7284="",L7284,IF(L7284*Veriler!M7284=0,"",L7284*Veriler!M7284))),L7284)),0)</f>
        <v/>
      </c>
      <c r="W7284" s="146"/>
      <c r="X7284" s="146"/>
      <c r="Y7284" s="146"/>
    </row>
    <row r="7285" spans="1:25" s="99" customFormat="1" ht="54.75" customHeight="1" x14ac:dyDescent="0.25">
      <c r="A7285" s="96">
        <f t="shared" si="2302"/>
        <v>5370</v>
      </c>
      <c r="B7285" s="175"/>
      <c r="C7285" s="176"/>
      <c r="D7285" s="113"/>
      <c r="E7285" s="115"/>
      <c r="F7285" s="174"/>
      <c r="G7285" s="114" t="str">
        <f t="shared" si="2297"/>
        <v/>
      </c>
      <c r="H7285" s="115"/>
      <c r="I7285" s="115"/>
      <c r="J7285" s="115"/>
      <c r="K7285" s="115"/>
      <c r="L7285" s="133" t="str">
        <f t="shared" si="2298"/>
        <v/>
      </c>
      <c r="M7285" s="116" t="str">
        <f>IF(L7285="", "", L7285/Veriler!$X$1)</f>
        <v/>
      </c>
      <c r="N7285" s="116" t="str">
        <f>IF(F7285&lt;&gt;"", "İthal Girdi", IF(Veriler!T7285="", "", IF(Veriler!S7285="H", "%0,5 üzerindedir", IF(Veriler!T7285&gt;0.1, "%10 sınırı aşılmıştır.", "Uygun"))))</f>
        <v>%0,5 üzerindedir</v>
      </c>
      <c r="O7285" s="116" t="str">
        <f t="shared" si="2299"/>
        <v xml:space="preserve"> </v>
      </c>
      <c r="P7285" s="117"/>
      <c r="Q7285" s="118"/>
      <c r="R7285" s="119" t="str">
        <f t="shared" si="2300"/>
        <v/>
      </c>
      <c r="S7285" s="133">
        <f>IFERROR(IF(M7285&lt;=0.005,IF(F7285="",L7285,0),IF(F7285&lt;&gt;"",0,IF(P7285="",0,IF(P7285="H",0,IF(Q7285&lt;Veriler!$G$2,L7285*Veriler!$G$2,L7285*Q7285)))))," ")</f>
        <v>0</v>
      </c>
      <c r="T7285" s="133">
        <f>IF(Veriler!T7285&lt;=0.1, S7285, IF(AND(Veriler!T7285&gt;0.1, F7285="", P7285="E"), IF(Q7285&gt;Veriler!$G$2, Q7285*S7285, IF(Q7285&lt;Veriler!$G$2, Veriler!$G$2*S7285, Q7285*S7285)), 0))</f>
        <v>0</v>
      </c>
      <c r="U7285" s="133" t="str">
        <f t="shared" si="2301"/>
        <v xml:space="preserve"> </v>
      </c>
      <c r="V7285" s="134" t="str">
        <f>IFERROR(IF(O7285="%10 sınırı aşılmıştır.",L7285-T7285,IFERROR(IF(F7285="",IF(S7285=1,0,IF(L7285-S7285=0,"",L7285-S7285)),IF(Veriler!M7285="",L7285,IF(L7285*Veriler!M7285=0,"",L7285*Veriler!M7285))),L7285)),0)</f>
        <v/>
      </c>
      <c r="W7285" s="146"/>
      <c r="X7285" s="146"/>
      <c r="Y7285" s="146"/>
    </row>
    <row r="7286" spans="1:25" s="99" customFormat="1" ht="54.75" customHeight="1" x14ac:dyDescent="0.25">
      <c r="A7286" s="96">
        <f t="shared" si="2302"/>
        <v>5371</v>
      </c>
      <c r="B7286" s="175"/>
      <c r="C7286" s="176"/>
      <c r="D7286" s="113"/>
      <c r="E7286" s="115"/>
      <c r="F7286" s="174"/>
      <c r="G7286" s="114" t="str">
        <f t="shared" si="2297"/>
        <v/>
      </c>
      <c r="H7286" s="115"/>
      <c r="I7286" s="115"/>
      <c r="J7286" s="115"/>
      <c r="K7286" s="115"/>
      <c r="L7286" s="133" t="str">
        <f t="shared" si="2298"/>
        <v/>
      </c>
      <c r="M7286" s="116" t="str">
        <f>IF(L7286="", "", L7286/Veriler!$X$1)</f>
        <v/>
      </c>
      <c r="N7286" s="116" t="str">
        <f>IF(F7286&lt;&gt;"", "İthal Girdi", IF(Veriler!T7286="", "", IF(Veriler!S7286="H", "%0,5 üzerindedir", IF(Veriler!T7286&gt;0.1, "%10 sınırı aşılmıştır.", "Uygun"))))</f>
        <v>%0,5 üzerindedir</v>
      </c>
      <c r="O7286" s="116" t="str">
        <f t="shared" si="2299"/>
        <v xml:space="preserve"> </v>
      </c>
      <c r="P7286" s="117"/>
      <c r="Q7286" s="118"/>
      <c r="R7286" s="119" t="str">
        <f t="shared" si="2300"/>
        <v/>
      </c>
      <c r="S7286" s="133">
        <f>IFERROR(IF(M7286&lt;=0.005,IF(F7286="",L7286,0),IF(F7286&lt;&gt;"",0,IF(P7286="",0,IF(P7286="H",0,IF(Q7286&lt;Veriler!$G$2,L7286*Veriler!$G$2,L7286*Q7286)))))," ")</f>
        <v>0</v>
      </c>
      <c r="T7286" s="133">
        <f>IF(Veriler!T7286&lt;=0.1, S7286, IF(AND(Veriler!T7286&gt;0.1, F7286="", P7286="E"), IF(Q7286&gt;Veriler!$G$2, Q7286*S7286, IF(Q7286&lt;Veriler!$G$2, Veriler!$G$2*S7286, Q7286*S7286)), 0))</f>
        <v>0</v>
      </c>
      <c r="U7286" s="133" t="str">
        <f t="shared" si="2301"/>
        <v xml:space="preserve"> </v>
      </c>
      <c r="V7286" s="134" t="str">
        <f>IFERROR(IF(O7286="%10 sınırı aşılmıştır.",L7286-T7286,IFERROR(IF(F7286="",IF(S7286=1,0,IF(L7286-S7286=0,"",L7286-S7286)),IF(Veriler!M7286="",L7286,IF(L7286*Veriler!M7286=0,"",L7286*Veriler!M7286))),L7286)),0)</f>
        <v/>
      </c>
      <c r="W7286" s="146"/>
      <c r="X7286" s="146"/>
      <c r="Y7286" s="146"/>
    </row>
    <row r="7287" spans="1:25" s="99" customFormat="1" ht="54.75" customHeight="1" x14ac:dyDescent="0.25">
      <c r="A7287" s="96">
        <f t="shared" si="2302"/>
        <v>5372</v>
      </c>
      <c r="B7287" s="175"/>
      <c r="C7287" s="176"/>
      <c r="D7287" s="113"/>
      <c r="E7287" s="115"/>
      <c r="F7287" s="174"/>
      <c r="G7287" s="114" t="str">
        <f t="shared" si="2297"/>
        <v/>
      </c>
      <c r="H7287" s="115"/>
      <c r="I7287" s="115"/>
      <c r="J7287" s="115"/>
      <c r="K7287" s="115"/>
      <c r="L7287" s="133" t="str">
        <f t="shared" si="2298"/>
        <v/>
      </c>
      <c r="M7287" s="116" t="str">
        <f>IF(L7287="", "", L7287/Veriler!$X$1)</f>
        <v/>
      </c>
      <c r="N7287" s="116" t="str">
        <f>IF(F7287&lt;&gt;"", "İthal Girdi", IF(Veriler!T7287="", "", IF(Veriler!S7287="H", "%0,5 üzerindedir", IF(Veriler!T7287&gt;0.1, "%10 sınırı aşılmıştır.", "Uygun"))))</f>
        <v>%0,5 üzerindedir</v>
      </c>
      <c r="O7287" s="116" t="str">
        <f t="shared" si="2299"/>
        <v xml:space="preserve"> </v>
      </c>
      <c r="P7287" s="117"/>
      <c r="Q7287" s="118"/>
      <c r="R7287" s="119" t="str">
        <f t="shared" si="2300"/>
        <v/>
      </c>
      <c r="S7287" s="133">
        <f>IFERROR(IF(M7287&lt;=0.005,IF(F7287="",L7287,0),IF(F7287&lt;&gt;"",0,IF(P7287="",0,IF(P7287="H",0,IF(Q7287&lt;Veriler!$G$2,L7287*Veriler!$G$2,L7287*Q7287)))))," ")</f>
        <v>0</v>
      </c>
      <c r="T7287" s="133">
        <f>IF(Veriler!T7287&lt;=0.1, S7287, IF(AND(Veriler!T7287&gt;0.1, F7287="", P7287="E"), IF(Q7287&gt;Veriler!$G$2, Q7287*S7287, IF(Q7287&lt;Veriler!$G$2, Veriler!$G$2*S7287, Q7287*S7287)), 0))</f>
        <v>0</v>
      </c>
      <c r="U7287" s="133" t="str">
        <f t="shared" si="2301"/>
        <v xml:space="preserve"> </v>
      </c>
      <c r="V7287" s="134" t="str">
        <f>IFERROR(IF(O7287="%10 sınırı aşılmıştır.",L7287-T7287,IFERROR(IF(F7287="",IF(S7287=1,0,IF(L7287-S7287=0,"",L7287-S7287)),IF(Veriler!M7287="",L7287,IF(L7287*Veriler!M7287=0,"",L7287*Veriler!M7287))),L7287)),0)</f>
        <v/>
      </c>
      <c r="W7287" s="146"/>
      <c r="X7287" s="146"/>
      <c r="Y7287" s="146"/>
    </row>
    <row r="7288" spans="1:25" s="99" customFormat="1" ht="54.75" customHeight="1" x14ac:dyDescent="0.25">
      <c r="A7288" s="96">
        <f t="shared" si="2302"/>
        <v>5373</v>
      </c>
      <c r="B7288" s="175"/>
      <c r="C7288" s="176"/>
      <c r="D7288" s="113"/>
      <c r="E7288" s="115"/>
      <c r="F7288" s="174"/>
      <c r="G7288" s="114" t="str">
        <f t="shared" si="2297"/>
        <v/>
      </c>
      <c r="H7288" s="115"/>
      <c r="I7288" s="115"/>
      <c r="J7288" s="115"/>
      <c r="K7288" s="115"/>
      <c r="L7288" s="133" t="str">
        <f t="shared" si="2298"/>
        <v/>
      </c>
      <c r="M7288" s="116" t="str">
        <f>IF(L7288="", "", L7288/Veriler!$X$1)</f>
        <v/>
      </c>
      <c r="N7288" s="116" t="str">
        <f>IF(F7288&lt;&gt;"", "İthal Girdi", IF(Veriler!T7288="", "", IF(Veriler!S7288="H", "%0,5 üzerindedir", IF(Veriler!T7288&gt;0.1, "%10 sınırı aşılmıştır.", "Uygun"))))</f>
        <v>%0,5 üzerindedir</v>
      </c>
      <c r="O7288" s="116" t="str">
        <f t="shared" si="2299"/>
        <v xml:space="preserve"> </v>
      </c>
      <c r="P7288" s="117"/>
      <c r="Q7288" s="118"/>
      <c r="R7288" s="119" t="str">
        <f t="shared" si="2300"/>
        <v/>
      </c>
      <c r="S7288" s="133">
        <f>IFERROR(IF(M7288&lt;=0.005,IF(F7288="",L7288,0),IF(F7288&lt;&gt;"",0,IF(P7288="",0,IF(P7288="H",0,IF(Q7288&lt;Veriler!$G$2,L7288*Veriler!$G$2,L7288*Q7288)))))," ")</f>
        <v>0</v>
      </c>
      <c r="T7288" s="133">
        <f>IF(Veriler!T7288&lt;=0.1, S7288, IF(AND(Veriler!T7288&gt;0.1, F7288="", P7288="E"), IF(Q7288&gt;Veriler!$G$2, Q7288*S7288, IF(Q7288&lt;Veriler!$G$2, Veriler!$G$2*S7288, Q7288*S7288)), 0))</f>
        <v>0</v>
      </c>
      <c r="U7288" s="133" t="str">
        <f t="shared" si="2301"/>
        <v xml:space="preserve"> </v>
      </c>
      <c r="V7288" s="134" t="str">
        <f>IFERROR(IF(O7288="%10 sınırı aşılmıştır.",L7288-T7288,IFERROR(IF(F7288="",IF(S7288=1,0,IF(L7288-S7288=0,"",L7288-S7288)),IF(Veriler!M7288="",L7288,IF(L7288*Veriler!M7288=0,"",L7288*Veriler!M7288))),L7288)),0)</f>
        <v/>
      </c>
      <c r="W7288" s="146"/>
      <c r="X7288" s="146"/>
      <c r="Y7288" s="146"/>
    </row>
    <row r="7289" spans="1:25" s="99" customFormat="1" ht="54.75" customHeight="1" x14ac:dyDescent="0.25">
      <c r="A7289" s="96">
        <f t="shared" si="2302"/>
        <v>5374</v>
      </c>
      <c r="B7289" s="175"/>
      <c r="C7289" s="176"/>
      <c r="D7289" s="113"/>
      <c r="E7289" s="115"/>
      <c r="F7289" s="174"/>
      <c r="G7289" s="114" t="str">
        <f t="shared" si="2297"/>
        <v/>
      </c>
      <c r="H7289" s="115"/>
      <c r="I7289" s="115"/>
      <c r="J7289" s="115"/>
      <c r="K7289" s="115"/>
      <c r="L7289" s="133" t="str">
        <f t="shared" si="2298"/>
        <v/>
      </c>
      <c r="M7289" s="116" t="str">
        <f>IF(L7289="", "", L7289/Veriler!$X$1)</f>
        <v/>
      </c>
      <c r="N7289" s="116" t="str">
        <f>IF(F7289&lt;&gt;"", "İthal Girdi", IF(Veriler!T7289="", "", IF(Veriler!S7289="H", "%0,5 üzerindedir", IF(Veriler!T7289&gt;0.1, "%10 sınırı aşılmıştır.", "Uygun"))))</f>
        <v>%0,5 üzerindedir</v>
      </c>
      <c r="O7289" s="116" t="str">
        <f t="shared" si="2299"/>
        <v xml:space="preserve"> </v>
      </c>
      <c r="P7289" s="117"/>
      <c r="Q7289" s="118"/>
      <c r="R7289" s="119" t="str">
        <f t="shared" si="2300"/>
        <v/>
      </c>
      <c r="S7289" s="133">
        <f>IFERROR(IF(M7289&lt;=0.005,IF(F7289="",L7289,0),IF(F7289&lt;&gt;"",0,IF(P7289="",0,IF(P7289="H",0,IF(Q7289&lt;Veriler!$G$2,L7289*Veriler!$G$2,L7289*Q7289)))))," ")</f>
        <v>0</v>
      </c>
      <c r="T7289" s="133">
        <f>IF(Veriler!T7289&lt;=0.1, S7289, IF(AND(Veriler!T7289&gt;0.1, F7289="", P7289="E"), IF(Q7289&gt;Veriler!$G$2, Q7289*S7289, IF(Q7289&lt;Veriler!$G$2, Veriler!$G$2*S7289, Q7289*S7289)), 0))</f>
        <v>0</v>
      </c>
      <c r="U7289" s="133" t="str">
        <f t="shared" si="2301"/>
        <v xml:space="preserve"> </v>
      </c>
      <c r="V7289" s="134" t="str">
        <f>IFERROR(IF(O7289="%10 sınırı aşılmıştır.",L7289-T7289,IFERROR(IF(F7289="",IF(S7289=1,0,IF(L7289-S7289=0,"",L7289-S7289)),IF(Veriler!M7289="",L7289,IF(L7289*Veriler!M7289=0,"",L7289*Veriler!M7289))),L7289)),0)</f>
        <v/>
      </c>
      <c r="W7289" s="146"/>
      <c r="X7289" s="146"/>
      <c r="Y7289" s="146"/>
    </row>
    <row r="7290" spans="1:25" s="99" customFormat="1" ht="54.75" customHeight="1" x14ac:dyDescent="0.25">
      <c r="A7290" s="96">
        <f t="shared" si="2302"/>
        <v>5375</v>
      </c>
      <c r="B7290" s="175"/>
      <c r="C7290" s="176"/>
      <c r="D7290" s="113"/>
      <c r="E7290" s="115"/>
      <c r="F7290" s="174"/>
      <c r="G7290" s="114" t="str">
        <f t="shared" si="2297"/>
        <v/>
      </c>
      <c r="H7290" s="115"/>
      <c r="I7290" s="115"/>
      <c r="J7290" s="115"/>
      <c r="K7290" s="115"/>
      <c r="L7290" s="133" t="str">
        <f t="shared" si="2298"/>
        <v/>
      </c>
      <c r="M7290" s="116" t="str">
        <f>IF(L7290="", "", L7290/Veriler!$X$1)</f>
        <v/>
      </c>
      <c r="N7290" s="116" t="str">
        <f>IF(F7290&lt;&gt;"", "İthal Girdi", IF(Veriler!T7290="", "", IF(Veriler!S7290="H", "%0,5 üzerindedir", IF(Veriler!T7290&gt;0.1, "%10 sınırı aşılmıştır.", "Uygun"))))</f>
        <v>%0,5 üzerindedir</v>
      </c>
      <c r="O7290" s="116" t="str">
        <f t="shared" si="2299"/>
        <v xml:space="preserve"> </v>
      </c>
      <c r="P7290" s="117"/>
      <c r="Q7290" s="118"/>
      <c r="R7290" s="119" t="str">
        <f t="shared" si="2300"/>
        <v/>
      </c>
      <c r="S7290" s="133">
        <f>IFERROR(IF(M7290&lt;=0.005,IF(F7290="",L7290,0),IF(F7290&lt;&gt;"",0,IF(P7290="",0,IF(P7290="H",0,IF(Q7290&lt;Veriler!$G$2,L7290*Veriler!$G$2,L7290*Q7290)))))," ")</f>
        <v>0</v>
      </c>
      <c r="T7290" s="133">
        <f>IF(Veriler!T7290&lt;=0.1, S7290, IF(AND(Veriler!T7290&gt;0.1, F7290="", P7290="E"), IF(Q7290&gt;Veriler!$G$2, Q7290*S7290, IF(Q7290&lt;Veriler!$G$2, Veriler!$G$2*S7290, Q7290*S7290)), 0))</f>
        <v>0</v>
      </c>
      <c r="U7290" s="133" t="str">
        <f t="shared" si="2301"/>
        <v xml:space="preserve"> </v>
      </c>
      <c r="V7290" s="134" t="str">
        <f>IFERROR(IF(O7290="%10 sınırı aşılmıştır.",L7290-T7290,IFERROR(IF(F7290="",IF(S7290=1,0,IF(L7290-S7290=0,"",L7290-S7290)),IF(Veriler!M7290="",L7290,IF(L7290*Veriler!M7290=0,"",L7290*Veriler!M7290))),L7290)),0)</f>
        <v/>
      </c>
      <c r="W7290" s="146"/>
      <c r="X7290" s="146"/>
      <c r="Y7290" s="146"/>
    </row>
    <row r="7291" spans="1:25" s="99" customFormat="1" ht="54.75" customHeight="1" x14ac:dyDescent="0.25">
      <c r="A7291" s="96">
        <f t="shared" si="2302"/>
        <v>5376</v>
      </c>
      <c r="B7291" s="175"/>
      <c r="C7291" s="176"/>
      <c r="D7291" s="113"/>
      <c r="E7291" s="115"/>
      <c r="F7291" s="174"/>
      <c r="G7291" s="114" t="str">
        <f t="shared" si="2297"/>
        <v/>
      </c>
      <c r="H7291" s="115"/>
      <c r="I7291" s="115"/>
      <c r="J7291" s="115"/>
      <c r="K7291" s="115"/>
      <c r="L7291" s="133" t="str">
        <f t="shared" si="2298"/>
        <v/>
      </c>
      <c r="M7291" s="116" t="str">
        <f>IF(L7291="", "", L7291/Veriler!$X$1)</f>
        <v/>
      </c>
      <c r="N7291" s="116" t="str">
        <f>IF(F7291&lt;&gt;"", "İthal Girdi", IF(Veriler!T7291="", "", IF(Veriler!S7291="H", "%0,5 üzerindedir", IF(Veriler!T7291&gt;0.1, "%10 sınırı aşılmıştır.", "Uygun"))))</f>
        <v>%0,5 üzerindedir</v>
      </c>
      <c r="O7291" s="116" t="str">
        <f t="shared" si="2299"/>
        <v xml:space="preserve"> </v>
      </c>
      <c r="P7291" s="117"/>
      <c r="Q7291" s="118"/>
      <c r="R7291" s="119" t="str">
        <f t="shared" si="2300"/>
        <v/>
      </c>
      <c r="S7291" s="133">
        <f>IFERROR(IF(M7291&lt;=0.005,IF(F7291="",L7291,0),IF(F7291&lt;&gt;"",0,IF(P7291="",0,IF(P7291="H",0,IF(Q7291&lt;Veriler!$G$2,L7291*Veriler!$G$2,L7291*Q7291)))))," ")</f>
        <v>0</v>
      </c>
      <c r="T7291" s="133">
        <f>IF(Veriler!T7291&lt;=0.1, S7291, IF(AND(Veriler!T7291&gt;0.1, F7291="", P7291="E"), IF(Q7291&gt;Veriler!$G$2, Q7291*S7291, IF(Q7291&lt;Veriler!$G$2, Veriler!$G$2*S7291, Q7291*S7291)), 0))</f>
        <v>0</v>
      </c>
      <c r="U7291" s="133" t="str">
        <f t="shared" si="2301"/>
        <v xml:space="preserve"> </v>
      </c>
      <c r="V7291" s="134" t="str">
        <f>IFERROR(IF(O7291="%10 sınırı aşılmıştır.",L7291-T7291,IFERROR(IF(F7291="",IF(S7291=1,0,IF(L7291-S7291=0,"",L7291-S7291)),IF(Veriler!M7291="",L7291,IF(L7291*Veriler!M7291=0,"",L7291*Veriler!M7291))),L7291)),0)</f>
        <v/>
      </c>
      <c r="W7291" s="146"/>
      <c r="X7291" s="146"/>
      <c r="Y7291" s="146"/>
    </row>
    <row r="7292" spans="1:25" s="99" customFormat="1" ht="24" customHeight="1" x14ac:dyDescent="0.25">
      <c r="A7292" s="103"/>
      <c r="B7292" s="104"/>
      <c r="C7292" s="104"/>
      <c r="D7292" s="104"/>
      <c r="E7292" s="103"/>
      <c r="F7292" s="135"/>
      <c r="G7292" s="157"/>
      <c r="H7292" s="103"/>
      <c r="I7292" s="103"/>
      <c r="J7292" s="103"/>
      <c r="K7292" s="103"/>
      <c r="L7292" s="136">
        <f>SUM(L7263:L7276,L7278:L7291)</f>
        <v>0</v>
      </c>
      <c r="M7292" s="158"/>
      <c r="N7292" s="158"/>
      <c r="O7292" s="158"/>
      <c r="P7292" s="105"/>
      <c r="Q7292" s="106"/>
      <c r="R7292" s="159"/>
      <c r="S7292" s="160"/>
      <c r="T7292" s="160"/>
      <c r="U7292" s="160"/>
      <c r="V7292" s="160"/>
      <c r="W7292" s="146"/>
      <c r="X7292" s="146"/>
      <c r="Y7292" s="146"/>
    </row>
    <row r="7293" spans="1:25" s="99" customFormat="1" ht="31.5" customHeight="1" x14ac:dyDescent="0.25">
      <c r="A7293" s="103"/>
      <c r="B7293" s="104"/>
      <c r="C7293" s="104"/>
      <c r="D7293" s="104"/>
      <c r="E7293" s="103"/>
      <c r="F7293" s="135"/>
      <c r="G7293" s="157"/>
      <c r="H7293" s="103"/>
      <c r="I7293" s="103"/>
      <c r="J7293" s="103"/>
      <c r="K7293" s="103"/>
      <c r="L7293" s="161"/>
      <c r="M7293" s="158"/>
      <c r="N7293" s="158"/>
      <c r="O7293" s="158"/>
      <c r="P7293" s="105"/>
      <c r="Q7293" s="106"/>
      <c r="R7293" s="159"/>
      <c r="S7293" s="162" t="s">
        <v>57</v>
      </c>
      <c r="T7293" s="162" t="s">
        <v>57</v>
      </c>
      <c r="U7293" s="162" t="s">
        <v>57</v>
      </c>
      <c r="V7293" s="163" t="s">
        <v>58</v>
      </c>
      <c r="W7293" s="146"/>
      <c r="X7293" s="146"/>
      <c r="Y7293" s="146"/>
    </row>
    <row r="7294" spans="1:25" s="99" customFormat="1" ht="58.5" customHeight="1" x14ac:dyDescent="0.25">
      <c r="A7294" s="185" t="s">
        <v>59</v>
      </c>
      <c r="B7294" s="180"/>
      <c r="C7294" s="180"/>
      <c r="D7294" s="180"/>
      <c r="E7294" s="180"/>
      <c r="F7294" s="180"/>
      <c r="G7294" s="180"/>
      <c r="H7294" s="180"/>
      <c r="I7294" s="180"/>
      <c r="J7294" s="180"/>
      <c r="K7294" s="180"/>
      <c r="L7294" s="180"/>
      <c r="M7294" s="180"/>
      <c r="N7294" s="180"/>
      <c r="O7294" s="180"/>
      <c r="P7294" s="180"/>
      <c r="Q7294" s="180"/>
      <c r="R7294" s="176"/>
      <c r="S7294" s="137">
        <f>SUM(S7256,S7263:S7276,S7278:S7291)</f>
        <v>0</v>
      </c>
      <c r="T7294" s="137" t="str">
        <f>IF(SUM(T7263:T7276,T7278:T7291)=0," ",SUM(T7263:T7276,T7278:T7291))</f>
        <v xml:space="preserve"> </v>
      </c>
      <c r="U7294" s="137" t="str">
        <f>IF(SUM(U7263:U7276,U7278:U7291)=0," ",SUM(U7263:U7276,U7278:U7291))</f>
        <v xml:space="preserve"> </v>
      </c>
      <c r="V7294" s="137" t="str">
        <f>IF(SUM(V7263:V7276,V7278:V7291)=0," ",SUM(V7263:V7276,V7278:V7291))</f>
        <v xml:space="preserve"> </v>
      </c>
      <c r="W7294" s="146"/>
      <c r="X7294" s="164">
        <f>SUM(U7263:U7276,U7278:U7291)</f>
        <v>0</v>
      </c>
      <c r="Y7294" s="164">
        <f>SUM(V7263:V7276,V7278:V7291)</f>
        <v>0</v>
      </c>
    </row>
    <row r="7295" spans="1:25" x14ac:dyDescent="0.3">
      <c r="A7295" s="34"/>
      <c r="G7295" s="146"/>
      <c r="L7295" s="146"/>
      <c r="M7295" s="146"/>
      <c r="N7295" s="146"/>
      <c r="O7295" s="146"/>
      <c r="R7295" s="146"/>
      <c r="S7295" s="146"/>
      <c r="T7295" s="146"/>
      <c r="U7295" s="146"/>
      <c r="V7295" s="146"/>
      <c r="W7295" s="146"/>
      <c r="X7295" s="146"/>
      <c r="Y7295" s="146"/>
    </row>
    <row r="7296" spans="1:25" x14ac:dyDescent="0.3">
      <c r="A7296" s="186" t="s">
        <v>60</v>
      </c>
      <c r="B7296" s="187"/>
      <c r="C7296" s="187"/>
      <c r="D7296" s="187"/>
      <c r="E7296" s="187"/>
      <c r="F7296" s="187"/>
      <c r="G7296" s="187"/>
      <c r="H7296" s="187"/>
      <c r="I7296" s="187"/>
      <c r="J7296" s="187"/>
      <c r="K7296" s="187"/>
      <c r="L7296" s="187"/>
      <c r="M7296" s="187"/>
      <c r="N7296" s="187"/>
      <c r="O7296" s="187"/>
      <c r="P7296" s="187"/>
      <c r="Q7296" s="187"/>
      <c r="R7296" s="187"/>
      <c r="S7296" s="187"/>
      <c r="T7296" s="187"/>
      <c r="U7296" s="187"/>
      <c r="V7296" s="187"/>
      <c r="W7296" s="146"/>
      <c r="X7296" s="146"/>
      <c r="Y7296" s="146"/>
    </row>
    <row r="7297" spans="1:25" s="99" customFormat="1" ht="41.25" customHeight="1" x14ac:dyDescent="0.25">
      <c r="A7297" s="189" t="s">
        <v>38</v>
      </c>
      <c r="B7297" s="180"/>
      <c r="C7297" s="180"/>
      <c r="D7297" s="180"/>
      <c r="E7297" s="180"/>
      <c r="F7297" s="180"/>
      <c r="G7297" s="180"/>
      <c r="H7297" s="180"/>
      <c r="I7297" s="180"/>
      <c r="J7297" s="180"/>
      <c r="K7297" s="180"/>
      <c r="L7297" s="180"/>
      <c r="M7297" s="180"/>
      <c r="N7297" s="180"/>
      <c r="O7297" s="180"/>
      <c r="P7297" s="180"/>
      <c r="Q7297" s="180"/>
      <c r="R7297" s="180"/>
      <c r="S7297" s="180"/>
      <c r="T7297" s="180"/>
      <c r="U7297" s="180"/>
      <c r="V7297" s="176"/>
      <c r="W7297" s="146"/>
      <c r="X7297" s="146"/>
      <c r="Y7297" s="146"/>
    </row>
    <row r="7298" spans="1:25" s="100" customFormat="1" ht="35.25" customHeight="1" x14ac:dyDescent="0.25">
      <c r="A7298" s="179" t="s">
        <v>39</v>
      </c>
      <c r="B7298" s="180"/>
      <c r="C7298" s="180"/>
      <c r="D7298" s="180"/>
      <c r="E7298" s="180"/>
      <c r="F7298" s="180"/>
      <c r="G7298" s="180"/>
      <c r="H7298" s="180"/>
      <c r="I7298" s="180"/>
      <c r="J7298" s="180"/>
      <c r="K7298" s="180"/>
      <c r="L7298" s="180"/>
      <c r="M7298" s="180"/>
      <c r="N7298" s="180"/>
      <c r="O7298" s="180"/>
      <c r="P7298" s="180"/>
      <c r="Q7298" s="180"/>
      <c r="R7298" s="176"/>
      <c r="S7298" s="147"/>
      <c r="T7298" s="148"/>
      <c r="U7298" s="149" t="s">
        <v>40</v>
      </c>
      <c r="V7298" s="150">
        <f>V7260+1</f>
        <v>193</v>
      </c>
      <c r="W7298" s="146"/>
      <c r="X7298" s="146"/>
      <c r="Y7298" s="146"/>
    </row>
    <row r="7299" spans="1:25" s="99" customFormat="1" ht="81" customHeight="1" x14ac:dyDescent="0.25">
      <c r="A7299" s="110" t="s">
        <v>3</v>
      </c>
      <c r="B7299" s="188" t="s">
        <v>41</v>
      </c>
      <c r="C7299" s="176"/>
      <c r="D7299" s="111" t="s">
        <v>42</v>
      </c>
      <c r="E7299" s="110" t="s">
        <v>324</v>
      </c>
      <c r="F7299" s="111" t="s">
        <v>325</v>
      </c>
      <c r="G7299" s="151" t="s">
        <v>43</v>
      </c>
      <c r="H7299" s="110" t="s">
        <v>44</v>
      </c>
      <c r="I7299" s="110" t="s">
        <v>8</v>
      </c>
      <c r="J7299" s="110" t="s">
        <v>45</v>
      </c>
      <c r="K7299" s="110" t="s">
        <v>46</v>
      </c>
      <c r="L7299" s="152" t="s">
        <v>47</v>
      </c>
      <c r="M7299" s="153" t="s">
        <v>48</v>
      </c>
      <c r="N7299" s="154" t="s">
        <v>49</v>
      </c>
      <c r="O7299" s="154" t="s">
        <v>49</v>
      </c>
      <c r="P7299" s="112" t="s">
        <v>50</v>
      </c>
      <c r="Q7299" s="110" t="s">
        <v>51</v>
      </c>
      <c r="R7299" s="155" t="s">
        <v>52</v>
      </c>
      <c r="S7299" s="156" t="s">
        <v>53</v>
      </c>
      <c r="T7299" s="156" t="s">
        <v>54</v>
      </c>
      <c r="U7299" s="152" t="s">
        <v>54</v>
      </c>
      <c r="V7299" s="152" t="s">
        <v>55</v>
      </c>
      <c r="W7299" s="146"/>
      <c r="X7299" s="146"/>
      <c r="Y7299" s="146"/>
    </row>
    <row r="7300" spans="1:25" s="99" customFormat="1" ht="45" customHeight="1" x14ac:dyDescent="0.25">
      <c r="A7300" s="101"/>
      <c r="B7300" s="177" t="s">
        <v>56</v>
      </c>
      <c r="C7300" s="178"/>
      <c r="D7300" s="102"/>
      <c r="E7300" s="170"/>
      <c r="F7300" s="102"/>
      <c r="G7300" s="95"/>
      <c r="H7300" s="102"/>
      <c r="I7300" s="102"/>
      <c r="J7300" s="102"/>
      <c r="K7300" s="102"/>
      <c r="L7300" s="95"/>
      <c r="M7300" s="95"/>
      <c r="N7300" s="95"/>
      <c r="O7300" s="95"/>
      <c r="P7300" s="102"/>
      <c r="Q7300" s="102"/>
      <c r="R7300" s="190"/>
      <c r="S7300" s="184"/>
      <c r="T7300" s="95"/>
      <c r="U7300" s="95"/>
      <c r="V7300" s="95"/>
      <c r="W7300" s="146"/>
      <c r="X7300" s="146"/>
      <c r="Y7300" s="146"/>
    </row>
    <row r="7301" spans="1:25" s="99" customFormat="1" ht="54.75" customHeight="1" x14ac:dyDescent="0.25">
      <c r="A7301" s="96">
        <f>A7291+1</f>
        <v>5377</v>
      </c>
      <c r="B7301" s="181"/>
      <c r="C7301" s="182"/>
      <c r="D7301" s="113"/>
      <c r="E7301" s="115"/>
      <c r="F7301" s="174"/>
      <c r="G7301" s="114" t="str">
        <f t="shared" ref="G7301:G7314" si="2303">IF(AND(F7301&lt;&gt;"",V7301&lt;&gt;"",L7301&lt;&gt;0),V7301/L7301,"")</f>
        <v/>
      </c>
      <c r="H7301" s="115"/>
      <c r="I7301" s="115"/>
      <c r="J7301" s="115"/>
      <c r="K7301" s="115"/>
      <c r="L7301" s="133" t="str">
        <f t="shared" ref="L7301:L7314" si="2304">IF(AND(H7301&lt;&gt;0, J7301&lt;&gt;0, K7301&lt;&gt;0), H7301*J7301*K7301, "")</f>
        <v/>
      </c>
      <c r="M7301" s="116" t="str">
        <f>IF(L7301="", "", L7301/Veriler!$X$1)</f>
        <v/>
      </c>
      <c r="N7301" s="116" t="str">
        <f>IF(F7301&lt;&gt;"", "İthal Girdi", IF(Veriler!T7301="", "", IF(Veriler!S7301="H", "%0,5 üzerindedir", IF(Veriler!T7301&gt;0.1, "%10 sınırı aşılmıştır.", "Uygun"))))</f>
        <v>%0,5 üzerindedir</v>
      </c>
      <c r="O7301" s="116" t="str">
        <f t="shared" ref="O7301:O7314" si="2305">IF(M7301=""," ",N7301)</f>
        <v xml:space="preserve"> </v>
      </c>
      <c r="P7301" s="117"/>
      <c r="Q7301" s="118"/>
      <c r="R7301" s="119" t="str">
        <f t="shared" ref="R7301:R7314" si="2306">IFERROR(IF(AND(T7301&lt;&gt;"",L7301&lt;&gt;"",L7301&lt;&gt;0,T7301&lt;&gt;0),T7301/L7301,"")," ")</f>
        <v/>
      </c>
      <c r="S7301" s="133">
        <f>IFERROR(IF(M7301&lt;=0.005,IF(F7301="",L7301,0),IF(F7301&lt;&gt;"",0,IF(P7301="",0,IF(P7301="H",0,IF(Q7301&lt;Veriler!$G$2,L7301*Veriler!$G$2,L7301*Q7301)))))," ")</f>
        <v>0</v>
      </c>
      <c r="T7301" s="133">
        <f>IF(Veriler!T7301&lt;=0.1, S7301, IF(AND(Veriler!T7301&gt;0.1, F7301="", P7301="E"), IF(Q7301&gt;Veriler!$G$2, Q7301*S7301, IF(Q7301&lt;Veriler!$G$2, Veriler!$G$2*S7301, Q7301*S7301)), 0))</f>
        <v>0</v>
      </c>
      <c r="U7301" s="133" t="str">
        <f t="shared" ref="U7301:U7314" si="2307">IF(T7301=0," ",T7301)</f>
        <v xml:space="preserve"> </v>
      </c>
      <c r="V7301" s="134" t="str">
        <f>IFERROR(IF(O7301="%10 sınırı aşılmıştır.",L7301-T7301,IFERROR(IF(F7301="",IF(S7301=1,0,IF(L7301-S7301=0,"",L7301-S7301)),IF(Veriler!M7301="",L7301,IF(L7301*Veriler!M7301=0,"",L7301*Veriler!M7301))),L7301)),0)</f>
        <v/>
      </c>
      <c r="W7301" s="146"/>
      <c r="X7301" s="146"/>
      <c r="Y7301" s="146"/>
    </row>
    <row r="7302" spans="1:25" s="99" customFormat="1" ht="54.75" customHeight="1" x14ac:dyDescent="0.25">
      <c r="A7302" s="96">
        <f t="shared" ref="A7302:A7314" si="2308">A7301+1</f>
        <v>5378</v>
      </c>
      <c r="B7302" s="175"/>
      <c r="C7302" s="176"/>
      <c r="D7302" s="113"/>
      <c r="E7302" s="115"/>
      <c r="F7302" s="174"/>
      <c r="G7302" s="114" t="str">
        <f t="shared" si="2303"/>
        <v/>
      </c>
      <c r="H7302" s="115"/>
      <c r="I7302" s="115"/>
      <c r="J7302" s="115"/>
      <c r="K7302" s="115"/>
      <c r="L7302" s="133" t="str">
        <f t="shared" si="2304"/>
        <v/>
      </c>
      <c r="M7302" s="116" t="str">
        <f>IF(L7302="", "", L7302/Veriler!$X$1)</f>
        <v/>
      </c>
      <c r="N7302" s="116" t="str">
        <f>IF(F7302&lt;&gt;"", "İthal Girdi", IF(Veriler!T7302="", "", IF(Veriler!S7302="H", "%0,5 üzerindedir", IF(Veriler!T7302&gt;0.1, "%10 sınırı aşılmıştır.", "Uygun"))))</f>
        <v>%0,5 üzerindedir</v>
      </c>
      <c r="O7302" s="116" t="str">
        <f t="shared" si="2305"/>
        <v xml:space="preserve"> </v>
      </c>
      <c r="P7302" s="117"/>
      <c r="Q7302" s="118"/>
      <c r="R7302" s="119" t="str">
        <f t="shared" si="2306"/>
        <v/>
      </c>
      <c r="S7302" s="133">
        <f>IFERROR(IF(M7302&lt;=0.005,IF(F7302="",L7302,0),IF(F7302&lt;&gt;"",0,IF(P7302="",0,IF(P7302="H",0,IF(Q7302&lt;Veriler!$G$2,L7302*Veriler!$G$2,L7302*Q7302)))))," ")</f>
        <v>0</v>
      </c>
      <c r="T7302" s="133">
        <f>IF(Veriler!T7302&lt;=0.1, S7302, IF(AND(Veriler!T7302&gt;0.1, F7302="", P7302="E"), IF(Q7302&gt;Veriler!$G$2, Q7302*S7302, IF(Q7302&lt;Veriler!$G$2, Veriler!$G$2*S7302, Q7302*S7302)), 0))</f>
        <v>0</v>
      </c>
      <c r="U7302" s="133" t="str">
        <f t="shared" si="2307"/>
        <v xml:space="preserve"> </v>
      </c>
      <c r="V7302" s="134" t="str">
        <f>IFERROR(IF(O7302="%10 sınırı aşılmıştır.",L7302-T7302,IFERROR(IF(F7302="",IF(S7302=1,0,IF(L7302-S7302=0,"",L7302-S7302)),IF(Veriler!M7302="",L7302,IF(L7302*Veriler!M7302=0,"",L7302*Veriler!M7302))),L7302)),0)</f>
        <v/>
      </c>
      <c r="W7302" s="146"/>
      <c r="X7302" s="146"/>
      <c r="Y7302" s="146"/>
    </row>
    <row r="7303" spans="1:25" s="99" customFormat="1" ht="54.75" customHeight="1" x14ac:dyDescent="0.25">
      <c r="A7303" s="96">
        <f t="shared" si="2308"/>
        <v>5379</v>
      </c>
      <c r="B7303" s="175"/>
      <c r="C7303" s="176"/>
      <c r="D7303" s="113"/>
      <c r="E7303" s="115"/>
      <c r="F7303" s="174"/>
      <c r="G7303" s="114" t="str">
        <f t="shared" si="2303"/>
        <v/>
      </c>
      <c r="H7303" s="115"/>
      <c r="I7303" s="115"/>
      <c r="J7303" s="115"/>
      <c r="K7303" s="115"/>
      <c r="L7303" s="133" t="str">
        <f t="shared" si="2304"/>
        <v/>
      </c>
      <c r="M7303" s="116" t="str">
        <f>IF(L7303="", "", L7303/Veriler!$X$1)</f>
        <v/>
      </c>
      <c r="N7303" s="116" t="str">
        <f>IF(F7303&lt;&gt;"", "İthal Girdi", IF(Veriler!T7303="", "", IF(Veriler!S7303="H", "%0,5 üzerindedir", IF(Veriler!T7303&gt;0.1, "%10 sınırı aşılmıştır.", "Uygun"))))</f>
        <v>%0,5 üzerindedir</v>
      </c>
      <c r="O7303" s="116" t="str">
        <f t="shared" si="2305"/>
        <v xml:space="preserve"> </v>
      </c>
      <c r="P7303" s="117"/>
      <c r="Q7303" s="118"/>
      <c r="R7303" s="119" t="str">
        <f t="shared" si="2306"/>
        <v/>
      </c>
      <c r="S7303" s="133">
        <f>IFERROR(IF(M7303&lt;=0.005,IF(F7303="",L7303,0),IF(F7303&lt;&gt;"",0,IF(P7303="",0,IF(P7303="H",0,IF(Q7303&lt;Veriler!$G$2,L7303*Veriler!$G$2,L7303*Q7303)))))," ")</f>
        <v>0</v>
      </c>
      <c r="T7303" s="133">
        <f>IF(Veriler!T7303&lt;=0.1, S7303, IF(AND(Veriler!T7303&gt;0.1, F7303="", P7303="E"), IF(Q7303&gt;Veriler!$G$2, Q7303*S7303, IF(Q7303&lt;Veriler!$G$2, Veriler!$G$2*S7303, Q7303*S7303)), 0))</f>
        <v>0</v>
      </c>
      <c r="U7303" s="133" t="str">
        <f t="shared" si="2307"/>
        <v xml:space="preserve"> </v>
      </c>
      <c r="V7303" s="134" t="str">
        <f>IFERROR(IF(O7303="%10 sınırı aşılmıştır.",L7303-T7303,IFERROR(IF(F7303="",IF(S7303=1,0,IF(L7303-S7303=0,"",L7303-S7303)),IF(Veriler!M7303="",L7303,IF(L7303*Veriler!M7303=0,"",L7303*Veriler!M7303))),L7303)),0)</f>
        <v/>
      </c>
      <c r="W7303" s="146"/>
      <c r="X7303" s="146"/>
      <c r="Y7303" s="146"/>
    </row>
    <row r="7304" spans="1:25" s="99" customFormat="1" ht="54.75" customHeight="1" x14ac:dyDescent="0.25">
      <c r="A7304" s="96">
        <f t="shared" si="2308"/>
        <v>5380</v>
      </c>
      <c r="B7304" s="175"/>
      <c r="C7304" s="176"/>
      <c r="D7304" s="113"/>
      <c r="E7304" s="115"/>
      <c r="F7304" s="174"/>
      <c r="G7304" s="114" t="str">
        <f t="shared" si="2303"/>
        <v/>
      </c>
      <c r="H7304" s="115"/>
      <c r="I7304" s="115"/>
      <c r="J7304" s="115"/>
      <c r="K7304" s="115"/>
      <c r="L7304" s="133" t="str">
        <f t="shared" si="2304"/>
        <v/>
      </c>
      <c r="M7304" s="116" t="str">
        <f>IF(L7304="", "", L7304/Veriler!$X$1)</f>
        <v/>
      </c>
      <c r="N7304" s="116" t="str">
        <f>IF(F7304&lt;&gt;"", "İthal Girdi", IF(Veriler!T7304="", "", IF(Veriler!S7304="H", "%0,5 üzerindedir", IF(Veriler!T7304&gt;0.1, "%10 sınırı aşılmıştır.", "Uygun"))))</f>
        <v>%0,5 üzerindedir</v>
      </c>
      <c r="O7304" s="116" t="str">
        <f t="shared" si="2305"/>
        <v xml:space="preserve"> </v>
      </c>
      <c r="P7304" s="117"/>
      <c r="Q7304" s="118"/>
      <c r="R7304" s="119" t="str">
        <f t="shared" si="2306"/>
        <v/>
      </c>
      <c r="S7304" s="133">
        <f>IFERROR(IF(M7304&lt;=0.005,IF(F7304="",L7304,0),IF(F7304&lt;&gt;"",0,IF(P7304="",0,IF(P7304="H",0,IF(Q7304&lt;Veriler!$G$2,L7304*Veriler!$G$2,L7304*Q7304)))))," ")</f>
        <v>0</v>
      </c>
      <c r="T7304" s="133">
        <f>IF(Veriler!T7304&lt;=0.1, S7304, IF(AND(Veriler!T7304&gt;0.1, F7304="", P7304="E"), IF(Q7304&gt;Veriler!$G$2, Q7304*S7304, IF(Q7304&lt;Veriler!$G$2, Veriler!$G$2*S7304, Q7304*S7304)), 0))</f>
        <v>0</v>
      </c>
      <c r="U7304" s="133" t="str">
        <f t="shared" si="2307"/>
        <v xml:space="preserve"> </v>
      </c>
      <c r="V7304" s="134" t="str">
        <f>IFERROR(IF(O7304="%10 sınırı aşılmıştır.",L7304-T7304,IFERROR(IF(F7304="",IF(S7304=1,0,IF(L7304-S7304=0,"",L7304-S7304)),IF(Veriler!M7304="",L7304,IF(L7304*Veriler!M7304=0,"",L7304*Veriler!M7304))),L7304)),0)</f>
        <v/>
      </c>
      <c r="W7304" s="146"/>
      <c r="X7304" s="146"/>
      <c r="Y7304" s="146"/>
    </row>
    <row r="7305" spans="1:25" s="99" customFormat="1" ht="54.75" customHeight="1" x14ac:dyDescent="0.25">
      <c r="A7305" s="96">
        <f t="shared" si="2308"/>
        <v>5381</v>
      </c>
      <c r="B7305" s="175"/>
      <c r="C7305" s="176"/>
      <c r="D7305" s="113"/>
      <c r="E7305" s="115"/>
      <c r="F7305" s="174"/>
      <c r="G7305" s="114" t="str">
        <f t="shared" si="2303"/>
        <v/>
      </c>
      <c r="H7305" s="115"/>
      <c r="I7305" s="115"/>
      <c r="J7305" s="115"/>
      <c r="K7305" s="115"/>
      <c r="L7305" s="133" t="str">
        <f t="shared" si="2304"/>
        <v/>
      </c>
      <c r="M7305" s="116" t="str">
        <f>IF(L7305="", "", L7305/Veriler!$X$1)</f>
        <v/>
      </c>
      <c r="N7305" s="116" t="str">
        <f>IF(F7305&lt;&gt;"", "İthal Girdi", IF(Veriler!T7305="", "", IF(Veriler!S7305="H", "%0,5 üzerindedir", IF(Veriler!T7305&gt;0.1, "%10 sınırı aşılmıştır.", "Uygun"))))</f>
        <v>%0,5 üzerindedir</v>
      </c>
      <c r="O7305" s="116" t="str">
        <f t="shared" si="2305"/>
        <v xml:space="preserve"> </v>
      </c>
      <c r="P7305" s="117"/>
      <c r="Q7305" s="118"/>
      <c r="R7305" s="119" t="str">
        <f t="shared" si="2306"/>
        <v/>
      </c>
      <c r="S7305" s="133">
        <f>IFERROR(IF(M7305&lt;=0.005,IF(F7305="",L7305,0),IF(F7305&lt;&gt;"",0,IF(P7305="",0,IF(P7305="H",0,IF(Q7305&lt;Veriler!$G$2,L7305*Veriler!$G$2,L7305*Q7305)))))," ")</f>
        <v>0</v>
      </c>
      <c r="T7305" s="133">
        <f>IF(Veriler!T7305&lt;=0.1, S7305, IF(AND(Veriler!T7305&gt;0.1, F7305="", P7305="E"), IF(Q7305&gt;Veriler!$G$2, Q7305*S7305, IF(Q7305&lt;Veriler!$G$2, Veriler!$G$2*S7305, Q7305*S7305)), 0))</f>
        <v>0</v>
      </c>
      <c r="U7305" s="133" t="str">
        <f t="shared" si="2307"/>
        <v xml:space="preserve"> </v>
      </c>
      <c r="V7305" s="134" t="str">
        <f>IFERROR(IF(O7305="%10 sınırı aşılmıştır.",L7305-T7305,IFERROR(IF(F7305="",IF(S7305=1,0,IF(L7305-S7305=0,"",L7305-S7305)),IF(Veriler!M7305="",L7305,IF(L7305*Veriler!M7305=0,"",L7305*Veriler!M7305))),L7305)),0)</f>
        <v/>
      </c>
      <c r="W7305" s="146"/>
      <c r="X7305" s="146"/>
      <c r="Y7305" s="146"/>
    </row>
    <row r="7306" spans="1:25" s="99" customFormat="1" ht="54.75" customHeight="1" x14ac:dyDescent="0.25">
      <c r="A7306" s="96">
        <f t="shared" si="2308"/>
        <v>5382</v>
      </c>
      <c r="B7306" s="175"/>
      <c r="C7306" s="176"/>
      <c r="D7306" s="113"/>
      <c r="E7306" s="115"/>
      <c r="F7306" s="174"/>
      <c r="G7306" s="114" t="str">
        <f t="shared" si="2303"/>
        <v/>
      </c>
      <c r="H7306" s="115"/>
      <c r="I7306" s="115"/>
      <c r="J7306" s="115"/>
      <c r="K7306" s="115"/>
      <c r="L7306" s="133" t="str">
        <f t="shared" si="2304"/>
        <v/>
      </c>
      <c r="M7306" s="116" t="str">
        <f>IF(L7306="", "", L7306/Veriler!$X$1)</f>
        <v/>
      </c>
      <c r="N7306" s="116" t="str">
        <f>IF(F7306&lt;&gt;"", "İthal Girdi", IF(Veriler!T7306="", "", IF(Veriler!S7306="H", "%0,5 üzerindedir", IF(Veriler!T7306&gt;0.1, "%10 sınırı aşılmıştır.", "Uygun"))))</f>
        <v>%0,5 üzerindedir</v>
      </c>
      <c r="O7306" s="116" t="str">
        <f t="shared" si="2305"/>
        <v xml:space="preserve"> </v>
      </c>
      <c r="P7306" s="117"/>
      <c r="Q7306" s="118"/>
      <c r="R7306" s="119" t="str">
        <f t="shared" si="2306"/>
        <v/>
      </c>
      <c r="S7306" s="133">
        <f>IFERROR(IF(M7306&lt;=0.005,IF(F7306="",L7306,0),IF(F7306&lt;&gt;"",0,IF(P7306="",0,IF(P7306="H",0,IF(Q7306&lt;Veriler!$G$2,L7306*Veriler!$G$2,L7306*Q7306)))))," ")</f>
        <v>0</v>
      </c>
      <c r="T7306" s="133">
        <f>IF(Veriler!T7306&lt;=0.1, S7306, IF(AND(Veriler!T7306&gt;0.1, F7306="", P7306="E"), IF(Q7306&gt;Veriler!$G$2, Q7306*S7306, IF(Q7306&lt;Veriler!$G$2, Veriler!$G$2*S7306, Q7306*S7306)), 0))</f>
        <v>0</v>
      </c>
      <c r="U7306" s="133" t="str">
        <f t="shared" si="2307"/>
        <v xml:space="preserve"> </v>
      </c>
      <c r="V7306" s="134" t="str">
        <f>IFERROR(IF(O7306="%10 sınırı aşılmıştır.",L7306-T7306,IFERROR(IF(F7306="",IF(S7306=1,0,IF(L7306-S7306=0,"",L7306-S7306)),IF(Veriler!M7306="",L7306,IF(L7306*Veriler!M7306=0,"",L7306*Veriler!M7306))),L7306)),0)</f>
        <v/>
      </c>
      <c r="W7306" s="146"/>
      <c r="X7306" s="146"/>
      <c r="Y7306" s="146"/>
    </row>
    <row r="7307" spans="1:25" s="99" customFormat="1" ht="54.75" customHeight="1" x14ac:dyDescent="0.25">
      <c r="A7307" s="96">
        <f t="shared" si="2308"/>
        <v>5383</v>
      </c>
      <c r="B7307" s="175"/>
      <c r="C7307" s="176"/>
      <c r="D7307" s="113"/>
      <c r="E7307" s="115"/>
      <c r="F7307" s="174"/>
      <c r="G7307" s="114" t="str">
        <f t="shared" si="2303"/>
        <v/>
      </c>
      <c r="H7307" s="115"/>
      <c r="I7307" s="115"/>
      <c r="J7307" s="115"/>
      <c r="K7307" s="115"/>
      <c r="L7307" s="133" t="str">
        <f t="shared" si="2304"/>
        <v/>
      </c>
      <c r="M7307" s="116" t="str">
        <f>IF(L7307="", "", L7307/Veriler!$X$1)</f>
        <v/>
      </c>
      <c r="N7307" s="116" t="str">
        <f>IF(F7307&lt;&gt;"", "İthal Girdi", IF(Veriler!T7307="", "", IF(Veriler!S7307="H", "%0,5 üzerindedir", IF(Veriler!T7307&gt;0.1, "%10 sınırı aşılmıştır.", "Uygun"))))</f>
        <v>%0,5 üzerindedir</v>
      </c>
      <c r="O7307" s="116" t="str">
        <f t="shared" si="2305"/>
        <v xml:space="preserve"> </v>
      </c>
      <c r="P7307" s="117"/>
      <c r="Q7307" s="118"/>
      <c r="R7307" s="119" t="str">
        <f t="shared" si="2306"/>
        <v/>
      </c>
      <c r="S7307" s="133">
        <f>IFERROR(IF(M7307&lt;=0.005,IF(F7307="",L7307,0),IF(F7307&lt;&gt;"",0,IF(P7307="",0,IF(P7307="H",0,IF(Q7307&lt;Veriler!$G$2,L7307*Veriler!$G$2,L7307*Q7307)))))," ")</f>
        <v>0</v>
      </c>
      <c r="T7307" s="133">
        <f>IF(Veriler!T7307&lt;=0.1, S7307, IF(AND(Veriler!T7307&gt;0.1, F7307="", P7307="E"), IF(Q7307&gt;Veriler!$G$2, Q7307*S7307, IF(Q7307&lt;Veriler!$G$2, Veriler!$G$2*S7307, Q7307*S7307)), 0))</f>
        <v>0</v>
      </c>
      <c r="U7307" s="133" t="str">
        <f t="shared" si="2307"/>
        <v xml:space="preserve"> </v>
      </c>
      <c r="V7307" s="134" t="str">
        <f>IFERROR(IF(O7307="%10 sınırı aşılmıştır.",L7307-T7307,IFERROR(IF(F7307="",IF(S7307=1,0,IF(L7307-S7307=0,"",L7307-S7307)),IF(Veriler!M7307="",L7307,IF(L7307*Veriler!M7307=0,"",L7307*Veriler!M7307))),L7307)),0)</f>
        <v/>
      </c>
      <c r="W7307" s="146"/>
      <c r="X7307" s="146"/>
      <c r="Y7307" s="146"/>
    </row>
    <row r="7308" spans="1:25" s="99" customFormat="1" ht="54.75" customHeight="1" x14ac:dyDescent="0.25">
      <c r="A7308" s="96">
        <f t="shared" si="2308"/>
        <v>5384</v>
      </c>
      <c r="B7308" s="175"/>
      <c r="C7308" s="176"/>
      <c r="D7308" s="113"/>
      <c r="E7308" s="115"/>
      <c r="F7308" s="174"/>
      <c r="G7308" s="114" t="str">
        <f t="shared" si="2303"/>
        <v/>
      </c>
      <c r="H7308" s="115"/>
      <c r="I7308" s="115"/>
      <c r="J7308" s="115"/>
      <c r="K7308" s="115"/>
      <c r="L7308" s="133" t="str">
        <f t="shared" si="2304"/>
        <v/>
      </c>
      <c r="M7308" s="116" t="str">
        <f>IF(L7308="", "", L7308/Veriler!$X$1)</f>
        <v/>
      </c>
      <c r="N7308" s="116" t="str">
        <f>IF(F7308&lt;&gt;"", "İthal Girdi", IF(Veriler!T7308="", "", IF(Veriler!S7308="H", "%0,5 üzerindedir", IF(Veriler!T7308&gt;0.1, "%10 sınırı aşılmıştır.", "Uygun"))))</f>
        <v>%0,5 üzerindedir</v>
      </c>
      <c r="O7308" s="116" t="str">
        <f t="shared" si="2305"/>
        <v xml:space="preserve"> </v>
      </c>
      <c r="P7308" s="117"/>
      <c r="Q7308" s="118"/>
      <c r="R7308" s="119" t="str">
        <f t="shared" si="2306"/>
        <v/>
      </c>
      <c r="S7308" s="133">
        <f>IFERROR(IF(M7308&lt;=0.005,IF(F7308="",L7308,0),IF(F7308&lt;&gt;"",0,IF(P7308="",0,IF(P7308="H",0,IF(Q7308&lt;Veriler!$G$2,L7308*Veriler!$G$2,L7308*Q7308)))))," ")</f>
        <v>0</v>
      </c>
      <c r="T7308" s="133">
        <f>IF(Veriler!T7308&lt;=0.1, S7308, IF(AND(Veriler!T7308&gt;0.1, F7308="", P7308="E"), IF(Q7308&gt;Veriler!$G$2, Q7308*S7308, IF(Q7308&lt;Veriler!$G$2, Veriler!$G$2*S7308, Q7308*S7308)), 0))</f>
        <v>0</v>
      </c>
      <c r="U7308" s="133" t="str">
        <f t="shared" si="2307"/>
        <v xml:space="preserve"> </v>
      </c>
      <c r="V7308" s="134" t="str">
        <f>IFERROR(IF(O7308="%10 sınırı aşılmıştır.",L7308-T7308,IFERROR(IF(F7308="",IF(S7308=1,0,IF(L7308-S7308=0,"",L7308-S7308)),IF(Veriler!M7308="",L7308,IF(L7308*Veriler!M7308=0,"",L7308*Veriler!M7308))),L7308)),0)</f>
        <v/>
      </c>
      <c r="W7308" s="146"/>
      <c r="X7308" s="146"/>
      <c r="Y7308" s="146"/>
    </row>
    <row r="7309" spans="1:25" s="99" customFormat="1" ht="54.75" customHeight="1" x14ac:dyDescent="0.25">
      <c r="A7309" s="96">
        <f t="shared" si="2308"/>
        <v>5385</v>
      </c>
      <c r="B7309" s="175"/>
      <c r="C7309" s="176"/>
      <c r="D7309" s="113"/>
      <c r="E7309" s="115"/>
      <c r="F7309" s="174"/>
      <c r="G7309" s="114" t="str">
        <f t="shared" si="2303"/>
        <v/>
      </c>
      <c r="H7309" s="115"/>
      <c r="I7309" s="115"/>
      <c r="J7309" s="115"/>
      <c r="K7309" s="115"/>
      <c r="L7309" s="133" t="str">
        <f t="shared" si="2304"/>
        <v/>
      </c>
      <c r="M7309" s="116" t="str">
        <f>IF(L7309="", "", L7309/Veriler!$X$1)</f>
        <v/>
      </c>
      <c r="N7309" s="116" t="str">
        <f>IF(F7309&lt;&gt;"", "İthal Girdi", IF(Veriler!T7309="", "", IF(Veriler!S7309="H", "%0,5 üzerindedir", IF(Veriler!T7309&gt;0.1, "%10 sınırı aşılmıştır.", "Uygun"))))</f>
        <v>%0,5 üzerindedir</v>
      </c>
      <c r="O7309" s="116" t="str">
        <f t="shared" si="2305"/>
        <v xml:space="preserve"> </v>
      </c>
      <c r="P7309" s="117"/>
      <c r="Q7309" s="118"/>
      <c r="R7309" s="119" t="str">
        <f t="shared" si="2306"/>
        <v/>
      </c>
      <c r="S7309" s="133">
        <f>IFERROR(IF(M7309&lt;=0.005,IF(F7309="",L7309,0),IF(F7309&lt;&gt;"",0,IF(P7309="",0,IF(P7309="H",0,IF(Q7309&lt;Veriler!$G$2,L7309*Veriler!$G$2,L7309*Q7309)))))," ")</f>
        <v>0</v>
      </c>
      <c r="T7309" s="133">
        <f>IF(Veriler!T7309&lt;=0.1, S7309, IF(AND(Veriler!T7309&gt;0.1, F7309="", P7309="E"), IF(Q7309&gt;Veriler!$G$2, Q7309*S7309, IF(Q7309&lt;Veriler!$G$2, Veriler!$G$2*S7309, Q7309*S7309)), 0))</f>
        <v>0</v>
      </c>
      <c r="U7309" s="133" t="str">
        <f t="shared" si="2307"/>
        <v xml:space="preserve"> </v>
      </c>
      <c r="V7309" s="134" t="str">
        <f>IFERROR(IF(O7309="%10 sınırı aşılmıştır.",L7309-T7309,IFERROR(IF(F7309="",IF(S7309=1,0,IF(L7309-S7309=0,"",L7309-S7309)),IF(Veriler!M7309="",L7309,IF(L7309*Veriler!M7309=0,"",L7309*Veriler!M7309))),L7309)),0)</f>
        <v/>
      </c>
      <c r="W7309" s="146"/>
      <c r="X7309" s="146"/>
      <c r="Y7309" s="146"/>
    </row>
    <row r="7310" spans="1:25" s="99" customFormat="1" ht="54.75" customHeight="1" x14ac:dyDescent="0.25">
      <c r="A7310" s="96">
        <f t="shared" si="2308"/>
        <v>5386</v>
      </c>
      <c r="B7310" s="175"/>
      <c r="C7310" s="176"/>
      <c r="D7310" s="113"/>
      <c r="E7310" s="115"/>
      <c r="F7310" s="174"/>
      <c r="G7310" s="114" t="str">
        <f t="shared" si="2303"/>
        <v/>
      </c>
      <c r="H7310" s="115"/>
      <c r="I7310" s="115"/>
      <c r="J7310" s="115"/>
      <c r="K7310" s="115"/>
      <c r="L7310" s="133" t="str">
        <f t="shared" si="2304"/>
        <v/>
      </c>
      <c r="M7310" s="116" t="str">
        <f>IF(L7310="", "", L7310/Veriler!$X$1)</f>
        <v/>
      </c>
      <c r="N7310" s="116" t="str">
        <f>IF(F7310&lt;&gt;"", "İthal Girdi", IF(Veriler!T7310="", "", IF(Veriler!S7310="H", "%0,5 üzerindedir", IF(Veriler!T7310&gt;0.1, "%10 sınırı aşılmıştır.", "Uygun"))))</f>
        <v>%0,5 üzerindedir</v>
      </c>
      <c r="O7310" s="116" t="str">
        <f t="shared" si="2305"/>
        <v xml:space="preserve"> </v>
      </c>
      <c r="P7310" s="117"/>
      <c r="Q7310" s="118"/>
      <c r="R7310" s="119" t="str">
        <f t="shared" si="2306"/>
        <v/>
      </c>
      <c r="S7310" s="133">
        <f>IFERROR(IF(M7310&lt;=0.005,IF(F7310="",L7310,0),IF(F7310&lt;&gt;"",0,IF(P7310="",0,IF(P7310="H",0,IF(Q7310&lt;Veriler!$G$2,L7310*Veriler!$G$2,L7310*Q7310)))))," ")</f>
        <v>0</v>
      </c>
      <c r="T7310" s="133">
        <f>IF(Veriler!T7310&lt;=0.1, S7310, IF(AND(Veriler!T7310&gt;0.1, F7310="", P7310="E"), IF(Q7310&gt;Veriler!$G$2, Q7310*S7310, IF(Q7310&lt;Veriler!$G$2, Veriler!$G$2*S7310, Q7310*S7310)), 0))</f>
        <v>0</v>
      </c>
      <c r="U7310" s="133" t="str">
        <f t="shared" si="2307"/>
        <v xml:space="preserve"> </v>
      </c>
      <c r="V7310" s="134" t="str">
        <f>IFERROR(IF(O7310="%10 sınırı aşılmıştır.",L7310-T7310,IFERROR(IF(F7310="",IF(S7310=1,0,IF(L7310-S7310=0,"",L7310-S7310)),IF(Veriler!M7310="",L7310,IF(L7310*Veriler!M7310=0,"",L7310*Veriler!M7310))),L7310)),0)</f>
        <v/>
      </c>
      <c r="W7310" s="146"/>
      <c r="X7310" s="146"/>
      <c r="Y7310" s="146"/>
    </row>
    <row r="7311" spans="1:25" s="99" customFormat="1" ht="54.75" customHeight="1" x14ac:dyDescent="0.25">
      <c r="A7311" s="96">
        <f t="shared" si="2308"/>
        <v>5387</v>
      </c>
      <c r="B7311" s="175"/>
      <c r="C7311" s="176"/>
      <c r="D7311" s="113"/>
      <c r="E7311" s="115"/>
      <c r="F7311" s="174"/>
      <c r="G7311" s="114" t="str">
        <f t="shared" si="2303"/>
        <v/>
      </c>
      <c r="H7311" s="115"/>
      <c r="I7311" s="115"/>
      <c r="J7311" s="115"/>
      <c r="K7311" s="115"/>
      <c r="L7311" s="133" t="str">
        <f t="shared" si="2304"/>
        <v/>
      </c>
      <c r="M7311" s="116" t="str">
        <f>IF(L7311="", "", L7311/Veriler!$X$1)</f>
        <v/>
      </c>
      <c r="N7311" s="116" t="str">
        <f>IF(F7311&lt;&gt;"", "İthal Girdi", IF(Veriler!T7311="", "", IF(Veriler!S7311="H", "%0,5 üzerindedir", IF(Veriler!T7311&gt;0.1, "%10 sınırı aşılmıştır.", "Uygun"))))</f>
        <v>%0,5 üzerindedir</v>
      </c>
      <c r="O7311" s="116" t="str">
        <f t="shared" si="2305"/>
        <v xml:space="preserve"> </v>
      </c>
      <c r="P7311" s="117"/>
      <c r="Q7311" s="118"/>
      <c r="R7311" s="119" t="str">
        <f t="shared" si="2306"/>
        <v/>
      </c>
      <c r="S7311" s="133">
        <f>IFERROR(IF(M7311&lt;=0.005,IF(F7311="",L7311,0),IF(F7311&lt;&gt;"",0,IF(P7311="",0,IF(P7311="H",0,IF(Q7311&lt;Veriler!$G$2,L7311*Veriler!$G$2,L7311*Q7311)))))," ")</f>
        <v>0</v>
      </c>
      <c r="T7311" s="133">
        <f>IF(Veriler!T7311&lt;=0.1, S7311, IF(AND(Veriler!T7311&gt;0.1, F7311="", P7311="E"), IF(Q7311&gt;Veriler!$G$2, Q7311*S7311, IF(Q7311&lt;Veriler!$G$2, Veriler!$G$2*S7311, Q7311*S7311)), 0))</f>
        <v>0</v>
      </c>
      <c r="U7311" s="133" t="str">
        <f t="shared" si="2307"/>
        <v xml:space="preserve"> </v>
      </c>
      <c r="V7311" s="134" t="str">
        <f>IFERROR(IF(O7311="%10 sınırı aşılmıştır.",L7311-T7311,IFERROR(IF(F7311="",IF(S7311=1,0,IF(L7311-S7311=0,"",L7311-S7311)),IF(Veriler!M7311="",L7311,IF(L7311*Veriler!M7311=0,"",L7311*Veriler!M7311))),L7311)),0)</f>
        <v/>
      </c>
      <c r="W7311" s="146"/>
      <c r="X7311" s="146"/>
      <c r="Y7311" s="146"/>
    </row>
    <row r="7312" spans="1:25" s="99" customFormat="1" ht="54.75" customHeight="1" x14ac:dyDescent="0.25">
      <c r="A7312" s="96">
        <f t="shared" si="2308"/>
        <v>5388</v>
      </c>
      <c r="B7312" s="175"/>
      <c r="C7312" s="176"/>
      <c r="D7312" s="113"/>
      <c r="E7312" s="115"/>
      <c r="F7312" s="174"/>
      <c r="G7312" s="114" t="str">
        <f t="shared" si="2303"/>
        <v/>
      </c>
      <c r="H7312" s="115"/>
      <c r="I7312" s="115"/>
      <c r="J7312" s="115"/>
      <c r="K7312" s="115"/>
      <c r="L7312" s="133" t="str">
        <f t="shared" si="2304"/>
        <v/>
      </c>
      <c r="M7312" s="116" t="str">
        <f>IF(L7312="", "", L7312/Veriler!$X$1)</f>
        <v/>
      </c>
      <c r="N7312" s="116" t="str">
        <f>IF(F7312&lt;&gt;"", "İthal Girdi", IF(Veriler!T7312="", "", IF(Veriler!S7312="H", "%0,5 üzerindedir", IF(Veriler!T7312&gt;0.1, "%10 sınırı aşılmıştır.", "Uygun"))))</f>
        <v>%0,5 üzerindedir</v>
      </c>
      <c r="O7312" s="116" t="str">
        <f t="shared" si="2305"/>
        <v xml:space="preserve"> </v>
      </c>
      <c r="P7312" s="117"/>
      <c r="Q7312" s="118"/>
      <c r="R7312" s="119" t="str">
        <f t="shared" si="2306"/>
        <v/>
      </c>
      <c r="S7312" s="133">
        <f>IFERROR(IF(M7312&lt;=0.005,IF(F7312="",L7312,0),IF(F7312&lt;&gt;"",0,IF(P7312="",0,IF(P7312="H",0,IF(Q7312&lt;Veriler!$G$2,L7312*Veriler!$G$2,L7312*Q7312)))))," ")</f>
        <v>0</v>
      </c>
      <c r="T7312" s="133">
        <f>IF(Veriler!T7312&lt;=0.1, S7312, IF(AND(Veriler!T7312&gt;0.1, F7312="", P7312="E"), IF(Q7312&gt;Veriler!$G$2, Q7312*S7312, IF(Q7312&lt;Veriler!$G$2, Veriler!$G$2*S7312, Q7312*S7312)), 0))</f>
        <v>0</v>
      </c>
      <c r="U7312" s="133" t="str">
        <f t="shared" si="2307"/>
        <v xml:space="preserve"> </v>
      </c>
      <c r="V7312" s="134" t="str">
        <f>IFERROR(IF(O7312="%10 sınırı aşılmıştır.",L7312-T7312,IFERROR(IF(F7312="",IF(S7312=1,0,IF(L7312-S7312=0,"",L7312-S7312)),IF(Veriler!M7312="",L7312,IF(L7312*Veriler!M7312=0,"",L7312*Veriler!M7312))),L7312)),0)</f>
        <v/>
      </c>
      <c r="W7312" s="146"/>
      <c r="X7312" s="146"/>
      <c r="Y7312" s="146"/>
    </row>
    <row r="7313" spans="1:25" s="99" customFormat="1" ht="54.75" customHeight="1" x14ac:dyDescent="0.25">
      <c r="A7313" s="96">
        <f t="shared" si="2308"/>
        <v>5389</v>
      </c>
      <c r="B7313" s="175"/>
      <c r="C7313" s="176"/>
      <c r="D7313" s="113"/>
      <c r="E7313" s="115"/>
      <c r="F7313" s="174"/>
      <c r="G7313" s="114" t="str">
        <f t="shared" si="2303"/>
        <v/>
      </c>
      <c r="H7313" s="115"/>
      <c r="I7313" s="115"/>
      <c r="J7313" s="115"/>
      <c r="K7313" s="115"/>
      <c r="L7313" s="133" t="str">
        <f t="shared" si="2304"/>
        <v/>
      </c>
      <c r="M7313" s="116" t="str">
        <f>IF(L7313="", "", L7313/Veriler!$X$1)</f>
        <v/>
      </c>
      <c r="N7313" s="116" t="str">
        <f>IF(F7313&lt;&gt;"", "İthal Girdi", IF(Veriler!T7313="", "", IF(Veriler!S7313="H", "%0,5 üzerindedir", IF(Veriler!T7313&gt;0.1, "%10 sınırı aşılmıştır.", "Uygun"))))</f>
        <v>%0,5 üzerindedir</v>
      </c>
      <c r="O7313" s="116" t="str">
        <f t="shared" si="2305"/>
        <v xml:space="preserve"> </v>
      </c>
      <c r="P7313" s="117"/>
      <c r="Q7313" s="118"/>
      <c r="R7313" s="119" t="str">
        <f t="shared" si="2306"/>
        <v/>
      </c>
      <c r="S7313" s="133">
        <f>IFERROR(IF(M7313&lt;=0.005,IF(F7313="",L7313,0),IF(F7313&lt;&gt;"",0,IF(P7313="",0,IF(P7313="H",0,IF(Q7313&lt;Veriler!$G$2,L7313*Veriler!$G$2,L7313*Q7313)))))," ")</f>
        <v>0</v>
      </c>
      <c r="T7313" s="133">
        <f>IF(Veriler!T7313&lt;=0.1, S7313, IF(AND(Veriler!T7313&gt;0.1, F7313="", P7313="E"), IF(Q7313&gt;Veriler!$G$2, Q7313*S7313, IF(Q7313&lt;Veriler!$G$2, Veriler!$G$2*S7313, Q7313*S7313)), 0))</f>
        <v>0</v>
      </c>
      <c r="U7313" s="133" t="str">
        <f t="shared" si="2307"/>
        <v xml:space="preserve"> </v>
      </c>
      <c r="V7313" s="134" t="str">
        <f>IFERROR(IF(O7313="%10 sınırı aşılmıştır.",L7313-T7313,IFERROR(IF(F7313="",IF(S7313=1,0,IF(L7313-S7313=0,"",L7313-S7313)),IF(Veriler!M7313="",L7313,IF(L7313*Veriler!M7313=0,"",L7313*Veriler!M7313))),L7313)),0)</f>
        <v/>
      </c>
      <c r="W7313" s="146"/>
      <c r="X7313" s="146"/>
      <c r="Y7313" s="146"/>
    </row>
    <row r="7314" spans="1:25" s="99" customFormat="1" ht="54.75" customHeight="1" x14ac:dyDescent="0.25">
      <c r="A7314" s="96">
        <f t="shared" si="2308"/>
        <v>5390</v>
      </c>
      <c r="B7314" s="175"/>
      <c r="C7314" s="176"/>
      <c r="D7314" s="113"/>
      <c r="E7314" s="115"/>
      <c r="F7314" s="174"/>
      <c r="G7314" s="114" t="str">
        <f t="shared" si="2303"/>
        <v/>
      </c>
      <c r="H7314" s="115"/>
      <c r="I7314" s="115"/>
      <c r="J7314" s="115"/>
      <c r="K7314" s="115"/>
      <c r="L7314" s="133" t="str">
        <f t="shared" si="2304"/>
        <v/>
      </c>
      <c r="M7314" s="116" t="str">
        <f>IF(L7314="", "", L7314/Veriler!$X$1)</f>
        <v/>
      </c>
      <c r="N7314" s="116" t="str">
        <f>IF(F7314&lt;&gt;"", "İthal Girdi", IF(Veriler!T7314="", "", IF(Veriler!S7314="H", "%0,5 üzerindedir", IF(Veriler!T7314&gt;0.1, "%10 sınırı aşılmıştır.", "Uygun"))))</f>
        <v>%0,5 üzerindedir</v>
      </c>
      <c r="O7314" s="116" t="str">
        <f t="shared" si="2305"/>
        <v xml:space="preserve"> </v>
      </c>
      <c r="P7314" s="117"/>
      <c r="Q7314" s="118"/>
      <c r="R7314" s="119" t="str">
        <f t="shared" si="2306"/>
        <v/>
      </c>
      <c r="S7314" s="133">
        <f>IFERROR(IF(M7314&lt;=0.005,IF(F7314="",L7314,0),IF(F7314&lt;&gt;"",0,IF(P7314="",0,IF(P7314="H",0,IF(Q7314&lt;Veriler!$G$2,L7314*Veriler!$G$2,L7314*Q7314)))))," ")</f>
        <v>0</v>
      </c>
      <c r="T7314" s="133">
        <f>IF(Veriler!T7314&lt;=0.1, S7314, IF(AND(Veriler!T7314&gt;0.1, F7314="", P7314="E"), IF(Q7314&gt;Veriler!$G$2, Q7314*S7314, IF(Q7314&lt;Veriler!$G$2, Veriler!$G$2*S7314, Q7314*S7314)), 0))</f>
        <v>0</v>
      </c>
      <c r="U7314" s="133" t="str">
        <f t="shared" si="2307"/>
        <v xml:space="preserve"> </v>
      </c>
      <c r="V7314" s="134" t="str">
        <f>IFERROR(IF(O7314="%10 sınırı aşılmıştır.",L7314-T7314,IFERROR(IF(F7314="",IF(S7314=1,0,IF(L7314-S7314=0,"",L7314-S7314)),IF(Veriler!M7314="",L7314,IF(L7314*Veriler!M7314=0,"",L7314*Veriler!M7314))),L7314)),0)</f>
        <v/>
      </c>
      <c r="W7314" s="146"/>
      <c r="X7314" s="146"/>
      <c r="Y7314" s="146"/>
    </row>
    <row r="7315" spans="1:25" s="99" customFormat="1" ht="36" hidden="1" customHeight="1" x14ac:dyDescent="0.25">
      <c r="A7315" s="101"/>
      <c r="B7315" s="191" t="s">
        <v>16</v>
      </c>
      <c r="C7315" s="176"/>
      <c r="D7315" s="120"/>
      <c r="E7315" s="171"/>
      <c r="F7315" s="172"/>
      <c r="G7315" s="121"/>
      <c r="H7315" s="115"/>
      <c r="I7315" s="115"/>
      <c r="J7315" s="115"/>
      <c r="K7315" s="115"/>
      <c r="L7315" s="121"/>
      <c r="M7315" s="121"/>
      <c r="N7315" s="121"/>
      <c r="O7315" s="121"/>
      <c r="P7315" s="120"/>
      <c r="Q7315" s="120"/>
      <c r="R7315" s="183"/>
      <c r="S7315" s="184"/>
      <c r="T7315" s="121"/>
      <c r="U7315" s="121"/>
      <c r="V7315" s="121"/>
      <c r="W7315" s="146"/>
      <c r="X7315" s="146"/>
      <c r="Y7315" s="146"/>
    </row>
    <row r="7316" spans="1:25" s="99" customFormat="1" ht="54.75" customHeight="1" x14ac:dyDescent="0.25">
      <c r="A7316" s="96">
        <f>A7314+1</f>
        <v>5391</v>
      </c>
      <c r="B7316" s="175"/>
      <c r="C7316" s="176"/>
      <c r="D7316" s="113"/>
      <c r="E7316" s="115"/>
      <c r="F7316" s="174"/>
      <c r="G7316" s="114" t="str">
        <f t="shared" ref="G7316:G7329" si="2309">IF(AND(F7316&lt;&gt;"",V7316&lt;&gt;"",L7316&lt;&gt;0),V7316/L7316,"")</f>
        <v/>
      </c>
      <c r="H7316" s="115"/>
      <c r="I7316" s="115"/>
      <c r="J7316" s="115"/>
      <c r="K7316" s="115"/>
      <c r="L7316" s="133" t="str">
        <f t="shared" ref="L7316:L7329" si="2310">IF(AND(H7316&lt;&gt;0, J7316&lt;&gt;0, K7316&lt;&gt;0), H7316*J7316*K7316, "")</f>
        <v/>
      </c>
      <c r="M7316" s="116" t="str">
        <f>IF(L7316="", "", L7316/Veriler!$X$1)</f>
        <v/>
      </c>
      <c r="N7316" s="116" t="str">
        <f>IF(F7316&lt;&gt;"", "İthal Girdi", IF(Veriler!T7316="", "", IF(Veriler!S7316="H", "%0,5 üzerindedir", IF(Veriler!T7316&gt;0.1, "%10 sınırı aşılmıştır.", "Uygun"))))</f>
        <v>%0,5 üzerindedir</v>
      </c>
      <c r="O7316" s="116" t="str">
        <f t="shared" ref="O7316:O7329" si="2311">IF(M7316=""," ",N7316)</f>
        <v xml:space="preserve"> </v>
      </c>
      <c r="P7316" s="117"/>
      <c r="Q7316" s="118"/>
      <c r="R7316" s="119" t="str">
        <f t="shared" ref="R7316:R7329" si="2312">IFERROR(IF(AND(T7316&lt;&gt;"",L7316&lt;&gt;"",L7316&lt;&gt;0,T7316&lt;&gt;0),T7316/L7316,"")," ")</f>
        <v/>
      </c>
      <c r="S7316" s="133">
        <f>IFERROR(IF(M7316&lt;=0.005,IF(F7316="",L7316,0),IF(F7316&lt;&gt;"",0,IF(P7316="",0,IF(P7316="H",0,IF(Q7316&lt;Veriler!$G$2,L7316*Veriler!$G$2,L7316*Q7316)))))," ")</f>
        <v>0</v>
      </c>
      <c r="T7316" s="133">
        <f>IF(Veriler!T7316&lt;=0.1, S7316, IF(AND(Veriler!T7316&gt;0.1, F7316="", P7316="E"), IF(Q7316&gt;Veriler!$G$2, Q7316*S7316, IF(Q7316&lt;Veriler!$G$2, Veriler!$G$2*S7316, Q7316*S7316)), 0))</f>
        <v>0</v>
      </c>
      <c r="U7316" s="133" t="str">
        <f t="shared" ref="U7316:U7329" si="2313">IF(T7316=0," ",T7316)</f>
        <v xml:space="preserve"> </v>
      </c>
      <c r="V7316" s="134" t="str">
        <f>IFERROR(IF(O7316="%10 sınırı aşılmıştır.",L7316-T7316,IFERROR(IF(F7316="",IF(S7316=1,0,IF(L7316-S7316=0,"",L7316-S7316)),IF(Veriler!M7316="",L7316,IF(L7316*Veriler!M7316=0,"",L7316*Veriler!M7316))),L7316)),0)</f>
        <v/>
      </c>
      <c r="W7316" s="146"/>
      <c r="X7316" s="146"/>
      <c r="Y7316" s="146"/>
    </row>
    <row r="7317" spans="1:25" s="99" customFormat="1" ht="54.75" customHeight="1" x14ac:dyDescent="0.25">
      <c r="A7317" s="96">
        <f t="shared" ref="A7317:A7329" si="2314">A7316+1</f>
        <v>5392</v>
      </c>
      <c r="B7317" s="175"/>
      <c r="C7317" s="176"/>
      <c r="D7317" s="113"/>
      <c r="E7317" s="115"/>
      <c r="F7317" s="174"/>
      <c r="G7317" s="114" t="str">
        <f t="shared" si="2309"/>
        <v/>
      </c>
      <c r="H7317" s="115"/>
      <c r="I7317" s="115"/>
      <c r="J7317" s="115"/>
      <c r="K7317" s="115"/>
      <c r="L7317" s="133" t="str">
        <f t="shared" si="2310"/>
        <v/>
      </c>
      <c r="M7317" s="116" t="str">
        <f>IF(L7317="", "", L7317/Veriler!$X$1)</f>
        <v/>
      </c>
      <c r="N7317" s="116" t="str">
        <f>IF(F7317&lt;&gt;"", "İthal Girdi", IF(Veriler!T7317="", "", IF(Veriler!S7317="H", "%0,5 üzerindedir", IF(Veriler!T7317&gt;0.1, "%10 sınırı aşılmıştır.", "Uygun"))))</f>
        <v>%0,5 üzerindedir</v>
      </c>
      <c r="O7317" s="116" t="str">
        <f t="shared" si="2311"/>
        <v xml:space="preserve"> </v>
      </c>
      <c r="P7317" s="117"/>
      <c r="Q7317" s="118"/>
      <c r="R7317" s="119" t="str">
        <f t="shared" si="2312"/>
        <v/>
      </c>
      <c r="S7317" s="133">
        <f>IFERROR(IF(M7317&lt;=0.005,IF(F7317="",L7317,0),IF(F7317&lt;&gt;"",0,IF(P7317="",0,IF(P7317="H",0,IF(Q7317&lt;Veriler!$G$2,L7317*Veriler!$G$2,L7317*Q7317)))))," ")</f>
        <v>0</v>
      </c>
      <c r="T7317" s="133">
        <f>IF(Veriler!T7317&lt;=0.1, S7317, IF(AND(Veriler!T7317&gt;0.1, F7317="", P7317="E"), IF(Q7317&gt;Veriler!$G$2, Q7317*S7317, IF(Q7317&lt;Veriler!$G$2, Veriler!$G$2*S7317, Q7317*S7317)), 0))</f>
        <v>0</v>
      </c>
      <c r="U7317" s="133" t="str">
        <f t="shared" si="2313"/>
        <v xml:space="preserve"> </v>
      </c>
      <c r="V7317" s="134" t="str">
        <f>IFERROR(IF(O7317="%10 sınırı aşılmıştır.",L7317-T7317,IFERROR(IF(F7317="",IF(S7317=1,0,IF(L7317-S7317=0,"",L7317-S7317)),IF(Veriler!M7317="",L7317,IF(L7317*Veriler!M7317=0,"",L7317*Veriler!M7317))),L7317)),0)</f>
        <v/>
      </c>
      <c r="W7317" s="146"/>
      <c r="X7317" s="146"/>
      <c r="Y7317" s="146"/>
    </row>
    <row r="7318" spans="1:25" s="99" customFormat="1" ht="54.75" customHeight="1" x14ac:dyDescent="0.25">
      <c r="A7318" s="96">
        <f t="shared" si="2314"/>
        <v>5393</v>
      </c>
      <c r="B7318" s="175"/>
      <c r="C7318" s="176"/>
      <c r="D7318" s="113"/>
      <c r="E7318" s="115"/>
      <c r="F7318" s="174"/>
      <c r="G7318" s="114" t="str">
        <f t="shared" si="2309"/>
        <v/>
      </c>
      <c r="H7318" s="115"/>
      <c r="I7318" s="115"/>
      <c r="J7318" s="115"/>
      <c r="K7318" s="115"/>
      <c r="L7318" s="133" t="str">
        <f t="shared" si="2310"/>
        <v/>
      </c>
      <c r="M7318" s="116" t="str">
        <f>IF(L7318="", "", L7318/Veriler!$X$1)</f>
        <v/>
      </c>
      <c r="N7318" s="116" t="str">
        <f>IF(F7318&lt;&gt;"", "İthal Girdi", IF(Veriler!T7318="", "", IF(Veriler!S7318="H", "%0,5 üzerindedir", IF(Veriler!T7318&gt;0.1, "%10 sınırı aşılmıştır.", "Uygun"))))</f>
        <v>%0,5 üzerindedir</v>
      </c>
      <c r="O7318" s="116" t="str">
        <f t="shared" si="2311"/>
        <v xml:space="preserve"> </v>
      </c>
      <c r="P7318" s="117"/>
      <c r="Q7318" s="118"/>
      <c r="R7318" s="119" t="str">
        <f t="shared" si="2312"/>
        <v/>
      </c>
      <c r="S7318" s="133">
        <f>IFERROR(IF(M7318&lt;=0.005,IF(F7318="",L7318,0),IF(F7318&lt;&gt;"",0,IF(P7318="",0,IF(P7318="H",0,IF(Q7318&lt;Veriler!$G$2,L7318*Veriler!$G$2,L7318*Q7318)))))," ")</f>
        <v>0</v>
      </c>
      <c r="T7318" s="133">
        <f>IF(Veriler!T7318&lt;=0.1, S7318, IF(AND(Veriler!T7318&gt;0.1, F7318="", P7318="E"), IF(Q7318&gt;Veriler!$G$2, Q7318*S7318, IF(Q7318&lt;Veriler!$G$2, Veriler!$G$2*S7318, Q7318*S7318)), 0))</f>
        <v>0</v>
      </c>
      <c r="U7318" s="133" t="str">
        <f t="shared" si="2313"/>
        <v xml:space="preserve"> </v>
      </c>
      <c r="V7318" s="134" t="str">
        <f>IFERROR(IF(O7318="%10 sınırı aşılmıştır.",L7318-T7318,IFERROR(IF(F7318="",IF(S7318=1,0,IF(L7318-S7318=0,"",L7318-S7318)),IF(Veriler!M7318="",L7318,IF(L7318*Veriler!M7318=0,"",L7318*Veriler!M7318))),L7318)),0)</f>
        <v/>
      </c>
      <c r="W7318" s="146"/>
      <c r="X7318" s="146"/>
      <c r="Y7318" s="146"/>
    </row>
    <row r="7319" spans="1:25" s="99" customFormat="1" ht="54.75" customHeight="1" x14ac:dyDescent="0.25">
      <c r="A7319" s="96">
        <f t="shared" si="2314"/>
        <v>5394</v>
      </c>
      <c r="B7319" s="175"/>
      <c r="C7319" s="176"/>
      <c r="D7319" s="113"/>
      <c r="E7319" s="115"/>
      <c r="F7319" s="174"/>
      <c r="G7319" s="114" t="str">
        <f t="shared" si="2309"/>
        <v/>
      </c>
      <c r="H7319" s="115"/>
      <c r="I7319" s="115"/>
      <c r="J7319" s="115"/>
      <c r="K7319" s="115"/>
      <c r="L7319" s="133" t="str">
        <f t="shared" si="2310"/>
        <v/>
      </c>
      <c r="M7319" s="116" t="str">
        <f>IF(L7319="", "", L7319/Veriler!$X$1)</f>
        <v/>
      </c>
      <c r="N7319" s="116" t="str">
        <f>IF(F7319&lt;&gt;"", "İthal Girdi", IF(Veriler!T7319="", "", IF(Veriler!S7319="H", "%0,5 üzerindedir", IF(Veriler!T7319&gt;0.1, "%10 sınırı aşılmıştır.", "Uygun"))))</f>
        <v>%0,5 üzerindedir</v>
      </c>
      <c r="O7319" s="116" t="str">
        <f t="shared" si="2311"/>
        <v xml:space="preserve"> </v>
      </c>
      <c r="P7319" s="117"/>
      <c r="Q7319" s="118"/>
      <c r="R7319" s="119" t="str">
        <f t="shared" si="2312"/>
        <v/>
      </c>
      <c r="S7319" s="133">
        <f>IFERROR(IF(M7319&lt;=0.005,IF(F7319="",L7319,0),IF(F7319&lt;&gt;"",0,IF(P7319="",0,IF(P7319="H",0,IF(Q7319&lt;Veriler!$G$2,L7319*Veriler!$G$2,L7319*Q7319)))))," ")</f>
        <v>0</v>
      </c>
      <c r="T7319" s="133">
        <f>IF(Veriler!T7319&lt;=0.1, S7319, IF(AND(Veriler!T7319&gt;0.1, F7319="", P7319="E"), IF(Q7319&gt;Veriler!$G$2, Q7319*S7319, IF(Q7319&lt;Veriler!$G$2, Veriler!$G$2*S7319, Q7319*S7319)), 0))</f>
        <v>0</v>
      </c>
      <c r="U7319" s="133" t="str">
        <f t="shared" si="2313"/>
        <v xml:space="preserve"> </v>
      </c>
      <c r="V7319" s="134" t="str">
        <f>IFERROR(IF(O7319="%10 sınırı aşılmıştır.",L7319-T7319,IFERROR(IF(F7319="",IF(S7319=1,0,IF(L7319-S7319=0,"",L7319-S7319)),IF(Veriler!M7319="",L7319,IF(L7319*Veriler!M7319=0,"",L7319*Veriler!M7319))),L7319)),0)</f>
        <v/>
      </c>
      <c r="W7319" s="146"/>
      <c r="X7319" s="146"/>
      <c r="Y7319" s="146"/>
    </row>
    <row r="7320" spans="1:25" s="99" customFormat="1" ht="54.75" customHeight="1" x14ac:dyDescent="0.25">
      <c r="A7320" s="96">
        <f t="shared" si="2314"/>
        <v>5395</v>
      </c>
      <c r="B7320" s="175"/>
      <c r="C7320" s="176"/>
      <c r="D7320" s="113"/>
      <c r="E7320" s="115"/>
      <c r="F7320" s="174"/>
      <c r="G7320" s="114" t="str">
        <f t="shared" si="2309"/>
        <v/>
      </c>
      <c r="H7320" s="115"/>
      <c r="I7320" s="115"/>
      <c r="J7320" s="115"/>
      <c r="K7320" s="115"/>
      <c r="L7320" s="133" t="str">
        <f t="shared" si="2310"/>
        <v/>
      </c>
      <c r="M7320" s="116" t="str">
        <f>IF(L7320="", "", L7320/Veriler!$X$1)</f>
        <v/>
      </c>
      <c r="N7320" s="116" t="str">
        <f>IF(F7320&lt;&gt;"", "İthal Girdi", IF(Veriler!T7320="", "", IF(Veriler!S7320="H", "%0,5 üzerindedir", IF(Veriler!T7320&gt;0.1, "%10 sınırı aşılmıştır.", "Uygun"))))</f>
        <v>%0,5 üzerindedir</v>
      </c>
      <c r="O7320" s="116" t="str">
        <f t="shared" si="2311"/>
        <v xml:space="preserve"> </v>
      </c>
      <c r="P7320" s="117"/>
      <c r="Q7320" s="118"/>
      <c r="R7320" s="119" t="str">
        <f t="shared" si="2312"/>
        <v/>
      </c>
      <c r="S7320" s="133">
        <f>IFERROR(IF(M7320&lt;=0.005,IF(F7320="",L7320,0),IF(F7320&lt;&gt;"",0,IF(P7320="",0,IF(P7320="H",0,IF(Q7320&lt;Veriler!$G$2,L7320*Veriler!$G$2,L7320*Q7320)))))," ")</f>
        <v>0</v>
      </c>
      <c r="T7320" s="133">
        <f>IF(Veriler!T7320&lt;=0.1, S7320, IF(AND(Veriler!T7320&gt;0.1, F7320="", P7320="E"), IF(Q7320&gt;Veriler!$G$2, Q7320*S7320, IF(Q7320&lt;Veriler!$G$2, Veriler!$G$2*S7320, Q7320*S7320)), 0))</f>
        <v>0</v>
      </c>
      <c r="U7320" s="133" t="str">
        <f t="shared" si="2313"/>
        <v xml:space="preserve"> </v>
      </c>
      <c r="V7320" s="134" t="str">
        <f>IFERROR(IF(O7320="%10 sınırı aşılmıştır.",L7320-T7320,IFERROR(IF(F7320="",IF(S7320=1,0,IF(L7320-S7320=0,"",L7320-S7320)),IF(Veriler!M7320="",L7320,IF(L7320*Veriler!M7320=0,"",L7320*Veriler!M7320))),L7320)),0)</f>
        <v/>
      </c>
      <c r="W7320" s="146"/>
      <c r="X7320" s="146"/>
      <c r="Y7320" s="146"/>
    </row>
    <row r="7321" spans="1:25" s="99" customFormat="1" ht="54.75" customHeight="1" x14ac:dyDescent="0.25">
      <c r="A7321" s="96">
        <f t="shared" si="2314"/>
        <v>5396</v>
      </c>
      <c r="B7321" s="175"/>
      <c r="C7321" s="176"/>
      <c r="D7321" s="113"/>
      <c r="E7321" s="115"/>
      <c r="F7321" s="174"/>
      <c r="G7321" s="114" t="str">
        <f t="shared" si="2309"/>
        <v/>
      </c>
      <c r="H7321" s="115"/>
      <c r="I7321" s="115"/>
      <c r="J7321" s="115"/>
      <c r="K7321" s="115"/>
      <c r="L7321" s="133" t="str">
        <f t="shared" si="2310"/>
        <v/>
      </c>
      <c r="M7321" s="116" t="str">
        <f>IF(L7321="", "", L7321/Veriler!$X$1)</f>
        <v/>
      </c>
      <c r="N7321" s="116" t="str">
        <f>IF(F7321&lt;&gt;"", "İthal Girdi", IF(Veriler!T7321="", "", IF(Veriler!S7321="H", "%0,5 üzerindedir", IF(Veriler!T7321&gt;0.1, "%10 sınırı aşılmıştır.", "Uygun"))))</f>
        <v>%0,5 üzerindedir</v>
      </c>
      <c r="O7321" s="116" t="str">
        <f t="shared" si="2311"/>
        <v xml:space="preserve"> </v>
      </c>
      <c r="P7321" s="117"/>
      <c r="Q7321" s="118"/>
      <c r="R7321" s="119" t="str">
        <f t="shared" si="2312"/>
        <v/>
      </c>
      <c r="S7321" s="133">
        <f>IFERROR(IF(M7321&lt;=0.005,IF(F7321="",L7321,0),IF(F7321&lt;&gt;"",0,IF(P7321="",0,IF(P7321="H",0,IF(Q7321&lt;Veriler!$G$2,L7321*Veriler!$G$2,L7321*Q7321)))))," ")</f>
        <v>0</v>
      </c>
      <c r="T7321" s="133">
        <f>IF(Veriler!T7321&lt;=0.1, S7321, IF(AND(Veriler!T7321&gt;0.1, F7321="", P7321="E"), IF(Q7321&gt;Veriler!$G$2, Q7321*S7321, IF(Q7321&lt;Veriler!$G$2, Veriler!$G$2*S7321, Q7321*S7321)), 0))</f>
        <v>0</v>
      </c>
      <c r="U7321" s="133" t="str">
        <f t="shared" si="2313"/>
        <v xml:space="preserve"> </v>
      </c>
      <c r="V7321" s="134" t="str">
        <f>IFERROR(IF(O7321="%10 sınırı aşılmıştır.",L7321-T7321,IFERROR(IF(F7321="",IF(S7321=1,0,IF(L7321-S7321=0,"",L7321-S7321)),IF(Veriler!M7321="",L7321,IF(L7321*Veriler!M7321=0,"",L7321*Veriler!M7321))),L7321)),0)</f>
        <v/>
      </c>
      <c r="W7321" s="146"/>
      <c r="X7321" s="146"/>
      <c r="Y7321" s="146"/>
    </row>
    <row r="7322" spans="1:25" s="99" customFormat="1" ht="54.75" customHeight="1" x14ac:dyDescent="0.25">
      <c r="A7322" s="96">
        <f t="shared" si="2314"/>
        <v>5397</v>
      </c>
      <c r="B7322" s="175"/>
      <c r="C7322" s="176"/>
      <c r="D7322" s="113"/>
      <c r="E7322" s="115"/>
      <c r="F7322" s="174"/>
      <c r="G7322" s="114" t="str">
        <f t="shared" si="2309"/>
        <v/>
      </c>
      <c r="H7322" s="115"/>
      <c r="I7322" s="115"/>
      <c r="J7322" s="115"/>
      <c r="K7322" s="115"/>
      <c r="L7322" s="133" t="str">
        <f t="shared" si="2310"/>
        <v/>
      </c>
      <c r="M7322" s="116" t="str">
        <f>IF(L7322="", "", L7322/Veriler!$X$1)</f>
        <v/>
      </c>
      <c r="N7322" s="116" t="str">
        <f>IF(F7322&lt;&gt;"", "İthal Girdi", IF(Veriler!T7322="", "", IF(Veriler!S7322="H", "%0,5 üzerindedir", IF(Veriler!T7322&gt;0.1, "%10 sınırı aşılmıştır.", "Uygun"))))</f>
        <v>%0,5 üzerindedir</v>
      </c>
      <c r="O7322" s="116" t="str">
        <f t="shared" si="2311"/>
        <v xml:space="preserve"> </v>
      </c>
      <c r="P7322" s="117"/>
      <c r="Q7322" s="118"/>
      <c r="R7322" s="119" t="str">
        <f t="shared" si="2312"/>
        <v/>
      </c>
      <c r="S7322" s="133">
        <f>IFERROR(IF(M7322&lt;=0.005,IF(F7322="",L7322,0),IF(F7322&lt;&gt;"",0,IF(P7322="",0,IF(P7322="H",0,IF(Q7322&lt;Veriler!$G$2,L7322*Veriler!$G$2,L7322*Q7322)))))," ")</f>
        <v>0</v>
      </c>
      <c r="T7322" s="133">
        <f>IF(Veriler!T7322&lt;=0.1, S7322, IF(AND(Veriler!T7322&gt;0.1, F7322="", P7322="E"), IF(Q7322&gt;Veriler!$G$2, Q7322*S7322, IF(Q7322&lt;Veriler!$G$2, Veriler!$G$2*S7322, Q7322*S7322)), 0))</f>
        <v>0</v>
      </c>
      <c r="U7322" s="133" t="str">
        <f t="shared" si="2313"/>
        <v xml:space="preserve"> </v>
      </c>
      <c r="V7322" s="134" t="str">
        <f>IFERROR(IF(O7322="%10 sınırı aşılmıştır.",L7322-T7322,IFERROR(IF(F7322="",IF(S7322=1,0,IF(L7322-S7322=0,"",L7322-S7322)),IF(Veriler!M7322="",L7322,IF(L7322*Veriler!M7322=0,"",L7322*Veriler!M7322))),L7322)),0)</f>
        <v/>
      </c>
      <c r="W7322" s="146"/>
      <c r="X7322" s="146"/>
      <c r="Y7322" s="146"/>
    </row>
    <row r="7323" spans="1:25" s="99" customFormat="1" ht="54.75" customHeight="1" x14ac:dyDescent="0.25">
      <c r="A7323" s="96">
        <f t="shared" si="2314"/>
        <v>5398</v>
      </c>
      <c r="B7323" s="175"/>
      <c r="C7323" s="176"/>
      <c r="D7323" s="113"/>
      <c r="E7323" s="115"/>
      <c r="F7323" s="174"/>
      <c r="G7323" s="114" t="str">
        <f t="shared" si="2309"/>
        <v/>
      </c>
      <c r="H7323" s="115"/>
      <c r="I7323" s="115"/>
      <c r="J7323" s="115"/>
      <c r="K7323" s="115"/>
      <c r="L7323" s="133" t="str">
        <f t="shared" si="2310"/>
        <v/>
      </c>
      <c r="M7323" s="116" t="str">
        <f>IF(L7323="", "", L7323/Veriler!$X$1)</f>
        <v/>
      </c>
      <c r="N7323" s="116" t="str">
        <f>IF(F7323&lt;&gt;"", "İthal Girdi", IF(Veriler!T7323="", "", IF(Veriler!S7323="H", "%0,5 üzerindedir", IF(Veriler!T7323&gt;0.1, "%10 sınırı aşılmıştır.", "Uygun"))))</f>
        <v>%0,5 üzerindedir</v>
      </c>
      <c r="O7323" s="116" t="str">
        <f t="shared" si="2311"/>
        <v xml:space="preserve"> </v>
      </c>
      <c r="P7323" s="117"/>
      <c r="Q7323" s="118"/>
      <c r="R7323" s="119" t="str">
        <f t="shared" si="2312"/>
        <v/>
      </c>
      <c r="S7323" s="133">
        <f>IFERROR(IF(M7323&lt;=0.005,IF(F7323="",L7323,0),IF(F7323&lt;&gt;"",0,IF(P7323="",0,IF(P7323="H",0,IF(Q7323&lt;Veriler!$G$2,L7323*Veriler!$G$2,L7323*Q7323)))))," ")</f>
        <v>0</v>
      </c>
      <c r="T7323" s="133">
        <f>IF(Veriler!T7323&lt;=0.1, S7323, IF(AND(Veriler!T7323&gt;0.1, F7323="", P7323="E"), IF(Q7323&gt;Veriler!$G$2, Q7323*S7323, IF(Q7323&lt;Veriler!$G$2, Veriler!$G$2*S7323, Q7323*S7323)), 0))</f>
        <v>0</v>
      </c>
      <c r="U7323" s="133" t="str">
        <f t="shared" si="2313"/>
        <v xml:space="preserve"> </v>
      </c>
      <c r="V7323" s="134" t="str">
        <f>IFERROR(IF(O7323="%10 sınırı aşılmıştır.",L7323-T7323,IFERROR(IF(F7323="",IF(S7323=1,0,IF(L7323-S7323=0,"",L7323-S7323)),IF(Veriler!M7323="",L7323,IF(L7323*Veriler!M7323=0,"",L7323*Veriler!M7323))),L7323)),0)</f>
        <v/>
      </c>
      <c r="W7323" s="146"/>
      <c r="X7323" s="146"/>
      <c r="Y7323" s="146"/>
    </row>
    <row r="7324" spans="1:25" s="99" customFormat="1" ht="54.75" customHeight="1" x14ac:dyDescent="0.25">
      <c r="A7324" s="96">
        <f t="shared" si="2314"/>
        <v>5399</v>
      </c>
      <c r="B7324" s="175"/>
      <c r="C7324" s="176"/>
      <c r="D7324" s="113"/>
      <c r="E7324" s="115"/>
      <c r="F7324" s="174"/>
      <c r="G7324" s="114" t="str">
        <f t="shared" si="2309"/>
        <v/>
      </c>
      <c r="H7324" s="115"/>
      <c r="I7324" s="115"/>
      <c r="J7324" s="115"/>
      <c r="K7324" s="115"/>
      <c r="L7324" s="133" t="str">
        <f t="shared" si="2310"/>
        <v/>
      </c>
      <c r="M7324" s="116" t="str">
        <f>IF(L7324="", "", L7324/Veriler!$X$1)</f>
        <v/>
      </c>
      <c r="N7324" s="116" t="str">
        <f>IF(F7324&lt;&gt;"", "İthal Girdi", IF(Veriler!T7324="", "", IF(Veriler!S7324="H", "%0,5 üzerindedir", IF(Veriler!T7324&gt;0.1, "%10 sınırı aşılmıştır.", "Uygun"))))</f>
        <v>%0,5 üzerindedir</v>
      </c>
      <c r="O7324" s="116" t="str">
        <f t="shared" si="2311"/>
        <v xml:space="preserve"> </v>
      </c>
      <c r="P7324" s="117"/>
      <c r="Q7324" s="118"/>
      <c r="R7324" s="119" t="str">
        <f t="shared" si="2312"/>
        <v/>
      </c>
      <c r="S7324" s="133">
        <f>IFERROR(IF(M7324&lt;=0.005,IF(F7324="",L7324,0),IF(F7324&lt;&gt;"",0,IF(P7324="",0,IF(P7324="H",0,IF(Q7324&lt;Veriler!$G$2,L7324*Veriler!$G$2,L7324*Q7324)))))," ")</f>
        <v>0</v>
      </c>
      <c r="T7324" s="133">
        <f>IF(Veriler!T7324&lt;=0.1, S7324, IF(AND(Veriler!T7324&gt;0.1, F7324="", P7324="E"), IF(Q7324&gt;Veriler!$G$2, Q7324*S7324, IF(Q7324&lt;Veriler!$G$2, Veriler!$G$2*S7324, Q7324*S7324)), 0))</f>
        <v>0</v>
      </c>
      <c r="U7324" s="133" t="str">
        <f t="shared" si="2313"/>
        <v xml:space="preserve"> </v>
      </c>
      <c r="V7324" s="134" t="str">
        <f>IFERROR(IF(O7324="%10 sınırı aşılmıştır.",L7324-T7324,IFERROR(IF(F7324="",IF(S7324=1,0,IF(L7324-S7324=0,"",L7324-S7324)),IF(Veriler!M7324="",L7324,IF(L7324*Veriler!M7324=0,"",L7324*Veriler!M7324))),L7324)),0)</f>
        <v/>
      </c>
      <c r="W7324" s="146"/>
      <c r="X7324" s="146"/>
      <c r="Y7324" s="146"/>
    </row>
    <row r="7325" spans="1:25" s="99" customFormat="1" ht="54.75" customHeight="1" x14ac:dyDescent="0.25">
      <c r="A7325" s="96">
        <f t="shared" si="2314"/>
        <v>5400</v>
      </c>
      <c r="B7325" s="175"/>
      <c r="C7325" s="176"/>
      <c r="D7325" s="113"/>
      <c r="E7325" s="115"/>
      <c r="F7325" s="174"/>
      <c r="G7325" s="114" t="str">
        <f t="shared" si="2309"/>
        <v/>
      </c>
      <c r="H7325" s="115"/>
      <c r="I7325" s="115"/>
      <c r="J7325" s="115"/>
      <c r="K7325" s="115"/>
      <c r="L7325" s="133" t="str">
        <f t="shared" si="2310"/>
        <v/>
      </c>
      <c r="M7325" s="116" t="str">
        <f>IF(L7325="", "", L7325/Veriler!$X$1)</f>
        <v/>
      </c>
      <c r="N7325" s="116" t="str">
        <f>IF(F7325&lt;&gt;"", "İthal Girdi", IF(Veriler!T7325="", "", IF(Veriler!S7325="H", "%0,5 üzerindedir", IF(Veriler!T7325&gt;0.1, "%10 sınırı aşılmıştır.", "Uygun"))))</f>
        <v>%0,5 üzerindedir</v>
      </c>
      <c r="O7325" s="116" t="str">
        <f t="shared" si="2311"/>
        <v xml:space="preserve"> </v>
      </c>
      <c r="P7325" s="117"/>
      <c r="Q7325" s="118"/>
      <c r="R7325" s="119" t="str">
        <f t="shared" si="2312"/>
        <v/>
      </c>
      <c r="S7325" s="133">
        <f>IFERROR(IF(M7325&lt;=0.005,IF(F7325="",L7325,0),IF(F7325&lt;&gt;"",0,IF(P7325="",0,IF(P7325="H",0,IF(Q7325&lt;Veriler!$G$2,L7325*Veriler!$G$2,L7325*Q7325)))))," ")</f>
        <v>0</v>
      </c>
      <c r="T7325" s="133">
        <f>IF(Veriler!T7325&lt;=0.1, S7325, IF(AND(Veriler!T7325&gt;0.1, F7325="", P7325="E"), IF(Q7325&gt;Veriler!$G$2, Q7325*S7325, IF(Q7325&lt;Veriler!$G$2, Veriler!$G$2*S7325, Q7325*S7325)), 0))</f>
        <v>0</v>
      </c>
      <c r="U7325" s="133" t="str">
        <f t="shared" si="2313"/>
        <v xml:space="preserve"> </v>
      </c>
      <c r="V7325" s="134" t="str">
        <f>IFERROR(IF(O7325="%10 sınırı aşılmıştır.",L7325-T7325,IFERROR(IF(F7325="",IF(S7325=1,0,IF(L7325-S7325=0,"",L7325-S7325)),IF(Veriler!M7325="",L7325,IF(L7325*Veriler!M7325=0,"",L7325*Veriler!M7325))),L7325)),0)</f>
        <v/>
      </c>
      <c r="W7325" s="146"/>
      <c r="X7325" s="146"/>
      <c r="Y7325" s="146"/>
    </row>
    <row r="7326" spans="1:25" s="99" customFormat="1" ht="54.75" customHeight="1" x14ac:dyDescent="0.25">
      <c r="A7326" s="96">
        <f t="shared" si="2314"/>
        <v>5401</v>
      </c>
      <c r="B7326" s="175"/>
      <c r="C7326" s="176"/>
      <c r="D7326" s="113"/>
      <c r="E7326" s="115"/>
      <c r="F7326" s="174"/>
      <c r="G7326" s="114" t="str">
        <f t="shared" si="2309"/>
        <v/>
      </c>
      <c r="H7326" s="115"/>
      <c r="I7326" s="115"/>
      <c r="J7326" s="115"/>
      <c r="K7326" s="115"/>
      <c r="L7326" s="133" t="str">
        <f t="shared" si="2310"/>
        <v/>
      </c>
      <c r="M7326" s="116" t="str">
        <f>IF(L7326="", "", L7326/Veriler!$X$1)</f>
        <v/>
      </c>
      <c r="N7326" s="116" t="str">
        <f>IF(F7326&lt;&gt;"", "İthal Girdi", IF(Veriler!T7326="", "", IF(Veriler!S7326="H", "%0,5 üzerindedir", IF(Veriler!T7326&gt;0.1, "%10 sınırı aşılmıştır.", "Uygun"))))</f>
        <v>%0,5 üzerindedir</v>
      </c>
      <c r="O7326" s="116" t="str">
        <f t="shared" si="2311"/>
        <v xml:space="preserve"> </v>
      </c>
      <c r="P7326" s="117"/>
      <c r="Q7326" s="118"/>
      <c r="R7326" s="119" t="str">
        <f t="shared" si="2312"/>
        <v/>
      </c>
      <c r="S7326" s="133">
        <f>IFERROR(IF(M7326&lt;=0.005,IF(F7326="",L7326,0),IF(F7326&lt;&gt;"",0,IF(P7326="",0,IF(P7326="H",0,IF(Q7326&lt;Veriler!$G$2,L7326*Veriler!$G$2,L7326*Q7326)))))," ")</f>
        <v>0</v>
      </c>
      <c r="T7326" s="133">
        <f>IF(Veriler!T7326&lt;=0.1, S7326, IF(AND(Veriler!T7326&gt;0.1, F7326="", P7326="E"), IF(Q7326&gt;Veriler!$G$2, Q7326*S7326, IF(Q7326&lt;Veriler!$G$2, Veriler!$G$2*S7326, Q7326*S7326)), 0))</f>
        <v>0</v>
      </c>
      <c r="U7326" s="133" t="str">
        <f t="shared" si="2313"/>
        <v xml:space="preserve"> </v>
      </c>
      <c r="V7326" s="134" t="str">
        <f>IFERROR(IF(O7326="%10 sınırı aşılmıştır.",L7326-T7326,IFERROR(IF(F7326="",IF(S7326=1,0,IF(L7326-S7326=0,"",L7326-S7326)),IF(Veriler!M7326="",L7326,IF(L7326*Veriler!M7326=0,"",L7326*Veriler!M7326))),L7326)),0)</f>
        <v/>
      </c>
      <c r="W7326" s="146"/>
      <c r="X7326" s="146"/>
      <c r="Y7326" s="146"/>
    </row>
    <row r="7327" spans="1:25" s="99" customFormat="1" ht="54.75" customHeight="1" x14ac:dyDescent="0.25">
      <c r="A7327" s="96">
        <f t="shared" si="2314"/>
        <v>5402</v>
      </c>
      <c r="B7327" s="175"/>
      <c r="C7327" s="176"/>
      <c r="D7327" s="113"/>
      <c r="E7327" s="115"/>
      <c r="F7327" s="174"/>
      <c r="G7327" s="114" t="str">
        <f t="shared" si="2309"/>
        <v/>
      </c>
      <c r="H7327" s="115"/>
      <c r="I7327" s="115"/>
      <c r="J7327" s="115"/>
      <c r="K7327" s="115"/>
      <c r="L7327" s="133" t="str">
        <f t="shared" si="2310"/>
        <v/>
      </c>
      <c r="M7327" s="116" t="str">
        <f>IF(L7327="", "", L7327/Veriler!$X$1)</f>
        <v/>
      </c>
      <c r="N7327" s="116" t="str">
        <f>IF(F7327&lt;&gt;"", "İthal Girdi", IF(Veriler!T7327="", "", IF(Veriler!S7327="H", "%0,5 üzerindedir", IF(Veriler!T7327&gt;0.1, "%10 sınırı aşılmıştır.", "Uygun"))))</f>
        <v>%0,5 üzerindedir</v>
      </c>
      <c r="O7327" s="116" t="str">
        <f t="shared" si="2311"/>
        <v xml:space="preserve"> </v>
      </c>
      <c r="P7327" s="117"/>
      <c r="Q7327" s="118"/>
      <c r="R7327" s="119" t="str">
        <f t="shared" si="2312"/>
        <v/>
      </c>
      <c r="S7327" s="133">
        <f>IFERROR(IF(M7327&lt;=0.005,IF(F7327="",L7327,0),IF(F7327&lt;&gt;"",0,IF(P7327="",0,IF(P7327="H",0,IF(Q7327&lt;Veriler!$G$2,L7327*Veriler!$G$2,L7327*Q7327)))))," ")</f>
        <v>0</v>
      </c>
      <c r="T7327" s="133">
        <f>IF(Veriler!T7327&lt;=0.1, S7327, IF(AND(Veriler!T7327&gt;0.1, F7327="", P7327="E"), IF(Q7327&gt;Veriler!$G$2, Q7327*S7327, IF(Q7327&lt;Veriler!$G$2, Veriler!$G$2*S7327, Q7327*S7327)), 0))</f>
        <v>0</v>
      </c>
      <c r="U7327" s="133" t="str">
        <f t="shared" si="2313"/>
        <v xml:space="preserve"> </v>
      </c>
      <c r="V7327" s="134" t="str">
        <f>IFERROR(IF(O7327="%10 sınırı aşılmıştır.",L7327-T7327,IFERROR(IF(F7327="",IF(S7327=1,0,IF(L7327-S7327=0,"",L7327-S7327)),IF(Veriler!M7327="",L7327,IF(L7327*Veriler!M7327=0,"",L7327*Veriler!M7327))),L7327)),0)</f>
        <v/>
      </c>
      <c r="W7327" s="146"/>
      <c r="X7327" s="146"/>
      <c r="Y7327" s="146"/>
    </row>
    <row r="7328" spans="1:25" s="99" customFormat="1" ht="54.75" customHeight="1" x14ac:dyDescent="0.25">
      <c r="A7328" s="96">
        <f t="shared" si="2314"/>
        <v>5403</v>
      </c>
      <c r="B7328" s="175"/>
      <c r="C7328" s="176"/>
      <c r="D7328" s="113"/>
      <c r="E7328" s="115"/>
      <c r="F7328" s="174"/>
      <c r="G7328" s="114" t="str">
        <f t="shared" si="2309"/>
        <v/>
      </c>
      <c r="H7328" s="115"/>
      <c r="I7328" s="115"/>
      <c r="J7328" s="115"/>
      <c r="K7328" s="115"/>
      <c r="L7328" s="133" t="str">
        <f t="shared" si="2310"/>
        <v/>
      </c>
      <c r="M7328" s="116" t="str">
        <f>IF(L7328="", "", L7328/Veriler!$X$1)</f>
        <v/>
      </c>
      <c r="N7328" s="116" t="str">
        <f>IF(F7328&lt;&gt;"", "İthal Girdi", IF(Veriler!T7328="", "", IF(Veriler!S7328="H", "%0,5 üzerindedir", IF(Veriler!T7328&gt;0.1, "%10 sınırı aşılmıştır.", "Uygun"))))</f>
        <v>%0,5 üzerindedir</v>
      </c>
      <c r="O7328" s="116" t="str">
        <f t="shared" si="2311"/>
        <v xml:space="preserve"> </v>
      </c>
      <c r="P7328" s="117"/>
      <c r="Q7328" s="118"/>
      <c r="R7328" s="119" t="str">
        <f t="shared" si="2312"/>
        <v/>
      </c>
      <c r="S7328" s="133">
        <f>IFERROR(IF(M7328&lt;=0.005,IF(F7328="",L7328,0),IF(F7328&lt;&gt;"",0,IF(P7328="",0,IF(P7328="H",0,IF(Q7328&lt;Veriler!$G$2,L7328*Veriler!$G$2,L7328*Q7328)))))," ")</f>
        <v>0</v>
      </c>
      <c r="T7328" s="133">
        <f>IF(Veriler!T7328&lt;=0.1, S7328, IF(AND(Veriler!T7328&gt;0.1, F7328="", P7328="E"), IF(Q7328&gt;Veriler!$G$2, Q7328*S7328, IF(Q7328&lt;Veriler!$G$2, Veriler!$G$2*S7328, Q7328*S7328)), 0))</f>
        <v>0</v>
      </c>
      <c r="U7328" s="133" t="str">
        <f t="shared" si="2313"/>
        <v xml:space="preserve"> </v>
      </c>
      <c r="V7328" s="134" t="str">
        <f>IFERROR(IF(O7328="%10 sınırı aşılmıştır.",L7328-T7328,IFERROR(IF(F7328="",IF(S7328=1,0,IF(L7328-S7328=0,"",L7328-S7328)),IF(Veriler!M7328="",L7328,IF(L7328*Veriler!M7328=0,"",L7328*Veriler!M7328))),L7328)),0)</f>
        <v/>
      </c>
      <c r="W7328" s="146"/>
      <c r="X7328" s="146"/>
      <c r="Y7328" s="146"/>
    </row>
    <row r="7329" spans="1:25" s="99" customFormat="1" ht="54.75" customHeight="1" x14ac:dyDescent="0.25">
      <c r="A7329" s="96">
        <f t="shared" si="2314"/>
        <v>5404</v>
      </c>
      <c r="B7329" s="175"/>
      <c r="C7329" s="176"/>
      <c r="D7329" s="113"/>
      <c r="E7329" s="115"/>
      <c r="F7329" s="174"/>
      <c r="G7329" s="114" t="str">
        <f t="shared" si="2309"/>
        <v/>
      </c>
      <c r="H7329" s="115"/>
      <c r="I7329" s="115"/>
      <c r="J7329" s="115"/>
      <c r="K7329" s="115"/>
      <c r="L7329" s="133" t="str">
        <f t="shared" si="2310"/>
        <v/>
      </c>
      <c r="M7329" s="116" t="str">
        <f>IF(L7329="", "", L7329/Veriler!$X$1)</f>
        <v/>
      </c>
      <c r="N7329" s="116" t="str">
        <f>IF(F7329&lt;&gt;"", "İthal Girdi", IF(Veriler!T7329="", "", IF(Veriler!S7329="H", "%0,5 üzerindedir", IF(Veriler!T7329&gt;0.1, "%10 sınırı aşılmıştır.", "Uygun"))))</f>
        <v>%0,5 üzerindedir</v>
      </c>
      <c r="O7329" s="116" t="str">
        <f t="shared" si="2311"/>
        <v xml:space="preserve"> </v>
      </c>
      <c r="P7329" s="117"/>
      <c r="Q7329" s="118"/>
      <c r="R7329" s="119" t="str">
        <f t="shared" si="2312"/>
        <v/>
      </c>
      <c r="S7329" s="133">
        <f>IFERROR(IF(M7329&lt;=0.005,IF(F7329="",L7329,0),IF(F7329&lt;&gt;"",0,IF(P7329="",0,IF(P7329="H",0,IF(Q7329&lt;Veriler!$G$2,L7329*Veriler!$G$2,L7329*Q7329)))))," ")</f>
        <v>0</v>
      </c>
      <c r="T7329" s="133">
        <f>IF(Veriler!T7329&lt;=0.1, S7329, IF(AND(Veriler!T7329&gt;0.1, F7329="", P7329="E"), IF(Q7329&gt;Veriler!$G$2, Q7329*S7329, IF(Q7329&lt;Veriler!$G$2, Veriler!$G$2*S7329, Q7329*S7329)), 0))</f>
        <v>0</v>
      </c>
      <c r="U7329" s="133" t="str">
        <f t="shared" si="2313"/>
        <v xml:space="preserve"> </v>
      </c>
      <c r="V7329" s="134" t="str">
        <f>IFERROR(IF(O7329="%10 sınırı aşılmıştır.",L7329-T7329,IFERROR(IF(F7329="",IF(S7329=1,0,IF(L7329-S7329=0,"",L7329-S7329)),IF(Veriler!M7329="",L7329,IF(L7329*Veriler!M7329=0,"",L7329*Veriler!M7329))),L7329)),0)</f>
        <v/>
      </c>
      <c r="W7329" s="146"/>
      <c r="X7329" s="146"/>
      <c r="Y7329" s="146"/>
    </row>
    <row r="7330" spans="1:25" s="99" customFormat="1" ht="24" customHeight="1" x14ac:dyDescent="0.25">
      <c r="A7330" s="103"/>
      <c r="B7330" s="104"/>
      <c r="C7330" s="104"/>
      <c r="D7330" s="104"/>
      <c r="E7330" s="103"/>
      <c r="F7330" s="135"/>
      <c r="G7330" s="157"/>
      <c r="H7330" s="103"/>
      <c r="I7330" s="103"/>
      <c r="J7330" s="103"/>
      <c r="K7330" s="103"/>
      <c r="L7330" s="136">
        <f>SUM(L7301:L7314,L7316:L7329)</f>
        <v>0</v>
      </c>
      <c r="M7330" s="158"/>
      <c r="N7330" s="158"/>
      <c r="O7330" s="158"/>
      <c r="P7330" s="105"/>
      <c r="Q7330" s="106"/>
      <c r="R7330" s="159"/>
      <c r="S7330" s="160"/>
      <c r="T7330" s="160"/>
      <c r="U7330" s="160"/>
      <c r="V7330" s="160"/>
      <c r="W7330" s="146"/>
      <c r="X7330" s="146"/>
      <c r="Y7330" s="146"/>
    </row>
    <row r="7331" spans="1:25" s="99" customFormat="1" ht="31.5" customHeight="1" x14ac:dyDescent="0.25">
      <c r="A7331" s="103"/>
      <c r="B7331" s="104"/>
      <c r="C7331" s="104"/>
      <c r="D7331" s="104"/>
      <c r="E7331" s="103"/>
      <c r="F7331" s="135"/>
      <c r="G7331" s="157"/>
      <c r="H7331" s="103"/>
      <c r="I7331" s="103"/>
      <c r="J7331" s="103"/>
      <c r="K7331" s="103"/>
      <c r="L7331" s="161"/>
      <c r="M7331" s="158"/>
      <c r="N7331" s="158"/>
      <c r="O7331" s="158"/>
      <c r="P7331" s="105"/>
      <c r="Q7331" s="106"/>
      <c r="R7331" s="159"/>
      <c r="S7331" s="162" t="s">
        <v>57</v>
      </c>
      <c r="T7331" s="162" t="s">
        <v>57</v>
      </c>
      <c r="U7331" s="162" t="s">
        <v>57</v>
      </c>
      <c r="V7331" s="163" t="s">
        <v>58</v>
      </c>
      <c r="W7331" s="146"/>
      <c r="X7331" s="146"/>
      <c r="Y7331" s="146"/>
    </row>
    <row r="7332" spans="1:25" s="99" customFormat="1" ht="58.5" customHeight="1" x14ac:dyDescent="0.25">
      <c r="A7332" s="185" t="s">
        <v>59</v>
      </c>
      <c r="B7332" s="180"/>
      <c r="C7332" s="180"/>
      <c r="D7332" s="180"/>
      <c r="E7332" s="180"/>
      <c r="F7332" s="180"/>
      <c r="G7332" s="180"/>
      <c r="H7332" s="180"/>
      <c r="I7332" s="180"/>
      <c r="J7332" s="180"/>
      <c r="K7332" s="180"/>
      <c r="L7332" s="180"/>
      <c r="M7332" s="180"/>
      <c r="N7332" s="180"/>
      <c r="O7332" s="180"/>
      <c r="P7332" s="180"/>
      <c r="Q7332" s="180"/>
      <c r="R7332" s="176"/>
      <c r="S7332" s="137">
        <f>SUM(S7294,S7301:S7314,S7316:S7329)</f>
        <v>0</v>
      </c>
      <c r="T7332" s="137" t="str">
        <f>IF(SUM(T7301:T7314,T7316:T7329)=0," ",SUM(T7301:T7314,T7316:T7329))</f>
        <v xml:space="preserve"> </v>
      </c>
      <c r="U7332" s="137" t="str">
        <f>IF(SUM(U7301:U7314,U7316:U7329)=0," ",SUM(U7301:U7314,U7316:U7329))</f>
        <v xml:space="preserve"> </v>
      </c>
      <c r="V7332" s="137" t="str">
        <f>IF(SUM(V7301:V7314,V7316:V7329)=0," ",SUM(V7301:V7314,V7316:V7329))</f>
        <v xml:space="preserve"> </v>
      </c>
      <c r="W7332" s="146"/>
      <c r="X7332" s="164">
        <f>SUM(U7301:U7314,U7316:U7329)</f>
        <v>0</v>
      </c>
      <c r="Y7332" s="164">
        <f>SUM(V7301:V7314,V7316:V7329)</f>
        <v>0</v>
      </c>
    </row>
    <row r="7333" spans="1:25" x14ac:dyDescent="0.3">
      <c r="A7333" s="34"/>
      <c r="G7333" s="146"/>
      <c r="L7333" s="146"/>
      <c r="M7333" s="146"/>
      <c r="N7333" s="146"/>
      <c r="O7333" s="146"/>
      <c r="R7333" s="146"/>
      <c r="S7333" s="146"/>
      <c r="T7333" s="146"/>
      <c r="U7333" s="146"/>
      <c r="V7333" s="146"/>
      <c r="W7333" s="146"/>
      <c r="X7333" s="146"/>
      <c r="Y7333" s="146"/>
    </row>
    <row r="7334" spans="1:25" x14ac:dyDescent="0.3">
      <c r="A7334" s="186" t="s">
        <v>60</v>
      </c>
      <c r="B7334" s="187"/>
      <c r="C7334" s="187"/>
      <c r="D7334" s="187"/>
      <c r="E7334" s="187"/>
      <c r="F7334" s="187"/>
      <c r="G7334" s="187"/>
      <c r="H7334" s="187"/>
      <c r="I7334" s="187"/>
      <c r="J7334" s="187"/>
      <c r="K7334" s="187"/>
      <c r="L7334" s="187"/>
      <c r="M7334" s="187"/>
      <c r="N7334" s="187"/>
      <c r="O7334" s="187"/>
      <c r="P7334" s="187"/>
      <c r="Q7334" s="187"/>
      <c r="R7334" s="187"/>
      <c r="S7334" s="187"/>
      <c r="T7334" s="187"/>
      <c r="U7334" s="187"/>
      <c r="V7334" s="187"/>
      <c r="W7334" s="146"/>
      <c r="X7334" s="146"/>
      <c r="Y7334" s="146"/>
    </row>
    <row r="7335" spans="1:25" s="99" customFormat="1" ht="41.25" customHeight="1" x14ac:dyDescent="0.25">
      <c r="A7335" s="189" t="s">
        <v>38</v>
      </c>
      <c r="B7335" s="180"/>
      <c r="C7335" s="180"/>
      <c r="D7335" s="180"/>
      <c r="E7335" s="180"/>
      <c r="F7335" s="180"/>
      <c r="G7335" s="180"/>
      <c r="H7335" s="180"/>
      <c r="I7335" s="180"/>
      <c r="J7335" s="180"/>
      <c r="K7335" s="180"/>
      <c r="L7335" s="180"/>
      <c r="M7335" s="180"/>
      <c r="N7335" s="180"/>
      <c r="O7335" s="180"/>
      <c r="P7335" s="180"/>
      <c r="Q7335" s="180"/>
      <c r="R7335" s="180"/>
      <c r="S7335" s="180"/>
      <c r="T7335" s="180"/>
      <c r="U7335" s="180"/>
      <c r="V7335" s="176"/>
      <c r="W7335" s="146"/>
      <c r="X7335" s="146"/>
      <c r="Y7335" s="146"/>
    </row>
    <row r="7336" spans="1:25" s="100" customFormat="1" ht="35.25" customHeight="1" x14ac:dyDescent="0.25">
      <c r="A7336" s="179" t="s">
        <v>39</v>
      </c>
      <c r="B7336" s="180"/>
      <c r="C7336" s="180"/>
      <c r="D7336" s="180"/>
      <c r="E7336" s="180"/>
      <c r="F7336" s="180"/>
      <c r="G7336" s="180"/>
      <c r="H7336" s="180"/>
      <c r="I7336" s="180"/>
      <c r="J7336" s="180"/>
      <c r="K7336" s="180"/>
      <c r="L7336" s="180"/>
      <c r="M7336" s="180"/>
      <c r="N7336" s="180"/>
      <c r="O7336" s="180"/>
      <c r="P7336" s="180"/>
      <c r="Q7336" s="180"/>
      <c r="R7336" s="176"/>
      <c r="S7336" s="147"/>
      <c r="T7336" s="148"/>
      <c r="U7336" s="149" t="s">
        <v>40</v>
      </c>
      <c r="V7336" s="150">
        <f>V7298+1</f>
        <v>194</v>
      </c>
      <c r="W7336" s="146"/>
      <c r="X7336" s="146"/>
      <c r="Y7336" s="146"/>
    </row>
    <row r="7337" spans="1:25" s="99" customFormat="1" ht="81" customHeight="1" x14ac:dyDescent="0.25">
      <c r="A7337" s="110" t="s">
        <v>3</v>
      </c>
      <c r="B7337" s="188" t="s">
        <v>41</v>
      </c>
      <c r="C7337" s="176"/>
      <c r="D7337" s="111" t="s">
        <v>42</v>
      </c>
      <c r="E7337" s="110" t="s">
        <v>324</v>
      </c>
      <c r="F7337" s="111" t="s">
        <v>325</v>
      </c>
      <c r="G7337" s="151" t="s">
        <v>43</v>
      </c>
      <c r="H7337" s="110" t="s">
        <v>44</v>
      </c>
      <c r="I7337" s="110" t="s">
        <v>8</v>
      </c>
      <c r="J7337" s="110" t="s">
        <v>45</v>
      </c>
      <c r="K7337" s="110" t="s">
        <v>46</v>
      </c>
      <c r="L7337" s="152" t="s">
        <v>47</v>
      </c>
      <c r="M7337" s="153" t="s">
        <v>48</v>
      </c>
      <c r="N7337" s="154" t="s">
        <v>49</v>
      </c>
      <c r="O7337" s="154" t="s">
        <v>49</v>
      </c>
      <c r="P7337" s="112" t="s">
        <v>50</v>
      </c>
      <c r="Q7337" s="110" t="s">
        <v>51</v>
      </c>
      <c r="R7337" s="155" t="s">
        <v>52</v>
      </c>
      <c r="S7337" s="156" t="s">
        <v>53</v>
      </c>
      <c r="T7337" s="156" t="s">
        <v>54</v>
      </c>
      <c r="U7337" s="152" t="s">
        <v>54</v>
      </c>
      <c r="V7337" s="152" t="s">
        <v>55</v>
      </c>
      <c r="W7337" s="146"/>
      <c r="X7337" s="146"/>
      <c r="Y7337" s="146"/>
    </row>
    <row r="7338" spans="1:25" s="99" customFormat="1" ht="45" customHeight="1" x14ac:dyDescent="0.25">
      <c r="A7338" s="101"/>
      <c r="B7338" s="177" t="s">
        <v>56</v>
      </c>
      <c r="C7338" s="178"/>
      <c r="D7338" s="102"/>
      <c r="E7338" s="170"/>
      <c r="F7338" s="102"/>
      <c r="G7338" s="95"/>
      <c r="H7338" s="102"/>
      <c r="I7338" s="102"/>
      <c r="J7338" s="102"/>
      <c r="K7338" s="102"/>
      <c r="L7338" s="95"/>
      <c r="M7338" s="95"/>
      <c r="N7338" s="95"/>
      <c r="O7338" s="95"/>
      <c r="P7338" s="102"/>
      <c r="Q7338" s="102"/>
      <c r="R7338" s="190"/>
      <c r="S7338" s="184"/>
      <c r="T7338" s="95"/>
      <c r="U7338" s="95"/>
      <c r="V7338" s="95"/>
      <c r="W7338" s="146"/>
      <c r="X7338" s="146"/>
      <c r="Y7338" s="146"/>
    </row>
    <row r="7339" spans="1:25" s="99" customFormat="1" ht="54.75" customHeight="1" x14ac:dyDescent="0.25">
      <c r="A7339" s="96">
        <f>A7329+1</f>
        <v>5405</v>
      </c>
      <c r="B7339" s="181"/>
      <c r="C7339" s="182"/>
      <c r="D7339" s="113"/>
      <c r="E7339" s="115"/>
      <c r="F7339" s="174"/>
      <c r="G7339" s="114" t="str">
        <f t="shared" ref="G7339:G7352" si="2315">IF(AND(F7339&lt;&gt;"",V7339&lt;&gt;"",L7339&lt;&gt;0),V7339/L7339,"")</f>
        <v/>
      </c>
      <c r="H7339" s="115"/>
      <c r="I7339" s="115"/>
      <c r="J7339" s="115"/>
      <c r="K7339" s="115"/>
      <c r="L7339" s="133" t="str">
        <f t="shared" ref="L7339:L7352" si="2316">IF(AND(H7339&lt;&gt;0, J7339&lt;&gt;0, K7339&lt;&gt;0), H7339*J7339*K7339, "")</f>
        <v/>
      </c>
      <c r="M7339" s="116" t="str">
        <f>IF(L7339="", "", L7339/Veriler!$X$1)</f>
        <v/>
      </c>
      <c r="N7339" s="116" t="str">
        <f>IF(F7339&lt;&gt;"", "İthal Girdi", IF(Veriler!T7339="", "", IF(Veriler!S7339="H", "%0,5 üzerindedir", IF(Veriler!T7339&gt;0.1, "%10 sınırı aşılmıştır.", "Uygun"))))</f>
        <v>%0,5 üzerindedir</v>
      </c>
      <c r="O7339" s="116" t="str">
        <f t="shared" ref="O7339:O7352" si="2317">IF(M7339=""," ",N7339)</f>
        <v xml:space="preserve"> </v>
      </c>
      <c r="P7339" s="117"/>
      <c r="Q7339" s="118"/>
      <c r="R7339" s="119" t="str">
        <f t="shared" ref="R7339:R7352" si="2318">IFERROR(IF(AND(T7339&lt;&gt;"",L7339&lt;&gt;"",L7339&lt;&gt;0,T7339&lt;&gt;0),T7339/L7339,"")," ")</f>
        <v/>
      </c>
      <c r="S7339" s="133">
        <f>IFERROR(IF(M7339&lt;=0.005,IF(F7339="",L7339,0),IF(F7339&lt;&gt;"",0,IF(P7339="",0,IF(P7339="H",0,IF(Q7339&lt;Veriler!$G$2,L7339*Veriler!$G$2,L7339*Q7339)))))," ")</f>
        <v>0</v>
      </c>
      <c r="T7339" s="133">
        <f>IF(Veriler!T7339&lt;=0.1, S7339, IF(AND(Veriler!T7339&gt;0.1, F7339="", P7339="E"), IF(Q7339&gt;Veriler!$G$2, Q7339*S7339, IF(Q7339&lt;Veriler!$G$2, Veriler!$G$2*S7339, Q7339*S7339)), 0))</f>
        <v>0</v>
      </c>
      <c r="U7339" s="133" t="str">
        <f t="shared" ref="U7339:U7352" si="2319">IF(T7339=0," ",T7339)</f>
        <v xml:space="preserve"> </v>
      </c>
      <c r="V7339" s="134" t="str">
        <f>IFERROR(IF(O7339="%10 sınırı aşılmıştır.",L7339-T7339,IFERROR(IF(F7339="",IF(S7339=1,0,IF(L7339-S7339=0,"",L7339-S7339)),IF(Veriler!M7339="",L7339,IF(L7339*Veriler!M7339=0,"",L7339*Veriler!M7339))),L7339)),0)</f>
        <v/>
      </c>
      <c r="W7339" s="146"/>
      <c r="X7339" s="146"/>
      <c r="Y7339" s="146"/>
    </row>
    <row r="7340" spans="1:25" s="99" customFormat="1" ht="54.75" customHeight="1" x14ac:dyDescent="0.25">
      <c r="A7340" s="96">
        <f t="shared" ref="A7340:A7352" si="2320">A7339+1</f>
        <v>5406</v>
      </c>
      <c r="B7340" s="175"/>
      <c r="C7340" s="176"/>
      <c r="D7340" s="113"/>
      <c r="E7340" s="115"/>
      <c r="F7340" s="174"/>
      <c r="G7340" s="114" t="str">
        <f t="shared" si="2315"/>
        <v/>
      </c>
      <c r="H7340" s="115"/>
      <c r="I7340" s="115"/>
      <c r="J7340" s="115"/>
      <c r="K7340" s="115"/>
      <c r="L7340" s="133" t="str">
        <f t="shared" si="2316"/>
        <v/>
      </c>
      <c r="M7340" s="116" t="str">
        <f>IF(L7340="", "", L7340/Veriler!$X$1)</f>
        <v/>
      </c>
      <c r="N7340" s="116" t="str">
        <f>IF(F7340&lt;&gt;"", "İthal Girdi", IF(Veriler!T7340="", "", IF(Veriler!S7340="H", "%0,5 üzerindedir", IF(Veriler!T7340&gt;0.1, "%10 sınırı aşılmıştır.", "Uygun"))))</f>
        <v>%0,5 üzerindedir</v>
      </c>
      <c r="O7340" s="116" t="str">
        <f t="shared" si="2317"/>
        <v xml:space="preserve"> </v>
      </c>
      <c r="P7340" s="117"/>
      <c r="Q7340" s="118"/>
      <c r="R7340" s="119" t="str">
        <f t="shared" si="2318"/>
        <v/>
      </c>
      <c r="S7340" s="133">
        <f>IFERROR(IF(M7340&lt;=0.005,IF(F7340="",L7340,0),IF(F7340&lt;&gt;"",0,IF(P7340="",0,IF(P7340="H",0,IF(Q7340&lt;Veriler!$G$2,L7340*Veriler!$G$2,L7340*Q7340)))))," ")</f>
        <v>0</v>
      </c>
      <c r="T7340" s="133">
        <f>IF(Veriler!T7340&lt;=0.1, S7340, IF(AND(Veriler!T7340&gt;0.1, F7340="", P7340="E"), IF(Q7340&gt;Veriler!$G$2, Q7340*S7340, IF(Q7340&lt;Veriler!$G$2, Veriler!$G$2*S7340, Q7340*S7340)), 0))</f>
        <v>0</v>
      </c>
      <c r="U7340" s="133" t="str">
        <f t="shared" si="2319"/>
        <v xml:space="preserve"> </v>
      </c>
      <c r="V7340" s="134" t="str">
        <f>IFERROR(IF(O7340="%10 sınırı aşılmıştır.",L7340-T7340,IFERROR(IF(F7340="",IF(S7340=1,0,IF(L7340-S7340=0,"",L7340-S7340)),IF(Veriler!M7340="",L7340,IF(L7340*Veriler!M7340=0,"",L7340*Veriler!M7340))),L7340)),0)</f>
        <v/>
      </c>
      <c r="W7340" s="146"/>
      <c r="X7340" s="146"/>
      <c r="Y7340" s="146"/>
    </row>
    <row r="7341" spans="1:25" s="99" customFormat="1" ht="54.75" customHeight="1" x14ac:dyDescent="0.25">
      <c r="A7341" s="96">
        <f t="shared" si="2320"/>
        <v>5407</v>
      </c>
      <c r="B7341" s="175"/>
      <c r="C7341" s="176"/>
      <c r="D7341" s="113"/>
      <c r="E7341" s="115"/>
      <c r="F7341" s="174"/>
      <c r="G7341" s="114" t="str">
        <f t="shared" si="2315"/>
        <v/>
      </c>
      <c r="H7341" s="115"/>
      <c r="I7341" s="115"/>
      <c r="J7341" s="115"/>
      <c r="K7341" s="115"/>
      <c r="L7341" s="133" t="str">
        <f t="shared" si="2316"/>
        <v/>
      </c>
      <c r="M7341" s="116" t="str">
        <f>IF(L7341="", "", L7341/Veriler!$X$1)</f>
        <v/>
      </c>
      <c r="N7341" s="116" t="str">
        <f>IF(F7341&lt;&gt;"", "İthal Girdi", IF(Veriler!T7341="", "", IF(Veriler!S7341="H", "%0,5 üzerindedir", IF(Veriler!T7341&gt;0.1, "%10 sınırı aşılmıştır.", "Uygun"))))</f>
        <v>%0,5 üzerindedir</v>
      </c>
      <c r="O7341" s="116" t="str">
        <f t="shared" si="2317"/>
        <v xml:space="preserve"> </v>
      </c>
      <c r="P7341" s="117"/>
      <c r="Q7341" s="118"/>
      <c r="R7341" s="119" t="str">
        <f t="shared" si="2318"/>
        <v/>
      </c>
      <c r="S7341" s="133">
        <f>IFERROR(IF(M7341&lt;=0.005,IF(F7341="",L7341,0),IF(F7341&lt;&gt;"",0,IF(P7341="",0,IF(P7341="H",0,IF(Q7341&lt;Veriler!$G$2,L7341*Veriler!$G$2,L7341*Q7341)))))," ")</f>
        <v>0</v>
      </c>
      <c r="T7341" s="133">
        <f>IF(Veriler!T7341&lt;=0.1, S7341, IF(AND(Veriler!T7341&gt;0.1, F7341="", P7341="E"), IF(Q7341&gt;Veriler!$G$2, Q7341*S7341, IF(Q7341&lt;Veriler!$G$2, Veriler!$G$2*S7341, Q7341*S7341)), 0))</f>
        <v>0</v>
      </c>
      <c r="U7341" s="133" t="str">
        <f t="shared" si="2319"/>
        <v xml:space="preserve"> </v>
      </c>
      <c r="V7341" s="134" t="str">
        <f>IFERROR(IF(O7341="%10 sınırı aşılmıştır.",L7341-T7341,IFERROR(IF(F7341="",IF(S7341=1,0,IF(L7341-S7341=0,"",L7341-S7341)),IF(Veriler!M7341="",L7341,IF(L7341*Veriler!M7341=0,"",L7341*Veriler!M7341))),L7341)),0)</f>
        <v/>
      </c>
      <c r="W7341" s="146"/>
      <c r="X7341" s="146"/>
      <c r="Y7341" s="146"/>
    </row>
    <row r="7342" spans="1:25" s="99" customFormat="1" ht="54.75" customHeight="1" x14ac:dyDescent="0.25">
      <c r="A7342" s="96">
        <f t="shared" si="2320"/>
        <v>5408</v>
      </c>
      <c r="B7342" s="175"/>
      <c r="C7342" s="176"/>
      <c r="D7342" s="113"/>
      <c r="E7342" s="115"/>
      <c r="F7342" s="174"/>
      <c r="G7342" s="114" t="str">
        <f t="shared" si="2315"/>
        <v/>
      </c>
      <c r="H7342" s="115"/>
      <c r="I7342" s="115"/>
      <c r="J7342" s="115"/>
      <c r="K7342" s="115"/>
      <c r="L7342" s="133" t="str">
        <f t="shared" si="2316"/>
        <v/>
      </c>
      <c r="M7342" s="116" t="str">
        <f>IF(L7342="", "", L7342/Veriler!$X$1)</f>
        <v/>
      </c>
      <c r="N7342" s="116" t="str">
        <f>IF(F7342&lt;&gt;"", "İthal Girdi", IF(Veriler!T7342="", "", IF(Veriler!S7342="H", "%0,5 üzerindedir", IF(Veriler!T7342&gt;0.1, "%10 sınırı aşılmıştır.", "Uygun"))))</f>
        <v>%0,5 üzerindedir</v>
      </c>
      <c r="O7342" s="116" t="str">
        <f t="shared" si="2317"/>
        <v xml:space="preserve"> </v>
      </c>
      <c r="P7342" s="117"/>
      <c r="Q7342" s="118"/>
      <c r="R7342" s="119" t="str">
        <f t="shared" si="2318"/>
        <v/>
      </c>
      <c r="S7342" s="133">
        <f>IFERROR(IF(M7342&lt;=0.005,IF(F7342="",L7342,0),IF(F7342&lt;&gt;"",0,IF(P7342="",0,IF(P7342="H",0,IF(Q7342&lt;Veriler!$G$2,L7342*Veriler!$G$2,L7342*Q7342)))))," ")</f>
        <v>0</v>
      </c>
      <c r="T7342" s="133">
        <f>IF(Veriler!T7342&lt;=0.1, S7342, IF(AND(Veriler!T7342&gt;0.1, F7342="", P7342="E"), IF(Q7342&gt;Veriler!$G$2, Q7342*S7342, IF(Q7342&lt;Veriler!$G$2, Veriler!$G$2*S7342, Q7342*S7342)), 0))</f>
        <v>0</v>
      </c>
      <c r="U7342" s="133" t="str">
        <f t="shared" si="2319"/>
        <v xml:space="preserve"> </v>
      </c>
      <c r="V7342" s="134" t="str">
        <f>IFERROR(IF(O7342="%10 sınırı aşılmıştır.",L7342-T7342,IFERROR(IF(F7342="",IF(S7342=1,0,IF(L7342-S7342=0,"",L7342-S7342)),IF(Veriler!M7342="",L7342,IF(L7342*Veriler!M7342=0,"",L7342*Veriler!M7342))),L7342)),0)</f>
        <v/>
      </c>
      <c r="W7342" s="146"/>
      <c r="X7342" s="146"/>
      <c r="Y7342" s="146"/>
    </row>
    <row r="7343" spans="1:25" s="99" customFormat="1" ht="54.75" customHeight="1" x14ac:dyDescent="0.25">
      <c r="A7343" s="96">
        <f t="shared" si="2320"/>
        <v>5409</v>
      </c>
      <c r="B7343" s="175"/>
      <c r="C7343" s="176"/>
      <c r="D7343" s="113"/>
      <c r="E7343" s="115"/>
      <c r="F7343" s="174"/>
      <c r="G7343" s="114" t="str">
        <f t="shared" si="2315"/>
        <v/>
      </c>
      <c r="H7343" s="115"/>
      <c r="I7343" s="115"/>
      <c r="J7343" s="115"/>
      <c r="K7343" s="115"/>
      <c r="L7343" s="133" t="str">
        <f t="shared" si="2316"/>
        <v/>
      </c>
      <c r="M7343" s="116" t="str">
        <f>IF(L7343="", "", L7343/Veriler!$X$1)</f>
        <v/>
      </c>
      <c r="N7343" s="116" t="str">
        <f>IF(F7343&lt;&gt;"", "İthal Girdi", IF(Veriler!T7343="", "", IF(Veriler!S7343="H", "%0,5 üzerindedir", IF(Veriler!T7343&gt;0.1, "%10 sınırı aşılmıştır.", "Uygun"))))</f>
        <v>%0,5 üzerindedir</v>
      </c>
      <c r="O7343" s="116" t="str">
        <f t="shared" si="2317"/>
        <v xml:space="preserve"> </v>
      </c>
      <c r="P7343" s="117"/>
      <c r="Q7343" s="118"/>
      <c r="R7343" s="119" t="str">
        <f t="shared" si="2318"/>
        <v/>
      </c>
      <c r="S7343" s="133">
        <f>IFERROR(IF(M7343&lt;=0.005,IF(F7343="",L7343,0),IF(F7343&lt;&gt;"",0,IF(P7343="",0,IF(P7343="H",0,IF(Q7343&lt;Veriler!$G$2,L7343*Veriler!$G$2,L7343*Q7343)))))," ")</f>
        <v>0</v>
      </c>
      <c r="T7343" s="133">
        <f>IF(Veriler!T7343&lt;=0.1, S7343, IF(AND(Veriler!T7343&gt;0.1, F7343="", P7343="E"), IF(Q7343&gt;Veriler!$G$2, Q7343*S7343, IF(Q7343&lt;Veriler!$G$2, Veriler!$G$2*S7343, Q7343*S7343)), 0))</f>
        <v>0</v>
      </c>
      <c r="U7343" s="133" t="str">
        <f t="shared" si="2319"/>
        <v xml:space="preserve"> </v>
      </c>
      <c r="V7343" s="134" t="str">
        <f>IFERROR(IF(O7343="%10 sınırı aşılmıştır.",L7343-T7343,IFERROR(IF(F7343="",IF(S7343=1,0,IF(L7343-S7343=0,"",L7343-S7343)),IF(Veriler!M7343="",L7343,IF(L7343*Veriler!M7343=0,"",L7343*Veriler!M7343))),L7343)),0)</f>
        <v/>
      </c>
      <c r="W7343" s="146"/>
      <c r="X7343" s="146"/>
      <c r="Y7343" s="146"/>
    </row>
    <row r="7344" spans="1:25" s="99" customFormat="1" ht="54.75" customHeight="1" x14ac:dyDescent="0.25">
      <c r="A7344" s="96">
        <f t="shared" si="2320"/>
        <v>5410</v>
      </c>
      <c r="B7344" s="175"/>
      <c r="C7344" s="176"/>
      <c r="D7344" s="113"/>
      <c r="E7344" s="115"/>
      <c r="F7344" s="174"/>
      <c r="G7344" s="114" t="str">
        <f t="shared" si="2315"/>
        <v/>
      </c>
      <c r="H7344" s="115"/>
      <c r="I7344" s="115"/>
      <c r="J7344" s="115"/>
      <c r="K7344" s="115"/>
      <c r="L7344" s="133" t="str">
        <f t="shared" si="2316"/>
        <v/>
      </c>
      <c r="M7344" s="116" t="str">
        <f>IF(L7344="", "", L7344/Veriler!$X$1)</f>
        <v/>
      </c>
      <c r="N7344" s="116" t="str">
        <f>IF(F7344&lt;&gt;"", "İthal Girdi", IF(Veriler!T7344="", "", IF(Veriler!S7344="H", "%0,5 üzerindedir", IF(Veriler!T7344&gt;0.1, "%10 sınırı aşılmıştır.", "Uygun"))))</f>
        <v>%0,5 üzerindedir</v>
      </c>
      <c r="O7344" s="116" t="str">
        <f t="shared" si="2317"/>
        <v xml:space="preserve"> </v>
      </c>
      <c r="P7344" s="117"/>
      <c r="Q7344" s="118"/>
      <c r="R7344" s="119" t="str">
        <f t="shared" si="2318"/>
        <v/>
      </c>
      <c r="S7344" s="133">
        <f>IFERROR(IF(M7344&lt;=0.005,IF(F7344="",L7344,0),IF(F7344&lt;&gt;"",0,IF(P7344="",0,IF(P7344="H",0,IF(Q7344&lt;Veriler!$G$2,L7344*Veriler!$G$2,L7344*Q7344)))))," ")</f>
        <v>0</v>
      </c>
      <c r="T7344" s="133">
        <f>IF(Veriler!T7344&lt;=0.1, S7344, IF(AND(Veriler!T7344&gt;0.1, F7344="", P7344="E"), IF(Q7344&gt;Veriler!$G$2, Q7344*S7344, IF(Q7344&lt;Veriler!$G$2, Veriler!$G$2*S7344, Q7344*S7344)), 0))</f>
        <v>0</v>
      </c>
      <c r="U7344" s="133" t="str">
        <f t="shared" si="2319"/>
        <v xml:space="preserve"> </v>
      </c>
      <c r="V7344" s="134" t="str">
        <f>IFERROR(IF(O7344="%10 sınırı aşılmıştır.",L7344-T7344,IFERROR(IF(F7344="",IF(S7344=1,0,IF(L7344-S7344=0,"",L7344-S7344)),IF(Veriler!M7344="",L7344,IF(L7344*Veriler!M7344=0,"",L7344*Veriler!M7344))),L7344)),0)</f>
        <v/>
      </c>
      <c r="W7344" s="146"/>
      <c r="X7344" s="146"/>
      <c r="Y7344" s="146"/>
    </row>
    <row r="7345" spans="1:25" s="99" customFormat="1" ht="54.75" customHeight="1" x14ac:dyDescent="0.25">
      <c r="A7345" s="96">
        <f t="shared" si="2320"/>
        <v>5411</v>
      </c>
      <c r="B7345" s="175"/>
      <c r="C7345" s="176"/>
      <c r="D7345" s="113"/>
      <c r="E7345" s="115"/>
      <c r="F7345" s="174"/>
      <c r="G7345" s="114" t="str">
        <f t="shared" si="2315"/>
        <v/>
      </c>
      <c r="H7345" s="115"/>
      <c r="I7345" s="115"/>
      <c r="J7345" s="115"/>
      <c r="K7345" s="115"/>
      <c r="L7345" s="133" t="str">
        <f t="shared" si="2316"/>
        <v/>
      </c>
      <c r="M7345" s="116" t="str">
        <f>IF(L7345="", "", L7345/Veriler!$X$1)</f>
        <v/>
      </c>
      <c r="N7345" s="116" t="str">
        <f>IF(F7345&lt;&gt;"", "İthal Girdi", IF(Veriler!T7345="", "", IF(Veriler!S7345="H", "%0,5 üzerindedir", IF(Veriler!T7345&gt;0.1, "%10 sınırı aşılmıştır.", "Uygun"))))</f>
        <v>%0,5 üzerindedir</v>
      </c>
      <c r="O7345" s="116" t="str">
        <f t="shared" si="2317"/>
        <v xml:space="preserve"> </v>
      </c>
      <c r="P7345" s="117"/>
      <c r="Q7345" s="118"/>
      <c r="R7345" s="119" t="str">
        <f t="shared" si="2318"/>
        <v/>
      </c>
      <c r="S7345" s="133">
        <f>IFERROR(IF(M7345&lt;=0.005,IF(F7345="",L7345,0),IF(F7345&lt;&gt;"",0,IF(P7345="",0,IF(P7345="H",0,IF(Q7345&lt;Veriler!$G$2,L7345*Veriler!$G$2,L7345*Q7345)))))," ")</f>
        <v>0</v>
      </c>
      <c r="T7345" s="133">
        <f>IF(Veriler!T7345&lt;=0.1, S7345, IF(AND(Veriler!T7345&gt;0.1, F7345="", P7345="E"), IF(Q7345&gt;Veriler!$G$2, Q7345*S7345, IF(Q7345&lt;Veriler!$G$2, Veriler!$G$2*S7345, Q7345*S7345)), 0))</f>
        <v>0</v>
      </c>
      <c r="U7345" s="133" t="str">
        <f t="shared" si="2319"/>
        <v xml:space="preserve"> </v>
      </c>
      <c r="V7345" s="134" t="str">
        <f>IFERROR(IF(O7345="%10 sınırı aşılmıştır.",L7345-T7345,IFERROR(IF(F7345="",IF(S7345=1,0,IF(L7345-S7345=0,"",L7345-S7345)),IF(Veriler!M7345="",L7345,IF(L7345*Veriler!M7345=0,"",L7345*Veriler!M7345))),L7345)),0)</f>
        <v/>
      </c>
      <c r="W7345" s="146"/>
      <c r="X7345" s="146"/>
      <c r="Y7345" s="146"/>
    </row>
    <row r="7346" spans="1:25" s="99" customFormat="1" ht="54.75" customHeight="1" x14ac:dyDescent="0.25">
      <c r="A7346" s="96">
        <f t="shared" si="2320"/>
        <v>5412</v>
      </c>
      <c r="B7346" s="175"/>
      <c r="C7346" s="176"/>
      <c r="D7346" s="113"/>
      <c r="E7346" s="115"/>
      <c r="F7346" s="174"/>
      <c r="G7346" s="114" t="str">
        <f t="shared" si="2315"/>
        <v/>
      </c>
      <c r="H7346" s="115"/>
      <c r="I7346" s="115"/>
      <c r="J7346" s="115"/>
      <c r="K7346" s="115"/>
      <c r="L7346" s="133" t="str">
        <f t="shared" si="2316"/>
        <v/>
      </c>
      <c r="M7346" s="116" t="str">
        <f>IF(L7346="", "", L7346/Veriler!$X$1)</f>
        <v/>
      </c>
      <c r="N7346" s="116" t="str">
        <f>IF(F7346&lt;&gt;"", "İthal Girdi", IF(Veriler!T7346="", "", IF(Veriler!S7346="H", "%0,5 üzerindedir", IF(Veriler!T7346&gt;0.1, "%10 sınırı aşılmıştır.", "Uygun"))))</f>
        <v>%0,5 üzerindedir</v>
      </c>
      <c r="O7346" s="116" t="str">
        <f t="shared" si="2317"/>
        <v xml:space="preserve"> </v>
      </c>
      <c r="P7346" s="117"/>
      <c r="Q7346" s="118"/>
      <c r="R7346" s="119" t="str">
        <f t="shared" si="2318"/>
        <v/>
      </c>
      <c r="S7346" s="133">
        <f>IFERROR(IF(M7346&lt;=0.005,IF(F7346="",L7346,0),IF(F7346&lt;&gt;"",0,IF(P7346="",0,IF(P7346="H",0,IF(Q7346&lt;Veriler!$G$2,L7346*Veriler!$G$2,L7346*Q7346)))))," ")</f>
        <v>0</v>
      </c>
      <c r="T7346" s="133">
        <f>IF(Veriler!T7346&lt;=0.1, S7346, IF(AND(Veriler!T7346&gt;0.1, F7346="", P7346="E"), IF(Q7346&gt;Veriler!$G$2, Q7346*S7346, IF(Q7346&lt;Veriler!$G$2, Veriler!$G$2*S7346, Q7346*S7346)), 0))</f>
        <v>0</v>
      </c>
      <c r="U7346" s="133" t="str">
        <f t="shared" si="2319"/>
        <v xml:space="preserve"> </v>
      </c>
      <c r="V7346" s="134" t="str">
        <f>IFERROR(IF(O7346="%10 sınırı aşılmıştır.",L7346-T7346,IFERROR(IF(F7346="",IF(S7346=1,0,IF(L7346-S7346=0,"",L7346-S7346)),IF(Veriler!M7346="",L7346,IF(L7346*Veriler!M7346=0,"",L7346*Veriler!M7346))),L7346)),0)</f>
        <v/>
      </c>
      <c r="W7346" s="146"/>
      <c r="X7346" s="146"/>
      <c r="Y7346" s="146"/>
    </row>
    <row r="7347" spans="1:25" s="99" customFormat="1" ht="54.75" customHeight="1" x14ac:dyDescent="0.25">
      <c r="A7347" s="96">
        <f t="shared" si="2320"/>
        <v>5413</v>
      </c>
      <c r="B7347" s="175"/>
      <c r="C7347" s="176"/>
      <c r="D7347" s="113"/>
      <c r="E7347" s="115"/>
      <c r="F7347" s="174"/>
      <c r="G7347" s="114" t="str">
        <f t="shared" si="2315"/>
        <v/>
      </c>
      <c r="H7347" s="115"/>
      <c r="I7347" s="115"/>
      <c r="J7347" s="115"/>
      <c r="K7347" s="115"/>
      <c r="L7347" s="133" t="str">
        <f t="shared" si="2316"/>
        <v/>
      </c>
      <c r="M7347" s="116" t="str">
        <f>IF(L7347="", "", L7347/Veriler!$X$1)</f>
        <v/>
      </c>
      <c r="N7347" s="116" t="str">
        <f>IF(F7347&lt;&gt;"", "İthal Girdi", IF(Veriler!T7347="", "", IF(Veriler!S7347="H", "%0,5 üzerindedir", IF(Veriler!T7347&gt;0.1, "%10 sınırı aşılmıştır.", "Uygun"))))</f>
        <v>%0,5 üzerindedir</v>
      </c>
      <c r="O7347" s="116" t="str">
        <f t="shared" si="2317"/>
        <v xml:space="preserve"> </v>
      </c>
      <c r="P7347" s="117"/>
      <c r="Q7347" s="118"/>
      <c r="R7347" s="119" t="str">
        <f t="shared" si="2318"/>
        <v/>
      </c>
      <c r="S7347" s="133">
        <f>IFERROR(IF(M7347&lt;=0.005,IF(F7347="",L7347,0),IF(F7347&lt;&gt;"",0,IF(P7347="",0,IF(P7347="H",0,IF(Q7347&lt;Veriler!$G$2,L7347*Veriler!$G$2,L7347*Q7347)))))," ")</f>
        <v>0</v>
      </c>
      <c r="T7347" s="133">
        <f>IF(Veriler!T7347&lt;=0.1, S7347, IF(AND(Veriler!T7347&gt;0.1, F7347="", P7347="E"), IF(Q7347&gt;Veriler!$G$2, Q7347*S7347, IF(Q7347&lt;Veriler!$G$2, Veriler!$G$2*S7347, Q7347*S7347)), 0))</f>
        <v>0</v>
      </c>
      <c r="U7347" s="133" t="str">
        <f t="shared" si="2319"/>
        <v xml:space="preserve"> </v>
      </c>
      <c r="V7347" s="134" t="str">
        <f>IFERROR(IF(O7347="%10 sınırı aşılmıştır.",L7347-T7347,IFERROR(IF(F7347="",IF(S7347=1,0,IF(L7347-S7347=0,"",L7347-S7347)),IF(Veriler!M7347="",L7347,IF(L7347*Veriler!M7347=0,"",L7347*Veriler!M7347))),L7347)),0)</f>
        <v/>
      </c>
      <c r="W7347" s="146"/>
      <c r="X7347" s="146"/>
      <c r="Y7347" s="146"/>
    </row>
    <row r="7348" spans="1:25" s="99" customFormat="1" ht="54.75" customHeight="1" x14ac:dyDescent="0.25">
      <c r="A7348" s="96">
        <f t="shared" si="2320"/>
        <v>5414</v>
      </c>
      <c r="B7348" s="175"/>
      <c r="C7348" s="176"/>
      <c r="D7348" s="113"/>
      <c r="E7348" s="115"/>
      <c r="F7348" s="174"/>
      <c r="G7348" s="114" t="str">
        <f t="shared" si="2315"/>
        <v/>
      </c>
      <c r="H7348" s="115"/>
      <c r="I7348" s="115"/>
      <c r="J7348" s="115"/>
      <c r="K7348" s="115"/>
      <c r="L7348" s="133" t="str">
        <f t="shared" si="2316"/>
        <v/>
      </c>
      <c r="M7348" s="116" t="str">
        <f>IF(L7348="", "", L7348/Veriler!$X$1)</f>
        <v/>
      </c>
      <c r="N7348" s="116" t="str">
        <f>IF(F7348&lt;&gt;"", "İthal Girdi", IF(Veriler!T7348="", "", IF(Veriler!S7348="H", "%0,5 üzerindedir", IF(Veriler!T7348&gt;0.1, "%10 sınırı aşılmıştır.", "Uygun"))))</f>
        <v>%0,5 üzerindedir</v>
      </c>
      <c r="O7348" s="116" t="str">
        <f t="shared" si="2317"/>
        <v xml:space="preserve"> </v>
      </c>
      <c r="P7348" s="117"/>
      <c r="Q7348" s="118"/>
      <c r="R7348" s="119" t="str">
        <f t="shared" si="2318"/>
        <v/>
      </c>
      <c r="S7348" s="133">
        <f>IFERROR(IF(M7348&lt;=0.005,IF(F7348="",L7348,0),IF(F7348&lt;&gt;"",0,IF(P7348="",0,IF(P7348="H",0,IF(Q7348&lt;Veriler!$G$2,L7348*Veriler!$G$2,L7348*Q7348)))))," ")</f>
        <v>0</v>
      </c>
      <c r="T7348" s="133">
        <f>IF(Veriler!T7348&lt;=0.1, S7348, IF(AND(Veriler!T7348&gt;0.1, F7348="", P7348="E"), IF(Q7348&gt;Veriler!$G$2, Q7348*S7348, IF(Q7348&lt;Veriler!$G$2, Veriler!$G$2*S7348, Q7348*S7348)), 0))</f>
        <v>0</v>
      </c>
      <c r="U7348" s="133" t="str">
        <f t="shared" si="2319"/>
        <v xml:space="preserve"> </v>
      </c>
      <c r="V7348" s="134" t="str">
        <f>IFERROR(IF(O7348="%10 sınırı aşılmıştır.",L7348-T7348,IFERROR(IF(F7348="",IF(S7348=1,0,IF(L7348-S7348=0,"",L7348-S7348)),IF(Veriler!M7348="",L7348,IF(L7348*Veriler!M7348=0,"",L7348*Veriler!M7348))),L7348)),0)</f>
        <v/>
      </c>
      <c r="W7348" s="146"/>
      <c r="X7348" s="146"/>
      <c r="Y7348" s="146"/>
    </row>
    <row r="7349" spans="1:25" s="99" customFormat="1" ht="54.75" customHeight="1" x14ac:dyDescent="0.25">
      <c r="A7349" s="96">
        <f t="shared" si="2320"/>
        <v>5415</v>
      </c>
      <c r="B7349" s="175"/>
      <c r="C7349" s="176"/>
      <c r="D7349" s="113"/>
      <c r="E7349" s="115"/>
      <c r="F7349" s="174"/>
      <c r="G7349" s="114" t="str">
        <f t="shared" si="2315"/>
        <v/>
      </c>
      <c r="H7349" s="115"/>
      <c r="I7349" s="115"/>
      <c r="J7349" s="115"/>
      <c r="K7349" s="115"/>
      <c r="L7349" s="133" t="str">
        <f t="shared" si="2316"/>
        <v/>
      </c>
      <c r="M7349" s="116" t="str">
        <f>IF(L7349="", "", L7349/Veriler!$X$1)</f>
        <v/>
      </c>
      <c r="N7349" s="116" t="str">
        <f>IF(F7349&lt;&gt;"", "İthal Girdi", IF(Veriler!T7349="", "", IF(Veriler!S7349="H", "%0,5 üzerindedir", IF(Veriler!T7349&gt;0.1, "%10 sınırı aşılmıştır.", "Uygun"))))</f>
        <v>%0,5 üzerindedir</v>
      </c>
      <c r="O7349" s="116" t="str">
        <f t="shared" si="2317"/>
        <v xml:space="preserve"> </v>
      </c>
      <c r="P7349" s="117"/>
      <c r="Q7349" s="118"/>
      <c r="R7349" s="119" t="str">
        <f t="shared" si="2318"/>
        <v/>
      </c>
      <c r="S7349" s="133">
        <f>IFERROR(IF(M7349&lt;=0.005,IF(F7349="",L7349,0),IF(F7349&lt;&gt;"",0,IF(P7349="",0,IF(P7349="H",0,IF(Q7349&lt;Veriler!$G$2,L7349*Veriler!$G$2,L7349*Q7349)))))," ")</f>
        <v>0</v>
      </c>
      <c r="T7349" s="133">
        <f>IF(Veriler!T7349&lt;=0.1, S7349, IF(AND(Veriler!T7349&gt;0.1, F7349="", P7349="E"), IF(Q7349&gt;Veriler!$G$2, Q7349*S7349, IF(Q7349&lt;Veriler!$G$2, Veriler!$G$2*S7349, Q7349*S7349)), 0))</f>
        <v>0</v>
      </c>
      <c r="U7349" s="133" t="str">
        <f t="shared" si="2319"/>
        <v xml:space="preserve"> </v>
      </c>
      <c r="V7349" s="134" t="str">
        <f>IFERROR(IF(O7349="%10 sınırı aşılmıştır.",L7349-T7349,IFERROR(IF(F7349="",IF(S7349=1,0,IF(L7349-S7349=0,"",L7349-S7349)),IF(Veriler!M7349="",L7349,IF(L7349*Veriler!M7349=0,"",L7349*Veriler!M7349))),L7349)),0)</f>
        <v/>
      </c>
      <c r="W7349" s="146"/>
      <c r="X7349" s="146"/>
      <c r="Y7349" s="146"/>
    </row>
    <row r="7350" spans="1:25" s="99" customFormat="1" ht="54.75" customHeight="1" x14ac:dyDescent="0.25">
      <c r="A7350" s="96">
        <f t="shared" si="2320"/>
        <v>5416</v>
      </c>
      <c r="B7350" s="175"/>
      <c r="C7350" s="176"/>
      <c r="D7350" s="113"/>
      <c r="E7350" s="115"/>
      <c r="F7350" s="174"/>
      <c r="G7350" s="114" t="str">
        <f t="shared" si="2315"/>
        <v/>
      </c>
      <c r="H7350" s="115"/>
      <c r="I7350" s="115"/>
      <c r="J7350" s="115"/>
      <c r="K7350" s="115"/>
      <c r="L7350" s="133" t="str">
        <f t="shared" si="2316"/>
        <v/>
      </c>
      <c r="M7350" s="116" t="str">
        <f>IF(L7350="", "", L7350/Veriler!$X$1)</f>
        <v/>
      </c>
      <c r="N7350" s="116" t="str">
        <f>IF(F7350&lt;&gt;"", "İthal Girdi", IF(Veriler!T7350="", "", IF(Veriler!S7350="H", "%0,5 üzerindedir", IF(Veriler!T7350&gt;0.1, "%10 sınırı aşılmıştır.", "Uygun"))))</f>
        <v>%0,5 üzerindedir</v>
      </c>
      <c r="O7350" s="116" t="str">
        <f t="shared" si="2317"/>
        <v xml:space="preserve"> </v>
      </c>
      <c r="P7350" s="117"/>
      <c r="Q7350" s="118"/>
      <c r="R7350" s="119" t="str">
        <f t="shared" si="2318"/>
        <v/>
      </c>
      <c r="S7350" s="133">
        <f>IFERROR(IF(M7350&lt;=0.005,IF(F7350="",L7350,0),IF(F7350&lt;&gt;"",0,IF(P7350="",0,IF(P7350="H",0,IF(Q7350&lt;Veriler!$G$2,L7350*Veriler!$G$2,L7350*Q7350)))))," ")</f>
        <v>0</v>
      </c>
      <c r="T7350" s="133">
        <f>IF(Veriler!T7350&lt;=0.1, S7350, IF(AND(Veriler!T7350&gt;0.1, F7350="", P7350="E"), IF(Q7350&gt;Veriler!$G$2, Q7350*S7350, IF(Q7350&lt;Veriler!$G$2, Veriler!$G$2*S7350, Q7350*S7350)), 0))</f>
        <v>0</v>
      </c>
      <c r="U7350" s="133" t="str">
        <f t="shared" si="2319"/>
        <v xml:space="preserve"> </v>
      </c>
      <c r="V7350" s="134" t="str">
        <f>IFERROR(IF(O7350="%10 sınırı aşılmıştır.",L7350-T7350,IFERROR(IF(F7350="",IF(S7350=1,0,IF(L7350-S7350=0,"",L7350-S7350)),IF(Veriler!M7350="",L7350,IF(L7350*Veriler!M7350=0,"",L7350*Veriler!M7350))),L7350)),0)</f>
        <v/>
      </c>
      <c r="W7350" s="146"/>
      <c r="X7350" s="146"/>
      <c r="Y7350" s="146"/>
    </row>
    <row r="7351" spans="1:25" s="99" customFormat="1" ht="54.75" customHeight="1" x14ac:dyDescent="0.25">
      <c r="A7351" s="96">
        <f t="shared" si="2320"/>
        <v>5417</v>
      </c>
      <c r="B7351" s="175"/>
      <c r="C7351" s="176"/>
      <c r="D7351" s="113"/>
      <c r="E7351" s="115"/>
      <c r="F7351" s="174"/>
      <c r="G7351" s="114" t="str">
        <f t="shared" si="2315"/>
        <v/>
      </c>
      <c r="H7351" s="115"/>
      <c r="I7351" s="115"/>
      <c r="J7351" s="115"/>
      <c r="K7351" s="115"/>
      <c r="L7351" s="133" t="str">
        <f t="shared" si="2316"/>
        <v/>
      </c>
      <c r="M7351" s="116" t="str">
        <f>IF(L7351="", "", L7351/Veriler!$X$1)</f>
        <v/>
      </c>
      <c r="N7351" s="116" t="str">
        <f>IF(F7351&lt;&gt;"", "İthal Girdi", IF(Veriler!T7351="", "", IF(Veriler!S7351="H", "%0,5 üzerindedir", IF(Veriler!T7351&gt;0.1, "%10 sınırı aşılmıştır.", "Uygun"))))</f>
        <v>%0,5 üzerindedir</v>
      </c>
      <c r="O7351" s="116" t="str">
        <f t="shared" si="2317"/>
        <v xml:space="preserve"> </v>
      </c>
      <c r="P7351" s="117"/>
      <c r="Q7351" s="118"/>
      <c r="R7351" s="119" t="str">
        <f t="shared" si="2318"/>
        <v/>
      </c>
      <c r="S7351" s="133">
        <f>IFERROR(IF(M7351&lt;=0.005,IF(F7351="",L7351,0),IF(F7351&lt;&gt;"",0,IF(P7351="",0,IF(P7351="H",0,IF(Q7351&lt;Veriler!$G$2,L7351*Veriler!$G$2,L7351*Q7351)))))," ")</f>
        <v>0</v>
      </c>
      <c r="T7351" s="133">
        <f>IF(Veriler!T7351&lt;=0.1, S7351, IF(AND(Veriler!T7351&gt;0.1, F7351="", P7351="E"), IF(Q7351&gt;Veriler!$G$2, Q7351*S7351, IF(Q7351&lt;Veriler!$G$2, Veriler!$G$2*S7351, Q7351*S7351)), 0))</f>
        <v>0</v>
      </c>
      <c r="U7351" s="133" t="str">
        <f t="shared" si="2319"/>
        <v xml:space="preserve"> </v>
      </c>
      <c r="V7351" s="134" t="str">
        <f>IFERROR(IF(O7351="%10 sınırı aşılmıştır.",L7351-T7351,IFERROR(IF(F7351="",IF(S7351=1,0,IF(L7351-S7351=0,"",L7351-S7351)),IF(Veriler!M7351="",L7351,IF(L7351*Veriler!M7351=0,"",L7351*Veriler!M7351))),L7351)),0)</f>
        <v/>
      </c>
      <c r="W7351" s="146"/>
      <c r="X7351" s="146"/>
      <c r="Y7351" s="146"/>
    </row>
    <row r="7352" spans="1:25" s="99" customFormat="1" ht="54.75" customHeight="1" x14ac:dyDescent="0.25">
      <c r="A7352" s="96">
        <f t="shared" si="2320"/>
        <v>5418</v>
      </c>
      <c r="B7352" s="175"/>
      <c r="C7352" s="176"/>
      <c r="D7352" s="113"/>
      <c r="E7352" s="115"/>
      <c r="F7352" s="174"/>
      <c r="G7352" s="114" t="str">
        <f t="shared" si="2315"/>
        <v/>
      </c>
      <c r="H7352" s="115"/>
      <c r="I7352" s="115"/>
      <c r="J7352" s="115"/>
      <c r="K7352" s="115"/>
      <c r="L7352" s="133" t="str">
        <f t="shared" si="2316"/>
        <v/>
      </c>
      <c r="M7352" s="116" t="str">
        <f>IF(L7352="", "", L7352/Veriler!$X$1)</f>
        <v/>
      </c>
      <c r="N7352" s="116" t="str">
        <f>IF(F7352&lt;&gt;"", "İthal Girdi", IF(Veriler!T7352="", "", IF(Veriler!S7352="H", "%0,5 üzerindedir", IF(Veriler!T7352&gt;0.1, "%10 sınırı aşılmıştır.", "Uygun"))))</f>
        <v>%0,5 üzerindedir</v>
      </c>
      <c r="O7352" s="116" t="str">
        <f t="shared" si="2317"/>
        <v xml:space="preserve"> </v>
      </c>
      <c r="P7352" s="117"/>
      <c r="Q7352" s="118"/>
      <c r="R7352" s="119" t="str">
        <f t="shared" si="2318"/>
        <v/>
      </c>
      <c r="S7352" s="133">
        <f>IFERROR(IF(M7352&lt;=0.005,IF(F7352="",L7352,0),IF(F7352&lt;&gt;"",0,IF(P7352="",0,IF(P7352="H",0,IF(Q7352&lt;Veriler!$G$2,L7352*Veriler!$G$2,L7352*Q7352)))))," ")</f>
        <v>0</v>
      </c>
      <c r="T7352" s="133">
        <f>IF(Veriler!T7352&lt;=0.1, S7352, IF(AND(Veriler!T7352&gt;0.1, F7352="", P7352="E"), IF(Q7352&gt;Veriler!$G$2, Q7352*S7352, IF(Q7352&lt;Veriler!$G$2, Veriler!$G$2*S7352, Q7352*S7352)), 0))</f>
        <v>0</v>
      </c>
      <c r="U7352" s="133" t="str">
        <f t="shared" si="2319"/>
        <v xml:space="preserve"> </v>
      </c>
      <c r="V7352" s="134" t="str">
        <f>IFERROR(IF(O7352="%10 sınırı aşılmıştır.",L7352-T7352,IFERROR(IF(F7352="",IF(S7352=1,0,IF(L7352-S7352=0,"",L7352-S7352)),IF(Veriler!M7352="",L7352,IF(L7352*Veriler!M7352=0,"",L7352*Veriler!M7352))),L7352)),0)</f>
        <v/>
      </c>
      <c r="W7352" s="146"/>
      <c r="X7352" s="146"/>
      <c r="Y7352" s="146"/>
    </row>
    <row r="7353" spans="1:25" s="99" customFormat="1" ht="36" hidden="1" customHeight="1" x14ac:dyDescent="0.25">
      <c r="A7353" s="101"/>
      <c r="B7353" s="191" t="s">
        <v>16</v>
      </c>
      <c r="C7353" s="176"/>
      <c r="D7353" s="120"/>
      <c r="E7353" s="171"/>
      <c r="F7353" s="172"/>
      <c r="G7353" s="121"/>
      <c r="H7353" s="115"/>
      <c r="I7353" s="115"/>
      <c r="J7353" s="115"/>
      <c r="K7353" s="115"/>
      <c r="L7353" s="121"/>
      <c r="M7353" s="121"/>
      <c r="N7353" s="121"/>
      <c r="O7353" s="121"/>
      <c r="P7353" s="120"/>
      <c r="Q7353" s="120"/>
      <c r="R7353" s="183"/>
      <c r="S7353" s="184"/>
      <c r="T7353" s="121"/>
      <c r="U7353" s="121"/>
      <c r="V7353" s="121"/>
      <c r="W7353" s="146"/>
      <c r="X7353" s="146"/>
      <c r="Y7353" s="146"/>
    </row>
    <row r="7354" spans="1:25" s="99" customFormat="1" ht="54.75" customHeight="1" x14ac:dyDescent="0.25">
      <c r="A7354" s="96">
        <f>A7352+1</f>
        <v>5419</v>
      </c>
      <c r="B7354" s="175"/>
      <c r="C7354" s="176"/>
      <c r="D7354" s="113"/>
      <c r="E7354" s="115"/>
      <c r="F7354" s="174"/>
      <c r="G7354" s="114" t="str">
        <f t="shared" ref="G7354:G7367" si="2321">IF(AND(F7354&lt;&gt;"",V7354&lt;&gt;"",L7354&lt;&gt;0),V7354/L7354,"")</f>
        <v/>
      </c>
      <c r="H7354" s="115"/>
      <c r="I7354" s="115"/>
      <c r="J7354" s="115"/>
      <c r="K7354" s="115"/>
      <c r="L7354" s="133" t="str">
        <f t="shared" ref="L7354:L7367" si="2322">IF(AND(H7354&lt;&gt;0, J7354&lt;&gt;0, K7354&lt;&gt;0), H7354*J7354*K7354, "")</f>
        <v/>
      </c>
      <c r="M7354" s="116" t="str">
        <f>IF(L7354="", "", L7354/Veriler!$X$1)</f>
        <v/>
      </c>
      <c r="N7354" s="116" t="str">
        <f>IF(F7354&lt;&gt;"", "İthal Girdi", IF(Veriler!T7354="", "", IF(Veriler!S7354="H", "%0,5 üzerindedir", IF(Veriler!T7354&gt;0.1, "%10 sınırı aşılmıştır.", "Uygun"))))</f>
        <v>%0,5 üzerindedir</v>
      </c>
      <c r="O7354" s="116" t="str">
        <f t="shared" ref="O7354:O7367" si="2323">IF(M7354=""," ",N7354)</f>
        <v xml:space="preserve"> </v>
      </c>
      <c r="P7354" s="117"/>
      <c r="Q7354" s="118"/>
      <c r="R7354" s="119" t="str">
        <f t="shared" ref="R7354:R7367" si="2324">IFERROR(IF(AND(T7354&lt;&gt;"",L7354&lt;&gt;"",L7354&lt;&gt;0,T7354&lt;&gt;0),T7354/L7354,"")," ")</f>
        <v/>
      </c>
      <c r="S7354" s="133">
        <f>IFERROR(IF(M7354&lt;=0.005,IF(F7354="",L7354,0),IF(F7354&lt;&gt;"",0,IF(P7354="",0,IF(P7354="H",0,IF(Q7354&lt;Veriler!$G$2,L7354*Veriler!$G$2,L7354*Q7354)))))," ")</f>
        <v>0</v>
      </c>
      <c r="T7354" s="133">
        <f>IF(Veriler!T7354&lt;=0.1, S7354, IF(AND(Veriler!T7354&gt;0.1, F7354="", P7354="E"), IF(Q7354&gt;Veriler!$G$2, Q7354*S7354, IF(Q7354&lt;Veriler!$G$2, Veriler!$G$2*S7354, Q7354*S7354)), 0))</f>
        <v>0</v>
      </c>
      <c r="U7354" s="133" t="str">
        <f t="shared" ref="U7354:U7367" si="2325">IF(T7354=0," ",T7354)</f>
        <v xml:space="preserve"> </v>
      </c>
      <c r="V7354" s="134" t="str">
        <f>IFERROR(IF(O7354="%10 sınırı aşılmıştır.",L7354-T7354,IFERROR(IF(F7354="",IF(S7354=1,0,IF(L7354-S7354=0,"",L7354-S7354)),IF(Veriler!M7354="",L7354,IF(L7354*Veriler!M7354=0,"",L7354*Veriler!M7354))),L7354)),0)</f>
        <v/>
      </c>
      <c r="W7354" s="146"/>
      <c r="X7354" s="146"/>
      <c r="Y7354" s="146"/>
    </row>
    <row r="7355" spans="1:25" s="99" customFormat="1" ht="54.75" customHeight="1" x14ac:dyDescent="0.25">
      <c r="A7355" s="96">
        <f t="shared" ref="A7355:A7367" si="2326">A7354+1</f>
        <v>5420</v>
      </c>
      <c r="B7355" s="175"/>
      <c r="C7355" s="176"/>
      <c r="D7355" s="113"/>
      <c r="E7355" s="115"/>
      <c r="F7355" s="174"/>
      <c r="G7355" s="114" t="str">
        <f t="shared" si="2321"/>
        <v/>
      </c>
      <c r="H7355" s="115"/>
      <c r="I7355" s="115"/>
      <c r="J7355" s="115"/>
      <c r="K7355" s="115"/>
      <c r="L7355" s="133" t="str">
        <f t="shared" si="2322"/>
        <v/>
      </c>
      <c r="M7355" s="116" t="str">
        <f>IF(L7355="", "", L7355/Veriler!$X$1)</f>
        <v/>
      </c>
      <c r="N7355" s="116" t="str">
        <f>IF(F7355&lt;&gt;"", "İthal Girdi", IF(Veriler!T7355="", "", IF(Veriler!S7355="H", "%0,5 üzerindedir", IF(Veriler!T7355&gt;0.1, "%10 sınırı aşılmıştır.", "Uygun"))))</f>
        <v>%0,5 üzerindedir</v>
      </c>
      <c r="O7355" s="116" t="str">
        <f t="shared" si="2323"/>
        <v xml:space="preserve"> </v>
      </c>
      <c r="P7355" s="117"/>
      <c r="Q7355" s="118"/>
      <c r="R7355" s="119" t="str">
        <f t="shared" si="2324"/>
        <v/>
      </c>
      <c r="S7355" s="133">
        <f>IFERROR(IF(M7355&lt;=0.005,IF(F7355="",L7355,0),IF(F7355&lt;&gt;"",0,IF(P7355="",0,IF(P7355="H",0,IF(Q7355&lt;Veriler!$G$2,L7355*Veriler!$G$2,L7355*Q7355)))))," ")</f>
        <v>0</v>
      </c>
      <c r="T7355" s="133">
        <f>IF(Veriler!T7355&lt;=0.1, S7355, IF(AND(Veriler!T7355&gt;0.1, F7355="", P7355="E"), IF(Q7355&gt;Veriler!$G$2, Q7355*S7355, IF(Q7355&lt;Veriler!$G$2, Veriler!$G$2*S7355, Q7355*S7355)), 0))</f>
        <v>0</v>
      </c>
      <c r="U7355" s="133" t="str">
        <f t="shared" si="2325"/>
        <v xml:space="preserve"> </v>
      </c>
      <c r="V7355" s="134" t="str">
        <f>IFERROR(IF(O7355="%10 sınırı aşılmıştır.",L7355-T7355,IFERROR(IF(F7355="",IF(S7355=1,0,IF(L7355-S7355=0,"",L7355-S7355)),IF(Veriler!M7355="",L7355,IF(L7355*Veriler!M7355=0,"",L7355*Veriler!M7355))),L7355)),0)</f>
        <v/>
      </c>
      <c r="W7355" s="146"/>
      <c r="X7355" s="146"/>
      <c r="Y7355" s="146"/>
    </row>
    <row r="7356" spans="1:25" s="99" customFormat="1" ht="54.75" customHeight="1" x14ac:dyDescent="0.25">
      <c r="A7356" s="96">
        <f t="shared" si="2326"/>
        <v>5421</v>
      </c>
      <c r="B7356" s="175"/>
      <c r="C7356" s="176"/>
      <c r="D7356" s="113"/>
      <c r="E7356" s="115"/>
      <c r="F7356" s="174"/>
      <c r="G7356" s="114" t="str">
        <f t="shared" si="2321"/>
        <v/>
      </c>
      <c r="H7356" s="115"/>
      <c r="I7356" s="115"/>
      <c r="J7356" s="115"/>
      <c r="K7356" s="115"/>
      <c r="L7356" s="133" t="str">
        <f t="shared" si="2322"/>
        <v/>
      </c>
      <c r="M7356" s="116" t="str">
        <f>IF(L7356="", "", L7356/Veriler!$X$1)</f>
        <v/>
      </c>
      <c r="N7356" s="116" t="str">
        <f>IF(F7356&lt;&gt;"", "İthal Girdi", IF(Veriler!T7356="", "", IF(Veriler!S7356="H", "%0,5 üzerindedir", IF(Veriler!T7356&gt;0.1, "%10 sınırı aşılmıştır.", "Uygun"))))</f>
        <v>%0,5 üzerindedir</v>
      </c>
      <c r="O7356" s="116" t="str">
        <f t="shared" si="2323"/>
        <v xml:space="preserve"> </v>
      </c>
      <c r="P7356" s="117"/>
      <c r="Q7356" s="118"/>
      <c r="R7356" s="119" t="str">
        <f t="shared" si="2324"/>
        <v/>
      </c>
      <c r="S7356" s="133">
        <f>IFERROR(IF(M7356&lt;=0.005,IF(F7356="",L7356,0),IF(F7356&lt;&gt;"",0,IF(P7356="",0,IF(P7356="H",0,IF(Q7356&lt;Veriler!$G$2,L7356*Veriler!$G$2,L7356*Q7356)))))," ")</f>
        <v>0</v>
      </c>
      <c r="T7356" s="133">
        <f>IF(Veriler!T7356&lt;=0.1, S7356, IF(AND(Veriler!T7356&gt;0.1, F7356="", P7356="E"), IF(Q7356&gt;Veriler!$G$2, Q7356*S7356, IF(Q7356&lt;Veriler!$G$2, Veriler!$G$2*S7356, Q7356*S7356)), 0))</f>
        <v>0</v>
      </c>
      <c r="U7356" s="133" t="str">
        <f t="shared" si="2325"/>
        <v xml:space="preserve"> </v>
      </c>
      <c r="V7356" s="134" t="str">
        <f>IFERROR(IF(O7356="%10 sınırı aşılmıştır.",L7356-T7356,IFERROR(IF(F7356="",IF(S7356=1,0,IF(L7356-S7356=0,"",L7356-S7356)),IF(Veriler!M7356="",L7356,IF(L7356*Veriler!M7356=0,"",L7356*Veriler!M7356))),L7356)),0)</f>
        <v/>
      </c>
      <c r="W7356" s="146"/>
      <c r="X7356" s="146"/>
      <c r="Y7356" s="146"/>
    </row>
    <row r="7357" spans="1:25" s="99" customFormat="1" ht="54.75" customHeight="1" x14ac:dyDescent="0.25">
      <c r="A7357" s="96">
        <f t="shared" si="2326"/>
        <v>5422</v>
      </c>
      <c r="B7357" s="175"/>
      <c r="C7357" s="176"/>
      <c r="D7357" s="113"/>
      <c r="E7357" s="115"/>
      <c r="F7357" s="174"/>
      <c r="G7357" s="114" t="str">
        <f t="shared" si="2321"/>
        <v/>
      </c>
      <c r="H7357" s="115"/>
      <c r="I7357" s="115"/>
      <c r="J7357" s="115"/>
      <c r="K7357" s="115"/>
      <c r="L7357" s="133" t="str">
        <f t="shared" si="2322"/>
        <v/>
      </c>
      <c r="M7357" s="116" t="str">
        <f>IF(L7357="", "", L7357/Veriler!$X$1)</f>
        <v/>
      </c>
      <c r="N7357" s="116" t="str">
        <f>IF(F7357&lt;&gt;"", "İthal Girdi", IF(Veriler!T7357="", "", IF(Veriler!S7357="H", "%0,5 üzerindedir", IF(Veriler!T7357&gt;0.1, "%10 sınırı aşılmıştır.", "Uygun"))))</f>
        <v>%0,5 üzerindedir</v>
      </c>
      <c r="O7357" s="116" t="str">
        <f t="shared" si="2323"/>
        <v xml:space="preserve"> </v>
      </c>
      <c r="P7357" s="117"/>
      <c r="Q7357" s="118"/>
      <c r="R7357" s="119" t="str">
        <f t="shared" si="2324"/>
        <v/>
      </c>
      <c r="S7357" s="133">
        <f>IFERROR(IF(M7357&lt;=0.005,IF(F7357="",L7357,0),IF(F7357&lt;&gt;"",0,IF(P7357="",0,IF(P7357="H",0,IF(Q7357&lt;Veriler!$G$2,L7357*Veriler!$G$2,L7357*Q7357)))))," ")</f>
        <v>0</v>
      </c>
      <c r="T7357" s="133">
        <f>IF(Veriler!T7357&lt;=0.1, S7357, IF(AND(Veriler!T7357&gt;0.1, F7357="", P7357="E"), IF(Q7357&gt;Veriler!$G$2, Q7357*S7357, IF(Q7357&lt;Veriler!$G$2, Veriler!$G$2*S7357, Q7357*S7357)), 0))</f>
        <v>0</v>
      </c>
      <c r="U7357" s="133" t="str">
        <f t="shared" si="2325"/>
        <v xml:space="preserve"> </v>
      </c>
      <c r="V7357" s="134" t="str">
        <f>IFERROR(IF(O7357="%10 sınırı aşılmıştır.",L7357-T7357,IFERROR(IF(F7357="",IF(S7357=1,0,IF(L7357-S7357=0,"",L7357-S7357)),IF(Veriler!M7357="",L7357,IF(L7357*Veriler!M7357=0,"",L7357*Veriler!M7357))),L7357)),0)</f>
        <v/>
      </c>
      <c r="W7357" s="146"/>
      <c r="X7357" s="146"/>
      <c r="Y7357" s="146"/>
    </row>
    <row r="7358" spans="1:25" s="99" customFormat="1" ht="54.75" customHeight="1" x14ac:dyDescent="0.25">
      <c r="A7358" s="96">
        <f t="shared" si="2326"/>
        <v>5423</v>
      </c>
      <c r="B7358" s="175"/>
      <c r="C7358" s="176"/>
      <c r="D7358" s="113"/>
      <c r="E7358" s="115"/>
      <c r="F7358" s="174"/>
      <c r="G7358" s="114" t="str">
        <f t="shared" si="2321"/>
        <v/>
      </c>
      <c r="H7358" s="115"/>
      <c r="I7358" s="115"/>
      <c r="J7358" s="115"/>
      <c r="K7358" s="115"/>
      <c r="L7358" s="133" t="str">
        <f t="shared" si="2322"/>
        <v/>
      </c>
      <c r="M7358" s="116" t="str">
        <f>IF(L7358="", "", L7358/Veriler!$X$1)</f>
        <v/>
      </c>
      <c r="N7358" s="116" t="str">
        <f>IF(F7358&lt;&gt;"", "İthal Girdi", IF(Veriler!T7358="", "", IF(Veriler!S7358="H", "%0,5 üzerindedir", IF(Veriler!T7358&gt;0.1, "%10 sınırı aşılmıştır.", "Uygun"))))</f>
        <v>%0,5 üzerindedir</v>
      </c>
      <c r="O7358" s="116" t="str">
        <f t="shared" si="2323"/>
        <v xml:space="preserve"> </v>
      </c>
      <c r="P7358" s="117"/>
      <c r="Q7358" s="118"/>
      <c r="R7358" s="119" t="str">
        <f t="shared" si="2324"/>
        <v/>
      </c>
      <c r="S7358" s="133">
        <f>IFERROR(IF(M7358&lt;=0.005,IF(F7358="",L7358,0),IF(F7358&lt;&gt;"",0,IF(P7358="",0,IF(P7358="H",0,IF(Q7358&lt;Veriler!$G$2,L7358*Veriler!$G$2,L7358*Q7358)))))," ")</f>
        <v>0</v>
      </c>
      <c r="T7358" s="133">
        <f>IF(Veriler!T7358&lt;=0.1, S7358, IF(AND(Veriler!T7358&gt;0.1, F7358="", P7358="E"), IF(Q7358&gt;Veriler!$G$2, Q7358*S7358, IF(Q7358&lt;Veriler!$G$2, Veriler!$G$2*S7358, Q7358*S7358)), 0))</f>
        <v>0</v>
      </c>
      <c r="U7358" s="133" t="str">
        <f t="shared" si="2325"/>
        <v xml:space="preserve"> </v>
      </c>
      <c r="V7358" s="134" t="str">
        <f>IFERROR(IF(O7358="%10 sınırı aşılmıştır.",L7358-T7358,IFERROR(IF(F7358="",IF(S7358=1,0,IF(L7358-S7358=0,"",L7358-S7358)),IF(Veriler!M7358="",L7358,IF(L7358*Veriler!M7358=0,"",L7358*Veriler!M7358))),L7358)),0)</f>
        <v/>
      </c>
      <c r="W7358" s="146"/>
      <c r="X7358" s="146"/>
      <c r="Y7358" s="146"/>
    </row>
    <row r="7359" spans="1:25" s="99" customFormat="1" ht="54.75" customHeight="1" x14ac:dyDescent="0.25">
      <c r="A7359" s="96">
        <f t="shared" si="2326"/>
        <v>5424</v>
      </c>
      <c r="B7359" s="175"/>
      <c r="C7359" s="176"/>
      <c r="D7359" s="113"/>
      <c r="E7359" s="115"/>
      <c r="F7359" s="174"/>
      <c r="G7359" s="114" t="str">
        <f t="shared" si="2321"/>
        <v/>
      </c>
      <c r="H7359" s="115"/>
      <c r="I7359" s="115"/>
      <c r="J7359" s="115"/>
      <c r="K7359" s="115"/>
      <c r="L7359" s="133" t="str">
        <f t="shared" si="2322"/>
        <v/>
      </c>
      <c r="M7359" s="116" t="str">
        <f>IF(L7359="", "", L7359/Veriler!$X$1)</f>
        <v/>
      </c>
      <c r="N7359" s="116" t="str">
        <f>IF(F7359&lt;&gt;"", "İthal Girdi", IF(Veriler!T7359="", "", IF(Veriler!S7359="H", "%0,5 üzerindedir", IF(Veriler!T7359&gt;0.1, "%10 sınırı aşılmıştır.", "Uygun"))))</f>
        <v>%0,5 üzerindedir</v>
      </c>
      <c r="O7359" s="116" t="str">
        <f t="shared" si="2323"/>
        <v xml:space="preserve"> </v>
      </c>
      <c r="P7359" s="117"/>
      <c r="Q7359" s="118"/>
      <c r="R7359" s="119" t="str">
        <f t="shared" si="2324"/>
        <v/>
      </c>
      <c r="S7359" s="133">
        <f>IFERROR(IF(M7359&lt;=0.005,IF(F7359="",L7359,0),IF(F7359&lt;&gt;"",0,IF(P7359="",0,IF(P7359="H",0,IF(Q7359&lt;Veriler!$G$2,L7359*Veriler!$G$2,L7359*Q7359)))))," ")</f>
        <v>0</v>
      </c>
      <c r="T7359" s="133">
        <f>IF(Veriler!T7359&lt;=0.1, S7359, IF(AND(Veriler!T7359&gt;0.1, F7359="", P7359="E"), IF(Q7359&gt;Veriler!$G$2, Q7359*S7359, IF(Q7359&lt;Veriler!$G$2, Veriler!$G$2*S7359, Q7359*S7359)), 0))</f>
        <v>0</v>
      </c>
      <c r="U7359" s="133" t="str">
        <f t="shared" si="2325"/>
        <v xml:space="preserve"> </v>
      </c>
      <c r="V7359" s="134" t="str">
        <f>IFERROR(IF(O7359="%10 sınırı aşılmıştır.",L7359-T7359,IFERROR(IF(F7359="",IF(S7359=1,0,IF(L7359-S7359=0,"",L7359-S7359)),IF(Veriler!M7359="",L7359,IF(L7359*Veriler!M7359=0,"",L7359*Veriler!M7359))),L7359)),0)</f>
        <v/>
      </c>
      <c r="W7359" s="146"/>
      <c r="X7359" s="146"/>
      <c r="Y7359" s="146"/>
    </row>
    <row r="7360" spans="1:25" s="99" customFormat="1" ht="54.75" customHeight="1" x14ac:dyDescent="0.25">
      <c r="A7360" s="96">
        <f t="shared" si="2326"/>
        <v>5425</v>
      </c>
      <c r="B7360" s="175"/>
      <c r="C7360" s="176"/>
      <c r="D7360" s="113"/>
      <c r="E7360" s="115"/>
      <c r="F7360" s="174"/>
      <c r="G7360" s="114" t="str">
        <f t="shared" si="2321"/>
        <v/>
      </c>
      <c r="H7360" s="115"/>
      <c r="I7360" s="115"/>
      <c r="J7360" s="115"/>
      <c r="K7360" s="115"/>
      <c r="L7360" s="133" t="str">
        <f t="shared" si="2322"/>
        <v/>
      </c>
      <c r="M7360" s="116" t="str">
        <f>IF(L7360="", "", L7360/Veriler!$X$1)</f>
        <v/>
      </c>
      <c r="N7360" s="116" t="str">
        <f>IF(F7360&lt;&gt;"", "İthal Girdi", IF(Veriler!T7360="", "", IF(Veriler!S7360="H", "%0,5 üzerindedir", IF(Veriler!T7360&gt;0.1, "%10 sınırı aşılmıştır.", "Uygun"))))</f>
        <v>%0,5 üzerindedir</v>
      </c>
      <c r="O7360" s="116" t="str">
        <f t="shared" si="2323"/>
        <v xml:space="preserve"> </v>
      </c>
      <c r="P7360" s="117"/>
      <c r="Q7360" s="118"/>
      <c r="R7360" s="119" t="str">
        <f t="shared" si="2324"/>
        <v/>
      </c>
      <c r="S7360" s="133">
        <f>IFERROR(IF(M7360&lt;=0.005,IF(F7360="",L7360,0),IF(F7360&lt;&gt;"",0,IF(P7360="",0,IF(P7360="H",0,IF(Q7360&lt;Veriler!$G$2,L7360*Veriler!$G$2,L7360*Q7360)))))," ")</f>
        <v>0</v>
      </c>
      <c r="T7360" s="133">
        <f>IF(Veriler!T7360&lt;=0.1, S7360, IF(AND(Veriler!T7360&gt;0.1, F7360="", P7360="E"), IF(Q7360&gt;Veriler!$G$2, Q7360*S7360, IF(Q7360&lt;Veriler!$G$2, Veriler!$G$2*S7360, Q7360*S7360)), 0))</f>
        <v>0</v>
      </c>
      <c r="U7360" s="133" t="str">
        <f t="shared" si="2325"/>
        <v xml:space="preserve"> </v>
      </c>
      <c r="V7360" s="134" t="str">
        <f>IFERROR(IF(O7360="%10 sınırı aşılmıştır.",L7360-T7360,IFERROR(IF(F7360="",IF(S7360=1,0,IF(L7360-S7360=0,"",L7360-S7360)),IF(Veriler!M7360="",L7360,IF(L7360*Veriler!M7360=0,"",L7360*Veriler!M7360))),L7360)),0)</f>
        <v/>
      </c>
      <c r="W7360" s="146"/>
      <c r="X7360" s="146"/>
      <c r="Y7360" s="146"/>
    </row>
    <row r="7361" spans="1:25" s="99" customFormat="1" ht="54.75" customHeight="1" x14ac:dyDescent="0.25">
      <c r="A7361" s="96">
        <f t="shared" si="2326"/>
        <v>5426</v>
      </c>
      <c r="B7361" s="175"/>
      <c r="C7361" s="176"/>
      <c r="D7361" s="113"/>
      <c r="E7361" s="115"/>
      <c r="F7361" s="174"/>
      <c r="G7361" s="114" t="str">
        <f t="shared" si="2321"/>
        <v/>
      </c>
      <c r="H7361" s="115"/>
      <c r="I7361" s="115"/>
      <c r="J7361" s="115"/>
      <c r="K7361" s="115"/>
      <c r="L7361" s="133" t="str">
        <f t="shared" si="2322"/>
        <v/>
      </c>
      <c r="M7361" s="116" t="str">
        <f>IF(L7361="", "", L7361/Veriler!$X$1)</f>
        <v/>
      </c>
      <c r="N7361" s="116" t="str">
        <f>IF(F7361&lt;&gt;"", "İthal Girdi", IF(Veriler!T7361="", "", IF(Veriler!S7361="H", "%0,5 üzerindedir", IF(Veriler!T7361&gt;0.1, "%10 sınırı aşılmıştır.", "Uygun"))))</f>
        <v>%0,5 üzerindedir</v>
      </c>
      <c r="O7361" s="116" t="str">
        <f t="shared" si="2323"/>
        <v xml:space="preserve"> </v>
      </c>
      <c r="P7361" s="117"/>
      <c r="Q7361" s="118"/>
      <c r="R7361" s="119" t="str">
        <f t="shared" si="2324"/>
        <v/>
      </c>
      <c r="S7361" s="133">
        <f>IFERROR(IF(M7361&lt;=0.005,IF(F7361="",L7361,0),IF(F7361&lt;&gt;"",0,IF(P7361="",0,IF(P7361="H",0,IF(Q7361&lt;Veriler!$G$2,L7361*Veriler!$G$2,L7361*Q7361)))))," ")</f>
        <v>0</v>
      </c>
      <c r="T7361" s="133">
        <f>IF(Veriler!T7361&lt;=0.1, S7361, IF(AND(Veriler!T7361&gt;0.1, F7361="", P7361="E"), IF(Q7361&gt;Veriler!$G$2, Q7361*S7361, IF(Q7361&lt;Veriler!$G$2, Veriler!$G$2*S7361, Q7361*S7361)), 0))</f>
        <v>0</v>
      </c>
      <c r="U7361" s="133" t="str">
        <f t="shared" si="2325"/>
        <v xml:space="preserve"> </v>
      </c>
      <c r="V7361" s="134" t="str">
        <f>IFERROR(IF(O7361="%10 sınırı aşılmıştır.",L7361-T7361,IFERROR(IF(F7361="",IF(S7361=1,0,IF(L7361-S7361=0,"",L7361-S7361)),IF(Veriler!M7361="",L7361,IF(L7361*Veriler!M7361=0,"",L7361*Veriler!M7361))),L7361)),0)</f>
        <v/>
      </c>
      <c r="W7361" s="146"/>
      <c r="X7361" s="146"/>
      <c r="Y7361" s="146"/>
    </row>
    <row r="7362" spans="1:25" s="99" customFormat="1" ht="54.75" customHeight="1" x14ac:dyDescent="0.25">
      <c r="A7362" s="96">
        <f t="shared" si="2326"/>
        <v>5427</v>
      </c>
      <c r="B7362" s="175"/>
      <c r="C7362" s="176"/>
      <c r="D7362" s="113"/>
      <c r="E7362" s="115"/>
      <c r="F7362" s="174"/>
      <c r="G7362" s="114" t="str">
        <f t="shared" si="2321"/>
        <v/>
      </c>
      <c r="H7362" s="115"/>
      <c r="I7362" s="115"/>
      <c r="J7362" s="115"/>
      <c r="K7362" s="115"/>
      <c r="L7362" s="133" t="str">
        <f t="shared" si="2322"/>
        <v/>
      </c>
      <c r="M7362" s="116" t="str">
        <f>IF(L7362="", "", L7362/Veriler!$X$1)</f>
        <v/>
      </c>
      <c r="N7362" s="116" t="str">
        <f>IF(F7362&lt;&gt;"", "İthal Girdi", IF(Veriler!T7362="", "", IF(Veriler!S7362="H", "%0,5 üzerindedir", IF(Veriler!T7362&gt;0.1, "%10 sınırı aşılmıştır.", "Uygun"))))</f>
        <v>%0,5 üzerindedir</v>
      </c>
      <c r="O7362" s="116" t="str">
        <f t="shared" si="2323"/>
        <v xml:space="preserve"> </v>
      </c>
      <c r="P7362" s="117"/>
      <c r="Q7362" s="118"/>
      <c r="R7362" s="119" t="str">
        <f t="shared" si="2324"/>
        <v/>
      </c>
      <c r="S7362" s="133">
        <f>IFERROR(IF(M7362&lt;=0.005,IF(F7362="",L7362,0),IF(F7362&lt;&gt;"",0,IF(P7362="",0,IF(P7362="H",0,IF(Q7362&lt;Veriler!$G$2,L7362*Veriler!$G$2,L7362*Q7362)))))," ")</f>
        <v>0</v>
      </c>
      <c r="T7362" s="133">
        <f>IF(Veriler!T7362&lt;=0.1, S7362, IF(AND(Veriler!T7362&gt;0.1, F7362="", P7362="E"), IF(Q7362&gt;Veriler!$G$2, Q7362*S7362, IF(Q7362&lt;Veriler!$G$2, Veriler!$G$2*S7362, Q7362*S7362)), 0))</f>
        <v>0</v>
      </c>
      <c r="U7362" s="133" t="str">
        <f t="shared" si="2325"/>
        <v xml:space="preserve"> </v>
      </c>
      <c r="V7362" s="134" t="str">
        <f>IFERROR(IF(O7362="%10 sınırı aşılmıştır.",L7362-T7362,IFERROR(IF(F7362="",IF(S7362=1,0,IF(L7362-S7362=0,"",L7362-S7362)),IF(Veriler!M7362="",L7362,IF(L7362*Veriler!M7362=0,"",L7362*Veriler!M7362))),L7362)),0)</f>
        <v/>
      </c>
      <c r="W7362" s="146"/>
      <c r="X7362" s="146"/>
      <c r="Y7362" s="146"/>
    </row>
    <row r="7363" spans="1:25" s="99" customFormat="1" ht="54.75" customHeight="1" x14ac:dyDescent="0.25">
      <c r="A7363" s="96">
        <f t="shared" si="2326"/>
        <v>5428</v>
      </c>
      <c r="B7363" s="175"/>
      <c r="C7363" s="176"/>
      <c r="D7363" s="113"/>
      <c r="E7363" s="115"/>
      <c r="F7363" s="174"/>
      <c r="G7363" s="114" t="str">
        <f t="shared" si="2321"/>
        <v/>
      </c>
      <c r="H7363" s="115"/>
      <c r="I7363" s="115"/>
      <c r="J7363" s="115"/>
      <c r="K7363" s="115"/>
      <c r="L7363" s="133" t="str">
        <f t="shared" si="2322"/>
        <v/>
      </c>
      <c r="M7363" s="116" t="str">
        <f>IF(L7363="", "", L7363/Veriler!$X$1)</f>
        <v/>
      </c>
      <c r="N7363" s="116" t="str">
        <f>IF(F7363&lt;&gt;"", "İthal Girdi", IF(Veriler!T7363="", "", IF(Veriler!S7363="H", "%0,5 üzerindedir", IF(Veriler!T7363&gt;0.1, "%10 sınırı aşılmıştır.", "Uygun"))))</f>
        <v>%0,5 üzerindedir</v>
      </c>
      <c r="O7363" s="116" t="str">
        <f t="shared" si="2323"/>
        <v xml:space="preserve"> </v>
      </c>
      <c r="P7363" s="117"/>
      <c r="Q7363" s="118"/>
      <c r="R7363" s="119" t="str">
        <f t="shared" si="2324"/>
        <v/>
      </c>
      <c r="S7363" s="133">
        <f>IFERROR(IF(M7363&lt;=0.005,IF(F7363="",L7363,0),IF(F7363&lt;&gt;"",0,IF(P7363="",0,IF(P7363="H",0,IF(Q7363&lt;Veriler!$G$2,L7363*Veriler!$G$2,L7363*Q7363)))))," ")</f>
        <v>0</v>
      </c>
      <c r="T7363" s="133">
        <f>IF(Veriler!T7363&lt;=0.1, S7363, IF(AND(Veriler!T7363&gt;0.1, F7363="", P7363="E"), IF(Q7363&gt;Veriler!$G$2, Q7363*S7363, IF(Q7363&lt;Veriler!$G$2, Veriler!$G$2*S7363, Q7363*S7363)), 0))</f>
        <v>0</v>
      </c>
      <c r="U7363" s="133" t="str">
        <f t="shared" si="2325"/>
        <v xml:space="preserve"> </v>
      </c>
      <c r="V7363" s="134" t="str">
        <f>IFERROR(IF(O7363="%10 sınırı aşılmıştır.",L7363-T7363,IFERROR(IF(F7363="",IF(S7363=1,0,IF(L7363-S7363=0,"",L7363-S7363)),IF(Veriler!M7363="",L7363,IF(L7363*Veriler!M7363=0,"",L7363*Veriler!M7363))),L7363)),0)</f>
        <v/>
      </c>
      <c r="W7363" s="146"/>
      <c r="X7363" s="146"/>
      <c r="Y7363" s="146"/>
    </row>
    <row r="7364" spans="1:25" s="99" customFormat="1" ht="54.75" customHeight="1" x14ac:dyDescent="0.25">
      <c r="A7364" s="96">
        <f t="shared" si="2326"/>
        <v>5429</v>
      </c>
      <c r="B7364" s="175"/>
      <c r="C7364" s="176"/>
      <c r="D7364" s="113"/>
      <c r="E7364" s="115"/>
      <c r="F7364" s="174"/>
      <c r="G7364" s="114" t="str">
        <f t="shared" si="2321"/>
        <v/>
      </c>
      <c r="H7364" s="115"/>
      <c r="I7364" s="115"/>
      <c r="J7364" s="115"/>
      <c r="K7364" s="115"/>
      <c r="L7364" s="133" t="str">
        <f t="shared" si="2322"/>
        <v/>
      </c>
      <c r="M7364" s="116" t="str">
        <f>IF(L7364="", "", L7364/Veriler!$X$1)</f>
        <v/>
      </c>
      <c r="N7364" s="116" t="str">
        <f>IF(F7364&lt;&gt;"", "İthal Girdi", IF(Veriler!T7364="", "", IF(Veriler!S7364="H", "%0,5 üzerindedir", IF(Veriler!T7364&gt;0.1, "%10 sınırı aşılmıştır.", "Uygun"))))</f>
        <v>%0,5 üzerindedir</v>
      </c>
      <c r="O7364" s="116" t="str">
        <f t="shared" si="2323"/>
        <v xml:space="preserve"> </v>
      </c>
      <c r="P7364" s="117"/>
      <c r="Q7364" s="118"/>
      <c r="R7364" s="119" t="str">
        <f t="shared" si="2324"/>
        <v/>
      </c>
      <c r="S7364" s="133">
        <f>IFERROR(IF(M7364&lt;=0.005,IF(F7364="",L7364,0),IF(F7364&lt;&gt;"",0,IF(P7364="",0,IF(P7364="H",0,IF(Q7364&lt;Veriler!$G$2,L7364*Veriler!$G$2,L7364*Q7364)))))," ")</f>
        <v>0</v>
      </c>
      <c r="T7364" s="133">
        <f>IF(Veriler!T7364&lt;=0.1, S7364, IF(AND(Veriler!T7364&gt;0.1, F7364="", P7364="E"), IF(Q7364&gt;Veriler!$G$2, Q7364*S7364, IF(Q7364&lt;Veriler!$G$2, Veriler!$G$2*S7364, Q7364*S7364)), 0))</f>
        <v>0</v>
      </c>
      <c r="U7364" s="133" t="str">
        <f t="shared" si="2325"/>
        <v xml:space="preserve"> </v>
      </c>
      <c r="V7364" s="134" t="str">
        <f>IFERROR(IF(O7364="%10 sınırı aşılmıştır.",L7364-T7364,IFERROR(IF(F7364="",IF(S7364=1,0,IF(L7364-S7364=0,"",L7364-S7364)),IF(Veriler!M7364="",L7364,IF(L7364*Veriler!M7364=0,"",L7364*Veriler!M7364))),L7364)),0)</f>
        <v/>
      </c>
      <c r="W7364" s="146"/>
      <c r="X7364" s="146"/>
      <c r="Y7364" s="146"/>
    </row>
    <row r="7365" spans="1:25" s="99" customFormat="1" ht="54.75" customHeight="1" x14ac:dyDescent="0.25">
      <c r="A7365" s="96">
        <f t="shared" si="2326"/>
        <v>5430</v>
      </c>
      <c r="B7365" s="175"/>
      <c r="C7365" s="176"/>
      <c r="D7365" s="113"/>
      <c r="E7365" s="115"/>
      <c r="F7365" s="174"/>
      <c r="G7365" s="114" t="str">
        <f t="shared" si="2321"/>
        <v/>
      </c>
      <c r="H7365" s="115"/>
      <c r="I7365" s="115"/>
      <c r="J7365" s="115"/>
      <c r="K7365" s="115"/>
      <c r="L7365" s="133" t="str">
        <f t="shared" si="2322"/>
        <v/>
      </c>
      <c r="M7365" s="116" t="str">
        <f>IF(L7365="", "", L7365/Veriler!$X$1)</f>
        <v/>
      </c>
      <c r="N7365" s="116" t="str">
        <f>IF(F7365&lt;&gt;"", "İthal Girdi", IF(Veriler!T7365="", "", IF(Veriler!S7365="H", "%0,5 üzerindedir", IF(Veriler!T7365&gt;0.1, "%10 sınırı aşılmıştır.", "Uygun"))))</f>
        <v>%0,5 üzerindedir</v>
      </c>
      <c r="O7365" s="116" t="str">
        <f t="shared" si="2323"/>
        <v xml:space="preserve"> </v>
      </c>
      <c r="P7365" s="117"/>
      <c r="Q7365" s="118"/>
      <c r="R7365" s="119" t="str">
        <f t="shared" si="2324"/>
        <v/>
      </c>
      <c r="S7365" s="133">
        <f>IFERROR(IF(M7365&lt;=0.005,IF(F7365="",L7365,0),IF(F7365&lt;&gt;"",0,IF(P7365="",0,IF(P7365="H",0,IF(Q7365&lt;Veriler!$G$2,L7365*Veriler!$G$2,L7365*Q7365)))))," ")</f>
        <v>0</v>
      </c>
      <c r="T7365" s="133">
        <f>IF(Veriler!T7365&lt;=0.1, S7365, IF(AND(Veriler!T7365&gt;0.1, F7365="", P7365="E"), IF(Q7365&gt;Veriler!$G$2, Q7365*S7365, IF(Q7365&lt;Veriler!$G$2, Veriler!$G$2*S7365, Q7365*S7365)), 0))</f>
        <v>0</v>
      </c>
      <c r="U7365" s="133" t="str">
        <f t="shared" si="2325"/>
        <v xml:space="preserve"> </v>
      </c>
      <c r="V7365" s="134" t="str">
        <f>IFERROR(IF(O7365="%10 sınırı aşılmıştır.",L7365-T7365,IFERROR(IF(F7365="",IF(S7365=1,0,IF(L7365-S7365=0,"",L7365-S7365)),IF(Veriler!M7365="",L7365,IF(L7365*Veriler!M7365=0,"",L7365*Veriler!M7365))),L7365)),0)</f>
        <v/>
      </c>
      <c r="W7365" s="146"/>
      <c r="X7365" s="146"/>
      <c r="Y7365" s="146"/>
    </row>
    <row r="7366" spans="1:25" s="99" customFormat="1" ht="54.75" customHeight="1" x14ac:dyDescent="0.25">
      <c r="A7366" s="96">
        <f t="shared" si="2326"/>
        <v>5431</v>
      </c>
      <c r="B7366" s="175"/>
      <c r="C7366" s="176"/>
      <c r="D7366" s="113"/>
      <c r="E7366" s="115"/>
      <c r="F7366" s="174"/>
      <c r="G7366" s="114" t="str">
        <f t="shared" si="2321"/>
        <v/>
      </c>
      <c r="H7366" s="115"/>
      <c r="I7366" s="115"/>
      <c r="J7366" s="115"/>
      <c r="K7366" s="115"/>
      <c r="L7366" s="133" t="str">
        <f t="shared" si="2322"/>
        <v/>
      </c>
      <c r="M7366" s="116" t="str">
        <f>IF(L7366="", "", L7366/Veriler!$X$1)</f>
        <v/>
      </c>
      <c r="N7366" s="116" t="str">
        <f>IF(F7366&lt;&gt;"", "İthal Girdi", IF(Veriler!T7366="", "", IF(Veriler!S7366="H", "%0,5 üzerindedir", IF(Veriler!T7366&gt;0.1, "%10 sınırı aşılmıştır.", "Uygun"))))</f>
        <v>%0,5 üzerindedir</v>
      </c>
      <c r="O7366" s="116" t="str">
        <f t="shared" si="2323"/>
        <v xml:space="preserve"> </v>
      </c>
      <c r="P7366" s="117"/>
      <c r="Q7366" s="118"/>
      <c r="R7366" s="119" t="str">
        <f t="shared" si="2324"/>
        <v/>
      </c>
      <c r="S7366" s="133">
        <f>IFERROR(IF(M7366&lt;=0.005,IF(F7366="",L7366,0),IF(F7366&lt;&gt;"",0,IF(P7366="",0,IF(P7366="H",0,IF(Q7366&lt;Veriler!$G$2,L7366*Veriler!$G$2,L7366*Q7366)))))," ")</f>
        <v>0</v>
      </c>
      <c r="T7366" s="133">
        <f>IF(Veriler!T7366&lt;=0.1, S7366, IF(AND(Veriler!T7366&gt;0.1, F7366="", P7366="E"), IF(Q7366&gt;Veriler!$G$2, Q7366*S7366, IF(Q7366&lt;Veriler!$G$2, Veriler!$G$2*S7366, Q7366*S7366)), 0))</f>
        <v>0</v>
      </c>
      <c r="U7366" s="133" t="str">
        <f t="shared" si="2325"/>
        <v xml:space="preserve"> </v>
      </c>
      <c r="V7366" s="134" t="str">
        <f>IFERROR(IF(O7366="%10 sınırı aşılmıştır.",L7366-T7366,IFERROR(IF(F7366="",IF(S7366=1,0,IF(L7366-S7366=0,"",L7366-S7366)),IF(Veriler!M7366="",L7366,IF(L7366*Veriler!M7366=0,"",L7366*Veriler!M7366))),L7366)),0)</f>
        <v/>
      </c>
      <c r="W7366" s="146"/>
      <c r="X7366" s="146"/>
      <c r="Y7366" s="146"/>
    </row>
    <row r="7367" spans="1:25" s="99" customFormat="1" ht="54.75" customHeight="1" x14ac:dyDescent="0.25">
      <c r="A7367" s="96">
        <f t="shared" si="2326"/>
        <v>5432</v>
      </c>
      <c r="B7367" s="175"/>
      <c r="C7367" s="176"/>
      <c r="D7367" s="113"/>
      <c r="E7367" s="115"/>
      <c r="F7367" s="174"/>
      <c r="G7367" s="114" t="str">
        <f t="shared" si="2321"/>
        <v/>
      </c>
      <c r="H7367" s="115"/>
      <c r="I7367" s="115"/>
      <c r="J7367" s="115"/>
      <c r="K7367" s="115"/>
      <c r="L7367" s="133" t="str">
        <f t="shared" si="2322"/>
        <v/>
      </c>
      <c r="M7367" s="116" t="str">
        <f>IF(L7367="", "", L7367/Veriler!$X$1)</f>
        <v/>
      </c>
      <c r="N7367" s="116" t="str">
        <f>IF(F7367&lt;&gt;"", "İthal Girdi", IF(Veriler!T7367="", "", IF(Veriler!S7367="H", "%0,5 üzerindedir", IF(Veriler!T7367&gt;0.1, "%10 sınırı aşılmıştır.", "Uygun"))))</f>
        <v>%0,5 üzerindedir</v>
      </c>
      <c r="O7367" s="116" t="str">
        <f t="shared" si="2323"/>
        <v xml:space="preserve"> </v>
      </c>
      <c r="P7367" s="117"/>
      <c r="Q7367" s="118"/>
      <c r="R7367" s="119" t="str">
        <f t="shared" si="2324"/>
        <v/>
      </c>
      <c r="S7367" s="133">
        <f>IFERROR(IF(M7367&lt;=0.005,IF(F7367="",L7367,0),IF(F7367&lt;&gt;"",0,IF(P7367="",0,IF(P7367="H",0,IF(Q7367&lt;Veriler!$G$2,L7367*Veriler!$G$2,L7367*Q7367)))))," ")</f>
        <v>0</v>
      </c>
      <c r="T7367" s="133">
        <f>IF(Veriler!T7367&lt;=0.1, S7367, IF(AND(Veriler!T7367&gt;0.1, F7367="", P7367="E"), IF(Q7367&gt;Veriler!$G$2, Q7367*S7367, IF(Q7367&lt;Veriler!$G$2, Veriler!$G$2*S7367, Q7367*S7367)), 0))</f>
        <v>0</v>
      </c>
      <c r="U7367" s="133" t="str">
        <f t="shared" si="2325"/>
        <v xml:space="preserve"> </v>
      </c>
      <c r="V7367" s="134" t="str">
        <f>IFERROR(IF(O7367="%10 sınırı aşılmıştır.",L7367-T7367,IFERROR(IF(F7367="",IF(S7367=1,0,IF(L7367-S7367=0,"",L7367-S7367)),IF(Veriler!M7367="",L7367,IF(L7367*Veriler!M7367=0,"",L7367*Veriler!M7367))),L7367)),0)</f>
        <v/>
      </c>
      <c r="W7367" s="146"/>
      <c r="X7367" s="146"/>
      <c r="Y7367" s="146"/>
    </row>
    <row r="7368" spans="1:25" s="99" customFormat="1" ht="24" customHeight="1" x14ac:dyDescent="0.25">
      <c r="A7368" s="103"/>
      <c r="B7368" s="104"/>
      <c r="C7368" s="104"/>
      <c r="D7368" s="104"/>
      <c r="E7368" s="103"/>
      <c r="F7368" s="135"/>
      <c r="G7368" s="157"/>
      <c r="H7368" s="103"/>
      <c r="I7368" s="103"/>
      <c r="J7368" s="103"/>
      <c r="K7368" s="103"/>
      <c r="L7368" s="136">
        <f>SUM(L7339:L7352,L7354:L7367)</f>
        <v>0</v>
      </c>
      <c r="M7368" s="158"/>
      <c r="N7368" s="158"/>
      <c r="O7368" s="158"/>
      <c r="P7368" s="105"/>
      <c r="Q7368" s="106"/>
      <c r="R7368" s="159"/>
      <c r="S7368" s="160"/>
      <c r="T7368" s="160"/>
      <c r="U7368" s="160"/>
      <c r="V7368" s="160"/>
      <c r="W7368" s="146"/>
      <c r="X7368" s="146"/>
      <c r="Y7368" s="146"/>
    </row>
    <row r="7369" spans="1:25" s="99" customFormat="1" ht="31.5" customHeight="1" x14ac:dyDescent="0.25">
      <c r="A7369" s="103"/>
      <c r="B7369" s="104"/>
      <c r="C7369" s="104"/>
      <c r="D7369" s="104"/>
      <c r="E7369" s="103"/>
      <c r="F7369" s="135"/>
      <c r="G7369" s="157"/>
      <c r="H7369" s="103"/>
      <c r="I7369" s="103"/>
      <c r="J7369" s="103"/>
      <c r="K7369" s="103"/>
      <c r="L7369" s="161"/>
      <c r="M7369" s="158"/>
      <c r="N7369" s="158"/>
      <c r="O7369" s="158"/>
      <c r="P7369" s="105"/>
      <c r="Q7369" s="106"/>
      <c r="R7369" s="159"/>
      <c r="S7369" s="162" t="s">
        <v>57</v>
      </c>
      <c r="T7369" s="162" t="s">
        <v>57</v>
      </c>
      <c r="U7369" s="162" t="s">
        <v>57</v>
      </c>
      <c r="V7369" s="163" t="s">
        <v>58</v>
      </c>
      <c r="W7369" s="146"/>
      <c r="X7369" s="146"/>
      <c r="Y7369" s="146"/>
    </row>
    <row r="7370" spans="1:25" s="99" customFormat="1" ht="58.5" customHeight="1" x14ac:dyDescent="0.25">
      <c r="A7370" s="185" t="s">
        <v>59</v>
      </c>
      <c r="B7370" s="180"/>
      <c r="C7370" s="180"/>
      <c r="D7370" s="180"/>
      <c r="E7370" s="180"/>
      <c r="F7370" s="180"/>
      <c r="G7370" s="180"/>
      <c r="H7370" s="180"/>
      <c r="I7370" s="180"/>
      <c r="J7370" s="180"/>
      <c r="K7370" s="180"/>
      <c r="L7370" s="180"/>
      <c r="M7370" s="180"/>
      <c r="N7370" s="180"/>
      <c r="O7370" s="180"/>
      <c r="P7370" s="180"/>
      <c r="Q7370" s="180"/>
      <c r="R7370" s="176"/>
      <c r="S7370" s="137">
        <f>SUM(S7332,S7339:S7352,S7354:S7367)</f>
        <v>0</v>
      </c>
      <c r="T7370" s="137" t="str">
        <f>IF(SUM(T7339:T7352,T7354:T7367)=0," ",SUM(T7339:T7352,T7354:T7367))</f>
        <v xml:space="preserve"> </v>
      </c>
      <c r="U7370" s="137" t="str">
        <f>IF(SUM(U7339:U7352,U7354:U7367)=0," ",SUM(U7339:U7352,U7354:U7367))</f>
        <v xml:space="preserve"> </v>
      </c>
      <c r="V7370" s="137" t="str">
        <f>IF(SUM(V7339:V7352,V7354:V7367)=0," ",SUM(V7339:V7352,V7354:V7367))</f>
        <v xml:space="preserve"> </v>
      </c>
      <c r="W7370" s="146"/>
      <c r="X7370" s="164">
        <f>SUM(U7339:U7352,U7354:U7367)</f>
        <v>0</v>
      </c>
      <c r="Y7370" s="164">
        <f>SUM(V7339:V7352,V7354:V7367)</f>
        <v>0</v>
      </c>
    </row>
    <row r="7371" spans="1:25" x14ac:dyDescent="0.3">
      <c r="A7371" s="34"/>
      <c r="G7371" s="146"/>
      <c r="L7371" s="146"/>
      <c r="M7371" s="146"/>
      <c r="N7371" s="146"/>
      <c r="O7371" s="146"/>
      <c r="R7371" s="146"/>
      <c r="S7371" s="146"/>
      <c r="T7371" s="146"/>
      <c r="U7371" s="146"/>
      <c r="V7371" s="146"/>
      <c r="W7371" s="146"/>
      <c r="X7371" s="146"/>
      <c r="Y7371" s="146"/>
    </row>
    <row r="7372" spans="1:25" x14ac:dyDescent="0.3">
      <c r="A7372" s="186" t="s">
        <v>60</v>
      </c>
      <c r="B7372" s="187"/>
      <c r="C7372" s="187"/>
      <c r="D7372" s="187"/>
      <c r="E7372" s="187"/>
      <c r="F7372" s="187"/>
      <c r="G7372" s="187"/>
      <c r="H7372" s="187"/>
      <c r="I7372" s="187"/>
      <c r="J7372" s="187"/>
      <c r="K7372" s="187"/>
      <c r="L7372" s="187"/>
      <c r="M7372" s="187"/>
      <c r="N7372" s="187"/>
      <c r="O7372" s="187"/>
      <c r="P7372" s="187"/>
      <c r="Q7372" s="187"/>
      <c r="R7372" s="187"/>
      <c r="S7372" s="187"/>
      <c r="T7372" s="187"/>
      <c r="U7372" s="187"/>
      <c r="V7372" s="187"/>
      <c r="W7372" s="146"/>
      <c r="X7372" s="146"/>
      <c r="Y7372" s="146"/>
    </row>
    <row r="7373" spans="1:25" s="99" customFormat="1" ht="41.25" customHeight="1" x14ac:dyDescent="0.25">
      <c r="A7373" s="189" t="s">
        <v>38</v>
      </c>
      <c r="B7373" s="180"/>
      <c r="C7373" s="180"/>
      <c r="D7373" s="180"/>
      <c r="E7373" s="180"/>
      <c r="F7373" s="180"/>
      <c r="G7373" s="180"/>
      <c r="H7373" s="180"/>
      <c r="I7373" s="180"/>
      <c r="J7373" s="180"/>
      <c r="K7373" s="180"/>
      <c r="L7373" s="180"/>
      <c r="M7373" s="180"/>
      <c r="N7373" s="180"/>
      <c r="O7373" s="180"/>
      <c r="P7373" s="180"/>
      <c r="Q7373" s="180"/>
      <c r="R7373" s="180"/>
      <c r="S7373" s="180"/>
      <c r="T7373" s="180"/>
      <c r="U7373" s="180"/>
      <c r="V7373" s="176"/>
      <c r="W7373" s="146"/>
      <c r="X7373" s="146"/>
      <c r="Y7373" s="146"/>
    </row>
    <row r="7374" spans="1:25" s="100" customFormat="1" ht="35.25" customHeight="1" x14ac:dyDescent="0.25">
      <c r="A7374" s="179" t="s">
        <v>39</v>
      </c>
      <c r="B7374" s="180"/>
      <c r="C7374" s="180"/>
      <c r="D7374" s="180"/>
      <c r="E7374" s="180"/>
      <c r="F7374" s="180"/>
      <c r="G7374" s="180"/>
      <c r="H7374" s="180"/>
      <c r="I7374" s="180"/>
      <c r="J7374" s="180"/>
      <c r="K7374" s="180"/>
      <c r="L7374" s="180"/>
      <c r="M7374" s="180"/>
      <c r="N7374" s="180"/>
      <c r="O7374" s="180"/>
      <c r="P7374" s="180"/>
      <c r="Q7374" s="180"/>
      <c r="R7374" s="176"/>
      <c r="S7374" s="147"/>
      <c r="T7374" s="148"/>
      <c r="U7374" s="149" t="s">
        <v>40</v>
      </c>
      <c r="V7374" s="150">
        <f>V7336+1</f>
        <v>195</v>
      </c>
      <c r="W7374" s="146"/>
      <c r="X7374" s="146"/>
      <c r="Y7374" s="146"/>
    </row>
    <row r="7375" spans="1:25" s="99" customFormat="1" ht="81" customHeight="1" x14ac:dyDescent="0.25">
      <c r="A7375" s="110" t="s">
        <v>3</v>
      </c>
      <c r="B7375" s="188" t="s">
        <v>41</v>
      </c>
      <c r="C7375" s="176"/>
      <c r="D7375" s="111" t="s">
        <v>42</v>
      </c>
      <c r="E7375" s="110" t="s">
        <v>324</v>
      </c>
      <c r="F7375" s="111" t="s">
        <v>325</v>
      </c>
      <c r="G7375" s="151" t="s">
        <v>43</v>
      </c>
      <c r="H7375" s="110" t="s">
        <v>44</v>
      </c>
      <c r="I7375" s="110" t="s">
        <v>8</v>
      </c>
      <c r="J7375" s="110" t="s">
        <v>45</v>
      </c>
      <c r="K7375" s="110" t="s">
        <v>46</v>
      </c>
      <c r="L7375" s="152" t="s">
        <v>47</v>
      </c>
      <c r="M7375" s="153" t="s">
        <v>48</v>
      </c>
      <c r="N7375" s="154" t="s">
        <v>49</v>
      </c>
      <c r="O7375" s="154" t="s">
        <v>49</v>
      </c>
      <c r="P7375" s="112" t="s">
        <v>50</v>
      </c>
      <c r="Q7375" s="110" t="s">
        <v>51</v>
      </c>
      <c r="R7375" s="155" t="s">
        <v>52</v>
      </c>
      <c r="S7375" s="156" t="s">
        <v>53</v>
      </c>
      <c r="T7375" s="156" t="s">
        <v>54</v>
      </c>
      <c r="U7375" s="152" t="s">
        <v>54</v>
      </c>
      <c r="V7375" s="152" t="s">
        <v>55</v>
      </c>
      <c r="W7375" s="146"/>
      <c r="X7375" s="146"/>
      <c r="Y7375" s="146"/>
    </row>
    <row r="7376" spans="1:25" s="99" customFormat="1" ht="45" customHeight="1" x14ac:dyDescent="0.25">
      <c r="A7376" s="101"/>
      <c r="B7376" s="177" t="s">
        <v>56</v>
      </c>
      <c r="C7376" s="178"/>
      <c r="D7376" s="102"/>
      <c r="E7376" s="170"/>
      <c r="F7376" s="102"/>
      <c r="G7376" s="95"/>
      <c r="H7376" s="102"/>
      <c r="I7376" s="102"/>
      <c r="J7376" s="102"/>
      <c r="K7376" s="102"/>
      <c r="L7376" s="95"/>
      <c r="M7376" s="95"/>
      <c r="N7376" s="95"/>
      <c r="O7376" s="95"/>
      <c r="P7376" s="102"/>
      <c r="Q7376" s="102"/>
      <c r="R7376" s="190"/>
      <c r="S7376" s="184"/>
      <c r="T7376" s="95"/>
      <c r="U7376" s="95"/>
      <c r="V7376" s="95"/>
      <c r="W7376" s="146"/>
      <c r="X7376" s="146"/>
      <c r="Y7376" s="146"/>
    </row>
    <row r="7377" spans="1:25" s="99" customFormat="1" ht="54.75" customHeight="1" x14ac:dyDescent="0.25">
      <c r="A7377" s="96">
        <f>A7367+1</f>
        <v>5433</v>
      </c>
      <c r="B7377" s="181"/>
      <c r="C7377" s="182"/>
      <c r="D7377" s="113"/>
      <c r="E7377" s="115"/>
      <c r="F7377" s="174"/>
      <c r="G7377" s="114" t="str">
        <f t="shared" ref="G7377:G7390" si="2327">IF(AND(F7377&lt;&gt;"",V7377&lt;&gt;"",L7377&lt;&gt;0),V7377/L7377,"")</f>
        <v/>
      </c>
      <c r="H7377" s="115"/>
      <c r="I7377" s="115"/>
      <c r="J7377" s="115"/>
      <c r="K7377" s="115"/>
      <c r="L7377" s="133" t="str">
        <f t="shared" ref="L7377:L7390" si="2328">IF(AND(H7377&lt;&gt;0, J7377&lt;&gt;0, K7377&lt;&gt;0), H7377*J7377*K7377, "")</f>
        <v/>
      </c>
      <c r="M7377" s="116" t="str">
        <f>IF(L7377="", "", L7377/Veriler!$X$1)</f>
        <v/>
      </c>
      <c r="N7377" s="116" t="str">
        <f>IF(F7377&lt;&gt;"", "İthal Girdi", IF(Veriler!T7377="", "", IF(Veriler!S7377="H", "%0,5 üzerindedir", IF(Veriler!T7377&gt;0.1, "%10 sınırı aşılmıştır.", "Uygun"))))</f>
        <v>%0,5 üzerindedir</v>
      </c>
      <c r="O7377" s="116" t="str">
        <f t="shared" ref="O7377:O7390" si="2329">IF(M7377=""," ",N7377)</f>
        <v xml:space="preserve"> </v>
      </c>
      <c r="P7377" s="117"/>
      <c r="Q7377" s="118"/>
      <c r="R7377" s="119" t="str">
        <f t="shared" ref="R7377:R7390" si="2330">IFERROR(IF(AND(T7377&lt;&gt;"",L7377&lt;&gt;"",L7377&lt;&gt;0,T7377&lt;&gt;0),T7377/L7377,"")," ")</f>
        <v/>
      </c>
      <c r="S7377" s="133">
        <f>IFERROR(IF(M7377&lt;=0.005,IF(F7377="",L7377,0),IF(F7377&lt;&gt;"",0,IF(P7377="",0,IF(P7377="H",0,IF(Q7377&lt;Veriler!$G$2,L7377*Veriler!$G$2,L7377*Q7377)))))," ")</f>
        <v>0</v>
      </c>
      <c r="T7377" s="133">
        <f>IF(Veriler!T7377&lt;=0.1, S7377, IF(AND(Veriler!T7377&gt;0.1, F7377="", P7377="E"), IF(Q7377&gt;Veriler!$G$2, Q7377*S7377, IF(Q7377&lt;Veriler!$G$2, Veriler!$G$2*S7377, Q7377*S7377)), 0))</f>
        <v>0</v>
      </c>
      <c r="U7377" s="133" t="str">
        <f t="shared" ref="U7377:U7390" si="2331">IF(T7377=0," ",T7377)</f>
        <v xml:space="preserve"> </v>
      </c>
      <c r="V7377" s="134" t="str">
        <f>IFERROR(IF(O7377="%10 sınırı aşılmıştır.",L7377-T7377,IFERROR(IF(F7377="",IF(S7377=1,0,IF(L7377-S7377=0,"",L7377-S7377)),IF(Veriler!M7377="",L7377,IF(L7377*Veriler!M7377=0,"",L7377*Veriler!M7377))),L7377)),0)</f>
        <v/>
      </c>
      <c r="W7377" s="146"/>
      <c r="X7377" s="146"/>
      <c r="Y7377" s="146"/>
    </row>
    <row r="7378" spans="1:25" s="99" customFormat="1" ht="54.75" customHeight="1" x14ac:dyDescent="0.25">
      <c r="A7378" s="96">
        <f t="shared" ref="A7378:A7390" si="2332">A7377+1</f>
        <v>5434</v>
      </c>
      <c r="B7378" s="175"/>
      <c r="C7378" s="176"/>
      <c r="D7378" s="113"/>
      <c r="E7378" s="115"/>
      <c r="F7378" s="174"/>
      <c r="G7378" s="114" t="str">
        <f t="shared" si="2327"/>
        <v/>
      </c>
      <c r="H7378" s="115"/>
      <c r="I7378" s="115"/>
      <c r="J7378" s="115"/>
      <c r="K7378" s="115"/>
      <c r="L7378" s="133" t="str">
        <f t="shared" si="2328"/>
        <v/>
      </c>
      <c r="M7378" s="116" t="str">
        <f>IF(L7378="", "", L7378/Veriler!$X$1)</f>
        <v/>
      </c>
      <c r="N7378" s="116" t="str">
        <f>IF(F7378&lt;&gt;"", "İthal Girdi", IF(Veriler!T7378="", "", IF(Veriler!S7378="H", "%0,5 üzerindedir", IF(Veriler!T7378&gt;0.1, "%10 sınırı aşılmıştır.", "Uygun"))))</f>
        <v>%0,5 üzerindedir</v>
      </c>
      <c r="O7378" s="116" t="str">
        <f t="shared" si="2329"/>
        <v xml:space="preserve"> </v>
      </c>
      <c r="P7378" s="117"/>
      <c r="Q7378" s="118"/>
      <c r="R7378" s="119" t="str">
        <f t="shared" si="2330"/>
        <v/>
      </c>
      <c r="S7378" s="133">
        <f>IFERROR(IF(M7378&lt;=0.005,IF(F7378="",L7378,0),IF(F7378&lt;&gt;"",0,IF(P7378="",0,IF(P7378="H",0,IF(Q7378&lt;Veriler!$G$2,L7378*Veriler!$G$2,L7378*Q7378)))))," ")</f>
        <v>0</v>
      </c>
      <c r="T7378" s="133">
        <f>IF(Veriler!T7378&lt;=0.1, S7378, IF(AND(Veriler!T7378&gt;0.1, F7378="", P7378="E"), IF(Q7378&gt;Veriler!$G$2, Q7378*S7378, IF(Q7378&lt;Veriler!$G$2, Veriler!$G$2*S7378, Q7378*S7378)), 0))</f>
        <v>0</v>
      </c>
      <c r="U7378" s="133" t="str">
        <f t="shared" si="2331"/>
        <v xml:space="preserve"> </v>
      </c>
      <c r="V7378" s="134" t="str">
        <f>IFERROR(IF(O7378="%10 sınırı aşılmıştır.",L7378-T7378,IFERROR(IF(F7378="",IF(S7378=1,0,IF(L7378-S7378=0,"",L7378-S7378)),IF(Veriler!M7378="",L7378,IF(L7378*Veriler!M7378=0,"",L7378*Veriler!M7378))),L7378)),0)</f>
        <v/>
      </c>
      <c r="W7378" s="146"/>
      <c r="X7378" s="146"/>
      <c r="Y7378" s="146"/>
    </row>
    <row r="7379" spans="1:25" s="99" customFormat="1" ht="54.75" customHeight="1" x14ac:dyDescent="0.25">
      <c r="A7379" s="96">
        <f t="shared" si="2332"/>
        <v>5435</v>
      </c>
      <c r="B7379" s="175"/>
      <c r="C7379" s="176"/>
      <c r="D7379" s="113"/>
      <c r="E7379" s="115"/>
      <c r="F7379" s="174"/>
      <c r="G7379" s="114" t="str">
        <f t="shared" si="2327"/>
        <v/>
      </c>
      <c r="H7379" s="115"/>
      <c r="I7379" s="115"/>
      <c r="J7379" s="115"/>
      <c r="K7379" s="115"/>
      <c r="L7379" s="133" t="str">
        <f t="shared" si="2328"/>
        <v/>
      </c>
      <c r="M7379" s="116" t="str">
        <f>IF(L7379="", "", L7379/Veriler!$X$1)</f>
        <v/>
      </c>
      <c r="N7379" s="116" t="str">
        <f>IF(F7379&lt;&gt;"", "İthal Girdi", IF(Veriler!T7379="", "", IF(Veriler!S7379="H", "%0,5 üzerindedir", IF(Veriler!T7379&gt;0.1, "%10 sınırı aşılmıştır.", "Uygun"))))</f>
        <v>%0,5 üzerindedir</v>
      </c>
      <c r="O7379" s="116" t="str">
        <f t="shared" si="2329"/>
        <v xml:space="preserve"> </v>
      </c>
      <c r="P7379" s="117"/>
      <c r="Q7379" s="118"/>
      <c r="R7379" s="119" t="str">
        <f t="shared" si="2330"/>
        <v/>
      </c>
      <c r="S7379" s="133">
        <f>IFERROR(IF(M7379&lt;=0.005,IF(F7379="",L7379,0),IF(F7379&lt;&gt;"",0,IF(P7379="",0,IF(P7379="H",0,IF(Q7379&lt;Veriler!$G$2,L7379*Veriler!$G$2,L7379*Q7379)))))," ")</f>
        <v>0</v>
      </c>
      <c r="T7379" s="133">
        <f>IF(Veriler!T7379&lt;=0.1, S7379, IF(AND(Veriler!T7379&gt;0.1, F7379="", P7379="E"), IF(Q7379&gt;Veriler!$G$2, Q7379*S7379, IF(Q7379&lt;Veriler!$G$2, Veriler!$G$2*S7379, Q7379*S7379)), 0))</f>
        <v>0</v>
      </c>
      <c r="U7379" s="133" t="str">
        <f t="shared" si="2331"/>
        <v xml:space="preserve"> </v>
      </c>
      <c r="V7379" s="134" t="str">
        <f>IFERROR(IF(O7379="%10 sınırı aşılmıştır.",L7379-T7379,IFERROR(IF(F7379="",IF(S7379=1,0,IF(L7379-S7379=0,"",L7379-S7379)),IF(Veriler!M7379="",L7379,IF(L7379*Veriler!M7379=0,"",L7379*Veriler!M7379))),L7379)),0)</f>
        <v/>
      </c>
      <c r="W7379" s="146"/>
      <c r="X7379" s="146"/>
      <c r="Y7379" s="146"/>
    </row>
    <row r="7380" spans="1:25" s="99" customFormat="1" ht="54.75" customHeight="1" x14ac:dyDescent="0.25">
      <c r="A7380" s="96">
        <f t="shared" si="2332"/>
        <v>5436</v>
      </c>
      <c r="B7380" s="175"/>
      <c r="C7380" s="176"/>
      <c r="D7380" s="113"/>
      <c r="E7380" s="115"/>
      <c r="F7380" s="174"/>
      <c r="G7380" s="114" t="str">
        <f t="shared" si="2327"/>
        <v/>
      </c>
      <c r="H7380" s="115"/>
      <c r="I7380" s="115"/>
      <c r="J7380" s="115"/>
      <c r="K7380" s="115"/>
      <c r="L7380" s="133" t="str">
        <f t="shared" si="2328"/>
        <v/>
      </c>
      <c r="M7380" s="116" t="str">
        <f>IF(L7380="", "", L7380/Veriler!$X$1)</f>
        <v/>
      </c>
      <c r="N7380" s="116" t="str">
        <f>IF(F7380&lt;&gt;"", "İthal Girdi", IF(Veriler!T7380="", "", IF(Veriler!S7380="H", "%0,5 üzerindedir", IF(Veriler!T7380&gt;0.1, "%10 sınırı aşılmıştır.", "Uygun"))))</f>
        <v>%0,5 üzerindedir</v>
      </c>
      <c r="O7380" s="116" t="str">
        <f t="shared" si="2329"/>
        <v xml:space="preserve"> </v>
      </c>
      <c r="P7380" s="117"/>
      <c r="Q7380" s="118"/>
      <c r="R7380" s="119" t="str">
        <f t="shared" si="2330"/>
        <v/>
      </c>
      <c r="S7380" s="133">
        <f>IFERROR(IF(M7380&lt;=0.005,IF(F7380="",L7380,0),IF(F7380&lt;&gt;"",0,IF(P7380="",0,IF(P7380="H",0,IF(Q7380&lt;Veriler!$G$2,L7380*Veriler!$G$2,L7380*Q7380)))))," ")</f>
        <v>0</v>
      </c>
      <c r="T7380" s="133">
        <f>IF(Veriler!T7380&lt;=0.1, S7380, IF(AND(Veriler!T7380&gt;0.1, F7380="", P7380="E"), IF(Q7380&gt;Veriler!$G$2, Q7380*S7380, IF(Q7380&lt;Veriler!$G$2, Veriler!$G$2*S7380, Q7380*S7380)), 0))</f>
        <v>0</v>
      </c>
      <c r="U7380" s="133" t="str">
        <f t="shared" si="2331"/>
        <v xml:space="preserve"> </v>
      </c>
      <c r="V7380" s="134" t="str">
        <f>IFERROR(IF(O7380="%10 sınırı aşılmıştır.",L7380-T7380,IFERROR(IF(F7380="",IF(S7380=1,0,IF(L7380-S7380=0,"",L7380-S7380)),IF(Veriler!M7380="",L7380,IF(L7380*Veriler!M7380=0,"",L7380*Veriler!M7380))),L7380)),0)</f>
        <v/>
      </c>
      <c r="W7380" s="146"/>
      <c r="X7380" s="146"/>
      <c r="Y7380" s="146"/>
    </row>
    <row r="7381" spans="1:25" s="99" customFormat="1" ht="54.75" customHeight="1" x14ac:dyDescent="0.25">
      <c r="A7381" s="96">
        <f t="shared" si="2332"/>
        <v>5437</v>
      </c>
      <c r="B7381" s="175"/>
      <c r="C7381" s="176"/>
      <c r="D7381" s="113"/>
      <c r="E7381" s="115"/>
      <c r="F7381" s="174"/>
      <c r="G7381" s="114" t="str">
        <f t="shared" si="2327"/>
        <v/>
      </c>
      <c r="H7381" s="115"/>
      <c r="I7381" s="115"/>
      <c r="J7381" s="115"/>
      <c r="K7381" s="115"/>
      <c r="L7381" s="133" t="str">
        <f t="shared" si="2328"/>
        <v/>
      </c>
      <c r="M7381" s="116" t="str">
        <f>IF(L7381="", "", L7381/Veriler!$X$1)</f>
        <v/>
      </c>
      <c r="N7381" s="116" t="str">
        <f>IF(F7381&lt;&gt;"", "İthal Girdi", IF(Veriler!T7381="", "", IF(Veriler!S7381="H", "%0,5 üzerindedir", IF(Veriler!T7381&gt;0.1, "%10 sınırı aşılmıştır.", "Uygun"))))</f>
        <v>%0,5 üzerindedir</v>
      </c>
      <c r="O7381" s="116" t="str">
        <f t="shared" si="2329"/>
        <v xml:space="preserve"> </v>
      </c>
      <c r="P7381" s="117"/>
      <c r="Q7381" s="118"/>
      <c r="R7381" s="119" t="str">
        <f t="shared" si="2330"/>
        <v/>
      </c>
      <c r="S7381" s="133">
        <f>IFERROR(IF(M7381&lt;=0.005,IF(F7381="",L7381,0),IF(F7381&lt;&gt;"",0,IF(P7381="",0,IF(P7381="H",0,IF(Q7381&lt;Veriler!$G$2,L7381*Veriler!$G$2,L7381*Q7381)))))," ")</f>
        <v>0</v>
      </c>
      <c r="T7381" s="133">
        <f>IF(Veriler!T7381&lt;=0.1, S7381, IF(AND(Veriler!T7381&gt;0.1, F7381="", P7381="E"), IF(Q7381&gt;Veriler!$G$2, Q7381*S7381, IF(Q7381&lt;Veriler!$G$2, Veriler!$G$2*S7381, Q7381*S7381)), 0))</f>
        <v>0</v>
      </c>
      <c r="U7381" s="133" t="str">
        <f t="shared" si="2331"/>
        <v xml:space="preserve"> </v>
      </c>
      <c r="V7381" s="134" t="str">
        <f>IFERROR(IF(O7381="%10 sınırı aşılmıştır.",L7381-T7381,IFERROR(IF(F7381="",IF(S7381=1,0,IF(L7381-S7381=0,"",L7381-S7381)),IF(Veriler!M7381="",L7381,IF(L7381*Veriler!M7381=0,"",L7381*Veriler!M7381))),L7381)),0)</f>
        <v/>
      </c>
      <c r="W7381" s="146"/>
      <c r="X7381" s="146"/>
      <c r="Y7381" s="146"/>
    </row>
    <row r="7382" spans="1:25" s="99" customFormat="1" ht="54.75" customHeight="1" x14ac:dyDescent="0.25">
      <c r="A7382" s="96">
        <f t="shared" si="2332"/>
        <v>5438</v>
      </c>
      <c r="B7382" s="175"/>
      <c r="C7382" s="176"/>
      <c r="D7382" s="113"/>
      <c r="E7382" s="115"/>
      <c r="F7382" s="174"/>
      <c r="G7382" s="114" t="str">
        <f t="shared" si="2327"/>
        <v/>
      </c>
      <c r="H7382" s="115"/>
      <c r="I7382" s="115"/>
      <c r="J7382" s="115"/>
      <c r="K7382" s="115"/>
      <c r="L7382" s="133" t="str">
        <f t="shared" si="2328"/>
        <v/>
      </c>
      <c r="M7382" s="116" t="str">
        <f>IF(L7382="", "", L7382/Veriler!$X$1)</f>
        <v/>
      </c>
      <c r="N7382" s="116" t="str">
        <f>IF(F7382&lt;&gt;"", "İthal Girdi", IF(Veriler!T7382="", "", IF(Veriler!S7382="H", "%0,5 üzerindedir", IF(Veriler!T7382&gt;0.1, "%10 sınırı aşılmıştır.", "Uygun"))))</f>
        <v>%0,5 üzerindedir</v>
      </c>
      <c r="O7382" s="116" t="str">
        <f t="shared" si="2329"/>
        <v xml:space="preserve"> </v>
      </c>
      <c r="P7382" s="117"/>
      <c r="Q7382" s="118"/>
      <c r="R7382" s="119" t="str">
        <f t="shared" si="2330"/>
        <v/>
      </c>
      <c r="S7382" s="133">
        <f>IFERROR(IF(M7382&lt;=0.005,IF(F7382="",L7382,0),IF(F7382&lt;&gt;"",0,IF(P7382="",0,IF(P7382="H",0,IF(Q7382&lt;Veriler!$G$2,L7382*Veriler!$G$2,L7382*Q7382)))))," ")</f>
        <v>0</v>
      </c>
      <c r="T7382" s="133">
        <f>IF(Veriler!T7382&lt;=0.1, S7382, IF(AND(Veriler!T7382&gt;0.1, F7382="", P7382="E"), IF(Q7382&gt;Veriler!$G$2, Q7382*S7382, IF(Q7382&lt;Veriler!$G$2, Veriler!$G$2*S7382, Q7382*S7382)), 0))</f>
        <v>0</v>
      </c>
      <c r="U7382" s="133" t="str">
        <f t="shared" si="2331"/>
        <v xml:space="preserve"> </v>
      </c>
      <c r="V7382" s="134" t="str">
        <f>IFERROR(IF(O7382="%10 sınırı aşılmıştır.",L7382-T7382,IFERROR(IF(F7382="",IF(S7382=1,0,IF(L7382-S7382=0,"",L7382-S7382)),IF(Veriler!M7382="",L7382,IF(L7382*Veriler!M7382=0,"",L7382*Veriler!M7382))),L7382)),0)</f>
        <v/>
      </c>
      <c r="W7382" s="146"/>
      <c r="X7382" s="146"/>
      <c r="Y7382" s="146"/>
    </row>
    <row r="7383" spans="1:25" s="99" customFormat="1" ht="54.75" customHeight="1" x14ac:dyDescent="0.25">
      <c r="A7383" s="96">
        <f t="shared" si="2332"/>
        <v>5439</v>
      </c>
      <c r="B7383" s="175"/>
      <c r="C7383" s="176"/>
      <c r="D7383" s="113"/>
      <c r="E7383" s="115"/>
      <c r="F7383" s="174"/>
      <c r="G7383" s="114" t="str">
        <f t="shared" si="2327"/>
        <v/>
      </c>
      <c r="H7383" s="115"/>
      <c r="I7383" s="115"/>
      <c r="J7383" s="115"/>
      <c r="K7383" s="115"/>
      <c r="L7383" s="133" t="str">
        <f t="shared" si="2328"/>
        <v/>
      </c>
      <c r="M7383" s="116" t="str">
        <f>IF(L7383="", "", L7383/Veriler!$X$1)</f>
        <v/>
      </c>
      <c r="N7383" s="116" t="str">
        <f>IF(F7383&lt;&gt;"", "İthal Girdi", IF(Veriler!T7383="", "", IF(Veriler!S7383="H", "%0,5 üzerindedir", IF(Veriler!T7383&gt;0.1, "%10 sınırı aşılmıştır.", "Uygun"))))</f>
        <v>%0,5 üzerindedir</v>
      </c>
      <c r="O7383" s="116" t="str">
        <f t="shared" si="2329"/>
        <v xml:space="preserve"> </v>
      </c>
      <c r="P7383" s="117"/>
      <c r="Q7383" s="118"/>
      <c r="R7383" s="119" t="str">
        <f t="shared" si="2330"/>
        <v/>
      </c>
      <c r="S7383" s="133">
        <f>IFERROR(IF(M7383&lt;=0.005,IF(F7383="",L7383,0),IF(F7383&lt;&gt;"",0,IF(P7383="",0,IF(P7383="H",0,IF(Q7383&lt;Veriler!$G$2,L7383*Veriler!$G$2,L7383*Q7383)))))," ")</f>
        <v>0</v>
      </c>
      <c r="T7383" s="133">
        <f>IF(Veriler!T7383&lt;=0.1, S7383, IF(AND(Veriler!T7383&gt;0.1, F7383="", P7383="E"), IF(Q7383&gt;Veriler!$G$2, Q7383*S7383, IF(Q7383&lt;Veriler!$G$2, Veriler!$G$2*S7383, Q7383*S7383)), 0))</f>
        <v>0</v>
      </c>
      <c r="U7383" s="133" t="str">
        <f t="shared" si="2331"/>
        <v xml:space="preserve"> </v>
      </c>
      <c r="V7383" s="134" t="str">
        <f>IFERROR(IF(O7383="%10 sınırı aşılmıştır.",L7383-T7383,IFERROR(IF(F7383="",IF(S7383=1,0,IF(L7383-S7383=0,"",L7383-S7383)),IF(Veriler!M7383="",L7383,IF(L7383*Veriler!M7383=0,"",L7383*Veriler!M7383))),L7383)),0)</f>
        <v/>
      </c>
      <c r="W7383" s="146"/>
      <c r="X7383" s="146"/>
      <c r="Y7383" s="146"/>
    </row>
    <row r="7384" spans="1:25" s="99" customFormat="1" ht="54.75" customHeight="1" x14ac:dyDescent="0.25">
      <c r="A7384" s="96">
        <f t="shared" si="2332"/>
        <v>5440</v>
      </c>
      <c r="B7384" s="175"/>
      <c r="C7384" s="176"/>
      <c r="D7384" s="113"/>
      <c r="E7384" s="115"/>
      <c r="F7384" s="174"/>
      <c r="G7384" s="114" t="str">
        <f t="shared" si="2327"/>
        <v/>
      </c>
      <c r="H7384" s="115"/>
      <c r="I7384" s="115"/>
      <c r="J7384" s="115"/>
      <c r="K7384" s="115"/>
      <c r="L7384" s="133" t="str">
        <f t="shared" si="2328"/>
        <v/>
      </c>
      <c r="M7384" s="116" t="str">
        <f>IF(L7384="", "", L7384/Veriler!$X$1)</f>
        <v/>
      </c>
      <c r="N7384" s="116" t="str">
        <f>IF(F7384&lt;&gt;"", "İthal Girdi", IF(Veriler!T7384="", "", IF(Veriler!S7384="H", "%0,5 üzerindedir", IF(Veriler!T7384&gt;0.1, "%10 sınırı aşılmıştır.", "Uygun"))))</f>
        <v>%0,5 üzerindedir</v>
      </c>
      <c r="O7384" s="116" t="str">
        <f t="shared" si="2329"/>
        <v xml:space="preserve"> </v>
      </c>
      <c r="P7384" s="117"/>
      <c r="Q7384" s="118"/>
      <c r="R7384" s="119" t="str">
        <f t="shared" si="2330"/>
        <v/>
      </c>
      <c r="S7384" s="133">
        <f>IFERROR(IF(M7384&lt;=0.005,IF(F7384="",L7384,0),IF(F7384&lt;&gt;"",0,IF(P7384="",0,IF(P7384="H",0,IF(Q7384&lt;Veriler!$G$2,L7384*Veriler!$G$2,L7384*Q7384)))))," ")</f>
        <v>0</v>
      </c>
      <c r="T7384" s="133">
        <f>IF(Veriler!T7384&lt;=0.1, S7384, IF(AND(Veriler!T7384&gt;0.1, F7384="", P7384="E"), IF(Q7384&gt;Veriler!$G$2, Q7384*S7384, IF(Q7384&lt;Veriler!$G$2, Veriler!$G$2*S7384, Q7384*S7384)), 0))</f>
        <v>0</v>
      </c>
      <c r="U7384" s="133" t="str">
        <f t="shared" si="2331"/>
        <v xml:space="preserve"> </v>
      </c>
      <c r="V7384" s="134" t="str">
        <f>IFERROR(IF(O7384="%10 sınırı aşılmıştır.",L7384-T7384,IFERROR(IF(F7384="",IF(S7384=1,0,IF(L7384-S7384=0,"",L7384-S7384)),IF(Veriler!M7384="",L7384,IF(L7384*Veriler!M7384=0,"",L7384*Veriler!M7384))),L7384)),0)</f>
        <v/>
      </c>
      <c r="W7384" s="146"/>
      <c r="X7384" s="146"/>
      <c r="Y7384" s="146"/>
    </row>
    <row r="7385" spans="1:25" s="99" customFormat="1" ht="54.75" customHeight="1" x14ac:dyDescent="0.25">
      <c r="A7385" s="96">
        <f t="shared" si="2332"/>
        <v>5441</v>
      </c>
      <c r="B7385" s="175"/>
      <c r="C7385" s="176"/>
      <c r="D7385" s="113"/>
      <c r="E7385" s="115"/>
      <c r="F7385" s="174"/>
      <c r="G7385" s="114" t="str">
        <f t="shared" si="2327"/>
        <v/>
      </c>
      <c r="H7385" s="115"/>
      <c r="I7385" s="115"/>
      <c r="J7385" s="115"/>
      <c r="K7385" s="115"/>
      <c r="L7385" s="133" t="str">
        <f t="shared" si="2328"/>
        <v/>
      </c>
      <c r="M7385" s="116" t="str">
        <f>IF(L7385="", "", L7385/Veriler!$X$1)</f>
        <v/>
      </c>
      <c r="N7385" s="116" t="str">
        <f>IF(F7385&lt;&gt;"", "İthal Girdi", IF(Veriler!T7385="", "", IF(Veriler!S7385="H", "%0,5 üzerindedir", IF(Veriler!T7385&gt;0.1, "%10 sınırı aşılmıştır.", "Uygun"))))</f>
        <v>%0,5 üzerindedir</v>
      </c>
      <c r="O7385" s="116" t="str">
        <f t="shared" si="2329"/>
        <v xml:space="preserve"> </v>
      </c>
      <c r="P7385" s="117"/>
      <c r="Q7385" s="118"/>
      <c r="R7385" s="119" t="str">
        <f t="shared" si="2330"/>
        <v/>
      </c>
      <c r="S7385" s="133">
        <f>IFERROR(IF(M7385&lt;=0.005,IF(F7385="",L7385,0),IF(F7385&lt;&gt;"",0,IF(P7385="",0,IF(P7385="H",0,IF(Q7385&lt;Veriler!$G$2,L7385*Veriler!$G$2,L7385*Q7385)))))," ")</f>
        <v>0</v>
      </c>
      <c r="T7385" s="133">
        <f>IF(Veriler!T7385&lt;=0.1, S7385, IF(AND(Veriler!T7385&gt;0.1, F7385="", P7385="E"), IF(Q7385&gt;Veriler!$G$2, Q7385*S7385, IF(Q7385&lt;Veriler!$G$2, Veriler!$G$2*S7385, Q7385*S7385)), 0))</f>
        <v>0</v>
      </c>
      <c r="U7385" s="133" t="str">
        <f t="shared" si="2331"/>
        <v xml:space="preserve"> </v>
      </c>
      <c r="V7385" s="134" t="str">
        <f>IFERROR(IF(O7385="%10 sınırı aşılmıştır.",L7385-T7385,IFERROR(IF(F7385="",IF(S7385=1,0,IF(L7385-S7385=0,"",L7385-S7385)),IF(Veriler!M7385="",L7385,IF(L7385*Veriler!M7385=0,"",L7385*Veriler!M7385))),L7385)),0)</f>
        <v/>
      </c>
      <c r="W7385" s="146"/>
      <c r="X7385" s="146"/>
      <c r="Y7385" s="146"/>
    </row>
    <row r="7386" spans="1:25" s="99" customFormat="1" ht="54.75" customHeight="1" x14ac:dyDescent="0.25">
      <c r="A7386" s="96">
        <f t="shared" si="2332"/>
        <v>5442</v>
      </c>
      <c r="B7386" s="175"/>
      <c r="C7386" s="176"/>
      <c r="D7386" s="113"/>
      <c r="E7386" s="115"/>
      <c r="F7386" s="174"/>
      <c r="G7386" s="114" t="str">
        <f t="shared" si="2327"/>
        <v/>
      </c>
      <c r="H7386" s="115"/>
      <c r="I7386" s="115"/>
      <c r="J7386" s="115"/>
      <c r="K7386" s="115"/>
      <c r="L7386" s="133" t="str">
        <f t="shared" si="2328"/>
        <v/>
      </c>
      <c r="M7386" s="116" t="str">
        <f>IF(L7386="", "", L7386/Veriler!$X$1)</f>
        <v/>
      </c>
      <c r="N7386" s="116" t="str">
        <f>IF(F7386&lt;&gt;"", "İthal Girdi", IF(Veriler!T7386="", "", IF(Veriler!S7386="H", "%0,5 üzerindedir", IF(Veriler!T7386&gt;0.1, "%10 sınırı aşılmıştır.", "Uygun"))))</f>
        <v>%0,5 üzerindedir</v>
      </c>
      <c r="O7386" s="116" t="str">
        <f t="shared" si="2329"/>
        <v xml:space="preserve"> </v>
      </c>
      <c r="P7386" s="117"/>
      <c r="Q7386" s="118"/>
      <c r="R7386" s="119" t="str">
        <f t="shared" si="2330"/>
        <v/>
      </c>
      <c r="S7386" s="133">
        <f>IFERROR(IF(M7386&lt;=0.005,IF(F7386="",L7386,0),IF(F7386&lt;&gt;"",0,IF(P7386="",0,IF(P7386="H",0,IF(Q7386&lt;Veriler!$G$2,L7386*Veriler!$G$2,L7386*Q7386)))))," ")</f>
        <v>0</v>
      </c>
      <c r="T7386" s="133">
        <f>IF(Veriler!T7386&lt;=0.1, S7386, IF(AND(Veriler!T7386&gt;0.1, F7386="", P7386="E"), IF(Q7386&gt;Veriler!$G$2, Q7386*S7386, IF(Q7386&lt;Veriler!$G$2, Veriler!$G$2*S7386, Q7386*S7386)), 0))</f>
        <v>0</v>
      </c>
      <c r="U7386" s="133" t="str">
        <f t="shared" si="2331"/>
        <v xml:space="preserve"> </v>
      </c>
      <c r="V7386" s="134" t="str">
        <f>IFERROR(IF(O7386="%10 sınırı aşılmıştır.",L7386-T7386,IFERROR(IF(F7386="",IF(S7386=1,0,IF(L7386-S7386=0,"",L7386-S7386)),IF(Veriler!M7386="",L7386,IF(L7386*Veriler!M7386=0,"",L7386*Veriler!M7386))),L7386)),0)</f>
        <v/>
      </c>
      <c r="W7386" s="146"/>
      <c r="X7386" s="146"/>
      <c r="Y7386" s="146"/>
    </row>
    <row r="7387" spans="1:25" s="99" customFormat="1" ht="54.75" customHeight="1" x14ac:dyDescent="0.25">
      <c r="A7387" s="96">
        <f t="shared" si="2332"/>
        <v>5443</v>
      </c>
      <c r="B7387" s="175"/>
      <c r="C7387" s="176"/>
      <c r="D7387" s="113"/>
      <c r="E7387" s="115"/>
      <c r="F7387" s="174"/>
      <c r="G7387" s="114" t="str">
        <f t="shared" si="2327"/>
        <v/>
      </c>
      <c r="H7387" s="115"/>
      <c r="I7387" s="115"/>
      <c r="J7387" s="115"/>
      <c r="K7387" s="115"/>
      <c r="L7387" s="133" t="str">
        <f t="shared" si="2328"/>
        <v/>
      </c>
      <c r="M7387" s="116" t="str">
        <f>IF(L7387="", "", L7387/Veriler!$X$1)</f>
        <v/>
      </c>
      <c r="N7387" s="116" t="str">
        <f>IF(F7387&lt;&gt;"", "İthal Girdi", IF(Veriler!T7387="", "", IF(Veriler!S7387="H", "%0,5 üzerindedir", IF(Veriler!T7387&gt;0.1, "%10 sınırı aşılmıştır.", "Uygun"))))</f>
        <v>%0,5 üzerindedir</v>
      </c>
      <c r="O7387" s="116" t="str">
        <f t="shared" si="2329"/>
        <v xml:space="preserve"> </v>
      </c>
      <c r="P7387" s="117"/>
      <c r="Q7387" s="118"/>
      <c r="R7387" s="119" t="str">
        <f t="shared" si="2330"/>
        <v/>
      </c>
      <c r="S7387" s="133">
        <f>IFERROR(IF(M7387&lt;=0.005,IF(F7387="",L7387,0),IF(F7387&lt;&gt;"",0,IF(P7387="",0,IF(P7387="H",0,IF(Q7387&lt;Veriler!$G$2,L7387*Veriler!$G$2,L7387*Q7387)))))," ")</f>
        <v>0</v>
      </c>
      <c r="T7387" s="133">
        <f>IF(Veriler!T7387&lt;=0.1, S7387, IF(AND(Veriler!T7387&gt;0.1, F7387="", P7387="E"), IF(Q7387&gt;Veriler!$G$2, Q7387*S7387, IF(Q7387&lt;Veriler!$G$2, Veriler!$G$2*S7387, Q7387*S7387)), 0))</f>
        <v>0</v>
      </c>
      <c r="U7387" s="133" t="str">
        <f t="shared" si="2331"/>
        <v xml:space="preserve"> </v>
      </c>
      <c r="V7387" s="134" t="str">
        <f>IFERROR(IF(O7387="%10 sınırı aşılmıştır.",L7387-T7387,IFERROR(IF(F7387="",IF(S7387=1,0,IF(L7387-S7387=0,"",L7387-S7387)),IF(Veriler!M7387="",L7387,IF(L7387*Veriler!M7387=0,"",L7387*Veriler!M7387))),L7387)),0)</f>
        <v/>
      </c>
      <c r="W7387" s="146"/>
      <c r="X7387" s="146"/>
      <c r="Y7387" s="146"/>
    </row>
    <row r="7388" spans="1:25" s="99" customFormat="1" ht="54.75" customHeight="1" x14ac:dyDescent="0.25">
      <c r="A7388" s="96">
        <f t="shared" si="2332"/>
        <v>5444</v>
      </c>
      <c r="B7388" s="175"/>
      <c r="C7388" s="176"/>
      <c r="D7388" s="113"/>
      <c r="E7388" s="115"/>
      <c r="F7388" s="174"/>
      <c r="G7388" s="114" t="str">
        <f t="shared" si="2327"/>
        <v/>
      </c>
      <c r="H7388" s="115"/>
      <c r="I7388" s="115"/>
      <c r="J7388" s="115"/>
      <c r="K7388" s="115"/>
      <c r="L7388" s="133" t="str">
        <f t="shared" si="2328"/>
        <v/>
      </c>
      <c r="M7388" s="116" t="str">
        <f>IF(L7388="", "", L7388/Veriler!$X$1)</f>
        <v/>
      </c>
      <c r="N7388" s="116" t="str">
        <f>IF(F7388&lt;&gt;"", "İthal Girdi", IF(Veriler!T7388="", "", IF(Veriler!S7388="H", "%0,5 üzerindedir", IF(Veriler!T7388&gt;0.1, "%10 sınırı aşılmıştır.", "Uygun"))))</f>
        <v>%0,5 üzerindedir</v>
      </c>
      <c r="O7388" s="116" t="str">
        <f t="shared" si="2329"/>
        <v xml:space="preserve"> </v>
      </c>
      <c r="P7388" s="117"/>
      <c r="Q7388" s="118"/>
      <c r="R7388" s="119" t="str">
        <f t="shared" si="2330"/>
        <v/>
      </c>
      <c r="S7388" s="133">
        <f>IFERROR(IF(M7388&lt;=0.005,IF(F7388="",L7388,0),IF(F7388&lt;&gt;"",0,IF(P7388="",0,IF(P7388="H",0,IF(Q7388&lt;Veriler!$G$2,L7388*Veriler!$G$2,L7388*Q7388)))))," ")</f>
        <v>0</v>
      </c>
      <c r="T7388" s="133">
        <f>IF(Veriler!T7388&lt;=0.1, S7388, IF(AND(Veriler!T7388&gt;0.1, F7388="", P7388="E"), IF(Q7388&gt;Veriler!$G$2, Q7388*S7388, IF(Q7388&lt;Veriler!$G$2, Veriler!$G$2*S7388, Q7388*S7388)), 0))</f>
        <v>0</v>
      </c>
      <c r="U7388" s="133" t="str">
        <f t="shared" si="2331"/>
        <v xml:space="preserve"> </v>
      </c>
      <c r="V7388" s="134" t="str">
        <f>IFERROR(IF(O7388="%10 sınırı aşılmıştır.",L7388-T7388,IFERROR(IF(F7388="",IF(S7388=1,0,IF(L7388-S7388=0,"",L7388-S7388)),IF(Veriler!M7388="",L7388,IF(L7388*Veriler!M7388=0,"",L7388*Veriler!M7388))),L7388)),0)</f>
        <v/>
      </c>
      <c r="W7388" s="146"/>
      <c r="X7388" s="146"/>
      <c r="Y7388" s="146"/>
    </row>
    <row r="7389" spans="1:25" s="99" customFormat="1" ht="54.75" customHeight="1" x14ac:dyDescent="0.25">
      <c r="A7389" s="96">
        <f t="shared" si="2332"/>
        <v>5445</v>
      </c>
      <c r="B7389" s="175"/>
      <c r="C7389" s="176"/>
      <c r="D7389" s="113"/>
      <c r="E7389" s="115"/>
      <c r="F7389" s="174"/>
      <c r="G7389" s="114" t="str">
        <f t="shared" si="2327"/>
        <v/>
      </c>
      <c r="H7389" s="115"/>
      <c r="I7389" s="115"/>
      <c r="J7389" s="115"/>
      <c r="K7389" s="115"/>
      <c r="L7389" s="133" t="str">
        <f t="shared" si="2328"/>
        <v/>
      </c>
      <c r="M7389" s="116" t="str">
        <f>IF(L7389="", "", L7389/Veriler!$X$1)</f>
        <v/>
      </c>
      <c r="N7389" s="116" t="str">
        <f>IF(F7389&lt;&gt;"", "İthal Girdi", IF(Veriler!T7389="", "", IF(Veriler!S7389="H", "%0,5 üzerindedir", IF(Veriler!T7389&gt;0.1, "%10 sınırı aşılmıştır.", "Uygun"))))</f>
        <v>%0,5 üzerindedir</v>
      </c>
      <c r="O7389" s="116" t="str">
        <f t="shared" si="2329"/>
        <v xml:space="preserve"> </v>
      </c>
      <c r="P7389" s="117"/>
      <c r="Q7389" s="118"/>
      <c r="R7389" s="119" t="str">
        <f t="shared" si="2330"/>
        <v/>
      </c>
      <c r="S7389" s="133">
        <f>IFERROR(IF(M7389&lt;=0.005,IF(F7389="",L7389,0),IF(F7389&lt;&gt;"",0,IF(P7389="",0,IF(P7389="H",0,IF(Q7389&lt;Veriler!$G$2,L7389*Veriler!$G$2,L7389*Q7389)))))," ")</f>
        <v>0</v>
      </c>
      <c r="T7389" s="133">
        <f>IF(Veriler!T7389&lt;=0.1, S7389, IF(AND(Veriler!T7389&gt;0.1, F7389="", P7389="E"), IF(Q7389&gt;Veriler!$G$2, Q7389*S7389, IF(Q7389&lt;Veriler!$G$2, Veriler!$G$2*S7389, Q7389*S7389)), 0))</f>
        <v>0</v>
      </c>
      <c r="U7389" s="133" t="str">
        <f t="shared" si="2331"/>
        <v xml:space="preserve"> </v>
      </c>
      <c r="V7389" s="134" t="str">
        <f>IFERROR(IF(O7389="%10 sınırı aşılmıştır.",L7389-T7389,IFERROR(IF(F7389="",IF(S7389=1,0,IF(L7389-S7389=0,"",L7389-S7389)),IF(Veriler!M7389="",L7389,IF(L7389*Veriler!M7389=0,"",L7389*Veriler!M7389))),L7389)),0)</f>
        <v/>
      </c>
      <c r="W7389" s="146"/>
      <c r="X7389" s="146"/>
      <c r="Y7389" s="146"/>
    </row>
    <row r="7390" spans="1:25" s="99" customFormat="1" ht="54.75" customHeight="1" x14ac:dyDescent="0.25">
      <c r="A7390" s="96">
        <f t="shared" si="2332"/>
        <v>5446</v>
      </c>
      <c r="B7390" s="175"/>
      <c r="C7390" s="176"/>
      <c r="D7390" s="113"/>
      <c r="E7390" s="115"/>
      <c r="F7390" s="174"/>
      <c r="G7390" s="114" t="str">
        <f t="shared" si="2327"/>
        <v/>
      </c>
      <c r="H7390" s="115"/>
      <c r="I7390" s="115"/>
      <c r="J7390" s="115"/>
      <c r="K7390" s="115"/>
      <c r="L7390" s="133" t="str">
        <f t="shared" si="2328"/>
        <v/>
      </c>
      <c r="M7390" s="116" t="str">
        <f>IF(L7390="", "", L7390/Veriler!$X$1)</f>
        <v/>
      </c>
      <c r="N7390" s="116" t="str">
        <f>IF(F7390&lt;&gt;"", "İthal Girdi", IF(Veriler!T7390="", "", IF(Veriler!S7390="H", "%0,5 üzerindedir", IF(Veriler!T7390&gt;0.1, "%10 sınırı aşılmıştır.", "Uygun"))))</f>
        <v>%0,5 üzerindedir</v>
      </c>
      <c r="O7390" s="116" t="str">
        <f t="shared" si="2329"/>
        <v xml:space="preserve"> </v>
      </c>
      <c r="P7390" s="117"/>
      <c r="Q7390" s="118"/>
      <c r="R7390" s="119" t="str">
        <f t="shared" si="2330"/>
        <v/>
      </c>
      <c r="S7390" s="133">
        <f>IFERROR(IF(M7390&lt;=0.005,IF(F7390="",L7390,0),IF(F7390&lt;&gt;"",0,IF(P7390="",0,IF(P7390="H",0,IF(Q7390&lt;Veriler!$G$2,L7390*Veriler!$G$2,L7390*Q7390)))))," ")</f>
        <v>0</v>
      </c>
      <c r="T7390" s="133">
        <f>IF(Veriler!T7390&lt;=0.1, S7390, IF(AND(Veriler!T7390&gt;0.1, F7390="", P7390="E"), IF(Q7390&gt;Veriler!$G$2, Q7390*S7390, IF(Q7390&lt;Veriler!$G$2, Veriler!$G$2*S7390, Q7390*S7390)), 0))</f>
        <v>0</v>
      </c>
      <c r="U7390" s="133" t="str">
        <f t="shared" si="2331"/>
        <v xml:space="preserve"> </v>
      </c>
      <c r="V7390" s="134" t="str">
        <f>IFERROR(IF(O7390="%10 sınırı aşılmıştır.",L7390-T7390,IFERROR(IF(F7390="",IF(S7390=1,0,IF(L7390-S7390=0,"",L7390-S7390)),IF(Veriler!M7390="",L7390,IF(L7390*Veriler!M7390=0,"",L7390*Veriler!M7390))),L7390)),0)</f>
        <v/>
      </c>
      <c r="W7390" s="146"/>
      <c r="X7390" s="146"/>
      <c r="Y7390" s="146"/>
    </row>
    <row r="7391" spans="1:25" s="99" customFormat="1" ht="36" hidden="1" customHeight="1" x14ac:dyDescent="0.25">
      <c r="A7391" s="101"/>
      <c r="B7391" s="191" t="s">
        <v>16</v>
      </c>
      <c r="C7391" s="176"/>
      <c r="D7391" s="120"/>
      <c r="E7391" s="171"/>
      <c r="F7391" s="172"/>
      <c r="G7391" s="121"/>
      <c r="H7391" s="115"/>
      <c r="I7391" s="115"/>
      <c r="J7391" s="115"/>
      <c r="K7391" s="115"/>
      <c r="L7391" s="121"/>
      <c r="M7391" s="121"/>
      <c r="N7391" s="121"/>
      <c r="O7391" s="121"/>
      <c r="P7391" s="120"/>
      <c r="Q7391" s="120"/>
      <c r="R7391" s="183"/>
      <c r="S7391" s="184"/>
      <c r="T7391" s="121"/>
      <c r="U7391" s="121"/>
      <c r="V7391" s="121"/>
      <c r="W7391" s="146"/>
      <c r="X7391" s="146"/>
      <c r="Y7391" s="146"/>
    </row>
    <row r="7392" spans="1:25" s="99" customFormat="1" ht="54.75" customHeight="1" x14ac:dyDescent="0.25">
      <c r="A7392" s="96">
        <f>A7390+1</f>
        <v>5447</v>
      </c>
      <c r="B7392" s="175"/>
      <c r="C7392" s="176"/>
      <c r="D7392" s="113"/>
      <c r="E7392" s="115"/>
      <c r="F7392" s="174"/>
      <c r="G7392" s="114" t="str">
        <f t="shared" ref="G7392:G7405" si="2333">IF(AND(F7392&lt;&gt;"",V7392&lt;&gt;"",L7392&lt;&gt;0),V7392/L7392,"")</f>
        <v/>
      </c>
      <c r="H7392" s="115"/>
      <c r="I7392" s="115"/>
      <c r="J7392" s="115"/>
      <c r="K7392" s="115"/>
      <c r="L7392" s="133" t="str">
        <f t="shared" ref="L7392:L7405" si="2334">IF(AND(H7392&lt;&gt;0, J7392&lt;&gt;0, K7392&lt;&gt;0), H7392*J7392*K7392, "")</f>
        <v/>
      </c>
      <c r="M7392" s="116" t="str">
        <f>IF(L7392="", "", L7392/Veriler!$X$1)</f>
        <v/>
      </c>
      <c r="N7392" s="116" t="str">
        <f>IF(F7392&lt;&gt;"", "İthal Girdi", IF(Veriler!T7392="", "", IF(Veriler!S7392="H", "%0,5 üzerindedir", IF(Veriler!T7392&gt;0.1, "%10 sınırı aşılmıştır.", "Uygun"))))</f>
        <v>%0,5 üzerindedir</v>
      </c>
      <c r="O7392" s="116" t="str">
        <f t="shared" ref="O7392:O7405" si="2335">IF(M7392=""," ",N7392)</f>
        <v xml:space="preserve"> </v>
      </c>
      <c r="P7392" s="117"/>
      <c r="Q7392" s="118"/>
      <c r="R7392" s="119" t="str">
        <f t="shared" ref="R7392:R7405" si="2336">IFERROR(IF(AND(T7392&lt;&gt;"",L7392&lt;&gt;"",L7392&lt;&gt;0,T7392&lt;&gt;0),T7392/L7392,"")," ")</f>
        <v/>
      </c>
      <c r="S7392" s="133">
        <f>IFERROR(IF(M7392&lt;=0.005,IF(F7392="",L7392,0),IF(F7392&lt;&gt;"",0,IF(P7392="",0,IF(P7392="H",0,IF(Q7392&lt;Veriler!$G$2,L7392*Veriler!$G$2,L7392*Q7392)))))," ")</f>
        <v>0</v>
      </c>
      <c r="T7392" s="133">
        <f>IF(Veriler!T7392&lt;=0.1, S7392, IF(AND(Veriler!T7392&gt;0.1, F7392="", P7392="E"), IF(Q7392&gt;Veriler!$G$2, Q7392*S7392, IF(Q7392&lt;Veriler!$G$2, Veriler!$G$2*S7392, Q7392*S7392)), 0))</f>
        <v>0</v>
      </c>
      <c r="U7392" s="133" t="str">
        <f t="shared" ref="U7392:U7405" si="2337">IF(T7392=0," ",T7392)</f>
        <v xml:space="preserve"> </v>
      </c>
      <c r="V7392" s="134" t="str">
        <f>IFERROR(IF(O7392="%10 sınırı aşılmıştır.",L7392-T7392,IFERROR(IF(F7392="",IF(S7392=1,0,IF(L7392-S7392=0,"",L7392-S7392)),IF(Veriler!M7392="",L7392,IF(L7392*Veriler!M7392=0,"",L7392*Veriler!M7392))),L7392)),0)</f>
        <v/>
      </c>
      <c r="W7392" s="146"/>
      <c r="X7392" s="146"/>
      <c r="Y7392" s="146"/>
    </row>
    <row r="7393" spans="1:25" s="99" customFormat="1" ht="54.75" customHeight="1" x14ac:dyDescent="0.25">
      <c r="A7393" s="96">
        <f t="shared" ref="A7393:A7405" si="2338">A7392+1</f>
        <v>5448</v>
      </c>
      <c r="B7393" s="175"/>
      <c r="C7393" s="176"/>
      <c r="D7393" s="113"/>
      <c r="E7393" s="115"/>
      <c r="F7393" s="174"/>
      <c r="G7393" s="114" t="str">
        <f t="shared" si="2333"/>
        <v/>
      </c>
      <c r="H7393" s="115"/>
      <c r="I7393" s="115"/>
      <c r="J7393" s="115"/>
      <c r="K7393" s="115"/>
      <c r="L7393" s="133" t="str">
        <f t="shared" si="2334"/>
        <v/>
      </c>
      <c r="M7393" s="116" t="str">
        <f>IF(L7393="", "", L7393/Veriler!$X$1)</f>
        <v/>
      </c>
      <c r="N7393" s="116" t="str">
        <f>IF(F7393&lt;&gt;"", "İthal Girdi", IF(Veriler!T7393="", "", IF(Veriler!S7393="H", "%0,5 üzerindedir", IF(Veriler!T7393&gt;0.1, "%10 sınırı aşılmıştır.", "Uygun"))))</f>
        <v>%0,5 üzerindedir</v>
      </c>
      <c r="O7393" s="116" t="str">
        <f t="shared" si="2335"/>
        <v xml:space="preserve"> </v>
      </c>
      <c r="P7393" s="117"/>
      <c r="Q7393" s="118"/>
      <c r="R7393" s="119" t="str">
        <f t="shared" si="2336"/>
        <v/>
      </c>
      <c r="S7393" s="133">
        <f>IFERROR(IF(M7393&lt;=0.005,IF(F7393="",L7393,0),IF(F7393&lt;&gt;"",0,IF(P7393="",0,IF(P7393="H",0,IF(Q7393&lt;Veriler!$G$2,L7393*Veriler!$G$2,L7393*Q7393)))))," ")</f>
        <v>0</v>
      </c>
      <c r="T7393" s="133">
        <f>IF(Veriler!T7393&lt;=0.1, S7393, IF(AND(Veriler!T7393&gt;0.1, F7393="", P7393="E"), IF(Q7393&gt;Veriler!$G$2, Q7393*S7393, IF(Q7393&lt;Veriler!$G$2, Veriler!$G$2*S7393, Q7393*S7393)), 0))</f>
        <v>0</v>
      </c>
      <c r="U7393" s="133" t="str">
        <f t="shared" si="2337"/>
        <v xml:space="preserve"> </v>
      </c>
      <c r="V7393" s="134" t="str">
        <f>IFERROR(IF(O7393="%10 sınırı aşılmıştır.",L7393-T7393,IFERROR(IF(F7393="",IF(S7393=1,0,IF(L7393-S7393=0,"",L7393-S7393)),IF(Veriler!M7393="",L7393,IF(L7393*Veriler!M7393=0,"",L7393*Veriler!M7393))),L7393)),0)</f>
        <v/>
      </c>
      <c r="W7393" s="146"/>
      <c r="X7393" s="146"/>
      <c r="Y7393" s="146"/>
    </row>
    <row r="7394" spans="1:25" s="99" customFormat="1" ht="54.75" customHeight="1" x14ac:dyDescent="0.25">
      <c r="A7394" s="96">
        <f t="shared" si="2338"/>
        <v>5449</v>
      </c>
      <c r="B7394" s="175"/>
      <c r="C7394" s="176"/>
      <c r="D7394" s="113"/>
      <c r="E7394" s="115"/>
      <c r="F7394" s="174"/>
      <c r="G7394" s="114" t="str">
        <f t="shared" si="2333"/>
        <v/>
      </c>
      <c r="H7394" s="115"/>
      <c r="I7394" s="115"/>
      <c r="J7394" s="115"/>
      <c r="K7394" s="115"/>
      <c r="L7394" s="133" t="str">
        <f t="shared" si="2334"/>
        <v/>
      </c>
      <c r="M7394" s="116" t="str">
        <f>IF(L7394="", "", L7394/Veriler!$X$1)</f>
        <v/>
      </c>
      <c r="N7394" s="116" t="str">
        <f>IF(F7394&lt;&gt;"", "İthal Girdi", IF(Veriler!T7394="", "", IF(Veriler!S7394="H", "%0,5 üzerindedir", IF(Veriler!T7394&gt;0.1, "%10 sınırı aşılmıştır.", "Uygun"))))</f>
        <v>%0,5 üzerindedir</v>
      </c>
      <c r="O7394" s="116" t="str">
        <f t="shared" si="2335"/>
        <v xml:space="preserve"> </v>
      </c>
      <c r="P7394" s="117"/>
      <c r="Q7394" s="118"/>
      <c r="R7394" s="119" t="str">
        <f t="shared" si="2336"/>
        <v/>
      </c>
      <c r="S7394" s="133">
        <f>IFERROR(IF(M7394&lt;=0.005,IF(F7394="",L7394,0),IF(F7394&lt;&gt;"",0,IF(P7394="",0,IF(P7394="H",0,IF(Q7394&lt;Veriler!$G$2,L7394*Veriler!$G$2,L7394*Q7394)))))," ")</f>
        <v>0</v>
      </c>
      <c r="T7394" s="133">
        <f>IF(Veriler!T7394&lt;=0.1, S7394, IF(AND(Veriler!T7394&gt;0.1, F7394="", P7394="E"), IF(Q7394&gt;Veriler!$G$2, Q7394*S7394, IF(Q7394&lt;Veriler!$G$2, Veriler!$G$2*S7394, Q7394*S7394)), 0))</f>
        <v>0</v>
      </c>
      <c r="U7394" s="133" t="str">
        <f t="shared" si="2337"/>
        <v xml:space="preserve"> </v>
      </c>
      <c r="V7394" s="134" t="str">
        <f>IFERROR(IF(O7394="%10 sınırı aşılmıştır.",L7394-T7394,IFERROR(IF(F7394="",IF(S7394=1,0,IF(L7394-S7394=0,"",L7394-S7394)),IF(Veriler!M7394="",L7394,IF(L7394*Veriler!M7394=0,"",L7394*Veriler!M7394))),L7394)),0)</f>
        <v/>
      </c>
      <c r="W7394" s="146"/>
      <c r="X7394" s="146"/>
      <c r="Y7394" s="146"/>
    </row>
    <row r="7395" spans="1:25" s="99" customFormat="1" ht="54.75" customHeight="1" x14ac:dyDescent="0.25">
      <c r="A7395" s="96">
        <f t="shared" si="2338"/>
        <v>5450</v>
      </c>
      <c r="B7395" s="175"/>
      <c r="C7395" s="176"/>
      <c r="D7395" s="113"/>
      <c r="E7395" s="115"/>
      <c r="F7395" s="174"/>
      <c r="G7395" s="114" t="str">
        <f t="shared" si="2333"/>
        <v/>
      </c>
      <c r="H7395" s="115"/>
      <c r="I7395" s="115"/>
      <c r="J7395" s="115"/>
      <c r="K7395" s="115"/>
      <c r="L7395" s="133" t="str">
        <f t="shared" si="2334"/>
        <v/>
      </c>
      <c r="M7395" s="116" t="str">
        <f>IF(L7395="", "", L7395/Veriler!$X$1)</f>
        <v/>
      </c>
      <c r="N7395" s="116" t="str">
        <f>IF(F7395&lt;&gt;"", "İthal Girdi", IF(Veriler!T7395="", "", IF(Veriler!S7395="H", "%0,5 üzerindedir", IF(Veriler!T7395&gt;0.1, "%10 sınırı aşılmıştır.", "Uygun"))))</f>
        <v>%0,5 üzerindedir</v>
      </c>
      <c r="O7395" s="116" t="str">
        <f t="shared" si="2335"/>
        <v xml:space="preserve"> </v>
      </c>
      <c r="P7395" s="117"/>
      <c r="Q7395" s="118"/>
      <c r="R7395" s="119" t="str">
        <f t="shared" si="2336"/>
        <v/>
      </c>
      <c r="S7395" s="133">
        <f>IFERROR(IF(M7395&lt;=0.005,IF(F7395="",L7395,0),IF(F7395&lt;&gt;"",0,IF(P7395="",0,IF(P7395="H",0,IF(Q7395&lt;Veriler!$G$2,L7395*Veriler!$G$2,L7395*Q7395)))))," ")</f>
        <v>0</v>
      </c>
      <c r="T7395" s="133">
        <f>IF(Veriler!T7395&lt;=0.1, S7395, IF(AND(Veriler!T7395&gt;0.1, F7395="", P7395="E"), IF(Q7395&gt;Veriler!$G$2, Q7395*S7395, IF(Q7395&lt;Veriler!$G$2, Veriler!$G$2*S7395, Q7395*S7395)), 0))</f>
        <v>0</v>
      </c>
      <c r="U7395" s="133" t="str">
        <f t="shared" si="2337"/>
        <v xml:space="preserve"> </v>
      </c>
      <c r="V7395" s="134" t="str">
        <f>IFERROR(IF(O7395="%10 sınırı aşılmıştır.",L7395-T7395,IFERROR(IF(F7395="",IF(S7395=1,0,IF(L7395-S7395=0,"",L7395-S7395)),IF(Veriler!M7395="",L7395,IF(L7395*Veriler!M7395=0,"",L7395*Veriler!M7395))),L7395)),0)</f>
        <v/>
      </c>
      <c r="W7395" s="146"/>
      <c r="X7395" s="146"/>
      <c r="Y7395" s="146"/>
    </row>
    <row r="7396" spans="1:25" s="99" customFormat="1" ht="54.75" customHeight="1" x14ac:dyDescent="0.25">
      <c r="A7396" s="96">
        <f t="shared" si="2338"/>
        <v>5451</v>
      </c>
      <c r="B7396" s="175"/>
      <c r="C7396" s="176"/>
      <c r="D7396" s="113"/>
      <c r="E7396" s="115"/>
      <c r="F7396" s="174"/>
      <c r="G7396" s="114" t="str">
        <f t="shared" si="2333"/>
        <v/>
      </c>
      <c r="H7396" s="115"/>
      <c r="I7396" s="115"/>
      <c r="J7396" s="115"/>
      <c r="K7396" s="115"/>
      <c r="L7396" s="133" t="str">
        <f t="shared" si="2334"/>
        <v/>
      </c>
      <c r="M7396" s="116" t="str">
        <f>IF(L7396="", "", L7396/Veriler!$X$1)</f>
        <v/>
      </c>
      <c r="N7396" s="116" t="str">
        <f>IF(F7396&lt;&gt;"", "İthal Girdi", IF(Veriler!T7396="", "", IF(Veriler!S7396="H", "%0,5 üzerindedir", IF(Veriler!T7396&gt;0.1, "%10 sınırı aşılmıştır.", "Uygun"))))</f>
        <v>%0,5 üzerindedir</v>
      </c>
      <c r="O7396" s="116" t="str">
        <f t="shared" si="2335"/>
        <v xml:space="preserve"> </v>
      </c>
      <c r="P7396" s="117"/>
      <c r="Q7396" s="118"/>
      <c r="R7396" s="119" t="str">
        <f t="shared" si="2336"/>
        <v/>
      </c>
      <c r="S7396" s="133">
        <f>IFERROR(IF(M7396&lt;=0.005,IF(F7396="",L7396,0),IF(F7396&lt;&gt;"",0,IF(P7396="",0,IF(P7396="H",0,IF(Q7396&lt;Veriler!$G$2,L7396*Veriler!$G$2,L7396*Q7396)))))," ")</f>
        <v>0</v>
      </c>
      <c r="T7396" s="133">
        <f>IF(Veriler!T7396&lt;=0.1, S7396, IF(AND(Veriler!T7396&gt;0.1, F7396="", P7396="E"), IF(Q7396&gt;Veriler!$G$2, Q7396*S7396, IF(Q7396&lt;Veriler!$G$2, Veriler!$G$2*S7396, Q7396*S7396)), 0))</f>
        <v>0</v>
      </c>
      <c r="U7396" s="133" t="str">
        <f t="shared" si="2337"/>
        <v xml:space="preserve"> </v>
      </c>
      <c r="V7396" s="134" t="str">
        <f>IFERROR(IF(O7396="%10 sınırı aşılmıştır.",L7396-T7396,IFERROR(IF(F7396="",IF(S7396=1,0,IF(L7396-S7396=0,"",L7396-S7396)),IF(Veriler!M7396="",L7396,IF(L7396*Veriler!M7396=0,"",L7396*Veriler!M7396))),L7396)),0)</f>
        <v/>
      </c>
      <c r="W7396" s="146"/>
      <c r="X7396" s="146"/>
      <c r="Y7396" s="146"/>
    </row>
    <row r="7397" spans="1:25" s="99" customFormat="1" ht="54.75" customHeight="1" x14ac:dyDescent="0.25">
      <c r="A7397" s="96">
        <f t="shared" si="2338"/>
        <v>5452</v>
      </c>
      <c r="B7397" s="175"/>
      <c r="C7397" s="176"/>
      <c r="D7397" s="113"/>
      <c r="E7397" s="115"/>
      <c r="F7397" s="174"/>
      <c r="G7397" s="114" t="str">
        <f t="shared" si="2333"/>
        <v/>
      </c>
      <c r="H7397" s="115"/>
      <c r="I7397" s="115"/>
      <c r="J7397" s="115"/>
      <c r="K7397" s="115"/>
      <c r="L7397" s="133" t="str">
        <f t="shared" si="2334"/>
        <v/>
      </c>
      <c r="M7397" s="116" t="str">
        <f>IF(L7397="", "", L7397/Veriler!$X$1)</f>
        <v/>
      </c>
      <c r="N7397" s="116" t="str">
        <f>IF(F7397&lt;&gt;"", "İthal Girdi", IF(Veriler!T7397="", "", IF(Veriler!S7397="H", "%0,5 üzerindedir", IF(Veriler!T7397&gt;0.1, "%10 sınırı aşılmıştır.", "Uygun"))))</f>
        <v>%0,5 üzerindedir</v>
      </c>
      <c r="O7397" s="116" t="str">
        <f t="shared" si="2335"/>
        <v xml:space="preserve"> </v>
      </c>
      <c r="P7397" s="117"/>
      <c r="Q7397" s="118"/>
      <c r="R7397" s="119" t="str">
        <f t="shared" si="2336"/>
        <v/>
      </c>
      <c r="S7397" s="133">
        <f>IFERROR(IF(M7397&lt;=0.005,IF(F7397="",L7397,0),IF(F7397&lt;&gt;"",0,IF(P7397="",0,IF(P7397="H",0,IF(Q7397&lt;Veriler!$G$2,L7397*Veriler!$G$2,L7397*Q7397)))))," ")</f>
        <v>0</v>
      </c>
      <c r="T7397" s="133">
        <f>IF(Veriler!T7397&lt;=0.1, S7397, IF(AND(Veriler!T7397&gt;0.1, F7397="", P7397="E"), IF(Q7397&gt;Veriler!$G$2, Q7397*S7397, IF(Q7397&lt;Veriler!$G$2, Veriler!$G$2*S7397, Q7397*S7397)), 0))</f>
        <v>0</v>
      </c>
      <c r="U7397" s="133" t="str">
        <f t="shared" si="2337"/>
        <v xml:space="preserve"> </v>
      </c>
      <c r="V7397" s="134" t="str">
        <f>IFERROR(IF(O7397="%10 sınırı aşılmıştır.",L7397-T7397,IFERROR(IF(F7397="",IF(S7397=1,0,IF(L7397-S7397=0,"",L7397-S7397)),IF(Veriler!M7397="",L7397,IF(L7397*Veriler!M7397=0,"",L7397*Veriler!M7397))),L7397)),0)</f>
        <v/>
      </c>
      <c r="W7397" s="146"/>
      <c r="X7397" s="146"/>
      <c r="Y7397" s="146"/>
    </row>
    <row r="7398" spans="1:25" s="99" customFormat="1" ht="54.75" customHeight="1" x14ac:dyDescent="0.25">
      <c r="A7398" s="96">
        <f t="shared" si="2338"/>
        <v>5453</v>
      </c>
      <c r="B7398" s="175"/>
      <c r="C7398" s="176"/>
      <c r="D7398" s="113"/>
      <c r="E7398" s="115"/>
      <c r="F7398" s="174"/>
      <c r="G7398" s="114" t="str">
        <f t="shared" si="2333"/>
        <v/>
      </c>
      <c r="H7398" s="115"/>
      <c r="I7398" s="115"/>
      <c r="J7398" s="115"/>
      <c r="K7398" s="115"/>
      <c r="L7398" s="133" t="str">
        <f t="shared" si="2334"/>
        <v/>
      </c>
      <c r="M7398" s="116" t="str">
        <f>IF(L7398="", "", L7398/Veriler!$X$1)</f>
        <v/>
      </c>
      <c r="N7398" s="116" t="str">
        <f>IF(F7398&lt;&gt;"", "İthal Girdi", IF(Veriler!T7398="", "", IF(Veriler!S7398="H", "%0,5 üzerindedir", IF(Veriler!T7398&gt;0.1, "%10 sınırı aşılmıştır.", "Uygun"))))</f>
        <v>%0,5 üzerindedir</v>
      </c>
      <c r="O7398" s="116" t="str">
        <f t="shared" si="2335"/>
        <v xml:space="preserve"> </v>
      </c>
      <c r="P7398" s="117"/>
      <c r="Q7398" s="118"/>
      <c r="R7398" s="119" t="str">
        <f t="shared" si="2336"/>
        <v/>
      </c>
      <c r="S7398" s="133">
        <f>IFERROR(IF(M7398&lt;=0.005,IF(F7398="",L7398,0),IF(F7398&lt;&gt;"",0,IF(P7398="",0,IF(P7398="H",0,IF(Q7398&lt;Veriler!$G$2,L7398*Veriler!$G$2,L7398*Q7398)))))," ")</f>
        <v>0</v>
      </c>
      <c r="T7398" s="133">
        <f>IF(Veriler!T7398&lt;=0.1, S7398, IF(AND(Veriler!T7398&gt;0.1, F7398="", P7398="E"), IF(Q7398&gt;Veriler!$G$2, Q7398*S7398, IF(Q7398&lt;Veriler!$G$2, Veriler!$G$2*S7398, Q7398*S7398)), 0))</f>
        <v>0</v>
      </c>
      <c r="U7398" s="133" t="str">
        <f t="shared" si="2337"/>
        <v xml:space="preserve"> </v>
      </c>
      <c r="V7398" s="134" t="str">
        <f>IFERROR(IF(O7398="%10 sınırı aşılmıştır.",L7398-T7398,IFERROR(IF(F7398="",IF(S7398=1,0,IF(L7398-S7398=0,"",L7398-S7398)),IF(Veriler!M7398="",L7398,IF(L7398*Veriler!M7398=0,"",L7398*Veriler!M7398))),L7398)),0)</f>
        <v/>
      </c>
      <c r="W7398" s="146"/>
      <c r="X7398" s="146"/>
      <c r="Y7398" s="146"/>
    </row>
    <row r="7399" spans="1:25" s="99" customFormat="1" ht="54.75" customHeight="1" x14ac:dyDescent="0.25">
      <c r="A7399" s="96">
        <f t="shared" si="2338"/>
        <v>5454</v>
      </c>
      <c r="B7399" s="175"/>
      <c r="C7399" s="176"/>
      <c r="D7399" s="113"/>
      <c r="E7399" s="115"/>
      <c r="F7399" s="174"/>
      <c r="G7399" s="114" t="str">
        <f t="shared" si="2333"/>
        <v/>
      </c>
      <c r="H7399" s="115"/>
      <c r="I7399" s="115"/>
      <c r="J7399" s="115"/>
      <c r="K7399" s="115"/>
      <c r="L7399" s="133" t="str">
        <f t="shared" si="2334"/>
        <v/>
      </c>
      <c r="M7399" s="116" t="str">
        <f>IF(L7399="", "", L7399/Veriler!$X$1)</f>
        <v/>
      </c>
      <c r="N7399" s="116" t="str">
        <f>IF(F7399&lt;&gt;"", "İthal Girdi", IF(Veriler!T7399="", "", IF(Veriler!S7399="H", "%0,5 üzerindedir", IF(Veriler!T7399&gt;0.1, "%10 sınırı aşılmıştır.", "Uygun"))))</f>
        <v>%0,5 üzerindedir</v>
      </c>
      <c r="O7399" s="116" t="str">
        <f t="shared" si="2335"/>
        <v xml:space="preserve"> </v>
      </c>
      <c r="P7399" s="117"/>
      <c r="Q7399" s="118"/>
      <c r="R7399" s="119" t="str">
        <f t="shared" si="2336"/>
        <v/>
      </c>
      <c r="S7399" s="133">
        <f>IFERROR(IF(M7399&lt;=0.005,IF(F7399="",L7399,0),IF(F7399&lt;&gt;"",0,IF(P7399="",0,IF(P7399="H",0,IF(Q7399&lt;Veriler!$G$2,L7399*Veriler!$G$2,L7399*Q7399)))))," ")</f>
        <v>0</v>
      </c>
      <c r="T7399" s="133">
        <f>IF(Veriler!T7399&lt;=0.1, S7399, IF(AND(Veriler!T7399&gt;0.1, F7399="", P7399="E"), IF(Q7399&gt;Veriler!$G$2, Q7399*S7399, IF(Q7399&lt;Veriler!$G$2, Veriler!$G$2*S7399, Q7399*S7399)), 0))</f>
        <v>0</v>
      </c>
      <c r="U7399" s="133" t="str">
        <f t="shared" si="2337"/>
        <v xml:space="preserve"> </v>
      </c>
      <c r="V7399" s="134" t="str">
        <f>IFERROR(IF(O7399="%10 sınırı aşılmıştır.",L7399-T7399,IFERROR(IF(F7399="",IF(S7399=1,0,IF(L7399-S7399=0,"",L7399-S7399)),IF(Veriler!M7399="",L7399,IF(L7399*Veriler!M7399=0,"",L7399*Veriler!M7399))),L7399)),0)</f>
        <v/>
      </c>
      <c r="W7399" s="146"/>
      <c r="X7399" s="146"/>
      <c r="Y7399" s="146"/>
    </row>
    <row r="7400" spans="1:25" s="99" customFormat="1" ht="54.75" customHeight="1" x14ac:dyDescent="0.25">
      <c r="A7400" s="96">
        <f t="shared" si="2338"/>
        <v>5455</v>
      </c>
      <c r="B7400" s="175"/>
      <c r="C7400" s="176"/>
      <c r="D7400" s="113"/>
      <c r="E7400" s="115"/>
      <c r="F7400" s="174"/>
      <c r="G7400" s="114" t="str">
        <f t="shared" si="2333"/>
        <v/>
      </c>
      <c r="H7400" s="115"/>
      <c r="I7400" s="115"/>
      <c r="J7400" s="115"/>
      <c r="K7400" s="115"/>
      <c r="L7400" s="133" t="str">
        <f t="shared" si="2334"/>
        <v/>
      </c>
      <c r="M7400" s="116" t="str">
        <f>IF(L7400="", "", L7400/Veriler!$X$1)</f>
        <v/>
      </c>
      <c r="N7400" s="116" t="str">
        <f>IF(F7400&lt;&gt;"", "İthal Girdi", IF(Veriler!T7400="", "", IF(Veriler!S7400="H", "%0,5 üzerindedir", IF(Veriler!T7400&gt;0.1, "%10 sınırı aşılmıştır.", "Uygun"))))</f>
        <v>%0,5 üzerindedir</v>
      </c>
      <c r="O7400" s="116" t="str">
        <f t="shared" si="2335"/>
        <v xml:space="preserve"> </v>
      </c>
      <c r="P7400" s="117"/>
      <c r="Q7400" s="118"/>
      <c r="R7400" s="119" t="str">
        <f t="shared" si="2336"/>
        <v/>
      </c>
      <c r="S7400" s="133">
        <f>IFERROR(IF(M7400&lt;=0.005,IF(F7400="",L7400,0),IF(F7400&lt;&gt;"",0,IF(P7400="",0,IF(P7400="H",0,IF(Q7400&lt;Veriler!$G$2,L7400*Veriler!$G$2,L7400*Q7400)))))," ")</f>
        <v>0</v>
      </c>
      <c r="T7400" s="133">
        <f>IF(Veriler!T7400&lt;=0.1, S7400, IF(AND(Veriler!T7400&gt;0.1, F7400="", P7400="E"), IF(Q7400&gt;Veriler!$G$2, Q7400*S7400, IF(Q7400&lt;Veriler!$G$2, Veriler!$G$2*S7400, Q7400*S7400)), 0))</f>
        <v>0</v>
      </c>
      <c r="U7400" s="133" t="str">
        <f t="shared" si="2337"/>
        <v xml:space="preserve"> </v>
      </c>
      <c r="V7400" s="134" t="str">
        <f>IFERROR(IF(O7400="%10 sınırı aşılmıştır.",L7400-T7400,IFERROR(IF(F7400="",IF(S7400=1,0,IF(L7400-S7400=0,"",L7400-S7400)),IF(Veriler!M7400="",L7400,IF(L7400*Veriler!M7400=0,"",L7400*Veriler!M7400))),L7400)),0)</f>
        <v/>
      </c>
      <c r="W7400" s="146"/>
      <c r="X7400" s="146"/>
      <c r="Y7400" s="146"/>
    </row>
    <row r="7401" spans="1:25" s="99" customFormat="1" ht="54.75" customHeight="1" x14ac:dyDescent="0.25">
      <c r="A7401" s="96">
        <f t="shared" si="2338"/>
        <v>5456</v>
      </c>
      <c r="B7401" s="175"/>
      <c r="C7401" s="176"/>
      <c r="D7401" s="113"/>
      <c r="E7401" s="115"/>
      <c r="F7401" s="174"/>
      <c r="G7401" s="114" t="str">
        <f t="shared" si="2333"/>
        <v/>
      </c>
      <c r="H7401" s="115"/>
      <c r="I7401" s="115"/>
      <c r="J7401" s="115"/>
      <c r="K7401" s="115"/>
      <c r="L7401" s="133" t="str">
        <f t="shared" si="2334"/>
        <v/>
      </c>
      <c r="M7401" s="116" t="str">
        <f>IF(L7401="", "", L7401/Veriler!$X$1)</f>
        <v/>
      </c>
      <c r="N7401" s="116" t="str">
        <f>IF(F7401&lt;&gt;"", "İthal Girdi", IF(Veriler!T7401="", "", IF(Veriler!S7401="H", "%0,5 üzerindedir", IF(Veriler!T7401&gt;0.1, "%10 sınırı aşılmıştır.", "Uygun"))))</f>
        <v>%0,5 üzerindedir</v>
      </c>
      <c r="O7401" s="116" t="str">
        <f t="shared" si="2335"/>
        <v xml:space="preserve"> </v>
      </c>
      <c r="P7401" s="117"/>
      <c r="Q7401" s="118"/>
      <c r="R7401" s="119" t="str">
        <f t="shared" si="2336"/>
        <v/>
      </c>
      <c r="S7401" s="133">
        <f>IFERROR(IF(M7401&lt;=0.005,IF(F7401="",L7401,0),IF(F7401&lt;&gt;"",0,IF(P7401="",0,IF(P7401="H",0,IF(Q7401&lt;Veriler!$G$2,L7401*Veriler!$G$2,L7401*Q7401)))))," ")</f>
        <v>0</v>
      </c>
      <c r="T7401" s="133">
        <f>IF(Veriler!T7401&lt;=0.1, S7401, IF(AND(Veriler!T7401&gt;0.1, F7401="", P7401="E"), IF(Q7401&gt;Veriler!$G$2, Q7401*S7401, IF(Q7401&lt;Veriler!$G$2, Veriler!$G$2*S7401, Q7401*S7401)), 0))</f>
        <v>0</v>
      </c>
      <c r="U7401" s="133" t="str">
        <f t="shared" si="2337"/>
        <v xml:space="preserve"> </v>
      </c>
      <c r="V7401" s="134" t="str">
        <f>IFERROR(IF(O7401="%10 sınırı aşılmıştır.",L7401-T7401,IFERROR(IF(F7401="",IF(S7401=1,0,IF(L7401-S7401=0,"",L7401-S7401)),IF(Veriler!M7401="",L7401,IF(L7401*Veriler!M7401=0,"",L7401*Veriler!M7401))),L7401)),0)</f>
        <v/>
      </c>
      <c r="W7401" s="146"/>
      <c r="X7401" s="146"/>
      <c r="Y7401" s="146"/>
    </row>
    <row r="7402" spans="1:25" s="99" customFormat="1" ht="54.75" customHeight="1" x14ac:dyDescent="0.25">
      <c r="A7402" s="96">
        <f t="shared" si="2338"/>
        <v>5457</v>
      </c>
      <c r="B7402" s="175"/>
      <c r="C7402" s="176"/>
      <c r="D7402" s="113"/>
      <c r="E7402" s="115"/>
      <c r="F7402" s="174"/>
      <c r="G7402" s="114" t="str">
        <f t="shared" si="2333"/>
        <v/>
      </c>
      <c r="H7402" s="115"/>
      <c r="I7402" s="115"/>
      <c r="J7402" s="115"/>
      <c r="K7402" s="115"/>
      <c r="L7402" s="133" t="str">
        <f t="shared" si="2334"/>
        <v/>
      </c>
      <c r="M7402" s="116" t="str">
        <f>IF(L7402="", "", L7402/Veriler!$X$1)</f>
        <v/>
      </c>
      <c r="N7402" s="116" t="str">
        <f>IF(F7402&lt;&gt;"", "İthal Girdi", IF(Veriler!T7402="", "", IF(Veriler!S7402="H", "%0,5 üzerindedir", IF(Veriler!T7402&gt;0.1, "%10 sınırı aşılmıştır.", "Uygun"))))</f>
        <v>%0,5 üzerindedir</v>
      </c>
      <c r="O7402" s="116" t="str">
        <f t="shared" si="2335"/>
        <v xml:space="preserve"> </v>
      </c>
      <c r="P7402" s="117"/>
      <c r="Q7402" s="118"/>
      <c r="R7402" s="119" t="str">
        <f t="shared" si="2336"/>
        <v/>
      </c>
      <c r="S7402" s="133">
        <f>IFERROR(IF(M7402&lt;=0.005,IF(F7402="",L7402,0),IF(F7402&lt;&gt;"",0,IF(P7402="",0,IF(P7402="H",0,IF(Q7402&lt;Veriler!$G$2,L7402*Veriler!$G$2,L7402*Q7402)))))," ")</f>
        <v>0</v>
      </c>
      <c r="T7402" s="133">
        <f>IF(Veriler!T7402&lt;=0.1, S7402, IF(AND(Veriler!T7402&gt;0.1, F7402="", P7402="E"), IF(Q7402&gt;Veriler!$G$2, Q7402*S7402, IF(Q7402&lt;Veriler!$G$2, Veriler!$G$2*S7402, Q7402*S7402)), 0))</f>
        <v>0</v>
      </c>
      <c r="U7402" s="133" t="str">
        <f t="shared" si="2337"/>
        <v xml:space="preserve"> </v>
      </c>
      <c r="V7402" s="134" t="str">
        <f>IFERROR(IF(O7402="%10 sınırı aşılmıştır.",L7402-T7402,IFERROR(IF(F7402="",IF(S7402=1,0,IF(L7402-S7402=0,"",L7402-S7402)),IF(Veriler!M7402="",L7402,IF(L7402*Veriler!M7402=0,"",L7402*Veriler!M7402))),L7402)),0)</f>
        <v/>
      </c>
      <c r="W7402" s="146"/>
      <c r="X7402" s="146"/>
      <c r="Y7402" s="146"/>
    </row>
    <row r="7403" spans="1:25" s="99" customFormat="1" ht="54.75" customHeight="1" x14ac:dyDescent="0.25">
      <c r="A7403" s="96">
        <f t="shared" si="2338"/>
        <v>5458</v>
      </c>
      <c r="B7403" s="175"/>
      <c r="C7403" s="176"/>
      <c r="D7403" s="113"/>
      <c r="E7403" s="115"/>
      <c r="F7403" s="174"/>
      <c r="G7403" s="114" t="str">
        <f t="shared" si="2333"/>
        <v/>
      </c>
      <c r="H7403" s="115"/>
      <c r="I7403" s="115"/>
      <c r="J7403" s="115"/>
      <c r="K7403" s="115"/>
      <c r="L7403" s="133" t="str">
        <f t="shared" si="2334"/>
        <v/>
      </c>
      <c r="M7403" s="116" t="str">
        <f>IF(L7403="", "", L7403/Veriler!$X$1)</f>
        <v/>
      </c>
      <c r="N7403" s="116" t="str">
        <f>IF(F7403&lt;&gt;"", "İthal Girdi", IF(Veriler!T7403="", "", IF(Veriler!S7403="H", "%0,5 üzerindedir", IF(Veriler!T7403&gt;0.1, "%10 sınırı aşılmıştır.", "Uygun"))))</f>
        <v>%0,5 üzerindedir</v>
      </c>
      <c r="O7403" s="116" t="str">
        <f t="shared" si="2335"/>
        <v xml:space="preserve"> </v>
      </c>
      <c r="P7403" s="117"/>
      <c r="Q7403" s="118"/>
      <c r="R7403" s="119" t="str">
        <f t="shared" si="2336"/>
        <v/>
      </c>
      <c r="S7403" s="133">
        <f>IFERROR(IF(M7403&lt;=0.005,IF(F7403="",L7403,0),IF(F7403&lt;&gt;"",0,IF(P7403="",0,IF(P7403="H",0,IF(Q7403&lt;Veriler!$G$2,L7403*Veriler!$G$2,L7403*Q7403)))))," ")</f>
        <v>0</v>
      </c>
      <c r="T7403" s="133">
        <f>IF(Veriler!T7403&lt;=0.1, S7403, IF(AND(Veriler!T7403&gt;0.1, F7403="", P7403="E"), IF(Q7403&gt;Veriler!$G$2, Q7403*S7403, IF(Q7403&lt;Veriler!$G$2, Veriler!$G$2*S7403, Q7403*S7403)), 0))</f>
        <v>0</v>
      </c>
      <c r="U7403" s="133" t="str">
        <f t="shared" si="2337"/>
        <v xml:space="preserve"> </v>
      </c>
      <c r="V7403" s="134" t="str">
        <f>IFERROR(IF(O7403="%10 sınırı aşılmıştır.",L7403-T7403,IFERROR(IF(F7403="",IF(S7403=1,0,IF(L7403-S7403=0,"",L7403-S7403)),IF(Veriler!M7403="",L7403,IF(L7403*Veriler!M7403=0,"",L7403*Veriler!M7403))),L7403)),0)</f>
        <v/>
      </c>
      <c r="W7403" s="146"/>
      <c r="X7403" s="146"/>
      <c r="Y7403" s="146"/>
    </row>
    <row r="7404" spans="1:25" s="99" customFormat="1" ht="54.75" customHeight="1" x14ac:dyDescent="0.25">
      <c r="A7404" s="96">
        <f t="shared" si="2338"/>
        <v>5459</v>
      </c>
      <c r="B7404" s="175"/>
      <c r="C7404" s="176"/>
      <c r="D7404" s="113"/>
      <c r="E7404" s="115"/>
      <c r="F7404" s="174"/>
      <c r="G7404" s="114" t="str">
        <f t="shared" si="2333"/>
        <v/>
      </c>
      <c r="H7404" s="115"/>
      <c r="I7404" s="115"/>
      <c r="J7404" s="115"/>
      <c r="K7404" s="115"/>
      <c r="L7404" s="133" t="str">
        <f t="shared" si="2334"/>
        <v/>
      </c>
      <c r="M7404" s="116" t="str">
        <f>IF(L7404="", "", L7404/Veriler!$X$1)</f>
        <v/>
      </c>
      <c r="N7404" s="116" t="str">
        <f>IF(F7404&lt;&gt;"", "İthal Girdi", IF(Veriler!T7404="", "", IF(Veriler!S7404="H", "%0,5 üzerindedir", IF(Veriler!T7404&gt;0.1, "%10 sınırı aşılmıştır.", "Uygun"))))</f>
        <v>%0,5 üzerindedir</v>
      </c>
      <c r="O7404" s="116" t="str">
        <f t="shared" si="2335"/>
        <v xml:space="preserve"> </v>
      </c>
      <c r="P7404" s="117"/>
      <c r="Q7404" s="118"/>
      <c r="R7404" s="119" t="str">
        <f t="shared" si="2336"/>
        <v/>
      </c>
      <c r="S7404" s="133">
        <f>IFERROR(IF(M7404&lt;=0.005,IF(F7404="",L7404,0),IF(F7404&lt;&gt;"",0,IF(P7404="",0,IF(P7404="H",0,IF(Q7404&lt;Veriler!$G$2,L7404*Veriler!$G$2,L7404*Q7404)))))," ")</f>
        <v>0</v>
      </c>
      <c r="T7404" s="133">
        <f>IF(Veriler!T7404&lt;=0.1, S7404, IF(AND(Veriler!T7404&gt;0.1, F7404="", P7404="E"), IF(Q7404&gt;Veriler!$G$2, Q7404*S7404, IF(Q7404&lt;Veriler!$G$2, Veriler!$G$2*S7404, Q7404*S7404)), 0))</f>
        <v>0</v>
      </c>
      <c r="U7404" s="133" t="str">
        <f t="shared" si="2337"/>
        <v xml:space="preserve"> </v>
      </c>
      <c r="V7404" s="134" t="str">
        <f>IFERROR(IF(O7404="%10 sınırı aşılmıştır.",L7404-T7404,IFERROR(IF(F7404="",IF(S7404=1,0,IF(L7404-S7404=0,"",L7404-S7404)),IF(Veriler!M7404="",L7404,IF(L7404*Veriler!M7404=0,"",L7404*Veriler!M7404))),L7404)),0)</f>
        <v/>
      </c>
      <c r="W7404" s="146"/>
      <c r="X7404" s="146"/>
      <c r="Y7404" s="146"/>
    </row>
    <row r="7405" spans="1:25" s="99" customFormat="1" ht="54.75" customHeight="1" x14ac:dyDescent="0.25">
      <c r="A7405" s="96">
        <f t="shared" si="2338"/>
        <v>5460</v>
      </c>
      <c r="B7405" s="175"/>
      <c r="C7405" s="176"/>
      <c r="D7405" s="113"/>
      <c r="E7405" s="115"/>
      <c r="F7405" s="174"/>
      <c r="G7405" s="114" t="str">
        <f t="shared" si="2333"/>
        <v/>
      </c>
      <c r="H7405" s="115"/>
      <c r="I7405" s="115"/>
      <c r="J7405" s="115"/>
      <c r="K7405" s="115"/>
      <c r="L7405" s="133" t="str">
        <f t="shared" si="2334"/>
        <v/>
      </c>
      <c r="M7405" s="116" t="str">
        <f>IF(L7405="", "", L7405/Veriler!$X$1)</f>
        <v/>
      </c>
      <c r="N7405" s="116" t="str">
        <f>IF(F7405&lt;&gt;"", "İthal Girdi", IF(Veriler!T7405="", "", IF(Veriler!S7405="H", "%0,5 üzerindedir", IF(Veriler!T7405&gt;0.1, "%10 sınırı aşılmıştır.", "Uygun"))))</f>
        <v>%0,5 üzerindedir</v>
      </c>
      <c r="O7405" s="116" t="str">
        <f t="shared" si="2335"/>
        <v xml:space="preserve"> </v>
      </c>
      <c r="P7405" s="117"/>
      <c r="Q7405" s="118"/>
      <c r="R7405" s="119" t="str">
        <f t="shared" si="2336"/>
        <v/>
      </c>
      <c r="S7405" s="133">
        <f>IFERROR(IF(M7405&lt;=0.005,IF(F7405="",L7405,0),IF(F7405&lt;&gt;"",0,IF(P7405="",0,IF(P7405="H",0,IF(Q7405&lt;Veriler!$G$2,L7405*Veriler!$G$2,L7405*Q7405)))))," ")</f>
        <v>0</v>
      </c>
      <c r="T7405" s="133">
        <f>IF(Veriler!T7405&lt;=0.1, S7405, IF(AND(Veriler!T7405&gt;0.1, F7405="", P7405="E"), IF(Q7405&gt;Veriler!$G$2, Q7405*S7405, IF(Q7405&lt;Veriler!$G$2, Veriler!$G$2*S7405, Q7405*S7405)), 0))</f>
        <v>0</v>
      </c>
      <c r="U7405" s="133" t="str">
        <f t="shared" si="2337"/>
        <v xml:space="preserve"> </v>
      </c>
      <c r="V7405" s="134" t="str">
        <f>IFERROR(IF(O7405="%10 sınırı aşılmıştır.",L7405-T7405,IFERROR(IF(F7405="",IF(S7405=1,0,IF(L7405-S7405=0,"",L7405-S7405)),IF(Veriler!M7405="",L7405,IF(L7405*Veriler!M7405=0,"",L7405*Veriler!M7405))),L7405)),0)</f>
        <v/>
      </c>
      <c r="W7405" s="146"/>
      <c r="X7405" s="146"/>
      <c r="Y7405" s="146"/>
    </row>
    <row r="7406" spans="1:25" s="99" customFormat="1" ht="24" customHeight="1" x14ac:dyDescent="0.25">
      <c r="A7406" s="103"/>
      <c r="B7406" s="104"/>
      <c r="C7406" s="104"/>
      <c r="D7406" s="104"/>
      <c r="E7406" s="103"/>
      <c r="F7406" s="135"/>
      <c r="G7406" s="157"/>
      <c r="H7406" s="103"/>
      <c r="I7406" s="103"/>
      <c r="J7406" s="103"/>
      <c r="K7406" s="103"/>
      <c r="L7406" s="136">
        <f>SUM(L7377:L7390,L7392:L7405)</f>
        <v>0</v>
      </c>
      <c r="M7406" s="158"/>
      <c r="N7406" s="158"/>
      <c r="O7406" s="158"/>
      <c r="P7406" s="105"/>
      <c r="Q7406" s="106"/>
      <c r="R7406" s="159"/>
      <c r="S7406" s="160"/>
      <c r="T7406" s="160"/>
      <c r="U7406" s="160"/>
      <c r="V7406" s="160"/>
      <c r="W7406" s="146"/>
      <c r="X7406" s="146"/>
      <c r="Y7406" s="146"/>
    </row>
    <row r="7407" spans="1:25" s="99" customFormat="1" ht="31.5" customHeight="1" x14ac:dyDescent="0.25">
      <c r="A7407" s="103"/>
      <c r="B7407" s="104"/>
      <c r="C7407" s="104"/>
      <c r="D7407" s="104"/>
      <c r="E7407" s="103"/>
      <c r="F7407" s="135"/>
      <c r="G7407" s="157"/>
      <c r="H7407" s="103"/>
      <c r="I7407" s="103"/>
      <c r="J7407" s="103"/>
      <c r="K7407" s="103"/>
      <c r="L7407" s="161"/>
      <c r="M7407" s="158"/>
      <c r="N7407" s="158"/>
      <c r="O7407" s="158"/>
      <c r="P7407" s="105"/>
      <c r="Q7407" s="106"/>
      <c r="R7407" s="159"/>
      <c r="S7407" s="162" t="s">
        <v>57</v>
      </c>
      <c r="T7407" s="162" t="s">
        <v>57</v>
      </c>
      <c r="U7407" s="162" t="s">
        <v>57</v>
      </c>
      <c r="V7407" s="163" t="s">
        <v>58</v>
      </c>
      <c r="W7407" s="146"/>
      <c r="X7407" s="146"/>
      <c r="Y7407" s="146"/>
    </row>
    <row r="7408" spans="1:25" s="99" customFormat="1" ht="58.5" customHeight="1" x14ac:dyDescent="0.25">
      <c r="A7408" s="185" t="s">
        <v>59</v>
      </c>
      <c r="B7408" s="180"/>
      <c r="C7408" s="180"/>
      <c r="D7408" s="180"/>
      <c r="E7408" s="180"/>
      <c r="F7408" s="180"/>
      <c r="G7408" s="180"/>
      <c r="H7408" s="180"/>
      <c r="I7408" s="180"/>
      <c r="J7408" s="180"/>
      <c r="K7408" s="180"/>
      <c r="L7408" s="180"/>
      <c r="M7408" s="180"/>
      <c r="N7408" s="180"/>
      <c r="O7408" s="180"/>
      <c r="P7408" s="180"/>
      <c r="Q7408" s="180"/>
      <c r="R7408" s="176"/>
      <c r="S7408" s="137">
        <f>SUM(S7370,S7377:S7390,S7392:S7405)</f>
        <v>0</v>
      </c>
      <c r="T7408" s="137" t="str">
        <f>IF(SUM(T7377:T7390,T7392:T7405)=0," ",SUM(T7377:T7390,T7392:T7405))</f>
        <v xml:space="preserve"> </v>
      </c>
      <c r="U7408" s="137" t="str">
        <f>IF(SUM(U7377:U7390,U7392:U7405)=0," ",SUM(U7377:U7390,U7392:U7405))</f>
        <v xml:space="preserve"> </v>
      </c>
      <c r="V7408" s="137" t="str">
        <f>IF(SUM(V7377:V7390,V7392:V7405)=0," ",SUM(V7377:V7390,V7392:V7405))</f>
        <v xml:space="preserve"> </v>
      </c>
      <c r="W7408" s="146"/>
      <c r="X7408" s="164">
        <f>SUM(U7377:U7390,U7392:U7405)</f>
        <v>0</v>
      </c>
      <c r="Y7408" s="164">
        <f>SUM(V7377:V7390,V7392:V7405)</f>
        <v>0</v>
      </c>
    </row>
    <row r="7409" spans="1:25" x14ac:dyDescent="0.3">
      <c r="A7409" s="34"/>
      <c r="G7409" s="146"/>
      <c r="L7409" s="146"/>
      <c r="M7409" s="146"/>
      <c r="N7409" s="146"/>
      <c r="O7409" s="146"/>
      <c r="R7409" s="146"/>
      <c r="S7409" s="146"/>
      <c r="T7409" s="146"/>
      <c r="U7409" s="146"/>
      <c r="V7409" s="146"/>
      <c r="W7409" s="146"/>
      <c r="X7409" s="146"/>
      <c r="Y7409" s="146"/>
    </row>
    <row r="7410" spans="1:25" x14ac:dyDescent="0.3">
      <c r="A7410" s="186" t="s">
        <v>60</v>
      </c>
      <c r="B7410" s="187"/>
      <c r="C7410" s="187"/>
      <c r="D7410" s="187"/>
      <c r="E7410" s="187"/>
      <c r="F7410" s="187"/>
      <c r="G7410" s="187"/>
      <c r="H7410" s="187"/>
      <c r="I7410" s="187"/>
      <c r="J7410" s="187"/>
      <c r="K7410" s="187"/>
      <c r="L7410" s="187"/>
      <c r="M7410" s="187"/>
      <c r="N7410" s="187"/>
      <c r="O7410" s="187"/>
      <c r="P7410" s="187"/>
      <c r="Q7410" s="187"/>
      <c r="R7410" s="187"/>
      <c r="S7410" s="187"/>
      <c r="T7410" s="187"/>
      <c r="U7410" s="187"/>
      <c r="V7410" s="187"/>
      <c r="W7410" s="146"/>
      <c r="X7410" s="146"/>
      <c r="Y7410" s="146"/>
    </row>
    <row r="7411" spans="1:25" s="99" customFormat="1" ht="41.25" customHeight="1" x14ac:dyDescent="0.25">
      <c r="A7411" s="189" t="s">
        <v>38</v>
      </c>
      <c r="B7411" s="180"/>
      <c r="C7411" s="180"/>
      <c r="D7411" s="180"/>
      <c r="E7411" s="180"/>
      <c r="F7411" s="180"/>
      <c r="G7411" s="180"/>
      <c r="H7411" s="180"/>
      <c r="I7411" s="180"/>
      <c r="J7411" s="180"/>
      <c r="K7411" s="180"/>
      <c r="L7411" s="180"/>
      <c r="M7411" s="180"/>
      <c r="N7411" s="180"/>
      <c r="O7411" s="180"/>
      <c r="P7411" s="180"/>
      <c r="Q7411" s="180"/>
      <c r="R7411" s="180"/>
      <c r="S7411" s="180"/>
      <c r="T7411" s="180"/>
      <c r="U7411" s="180"/>
      <c r="V7411" s="176"/>
      <c r="W7411" s="146"/>
      <c r="X7411" s="146"/>
      <c r="Y7411" s="146"/>
    </row>
    <row r="7412" spans="1:25" s="100" customFormat="1" ht="35.25" customHeight="1" x14ac:dyDescent="0.25">
      <c r="A7412" s="179" t="s">
        <v>39</v>
      </c>
      <c r="B7412" s="180"/>
      <c r="C7412" s="180"/>
      <c r="D7412" s="180"/>
      <c r="E7412" s="180"/>
      <c r="F7412" s="180"/>
      <c r="G7412" s="180"/>
      <c r="H7412" s="180"/>
      <c r="I7412" s="180"/>
      <c r="J7412" s="180"/>
      <c r="K7412" s="180"/>
      <c r="L7412" s="180"/>
      <c r="M7412" s="180"/>
      <c r="N7412" s="180"/>
      <c r="O7412" s="180"/>
      <c r="P7412" s="180"/>
      <c r="Q7412" s="180"/>
      <c r="R7412" s="176"/>
      <c r="S7412" s="147"/>
      <c r="T7412" s="148"/>
      <c r="U7412" s="149" t="s">
        <v>40</v>
      </c>
      <c r="V7412" s="150">
        <f>V7374+1</f>
        <v>196</v>
      </c>
      <c r="W7412" s="146"/>
      <c r="X7412" s="146"/>
      <c r="Y7412" s="146"/>
    </row>
    <row r="7413" spans="1:25" s="99" customFormat="1" ht="81" customHeight="1" x14ac:dyDescent="0.25">
      <c r="A7413" s="110" t="s">
        <v>3</v>
      </c>
      <c r="B7413" s="188" t="s">
        <v>41</v>
      </c>
      <c r="C7413" s="176"/>
      <c r="D7413" s="111" t="s">
        <v>42</v>
      </c>
      <c r="E7413" s="110" t="s">
        <v>324</v>
      </c>
      <c r="F7413" s="111" t="s">
        <v>325</v>
      </c>
      <c r="G7413" s="151" t="s">
        <v>43</v>
      </c>
      <c r="H7413" s="110" t="s">
        <v>44</v>
      </c>
      <c r="I7413" s="110" t="s">
        <v>8</v>
      </c>
      <c r="J7413" s="110" t="s">
        <v>45</v>
      </c>
      <c r="K7413" s="110" t="s">
        <v>46</v>
      </c>
      <c r="L7413" s="152" t="s">
        <v>47</v>
      </c>
      <c r="M7413" s="153" t="s">
        <v>48</v>
      </c>
      <c r="N7413" s="154" t="s">
        <v>49</v>
      </c>
      <c r="O7413" s="154" t="s">
        <v>49</v>
      </c>
      <c r="P7413" s="112" t="s">
        <v>50</v>
      </c>
      <c r="Q7413" s="110" t="s">
        <v>51</v>
      </c>
      <c r="R7413" s="155" t="s">
        <v>52</v>
      </c>
      <c r="S7413" s="156" t="s">
        <v>53</v>
      </c>
      <c r="T7413" s="156" t="s">
        <v>54</v>
      </c>
      <c r="U7413" s="152" t="s">
        <v>54</v>
      </c>
      <c r="V7413" s="152" t="s">
        <v>55</v>
      </c>
      <c r="W7413" s="146"/>
      <c r="X7413" s="146"/>
      <c r="Y7413" s="146"/>
    </row>
    <row r="7414" spans="1:25" s="99" customFormat="1" ht="45" customHeight="1" x14ac:dyDescent="0.25">
      <c r="A7414" s="101"/>
      <c r="B7414" s="177" t="s">
        <v>56</v>
      </c>
      <c r="C7414" s="178"/>
      <c r="D7414" s="102"/>
      <c r="E7414" s="170"/>
      <c r="F7414" s="102"/>
      <c r="G7414" s="95"/>
      <c r="H7414" s="102"/>
      <c r="I7414" s="102"/>
      <c r="J7414" s="102"/>
      <c r="K7414" s="102"/>
      <c r="L7414" s="95"/>
      <c r="M7414" s="95"/>
      <c r="N7414" s="95"/>
      <c r="O7414" s="95"/>
      <c r="P7414" s="102"/>
      <c r="Q7414" s="102"/>
      <c r="R7414" s="190"/>
      <c r="S7414" s="184"/>
      <c r="T7414" s="95"/>
      <c r="U7414" s="95"/>
      <c r="V7414" s="95"/>
      <c r="W7414" s="146"/>
      <c r="X7414" s="146"/>
      <c r="Y7414" s="146"/>
    </row>
    <row r="7415" spans="1:25" s="99" customFormat="1" ht="54.75" customHeight="1" x14ac:dyDescent="0.25">
      <c r="A7415" s="96">
        <f>A7405+1</f>
        <v>5461</v>
      </c>
      <c r="B7415" s="181"/>
      <c r="C7415" s="182"/>
      <c r="D7415" s="113"/>
      <c r="E7415" s="115"/>
      <c r="F7415" s="174"/>
      <c r="G7415" s="114" t="str">
        <f t="shared" ref="G7415:G7428" si="2339">IF(AND(F7415&lt;&gt;"",V7415&lt;&gt;"",L7415&lt;&gt;0),V7415/L7415,"")</f>
        <v/>
      </c>
      <c r="H7415" s="115"/>
      <c r="I7415" s="115"/>
      <c r="J7415" s="115"/>
      <c r="K7415" s="115"/>
      <c r="L7415" s="133" t="str">
        <f t="shared" ref="L7415:L7428" si="2340">IF(AND(H7415&lt;&gt;0, J7415&lt;&gt;0, K7415&lt;&gt;0), H7415*J7415*K7415, "")</f>
        <v/>
      </c>
      <c r="M7415" s="116" t="str">
        <f>IF(L7415="", "", L7415/Veriler!$X$1)</f>
        <v/>
      </c>
      <c r="N7415" s="116" t="str">
        <f>IF(F7415&lt;&gt;"", "İthal Girdi", IF(Veriler!T7415="", "", IF(Veriler!S7415="H", "%0,5 üzerindedir", IF(Veriler!T7415&gt;0.1, "%10 sınırı aşılmıştır.", "Uygun"))))</f>
        <v>%0,5 üzerindedir</v>
      </c>
      <c r="O7415" s="116" t="str">
        <f t="shared" ref="O7415:O7428" si="2341">IF(M7415=""," ",N7415)</f>
        <v xml:space="preserve"> </v>
      </c>
      <c r="P7415" s="117"/>
      <c r="Q7415" s="118"/>
      <c r="R7415" s="119" t="str">
        <f t="shared" ref="R7415:R7428" si="2342">IFERROR(IF(AND(T7415&lt;&gt;"",L7415&lt;&gt;"",L7415&lt;&gt;0,T7415&lt;&gt;0),T7415/L7415,"")," ")</f>
        <v/>
      </c>
      <c r="S7415" s="133">
        <f>IFERROR(IF(M7415&lt;=0.005,IF(F7415="",L7415,0),IF(F7415&lt;&gt;"",0,IF(P7415="",0,IF(P7415="H",0,IF(Q7415&lt;Veriler!$G$2,L7415*Veriler!$G$2,L7415*Q7415)))))," ")</f>
        <v>0</v>
      </c>
      <c r="T7415" s="133">
        <f>IF(Veriler!T7415&lt;=0.1, S7415, IF(AND(Veriler!T7415&gt;0.1, F7415="", P7415="E"), IF(Q7415&gt;Veriler!$G$2, Q7415*S7415, IF(Q7415&lt;Veriler!$G$2, Veriler!$G$2*S7415, Q7415*S7415)), 0))</f>
        <v>0</v>
      </c>
      <c r="U7415" s="133" t="str">
        <f t="shared" ref="U7415:U7428" si="2343">IF(T7415=0," ",T7415)</f>
        <v xml:space="preserve"> </v>
      </c>
      <c r="V7415" s="134" t="str">
        <f>IFERROR(IF(O7415="%10 sınırı aşılmıştır.",L7415-T7415,IFERROR(IF(F7415="",IF(S7415=1,0,IF(L7415-S7415=0,"",L7415-S7415)),IF(Veriler!M7415="",L7415,IF(L7415*Veriler!M7415=0,"",L7415*Veriler!M7415))),L7415)),0)</f>
        <v/>
      </c>
      <c r="W7415" s="146"/>
      <c r="X7415" s="146"/>
      <c r="Y7415" s="146"/>
    </row>
    <row r="7416" spans="1:25" s="99" customFormat="1" ht="54.75" customHeight="1" x14ac:dyDescent="0.25">
      <c r="A7416" s="96">
        <f t="shared" ref="A7416:A7428" si="2344">A7415+1</f>
        <v>5462</v>
      </c>
      <c r="B7416" s="175"/>
      <c r="C7416" s="176"/>
      <c r="D7416" s="113"/>
      <c r="E7416" s="115"/>
      <c r="F7416" s="174"/>
      <c r="G7416" s="114" t="str">
        <f t="shared" si="2339"/>
        <v/>
      </c>
      <c r="H7416" s="115"/>
      <c r="I7416" s="115"/>
      <c r="J7416" s="115"/>
      <c r="K7416" s="115"/>
      <c r="L7416" s="133" t="str">
        <f t="shared" si="2340"/>
        <v/>
      </c>
      <c r="M7416" s="116" t="str">
        <f>IF(L7416="", "", L7416/Veriler!$X$1)</f>
        <v/>
      </c>
      <c r="N7416" s="116" t="str">
        <f>IF(F7416&lt;&gt;"", "İthal Girdi", IF(Veriler!T7416="", "", IF(Veriler!S7416="H", "%0,5 üzerindedir", IF(Veriler!T7416&gt;0.1, "%10 sınırı aşılmıştır.", "Uygun"))))</f>
        <v>%0,5 üzerindedir</v>
      </c>
      <c r="O7416" s="116" t="str">
        <f t="shared" si="2341"/>
        <v xml:space="preserve"> </v>
      </c>
      <c r="P7416" s="117"/>
      <c r="Q7416" s="118"/>
      <c r="R7416" s="119" t="str">
        <f t="shared" si="2342"/>
        <v/>
      </c>
      <c r="S7416" s="133">
        <f>IFERROR(IF(M7416&lt;=0.005,IF(F7416="",L7416,0),IF(F7416&lt;&gt;"",0,IF(P7416="",0,IF(P7416="H",0,IF(Q7416&lt;Veriler!$G$2,L7416*Veriler!$G$2,L7416*Q7416)))))," ")</f>
        <v>0</v>
      </c>
      <c r="T7416" s="133">
        <f>IF(Veriler!T7416&lt;=0.1, S7416, IF(AND(Veriler!T7416&gt;0.1, F7416="", P7416="E"), IF(Q7416&gt;Veriler!$G$2, Q7416*S7416, IF(Q7416&lt;Veriler!$G$2, Veriler!$G$2*S7416, Q7416*S7416)), 0))</f>
        <v>0</v>
      </c>
      <c r="U7416" s="133" t="str">
        <f t="shared" si="2343"/>
        <v xml:space="preserve"> </v>
      </c>
      <c r="V7416" s="134" t="str">
        <f>IFERROR(IF(O7416="%10 sınırı aşılmıştır.",L7416-T7416,IFERROR(IF(F7416="",IF(S7416=1,0,IF(L7416-S7416=0,"",L7416-S7416)),IF(Veriler!M7416="",L7416,IF(L7416*Veriler!M7416=0,"",L7416*Veriler!M7416))),L7416)),0)</f>
        <v/>
      </c>
      <c r="W7416" s="146"/>
      <c r="X7416" s="146"/>
      <c r="Y7416" s="146"/>
    </row>
    <row r="7417" spans="1:25" s="99" customFormat="1" ht="54.75" customHeight="1" x14ac:dyDescent="0.25">
      <c r="A7417" s="96">
        <f t="shared" si="2344"/>
        <v>5463</v>
      </c>
      <c r="B7417" s="175"/>
      <c r="C7417" s="176"/>
      <c r="D7417" s="113"/>
      <c r="E7417" s="115"/>
      <c r="F7417" s="174"/>
      <c r="G7417" s="114" t="str">
        <f t="shared" si="2339"/>
        <v/>
      </c>
      <c r="H7417" s="115"/>
      <c r="I7417" s="115"/>
      <c r="J7417" s="115"/>
      <c r="K7417" s="115"/>
      <c r="L7417" s="133" t="str">
        <f t="shared" si="2340"/>
        <v/>
      </c>
      <c r="M7417" s="116" t="str">
        <f>IF(L7417="", "", L7417/Veriler!$X$1)</f>
        <v/>
      </c>
      <c r="N7417" s="116" t="str">
        <f>IF(F7417&lt;&gt;"", "İthal Girdi", IF(Veriler!T7417="", "", IF(Veriler!S7417="H", "%0,5 üzerindedir", IF(Veriler!T7417&gt;0.1, "%10 sınırı aşılmıştır.", "Uygun"))))</f>
        <v>%0,5 üzerindedir</v>
      </c>
      <c r="O7417" s="116" t="str">
        <f t="shared" si="2341"/>
        <v xml:space="preserve"> </v>
      </c>
      <c r="P7417" s="117"/>
      <c r="Q7417" s="118"/>
      <c r="R7417" s="119" t="str">
        <f t="shared" si="2342"/>
        <v/>
      </c>
      <c r="S7417" s="133">
        <f>IFERROR(IF(M7417&lt;=0.005,IF(F7417="",L7417,0),IF(F7417&lt;&gt;"",0,IF(P7417="",0,IF(P7417="H",0,IF(Q7417&lt;Veriler!$G$2,L7417*Veriler!$G$2,L7417*Q7417)))))," ")</f>
        <v>0</v>
      </c>
      <c r="T7417" s="133">
        <f>IF(Veriler!T7417&lt;=0.1, S7417, IF(AND(Veriler!T7417&gt;0.1, F7417="", P7417="E"), IF(Q7417&gt;Veriler!$G$2, Q7417*S7417, IF(Q7417&lt;Veriler!$G$2, Veriler!$G$2*S7417, Q7417*S7417)), 0))</f>
        <v>0</v>
      </c>
      <c r="U7417" s="133" t="str">
        <f t="shared" si="2343"/>
        <v xml:space="preserve"> </v>
      </c>
      <c r="V7417" s="134" t="str">
        <f>IFERROR(IF(O7417="%10 sınırı aşılmıştır.",L7417-T7417,IFERROR(IF(F7417="",IF(S7417=1,0,IF(L7417-S7417=0,"",L7417-S7417)),IF(Veriler!M7417="",L7417,IF(L7417*Veriler!M7417=0,"",L7417*Veriler!M7417))),L7417)),0)</f>
        <v/>
      </c>
      <c r="W7417" s="146"/>
      <c r="X7417" s="146"/>
      <c r="Y7417" s="146"/>
    </row>
    <row r="7418" spans="1:25" s="99" customFormat="1" ht="54.75" customHeight="1" x14ac:dyDescent="0.25">
      <c r="A7418" s="96">
        <f t="shared" si="2344"/>
        <v>5464</v>
      </c>
      <c r="B7418" s="175"/>
      <c r="C7418" s="176"/>
      <c r="D7418" s="113"/>
      <c r="E7418" s="115"/>
      <c r="F7418" s="174"/>
      <c r="G7418" s="114" t="str">
        <f t="shared" si="2339"/>
        <v/>
      </c>
      <c r="H7418" s="115"/>
      <c r="I7418" s="115"/>
      <c r="J7418" s="115"/>
      <c r="K7418" s="115"/>
      <c r="L7418" s="133" t="str">
        <f t="shared" si="2340"/>
        <v/>
      </c>
      <c r="M7418" s="116" t="str">
        <f>IF(L7418="", "", L7418/Veriler!$X$1)</f>
        <v/>
      </c>
      <c r="N7418" s="116" t="str">
        <f>IF(F7418&lt;&gt;"", "İthal Girdi", IF(Veriler!T7418="", "", IF(Veriler!S7418="H", "%0,5 üzerindedir", IF(Veriler!T7418&gt;0.1, "%10 sınırı aşılmıştır.", "Uygun"))))</f>
        <v>%0,5 üzerindedir</v>
      </c>
      <c r="O7418" s="116" t="str">
        <f t="shared" si="2341"/>
        <v xml:space="preserve"> </v>
      </c>
      <c r="P7418" s="117"/>
      <c r="Q7418" s="118"/>
      <c r="R7418" s="119" t="str">
        <f t="shared" si="2342"/>
        <v/>
      </c>
      <c r="S7418" s="133">
        <f>IFERROR(IF(M7418&lt;=0.005,IF(F7418="",L7418,0),IF(F7418&lt;&gt;"",0,IF(P7418="",0,IF(P7418="H",0,IF(Q7418&lt;Veriler!$G$2,L7418*Veriler!$G$2,L7418*Q7418)))))," ")</f>
        <v>0</v>
      </c>
      <c r="T7418" s="133">
        <f>IF(Veriler!T7418&lt;=0.1, S7418, IF(AND(Veriler!T7418&gt;0.1, F7418="", P7418="E"), IF(Q7418&gt;Veriler!$G$2, Q7418*S7418, IF(Q7418&lt;Veriler!$G$2, Veriler!$G$2*S7418, Q7418*S7418)), 0))</f>
        <v>0</v>
      </c>
      <c r="U7418" s="133" t="str">
        <f t="shared" si="2343"/>
        <v xml:space="preserve"> </v>
      </c>
      <c r="V7418" s="134" t="str">
        <f>IFERROR(IF(O7418="%10 sınırı aşılmıştır.",L7418-T7418,IFERROR(IF(F7418="",IF(S7418=1,0,IF(L7418-S7418=0,"",L7418-S7418)),IF(Veriler!M7418="",L7418,IF(L7418*Veriler!M7418=0,"",L7418*Veriler!M7418))),L7418)),0)</f>
        <v/>
      </c>
      <c r="W7418" s="146"/>
      <c r="X7418" s="146"/>
      <c r="Y7418" s="146"/>
    </row>
    <row r="7419" spans="1:25" s="99" customFormat="1" ht="54.75" customHeight="1" x14ac:dyDescent="0.25">
      <c r="A7419" s="96">
        <f t="shared" si="2344"/>
        <v>5465</v>
      </c>
      <c r="B7419" s="175"/>
      <c r="C7419" s="176"/>
      <c r="D7419" s="113"/>
      <c r="E7419" s="115"/>
      <c r="F7419" s="174"/>
      <c r="G7419" s="114" t="str">
        <f t="shared" si="2339"/>
        <v/>
      </c>
      <c r="H7419" s="115"/>
      <c r="I7419" s="115"/>
      <c r="J7419" s="115"/>
      <c r="K7419" s="115"/>
      <c r="L7419" s="133" t="str">
        <f t="shared" si="2340"/>
        <v/>
      </c>
      <c r="M7419" s="116" t="str">
        <f>IF(L7419="", "", L7419/Veriler!$X$1)</f>
        <v/>
      </c>
      <c r="N7419" s="116" t="str">
        <f>IF(F7419&lt;&gt;"", "İthal Girdi", IF(Veriler!T7419="", "", IF(Veriler!S7419="H", "%0,5 üzerindedir", IF(Veriler!T7419&gt;0.1, "%10 sınırı aşılmıştır.", "Uygun"))))</f>
        <v>%0,5 üzerindedir</v>
      </c>
      <c r="O7419" s="116" t="str">
        <f t="shared" si="2341"/>
        <v xml:space="preserve"> </v>
      </c>
      <c r="P7419" s="117"/>
      <c r="Q7419" s="118"/>
      <c r="R7419" s="119" t="str">
        <f t="shared" si="2342"/>
        <v/>
      </c>
      <c r="S7419" s="133">
        <f>IFERROR(IF(M7419&lt;=0.005,IF(F7419="",L7419,0),IF(F7419&lt;&gt;"",0,IF(P7419="",0,IF(P7419="H",0,IF(Q7419&lt;Veriler!$G$2,L7419*Veriler!$G$2,L7419*Q7419)))))," ")</f>
        <v>0</v>
      </c>
      <c r="T7419" s="133">
        <f>IF(Veriler!T7419&lt;=0.1, S7419, IF(AND(Veriler!T7419&gt;0.1, F7419="", P7419="E"), IF(Q7419&gt;Veriler!$G$2, Q7419*S7419, IF(Q7419&lt;Veriler!$G$2, Veriler!$G$2*S7419, Q7419*S7419)), 0))</f>
        <v>0</v>
      </c>
      <c r="U7419" s="133" t="str">
        <f t="shared" si="2343"/>
        <v xml:space="preserve"> </v>
      </c>
      <c r="V7419" s="134" t="str">
        <f>IFERROR(IF(O7419="%10 sınırı aşılmıştır.",L7419-T7419,IFERROR(IF(F7419="",IF(S7419=1,0,IF(L7419-S7419=0,"",L7419-S7419)),IF(Veriler!M7419="",L7419,IF(L7419*Veriler!M7419=0,"",L7419*Veriler!M7419))),L7419)),0)</f>
        <v/>
      </c>
      <c r="W7419" s="146"/>
      <c r="X7419" s="146"/>
      <c r="Y7419" s="146"/>
    </row>
    <row r="7420" spans="1:25" s="99" customFormat="1" ht="54.75" customHeight="1" x14ac:dyDescent="0.25">
      <c r="A7420" s="96">
        <f t="shared" si="2344"/>
        <v>5466</v>
      </c>
      <c r="B7420" s="175"/>
      <c r="C7420" s="176"/>
      <c r="D7420" s="113"/>
      <c r="E7420" s="115"/>
      <c r="F7420" s="174"/>
      <c r="G7420" s="114" t="str">
        <f t="shared" si="2339"/>
        <v/>
      </c>
      <c r="H7420" s="115"/>
      <c r="I7420" s="115"/>
      <c r="J7420" s="115"/>
      <c r="K7420" s="115"/>
      <c r="L7420" s="133" t="str">
        <f t="shared" si="2340"/>
        <v/>
      </c>
      <c r="M7420" s="116" t="str">
        <f>IF(L7420="", "", L7420/Veriler!$X$1)</f>
        <v/>
      </c>
      <c r="N7420" s="116" t="str">
        <f>IF(F7420&lt;&gt;"", "İthal Girdi", IF(Veriler!T7420="", "", IF(Veriler!S7420="H", "%0,5 üzerindedir", IF(Veriler!T7420&gt;0.1, "%10 sınırı aşılmıştır.", "Uygun"))))</f>
        <v>%0,5 üzerindedir</v>
      </c>
      <c r="O7420" s="116" t="str">
        <f t="shared" si="2341"/>
        <v xml:space="preserve"> </v>
      </c>
      <c r="P7420" s="117"/>
      <c r="Q7420" s="118"/>
      <c r="R7420" s="119" t="str">
        <f t="shared" si="2342"/>
        <v/>
      </c>
      <c r="S7420" s="133">
        <f>IFERROR(IF(M7420&lt;=0.005,IF(F7420="",L7420,0),IF(F7420&lt;&gt;"",0,IF(P7420="",0,IF(P7420="H",0,IF(Q7420&lt;Veriler!$G$2,L7420*Veriler!$G$2,L7420*Q7420)))))," ")</f>
        <v>0</v>
      </c>
      <c r="T7420" s="133">
        <f>IF(Veriler!T7420&lt;=0.1, S7420, IF(AND(Veriler!T7420&gt;0.1, F7420="", P7420="E"), IF(Q7420&gt;Veriler!$G$2, Q7420*S7420, IF(Q7420&lt;Veriler!$G$2, Veriler!$G$2*S7420, Q7420*S7420)), 0))</f>
        <v>0</v>
      </c>
      <c r="U7420" s="133" t="str">
        <f t="shared" si="2343"/>
        <v xml:space="preserve"> </v>
      </c>
      <c r="V7420" s="134" t="str">
        <f>IFERROR(IF(O7420="%10 sınırı aşılmıştır.",L7420-T7420,IFERROR(IF(F7420="",IF(S7420=1,0,IF(L7420-S7420=0,"",L7420-S7420)),IF(Veriler!M7420="",L7420,IF(L7420*Veriler!M7420=0,"",L7420*Veriler!M7420))),L7420)),0)</f>
        <v/>
      </c>
      <c r="W7420" s="146"/>
      <c r="X7420" s="146"/>
      <c r="Y7420" s="146"/>
    </row>
    <row r="7421" spans="1:25" s="99" customFormat="1" ht="54.75" customHeight="1" x14ac:dyDescent="0.25">
      <c r="A7421" s="96">
        <f t="shared" si="2344"/>
        <v>5467</v>
      </c>
      <c r="B7421" s="175"/>
      <c r="C7421" s="176"/>
      <c r="D7421" s="113"/>
      <c r="E7421" s="115"/>
      <c r="F7421" s="174"/>
      <c r="G7421" s="114" t="str">
        <f t="shared" si="2339"/>
        <v/>
      </c>
      <c r="H7421" s="115"/>
      <c r="I7421" s="115"/>
      <c r="J7421" s="115"/>
      <c r="K7421" s="115"/>
      <c r="L7421" s="133" t="str">
        <f t="shared" si="2340"/>
        <v/>
      </c>
      <c r="M7421" s="116" t="str">
        <f>IF(L7421="", "", L7421/Veriler!$X$1)</f>
        <v/>
      </c>
      <c r="N7421" s="116" t="str">
        <f>IF(F7421&lt;&gt;"", "İthal Girdi", IF(Veriler!T7421="", "", IF(Veriler!S7421="H", "%0,5 üzerindedir", IF(Veriler!T7421&gt;0.1, "%10 sınırı aşılmıştır.", "Uygun"))))</f>
        <v>%0,5 üzerindedir</v>
      </c>
      <c r="O7421" s="116" t="str">
        <f t="shared" si="2341"/>
        <v xml:space="preserve"> </v>
      </c>
      <c r="P7421" s="117"/>
      <c r="Q7421" s="118"/>
      <c r="R7421" s="119" t="str">
        <f t="shared" si="2342"/>
        <v/>
      </c>
      <c r="S7421" s="133">
        <f>IFERROR(IF(M7421&lt;=0.005,IF(F7421="",L7421,0),IF(F7421&lt;&gt;"",0,IF(P7421="",0,IF(P7421="H",0,IF(Q7421&lt;Veriler!$G$2,L7421*Veriler!$G$2,L7421*Q7421)))))," ")</f>
        <v>0</v>
      </c>
      <c r="T7421" s="133">
        <f>IF(Veriler!T7421&lt;=0.1, S7421, IF(AND(Veriler!T7421&gt;0.1, F7421="", P7421="E"), IF(Q7421&gt;Veriler!$G$2, Q7421*S7421, IF(Q7421&lt;Veriler!$G$2, Veriler!$G$2*S7421, Q7421*S7421)), 0))</f>
        <v>0</v>
      </c>
      <c r="U7421" s="133" t="str">
        <f t="shared" si="2343"/>
        <v xml:space="preserve"> </v>
      </c>
      <c r="V7421" s="134" t="str">
        <f>IFERROR(IF(O7421="%10 sınırı aşılmıştır.",L7421-T7421,IFERROR(IF(F7421="",IF(S7421=1,0,IF(L7421-S7421=0,"",L7421-S7421)),IF(Veriler!M7421="",L7421,IF(L7421*Veriler!M7421=0,"",L7421*Veriler!M7421))),L7421)),0)</f>
        <v/>
      </c>
      <c r="W7421" s="146"/>
      <c r="X7421" s="146"/>
      <c r="Y7421" s="146"/>
    </row>
    <row r="7422" spans="1:25" s="99" customFormat="1" ht="54.75" customHeight="1" x14ac:dyDescent="0.25">
      <c r="A7422" s="96">
        <f t="shared" si="2344"/>
        <v>5468</v>
      </c>
      <c r="B7422" s="175"/>
      <c r="C7422" s="176"/>
      <c r="D7422" s="113"/>
      <c r="E7422" s="115"/>
      <c r="F7422" s="174"/>
      <c r="G7422" s="114" t="str">
        <f t="shared" si="2339"/>
        <v/>
      </c>
      <c r="H7422" s="115"/>
      <c r="I7422" s="115"/>
      <c r="J7422" s="115"/>
      <c r="K7422" s="115"/>
      <c r="L7422" s="133" t="str">
        <f t="shared" si="2340"/>
        <v/>
      </c>
      <c r="M7422" s="116" t="str">
        <f>IF(L7422="", "", L7422/Veriler!$X$1)</f>
        <v/>
      </c>
      <c r="N7422" s="116" t="str">
        <f>IF(F7422&lt;&gt;"", "İthal Girdi", IF(Veriler!T7422="", "", IF(Veriler!S7422="H", "%0,5 üzerindedir", IF(Veriler!T7422&gt;0.1, "%10 sınırı aşılmıştır.", "Uygun"))))</f>
        <v>%0,5 üzerindedir</v>
      </c>
      <c r="O7422" s="116" t="str">
        <f t="shared" si="2341"/>
        <v xml:space="preserve"> </v>
      </c>
      <c r="P7422" s="117"/>
      <c r="Q7422" s="118"/>
      <c r="R7422" s="119" t="str">
        <f t="shared" si="2342"/>
        <v/>
      </c>
      <c r="S7422" s="133">
        <f>IFERROR(IF(M7422&lt;=0.005,IF(F7422="",L7422,0),IF(F7422&lt;&gt;"",0,IF(P7422="",0,IF(P7422="H",0,IF(Q7422&lt;Veriler!$G$2,L7422*Veriler!$G$2,L7422*Q7422)))))," ")</f>
        <v>0</v>
      </c>
      <c r="T7422" s="133">
        <f>IF(Veriler!T7422&lt;=0.1, S7422, IF(AND(Veriler!T7422&gt;0.1, F7422="", P7422="E"), IF(Q7422&gt;Veriler!$G$2, Q7422*S7422, IF(Q7422&lt;Veriler!$G$2, Veriler!$G$2*S7422, Q7422*S7422)), 0))</f>
        <v>0</v>
      </c>
      <c r="U7422" s="133" t="str">
        <f t="shared" si="2343"/>
        <v xml:space="preserve"> </v>
      </c>
      <c r="V7422" s="134" t="str">
        <f>IFERROR(IF(O7422="%10 sınırı aşılmıştır.",L7422-T7422,IFERROR(IF(F7422="",IF(S7422=1,0,IF(L7422-S7422=0,"",L7422-S7422)),IF(Veriler!M7422="",L7422,IF(L7422*Veriler!M7422=0,"",L7422*Veriler!M7422))),L7422)),0)</f>
        <v/>
      </c>
      <c r="W7422" s="146"/>
      <c r="X7422" s="146"/>
      <c r="Y7422" s="146"/>
    </row>
    <row r="7423" spans="1:25" s="99" customFormat="1" ht="54.75" customHeight="1" x14ac:dyDescent="0.25">
      <c r="A7423" s="96">
        <f t="shared" si="2344"/>
        <v>5469</v>
      </c>
      <c r="B7423" s="175"/>
      <c r="C7423" s="176"/>
      <c r="D7423" s="113"/>
      <c r="E7423" s="115"/>
      <c r="F7423" s="174"/>
      <c r="G7423" s="114" t="str">
        <f t="shared" si="2339"/>
        <v/>
      </c>
      <c r="H7423" s="115"/>
      <c r="I7423" s="115"/>
      <c r="J7423" s="115"/>
      <c r="K7423" s="115"/>
      <c r="L7423" s="133" t="str">
        <f t="shared" si="2340"/>
        <v/>
      </c>
      <c r="M7423" s="116" t="str">
        <f>IF(L7423="", "", L7423/Veriler!$X$1)</f>
        <v/>
      </c>
      <c r="N7423" s="116" t="str">
        <f>IF(F7423&lt;&gt;"", "İthal Girdi", IF(Veriler!T7423="", "", IF(Veriler!S7423="H", "%0,5 üzerindedir", IF(Veriler!T7423&gt;0.1, "%10 sınırı aşılmıştır.", "Uygun"))))</f>
        <v>%0,5 üzerindedir</v>
      </c>
      <c r="O7423" s="116" t="str">
        <f t="shared" si="2341"/>
        <v xml:space="preserve"> </v>
      </c>
      <c r="P7423" s="117"/>
      <c r="Q7423" s="118"/>
      <c r="R7423" s="119" t="str">
        <f t="shared" si="2342"/>
        <v/>
      </c>
      <c r="S7423" s="133">
        <f>IFERROR(IF(M7423&lt;=0.005,IF(F7423="",L7423,0),IF(F7423&lt;&gt;"",0,IF(P7423="",0,IF(P7423="H",0,IF(Q7423&lt;Veriler!$G$2,L7423*Veriler!$G$2,L7423*Q7423)))))," ")</f>
        <v>0</v>
      </c>
      <c r="T7423" s="133">
        <f>IF(Veriler!T7423&lt;=0.1, S7423, IF(AND(Veriler!T7423&gt;0.1, F7423="", P7423="E"), IF(Q7423&gt;Veriler!$G$2, Q7423*S7423, IF(Q7423&lt;Veriler!$G$2, Veriler!$G$2*S7423, Q7423*S7423)), 0))</f>
        <v>0</v>
      </c>
      <c r="U7423" s="133" t="str">
        <f t="shared" si="2343"/>
        <v xml:space="preserve"> </v>
      </c>
      <c r="V7423" s="134" t="str">
        <f>IFERROR(IF(O7423="%10 sınırı aşılmıştır.",L7423-T7423,IFERROR(IF(F7423="",IF(S7423=1,0,IF(L7423-S7423=0,"",L7423-S7423)),IF(Veriler!M7423="",L7423,IF(L7423*Veriler!M7423=0,"",L7423*Veriler!M7423))),L7423)),0)</f>
        <v/>
      </c>
      <c r="W7423" s="146"/>
      <c r="X7423" s="146"/>
      <c r="Y7423" s="146"/>
    </row>
    <row r="7424" spans="1:25" s="99" customFormat="1" ht="54.75" customHeight="1" x14ac:dyDescent="0.25">
      <c r="A7424" s="96">
        <f t="shared" si="2344"/>
        <v>5470</v>
      </c>
      <c r="B7424" s="175"/>
      <c r="C7424" s="176"/>
      <c r="D7424" s="113"/>
      <c r="E7424" s="115"/>
      <c r="F7424" s="174"/>
      <c r="G7424" s="114" t="str">
        <f t="shared" si="2339"/>
        <v/>
      </c>
      <c r="H7424" s="115"/>
      <c r="I7424" s="115"/>
      <c r="J7424" s="115"/>
      <c r="K7424" s="115"/>
      <c r="L7424" s="133" t="str">
        <f t="shared" si="2340"/>
        <v/>
      </c>
      <c r="M7424" s="116" t="str">
        <f>IF(L7424="", "", L7424/Veriler!$X$1)</f>
        <v/>
      </c>
      <c r="N7424" s="116" t="str">
        <f>IF(F7424&lt;&gt;"", "İthal Girdi", IF(Veriler!T7424="", "", IF(Veriler!S7424="H", "%0,5 üzerindedir", IF(Veriler!T7424&gt;0.1, "%10 sınırı aşılmıştır.", "Uygun"))))</f>
        <v>%0,5 üzerindedir</v>
      </c>
      <c r="O7424" s="116" t="str">
        <f t="shared" si="2341"/>
        <v xml:space="preserve"> </v>
      </c>
      <c r="P7424" s="117"/>
      <c r="Q7424" s="118"/>
      <c r="R7424" s="119" t="str">
        <f t="shared" si="2342"/>
        <v/>
      </c>
      <c r="S7424" s="133">
        <f>IFERROR(IF(M7424&lt;=0.005,IF(F7424="",L7424,0),IF(F7424&lt;&gt;"",0,IF(P7424="",0,IF(P7424="H",0,IF(Q7424&lt;Veriler!$G$2,L7424*Veriler!$G$2,L7424*Q7424)))))," ")</f>
        <v>0</v>
      </c>
      <c r="T7424" s="133">
        <f>IF(Veriler!T7424&lt;=0.1, S7424, IF(AND(Veriler!T7424&gt;0.1, F7424="", P7424="E"), IF(Q7424&gt;Veriler!$G$2, Q7424*S7424, IF(Q7424&lt;Veriler!$G$2, Veriler!$G$2*S7424, Q7424*S7424)), 0))</f>
        <v>0</v>
      </c>
      <c r="U7424" s="133" t="str">
        <f t="shared" si="2343"/>
        <v xml:space="preserve"> </v>
      </c>
      <c r="V7424" s="134" t="str">
        <f>IFERROR(IF(O7424="%10 sınırı aşılmıştır.",L7424-T7424,IFERROR(IF(F7424="",IF(S7424=1,0,IF(L7424-S7424=0,"",L7424-S7424)),IF(Veriler!M7424="",L7424,IF(L7424*Veriler!M7424=0,"",L7424*Veriler!M7424))),L7424)),0)</f>
        <v/>
      </c>
      <c r="W7424" s="146"/>
      <c r="X7424" s="146"/>
      <c r="Y7424" s="146"/>
    </row>
    <row r="7425" spans="1:25" s="99" customFormat="1" ht="54.75" customHeight="1" x14ac:dyDescent="0.25">
      <c r="A7425" s="96">
        <f t="shared" si="2344"/>
        <v>5471</v>
      </c>
      <c r="B7425" s="175"/>
      <c r="C7425" s="176"/>
      <c r="D7425" s="113"/>
      <c r="E7425" s="115"/>
      <c r="F7425" s="174"/>
      <c r="G7425" s="114" t="str">
        <f t="shared" si="2339"/>
        <v/>
      </c>
      <c r="H7425" s="115"/>
      <c r="I7425" s="115"/>
      <c r="J7425" s="115"/>
      <c r="K7425" s="115"/>
      <c r="L7425" s="133" t="str">
        <f t="shared" si="2340"/>
        <v/>
      </c>
      <c r="M7425" s="116" t="str">
        <f>IF(L7425="", "", L7425/Veriler!$X$1)</f>
        <v/>
      </c>
      <c r="N7425" s="116" t="str">
        <f>IF(F7425&lt;&gt;"", "İthal Girdi", IF(Veriler!T7425="", "", IF(Veriler!S7425="H", "%0,5 üzerindedir", IF(Veriler!T7425&gt;0.1, "%10 sınırı aşılmıştır.", "Uygun"))))</f>
        <v>%0,5 üzerindedir</v>
      </c>
      <c r="O7425" s="116" t="str">
        <f t="shared" si="2341"/>
        <v xml:space="preserve"> </v>
      </c>
      <c r="P7425" s="117"/>
      <c r="Q7425" s="118"/>
      <c r="R7425" s="119" t="str">
        <f t="shared" si="2342"/>
        <v/>
      </c>
      <c r="S7425" s="133">
        <f>IFERROR(IF(M7425&lt;=0.005,IF(F7425="",L7425,0),IF(F7425&lt;&gt;"",0,IF(P7425="",0,IF(P7425="H",0,IF(Q7425&lt;Veriler!$G$2,L7425*Veriler!$G$2,L7425*Q7425)))))," ")</f>
        <v>0</v>
      </c>
      <c r="T7425" s="133">
        <f>IF(Veriler!T7425&lt;=0.1, S7425, IF(AND(Veriler!T7425&gt;0.1, F7425="", P7425="E"), IF(Q7425&gt;Veriler!$G$2, Q7425*S7425, IF(Q7425&lt;Veriler!$G$2, Veriler!$G$2*S7425, Q7425*S7425)), 0))</f>
        <v>0</v>
      </c>
      <c r="U7425" s="133" t="str">
        <f t="shared" si="2343"/>
        <v xml:space="preserve"> </v>
      </c>
      <c r="V7425" s="134" t="str">
        <f>IFERROR(IF(O7425="%10 sınırı aşılmıştır.",L7425-T7425,IFERROR(IF(F7425="",IF(S7425=1,0,IF(L7425-S7425=0,"",L7425-S7425)),IF(Veriler!M7425="",L7425,IF(L7425*Veriler!M7425=0,"",L7425*Veriler!M7425))),L7425)),0)</f>
        <v/>
      </c>
      <c r="W7425" s="146"/>
      <c r="X7425" s="146"/>
      <c r="Y7425" s="146"/>
    </row>
    <row r="7426" spans="1:25" s="99" customFormat="1" ht="54.75" customHeight="1" x14ac:dyDescent="0.25">
      <c r="A7426" s="96">
        <f t="shared" si="2344"/>
        <v>5472</v>
      </c>
      <c r="B7426" s="175"/>
      <c r="C7426" s="176"/>
      <c r="D7426" s="113"/>
      <c r="E7426" s="115"/>
      <c r="F7426" s="174"/>
      <c r="G7426" s="114" t="str">
        <f t="shared" si="2339"/>
        <v/>
      </c>
      <c r="H7426" s="115"/>
      <c r="I7426" s="115"/>
      <c r="J7426" s="115"/>
      <c r="K7426" s="115"/>
      <c r="L7426" s="133" t="str">
        <f t="shared" si="2340"/>
        <v/>
      </c>
      <c r="M7426" s="116" t="str">
        <f>IF(L7426="", "", L7426/Veriler!$X$1)</f>
        <v/>
      </c>
      <c r="N7426" s="116" t="str">
        <f>IF(F7426&lt;&gt;"", "İthal Girdi", IF(Veriler!T7426="", "", IF(Veriler!S7426="H", "%0,5 üzerindedir", IF(Veriler!T7426&gt;0.1, "%10 sınırı aşılmıştır.", "Uygun"))))</f>
        <v>%0,5 üzerindedir</v>
      </c>
      <c r="O7426" s="116" t="str">
        <f t="shared" si="2341"/>
        <v xml:space="preserve"> </v>
      </c>
      <c r="P7426" s="117"/>
      <c r="Q7426" s="118"/>
      <c r="R7426" s="119" t="str">
        <f t="shared" si="2342"/>
        <v/>
      </c>
      <c r="S7426" s="133">
        <f>IFERROR(IF(M7426&lt;=0.005,IF(F7426="",L7426,0),IF(F7426&lt;&gt;"",0,IF(P7426="",0,IF(P7426="H",0,IF(Q7426&lt;Veriler!$G$2,L7426*Veriler!$G$2,L7426*Q7426)))))," ")</f>
        <v>0</v>
      </c>
      <c r="T7426" s="133">
        <f>IF(Veriler!T7426&lt;=0.1, S7426, IF(AND(Veriler!T7426&gt;0.1, F7426="", P7426="E"), IF(Q7426&gt;Veriler!$G$2, Q7426*S7426, IF(Q7426&lt;Veriler!$G$2, Veriler!$G$2*S7426, Q7426*S7426)), 0))</f>
        <v>0</v>
      </c>
      <c r="U7426" s="133" t="str">
        <f t="shared" si="2343"/>
        <v xml:space="preserve"> </v>
      </c>
      <c r="V7426" s="134" t="str">
        <f>IFERROR(IF(O7426="%10 sınırı aşılmıştır.",L7426-T7426,IFERROR(IF(F7426="",IF(S7426=1,0,IF(L7426-S7426=0,"",L7426-S7426)),IF(Veriler!M7426="",L7426,IF(L7426*Veriler!M7426=0,"",L7426*Veriler!M7426))),L7426)),0)</f>
        <v/>
      </c>
      <c r="W7426" s="146"/>
      <c r="X7426" s="146"/>
      <c r="Y7426" s="146"/>
    </row>
    <row r="7427" spans="1:25" s="99" customFormat="1" ht="54.75" customHeight="1" x14ac:dyDescent="0.25">
      <c r="A7427" s="96">
        <f t="shared" si="2344"/>
        <v>5473</v>
      </c>
      <c r="B7427" s="175"/>
      <c r="C7427" s="176"/>
      <c r="D7427" s="113"/>
      <c r="E7427" s="115"/>
      <c r="F7427" s="174"/>
      <c r="G7427" s="114" t="str">
        <f t="shared" si="2339"/>
        <v/>
      </c>
      <c r="H7427" s="115"/>
      <c r="I7427" s="115"/>
      <c r="J7427" s="115"/>
      <c r="K7427" s="115"/>
      <c r="L7427" s="133" t="str">
        <f t="shared" si="2340"/>
        <v/>
      </c>
      <c r="M7427" s="116" t="str">
        <f>IF(L7427="", "", L7427/Veriler!$X$1)</f>
        <v/>
      </c>
      <c r="N7427" s="116" t="str">
        <f>IF(F7427&lt;&gt;"", "İthal Girdi", IF(Veriler!T7427="", "", IF(Veriler!S7427="H", "%0,5 üzerindedir", IF(Veriler!T7427&gt;0.1, "%10 sınırı aşılmıştır.", "Uygun"))))</f>
        <v>%0,5 üzerindedir</v>
      </c>
      <c r="O7427" s="116" t="str">
        <f t="shared" si="2341"/>
        <v xml:space="preserve"> </v>
      </c>
      <c r="P7427" s="117"/>
      <c r="Q7427" s="118"/>
      <c r="R7427" s="119" t="str">
        <f t="shared" si="2342"/>
        <v/>
      </c>
      <c r="S7427" s="133">
        <f>IFERROR(IF(M7427&lt;=0.005,IF(F7427="",L7427,0),IF(F7427&lt;&gt;"",0,IF(P7427="",0,IF(P7427="H",0,IF(Q7427&lt;Veriler!$G$2,L7427*Veriler!$G$2,L7427*Q7427)))))," ")</f>
        <v>0</v>
      </c>
      <c r="T7427" s="133">
        <f>IF(Veriler!T7427&lt;=0.1, S7427, IF(AND(Veriler!T7427&gt;0.1, F7427="", P7427="E"), IF(Q7427&gt;Veriler!$G$2, Q7427*S7427, IF(Q7427&lt;Veriler!$G$2, Veriler!$G$2*S7427, Q7427*S7427)), 0))</f>
        <v>0</v>
      </c>
      <c r="U7427" s="133" t="str">
        <f t="shared" si="2343"/>
        <v xml:space="preserve"> </v>
      </c>
      <c r="V7427" s="134" t="str">
        <f>IFERROR(IF(O7427="%10 sınırı aşılmıştır.",L7427-T7427,IFERROR(IF(F7427="",IF(S7427=1,0,IF(L7427-S7427=0,"",L7427-S7427)),IF(Veriler!M7427="",L7427,IF(L7427*Veriler!M7427=0,"",L7427*Veriler!M7427))),L7427)),0)</f>
        <v/>
      </c>
      <c r="W7427" s="146"/>
      <c r="X7427" s="146"/>
      <c r="Y7427" s="146"/>
    </row>
    <row r="7428" spans="1:25" s="99" customFormat="1" ht="54.75" customHeight="1" x14ac:dyDescent="0.25">
      <c r="A7428" s="96">
        <f t="shared" si="2344"/>
        <v>5474</v>
      </c>
      <c r="B7428" s="175"/>
      <c r="C7428" s="176"/>
      <c r="D7428" s="113"/>
      <c r="E7428" s="115"/>
      <c r="F7428" s="174"/>
      <c r="G7428" s="114" t="str">
        <f t="shared" si="2339"/>
        <v/>
      </c>
      <c r="H7428" s="115"/>
      <c r="I7428" s="115"/>
      <c r="J7428" s="115"/>
      <c r="K7428" s="115"/>
      <c r="L7428" s="133" t="str">
        <f t="shared" si="2340"/>
        <v/>
      </c>
      <c r="M7428" s="116" t="str">
        <f>IF(L7428="", "", L7428/Veriler!$X$1)</f>
        <v/>
      </c>
      <c r="N7428" s="116" t="str">
        <f>IF(F7428&lt;&gt;"", "İthal Girdi", IF(Veriler!T7428="", "", IF(Veriler!S7428="H", "%0,5 üzerindedir", IF(Veriler!T7428&gt;0.1, "%10 sınırı aşılmıştır.", "Uygun"))))</f>
        <v>%0,5 üzerindedir</v>
      </c>
      <c r="O7428" s="116" t="str">
        <f t="shared" si="2341"/>
        <v xml:space="preserve"> </v>
      </c>
      <c r="P7428" s="117"/>
      <c r="Q7428" s="118"/>
      <c r="R7428" s="119" t="str">
        <f t="shared" si="2342"/>
        <v/>
      </c>
      <c r="S7428" s="133">
        <f>IFERROR(IF(M7428&lt;=0.005,IF(F7428="",L7428,0),IF(F7428&lt;&gt;"",0,IF(P7428="",0,IF(P7428="H",0,IF(Q7428&lt;Veriler!$G$2,L7428*Veriler!$G$2,L7428*Q7428)))))," ")</f>
        <v>0</v>
      </c>
      <c r="T7428" s="133">
        <f>IF(Veriler!T7428&lt;=0.1, S7428, IF(AND(Veriler!T7428&gt;0.1, F7428="", P7428="E"), IF(Q7428&gt;Veriler!$G$2, Q7428*S7428, IF(Q7428&lt;Veriler!$G$2, Veriler!$G$2*S7428, Q7428*S7428)), 0))</f>
        <v>0</v>
      </c>
      <c r="U7428" s="133" t="str">
        <f t="shared" si="2343"/>
        <v xml:space="preserve"> </v>
      </c>
      <c r="V7428" s="134" t="str">
        <f>IFERROR(IF(O7428="%10 sınırı aşılmıştır.",L7428-T7428,IFERROR(IF(F7428="",IF(S7428=1,0,IF(L7428-S7428=0,"",L7428-S7428)),IF(Veriler!M7428="",L7428,IF(L7428*Veriler!M7428=0,"",L7428*Veriler!M7428))),L7428)),0)</f>
        <v/>
      </c>
      <c r="W7428" s="146"/>
      <c r="X7428" s="146"/>
      <c r="Y7428" s="146"/>
    </row>
    <row r="7429" spans="1:25" s="99" customFormat="1" ht="36" hidden="1" customHeight="1" x14ac:dyDescent="0.25">
      <c r="A7429" s="101"/>
      <c r="B7429" s="191" t="s">
        <v>16</v>
      </c>
      <c r="C7429" s="176"/>
      <c r="D7429" s="120"/>
      <c r="E7429" s="171"/>
      <c r="F7429" s="172"/>
      <c r="G7429" s="121"/>
      <c r="H7429" s="115"/>
      <c r="I7429" s="115"/>
      <c r="J7429" s="115"/>
      <c r="K7429" s="115"/>
      <c r="L7429" s="121"/>
      <c r="M7429" s="121"/>
      <c r="N7429" s="121"/>
      <c r="O7429" s="121"/>
      <c r="P7429" s="120"/>
      <c r="Q7429" s="120"/>
      <c r="R7429" s="183"/>
      <c r="S7429" s="184"/>
      <c r="T7429" s="121"/>
      <c r="U7429" s="121"/>
      <c r="V7429" s="121"/>
      <c r="W7429" s="146"/>
      <c r="X7429" s="146"/>
      <c r="Y7429" s="146"/>
    </row>
    <row r="7430" spans="1:25" s="99" customFormat="1" ht="54.75" customHeight="1" x14ac:dyDescent="0.25">
      <c r="A7430" s="96">
        <f>A7428+1</f>
        <v>5475</v>
      </c>
      <c r="B7430" s="175"/>
      <c r="C7430" s="176"/>
      <c r="D7430" s="113"/>
      <c r="E7430" s="115"/>
      <c r="F7430" s="174"/>
      <c r="G7430" s="114" t="str">
        <f t="shared" ref="G7430:G7443" si="2345">IF(AND(F7430&lt;&gt;"",V7430&lt;&gt;"",L7430&lt;&gt;0),V7430/L7430,"")</f>
        <v/>
      </c>
      <c r="H7430" s="115"/>
      <c r="I7430" s="115"/>
      <c r="J7430" s="115"/>
      <c r="K7430" s="115"/>
      <c r="L7430" s="133" t="str">
        <f t="shared" ref="L7430:L7443" si="2346">IF(AND(H7430&lt;&gt;0, J7430&lt;&gt;0, K7430&lt;&gt;0), H7430*J7430*K7430, "")</f>
        <v/>
      </c>
      <c r="M7430" s="116" t="str">
        <f>IF(L7430="", "", L7430/Veriler!$X$1)</f>
        <v/>
      </c>
      <c r="N7430" s="116" t="str">
        <f>IF(F7430&lt;&gt;"", "İthal Girdi", IF(Veriler!T7430="", "", IF(Veriler!S7430="H", "%0,5 üzerindedir", IF(Veriler!T7430&gt;0.1, "%10 sınırı aşılmıştır.", "Uygun"))))</f>
        <v>%0,5 üzerindedir</v>
      </c>
      <c r="O7430" s="116" t="str">
        <f t="shared" ref="O7430:O7443" si="2347">IF(M7430=""," ",N7430)</f>
        <v xml:space="preserve"> </v>
      </c>
      <c r="P7430" s="117"/>
      <c r="Q7430" s="118"/>
      <c r="R7430" s="119" t="str">
        <f t="shared" ref="R7430:R7443" si="2348">IFERROR(IF(AND(T7430&lt;&gt;"",L7430&lt;&gt;"",L7430&lt;&gt;0,T7430&lt;&gt;0),T7430/L7430,"")," ")</f>
        <v/>
      </c>
      <c r="S7430" s="133">
        <f>IFERROR(IF(M7430&lt;=0.005,IF(F7430="",L7430,0),IF(F7430&lt;&gt;"",0,IF(P7430="",0,IF(P7430="H",0,IF(Q7430&lt;Veriler!$G$2,L7430*Veriler!$G$2,L7430*Q7430)))))," ")</f>
        <v>0</v>
      </c>
      <c r="T7430" s="133">
        <f>IF(Veriler!T7430&lt;=0.1, S7430, IF(AND(Veriler!T7430&gt;0.1, F7430="", P7430="E"), IF(Q7430&gt;Veriler!$G$2, Q7430*S7430, IF(Q7430&lt;Veriler!$G$2, Veriler!$G$2*S7430, Q7430*S7430)), 0))</f>
        <v>0</v>
      </c>
      <c r="U7430" s="133" t="str">
        <f t="shared" ref="U7430:U7443" si="2349">IF(T7430=0," ",T7430)</f>
        <v xml:space="preserve"> </v>
      </c>
      <c r="V7430" s="134" t="str">
        <f>IFERROR(IF(O7430="%10 sınırı aşılmıştır.",L7430-T7430,IFERROR(IF(F7430="",IF(S7430=1,0,IF(L7430-S7430=0,"",L7430-S7430)),IF(Veriler!M7430="",L7430,IF(L7430*Veriler!M7430=0,"",L7430*Veriler!M7430))),L7430)),0)</f>
        <v/>
      </c>
      <c r="W7430" s="146"/>
      <c r="X7430" s="146"/>
      <c r="Y7430" s="146"/>
    </row>
    <row r="7431" spans="1:25" s="99" customFormat="1" ht="54.75" customHeight="1" x14ac:dyDescent="0.25">
      <c r="A7431" s="96">
        <f t="shared" ref="A7431:A7443" si="2350">A7430+1</f>
        <v>5476</v>
      </c>
      <c r="B7431" s="175"/>
      <c r="C7431" s="176"/>
      <c r="D7431" s="113"/>
      <c r="E7431" s="115"/>
      <c r="F7431" s="174"/>
      <c r="G7431" s="114" t="str">
        <f t="shared" si="2345"/>
        <v/>
      </c>
      <c r="H7431" s="115"/>
      <c r="I7431" s="115"/>
      <c r="J7431" s="115"/>
      <c r="K7431" s="115"/>
      <c r="L7431" s="133" t="str">
        <f t="shared" si="2346"/>
        <v/>
      </c>
      <c r="M7431" s="116" t="str">
        <f>IF(L7431="", "", L7431/Veriler!$X$1)</f>
        <v/>
      </c>
      <c r="N7431" s="116" t="str">
        <f>IF(F7431&lt;&gt;"", "İthal Girdi", IF(Veriler!T7431="", "", IF(Veriler!S7431="H", "%0,5 üzerindedir", IF(Veriler!T7431&gt;0.1, "%10 sınırı aşılmıştır.", "Uygun"))))</f>
        <v>%0,5 üzerindedir</v>
      </c>
      <c r="O7431" s="116" t="str">
        <f t="shared" si="2347"/>
        <v xml:space="preserve"> </v>
      </c>
      <c r="P7431" s="117"/>
      <c r="Q7431" s="118"/>
      <c r="R7431" s="119" t="str">
        <f t="shared" si="2348"/>
        <v/>
      </c>
      <c r="S7431" s="133">
        <f>IFERROR(IF(M7431&lt;=0.005,IF(F7431="",L7431,0),IF(F7431&lt;&gt;"",0,IF(P7431="",0,IF(P7431="H",0,IF(Q7431&lt;Veriler!$G$2,L7431*Veriler!$G$2,L7431*Q7431)))))," ")</f>
        <v>0</v>
      </c>
      <c r="T7431" s="133">
        <f>IF(Veriler!T7431&lt;=0.1, S7431, IF(AND(Veriler!T7431&gt;0.1, F7431="", P7431="E"), IF(Q7431&gt;Veriler!$G$2, Q7431*S7431, IF(Q7431&lt;Veriler!$G$2, Veriler!$G$2*S7431, Q7431*S7431)), 0))</f>
        <v>0</v>
      </c>
      <c r="U7431" s="133" t="str">
        <f t="shared" si="2349"/>
        <v xml:space="preserve"> </v>
      </c>
      <c r="V7431" s="134" t="str">
        <f>IFERROR(IF(O7431="%10 sınırı aşılmıştır.",L7431-T7431,IFERROR(IF(F7431="",IF(S7431=1,0,IF(L7431-S7431=0,"",L7431-S7431)),IF(Veriler!M7431="",L7431,IF(L7431*Veriler!M7431=0,"",L7431*Veriler!M7431))),L7431)),0)</f>
        <v/>
      </c>
      <c r="W7431" s="146"/>
      <c r="X7431" s="146"/>
      <c r="Y7431" s="146"/>
    </row>
    <row r="7432" spans="1:25" s="99" customFormat="1" ht="54.75" customHeight="1" x14ac:dyDescent="0.25">
      <c r="A7432" s="96">
        <f t="shared" si="2350"/>
        <v>5477</v>
      </c>
      <c r="B7432" s="175"/>
      <c r="C7432" s="176"/>
      <c r="D7432" s="113"/>
      <c r="E7432" s="115"/>
      <c r="F7432" s="174"/>
      <c r="G7432" s="114" t="str">
        <f t="shared" si="2345"/>
        <v/>
      </c>
      <c r="H7432" s="115"/>
      <c r="I7432" s="115"/>
      <c r="J7432" s="115"/>
      <c r="K7432" s="115"/>
      <c r="L7432" s="133" t="str">
        <f t="shared" si="2346"/>
        <v/>
      </c>
      <c r="M7432" s="116" t="str">
        <f>IF(L7432="", "", L7432/Veriler!$X$1)</f>
        <v/>
      </c>
      <c r="N7432" s="116" t="str">
        <f>IF(F7432&lt;&gt;"", "İthal Girdi", IF(Veriler!T7432="", "", IF(Veriler!S7432="H", "%0,5 üzerindedir", IF(Veriler!T7432&gt;0.1, "%10 sınırı aşılmıştır.", "Uygun"))))</f>
        <v>%0,5 üzerindedir</v>
      </c>
      <c r="O7432" s="116" t="str">
        <f t="shared" si="2347"/>
        <v xml:space="preserve"> </v>
      </c>
      <c r="P7432" s="117"/>
      <c r="Q7432" s="118"/>
      <c r="R7432" s="119" t="str">
        <f t="shared" si="2348"/>
        <v/>
      </c>
      <c r="S7432" s="133">
        <f>IFERROR(IF(M7432&lt;=0.005,IF(F7432="",L7432,0),IF(F7432&lt;&gt;"",0,IF(P7432="",0,IF(P7432="H",0,IF(Q7432&lt;Veriler!$G$2,L7432*Veriler!$G$2,L7432*Q7432)))))," ")</f>
        <v>0</v>
      </c>
      <c r="T7432" s="133">
        <f>IF(Veriler!T7432&lt;=0.1, S7432, IF(AND(Veriler!T7432&gt;0.1, F7432="", P7432="E"), IF(Q7432&gt;Veriler!$G$2, Q7432*S7432, IF(Q7432&lt;Veriler!$G$2, Veriler!$G$2*S7432, Q7432*S7432)), 0))</f>
        <v>0</v>
      </c>
      <c r="U7432" s="133" t="str">
        <f t="shared" si="2349"/>
        <v xml:space="preserve"> </v>
      </c>
      <c r="V7432" s="134" t="str">
        <f>IFERROR(IF(O7432="%10 sınırı aşılmıştır.",L7432-T7432,IFERROR(IF(F7432="",IF(S7432=1,0,IF(L7432-S7432=0,"",L7432-S7432)),IF(Veriler!M7432="",L7432,IF(L7432*Veriler!M7432=0,"",L7432*Veriler!M7432))),L7432)),0)</f>
        <v/>
      </c>
      <c r="W7432" s="146"/>
      <c r="X7432" s="146"/>
      <c r="Y7432" s="146"/>
    </row>
    <row r="7433" spans="1:25" s="99" customFormat="1" ht="54.75" customHeight="1" x14ac:dyDescent="0.25">
      <c r="A7433" s="96">
        <f t="shared" si="2350"/>
        <v>5478</v>
      </c>
      <c r="B7433" s="175"/>
      <c r="C7433" s="176"/>
      <c r="D7433" s="113"/>
      <c r="E7433" s="115"/>
      <c r="F7433" s="174"/>
      <c r="G7433" s="114" t="str">
        <f t="shared" si="2345"/>
        <v/>
      </c>
      <c r="H7433" s="115"/>
      <c r="I7433" s="115"/>
      <c r="J7433" s="115"/>
      <c r="K7433" s="115"/>
      <c r="L7433" s="133" t="str">
        <f t="shared" si="2346"/>
        <v/>
      </c>
      <c r="M7433" s="116" t="str">
        <f>IF(L7433="", "", L7433/Veriler!$X$1)</f>
        <v/>
      </c>
      <c r="N7433" s="116" t="str">
        <f>IF(F7433&lt;&gt;"", "İthal Girdi", IF(Veriler!T7433="", "", IF(Veriler!S7433="H", "%0,5 üzerindedir", IF(Veriler!T7433&gt;0.1, "%10 sınırı aşılmıştır.", "Uygun"))))</f>
        <v>%0,5 üzerindedir</v>
      </c>
      <c r="O7433" s="116" t="str">
        <f t="shared" si="2347"/>
        <v xml:space="preserve"> </v>
      </c>
      <c r="P7433" s="117"/>
      <c r="Q7433" s="118"/>
      <c r="R7433" s="119" t="str">
        <f t="shared" si="2348"/>
        <v/>
      </c>
      <c r="S7433" s="133">
        <f>IFERROR(IF(M7433&lt;=0.005,IF(F7433="",L7433,0),IF(F7433&lt;&gt;"",0,IF(P7433="",0,IF(P7433="H",0,IF(Q7433&lt;Veriler!$G$2,L7433*Veriler!$G$2,L7433*Q7433)))))," ")</f>
        <v>0</v>
      </c>
      <c r="T7433" s="133">
        <f>IF(Veriler!T7433&lt;=0.1, S7433, IF(AND(Veriler!T7433&gt;0.1, F7433="", P7433="E"), IF(Q7433&gt;Veriler!$G$2, Q7433*S7433, IF(Q7433&lt;Veriler!$G$2, Veriler!$G$2*S7433, Q7433*S7433)), 0))</f>
        <v>0</v>
      </c>
      <c r="U7433" s="133" t="str">
        <f t="shared" si="2349"/>
        <v xml:space="preserve"> </v>
      </c>
      <c r="V7433" s="134" t="str">
        <f>IFERROR(IF(O7433="%10 sınırı aşılmıştır.",L7433-T7433,IFERROR(IF(F7433="",IF(S7433=1,0,IF(L7433-S7433=0,"",L7433-S7433)),IF(Veriler!M7433="",L7433,IF(L7433*Veriler!M7433=0,"",L7433*Veriler!M7433))),L7433)),0)</f>
        <v/>
      </c>
      <c r="W7433" s="146"/>
      <c r="X7433" s="146"/>
      <c r="Y7433" s="146"/>
    </row>
    <row r="7434" spans="1:25" s="99" customFormat="1" ht="54.75" customHeight="1" x14ac:dyDescent="0.25">
      <c r="A7434" s="96">
        <f t="shared" si="2350"/>
        <v>5479</v>
      </c>
      <c r="B7434" s="175"/>
      <c r="C7434" s="176"/>
      <c r="D7434" s="113"/>
      <c r="E7434" s="115"/>
      <c r="F7434" s="174"/>
      <c r="G7434" s="114" t="str">
        <f t="shared" si="2345"/>
        <v/>
      </c>
      <c r="H7434" s="115"/>
      <c r="I7434" s="115"/>
      <c r="J7434" s="115"/>
      <c r="K7434" s="115"/>
      <c r="L7434" s="133" t="str">
        <f t="shared" si="2346"/>
        <v/>
      </c>
      <c r="M7434" s="116" t="str">
        <f>IF(L7434="", "", L7434/Veriler!$X$1)</f>
        <v/>
      </c>
      <c r="N7434" s="116" t="str">
        <f>IF(F7434&lt;&gt;"", "İthal Girdi", IF(Veriler!T7434="", "", IF(Veriler!S7434="H", "%0,5 üzerindedir", IF(Veriler!T7434&gt;0.1, "%10 sınırı aşılmıştır.", "Uygun"))))</f>
        <v>%0,5 üzerindedir</v>
      </c>
      <c r="O7434" s="116" t="str">
        <f t="shared" si="2347"/>
        <v xml:space="preserve"> </v>
      </c>
      <c r="P7434" s="117"/>
      <c r="Q7434" s="118"/>
      <c r="R7434" s="119" t="str">
        <f t="shared" si="2348"/>
        <v/>
      </c>
      <c r="S7434" s="133">
        <f>IFERROR(IF(M7434&lt;=0.005,IF(F7434="",L7434,0),IF(F7434&lt;&gt;"",0,IF(P7434="",0,IF(P7434="H",0,IF(Q7434&lt;Veriler!$G$2,L7434*Veriler!$G$2,L7434*Q7434)))))," ")</f>
        <v>0</v>
      </c>
      <c r="T7434" s="133">
        <f>IF(Veriler!T7434&lt;=0.1, S7434, IF(AND(Veriler!T7434&gt;0.1, F7434="", P7434="E"), IF(Q7434&gt;Veriler!$G$2, Q7434*S7434, IF(Q7434&lt;Veriler!$G$2, Veriler!$G$2*S7434, Q7434*S7434)), 0))</f>
        <v>0</v>
      </c>
      <c r="U7434" s="133" t="str">
        <f t="shared" si="2349"/>
        <v xml:space="preserve"> </v>
      </c>
      <c r="V7434" s="134" t="str">
        <f>IFERROR(IF(O7434="%10 sınırı aşılmıştır.",L7434-T7434,IFERROR(IF(F7434="",IF(S7434=1,0,IF(L7434-S7434=0,"",L7434-S7434)),IF(Veriler!M7434="",L7434,IF(L7434*Veriler!M7434=0,"",L7434*Veriler!M7434))),L7434)),0)</f>
        <v/>
      </c>
      <c r="W7434" s="146"/>
      <c r="X7434" s="146"/>
      <c r="Y7434" s="146"/>
    </row>
    <row r="7435" spans="1:25" s="99" customFormat="1" ht="54.75" customHeight="1" x14ac:dyDescent="0.25">
      <c r="A7435" s="96">
        <f t="shared" si="2350"/>
        <v>5480</v>
      </c>
      <c r="B7435" s="175"/>
      <c r="C7435" s="176"/>
      <c r="D7435" s="113"/>
      <c r="E7435" s="115"/>
      <c r="F7435" s="174"/>
      <c r="G7435" s="114" t="str">
        <f t="shared" si="2345"/>
        <v/>
      </c>
      <c r="H7435" s="115"/>
      <c r="I7435" s="115"/>
      <c r="J7435" s="115"/>
      <c r="K7435" s="115"/>
      <c r="L7435" s="133" t="str">
        <f t="shared" si="2346"/>
        <v/>
      </c>
      <c r="M7435" s="116" t="str">
        <f>IF(L7435="", "", L7435/Veriler!$X$1)</f>
        <v/>
      </c>
      <c r="N7435" s="116" t="str">
        <f>IF(F7435&lt;&gt;"", "İthal Girdi", IF(Veriler!T7435="", "", IF(Veriler!S7435="H", "%0,5 üzerindedir", IF(Veriler!T7435&gt;0.1, "%10 sınırı aşılmıştır.", "Uygun"))))</f>
        <v>%0,5 üzerindedir</v>
      </c>
      <c r="O7435" s="116" t="str">
        <f t="shared" si="2347"/>
        <v xml:space="preserve"> </v>
      </c>
      <c r="P7435" s="117"/>
      <c r="Q7435" s="118"/>
      <c r="R7435" s="119" t="str">
        <f t="shared" si="2348"/>
        <v/>
      </c>
      <c r="S7435" s="133">
        <f>IFERROR(IF(M7435&lt;=0.005,IF(F7435="",L7435,0),IF(F7435&lt;&gt;"",0,IF(P7435="",0,IF(P7435="H",0,IF(Q7435&lt;Veriler!$G$2,L7435*Veriler!$G$2,L7435*Q7435)))))," ")</f>
        <v>0</v>
      </c>
      <c r="T7435" s="133">
        <f>IF(Veriler!T7435&lt;=0.1, S7435, IF(AND(Veriler!T7435&gt;0.1, F7435="", P7435="E"), IF(Q7435&gt;Veriler!$G$2, Q7435*S7435, IF(Q7435&lt;Veriler!$G$2, Veriler!$G$2*S7435, Q7435*S7435)), 0))</f>
        <v>0</v>
      </c>
      <c r="U7435" s="133" t="str">
        <f t="shared" si="2349"/>
        <v xml:space="preserve"> </v>
      </c>
      <c r="V7435" s="134" t="str">
        <f>IFERROR(IF(O7435="%10 sınırı aşılmıştır.",L7435-T7435,IFERROR(IF(F7435="",IF(S7435=1,0,IF(L7435-S7435=0,"",L7435-S7435)),IF(Veriler!M7435="",L7435,IF(L7435*Veriler!M7435=0,"",L7435*Veriler!M7435))),L7435)),0)</f>
        <v/>
      </c>
      <c r="W7435" s="146"/>
      <c r="X7435" s="146"/>
      <c r="Y7435" s="146"/>
    </row>
    <row r="7436" spans="1:25" s="99" customFormat="1" ht="54.75" customHeight="1" x14ac:dyDescent="0.25">
      <c r="A7436" s="96">
        <f t="shared" si="2350"/>
        <v>5481</v>
      </c>
      <c r="B7436" s="175"/>
      <c r="C7436" s="176"/>
      <c r="D7436" s="113"/>
      <c r="E7436" s="115"/>
      <c r="F7436" s="174"/>
      <c r="G7436" s="114" t="str">
        <f t="shared" si="2345"/>
        <v/>
      </c>
      <c r="H7436" s="115"/>
      <c r="I7436" s="115"/>
      <c r="J7436" s="115"/>
      <c r="K7436" s="115"/>
      <c r="L7436" s="133" t="str">
        <f t="shared" si="2346"/>
        <v/>
      </c>
      <c r="M7436" s="116" t="str">
        <f>IF(L7436="", "", L7436/Veriler!$X$1)</f>
        <v/>
      </c>
      <c r="N7436" s="116" t="str">
        <f>IF(F7436&lt;&gt;"", "İthal Girdi", IF(Veriler!T7436="", "", IF(Veriler!S7436="H", "%0,5 üzerindedir", IF(Veriler!T7436&gt;0.1, "%10 sınırı aşılmıştır.", "Uygun"))))</f>
        <v>%0,5 üzerindedir</v>
      </c>
      <c r="O7436" s="116" t="str">
        <f t="shared" si="2347"/>
        <v xml:space="preserve"> </v>
      </c>
      <c r="P7436" s="117"/>
      <c r="Q7436" s="118"/>
      <c r="R7436" s="119" t="str">
        <f t="shared" si="2348"/>
        <v/>
      </c>
      <c r="S7436" s="133">
        <f>IFERROR(IF(M7436&lt;=0.005,IF(F7436="",L7436,0),IF(F7436&lt;&gt;"",0,IF(P7436="",0,IF(P7436="H",0,IF(Q7436&lt;Veriler!$G$2,L7436*Veriler!$G$2,L7436*Q7436)))))," ")</f>
        <v>0</v>
      </c>
      <c r="T7436" s="133">
        <f>IF(Veriler!T7436&lt;=0.1, S7436, IF(AND(Veriler!T7436&gt;0.1, F7436="", P7436="E"), IF(Q7436&gt;Veriler!$G$2, Q7436*S7436, IF(Q7436&lt;Veriler!$G$2, Veriler!$G$2*S7436, Q7436*S7436)), 0))</f>
        <v>0</v>
      </c>
      <c r="U7436" s="133" t="str">
        <f t="shared" si="2349"/>
        <v xml:space="preserve"> </v>
      </c>
      <c r="V7436" s="134" t="str">
        <f>IFERROR(IF(O7436="%10 sınırı aşılmıştır.",L7436-T7436,IFERROR(IF(F7436="",IF(S7436=1,0,IF(L7436-S7436=0,"",L7436-S7436)),IF(Veriler!M7436="",L7436,IF(L7436*Veriler!M7436=0,"",L7436*Veriler!M7436))),L7436)),0)</f>
        <v/>
      </c>
      <c r="W7436" s="146"/>
      <c r="X7436" s="146"/>
      <c r="Y7436" s="146"/>
    </row>
    <row r="7437" spans="1:25" s="99" customFormat="1" ht="54.75" customHeight="1" x14ac:dyDescent="0.25">
      <c r="A7437" s="96">
        <f t="shared" si="2350"/>
        <v>5482</v>
      </c>
      <c r="B7437" s="175"/>
      <c r="C7437" s="176"/>
      <c r="D7437" s="113"/>
      <c r="E7437" s="115"/>
      <c r="F7437" s="174"/>
      <c r="G7437" s="114" t="str">
        <f t="shared" si="2345"/>
        <v/>
      </c>
      <c r="H7437" s="115"/>
      <c r="I7437" s="115"/>
      <c r="J7437" s="115"/>
      <c r="K7437" s="115"/>
      <c r="L7437" s="133" t="str">
        <f t="shared" si="2346"/>
        <v/>
      </c>
      <c r="M7437" s="116" t="str">
        <f>IF(L7437="", "", L7437/Veriler!$X$1)</f>
        <v/>
      </c>
      <c r="N7437" s="116" t="str">
        <f>IF(F7437&lt;&gt;"", "İthal Girdi", IF(Veriler!T7437="", "", IF(Veriler!S7437="H", "%0,5 üzerindedir", IF(Veriler!T7437&gt;0.1, "%10 sınırı aşılmıştır.", "Uygun"))))</f>
        <v>%0,5 üzerindedir</v>
      </c>
      <c r="O7437" s="116" t="str">
        <f t="shared" si="2347"/>
        <v xml:space="preserve"> </v>
      </c>
      <c r="P7437" s="117"/>
      <c r="Q7437" s="118"/>
      <c r="R7437" s="119" t="str">
        <f t="shared" si="2348"/>
        <v/>
      </c>
      <c r="S7437" s="133">
        <f>IFERROR(IF(M7437&lt;=0.005,IF(F7437="",L7437,0),IF(F7437&lt;&gt;"",0,IF(P7437="",0,IF(P7437="H",0,IF(Q7437&lt;Veriler!$G$2,L7437*Veriler!$G$2,L7437*Q7437)))))," ")</f>
        <v>0</v>
      </c>
      <c r="T7437" s="133">
        <f>IF(Veriler!T7437&lt;=0.1, S7437, IF(AND(Veriler!T7437&gt;0.1, F7437="", P7437="E"), IF(Q7437&gt;Veriler!$G$2, Q7437*S7437, IF(Q7437&lt;Veriler!$G$2, Veriler!$G$2*S7437, Q7437*S7437)), 0))</f>
        <v>0</v>
      </c>
      <c r="U7437" s="133" t="str">
        <f t="shared" si="2349"/>
        <v xml:space="preserve"> </v>
      </c>
      <c r="V7437" s="134" t="str">
        <f>IFERROR(IF(O7437="%10 sınırı aşılmıştır.",L7437-T7437,IFERROR(IF(F7437="",IF(S7437=1,0,IF(L7437-S7437=0,"",L7437-S7437)),IF(Veriler!M7437="",L7437,IF(L7437*Veriler!M7437=0,"",L7437*Veriler!M7437))),L7437)),0)</f>
        <v/>
      </c>
      <c r="W7437" s="146"/>
      <c r="X7437" s="146"/>
      <c r="Y7437" s="146"/>
    </row>
    <row r="7438" spans="1:25" s="99" customFormat="1" ht="54.75" customHeight="1" x14ac:dyDescent="0.25">
      <c r="A7438" s="96">
        <f t="shared" si="2350"/>
        <v>5483</v>
      </c>
      <c r="B7438" s="175"/>
      <c r="C7438" s="176"/>
      <c r="D7438" s="113"/>
      <c r="E7438" s="115"/>
      <c r="F7438" s="174"/>
      <c r="G7438" s="114" t="str">
        <f t="shared" si="2345"/>
        <v/>
      </c>
      <c r="H7438" s="115"/>
      <c r="I7438" s="115"/>
      <c r="J7438" s="115"/>
      <c r="K7438" s="115"/>
      <c r="L7438" s="133" t="str">
        <f t="shared" si="2346"/>
        <v/>
      </c>
      <c r="M7438" s="116" t="str">
        <f>IF(L7438="", "", L7438/Veriler!$X$1)</f>
        <v/>
      </c>
      <c r="N7438" s="116" t="str">
        <f>IF(F7438&lt;&gt;"", "İthal Girdi", IF(Veriler!T7438="", "", IF(Veriler!S7438="H", "%0,5 üzerindedir", IF(Veriler!T7438&gt;0.1, "%10 sınırı aşılmıştır.", "Uygun"))))</f>
        <v>%0,5 üzerindedir</v>
      </c>
      <c r="O7438" s="116" t="str">
        <f t="shared" si="2347"/>
        <v xml:space="preserve"> </v>
      </c>
      <c r="P7438" s="117"/>
      <c r="Q7438" s="118"/>
      <c r="R7438" s="119" t="str">
        <f t="shared" si="2348"/>
        <v/>
      </c>
      <c r="S7438" s="133">
        <f>IFERROR(IF(M7438&lt;=0.005,IF(F7438="",L7438,0),IF(F7438&lt;&gt;"",0,IF(P7438="",0,IF(P7438="H",0,IF(Q7438&lt;Veriler!$G$2,L7438*Veriler!$G$2,L7438*Q7438)))))," ")</f>
        <v>0</v>
      </c>
      <c r="T7438" s="133">
        <f>IF(Veriler!T7438&lt;=0.1, S7438, IF(AND(Veriler!T7438&gt;0.1, F7438="", P7438="E"), IF(Q7438&gt;Veriler!$G$2, Q7438*S7438, IF(Q7438&lt;Veriler!$G$2, Veriler!$G$2*S7438, Q7438*S7438)), 0))</f>
        <v>0</v>
      </c>
      <c r="U7438" s="133" t="str">
        <f t="shared" si="2349"/>
        <v xml:space="preserve"> </v>
      </c>
      <c r="V7438" s="134" t="str">
        <f>IFERROR(IF(O7438="%10 sınırı aşılmıştır.",L7438-T7438,IFERROR(IF(F7438="",IF(S7438=1,0,IF(L7438-S7438=0,"",L7438-S7438)),IF(Veriler!M7438="",L7438,IF(L7438*Veriler!M7438=0,"",L7438*Veriler!M7438))),L7438)),0)</f>
        <v/>
      </c>
      <c r="W7438" s="146"/>
      <c r="X7438" s="146"/>
      <c r="Y7438" s="146"/>
    </row>
    <row r="7439" spans="1:25" s="99" customFormat="1" ht="54.75" customHeight="1" x14ac:dyDescent="0.25">
      <c r="A7439" s="96">
        <f t="shared" si="2350"/>
        <v>5484</v>
      </c>
      <c r="B7439" s="175"/>
      <c r="C7439" s="176"/>
      <c r="D7439" s="113"/>
      <c r="E7439" s="115"/>
      <c r="F7439" s="174"/>
      <c r="G7439" s="114" t="str">
        <f t="shared" si="2345"/>
        <v/>
      </c>
      <c r="H7439" s="115"/>
      <c r="I7439" s="115"/>
      <c r="J7439" s="115"/>
      <c r="K7439" s="115"/>
      <c r="L7439" s="133" t="str">
        <f t="shared" si="2346"/>
        <v/>
      </c>
      <c r="M7439" s="116" t="str">
        <f>IF(L7439="", "", L7439/Veriler!$X$1)</f>
        <v/>
      </c>
      <c r="N7439" s="116" t="str">
        <f>IF(F7439&lt;&gt;"", "İthal Girdi", IF(Veriler!T7439="", "", IF(Veriler!S7439="H", "%0,5 üzerindedir", IF(Veriler!T7439&gt;0.1, "%10 sınırı aşılmıştır.", "Uygun"))))</f>
        <v>%0,5 üzerindedir</v>
      </c>
      <c r="O7439" s="116" t="str">
        <f t="shared" si="2347"/>
        <v xml:space="preserve"> </v>
      </c>
      <c r="P7439" s="117"/>
      <c r="Q7439" s="118"/>
      <c r="R7439" s="119" t="str">
        <f t="shared" si="2348"/>
        <v/>
      </c>
      <c r="S7439" s="133">
        <f>IFERROR(IF(M7439&lt;=0.005,IF(F7439="",L7439,0),IF(F7439&lt;&gt;"",0,IF(P7439="",0,IF(P7439="H",0,IF(Q7439&lt;Veriler!$G$2,L7439*Veriler!$G$2,L7439*Q7439)))))," ")</f>
        <v>0</v>
      </c>
      <c r="T7439" s="133">
        <f>IF(Veriler!T7439&lt;=0.1, S7439, IF(AND(Veriler!T7439&gt;0.1, F7439="", P7439="E"), IF(Q7439&gt;Veriler!$G$2, Q7439*S7439, IF(Q7439&lt;Veriler!$G$2, Veriler!$G$2*S7439, Q7439*S7439)), 0))</f>
        <v>0</v>
      </c>
      <c r="U7439" s="133" t="str">
        <f t="shared" si="2349"/>
        <v xml:space="preserve"> </v>
      </c>
      <c r="V7439" s="134" t="str">
        <f>IFERROR(IF(O7439="%10 sınırı aşılmıştır.",L7439-T7439,IFERROR(IF(F7439="",IF(S7439=1,0,IF(L7439-S7439=0,"",L7439-S7439)),IF(Veriler!M7439="",L7439,IF(L7439*Veriler!M7439=0,"",L7439*Veriler!M7439))),L7439)),0)</f>
        <v/>
      </c>
      <c r="W7439" s="146"/>
      <c r="X7439" s="146"/>
      <c r="Y7439" s="146"/>
    </row>
    <row r="7440" spans="1:25" s="99" customFormat="1" ht="54.75" customHeight="1" x14ac:dyDescent="0.25">
      <c r="A7440" s="96">
        <f t="shared" si="2350"/>
        <v>5485</v>
      </c>
      <c r="B7440" s="175"/>
      <c r="C7440" s="176"/>
      <c r="D7440" s="113"/>
      <c r="E7440" s="115"/>
      <c r="F7440" s="174"/>
      <c r="G7440" s="114" t="str">
        <f t="shared" si="2345"/>
        <v/>
      </c>
      <c r="H7440" s="115"/>
      <c r="I7440" s="115"/>
      <c r="J7440" s="115"/>
      <c r="K7440" s="115"/>
      <c r="L7440" s="133" t="str">
        <f t="shared" si="2346"/>
        <v/>
      </c>
      <c r="M7440" s="116" t="str">
        <f>IF(L7440="", "", L7440/Veriler!$X$1)</f>
        <v/>
      </c>
      <c r="N7440" s="116" t="str">
        <f>IF(F7440&lt;&gt;"", "İthal Girdi", IF(Veriler!T7440="", "", IF(Veriler!S7440="H", "%0,5 üzerindedir", IF(Veriler!T7440&gt;0.1, "%10 sınırı aşılmıştır.", "Uygun"))))</f>
        <v>%0,5 üzerindedir</v>
      </c>
      <c r="O7440" s="116" t="str">
        <f t="shared" si="2347"/>
        <v xml:space="preserve"> </v>
      </c>
      <c r="P7440" s="117"/>
      <c r="Q7440" s="118"/>
      <c r="R7440" s="119" t="str">
        <f t="shared" si="2348"/>
        <v/>
      </c>
      <c r="S7440" s="133">
        <f>IFERROR(IF(M7440&lt;=0.005,IF(F7440="",L7440,0),IF(F7440&lt;&gt;"",0,IF(P7440="",0,IF(P7440="H",0,IF(Q7440&lt;Veriler!$G$2,L7440*Veriler!$G$2,L7440*Q7440)))))," ")</f>
        <v>0</v>
      </c>
      <c r="T7440" s="133">
        <f>IF(Veriler!T7440&lt;=0.1, S7440, IF(AND(Veriler!T7440&gt;0.1, F7440="", P7440="E"), IF(Q7440&gt;Veriler!$G$2, Q7440*S7440, IF(Q7440&lt;Veriler!$G$2, Veriler!$G$2*S7440, Q7440*S7440)), 0))</f>
        <v>0</v>
      </c>
      <c r="U7440" s="133" t="str">
        <f t="shared" si="2349"/>
        <v xml:space="preserve"> </v>
      </c>
      <c r="V7440" s="134" t="str">
        <f>IFERROR(IF(O7440="%10 sınırı aşılmıştır.",L7440-T7440,IFERROR(IF(F7440="",IF(S7440=1,0,IF(L7440-S7440=0,"",L7440-S7440)),IF(Veriler!M7440="",L7440,IF(L7440*Veriler!M7440=0,"",L7440*Veriler!M7440))),L7440)),0)</f>
        <v/>
      </c>
      <c r="W7440" s="146"/>
      <c r="X7440" s="146"/>
      <c r="Y7440" s="146"/>
    </row>
    <row r="7441" spans="1:25" s="99" customFormat="1" ht="54.75" customHeight="1" x14ac:dyDescent="0.25">
      <c r="A7441" s="96">
        <f t="shared" si="2350"/>
        <v>5486</v>
      </c>
      <c r="B7441" s="175"/>
      <c r="C7441" s="176"/>
      <c r="D7441" s="113"/>
      <c r="E7441" s="115"/>
      <c r="F7441" s="174"/>
      <c r="G7441" s="114" t="str">
        <f t="shared" si="2345"/>
        <v/>
      </c>
      <c r="H7441" s="115"/>
      <c r="I7441" s="115"/>
      <c r="J7441" s="115"/>
      <c r="K7441" s="115"/>
      <c r="L7441" s="133" t="str">
        <f t="shared" si="2346"/>
        <v/>
      </c>
      <c r="M7441" s="116" t="str">
        <f>IF(L7441="", "", L7441/Veriler!$X$1)</f>
        <v/>
      </c>
      <c r="N7441" s="116" t="str">
        <f>IF(F7441&lt;&gt;"", "İthal Girdi", IF(Veriler!T7441="", "", IF(Veriler!S7441="H", "%0,5 üzerindedir", IF(Veriler!T7441&gt;0.1, "%10 sınırı aşılmıştır.", "Uygun"))))</f>
        <v>%0,5 üzerindedir</v>
      </c>
      <c r="O7441" s="116" t="str">
        <f t="shared" si="2347"/>
        <v xml:space="preserve"> </v>
      </c>
      <c r="P7441" s="117"/>
      <c r="Q7441" s="118"/>
      <c r="R7441" s="119" t="str">
        <f t="shared" si="2348"/>
        <v/>
      </c>
      <c r="S7441" s="133">
        <f>IFERROR(IF(M7441&lt;=0.005,IF(F7441="",L7441,0),IF(F7441&lt;&gt;"",0,IF(P7441="",0,IF(P7441="H",0,IF(Q7441&lt;Veriler!$G$2,L7441*Veriler!$G$2,L7441*Q7441)))))," ")</f>
        <v>0</v>
      </c>
      <c r="T7441" s="133">
        <f>IF(Veriler!T7441&lt;=0.1, S7441, IF(AND(Veriler!T7441&gt;0.1, F7441="", P7441="E"), IF(Q7441&gt;Veriler!$G$2, Q7441*S7441, IF(Q7441&lt;Veriler!$G$2, Veriler!$G$2*S7441, Q7441*S7441)), 0))</f>
        <v>0</v>
      </c>
      <c r="U7441" s="133" t="str">
        <f t="shared" si="2349"/>
        <v xml:space="preserve"> </v>
      </c>
      <c r="V7441" s="134" t="str">
        <f>IFERROR(IF(O7441="%10 sınırı aşılmıştır.",L7441-T7441,IFERROR(IF(F7441="",IF(S7441=1,0,IF(L7441-S7441=0,"",L7441-S7441)),IF(Veriler!M7441="",L7441,IF(L7441*Veriler!M7441=0,"",L7441*Veriler!M7441))),L7441)),0)</f>
        <v/>
      </c>
      <c r="W7441" s="146"/>
      <c r="X7441" s="146"/>
      <c r="Y7441" s="146"/>
    </row>
    <row r="7442" spans="1:25" s="99" customFormat="1" ht="54.75" customHeight="1" x14ac:dyDescent="0.25">
      <c r="A7442" s="96">
        <f t="shared" si="2350"/>
        <v>5487</v>
      </c>
      <c r="B7442" s="175"/>
      <c r="C7442" s="176"/>
      <c r="D7442" s="113"/>
      <c r="E7442" s="115"/>
      <c r="F7442" s="174"/>
      <c r="G7442" s="114" t="str">
        <f t="shared" si="2345"/>
        <v/>
      </c>
      <c r="H7442" s="115"/>
      <c r="I7442" s="115"/>
      <c r="J7442" s="115"/>
      <c r="K7442" s="115"/>
      <c r="L7442" s="133" t="str">
        <f t="shared" si="2346"/>
        <v/>
      </c>
      <c r="M7442" s="116" t="str">
        <f>IF(L7442="", "", L7442/Veriler!$X$1)</f>
        <v/>
      </c>
      <c r="N7442" s="116" t="str">
        <f>IF(F7442&lt;&gt;"", "İthal Girdi", IF(Veriler!T7442="", "", IF(Veriler!S7442="H", "%0,5 üzerindedir", IF(Veriler!T7442&gt;0.1, "%10 sınırı aşılmıştır.", "Uygun"))))</f>
        <v>%0,5 üzerindedir</v>
      </c>
      <c r="O7442" s="116" t="str">
        <f t="shared" si="2347"/>
        <v xml:space="preserve"> </v>
      </c>
      <c r="P7442" s="117"/>
      <c r="Q7442" s="118"/>
      <c r="R7442" s="119" t="str">
        <f t="shared" si="2348"/>
        <v/>
      </c>
      <c r="S7442" s="133">
        <f>IFERROR(IF(M7442&lt;=0.005,IF(F7442="",L7442,0),IF(F7442&lt;&gt;"",0,IF(P7442="",0,IF(P7442="H",0,IF(Q7442&lt;Veriler!$G$2,L7442*Veriler!$G$2,L7442*Q7442)))))," ")</f>
        <v>0</v>
      </c>
      <c r="T7442" s="133">
        <f>IF(Veriler!T7442&lt;=0.1, S7442, IF(AND(Veriler!T7442&gt;0.1, F7442="", P7442="E"), IF(Q7442&gt;Veriler!$G$2, Q7442*S7442, IF(Q7442&lt;Veriler!$G$2, Veriler!$G$2*S7442, Q7442*S7442)), 0))</f>
        <v>0</v>
      </c>
      <c r="U7442" s="133" t="str">
        <f t="shared" si="2349"/>
        <v xml:space="preserve"> </v>
      </c>
      <c r="V7442" s="134" t="str">
        <f>IFERROR(IF(O7442="%10 sınırı aşılmıştır.",L7442-T7442,IFERROR(IF(F7442="",IF(S7442=1,0,IF(L7442-S7442=0,"",L7442-S7442)),IF(Veriler!M7442="",L7442,IF(L7442*Veriler!M7442=0,"",L7442*Veriler!M7442))),L7442)),0)</f>
        <v/>
      </c>
      <c r="W7442" s="146"/>
      <c r="X7442" s="146"/>
      <c r="Y7442" s="146"/>
    </row>
    <row r="7443" spans="1:25" s="99" customFormat="1" ht="54.75" customHeight="1" x14ac:dyDescent="0.25">
      <c r="A7443" s="96">
        <f t="shared" si="2350"/>
        <v>5488</v>
      </c>
      <c r="B7443" s="175"/>
      <c r="C7443" s="176"/>
      <c r="D7443" s="113"/>
      <c r="E7443" s="115"/>
      <c r="F7443" s="174"/>
      <c r="G7443" s="114" t="str">
        <f t="shared" si="2345"/>
        <v/>
      </c>
      <c r="H7443" s="115"/>
      <c r="I7443" s="115"/>
      <c r="J7443" s="115"/>
      <c r="K7443" s="115"/>
      <c r="L7443" s="133" t="str">
        <f t="shared" si="2346"/>
        <v/>
      </c>
      <c r="M7443" s="116" t="str">
        <f>IF(L7443="", "", L7443/Veriler!$X$1)</f>
        <v/>
      </c>
      <c r="N7443" s="116" t="str">
        <f>IF(F7443&lt;&gt;"", "İthal Girdi", IF(Veriler!T7443="", "", IF(Veriler!S7443="H", "%0,5 üzerindedir", IF(Veriler!T7443&gt;0.1, "%10 sınırı aşılmıştır.", "Uygun"))))</f>
        <v>%0,5 üzerindedir</v>
      </c>
      <c r="O7443" s="116" t="str">
        <f t="shared" si="2347"/>
        <v xml:space="preserve"> </v>
      </c>
      <c r="P7443" s="117"/>
      <c r="Q7443" s="118"/>
      <c r="R7443" s="119" t="str">
        <f t="shared" si="2348"/>
        <v/>
      </c>
      <c r="S7443" s="133">
        <f>IFERROR(IF(M7443&lt;=0.005,IF(F7443="",L7443,0),IF(F7443&lt;&gt;"",0,IF(P7443="",0,IF(P7443="H",0,IF(Q7443&lt;Veriler!$G$2,L7443*Veriler!$G$2,L7443*Q7443)))))," ")</f>
        <v>0</v>
      </c>
      <c r="T7443" s="133">
        <f>IF(Veriler!T7443&lt;=0.1, S7443, IF(AND(Veriler!T7443&gt;0.1, F7443="", P7443="E"), IF(Q7443&gt;Veriler!$G$2, Q7443*S7443, IF(Q7443&lt;Veriler!$G$2, Veriler!$G$2*S7443, Q7443*S7443)), 0))</f>
        <v>0</v>
      </c>
      <c r="U7443" s="133" t="str">
        <f t="shared" si="2349"/>
        <v xml:space="preserve"> </v>
      </c>
      <c r="V7443" s="134" t="str">
        <f>IFERROR(IF(O7443="%10 sınırı aşılmıştır.",L7443-T7443,IFERROR(IF(F7443="",IF(S7443=1,0,IF(L7443-S7443=0,"",L7443-S7443)),IF(Veriler!M7443="",L7443,IF(L7443*Veriler!M7443=0,"",L7443*Veriler!M7443))),L7443)),0)</f>
        <v/>
      </c>
      <c r="W7443" s="146"/>
      <c r="X7443" s="146"/>
      <c r="Y7443" s="146"/>
    </row>
    <row r="7444" spans="1:25" s="99" customFormat="1" ht="24" customHeight="1" x14ac:dyDescent="0.25">
      <c r="A7444" s="103"/>
      <c r="B7444" s="104"/>
      <c r="C7444" s="104"/>
      <c r="D7444" s="104"/>
      <c r="E7444" s="103"/>
      <c r="F7444" s="135"/>
      <c r="G7444" s="157"/>
      <c r="H7444" s="103"/>
      <c r="I7444" s="103"/>
      <c r="J7444" s="103"/>
      <c r="K7444" s="103"/>
      <c r="L7444" s="136">
        <f>SUM(L7415:L7428,L7430:L7443)</f>
        <v>0</v>
      </c>
      <c r="M7444" s="158"/>
      <c r="N7444" s="158"/>
      <c r="O7444" s="158"/>
      <c r="P7444" s="105"/>
      <c r="Q7444" s="106"/>
      <c r="R7444" s="159"/>
      <c r="S7444" s="160"/>
      <c r="T7444" s="160"/>
      <c r="U7444" s="160"/>
      <c r="V7444" s="160"/>
      <c r="W7444" s="146"/>
      <c r="X7444" s="146"/>
      <c r="Y7444" s="146"/>
    </row>
    <row r="7445" spans="1:25" s="99" customFormat="1" ht="31.5" customHeight="1" x14ac:dyDescent="0.25">
      <c r="A7445" s="103"/>
      <c r="B7445" s="104"/>
      <c r="C7445" s="104"/>
      <c r="D7445" s="104"/>
      <c r="E7445" s="103"/>
      <c r="F7445" s="135"/>
      <c r="G7445" s="157"/>
      <c r="H7445" s="103"/>
      <c r="I7445" s="103"/>
      <c r="J7445" s="103"/>
      <c r="K7445" s="103"/>
      <c r="L7445" s="161"/>
      <c r="M7445" s="158"/>
      <c r="N7445" s="158"/>
      <c r="O7445" s="158"/>
      <c r="P7445" s="105"/>
      <c r="Q7445" s="106"/>
      <c r="R7445" s="159"/>
      <c r="S7445" s="162" t="s">
        <v>57</v>
      </c>
      <c r="T7445" s="162" t="s">
        <v>57</v>
      </c>
      <c r="U7445" s="162" t="s">
        <v>57</v>
      </c>
      <c r="V7445" s="163" t="s">
        <v>58</v>
      </c>
      <c r="W7445" s="146"/>
      <c r="X7445" s="146"/>
      <c r="Y7445" s="146"/>
    </row>
    <row r="7446" spans="1:25" s="99" customFormat="1" ht="58.5" customHeight="1" x14ac:dyDescent="0.25">
      <c r="A7446" s="185" t="s">
        <v>59</v>
      </c>
      <c r="B7446" s="180"/>
      <c r="C7446" s="180"/>
      <c r="D7446" s="180"/>
      <c r="E7446" s="180"/>
      <c r="F7446" s="180"/>
      <c r="G7446" s="180"/>
      <c r="H7446" s="180"/>
      <c r="I7446" s="180"/>
      <c r="J7446" s="180"/>
      <c r="K7446" s="180"/>
      <c r="L7446" s="180"/>
      <c r="M7446" s="180"/>
      <c r="N7446" s="180"/>
      <c r="O7446" s="180"/>
      <c r="P7446" s="180"/>
      <c r="Q7446" s="180"/>
      <c r="R7446" s="176"/>
      <c r="S7446" s="137">
        <f>SUM(S7408,S7415:S7428,S7430:S7443)</f>
        <v>0</v>
      </c>
      <c r="T7446" s="137" t="str">
        <f>IF(SUM(T7415:T7428,T7430:T7443)=0," ",SUM(T7415:T7428,T7430:T7443))</f>
        <v xml:space="preserve"> </v>
      </c>
      <c r="U7446" s="137" t="str">
        <f>IF(SUM(U7415:U7428,U7430:U7443)=0," ",SUM(U7415:U7428,U7430:U7443))</f>
        <v xml:space="preserve"> </v>
      </c>
      <c r="V7446" s="137" t="str">
        <f>IF(SUM(V7415:V7428,V7430:V7443)=0," ",SUM(V7415:V7428,V7430:V7443))</f>
        <v xml:space="preserve"> </v>
      </c>
      <c r="W7446" s="146"/>
      <c r="X7446" s="164">
        <f>SUM(U7415:U7428,U7430:U7443)</f>
        <v>0</v>
      </c>
      <c r="Y7446" s="164">
        <f>SUM(V7415:V7428,V7430:V7443)</f>
        <v>0</v>
      </c>
    </row>
    <row r="7447" spans="1:25" x14ac:dyDescent="0.3">
      <c r="A7447" s="34"/>
      <c r="G7447" s="146"/>
      <c r="L7447" s="146"/>
      <c r="M7447" s="146"/>
      <c r="N7447" s="146"/>
      <c r="O7447" s="146"/>
      <c r="R7447" s="146"/>
      <c r="S7447" s="146"/>
      <c r="T7447" s="146"/>
      <c r="U7447" s="146"/>
      <c r="V7447" s="146"/>
      <c r="W7447" s="146"/>
      <c r="X7447" s="146"/>
      <c r="Y7447" s="146"/>
    </row>
    <row r="7448" spans="1:25" x14ac:dyDescent="0.3">
      <c r="A7448" s="186" t="s">
        <v>60</v>
      </c>
      <c r="B7448" s="187"/>
      <c r="C7448" s="187"/>
      <c r="D7448" s="187"/>
      <c r="E7448" s="187"/>
      <c r="F7448" s="187"/>
      <c r="G7448" s="187"/>
      <c r="H7448" s="187"/>
      <c r="I7448" s="187"/>
      <c r="J7448" s="187"/>
      <c r="K7448" s="187"/>
      <c r="L7448" s="187"/>
      <c r="M7448" s="187"/>
      <c r="N7448" s="187"/>
      <c r="O7448" s="187"/>
      <c r="P7448" s="187"/>
      <c r="Q7448" s="187"/>
      <c r="R7448" s="187"/>
      <c r="S7448" s="187"/>
      <c r="T7448" s="187"/>
      <c r="U7448" s="187"/>
      <c r="V7448" s="187"/>
      <c r="W7448" s="146"/>
      <c r="X7448" s="146"/>
      <c r="Y7448" s="146"/>
    </row>
    <row r="7449" spans="1:25" s="99" customFormat="1" ht="41.25" customHeight="1" x14ac:dyDescent="0.25">
      <c r="A7449" s="189" t="s">
        <v>38</v>
      </c>
      <c r="B7449" s="180"/>
      <c r="C7449" s="180"/>
      <c r="D7449" s="180"/>
      <c r="E7449" s="180"/>
      <c r="F7449" s="180"/>
      <c r="G7449" s="180"/>
      <c r="H7449" s="180"/>
      <c r="I7449" s="180"/>
      <c r="J7449" s="180"/>
      <c r="K7449" s="180"/>
      <c r="L7449" s="180"/>
      <c r="M7449" s="180"/>
      <c r="N7449" s="180"/>
      <c r="O7449" s="180"/>
      <c r="P7449" s="180"/>
      <c r="Q7449" s="180"/>
      <c r="R7449" s="180"/>
      <c r="S7449" s="180"/>
      <c r="T7449" s="180"/>
      <c r="U7449" s="180"/>
      <c r="V7449" s="176"/>
      <c r="W7449" s="146"/>
      <c r="X7449" s="146"/>
      <c r="Y7449" s="146"/>
    </row>
    <row r="7450" spans="1:25" s="100" customFormat="1" ht="35.25" customHeight="1" x14ac:dyDescent="0.25">
      <c r="A7450" s="179" t="s">
        <v>39</v>
      </c>
      <c r="B7450" s="180"/>
      <c r="C7450" s="180"/>
      <c r="D7450" s="180"/>
      <c r="E7450" s="180"/>
      <c r="F7450" s="180"/>
      <c r="G7450" s="180"/>
      <c r="H7450" s="180"/>
      <c r="I7450" s="180"/>
      <c r="J7450" s="180"/>
      <c r="K7450" s="180"/>
      <c r="L7450" s="180"/>
      <c r="M7450" s="180"/>
      <c r="N7450" s="180"/>
      <c r="O7450" s="180"/>
      <c r="P7450" s="180"/>
      <c r="Q7450" s="180"/>
      <c r="R7450" s="176"/>
      <c r="S7450" s="147"/>
      <c r="T7450" s="148"/>
      <c r="U7450" s="149" t="s">
        <v>40</v>
      </c>
      <c r="V7450" s="150">
        <f>V7412+1</f>
        <v>197</v>
      </c>
      <c r="W7450" s="146"/>
      <c r="X7450" s="146"/>
      <c r="Y7450" s="146"/>
    </row>
    <row r="7451" spans="1:25" s="99" customFormat="1" ht="81" customHeight="1" x14ac:dyDescent="0.25">
      <c r="A7451" s="110" t="s">
        <v>3</v>
      </c>
      <c r="B7451" s="188" t="s">
        <v>41</v>
      </c>
      <c r="C7451" s="176"/>
      <c r="D7451" s="111" t="s">
        <v>42</v>
      </c>
      <c r="E7451" s="110" t="s">
        <v>324</v>
      </c>
      <c r="F7451" s="111" t="s">
        <v>325</v>
      </c>
      <c r="G7451" s="151" t="s">
        <v>43</v>
      </c>
      <c r="H7451" s="110" t="s">
        <v>44</v>
      </c>
      <c r="I7451" s="110" t="s">
        <v>8</v>
      </c>
      <c r="J7451" s="110" t="s">
        <v>45</v>
      </c>
      <c r="K7451" s="110" t="s">
        <v>46</v>
      </c>
      <c r="L7451" s="152" t="s">
        <v>47</v>
      </c>
      <c r="M7451" s="153" t="s">
        <v>48</v>
      </c>
      <c r="N7451" s="154" t="s">
        <v>49</v>
      </c>
      <c r="O7451" s="154" t="s">
        <v>49</v>
      </c>
      <c r="P7451" s="112" t="s">
        <v>50</v>
      </c>
      <c r="Q7451" s="110" t="s">
        <v>51</v>
      </c>
      <c r="R7451" s="155" t="s">
        <v>52</v>
      </c>
      <c r="S7451" s="156" t="s">
        <v>53</v>
      </c>
      <c r="T7451" s="156" t="s">
        <v>54</v>
      </c>
      <c r="U7451" s="152" t="s">
        <v>54</v>
      </c>
      <c r="V7451" s="152" t="s">
        <v>55</v>
      </c>
      <c r="W7451" s="146"/>
      <c r="X7451" s="146"/>
      <c r="Y7451" s="146"/>
    </row>
    <row r="7452" spans="1:25" s="99" customFormat="1" ht="45" customHeight="1" x14ac:dyDescent="0.25">
      <c r="A7452" s="101"/>
      <c r="B7452" s="177" t="s">
        <v>56</v>
      </c>
      <c r="C7452" s="178"/>
      <c r="D7452" s="102"/>
      <c r="E7452" s="170"/>
      <c r="F7452" s="102"/>
      <c r="G7452" s="95"/>
      <c r="H7452" s="102"/>
      <c r="I7452" s="102"/>
      <c r="J7452" s="102"/>
      <c r="K7452" s="102"/>
      <c r="L7452" s="95"/>
      <c r="M7452" s="95"/>
      <c r="N7452" s="95"/>
      <c r="O7452" s="95"/>
      <c r="P7452" s="102"/>
      <c r="Q7452" s="102"/>
      <c r="R7452" s="190"/>
      <c r="S7452" s="184"/>
      <c r="T7452" s="95"/>
      <c r="U7452" s="95"/>
      <c r="V7452" s="95"/>
      <c r="W7452" s="146"/>
      <c r="X7452" s="146"/>
      <c r="Y7452" s="146"/>
    </row>
    <row r="7453" spans="1:25" s="99" customFormat="1" ht="54.75" customHeight="1" x14ac:dyDescent="0.25">
      <c r="A7453" s="96">
        <f>A7443+1</f>
        <v>5489</v>
      </c>
      <c r="B7453" s="181"/>
      <c r="C7453" s="182"/>
      <c r="D7453" s="113"/>
      <c r="E7453" s="115"/>
      <c r="F7453" s="174"/>
      <c r="G7453" s="114" t="str">
        <f t="shared" ref="G7453:G7466" si="2351">IF(AND(F7453&lt;&gt;"",V7453&lt;&gt;"",L7453&lt;&gt;0),V7453/L7453,"")</f>
        <v/>
      </c>
      <c r="H7453" s="115"/>
      <c r="I7453" s="115"/>
      <c r="J7453" s="115"/>
      <c r="K7453" s="115"/>
      <c r="L7453" s="133" t="str">
        <f t="shared" ref="L7453:L7466" si="2352">IF(AND(H7453&lt;&gt;0, J7453&lt;&gt;0, K7453&lt;&gt;0), H7453*J7453*K7453, "")</f>
        <v/>
      </c>
      <c r="M7453" s="116" t="str">
        <f>IF(L7453="", "", L7453/Veriler!$X$1)</f>
        <v/>
      </c>
      <c r="N7453" s="116" t="str">
        <f>IF(F7453&lt;&gt;"", "İthal Girdi", IF(Veriler!T7453="", "", IF(Veriler!S7453="H", "%0,5 üzerindedir", IF(Veriler!T7453&gt;0.1, "%10 sınırı aşılmıştır.", "Uygun"))))</f>
        <v>%0,5 üzerindedir</v>
      </c>
      <c r="O7453" s="116" t="str">
        <f t="shared" ref="O7453:O7466" si="2353">IF(M7453=""," ",N7453)</f>
        <v xml:space="preserve"> </v>
      </c>
      <c r="P7453" s="117"/>
      <c r="Q7453" s="118"/>
      <c r="R7453" s="119" t="str">
        <f t="shared" ref="R7453:R7466" si="2354">IFERROR(IF(AND(T7453&lt;&gt;"",L7453&lt;&gt;"",L7453&lt;&gt;0,T7453&lt;&gt;0),T7453/L7453,"")," ")</f>
        <v/>
      </c>
      <c r="S7453" s="133">
        <f>IFERROR(IF(M7453&lt;=0.005,IF(F7453="",L7453,0),IF(F7453&lt;&gt;"",0,IF(P7453="",0,IF(P7453="H",0,IF(Q7453&lt;Veriler!$G$2,L7453*Veriler!$G$2,L7453*Q7453)))))," ")</f>
        <v>0</v>
      </c>
      <c r="T7453" s="133">
        <f>IF(Veriler!T7453&lt;=0.1, S7453, IF(AND(Veriler!T7453&gt;0.1, F7453="", P7453="E"), IF(Q7453&gt;Veriler!$G$2, Q7453*S7453, IF(Q7453&lt;Veriler!$G$2, Veriler!$G$2*S7453, Q7453*S7453)), 0))</f>
        <v>0</v>
      </c>
      <c r="U7453" s="133" t="str">
        <f t="shared" ref="U7453:U7466" si="2355">IF(T7453=0," ",T7453)</f>
        <v xml:space="preserve"> </v>
      </c>
      <c r="V7453" s="134" t="str">
        <f>IFERROR(IF(O7453="%10 sınırı aşılmıştır.",L7453-T7453,IFERROR(IF(F7453="",IF(S7453=1,0,IF(L7453-S7453=0,"",L7453-S7453)),IF(Veriler!M7453="",L7453,IF(L7453*Veriler!M7453=0,"",L7453*Veriler!M7453))),L7453)),0)</f>
        <v/>
      </c>
      <c r="W7453" s="146"/>
      <c r="X7453" s="146"/>
      <c r="Y7453" s="146"/>
    </row>
    <row r="7454" spans="1:25" s="99" customFormat="1" ht="54.75" customHeight="1" x14ac:dyDescent="0.25">
      <c r="A7454" s="96">
        <f t="shared" ref="A7454:A7466" si="2356">A7453+1</f>
        <v>5490</v>
      </c>
      <c r="B7454" s="175"/>
      <c r="C7454" s="176"/>
      <c r="D7454" s="113"/>
      <c r="E7454" s="115"/>
      <c r="F7454" s="174"/>
      <c r="G7454" s="114" t="str">
        <f t="shared" si="2351"/>
        <v/>
      </c>
      <c r="H7454" s="115"/>
      <c r="I7454" s="115"/>
      <c r="J7454" s="115"/>
      <c r="K7454" s="115"/>
      <c r="L7454" s="133" t="str">
        <f t="shared" si="2352"/>
        <v/>
      </c>
      <c r="M7454" s="116" t="str">
        <f>IF(L7454="", "", L7454/Veriler!$X$1)</f>
        <v/>
      </c>
      <c r="N7454" s="116" t="str">
        <f>IF(F7454&lt;&gt;"", "İthal Girdi", IF(Veriler!T7454="", "", IF(Veriler!S7454="H", "%0,5 üzerindedir", IF(Veriler!T7454&gt;0.1, "%10 sınırı aşılmıştır.", "Uygun"))))</f>
        <v>%0,5 üzerindedir</v>
      </c>
      <c r="O7454" s="116" t="str">
        <f t="shared" si="2353"/>
        <v xml:space="preserve"> </v>
      </c>
      <c r="P7454" s="117"/>
      <c r="Q7454" s="118"/>
      <c r="R7454" s="119" t="str">
        <f t="shared" si="2354"/>
        <v/>
      </c>
      <c r="S7454" s="133">
        <f>IFERROR(IF(M7454&lt;=0.005,IF(F7454="",L7454,0),IF(F7454&lt;&gt;"",0,IF(P7454="",0,IF(P7454="H",0,IF(Q7454&lt;Veriler!$G$2,L7454*Veriler!$G$2,L7454*Q7454)))))," ")</f>
        <v>0</v>
      </c>
      <c r="T7454" s="133">
        <f>IF(Veriler!T7454&lt;=0.1, S7454, IF(AND(Veriler!T7454&gt;0.1, F7454="", P7454="E"), IF(Q7454&gt;Veriler!$G$2, Q7454*S7454, IF(Q7454&lt;Veriler!$G$2, Veriler!$G$2*S7454, Q7454*S7454)), 0))</f>
        <v>0</v>
      </c>
      <c r="U7454" s="133" t="str">
        <f t="shared" si="2355"/>
        <v xml:space="preserve"> </v>
      </c>
      <c r="V7454" s="134" t="str">
        <f>IFERROR(IF(O7454="%10 sınırı aşılmıştır.",L7454-T7454,IFERROR(IF(F7454="",IF(S7454=1,0,IF(L7454-S7454=0,"",L7454-S7454)),IF(Veriler!M7454="",L7454,IF(L7454*Veriler!M7454=0,"",L7454*Veriler!M7454))),L7454)),0)</f>
        <v/>
      </c>
      <c r="W7454" s="146"/>
      <c r="X7454" s="146"/>
      <c r="Y7454" s="146"/>
    </row>
    <row r="7455" spans="1:25" s="99" customFormat="1" ht="54.75" customHeight="1" x14ac:dyDescent="0.25">
      <c r="A7455" s="96">
        <f t="shared" si="2356"/>
        <v>5491</v>
      </c>
      <c r="B7455" s="175"/>
      <c r="C7455" s="176"/>
      <c r="D7455" s="113"/>
      <c r="E7455" s="115"/>
      <c r="F7455" s="174"/>
      <c r="G7455" s="114" t="str">
        <f t="shared" si="2351"/>
        <v/>
      </c>
      <c r="H7455" s="115"/>
      <c r="I7455" s="115"/>
      <c r="J7455" s="115"/>
      <c r="K7455" s="115"/>
      <c r="L7455" s="133" t="str">
        <f t="shared" si="2352"/>
        <v/>
      </c>
      <c r="M7455" s="116" t="str">
        <f>IF(L7455="", "", L7455/Veriler!$X$1)</f>
        <v/>
      </c>
      <c r="N7455" s="116" t="str">
        <f>IF(F7455&lt;&gt;"", "İthal Girdi", IF(Veriler!T7455="", "", IF(Veriler!S7455="H", "%0,5 üzerindedir", IF(Veriler!T7455&gt;0.1, "%10 sınırı aşılmıştır.", "Uygun"))))</f>
        <v>%0,5 üzerindedir</v>
      </c>
      <c r="O7455" s="116" t="str">
        <f t="shared" si="2353"/>
        <v xml:space="preserve"> </v>
      </c>
      <c r="P7455" s="117"/>
      <c r="Q7455" s="118"/>
      <c r="R7455" s="119" t="str">
        <f t="shared" si="2354"/>
        <v/>
      </c>
      <c r="S7455" s="133">
        <f>IFERROR(IF(M7455&lt;=0.005,IF(F7455="",L7455,0),IF(F7455&lt;&gt;"",0,IF(P7455="",0,IF(P7455="H",0,IF(Q7455&lt;Veriler!$G$2,L7455*Veriler!$G$2,L7455*Q7455)))))," ")</f>
        <v>0</v>
      </c>
      <c r="T7455" s="133">
        <f>IF(Veriler!T7455&lt;=0.1, S7455, IF(AND(Veriler!T7455&gt;0.1, F7455="", P7455="E"), IF(Q7455&gt;Veriler!$G$2, Q7455*S7455, IF(Q7455&lt;Veriler!$G$2, Veriler!$G$2*S7455, Q7455*S7455)), 0))</f>
        <v>0</v>
      </c>
      <c r="U7455" s="133" t="str">
        <f t="shared" si="2355"/>
        <v xml:space="preserve"> </v>
      </c>
      <c r="V7455" s="134" t="str">
        <f>IFERROR(IF(O7455="%10 sınırı aşılmıştır.",L7455-T7455,IFERROR(IF(F7455="",IF(S7455=1,0,IF(L7455-S7455=0,"",L7455-S7455)),IF(Veriler!M7455="",L7455,IF(L7455*Veriler!M7455=0,"",L7455*Veriler!M7455))),L7455)),0)</f>
        <v/>
      </c>
      <c r="W7455" s="146"/>
      <c r="X7455" s="146"/>
      <c r="Y7455" s="146"/>
    </row>
    <row r="7456" spans="1:25" s="99" customFormat="1" ht="54.75" customHeight="1" x14ac:dyDescent="0.25">
      <c r="A7456" s="96">
        <f t="shared" si="2356"/>
        <v>5492</v>
      </c>
      <c r="B7456" s="175"/>
      <c r="C7456" s="176"/>
      <c r="D7456" s="113"/>
      <c r="E7456" s="115"/>
      <c r="F7456" s="174"/>
      <c r="G7456" s="114" t="str">
        <f t="shared" si="2351"/>
        <v/>
      </c>
      <c r="H7456" s="115"/>
      <c r="I7456" s="115"/>
      <c r="J7456" s="115"/>
      <c r="K7456" s="115"/>
      <c r="L7456" s="133" t="str">
        <f t="shared" si="2352"/>
        <v/>
      </c>
      <c r="M7456" s="116" t="str">
        <f>IF(L7456="", "", L7456/Veriler!$X$1)</f>
        <v/>
      </c>
      <c r="N7456" s="116" t="str">
        <f>IF(F7456&lt;&gt;"", "İthal Girdi", IF(Veriler!T7456="", "", IF(Veriler!S7456="H", "%0,5 üzerindedir", IF(Veriler!T7456&gt;0.1, "%10 sınırı aşılmıştır.", "Uygun"))))</f>
        <v>%0,5 üzerindedir</v>
      </c>
      <c r="O7456" s="116" t="str">
        <f t="shared" si="2353"/>
        <v xml:space="preserve"> </v>
      </c>
      <c r="P7456" s="117"/>
      <c r="Q7456" s="118"/>
      <c r="R7456" s="119" t="str">
        <f t="shared" si="2354"/>
        <v/>
      </c>
      <c r="S7456" s="133">
        <f>IFERROR(IF(M7456&lt;=0.005,IF(F7456="",L7456,0),IF(F7456&lt;&gt;"",0,IF(P7456="",0,IF(P7456="H",0,IF(Q7456&lt;Veriler!$G$2,L7456*Veriler!$G$2,L7456*Q7456)))))," ")</f>
        <v>0</v>
      </c>
      <c r="T7456" s="133">
        <f>IF(Veriler!T7456&lt;=0.1, S7456, IF(AND(Veriler!T7456&gt;0.1, F7456="", P7456="E"), IF(Q7456&gt;Veriler!$G$2, Q7456*S7456, IF(Q7456&lt;Veriler!$G$2, Veriler!$G$2*S7456, Q7456*S7456)), 0))</f>
        <v>0</v>
      </c>
      <c r="U7456" s="133" t="str">
        <f t="shared" si="2355"/>
        <v xml:space="preserve"> </v>
      </c>
      <c r="V7456" s="134" t="str">
        <f>IFERROR(IF(O7456="%10 sınırı aşılmıştır.",L7456-T7456,IFERROR(IF(F7456="",IF(S7456=1,0,IF(L7456-S7456=0,"",L7456-S7456)),IF(Veriler!M7456="",L7456,IF(L7456*Veriler!M7456=0,"",L7456*Veriler!M7456))),L7456)),0)</f>
        <v/>
      </c>
      <c r="W7456" s="146"/>
      <c r="X7456" s="146"/>
      <c r="Y7456" s="146"/>
    </row>
    <row r="7457" spans="1:25" s="99" customFormat="1" ht="54.75" customHeight="1" x14ac:dyDescent="0.25">
      <c r="A7457" s="96">
        <f t="shared" si="2356"/>
        <v>5493</v>
      </c>
      <c r="B7457" s="175"/>
      <c r="C7457" s="176"/>
      <c r="D7457" s="113"/>
      <c r="E7457" s="115"/>
      <c r="F7457" s="174"/>
      <c r="G7457" s="114" t="str">
        <f t="shared" si="2351"/>
        <v/>
      </c>
      <c r="H7457" s="115"/>
      <c r="I7457" s="115"/>
      <c r="J7457" s="115"/>
      <c r="K7457" s="115"/>
      <c r="L7457" s="133" t="str">
        <f t="shared" si="2352"/>
        <v/>
      </c>
      <c r="M7457" s="116" t="str">
        <f>IF(L7457="", "", L7457/Veriler!$X$1)</f>
        <v/>
      </c>
      <c r="N7457" s="116" t="str">
        <f>IF(F7457&lt;&gt;"", "İthal Girdi", IF(Veriler!T7457="", "", IF(Veriler!S7457="H", "%0,5 üzerindedir", IF(Veriler!T7457&gt;0.1, "%10 sınırı aşılmıştır.", "Uygun"))))</f>
        <v>%0,5 üzerindedir</v>
      </c>
      <c r="O7457" s="116" t="str">
        <f t="shared" si="2353"/>
        <v xml:space="preserve"> </v>
      </c>
      <c r="P7457" s="117"/>
      <c r="Q7457" s="118"/>
      <c r="R7457" s="119" t="str">
        <f t="shared" si="2354"/>
        <v/>
      </c>
      <c r="S7457" s="133">
        <f>IFERROR(IF(M7457&lt;=0.005,IF(F7457="",L7457,0),IF(F7457&lt;&gt;"",0,IF(P7457="",0,IF(P7457="H",0,IF(Q7457&lt;Veriler!$G$2,L7457*Veriler!$G$2,L7457*Q7457)))))," ")</f>
        <v>0</v>
      </c>
      <c r="T7457" s="133">
        <f>IF(Veriler!T7457&lt;=0.1, S7457, IF(AND(Veriler!T7457&gt;0.1, F7457="", P7457="E"), IF(Q7457&gt;Veriler!$G$2, Q7457*S7457, IF(Q7457&lt;Veriler!$G$2, Veriler!$G$2*S7457, Q7457*S7457)), 0))</f>
        <v>0</v>
      </c>
      <c r="U7457" s="133" t="str">
        <f t="shared" si="2355"/>
        <v xml:space="preserve"> </v>
      </c>
      <c r="V7457" s="134" t="str">
        <f>IFERROR(IF(O7457="%10 sınırı aşılmıştır.",L7457-T7457,IFERROR(IF(F7457="",IF(S7457=1,0,IF(L7457-S7457=0,"",L7457-S7457)),IF(Veriler!M7457="",L7457,IF(L7457*Veriler!M7457=0,"",L7457*Veriler!M7457))),L7457)),0)</f>
        <v/>
      </c>
      <c r="W7457" s="146"/>
      <c r="X7457" s="146"/>
      <c r="Y7457" s="146"/>
    </row>
    <row r="7458" spans="1:25" s="99" customFormat="1" ht="54.75" customHeight="1" x14ac:dyDescent="0.25">
      <c r="A7458" s="96">
        <f t="shared" si="2356"/>
        <v>5494</v>
      </c>
      <c r="B7458" s="175"/>
      <c r="C7458" s="176"/>
      <c r="D7458" s="113"/>
      <c r="E7458" s="115"/>
      <c r="F7458" s="174"/>
      <c r="G7458" s="114" t="str">
        <f t="shared" si="2351"/>
        <v/>
      </c>
      <c r="H7458" s="115"/>
      <c r="I7458" s="115"/>
      <c r="J7458" s="115"/>
      <c r="K7458" s="115"/>
      <c r="L7458" s="133" t="str">
        <f t="shared" si="2352"/>
        <v/>
      </c>
      <c r="M7458" s="116" t="str">
        <f>IF(L7458="", "", L7458/Veriler!$X$1)</f>
        <v/>
      </c>
      <c r="N7458" s="116" t="str">
        <f>IF(F7458&lt;&gt;"", "İthal Girdi", IF(Veriler!T7458="", "", IF(Veriler!S7458="H", "%0,5 üzerindedir", IF(Veriler!T7458&gt;0.1, "%10 sınırı aşılmıştır.", "Uygun"))))</f>
        <v>%0,5 üzerindedir</v>
      </c>
      <c r="O7458" s="116" t="str">
        <f t="shared" si="2353"/>
        <v xml:space="preserve"> </v>
      </c>
      <c r="P7458" s="117"/>
      <c r="Q7458" s="118"/>
      <c r="R7458" s="119" t="str">
        <f t="shared" si="2354"/>
        <v/>
      </c>
      <c r="S7458" s="133">
        <f>IFERROR(IF(M7458&lt;=0.005,IF(F7458="",L7458,0),IF(F7458&lt;&gt;"",0,IF(P7458="",0,IF(P7458="H",0,IF(Q7458&lt;Veriler!$G$2,L7458*Veriler!$G$2,L7458*Q7458)))))," ")</f>
        <v>0</v>
      </c>
      <c r="T7458" s="133">
        <f>IF(Veriler!T7458&lt;=0.1, S7458, IF(AND(Veriler!T7458&gt;0.1, F7458="", P7458="E"), IF(Q7458&gt;Veriler!$G$2, Q7458*S7458, IF(Q7458&lt;Veriler!$G$2, Veriler!$G$2*S7458, Q7458*S7458)), 0))</f>
        <v>0</v>
      </c>
      <c r="U7458" s="133" t="str">
        <f t="shared" si="2355"/>
        <v xml:space="preserve"> </v>
      </c>
      <c r="V7458" s="134" t="str">
        <f>IFERROR(IF(O7458="%10 sınırı aşılmıştır.",L7458-T7458,IFERROR(IF(F7458="",IF(S7458=1,0,IF(L7458-S7458=0,"",L7458-S7458)),IF(Veriler!M7458="",L7458,IF(L7458*Veriler!M7458=0,"",L7458*Veriler!M7458))),L7458)),0)</f>
        <v/>
      </c>
      <c r="W7458" s="146"/>
      <c r="X7458" s="146"/>
      <c r="Y7458" s="146"/>
    </row>
    <row r="7459" spans="1:25" s="99" customFormat="1" ht="54.75" customHeight="1" x14ac:dyDescent="0.25">
      <c r="A7459" s="96">
        <f t="shared" si="2356"/>
        <v>5495</v>
      </c>
      <c r="B7459" s="175"/>
      <c r="C7459" s="176"/>
      <c r="D7459" s="113"/>
      <c r="E7459" s="115"/>
      <c r="F7459" s="174"/>
      <c r="G7459" s="114" t="str">
        <f t="shared" si="2351"/>
        <v/>
      </c>
      <c r="H7459" s="115"/>
      <c r="I7459" s="115"/>
      <c r="J7459" s="115"/>
      <c r="K7459" s="115"/>
      <c r="L7459" s="133" t="str">
        <f t="shared" si="2352"/>
        <v/>
      </c>
      <c r="M7459" s="116" t="str">
        <f>IF(L7459="", "", L7459/Veriler!$X$1)</f>
        <v/>
      </c>
      <c r="N7459" s="116" t="str">
        <f>IF(F7459&lt;&gt;"", "İthal Girdi", IF(Veriler!T7459="", "", IF(Veriler!S7459="H", "%0,5 üzerindedir", IF(Veriler!T7459&gt;0.1, "%10 sınırı aşılmıştır.", "Uygun"))))</f>
        <v>%0,5 üzerindedir</v>
      </c>
      <c r="O7459" s="116" t="str">
        <f t="shared" si="2353"/>
        <v xml:space="preserve"> </v>
      </c>
      <c r="P7459" s="117"/>
      <c r="Q7459" s="118"/>
      <c r="R7459" s="119" t="str">
        <f t="shared" si="2354"/>
        <v/>
      </c>
      <c r="S7459" s="133">
        <f>IFERROR(IF(M7459&lt;=0.005,IF(F7459="",L7459,0),IF(F7459&lt;&gt;"",0,IF(P7459="",0,IF(P7459="H",0,IF(Q7459&lt;Veriler!$G$2,L7459*Veriler!$G$2,L7459*Q7459)))))," ")</f>
        <v>0</v>
      </c>
      <c r="T7459" s="133">
        <f>IF(Veriler!T7459&lt;=0.1, S7459, IF(AND(Veriler!T7459&gt;0.1, F7459="", P7459="E"), IF(Q7459&gt;Veriler!$G$2, Q7459*S7459, IF(Q7459&lt;Veriler!$G$2, Veriler!$G$2*S7459, Q7459*S7459)), 0))</f>
        <v>0</v>
      </c>
      <c r="U7459" s="133" t="str">
        <f t="shared" si="2355"/>
        <v xml:space="preserve"> </v>
      </c>
      <c r="V7459" s="134" t="str">
        <f>IFERROR(IF(O7459="%10 sınırı aşılmıştır.",L7459-T7459,IFERROR(IF(F7459="",IF(S7459=1,0,IF(L7459-S7459=0,"",L7459-S7459)),IF(Veriler!M7459="",L7459,IF(L7459*Veriler!M7459=0,"",L7459*Veriler!M7459))),L7459)),0)</f>
        <v/>
      </c>
      <c r="W7459" s="146"/>
      <c r="X7459" s="146"/>
      <c r="Y7459" s="146"/>
    </row>
    <row r="7460" spans="1:25" s="99" customFormat="1" ht="54.75" customHeight="1" x14ac:dyDescent="0.25">
      <c r="A7460" s="96">
        <f t="shared" si="2356"/>
        <v>5496</v>
      </c>
      <c r="B7460" s="175"/>
      <c r="C7460" s="176"/>
      <c r="D7460" s="113"/>
      <c r="E7460" s="115"/>
      <c r="F7460" s="174"/>
      <c r="G7460" s="114" t="str">
        <f t="shared" si="2351"/>
        <v/>
      </c>
      <c r="H7460" s="115"/>
      <c r="I7460" s="115"/>
      <c r="J7460" s="115"/>
      <c r="K7460" s="115"/>
      <c r="L7460" s="133" t="str">
        <f t="shared" si="2352"/>
        <v/>
      </c>
      <c r="M7460" s="116" t="str">
        <f>IF(L7460="", "", L7460/Veriler!$X$1)</f>
        <v/>
      </c>
      <c r="N7460" s="116" t="str">
        <f>IF(F7460&lt;&gt;"", "İthal Girdi", IF(Veriler!T7460="", "", IF(Veriler!S7460="H", "%0,5 üzerindedir", IF(Veriler!T7460&gt;0.1, "%10 sınırı aşılmıştır.", "Uygun"))))</f>
        <v>%0,5 üzerindedir</v>
      </c>
      <c r="O7460" s="116" t="str">
        <f t="shared" si="2353"/>
        <v xml:space="preserve"> </v>
      </c>
      <c r="P7460" s="117"/>
      <c r="Q7460" s="118"/>
      <c r="R7460" s="119" t="str">
        <f t="shared" si="2354"/>
        <v/>
      </c>
      <c r="S7460" s="133">
        <f>IFERROR(IF(M7460&lt;=0.005,IF(F7460="",L7460,0),IF(F7460&lt;&gt;"",0,IF(P7460="",0,IF(P7460="H",0,IF(Q7460&lt;Veriler!$G$2,L7460*Veriler!$G$2,L7460*Q7460)))))," ")</f>
        <v>0</v>
      </c>
      <c r="T7460" s="133">
        <f>IF(Veriler!T7460&lt;=0.1, S7460, IF(AND(Veriler!T7460&gt;0.1, F7460="", P7460="E"), IF(Q7460&gt;Veriler!$G$2, Q7460*S7460, IF(Q7460&lt;Veriler!$G$2, Veriler!$G$2*S7460, Q7460*S7460)), 0))</f>
        <v>0</v>
      </c>
      <c r="U7460" s="133" t="str">
        <f t="shared" si="2355"/>
        <v xml:space="preserve"> </v>
      </c>
      <c r="V7460" s="134" t="str">
        <f>IFERROR(IF(O7460="%10 sınırı aşılmıştır.",L7460-T7460,IFERROR(IF(F7460="",IF(S7460=1,0,IF(L7460-S7460=0,"",L7460-S7460)),IF(Veriler!M7460="",L7460,IF(L7460*Veriler!M7460=0,"",L7460*Veriler!M7460))),L7460)),0)</f>
        <v/>
      </c>
      <c r="W7460" s="146"/>
      <c r="X7460" s="146"/>
      <c r="Y7460" s="146"/>
    </row>
    <row r="7461" spans="1:25" s="99" customFormat="1" ht="54.75" customHeight="1" x14ac:dyDescent="0.25">
      <c r="A7461" s="96">
        <f t="shared" si="2356"/>
        <v>5497</v>
      </c>
      <c r="B7461" s="175"/>
      <c r="C7461" s="176"/>
      <c r="D7461" s="113"/>
      <c r="E7461" s="115"/>
      <c r="F7461" s="174"/>
      <c r="G7461" s="114" t="str">
        <f t="shared" si="2351"/>
        <v/>
      </c>
      <c r="H7461" s="115"/>
      <c r="I7461" s="115"/>
      <c r="J7461" s="115"/>
      <c r="K7461" s="115"/>
      <c r="L7461" s="133" t="str">
        <f t="shared" si="2352"/>
        <v/>
      </c>
      <c r="M7461" s="116" t="str">
        <f>IF(L7461="", "", L7461/Veriler!$X$1)</f>
        <v/>
      </c>
      <c r="N7461" s="116" t="str">
        <f>IF(F7461&lt;&gt;"", "İthal Girdi", IF(Veriler!T7461="", "", IF(Veriler!S7461="H", "%0,5 üzerindedir", IF(Veriler!T7461&gt;0.1, "%10 sınırı aşılmıştır.", "Uygun"))))</f>
        <v>%0,5 üzerindedir</v>
      </c>
      <c r="O7461" s="116" t="str">
        <f t="shared" si="2353"/>
        <v xml:space="preserve"> </v>
      </c>
      <c r="P7461" s="117"/>
      <c r="Q7461" s="118"/>
      <c r="R7461" s="119" t="str">
        <f t="shared" si="2354"/>
        <v/>
      </c>
      <c r="S7461" s="133">
        <f>IFERROR(IF(M7461&lt;=0.005,IF(F7461="",L7461,0),IF(F7461&lt;&gt;"",0,IF(P7461="",0,IF(P7461="H",0,IF(Q7461&lt;Veriler!$G$2,L7461*Veriler!$G$2,L7461*Q7461)))))," ")</f>
        <v>0</v>
      </c>
      <c r="T7461" s="133">
        <f>IF(Veriler!T7461&lt;=0.1, S7461, IF(AND(Veriler!T7461&gt;0.1, F7461="", P7461="E"), IF(Q7461&gt;Veriler!$G$2, Q7461*S7461, IF(Q7461&lt;Veriler!$G$2, Veriler!$G$2*S7461, Q7461*S7461)), 0))</f>
        <v>0</v>
      </c>
      <c r="U7461" s="133" t="str">
        <f t="shared" si="2355"/>
        <v xml:space="preserve"> </v>
      </c>
      <c r="V7461" s="134" t="str">
        <f>IFERROR(IF(O7461="%10 sınırı aşılmıştır.",L7461-T7461,IFERROR(IF(F7461="",IF(S7461=1,0,IF(L7461-S7461=0,"",L7461-S7461)),IF(Veriler!M7461="",L7461,IF(L7461*Veriler!M7461=0,"",L7461*Veriler!M7461))),L7461)),0)</f>
        <v/>
      </c>
      <c r="W7461" s="146"/>
      <c r="X7461" s="146"/>
      <c r="Y7461" s="146"/>
    </row>
    <row r="7462" spans="1:25" s="99" customFormat="1" ht="54.75" customHeight="1" x14ac:dyDescent="0.25">
      <c r="A7462" s="96">
        <f t="shared" si="2356"/>
        <v>5498</v>
      </c>
      <c r="B7462" s="175"/>
      <c r="C7462" s="176"/>
      <c r="D7462" s="113"/>
      <c r="E7462" s="115"/>
      <c r="F7462" s="174"/>
      <c r="G7462" s="114" t="str">
        <f t="shared" si="2351"/>
        <v/>
      </c>
      <c r="H7462" s="115"/>
      <c r="I7462" s="115"/>
      <c r="J7462" s="115"/>
      <c r="K7462" s="115"/>
      <c r="L7462" s="133" t="str">
        <f t="shared" si="2352"/>
        <v/>
      </c>
      <c r="M7462" s="116" t="str">
        <f>IF(L7462="", "", L7462/Veriler!$X$1)</f>
        <v/>
      </c>
      <c r="N7462" s="116" t="str">
        <f>IF(F7462&lt;&gt;"", "İthal Girdi", IF(Veriler!T7462="", "", IF(Veriler!S7462="H", "%0,5 üzerindedir", IF(Veriler!T7462&gt;0.1, "%10 sınırı aşılmıştır.", "Uygun"))))</f>
        <v>%0,5 üzerindedir</v>
      </c>
      <c r="O7462" s="116" t="str">
        <f t="shared" si="2353"/>
        <v xml:space="preserve"> </v>
      </c>
      <c r="P7462" s="117"/>
      <c r="Q7462" s="118"/>
      <c r="R7462" s="119" t="str">
        <f t="shared" si="2354"/>
        <v/>
      </c>
      <c r="S7462" s="133">
        <f>IFERROR(IF(M7462&lt;=0.005,IF(F7462="",L7462,0),IF(F7462&lt;&gt;"",0,IF(P7462="",0,IF(P7462="H",0,IF(Q7462&lt;Veriler!$G$2,L7462*Veriler!$G$2,L7462*Q7462)))))," ")</f>
        <v>0</v>
      </c>
      <c r="T7462" s="133">
        <f>IF(Veriler!T7462&lt;=0.1, S7462, IF(AND(Veriler!T7462&gt;0.1, F7462="", P7462="E"), IF(Q7462&gt;Veriler!$G$2, Q7462*S7462, IF(Q7462&lt;Veriler!$G$2, Veriler!$G$2*S7462, Q7462*S7462)), 0))</f>
        <v>0</v>
      </c>
      <c r="U7462" s="133" t="str">
        <f t="shared" si="2355"/>
        <v xml:space="preserve"> </v>
      </c>
      <c r="V7462" s="134" t="str">
        <f>IFERROR(IF(O7462="%10 sınırı aşılmıştır.",L7462-T7462,IFERROR(IF(F7462="",IF(S7462=1,0,IF(L7462-S7462=0,"",L7462-S7462)),IF(Veriler!M7462="",L7462,IF(L7462*Veriler!M7462=0,"",L7462*Veriler!M7462))),L7462)),0)</f>
        <v/>
      </c>
      <c r="W7462" s="146"/>
      <c r="X7462" s="146"/>
      <c r="Y7462" s="146"/>
    </row>
    <row r="7463" spans="1:25" s="99" customFormat="1" ht="54.75" customHeight="1" x14ac:dyDescent="0.25">
      <c r="A7463" s="96">
        <f t="shared" si="2356"/>
        <v>5499</v>
      </c>
      <c r="B7463" s="175"/>
      <c r="C7463" s="176"/>
      <c r="D7463" s="113"/>
      <c r="E7463" s="115"/>
      <c r="F7463" s="174"/>
      <c r="G7463" s="114" t="str">
        <f t="shared" si="2351"/>
        <v/>
      </c>
      <c r="H7463" s="115"/>
      <c r="I7463" s="115"/>
      <c r="J7463" s="115"/>
      <c r="K7463" s="115"/>
      <c r="L7463" s="133" t="str">
        <f t="shared" si="2352"/>
        <v/>
      </c>
      <c r="M7463" s="116" t="str">
        <f>IF(L7463="", "", L7463/Veriler!$X$1)</f>
        <v/>
      </c>
      <c r="N7463" s="116" t="str">
        <f>IF(F7463&lt;&gt;"", "İthal Girdi", IF(Veriler!T7463="", "", IF(Veriler!S7463="H", "%0,5 üzerindedir", IF(Veriler!T7463&gt;0.1, "%10 sınırı aşılmıştır.", "Uygun"))))</f>
        <v>%0,5 üzerindedir</v>
      </c>
      <c r="O7463" s="116" t="str">
        <f t="shared" si="2353"/>
        <v xml:space="preserve"> </v>
      </c>
      <c r="P7463" s="117"/>
      <c r="Q7463" s="118"/>
      <c r="R7463" s="119" t="str">
        <f t="shared" si="2354"/>
        <v/>
      </c>
      <c r="S7463" s="133">
        <f>IFERROR(IF(M7463&lt;=0.005,IF(F7463="",L7463,0),IF(F7463&lt;&gt;"",0,IF(P7463="",0,IF(P7463="H",0,IF(Q7463&lt;Veriler!$G$2,L7463*Veriler!$G$2,L7463*Q7463)))))," ")</f>
        <v>0</v>
      </c>
      <c r="T7463" s="133">
        <f>IF(Veriler!T7463&lt;=0.1, S7463, IF(AND(Veriler!T7463&gt;0.1, F7463="", P7463="E"), IF(Q7463&gt;Veriler!$G$2, Q7463*S7463, IF(Q7463&lt;Veriler!$G$2, Veriler!$G$2*S7463, Q7463*S7463)), 0))</f>
        <v>0</v>
      </c>
      <c r="U7463" s="133" t="str">
        <f t="shared" si="2355"/>
        <v xml:space="preserve"> </v>
      </c>
      <c r="V7463" s="134" t="str">
        <f>IFERROR(IF(O7463="%10 sınırı aşılmıştır.",L7463-T7463,IFERROR(IF(F7463="",IF(S7463=1,0,IF(L7463-S7463=0,"",L7463-S7463)),IF(Veriler!M7463="",L7463,IF(L7463*Veriler!M7463=0,"",L7463*Veriler!M7463))),L7463)),0)</f>
        <v/>
      </c>
      <c r="W7463" s="146"/>
      <c r="X7463" s="146"/>
      <c r="Y7463" s="146"/>
    </row>
    <row r="7464" spans="1:25" s="99" customFormat="1" ht="54.75" customHeight="1" x14ac:dyDescent="0.25">
      <c r="A7464" s="96">
        <f t="shared" si="2356"/>
        <v>5500</v>
      </c>
      <c r="B7464" s="175"/>
      <c r="C7464" s="176"/>
      <c r="D7464" s="113"/>
      <c r="E7464" s="115"/>
      <c r="F7464" s="174"/>
      <c r="G7464" s="114" t="str">
        <f t="shared" si="2351"/>
        <v/>
      </c>
      <c r="H7464" s="115"/>
      <c r="I7464" s="115"/>
      <c r="J7464" s="115"/>
      <c r="K7464" s="115"/>
      <c r="L7464" s="133" t="str">
        <f t="shared" si="2352"/>
        <v/>
      </c>
      <c r="M7464" s="116" t="str">
        <f>IF(L7464="", "", L7464/Veriler!$X$1)</f>
        <v/>
      </c>
      <c r="N7464" s="116" t="str">
        <f>IF(F7464&lt;&gt;"", "İthal Girdi", IF(Veriler!T7464="", "", IF(Veriler!S7464="H", "%0,5 üzerindedir", IF(Veriler!T7464&gt;0.1, "%10 sınırı aşılmıştır.", "Uygun"))))</f>
        <v>%0,5 üzerindedir</v>
      </c>
      <c r="O7464" s="116" t="str">
        <f t="shared" si="2353"/>
        <v xml:space="preserve"> </v>
      </c>
      <c r="P7464" s="117"/>
      <c r="Q7464" s="118"/>
      <c r="R7464" s="119" t="str">
        <f t="shared" si="2354"/>
        <v/>
      </c>
      <c r="S7464" s="133">
        <f>IFERROR(IF(M7464&lt;=0.005,IF(F7464="",L7464,0),IF(F7464&lt;&gt;"",0,IF(P7464="",0,IF(P7464="H",0,IF(Q7464&lt;Veriler!$G$2,L7464*Veriler!$G$2,L7464*Q7464)))))," ")</f>
        <v>0</v>
      </c>
      <c r="T7464" s="133">
        <f>IF(Veriler!T7464&lt;=0.1, S7464, IF(AND(Veriler!T7464&gt;0.1, F7464="", P7464="E"), IF(Q7464&gt;Veriler!$G$2, Q7464*S7464, IF(Q7464&lt;Veriler!$G$2, Veriler!$G$2*S7464, Q7464*S7464)), 0))</f>
        <v>0</v>
      </c>
      <c r="U7464" s="133" t="str">
        <f t="shared" si="2355"/>
        <v xml:space="preserve"> </v>
      </c>
      <c r="V7464" s="134" t="str">
        <f>IFERROR(IF(O7464="%10 sınırı aşılmıştır.",L7464-T7464,IFERROR(IF(F7464="",IF(S7464=1,0,IF(L7464-S7464=0,"",L7464-S7464)),IF(Veriler!M7464="",L7464,IF(L7464*Veriler!M7464=0,"",L7464*Veriler!M7464))),L7464)),0)</f>
        <v/>
      </c>
      <c r="W7464" s="146"/>
      <c r="X7464" s="146"/>
      <c r="Y7464" s="146"/>
    </row>
    <row r="7465" spans="1:25" s="99" customFormat="1" ht="54.75" customHeight="1" x14ac:dyDescent="0.25">
      <c r="A7465" s="96">
        <f t="shared" si="2356"/>
        <v>5501</v>
      </c>
      <c r="B7465" s="175"/>
      <c r="C7465" s="176"/>
      <c r="D7465" s="113"/>
      <c r="E7465" s="115"/>
      <c r="F7465" s="174"/>
      <c r="G7465" s="114" t="str">
        <f t="shared" si="2351"/>
        <v/>
      </c>
      <c r="H7465" s="115"/>
      <c r="I7465" s="115"/>
      <c r="J7465" s="115"/>
      <c r="K7465" s="115"/>
      <c r="L7465" s="133" t="str">
        <f t="shared" si="2352"/>
        <v/>
      </c>
      <c r="M7465" s="116" t="str">
        <f>IF(L7465="", "", L7465/Veriler!$X$1)</f>
        <v/>
      </c>
      <c r="N7465" s="116" t="str">
        <f>IF(F7465&lt;&gt;"", "İthal Girdi", IF(Veriler!T7465="", "", IF(Veriler!S7465="H", "%0,5 üzerindedir", IF(Veriler!T7465&gt;0.1, "%10 sınırı aşılmıştır.", "Uygun"))))</f>
        <v>%0,5 üzerindedir</v>
      </c>
      <c r="O7465" s="116" t="str">
        <f t="shared" si="2353"/>
        <v xml:space="preserve"> </v>
      </c>
      <c r="P7465" s="117"/>
      <c r="Q7465" s="118"/>
      <c r="R7465" s="119" t="str">
        <f t="shared" si="2354"/>
        <v/>
      </c>
      <c r="S7465" s="133">
        <f>IFERROR(IF(M7465&lt;=0.005,IF(F7465="",L7465,0),IF(F7465&lt;&gt;"",0,IF(P7465="",0,IF(P7465="H",0,IF(Q7465&lt;Veriler!$G$2,L7465*Veriler!$G$2,L7465*Q7465)))))," ")</f>
        <v>0</v>
      </c>
      <c r="T7465" s="133">
        <f>IF(Veriler!T7465&lt;=0.1, S7465, IF(AND(Veriler!T7465&gt;0.1, F7465="", P7465="E"), IF(Q7465&gt;Veriler!$G$2, Q7465*S7465, IF(Q7465&lt;Veriler!$G$2, Veriler!$G$2*S7465, Q7465*S7465)), 0))</f>
        <v>0</v>
      </c>
      <c r="U7465" s="133" t="str">
        <f t="shared" si="2355"/>
        <v xml:space="preserve"> </v>
      </c>
      <c r="V7465" s="134" t="str">
        <f>IFERROR(IF(O7465="%10 sınırı aşılmıştır.",L7465-T7465,IFERROR(IF(F7465="",IF(S7465=1,0,IF(L7465-S7465=0,"",L7465-S7465)),IF(Veriler!M7465="",L7465,IF(L7465*Veriler!M7465=0,"",L7465*Veriler!M7465))),L7465)),0)</f>
        <v/>
      </c>
      <c r="W7465" s="146"/>
      <c r="X7465" s="146"/>
      <c r="Y7465" s="146"/>
    </row>
    <row r="7466" spans="1:25" s="99" customFormat="1" ht="54.75" customHeight="1" x14ac:dyDescent="0.25">
      <c r="A7466" s="96">
        <f t="shared" si="2356"/>
        <v>5502</v>
      </c>
      <c r="B7466" s="175"/>
      <c r="C7466" s="176"/>
      <c r="D7466" s="113"/>
      <c r="E7466" s="115"/>
      <c r="F7466" s="174"/>
      <c r="G7466" s="114" t="str">
        <f t="shared" si="2351"/>
        <v/>
      </c>
      <c r="H7466" s="115"/>
      <c r="I7466" s="115"/>
      <c r="J7466" s="115"/>
      <c r="K7466" s="115"/>
      <c r="L7466" s="133" t="str">
        <f t="shared" si="2352"/>
        <v/>
      </c>
      <c r="M7466" s="116" t="str">
        <f>IF(L7466="", "", L7466/Veriler!$X$1)</f>
        <v/>
      </c>
      <c r="N7466" s="116" t="str">
        <f>IF(F7466&lt;&gt;"", "İthal Girdi", IF(Veriler!T7466="", "", IF(Veriler!S7466="H", "%0,5 üzerindedir", IF(Veriler!T7466&gt;0.1, "%10 sınırı aşılmıştır.", "Uygun"))))</f>
        <v>%0,5 üzerindedir</v>
      </c>
      <c r="O7466" s="116" t="str">
        <f t="shared" si="2353"/>
        <v xml:space="preserve"> </v>
      </c>
      <c r="P7466" s="117"/>
      <c r="Q7466" s="118"/>
      <c r="R7466" s="119" t="str">
        <f t="shared" si="2354"/>
        <v/>
      </c>
      <c r="S7466" s="133">
        <f>IFERROR(IF(M7466&lt;=0.005,IF(F7466="",L7466,0),IF(F7466&lt;&gt;"",0,IF(P7466="",0,IF(P7466="H",0,IF(Q7466&lt;Veriler!$G$2,L7466*Veriler!$G$2,L7466*Q7466)))))," ")</f>
        <v>0</v>
      </c>
      <c r="T7466" s="133">
        <f>IF(Veriler!T7466&lt;=0.1, S7466, IF(AND(Veriler!T7466&gt;0.1, F7466="", P7466="E"), IF(Q7466&gt;Veriler!$G$2, Q7466*S7466, IF(Q7466&lt;Veriler!$G$2, Veriler!$G$2*S7466, Q7466*S7466)), 0))</f>
        <v>0</v>
      </c>
      <c r="U7466" s="133" t="str">
        <f t="shared" si="2355"/>
        <v xml:space="preserve"> </v>
      </c>
      <c r="V7466" s="134" t="str">
        <f>IFERROR(IF(O7466="%10 sınırı aşılmıştır.",L7466-T7466,IFERROR(IF(F7466="",IF(S7466=1,0,IF(L7466-S7466=0,"",L7466-S7466)),IF(Veriler!M7466="",L7466,IF(L7466*Veriler!M7466=0,"",L7466*Veriler!M7466))),L7466)),0)</f>
        <v/>
      </c>
      <c r="W7466" s="146"/>
      <c r="X7466" s="146"/>
      <c r="Y7466" s="146"/>
    </row>
    <row r="7467" spans="1:25" s="99" customFormat="1" ht="36" hidden="1" customHeight="1" x14ac:dyDescent="0.25">
      <c r="A7467" s="101"/>
      <c r="B7467" s="191" t="s">
        <v>16</v>
      </c>
      <c r="C7467" s="176"/>
      <c r="D7467" s="120"/>
      <c r="E7467" s="171"/>
      <c r="F7467" s="172"/>
      <c r="G7467" s="121"/>
      <c r="H7467" s="115"/>
      <c r="I7467" s="115"/>
      <c r="J7467" s="115"/>
      <c r="K7467" s="115"/>
      <c r="L7467" s="121"/>
      <c r="M7467" s="121"/>
      <c r="N7467" s="121"/>
      <c r="O7467" s="121"/>
      <c r="P7467" s="120"/>
      <c r="Q7467" s="120"/>
      <c r="R7467" s="183"/>
      <c r="S7467" s="184"/>
      <c r="T7467" s="121"/>
      <c r="U7467" s="121"/>
      <c r="V7467" s="121"/>
      <c r="W7467" s="146"/>
      <c r="X7467" s="146"/>
      <c r="Y7467" s="146"/>
    </row>
    <row r="7468" spans="1:25" s="99" customFormat="1" ht="54.75" customHeight="1" x14ac:dyDescent="0.25">
      <c r="A7468" s="96">
        <f>A7466+1</f>
        <v>5503</v>
      </c>
      <c r="B7468" s="175"/>
      <c r="C7468" s="176"/>
      <c r="D7468" s="113"/>
      <c r="E7468" s="115"/>
      <c r="F7468" s="174"/>
      <c r="G7468" s="114" t="str">
        <f t="shared" ref="G7468:G7481" si="2357">IF(AND(F7468&lt;&gt;"",V7468&lt;&gt;"",L7468&lt;&gt;0),V7468/L7468,"")</f>
        <v/>
      </c>
      <c r="H7468" s="115"/>
      <c r="I7468" s="115"/>
      <c r="J7468" s="115"/>
      <c r="K7468" s="115"/>
      <c r="L7468" s="133" t="str">
        <f t="shared" ref="L7468:L7481" si="2358">IF(AND(H7468&lt;&gt;0, J7468&lt;&gt;0, K7468&lt;&gt;0), H7468*J7468*K7468, "")</f>
        <v/>
      </c>
      <c r="M7468" s="116" t="str">
        <f>IF(L7468="", "", L7468/Veriler!$X$1)</f>
        <v/>
      </c>
      <c r="N7468" s="116" t="str">
        <f>IF(F7468&lt;&gt;"", "İthal Girdi", IF(Veriler!T7468="", "", IF(Veriler!S7468="H", "%0,5 üzerindedir", IF(Veriler!T7468&gt;0.1, "%10 sınırı aşılmıştır.", "Uygun"))))</f>
        <v>%0,5 üzerindedir</v>
      </c>
      <c r="O7468" s="116" t="str">
        <f t="shared" ref="O7468:O7481" si="2359">IF(M7468=""," ",N7468)</f>
        <v xml:space="preserve"> </v>
      </c>
      <c r="P7468" s="117"/>
      <c r="Q7468" s="118"/>
      <c r="R7468" s="119" t="str">
        <f t="shared" ref="R7468:R7481" si="2360">IFERROR(IF(AND(T7468&lt;&gt;"",L7468&lt;&gt;"",L7468&lt;&gt;0,T7468&lt;&gt;0),T7468/L7468,"")," ")</f>
        <v/>
      </c>
      <c r="S7468" s="133">
        <f>IFERROR(IF(M7468&lt;=0.005,IF(F7468="",L7468,0),IF(F7468&lt;&gt;"",0,IF(P7468="",0,IF(P7468="H",0,IF(Q7468&lt;Veriler!$G$2,L7468*Veriler!$G$2,L7468*Q7468)))))," ")</f>
        <v>0</v>
      </c>
      <c r="T7468" s="133">
        <f>IF(Veriler!T7468&lt;=0.1, S7468, IF(AND(Veriler!T7468&gt;0.1, F7468="", P7468="E"), IF(Q7468&gt;Veriler!$G$2, Q7468*S7468, IF(Q7468&lt;Veriler!$G$2, Veriler!$G$2*S7468, Q7468*S7468)), 0))</f>
        <v>0</v>
      </c>
      <c r="U7468" s="133" t="str">
        <f t="shared" ref="U7468:U7481" si="2361">IF(T7468=0," ",T7468)</f>
        <v xml:space="preserve"> </v>
      </c>
      <c r="V7468" s="134" t="str">
        <f>IFERROR(IF(O7468="%10 sınırı aşılmıştır.",L7468-T7468,IFERROR(IF(F7468="",IF(S7468=1,0,IF(L7468-S7468=0,"",L7468-S7468)),IF(Veriler!M7468="",L7468,IF(L7468*Veriler!M7468=0,"",L7468*Veriler!M7468))),L7468)),0)</f>
        <v/>
      </c>
      <c r="W7468" s="146"/>
      <c r="X7468" s="146"/>
      <c r="Y7468" s="146"/>
    </row>
    <row r="7469" spans="1:25" s="99" customFormat="1" ht="54.75" customHeight="1" x14ac:dyDescent="0.25">
      <c r="A7469" s="96">
        <f t="shared" ref="A7469:A7481" si="2362">A7468+1</f>
        <v>5504</v>
      </c>
      <c r="B7469" s="175"/>
      <c r="C7469" s="176"/>
      <c r="D7469" s="113"/>
      <c r="E7469" s="115"/>
      <c r="F7469" s="174"/>
      <c r="G7469" s="114" t="str">
        <f t="shared" si="2357"/>
        <v/>
      </c>
      <c r="H7469" s="115"/>
      <c r="I7469" s="115"/>
      <c r="J7469" s="115"/>
      <c r="K7469" s="115"/>
      <c r="L7469" s="133" t="str">
        <f t="shared" si="2358"/>
        <v/>
      </c>
      <c r="M7469" s="116" t="str">
        <f>IF(L7469="", "", L7469/Veriler!$X$1)</f>
        <v/>
      </c>
      <c r="N7469" s="116" t="str">
        <f>IF(F7469&lt;&gt;"", "İthal Girdi", IF(Veriler!T7469="", "", IF(Veriler!S7469="H", "%0,5 üzerindedir", IF(Veriler!T7469&gt;0.1, "%10 sınırı aşılmıştır.", "Uygun"))))</f>
        <v>%0,5 üzerindedir</v>
      </c>
      <c r="O7469" s="116" t="str">
        <f t="shared" si="2359"/>
        <v xml:space="preserve"> </v>
      </c>
      <c r="P7469" s="117"/>
      <c r="Q7469" s="118"/>
      <c r="R7469" s="119" t="str">
        <f t="shared" si="2360"/>
        <v/>
      </c>
      <c r="S7469" s="133">
        <f>IFERROR(IF(M7469&lt;=0.005,IF(F7469="",L7469,0),IF(F7469&lt;&gt;"",0,IF(P7469="",0,IF(P7469="H",0,IF(Q7469&lt;Veriler!$G$2,L7469*Veriler!$G$2,L7469*Q7469)))))," ")</f>
        <v>0</v>
      </c>
      <c r="T7469" s="133">
        <f>IF(Veriler!T7469&lt;=0.1, S7469, IF(AND(Veriler!T7469&gt;0.1, F7469="", P7469="E"), IF(Q7469&gt;Veriler!$G$2, Q7469*S7469, IF(Q7469&lt;Veriler!$G$2, Veriler!$G$2*S7469, Q7469*S7469)), 0))</f>
        <v>0</v>
      </c>
      <c r="U7469" s="133" t="str">
        <f t="shared" si="2361"/>
        <v xml:space="preserve"> </v>
      </c>
      <c r="V7469" s="134" t="str">
        <f>IFERROR(IF(O7469="%10 sınırı aşılmıştır.",L7469-T7469,IFERROR(IF(F7469="",IF(S7469=1,0,IF(L7469-S7469=0,"",L7469-S7469)),IF(Veriler!M7469="",L7469,IF(L7469*Veriler!M7469=0,"",L7469*Veriler!M7469))),L7469)),0)</f>
        <v/>
      </c>
      <c r="W7469" s="146"/>
      <c r="X7469" s="146"/>
      <c r="Y7469" s="146"/>
    </row>
    <row r="7470" spans="1:25" s="99" customFormat="1" ht="54.75" customHeight="1" x14ac:dyDescent="0.25">
      <c r="A7470" s="96">
        <f t="shared" si="2362"/>
        <v>5505</v>
      </c>
      <c r="B7470" s="175"/>
      <c r="C7470" s="176"/>
      <c r="D7470" s="113"/>
      <c r="E7470" s="115"/>
      <c r="F7470" s="174"/>
      <c r="G7470" s="114" t="str">
        <f t="shared" si="2357"/>
        <v/>
      </c>
      <c r="H7470" s="115"/>
      <c r="I7470" s="115"/>
      <c r="J7470" s="115"/>
      <c r="K7470" s="115"/>
      <c r="L7470" s="133" t="str">
        <f t="shared" si="2358"/>
        <v/>
      </c>
      <c r="M7470" s="116" t="str">
        <f>IF(L7470="", "", L7470/Veriler!$X$1)</f>
        <v/>
      </c>
      <c r="N7470" s="116" t="str">
        <f>IF(F7470&lt;&gt;"", "İthal Girdi", IF(Veriler!T7470="", "", IF(Veriler!S7470="H", "%0,5 üzerindedir", IF(Veriler!T7470&gt;0.1, "%10 sınırı aşılmıştır.", "Uygun"))))</f>
        <v>%0,5 üzerindedir</v>
      </c>
      <c r="O7470" s="116" t="str">
        <f t="shared" si="2359"/>
        <v xml:space="preserve"> </v>
      </c>
      <c r="P7470" s="117"/>
      <c r="Q7470" s="118"/>
      <c r="R7470" s="119" t="str">
        <f t="shared" si="2360"/>
        <v/>
      </c>
      <c r="S7470" s="133">
        <f>IFERROR(IF(M7470&lt;=0.005,IF(F7470="",L7470,0),IF(F7470&lt;&gt;"",0,IF(P7470="",0,IF(P7470="H",0,IF(Q7470&lt;Veriler!$G$2,L7470*Veriler!$G$2,L7470*Q7470)))))," ")</f>
        <v>0</v>
      </c>
      <c r="T7470" s="133">
        <f>IF(Veriler!T7470&lt;=0.1, S7470, IF(AND(Veriler!T7470&gt;0.1, F7470="", P7470="E"), IF(Q7470&gt;Veriler!$G$2, Q7470*S7470, IF(Q7470&lt;Veriler!$G$2, Veriler!$G$2*S7470, Q7470*S7470)), 0))</f>
        <v>0</v>
      </c>
      <c r="U7470" s="133" t="str">
        <f t="shared" si="2361"/>
        <v xml:space="preserve"> </v>
      </c>
      <c r="V7470" s="134" t="str">
        <f>IFERROR(IF(O7470="%10 sınırı aşılmıştır.",L7470-T7470,IFERROR(IF(F7470="",IF(S7470=1,0,IF(L7470-S7470=0,"",L7470-S7470)),IF(Veriler!M7470="",L7470,IF(L7470*Veriler!M7470=0,"",L7470*Veriler!M7470))),L7470)),0)</f>
        <v/>
      </c>
      <c r="W7470" s="146"/>
      <c r="X7470" s="146"/>
      <c r="Y7470" s="146"/>
    </row>
    <row r="7471" spans="1:25" s="99" customFormat="1" ht="54.75" customHeight="1" x14ac:dyDescent="0.25">
      <c r="A7471" s="96">
        <f t="shared" si="2362"/>
        <v>5506</v>
      </c>
      <c r="B7471" s="175"/>
      <c r="C7471" s="176"/>
      <c r="D7471" s="113"/>
      <c r="E7471" s="115"/>
      <c r="F7471" s="174"/>
      <c r="G7471" s="114" t="str">
        <f t="shared" si="2357"/>
        <v/>
      </c>
      <c r="H7471" s="115"/>
      <c r="I7471" s="115"/>
      <c r="J7471" s="115"/>
      <c r="K7471" s="115"/>
      <c r="L7471" s="133" t="str">
        <f t="shared" si="2358"/>
        <v/>
      </c>
      <c r="M7471" s="116" t="str">
        <f>IF(L7471="", "", L7471/Veriler!$X$1)</f>
        <v/>
      </c>
      <c r="N7471" s="116" t="str">
        <f>IF(F7471&lt;&gt;"", "İthal Girdi", IF(Veriler!T7471="", "", IF(Veriler!S7471="H", "%0,5 üzerindedir", IF(Veriler!T7471&gt;0.1, "%10 sınırı aşılmıştır.", "Uygun"))))</f>
        <v>%0,5 üzerindedir</v>
      </c>
      <c r="O7471" s="116" t="str">
        <f t="shared" si="2359"/>
        <v xml:space="preserve"> </v>
      </c>
      <c r="P7471" s="117"/>
      <c r="Q7471" s="118"/>
      <c r="R7471" s="119" t="str">
        <f t="shared" si="2360"/>
        <v/>
      </c>
      <c r="S7471" s="133">
        <f>IFERROR(IF(M7471&lt;=0.005,IF(F7471="",L7471,0),IF(F7471&lt;&gt;"",0,IF(P7471="",0,IF(P7471="H",0,IF(Q7471&lt;Veriler!$G$2,L7471*Veriler!$G$2,L7471*Q7471)))))," ")</f>
        <v>0</v>
      </c>
      <c r="T7471" s="133">
        <f>IF(Veriler!T7471&lt;=0.1, S7471, IF(AND(Veriler!T7471&gt;0.1, F7471="", P7471="E"), IF(Q7471&gt;Veriler!$G$2, Q7471*S7471, IF(Q7471&lt;Veriler!$G$2, Veriler!$G$2*S7471, Q7471*S7471)), 0))</f>
        <v>0</v>
      </c>
      <c r="U7471" s="133" t="str">
        <f t="shared" si="2361"/>
        <v xml:space="preserve"> </v>
      </c>
      <c r="V7471" s="134" t="str">
        <f>IFERROR(IF(O7471="%10 sınırı aşılmıştır.",L7471-T7471,IFERROR(IF(F7471="",IF(S7471=1,0,IF(L7471-S7471=0,"",L7471-S7471)),IF(Veriler!M7471="",L7471,IF(L7471*Veriler!M7471=0,"",L7471*Veriler!M7471))),L7471)),0)</f>
        <v/>
      </c>
      <c r="W7471" s="146"/>
      <c r="X7471" s="146"/>
      <c r="Y7471" s="146"/>
    </row>
    <row r="7472" spans="1:25" s="99" customFormat="1" ht="54.75" customHeight="1" x14ac:dyDescent="0.25">
      <c r="A7472" s="96">
        <f t="shared" si="2362"/>
        <v>5507</v>
      </c>
      <c r="B7472" s="175"/>
      <c r="C7472" s="176"/>
      <c r="D7472" s="113"/>
      <c r="E7472" s="115"/>
      <c r="F7472" s="174"/>
      <c r="G7472" s="114" t="str">
        <f t="shared" si="2357"/>
        <v/>
      </c>
      <c r="H7472" s="115"/>
      <c r="I7472" s="115"/>
      <c r="J7472" s="115"/>
      <c r="K7472" s="115"/>
      <c r="L7472" s="133" t="str">
        <f t="shared" si="2358"/>
        <v/>
      </c>
      <c r="M7472" s="116" t="str">
        <f>IF(L7472="", "", L7472/Veriler!$X$1)</f>
        <v/>
      </c>
      <c r="N7472" s="116" t="str">
        <f>IF(F7472&lt;&gt;"", "İthal Girdi", IF(Veriler!T7472="", "", IF(Veriler!S7472="H", "%0,5 üzerindedir", IF(Veriler!T7472&gt;0.1, "%10 sınırı aşılmıştır.", "Uygun"))))</f>
        <v>%0,5 üzerindedir</v>
      </c>
      <c r="O7472" s="116" t="str">
        <f t="shared" si="2359"/>
        <v xml:space="preserve"> </v>
      </c>
      <c r="P7472" s="117"/>
      <c r="Q7472" s="118"/>
      <c r="R7472" s="119" t="str">
        <f t="shared" si="2360"/>
        <v/>
      </c>
      <c r="S7472" s="133">
        <f>IFERROR(IF(M7472&lt;=0.005,IF(F7472="",L7472,0),IF(F7472&lt;&gt;"",0,IF(P7472="",0,IF(P7472="H",0,IF(Q7472&lt;Veriler!$G$2,L7472*Veriler!$G$2,L7472*Q7472)))))," ")</f>
        <v>0</v>
      </c>
      <c r="T7472" s="133">
        <f>IF(Veriler!T7472&lt;=0.1, S7472, IF(AND(Veriler!T7472&gt;0.1, F7472="", P7472="E"), IF(Q7472&gt;Veriler!$G$2, Q7472*S7472, IF(Q7472&lt;Veriler!$G$2, Veriler!$G$2*S7472, Q7472*S7472)), 0))</f>
        <v>0</v>
      </c>
      <c r="U7472" s="133" t="str">
        <f t="shared" si="2361"/>
        <v xml:space="preserve"> </v>
      </c>
      <c r="V7472" s="134" t="str">
        <f>IFERROR(IF(O7472="%10 sınırı aşılmıştır.",L7472-T7472,IFERROR(IF(F7472="",IF(S7472=1,0,IF(L7472-S7472=0,"",L7472-S7472)),IF(Veriler!M7472="",L7472,IF(L7472*Veriler!M7472=0,"",L7472*Veriler!M7472))),L7472)),0)</f>
        <v/>
      </c>
      <c r="W7472" s="146"/>
      <c r="X7472" s="146"/>
      <c r="Y7472" s="146"/>
    </row>
    <row r="7473" spans="1:25" s="99" customFormat="1" ht="54.75" customHeight="1" x14ac:dyDescent="0.25">
      <c r="A7473" s="96">
        <f t="shared" si="2362"/>
        <v>5508</v>
      </c>
      <c r="B7473" s="175"/>
      <c r="C7473" s="176"/>
      <c r="D7473" s="113"/>
      <c r="E7473" s="115"/>
      <c r="F7473" s="174"/>
      <c r="G7473" s="114" t="str">
        <f t="shared" si="2357"/>
        <v/>
      </c>
      <c r="H7473" s="115"/>
      <c r="I7473" s="115"/>
      <c r="J7473" s="115"/>
      <c r="K7473" s="115"/>
      <c r="L7473" s="133" t="str">
        <f t="shared" si="2358"/>
        <v/>
      </c>
      <c r="M7473" s="116" t="str">
        <f>IF(L7473="", "", L7473/Veriler!$X$1)</f>
        <v/>
      </c>
      <c r="N7473" s="116" t="str">
        <f>IF(F7473&lt;&gt;"", "İthal Girdi", IF(Veriler!T7473="", "", IF(Veriler!S7473="H", "%0,5 üzerindedir", IF(Veriler!T7473&gt;0.1, "%10 sınırı aşılmıştır.", "Uygun"))))</f>
        <v>%0,5 üzerindedir</v>
      </c>
      <c r="O7473" s="116" t="str">
        <f t="shared" si="2359"/>
        <v xml:space="preserve"> </v>
      </c>
      <c r="P7473" s="117"/>
      <c r="Q7473" s="118"/>
      <c r="R7473" s="119" t="str">
        <f t="shared" si="2360"/>
        <v/>
      </c>
      <c r="S7473" s="133">
        <f>IFERROR(IF(M7473&lt;=0.005,IF(F7473="",L7473,0),IF(F7473&lt;&gt;"",0,IF(P7473="",0,IF(P7473="H",0,IF(Q7473&lt;Veriler!$G$2,L7473*Veriler!$G$2,L7473*Q7473)))))," ")</f>
        <v>0</v>
      </c>
      <c r="T7473" s="133">
        <f>IF(Veriler!T7473&lt;=0.1, S7473, IF(AND(Veriler!T7473&gt;0.1, F7473="", P7473="E"), IF(Q7473&gt;Veriler!$G$2, Q7473*S7473, IF(Q7473&lt;Veriler!$G$2, Veriler!$G$2*S7473, Q7473*S7473)), 0))</f>
        <v>0</v>
      </c>
      <c r="U7473" s="133" t="str">
        <f t="shared" si="2361"/>
        <v xml:space="preserve"> </v>
      </c>
      <c r="V7473" s="134" t="str">
        <f>IFERROR(IF(O7473="%10 sınırı aşılmıştır.",L7473-T7473,IFERROR(IF(F7473="",IF(S7473=1,0,IF(L7473-S7473=0,"",L7473-S7473)),IF(Veriler!M7473="",L7473,IF(L7473*Veriler!M7473=0,"",L7473*Veriler!M7473))),L7473)),0)</f>
        <v/>
      </c>
      <c r="W7473" s="146"/>
      <c r="X7473" s="146"/>
      <c r="Y7473" s="146"/>
    </row>
    <row r="7474" spans="1:25" s="99" customFormat="1" ht="54.75" customHeight="1" x14ac:dyDescent="0.25">
      <c r="A7474" s="96">
        <f t="shared" si="2362"/>
        <v>5509</v>
      </c>
      <c r="B7474" s="175"/>
      <c r="C7474" s="176"/>
      <c r="D7474" s="113"/>
      <c r="E7474" s="115"/>
      <c r="F7474" s="174"/>
      <c r="G7474" s="114" t="str">
        <f t="shared" si="2357"/>
        <v/>
      </c>
      <c r="H7474" s="115"/>
      <c r="I7474" s="115"/>
      <c r="J7474" s="115"/>
      <c r="K7474" s="115"/>
      <c r="L7474" s="133" t="str">
        <f t="shared" si="2358"/>
        <v/>
      </c>
      <c r="M7474" s="116" t="str">
        <f>IF(L7474="", "", L7474/Veriler!$X$1)</f>
        <v/>
      </c>
      <c r="N7474" s="116" t="str">
        <f>IF(F7474&lt;&gt;"", "İthal Girdi", IF(Veriler!T7474="", "", IF(Veriler!S7474="H", "%0,5 üzerindedir", IF(Veriler!T7474&gt;0.1, "%10 sınırı aşılmıştır.", "Uygun"))))</f>
        <v>%0,5 üzerindedir</v>
      </c>
      <c r="O7474" s="116" t="str">
        <f t="shared" si="2359"/>
        <v xml:space="preserve"> </v>
      </c>
      <c r="P7474" s="117"/>
      <c r="Q7474" s="118"/>
      <c r="R7474" s="119" t="str">
        <f t="shared" si="2360"/>
        <v/>
      </c>
      <c r="S7474" s="133">
        <f>IFERROR(IF(M7474&lt;=0.005,IF(F7474="",L7474,0),IF(F7474&lt;&gt;"",0,IF(P7474="",0,IF(P7474="H",0,IF(Q7474&lt;Veriler!$G$2,L7474*Veriler!$G$2,L7474*Q7474)))))," ")</f>
        <v>0</v>
      </c>
      <c r="T7474" s="133">
        <f>IF(Veriler!T7474&lt;=0.1, S7474, IF(AND(Veriler!T7474&gt;0.1, F7474="", P7474="E"), IF(Q7474&gt;Veriler!$G$2, Q7474*S7474, IF(Q7474&lt;Veriler!$G$2, Veriler!$G$2*S7474, Q7474*S7474)), 0))</f>
        <v>0</v>
      </c>
      <c r="U7474" s="133" t="str">
        <f t="shared" si="2361"/>
        <v xml:space="preserve"> </v>
      </c>
      <c r="V7474" s="134" t="str">
        <f>IFERROR(IF(O7474="%10 sınırı aşılmıştır.",L7474-T7474,IFERROR(IF(F7474="",IF(S7474=1,0,IF(L7474-S7474=0,"",L7474-S7474)),IF(Veriler!M7474="",L7474,IF(L7474*Veriler!M7474=0,"",L7474*Veriler!M7474))),L7474)),0)</f>
        <v/>
      </c>
      <c r="W7474" s="146"/>
      <c r="X7474" s="146"/>
      <c r="Y7474" s="146"/>
    </row>
    <row r="7475" spans="1:25" s="99" customFormat="1" ht="54.75" customHeight="1" x14ac:dyDescent="0.25">
      <c r="A7475" s="96">
        <f t="shared" si="2362"/>
        <v>5510</v>
      </c>
      <c r="B7475" s="175"/>
      <c r="C7475" s="176"/>
      <c r="D7475" s="113"/>
      <c r="E7475" s="115"/>
      <c r="F7475" s="174"/>
      <c r="G7475" s="114" t="str">
        <f t="shared" si="2357"/>
        <v/>
      </c>
      <c r="H7475" s="115"/>
      <c r="I7475" s="115"/>
      <c r="J7475" s="115"/>
      <c r="K7475" s="115"/>
      <c r="L7475" s="133" t="str">
        <f t="shared" si="2358"/>
        <v/>
      </c>
      <c r="M7475" s="116" t="str">
        <f>IF(L7475="", "", L7475/Veriler!$X$1)</f>
        <v/>
      </c>
      <c r="N7475" s="116" t="str">
        <f>IF(F7475&lt;&gt;"", "İthal Girdi", IF(Veriler!T7475="", "", IF(Veriler!S7475="H", "%0,5 üzerindedir", IF(Veriler!T7475&gt;0.1, "%10 sınırı aşılmıştır.", "Uygun"))))</f>
        <v>%0,5 üzerindedir</v>
      </c>
      <c r="O7475" s="116" t="str">
        <f t="shared" si="2359"/>
        <v xml:space="preserve"> </v>
      </c>
      <c r="P7475" s="117"/>
      <c r="Q7475" s="118"/>
      <c r="R7475" s="119" t="str">
        <f t="shared" si="2360"/>
        <v/>
      </c>
      <c r="S7475" s="133">
        <f>IFERROR(IF(M7475&lt;=0.005,IF(F7475="",L7475,0),IF(F7475&lt;&gt;"",0,IF(P7475="",0,IF(P7475="H",0,IF(Q7475&lt;Veriler!$G$2,L7475*Veriler!$G$2,L7475*Q7475)))))," ")</f>
        <v>0</v>
      </c>
      <c r="T7475" s="133">
        <f>IF(Veriler!T7475&lt;=0.1, S7475, IF(AND(Veriler!T7475&gt;0.1, F7475="", P7475="E"), IF(Q7475&gt;Veriler!$G$2, Q7475*S7475, IF(Q7475&lt;Veriler!$G$2, Veriler!$G$2*S7475, Q7475*S7475)), 0))</f>
        <v>0</v>
      </c>
      <c r="U7475" s="133" t="str">
        <f t="shared" si="2361"/>
        <v xml:space="preserve"> </v>
      </c>
      <c r="V7475" s="134" t="str">
        <f>IFERROR(IF(O7475="%10 sınırı aşılmıştır.",L7475-T7475,IFERROR(IF(F7475="",IF(S7475=1,0,IF(L7475-S7475=0,"",L7475-S7475)),IF(Veriler!M7475="",L7475,IF(L7475*Veriler!M7475=0,"",L7475*Veriler!M7475))),L7475)),0)</f>
        <v/>
      </c>
      <c r="W7475" s="146"/>
      <c r="X7475" s="146"/>
      <c r="Y7475" s="146"/>
    </row>
    <row r="7476" spans="1:25" s="99" customFormat="1" ht="54.75" customHeight="1" x14ac:dyDescent="0.25">
      <c r="A7476" s="96">
        <f t="shared" si="2362"/>
        <v>5511</v>
      </c>
      <c r="B7476" s="175"/>
      <c r="C7476" s="176"/>
      <c r="D7476" s="113"/>
      <c r="E7476" s="115"/>
      <c r="F7476" s="174"/>
      <c r="G7476" s="114" t="str">
        <f t="shared" si="2357"/>
        <v/>
      </c>
      <c r="H7476" s="115"/>
      <c r="I7476" s="115"/>
      <c r="J7476" s="115"/>
      <c r="K7476" s="115"/>
      <c r="L7476" s="133" t="str">
        <f t="shared" si="2358"/>
        <v/>
      </c>
      <c r="M7476" s="116" t="str">
        <f>IF(L7476="", "", L7476/Veriler!$X$1)</f>
        <v/>
      </c>
      <c r="N7476" s="116" t="str">
        <f>IF(F7476&lt;&gt;"", "İthal Girdi", IF(Veriler!T7476="", "", IF(Veriler!S7476="H", "%0,5 üzerindedir", IF(Veriler!T7476&gt;0.1, "%10 sınırı aşılmıştır.", "Uygun"))))</f>
        <v>%0,5 üzerindedir</v>
      </c>
      <c r="O7476" s="116" t="str">
        <f t="shared" si="2359"/>
        <v xml:space="preserve"> </v>
      </c>
      <c r="P7476" s="117"/>
      <c r="Q7476" s="118"/>
      <c r="R7476" s="119" t="str">
        <f t="shared" si="2360"/>
        <v/>
      </c>
      <c r="S7476" s="133">
        <f>IFERROR(IF(M7476&lt;=0.005,IF(F7476="",L7476,0),IF(F7476&lt;&gt;"",0,IF(P7476="",0,IF(P7476="H",0,IF(Q7476&lt;Veriler!$G$2,L7476*Veriler!$G$2,L7476*Q7476)))))," ")</f>
        <v>0</v>
      </c>
      <c r="T7476" s="133">
        <f>IF(Veriler!T7476&lt;=0.1, S7476, IF(AND(Veriler!T7476&gt;0.1, F7476="", P7476="E"), IF(Q7476&gt;Veriler!$G$2, Q7476*S7476, IF(Q7476&lt;Veriler!$G$2, Veriler!$G$2*S7476, Q7476*S7476)), 0))</f>
        <v>0</v>
      </c>
      <c r="U7476" s="133" t="str">
        <f t="shared" si="2361"/>
        <v xml:space="preserve"> </v>
      </c>
      <c r="V7476" s="134" t="str">
        <f>IFERROR(IF(O7476="%10 sınırı aşılmıştır.",L7476-T7476,IFERROR(IF(F7476="",IF(S7476=1,0,IF(L7476-S7476=0,"",L7476-S7476)),IF(Veriler!M7476="",L7476,IF(L7476*Veriler!M7476=0,"",L7476*Veriler!M7476))),L7476)),0)</f>
        <v/>
      </c>
      <c r="W7476" s="146"/>
      <c r="X7476" s="146"/>
      <c r="Y7476" s="146"/>
    </row>
    <row r="7477" spans="1:25" s="99" customFormat="1" ht="54.75" customHeight="1" x14ac:dyDescent="0.25">
      <c r="A7477" s="96">
        <f t="shared" si="2362"/>
        <v>5512</v>
      </c>
      <c r="B7477" s="175"/>
      <c r="C7477" s="176"/>
      <c r="D7477" s="113"/>
      <c r="E7477" s="115"/>
      <c r="F7477" s="174"/>
      <c r="G7477" s="114" t="str">
        <f t="shared" si="2357"/>
        <v/>
      </c>
      <c r="H7477" s="115"/>
      <c r="I7477" s="115"/>
      <c r="J7477" s="115"/>
      <c r="K7477" s="115"/>
      <c r="L7477" s="133" t="str">
        <f t="shared" si="2358"/>
        <v/>
      </c>
      <c r="M7477" s="116" t="str">
        <f>IF(L7477="", "", L7477/Veriler!$X$1)</f>
        <v/>
      </c>
      <c r="N7477" s="116" t="str">
        <f>IF(F7477&lt;&gt;"", "İthal Girdi", IF(Veriler!T7477="", "", IF(Veriler!S7477="H", "%0,5 üzerindedir", IF(Veriler!T7477&gt;0.1, "%10 sınırı aşılmıştır.", "Uygun"))))</f>
        <v>%0,5 üzerindedir</v>
      </c>
      <c r="O7477" s="116" t="str">
        <f t="shared" si="2359"/>
        <v xml:space="preserve"> </v>
      </c>
      <c r="P7477" s="117"/>
      <c r="Q7477" s="118"/>
      <c r="R7477" s="119" t="str">
        <f t="shared" si="2360"/>
        <v/>
      </c>
      <c r="S7477" s="133">
        <f>IFERROR(IF(M7477&lt;=0.005,IF(F7477="",L7477,0),IF(F7477&lt;&gt;"",0,IF(P7477="",0,IF(P7477="H",0,IF(Q7477&lt;Veriler!$G$2,L7477*Veriler!$G$2,L7477*Q7477)))))," ")</f>
        <v>0</v>
      </c>
      <c r="T7477" s="133">
        <f>IF(Veriler!T7477&lt;=0.1, S7477, IF(AND(Veriler!T7477&gt;0.1, F7477="", P7477="E"), IF(Q7477&gt;Veriler!$G$2, Q7477*S7477, IF(Q7477&lt;Veriler!$G$2, Veriler!$G$2*S7477, Q7477*S7477)), 0))</f>
        <v>0</v>
      </c>
      <c r="U7477" s="133" t="str">
        <f t="shared" si="2361"/>
        <v xml:space="preserve"> </v>
      </c>
      <c r="V7477" s="134" t="str">
        <f>IFERROR(IF(O7477="%10 sınırı aşılmıştır.",L7477-T7477,IFERROR(IF(F7477="",IF(S7477=1,0,IF(L7477-S7477=0,"",L7477-S7477)),IF(Veriler!M7477="",L7477,IF(L7477*Veriler!M7477=0,"",L7477*Veriler!M7477))),L7477)),0)</f>
        <v/>
      </c>
      <c r="W7477" s="146"/>
      <c r="X7477" s="146"/>
      <c r="Y7477" s="146"/>
    </row>
    <row r="7478" spans="1:25" s="99" customFormat="1" ht="54.75" customHeight="1" x14ac:dyDescent="0.25">
      <c r="A7478" s="96">
        <f t="shared" si="2362"/>
        <v>5513</v>
      </c>
      <c r="B7478" s="175"/>
      <c r="C7478" s="176"/>
      <c r="D7478" s="113"/>
      <c r="E7478" s="115"/>
      <c r="F7478" s="174"/>
      <c r="G7478" s="114" t="str">
        <f t="shared" si="2357"/>
        <v/>
      </c>
      <c r="H7478" s="115"/>
      <c r="I7478" s="115"/>
      <c r="J7478" s="115"/>
      <c r="K7478" s="115"/>
      <c r="L7478" s="133" t="str">
        <f t="shared" si="2358"/>
        <v/>
      </c>
      <c r="M7478" s="116" t="str">
        <f>IF(L7478="", "", L7478/Veriler!$X$1)</f>
        <v/>
      </c>
      <c r="N7478" s="116" t="str">
        <f>IF(F7478&lt;&gt;"", "İthal Girdi", IF(Veriler!T7478="", "", IF(Veriler!S7478="H", "%0,5 üzerindedir", IF(Veriler!T7478&gt;0.1, "%10 sınırı aşılmıştır.", "Uygun"))))</f>
        <v>%0,5 üzerindedir</v>
      </c>
      <c r="O7478" s="116" t="str">
        <f t="shared" si="2359"/>
        <v xml:space="preserve"> </v>
      </c>
      <c r="P7478" s="117"/>
      <c r="Q7478" s="118"/>
      <c r="R7478" s="119" t="str">
        <f t="shared" si="2360"/>
        <v/>
      </c>
      <c r="S7478" s="133">
        <f>IFERROR(IF(M7478&lt;=0.005,IF(F7478="",L7478,0),IF(F7478&lt;&gt;"",0,IF(P7478="",0,IF(P7478="H",0,IF(Q7478&lt;Veriler!$G$2,L7478*Veriler!$G$2,L7478*Q7478)))))," ")</f>
        <v>0</v>
      </c>
      <c r="T7478" s="133">
        <f>IF(Veriler!T7478&lt;=0.1, S7478, IF(AND(Veriler!T7478&gt;0.1, F7478="", P7478="E"), IF(Q7478&gt;Veriler!$G$2, Q7478*S7478, IF(Q7478&lt;Veriler!$G$2, Veriler!$G$2*S7478, Q7478*S7478)), 0))</f>
        <v>0</v>
      </c>
      <c r="U7478" s="133" t="str">
        <f t="shared" si="2361"/>
        <v xml:space="preserve"> </v>
      </c>
      <c r="V7478" s="134" t="str">
        <f>IFERROR(IF(O7478="%10 sınırı aşılmıştır.",L7478-T7478,IFERROR(IF(F7478="",IF(S7478=1,0,IF(L7478-S7478=0,"",L7478-S7478)),IF(Veriler!M7478="",L7478,IF(L7478*Veriler!M7478=0,"",L7478*Veriler!M7478))),L7478)),0)</f>
        <v/>
      </c>
      <c r="W7478" s="146"/>
      <c r="X7478" s="146"/>
      <c r="Y7478" s="146"/>
    </row>
    <row r="7479" spans="1:25" s="99" customFormat="1" ht="54.75" customHeight="1" x14ac:dyDescent="0.25">
      <c r="A7479" s="96">
        <f t="shared" si="2362"/>
        <v>5514</v>
      </c>
      <c r="B7479" s="175"/>
      <c r="C7479" s="176"/>
      <c r="D7479" s="113"/>
      <c r="E7479" s="115"/>
      <c r="F7479" s="174"/>
      <c r="G7479" s="114" t="str">
        <f t="shared" si="2357"/>
        <v/>
      </c>
      <c r="H7479" s="115"/>
      <c r="I7479" s="115"/>
      <c r="J7479" s="115"/>
      <c r="K7479" s="115"/>
      <c r="L7479" s="133" t="str">
        <f t="shared" si="2358"/>
        <v/>
      </c>
      <c r="M7479" s="116" t="str">
        <f>IF(L7479="", "", L7479/Veriler!$X$1)</f>
        <v/>
      </c>
      <c r="N7479" s="116" t="str">
        <f>IF(F7479&lt;&gt;"", "İthal Girdi", IF(Veriler!T7479="", "", IF(Veriler!S7479="H", "%0,5 üzerindedir", IF(Veriler!T7479&gt;0.1, "%10 sınırı aşılmıştır.", "Uygun"))))</f>
        <v>%0,5 üzerindedir</v>
      </c>
      <c r="O7479" s="116" t="str">
        <f t="shared" si="2359"/>
        <v xml:space="preserve"> </v>
      </c>
      <c r="P7479" s="117"/>
      <c r="Q7479" s="118"/>
      <c r="R7479" s="119" t="str">
        <f t="shared" si="2360"/>
        <v/>
      </c>
      <c r="S7479" s="133">
        <f>IFERROR(IF(M7479&lt;=0.005,IF(F7479="",L7479,0),IF(F7479&lt;&gt;"",0,IF(P7479="",0,IF(P7479="H",0,IF(Q7479&lt;Veriler!$G$2,L7479*Veriler!$G$2,L7479*Q7479)))))," ")</f>
        <v>0</v>
      </c>
      <c r="T7479" s="133">
        <f>IF(Veriler!T7479&lt;=0.1, S7479, IF(AND(Veriler!T7479&gt;0.1, F7479="", P7479="E"), IF(Q7479&gt;Veriler!$G$2, Q7479*S7479, IF(Q7479&lt;Veriler!$G$2, Veriler!$G$2*S7479, Q7479*S7479)), 0))</f>
        <v>0</v>
      </c>
      <c r="U7479" s="133" t="str">
        <f t="shared" si="2361"/>
        <v xml:space="preserve"> </v>
      </c>
      <c r="V7479" s="134" t="str">
        <f>IFERROR(IF(O7479="%10 sınırı aşılmıştır.",L7479-T7479,IFERROR(IF(F7479="",IF(S7479=1,0,IF(L7479-S7479=0,"",L7479-S7479)),IF(Veriler!M7479="",L7479,IF(L7479*Veriler!M7479=0,"",L7479*Veriler!M7479))),L7479)),0)</f>
        <v/>
      </c>
      <c r="W7479" s="146"/>
      <c r="X7479" s="146"/>
      <c r="Y7479" s="146"/>
    </row>
    <row r="7480" spans="1:25" s="99" customFormat="1" ht="54.75" customHeight="1" x14ac:dyDescent="0.25">
      <c r="A7480" s="96">
        <f t="shared" si="2362"/>
        <v>5515</v>
      </c>
      <c r="B7480" s="175"/>
      <c r="C7480" s="176"/>
      <c r="D7480" s="113"/>
      <c r="E7480" s="115"/>
      <c r="F7480" s="174"/>
      <c r="G7480" s="114" t="str">
        <f t="shared" si="2357"/>
        <v/>
      </c>
      <c r="H7480" s="115"/>
      <c r="I7480" s="115"/>
      <c r="J7480" s="115"/>
      <c r="K7480" s="115"/>
      <c r="L7480" s="133" t="str">
        <f t="shared" si="2358"/>
        <v/>
      </c>
      <c r="M7480" s="116" t="str">
        <f>IF(L7480="", "", L7480/Veriler!$X$1)</f>
        <v/>
      </c>
      <c r="N7480" s="116" t="str">
        <f>IF(F7480&lt;&gt;"", "İthal Girdi", IF(Veriler!T7480="", "", IF(Veriler!S7480="H", "%0,5 üzerindedir", IF(Veriler!T7480&gt;0.1, "%10 sınırı aşılmıştır.", "Uygun"))))</f>
        <v>%0,5 üzerindedir</v>
      </c>
      <c r="O7480" s="116" t="str">
        <f t="shared" si="2359"/>
        <v xml:space="preserve"> </v>
      </c>
      <c r="P7480" s="117"/>
      <c r="Q7480" s="118"/>
      <c r="R7480" s="119" t="str">
        <f t="shared" si="2360"/>
        <v/>
      </c>
      <c r="S7480" s="133">
        <f>IFERROR(IF(M7480&lt;=0.005,IF(F7480="",L7480,0),IF(F7480&lt;&gt;"",0,IF(P7480="",0,IF(P7480="H",0,IF(Q7480&lt;Veriler!$G$2,L7480*Veriler!$G$2,L7480*Q7480)))))," ")</f>
        <v>0</v>
      </c>
      <c r="T7480" s="133">
        <f>IF(Veriler!T7480&lt;=0.1, S7480, IF(AND(Veriler!T7480&gt;0.1, F7480="", P7480="E"), IF(Q7480&gt;Veriler!$G$2, Q7480*S7480, IF(Q7480&lt;Veriler!$G$2, Veriler!$G$2*S7480, Q7480*S7480)), 0))</f>
        <v>0</v>
      </c>
      <c r="U7480" s="133" t="str">
        <f t="shared" si="2361"/>
        <v xml:space="preserve"> </v>
      </c>
      <c r="V7480" s="134" t="str">
        <f>IFERROR(IF(O7480="%10 sınırı aşılmıştır.",L7480-T7480,IFERROR(IF(F7480="",IF(S7480=1,0,IF(L7480-S7480=0,"",L7480-S7480)),IF(Veriler!M7480="",L7480,IF(L7480*Veriler!M7480=0,"",L7480*Veriler!M7480))),L7480)),0)</f>
        <v/>
      </c>
      <c r="W7480" s="146"/>
      <c r="X7480" s="146"/>
      <c r="Y7480" s="146"/>
    </row>
    <row r="7481" spans="1:25" s="99" customFormat="1" ht="54.75" customHeight="1" x14ac:dyDescent="0.25">
      <c r="A7481" s="96">
        <f t="shared" si="2362"/>
        <v>5516</v>
      </c>
      <c r="B7481" s="175"/>
      <c r="C7481" s="176"/>
      <c r="D7481" s="113"/>
      <c r="E7481" s="115"/>
      <c r="F7481" s="174"/>
      <c r="G7481" s="114" t="str">
        <f t="shared" si="2357"/>
        <v/>
      </c>
      <c r="H7481" s="115"/>
      <c r="I7481" s="115"/>
      <c r="J7481" s="115"/>
      <c r="K7481" s="115"/>
      <c r="L7481" s="133" t="str">
        <f t="shared" si="2358"/>
        <v/>
      </c>
      <c r="M7481" s="116" t="str">
        <f>IF(L7481="", "", L7481/Veriler!$X$1)</f>
        <v/>
      </c>
      <c r="N7481" s="116" t="str">
        <f>IF(F7481&lt;&gt;"", "İthal Girdi", IF(Veriler!T7481="", "", IF(Veriler!S7481="H", "%0,5 üzerindedir", IF(Veriler!T7481&gt;0.1, "%10 sınırı aşılmıştır.", "Uygun"))))</f>
        <v>%0,5 üzerindedir</v>
      </c>
      <c r="O7481" s="116" t="str">
        <f t="shared" si="2359"/>
        <v xml:space="preserve"> </v>
      </c>
      <c r="P7481" s="117"/>
      <c r="Q7481" s="118"/>
      <c r="R7481" s="119" t="str">
        <f t="shared" si="2360"/>
        <v/>
      </c>
      <c r="S7481" s="133">
        <f>IFERROR(IF(M7481&lt;=0.005,IF(F7481="",L7481,0),IF(F7481&lt;&gt;"",0,IF(P7481="",0,IF(P7481="H",0,IF(Q7481&lt;Veriler!$G$2,L7481*Veriler!$G$2,L7481*Q7481)))))," ")</f>
        <v>0</v>
      </c>
      <c r="T7481" s="133">
        <f>IF(Veriler!T7481&lt;=0.1, S7481, IF(AND(Veriler!T7481&gt;0.1, F7481="", P7481="E"), IF(Q7481&gt;Veriler!$G$2, Q7481*S7481, IF(Q7481&lt;Veriler!$G$2, Veriler!$G$2*S7481, Q7481*S7481)), 0))</f>
        <v>0</v>
      </c>
      <c r="U7481" s="133" t="str">
        <f t="shared" si="2361"/>
        <v xml:space="preserve"> </v>
      </c>
      <c r="V7481" s="134" t="str">
        <f>IFERROR(IF(O7481="%10 sınırı aşılmıştır.",L7481-T7481,IFERROR(IF(F7481="",IF(S7481=1,0,IF(L7481-S7481=0,"",L7481-S7481)),IF(Veriler!M7481="",L7481,IF(L7481*Veriler!M7481=0,"",L7481*Veriler!M7481))),L7481)),0)</f>
        <v/>
      </c>
      <c r="W7481" s="146"/>
      <c r="X7481" s="146"/>
      <c r="Y7481" s="146"/>
    </row>
    <row r="7482" spans="1:25" s="99" customFormat="1" ht="24" customHeight="1" x14ac:dyDescent="0.25">
      <c r="A7482" s="103"/>
      <c r="B7482" s="104"/>
      <c r="C7482" s="104"/>
      <c r="D7482" s="104"/>
      <c r="E7482" s="103"/>
      <c r="F7482" s="135"/>
      <c r="G7482" s="157"/>
      <c r="H7482" s="103"/>
      <c r="I7482" s="103"/>
      <c r="J7482" s="103"/>
      <c r="K7482" s="103"/>
      <c r="L7482" s="136">
        <f>SUM(L7453:L7466,L7468:L7481)</f>
        <v>0</v>
      </c>
      <c r="M7482" s="158"/>
      <c r="N7482" s="158"/>
      <c r="O7482" s="158"/>
      <c r="P7482" s="105"/>
      <c r="Q7482" s="106"/>
      <c r="R7482" s="159"/>
      <c r="S7482" s="160"/>
      <c r="T7482" s="160"/>
      <c r="U7482" s="160"/>
      <c r="V7482" s="160"/>
      <c r="W7482" s="146"/>
      <c r="X7482" s="146"/>
      <c r="Y7482" s="146"/>
    </row>
    <row r="7483" spans="1:25" s="99" customFormat="1" ht="31.5" customHeight="1" x14ac:dyDescent="0.25">
      <c r="A7483" s="103"/>
      <c r="B7483" s="104"/>
      <c r="C7483" s="104"/>
      <c r="D7483" s="104"/>
      <c r="E7483" s="103"/>
      <c r="F7483" s="135"/>
      <c r="G7483" s="157"/>
      <c r="H7483" s="103"/>
      <c r="I7483" s="103"/>
      <c r="J7483" s="103"/>
      <c r="K7483" s="103"/>
      <c r="L7483" s="161"/>
      <c r="M7483" s="158"/>
      <c r="N7483" s="158"/>
      <c r="O7483" s="158"/>
      <c r="P7483" s="105"/>
      <c r="Q7483" s="106"/>
      <c r="R7483" s="159"/>
      <c r="S7483" s="162" t="s">
        <v>57</v>
      </c>
      <c r="T7483" s="162" t="s">
        <v>57</v>
      </c>
      <c r="U7483" s="162" t="s">
        <v>57</v>
      </c>
      <c r="V7483" s="163" t="s">
        <v>58</v>
      </c>
      <c r="W7483" s="146"/>
      <c r="X7483" s="146"/>
      <c r="Y7483" s="146"/>
    </row>
    <row r="7484" spans="1:25" s="99" customFormat="1" ht="58.5" customHeight="1" x14ac:dyDescent="0.25">
      <c r="A7484" s="185" t="s">
        <v>59</v>
      </c>
      <c r="B7484" s="180"/>
      <c r="C7484" s="180"/>
      <c r="D7484" s="180"/>
      <c r="E7484" s="180"/>
      <c r="F7484" s="180"/>
      <c r="G7484" s="180"/>
      <c r="H7484" s="180"/>
      <c r="I7484" s="180"/>
      <c r="J7484" s="180"/>
      <c r="K7484" s="180"/>
      <c r="L7484" s="180"/>
      <c r="M7484" s="180"/>
      <c r="N7484" s="180"/>
      <c r="O7484" s="180"/>
      <c r="P7484" s="180"/>
      <c r="Q7484" s="180"/>
      <c r="R7484" s="176"/>
      <c r="S7484" s="137">
        <f>SUM(S7446,S7453:S7466,S7468:S7481)</f>
        <v>0</v>
      </c>
      <c r="T7484" s="137" t="str">
        <f>IF(SUM(T7453:T7466,T7468:T7481)=0," ",SUM(T7453:T7466,T7468:T7481))</f>
        <v xml:space="preserve"> </v>
      </c>
      <c r="U7484" s="137" t="str">
        <f>IF(SUM(U7453:U7466,U7468:U7481)=0," ",SUM(U7453:U7466,U7468:U7481))</f>
        <v xml:space="preserve"> </v>
      </c>
      <c r="V7484" s="137" t="str">
        <f>IF(SUM(V7453:V7466,V7468:V7481)=0," ",SUM(V7453:V7466,V7468:V7481))</f>
        <v xml:space="preserve"> </v>
      </c>
      <c r="W7484" s="146"/>
      <c r="X7484" s="164">
        <f>SUM(U7453:U7466,U7468:U7481)</f>
        <v>0</v>
      </c>
      <c r="Y7484" s="164">
        <f>SUM(V7453:V7466,V7468:V7481)</f>
        <v>0</v>
      </c>
    </row>
    <row r="7485" spans="1:25" x14ac:dyDescent="0.3">
      <c r="A7485" s="34"/>
      <c r="G7485" s="146"/>
      <c r="L7485" s="146"/>
      <c r="M7485" s="146"/>
      <c r="N7485" s="146"/>
      <c r="O7485" s="146"/>
      <c r="R7485" s="146"/>
      <c r="S7485" s="146"/>
      <c r="T7485" s="146"/>
      <c r="U7485" s="146"/>
      <c r="V7485" s="146"/>
      <c r="W7485" s="146"/>
      <c r="X7485" s="146"/>
      <c r="Y7485" s="146"/>
    </row>
    <row r="7486" spans="1:25" x14ac:dyDescent="0.3">
      <c r="A7486" s="186" t="s">
        <v>60</v>
      </c>
      <c r="B7486" s="187"/>
      <c r="C7486" s="187"/>
      <c r="D7486" s="187"/>
      <c r="E7486" s="187"/>
      <c r="F7486" s="187"/>
      <c r="G7486" s="187"/>
      <c r="H7486" s="187"/>
      <c r="I7486" s="187"/>
      <c r="J7486" s="187"/>
      <c r="K7486" s="187"/>
      <c r="L7486" s="187"/>
      <c r="M7486" s="187"/>
      <c r="N7486" s="187"/>
      <c r="O7486" s="187"/>
      <c r="P7486" s="187"/>
      <c r="Q7486" s="187"/>
      <c r="R7486" s="187"/>
      <c r="S7486" s="187"/>
      <c r="T7486" s="187"/>
      <c r="U7486" s="187"/>
      <c r="V7486" s="187"/>
      <c r="W7486" s="146"/>
      <c r="X7486" s="146"/>
      <c r="Y7486" s="146"/>
    </row>
    <row r="7487" spans="1:25" s="99" customFormat="1" ht="41.25" customHeight="1" x14ac:dyDescent="0.25">
      <c r="A7487" s="189" t="s">
        <v>38</v>
      </c>
      <c r="B7487" s="180"/>
      <c r="C7487" s="180"/>
      <c r="D7487" s="180"/>
      <c r="E7487" s="180"/>
      <c r="F7487" s="180"/>
      <c r="G7487" s="180"/>
      <c r="H7487" s="180"/>
      <c r="I7487" s="180"/>
      <c r="J7487" s="180"/>
      <c r="K7487" s="180"/>
      <c r="L7487" s="180"/>
      <c r="M7487" s="180"/>
      <c r="N7487" s="180"/>
      <c r="O7487" s="180"/>
      <c r="P7487" s="180"/>
      <c r="Q7487" s="180"/>
      <c r="R7487" s="180"/>
      <c r="S7487" s="180"/>
      <c r="T7487" s="180"/>
      <c r="U7487" s="180"/>
      <c r="V7487" s="176"/>
      <c r="W7487" s="146"/>
      <c r="X7487" s="146"/>
      <c r="Y7487" s="146"/>
    </row>
    <row r="7488" spans="1:25" s="100" customFormat="1" ht="35.25" customHeight="1" x14ac:dyDescent="0.25">
      <c r="A7488" s="179" t="s">
        <v>39</v>
      </c>
      <c r="B7488" s="180"/>
      <c r="C7488" s="180"/>
      <c r="D7488" s="180"/>
      <c r="E7488" s="180"/>
      <c r="F7488" s="180"/>
      <c r="G7488" s="180"/>
      <c r="H7488" s="180"/>
      <c r="I7488" s="180"/>
      <c r="J7488" s="180"/>
      <c r="K7488" s="180"/>
      <c r="L7488" s="180"/>
      <c r="M7488" s="180"/>
      <c r="N7488" s="180"/>
      <c r="O7488" s="180"/>
      <c r="P7488" s="180"/>
      <c r="Q7488" s="180"/>
      <c r="R7488" s="176"/>
      <c r="S7488" s="147"/>
      <c r="T7488" s="148"/>
      <c r="U7488" s="149" t="s">
        <v>40</v>
      </c>
      <c r="V7488" s="150">
        <f>V7450+1</f>
        <v>198</v>
      </c>
      <c r="W7488" s="146"/>
      <c r="X7488" s="146"/>
      <c r="Y7488" s="146"/>
    </row>
    <row r="7489" spans="1:25" s="99" customFormat="1" ht="81" customHeight="1" x14ac:dyDescent="0.25">
      <c r="A7489" s="110" t="s">
        <v>3</v>
      </c>
      <c r="B7489" s="188" t="s">
        <v>41</v>
      </c>
      <c r="C7489" s="176"/>
      <c r="D7489" s="111" t="s">
        <v>42</v>
      </c>
      <c r="E7489" s="110" t="s">
        <v>324</v>
      </c>
      <c r="F7489" s="111" t="s">
        <v>325</v>
      </c>
      <c r="G7489" s="151" t="s">
        <v>43</v>
      </c>
      <c r="H7489" s="110" t="s">
        <v>44</v>
      </c>
      <c r="I7489" s="110" t="s">
        <v>8</v>
      </c>
      <c r="J7489" s="110" t="s">
        <v>45</v>
      </c>
      <c r="K7489" s="110" t="s">
        <v>46</v>
      </c>
      <c r="L7489" s="152" t="s">
        <v>47</v>
      </c>
      <c r="M7489" s="153" t="s">
        <v>48</v>
      </c>
      <c r="N7489" s="154" t="s">
        <v>49</v>
      </c>
      <c r="O7489" s="154" t="s">
        <v>49</v>
      </c>
      <c r="P7489" s="112" t="s">
        <v>50</v>
      </c>
      <c r="Q7489" s="110" t="s">
        <v>51</v>
      </c>
      <c r="R7489" s="155" t="s">
        <v>52</v>
      </c>
      <c r="S7489" s="156" t="s">
        <v>53</v>
      </c>
      <c r="T7489" s="156" t="s">
        <v>54</v>
      </c>
      <c r="U7489" s="152" t="s">
        <v>54</v>
      </c>
      <c r="V7489" s="152" t="s">
        <v>55</v>
      </c>
      <c r="W7489" s="146"/>
      <c r="X7489" s="146"/>
      <c r="Y7489" s="146"/>
    </row>
    <row r="7490" spans="1:25" s="99" customFormat="1" ht="45" customHeight="1" x14ac:dyDescent="0.25">
      <c r="A7490" s="101"/>
      <c r="B7490" s="177" t="s">
        <v>56</v>
      </c>
      <c r="C7490" s="178"/>
      <c r="D7490" s="102"/>
      <c r="E7490" s="170"/>
      <c r="F7490" s="102"/>
      <c r="G7490" s="95"/>
      <c r="H7490" s="102"/>
      <c r="I7490" s="102"/>
      <c r="J7490" s="102"/>
      <c r="K7490" s="102"/>
      <c r="L7490" s="95"/>
      <c r="M7490" s="95"/>
      <c r="N7490" s="95"/>
      <c r="O7490" s="95"/>
      <c r="P7490" s="102"/>
      <c r="Q7490" s="102"/>
      <c r="R7490" s="190"/>
      <c r="S7490" s="184"/>
      <c r="T7490" s="95"/>
      <c r="U7490" s="95"/>
      <c r="V7490" s="95"/>
      <c r="W7490" s="146"/>
      <c r="X7490" s="146"/>
      <c r="Y7490" s="146"/>
    </row>
    <row r="7491" spans="1:25" s="99" customFormat="1" ht="54.75" customHeight="1" x14ac:dyDescent="0.25">
      <c r="A7491" s="96">
        <f>A7481+1</f>
        <v>5517</v>
      </c>
      <c r="B7491" s="181"/>
      <c r="C7491" s="182"/>
      <c r="D7491" s="113"/>
      <c r="E7491" s="115"/>
      <c r="F7491" s="174"/>
      <c r="G7491" s="114" t="str">
        <f t="shared" ref="G7491:G7504" si="2363">IF(AND(F7491&lt;&gt;"",V7491&lt;&gt;"",L7491&lt;&gt;0),V7491/L7491,"")</f>
        <v/>
      </c>
      <c r="H7491" s="115"/>
      <c r="I7491" s="115"/>
      <c r="J7491" s="115"/>
      <c r="K7491" s="115"/>
      <c r="L7491" s="133" t="str">
        <f t="shared" ref="L7491:L7504" si="2364">IF(AND(H7491&lt;&gt;0, J7491&lt;&gt;0, K7491&lt;&gt;0), H7491*J7491*K7491, "")</f>
        <v/>
      </c>
      <c r="M7491" s="116" t="str">
        <f>IF(L7491="", "", L7491/Veriler!$X$1)</f>
        <v/>
      </c>
      <c r="N7491" s="116" t="str">
        <f>IF(F7491&lt;&gt;"", "İthal Girdi", IF(Veriler!T7491="", "", IF(Veriler!S7491="H", "%0,5 üzerindedir", IF(Veriler!T7491&gt;0.1, "%10 sınırı aşılmıştır.", "Uygun"))))</f>
        <v>%0,5 üzerindedir</v>
      </c>
      <c r="O7491" s="116" t="str">
        <f t="shared" ref="O7491:O7504" si="2365">IF(M7491=""," ",N7491)</f>
        <v xml:space="preserve"> </v>
      </c>
      <c r="P7491" s="117"/>
      <c r="Q7491" s="118"/>
      <c r="R7491" s="119" t="str">
        <f t="shared" ref="R7491:R7504" si="2366">IFERROR(IF(AND(T7491&lt;&gt;"",L7491&lt;&gt;"",L7491&lt;&gt;0,T7491&lt;&gt;0),T7491/L7491,"")," ")</f>
        <v/>
      </c>
      <c r="S7491" s="133">
        <f>IFERROR(IF(M7491&lt;=0.005,IF(F7491="",L7491,0),IF(F7491&lt;&gt;"",0,IF(P7491="",0,IF(P7491="H",0,IF(Q7491&lt;Veriler!$G$2,L7491*Veriler!$G$2,L7491*Q7491)))))," ")</f>
        <v>0</v>
      </c>
      <c r="T7491" s="133">
        <f>IF(Veriler!T7491&lt;=0.1, S7491, IF(AND(Veriler!T7491&gt;0.1, F7491="", P7491="E"), IF(Q7491&gt;Veriler!$G$2, Q7491*S7491, IF(Q7491&lt;Veriler!$G$2, Veriler!$G$2*S7491, Q7491*S7491)), 0))</f>
        <v>0</v>
      </c>
      <c r="U7491" s="133" t="str">
        <f t="shared" ref="U7491:U7504" si="2367">IF(T7491=0," ",T7491)</f>
        <v xml:space="preserve"> </v>
      </c>
      <c r="V7491" s="134" t="str">
        <f>IFERROR(IF(O7491="%10 sınırı aşılmıştır.",L7491-T7491,IFERROR(IF(F7491="",IF(S7491=1,0,IF(L7491-S7491=0,"",L7491-S7491)),IF(Veriler!M7491="",L7491,IF(L7491*Veriler!M7491=0,"",L7491*Veriler!M7491))),L7491)),0)</f>
        <v/>
      </c>
      <c r="W7491" s="146"/>
      <c r="X7491" s="146"/>
      <c r="Y7491" s="146"/>
    </row>
    <row r="7492" spans="1:25" s="99" customFormat="1" ht="54.75" customHeight="1" x14ac:dyDescent="0.25">
      <c r="A7492" s="96">
        <f t="shared" ref="A7492:A7504" si="2368">A7491+1</f>
        <v>5518</v>
      </c>
      <c r="B7492" s="175"/>
      <c r="C7492" s="176"/>
      <c r="D7492" s="113"/>
      <c r="E7492" s="115"/>
      <c r="F7492" s="174"/>
      <c r="G7492" s="114" t="str">
        <f t="shared" si="2363"/>
        <v/>
      </c>
      <c r="H7492" s="115"/>
      <c r="I7492" s="115"/>
      <c r="J7492" s="115"/>
      <c r="K7492" s="115"/>
      <c r="L7492" s="133" t="str">
        <f t="shared" si="2364"/>
        <v/>
      </c>
      <c r="M7492" s="116" t="str">
        <f>IF(L7492="", "", L7492/Veriler!$X$1)</f>
        <v/>
      </c>
      <c r="N7492" s="116" t="str">
        <f>IF(F7492&lt;&gt;"", "İthal Girdi", IF(Veriler!T7492="", "", IF(Veriler!S7492="H", "%0,5 üzerindedir", IF(Veriler!T7492&gt;0.1, "%10 sınırı aşılmıştır.", "Uygun"))))</f>
        <v>%0,5 üzerindedir</v>
      </c>
      <c r="O7492" s="116" t="str">
        <f t="shared" si="2365"/>
        <v xml:space="preserve"> </v>
      </c>
      <c r="P7492" s="117"/>
      <c r="Q7492" s="118"/>
      <c r="R7492" s="119" t="str">
        <f t="shared" si="2366"/>
        <v/>
      </c>
      <c r="S7492" s="133">
        <f>IFERROR(IF(M7492&lt;=0.005,IF(F7492="",L7492,0),IF(F7492&lt;&gt;"",0,IF(P7492="",0,IF(P7492="H",0,IF(Q7492&lt;Veriler!$G$2,L7492*Veriler!$G$2,L7492*Q7492)))))," ")</f>
        <v>0</v>
      </c>
      <c r="T7492" s="133">
        <f>IF(Veriler!T7492&lt;=0.1, S7492, IF(AND(Veriler!T7492&gt;0.1, F7492="", P7492="E"), IF(Q7492&gt;Veriler!$G$2, Q7492*S7492, IF(Q7492&lt;Veriler!$G$2, Veriler!$G$2*S7492, Q7492*S7492)), 0))</f>
        <v>0</v>
      </c>
      <c r="U7492" s="133" t="str">
        <f t="shared" si="2367"/>
        <v xml:space="preserve"> </v>
      </c>
      <c r="V7492" s="134" t="str">
        <f>IFERROR(IF(O7492="%10 sınırı aşılmıştır.",L7492-T7492,IFERROR(IF(F7492="",IF(S7492=1,0,IF(L7492-S7492=0,"",L7492-S7492)),IF(Veriler!M7492="",L7492,IF(L7492*Veriler!M7492=0,"",L7492*Veriler!M7492))),L7492)),0)</f>
        <v/>
      </c>
      <c r="W7492" s="146"/>
      <c r="X7492" s="146"/>
      <c r="Y7492" s="146"/>
    </row>
    <row r="7493" spans="1:25" s="99" customFormat="1" ht="54.75" customHeight="1" x14ac:dyDescent="0.25">
      <c r="A7493" s="96">
        <f t="shared" si="2368"/>
        <v>5519</v>
      </c>
      <c r="B7493" s="175"/>
      <c r="C7493" s="176"/>
      <c r="D7493" s="113"/>
      <c r="E7493" s="115"/>
      <c r="F7493" s="174"/>
      <c r="G7493" s="114" t="str">
        <f t="shared" si="2363"/>
        <v/>
      </c>
      <c r="H7493" s="115"/>
      <c r="I7493" s="115"/>
      <c r="J7493" s="115"/>
      <c r="K7493" s="115"/>
      <c r="L7493" s="133" t="str">
        <f t="shared" si="2364"/>
        <v/>
      </c>
      <c r="M7493" s="116" t="str">
        <f>IF(L7493="", "", L7493/Veriler!$X$1)</f>
        <v/>
      </c>
      <c r="N7493" s="116" t="str">
        <f>IF(F7493&lt;&gt;"", "İthal Girdi", IF(Veriler!T7493="", "", IF(Veriler!S7493="H", "%0,5 üzerindedir", IF(Veriler!T7493&gt;0.1, "%10 sınırı aşılmıştır.", "Uygun"))))</f>
        <v>%0,5 üzerindedir</v>
      </c>
      <c r="O7493" s="116" t="str">
        <f t="shared" si="2365"/>
        <v xml:space="preserve"> </v>
      </c>
      <c r="P7493" s="117"/>
      <c r="Q7493" s="118"/>
      <c r="R7493" s="119" t="str">
        <f t="shared" si="2366"/>
        <v/>
      </c>
      <c r="S7493" s="133">
        <f>IFERROR(IF(M7493&lt;=0.005,IF(F7493="",L7493,0),IF(F7493&lt;&gt;"",0,IF(P7493="",0,IF(P7493="H",0,IF(Q7493&lt;Veriler!$G$2,L7493*Veriler!$G$2,L7493*Q7493)))))," ")</f>
        <v>0</v>
      </c>
      <c r="T7493" s="133">
        <f>IF(Veriler!T7493&lt;=0.1, S7493, IF(AND(Veriler!T7493&gt;0.1, F7493="", P7493="E"), IF(Q7493&gt;Veriler!$G$2, Q7493*S7493, IF(Q7493&lt;Veriler!$G$2, Veriler!$G$2*S7493, Q7493*S7493)), 0))</f>
        <v>0</v>
      </c>
      <c r="U7493" s="133" t="str">
        <f t="shared" si="2367"/>
        <v xml:space="preserve"> </v>
      </c>
      <c r="V7493" s="134" t="str">
        <f>IFERROR(IF(O7493="%10 sınırı aşılmıştır.",L7493-T7493,IFERROR(IF(F7493="",IF(S7493=1,0,IF(L7493-S7493=0,"",L7493-S7493)),IF(Veriler!M7493="",L7493,IF(L7493*Veriler!M7493=0,"",L7493*Veriler!M7493))),L7493)),0)</f>
        <v/>
      </c>
      <c r="W7493" s="146"/>
      <c r="X7493" s="146"/>
      <c r="Y7493" s="146"/>
    </row>
    <row r="7494" spans="1:25" s="99" customFormat="1" ht="54.75" customHeight="1" x14ac:dyDescent="0.25">
      <c r="A7494" s="96">
        <f t="shared" si="2368"/>
        <v>5520</v>
      </c>
      <c r="B7494" s="175"/>
      <c r="C7494" s="176"/>
      <c r="D7494" s="113"/>
      <c r="E7494" s="115"/>
      <c r="F7494" s="174"/>
      <c r="G7494" s="114" t="str">
        <f t="shared" si="2363"/>
        <v/>
      </c>
      <c r="H7494" s="115"/>
      <c r="I7494" s="115"/>
      <c r="J7494" s="115"/>
      <c r="K7494" s="115"/>
      <c r="L7494" s="133" t="str">
        <f t="shared" si="2364"/>
        <v/>
      </c>
      <c r="M7494" s="116" t="str">
        <f>IF(L7494="", "", L7494/Veriler!$X$1)</f>
        <v/>
      </c>
      <c r="N7494" s="116" t="str">
        <f>IF(F7494&lt;&gt;"", "İthal Girdi", IF(Veriler!T7494="", "", IF(Veriler!S7494="H", "%0,5 üzerindedir", IF(Veriler!T7494&gt;0.1, "%10 sınırı aşılmıştır.", "Uygun"))))</f>
        <v>%0,5 üzerindedir</v>
      </c>
      <c r="O7494" s="116" t="str">
        <f t="shared" si="2365"/>
        <v xml:space="preserve"> </v>
      </c>
      <c r="P7494" s="117"/>
      <c r="Q7494" s="118"/>
      <c r="R7494" s="119" t="str">
        <f t="shared" si="2366"/>
        <v/>
      </c>
      <c r="S7494" s="133">
        <f>IFERROR(IF(M7494&lt;=0.005,IF(F7494="",L7494,0),IF(F7494&lt;&gt;"",0,IF(P7494="",0,IF(P7494="H",0,IF(Q7494&lt;Veriler!$G$2,L7494*Veriler!$G$2,L7494*Q7494)))))," ")</f>
        <v>0</v>
      </c>
      <c r="T7494" s="133">
        <f>IF(Veriler!T7494&lt;=0.1, S7494, IF(AND(Veriler!T7494&gt;0.1, F7494="", P7494="E"), IF(Q7494&gt;Veriler!$G$2, Q7494*S7494, IF(Q7494&lt;Veriler!$G$2, Veriler!$G$2*S7494, Q7494*S7494)), 0))</f>
        <v>0</v>
      </c>
      <c r="U7494" s="133" t="str">
        <f t="shared" si="2367"/>
        <v xml:space="preserve"> </v>
      </c>
      <c r="V7494" s="134" t="str">
        <f>IFERROR(IF(O7494="%10 sınırı aşılmıştır.",L7494-T7494,IFERROR(IF(F7494="",IF(S7494=1,0,IF(L7494-S7494=0,"",L7494-S7494)),IF(Veriler!M7494="",L7494,IF(L7494*Veriler!M7494=0,"",L7494*Veriler!M7494))),L7494)),0)</f>
        <v/>
      </c>
      <c r="W7494" s="146"/>
      <c r="X7494" s="146"/>
      <c r="Y7494" s="146"/>
    </row>
    <row r="7495" spans="1:25" s="99" customFormat="1" ht="54.75" customHeight="1" x14ac:dyDescent="0.25">
      <c r="A7495" s="96">
        <f t="shared" si="2368"/>
        <v>5521</v>
      </c>
      <c r="B7495" s="175"/>
      <c r="C7495" s="176"/>
      <c r="D7495" s="113"/>
      <c r="E7495" s="115"/>
      <c r="F7495" s="174"/>
      <c r="G7495" s="114" t="str">
        <f t="shared" si="2363"/>
        <v/>
      </c>
      <c r="H7495" s="115"/>
      <c r="I7495" s="115"/>
      <c r="J7495" s="115"/>
      <c r="K7495" s="115"/>
      <c r="L7495" s="133" t="str">
        <f t="shared" si="2364"/>
        <v/>
      </c>
      <c r="M7495" s="116" t="str">
        <f>IF(L7495="", "", L7495/Veriler!$X$1)</f>
        <v/>
      </c>
      <c r="N7495" s="116" t="str">
        <f>IF(F7495&lt;&gt;"", "İthal Girdi", IF(Veriler!T7495="", "", IF(Veriler!S7495="H", "%0,5 üzerindedir", IF(Veriler!T7495&gt;0.1, "%10 sınırı aşılmıştır.", "Uygun"))))</f>
        <v>%0,5 üzerindedir</v>
      </c>
      <c r="O7495" s="116" t="str">
        <f t="shared" si="2365"/>
        <v xml:space="preserve"> </v>
      </c>
      <c r="P7495" s="117"/>
      <c r="Q7495" s="118"/>
      <c r="R7495" s="119" t="str">
        <f t="shared" si="2366"/>
        <v/>
      </c>
      <c r="S7495" s="133">
        <f>IFERROR(IF(M7495&lt;=0.005,IF(F7495="",L7495,0),IF(F7495&lt;&gt;"",0,IF(P7495="",0,IF(P7495="H",0,IF(Q7495&lt;Veriler!$G$2,L7495*Veriler!$G$2,L7495*Q7495)))))," ")</f>
        <v>0</v>
      </c>
      <c r="T7495" s="133">
        <f>IF(Veriler!T7495&lt;=0.1, S7495, IF(AND(Veriler!T7495&gt;0.1, F7495="", P7495="E"), IF(Q7495&gt;Veriler!$G$2, Q7495*S7495, IF(Q7495&lt;Veriler!$G$2, Veriler!$G$2*S7495, Q7495*S7495)), 0))</f>
        <v>0</v>
      </c>
      <c r="U7495" s="133" t="str">
        <f t="shared" si="2367"/>
        <v xml:space="preserve"> </v>
      </c>
      <c r="V7495" s="134" t="str">
        <f>IFERROR(IF(O7495="%10 sınırı aşılmıştır.",L7495-T7495,IFERROR(IF(F7495="",IF(S7495=1,0,IF(L7495-S7495=0,"",L7495-S7495)),IF(Veriler!M7495="",L7495,IF(L7495*Veriler!M7495=0,"",L7495*Veriler!M7495))),L7495)),0)</f>
        <v/>
      </c>
      <c r="W7495" s="146"/>
      <c r="X7495" s="146"/>
      <c r="Y7495" s="146"/>
    </row>
    <row r="7496" spans="1:25" s="99" customFormat="1" ht="54.75" customHeight="1" x14ac:dyDescent="0.25">
      <c r="A7496" s="96">
        <f t="shared" si="2368"/>
        <v>5522</v>
      </c>
      <c r="B7496" s="175"/>
      <c r="C7496" s="176"/>
      <c r="D7496" s="113"/>
      <c r="E7496" s="115"/>
      <c r="F7496" s="174"/>
      <c r="G7496" s="114" t="str">
        <f t="shared" si="2363"/>
        <v/>
      </c>
      <c r="H7496" s="115"/>
      <c r="I7496" s="115"/>
      <c r="J7496" s="115"/>
      <c r="K7496" s="115"/>
      <c r="L7496" s="133" t="str">
        <f t="shared" si="2364"/>
        <v/>
      </c>
      <c r="M7496" s="116" t="str">
        <f>IF(L7496="", "", L7496/Veriler!$X$1)</f>
        <v/>
      </c>
      <c r="N7496" s="116" t="str">
        <f>IF(F7496&lt;&gt;"", "İthal Girdi", IF(Veriler!T7496="", "", IF(Veriler!S7496="H", "%0,5 üzerindedir", IF(Veriler!T7496&gt;0.1, "%10 sınırı aşılmıştır.", "Uygun"))))</f>
        <v>%0,5 üzerindedir</v>
      </c>
      <c r="O7496" s="116" t="str">
        <f t="shared" si="2365"/>
        <v xml:space="preserve"> </v>
      </c>
      <c r="P7496" s="117"/>
      <c r="Q7496" s="118"/>
      <c r="R7496" s="119" t="str">
        <f t="shared" si="2366"/>
        <v/>
      </c>
      <c r="S7496" s="133">
        <f>IFERROR(IF(M7496&lt;=0.005,IF(F7496="",L7496,0),IF(F7496&lt;&gt;"",0,IF(P7496="",0,IF(P7496="H",0,IF(Q7496&lt;Veriler!$G$2,L7496*Veriler!$G$2,L7496*Q7496)))))," ")</f>
        <v>0</v>
      </c>
      <c r="T7496" s="133">
        <f>IF(Veriler!T7496&lt;=0.1, S7496, IF(AND(Veriler!T7496&gt;0.1, F7496="", P7496="E"), IF(Q7496&gt;Veriler!$G$2, Q7496*S7496, IF(Q7496&lt;Veriler!$G$2, Veriler!$G$2*S7496, Q7496*S7496)), 0))</f>
        <v>0</v>
      </c>
      <c r="U7496" s="133" t="str">
        <f t="shared" si="2367"/>
        <v xml:space="preserve"> </v>
      </c>
      <c r="V7496" s="134" t="str">
        <f>IFERROR(IF(O7496="%10 sınırı aşılmıştır.",L7496-T7496,IFERROR(IF(F7496="",IF(S7496=1,0,IF(L7496-S7496=0,"",L7496-S7496)),IF(Veriler!M7496="",L7496,IF(L7496*Veriler!M7496=0,"",L7496*Veriler!M7496))),L7496)),0)</f>
        <v/>
      </c>
      <c r="W7496" s="146"/>
      <c r="X7496" s="146"/>
      <c r="Y7496" s="146"/>
    </row>
    <row r="7497" spans="1:25" s="99" customFormat="1" ht="54.75" customHeight="1" x14ac:dyDescent="0.25">
      <c r="A7497" s="96">
        <f t="shared" si="2368"/>
        <v>5523</v>
      </c>
      <c r="B7497" s="175"/>
      <c r="C7497" s="176"/>
      <c r="D7497" s="113"/>
      <c r="E7497" s="115"/>
      <c r="F7497" s="174"/>
      <c r="G7497" s="114" t="str">
        <f t="shared" si="2363"/>
        <v/>
      </c>
      <c r="H7497" s="115"/>
      <c r="I7497" s="115"/>
      <c r="J7497" s="115"/>
      <c r="K7497" s="115"/>
      <c r="L7497" s="133" t="str">
        <f t="shared" si="2364"/>
        <v/>
      </c>
      <c r="M7497" s="116" t="str">
        <f>IF(L7497="", "", L7497/Veriler!$X$1)</f>
        <v/>
      </c>
      <c r="N7497" s="116" t="str">
        <f>IF(F7497&lt;&gt;"", "İthal Girdi", IF(Veriler!T7497="", "", IF(Veriler!S7497="H", "%0,5 üzerindedir", IF(Veriler!T7497&gt;0.1, "%10 sınırı aşılmıştır.", "Uygun"))))</f>
        <v>%0,5 üzerindedir</v>
      </c>
      <c r="O7497" s="116" t="str">
        <f t="shared" si="2365"/>
        <v xml:space="preserve"> </v>
      </c>
      <c r="P7497" s="117"/>
      <c r="Q7497" s="118"/>
      <c r="R7497" s="119" t="str">
        <f t="shared" si="2366"/>
        <v/>
      </c>
      <c r="S7497" s="133">
        <f>IFERROR(IF(M7497&lt;=0.005,IF(F7497="",L7497,0),IF(F7497&lt;&gt;"",0,IF(P7497="",0,IF(P7497="H",0,IF(Q7497&lt;Veriler!$G$2,L7497*Veriler!$G$2,L7497*Q7497)))))," ")</f>
        <v>0</v>
      </c>
      <c r="T7497" s="133">
        <f>IF(Veriler!T7497&lt;=0.1, S7497, IF(AND(Veriler!T7497&gt;0.1, F7497="", P7497="E"), IF(Q7497&gt;Veriler!$G$2, Q7497*S7497, IF(Q7497&lt;Veriler!$G$2, Veriler!$G$2*S7497, Q7497*S7497)), 0))</f>
        <v>0</v>
      </c>
      <c r="U7497" s="133" t="str">
        <f t="shared" si="2367"/>
        <v xml:space="preserve"> </v>
      </c>
      <c r="V7497" s="134" t="str">
        <f>IFERROR(IF(O7497="%10 sınırı aşılmıştır.",L7497-T7497,IFERROR(IF(F7497="",IF(S7497=1,0,IF(L7497-S7497=0,"",L7497-S7497)),IF(Veriler!M7497="",L7497,IF(L7497*Veriler!M7497=0,"",L7497*Veriler!M7497))),L7497)),0)</f>
        <v/>
      </c>
      <c r="W7497" s="146"/>
      <c r="X7497" s="146"/>
      <c r="Y7497" s="146"/>
    </row>
    <row r="7498" spans="1:25" s="99" customFormat="1" ht="54.75" customHeight="1" x14ac:dyDescent="0.25">
      <c r="A7498" s="96">
        <f t="shared" si="2368"/>
        <v>5524</v>
      </c>
      <c r="B7498" s="175"/>
      <c r="C7498" s="176"/>
      <c r="D7498" s="113"/>
      <c r="E7498" s="115"/>
      <c r="F7498" s="174"/>
      <c r="G7498" s="114" t="str">
        <f t="shared" si="2363"/>
        <v/>
      </c>
      <c r="H7498" s="115"/>
      <c r="I7498" s="115"/>
      <c r="J7498" s="115"/>
      <c r="K7498" s="115"/>
      <c r="L7498" s="133" t="str">
        <f t="shared" si="2364"/>
        <v/>
      </c>
      <c r="M7498" s="116" t="str">
        <f>IF(L7498="", "", L7498/Veriler!$X$1)</f>
        <v/>
      </c>
      <c r="N7498" s="116" t="str">
        <f>IF(F7498&lt;&gt;"", "İthal Girdi", IF(Veriler!T7498="", "", IF(Veriler!S7498="H", "%0,5 üzerindedir", IF(Veriler!T7498&gt;0.1, "%10 sınırı aşılmıştır.", "Uygun"))))</f>
        <v>%0,5 üzerindedir</v>
      </c>
      <c r="O7498" s="116" t="str">
        <f t="shared" si="2365"/>
        <v xml:space="preserve"> </v>
      </c>
      <c r="P7498" s="117"/>
      <c r="Q7498" s="118"/>
      <c r="R7498" s="119" t="str">
        <f t="shared" si="2366"/>
        <v/>
      </c>
      <c r="S7498" s="133">
        <f>IFERROR(IF(M7498&lt;=0.005,IF(F7498="",L7498,0),IF(F7498&lt;&gt;"",0,IF(P7498="",0,IF(P7498="H",0,IF(Q7498&lt;Veriler!$G$2,L7498*Veriler!$G$2,L7498*Q7498)))))," ")</f>
        <v>0</v>
      </c>
      <c r="T7498" s="133">
        <f>IF(Veriler!T7498&lt;=0.1, S7498, IF(AND(Veriler!T7498&gt;0.1, F7498="", P7498="E"), IF(Q7498&gt;Veriler!$G$2, Q7498*S7498, IF(Q7498&lt;Veriler!$G$2, Veriler!$G$2*S7498, Q7498*S7498)), 0))</f>
        <v>0</v>
      </c>
      <c r="U7498" s="133" t="str">
        <f t="shared" si="2367"/>
        <v xml:space="preserve"> </v>
      </c>
      <c r="V7498" s="134" t="str">
        <f>IFERROR(IF(O7498="%10 sınırı aşılmıştır.",L7498-T7498,IFERROR(IF(F7498="",IF(S7498=1,0,IF(L7498-S7498=0,"",L7498-S7498)),IF(Veriler!M7498="",L7498,IF(L7498*Veriler!M7498=0,"",L7498*Veriler!M7498))),L7498)),0)</f>
        <v/>
      </c>
      <c r="W7498" s="146"/>
      <c r="X7498" s="146"/>
      <c r="Y7498" s="146"/>
    </row>
    <row r="7499" spans="1:25" s="99" customFormat="1" ht="54.75" customHeight="1" x14ac:dyDescent="0.25">
      <c r="A7499" s="96">
        <f t="shared" si="2368"/>
        <v>5525</v>
      </c>
      <c r="B7499" s="175"/>
      <c r="C7499" s="176"/>
      <c r="D7499" s="113"/>
      <c r="E7499" s="115"/>
      <c r="F7499" s="174"/>
      <c r="G7499" s="114" t="str">
        <f t="shared" si="2363"/>
        <v/>
      </c>
      <c r="H7499" s="115"/>
      <c r="I7499" s="115"/>
      <c r="J7499" s="115"/>
      <c r="K7499" s="115"/>
      <c r="L7499" s="133" t="str">
        <f t="shared" si="2364"/>
        <v/>
      </c>
      <c r="M7499" s="116" t="str">
        <f>IF(L7499="", "", L7499/Veriler!$X$1)</f>
        <v/>
      </c>
      <c r="N7499" s="116" t="str">
        <f>IF(F7499&lt;&gt;"", "İthal Girdi", IF(Veriler!T7499="", "", IF(Veriler!S7499="H", "%0,5 üzerindedir", IF(Veriler!T7499&gt;0.1, "%10 sınırı aşılmıştır.", "Uygun"))))</f>
        <v>%0,5 üzerindedir</v>
      </c>
      <c r="O7499" s="116" t="str">
        <f t="shared" si="2365"/>
        <v xml:space="preserve"> </v>
      </c>
      <c r="P7499" s="117"/>
      <c r="Q7499" s="118"/>
      <c r="R7499" s="119" t="str">
        <f t="shared" si="2366"/>
        <v/>
      </c>
      <c r="S7499" s="133">
        <f>IFERROR(IF(M7499&lt;=0.005,IF(F7499="",L7499,0),IF(F7499&lt;&gt;"",0,IF(P7499="",0,IF(P7499="H",0,IF(Q7499&lt;Veriler!$G$2,L7499*Veriler!$G$2,L7499*Q7499)))))," ")</f>
        <v>0</v>
      </c>
      <c r="T7499" s="133">
        <f>IF(Veriler!T7499&lt;=0.1, S7499, IF(AND(Veriler!T7499&gt;0.1, F7499="", P7499="E"), IF(Q7499&gt;Veriler!$G$2, Q7499*S7499, IF(Q7499&lt;Veriler!$G$2, Veriler!$G$2*S7499, Q7499*S7499)), 0))</f>
        <v>0</v>
      </c>
      <c r="U7499" s="133" t="str">
        <f t="shared" si="2367"/>
        <v xml:space="preserve"> </v>
      </c>
      <c r="V7499" s="134" t="str">
        <f>IFERROR(IF(O7499="%10 sınırı aşılmıştır.",L7499-T7499,IFERROR(IF(F7499="",IF(S7499=1,0,IF(L7499-S7499=0,"",L7499-S7499)),IF(Veriler!M7499="",L7499,IF(L7499*Veriler!M7499=0,"",L7499*Veriler!M7499))),L7499)),0)</f>
        <v/>
      </c>
      <c r="W7499" s="146"/>
      <c r="X7499" s="146"/>
      <c r="Y7499" s="146"/>
    </row>
    <row r="7500" spans="1:25" s="99" customFormat="1" ht="54.75" customHeight="1" x14ac:dyDescent="0.25">
      <c r="A7500" s="96">
        <f t="shared" si="2368"/>
        <v>5526</v>
      </c>
      <c r="B7500" s="175"/>
      <c r="C7500" s="176"/>
      <c r="D7500" s="113"/>
      <c r="E7500" s="115"/>
      <c r="F7500" s="174"/>
      <c r="G7500" s="114" t="str">
        <f t="shared" si="2363"/>
        <v/>
      </c>
      <c r="H7500" s="115"/>
      <c r="I7500" s="115"/>
      <c r="J7500" s="115"/>
      <c r="K7500" s="115"/>
      <c r="L7500" s="133" t="str">
        <f t="shared" si="2364"/>
        <v/>
      </c>
      <c r="M7500" s="116" t="str">
        <f>IF(L7500="", "", L7500/Veriler!$X$1)</f>
        <v/>
      </c>
      <c r="N7500" s="116" t="str">
        <f>IF(F7500&lt;&gt;"", "İthal Girdi", IF(Veriler!T7500="", "", IF(Veriler!S7500="H", "%0,5 üzerindedir", IF(Veriler!T7500&gt;0.1, "%10 sınırı aşılmıştır.", "Uygun"))))</f>
        <v>%0,5 üzerindedir</v>
      </c>
      <c r="O7500" s="116" t="str">
        <f t="shared" si="2365"/>
        <v xml:space="preserve"> </v>
      </c>
      <c r="P7500" s="117"/>
      <c r="Q7500" s="118"/>
      <c r="R7500" s="119" t="str">
        <f t="shared" si="2366"/>
        <v/>
      </c>
      <c r="S7500" s="133">
        <f>IFERROR(IF(M7500&lt;=0.005,IF(F7500="",L7500,0),IF(F7500&lt;&gt;"",0,IF(P7500="",0,IF(P7500="H",0,IF(Q7500&lt;Veriler!$G$2,L7500*Veriler!$G$2,L7500*Q7500)))))," ")</f>
        <v>0</v>
      </c>
      <c r="T7500" s="133">
        <f>IF(Veriler!T7500&lt;=0.1, S7500, IF(AND(Veriler!T7500&gt;0.1, F7500="", P7500="E"), IF(Q7500&gt;Veriler!$G$2, Q7500*S7500, IF(Q7500&lt;Veriler!$G$2, Veriler!$G$2*S7500, Q7500*S7500)), 0))</f>
        <v>0</v>
      </c>
      <c r="U7500" s="133" t="str">
        <f t="shared" si="2367"/>
        <v xml:space="preserve"> </v>
      </c>
      <c r="V7500" s="134" t="str">
        <f>IFERROR(IF(O7500="%10 sınırı aşılmıştır.",L7500-T7500,IFERROR(IF(F7500="",IF(S7500=1,0,IF(L7500-S7500=0,"",L7500-S7500)),IF(Veriler!M7500="",L7500,IF(L7500*Veriler!M7500=0,"",L7500*Veriler!M7500))),L7500)),0)</f>
        <v/>
      </c>
      <c r="W7500" s="146"/>
      <c r="X7500" s="146"/>
      <c r="Y7500" s="146"/>
    </row>
    <row r="7501" spans="1:25" s="99" customFormat="1" ht="54.75" customHeight="1" x14ac:dyDescent="0.25">
      <c r="A7501" s="96">
        <f t="shared" si="2368"/>
        <v>5527</v>
      </c>
      <c r="B7501" s="175"/>
      <c r="C7501" s="176"/>
      <c r="D7501" s="113"/>
      <c r="E7501" s="115"/>
      <c r="F7501" s="174"/>
      <c r="G7501" s="114" t="str">
        <f t="shared" si="2363"/>
        <v/>
      </c>
      <c r="H7501" s="115"/>
      <c r="I7501" s="115"/>
      <c r="J7501" s="115"/>
      <c r="K7501" s="115"/>
      <c r="L7501" s="133" t="str">
        <f t="shared" si="2364"/>
        <v/>
      </c>
      <c r="M7501" s="116" t="str">
        <f>IF(L7501="", "", L7501/Veriler!$X$1)</f>
        <v/>
      </c>
      <c r="N7501" s="116" t="str">
        <f>IF(F7501&lt;&gt;"", "İthal Girdi", IF(Veriler!T7501="", "", IF(Veriler!S7501="H", "%0,5 üzerindedir", IF(Veriler!T7501&gt;0.1, "%10 sınırı aşılmıştır.", "Uygun"))))</f>
        <v>%0,5 üzerindedir</v>
      </c>
      <c r="O7501" s="116" t="str">
        <f t="shared" si="2365"/>
        <v xml:space="preserve"> </v>
      </c>
      <c r="P7501" s="117"/>
      <c r="Q7501" s="118"/>
      <c r="R7501" s="119" t="str">
        <f t="shared" si="2366"/>
        <v/>
      </c>
      <c r="S7501" s="133">
        <f>IFERROR(IF(M7501&lt;=0.005,IF(F7501="",L7501,0),IF(F7501&lt;&gt;"",0,IF(P7501="",0,IF(P7501="H",0,IF(Q7501&lt;Veriler!$G$2,L7501*Veriler!$G$2,L7501*Q7501)))))," ")</f>
        <v>0</v>
      </c>
      <c r="T7501" s="133">
        <f>IF(Veriler!T7501&lt;=0.1, S7501, IF(AND(Veriler!T7501&gt;0.1, F7501="", P7501="E"), IF(Q7501&gt;Veriler!$G$2, Q7501*S7501, IF(Q7501&lt;Veriler!$G$2, Veriler!$G$2*S7501, Q7501*S7501)), 0))</f>
        <v>0</v>
      </c>
      <c r="U7501" s="133" t="str">
        <f t="shared" si="2367"/>
        <v xml:space="preserve"> </v>
      </c>
      <c r="V7501" s="134" t="str">
        <f>IFERROR(IF(O7501="%10 sınırı aşılmıştır.",L7501-T7501,IFERROR(IF(F7501="",IF(S7501=1,0,IF(L7501-S7501=0,"",L7501-S7501)),IF(Veriler!M7501="",L7501,IF(L7501*Veriler!M7501=0,"",L7501*Veriler!M7501))),L7501)),0)</f>
        <v/>
      </c>
      <c r="W7501" s="146"/>
      <c r="X7501" s="146"/>
      <c r="Y7501" s="146"/>
    </row>
    <row r="7502" spans="1:25" s="99" customFormat="1" ht="54.75" customHeight="1" x14ac:dyDescent="0.25">
      <c r="A7502" s="96">
        <f t="shared" si="2368"/>
        <v>5528</v>
      </c>
      <c r="B7502" s="175"/>
      <c r="C7502" s="176"/>
      <c r="D7502" s="113"/>
      <c r="E7502" s="115"/>
      <c r="F7502" s="174"/>
      <c r="G7502" s="114" t="str">
        <f t="shared" si="2363"/>
        <v/>
      </c>
      <c r="H7502" s="115"/>
      <c r="I7502" s="115"/>
      <c r="J7502" s="115"/>
      <c r="K7502" s="115"/>
      <c r="L7502" s="133" t="str">
        <f t="shared" si="2364"/>
        <v/>
      </c>
      <c r="M7502" s="116" t="str">
        <f>IF(L7502="", "", L7502/Veriler!$X$1)</f>
        <v/>
      </c>
      <c r="N7502" s="116" t="str">
        <f>IF(F7502&lt;&gt;"", "İthal Girdi", IF(Veriler!T7502="", "", IF(Veriler!S7502="H", "%0,5 üzerindedir", IF(Veriler!T7502&gt;0.1, "%10 sınırı aşılmıştır.", "Uygun"))))</f>
        <v>%0,5 üzerindedir</v>
      </c>
      <c r="O7502" s="116" t="str">
        <f t="shared" si="2365"/>
        <v xml:space="preserve"> </v>
      </c>
      <c r="P7502" s="117"/>
      <c r="Q7502" s="118"/>
      <c r="R7502" s="119" t="str">
        <f t="shared" si="2366"/>
        <v/>
      </c>
      <c r="S7502" s="133">
        <f>IFERROR(IF(M7502&lt;=0.005,IF(F7502="",L7502,0),IF(F7502&lt;&gt;"",0,IF(P7502="",0,IF(P7502="H",0,IF(Q7502&lt;Veriler!$G$2,L7502*Veriler!$G$2,L7502*Q7502)))))," ")</f>
        <v>0</v>
      </c>
      <c r="T7502" s="133">
        <f>IF(Veriler!T7502&lt;=0.1, S7502, IF(AND(Veriler!T7502&gt;0.1, F7502="", P7502="E"), IF(Q7502&gt;Veriler!$G$2, Q7502*S7502, IF(Q7502&lt;Veriler!$G$2, Veriler!$G$2*S7502, Q7502*S7502)), 0))</f>
        <v>0</v>
      </c>
      <c r="U7502" s="133" t="str">
        <f t="shared" si="2367"/>
        <v xml:space="preserve"> </v>
      </c>
      <c r="V7502" s="134" t="str">
        <f>IFERROR(IF(O7502="%10 sınırı aşılmıştır.",L7502-T7502,IFERROR(IF(F7502="",IF(S7502=1,0,IF(L7502-S7502=0,"",L7502-S7502)),IF(Veriler!M7502="",L7502,IF(L7502*Veriler!M7502=0,"",L7502*Veriler!M7502))),L7502)),0)</f>
        <v/>
      </c>
      <c r="W7502" s="146"/>
      <c r="X7502" s="146"/>
      <c r="Y7502" s="146"/>
    </row>
    <row r="7503" spans="1:25" s="99" customFormat="1" ht="54.75" customHeight="1" x14ac:dyDescent="0.25">
      <c r="A7503" s="96">
        <f t="shared" si="2368"/>
        <v>5529</v>
      </c>
      <c r="B7503" s="175"/>
      <c r="C7503" s="176"/>
      <c r="D7503" s="113"/>
      <c r="E7503" s="115"/>
      <c r="F7503" s="174"/>
      <c r="G7503" s="114" t="str">
        <f t="shared" si="2363"/>
        <v/>
      </c>
      <c r="H7503" s="115"/>
      <c r="I7503" s="115"/>
      <c r="J7503" s="115"/>
      <c r="K7503" s="115"/>
      <c r="L7503" s="133" t="str">
        <f t="shared" si="2364"/>
        <v/>
      </c>
      <c r="M7503" s="116" t="str">
        <f>IF(L7503="", "", L7503/Veriler!$X$1)</f>
        <v/>
      </c>
      <c r="N7503" s="116" t="str">
        <f>IF(F7503&lt;&gt;"", "İthal Girdi", IF(Veriler!T7503="", "", IF(Veriler!S7503="H", "%0,5 üzerindedir", IF(Veriler!T7503&gt;0.1, "%10 sınırı aşılmıştır.", "Uygun"))))</f>
        <v>%0,5 üzerindedir</v>
      </c>
      <c r="O7503" s="116" t="str">
        <f t="shared" si="2365"/>
        <v xml:space="preserve"> </v>
      </c>
      <c r="P7503" s="117"/>
      <c r="Q7503" s="118"/>
      <c r="R7503" s="119" t="str">
        <f t="shared" si="2366"/>
        <v/>
      </c>
      <c r="S7503" s="133">
        <f>IFERROR(IF(M7503&lt;=0.005,IF(F7503="",L7503,0),IF(F7503&lt;&gt;"",0,IF(P7503="",0,IF(P7503="H",0,IF(Q7503&lt;Veriler!$G$2,L7503*Veriler!$G$2,L7503*Q7503)))))," ")</f>
        <v>0</v>
      </c>
      <c r="T7503" s="133">
        <f>IF(Veriler!T7503&lt;=0.1, S7503, IF(AND(Veriler!T7503&gt;0.1, F7503="", P7503="E"), IF(Q7503&gt;Veriler!$G$2, Q7503*S7503, IF(Q7503&lt;Veriler!$G$2, Veriler!$G$2*S7503, Q7503*S7503)), 0))</f>
        <v>0</v>
      </c>
      <c r="U7503" s="133" t="str">
        <f t="shared" si="2367"/>
        <v xml:space="preserve"> </v>
      </c>
      <c r="V7503" s="134" t="str">
        <f>IFERROR(IF(O7503="%10 sınırı aşılmıştır.",L7503-T7503,IFERROR(IF(F7503="",IF(S7503=1,0,IF(L7503-S7503=0,"",L7503-S7503)),IF(Veriler!M7503="",L7503,IF(L7503*Veriler!M7503=0,"",L7503*Veriler!M7503))),L7503)),0)</f>
        <v/>
      </c>
      <c r="W7503" s="146"/>
      <c r="X7503" s="146"/>
      <c r="Y7503" s="146"/>
    </row>
    <row r="7504" spans="1:25" s="99" customFormat="1" ht="54.75" customHeight="1" x14ac:dyDescent="0.25">
      <c r="A7504" s="96">
        <f t="shared" si="2368"/>
        <v>5530</v>
      </c>
      <c r="B7504" s="175"/>
      <c r="C7504" s="176"/>
      <c r="D7504" s="113"/>
      <c r="E7504" s="115"/>
      <c r="F7504" s="174"/>
      <c r="G7504" s="114" t="str">
        <f t="shared" si="2363"/>
        <v/>
      </c>
      <c r="H7504" s="115"/>
      <c r="I7504" s="115"/>
      <c r="J7504" s="115"/>
      <c r="K7504" s="115"/>
      <c r="L7504" s="133" t="str">
        <f t="shared" si="2364"/>
        <v/>
      </c>
      <c r="M7504" s="116" t="str">
        <f>IF(L7504="", "", L7504/Veriler!$X$1)</f>
        <v/>
      </c>
      <c r="N7504" s="116" t="str">
        <f>IF(F7504&lt;&gt;"", "İthal Girdi", IF(Veriler!T7504="", "", IF(Veriler!S7504="H", "%0,5 üzerindedir", IF(Veriler!T7504&gt;0.1, "%10 sınırı aşılmıştır.", "Uygun"))))</f>
        <v>%0,5 üzerindedir</v>
      </c>
      <c r="O7504" s="116" t="str">
        <f t="shared" si="2365"/>
        <v xml:space="preserve"> </v>
      </c>
      <c r="P7504" s="117"/>
      <c r="Q7504" s="118"/>
      <c r="R7504" s="119" t="str">
        <f t="shared" si="2366"/>
        <v/>
      </c>
      <c r="S7504" s="133">
        <f>IFERROR(IF(M7504&lt;=0.005,IF(F7504="",L7504,0),IF(F7504&lt;&gt;"",0,IF(P7504="",0,IF(P7504="H",0,IF(Q7504&lt;Veriler!$G$2,L7504*Veriler!$G$2,L7504*Q7504)))))," ")</f>
        <v>0</v>
      </c>
      <c r="T7504" s="133">
        <f>IF(Veriler!T7504&lt;=0.1, S7504, IF(AND(Veriler!T7504&gt;0.1, F7504="", P7504="E"), IF(Q7504&gt;Veriler!$G$2, Q7504*S7504, IF(Q7504&lt;Veriler!$G$2, Veriler!$G$2*S7504, Q7504*S7504)), 0))</f>
        <v>0</v>
      </c>
      <c r="U7504" s="133" t="str">
        <f t="shared" si="2367"/>
        <v xml:space="preserve"> </v>
      </c>
      <c r="V7504" s="134" t="str">
        <f>IFERROR(IF(O7504="%10 sınırı aşılmıştır.",L7504-T7504,IFERROR(IF(F7504="",IF(S7504=1,0,IF(L7504-S7504=0,"",L7504-S7504)),IF(Veriler!M7504="",L7504,IF(L7504*Veriler!M7504=0,"",L7504*Veriler!M7504))),L7504)),0)</f>
        <v/>
      </c>
      <c r="W7504" s="146"/>
      <c r="X7504" s="146"/>
      <c r="Y7504" s="146"/>
    </row>
    <row r="7505" spans="1:25" s="99" customFormat="1" ht="36" hidden="1" customHeight="1" x14ac:dyDescent="0.25">
      <c r="A7505" s="101"/>
      <c r="B7505" s="191" t="s">
        <v>16</v>
      </c>
      <c r="C7505" s="176"/>
      <c r="D7505" s="120"/>
      <c r="E7505" s="171"/>
      <c r="F7505" s="172"/>
      <c r="G7505" s="121"/>
      <c r="H7505" s="115"/>
      <c r="I7505" s="115"/>
      <c r="J7505" s="115"/>
      <c r="K7505" s="115"/>
      <c r="L7505" s="121"/>
      <c r="M7505" s="121"/>
      <c r="N7505" s="121"/>
      <c r="O7505" s="121"/>
      <c r="P7505" s="120"/>
      <c r="Q7505" s="120"/>
      <c r="R7505" s="183"/>
      <c r="S7505" s="184"/>
      <c r="T7505" s="121"/>
      <c r="U7505" s="121"/>
      <c r="V7505" s="121"/>
      <c r="W7505" s="146"/>
      <c r="X7505" s="146"/>
      <c r="Y7505" s="146"/>
    </row>
    <row r="7506" spans="1:25" s="99" customFormat="1" ht="54.75" customHeight="1" x14ac:dyDescent="0.25">
      <c r="A7506" s="96">
        <f>A7504+1</f>
        <v>5531</v>
      </c>
      <c r="B7506" s="175"/>
      <c r="C7506" s="176"/>
      <c r="D7506" s="113"/>
      <c r="E7506" s="115"/>
      <c r="F7506" s="174"/>
      <c r="G7506" s="114" t="str">
        <f t="shared" ref="G7506:G7519" si="2369">IF(AND(F7506&lt;&gt;"",V7506&lt;&gt;"",L7506&lt;&gt;0),V7506/L7506,"")</f>
        <v/>
      </c>
      <c r="H7506" s="115"/>
      <c r="I7506" s="115"/>
      <c r="J7506" s="115"/>
      <c r="K7506" s="115"/>
      <c r="L7506" s="133" t="str">
        <f t="shared" ref="L7506:L7519" si="2370">IF(AND(H7506&lt;&gt;0, J7506&lt;&gt;0, K7506&lt;&gt;0), H7506*J7506*K7506, "")</f>
        <v/>
      </c>
      <c r="M7506" s="116" t="str">
        <f>IF(L7506="", "", L7506/Veriler!$X$1)</f>
        <v/>
      </c>
      <c r="N7506" s="116" t="str">
        <f>IF(F7506&lt;&gt;"", "İthal Girdi", IF(Veriler!T7506="", "", IF(Veriler!S7506="H", "%0,5 üzerindedir", IF(Veriler!T7506&gt;0.1, "%10 sınırı aşılmıştır.", "Uygun"))))</f>
        <v>%0,5 üzerindedir</v>
      </c>
      <c r="O7506" s="116" t="str">
        <f t="shared" ref="O7506:O7519" si="2371">IF(M7506=""," ",N7506)</f>
        <v xml:space="preserve"> </v>
      </c>
      <c r="P7506" s="117"/>
      <c r="Q7506" s="118"/>
      <c r="R7506" s="119" t="str">
        <f t="shared" ref="R7506:R7519" si="2372">IFERROR(IF(AND(T7506&lt;&gt;"",L7506&lt;&gt;"",L7506&lt;&gt;0,T7506&lt;&gt;0),T7506/L7506,"")," ")</f>
        <v/>
      </c>
      <c r="S7506" s="133">
        <f>IFERROR(IF(M7506&lt;=0.005,IF(F7506="",L7506,0),IF(F7506&lt;&gt;"",0,IF(P7506="",0,IF(P7506="H",0,IF(Q7506&lt;Veriler!$G$2,L7506*Veriler!$G$2,L7506*Q7506)))))," ")</f>
        <v>0</v>
      </c>
      <c r="T7506" s="133">
        <f>IF(Veriler!T7506&lt;=0.1, S7506, IF(AND(Veriler!T7506&gt;0.1, F7506="", P7506="E"), IF(Q7506&gt;Veriler!$G$2, Q7506*S7506, IF(Q7506&lt;Veriler!$G$2, Veriler!$G$2*S7506, Q7506*S7506)), 0))</f>
        <v>0</v>
      </c>
      <c r="U7506" s="133" t="str">
        <f t="shared" ref="U7506:U7519" si="2373">IF(T7506=0," ",T7506)</f>
        <v xml:space="preserve"> </v>
      </c>
      <c r="V7506" s="134" t="str">
        <f>IFERROR(IF(O7506="%10 sınırı aşılmıştır.",L7506-T7506,IFERROR(IF(F7506="",IF(S7506=1,0,IF(L7506-S7506=0,"",L7506-S7506)),IF(Veriler!M7506="",L7506,IF(L7506*Veriler!M7506=0,"",L7506*Veriler!M7506))),L7506)),0)</f>
        <v/>
      </c>
      <c r="W7506" s="146"/>
      <c r="X7506" s="146"/>
      <c r="Y7506" s="146"/>
    </row>
    <row r="7507" spans="1:25" s="99" customFormat="1" ht="54.75" customHeight="1" x14ac:dyDescent="0.25">
      <c r="A7507" s="96">
        <f t="shared" ref="A7507:A7519" si="2374">A7506+1</f>
        <v>5532</v>
      </c>
      <c r="B7507" s="175"/>
      <c r="C7507" s="176"/>
      <c r="D7507" s="113"/>
      <c r="E7507" s="115"/>
      <c r="F7507" s="174"/>
      <c r="G7507" s="114" t="str">
        <f t="shared" si="2369"/>
        <v/>
      </c>
      <c r="H7507" s="115"/>
      <c r="I7507" s="115"/>
      <c r="J7507" s="115"/>
      <c r="K7507" s="115"/>
      <c r="L7507" s="133" t="str">
        <f t="shared" si="2370"/>
        <v/>
      </c>
      <c r="M7507" s="116" t="str">
        <f>IF(L7507="", "", L7507/Veriler!$X$1)</f>
        <v/>
      </c>
      <c r="N7507" s="116" t="str">
        <f>IF(F7507&lt;&gt;"", "İthal Girdi", IF(Veriler!T7507="", "", IF(Veriler!S7507="H", "%0,5 üzerindedir", IF(Veriler!T7507&gt;0.1, "%10 sınırı aşılmıştır.", "Uygun"))))</f>
        <v>%0,5 üzerindedir</v>
      </c>
      <c r="O7507" s="116" t="str">
        <f t="shared" si="2371"/>
        <v xml:space="preserve"> </v>
      </c>
      <c r="P7507" s="117"/>
      <c r="Q7507" s="118"/>
      <c r="R7507" s="119" t="str">
        <f t="shared" si="2372"/>
        <v/>
      </c>
      <c r="S7507" s="133">
        <f>IFERROR(IF(M7507&lt;=0.005,IF(F7507="",L7507,0),IF(F7507&lt;&gt;"",0,IF(P7507="",0,IF(P7507="H",0,IF(Q7507&lt;Veriler!$G$2,L7507*Veriler!$G$2,L7507*Q7507)))))," ")</f>
        <v>0</v>
      </c>
      <c r="T7507" s="133">
        <f>IF(Veriler!T7507&lt;=0.1, S7507, IF(AND(Veriler!T7507&gt;0.1, F7507="", P7507="E"), IF(Q7507&gt;Veriler!$G$2, Q7507*S7507, IF(Q7507&lt;Veriler!$G$2, Veriler!$G$2*S7507, Q7507*S7507)), 0))</f>
        <v>0</v>
      </c>
      <c r="U7507" s="133" t="str">
        <f t="shared" si="2373"/>
        <v xml:space="preserve"> </v>
      </c>
      <c r="V7507" s="134" t="str">
        <f>IFERROR(IF(O7507="%10 sınırı aşılmıştır.",L7507-T7507,IFERROR(IF(F7507="",IF(S7507=1,0,IF(L7507-S7507=0,"",L7507-S7507)),IF(Veriler!M7507="",L7507,IF(L7507*Veriler!M7507=0,"",L7507*Veriler!M7507))),L7507)),0)</f>
        <v/>
      </c>
      <c r="W7507" s="146"/>
      <c r="X7507" s="146"/>
      <c r="Y7507" s="146"/>
    </row>
    <row r="7508" spans="1:25" s="99" customFormat="1" ht="54.75" customHeight="1" x14ac:dyDescent="0.25">
      <c r="A7508" s="96">
        <f t="shared" si="2374"/>
        <v>5533</v>
      </c>
      <c r="B7508" s="175"/>
      <c r="C7508" s="176"/>
      <c r="D7508" s="113"/>
      <c r="E7508" s="115"/>
      <c r="F7508" s="174"/>
      <c r="G7508" s="114" t="str">
        <f t="shared" si="2369"/>
        <v/>
      </c>
      <c r="H7508" s="115"/>
      <c r="I7508" s="115"/>
      <c r="J7508" s="115"/>
      <c r="K7508" s="115"/>
      <c r="L7508" s="133" t="str">
        <f t="shared" si="2370"/>
        <v/>
      </c>
      <c r="M7508" s="116" t="str">
        <f>IF(L7508="", "", L7508/Veriler!$X$1)</f>
        <v/>
      </c>
      <c r="N7508" s="116" t="str">
        <f>IF(F7508&lt;&gt;"", "İthal Girdi", IF(Veriler!T7508="", "", IF(Veriler!S7508="H", "%0,5 üzerindedir", IF(Veriler!T7508&gt;0.1, "%10 sınırı aşılmıştır.", "Uygun"))))</f>
        <v>%0,5 üzerindedir</v>
      </c>
      <c r="O7508" s="116" t="str">
        <f t="shared" si="2371"/>
        <v xml:space="preserve"> </v>
      </c>
      <c r="P7508" s="117"/>
      <c r="Q7508" s="118"/>
      <c r="R7508" s="119" t="str">
        <f t="shared" si="2372"/>
        <v/>
      </c>
      <c r="S7508" s="133">
        <f>IFERROR(IF(M7508&lt;=0.005,IF(F7508="",L7508,0),IF(F7508&lt;&gt;"",0,IF(P7508="",0,IF(P7508="H",0,IF(Q7508&lt;Veriler!$G$2,L7508*Veriler!$G$2,L7508*Q7508)))))," ")</f>
        <v>0</v>
      </c>
      <c r="T7508" s="133">
        <f>IF(Veriler!T7508&lt;=0.1, S7508, IF(AND(Veriler!T7508&gt;0.1, F7508="", P7508="E"), IF(Q7508&gt;Veriler!$G$2, Q7508*S7508, IF(Q7508&lt;Veriler!$G$2, Veriler!$G$2*S7508, Q7508*S7508)), 0))</f>
        <v>0</v>
      </c>
      <c r="U7508" s="133" t="str">
        <f t="shared" si="2373"/>
        <v xml:space="preserve"> </v>
      </c>
      <c r="V7508" s="134" t="str">
        <f>IFERROR(IF(O7508="%10 sınırı aşılmıştır.",L7508-T7508,IFERROR(IF(F7508="",IF(S7508=1,0,IF(L7508-S7508=0,"",L7508-S7508)),IF(Veriler!M7508="",L7508,IF(L7508*Veriler!M7508=0,"",L7508*Veriler!M7508))),L7508)),0)</f>
        <v/>
      </c>
      <c r="W7508" s="146"/>
      <c r="X7508" s="146"/>
      <c r="Y7508" s="146"/>
    </row>
    <row r="7509" spans="1:25" s="99" customFormat="1" ht="54.75" customHeight="1" x14ac:dyDescent="0.25">
      <c r="A7509" s="96">
        <f t="shared" si="2374"/>
        <v>5534</v>
      </c>
      <c r="B7509" s="175"/>
      <c r="C7509" s="176"/>
      <c r="D7509" s="113"/>
      <c r="E7509" s="115"/>
      <c r="F7509" s="174"/>
      <c r="G7509" s="114" t="str">
        <f t="shared" si="2369"/>
        <v/>
      </c>
      <c r="H7509" s="115"/>
      <c r="I7509" s="115"/>
      <c r="J7509" s="115"/>
      <c r="K7509" s="115"/>
      <c r="L7509" s="133" t="str">
        <f t="shared" si="2370"/>
        <v/>
      </c>
      <c r="M7509" s="116" t="str">
        <f>IF(L7509="", "", L7509/Veriler!$X$1)</f>
        <v/>
      </c>
      <c r="N7509" s="116" t="str">
        <f>IF(F7509&lt;&gt;"", "İthal Girdi", IF(Veriler!T7509="", "", IF(Veriler!S7509="H", "%0,5 üzerindedir", IF(Veriler!T7509&gt;0.1, "%10 sınırı aşılmıştır.", "Uygun"))))</f>
        <v>%0,5 üzerindedir</v>
      </c>
      <c r="O7509" s="116" t="str">
        <f t="shared" si="2371"/>
        <v xml:space="preserve"> </v>
      </c>
      <c r="P7509" s="117"/>
      <c r="Q7509" s="118"/>
      <c r="R7509" s="119" t="str">
        <f t="shared" si="2372"/>
        <v/>
      </c>
      <c r="S7509" s="133">
        <f>IFERROR(IF(M7509&lt;=0.005,IF(F7509="",L7509,0),IF(F7509&lt;&gt;"",0,IF(P7509="",0,IF(P7509="H",0,IF(Q7509&lt;Veriler!$G$2,L7509*Veriler!$G$2,L7509*Q7509)))))," ")</f>
        <v>0</v>
      </c>
      <c r="T7509" s="133">
        <f>IF(Veriler!T7509&lt;=0.1, S7509, IF(AND(Veriler!T7509&gt;0.1, F7509="", P7509="E"), IF(Q7509&gt;Veriler!$G$2, Q7509*S7509, IF(Q7509&lt;Veriler!$G$2, Veriler!$G$2*S7509, Q7509*S7509)), 0))</f>
        <v>0</v>
      </c>
      <c r="U7509" s="133" t="str">
        <f t="shared" si="2373"/>
        <v xml:space="preserve"> </v>
      </c>
      <c r="V7509" s="134" t="str">
        <f>IFERROR(IF(O7509="%10 sınırı aşılmıştır.",L7509-T7509,IFERROR(IF(F7509="",IF(S7509=1,0,IF(L7509-S7509=0,"",L7509-S7509)),IF(Veriler!M7509="",L7509,IF(L7509*Veriler!M7509=0,"",L7509*Veriler!M7509))),L7509)),0)</f>
        <v/>
      </c>
      <c r="W7509" s="146"/>
      <c r="X7509" s="146"/>
      <c r="Y7509" s="146"/>
    </row>
    <row r="7510" spans="1:25" s="99" customFormat="1" ht="54.75" customHeight="1" x14ac:dyDescent="0.25">
      <c r="A7510" s="96">
        <f t="shared" si="2374"/>
        <v>5535</v>
      </c>
      <c r="B7510" s="175"/>
      <c r="C7510" s="176"/>
      <c r="D7510" s="113"/>
      <c r="E7510" s="115"/>
      <c r="F7510" s="174"/>
      <c r="G7510" s="114" t="str">
        <f t="shared" si="2369"/>
        <v/>
      </c>
      <c r="H7510" s="115"/>
      <c r="I7510" s="115"/>
      <c r="J7510" s="115"/>
      <c r="K7510" s="115"/>
      <c r="L7510" s="133" t="str">
        <f t="shared" si="2370"/>
        <v/>
      </c>
      <c r="M7510" s="116" t="str">
        <f>IF(L7510="", "", L7510/Veriler!$X$1)</f>
        <v/>
      </c>
      <c r="N7510" s="116" t="str">
        <f>IF(F7510&lt;&gt;"", "İthal Girdi", IF(Veriler!T7510="", "", IF(Veriler!S7510="H", "%0,5 üzerindedir", IF(Veriler!T7510&gt;0.1, "%10 sınırı aşılmıştır.", "Uygun"))))</f>
        <v>%0,5 üzerindedir</v>
      </c>
      <c r="O7510" s="116" t="str">
        <f t="shared" si="2371"/>
        <v xml:space="preserve"> </v>
      </c>
      <c r="P7510" s="117"/>
      <c r="Q7510" s="118"/>
      <c r="R7510" s="119" t="str">
        <f t="shared" si="2372"/>
        <v/>
      </c>
      <c r="S7510" s="133">
        <f>IFERROR(IF(M7510&lt;=0.005,IF(F7510="",L7510,0),IF(F7510&lt;&gt;"",0,IF(P7510="",0,IF(P7510="H",0,IF(Q7510&lt;Veriler!$G$2,L7510*Veriler!$G$2,L7510*Q7510)))))," ")</f>
        <v>0</v>
      </c>
      <c r="T7510" s="133">
        <f>IF(Veriler!T7510&lt;=0.1, S7510, IF(AND(Veriler!T7510&gt;0.1, F7510="", P7510="E"), IF(Q7510&gt;Veriler!$G$2, Q7510*S7510, IF(Q7510&lt;Veriler!$G$2, Veriler!$G$2*S7510, Q7510*S7510)), 0))</f>
        <v>0</v>
      </c>
      <c r="U7510" s="133" t="str">
        <f t="shared" si="2373"/>
        <v xml:space="preserve"> </v>
      </c>
      <c r="V7510" s="134" t="str">
        <f>IFERROR(IF(O7510="%10 sınırı aşılmıştır.",L7510-T7510,IFERROR(IF(F7510="",IF(S7510=1,0,IF(L7510-S7510=0,"",L7510-S7510)),IF(Veriler!M7510="",L7510,IF(L7510*Veriler!M7510=0,"",L7510*Veriler!M7510))),L7510)),0)</f>
        <v/>
      </c>
      <c r="W7510" s="146"/>
      <c r="X7510" s="146"/>
      <c r="Y7510" s="146"/>
    </row>
    <row r="7511" spans="1:25" s="99" customFormat="1" ht="54.75" customHeight="1" x14ac:dyDescent="0.25">
      <c r="A7511" s="96">
        <f t="shared" si="2374"/>
        <v>5536</v>
      </c>
      <c r="B7511" s="175"/>
      <c r="C7511" s="176"/>
      <c r="D7511" s="113"/>
      <c r="E7511" s="115"/>
      <c r="F7511" s="174"/>
      <c r="G7511" s="114" t="str">
        <f t="shared" si="2369"/>
        <v/>
      </c>
      <c r="H7511" s="115"/>
      <c r="I7511" s="115"/>
      <c r="J7511" s="115"/>
      <c r="K7511" s="115"/>
      <c r="L7511" s="133" t="str">
        <f t="shared" si="2370"/>
        <v/>
      </c>
      <c r="M7511" s="116" t="str">
        <f>IF(L7511="", "", L7511/Veriler!$X$1)</f>
        <v/>
      </c>
      <c r="N7511" s="116" t="str">
        <f>IF(F7511&lt;&gt;"", "İthal Girdi", IF(Veriler!T7511="", "", IF(Veriler!S7511="H", "%0,5 üzerindedir", IF(Veriler!T7511&gt;0.1, "%10 sınırı aşılmıştır.", "Uygun"))))</f>
        <v>%0,5 üzerindedir</v>
      </c>
      <c r="O7511" s="116" t="str">
        <f t="shared" si="2371"/>
        <v xml:space="preserve"> </v>
      </c>
      <c r="P7511" s="117"/>
      <c r="Q7511" s="118"/>
      <c r="R7511" s="119" t="str">
        <f t="shared" si="2372"/>
        <v/>
      </c>
      <c r="S7511" s="133">
        <f>IFERROR(IF(M7511&lt;=0.005,IF(F7511="",L7511,0),IF(F7511&lt;&gt;"",0,IF(P7511="",0,IF(P7511="H",0,IF(Q7511&lt;Veriler!$G$2,L7511*Veriler!$G$2,L7511*Q7511)))))," ")</f>
        <v>0</v>
      </c>
      <c r="T7511" s="133">
        <f>IF(Veriler!T7511&lt;=0.1, S7511, IF(AND(Veriler!T7511&gt;0.1, F7511="", P7511="E"), IF(Q7511&gt;Veriler!$G$2, Q7511*S7511, IF(Q7511&lt;Veriler!$G$2, Veriler!$G$2*S7511, Q7511*S7511)), 0))</f>
        <v>0</v>
      </c>
      <c r="U7511" s="133" t="str">
        <f t="shared" si="2373"/>
        <v xml:space="preserve"> </v>
      </c>
      <c r="V7511" s="134" t="str">
        <f>IFERROR(IF(O7511="%10 sınırı aşılmıştır.",L7511-T7511,IFERROR(IF(F7511="",IF(S7511=1,0,IF(L7511-S7511=0,"",L7511-S7511)),IF(Veriler!M7511="",L7511,IF(L7511*Veriler!M7511=0,"",L7511*Veriler!M7511))),L7511)),0)</f>
        <v/>
      </c>
      <c r="W7511" s="146"/>
      <c r="X7511" s="146"/>
      <c r="Y7511" s="146"/>
    </row>
    <row r="7512" spans="1:25" s="99" customFormat="1" ht="54.75" customHeight="1" x14ac:dyDescent="0.25">
      <c r="A7512" s="96">
        <f t="shared" si="2374"/>
        <v>5537</v>
      </c>
      <c r="B7512" s="175"/>
      <c r="C7512" s="176"/>
      <c r="D7512" s="113"/>
      <c r="E7512" s="115"/>
      <c r="F7512" s="174"/>
      <c r="G7512" s="114" t="str">
        <f t="shared" si="2369"/>
        <v/>
      </c>
      <c r="H7512" s="115"/>
      <c r="I7512" s="115"/>
      <c r="J7512" s="115"/>
      <c r="K7512" s="115"/>
      <c r="L7512" s="133" t="str">
        <f t="shared" si="2370"/>
        <v/>
      </c>
      <c r="M7512" s="116" t="str">
        <f>IF(L7512="", "", L7512/Veriler!$X$1)</f>
        <v/>
      </c>
      <c r="N7512" s="116" t="str">
        <f>IF(F7512&lt;&gt;"", "İthal Girdi", IF(Veriler!T7512="", "", IF(Veriler!S7512="H", "%0,5 üzerindedir", IF(Veriler!T7512&gt;0.1, "%10 sınırı aşılmıştır.", "Uygun"))))</f>
        <v>%0,5 üzerindedir</v>
      </c>
      <c r="O7512" s="116" t="str">
        <f t="shared" si="2371"/>
        <v xml:space="preserve"> </v>
      </c>
      <c r="P7512" s="117"/>
      <c r="Q7512" s="118"/>
      <c r="R7512" s="119" t="str">
        <f t="shared" si="2372"/>
        <v/>
      </c>
      <c r="S7512" s="133">
        <f>IFERROR(IF(M7512&lt;=0.005,IF(F7512="",L7512,0),IF(F7512&lt;&gt;"",0,IF(P7512="",0,IF(P7512="H",0,IF(Q7512&lt;Veriler!$G$2,L7512*Veriler!$G$2,L7512*Q7512)))))," ")</f>
        <v>0</v>
      </c>
      <c r="T7512" s="133">
        <f>IF(Veriler!T7512&lt;=0.1, S7512, IF(AND(Veriler!T7512&gt;0.1, F7512="", P7512="E"), IF(Q7512&gt;Veriler!$G$2, Q7512*S7512, IF(Q7512&lt;Veriler!$G$2, Veriler!$G$2*S7512, Q7512*S7512)), 0))</f>
        <v>0</v>
      </c>
      <c r="U7512" s="133" t="str">
        <f t="shared" si="2373"/>
        <v xml:space="preserve"> </v>
      </c>
      <c r="V7512" s="134" t="str">
        <f>IFERROR(IF(O7512="%10 sınırı aşılmıştır.",L7512-T7512,IFERROR(IF(F7512="",IF(S7512=1,0,IF(L7512-S7512=0,"",L7512-S7512)),IF(Veriler!M7512="",L7512,IF(L7512*Veriler!M7512=0,"",L7512*Veriler!M7512))),L7512)),0)</f>
        <v/>
      </c>
      <c r="W7512" s="146"/>
      <c r="X7512" s="146"/>
      <c r="Y7512" s="146"/>
    </row>
    <row r="7513" spans="1:25" s="99" customFormat="1" ht="54.75" customHeight="1" x14ac:dyDescent="0.25">
      <c r="A7513" s="96">
        <f t="shared" si="2374"/>
        <v>5538</v>
      </c>
      <c r="B7513" s="175"/>
      <c r="C7513" s="176"/>
      <c r="D7513" s="113"/>
      <c r="E7513" s="115"/>
      <c r="F7513" s="174"/>
      <c r="G7513" s="114" t="str">
        <f t="shared" si="2369"/>
        <v/>
      </c>
      <c r="H7513" s="115"/>
      <c r="I7513" s="115"/>
      <c r="J7513" s="115"/>
      <c r="K7513" s="115"/>
      <c r="L7513" s="133" t="str">
        <f t="shared" si="2370"/>
        <v/>
      </c>
      <c r="M7513" s="116" t="str">
        <f>IF(L7513="", "", L7513/Veriler!$X$1)</f>
        <v/>
      </c>
      <c r="N7513" s="116" t="str">
        <f>IF(F7513&lt;&gt;"", "İthal Girdi", IF(Veriler!T7513="", "", IF(Veriler!S7513="H", "%0,5 üzerindedir", IF(Veriler!T7513&gt;0.1, "%10 sınırı aşılmıştır.", "Uygun"))))</f>
        <v>%0,5 üzerindedir</v>
      </c>
      <c r="O7513" s="116" t="str">
        <f t="shared" si="2371"/>
        <v xml:space="preserve"> </v>
      </c>
      <c r="P7513" s="117"/>
      <c r="Q7513" s="118"/>
      <c r="R7513" s="119" t="str">
        <f t="shared" si="2372"/>
        <v/>
      </c>
      <c r="S7513" s="133">
        <f>IFERROR(IF(M7513&lt;=0.005,IF(F7513="",L7513,0),IF(F7513&lt;&gt;"",0,IF(P7513="",0,IF(P7513="H",0,IF(Q7513&lt;Veriler!$G$2,L7513*Veriler!$G$2,L7513*Q7513)))))," ")</f>
        <v>0</v>
      </c>
      <c r="T7513" s="133">
        <f>IF(Veriler!T7513&lt;=0.1, S7513, IF(AND(Veriler!T7513&gt;0.1, F7513="", P7513="E"), IF(Q7513&gt;Veriler!$G$2, Q7513*S7513, IF(Q7513&lt;Veriler!$G$2, Veriler!$G$2*S7513, Q7513*S7513)), 0))</f>
        <v>0</v>
      </c>
      <c r="U7513" s="133" t="str">
        <f t="shared" si="2373"/>
        <v xml:space="preserve"> </v>
      </c>
      <c r="V7513" s="134" t="str">
        <f>IFERROR(IF(O7513="%10 sınırı aşılmıştır.",L7513-T7513,IFERROR(IF(F7513="",IF(S7513=1,0,IF(L7513-S7513=0,"",L7513-S7513)),IF(Veriler!M7513="",L7513,IF(L7513*Veriler!M7513=0,"",L7513*Veriler!M7513))),L7513)),0)</f>
        <v/>
      </c>
      <c r="W7513" s="146"/>
      <c r="X7513" s="146"/>
      <c r="Y7513" s="146"/>
    </row>
    <row r="7514" spans="1:25" s="99" customFormat="1" ht="54.75" customHeight="1" x14ac:dyDescent="0.25">
      <c r="A7514" s="96">
        <f t="shared" si="2374"/>
        <v>5539</v>
      </c>
      <c r="B7514" s="175"/>
      <c r="C7514" s="176"/>
      <c r="D7514" s="113"/>
      <c r="E7514" s="115"/>
      <c r="F7514" s="174"/>
      <c r="G7514" s="114" t="str">
        <f t="shared" si="2369"/>
        <v/>
      </c>
      <c r="H7514" s="115"/>
      <c r="I7514" s="115"/>
      <c r="J7514" s="115"/>
      <c r="K7514" s="115"/>
      <c r="L7514" s="133" t="str">
        <f t="shared" si="2370"/>
        <v/>
      </c>
      <c r="M7514" s="116" t="str">
        <f>IF(L7514="", "", L7514/Veriler!$X$1)</f>
        <v/>
      </c>
      <c r="N7514" s="116" t="str">
        <f>IF(F7514&lt;&gt;"", "İthal Girdi", IF(Veriler!T7514="", "", IF(Veriler!S7514="H", "%0,5 üzerindedir", IF(Veriler!T7514&gt;0.1, "%10 sınırı aşılmıştır.", "Uygun"))))</f>
        <v>%0,5 üzerindedir</v>
      </c>
      <c r="O7514" s="116" t="str">
        <f t="shared" si="2371"/>
        <v xml:space="preserve"> </v>
      </c>
      <c r="P7514" s="117"/>
      <c r="Q7514" s="118"/>
      <c r="R7514" s="119" t="str">
        <f t="shared" si="2372"/>
        <v/>
      </c>
      <c r="S7514" s="133">
        <f>IFERROR(IF(M7514&lt;=0.005,IF(F7514="",L7514,0),IF(F7514&lt;&gt;"",0,IF(P7514="",0,IF(P7514="H",0,IF(Q7514&lt;Veriler!$G$2,L7514*Veriler!$G$2,L7514*Q7514)))))," ")</f>
        <v>0</v>
      </c>
      <c r="T7514" s="133">
        <f>IF(Veriler!T7514&lt;=0.1, S7514, IF(AND(Veriler!T7514&gt;0.1, F7514="", P7514="E"), IF(Q7514&gt;Veriler!$G$2, Q7514*S7514, IF(Q7514&lt;Veriler!$G$2, Veriler!$G$2*S7514, Q7514*S7514)), 0))</f>
        <v>0</v>
      </c>
      <c r="U7514" s="133" t="str">
        <f t="shared" si="2373"/>
        <v xml:space="preserve"> </v>
      </c>
      <c r="V7514" s="134" t="str">
        <f>IFERROR(IF(O7514="%10 sınırı aşılmıştır.",L7514-T7514,IFERROR(IF(F7514="",IF(S7514=1,0,IF(L7514-S7514=0,"",L7514-S7514)),IF(Veriler!M7514="",L7514,IF(L7514*Veriler!M7514=0,"",L7514*Veriler!M7514))),L7514)),0)</f>
        <v/>
      </c>
      <c r="W7514" s="146"/>
      <c r="X7514" s="146"/>
      <c r="Y7514" s="146"/>
    </row>
    <row r="7515" spans="1:25" s="99" customFormat="1" ht="54.75" customHeight="1" x14ac:dyDescent="0.25">
      <c r="A7515" s="96">
        <f t="shared" si="2374"/>
        <v>5540</v>
      </c>
      <c r="B7515" s="175"/>
      <c r="C7515" s="176"/>
      <c r="D7515" s="113"/>
      <c r="E7515" s="115"/>
      <c r="F7515" s="174"/>
      <c r="G7515" s="114" t="str">
        <f t="shared" si="2369"/>
        <v/>
      </c>
      <c r="H7515" s="115"/>
      <c r="I7515" s="115"/>
      <c r="J7515" s="115"/>
      <c r="K7515" s="115"/>
      <c r="L7515" s="133" t="str">
        <f t="shared" si="2370"/>
        <v/>
      </c>
      <c r="M7515" s="116" t="str">
        <f>IF(L7515="", "", L7515/Veriler!$X$1)</f>
        <v/>
      </c>
      <c r="N7515" s="116" t="str">
        <f>IF(F7515&lt;&gt;"", "İthal Girdi", IF(Veriler!T7515="", "", IF(Veriler!S7515="H", "%0,5 üzerindedir", IF(Veriler!T7515&gt;0.1, "%10 sınırı aşılmıştır.", "Uygun"))))</f>
        <v>%0,5 üzerindedir</v>
      </c>
      <c r="O7515" s="116" t="str">
        <f t="shared" si="2371"/>
        <v xml:space="preserve"> </v>
      </c>
      <c r="P7515" s="117"/>
      <c r="Q7515" s="118"/>
      <c r="R7515" s="119" t="str">
        <f t="shared" si="2372"/>
        <v/>
      </c>
      <c r="S7515" s="133">
        <f>IFERROR(IF(M7515&lt;=0.005,IF(F7515="",L7515,0),IF(F7515&lt;&gt;"",0,IF(P7515="",0,IF(P7515="H",0,IF(Q7515&lt;Veriler!$G$2,L7515*Veriler!$G$2,L7515*Q7515)))))," ")</f>
        <v>0</v>
      </c>
      <c r="T7515" s="133">
        <f>IF(Veriler!T7515&lt;=0.1, S7515, IF(AND(Veriler!T7515&gt;0.1, F7515="", P7515="E"), IF(Q7515&gt;Veriler!$G$2, Q7515*S7515, IF(Q7515&lt;Veriler!$G$2, Veriler!$G$2*S7515, Q7515*S7515)), 0))</f>
        <v>0</v>
      </c>
      <c r="U7515" s="133" t="str">
        <f t="shared" si="2373"/>
        <v xml:space="preserve"> </v>
      </c>
      <c r="V7515" s="134" t="str">
        <f>IFERROR(IF(O7515="%10 sınırı aşılmıştır.",L7515-T7515,IFERROR(IF(F7515="",IF(S7515=1,0,IF(L7515-S7515=0,"",L7515-S7515)),IF(Veriler!M7515="",L7515,IF(L7515*Veriler!M7515=0,"",L7515*Veriler!M7515))),L7515)),0)</f>
        <v/>
      </c>
      <c r="W7515" s="146"/>
      <c r="X7515" s="146"/>
      <c r="Y7515" s="146"/>
    </row>
    <row r="7516" spans="1:25" s="99" customFormat="1" ht="54.75" customHeight="1" x14ac:dyDescent="0.25">
      <c r="A7516" s="96">
        <f t="shared" si="2374"/>
        <v>5541</v>
      </c>
      <c r="B7516" s="175"/>
      <c r="C7516" s="176"/>
      <c r="D7516" s="113"/>
      <c r="E7516" s="115"/>
      <c r="F7516" s="174"/>
      <c r="G7516" s="114" t="str">
        <f t="shared" si="2369"/>
        <v/>
      </c>
      <c r="H7516" s="115"/>
      <c r="I7516" s="115"/>
      <c r="J7516" s="115"/>
      <c r="K7516" s="115"/>
      <c r="L7516" s="133" t="str">
        <f t="shared" si="2370"/>
        <v/>
      </c>
      <c r="M7516" s="116" t="str">
        <f>IF(L7516="", "", L7516/Veriler!$X$1)</f>
        <v/>
      </c>
      <c r="N7516" s="116" t="str">
        <f>IF(F7516&lt;&gt;"", "İthal Girdi", IF(Veriler!T7516="", "", IF(Veriler!S7516="H", "%0,5 üzerindedir", IF(Veriler!T7516&gt;0.1, "%10 sınırı aşılmıştır.", "Uygun"))))</f>
        <v>%0,5 üzerindedir</v>
      </c>
      <c r="O7516" s="116" t="str">
        <f t="shared" si="2371"/>
        <v xml:space="preserve"> </v>
      </c>
      <c r="P7516" s="117"/>
      <c r="Q7516" s="118"/>
      <c r="R7516" s="119" t="str">
        <f t="shared" si="2372"/>
        <v/>
      </c>
      <c r="S7516" s="133">
        <f>IFERROR(IF(M7516&lt;=0.005,IF(F7516="",L7516,0),IF(F7516&lt;&gt;"",0,IF(P7516="",0,IF(P7516="H",0,IF(Q7516&lt;Veriler!$G$2,L7516*Veriler!$G$2,L7516*Q7516)))))," ")</f>
        <v>0</v>
      </c>
      <c r="T7516" s="133">
        <f>IF(Veriler!T7516&lt;=0.1, S7516, IF(AND(Veriler!T7516&gt;0.1, F7516="", P7516="E"), IF(Q7516&gt;Veriler!$G$2, Q7516*S7516, IF(Q7516&lt;Veriler!$G$2, Veriler!$G$2*S7516, Q7516*S7516)), 0))</f>
        <v>0</v>
      </c>
      <c r="U7516" s="133" t="str">
        <f t="shared" si="2373"/>
        <v xml:space="preserve"> </v>
      </c>
      <c r="V7516" s="134" t="str">
        <f>IFERROR(IF(O7516="%10 sınırı aşılmıştır.",L7516-T7516,IFERROR(IF(F7516="",IF(S7516=1,0,IF(L7516-S7516=0,"",L7516-S7516)),IF(Veriler!M7516="",L7516,IF(L7516*Veriler!M7516=0,"",L7516*Veriler!M7516))),L7516)),0)</f>
        <v/>
      </c>
      <c r="W7516" s="146"/>
      <c r="X7516" s="146"/>
      <c r="Y7516" s="146"/>
    </row>
    <row r="7517" spans="1:25" s="99" customFormat="1" ht="54.75" customHeight="1" x14ac:dyDescent="0.25">
      <c r="A7517" s="96">
        <f t="shared" si="2374"/>
        <v>5542</v>
      </c>
      <c r="B7517" s="175"/>
      <c r="C7517" s="176"/>
      <c r="D7517" s="113"/>
      <c r="E7517" s="115"/>
      <c r="F7517" s="174"/>
      <c r="G7517" s="114" t="str">
        <f t="shared" si="2369"/>
        <v/>
      </c>
      <c r="H7517" s="115"/>
      <c r="I7517" s="115"/>
      <c r="J7517" s="115"/>
      <c r="K7517" s="115"/>
      <c r="L7517" s="133" t="str">
        <f t="shared" si="2370"/>
        <v/>
      </c>
      <c r="M7517" s="116" t="str">
        <f>IF(L7517="", "", L7517/Veriler!$X$1)</f>
        <v/>
      </c>
      <c r="N7517" s="116" t="str">
        <f>IF(F7517&lt;&gt;"", "İthal Girdi", IF(Veriler!T7517="", "", IF(Veriler!S7517="H", "%0,5 üzerindedir", IF(Veriler!T7517&gt;0.1, "%10 sınırı aşılmıştır.", "Uygun"))))</f>
        <v>%0,5 üzerindedir</v>
      </c>
      <c r="O7517" s="116" t="str">
        <f t="shared" si="2371"/>
        <v xml:space="preserve"> </v>
      </c>
      <c r="P7517" s="117"/>
      <c r="Q7517" s="118"/>
      <c r="R7517" s="119" t="str">
        <f t="shared" si="2372"/>
        <v/>
      </c>
      <c r="S7517" s="133">
        <f>IFERROR(IF(M7517&lt;=0.005,IF(F7517="",L7517,0),IF(F7517&lt;&gt;"",0,IF(P7517="",0,IF(P7517="H",0,IF(Q7517&lt;Veriler!$G$2,L7517*Veriler!$G$2,L7517*Q7517)))))," ")</f>
        <v>0</v>
      </c>
      <c r="T7517" s="133">
        <f>IF(Veriler!T7517&lt;=0.1, S7517, IF(AND(Veriler!T7517&gt;0.1, F7517="", P7517="E"), IF(Q7517&gt;Veriler!$G$2, Q7517*S7517, IF(Q7517&lt;Veriler!$G$2, Veriler!$G$2*S7517, Q7517*S7517)), 0))</f>
        <v>0</v>
      </c>
      <c r="U7517" s="133" t="str">
        <f t="shared" si="2373"/>
        <v xml:space="preserve"> </v>
      </c>
      <c r="V7517" s="134" t="str">
        <f>IFERROR(IF(O7517="%10 sınırı aşılmıştır.",L7517-T7517,IFERROR(IF(F7517="",IF(S7517=1,0,IF(L7517-S7517=0,"",L7517-S7517)),IF(Veriler!M7517="",L7517,IF(L7517*Veriler!M7517=0,"",L7517*Veriler!M7517))),L7517)),0)</f>
        <v/>
      </c>
      <c r="W7517" s="146"/>
      <c r="X7517" s="146"/>
      <c r="Y7517" s="146"/>
    </row>
    <row r="7518" spans="1:25" s="99" customFormat="1" ht="54.75" customHeight="1" x14ac:dyDescent="0.25">
      <c r="A7518" s="96">
        <f t="shared" si="2374"/>
        <v>5543</v>
      </c>
      <c r="B7518" s="175"/>
      <c r="C7518" s="176"/>
      <c r="D7518" s="113"/>
      <c r="E7518" s="115"/>
      <c r="F7518" s="174"/>
      <c r="G7518" s="114" t="str">
        <f t="shared" si="2369"/>
        <v/>
      </c>
      <c r="H7518" s="115"/>
      <c r="I7518" s="115"/>
      <c r="J7518" s="115"/>
      <c r="K7518" s="115"/>
      <c r="L7518" s="133" t="str">
        <f t="shared" si="2370"/>
        <v/>
      </c>
      <c r="M7518" s="116" t="str">
        <f>IF(L7518="", "", L7518/Veriler!$X$1)</f>
        <v/>
      </c>
      <c r="N7518" s="116" t="str">
        <f>IF(F7518&lt;&gt;"", "İthal Girdi", IF(Veriler!T7518="", "", IF(Veriler!S7518="H", "%0,5 üzerindedir", IF(Veriler!T7518&gt;0.1, "%10 sınırı aşılmıştır.", "Uygun"))))</f>
        <v>%0,5 üzerindedir</v>
      </c>
      <c r="O7518" s="116" t="str">
        <f t="shared" si="2371"/>
        <v xml:space="preserve"> </v>
      </c>
      <c r="P7518" s="117"/>
      <c r="Q7518" s="118"/>
      <c r="R7518" s="119" t="str">
        <f t="shared" si="2372"/>
        <v/>
      </c>
      <c r="S7518" s="133">
        <f>IFERROR(IF(M7518&lt;=0.005,IF(F7518="",L7518,0),IF(F7518&lt;&gt;"",0,IF(P7518="",0,IF(P7518="H",0,IF(Q7518&lt;Veriler!$G$2,L7518*Veriler!$G$2,L7518*Q7518)))))," ")</f>
        <v>0</v>
      </c>
      <c r="T7518" s="133">
        <f>IF(Veriler!T7518&lt;=0.1, S7518, IF(AND(Veriler!T7518&gt;0.1, F7518="", P7518="E"), IF(Q7518&gt;Veriler!$G$2, Q7518*S7518, IF(Q7518&lt;Veriler!$G$2, Veriler!$G$2*S7518, Q7518*S7518)), 0))</f>
        <v>0</v>
      </c>
      <c r="U7518" s="133" t="str">
        <f t="shared" si="2373"/>
        <v xml:space="preserve"> </v>
      </c>
      <c r="V7518" s="134" t="str">
        <f>IFERROR(IF(O7518="%10 sınırı aşılmıştır.",L7518-T7518,IFERROR(IF(F7518="",IF(S7518=1,0,IF(L7518-S7518=0,"",L7518-S7518)),IF(Veriler!M7518="",L7518,IF(L7518*Veriler!M7518=0,"",L7518*Veriler!M7518))),L7518)),0)</f>
        <v/>
      </c>
      <c r="W7518" s="146"/>
      <c r="X7518" s="146"/>
      <c r="Y7518" s="146"/>
    </row>
    <row r="7519" spans="1:25" s="99" customFormat="1" ht="54.75" customHeight="1" x14ac:dyDescent="0.25">
      <c r="A7519" s="96">
        <f t="shared" si="2374"/>
        <v>5544</v>
      </c>
      <c r="B7519" s="175"/>
      <c r="C7519" s="176"/>
      <c r="D7519" s="113"/>
      <c r="E7519" s="115"/>
      <c r="F7519" s="174"/>
      <c r="G7519" s="114" t="str">
        <f t="shared" si="2369"/>
        <v/>
      </c>
      <c r="H7519" s="115"/>
      <c r="I7519" s="115"/>
      <c r="J7519" s="115"/>
      <c r="K7519" s="115"/>
      <c r="L7519" s="133" t="str">
        <f t="shared" si="2370"/>
        <v/>
      </c>
      <c r="M7519" s="116" t="str">
        <f>IF(L7519="", "", L7519/Veriler!$X$1)</f>
        <v/>
      </c>
      <c r="N7519" s="116" t="str">
        <f>IF(F7519&lt;&gt;"", "İthal Girdi", IF(Veriler!T7519="", "", IF(Veriler!S7519="H", "%0,5 üzerindedir", IF(Veriler!T7519&gt;0.1, "%10 sınırı aşılmıştır.", "Uygun"))))</f>
        <v>%0,5 üzerindedir</v>
      </c>
      <c r="O7519" s="116" t="str">
        <f t="shared" si="2371"/>
        <v xml:space="preserve"> </v>
      </c>
      <c r="P7519" s="117"/>
      <c r="Q7519" s="118"/>
      <c r="R7519" s="119" t="str">
        <f t="shared" si="2372"/>
        <v/>
      </c>
      <c r="S7519" s="133">
        <f>IFERROR(IF(M7519&lt;=0.005,IF(F7519="",L7519,0),IF(F7519&lt;&gt;"",0,IF(P7519="",0,IF(P7519="H",0,IF(Q7519&lt;Veriler!$G$2,L7519*Veriler!$G$2,L7519*Q7519)))))," ")</f>
        <v>0</v>
      </c>
      <c r="T7519" s="133">
        <f>IF(Veriler!T7519&lt;=0.1, S7519, IF(AND(Veriler!T7519&gt;0.1, F7519="", P7519="E"), IF(Q7519&gt;Veriler!$G$2, Q7519*S7519, IF(Q7519&lt;Veriler!$G$2, Veriler!$G$2*S7519, Q7519*S7519)), 0))</f>
        <v>0</v>
      </c>
      <c r="U7519" s="133" t="str">
        <f t="shared" si="2373"/>
        <v xml:space="preserve"> </v>
      </c>
      <c r="V7519" s="134" t="str">
        <f>IFERROR(IF(O7519="%10 sınırı aşılmıştır.",L7519-T7519,IFERROR(IF(F7519="",IF(S7519=1,0,IF(L7519-S7519=0,"",L7519-S7519)),IF(Veriler!M7519="",L7519,IF(L7519*Veriler!M7519=0,"",L7519*Veriler!M7519))),L7519)),0)</f>
        <v/>
      </c>
      <c r="W7519" s="146"/>
      <c r="X7519" s="146"/>
      <c r="Y7519" s="146"/>
    </row>
    <row r="7520" spans="1:25" s="99" customFormat="1" ht="24" customHeight="1" x14ac:dyDescent="0.25">
      <c r="A7520" s="103"/>
      <c r="B7520" s="104"/>
      <c r="C7520" s="104"/>
      <c r="D7520" s="104"/>
      <c r="E7520" s="103"/>
      <c r="F7520" s="135"/>
      <c r="G7520" s="157"/>
      <c r="H7520" s="103"/>
      <c r="I7520" s="103"/>
      <c r="J7520" s="103"/>
      <c r="K7520" s="103"/>
      <c r="L7520" s="136">
        <f>SUM(L7491:L7504,L7506:L7519)</f>
        <v>0</v>
      </c>
      <c r="M7520" s="158"/>
      <c r="N7520" s="158"/>
      <c r="O7520" s="158"/>
      <c r="P7520" s="105"/>
      <c r="Q7520" s="106"/>
      <c r="R7520" s="159"/>
      <c r="S7520" s="160"/>
      <c r="T7520" s="160"/>
      <c r="U7520" s="160"/>
      <c r="V7520" s="160"/>
      <c r="W7520" s="146"/>
      <c r="X7520" s="146"/>
      <c r="Y7520" s="146"/>
    </row>
    <row r="7521" spans="1:25" s="99" customFormat="1" ht="31.5" customHeight="1" x14ac:dyDescent="0.25">
      <c r="A7521" s="103"/>
      <c r="B7521" s="104"/>
      <c r="C7521" s="104"/>
      <c r="D7521" s="104"/>
      <c r="E7521" s="103"/>
      <c r="F7521" s="135"/>
      <c r="G7521" s="157"/>
      <c r="H7521" s="103"/>
      <c r="I7521" s="103"/>
      <c r="J7521" s="103"/>
      <c r="K7521" s="103"/>
      <c r="L7521" s="161"/>
      <c r="M7521" s="158"/>
      <c r="N7521" s="158"/>
      <c r="O7521" s="158"/>
      <c r="P7521" s="105"/>
      <c r="Q7521" s="106"/>
      <c r="R7521" s="159"/>
      <c r="S7521" s="162" t="s">
        <v>57</v>
      </c>
      <c r="T7521" s="162" t="s">
        <v>57</v>
      </c>
      <c r="U7521" s="162" t="s">
        <v>57</v>
      </c>
      <c r="V7521" s="163" t="s">
        <v>58</v>
      </c>
      <c r="W7521" s="146"/>
      <c r="X7521" s="146"/>
      <c r="Y7521" s="146"/>
    </row>
    <row r="7522" spans="1:25" s="99" customFormat="1" ht="58.5" customHeight="1" x14ac:dyDescent="0.25">
      <c r="A7522" s="185" t="s">
        <v>59</v>
      </c>
      <c r="B7522" s="180"/>
      <c r="C7522" s="180"/>
      <c r="D7522" s="180"/>
      <c r="E7522" s="180"/>
      <c r="F7522" s="180"/>
      <c r="G7522" s="180"/>
      <c r="H7522" s="180"/>
      <c r="I7522" s="180"/>
      <c r="J7522" s="180"/>
      <c r="K7522" s="180"/>
      <c r="L7522" s="180"/>
      <c r="M7522" s="180"/>
      <c r="N7522" s="180"/>
      <c r="O7522" s="180"/>
      <c r="P7522" s="180"/>
      <c r="Q7522" s="180"/>
      <c r="R7522" s="176"/>
      <c r="S7522" s="137">
        <f>SUM(S7484,S7491:S7504,S7506:S7519)</f>
        <v>0</v>
      </c>
      <c r="T7522" s="137" t="str">
        <f>IF(SUM(T7491:T7504,T7506:T7519)=0," ",SUM(T7491:T7504,T7506:T7519))</f>
        <v xml:space="preserve"> </v>
      </c>
      <c r="U7522" s="137" t="str">
        <f>IF(SUM(U7491:U7504,U7506:U7519)=0," ",SUM(U7491:U7504,U7506:U7519))</f>
        <v xml:space="preserve"> </v>
      </c>
      <c r="V7522" s="137" t="str">
        <f>IF(SUM(V7491:V7504,V7506:V7519)=0," ",SUM(V7491:V7504,V7506:V7519))</f>
        <v xml:space="preserve"> </v>
      </c>
      <c r="W7522" s="146"/>
      <c r="X7522" s="164">
        <f>SUM(U7491:U7504,U7506:U7519)</f>
        <v>0</v>
      </c>
      <c r="Y7522" s="164">
        <f>SUM(V7491:V7504,V7506:V7519)</f>
        <v>0</v>
      </c>
    </row>
    <row r="7523" spans="1:25" x14ac:dyDescent="0.3">
      <c r="A7523" s="34"/>
      <c r="G7523" s="146"/>
      <c r="L7523" s="146"/>
      <c r="M7523" s="146"/>
      <c r="N7523" s="146"/>
      <c r="O7523" s="146"/>
      <c r="R7523" s="146"/>
      <c r="S7523" s="146"/>
      <c r="T7523" s="146"/>
      <c r="U7523" s="146"/>
      <c r="V7523" s="146"/>
      <c r="W7523" s="146"/>
      <c r="X7523" s="146"/>
      <c r="Y7523" s="146"/>
    </row>
    <row r="7524" spans="1:25" x14ac:dyDescent="0.3">
      <c r="A7524" s="186" t="s">
        <v>60</v>
      </c>
      <c r="B7524" s="187"/>
      <c r="C7524" s="187"/>
      <c r="D7524" s="187"/>
      <c r="E7524" s="187"/>
      <c r="F7524" s="187"/>
      <c r="G7524" s="187"/>
      <c r="H7524" s="187"/>
      <c r="I7524" s="187"/>
      <c r="J7524" s="187"/>
      <c r="K7524" s="187"/>
      <c r="L7524" s="187"/>
      <c r="M7524" s="187"/>
      <c r="N7524" s="187"/>
      <c r="O7524" s="187"/>
      <c r="P7524" s="187"/>
      <c r="Q7524" s="187"/>
      <c r="R7524" s="187"/>
      <c r="S7524" s="187"/>
      <c r="T7524" s="187"/>
      <c r="U7524" s="187"/>
      <c r="V7524" s="187"/>
      <c r="W7524" s="146"/>
      <c r="X7524" s="146"/>
      <c r="Y7524" s="146"/>
    </row>
    <row r="7525" spans="1:25" s="99" customFormat="1" ht="41.25" customHeight="1" x14ac:dyDescent="0.25">
      <c r="A7525" s="189" t="s">
        <v>38</v>
      </c>
      <c r="B7525" s="180"/>
      <c r="C7525" s="180"/>
      <c r="D7525" s="180"/>
      <c r="E7525" s="180"/>
      <c r="F7525" s="180"/>
      <c r="G7525" s="180"/>
      <c r="H7525" s="180"/>
      <c r="I7525" s="180"/>
      <c r="J7525" s="180"/>
      <c r="K7525" s="180"/>
      <c r="L7525" s="180"/>
      <c r="M7525" s="180"/>
      <c r="N7525" s="180"/>
      <c r="O7525" s="180"/>
      <c r="P7525" s="180"/>
      <c r="Q7525" s="180"/>
      <c r="R7525" s="180"/>
      <c r="S7525" s="180"/>
      <c r="T7525" s="180"/>
      <c r="U7525" s="180"/>
      <c r="V7525" s="176"/>
      <c r="W7525" s="146"/>
      <c r="X7525" s="146"/>
      <c r="Y7525" s="146"/>
    </row>
    <row r="7526" spans="1:25" s="100" customFormat="1" ht="35.25" customHeight="1" x14ac:dyDescent="0.25">
      <c r="A7526" s="179" t="s">
        <v>39</v>
      </c>
      <c r="B7526" s="180"/>
      <c r="C7526" s="180"/>
      <c r="D7526" s="180"/>
      <c r="E7526" s="180"/>
      <c r="F7526" s="180"/>
      <c r="G7526" s="180"/>
      <c r="H7526" s="180"/>
      <c r="I7526" s="180"/>
      <c r="J7526" s="180"/>
      <c r="K7526" s="180"/>
      <c r="L7526" s="180"/>
      <c r="M7526" s="180"/>
      <c r="N7526" s="180"/>
      <c r="O7526" s="180"/>
      <c r="P7526" s="180"/>
      <c r="Q7526" s="180"/>
      <c r="R7526" s="176"/>
      <c r="S7526" s="147"/>
      <c r="T7526" s="148"/>
      <c r="U7526" s="149" t="s">
        <v>40</v>
      </c>
      <c r="V7526" s="150">
        <f>V7488+1</f>
        <v>199</v>
      </c>
      <c r="W7526" s="146"/>
      <c r="X7526" s="146"/>
      <c r="Y7526" s="146"/>
    </row>
    <row r="7527" spans="1:25" s="99" customFormat="1" ht="81" customHeight="1" x14ac:dyDescent="0.25">
      <c r="A7527" s="110" t="s">
        <v>3</v>
      </c>
      <c r="B7527" s="188" t="s">
        <v>41</v>
      </c>
      <c r="C7527" s="176"/>
      <c r="D7527" s="111" t="s">
        <v>42</v>
      </c>
      <c r="E7527" s="110" t="s">
        <v>324</v>
      </c>
      <c r="F7527" s="111" t="s">
        <v>325</v>
      </c>
      <c r="G7527" s="151" t="s">
        <v>43</v>
      </c>
      <c r="H7527" s="110" t="s">
        <v>44</v>
      </c>
      <c r="I7527" s="110" t="s">
        <v>8</v>
      </c>
      <c r="J7527" s="110" t="s">
        <v>45</v>
      </c>
      <c r="K7527" s="110" t="s">
        <v>46</v>
      </c>
      <c r="L7527" s="152" t="s">
        <v>47</v>
      </c>
      <c r="M7527" s="153" t="s">
        <v>48</v>
      </c>
      <c r="N7527" s="154" t="s">
        <v>49</v>
      </c>
      <c r="O7527" s="154" t="s">
        <v>49</v>
      </c>
      <c r="P7527" s="112" t="s">
        <v>50</v>
      </c>
      <c r="Q7527" s="110" t="s">
        <v>51</v>
      </c>
      <c r="R7527" s="155" t="s">
        <v>52</v>
      </c>
      <c r="S7527" s="156" t="s">
        <v>53</v>
      </c>
      <c r="T7527" s="156" t="s">
        <v>54</v>
      </c>
      <c r="U7527" s="152" t="s">
        <v>54</v>
      </c>
      <c r="V7527" s="152" t="s">
        <v>55</v>
      </c>
      <c r="W7527" s="146"/>
      <c r="X7527" s="146"/>
      <c r="Y7527" s="146"/>
    </row>
    <row r="7528" spans="1:25" s="99" customFormat="1" ht="45" customHeight="1" x14ac:dyDescent="0.25">
      <c r="A7528" s="101"/>
      <c r="B7528" s="177" t="s">
        <v>56</v>
      </c>
      <c r="C7528" s="178"/>
      <c r="D7528" s="102"/>
      <c r="E7528" s="170"/>
      <c r="F7528" s="102"/>
      <c r="G7528" s="95"/>
      <c r="H7528" s="102"/>
      <c r="I7528" s="102"/>
      <c r="J7528" s="102"/>
      <c r="K7528" s="102"/>
      <c r="L7528" s="95"/>
      <c r="M7528" s="95"/>
      <c r="N7528" s="95"/>
      <c r="O7528" s="95"/>
      <c r="P7528" s="102"/>
      <c r="Q7528" s="102"/>
      <c r="R7528" s="190"/>
      <c r="S7528" s="184"/>
      <c r="T7528" s="95"/>
      <c r="U7528" s="95"/>
      <c r="V7528" s="95"/>
      <c r="W7528" s="146"/>
      <c r="X7528" s="146"/>
      <c r="Y7528" s="146"/>
    </row>
    <row r="7529" spans="1:25" s="99" customFormat="1" ht="54.75" customHeight="1" x14ac:dyDescent="0.25">
      <c r="A7529" s="96">
        <f>A7519+1</f>
        <v>5545</v>
      </c>
      <c r="B7529" s="181"/>
      <c r="C7529" s="182"/>
      <c r="D7529" s="113"/>
      <c r="E7529" s="115"/>
      <c r="F7529" s="174"/>
      <c r="G7529" s="114" t="str">
        <f t="shared" ref="G7529:G7542" si="2375">IF(AND(F7529&lt;&gt;"",V7529&lt;&gt;"",L7529&lt;&gt;0),V7529/L7529,"")</f>
        <v/>
      </c>
      <c r="H7529" s="115"/>
      <c r="I7529" s="115"/>
      <c r="J7529" s="115"/>
      <c r="K7529" s="115"/>
      <c r="L7529" s="133" t="str">
        <f t="shared" ref="L7529:L7542" si="2376">IF(AND(H7529&lt;&gt;0, J7529&lt;&gt;0, K7529&lt;&gt;0), H7529*J7529*K7529, "")</f>
        <v/>
      </c>
      <c r="M7529" s="116" t="str">
        <f>IF(L7529="", "", L7529/Veriler!$X$1)</f>
        <v/>
      </c>
      <c r="N7529" s="116" t="str">
        <f>IF(F7529&lt;&gt;"", "İthal Girdi", IF(Veriler!T7529="", "", IF(Veriler!S7529="H", "%0,5 üzerindedir", IF(Veriler!T7529&gt;0.1, "%10 sınırı aşılmıştır.", "Uygun"))))</f>
        <v>%0,5 üzerindedir</v>
      </c>
      <c r="O7529" s="116" t="str">
        <f t="shared" ref="O7529:O7542" si="2377">IF(M7529=""," ",N7529)</f>
        <v xml:space="preserve"> </v>
      </c>
      <c r="P7529" s="117"/>
      <c r="Q7529" s="118"/>
      <c r="R7529" s="119" t="str">
        <f t="shared" ref="R7529:R7542" si="2378">IFERROR(IF(AND(T7529&lt;&gt;"",L7529&lt;&gt;"",L7529&lt;&gt;0,T7529&lt;&gt;0),T7529/L7529,"")," ")</f>
        <v/>
      </c>
      <c r="S7529" s="133">
        <f>IFERROR(IF(M7529&lt;=0.005,IF(F7529="",L7529,0),IF(F7529&lt;&gt;"",0,IF(P7529="",0,IF(P7529="H",0,IF(Q7529&lt;Veriler!$G$2,L7529*Veriler!$G$2,L7529*Q7529)))))," ")</f>
        <v>0</v>
      </c>
      <c r="T7529" s="133">
        <f>IF(Veriler!T7529&lt;=0.1, S7529, IF(AND(Veriler!T7529&gt;0.1, F7529="", P7529="E"), IF(Q7529&gt;Veriler!$G$2, Q7529*S7529, IF(Q7529&lt;Veriler!$G$2, Veriler!$G$2*S7529, Q7529*S7529)), 0))</f>
        <v>0</v>
      </c>
      <c r="U7529" s="133" t="str">
        <f t="shared" ref="U7529:U7542" si="2379">IF(T7529=0," ",T7529)</f>
        <v xml:space="preserve"> </v>
      </c>
      <c r="V7529" s="134" t="str">
        <f>IFERROR(IF(O7529="%10 sınırı aşılmıştır.",L7529-T7529,IFERROR(IF(F7529="",IF(S7529=1,0,IF(L7529-S7529=0,"",L7529-S7529)),IF(Veriler!M7529="",L7529,IF(L7529*Veriler!M7529=0,"",L7529*Veriler!M7529))),L7529)),0)</f>
        <v/>
      </c>
      <c r="W7529" s="146"/>
      <c r="X7529" s="146"/>
      <c r="Y7529" s="146"/>
    </row>
    <row r="7530" spans="1:25" s="99" customFormat="1" ht="54.75" customHeight="1" x14ac:dyDescent="0.25">
      <c r="A7530" s="96">
        <f t="shared" ref="A7530:A7542" si="2380">A7529+1</f>
        <v>5546</v>
      </c>
      <c r="B7530" s="175"/>
      <c r="C7530" s="176"/>
      <c r="D7530" s="113"/>
      <c r="E7530" s="115"/>
      <c r="F7530" s="174"/>
      <c r="G7530" s="114" t="str">
        <f t="shared" si="2375"/>
        <v/>
      </c>
      <c r="H7530" s="115"/>
      <c r="I7530" s="115"/>
      <c r="J7530" s="115"/>
      <c r="K7530" s="115"/>
      <c r="L7530" s="133" t="str">
        <f t="shared" si="2376"/>
        <v/>
      </c>
      <c r="M7530" s="116" t="str">
        <f>IF(L7530="", "", L7530/Veriler!$X$1)</f>
        <v/>
      </c>
      <c r="N7530" s="116" t="str">
        <f>IF(F7530&lt;&gt;"", "İthal Girdi", IF(Veriler!T7530="", "", IF(Veriler!S7530="H", "%0,5 üzerindedir", IF(Veriler!T7530&gt;0.1, "%10 sınırı aşılmıştır.", "Uygun"))))</f>
        <v>%0,5 üzerindedir</v>
      </c>
      <c r="O7530" s="116" t="str">
        <f t="shared" si="2377"/>
        <v xml:space="preserve"> </v>
      </c>
      <c r="P7530" s="117"/>
      <c r="Q7530" s="118"/>
      <c r="R7530" s="119" t="str">
        <f t="shared" si="2378"/>
        <v/>
      </c>
      <c r="S7530" s="133">
        <f>IFERROR(IF(M7530&lt;=0.005,IF(F7530="",L7530,0),IF(F7530&lt;&gt;"",0,IF(P7530="",0,IF(P7530="H",0,IF(Q7530&lt;Veriler!$G$2,L7530*Veriler!$G$2,L7530*Q7530)))))," ")</f>
        <v>0</v>
      </c>
      <c r="T7530" s="133">
        <f>IF(Veriler!T7530&lt;=0.1, S7530, IF(AND(Veriler!T7530&gt;0.1, F7530="", P7530="E"), IF(Q7530&gt;Veriler!$G$2, Q7530*S7530, IF(Q7530&lt;Veriler!$G$2, Veriler!$G$2*S7530, Q7530*S7530)), 0))</f>
        <v>0</v>
      </c>
      <c r="U7530" s="133" t="str">
        <f t="shared" si="2379"/>
        <v xml:space="preserve"> </v>
      </c>
      <c r="V7530" s="134" t="str">
        <f>IFERROR(IF(O7530="%10 sınırı aşılmıştır.",L7530-T7530,IFERROR(IF(F7530="",IF(S7530=1,0,IF(L7530-S7530=0,"",L7530-S7530)),IF(Veriler!M7530="",L7530,IF(L7530*Veriler!M7530=0,"",L7530*Veriler!M7530))),L7530)),0)</f>
        <v/>
      </c>
      <c r="W7530" s="146"/>
      <c r="X7530" s="146"/>
      <c r="Y7530" s="146"/>
    </row>
    <row r="7531" spans="1:25" s="99" customFormat="1" ht="54.75" customHeight="1" x14ac:dyDescent="0.25">
      <c r="A7531" s="96">
        <f t="shared" si="2380"/>
        <v>5547</v>
      </c>
      <c r="B7531" s="175"/>
      <c r="C7531" s="176"/>
      <c r="D7531" s="113"/>
      <c r="E7531" s="115"/>
      <c r="F7531" s="174"/>
      <c r="G7531" s="114" t="str">
        <f t="shared" si="2375"/>
        <v/>
      </c>
      <c r="H7531" s="115"/>
      <c r="I7531" s="115"/>
      <c r="J7531" s="115"/>
      <c r="K7531" s="115"/>
      <c r="L7531" s="133" t="str">
        <f t="shared" si="2376"/>
        <v/>
      </c>
      <c r="M7531" s="116" t="str">
        <f>IF(L7531="", "", L7531/Veriler!$X$1)</f>
        <v/>
      </c>
      <c r="N7531" s="116" t="str">
        <f>IF(F7531&lt;&gt;"", "İthal Girdi", IF(Veriler!T7531="", "", IF(Veriler!S7531="H", "%0,5 üzerindedir", IF(Veriler!T7531&gt;0.1, "%10 sınırı aşılmıştır.", "Uygun"))))</f>
        <v>%0,5 üzerindedir</v>
      </c>
      <c r="O7531" s="116" t="str">
        <f t="shared" si="2377"/>
        <v xml:space="preserve"> </v>
      </c>
      <c r="P7531" s="117"/>
      <c r="Q7531" s="118"/>
      <c r="R7531" s="119" t="str">
        <f t="shared" si="2378"/>
        <v/>
      </c>
      <c r="S7531" s="133">
        <f>IFERROR(IF(M7531&lt;=0.005,IF(F7531="",L7531,0),IF(F7531&lt;&gt;"",0,IF(P7531="",0,IF(P7531="H",0,IF(Q7531&lt;Veriler!$G$2,L7531*Veriler!$G$2,L7531*Q7531)))))," ")</f>
        <v>0</v>
      </c>
      <c r="T7531" s="133">
        <f>IF(Veriler!T7531&lt;=0.1, S7531, IF(AND(Veriler!T7531&gt;0.1, F7531="", P7531="E"), IF(Q7531&gt;Veriler!$G$2, Q7531*S7531, IF(Q7531&lt;Veriler!$G$2, Veriler!$G$2*S7531, Q7531*S7531)), 0))</f>
        <v>0</v>
      </c>
      <c r="U7531" s="133" t="str">
        <f t="shared" si="2379"/>
        <v xml:space="preserve"> </v>
      </c>
      <c r="V7531" s="134" t="str">
        <f>IFERROR(IF(O7531="%10 sınırı aşılmıştır.",L7531-T7531,IFERROR(IF(F7531="",IF(S7531=1,0,IF(L7531-S7531=0,"",L7531-S7531)),IF(Veriler!M7531="",L7531,IF(L7531*Veriler!M7531=0,"",L7531*Veriler!M7531))),L7531)),0)</f>
        <v/>
      </c>
      <c r="W7531" s="146"/>
      <c r="X7531" s="146"/>
      <c r="Y7531" s="146"/>
    </row>
    <row r="7532" spans="1:25" s="99" customFormat="1" ht="54.75" customHeight="1" x14ac:dyDescent="0.25">
      <c r="A7532" s="96">
        <f t="shared" si="2380"/>
        <v>5548</v>
      </c>
      <c r="B7532" s="175"/>
      <c r="C7532" s="176"/>
      <c r="D7532" s="113"/>
      <c r="E7532" s="115"/>
      <c r="F7532" s="174"/>
      <c r="G7532" s="114" t="str">
        <f t="shared" si="2375"/>
        <v/>
      </c>
      <c r="H7532" s="115"/>
      <c r="I7532" s="115"/>
      <c r="J7532" s="115"/>
      <c r="K7532" s="115"/>
      <c r="L7532" s="133" t="str">
        <f t="shared" si="2376"/>
        <v/>
      </c>
      <c r="M7532" s="116" t="str">
        <f>IF(L7532="", "", L7532/Veriler!$X$1)</f>
        <v/>
      </c>
      <c r="N7532" s="116" t="str">
        <f>IF(F7532&lt;&gt;"", "İthal Girdi", IF(Veriler!T7532="", "", IF(Veriler!S7532="H", "%0,5 üzerindedir", IF(Veriler!T7532&gt;0.1, "%10 sınırı aşılmıştır.", "Uygun"))))</f>
        <v>%0,5 üzerindedir</v>
      </c>
      <c r="O7532" s="116" t="str">
        <f t="shared" si="2377"/>
        <v xml:space="preserve"> </v>
      </c>
      <c r="P7532" s="117"/>
      <c r="Q7532" s="118"/>
      <c r="R7532" s="119" t="str">
        <f t="shared" si="2378"/>
        <v/>
      </c>
      <c r="S7532" s="133">
        <f>IFERROR(IF(M7532&lt;=0.005,IF(F7532="",L7532,0),IF(F7532&lt;&gt;"",0,IF(P7532="",0,IF(P7532="H",0,IF(Q7532&lt;Veriler!$G$2,L7532*Veriler!$G$2,L7532*Q7532)))))," ")</f>
        <v>0</v>
      </c>
      <c r="T7532" s="133">
        <f>IF(Veriler!T7532&lt;=0.1, S7532, IF(AND(Veriler!T7532&gt;0.1, F7532="", P7532="E"), IF(Q7532&gt;Veriler!$G$2, Q7532*S7532, IF(Q7532&lt;Veriler!$G$2, Veriler!$G$2*S7532, Q7532*S7532)), 0))</f>
        <v>0</v>
      </c>
      <c r="U7532" s="133" t="str">
        <f t="shared" si="2379"/>
        <v xml:space="preserve"> </v>
      </c>
      <c r="V7532" s="134" t="str">
        <f>IFERROR(IF(O7532="%10 sınırı aşılmıştır.",L7532-T7532,IFERROR(IF(F7532="",IF(S7532=1,0,IF(L7532-S7532=0,"",L7532-S7532)),IF(Veriler!M7532="",L7532,IF(L7532*Veriler!M7532=0,"",L7532*Veriler!M7532))),L7532)),0)</f>
        <v/>
      </c>
      <c r="W7532" s="146"/>
      <c r="X7532" s="146"/>
      <c r="Y7532" s="146"/>
    </row>
    <row r="7533" spans="1:25" s="99" customFormat="1" ht="54.75" customHeight="1" x14ac:dyDescent="0.25">
      <c r="A7533" s="96">
        <f t="shared" si="2380"/>
        <v>5549</v>
      </c>
      <c r="B7533" s="175"/>
      <c r="C7533" s="176"/>
      <c r="D7533" s="113"/>
      <c r="E7533" s="115"/>
      <c r="F7533" s="174"/>
      <c r="G7533" s="114" t="str">
        <f t="shared" si="2375"/>
        <v/>
      </c>
      <c r="H7533" s="115"/>
      <c r="I7533" s="115"/>
      <c r="J7533" s="115"/>
      <c r="K7533" s="115"/>
      <c r="L7533" s="133" t="str">
        <f t="shared" si="2376"/>
        <v/>
      </c>
      <c r="M7533" s="116" t="str">
        <f>IF(L7533="", "", L7533/Veriler!$X$1)</f>
        <v/>
      </c>
      <c r="N7533" s="116" t="str">
        <f>IF(F7533&lt;&gt;"", "İthal Girdi", IF(Veriler!T7533="", "", IF(Veriler!S7533="H", "%0,5 üzerindedir", IF(Veriler!T7533&gt;0.1, "%10 sınırı aşılmıştır.", "Uygun"))))</f>
        <v>%0,5 üzerindedir</v>
      </c>
      <c r="O7533" s="116" t="str">
        <f t="shared" si="2377"/>
        <v xml:space="preserve"> </v>
      </c>
      <c r="P7533" s="117"/>
      <c r="Q7533" s="118"/>
      <c r="R7533" s="119" t="str">
        <f t="shared" si="2378"/>
        <v/>
      </c>
      <c r="S7533" s="133">
        <f>IFERROR(IF(M7533&lt;=0.005,IF(F7533="",L7533,0),IF(F7533&lt;&gt;"",0,IF(P7533="",0,IF(P7533="H",0,IF(Q7533&lt;Veriler!$G$2,L7533*Veriler!$G$2,L7533*Q7533)))))," ")</f>
        <v>0</v>
      </c>
      <c r="T7533" s="133">
        <f>IF(Veriler!T7533&lt;=0.1, S7533, IF(AND(Veriler!T7533&gt;0.1, F7533="", P7533="E"), IF(Q7533&gt;Veriler!$G$2, Q7533*S7533, IF(Q7533&lt;Veriler!$G$2, Veriler!$G$2*S7533, Q7533*S7533)), 0))</f>
        <v>0</v>
      </c>
      <c r="U7533" s="133" t="str">
        <f t="shared" si="2379"/>
        <v xml:space="preserve"> </v>
      </c>
      <c r="V7533" s="134" t="str">
        <f>IFERROR(IF(O7533="%10 sınırı aşılmıştır.",L7533-T7533,IFERROR(IF(F7533="",IF(S7533=1,0,IF(L7533-S7533=0,"",L7533-S7533)),IF(Veriler!M7533="",L7533,IF(L7533*Veriler!M7533=0,"",L7533*Veriler!M7533))),L7533)),0)</f>
        <v/>
      </c>
      <c r="W7533" s="146"/>
      <c r="X7533" s="146"/>
      <c r="Y7533" s="146"/>
    </row>
    <row r="7534" spans="1:25" s="99" customFormat="1" ht="54.75" customHeight="1" x14ac:dyDescent="0.25">
      <c r="A7534" s="96">
        <f t="shared" si="2380"/>
        <v>5550</v>
      </c>
      <c r="B7534" s="175"/>
      <c r="C7534" s="176"/>
      <c r="D7534" s="113"/>
      <c r="E7534" s="115"/>
      <c r="F7534" s="174"/>
      <c r="G7534" s="114" t="str">
        <f t="shared" si="2375"/>
        <v/>
      </c>
      <c r="H7534" s="115"/>
      <c r="I7534" s="115"/>
      <c r="J7534" s="115"/>
      <c r="K7534" s="115"/>
      <c r="L7534" s="133" t="str">
        <f t="shared" si="2376"/>
        <v/>
      </c>
      <c r="M7534" s="116" t="str">
        <f>IF(L7534="", "", L7534/Veriler!$X$1)</f>
        <v/>
      </c>
      <c r="N7534" s="116" t="str">
        <f>IF(F7534&lt;&gt;"", "İthal Girdi", IF(Veriler!T7534="", "", IF(Veriler!S7534="H", "%0,5 üzerindedir", IF(Veriler!T7534&gt;0.1, "%10 sınırı aşılmıştır.", "Uygun"))))</f>
        <v>%0,5 üzerindedir</v>
      </c>
      <c r="O7534" s="116" t="str">
        <f t="shared" si="2377"/>
        <v xml:space="preserve"> </v>
      </c>
      <c r="P7534" s="117"/>
      <c r="Q7534" s="118"/>
      <c r="R7534" s="119" t="str">
        <f t="shared" si="2378"/>
        <v/>
      </c>
      <c r="S7534" s="133">
        <f>IFERROR(IF(M7534&lt;=0.005,IF(F7534="",L7534,0),IF(F7534&lt;&gt;"",0,IF(P7534="",0,IF(P7534="H",0,IF(Q7534&lt;Veriler!$G$2,L7534*Veriler!$G$2,L7534*Q7534)))))," ")</f>
        <v>0</v>
      </c>
      <c r="T7534" s="133">
        <f>IF(Veriler!T7534&lt;=0.1, S7534, IF(AND(Veriler!T7534&gt;0.1, F7534="", P7534="E"), IF(Q7534&gt;Veriler!$G$2, Q7534*S7534, IF(Q7534&lt;Veriler!$G$2, Veriler!$G$2*S7534, Q7534*S7534)), 0))</f>
        <v>0</v>
      </c>
      <c r="U7534" s="133" t="str">
        <f t="shared" si="2379"/>
        <v xml:space="preserve"> </v>
      </c>
      <c r="V7534" s="134" t="str">
        <f>IFERROR(IF(O7534="%10 sınırı aşılmıştır.",L7534-T7534,IFERROR(IF(F7534="",IF(S7534=1,0,IF(L7534-S7534=0,"",L7534-S7534)),IF(Veriler!M7534="",L7534,IF(L7534*Veriler!M7534=0,"",L7534*Veriler!M7534))),L7534)),0)</f>
        <v/>
      </c>
      <c r="W7534" s="146"/>
      <c r="X7534" s="146"/>
      <c r="Y7534" s="146"/>
    </row>
    <row r="7535" spans="1:25" s="99" customFormat="1" ht="54.75" customHeight="1" x14ac:dyDescent="0.25">
      <c r="A7535" s="96">
        <f t="shared" si="2380"/>
        <v>5551</v>
      </c>
      <c r="B7535" s="175"/>
      <c r="C7535" s="176"/>
      <c r="D7535" s="113"/>
      <c r="E7535" s="115"/>
      <c r="F7535" s="174"/>
      <c r="G7535" s="114" t="str">
        <f t="shared" si="2375"/>
        <v/>
      </c>
      <c r="H7535" s="115"/>
      <c r="I7535" s="115"/>
      <c r="J7535" s="115"/>
      <c r="K7535" s="115"/>
      <c r="L7535" s="133" t="str">
        <f t="shared" si="2376"/>
        <v/>
      </c>
      <c r="M7535" s="116" t="str">
        <f>IF(L7535="", "", L7535/Veriler!$X$1)</f>
        <v/>
      </c>
      <c r="N7535" s="116" t="str">
        <f>IF(F7535&lt;&gt;"", "İthal Girdi", IF(Veriler!T7535="", "", IF(Veriler!S7535="H", "%0,5 üzerindedir", IF(Veriler!T7535&gt;0.1, "%10 sınırı aşılmıştır.", "Uygun"))))</f>
        <v>%0,5 üzerindedir</v>
      </c>
      <c r="O7535" s="116" t="str">
        <f t="shared" si="2377"/>
        <v xml:space="preserve"> </v>
      </c>
      <c r="P7535" s="117"/>
      <c r="Q7535" s="118"/>
      <c r="R7535" s="119" t="str">
        <f t="shared" si="2378"/>
        <v/>
      </c>
      <c r="S7535" s="133">
        <f>IFERROR(IF(M7535&lt;=0.005,IF(F7535="",L7535,0),IF(F7535&lt;&gt;"",0,IF(P7535="",0,IF(P7535="H",0,IF(Q7535&lt;Veriler!$G$2,L7535*Veriler!$G$2,L7535*Q7535)))))," ")</f>
        <v>0</v>
      </c>
      <c r="T7535" s="133">
        <f>IF(Veriler!T7535&lt;=0.1, S7535, IF(AND(Veriler!T7535&gt;0.1, F7535="", P7535="E"), IF(Q7535&gt;Veriler!$G$2, Q7535*S7535, IF(Q7535&lt;Veriler!$G$2, Veriler!$G$2*S7535, Q7535*S7535)), 0))</f>
        <v>0</v>
      </c>
      <c r="U7535" s="133" t="str">
        <f t="shared" si="2379"/>
        <v xml:space="preserve"> </v>
      </c>
      <c r="V7535" s="134" t="str">
        <f>IFERROR(IF(O7535="%10 sınırı aşılmıştır.",L7535-T7535,IFERROR(IF(F7535="",IF(S7535=1,0,IF(L7535-S7535=0,"",L7535-S7535)),IF(Veriler!M7535="",L7535,IF(L7535*Veriler!M7535=0,"",L7535*Veriler!M7535))),L7535)),0)</f>
        <v/>
      </c>
      <c r="W7535" s="146"/>
      <c r="X7535" s="146"/>
      <c r="Y7535" s="146"/>
    </row>
    <row r="7536" spans="1:25" s="99" customFormat="1" ht="54.75" customHeight="1" x14ac:dyDescent="0.25">
      <c r="A7536" s="96">
        <f t="shared" si="2380"/>
        <v>5552</v>
      </c>
      <c r="B7536" s="175"/>
      <c r="C7536" s="176"/>
      <c r="D7536" s="113"/>
      <c r="E7536" s="115"/>
      <c r="F7536" s="174"/>
      <c r="G7536" s="114" t="str">
        <f t="shared" si="2375"/>
        <v/>
      </c>
      <c r="H7536" s="115"/>
      <c r="I7536" s="115"/>
      <c r="J7536" s="115"/>
      <c r="K7536" s="115"/>
      <c r="L7536" s="133" t="str">
        <f t="shared" si="2376"/>
        <v/>
      </c>
      <c r="M7536" s="116" t="str">
        <f>IF(L7536="", "", L7536/Veriler!$X$1)</f>
        <v/>
      </c>
      <c r="N7536" s="116" t="str">
        <f>IF(F7536&lt;&gt;"", "İthal Girdi", IF(Veriler!T7536="", "", IF(Veriler!S7536="H", "%0,5 üzerindedir", IF(Veriler!T7536&gt;0.1, "%10 sınırı aşılmıştır.", "Uygun"))))</f>
        <v>%0,5 üzerindedir</v>
      </c>
      <c r="O7536" s="116" t="str">
        <f t="shared" si="2377"/>
        <v xml:space="preserve"> </v>
      </c>
      <c r="P7536" s="117"/>
      <c r="Q7536" s="118"/>
      <c r="R7536" s="119" t="str">
        <f t="shared" si="2378"/>
        <v/>
      </c>
      <c r="S7536" s="133">
        <f>IFERROR(IF(M7536&lt;=0.005,IF(F7536="",L7536,0),IF(F7536&lt;&gt;"",0,IF(P7536="",0,IF(P7536="H",0,IF(Q7536&lt;Veriler!$G$2,L7536*Veriler!$G$2,L7536*Q7536)))))," ")</f>
        <v>0</v>
      </c>
      <c r="T7536" s="133">
        <f>IF(Veriler!T7536&lt;=0.1, S7536, IF(AND(Veriler!T7536&gt;0.1, F7536="", P7536="E"), IF(Q7536&gt;Veriler!$G$2, Q7536*S7536, IF(Q7536&lt;Veriler!$G$2, Veriler!$G$2*S7536, Q7536*S7536)), 0))</f>
        <v>0</v>
      </c>
      <c r="U7536" s="133" t="str">
        <f t="shared" si="2379"/>
        <v xml:space="preserve"> </v>
      </c>
      <c r="V7536" s="134" t="str">
        <f>IFERROR(IF(O7536="%10 sınırı aşılmıştır.",L7536-T7536,IFERROR(IF(F7536="",IF(S7536=1,0,IF(L7536-S7536=0,"",L7536-S7536)),IF(Veriler!M7536="",L7536,IF(L7536*Veriler!M7536=0,"",L7536*Veriler!M7536))),L7536)),0)</f>
        <v/>
      </c>
      <c r="W7536" s="146"/>
      <c r="X7536" s="146"/>
      <c r="Y7536" s="146"/>
    </row>
    <row r="7537" spans="1:25" s="99" customFormat="1" ht="54.75" customHeight="1" x14ac:dyDescent="0.25">
      <c r="A7537" s="96">
        <f t="shared" si="2380"/>
        <v>5553</v>
      </c>
      <c r="B7537" s="175"/>
      <c r="C7537" s="176"/>
      <c r="D7537" s="113"/>
      <c r="E7537" s="115"/>
      <c r="F7537" s="174"/>
      <c r="G7537" s="114" t="str">
        <f t="shared" si="2375"/>
        <v/>
      </c>
      <c r="H7537" s="115"/>
      <c r="I7537" s="115"/>
      <c r="J7537" s="115"/>
      <c r="K7537" s="115"/>
      <c r="L7537" s="133" t="str">
        <f t="shared" si="2376"/>
        <v/>
      </c>
      <c r="M7537" s="116" t="str">
        <f>IF(L7537="", "", L7537/Veriler!$X$1)</f>
        <v/>
      </c>
      <c r="N7537" s="116" t="str">
        <f>IF(F7537&lt;&gt;"", "İthal Girdi", IF(Veriler!T7537="", "", IF(Veriler!S7537="H", "%0,5 üzerindedir", IF(Veriler!T7537&gt;0.1, "%10 sınırı aşılmıştır.", "Uygun"))))</f>
        <v>%0,5 üzerindedir</v>
      </c>
      <c r="O7537" s="116" t="str">
        <f t="shared" si="2377"/>
        <v xml:space="preserve"> </v>
      </c>
      <c r="P7537" s="117"/>
      <c r="Q7537" s="118"/>
      <c r="R7537" s="119" t="str">
        <f t="shared" si="2378"/>
        <v/>
      </c>
      <c r="S7537" s="133">
        <f>IFERROR(IF(M7537&lt;=0.005,IF(F7537="",L7537,0),IF(F7537&lt;&gt;"",0,IF(P7537="",0,IF(P7537="H",0,IF(Q7537&lt;Veriler!$G$2,L7537*Veriler!$G$2,L7537*Q7537)))))," ")</f>
        <v>0</v>
      </c>
      <c r="T7537" s="133">
        <f>IF(Veriler!T7537&lt;=0.1, S7537, IF(AND(Veriler!T7537&gt;0.1, F7537="", P7537="E"), IF(Q7537&gt;Veriler!$G$2, Q7537*S7537, IF(Q7537&lt;Veriler!$G$2, Veriler!$G$2*S7537, Q7537*S7537)), 0))</f>
        <v>0</v>
      </c>
      <c r="U7537" s="133" t="str">
        <f t="shared" si="2379"/>
        <v xml:space="preserve"> </v>
      </c>
      <c r="V7537" s="134" t="str">
        <f>IFERROR(IF(O7537="%10 sınırı aşılmıştır.",L7537-T7537,IFERROR(IF(F7537="",IF(S7537=1,0,IF(L7537-S7537=0,"",L7537-S7537)),IF(Veriler!M7537="",L7537,IF(L7537*Veriler!M7537=0,"",L7537*Veriler!M7537))),L7537)),0)</f>
        <v/>
      </c>
      <c r="W7537" s="146"/>
      <c r="X7537" s="146"/>
      <c r="Y7537" s="146"/>
    </row>
    <row r="7538" spans="1:25" s="99" customFormat="1" ht="54.75" customHeight="1" x14ac:dyDescent="0.25">
      <c r="A7538" s="96">
        <f t="shared" si="2380"/>
        <v>5554</v>
      </c>
      <c r="B7538" s="175"/>
      <c r="C7538" s="176"/>
      <c r="D7538" s="113"/>
      <c r="E7538" s="115"/>
      <c r="F7538" s="174"/>
      <c r="G7538" s="114" t="str">
        <f t="shared" si="2375"/>
        <v/>
      </c>
      <c r="H7538" s="115"/>
      <c r="I7538" s="115"/>
      <c r="J7538" s="115"/>
      <c r="K7538" s="115"/>
      <c r="L7538" s="133" t="str">
        <f t="shared" si="2376"/>
        <v/>
      </c>
      <c r="M7538" s="116" t="str">
        <f>IF(L7538="", "", L7538/Veriler!$X$1)</f>
        <v/>
      </c>
      <c r="N7538" s="116" t="str">
        <f>IF(F7538&lt;&gt;"", "İthal Girdi", IF(Veriler!T7538="", "", IF(Veriler!S7538="H", "%0,5 üzerindedir", IF(Veriler!T7538&gt;0.1, "%10 sınırı aşılmıştır.", "Uygun"))))</f>
        <v>%0,5 üzerindedir</v>
      </c>
      <c r="O7538" s="116" t="str">
        <f t="shared" si="2377"/>
        <v xml:space="preserve"> </v>
      </c>
      <c r="P7538" s="117"/>
      <c r="Q7538" s="118"/>
      <c r="R7538" s="119" t="str">
        <f t="shared" si="2378"/>
        <v/>
      </c>
      <c r="S7538" s="133">
        <f>IFERROR(IF(M7538&lt;=0.005,IF(F7538="",L7538,0),IF(F7538&lt;&gt;"",0,IF(P7538="",0,IF(P7538="H",0,IF(Q7538&lt;Veriler!$G$2,L7538*Veriler!$G$2,L7538*Q7538)))))," ")</f>
        <v>0</v>
      </c>
      <c r="T7538" s="133">
        <f>IF(Veriler!T7538&lt;=0.1, S7538, IF(AND(Veriler!T7538&gt;0.1, F7538="", P7538="E"), IF(Q7538&gt;Veriler!$G$2, Q7538*S7538, IF(Q7538&lt;Veriler!$G$2, Veriler!$G$2*S7538, Q7538*S7538)), 0))</f>
        <v>0</v>
      </c>
      <c r="U7538" s="133" t="str">
        <f t="shared" si="2379"/>
        <v xml:space="preserve"> </v>
      </c>
      <c r="V7538" s="134" t="str">
        <f>IFERROR(IF(O7538="%10 sınırı aşılmıştır.",L7538-T7538,IFERROR(IF(F7538="",IF(S7538=1,0,IF(L7538-S7538=0,"",L7538-S7538)),IF(Veriler!M7538="",L7538,IF(L7538*Veriler!M7538=0,"",L7538*Veriler!M7538))),L7538)),0)</f>
        <v/>
      </c>
      <c r="W7538" s="146"/>
      <c r="X7538" s="146"/>
      <c r="Y7538" s="146"/>
    </row>
    <row r="7539" spans="1:25" s="99" customFormat="1" ht="54.75" customHeight="1" x14ac:dyDescent="0.25">
      <c r="A7539" s="96">
        <f t="shared" si="2380"/>
        <v>5555</v>
      </c>
      <c r="B7539" s="175"/>
      <c r="C7539" s="176"/>
      <c r="D7539" s="113"/>
      <c r="E7539" s="115"/>
      <c r="F7539" s="174"/>
      <c r="G7539" s="114" t="str">
        <f t="shared" si="2375"/>
        <v/>
      </c>
      <c r="H7539" s="115"/>
      <c r="I7539" s="115"/>
      <c r="J7539" s="115"/>
      <c r="K7539" s="115"/>
      <c r="L7539" s="133" t="str">
        <f t="shared" si="2376"/>
        <v/>
      </c>
      <c r="M7539" s="116" t="str">
        <f>IF(L7539="", "", L7539/Veriler!$X$1)</f>
        <v/>
      </c>
      <c r="N7539" s="116" t="str">
        <f>IF(F7539&lt;&gt;"", "İthal Girdi", IF(Veriler!T7539="", "", IF(Veriler!S7539="H", "%0,5 üzerindedir", IF(Veriler!T7539&gt;0.1, "%10 sınırı aşılmıştır.", "Uygun"))))</f>
        <v>%0,5 üzerindedir</v>
      </c>
      <c r="O7539" s="116" t="str">
        <f t="shared" si="2377"/>
        <v xml:space="preserve"> </v>
      </c>
      <c r="P7539" s="117"/>
      <c r="Q7539" s="118"/>
      <c r="R7539" s="119" t="str">
        <f t="shared" si="2378"/>
        <v/>
      </c>
      <c r="S7539" s="133">
        <f>IFERROR(IF(M7539&lt;=0.005,IF(F7539="",L7539,0),IF(F7539&lt;&gt;"",0,IF(P7539="",0,IF(P7539="H",0,IF(Q7539&lt;Veriler!$G$2,L7539*Veriler!$G$2,L7539*Q7539)))))," ")</f>
        <v>0</v>
      </c>
      <c r="T7539" s="133">
        <f>IF(Veriler!T7539&lt;=0.1, S7539, IF(AND(Veriler!T7539&gt;0.1, F7539="", P7539="E"), IF(Q7539&gt;Veriler!$G$2, Q7539*S7539, IF(Q7539&lt;Veriler!$G$2, Veriler!$G$2*S7539, Q7539*S7539)), 0))</f>
        <v>0</v>
      </c>
      <c r="U7539" s="133" t="str">
        <f t="shared" si="2379"/>
        <v xml:space="preserve"> </v>
      </c>
      <c r="V7539" s="134" t="str">
        <f>IFERROR(IF(O7539="%10 sınırı aşılmıştır.",L7539-T7539,IFERROR(IF(F7539="",IF(S7539=1,0,IF(L7539-S7539=0,"",L7539-S7539)),IF(Veriler!M7539="",L7539,IF(L7539*Veriler!M7539=0,"",L7539*Veriler!M7539))),L7539)),0)</f>
        <v/>
      </c>
      <c r="W7539" s="146"/>
      <c r="X7539" s="146"/>
      <c r="Y7539" s="146"/>
    </row>
    <row r="7540" spans="1:25" s="99" customFormat="1" ht="54.75" customHeight="1" x14ac:dyDescent="0.25">
      <c r="A7540" s="96">
        <f t="shared" si="2380"/>
        <v>5556</v>
      </c>
      <c r="B7540" s="175"/>
      <c r="C7540" s="176"/>
      <c r="D7540" s="113"/>
      <c r="E7540" s="115"/>
      <c r="F7540" s="174"/>
      <c r="G7540" s="114" t="str">
        <f t="shared" si="2375"/>
        <v/>
      </c>
      <c r="H7540" s="115"/>
      <c r="I7540" s="115"/>
      <c r="J7540" s="115"/>
      <c r="K7540" s="115"/>
      <c r="L7540" s="133" t="str">
        <f t="shared" si="2376"/>
        <v/>
      </c>
      <c r="M7540" s="116" t="str">
        <f>IF(L7540="", "", L7540/Veriler!$X$1)</f>
        <v/>
      </c>
      <c r="N7540" s="116" t="str">
        <f>IF(F7540&lt;&gt;"", "İthal Girdi", IF(Veriler!T7540="", "", IF(Veriler!S7540="H", "%0,5 üzerindedir", IF(Veriler!T7540&gt;0.1, "%10 sınırı aşılmıştır.", "Uygun"))))</f>
        <v>%0,5 üzerindedir</v>
      </c>
      <c r="O7540" s="116" t="str">
        <f t="shared" si="2377"/>
        <v xml:space="preserve"> </v>
      </c>
      <c r="P7540" s="117"/>
      <c r="Q7540" s="118"/>
      <c r="R7540" s="119" t="str">
        <f t="shared" si="2378"/>
        <v/>
      </c>
      <c r="S7540" s="133">
        <f>IFERROR(IF(M7540&lt;=0.005,IF(F7540="",L7540,0),IF(F7540&lt;&gt;"",0,IF(P7540="",0,IF(P7540="H",0,IF(Q7540&lt;Veriler!$G$2,L7540*Veriler!$G$2,L7540*Q7540)))))," ")</f>
        <v>0</v>
      </c>
      <c r="T7540" s="133">
        <f>IF(Veriler!T7540&lt;=0.1, S7540, IF(AND(Veriler!T7540&gt;0.1, F7540="", P7540="E"), IF(Q7540&gt;Veriler!$G$2, Q7540*S7540, IF(Q7540&lt;Veriler!$G$2, Veriler!$G$2*S7540, Q7540*S7540)), 0))</f>
        <v>0</v>
      </c>
      <c r="U7540" s="133" t="str">
        <f t="shared" si="2379"/>
        <v xml:space="preserve"> </v>
      </c>
      <c r="V7540" s="134" t="str">
        <f>IFERROR(IF(O7540="%10 sınırı aşılmıştır.",L7540-T7540,IFERROR(IF(F7540="",IF(S7540=1,0,IF(L7540-S7540=0,"",L7540-S7540)),IF(Veriler!M7540="",L7540,IF(L7540*Veriler!M7540=0,"",L7540*Veriler!M7540))),L7540)),0)</f>
        <v/>
      </c>
      <c r="W7540" s="146"/>
      <c r="X7540" s="146"/>
      <c r="Y7540" s="146"/>
    </row>
    <row r="7541" spans="1:25" s="99" customFormat="1" ht="54.75" customHeight="1" x14ac:dyDescent="0.25">
      <c r="A7541" s="96">
        <f t="shared" si="2380"/>
        <v>5557</v>
      </c>
      <c r="B7541" s="175"/>
      <c r="C7541" s="176"/>
      <c r="D7541" s="113"/>
      <c r="E7541" s="115"/>
      <c r="F7541" s="174"/>
      <c r="G7541" s="114" t="str">
        <f t="shared" si="2375"/>
        <v/>
      </c>
      <c r="H7541" s="115"/>
      <c r="I7541" s="115"/>
      <c r="J7541" s="115"/>
      <c r="K7541" s="115"/>
      <c r="L7541" s="133" t="str">
        <f t="shared" si="2376"/>
        <v/>
      </c>
      <c r="M7541" s="116" t="str">
        <f>IF(L7541="", "", L7541/Veriler!$X$1)</f>
        <v/>
      </c>
      <c r="N7541" s="116" t="str">
        <f>IF(F7541&lt;&gt;"", "İthal Girdi", IF(Veriler!T7541="", "", IF(Veriler!S7541="H", "%0,5 üzerindedir", IF(Veriler!T7541&gt;0.1, "%10 sınırı aşılmıştır.", "Uygun"))))</f>
        <v>%0,5 üzerindedir</v>
      </c>
      <c r="O7541" s="116" t="str">
        <f t="shared" si="2377"/>
        <v xml:space="preserve"> </v>
      </c>
      <c r="P7541" s="117"/>
      <c r="Q7541" s="118"/>
      <c r="R7541" s="119" t="str">
        <f t="shared" si="2378"/>
        <v/>
      </c>
      <c r="S7541" s="133">
        <f>IFERROR(IF(M7541&lt;=0.005,IF(F7541="",L7541,0),IF(F7541&lt;&gt;"",0,IF(P7541="",0,IF(P7541="H",0,IF(Q7541&lt;Veriler!$G$2,L7541*Veriler!$G$2,L7541*Q7541)))))," ")</f>
        <v>0</v>
      </c>
      <c r="T7541" s="133">
        <f>IF(Veriler!T7541&lt;=0.1, S7541, IF(AND(Veriler!T7541&gt;0.1, F7541="", P7541="E"), IF(Q7541&gt;Veriler!$G$2, Q7541*S7541, IF(Q7541&lt;Veriler!$G$2, Veriler!$G$2*S7541, Q7541*S7541)), 0))</f>
        <v>0</v>
      </c>
      <c r="U7541" s="133" t="str">
        <f t="shared" si="2379"/>
        <v xml:space="preserve"> </v>
      </c>
      <c r="V7541" s="134" t="str">
        <f>IFERROR(IF(O7541="%10 sınırı aşılmıştır.",L7541-T7541,IFERROR(IF(F7541="",IF(S7541=1,0,IF(L7541-S7541=0,"",L7541-S7541)),IF(Veriler!M7541="",L7541,IF(L7541*Veriler!M7541=0,"",L7541*Veriler!M7541))),L7541)),0)</f>
        <v/>
      </c>
      <c r="W7541" s="146"/>
      <c r="X7541" s="146"/>
      <c r="Y7541" s="146"/>
    </row>
    <row r="7542" spans="1:25" s="99" customFormat="1" ht="54.75" customHeight="1" x14ac:dyDescent="0.25">
      <c r="A7542" s="96">
        <f t="shared" si="2380"/>
        <v>5558</v>
      </c>
      <c r="B7542" s="175"/>
      <c r="C7542" s="176"/>
      <c r="D7542" s="113"/>
      <c r="E7542" s="115"/>
      <c r="F7542" s="174"/>
      <c r="G7542" s="114" t="str">
        <f t="shared" si="2375"/>
        <v/>
      </c>
      <c r="H7542" s="115"/>
      <c r="I7542" s="115"/>
      <c r="J7542" s="115"/>
      <c r="K7542" s="115"/>
      <c r="L7542" s="133" t="str">
        <f t="shared" si="2376"/>
        <v/>
      </c>
      <c r="M7542" s="116" t="str">
        <f>IF(L7542="", "", L7542/Veriler!$X$1)</f>
        <v/>
      </c>
      <c r="N7542" s="116" t="str">
        <f>IF(F7542&lt;&gt;"", "İthal Girdi", IF(Veriler!T7542="", "", IF(Veriler!S7542="H", "%0,5 üzerindedir", IF(Veriler!T7542&gt;0.1, "%10 sınırı aşılmıştır.", "Uygun"))))</f>
        <v>%0,5 üzerindedir</v>
      </c>
      <c r="O7542" s="116" t="str">
        <f t="shared" si="2377"/>
        <v xml:space="preserve"> </v>
      </c>
      <c r="P7542" s="117"/>
      <c r="Q7542" s="118"/>
      <c r="R7542" s="119" t="str">
        <f t="shared" si="2378"/>
        <v/>
      </c>
      <c r="S7542" s="133">
        <f>IFERROR(IF(M7542&lt;=0.005,IF(F7542="",L7542,0),IF(F7542&lt;&gt;"",0,IF(P7542="",0,IF(P7542="H",0,IF(Q7542&lt;Veriler!$G$2,L7542*Veriler!$G$2,L7542*Q7542)))))," ")</f>
        <v>0</v>
      </c>
      <c r="T7542" s="133">
        <f>IF(Veriler!T7542&lt;=0.1, S7542, IF(AND(Veriler!T7542&gt;0.1, F7542="", P7542="E"), IF(Q7542&gt;Veriler!$G$2, Q7542*S7542, IF(Q7542&lt;Veriler!$G$2, Veriler!$G$2*S7542, Q7542*S7542)), 0))</f>
        <v>0</v>
      </c>
      <c r="U7542" s="133" t="str">
        <f t="shared" si="2379"/>
        <v xml:space="preserve"> </v>
      </c>
      <c r="V7542" s="134" t="str">
        <f>IFERROR(IF(O7542="%10 sınırı aşılmıştır.",L7542-T7542,IFERROR(IF(F7542="",IF(S7542=1,0,IF(L7542-S7542=0,"",L7542-S7542)),IF(Veriler!M7542="",L7542,IF(L7542*Veriler!M7542=0,"",L7542*Veriler!M7542))),L7542)),0)</f>
        <v/>
      </c>
      <c r="W7542" s="146"/>
      <c r="X7542" s="146"/>
      <c r="Y7542" s="146"/>
    </row>
    <row r="7543" spans="1:25" s="99" customFormat="1" ht="36" hidden="1" customHeight="1" x14ac:dyDescent="0.25">
      <c r="A7543" s="101"/>
      <c r="B7543" s="191" t="s">
        <v>16</v>
      </c>
      <c r="C7543" s="176"/>
      <c r="D7543" s="120"/>
      <c r="E7543" s="171"/>
      <c r="F7543" s="172"/>
      <c r="G7543" s="121"/>
      <c r="H7543" s="115"/>
      <c r="I7543" s="115"/>
      <c r="J7543" s="115"/>
      <c r="K7543" s="115"/>
      <c r="L7543" s="121"/>
      <c r="M7543" s="121"/>
      <c r="N7543" s="121"/>
      <c r="O7543" s="121"/>
      <c r="P7543" s="120"/>
      <c r="Q7543" s="120"/>
      <c r="R7543" s="183"/>
      <c r="S7543" s="184"/>
      <c r="T7543" s="121"/>
      <c r="U7543" s="121"/>
      <c r="V7543" s="121"/>
      <c r="W7543" s="146"/>
      <c r="X7543" s="146"/>
      <c r="Y7543" s="146"/>
    </row>
    <row r="7544" spans="1:25" s="99" customFormat="1" ht="54.75" customHeight="1" x14ac:dyDescent="0.25">
      <c r="A7544" s="96">
        <f>A7542+1</f>
        <v>5559</v>
      </c>
      <c r="B7544" s="175"/>
      <c r="C7544" s="176"/>
      <c r="D7544" s="113"/>
      <c r="E7544" s="115"/>
      <c r="F7544" s="174"/>
      <c r="G7544" s="114" t="str">
        <f t="shared" ref="G7544:G7557" si="2381">IF(AND(F7544&lt;&gt;"",V7544&lt;&gt;"",L7544&lt;&gt;0),V7544/L7544,"")</f>
        <v/>
      </c>
      <c r="H7544" s="115"/>
      <c r="I7544" s="115"/>
      <c r="J7544" s="115"/>
      <c r="K7544" s="115"/>
      <c r="L7544" s="133" t="str">
        <f t="shared" ref="L7544:L7557" si="2382">IF(AND(H7544&lt;&gt;0, J7544&lt;&gt;0, K7544&lt;&gt;0), H7544*J7544*K7544, "")</f>
        <v/>
      </c>
      <c r="M7544" s="116" t="str">
        <f>IF(L7544="", "", L7544/Veriler!$X$1)</f>
        <v/>
      </c>
      <c r="N7544" s="116" t="str">
        <f>IF(F7544&lt;&gt;"", "İthal Girdi", IF(Veriler!T7544="", "", IF(Veriler!S7544="H", "%0,5 üzerindedir", IF(Veriler!T7544&gt;0.1, "%10 sınırı aşılmıştır.", "Uygun"))))</f>
        <v>%0,5 üzerindedir</v>
      </c>
      <c r="O7544" s="116" t="str">
        <f t="shared" ref="O7544:O7557" si="2383">IF(M7544=""," ",N7544)</f>
        <v xml:space="preserve"> </v>
      </c>
      <c r="P7544" s="117"/>
      <c r="Q7544" s="118"/>
      <c r="R7544" s="119" t="str">
        <f t="shared" ref="R7544:R7557" si="2384">IFERROR(IF(AND(T7544&lt;&gt;"",L7544&lt;&gt;"",L7544&lt;&gt;0,T7544&lt;&gt;0),T7544/L7544,"")," ")</f>
        <v/>
      </c>
      <c r="S7544" s="133">
        <f>IFERROR(IF(M7544&lt;=0.005,IF(F7544="",L7544,0),IF(F7544&lt;&gt;"",0,IF(P7544="",0,IF(P7544="H",0,IF(Q7544&lt;Veriler!$G$2,L7544*Veriler!$G$2,L7544*Q7544)))))," ")</f>
        <v>0</v>
      </c>
      <c r="T7544" s="133">
        <f>IF(Veriler!T7544&lt;=0.1, S7544, IF(AND(Veriler!T7544&gt;0.1, F7544="", P7544="E"), IF(Q7544&gt;Veriler!$G$2, Q7544*S7544, IF(Q7544&lt;Veriler!$G$2, Veriler!$G$2*S7544, Q7544*S7544)), 0))</f>
        <v>0</v>
      </c>
      <c r="U7544" s="133" t="str">
        <f t="shared" ref="U7544:U7557" si="2385">IF(T7544=0," ",T7544)</f>
        <v xml:space="preserve"> </v>
      </c>
      <c r="V7544" s="134" t="str">
        <f>IFERROR(IF(O7544="%10 sınırı aşılmıştır.",L7544-T7544,IFERROR(IF(F7544="",IF(S7544=1,0,IF(L7544-S7544=0,"",L7544-S7544)),IF(Veriler!M7544="",L7544,IF(L7544*Veriler!M7544=0,"",L7544*Veriler!M7544))),L7544)),0)</f>
        <v/>
      </c>
      <c r="W7544" s="146"/>
      <c r="X7544" s="146"/>
      <c r="Y7544" s="146"/>
    </row>
    <row r="7545" spans="1:25" s="99" customFormat="1" ht="54.75" customHeight="1" x14ac:dyDescent="0.25">
      <c r="A7545" s="96">
        <f t="shared" ref="A7545:A7557" si="2386">A7544+1</f>
        <v>5560</v>
      </c>
      <c r="B7545" s="175"/>
      <c r="C7545" s="176"/>
      <c r="D7545" s="113"/>
      <c r="E7545" s="115"/>
      <c r="F7545" s="174"/>
      <c r="G7545" s="114" t="str">
        <f t="shared" si="2381"/>
        <v/>
      </c>
      <c r="H7545" s="115"/>
      <c r="I7545" s="115"/>
      <c r="J7545" s="115"/>
      <c r="K7545" s="115"/>
      <c r="L7545" s="133" t="str">
        <f t="shared" si="2382"/>
        <v/>
      </c>
      <c r="M7545" s="116" t="str">
        <f>IF(L7545="", "", L7545/Veriler!$X$1)</f>
        <v/>
      </c>
      <c r="N7545" s="116" t="str">
        <f>IF(F7545&lt;&gt;"", "İthal Girdi", IF(Veriler!T7545="", "", IF(Veriler!S7545="H", "%0,5 üzerindedir", IF(Veriler!T7545&gt;0.1, "%10 sınırı aşılmıştır.", "Uygun"))))</f>
        <v>%0,5 üzerindedir</v>
      </c>
      <c r="O7545" s="116" t="str">
        <f t="shared" si="2383"/>
        <v xml:space="preserve"> </v>
      </c>
      <c r="P7545" s="117"/>
      <c r="Q7545" s="118"/>
      <c r="R7545" s="119" t="str">
        <f t="shared" si="2384"/>
        <v/>
      </c>
      <c r="S7545" s="133">
        <f>IFERROR(IF(M7545&lt;=0.005,IF(F7545="",L7545,0),IF(F7545&lt;&gt;"",0,IF(P7545="",0,IF(P7545="H",0,IF(Q7545&lt;Veriler!$G$2,L7545*Veriler!$G$2,L7545*Q7545)))))," ")</f>
        <v>0</v>
      </c>
      <c r="T7545" s="133">
        <f>IF(Veriler!T7545&lt;=0.1, S7545, IF(AND(Veriler!T7545&gt;0.1, F7545="", P7545="E"), IF(Q7545&gt;Veriler!$G$2, Q7545*S7545, IF(Q7545&lt;Veriler!$G$2, Veriler!$G$2*S7545, Q7545*S7545)), 0))</f>
        <v>0</v>
      </c>
      <c r="U7545" s="133" t="str">
        <f t="shared" si="2385"/>
        <v xml:space="preserve"> </v>
      </c>
      <c r="V7545" s="134" t="str">
        <f>IFERROR(IF(O7545="%10 sınırı aşılmıştır.",L7545-T7545,IFERROR(IF(F7545="",IF(S7545=1,0,IF(L7545-S7545=0,"",L7545-S7545)),IF(Veriler!M7545="",L7545,IF(L7545*Veriler!M7545=0,"",L7545*Veriler!M7545))),L7545)),0)</f>
        <v/>
      </c>
      <c r="W7545" s="146"/>
      <c r="X7545" s="146"/>
      <c r="Y7545" s="146"/>
    </row>
    <row r="7546" spans="1:25" s="99" customFormat="1" ht="54.75" customHeight="1" x14ac:dyDescent="0.25">
      <c r="A7546" s="96">
        <f t="shared" si="2386"/>
        <v>5561</v>
      </c>
      <c r="B7546" s="175"/>
      <c r="C7546" s="176"/>
      <c r="D7546" s="113"/>
      <c r="E7546" s="115"/>
      <c r="F7546" s="174"/>
      <c r="G7546" s="114" t="str">
        <f t="shared" si="2381"/>
        <v/>
      </c>
      <c r="H7546" s="115"/>
      <c r="I7546" s="115"/>
      <c r="J7546" s="115"/>
      <c r="K7546" s="115"/>
      <c r="L7546" s="133" t="str">
        <f t="shared" si="2382"/>
        <v/>
      </c>
      <c r="M7546" s="116" t="str">
        <f>IF(L7546="", "", L7546/Veriler!$X$1)</f>
        <v/>
      </c>
      <c r="N7546" s="116" t="str">
        <f>IF(F7546&lt;&gt;"", "İthal Girdi", IF(Veriler!T7546="", "", IF(Veriler!S7546="H", "%0,5 üzerindedir", IF(Veriler!T7546&gt;0.1, "%10 sınırı aşılmıştır.", "Uygun"))))</f>
        <v>%0,5 üzerindedir</v>
      </c>
      <c r="O7546" s="116" t="str">
        <f t="shared" si="2383"/>
        <v xml:space="preserve"> </v>
      </c>
      <c r="P7546" s="117"/>
      <c r="Q7546" s="118"/>
      <c r="R7546" s="119" t="str">
        <f t="shared" si="2384"/>
        <v/>
      </c>
      <c r="S7546" s="133">
        <f>IFERROR(IF(M7546&lt;=0.005,IF(F7546="",L7546,0),IF(F7546&lt;&gt;"",0,IF(P7546="",0,IF(P7546="H",0,IF(Q7546&lt;Veriler!$G$2,L7546*Veriler!$G$2,L7546*Q7546)))))," ")</f>
        <v>0</v>
      </c>
      <c r="T7546" s="133">
        <f>IF(Veriler!T7546&lt;=0.1, S7546, IF(AND(Veriler!T7546&gt;0.1, F7546="", P7546="E"), IF(Q7546&gt;Veriler!$G$2, Q7546*S7546, IF(Q7546&lt;Veriler!$G$2, Veriler!$G$2*S7546, Q7546*S7546)), 0))</f>
        <v>0</v>
      </c>
      <c r="U7546" s="133" t="str">
        <f t="shared" si="2385"/>
        <v xml:space="preserve"> </v>
      </c>
      <c r="V7546" s="134" t="str">
        <f>IFERROR(IF(O7546="%10 sınırı aşılmıştır.",L7546-T7546,IFERROR(IF(F7546="",IF(S7546=1,0,IF(L7546-S7546=0,"",L7546-S7546)),IF(Veriler!M7546="",L7546,IF(L7546*Veriler!M7546=0,"",L7546*Veriler!M7546))),L7546)),0)</f>
        <v/>
      </c>
      <c r="W7546" s="146"/>
      <c r="X7546" s="146"/>
      <c r="Y7546" s="146"/>
    </row>
    <row r="7547" spans="1:25" s="99" customFormat="1" ht="54.75" customHeight="1" x14ac:dyDescent="0.25">
      <c r="A7547" s="96">
        <f t="shared" si="2386"/>
        <v>5562</v>
      </c>
      <c r="B7547" s="175"/>
      <c r="C7547" s="176"/>
      <c r="D7547" s="113"/>
      <c r="E7547" s="115"/>
      <c r="F7547" s="174"/>
      <c r="G7547" s="114" t="str">
        <f t="shared" si="2381"/>
        <v/>
      </c>
      <c r="H7547" s="115"/>
      <c r="I7547" s="115"/>
      <c r="J7547" s="115"/>
      <c r="K7547" s="115"/>
      <c r="L7547" s="133" t="str">
        <f t="shared" si="2382"/>
        <v/>
      </c>
      <c r="M7547" s="116" t="str">
        <f>IF(L7547="", "", L7547/Veriler!$X$1)</f>
        <v/>
      </c>
      <c r="N7547" s="116" t="str">
        <f>IF(F7547&lt;&gt;"", "İthal Girdi", IF(Veriler!T7547="", "", IF(Veriler!S7547="H", "%0,5 üzerindedir", IF(Veriler!T7547&gt;0.1, "%10 sınırı aşılmıştır.", "Uygun"))))</f>
        <v>%0,5 üzerindedir</v>
      </c>
      <c r="O7547" s="116" t="str">
        <f t="shared" si="2383"/>
        <v xml:space="preserve"> </v>
      </c>
      <c r="P7547" s="117"/>
      <c r="Q7547" s="118"/>
      <c r="R7547" s="119" t="str">
        <f t="shared" si="2384"/>
        <v/>
      </c>
      <c r="S7547" s="133">
        <f>IFERROR(IF(M7547&lt;=0.005,IF(F7547="",L7547,0),IF(F7547&lt;&gt;"",0,IF(P7547="",0,IF(P7547="H",0,IF(Q7547&lt;Veriler!$G$2,L7547*Veriler!$G$2,L7547*Q7547)))))," ")</f>
        <v>0</v>
      </c>
      <c r="T7547" s="133">
        <f>IF(Veriler!T7547&lt;=0.1, S7547, IF(AND(Veriler!T7547&gt;0.1, F7547="", P7547="E"), IF(Q7547&gt;Veriler!$G$2, Q7547*S7547, IF(Q7547&lt;Veriler!$G$2, Veriler!$G$2*S7547, Q7547*S7547)), 0))</f>
        <v>0</v>
      </c>
      <c r="U7547" s="133" t="str">
        <f t="shared" si="2385"/>
        <v xml:space="preserve"> </v>
      </c>
      <c r="V7547" s="134" t="str">
        <f>IFERROR(IF(O7547="%10 sınırı aşılmıştır.",L7547-T7547,IFERROR(IF(F7547="",IF(S7547=1,0,IF(L7547-S7547=0,"",L7547-S7547)),IF(Veriler!M7547="",L7547,IF(L7547*Veriler!M7547=0,"",L7547*Veriler!M7547))),L7547)),0)</f>
        <v/>
      </c>
      <c r="W7547" s="146"/>
      <c r="X7547" s="146"/>
      <c r="Y7547" s="146"/>
    </row>
    <row r="7548" spans="1:25" s="99" customFormat="1" ht="54.75" customHeight="1" x14ac:dyDescent="0.25">
      <c r="A7548" s="96">
        <f t="shared" si="2386"/>
        <v>5563</v>
      </c>
      <c r="B7548" s="175"/>
      <c r="C7548" s="176"/>
      <c r="D7548" s="113"/>
      <c r="E7548" s="115"/>
      <c r="F7548" s="174"/>
      <c r="G7548" s="114" t="str">
        <f t="shared" si="2381"/>
        <v/>
      </c>
      <c r="H7548" s="115"/>
      <c r="I7548" s="115"/>
      <c r="J7548" s="115"/>
      <c r="K7548" s="115"/>
      <c r="L7548" s="133" t="str">
        <f t="shared" si="2382"/>
        <v/>
      </c>
      <c r="M7548" s="116" t="str">
        <f>IF(L7548="", "", L7548/Veriler!$X$1)</f>
        <v/>
      </c>
      <c r="N7548" s="116" t="str">
        <f>IF(F7548&lt;&gt;"", "İthal Girdi", IF(Veriler!T7548="", "", IF(Veriler!S7548="H", "%0,5 üzerindedir", IF(Veriler!T7548&gt;0.1, "%10 sınırı aşılmıştır.", "Uygun"))))</f>
        <v>%0,5 üzerindedir</v>
      </c>
      <c r="O7548" s="116" t="str">
        <f t="shared" si="2383"/>
        <v xml:space="preserve"> </v>
      </c>
      <c r="P7548" s="117"/>
      <c r="Q7548" s="118"/>
      <c r="R7548" s="119" t="str">
        <f t="shared" si="2384"/>
        <v/>
      </c>
      <c r="S7548" s="133">
        <f>IFERROR(IF(M7548&lt;=0.005,IF(F7548="",L7548,0),IF(F7548&lt;&gt;"",0,IF(P7548="",0,IF(P7548="H",0,IF(Q7548&lt;Veriler!$G$2,L7548*Veriler!$G$2,L7548*Q7548)))))," ")</f>
        <v>0</v>
      </c>
      <c r="T7548" s="133">
        <f>IF(Veriler!T7548&lt;=0.1, S7548, IF(AND(Veriler!T7548&gt;0.1, F7548="", P7548="E"), IF(Q7548&gt;Veriler!$G$2, Q7548*S7548, IF(Q7548&lt;Veriler!$G$2, Veriler!$G$2*S7548, Q7548*S7548)), 0))</f>
        <v>0</v>
      </c>
      <c r="U7548" s="133" t="str">
        <f t="shared" si="2385"/>
        <v xml:space="preserve"> </v>
      </c>
      <c r="V7548" s="134" t="str">
        <f>IFERROR(IF(O7548="%10 sınırı aşılmıştır.",L7548-T7548,IFERROR(IF(F7548="",IF(S7548=1,0,IF(L7548-S7548=0,"",L7548-S7548)),IF(Veriler!M7548="",L7548,IF(L7548*Veriler!M7548=0,"",L7548*Veriler!M7548))),L7548)),0)</f>
        <v/>
      </c>
      <c r="W7548" s="146"/>
      <c r="X7548" s="146"/>
      <c r="Y7548" s="146"/>
    </row>
    <row r="7549" spans="1:25" s="99" customFormat="1" ht="54.75" customHeight="1" x14ac:dyDescent="0.25">
      <c r="A7549" s="96">
        <f t="shared" si="2386"/>
        <v>5564</v>
      </c>
      <c r="B7549" s="175"/>
      <c r="C7549" s="176"/>
      <c r="D7549" s="113"/>
      <c r="E7549" s="115"/>
      <c r="F7549" s="174"/>
      <c r="G7549" s="114" t="str">
        <f t="shared" si="2381"/>
        <v/>
      </c>
      <c r="H7549" s="115"/>
      <c r="I7549" s="115"/>
      <c r="J7549" s="115"/>
      <c r="K7549" s="115"/>
      <c r="L7549" s="133" t="str">
        <f t="shared" si="2382"/>
        <v/>
      </c>
      <c r="M7549" s="116" t="str">
        <f>IF(L7549="", "", L7549/Veriler!$X$1)</f>
        <v/>
      </c>
      <c r="N7549" s="116" t="str">
        <f>IF(F7549&lt;&gt;"", "İthal Girdi", IF(Veriler!T7549="", "", IF(Veriler!S7549="H", "%0,5 üzerindedir", IF(Veriler!T7549&gt;0.1, "%10 sınırı aşılmıştır.", "Uygun"))))</f>
        <v>%0,5 üzerindedir</v>
      </c>
      <c r="O7549" s="116" t="str">
        <f t="shared" si="2383"/>
        <v xml:space="preserve"> </v>
      </c>
      <c r="P7549" s="117"/>
      <c r="Q7549" s="118"/>
      <c r="R7549" s="119" t="str">
        <f t="shared" si="2384"/>
        <v/>
      </c>
      <c r="S7549" s="133">
        <f>IFERROR(IF(M7549&lt;=0.005,IF(F7549="",L7549,0),IF(F7549&lt;&gt;"",0,IF(P7549="",0,IF(P7549="H",0,IF(Q7549&lt;Veriler!$G$2,L7549*Veriler!$G$2,L7549*Q7549)))))," ")</f>
        <v>0</v>
      </c>
      <c r="T7549" s="133">
        <f>IF(Veriler!T7549&lt;=0.1, S7549, IF(AND(Veriler!T7549&gt;0.1, F7549="", P7549="E"), IF(Q7549&gt;Veriler!$G$2, Q7549*S7549, IF(Q7549&lt;Veriler!$G$2, Veriler!$G$2*S7549, Q7549*S7549)), 0))</f>
        <v>0</v>
      </c>
      <c r="U7549" s="133" t="str">
        <f t="shared" si="2385"/>
        <v xml:space="preserve"> </v>
      </c>
      <c r="V7549" s="134" t="str">
        <f>IFERROR(IF(O7549="%10 sınırı aşılmıştır.",L7549-T7549,IFERROR(IF(F7549="",IF(S7549=1,0,IF(L7549-S7549=0,"",L7549-S7549)),IF(Veriler!M7549="",L7549,IF(L7549*Veriler!M7549=0,"",L7549*Veriler!M7549))),L7549)),0)</f>
        <v/>
      </c>
      <c r="W7549" s="146"/>
      <c r="X7549" s="146"/>
      <c r="Y7549" s="146"/>
    </row>
    <row r="7550" spans="1:25" s="99" customFormat="1" ht="54.75" customHeight="1" x14ac:dyDescent="0.25">
      <c r="A7550" s="96">
        <f t="shared" si="2386"/>
        <v>5565</v>
      </c>
      <c r="B7550" s="175"/>
      <c r="C7550" s="176"/>
      <c r="D7550" s="113"/>
      <c r="E7550" s="115"/>
      <c r="F7550" s="174"/>
      <c r="G7550" s="114" t="str">
        <f t="shared" si="2381"/>
        <v/>
      </c>
      <c r="H7550" s="115"/>
      <c r="I7550" s="115"/>
      <c r="J7550" s="115"/>
      <c r="K7550" s="115"/>
      <c r="L7550" s="133" t="str">
        <f t="shared" si="2382"/>
        <v/>
      </c>
      <c r="M7550" s="116" t="str">
        <f>IF(L7550="", "", L7550/Veriler!$X$1)</f>
        <v/>
      </c>
      <c r="N7550" s="116" t="str">
        <f>IF(F7550&lt;&gt;"", "İthal Girdi", IF(Veriler!T7550="", "", IF(Veriler!S7550="H", "%0,5 üzerindedir", IF(Veriler!T7550&gt;0.1, "%10 sınırı aşılmıştır.", "Uygun"))))</f>
        <v>%0,5 üzerindedir</v>
      </c>
      <c r="O7550" s="116" t="str">
        <f t="shared" si="2383"/>
        <v xml:space="preserve"> </v>
      </c>
      <c r="P7550" s="117"/>
      <c r="Q7550" s="118"/>
      <c r="R7550" s="119" t="str">
        <f t="shared" si="2384"/>
        <v/>
      </c>
      <c r="S7550" s="133">
        <f>IFERROR(IF(M7550&lt;=0.005,IF(F7550="",L7550,0),IF(F7550&lt;&gt;"",0,IF(P7550="",0,IF(P7550="H",0,IF(Q7550&lt;Veriler!$G$2,L7550*Veriler!$G$2,L7550*Q7550)))))," ")</f>
        <v>0</v>
      </c>
      <c r="T7550" s="133">
        <f>IF(Veriler!T7550&lt;=0.1, S7550, IF(AND(Veriler!T7550&gt;0.1, F7550="", P7550="E"), IF(Q7550&gt;Veriler!$G$2, Q7550*S7550, IF(Q7550&lt;Veriler!$G$2, Veriler!$G$2*S7550, Q7550*S7550)), 0))</f>
        <v>0</v>
      </c>
      <c r="U7550" s="133" t="str">
        <f t="shared" si="2385"/>
        <v xml:space="preserve"> </v>
      </c>
      <c r="V7550" s="134" t="str">
        <f>IFERROR(IF(O7550="%10 sınırı aşılmıştır.",L7550-T7550,IFERROR(IF(F7550="",IF(S7550=1,0,IF(L7550-S7550=0,"",L7550-S7550)),IF(Veriler!M7550="",L7550,IF(L7550*Veriler!M7550=0,"",L7550*Veriler!M7550))),L7550)),0)</f>
        <v/>
      </c>
      <c r="W7550" s="146"/>
      <c r="X7550" s="146"/>
      <c r="Y7550" s="146"/>
    </row>
    <row r="7551" spans="1:25" s="99" customFormat="1" ht="54.75" customHeight="1" x14ac:dyDescent="0.25">
      <c r="A7551" s="96">
        <f t="shared" si="2386"/>
        <v>5566</v>
      </c>
      <c r="B7551" s="175"/>
      <c r="C7551" s="176"/>
      <c r="D7551" s="113"/>
      <c r="E7551" s="115"/>
      <c r="F7551" s="174"/>
      <c r="G7551" s="114" t="str">
        <f t="shared" si="2381"/>
        <v/>
      </c>
      <c r="H7551" s="115"/>
      <c r="I7551" s="115"/>
      <c r="J7551" s="115"/>
      <c r="K7551" s="115"/>
      <c r="L7551" s="133" t="str">
        <f t="shared" si="2382"/>
        <v/>
      </c>
      <c r="M7551" s="116" t="str">
        <f>IF(L7551="", "", L7551/Veriler!$X$1)</f>
        <v/>
      </c>
      <c r="N7551" s="116" t="str">
        <f>IF(F7551&lt;&gt;"", "İthal Girdi", IF(Veriler!T7551="", "", IF(Veriler!S7551="H", "%0,5 üzerindedir", IF(Veriler!T7551&gt;0.1, "%10 sınırı aşılmıştır.", "Uygun"))))</f>
        <v>%0,5 üzerindedir</v>
      </c>
      <c r="O7551" s="116" t="str">
        <f t="shared" si="2383"/>
        <v xml:space="preserve"> </v>
      </c>
      <c r="P7551" s="117"/>
      <c r="Q7551" s="118"/>
      <c r="R7551" s="119" t="str">
        <f t="shared" si="2384"/>
        <v/>
      </c>
      <c r="S7551" s="133">
        <f>IFERROR(IF(M7551&lt;=0.005,IF(F7551="",L7551,0),IF(F7551&lt;&gt;"",0,IF(P7551="",0,IF(P7551="H",0,IF(Q7551&lt;Veriler!$G$2,L7551*Veriler!$G$2,L7551*Q7551)))))," ")</f>
        <v>0</v>
      </c>
      <c r="T7551" s="133">
        <f>IF(Veriler!T7551&lt;=0.1, S7551, IF(AND(Veriler!T7551&gt;0.1, F7551="", P7551="E"), IF(Q7551&gt;Veriler!$G$2, Q7551*S7551, IF(Q7551&lt;Veriler!$G$2, Veriler!$G$2*S7551, Q7551*S7551)), 0))</f>
        <v>0</v>
      </c>
      <c r="U7551" s="133" t="str">
        <f t="shared" si="2385"/>
        <v xml:space="preserve"> </v>
      </c>
      <c r="V7551" s="134" t="str">
        <f>IFERROR(IF(O7551="%10 sınırı aşılmıştır.",L7551-T7551,IFERROR(IF(F7551="",IF(S7551=1,0,IF(L7551-S7551=0,"",L7551-S7551)),IF(Veriler!M7551="",L7551,IF(L7551*Veriler!M7551=0,"",L7551*Veriler!M7551))),L7551)),0)</f>
        <v/>
      </c>
      <c r="W7551" s="146"/>
      <c r="X7551" s="146"/>
      <c r="Y7551" s="146"/>
    </row>
    <row r="7552" spans="1:25" s="99" customFormat="1" ht="54.75" customHeight="1" x14ac:dyDescent="0.25">
      <c r="A7552" s="96">
        <f t="shared" si="2386"/>
        <v>5567</v>
      </c>
      <c r="B7552" s="175"/>
      <c r="C7552" s="176"/>
      <c r="D7552" s="113"/>
      <c r="E7552" s="115"/>
      <c r="F7552" s="174"/>
      <c r="G7552" s="114" t="str">
        <f t="shared" si="2381"/>
        <v/>
      </c>
      <c r="H7552" s="115"/>
      <c r="I7552" s="115"/>
      <c r="J7552" s="115"/>
      <c r="K7552" s="115"/>
      <c r="L7552" s="133" t="str">
        <f t="shared" si="2382"/>
        <v/>
      </c>
      <c r="M7552" s="116" t="str">
        <f>IF(L7552="", "", L7552/Veriler!$X$1)</f>
        <v/>
      </c>
      <c r="N7552" s="116" t="str">
        <f>IF(F7552&lt;&gt;"", "İthal Girdi", IF(Veriler!T7552="", "", IF(Veriler!S7552="H", "%0,5 üzerindedir", IF(Veriler!T7552&gt;0.1, "%10 sınırı aşılmıştır.", "Uygun"))))</f>
        <v>%0,5 üzerindedir</v>
      </c>
      <c r="O7552" s="116" t="str">
        <f t="shared" si="2383"/>
        <v xml:space="preserve"> </v>
      </c>
      <c r="P7552" s="117"/>
      <c r="Q7552" s="118"/>
      <c r="R7552" s="119" t="str">
        <f t="shared" si="2384"/>
        <v/>
      </c>
      <c r="S7552" s="133">
        <f>IFERROR(IF(M7552&lt;=0.005,IF(F7552="",L7552,0),IF(F7552&lt;&gt;"",0,IF(P7552="",0,IF(P7552="H",0,IF(Q7552&lt;Veriler!$G$2,L7552*Veriler!$G$2,L7552*Q7552)))))," ")</f>
        <v>0</v>
      </c>
      <c r="T7552" s="133">
        <f>IF(Veriler!T7552&lt;=0.1, S7552, IF(AND(Veriler!T7552&gt;0.1, F7552="", P7552="E"), IF(Q7552&gt;Veriler!$G$2, Q7552*S7552, IF(Q7552&lt;Veriler!$G$2, Veriler!$G$2*S7552, Q7552*S7552)), 0))</f>
        <v>0</v>
      </c>
      <c r="U7552" s="133" t="str">
        <f t="shared" si="2385"/>
        <v xml:space="preserve"> </v>
      </c>
      <c r="V7552" s="134" t="str">
        <f>IFERROR(IF(O7552="%10 sınırı aşılmıştır.",L7552-T7552,IFERROR(IF(F7552="",IF(S7552=1,0,IF(L7552-S7552=0,"",L7552-S7552)),IF(Veriler!M7552="",L7552,IF(L7552*Veriler!M7552=0,"",L7552*Veriler!M7552))),L7552)),0)</f>
        <v/>
      </c>
      <c r="W7552" s="146"/>
      <c r="X7552" s="146"/>
      <c r="Y7552" s="146"/>
    </row>
    <row r="7553" spans="1:25" s="99" customFormat="1" ht="54.75" customHeight="1" x14ac:dyDescent="0.25">
      <c r="A7553" s="96">
        <f t="shared" si="2386"/>
        <v>5568</v>
      </c>
      <c r="B7553" s="175"/>
      <c r="C7553" s="176"/>
      <c r="D7553" s="113"/>
      <c r="E7553" s="115"/>
      <c r="F7553" s="174"/>
      <c r="G7553" s="114" t="str">
        <f t="shared" si="2381"/>
        <v/>
      </c>
      <c r="H7553" s="115"/>
      <c r="I7553" s="115"/>
      <c r="J7553" s="115"/>
      <c r="K7553" s="115"/>
      <c r="L7553" s="133" t="str">
        <f t="shared" si="2382"/>
        <v/>
      </c>
      <c r="M7553" s="116" t="str">
        <f>IF(L7553="", "", L7553/Veriler!$X$1)</f>
        <v/>
      </c>
      <c r="N7553" s="116" t="str">
        <f>IF(F7553&lt;&gt;"", "İthal Girdi", IF(Veriler!T7553="", "", IF(Veriler!S7553="H", "%0,5 üzerindedir", IF(Veriler!T7553&gt;0.1, "%10 sınırı aşılmıştır.", "Uygun"))))</f>
        <v>%0,5 üzerindedir</v>
      </c>
      <c r="O7553" s="116" t="str">
        <f t="shared" si="2383"/>
        <v xml:space="preserve"> </v>
      </c>
      <c r="P7553" s="117"/>
      <c r="Q7553" s="118"/>
      <c r="R7553" s="119" t="str">
        <f t="shared" si="2384"/>
        <v/>
      </c>
      <c r="S7553" s="133">
        <f>IFERROR(IF(M7553&lt;=0.005,IF(F7553="",L7553,0),IF(F7553&lt;&gt;"",0,IF(P7553="",0,IF(P7553="H",0,IF(Q7553&lt;Veriler!$G$2,L7553*Veriler!$G$2,L7553*Q7553)))))," ")</f>
        <v>0</v>
      </c>
      <c r="T7553" s="133">
        <f>IF(Veriler!T7553&lt;=0.1, S7553, IF(AND(Veriler!T7553&gt;0.1, F7553="", P7553="E"), IF(Q7553&gt;Veriler!$G$2, Q7553*S7553, IF(Q7553&lt;Veriler!$G$2, Veriler!$G$2*S7553, Q7553*S7553)), 0))</f>
        <v>0</v>
      </c>
      <c r="U7553" s="133" t="str">
        <f t="shared" si="2385"/>
        <v xml:space="preserve"> </v>
      </c>
      <c r="V7553" s="134" t="str">
        <f>IFERROR(IF(O7553="%10 sınırı aşılmıştır.",L7553-T7553,IFERROR(IF(F7553="",IF(S7553=1,0,IF(L7553-S7553=0,"",L7553-S7553)),IF(Veriler!M7553="",L7553,IF(L7553*Veriler!M7553=0,"",L7553*Veriler!M7553))),L7553)),0)</f>
        <v/>
      </c>
      <c r="W7553" s="146"/>
      <c r="X7553" s="146"/>
      <c r="Y7553" s="146"/>
    </row>
    <row r="7554" spans="1:25" s="99" customFormat="1" ht="54.75" customHeight="1" x14ac:dyDescent="0.25">
      <c r="A7554" s="96">
        <f t="shared" si="2386"/>
        <v>5569</v>
      </c>
      <c r="B7554" s="175"/>
      <c r="C7554" s="176"/>
      <c r="D7554" s="113"/>
      <c r="E7554" s="115"/>
      <c r="F7554" s="174"/>
      <c r="G7554" s="114" t="str">
        <f t="shared" si="2381"/>
        <v/>
      </c>
      <c r="H7554" s="115"/>
      <c r="I7554" s="115"/>
      <c r="J7554" s="115"/>
      <c r="K7554" s="115"/>
      <c r="L7554" s="133" t="str">
        <f t="shared" si="2382"/>
        <v/>
      </c>
      <c r="M7554" s="116" t="str">
        <f>IF(L7554="", "", L7554/Veriler!$X$1)</f>
        <v/>
      </c>
      <c r="N7554" s="116" t="str">
        <f>IF(F7554&lt;&gt;"", "İthal Girdi", IF(Veriler!T7554="", "", IF(Veriler!S7554="H", "%0,5 üzerindedir", IF(Veriler!T7554&gt;0.1, "%10 sınırı aşılmıştır.", "Uygun"))))</f>
        <v>%0,5 üzerindedir</v>
      </c>
      <c r="O7554" s="116" t="str">
        <f t="shared" si="2383"/>
        <v xml:space="preserve"> </v>
      </c>
      <c r="P7554" s="117"/>
      <c r="Q7554" s="118"/>
      <c r="R7554" s="119" t="str">
        <f t="shared" si="2384"/>
        <v/>
      </c>
      <c r="S7554" s="133">
        <f>IFERROR(IF(M7554&lt;=0.005,IF(F7554="",L7554,0),IF(F7554&lt;&gt;"",0,IF(P7554="",0,IF(P7554="H",0,IF(Q7554&lt;Veriler!$G$2,L7554*Veriler!$G$2,L7554*Q7554)))))," ")</f>
        <v>0</v>
      </c>
      <c r="T7554" s="133">
        <f>IF(Veriler!T7554&lt;=0.1, S7554, IF(AND(Veriler!T7554&gt;0.1, F7554="", P7554="E"), IF(Q7554&gt;Veriler!$G$2, Q7554*S7554, IF(Q7554&lt;Veriler!$G$2, Veriler!$G$2*S7554, Q7554*S7554)), 0))</f>
        <v>0</v>
      </c>
      <c r="U7554" s="133" t="str">
        <f t="shared" si="2385"/>
        <v xml:space="preserve"> </v>
      </c>
      <c r="V7554" s="134" t="str">
        <f>IFERROR(IF(O7554="%10 sınırı aşılmıştır.",L7554-T7554,IFERROR(IF(F7554="",IF(S7554=1,0,IF(L7554-S7554=0,"",L7554-S7554)),IF(Veriler!M7554="",L7554,IF(L7554*Veriler!M7554=0,"",L7554*Veriler!M7554))),L7554)),0)</f>
        <v/>
      </c>
      <c r="W7554" s="146"/>
      <c r="X7554" s="146"/>
      <c r="Y7554" s="146"/>
    </row>
    <row r="7555" spans="1:25" s="99" customFormat="1" ht="54.75" customHeight="1" x14ac:dyDescent="0.25">
      <c r="A7555" s="96">
        <f t="shared" si="2386"/>
        <v>5570</v>
      </c>
      <c r="B7555" s="175"/>
      <c r="C7555" s="176"/>
      <c r="D7555" s="113"/>
      <c r="E7555" s="115"/>
      <c r="F7555" s="174"/>
      <c r="G7555" s="114" t="str">
        <f t="shared" si="2381"/>
        <v/>
      </c>
      <c r="H7555" s="115"/>
      <c r="I7555" s="115"/>
      <c r="J7555" s="115"/>
      <c r="K7555" s="115"/>
      <c r="L7555" s="133" t="str">
        <f t="shared" si="2382"/>
        <v/>
      </c>
      <c r="M7555" s="116" t="str">
        <f>IF(L7555="", "", L7555/Veriler!$X$1)</f>
        <v/>
      </c>
      <c r="N7555" s="116" t="str">
        <f>IF(F7555&lt;&gt;"", "İthal Girdi", IF(Veriler!T7555="", "", IF(Veriler!S7555="H", "%0,5 üzerindedir", IF(Veriler!T7555&gt;0.1, "%10 sınırı aşılmıştır.", "Uygun"))))</f>
        <v>%0,5 üzerindedir</v>
      </c>
      <c r="O7555" s="116" t="str">
        <f t="shared" si="2383"/>
        <v xml:space="preserve"> </v>
      </c>
      <c r="P7555" s="117"/>
      <c r="Q7555" s="118"/>
      <c r="R7555" s="119" t="str">
        <f t="shared" si="2384"/>
        <v/>
      </c>
      <c r="S7555" s="133">
        <f>IFERROR(IF(M7555&lt;=0.005,IF(F7555="",L7555,0),IF(F7555&lt;&gt;"",0,IF(P7555="",0,IF(P7555="H",0,IF(Q7555&lt;Veriler!$G$2,L7555*Veriler!$G$2,L7555*Q7555)))))," ")</f>
        <v>0</v>
      </c>
      <c r="T7555" s="133">
        <f>IF(Veriler!T7555&lt;=0.1, S7555, IF(AND(Veriler!T7555&gt;0.1, F7555="", P7555="E"), IF(Q7555&gt;Veriler!$G$2, Q7555*S7555, IF(Q7555&lt;Veriler!$G$2, Veriler!$G$2*S7555, Q7555*S7555)), 0))</f>
        <v>0</v>
      </c>
      <c r="U7555" s="133" t="str">
        <f t="shared" si="2385"/>
        <v xml:space="preserve"> </v>
      </c>
      <c r="V7555" s="134" t="str">
        <f>IFERROR(IF(O7555="%10 sınırı aşılmıştır.",L7555-T7555,IFERROR(IF(F7555="",IF(S7555=1,0,IF(L7555-S7555=0,"",L7555-S7555)),IF(Veriler!M7555="",L7555,IF(L7555*Veriler!M7555=0,"",L7555*Veriler!M7555))),L7555)),0)</f>
        <v/>
      </c>
      <c r="W7555" s="146"/>
      <c r="X7555" s="146"/>
      <c r="Y7555" s="146"/>
    </row>
    <row r="7556" spans="1:25" s="99" customFormat="1" ht="54.75" customHeight="1" x14ac:dyDescent="0.25">
      <c r="A7556" s="96">
        <f t="shared" si="2386"/>
        <v>5571</v>
      </c>
      <c r="B7556" s="175"/>
      <c r="C7556" s="176"/>
      <c r="D7556" s="113"/>
      <c r="E7556" s="115"/>
      <c r="F7556" s="174"/>
      <c r="G7556" s="114" t="str">
        <f t="shared" si="2381"/>
        <v/>
      </c>
      <c r="H7556" s="115"/>
      <c r="I7556" s="115"/>
      <c r="J7556" s="115"/>
      <c r="K7556" s="115"/>
      <c r="L7556" s="133" t="str">
        <f t="shared" si="2382"/>
        <v/>
      </c>
      <c r="M7556" s="116" t="str">
        <f>IF(L7556="", "", L7556/Veriler!$X$1)</f>
        <v/>
      </c>
      <c r="N7556" s="116" t="str">
        <f>IF(F7556&lt;&gt;"", "İthal Girdi", IF(Veriler!T7556="", "", IF(Veriler!S7556="H", "%0,5 üzerindedir", IF(Veriler!T7556&gt;0.1, "%10 sınırı aşılmıştır.", "Uygun"))))</f>
        <v>%0,5 üzerindedir</v>
      </c>
      <c r="O7556" s="116" t="str">
        <f t="shared" si="2383"/>
        <v xml:space="preserve"> </v>
      </c>
      <c r="P7556" s="117"/>
      <c r="Q7556" s="118"/>
      <c r="R7556" s="119" t="str">
        <f t="shared" si="2384"/>
        <v/>
      </c>
      <c r="S7556" s="133">
        <f>IFERROR(IF(M7556&lt;=0.005,IF(F7556="",L7556,0),IF(F7556&lt;&gt;"",0,IF(P7556="",0,IF(P7556="H",0,IF(Q7556&lt;Veriler!$G$2,L7556*Veriler!$G$2,L7556*Q7556)))))," ")</f>
        <v>0</v>
      </c>
      <c r="T7556" s="133">
        <f>IF(Veriler!T7556&lt;=0.1, S7556, IF(AND(Veriler!T7556&gt;0.1, F7556="", P7556="E"), IF(Q7556&gt;Veriler!$G$2, Q7556*S7556, IF(Q7556&lt;Veriler!$G$2, Veriler!$G$2*S7556, Q7556*S7556)), 0))</f>
        <v>0</v>
      </c>
      <c r="U7556" s="133" t="str">
        <f t="shared" si="2385"/>
        <v xml:space="preserve"> </v>
      </c>
      <c r="V7556" s="134" t="str">
        <f>IFERROR(IF(O7556="%10 sınırı aşılmıştır.",L7556-T7556,IFERROR(IF(F7556="",IF(S7556=1,0,IF(L7556-S7556=0,"",L7556-S7556)),IF(Veriler!M7556="",L7556,IF(L7556*Veriler!M7556=0,"",L7556*Veriler!M7556))),L7556)),0)</f>
        <v/>
      </c>
      <c r="W7556" s="146"/>
      <c r="X7556" s="146"/>
      <c r="Y7556" s="146"/>
    </row>
    <row r="7557" spans="1:25" s="99" customFormat="1" ht="54.75" customHeight="1" x14ac:dyDescent="0.25">
      <c r="A7557" s="96">
        <f t="shared" si="2386"/>
        <v>5572</v>
      </c>
      <c r="B7557" s="175"/>
      <c r="C7557" s="176"/>
      <c r="D7557" s="113"/>
      <c r="E7557" s="115"/>
      <c r="F7557" s="174"/>
      <c r="G7557" s="114" t="str">
        <f t="shared" si="2381"/>
        <v/>
      </c>
      <c r="H7557" s="115"/>
      <c r="I7557" s="115"/>
      <c r="J7557" s="115"/>
      <c r="K7557" s="115"/>
      <c r="L7557" s="133" t="str">
        <f t="shared" si="2382"/>
        <v/>
      </c>
      <c r="M7557" s="116" t="str">
        <f>IF(L7557="", "", L7557/Veriler!$X$1)</f>
        <v/>
      </c>
      <c r="N7557" s="116" t="str">
        <f>IF(F7557&lt;&gt;"", "İthal Girdi", IF(Veriler!T7557="", "", IF(Veriler!S7557="H", "%0,5 üzerindedir", IF(Veriler!T7557&gt;0.1, "%10 sınırı aşılmıştır.", "Uygun"))))</f>
        <v>%0,5 üzerindedir</v>
      </c>
      <c r="O7557" s="116" t="str">
        <f t="shared" si="2383"/>
        <v xml:space="preserve"> </v>
      </c>
      <c r="P7557" s="117"/>
      <c r="Q7557" s="118"/>
      <c r="R7557" s="119" t="str">
        <f t="shared" si="2384"/>
        <v/>
      </c>
      <c r="S7557" s="133">
        <f>IFERROR(IF(M7557&lt;=0.005,IF(F7557="",L7557,0),IF(F7557&lt;&gt;"",0,IF(P7557="",0,IF(P7557="H",0,IF(Q7557&lt;Veriler!$G$2,L7557*Veriler!$G$2,L7557*Q7557)))))," ")</f>
        <v>0</v>
      </c>
      <c r="T7557" s="133">
        <f>IF(Veriler!T7557&lt;=0.1, S7557, IF(AND(Veriler!T7557&gt;0.1, F7557="", P7557="E"), IF(Q7557&gt;Veriler!$G$2, Q7557*S7557, IF(Q7557&lt;Veriler!$G$2, Veriler!$G$2*S7557, Q7557*S7557)), 0))</f>
        <v>0</v>
      </c>
      <c r="U7557" s="133" t="str">
        <f t="shared" si="2385"/>
        <v xml:space="preserve"> </v>
      </c>
      <c r="V7557" s="134" t="str">
        <f>IFERROR(IF(O7557="%10 sınırı aşılmıştır.",L7557-T7557,IFERROR(IF(F7557="",IF(S7557=1,0,IF(L7557-S7557=0,"",L7557-S7557)),IF(Veriler!M7557="",L7557,IF(L7557*Veriler!M7557=0,"",L7557*Veriler!M7557))),L7557)),0)</f>
        <v/>
      </c>
      <c r="W7557" s="146"/>
      <c r="X7557" s="146"/>
      <c r="Y7557" s="146"/>
    </row>
    <row r="7558" spans="1:25" s="99" customFormat="1" ht="24" customHeight="1" x14ac:dyDescent="0.25">
      <c r="A7558" s="103"/>
      <c r="B7558" s="104"/>
      <c r="C7558" s="104"/>
      <c r="D7558" s="104"/>
      <c r="E7558" s="103"/>
      <c r="F7558" s="135"/>
      <c r="G7558" s="157"/>
      <c r="H7558" s="103"/>
      <c r="I7558" s="103"/>
      <c r="J7558" s="103"/>
      <c r="K7558" s="103"/>
      <c r="L7558" s="136">
        <f>SUM(L7529:L7542,L7544:L7557)</f>
        <v>0</v>
      </c>
      <c r="M7558" s="158"/>
      <c r="N7558" s="158"/>
      <c r="O7558" s="158"/>
      <c r="P7558" s="105"/>
      <c r="Q7558" s="106"/>
      <c r="R7558" s="159"/>
      <c r="S7558" s="160"/>
      <c r="T7558" s="160"/>
      <c r="U7558" s="160"/>
      <c r="V7558" s="160"/>
      <c r="W7558" s="146"/>
      <c r="X7558" s="146"/>
      <c r="Y7558" s="146"/>
    </row>
    <row r="7559" spans="1:25" s="99" customFormat="1" ht="31.5" customHeight="1" x14ac:dyDescent="0.25">
      <c r="A7559" s="103"/>
      <c r="B7559" s="104"/>
      <c r="C7559" s="104"/>
      <c r="D7559" s="104"/>
      <c r="E7559" s="103"/>
      <c r="F7559" s="135"/>
      <c r="G7559" s="157"/>
      <c r="H7559" s="103"/>
      <c r="I7559" s="103"/>
      <c r="J7559" s="103"/>
      <c r="K7559" s="103"/>
      <c r="L7559" s="161"/>
      <c r="M7559" s="158"/>
      <c r="N7559" s="158"/>
      <c r="O7559" s="158"/>
      <c r="P7559" s="105"/>
      <c r="Q7559" s="106"/>
      <c r="R7559" s="159"/>
      <c r="S7559" s="162" t="s">
        <v>57</v>
      </c>
      <c r="T7559" s="162" t="s">
        <v>57</v>
      </c>
      <c r="U7559" s="162" t="s">
        <v>57</v>
      </c>
      <c r="V7559" s="163" t="s">
        <v>58</v>
      </c>
      <c r="W7559" s="146"/>
      <c r="X7559" s="146"/>
      <c r="Y7559" s="146"/>
    </row>
    <row r="7560" spans="1:25" s="99" customFormat="1" ht="58.5" customHeight="1" x14ac:dyDescent="0.25">
      <c r="A7560" s="185" t="s">
        <v>59</v>
      </c>
      <c r="B7560" s="180"/>
      <c r="C7560" s="180"/>
      <c r="D7560" s="180"/>
      <c r="E7560" s="180"/>
      <c r="F7560" s="180"/>
      <c r="G7560" s="180"/>
      <c r="H7560" s="180"/>
      <c r="I7560" s="180"/>
      <c r="J7560" s="180"/>
      <c r="K7560" s="180"/>
      <c r="L7560" s="180"/>
      <c r="M7560" s="180"/>
      <c r="N7560" s="180"/>
      <c r="O7560" s="180"/>
      <c r="P7560" s="180"/>
      <c r="Q7560" s="180"/>
      <c r="R7560" s="176"/>
      <c r="S7560" s="137">
        <f>SUM(S7522,S7529:S7542,S7544:S7557)</f>
        <v>0</v>
      </c>
      <c r="T7560" s="137" t="str">
        <f>IF(SUM(T7529:T7542,T7544:T7557)=0," ",SUM(T7529:T7542,T7544:T7557))</f>
        <v xml:space="preserve"> </v>
      </c>
      <c r="U7560" s="137" t="str">
        <f>IF(SUM(U7529:U7542,U7544:U7557)=0," ",SUM(U7529:U7542,U7544:U7557))</f>
        <v xml:space="preserve"> </v>
      </c>
      <c r="V7560" s="137" t="str">
        <f>IF(SUM(V7529:V7542,V7544:V7557)=0," ",SUM(V7529:V7542,V7544:V7557))</f>
        <v xml:space="preserve"> </v>
      </c>
      <c r="W7560" s="146"/>
      <c r="X7560" s="164">
        <f>SUM(U7529:U7542,U7544:U7557)</f>
        <v>0</v>
      </c>
      <c r="Y7560" s="164">
        <f>SUM(V7529:V7542,V7544:V7557)</f>
        <v>0</v>
      </c>
    </row>
    <row r="7561" spans="1:25" x14ac:dyDescent="0.3">
      <c r="A7561" s="34"/>
      <c r="G7561" s="146"/>
      <c r="L7561" s="146"/>
      <c r="M7561" s="146"/>
      <c r="N7561" s="146"/>
      <c r="O7561" s="146"/>
      <c r="R7561" s="146"/>
      <c r="S7561" s="146"/>
      <c r="T7561" s="146"/>
      <c r="U7561" s="146"/>
      <c r="V7561" s="146"/>
      <c r="W7561" s="146"/>
      <c r="X7561" s="146"/>
      <c r="Y7561" s="146"/>
    </row>
    <row r="7562" spans="1:25" x14ac:dyDescent="0.3">
      <c r="A7562" s="186" t="s">
        <v>60</v>
      </c>
      <c r="B7562" s="187"/>
      <c r="C7562" s="187"/>
      <c r="D7562" s="187"/>
      <c r="E7562" s="187"/>
      <c r="F7562" s="187"/>
      <c r="G7562" s="187"/>
      <c r="H7562" s="187"/>
      <c r="I7562" s="187"/>
      <c r="J7562" s="187"/>
      <c r="K7562" s="187"/>
      <c r="L7562" s="187"/>
      <c r="M7562" s="187"/>
      <c r="N7562" s="187"/>
      <c r="O7562" s="187"/>
      <c r="P7562" s="187"/>
      <c r="Q7562" s="187"/>
      <c r="R7562" s="187"/>
      <c r="S7562" s="187"/>
      <c r="T7562" s="187"/>
      <c r="U7562" s="187"/>
      <c r="V7562" s="187"/>
      <c r="W7562" s="146"/>
      <c r="X7562" s="146"/>
      <c r="Y7562" s="146"/>
    </row>
    <row r="7563" spans="1:25" s="99" customFormat="1" ht="41.25" customHeight="1" x14ac:dyDescent="0.25">
      <c r="A7563" s="189" t="s">
        <v>38</v>
      </c>
      <c r="B7563" s="180"/>
      <c r="C7563" s="180"/>
      <c r="D7563" s="180"/>
      <c r="E7563" s="180"/>
      <c r="F7563" s="180"/>
      <c r="G7563" s="180"/>
      <c r="H7563" s="180"/>
      <c r="I7563" s="180"/>
      <c r="J7563" s="180"/>
      <c r="K7563" s="180"/>
      <c r="L7563" s="180"/>
      <c r="M7563" s="180"/>
      <c r="N7563" s="180"/>
      <c r="O7563" s="180"/>
      <c r="P7563" s="180"/>
      <c r="Q7563" s="180"/>
      <c r="R7563" s="180"/>
      <c r="S7563" s="180"/>
      <c r="T7563" s="180"/>
      <c r="U7563" s="180"/>
      <c r="V7563" s="176"/>
      <c r="W7563" s="146"/>
      <c r="X7563" s="146"/>
      <c r="Y7563" s="146"/>
    </row>
    <row r="7564" spans="1:25" s="100" customFormat="1" ht="35.25" customHeight="1" x14ac:dyDescent="0.25">
      <c r="A7564" s="179" t="s">
        <v>39</v>
      </c>
      <c r="B7564" s="180"/>
      <c r="C7564" s="180"/>
      <c r="D7564" s="180"/>
      <c r="E7564" s="180"/>
      <c r="F7564" s="180"/>
      <c r="G7564" s="180"/>
      <c r="H7564" s="180"/>
      <c r="I7564" s="180"/>
      <c r="J7564" s="180"/>
      <c r="K7564" s="180"/>
      <c r="L7564" s="180"/>
      <c r="M7564" s="180"/>
      <c r="N7564" s="180"/>
      <c r="O7564" s="180"/>
      <c r="P7564" s="180"/>
      <c r="Q7564" s="180"/>
      <c r="R7564" s="176"/>
      <c r="S7564" s="147"/>
      <c r="T7564" s="148"/>
      <c r="U7564" s="149" t="s">
        <v>40</v>
      </c>
      <c r="V7564" s="150">
        <f>V7526+1</f>
        <v>200</v>
      </c>
      <c r="W7564" s="146"/>
      <c r="X7564" s="146"/>
      <c r="Y7564" s="146"/>
    </row>
    <row r="7565" spans="1:25" s="99" customFormat="1" ht="81" customHeight="1" x14ac:dyDescent="0.25">
      <c r="A7565" s="110" t="s">
        <v>3</v>
      </c>
      <c r="B7565" s="188" t="s">
        <v>41</v>
      </c>
      <c r="C7565" s="176"/>
      <c r="D7565" s="111" t="s">
        <v>42</v>
      </c>
      <c r="E7565" s="110" t="s">
        <v>324</v>
      </c>
      <c r="F7565" s="111" t="s">
        <v>325</v>
      </c>
      <c r="G7565" s="151" t="s">
        <v>43</v>
      </c>
      <c r="H7565" s="110" t="s">
        <v>44</v>
      </c>
      <c r="I7565" s="110" t="s">
        <v>8</v>
      </c>
      <c r="J7565" s="110" t="s">
        <v>45</v>
      </c>
      <c r="K7565" s="110" t="s">
        <v>46</v>
      </c>
      <c r="L7565" s="152" t="s">
        <v>47</v>
      </c>
      <c r="M7565" s="153" t="s">
        <v>48</v>
      </c>
      <c r="N7565" s="154" t="s">
        <v>49</v>
      </c>
      <c r="O7565" s="154" t="s">
        <v>49</v>
      </c>
      <c r="P7565" s="112" t="s">
        <v>50</v>
      </c>
      <c r="Q7565" s="110" t="s">
        <v>51</v>
      </c>
      <c r="R7565" s="155" t="s">
        <v>52</v>
      </c>
      <c r="S7565" s="156" t="s">
        <v>53</v>
      </c>
      <c r="T7565" s="156" t="s">
        <v>54</v>
      </c>
      <c r="U7565" s="152" t="s">
        <v>54</v>
      </c>
      <c r="V7565" s="152" t="s">
        <v>55</v>
      </c>
      <c r="W7565" s="146"/>
      <c r="X7565" s="146"/>
      <c r="Y7565" s="146"/>
    </row>
    <row r="7566" spans="1:25" s="99" customFormat="1" ht="45" customHeight="1" x14ac:dyDescent="0.25">
      <c r="A7566" s="101"/>
      <c r="B7566" s="177" t="s">
        <v>56</v>
      </c>
      <c r="C7566" s="178"/>
      <c r="D7566" s="102"/>
      <c r="E7566" s="170"/>
      <c r="F7566" s="102"/>
      <c r="G7566" s="95"/>
      <c r="H7566" s="102"/>
      <c r="I7566" s="102"/>
      <c r="J7566" s="102"/>
      <c r="K7566" s="102"/>
      <c r="L7566" s="95"/>
      <c r="M7566" s="95"/>
      <c r="N7566" s="95"/>
      <c r="O7566" s="95"/>
      <c r="P7566" s="102"/>
      <c r="Q7566" s="102"/>
      <c r="R7566" s="190"/>
      <c r="S7566" s="184"/>
      <c r="T7566" s="95"/>
      <c r="U7566" s="95"/>
      <c r="V7566" s="95"/>
      <c r="W7566" s="146"/>
      <c r="X7566" s="146"/>
      <c r="Y7566" s="146"/>
    </row>
    <row r="7567" spans="1:25" s="99" customFormat="1" ht="54.75" customHeight="1" x14ac:dyDescent="0.25">
      <c r="A7567" s="96">
        <f>A7557+1</f>
        <v>5573</v>
      </c>
      <c r="B7567" s="181"/>
      <c r="C7567" s="182"/>
      <c r="D7567" s="113"/>
      <c r="E7567" s="115"/>
      <c r="F7567" s="174"/>
      <c r="G7567" s="114" t="str">
        <f t="shared" ref="G7567:G7580" si="2387">IF(AND(F7567&lt;&gt;"",V7567&lt;&gt;"",L7567&lt;&gt;0),V7567/L7567,"")</f>
        <v/>
      </c>
      <c r="H7567" s="115"/>
      <c r="I7567" s="115"/>
      <c r="J7567" s="115"/>
      <c r="K7567" s="115"/>
      <c r="L7567" s="133" t="str">
        <f t="shared" ref="L7567:L7580" si="2388">IF(AND(H7567&lt;&gt;0, J7567&lt;&gt;0, K7567&lt;&gt;0), H7567*J7567*K7567, "")</f>
        <v/>
      </c>
      <c r="M7567" s="116" t="str">
        <f>IF(L7567="", "", L7567/Veriler!$X$1)</f>
        <v/>
      </c>
      <c r="N7567" s="116" t="str">
        <f>IF(F7567&lt;&gt;"", "İthal Girdi", IF(Veriler!T7567="", "", IF(Veriler!S7567="H", "%0,5 üzerindedir", IF(Veriler!T7567&gt;0.1, "%10 sınırı aşılmıştır.", "Uygun"))))</f>
        <v>%0,5 üzerindedir</v>
      </c>
      <c r="O7567" s="116" t="str">
        <f t="shared" ref="O7567:O7580" si="2389">IF(M7567=""," ",N7567)</f>
        <v xml:space="preserve"> </v>
      </c>
      <c r="P7567" s="117"/>
      <c r="Q7567" s="118"/>
      <c r="R7567" s="119" t="str">
        <f t="shared" ref="R7567:R7580" si="2390">IFERROR(IF(AND(T7567&lt;&gt;"",L7567&lt;&gt;"",L7567&lt;&gt;0,T7567&lt;&gt;0),T7567/L7567,"")," ")</f>
        <v/>
      </c>
      <c r="S7567" s="133">
        <f>IFERROR(IF(M7567&lt;=0.005,IF(F7567="",L7567,0),IF(F7567&lt;&gt;"",0,IF(P7567="",0,IF(P7567="H",0,IF(Q7567&lt;Veriler!$G$2,L7567*Veriler!$G$2,L7567*Q7567)))))," ")</f>
        <v>0</v>
      </c>
      <c r="T7567" s="133">
        <f>IF(Veriler!T7567&lt;=0.1, S7567, IF(AND(Veriler!T7567&gt;0.1, F7567="", P7567="E"), IF(Q7567&gt;Veriler!$G$2, Q7567*S7567, IF(Q7567&lt;Veriler!$G$2, Veriler!$G$2*S7567, Q7567*S7567)), 0))</f>
        <v>0</v>
      </c>
      <c r="U7567" s="133" t="str">
        <f t="shared" ref="U7567:U7580" si="2391">IF(T7567=0," ",T7567)</f>
        <v xml:space="preserve"> </v>
      </c>
      <c r="V7567" s="134" t="str">
        <f>IFERROR(IF(O7567="%10 sınırı aşılmıştır.",L7567-T7567,IFERROR(IF(F7567="",IF(S7567=1,0,IF(L7567-S7567=0,"",L7567-S7567)),IF(Veriler!M7567="",L7567,IF(L7567*Veriler!M7567=0,"",L7567*Veriler!M7567))),L7567)),0)</f>
        <v/>
      </c>
      <c r="W7567" s="146"/>
      <c r="X7567" s="146"/>
      <c r="Y7567" s="146"/>
    </row>
    <row r="7568" spans="1:25" s="99" customFormat="1" ht="54.75" customHeight="1" x14ac:dyDescent="0.25">
      <c r="A7568" s="96">
        <f t="shared" ref="A7568:A7580" si="2392">A7567+1</f>
        <v>5574</v>
      </c>
      <c r="B7568" s="175"/>
      <c r="C7568" s="176"/>
      <c r="D7568" s="113"/>
      <c r="E7568" s="115"/>
      <c r="F7568" s="174"/>
      <c r="G7568" s="114" t="str">
        <f t="shared" si="2387"/>
        <v/>
      </c>
      <c r="H7568" s="115"/>
      <c r="I7568" s="115"/>
      <c r="J7568" s="115"/>
      <c r="K7568" s="115"/>
      <c r="L7568" s="133" t="str">
        <f t="shared" si="2388"/>
        <v/>
      </c>
      <c r="M7568" s="116" t="str">
        <f>IF(L7568="", "", L7568/Veriler!$X$1)</f>
        <v/>
      </c>
      <c r="N7568" s="116" t="str">
        <f>IF(F7568&lt;&gt;"", "İthal Girdi", IF(Veriler!T7568="", "", IF(Veriler!S7568="H", "%0,5 üzerindedir", IF(Veriler!T7568&gt;0.1, "%10 sınırı aşılmıştır.", "Uygun"))))</f>
        <v>%0,5 üzerindedir</v>
      </c>
      <c r="O7568" s="116" t="str">
        <f t="shared" si="2389"/>
        <v xml:space="preserve"> </v>
      </c>
      <c r="P7568" s="117"/>
      <c r="Q7568" s="118"/>
      <c r="R7568" s="119" t="str">
        <f t="shared" si="2390"/>
        <v/>
      </c>
      <c r="S7568" s="133">
        <f>IFERROR(IF(M7568&lt;=0.005,IF(F7568="",L7568,0),IF(F7568&lt;&gt;"",0,IF(P7568="",0,IF(P7568="H",0,IF(Q7568&lt;Veriler!$G$2,L7568*Veriler!$G$2,L7568*Q7568)))))," ")</f>
        <v>0</v>
      </c>
      <c r="T7568" s="133">
        <f>IF(Veriler!T7568&lt;=0.1, S7568, IF(AND(Veriler!T7568&gt;0.1, F7568="", P7568="E"), IF(Q7568&gt;Veriler!$G$2, Q7568*S7568, IF(Q7568&lt;Veriler!$G$2, Veriler!$G$2*S7568, Q7568*S7568)), 0))</f>
        <v>0</v>
      </c>
      <c r="U7568" s="133" t="str">
        <f t="shared" si="2391"/>
        <v xml:space="preserve"> </v>
      </c>
      <c r="V7568" s="134" t="str">
        <f>IFERROR(IF(O7568="%10 sınırı aşılmıştır.",L7568-T7568,IFERROR(IF(F7568="",IF(S7568=1,0,IF(L7568-S7568=0,"",L7568-S7568)),IF(Veriler!M7568="",L7568,IF(L7568*Veriler!M7568=0,"",L7568*Veriler!M7568))),L7568)),0)</f>
        <v/>
      </c>
      <c r="W7568" s="146"/>
      <c r="X7568" s="146"/>
      <c r="Y7568" s="146"/>
    </row>
    <row r="7569" spans="1:25" s="99" customFormat="1" ht="54.75" customHeight="1" x14ac:dyDescent="0.25">
      <c r="A7569" s="96">
        <f t="shared" si="2392"/>
        <v>5575</v>
      </c>
      <c r="B7569" s="175"/>
      <c r="C7569" s="176"/>
      <c r="D7569" s="113"/>
      <c r="E7569" s="115"/>
      <c r="F7569" s="174"/>
      <c r="G7569" s="114" t="str">
        <f t="shared" si="2387"/>
        <v/>
      </c>
      <c r="H7569" s="115"/>
      <c r="I7569" s="115"/>
      <c r="J7569" s="115"/>
      <c r="K7569" s="115"/>
      <c r="L7569" s="133" t="str">
        <f t="shared" si="2388"/>
        <v/>
      </c>
      <c r="M7569" s="116" t="str">
        <f>IF(L7569="", "", L7569/Veriler!$X$1)</f>
        <v/>
      </c>
      <c r="N7569" s="116" t="str">
        <f>IF(F7569&lt;&gt;"", "İthal Girdi", IF(Veriler!T7569="", "", IF(Veriler!S7569="H", "%0,5 üzerindedir", IF(Veriler!T7569&gt;0.1, "%10 sınırı aşılmıştır.", "Uygun"))))</f>
        <v>%0,5 üzerindedir</v>
      </c>
      <c r="O7569" s="116" t="str">
        <f t="shared" si="2389"/>
        <v xml:space="preserve"> </v>
      </c>
      <c r="P7569" s="117"/>
      <c r="Q7569" s="118"/>
      <c r="R7569" s="119" t="str">
        <f t="shared" si="2390"/>
        <v/>
      </c>
      <c r="S7569" s="133">
        <f>IFERROR(IF(M7569&lt;=0.005,IF(F7569="",L7569,0),IF(F7569&lt;&gt;"",0,IF(P7569="",0,IF(P7569="H",0,IF(Q7569&lt;Veriler!$G$2,L7569*Veriler!$G$2,L7569*Q7569)))))," ")</f>
        <v>0</v>
      </c>
      <c r="T7569" s="133">
        <f>IF(Veriler!T7569&lt;=0.1, S7569, IF(AND(Veriler!T7569&gt;0.1, F7569="", P7569="E"), IF(Q7569&gt;Veriler!$G$2, Q7569*S7569, IF(Q7569&lt;Veriler!$G$2, Veriler!$G$2*S7569, Q7569*S7569)), 0))</f>
        <v>0</v>
      </c>
      <c r="U7569" s="133" t="str">
        <f t="shared" si="2391"/>
        <v xml:space="preserve"> </v>
      </c>
      <c r="V7569" s="134" t="str">
        <f>IFERROR(IF(O7569="%10 sınırı aşılmıştır.",L7569-T7569,IFERROR(IF(F7569="",IF(S7569=1,0,IF(L7569-S7569=0,"",L7569-S7569)),IF(Veriler!M7569="",L7569,IF(L7569*Veriler!M7569=0,"",L7569*Veriler!M7569))),L7569)),0)</f>
        <v/>
      </c>
      <c r="W7569" s="146"/>
      <c r="X7569" s="146"/>
      <c r="Y7569" s="146"/>
    </row>
    <row r="7570" spans="1:25" s="99" customFormat="1" ht="54.75" customHeight="1" x14ac:dyDescent="0.25">
      <c r="A7570" s="96">
        <f t="shared" si="2392"/>
        <v>5576</v>
      </c>
      <c r="B7570" s="175"/>
      <c r="C7570" s="176"/>
      <c r="D7570" s="113"/>
      <c r="E7570" s="115"/>
      <c r="F7570" s="174"/>
      <c r="G7570" s="114" t="str">
        <f t="shared" si="2387"/>
        <v/>
      </c>
      <c r="H7570" s="115"/>
      <c r="I7570" s="115"/>
      <c r="J7570" s="115"/>
      <c r="K7570" s="115"/>
      <c r="L7570" s="133" t="str">
        <f t="shared" si="2388"/>
        <v/>
      </c>
      <c r="M7570" s="116" t="str">
        <f>IF(L7570="", "", L7570/Veriler!$X$1)</f>
        <v/>
      </c>
      <c r="N7570" s="116" t="str">
        <f>IF(F7570&lt;&gt;"", "İthal Girdi", IF(Veriler!T7570="", "", IF(Veriler!S7570="H", "%0,5 üzerindedir", IF(Veriler!T7570&gt;0.1, "%10 sınırı aşılmıştır.", "Uygun"))))</f>
        <v>%0,5 üzerindedir</v>
      </c>
      <c r="O7570" s="116" t="str">
        <f t="shared" si="2389"/>
        <v xml:space="preserve"> </v>
      </c>
      <c r="P7570" s="117"/>
      <c r="Q7570" s="118"/>
      <c r="R7570" s="119" t="str">
        <f t="shared" si="2390"/>
        <v/>
      </c>
      <c r="S7570" s="133">
        <f>IFERROR(IF(M7570&lt;=0.005,IF(F7570="",L7570,0),IF(F7570&lt;&gt;"",0,IF(P7570="",0,IF(P7570="H",0,IF(Q7570&lt;Veriler!$G$2,L7570*Veriler!$G$2,L7570*Q7570)))))," ")</f>
        <v>0</v>
      </c>
      <c r="T7570" s="133">
        <f>IF(Veriler!T7570&lt;=0.1, S7570, IF(AND(Veriler!T7570&gt;0.1, F7570="", P7570="E"), IF(Q7570&gt;Veriler!$G$2, Q7570*S7570, IF(Q7570&lt;Veriler!$G$2, Veriler!$G$2*S7570, Q7570*S7570)), 0))</f>
        <v>0</v>
      </c>
      <c r="U7570" s="133" t="str">
        <f t="shared" si="2391"/>
        <v xml:space="preserve"> </v>
      </c>
      <c r="V7570" s="134" t="str">
        <f>IFERROR(IF(O7570="%10 sınırı aşılmıştır.",L7570-T7570,IFERROR(IF(F7570="",IF(S7570=1,0,IF(L7570-S7570=0,"",L7570-S7570)),IF(Veriler!M7570="",L7570,IF(L7570*Veriler!M7570=0,"",L7570*Veriler!M7570))),L7570)),0)</f>
        <v/>
      </c>
      <c r="W7570" s="146"/>
      <c r="X7570" s="146"/>
      <c r="Y7570" s="146"/>
    </row>
    <row r="7571" spans="1:25" s="99" customFormat="1" ht="54.75" customHeight="1" x14ac:dyDescent="0.25">
      <c r="A7571" s="96">
        <f t="shared" si="2392"/>
        <v>5577</v>
      </c>
      <c r="B7571" s="175"/>
      <c r="C7571" s="176"/>
      <c r="D7571" s="113"/>
      <c r="E7571" s="115"/>
      <c r="F7571" s="174"/>
      <c r="G7571" s="114" t="str">
        <f t="shared" si="2387"/>
        <v/>
      </c>
      <c r="H7571" s="115"/>
      <c r="I7571" s="115"/>
      <c r="J7571" s="115"/>
      <c r="K7571" s="115"/>
      <c r="L7571" s="133" t="str">
        <f t="shared" si="2388"/>
        <v/>
      </c>
      <c r="M7571" s="116" t="str">
        <f>IF(L7571="", "", L7571/Veriler!$X$1)</f>
        <v/>
      </c>
      <c r="N7571" s="116" t="str">
        <f>IF(F7571&lt;&gt;"", "İthal Girdi", IF(Veriler!T7571="", "", IF(Veriler!S7571="H", "%0,5 üzerindedir", IF(Veriler!T7571&gt;0.1, "%10 sınırı aşılmıştır.", "Uygun"))))</f>
        <v>%0,5 üzerindedir</v>
      </c>
      <c r="O7571" s="116" t="str">
        <f t="shared" si="2389"/>
        <v xml:space="preserve"> </v>
      </c>
      <c r="P7571" s="117"/>
      <c r="Q7571" s="118"/>
      <c r="R7571" s="119" t="str">
        <f t="shared" si="2390"/>
        <v/>
      </c>
      <c r="S7571" s="133">
        <f>IFERROR(IF(M7571&lt;=0.005,IF(F7571="",L7571,0),IF(F7571&lt;&gt;"",0,IF(P7571="",0,IF(P7571="H",0,IF(Q7571&lt;Veriler!$G$2,L7571*Veriler!$G$2,L7571*Q7571)))))," ")</f>
        <v>0</v>
      </c>
      <c r="T7571" s="133">
        <f>IF(Veriler!T7571&lt;=0.1, S7571, IF(AND(Veriler!T7571&gt;0.1, F7571="", P7571="E"), IF(Q7571&gt;Veriler!$G$2, Q7571*S7571, IF(Q7571&lt;Veriler!$G$2, Veriler!$G$2*S7571, Q7571*S7571)), 0))</f>
        <v>0</v>
      </c>
      <c r="U7571" s="133" t="str">
        <f t="shared" si="2391"/>
        <v xml:space="preserve"> </v>
      </c>
      <c r="V7571" s="134" t="str">
        <f>IFERROR(IF(O7571="%10 sınırı aşılmıştır.",L7571-T7571,IFERROR(IF(F7571="",IF(S7571=1,0,IF(L7571-S7571=0,"",L7571-S7571)),IF(Veriler!M7571="",L7571,IF(L7571*Veriler!M7571=0,"",L7571*Veriler!M7571))),L7571)),0)</f>
        <v/>
      </c>
      <c r="W7571" s="146"/>
      <c r="X7571" s="146"/>
      <c r="Y7571" s="146"/>
    </row>
    <row r="7572" spans="1:25" s="99" customFormat="1" ht="54.75" customHeight="1" x14ac:dyDescent="0.25">
      <c r="A7572" s="96">
        <f t="shared" si="2392"/>
        <v>5578</v>
      </c>
      <c r="B7572" s="175"/>
      <c r="C7572" s="176"/>
      <c r="D7572" s="113"/>
      <c r="E7572" s="115"/>
      <c r="F7572" s="174"/>
      <c r="G7572" s="114" t="str">
        <f t="shared" si="2387"/>
        <v/>
      </c>
      <c r="H7572" s="115"/>
      <c r="I7572" s="115"/>
      <c r="J7572" s="115"/>
      <c r="K7572" s="115"/>
      <c r="L7572" s="133" t="str">
        <f t="shared" si="2388"/>
        <v/>
      </c>
      <c r="M7572" s="116" t="str">
        <f>IF(L7572="", "", L7572/Veriler!$X$1)</f>
        <v/>
      </c>
      <c r="N7572" s="116" t="str">
        <f>IF(F7572&lt;&gt;"", "İthal Girdi", IF(Veriler!T7572="", "", IF(Veriler!S7572="H", "%0,5 üzerindedir", IF(Veriler!T7572&gt;0.1, "%10 sınırı aşılmıştır.", "Uygun"))))</f>
        <v>%0,5 üzerindedir</v>
      </c>
      <c r="O7572" s="116" t="str">
        <f t="shared" si="2389"/>
        <v xml:space="preserve"> </v>
      </c>
      <c r="P7572" s="117"/>
      <c r="Q7572" s="118"/>
      <c r="R7572" s="119" t="str">
        <f t="shared" si="2390"/>
        <v/>
      </c>
      <c r="S7572" s="133">
        <f>IFERROR(IF(M7572&lt;=0.005,IF(F7572="",L7572,0),IF(F7572&lt;&gt;"",0,IF(P7572="",0,IF(P7572="H",0,IF(Q7572&lt;Veriler!$G$2,L7572*Veriler!$G$2,L7572*Q7572)))))," ")</f>
        <v>0</v>
      </c>
      <c r="T7572" s="133">
        <f>IF(Veriler!T7572&lt;=0.1, S7572, IF(AND(Veriler!T7572&gt;0.1, F7572="", P7572="E"), IF(Q7572&gt;Veriler!$G$2, Q7572*S7572, IF(Q7572&lt;Veriler!$G$2, Veriler!$G$2*S7572, Q7572*S7572)), 0))</f>
        <v>0</v>
      </c>
      <c r="U7572" s="133" t="str">
        <f t="shared" si="2391"/>
        <v xml:space="preserve"> </v>
      </c>
      <c r="V7572" s="134" t="str">
        <f>IFERROR(IF(O7572="%10 sınırı aşılmıştır.",L7572-T7572,IFERROR(IF(F7572="",IF(S7572=1,0,IF(L7572-S7572=0,"",L7572-S7572)),IF(Veriler!M7572="",L7572,IF(L7572*Veriler!M7572=0,"",L7572*Veriler!M7572))),L7572)),0)</f>
        <v/>
      </c>
      <c r="W7572" s="146"/>
      <c r="X7572" s="146"/>
      <c r="Y7572" s="146"/>
    </row>
    <row r="7573" spans="1:25" s="99" customFormat="1" ht="54.75" customHeight="1" x14ac:dyDescent="0.25">
      <c r="A7573" s="96">
        <f t="shared" si="2392"/>
        <v>5579</v>
      </c>
      <c r="B7573" s="175"/>
      <c r="C7573" s="176"/>
      <c r="D7573" s="113"/>
      <c r="E7573" s="115"/>
      <c r="F7573" s="174"/>
      <c r="G7573" s="114" t="str">
        <f t="shared" si="2387"/>
        <v/>
      </c>
      <c r="H7573" s="115"/>
      <c r="I7573" s="115"/>
      <c r="J7573" s="115"/>
      <c r="K7573" s="115"/>
      <c r="L7573" s="133" t="str">
        <f t="shared" si="2388"/>
        <v/>
      </c>
      <c r="M7573" s="116" t="str">
        <f>IF(L7573="", "", L7573/Veriler!$X$1)</f>
        <v/>
      </c>
      <c r="N7573" s="116" t="str">
        <f>IF(F7573&lt;&gt;"", "İthal Girdi", IF(Veriler!T7573="", "", IF(Veriler!S7573="H", "%0,5 üzerindedir", IF(Veriler!T7573&gt;0.1, "%10 sınırı aşılmıştır.", "Uygun"))))</f>
        <v>%0,5 üzerindedir</v>
      </c>
      <c r="O7573" s="116" t="str">
        <f t="shared" si="2389"/>
        <v xml:space="preserve"> </v>
      </c>
      <c r="P7573" s="117"/>
      <c r="Q7573" s="118"/>
      <c r="R7573" s="119" t="str">
        <f t="shared" si="2390"/>
        <v/>
      </c>
      <c r="S7573" s="133">
        <f>IFERROR(IF(M7573&lt;=0.005,IF(F7573="",L7573,0),IF(F7573&lt;&gt;"",0,IF(P7573="",0,IF(P7573="H",0,IF(Q7573&lt;Veriler!$G$2,L7573*Veriler!$G$2,L7573*Q7573)))))," ")</f>
        <v>0</v>
      </c>
      <c r="T7573" s="133">
        <f>IF(Veriler!T7573&lt;=0.1, S7573, IF(AND(Veriler!T7573&gt;0.1, F7573="", P7573="E"), IF(Q7573&gt;Veriler!$G$2, Q7573*S7573, IF(Q7573&lt;Veriler!$G$2, Veriler!$G$2*S7573, Q7573*S7573)), 0))</f>
        <v>0</v>
      </c>
      <c r="U7573" s="133" t="str">
        <f t="shared" si="2391"/>
        <v xml:space="preserve"> </v>
      </c>
      <c r="V7573" s="134" t="str">
        <f>IFERROR(IF(O7573="%10 sınırı aşılmıştır.",L7573-T7573,IFERROR(IF(F7573="",IF(S7573=1,0,IF(L7573-S7573=0,"",L7573-S7573)),IF(Veriler!M7573="",L7573,IF(L7573*Veriler!M7573=0,"",L7573*Veriler!M7573))),L7573)),0)</f>
        <v/>
      </c>
      <c r="W7573" s="146"/>
      <c r="X7573" s="146"/>
      <c r="Y7573" s="146"/>
    </row>
    <row r="7574" spans="1:25" s="99" customFormat="1" ht="54.75" customHeight="1" x14ac:dyDescent="0.25">
      <c r="A7574" s="96">
        <f t="shared" si="2392"/>
        <v>5580</v>
      </c>
      <c r="B7574" s="175"/>
      <c r="C7574" s="176"/>
      <c r="D7574" s="113"/>
      <c r="E7574" s="115"/>
      <c r="F7574" s="174"/>
      <c r="G7574" s="114" t="str">
        <f t="shared" si="2387"/>
        <v/>
      </c>
      <c r="H7574" s="115"/>
      <c r="I7574" s="115"/>
      <c r="J7574" s="115"/>
      <c r="K7574" s="115"/>
      <c r="L7574" s="133" t="str">
        <f t="shared" si="2388"/>
        <v/>
      </c>
      <c r="M7574" s="116" t="str">
        <f>IF(L7574="", "", L7574/Veriler!$X$1)</f>
        <v/>
      </c>
      <c r="N7574" s="116" t="str">
        <f>IF(F7574&lt;&gt;"", "İthal Girdi", IF(Veriler!T7574="", "", IF(Veriler!S7574="H", "%0,5 üzerindedir", IF(Veriler!T7574&gt;0.1, "%10 sınırı aşılmıştır.", "Uygun"))))</f>
        <v>%0,5 üzerindedir</v>
      </c>
      <c r="O7574" s="116" t="str">
        <f t="shared" si="2389"/>
        <v xml:space="preserve"> </v>
      </c>
      <c r="P7574" s="117"/>
      <c r="Q7574" s="118"/>
      <c r="R7574" s="119" t="str">
        <f t="shared" si="2390"/>
        <v/>
      </c>
      <c r="S7574" s="133">
        <f>IFERROR(IF(M7574&lt;=0.005,IF(F7574="",L7574,0),IF(F7574&lt;&gt;"",0,IF(P7574="",0,IF(P7574="H",0,IF(Q7574&lt;Veriler!$G$2,L7574*Veriler!$G$2,L7574*Q7574)))))," ")</f>
        <v>0</v>
      </c>
      <c r="T7574" s="133">
        <f>IF(Veriler!T7574&lt;=0.1, S7574, IF(AND(Veriler!T7574&gt;0.1, F7574="", P7574="E"), IF(Q7574&gt;Veriler!$G$2, Q7574*S7574, IF(Q7574&lt;Veriler!$G$2, Veriler!$G$2*S7574, Q7574*S7574)), 0))</f>
        <v>0</v>
      </c>
      <c r="U7574" s="133" t="str">
        <f t="shared" si="2391"/>
        <v xml:space="preserve"> </v>
      </c>
      <c r="V7574" s="134" t="str">
        <f>IFERROR(IF(O7574="%10 sınırı aşılmıştır.",L7574-T7574,IFERROR(IF(F7574="",IF(S7574=1,0,IF(L7574-S7574=0,"",L7574-S7574)),IF(Veriler!M7574="",L7574,IF(L7574*Veriler!M7574=0,"",L7574*Veriler!M7574))),L7574)),0)</f>
        <v/>
      </c>
      <c r="W7574" s="146"/>
      <c r="X7574" s="146"/>
      <c r="Y7574" s="146"/>
    </row>
    <row r="7575" spans="1:25" s="99" customFormat="1" ht="54.75" customHeight="1" x14ac:dyDescent="0.25">
      <c r="A7575" s="96">
        <f t="shared" si="2392"/>
        <v>5581</v>
      </c>
      <c r="B7575" s="175"/>
      <c r="C7575" s="176"/>
      <c r="D7575" s="113"/>
      <c r="E7575" s="115"/>
      <c r="F7575" s="174"/>
      <c r="G7575" s="114" t="str">
        <f t="shared" si="2387"/>
        <v/>
      </c>
      <c r="H7575" s="115"/>
      <c r="I7575" s="115"/>
      <c r="J7575" s="115"/>
      <c r="K7575" s="115"/>
      <c r="L7575" s="133" t="str">
        <f t="shared" si="2388"/>
        <v/>
      </c>
      <c r="M7575" s="116" t="str">
        <f>IF(L7575="", "", L7575/Veriler!$X$1)</f>
        <v/>
      </c>
      <c r="N7575" s="116" t="str">
        <f>IF(F7575&lt;&gt;"", "İthal Girdi", IF(Veriler!T7575="", "", IF(Veriler!S7575="H", "%0,5 üzerindedir", IF(Veriler!T7575&gt;0.1, "%10 sınırı aşılmıştır.", "Uygun"))))</f>
        <v>%0,5 üzerindedir</v>
      </c>
      <c r="O7575" s="116" t="str">
        <f t="shared" si="2389"/>
        <v xml:space="preserve"> </v>
      </c>
      <c r="P7575" s="117"/>
      <c r="Q7575" s="118"/>
      <c r="R7575" s="119" t="str">
        <f t="shared" si="2390"/>
        <v/>
      </c>
      <c r="S7575" s="133">
        <f>IFERROR(IF(M7575&lt;=0.005,IF(F7575="",L7575,0),IF(F7575&lt;&gt;"",0,IF(P7575="",0,IF(P7575="H",0,IF(Q7575&lt;Veriler!$G$2,L7575*Veriler!$G$2,L7575*Q7575)))))," ")</f>
        <v>0</v>
      </c>
      <c r="T7575" s="133">
        <f>IF(Veriler!T7575&lt;=0.1, S7575, IF(AND(Veriler!T7575&gt;0.1, F7575="", P7575="E"), IF(Q7575&gt;Veriler!$G$2, Q7575*S7575, IF(Q7575&lt;Veriler!$G$2, Veriler!$G$2*S7575, Q7575*S7575)), 0))</f>
        <v>0</v>
      </c>
      <c r="U7575" s="133" t="str">
        <f t="shared" si="2391"/>
        <v xml:space="preserve"> </v>
      </c>
      <c r="V7575" s="134" t="str">
        <f>IFERROR(IF(O7575="%10 sınırı aşılmıştır.",L7575-T7575,IFERROR(IF(F7575="",IF(S7575=1,0,IF(L7575-S7575=0,"",L7575-S7575)),IF(Veriler!M7575="",L7575,IF(L7575*Veriler!M7575=0,"",L7575*Veriler!M7575))),L7575)),0)</f>
        <v/>
      </c>
      <c r="W7575" s="146"/>
      <c r="X7575" s="146"/>
      <c r="Y7575" s="146"/>
    </row>
    <row r="7576" spans="1:25" s="99" customFormat="1" ht="54.75" customHeight="1" x14ac:dyDescent="0.25">
      <c r="A7576" s="96">
        <f t="shared" si="2392"/>
        <v>5582</v>
      </c>
      <c r="B7576" s="175"/>
      <c r="C7576" s="176"/>
      <c r="D7576" s="113"/>
      <c r="E7576" s="115"/>
      <c r="F7576" s="174"/>
      <c r="G7576" s="114" t="str">
        <f t="shared" si="2387"/>
        <v/>
      </c>
      <c r="H7576" s="115"/>
      <c r="I7576" s="115"/>
      <c r="J7576" s="115"/>
      <c r="K7576" s="115"/>
      <c r="L7576" s="133" t="str">
        <f t="shared" si="2388"/>
        <v/>
      </c>
      <c r="M7576" s="116" t="str">
        <f>IF(L7576="", "", L7576/Veriler!$X$1)</f>
        <v/>
      </c>
      <c r="N7576" s="116" t="str">
        <f>IF(F7576&lt;&gt;"", "İthal Girdi", IF(Veriler!T7576="", "", IF(Veriler!S7576="H", "%0,5 üzerindedir", IF(Veriler!T7576&gt;0.1, "%10 sınırı aşılmıştır.", "Uygun"))))</f>
        <v>%0,5 üzerindedir</v>
      </c>
      <c r="O7576" s="116" t="str">
        <f t="shared" si="2389"/>
        <v xml:space="preserve"> </v>
      </c>
      <c r="P7576" s="117"/>
      <c r="Q7576" s="118"/>
      <c r="R7576" s="119" t="str">
        <f t="shared" si="2390"/>
        <v/>
      </c>
      <c r="S7576" s="133">
        <f>IFERROR(IF(M7576&lt;=0.005,IF(F7576="",L7576,0),IF(F7576&lt;&gt;"",0,IF(P7576="",0,IF(P7576="H",0,IF(Q7576&lt;Veriler!$G$2,L7576*Veriler!$G$2,L7576*Q7576)))))," ")</f>
        <v>0</v>
      </c>
      <c r="T7576" s="133">
        <f>IF(Veriler!T7576&lt;=0.1, S7576, IF(AND(Veriler!T7576&gt;0.1, F7576="", P7576="E"), IF(Q7576&gt;Veriler!$G$2, Q7576*S7576, IF(Q7576&lt;Veriler!$G$2, Veriler!$G$2*S7576, Q7576*S7576)), 0))</f>
        <v>0</v>
      </c>
      <c r="U7576" s="133" t="str">
        <f t="shared" si="2391"/>
        <v xml:space="preserve"> </v>
      </c>
      <c r="V7576" s="134" t="str">
        <f>IFERROR(IF(O7576="%10 sınırı aşılmıştır.",L7576-T7576,IFERROR(IF(F7576="",IF(S7576=1,0,IF(L7576-S7576=0,"",L7576-S7576)),IF(Veriler!M7576="",L7576,IF(L7576*Veriler!M7576=0,"",L7576*Veriler!M7576))),L7576)),0)</f>
        <v/>
      </c>
      <c r="W7576" s="146"/>
      <c r="X7576" s="146"/>
      <c r="Y7576" s="146"/>
    </row>
    <row r="7577" spans="1:25" s="99" customFormat="1" ht="54.75" customHeight="1" x14ac:dyDescent="0.25">
      <c r="A7577" s="96">
        <f t="shared" si="2392"/>
        <v>5583</v>
      </c>
      <c r="B7577" s="175"/>
      <c r="C7577" s="176"/>
      <c r="D7577" s="113"/>
      <c r="E7577" s="115"/>
      <c r="F7577" s="174"/>
      <c r="G7577" s="114" t="str">
        <f t="shared" si="2387"/>
        <v/>
      </c>
      <c r="H7577" s="115"/>
      <c r="I7577" s="115"/>
      <c r="J7577" s="115"/>
      <c r="K7577" s="115"/>
      <c r="L7577" s="133" t="str">
        <f t="shared" si="2388"/>
        <v/>
      </c>
      <c r="M7577" s="116" t="str">
        <f>IF(L7577="", "", L7577/Veriler!$X$1)</f>
        <v/>
      </c>
      <c r="N7577" s="116" t="str">
        <f>IF(F7577&lt;&gt;"", "İthal Girdi", IF(Veriler!T7577="", "", IF(Veriler!S7577="H", "%0,5 üzerindedir", IF(Veriler!T7577&gt;0.1, "%10 sınırı aşılmıştır.", "Uygun"))))</f>
        <v>%0,5 üzerindedir</v>
      </c>
      <c r="O7577" s="116" t="str">
        <f t="shared" si="2389"/>
        <v xml:space="preserve"> </v>
      </c>
      <c r="P7577" s="117"/>
      <c r="Q7577" s="118"/>
      <c r="R7577" s="119" t="str">
        <f t="shared" si="2390"/>
        <v/>
      </c>
      <c r="S7577" s="133">
        <f>IFERROR(IF(M7577&lt;=0.005,IF(F7577="",L7577,0),IF(F7577&lt;&gt;"",0,IF(P7577="",0,IF(P7577="H",0,IF(Q7577&lt;Veriler!$G$2,L7577*Veriler!$G$2,L7577*Q7577)))))," ")</f>
        <v>0</v>
      </c>
      <c r="T7577" s="133">
        <f>IF(Veriler!T7577&lt;=0.1, S7577, IF(AND(Veriler!T7577&gt;0.1, F7577="", P7577="E"), IF(Q7577&gt;Veriler!$G$2, Q7577*S7577, IF(Q7577&lt;Veriler!$G$2, Veriler!$G$2*S7577, Q7577*S7577)), 0))</f>
        <v>0</v>
      </c>
      <c r="U7577" s="133" t="str">
        <f t="shared" si="2391"/>
        <v xml:space="preserve"> </v>
      </c>
      <c r="V7577" s="134" t="str">
        <f>IFERROR(IF(O7577="%10 sınırı aşılmıştır.",L7577-T7577,IFERROR(IF(F7577="",IF(S7577=1,0,IF(L7577-S7577=0,"",L7577-S7577)),IF(Veriler!M7577="",L7577,IF(L7577*Veriler!M7577=0,"",L7577*Veriler!M7577))),L7577)),0)</f>
        <v/>
      </c>
      <c r="W7577" s="146"/>
      <c r="X7577" s="146"/>
      <c r="Y7577" s="146"/>
    </row>
    <row r="7578" spans="1:25" s="99" customFormat="1" ht="54.75" customHeight="1" x14ac:dyDescent="0.25">
      <c r="A7578" s="96">
        <f t="shared" si="2392"/>
        <v>5584</v>
      </c>
      <c r="B7578" s="175"/>
      <c r="C7578" s="176"/>
      <c r="D7578" s="113"/>
      <c r="E7578" s="115"/>
      <c r="F7578" s="174"/>
      <c r="G7578" s="114" t="str">
        <f t="shared" si="2387"/>
        <v/>
      </c>
      <c r="H7578" s="115"/>
      <c r="I7578" s="115"/>
      <c r="J7578" s="115"/>
      <c r="K7578" s="115"/>
      <c r="L7578" s="133" t="str">
        <f t="shared" si="2388"/>
        <v/>
      </c>
      <c r="M7578" s="116" t="str">
        <f>IF(L7578="", "", L7578/Veriler!$X$1)</f>
        <v/>
      </c>
      <c r="N7578" s="116" t="str">
        <f>IF(F7578&lt;&gt;"", "İthal Girdi", IF(Veriler!T7578="", "", IF(Veriler!S7578="H", "%0,5 üzerindedir", IF(Veriler!T7578&gt;0.1, "%10 sınırı aşılmıştır.", "Uygun"))))</f>
        <v>%0,5 üzerindedir</v>
      </c>
      <c r="O7578" s="116" t="str">
        <f t="shared" si="2389"/>
        <v xml:space="preserve"> </v>
      </c>
      <c r="P7578" s="117"/>
      <c r="Q7578" s="118"/>
      <c r="R7578" s="119" t="str">
        <f t="shared" si="2390"/>
        <v/>
      </c>
      <c r="S7578" s="133">
        <f>IFERROR(IF(M7578&lt;=0.005,IF(F7578="",L7578,0),IF(F7578&lt;&gt;"",0,IF(P7578="",0,IF(P7578="H",0,IF(Q7578&lt;Veriler!$G$2,L7578*Veriler!$G$2,L7578*Q7578)))))," ")</f>
        <v>0</v>
      </c>
      <c r="T7578" s="133">
        <f>IF(Veriler!T7578&lt;=0.1, S7578, IF(AND(Veriler!T7578&gt;0.1, F7578="", P7578="E"), IF(Q7578&gt;Veriler!$G$2, Q7578*S7578, IF(Q7578&lt;Veriler!$G$2, Veriler!$G$2*S7578, Q7578*S7578)), 0))</f>
        <v>0</v>
      </c>
      <c r="U7578" s="133" t="str">
        <f t="shared" si="2391"/>
        <v xml:space="preserve"> </v>
      </c>
      <c r="V7578" s="134" t="str">
        <f>IFERROR(IF(O7578="%10 sınırı aşılmıştır.",L7578-T7578,IFERROR(IF(F7578="",IF(S7578=1,0,IF(L7578-S7578=0,"",L7578-S7578)),IF(Veriler!M7578="",L7578,IF(L7578*Veriler!M7578=0,"",L7578*Veriler!M7578))),L7578)),0)</f>
        <v/>
      </c>
      <c r="W7578" s="146"/>
      <c r="X7578" s="146"/>
      <c r="Y7578" s="146"/>
    </row>
    <row r="7579" spans="1:25" s="99" customFormat="1" ht="54.75" customHeight="1" x14ac:dyDescent="0.25">
      <c r="A7579" s="96">
        <f t="shared" si="2392"/>
        <v>5585</v>
      </c>
      <c r="B7579" s="175"/>
      <c r="C7579" s="176"/>
      <c r="D7579" s="113"/>
      <c r="E7579" s="115"/>
      <c r="F7579" s="174"/>
      <c r="G7579" s="114" t="str">
        <f t="shared" si="2387"/>
        <v/>
      </c>
      <c r="H7579" s="115"/>
      <c r="I7579" s="115"/>
      <c r="J7579" s="115"/>
      <c r="K7579" s="115"/>
      <c r="L7579" s="133" t="str">
        <f t="shared" si="2388"/>
        <v/>
      </c>
      <c r="M7579" s="116" t="str">
        <f>IF(L7579="", "", L7579/Veriler!$X$1)</f>
        <v/>
      </c>
      <c r="N7579" s="116" t="str">
        <f>IF(F7579&lt;&gt;"", "İthal Girdi", IF(Veriler!T7579="", "", IF(Veriler!S7579="H", "%0,5 üzerindedir", IF(Veriler!T7579&gt;0.1, "%10 sınırı aşılmıştır.", "Uygun"))))</f>
        <v>%0,5 üzerindedir</v>
      </c>
      <c r="O7579" s="116" t="str">
        <f t="shared" si="2389"/>
        <v xml:space="preserve"> </v>
      </c>
      <c r="P7579" s="117"/>
      <c r="Q7579" s="118"/>
      <c r="R7579" s="119" t="str">
        <f t="shared" si="2390"/>
        <v/>
      </c>
      <c r="S7579" s="133">
        <f>IFERROR(IF(M7579&lt;=0.005,IF(F7579="",L7579,0),IF(F7579&lt;&gt;"",0,IF(P7579="",0,IF(P7579="H",0,IF(Q7579&lt;Veriler!$G$2,L7579*Veriler!$G$2,L7579*Q7579)))))," ")</f>
        <v>0</v>
      </c>
      <c r="T7579" s="133">
        <f>IF(Veriler!T7579&lt;=0.1, S7579, IF(AND(Veriler!T7579&gt;0.1, F7579="", P7579="E"), IF(Q7579&gt;Veriler!$G$2, Q7579*S7579, IF(Q7579&lt;Veriler!$G$2, Veriler!$G$2*S7579, Q7579*S7579)), 0))</f>
        <v>0</v>
      </c>
      <c r="U7579" s="133" t="str">
        <f t="shared" si="2391"/>
        <v xml:space="preserve"> </v>
      </c>
      <c r="V7579" s="134" t="str">
        <f>IFERROR(IF(O7579="%10 sınırı aşılmıştır.",L7579-T7579,IFERROR(IF(F7579="",IF(S7579=1,0,IF(L7579-S7579=0,"",L7579-S7579)),IF(Veriler!M7579="",L7579,IF(L7579*Veriler!M7579=0,"",L7579*Veriler!M7579))),L7579)),0)</f>
        <v/>
      </c>
      <c r="W7579" s="146"/>
      <c r="X7579" s="146"/>
      <c r="Y7579" s="146"/>
    </row>
    <row r="7580" spans="1:25" s="99" customFormat="1" ht="54.75" customHeight="1" x14ac:dyDescent="0.25">
      <c r="A7580" s="96">
        <f t="shared" si="2392"/>
        <v>5586</v>
      </c>
      <c r="B7580" s="175"/>
      <c r="C7580" s="176"/>
      <c r="D7580" s="113"/>
      <c r="E7580" s="115"/>
      <c r="F7580" s="174"/>
      <c r="G7580" s="114" t="str">
        <f t="shared" si="2387"/>
        <v/>
      </c>
      <c r="H7580" s="115"/>
      <c r="I7580" s="115"/>
      <c r="J7580" s="115"/>
      <c r="K7580" s="115"/>
      <c r="L7580" s="133" t="str">
        <f t="shared" si="2388"/>
        <v/>
      </c>
      <c r="M7580" s="116" t="str">
        <f>IF(L7580="", "", L7580/Veriler!$X$1)</f>
        <v/>
      </c>
      <c r="N7580" s="116" t="str">
        <f>IF(F7580&lt;&gt;"", "İthal Girdi", IF(Veriler!T7580="", "", IF(Veriler!S7580="H", "%0,5 üzerindedir", IF(Veriler!T7580&gt;0.1, "%10 sınırı aşılmıştır.", "Uygun"))))</f>
        <v>%0,5 üzerindedir</v>
      </c>
      <c r="O7580" s="116" t="str">
        <f t="shared" si="2389"/>
        <v xml:space="preserve"> </v>
      </c>
      <c r="P7580" s="117"/>
      <c r="Q7580" s="118"/>
      <c r="R7580" s="119" t="str">
        <f t="shared" si="2390"/>
        <v/>
      </c>
      <c r="S7580" s="133">
        <f>IFERROR(IF(M7580&lt;=0.005,IF(F7580="",L7580,0),IF(F7580&lt;&gt;"",0,IF(P7580="",0,IF(P7580="H",0,IF(Q7580&lt;Veriler!$G$2,L7580*Veriler!$G$2,L7580*Q7580)))))," ")</f>
        <v>0</v>
      </c>
      <c r="T7580" s="133">
        <f>IF(Veriler!T7580&lt;=0.1, S7580, IF(AND(Veriler!T7580&gt;0.1, F7580="", P7580="E"), IF(Q7580&gt;Veriler!$G$2, Q7580*S7580, IF(Q7580&lt;Veriler!$G$2, Veriler!$G$2*S7580, Q7580*S7580)), 0))</f>
        <v>0</v>
      </c>
      <c r="U7580" s="133" t="str">
        <f t="shared" si="2391"/>
        <v xml:space="preserve"> </v>
      </c>
      <c r="V7580" s="134" t="str">
        <f>IFERROR(IF(O7580="%10 sınırı aşılmıştır.",L7580-T7580,IFERROR(IF(F7580="",IF(S7580=1,0,IF(L7580-S7580=0,"",L7580-S7580)),IF(Veriler!M7580="",L7580,IF(L7580*Veriler!M7580=0,"",L7580*Veriler!M7580))),L7580)),0)</f>
        <v/>
      </c>
      <c r="W7580" s="146"/>
      <c r="X7580" s="146"/>
      <c r="Y7580" s="146"/>
    </row>
    <row r="7581" spans="1:25" s="99" customFormat="1" ht="36" hidden="1" customHeight="1" x14ac:dyDescent="0.25">
      <c r="A7581" s="101"/>
      <c r="B7581" s="191" t="s">
        <v>16</v>
      </c>
      <c r="C7581" s="176"/>
      <c r="D7581" s="120"/>
      <c r="E7581" s="171"/>
      <c r="F7581" s="172"/>
      <c r="G7581" s="121"/>
      <c r="H7581" s="115"/>
      <c r="I7581" s="115"/>
      <c r="J7581" s="115"/>
      <c r="K7581" s="115"/>
      <c r="L7581" s="121"/>
      <c r="M7581" s="121"/>
      <c r="N7581" s="121"/>
      <c r="O7581" s="121"/>
      <c r="P7581" s="120"/>
      <c r="Q7581" s="120"/>
      <c r="R7581" s="183"/>
      <c r="S7581" s="184"/>
      <c r="T7581" s="121"/>
      <c r="U7581" s="121"/>
      <c r="V7581" s="121"/>
      <c r="W7581" s="146"/>
      <c r="X7581" s="146"/>
      <c r="Y7581" s="146"/>
    </row>
    <row r="7582" spans="1:25" s="99" customFormat="1" ht="54.75" customHeight="1" x14ac:dyDescent="0.25">
      <c r="A7582" s="96">
        <f>A7580+1</f>
        <v>5587</v>
      </c>
      <c r="B7582" s="175"/>
      <c r="C7582" s="176"/>
      <c r="D7582" s="113"/>
      <c r="E7582" s="115"/>
      <c r="F7582" s="174"/>
      <c r="G7582" s="114" t="str">
        <f t="shared" ref="G7582:G7595" si="2393">IF(AND(F7582&lt;&gt;"",V7582&lt;&gt;"",L7582&lt;&gt;0),V7582/L7582,"")</f>
        <v/>
      </c>
      <c r="H7582" s="115"/>
      <c r="I7582" s="115"/>
      <c r="J7582" s="115"/>
      <c r="K7582" s="115"/>
      <c r="L7582" s="133" t="str">
        <f t="shared" ref="L7582:L7595" si="2394">IF(AND(H7582&lt;&gt;0, J7582&lt;&gt;0, K7582&lt;&gt;0), H7582*J7582*K7582, "")</f>
        <v/>
      </c>
      <c r="M7582" s="116" t="str">
        <f>IF(L7582="", "", L7582/Veriler!$X$1)</f>
        <v/>
      </c>
      <c r="N7582" s="116" t="str">
        <f>IF(F7582&lt;&gt;"", "İthal Girdi", IF(Veriler!T7582="", "", IF(Veriler!S7582="H", "%0,5 üzerindedir", IF(Veriler!T7582&gt;0.1, "%10 sınırı aşılmıştır.", "Uygun"))))</f>
        <v>%0,5 üzerindedir</v>
      </c>
      <c r="O7582" s="116" t="str">
        <f t="shared" ref="O7582:O7595" si="2395">IF(M7582=""," ",N7582)</f>
        <v xml:space="preserve"> </v>
      </c>
      <c r="P7582" s="117"/>
      <c r="Q7582" s="118"/>
      <c r="R7582" s="119" t="str">
        <f t="shared" ref="R7582:R7595" si="2396">IFERROR(IF(AND(T7582&lt;&gt;"",L7582&lt;&gt;"",L7582&lt;&gt;0,T7582&lt;&gt;0),T7582/L7582,"")," ")</f>
        <v/>
      </c>
      <c r="S7582" s="133">
        <f>IFERROR(IF(M7582&lt;=0.005,IF(F7582="",L7582,0),IF(F7582&lt;&gt;"",0,IF(P7582="",0,IF(P7582="H",0,IF(Q7582&lt;Veriler!$G$2,L7582*Veriler!$G$2,L7582*Q7582)))))," ")</f>
        <v>0</v>
      </c>
      <c r="T7582" s="133">
        <f>IF(Veriler!T7582&lt;=0.1, S7582, IF(AND(Veriler!T7582&gt;0.1, F7582="", P7582="E"), IF(Q7582&gt;Veriler!$G$2, Q7582*S7582, IF(Q7582&lt;Veriler!$G$2, Veriler!$G$2*S7582, Q7582*S7582)), 0))</f>
        <v>0</v>
      </c>
      <c r="U7582" s="133" t="str">
        <f t="shared" ref="U7582:U7595" si="2397">IF(T7582=0," ",T7582)</f>
        <v xml:space="preserve"> </v>
      </c>
      <c r="V7582" s="134" t="str">
        <f>IFERROR(IF(O7582="%10 sınırı aşılmıştır.",L7582-T7582,IFERROR(IF(F7582="",IF(S7582=1,0,IF(L7582-S7582=0,"",L7582-S7582)),IF(Veriler!M7582="",L7582,IF(L7582*Veriler!M7582=0,"",L7582*Veriler!M7582))),L7582)),0)</f>
        <v/>
      </c>
      <c r="W7582" s="146"/>
      <c r="X7582" s="146"/>
      <c r="Y7582" s="146"/>
    </row>
    <row r="7583" spans="1:25" s="99" customFormat="1" ht="54.75" customHeight="1" x14ac:dyDescent="0.25">
      <c r="A7583" s="96">
        <f t="shared" ref="A7583:A7595" si="2398">A7582+1</f>
        <v>5588</v>
      </c>
      <c r="B7583" s="175"/>
      <c r="C7583" s="176"/>
      <c r="D7583" s="113"/>
      <c r="E7583" s="115"/>
      <c r="F7583" s="174"/>
      <c r="G7583" s="114" t="str">
        <f t="shared" si="2393"/>
        <v/>
      </c>
      <c r="H7583" s="115"/>
      <c r="I7583" s="115"/>
      <c r="J7583" s="115"/>
      <c r="K7583" s="115"/>
      <c r="L7583" s="133" t="str">
        <f t="shared" si="2394"/>
        <v/>
      </c>
      <c r="M7583" s="116" t="str">
        <f>IF(L7583="", "", L7583/Veriler!$X$1)</f>
        <v/>
      </c>
      <c r="N7583" s="116" t="str">
        <f>IF(F7583&lt;&gt;"", "İthal Girdi", IF(Veriler!T7583="", "", IF(Veriler!S7583="H", "%0,5 üzerindedir", IF(Veriler!T7583&gt;0.1, "%10 sınırı aşılmıştır.", "Uygun"))))</f>
        <v>%0,5 üzerindedir</v>
      </c>
      <c r="O7583" s="116" t="str">
        <f t="shared" si="2395"/>
        <v xml:space="preserve"> </v>
      </c>
      <c r="P7583" s="117"/>
      <c r="Q7583" s="118"/>
      <c r="R7583" s="119" t="str">
        <f t="shared" si="2396"/>
        <v/>
      </c>
      <c r="S7583" s="133">
        <f>IFERROR(IF(M7583&lt;=0.005,IF(F7583="",L7583,0),IF(F7583&lt;&gt;"",0,IF(P7583="",0,IF(P7583="H",0,IF(Q7583&lt;Veriler!$G$2,L7583*Veriler!$G$2,L7583*Q7583)))))," ")</f>
        <v>0</v>
      </c>
      <c r="T7583" s="133">
        <f>IF(Veriler!T7583&lt;=0.1, S7583, IF(AND(Veriler!T7583&gt;0.1, F7583="", P7583="E"), IF(Q7583&gt;Veriler!$G$2, Q7583*S7583, IF(Q7583&lt;Veriler!$G$2, Veriler!$G$2*S7583, Q7583*S7583)), 0))</f>
        <v>0</v>
      </c>
      <c r="U7583" s="133" t="str">
        <f t="shared" si="2397"/>
        <v xml:space="preserve"> </v>
      </c>
      <c r="V7583" s="134" t="str">
        <f>IFERROR(IF(O7583="%10 sınırı aşılmıştır.",L7583-T7583,IFERROR(IF(F7583="",IF(S7583=1,0,IF(L7583-S7583=0,"",L7583-S7583)),IF(Veriler!M7583="",L7583,IF(L7583*Veriler!M7583=0,"",L7583*Veriler!M7583))),L7583)),0)</f>
        <v/>
      </c>
      <c r="W7583" s="146"/>
      <c r="X7583" s="146"/>
      <c r="Y7583" s="146"/>
    </row>
    <row r="7584" spans="1:25" s="99" customFormat="1" ht="54.75" customHeight="1" x14ac:dyDescent="0.25">
      <c r="A7584" s="96">
        <f t="shared" si="2398"/>
        <v>5589</v>
      </c>
      <c r="B7584" s="175"/>
      <c r="C7584" s="176"/>
      <c r="D7584" s="113"/>
      <c r="E7584" s="115"/>
      <c r="F7584" s="174"/>
      <c r="G7584" s="114" t="str">
        <f t="shared" si="2393"/>
        <v/>
      </c>
      <c r="H7584" s="115"/>
      <c r="I7584" s="115"/>
      <c r="J7584" s="115"/>
      <c r="K7584" s="115"/>
      <c r="L7584" s="133" t="str">
        <f t="shared" si="2394"/>
        <v/>
      </c>
      <c r="M7584" s="116" t="str">
        <f>IF(L7584="", "", L7584/Veriler!$X$1)</f>
        <v/>
      </c>
      <c r="N7584" s="116" t="str">
        <f>IF(F7584&lt;&gt;"", "İthal Girdi", IF(Veriler!T7584="", "", IF(Veriler!S7584="H", "%0,5 üzerindedir", IF(Veriler!T7584&gt;0.1, "%10 sınırı aşılmıştır.", "Uygun"))))</f>
        <v>%0,5 üzerindedir</v>
      </c>
      <c r="O7584" s="116" t="str">
        <f t="shared" si="2395"/>
        <v xml:space="preserve"> </v>
      </c>
      <c r="P7584" s="117"/>
      <c r="Q7584" s="118"/>
      <c r="R7584" s="119" t="str">
        <f t="shared" si="2396"/>
        <v/>
      </c>
      <c r="S7584" s="133">
        <f>IFERROR(IF(M7584&lt;=0.005,IF(F7584="",L7584,0),IF(F7584&lt;&gt;"",0,IF(P7584="",0,IF(P7584="H",0,IF(Q7584&lt;Veriler!$G$2,L7584*Veriler!$G$2,L7584*Q7584)))))," ")</f>
        <v>0</v>
      </c>
      <c r="T7584" s="133">
        <f>IF(Veriler!T7584&lt;=0.1, S7584, IF(AND(Veriler!T7584&gt;0.1, F7584="", P7584="E"), IF(Q7584&gt;Veriler!$G$2, Q7584*S7584, IF(Q7584&lt;Veriler!$G$2, Veriler!$G$2*S7584, Q7584*S7584)), 0))</f>
        <v>0</v>
      </c>
      <c r="U7584" s="133" t="str">
        <f t="shared" si="2397"/>
        <v xml:space="preserve"> </v>
      </c>
      <c r="V7584" s="134" t="str">
        <f>IFERROR(IF(O7584="%10 sınırı aşılmıştır.",L7584-T7584,IFERROR(IF(F7584="",IF(S7584=1,0,IF(L7584-S7584=0,"",L7584-S7584)),IF(Veriler!M7584="",L7584,IF(L7584*Veriler!M7584=0,"",L7584*Veriler!M7584))),L7584)),0)</f>
        <v/>
      </c>
      <c r="W7584" s="146"/>
      <c r="X7584" s="146"/>
      <c r="Y7584" s="146"/>
    </row>
    <row r="7585" spans="1:25" s="99" customFormat="1" ht="54.75" customHeight="1" x14ac:dyDescent="0.25">
      <c r="A7585" s="96">
        <f t="shared" si="2398"/>
        <v>5590</v>
      </c>
      <c r="B7585" s="175"/>
      <c r="C7585" s="176"/>
      <c r="D7585" s="113"/>
      <c r="E7585" s="115"/>
      <c r="F7585" s="174"/>
      <c r="G7585" s="114" t="str">
        <f t="shared" si="2393"/>
        <v/>
      </c>
      <c r="H7585" s="115"/>
      <c r="I7585" s="115"/>
      <c r="J7585" s="115"/>
      <c r="K7585" s="115"/>
      <c r="L7585" s="133" t="str">
        <f t="shared" si="2394"/>
        <v/>
      </c>
      <c r="M7585" s="116" t="str">
        <f>IF(L7585="", "", L7585/Veriler!$X$1)</f>
        <v/>
      </c>
      <c r="N7585" s="116" t="str">
        <f>IF(F7585&lt;&gt;"", "İthal Girdi", IF(Veriler!T7585="", "", IF(Veriler!S7585="H", "%0,5 üzerindedir", IF(Veriler!T7585&gt;0.1, "%10 sınırı aşılmıştır.", "Uygun"))))</f>
        <v>%0,5 üzerindedir</v>
      </c>
      <c r="O7585" s="116" t="str">
        <f t="shared" si="2395"/>
        <v xml:space="preserve"> </v>
      </c>
      <c r="P7585" s="117"/>
      <c r="Q7585" s="118"/>
      <c r="R7585" s="119" t="str">
        <f t="shared" si="2396"/>
        <v/>
      </c>
      <c r="S7585" s="133">
        <f>IFERROR(IF(M7585&lt;=0.005,IF(F7585="",L7585,0),IF(F7585&lt;&gt;"",0,IF(P7585="",0,IF(P7585="H",0,IF(Q7585&lt;Veriler!$G$2,L7585*Veriler!$G$2,L7585*Q7585)))))," ")</f>
        <v>0</v>
      </c>
      <c r="T7585" s="133">
        <f>IF(Veriler!T7585&lt;=0.1, S7585, IF(AND(Veriler!T7585&gt;0.1, F7585="", P7585="E"), IF(Q7585&gt;Veriler!$G$2, Q7585*S7585, IF(Q7585&lt;Veriler!$G$2, Veriler!$G$2*S7585, Q7585*S7585)), 0))</f>
        <v>0</v>
      </c>
      <c r="U7585" s="133" t="str">
        <f t="shared" si="2397"/>
        <v xml:space="preserve"> </v>
      </c>
      <c r="V7585" s="134" t="str">
        <f>IFERROR(IF(O7585="%10 sınırı aşılmıştır.",L7585-T7585,IFERROR(IF(F7585="",IF(S7585=1,0,IF(L7585-S7585=0,"",L7585-S7585)),IF(Veriler!M7585="",L7585,IF(L7585*Veriler!M7585=0,"",L7585*Veriler!M7585))),L7585)),0)</f>
        <v/>
      </c>
      <c r="W7585" s="146"/>
      <c r="X7585" s="146"/>
      <c r="Y7585" s="146"/>
    </row>
    <row r="7586" spans="1:25" s="99" customFormat="1" ht="54.75" customHeight="1" x14ac:dyDescent="0.25">
      <c r="A7586" s="96">
        <f t="shared" si="2398"/>
        <v>5591</v>
      </c>
      <c r="B7586" s="175"/>
      <c r="C7586" s="176"/>
      <c r="D7586" s="113"/>
      <c r="E7586" s="115"/>
      <c r="F7586" s="174"/>
      <c r="G7586" s="114" t="str">
        <f t="shared" si="2393"/>
        <v/>
      </c>
      <c r="H7586" s="115"/>
      <c r="I7586" s="115"/>
      <c r="J7586" s="115"/>
      <c r="K7586" s="115"/>
      <c r="L7586" s="133" t="str">
        <f t="shared" si="2394"/>
        <v/>
      </c>
      <c r="M7586" s="116" t="str">
        <f>IF(L7586="", "", L7586/Veriler!$X$1)</f>
        <v/>
      </c>
      <c r="N7586" s="116" t="str">
        <f>IF(F7586&lt;&gt;"", "İthal Girdi", IF(Veriler!T7586="", "", IF(Veriler!S7586="H", "%0,5 üzerindedir", IF(Veriler!T7586&gt;0.1, "%10 sınırı aşılmıştır.", "Uygun"))))</f>
        <v>%0,5 üzerindedir</v>
      </c>
      <c r="O7586" s="116" t="str">
        <f t="shared" si="2395"/>
        <v xml:space="preserve"> </v>
      </c>
      <c r="P7586" s="117"/>
      <c r="Q7586" s="118"/>
      <c r="R7586" s="119" t="str">
        <f t="shared" si="2396"/>
        <v/>
      </c>
      <c r="S7586" s="133">
        <f>IFERROR(IF(M7586&lt;=0.005,IF(F7586="",L7586,0),IF(F7586&lt;&gt;"",0,IF(P7586="",0,IF(P7586="H",0,IF(Q7586&lt;Veriler!$G$2,L7586*Veriler!$G$2,L7586*Q7586)))))," ")</f>
        <v>0</v>
      </c>
      <c r="T7586" s="133">
        <f>IF(Veriler!T7586&lt;=0.1, S7586, IF(AND(Veriler!T7586&gt;0.1, F7586="", P7586="E"), IF(Q7586&gt;Veriler!$G$2, Q7586*S7586, IF(Q7586&lt;Veriler!$G$2, Veriler!$G$2*S7586, Q7586*S7586)), 0))</f>
        <v>0</v>
      </c>
      <c r="U7586" s="133" t="str">
        <f t="shared" si="2397"/>
        <v xml:space="preserve"> </v>
      </c>
      <c r="V7586" s="134" t="str">
        <f>IFERROR(IF(O7586="%10 sınırı aşılmıştır.",L7586-T7586,IFERROR(IF(F7586="",IF(S7586=1,0,IF(L7586-S7586=0,"",L7586-S7586)),IF(Veriler!M7586="",L7586,IF(L7586*Veriler!M7586=0,"",L7586*Veriler!M7586))),L7586)),0)</f>
        <v/>
      </c>
      <c r="W7586" s="146"/>
      <c r="X7586" s="146"/>
      <c r="Y7586" s="146"/>
    </row>
    <row r="7587" spans="1:25" s="99" customFormat="1" ht="54.75" customHeight="1" x14ac:dyDescent="0.25">
      <c r="A7587" s="96">
        <f t="shared" si="2398"/>
        <v>5592</v>
      </c>
      <c r="B7587" s="175"/>
      <c r="C7587" s="176"/>
      <c r="D7587" s="113"/>
      <c r="E7587" s="115"/>
      <c r="F7587" s="174"/>
      <c r="G7587" s="114" t="str">
        <f t="shared" si="2393"/>
        <v/>
      </c>
      <c r="H7587" s="115"/>
      <c r="I7587" s="115"/>
      <c r="J7587" s="115"/>
      <c r="K7587" s="115"/>
      <c r="L7587" s="133" t="str">
        <f t="shared" si="2394"/>
        <v/>
      </c>
      <c r="M7587" s="116" t="str">
        <f>IF(L7587="", "", L7587/Veriler!$X$1)</f>
        <v/>
      </c>
      <c r="N7587" s="116" t="str">
        <f>IF(F7587&lt;&gt;"", "İthal Girdi", IF(Veriler!T7587="", "", IF(Veriler!S7587="H", "%0,5 üzerindedir", IF(Veriler!T7587&gt;0.1, "%10 sınırı aşılmıştır.", "Uygun"))))</f>
        <v>%0,5 üzerindedir</v>
      </c>
      <c r="O7587" s="116" t="str">
        <f t="shared" si="2395"/>
        <v xml:space="preserve"> </v>
      </c>
      <c r="P7587" s="117"/>
      <c r="Q7587" s="118"/>
      <c r="R7587" s="119" t="str">
        <f t="shared" si="2396"/>
        <v/>
      </c>
      <c r="S7587" s="133">
        <f>IFERROR(IF(M7587&lt;=0.005,IF(F7587="",L7587,0),IF(F7587&lt;&gt;"",0,IF(P7587="",0,IF(P7587="H",0,IF(Q7587&lt;Veriler!$G$2,L7587*Veriler!$G$2,L7587*Q7587)))))," ")</f>
        <v>0</v>
      </c>
      <c r="T7587" s="133">
        <f>IF(Veriler!T7587&lt;=0.1, S7587, IF(AND(Veriler!T7587&gt;0.1, F7587="", P7587="E"), IF(Q7587&gt;Veriler!$G$2, Q7587*S7587, IF(Q7587&lt;Veriler!$G$2, Veriler!$G$2*S7587, Q7587*S7587)), 0))</f>
        <v>0</v>
      </c>
      <c r="U7587" s="133" t="str">
        <f t="shared" si="2397"/>
        <v xml:space="preserve"> </v>
      </c>
      <c r="V7587" s="134" t="str">
        <f>IFERROR(IF(O7587="%10 sınırı aşılmıştır.",L7587-T7587,IFERROR(IF(F7587="",IF(S7587=1,0,IF(L7587-S7587=0,"",L7587-S7587)),IF(Veriler!M7587="",L7587,IF(L7587*Veriler!M7587=0,"",L7587*Veriler!M7587))),L7587)),0)</f>
        <v/>
      </c>
      <c r="W7587" s="146"/>
      <c r="X7587" s="146"/>
      <c r="Y7587" s="146"/>
    </row>
    <row r="7588" spans="1:25" s="99" customFormat="1" ht="54.75" customHeight="1" x14ac:dyDescent="0.25">
      <c r="A7588" s="96">
        <f t="shared" si="2398"/>
        <v>5593</v>
      </c>
      <c r="B7588" s="175"/>
      <c r="C7588" s="176"/>
      <c r="D7588" s="113"/>
      <c r="E7588" s="115"/>
      <c r="F7588" s="174"/>
      <c r="G7588" s="114" t="str">
        <f t="shared" si="2393"/>
        <v/>
      </c>
      <c r="H7588" s="115"/>
      <c r="I7588" s="115"/>
      <c r="J7588" s="115"/>
      <c r="K7588" s="115"/>
      <c r="L7588" s="133" t="str">
        <f t="shared" si="2394"/>
        <v/>
      </c>
      <c r="M7588" s="116" t="str">
        <f>IF(L7588="", "", L7588/Veriler!$X$1)</f>
        <v/>
      </c>
      <c r="N7588" s="116" t="str">
        <f>IF(F7588&lt;&gt;"", "İthal Girdi", IF(Veriler!T7588="", "", IF(Veriler!S7588="H", "%0,5 üzerindedir", IF(Veriler!T7588&gt;0.1, "%10 sınırı aşılmıştır.", "Uygun"))))</f>
        <v>%0,5 üzerindedir</v>
      </c>
      <c r="O7588" s="116" t="str">
        <f t="shared" si="2395"/>
        <v xml:space="preserve"> </v>
      </c>
      <c r="P7588" s="117"/>
      <c r="Q7588" s="118"/>
      <c r="R7588" s="119" t="str">
        <f t="shared" si="2396"/>
        <v/>
      </c>
      <c r="S7588" s="133">
        <f>IFERROR(IF(M7588&lt;=0.005,IF(F7588="",L7588,0),IF(F7588&lt;&gt;"",0,IF(P7588="",0,IF(P7588="H",0,IF(Q7588&lt;Veriler!$G$2,L7588*Veriler!$G$2,L7588*Q7588)))))," ")</f>
        <v>0</v>
      </c>
      <c r="T7588" s="133">
        <f>IF(Veriler!T7588&lt;=0.1, S7588, IF(AND(Veriler!T7588&gt;0.1, F7588="", P7588="E"), IF(Q7588&gt;Veriler!$G$2, Q7588*S7588, IF(Q7588&lt;Veriler!$G$2, Veriler!$G$2*S7588, Q7588*S7588)), 0))</f>
        <v>0</v>
      </c>
      <c r="U7588" s="133" t="str">
        <f t="shared" si="2397"/>
        <v xml:space="preserve"> </v>
      </c>
      <c r="V7588" s="134" t="str">
        <f>IFERROR(IF(O7588="%10 sınırı aşılmıştır.",L7588-T7588,IFERROR(IF(F7588="",IF(S7588=1,0,IF(L7588-S7588=0,"",L7588-S7588)),IF(Veriler!M7588="",L7588,IF(L7588*Veriler!M7588=0,"",L7588*Veriler!M7588))),L7588)),0)</f>
        <v/>
      </c>
      <c r="W7588" s="146"/>
      <c r="X7588" s="146"/>
      <c r="Y7588" s="146"/>
    </row>
    <row r="7589" spans="1:25" s="99" customFormat="1" ht="54.75" customHeight="1" x14ac:dyDescent="0.25">
      <c r="A7589" s="96">
        <f t="shared" si="2398"/>
        <v>5594</v>
      </c>
      <c r="B7589" s="175"/>
      <c r="C7589" s="176"/>
      <c r="D7589" s="113"/>
      <c r="E7589" s="115"/>
      <c r="F7589" s="174"/>
      <c r="G7589" s="114" t="str">
        <f t="shared" si="2393"/>
        <v/>
      </c>
      <c r="H7589" s="115"/>
      <c r="I7589" s="115"/>
      <c r="J7589" s="115"/>
      <c r="K7589" s="115"/>
      <c r="L7589" s="133" t="str">
        <f t="shared" si="2394"/>
        <v/>
      </c>
      <c r="M7589" s="116" t="str">
        <f>IF(L7589="", "", L7589/Veriler!$X$1)</f>
        <v/>
      </c>
      <c r="N7589" s="116" t="str">
        <f>IF(F7589&lt;&gt;"", "İthal Girdi", IF(Veriler!T7589="", "", IF(Veriler!S7589="H", "%0,5 üzerindedir", IF(Veriler!T7589&gt;0.1, "%10 sınırı aşılmıştır.", "Uygun"))))</f>
        <v>%0,5 üzerindedir</v>
      </c>
      <c r="O7589" s="116" t="str">
        <f t="shared" si="2395"/>
        <v xml:space="preserve"> </v>
      </c>
      <c r="P7589" s="117"/>
      <c r="Q7589" s="118"/>
      <c r="R7589" s="119" t="str">
        <f t="shared" si="2396"/>
        <v/>
      </c>
      <c r="S7589" s="133">
        <f>IFERROR(IF(M7589&lt;=0.005,IF(F7589="",L7589,0),IF(F7589&lt;&gt;"",0,IF(P7589="",0,IF(P7589="H",0,IF(Q7589&lt;Veriler!$G$2,L7589*Veriler!$G$2,L7589*Q7589)))))," ")</f>
        <v>0</v>
      </c>
      <c r="T7589" s="133">
        <f>IF(Veriler!T7589&lt;=0.1, S7589, IF(AND(Veriler!T7589&gt;0.1, F7589="", P7589="E"), IF(Q7589&gt;Veriler!$G$2, Q7589*S7589, IF(Q7589&lt;Veriler!$G$2, Veriler!$G$2*S7589, Q7589*S7589)), 0))</f>
        <v>0</v>
      </c>
      <c r="U7589" s="133" t="str">
        <f t="shared" si="2397"/>
        <v xml:space="preserve"> </v>
      </c>
      <c r="V7589" s="134" t="str">
        <f>IFERROR(IF(O7589="%10 sınırı aşılmıştır.",L7589-T7589,IFERROR(IF(F7589="",IF(S7589=1,0,IF(L7589-S7589=0,"",L7589-S7589)),IF(Veriler!M7589="",L7589,IF(L7589*Veriler!M7589=0,"",L7589*Veriler!M7589))),L7589)),0)</f>
        <v/>
      </c>
      <c r="W7589" s="146"/>
      <c r="X7589" s="146"/>
      <c r="Y7589" s="146"/>
    </row>
    <row r="7590" spans="1:25" s="99" customFormat="1" ht="54.75" customHeight="1" x14ac:dyDescent="0.25">
      <c r="A7590" s="96">
        <f t="shared" si="2398"/>
        <v>5595</v>
      </c>
      <c r="B7590" s="175"/>
      <c r="C7590" s="176"/>
      <c r="D7590" s="113"/>
      <c r="E7590" s="115"/>
      <c r="F7590" s="174"/>
      <c r="G7590" s="114" t="str">
        <f t="shared" si="2393"/>
        <v/>
      </c>
      <c r="H7590" s="115"/>
      <c r="I7590" s="115"/>
      <c r="J7590" s="115"/>
      <c r="K7590" s="115"/>
      <c r="L7590" s="133" t="str">
        <f t="shared" si="2394"/>
        <v/>
      </c>
      <c r="M7590" s="116" t="str">
        <f>IF(L7590="", "", L7590/Veriler!$X$1)</f>
        <v/>
      </c>
      <c r="N7590" s="116" t="str">
        <f>IF(F7590&lt;&gt;"", "İthal Girdi", IF(Veriler!T7590="", "", IF(Veriler!S7590="H", "%0,5 üzerindedir", IF(Veriler!T7590&gt;0.1, "%10 sınırı aşılmıştır.", "Uygun"))))</f>
        <v>%0,5 üzerindedir</v>
      </c>
      <c r="O7590" s="116" t="str">
        <f t="shared" si="2395"/>
        <v xml:space="preserve"> </v>
      </c>
      <c r="P7590" s="117"/>
      <c r="Q7590" s="118"/>
      <c r="R7590" s="119" t="str">
        <f t="shared" si="2396"/>
        <v/>
      </c>
      <c r="S7590" s="133">
        <f>IFERROR(IF(M7590&lt;=0.005,IF(F7590="",L7590,0),IF(F7590&lt;&gt;"",0,IF(P7590="",0,IF(P7590="H",0,IF(Q7590&lt;Veriler!$G$2,L7590*Veriler!$G$2,L7590*Q7590)))))," ")</f>
        <v>0</v>
      </c>
      <c r="T7590" s="133">
        <f>IF(Veriler!T7590&lt;=0.1, S7590, IF(AND(Veriler!T7590&gt;0.1, F7590="", P7590="E"), IF(Q7590&gt;Veriler!$G$2, Q7590*S7590, IF(Q7590&lt;Veriler!$G$2, Veriler!$G$2*S7590, Q7590*S7590)), 0))</f>
        <v>0</v>
      </c>
      <c r="U7590" s="133" t="str">
        <f t="shared" si="2397"/>
        <v xml:space="preserve"> </v>
      </c>
      <c r="V7590" s="134" t="str">
        <f>IFERROR(IF(O7590="%10 sınırı aşılmıştır.",L7590-T7590,IFERROR(IF(F7590="",IF(S7590=1,0,IF(L7590-S7590=0,"",L7590-S7590)),IF(Veriler!M7590="",L7590,IF(L7590*Veriler!M7590=0,"",L7590*Veriler!M7590))),L7590)),0)</f>
        <v/>
      </c>
      <c r="W7590" s="146"/>
      <c r="X7590" s="146"/>
      <c r="Y7590" s="146"/>
    </row>
    <row r="7591" spans="1:25" s="99" customFormat="1" ht="54.75" customHeight="1" x14ac:dyDescent="0.25">
      <c r="A7591" s="96">
        <f t="shared" si="2398"/>
        <v>5596</v>
      </c>
      <c r="B7591" s="175"/>
      <c r="C7591" s="176"/>
      <c r="D7591" s="113"/>
      <c r="E7591" s="115"/>
      <c r="F7591" s="174"/>
      <c r="G7591" s="114" t="str">
        <f t="shared" si="2393"/>
        <v/>
      </c>
      <c r="H7591" s="115"/>
      <c r="I7591" s="115"/>
      <c r="J7591" s="115"/>
      <c r="K7591" s="115"/>
      <c r="L7591" s="133" t="str">
        <f t="shared" si="2394"/>
        <v/>
      </c>
      <c r="M7591" s="116" t="str">
        <f>IF(L7591="", "", L7591/Veriler!$X$1)</f>
        <v/>
      </c>
      <c r="N7591" s="116" t="str">
        <f>IF(F7591&lt;&gt;"", "İthal Girdi", IF(Veriler!T7591="", "", IF(Veriler!S7591="H", "%0,5 üzerindedir", IF(Veriler!T7591&gt;0.1, "%10 sınırı aşılmıştır.", "Uygun"))))</f>
        <v>%0,5 üzerindedir</v>
      </c>
      <c r="O7591" s="116" t="str">
        <f t="shared" si="2395"/>
        <v xml:space="preserve"> </v>
      </c>
      <c r="P7591" s="117"/>
      <c r="Q7591" s="118"/>
      <c r="R7591" s="119" t="str">
        <f t="shared" si="2396"/>
        <v/>
      </c>
      <c r="S7591" s="133">
        <f>IFERROR(IF(M7591&lt;=0.005,IF(F7591="",L7591,0),IF(F7591&lt;&gt;"",0,IF(P7591="",0,IF(P7591="H",0,IF(Q7591&lt;Veriler!$G$2,L7591*Veriler!$G$2,L7591*Q7591)))))," ")</f>
        <v>0</v>
      </c>
      <c r="T7591" s="133">
        <f>IF(Veriler!T7591&lt;=0.1, S7591, IF(AND(Veriler!T7591&gt;0.1, F7591="", P7591="E"), IF(Q7591&gt;Veriler!$G$2, Q7591*S7591, IF(Q7591&lt;Veriler!$G$2, Veriler!$G$2*S7591, Q7591*S7591)), 0))</f>
        <v>0</v>
      </c>
      <c r="U7591" s="133" t="str">
        <f t="shared" si="2397"/>
        <v xml:space="preserve"> </v>
      </c>
      <c r="V7591" s="134" t="str">
        <f>IFERROR(IF(O7591="%10 sınırı aşılmıştır.",L7591-T7591,IFERROR(IF(F7591="",IF(S7591=1,0,IF(L7591-S7591=0,"",L7591-S7591)),IF(Veriler!M7591="",L7591,IF(L7591*Veriler!M7591=0,"",L7591*Veriler!M7591))),L7591)),0)</f>
        <v/>
      </c>
      <c r="W7591" s="146"/>
      <c r="X7591" s="146"/>
      <c r="Y7591" s="146"/>
    </row>
    <row r="7592" spans="1:25" s="99" customFormat="1" ht="54.75" customHeight="1" x14ac:dyDescent="0.25">
      <c r="A7592" s="96">
        <f t="shared" si="2398"/>
        <v>5597</v>
      </c>
      <c r="B7592" s="175"/>
      <c r="C7592" s="176"/>
      <c r="D7592" s="113"/>
      <c r="E7592" s="115"/>
      <c r="F7592" s="174"/>
      <c r="G7592" s="114" t="str">
        <f t="shared" si="2393"/>
        <v/>
      </c>
      <c r="H7592" s="115"/>
      <c r="I7592" s="115"/>
      <c r="J7592" s="115"/>
      <c r="K7592" s="115"/>
      <c r="L7592" s="133" t="str">
        <f t="shared" si="2394"/>
        <v/>
      </c>
      <c r="M7592" s="116" t="str">
        <f>IF(L7592="", "", L7592/Veriler!$X$1)</f>
        <v/>
      </c>
      <c r="N7592" s="116" t="str">
        <f>IF(F7592&lt;&gt;"", "İthal Girdi", IF(Veriler!T7592="", "", IF(Veriler!S7592="H", "%0,5 üzerindedir", IF(Veriler!T7592&gt;0.1, "%10 sınırı aşılmıştır.", "Uygun"))))</f>
        <v>%0,5 üzerindedir</v>
      </c>
      <c r="O7592" s="116" t="str">
        <f t="shared" si="2395"/>
        <v xml:space="preserve"> </v>
      </c>
      <c r="P7592" s="117"/>
      <c r="Q7592" s="118"/>
      <c r="R7592" s="119" t="str">
        <f t="shared" si="2396"/>
        <v/>
      </c>
      <c r="S7592" s="133">
        <f>IFERROR(IF(M7592&lt;=0.005,IF(F7592="",L7592,0),IF(F7592&lt;&gt;"",0,IF(P7592="",0,IF(P7592="H",0,IF(Q7592&lt;Veriler!$G$2,L7592*Veriler!$G$2,L7592*Q7592)))))," ")</f>
        <v>0</v>
      </c>
      <c r="T7592" s="133">
        <f>IF(Veriler!T7592&lt;=0.1, S7592, IF(AND(Veriler!T7592&gt;0.1, F7592="", P7592="E"), IF(Q7592&gt;Veriler!$G$2, Q7592*S7592, IF(Q7592&lt;Veriler!$G$2, Veriler!$G$2*S7592, Q7592*S7592)), 0))</f>
        <v>0</v>
      </c>
      <c r="U7592" s="133" t="str">
        <f t="shared" si="2397"/>
        <v xml:space="preserve"> </v>
      </c>
      <c r="V7592" s="134" t="str">
        <f>IFERROR(IF(O7592="%10 sınırı aşılmıştır.",L7592-T7592,IFERROR(IF(F7592="",IF(S7592=1,0,IF(L7592-S7592=0,"",L7592-S7592)),IF(Veriler!M7592="",L7592,IF(L7592*Veriler!M7592=0,"",L7592*Veriler!M7592))),L7592)),0)</f>
        <v/>
      </c>
      <c r="W7592" s="146"/>
      <c r="X7592" s="146"/>
      <c r="Y7592" s="146"/>
    </row>
    <row r="7593" spans="1:25" s="99" customFormat="1" ht="54.75" customHeight="1" x14ac:dyDescent="0.25">
      <c r="A7593" s="96">
        <f t="shared" si="2398"/>
        <v>5598</v>
      </c>
      <c r="B7593" s="175"/>
      <c r="C7593" s="176"/>
      <c r="D7593" s="113"/>
      <c r="E7593" s="115"/>
      <c r="F7593" s="174"/>
      <c r="G7593" s="114" t="str">
        <f t="shared" si="2393"/>
        <v/>
      </c>
      <c r="H7593" s="115"/>
      <c r="I7593" s="115"/>
      <c r="J7593" s="115"/>
      <c r="K7593" s="115"/>
      <c r="L7593" s="133" t="str">
        <f t="shared" si="2394"/>
        <v/>
      </c>
      <c r="M7593" s="116" t="str">
        <f>IF(L7593="", "", L7593/Veriler!$X$1)</f>
        <v/>
      </c>
      <c r="N7593" s="116" t="str">
        <f>IF(F7593&lt;&gt;"", "İthal Girdi", IF(Veriler!T7593="", "", IF(Veriler!S7593="H", "%0,5 üzerindedir", IF(Veriler!T7593&gt;0.1, "%10 sınırı aşılmıştır.", "Uygun"))))</f>
        <v>%0,5 üzerindedir</v>
      </c>
      <c r="O7593" s="116" t="str">
        <f t="shared" si="2395"/>
        <v xml:space="preserve"> </v>
      </c>
      <c r="P7593" s="117"/>
      <c r="Q7593" s="118"/>
      <c r="R7593" s="119" t="str">
        <f t="shared" si="2396"/>
        <v/>
      </c>
      <c r="S7593" s="133">
        <f>IFERROR(IF(M7593&lt;=0.005,IF(F7593="",L7593,0),IF(F7593&lt;&gt;"",0,IF(P7593="",0,IF(P7593="H",0,IF(Q7593&lt;Veriler!$G$2,L7593*Veriler!$G$2,L7593*Q7593)))))," ")</f>
        <v>0</v>
      </c>
      <c r="T7593" s="133">
        <f>IF(Veriler!T7593&lt;=0.1, S7593, IF(AND(Veriler!T7593&gt;0.1, F7593="", P7593="E"), IF(Q7593&gt;Veriler!$G$2, Q7593*S7593, IF(Q7593&lt;Veriler!$G$2, Veriler!$G$2*S7593, Q7593*S7593)), 0))</f>
        <v>0</v>
      </c>
      <c r="U7593" s="133" t="str">
        <f t="shared" si="2397"/>
        <v xml:space="preserve"> </v>
      </c>
      <c r="V7593" s="134" t="str">
        <f>IFERROR(IF(O7593="%10 sınırı aşılmıştır.",L7593-T7593,IFERROR(IF(F7593="",IF(S7593=1,0,IF(L7593-S7593=0,"",L7593-S7593)),IF(Veriler!M7593="",L7593,IF(L7593*Veriler!M7593=0,"",L7593*Veriler!M7593))),L7593)),0)</f>
        <v/>
      </c>
      <c r="W7593" s="146"/>
      <c r="X7593" s="146"/>
      <c r="Y7593" s="146"/>
    </row>
    <row r="7594" spans="1:25" s="99" customFormat="1" ht="54.75" customHeight="1" x14ac:dyDescent="0.25">
      <c r="A7594" s="96">
        <f t="shared" si="2398"/>
        <v>5599</v>
      </c>
      <c r="B7594" s="175"/>
      <c r="C7594" s="176"/>
      <c r="D7594" s="113"/>
      <c r="E7594" s="115"/>
      <c r="F7594" s="174"/>
      <c r="G7594" s="114" t="str">
        <f t="shared" si="2393"/>
        <v/>
      </c>
      <c r="H7594" s="115"/>
      <c r="I7594" s="115"/>
      <c r="J7594" s="115"/>
      <c r="K7594" s="115"/>
      <c r="L7594" s="133" t="str">
        <f t="shared" si="2394"/>
        <v/>
      </c>
      <c r="M7594" s="116" t="str">
        <f>IF(L7594="", "", L7594/Veriler!$X$1)</f>
        <v/>
      </c>
      <c r="N7594" s="116" t="str">
        <f>IF(F7594&lt;&gt;"", "İthal Girdi", IF(Veriler!T7594="", "", IF(Veriler!S7594="H", "%0,5 üzerindedir", IF(Veriler!T7594&gt;0.1, "%10 sınırı aşılmıştır.", "Uygun"))))</f>
        <v>%0,5 üzerindedir</v>
      </c>
      <c r="O7594" s="116" t="str">
        <f t="shared" si="2395"/>
        <v xml:space="preserve"> </v>
      </c>
      <c r="P7594" s="117"/>
      <c r="Q7594" s="118"/>
      <c r="R7594" s="119" t="str">
        <f t="shared" si="2396"/>
        <v/>
      </c>
      <c r="S7594" s="133">
        <f>IFERROR(IF(M7594&lt;=0.005,IF(F7594="",L7594,0),IF(F7594&lt;&gt;"",0,IF(P7594="",0,IF(P7594="H",0,IF(Q7594&lt;Veriler!$G$2,L7594*Veriler!$G$2,L7594*Q7594)))))," ")</f>
        <v>0</v>
      </c>
      <c r="T7594" s="133">
        <f>IF(Veriler!T7594&lt;=0.1, S7594, IF(AND(Veriler!T7594&gt;0.1, F7594="", P7594="E"), IF(Q7594&gt;Veriler!$G$2, Q7594*S7594, IF(Q7594&lt;Veriler!$G$2, Veriler!$G$2*S7594, Q7594*S7594)), 0))</f>
        <v>0</v>
      </c>
      <c r="U7594" s="133" t="str">
        <f t="shared" si="2397"/>
        <v xml:space="preserve"> </v>
      </c>
      <c r="V7594" s="134" t="str">
        <f>IFERROR(IF(O7594="%10 sınırı aşılmıştır.",L7594-T7594,IFERROR(IF(F7594="",IF(S7594=1,0,IF(L7594-S7594=0,"",L7594-S7594)),IF(Veriler!M7594="",L7594,IF(L7594*Veriler!M7594=0,"",L7594*Veriler!M7594))),L7594)),0)</f>
        <v/>
      </c>
      <c r="W7594" s="146"/>
      <c r="X7594" s="146"/>
      <c r="Y7594" s="146"/>
    </row>
    <row r="7595" spans="1:25" s="99" customFormat="1" ht="54.75" customHeight="1" x14ac:dyDescent="0.25">
      <c r="A7595" s="96">
        <f t="shared" si="2398"/>
        <v>5600</v>
      </c>
      <c r="B7595" s="175"/>
      <c r="C7595" s="176"/>
      <c r="D7595" s="113"/>
      <c r="E7595" s="115"/>
      <c r="F7595" s="174"/>
      <c r="G7595" s="114" t="str">
        <f t="shared" si="2393"/>
        <v/>
      </c>
      <c r="H7595" s="115"/>
      <c r="I7595" s="115"/>
      <c r="J7595" s="115"/>
      <c r="K7595" s="115"/>
      <c r="L7595" s="133" t="str">
        <f t="shared" si="2394"/>
        <v/>
      </c>
      <c r="M7595" s="116" t="str">
        <f>IF(L7595="", "", L7595/Veriler!$X$1)</f>
        <v/>
      </c>
      <c r="N7595" s="116" t="str">
        <f>IF(F7595&lt;&gt;"", "İthal Girdi", IF(Veriler!T7595="", "", IF(Veriler!S7595="H", "%0,5 üzerindedir", IF(Veriler!T7595&gt;0.1, "%10 sınırı aşılmıştır.", "Uygun"))))</f>
        <v>%0,5 üzerindedir</v>
      </c>
      <c r="O7595" s="116" t="str">
        <f t="shared" si="2395"/>
        <v xml:space="preserve"> </v>
      </c>
      <c r="P7595" s="117"/>
      <c r="Q7595" s="118"/>
      <c r="R7595" s="119" t="str">
        <f t="shared" si="2396"/>
        <v/>
      </c>
      <c r="S7595" s="133">
        <f>IFERROR(IF(M7595&lt;=0.005,IF(F7595="",L7595,0),IF(F7595&lt;&gt;"",0,IF(P7595="",0,IF(P7595="H",0,IF(Q7595&lt;Veriler!$G$2,L7595*Veriler!$G$2,L7595*Q7595)))))," ")</f>
        <v>0</v>
      </c>
      <c r="T7595" s="133">
        <f>IF(Veriler!T7595&lt;=0.1, S7595, IF(AND(Veriler!T7595&gt;0.1, F7595="", P7595="E"), IF(Q7595&gt;Veriler!$G$2, Q7595*S7595, IF(Q7595&lt;Veriler!$G$2, Veriler!$G$2*S7595, Q7595*S7595)), 0))</f>
        <v>0</v>
      </c>
      <c r="U7595" s="133" t="str">
        <f t="shared" si="2397"/>
        <v xml:space="preserve"> </v>
      </c>
      <c r="V7595" s="134" t="str">
        <f>IFERROR(IF(O7595="%10 sınırı aşılmıştır.",L7595-T7595,IFERROR(IF(F7595="",IF(S7595=1,0,IF(L7595-S7595=0,"",L7595-S7595)),IF(Veriler!M7595="",L7595,IF(L7595*Veriler!M7595=0,"",L7595*Veriler!M7595))),L7595)),0)</f>
        <v/>
      </c>
      <c r="W7595" s="146"/>
      <c r="X7595" s="146"/>
      <c r="Y7595" s="146"/>
    </row>
    <row r="7596" spans="1:25" s="99" customFormat="1" ht="24" customHeight="1" x14ac:dyDescent="0.25">
      <c r="A7596" s="103"/>
      <c r="B7596" s="104"/>
      <c r="C7596" s="104"/>
      <c r="D7596" s="104"/>
      <c r="E7596" s="103"/>
      <c r="F7596" s="135"/>
      <c r="G7596" s="157"/>
      <c r="H7596" s="103"/>
      <c r="I7596" s="103"/>
      <c r="J7596" s="103"/>
      <c r="K7596" s="103"/>
      <c r="L7596" s="136">
        <f>SUM(L7567:L7580,L7582:L7595)</f>
        <v>0</v>
      </c>
      <c r="M7596" s="158"/>
      <c r="N7596" s="158"/>
      <c r="O7596" s="158"/>
      <c r="P7596" s="105"/>
      <c r="Q7596" s="106"/>
      <c r="R7596" s="159"/>
      <c r="S7596" s="160"/>
      <c r="T7596" s="160"/>
      <c r="U7596" s="160"/>
      <c r="V7596" s="160"/>
      <c r="W7596" s="146"/>
      <c r="X7596" s="146"/>
      <c r="Y7596" s="146"/>
    </row>
    <row r="7597" spans="1:25" s="99" customFormat="1" ht="31.5" customHeight="1" x14ac:dyDescent="0.25">
      <c r="A7597" s="103"/>
      <c r="B7597" s="104"/>
      <c r="C7597" s="104"/>
      <c r="D7597" s="104"/>
      <c r="E7597" s="103"/>
      <c r="F7597" s="135"/>
      <c r="G7597" s="157"/>
      <c r="H7597" s="103"/>
      <c r="I7597" s="103"/>
      <c r="J7597" s="103"/>
      <c r="K7597" s="103"/>
      <c r="L7597" s="161"/>
      <c r="M7597" s="158"/>
      <c r="N7597" s="158"/>
      <c r="O7597" s="158"/>
      <c r="P7597" s="105"/>
      <c r="Q7597" s="106"/>
      <c r="R7597" s="159"/>
      <c r="S7597" s="162" t="s">
        <v>57</v>
      </c>
      <c r="T7597" s="162" t="s">
        <v>57</v>
      </c>
      <c r="U7597" s="162" t="s">
        <v>57</v>
      </c>
      <c r="V7597" s="163" t="s">
        <v>58</v>
      </c>
      <c r="W7597" s="146"/>
      <c r="X7597" s="146"/>
      <c r="Y7597" s="146"/>
    </row>
    <row r="7598" spans="1:25" s="99" customFormat="1" ht="58.5" customHeight="1" x14ac:dyDescent="0.25">
      <c r="A7598" s="185" t="s">
        <v>59</v>
      </c>
      <c r="B7598" s="180"/>
      <c r="C7598" s="180"/>
      <c r="D7598" s="180"/>
      <c r="E7598" s="180"/>
      <c r="F7598" s="180"/>
      <c r="G7598" s="180"/>
      <c r="H7598" s="180"/>
      <c r="I7598" s="180"/>
      <c r="J7598" s="180"/>
      <c r="K7598" s="180"/>
      <c r="L7598" s="180"/>
      <c r="M7598" s="180"/>
      <c r="N7598" s="180"/>
      <c r="O7598" s="180"/>
      <c r="P7598" s="180"/>
      <c r="Q7598" s="180"/>
      <c r="R7598" s="176"/>
      <c r="S7598" s="137">
        <f>SUM(S7560,S7567:S7580,S7582:S7595)</f>
        <v>0</v>
      </c>
      <c r="T7598" s="137" t="str">
        <f>IF(SUM(T7567:T7580,T7582:T7595)=0," ",SUM(T7567:T7580,T7582:T7595))</f>
        <v xml:space="preserve"> </v>
      </c>
      <c r="U7598" s="137" t="str">
        <f>IF(SUM(U7567:U7580,U7582:U7595)=0," ",SUM(U7567:U7580,U7582:U7595))</f>
        <v xml:space="preserve"> </v>
      </c>
      <c r="V7598" s="137" t="str">
        <f>IF(SUM(V7567:V7580,V7582:V7595)=0," ",SUM(V7567:V7580,V7582:V7595))</f>
        <v xml:space="preserve"> </v>
      </c>
      <c r="W7598" s="146"/>
      <c r="X7598" s="164">
        <f>SUM(U7567:U7580,U7582:U7595)</f>
        <v>0</v>
      </c>
      <c r="Y7598" s="164">
        <f>SUM(V7567:V7580,V7582:V7595)</f>
        <v>0</v>
      </c>
    </row>
    <row r="7599" spans="1:25" x14ac:dyDescent="0.3">
      <c r="A7599" s="34"/>
      <c r="G7599" s="146"/>
      <c r="L7599" s="146"/>
      <c r="M7599" s="146"/>
      <c r="N7599" s="146"/>
      <c r="O7599" s="146"/>
      <c r="R7599" s="146"/>
      <c r="S7599" s="146"/>
      <c r="T7599" s="146"/>
      <c r="U7599" s="146"/>
      <c r="V7599" s="146"/>
      <c r="W7599" s="146"/>
      <c r="X7599" s="146"/>
      <c r="Y7599" s="146"/>
    </row>
    <row r="7600" spans="1:25" x14ac:dyDescent="0.3">
      <c r="A7600" s="186" t="s">
        <v>60</v>
      </c>
      <c r="B7600" s="187"/>
      <c r="C7600" s="187"/>
      <c r="D7600" s="187"/>
      <c r="E7600" s="187"/>
      <c r="F7600" s="187"/>
      <c r="G7600" s="187"/>
      <c r="H7600" s="187"/>
      <c r="I7600" s="187"/>
      <c r="J7600" s="187"/>
      <c r="K7600" s="187"/>
      <c r="L7600" s="187"/>
      <c r="M7600" s="187"/>
      <c r="N7600" s="187"/>
      <c r="O7600" s="187"/>
      <c r="P7600" s="187"/>
      <c r="Q7600" s="187"/>
      <c r="R7600" s="187"/>
      <c r="S7600" s="187"/>
      <c r="T7600" s="187"/>
      <c r="U7600" s="187"/>
      <c r="V7600" s="187"/>
      <c r="W7600" s="146"/>
      <c r="X7600" s="146"/>
      <c r="Y7600" s="146"/>
    </row>
    <row r="7601" spans="1:25" s="99" customFormat="1" ht="41.25" customHeight="1" x14ac:dyDescent="0.25">
      <c r="A7601" s="189" t="s">
        <v>38</v>
      </c>
      <c r="B7601" s="180"/>
      <c r="C7601" s="180"/>
      <c r="D7601" s="180"/>
      <c r="E7601" s="180"/>
      <c r="F7601" s="180"/>
      <c r="G7601" s="180"/>
      <c r="H7601" s="180"/>
      <c r="I7601" s="180"/>
      <c r="J7601" s="180"/>
      <c r="K7601" s="180"/>
      <c r="L7601" s="180"/>
      <c r="M7601" s="180"/>
      <c r="N7601" s="180"/>
      <c r="O7601" s="180"/>
      <c r="P7601" s="180"/>
      <c r="Q7601" s="180"/>
      <c r="R7601" s="180"/>
      <c r="S7601" s="180"/>
      <c r="T7601" s="180"/>
      <c r="U7601" s="180"/>
      <c r="V7601" s="176"/>
      <c r="W7601" s="146"/>
      <c r="X7601" s="146"/>
      <c r="Y7601" s="146"/>
    </row>
    <row r="7602" spans="1:25" s="100" customFormat="1" ht="35.25" customHeight="1" x14ac:dyDescent="0.25">
      <c r="A7602" s="179" t="s">
        <v>39</v>
      </c>
      <c r="B7602" s="180"/>
      <c r="C7602" s="180"/>
      <c r="D7602" s="180"/>
      <c r="E7602" s="180"/>
      <c r="F7602" s="180"/>
      <c r="G7602" s="180"/>
      <c r="H7602" s="180"/>
      <c r="I7602" s="180"/>
      <c r="J7602" s="180"/>
      <c r="K7602" s="180"/>
      <c r="L7602" s="180"/>
      <c r="M7602" s="180"/>
      <c r="N7602" s="180"/>
      <c r="O7602" s="180"/>
      <c r="P7602" s="180"/>
      <c r="Q7602" s="180"/>
      <c r="R7602" s="176"/>
      <c r="S7602" s="147"/>
      <c r="T7602" s="148"/>
      <c r="U7602" s="149" t="s">
        <v>40</v>
      </c>
      <c r="V7602" s="150">
        <f>V7564+1</f>
        <v>201</v>
      </c>
      <c r="W7602" s="146"/>
      <c r="X7602" s="146"/>
      <c r="Y7602" s="146"/>
    </row>
    <row r="7603" spans="1:25" s="99" customFormat="1" ht="81" customHeight="1" x14ac:dyDescent="0.25">
      <c r="A7603" s="110" t="s">
        <v>3</v>
      </c>
      <c r="B7603" s="188" t="s">
        <v>41</v>
      </c>
      <c r="C7603" s="176"/>
      <c r="D7603" s="111" t="s">
        <v>42</v>
      </c>
      <c r="E7603" s="110" t="s">
        <v>324</v>
      </c>
      <c r="F7603" s="111" t="s">
        <v>325</v>
      </c>
      <c r="G7603" s="151" t="s">
        <v>43</v>
      </c>
      <c r="H7603" s="110" t="s">
        <v>44</v>
      </c>
      <c r="I7603" s="110" t="s">
        <v>8</v>
      </c>
      <c r="J7603" s="110" t="s">
        <v>45</v>
      </c>
      <c r="K7603" s="110" t="s">
        <v>46</v>
      </c>
      <c r="L7603" s="152" t="s">
        <v>47</v>
      </c>
      <c r="M7603" s="153" t="s">
        <v>48</v>
      </c>
      <c r="N7603" s="154" t="s">
        <v>49</v>
      </c>
      <c r="O7603" s="154" t="s">
        <v>49</v>
      </c>
      <c r="P7603" s="112" t="s">
        <v>50</v>
      </c>
      <c r="Q7603" s="110" t="s">
        <v>51</v>
      </c>
      <c r="R7603" s="155" t="s">
        <v>52</v>
      </c>
      <c r="S7603" s="156" t="s">
        <v>53</v>
      </c>
      <c r="T7603" s="156" t="s">
        <v>54</v>
      </c>
      <c r="U7603" s="152" t="s">
        <v>54</v>
      </c>
      <c r="V7603" s="152" t="s">
        <v>55</v>
      </c>
      <c r="W7603" s="146"/>
      <c r="X7603" s="146"/>
      <c r="Y7603" s="146"/>
    </row>
    <row r="7604" spans="1:25" s="99" customFormat="1" ht="45" customHeight="1" x14ac:dyDescent="0.25">
      <c r="A7604" s="101"/>
      <c r="B7604" s="177" t="s">
        <v>16</v>
      </c>
      <c r="C7604" s="178"/>
      <c r="D7604" s="102"/>
      <c r="E7604" s="170"/>
      <c r="F7604" s="102"/>
      <c r="G7604" s="95"/>
      <c r="H7604" s="102"/>
      <c r="I7604" s="102"/>
      <c r="J7604" s="102"/>
      <c r="K7604" s="102"/>
      <c r="L7604" s="95"/>
      <c r="M7604" s="95"/>
      <c r="N7604" s="95"/>
      <c r="O7604" s="95"/>
      <c r="P7604" s="102"/>
      <c r="Q7604" s="102"/>
      <c r="R7604" s="190"/>
      <c r="S7604" s="184"/>
      <c r="T7604" s="95"/>
      <c r="U7604" s="95"/>
      <c r="V7604" s="95"/>
      <c r="W7604" s="146"/>
      <c r="X7604" s="146"/>
      <c r="Y7604" s="146"/>
    </row>
    <row r="7605" spans="1:25" s="99" customFormat="1" ht="54.75" customHeight="1" x14ac:dyDescent="0.25">
      <c r="A7605" s="96">
        <f>A7595+1</f>
        <v>5601</v>
      </c>
      <c r="B7605" s="181"/>
      <c r="C7605" s="182"/>
      <c r="D7605" s="113"/>
      <c r="E7605" s="115"/>
      <c r="F7605" s="174"/>
      <c r="G7605" s="114" t="str">
        <f t="shared" ref="G7605:G7618" si="2399">IF(AND(F7605&lt;&gt;"",V7605&lt;&gt;"",L7605&lt;&gt;0),V7605/L7605,"")</f>
        <v/>
      </c>
      <c r="H7605" s="115"/>
      <c r="I7605" s="115"/>
      <c r="J7605" s="115"/>
      <c r="K7605" s="115"/>
      <c r="L7605" s="133" t="str">
        <f t="shared" ref="L7605:L7618" si="2400">IF(AND(H7605&lt;&gt;0, J7605&lt;&gt;0, K7605&lt;&gt;0), H7605*J7605*K7605, "")</f>
        <v/>
      </c>
      <c r="M7605" s="116" t="str">
        <f>IF(L7605="", "", L7605/Veriler!$X$1)</f>
        <v/>
      </c>
      <c r="N7605" s="116" t="str">
        <f>IF(F7605&lt;&gt;"", "İthal Girdi", IF(Veriler!T7605="", "", IF(Veriler!S7605="H", "%0,5 üzerindedir", IF(Veriler!T7605&gt;0.1, "%10 sınırı aşılmıştır.", "Uygun"))))</f>
        <v>%0,5 üzerindedir</v>
      </c>
      <c r="O7605" s="116" t="str">
        <f t="shared" ref="O7605:O7618" si="2401">IF(M7605=""," ",N7605)</f>
        <v xml:space="preserve"> </v>
      </c>
      <c r="P7605" s="117"/>
      <c r="Q7605" s="118"/>
      <c r="R7605" s="119" t="str">
        <f t="shared" ref="R7605:R7618" si="2402">IFERROR(IF(AND(T7605&lt;&gt;"",L7605&lt;&gt;"",L7605&lt;&gt;0,T7605&lt;&gt;0),T7605/L7605,"")," ")</f>
        <v/>
      </c>
      <c r="S7605" s="133">
        <f>IFERROR(IF(M7605&lt;=0.005,IF(F7605="",L7605,0),IF(F7605&lt;&gt;"",0,IF(P7605="",0,IF(P7605="H",0,IF(Q7605&lt;Veriler!$G$2,L7605*Veriler!$G$2,L7605*Q7605)))))," ")</f>
        <v>0</v>
      </c>
      <c r="T7605" s="133">
        <f>IF(Veriler!T7605&lt;=0.1, S7605, IF(AND(Veriler!T7605&gt;0.1, F7605="", P7605="E"), IF(Q7605&gt;Veriler!$G$2, Q7605*S7605, IF(Q7605&lt;Veriler!$G$2, Veriler!$G$2*S7605, Q7605*S7605)), 0))</f>
        <v>0</v>
      </c>
      <c r="U7605" s="133" t="str">
        <f t="shared" ref="U7605:U7618" si="2403">IF(T7605=0," ",T7605)</f>
        <v xml:space="preserve"> </v>
      </c>
      <c r="V7605" s="134" t="str">
        <f>IFERROR(IF(O7605="%10 sınırı aşılmıştır.",L7605-T7605,IFERROR(IF(F7605="",IF(S7605=1,0,IF(L7605-S7605=0,"",L7605-S7605)),IF(Veriler!M7605="",L7605,IF(L7605*Veriler!M7605=0,"",L7605*Veriler!M7605))),L7605)),0)</f>
        <v/>
      </c>
      <c r="W7605" s="146"/>
      <c r="X7605" s="146"/>
      <c r="Y7605" s="146"/>
    </row>
    <row r="7606" spans="1:25" s="99" customFormat="1" ht="54.75" customHeight="1" x14ac:dyDescent="0.25">
      <c r="A7606" s="96">
        <f t="shared" ref="A7606:A7618" si="2404">A7605+1</f>
        <v>5602</v>
      </c>
      <c r="B7606" s="175"/>
      <c r="C7606" s="176"/>
      <c r="D7606" s="113"/>
      <c r="E7606" s="115"/>
      <c r="F7606" s="174"/>
      <c r="G7606" s="114" t="str">
        <f t="shared" si="2399"/>
        <v/>
      </c>
      <c r="H7606" s="115"/>
      <c r="I7606" s="115"/>
      <c r="J7606" s="115"/>
      <c r="K7606" s="115"/>
      <c r="L7606" s="133" t="str">
        <f t="shared" si="2400"/>
        <v/>
      </c>
      <c r="M7606" s="116" t="str">
        <f>IF(L7606="", "", L7606/Veriler!$X$1)</f>
        <v/>
      </c>
      <c r="N7606" s="116" t="str">
        <f>IF(F7606&lt;&gt;"", "İthal Girdi", IF(Veriler!T7606="", "", IF(Veriler!S7606="H", "%0,5 üzerindedir", IF(Veriler!T7606&gt;0.1, "%10 sınırı aşılmıştır.", "Uygun"))))</f>
        <v>%0,5 üzerindedir</v>
      </c>
      <c r="O7606" s="116" t="str">
        <f t="shared" si="2401"/>
        <v xml:space="preserve"> </v>
      </c>
      <c r="P7606" s="117"/>
      <c r="Q7606" s="118"/>
      <c r="R7606" s="119" t="str">
        <f t="shared" si="2402"/>
        <v/>
      </c>
      <c r="S7606" s="133">
        <f>IFERROR(IF(M7606&lt;=0.005,IF(F7606="",L7606,0),IF(F7606&lt;&gt;"",0,IF(P7606="",0,IF(P7606="H",0,IF(Q7606&lt;Veriler!$G$2,L7606*Veriler!$G$2,L7606*Q7606)))))," ")</f>
        <v>0</v>
      </c>
      <c r="T7606" s="133">
        <f>IF(Veriler!T7606&lt;=0.1, S7606, IF(AND(Veriler!T7606&gt;0.1, F7606="", P7606="E"), IF(Q7606&gt;Veriler!$G$2, Q7606*S7606, IF(Q7606&lt;Veriler!$G$2, Veriler!$G$2*S7606, Q7606*S7606)), 0))</f>
        <v>0</v>
      </c>
      <c r="U7606" s="133" t="str">
        <f t="shared" si="2403"/>
        <v xml:space="preserve"> </v>
      </c>
      <c r="V7606" s="134" t="str">
        <f>IFERROR(IF(O7606="%10 sınırı aşılmıştır.",L7606-T7606,IFERROR(IF(F7606="",IF(S7606=1,0,IF(L7606-S7606=0,"",L7606-S7606)),IF(Veriler!M7606="",L7606,IF(L7606*Veriler!M7606=0,"",L7606*Veriler!M7606))),L7606)),0)</f>
        <v/>
      </c>
      <c r="W7606" s="146"/>
      <c r="X7606" s="146"/>
      <c r="Y7606" s="146"/>
    </row>
    <row r="7607" spans="1:25" s="99" customFormat="1" ht="54.75" customHeight="1" x14ac:dyDescent="0.25">
      <c r="A7607" s="96">
        <f t="shared" si="2404"/>
        <v>5603</v>
      </c>
      <c r="B7607" s="175"/>
      <c r="C7607" s="176"/>
      <c r="D7607" s="113"/>
      <c r="E7607" s="115"/>
      <c r="F7607" s="174"/>
      <c r="G7607" s="114" t="str">
        <f t="shared" si="2399"/>
        <v/>
      </c>
      <c r="H7607" s="115"/>
      <c r="I7607" s="115"/>
      <c r="J7607" s="115"/>
      <c r="K7607" s="115"/>
      <c r="L7607" s="133" t="str">
        <f t="shared" si="2400"/>
        <v/>
      </c>
      <c r="M7607" s="116" t="str">
        <f>IF(L7607="", "", L7607/Veriler!$X$1)</f>
        <v/>
      </c>
      <c r="N7607" s="116" t="str">
        <f>IF(F7607&lt;&gt;"", "İthal Girdi", IF(Veriler!T7607="", "", IF(Veriler!S7607="H", "%0,5 üzerindedir", IF(Veriler!T7607&gt;0.1, "%10 sınırı aşılmıştır.", "Uygun"))))</f>
        <v>%0,5 üzerindedir</v>
      </c>
      <c r="O7607" s="116" t="str">
        <f t="shared" si="2401"/>
        <v xml:space="preserve"> </v>
      </c>
      <c r="P7607" s="117"/>
      <c r="Q7607" s="118"/>
      <c r="R7607" s="119" t="str">
        <f t="shared" si="2402"/>
        <v/>
      </c>
      <c r="S7607" s="133">
        <f>IFERROR(IF(M7607&lt;=0.005,IF(F7607="",L7607,0),IF(F7607&lt;&gt;"",0,IF(P7607="",0,IF(P7607="H",0,IF(Q7607&lt;Veriler!$G$2,L7607*Veriler!$G$2,L7607*Q7607)))))," ")</f>
        <v>0</v>
      </c>
      <c r="T7607" s="133">
        <f>IF(Veriler!T7607&lt;=0.1, S7607, IF(AND(Veriler!T7607&gt;0.1, F7607="", P7607="E"), IF(Q7607&gt;Veriler!$G$2, Q7607*S7607, IF(Q7607&lt;Veriler!$G$2, Veriler!$G$2*S7607, Q7607*S7607)), 0))</f>
        <v>0</v>
      </c>
      <c r="U7607" s="133" t="str">
        <f t="shared" si="2403"/>
        <v xml:space="preserve"> </v>
      </c>
      <c r="V7607" s="134" t="str">
        <f>IFERROR(IF(O7607="%10 sınırı aşılmıştır.",L7607-T7607,IFERROR(IF(F7607="",IF(S7607=1,0,IF(L7607-S7607=0,"",L7607-S7607)),IF(Veriler!M7607="",L7607,IF(L7607*Veriler!M7607=0,"",L7607*Veriler!M7607))),L7607)),0)</f>
        <v/>
      </c>
      <c r="W7607" s="146"/>
      <c r="X7607" s="146"/>
      <c r="Y7607" s="146"/>
    </row>
    <row r="7608" spans="1:25" s="99" customFormat="1" ht="54.75" customHeight="1" x14ac:dyDescent="0.25">
      <c r="A7608" s="96">
        <f t="shared" si="2404"/>
        <v>5604</v>
      </c>
      <c r="B7608" s="175"/>
      <c r="C7608" s="176"/>
      <c r="D7608" s="113"/>
      <c r="E7608" s="115"/>
      <c r="F7608" s="174"/>
      <c r="G7608" s="114" t="str">
        <f t="shared" si="2399"/>
        <v/>
      </c>
      <c r="H7608" s="115"/>
      <c r="I7608" s="115"/>
      <c r="J7608" s="115"/>
      <c r="K7608" s="115"/>
      <c r="L7608" s="133" t="str">
        <f t="shared" si="2400"/>
        <v/>
      </c>
      <c r="M7608" s="116" t="str">
        <f>IF(L7608="", "", L7608/Veriler!$X$1)</f>
        <v/>
      </c>
      <c r="N7608" s="116" t="str">
        <f>IF(F7608&lt;&gt;"", "İthal Girdi", IF(Veriler!T7608="", "", IF(Veriler!S7608="H", "%0,5 üzerindedir", IF(Veriler!T7608&gt;0.1, "%10 sınırı aşılmıştır.", "Uygun"))))</f>
        <v>%0,5 üzerindedir</v>
      </c>
      <c r="O7608" s="116" t="str">
        <f t="shared" si="2401"/>
        <v xml:space="preserve"> </v>
      </c>
      <c r="P7608" s="117"/>
      <c r="Q7608" s="118"/>
      <c r="R7608" s="119" t="str">
        <f t="shared" si="2402"/>
        <v/>
      </c>
      <c r="S7608" s="133">
        <f>IFERROR(IF(M7608&lt;=0.005,IF(F7608="",L7608,0),IF(F7608&lt;&gt;"",0,IF(P7608="",0,IF(P7608="H",0,IF(Q7608&lt;Veriler!$G$2,L7608*Veriler!$G$2,L7608*Q7608)))))," ")</f>
        <v>0</v>
      </c>
      <c r="T7608" s="133">
        <f>IF(Veriler!T7608&lt;=0.1, S7608, IF(AND(Veriler!T7608&gt;0.1, F7608="", P7608="E"), IF(Q7608&gt;Veriler!$G$2, Q7608*S7608, IF(Q7608&lt;Veriler!$G$2, Veriler!$G$2*S7608, Q7608*S7608)), 0))</f>
        <v>0</v>
      </c>
      <c r="U7608" s="133" t="str">
        <f t="shared" si="2403"/>
        <v xml:space="preserve"> </v>
      </c>
      <c r="V7608" s="134" t="str">
        <f>IFERROR(IF(O7608="%10 sınırı aşılmıştır.",L7608-T7608,IFERROR(IF(F7608="",IF(S7608=1,0,IF(L7608-S7608=0,"",L7608-S7608)),IF(Veriler!M7608="",L7608,IF(L7608*Veriler!M7608=0,"",L7608*Veriler!M7608))),L7608)),0)</f>
        <v/>
      </c>
      <c r="W7608" s="146"/>
      <c r="X7608" s="146"/>
      <c r="Y7608" s="146"/>
    </row>
    <row r="7609" spans="1:25" s="99" customFormat="1" ht="54.75" customHeight="1" x14ac:dyDescent="0.25">
      <c r="A7609" s="96">
        <f t="shared" si="2404"/>
        <v>5605</v>
      </c>
      <c r="B7609" s="175"/>
      <c r="C7609" s="176"/>
      <c r="D7609" s="113"/>
      <c r="E7609" s="115"/>
      <c r="F7609" s="174"/>
      <c r="G7609" s="114" t="str">
        <f t="shared" si="2399"/>
        <v/>
      </c>
      <c r="H7609" s="115"/>
      <c r="I7609" s="115"/>
      <c r="J7609" s="115"/>
      <c r="K7609" s="115"/>
      <c r="L7609" s="133" t="str">
        <f t="shared" si="2400"/>
        <v/>
      </c>
      <c r="M7609" s="116" t="str">
        <f>IF(L7609="", "", L7609/Veriler!$X$1)</f>
        <v/>
      </c>
      <c r="N7609" s="116" t="str">
        <f>IF(F7609&lt;&gt;"", "İthal Girdi", IF(Veriler!T7609="", "", IF(Veriler!S7609="H", "%0,5 üzerindedir", IF(Veriler!T7609&gt;0.1, "%10 sınırı aşılmıştır.", "Uygun"))))</f>
        <v>%0,5 üzerindedir</v>
      </c>
      <c r="O7609" s="116" t="str">
        <f t="shared" si="2401"/>
        <v xml:space="preserve"> </v>
      </c>
      <c r="P7609" s="117"/>
      <c r="Q7609" s="118"/>
      <c r="R7609" s="119" t="str">
        <f t="shared" si="2402"/>
        <v/>
      </c>
      <c r="S7609" s="133">
        <f>IFERROR(IF(M7609&lt;=0.005,IF(F7609="",L7609,0),IF(F7609&lt;&gt;"",0,IF(P7609="",0,IF(P7609="H",0,IF(Q7609&lt;Veriler!$G$2,L7609*Veriler!$G$2,L7609*Q7609)))))," ")</f>
        <v>0</v>
      </c>
      <c r="T7609" s="133">
        <f>IF(Veriler!T7609&lt;=0.1, S7609, IF(AND(Veriler!T7609&gt;0.1, F7609="", P7609="E"), IF(Q7609&gt;Veriler!$G$2, Q7609*S7609, IF(Q7609&lt;Veriler!$G$2, Veriler!$G$2*S7609, Q7609*S7609)), 0))</f>
        <v>0</v>
      </c>
      <c r="U7609" s="133" t="str">
        <f t="shared" si="2403"/>
        <v xml:space="preserve"> </v>
      </c>
      <c r="V7609" s="134" t="str">
        <f>IFERROR(IF(O7609="%10 sınırı aşılmıştır.",L7609-T7609,IFERROR(IF(F7609="",IF(S7609=1,0,IF(L7609-S7609=0,"",L7609-S7609)),IF(Veriler!M7609="",L7609,IF(L7609*Veriler!M7609=0,"",L7609*Veriler!M7609))),L7609)),0)</f>
        <v/>
      </c>
      <c r="W7609" s="146"/>
      <c r="X7609" s="146"/>
      <c r="Y7609" s="146"/>
    </row>
    <row r="7610" spans="1:25" s="99" customFormat="1" ht="54.75" customHeight="1" x14ac:dyDescent="0.25">
      <c r="A7610" s="96">
        <f t="shared" si="2404"/>
        <v>5606</v>
      </c>
      <c r="B7610" s="175"/>
      <c r="C7610" s="176"/>
      <c r="D7610" s="113"/>
      <c r="E7610" s="115"/>
      <c r="F7610" s="174"/>
      <c r="G7610" s="114" t="str">
        <f t="shared" si="2399"/>
        <v/>
      </c>
      <c r="H7610" s="115"/>
      <c r="I7610" s="115"/>
      <c r="J7610" s="115"/>
      <c r="K7610" s="115"/>
      <c r="L7610" s="133" t="str">
        <f t="shared" si="2400"/>
        <v/>
      </c>
      <c r="M7610" s="116" t="str">
        <f>IF(L7610="", "", L7610/Veriler!$X$1)</f>
        <v/>
      </c>
      <c r="N7610" s="116" t="str">
        <f>IF(F7610&lt;&gt;"", "İthal Girdi", IF(Veriler!T7610="", "", IF(Veriler!S7610="H", "%0,5 üzerindedir", IF(Veriler!T7610&gt;0.1, "%10 sınırı aşılmıştır.", "Uygun"))))</f>
        <v>%0,5 üzerindedir</v>
      </c>
      <c r="O7610" s="116" t="str">
        <f t="shared" si="2401"/>
        <v xml:space="preserve"> </v>
      </c>
      <c r="P7610" s="117"/>
      <c r="Q7610" s="118"/>
      <c r="R7610" s="119" t="str">
        <f t="shared" si="2402"/>
        <v/>
      </c>
      <c r="S7610" s="133">
        <f>IFERROR(IF(M7610&lt;=0.005,IF(F7610="",L7610,0),IF(F7610&lt;&gt;"",0,IF(P7610="",0,IF(P7610="H",0,IF(Q7610&lt;Veriler!$G$2,L7610*Veriler!$G$2,L7610*Q7610)))))," ")</f>
        <v>0</v>
      </c>
      <c r="T7610" s="133">
        <f>IF(Veriler!T7610&lt;=0.1, S7610, IF(AND(Veriler!T7610&gt;0.1, F7610="", P7610="E"), IF(Q7610&gt;Veriler!$G$2, Q7610*S7610, IF(Q7610&lt;Veriler!$G$2, Veriler!$G$2*S7610, Q7610*S7610)), 0))</f>
        <v>0</v>
      </c>
      <c r="U7610" s="133" t="str">
        <f t="shared" si="2403"/>
        <v xml:space="preserve"> </v>
      </c>
      <c r="V7610" s="134" t="str">
        <f>IFERROR(IF(O7610="%10 sınırı aşılmıştır.",L7610-T7610,IFERROR(IF(F7610="",IF(S7610=1,0,IF(L7610-S7610=0,"",L7610-S7610)),IF(Veriler!M7610="",L7610,IF(L7610*Veriler!M7610=0,"",L7610*Veriler!M7610))),L7610)),0)</f>
        <v/>
      </c>
      <c r="W7610" s="146"/>
      <c r="X7610" s="146"/>
      <c r="Y7610" s="146"/>
    </row>
    <row r="7611" spans="1:25" s="99" customFormat="1" ht="54.75" customHeight="1" x14ac:dyDescent="0.25">
      <c r="A7611" s="96">
        <f t="shared" si="2404"/>
        <v>5607</v>
      </c>
      <c r="B7611" s="175"/>
      <c r="C7611" s="176"/>
      <c r="D7611" s="113"/>
      <c r="E7611" s="115"/>
      <c r="F7611" s="174"/>
      <c r="G7611" s="114" t="str">
        <f t="shared" si="2399"/>
        <v/>
      </c>
      <c r="H7611" s="115"/>
      <c r="I7611" s="115"/>
      <c r="J7611" s="115"/>
      <c r="K7611" s="115"/>
      <c r="L7611" s="133" t="str">
        <f t="shared" si="2400"/>
        <v/>
      </c>
      <c r="M7611" s="116" t="str">
        <f>IF(L7611="", "", L7611/Veriler!$X$1)</f>
        <v/>
      </c>
      <c r="N7611" s="116" t="str">
        <f>IF(F7611&lt;&gt;"", "İthal Girdi", IF(Veriler!T7611="", "", IF(Veriler!S7611="H", "%0,5 üzerindedir", IF(Veriler!T7611&gt;0.1, "%10 sınırı aşılmıştır.", "Uygun"))))</f>
        <v>%0,5 üzerindedir</v>
      </c>
      <c r="O7611" s="116" t="str">
        <f t="shared" si="2401"/>
        <v xml:space="preserve"> </v>
      </c>
      <c r="P7611" s="117"/>
      <c r="Q7611" s="118"/>
      <c r="R7611" s="119" t="str">
        <f t="shared" si="2402"/>
        <v/>
      </c>
      <c r="S7611" s="133">
        <f>IFERROR(IF(M7611&lt;=0.005,IF(F7611="",L7611,0),IF(F7611&lt;&gt;"",0,IF(P7611="",0,IF(P7611="H",0,IF(Q7611&lt;Veriler!$G$2,L7611*Veriler!$G$2,L7611*Q7611)))))," ")</f>
        <v>0</v>
      </c>
      <c r="T7611" s="133">
        <f>IF(Veriler!T7611&lt;=0.1, S7611, IF(AND(Veriler!T7611&gt;0.1, F7611="", P7611="E"), IF(Q7611&gt;Veriler!$G$2, Q7611*S7611, IF(Q7611&lt;Veriler!$G$2, Veriler!$G$2*S7611, Q7611*S7611)), 0))</f>
        <v>0</v>
      </c>
      <c r="U7611" s="133" t="str">
        <f t="shared" si="2403"/>
        <v xml:space="preserve"> </v>
      </c>
      <c r="V7611" s="134" t="str">
        <f>IFERROR(IF(O7611="%10 sınırı aşılmıştır.",L7611-T7611,IFERROR(IF(F7611="",IF(S7611=1,0,IF(L7611-S7611=0,"",L7611-S7611)),IF(Veriler!M7611="",L7611,IF(L7611*Veriler!M7611=0,"",L7611*Veriler!M7611))),L7611)),0)</f>
        <v/>
      </c>
      <c r="W7611" s="146"/>
      <c r="X7611" s="146"/>
      <c r="Y7611" s="146"/>
    </row>
    <row r="7612" spans="1:25" s="99" customFormat="1" ht="54.75" customHeight="1" x14ac:dyDescent="0.25">
      <c r="A7612" s="96">
        <f t="shared" si="2404"/>
        <v>5608</v>
      </c>
      <c r="B7612" s="175"/>
      <c r="C7612" s="176"/>
      <c r="D7612" s="113"/>
      <c r="E7612" s="115"/>
      <c r="F7612" s="174"/>
      <c r="G7612" s="114" t="str">
        <f t="shared" si="2399"/>
        <v/>
      </c>
      <c r="H7612" s="115"/>
      <c r="I7612" s="115"/>
      <c r="J7612" s="115"/>
      <c r="K7612" s="115"/>
      <c r="L7612" s="133" t="str">
        <f t="shared" si="2400"/>
        <v/>
      </c>
      <c r="M7612" s="116" t="str">
        <f>IF(L7612="", "", L7612/Veriler!$X$1)</f>
        <v/>
      </c>
      <c r="N7612" s="116" t="str">
        <f>IF(F7612&lt;&gt;"", "İthal Girdi", IF(Veriler!T7612="", "", IF(Veriler!S7612="H", "%0,5 üzerindedir", IF(Veriler!T7612&gt;0.1, "%10 sınırı aşılmıştır.", "Uygun"))))</f>
        <v>%0,5 üzerindedir</v>
      </c>
      <c r="O7612" s="116" t="str">
        <f t="shared" si="2401"/>
        <v xml:space="preserve"> </v>
      </c>
      <c r="P7612" s="117"/>
      <c r="Q7612" s="118"/>
      <c r="R7612" s="119" t="str">
        <f t="shared" si="2402"/>
        <v/>
      </c>
      <c r="S7612" s="133">
        <f>IFERROR(IF(M7612&lt;=0.005,IF(F7612="",L7612,0),IF(F7612&lt;&gt;"",0,IF(P7612="",0,IF(P7612="H",0,IF(Q7612&lt;Veriler!$G$2,L7612*Veriler!$G$2,L7612*Q7612)))))," ")</f>
        <v>0</v>
      </c>
      <c r="T7612" s="133">
        <f>IF(Veriler!T7612&lt;=0.1, S7612, IF(AND(Veriler!T7612&gt;0.1, F7612="", P7612="E"), IF(Q7612&gt;Veriler!$G$2, Q7612*S7612, IF(Q7612&lt;Veriler!$G$2, Veriler!$G$2*S7612, Q7612*S7612)), 0))</f>
        <v>0</v>
      </c>
      <c r="U7612" s="133" t="str">
        <f t="shared" si="2403"/>
        <v xml:space="preserve"> </v>
      </c>
      <c r="V7612" s="134" t="str">
        <f>IFERROR(IF(O7612="%10 sınırı aşılmıştır.",L7612-T7612,IFERROR(IF(F7612="",IF(S7612=1,0,IF(L7612-S7612=0,"",L7612-S7612)),IF(Veriler!M7612="",L7612,IF(L7612*Veriler!M7612=0,"",L7612*Veriler!M7612))),L7612)),0)</f>
        <v/>
      </c>
      <c r="W7612" s="146"/>
      <c r="X7612" s="146"/>
      <c r="Y7612" s="146"/>
    </row>
    <row r="7613" spans="1:25" s="99" customFormat="1" ht="54.75" customHeight="1" x14ac:dyDescent="0.25">
      <c r="A7613" s="96">
        <f t="shared" si="2404"/>
        <v>5609</v>
      </c>
      <c r="B7613" s="175"/>
      <c r="C7613" s="176"/>
      <c r="D7613" s="113"/>
      <c r="E7613" s="115"/>
      <c r="F7613" s="174"/>
      <c r="G7613" s="114" t="str">
        <f t="shared" si="2399"/>
        <v/>
      </c>
      <c r="H7613" s="115"/>
      <c r="I7613" s="115"/>
      <c r="J7613" s="115"/>
      <c r="K7613" s="115"/>
      <c r="L7613" s="133" t="str">
        <f t="shared" si="2400"/>
        <v/>
      </c>
      <c r="M7613" s="116" t="str">
        <f>IF(L7613="", "", L7613/Veriler!$X$1)</f>
        <v/>
      </c>
      <c r="N7613" s="116" t="str">
        <f>IF(F7613&lt;&gt;"", "İthal Girdi", IF(Veriler!T7613="", "", IF(Veriler!S7613="H", "%0,5 üzerindedir", IF(Veriler!T7613&gt;0.1, "%10 sınırı aşılmıştır.", "Uygun"))))</f>
        <v>%0,5 üzerindedir</v>
      </c>
      <c r="O7613" s="116" t="str">
        <f t="shared" si="2401"/>
        <v xml:space="preserve"> </v>
      </c>
      <c r="P7613" s="117"/>
      <c r="Q7613" s="118"/>
      <c r="R7613" s="119" t="str">
        <f t="shared" si="2402"/>
        <v/>
      </c>
      <c r="S7613" s="133">
        <f>IFERROR(IF(M7613&lt;=0.005,IF(F7613="",L7613,0),IF(F7613&lt;&gt;"",0,IF(P7613="",0,IF(P7613="H",0,IF(Q7613&lt;Veriler!$G$2,L7613*Veriler!$G$2,L7613*Q7613)))))," ")</f>
        <v>0</v>
      </c>
      <c r="T7613" s="133">
        <f>IF(Veriler!T7613&lt;=0.1, S7613, IF(AND(Veriler!T7613&gt;0.1, F7613="", P7613="E"), IF(Q7613&gt;Veriler!$G$2, Q7613*S7613, IF(Q7613&lt;Veriler!$G$2, Veriler!$G$2*S7613, Q7613*S7613)), 0))</f>
        <v>0</v>
      </c>
      <c r="U7613" s="133" t="str">
        <f t="shared" si="2403"/>
        <v xml:space="preserve"> </v>
      </c>
      <c r="V7613" s="134" t="str">
        <f>IFERROR(IF(O7613="%10 sınırı aşılmıştır.",L7613-T7613,IFERROR(IF(F7613="",IF(S7613=1,0,IF(L7613-S7613=0,"",L7613-S7613)),IF(Veriler!M7613="",L7613,IF(L7613*Veriler!M7613=0,"",L7613*Veriler!M7613))),L7613)),0)</f>
        <v/>
      </c>
      <c r="W7613" s="146"/>
      <c r="X7613" s="146"/>
      <c r="Y7613" s="146"/>
    </row>
    <row r="7614" spans="1:25" s="99" customFormat="1" ht="54.75" customHeight="1" x14ac:dyDescent="0.25">
      <c r="A7614" s="96">
        <f t="shared" si="2404"/>
        <v>5610</v>
      </c>
      <c r="B7614" s="175"/>
      <c r="C7614" s="176"/>
      <c r="D7614" s="113"/>
      <c r="E7614" s="115"/>
      <c r="F7614" s="174"/>
      <c r="G7614" s="114" t="str">
        <f t="shared" si="2399"/>
        <v/>
      </c>
      <c r="H7614" s="115"/>
      <c r="I7614" s="115"/>
      <c r="J7614" s="115"/>
      <c r="K7614" s="115"/>
      <c r="L7614" s="133" t="str">
        <f t="shared" si="2400"/>
        <v/>
      </c>
      <c r="M7614" s="116" t="str">
        <f>IF(L7614="", "", L7614/Veriler!$X$1)</f>
        <v/>
      </c>
      <c r="N7614" s="116" t="str">
        <f>IF(F7614&lt;&gt;"", "İthal Girdi", IF(Veriler!T7614="", "", IF(Veriler!S7614="H", "%0,5 üzerindedir", IF(Veriler!T7614&gt;0.1, "%10 sınırı aşılmıştır.", "Uygun"))))</f>
        <v>%0,5 üzerindedir</v>
      </c>
      <c r="O7614" s="116" t="str">
        <f t="shared" si="2401"/>
        <v xml:space="preserve"> </v>
      </c>
      <c r="P7614" s="117"/>
      <c r="Q7614" s="118"/>
      <c r="R7614" s="119" t="str">
        <f t="shared" si="2402"/>
        <v/>
      </c>
      <c r="S7614" s="133">
        <f>IFERROR(IF(M7614&lt;=0.005,IF(F7614="",L7614,0),IF(F7614&lt;&gt;"",0,IF(P7614="",0,IF(P7614="H",0,IF(Q7614&lt;Veriler!$G$2,L7614*Veriler!$G$2,L7614*Q7614)))))," ")</f>
        <v>0</v>
      </c>
      <c r="T7614" s="133">
        <f>IF(Veriler!T7614&lt;=0.1, S7614, IF(AND(Veriler!T7614&gt;0.1, F7614="", P7614="E"), IF(Q7614&gt;Veriler!$G$2, Q7614*S7614, IF(Q7614&lt;Veriler!$G$2, Veriler!$G$2*S7614, Q7614*S7614)), 0))</f>
        <v>0</v>
      </c>
      <c r="U7614" s="133" t="str">
        <f t="shared" si="2403"/>
        <v xml:space="preserve"> </v>
      </c>
      <c r="V7614" s="134" t="str">
        <f>IFERROR(IF(O7614="%10 sınırı aşılmıştır.",L7614-T7614,IFERROR(IF(F7614="",IF(S7614=1,0,IF(L7614-S7614=0,"",L7614-S7614)),IF(Veriler!M7614="",L7614,IF(L7614*Veriler!M7614=0,"",L7614*Veriler!M7614))),L7614)),0)</f>
        <v/>
      </c>
      <c r="W7614" s="146"/>
      <c r="X7614" s="146"/>
      <c r="Y7614" s="146"/>
    </row>
    <row r="7615" spans="1:25" s="99" customFormat="1" ht="54.75" customHeight="1" x14ac:dyDescent="0.25">
      <c r="A7615" s="96">
        <f t="shared" si="2404"/>
        <v>5611</v>
      </c>
      <c r="B7615" s="175"/>
      <c r="C7615" s="176"/>
      <c r="D7615" s="113"/>
      <c r="E7615" s="115"/>
      <c r="F7615" s="174"/>
      <c r="G7615" s="114" t="str">
        <f t="shared" si="2399"/>
        <v/>
      </c>
      <c r="H7615" s="115"/>
      <c r="I7615" s="115"/>
      <c r="J7615" s="115"/>
      <c r="K7615" s="115"/>
      <c r="L7615" s="133" t="str">
        <f t="shared" si="2400"/>
        <v/>
      </c>
      <c r="M7615" s="116" t="str">
        <f>IF(L7615="", "", L7615/Veriler!$X$1)</f>
        <v/>
      </c>
      <c r="N7615" s="116" t="str">
        <f>IF(F7615&lt;&gt;"", "İthal Girdi", IF(Veriler!T7615="", "", IF(Veriler!S7615="H", "%0,5 üzerindedir", IF(Veriler!T7615&gt;0.1, "%10 sınırı aşılmıştır.", "Uygun"))))</f>
        <v>%0,5 üzerindedir</v>
      </c>
      <c r="O7615" s="116" t="str">
        <f t="shared" si="2401"/>
        <v xml:space="preserve"> </v>
      </c>
      <c r="P7615" s="117"/>
      <c r="Q7615" s="118"/>
      <c r="R7615" s="119" t="str">
        <f t="shared" si="2402"/>
        <v/>
      </c>
      <c r="S7615" s="133">
        <f>IFERROR(IF(M7615&lt;=0.005,IF(F7615="",L7615,0),IF(F7615&lt;&gt;"",0,IF(P7615="",0,IF(P7615="H",0,IF(Q7615&lt;Veriler!$G$2,L7615*Veriler!$G$2,L7615*Q7615)))))," ")</f>
        <v>0</v>
      </c>
      <c r="T7615" s="133">
        <f>IF(Veriler!T7615&lt;=0.1, S7615, IF(AND(Veriler!T7615&gt;0.1, F7615="", P7615="E"), IF(Q7615&gt;Veriler!$G$2, Q7615*S7615, IF(Q7615&lt;Veriler!$G$2, Veriler!$G$2*S7615, Q7615*S7615)), 0))</f>
        <v>0</v>
      </c>
      <c r="U7615" s="133" t="str">
        <f t="shared" si="2403"/>
        <v xml:space="preserve"> </v>
      </c>
      <c r="V7615" s="134" t="str">
        <f>IFERROR(IF(O7615="%10 sınırı aşılmıştır.",L7615-T7615,IFERROR(IF(F7615="",IF(S7615=1,0,IF(L7615-S7615=0,"",L7615-S7615)),IF(Veriler!M7615="",L7615,IF(L7615*Veriler!M7615=0,"",L7615*Veriler!M7615))),L7615)),0)</f>
        <v/>
      </c>
      <c r="W7615" s="146"/>
      <c r="X7615" s="146"/>
      <c r="Y7615" s="146"/>
    </row>
    <row r="7616" spans="1:25" s="99" customFormat="1" ht="54.75" customHeight="1" x14ac:dyDescent="0.25">
      <c r="A7616" s="96">
        <f t="shared" si="2404"/>
        <v>5612</v>
      </c>
      <c r="B7616" s="175"/>
      <c r="C7616" s="176"/>
      <c r="D7616" s="113"/>
      <c r="E7616" s="115"/>
      <c r="F7616" s="174"/>
      <c r="G7616" s="114" t="str">
        <f t="shared" si="2399"/>
        <v/>
      </c>
      <c r="H7616" s="115"/>
      <c r="I7616" s="115"/>
      <c r="J7616" s="115"/>
      <c r="K7616" s="115"/>
      <c r="L7616" s="133" t="str">
        <f t="shared" si="2400"/>
        <v/>
      </c>
      <c r="M7616" s="116" t="str">
        <f>IF(L7616="", "", L7616/Veriler!$X$1)</f>
        <v/>
      </c>
      <c r="N7616" s="116" t="str">
        <f>IF(F7616&lt;&gt;"", "İthal Girdi", IF(Veriler!T7616="", "", IF(Veriler!S7616="H", "%0,5 üzerindedir", IF(Veriler!T7616&gt;0.1, "%10 sınırı aşılmıştır.", "Uygun"))))</f>
        <v>%0,5 üzerindedir</v>
      </c>
      <c r="O7616" s="116" t="str">
        <f t="shared" si="2401"/>
        <v xml:space="preserve"> </v>
      </c>
      <c r="P7616" s="117"/>
      <c r="Q7616" s="118"/>
      <c r="R7616" s="119" t="str">
        <f t="shared" si="2402"/>
        <v/>
      </c>
      <c r="S7616" s="133">
        <f>IFERROR(IF(M7616&lt;=0.005,IF(F7616="",L7616,0),IF(F7616&lt;&gt;"",0,IF(P7616="",0,IF(P7616="H",0,IF(Q7616&lt;Veriler!$G$2,L7616*Veriler!$G$2,L7616*Q7616)))))," ")</f>
        <v>0</v>
      </c>
      <c r="T7616" s="133">
        <f>IF(Veriler!T7616&lt;=0.1, S7616, IF(AND(Veriler!T7616&gt;0.1, F7616="", P7616="E"), IF(Q7616&gt;Veriler!$G$2, Q7616*S7616, IF(Q7616&lt;Veriler!$G$2, Veriler!$G$2*S7616, Q7616*S7616)), 0))</f>
        <v>0</v>
      </c>
      <c r="U7616" s="133" t="str">
        <f t="shared" si="2403"/>
        <v xml:space="preserve"> </v>
      </c>
      <c r="V7616" s="134" t="str">
        <f>IFERROR(IF(O7616="%10 sınırı aşılmıştır.",L7616-T7616,IFERROR(IF(F7616="",IF(S7616=1,0,IF(L7616-S7616=0,"",L7616-S7616)),IF(Veriler!M7616="",L7616,IF(L7616*Veriler!M7616=0,"",L7616*Veriler!M7616))),L7616)),0)</f>
        <v/>
      </c>
      <c r="W7616" s="146"/>
      <c r="X7616" s="146"/>
      <c r="Y7616" s="146"/>
    </row>
    <row r="7617" spans="1:25" s="99" customFormat="1" ht="54.75" customHeight="1" x14ac:dyDescent="0.25">
      <c r="A7617" s="96">
        <f t="shared" si="2404"/>
        <v>5613</v>
      </c>
      <c r="B7617" s="175"/>
      <c r="C7617" s="176"/>
      <c r="D7617" s="113"/>
      <c r="E7617" s="115"/>
      <c r="F7617" s="174"/>
      <c r="G7617" s="114" t="str">
        <f t="shared" si="2399"/>
        <v/>
      </c>
      <c r="H7617" s="115"/>
      <c r="I7617" s="115"/>
      <c r="J7617" s="115"/>
      <c r="K7617" s="115"/>
      <c r="L7617" s="133" t="str">
        <f t="shared" si="2400"/>
        <v/>
      </c>
      <c r="M7617" s="116" t="str">
        <f>IF(L7617="", "", L7617/Veriler!$X$1)</f>
        <v/>
      </c>
      <c r="N7617" s="116" t="str">
        <f>IF(F7617&lt;&gt;"", "İthal Girdi", IF(Veriler!T7617="", "", IF(Veriler!S7617="H", "%0,5 üzerindedir", IF(Veriler!T7617&gt;0.1, "%10 sınırı aşılmıştır.", "Uygun"))))</f>
        <v>%0,5 üzerindedir</v>
      </c>
      <c r="O7617" s="116" t="str">
        <f t="shared" si="2401"/>
        <v xml:space="preserve"> </v>
      </c>
      <c r="P7617" s="117"/>
      <c r="Q7617" s="118"/>
      <c r="R7617" s="119" t="str">
        <f t="shared" si="2402"/>
        <v/>
      </c>
      <c r="S7617" s="133">
        <f>IFERROR(IF(M7617&lt;=0.005,IF(F7617="",L7617,0),IF(F7617&lt;&gt;"",0,IF(P7617="",0,IF(P7617="H",0,IF(Q7617&lt;Veriler!$G$2,L7617*Veriler!$G$2,L7617*Q7617)))))," ")</f>
        <v>0</v>
      </c>
      <c r="T7617" s="133">
        <f>IF(Veriler!T7617&lt;=0.1, S7617, IF(AND(Veriler!T7617&gt;0.1, F7617="", P7617="E"), IF(Q7617&gt;Veriler!$G$2, Q7617*S7617, IF(Q7617&lt;Veriler!$G$2, Veriler!$G$2*S7617, Q7617*S7617)), 0))</f>
        <v>0</v>
      </c>
      <c r="U7617" s="133" t="str">
        <f t="shared" si="2403"/>
        <v xml:space="preserve"> </v>
      </c>
      <c r="V7617" s="134" t="str">
        <f>IFERROR(IF(O7617="%10 sınırı aşılmıştır.",L7617-T7617,IFERROR(IF(F7617="",IF(S7617=1,0,IF(L7617-S7617=0,"",L7617-S7617)),IF(Veriler!M7617="",L7617,IF(L7617*Veriler!M7617=0,"",L7617*Veriler!M7617))),L7617)),0)</f>
        <v/>
      </c>
      <c r="W7617" s="146"/>
      <c r="X7617" s="146"/>
      <c r="Y7617" s="146"/>
    </row>
    <row r="7618" spans="1:25" s="99" customFormat="1" ht="54.75" customHeight="1" x14ac:dyDescent="0.25">
      <c r="A7618" s="96">
        <f t="shared" si="2404"/>
        <v>5614</v>
      </c>
      <c r="B7618" s="175"/>
      <c r="C7618" s="176"/>
      <c r="D7618" s="113"/>
      <c r="E7618" s="115"/>
      <c r="F7618" s="174"/>
      <c r="G7618" s="114" t="str">
        <f t="shared" si="2399"/>
        <v/>
      </c>
      <c r="H7618" s="115"/>
      <c r="I7618" s="115"/>
      <c r="J7618" s="115"/>
      <c r="K7618" s="115"/>
      <c r="L7618" s="133" t="str">
        <f t="shared" si="2400"/>
        <v/>
      </c>
      <c r="M7618" s="116" t="str">
        <f>IF(L7618="", "", L7618/Veriler!$X$1)</f>
        <v/>
      </c>
      <c r="N7618" s="116" t="str">
        <f>IF(F7618&lt;&gt;"", "İthal Girdi", IF(Veriler!T7618="", "", IF(Veriler!S7618="H", "%0,5 üzerindedir", IF(Veriler!T7618&gt;0.1, "%10 sınırı aşılmıştır.", "Uygun"))))</f>
        <v>%0,5 üzerindedir</v>
      </c>
      <c r="O7618" s="116" t="str">
        <f t="shared" si="2401"/>
        <v xml:space="preserve"> </v>
      </c>
      <c r="P7618" s="117"/>
      <c r="Q7618" s="118"/>
      <c r="R7618" s="119" t="str">
        <f t="shared" si="2402"/>
        <v/>
      </c>
      <c r="S7618" s="133">
        <f>IFERROR(IF(M7618&lt;=0.005,IF(F7618="",L7618,0),IF(F7618&lt;&gt;"",0,IF(P7618="",0,IF(P7618="H",0,IF(Q7618&lt;Veriler!$G$2,L7618*Veriler!$G$2,L7618*Q7618)))))," ")</f>
        <v>0</v>
      </c>
      <c r="T7618" s="133">
        <f>IF(Veriler!T7618&lt;=0.1, S7618, IF(AND(Veriler!T7618&gt;0.1, F7618="", P7618="E"), IF(Q7618&gt;Veriler!$G$2, Q7618*S7618, IF(Q7618&lt;Veriler!$G$2, Veriler!$G$2*S7618, Q7618*S7618)), 0))</f>
        <v>0</v>
      </c>
      <c r="U7618" s="133" t="str">
        <f t="shared" si="2403"/>
        <v xml:space="preserve"> </v>
      </c>
      <c r="V7618" s="134" t="str">
        <f>IFERROR(IF(O7618="%10 sınırı aşılmıştır.",L7618-T7618,IFERROR(IF(F7618="",IF(S7618=1,0,IF(L7618-S7618=0,"",L7618-S7618)),IF(Veriler!M7618="",L7618,IF(L7618*Veriler!M7618=0,"",L7618*Veriler!M7618))),L7618)),0)</f>
        <v/>
      </c>
      <c r="W7618" s="146"/>
      <c r="X7618" s="146"/>
      <c r="Y7618" s="146"/>
    </row>
    <row r="7619" spans="1:25" s="99" customFormat="1" ht="36" hidden="1" customHeight="1" x14ac:dyDescent="0.25">
      <c r="A7619" s="101"/>
      <c r="B7619" s="191" t="s">
        <v>16</v>
      </c>
      <c r="C7619" s="176"/>
      <c r="D7619" s="120"/>
      <c r="E7619" s="171"/>
      <c r="F7619" s="172"/>
      <c r="G7619" s="121"/>
      <c r="H7619" s="115"/>
      <c r="I7619" s="115"/>
      <c r="J7619" s="115"/>
      <c r="K7619" s="115"/>
      <c r="L7619" s="121"/>
      <c r="M7619" s="121"/>
      <c r="N7619" s="121"/>
      <c r="O7619" s="121"/>
      <c r="P7619" s="120"/>
      <c r="Q7619" s="120"/>
      <c r="R7619" s="183"/>
      <c r="S7619" s="184"/>
      <c r="T7619" s="121"/>
      <c r="U7619" s="121"/>
      <c r="V7619" s="121"/>
      <c r="W7619" s="146"/>
      <c r="X7619" s="146"/>
      <c r="Y7619" s="146"/>
    </row>
    <row r="7620" spans="1:25" s="99" customFormat="1" ht="54.75" customHeight="1" x14ac:dyDescent="0.25">
      <c r="A7620" s="96">
        <f>A7618+1</f>
        <v>5615</v>
      </c>
      <c r="B7620" s="175"/>
      <c r="C7620" s="176"/>
      <c r="D7620" s="113"/>
      <c r="E7620" s="115"/>
      <c r="F7620" s="174"/>
      <c r="G7620" s="114" t="str">
        <f t="shared" ref="G7620:G7633" si="2405">IF(AND(F7620&lt;&gt;"",V7620&lt;&gt;"",L7620&lt;&gt;0),V7620/L7620,"")</f>
        <v/>
      </c>
      <c r="H7620" s="115"/>
      <c r="I7620" s="115"/>
      <c r="J7620" s="115"/>
      <c r="K7620" s="115"/>
      <c r="L7620" s="133" t="str">
        <f t="shared" ref="L7620:L7633" si="2406">IF(AND(H7620&lt;&gt;0, J7620&lt;&gt;0, K7620&lt;&gt;0), H7620*J7620*K7620, "")</f>
        <v/>
      </c>
      <c r="M7620" s="116" t="str">
        <f>IF(L7620="", "", L7620/Veriler!$X$1)</f>
        <v/>
      </c>
      <c r="N7620" s="116" t="str">
        <f>IF(F7620&lt;&gt;"", "İthal Girdi", IF(Veriler!T7620="", "", IF(Veriler!S7620="H", "%0,5 üzerindedir", IF(Veriler!T7620&gt;0.1, "%10 sınırı aşılmıştır.", "Uygun"))))</f>
        <v>%0,5 üzerindedir</v>
      </c>
      <c r="O7620" s="116" t="str">
        <f t="shared" ref="O7620:O7633" si="2407">IF(M7620=""," ",N7620)</f>
        <v xml:space="preserve"> </v>
      </c>
      <c r="P7620" s="117"/>
      <c r="Q7620" s="118"/>
      <c r="R7620" s="119" t="str">
        <f t="shared" ref="R7620:R7633" si="2408">IFERROR(IF(AND(T7620&lt;&gt;"",L7620&lt;&gt;"",L7620&lt;&gt;0,T7620&lt;&gt;0),T7620/L7620,"")," ")</f>
        <v/>
      </c>
      <c r="S7620" s="133">
        <f>IFERROR(IF(M7620&lt;=0.005,IF(F7620="",L7620,0),IF(F7620&lt;&gt;"",0,IF(P7620="",0,IF(P7620="H",0,IF(Q7620&lt;Veriler!$G$2,L7620*Veriler!$G$2,L7620*Q7620)))))," ")</f>
        <v>0</v>
      </c>
      <c r="T7620" s="133">
        <f>IF(Veriler!T7620&lt;=0.1, S7620, IF(AND(Veriler!T7620&gt;0.1, F7620="", P7620="E"), IF(Q7620&gt;Veriler!$G$2, Q7620*S7620, IF(Q7620&lt;Veriler!$G$2, Veriler!$G$2*S7620, Q7620*S7620)), 0))</f>
        <v>0</v>
      </c>
      <c r="U7620" s="133" t="str">
        <f t="shared" ref="U7620:U7633" si="2409">IF(T7620=0," ",T7620)</f>
        <v xml:space="preserve"> </v>
      </c>
      <c r="V7620" s="134" t="str">
        <f>IFERROR(IF(O7620="%10 sınırı aşılmıştır.",L7620-T7620,IFERROR(IF(F7620="",IF(S7620=1,0,IF(L7620-S7620=0,"",L7620-S7620)),IF(Veriler!M7620="",L7620,IF(L7620*Veriler!M7620=0,"",L7620*Veriler!M7620))),L7620)),0)</f>
        <v/>
      </c>
      <c r="W7620" s="146"/>
      <c r="X7620" s="146"/>
      <c r="Y7620" s="146"/>
    </row>
    <row r="7621" spans="1:25" s="99" customFormat="1" ht="54.75" customHeight="1" x14ac:dyDescent="0.25">
      <c r="A7621" s="96">
        <f t="shared" ref="A7621:A7633" si="2410">A7620+1</f>
        <v>5616</v>
      </c>
      <c r="B7621" s="175"/>
      <c r="C7621" s="176"/>
      <c r="D7621" s="113"/>
      <c r="E7621" s="115"/>
      <c r="F7621" s="174"/>
      <c r="G7621" s="114" t="str">
        <f t="shared" si="2405"/>
        <v/>
      </c>
      <c r="H7621" s="115"/>
      <c r="I7621" s="115"/>
      <c r="J7621" s="115"/>
      <c r="K7621" s="115"/>
      <c r="L7621" s="133" t="str">
        <f t="shared" si="2406"/>
        <v/>
      </c>
      <c r="M7621" s="116" t="str">
        <f>IF(L7621="", "", L7621/Veriler!$X$1)</f>
        <v/>
      </c>
      <c r="N7621" s="116" t="str">
        <f>IF(F7621&lt;&gt;"", "İthal Girdi", IF(Veriler!T7621="", "", IF(Veriler!S7621="H", "%0,5 üzerindedir", IF(Veriler!T7621&gt;0.1, "%10 sınırı aşılmıştır.", "Uygun"))))</f>
        <v>%0,5 üzerindedir</v>
      </c>
      <c r="O7621" s="116" t="str">
        <f t="shared" si="2407"/>
        <v xml:space="preserve"> </v>
      </c>
      <c r="P7621" s="117"/>
      <c r="Q7621" s="118"/>
      <c r="R7621" s="119" t="str">
        <f t="shared" si="2408"/>
        <v/>
      </c>
      <c r="S7621" s="133">
        <f>IFERROR(IF(M7621&lt;=0.005,IF(F7621="",L7621,0),IF(F7621&lt;&gt;"",0,IF(P7621="",0,IF(P7621="H",0,IF(Q7621&lt;Veriler!$G$2,L7621*Veriler!$G$2,L7621*Q7621)))))," ")</f>
        <v>0</v>
      </c>
      <c r="T7621" s="133">
        <f>IF(Veriler!T7621&lt;=0.1, S7621, IF(AND(Veriler!T7621&gt;0.1, F7621="", P7621="E"), IF(Q7621&gt;Veriler!$G$2, Q7621*S7621, IF(Q7621&lt;Veriler!$G$2, Veriler!$G$2*S7621, Q7621*S7621)), 0))</f>
        <v>0</v>
      </c>
      <c r="U7621" s="133" t="str">
        <f t="shared" si="2409"/>
        <v xml:space="preserve"> </v>
      </c>
      <c r="V7621" s="134" t="str">
        <f>IFERROR(IF(O7621="%10 sınırı aşılmıştır.",L7621-T7621,IFERROR(IF(F7621="",IF(S7621=1,0,IF(L7621-S7621=0,"",L7621-S7621)),IF(Veriler!M7621="",L7621,IF(L7621*Veriler!M7621=0,"",L7621*Veriler!M7621))),L7621)),0)</f>
        <v/>
      </c>
      <c r="W7621" s="146"/>
      <c r="X7621" s="146"/>
      <c r="Y7621" s="146"/>
    </row>
    <row r="7622" spans="1:25" s="99" customFormat="1" ht="54.75" customHeight="1" x14ac:dyDescent="0.25">
      <c r="A7622" s="96">
        <f t="shared" si="2410"/>
        <v>5617</v>
      </c>
      <c r="B7622" s="175"/>
      <c r="C7622" s="176"/>
      <c r="D7622" s="113"/>
      <c r="E7622" s="115"/>
      <c r="F7622" s="174"/>
      <c r="G7622" s="114" t="str">
        <f t="shared" si="2405"/>
        <v/>
      </c>
      <c r="H7622" s="115"/>
      <c r="I7622" s="115"/>
      <c r="J7622" s="115"/>
      <c r="K7622" s="115"/>
      <c r="L7622" s="133" t="str">
        <f t="shared" si="2406"/>
        <v/>
      </c>
      <c r="M7622" s="116" t="str">
        <f>IF(L7622="", "", L7622/Veriler!$X$1)</f>
        <v/>
      </c>
      <c r="N7622" s="116" t="str">
        <f>IF(F7622&lt;&gt;"", "İthal Girdi", IF(Veriler!T7622="", "", IF(Veriler!S7622="H", "%0,5 üzerindedir", IF(Veriler!T7622&gt;0.1, "%10 sınırı aşılmıştır.", "Uygun"))))</f>
        <v>%0,5 üzerindedir</v>
      </c>
      <c r="O7622" s="116" t="str">
        <f t="shared" si="2407"/>
        <v xml:space="preserve"> </v>
      </c>
      <c r="P7622" s="117"/>
      <c r="Q7622" s="118"/>
      <c r="R7622" s="119" t="str">
        <f t="shared" si="2408"/>
        <v/>
      </c>
      <c r="S7622" s="133">
        <f>IFERROR(IF(M7622&lt;=0.005,IF(F7622="",L7622,0),IF(F7622&lt;&gt;"",0,IF(P7622="",0,IF(P7622="H",0,IF(Q7622&lt;Veriler!$G$2,L7622*Veriler!$G$2,L7622*Q7622)))))," ")</f>
        <v>0</v>
      </c>
      <c r="T7622" s="133">
        <f>IF(Veriler!T7622&lt;=0.1, S7622, IF(AND(Veriler!T7622&gt;0.1, F7622="", P7622="E"), IF(Q7622&gt;Veriler!$G$2, Q7622*S7622, IF(Q7622&lt;Veriler!$G$2, Veriler!$G$2*S7622, Q7622*S7622)), 0))</f>
        <v>0</v>
      </c>
      <c r="U7622" s="133" t="str">
        <f t="shared" si="2409"/>
        <v xml:space="preserve"> </v>
      </c>
      <c r="V7622" s="134" t="str">
        <f>IFERROR(IF(O7622="%10 sınırı aşılmıştır.",L7622-T7622,IFERROR(IF(F7622="",IF(S7622=1,0,IF(L7622-S7622=0,"",L7622-S7622)),IF(Veriler!M7622="",L7622,IF(L7622*Veriler!M7622=0,"",L7622*Veriler!M7622))),L7622)),0)</f>
        <v/>
      </c>
      <c r="W7622" s="146"/>
      <c r="X7622" s="146"/>
      <c r="Y7622" s="146"/>
    </row>
    <row r="7623" spans="1:25" s="99" customFormat="1" ht="54.75" customHeight="1" x14ac:dyDescent="0.25">
      <c r="A7623" s="96">
        <f t="shared" si="2410"/>
        <v>5618</v>
      </c>
      <c r="B7623" s="175"/>
      <c r="C7623" s="176"/>
      <c r="D7623" s="113"/>
      <c r="E7623" s="115"/>
      <c r="F7623" s="174"/>
      <c r="G7623" s="114" t="str">
        <f t="shared" si="2405"/>
        <v/>
      </c>
      <c r="H7623" s="115"/>
      <c r="I7623" s="115"/>
      <c r="J7623" s="115"/>
      <c r="K7623" s="115"/>
      <c r="L7623" s="133" t="str">
        <f t="shared" si="2406"/>
        <v/>
      </c>
      <c r="M7623" s="116" t="str">
        <f>IF(L7623="", "", L7623/Veriler!$X$1)</f>
        <v/>
      </c>
      <c r="N7623" s="116" t="str">
        <f>IF(F7623&lt;&gt;"", "İthal Girdi", IF(Veriler!T7623="", "", IF(Veriler!S7623="H", "%0,5 üzerindedir", IF(Veriler!T7623&gt;0.1, "%10 sınırı aşılmıştır.", "Uygun"))))</f>
        <v>%0,5 üzerindedir</v>
      </c>
      <c r="O7623" s="116" t="str">
        <f t="shared" si="2407"/>
        <v xml:space="preserve"> </v>
      </c>
      <c r="P7623" s="117"/>
      <c r="Q7623" s="118"/>
      <c r="R7623" s="119" t="str">
        <f t="shared" si="2408"/>
        <v/>
      </c>
      <c r="S7623" s="133">
        <f>IFERROR(IF(M7623&lt;=0.005,IF(F7623="",L7623,0),IF(F7623&lt;&gt;"",0,IF(P7623="",0,IF(P7623="H",0,IF(Q7623&lt;Veriler!$G$2,L7623*Veriler!$G$2,L7623*Q7623)))))," ")</f>
        <v>0</v>
      </c>
      <c r="T7623" s="133">
        <f>IF(Veriler!T7623&lt;=0.1, S7623, IF(AND(Veriler!T7623&gt;0.1, F7623="", P7623="E"), IF(Q7623&gt;Veriler!$G$2, Q7623*S7623, IF(Q7623&lt;Veriler!$G$2, Veriler!$G$2*S7623, Q7623*S7623)), 0))</f>
        <v>0</v>
      </c>
      <c r="U7623" s="133" t="str">
        <f t="shared" si="2409"/>
        <v xml:space="preserve"> </v>
      </c>
      <c r="V7623" s="134" t="str">
        <f>IFERROR(IF(O7623="%10 sınırı aşılmıştır.",L7623-T7623,IFERROR(IF(F7623="",IF(S7623=1,0,IF(L7623-S7623=0,"",L7623-S7623)),IF(Veriler!M7623="",L7623,IF(L7623*Veriler!M7623=0,"",L7623*Veriler!M7623))),L7623)),0)</f>
        <v/>
      </c>
      <c r="W7623" s="146"/>
      <c r="X7623" s="146"/>
      <c r="Y7623" s="146"/>
    </row>
    <row r="7624" spans="1:25" s="99" customFormat="1" ht="54.75" customHeight="1" x14ac:dyDescent="0.25">
      <c r="A7624" s="96">
        <f t="shared" si="2410"/>
        <v>5619</v>
      </c>
      <c r="B7624" s="175"/>
      <c r="C7624" s="176"/>
      <c r="D7624" s="113"/>
      <c r="E7624" s="115"/>
      <c r="F7624" s="174"/>
      <c r="G7624" s="114" t="str">
        <f t="shared" si="2405"/>
        <v/>
      </c>
      <c r="H7624" s="115"/>
      <c r="I7624" s="115"/>
      <c r="J7624" s="115"/>
      <c r="K7624" s="115"/>
      <c r="L7624" s="133" t="str">
        <f t="shared" si="2406"/>
        <v/>
      </c>
      <c r="M7624" s="116" t="str">
        <f>IF(L7624="", "", L7624/Veriler!$X$1)</f>
        <v/>
      </c>
      <c r="N7624" s="116" t="str">
        <f>IF(F7624&lt;&gt;"", "İthal Girdi", IF(Veriler!T7624="", "", IF(Veriler!S7624="H", "%0,5 üzerindedir", IF(Veriler!T7624&gt;0.1, "%10 sınırı aşılmıştır.", "Uygun"))))</f>
        <v>%0,5 üzerindedir</v>
      </c>
      <c r="O7624" s="116" t="str">
        <f t="shared" si="2407"/>
        <v xml:space="preserve"> </v>
      </c>
      <c r="P7624" s="117"/>
      <c r="Q7624" s="118"/>
      <c r="R7624" s="119" t="str">
        <f t="shared" si="2408"/>
        <v/>
      </c>
      <c r="S7624" s="133">
        <f>IFERROR(IF(M7624&lt;=0.005,IF(F7624="",L7624,0),IF(F7624&lt;&gt;"",0,IF(P7624="",0,IF(P7624="H",0,IF(Q7624&lt;Veriler!$G$2,L7624*Veriler!$G$2,L7624*Q7624)))))," ")</f>
        <v>0</v>
      </c>
      <c r="T7624" s="133">
        <f>IF(Veriler!T7624&lt;=0.1, S7624, IF(AND(Veriler!T7624&gt;0.1, F7624="", P7624="E"), IF(Q7624&gt;Veriler!$G$2, Q7624*S7624, IF(Q7624&lt;Veriler!$G$2, Veriler!$G$2*S7624, Q7624*S7624)), 0))</f>
        <v>0</v>
      </c>
      <c r="U7624" s="133" t="str">
        <f t="shared" si="2409"/>
        <v xml:space="preserve"> </v>
      </c>
      <c r="V7624" s="134" t="str">
        <f>IFERROR(IF(O7624="%10 sınırı aşılmıştır.",L7624-T7624,IFERROR(IF(F7624="",IF(S7624=1,0,IF(L7624-S7624=0,"",L7624-S7624)),IF(Veriler!M7624="",L7624,IF(L7624*Veriler!M7624=0,"",L7624*Veriler!M7624))),L7624)),0)</f>
        <v/>
      </c>
      <c r="W7624" s="146"/>
      <c r="X7624" s="146"/>
      <c r="Y7624" s="146"/>
    </row>
    <row r="7625" spans="1:25" s="99" customFormat="1" ht="54.75" customHeight="1" x14ac:dyDescent="0.25">
      <c r="A7625" s="96">
        <f t="shared" si="2410"/>
        <v>5620</v>
      </c>
      <c r="B7625" s="175"/>
      <c r="C7625" s="176"/>
      <c r="D7625" s="113"/>
      <c r="E7625" s="115"/>
      <c r="F7625" s="174"/>
      <c r="G7625" s="114" t="str">
        <f t="shared" si="2405"/>
        <v/>
      </c>
      <c r="H7625" s="115"/>
      <c r="I7625" s="115"/>
      <c r="J7625" s="115"/>
      <c r="K7625" s="115"/>
      <c r="L7625" s="133" t="str">
        <f t="shared" si="2406"/>
        <v/>
      </c>
      <c r="M7625" s="116" t="str">
        <f>IF(L7625="", "", L7625/Veriler!$X$1)</f>
        <v/>
      </c>
      <c r="N7625" s="116" t="str">
        <f>IF(F7625&lt;&gt;"", "İthal Girdi", IF(Veriler!T7625="", "", IF(Veriler!S7625="H", "%0,5 üzerindedir", IF(Veriler!T7625&gt;0.1, "%10 sınırı aşılmıştır.", "Uygun"))))</f>
        <v>%0,5 üzerindedir</v>
      </c>
      <c r="O7625" s="116" t="str">
        <f t="shared" si="2407"/>
        <v xml:space="preserve"> </v>
      </c>
      <c r="P7625" s="117"/>
      <c r="Q7625" s="118"/>
      <c r="R7625" s="119" t="str">
        <f t="shared" si="2408"/>
        <v/>
      </c>
      <c r="S7625" s="133">
        <f>IFERROR(IF(M7625&lt;=0.005,IF(F7625="",L7625,0),IF(F7625&lt;&gt;"",0,IF(P7625="",0,IF(P7625="H",0,IF(Q7625&lt;Veriler!$G$2,L7625*Veriler!$G$2,L7625*Q7625)))))," ")</f>
        <v>0</v>
      </c>
      <c r="T7625" s="133">
        <f>IF(Veriler!T7625&lt;=0.1, S7625, IF(AND(Veriler!T7625&gt;0.1, F7625="", P7625="E"), IF(Q7625&gt;Veriler!$G$2, Q7625*S7625, IF(Q7625&lt;Veriler!$G$2, Veriler!$G$2*S7625, Q7625*S7625)), 0))</f>
        <v>0</v>
      </c>
      <c r="U7625" s="133" t="str">
        <f t="shared" si="2409"/>
        <v xml:space="preserve"> </v>
      </c>
      <c r="V7625" s="134" t="str">
        <f>IFERROR(IF(O7625="%10 sınırı aşılmıştır.",L7625-T7625,IFERROR(IF(F7625="",IF(S7625=1,0,IF(L7625-S7625=0,"",L7625-S7625)),IF(Veriler!M7625="",L7625,IF(L7625*Veriler!M7625=0,"",L7625*Veriler!M7625))),L7625)),0)</f>
        <v/>
      </c>
      <c r="W7625" s="146"/>
      <c r="X7625" s="146"/>
      <c r="Y7625" s="146"/>
    </row>
    <row r="7626" spans="1:25" s="99" customFormat="1" ht="54.75" customHeight="1" x14ac:dyDescent="0.25">
      <c r="A7626" s="96">
        <f t="shared" si="2410"/>
        <v>5621</v>
      </c>
      <c r="B7626" s="175"/>
      <c r="C7626" s="176"/>
      <c r="D7626" s="113"/>
      <c r="E7626" s="115"/>
      <c r="F7626" s="174"/>
      <c r="G7626" s="114" t="str">
        <f t="shared" si="2405"/>
        <v/>
      </c>
      <c r="H7626" s="115"/>
      <c r="I7626" s="115"/>
      <c r="J7626" s="115"/>
      <c r="K7626" s="115"/>
      <c r="L7626" s="133" t="str">
        <f t="shared" si="2406"/>
        <v/>
      </c>
      <c r="M7626" s="116" t="str">
        <f>IF(L7626="", "", L7626/Veriler!$X$1)</f>
        <v/>
      </c>
      <c r="N7626" s="116" t="str">
        <f>IF(F7626&lt;&gt;"", "İthal Girdi", IF(Veriler!T7626="", "", IF(Veriler!S7626="H", "%0,5 üzerindedir", IF(Veriler!T7626&gt;0.1, "%10 sınırı aşılmıştır.", "Uygun"))))</f>
        <v>%0,5 üzerindedir</v>
      </c>
      <c r="O7626" s="116" t="str">
        <f t="shared" si="2407"/>
        <v xml:space="preserve"> </v>
      </c>
      <c r="P7626" s="117"/>
      <c r="Q7626" s="118"/>
      <c r="R7626" s="119" t="str">
        <f t="shared" si="2408"/>
        <v/>
      </c>
      <c r="S7626" s="133">
        <f>IFERROR(IF(M7626&lt;=0.005,IF(F7626="",L7626,0),IF(F7626&lt;&gt;"",0,IF(P7626="",0,IF(P7626="H",0,IF(Q7626&lt;Veriler!$G$2,L7626*Veriler!$G$2,L7626*Q7626)))))," ")</f>
        <v>0</v>
      </c>
      <c r="T7626" s="133">
        <f>IF(Veriler!T7626&lt;=0.1, S7626, IF(AND(Veriler!T7626&gt;0.1, F7626="", P7626="E"), IF(Q7626&gt;Veriler!$G$2, Q7626*S7626, IF(Q7626&lt;Veriler!$G$2, Veriler!$G$2*S7626, Q7626*S7626)), 0))</f>
        <v>0</v>
      </c>
      <c r="U7626" s="133" t="str">
        <f t="shared" si="2409"/>
        <v xml:space="preserve"> </v>
      </c>
      <c r="V7626" s="134" t="str">
        <f>IFERROR(IF(O7626="%10 sınırı aşılmıştır.",L7626-T7626,IFERROR(IF(F7626="",IF(S7626=1,0,IF(L7626-S7626=0,"",L7626-S7626)),IF(Veriler!M7626="",L7626,IF(L7626*Veriler!M7626=0,"",L7626*Veriler!M7626))),L7626)),0)</f>
        <v/>
      </c>
      <c r="W7626" s="146"/>
      <c r="X7626" s="146"/>
      <c r="Y7626" s="146"/>
    </row>
    <row r="7627" spans="1:25" s="99" customFormat="1" ht="54.75" customHeight="1" x14ac:dyDescent="0.25">
      <c r="A7627" s="96">
        <f t="shared" si="2410"/>
        <v>5622</v>
      </c>
      <c r="B7627" s="175"/>
      <c r="C7627" s="176"/>
      <c r="D7627" s="113"/>
      <c r="E7627" s="115"/>
      <c r="F7627" s="174"/>
      <c r="G7627" s="114" t="str">
        <f t="shared" si="2405"/>
        <v/>
      </c>
      <c r="H7627" s="115"/>
      <c r="I7627" s="115"/>
      <c r="J7627" s="115"/>
      <c r="K7627" s="115"/>
      <c r="L7627" s="133" t="str">
        <f t="shared" si="2406"/>
        <v/>
      </c>
      <c r="M7627" s="116" t="str">
        <f>IF(L7627="", "", L7627/Veriler!$X$1)</f>
        <v/>
      </c>
      <c r="N7627" s="116" t="str">
        <f>IF(F7627&lt;&gt;"", "İthal Girdi", IF(Veriler!T7627="", "", IF(Veriler!S7627="H", "%0,5 üzerindedir", IF(Veriler!T7627&gt;0.1, "%10 sınırı aşılmıştır.", "Uygun"))))</f>
        <v>%0,5 üzerindedir</v>
      </c>
      <c r="O7627" s="116" t="str">
        <f t="shared" si="2407"/>
        <v xml:space="preserve"> </v>
      </c>
      <c r="P7627" s="117"/>
      <c r="Q7627" s="118"/>
      <c r="R7627" s="119" t="str">
        <f t="shared" si="2408"/>
        <v/>
      </c>
      <c r="S7627" s="133">
        <f>IFERROR(IF(M7627&lt;=0.005,IF(F7627="",L7627,0),IF(F7627&lt;&gt;"",0,IF(P7627="",0,IF(P7627="H",0,IF(Q7627&lt;Veriler!$G$2,L7627*Veriler!$G$2,L7627*Q7627)))))," ")</f>
        <v>0</v>
      </c>
      <c r="T7627" s="133">
        <f>IF(Veriler!T7627&lt;=0.1, S7627, IF(AND(Veriler!T7627&gt;0.1, F7627="", P7627="E"), IF(Q7627&gt;Veriler!$G$2, Q7627*S7627, IF(Q7627&lt;Veriler!$G$2, Veriler!$G$2*S7627, Q7627*S7627)), 0))</f>
        <v>0</v>
      </c>
      <c r="U7627" s="133" t="str">
        <f t="shared" si="2409"/>
        <v xml:space="preserve"> </v>
      </c>
      <c r="V7627" s="134" t="str">
        <f>IFERROR(IF(O7627="%10 sınırı aşılmıştır.",L7627-T7627,IFERROR(IF(F7627="",IF(S7627=1,0,IF(L7627-S7627=0,"",L7627-S7627)),IF(Veriler!M7627="",L7627,IF(L7627*Veriler!M7627=0,"",L7627*Veriler!M7627))),L7627)),0)</f>
        <v/>
      </c>
      <c r="W7627" s="146"/>
      <c r="X7627" s="146"/>
      <c r="Y7627" s="146"/>
    </row>
    <row r="7628" spans="1:25" s="99" customFormat="1" ht="54.75" customHeight="1" x14ac:dyDescent="0.25">
      <c r="A7628" s="96">
        <f t="shared" si="2410"/>
        <v>5623</v>
      </c>
      <c r="B7628" s="175"/>
      <c r="C7628" s="176"/>
      <c r="D7628" s="113"/>
      <c r="E7628" s="115"/>
      <c r="F7628" s="174"/>
      <c r="G7628" s="114" t="str">
        <f t="shared" si="2405"/>
        <v/>
      </c>
      <c r="H7628" s="115"/>
      <c r="I7628" s="115"/>
      <c r="J7628" s="115"/>
      <c r="K7628" s="115"/>
      <c r="L7628" s="133" t="str">
        <f t="shared" si="2406"/>
        <v/>
      </c>
      <c r="M7628" s="116" t="str">
        <f>IF(L7628="", "", L7628/Veriler!$X$1)</f>
        <v/>
      </c>
      <c r="N7628" s="116" t="str">
        <f>IF(F7628&lt;&gt;"", "İthal Girdi", IF(Veriler!T7628="", "", IF(Veriler!S7628="H", "%0,5 üzerindedir", IF(Veriler!T7628&gt;0.1, "%10 sınırı aşılmıştır.", "Uygun"))))</f>
        <v>%0,5 üzerindedir</v>
      </c>
      <c r="O7628" s="116" t="str">
        <f t="shared" si="2407"/>
        <v xml:space="preserve"> </v>
      </c>
      <c r="P7628" s="117"/>
      <c r="Q7628" s="118"/>
      <c r="R7628" s="119" t="str">
        <f t="shared" si="2408"/>
        <v/>
      </c>
      <c r="S7628" s="133">
        <f>IFERROR(IF(M7628&lt;=0.005,IF(F7628="",L7628,0),IF(F7628&lt;&gt;"",0,IF(P7628="",0,IF(P7628="H",0,IF(Q7628&lt;Veriler!$G$2,L7628*Veriler!$G$2,L7628*Q7628)))))," ")</f>
        <v>0</v>
      </c>
      <c r="T7628" s="133">
        <f>IF(Veriler!T7628&lt;=0.1, S7628, IF(AND(Veriler!T7628&gt;0.1, F7628="", P7628="E"), IF(Q7628&gt;Veriler!$G$2, Q7628*S7628, IF(Q7628&lt;Veriler!$G$2, Veriler!$G$2*S7628, Q7628*S7628)), 0))</f>
        <v>0</v>
      </c>
      <c r="U7628" s="133" t="str">
        <f t="shared" si="2409"/>
        <v xml:space="preserve"> </v>
      </c>
      <c r="V7628" s="134" t="str">
        <f>IFERROR(IF(O7628="%10 sınırı aşılmıştır.",L7628-T7628,IFERROR(IF(F7628="",IF(S7628=1,0,IF(L7628-S7628=0,"",L7628-S7628)),IF(Veriler!M7628="",L7628,IF(L7628*Veriler!M7628=0,"",L7628*Veriler!M7628))),L7628)),0)</f>
        <v/>
      </c>
      <c r="W7628" s="146"/>
      <c r="X7628" s="146"/>
      <c r="Y7628" s="146"/>
    </row>
    <row r="7629" spans="1:25" s="99" customFormat="1" ht="54.75" customHeight="1" x14ac:dyDescent="0.25">
      <c r="A7629" s="96">
        <f t="shared" si="2410"/>
        <v>5624</v>
      </c>
      <c r="B7629" s="175"/>
      <c r="C7629" s="176"/>
      <c r="D7629" s="113"/>
      <c r="E7629" s="115"/>
      <c r="F7629" s="174"/>
      <c r="G7629" s="114" t="str">
        <f t="shared" si="2405"/>
        <v/>
      </c>
      <c r="H7629" s="115"/>
      <c r="I7629" s="115"/>
      <c r="J7629" s="115"/>
      <c r="K7629" s="115"/>
      <c r="L7629" s="133" t="str">
        <f t="shared" si="2406"/>
        <v/>
      </c>
      <c r="M7629" s="116" t="str">
        <f>IF(L7629="", "", L7629/Veriler!$X$1)</f>
        <v/>
      </c>
      <c r="N7629" s="116" t="str">
        <f>IF(F7629&lt;&gt;"", "İthal Girdi", IF(Veriler!T7629="", "", IF(Veriler!S7629="H", "%0,5 üzerindedir", IF(Veriler!T7629&gt;0.1, "%10 sınırı aşılmıştır.", "Uygun"))))</f>
        <v>%0,5 üzerindedir</v>
      </c>
      <c r="O7629" s="116" t="str">
        <f t="shared" si="2407"/>
        <v xml:space="preserve"> </v>
      </c>
      <c r="P7629" s="117"/>
      <c r="Q7629" s="118"/>
      <c r="R7629" s="119" t="str">
        <f t="shared" si="2408"/>
        <v/>
      </c>
      <c r="S7629" s="133">
        <f>IFERROR(IF(M7629&lt;=0.005,IF(F7629="",L7629,0),IF(F7629&lt;&gt;"",0,IF(P7629="",0,IF(P7629="H",0,IF(Q7629&lt;Veriler!$G$2,L7629*Veriler!$G$2,L7629*Q7629)))))," ")</f>
        <v>0</v>
      </c>
      <c r="T7629" s="133">
        <f>IF(Veriler!T7629&lt;=0.1, S7629, IF(AND(Veriler!T7629&gt;0.1, F7629="", P7629="E"), IF(Q7629&gt;Veriler!$G$2, Q7629*S7629, IF(Q7629&lt;Veriler!$G$2, Veriler!$G$2*S7629, Q7629*S7629)), 0))</f>
        <v>0</v>
      </c>
      <c r="U7629" s="133" t="str">
        <f t="shared" si="2409"/>
        <v xml:space="preserve"> </v>
      </c>
      <c r="V7629" s="134" t="str">
        <f>IFERROR(IF(O7629="%10 sınırı aşılmıştır.",L7629-T7629,IFERROR(IF(F7629="",IF(S7629=1,0,IF(L7629-S7629=0,"",L7629-S7629)),IF(Veriler!M7629="",L7629,IF(L7629*Veriler!M7629=0,"",L7629*Veriler!M7629))),L7629)),0)</f>
        <v/>
      </c>
      <c r="W7629" s="146"/>
      <c r="X7629" s="146"/>
      <c r="Y7629" s="146"/>
    </row>
    <row r="7630" spans="1:25" s="99" customFormat="1" ht="54.75" customHeight="1" x14ac:dyDescent="0.25">
      <c r="A7630" s="96">
        <f t="shared" si="2410"/>
        <v>5625</v>
      </c>
      <c r="B7630" s="175"/>
      <c r="C7630" s="176"/>
      <c r="D7630" s="113"/>
      <c r="E7630" s="115"/>
      <c r="F7630" s="174"/>
      <c r="G7630" s="114" t="str">
        <f t="shared" si="2405"/>
        <v/>
      </c>
      <c r="H7630" s="115"/>
      <c r="I7630" s="115"/>
      <c r="J7630" s="115"/>
      <c r="K7630" s="115"/>
      <c r="L7630" s="133" t="str">
        <f t="shared" si="2406"/>
        <v/>
      </c>
      <c r="M7630" s="116" t="str">
        <f>IF(L7630="", "", L7630/Veriler!$X$1)</f>
        <v/>
      </c>
      <c r="N7630" s="116" t="str">
        <f>IF(F7630&lt;&gt;"", "İthal Girdi", IF(Veriler!T7630="", "", IF(Veriler!S7630="H", "%0,5 üzerindedir", IF(Veriler!T7630&gt;0.1, "%10 sınırı aşılmıştır.", "Uygun"))))</f>
        <v>%0,5 üzerindedir</v>
      </c>
      <c r="O7630" s="116" t="str">
        <f t="shared" si="2407"/>
        <v xml:space="preserve"> </v>
      </c>
      <c r="P7630" s="117"/>
      <c r="Q7630" s="118"/>
      <c r="R7630" s="119" t="str">
        <f t="shared" si="2408"/>
        <v/>
      </c>
      <c r="S7630" s="133">
        <f>IFERROR(IF(M7630&lt;=0.005,IF(F7630="",L7630,0),IF(F7630&lt;&gt;"",0,IF(P7630="",0,IF(P7630="H",0,IF(Q7630&lt;Veriler!$G$2,L7630*Veriler!$G$2,L7630*Q7630)))))," ")</f>
        <v>0</v>
      </c>
      <c r="T7630" s="133">
        <f>IF(Veriler!T7630&lt;=0.1, S7630, IF(AND(Veriler!T7630&gt;0.1, F7630="", P7630="E"), IF(Q7630&gt;Veriler!$G$2, Q7630*S7630, IF(Q7630&lt;Veriler!$G$2, Veriler!$G$2*S7630, Q7630*S7630)), 0))</f>
        <v>0</v>
      </c>
      <c r="U7630" s="133" t="str">
        <f t="shared" si="2409"/>
        <v xml:space="preserve"> </v>
      </c>
      <c r="V7630" s="134" t="str">
        <f>IFERROR(IF(O7630="%10 sınırı aşılmıştır.",L7630-T7630,IFERROR(IF(F7630="",IF(S7630=1,0,IF(L7630-S7630=0,"",L7630-S7630)),IF(Veriler!M7630="",L7630,IF(L7630*Veriler!M7630=0,"",L7630*Veriler!M7630))),L7630)),0)</f>
        <v/>
      </c>
      <c r="W7630" s="146"/>
      <c r="X7630" s="146"/>
      <c r="Y7630" s="146"/>
    </row>
    <row r="7631" spans="1:25" s="99" customFormat="1" ht="54.75" customHeight="1" x14ac:dyDescent="0.25">
      <c r="A7631" s="96">
        <f t="shared" si="2410"/>
        <v>5626</v>
      </c>
      <c r="B7631" s="175"/>
      <c r="C7631" s="176"/>
      <c r="D7631" s="113"/>
      <c r="E7631" s="115"/>
      <c r="F7631" s="174"/>
      <c r="G7631" s="114" t="str">
        <f t="shared" si="2405"/>
        <v/>
      </c>
      <c r="H7631" s="115"/>
      <c r="I7631" s="115"/>
      <c r="J7631" s="115"/>
      <c r="K7631" s="115"/>
      <c r="L7631" s="133" t="str">
        <f t="shared" si="2406"/>
        <v/>
      </c>
      <c r="M7631" s="116" t="str">
        <f>IF(L7631="", "", L7631/Veriler!$X$1)</f>
        <v/>
      </c>
      <c r="N7631" s="116" t="str">
        <f>IF(F7631&lt;&gt;"", "İthal Girdi", IF(Veriler!T7631="", "", IF(Veriler!S7631="H", "%0,5 üzerindedir", IF(Veriler!T7631&gt;0.1, "%10 sınırı aşılmıştır.", "Uygun"))))</f>
        <v>%0,5 üzerindedir</v>
      </c>
      <c r="O7631" s="116" t="str">
        <f t="shared" si="2407"/>
        <v xml:space="preserve"> </v>
      </c>
      <c r="P7631" s="117"/>
      <c r="Q7631" s="118"/>
      <c r="R7631" s="119" t="str">
        <f t="shared" si="2408"/>
        <v/>
      </c>
      <c r="S7631" s="133">
        <f>IFERROR(IF(M7631&lt;=0.005,IF(F7631="",L7631,0),IF(F7631&lt;&gt;"",0,IF(P7631="",0,IF(P7631="H",0,IF(Q7631&lt;Veriler!$G$2,L7631*Veriler!$G$2,L7631*Q7631)))))," ")</f>
        <v>0</v>
      </c>
      <c r="T7631" s="133">
        <f>IF(Veriler!T7631&lt;=0.1, S7631, IF(AND(Veriler!T7631&gt;0.1, F7631="", P7631="E"), IF(Q7631&gt;Veriler!$G$2, Q7631*S7631, IF(Q7631&lt;Veriler!$G$2, Veriler!$G$2*S7631, Q7631*S7631)), 0))</f>
        <v>0</v>
      </c>
      <c r="U7631" s="133" t="str">
        <f t="shared" si="2409"/>
        <v xml:space="preserve"> </v>
      </c>
      <c r="V7631" s="134" t="str">
        <f>IFERROR(IF(O7631="%10 sınırı aşılmıştır.",L7631-T7631,IFERROR(IF(F7631="",IF(S7631=1,0,IF(L7631-S7631=0,"",L7631-S7631)),IF(Veriler!M7631="",L7631,IF(L7631*Veriler!M7631=0,"",L7631*Veriler!M7631))),L7631)),0)</f>
        <v/>
      </c>
      <c r="W7631" s="146"/>
      <c r="X7631" s="146"/>
      <c r="Y7631" s="146"/>
    </row>
    <row r="7632" spans="1:25" s="99" customFormat="1" ht="54.75" customHeight="1" x14ac:dyDescent="0.25">
      <c r="A7632" s="96">
        <f t="shared" si="2410"/>
        <v>5627</v>
      </c>
      <c r="B7632" s="175"/>
      <c r="C7632" s="176"/>
      <c r="D7632" s="113"/>
      <c r="E7632" s="115"/>
      <c r="F7632" s="174"/>
      <c r="G7632" s="114" t="str">
        <f t="shared" si="2405"/>
        <v/>
      </c>
      <c r="H7632" s="115"/>
      <c r="I7632" s="115"/>
      <c r="J7632" s="115"/>
      <c r="K7632" s="115"/>
      <c r="L7632" s="133" t="str">
        <f t="shared" si="2406"/>
        <v/>
      </c>
      <c r="M7632" s="116" t="str">
        <f>IF(L7632="", "", L7632/Veriler!$X$1)</f>
        <v/>
      </c>
      <c r="N7632" s="116" t="str">
        <f>IF(F7632&lt;&gt;"", "İthal Girdi", IF(Veriler!T7632="", "", IF(Veriler!S7632="H", "%0,5 üzerindedir", IF(Veriler!T7632&gt;0.1, "%10 sınırı aşılmıştır.", "Uygun"))))</f>
        <v>%0,5 üzerindedir</v>
      </c>
      <c r="O7632" s="116" t="str">
        <f t="shared" si="2407"/>
        <v xml:space="preserve"> </v>
      </c>
      <c r="P7632" s="117"/>
      <c r="Q7632" s="118"/>
      <c r="R7632" s="119" t="str">
        <f t="shared" si="2408"/>
        <v/>
      </c>
      <c r="S7632" s="133">
        <f>IFERROR(IF(M7632&lt;=0.005,IF(F7632="",L7632,0),IF(F7632&lt;&gt;"",0,IF(P7632="",0,IF(P7632="H",0,IF(Q7632&lt;Veriler!$G$2,L7632*Veriler!$G$2,L7632*Q7632)))))," ")</f>
        <v>0</v>
      </c>
      <c r="T7632" s="133">
        <f>IF(Veriler!T7632&lt;=0.1, S7632, IF(AND(Veriler!T7632&gt;0.1, F7632="", P7632="E"), IF(Q7632&gt;Veriler!$G$2, Q7632*S7632, IF(Q7632&lt;Veriler!$G$2, Veriler!$G$2*S7632, Q7632*S7632)), 0))</f>
        <v>0</v>
      </c>
      <c r="U7632" s="133" t="str">
        <f t="shared" si="2409"/>
        <v xml:space="preserve"> </v>
      </c>
      <c r="V7632" s="134" t="str">
        <f>IFERROR(IF(O7632="%10 sınırı aşılmıştır.",L7632-T7632,IFERROR(IF(F7632="",IF(S7632=1,0,IF(L7632-S7632=0,"",L7632-S7632)),IF(Veriler!M7632="",L7632,IF(L7632*Veriler!M7632=0,"",L7632*Veriler!M7632))),L7632)),0)</f>
        <v/>
      </c>
      <c r="W7632" s="146"/>
      <c r="X7632" s="146"/>
      <c r="Y7632" s="146"/>
    </row>
    <row r="7633" spans="1:25" s="99" customFormat="1" ht="54.75" customHeight="1" x14ac:dyDescent="0.25">
      <c r="A7633" s="96">
        <f t="shared" si="2410"/>
        <v>5628</v>
      </c>
      <c r="B7633" s="175"/>
      <c r="C7633" s="176"/>
      <c r="D7633" s="113"/>
      <c r="E7633" s="115"/>
      <c r="F7633" s="174"/>
      <c r="G7633" s="114" t="str">
        <f t="shared" si="2405"/>
        <v/>
      </c>
      <c r="H7633" s="115"/>
      <c r="I7633" s="115"/>
      <c r="J7633" s="115"/>
      <c r="K7633" s="115"/>
      <c r="L7633" s="133" t="str">
        <f t="shared" si="2406"/>
        <v/>
      </c>
      <c r="M7633" s="116" t="str">
        <f>IF(L7633="", "", L7633/Veriler!$X$1)</f>
        <v/>
      </c>
      <c r="N7633" s="116" t="str">
        <f>IF(F7633&lt;&gt;"", "İthal Girdi", IF(Veriler!T7633="", "", IF(Veriler!S7633="H", "%0,5 üzerindedir", IF(Veriler!T7633&gt;0.1, "%10 sınırı aşılmıştır.", "Uygun"))))</f>
        <v>%0,5 üzerindedir</v>
      </c>
      <c r="O7633" s="116" t="str">
        <f t="shared" si="2407"/>
        <v xml:space="preserve"> </v>
      </c>
      <c r="P7633" s="117"/>
      <c r="Q7633" s="118"/>
      <c r="R7633" s="119" t="str">
        <f t="shared" si="2408"/>
        <v/>
      </c>
      <c r="S7633" s="133">
        <f>IFERROR(IF(M7633&lt;=0.005,IF(F7633="",L7633,0),IF(F7633&lt;&gt;"",0,IF(P7633="",0,IF(P7633="H",0,IF(Q7633&lt;Veriler!$G$2,L7633*Veriler!$G$2,L7633*Q7633)))))," ")</f>
        <v>0</v>
      </c>
      <c r="T7633" s="133">
        <f>IF(Veriler!T7633&lt;=0.1, S7633, IF(AND(Veriler!T7633&gt;0.1, F7633="", P7633="E"), IF(Q7633&gt;Veriler!$G$2, Q7633*S7633, IF(Q7633&lt;Veriler!$G$2, Veriler!$G$2*S7633, Q7633*S7633)), 0))</f>
        <v>0</v>
      </c>
      <c r="U7633" s="133" t="str">
        <f t="shared" si="2409"/>
        <v xml:space="preserve"> </v>
      </c>
      <c r="V7633" s="134" t="str">
        <f>IFERROR(IF(O7633="%10 sınırı aşılmıştır.",L7633-T7633,IFERROR(IF(F7633="",IF(S7633=1,0,IF(L7633-S7633=0,"",L7633-S7633)),IF(Veriler!M7633="",L7633,IF(L7633*Veriler!M7633=0,"",L7633*Veriler!M7633))),L7633)),0)</f>
        <v/>
      </c>
      <c r="W7633" s="146"/>
      <c r="X7633" s="146"/>
      <c r="Y7633" s="146"/>
    </row>
    <row r="7634" spans="1:25" s="99" customFormat="1" ht="24" customHeight="1" x14ac:dyDescent="0.25">
      <c r="A7634" s="103"/>
      <c r="B7634" s="104"/>
      <c r="C7634" s="104"/>
      <c r="D7634" s="104"/>
      <c r="E7634" s="103"/>
      <c r="F7634" s="135"/>
      <c r="G7634" s="157"/>
      <c r="H7634" s="103"/>
      <c r="I7634" s="103"/>
      <c r="J7634" s="103"/>
      <c r="K7634" s="103"/>
      <c r="L7634" s="136">
        <f>SUM(L7605:L7618,L7620:L7633)</f>
        <v>0</v>
      </c>
      <c r="M7634" s="158"/>
      <c r="N7634" s="158"/>
      <c r="O7634" s="158"/>
      <c r="P7634" s="105"/>
      <c r="Q7634" s="106"/>
      <c r="R7634" s="159"/>
      <c r="S7634" s="160"/>
      <c r="T7634" s="160"/>
      <c r="U7634" s="160"/>
      <c r="V7634" s="160"/>
      <c r="W7634" s="146"/>
      <c r="X7634" s="146"/>
      <c r="Y7634" s="146"/>
    </row>
    <row r="7635" spans="1:25" s="99" customFormat="1" ht="31.5" customHeight="1" x14ac:dyDescent="0.25">
      <c r="A7635" s="103"/>
      <c r="B7635" s="104"/>
      <c r="C7635" s="104"/>
      <c r="D7635" s="104"/>
      <c r="E7635" s="103"/>
      <c r="F7635" s="135"/>
      <c r="G7635" s="157"/>
      <c r="H7635" s="103"/>
      <c r="I7635" s="103"/>
      <c r="J7635" s="103"/>
      <c r="K7635" s="103"/>
      <c r="L7635" s="161"/>
      <c r="M7635" s="158"/>
      <c r="N7635" s="158"/>
      <c r="O7635" s="158"/>
      <c r="P7635" s="105"/>
      <c r="Q7635" s="106"/>
      <c r="R7635" s="159"/>
      <c r="S7635" s="162" t="s">
        <v>57</v>
      </c>
      <c r="T7635" s="162" t="s">
        <v>57</v>
      </c>
      <c r="U7635" s="162" t="s">
        <v>57</v>
      </c>
      <c r="V7635" s="163" t="s">
        <v>58</v>
      </c>
      <c r="W7635" s="146"/>
      <c r="X7635" s="146"/>
      <c r="Y7635" s="146"/>
    </row>
    <row r="7636" spans="1:25" s="99" customFormat="1" ht="58.5" customHeight="1" x14ac:dyDescent="0.25">
      <c r="A7636" s="185" t="s">
        <v>59</v>
      </c>
      <c r="B7636" s="180"/>
      <c r="C7636" s="180"/>
      <c r="D7636" s="180"/>
      <c r="E7636" s="180"/>
      <c r="F7636" s="180"/>
      <c r="G7636" s="180"/>
      <c r="H7636" s="180"/>
      <c r="I7636" s="180"/>
      <c r="J7636" s="180"/>
      <c r="K7636" s="180"/>
      <c r="L7636" s="180"/>
      <c r="M7636" s="180"/>
      <c r="N7636" s="180"/>
      <c r="O7636" s="180"/>
      <c r="P7636" s="180"/>
      <c r="Q7636" s="180"/>
      <c r="R7636" s="176"/>
      <c r="S7636" s="137">
        <f>SUM(S7598,S7605:S7618,S7620:S7633)</f>
        <v>0</v>
      </c>
      <c r="T7636" s="137" t="str">
        <f>IF(SUM(T7605:T7618,T7620:T7633)=0," ",SUM(T7605:T7618,T7620:T7633))</f>
        <v xml:space="preserve"> </v>
      </c>
      <c r="U7636" s="137" t="str">
        <f>IF(SUM(U7605:U7618,U7620:U7633)=0," ",SUM(U7605:U7618,U7620:U7633))</f>
        <v xml:space="preserve"> </v>
      </c>
      <c r="V7636" s="137" t="str">
        <f>IF(SUM(V7605:V7618,V7620:V7633)=0," ",SUM(V7605:V7618,V7620:V7633))</f>
        <v xml:space="preserve"> </v>
      </c>
      <c r="W7636" s="146"/>
      <c r="X7636" s="164">
        <f>SUM(U7605:U7618,U7620:U7633)</f>
        <v>0</v>
      </c>
      <c r="Y7636" s="164">
        <f>SUM(V7605:V7618,V7620:V7633)</f>
        <v>0</v>
      </c>
    </row>
    <row r="7637" spans="1:25" x14ac:dyDescent="0.3">
      <c r="A7637" s="34"/>
      <c r="G7637" s="146"/>
      <c r="L7637" s="146"/>
      <c r="M7637" s="146"/>
      <c r="N7637" s="146"/>
      <c r="O7637" s="146"/>
      <c r="R7637" s="146"/>
      <c r="S7637" s="146"/>
      <c r="T7637" s="146"/>
      <c r="U7637" s="146"/>
      <c r="V7637" s="146"/>
      <c r="W7637" s="146"/>
      <c r="X7637" s="146"/>
      <c r="Y7637" s="146"/>
    </row>
    <row r="7638" spans="1:25" x14ac:dyDescent="0.3">
      <c r="A7638" s="186" t="s">
        <v>60</v>
      </c>
      <c r="B7638" s="187"/>
      <c r="C7638" s="187"/>
      <c r="D7638" s="187"/>
      <c r="E7638" s="187"/>
      <c r="F7638" s="187"/>
      <c r="G7638" s="187"/>
      <c r="H7638" s="187"/>
      <c r="I7638" s="187"/>
      <c r="J7638" s="187"/>
      <c r="K7638" s="187"/>
      <c r="L7638" s="187"/>
      <c r="M7638" s="187"/>
      <c r="N7638" s="187"/>
      <c r="O7638" s="187"/>
      <c r="P7638" s="187"/>
      <c r="Q7638" s="187"/>
      <c r="R7638" s="187"/>
      <c r="S7638" s="187"/>
      <c r="T7638" s="187"/>
      <c r="U7638" s="187"/>
      <c r="V7638" s="187"/>
      <c r="W7638" s="146"/>
      <c r="X7638" s="146"/>
      <c r="Y7638" s="146"/>
    </row>
  </sheetData>
  <sheetProtection algorithmName="SHA-512" hashValue="xAi6NoZoe0J8VvTsp1kJF/PwplsqkON0gBXicD+UmSKCeYoNDkEEDO33eV2x4vfZhJimzCFip0k+qJ7MNXA5hA==" saltValue="j1tA7Xt1jpquKTYWz6Q+Pg==" spinCount="100000" sheet="1" objects="1" scenarios="1"/>
  <mergeCells count="7437">
    <mergeCell ref="B4:C4"/>
    <mergeCell ref="A7638:V7638"/>
    <mergeCell ref="A951:V951"/>
    <mergeCell ref="B444:C444"/>
    <mergeCell ref="B918:C918"/>
    <mergeCell ref="B1049:C1049"/>
    <mergeCell ref="B3161:C3161"/>
    <mergeCell ref="B1076:C1076"/>
    <mergeCell ref="B1032:C1032"/>
    <mergeCell ref="B6034:C6034"/>
    <mergeCell ref="B3486:C3486"/>
    <mergeCell ref="B6730:C6730"/>
    <mergeCell ref="B5033:C5033"/>
    <mergeCell ref="B1337:C1337"/>
    <mergeCell ref="R3667:S3667"/>
    <mergeCell ref="B4619:C4619"/>
    <mergeCell ref="B4613:C4613"/>
    <mergeCell ref="B2528:C2528"/>
    <mergeCell ref="B4891:C4891"/>
    <mergeCell ref="A1445:V1445"/>
    <mergeCell ref="A1140:V1140"/>
    <mergeCell ref="A684:V684"/>
    <mergeCell ref="B260:C260"/>
    <mergeCell ref="B2503:C2503"/>
    <mergeCell ref="B6441:C6441"/>
    <mergeCell ref="B7073:C7073"/>
    <mergeCell ref="B1587:C1587"/>
    <mergeCell ref="B2828:C2828"/>
    <mergeCell ref="B7162:C7162"/>
    <mergeCell ref="A5926:R5926"/>
    <mergeCell ref="B362:C362"/>
    <mergeCell ref="A1898:R1898"/>
    <mergeCell ref="B1571:C1571"/>
    <mergeCell ref="B6861:C6861"/>
    <mergeCell ref="B6741:C6741"/>
    <mergeCell ref="A5208:R5208"/>
    <mergeCell ref="B1887:C1887"/>
    <mergeCell ref="A1179:V1179"/>
    <mergeCell ref="B2098:C2098"/>
    <mergeCell ref="B4347:C4347"/>
    <mergeCell ref="B2256:C2256"/>
    <mergeCell ref="B2218:C2218"/>
    <mergeCell ref="B3884:C3884"/>
    <mergeCell ref="B6786:C6786"/>
    <mergeCell ref="R3933:S3933"/>
    <mergeCell ref="B5665:C5665"/>
    <mergeCell ref="B1321:C1321"/>
    <mergeCell ref="B5866:C5866"/>
    <mergeCell ref="B3781:C3781"/>
    <mergeCell ref="B2284:C2284"/>
    <mergeCell ref="B6197:C6197"/>
    <mergeCell ref="B4081:C4081"/>
    <mergeCell ref="B1979:C1979"/>
    <mergeCell ref="B1854:C1854"/>
    <mergeCell ref="B4097:C4097"/>
    <mergeCell ref="B1549:C1549"/>
    <mergeCell ref="B3792:C3792"/>
    <mergeCell ref="B2038:C2038"/>
    <mergeCell ref="B5464:C5464"/>
    <mergeCell ref="B2710:C2710"/>
    <mergeCell ref="B4401:C4401"/>
    <mergeCell ref="B4376:C4376"/>
    <mergeCell ref="B2291:C2291"/>
    <mergeCell ref="A4026:R4026"/>
    <mergeCell ref="B782:C782"/>
    <mergeCell ref="B3084:C3084"/>
    <mergeCell ref="A74:R74"/>
    <mergeCell ref="B1734:C1734"/>
    <mergeCell ref="B1848:C1848"/>
    <mergeCell ref="B3514:C3514"/>
    <mergeCell ref="B1429:C1429"/>
    <mergeCell ref="B6393:C6393"/>
    <mergeCell ref="A5169:V5169"/>
    <mergeCell ref="B6387:C6387"/>
    <mergeCell ref="B4302:C4302"/>
    <mergeCell ref="B4277:C4277"/>
    <mergeCell ref="B2148:C2148"/>
    <mergeCell ref="B6088:C6088"/>
    <mergeCell ref="B6693:C6693"/>
    <mergeCell ref="B6851:C6851"/>
    <mergeCell ref="B6388:C6388"/>
    <mergeCell ref="B982:C982"/>
    <mergeCell ref="A5396:V5396"/>
    <mergeCell ref="B205:C205"/>
    <mergeCell ref="B243:C243"/>
    <mergeCell ref="B4733:C4733"/>
    <mergeCell ref="B618:C618"/>
    <mergeCell ref="B2861:C2861"/>
    <mergeCell ref="B313:C313"/>
    <mergeCell ref="B102:C102"/>
    <mergeCell ref="B5104:C5104"/>
    <mergeCell ref="B4647:C4647"/>
    <mergeCell ref="B2099:C2099"/>
    <mergeCell ref="B402:C402"/>
    <mergeCell ref="B472:C472"/>
    <mergeCell ref="B466:C466"/>
    <mergeCell ref="B526:C526"/>
    <mergeCell ref="B194:C194"/>
    <mergeCell ref="B826:C826"/>
    <mergeCell ref="B1261:C1261"/>
    <mergeCell ref="B397:C397"/>
    <mergeCell ref="B555:C555"/>
    <mergeCell ref="B1401:C1401"/>
    <mergeCell ref="B1376:C1376"/>
    <mergeCell ref="B363:C363"/>
    <mergeCell ref="B3122:C3122"/>
    <mergeCell ref="B5338:C5338"/>
    <mergeCell ref="B5365:C5365"/>
    <mergeCell ref="B574:C574"/>
    <mergeCell ref="B2817:C2817"/>
    <mergeCell ref="B248:C248"/>
    <mergeCell ref="B249:C249"/>
    <mergeCell ref="B460:C460"/>
    <mergeCell ref="B1701:C1701"/>
    <mergeCell ref="B635:C635"/>
    <mergeCell ref="B1333:C1333"/>
    <mergeCell ref="B935:C935"/>
    <mergeCell ref="B294:C294"/>
    <mergeCell ref="B325:C325"/>
    <mergeCell ref="B3580:C3580"/>
    <mergeCell ref="B364:C364"/>
    <mergeCell ref="B550:C550"/>
    <mergeCell ref="B544:C544"/>
    <mergeCell ref="B3633:C3633"/>
    <mergeCell ref="B5233:C5233"/>
    <mergeCell ref="B390:C390"/>
    <mergeCell ref="A4368:R4368"/>
    <mergeCell ref="B2806:C2806"/>
    <mergeCell ref="B24:C24"/>
    <mergeCell ref="A4102:R4102"/>
    <mergeCell ref="B2872:C2872"/>
    <mergeCell ref="B787:C787"/>
    <mergeCell ref="B6785:C6785"/>
    <mergeCell ref="A5888:R5888"/>
    <mergeCell ref="B4700:C4700"/>
    <mergeCell ref="B5115:C5115"/>
    <mergeCell ref="B330:C330"/>
    <mergeCell ref="B6943:C6943"/>
    <mergeCell ref="B324:C324"/>
    <mergeCell ref="B2573:C2573"/>
    <mergeCell ref="B2567:C2567"/>
    <mergeCell ref="B482:C482"/>
    <mergeCell ref="B6480:C6480"/>
    <mergeCell ref="R3880:S3880"/>
    <mergeCell ref="A1860:R1860"/>
    <mergeCell ref="B5446:C5446"/>
    <mergeCell ref="B1087:C1087"/>
    <mergeCell ref="B5000:C5000"/>
    <mergeCell ref="B471:C471"/>
    <mergeCell ref="B2714:C2714"/>
    <mergeCell ref="B166:C166"/>
    <mergeCell ref="B815:C815"/>
    <mergeCell ref="B352:C352"/>
    <mergeCell ref="A2888:V2888"/>
    <mergeCell ref="B1021:C1021"/>
    <mergeCell ref="B2801:C2801"/>
    <mergeCell ref="B716:C716"/>
    <mergeCell ref="B5566:C5566"/>
    <mergeCell ref="B3018:C3018"/>
    <mergeCell ref="B5718:C5718"/>
    <mergeCell ref="B7613:C7613"/>
    <mergeCell ref="B7607:C7607"/>
    <mergeCell ref="B5522:C5522"/>
    <mergeCell ref="B2214:C2214"/>
    <mergeCell ref="B6127:C6127"/>
    <mergeCell ref="R1729:S1729"/>
    <mergeCell ref="B1185:C1185"/>
    <mergeCell ref="B1299:C1299"/>
    <mergeCell ref="B6143:C6143"/>
    <mergeCell ref="A5435:V5435"/>
    <mergeCell ref="B4058:C4058"/>
    <mergeCell ref="A7221:V7221"/>
    <mergeCell ref="B1485:C1485"/>
    <mergeCell ref="B5838:C5838"/>
    <mergeCell ref="B3753:C3753"/>
    <mergeCell ref="B6512:C6512"/>
    <mergeCell ref="B7215:C7215"/>
    <mergeCell ref="B7515:C7515"/>
    <mergeCell ref="B2572:C2572"/>
    <mergeCell ref="B6485:C6485"/>
    <mergeCell ref="A5588:R5588"/>
    <mergeCell ref="B4815:C4815"/>
    <mergeCell ref="B7243:C7243"/>
    <mergeCell ref="B5261:C5261"/>
    <mergeCell ref="B3564:C3564"/>
    <mergeCell ref="B5561:C5561"/>
    <mergeCell ref="A7374:R7374"/>
    <mergeCell ref="B7568:C7568"/>
    <mergeCell ref="B3225:C3225"/>
    <mergeCell ref="B2768:C2768"/>
    <mergeCell ref="B5011:C5011"/>
    <mergeCell ref="B3689:C3689"/>
    <mergeCell ref="B69:C69"/>
    <mergeCell ref="B2312:C2312"/>
    <mergeCell ref="R308:S308"/>
    <mergeCell ref="B2306:C2306"/>
    <mergeCell ref="B2268:C2268"/>
    <mergeCell ref="A5322:R5322"/>
    <mergeCell ref="B1849:C1849"/>
    <mergeCell ref="B2007:C2007"/>
    <mergeCell ref="B5185:C5185"/>
    <mergeCell ref="B4766:C4766"/>
    <mergeCell ref="B2612:C2612"/>
    <mergeCell ref="B6965:C6965"/>
    <mergeCell ref="B4880:C4880"/>
    <mergeCell ref="B4461:C4461"/>
    <mergeCell ref="B4423:C4423"/>
    <mergeCell ref="B7324:C7324"/>
    <mergeCell ref="B7543:C7543"/>
    <mergeCell ref="B6601:C6601"/>
    <mergeCell ref="A7526:R7526"/>
    <mergeCell ref="B6812:C6812"/>
    <mergeCell ref="B6296:C6296"/>
    <mergeCell ref="B6901:C6901"/>
    <mergeCell ref="B6507:C6507"/>
    <mergeCell ref="B6596:C6596"/>
    <mergeCell ref="B6246:C6246"/>
    <mergeCell ref="B6551:C6551"/>
    <mergeCell ref="B4908:C4908"/>
    <mergeCell ref="B2404:C2404"/>
    <mergeCell ref="B5894:C5894"/>
    <mergeCell ref="B3803:C3803"/>
    <mergeCell ref="B6568:C6568"/>
    <mergeCell ref="B3504:C3504"/>
    <mergeCell ref="B277:C277"/>
    <mergeCell ref="B439:C439"/>
    <mergeCell ref="B7612:C7612"/>
    <mergeCell ref="B5527:C5527"/>
    <mergeCell ref="B1914:C1914"/>
    <mergeCell ref="B5827:C5827"/>
    <mergeCell ref="B1457:C1457"/>
    <mergeCell ref="A7146:R7146"/>
    <mergeCell ref="B1451:C1451"/>
    <mergeCell ref="B3700:C3700"/>
    <mergeCell ref="B3279:C3279"/>
    <mergeCell ref="A5473:V5473"/>
    <mergeCell ref="B7509:C7509"/>
    <mergeCell ref="B7464:C7464"/>
    <mergeCell ref="B7439:C7439"/>
    <mergeCell ref="R3325:S3325"/>
    <mergeCell ref="R3439:S3439"/>
    <mergeCell ref="R6198:S6198"/>
    <mergeCell ref="A7564:R7564"/>
    <mergeCell ref="B6263:C6263"/>
    <mergeCell ref="B4566:C4566"/>
    <mergeCell ref="B4049:C4049"/>
    <mergeCell ref="B6808:C6808"/>
    <mergeCell ref="B4654:C4654"/>
    <mergeCell ref="B7363:C7363"/>
    <mergeCell ref="R6046:S6046"/>
    <mergeCell ref="B3699:C3699"/>
    <mergeCell ref="B4053:C4053"/>
    <mergeCell ref="B4816:C4816"/>
    <mergeCell ref="B4353:C4353"/>
    <mergeCell ref="B5860:C5860"/>
    <mergeCell ref="B5946:C5946"/>
    <mergeCell ref="B602:C602"/>
    <mergeCell ref="B733:C733"/>
    <mergeCell ref="B5577:C5577"/>
    <mergeCell ref="B1207:C1207"/>
    <mergeCell ref="R1463:S1463"/>
    <mergeCell ref="B64:C64"/>
    <mergeCell ref="B5485:C5485"/>
    <mergeCell ref="B3400:C3400"/>
    <mergeCell ref="R3614:S3614"/>
    <mergeCell ref="B5180:C5180"/>
    <mergeCell ref="B237:C237"/>
    <mergeCell ref="B5480:C5480"/>
    <mergeCell ref="B2234:C2234"/>
    <mergeCell ref="B537:C537"/>
    <mergeCell ref="B4450:C4450"/>
    <mergeCell ref="B2365:C2365"/>
    <mergeCell ref="A3684:R3684"/>
    <mergeCell ref="B4608:C4608"/>
    <mergeCell ref="B238:C238"/>
    <mergeCell ref="B2448:C2448"/>
    <mergeCell ref="B2534:C2534"/>
    <mergeCell ref="B2665:C2665"/>
    <mergeCell ref="B538:C538"/>
    <mergeCell ref="B4451:C4451"/>
    <mergeCell ref="R3515:S3515"/>
    <mergeCell ref="A1673:V1673"/>
    <mergeCell ref="R5453:S5453"/>
    <mergeCell ref="B3035:C3035"/>
    <mergeCell ref="B1338:C1338"/>
    <mergeCell ref="B3450:C3450"/>
    <mergeCell ref="B3029:C3029"/>
    <mergeCell ref="B1033:C1033"/>
    <mergeCell ref="B739:C739"/>
    <mergeCell ref="B5855:C5855"/>
    <mergeCell ref="B1496:C1496"/>
    <mergeCell ref="B1039:C1039"/>
    <mergeCell ref="B1827:C1827"/>
    <mergeCell ref="B7624:C7624"/>
    <mergeCell ref="B2681:C2681"/>
    <mergeCell ref="B565:C565"/>
    <mergeCell ref="B2376:C2376"/>
    <mergeCell ref="A2736:V2736"/>
    <mergeCell ref="A4979:V4979"/>
    <mergeCell ref="B2981:C2981"/>
    <mergeCell ref="B896:C896"/>
    <mergeCell ref="B5224:C5224"/>
    <mergeCell ref="B3139:C3139"/>
    <mergeCell ref="B2676:C2676"/>
    <mergeCell ref="B591:C591"/>
    <mergeCell ref="B4919:C4919"/>
    <mergeCell ref="B3350:C3350"/>
    <mergeCell ref="B2834:C2834"/>
    <mergeCell ref="B5593:C5593"/>
    <mergeCell ref="B1196:C1196"/>
    <mergeCell ref="B5136:C5136"/>
    <mergeCell ref="B3439:C3439"/>
    <mergeCell ref="B7379:C7379"/>
    <mergeCell ref="B891:C891"/>
    <mergeCell ref="B3134:C3134"/>
    <mergeCell ref="R3895:S3895"/>
    <mergeCell ref="B3739:C3739"/>
    <mergeCell ref="B1191:C1191"/>
    <mergeCell ref="B3434:C3434"/>
    <mergeCell ref="B619:C619"/>
    <mergeCell ref="A838:R838"/>
    <mergeCell ref="B1762:C1762"/>
    <mergeCell ref="B2062:C2062"/>
    <mergeCell ref="B1757:C1757"/>
    <mergeCell ref="B4935:C4935"/>
    <mergeCell ref="B4516:C4516"/>
    <mergeCell ref="B2682:C2682"/>
    <mergeCell ref="B1186:C1186"/>
    <mergeCell ref="B3429:C3429"/>
    <mergeCell ref="B1344:C1344"/>
    <mergeCell ref="B6439:C6439"/>
    <mergeCell ref="B4354:C4354"/>
    <mergeCell ref="B4348:C4348"/>
    <mergeCell ref="B5996:C5996"/>
    <mergeCell ref="B1599:C1599"/>
    <mergeCell ref="R5035:S5035"/>
    <mergeCell ref="B4358:C4358"/>
    <mergeCell ref="A4980:R4980"/>
    <mergeCell ref="B3891:C3891"/>
    <mergeCell ref="B1806:C1806"/>
    <mergeCell ref="A2775:V2775"/>
    <mergeCell ref="A2889:V2889"/>
    <mergeCell ref="B6035:C6035"/>
    <mergeCell ref="B3944:C3944"/>
    <mergeCell ref="B4549:C4549"/>
    <mergeCell ref="A989:V989"/>
    <mergeCell ref="B5380:C5380"/>
    <mergeCell ref="B5049:C5049"/>
    <mergeCell ref="A3193:V3193"/>
    <mergeCell ref="B3100:C3100"/>
    <mergeCell ref="B4517:C4517"/>
    <mergeCell ref="B2388:C2388"/>
    <mergeCell ref="B119:C119"/>
    <mergeCell ref="B2421:C2421"/>
    <mergeCell ref="B6774:C6774"/>
    <mergeCell ref="B2415:C2415"/>
    <mergeCell ref="A1518:R1518"/>
    <mergeCell ref="R969:S969"/>
    <mergeCell ref="B1958:C1958"/>
    <mergeCell ref="B4658:C4658"/>
    <mergeCell ref="B288:C288"/>
    <mergeCell ref="B4201:C4201"/>
    <mergeCell ref="B2116:C2116"/>
    <mergeCell ref="B7118:C7118"/>
    <mergeCell ref="B7074:C7074"/>
    <mergeCell ref="B4989:C4989"/>
    <mergeCell ref="B7232:C7232"/>
    <mergeCell ref="B2416:C2416"/>
    <mergeCell ref="B369:C369"/>
    <mergeCell ref="B489:C489"/>
    <mergeCell ref="B2785:C2785"/>
    <mergeCell ref="B700:C700"/>
    <mergeCell ref="B5028:C5028"/>
    <mergeCell ref="B347:C347"/>
    <mergeCell ref="B6134:C6134"/>
    <mergeCell ref="B1038:C1038"/>
    <mergeCell ref="B2704:C2704"/>
    <mergeCell ref="A5207:V5207"/>
    <mergeCell ref="B3318:C3318"/>
    <mergeCell ref="B6666:C6666"/>
    <mergeCell ref="B630:C630"/>
    <mergeCell ref="B3808:C3808"/>
    <mergeCell ref="B3503:C3503"/>
    <mergeCell ref="B2023:C2023"/>
    <mergeCell ref="B641:C641"/>
    <mergeCell ref="R4108:S4108"/>
    <mergeCell ref="B3406:C3406"/>
    <mergeCell ref="B5649:C5649"/>
    <mergeCell ref="A4941:V4941"/>
    <mergeCell ref="B5186:C5186"/>
    <mergeCell ref="B3101:C3101"/>
    <mergeCell ref="A5055:V5055"/>
    <mergeCell ref="B7429:C7429"/>
    <mergeCell ref="B5344:C5344"/>
    <mergeCell ref="B3401:C3401"/>
    <mergeCell ref="B5644:C5644"/>
    <mergeCell ref="B6737:C6737"/>
    <mergeCell ref="B2485:C2485"/>
    <mergeCell ref="B788:C788"/>
    <mergeCell ref="R4997:S4997"/>
    <mergeCell ref="B6563:C6563"/>
    <mergeCell ref="R5111:S5111"/>
    <mergeCell ref="A1026:V1026"/>
    <mergeCell ref="A3269:V3269"/>
    <mergeCell ref="B7021:C7021"/>
    <mergeCell ref="B2034:C2034"/>
    <mergeCell ref="B5947:C5947"/>
    <mergeCell ref="B1354:C1354"/>
    <mergeCell ref="B1316:C1316"/>
    <mergeCell ref="B6302:C6302"/>
    <mergeCell ref="B7090:C7090"/>
    <mergeCell ref="B7390:C7390"/>
    <mergeCell ref="A1218:R1218"/>
    <mergeCell ref="B1658:C1658"/>
    <mergeCell ref="B3901:C3901"/>
    <mergeCell ref="B5605:C5605"/>
    <mergeCell ref="B7434:C7434"/>
    <mergeCell ref="B4886:C4886"/>
    <mergeCell ref="A6840:V6840"/>
    <mergeCell ref="A6230:R6230"/>
    <mergeCell ref="B7129:C7129"/>
    <mergeCell ref="B4266:C4266"/>
    <mergeCell ref="B3809:C3809"/>
    <mergeCell ref="B7362:C7362"/>
    <mergeCell ref="B2501:C2501"/>
    <mergeCell ref="B5266:C5266"/>
    <mergeCell ref="B5260:C5260"/>
    <mergeCell ref="B3175:C3175"/>
    <mergeCell ref="B1249:C1249"/>
    <mergeCell ref="B1157:C1157"/>
    <mergeCell ref="R5286:S5286"/>
    <mergeCell ref="B6852:C6852"/>
    <mergeCell ref="B5822:C5822"/>
    <mergeCell ref="B3706:C3706"/>
    <mergeCell ref="B1621:C1621"/>
    <mergeCell ref="B1583:C1583"/>
    <mergeCell ref="B1773:C1773"/>
    <mergeCell ref="A6651:V6651"/>
    <mergeCell ref="B5639:C5639"/>
    <mergeCell ref="B5573:C5573"/>
    <mergeCell ref="A4676:R4676"/>
    <mergeCell ref="B6564:C6564"/>
    <mergeCell ref="B6558:C6558"/>
    <mergeCell ref="B6678:C6678"/>
    <mergeCell ref="B6847:C6847"/>
    <mergeCell ref="B7386:C7386"/>
    <mergeCell ref="B7375:C7375"/>
    <mergeCell ref="B2705:C2705"/>
    <mergeCell ref="B1151:C1151"/>
    <mergeCell ref="A1103:V1103"/>
    <mergeCell ref="R1486:S1486"/>
    <mergeCell ref="B1224:C1224"/>
    <mergeCell ref="B3983:C3983"/>
    <mergeCell ref="A3152:R3152"/>
    <mergeCell ref="B4076:C4076"/>
    <mergeCell ref="B5556:C5556"/>
    <mergeCell ref="B3471:C3471"/>
    <mergeCell ref="B5714:C5714"/>
    <mergeCell ref="B1239:C1239"/>
    <mergeCell ref="B1578:C1578"/>
    <mergeCell ref="A7332:R7332"/>
    <mergeCell ref="B1355:C1355"/>
    <mergeCell ref="B4533:C4533"/>
    <mergeCell ref="B4228:C4228"/>
    <mergeCell ref="B6986:C6986"/>
    <mergeCell ref="B5289:C5289"/>
    <mergeCell ref="B4870:C4870"/>
    <mergeCell ref="B5589:C5589"/>
    <mergeCell ref="B4717:C4717"/>
    <mergeCell ref="B5642:C5642"/>
    <mergeCell ref="B4162:C4162"/>
    <mergeCell ref="B4156:C4156"/>
    <mergeCell ref="B6405:C6405"/>
    <mergeCell ref="B6616:C6616"/>
    <mergeCell ref="B7168:C7168"/>
    <mergeCell ref="B4462:C4462"/>
    <mergeCell ref="B6705:C6705"/>
    <mergeCell ref="B6014:C6014"/>
    <mergeCell ref="B1277:C1277"/>
    <mergeCell ref="A4903:V4903"/>
    <mergeCell ref="A800:R800"/>
    <mergeCell ref="B1855:C1855"/>
    <mergeCell ref="B3967:C3967"/>
    <mergeCell ref="B1838:C1838"/>
    <mergeCell ref="B4728:C4728"/>
    <mergeCell ref="B2138:C2138"/>
    <mergeCell ref="B1305:C1305"/>
    <mergeCell ref="B1605:C1605"/>
    <mergeCell ref="A1252:R1252"/>
    <mergeCell ref="B1545:C1545"/>
    <mergeCell ref="R6122:S6122"/>
    <mergeCell ref="B3335:C3335"/>
    <mergeCell ref="B1665:C1665"/>
    <mergeCell ref="R878:S878"/>
    <mergeCell ref="B1741:C1741"/>
    <mergeCell ref="B1055:C1055"/>
    <mergeCell ref="B1452:C1452"/>
    <mergeCell ref="B1752:C1752"/>
    <mergeCell ref="B1071:C1071"/>
    <mergeCell ref="B5753:C5753"/>
    <mergeCell ref="B5844:C5844"/>
    <mergeCell ref="A2851:V2851"/>
    <mergeCell ref="B1474:C1474"/>
    <mergeCell ref="B1468:C1468"/>
    <mergeCell ref="B4233:C4233"/>
    <mergeCell ref="B3717:C3717"/>
    <mergeCell ref="B1011:C1011"/>
    <mergeCell ref="B4227:C4227"/>
    <mergeCell ref="B6013:C6013"/>
    <mergeCell ref="A3004:R3004"/>
    <mergeCell ref="B3928:C3928"/>
    <mergeCell ref="A1065:V1065"/>
    <mergeCell ref="B53:C53"/>
    <mergeCell ref="R5248:S5248"/>
    <mergeCell ref="A3270:R3270"/>
    <mergeCell ref="B1566:C1566"/>
    <mergeCell ref="B2171:C2171"/>
    <mergeCell ref="B80:C80"/>
    <mergeCell ref="B4414:C4414"/>
    <mergeCell ref="B1866:C1866"/>
    <mergeCell ref="B2540:C2540"/>
    <mergeCell ref="R3173:S3173"/>
    <mergeCell ref="B6868:C6868"/>
    <mergeCell ref="B4783:C4783"/>
    <mergeCell ref="B386:C386"/>
    <mergeCell ref="B4739:C4739"/>
    <mergeCell ref="B2654:C2654"/>
    <mergeCell ref="B2629:C2629"/>
    <mergeCell ref="B4320:C4320"/>
    <mergeCell ref="B2191:C2191"/>
    <mergeCell ref="B81:C81"/>
    <mergeCell ref="B5083:C5083"/>
    <mergeCell ref="B6736:C6736"/>
    <mergeCell ref="R931:S931"/>
    <mergeCell ref="B2954:C2954"/>
    <mergeCell ref="R1083:S1083"/>
    <mergeCell ref="B4740:C4740"/>
    <mergeCell ref="R5628:S5628"/>
    <mergeCell ref="B3254:C3254"/>
    <mergeCell ref="A3570:R3570"/>
    <mergeCell ref="A152:V152"/>
    <mergeCell ref="B2551:C2551"/>
    <mergeCell ref="B854:C854"/>
    <mergeCell ref="B4767:C4767"/>
    <mergeCell ref="B92:C92"/>
    <mergeCell ref="B766:C766"/>
    <mergeCell ref="B2552:C2552"/>
    <mergeCell ref="B5425:C5425"/>
    <mergeCell ref="B5725:C5725"/>
    <mergeCell ref="R7163:S7163"/>
    <mergeCell ref="B450:C450"/>
    <mergeCell ref="B2693:C2693"/>
    <mergeCell ref="B5452:C5452"/>
    <mergeCell ref="B539:C539"/>
    <mergeCell ref="A6993:V6993"/>
    <mergeCell ref="B145:C145"/>
    <mergeCell ref="B750:C750"/>
    <mergeCell ref="B4690:C4690"/>
    <mergeCell ref="B2993:C2993"/>
    <mergeCell ref="B451:C451"/>
    <mergeCell ref="B5910:C5910"/>
    <mergeCell ref="B5872:C5872"/>
    <mergeCell ref="B3204:C3204"/>
    <mergeCell ref="B3274:C3274"/>
    <mergeCell ref="B1577:C1577"/>
    <mergeCell ref="B3820:C3820"/>
    <mergeCell ref="B6579:C6579"/>
    <mergeCell ref="B6122:C6122"/>
    <mergeCell ref="B4037:C4037"/>
    <mergeCell ref="B2340:C2340"/>
    <mergeCell ref="A5356:R5356"/>
    <mergeCell ref="B6280:C6280"/>
    <mergeCell ref="A1066:R1066"/>
    <mergeCell ref="B1513:C1513"/>
    <mergeCell ref="B1208:C1208"/>
    <mergeCell ref="A1366:R1366"/>
    <mergeCell ref="A7525:V7525"/>
    <mergeCell ref="B3548:C3548"/>
    <mergeCell ref="B5791:C5791"/>
    <mergeCell ref="B5353:C5353"/>
    <mergeCell ref="B3243:C3243"/>
    <mergeCell ref="B4506:C4506"/>
    <mergeCell ref="B7238:C7238"/>
    <mergeCell ref="B4174:C4174"/>
    <mergeCell ref="B6933:C6933"/>
    <mergeCell ref="B6476:C6476"/>
    <mergeCell ref="B4806:C4806"/>
    <mergeCell ref="A2852:R2852"/>
    <mergeCell ref="B2290:C2290"/>
    <mergeCell ref="R7452:S7452"/>
    <mergeCell ref="B4528:C4528"/>
    <mergeCell ref="B6971:C6971"/>
    <mergeCell ref="A5774:R5774"/>
    <mergeCell ref="R5263:S5263"/>
    <mergeCell ref="B4070:C4070"/>
    <mergeCell ref="B6829:C6829"/>
    <mergeCell ref="B6372:C6372"/>
    <mergeCell ref="B2590:C2590"/>
    <mergeCell ref="B6366:C6366"/>
    <mergeCell ref="B6486:C6486"/>
    <mergeCell ref="B5713:C5713"/>
    <mergeCell ref="B7499:C7499"/>
    <mergeCell ref="B7493:C7493"/>
    <mergeCell ref="B7443:C7443"/>
    <mergeCell ref="B7418:C7418"/>
    <mergeCell ref="R5339:S5339"/>
    <mergeCell ref="B4795:C4795"/>
    <mergeCell ref="B4478:C4478"/>
    <mergeCell ref="B7532:C7532"/>
    <mergeCell ref="B6523:C6523"/>
    <mergeCell ref="B6654:C6654"/>
    <mergeCell ref="B6823:C6823"/>
    <mergeCell ref="B1791:C1791"/>
    <mergeCell ref="A7408:R7408"/>
    <mergeCell ref="B3482:C3482"/>
    <mergeCell ref="B3016:C3016"/>
    <mergeCell ref="B6929:C6929"/>
    <mergeCell ref="R4982:S4982"/>
    <mergeCell ref="B2189:C2189"/>
    <mergeCell ref="B7478:C7478"/>
    <mergeCell ref="B5781:C5781"/>
    <mergeCell ref="B2227:C2227"/>
    <mergeCell ref="B3880:C3880"/>
    <mergeCell ref="B3855:C3855"/>
    <mergeCell ref="A7294:R7294"/>
    <mergeCell ref="B2198:C2198"/>
    <mergeCell ref="B1893:C1893"/>
    <mergeCell ref="B5806:C5806"/>
    <mergeCell ref="B3679:C3679"/>
    <mergeCell ref="R4959:S4959"/>
    <mergeCell ref="B6552:C6552"/>
    <mergeCell ref="A3117:V3117"/>
    <mergeCell ref="B6067:C6067"/>
    <mergeCell ref="B6672:C6672"/>
    <mergeCell ref="B2111:C2111"/>
    <mergeCell ref="R7429:S7429"/>
    <mergeCell ref="B5817:C5817"/>
    <mergeCell ref="B4337:C4337"/>
    <mergeCell ref="B2640:C2640"/>
    <mergeCell ref="B6580:C6580"/>
    <mergeCell ref="B594:C594"/>
    <mergeCell ref="B2285:C2285"/>
    <mergeCell ref="B2247:C2247"/>
    <mergeCell ref="B162:C162"/>
    <mergeCell ref="B2405:C2405"/>
    <mergeCell ref="B7249:C7249"/>
    <mergeCell ref="R3135:S3135"/>
    <mergeCell ref="B2616:C2616"/>
    <mergeCell ref="B4859:C4859"/>
    <mergeCell ref="B5991:C5991"/>
    <mergeCell ref="B6291:C6291"/>
    <mergeCell ref="B2502:C2502"/>
    <mergeCell ref="B5986:C5986"/>
    <mergeCell ref="B6591:C6591"/>
    <mergeCell ref="B2802:C2802"/>
    <mergeCell ref="B2497:C2497"/>
    <mergeCell ref="B3559:C3559"/>
    <mergeCell ref="B3102:C3102"/>
    <mergeCell ref="B1017:C1017"/>
    <mergeCell ref="B3776:C3776"/>
    <mergeCell ref="B6019:C6019"/>
    <mergeCell ref="B2797:C2797"/>
    <mergeCell ref="B1649:C1649"/>
    <mergeCell ref="B3890:C3890"/>
    <mergeCell ref="A380:V380"/>
    <mergeCell ref="B5453:C5453"/>
    <mergeCell ref="B3756:C3756"/>
    <mergeCell ref="R1752:S1752"/>
    <mergeCell ref="B5447:C5447"/>
    <mergeCell ref="B3324:C3324"/>
    <mergeCell ref="B5539:C5539"/>
    <mergeCell ref="B3543:C3543"/>
    <mergeCell ref="B216:C216"/>
    <mergeCell ref="B821:C821"/>
    <mergeCell ref="A2356:V2356"/>
    <mergeCell ref="R1197:S1197"/>
    <mergeCell ref="B4892:C4892"/>
    <mergeCell ref="B522:C522"/>
    <mergeCell ref="B516:C516"/>
    <mergeCell ref="A4142:V4142"/>
    <mergeCell ref="B7091:C7091"/>
    <mergeCell ref="A3532:R3532"/>
    <mergeCell ref="B59:C59"/>
    <mergeCell ref="B7308:C7308"/>
    <mergeCell ref="B5192:C5192"/>
    <mergeCell ref="A2357:V2357"/>
    <mergeCell ref="B5306:C5306"/>
    <mergeCell ref="B517:C517"/>
    <mergeCell ref="B7608:C7608"/>
    <mergeCell ref="B5475:C5475"/>
    <mergeCell ref="B3390:C3390"/>
    <mergeCell ref="B7303:C7303"/>
    <mergeCell ref="B5606:C5606"/>
    <mergeCell ref="B2360:C2360"/>
    <mergeCell ref="B3690:C3690"/>
    <mergeCell ref="B7603:C7603"/>
    <mergeCell ref="B664:C664"/>
    <mergeCell ref="B658:C658"/>
    <mergeCell ref="B201:C201"/>
    <mergeCell ref="R7125:S7125"/>
    <mergeCell ref="B1421:C1421"/>
    <mergeCell ref="B6949:C6949"/>
    <mergeCell ref="R1144:S1144"/>
    <mergeCell ref="B4839:C4839"/>
    <mergeCell ref="B7199:C7199"/>
    <mergeCell ref="B7194:C7194"/>
    <mergeCell ref="A7032:R7032"/>
    <mergeCell ref="B6144:C6144"/>
    <mergeCell ref="B4146:C4146"/>
    <mergeCell ref="B3624:C3624"/>
    <mergeCell ref="B6389:C6389"/>
    <mergeCell ref="B3930:C3930"/>
    <mergeCell ref="B3924:C3924"/>
    <mergeCell ref="B5590:C5590"/>
    <mergeCell ref="B2417:C2417"/>
    <mergeCell ref="B2411:C2411"/>
    <mergeCell ref="B2717:C2717"/>
    <mergeCell ref="B2711:C2711"/>
    <mergeCell ref="B7170:C7170"/>
    <mergeCell ref="B6707:C6707"/>
    <mergeCell ref="B3818:C3818"/>
    <mergeCell ref="B5693:C5693"/>
    <mergeCell ref="B6733:C6733"/>
    <mergeCell ref="B7185:C7185"/>
    <mergeCell ref="B6871:C6871"/>
    <mergeCell ref="B6566:C6566"/>
    <mergeCell ref="B6920:C6920"/>
    <mergeCell ref="B6832:C6832"/>
    <mergeCell ref="B6826:C6826"/>
    <mergeCell ref="A2734:R2734"/>
    <mergeCell ref="B4361:C4361"/>
    <mergeCell ref="B4525:C4525"/>
    <mergeCell ref="B7211:C7211"/>
    <mergeCell ref="B5057:C5057"/>
    <mergeCell ref="B6858:C6858"/>
    <mergeCell ref="B6395:C6395"/>
    <mergeCell ref="B3695:C3695"/>
    <mergeCell ref="B4001:C4001"/>
    <mergeCell ref="B4087:C4087"/>
    <mergeCell ref="B2002:C2002"/>
    <mergeCell ref="B6330:C6330"/>
    <mergeCell ref="B4245:C4245"/>
    <mergeCell ref="B3788:C3788"/>
    <mergeCell ref="R5552:S5552"/>
    <mergeCell ref="B6541:C6541"/>
    <mergeCell ref="B5268:C5268"/>
    <mergeCell ref="B6978:C6978"/>
    <mergeCell ref="A6270:V6270"/>
    <mergeCell ref="B6559:C6559"/>
    <mergeCell ref="B7006:C7006"/>
    <mergeCell ref="B6928:C6928"/>
    <mergeCell ref="B2144:C2144"/>
    <mergeCell ref="B4907:C4907"/>
    <mergeCell ref="B2822:C2822"/>
    <mergeCell ref="B7150:C7150"/>
    <mergeCell ref="B5065:C5065"/>
    <mergeCell ref="B2359:C2359"/>
    <mergeCell ref="B4602:C4602"/>
    <mergeCell ref="B6846:C6846"/>
    <mergeCell ref="A7145:V7145"/>
    <mergeCell ref="B4224:C4224"/>
    <mergeCell ref="B2095:C2095"/>
    <mergeCell ref="B6640:C6640"/>
    <mergeCell ref="B6882:C6882"/>
    <mergeCell ref="B44:C44"/>
    <mergeCell ref="B4614:C4614"/>
    <mergeCell ref="B2498:C2498"/>
    <mergeCell ref="B2460:C2460"/>
    <mergeCell ref="B375:C375"/>
    <mergeCell ref="B2041:C2041"/>
    <mergeCell ref="R589:S589"/>
    <mergeCell ref="B4914:C4914"/>
    <mergeCell ref="B2829:C2829"/>
    <mergeCell ref="B2804:C2804"/>
    <mergeCell ref="B7157:C7157"/>
    <mergeCell ref="B5072:C5072"/>
    <mergeCell ref="B2372:C2372"/>
    <mergeCell ref="B4615:C4615"/>
    <mergeCell ref="B256:C256"/>
    <mergeCell ref="B4609:C4609"/>
    <mergeCell ref="B6911:C6911"/>
    <mergeCell ref="B3129:C3129"/>
    <mergeCell ref="B5372:C5372"/>
    <mergeCell ref="R1258:S1258"/>
    <mergeCell ref="B4915:C4915"/>
    <mergeCell ref="B5672:C5672"/>
    <mergeCell ref="B4642:C4642"/>
    <mergeCell ref="B272:C272"/>
    <mergeCell ref="B2094:C2094"/>
    <mergeCell ref="B7058:C7058"/>
    <mergeCell ref="R5187:S5187"/>
    <mergeCell ref="B728:C728"/>
    <mergeCell ref="B2840:C2840"/>
    <mergeCell ref="B6753:C6753"/>
    <mergeCell ref="A6918:R6918"/>
    <mergeCell ref="B5273:C5273"/>
    <mergeCell ref="B625:C625"/>
    <mergeCell ref="A2166:V2166"/>
    <mergeCell ref="B2868:C2868"/>
    <mergeCell ref="B320:C320"/>
    <mergeCell ref="B5741:C5741"/>
    <mergeCell ref="B1083:C1083"/>
    <mergeCell ref="B3956:C3956"/>
    <mergeCell ref="B3931:C3931"/>
    <mergeCell ref="B3499:C3499"/>
    <mergeCell ref="B5742:C5742"/>
    <mergeCell ref="B1383:C1383"/>
    <mergeCell ref="B467:C467"/>
    <mergeCell ref="B6716:C6716"/>
    <mergeCell ref="B767:C767"/>
    <mergeCell ref="B4707:C4707"/>
    <mergeCell ref="B3526:C3526"/>
    <mergeCell ref="B5769:C5769"/>
    <mergeCell ref="B462:C462"/>
    <mergeCell ref="B5312:C5312"/>
    <mergeCell ref="B3221:C3221"/>
    <mergeCell ref="B5007:C5007"/>
    <mergeCell ref="B3527:C3527"/>
    <mergeCell ref="B5764:C5764"/>
    <mergeCell ref="B979:C979"/>
    <mergeCell ref="B3222:C3222"/>
    <mergeCell ref="B6400:C6400"/>
    <mergeCell ref="A2318:V2318"/>
    <mergeCell ref="B6095:C6095"/>
    <mergeCell ref="A533:V533"/>
    <mergeCell ref="B6661:C6661"/>
    <mergeCell ref="B2302:C2302"/>
    <mergeCell ref="A5318:R5318"/>
    <mergeCell ref="B1295:C1295"/>
    <mergeCell ref="B5823:C5823"/>
    <mergeCell ref="B1453:C1453"/>
    <mergeCell ref="B4212:C4212"/>
    <mergeCell ref="B2515:C2515"/>
    <mergeCell ref="B6428:C6428"/>
    <mergeCell ref="B4206:C4206"/>
    <mergeCell ref="B4326:C4326"/>
    <mergeCell ref="B5992:C5992"/>
    <mergeCell ref="B2210:C2210"/>
    <mergeCell ref="B6123:C6123"/>
    <mergeCell ref="B4512:C4512"/>
    <mergeCell ref="B4626:C4626"/>
    <mergeCell ref="B3596:C3596"/>
    <mergeCell ref="A5131:V5131"/>
    <mergeCell ref="B3291:C3291"/>
    <mergeCell ref="B3896:C3896"/>
    <mergeCell ref="B6139:C6139"/>
    <mergeCell ref="B3591:C3591"/>
    <mergeCell ref="B1894:C1894"/>
    <mergeCell ref="B5834:C5834"/>
    <mergeCell ref="B2030:C2030"/>
    <mergeCell ref="B5943:C5943"/>
    <mergeCell ref="B2161:C2161"/>
    <mergeCell ref="B4463:C4463"/>
    <mergeCell ref="B4457:C4457"/>
    <mergeCell ref="B2793:C2793"/>
    <mergeCell ref="B3510:C3510"/>
    <mergeCell ref="B3053:C3053"/>
    <mergeCell ref="B2568:C2568"/>
    <mergeCell ref="B6242:C6242"/>
    <mergeCell ref="B4545:C4545"/>
    <mergeCell ref="B6030:C6030"/>
    <mergeCell ref="B4811:C4811"/>
    <mergeCell ref="B4805:C4805"/>
    <mergeCell ref="B6633:C6633"/>
    <mergeCell ref="A6346:V6346"/>
    <mergeCell ref="B3805:C3805"/>
    <mergeCell ref="R2869:S2869"/>
    <mergeCell ref="R4807:S4807"/>
    <mergeCell ref="B4099:C4099"/>
    <mergeCell ref="B5231:C5231"/>
    <mergeCell ref="B3146:C3146"/>
    <mergeCell ref="B4812:C4812"/>
    <mergeCell ref="B2689:C2689"/>
    <mergeCell ref="B2683:C2683"/>
    <mergeCell ref="B2494:C2494"/>
    <mergeCell ref="B4762:C4762"/>
    <mergeCell ref="B3678:C3678"/>
    <mergeCell ref="B5578:C5578"/>
    <mergeCell ref="B5692:C5692"/>
    <mergeCell ref="B3995:C3995"/>
    <mergeCell ref="B3629:C3629"/>
    <mergeCell ref="B3929:C3929"/>
    <mergeCell ref="R5894:S5894"/>
    <mergeCell ref="B3640:C3640"/>
    <mergeCell ref="B3667:C3667"/>
    <mergeCell ref="B4272:C4272"/>
    <mergeCell ref="B65:C65"/>
    <mergeCell ref="B4418:C4418"/>
    <mergeCell ref="A6347:V6347"/>
    <mergeCell ref="R1372:S1372"/>
    <mergeCell ref="B1845:C1845"/>
    <mergeCell ref="B5023:C5023"/>
    <mergeCell ref="B7266:C7266"/>
    <mergeCell ref="B5181:C5181"/>
    <mergeCell ref="B7424:C7424"/>
    <mergeCell ref="B4718:C4718"/>
    <mergeCell ref="B6961:C6961"/>
    <mergeCell ref="B479:C479"/>
    <mergeCell ref="B3238:C3238"/>
    <mergeCell ref="B5481:C5481"/>
    <mergeCell ref="B2933:C2933"/>
    <mergeCell ref="B7261:C7261"/>
    <mergeCell ref="B5176:C5176"/>
    <mergeCell ref="B129:C129"/>
    <mergeCell ref="B734:C734"/>
    <mergeCell ref="B429:C429"/>
    <mergeCell ref="B518:C518"/>
    <mergeCell ref="B729:C729"/>
    <mergeCell ref="A2738:R2738"/>
    <mergeCell ref="B3662:C3662"/>
    <mergeCell ref="B1508:C1508"/>
    <mergeCell ref="B3330:C3330"/>
    <mergeCell ref="B1666:C1666"/>
    <mergeCell ref="B5579:C5579"/>
    <mergeCell ref="B1660:C1660"/>
    <mergeCell ref="B244:C244"/>
    <mergeCell ref="B6973:C6973"/>
    <mergeCell ref="B5257:C5257"/>
    <mergeCell ref="B1164:C1164"/>
    <mergeCell ref="B5492:C5492"/>
    <mergeCell ref="B745:C745"/>
    <mergeCell ref="B7320:C7320"/>
    <mergeCell ref="A5242:R5242"/>
    <mergeCell ref="B5709:C5709"/>
    <mergeCell ref="B7620:C7620"/>
    <mergeCell ref="B2677:C2677"/>
    <mergeCell ref="B2977:C2977"/>
    <mergeCell ref="R7011:S7011"/>
    <mergeCell ref="B2672:C2672"/>
    <mergeCell ref="R1220:S1220"/>
    <mergeCell ref="B1034:C1034"/>
    <mergeCell ref="B3277:C3277"/>
    <mergeCell ref="B1192:C1192"/>
    <mergeCell ref="B2972:C2972"/>
    <mergeCell ref="B887:C887"/>
    <mergeCell ref="B5845:C5845"/>
    <mergeCell ref="B4060:C4060"/>
    <mergeCell ref="B4349:C4349"/>
    <mergeCell ref="B6824:C6824"/>
    <mergeCell ref="B2579:C2579"/>
    <mergeCell ref="B6492:C6492"/>
    <mergeCell ref="B2122:C2122"/>
    <mergeCell ref="A6879:V6879"/>
    <mergeCell ref="B7124:C7124"/>
    <mergeCell ref="B5039:C5039"/>
    <mergeCell ref="B6819:C6819"/>
    <mergeCell ref="B6966:C6966"/>
    <mergeCell ref="B2607:C2607"/>
    <mergeCell ref="B1317:C1317"/>
    <mergeCell ref="A4864:V4864"/>
    <mergeCell ref="B7281:C7281"/>
    <mergeCell ref="B5285:C5285"/>
    <mergeCell ref="B7581:C7581"/>
    <mergeCell ref="B6009:C6009"/>
    <mergeCell ref="R5073:S5073"/>
    <mergeCell ref="B7625:C7625"/>
    <mergeCell ref="B7619:C7619"/>
    <mergeCell ref="B5534:C5534"/>
    <mergeCell ref="B3249:C3249"/>
    <mergeCell ref="B3487:C3487"/>
    <mergeCell ref="B7511:C7511"/>
    <mergeCell ref="R7338:S7338"/>
    <mergeCell ref="B7093:C7093"/>
    <mergeCell ref="A7560:R7560"/>
    <mergeCell ref="B7516:C7516"/>
    <mergeCell ref="A4408:V4408"/>
    <mergeCell ref="R5134:S5134"/>
    <mergeCell ref="R6973:S6973"/>
    <mergeCell ref="A6194:V6194"/>
    <mergeCell ref="B4196:C4196"/>
    <mergeCell ref="B7618:C7618"/>
    <mergeCell ref="B7538:C7538"/>
    <mergeCell ref="B7591:C7591"/>
    <mergeCell ref="B3351:C3351"/>
    <mergeCell ref="B6314:C6314"/>
    <mergeCell ref="B4229:C4229"/>
    <mergeCell ref="B6472:C6472"/>
    <mergeCell ref="B3766:C3766"/>
    <mergeCell ref="A3610:V3610"/>
    <mergeCell ref="B7583:C7583"/>
    <mergeCell ref="B7517:C7517"/>
    <mergeCell ref="B6645:C6645"/>
    <mergeCell ref="B7592:C7592"/>
    <mergeCell ref="B5476:C5476"/>
    <mergeCell ref="A4789:V4789"/>
    <mergeCell ref="A4484:V4484"/>
    <mergeCell ref="A4942:R4942"/>
    <mergeCell ref="A6727:V6727"/>
    <mergeCell ref="B2644:C2644"/>
    <mergeCell ref="B2422:C2422"/>
    <mergeCell ref="B4665:C4665"/>
    <mergeCell ref="R4921:S4921"/>
    <mergeCell ref="B5339:C5339"/>
    <mergeCell ref="B7119:C7119"/>
    <mergeCell ref="B5034:C5034"/>
    <mergeCell ref="B7342:C7342"/>
    <mergeCell ref="B2263:C2263"/>
    <mergeCell ref="B6176:C6176"/>
    <mergeCell ref="B4479:C4479"/>
    <mergeCell ref="R7566:S7566"/>
    <mergeCell ref="B6864:C6864"/>
    <mergeCell ref="B3466:C3466"/>
    <mergeCell ref="B4012:C4012"/>
    <mergeCell ref="B6848:C6848"/>
    <mergeCell ref="R7391:S7391"/>
    <mergeCell ref="B6683:C6683"/>
    <mergeCell ref="B2313:C2313"/>
    <mergeCell ref="B6226:C6226"/>
    <mergeCell ref="B2444:C2444"/>
    <mergeCell ref="B7358:C7358"/>
    <mergeCell ref="B4757:C4757"/>
    <mergeCell ref="B3140:C3140"/>
    <mergeCell ref="B7053:C7053"/>
    <mergeCell ref="B4968:C4968"/>
    <mergeCell ref="R764:S764"/>
    <mergeCell ref="B87:C87"/>
    <mergeCell ref="B6700:C6700"/>
    <mergeCell ref="B2330:C2330"/>
    <mergeCell ref="B245:C245"/>
    <mergeCell ref="B6243:C6243"/>
    <mergeCell ref="B4158:C4158"/>
    <mergeCell ref="B2461:C2461"/>
    <mergeCell ref="R2892:S2892"/>
    <mergeCell ref="B545:C545"/>
    <mergeCell ref="B4458:C4458"/>
    <mergeCell ref="B6628:C6628"/>
    <mergeCell ref="B4931:C4931"/>
    <mergeCell ref="R817:S817"/>
    <mergeCell ref="B2383:C2383"/>
    <mergeCell ref="B5906:C5906"/>
    <mergeCell ref="B5443:C5443"/>
    <mergeCell ref="B589:C589"/>
    <mergeCell ref="B784:C784"/>
    <mergeCell ref="B3086:C3086"/>
    <mergeCell ref="B1416:C1416"/>
    <mergeCell ref="B995:C995"/>
    <mergeCell ref="B5329:C5329"/>
    <mergeCell ref="B2781:C2781"/>
    <mergeCell ref="B1084:C1084"/>
    <mergeCell ref="B3386:C3386"/>
    <mergeCell ref="B179:C179"/>
    <mergeCell ref="B337:C337"/>
    <mergeCell ref="B942:C942"/>
    <mergeCell ref="B5944:C5944"/>
    <mergeCell ref="B637:C637"/>
    <mergeCell ref="B3396:C3396"/>
    <mergeCell ref="A6422:V6422"/>
    <mergeCell ref="B6396:C6396"/>
    <mergeCell ref="B6565:C6565"/>
    <mergeCell ref="R5096:S5096"/>
    <mergeCell ref="B3703:C3703"/>
    <mergeCell ref="B2991:C2991"/>
    <mergeCell ref="R3211:S3211"/>
    <mergeCell ref="B3824:C3824"/>
    <mergeCell ref="A1672:V1672"/>
    <mergeCell ref="B6749:C6749"/>
    <mergeCell ref="B5568:C5568"/>
    <mergeCell ref="B2511:C2511"/>
    <mergeCell ref="B6706:C6706"/>
    <mergeCell ref="A6728:R6728"/>
    <mergeCell ref="B3516:C3516"/>
    <mergeCell ref="A4258:R4258"/>
    <mergeCell ref="B5182:C5182"/>
    <mergeCell ref="B1769:C1769"/>
    <mergeCell ref="B1839:C1839"/>
    <mergeCell ref="B1844:C1844"/>
    <mergeCell ref="B1903:C1903"/>
    <mergeCell ref="B6732:C6732"/>
    <mergeCell ref="B5035:C5035"/>
    <mergeCell ref="B2950:C2950"/>
    <mergeCell ref="B3424:C3424"/>
    <mergeCell ref="B5252:C5252"/>
    <mergeCell ref="B3555:C3555"/>
    <mergeCell ref="B4797:C4797"/>
    <mergeCell ref="B5189:C5189"/>
    <mergeCell ref="B6408:C6408"/>
    <mergeCell ref="B3787:C3787"/>
    <mergeCell ref="A3079:V3079"/>
    <mergeCell ref="A304:V304"/>
    <mergeCell ref="R7262:S7262"/>
    <mergeCell ref="A2547:V2547"/>
    <mergeCell ref="B598:C598"/>
    <mergeCell ref="B4932:C4932"/>
    <mergeCell ref="B4926:C4926"/>
    <mergeCell ref="B2841:C2841"/>
    <mergeCell ref="B7228:C7228"/>
    <mergeCell ref="B5143:C5143"/>
    <mergeCell ref="B3446:C3446"/>
    <mergeCell ref="A6462:R6462"/>
    <mergeCell ref="A4976:R4976"/>
    <mergeCell ref="B1503:C1503"/>
    <mergeCell ref="B3331:C3331"/>
    <mergeCell ref="A2585:V2585"/>
    <mergeCell ref="B3804:C3804"/>
    <mergeCell ref="B6047:C6047"/>
    <mergeCell ref="B5721:C5721"/>
    <mergeCell ref="B6783:C6783"/>
    <mergeCell ref="B2531:C2531"/>
    <mergeCell ref="B4279:C4279"/>
    <mergeCell ref="B2194:C2194"/>
    <mergeCell ref="A5814:V5814"/>
    <mergeCell ref="R4655:S4655"/>
    <mergeCell ref="A5166:R5166"/>
    <mergeCell ref="B3980:C3980"/>
    <mergeCell ref="B3974:C3974"/>
    <mergeCell ref="R3044:S3044"/>
    <mergeCell ref="B6853:C6853"/>
    <mergeCell ref="A6803:V6803"/>
    <mergeCell ref="B3783:C3783"/>
    <mergeCell ref="B1629:C1629"/>
    <mergeCell ref="R475:S475"/>
    <mergeCell ref="B5998:C5998"/>
    <mergeCell ref="B3713:C3713"/>
    <mergeCell ref="R6631:S6631"/>
    <mergeCell ref="B3869:C3869"/>
    <mergeCell ref="B3844:C3844"/>
    <mergeCell ref="B6112:C6112"/>
    <mergeCell ref="B1296:C1296"/>
    <mergeCell ref="B6586:C6586"/>
    <mergeCell ref="B6717:C6717"/>
    <mergeCell ref="R2603:S2603"/>
    <mergeCell ref="B4169:C4169"/>
    <mergeCell ref="B6412:C6412"/>
    <mergeCell ref="B1469:C1469"/>
    <mergeCell ref="B1650:C1650"/>
    <mergeCell ref="B1345:C1345"/>
    <mergeCell ref="B2019:C2019"/>
    <mergeCell ref="B1562:C1562"/>
    <mergeCell ref="B4262:C4262"/>
    <mergeCell ref="B850:C850"/>
    <mergeCell ref="B1067:C1067"/>
    <mergeCell ref="B693:C693"/>
    <mergeCell ref="B5726:C5726"/>
    <mergeCell ref="B5720:C5720"/>
    <mergeCell ref="B3566:C3566"/>
    <mergeCell ref="B3147:C3147"/>
    <mergeCell ref="B1220:C1220"/>
    <mergeCell ref="B3979:C3979"/>
    <mergeCell ref="R2527:S2527"/>
    <mergeCell ref="B1431:C1431"/>
    <mergeCell ref="B3674:C3674"/>
    <mergeCell ref="A5432:R5432"/>
    <mergeCell ref="B354:C354"/>
    <mergeCell ref="B348:C348"/>
    <mergeCell ref="B2597:C2597"/>
    <mergeCell ref="B7441:C7441"/>
    <mergeCell ref="B4893:C4893"/>
    <mergeCell ref="B7136:C7136"/>
    <mergeCell ref="B2897:C2897"/>
    <mergeCell ref="B5656:C5656"/>
    <mergeCell ref="B3108:C3108"/>
    <mergeCell ref="B5351:C5351"/>
    <mergeCell ref="B2192:C2192"/>
    <mergeCell ref="B5651:C5651"/>
    <mergeCell ref="A419:V419"/>
    <mergeCell ref="A6575:V6575"/>
    <mergeCell ref="B2492:C2492"/>
    <mergeCell ref="A2205:V2205"/>
    <mergeCell ref="R6958:S6958"/>
    <mergeCell ref="B4735:C4735"/>
    <mergeCell ref="B5340:C5340"/>
    <mergeCell ref="B3255:C3255"/>
    <mergeCell ref="B393:C393"/>
    <mergeCell ref="B6178:C6178"/>
    <mergeCell ref="B7397:C7397"/>
    <mergeCell ref="A6080:V6080"/>
    <mergeCell ref="A5470:R5470"/>
    <mergeCell ref="B4213:C4213"/>
    <mergeCell ref="B3908:C3908"/>
    <mergeCell ref="A2052:V2052"/>
    <mergeCell ref="B6667:C6667"/>
    <mergeCell ref="B4582:C4582"/>
    <mergeCell ref="B2297:C2297"/>
    <mergeCell ref="B6825:C6825"/>
    <mergeCell ref="A910:R910"/>
    <mergeCell ref="R3158:S3158"/>
    <mergeCell ref="B4593:C4593"/>
    <mergeCell ref="B2896:C2896"/>
    <mergeCell ref="B2439:C2439"/>
    <mergeCell ref="B6781:C6781"/>
    <mergeCell ref="B4208:C4208"/>
    <mergeCell ref="B2123:C2123"/>
    <mergeCell ref="B7125:C7125"/>
    <mergeCell ref="B7081:C7081"/>
    <mergeCell ref="B4996:C4996"/>
    <mergeCell ref="B4971:C4971"/>
    <mergeCell ref="B2423:C2423"/>
    <mergeCell ref="A2396:R2396"/>
    <mergeCell ref="B3919:C3919"/>
    <mergeCell ref="B1834:C1834"/>
    <mergeCell ref="B6168:C6168"/>
    <mergeCell ref="B3946:C3946"/>
    <mergeCell ref="B3620:C3620"/>
    <mergeCell ref="B6379:C6379"/>
    <mergeCell ref="B5863:C5863"/>
    <mergeCell ref="B4682:C4682"/>
    <mergeCell ref="B6631:C6631"/>
    <mergeCell ref="B1840:C1840"/>
    <mergeCell ref="B4502:C4502"/>
    <mergeCell ref="B4083:C4083"/>
    <mergeCell ref="B6962:C6962"/>
    <mergeCell ref="B1301:C1301"/>
    <mergeCell ref="B5629:C5629"/>
    <mergeCell ref="B3544:C3544"/>
    <mergeCell ref="B3538:C3538"/>
    <mergeCell ref="B3081:C3081"/>
    <mergeCell ref="B7495:C7495"/>
    <mergeCell ref="B5798:C5798"/>
    <mergeCell ref="B3250:C3250"/>
    <mergeCell ref="B5036:C5036"/>
    <mergeCell ref="R6806:S6806"/>
    <mergeCell ref="B6098:C6098"/>
    <mergeCell ref="B5095:C5095"/>
    <mergeCell ref="B4402:C4402"/>
    <mergeCell ref="B5618:C5618"/>
    <mergeCell ref="A7370:R7370"/>
    <mergeCell ref="B1613:C1613"/>
    <mergeCell ref="A6195:V6195"/>
    <mergeCell ref="B4818:C4818"/>
    <mergeCell ref="B7034:C7034"/>
    <mergeCell ref="B4355:C4355"/>
    <mergeCell ref="B2270:C2270"/>
    <mergeCell ref="B6598:C6598"/>
    <mergeCell ref="B6815:C6815"/>
    <mergeCell ref="A6042:V6042"/>
    <mergeCell ref="B7414:C7414"/>
    <mergeCell ref="B6957:C6957"/>
    <mergeCell ref="B5296:C5296"/>
    <mergeCell ref="B2596:C2596"/>
    <mergeCell ref="B4388:C4388"/>
    <mergeCell ref="A4257:V4257"/>
    <mergeCell ref="B6656:C6656"/>
    <mergeCell ref="B7381:C7381"/>
    <mergeCell ref="B7076:C7076"/>
    <mergeCell ref="B4649:C4649"/>
    <mergeCell ref="B7392:C7392"/>
    <mergeCell ref="B7060:C7060"/>
    <mergeCell ref="B6904:C6904"/>
    <mergeCell ref="B93:C93"/>
    <mergeCell ref="B4421:C4421"/>
    <mergeCell ref="B2336:C2336"/>
    <mergeCell ref="B1873:C1873"/>
    <mergeCell ref="B6881:C6881"/>
    <mergeCell ref="B2636:C2636"/>
    <mergeCell ref="B7206:C7206"/>
    <mergeCell ref="B7506:C7506"/>
    <mergeCell ref="R665:S665"/>
    <mergeCell ref="B4474:C4474"/>
    <mergeCell ref="B104:C104"/>
    <mergeCell ref="A4182:R4182"/>
    <mergeCell ref="B5106:C5106"/>
    <mergeCell ref="R992:S992"/>
    <mergeCell ref="B2564:C2564"/>
    <mergeCell ref="B2558:C2558"/>
    <mergeCell ref="B4807:C4807"/>
    <mergeCell ref="B4774:C4774"/>
    <mergeCell ref="B2101:C2101"/>
    <mergeCell ref="B4801:C4801"/>
    <mergeCell ref="B404:C404"/>
    <mergeCell ref="B3321:C3321"/>
    <mergeCell ref="B7234:C7234"/>
    <mergeCell ref="B2858:C2858"/>
    <mergeCell ref="B5107:C5107"/>
    <mergeCell ref="B5101:C5101"/>
    <mergeCell ref="B446:C446"/>
    <mergeCell ref="B6478:C6478"/>
    <mergeCell ref="A4524:R4524"/>
    <mergeCell ref="B1051:C1051"/>
    <mergeCell ref="A154:R154"/>
    <mergeCell ref="B3319:C3319"/>
    <mergeCell ref="B132:C132"/>
    <mergeCell ref="B157:C157"/>
    <mergeCell ref="B4702:C4702"/>
    <mergeCell ref="B3005:C3005"/>
    <mergeCell ref="B6945:C6945"/>
    <mergeCell ref="B5248:C5248"/>
    <mergeCell ref="B2706:C2706"/>
    <mergeCell ref="B4397:C4397"/>
    <mergeCell ref="B5459:C5459"/>
    <mergeCell ref="B5002:C5002"/>
    <mergeCell ref="B7245:C7245"/>
    <mergeCell ref="B5765:C5765"/>
    <mergeCell ref="R4313:S4313"/>
    <mergeCell ref="B2701:C2701"/>
    <mergeCell ref="B3217:C3217"/>
    <mergeCell ref="B5460:C5460"/>
    <mergeCell ref="B2602:C2602"/>
    <mergeCell ref="A2471:V2471"/>
    <mergeCell ref="B1584:C1584"/>
    <mergeCell ref="B5524:C5524"/>
    <mergeCell ref="B1171:C1171"/>
    <mergeCell ref="A267:V267"/>
    <mergeCell ref="B3370:C3370"/>
    <mergeCell ref="B1285:C1285"/>
    <mergeCell ref="B6129:C6129"/>
    <mergeCell ref="B4044:C4044"/>
    <mergeCell ref="B6287:C6287"/>
    <mergeCell ref="B5830:C5830"/>
    <mergeCell ref="B1115:C1115"/>
    <mergeCell ref="R2489:S2489"/>
    <mergeCell ref="B4055:C4055"/>
    <mergeCell ref="B6298:C6298"/>
    <mergeCell ref="B54:C54"/>
    <mergeCell ref="B185:C185"/>
    <mergeCell ref="B5760:C5760"/>
    <mergeCell ref="B817:C817"/>
    <mergeCell ref="B512:C512"/>
    <mergeCell ref="B468:C468"/>
    <mergeCell ref="A4596:R4596"/>
    <mergeCell ref="B1117:C1117"/>
    <mergeCell ref="B5601:C5601"/>
    <mergeCell ref="B2903:C2903"/>
    <mergeCell ref="B812:C812"/>
    <mergeCell ref="B5818:C5818"/>
    <mergeCell ref="B5302:C5302"/>
    <mergeCell ref="B3691:C3691"/>
    <mergeCell ref="B7604:C7604"/>
    <mergeCell ref="B5934:C5934"/>
    <mergeCell ref="B5602:C5602"/>
    <mergeCell ref="R4693:S4693"/>
    <mergeCell ref="B5902:C5902"/>
    <mergeCell ref="B959:C959"/>
    <mergeCell ref="B5529:C5529"/>
    <mergeCell ref="B5504:C5504"/>
    <mergeCell ref="B1170:C1170"/>
    <mergeCell ref="B1284:C1284"/>
    <mergeCell ref="B1259:C1259"/>
    <mergeCell ref="B3070:C3070"/>
    <mergeCell ref="B5829:C5829"/>
    <mergeCell ref="B3719:C3719"/>
    <mergeCell ref="B3675:C3675"/>
    <mergeCell ref="R2261:S2261"/>
    <mergeCell ref="B5918:C5918"/>
    <mergeCell ref="B3833:C3833"/>
    <mergeCell ref="R19:S19"/>
    <mergeCell ref="B6892:C6892"/>
    <mergeCell ref="R2778:S2778"/>
    <mergeCell ref="B1585:C1585"/>
    <mergeCell ref="B7050:C7050"/>
    <mergeCell ref="B4344:C4344"/>
    <mergeCell ref="B6587:C6587"/>
    <mergeCell ref="A720:R720"/>
    <mergeCell ref="B1644:C1644"/>
    <mergeCell ref="B1181:C1181"/>
    <mergeCell ref="A2506:R2506"/>
    <mergeCell ref="B1312:C1312"/>
    <mergeCell ref="B6887:C6887"/>
    <mergeCell ref="B1944:C1944"/>
    <mergeCell ref="B1487:C1487"/>
    <mergeCell ref="B1645:C1645"/>
    <mergeCell ref="B1639:C1639"/>
    <mergeCell ref="B5552:C5552"/>
    <mergeCell ref="R703:S703"/>
    <mergeCell ref="B1313:C1313"/>
    <mergeCell ref="B1324:C1324"/>
    <mergeCell ref="B55:C55"/>
    <mergeCell ref="B213:C213"/>
    <mergeCell ref="B208:C208"/>
    <mergeCell ref="B882:C882"/>
    <mergeCell ref="B366:C366"/>
    <mergeCell ref="B5973:C5973"/>
    <mergeCell ref="A4218:V4218"/>
    <mergeCell ref="B3141:C3141"/>
    <mergeCell ref="A2433:V2433"/>
    <mergeCell ref="B593:C593"/>
    <mergeCell ref="B2836:C2836"/>
    <mergeCell ref="B7224:C7224"/>
    <mergeCell ref="B6854:C6854"/>
    <mergeCell ref="B6635:C6635"/>
    <mergeCell ref="B7100:C7100"/>
    <mergeCell ref="B5788:C5788"/>
    <mergeCell ref="B7236:C7236"/>
    <mergeCell ref="B7325:C7325"/>
    <mergeCell ref="B6931:C6931"/>
    <mergeCell ref="B5234:C5234"/>
    <mergeCell ref="B4777:C4777"/>
    <mergeCell ref="B6970:C6970"/>
    <mergeCell ref="B4885:C4885"/>
    <mergeCell ref="B5909:C5909"/>
    <mergeCell ref="B6578:C6578"/>
    <mergeCell ref="B7282:C7282"/>
    <mergeCell ref="B5060:C5060"/>
    <mergeCell ref="A7256:R7256"/>
    <mergeCell ref="B6483:C6483"/>
    <mergeCell ref="B6037:C6037"/>
    <mergeCell ref="B5868:C5868"/>
    <mergeCell ref="R6061:S6061"/>
    <mergeCell ref="B6713:C6713"/>
    <mergeCell ref="B5262:C5262"/>
    <mergeCell ref="B6703:C6703"/>
    <mergeCell ref="B6442:C6442"/>
    <mergeCell ref="B7230:C7230"/>
    <mergeCell ref="B7205:C7205"/>
    <mergeCell ref="B6714:C6714"/>
    <mergeCell ref="B6048:C6048"/>
    <mergeCell ref="A6841:V6841"/>
    <mergeCell ref="B6712:C6712"/>
    <mergeCell ref="B6935:C6935"/>
    <mergeCell ref="B223:C223"/>
    <mergeCell ref="B2009:C2009"/>
    <mergeCell ref="B4225:C4225"/>
    <mergeCell ref="B2140:C2140"/>
    <mergeCell ref="B6984:C6984"/>
    <mergeCell ref="B2614:C2614"/>
    <mergeCell ref="B4882:C4882"/>
    <mergeCell ref="B4857:C4857"/>
    <mergeCell ref="B4436:C4436"/>
    <mergeCell ref="B523:C523"/>
    <mergeCell ref="B6679:C6679"/>
    <mergeCell ref="A4144:R4144"/>
    <mergeCell ref="B2440:C2440"/>
    <mergeCell ref="B6985:C6985"/>
    <mergeCell ref="B6979:C6979"/>
    <mergeCell ref="B7310:C7310"/>
    <mergeCell ref="A2053:V2053"/>
    <mergeCell ref="B4452:C4452"/>
    <mergeCell ref="B2367:C2367"/>
    <mergeCell ref="B2456:C2456"/>
    <mergeCell ref="A1748:V1748"/>
    <mergeCell ref="A1138:R1138"/>
    <mergeCell ref="B2667:C2667"/>
    <mergeCell ref="B2151:C2151"/>
    <mergeCell ref="B4910:C4910"/>
    <mergeCell ref="B2756:C2756"/>
    <mergeCell ref="B671:C671"/>
    <mergeCell ref="B3430:C3430"/>
    <mergeCell ref="B551:C551"/>
    <mergeCell ref="B2792:C2792"/>
    <mergeCell ref="B707:C707"/>
    <mergeCell ref="B6696:C6696"/>
    <mergeCell ref="A7524:V7524"/>
    <mergeCell ref="A6914:R6914"/>
    <mergeCell ref="B3441:C3441"/>
    <mergeCell ref="B1356:C1356"/>
    <mergeCell ref="B7354:C7354"/>
    <mergeCell ref="B1350:C1350"/>
    <mergeCell ref="B893:C893"/>
    <mergeCell ref="B3136:C3136"/>
    <mergeCell ref="B7049:C7049"/>
    <mergeCell ref="B5352:C5352"/>
    <mergeCell ref="A5739:V5739"/>
    <mergeCell ref="B1656:C1656"/>
    <mergeCell ref="B5569:C5569"/>
    <mergeCell ref="B1351:C1351"/>
    <mergeCell ref="B5264:C5264"/>
    <mergeCell ref="B3567:C3567"/>
    <mergeCell ref="B1890:C1890"/>
    <mergeCell ref="B1770:C1770"/>
    <mergeCell ref="B1764:C1764"/>
    <mergeCell ref="B4529:C4529"/>
    <mergeCell ref="B4921:C4921"/>
    <mergeCell ref="B1614:C1614"/>
    <mergeCell ref="B4249:C4249"/>
    <mergeCell ref="B5729:C5729"/>
    <mergeCell ref="B6435:C6435"/>
    <mergeCell ref="B3887:C3887"/>
    <mergeCell ref="B2190:C2190"/>
    <mergeCell ref="B2407:C2407"/>
    <mergeCell ref="B4650:C4650"/>
    <mergeCell ref="B7398:C7398"/>
    <mergeCell ref="B6941:C6941"/>
    <mergeCell ref="R7277:S7277"/>
    <mergeCell ref="B1307:C1307"/>
    <mergeCell ref="B1448:C1448"/>
    <mergeCell ref="A6461:V6461"/>
    <mergeCell ref="B4621:C4621"/>
    <mergeCell ref="B6185:C6185"/>
    <mergeCell ref="B3517:C3517"/>
    <mergeCell ref="R4830:S4830"/>
    <mergeCell ref="B4568:C4568"/>
    <mergeCell ref="B2020:C2020"/>
    <mergeCell ref="B5933:C5933"/>
    <mergeCell ref="A1062:R1062"/>
    <mergeCell ref="B4605:C4605"/>
    <mergeCell ref="B1878:C1878"/>
    <mergeCell ref="B1573:C1573"/>
    <mergeCell ref="B2178:C2178"/>
    <mergeCell ref="B4622:C4622"/>
    <mergeCell ref="A3762:V3762"/>
    <mergeCell ref="B1590:C1590"/>
    <mergeCell ref="B6135:C6135"/>
    <mergeCell ref="B3587:C3587"/>
    <mergeCell ref="B3125:C3125"/>
    <mergeCell ref="B2819:C2819"/>
    <mergeCell ref="B5041:C5041"/>
    <mergeCell ref="A1520:V1520"/>
    <mergeCell ref="B6020:C6020"/>
    <mergeCell ref="B3935:C3935"/>
    <mergeCell ref="B3478:C3478"/>
    <mergeCell ref="B4846:C4846"/>
    <mergeCell ref="B2298:C2298"/>
    <mergeCell ref="B5171:C5171"/>
    <mergeCell ref="B2967:C2967"/>
    <mergeCell ref="B6358:C6358"/>
    <mergeCell ref="B1420:C1420"/>
    <mergeCell ref="B1395:C1395"/>
    <mergeCell ref="B5488:C5488"/>
    <mergeCell ref="B5438:C5438"/>
    <mergeCell ref="B5858:C5858"/>
    <mergeCell ref="B5439:C5439"/>
    <mergeCell ref="B5580:C5580"/>
    <mergeCell ref="B4303:C4303"/>
    <mergeCell ref="B3846:C3846"/>
    <mergeCell ref="B1761:C1761"/>
    <mergeCell ref="B3469:C3469"/>
    <mergeCell ref="B1384:C1384"/>
    <mergeCell ref="B1340:C1340"/>
    <mergeCell ref="B3794:C3794"/>
    <mergeCell ref="B1684:C1684"/>
    <mergeCell ref="B2451:C2451"/>
    <mergeCell ref="B5210:C5210"/>
    <mergeCell ref="B1981:C1981"/>
    <mergeCell ref="B4425:C4425"/>
    <mergeCell ref="B4400:C4400"/>
    <mergeCell ref="A5816:R5816"/>
    <mergeCell ref="A3344:V3344"/>
    <mergeCell ref="B1731:C1731"/>
    <mergeCell ref="B3925:C3925"/>
    <mergeCell ref="B1464:C1464"/>
    <mergeCell ref="B1371:C1371"/>
    <mergeCell ref="B1491:C1491"/>
    <mergeCell ref="B1677:C1677"/>
    <mergeCell ref="B1718:C1718"/>
    <mergeCell ref="B2323:C2323"/>
    <mergeCell ref="B2018:C2018"/>
    <mergeCell ref="B1910:C1910"/>
    <mergeCell ref="B7:C7"/>
    <mergeCell ref="B121:C121"/>
    <mergeCell ref="B332:C332"/>
    <mergeCell ref="B307:C307"/>
    <mergeCell ref="B2575:C2575"/>
    <mergeCell ref="B421:C421"/>
    <mergeCell ref="B3180:C3180"/>
    <mergeCell ref="A6196:R6196"/>
    <mergeCell ref="B7120:C7120"/>
    <mergeCell ref="B632:C632"/>
    <mergeCell ref="B2881:C2881"/>
    <mergeCell ref="B4572:C4572"/>
    <mergeCell ref="B2875:C2875"/>
    <mergeCell ref="B790:C790"/>
    <mergeCell ref="R3120:S3120"/>
    <mergeCell ref="B2418:C2418"/>
    <mergeCell ref="A1558:V1558"/>
    <mergeCell ref="B4661:C4661"/>
    <mergeCell ref="B5754:C5754"/>
    <mergeCell ref="A6496:R6496"/>
    <mergeCell ref="B371:C371"/>
    <mergeCell ref="B372:C372"/>
    <mergeCell ref="B3708:C3708"/>
    <mergeCell ref="B3702:C3702"/>
    <mergeCell ref="B3245:C3245"/>
    <mergeCell ref="B1759:C1759"/>
    <mergeCell ref="B4008:C4008"/>
    <mergeCell ref="B4002:C4002"/>
    <mergeCell ref="B3545:C3545"/>
    <mergeCell ref="B1460:C1460"/>
    <mergeCell ref="B6604:C6604"/>
    <mergeCell ref="B4056:C4056"/>
    <mergeCell ref="B7420:C7420"/>
    <mergeCell ref="B5335:C5335"/>
    <mergeCell ref="B3638:C3638"/>
    <mergeCell ref="B7551:C7551"/>
    <mergeCell ref="R6099:S6099"/>
    <mergeCell ref="R4488:S4488"/>
    <mergeCell ref="B4961:C4961"/>
    <mergeCell ref="B2876:C2876"/>
    <mergeCell ref="B5635:C5635"/>
    <mergeCell ref="B806:C806"/>
    <mergeCell ref="B4719:C4719"/>
    <mergeCell ref="B474:C474"/>
    <mergeCell ref="B1106:C1106"/>
    <mergeCell ref="B5019:C5019"/>
    <mergeCell ref="B7262:C7262"/>
    <mergeCell ref="B774:C774"/>
    <mergeCell ref="B3023:C3023"/>
    <mergeCell ref="B801:C801"/>
    <mergeCell ref="B3103:C3103"/>
    <mergeCell ref="B3234:C3234"/>
    <mergeCell ref="B5477:C5477"/>
    <mergeCell ref="R4541:S4541"/>
    <mergeCell ref="R6327:S6327"/>
    <mergeCell ref="B3403:C3403"/>
    <mergeCell ref="R6479:S6479"/>
    <mergeCell ref="B6102:C6102"/>
    <mergeCell ref="B1134:C1134"/>
    <mergeCell ref="B677:C677"/>
    <mergeCell ref="A5548:V5548"/>
    <mergeCell ref="B3550:C3550"/>
    <mergeCell ref="B1465:C1465"/>
    <mergeCell ref="B1459:C1459"/>
    <mergeCell ref="B18:C18"/>
    <mergeCell ref="B2261:C2261"/>
    <mergeCell ref="B6174:C6174"/>
    <mergeCell ref="B4089:C4089"/>
    <mergeCell ref="B1804:C1804"/>
    <mergeCell ref="B4072:C4072"/>
    <mergeCell ref="A1254:V1254"/>
    <mergeCell ref="B3653:C3653"/>
    <mergeCell ref="R2717:S2717"/>
    <mergeCell ref="B1499:C1499"/>
    <mergeCell ref="B4677:C4677"/>
    <mergeCell ref="B2592:C2592"/>
    <mergeCell ref="B136:C136"/>
    <mergeCell ref="B4111:C4111"/>
    <mergeCell ref="B6360:C6360"/>
    <mergeCell ref="B3654:C3654"/>
    <mergeCell ref="B6354:C6354"/>
    <mergeCell ref="B1563:C1563"/>
    <mergeCell ref="B5897:C5897"/>
    <mergeCell ref="B279:C279"/>
    <mergeCell ref="B4192:C4192"/>
    <mergeCell ref="A1598:R1598"/>
    <mergeCell ref="B410:C410"/>
    <mergeCell ref="R4906:S4906"/>
    <mergeCell ref="A382:R382"/>
    <mergeCell ref="A682:R682"/>
    <mergeCell ref="B4268:C4268"/>
    <mergeCell ref="B3822:C3822"/>
    <mergeCell ref="R285:S285"/>
    <mergeCell ref="B1720:C1720"/>
    <mergeCell ref="B1695:C1695"/>
    <mergeCell ref="B5633:C5633"/>
    <mergeCell ref="B6054:C6054"/>
    <mergeCell ref="B1263:C1263"/>
    <mergeCell ref="B1238:C1238"/>
    <mergeCell ref="B5808:C5808"/>
    <mergeCell ref="R6502:S6502"/>
    <mergeCell ref="R6654:S6654"/>
    <mergeCell ref="B5977:C5977"/>
    <mergeCell ref="B5952:C5952"/>
    <mergeCell ref="B6254:C6254"/>
    <mergeCell ref="B5880:C5880"/>
    <mergeCell ref="A4410:R4410"/>
    <mergeCell ref="B6554:C6554"/>
    <mergeCell ref="B3294:C3294"/>
    <mergeCell ref="A4824:R4824"/>
    <mergeCell ref="B4003:C4003"/>
    <mergeCell ref="B2973:C2973"/>
    <mergeCell ref="B5846:C5846"/>
    <mergeCell ref="B1470:C1470"/>
    <mergeCell ref="B3298:C3298"/>
    <mergeCell ref="B3273:C3273"/>
    <mergeCell ref="B2777:C2777"/>
    <mergeCell ref="B2173:C2173"/>
    <mergeCell ref="B2473:C2473"/>
    <mergeCell ref="B2587:C2587"/>
    <mergeCell ref="B3642:C3642"/>
    <mergeCell ref="B6146:C6146"/>
    <mergeCell ref="B5841:C5841"/>
    <mergeCell ref="B1504:C1504"/>
    <mergeCell ref="B4377:C4377"/>
    <mergeCell ref="B2684:C2684"/>
    <mergeCell ref="A1976:V1976"/>
    <mergeCell ref="B4927:C4927"/>
    <mergeCell ref="B436:C436"/>
    <mergeCell ref="B2679:C2679"/>
    <mergeCell ref="B525:C525"/>
    <mergeCell ref="A302:R302"/>
    <mergeCell ref="B3442:C3442"/>
    <mergeCell ref="B1515:C1515"/>
    <mergeCell ref="B1210:C1210"/>
    <mergeCell ref="B160:C160"/>
    <mergeCell ref="B1946:C1946"/>
    <mergeCell ref="B3637:C3637"/>
    <mergeCell ref="B1552:C1552"/>
    <mergeCell ref="B2157:C2157"/>
    <mergeCell ref="B1209:C1209"/>
    <mergeCell ref="B513:C513"/>
    <mergeCell ref="B819:C819"/>
    <mergeCell ref="B425:C425"/>
    <mergeCell ref="B321:C321"/>
    <mergeCell ref="B1040:C1040"/>
    <mergeCell ref="B621:C621"/>
    <mergeCell ref="B735:C735"/>
    <mergeCell ref="B921:C921"/>
    <mergeCell ref="B1035:C1035"/>
    <mergeCell ref="A343:V343"/>
    <mergeCell ref="B763:C763"/>
    <mergeCell ref="A496:R496"/>
    <mergeCell ref="A796:R796"/>
    <mergeCell ref="B3598:C3598"/>
    <mergeCell ref="B1488:C1488"/>
    <mergeCell ref="B2527:C2527"/>
    <mergeCell ref="B2615:C2615"/>
    <mergeCell ref="B649:C649"/>
    <mergeCell ref="B2342:C2342"/>
    <mergeCell ref="B928:C928"/>
    <mergeCell ref="B3241:C3241"/>
    <mergeCell ref="B2060:C2060"/>
    <mergeCell ref="A836:V836"/>
    <mergeCell ref="B88:C88"/>
    <mergeCell ref="B82:C82"/>
    <mergeCell ref="B2026:C2026"/>
    <mergeCell ref="B388:C388"/>
    <mergeCell ref="B2631:C2631"/>
    <mergeCell ref="B546:C546"/>
    <mergeCell ref="B540:C540"/>
    <mergeCell ref="B4453:C4453"/>
    <mergeCell ref="B83:C83"/>
    <mergeCell ref="B2842:C2842"/>
    <mergeCell ref="B2326:C2326"/>
    <mergeCell ref="B5085:C5085"/>
    <mergeCell ref="B4759:C4759"/>
    <mergeCell ref="B4753:C4753"/>
    <mergeCell ref="B4780:C4780"/>
    <mergeCell ref="B383:C383"/>
    <mergeCell ref="B3142:C3142"/>
    <mergeCell ref="B2626:C2626"/>
    <mergeCell ref="B541:C541"/>
    <mergeCell ref="B3962:C3962"/>
    <mergeCell ref="B3663:C3663"/>
    <mergeCell ref="B3630:C3630"/>
    <mergeCell ref="B3657:C3657"/>
    <mergeCell ref="R118:S118"/>
    <mergeCell ref="B2419:C2419"/>
    <mergeCell ref="B349:C349"/>
    <mergeCell ref="B2740:C2740"/>
    <mergeCell ref="B1094:C1094"/>
    <mergeCell ref="B6218:C6218"/>
    <mergeCell ref="A5510:V5510"/>
    <mergeCell ref="B5031:C5031"/>
    <mergeCell ref="B6463:C6463"/>
    <mergeCell ref="R7353:S7353"/>
    <mergeCell ref="B7098:C7098"/>
    <mergeCell ref="B4911:C4911"/>
    <mergeCell ref="B6772:C6772"/>
    <mergeCell ref="B7097:C7097"/>
    <mergeCell ref="B5879:C5879"/>
    <mergeCell ref="B5873:C5873"/>
    <mergeCell ref="R171:S171"/>
    <mergeCell ref="B257:C257"/>
    <mergeCell ref="A3877:V3877"/>
    <mergeCell ref="A3420:V3420"/>
    <mergeCell ref="A2810:R2810"/>
    <mergeCell ref="B3734:C3734"/>
    <mergeCell ref="A5663:V5663"/>
    <mergeCell ref="R688:S688"/>
    <mergeCell ref="B557:C557"/>
    <mergeCell ref="B6582:C6582"/>
    <mergeCell ref="B5913:C5913"/>
    <mergeCell ref="B5581:C5581"/>
    <mergeCell ref="B2723:C2723"/>
    <mergeCell ref="B638:C638"/>
    <mergeCell ref="B6213:C6213"/>
    <mergeCell ref="B938:C938"/>
    <mergeCell ref="B5940:C5940"/>
    <mergeCell ref="B5188:C5188"/>
    <mergeCell ref="B4731:C4731"/>
    <mergeCell ref="B3816:C3816"/>
    <mergeCell ref="B3397:C3397"/>
    <mergeCell ref="B296:C296"/>
    <mergeCell ref="B4209:C4209"/>
    <mergeCell ref="B3904:C3904"/>
    <mergeCell ref="A1826:R1826"/>
    <mergeCell ref="B7393:C7393"/>
    <mergeCell ref="A5854:R5854"/>
    <mergeCell ref="B4382:C4382"/>
    <mergeCell ref="R4602:S4602"/>
    <mergeCell ref="B6479:C6479"/>
    <mergeCell ref="R4450:S4450"/>
    <mergeCell ref="B6022:C6022"/>
    <mergeCell ref="B6016:C6016"/>
    <mergeCell ref="B4536:C4536"/>
    <mergeCell ref="B6779:C6779"/>
    <mergeCell ref="B6924:C6924"/>
    <mergeCell ref="B5227:C5227"/>
    <mergeCell ref="B7273:C7273"/>
    <mergeCell ref="B4725:C4725"/>
    <mergeCell ref="B6974:C6974"/>
    <mergeCell ref="B6968:C6968"/>
    <mergeCell ref="B5755:C5755"/>
    <mergeCell ref="B5297:C5297"/>
    <mergeCell ref="B5287:C5287"/>
    <mergeCell ref="R6274:S6274"/>
    <mergeCell ref="B5597:C5597"/>
    <mergeCell ref="B5292:C5292"/>
    <mergeCell ref="B4894:C4894"/>
    <mergeCell ref="B7137:C7137"/>
    <mergeCell ref="A6838:R6838"/>
    <mergeCell ref="B7013:C7013"/>
    <mergeCell ref="B6708:C6708"/>
    <mergeCell ref="B7366:C7366"/>
    <mergeCell ref="R954:S954"/>
    <mergeCell ref="B996:C996"/>
    <mergeCell ref="B1509:C1509"/>
    <mergeCell ref="B1767:C1767"/>
    <mergeCell ref="B2892:C2892"/>
    <mergeCell ref="B2435:C2435"/>
    <mergeCell ref="A2054:R2054"/>
    <mergeCell ref="B5194:C5194"/>
    <mergeCell ref="A6538:R6538"/>
    <mergeCell ref="B286:C286"/>
    <mergeCell ref="B255:C255"/>
    <mergeCell ref="B202:C202"/>
    <mergeCell ref="B291:C291"/>
    <mergeCell ref="B1608:C1608"/>
    <mergeCell ref="A264:R264"/>
    <mergeCell ref="R2337:S2337"/>
    <mergeCell ref="R4275:S4275"/>
    <mergeCell ref="B660:C660"/>
    <mergeCell ref="R232:S232"/>
    <mergeCell ref="B463:C463"/>
    <mergeCell ref="A306:R306"/>
    <mergeCell ref="B746:C746"/>
    <mergeCell ref="B3619:C3619"/>
    <mergeCell ref="B1755:C1755"/>
    <mergeCell ref="B3812:C3812"/>
    <mergeCell ref="B3806:C3806"/>
    <mergeCell ref="B650:C650"/>
    <mergeCell ref="B5494:C5494"/>
    <mergeCell ref="B3409:C3409"/>
    <mergeCell ref="B1765:C1765"/>
    <mergeCell ref="B2065:C2065"/>
    <mergeCell ref="B3476:C3476"/>
    <mergeCell ref="B6021:C6021"/>
    <mergeCell ref="B3867:C3867"/>
    <mergeCell ref="B5558:C5558"/>
    <mergeCell ref="B3473:C3473"/>
    <mergeCell ref="R2968:S2968"/>
    <mergeCell ref="B3773:C3773"/>
    <mergeCell ref="B3862:C3862"/>
    <mergeCell ref="B1777:C1777"/>
    <mergeCell ref="B747:C747"/>
    <mergeCell ref="B3437:C3437"/>
    <mergeCell ref="B536:C536"/>
    <mergeCell ref="B553:C553"/>
    <mergeCell ref="B488:C488"/>
    <mergeCell ref="B3361:C3361"/>
    <mergeCell ref="B3786:C3786"/>
    <mergeCell ref="B624:C624"/>
    <mergeCell ref="B1206:C1206"/>
    <mergeCell ref="B3965:C3965"/>
    <mergeCell ref="B807:C807"/>
    <mergeCell ref="B4204:C4204"/>
    <mergeCell ref="B919:C919"/>
    <mergeCell ref="B1000:C1000"/>
    <mergeCell ref="A950:V950"/>
    <mergeCell ref="B861:C861"/>
    <mergeCell ref="B1308:C1308"/>
    <mergeCell ref="B3551:C3551"/>
    <mergeCell ref="B497:C497"/>
    <mergeCell ref="B1042:C1042"/>
    <mergeCell ref="B714:C714"/>
    <mergeCell ref="B2957:C2957"/>
    <mergeCell ref="B1799:C1799"/>
    <mergeCell ref="B933:C933"/>
    <mergeCell ref="B1651:C1651"/>
    <mergeCell ref="B5564:C5564"/>
    <mergeCell ref="B1194:C1194"/>
    <mergeCell ref="B1188:C1188"/>
    <mergeCell ref="B5308:C5308"/>
    <mergeCell ref="B1046:C1046"/>
    <mergeCell ref="B1477:C1477"/>
    <mergeCell ref="B2344:C2344"/>
    <mergeCell ref="B5217:C5217"/>
    <mergeCell ref="B4199:C4199"/>
    <mergeCell ref="B4226:C4226"/>
    <mergeCell ref="B4357:C4357"/>
    <mergeCell ref="B4831:C4831"/>
    <mergeCell ref="B4657:C4657"/>
    <mergeCell ref="A3760:R3760"/>
    <mergeCell ref="B1771:C1771"/>
    <mergeCell ref="B5684:C5684"/>
    <mergeCell ref="B3599:C3599"/>
    <mergeCell ref="B1347:C1347"/>
    <mergeCell ref="B3615:C3615"/>
    <mergeCell ref="B2135:C2135"/>
    <mergeCell ref="B4247:C4247"/>
    <mergeCell ref="B2481:C2481"/>
    <mergeCell ref="B1889:C1889"/>
    <mergeCell ref="B1203:C1203"/>
    <mergeCell ref="A3038:R3038"/>
    <mergeCell ref="B3670:C3670"/>
    <mergeCell ref="A2392:R2392"/>
    <mergeCell ref="B2984:C2984"/>
    <mergeCell ref="B3811:C3811"/>
    <mergeCell ref="B3354:C3354"/>
    <mergeCell ref="B1199:C1199"/>
    <mergeCell ref="R133:S133"/>
    <mergeCell ref="B2767:C2767"/>
    <mergeCell ref="B4547:C4547"/>
    <mergeCell ref="B4678:C4678"/>
    <mergeCell ref="B4373:C4373"/>
    <mergeCell ref="B2762:C2762"/>
    <mergeCell ref="A5815:V5815"/>
    <mergeCell ref="A3686:V3686"/>
    <mergeCell ref="B6060:C6060"/>
    <mergeCell ref="B3975:C3975"/>
    <mergeCell ref="A5929:V5929"/>
    <mergeCell ref="B1846:C1846"/>
    <mergeCell ref="B3512:C3512"/>
    <mergeCell ref="B1427:C1427"/>
    <mergeCell ref="B4275:C4275"/>
    <mergeCell ref="B2146:C2146"/>
    <mergeCell ref="B1727:C1727"/>
    <mergeCell ref="B1776:C1776"/>
    <mergeCell ref="B1319:C1319"/>
    <mergeCell ref="B3562:C3562"/>
    <mergeCell ref="B4236:C4236"/>
    <mergeCell ref="B1003:C1003"/>
    <mergeCell ref="B5331:C5331"/>
    <mergeCell ref="B3246:C3246"/>
    <mergeCell ref="A4334:R4334"/>
    <mergeCell ref="B1476:C1476"/>
    <mergeCell ref="B1019:C1019"/>
    <mergeCell ref="B3262:C3262"/>
    <mergeCell ref="B563:C563"/>
    <mergeCell ref="B5837:C5837"/>
    <mergeCell ref="B894:C894"/>
    <mergeCell ref="A1750:R1750"/>
    <mergeCell ref="B30:C30"/>
    <mergeCell ref="B7148:C7148"/>
    <mergeCell ref="B1841:C1841"/>
    <mergeCell ref="B4575:C4575"/>
    <mergeCell ref="B2490:C2490"/>
    <mergeCell ref="B2446:C2446"/>
    <mergeCell ref="B361:C361"/>
    <mergeCell ref="B5363:C5363"/>
    <mergeCell ref="B7606:C7606"/>
    <mergeCell ref="B7149:C7149"/>
    <mergeCell ref="B5058:C5058"/>
    <mergeCell ref="B7360:C7360"/>
    <mergeCell ref="R6365:S6365"/>
    <mergeCell ref="B1874:C1874"/>
    <mergeCell ref="R422:S422"/>
    <mergeCell ref="B1569:C1569"/>
    <mergeCell ref="B2174:C2174"/>
    <mergeCell ref="B1869:C1869"/>
    <mergeCell ref="B5047:C5047"/>
    <mergeCell ref="B4628:C4628"/>
    <mergeCell ref="B258:C258"/>
    <mergeCell ref="B2526:C2526"/>
    <mergeCell ref="B5679:C5679"/>
    <mergeCell ref="B4742:C4742"/>
    <mergeCell ref="B2169:C2169"/>
    <mergeCell ref="A1788:R1788"/>
    <mergeCell ref="B5042:C5042"/>
    <mergeCell ref="B4629:C4629"/>
    <mergeCell ref="B7291:C7291"/>
    <mergeCell ref="A1482:V1482"/>
    <mergeCell ref="A872:R872"/>
    <mergeCell ref="A3725:V3725"/>
    <mergeCell ref="B100:C100"/>
    <mergeCell ref="B2859:C2859"/>
    <mergeCell ref="A4178:R4178"/>
    <mergeCell ref="B5102:C5102"/>
    <mergeCell ref="B705:C705"/>
    <mergeCell ref="B311:C311"/>
    <mergeCell ref="B2948:C2948"/>
    <mergeCell ref="B863:C863"/>
    <mergeCell ref="B4639:C4639"/>
    <mergeCell ref="B2554:C2554"/>
    <mergeCell ref="B857:C857"/>
    <mergeCell ref="B400:C400"/>
    <mergeCell ref="B3159:C3159"/>
    <mergeCell ref="B1074:C1074"/>
    <mergeCell ref="B5402:C5402"/>
    <mergeCell ref="B3317:C3317"/>
    <mergeCell ref="B611:C611"/>
    <mergeCell ref="B4945:C4945"/>
    <mergeCell ref="B2860:C2860"/>
    <mergeCell ref="B2854:C2854"/>
    <mergeCell ref="R4161:S4161"/>
    <mergeCell ref="B1227:C1227"/>
    <mergeCell ref="B3529:C3529"/>
    <mergeCell ref="B1438:C1438"/>
    <mergeCell ref="B1413:C1413"/>
    <mergeCell ref="R536:S536"/>
    <mergeCell ref="B1047:C1047"/>
    <mergeCell ref="A150:R150"/>
    <mergeCell ref="B2827:C2827"/>
    <mergeCell ref="B742:C742"/>
    <mergeCell ref="B3920:C3920"/>
    <mergeCell ref="B3947:C3947"/>
    <mergeCell ref="A77:V77"/>
    <mergeCell ref="A3230:V3230"/>
    <mergeCell ref="B2538:C2538"/>
    <mergeCell ref="B1390:C1390"/>
    <mergeCell ref="A4406:R4406"/>
    <mergeCell ref="B7546:C7546"/>
    <mergeCell ref="B1058:C1058"/>
    <mergeCell ref="B1085:C1085"/>
    <mergeCell ref="B3301:C3301"/>
    <mergeCell ref="B7241:C7241"/>
    <mergeCell ref="B753:C753"/>
    <mergeCell ref="B2996:C2996"/>
    <mergeCell ref="B5761:C5761"/>
    <mergeCell ref="B1385:C1385"/>
    <mergeCell ref="B5298:C5298"/>
    <mergeCell ref="B3213:C3213"/>
    <mergeCell ref="B7541:C7541"/>
    <mergeCell ref="B5456:C5456"/>
    <mergeCell ref="A1674:R1674"/>
    <mergeCell ref="B3296:C3296"/>
    <mergeCell ref="B3959:C3959"/>
    <mergeCell ref="B3513:C3513"/>
    <mergeCell ref="B5756:C5756"/>
    <mergeCell ref="B813:C813"/>
    <mergeCell ref="B769:C769"/>
    <mergeCell ref="B927:C927"/>
    <mergeCell ref="B464:C464"/>
    <mergeCell ref="B1113:C1113"/>
    <mergeCell ref="B7502:C7502"/>
    <mergeCell ref="B4644:C4644"/>
    <mergeCell ref="B2559:C2559"/>
    <mergeCell ref="R6236:S6236"/>
    <mergeCell ref="A7602:R7602"/>
    <mergeCell ref="A2354:R2354"/>
    <mergeCell ref="B4014:C4014"/>
    <mergeCell ref="B1885:C1885"/>
    <mergeCell ref="B3997:C3997"/>
    <mergeCell ref="B5825:C5825"/>
    <mergeCell ref="B4128:C4128"/>
    <mergeCell ref="B3671:C3671"/>
    <mergeCell ref="B1580:C1580"/>
    <mergeCell ref="B6430:C6430"/>
    <mergeCell ref="B4345:C4345"/>
    <mergeCell ref="B6588:C6588"/>
    <mergeCell ref="B3366:C3366"/>
    <mergeCell ref="R2474:S2474"/>
    <mergeCell ref="B6125:C6125"/>
    <mergeCell ref="B1880:C1880"/>
    <mergeCell ref="B4645:C4645"/>
    <mergeCell ref="B4129:C4129"/>
    <mergeCell ref="B6888:C6888"/>
    <mergeCell ref="B6425:C6425"/>
    <mergeCell ref="B4340:C4340"/>
    <mergeCell ref="B6583:C6583"/>
    <mergeCell ref="B6883:C6883"/>
    <mergeCell ref="B4813:C4813"/>
    <mergeCell ref="B4356:C4356"/>
    <mergeCell ref="B7513:C7513"/>
    <mergeCell ref="B6027:C6027"/>
    <mergeCell ref="R1919:S1919"/>
    <mergeCell ref="B5733:C5733"/>
    <mergeCell ref="B5727:C5727"/>
    <mergeCell ref="R5947:S5947"/>
    <mergeCell ref="B6316:C6316"/>
    <mergeCell ref="R384:S384"/>
    <mergeCell ref="B4079:C4079"/>
    <mergeCell ref="B4193:C4193"/>
    <mergeCell ref="B3012:C3012"/>
    <mergeCell ref="B2599:C2599"/>
    <mergeCell ref="B4798:C4798"/>
    <mergeCell ref="B2713:C2713"/>
    <mergeCell ref="B4379:C4379"/>
    <mergeCell ref="B209:C209"/>
    <mergeCell ref="B2968:C2968"/>
    <mergeCell ref="B2663:C2663"/>
    <mergeCell ref="B966:C966"/>
    <mergeCell ref="B4906:C4906"/>
    <mergeCell ref="B509:C509"/>
    <mergeCell ref="B2752:C2752"/>
    <mergeCell ref="B6860:C6860"/>
    <mergeCell ref="B4231:C4231"/>
    <mergeCell ref="B6680:C6680"/>
    <mergeCell ref="B6674:C6674"/>
    <mergeCell ref="B6675:C6675"/>
    <mergeCell ref="B4743:C4743"/>
    <mergeCell ref="B5674:C5674"/>
    <mergeCell ref="B3681:C3681"/>
    <mergeCell ref="B1527:C1527"/>
    <mergeCell ref="B4286:C4286"/>
    <mergeCell ref="A3648:V3648"/>
    <mergeCell ref="A5891:V5891"/>
    <mergeCell ref="B4051:C4051"/>
    <mergeCell ref="B1183:C1183"/>
    <mergeCell ref="A6724:R6724"/>
    <mergeCell ref="B6638:C6638"/>
    <mergeCell ref="B508:C508"/>
    <mergeCell ref="B67:C67"/>
    <mergeCell ref="B61:C61"/>
    <mergeCell ref="B2310:C2310"/>
    <mergeCell ref="B613:C613"/>
    <mergeCell ref="B2005:C2005"/>
    <mergeCell ref="B5183:C5183"/>
    <mergeCell ref="B824:C824"/>
    <mergeCell ref="A3840:R3840"/>
    <mergeCell ref="B367:C367"/>
    <mergeCell ref="B3067:C3067"/>
    <mergeCell ref="B6980:C6980"/>
    <mergeCell ref="B2610:C2610"/>
    <mergeCell ref="B4878:C4878"/>
    <mergeCell ref="B2741:C2741"/>
    <mergeCell ref="B519:C519"/>
    <mergeCell ref="B5483:C5483"/>
    <mergeCell ref="A4140:R4140"/>
    <mergeCell ref="B3367:C3367"/>
    <mergeCell ref="B5178:C5178"/>
    <mergeCell ref="R2132:S2132"/>
    <mergeCell ref="B5783:C5783"/>
    <mergeCell ref="B3698:C3698"/>
    <mergeCell ref="B666:C666"/>
    <mergeCell ref="B6810:C6810"/>
    <mergeCell ref="B5113:C5113"/>
    <mergeCell ref="B4656:C4656"/>
    <mergeCell ref="B2571:C2571"/>
    <mergeCell ref="B2565:C2565"/>
    <mergeCell ref="B6899:C6899"/>
    <mergeCell ref="B4814:C4814"/>
    <mergeCell ref="B4808:C4808"/>
    <mergeCell ref="B139:C139"/>
    <mergeCell ref="B7557:C7557"/>
    <mergeCell ref="B2294:C2294"/>
    <mergeCell ref="B4493:C4493"/>
    <mergeCell ref="B7252:C7252"/>
    <mergeCell ref="B6795:C6795"/>
    <mergeCell ref="B2594:C2594"/>
    <mergeCell ref="A1901:V1901"/>
    <mergeCell ref="B7280:C7280"/>
    <mergeCell ref="B7110:C7110"/>
    <mergeCell ref="B1624:C1624"/>
    <mergeCell ref="B5114:C5114"/>
    <mergeCell ref="B5108:C5108"/>
    <mergeCell ref="B3779:C3779"/>
    <mergeCell ref="B1619:C1619"/>
    <mergeCell ref="A3460:R3460"/>
    <mergeCell ref="B4498:C4498"/>
    <mergeCell ref="B3120:C3120"/>
    <mergeCell ref="B5336:C5336"/>
    <mergeCell ref="B1640:C1640"/>
    <mergeCell ref="B7540:C7540"/>
    <mergeCell ref="B2593:C2593"/>
    <mergeCell ref="B4889:C4889"/>
    <mergeCell ref="B6108:C6108"/>
    <mergeCell ref="B4023:C4023"/>
    <mergeCell ref="B2223:C2223"/>
    <mergeCell ref="B4454:C4454"/>
    <mergeCell ref="B5385:C5385"/>
    <mergeCell ref="B5086:C5086"/>
    <mergeCell ref="B1646:C1646"/>
    <mergeCell ref="A4143:V4143"/>
    <mergeCell ref="B1857:C1857"/>
    <mergeCell ref="B5748:C5748"/>
    <mergeCell ref="B889:C889"/>
    <mergeCell ref="B3132:C3132"/>
    <mergeCell ref="B1951:C1951"/>
    <mergeCell ref="B5864:C5864"/>
    <mergeCell ref="B1494:C1494"/>
    <mergeCell ref="B2719:C2719"/>
    <mergeCell ref="B628:C628"/>
    <mergeCell ref="B2871:C2871"/>
    <mergeCell ref="B2414:C2414"/>
    <mergeCell ref="B5630:C5630"/>
    <mergeCell ref="B1233:C1233"/>
    <mergeCell ref="B717:C717"/>
    <mergeCell ref="B524:C524"/>
    <mergeCell ref="B4836:C4836"/>
    <mergeCell ref="B4966:C4966"/>
    <mergeCell ref="B2293:C2293"/>
    <mergeCell ref="B596:C596"/>
    <mergeCell ref="B4509:C4509"/>
    <mergeCell ref="B944:C944"/>
    <mergeCell ref="B1473:C1473"/>
    <mergeCell ref="A1560:R1560"/>
    <mergeCell ref="B1119:C1119"/>
    <mergeCell ref="B656:C656"/>
    <mergeCell ref="B956:C956"/>
    <mergeCell ref="B1173:C1173"/>
    <mergeCell ref="B1037:C1037"/>
    <mergeCell ref="B1195:C1195"/>
    <mergeCell ref="B1211:C1211"/>
    <mergeCell ref="B820:C820"/>
    <mergeCell ref="B1425:C1425"/>
    <mergeCell ref="B1120:C1120"/>
    <mergeCell ref="B4378:C4378"/>
    <mergeCell ref="R42:S42"/>
    <mergeCell ref="B3737:C3737"/>
    <mergeCell ref="B1652:C1652"/>
    <mergeCell ref="B3868:C3868"/>
    <mergeCell ref="B5559:C5559"/>
    <mergeCell ref="B5865:C5865"/>
    <mergeCell ref="B1036:C1036"/>
    <mergeCell ref="B1336:C1336"/>
    <mergeCell ref="B4095:C4095"/>
    <mergeCell ref="B3579:C3579"/>
    <mergeCell ref="B6338:C6338"/>
    <mergeCell ref="B1031:C1031"/>
    <mergeCell ref="R95:S95"/>
    <mergeCell ref="B3790:C3790"/>
    <mergeCell ref="B3333:C3333"/>
    <mergeCell ref="B6033:C6033"/>
    <mergeCell ref="B547:C547"/>
    <mergeCell ref="B4460:C4460"/>
    <mergeCell ref="R4640:S4640"/>
    <mergeCell ref="B4553:C4553"/>
    <mergeCell ref="B4090:C4090"/>
    <mergeCell ref="B6333:C6333"/>
    <mergeCell ref="B4248:C4248"/>
    <mergeCell ref="A1407:V1407"/>
    <mergeCell ref="A988:V988"/>
    <mergeCell ref="A1102:V1102"/>
    <mergeCell ref="B247:C247"/>
    <mergeCell ref="B117:C117"/>
    <mergeCell ref="B328:C328"/>
    <mergeCell ref="B3176:C3176"/>
    <mergeCell ref="A6192:R6192"/>
    <mergeCell ref="B101:C101"/>
    <mergeCell ref="B275:C275"/>
    <mergeCell ref="B2491:C2491"/>
    <mergeCell ref="B406:C406"/>
    <mergeCell ref="B3148:C3148"/>
    <mergeCell ref="B7061:C7061"/>
    <mergeCell ref="B4951:C4951"/>
    <mergeCell ref="B575:C575"/>
    <mergeCell ref="B4928:C4928"/>
    <mergeCell ref="B6756:C6756"/>
    <mergeCell ref="B3448:C3448"/>
    <mergeCell ref="B1363:C1363"/>
    <mergeCell ref="B7361:C7361"/>
    <mergeCell ref="B7388:C7388"/>
    <mergeCell ref="B5908:C5908"/>
    <mergeCell ref="B1663:C1663"/>
    <mergeCell ref="B5576:C5576"/>
    <mergeCell ref="B2718:C2718"/>
    <mergeCell ref="B6964:C6964"/>
    <mergeCell ref="B2021:C2021"/>
    <mergeCell ref="B1996:C1996"/>
    <mergeCell ref="B4264:C4264"/>
    <mergeCell ref="B1716:C1716"/>
    <mergeCell ref="A5550:R5550"/>
    <mergeCell ref="B3899:C3899"/>
    <mergeCell ref="B6561:C6561"/>
    <mergeCell ref="B639:C639"/>
    <mergeCell ref="A5358:V5358"/>
    <mergeCell ref="B3398:C3398"/>
    <mergeCell ref="B2882:C2882"/>
    <mergeCell ref="B661:C661"/>
    <mergeCell ref="B3426:C3426"/>
    <mergeCell ref="B5212:C5212"/>
    <mergeCell ref="A7601:V7601"/>
    <mergeCell ref="B3099:C3099"/>
    <mergeCell ref="B5315:C5315"/>
    <mergeCell ref="B1287:C1287"/>
    <mergeCell ref="B1702:C1702"/>
    <mergeCell ref="B5615:C5615"/>
    <mergeCell ref="B6403:C6403"/>
    <mergeCell ref="R4374:S4374"/>
    <mergeCell ref="A2316:R2316"/>
    <mergeCell ref="B667:C667"/>
    <mergeCell ref="R1980:S1980"/>
    <mergeCell ref="B781:C781"/>
    <mergeCell ref="B3546:C3546"/>
    <mergeCell ref="A1141:V1141"/>
    <mergeCell ref="B3540:C3540"/>
    <mergeCell ref="B1455:C1455"/>
    <mergeCell ref="B998:C998"/>
    <mergeCell ref="B7465:C7465"/>
    <mergeCell ref="B7008:C7008"/>
    <mergeCell ref="B4923:C4923"/>
    <mergeCell ref="B4917:C4917"/>
    <mergeCell ref="B7166:C7166"/>
    <mergeCell ref="B4475:C4475"/>
    <mergeCell ref="B7160:C7160"/>
    <mergeCell ref="B2779:C2779"/>
    <mergeCell ref="B6692:C6692"/>
    <mergeCell ref="B5075:C5075"/>
    <mergeCell ref="A1787:V1787"/>
    <mergeCell ref="B4259:C4259"/>
    <mergeCell ref="B4395:C4395"/>
    <mergeCell ref="B3879:C3879"/>
    <mergeCell ref="A3498:R3498"/>
    <mergeCell ref="A7487:V7487"/>
    <mergeCell ref="B3829:C3829"/>
    <mergeCell ref="B2349:C2349"/>
    <mergeCell ref="B2044:C2044"/>
    <mergeCell ref="B5222:C5222"/>
    <mergeCell ref="R5795:S5795"/>
    <mergeCell ref="R1577:S1577"/>
    <mergeCell ref="B2413:C2413"/>
    <mergeCell ref="R6578:S6578"/>
    <mergeCell ref="B6285:C6285"/>
    <mergeCell ref="B6339:C6339"/>
    <mergeCell ref="B6529:C6529"/>
    <mergeCell ref="B1738:C1738"/>
    <mergeCell ref="B6072:C6072"/>
    <mergeCell ref="B3981:C3981"/>
    <mergeCell ref="A5512:R5512"/>
    <mergeCell ref="B3716:C3716"/>
    <mergeCell ref="B2747:C2747"/>
    <mergeCell ref="B1686:C1686"/>
    <mergeCell ref="R3082:S3082"/>
    <mergeCell ref="B4273:C4273"/>
    <mergeCell ref="B2750:C2750"/>
    <mergeCell ref="B4993:C4993"/>
    <mergeCell ref="B4530:C4530"/>
    <mergeCell ref="B2445:C2445"/>
    <mergeCell ref="B5293:C5293"/>
    <mergeCell ref="B3208:C3208"/>
    <mergeCell ref="B7466:C7466"/>
    <mergeCell ref="B7460:C7460"/>
    <mergeCell ref="R1828:S1828"/>
    <mergeCell ref="A7298:R7298"/>
    <mergeCell ref="B5653:C5653"/>
    <mergeCell ref="B14:C14"/>
    <mergeCell ref="B1800:C1800"/>
    <mergeCell ref="B6827:C6827"/>
    <mergeCell ref="B314:C314"/>
    <mergeCell ref="B3187:C3187"/>
    <mergeCell ref="B7127:C7127"/>
    <mergeCell ref="B4973:C4973"/>
    <mergeCell ref="B5647:C5647"/>
    <mergeCell ref="B2425:C2425"/>
    <mergeCell ref="B4668:C4668"/>
    <mergeCell ref="B5081:C5081"/>
    <mergeCell ref="B2952:C2952"/>
    <mergeCell ref="B842:C842"/>
    <mergeCell ref="B5686:C5686"/>
    <mergeCell ref="B3601:C3601"/>
    <mergeCell ref="B5800:C5800"/>
    <mergeCell ref="A5092:V5092"/>
    <mergeCell ref="A4482:R4482"/>
    <mergeCell ref="B3715:C3715"/>
    <mergeCell ref="B1467:C1467"/>
    <mergeCell ref="B2522:C2522"/>
    <mergeCell ref="B437:C437"/>
    <mergeCell ref="B852:C852"/>
    <mergeCell ref="B4765:C4765"/>
    <mergeCell ref="B2680:C2680"/>
    <mergeCell ref="B520:C520"/>
    <mergeCell ref="B737:C737"/>
    <mergeCell ref="B2980:C2980"/>
    <mergeCell ref="B1283:C1283"/>
    <mergeCell ref="B3585:C3585"/>
    <mergeCell ref="B1500:C1500"/>
    <mergeCell ref="B2675:C2675"/>
    <mergeCell ref="B25:C25"/>
    <mergeCell ref="B1853:C1853"/>
    <mergeCell ref="B156:C156"/>
    <mergeCell ref="B236:C236"/>
    <mergeCell ref="B2898:C2898"/>
    <mergeCell ref="B6811:C6811"/>
    <mergeCell ref="B4726:C4726"/>
    <mergeCell ref="B4701:C4701"/>
    <mergeCell ref="B2153:C2153"/>
    <mergeCell ref="A1256:R1256"/>
    <mergeCell ref="B5026:C5026"/>
    <mergeCell ref="B2916:C2916"/>
    <mergeCell ref="B7275:C7275"/>
    <mergeCell ref="B7269:C7269"/>
    <mergeCell ref="B2453:C2453"/>
    <mergeCell ref="B4721:C4721"/>
    <mergeCell ref="B5326:C5326"/>
    <mergeCell ref="B5484:C5484"/>
    <mergeCell ref="B7112:C7112"/>
    <mergeCell ref="B84:C84"/>
    <mergeCell ref="B841:C841"/>
    <mergeCell ref="B384:C384"/>
    <mergeCell ref="B2627:C2627"/>
    <mergeCell ref="R1691:S1691"/>
    <mergeCell ref="B79:C79"/>
    <mergeCell ref="B5500:C5500"/>
    <mergeCell ref="B6747:C6747"/>
    <mergeCell ref="A5850:R5850"/>
    <mergeCell ref="B5381:C5381"/>
    <mergeCell ref="B3754:C3754"/>
    <mergeCell ref="B6349:C6349"/>
    <mergeCell ref="B3171:C3171"/>
    <mergeCell ref="B7585:C7585"/>
    <mergeCell ref="B7128:C7128"/>
    <mergeCell ref="B7569:C7569"/>
    <mergeCell ref="B7530:C7530"/>
    <mergeCell ref="R6175:S6175"/>
    <mergeCell ref="B6050:C6050"/>
    <mergeCell ref="B5631:C5631"/>
    <mergeCell ref="B2778:C2778"/>
    <mergeCell ref="B6691:C6691"/>
    <mergeCell ref="B2321:C2321"/>
    <mergeCell ref="B4564:C4564"/>
    <mergeCell ref="B4695:C4695"/>
    <mergeCell ref="B6866:C6866"/>
    <mergeCell ref="R5871:S5871"/>
    <mergeCell ref="B6997:C6997"/>
    <mergeCell ref="B4775:C4775"/>
    <mergeCell ref="A7335:V7335"/>
    <mergeCell ref="B3252:C3252"/>
    <mergeCell ref="R4146:S4146"/>
    <mergeCell ref="B4015:C4015"/>
    <mergeCell ref="B5881:C5881"/>
    <mergeCell ref="B6089:C6089"/>
    <mergeCell ref="B6300:C6300"/>
    <mergeCell ref="B6414:C6414"/>
    <mergeCell ref="B7063:C7063"/>
    <mergeCell ref="B6600:C6600"/>
    <mergeCell ref="A3611:V3611"/>
    <mergeCell ref="B6758:C6758"/>
    <mergeCell ref="R7543:S7543"/>
    <mergeCell ref="B5931:C5931"/>
    <mergeCell ref="B5032:C5032"/>
    <mergeCell ref="B7286:C7286"/>
    <mergeCell ref="B7248:C7248"/>
    <mergeCell ref="A6956:R6956"/>
    <mergeCell ref="B5768:C5768"/>
    <mergeCell ref="B1392:C1392"/>
    <mergeCell ref="B5305:C5305"/>
    <mergeCell ref="B1675:C1675"/>
    <mergeCell ref="B1229:C1229"/>
    <mergeCell ref="B3472:C3472"/>
    <mergeCell ref="B1343:C1343"/>
    <mergeCell ref="B7004:C7004"/>
    <mergeCell ref="B2307:C2307"/>
    <mergeCell ref="B1735:C1735"/>
    <mergeCell ref="B4449:C4449"/>
    <mergeCell ref="B2229:C2229"/>
    <mergeCell ref="A1521:V1521"/>
    <mergeCell ref="B4532:C4532"/>
    <mergeCell ref="B2142:C2142"/>
    <mergeCell ref="B6367:C6367"/>
    <mergeCell ref="B6867:C6867"/>
    <mergeCell ref="R5415:S5415"/>
    <mergeCell ref="B4738:C4738"/>
    <mergeCell ref="A1330:V1330"/>
    <mergeCell ref="A3573:V3573"/>
    <mergeCell ref="B6340:C6340"/>
    <mergeCell ref="B6710:C6710"/>
    <mergeCell ref="B7123:C7123"/>
    <mergeCell ref="B7079:C7079"/>
    <mergeCell ref="R4883:S4883"/>
    <mergeCell ref="B1419:C1419"/>
    <mergeCell ref="B2235:C2235"/>
    <mergeCell ref="B1719:C1719"/>
    <mergeCell ref="B6289:C6289"/>
    <mergeCell ref="B1930:C1930"/>
    <mergeCell ref="A5284:R5284"/>
    <mergeCell ref="B6208:C6208"/>
    <mergeCell ref="B5751:C5751"/>
    <mergeCell ref="B4054:C4054"/>
    <mergeCell ref="B1969:C1969"/>
    <mergeCell ref="B4265:C4265"/>
    <mergeCell ref="B6508:C6508"/>
    <mergeCell ref="B6051:C6051"/>
    <mergeCell ref="B3966:C3966"/>
    <mergeCell ref="R3576:S3576"/>
    <mergeCell ref="B1353:C1353"/>
    <mergeCell ref="B1564:C1564"/>
    <mergeCell ref="B1539:C1539"/>
    <mergeCell ref="B3807:C3807"/>
    <mergeCell ref="R1425:S1425"/>
    <mergeCell ref="B5828:C5828"/>
    <mergeCell ref="B3280:C3280"/>
    <mergeCell ref="B6093:C6093"/>
    <mergeCell ref="R6312:S6312"/>
    <mergeCell ref="B3009:C3009"/>
    <mergeCell ref="B1653:C1653"/>
    <mergeCell ref="B4113:C4113"/>
    <mergeCell ref="R2109:S2109"/>
    <mergeCell ref="B4107:C4107"/>
    <mergeCell ref="B1953:C1953"/>
    <mergeCell ref="B2566:C2566"/>
    <mergeCell ref="B1654:C1654"/>
    <mergeCell ref="B3565:C3565"/>
    <mergeCell ref="B6324:C6324"/>
    <mergeCell ref="B1954:C1954"/>
    <mergeCell ref="B6045:C6045"/>
    <mergeCell ref="B134:C134"/>
    <mergeCell ref="B292:C292"/>
    <mergeCell ref="B2588:C2588"/>
    <mergeCell ref="B503:C503"/>
    <mergeCell ref="A1822:R1822"/>
    <mergeCell ref="B2702:C2702"/>
    <mergeCell ref="B617:C617"/>
    <mergeCell ref="B592:C592"/>
    <mergeCell ref="B5162:C5162"/>
    <mergeCell ref="B5137:C5137"/>
    <mergeCell ref="B803:C803"/>
    <mergeCell ref="B917:C917"/>
    <mergeCell ref="B892:C892"/>
    <mergeCell ref="B5919:C5919"/>
    <mergeCell ref="B5462:C5462"/>
    <mergeCell ref="B6219:C6219"/>
    <mergeCell ref="B90:C90"/>
    <mergeCell ref="B2333:C2333"/>
    <mergeCell ref="B3819:C3819"/>
    <mergeCell ref="B961:C961"/>
    <mergeCell ref="B118:C118"/>
    <mergeCell ref="A1978:R1978"/>
    <mergeCell ref="B748:C748"/>
    <mergeCell ref="B906:C906"/>
    <mergeCell ref="B5750:C5750"/>
    <mergeCell ref="B3665:C3665"/>
    <mergeCell ref="B1968:C1968"/>
    <mergeCell ref="B1511:C1511"/>
    <mergeCell ref="B4270:C4270"/>
    <mergeCell ref="B4004:C4004"/>
    <mergeCell ref="B1298:C1298"/>
    <mergeCell ref="B3998:C3998"/>
    <mergeCell ref="B487:C487"/>
    <mergeCell ref="B2730:C2730"/>
    <mergeCell ref="B6220:C6220"/>
    <mergeCell ref="A2050:R2050"/>
    <mergeCell ref="B5304:C5304"/>
    <mergeCell ref="B945:C945"/>
    <mergeCell ref="B548:C548"/>
    <mergeCell ref="B1603:C1603"/>
    <mergeCell ref="B869:C869"/>
    <mergeCell ref="B4782:C4782"/>
    <mergeCell ref="B423:C423"/>
    <mergeCell ref="B2691:C2691"/>
    <mergeCell ref="B2377:C2377"/>
    <mergeCell ref="A1480:R1480"/>
    <mergeCell ref="B6317:C6317"/>
    <mergeCell ref="B4620:C4620"/>
    <mergeCell ref="B3769:C3769"/>
    <mergeCell ref="B2072:C2072"/>
    <mergeCell ref="B6012:C6012"/>
    <mergeCell ref="B1615:C1615"/>
    <mergeCell ref="B4374:C4374"/>
    <mergeCell ref="B1322:C1322"/>
    <mergeCell ref="A2886:R2886"/>
    <mergeCell ref="B1589:C1589"/>
    <mergeCell ref="B855:C855"/>
    <mergeCell ref="B3628:C3628"/>
    <mergeCell ref="B1543:C1543"/>
    <mergeCell ref="B5871:C5871"/>
    <mergeCell ref="B5604:C5604"/>
    <mergeCell ref="B3705:C3705"/>
    <mergeCell ref="B3661:C3661"/>
    <mergeCell ref="B5904:C5904"/>
    <mergeCell ref="R2185:S2185"/>
    <mergeCell ref="A5549:V5549"/>
    <mergeCell ref="B3263:C3263"/>
    <mergeCell ref="A3612:R3612"/>
    <mergeCell ref="B2424:C2424"/>
    <mergeCell ref="R1957:S1957"/>
    <mergeCell ref="B5652:C5652"/>
    <mergeCell ref="B5608:C5608"/>
    <mergeCell ref="R4716:S4716"/>
    <mergeCell ref="B4781:C4781"/>
    <mergeCell ref="B5150:C5150"/>
    <mergeCell ref="B3104:C3104"/>
    <mergeCell ref="A2774:V2774"/>
    <mergeCell ref="A4560:V4560"/>
    <mergeCell ref="B3693:C3693"/>
    <mergeCell ref="B5479:C5479"/>
    <mergeCell ref="B2931:C2931"/>
    <mergeCell ref="B5174:C5174"/>
    <mergeCell ref="B3993:C3993"/>
    <mergeCell ref="B2221:C2221"/>
    <mergeCell ref="A4710:R4710"/>
    <mergeCell ref="B3522:C3522"/>
    <mergeCell ref="A2168:R2168"/>
    <mergeCell ref="R7619:S7619"/>
    <mergeCell ref="A5625:V5625"/>
    <mergeCell ref="B3:C3"/>
    <mergeCell ref="B6159:C6159"/>
    <mergeCell ref="A5778:R5778"/>
    <mergeCell ref="B4548:C4548"/>
    <mergeCell ref="B2000:C2000"/>
    <mergeCell ref="B4243:C4243"/>
    <mergeCell ref="A6688:V6688"/>
    <mergeCell ref="A6078:R6078"/>
    <mergeCell ref="B4848:C4848"/>
    <mergeCell ref="B7116:C7116"/>
    <mergeCell ref="B2757:C2757"/>
    <mergeCell ref="B6670:C6670"/>
    <mergeCell ref="B2300:C2300"/>
    <mergeCell ref="B603:C603"/>
    <mergeCell ref="B4543:C4543"/>
    <mergeCell ref="B7416:C7416"/>
    <mergeCell ref="B2600:C2600"/>
    <mergeCell ref="B515:C515"/>
    <mergeCell ref="B4843:C4843"/>
    <mergeCell ref="A3346:R3346"/>
    <mergeCell ref="B2758:C2758"/>
    <mergeCell ref="B6671:C6671"/>
    <mergeCell ref="B7417:C7417"/>
    <mergeCell ref="B2441:C2441"/>
    <mergeCell ref="A1104:R1104"/>
    <mergeCell ref="B331:C331"/>
    <mergeCell ref="B356:C356"/>
    <mergeCell ref="B1984:C1984"/>
    <mergeCell ref="B7052:C7052"/>
    <mergeCell ref="B6589:C6589"/>
    <mergeCell ref="B199:C199"/>
    <mergeCell ref="B2442:C2442"/>
    <mergeCell ref="B5201:C5201"/>
    <mergeCell ref="B6987:C6987"/>
    <mergeCell ref="B4896:C4896"/>
    <mergeCell ref="B7139:C7139"/>
    <mergeCell ref="B2742:C2742"/>
    <mergeCell ref="B657:C657"/>
    <mergeCell ref="B42:C42"/>
    <mergeCell ref="B1870:C1870"/>
    <mergeCell ref="A3688:R3688"/>
    <mergeCell ref="A3988:R3988"/>
    <mergeCell ref="R3477:S3477"/>
    <mergeCell ref="B5043:C5043"/>
    <mergeCell ref="B6328:C6328"/>
    <mergeCell ref="B6029:C6029"/>
    <mergeCell ref="B6023:C6023"/>
    <mergeCell ref="A3040:V3040"/>
    <mergeCell ref="B754:C754"/>
    <mergeCell ref="B1169:C1169"/>
    <mergeCell ref="B5082:C5082"/>
    <mergeCell ref="B2997:C2997"/>
    <mergeCell ref="B1386:C1386"/>
    <mergeCell ref="B923:C923"/>
    <mergeCell ref="B1054:C1054"/>
    <mergeCell ref="B3166:C3166"/>
    <mergeCell ref="B1081:C1081"/>
    <mergeCell ref="B3297:C3297"/>
    <mergeCell ref="B6056:C6056"/>
    <mergeCell ref="B6720:C6720"/>
    <mergeCell ref="A3154:V3154"/>
    <mergeCell ref="B1314:C1314"/>
    <mergeCell ref="B7586:C7586"/>
    <mergeCell ref="B5501:C5501"/>
    <mergeCell ref="B554:C554"/>
    <mergeCell ref="B5975:C5975"/>
    <mergeCell ref="B5038:C5038"/>
    <mergeCell ref="B3427:C3427"/>
    <mergeCell ref="B7340:C7340"/>
    <mergeCell ref="B5670:C5670"/>
    <mergeCell ref="B401:C401"/>
    <mergeCell ref="B3727:C3727"/>
    <mergeCell ref="B1642:C1642"/>
    <mergeCell ref="B5555:C5555"/>
    <mergeCell ref="B5970:C5970"/>
    <mergeCell ref="A456:V456"/>
    <mergeCell ref="B2855:C2855"/>
    <mergeCell ref="B701:C701"/>
    <mergeCell ref="B2969:C2969"/>
    <mergeCell ref="B5728:C5728"/>
    <mergeCell ref="A4978:V4978"/>
    <mergeCell ref="A7411:V7411"/>
    <mergeCell ref="B6028:C6028"/>
    <mergeCell ref="B1789:C1789"/>
    <mergeCell ref="B662:C662"/>
    <mergeCell ref="B4990:C4990"/>
    <mergeCell ref="B2905:C2905"/>
    <mergeCell ref="R7467:S7467"/>
    <mergeCell ref="B7405:C7405"/>
    <mergeCell ref="A1027:V1027"/>
    <mergeCell ref="A4940:V4940"/>
    <mergeCell ref="A4330:R4330"/>
    <mergeCell ref="B6889:C6889"/>
    <mergeCell ref="B4804:C4804"/>
    <mergeCell ref="B254:C254"/>
    <mergeCell ref="B5675:C5675"/>
    <mergeCell ref="B3127:C3127"/>
    <mergeCell ref="B7040:C7040"/>
    <mergeCell ref="B5343:C5343"/>
    <mergeCell ref="B3258:C3258"/>
    <mergeCell ref="B5370:C5370"/>
    <mergeCell ref="A2394:V2394"/>
    <mergeCell ref="R1235:S1235"/>
    <mergeCell ref="B1015:C1015"/>
    <mergeCell ref="A1180:R1180"/>
    <mergeCell ref="R2322:S2322"/>
    <mergeCell ref="B6017:C6017"/>
    <mergeCell ref="B1620:C1620"/>
    <mergeCell ref="B3863:C3863"/>
    <mergeCell ref="A3155:V3155"/>
    <mergeCell ref="B1772:C1772"/>
    <mergeCell ref="B1315:C1315"/>
    <mergeCell ref="B6606:C6606"/>
    <mergeCell ref="B1948:C1948"/>
    <mergeCell ref="R3097:S3097"/>
    <mergeCell ref="B6792:C6792"/>
    <mergeCell ref="B6906:C6906"/>
    <mergeCell ref="B4821:C4821"/>
    <mergeCell ref="A1255:V1255"/>
    <mergeCell ref="B5876:C5876"/>
    <mergeCell ref="A798:V798"/>
    <mergeCell ref="B5121:C5121"/>
    <mergeCell ref="B4091:C4091"/>
    <mergeCell ref="A3194:R3194"/>
    <mergeCell ref="B6334:C6334"/>
    <mergeCell ref="B3825:C3825"/>
    <mergeCell ref="A226:R226"/>
    <mergeCell ref="B3977:C3977"/>
    <mergeCell ref="B7155:C7155"/>
    <mergeCell ref="A7598:R7598"/>
    <mergeCell ref="B3666:C3666"/>
    <mergeCell ref="B1581:C1581"/>
    <mergeCell ref="R5590:S5590"/>
    <mergeCell ref="B7156:C7156"/>
    <mergeCell ref="B1881:C1881"/>
    <mergeCell ref="B4124:C4124"/>
    <mergeCell ref="B2513:C2513"/>
    <mergeCell ref="B1576:C1576"/>
    <mergeCell ref="B6426:C6426"/>
    <mergeCell ref="B2181:C2181"/>
    <mergeCell ref="B2208:C2208"/>
    <mergeCell ref="B6121:C6121"/>
    <mergeCell ref="B4424:C4424"/>
    <mergeCell ref="B1876:C1876"/>
    <mergeCell ref="B4641:C4641"/>
    <mergeCell ref="B6884:C6884"/>
    <mergeCell ref="A6764:V6764"/>
    <mergeCell ref="R5643:S5643"/>
    <mergeCell ref="R1273:S1273"/>
    <mergeCell ref="B4924:C4924"/>
    <mergeCell ref="B1892:C1892"/>
    <mergeCell ref="B749:C749"/>
    <mergeCell ref="B6170:C6170"/>
    <mergeCell ref="R2056:S2056"/>
    <mergeCell ref="B1381:C1381"/>
    <mergeCell ref="B7553:C7553"/>
    <mergeCell ref="B1092:C1092"/>
    <mergeCell ref="B5005:C5005"/>
    <mergeCell ref="B107:C107"/>
    <mergeCell ref="B4957:C4957"/>
    <mergeCell ref="B2866:C2866"/>
    <mergeCell ref="B7200:C7200"/>
    <mergeCell ref="B6806:C6806"/>
    <mergeCell ref="B5109:C5109"/>
    <mergeCell ref="B4652:C4652"/>
    <mergeCell ref="B2955:C2955"/>
    <mergeCell ref="B4646:C4646"/>
    <mergeCell ref="B2561:C2561"/>
    <mergeCell ref="B407:C407"/>
    <mergeCell ref="R3386:S3386"/>
    <mergeCell ref="B5409:C5409"/>
    <mergeCell ref="B4952:C4952"/>
    <mergeCell ref="B2867:C2867"/>
    <mergeCell ref="B5807:C5807"/>
    <mergeCell ref="B3259:C3259"/>
    <mergeCell ref="B6595:C6595"/>
    <mergeCell ref="B6132:C6132"/>
    <mergeCell ref="B1278:C1278"/>
    <mergeCell ref="A570:V570"/>
    <mergeCell ref="B6432:C6432"/>
    <mergeCell ref="A1746:R1746"/>
    <mergeCell ref="B1489:C1489"/>
    <mergeCell ref="B973:C973"/>
    <mergeCell ref="B1647:C1647"/>
    <mergeCell ref="B1190:C1190"/>
    <mergeCell ref="B3433:C3433"/>
    <mergeCell ref="B6855:C6855"/>
    <mergeCell ref="B2039:C2039"/>
    <mergeCell ref="R2284:S2284"/>
    <mergeCell ref="B4282:C4282"/>
    <mergeCell ref="B9:C9"/>
    <mergeCell ref="R3500:S3500"/>
    <mergeCell ref="B5110:C5110"/>
    <mergeCell ref="A1328:R1328"/>
    <mergeCell ref="A3156:R3156"/>
    <mergeCell ref="B4793:C4793"/>
    <mergeCell ref="A3456:R3456"/>
    <mergeCell ref="B2708:C2708"/>
    <mergeCell ref="B4494:C4494"/>
    <mergeCell ref="B135:C135"/>
    <mergeCell ref="B7253:C7253"/>
    <mergeCell ref="B2877:C2877"/>
    <mergeCell ref="B792:C792"/>
    <mergeCell ref="B6790:C6790"/>
    <mergeCell ref="B4705:C4705"/>
    <mergeCell ref="B3008:C3008"/>
    <mergeCell ref="B5120:C5120"/>
    <mergeCell ref="B4794:C4794"/>
    <mergeCell ref="B2703:C2703"/>
    <mergeCell ref="B777:C777"/>
    <mergeCell ref="B504:C504"/>
    <mergeCell ref="B962:C962"/>
    <mergeCell ref="A3459:V3459"/>
    <mergeCell ref="B505:C505"/>
    <mergeCell ref="B499:C499"/>
    <mergeCell ref="A3002:V3002"/>
    <mergeCell ref="A5245:V5245"/>
    <mergeCell ref="B2959:C2959"/>
    <mergeCell ref="B1262:C1262"/>
    <mergeCell ref="B805:C805"/>
    <mergeCell ref="B5832:C5832"/>
    <mergeCell ref="B6617:C6617"/>
    <mergeCell ref="B831:C831"/>
    <mergeCell ref="A914:R914"/>
    <mergeCell ref="B4352:C4352"/>
    <mergeCell ref="B2655:C2655"/>
    <mergeCell ref="A3422:R3422"/>
    <mergeCell ref="R3842:S3842"/>
    <mergeCell ref="B4386:C4386"/>
    <mergeCell ref="B5451:C5451"/>
    <mergeCell ref="R6084:S6084"/>
    <mergeCell ref="A1369:V1369"/>
    <mergeCell ref="A1370:R1370"/>
    <mergeCell ref="B2666:C2666"/>
    <mergeCell ref="B4934:C4934"/>
    <mergeCell ref="B4477:C4477"/>
    <mergeCell ref="B4792:C4792"/>
    <mergeCell ref="B4531:C4531"/>
    <mergeCell ref="B3594:C3594"/>
    <mergeCell ref="B2114:C2114"/>
    <mergeCell ref="B5349:C5349"/>
    <mergeCell ref="B4680:C4680"/>
    <mergeCell ref="B4261:C4261"/>
    <mergeCell ref="B2132:C2132"/>
    <mergeCell ref="B4375:C4375"/>
    <mergeCell ref="B4994:C4994"/>
    <mergeCell ref="B4969:C4969"/>
    <mergeCell ref="B2878:C2878"/>
    <mergeCell ref="B5643:C5643"/>
    <mergeCell ref="B1779:C1779"/>
    <mergeCell ref="B5867:C5867"/>
    <mergeCell ref="B1622:C1622"/>
    <mergeCell ref="B3865:C3865"/>
    <mergeCell ref="B1780:C1780"/>
    <mergeCell ref="B7548:C7548"/>
    <mergeCell ref="B5463:C5463"/>
    <mergeCell ref="B2911:C2911"/>
    <mergeCell ref="A4865:V4865"/>
    <mergeCell ref="B6470:C6470"/>
    <mergeCell ref="B6959:C6959"/>
    <mergeCell ref="B6934:C6934"/>
    <mergeCell ref="B6502:C6502"/>
    <mergeCell ref="B7536:C7536"/>
    <mergeCell ref="A7144:V7144"/>
    <mergeCell ref="B7341:C7341"/>
    <mergeCell ref="B6936:C6936"/>
    <mergeCell ref="B4335:C4335"/>
    <mergeCell ref="B2638:C2638"/>
    <mergeCell ref="B7427:C7427"/>
    <mergeCell ref="A7448:V7448"/>
    <mergeCell ref="B7437:C7437"/>
    <mergeCell ref="B7024:C7024"/>
    <mergeCell ref="B7235:C7235"/>
    <mergeCell ref="B3625:C3625"/>
    <mergeCell ref="B3523:C3523"/>
    <mergeCell ref="B3200:C3200"/>
    <mergeCell ref="B6377:C6377"/>
    <mergeCell ref="R3059:S3059"/>
    <mergeCell ref="R5818:S5818"/>
    <mergeCell ref="B5426:C5426"/>
    <mergeCell ref="B6503:C6503"/>
    <mergeCell ref="B7003:C7003"/>
    <mergeCell ref="B7173:C7173"/>
    <mergeCell ref="B7043:C7043"/>
    <mergeCell ref="B5861:C5861"/>
    <mergeCell ref="A7446:R7446"/>
    <mergeCell ref="B940:C940"/>
    <mergeCell ref="A5018:R5018"/>
    <mergeCell ref="B1703:C1703"/>
    <mergeCell ref="B1398:C1398"/>
    <mergeCell ref="B2003:C2003"/>
    <mergeCell ref="B3694:C3694"/>
    <mergeCell ref="B1609:C1609"/>
    <mergeCell ref="B1723:C1723"/>
    <mergeCell ref="B1698:C1698"/>
    <mergeCell ref="B4876:C4876"/>
    <mergeCell ref="A2622:V2622"/>
    <mergeCell ref="R5438:S5438"/>
    <mergeCell ref="B2160:C2160"/>
    <mergeCell ref="B1929:C1929"/>
    <mergeCell ref="R3363:S3363"/>
    <mergeCell ref="B2219:C2219"/>
    <mergeCell ref="B6142:C6142"/>
    <mergeCell ref="A4064:R4064"/>
    <mergeCell ref="B1766:C1766"/>
    <mergeCell ref="B3744:C3744"/>
    <mergeCell ref="B1659:C1659"/>
    <mergeCell ref="B5572:C5572"/>
    <mergeCell ref="B2617:C2617"/>
    <mergeCell ref="B5376:C5376"/>
    <mergeCell ref="B5071:C5071"/>
    <mergeCell ref="B2159:C2159"/>
    <mergeCell ref="R3652:S3652"/>
    <mergeCell ref="B2459:C2459"/>
    <mergeCell ref="B5218:C5218"/>
    <mergeCell ref="B2525:C2525"/>
    <mergeCell ref="A4938:R4938"/>
    <mergeCell ref="B5747:C5747"/>
    <mergeCell ref="B740:C740"/>
    <mergeCell ref="B1795:C1795"/>
    <mergeCell ref="B7395:C7395"/>
    <mergeCell ref="B1909:C1909"/>
    <mergeCell ref="R855:S855"/>
    <mergeCell ref="R3728:S3728"/>
    <mergeCell ref="B1714:C1714"/>
    <mergeCell ref="B5627:C5627"/>
    <mergeCell ref="B3542:C3542"/>
    <mergeCell ref="B5654:C5654"/>
    <mergeCell ref="B5785:C5785"/>
    <mergeCell ref="B3106:C3106"/>
    <mergeCell ref="B1409:C1409"/>
    <mergeCell ref="B771:C771"/>
    <mergeCell ref="B744:C744"/>
    <mergeCell ref="B929:C929"/>
    <mergeCell ref="B3172:C3172"/>
    <mergeCell ref="B1043:C1043"/>
    <mergeCell ref="B2709:C2709"/>
    <mergeCell ref="B4391:C4391"/>
    <mergeCell ref="A3494:R3494"/>
    <mergeCell ref="B924:C924"/>
    <mergeCell ref="B3772:C3772"/>
    <mergeCell ref="B1643:C1643"/>
    <mergeCell ref="B6449:C6449"/>
    <mergeCell ref="A2584:V2584"/>
    <mergeCell ref="A4828:R4828"/>
    <mergeCell ref="B1349:C1349"/>
    <mergeCell ref="B1964:C1964"/>
    <mergeCell ref="B3617:C3617"/>
    <mergeCell ref="B785:C785"/>
    <mergeCell ref="B2230:C2230"/>
    <mergeCell ref="A342:V342"/>
    <mergeCell ref="B6198:C6198"/>
    <mergeCell ref="B712:C712"/>
    <mergeCell ref="B6415:C6415"/>
    <mergeCell ref="B2056:C2056"/>
    <mergeCell ref="B4299:C4299"/>
    <mergeCell ref="B3842:C3842"/>
    <mergeCell ref="B7095:C7095"/>
    <mergeCell ref="B4958:C4958"/>
    <mergeCell ref="B7461:C7461"/>
    <mergeCell ref="B4755:C4755"/>
    <mergeCell ref="B2670:C2670"/>
    <mergeCell ref="B2645:C2645"/>
    <mergeCell ref="A4599:V4599"/>
    <mergeCell ref="B6998:C6998"/>
    <mergeCell ref="B4913:C4913"/>
    <mergeCell ref="B543:C543"/>
    <mergeCell ref="B4456:C4456"/>
    <mergeCell ref="B2759:C2759"/>
    <mergeCell ref="B5518:C5518"/>
    <mergeCell ref="B5676:C5676"/>
    <mergeCell ref="B7329:C7329"/>
    <mergeCell ref="B7304:C7304"/>
    <mergeCell ref="B5219:C5219"/>
    <mergeCell ref="B2970:C2970"/>
    <mergeCell ref="B5213:C5213"/>
    <mergeCell ref="B582:C582"/>
    <mergeCell ref="B2825:C2825"/>
    <mergeCell ref="B5076:C5076"/>
    <mergeCell ref="A7030:V7030"/>
    <mergeCell ref="B6856:C6856"/>
    <mergeCell ref="B4771:C4771"/>
    <mergeCell ref="B7629:C7629"/>
    <mergeCell ref="B576:C576"/>
    <mergeCell ref="B271:C271"/>
    <mergeCell ref="A4826:V4826"/>
    <mergeCell ref="A7069:V7069"/>
    <mergeCell ref="B5229:C5229"/>
    <mergeCell ref="B3144:C3144"/>
    <mergeCell ref="B5903:C5903"/>
    <mergeCell ref="B5387:C5387"/>
    <mergeCell ref="A7222:R7222"/>
    <mergeCell ref="B3749:C3749"/>
    <mergeCell ref="A3041:V3041"/>
    <mergeCell ref="B3444:C3444"/>
    <mergeCell ref="B6203:C6203"/>
    <mergeCell ref="B5687:C5687"/>
    <mergeCell ref="A7522:R7522"/>
    <mergeCell ref="B5877:C5877"/>
    <mergeCell ref="B4207:C4207"/>
    <mergeCell ref="B5898:C5898"/>
    <mergeCell ref="R7604:S7604"/>
    <mergeCell ref="B7473:C7473"/>
    <mergeCell ref="A5546:R5546"/>
    <mergeCell ref="B2067:C2067"/>
    <mergeCell ref="B3895:C3895"/>
    <mergeCell ref="A724:R724"/>
    <mergeCell ref="B4310:C4310"/>
    <mergeCell ref="B2225:C2225"/>
    <mergeCell ref="B587:C587"/>
    <mergeCell ref="B4527:C4527"/>
    <mergeCell ref="B2830:C2830"/>
    <mergeCell ref="B6743:C6743"/>
    <mergeCell ref="B4195:C4195"/>
    <mergeCell ref="A837:V837"/>
    <mergeCell ref="B1082:C1082"/>
    <mergeCell ref="B3841:C3841"/>
    <mergeCell ref="B1756:C1756"/>
    <mergeCell ref="A7184:R7184"/>
    <mergeCell ref="B3195:C3195"/>
    <mergeCell ref="B5954:C5954"/>
    <mergeCell ref="A2965:V2965"/>
    <mergeCell ref="A6878:V6878"/>
    <mergeCell ref="B6096:C6096"/>
    <mergeCell ref="B6834:C6834"/>
    <mergeCell ref="B6809:C6809"/>
    <mergeCell ref="B7428:C7428"/>
    <mergeCell ref="B2121:C2121"/>
    <mergeCell ref="B3183:C3183"/>
    <mergeCell ref="B7542:C7542"/>
    <mergeCell ref="B2726:C2726"/>
    <mergeCell ref="B2845:C2845"/>
    <mergeCell ref="B2934:C2934"/>
    <mergeCell ref="B849:C849"/>
    <mergeCell ref="B3553:C3553"/>
    <mergeCell ref="B3547:C3547"/>
    <mergeCell ref="B5796:C5796"/>
    <mergeCell ref="B5333:C5333"/>
    <mergeCell ref="B3248:C3248"/>
    <mergeCell ref="B6007:C6007"/>
    <mergeCell ref="B3853:C3853"/>
    <mergeCell ref="B7015:C7015"/>
    <mergeCell ref="B5044:C5044"/>
    <mergeCell ref="B4631:C4631"/>
    <mergeCell ref="B7346:C7346"/>
    <mergeCell ref="B5835:C5835"/>
    <mergeCell ref="B21:C21"/>
    <mergeCell ref="A381:V381"/>
    <mergeCell ref="B3509:C3509"/>
    <mergeCell ref="B2894:C2894"/>
    <mergeCell ref="B1109:C1109"/>
    <mergeCell ref="B5022:C5022"/>
    <mergeCell ref="B652:C652"/>
    <mergeCell ref="B60:C60"/>
    <mergeCell ref="B1751:C1751"/>
    <mergeCell ref="R5149:S5149"/>
    <mergeCell ref="B6715:C6715"/>
    <mergeCell ref="A1064:V1064"/>
    <mergeCell ref="B6252:C6252"/>
    <mergeCell ref="B4167:C4167"/>
    <mergeCell ref="B6410:C6410"/>
    <mergeCell ref="B7059:C7059"/>
    <mergeCell ref="B1768:C1768"/>
    <mergeCell ref="B4011:C4011"/>
    <mergeCell ref="B5366:C5366"/>
    <mergeCell ref="A799:V799"/>
    <mergeCell ref="B4724:C4724"/>
    <mergeCell ref="B1664:C1664"/>
    <mergeCell ref="B1148:C1148"/>
    <mergeCell ref="B3581:C3581"/>
    <mergeCell ref="B4327:C4327"/>
    <mergeCell ref="A5094:R5094"/>
    <mergeCell ref="B3933:C3933"/>
    <mergeCell ref="B3881:C3881"/>
    <mergeCell ref="B6018:C6018"/>
    <mergeCell ref="B6149:C6149"/>
    <mergeCell ref="B6754:C6754"/>
    <mergeCell ref="B6160:C6160"/>
    <mergeCell ref="B130:C130"/>
    <mergeCell ref="B430:C430"/>
    <mergeCell ref="B2820:C2820"/>
    <mergeCell ref="R3196:S3196"/>
    <mergeCell ref="B4817:C4817"/>
    <mergeCell ref="B1943:C1943"/>
    <mergeCell ref="B2754:C2754"/>
    <mergeCell ref="B500:C500"/>
    <mergeCell ref="B521:C521"/>
    <mergeCell ref="B234:C234"/>
    <mergeCell ref="B7423:C7423"/>
    <mergeCell ref="A1556:R1556"/>
    <mergeCell ref="B5294:C5294"/>
    <mergeCell ref="B326:C326"/>
    <mergeCell ref="R7315:S7315"/>
    <mergeCell ref="B4075:C4075"/>
    <mergeCell ref="B7134:C7134"/>
    <mergeCell ref="B6677:C6677"/>
    <mergeCell ref="B2895:C2895"/>
    <mergeCell ref="B7135:C7135"/>
    <mergeCell ref="B1729:C1729"/>
    <mergeCell ref="B3945:C3945"/>
    <mergeCell ref="A4751:V4751"/>
    <mergeCell ref="B3972:C3972"/>
    <mergeCell ref="A4332:V4332"/>
    <mergeCell ref="A3722:R3722"/>
    <mergeCell ref="B6862:C6862"/>
    <mergeCell ref="B2465:C2465"/>
    <mergeCell ref="A5508:R5508"/>
    <mergeCell ref="A4788:V4788"/>
    <mergeCell ref="B5707:C5707"/>
    <mergeCell ref="B4010:C4010"/>
    <mergeCell ref="B10:C10"/>
    <mergeCell ref="B2209:C2209"/>
    <mergeCell ref="B2883:C2883"/>
    <mergeCell ref="B2426:C2426"/>
    <mergeCell ref="B2420:C2420"/>
    <mergeCell ref="B335:C335"/>
    <mergeCell ref="B4669:C4669"/>
    <mergeCell ref="B310:C310"/>
    <mergeCell ref="B1963:C1963"/>
    <mergeCell ref="B4930:C4930"/>
    <mergeCell ref="B282:C282"/>
    <mergeCell ref="B506:C506"/>
    <mergeCell ref="A990:R990"/>
    <mergeCell ref="A1290:R1290"/>
    <mergeCell ref="B542:C542"/>
    <mergeCell ref="B673:C673"/>
    <mergeCell ref="B848:C848"/>
    <mergeCell ref="B4761:C4761"/>
    <mergeCell ref="B86:C86"/>
    <mergeCell ref="R1121:S1121"/>
    <mergeCell ref="B865:C865"/>
    <mergeCell ref="B4772:C4772"/>
    <mergeCell ref="A4485:V4485"/>
    <mergeCell ref="B2687:C2687"/>
    <mergeCell ref="B560:C560"/>
    <mergeCell ref="B2987:C2987"/>
    <mergeCell ref="A457:V457"/>
    <mergeCell ref="B860:C860"/>
    <mergeCell ref="B4773:C4773"/>
    <mergeCell ref="B3347:C3347"/>
    <mergeCell ref="B1926:C1926"/>
    <mergeCell ref="B1882:C1882"/>
    <mergeCell ref="B7576:C7576"/>
    <mergeCell ref="B2176:C2176"/>
    <mergeCell ref="B91:C91"/>
    <mergeCell ref="B7277:C7277"/>
    <mergeCell ref="B2334:C2334"/>
    <mergeCell ref="B1871:C1871"/>
    <mergeCell ref="B4630:C4630"/>
    <mergeCell ref="B391:C391"/>
    <mergeCell ref="B3091:C3091"/>
    <mergeCell ref="B4744:C4744"/>
    <mergeCell ref="B385:C385"/>
    <mergeCell ref="B2634:C2634"/>
    <mergeCell ref="B3461:C3461"/>
    <mergeCell ref="B755:C755"/>
    <mergeCell ref="B5763:C5763"/>
    <mergeCell ref="B5757:C5757"/>
    <mergeCell ref="B3672:C3672"/>
    <mergeCell ref="B5300:C5300"/>
    <mergeCell ref="B3215:C3215"/>
    <mergeCell ref="B2637:C2637"/>
    <mergeCell ref="B1955:C1955"/>
    <mergeCell ref="B1949:C1949"/>
    <mergeCell ref="B6960:C6960"/>
    <mergeCell ref="B4776:C4776"/>
    <mergeCell ref="B6634:C6634"/>
    <mergeCell ref="B6202:C6202"/>
    <mergeCell ref="B6177:C6177"/>
    <mergeCell ref="B1843:C1843"/>
    <mergeCell ref="B4086:C4086"/>
    <mergeCell ref="B1932:C1932"/>
    <mergeCell ref="B4691:C4691"/>
    <mergeCell ref="B7036:C7036"/>
    <mergeCell ref="B2215:C2215"/>
    <mergeCell ref="B6128:C6128"/>
    <mergeCell ref="B7276:C7276"/>
    <mergeCell ref="B4473:C4473"/>
    <mergeCell ref="B3292:C3292"/>
    <mergeCell ref="B5535:C5535"/>
    <mergeCell ref="A4638:R4638"/>
    <mergeCell ref="R5780:S5780"/>
    <mergeCell ref="B5078:C5078"/>
    <mergeCell ref="A2928:R2928"/>
    <mergeCell ref="B4550:C4550"/>
    <mergeCell ref="R5400:S5400"/>
    <mergeCell ref="A3228:R3228"/>
    <mergeCell ref="B4239:C4239"/>
    <mergeCell ref="B3978:C3978"/>
    <mergeCell ref="B3934:C3934"/>
    <mergeCell ref="A4294:V4294"/>
    <mergeCell ref="A6537:V6537"/>
    <mergeCell ref="B7151:C7151"/>
    <mergeCell ref="B7000:C7000"/>
    <mergeCell ref="B7169:C7169"/>
    <mergeCell ref="B4920:C4920"/>
    <mergeCell ref="A6650:V6650"/>
    <mergeCell ref="R5491:S5491"/>
    <mergeCell ref="B7190:C7190"/>
    <mergeCell ref="A2962:R2962"/>
    <mergeCell ref="B4867:C4867"/>
    <mergeCell ref="A4180:V4180"/>
    <mergeCell ref="B6453:C6453"/>
    <mergeCell ref="B3994:C3994"/>
    <mergeCell ref="B6237:C6237"/>
    <mergeCell ref="R5301:S5301"/>
    <mergeCell ref="B4186:C4186"/>
    <mergeCell ref="R2945:S2945"/>
    <mergeCell ref="R4731:S4731"/>
    <mergeCell ref="B3412:C3412"/>
    <mergeCell ref="B5655:C5655"/>
    <mergeCell ref="B3107:C3107"/>
    <mergeCell ref="B5350:C5350"/>
    <mergeCell ref="B4267:C4267"/>
    <mergeCell ref="B6222:C6222"/>
    <mergeCell ref="A6385:V6385"/>
    <mergeCell ref="B6212:C6212"/>
    <mergeCell ref="B6239:C6239"/>
    <mergeCell ref="B4535:C4535"/>
    <mergeCell ref="R5324:S5324"/>
    <mergeCell ref="B6890:C6890"/>
    <mergeCell ref="B4799:C4799"/>
    <mergeCell ref="B3885:C3885"/>
    <mergeCell ref="R6464:S6464"/>
    <mergeCell ref="B5762:C5762"/>
    <mergeCell ref="B3677:C3677"/>
    <mergeCell ref="B5920:C5920"/>
    <mergeCell ref="B5342:C5342"/>
    <mergeCell ref="B4918:C4918"/>
    <mergeCell ref="B6084:C6084"/>
    <mergeCell ref="B6236:C6236"/>
    <mergeCell ref="B5779:C5779"/>
    <mergeCell ref="B6264:C6264"/>
    <mergeCell ref="B6110:C6110"/>
    <mergeCell ref="B6321:C6321"/>
    <mergeCell ref="B6599:C6599"/>
    <mergeCell ref="B6294:C6294"/>
    <mergeCell ref="B6163:C6163"/>
    <mergeCell ref="B7348:C7348"/>
    <mergeCell ref="R3234:S3234"/>
    <mergeCell ref="B6885:C6885"/>
    <mergeCell ref="A1176:R1176"/>
    <mergeCell ref="B1616:C1616"/>
    <mergeCell ref="B1610:C1610"/>
    <mergeCell ref="B1311:C1311"/>
    <mergeCell ref="B4489:C4489"/>
    <mergeCell ref="B2373:C2373"/>
    <mergeCell ref="R5377:S5377"/>
    <mergeCell ref="B4184:C4184"/>
    <mergeCell ref="R1007:S1007"/>
    <mergeCell ref="B6427:C6427"/>
    <mergeCell ref="B7504:C7504"/>
    <mergeCell ref="B5388:C5388"/>
    <mergeCell ref="A1332:R1332"/>
    <mergeCell ref="A6612:V6612"/>
    <mergeCell ref="A2242:V2242"/>
    <mergeCell ref="A1632:R1632"/>
    <mergeCell ref="B4778:C4778"/>
    <mergeCell ref="B2856:C2856"/>
    <mergeCell ref="A6498:V6498"/>
    <mergeCell ref="B6982:C6982"/>
    <mergeCell ref="B5971:C5971"/>
    <mergeCell ref="B6482:C6482"/>
    <mergeCell ref="B6024:C6024"/>
    <mergeCell ref="B5567:C5567"/>
    <mergeCell ref="B3870:C3870"/>
    <mergeCell ref="A6880:R6880"/>
    <mergeCell ref="A5093:V5093"/>
    <mergeCell ref="B3253:C3253"/>
    <mergeCell ref="B5496:C5496"/>
    <mergeCell ref="B4130:C4130"/>
    <mergeCell ref="B2045:C2045"/>
    <mergeCell ref="B1626:C1626"/>
    <mergeCell ref="B1582:C1582"/>
    <mergeCell ref="B6590:C6590"/>
    <mergeCell ref="B2231:C2231"/>
    <mergeCell ref="A5660:R5660"/>
    <mergeCell ref="B6619:C6619"/>
    <mergeCell ref="B6750:C6750"/>
    <mergeCell ref="B4554:C4554"/>
    <mergeCell ref="B3524:C3524"/>
    <mergeCell ref="B2220:C2220"/>
    <mergeCell ref="B6133:C6133"/>
    <mergeCell ref="R7528:S7528"/>
    <mergeCell ref="B483:C483"/>
    <mergeCell ref="A648:R648"/>
    <mergeCell ref="A2434:R2434"/>
    <mergeCell ref="B1246:C1246"/>
    <mergeCell ref="B783:C783"/>
    <mergeCell ref="B484:C484"/>
    <mergeCell ref="B3656:C3656"/>
    <mergeCell ref="B5905:C5905"/>
    <mergeCell ref="B1546:C1546"/>
    <mergeCell ref="B5899:C5899"/>
    <mergeCell ref="B3814:C3814"/>
    <mergeCell ref="B1529:C1529"/>
    <mergeCell ref="B5600:C5600"/>
    <mergeCell ref="B4419:C4419"/>
    <mergeCell ref="B6662:C6662"/>
    <mergeCell ref="B6205:C6205"/>
    <mergeCell ref="B4120:C4120"/>
    <mergeCell ref="B6416:C6416"/>
    <mergeCell ref="A1100:R1100"/>
    <mergeCell ref="B6352:C6352"/>
    <mergeCell ref="B5405:C5405"/>
    <mergeCell ref="B4948:C4948"/>
    <mergeCell ref="R6555:S6555"/>
    <mergeCell ref="B6036:C6036"/>
    <mergeCell ref="B6450:C6450"/>
    <mergeCell ref="B2837:C2837"/>
    <mergeCell ref="B3740:C3740"/>
    <mergeCell ref="B4040:C4040"/>
    <mergeCell ref="B5883:C5883"/>
    <mergeCell ref="B3635:C3635"/>
    <mergeCell ref="B5884:C5884"/>
    <mergeCell ref="B4187:C4187"/>
    <mergeCell ref="B6057:C6057"/>
    <mergeCell ref="B6171:C6171"/>
    <mergeCell ref="B1611:C1611"/>
    <mergeCell ref="B5116:C5116"/>
    <mergeCell ref="B5247:C5247"/>
    <mergeCell ref="B2084:C2084"/>
    <mergeCell ref="A6384:V6384"/>
    <mergeCell ref="B2301:C2301"/>
    <mergeCell ref="B4883:C4883"/>
    <mergeCell ref="B2188:C2188"/>
    <mergeCell ref="B6433:C6433"/>
    <mergeCell ref="R2740:S2740"/>
    <mergeCell ref="B4306:C4306"/>
    <mergeCell ref="B5900:C5900"/>
    <mergeCell ref="B4115:C4115"/>
    <mergeCell ref="B1257:C1257"/>
    <mergeCell ref="B4016:C4016"/>
    <mergeCell ref="B1931:C1931"/>
    <mergeCell ref="B668:C668"/>
    <mergeCell ref="A266:V266"/>
    <mergeCell ref="B968:C968"/>
    <mergeCell ref="A2509:V2509"/>
    <mergeCell ref="B549:C549"/>
    <mergeCell ref="B663:C663"/>
    <mergeCell ref="B5513:C5513"/>
    <mergeCell ref="B3428:C3428"/>
    <mergeCell ref="A2204:V2204"/>
    <mergeCell ref="B5671:C5671"/>
    <mergeCell ref="B880:C880"/>
    <mergeCell ref="B3123:C3123"/>
    <mergeCell ref="B969:C969"/>
    <mergeCell ref="B963:C963"/>
    <mergeCell ref="B3728:C3728"/>
    <mergeCell ref="B299:C299"/>
    <mergeCell ref="B3058:C3058"/>
    <mergeCell ref="B1627:C1627"/>
    <mergeCell ref="A723:V723"/>
    <mergeCell ref="B4342:C4342"/>
    <mergeCell ref="R779:S779"/>
    <mergeCell ref="B679:C679"/>
    <mergeCell ref="B2790:C2790"/>
    <mergeCell ref="B2601:C2601"/>
    <mergeCell ref="B2595:C2595"/>
    <mergeCell ref="B4844:C4844"/>
    <mergeCell ref="B1486:C1486"/>
    <mergeCell ref="B4664:C4664"/>
    <mergeCell ref="R2793:S2793"/>
    <mergeCell ref="B1600:C1600"/>
    <mergeCell ref="B4359:C4359"/>
    <mergeCell ref="R5666:S5666"/>
    <mergeCell ref="A4866:R4866"/>
    <mergeCell ref="B1393:C1393"/>
    <mergeCell ref="B3636:C3636"/>
    <mergeCell ref="B4000:C4000"/>
    <mergeCell ref="B1915:C1915"/>
    <mergeCell ref="B4131:C4131"/>
    <mergeCell ref="B2520:C2520"/>
    <mergeCell ref="A2014:V2014"/>
    <mergeCell ref="B1528:C1528"/>
    <mergeCell ref="B1739:C1739"/>
    <mergeCell ref="B1828:C1828"/>
    <mergeCell ref="B5111:C5111"/>
    <mergeCell ref="A5776:V5776"/>
    <mergeCell ref="B7440:C7440"/>
    <mergeCell ref="B7396:C7396"/>
    <mergeCell ref="B5802:C5802"/>
    <mergeCell ref="R3956:S3956"/>
    <mergeCell ref="R6593:S6593"/>
    <mergeCell ref="B5916:C5916"/>
    <mergeCell ref="B3831:C3831"/>
    <mergeCell ref="B5497:C5497"/>
    <mergeCell ref="A4600:R4600"/>
    <mergeCell ref="R5742:S5742"/>
    <mergeCell ref="A2508:V2508"/>
    <mergeCell ref="B7283:C7283"/>
    <mergeCell ref="B6444:C6444"/>
    <mergeCell ref="B6602:C6602"/>
    <mergeCell ref="B4964:C4964"/>
    <mergeCell ref="B2024:C2024"/>
    <mergeCell ref="B6938:C6938"/>
    <mergeCell ref="B6999:C6999"/>
    <mergeCell ref="B6259:C6259"/>
    <mergeCell ref="R323:S323"/>
    <mergeCell ref="B4077:C4077"/>
    <mergeCell ref="B1792:C1792"/>
    <mergeCell ref="B1950:C1950"/>
    <mergeCell ref="R4868:S4868"/>
    <mergeCell ref="B4166:C4166"/>
    <mergeCell ref="B1361:C1361"/>
    <mergeCell ref="B2035:C2035"/>
    <mergeCell ref="B844:C844"/>
    <mergeCell ref="A418:V418"/>
    <mergeCell ref="B674:C674"/>
    <mergeCell ref="B1005:C1005"/>
    <mergeCell ref="B6585:C6585"/>
    <mergeCell ref="B5458:C5458"/>
    <mergeCell ref="B195:C195"/>
    <mergeCell ref="B2438:C2438"/>
    <mergeCell ref="B5616:C5616"/>
    <mergeCell ref="B5197:C5197"/>
    <mergeCell ref="B827:C827"/>
    <mergeCell ref="B2753:C2753"/>
    <mergeCell ref="B2715:C2715"/>
    <mergeCell ref="B4381:C4381"/>
    <mergeCell ref="B2296:C2296"/>
    <mergeCell ref="B599:C599"/>
    <mergeCell ref="B5144:C5144"/>
    <mergeCell ref="B3059:C3059"/>
    <mergeCell ref="B899:C899"/>
    <mergeCell ref="R5514:S5514"/>
    <mergeCell ref="B5932:C5932"/>
    <mergeCell ref="B200:C200"/>
    <mergeCell ref="B2443:C2443"/>
    <mergeCell ref="R3287:S3287"/>
    <mergeCell ref="B7452:C7452"/>
    <mergeCell ref="B2046:C2046"/>
    <mergeCell ref="A6765:V6765"/>
    <mergeCell ref="B2177:C2177"/>
    <mergeCell ref="B7467:C7467"/>
    <mergeCell ref="B5382:C5382"/>
    <mergeCell ref="A4674:V4674"/>
    <mergeCell ref="A6917:V6917"/>
    <mergeCell ref="B2782:C2782"/>
    <mergeCell ref="A6460:V6460"/>
    <mergeCell ref="B261:C261"/>
    <mergeCell ref="B5682:C5682"/>
    <mergeCell ref="B3109:C3109"/>
    <mergeCell ref="B5982:C5982"/>
    <mergeCell ref="B3897:C3897"/>
    <mergeCell ref="B2193:C2193"/>
    <mergeCell ref="B1888:C1888"/>
    <mergeCell ref="B2493:C2493"/>
    <mergeCell ref="B408:C408"/>
    <mergeCell ref="A4028:V4028"/>
    <mergeCell ref="A3418:R3418"/>
    <mergeCell ref="B403:C403"/>
    <mergeCell ref="B3162:C3162"/>
    <mergeCell ref="B1093:C1093"/>
    <mergeCell ref="B5421:C5421"/>
    <mergeCell ref="A4713:V4713"/>
    <mergeCell ref="A4256:V4256"/>
    <mergeCell ref="B3178:C3178"/>
    <mergeCell ref="A2470:V2470"/>
    <mergeCell ref="B6548:C6548"/>
    <mergeCell ref="B6863:C6863"/>
    <mergeCell ref="B2283:C2283"/>
    <mergeCell ref="B7451:C7451"/>
    <mergeCell ref="B49:C49"/>
    <mergeCell ref="B1877:C1877"/>
    <mergeCell ref="B2351:C2351"/>
    <mergeCell ref="B250:C250"/>
    <mergeCell ref="B4585:C4585"/>
    <mergeCell ref="B4722:C4722"/>
    <mergeCell ref="B3592:C3592"/>
    <mergeCell ref="A3342:R3342"/>
    <mergeCell ref="B6509:C6509"/>
    <mergeCell ref="B6465:C6465"/>
    <mergeCell ref="B4380:C4380"/>
    <mergeCell ref="B6046:C6046"/>
    <mergeCell ref="B669:C669"/>
    <mergeCell ref="B6694:C6694"/>
    <mergeCell ref="B4603:C4603"/>
    <mergeCell ref="B2449:C2449"/>
    <mergeCell ref="B2873:C2873"/>
    <mergeCell ref="A4714:R4714"/>
    <mergeCell ref="B7207:C7207"/>
    <mergeCell ref="A6499:V6499"/>
    <mergeCell ref="B5122:C5122"/>
    <mergeCell ref="B6813:C6813"/>
    <mergeCell ref="B7299:C7299"/>
    <mergeCell ref="B7113:C7113"/>
    <mergeCell ref="B4959:C4959"/>
    <mergeCell ref="B6816:C6816"/>
    <mergeCell ref="B2347:C2347"/>
    <mergeCell ref="A4296:R4296"/>
    <mergeCell ref="B5220:C5220"/>
    <mergeCell ref="B3474:C3474"/>
    <mergeCell ref="B3605:C3605"/>
    <mergeCell ref="B7549:C7549"/>
    <mergeCell ref="A6652:R6652"/>
    <mergeCell ref="B930:C930"/>
    <mergeCell ref="B3173:C3173"/>
    <mergeCell ref="B1088:C1088"/>
    <mergeCell ref="B7086:C7086"/>
    <mergeCell ref="B5001:C5001"/>
    <mergeCell ref="B1693:C1693"/>
    <mergeCell ref="B3936:C3936"/>
    <mergeCell ref="B1388:C1388"/>
    <mergeCell ref="A1214:R1214"/>
    <mergeCell ref="B1077:C1077"/>
    <mergeCell ref="B3320:C3320"/>
    <mergeCell ref="B1235:C1235"/>
    <mergeCell ref="B816:C816"/>
    <mergeCell ref="B772:C772"/>
    <mergeCell ref="B3015:C3015"/>
    <mergeCell ref="B1535:C1535"/>
    <mergeCell ref="B1072:C1072"/>
    <mergeCell ref="B3315:C3315"/>
    <mergeCell ref="B1835:C1835"/>
    <mergeCell ref="B3832:C3832"/>
    <mergeCell ref="B6075:C6075"/>
    <mergeCell ref="B1132:C1132"/>
    <mergeCell ref="B4005:C4005"/>
    <mergeCell ref="A2662:R2662"/>
    <mergeCell ref="B1432:C1432"/>
    <mergeCell ref="B4038:C4038"/>
    <mergeCell ref="B1947:C1947"/>
    <mergeCell ref="B1490:C1490"/>
    <mergeCell ref="B4820:C4820"/>
    <mergeCell ref="B4305:C4305"/>
    <mergeCell ref="B16:C16"/>
    <mergeCell ref="B7202:C7202"/>
    <mergeCell ref="B5117:C5117"/>
    <mergeCell ref="B2259:C2259"/>
    <mergeCell ref="B1933:C1933"/>
    <mergeCell ref="B1927:C1927"/>
    <mergeCell ref="B4387:C4387"/>
    <mergeCell ref="B2102:C2102"/>
    <mergeCell ref="B5878:C5878"/>
    <mergeCell ref="B3793:C3793"/>
    <mergeCell ref="B1550:C1550"/>
    <mergeCell ref="B6641:C6641"/>
    <mergeCell ref="B6184:C6184"/>
    <mergeCell ref="R1030:S1030"/>
    <mergeCell ref="B936:C936"/>
    <mergeCell ref="A6044:R6044"/>
    <mergeCell ref="R7186:S7186"/>
    <mergeCell ref="A5014:R5014"/>
    <mergeCell ref="B1541:C1541"/>
    <mergeCell ref="B1236:C1236"/>
    <mergeCell ref="A1710:V1710"/>
    <mergeCell ref="B4109:C4109"/>
    <mergeCell ref="B103:C103"/>
    <mergeCell ref="B4953:C4953"/>
    <mergeCell ref="B4947:C4947"/>
    <mergeCell ref="B2862:C2862"/>
    <mergeCell ref="R1410:S1410"/>
    <mergeCell ref="B5105:C5105"/>
    <mergeCell ref="B708:C708"/>
    <mergeCell ref="B4648:C4648"/>
    <mergeCell ref="B3467:C3467"/>
    <mergeCell ref="B5710:C5710"/>
    <mergeCell ref="B11:C11"/>
    <mergeCell ref="B3021:C3021"/>
    <mergeCell ref="B6797:C6797"/>
    <mergeCell ref="B5133:C5133"/>
    <mergeCell ref="B4687:C4687"/>
    <mergeCell ref="B158:C158"/>
    <mergeCell ref="B527:C527"/>
    <mergeCell ref="B2155:C2155"/>
    <mergeCell ref="B4398:C4398"/>
    <mergeCell ref="R3462:S3462"/>
    <mergeCell ref="B2918:C2918"/>
    <mergeCell ref="B7271:C7271"/>
    <mergeCell ref="B370:C370"/>
    <mergeCell ref="B2613:C2613"/>
    <mergeCell ref="B5486:C5486"/>
    <mergeCell ref="B5067:C5067"/>
    <mergeCell ref="B2913:C2913"/>
    <mergeCell ref="B6091:C6091"/>
    <mergeCell ref="B6249:C6249"/>
    <mergeCell ref="B5786:C5786"/>
    <mergeCell ref="B843:C843"/>
    <mergeCell ref="B4756:C4756"/>
    <mergeCell ref="B1143:C1143"/>
    <mergeCell ref="B2971:C2971"/>
    <mergeCell ref="B556:C556"/>
    <mergeCell ref="B4098:C4098"/>
    <mergeCell ref="B3641:C3641"/>
    <mergeCell ref="B6341:C6341"/>
    <mergeCell ref="B5214:C5214"/>
    <mergeCell ref="B3060:C3060"/>
    <mergeCell ref="B4659:C4659"/>
    <mergeCell ref="B6902:C6902"/>
    <mergeCell ref="B7630:C7630"/>
    <mergeCell ref="B3271:C3271"/>
    <mergeCell ref="B5514:C5514"/>
    <mergeCell ref="R6821:S6821"/>
    <mergeCell ref="R2451:S2451"/>
    <mergeCell ref="B5839:C5839"/>
    <mergeCell ref="A4522:V4522"/>
    <mergeCell ref="B2982:C2982"/>
    <mergeCell ref="A7218:R7218"/>
    <mergeCell ref="B3745:C3745"/>
    <mergeCell ref="A2358:R2358"/>
    <mergeCell ref="B3282:C3282"/>
    <mergeCell ref="B5525:C5525"/>
    <mergeCell ref="B3440:C3440"/>
    <mergeCell ref="B6199:C6199"/>
    <mergeCell ref="B4045:C4045"/>
    <mergeCell ref="B3651:C3651"/>
    <mergeCell ref="R7049:S7049"/>
    <mergeCell ref="A6423:V6423"/>
    <mergeCell ref="B4137:C4137"/>
    <mergeCell ref="A2395:V2395"/>
    <mergeCell ref="B7010:C7010"/>
    <mergeCell ref="B4925:C4925"/>
    <mergeCell ref="B4468:C4468"/>
    <mergeCell ref="B7311:C7311"/>
    <mergeCell ref="B7533:C7533"/>
    <mergeCell ref="B7468:C7468"/>
    <mergeCell ref="B7326:C7326"/>
    <mergeCell ref="B7382:C7382"/>
    <mergeCell ref="B7077:C7077"/>
    <mergeCell ref="B6745:C6745"/>
    <mergeCell ref="B7377:C7377"/>
    <mergeCell ref="B120:C120"/>
    <mergeCell ref="B2363:C2363"/>
    <mergeCell ref="B278:C278"/>
    <mergeCell ref="B883:C883"/>
    <mergeCell ref="B5236:C5236"/>
    <mergeCell ref="B578:C578"/>
    <mergeCell ref="B6250:C6250"/>
    <mergeCell ref="B4165:C4165"/>
    <mergeCell ref="B789:C789"/>
    <mergeCell ref="B1394:C1394"/>
    <mergeCell ref="B975:C975"/>
    <mergeCell ref="R209:S209"/>
    <mergeCell ref="R1296:S1296"/>
    <mergeCell ref="B866:C866"/>
    <mergeCell ref="B1502:C1502"/>
    <mergeCell ref="B1197:C1197"/>
    <mergeCell ref="B1497:C1497"/>
    <mergeCell ref="B412:C412"/>
    <mergeCell ref="A571:V571"/>
    <mergeCell ref="A305:V305"/>
    <mergeCell ref="B1681:C1681"/>
    <mergeCell ref="A458:R458"/>
    <mergeCell ref="B1382:C1382"/>
    <mergeCell ref="B1682:C1682"/>
    <mergeCell ref="B1676:C1676"/>
    <mergeCell ref="B6166:C6166"/>
    <mergeCell ref="B4555:C4555"/>
    <mergeCell ref="B4092:C4092"/>
    <mergeCell ref="B1982:C1982"/>
    <mergeCell ref="B4250:C4250"/>
    <mergeCell ref="B4855:C4855"/>
    <mergeCell ref="R741:S741"/>
    <mergeCell ref="A191:V191"/>
    <mergeCell ref="B2721:C2721"/>
    <mergeCell ref="B636:C636"/>
    <mergeCell ref="B2879:C2879"/>
    <mergeCell ref="B173:C173"/>
    <mergeCell ref="B725:C725"/>
    <mergeCell ref="A344:R344"/>
    <mergeCell ref="A2129:V2129"/>
    <mergeCell ref="A6500:R6500"/>
    <mergeCell ref="B5270:C5270"/>
    <mergeCell ref="B3179:C3179"/>
    <mergeCell ref="B6569:C6569"/>
    <mergeCell ref="B4872:C4872"/>
    <mergeCell ref="B7327:C7327"/>
    <mergeCell ref="B5895:C5895"/>
    <mergeCell ref="R6783:S6783"/>
    <mergeCell ref="R6897:S6897"/>
    <mergeCell ref="A2090:V2090"/>
    <mergeCell ref="B6711:C6711"/>
    <mergeCell ref="B2335:C2335"/>
    <mergeCell ref="A7180:R7180"/>
    <mergeCell ref="B3707:C3707"/>
    <mergeCell ref="B5950:C5950"/>
    <mergeCell ref="B3821:C3821"/>
    <mergeCell ref="B1705:C1705"/>
    <mergeCell ref="B675:C675"/>
    <mergeCell ref="B5226:C5226"/>
    <mergeCell ref="B2368:C2368"/>
    <mergeCell ref="B6353:C6353"/>
    <mergeCell ref="B5323:C5323"/>
    <mergeCell ref="A3304:R3304"/>
    <mergeCell ref="B6445:C6445"/>
    <mergeCell ref="B6922:C6922"/>
    <mergeCell ref="B5225:C5225"/>
    <mergeCell ref="B4768:C4768"/>
    <mergeCell ref="B6145:C6145"/>
    <mergeCell ref="B1775:C1775"/>
    <mergeCell ref="B4534:C4534"/>
    <mergeCell ref="B1960:C1960"/>
    <mergeCell ref="B1970:C1970"/>
    <mergeCell ref="B1638:C1638"/>
    <mergeCell ref="B1971:C1971"/>
    <mergeCell ref="B1683:C1683"/>
    <mergeCell ref="B1959:C1959"/>
    <mergeCell ref="B2042:C2042"/>
    <mergeCell ref="B6251:C6251"/>
    <mergeCell ref="A6766:R6766"/>
    <mergeCell ref="B3451:C3451"/>
    <mergeCell ref="B7391:C7391"/>
    <mergeCell ref="B5237:C5237"/>
    <mergeCell ref="A4561:V4561"/>
    <mergeCell ref="B3751:C3751"/>
    <mergeCell ref="B6625:C6625"/>
    <mergeCell ref="B6162:C6162"/>
    <mergeCell ref="B6320:C6320"/>
    <mergeCell ref="B3087:C3087"/>
    <mergeCell ref="B6520:C6520"/>
    <mergeCell ref="B6063:C6063"/>
    <mergeCell ref="B6221:C6221"/>
    <mergeCell ref="B6624:C6624"/>
    <mergeCell ref="B6325:C6325"/>
    <mergeCell ref="B6335:C6335"/>
    <mergeCell ref="B6466:C6466"/>
    <mergeCell ref="B6493:C6493"/>
    <mergeCell ref="B7435:C7435"/>
    <mergeCell ref="B6972:C6972"/>
    <mergeCell ref="B4887:C4887"/>
    <mergeCell ref="B7130:C7130"/>
    <mergeCell ref="B6673:C6673"/>
    <mergeCell ref="B7430:C7430"/>
    <mergeCell ref="B7158:C7158"/>
    <mergeCell ref="B7147:C7147"/>
    <mergeCell ref="B6200:C6200"/>
    <mergeCell ref="B5901:C5901"/>
    <mergeCell ref="B4284:C4284"/>
    <mergeCell ref="B4415:C4415"/>
    <mergeCell ref="B6201:C6201"/>
    <mergeCell ref="B4110:C4110"/>
    <mergeCell ref="B1306:C1306"/>
    <mergeCell ref="B1721:C1721"/>
    <mergeCell ref="B1300:C1300"/>
    <mergeCell ref="B1906:C1906"/>
    <mergeCell ref="B7038:C7038"/>
    <mergeCell ref="B6908:C6908"/>
    <mergeCell ref="B7022:C7022"/>
    <mergeCell ref="B7011:C7011"/>
    <mergeCell ref="B2324:C2324"/>
    <mergeCell ref="B4567:C4567"/>
    <mergeCell ref="B6869:C6869"/>
    <mergeCell ref="B5172:C5172"/>
    <mergeCell ref="B6397:C6397"/>
    <mergeCell ref="B1606:C1606"/>
    <mergeCell ref="B3849:C3849"/>
    <mergeCell ref="B6303:C6303"/>
    <mergeCell ref="B1774:C1774"/>
    <mergeCell ref="A4790:R4790"/>
    <mergeCell ref="B333:C333"/>
    <mergeCell ref="B1056:C1056"/>
    <mergeCell ref="B7088:C7088"/>
    <mergeCell ref="B3299:C3299"/>
    <mergeCell ref="B6058:C6058"/>
    <mergeCell ref="B3973:C3973"/>
    <mergeCell ref="B751:C751"/>
    <mergeCell ref="B6216:C6216"/>
    <mergeCell ref="A2586:R2586"/>
    <mergeCell ref="B2994:C2994"/>
    <mergeCell ref="B6172:C6172"/>
    <mergeCell ref="B5759:C5759"/>
    <mergeCell ref="B840:C840"/>
    <mergeCell ref="B1514:C1514"/>
    <mergeCell ref="B473:C473"/>
    <mergeCell ref="B2786:C2786"/>
    <mergeCell ref="B6995:C6995"/>
    <mergeCell ref="B6777:C6777"/>
    <mergeCell ref="B2722:C2722"/>
    <mergeCell ref="B2716:C2716"/>
    <mergeCell ref="A6800:R6800"/>
    <mergeCell ref="B6052:C6052"/>
    <mergeCell ref="B5595:C5595"/>
    <mergeCell ref="B5290:C5290"/>
    <mergeCell ref="B561:C561"/>
    <mergeCell ref="B2183:C2183"/>
    <mergeCell ref="B3810:C3810"/>
    <mergeCell ref="B6059:C6059"/>
    <mergeCell ref="B4362:C4362"/>
    <mergeCell ref="B6053:C6053"/>
    <mergeCell ref="B3968:C3968"/>
    <mergeCell ref="B3984:C3984"/>
    <mergeCell ref="B28:C28"/>
    <mergeCell ref="A4106:R4106"/>
    <mergeCell ref="B2907:C2907"/>
    <mergeCell ref="B239:C239"/>
    <mergeCell ref="B4573:C4573"/>
    <mergeCell ref="B2488:C2488"/>
    <mergeCell ref="B791:C791"/>
    <mergeCell ref="B2156:C2156"/>
    <mergeCell ref="B5361:C5361"/>
    <mergeCell ref="B7577:C7577"/>
    <mergeCell ref="B3207:C3207"/>
    <mergeCell ref="B2788:C2788"/>
    <mergeCell ref="B659:C659"/>
    <mergeCell ref="B7272:C7272"/>
    <mergeCell ref="B3088:C3088"/>
    <mergeCell ref="B7578:C7578"/>
    <mergeCell ref="B7572:C7572"/>
    <mergeCell ref="B5961:C5961"/>
    <mergeCell ref="B2172:C2172"/>
    <mergeCell ref="B475:C475"/>
    <mergeCell ref="B7174:C7174"/>
    <mergeCell ref="B1867:C1867"/>
    <mergeCell ref="B5045:C5045"/>
    <mergeCell ref="B2929:C2929"/>
    <mergeCell ref="B387:C387"/>
    <mergeCell ref="B7474:C7474"/>
    <mergeCell ref="B5389:C5389"/>
    <mergeCell ref="B5345:C5345"/>
    <mergeCell ref="B3260:C3260"/>
    <mergeCell ref="B3235:C3235"/>
    <mergeCell ref="B6183:C6183"/>
    <mergeCell ref="B6788:C6788"/>
    <mergeCell ref="B7588:C7588"/>
    <mergeCell ref="B5503:C5503"/>
    <mergeCell ref="B687:C687"/>
    <mergeCell ref="B5040:C5040"/>
    <mergeCell ref="B5689:C5689"/>
    <mergeCell ref="R4237:S4237"/>
    <mergeCell ref="B3560:C3560"/>
    <mergeCell ref="A6576:R6576"/>
    <mergeCell ref="B7500:C7500"/>
    <mergeCell ref="A2243:V2243"/>
    <mergeCell ref="R6996:S6996"/>
    <mergeCell ref="B5803:C5803"/>
    <mergeCell ref="A1938:V1938"/>
    <mergeCell ref="B3860:C3860"/>
    <mergeCell ref="B2857:C2857"/>
    <mergeCell ref="B5073:C5073"/>
    <mergeCell ref="B3157:C3157"/>
    <mergeCell ref="B3288:C3288"/>
    <mergeCell ref="B5400:C5400"/>
    <mergeCell ref="B1161:C1161"/>
    <mergeCell ref="B5074:C5074"/>
    <mergeCell ref="B1155:C1155"/>
    <mergeCell ref="B5068:C5068"/>
    <mergeCell ref="R7414:S7414"/>
    <mergeCell ref="B2799:C2799"/>
    <mergeCell ref="B7289:C7289"/>
    <mergeCell ref="A5204:R5204"/>
    <mergeCell ref="A5966:V5966"/>
    <mergeCell ref="B1883:C1883"/>
    <mergeCell ref="A986:R986"/>
    <mergeCell ref="B4126:C4126"/>
    <mergeCell ref="A4181:V4181"/>
    <mergeCell ref="B98:C98"/>
    <mergeCell ref="A3724:V3724"/>
    <mergeCell ref="B4426:C4426"/>
    <mergeCell ref="B2341:C2341"/>
    <mergeCell ref="B1884:C1884"/>
    <mergeCell ref="B5100:C5100"/>
    <mergeCell ref="B4643:C4643"/>
    <mergeCell ref="B7343:C7343"/>
    <mergeCell ref="B2946:C2946"/>
    <mergeCell ref="B4121:C4121"/>
    <mergeCell ref="B6886:C6886"/>
    <mergeCell ref="B398:C398"/>
    <mergeCell ref="B4338:C4338"/>
    <mergeCell ref="B2641:C2641"/>
    <mergeCell ref="B6581:C6581"/>
    <mergeCell ref="B4943:C4943"/>
    <mergeCell ref="B4427:C4427"/>
    <mergeCell ref="B7186:C7186"/>
    <mergeCell ref="B2941:C2941"/>
    <mergeCell ref="B1911:C1911"/>
    <mergeCell ref="B241:C241"/>
    <mergeCell ref="B6516:C6516"/>
    <mergeCell ref="B7239:C7239"/>
    <mergeCell ref="B2869:C2869"/>
    <mergeCell ref="B5112:C5112"/>
    <mergeCell ref="B7328:C7328"/>
    <mergeCell ref="B3626:C3626"/>
    <mergeCell ref="B3033:C3033"/>
    <mergeCell ref="B6238:C6238"/>
    <mergeCell ref="B3696:C3696"/>
    <mergeCell ref="B5912:C5912"/>
    <mergeCell ref="B5493:C5493"/>
    <mergeCell ref="B7539:C7539"/>
    <mergeCell ref="B5412:C5412"/>
    <mergeCell ref="A1977:V1977"/>
    <mergeCell ref="R4199:S4199"/>
    <mergeCell ref="R7072:S7072"/>
    <mergeCell ref="B4851:C4851"/>
    <mergeCell ref="B4845:C4845"/>
    <mergeCell ref="B2303:C2303"/>
    <mergeCell ref="B4546:C4546"/>
    <mergeCell ref="B5151:C5151"/>
    <mergeCell ref="B3066:C3066"/>
    <mergeCell ref="R6403:S6403"/>
    <mergeCell ref="A4409:V4409"/>
    <mergeCell ref="B7463:C7463"/>
    <mergeCell ref="B5678:C5678"/>
    <mergeCell ref="B7458:C7458"/>
    <mergeCell ref="A4029:V4029"/>
    <mergeCell ref="R4412:S4412"/>
    <mergeCell ref="B4006:C4006"/>
    <mergeCell ref="B5634:C5634"/>
    <mergeCell ref="R6920:S6920"/>
    <mergeCell ref="B6401:C6401"/>
    <mergeCell ref="B6376:C6376"/>
    <mergeCell ref="B7355:C7355"/>
    <mergeCell ref="B5874:C5874"/>
    <mergeCell ref="B3520:C3520"/>
    <mergeCell ref="A2812:V2812"/>
    <mergeCell ref="R3553:S3553"/>
    <mergeCell ref="B6278:C6278"/>
    <mergeCell ref="B5362:C5362"/>
    <mergeCell ref="B3463:C3463"/>
    <mergeCell ref="B3577:C3577"/>
    <mergeCell ref="B137:C137"/>
    <mergeCell ref="B811:C811"/>
    <mergeCell ref="B5139:C5139"/>
    <mergeCell ref="B3054:C3054"/>
    <mergeCell ref="B3010:C3010"/>
    <mergeCell ref="B925:C925"/>
    <mergeCell ref="B900:C900"/>
    <mergeCell ref="B2591:C2591"/>
    <mergeCell ref="B7555:C7555"/>
    <mergeCell ref="B1225:C1225"/>
    <mergeCell ref="B7250:C7250"/>
    <mergeCell ref="B2891:C2891"/>
    <mergeCell ref="B3011:C3011"/>
    <mergeCell ref="B5770:C5770"/>
    <mergeCell ref="B1525:C1525"/>
    <mergeCell ref="B7550:C7550"/>
    <mergeCell ref="B5465:C5465"/>
    <mergeCell ref="B6070:C6070"/>
    <mergeCell ref="B822:C822"/>
    <mergeCell ref="B953:C953"/>
    <mergeCell ref="A4900:R4900"/>
    <mergeCell ref="B2739:C2739"/>
    <mergeCell ref="A6686:R6686"/>
    <mergeCell ref="B1122:C1122"/>
    <mergeCell ref="B5612:C5612"/>
    <mergeCell ref="B5193:C5193"/>
    <mergeCell ref="B823:C823"/>
    <mergeCell ref="B7197:C7197"/>
    <mergeCell ref="A420:R420"/>
    <mergeCell ref="B6331:C6331"/>
    <mergeCell ref="R3310:S3310"/>
    <mergeCell ref="B2608:C2608"/>
    <mergeCell ref="A492:R492"/>
    <mergeCell ref="R2816:S2816"/>
    <mergeCell ref="A644:R644"/>
    <mergeCell ref="A606:R606"/>
    <mergeCell ref="B1436:C1436"/>
    <mergeCell ref="B1988:C1988"/>
    <mergeCell ref="B2199:C2199"/>
    <mergeCell ref="B1742:C1742"/>
    <mergeCell ref="B2288:C2288"/>
    <mergeCell ref="B1912:C1912"/>
    <mergeCell ref="A5359:V5359"/>
    <mergeCell ref="B3982:C3982"/>
    <mergeCell ref="B3525:C3525"/>
    <mergeCell ref="B4601:C4601"/>
    <mergeCell ref="B5538:C5538"/>
    <mergeCell ref="B5532:C5532"/>
    <mergeCell ref="B5516:C5516"/>
    <mergeCell ref="B5211:C5211"/>
    <mergeCell ref="B5119:C5119"/>
    <mergeCell ref="B2080:C2080"/>
    <mergeCell ref="B2074:C2074"/>
    <mergeCell ref="A5090:R5090"/>
    <mergeCell ref="B583:C583"/>
    <mergeCell ref="B577:C577"/>
    <mergeCell ref="B2149:C2149"/>
    <mergeCell ref="B3515:C3515"/>
    <mergeCell ref="B4061:C4061"/>
    <mergeCell ref="A3118:R3118"/>
    <mergeCell ref="B4017:C4017"/>
    <mergeCell ref="B2345:C2345"/>
    <mergeCell ref="B4544:C4544"/>
    <mergeCell ref="B2338:C2338"/>
    <mergeCell ref="A40:R40"/>
    <mergeCell ref="B964:C964"/>
    <mergeCell ref="B6539:C6539"/>
    <mergeCell ref="A340:R340"/>
    <mergeCell ref="B1264:C1264"/>
    <mergeCell ref="B965:C965"/>
    <mergeCell ref="B1475:C1475"/>
    <mergeCell ref="B5809:C5809"/>
    <mergeCell ref="B2027:C2027"/>
    <mergeCell ref="B3718:C3718"/>
    <mergeCell ref="B6597:C6597"/>
    <mergeCell ref="B6292:C6292"/>
    <mergeCell ref="A2510:R2510"/>
    <mergeCell ref="B6592:C6592"/>
    <mergeCell ref="B295:C295"/>
    <mergeCell ref="B409:C409"/>
    <mergeCell ref="B2499:C2499"/>
    <mergeCell ref="B4285:C4285"/>
    <mergeCell ref="B4693:C4693"/>
    <mergeCell ref="B4230:C4230"/>
    <mergeCell ref="B309:C309"/>
    <mergeCell ref="B2983:C2983"/>
    <mergeCell ref="B698:C698"/>
    <mergeCell ref="B1372:C1372"/>
    <mergeCell ref="B3588:C3588"/>
    <mergeCell ref="B5856:C5856"/>
    <mergeCell ref="B289:C289"/>
    <mergeCell ref="A78:R78"/>
    <mergeCell ref="B1089:C1089"/>
    <mergeCell ref="B3848:C3848"/>
    <mergeCell ref="A6232:V6232"/>
    <mergeCell ref="B4234:C4234"/>
    <mergeCell ref="B981:C981"/>
    <mergeCell ref="B2647:C2647"/>
    <mergeCell ref="B562:C562"/>
    <mergeCell ref="B2761:C2761"/>
    <mergeCell ref="B676:C676"/>
    <mergeCell ref="B5520:C5520"/>
    <mergeCell ref="B3435:C3435"/>
    <mergeCell ref="B862:C862"/>
    <mergeCell ref="B5215:C5215"/>
    <mergeCell ref="B3130:C3130"/>
    <mergeCell ref="A2206:R2206"/>
    <mergeCell ref="B5373:C5373"/>
    <mergeCell ref="B976:C976"/>
    <mergeCell ref="B1362:C1362"/>
    <mergeCell ref="A1749:V1749"/>
    <mergeCell ref="B4235:C4235"/>
    <mergeCell ref="B1662:C1662"/>
    <mergeCell ref="B2749:C2749"/>
    <mergeCell ref="B2563:C2563"/>
    <mergeCell ref="B631:C631"/>
    <mergeCell ref="B1961:C1961"/>
    <mergeCell ref="B931:C931"/>
    <mergeCell ref="B3174:C3174"/>
    <mergeCell ref="B626:C626"/>
    <mergeCell ref="R1106:S1106"/>
    <mergeCell ref="B4834:C4834"/>
    <mergeCell ref="B1802:C1802"/>
    <mergeCell ref="B2108:C2108"/>
    <mergeCell ref="B2427:C2427"/>
    <mergeCell ref="B3996:C3996"/>
    <mergeCell ref="B4127:C4127"/>
    <mergeCell ref="B1105:C1105"/>
    <mergeCell ref="A2:R2"/>
    <mergeCell ref="B926:C926"/>
    <mergeCell ref="B3169:C3169"/>
    <mergeCell ref="B1689:C1689"/>
    <mergeCell ref="B773:C773"/>
    <mergeCell ref="B1989:C1989"/>
    <mergeCell ref="B1073:C1073"/>
    <mergeCell ref="B3316:C3316"/>
    <mergeCell ref="A2472:R2472"/>
    <mergeCell ref="B768:C768"/>
    <mergeCell ref="B1830:C1830"/>
    <mergeCell ref="B1373:C1373"/>
    <mergeCell ref="B4132:C4132"/>
    <mergeCell ref="B3616:C3616"/>
    <mergeCell ref="B1531:C1531"/>
    <mergeCell ref="B62:C62"/>
    <mergeCell ref="B273:C273"/>
    <mergeCell ref="A39:V39"/>
    <mergeCell ref="R437:S437"/>
    <mergeCell ref="B4088:C4088"/>
    <mergeCell ref="B126:C126"/>
    <mergeCell ref="B109:C109"/>
    <mergeCell ref="B12:C12"/>
    <mergeCell ref="R57:S57"/>
    <mergeCell ref="B1623:C1623"/>
    <mergeCell ref="B1617:C1617"/>
    <mergeCell ref="B3866:C3866"/>
    <mergeCell ref="R2930:S2930"/>
    <mergeCell ref="B2516:C2516"/>
    <mergeCell ref="B3447:C3447"/>
    <mergeCell ref="B3730:C3730"/>
    <mergeCell ref="B1271:C1271"/>
    <mergeCell ref="R80:S80"/>
    <mergeCell ref="B485:C485"/>
    <mergeCell ref="B943:C943"/>
    <mergeCell ref="B13:C13"/>
    <mergeCell ref="B23:C23"/>
    <mergeCell ref="B3214:C3214"/>
    <mergeCell ref="B181:C181"/>
    <mergeCell ref="B765:C765"/>
    <mergeCell ref="B688:C688"/>
    <mergeCell ref="B29:C29"/>
    <mergeCell ref="B655:C655"/>
    <mergeCell ref="B246:C246"/>
    <mergeCell ref="B2489:C2489"/>
    <mergeCell ref="B704:C704"/>
    <mergeCell ref="B3158:C3158"/>
    <mergeCell ref="B1004:C1004"/>
    <mergeCell ref="B514:C514"/>
    <mergeCell ref="B752:C752"/>
    <mergeCell ref="B1052:C1052"/>
    <mergeCell ref="B285:C285"/>
    <mergeCell ref="B694:C694"/>
    <mergeCell ref="B552:C552"/>
    <mergeCell ref="B449:C449"/>
    <mergeCell ref="B3073:C3073"/>
    <mergeCell ref="B2158:C2158"/>
    <mergeCell ref="A378:R378"/>
    <mergeCell ref="R2702:S2702"/>
    <mergeCell ref="B125:C125"/>
    <mergeCell ref="B1688:C1688"/>
    <mergeCell ref="B1231:C1231"/>
    <mergeCell ref="B1389:C1389"/>
    <mergeCell ref="B1318:C1318"/>
    <mergeCell ref="B284:C284"/>
    <mergeCell ref="B731:C731"/>
    <mergeCell ref="B312:C312"/>
    <mergeCell ref="B3735:C3735"/>
    <mergeCell ref="B5978:C5978"/>
    <mergeCell ref="B5673:C5673"/>
    <mergeCell ref="B703:C703"/>
    <mergeCell ref="B1763:C1763"/>
    <mergeCell ref="B1068:C1068"/>
    <mergeCell ref="B3827:C3827"/>
    <mergeCell ref="R2375:S2375"/>
    <mergeCell ref="B3985:C3985"/>
    <mergeCell ref="B1700:C1700"/>
    <mergeCell ref="B5613:C5613"/>
    <mergeCell ref="B3528:C3528"/>
    <mergeCell ref="B1831:C1831"/>
    <mergeCell ref="B3828:C3828"/>
    <mergeCell ref="B2131:C2131"/>
    <mergeCell ref="B2006:C2006"/>
    <mergeCell ref="B4879:C4879"/>
    <mergeCell ref="B2331:C2331"/>
    <mergeCell ref="B4829:C4829"/>
    <mergeCell ref="R2436:S2436"/>
    <mergeCell ref="B3539:C3539"/>
    <mergeCell ref="B5782:C5782"/>
    <mergeCell ref="B1575:C1575"/>
    <mergeCell ref="B1919:C1919"/>
    <mergeCell ref="B1875:C1875"/>
    <mergeCell ref="B365:C365"/>
    <mergeCell ref="B584:C584"/>
    <mergeCell ref="B839:C839"/>
    <mergeCell ref="B432:C432"/>
    <mergeCell ref="B1095:C1095"/>
    <mergeCell ref="B1507:C1507"/>
    <mergeCell ref="B3961:C3961"/>
    <mergeCell ref="B1248:C1248"/>
    <mergeCell ref="B3491:C3491"/>
    <mergeCell ref="A5662:V5662"/>
    <mergeCell ref="B5313:C5313"/>
    <mergeCell ref="B1411:C1411"/>
    <mergeCell ref="B5324:C5324"/>
    <mergeCell ref="B3239:C3239"/>
    <mergeCell ref="B4118:C4118"/>
    <mergeCell ref="B2033:C2033"/>
    <mergeCell ref="B3541:C3541"/>
    <mergeCell ref="B6701:C6701"/>
    <mergeCell ref="A1444:V1444"/>
    <mergeCell ref="A834:R834"/>
    <mergeCell ref="B1758:C1758"/>
    <mergeCell ref="A3687:V3687"/>
    <mergeCell ref="A1596:V1596"/>
    <mergeCell ref="A2772:R2772"/>
    <mergeCell ref="B2058:C2058"/>
    <mergeCell ref="B4301:C4301"/>
    <mergeCell ref="B2195:C2195"/>
    <mergeCell ref="B4960:C4960"/>
    <mergeCell ref="B4954:C4954"/>
    <mergeCell ref="B915:C915"/>
    <mergeCell ref="B890:C890"/>
    <mergeCell ref="B1079:C1079"/>
    <mergeCell ref="B3328:C3328"/>
    <mergeCell ref="R4465:S4465"/>
    <mergeCell ref="B4660:C4660"/>
    <mergeCell ref="B1439:C1439"/>
    <mergeCell ref="A568:R568"/>
    <mergeCell ref="B2712:C2712"/>
    <mergeCell ref="B4955:C4955"/>
    <mergeCell ref="B6429:C6429"/>
    <mergeCell ref="B2059:C2059"/>
    <mergeCell ref="B2211:C2211"/>
    <mergeCell ref="B573:C573"/>
    <mergeCell ref="B4513:C4513"/>
    <mergeCell ref="B1548:C1548"/>
    <mergeCell ref="B3791:C3791"/>
    <mergeCell ref="B1243:C1243"/>
    <mergeCell ref="B6664:C6664"/>
    <mergeCell ref="B4579:C4579"/>
    <mergeCell ref="R2550:S2550"/>
    <mergeCell ref="B6245:C6245"/>
    <mergeCell ref="B4160:C4160"/>
    <mergeCell ref="B4122:C4122"/>
    <mergeCell ref="B3185:C3185"/>
    <mergeCell ref="B1075:C1075"/>
    <mergeCell ref="B5428:C5428"/>
    <mergeCell ref="B2880:C2880"/>
    <mergeCell ref="B5645:C5645"/>
    <mergeCell ref="B1400:C1400"/>
    <mergeCell ref="B1124:C1124"/>
    <mergeCell ref="B1798:C1798"/>
    <mergeCell ref="B6151:C6151"/>
    <mergeCell ref="B4041:C4041"/>
    <mergeCell ref="B1335:C1335"/>
    <mergeCell ref="B4035:C4035"/>
    <mergeCell ref="B4197:C4197"/>
    <mergeCell ref="A1825:V1825"/>
    <mergeCell ref="B2081:C2081"/>
    <mergeCell ref="B7425:C7425"/>
    <mergeCell ref="B3643:C3643"/>
    <mergeCell ref="A268:R268"/>
    <mergeCell ref="R346:S346"/>
    <mergeCell ref="B3578:C3578"/>
    <mergeCell ref="B1493:C1493"/>
    <mergeCell ref="B6451:C6451"/>
    <mergeCell ref="B4341:C4341"/>
    <mergeCell ref="B3909:C3909"/>
    <mergeCell ref="B7175:C7175"/>
    <mergeCell ref="B2816:C2816"/>
    <mergeCell ref="B6729:C6729"/>
    <mergeCell ref="B4627:C4627"/>
    <mergeCell ref="R4123:S4123"/>
    <mergeCell ref="R5909:S5909"/>
    <mergeCell ref="A1824:V1824"/>
    <mergeCell ref="A4067:V4067"/>
    <mergeCell ref="B1895:C1895"/>
    <mergeCell ref="A3649:V3649"/>
    <mergeCell ref="B2272:C2272"/>
    <mergeCell ref="B3963:C3963"/>
    <mergeCell ref="B1851:C1851"/>
    <mergeCell ref="B2266:C2266"/>
    <mergeCell ref="B1111:C1111"/>
    <mergeCell ref="B5024:C5024"/>
    <mergeCell ref="B4999:C4999"/>
    <mergeCell ref="B2914:C2914"/>
    <mergeCell ref="B665:C665"/>
    <mergeCell ref="B2908:C2908"/>
    <mergeCell ref="B779:C779"/>
    <mergeCell ref="B3028:C3028"/>
    <mergeCell ref="B5787:C5787"/>
    <mergeCell ref="B6467:C6467"/>
    <mergeCell ref="B4313:C4313"/>
    <mergeCell ref="B3283:C3283"/>
    <mergeCell ref="B6767:C6767"/>
    <mergeCell ref="B2978:C2978"/>
    <mergeCell ref="B1281:C1281"/>
    <mergeCell ref="B3583:C3583"/>
    <mergeCell ref="B1498:C1498"/>
    <mergeCell ref="B1492:C1492"/>
    <mergeCell ref="B5826:C5826"/>
    <mergeCell ref="B3741:C3741"/>
    <mergeCell ref="B3278:C3278"/>
    <mergeCell ref="B3186:C3186"/>
    <mergeCell ref="B5945:C5945"/>
    <mergeCell ref="B5429:C5429"/>
    <mergeCell ref="B4819:C4819"/>
    <mergeCell ref="B2728:C2728"/>
    <mergeCell ref="B5341:C5341"/>
    <mergeCell ref="A5701:V5701"/>
    <mergeCell ref="B5123:C5123"/>
    <mergeCell ref="B4093:C4093"/>
    <mergeCell ref="B2097:C2097"/>
    <mergeCell ref="A6233:V6233"/>
    <mergeCell ref="B4850:C4850"/>
    <mergeCell ref="A6154:R6154"/>
    <mergeCell ref="B6087:C6087"/>
    <mergeCell ref="B3549:C3549"/>
    <mergeCell ref="B5607:C5607"/>
    <mergeCell ref="B5793:C5793"/>
    <mergeCell ref="B5907:C5907"/>
    <mergeCell ref="B5949:C5949"/>
    <mergeCell ref="B3407:C3407"/>
    <mergeCell ref="B6967:C6967"/>
    <mergeCell ref="B4263:C4263"/>
    <mergeCell ref="B481:C481"/>
    <mergeCell ref="B4394:C4394"/>
    <mergeCell ref="R726:S726"/>
    <mergeCell ref="B2783:C2783"/>
    <mergeCell ref="B2267:C2267"/>
    <mergeCell ref="B6757:C6757"/>
    <mergeCell ref="B2017:C2017"/>
    <mergeCell ref="B3845:C3845"/>
    <mergeCell ref="B6718:C6718"/>
    <mergeCell ref="B2337:C2337"/>
    <mergeCell ref="A5434:V5434"/>
    <mergeCell ref="B4467:C4467"/>
    <mergeCell ref="B2245:C2245"/>
    <mergeCell ref="B6735:C6735"/>
    <mergeCell ref="B5124:C5124"/>
    <mergeCell ref="B5118:C5118"/>
    <mergeCell ref="B6257:C6257"/>
    <mergeCell ref="R5020:S5020"/>
    <mergeCell ref="B6140:C6140"/>
    <mergeCell ref="A5853:V5853"/>
    <mergeCell ref="B4013:C4013"/>
    <mergeCell ref="B4683:C4683"/>
    <mergeCell ref="B954:C954"/>
    <mergeCell ref="B1112:C1112"/>
    <mergeCell ref="B5255:C5255"/>
    <mergeCell ref="B5325:C5325"/>
    <mergeCell ref="A6004:V6004"/>
    <mergeCell ref="B5960:C5960"/>
    <mergeCell ref="B5030:C5030"/>
    <mergeCell ref="B4094:C4094"/>
    <mergeCell ref="B63:C63"/>
    <mergeCell ref="B5390:C5390"/>
    <mergeCell ref="R6160:S6160"/>
    <mergeCell ref="B5064:C5064"/>
    <mergeCell ref="B3394:C3394"/>
    <mergeCell ref="B932:C932"/>
    <mergeCell ref="B4497:C4497"/>
    <mergeCell ref="B2412:C2412"/>
    <mergeCell ref="B715:C715"/>
    <mergeCell ref="B6740:C6740"/>
    <mergeCell ref="B4655:C4655"/>
    <mergeCell ref="B165:C165"/>
    <mergeCell ref="B2625:C2625"/>
    <mergeCell ref="B4868:C4868"/>
    <mergeCell ref="B851:C851"/>
    <mergeCell ref="B845:C845"/>
    <mergeCell ref="B3289:C3289"/>
    <mergeCell ref="R1881:S1881"/>
    <mergeCell ref="B1204:C1204"/>
    <mergeCell ref="B232:C232"/>
    <mergeCell ref="B4145:C4145"/>
    <mergeCell ref="B732:C732"/>
    <mergeCell ref="B4988:C4988"/>
    <mergeCell ref="B4552:C4552"/>
    <mergeCell ref="B6469:C6469"/>
    <mergeCell ref="B2110:C2110"/>
    <mergeCell ref="B4983:C4983"/>
    <mergeCell ref="B6665:C6665"/>
    <mergeCell ref="B1601:C1601"/>
    <mergeCell ref="B1717:C1717"/>
    <mergeCell ref="B4150:C4150"/>
    <mergeCell ref="B1602:C1602"/>
    <mergeCell ref="B7622:C7622"/>
    <mergeCell ref="B7165:C7165"/>
    <mergeCell ref="B7279:C7279"/>
    <mergeCell ref="B4763:C4763"/>
    <mergeCell ref="A1712:R1712"/>
    <mergeCell ref="B5069:C5069"/>
    <mergeCell ref="B5063:C5063"/>
    <mergeCell ref="B3399:C3399"/>
    <mergeCell ref="B7312:C7312"/>
    <mergeCell ref="B2462:C2462"/>
    <mergeCell ref="B7306:C7306"/>
    <mergeCell ref="B5221:C5221"/>
    <mergeCell ref="B2936:C2936"/>
    <mergeCell ref="B4764:C4764"/>
    <mergeCell ref="B4758:C4758"/>
    <mergeCell ref="B3094:C3094"/>
    <mergeCell ref="B7214:C7214"/>
    <mergeCell ref="B4666:C4666"/>
    <mergeCell ref="B6909:C6909"/>
    <mergeCell ref="B1966:C1966"/>
    <mergeCell ref="B7007:C7007"/>
    <mergeCell ref="A6610:R6610"/>
    <mergeCell ref="B7534:C7534"/>
    <mergeCell ref="B3752:C3752"/>
    <mergeCell ref="B5995:C5995"/>
    <mergeCell ref="A6762:R6762"/>
    <mergeCell ref="B7567:C7567"/>
    <mergeCell ref="B5482:C5482"/>
    <mergeCell ref="A4558:R4558"/>
    <mergeCell ref="B7072:C7072"/>
    <mergeCell ref="B7556:C7556"/>
    <mergeCell ref="B5008:C5008"/>
    <mergeCell ref="B7528:C7528"/>
    <mergeCell ref="B7503:C7503"/>
    <mergeCell ref="B5418:C5418"/>
    <mergeCell ref="B7001:C7001"/>
    <mergeCell ref="R4427:S4427"/>
    <mergeCell ref="B6031:C6031"/>
    <mergeCell ref="B3746:C3746"/>
    <mergeCell ref="B7378:C7378"/>
    <mergeCell ref="B5249:C5249"/>
    <mergeCell ref="B4830:C4830"/>
    <mergeCell ref="B3133:C3133"/>
    <mergeCell ref="B7046:C7046"/>
    <mergeCell ref="R6137:S6137"/>
    <mergeCell ref="A3838:V3838"/>
    <mergeCell ref="B2517:C2517"/>
    <mergeCell ref="R4389:S4389"/>
    <mergeCell ref="B7153:C7153"/>
    <mergeCell ref="B7284:C7284"/>
    <mergeCell ref="B7164:C7164"/>
    <mergeCell ref="B5079:C5079"/>
    <mergeCell ref="B7322:C7322"/>
    <mergeCell ref="B7278:C7278"/>
    <mergeCell ref="B6865:C6865"/>
    <mergeCell ref="A3876:V3876"/>
    <mergeCell ref="B7251:C7251"/>
    <mergeCell ref="B5640:C5640"/>
    <mergeCell ref="B3943:C3943"/>
    <mergeCell ref="B6903:C6903"/>
    <mergeCell ref="A6690:R6690"/>
    <mergeCell ref="B5591:C5591"/>
    <mergeCell ref="B5885:C5885"/>
    <mergeCell ref="B4116:C4116"/>
    <mergeCell ref="B7481:C7481"/>
    <mergeCell ref="A3915:V3915"/>
    <mergeCell ref="B4802:C4802"/>
    <mergeCell ref="B7018:C7018"/>
    <mergeCell ref="A3458:V3458"/>
    <mergeCell ref="A2848:R2848"/>
    <mergeCell ref="B2075:C2075"/>
    <mergeCell ref="B1612:C1612"/>
    <mergeCell ref="B7318:C7318"/>
    <mergeCell ref="B2375:C2375"/>
    <mergeCell ref="B290:C290"/>
    <mergeCell ref="B4618:C4618"/>
    <mergeCell ref="B2533:C2533"/>
    <mergeCell ref="B6446:C6446"/>
    <mergeCell ref="B2076:C2076"/>
    <mergeCell ref="B2070:C2070"/>
    <mergeCell ref="B4835:C4835"/>
    <mergeCell ref="B7307:C7307"/>
    <mergeCell ref="B2364:C2364"/>
    <mergeCell ref="B878:C878"/>
    <mergeCell ref="B2664:C2664"/>
    <mergeCell ref="B579:C579"/>
    <mergeCell ref="B535:C535"/>
    <mergeCell ref="A6310:R6310"/>
    <mergeCell ref="B5537:C5537"/>
    <mergeCell ref="B3452:C3452"/>
    <mergeCell ref="B2989:C2989"/>
    <mergeCell ref="A2092:R2092"/>
    <mergeCell ref="B879:C879"/>
    <mergeCell ref="B601:C601"/>
    <mergeCell ref="B4514:C4514"/>
    <mergeCell ref="B1418:C1418"/>
    <mergeCell ref="B7426:C7426"/>
    <mergeCell ref="B5272:C5272"/>
    <mergeCell ref="B329:C329"/>
    <mergeCell ref="R4336:S4336"/>
    <mergeCell ref="A3950:R3950"/>
    <mergeCell ref="B3202:C3202"/>
    <mergeCell ref="A2278:R2278"/>
    <mergeCell ref="B654:C654"/>
    <mergeCell ref="B629:C629"/>
    <mergeCell ref="B5199:C5199"/>
    <mergeCell ref="B3502:C3502"/>
    <mergeCell ref="B1417:C1417"/>
    <mergeCell ref="A454:R454"/>
    <mergeCell ref="B1809:C1809"/>
    <mergeCell ref="B1352:C1352"/>
    <mergeCell ref="B7384:C7384"/>
    <mergeCell ref="B3595:C3595"/>
    <mergeCell ref="B1510:C1510"/>
    <mergeCell ref="R574:S574"/>
    <mergeCell ref="B7323:C7323"/>
    <mergeCell ref="B4389:C4389"/>
    <mergeCell ref="B2692:C2692"/>
    <mergeCell ref="B5158:C5158"/>
    <mergeCell ref="A6648:R6648"/>
    <mergeCell ref="B6440:C6440"/>
    <mergeCell ref="B3917:C3917"/>
    <mergeCell ref="B1832:C1832"/>
    <mergeCell ref="A3801:V3801"/>
    <mergeCell ref="B2483:C2483"/>
    <mergeCell ref="B1967:C1967"/>
    <mergeCell ref="A3802:R3802"/>
    <mergeCell ref="R4944:S4944"/>
    <mergeCell ref="B590:C590"/>
    <mergeCell ref="B6615:C6615"/>
    <mergeCell ref="B2833:C2833"/>
    <mergeCell ref="B3453:C3453"/>
    <mergeCell ref="B7431:C7431"/>
    <mergeCell ref="B5277:C5277"/>
    <mergeCell ref="B2729:C2729"/>
    <mergeCell ref="R6426:S6426"/>
    <mergeCell ref="B5749:C5749"/>
    <mergeCell ref="R4754:S4754"/>
    <mergeCell ref="B4052:C4052"/>
    <mergeCell ref="B6295:C6295"/>
    <mergeCell ref="R6540:S6540"/>
    <mergeCell ref="B3747:C3747"/>
    <mergeCell ref="B3017:C3017"/>
    <mergeCell ref="B7267:C7267"/>
    <mergeCell ref="B7242:C7242"/>
    <mergeCell ref="R3705:S3705"/>
    <mergeCell ref="B2478:C2478"/>
    <mergeCell ref="B6653:C6653"/>
    <mergeCell ref="B7203:C7203"/>
    <mergeCell ref="B7176:C7176"/>
    <mergeCell ref="B2937:C2937"/>
    <mergeCell ref="A3268:V3268"/>
    <mergeCell ref="A2658:R2658"/>
    <mergeCell ref="B6545:C6545"/>
    <mergeCell ref="A5852:V5852"/>
    <mergeCell ref="B1781:C1781"/>
    <mergeCell ref="B3584:C3584"/>
    <mergeCell ref="A6081:V6081"/>
    <mergeCell ref="A5624:V5624"/>
    <mergeCell ref="B6326:C6326"/>
    <mergeCell ref="B7062:C7062"/>
    <mergeCell ref="B7017:C7017"/>
    <mergeCell ref="A7028:R7028"/>
    <mergeCell ref="B6925:C6925"/>
    <mergeCell ref="B6620:C6620"/>
    <mergeCell ref="B4393:C4393"/>
    <mergeCell ref="B6636:C6636"/>
    <mergeCell ref="A5928:V5928"/>
    <mergeCell ref="B4551:C4551"/>
    <mergeCell ref="B7089:C7089"/>
    <mergeCell ref="B4541:C4541"/>
    <mergeCell ref="B6784:C6784"/>
    <mergeCell ref="B7154:C7154"/>
    <mergeCell ref="B7121:C7121"/>
    <mergeCell ref="A7106:V7106"/>
    <mergeCell ref="B7041:C7041"/>
    <mergeCell ref="A7107:V7107"/>
    <mergeCell ref="B7019:C7019"/>
    <mergeCell ref="A6726:V6726"/>
    <mergeCell ref="A6116:R6116"/>
    <mergeCell ref="B4440:C4440"/>
    <mergeCell ref="B7057:C7057"/>
    <mergeCell ref="A5698:R5698"/>
    <mergeCell ref="B6622:C6622"/>
    <mergeCell ref="B6780:C6780"/>
    <mergeCell ref="A5016:V5016"/>
    <mergeCell ref="B6491:C6491"/>
    <mergeCell ref="B6356:C6356"/>
    <mergeCell ref="B6468:C6468"/>
    <mergeCell ref="B6049:C6049"/>
    <mergeCell ref="B7078:C7078"/>
    <mergeCell ref="B4949:C4949"/>
    <mergeCell ref="B7084:C7084"/>
    <mergeCell ref="B3295:C3295"/>
    <mergeCell ref="B1657:C1657"/>
    <mergeCell ref="B3900:C3900"/>
    <mergeCell ref="A3192:V3192"/>
    <mergeCell ref="A2582:R2582"/>
    <mergeCell ref="B1815:C1815"/>
    <mergeCell ref="B1837:C1837"/>
    <mergeCell ref="R2094:S2094"/>
    <mergeCell ref="R2147:S2147"/>
    <mergeCell ref="B1807:C1807"/>
    <mergeCell ref="B2308:C2308"/>
    <mergeCell ref="B6897:C6897"/>
    <mergeCell ref="B6778:C6778"/>
    <mergeCell ref="A6613:V6613"/>
    <mergeCell ref="R2679:S2679"/>
    <mergeCell ref="B6488:C6488"/>
    <mergeCell ref="B3940:C3940"/>
    <mergeCell ref="B2454:C2454"/>
    <mergeCell ref="B3203:C3203"/>
    <mergeCell ref="B3197:C3197"/>
    <mergeCell ref="B5956:C5956"/>
    <mergeCell ref="B5499:C5499"/>
    <mergeCell ref="B3414:C3414"/>
    <mergeCell ref="B2251:C2251"/>
    <mergeCell ref="R3401:S3401"/>
    <mergeCell ref="B4967:C4967"/>
    <mergeCell ref="A2964:V2964"/>
    <mergeCell ref="B6932:C6932"/>
    <mergeCell ref="B6207:C6207"/>
    <mergeCell ref="B6365:C6365"/>
    <mergeCell ref="B6540:C6540"/>
    <mergeCell ref="B438:C438"/>
    <mergeCell ref="B3922:C3922"/>
    <mergeCell ref="A3078:V3078"/>
    <mergeCell ref="B1118:C1118"/>
    <mergeCell ref="B3334:C3334"/>
    <mergeCell ref="B7584:C7584"/>
    <mergeCell ref="B3861:C3861"/>
    <mergeCell ref="B3425:C3425"/>
    <mergeCell ref="B5641:C5641"/>
    <mergeCell ref="B3556:C3556"/>
    <mergeCell ref="B6315:C6315"/>
    <mergeCell ref="B5799:C5799"/>
    <mergeCell ref="B983:C983"/>
    <mergeCell ref="B6404:C6404"/>
    <mergeCell ref="B4319:C4319"/>
    <mergeCell ref="B6010:C6010"/>
    <mergeCell ref="B3856:C3856"/>
    <mergeCell ref="B6099:C6099"/>
    <mergeCell ref="B1156:C1156"/>
    <mergeCell ref="B6399:C6399"/>
    <mergeCell ref="B1456:C1456"/>
    <mergeCell ref="B3284:C3284"/>
    <mergeCell ref="B6026:C6026"/>
    <mergeCell ref="B1667:C1667"/>
    <mergeCell ref="B1168:C1168"/>
    <mergeCell ref="B3927:C3927"/>
    <mergeCell ref="A5246:R5246"/>
    <mergeCell ref="B2037:C2037"/>
    <mergeCell ref="A3991:V3991"/>
    <mergeCell ref="B4280:C4280"/>
    <mergeCell ref="B1379:C1379"/>
    <mergeCell ref="B3622:C3622"/>
    <mergeCell ref="B252:C252"/>
    <mergeCell ref="B4580:C4580"/>
    <mergeCell ref="B2495:C2495"/>
    <mergeCell ref="B4281:C4281"/>
    <mergeCell ref="B7454:C7454"/>
    <mergeCell ref="B2484:C2484"/>
    <mergeCell ref="B2179:C2179"/>
    <mergeCell ref="B4422:C4422"/>
    <mergeCell ref="B699:C699"/>
    <mergeCell ref="B2942:C2942"/>
    <mergeCell ref="B2479:C2479"/>
    <mergeCell ref="B394:C394"/>
    <mergeCell ref="B7442:C7442"/>
    <mergeCell ref="B3083:C3083"/>
    <mergeCell ref="B960:C960"/>
    <mergeCell ref="B4972:C4972"/>
    <mergeCell ref="A1406:V1406"/>
    <mergeCell ref="B6746:C6746"/>
    <mergeCell ref="B2370:C2370"/>
    <mergeCell ref="B6327:C6327"/>
    <mergeCell ref="B7389:C7389"/>
    <mergeCell ref="A2282:R2282"/>
    <mergeCell ref="B4841:C4841"/>
    <mergeCell ref="B7246:C7246"/>
    <mergeCell ref="B6065:C6065"/>
    <mergeCell ref="B6223:C6223"/>
    <mergeCell ref="R2071:S2071"/>
    <mergeCell ref="B5766:C5766"/>
    <mergeCell ref="B4069:C4069"/>
    <mergeCell ref="R6768:S6768"/>
    <mergeCell ref="B6066:C6066"/>
    <mergeCell ref="A5320:V5320"/>
    <mergeCell ref="B818:C818"/>
    <mergeCell ref="B3034:C3034"/>
    <mergeCell ref="A3421:V3421"/>
    <mergeCell ref="B1423:C1423"/>
    <mergeCell ref="B6524:C6524"/>
    <mergeCell ref="A1292:V1292"/>
    <mergeCell ref="B1537:C1537"/>
    <mergeCell ref="B802:C802"/>
    <mergeCell ref="A1784:R1784"/>
    <mergeCell ref="B6621:C6621"/>
    <mergeCell ref="A5968:R5968"/>
    <mergeCell ref="B6828:C6828"/>
    <mergeCell ref="B972:C972"/>
    <mergeCell ref="B3731:C3731"/>
    <mergeCell ref="A1940:R1940"/>
    <mergeCell ref="B2864:C2864"/>
    <mergeCell ref="B1167:C1167"/>
    <mergeCell ref="B2995:C2995"/>
    <mergeCell ref="R1387:S1387"/>
    <mergeCell ref="B5238:C5238"/>
    <mergeCell ref="B2953:C2953"/>
    <mergeCell ref="B868:C868"/>
    <mergeCell ref="B5712:C5712"/>
    <mergeCell ref="R6388:S6388"/>
    <mergeCell ref="B5368:C5368"/>
    <mergeCell ref="B6447:C6447"/>
    <mergeCell ref="B2031:C2031"/>
    <mergeCell ref="B1737:C1737"/>
    <mergeCell ref="B1753:C1753"/>
    <mergeCell ref="A1597:V1597"/>
    <mergeCell ref="B4950:C4950"/>
    <mergeCell ref="B2823:C2823"/>
    <mergeCell ref="A36:R36"/>
    <mergeCell ref="B1565:C1565"/>
    <mergeCell ref="B1260:C1260"/>
    <mergeCell ref="B4019:C4019"/>
    <mergeCell ref="B1471:C1471"/>
    <mergeCell ref="B5805:C5805"/>
    <mergeCell ref="R4564:S4564"/>
    <mergeCell ref="B4439:C4439"/>
    <mergeCell ref="B6130:C6130"/>
    <mergeCell ref="B6105:C6105"/>
    <mergeCell ref="B4020:C4020"/>
    <mergeCell ref="B3976:C3976"/>
    <mergeCell ref="B1891:C1891"/>
    <mergeCell ref="B4134:C4134"/>
    <mergeCell ref="B5974:C5974"/>
    <mergeCell ref="B5517:C5517"/>
    <mergeCell ref="B4031:C4031"/>
    <mergeCell ref="A608:V608"/>
    <mergeCell ref="B357:C357"/>
    <mergeCell ref="B2180:C2180"/>
    <mergeCell ref="R1676:S1676"/>
    <mergeCell ref="B3242:C3242"/>
    <mergeCell ref="B4933:C4933"/>
    <mergeCell ref="B498:C498"/>
    <mergeCell ref="B4411:C4411"/>
    <mergeCell ref="B41:C41"/>
    <mergeCell ref="B2800:C2800"/>
    <mergeCell ref="B127:C127"/>
    <mergeCell ref="B5135:C5135"/>
    <mergeCell ref="R361:S361"/>
    <mergeCell ref="R5757:S5757"/>
    <mergeCell ref="B465:C465"/>
    <mergeCell ref="B144:C144"/>
    <mergeCell ref="A6382:R6382"/>
    <mergeCell ref="B4084:C4084"/>
    <mergeCell ref="B2387:C2387"/>
    <mergeCell ref="B3072:C3072"/>
    <mergeCell ref="B5288:C5288"/>
    <mergeCell ref="B2746:C2746"/>
    <mergeCell ref="B5951:C5951"/>
    <mergeCell ref="B1016:C1016"/>
    <mergeCell ref="B580:C580"/>
    <mergeCell ref="B711:C711"/>
    <mergeCell ref="B6083:C6083"/>
    <mergeCell ref="R5605:S5605"/>
    <mergeCell ref="A3384:R3384"/>
    <mergeCell ref="B4308:C4308"/>
    <mergeCell ref="B1069:C1069"/>
    <mergeCell ref="A2468:R2468"/>
    <mergeCell ref="B1129:C1129"/>
    <mergeCell ref="B738:C738"/>
    <mergeCell ref="B3006:C3006"/>
    <mergeCell ref="B433:C433"/>
    <mergeCell ref="A2320:R2320"/>
    <mergeCell ref="B3312:C3312"/>
    <mergeCell ref="B1090:C1090"/>
    <mergeCell ref="B5003:C5003"/>
    <mergeCell ref="B1221:C1221"/>
    <mergeCell ref="B710:C710"/>
    <mergeCell ref="B3627:C3627"/>
    <mergeCell ref="A3878:R3878"/>
    <mergeCell ref="B405:C405"/>
    <mergeCell ref="B5957:C5957"/>
    <mergeCell ref="A1863:V1863"/>
    <mergeCell ref="B7301:C7301"/>
    <mergeCell ref="B2904:C2904"/>
    <mergeCell ref="B5147:C5147"/>
    <mergeCell ref="B318:C318"/>
    <mergeCell ref="B2745:C2745"/>
    <mergeCell ref="B172:C172"/>
    <mergeCell ref="B3377:C3377"/>
    <mergeCell ref="B6893:C6893"/>
    <mergeCell ref="A5664:R5664"/>
    <mergeCell ref="B1618:C1618"/>
    <mergeCell ref="A1331:V1331"/>
    <mergeCell ref="B4434:C4434"/>
    <mergeCell ref="B7193:C7193"/>
    <mergeCell ref="B1918:C1918"/>
    <mergeCell ref="B1945:C1945"/>
    <mergeCell ref="B4161:C4161"/>
    <mergeCell ref="B830:C830"/>
    <mergeCell ref="R5833:S5833"/>
    <mergeCell ref="B3046:C3046"/>
    <mergeCell ref="B814:C814"/>
    <mergeCell ref="B7290:C7290"/>
    <mergeCell ref="B829:C829"/>
    <mergeCell ref="A5930:R5930"/>
    <mergeCell ref="B3045:C3045"/>
    <mergeCell ref="R4222:S4222"/>
    <mergeCell ref="A3992:R3992"/>
    <mergeCell ref="R6350:S6350"/>
    <mergeCell ref="A4902:V4902"/>
    <mergeCell ref="A4292:R4292"/>
    <mergeCell ref="B5216:C5216"/>
    <mergeCell ref="B977:C977"/>
    <mergeCell ref="A5054:V5054"/>
    <mergeCell ref="R7581:S7581"/>
    <mergeCell ref="B3090:C3090"/>
    <mergeCell ref="A5587:V5587"/>
    <mergeCell ref="B999:C999"/>
    <mergeCell ref="A3496:V3496"/>
    <mergeCell ref="A5282:V5282"/>
    <mergeCell ref="A4672:R4672"/>
    <mergeCell ref="B4047:C4047"/>
    <mergeCell ref="B1962:C1962"/>
    <mergeCell ref="B5875:C5875"/>
    <mergeCell ref="B1956:C1956"/>
    <mergeCell ref="B5869:C5869"/>
    <mergeCell ref="A3497:V3497"/>
    <mergeCell ref="A7410:V7410"/>
    <mergeCell ref="B3742:C3742"/>
    <mergeCell ref="B4505:C4505"/>
    <mergeCell ref="B6169:C6169"/>
    <mergeCell ref="B6721:C6721"/>
    <mergeCell ref="B1957:C1957"/>
    <mergeCell ref="B6632:C6632"/>
    <mergeCell ref="B4036:C4036"/>
    <mergeCell ref="B3057:C3057"/>
    <mergeCell ref="B7535:C7535"/>
    <mergeCell ref="B7507:C7507"/>
    <mergeCell ref="B7459:C7459"/>
    <mergeCell ref="B7453:C7453"/>
    <mergeCell ref="A4444:R4444"/>
    <mergeCell ref="B7573:C7573"/>
    <mergeCell ref="R4047:S4047"/>
    <mergeCell ref="B5657:C5657"/>
    <mergeCell ref="B6262:C6262"/>
    <mergeCell ref="B3714:C3714"/>
    <mergeCell ref="B7401:C7401"/>
    <mergeCell ref="R460:S460"/>
    <mergeCell ref="B6371:C6371"/>
    <mergeCell ref="A1293:V1293"/>
    <mergeCell ref="A3836:R3836"/>
    <mergeCell ref="B3823:C3823"/>
    <mergeCell ref="B1696:C1696"/>
    <mergeCell ref="B4874:C4874"/>
    <mergeCell ref="B2789:C2789"/>
    <mergeCell ref="A1446:R1446"/>
    <mergeCell ref="B4586:C4586"/>
    <mergeCell ref="B4569:C4569"/>
    <mergeCell ref="B4123:C4123"/>
    <mergeCell ref="B3089:C3089"/>
    <mergeCell ref="B7002:C7002"/>
    <mergeCell ref="B6996:C6996"/>
    <mergeCell ref="B4869:C4869"/>
    <mergeCell ref="B2784:C2784"/>
    <mergeCell ref="B6697:C6697"/>
    <mergeCell ref="A6043:V6043"/>
    <mergeCell ref="B2603:C2603"/>
    <mergeCell ref="R5681:S5681"/>
    <mergeCell ref="B2550:C2550"/>
    <mergeCell ref="B6299:C6299"/>
    <mergeCell ref="B6274:C6274"/>
    <mergeCell ref="B5232:C5232"/>
    <mergeCell ref="B1661:C1661"/>
    <mergeCell ref="R6251:S6251"/>
    <mergeCell ref="B5574:C5574"/>
    <mergeCell ref="B3519:C3519"/>
    <mergeCell ref="B1434:C1434"/>
    <mergeCell ref="B4651:C4651"/>
    <mergeCell ref="B461:C461"/>
    <mergeCell ref="B2990:C2990"/>
    <mergeCell ref="B6474:C6474"/>
    <mergeCell ref="A1217:V1217"/>
    <mergeCell ref="A5130:V5130"/>
    <mergeCell ref="A4520:R4520"/>
    <mergeCell ref="B5870:C5870"/>
    <mergeCell ref="B4173:C4173"/>
    <mergeCell ref="A2088:R2088"/>
    <mergeCell ref="B3170:C3170"/>
    <mergeCell ref="B3470:C3470"/>
    <mergeCell ref="B3639:C3639"/>
    <mergeCell ref="B1107:C1107"/>
    <mergeCell ref="B1135:C1135"/>
    <mergeCell ref="B1760:C1760"/>
    <mergeCell ref="A5170:R5170"/>
    <mergeCell ref="B6768:C6768"/>
    <mergeCell ref="B2523:C2523"/>
    <mergeCell ref="B6147:C6147"/>
    <mergeCell ref="B5146:C5146"/>
    <mergeCell ref="B4689:C4689"/>
    <mergeCell ref="B2604:C2604"/>
    <mergeCell ref="B907:C907"/>
    <mergeCell ref="B4847:C4847"/>
    <mergeCell ref="B4803:C4803"/>
    <mergeCell ref="B1641:C1641"/>
    <mergeCell ref="B4956:C4956"/>
    <mergeCell ref="B5424:C5424"/>
    <mergeCell ref="A5321:V5321"/>
    <mergeCell ref="B5730:C5730"/>
    <mergeCell ref="B1985:C1985"/>
    <mergeCell ref="B1697:C1697"/>
    <mergeCell ref="B58:C58"/>
    <mergeCell ref="B52:C52"/>
    <mergeCell ref="B358:C358"/>
    <mergeCell ref="R3819:S3819"/>
    <mergeCell ref="R194:S194"/>
    <mergeCell ref="B97:C97"/>
    <mergeCell ref="B2668:C2668"/>
    <mergeCell ref="B971:C971"/>
    <mergeCell ref="B3220:C3220"/>
    <mergeCell ref="B5408:C5408"/>
    <mergeCell ref="B133:C133"/>
    <mergeCell ref="B122:C122"/>
    <mergeCell ref="B105:C105"/>
    <mergeCell ref="A2240:R2240"/>
    <mergeCell ref="B2648:C2648"/>
    <mergeCell ref="B3164:C3164"/>
    <mergeCell ref="B5407:C5407"/>
    <mergeCell ref="B5347:C5347"/>
    <mergeCell ref="B1244:C1244"/>
    <mergeCell ref="A952:R952"/>
    <mergeCell ref="B233:C233"/>
    <mergeCell ref="B2529:C2529"/>
    <mergeCell ref="B5191:C5191"/>
    <mergeCell ref="B886:C886"/>
    <mergeCell ref="B5239:C5239"/>
    <mergeCell ref="B297:C297"/>
    <mergeCell ref="B4210:C4210"/>
    <mergeCell ref="B5141:C5141"/>
    <mergeCell ref="B902:C902"/>
    <mergeCell ref="B3145:C3145"/>
    <mergeCell ref="A3912:R3912"/>
    <mergeCell ref="B2724:C2724"/>
    <mergeCell ref="B8:C8"/>
    <mergeCell ref="B727:C727"/>
    <mergeCell ref="B308:C308"/>
    <mergeCell ref="A2126:R2126"/>
    <mergeCell ref="R1615:S1615"/>
    <mergeCell ref="B422:C422"/>
    <mergeCell ref="A3954:R3954"/>
    <mergeCell ref="B3181:C3181"/>
    <mergeCell ref="B633:C633"/>
    <mergeCell ref="A4254:R4254"/>
    <mergeCell ref="B3481:C3481"/>
    <mergeCell ref="B1396:C1396"/>
    <mergeCell ref="B3024:C3024"/>
    <mergeCell ref="B4922:C4922"/>
    <mergeCell ref="B5228:C5228"/>
    <mergeCell ref="B3137:C3137"/>
    <mergeCell ref="B2196:C2196"/>
    <mergeCell ref="B585:C585"/>
    <mergeCell ref="B280:C280"/>
    <mergeCell ref="B2496:C2496"/>
    <mergeCell ref="B411:C411"/>
    <mergeCell ref="B885:C885"/>
    <mergeCell ref="B1412:C1412"/>
    <mergeCell ref="B3209:C3209"/>
    <mergeCell ref="B5020:C5020"/>
    <mergeCell ref="B3323:C3323"/>
    <mergeCell ref="B3623:C3623"/>
    <mergeCell ref="B1538:C1538"/>
    <mergeCell ref="B2143:C2143"/>
    <mergeCell ref="B1740:C1740"/>
    <mergeCell ref="B1435:C1435"/>
    <mergeCell ref="B4314:C4314"/>
    <mergeCell ref="B7470:C7470"/>
    <mergeCell ref="A7068:V7068"/>
    <mergeCell ref="B5685:C5685"/>
    <mergeCell ref="B7351:C7351"/>
    <mergeCell ref="B7471:C7471"/>
    <mergeCell ref="B6290:C6290"/>
    <mergeCell ref="B7101:C7101"/>
    <mergeCell ref="B6644:C6644"/>
    <mergeCell ref="B5505:C5505"/>
    <mergeCell ref="B4309:C4309"/>
    <mergeCell ref="B4429:C4429"/>
    <mergeCell ref="B7188:C7188"/>
    <mergeCell ref="B6731:C6731"/>
    <mergeCell ref="B6939:C6939"/>
    <mergeCell ref="B7270:C7270"/>
    <mergeCell ref="B5154:C5154"/>
    <mergeCell ref="B7364:C7364"/>
    <mergeCell ref="B7201:C7201"/>
    <mergeCell ref="B7209:C7209"/>
    <mergeCell ref="B6752:C6752"/>
    <mergeCell ref="B4667:C4667"/>
    <mergeCell ref="B6857:C6857"/>
    <mergeCell ref="B6436:C6436"/>
    <mergeCell ref="B6394:C6394"/>
    <mergeCell ref="A6005:V6005"/>
    <mergeCell ref="B6910:C6910"/>
    <mergeCell ref="B6643:C6643"/>
    <mergeCell ref="R5529:S5529"/>
    <mergeCell ref="B6927:C6927"/>
    <mergeCell ref="B6025:C6025"/>
    <mergeCell ref="B6977:C6977"/>
    <mergeCell ref="A5964:R5964"/>
    <mergeCell ref="B19:C19"/>
    <mergeCell ref="B2262:C2262"/>
    <mergeCell ref="B6175:C6175"/>
    <mergeCell ref="B108:C108"/>
    <mergeCell ref="A3798:R3798"/>
    <mergeCell ref="B319:C319"/>
    <mergeCell ref="B2562:C2562"/>
    <mergeCell ref="B477:C477"/>
    <mergeCell ref="B6475:C6475"/>
    <mergeCell ref="B4390:C4390"/>
    <mergeCell ref="B2105:C2105"/>
    <mergeCell ref="B20:C20"/>
    <mergeCell ref="B5441:C5441"/>
    <mergeCell ref="B7132:C7132"/>
    <mergeCell ref="B7263:C7263"/>
    <mergeCell ref="B2893:C2893"/>
    <mergeCell ref="B7438:C7438"/>
    <mergeCell ref="B7432:C7432"/>
    <mergeCell ref="B5724:C5724"/>
    <mergeCell ref="B3182:C3182"/>
    <mergeCell ref="R6616:S6616"/>
    <mergeCell ref="R2246:S2246"/>
    <mergeCell ref="B5941:C5941"/>
    <mergeCell ref="B4244:C4244"/>
    <mergeCell ref="B5935:C5935"/>
    <mergeCell ref="B167:C167"/>
    <mergeCell ref="B161:C161"/>
    <mergeCell ref="B2920:C2920"/>
    <mergeCell ref="B2463:C2463"/>
    <mergeCell ref="B4706:C4706"/>
    <mergeCell ref="A7334:V7334"/>
    <mergeCell ref="B6557:C6557"/>
    <mergeCell ref="B7579:C7579"/>
    <mergeCell ref="B2763:C2763"/>
    <mergeCell ref="B678:C678"/>
    <mergeCell ref="B5006:C5006"/>
    <mergeCell ref="B2921:C2921"/>
    <mergeCell ref="B7274:C7274"/>
    <mergeCell ref="B373:C373"/>
    <mergeCell ref="B5794:C5794"/>
    <mergeCell ref="R6008:S6008"/>
    <mergeCell ref="B3285:C3285"/>
    <mergeCell ref="B5528:C5528"/>
    <mergeCell ref="B6164:C6164"/>
    <mergeCell ref="B1805:C1805"/>
    <mergeCell ref="B4048:C4048"/>
    <mergeCell ref="B3743:C3743"/>
    <mergeCell ref="A7296:V7296"/>
    <mergeCell ref="B6518:C6518"/>
    <mergeCell ref="B3970:C3970"/>
    <mergeCell ref="B2273:C2273"/>
    <mergeCell ref="B6187:C6187"/>
    <mergeCell ref="A532:V532"/>
    <mergeCell ref="B846:C846"/>
    <mergeCell ref="B389:C389"/>
    <mergeCell ref="A1708:R1708"/>
    <mergeCell ref="B5391:C5391"/>
    <mergeCell ref="B3237:C3237"/>
    <mergeCell ref="B1152:C1152"/>
    <mergeCell ref="B2843:C2843"/>
    <mergeCell ref="B7510:C7510"/>
    <mergeCell ref="B7498:C7498"/>
    <mergeCell ref="B5413:C5413"/>
    <mergeCell ref="B3128:C3128"/>
    <mergeCell ref="A874:V874"/>
    <mergeCell ref="B1793:C1793"/>
    <mergeCell ref="B1907:C1907"/>
    <mergeCell ref="B2539:C2539"/>
    <mergeCell ref="B2707:C2707"/>
    <mergeCell ref="B2818:C2818"/>
    <mergeCell ref="B2949:C2949"/>
    <mergeCell ref="A3646:R3646"/>
    <mergeCell ref="B2839:C2839"/>
    <mergeCell ref="A3764:R3764"/>
    <mergeCell ref="B4297:C4297"/>
    <mergeCell ref="B4151:C4151"/>
    <mergeCell ref="B1341:C1341"/>
    <mergeCell ref="B1990:C1990"/>
    <mergeCell ref="B4189:C4189"/>
    <mergeCell ref="B2104:C2104"/>
    <mergeCell ref="B3795:C3795"/>
    <mergeCell ref="B3770:C3770"/>
    <mergeCell ref="B1685:C1685"/>
    <mergeCell ref="B4009:C4009"/>
    <mergeCell ref="B1924:C1924"/>
    <mergeCell ref="B2643:C2643"/>
    <mergeCell ref="B3030:C3030"/>
    <mergeCell ref="B3918:C3918"/>
    <mergeCell ref="B1323:C1323"/>
    <mergeCell ref="B1997:C1997"/>
    <mergeCell ref="R1159:S1159"/>
    <mergeCell ref="R3918:S3918"/>
    <mergeCell ref="B1126:C1126"/>
    <mergeCell ref="B2795:C2795"/>
    <mergeCell ref="B1879:C1879"/>
    <mergeCell ref="B4269:C4269"/>
    <mergeCell ref="B7580:C7580"/>
    <mergeCell ref="B7574:C7574"/>
    <mergeCell ref="B5489:C5489"/>
    <mergeCell ref="B6094:C6094"/>
    <mergeCell ref="B5789:C5789"/>
    <mergeCell ref="B5163:C5163"/>
    <mergeCell ref="B4858:C4858"/>
    <mergeCell ref="B7552:C7552"/>
    <mergeCell ref="A7260:R7260"/>
    <mergeCell ref="R2398:S2398"/>
    <mergeCell ref="B6055:C6055"/>
    <mergeCell ref="B5636:C5636"/>
    <mergeCell ref="B3939:C3939"/>
    <mergeCell ref="R4184:S4184"/>
    <mergeCell ref="B6241:C6241"/>
    <mergeCell ref="B6355:C6355"/>
    <mergeCell ref="B5985:C5985"/>
    <mergeCell ref="B7421:C7421"/>
    <mergeCell ref="B6240:C6240"/>
    <mergeCell ref="R7505:S7505"/>
    <mergeCell ref="B7172:C7172"/>
    <mergeCell ref="B6100:C6100"/>
    <mergeCell ref="B2475:C2475"/>
    <mergeCell ref="B5680:C5680"/>
    <mergeCell ref="B7494:C7494"/>
    <mergeCell ref="B7189:C7189"/>
    <mergeCell ref="B7489:C7489"/>
    <mergeCell ref="A7259:V7259"/>
    <mergeCell ref="A6802:V6802"/>
    <mergeCell ref="B6944:C6944"/>
    <mergeCell ref="A7412:R7412"/>
    <mergeCell ref="B7402:C7402"/>
    <mergeCell ref="A7373:V7373"/>
    <mergeCell ref="B3290:C3290"/>
    <mergeCell ref="A3003:V3003"/>
    <mergeCell ref="A6916:V6916"/>
    <mergeCell ref="A6306:R6306"/>
    <mergeCell ref="B6452:C6452"/>
    <mergeCell ref="B2093:C2093"/>
    <mergeCell ref="B4336:C4336"/>
    <mergeCell ref="B2207:C2207"/>
    <mergeCell ref="B1794:C1794"/>
    <mergeCell ref="R1349:S1349"/>
    <mergeCell ref="B5594:C5594"/>
    <mergeCell ref="B3372:C3372"/>
    <mergeCell ref="B7285:C7285"/>
    <mergeCell ref="B5200:C5200"/>
    <mergeCell ref="B7367:C7367"/>
    <mergeCell ref="B6921:C6921"/>
    <mergeCell ref="B7035:C7035"/>
    <mergeCell ref="B7204:C7204"/>
    <mergeCell ref="R3743:S3743"/>
    <mergeCell ref="B5153:C5153"/>
    <mergeCell ref="B3068:C3068"/>
    <mergeCell ref="B6981:C6981"/>
    <mergeCell ref="B3062:C3062"/>
    <mergeCell ref="B6975:C6975"/>
    <mergeCell ref="B3395:C3395"/>
    <mergeCell ref="B3389:C3389"/>
    <mergeCell ref="B7302:C7302"/>
    <mergeCell ref="B2932:C2932"/>
    <mergeCell ref="B5691:C5691"/>
    <mergeCell ref="B5386:C5386"/>
    <mergeCell ref="B3906:C3906"/>
    <mergeCell ref="B70:C70"/>
    <mergeCell ref="B5103:C5103"/>
    <mergeCell ref="B7319:C7319"/>
    <mergeCell ref="B5097:C5097"/>
    <mergeCell ref="B7313:C7313"/>
    <mergeCell ref="B2943:C2943"/>
    <mergeCell ref="B858:C858"/>
    <mergeCell ref="B1913:C1913"/>
    <mergeCell ref="B7014:C7014"/>
    <mergeCell ref="A3232:R3232"/>
    <mergeCell ref="B2071:C2071"/>
    <mergeCell ref="B128:C128"/>
    <mergeCell ref="B7314:C7314"/>
    <mergeCell ref="B2371:C2371"/>
    <mergeCell ref="B217:C217"/>
    <mergeCell ref="B1908:C1908"/>
    <mergeCell ref="A1142:R1142"/>
    <mergeCell ref="B2066:C2066"/>
    <mergeCell ref="B428:C428"/>
    <mergeCell ref="B2671:C2671"/>
    <mergeCell ref="B955:C955"/>
    <mergeCell ref="B123:C123"/>
    <mergeCell ref="A1442:R1442"/>
    <mergeCell ref="B2366:C2366"/>
    <mergeCell ref="A6344:R6344"/>
    <mergeCell ref="B5125:C5125"/>
    <mergeCell ref="B5087:C5087"/>
    <mergeCell ref="B597:C597"/>
    <mergeCell ref="B4510:C4510"/>
    <mergeCell ref="B3362:C3362"/>
    <mergeCell ref="R1904:S1904"/>
    <mergeCell ref="A494:V494"/>
    <mergeCell ref="B808:C808"/>
    <mergeCell ref="A2737:V2737"/>
    <mergeCell ref="B1360:C1360"/>
    <mergeCell ref="B5267:C5267"/>
    <mergeCell ref="B897:C897"/>
    <mergeCell ref="B2725:C2725"/>
    <mergeCell ref="R4032:S4032"/>
    <mergeCell ref="B5442:C5442"/>
    <mergeCell ref="A686:R686"/>
    <mergeCell ref="B3851:C3851"/>
    <mergeCell ref="B2343:C2343"/>
    <mergeCell ref="A3231:V3231"/>
    <mergeCell ref="B1391:C1391"/>
    <mergeCell ref="A2926:V2926"/>
    <mergeCell ref="R2831:S2831"/>
    <mergeCell ref="B3363:C3363"/>
    <mergeCell ref="B2906:C2906"/>
    <mergeCell ref="B5149:C5149"/>
    <mergeCell ref="B904:C904"/>
    <mergeCell ref="B3244:C3244"/>
    <mergeCell ref="B1159:C1159"/>
    <mergeCell ref="R916:S916"/>
    <mergeCell ref="B2482:C2482"/>
    <mergeCell ref="B3537:C3537"/>
    <mergeCell ref="B2073:C2073"/>
    <mergeCell ref="B2787:C2787"/>
    <mergeCell ref="B4152:C4152"/>
    <mergeCell ref="A760:V760"/>
    <mergeCell ref="B4537:C4537"/>
    <mergeCell ref="B5142:C5142"/>
    <mergeCell ref="R3690:S3690"/>
    <mergeCell ref="B864:C864"/>
    <mergeCell ref="B7357:C7357"/>
    <mergeCell ref="B4211:C4211"/>
    <mergeCell ref="B7025:C7025"/>
    <mergeCell ref="B2082:C2082"/>
    <mergeCell ref="B939:C939"/>
    <mergeCell ref="B4117:C4117"/>
    <mergeCell ref="A5436:R5436"/>
    <mergeCell ref="B2001:C2001"/>
    <mergeCell ref="B1544:C1544"/>
    <mergeCell ref="A5622:R5622"/>
    <mergeCell ref="B4417:C4417"/>
    <mergeCell ref="A1408:R1408"/>
    <mergeCell ref="A5736:R5736"/>
    <mergeCell ref="B6660:C6660"/>
    <mergeCell ref="B4112:C4112"/>
    <mergeCell ref="B2632:C2632"/>
    <mergeCell ref="B4875:C4875"/>
    <mergeCell ref="B4412:C4412"/>
    <mergeCell ref="B2327:C2327"/>
    <mergeCell ref="B1110:C1110"/>
    <mergeCell ref="B5048:C5048"/>
    <mergeCell ref="B2938:C2938"/>
    <mergeCell ref="B3198:C3198"/>
    <mergeCell ref="B1044:C1044"/>
    <mergeCell ref="B5195:C5195"/>
    <mergeCell ref="B3709:C3709"/>
    <mergeCell ref="B5958:C5958"/>
    <mergeCell ref="B5495:C5495"/>
    <mergeCell ref="B1146:C1146"/>
    <mergeCell ref="B1147:C1147"/>
    <mergeCell ref="B6639:C6639"/>
    <mergeCell ref="B7085:C7085"/>
    <mergeCell ref="B1424:C1424"/>
    <mergeCell ref="B5337:C5337"/>
    <mergeCell ref="B978:C978"/>
    <mergeCell ref="B2029:C2029"/>
    <mergeCell ref="B5942:C5942"/>
    <mergeCell ref="B3857:C3857"/>
    <mergeCell ref="B1375:C1375"/>
    <mergeCell ref="B4837:C4837"/>
    <mergeCell ref="B1007:C1007"/>
    <mergeCell ref="B1001:C1001"/>
    <mergeCell ref="B4610:C4610"/>
    <mergeCell ref="B6301:C6301"/>
    <mergeCell ref="B4604:C4604"/>
    <mergeCell ref="B2519:C2519"/>
    <mergeCell ref="B1865:C1865"/>
    <mergeCell ref="A5812:R5812"/>
    <mergeCell ref="B5399:C5399"/>
    <mergeCell ref="B5938:C5938"/>
    <mergeCell ref="B2236:C2236"/>
    <mergeCell ref="B1533:C1533"/>
    <mergeCell ref="B1637:C1637"/>
    <mergeCell ref="R1045:S1045"/>
    <mergeCell ref="B2186:C2186"/>
    <mergeCell ref="B4435:C4435"/>
    <mergeCell ref="B2213:C2213"/>
    <mergeCell ref="B5668:C5668"/>
    <mergeCell ref="B6235:C6235"/>
    <mergeCell ref="B2115:C2115"/>
    <mergeCell ref="B4383:C4383"/>
    <mergeCell ref="R2360:S2360"/>
    <mergeCell ref="B1810:C1810"/>
    <mergeCell ref="R2018:S2018"/>
    <mergeCell ref="B4515:C4515"/>
    <mergeCell ref="B3391:C3391"/>
    <mergeCell ref="B5939:C5939"/>
    <mergeCell ref="B4779:C4779"/>
    <mergeCell ref="B5411:C5411"/>
    <mergeCell ref="B3326:C3326"/>
    <mergeCell ref="B2450:C2450"/>
    <mergeCell ref="B1814:C1814"/>
    <mergeCell ref="B5862:C5862"/>
    <mergeCell ref="A5700:V5700"/>
    <mergeCell ref="B6255:C6255"/>
    <mergeCell ref="B2824:C2824"/>
    <mergeCell ref="B2361:C2361"/>
    <mergeCell ref="B6350:C6350"/>
    <mergeCell ref="B4240:C4240"/>
    <mergeCell ref="B1713:C1713"/>
    <mergeCell ref="B5609:C5609"/>
    <mergeCell ref="B6258:C6258"/>
    <mergeCell ref="B6214:C6214"/>
    <mergeCell ref="B5795:C5795"/>
    <mergeCell ref="B3710:C3710"/>
    <mergeCell ref="B5953:C5953"/>
    <mergeCell ref="R3021:S3021"/>
    <mergeCell ref="B5256:C5256"/>
    <mergeCell ref="B5250:C5250"/>
    <mergeCell ref="R3804:S3804"/>
    <mergeCell ref="B5650:C5650"/>
    <mergeCell ref="B6319:C6319"/>
    <mergeCell ref="B2537:C2537"/>
    <mergeCell ref="B2063:C2063"/>
    <mergeCell ref="B6248:C6248"/>
    <mergeCell ref="B4897:C4897"/>
    <mergeCell ref="B7527:C7527"/>
    <mergeCell ref="B4581:C4581"/>
    <mergeCell ref="B336:C336"/>
    <mergeCell ref="B4276:C4276"/>
    <mergeCell ref="B2147:C2147"/>
    <mergeCell ref="B31:C31"/>
    <mergeCell ref="B4881:C4881"/>
    <mergeCell ref="B2796:C2796"/>
    <mergeCell ref="A4750:V4750"/>
    <mergeCell ref="B4995:C4995"/>
    <mergeCell ref="A6536:V6536"/>
    <mergeCell ref="B4576:C4576"/>
    <mergeCell ref="B5669:C5669"/>
    <mergeCell ref="B2447:C2447"/>
    <mergeCell ref="B3096:C3096"/>
    <mergeCell ref="B3052:C3052"/>
    <mergeCell ref="R1638:S1638"/>
    <mergeCell ref="B5295:C5295"/>
    <mergeCell ref="B3210:C3210"/>
    <mergeCell ref="B2791:C2791"/>
    <mergeCell ref="B5969:C5969"/>
    <mergeCell ref="B178:C178"/>
    <mergeCell ref="B2480:C2480"/>
    <mergeCell ref="B4723:C4723"/>
    <mergeCell ref="A7220:V7220"/>
    <mergeCell ref="B4260:C4260"/>
    <mergeCell ref="R1539:S1539"/>
    <mergeCell ref="B5703:C5703"/>
    <mergeCell ref="B3618:C3618"/>
    <mergeCell ref="B6796:C6796"/>
    <mergeCell ref="B4223:C4223"/>
    <mergeCell ref="B6627:C6627"/>
    <mergeCell ref="B706:C706"/>
    <mergeCell ref="B3465:C3465"/>
    <mergeCell ref="B5708:C5708"/>
    <mergeCell ref="A761:V761"/>
    <mergeCell ref="B3160:C3160"/>
    <mergeCell ref="B1463:C1463"/>
    <mergeCell ref="B5403:C5403"/>
    <mergeCell ref="B1006:C1006"/>
    <mergeCell ref="B3765:C3765"/>
    <mergeCell ref="B1680:C1680"/>
    <mergeCell ref="B1158:C1158"/>
    <mergeCell ref="B6008:C6008"/>
    <mergeCell ref="B3923:C3923"/>
    <mergeCell ref="B1114:C1114"/>
    <mergeCell ref="B1228:C1228"/>
    <mergeCell ref="B1125:C1125"/>
    <mergeCell ref="B3374:C3374"/>
    <mergeCell ref="B3368:C3368"/>
    <mergeCell ref="B1625:C1625"/>
    <mergeCell ref="B4325:C4325"/>
    <mergeCell ref="B994:C994"/>
    <mergeCell ref="A912:V912"/>
    <mergeCell ref="B5533:C5533"/>
    <mergeCell ref="B5070:C5070"/>
    <mergeCell ref="B2985:C2985"/>
    <mergeCell ref="A2698:V2698"/>
    <mergeCell ref="B3590:C3590"/>
    <mergeCell ref="B1320:C1320"/>
    <mergeCell ref="B4511:C4511"/>
    <mergeCell ref="B2382:C2382"/>
    <mergeCell ref="A5398:R5398"/>
    <mergeCell ref="B4625:C4625"/>
    <mergeCell ref="B7477:C7477"/>
    <mergeCell ref="B7045:C7045"/>
    <mergeCell ref="B5348:C5348"/>
    <mergeCell ref="B5375:C5375"/>
    <mergeCell ref="B7385:C7385"/>
    <mergeCell ref="B7080:C7080"/>
    <mergeCell ref="B6769:C6769"/>
    <mergeCell ref="B6464:C6464"/>
    <mergeCell ref="B1648:C1648"/>
    <mergeCell ref="B4853:C4853"/>
    <mergeCell ref="B4984:C4984"/>
    <mergeCell ref="B7227:C7227"/>
    <mergeCell ref="B2436:C2436"/>
    <mergeCell ref="B6770:C6770"/>
    <mergeCell ref="B4679:C4679"/>
    <mergeCell ref="A7449:V7449"/>
    <mergeCell ref="B7177:C7177"/>
    <mergeCell ref="B7171:C7171"/>
    <mergeCell ref="B6655:C6655"/>
    <mergeCell ref="A7450:R7450"/>
    <mergeCell ref="B3971:C3971"/>
    <mergeCell ref="B7347:C7347"/>
    <mergeCell ref="B1886:C1886"/>
    <mergeCell ref="A6574:V6574"/>
    <mergeCell ref="B2518:C2518"/>
    <mergeCell ref="B2780:C2780"/>
    <mergeCell ref="A5056:R5056"/>
    <mergeCell ref="B5980:C5980"/>
    <mergeCell ref="R1866:S1866"/>
    <mergeCell ref="B6111:C6111"/>
    <mergeCell ref="B5648:C5648"/>
    <mergeCell ref="B3563:C3563"/>
    <mergeCell ref="B47:C47"/>
    <mergeCell ref="B1833:C1833"/>
    <mergeCell ref="B1414:C1414"/>
    <mergeCell ref="B4592:C4592"/>
    <mergeCell ref="B6835:C6835"/>
    <mergeCell ref="B4287:C4287"/>
    <mergeCell ref="B6530:C6530"/>
    <mergeCell ref="B2133:C2133"/>
    <mergeCell ref="B48:C48"/>
    <mergeCell ref="B2807:C2807"/>
    <mergeCell ref="B4587:C4587"/>
    <mergeCell ref="B6830:C6830"/>
    <mergeCell ref="B4745:C4745"/>
    <mergeCell ref="B7047:C7047"/>
    <mergeCell ref="B1561:C1561"/>
    <mergeCell ref="B7161:C7161"/>
    <mergeCell ref="A1294:R1294"/>
    <mergeCell ref="B6131:C6131"/>
    <mergeCell ref="B140:C140"/>
    <mergeCell ref="R1448:S1448"/>
    <mergeCell ref="B1130:C1130"/>
    <mergeCell ref="B614:C614"/>
    <mergeCell ref="B1219:C1219"/>
    <mergeCell ref="B825:C825"/>
    <mergeCell ref="B368:C368"/>
    <mergeCell ref="A6994:R6994"/>
    <mergeCell ref="B1430:C1430"/>
    <mergeCell ref="A7108:R7108"/>
    <mergeCell ref="B3673:C3673"/>
    <mergeCell ref="B1588:C1588"/>
    <mergeCell ref="B3216:C3216"/>
    <mergeCell ref="B1131:C1131"/>
    <mergeCell ref="B298:C298"/>
    <mergeCell ref="B2541:C2541"/>
    <mergeCell ref="B5719:C5719"/>
    <mergeCell ref="B3634:C3634"/>
    <mergeCell ref="B3738:C3738"/>
    <mergeCell ref="B2557:C2557"/>
    <mergeCell ref="B4800:C4800"/>
    <mergeCell ref="B4343:C4343"/>
    <mergeCell ref="B2258:C2258"/>
    <mergeCell ref="B2252:C2252"/>
    <mergeCell ref="B6165:C6165"/>
    <mergeCell ref="B4501:C4501"/>
    <mergeCell ref="B4495:C4495"/>
    <mergeCell ref="R5476:S5476"/>
    <mergeCell ref="B6181:C6181"/>
    <mergeCell ref="B4096:C4096"/>
    <mergeCell ref="B2399:C2399"/>
    <mergeCell ref="B1048:C1048"/>
    <mergeCell ref="B1348:C1348"/>
    <mergeCell ref="B1980:C1980"/>
    <mergeCell ref="B1234:C1234"/>
    <mergeCell ref="B3483:C3483"/>
    <mergeCell ref="B3477:C3477"/>
    <mergeCell ref="A1594:R1594"/>
    <mergeCell ref="B478:C478"/>
    <mergeCell ref="B564:C564"/>
    <mergeCell ref="B695:C695"/>
    <mergeCell ref="B558:C558"/>
    <mergeCell ref="B690:C690"/>
    <mergeCell ref="A1483:V1483"/>
    <mergeCell ref="R4845:S4845"/>
    <mergeCell ref="B586:C586"/>
    <mergeCell ref="B211:C211"/>
    <mergeCell ref="B511:C511"/>
    <mergeCell ref="B212:C212"/>
    <mergeCell ref="B206:C206"/>
    <mergeCell ref="B1012:C1012"/>
    <mergeCell ref="A646:V646"/>
    <mergeCell ref="B934:C934"/>
    <mergeCell ref="A647:V647"/>
    <mergeCell ref="B3177:C3177"/>
    <mergeCell ref="B3782:C3782"/>
    <mergeCell ref="B7547:C7547"/>
    <mergeCell ref="B7505:C7505"/>
    <mergeCell ref="B5420:C5420"/>
    <mergeCell ref="A4712:V4712"/>
    <mergeCell ref="B5414:C5414"/>
    <mergeCell ref="B3329:C3329"/>
    <mergeCell ref="A6955:V6955"/>
    <mergeCell ref="B445:C445"/>
    <mergeCell ref="B2688:C2688"/>
    <mergeCell ref="B2899:C2899"/>
    <mergeCell ref="B7233:C7233"/>
    <mergeCell ref="B5148:C5148"/>
    <mergeCell ref="B3013:C3013"/>
    <mergeCell ref="B2988:C2988"/>
    <mergeCell ref="B903:C903"/>
    <mergeCell ref="A7182:V7182"/>
    <mergeCell ref="B440:C440"/>
    <mergeCell ref="A7488:R7488"/>
    <mergeCell ref="B6275:C6275"/>
    <mergeCell ref="B1567:C1567"/>
    <mergeCell ref="A5283:V5283"/>
    <mergeCell ref="B6900:C6900"/>
    <mergeCell ref="B3358:C3358"/>
    <mergeCell ref="B1273:C1273"/>
    <mergeCell ref="B1267:C1267"/>
    <mergeCell ref="B4032:C4032"/>
    <mergeCell ref="B4396:C4396"/>
    <mergeCell ref="A5584:R5584"/>
    <mergeCell ref="B4042:C4042"/>
    <mergeCell ref="B2257:C2257"/>
    <mergeCell ref="B4500:C4500"/>
    <mergeCell ref="B2486:C2486"/>
    <mergeCell ref="B4729:C4729"/>
    <mergeCell ref="B5448:C5448"/>
    <mergeCell ref="A1028:R1028"/>
    <mergeCell ref="B1952:C1952"/>
    <mergeCell ref="B1495:C1495"/>
    <mergeCell ref="A2814:R2814"/>
    <mergeCell ref="B6411:C6411"/>
    <mergeCell ref="B3165:C3165"/>
    <mergeCell ref="A2546:V2546"/>
    <mergeCell ref="A1936:R1936"/>
    <mergeCell ref="B1163:C1163"/>
    <mergeCell ref="B4734:C4734"/>
    <mergeCell ref="B2649:C2649"/>
    <mergeCell ref="B4946:C4946"/>
    <mergeCell ref="B2246:C2246"/>
    <mergeCell ref="B5419:C5419"/>
    <mergeCell ref="B4043:C4043"/>
    <mergeCell ref="B4570:C4570"/>
    <mergeCell ref="B1724:C1724"/>
    <mergeCell ref="B5637:C5637"/>
    <mergeCell ref="B6311:C6311"/>
    <mergeCell ref="B1941:C1941"/>
    <mergeCell ref="B7455:C7455"/>
    <mergeCell ref="B3085:C3085"/>
    <mergeCell ref="B5301:C5301"/>
    <mergeCell ref="B7413:C7413"/>
    <mergeCell ref="B3385:C3385"/>
    <mergeCell ref="B2139:C2139"/>
    <mergeCell ref="B4251:C4251"/>
    <mergeCell ref="B4136:C4136"/>
    <mergeCell ref="B3521:C3521"/>
    <mergeCell ref="B7009:C7009"/>
    <mergeCell ref="A2927:V2927"/>
    <mergeCell ref="B6704:C6704"/>
    <mergeCell ref="B1736:C1736"/>
    <mergeCell ref="A3080:R3080"/>
    <mergeCell ref="B1850:C1850"/>
    <mergeCell ref="B1387:C1387"/>
    <mergeCell ref="B2061:C2061"/>
    <mergeCell ref="B2322:C2322"/>
    <mergeCell ref="B4565:C4565"/>
    <mergeCell ref="B6186:C6186"/>
    <mergeCell ref="B4059:C4059"/>
    <mergeCell ref="B6818:C6818"/>
    <mergeCell ref="B6519:C6519"/>
    <mergeCell ref="B6513:C6513"/>
    <mergeCell ref="B2274:C2274"/>
    <mergeCell ref="B7210:C7210"/>
    <mergeCell ref="B4662:C4662"/>
    <mergeCell ref="B6905:C6905"/>
    <mergeCell ref="A3345:V3345"/>
    <mergeCell ref="R5719:S5719"/>
    <mergeCell ref="B6872:C6872"/>
    <mergeCell ref="B5175:C5175"/>
    <mergeCell ref="B1816:C1816"/>
    <mergeCell ref="B353:C353"/>
    <mergeCell ref="A4636:V4636"/>
    <mergeCell ref="B2769:C2769"/>
    <mergeCell ref="B2350:C2350"/>
    <mergeCell ref="B653:C653"/>
    <mergeCell ref="B2535:C2535"/>
    <mergeCell ref="B6448:C6448"/>
    <mergeCell ref="A2432:V2432"/>
    <mergeCell ref="B4962:C4962"/>
    <mergeCell ref="A4675:V4675"/>
    <mergeCell ref="A3608:R3608"/>
    <mergeCell ref="B2835:C2835"/>
    <mergeCell ref="B6748:C6748"/>
    <mergeCell ref="A4370:V4370"/>
    <mergeCell ref="B4491:C4491"/>
    <mergeCell ref="B6896:C6896"/>
    <mergeCell ref="A3114:R3114"/>
    <mergeCell ref="B1942:C1942"/>
    <mergeCell ref="B4185:C4185"/>
    <mergeCell ref="R3249:S3249"/>
    <mergeCell ref="A685:V685"/>
    <mergeCell ref="A4598:V4598"/>
    <mergeCell ref="B6547:C6547"/>
    <mergeCell ref="B3999:C3999"/>
    <mergeCell ref="B1272:C1272"/>
    <mergeCell ref="B809:C809"/>
    <mergeCell ref="B967:C967"/>
    <mergeCell ref="B510:C510"/>
    <mergeCell ref="B1572:C1572"/>
    <mergeCell ref="B3815:C3815"/>
    <mergeCell ref="B1730:C1730"/>
    <mergeCell ref="R7239:S7239"/>
    <mergeCell ref="B7096:C7096"/>
    <mergeCell ref="B3907:C3907"/>
    <mergeCell ref="B6150:C6150"/>
    <mergeCell ref="B3602:C3602"/>
    <mergeCell ref="B6361:C6361"/>
    <mergeCell ref="B6481:C6481"/>
    <mergeCell ref="A5394:R5394"/>
    <mergeCell ref="B1921:C1921"/>
    <mergeCell ref="B4164:C4164"/>
    <mergeCell ref="A1404:R1404"/>
    <mergeCell ref="A7183:V7183"/>
    <mergeCell ref="B6210:C6210"/>
    <mergeCell ref="B4119:C4119"/>
    <mergeCell ref="B6510:C6510"/>
    <mergeCell ref="B6668:C6668"/>
    <mergeCell ref="B1725:C1725"/>
    <mergeCell ref="B5638:C5638"/>
    <mergeCell ref="B4021:C4021"/>
    <mergeCell ref="B2036:C2036"/>
    <mergeCell ref="B2464:C2464"/>
    <mergeCell ref="B5223:C5223"/>
    <mergeCell ref="B5198:C5198"/>
    <mergeCell ref="B3069:C3069"/>
    <mergeCell ref="B2650:C2650"/>
    <mergeCell ref="R1714:S1714"/>
    <mergeCell ref="B2764:C2764"/>
    <mergeCell ref="B5523:C5523"/>
    <mergeCell ref="B3438:C3438"/>
    <mergeCell ref="B3413:C3413"/>
    <mergeCell ref="A6842:R6842"/>
    <mergeCell ref="B5066:C5066"/>
    <mergeCell ref="B1534:C1534"/>
    <mergeCell ref="B1692:C1692"/>
    <mergeCell ref="B1245:C1245"/>
    <mergeCell ref="B1691:C1691"/>
    <mergeCell ref="B1359:C1359"/>
    <mergeCell ref="B1991:C1991"/>
    <mergeCell ref="B6062:C6062"/>
    <mergeCell ref="B4365:C4365"/>
    <mergeCell ref="B1447:C1447"/>
    <mergeCell ref="B3337:C3337"/>
    <mergeCell ref="B6553:C6553"/>
    <mergeCell ref="B6515:C6515"/>
    <mergeCell ref="B6946:C6946"/>
    <mergeCell ref="A2776:R2776"/>
    <mergeCell ref="B5893:C5893"/>
    <mergeCell ref="B3777:C3777"/>
    <mergeCell ref="B4108:C4108"/>
    <mergeCell ref="B6351:C6351"/>
    <mergeCell ref="B4403:C4403"/>
    <mergeCell ref="B6791:C6791"/>
    <mergeCell ref="B6189:C6189"/>
    <mergeCell ref="B4703:C4703"/>
    <mergeCell ref="R3629:S3629"/>
    <mergeCell ref="B5404:C5404"/>
    <mergeCell ref="B3313:C3313"/>
    <mergeCell ref="B2900:C2900"/>
    <mergeCell ref="B5562:C5562"/>
    <mergeCell ref="B5099:C5099"/>
    <mergeCell ref="B3014:C3014"/>
    <mergeCell ref="B2915:C2915"/>
    <mergeCell ref="B6073:C6073"/>
    <mergeCell ref="B3373:C3373"/>
    <mergeCell ref="B15:C15"/>
    <mergeCell ref="B620:C620"/>
    <mergeCell ref="B2863:C2863"/>
    <mergeCell ref="B778:C778"/>
    <mergeCell ref="B2406:C2406"/>
    <mergeCell ref="B315:C315"/>
    <mergeCell ref="B6443:C6443"/>
    <mergeCell ref="A6614:R6614"/>
    <mergeCell ref="B2720:C2720"/>
    <mergeCell ref="B4832:C4832"/>
    <mergeCell ref="B3135:C3135"/>
    <mergeCell ref="B1050:C1050"/>
    <mergeCell ref="B174:C174"/>
    <mergeCell ref="B168:C168"/>
    <mergeCell ref="B240:C240"/>
    <mergeCell ref="R551:S551"/>
    <mergeCell ref="B71:C71"/>
    <mergeCell ref="B853:C853"/>
    <mergeCell ref="B828:C828"/>
    <mergeCell ref="B1523:C1523"/>
    <mergeCell ref="B2286:C2286"/>
    <mergeCell ref="A2660:V2660"/>
    <mergeCell ref="B793:C793"/>
    <mergeCell ref="B6531:C6531"/>
    <mergeCell ref="B6525:C6525"/>
    <mergeCell ref="B6068:C6068"/>
    <mergeCell ref="B3124:C3124"/>
    <mergeCell ref="B5997:C5997"/>
    <mergeCell ref="B5551:C5551"/>
    <mergeCell ref="B3449:C3449"/>
    <mergeCell ref="B1339:C1339"/>
    <mergeCell ref="B5882:C5882"/>
    <mergeCell ref="R1334:S1334"/>
    <mergeCell ref="B4985:C4985"/>
    <mergeCell ref="B1812:C1812"/>
    <mergeCell ref="B4571:C4571"/>
    <mergeCell ref="B6820:C6820"/>
    <mergeCell ref="B4200:C4200"/>
    <mergeCell ref="B2530:C2530"/>
    <mergeCell ref="R1600:S1600"/>
    <mergeCell ref="B6209:C6209"/>
    <mergeCell ref="A5017:V5017"/>
    <mergeCell ref="B3019:C3019"/>
    <mergeCell ref="R1311:S1311"/>
    <mergeCell ref="B2185:C2185"/>
    <mergeCell ref="A1559:V1559"/>
    <mergeCell ref="B3357:C3357"/>
    <mergeCell ref="B3025:C3025"/>
    <mergeCell ref="B6224:C6224"/>
    <mergeCell ref="B6297:C6297"/>
    <mergeCell ref="B5681:C5681"/>
    <mergeCell ref="B6286:C6286"/>
    <mergeCell ref="B5981:C5981"/>
    <mergeCell ref="B5251:C5251"/>
    <mergeCell ref="B3097:C3097"/>
    <mergeCell ref="B3149:C3149"/>
    <mergeCell ref="B4135:C4135"/>
    <mergeCell ref="B6378:C6378"/>
    <mergeCell ref="B2008:C2008"/>
    <mergeCell ref="B5921:C5921"/>
    <mergeCell ref="B6526:C6526"/>
    <mergeCell ref="A3380:R3380"/>
    <mergeCell ref="B4304:C4304"/>
    <mergeCell ref="B1604:C1604"/>
    <mergeCell ref="B615:C615"/>
    <mergeCell ref="B3488:C3488"/>
    <mergeCell ref="B3031:C3031"/>
    <mergeCell ref="B5731:C5731"/>
    <mergeCell ref="B5274:C5274"/>
    <mergeCell ref="B5948:C5948"/>
    <mergeCell ref="A2624:R2624"/>
    <mergeCell ref="R3766:S3766"/>
    <mergeCell ref="B2154:C2154"/>
    <mergeCell ref="B5332:C5332"/>
    <mergeCell ref="B32:C32"/>
    <mergeCell ref="B26:C26"/>
    <mergeCell ref="B6814:C6814"/>
    <mergeCell ref="R5362:S5362"/>
    <mergeCell ref="B4685:C4685"/>
    <mergeCell ref="B2569:C2569"/>
    <mergeCell ref="B5334:C5334"/>
    <mergeCell ref="B27:C27"/>
    <mergeCell ref="B4871:C4871"/>
    <mergeCell ref="B196:C196"/>
    <mergeCell ref="B581:C581"/>
    <mergeCell ref="B276:C276"/>
    <mergeCell ref="B881:C881"/>
    <mergeCell ref="B222:C222"/>
    <mergeCell ref="B1059:C1059"/>
    <mergeCell ref="B1086:C1086"/>
    <mergeCell ref="B6061:C6061"/>
    <mergeCell ref="B5235:C5235"/>
    <mergeCell ref="B4205:C4205"/>
    <mergeCell ref="B184:C184"/>
    <mergeCell ref="B6247:C6247"/>
    <mergeCell ref="A4904:R4904"/>
    <mergeCell ref="B2106:C2106"/>
    <mergeCell ref="B5437:C5437"/>
    <mergeCell ref="B2731:C2731"/>
    <mergeCell ref="B5784:C5784"/>
    <mergeCell ref="B3668:C3668"/>
    <mergeCell ref="B6546:C6546"/>
    <mergeCell ref="B6322:C6322"/>
    <mergeCell ref="B1925:C1925"/>
    <mergeCell ref="B4168:C4168"/>
    <mergeCell ref="B2083:C2083"/>
    <mergeCell ref="B2077:C2077"/>
    <mergeCell ref="B4842:C4842"/>
    <mergeCell ref="B6362:C6362"/>
    <mergeCell ref="B2400:C2400"/>
    <mergeCell ref="B4696:C4696"/>
    <mergeCell ref="B2611:C2611"/>
    <mergeCell ref="B4854:C4854"/>
    <mergeCell ref="A5626:R5626"/>
    <mergeCell ref="B5159:C5159"/>
    <mergeCell ref="R5704:S5704"/>
    <mergeCell ref="R5856:S5856"/>
    <mergeCell ref="B5833:C5833"/>
    <mergeCell ref="B5540:C5540"/>
    <mergeCell ref="B5291:C5291"/>
    <mergeCell ref="B5502:C5502"/>
    <mergeCell ref="A2281:V2281"/>
    <mergeCell ref="B3314:C3314"/>
    <mergeCell ref="B5029:C5029"/>
    <mergeCell ref="B2150:C2150"/>
    <mergeCell ref="B4909:C4909"/>
    <mergeCell ref="R5225:S5225"/>
    <mergeCell ref="B2910:C2910"/>
    <mergeCell ref="A7636:R7636"/>
    <mergeCell ref="R2755:S2755"/>
    <mergeCell ref="B6406:C6406"/>
    <mergeCell ref="B4321:C4321"/>
    <mergeCell ref="B5987:C5987"/>
    <mergeCell ref="B4315:C4315"/>
    <mergeCell ref="B3902:C3902"/>
    <mergeCell ref="B3858:C3858"/>
    <mergeCell ref="A913:V913"/>
    <mergeCell ref="B6101:C6101"/>
    <mergeCell ref="B6775:C6775"/>
    <mergeCell ref="B6318:C6318"/>
    <mergeCell ref="B4202:C4202"/>
    <mergeCell ref="B4316:C4316"/>
    <mergeCell ref="B1458:C1458"/>
    <mergeCell ref="B5371:C5371"/>
    <mergeCell ref="B7075:C7075"/>
    <mergeCell ref="B3286:C3286"/>
    <mergeCell ref="B1153:C1153"/>
    <mergeCell ref="B3586:C3586"/>
    <mergeCell ref="B3281:C3281"/>
    <mergeCell ref="B3886:C3886"/>
    <mergeCell ref="B1801:C1801"/>
    <mergeCell ref="B6759:C6759"/>
    <mergeCell ref="B6454:C6454"/>
    <mergeCell ref="A5132:R5132"/>
    <mergeCell ref="B1817:C1817"/>
    <mergeCell ref="B1811:C1811"/>
    <mergeCell ref="B1512:C1512"/>
    <mergeCell ref="B4271:C4271"/>
    <mergeCell ref="B2574:C2574"/>
    <mergeCell ref="B6487:C6487"/>
    <mergeCell ref="B501:C501"/>
    <mergeCell ref="A4637:V4637"/>
    <mergeCell ref="B7167:C7167"/>
    <mergeCell ref="B169:C169"/>
    <mergeCell ref="R5932:S5932"/>
    <mergeCell ref="B7587:C7587"/>
    <mergeCell ref="B96:C96"/>
    <mergeCell ref="B4322:C4322"/>
    <mergeCell ref="B2237:C2237"/>
    <mergeCell ref="R3538:S3538"/>
    <mergeCell ref="B7195:C7195"/>
    <mergeCell ref="B7353:C7353"/>
    <mergeCell ref="A7484:R7484"/>
    <mergeCell ref="B1920:C1920"/>
    <mergeCell ref="B4163:C4163"/>
    <mergeCell ref="A3266:R3266"/>
    <mergeCell ref="B2078:C2078"/>
    <mergeCell ref="A6309:V6309"/>
    <mergeCell ref="B6623:C6623"/>
    <mergeCell ref="B4469:C4469"/>
    <mergeCell ref="B2384:C2384"/>
    <mergeCell ref="B2378:C2378"/>
    <mergeCell ref="A7336:R7336"/>
    <mergeCell ref="B6106:C6106"/>
    <mergeCell ref="B1905:C1905"/>
    <mergeCell ref="B3558:C3558"/>
    <mergeCell ref="B5801:C5801"/>
    <mergeCell ref="B696:C696"/>
    <mergeCell ref="B7309:C7309"/>
    <mergeCell ref="B2939:C2939"/>
    <mergeCell ref="B3613:C3613"/>
    <mergeCell ref="B7048:C7048"/>
    <mergeCell ref="B7575:C7575"/>
    <mergeCell ref="B3199:C3199"/>
    <mergeCell ref="B3336:C3336"/>
    <mergeCell ref="B5027:C5027"/>
    <mergeCell ref="B5632:C5632"/>
    <mergeCell ref="B5327:C5327"/>
    <mergeCell ref="B7570:C7570"/>
    <mergeCell ref="B3847:C3847"/>
    <mergeCell ref="B5959:C5959"/>
    <mergeCell ref="B6090:C6090"/>
    <mergeCell ref="B6390:C6390"/>
    <mergeCell ref="B3955:C3955"/>
    <mergeCell ref="A948:R948"/>
    <mergeCell ref="B2170:C2170"/>
    <mergeCell ref="B4413:C4413"/>
    <mergeCell ref="B6514:C6514"/>
    <mergeCell ref="B2339:C2339"/>
    <mergeCell ref="A2699:V2699"/>
    <mergeCell ref="B5098:C5098"/>
    <mergeCell ref="B2944:C2944"/>
    <mergeCell ref="B5187:C5187"/>
    <mergeCell ref="B7380:C7380"/>
    <mergeCell ref="B6923:C6923"/>
    <mergeCell ref="B7037:C7037"/>
    <mergeCell ref="B6618:C6618"/>
    <mergeCell ref="B2379:C2379"/>
    <mergeCell ref="B7223:C7223"/>
    <mergeCell ref="B5138:C5138"/>
    <mergeCell ref="B7337:C7337"/>
    <mergeCell ref="B7472:C7472"/>
    <mergeCell ref="B4963:C4963"/>
    <mergeCell ref="B1856:C1856"/>
    <mergeCell ref="B689:C689"/>
    <mergeCell ref="B1505:C1505"/>
    <mergeCell ref="B1187:C1187"/>
    <mergeCell ref="R2413:S2413"/>
    <mergeCell ref="A2813:V2813"/>
    <mergeCell ref="B3233:C3233"/>
    <mergeCell ref="A2966:R2966"/>
    <mergeCell ref="B3408:C3408"/>
    <mergeCell ref="A4752:R4752"/>
    <mergeCell ref="B2187:C2187"/>
    <mergeCell ref="A1900:V1900"/>
    <mergeCell ref="B4430:C4430"/>
    <mergeCell ref="B2487:C2487"/>
    <mergeCell ref="B2514:C2514"/>
    <mergeCell ref="B4730:C4730"/>
    <mergeCell ref="B3119:C3119"/>
    <mergeCell ref="B2182:C2182"/>
    <mergeCell ref="B2536:C2536"/>
    <mergeCell ref="A876:R876"/>
    <mergeCell ref="B1551:C1551"/>
    <mergeCell ref="B937:C937"/>
    <mergeCell ref="R1182:S1182"/>
    <mergeCell ref="B3205:C3205"/>
    <mergeCell ref="B2748:C2748"/>
    <mergeCell ref="B2100:C2100"/>
    <mergeCell ref="A2091:V2091"/>
    <mergeCell ref="B4071:C4071"/>
    <mergeCell ref="B1986:C1986"/>
    <mergeCell ref="B3652:C3652"/>
    <mergeCell ref="B3748:C3748"/>
    <mergeCell ref="B3506:C3506"/>
    <mergeCell ref="B2476:C2476"/>
    <mergeCell ref="B7537:C7537"/>
    <mergeCell ref="B5840:C5840"/>
    <mergeCell ref="B3755:C3755"/>
    <mergeCell ref="A2280:V2280"/>
    <mergeCell ref="A1670:R1670"/>
    <mergeCell ref="B5383:C5383"/>
    <mergeCell ref="A4523:V4523"/>
    <mergeCell ref="A875:V875"/>
    <mergeCell ref="B6253:C6253"/>
    <mergeCell ref="B146:C146"/>
    <mergeCell ref="B2389:C2389"/>
    <mergeCell ref="A4446:V4446"/>
    <mergeCell ref="B3063:C3063"/>
    <mergeCell ref="A6689:V6689"/>
    <mergeCell ref="B2606:C2606"/>
    <mergeCell ref="B4849:C4849"/>
    <mergeCell ref="B5454:C5454"/>
    <mergeCell ref="A2661:V2661"/>
    <mergeCell ref="B396:C396"/>
    <mergeCell ref="B2639:C2639"/>
    <mergeCell ref="B3701:C3701"/>
    <mergeCell ref="A228:V228"/>
    <mergeCell ref="B287:C287"/>
    <mergeCell ref="B3047:C3047"/>
    <mergeCell ref="B5263:C5263"/>
    <mergeCell ref="B434:C434"/>
    <mergeCell ref="B5160:C5160"/>
    <mergeCell ref="B435:C435"/>
    <mergeCell ref="B2678:C2678"/>
    <mergeCell ref="A4219:V4219"/>
    <mergeCell ref="B4464:C4464"/>
    <mergeCell ref="B2025:C2025"/>
    <mergeCell ref="B7626:C7626"/>
    <mergeCell ref="B5541:C5541"/>
    <mergeCell ref="B6603:C6603"/>
    <mergeCell ref="B5752:C5752"/>
    <mergeCell ref="A495:V495"/>
    <mergeCell ref="A609:V609"/>
    <mergeCell ref="B898:C898"/>
    <mergeCell ref="A190:V190"/>
    <mergeCell ref="R7148:S7148"/>
    <mergeCell ref="B3771:C3771"/>
    <mergeCell ref="B3325:C3325"/>
    <mergeCell ref="B3352:C3352"/>
    <mergeCell ref="B1655:C1655"/>
    <mergeCell ref="B1223:C1223"/>
    <mergeCell ref="B1198:C1198"/>
    <mergeCell ref="B804:C804"/>
    <mergeCell ref="R1562:S1562"/>
    <mergeCell ref="B991:C991"/>
    <mergeCell ref="B6281:C6281"/>
    <mergeCell ref="B4190:C4190"/>
    <mergeCell ref="B3733:C3733"/>
    <mergeCell ref="B3864:C3864"/>
    <mergeCell ref="A5052:R5052"/>
    <mergeCell ref="B5976:C5976"/>
    <mergeCell ref="B6107:C6107"/>
    <mergeCell ref="B4496:C4496"/>
    <mergeCell ref="B4490:C4490"/>
    <mergeCell ref="B4033:C4033"/>
    <mergeCell ref="B6276:C6276"/>
    <mergeCell ref="B7615:C7615"/>
    <mergeCell ref="B1154:C1154"/>
    <mergeCell ref="B7614:C7614"/>
    <mergeCell ref="B43:C43"/>
    <mergeCell ref="B1829:C1829"/>
    <mergeCell ref="R893:S893"/>
    <mergeCell ref="B4588:C4588"/>
    <mergeCell ref="B702:C702"/>
    <mergeCell ref="B1002:C1002"/>
    <mergeCell ref="A762:R762"/>
    <mergeCell ref="B1029:C1029"/>
    <mergeCell ref="B413:C413"/>
    <mergeCell ref="R627:S627"/>
    <mergeCell ref="B1018:C1018"/>
    <mergeCell ref="B713:C713"/>
    <mergeCell ref="B2956:C2956"/>
    <mergeCell ref="B4170:C4170"/>
    <mergeCell ref="B2085:C2085"/>
    <mergeCell ref="B1628:C1628"/>
    <mergeCell ref="B3871:C3871"/>
    <mergeCell ref="A1178:V1178"/>
    <mergeCell ref="B2992:C2992"/>
    <mergeCell ref="B3597:C3597"/>
    <mergeCell ref="B1699:C1699"/>
    <mergeCell ref="B3957:C3957"/>
    <mergeCell ref="B3020:C3020"/>
    <mergeCell ref="R840:S840"/>
    <mergeCell ref="B1987:C1987"/>
    <mergeCell ref="B2118:C2118"/>
    <mergeCell ref="B175:C175"/>
    <mergeCell ref="A114:V114"/>
    <mergeCell ref="B359:C359"/>
    <mergeCell ref="A153:V153"/>
    <mergeCell ref="B141:C141"/>
    <mergeCell ref="B810:C810"/>
    <mergeCell ref="B124:C124"/>
    <mergeCell ref="B424:C424"/>
    <mergeCell ref="B1568:C1568"/>
    <mergeCell ref="A6308:V6308"/>
    <mergeCell ref="B6138:C6138"/>
    <mergeCell ref="B4441:C4441"/>
    <mergeCell ref="B6227:C6227"/>
    <mergeCell ref="B1868:C1868"/>
    <mergeCell ref="B1904:C1904"/>
    <mergeCell ref="B957:C957"/>
    <mergeCell ref="B859:C859"/>
    <mergeCell ref="B441:C441"/>
    <mergeCell ref="B741:C741"/>
    <mergeCell ref="B5311:C5311"/>
    <mergeCell ref="B3614:C3614"/>
    <mergeCell ref="B1121:C1121"/>
    <mergeCell ref="R3348:S3348"/>
    <mergeCell ref="B5346:C5346"/>
    <mergeCell ref="B1992:C1992"/>
    <mergeCell ref="B1687:C1687"/>
    <mergeCell ref="B3364:C3364"/>
    <mergeCell ref="B5487:C5487"/>
    <mergeCell ref="B3402:C3402"/>
    <mergeCell ref="B2117:C2117"/>
    <mergeCell ref="B4385:C4385"/>
    <mergeCell ref="B4360:C4360"/>
    <mergeCell ref="B2275:C2275"/>
    <mergeCell ref="A3042:R3042"/>
    <mergeCell ref="R3424:S3424"/>
    <mergeCell ref="B2269:C2269"/>
    <mergeCell ref="B4147:C4147"/>
    <mergeCell ref="B6225:C6225"/>
    <mergeCell ref="B2175:C2175"/>
    <mergeCell ref="B6215:C6215"/>
    <mergeCell ref="B5758:C5758"/>
    <mergeCell ref="B2743:C2743"/>
    <mergeCell ref="B3423:C3423"/>
    <mergeCell ref="B7490:C7490"/>
    <mergeCell ref="B6015:C6015"/>
    <mergeCell ref="B6173:C6173"/>
    <mergeCell ref="B5716:C5716"/>
    <mergeCell ref="B5743:C5743"/>
    <mergeCell ref="B7462:C7462"/>
    <mergeCell ref="B7456:C7456"/>
    <mergeCell ref="B5780:C5780"/>
    <mergeCell ref="R7087:S7087"/>
    <mergeCell ref="B6543:C6543"/>
    <mergeCell ref="B6843:C6843"/>
    <mergeCell ref="B7054:C7054"/>
    <mergeCell ref="B7403:C7403"/>
    <mergeCell ref="B6373:C6373"/>
    <mergeCell ref="B6329:C6329"/>
    <mergeCell ref="B7092:C7092"/>
    <mergeCell ref="R4009:S4009"/>
    <mergeCell ref="B6032:C6032"/>
    <mergeCell ref="B6695:C6695"/>
    <mergeCell ref="B4022:C4022"/>
    <mergeCell ref="B2325:C2325"/>
    <mergeCell ref="B4153:C4153"/>
    <mergeCell ref="B4833:C4833"/>
    <mergeCell ref="B7114:C7114"/>
    <mergeCell ref="A7070:R7070"/>
    <mergeCell ref="R6859:S6859"/>
    <mergeCell ref="R7201:S7201"/>
    <mergeCell ref="B7237:C7237"/>
    <mergeCell ref="B7352:C7352"/>
    <mergeCell ref="B6895:C6895"/>
    <mergeCell ref="B6407:C6407"/>
    <mergeCell ref="R6745:S6745"/>
    <mergeCell ref="B7433:C7433"/>
    <mergeCell ref="B99:C99"/>
    <mergeCell ref="B1790:C1790"/>
    <mergeCell ref="A1634:V1634"/>
    <mergeCell ref="A1024:R1024"/>
    <mergeCell ref="B2553:C2553"/>
    <mergeCell ref="B2096:C2096"/>
    <mergeCell ref="B4796:C4796"/>
    <mergeCell ref="B4364:C4364"/>
    <mergeCell ref="B4339:C4339"/>
    <mergeCell ref="A610:R610"/>
    <mergeCell ref="B147:C147"/>
    <mergeCell ref="B4997:C4997"/>
    <mergeCell ref="B2912:C2912"/>
    <mergeCell ref="B1166:C1166"/>
    <mergeCell ref="B4992:C4992"/>
    <mergeCell ref="B2292:C2292"/>
    <mergeCell ref="B2253:C2253"/>
    <mergeCell ref="B3903:C3903"/>
    <mergeCell ref="B5557:C5557"/>
    <mergeCell ref="B2945:C2945"/>
    <mergeCell ref="R5172:S5172"/>
    <mergeCell ref="B4653:C4653"/>
    <mergeCell ref="A2700:R2700"/>
    <mergeCell ref="A3990:V3990"/>
    <mergeCell ref="B2197:C2197"/>
    <mergeCell ref="B4991:C4991"/>
    <mergeCell ref="B2803:C2803"/>
    <mergeCell ref="B4589:C4589"/>
    <mergeCell ref="B3575:C3575"/>
    <mergeCell ref="A2548:R2548"/>
    <mergeCell ref="B3603:C3603"/>
    <mergeCell ref="A1939:V1939"/>
    <mergeCell ref="B1540:C1540"/>
    <mergeCell ref="B3206:C3206"/>
    <mergeCell ref="B6542:C6542"/>
    <mergeCell ref="B2145:C2145"/>
    <mergeCell ref="B3261:C3261"/>
    <mergeCell ref="B2410:C2410"/>
    <mergeCell ref="B3511:C3511"/>
    <mergeCell ref="B3505:C3505"/>
    <mergeCell ref="B3048:C3048"/>
    <mergeCell ref="R3006:S3006"/>
    <mergeCell ref="B2329:C2329"/>
    <mergeCell ref="B2304:C2304"/>
    <mergeCell ref="B2532:C2532"/>
    <mergeCell ref="B2646:C2646"/>
    <mergeCell ref="B1847:C1847"/>
    <mergeCell ref="B3843:C3843"/>
    <mergeCell ref="B4438:C4438"/>
    <mergeCell ref="A4634:R4634"/>
    <mergeCell ref="B6438:C6438"/>
    <mergeCell ref="B5922:C5922"/>
    <mergeCell ref="B4741:C4741"/>
    <mergeCell ref="B6527:C6527"/>
    <mergeCell ref="B5704:C5704"/>
    <mergeCell ref="B5688:C5688"/>
    <mergeCell ref="B5415:C5415"/>
    <mergeCell ref="B5449:C5449"/>
    <mergeCell ref="B6776:C6776"/>
    <mergeCell ref="B6357:C6357"/>
    <mergeCell ref="B6471:C6471"/>
    <mergeCell ref="B6771:C6771"/>
    <mergeCell ref="B7152:C7152"/>
    <mergeCell ref="B5307:C5307"/>
    <mergeCell ref="B5046:C5046"/>
    <mergeCell ref="B4877:C4877"/>
    <mergeCell ref="B5972:C5972"/>
    <mergeCell ref="B5955:C5955"/>
    <mergeCell ref="B6086:C6086"/>
    <mergeCell ref="B6560:C6560"/>
    <mergeCell ref="B5531:C5531"/>
    <mergeCell ref="A5244:V5244"/>
    <mergeCell ref="R4617:S4617"/>
    <mergeCell ref="B3369:C3369"/>
    <mergeCell ref="B3490:C3490"/>
    <mergeCell ref="B3484:C3484"/>
    <mergeCell ref="B4125:C4125"/>
    <mergeCell ref="B4283:C4283"/>
    <mergeCell ref="B4888:C4888"/>
    <mergeCell ref="B4191:C4191"/>
    <mergeCell ref="B7020:C7020"/>
    <mergeCell ref="A6954:V6954"/>
    <mergeCell ref="B6431:C6431"/>
    <mergeCell ref="B4157:C4157"/>
    <mergeCell ref="B5937:C5937"/>
    <mergeCell ref="B3852:C3852"/>
    <mergeCell ref="A5168:V5168"/>
    <mergeCell ref="B6179:C6179"/>
    <mergeCell ref="B6375:C6375"/>
    <mergeCell ref="B4298:C4298"/>
    <mergeCell ref="B5:C5"/>
    <mergeCell ref="B6607:C6607"/>
    <mergeCell ref="B2248:C2248"/>
    <mergeCell ref="B94:C94"/>
    <mergeCell ref="B7212:C7212"/>
    <mergeCell ref="B2853:C2853"/>
    <mergeCell ref="B5096:C5096"/>
    <mergeCell ref="B6907:C6907"/>
    <mergeCell ref="B1230:C1230"/>
    <mergeCell ref="B3892:C3892"/>
    <mergeCell ref="B6188:C6188"/>
    <mergeCell ref="B4078:C4078"/>
    <mergeCell ref="B1993:C1993"/>
    <mergeCell ref="R2626:S2626"/>
    <mergeCell ref="B1530:C1530"/>
    <mergeCell ref="B7109:C7109"/>
    <mergeCell ref="B5857:C5857"/>
    <mergeCell ref="B4246:C4246"/>
    <mergeCell ref="B3309:C3309"/>
    <mergeCell ref="B6074:C6074"/>
    <mergeCell ref="R6707:S6707"/>
    <mergeCell ref="B5611:C5611"/>
    <mergeCell ref="B3941:C3941"/>
    <mergeCell ref="A76:V76"/>
    <mergeCell ref="B4697:C4697"/>
    <mergeCell ref="R7034:S7034"/>
    <mergeCell ref="B6940:C6940"/>
    <mergeCell ref="A2319:V2319"/>
    <mergeCell ref="A1862:V1862"/>
    <mergeCell ref="B6477:C6477"/>
    <mergeCell ref="B4392:C4392"/>
    <mergeCell ref="A4105:V4105"/>
    <mergeCell ref="B7593:C7593"/>
    <mergeCell ref="B3223:C3223"/>
    <mergeCell ref="B5923:C5923"/>
    <mergeCell ref="B5491:C5491"/>
    <mergeCell ref="B5466:C5466"/>
    <mergeCell ref="B3375:C3375"/>
    <mergeCell ref="B7288:C7288"/>
    <mergeCell ref="B5677:C5677"/>
    <mergeCell ref="B3287:C3287"/>
    <mergeCell ref="B1202:C1202"/>
    <mergeCell ref="B3445:C3445"/>
    <mergeCell ref="R7300:S7300"/>
    <mergeCell ref="A5890:V5890"/>
    <mergeCell ref="A5280:R5280"/>
    <mergeCell ref="B6204:C6204"/>
    <mergeCell ref="B4507:C4507"/>
    <mergeCell ref="B4039:C4039"/>
    <mergeCell ref="B6282:C6282"/>
    <mergeCell ref="B3576:C3576"/>
    <mergeCell ref="B5258:C5258"/>
    <mergeCell ref="A4486:R4486"/>
    <mergeCell ref="B5410:C5410"/>
    <mergeCell ref="A4066:V4066"/>
    <mergeCell ref="B4175:C4175"/>
    <mergeCell ref="B7287:C7287"/>
    <mergeCell ref="B6265:C6265"/>
    <mergeCell ref="B6738:C6738"/>
    <mergeCell ref="A7142:R7142"/>
    <mergeCell ref="B7315:C7315"/>
    <mergeCell ref="R7490:S7490"/>
    <mergeCell ref="A7104:R7104"/>
    <mergeCell ref="B3669:C3669"/>
    <mergeCell ref="B7609:C7609"/>
    <mergeCell ref="B5061:C5061"/>
    <mergeCell ref="B2976:C2976"/>
    <mergeCell ref="B1279:C1279"/>
    <mergeCell ref="R1524:S1524"/>
    <mergeCell ref="B3065:C3065"/>
    <mergeCell ref="B974:C974"/>
    <mergeCell ref="B5824:C5824"/>
    <mergeCell ref="B2760:C2760"/>
    <mergeCell ref="B3276:C3276"/>
    <mergeCell ref="B5519:C5519"/>
    <mergeCell ref="B1149:C1149"/>
    <mergeCell ref="B5062:C5062"/>
    <mergeCell ref="B3365:C3365"/>
    <mergeCell ref="B1280:C1280"/>
    <mergeCell ref="B6124:C6124"/>
    <mergeCell ref="B6293:C6293"/>
    <mergeCell ref="R3272:S3272"/>
    <mergeCell ref="B6504:C6504"/>
    <mergeCell ref="B4350:C4350"/>
    <mergeCell ref="B2265:C2265"/>
    <mergeCell ref="B6593:C6593"/>
    <mergeCell ref="B4508:C4508"/>
    <mergeCell ref="B5563:C5563"/>
    <mergeCell ref="B3778:C3778"/>
    <mergeCell ref="B1579:C1579"/>
    <mergeCell ref="B7571:C7571"/>
    <mergeCell ref="B7566:C7566"/>
    <mergeCell ref="B5077:C5077"/>
    <mergeCell ref="A7031:V7031"/>
    <mergeCell ref="B1226:C1226"/>
    <mergeCell ref="B2917:C2917"/>
    <mergeCell ref="B283:C283"/>
    <mergeCell ref="B3436:C3436"/>
    <mergeCell ref="B888:C888"/>
    <mergeCell ref="B3131:C3131"/>
    <mergeCell ref="B3431:C3431"/>
    <mergeCell ref="B1346:C1346"/>
    <mergeCell ref="A2890:R2890"/>
    <mergeCell ref="B1704:C1704"/>
    <mergeCell ref="B2309:C2309"/>
    <mergeCell ref="A3076:R3076"/>
    <mergeCell ref="R7224:S7224"/>
    <mergeCell ref="B7005:C7005"/>
    <mergeCell ref="B1726:C1726"/>
    <mergeCell ref="B6097:C6097"/>
    <mergeCell ref="B4916:C4916"/>
    <mergeCell ref="B7480:C7480"/>
    <mergeCell ref="B4791:C4791"/>
    <mergeCell ref="B6577:C6577"/>
    <mergeCell ref="B7265:C7265"/>
    <mergeCell ref="B7240:C7240"/>
    <mergeCell ref="B5155:C5155"/>
    <mergeCell ref="B4692:C4692"/>
    <mergeCell ref="B4050:C4050"/>
    <mergeCell ref="A7066:R7066"/>
    <mergeCell ref="B2112:C2112"/>
    <mergeCell ref="B7191:C7191"/>
    <mergeCell ref="R7110:S7110"/>
    <mergeCell ref="B5917:C5917"/>
    <mergeCell ref="B5498:C5498"/>
    <mergeCell ref="B6103:C6103"/>
    <mergeCell ref="B6261:C6261"/>
    <mergeCell ref="B6217:C6217"/>
    <mergeCell ref="B219:C219"/>
    <mergeCell ref="B6657:C6657"/>
    <mergeCell ref="B5177:C5177"/>
    <mergeCell ref="B3092:C3092"/>
    <mergeCell ref="B269:C269"/>
    <mergeCell ref="R1843:S1843"/>
    <mergeCell ref="B1796:C1796"/>
    <mergeCell ref="B6374:C6374"/>
    <mergeCell ref="B7349:C7349"/>
    <mergeCell ref="B7044:C7044"/>
    <mergeCell ref="B7163:C7163"/>
    <mergeCell ref="B2004:C2004"/>
    <mergeCell ref="A3000:R3000"/>
    <mergeCell ref="B1303:C1303"/>
    <mergeCell ref="B1297:C1297"/>
    <mergeCell ref="A3800:V3800"/>
    <mergeCell ref="B4300:C4300"/>
    <mergeCell ref="B3353:C3353"/>
    <mergeCell ref="B1268:C1268"/>
    <mergeCell ref="B1437:C1437"/>
    <mergeCell ref="B4288:C4288"/>
    <mergeCell ref="B2134:C2134"/>
    <mergeCell ref="R2983:S2983"/>
    <mergeCell ref="B1302:C1302"/>
    <mergeCell ref="B7196:C7196"/>
    <mergeCell ref="A6271:V6271"/>
    <mergeCell ref="B4431:C4431"/>
    <mergeCell ref="B2346:C2346"/>
    <mergeCell ref="B5080:C5080"/>
    <mergeCell ref="A6424:R6424"/>
    <mergeCell ref="B2951:C2951"/>
    <mergeCell ref="B6891:C6891"/>
    <mergeCell ref="B7631:C7631"/>
    <mergeCell ref="B3392:C3392"/>
    <mergeCell ref="B7305:C7305"/>
    <mergeCell ref="B2362:C2362"/>
    <mergeCell ref="B2057:C2057"/>
    <mergeCell ref="B4577:C4577"/>
    <mergeCell ref="B7594:C7594"/>
    <mergeCell ref="B7565:C7565"/>
    <mergeCell ref="B7554:C7554"/>
    <mergeCell ref="B1998:C1998"/>
    <mergeCell ref="B5911:C5911"/>
    <mergeCell ref="R4503:S4503"/>
    <mergeCell ref="B3826:C3826"/>
    <mergeCell ref="B4241:C4241"/>
    <mergeCell ref="B6069:C6069"/>
    <mergeCell ref="B3211:C3211"/>
    <mergeCell ref="B6629:C6629"/>
    <mergeCell ref="B6787:C6787"/>
    <mergeCell ref="B3064:C3064"/>
    <mergeCell ref="B6755:C6755"/>
    <mergeCell ref="B3554:C3554"/>
    <mergeCell ref="A3914:V3914"/>
    <mergeCell ref="B6313:C6313"/>
    <mergeCell ref="B4616:C4616"/>
    <mergeCell ref="A6157:V6157"/>
    <mergeCell ref="B4159:C4159"/>
    <mergeCell ref="B6859:C6859"/>
    <mergeCell ref="B2068:C2068"/>
    <mergeCell ref="B6402:C6402"/>
    <mergeCell ref="B2043:C2043"/>
    <mergeCell ref="B4311:C4311"/>
    <mergeCell ref="B3854:C3854"/>
    <mergeCell ref="A38:V38"/>
    <mergeCell ref="B6363:C6363"/>
    <mergeCell ref="B627:C627"/>
    <mergeCell ref="B6244:C6244"/>
    <mergeCell ref="R4792:S4792"/>
    <mergeCell ref="A2620:R2620"/>
    <mergeCell ref="B3500:C3500"/>
    <mergeCell ref="B1415:C1415"/>
    <mergeCell ref="B5328:C5328"/>
    <mergeCell ref="B3658:C3658"/>
    <mergeCell ref="B1715:C1715"/>
    <mergeCell ref="B5628:C5628"/>
    <mergeCell ref="B3958:C3958"/>
    <mergeCell ref="R6935:S6935"/>
    <mergeCell ref="B4148:C4148"/>
    <mergeCell ref="B6260:C6260"/>
    <mergeCell ref="B1410:C1410"/>
    <mergeCell ref="B6391:C6391"/>
    <mergeCell ref="B3712:C3712"/>
    <mergeCell ref="R1068:S1068"/>
    <mergeCell ref="A6082:R6082"/>
    <mergeCell ref="A115:V115"/>
    <mergeCell ref="B2765:C2765"/>
    <mergeCell ref="B877:C877"/>
    <mergeCell ref="B207:C207"/>
    <mergeCell ref="B163:C163"/>
    <mergeCell ref="B507:C507"/>
    <mergeCell ref="B5377:C5377"/>
    <mergeCell ref="B3680:C3680"/>
    <mergeCell ref="B6085:C6085"/>
    <mergeCell ref="B218:C218"/>
    <mergeCell ref="A3190:R3190"/>
    <mergeCell ref="A530:R530"/>
    <mergeCell ref="B7071:C7071"/>
    <mergeCell ref="B1754:C1754"/>
    <mergeCell ref="B3582:C3582"/>
    <mergeCell ref="B7316:C7316"/>
    <mergeCell ref="B7415:C7415"/>
    <mergeCell ref="B7404:C7404"/>
    <mergeCell ref="B6983:C6983"/>
    <mergeCell ref="B4987:C4987"/>
    <mergeCell ref="B7099:C7099"/>
    <mergeCell ref="B5461:C5461"/>
    <mergeCell ref="B5619:C5619"/>
    <mergeCell ref="A6386:R6386"/>
    <mergeCell ref="B5156:C5156"/>
    <mergeCell ref="B7399:C7399"/>
    <mergeCell ref="B6719:C6719"/>
    <mergeCell ref="R6213:S6213"/>
    <mergeCell ref="B5427:C5427"/>
    <mergeCell ref="A4104:V4104"/>
    <mergeCell ref="B2264:C2264"/>
    <mergeCell ref="R7376:S7376"/>
    <mergeCell ref="A2623:V2623"/>
    <mergeCell ref="B5455:C5455"/>
    <mergeCell ref="B5715:C5715"/>
    <mergeCell ref="B5596:C5596"/>
    <mergeCell ref="B5575:C5575"/>
    <mergeCell ref="B6831:C6831"/>
    <mergeCell ref="B6368:C6368"/>
    <mergeCell ref="B7131:C7131"/>
    <mergeCell ref="B6699:C6699"/>
    <mergeCell ref="B4583:C4583"/>
    <mergeCell ref="A6156:V6156"/>
    <mergeCell ref="B6550:C6550"/>
    <mergeCell ref="B6484:C6484"/>
    <mergeCell ref="B6642:C6642"/>
    <mergeCell ref="B4488:C4488"/>
    <mergeCell ref="B6167:C6167"/>
    <mergeCell ref="B4082:C4082"/>
    <mergeCell ref="B1928:C1928"/>
    <mergeCell ref="A6572:R6572"/>
    <mergeCell ref="A4030:R4030"/>
    <mergeCell ref="B3257:C3257"/>
    <mergeCell ref="B2794:C2794"/>
    <mergeCell ref="A2544:R2544"/>
    <mergeCell ref="B3468:C3468"/>
    <mergeCell ref="A5397:V5397"/>
    <mergeCell ref="B5711:C5711"/>
    <mergeCell ref="B7387:C7387"/>
    <mergeCell ref="B7518:C7518"/>
    <mergeCell ref="A3952:V3952"/>
    <mergeCell ref="B7055:C7055"/>
    <mergeCell ref="A6158:R6158"/>
    <mergeCell ref="B7082:C7082"/>
    <mergeCell ref="R2907:S2907"/>
    <mergeCell ref="B4905:C4905"/>
    <mergeCell ref="B7359:C7359"/>
    <mergeCell ref="B7321:C7321"/>
    <mergeCell ref="B5230:C5230"/>
    <mergeCell ref="B7016:C7016"/>
    <mergeCell ref="B7376:C7376"/>
    <mergeCell ref="B2069:C2069"/>
    <mergeCell ref="B4312:C4312"/>
    <mergeCell ref="B7512:C7512"/>
    <mergeCell ref="B7501:C7501"/>
    <mergeCell ref="B22:C22"/>
    <mergeCell ref="B7115:C7115"/>
    <mergeCell ref="B1808:C1808"/>
    <mergeCell ref="B4986:C4986"/>
    <mergeCell ref="B7229:C7229"/>
    <mergeCell ref="B2870:C2870"/>
    <mergeCell ref="B4681:C4681"/>
    <mergeCell ref="B5269:C5269"/>
    <mergeCell ref="B3184:C3184"/>
    <mergeCell ref="A4372:R4372"/>
    <mergeCell ref="B7339:C7339"/>
    <mergeCell ref="B3784:C3784"/>
    <mergeCell ref="B2826:C2826"/>
    <mergeCell ref="B6739:C6739"/>
    <mergeCell ref="A3726:R3726"/>
    <mergeCell ref="B3785:C3785"/>
    <mergeCell ref="B3322:C3322"/>
    <mergeCell ref="B5571:C5571"/>
    <mergeCell ref="B5565:C5565"/>
    <mergeCell ref="A230:R230"/>
    <mergeCell ref="B7159:C7159"/>
    <mergeCell ref="B6702:C6702"/>
    <mergeCell ref="B4617:C4617"/>
    <mergeCell ref="R2588:S2588"/>
    <mergeCell ref="B980:C980"/>
    <mergeCell ref="A1786:V1786"/>
    <mergeCell ref="B3859:C3859"/>
    <mergeCell ref="B1743:C1743"/>
    <mergeCell ref="B2079:C2079"/>
    <mergeCell ref="B3882:C3882"/>
    <mergeCell ref="B4539:C4539"/>
    <mergeCell ref="B5330:C5330"/>
    <mergeCell ref="B7529:C7529"/>
    <mergeCell ref="B5444:C5444"/>
    <mergeCell ref="B4981:C4981"/>
    <mergeCell ref="B5744:C5744"/>
    <mergeCell ref="A6118:V6118"/>
    <mergeCell ref="B469:C469"/>
    <mergeCell ref="B33:C33"/>
    <mergeCell ref="B2798:C2798"/>
    <mergeCell ref="R6289:S6289"/>
    <mergeCell ref="B164:C164"/>
    <mergeCell ref="A4333:V4333"/>
    <mergeCell ref="A4447:V4447"/>
    <mergeCell ref="B50:C50"/>
    <mergeCell ref="B7268:C7268"/>
    <mergeCell ref="B6417:C6417"/>
    <mergeCell ref="B4720:C4720"/>
    <mergeCell ref="R612:S612"/>
    <mergeCell ref="B6969:C6969"/>
    <mergeCell ref="B6963:C6963"/>
    <mergeCell ref="B6506:C6506"/>
    <mergeCell ref="A5738:V5738"/>
    <mergeCell ref="B7344:C7344"/>
    <mergeCell ref="B5259:C5259"/>
    <mergeCell ref="A6804:R6804"/>
    <mergeCell ref="B3489:C3489"/>
    <mergeCell ref="B3032:C3032"/>
    <mergeCell ref="B5732:C5732"/>
    <mergeCell ref="B3026:C3026"/>
    <mergeCell ref="B7213:C7213"/>
    <mergeCell ref="A5128:R5128"/>
    <mergeCell ref="B4686:C4686"/>
    <mergeCell ref="A3953:V3953"/>
    <mergeCell ref="A7600:V7600"/>
    <mergeCell ref="A6990:R6990"/>
    <mergeCell ref="B3098:C3098"/>
    <mergeCell ref="B5314:C5314"/>
    <mergeCell ref="B7582:C7582"/>
    <mergeCell ref="B3212:C3212"/>
    <mergeCell ref="B2766:C2766"/>
    <mergeCell ref="B1096:C1096"/>
    <mergeCell ref="B5009:C5009"/>
    <mergeCell ref="B66:C66"/>
    <mergeCell ref="B5666:C5666"/>
    <mergeCell ref="B180:C180"/>
    <mergeCell ref="B5797:C5797"/>
    <mergeCell ref="B480:C480"/>
    <mergeCell ref="A2015:V2015"/>
    <mergeCell ref="B697:C697"/>
    <mergeCell ref="B691:C691"/>
    <mergeCell ref="A2016:R2016"/>
    <mergeCell ref="B2940:C2940"/>
    <mergeCell ref="B2477:C2477"/>
    <mergeCell ref="B392:C392"/>
    <mergeCell ref="B2635:C2635"/>
    <mergeCell ref="B1454:C1454"/>
    <mergeCell ref="B7479:C7479"/>
    <mergeCell ref="B997:C997"/>
    <mergeCell ref="B3697:C3697"/>
    <mergeCell ref="A192:R192"/>
    <mergeCell ref="B6663:C6663"/>
    <mergeCell ref="B1872:C1872"/>
    <mergeCell ref="B6206:C6206"/>
    <mergeCell ref="B5025:C5025"/>
    <mergeCell ref="B7496:C7496"/>
    <mergeCell ref="B7610:C7610"/>
    <mergeCell ref="B3240:C3240"/>
    <mergeCell ref="B5999:C5999"/>
    <mergeCell ref="B692:C692"/>
    <mergeCell ref="B2935:C2935"/>
    <mergeCell ref="B6113:C6113"/>
    <mergeCell ref="B5694:C5694"/>
    <mergeCell ref="B6413:C6413"/>
    <mergeCell ref="R2299:S2299"/>
    <mergeCell ref="B5994:C5994"/>
    <mergeCell ref="B5695:C5695"/>
    <mergeCell ref="B1165:C1165"/>
    <mergeCell ref="R6844:S6844"/>
    <mergeCell ref="A4786:R4786"/>
    <mergeCell ref="B3082:C3082"/>
    <mergeCell ref="B5378:C5378"/>
    <mergeCell ref="B3293:C3293"/>
    <mergeCell ref="B4578:C4578"/>
    <mergeCell ref="A6119:V6119"/>
    <mergeCell ref="B6821:C6821"/>
    <mergeCell ref="B6364:C6364"/>
    <mergeCell ref="B3332:C3332"/>
    <mergeCell ref="B1247:C1247"/>
    <mergeCell ref="B1852:C1852"/>
    <mergeCell ref="A4862:R4862"/>
    <mergeCell ref="B1547:C1547"/>
    <mergeCell ref="B2598:C2598"/>
    <mergeCell ref="R2854:S2854"/>
    <mergeCell ref="B6511:C6511"/>
    <mergeCell ref="B4289:C4289"/>
    <mergeCell ref="B2152:C2152"/>
    <mergeCell ref="B4420:C4420"/>
    <mergeCell ref="B7621:C7621"/>
    <mergeCell ref="B5536:C5536"/>
    <mergeCell ref="B3898:C3898"/>
    <mergeCell ref="B1160:C1160"/>
    <mergeCell ref="B6141:C6141"/>
    <mergeCell ref="B3462:C3462"/>
    <mergeCell ref="B1377:C1377"/>
    <mergeCell ref="B3593:C3593"/>
    <mergeCell ref="A2696:R2696"/>
    <mergeCell ref="B5705:C5705"/>
    <mergeCell ref="B5842:C5842"/>
    <mergeCell ref="A3306:V3306"/>
    <mergeCell ref="B5836:C5836"/>
    <mergeCell ref="B1466:C1466"/>
    <mergeCell ref="B5379:C5379"/>
    <mergeCell ref="R5058:S5058"/>
    <mergeCell ref="B3893:C3893"/>
    <mergeCell ref="B6161:C6161"/>
    <mergeCell ref="B6136:C6136"/>
    <mergeCell ref="B1193:C1193"/>
    <mergeCell ref="B6793:C6793"/>
    <mergeCell ref="B1524:C1524"/>
    <mergeCell ref="B3767:C3767"/>
    <mergeCell ref="B1818:C1818"/>
    <mergeCell ref="B3604:C3604"/>
    <mergeCell ref="B6369:C6369"/>
    <mergeCell ref="B5847:C5847"/>
    <mergeCell ref="B4278:C4278"/>
    <mergeCell ref="B6521:C6521"/>
    <mergeCell ref="B6064:C6064"/>
    <mergeCell ref="B7126:C7126"/>
    <mergeCell ref="B1819:C1819"/>
    <mergeCell ref="A1:V1"/>
    <mergeCell ref="B1916:C1916"/>
    <mergeCell ref="B7491:C7491"/>
    <mergeCell ref="B5406:C5406"/>
    <mergeCell ref="B2222:C2222"/>
    <mergeCell ref="B2216:C2216"/>
    <mergeCell ref="B131:C131"/>
    <mergeCell ref="B4459:C4459"/>
    <mergeCell ref="B2374:C2374"/>
    <mergeCell ref="B1917:C1917"/>
    <mergeCell ref="B736:C736"/>
    <mergeCell ref="B220:C220"/>
    <mergeCell ref="B2979:C2979"/>
    <mergeCell ref="B431:C431"/>
    <mergeCell ref="B7033:C7033"/>
    <mergeCell ref="B2674:C2674"/>
    <mergeCell ref="B2217:C2217"/>
    <mergeCell ref="B5416:C5416"/>
    <mergeCell ref="B5553:C5553"/>
    <mergeCell ref="B7244:C7244"/>
    <mergeCell ref="B2974:C2974"/>
    <mergeCell ref="A6952:R6952"/>
    <mergeCell ref="R6441:S6441"/>
    <mergeCell ref="B3631:C3631"/>
    <mergeCell ref="B5617:C5617"/>
    <mergeCell ref="B5592:C5592"/>
    <mergeCell ref="B1258:C1258"/>
    <mergeCell ref="B3501:C3501"/>
    <mergeCell ref="A4748:R4748"/>
    <mergeCell ref="B3044:C3044"/>
    <mergeCell ref="R2565:S2565"/>
    <mergeCell ref="R4351:S4351"/>
    <mergeCell ref="B7544:C7544"/>
    <mergeCell ref="B447:C447"/>
    <mergeCell ref="B7633:C7633"/>
    <mergeCell ref="B2690:C2690"/>
    <mergeCell ref="B142:C142"/>
    <mergeCell ref="B2901:C2901"/>
    <mergeCell ref="B2385:C2385"/>
    <mergeCell ref="A4220:R4220"/>
    <mergeCell ref="B905:C905"/>
    <mergeCell ref="B3664:C3664"/>
    <mergeCell ref="B442:C442"/>
    <mergeCell ref="B2685:C2685"/>
    <mergeCell ref="B1116:C1116"/>
    <mergeCell ref="B5450:C5450"/>
    <mergeCell ref="B600:C600"/>
    <mergeCell ref="B3359:C3359"/>
    <mergeCell ref="B2902:C2902"/>
    <mergeCell ref="B1205:C1205"/>
    <mergeCell ref="B5145:C5145"/>
    <mergeCell ref="B3964:C3964"/>
    <mergeCell ref="R2512:S2512"/>
    <mergeCell ref="B3659:C3659"/>
    <mergeCell ref="B5445:C5445"/>
    <mergeCell ref="B170:C170"/>
    <mergeCell ref="B2832:C2832"/>
    <mergeCell ref="B3049:C3049"/>
    <mergeCell ref="B3043:C3043"/>
    <mergeCell ref="B958:C958"/>
    <mergeCell ref="A4448:R4448"/>
    <mergeCell ref="B2744:C2744"/>
    <mergeCell ref="B3349:C3349"/>
    <mergeCell ref="B1127:C1127"/>
    <mergeCell ref="B5983:C5983"/>
    <mergeCell ref="B7208:C7208"/>
    <mergeCell ref="B6594:C6594"/>
    <mergeCell ref="B6870:C6870"/>
    <mergeCell ref="B6437:C6437"/>
    <mergeCell ref="B7094:C7094"/>
    <mergeCell ref="B6773:C6773"/>
    <mergeCell ref="B6544:C6544"/>
    <mergeCell ref="B6562:C6562"/>
    <mergeCell ref="B1965:C1965"/>
    <mergeCell ref="B6455:C6455"/>
    <mergeCell ref="B4736:C4736"/>
    <mergeCell ref="B2651:C2651"/>
    <mergeCell ref="B6277:C6277"/>
    <mergeCell ref="B6630:C6630"/>
    <mergeCell ref="B4476:C4476"/>
    <mergeCell ref="B2254:C2254"/>
    <mergeCell ref="B5286:C5286"/>
    <mergeCell ref="B3201:C3201"/>
    <mergeCell ref="A4371:V4371"/>
    <mergeCell ref="B2831:C2831"/>
    <mergeCell ref="B6744:C6744"/>
    <mergeCell ref="B5367:C5367"/>
    <mergeCell ref="B4856:C4856"/>
    <mergeCell ref="B4492:C4492"/>
    <mergeCell ref="B4114:C4114"/>
    <mergeCell ref="B5819:C5819"/>
    <mergeCell ref="R6669:S6669"/>
    <mergeCell ref="A4827:V4827"/>
    <mergeCell ref="B3750:C3750"/>
    <mergeCell ref="B5993:C5993"/>
    <mergeCell ref="B6182:C6182"/>
    <mergeCell ref="B5667:C5667"/>
    <mergeCell ref="B5254:C5254"/>
    <mergeCell ref="B4073:C4073"/>
    <mergeCell ref="B7616:C7616"/>
    <mergeCell ref="R1805:S1805"/>
    <mergeCell ref="B3371:C3371"/>
    <mergeCell ref="B5614:C5614"/>
    <mergeCell ref="A4295:V4295"/>
    <mergeCell ref="B6669:C6669"/>
    <mergeCell ref="R4678:S4678"/>
    <mergeCell ref="B4584:C4584"/>
    <mergeCell ref="B4540:C4540"/>
    <mergeCell ref="B2455:C2455"/>
    <mergeCell ref="B4698:C4698"/>
    <mergeCell ref="B7457:C7457"/>
    <mergeCell ref="B5303:C5303"/>
    <mergeCell ref="B4884:C4884"/>
    <mergeCell ref="B2755:C2755"/>
    <mergeCell ref="B4998:C4998"/>
    <mergeCell ref="B3387:C3387"/>
    <mergeCell ref="B7300:C7300"/>
    <mergeCell ref="B5603:C5603"/>
    <mergeCell ref="B7365:C7365"/>
    <mergeCell ref="B4487:C4487"/>
    <mergeCell ref="R6882:S6882"/>
    <mergeCell ref="B7087:C7087"/>
    <mergeCell ref="B6782:C6782"/>
    <mergeCell ref="B6336:C6336"/>
    <mergeCell ref="B3310:C3310"/>
    <mergeCell ref="A3572:V3572"/>
    <mergeCell ref="B3817:C3817"/>
    <mergeCell ref="B2570:C2570"/>
    <mergeCell ref="B1266:C1266"/>
    <mergeCell ref="B1286:C1286"/>
    <mergeCell ref="B1586:C1586"/>
    <mergeCell ref="B5179:C5179"/>
    <mergeCell ref="B3518:C3518"/>
    <mergeCell ref="B5209:C5209"/>
    <mergeCell ref="B5184:C5184"/>
    <mergeCell ref="B3055:C3055"/>
    <mergeCell ref="B2815:C2815"/>
    <mergeCell ref="R6517:S6517"/>
    <mergeCell ref="B2652:C2652"/>
    <mergeCell ref="B5988:C5988"/>
    <mergeCell ref="B3415:C3415"/>
    <mergeCell ref="B5683:C5683"/>
    <mergeCell ref="B3110:C3110"/>
    <mergeCell ref="B6288:C6288"/>
    <mergeCell ref="B4203:C4203"/>
    <mergeCell ref="B5831:C5831"/>
    <mergeCell ref="B2653:C2653"/>
    <mergeCell ref="B3022:C3022"/>
    <mergeCell ref="B4399:C4399"/>
    <mergeCell ref="B5560:C5560"/>
    <mergeCell ref="A5586:V5586"/>
    <mergeCell ref="B6505:C6505"/>
    <mergeCell ref="B3404:C3404"/>
    <mergeCell ref="B2332:C2332"/>
    <mergeCell ref="A2167:V2167"/>
    <mergeCell ref="R2641:S2641"/>
    <mergeCell ref="B6011:C6011"/>
    <mergeCell ref="B5554:C5554"/>
    <mergeCell ref="B4504:C4504"/>
    <mergeCell ref="B1983:C1983"/>
    <mergeCell ref="B5530:C5530"/>
    <mergeCell ref="A2128:V2128"/>
    <mergeCell ref="B2260:C2260"/>
    <mergeCell ref="B1803:C1803"/>
    <mergeCell ref="B3475:C3475"/>
    <mergeCell ref="B1778:C1778"/>
    <mergeCell ref="B2452:C2452"/>
    <mergeCell ref="B4080:C4080"/>
    <mergeCell ref="B3889:C3889"/>
    <mergeCell ref="B1690:C1690"/>
    <mergeCell ref="A5206:V5206"/>
    <mergeCell ref="B3711:C3711"/>
    <mergeCell ref="B1269:C1269"/>
    <mergeCell ref="B4034:C4034"/>
    <mergeCell ref="B1813:C1813"/>
    <mergeCell ref="B3557:C3557"/>
    <mergeCell ref="B4317:C4317"/>
    <mergeCell ref="B2232:C2232"/>
    <mergeCell ref="B1334:C1334"/>
    <mergeCell ref="R4769:S4769"/>
    <mergeCell ref="B1542:C1542"/>
    <mergeCell ref="B5161:C5161"/>
    <mergeCell ref="B4171:C4171"/>
    <mergeCell ref="B1274:C1274"/>
    <mergeCell ref="B1574:C1574"/>
    <mergeCell ref="B1732:C1732"/>
    <mergeCell ref="B2113:C2113"/>
    <mergeCell ref="B2107:C2107"/>
    <mergeCell ref="B1399:C1399"/>
    <mergeCell ref="B1426:C1426"/>
    <mergeCell ref="R5210:S5210"/>
    <mergeCell ref="B2040:C2040"/>
    <mergeCell ref="A7562:V7562"/>
    <mergeCell ref="B3479:C3479"/>
    <mergeCell ref="A3839:V3839"/>
    <mergeCell ref="B1999:C1999"/>
    <mergeCell ref="B4242:C4242"/>
    <mergeCell ref="A3534:V3534"/>
    <mergeCell ref="A2924:R2924"/>
    <mergeCell ref="A5777:V5777"/>
    <mergeCell ref="B1694:C1694"/>
    <mergeCell ref="B3937:C3937"/>
    <mergeCell ref="B4542:C4542"/>
    <mergeCell ref="B2457:C2457"/>
    <mergeCell ref="B6370:C6370"/>
    <mergeCell ref="B1994:C1994"/>
    <mergeCell ref="B4237:C4237"/>
    <mergeCell ref="B1078:C1078"/>
    <mergeCell ref="B1053:C1053"/>
    <mergeCell ref="B7519:C7519"/>
    <mergeCell ref="B2576:C2576"/>
    <mergeCell ref="B6489:C6489"/>
    <mergeCell ref="B3888:C3888"/>
    <mergeCell ref="B2271:C2271"/>
    <mergeCell ref="B2402:C2402"/>
    <mergeCell ref="A5892:R5892"/>
    <mergeCell ref="B4704:C4704"/>
    <mergeCell ref="B4188:C4188"/>
    <mergeCell ref="B6947:C6947"/>
    <mergeCell ref="B2577:C2577"/>
    <mergeCell ref="B6490:C6490"/>
    <mergeCell ref="B1836:C1836"/>
    <mergeCell ref="B2047:C2047"/>
    <mergeCell ref="B6522:C6522"/>
    <mergeCell ref="B7419:C7419"/>
    <mergeCell ref="B5722:C5722"/>
    <mergeCell ref="B5265:C5265"/>
    <mergeCell ref="R3857:S3857"/>
    <mergeCell ref="B322:C322"/>
    <mergeCell ref="A6234:R6234"/>
    <mergeCell ref="B3376:C3376"/>
    <mergeCell ref="B670:C670"/>
    <mergeCell ref="B2919:C2919"/>
    <mergeCell ref="B1222:C1222"/>
    <mergeCell ref="A6348:R6348"/>
    <mergeCell ref="B5792:C5792"/>
    <mergeCell ref="B5767:C5767"/>
    <mergeCell ref="A6534:R6534"/>
    <mergeCell ref="B3676:C3676"/>
    <mergeCell ref="B3219:C3219"/>
    <mergeCell ref="B4895:C4895"/>
    <mergeCell ref="B7138:C7138"/>
    <mergeCell ref="B3942:C3942"/>
    <mergeCell ref="B486:C486"/>
    <mergeCell ref="B4437:C4437"/>
    <mergeCell ref="B1733:C1733"/>
    <mergeCell ref="A1902:R1902"/>
    <mergeCell ref="R4085:S4085"/>
    <mergeCell ref="A6272:R6272"/>
    <mergeCell ref="B6283:C6283"/>
    <mergeCell ref="B4198:C4198"/>
    <mergeCell ref="A416:R416"/>
    <mergeCell ref="B5253:C5253"/>
    <mergeCell ref="B3168:C3168"/>
    <mergeCell ref="A2244:R2244"/>
    <mergeCell ref="B4351:C4351"/>
    <mergeCell ref="B6:C6"/>
    <mergeCell ref="B7192:C7192"/>
    <mergeCell ref="B2249:C2249"/>
    <mergeCell ref="B95:C95"/>
    <mergeCell ref="B89:C89"/>
    <mergeCell ref="B4640:C4640"/>
    <mergeCell ref="B2549:C2549"/>
    <mergeCell ref="B395:C395"/>
    <mergeCell ref="B5422:C5422"/>
    <mergeCell ref="B4965:C4965"/>
    <mergeCell ref="A4068:R4068"/>
    <mergeCell ref="B2874:C2874"/>
    <mergeCell ref="B51:C51"/>
    <mergeCell ref="R247:S247"/>
    <mergeCell ref="R270:S270"/>
    <mergeCell ref="A116:R116"/>
    <mergeCell ref="B251:C251"/>
    <mergeCell ref="B316:C316"/>
    <mergeCell ref="B502:C502"/>
    <mergeCell ref="B616:C616"/>
    <mergeCell ref="B197:C197"/>
    <mergeCell ref="B235:C235"/>
    <mergeCell ref="B327:C327"/>
    <mergeCell ref="B360:C360"/>
    <mergeCell ref="B203:C203"/>
    <mergeCell ref="B588:C588"/>
    <mergeCell ref="A1368:V1368"/>
    <mergeCell ref="A758:R758"/>
    <mergeCell ref="B4471:C4471"/>
    <mergeCell ref="B2386:C2386"/>
    <mergeCell ref="B2287:C2287"/>
    <mergeCell ref="B2401:C2401"/>
    <mergeCell ref="B7350:C7350"/>
    <mergeCell ref="B1380:C1380"/>
    <mergeCell ref="R4298:S4298"/>
    <mergeCell ref="B56:C56"/>
    <mergeCell ref="B2305:C2305"/>
    <mergeCell ref="B2299:C2299"/>
    <mergeCell ref="B214:C214"/>
    <mergeCell ref="B159:C159"/>
    <mergeCell ref="B764:C764"/>
    <mergeCell ref="B3007:C3007"/>
    <mergeCell ref="B922:C922"/>
    <mergeCell ref="B459:C459"/>
    <mergeCell ref="B3224:C3224"/>
    <mergeCell ref="B3218:C3218"/>
    <mergeCell ref="B1133:C1133"/>
    <mergeCell ref="B5467:C5467"/>
    <mergeCell ref="B3121:C3121"/>
    <mergeCell ref="B5364:C5364"/>
    <mergeCell ref="B6681:C6681"/>
    <mergeCell ref="A534:R534"/>
    <mergeCell ref="B1472:C1472"/>
    <mergeCell ref="B3163:C3163"/>
    <mergeCell ref="B920:C920"/>
    <mergeCell ref="B1009:C1009"/>
    <mergeCell ref="B3768:C3768"/>
    <mergeCell ref="B970:C970"/>
    <mergeCell ref="B355:C355"/>
    <mergeCell ref="B350:C350"/>
    <mergeCell ref="B867:C867"/>
    <mergeCell ref="B1014:C1014"/>
    <mergeCell ref="B1008:C1008"/>
    <mergeCell ref="B709:C709"/>
    <mergeCell ref="B6894:C6894"/>
    <mergeCell ref="B4809:C4809"/>
    <mergeCell ref="B17:C17"/>
    <mergeCell ref="B2233:C2233"/>
    <mergeCell ref="B622:C622"/>
    <mergeCell ref="B5723:C5723"/>
    <mergeCell ref="B2865:C2865"/>
    <mergeCell ref="B780:C780"/>
    <mergeCell ref="B317:C317"/>
    <mergeCell ref="A1636:R1636"/>
    <mergeCell ref="B2560:C2560"/>
    <mergeCell ref="B448:C448"/>
    <mergeCell ref="B2228:C2228"/>
    <mergeCell ref="B1080:C1080"/>
    <mergeCell ref="B143:C143"/>
    <mergeCell ref="B3348:C3348"/>
    <mergeCell ref="B775:C775"/>
    <mergeCell ref="B4688:C4688"/>
    <mergeCell ref="B3969:C3969"/>
    <mergeCell ref="B1241:C1241"/>
    <mergeCell ref="B3167:C3167"/>
    <mergeCell ref="B1013:C1013"/>
    <mergeCell ref="B3256:C3256"/>
    <mergeCell ref="B2226:C2226"/>
    <mergeCell ref="R802:S802"/>
    <mergeCell ref="B1045:C1045"/>
    <mergeCell ref="B2673:C2673"/>
    <mergeCell ref="B3926:C3926"/>
    <mergeCell ref="B1378:C1378"/>
    <mergeCell ref="B3621:C3621"/>
    <mergeCell ref="B1536:C1536"/>
    <mergeCell ref="B2141:C2141"/>
    <mergeCell ref="B176:C176"/>
    <mergeCell ref="B1842:C1842"/>
    <mergeCell ref="A1711:V1711"/>
    <mergeCell ref="B4715:C4715"/>
    <mergeCell ref="B2630:C2630"/>
    <mergeCell ref="B2605:C2605"/>
    <mergeCell ref="B4873:C4873"/>
    <mergeCell ref="B57:C57"/>
    <mergeCell ref="R6692:S6692"/>
    <mergeCell ref="B106:C106"/>
    <mergeCell ref="B6555:C6555"/>
    <mergeCell ref="B4470:C4470"/>
    <mergeCell ref="A5967:V5967"/>
    <mergeCell ref="B4007:C4007"/>
    <mergeCell ref="B1922:C1922"/>
    <mergeCell ref="B1144:C1144"/>
    <mergeCell ref="B3360:C3360"/>
    <mergeCell ref="B1275:C1275"/>
    <mergeCell ref="B3061:C3061"/>
    <mergeCell ref="B5820:C5820"/>
    <mergeCell ref="B3272:C3272"/>
    <mergeCell ref="B5515:C5515"/>
    <mergeCell ref="R4579:S4579"/>
    <mergeCell ref="B5989:C5989"/>
    <mergeCell ref="B4018:C4018"/>
    <mergeCell ref="B4318:C4318"/>
    <mergeCell ref="B1591:C1591"/>
    <mergeCell ref="B1172:C1172"/>
    <mergeCell ref="B171:C171"/>
    <mergeCell ref="B2930:C2930"/>
    <mergeCell ref="B5173:C5173"/>
    <mergeCell ref="R2033:S2033"/>
    <mergeCell ref="B204:C204"/>
    <mergeCell ref="B198:C198"/>
    <mergeCell ref="B3071:C3071"/>
    <mergeCell ref="B4503:C4503"/>
    <mergeCell ref="A7372:V7372"/>
    <mergeCell ref="B3704:C3704"/>
    <mergeCell ref="B7617:C7617"/>
    <mergeCell ref="B5526:C5526"/>
    <mergeCell ref="B672:C672"/>
    <mergeCell ref="A2202:R2202"/>
    <mergeCell ref="B3480:C3480"/>
    <mergeCell ref="B6658:C6658"/>
    <mergeCell ref="B4085:C4085"/>
    <mergeCell ref="B5896:C5896"/>
    <mergeCell ref="B3780:C3780"/>
    <mergeCell ref="B6958:C6958"/>
    <mergeCell ref="B6659:C6659"/>
    <mergeCell ref="B1553:C1553"/>
    <mergeCell ref="B7247:C7247"/>
    <mergeCell ref="B786:C786"/>
    <mergeCell ref="B4699:C4699"/>
    <mergeCell ref="R1767:S1767"/>
    <mergeCell ref="B1242:C1242"/>
    <mergeCell ref="B726:C726"/>
    <mergeCell ref="B5570:C5570"/>
    <mergeCell ref="B3485:C3485"/>
    <mergeCell ref="B7508:C7508"/>
    <mergeCell ref="B5417:C5417"/>
    <mergeCell ref="R6730:S6730"/>
    <mergeCell ref="B7497:C7497"/>
    <mergeCell ref="B7469:C7469"/>
    <mergeCell ref="B1433:C1433"/>
    <mergeCell ref="B7632:C7632"/>
    <mergeCell ref="B5478:C5478"/>
    <mergeCell ref="B3393:C3393"/>
    <mergeCell ref="B5084:C5084"/>
    <mergeCell ref="R4526:S4526"/>
    <mergeCell ref="B6549:C6549"/>
    <mergeCell ref="B6092:C6092"/>
    <mergeCell ref="B6392:C6392"/>
    <mergeCell ref="B4307:C4307"/>
    <mergeCell ref="B7317:C7317"/>
    <mergeCell ref="B2821:C2821"/>
    <mergeCell ref="B5037:C5037"/>
    <mergeCell ref="A1635:V1635"/>
    <mergeCell ref="B4684:C4684"/>
    <mergeCell ref="B2136:C2136"/>
    <mergeCell ref="B4982:C4982"/>
    <mergeCell ref="B1449:C1449"/>
    <mergeCell ref="B5374:C5374"/>
    <mergeCell ref="B1678:C1678"/>
    <mergeCell ref="B7356:C7356"/>
    <mergeCell ref="B7383:C7383"/>
    <mergeCell ref="B5271:C5271"/>
    <mergeCell ref="B7514:C7514"/>
    <mergeCell ref="B7225:C7225"/>
    <mergeCell ref="B7475:C7475"/>
    <mergeCell ref="B5384:C5384"/>
    <mergeCell ref="B5936:C5936"/>
    <mergeCell ref="B7627:C7627"/>
    <mergeCell ref="B3388:C3388"/>
    <mergeCell ref="B4611:C4611"/>
    <mergeCell ref="B7605:C7605"/>
    <mergeCell ref="B6850:C6850"/>
    <mergeCell ref="R5567:S5567"/>
    <mergeCell ref="B623:C623"/>
    <mergeCell ref="B1270:C1270"/>
    <mergeCell ref="B770:C770"/>
    <mergeCell ref="B1995:C1995"/>
    <mergeCell ref="B4221:C4221"/>
    <mergeCell ref="B2524:C2524"/>
    <mergeCell ref="B1428:C1428"/>
    <mergeCell ref="A3382:V3382"/>
    <mergeCell ref="B1123:C1123"/>
    <mergeCell ref="B1070:C1070"/>
    <mergeCell ref="B612:C612"/>
    <mergeCell ref="B253:C253"/>
    <mergeCell ref="B4606:C4606"/>
    <mergeCell ref="B2521:C2521"/>
    <mergeCell ref="B4737:C4737"/>
    <mergeCell ref="B3126:C3126"/>
    <mergeCell ref="B1041:C1041"/>
    <mergeCell ref="B5369:C5369"/>
    <mergeCell ref="B4432:C4432"/>
    <mergeCell ref="B1030:C1030"/>
    <mergeCell ref="A4562:R4562"/>
    <mergeCell ref="B4970:C4970"/>
    <mergeCell ref="B1728:C1728"/>
    <mergeCell ref="A3383:V3383"/>
    <mergeCell ref="B5059:C5059"/>
    <mergeCell ref="B4465:C4465"/>
    <mergeCell ref="B2311:C2311"/>
    <mergeCell ref="B2032:C2032"/>
    <mergeCell ref="B1091:C1091"/>
    <mergeCell ref="B5004:C5004"/>
    <mergeCell ref="B5275:C5275"/>
    <mergeCell ref="B7338:C7338"/>
    <mergeCell ref="B4154:C4154"/>
    <mergeCell ref="B1276:C1276"/>
    <mergeCell ref="B3938:C3938"/>
    <mergeCell ref="B2369:C2369"/>
    <mergeCell ref="B4612:C4612"/>
    <mergeCell ref="B242:C242"/>
    <mergeCell ref="R498:S498"/>
    <mergeCell ref="B4155:C4155"/>
    <mergeCell ref="B2458:C2458"/>
    <mergeCell ref="B4149:C4149"/>
    <mergeCell ref="A5474:R5474"/>
    <mergeCell ref="B6398:C6398"/>
    <mergeCell ref="B2064:C2064"/>
    <mergeCell ref="B1607:C1607"/>
    <mergeCell ref="B3850:C3850"/>
    <mergeCell ref="B4912:C4912"/>
    <mergeCell ref="B4455:C4455"/>
    <mergeCell ref="B6698:C6698"/>
    <mergeCell ref="B4607:C4607"/>
    <mergeCell ref="B7231:C7231"/>
    <mergeCell ref="B7111:C7111"/>
    <mergeCell ref="B1679:C1679"/>
    <mergeCell ref="B1374:C1374"/>
    <mergeCell ref="B4133:C4133"/>
    <mergeCell ref="B323:C323"/>
    <mergeCell ref="B2109:C2109"/>
    <mergeCell ref="B3196:C3196"/>
    <mergeCell ref="B856:C856"/>
    <mergeCell ref="B4769:C4769"/>
    <mergeCell ref="B7012:C7012"/>
    <mergeCell ref="B3789:C3789"/>
    <mergeCell ref="B7023:C7023"/>
    <mergeCell ref="B2055:C2055"/>
    <mergeCell ref="A3763:V3763"/>
    <mergeCell ref="B2380:C2380"/>
    <mergeCell ref="B270:C270"/>
    <mergeCell ref="B4623:C4623"/>
    <mergeCell ref="A6458:R6458"/>
    <mergeCell ref="B4754:C4754"/>
    <mergeCell ref="A3916:R3916"/>
    <mergeCell ref="B4840:C4840"/>
    <mergeCell ref="B3143:C3143"/>
    <mergeCell ref="B7056:C7056"/>
    <mergeCell ref="B7083:C7083"/>
    <mergeCell ref="B595:C595"/>
    <mergeCell ref="B2838:C2838"/>
    <mergeCell ref="B6751:C6751"/>
    <mergeCell ref="B5140:C5140"/>
    <mergeCell ref="B3443:C3443"/>
    <mergeCell ref="B1358:C1358"/>
    <mergeCell ref="B5134:C5134"/>
    <mergeCell ref="A2164:R2164"/>
    <mergeCell ref="B5310:C5310"/>
    <mergeCell ref="B6789:C6789"/>
    <mergeCell ref="B6844:C6844"/>
    <mergeCell ref="B6845:C6845"/>
    <mergeCell ref="B6976:C6976"/>
    <mergeCell ref="B2295:C2295"/>
    <mergeCell ref="B4563:C4563"/>
    <mergeCell ref="B4538:C4538"/>
    <mergeCell ref="B334:C334"/>
    <mergeCell ref="B3093:C3093"/>
    <mergeCell ref="B1097:C1097"/>
    <mergeCell ref="B1461:C1461"/>
    <mergeCell ref="B1020:C1020"/>
    <mergeCell ref="B3729:C3729"/>
    <mergeCell ref="B210:C210"/>
    <mergeCell ref="A1864:R1864"/>
    <mergeCell ref="B5010:C5010"/>
    <mergeCell ref="B3894:C3894"/>
    <mergeCell ref="B1145:C1145"/>
    <mergeCell ref="B4384:C4384"/>
    <mergeCell ref="B3692:C3692"/>
    <mergeCell ref="B2103:C2103"/>
    <mergeCell ref="B4346:C4346"/>
    <mergeCell ref="B274:C274"/>
    <mergeCell ref="R650:S650"/>
    <mergeCell ref="R513:S513"/>
    <mergeCell ref="A229:V229"/>
    <mergeCell ref="R399:S399"/>
    <mergeCell ref="A572:R572"/>
    <mergeCell ref="B2958:C2958"/>
    <mergeCell ref="B4526:C4526"/>
    <mergeCell ref="B3589:C3589"/>
    <mergeCell ref="B281:C281"/>
    <mergeCell ref="B4663:C4663"/>
    <mergeCell ref="B2578:C2578"/>
    <mergeCell ref="B1501:C1501"/>
    <mergeCell ref="B231:C231"/>
    <mergeCell ref="B2474:C2474"/>
    <mergeCell ref="B4770:C4770"/>
    <mergeCell ref="B3251:C3251"/>
    <mergeCell ref="B1182:C1182"/>
    <mergeCell ref="B1240:C1240"/>
    <mergeCell ref="B1237:C1237"/>
    <mergeCell ref="B2397:C2397"/>
    <mergeCell ref="R5985:S5985"/>
    <mergeCell ref="B3050:C3050"/>
    <mergeCell ref="B5299:C5299"/>
    <mergeCell ref="B2751:C2751"/>
    <mergeCell ref="B293:C293"/>
    <mergeCell ref="B4838:C4838"/>
    <mergeCell ref="B634:C634"/>
    <mergeCell ref="A3650:R3650"/>
    <mergeCell ref="B3507:C3507"/>
    <mergeCell ref="B1422:C1422"/>
    <mergeCell ref="B1397:C1397"/>
    <mergeCell ref="B426:C426"/>
    <mergeCell ref="B2669:C2669"/>
    <mergeCell ref="B1189:C1189"/>
    <mergeCell ref="B5542:C5542"/>
    <mergeCell ref="B3432:C3432"/>
    <mergeCell ref="B884:C884"/>
    <mergeCell ref="B3757:C3757"/>
    <mergeCell ref="B3732:C3732"/>
    <mergeCell ref="B5423:C5423"/>
    <mergeCell ref="B3338:C3338"/>
    <mergeCell ref="R3971:S3971"/>
    <mergeCell ref="B4323:C4323"/>
    <mergeCell ref="B3339:C3339"/>
    <mergeCell ref="B730:C730"/>
    <mergeCell ref="B941:C941"/>
    <mergeCell ref="B916:C916"/>
    <mergeCell ref="B2727:C2727"/>
    <mergeCell ref="R2223:S2223"/>
    <mergeCell ref="A3307:V3307"/>
    <mergeCell ref="A1216:V1216"/>
    <mergeCell ref="B6528:C6528"/>
    <mergeCell ref="B6071:C6071"/>
    <mergeCell ref="B1128:C1128"/>
    <mergeCell ref="B1342:C1342"/>
    <mergeCell ref="A5511:V5511"/>
    <mergeCell ref="B6323:C6323"/>
    <mergeCell ref="B4238:C4238"/>
    <mergeCell ref="B895:C895"/>
    <mergeCell ref="B3138:C3138"/>
    <mergeCell ref="B7051:C7051"/>
    <mergeCell ref="B5440:C5440"/>
    <mergeCell ref="B5598:C5598"/>
    <mergeCell ref="A1484:R1484"/>
    <mergeCell ref="B2408:C2408"/>
    <mergeCell ref="B1184:C1184"/>
    <mergeCell ref="B6605:C6605"/>
    <mergeCell ref="B6211:C6211"/>
    <mergeCell ref="B4057:C4057"/>
    <mergeCell ref="B3027:C3027"/>
    <mergeCell ref="A2130:R2130"/>
    <mergeCell ref="B6517:C6517"/>
    <mergeCell ref="B3327:C3327"/>
    <mergeCell ref="B3921:C3921"/>
    <mergeCell ref="B2224:C2224"/>
    <mergeCell ref="B6137:C6137"/>
    <mergeCell ref="B6794:C6794"/>
    <mergeCell ref="B1462:C1462"/>
    <mergeCell ref="B4194:C4194"/>
    <mergeCell ref="B2409:C2409"/>
    <mergeCell ref="B2403:C2403"/>
    <mergeCell ref="B1532:C1532"/>
    <mergeCell ref="B3775:C3775"/>
    <mergeCell ref="B45:C45"/>
    <mergeCell ref="B4590:C4590"/>
    <mergeCell ref="B351:C351"/>
    <mergeCell ref="B345:C345"/>
    <mergeCell ref="B6501:C6501"/>
    <mergeCell ref="A6120:R6120"/>
    <mergeCell ref="B4416:C4416"/>
    <mergeCell ref="B46:C46"/>
    <mergeCell ref="B4890:C4890"/>
    <mergeCell ref="B2805:C2805"/>
    <mergeCell ref="B2289:C2289"/>
    <mergeCell ref="B1108:C1108"/>
    <mergeCell ref="B5021:C5021"/>
    <mergeCell ref="B68:C68"/>
    <mergeCell ref="A188:R188"/>
    <mergeCell ref="B155:C155"/>
    <mergeCell ref="B193:C193"/>
    <mergeCell ref="B5276:C5276"/>
    <mergeCell ref="R156:S156"/>
    <mergeCell ref="B1722:C1722"/>
    <mergeCell ref="B5610:C5610"/>
    <mergeCell ref="R1942:S1942"/>
    <mergeCell ref="B3508:C3508"/>
    <mergeCell ref="B2022:C2022"/>
    <mergeCell ref="B992:C992"/>
    <mergeCell ref="B476:C476"/>
    <mergeCell ref="R4070:S4070"/>
    <mergeCell ref="B1150:C1150"/>
    <mergeCell ref="A2012:R2012"/>
    <mergeCell ref="B776:C776"/>
    <mergeCell ref="B1450:C1450"/>
    <mergeCell ref="B993:C993"/>
    <mergeCell ref="B346:C346"/>
    <mergeCell ref="B3105:C3105"/>
    <mergeCell ref="B2589:C2589"/>
    <mergeCell ref="R6023:S6023"/>
    <mergeCell ref="R1653:S1653"/>
    <mergeCell ref="B5717:C5717"/>
    <mergeCell ref="B3632:C3632"/>
    <mergeCell ref="B6833:C6833"/>
    <mergeCell ref="B1526:C1526"/>
    <mergeCell ref="B5309:C5309"/>
    <mergeCell ref="B1057:C1057"/>
    <mergeCell ref="B2119:C2119"/>
    <mergeCell ref="B3905:C3905"/>
    <mergeCell ref="A6268:R6268"/>
    <mergeCell ref="B2947:C2947"/>
    <mergeCell ref="B5706:C5706"/>
    <mergeCell ref="B5190:C5190"/>
    <mergeCell ref="B399:C399"/>
    <mergeCell ref="B374:C374"/>
    <mergeCell ref="B4727:C4727"/>
    <mergeCell ref="B2642:C2642"/>
    <mergeCell ref="A5360:R5360"/>
    <mergeCell ref="B6284:C6284"/>
    <mergeCell ref="R2170:S2170"/>
    <mergeCell ref="B5821:C5821"/>
    <mergeCell ref="B3736:C3736"/>
    <mergeCell ref="B6556:C6556"/>
    <mergeCell ref="B6434:C6434"/>
    <mergeCell ref="B6734:C6734"/>
    <mergeCell ref="A6006:R6006"/>
    <mergeCell ref="B6256:C6256"/>
    <mergeCell ref="B1797:C1797"/>
    <mergeCell ref="B427:C427"/>
    <mergeCell ref="B7422:C7422"/>
    <mergeCell ref="R5970:S5970"/>
    <mergeCell ref="B7117:C7117"/>
    <mergeCell ref="B7394:C7394"/>
    <mergeCell ref="B1357:C1357"/>
    <mergeCell ref="B6822:C6822"/>
    <mergeCell ref="R3591:S3591"/>
    <mergeCell ref="B5157:C5157"/>
    <mergeCell ref="B7400:C7400"/>
    <mergeCell ref="B4694:C4694"/>
    <mergeCell ref="B2609:C2609"/>
    <mergeCell ref="B6937:C6937"/>
    <mergeCell ref="B4852:C4852"/>
    <mergeCell ref="A7297:V7297"/>
    <mergeCell ref="B3405:C3405"/>
    <mergeCell ref="B1282:C1282"/>
    <mergeCell ref="B7133:C7133"/>
    <mergeCell ref="B7264:C7264"/>
    <mergeCell ref="B6807:C6807"/>
    <mergeCell ref="B2500:C2500"/>
    <mergeCell ref="A6420:R6420"/>
    <mergeCell ref="B4716:C4716"/>
    <mergeCell ref="B6849:C6849"/>
    <mergeCell ref="B7039:C7039"/>
    <mergeCell ref="B6930:C6930"/>
    <mergeCell ref="B6948:C6948"/>
    <mergeCell ref="B6942:C6942"/>
    <mergeCell ref="B4046:C4046"/>
    <mergeCell ref="B6805:C6805"/>
    <mergeCell ref="B6919:C6919"/>
    <mergeCell ref="A2430:R2430"/>
    <mergeCell ref="B7628:C7628"/>
    <mergeCell ref="B5543:C5543"/>
    <mergeCell ref="B3932:C3932"/>
    <mergeCell ref="B6148:C6148"/>
    <mergeCell ref="B5843:C5843"/>
    <mergeCell ref="B4232:C4232"/>
    <mergeCell ref="B443:C443"/>
    <mergeCell ref="B138:C138"/>
    <mergeCell ref="B1200:C1200"/>
    <mergeCell ref="A4216:R4216"/>
    <mergeCell ref="B743:C743"/>
    <mergeCell ref="B2986:C2986"/>
    <mergeCell ref="B901:C901"/>
    <mergeCell ref="B5745:C5745"/>
    <mergeCell ref="B3660:C3660"/>
    <mergeCell ref="R2208:S2208"/>
    <mergeCell ref="B1506:C1506"/>
    <mergeCell ref="B5859:C5859"/>
    <mergeCell ref="B3774:C3774"/>
    <mergeCell ref="B3355:C3355"/>
    <mergeCell ref="B3311:C3311"/>
    <mergeCell ref="A1974:R1974"/>
    <mergeCell ref="B1201:C1201"/>
    <mergeCell ref="B3960:C3960"/>
    <mergeCell ref="B5771:C5771"/>
    <mergeCell ref="B5746:C5746"/>
    <mergeCell ref="B4074:C4074"/>
    <mergeCell ref="B3655:C3655"/>
    <mergeCell ref="B7589:C7589"/>
    <mergeCell ref="R3781:S3781"/>
    <mergeCell ref="B7476:C7476"/>
    <mergeCell ref="B7590:C7590"/>
    <mergeCell ref="R4:S4"/>
    <mergeCell ref="B4428:C4428"/>
    <mergeCell ref="B1570:C1570"/>
    <mergeCell ref="B3813:C3813"/>
    <mergeCell ref="B1265:C1265"/>
    <mergeCell ref="B6273:C6273"/>
    <mergeCell ref="B2028:C2028"/>
    <mergeCell ref="B2633:C2633"/>
    <mergeCell ref="B4324:C4324"/>
    <mergeCell ref="B85:C85"/>
    <mergeCell ref="B2328:C2328"/>
    <mergeCell ref="B6898:C6898"/>
    <mergeCell ref="B6873:C6873"/>
    <mergeCell ref="B2628:C2628"/>
    <mergeCell ref="B7198:C7198"/>
    <mergeCell ref="B2255:C2255"/>
    <mergeCell ref="A3574:R3574"/>
    <mergeCell ref="B1923:C1923"/>
    <mergeCell ref="B259:C259"/>
    <mergeCell ref="B4172:C4172"/>
    <mergeCell ref="B2555:C2555"/>
    <mergeCell ref="B470:C470"/>
    <mergeCell ref="B2686:C2686"/>
    <mergeCell ref="A3874:R3874"/>
    <mergeCell ref="A5702:R5702"/>
    <mergeCell ref="B6626:C6626"/>
    <mergeCell ref="B4929:C4929"/>
    <mergeCell ref="B559:C559"/>
    <mergeCell ref="B4472:C4472"/>
    <mergeCell ref="B2250:C2250"/>
    <mergeCell ref="B4466:C4466"/>
    <mergeCell ref="B2381:C2381"/>
    <mergeCell ref="A722:V722"/>
    <mergeCell ref="A7258:V7258"/>
    <mergeCell ref="B3300:C3300"/>
    <mergeCell ref="B3275:C3275"/>
    <mergeCell ref="B4732:C4732"/>
    <mergeCell ref="B2184:C2184"/>
    <mergeCell ref="B3600:C3600"/>
    <mergeCell ref="B182:C182"/>
    <mergeCell ref="B5915:C5915"/>
    <mergeCell ref="B640:C640"/>
    <mergeCell ref="B183:C183"/>
    <mergeCell ref="B177:C177"/>
    <mergeCell ref="B3056:C3056"/>
    <mergeCell ref="B651:C651"/>
    <mergeCell ref="B3410:C3410"/>
    <mergeCell ref="B1325:C1325"/>
    <mergeCell ref="B3111:C3111"/>
    <mergeCell ref="R4260:S4260"/>
    <mergeCell ref="B5984:C5984"/>
    <mergeCell ref="B3830:C3830"/>
    <mergeCell ref="B5521:C5521"/>
    <mergeCell ref="B1162:C1162"/>
    <mergeCell ref="B3411:C3411"/>
    <mergeCell ref="A3116:V3116"/>
    <mergeCell ref="B5401:C5401"/>
    <mergeCell ref="B4944:C4944"/>
    <mergeCell ref="B3247:C3247"/>
    <mergeCell ref="B7187:C7187"/>
    <mergeCell ref="B5490:C5490"/>
    <mergeCell ref="B215:C215"/>
    <mergeCell ref="B5790:C5790"/>
    <mergeCell ref="B847:C847"/>
    <mergeCell ref="B7345:C7345"/>
    <mergeCell ref="A6002:R6002"/>
    <mergeCell ref="B6926:C6926"/>
    <mergeCell ref="B2556:C2556"/>
    <mergeCell ref="B7531:C7531"/>
    <mergeCell ref="R3994:S3994"/>
    <mergeCell ref="B6637:C6637"/>
    <mergeCell ref="A5740:R5740"/>
    <mergeCell ref="B6180:C6180"/>
    <mergeCell ref="B2398:C2398"/>
    <mergeCell ref="B6332:C6332"/>
    <mergeCell ref="A6040:R6040"/>
    <mergeCell ref="A3535:V3535"/>
    <mergeCell ref="B4810:C4810"/>
    <mergeCell ref="B1232:C1232"/>
    <mergeCell ref="A7486:V7486"/>
    <mergeCell ref="A6876:R6876"/>
    <mergeCell ref="B6109:C6109"/>
    <mergeCell ref="R1995:S1995"/>
    <mergeCell ref="B5690:C5690"/>
    <mergeCell ref="B7226:C7226"/>
    <mergeCell ref="B5979:C5979"/>
    <mergeCell ref="B7492:C7492"/>
    <mergeCell ref="B4760:C4760"/>
    <mergeCell ref="B2212:C2212"/>
    <mergeCell ref="B2844:C2844"/>
    <mergeCell ref="B2975:C2975"/>
    <mergeCell ref="A5472:V5472"/>
    <mergeCell ref="B2512:C2512"/>
    <mergeCell ref="B7436:C7436"/>
    <mergeCell ref="B6567:C6567"/>
    <mergeCell ref="B3236:C3236"/>
    <mergeCell ref="B7611:C7611"/>
    <mergeCell ref="B5914:C5914"/>
    <mergeCell ref="B5457:C5457"/>
    <mergeCell ref="A6992:V6992"/>
    <mergeCell ref="B2909:C2909"/>
    <mergeCell ref="B5152:C5152"/>
    <mergeCell ref="B7545:C7545"/>
    <mergeCell ref="A7563:V7563"/>
    <mergeCell ref="A1522:R1522"/>
    <mergeCell ref="R2664:S2664"/>
    <mergeCell ref="B6359:C6359"/>
    <mergeCell ref="B4274:C4274"/>
    <mergeCell ref="A3308:R3308"/>
    <mergeCell ref="B2120:C2120"/>
    <mergeCell ref="B6473:C6473"/>
    <mergeCell ref="B4363:C4363"/>
    <mergeCell ref="B7122:C7122"/>
    <mergeCell ref="B4574:C4574"/>
    <mergeCell ref="B6817:C6817"/>
    <mergeCell ref="B7595:C7595"/>
    <mergeCell ref="R1790:S1790"/>
    <mergeCell ref="B3356:C3356"/>
    <mergeCell ref="B5599:C5599"/>
    <mergeCell ref="B3051:C3051"/>
    <mergeCell ref="B5646:C5646"/>
    <mergeCell ref="B3561:C3561"/>
    <mergeCell ref="B5804:C5804"/>
    <mergeCell ref="B6409:C6409"/>
    <mergeCell ref="B5990:C5990"/>
    <mergeCell ref="B6104:C6104"/>
    <mergeCell ref="B6709:C6709"/>
    <mergeCell ref="B4624:C4624"/>
    <mergeCell ref="B7623:C7623"/>
    <mergeCell ref="B4222:C4222"/>
    <mergeCell ref="B2137:C2137"/>
    <mergeCell ref="B4433:C4433"/>
    <mergeCell ref="A3536:R3536"/>
    <mergeCell ref="B6682:C6682"/>
    <mergeCell ref="B2348:C2348"/>
    <mergeCell ref="B6676:C6676"/>
    <mergeCell ref="B4591:C4591"/>
    <mergeCell ref="B221:C221"/>
    <mergeCell ref="B2437:C2437"/>
    <mergeCell ref="R1501:S1501"/>
    <mergeCell ref="B5196:C5196"/>
    <mergeCell ref="A112:R112"/>
    <mergeCell ref="B6584:C6584"/>
    <mergeCell ref="B4499:C4499"/>
    <mergeCell ref="B6742:C6742"/>
    <mergeCell ref="B6279:C6279"/>
    <mergeCell ref="B1309:C1309"/>
    <mergeCell ref="A2850:V2850"/>
    <mergeCell ref="B3552:C3552"/>
    <mergeCell ref="B3095:C3095"/>
    <mergeCell ref="B1010:C1010"/>
    <mergeCell ref="B7042:C7042"/>
    <mergeCell ref="B3883:C3883"/>
    <mergeCell ref="B3464:C3464"/>
    <mergeCell ref="B6126:C6126"/>
    <mergeCell ref="B1310:C1310"/>
    <mergeCell ref="B1304:C1304"/>
    <mergeCell ref="B6337:C6337"/>
    <mergeCell ref="B6312:C6312"/>
    <mergeCell ref="B4183:C4183"/>
  </mergeCells>
  <conditionalFormatting sqref="O1:O2">
    <cfRule type="containsText" dxfId="3716" priority="8006" operator="containsText" text="%10 sınırı aşılmıştır.">
      <formula>NOT(ISERROR(SEARCH("%10 sınırı aşılmıştır.",O1)))</formula>
    </cfRule>
    <cfRule type="containsText" dxfId="3715" priority="8008" operator="containsText" text="İthal Girdi">
      <formula>NOT(ISERROR(SEARCH("İthal Girdi",O1)))</formula>
    </cfRule>
    <cfRule type="containsText" dxfId="3714" priority="8007" operator="containsText" text="Uygun">
      <formula>NOT(ISERROR(SEARCH("Uygun",O1)))</formula>
    </cfRule>
    <cfRule type="containsText" dxfId="3713" priority="8005" operator="containsText" text="İthal Girdi">
      <formula>NOT(ISERROR(SEARCH("İthal Girdi",O1)))</formula>
    </cfRule>
  </conditionalFormatting>
  <conditionalFormatting sqref="O1:O3">
    <cfRule type="containsText" dxfId="3712" priority="8004" operator="containsText" text="%10 sınırı aşılmıştır.">
      <formula>NOT(ISERROR(SEARCH("%10 sınırı aşılmıştır.",O1)))</formula>
    </cfRule>
    <cfRule type="containsText" dxfId="3711" priority="8003" operator="containsText" text="%10 sınırı aşılmıştır.">
      <formula>NOT(ISERROR(SEARCH("%10 sınırı aşılmıştır.",O1)))</formula>
    </cfRule>
  </conditionalFormatting>
  <conditionalFormatting sqref="O1:O1048576">
    <cfRule type="containsText" dxfId="3710" priority="2" operator="containsText" text="%0,5 üzerindedir">
      <formula>NOT(ISERROR(SEARCH("%0,5 üzerindedir",O1)))</formula>
    </cfRule>
    <cfRule type="containsText" dxfId="3709" priority="1" operator="containsText" text="Uygun">
      <formula>NOT(ISERROR(SEARCH("Uygun",O1)))</formula>
    </cfRule>
  </conditionalFormatting>
  <conditionalFormatting sqref="O3">
    <cfRule type="containsText" dxfId="3708" priority="15454" operator="containsText" text="%10 sınırı aşılmıştır.">
      <formula>NOT(ISERROR(SEARCH("%10 sınırı aşılmıştır.",O3)))</formula>
    </cfRule>
    <cfRule type="containsText" dxfId="3707" priority="15453" operator="containsText" text="İthal Girdi">
      <formula>NOT(ISERROR(SEARCH("İthal Girdi",O3)))</formula>
    </cfRule>
    <cfRule type="containsText" dxfId="3706" priority="15455" operator="containsText" text="Uygun">
      <formula>NOT(ISERROR(SEARCH("Uygun",O3)))</formula>
    </cfRule>
    <cfRule type="containsText" dxfId="3705" priority="15456" operator="containsText" text="İthal Girdi">
      <formula>NOT(ISERROR(SEARCH("İthal Girdi",O3)))</formula>
    </cfRule>
  </conditionalFormatting>
  <conditionalFormatting sqref="O4:O37 O7639:O1048576">
    <cfRule type="containsText" dxfId="3704" priority="16238" operator="containsText" text="İthal Girdi">
      <formula>NOT(ISERROR(SEARCH("İthal Girdi",O4)))</formula>
    </cfRule>
    <cfRule type="containsText" dxfId="3703" priority="16241" operator="containsText" text="İthal Girdi">
      <formula>NOT(ISERROR(SEARCH("İthal Girdi",O4)))</formula>
    </cfRule>
    <cfRule type="containsText" dxfId="3702" priority="16239" operator="containsText" text="%10 sınırı aşılmıştır.">
      <formula>NOT(ISERROR(SEARCH("%10 sınırı aşılmıştır.",O4)))</formula>
    </cfRule>
    <cfRule type="containsText" dxfId="3701" priority="16240" operator="containsText" text="Uygun">
      <formula>NOT(ISERROR(SEARCH("Uygun",O4)))</formula>
    </cfRule>
    <cfRule type="containsText" dxfId="3700" priority="16235" operator="containsText" text="%10 sınırı aşılmıştır.">
      <formula>NOT(ISERROR(SEARCH("%10 sınırı aşılmıştır.",O4)))</formula>
    </cfRule>
    <cfRule type="containsText" dxfId="3699" priority="16236" operator="containsText" text="%10 sınırı aşılmıştır.">
      <formula>NOT(ISERROR(SEARCH("%10 sınırı aşılmıştır.",O4)))</formula>
    </cfRule>
  </conditionalFormatting>
  <conditionalFormatting sqref="O38">
    <cfRule type="containsText" dxfId="3698" priority="16053" operator="containsText" text="İthal Girdi">
      <formula>NOT(ISERROR(SEARCH("İthal Girdi",O38)))</formula>
    </cfRule>
    <cfRule type="containsText" dxfId="3697" priority="16056" operator="containsText" text="İthal Girdi">
      <formula>NOT(ISERROR(SEARCH("İthal Girdi",O38)))</formula>
    </cfRule>
    <cfRule type="containsText" dxfId="3696" priority="16055" operator="containsText" text="Uygun">
      <formula>NOT(ISERROR(SEARCH("Uygun",O38)))</formula>
    </cfRule>
    <cfRule type="containsText" dxfId="3695" priority="16054" operator="containsText" text="%10 sınırı aşılmıştır.">
      <formula>NOT(ISERROR(SEARCH("%10 sınırı aşılmıştır.",O38)))</formula>
    </cfRule>
    <cfRule type="containsText" dxfId="3694" priority="16052" operator="containsText" text="%10 sınırı aşılmıştır.">
      <formula>NOT(ISERROR(SEARCH("%10 sınırı aşılmıştır.",O38)))</formula>
    </cfRule>
  </conditionalFormatting>
  <conditionalFormatting sqref="O38:O7638">
    <cfRule type="containsText" dxfId="3693" priority="3" operator="containsText" text="%10 sınırı aşılmıştır.">
      <formula>NOT(ISERROR(SEARCH("%10 sınırı aşılmıştır.",O38)))</formula>
    </cfRule>
  </conditionalFormatting>
  <conditionalFormatting sqref="O39:O40">
    <cfRule type="containsText" dxfId="3692" priority="7984" operator="containsText" text="İthal Girdi">
      <formula>NOT(ISERROR(SEARCH("İthal Girdi",O39)))</formula>
    </cfRule>
    <cfRule type="containsText" dxfId="3691" priority="7983" operator="containsText" text="Uygun">
      <formula>NOT(ISERROR(SEARCH("Uygun",O39)))</formula>
    </cfRule>
    <cfRule type="containsText" dxfId="3690" priority="7982" operator="containsText" text="%10 sınırı aşılmıştır.">
      <formula>NOT(ISERROR(SEARCH("%10 sınırı aşılmıştır.",O39)))</formula>
    </cfRule>
  </conditionalFormatting>
  <conditionalFormatting sqref="O39:O41">
    <cfRule type="containsText" dxfId="3689" priority="7981" operator="containsText" text="İthal Girdi">
      <formula>NOT(ISERROR(SEARCH("İthal Girdi",O39)))</formula>
    </cfRule>
  </conditionalFormatting>
  <conditionalFormatting sqref="O39:O7638">
    <cfRule type="containsText" dxfId="3688" priority="4" operator="containsText" text="%10 sınırı aşılmıştır.">
      <formula>NOT(ISERROR(SEARCH("%10 sınırı aşılmıştır.",O39)))</formula>
    </cfRule>
  </conditionalFormatting>
  <conditionalFormatting sqref="O41">
    <cfRule type="containsText" dxfId="3687" priority="7992" operator="containsText" text="İthal Girdi">
      <formula>NOT(ISERROR(SEARCH("İthal Girdi",O41)))</formula>
    </cfRule>
    <cfRule type="containsText" dxfId="3686" priority="7991" operator="containsText" text="Uygun">
      <formula>NOT(ISERROR(SEARCH("Uygun",O41)))</formula>
    </cfRule>
    <cfRule type="containsText" dxfId="3685" priority="7990" operator="containsText" text="%10 sınırı aşılmıştır.">
      <formula>NOT(ISERROR(SEARCH("%10 sınırı aşılmıştır.",O41)))</formula>
    </cfRule>
  </conditionalFormatting>
  <conditionalFormatting sqref="O42">
    <cfRule type="containsText" dxfId="3684" priority="8000" operator="containsText" text="İthal Girdi">
      <formula>NOT(ISERROR(SEARCH("İthal Girdi",O42)))</formula>
    </cfRule>
    <cfRule type="containsText" dxfId="3683" priority="7998" operator="containsText" text="%10 sınırı aşılmıştır.">
      <formula>NOT(ISERROR(SEARCH("%10 sınırı aşılmıştır.",O42)))</formula>
    </cfRule>
    <cfRule type="containsText" dxfId="3682" priority="7997" operator="containsText" text="İthal Girdi">
      <formula>NOT(ISERROR(SEARCH("İthal Girdi",O42)))</formula>
    </cfRule>
    <cfRule type="containsText" dxfId="3681" priority="7999" operator="containsText" text="Uygun">
      <formula>NOT(ISERROR(SEARCH("Uygun",O42)))</formula>
    </cfRule>
  </conditionalFormatting>
  <conditionalFormatting sqref="O43:O75">
    <cfRule type="containsText" dxfId="3680" priority="7976" operator="containsText" text="İthal Girdi">
      <formula>NOT(ISERROR(SEARCH("İthal Girdi",O43)))</formula>
    </cfRule>
    <cfRule type="containsText" dxfId="3679" priority="7974" operator="containsText" text="%10 sınırı aşılmıştır.">
      <formula>NOT(ISERROR(SEARCH("%10 sınırı aşılmıştır.",O43)))</formula>
    </cfRule>
    <cfRule type="containsText" dxfId="3678" priority="7975" operator="containsText" text="Uygun">
      <formula>NOT(ISERROR(SEARCH("Uygun",O43)))</formula>
    </cfRule>
  </conditionalFormatting>
  <conditionalFormatting sqref="O43:O2394">
    <cfRule type="containsText" dxfId="3677" priority="5525" operator="containsText" text="İthal Girdi">
      <formula>NOT(ISERROR(SEARCH("İthal Girdi",O43)))</formula>
    </cfRule>
  </conditionalFormatting>
  <conditionalFormatting sqref="O76">
    <cfRule type="containsText" dxfId="3676" priority="7967" operator="containsText" text="Uygun">
      <formula>NOT(ISERROR(SEARCH("Uygun",O76)))</formula>
    </cfRule>
    <cfRule type="containsText" dxfId="3675" priority="7968" operator="containsText" text="İthal Girdi">
      <formula>NOT(ISERROR(SEARCH("İthal Girdi",O76)))</formula>
    </cfRule>
    <cfRule type="containsText" dxfId="3674" priority="7966" operator="containsText" text="%10 sınırı aşılmıştır.">
      <formula>NOT(ISERROR(SEARCH("%10 sınırı aşılmıştır.",O76)))</formula>
    </cfRule>
  </conditionalFormatting>
  <conditionalFormatting sqref="O77:O78">
    <cfRule type="containsText" dxfId="3673" priority="7943" operator="containsText" text="Uygun">
      <formula>NOT(ISERROR(SEARCH("Uygun",O77)))</formula>
    </cfRule>
    <cfRule type="containsText" dxfId="3672" priority="7942" operator="containsText" text="%10 sınırı aşılmıştır.">
      <formula>NOT(ISERROR(SEARCH("%10 sınırı aşılmıştır.",O77)))</formula>
    </cfRule>
    <cfRule type="containsText" dxfId="3671" priority="7944" operator="containsText" text="İthal Girdi">
      <formula>NOT(ISERROR(SEARCH("İthal Girdi",O77)))</formula>
    </cfRule>
  </conditionalFormatting>
  <conditionalFormatting sqref="O79">
    <cfRule type="containsText" dxfId="3670" priority="7950" operator="containsText" text="%10 sınırı aşılmıştır.">
      <formula>NOT(ISERROR(SEARCH("%10 sınırı aşılmıştır.",O79)))</formula>
    </cfRule>
    <cfRule type="containsText" dxfId="3669" priority="7952" operator="containsText" text="İthal Girdi">
      <formula>NOT(ISERROR(SEARCH("İthal Girdi",O79)))</formula>
    </cfRule>
    <cfRule type="containsText" dxfId="3668" priority="7951" operator="containsText" text="Uygun">
      <formula>NOT(ISERROR(SEARCH("Uygun",O79)))</formula>
    </cfRule>
  </conditionalFormatting>
  <conditionalFormatting sqref="O80">
    <cfRule type="containsText" dxfId="3667" priority="7960" operator="containsText" text="İthal Girdi">
      <formula>NOT(ISERROR(SEARCH("İthal Girdi",O80)))</formula>
    </cfRule>
    <cfRule type="containsText" dxfId="3666" priority="7959" operator="containsText" text="Uygun">
      <formula>NOT(ISERROR(SEARCH("Uygun",O80)))</formula>
    </cfRule>
    <cfRule type="containsText" dxfId="3665" priority="7958" operator="containsText" text="%10 sınırı aşılmıştır.">
      <formula>NOT(ISERROR(SEARCH("%10 sınırı aşılmıştır.",O80)))</formula>
    </cfRule>
  </conditionalFormatting>
  <conditionalFormatting sqref="O81:O113">
    <cfRule type="containsText" dxfId="3664" priority="7935" operator="containsText" text="Uygun">
      <formula>NOT(ISERROR(SEARCH("Uygun",O81)))</formula>
    </cfRule>
    <cfRule type="containsText" dxfId="3663" priority="7936" operator="containsText" text="İthal Girdi">
      <formula>NOT(ISERROR(SEARCH("İthal Girdi",O81)))</formula>
    </cfRule>
    <cfRule type="containsText" dxfId="3662" priority="7934" operator="containsText" text="%10 sınırı aşılmıştır.">
      <formula>NOT(ISERROR(SEARCH("%10 sınırı aşılmıştır.",O81)))</formula>
    </cfRule>
  </conditionalFormatting>
  <conditionalFormatting sqref="O114">
    <cfRule type="containsText" dxfId="3661" priority="7928" operator="containsText" text="İthal Girdi">
      <formula>NOT(ISERROR(SEARCH("İthal Girdi",O114)))</formula>
    </cfRule>
    <cfRule type="containsText" dxfId="3660" priority="7926" operator="containsText" text="%10 sınırı aşılmıştır.">
      <formula>NOT(ISERROR(SEARCH("%10 sınırı aşılmıştır.",O114)))</formula>
    </cfRule>
    <cfRule type="containsText" dxfId="3659" priority="7927" operator="containsText" text="Uygun">
      <formula>NOT(ISERROR(SEARCH("Uygun",O114)))</formula>
    </cfRule>
  </conditionalFormatting>
  <conditionalFormatting sqref="O115:O116">
    <cfRule type="containsText" dxfId="3658" priority="7903" operator="containsText" text="Uygun">
      <formula>NOT(ISERROR(SEARCH("Uygun",O115)))</formula>
    </cfRule>
    <cfRule type="containsText" dxfId="3657" priority="7904" operator="containsText" text="İthal Girdi">
      <formula>NOT(ISERROR(SEARCH("İthal Girdi",O115)))</formula>
    </cfRule>
    <cfRule type="containsText" dxfId="3656" priority="7902" operator="containsText" text="%10 sınırı aşılmıştır.">
      <formula>NOT(ISERROR(SEARCH("%10 sınırı aşılmıştır.",O115)))</formula>
    </cfRule>
  </conditionalFormatting>
  <conditionalFormatting sqref="O117">
    <cfRule type="containsText" dxfId="3655" priority="7912" operator="containsText" text="İthal Girdi">
      <formula>NOT(ISERROR(SEARCH("İthal Girdi",O117)))</formula>
    </cfRule>
    <cfRule type="containsText" dxfId="3654" priority="7911" operator="containsText" text="Uygun">
      <formula>NOT(ISERROR(SEARCH("Uygun",O117)))</formula>
    </cfRule>
    <cfRule type="containsText" dxfId="3653" priority="7910" operator="containsText" text="%10 sınırı aşılmıştır.">
      <formula>NOT(ISERROR(SEARCH("%10 sınırı aşılmıştır.",O117)))</formula>
    </cfRule>
  </conditionalFormatting>
  <conditionalFormatting sqref="O118">
    <cfRule type="containsText" dxfId="3652" priority="7920" operator="containsText" text="İthal Girdi">
      <formula>NOT(ISERROR(SEARCH("İthal Girdi",O118)))</formula>
    </cfRule>
    <cfRule type="containsText" dxfId="3651" priority="7919" operator="containsText" text="Uygun">
      <formula>NOT(ISERROR(SEARCH("Uygun",O118)))</formula>
    </cfRule>
    <cfRule type="containsText" dxfId="3650" priority="7918" operator="containsText" text="%10 sınırı aşılmıştır.">
      <formula>NOT(ISERROR(SEARCH("%10 sınırı aşılmıştır.",O118)))</formula>
    </cfRule>
  </conditionalFormatting>
  <conditionalFormatting sqref="O119:O151">
    <cfRule type="containsText" dxfId="3649" priority="7895" operator="containsText" text="Uygun">
      <formula>NOT(ISERROR(SEARCH("Uygun",O119)))</formula>
    </cfRule>
    <cfRule type="containsText" dxfId="3648" priority="7894" operator="containsText" text="%10 sınırı aşılmıştır.">
      <formula>NOT(ISERROR(SEARCH("%10 sınırı aşılmıştır.",O119)))</formula>
    </cfRule>
    <cfRule type="containsText" dxfId="3647" priority="7896" operator="containsText" text="İthal Girdi">
      <formula>NOT(ISERROR(SEARCH("İthal Girdi",O119)))</formula>
    </cfRule>
  </conditionalFormatting>
  <conditionalFormatting sqref="O152">
    <cfRule type="containsText" dxfId="3646" priority="7888" operator="containsText" text="İthal Girdi">
      <formula>NOT(ISERROR(SEARCH("İthal Girdi",O152)))</formula>
    </cfRule>
    <cfRule type="containsText" dxfId="3645" priority="7887" operator="containsText" text="Uygun">
      <formula>NOT(ISERROR(SEARCH("Uygun",O152)))</formula>
    </cfRule>
    <cfRule type="containsText" dxfId="3644" priority="7886" operator="containsText" text="%10 sınırı aşılmıştır.">
      <formula>NOT(ISERROR(SEARCH("%10 sınırı aşılmıştır.",O152)))</formula>
    </cfRule>
  </conditionalFormatting>
  <conditionalFormatting sqref="O153:O154">
    <cfRule type="containsText" dxfId="3643" priority="7864" operator="containsText" text="İthal Girdi">
      <formula>NOT(ISERROR(SEARCH("İthal Girdi",O153)))</formula>
    </cfRule>
    <cfRule type="containsText" dxfId="3642" priority="7863" operator="containsText" text="Uygun">
      <formula>NOT(ISERROR(SEARCH("Uygun",O153)))</formula>
    </cfRule>
    <cfRule type="containsText" dxfId="3641" priority="7862" operator="containsText" text="%10 sınırı aşılmıştır.">
      <formula>NOT(ISERROR(SEARCH("%10 sınırı aşılmıştır.",O153)))</formula>
    </cfRule>
  </conditionalFormatting>
  <conditionalFormatting sqref="O155">
    <cfRule type="containsText" dxfId="3640" priority="7872" operator="containsText" text="İthal Girdi">
      <formula>NOT(ISERROR(SEARCH("İthal Girdi",O155)))</formula>
    </cfRule>
    <cfRule type="containsText" dxfId="3639" priority="7871" operator="containsText" text="Uygun">
      <formula>NOT(ISERROR(SEARCH("Uygun",O155)))</formula>
    </cfRule>
    <cfRule type="containsText" dxfId="3638" priority="7870" operator="containsText" text="%10 sınırı aşılmıştır.">
      <formula>NOT(ISERROR(SEARCH("%10 sınırı aşılmıştır.",O155)))</formula>
    </cfRule>
  </conditionalFormatting>
  <conditionalFormatting sqref="O156">
    <cfRule type="containsText" dxfId="3637" priority="7878" operator="containsText" text="%10 sınırı aşılmıştır.">
      <formula>NOT(ISERROR(SEARCH("%10 sınırı aşılmıştır.",O156)))</formula>
    </cfRule>
    <cfRule type="containsText" dxfId="3636" priority="7879" operator="containsText" text="Uygun">
      <formula>NOT(ISERROR(SEARCH("Uygun",O156)))</formula>
    </cfRule>
    <cfRule type="containsText" dxfId="3635" priority="7880" operator="containsText" text="İthal Girdi">
      <formula>NOT(ISERROR(SEARCH("İthal Girdi",O156)))</formula>
    </cfRule>
  </conditionalFormatting>
  <conditionalFormatting sqref="O157:O189">
    <cfRule type="containsText" dxfId="3634" priority="7856" operator="containsText" text="İthal Girdi">
      <formula>NOT(ISERROR(SEARCH("İthal Girdi",O157)))</formula>
    </cfRule>
    <cfRule type="containsText" dxfId="3633" priority="7855" operator="containsText" text="Uygun">
      <formula>NOT(ISERROR(SEARCH("Uygun",O157)))</formula>
    </cfRule>
    <cfRule type="containsText" dxfId="3632" priority="7854" operator="containsText" text="%10 sınırı aşılmıştır.">
      <formula>NOT(ISERROR(SEARCH("%10 sınırı aşılmıştır.",O157)))</formula>
    </cfRule>
  </conditionalFormatting>
  <conditionalFormatting sqref="O190">
    <cfRule type="containsText" dxfId="3631" priority="7848" operator="containsText" text="İthal Girdi">
      <formula>NOT(ISERROR(SEARCH("İthal Girdi",O190)))</formula>
    </cfRule>
    <cfRule type="containsText" dxfId="3630" priority="7847" operator="containsText" text="Uygun">
      <formula>NOT(ISERROR(SEARCH("Uygun",O190)))</formula>
    </cfRule>
    <cfRule type="containsText" dxfId="3629" priority="7846" operator="containsText" text="%10 sınırı aşılmıştır.">
      <formula>NOT(ISERROR(SEARCH("%10 sınırı aşılmıştır.",O190)))</formula>
    </cfRule>
  </conditionalFormatting>
  <conditionalFormatting sqref="O191:O192">
    <cfRule type="containsText" dxfId="3628" priority="7823" operator="containsText" text="Uygun">
      <formula>NOT(ISERROR(SEARCH("Uygun",O191)))</formula>
    </cfRule>
    <cfRule type="containsText" dxfId="3627" priority="7824" operator="containsText" text="İthal Girdi">
      <formula>NOT(ISERROR(SEARCH("İthal Girdi",O191)))</formula>
    </cfRule>
    <cfRule type="containsText" dxfId="3626" priority="7822" operator="containsText" text="%10 sınırı aşılmıştır.">
      <formula>NOT(ISERROR(SEARCH("%10 sınırı aşılmıştır.",O191)))</formula>
    </cfRule>
  </conditionalFormatting>
  <conditionalFormatting sqref="O193">
    <cfRule type="containsText" dxfId="3625" priority="7832" operator="containsText" text="İthal Girdi">
      <formula>NOT(ISERROR(SEARCH("İthal Girdi",O193)))</formula>
    </cfRule>
    <cfRule type="containsText" dxfId="3624" priority="7831" operator="containsText" text="Uygun">
      <formula>NOT(ISERROR(SEARCH("Uygun",O193)))</formula>
    </cfRule>
    <cfRule type="containsText" dxfId="3623" priority="7830" operator="containsText" text="%10 sınırı aşılmıştır.">
      <formula>NOT(ISERROR(SEARCH("%10 sınırı aşılmıştır.",O193)))</formula>
    </cfRule>
  </conditionalFormatting>
  <conditionalFormatting sqref="O194">
    <cfRule type="containsText" dxfId="3622" priority="7838" operator="containsText" text="%10 sınırı aşılmıştır.">
      <formula>NOT(ISERROR(SEARCH("%10 sınırı aşılmıştır.",O194)))</formula>
    </cfRule>
    <cfRule type="containsText" dxfId="3621" priority="7839" operator="containsText" text="Uygun">
      <formula>NOT(ISERROR(SEARCH("Uygun",O194)))</formula>
    </cfRule>
    <cfRule type="containsText" dxfId="3620" priority="7840" operator="containsText" text="İthal Girdi">
      <formula>NOT(ISERROR(SEARCH("İthal Girdi",O194)))</formula>
    </cfRule>
  </conditionalFormatting>
  <conditionalFormatting sqref="O195:O227">
    <cfRule type="containsText" dxfId="3619" priority="7815" operator="containsText" text="Uygun">
      <formula>NOT(ISERROR(SEARCH("Uygun",O195)))</formula>
    </cfRule>
    <cfRule type="containsText" dxfId="3618" priority="7816" operator="containsText" text="İthal Girdi">
      <formula>NOT(ISERROR(SEARCH("İthal Girdi",O195)))</formula>
    </cfRule>
    <cfRule type="containsText" dxfId="3617" priority="7814" operator="containsText" text="%10 sınırı aşılmıştır.">
      <formula>NOT(ISERROR(SEARCH("%10 sınırı aşılmıştır.",O195)))</formula>
    </cfRule>
  </conditionalFormatting>
  <conditionalFormatting sqref="O228">
    <cfRule type="containsText" dxfId="3616" priority="7808" operator="containsText" text="İthal Girdi">
      <formula>NOT(ISERROR(SEARCH("İthal Girdi",O228)))</formula>
    </cfRule>
    <cfRule type="containsText" dxfId="3615" priority="7807" operator="containsText" text="Uygun">
      <formula>NOT(ISERROR(SEARCH("Uygun",O228)))</formula>
    </cfRule>
    <cfRule type="containsText" dxfId="3614" priority="7806" operator="containsText" text="%10 sınırı aşılmıştır.">
      <formula>NOT(ISERROR(SEARCH("%10 sınırı aşılmıştır.",O228)))</formula>
    </cfRule>
  </conditionalFormatting>
  <conditionalFormatting sqref="O229:O230">
    <cfRule type="containsText" dxfId="3613" priority="7784" operator="containsText" text="İthal Girdi">
      <formula>NOT(ISERROR(SEARCH("İthal Girdi",O229)))</formula>
    </cfRule>
    <cfRule type="containsText" dxfId="3612" priority="7783" operator="containsText" text="Uygun">
      <formula>NOT(ISERROR(SEARCH("Uygun",O229)))</formula>
    </cfRule>
    <cfRule type="containsText" dxfId="3611" priority="7782" operator="containsText" text="%10 sınırı aşılmıştır.">
      <formula>NOT(ISERROR(SEARCH("%10 sınırı aşılmıştır.",O229)))</formula>
    </cfRule>
  </conditionalFormatting>
  <conditionalFormatting sqref="O231">
    <cfRule type="containsText" dxfId="3610" priority="7792" operator="containsText" text="İthal Girdi">
      <formula>NOT(ISERROR(SEARCH("İthal Girdi",O231)))</formula>
    </cfRule>
    <cfRule type="containsText" dxfId="3609" priority="7791" operator="containsText" text="Uygun">
      <formula>NOT(ISERROR(SEARCH("Uygun",O231)))</formula>
    </cfRule>
    <cfRule type="containsText" dxfId="3608" priority="7790" operator="containsText" text="%10 sınırı aşılmıştır.">
      <formula>NOT(ISERROR(SEARCH("%10 sınırı aşılmıştır.",O231)))</formula>
    </cfRule>
  </conditionalFormatting>
  <conditionalFormatting sqref="O232">
    <cfRule type="containsText" dxfId="3607" priority="7800" operator="containsText" text="İthal Girdi">
      <formula>NOT(ISERROR(SEARCH("İthal Girdi",O232)))</formula>
    </cfRule>
    <cfRule type="containsText" dxfId="3606" priority="7799" operator="containsText" text="Uygun">
      <formula>NOT(ISERROR(SEARCH("Uygun",O232)))</formula>
    </cfRule>
    <cfRule type="containsText" dxfId="3605" priority="7798" operator="containsText" text="%10 sınırı aşılmıştır.">
      <formula>NOT(ISERROR(SEARCH("%10 sınırı aşılmıştır.",O232)))</formula>
    </cfRule>
  </conditionalFormatting>
  <conditionalFormatting sqref="O233:O265">
    <cfRule type="containsText" dxfId="3604" priority="7776" operator="containsText" text="İthal Girdi">
      <formula>NOT(ISERROR(SEARCH("İthal Girdi",O233)))</formula>
    </cfRule>
    <cfRule type="containsText" dxfId="3603" priority="7775" operator="containsText" text="Uygun">
      <formula>NOT(ISERROR(SEARCH("Uygun",O233)))</formula>
    </cfRule>
    <cfRule type="containsText" dxfId="3602" priority="7774" operator="containsText" text="%10 sınırı aşılmıştır.">
      <formula>NOT(ISERROR(SEARCH("%10 sınırı aşılmıştır.",O233)))</formula>
    </cfRule>
  </conditionalFormatting>
  <conditionalFormatting sqref="O266">
    <cfRule type="containsText" dxfId="3601" priority="7768" operator="containsText" text="İthal Girdi">
      <formula>NOT(ISERROR(SEARCH("İthal Girdi",O266)))</formula>
    </cfRule>
    <cfRule type="containsText" dxfId="3600" priority="7767" operator="containsText" text="Uygun">
      <formula>NOT(ISERROR(SEARCH("Uygun",O266)))</formula>
    </cfRule>
    <cfRule type="containsText" dxfId="3599" priority="7766" operator="containsText" text="%10 sınırı aşılmıştır.">
      <formula>NOT(ISERROR(SEARCH("%10 sınırı aşılmıştır.",O266)))</formula>
    </cfRule>
  </conditionalFormatting>
  <conditionalFormatting sqref="O267:O268">
    <cfRule type="containsText" dxfId="3598" priority="7742" operator="containsText" text="%10 sınırı aşılmıştır.">
      <formula>NOT(ISERROR(SEARCH("%10 sınırı aşılmıştır.",O267)))</formula>
    </cfRule>
    <cfRule type="containsText" dxfId="3597" priority="7743" operator="containsText" text="Uygun">
      <formula>NOT(ISERROR(SEARCH("Uygun",O267)))</formula>
    </cfRule>
    <cfRule type="containsText" dxfId="3596" priority="7744" operator="containsText" text="İthal Girdi">
      <formula>NOT(ISERROR(SEARCH("İthal Girdi",O267)))</formula>
    </cfRule>
  </conditionalFormatting>
  <conditionalFormatting sqref="O269">
    <cfRule type="containsText" dxfId="3595" priority="7752" operator="containsText" text="İthal Girdi">
      <formula>NOT(ISERROR(SEARCH("İthal Girdi",O269)))</formula>
    </cfRule>
    <cfRule type="containsText" dxfId="3594" priority="7751" operator="containsText" text="Uygun">
      <formula>NOT(ISERROR(SEARCH("Uygun",O269)))</formula>
    </cfRule>
    <cfRule type="containsText" dxfId="3593" priority="7750" operator="containsText" text="%10 sınırı aşılmıştır.">
      <formula>NOT(ISERROR(SEARCH("%10 sınırı aşılmıştır.",O269)))</formula>
    </cfRule>
  </conditionalFormatting>
  <conditionalFormatting sqref="O270">
    <cfRule type="containsText" dxfId="3592" priority="7758" operator="containsText" text="%10 sınırı aşılmıştır.">
      <formula>NOT(ISERROR(SEARCH("%10 sınırı aşılmıştır.",O270)))</formula>
    </cfRule>
    <cfRule type="containsText" dxfId="3591" priority="7759" operator="containsText" text="Uygun">
      <formula>NOT(ISERROR(SEARCH("Uygun",O270)))</formula>
    </cfRule>
    <cfRule type="containsText" dxfId="3590" priority="7760" operator="containsText" text="İthal Girdi">
      <formula>NOT(ISERROR(SEARCH("İthal Girdi",O270)))</formula>
    </cfRule>
  </conditionalFormatting>
  <conditionalFormatting sqref="O271:O303">
    <cfRule type="containsText" dxfId="3589" priority="7736" operator="containsText" text="İthal Girdi">
      <formula>NOT(ISERROR(SEARCH("İthal Girdi",O271)))</formula>
    </cfRule>
    <cfRule type="containsText" dxfId="3588" priority="7735" operator="containsText" text="Uygun">
      <formula>NOT(ISERROR(SEARCH("Uygun",O271)))</formula>
    </cfRule>
    <cfRule type="containsText" dxfId="3587" priority="7734" operator="containsText" text="%10 sınırı aşılmıştır.">
      <formula>NOT(ISERROR(SEARCH("%10 sınırı aşılmıştır.",O271)))</formula>
    </cfRule>
  </conditionalFormatting>
  <conditionalFormatting sqref="O304">
    <cfRule type="containsText" dxfId="3586" priority="7728" operator="containsText" text="İthal Girdi">
      <formula>NOT(ISERROR(SEARCH("İthal Girdi",O304)))</formula>
    </cfRule>
    <cfRule type="containsText" dxfId="3585" priority="7726" operator="containsText" text="%10 sınırı aşılmıştır.">
      <formula>NOT(ISERROR(SEARCH("%10 sınırı aşılmıştır.",O304)))</formula>
    </cfRule>
    <cfRule type="containsText" dxfId="3584" priority="7727" operator="containsText" text="Uygun">
      <formula>NOT(ISERROR(SEARCH("Uygun",O304)))</formula>
    </cfRule>
  </conditionalFormatting>
  <conditionalFormatting sqref="O305:O306">
    <cfRule type="containsText" dxfId="3583" priority="7702" operator="containsText" text="%10 sınırı aşılmıştır.">
      <formula>NOT(ISERROR(SEARCH("%10 sınırı aşılmıştır.",O305)))</formula>
    </cfRule>
    <cfRule type="containsText" dxfId="3582" priority="7703" operator="containsText" text="Uygun">
      <formula>NOT(ISERROR(SEARCH("Uygun",O305)))</formula>
    </cfRule>
    <cfRule type="containsText" dxfId="3581" priority="7704" operator="containsText" text="İthal Girdi">
      <formula>NOT(ISERROR(SEARCH("İthal Girdi",O305)))</formula>
    </cfRule>
  </conditionalFormatting>
  <conditionalFormatting sqref="O307">
    <cfRule type="containsText" dxfId="3580" priority="7712" operator="containsText" text="İthal Girdi">
      <formula>NOT(ISERROR(SEARCH("İthal Girdi",O307)))</formula>
    </cfRule>
    <cfRule type="containsText" dxfId="3579" priority="7710" operator="containsText" text="%10 sınırı aşılmıştır.">
      <formula>NOT(ISERROR(SEARCH("%10 sınırı aşılmıştır.",O307)))</formula>
    </cfRule>
    <cfRule type="containsText" dxfId="3578" priority="7711" operator="containsText" text="Uygun">
      <formula>NOT(ISERROR(SEARCH("Uygun",O307)))</formula>
    </cfRule>
  </conditionalFormatting>
  <conditionalFormatting sqref="O308">
    <cfRule type="containsText" dxfId="3577" priority="7719" operator="containsText" text="Uygun">
      <formula>NOT(ISERROR(SEARCH("Uygun",O308)))</formula>
    </cfRule>
    <cfRule type="containsText" dxfId="3576" priority="7718" operator="containsText" text="%10 sınırı aşılmıştır.">
      <formula>NOT(ISERROR(SEARCH("%10 sınırı aşılmıştır.",O308)))</formula>
    </cfRule>
    <cfRule type="containsText" dxfId="3575" priority="7720" operator="containsText" text="İthal Girdi">
      <formula>NOT(ISERROR(SEARCH("İthal Girdi",O308)))</formula>
    </cfRule>
  </conditionalFormatting>
  <conditionalFormatting sqref="O309:O341">
    <cfRule type="containsText" dxfId="3574" priority="7695" operator="containsText" text="Uygun">
      <formula>NOT(ISERROR(SEARCH("Uygun",O309)))</formula>
    </cfRule>
    <cfRule type="containsText" dxfId="3573" priority="7694" operator="containsText" text="%10 sınırı aşılmıştır.">
      <formula>NOT(ISERROR(SEARCH("%10 sınırı aşılmıştır.",O309)))</formula>
    </cfRule>
    <cfRule type="containsText" dxfId="3572" priority="7696" operator="containsText" text="İthal Girdi">
      <formula>NOT(ISERROR(SEARCH("İthal Girdi",O309)))</formula>
    </cfRule>
  </conditionalFormatting>
  <conditionalFormatting sqref="O342">
    <cfRule type="containsText" dxfId="3571" priority="7688" operator="containsText" text="İthal Girdi">
      <formula>NOT(ISERROR(SEARCH("İthal Girdi",O342)))</formula>
    </cfRule>
    <cfRule type="containsText" dxfId="3570" priority="7687" operator="containsText" text="Uygun">
      <formula>NOT(ISERROR(SEARCH("Uygun",O342)))</formula>
    </cfRule>
    <cfRule type="containsText" dxfId="3569" priority="7686" operator="containsText" text="%10 sınırı aşılmıştır.">
      <formula>NOT(ISERROR(SEARCH("%10 sınırı aşılmıştır.",O342)))</formula>
    </cfRule>
  </conditionalFormatting>
  <conditionalFormatting sqref="O343:O344">
    <cfRule type="containsText" dxfId="3568" priority="7663" operator="containsText" text="Uygun">
      <formula>NOT(ISERROR(SEARCH("Uygun",O343)))</formula>
    </cfRule>
    <cfRule type="containsText" dxfId="3567" priority="7662" operator="containsText" text="%10 sınırı aşılmıştır.">
      <formula>NOT(ISERROR(SEARCH("%10 sınırı aşılmıştır.",O343)))</formula>
    </cfRule>
    <cfRule type="containsText" dxfId="3566" priority="7664" operator="containsText" text="İthal Girdi">
      <formula>NOT(ISERROR(SEARCH("İthal Girdi",O343)))</formula>
    </cfRule>
  </conditionalFormatting>
  <conditionalFormatting sqref="O345">
    <cfRule type="containsText" dxfId="3565" priority="7670" operator="containsText" text="%10 sınırı aşılmıştır.">
      <formula>NOT(ISERROR(SEARCH("%10 sınırı aşılmıştır.",O345)))</formula>
    </cfRule>
    <cfRule type="containsText" dxfId="3564" priority="7671" operator="containsText" text="Uygun">
      <formula>NOT(ISERROR(SEARCH("Uygun",O345)))</formula>
    </cfRule>
    <cfRule type="containsText" dxfId="3563" priority="7672" operator="containsText" text="İthal Girdi">
      <formula>NOT(ISERROR(SEARCH("İthal Girdi",O345)))</formula>
    </cfRule>
  </conditionalFormatting>
  <conditionalFormatting sqref="O346">
    <cfRule type="containsText" dxfId="3562" priority="7678" operator="containsText" text="%10 sınırı aşılmıştır.">
      <formula>NOT(ISERROR(SEARCH("%10 sınırı aşılmıştır.",O346)))</formula>
    </cfRule>
    <cfRule type="containsText" dxfId="3561" priority="7679" operator="containsText" text="Uygun">
      <formula>NOT(ISERROR(SEARCH("Uygun",O346)))</formula>
    </cfRule>
    <cfRule type="containsText" dxfId="3560" priority="7680" operator="containsText" text="İthal Girdi">
      <formula>NOT(ISERROR(SEARCH("İthal Girdi",O346)))</formula>
    </cfRule>
  </conditionalFormatting>
  <conditionalFormatting sqref="O347:O379">
    <cfRule type="containsText" dxfId="3559" priority="7654" operator="containsText" text="%10 sınırı aşılmıştır.">
      <formula>NOT(ISERROR(SEARCH("%10 sınırı aşılmıştır.",O347)))</formula>
    </cfRule>
    <cfRule type="containsText" dxfId="3558" priority="7655" operator="containsText" text="Uygun">
      <formula>NOT(ISERROR(SEARCH("Uygun",O347)))</formula>
    </cfRule>
    <cfRule type="containsText" dxfId="3557" priority="7656" operator="containsText" text="İthal Girdi">
      <formula>NOT(ISERROR(SEARCH("İthal Girdi",O347)))</formula>
    </cfRule>
  </conditionalFormatting>
  <conditionalFormatting sqref="O380">
    <cfRule type="containsText" dxfId="3556" priority="7646" operator="containsText" text="%10 sınırı aşılmıştır.">
      <formula>NOT(ISERROR(SEARCH("%10 sınırı aşılmıştır.",O380)))</formula>
    </cfRule>
    <cfRule type="containsText" dxfId="3555" priority="7647" operator="containsText" text="Uygun">
      <formula>NOT(ISERROR(SEARCH("Uygun",O380)))</formula>
    </cfRule>
    <cfRule type="containsText" dxfId="3554" priority="7648" operator="containsText" text="İthal Girdi">
      <formula>NOT(ISERROR(SEARCH("İthal Girdi",O380)))</formula>
    </cfRule>
  </conditionalFormatting>
  <conditionalFormatting sqref="O381:O382">
    <cfRule type="containsText" dxfId="3553" priority="7623" operator="containsText" text="Uygun">
      <formula>NOT(ISERROR(SEARCH("Uygun",O381)))</formula>
    </cfRule>
    <cfRule type="containsText" dxfId="3552" priority="7622" operator="containsText" text="%10 sınırı aşılmıştır.">
      <formula>NOT(ISERROR(SEARCH("%10 sınırı aşılmıştır.",O381)))</formula>
    </cfRule>
    <cfRule type="containsText" dxfId="3551" priority="7624" operator="containsText" text="İthal Girdi">
      <formula>NOT(ISERROR(SEARCH("İthal Girdi",O381)))</formula>
    </cfRule>
  </conditionalFormatting>
  <conditionalFormatting sqref="O383">
    <cfRule type="containsText" dxfId="3550" priority="7630" operator="containsText" text="%10 sınırı aşılmıştır.">
      <formula>NOT(ISERROR(SEARCH("%10 sınırı aşılmıştır.",O383)))</formula>
    </cfRule>
    <cfRule type="containsText" dxfId="3549" priority="7631" operator="containsText" text="Uygun">
      <formula>NOT(ISERROR(SEARCH("Uygun",O383)))</formula>
    </cfRule>
    <cfRule type="containsText" dxfId="3548" priority="7632" operator="containsText" text="İthal Girdi">
      <formula>NOT(ISERROR(SEARCH("İthal Girdi",O383)))</formula>
    </cfRule>
  </conditionalFormatting>
  <conditionalFormatting sqref="O384">
    <cfRule type="containsText" dxfId="3547" priority="7639" operator="containsText" text="Uygun">
      <formula>NOT(ISERROR(SEARCH("Uygun",O384)))</formula>
    </cfRule>
    <cfRule type="containsText" dxfId="3546" priority="7640" operator="containsText" text="İthal Girdi">
      <formula>NOT(ISERROR(SEARCH("İthal Girdi",O384)))</formula>
    </cfRule>
    <cfRule type="containsText" dxfId="3545" priority="7638" operator="containsText" text="%10 sınırı aşılmıştır.">
      <formula>NOT(ISERROR(SEARCH("%10 sınırı aşılmıştır.",O384)))</formula>
    </cfRule>
  </conditionalFormatting>
  <conditionalFormatting sqref="O385:O417">
    <cfRule type="containsText" dxfId="3544" priority="7614" operator="containsText" text="%10 sınırı aşılmıştır.">
      <formula>NOT(ISERROR(SEARCH("%10 sınırı aşılmıştır.",O385)))</formula>
    </cfRule>
    <cfRule type="containsText" dxfId="3543" priority="7616" operator="containsText" text="İthal Girdi">
      <formula>NOT(ISERROR(SEARCH("İthal Girdi",O385)))</formula>
    </cfRule>
    <cfRule type="containsText" dxfId="3542" priority="7615" operator="containsText" text="Uygun">
      <formula>NOT(ISERROR(SEARCH("Uygun",O385)))</formula>
    </cfRule>
  </conditionalFormatting>
  <conditionalFormatting sqref="O418">
    <cfRule type="containsText" dxfId="3541" priority="7608" operator="containsText" text="İthal Girdi">
      <formula>NOT(ISERROR(SEARCH("İthal Girdi",O418)))</formula>
    </cfRule>
    <cfRule type="containsText" dxfId="3540" priority="7607" operator="containsText" text="Uygun">
      <formula>NOT(ISERROR(SEARCH("Uygun",O418)))</formula>
    </cfRule>
    <cfRule type="containsText" dxfId="3539" priority="7606" operator="containsText" text="%10 sınırı aşılmıştır.">
      <formula>NOT(ISERROR(SEARCH("%10 sınırı aşılmıştır.",O418)))</formula>
    </cfRule>
  </conditionalFormatting>
  <conditionalFormatting sqref="O419:O420">
    <cfRule type="containsText" dxfId="3538" priority="7582" operator="containsText" text="%10 sınırı aşılmıştır.">
      <formula>NOT(ISERROR(SEARCH("%10 sınırı aşılmıştır.",O419)))</formula>
    </cfRule>
    <cfRule type="containsText" dxfId="3537" priority="7584" operator="containsText" text="İthal Girdi">
      <formula>NOT(ISERROR(SEARCH("İthal Girdi",O419)))</formula>
    </cfRule>
    <cfRule type="containsText" dxfId="3536" priority="7583" operator="containsText" text="Uygun">
      <formula>NOT(ISERROR(SEARCH("Uygun",O419)))</formula>
    </cfRule>
  </conditionalFormatting>
  <conditionalFormatting sqref="O421">
    <cfRule type="containsText" dxfId="3535" priority="7591" operator="containsText" text="Uygun">
      <formula>NOT(ISERROR(SEARCH("Uygun",O421)))</formula>
    </cfRule>
    <cfRule type="containsText" dxfId="3534" priority="7590" operator="containsText" text="%10 sınırı aşılmıştır.">
      <formula>NOT(ISERROR(SEARCH("%10 sınırı aşılmıştır.",O421)))</formula>
    </cfRule>
    <cfRule type="containsText" dxfId="3533" priority="7592" operator="containsText" text="İthal Girdi">
      <formula>NOT(ISERROR(SEARCH("İthal Girdi",O421)))</formula>
    </cfRule>
  </conditionalFormatting>
  <conditionalFormatting sqref="O422">
    <cfRule type="containsText" dxfId="3532" priority="7600" operator="containsText" text="İthal Girdi">
      <formula>NOT(ISERROR(SEARCH("İthal Girdi",O422)))</formula>
    </cfRule>
    <cfRule type="containsText" dxfId="3531" priority="7599" operator="containsText" text="Uygun">
      <formula>NOT(ISERROR(SEARCH("Uygun",O422)))</formula>
    </cfRule>
    <cfRule type="containsText" dxfId="3530" priority="7598" operator="containsText" text="%10 sınırı aşılmıştır.">
      <formula>NOT(ISERROR(SEARCH("%10 sınırı aşılmıştır.",O422)))</formula>
    </cfRule>
  </conditionalFormatting>
  <conditionalFormatting sqref="O423:O455">
    <cfRule type="containsText" dxfId="3529" priority="7576" operator="containsText" text="İthal Girdi">
      <formula>NOT(ISERROR(SEARCH("İthal Girdi",O423)))</formula>
    </cfRule>
    <cfRule type="containsText" dxfId="3528" priority="7574" operator="containsText" text="%10 sınırı aşılmıştır.">
      <formula>NOT(ISERROR(SEARCH("%10 sınırı aşılmıştır.",O423)))</formula>
    </cfRule>
    <cfRule type="containsText" dxfId="3527" priority="7575" operator="containsText" text="Uygun">
      <formula>NOT(ISERROR(SEARCH("Uygun",O423)))</formula>
    </cfRule>
  </conditionalFormatting>
  <conditionalFormatting sqref="O456">
    <cfRule type="containsText" dxfId="3526" priority="7566" operator="containsText" text="%10 sınırı aşılmıştır.">
      <formula>NOT(ISERROR(SEARCH("%10 sınırı aşılmıştır.",O456)))</formula>
    </cfRule>
    <cfRule type="containsText" dxfId="3525" priority="7567" operator="containsText" text="Uygun">
      <formula>NOT(ISERROR(SEARCH("Uygun",O456)))</formula>
    </cfRule>
    <cfRule type="containsText" dxfId="3524" priority="7568" operator="containsText" text="İthal Girdi">
      <formula>NOT(ISERROR(SEARCH("İthal Girdi",O456)))</formula>
    </cfRule>
  </conditionalFormatting>
  <conditionalFormatting sqref="O457:O458">
    <cfRule type="containsText" dxfId="3523" priority="7542" operator="containsText" text="%10 sınırı aşılmıştır.">
      <formula>NOT(ISERROR(SEARCH("%10 sınırı aşılmıştır.",O457)))</formula>
    </cfRule>
    <cfRule type="containsText" dxfId="3522" priority="7543" operator="containsText" text="Uygun">
      <formula>NOT(ISERROR(SEARCH("Uygun",O457)))</formula>
    </cfRule>
    <cfRule type="containsText" dxfId="3521" priority="7544" operator="containsText" text="İthal Girdi">
      <formula>NOT(ISERROR(SEARCH("İthal Girdi",O457)))</formula>
    </cfRule>
  </conditionalFormatting>
  <conditionalFormatting sqref="O459">
    <cfRule type="containsText" dxfId="3520" priority="7550" operator="containsText" text="%10 sınırı aşılmıştır.">
      <formula>NOT(ISERROR(SEARCH("%10 sınırı aşılmıştır.",O459)))</formula>
    </cfRule>
    <cfRule type="containsText" dxfId="3519" priority="7551" operator="containsText" text="Uygun">
      <formula>NOT(ISERROR(SEARCH("Uygun",O459)))</formula>
    </cfRule>
    <cfRule type="containsText" dxfId="3518" priority="7552" operator="containsText" text="İthal Girdi">
      <formula>NOT(ISERROR(SEARCH("İthal Girdi",O459)))</formula>
    </cfRule>
  </conditionalFormatting>
  <conditionalFormatting sqref="O460">
    <cfRule type="containsText" dxfId="3517" priority="7558" operator="containsText" text="%10 sınırı aşılmıştır.">
      <formula>NOT(ISERROR(SEARCH("%10 sınırı aşılmıştır.",O460)))</formula>
    </cfRule>
    <cfRule type="containsText" dxfId="3516" priority="7559" operator="containsText" text="Uygun">
      <formula>NOT(ISERROR(SEARCH("Uygun",O460)))</formula>
    </cfRule>
    <cfRule type="containsText" dxfId="3515" priority="7560" operator="containsText" text="İthal Girdi">
      <formula>NOT(ISERROR(SEARCH("İthal Girdi",O460)))</formula>
    </cfRule>
  </conditionalFormatting>
  <conditionalFormatting sqref="O461:O493">
    <cfRule type="containsText" dxfId="3514" priority="7535" operator="containsText" text="Uygun">
      <formula>NOT(ISERROR(SEARCH("Uygun",O461)))</formula>
    </cfRule>
    <cfRule type="containsText" dxfId="3513" priority="7536" operator="containsText" text="İthal Girdi">
      <formula>NOT(ISERROR(SEARCH("İthal Girdi",O461)))</formula>
    </cfRule>
    <cfRule type="containsText" dxfId="3512" priority="7534" operator="containsText" text="%10 sınırı aşılmıştır.">
      <formula>NOT(ISERROR(SEARCH("%10 sınırı aşılmıştır.",O461)))</formula>
    </cfRule>
  </conditionalFormatting>
  <conditionalFormatting sqref="O494">
    <cfRule type="containsText" dxfId="3511" priority="7528" operator="containsText" text="İthal Girdi">
      <formula>NOT(ISERROR(SEARCH("İthal Girdi",O494)))</formula>
    </cfRule>
    <cfRule type="containsText" dxfId="3510" priority="7527" operator="containsText" text="Uygun">
      <formula>NOT(ISERROR(SEARCH("Uygun",O494)))</formula>
    </cfRule>
    <cfRule type="containsText" dxfId="3509" priority="7526" operator="containsText" text="%10 sınırı aşılmıştır.">
      <formula>NOT(ISERROR(SEARCH("%10 sınırı aşılmıştır.",O494)))</formula>
    </cfRule>
  </conditionalFormatting>
  <conditionalFormatting sqref="O495:O496">
    <cfRule type="containsText" dxfId="3508" priority="7504" operator="containsText" text="İthal Girdi">
      <formula>NOT(ISERROR(SEARCH("İthal Girdi",O495)))</formula>
    </cfRule>
    <cfRule type="containsText" dxfId="3507" priority="7503" operator="containsText" text="Uygun">
      <formula>NOT(ISERROR(SEARCH("Uygun",O495)))</formula>
    </cfRule>
    <cfRule type="containsText" dxfId="3506" priority="7502" operator="containsText" text="%10 sınırı aşılmıştır.">
      <formula>NOT(ISERROR(SEARCH("%10 sınırı aşılmıştır.",O495)))</formula>
    </cfRule>
  </conditionalFormatting>
  <conditionalFormatting sqref="O497">
    <cfRule type="containsText" dxfId="3505" priority="7512" operator="containsText" text="İthal Girdi">
      <formula>NOT(ISERROR(SEARCH("İthal Girdi",O497)))</formula>
    </cfRule>
    <cfRule type="containsText" dxfId="3504" priority="7510" operator="containsText" text="%10 sınırı aşılmıştır.">
      <formula>NOT(ISERROR(SEARCH("%10 sınırı aşılmıştır.",O497)))</formula>
    </cfRule>
    <cfRule type="containsText" dxfId="3503" priority="7511" operator="containsText" text="Uygun">
      <formula>NOT(ISERROR(SEARCH("Uygun",O497)))</formula>
    </cfRule>
  </conditionalFormatting>
  <conditionalFormatting sqref="O498">
    <cfRule type="containsText" dxfId="3502" priority="7519" operator="containsText" text="Uygun">
      <formula>NOT(ISERROR(SEARCH("Uygun",O498)))</formula>
    </cfRule>
    <cfRule type="containsText" dxfId="3501" priority="7518" operator="containsText" text="%10 sınırı aşılmıştır.">
      <formula>NOT(ISERROR(SEARCH("%10 sınırı aşılmıştır.",O498)))</formula>
    </cfRule>
    <cfRule type="containsText" dxfId="3500" priority="7520" operator="containsText" text="İthal Girdi">
      <formula>NOT(ISERROR(SEARCH("İthal Girdi",O498)))</formula>
    </cfRule>
  </conditionalFormatting>
  <conditionalFormatting sqref="O499:O531">
    <cfRule type="containsText" dxfId="3499" priority="7496" operator="containsText" text="İthal Girdi">
      <formula>NOT(ISERROR(SEARCH("İthal Girdi",O499)))</formula>
    </cfRule>
    <cfRule type="containsText" dxfId="3498" priority="7494" operator="containsText" text="%10 sınırı aşılmıştır.">
      <formula>NOT(ISERROR(SEARCH("%10 sınırı aşılmıştır.",O499)))</formula>
    </cfRule>
    <cfRule type="containsText" dxfId="3497" priority="7495" operator="containsText" text="Uygun">
      <formula>NOT(ISERROR(SEARCH("Uygun",O499)))</formula>
    </cfRule>
  </conditionalFormatting>
  <conditionalFormatting sqref="O532">
    <cfRule type="containsText" dxfId="3496" priority="7488" operator="containsText" text="İthal Girdi">
      <formula>NOT(ISERROR(SEARCH("İthal Girdi",O532)))</formula>
    </cfRule>
    <cfRule type="containsText" dxfId="3495" priority="7487" operator="containsText" text="Uygun">
      <formula>NOT(ISERROR(SEARCH("Uygun",O532)))</formula>
    </cfRule>
    <cfRule type="containsText" dxfId="3494" priority="7486" operator="containsText" text="%10 sınırı aşılmıştır.">
      <formula>NOT(ISERROR(SEARCH("%10 sınırı aşılmıştır.",O532)))</formula>
    </cfRule>
  </conditionalFormatting>
  <conditionalFormatting sqref="O533:O534">
    <cfRule type="containsText" dxfId="3493" priority="7464" operator="containsText" text="İthal Girdi">
      <formula>NOT(ISERROR(SEARCH("İthal Girdi",O533)))</formula>
    </cfRule>
    <cfRule type="containsText" dxfId="3492" priority="7463" operator="containsText" text="Uygun">
      <formula>NOT(ISERROR(SEARCH("Uygun",O533)))</formula>
    </cfRule>
    <cfRule type="containsText" dxfId="3491" priority="7462" operator="containsText" text="%10 sınırı aşılmıştır.">
      <formula>NOT(ISERROR(SEARCH("%10 sınırı aşılmıştır.",O533)))</formula>
    </cfRule>
  </conditionalFormatting>
  <conditionalFormatting sqref="O535">
    <cfRule type="containsText" dxfId="3490" priority="7471" operator="containsText" text="Uygun">
      <formula>NOT(ISERROR(SEARCH("Uygun",O535)))</formula>
    </cfRule>
    <cfRule type="containsText" dxfId="3489" priority="7470" operator="containsText" text="%10 sınırı aşılmıştır.">
      <formula>NOT(ISERROR(SEARCH("%10 sınırı aşılmıştır.",O535)))</formula>
    </cfRule>
    <cfRule type="containsText" dxfId="3488" priority="7472" operator="containsText" text="İthal Girdi">
      <formula>NOT(ISERROR(SEARCH("İthal Girdi",O535)))</formula>
    </cfRule>
  </conditionalFormatting>
  <conditionalFormatting sqref="O536">
    <cfRule type="containsText" dxfId="3487" priority="7478" operator="containsText" text="%10 sınırı aşılmıştır.">
      <formula>NOT(ISERROR(SEARCH("%10 sınırı aşılmıştır.",O536)))</formula>
    </cfRule>
    <cfRule type="containsText" dxfId="3486" priority="7479" operator="containsText" text="Uygun">
      <formula>NOT(ISERROR(SEARCH("Uygun",O536)))</formula>
    </cfRule>
    <cfRule type="containsText" dxfId="3485" priority="7480" operator="containsText" text="İthal Girdi">
      <formula>NOT(ISERROR(SEARCH("İthal Girdi",O536)))</formula>
    </cfRule>
  </conditionalFormatting>
  <conditionalFormatting sqref="O537:O569">
    <cfRule type="containsText" dxfId="3484" priority="7454" operator="containsText" text="%10 sınırı aşılmıştır.">
      <formula>NOT(ISERROR(SEARCH("%10 sınırı aşılmıştır.",O537)))</formula>
    </cfRule>
    <cfRule type="containsText" dxfId="3483" priority="7456" operator="containsText" text="İthal Girdi">
      <formula>NOT(ISERROR(SEARCH("İthal Girdi",O537)))</formula>
    </cfRule>
    <cfRule type="containsText" dxfId="3482" priority="7455" operator="containsText" text="Uygun">
      <formula>NOT(ISERROR(SEARCH("Uygun",O537)))</formula>
    </cfRule>
  </conditionalFormatting>
  <conditionalFormatting sqref="O570">
    <cfRule type="containsText" dxfId="3481" priority="7448" operator="containsText" text="İthal Girdi">
      <formula>NOT(ISERROR(SEARCH("İthal Girdi",O570)))</formula>
    </cfRule>
    <cfRule type="containsText" dxfId="3480" priority="7447" operator="containsText" text="Uygun">
      <formula>NOT(ISERROR(SEARCH("Uygun",O570)))</formula>
    </cfRule>
    <cfRule type="containsText" dxfId="3479" priority="7446" operator="containsText" text="%10 sınırı aşılmıştır.">
      <formula>NOT(ISERROR(SEARCH("%10 sınırı aşılmıştır.",O570)))</formula>
    </cfRule>
  </conditionalFormatting>
  <conditionalFormatting sqref="O571:O572">
    <cfRule type="containsText" dxfId="3478" priority="7424" operator="containsText" text="İthal Girdi">
      <formula>NOT(ISERROR(SEARCH("İthal Girdi",O571)))</formula>
    </cfRule>
    <cfRule type="containsText" dxfId="3477" priority="7423" operator="containsText" text="Uygun">
      <formula>NOT(ISERROR(SEARCH("Uygun",O571)))</formula>
    </cfRule>
    <cfRule type="containsText" dxfId="3476" priority="7422" operator="containsText" text="%10 sınırı aşılmıştır.">
      <formula>NOT(ISERROR(SEARCH("%10 sınırı aşılmıştır.",O571)))</formula>
    </cfRule>
  </conditionalFormatting>
  <conditionalFormatting sqref="O573">
    <cfRule type="containsText" dxfId="3475" priority="7430" operator="containsText" text="%10 sınırı aşılmıştır.">
      <formula>NOT(ISERROR(SEARCH("%10 sınırı aşılmıştır.",O573)))</formula>
    </cfRule>
    <cfRule type="containsText" dxfId="3474" priority="7432" operator="containsText" text="İthal Girdi">
      <formula>NOT(ISERROR(SEARCH("İthal Girdi",O573)))</formula>
    </cfRule>
    <cfRule type="containsText" dxfId="3473" priority="7431" operator="containsText" text="Uygun">
      <formula>NOT(ISERROR(SEARCH("Uygun",O573)))</formula>
    </cfRule>
  </conditionalFormatting>
  <conditionalFormatting sqref="O574">
    <cfRule type="containsText" dxfId="3472" priority="7440" operator="containsText" text="İthal Girdi">
      <formula>NOT(ISERROR(SEARCH("İthal Girdi",O574)))</formula>
    </cfRule>
    <cfRule type="containsText" dxfId="3471" priority="7439" operator="containsText" text="Uygun">
      <formula>NOT(ISERROR(SEARCH("Uygun",O574)))</formula>
    </cfRule>
    <cfRule type="containsText" dxfId="3470" priority="7438" operator="containsText" text="%10 sınırı aşılmıştır.">
      <formula>NOT(ISERROR(SEARCH("%10 sınırı aşılmıştır.",O574)))</formula>
    </cfRule>
  </conditionalFormatting>
  <conditionalFormatting sqref="O575:O607">
    <cfRule type="containsText" dxfId="3469" priority="7415" operator="containsText" text="Uygun">
      <formula>NOT(ISERROR(SEARCH("Uygun",O575)))</formula>
    </cfRule>
    <cfRule type="containsText" dxfId="3468" priority="7414" operator="containsText" text="%10 sınırı aşılmıştır.">
      <formula>NOT(ISERROR(SEARCH("%10 sınırı aşılmıştır.",O575)))</formula>
    </cfRule>
    <cfRule type="containsText" dxfId="3467" priority="7416" operator="containsText" text="İthal Girdi">
      <formula>NOT(ISERROR(SEARCH("İthal Girdi",O575)))</formula>
    </cfRule>
  </conditionalFormatting>
  <conditionalFormatting sqref="O608">
    <cfRule type="containsText" dxfId="3466" priority="7408" operator="containsText" text="İthal Girdi">
      <formula>NOT(ISERROR(SEARCH("İthal Girdi",O608)))</formula>
    </cfRule>
    <cfRule type="containsText" dxfId="3465" priority="7407" operator="containsText" text="Uygun">
      <formula>NOT(ISERROR(SEARCH("Uygun",O608)))</formula>
    </cfRule>
    <cfRule type="containsText" dxfId="3464" priority="7406" operator="containsText" text="%10 sınırı aşılmıştır.">
      <formula>NOT(ISERROR(SEARCH("%10 sınırı aşılmıştır.",O608)))</formula>
    </cfRule>
  </conditionalFormatting>
  <conditionalFormatting sqref="O609:O610">
    <cfRule type="containsText" dxfId="3463" priority="7384" operator="containsText" text="İthal Girdi">
      <formula>NOT(ISERROR(SEARCH("İthal Girdi",O609)))</formula>
    </cfRule>
    <cfRule type="containsText" dxfId="3462" priority="7383" operator="containsText" text="Uygun">
      <formula>NOT(ISERROR(SEARCH("Uygun",O609)))</formula>
    </cfRule>
    <cfRule type="containsText" dxfId="3461" priority="7382" operator="containsText" text="%10 sınırı aşılmıştır.">
      <formula>NOT(ISERROR(SEARCH("%10 sınırı aşılmıştır.",O609)))</formula>
    </cfRule>
  </conditionalFormatting>
  <conditionalFormatting sqref="O611">
    <cfRule type="containsText" dxfId="3460" priority="7390" operator="containsText" text="%10 sınırı aşılmıştır.">
      <formula>NOT(ISERROR(SEARCH("%10 sınırı aşılmıştır.",O611)))</formula>
    </cfRule>
    <cfRule type="containsText" dxfId="3459" priority="7392" operator="containsText" text="İthal Girdi">
      <formula>NOT(ISERROR(SEARCH("İthal Girdi",O611)))</formula>
    </cfRule>
    <cfRule type="containsText" dxfId="3458" priority="7391" operator="containsText" text="Uygun">
      <formula>NOT(ISERROR(SEARCH("Uygun",O611)))</formula>
    </cfRule>
  </conditionalFormatting>
  <conditionalFormatting sqref="O612">
    <cfRule type="containsText" dxfId="3457" priority="7400" operator="containsText" text="İthal Girdi">
      <formula>NOT(ISERROR(SEARCH("İthal Girdi",O612)))</formula>
    </cfRule>
    <cfRule type="containsText" dxfId="3456" priority="7399" operator="containsText" text="Uygun">
      <formula>NOT(ISERROR(SEARCH("Uygun",O612)))</formula>
    </cfRule>
    <cfRule type="containsText" dxfId="3455" priority="7398" operator="containsText" text="%10 sınırı aşılmıştır.">
      <formula>NOT(ISERROR(SEARCH("%10 sınırı aşılmıştır.",O612)))</formula>
    </cfRule>
  </conditionalFormatting>
  <conditionalFormatting sqref="O613:O645">
    <cfRule type="containsText" dxfId="3454" priority="7374" operator="containsText" text="%10 sınırı aşılmıştır.">
      <formula>NOT(ISERROR(SEARCH("%10 sınırı aşılmıştır.",O613)))</formula>
    </cfRule>
    <cfRule type="containsText" dxfId="3453" priority="7375" operator="containsText" text="Uygun">
      <formula>NOT(ISERROR(SEARCH("Uygun",O613)))</formula>
    </cfRule>
    <cfRule type="containsText" dxfId="3452" priority="7376" operator="containsText" text="İthal Girdi">
      <formula>NOT(ISERROR(SEARCH("İthal Girdi",O613)))</formula>
    </cfRule>
  </conditionalFormatting>
  <conditionalFormatting sqref="O646">
    <cfRule type="containsText" dxfId="3451" priority="7367" operator="containsText" text="Uygun">
      <formula>NOT(ISERROR(SEARCH("Uygun",O646)))</formula>
    </cfRule>
    <cfRule type="containsText" dxfId="3450" priority="7368" operator="containsText" text="İthal Girdi">
      <formula>NOT(ISERROR(SEARCH("İthal Girdi",O646)))</formula>
    </cfRule>
    <cfRule type="containsText" dxfId="3449" priority="7366" operator="containsText" text="%10 sınırı aşılmıştır.">
      <formula>NOT(ISERROR(SEARCH("%10 sınırı aşılmıştır.",O646)))</formula>
    </cfRule>
  </conditionalFormatting>
  <conditionalFormatting sqref="O647:O648">
    <cfRule type="containsText" dxfId="3448" priority="7343" operator="containsText" text="Uygun">
      <formula>NOT(ISERROR(SEARCH("Uygun",O647)))</formula>
    </cfRule>
    <cfRule type="containsText" dxfId="3447" priority="7342" operator="containsText" text="%10 sınırı aşılmıştır.">
      <formula>NOT(ISERROR(SEARCH("%10 sınırı aşılmıştır.",O647)))</formula>
    </cfRule>
    <cfRule type="containsText" dxfId="3446" priority="7344" operator="containsText" text="İthal Girdi">
      <formula>NOT(ISERROR(SEARCH("İthal Girdi",O647)))</formula>
    </cfRule>
  </conditionalFormatting>
  <conditionalFormatting sqref="O649">
    <cfRule type="containsText" dxfId="3445" priority="7352" operator="containsText" text="İthal Girdi">
      <formula>NOT(ISERROR(SEARCH("İthal Girdi",O649)))</formula>
    </cfRule>
    <cfRule type="containsText" dxfId="3444" priority="7351" operator="containsText" text="Uygun">
      <formula>NOT(ISERROR(SEARCH("Uygun",O649)))</formula>
    </cfRule>
    <cfRule type="containsText" dxfId="3443" priority="7350" operator="containsText" text="%10 sınırı aşılmıştır.">
      <formula>NOT(ISERROR(SEARCH("%10 sınırı aşılmıştır.",O649)))</formula>
    </cfRule>
  </conditionalFormatting>
  <conditionalFormatting sqref="O650">
    <cfRule type="containsText" dxfId="3442" priority="7360" operator="containsText" text="İthal Girdi">
      <formula>NOT(ISERROR(SEARCH("İthal Girdi",O650)))</formula>
    </cfRule>
    <cfRule type="containsText" dxfId="3441" priority="7359" operator="containsText" text="Uygun">
      <formula>NOT(ISERROR(SEARCH("Uygun",O650)))</formula>
    </cfRule>
    <cfRule type="containsText" dxfId="3440" priority="7358" operator="containsText" text="%10 sınırı aşılmıştır.">
      <formula>NOT(ISERROR(SEARCH("%10 sınırı aşılmıştır.",O650)))</formula>
    </cfRule>
  </conditionalFormatting>
  <conditionalFormatting sqref="O651:O683">
    <cfRule type="containsText" dxfId="3439" priority="7336" operator="containsText" text="İthal Girdi">
      <formula>NOT(ISERROR(SEARCH("İthal Girdi",O651)))</formula>
    </cfRule>
    <cfRule type="containsText" dxfId="3438" priority="7334" operator="containsText" text="%10 sınırı aşılmıştır.">
      <formula>NOT(ISERROR(SEARCH("%10 sınırı aşılmıştır.",O651)))</formula>
    </cfRule>
    <cfRule type="containsText" dxfId="3437" priority="7335" operator="containsText" text="Uygun">
      <formula>NOT(ISERROR(SEARCH("Uygun",O651)))</formula>
    </cfRule>
  </conditionalFormatting>
  <conditionalFormatting sqref="O684">
    <cfRule type="containsText" dxfId="3436" priority="7327" operator="containsText" text="Uygun">
      <formula>NOT(ISERROR(SEARCH("Uygun",O684)))</formula>
    </cfRule>
    <cfRule type="containsText" dxfId="3435" priority="7326" operator="containsText" text="%10 sınırı aşılmıştır.">
      <formula>NOT(ISERROR(SEARCH("%10 sınırı aşılmıştır.",O684)))</formula>
    </cfRule>
    <cfRule type="containsText" dxfId="3434" priority="7328" operator="containsText" text="İthal Girdi">
      <formula>NOT(ISERROR(SEARCH("İthal Girdi",O684)))</formula>
    </cfRule>
  </conditionalFormatting>
  <conditionalFormatting sqref="O685:O686">
    <cfRule type="containsText" dxfId="3433" priority="7304" operator="containsText" text="İthal Girdi">
      <formula>NOT(ISERROR(SEARCH("İthal Girdi",O685)))</formula>
    </cfRule>
    <cfRule type="containsText" dxfId="3432" priority="7302" operator="containsText" text="%10 sınırı aşılmıştır.">
      <formula>NOT(ISERROR(SEARCH("%10 sınırı aşılmıştır.",O685)))</formula>
    </cfRule>
    <cfRule type="containsText" dxfId="3431" priority="7303" operator="containsText" text="Uygun">
      <formula>NOT(ISERROR(SEARCH("Uygun",O685)))</formula>
    </cfRule>
  </conditionalFormatting>
  <conditionalFormatting sqref="O687">
    <cfRule type="containsText" dxfId="3430" priority="7310" operator="containsText" text="%10 sınırı aşılmıştır.">
      <formula>NOT(ISERROR(SEARCH("%10 sınırı aşılmıştır.",O687)))</formula>
    </cfRule>
    <cfRule type="containsText" dxfId="3429" priority="7312" operator="containsText" text="İthal Girdi">
      <formula>NOT(ISERROR(SEARCH("İthal Girdi",O687)))</formula>
    </cfRule>
    <cfRule type="containsText" dxfId="3428" priority="7311" operator="containsText" text="Uygun">
      <formula>NOT(ISERROR(SEARCH("Uygun",O687)))</formula>
    </cfRule>
  </conditionalFormatting>
  <conditionalFormatting sqref="O688">
    <cfRule type="containsText" dxfId="3427" priority="7319" operator="containsText" text="Uygun">
      <formula>NOT(ISERROR(SEARCH("Uygun",O688)))</formula>
    </cfRule>
    <cfRule type="containsText" dxfId="3426" priority="7320" operator="containsText" text="İthal Girdi">
      <formula>NOT(ISERROR(SEARCH("İthal Girdi",O688)))</formula>
    </cfRule>
    <cfRule type="containsText" dxfId="3425" priority="7318" operator="containsText" text="%10 sınırı aşılmıştır.">
      <formula>NOT(ISERROR(SEARCH("%10 sınırı aşılmıştır.",O688)))</formula>
    </cfRule>
  </conditionalFormatting>
  <conditionalFormatting sqref="O689:O721">
    <cfRule type="containsText" dxfId="3424" priority="7294" operator="containsText" text="%10 sınırı aşılmıştır.">
      <formula>NOT(ISERROR(SEARCH("%10 sınırı aşılmıştır.",O689)))</formula>
    </cfRule>
    <cfRule type="containsText" dxfId="3423" priority="7295" operator="containsText" text="Uygun">
      <formula>NOT(ISERROR(SEARCH("Uygun",O689)))</formula>
    </cfRule>
    <cfRule type="containsText" dxfId="3422" priority="7296" operator="containsText" text="İthal Girdi">
      <formula>NOT(ISERROR(SEARCH("İthal Girdi",O689)))</formula>
    </cfRule>
  </conditionalFormatting>
  <conditionalFormatting sqref="O722">
    <cfRule type="containsText" dxfId="3421" priority="7286" operator="containsText" text="%10 sınırı aşılmıştır.">
      <formula>NOT(ISERROR(SEARCH("%10 sınırı aşılmıştır.",O722)))</formula>
    </cfRule>
    <cfRule type="containsText" dxfId="3420" priority="7287" operator="containsText" text="Uygun">
      <formula>NOT(ISERROR(SEARCH("Uygun",O722)))</formula>
    </cfRule>
    <cfRule type="containsText" dxfId="3419" priority="7288" operator="containsText" text="İthal Girdi">
      <formula>NOT(ISERROR(SEARCH("İthal Girdi",O722)))</formula>
    </cfRule>
  </conditionalFormatting>
  <conditionalFormatting sqref="O723:O724">
    <cfRule type="containsText" dxfId="3418" priority="7262" operator="containsText" text="%10 sınırı aşılmıştır.">
      <formula>NOT(ISERROR(SEARCH("%10 sınırı aşılmıştır.",O723)))</formula>
    </cfRule>
    <cfRule type="containsText" dxfId="3417" priority="7263" operator="containsText" text="Uygun">
      <formula>NOT(ISERROR(SEARCH("Uygun",O723)))</formula>
    </cfRule>
    <cfRule type="containsText" dxfId="3416" priority="7264" operator="containsText" text="İthal Girdi">
      <formula>NOT(ISERROR(SEARCH("İthal Girdi",O723)))</formula>
    </cfRule>
  </conditionalFormatting>
  <conditionalFormatting sqref="O725">
    <cfRule type="containsText" dxfId="3415" priority="7272" operator="containsText" text="İthal Girdi">
      <formula>NOT(ISERROR(SEARCH("İthal Girdi",O725)))</formula>
    </cfRule>
    <cfRule type="containsText" dxfId="3414" priority="7271" operator="containsText" text="Uygun">
      <formula>NOT(ISERROR(SEARCH("Uygun",O725)))</formula>
    </cfRule>
    <cfRule type="containsText" dxfId="3413" priority="7270" operator="containsText" text="%10 sınırı aşılmıştır.">
      <formula>NOT(ISERROR(SEARCH("%10 sınırı aşılmıştır.",O725)))</formula>
    </cfRule>
  </conditionalFormatting>
  <conditionalFormatting sqref="O726">
    <cfRule type="containsText" dxfId="3412" priority="7278" operator="containsText" text="%10 sınırı aşılmıştır.">
      <formula>NOT(ISERROR(SEARCH("%10 sınırı aşılmıştır.",O726)))</formula>
    </cfRule>
    <cfRule type="containsText" dxfId="3411" priority="7279" operator="containsText" text="Uygun">
      <formula>NOT(ISERROR(SEARCH("Uygun",O726)))</formula>
    </cfRule>
    <cfRule type="containsText" dxfId="3410" priority="7280" operator="containsText" text="İthal Girdi">
      <formula>NOT(ISERROR(SEARCH("İthal Girdi",O726)))</formula>
    </cfRule>
  </conditionalFormatting>
  <conditionalFormatting sqref="O727:O759">
    <cfRule type="containsText" dxfId="3409" priority="7254" operator="containsText" text="%10 sınırı aşılmıştır.">
      <formula>NOT(ISERROR(SEARCH("%10 sınırı aşılmıştır.",O727)))</formula>
    </cfRule>
    <cfRule type="containsText" dxfId="3408" priority="7255" operator="containsText" text="Uygun">
      <formula>NOT(ISERROR(SEARCH("Uygun",O727)))</formula>
    </cfRule>
    <cfRule type="containsText" dxfId="3407" priority="7256" operator="containsText" text="İthal Girdi">
      <formula>NOT(ISERROR(SEARCH("İthal Girdi",O727)))</formula>
    </cfRule>
  </conditionalFormatting>
  <conditionalFormatting sqref="O760">
    <cfRule type="containsText" dxfId="3406" priority="7246" operator="containsText" text="%10 sınırı aşılmıştır.">
      <formula>NOT(ISERROR(SEARCH("%10 sınırı aşılmıştır.",O760)))</formula>
    </cfRule>
    <cfRule type="containsText" dxfId="3405" priority="7248" operator="containsText" text="İthal Girdi">
      <formula>NOT(ISERROR(SEARCH("İthal Girdi",O760)))</formula>
    </cfRule>
    <cfRule type="containsText" dxfId="3404" priority="7247" operator="containsText" text="Uygun">
      <formula>NOT(ISERROR(SEARCH("Uygun",O760)))</formula>
    </cfRule>
  </conditionalFormatting>
  <conditionalFormatting sqref="O761:O762">
    <cfRule type="containsText" dxfId="3403" priority="7224" operator="containsText" text="İthal Girdi">
      <formula>NOT(ISERROR(SEARCH("İthal Girdi",O761)))</formula>
    </cfRule>
    <cfRule type="containsText" dxfId="3402" priority="7223" operator="containsText" text="Uygun">
      <formula>NOT(ISERROR(SEARCH("Uygun",O761)))</formula>
    </cfRule>
    <cfRule type="containsText" dxfId="3401" priority="7222" operator="containsText" text="%10 sınırı aşılmıştır.">
      <formula>NOT(ISERROR(SEARCH("%10 sınırı aşılmıştır.",O761)))</formula>
    </cfRule>
  </conditionalFormatting>
  <conditionalFormatting sqref="O763">
    <cfRule type="containsText" dxfId="3400" priority="7230" operator="containsText" text="%10 sınırı aşılmıştır.">
      <formula>NOT(ISERROR(SEARCH("%10 sınırı aşılmıştır.",O763)))</formula>
    </cfRule>
    <cfRule type="containsText" dxfId="3399" priority="7231" operator="containsText" text="Uygun">
      <formula>NOT(ISERROR(SEARCH("Uygun",O763)))</formula>
    </cfRule>
    <cfRule type="containsText" dxfId="3398" priority="7232" operator="containsText" text="İthal Girdi">
      <formula>NOT(ISERROR(SEARCH("İthal Girdi",O763)))</formula>
    </cfRule>
  </conditionalFormatting>
  <conditionalFormatting sqref="O764">
    <cfRule type="containsText" dxfId="3397" priority="7238" operator="containsText" text="%10 sınırı aşılmıştır.">
      <formula>NOT(ISERROR(SEARCH("%10 sınırı aşılmıştır.",O764)))</formula>
    </cfRule>
    <cfRule type="containsText" dxfId="3396" priority="7239" operator="containsText" text="Uygun">
      <formula>NOT(ISERROR(SEARCH("Uygun",O764)))</formula>
    </cfRule>
    <cfRule type="containsText" dxfId="3395" priority="7240" operator="containsText" text="İthal Girdi">
      <formula>NOT(ISERROR(SEARCH("İthal Girdi",O764)))</formula>
    </cfRule>
  </conditionalFormatting>
  <conditionalFormatting sqref="O765:O797">
    <cfRule type="containsText" dxfId="3394" priority="7214" operator="containsText" text="%10 sınırı aşılmıştır.">
      <formula>NOT(ISERROR(SEARCH("%10 sınırı aşılmıştır.",O765)))</formula>
    </cfRule>
    <cfRule type="containsText" dxfId="3393" priority="7215" operator="containsText" text="Uygun">
      <formula>NOT(ISERROR(SEARCH("Uygun",O765)))</formula>
    </cfRule>
    <cfRule type="containsText" dxfId="3392" priority="7216" operator="containsText" text="İthal Girdi">
      <formula>NOT(ISERROR(SEARCH("İthal Girdi",O765)))</formula>
    </cfRule>
  </conditionalFormatting>
  <conditionalFormatting sqref="O798">
    <cfRule type="containsText" dxfId="3391" priority="7206" operator="containsText" text="%10 sınırı aşılmıştır.">
      <formula>NOT(ISERROR(SEARCH("%10 sınırı aşılmıştır.",O798)))</formula>
    </cfRule>
    <cfRule type="containsText" dxfId="3390" priority="7208" operator="containsText" text="İthal Girdi">
      <formula>NOT(ISERROR(SEARCH("İthal Girdi",O798)))</formula>
    </cfRule>
    <cfRule type="containsText" dxfId="3389" priority="7207" operator="containsText" text="Uygun">
      <formula>NOT(ISERROR(SEARCH("Uygun",O798)))</formula>
    </cfRule>
  </conditionalFormatting>
  <conditionalFormatting sqref="O799:O800">
    <cfRule type="containsText" dxfId="3388" priority="7184" operator="containsText" text="İthal Girdi">
      <formula>NOT(ISERROR(SEARCH("İthal Girdi",O799)))</formula>
    </cfRule>
    <cfRule type="containsText" dxfId="3387" priority="7182" operator="containsText" text="%10 sınırı aşılmıştır.">
      <formula>NOT(ISERROR(SEARCH("%10 sınırı aşılmıştır.",O799)))</formula>
    </cfRule>
    <cfRule type="containsText" dxfId="3386" priority="7183" operator="containsText" text="Uygun">
      <formula>NOT(ISERROR(SEARCH("Uygun",O799)))</formula>
    </cfRule>
  </conditionalFormatting>
  <conditionalFormatting sqref="O801">
    <cfRule type="containsText" dxfId="3385" priority="7190" operator="containsText" text="%10 sınırı aşılmıştır.">
      <formula>NOT(ISERROR(SEARCH("%10 sınırı aşılmıştır.",O801)))</formula>
    </cfRule>
    <cfRule type="containsText" dxfId="3384" priority="7191" operator="containsText" text="Uygun">
      <formula>NOT(ISERROR(SEARCH("Uygun",O801)))</formula>
    </cfRule>
    <cfRule type="containsText" dxfId="3383" priority="7192" operator="containsText" text="İthal Girdi">
      <formula>NOT(ISERROR(SEARCH("İthal Girdi",O801)))</formula>
    </cfRule>
  </conditionalFormatting>
  <conditionalFormatting sqref="O802">
    <cfRule type="containsText" dxfId="3382" priority="7198" operator="containsText" text="%10 sınırı aşılmıştır.">
      <formula>NOT(ISERROR(SEARCH("%10 sınırı aşılmıştır.",O802)))</formula>
    </cfRule>
    <cfRule type="containsText" dxfId="3381" priority="7199" operator="containsText" text="Uygun">
      <formula>NOT(ISERROR(SEARCH("Uygun",O802)))</formula>
    </cfRule>
    <cfRule type="containsText" dxfId="3380" priority="7200" operator="containsText" text="İthal Girdi">
      <formula>NOT(ISERROR(SEARCH("İthal Girdi",O802)))</formula>
    </cfRule>
  </conditionalFormatting>
  <conditionalFormatting sqref="O803:O835">
    <cfRule type="containsText" dxfId="3379" priority="7175" operator="containsText" text="Uygun">
      <formula>NOT(ISERROR(SEARCH("Uygun",O803)))</formula>
    </cfRule>
    <cfRule type="containsText" dxfId="3378" priority="7174" operator="containsText" text="%10 sınırı aşılmıştır.">
      <formula>NOT(ISERROR(SEARCH("%10 sınırı aşılmıştır.",O803)))</formula>
    </cfRule>
    <cfRule type="containsText" dxfId="3377" priority="7176" operator="containsText" text="İthal Girdi">
      <formula>NOT(ISERROR(SEARCH("İthal Girdi",O803)))</formula>
    </cfRule>
  </conditionalFormatting>
  <conditionalFormatting sqref="O836">
    <cfRule type="containsText" dxfId="3376" priority="7168" operator="containsText" text="İthal Girdi">
      <formula>NOT(ISERROR(SEARCH("İthal Girdi",O836)))</formula>
    </cfRule>
    <cfRule type="containsText" dxfId="3375" priority="7167" operator="containsText" text="Uygun">
      <formula>NOT(ISERROR(SEARCH("Uygun",O836)))</formula>
    </cfRule>
    <cfRule type="containsText" dxfId="3374" priority="7166" operator="containsText" text="%10 sınırı aşılmıştır.">
      <formula>NOT(ISERROR(SEARCH("%10 sınırı aşılmıştır.",O836)))</formula>
    </cfRule>
  </conditionalFormatting>
  <conditionalFormatting sqref="O837:O838">
    <cfRule type="containsText" dxfId="3373" priority="7143" operator="containsText" text="Uygun">
      <formula>NOT(ISERROR(SEARCH("Uygun",O837)))</formula>
    </cfRule>
    <cfRule type="containsText" dxfId="3372" priority="7142" operator="containsText" text="%10 sınırı aşılmıştır.">
      <formula>NOT(ISERROR(SEARCH("%10 sınırı aşılmıştır.",O837)))</formula>
    </cfRule>
    <cfRule type="containsText" dxfId="3371" priority="7144" operator="containsText" text="İthal Girdi">
      <formula>NOT(ISERROR(SEARCH("İthal Girdi",O837)))</formula>
    </cfRule>
  </conditionalFormatting>
  <conditionalFormatting sqref="O839">
    <cfRule type="containsText" dxfId="3370" priority="7152" operator="containsText" text="İthal Girdi">
      <formula>NOT(ISERROR(SEARCH("İthal Girdi",O839)))</formula>
    </cfRule>
    <cfRule type="containsText" dxfId="3369" priority="7151" operator="containsText" text="Uygun">
      <formula>NOT(ISERROR(SEARCH("Uygun",O839)))</formula>
    </cfRule>
    <cfRule type="containsText" dxfId="3368" priority="7150" operator="containsText" text="%10 sınırı aşılmıştır.">
      <formula>NOT(ISERROR(SEARCH("%10 sınırı aşılmıştır.",O839)))</formula>
    </cfRule>
  </conditionalFormatting>
  <conditionalFormatting sqref="O840">
    <cfRule type="containsText" dxfId="3367" priority="7160" operator="containsText" text="İthal Girdi">
      <formula>NOT(ISERROR(SEARCH("İthal Girdi",O840)))</formula>
    </cfRule>
    <cfRule type="containsText" dxfId="3366" priority="7159" operator="containsText" text="Uygun">
      <formula>NOT(ISERROR(SEARCH("Uygun",O840)))</formula>
    </cfRule>
    <cfRule type="containsText" dxfId="3365" priority="7158" operator="containsText" text="%10 sınırı aşılmıştır.">
      <formula>NOT(ISERROR(SEARCH("%10 sınırı aşılmıştır.",O840)))</formula>
    </cfRule>
  </conditionalFormatting>
  <conditionalFormatting sqref="O841:O873">
    <cfRule type="containsText" dxfId="3364" priority="7136" operator="containsText" text="İthal Girdi">
      <formula>NOT(ISERROR(SEARCH("İthal Girdi",O841)))</formula>
    </cfRule>
    <cfRule type="containsText" dxfId="3363" priority="7135" operator="containsText" text="Uygun">
      <formula>NOT(ISERROR(SEARCH("Uygun",O841)))</formula>
    </cfRule>
    <cfRule type="containsText" dxfId="3362" priority="7134" operator="containsText" text="%10 sınırı aşılmıştır.">
      <formula>NOT(ISERROR(SEARCH("%10 sınırı aşılmıştır.",O841)))</formula>
    </cfRule>
  </conditionalFormatting>
  <conditionalFormatting sqref="O874">
    <cfRule type="containsText" dxfId="3361" priority="7128" operator="containsText" text="İthal Girdi">
      <formula>NOT(ISERROR(SEARCH("İthal Girdi",O874)))</formula>
    </cfRule>
    <cfRule type="containsText" dxfId="3360" priority="7127" operator="containsText" text="Uygun">
      <formula>NOT(ISERROR(SEARCH("Uygun",O874)))</formula>
    </cfRule>
    <cfRule type="containsText" dxfId="3359" priority="7126" operator="containsText" text="%10 sınırı aşılmıştır.">
      <formula>NOT(ISERROR(SEARCH("%10 sınırı aşılmıştır.",O874)))</formula>
    </cfRule>
  </conditionalFormatting>
  <conditionalFormatting sqref="O875:O876">
    <cfRule type="containsText" dxfId="3358" priority="7103" operator="containsText" text="Uygun">
      <formula>NOT(ISERROR(SEARCH("Uygun",O875)))</formula>
    </cfRule>
    <cfRule type="containsText" dxfId="3357" priority="7104" operator="containsText" text="İthal Girdi">
      <formula>NOT(ISERROR(SEARCH("İthal Girdi",O875)))</formula>
    </cfRule>
    <cfRule type="containsText" dxfId="3356" priority="7102" operator="containsText" text="%10 sınırı aşılmıştır.">
      <formula>NOT(ISERROR(SEARCH("%10 sınırı aşılmıştır.",O875)))</formula>
    </cfRule>
  </conditionalFormatting>
  <conditionalFormatting sqref="O877">
    <cfRule type="containsText" dxfId="3355" priority="7112" operator="containsText" text="İthal Girdi">
      <formula>NOT(ISERROR(SEARCH("İthal Girdi",O877)))</formula>
    </cfRule>
    <cfRule type="containsText" dxfId="3354" priority="7111" operator="containsText" text="Uygun">
      <formula>NOT(ISERROR(SEARCH("Uygun",O877)))</formula>
    </cfRule>
    <cfRule type="containsText" dxfId="3353" priority="7110" operator="containsText" text="%10 sınırı aşılmıştır.">
      <formula>NOT(ISERROR(SEARCH("%10 sınırı aşılmıştır.",O877)))</formula>
    </cfRule>
  </conditionalFormatting>
  <conditionalFormatting sqref="O878">
    <cfRule type="containsText" dxfId="3352" priority="7120" operator="containsText" text="İthal Girdi">
      <formula>NOT(ISERROR(SEARCH("İthal Girdi",O878)))</formula>
    </cfRule>
    <cfRule type="containsText" dxfId="3351" priority="7119" operator="containsText" text="Uygun">
      <formula>NOT(ISERROR(SEARCH("Uygun",O878)))</formula>
    </cfRule>
    <cfRule type="containsText" dxfId="3350" priority="7118" operator="containsText" text="%10 sınırı aşılmıştır.">
      <formula>NOT(ISERROR(SEARCH("%10 sınırı aşılmıştır.",O878)))</formula>
    </cfRule>
  </conditionalFormatting>
  <conditionalFormatting sqref="O879:O911">
    <cfRule type="containsText" dxfId="3349" priority="7095" operator="containsText" text="Uygun">
      <formula>NOT(ISERROR(SEARCH("Uygun",O879)))</formula>
    </cfRule>
    <cfRule type="containsText" dxfId="3348" priority="7094" operator="containsText" text="%10 sınırı aşılmıştır.">
      <formula>NOT(ISERROR(SEARCH("%10 sınırı aşılmıştır.",O879)))</formula>
    </cfRule>
    <cfRule type="containsText" dxfId="3347" priority="7096" operator="containsText" text="İthal Girdi">
      <formula>NOT(ISERROR(SEARCH("İthal Girdi",O879)))</formula>
    </cfRule>
  </conditionalFormatting>
  <conditionalFormatting sqref="O912">
    <cfRule type="containsText" dxfId="3346" priority="7088" operator="containsText" text="İthal Girdi">
      <formula>NOT(ISERROR(SEARCH("İthal Girdi",O912)))</formula>
    </cfRule>
    <cfRule type="containsText" dxfId="3345" priority="7087" operator="containsText" text="Uygun">
      <formula>NOT(ISERROR(SEARCH("Uygun",O912)))</formula>
    </cfRule>
    <cfRule type="containsText" dxfId="3344" priority="7086" operator="containsText" text="%10 sınırı aşılmıştır.">
      <formula>NOT(ISERROR(SEARCH("%10 sınırı aşılmıştır.",O912)))</formula>
    </cfRule>
  </conditionalFormatting>
  <conditionalFormatting sqref="O913:O914">
    <cfRule type="containsText" dxfId="3343" priority="7064" operator="containsText" text="İthal Girdi">
      <formula>NOT(ISERROR(SEARCH("İthal Girdi",O913)))</formula>
    </cfRule>
    <cfRule type="containsText" dxfId="3342" priority="7063" operator="containsText" text="Uygun">
      <formula>NOT(ISERROR(SEARCH("Uygun",O913)))</formula>
    </cfRule>
    <cfRule type="containsText" dxfId="3341" priority="7062" operator="containsText" text="%10 sınırı aşılmıştır.">
      <formula>NOT(ISERROR(SEARCH("%10 sınırı aşılmıştır.",O913)))</formula>
    </cfRule>
  </conditionalFormatting>
  <conditionalFormatting sqref="O915">
    <cfRule type="containsText" dxfId="3340" priority="7072" operator="containsText" text="İthal Girdi">
      <formula>NOT(ISERROR(SEARCH("İthal Girdi",O915)))</formula>
    </cfRule>
    <cfRule type="containsText" dxfId="3339" priority="7071" operator="containsText" text="Uygun">
      <formula>NOT(ISERROR(SEARCH("Uygun",O915)))</formula>
    </cfRule>
    <cfRule type="containsText" dxfId="3338" priority="7070" operator="containsText" text="%10 sınırı aşılmıştır.">
      <formula>NOT(ISERROR(SEARCH("%10 sınırı aşılmıştır.",O915)))</formula>
    </cfRule>
  </conditionalFormatting>
  <conditionalFormatting sqref="O916">
    <cfRule type="containsText" dxfId="3337" priority="7080" operator="containsText" text="İthal Girdi">
      <formula>NOT(ISERROR(SEARCH("İthal Girdi",O916)))</formula>
    </cfRule>
    <cfRule type="containsText" dxfId="3336" priority="7078" operator="containsText" text="%10 sınırı aşılmıştır.">
      <formula>NOT(ISERROR(SEARCH("%10 sınırı aşılmıştır.",O916)))</formula>
    </cfRule>
    <cfRule type="containsText" dxfId="3335" priority="7079" operator="containsText" text="Uygun">
      <formula>NOT(ISERROR(SEARCH("Uygun",O916)))</formula>
    </cfRule>
  </conditionalFormatting>
  <conditionalFormatting sqref="O917:O949">
    <cfRule type="containsText" dxfId="3334" priority="7056" operator="containsText" text="İthal Girdi">
      <formula>NOT(ISERROR(SEARCH("İthal Girdi",O917)))</formula>
    </cfRule>
    <cfRule type="containsText" dxfId="3333" priority="7055" operator="containsText" text="Uygun">
      <formula>NOT(ISERROR(SEARCH("Uygun",O917)))</formula>
    </cfRule>
    <cfRule type="containsText" dxfId="3332" priority="7054" operator="containsText" text="%10 sınırı aşılmıştır.">
      <formula>NOT(ISERROR(SEARCH("%10 sınırı aşılmıştır.",O917)))</formula>
    </cfRule>
  </conditionalFormatting>
  <conditionalFormatting sqref="O950">
    <cfRule type="containsText" dxfId="3331" priority="7046" operator="containsText" text="%10 sınırı aşılmıştır.">
      <formula>NOT(ISERROR(SEARCH("%10 sınırı aşılmıştır.",O950)))</formula>
    </cfRule>
    <cfRule type="containsText" dxfId="3330" priority="7047" operator="containsText" text="Uygun">
      <formula>NOT(ISERROR(SEARCH("Uygun",O950)))</formula>
    </cfRule>
    <cfRule type="containsText" dxfId="3329" priority="7048" operator="containsText" text="İthal Girdi">
      <formula>NOT(ISERROR(SEARCH("İthal Girdi",O950)))</formula>
    </cfRule>
  </conditionalFormatting>
  <conditionalFormatting sqref="O951:O952">
    <cfRule type="containsText" dxfId="3328" priority="7022" operator="containsText" text="%10 sınırı aşılmıştır.">
      <formula>NOT(ISERROR(SEARCH("%10 sınırı aşılmıştır.",O951)))</formula>
    </cfRule>
    <cfRule type="containsText" dxfId="3327" priority="7023" operator="containsText" text="Uygun">
      <formula>NOT(ISERROR(SEARCH("Uygun",O951)))</formula>
    </cfRule>
    <cfRule type="containsText" dxfId="3326" priority="7024" operator="containsText" text="İthal Girdi">
      <formula>NOT(ISERROR(SEARCH("İthal Girdi",O951)))</formula>
    </cfRule>
  </conditionalFormatting>
  <conditionalFormatting sqref="O953">
    <cfRule type="containsText" dxfId="3325" priority="7030" operator="containsText" text="%10 sınırı aşılmıştır.">
      <formula>NOT(ISERROR(SEARCH("%10 sınırı aşılmıştır.",O953)))</formula>
    </cfRule>
    <cfRule type="containsText" dxfId="3324" priority="7031" operator="containsText" text="Uygun">
      <formula>NOT(ISERROR(SEARCH("Uygun",O953)))</formula>
    </cfRule>
    <cfRule type="containsText" dxfId="3323" priority="7032" operator="containsText" text="İthal Girdi">
      <formula>NOT(ISERROR(SEARCH("İthal Girdi",O953)))</formula>
    </cfRule>
  </conditionalFormatting>
  <conditionalFormatting sqref="O954">
    <cfRule type="containsText" dxfId="3322" priority="7038" operator="containsText" text="%10 sınırı aşılmıştır.">
      <formula>NOT(ISERROR(SEARCH("%10 sınırı aşılmıştır.",O954)))</formula>
    </cfRule>
    <cfRule type="containsText" dxfId="3321" priority="7039" operator="containsText" text="Uygun">
      <formula>NOT(ISERROR(SEARCH("Uygun",O954)))</formula>
    </cfRule>
    <cfRule type="containsText" dxfId="3320" priority="7040" operator="containsText" text="İthal Girdi">
      <formula>NOT(ISERROR(SEARCH("İthal Girdi",O954)))</formula>
    </cfRule>
  </conditionalFormatting>
  <conditionalFormatting sqref="O955:O987">
    <cfRule type="containsText" dxfId="3319" priority="7016" operator="containsText" text="İthal Girdi">
      <formula>NOT(ISERROR(SEARCH("İthal Girdi",O955)))</formula>
    </cfRule>
    <cfRule type="containsText" dxfId="3318" priority="7014" operator="containsText" text="%10 sınırı aşılmıştır.">
      <formula>NOT(ISERROR(SEARCH("%10 sınırı aşılmıştır.",O955)))</formula>
    </cfRule>
    <cfRule type="containsText" dxfId="3317" priority="7015" operator="containsText" text="Uygun">
      <formula>NOT(ISERROR(SEARCH("Uygun",O955)))</formula>
    </cfRule>
  </conditionalFormatting>
  <conditionalFormatting sqref="O988">
    <cfRule type="containsText" dxfId="3316" priority="7008" operator="containsText" text="İthal Girdi">
      <formula>NOT(ISERROR(SEARCH("İthal Girdi",O988)))</formula>
    </cfRule>
    <cfRule type="containsText" dxfId="3315" priority="7007" operator="containsText" text="Uygun">
      <formula>NOT(ISERROR(SEARCH("Uygun",O988)))</formula>
    </cfRule>
    <cfRule type="containsText" dxfId="3314" priority="7006" operator="containsText" text="%10 sınırı aşılmıştır.">
      <formula>NOT(ISERROR(SEARCH("%10 sınırı aşılmıştır.",O988)))</formula>
    </cfRule>
  </conditionalFormatting>
  <conditionalFormatting sqref="O989:O990">
    <cfRule type="containsText" dxfId="3313" priority="6983" operator="containsText" text="Uygun">
      <formula>NOT(ISERROR(SEARCH("Uygun",O989)))</formula>
    </cfRule>
    <cfRule type="containsText" dxfId="3312" priority="6984" operator="containsText" text="İthal Girdi">
      <formula>NOT(ISERROR(SEARCH("İthal Girdi",O989)))</formula>
    </cfRule>
    <cfRule type="containsText" dxfId="3311" priority="6982" operator="containsText" text="%10 sınırı aşılmıştır.">
      <formula>NOT(ISERROR(SEARCH("%10 sınırı aşılmıştır.",O989)))</formula>
    </cfRule>
  </conditionalFormatting>
  <conditionalFormatting sqref="O991">
    <cfRule type="containsText" dxfId="3310" priority="6990" operator="containsText" text="%10 sınırı aşılmıştır.">
      <formula>NOT(ISERROR(SEARCH("%10 sınırı aşılmıştır.",O991)))</formula>
    </cfRule>
    <cfRule type="containsText" dxfId="3309" priority="6991" operator="containsText" text="Uygun">
      <formula>NOT(ISERROR(SEARCH("Uygun",O991)))</formula>
    </cfRule>
    <cfRule type="containsText" dxfId="3308" priority="6992" operator="containsText" text="İthal Girdi">
      <formula>NOT(ISERROR(SEARCH("İthal Girdi",O991)))</formula>
    </cfRule>
  </conditionalFormatting>
  <conditionalFormatting sqref="O992">
    <cfRule type="containsText" dxfId="3307" priority="7000" operator="containsText" text="İthal Girdi">
      <formula>NOT(ISERROR(SEARCH("İthal Girdi",O992)))</formula>
    </cfRule>
    <cfRule type="containsText" dxfId="3306" priority="6998" operator="containsText" text="%10 sınırı aşılmıştır.">
      <formula>NOT(ISERROR(SEARCH("%10 sınırı aşılmıştır.",O992)))</formula>
    </cfRule>
    <cfRule type="containsText" dxfId="3305" priority="6999" operator="containsText" text="Uygun">
      <formula>NOT(ISERROR(SEARCH("Uygun",O992)))</formula>
    </cfRule>
  </conditionalFormatting>
  <conditionalFormatting sqref="O993:O1025">
    <cfRule type="containsText" dxfId="3304" priority="6974" operator="containsText" text="%10 sınırı aşılmıştır.">
      <formula>NOT(ISERROR(SEARCH("%10 sınırı aşılmıştır.",O993)))</formula>
    </cfRule>
    <cfRule type="containsText" dxfId="3303" priority="6976" operator="containsText" text="İthal Girdi">
      <formula>NOT(ISERROR(SEARCH("İthal Girdi",O993)))</formula>
    </cfRule>
    <cfRule type="containsText" dxfId="3302" priority="6975" operator="containsText" text="Uygun">
      <formula>NOT(ISERROR(SEARCH("Uygun",O993)))</formula>
    </cfRule>
  </conditionalFormatting>
  <conditionalFormatting sqref="O1026">
    <cfRule type="containsText" dxfId="3301" priority="6968" operator="containsText" text="İthal Girdi">
      <formula>NOT(ISERROR(SEARCH("İthal Girdi",O1026)))</formula>
    </cfRule>
    <cfRule type="containsText" dxfId="3300" priority="6967" operator="containsText" text="Uygun">
      <formula>NOT(ISERROR(SEARCH("Uygun",O1026)))</formula>
    </cfRule>
    <cfRule type="containsText" dxfId="3299" priority="6966" operator="containsText" text="%10 sınırı aşılmıştır.">
      <formula>NOT(ISERROR(SEARCH("%10 sınırı aşılmıştır.",O1026)))</formula>
    </cfRule>
  </conditionalFormatting>
  <conditionalFormatting sqref="O1027:O1028">
    <cfRule type="containsText" dxfId="3298" priority="6942" operator="containsText" text="%10 sınırı aşılmıştır.">
      <formula>NOT(ISERROR(SEARCH("%10 sınırı aşılmıştır.",O1027)))</formula>
    </cfRule>
    <cfRule type="containsText" dxfId="3297" priority="6943" operator="containsText" text="Uygun">
      <formula>NOT(ISERROR(SEARCH("Uygun",O1027)))</formula>
    </cfRule>
    <cfRule type="containsText" dxfId="3296" priority="6944" operator="containsText" text="İthal Girdi">
      <formula>NOT(ISERROR(SEARCH("İthal Girdi",O1027)))</formula>
    </cfRule>
  </conditionalFormatting>
  <conditionalFormatting sqref="O1029">
    <cfRule type="containsText" dxfId="3295" priority="6952" operator="containsText" text="İthal Girdi">
      <formula>NOT(ISERROR(SEARCH("İthal Girdi",O1029)))</formula>
    </cfRule>
    <cfRule type="containsText" dxfId="3294" priority="6951" operator="containsText" text="Uygun">
      <formula>NOT(ISERROR(SEARCH("Uygun",O1029)))</formula>
    </cfRule>
    <cfRule type="containsText" dxfId="3293" priority="6950" operator="containsText" text="%10 sınırı aşılmıştır.">
      <formula>NOT(ISERROR(SEARCH("%10 sınırı aşılmıştır.",O1029)))</formula>
    </cfRule>
  </conditionalFormatting>
  <conditionalFormatting sqref="O1030">
    <cfRule type="containsText" dxfId="3292" priority="6960" operator="containsText" text="İthal Girdi">
      <formula>NOT(ISERROR(SEARCH("İthal Girdi",O1030)))</formula>
    </cfRule>
    <cfRule type="containsText" dxfId="3291" priority="6958" operator="containsText" text="%10 sınırı aşılmıştır.">
      <formula>NOT(ISERROR(SEARCH("%10 sınırı aşılmıştır.",O1030)))</formula>
    </cfRule>
    <cfRule type="containsText" dxfId="3290" priority="6959" operator="containsText" text="Uygun">
      <formula>NOT(ISERROR(SEARCH("Uygun",O1030)))</formula>
    </cfRule>
  </conditionalFormatting>
  <conditionalFormatting sqref="O1031:O1063">
    <cfRule type="containsText" dxfId="3289" priority="6936" operator="containsText" text="İthal Girdi">
      <formula>NOT(ISERROR(SEARCH("İthal Girdi",O1031)))</formula>
    </cfRule>
    <cfRule type="containsText" dxfId="3288" priority="6935" operator="containsText" text="Uygun">
      <formula>NOT(ISERROR(SEARCH("Uygun",O1031)))</formula>
    </cfRule>
    <cfRule type="containsText" dxfId="3287" priority="6934" operator="containsText" text="%10 sınırı aşılmıştır.">
      <formula>NOT(ISERROR(SEARCH("%10 sınırı aşılmıştır.",O1031)))</formula>
    </cfRule>
  </conditionalFormatting>
  <conditionalFormatting sqref="O1064">
    <cfRule type="containsText" dxfId="3286" priority="6927" operator="containsText" text="Uygun">
      <formula>NOT(ISERROR(SEARCH("Uygun",O1064)))</formula>
    </cfRule>
    <cfRule type="containsText" dxfId="3285" priority="6926" operator="containsText" text="%10 sınırı aşılmıştır.">
      <formula>NOT(ISERROR(SEARCH("%10 sınırı aşılmıştır.",O1064)))</formula>
    </cfRule>
    <cfRule type="containsText" dxfId="3284" priority="6928" operator="containsText" text="İthal Girdi">
      <formula>NOT(ISERROR(SEARCH("İthal Girdi",O1064)))</formula>
    </cfRule>
  </conditionalFormatting>
  <conditionalFormatting sqref="O1065:O1066">
    <cfRule type="containsText" dxfId="3283" priority="6904" operator="containsText" text="İthal Girdi">
      <formula>NOT(ISERROR(SEARCH("İthal Girdi",O1065)))</formula>
    </cfRule>
    <cfRule type="containsText" dxfId="3282" priority="6902" operator="containsText" text="%10 sınırı aşılmıştır.">
      <formula>NOT(ISERROR(SEARCH("%10 sınırı aşılmıştır.",O1065)))</formula>
    </cfRule>
    <cfRule type="containsText" dxfId="3281" priority="6903" operator="containsText" text="Uygun">
      <formula>NOT(ISERROR(SEARCH("Uygun",O1065)))</formula>
    </cfRule>
  </conditionalFormatting>
  <conditionalFormatting sqref="O1067">
    <cfRule type="containsText" dxfId="3280" priority="6912" operator="containsText" text="İthal Girdi">
      <formula>NOT(ISERROR(SEARCH("İthal Girdi",O1067)))</formula>
    </cfRule>
    <cfRule type="containsText" dxfId="3279" priority="6911" operator="containsText" text="Uygun">
      <formula>NOT(ISERROR(SEARCH("Uygun",O1067)))</formula>
    </cfRule>
    <cfRule type="containsText" dxfId="3278" priority="6910" operator="containsText" text="%10 sınırı aşılmıştır.">
      <formula>NOT(ISERROR(SEARCH("%10 sınırı aşılmıştır.",O1067)))</formula>
    </cfRule>
  </conditionalFormatting>
  <conditionalFormatting sqref="O1068">
    <cfRule type="containsText" dxfId="3277" priority="6920" operator="containsText" text="İthal Girdi">
      <formula>NOT(ISERROR(SEARCH("İthal Girdi",O1068)))</formula>
    </cfRule>
    <cfRule type="containsText" dxfId="3276" priority="6919" operator="containsText" text="Uygun">
      <formula>NOT(ISERROR(SEARCH("Uygun",O1068)))</formula>
    </cfRule>
    <cfRule type="containsText" dxfId="3275" priority="6918" operator="containsText" text="%10 sınırı aşılmıştır.">
      <formula>NOT(ISERROR(SEARCH("%10 sınırı aşılmıştır.",O1068)))</formula>
    </cfRule>
  </conditionalFormatting>
  <conditionalFormatting sqref="O1069:O1101">
    <cfRule type="containsText" dxfId="3274" priority="6896" operator="containsText" text="İthal Girdi">
      <formula>NOT(ISERROR(SEARCH("İthal Girdi",O1069)))</formula>
    </cfRule>
    <cfRule type="containsText" dxfId="3273" priority="6895" operator="containsText" text="Uygun">
      <formula>NOT(ISERROR(SEARCH("Uygun",O1069)))</formula>
    </cfRule>
    <cfRule type="containsText" dxfId="3272" priority="6894" operator="containsText" text="%10 sınırı aşılmıştır.">
      <formula>NOT(ISERROR(SEARCH("%10 sınırı aşılmıştır.",O1069)))</formula>
    </cfRule>
  </conditionalFormatting>
  <conditionalFormatting sqref="O1102">
    <cfRule type="containsText" dxfId="3271" priority="6886" operator="containsText" text="%10 sınırı aşılmıştır.">
      <formula>NOT(ISERROR(SEARCH("%10 sınırı aşılmıştır.",O1102)))</formula>
    </cfRule>
    <cfRule type="containsText" dxfId="3270" priority="6888" operator="containsText" text="İthal Girdi">
      <formula>NOT(ISERROR(SEARCH("İthal Girdi",O1102)))</formula>
    </cfRule>
    <cfRule type="containsText" dxfId="3269" priority="6887" operator="containsText" text="Uygun">
      <formula>NOT(ISERROR(SEARCH("Uygun",O1102)))</formula>
    </cfRule>
  </conditionalFormatting>
  <conditionalFormatting sqref="O1103:O1104">
    <cfRule type="containsText" dxfId="3268" priority="6863" operator="containsText" text="Uygun">
      <formula>NOT(ISERROR(SEARCH("Uygun",O1103)))</formula>
    </cfRule>
    <cfRule type="containsText" dxfId="3267" priority="6864" operator="containsText" text="İthal Girdi">
      <formula>NOT(ISERROR(SEARCH("İthal Girdi",O1103)))</formula>
    </cfRule>
    <cfRule type="containsText" dxfId="3266" priority="6862" operator="containsText" text="%10 sınırı aşılmıştır.">
      <formula>NOT(ISERROR(SEARCH("%10 sınırı aşılmıştır.",O1103)))</formula>
    </cfRule>
  </conditionalFormatting>
  <conditionalFormatting sqref="O1105">
    <cfRule type="containsText" dxfId="3265" priority="6872" operator="containsText" text="İthal Girdi">
      <formula>NOT(ISERROR(SEARCH("İthal Girdi",O1105)))</formula>
    </cfRule>
    <cfRule type="containsText" dxfId="3264" priority="6871" operator="containsText" text="Uygun">
      <formula>NOT(ISERROR(SEARCH("Uygun",O1105)))</formula>
    </cfRule>
    <cfRule type="containsText" dxfId="3263" priority="6870" operator="containsText" text="%10 sınırı aşılmıştır.">
      <formula>NOT(ISERROR(SEARCH("%10 sınırı aşılmıştır.",O1105)))</formula>
    </cfRule>
  </conditionalFormatting>
  <conditionalFormatting sqref="O1106">
    <cfRule type="containsText" dxfId="3262" priority="6878" operator="containsText" text="%10 sınırı aşılmıştır.">
      <formula>NOT(ISERROR(SEARCH("%10 sınırı aşılmıştır.",O1106)))</formula>
    </cfRule>
    <cfRule type="containsText" dxfId="3261" priority="6879" operator="containsText" text="Uygun">
      <formula>NOT(ISERROR(SEARCH("Uygun",O1106)))</formula>
    </cfRule>
    <cfRule type="containsText" dxfId="3260" priority="6880" operator="containsText" text="İthal Girdi">
      <formula>NOT(ISERROR(SEARCH("İthal Girdi",O1106)))</formula>
    </cfRule>
  </conditionalFormatting>
  <conditionalFormatting sqref="O1107:O1139">
    <cfRule type="containsText" dxfId="3259" priority="6856" operator="containsText" text="İthal Girdi">
      <formula>NOT(ISERROR(SEARCH("İthal Girdi",O1107)))</formula>
    </cfRule>
    <cfRule type="containsText" dxfId="3258" priority="6855" operator="containsText" text="Uygun">
      <formula>NOT(ISERROR(SEARCH("Uygun",O1107)))</formula>
    </cfRule>
    <cfRule type="containsText" dxfId="3257" priority="6854" operator="containsText" text="%10 sınırı aşılmıştır.">
      <formula>NOT(ISERROR(SEARCH("%10 sınırı aşılmıştır.",O1107)))</formula>
    </cfRule>
  </conditionalFormatting>
  <conditionalFormatting sqref="O1140">
    <cfRule type="containsText" dxfId="3256" priority="6848" operator="containsText" text="İthal Girdi">
      <formula>NOT(ISERROR(SEARCH("İthal Girdi",O1140)))</formula>
    </cfRule>
    <cfRule type="containsText" dxfId="3255" priority="6847" operator="containsText" text="Uygun">
      <formula>NOT(ISERROR(SEARCH("Uygun",O1140)))</formula>
    </cfRule>
    <cfRule type="containsText" dxfId="3254" priority="6846" operator="containsText" text="%10 sınırı aşılmıştır.">
      <formula>NOT(ISERROR(SEARCH("%10 sınırı aşılmıştır.",O1140)))</formula>
    </cfRule>
  </conditionalFormatting>
  <conditionalFormatting sqref="O1141:O1142">
    <cfRule type="containsText" dxfId="3253" priority="6823" operator="containsText" text="Uygun">
      <formula>NOT(ISERROR(SEARCH("Uygun",O1141)))</formula>
    </cfRule>
    <cfRule type="containsText" dxfId="3252" priority="6824" operator="containsText" text="İthal Girdi">
      <formula>NOT(ISERROR(SEARCH("İthal Girdi",O1141)))</formula>
    </cfRule>
    <cfRule type="containsText" dxfId="3251" priority="6822" operator="containsText" text="%10 sınırı aşılmıştır.">
      <formula>NOT(ISERROR(SEARCH("%10 sınırı aşılmıştır.",O1141)))</formula>
    </cfRule>
  </conditionalFormatting>
  <conditionalFormatting sqref="O1143">
    <cfRule type="containsText" dxfId="3250" priority="6830" operator="containsText" text="%10 sınırı aşılmıştır.">
      <formula>NOT(ISERROR(SEARCH("%10 sınırı aşılmıştır.",O1143)))</formula>
    </cfRule>
    <cfRule type="containsText" dxfId="3249" priority="6831" operator="containsText" text="Uygun">
      <formula>NOT(ISERROR(SEARCH("Uygun",O1143)))</formula>
    </cfRule>
    <cfRule type="containsText" dxfId="3248" priority="6832" operator="containsText" text="İthal Girdi">
      <formula>NOT(ISERROR(SEARCH("İthal Girdi",O1143)))</formula>
    </cfRule>
  </conditionalFormatting>
  <conditionalFormatting sqref="O1144">
    <cfRule type="containsText" dxfId="3247" priority="6838" operator="containsText" text="%10 sınırı aşılmıştır.">
      <formula>NOT(ISERROR(SEARCH("%10 sınırı aşılmıştır.",O1144)))</formula>
    </cfRule>
    <cfRule type="containsText" dxfId="3246" priority="6839" operator="containsText" text="Uygun">
      <formula>NOT(ISERROR(SEARCH("Uygun",O1144)))</formula>
    </cfRule>
    <cfRule type="containsText" dxfId="3245" priority="6840" operator="containsText" text="İthal Girdi">
      <formula>NOT(ISERROR(SEARCH("İthal Girdi",O1144)))</formula>
    </cfRule>
  </conditionalFormatting>
  <conditionalFormatting sqref="O1145:O1177">
    <cfRule type="containsText" dxfId="3244" priority="6816" operator="containsText" text="İthal Girdi">
      <formula>NOT(ISERROR(SEARCH("İthal Girdi",O1145)))</formula>
    </cfRule>
    <cfRule type="containsText" dxfId="3243" priority="6814" operator="containsText" text="%10 sınırı aşılmıştır.">
      <formula>NOT(ISERROR(SEARCH("%10 sınırı aşılmıştır.",O1145)))</formula>
    </cfRule>
    <cfRule type="containsText" dxfId="3242" priority="6815" operator="containsText" text="Uygun">
      <formula>NOT(ISERROR(SEARCH("Uygun",O1145)))</formula>
    </cfRule>
  </conditionalFormatting>
  <conditionalFormatting sqref="O1178">
    <cfRule type="containsText" dxfId="3241" priority="6806" operator="containsText" text="%10 sınırı aşılmıştır.">
      <formula>NOT(ISERROR(SEARCH("%10 sınırı aşılmıştır.",O1178)))</formula>
    </cfRule>
    <cfRule type="containsText" dxfId="3240" priority="6808" operator="containsText" text="İthal Girdi">
      <formula>NOT(ISERROR(SEARCH("İthal Girdi",O1178)))</formula>
    </cfRule>
    <cfRule type="containsText" dxfId="3239" priority="6807" operator="containsText" text="Uygun">
      <formula>NOT(ISERROR(SEARCH("Uygun",O1178)))</formula>
    </cfRule>
  </conditionalFormatting>
  <conditionalFormatting sqref="O1179:O1180">
    <cfRule type="containsText" dxfId="3238" priority="6782" operator="containsText" text="%10 sınırı aşılmıştır.">
      <formula>NOT(ISERROR(SEARCH("%10 sınırı aşılmıştır.",O1179)))</formula>
    </cfRule>
    <cfRule type="containsText" dxfId="3237" priority="6783" operator="containsText" text="Uygun">
      <formula>NOT(ISERROR(SEARCH("Uygun",O1179)))</formula>
    </cfRule>
    <cfRule type="containsText" dxfId="3236" priority="6784" operator="containsText" text="İthal Girdi">
      <formula>NOT(ISERROR(SEARCH("İthal Girdi",O1179)))</formula>
    </cfRule>
  </conditionalFormatting>
  <conditionalFormatting sqref="O1181">
    <cfRule type="containsText" dxfId="3235" priority="6792" operator="containsText" text="İthal Girdi">
      <formula>NOT(ISERROR(SEARCH("İthal Girdi",O1181)))</formula>
    </cfRule>
    <cfRule type="containsText" dxfId="3234" priority="6791" operator="containsText" text="Uygun">
      <formula>NOT(ISERROR(SEARCH("Uygun",O1181)))</formula>
    </cfRule>
    <cfRule type="containsText" dxfId="3233" priority="6790" operator="containsText" text="%10 sınırı aşılmıştır.">
      <formula>NOT(ISERROR(SEARCH("%10 sınırı aşılmıştır.",O1181)))</formula>
    </cfRule>
  </conditionalFormatting>
  <conditionalFormatting sqref="O1182">
    <cfRule type="containsText" dxfId="3232" priority="6798" operator="containsText" text="%10 sınırı aşılmıştır.">
      <formula>NOT(ISERROR(SEARCH("%10 sınırı aşılmıştır.",O1182)))</formula>
    </cfRule>
    <cfRule type="containsText" dxfId="3231" priority="6799" operator="containsText" text="Uygun">
      <formula>NOT(ISERROR(SEARCH("Uygun",O1182)))</formula>
    </cfRule>
    <cfRule type="containsText" dxfId="3230" priority="6800" operator="containsText" text="İthal Girdi">
      <formula>NOT(ISERROR(SEARCH("İthal Girdi",O1182)))</formula>
    </cfRule>
  </conditionalFormatting>
  <conditionalFormatting sqref="O1183:O1215">
    <cfRule type="containsText" dxfId="3229" priority="6776" operator="containsText" text="İthal Girdi">
      <formula>NOT(ISERROR(SEARCH("İthal Girdi",O1183)))</formula>
    </cfRule>
    <cfRule type="containsText" dxfId="3228" priority="6775" operator="containsText" text="Uygun">
      <formula>NOT(ISERROR(SEARCH("Uygun",O1183)))</formula>
    </cfRule>
    <cfRule type="containsText" dxfId="3227" priority="6774" operator="containsText" text="%10 sınırı aşılmıştır.">
      <formula>NOT(ISERROR(SEARCH("%10 sınırı aşılmıştır.",O1183)))</formula>
    </cfRule>
  </conditionalFormatting>
  <conditionalFormatting sqref="O1216">
    <cfRule type="containsText" dxfId="3226" priority="6766" operator="containsText" text="%10 sınırı aşılmıştır.">
      <formula>NOT(ISERROR(SEARCH("%10 sınırı aşılmıştır.",O1216)))</formula>
    </cfRule>
    <cfRule type="containsText" dxfId="3225" priority="6767" operator="containsText" text="Uygun">
      <formula>NOT(ISERROR(SEARCH("Uygun",O1216)))</formula>
    </cfRule>
    <cfRule type="containsText" dxfId="3224" priority="6768" operator="containsText" text="İthal Girdi">
      <formula>NOT(ISERROR(SEARCH("İthal Girdi",O1216)))</formula>
    </cfRule>
  </conditionalFormatting>
  <conditionalFormatting sqref="O1217:O1218">
    <cfRule type="containsText" dxfId="3223" priority="6744" operator="containsText" text="İthal Girdi">
      <formula>NOT(ISERROR(SEARCH("İthal Girdi",O1217)))</formula>
    </cfRule>
    <cfRule type="containsText" dxfId="3222" priority="6743" operator="containsText" text="Uygun">
      <formula>NOT(ISERROR(SEARCH("Uygun",O1217)))</formula>
    </cfRule>
    <cfRule type="containsText" dxfId="3221" priority="6742" operator="containsText" text="%10 sınırı aşılmıştır.">
      <formula>NOT(ISERROR(SEARCH("%10 sınırı aşılmıştır.",O1217)))</formula>
    </cfRule>
  </conditionalFormatting>
  <conditionalFormatting sqref="O1219">
    <cfRule type="containsText" dxfId="3220" priority="6752" operator="containsText" text="İthal Girdi">
      <formula>NOT(ISERROR(SEARCH("İthal Girdi",O1219)))</formula>
    </cfRule>
    <cfRule type="containsText" dxfId="3219" priority="6751" operator="containsText" text="Uygun">
      <formula>NOT(ISERROR(SEARCH("Uygun",O1219)))</formula>
    </cfRule>
    <cfRule type="containsText" dxfId="3218" priority="6750" operator="containsText" text="%10 sınırı aşılmıştır.">
      <formula>NOT(ISERROR(SEARCH("%10 sınırı aşılmıştır.",O1219)))</formula>
    </cfRule>
  </conditionalFormatting>
  <conditionalFormatting sqref="O1220">
    <cfRule type="containsText" dxfId="3217" priority="6760" operator="containsText" text="İthal Girdi">
      <formula>NOT(ISERROR(SEARCH("İthal Girdi",O1220)))</formula>
    </cfRule>
    <cfRule type="containsText" dxfId="3216" priority="6759" operator="containsText" text="Uygun">
      <formula>NOT(ISERROR(SEARCH("Uygun",O1220)))</formula>
    </cfRule>
    <cfRule type="containsText" dxfId="3215" priority="6758" operator="containsText" text="%10 sınırı aşılmıştır.">
      <formula>NOT(ISERROR(SEARCH("%10 sınırı aşılmıştır.",O1220)))</formula>
    </cfRule>
  </conditionalFormatting>
  <conditionalFormatting sqref="O1221:O1253">
    <cfRule type="containsText" dxfId="3214" priority="6736" operator="containsText" text="İthal Girdi">
      <formula>NOT(ISERROR(SEARCH("İthal Girdi",O1221)))</formula>
    </cfRule>
    <cfRule type="containsText" dxfId="3213" priority="6735" operator="containsText" text="Uygun">
      <formula>NOT(ISERROR(SEARCH("Uygun",O1221)))</formula>
    </cfRule>
    <cfRule type="containsText" dxfId="3212" priority="6734" operator="containsText" text="%10 sınırı aşılmıştır.">
      <formula>NOT(ISERROR(SEARCH("%10 sınırı aşılmıştır.",O1221)))</formula>
    </cfRule>
  </conditionalFormatting>
  <conditionalFormatting sqref="O1254">
    <cfRule type="containsText" dxfId="3211" priority="6728" operator="containsText" text="İthal Girdi">
      <formula>NOT(ISERROR(SEARCH("İthal Girdi",O1254)))</formula>
    </cfRule>
    <cfRule type="containsText" dxfId="3210" priority="6727" operator="containsText" text="Uygun">
      <formula>NOT(ISERROR(SEARCH("Uygun",O1254)))</formula>
    </cfRule>
    <cfRule type="containsText" dxfId="3209" priority="6726" operator="containsText" text="%10 sınırı aşılmıştır.">
      <formula>NOT(ISERROR(SEARCH("%10 sınırı aşılmıştır.",O1254)))</formula>
    </cfRule>
  </conditionalFormatting>
  <conditionalFormatting sqref="O1255:O1256">
    <cfRule type="containsText" dxfId="3208" priority="6704" operator="containsText" text="İthal Girdi">
      <formula>NOT(ISERROR(SEARCH("İthal Girdi",O1255)))</formula>
    </cfRule>
    <cfRule type="containsText" dxfId="3207" priority="6702" operator="containsText" text="%10 sınırı aşılmıştır.">
      <formula>NOT(ISERROR(SEARCH("%10 sınırı aşılmıştır.",O1255)))</formula>
    </cfRule>
    <cfRule type="containsText" dxfId="3206" priority="6703" operator="containsText" text="Uygun">
      <formula>NOT(ISERROR(SEARCH("Uygun",O1255)))</formula>
    </cfRule>
  </conditionalFormatting>
  <conditionalFormatting sqref="O1257">
    <cfRule type="containsText" dxfId="3205" priority="6711" operator="containsText" text="Uygun">
      <formula>NOT(ISERROR(SEARCH("Uygun",O1257)))</formula>
    </cfRule>
    <cfRule type="containsText" dxfId="3204" priority="6712" operator="containsText" text="İthal Girdi">
      <formula>NOT(ISERROR(SEARCH("İthal Girdi",O1257)))</formula>
    </cfRule>
    <cfRule type="containsText" dxfId="3203" priority="6710" operator="containsText" text="%10 sınırı aşılmıştır.">
      <formula>NOT(ISERROR(SEARCH("%10 sınırı aşılmıştır.",O1257)))</formula>
    </cfRule>
  </conditionalFormatting>
  <conditionalFormatting sqref="O1258">
    <cfRule type="containsText" dxfId="3202" priority="6720" operator="containsText" text="İthal Girdi">
      <formula>NOT(ISERROR(SEARCH("İthal Girdi",O1258)))</formula>
    </cfRule>
    <cfRule type="containsText" dxfId="3201" priority="6719" operator="containsText" text="Uygun">
      <formula>NOT(ISERROR(SEARCH("Uygun",O1258)))</formula>
    </cfRule>
    <cfRule type="containsText" dxfId="3200" priority="6718" operator="containsText" text="%10 sınırı aşılmıştır.">
      <formula>NOT(ISERROR(SEARCH("%10 sınırı aşılmıştır.",O1258)))</formula>
    </cfRule>
  </conditionalFormatting>
  <conditionalFormatting sqref="O1259:O1291">
    <cfRule type="containsText" dxfId="3199" priority="6696" operator="containsText" text="İthal Girdi">
      <formula>NOT(ISERROR(SEARCH("İthal Girdi",O1259)))</formula>
    </cfRule>
    <cfRule type="containsText" dxfId="3198" priority="6694" operator="containsText" text="%10 sınırı aşılmıştır.">
      <formula>NOT(ISERROR(SEARCH("%10 sınırı aşılmıştır.",O1259)))</formula>
    </cfRule>
    <cfRule type="containsText" dxfId="3197" priority="6695" operator="containsText" text="Uygun">
      <formula>NOT(ISERROR(SEARCH("Uygun",O1259)))</formula>
    </cfRule>
  </conditionalFormatting>
  <conditionalFormatting sqref="O1292">
    <cfRule type="containsText" dxfId="3196" priority="6686" operator="containsText" text="%10 sınırı aşılmıştır.">
      <formula>NOT(ISERROR(SEARCH("%10 sınırı aşılmıştır.",O1292)))</formula>
    </cfRule>
    <cfRule type="containsText" dxfId="3195" priority="6687" operator="containsText" text="Uygun">
      <formula>NOT(ISERROR(SEARCH("Uygun",O1292)))</formula>
    </cfRule>
    <cfRule type="containsText" dxfId="3194" priority="6688" operator="containsText" text="İthal Girdi">
      <formula>NOT(ISERROR(SEARCH("İthal Girdi",O1292)))</formula>
    </cfRule>
  </conditionalFormatting>
  <conditionalFormatting sqref="O1293:O1294">
    <cfRule type="containsText" dxfId="3193" priority="6662" operator="containsText" text="%10 sınırı aşılmıştır.">
      <formula>NOT(ISERROR(SEARCH("%10 sınırı aşılmıştır.",O1293)))</formula>
    </cfRule>
    <cfRule type="containsText" dxfId="3192" priority="6664" operator="containsText" text="İthal Girdi">
      <formula>NOT(ISERROR(SEARCH("İthal Girdi",O1293)))</formula>
    </cfRule>
    <cfRule type="containsText" dxfId="3191" priority="6663" operator="containsText" text="Uygun">
      <formula>NOT(ISERROR(SEARCH("Uygun",O1293)))</formula>
    </cfRule>
  </conditionalFormatting>
  <conditionalFormatting sqref="O1295">
    <cfRule type="containsText" dxfId="3190" priority="6670" operator="containsText" text="%10 sınırı aşılmıştır.">
      <formula>NOT(ISERROR(SEARCH("%10 sınırı aşılmıştır.",O1295)))</formula>
    </cfRule>
    <cfRule type="containsText" dxfId="3189" priority="6671" operator="containsText" text="Uygun">
      <formula>NOT(ISERROR(SEARCH("Uygun",O1295)))</formula>
    </cfRule>
    <cfRule type="containsText" dxfId="3188" priority="6672" operator="containsText" text="İthal Girdi">
      <formula>NOT(ISERROR(SEARCH("İthal Girdi",O1295)))</formula>
    </cfRule>
  </conditionalFormatting>
  <conditionalFormatting sqref="O1296">
    <cfRule type="containsText" dxfId="3187" priority="6678" operator="containsText" text="%10 sınırı aşılmıştır.">
      <formula>NOT(ISERROR(SEARCH("%10 sınırı aşılmıştır.",O1296)))</formula>
    </cfRule>
    <cfRule type="containsText" dxfId="3186" priority="6679" operator="containsText" text="Uygun">
      <formula>NOT(ISERROR(SEARCH("Uygun",O1296)))</formula>
    </cfRule>
    <cfRule type="containsText" dxfId="3185" priority="6680" operator="containsText" text="İthal Girdi">
      <formula>NOT(ISERROR(SEARCH("İthal Girdi",O1296)))</formula>
    </cfRule>
  </conditionalFormatting>
  <conditionalFormatting sqref="O1297:O1329">
    <cfRule type="containsText" dxfId="3184" priority="6655" operator="containsText" text="Uygun">
      <formula>NOT(ISERROR(SEARCH("Uygun",O1297)))</formula>
    </cfRule>
    <cfRule type="containsText" dxfId="3183" priority="6654" operator="containsText" text="%10 sınırı aşılmıştır.">
      <formula>NOT(ISERROR(SEARCH("%10 sınırı aşılmıştır.",O1297)))</formula>
    </cfRule>
    <cfRule type="containsText" dxfId="3182" priority="6656" operator="containsText" text="İthal Girdi">
      <formula>NOT(ISERROR(SEARCH("İthal Girdi",O1297)))</formula>
    </cfRule>
  </conditionalFormatting>
  <conditionalFormatting sqref="O1330">
    <cfRule type="containsText" dxfId="3181" priority="6648" operator="containsText" text="İthal Girdi">
      <formula>NOT(ISERROR(SEARCH("İthal Girdi",O1330)))</formula>
    </cfRule>
    <cfRule type="containsText" dxfId="3180" priority="6647" operator="containsText" text="Uygun">
      <formula>NOT(ISERROR(SEARCH("Uygun",O1330)))</formula>
    </cfRule>
    <cfRule type="containsText" dxfId="3179" priority="6646" operator="containsText" text="%10 sınırı aşılmıştır.">
      <formula>NOT(ISERROR(SEARCH("%10 sınırı aşılmıştır.",O1330)))</formula>
    </cfRule>
  </conditionalFormatting>
  <conditionalFormatting sqref="O1331:O1332">
    <cfRule type="containsText" dxfId="3178" priority="6624" operator="containsText" text="İthal Girdi">
      <formula>NOT(ISERROR(SEARCH("İthal Girdi",O1331)))</formula>
    </cfRule>
    <cfRule type="containsText" dxfId="3177" priority="6623" operator="containsText" text="Uygun">
      <formula>NOT(ISERROR(SEARCH("Uygun",O1331)))</formula>
    </cfRule>
    <cfRule type="containsText" dxfId="3176" priority="6622" operator="containsText" text="%10 sınırı aşılmıştır.">
      <formula>NOT(ISERROR(SEARCH("%10 sınırı aşılmıştır.",O1331)))</formula>
    </cfRule>
  </conditionalFormatting>
  <conditionalFormatting sqref="O1333">
    <cfRule type="containsText" dxfId="3175" priority="6631" operator="containsText" text="Uygun">
      <formula>NOT(ISERROR(SEARCH("Uygun",O1333)))</formula>
    </cfRule>
    <cfRule type="containsText" dxfId="3174" priority="6630" operator="containsText" text="%10 sınırı aşılmıştır.">
      <formula>NOT(ISERROR(SEARCH("%10 sınırı aşılmıştır.",O1333)))</formula>
    </cfRule>
    <cfRule type="containsText" dxfId="3173" priority="6632" operator="containsText" text="İthal Girdi">
      <formula>NOT(ISERROR(SEARCH("İthal Girdi",O1333)))</formula>
    </cfRule>
  </conditionalFormatting>
  <conditionalFormatting sqref="O1334">
    <cfRule type="containsText" dxfId="3172" priority="6640" operator="containsText" text="İthal Girdi">
      <formula>NOT(ISERROR(SEARCH("İthal Girdi",O1334)))</formula>
    </cfRule>
    <cfRule type="containsText" dxfId="3171" priority="6639" operator="containsText" text="Uygun">
      <formula>NOT(ISERROR(SEARCH("Uygun",O1334)))</formula>
    </cfRule>
    <cfRule type="containsText" dxfId="3170" priority="6638" operator="containsText" text="%10 sınırı aşılmıştır.">
      <formula>NOT(ISERROR(SEARCH("%10 sınırı aşılmıştır.",O1334)))</formula>
    </cfRule>
  </conditionalFormatting>
  <conditionalFormatting sqref="O1335:O1367">
    <cfRule type="containsText" dxfId="3169" priority="6614" operator="containsText" text="%10 sınırı aşılmıştır.">
      <formula>NOT(ISERROR(SEARCH("%10 sınırı aşılmıştır.",O1335)))</formula>
    </cfRule>
    <cfRule type="containsText" dxfId="3168" priority="6615" operator="containsText" text="Uygun">
      <formula>NOT(ISERROR(SEARCH("Uygun",O1335)))</formula>
    </cfRule>
    <cfRule type="containsText" dxfId="3167" priority="6616" operator="containsText" text="İthal Girdi">
      <formula>NOT(ISERROR(SEARCH("İthal Girdi",O1335)))</formula>
    </cfRule>
  </conditionalFormatting>
  <conditionalFormatting sqref="O1368">
    <cfRule type="containsText" dxfId="3166" priority="6606" operator="containsText" text="%10 sınırı aşılmıştır.">
      <formula>NOT(ISERROR(SEARCH("%10 sınırı aşılmıştır.",O1368)))</formula>
    </cfRule>
    <cfRule type="containsText" dxfId="3165" priority="6607" operator="containsText" text="Uygun">
      <formula>NOT(ISERROR(SEARCH("Uygun",O1368)))</formula>
    </cfRule>
    <cfRule type="containsText" dxfId="3164" priority="6608" operator="containsText" text="İthal Girdi">
      <formula>NOT(ISERROR(SEARCH("İthal Girdi",O1368)))</formula>
    </cfRule>
  </conditionalFormatting>
  <conditionalFormatting sqref="O1369:O1370">
    <cfRule type="containsText" dxfId="3163" priority="6584" operator="containsText" text="İthal Girdi">
      <formula>NOT(ISERROR(SEARCH("İthal Girdi",O1369)))</formula>
    </cfRule>
    <cfRule type="containsText" dxfId="3162" priority="6583" operator="containsText" text="Uygun">
      <formula>NOT(ISERROR(SEARCH("Uygun",O1369)))</formula>
    </cfRule>
    <cfRule type="containsText" dxfId="3161" priority="6582" operator="containsText" text="%10 sınırı aşılmıştır.">
      <formula>NOT(ISERROR(SEARCH("%10 sınırı aşılmıştır.",O1369)))</formula>
    </cfRule>
  </conditionalFormatting>
  <conditionalFormatting sqref="O1371">
    <cfRule type="containsText" dxfId="3160" priority="6592" operator="containsText" text="İthal Girdi">
      <formula>NOT(ISERROR(SEARCH("İthal Girdi",O1371)))</formula>
    </cfRule>
    <cfRule type="containsText" dxfId="3159" priority="6591" operator="containsText" text="Uygun">
      <formula>NOT(ISERROR(SEARCH("Uygun",O1371)))</formula>
    </cfRule>
    <cfRule type="containsText" dxfId="3158" priority="6590" operator="containsText" text="%10 sınırı aşılmıştır.">
      <formula>NOT(ISERROR(SEARCH("%10 sınırı aşılmıştır.",O1371)))</formula>
    </cfRule>
  </conditionalFormatting>
  <conditionalFormatting sqref="O1372">
    <cfRule type="containsText" dxfId="3157" priority="6598" operator="containsText" text="%10 sınırı aşılmıştır.">
      <formula>NOT(ISERROR(SEARCH("%10 sınırı aşılmıştır.",O1372)))</formula>
    </cfRule>
    <cfRule type="containsText" dxfId="3156" priority="6600" operator="containsText" text="İthal Girdi">
      <formula>NOT(ISERROR(SEARCH("İthal Girdi",O1372)))</formula>
    </cfRule>
    <cfRule type="containsText" dxfId="3155" priority="6599" operator="containsText" text="Uygun">
      <formula>NOT(ISERROR(SEARCH("Uygun",O1372)))</formula>
    </cfRule>
  </conditionalFormatting>
  <conditionalFormatting sqref="O1373:O1405">
    <cfRule type="containsText" dxfId="3154" priority="6575" operator="containsText" text="Uygun">
      <formula>NOT(ISERROR(SEARCH("Uygun",O1373)))</formula>
    </cfRule>
    <cfRule type="containsText" dxfId="3153" priority="6574" operator="containsText" text="%10 sınırı aşılmıştır.">
      <formula>NOT(ISERROR(SEARCH("%10 sınırı aşılmıştır.",O1373)))</formula>
    </cfRule>
    <cfRule type="containsText" dxfId="3152" priority="6576" operator="containsText" text="İthal Girdi">
      <formula>NOT(ISERROR(SEARCH("İthal Girdi",O1373)))</formula>
    </cfRule>
  </conditionalFormatting>
  <conditionalFormatting sqref="O1406">
    <cfRule type="containsText" dxfId="3151" priority="6568" operator="containsText" text="İthal Girdi">
      <formula>NOT(ISERROR(SEARCH("İthal Girdi",O1406)))</formula>
    </cfRule>
    <cfRule type="containsText" dxfId="3150" priority="6567" operator="containsText" text="Uygun">
      <formula>NOT(ISERROR(SEARCH("Uygun",O1406)))</formula>
    </cfRule>
    <cfRule type="containsText" dxfId="3149" priority="6566" operator="containsText" text="%10 sınırı aşılmıştır.">
      <formula>NOT(ISERROR(SEARCH("%10 sınırı aşılmıştır.",O1406)))</formula>
    </cfRule>
  </conditionalFormatting>
  <conditionalFormatting sqref="O1407:O1408">
    <cfRule type="containsText" dxfId="3148" priority="6544" operator="containsText" text="İthal Girdi">
      <formula>NOT(ISERROR(SEARCH("İthal Girdi",O1407)))</formula>
    </cfRule>
    <cfRule type="containsText" dxfId="3147" priority="6543" operator="containsText" text="Uygun">
      <formula>NOT(ISERROR(SEARCH("Uygun",O1407)))</formula>
    </cfRule>
    <cfRule type="containsText" dxfId="3146" priority="6542" operator="containsText" text="%10 sınırı aşılmıştır.">
      <formula>NOT(ISERROR(SEARCH("%10 sınırı aşılmıştır.",O1407)))</formula>
    </cfRule>
  </conditionalFormatting>
  <conditionalFormatting sqref="O1409">
    <cfRule type="containsText" dxfId="3145" priority="6552" operator="containsText" text="İthal Girdi">
      <formula>NOT(ISERROR(SEARCH("İthal Girdi",O1409)))</formula>
    </cfRule>
    <cfRule type="containsText" dxfId="3144" priority="6551" operator="containsText" text="Uygun">
      <formula>NOT(ISERROR(SEARCH("Uygun",O1409)))</formula>
    </cfRule>
    <cfRule type="containsText" dxfId="3143" priority="6550" operator="containsText" text="%10 sınırı aşılmıştır.">
      <formula>NOT(ISERROR(SEARCH("%10 sınırı aşılmıştır.",O1409)))</formula>
    </cfRule>
  </conditionalFormatting>
  <conditionalFormatting sqref="O1410">
    <cfRule type="containsText" dxfId="3142" priority="6560" operator="containsText" text="İthal Girdi">
      <formula>NOT(ISERROR(SEARCH("İthal Girdi",O1410)))</formula>
    </cfRule>
    <cfRule type="containsText" dxfId="3141" priority="6559" operator="containsText" text="Uygun">
      <formula>NOT(ISERROR(SEARCH("Uygun",O1410)))</formula>
    </cfRule>
    <cfRule type="containsText" dxfId="3140" priority="6558" operator="containsText" text="%10 sınırı aşılmıştır.">
      <formula>NOT(ISERROR(SEARCH("%10 sınırı aşılmıştır.",O1410)))</formula>
    </cfRule>
  </conditionalFormatting>
  <conditionalFormatting sqref="O1411:O1443">
    <cfRule type="containsText" dxfId="3139" priority="6534" operator="containsText" text="%10 sınırı aşılmıştır.">
      <formula>NOT(ISERROR(SEARCH("%10 sınırı aşılmıştır.",O1411)))</formula>
    </cfRule>
    <cfRule type="containsText" dxfId="3138" priority="6536" operator="containsText" text="İthal Girdi">
      <formula>NOT(ISERROR(SEARCH("İthal Girdi",O1411)))</formula>
    </cfRule>
    <cfRule type="containsText" dxfId="3137" priority="6535" operator="containsText" text="Uygun">
      <formula>NOT(ISERROR(SEARCH("Uygun",O1411)))</formula>
    </cfRule>
  </conditionalFormatting>
  <conditionalFormatting sqref="O1444">
    <cfRule type="containsText" dxfId="3136" priority="6526" operator="containsText" text="%10 sınırı aşılmıştır.">
      <formula>NOT(ISERROR(SEARCH("%10 sınırı aşılmıştır.",O1444)))</formula>
    </cfRule>
    <cfRule type="containsText" dxfId="3135" priority="6527" operator="containsText" text="Uygun">
      <formula>NOT(ISERROR(SEARCH("Uygun",O1444)))</formula>
    </cfRule>
    <cfRule type="containsText" dxfId="3134" priority="6528" operator="containsText" text="İthal Girdi">
      <formula>NOT(ISERROR(SEARCH("İthal Girdi",O1444)))</formula>
    </cfRule>
  </conditionalFormatting>
  <conditionalFormatting sqref="O1445:O1446">
    <cfRule type="containsText" dxfId="3133" priority="6503" operator="containsText" text="Uygun">
      <formula>NOT(ISERROR(SEARCH("Uygun",O1445)))</formula>
    </cfRule>
    <cfRule type="containsText" dxfId="3132" priority="6502" operator="containsText" text="%10 sınırı aşılmıştır.">
      <formula>NOT(ISERROR(SEARCH("%10 sınırı aşılmıştır.",O1445)))</formula>
    </cfRule>
    <cfRule type="containsText" dxfId="3131" priority="6504" operator="containsText" text="İthal Girdi">
      <formula>NOT(ISERROR(SEARCH("İthal Girdi",O1445)))</formula>
    </cfRule>
  </conditionalFormatting>
  <conditionalFormatting sqref="O1447">
    <cfRule type="containsText" dxfId="3130" priority="6510" operator="containsText" text="%10 sınırı aşılmıştır.">
      <formula>NOT(ISERROR(SEARCH("%10 sınırı aşılmıştır.",O1447)))</formula>
    </cfRule>
    <cfRule type="containsText" dxfId="3129" priority="6511" operator="containsText" text="Uygun">
      <formula>NOT(ISERROR(SEARCH("Uygun",O1447)))</formula>
    </cfRule>
    <cfRule type="containsText" dxfId="3128" priority="6512" operator="containsText" text="İthal Girdi">
      <formula>NOT(ISERROR(SEARCH("İthal Girdi",O1447)))</formula>
    </cfRule>
  </conditionalFormatting>
  <conditionalFormatting sqref="O1448">
    <cfRule type="containsText" dxfId="3127" priority="6520" operator="containsText" text="İthal Girdi">
      <formula>NOT(ISERROR(SEARCH("İthal Girdi",O1448)))</formula>
    </cfRule>
    <cfRule type="containsText" dxfId="3126" priority="6518" operator="containsText" text="%10 sınırı aşılmıştır.">
      <formula>NOT(ISERROR(SEARCH("%10 sınırı aşılmıştır.",O1448)))</formula>
    </cfRule>
    <cfRule type="containsText" dxfId="3125" priority="6519" operator="containsText" text="Uygun">
      <formula>NOT(ISERROR(SEARCH("Uygun",O1448)))</formula>
    </cfRule>
  </conditionalFormatting>
  <conditionalFormatting sqref="O1449:O1481">
    <cfRule type="containsText" dxfId="3124" priority="6495" operator="containsText" text="Uygun">
      <formula>NOT(ISERROR(SEARCH("Uygun",O1449)))</formula>
    </cfRule>
    <cfRule type="containsText" dxfId="3123" priority="6494" operator="containsText" text="%10 sınırı aşılmıştır.">
      <formula>NOT(ISERROR(SEARCH("%10 sınırı aşılmıştır.",O1449)))</formula>
    </cfRule>
    <cfRule type="containsText" dxfId="3122" priority="6496" operator="containsText" text="İthal Girdi">
      <formula>NOT(ISERROR(SEARCH("İthal Girdi",O1449)))</formula>
    </cfRule>
  </conditionalFormatting>
  <conditionalFormatting sqref="O1482">
    <cfRule type="containsText" dxfId="3121" priority="6486" operator="containsText" text="%10 sınırı aşılmıştır.">
      <formula>NOT(ISERROR(SEARCH("%10 sınırı aşılmıştır.",O1482)))</formula>
    </cfRule>
    <cfRule type="containsText" dxfId="3120" priority="6488" operator="containsText" text="İthal Girdi">
      <formula>NOT(ISERROR(SEARCH("İthal Girdi",O1482)))</formula>
    </cfRule>
    <cfRule type="containsText" dxfId="3119" priority="6487" operator="containsText" text="Uygun">
      <formula>NOT(ISERROR(SEARCH("Uygun",O1482)))</formula>
    </cfRule>
  </conditionalFormatting>
  <conditionalFormatting sqref="O1483:O1484">
    <cfRule type="containsText" dxfId="3118" priority="6463" operator="containsText" text="Uygun">
      <formula>NOT(ISERROR(SEARCH("Uygun",O1483)))</formula>
    </cfRule>
    <cfRule type="containsText" dxfId="3117" priority="6462" operator="containsText" text="%10 sınırı aşılmıştır.">
      <formula>NOT(ISERROR(SEARCH("%10 sınırı aşılmıştır.",O1483)))</formula>
    </cfRule>
    <cfRule type="containsText" dxfId="3116" priority="6464" operator="containsText" text="İthal Girdi">
      <formula>NOT(ISERROR(SEARCH("İthal Girdi",O1483)))</formula>
    </cfRule>
  </conditionalFormatting>
  <conditionalFormatting sqref="O1485">
    <cfRule type="containsText" dxfId="3115" priority="6472" operator="containsText" text="İthal Girdi">
      <formula>NOT(ISERROR(SEARCH("İthal Girdi",O1485)))</formula>
    </cfRule>
    <cfRule type="containsText" dxfId="3114" priority="6471" operator="containsText" text="Uygun">
      <formula>NOT(ISERROR(SEARCH("Uygun",O1485)))</formula>
    </cfRule>
    <cfRule type="containsText" dxfId="3113" priority="6470" operator="containsText" text="%10 sınırı aşılmıştır.">
      <formula>NOT(ISERROR(SEARCH("%10 sınırı aşılmıştır.",O1485)))</formula>
    </cfRule>
  </conditionalFormatting>
  <conditionalFormatting sqref="O1486">
    <cfRule type="containsText" dxfId="3112" priority="6479" operator="containsText" text="Uygun">
      <formula>NOT(ISERROR(SEARCH("Uygun",O1486)))</formula>
    </cfRule>
    <cfRule type="containsText" dxfId="3111" priority="6478" operator="containsText" text="%10 sınırı aşılmıştır.">
      <formula>NOT(ISERROR(SEARCH("%10 sınırı aşılmıştır.",O1486)))</formula>
    </cfRule>
    <cfRule type="containsText" dxfId="3110" priority="6480" operator="containsText" text="İthal Girdi">
      <formula>NOT(ISERROR(SEARCH("İthal Girdi",O1486)))</formula>
    </cfRule>
  </conditionalFormatting>
  <conditionalFormatting sqref="O1487:O1519">
    <cfRule type="containsText" dxfId="3109" priority="6456" operator="containsText" text="İthal Girdi">
      <formula>NOT(ISERROR(SEARCH("İthal Girdi",O1487)))</formula>
    </cfRule>
    <cfRule type="containsText" dxfId="3108" priority="6455" operator="containsText" text="Uygun">
      <formula>NOT(ISERROR(SEARCH("Uygun",O1487)))</formula>
    </cfRule>
    <cfRule type="containsText" dxfId="3107" priority="6454" operator="containsText" text="%10 sınırı aşılmıştır.">
      <formula>NOT(ISERROR(SEARCH("%10 sınırı aşılmıştır.",O1487)))</formula>
    </cfRule>
  </conditionalFormatting>
  <conditionalFormatting sqref="O1520">
    <cfRule type="containsText" dxfId="3106" priority="6448" operator="containsText" text="İthal Girdi">
      <formula>NOT(ISERROR(SEARCH("İthal Girdi",O1520)))</formula>
    </cfRule>
    <cfRule type="containsText" dxfId="3105" priority="6447" operator="containsText" text="Uygun">
      <formula>NOT(ISERROR(SEARCH("Uygun",O1520)))</formula>
    </cfRule>
    <cfRule type="containsText" dxfId="3104" priority="6446" operator="containsText" text="%10 sınırı aşılmıştır.">
      <formula>NOT(ISERROR(SEARCH("%10 sınırı aşılmıştır.",O1520)))</formula>
    </cfRule>
  </conditionalFormatting>
  <conditionalFormatting sqref="O1521:O1522">
    <cfRule type="containsText" dxfId="3103" priority="6424" operator="containsText" text="İthal Girdi">
      <formula>NOT(ISERROR(SEARCH("İthal Girdi",O1521)))</formula>
    </cfRule>
    <cfRule type="containsText" dxfId="3102" priority="6423" operator="containsText" text="Uygun">
      <formula>NOT(ISERROR(SEARCH("Uygun",O1521)))</formula>
    </cfRule>
    <cfRule type="containsText" dxfId="3101" priority="6422" operator="containsText" text="%10 sınırı aşılmıştır.">
      <formula>NOT(ISERROR(SEARCH("%10 sınırı aşılmıştır.",O1521)))</formula>
    </cfRule>
  </conditionalFormatting>
  <conditionalFormatting sqref="O1523">
    <cfRule type="containsText" dxfId="3100" priority="6432" operator="containsText" text="İthal Girdi">
      <formula>NOT(ISERROR(SEARCH("İthal Girdi",O1523)))</formula>
    </cfRule>
    <cfRule type="containsText" dxfId="3099" priority="6431" operator="containsText" text="Uygun">
      <formula>NOT(ISERROR(SEARCH("Uygun",O1523)))</formula>
    </cfRule>
    <cfRule type="containsText" dxfId="3098" priority="6430" operator="containsText" text="%10 sınırı aşılmıştır.">
      <formula>NOT(ISERROR(SEARCH("%10 sınırı aşılmıştır.",O1523)))</formula>
    </cfRule>
  </conditionalFormatting>
  <conditionalFormatting sqref="O1524">
    <cfRule type="containsText" dxfId="3097" priority="6439" operator="containsText" text="Uygun">
      <formula>NOT(ISERROR(SEARCH("Uygun",O1524)))</formula>
    </cfRule>
    <cfRule type="containsText" dxfId="3096" priority="6438" operator="containsText" text="%10 sınırı aşılmıştır.">
      <formula>NOT(ISERROR(SEARCH("%10 sınırı aşılmıştır.",O1524)))</formula>
    </cfRule>
    <cfRule type="containsText" dxfId="3095" priority="6440" operator="containsText" text="İthal Girdi">
      <formula>NOT(ISERROR(SEARCH("İthal Girdi",O1524)))</formula>
    </cfRule>
  </conditionalFormatting>
  <conditionalFormatting sqref="O1525:O1557">
    <cfRule type="containsText" dxfId="3094" priority="6416" operator="containsText" text="İthal Girdi">
      <formula>NOT(ISERROR(SEARCH("İthal Girdi",O1525)))</formula>
    </cfRule>
    <cfRule type="containsText" dxfId="3093" priority="6415" operator="containsText" text="Uygun">
      <formula>NOT(ISERROR(SEARCH("Uygun",O1525)))</formula>
    </cfRule>
    <cfRule type="containsText" dxfId="3092" priority="6414" operator="containsText" text="%10 sınırı aşılmıştır.">
      <formula>NOT(ISERROR(SEARCH("%10 sınırı aşılmıştır.",O1525)))</formula>
    </cfRule>
  </conditionalFormatting>
  <conditionalFormatting sqref="O1558">
    <cfRule type="containsText" dxfId="3091" priority="6408" operator="containsText" text="İthal Girdi">
      <formula>NOT(ISERROR(SEARCH("İthal Girdi",O1558)))</formula>
    </cfRule>
    <cfRule type="containsText" dxfId="3090" priority="6406" operator="containsText" text="%10 sınırı aşılmıştır.">
      <formula>NOT(ISERROR(SEARCH("%10 sınırı aşılmıştır.",O1558)))</formula>
    </cfRule>
    <cfRule type="containsText" dxfId="3089" priority="6407" operator="containsText" text="Uygun">
      <formula>NOT(ISERROR(SEARCH("Uygun",O1558)))</formula>
    </cfRule>
  </conditionalFormatting>
  <conditionalFormatting sqref="O1559:O1560">
    <cfRule type="containsText" dxfId="3088" priority="6382" operator="containsText" text="%10 sınırı aşılmıştır.">
      <formula>NOT(ISERROR(SEARCH("%10 sınırı aşılmıştır.",O1559)))</formula>
    </cfRule>
    <cfRule type="containsText" dxfId="3087" priority="6383" operator="containsText" text="Uygun">
      <formula>NOT(ISERROR(SEARCH("Uygun",O1559)))</formula>
    </cfRule>
    <cfRule type="containsText" dxfId="3086" priority="6384" operator="containsText" text="İthal Girdi">
      <formula>NOT(ISERROR(SEARCH("İthal Girdi",O1559)))</formula>
    </cfRule>
  </conditionalFormatting>
  <conditionalFormatting sqref="O1561">
    <cfRule type="containsText" dxfId="3085" priority="6391" operator="containsText" text="Uygun">
      <formula>NOT(ISERROR(SEARCH("Uygun",O1561)))</formula>
    </cfRule>
    <cfRule type="containsText" dxfId="3084" priority="6390" operator="containsText" text="%10 sınırı aşılmıştır.">
      <formula>NOT(ISERROR(SEARCH("%10 sınırı aşılmıştır.",O1561)))</formula>
    </cfRule>
    <cfRule type="containsText" dxfId="3083" priority="6392" operator="containsText" text="İthal Girdi">
      <formula>NOT(ISERROR(SEARCH("İthal Girdi",O1561)))</formula>
    </cfRule>
  </conditionalFormatting>
  <conditionalFormatting sqref="O1562">
    <cfRule type="containsText" dxfId="3082" priority="6399" operator="containsText" text="Uygun">
      <formula>NOT(ISERROR(SEARCH("Uygun",O1562)))</formula>
    </cfRule>
    <cfRule type="containsText" dxfId="3081" priority="6400" operator="containsText" text="İthal Girdi">
      <formula>NOT(ISERROR(SEARCH("İthal Girdi",O1562)))</formula>
    </cfRule>
    <cfRule type="containsText" dxfId="3080" priority="6398" operator="containsText" text="%10 sınırı aşılmıştır.">
      <formula>NOT(ISERROR(SEARCH("%10 sınırı aşılmıştır.",O1562)))</formula>
    </cfRule>
  </conditionalFormatting>
  <conditionalFormatting sqref="O1563:O1595">
    <cfRule type="containsText" dxfId="3079" priority="6376" operator="containsText" text="İthal Girdi">
      <formula>NOT(ISERROR(SEARCH("İthal Girdi",O1563)))</formula>
    </cfRule>
    <cfRule type="containsText" dxfId="3078" priority="6375" operator="containsText" text="Uygun">
      <formula>NOT(ISERROR(SEARCH("Uygun",O1563)))</formula>
    </cfRule>
    <cfRule type="containsText" dxfId="3077" priority="6374" operator="containsText" text="%10 sınırı aşılmıştır.">
      <formula>NOT(ISERROR(SEARCH("%10 sınırı aşılmıştır.",O1563)))</formula>
    </cfRule>
  </conditionalFormatting>
  <conditionalFormatting sqref="O1596">
    <cfRule type="containsText" dxfId="3076" priority="6367" operator="containsText" text="Uygun">
      <formula>NOT(ISERROR(SEARCH("Uygun",O1596)))</formula>
    </cfRule>
    <cfRule type="containsText" dxfId="3075" priority="6366" operator="containsText" text="%10 sınırı aşılmıştır.">
      <formula>NOT(ISERROR(SEARCH("%10 sınırı aşılmıştır.",O1596)))</formula>
    </cfRule>
    <cfRule type="containsText" dxfId="3074" priority="6368" operator="containsText" text="İthal Girdi">
      <formula>NOT(ISERROR(SEARCH("İthal Girdi",O1596)))</formula>
    </cfRule>
  </conditionalFormatting>
  <conditionalFormatting sqref="O1597:O1598">
    <cfRule type="containsText" dxfId="3073" priority="6344" operator="containsText" text="İthal Girdi">
      <formula>NOT(ISERROR(SEARCH("İthal Girdi",O1597)))</formula>
    </cfRule>
    <cfRule type="containsText" dxfId="3072" priority="6343" operator="containsText" text="Uygun">
      <formula>NOT(ISERROR(SEARCH("Uygun",O1597)))</formula>
    </cfRule>
    <cfRule type="containsText" dxfId="3071" priority="6342" operator="containsText" text="%10 sınırı aşılmıştır.">
      <formula>NOT(ISERROR(SEARCH("%10 sınırı aşılmıştır.",O1597)))</formula>
    </cfRule>
  </conditionalFormatting>
  <conditionalFormatting sqref="O1599">
    <cfRule type="containsText" dxfId="3070" priority="6352" operator="containsText" text="İthal Girdi">
      <formula>NOT(ISERROR(SEARCH("İthal Girdi",O1599)))</formula>
    </cfRule>
    <cfRule type="containsText" dxfId="3069" priority="6350" operator="containsText" text="%10 sınırı aşılmıştır.">
      <formula>NOT(ISERROR(SEARCH("%10 sınırı aşılmıştır.",O1599)))</formula>
    </cfRule>
    <cfRule type="containsText" dxfId="3068" priority="6351" operator="containsText" text="Uygun">
      <formula>NOT(ISERROR(SEARCH("Uygun",O1599)))</formula>
    </cfRule>
  </conditionalFormatting>
  <conditionalFormatting sqref="O1600">
    <cfRule type="containsText" dxfId="3067" priority="6360" operator="containsText" text="İthal Girdi">
      <formula>NOT(ISERROR(SEARCH("İthal Girdi",O1600)))</formula>
    </cfRule>
    <cfRule type="containsText" dxfId="3066" priority="6359" operator="containsText" text="Uygun">
      <formula>NOT(ISERROR(SEARCH("Uygun",O1600)))</formula>
    </cfRule>
    <cfRule type="containsText" dxfId="3065" priority="6358" operator="containsText" text="%10 sınırı aşılmıştır.">
      <formula>NOT(ISERROR(SEARCH("%10 sınırı aşılmıştır.",O1600)))</formula>
    </cfRule>
  </conditionalFormatting>
  <conditionalFormatting sqref="O1601:O1633">
    <cfRule type="containsText" dxfId="3064" priority="6336" operator="containsText" text="İthal Girdi">
      <formula>NOT(ISERROR(SEARCH("İthal Girdi",O1601)))</formula>
    </cfRule>
    <cfRule type="containsText" dxfId="3063" priority="6335" operator="containsText" text="Uygun">
      <formula>NOT(ISERROR(SEARCH("Uygun",O1601)))</formula>
    </cfRule>
    <cfRule type="containsText" dxfId="3062" priority="6334" operator="containsText" text="%10 sınırı aşılmıştır.">
      <formula>NOT(ISERROR(SEARCH("%10 sınırı aşılmıştır.",O1601)))</formula>
    </cfRule>
  </conditionalFormatting>
  <conditionalFormatting sqref="O1634">
    <cfRule type="containsText" dxfId="3061" priority="6328" operator="containsText" text="İthal Girdi">
      <formula>NOT(ISERROR(SEARCH("İthal Girdi",O1634)))</formula>
    </cfRule>
    <cfRule type="containsText" dxfId="3060" priority="6327" operator="containsText" text="Uygun">
      <formula>NOT(ISERROR(SEARCH("Uygun",O1634)))</formula>
    </cfRule>
    <cfRule type="containsText" dxfId="3059" priority="6326" operator="containsText" text="%10 sınırı aşılmıştır.">
      <formula>NOT(ISERROR(SEARCH("%10 sınırı aşılmıştır.",O1634)))</formula>
    </cfRule>
  </conditionalFormatting>
  <conditionalFormatting sqref="O1635:O1636">
    <cfRule type="containsText" dxfId="3058" priority="6304" operator="containsText" text="İthal Girdi">
      <formula>NOT(ISERROR(SEARCH("İthal Girdi",O1635)))</formula>
    </cfRule>
    <cfRule type="containsText" dxfId="3057" priority="6303" operator="containsText" text="Uygun">
      <formula>NOT(ISERROR(SEARCH("Uygun",O1635)))</formula>
    </cfRule>
    <cfRule type="containsText" dxfId="3056" priority="6302" operator="containsText" text="%10 sınırı aşılmıştır.">
      <formula>NOT(ISERROR(SEARCH("%10 sınırı aşılmıştır.",O1635)))</formula>
    </cfRule>
  </conditionalFormatting>
  <conditionalFormatting sqref="O1637">
    <cfRule type="containsText" dxfId="3055" priority="6312" operator="containsText" text="İthal Girdi">
      <formula>NOT(ISERROR(SEARCH("İthal Girdi",O1637)))</formula>
    </cfRule>
    <cfRule type="containsText" dxfId="3054" priority="6311" operator="containsText" text="Uygun">
      <formula>NOT(ISERROR(SEARCH("Uygun",O1637)))</formula>
    </cfRule>
    <cfRule type="containsText" dxfId="3053" priority="6310" operator="containsText" text="%10 sınırı aşılmıştır.">
      <formula>NOT(ISERROR(SEARCH("%10 sınırı aşılmıştır.",O1637)))</formula>
    </cfRule>
  </conditionalFormatting>
  <conditionalFormatting sqref="O1638">
    <cfRule type="containsText" dxfId="3052" priority="6320" operator="containsText" text="İthal Girdi">
      <formula>NOT(ISERROR(SEARCH("İthal Girdi",O1638)))</formula>
    </cfRule>
    <cfRule type="containsText" dxfId="3051" priority="6319" operator="containsText" text="Uygun">
      <formula>NOT(ISERROR(SEARCH("Uygun",O1638)))</formula>
    </cfRule>
    <cfRule type="containsText" dxfId="3050" priority="6318" operator="containsText" text="%10 sınırı aşılmıştır.">
      <formula>NOT(ISERROR(SEARCH("%10 sınırı aşılmıştır.",O1638)))</formula>
    </cfRule>
  </conditionalFormatting>
  <conditionalFormatting sqref="O1639:O1671">
    <cfRule type="containsText" dxfId="3049" priority="6296" operator="containsText" text="İthal Girdi">
      <formula>NOT(ISERROR(SEARCH("İthal Girdi",O1639)))</formula>
    </cfRule>
    <cfRule type="containsText" dxfId="3048" priority="6295" operator="containsText" text="Uygun">
      <formula>NOT(ISERROR(SEARCH("Uygun",O1639)))</formula>
    </cfRule>
    <cfRule type="containsText" dxfId="3047" priority="6294" operator="containsText" text="%10 sınırı aşılmıştır.">
      <formula>NOT(ISERROR(SEARCH("%10 sınırı aşılmıştır.",O1639)))</formula>
    </cfRule>
  </conditionalFormatting>
  <conditionalFormatting sqref="O1672">
    <cfRule type="containsText" dxfId="3046" priority="6288" operator="containsText" text="İthal Girdi">
      <formula>NOT(ISERROR(SEARCH("İthal Girdi",O1672)))</formula>
    </cfRule>
    <cfRule type="containsText" dxfId="3045" priority="6287" operator="containsText" text="Uygun">
      <formula>NOT(ISERROR(SEARCH("Uygun",O1672)))</formula>
    </cfRule>
    <cfRule type="containsText" dxfId="3044" priority="6286" operator="containsText" text="%10 sınırı aşılmıştır.">
      <formula>NOT(ISERROR(SEARCH("%10 sınırı aşılmıştır.",O1672)))</formula>
    </cfRule>
  </conditionalFormatting>
  <conditionalFormatting sqref="O1673:O1674">
    <cfRule type="containsText" dxfId="3043" priority="6264" operator="containsText" text="İthal Girdi">
      <formula>NOT(ISERROR(SEARCH("İthal Girdi",O1673)))</formula>
    </cfRule>
    <cfRule type="containsText" dxfId="3042" priority="6263" operator="containsText" text="Uygun">
      <formula>NOT(ISERROR(SEARCH("Uygun",O1673)))</formula>
    </cfRule>
    <cfRule type="containsText" dxfId="3041" priority="6262" operator="containsText" text="%10 sınırı aşılmıştır.">
      <formula>NOT(ISERROR(SEARCH("%10 sınırı aşılmıştır.",O1673)))</formula>
    </cfRule>
  </conditionalFormatting>
  <conditionalFormatting sqref="O1675">
    <cfRule type="containsText" dxfId="3040" priority="6272" operator="containsText" text="İthal Girdi">
      <formula>NOT(ISERROR(SEARCH("İthal Girdi",O1675)))</formula>
    </cfRule>
    <cfRule type="containsText" dxfId="3039" priority="6271" operator="containsText" text="Uygun">
      <formula>NOT(ISERROR(SEARCH("Uygun",O1675)))</formula>
    </cfRule>
    <cfRule type="containsText" dxfId="3038" priority="6270" operator="containsText" text="%10 sınırı aşılmıştır.">
      <formula>NOT(ISERROR(SEARCH("%10 sınırı aşılmıştır.",O1675)))</formula>
    </cfRule>
  </conditionalFormatting>
  <conditionalFormatting sqref="O1676">
    <cfRule type="containsText" dxfId="3037" priority="6280" operator="containsText" text="İthal Girdi">
      <formula>NOT(ISERROR(SEARCH("İthal Girdi",O1676)))</formula>
    </cfRule>
    <cfRule type="containsText" dxfId="3036" priority="6279" operator="containsText" text="Uygun">
      <formula>NOT(ISERROR(SEARCH("Uygun",O1676)))</formula>
    </cfRule>
    <cfRule type="containsText" dxfId="3035" priority="6278" operator="containsText" text="%10 sınırı aşılmıştır.">
      <formula>NOT(ISERROR(SEARCH("%10 sınırı aşılmıştır.",O1676)))</formula>
    </cfRule>
  </conditionalFormatting>
  <conditionalFormatting sqref="O1677:O1709">
    <cfRule type="containsText" dxfId="3034" priority="6256" operator="containsText" text="İthal Girdi">
      <formula>NOT(ISERROR(SEARCH("İthal Girdi",O1677)))</formula>
    </cfRule>
    <cfRule type="containsText" dxfId="3033" priority="6255" operator="containsText" text="Uygun">
      <formula>NOT(ISERROR(SEARCH("Uygun",O1677)))</formula>
    </cfRule>
    <cfRule type="containsText" dxfId="3032" priority="6254" operator="containsText" text="%10 sınırı aşılmıştır.">
      <formula>NOT(ISERROR(SEARCH("%10 sınırı aşılmıştır.",O1677)))</formula>
    </cfRule>
  </conditionalFormatting>
  <conditionalFormatting sqref="O1710">
    <cfRule type="containsText" dxfId="3031" priority="6248" operator="containsText" text="İthal Girdi">
      <formula>NOT(ISERROR(SEARCH("İthal Girdi",O1710)))</formula>
    </cfRule>
    <cfRule type="containsText" dxfId="3030" priority="6247" operator="containsText" text="Uygun">
      <formula>NOT(ISERROR(SEARCH("Uygun",O1710)))</formula>
    </cfRule>
    <cfRule type="containsText" dxfId="3029" priority="6246" operator="containsText" text="%10 sınırı aşılmıştır.">
      <formula>NOT(ISERROR(SEARCH("%10 sınırı aşılmıştır.",O1710)))</formula>
    </cfRule>
  </conditionalFormatting>
  <conditionalFormatting sqref="O1711:O1712">
    <cfRule type="containsText" dxfId="3028" priority="6224" operator="containsText" text="İthal Girdi">
      <formula>NOT(ISERROR(SEARCH("İthal Girdi",O1711)))</formula>
    </cfRule>
    <cfRule type="containsText" dxfId="3027" priority="6223" operator="containsText" text="Uygun">
      <formula>NOT(ISERROR(SEARCH("Uygun",O1711)))</formula>
    </cfRule>
    <cfRule type="containsText" dxfId="3026" priority="6222" operator="containsText" text="%10 sınırı aşılmıştır.">
      <formula>NOT(ISERROR(SEARCH("%10 sınırı aşılmıştır.",O1711)))</formula>
    </cfRule>
  </conditionalFormatting>
  <conditionalFormatting sqref="O1713">
    <cfRule type="containsText" dxfId="3025" priority="6232" operator="containsText" text="İthal Girdi">
      <formula>NOT(ISERROR(SEARCH("İthal Girdi",O1713)))</formula>
    </cfRule>
    <cfRule type="containsText" dxfId="3024" priority="6231" operator="containsText" text="Uygun">
      <formula>NOT(ISERROR(SEARCH("Uygun",O1713)))</formula>
    </cfRule>
    <cfRule type="containsText" dxfId="3023" priority="6230" operator="containsText" text="%10 sınırı aşılmıştır.">
      <formula>NOT(ISERROR(SEARCH("%10 sınırı aşılmıştır.",O1713)))</formula>
    </cfRule>
  </conditionalFormatting>
  <conditionalFormatting sqref="O1714">
    <cfRule type="containsText" dxfId="3022" priority="6240" operator="containsText" text="İthal Girdi">
      <formula>NOT(ISERROR(SEARCH("İthal Girdi",O1714)))</formula>
    </cfRule>
    <cfRule type="containsText" dxfId="3021" priority="6239" operator="containsText" text="Uygun">
      <formula>NOT(ISERROR(SEARCH("Uygun",O1714)))</formula>
    </cfRule>
    <cfRule type="containsText" dxfId="3020" priority="6238" operator="containsText" text="%10 sınırı aşılmıştır.">
      <formula>NOT(ISERROR(SEARCH("%10 sınırı aşılmıştır.",O1714)))</formula>
    </cfRule>
  </conditionalFormatting>
  <conditionalFormatting sqref="O1715:O1747">
    <cfRule type="containsText" dxfId="3019" priority="6216" operator="containsText" text="İthal Girdi">
      <formula>NOT(ISERROR(SEARCH("İthal Girdi",O1715)))</formula>
    </cfRule>
    <cfRule type="containsText" dxfId="3018" priority="6215" operator="containsText" text="Uygun">
      <formula>NOT(ISERROR(SEARCH("Uygun",O1715)))</formula>
    </cfRule>
    <cfRule type="containsText" dxfId="3017" priority="6214" operator="containsText" text="%10 sınırı aşılmıştır.">
      <formula>NOT(ISERROR(SEARCH("%10 sınırı aşılmıştır.",O1715)))</formula>
    </cfRule>
  </conditionalFormatting>
  <conditionalFormatting sqref="O1748">
    <cfRule type="containsText" dxfId="3016" priority="6208" operator="containsText" text="İthal Girdi">
      <formula>NOT(ISERROR(SEARCH("İthal Girdi",O1748)))</formula>
    </cfRule>
    <cfRule type="containsText" dxfId="3015" priority="6207" operator="containsText" text="Uygun">
      <formula>NOT(ISERROR(SEARCH("Uygun",O1748)))</formula>
    </cfRule>
    <cfRule type="containsText" dxfId="3014" priority="6206" operator="containsText" text="%10 sınırı aşılmıştır.">
      <formula>NOT(ISERROR(SEARCH("%10 sınırı aşılmıştır.",O1748)))</formula>
    </cfRule>
  </conditionalFormatting>
  <conditionalFormatting sqref="O1749:O1750">
    <cfRule type="containsText" dxfId="3013" priority="6182" operator="containsText" text="%10 sınırı aşılmıştır.">
      <formula>NOT(ISERROR(SEARCH("%10 sınırı aşılmıştır.",O1749)))</formula>
    </cfRule>
    <cfRule type="containsText" dxfId="3012" priority="6183" operator="containsText" text="Uygun">
      <formula>NOT(ISERROR(SEARCH("Uygun",O1749)))</formula>
    </cfRule>
    <cfRule type="containsText" dxfId="3011" priority="6184" operator="containsText" text="İthal Girdi">
      <formula>NOT(ISERROR(SEARCH("İthal Girdi",O1749)))</formula>
    </cfRule>
  </conditionalFormatting>
  <conditionalFormatting sqref="O1751">
    <cfRule type="containsText" dxfId="3010" priority="6192" operator="containsText" text="İthal Girdi">
      <formula>NOT(ISERROR(SEARCH("İthal Girdi",O1751)))</formula>
    </cfRule>
    <cfRule type="containsText" dxfId="3009" priority="6191" operator="containsText" text="Uygun">
      <formula>NOT(ISERROR(SEARCH("Uygun",O1751)))</formula>
    </cfRule>
    <cfRule type="containsText" dxfId="3008" priority="6190" operator="containsText" text="%10 sınırı aşılmıştır.">
      <formula>NOT(ISERROR(SEARCH("%10 sınırı aşılmıştır.",O1751)))</formula>
    </cfRule>
  </conditionalFormatting>
  <conditionalFormatting sqref="O1752">
    <cfRule type="containsText" dxfId="3007" priority="6198" operator="containsText" text="%10 sınırı aşılmıştır.">
      <formula>NOT(ISERROR(SEARCH("%10 sınırı aşılmıştır.",O1752)))</formula>
    </cfRule>
    <cfRule type="containsText" dxfId="3006" priority="6199" operator="containsText" text="Uygun">
      <formula>NOT(ISERROR(SEARCH("Uygun",O1752)))</formula>
    </cfRule>
    <cfRule type="containsText" dxfId="3005" priority="6200" operator="containsText" text="İthal Girdi">
      <formula>NOT(ISERROR(SEARCH("İthal Girdi",O1752)))</formula>
    </cfRule>
  </conditionalFormatting>
  <conditionalFormatting sqref="O1753:O1785">
    <cfRule type="containsText" dxfId="3004" priority="6176" operator="containsText" text="İthal Girdi">
      <formula>NOT(ISERROR(SEARCH("İthal Girdi",O1753)))</formula>
    </cfRule>
    <cfRule type="containsText" dxfId="3003" priority="6175" operator="containsText" text="Uygun">
      <formula>NOT(ISERROR(SEARCH("Uygun",O1753)))</formula>
    </cfRule>
    <cfRule type="containsText" dxfId="3002" priority="6174" operator="containsText" text="%10 sınırı aşılmıştır.">
      <formula>NOT(ISERROR(SEARCH("%10 sınırı aşılmıştır.",O1753)))</formula>
    </cfRule>
  </conditionalFormatting>
  <conditionalFormatting sqref="O1786">
    <cfRule type="containsText" dxfId="3001" priority="6168" operator="containsText" text="İthal Girdi">
      <formula>NOT(ISERROR(SEARCH("İthal Girdi",O1786)))</formula>
    </cfRule>
    <cfRule type="containsText" dxfId="3000" priority="6167" operator="containsText" text="Uygun">
      <formula>NOT(ISERROR(SEARCH("Uygun",O1786)))</formula>
    </cfRule>
    <cfRule type="containsText" dxfId="2999" priority="6166" operator="containsText" text="%10 sınırı aşılmıştır.">
      <formula>NOT(ISERROR(SEARCH("%10 sınırı aşılmıştır.",O1786)))</formula>
    </cfRule>
  </conditionalFormatting>
  <conditionalFormatting sqref="O1787:O1788">
    <cfRule type="containsText" dxfId="2998" priority="6144" operator="containsText" text="İthal Girdi">
      <formula>NOT(ISERROR(SEARCH("İthal Girdi",O1787)))</formula>
    </cfRule>
    <cfRule type="containsText" dxfId="2997" priority="6143" operator="containsText" text="Uygun">
      <formula>NOT(ISERROR(SEARCH("Uygun",O1787)))</formula>
    </cfRule>
    <cfRule type="containsText" dxfId="2996" priority="6142" operator="containsText" text="%10 sınırı aşılmıştır.">
      <formula>NOT(ISERROR(SEARCH("%10 sınırı aşılmıştır.",O1787)))</formula>
    </cfRule>
  </conditionalFormatting>
  <conditionalFormatting sqref="O1789">
    <cfRule type="containsText" dxfId="2995" priority="6152" operator="containsText" text="İthal Girdi">
      <formula>NOT(ISERROR(SEARCH("İthal Girdi",O1789)))</formula>
    </cfRule>
    <cfRule type="containsText" dxfId="2994" priority="6151" operator="containsText" text="Uygun">
      <formula>NOT(ISERROR(SEARCH("Uygun",O1789)))</formula>
    </cfRule>
    <cfRule type="containsText" dxfId="2993" priority="6150" operator="containsText" text="%10 sınırı aşılmıştır.">
      <formula>NOT(ISERROR(SEARCH("%10 sınırı aşılmıştır.",O1789)))</formula>
    </cfRule>
  </conditionalFormatting>
  <conditionalFormatting sqref="O1790">
    <cfRule type="containsText" dxfId="2992" priority="6160" operator="containsText" text="İthal Girdi">
      <formula>NOT(ISERROR(SEARCH("İthal Girdi",O1790)))</formula>
    </cfRule>
    <cfRule type="containsText" dxfId="2991" priority="6159" operator="containsText" text="Uygun">
      <formula>NOT(ISERROR(SEARCH("Uygun",O1790)))</formula>
    </cfRule>
    <cfRule type="containsText" dxfId="2990" priority="6158" operator="containsText" text="%10 sınırı aşılmıştır.">
      <formula>NOT(ISERROR(SEARCH("%10 sınırı aşılmıştır.",O1790)))</formula>
    </cfRule>
  </conditionalFormatting>
  <conditionalFormatting sqref="O1791:O1823">
    <cfRule type="containsText" dxfId="2989" priority="6136" operator="containsText" text="İthal Girdi">
      <formula>NOT(ISERROR(SEARCH("İthal Girdi",O1791)))</formula>
    </cfRule>
    <cfRule type="containsText" dxfId="2988" priority="6135" operator="containsText" text="Uygun">
      <formula>NOT(ISERROR(SEARCH("Uygun",O1791)))</formula>
    </cfRule>
    <cfRule type="containsText" dxfId="2987" priority="6134" operator="containsText" text="%10 sınırı aşılmıştır.">
      <formula>NOT(ISERROR(SEARCH("%10 sınırı aşılmıştır.",O1791)))</formula>
    </cfRule>
  </conditionalFormatting>
  <conditionalFormatting sqref="O1824">
    <cfRule type="containsText" dxfId="2986" priority="6128" operator="containsText" text="İthal Girdi">
      <formula>NOT(ISERROR(SEARCH("İthal Girdi",O1824)))</formula>
    </cfRule>
    <cfRule type="containsText" dxfId="2985" priority="6127" operator="containsText" text="Uygun">
      <formula>NOT(ISERROR(SEARCH("Uygun",O1824)))</formula>
    </cfRule>
    <cfRule type="containsText" dxfId="2984" priority="6126" operator="containsText" text="%10 sınırı aşılmıştır.">
      <formula>NOT(ISERROR(SEARCH("%10 sınırı aşılmıştır.",O1824)))</formula>
    </cfRule>
  </conditionalFormatting>
  <conditionalFormatting sqref="O1825:O1826">
    <cfRule type="containsText" dxfId="2983" priority="6102" operator="containsText" text="%10 sınırı aşılmıştır.">
      <formula>NOT(ISERROR(SEARCH("%10 sınırı aşılmıştır.",O1825)))</formula>
    </cfRule>
    <cfRule type="containsText" dxfId="2982" priority="6104" operator="containsText" text="İthal Girdi">
      <formula>NOT(ISERROR(SEARCH("İthal Girdi",O1825)))</formula>
    </cfRule>
    <cfRule type="containsText" dxfId="2981" priority="6103" operator="containsText" text="Uygun">
      <formula>NOT(ISERROR(SEARCH("Uygun",O1825)))</formula>
    </cfRule>
  </conditionalFormatting>
  <conditionalFormatting sqref="O1827">
    <cfRule type="containsText" dxfId="2980" priority="6112" operator="containsText" text="İthal Girdi">
      <formula>NOT(ISERROR(SEARCH("İthal Girdi",O1827)))</formula>
    </cfRule>
    <cfRule type="containsText" dxfId="2979" priority="6111" operator="containsText" text="Uygun">
      <formula>NOT(ISERROR(SEARCH("Uygun",O1827)))</formula>
    </cfRule>
    <cfRule type="containsText" dxfId="2978" priority="6110" operator="containsText" text="%10 sınırı aşılmıştır.">
      <formula>NOT(ISERROR(SEARCH("%10 sınırı aşılmıştır.",O1827)))</formula>
    </cfRule>
  </conditionalFormatting>
  <conditionalFormatting sqref="O1828">
    <cfRule type="containsText" dxfId="2977" priority="6120" operator="containsText" text="İthal Girdi">
      <formula>NOT(ISERROR(SEARCH("İthal Girdi",O1828)))</formula>
    </cfRule>
    <cfRule type="containsText" dxfId="2976" priority="6118" operator="containsText" text="%10 sınırı aşılmıştır.">
      <formula>NOT(ISERROR(SEARCH("%10 sınırı aşılmıştır.",O1828)))</formula>
    </cfRule>
    <cfRule type="containsText" dxfId="2975" priority="6119" operator="containsText" text="Uygun">
      <formula>NOT(ISERROR(SEARCH("Uygun",O1828)))</formula>
    </cfRule>
  </conditionalFormatting>
  <conditionalFormatting sqref="O1829:O1861">
    <cfRule type="containsText" dxfId="2974" priority="6096" operator="containsText" text="İthal Girdi">
      <formula>NOT(ISERROR(SEARCH("İthal Girdi",O1829)))</formula>
    </cfRule>
    <cfRule type="containsText" dxfId="2973" priority="6095" operator="containsText" text="Uygun">
      <formula>NOT(ISERROR(SEARCH("Uygun",O1829)))</formula>
    </cfRule>
    <cfRule type="containsText" dxfId="2972" priority="6094" operator="containsText" text="%10 sınırı aşılmıştır.">
      <formula>NOT(ISERROR(SEARCH("%10 sınırı aşılmıştır.",O1829)))</formula>
    </cfRule>
  </conditionalFormatting>
  <conditionalFormatting sqref="O1862">
    <cfRule type="containsText" dxfId="2971" priority="6088" operator="containsText" text="İthal Girdi">
      <formula>NOT(ISERROR(SEARCH("İthal Girdi",O1862)))</formula>
    </cfRule>
    <cfRule type="containsText" dxfId="2970" priority="6087" operator="containsText" text="Uygun">
      <formula>NOT(ISERROR(SEARCH("Uygun",O1862)))</formula>
    </cfRule>
    <cfRule type="containsText" dxfId="2969" priority="6086" operator="containsText" text="%10 sınırı aşılmıştır.">
      <formula>NOT(ISERROR(SEARCH("%10 sınırı aşılmıştır.",O1862)))</formula>
    </cfRule>
  </conditionalFormatting>
  <conditionalFormatting sqref="O1863:O1864">
    <cfRule type="containsText" dxfId="2968" priority="6064" operator="containsText" text="İthal Girdi">
      <formula>NOT(ISERROR(SEARCH("İthal Girdi",O1863)))</formula>
    </cfRule>
    <cfRule type="containsText" dxfId="2967" priority="6063" operator="containsText" text="Uygun">
      <formula>NOT(ISERROR(SEARCH("Uygun",O1863)))</formula>
    </cfRule>
    <cfRule type="containsText" dxfId="2966" priority="6062" operator="containsText" text="%10 sınırı aşılmıştır.">
      <formula>NOT(ISERROR(SEARCH("%10 sınırı aşılmıştır.",O1863)))</formula>
    </cfRule>
  </conditionalFormatting>
  <conditionalFormatting sqref="O1865">
    <cfRule type="containsText" dxfId="2965" priority="6072" operator="containsText" text="İthal Girdi">
      <formula>NOT(ISERROR(SEARCH("İthal Girdi",O1865)))</formula>
    </cfRule>
    <cfRule type="containsText" dxfId="2964" priority="6071" operator="containsText" text="Uygun">
      <formula>NOT(ISERROR(SEARCH("Uygun",O1865)))</formula>
    </cfRule>
    <cfRule type="containsText" dxfId="2963" priority="6070" operator="containsText" text="%10 sınırı aşılmıştır.">
      <formula>NOT(ISERROR(SEARCH("%10 sınırı aşılmıştır.",O1865)))</formula>
    </cfRule>
  </conditionalFormatting>
  <conditionalFormatting sqref="O1866">
    <cfRule type="containsText" dxfId="2962" priority="6080" operator="containsText" text="İthal Girdi">
      <formula>NOT(ISERROR(SEARCH("İthal Girdi",O1866)))</formula>
    </cfRule>
    <cfRule type="containsText" dxfId="2961" priority="6079" operator="containsText" text="Uygun">
      <formula>NOT(ISERROR(SEARCH("Uygun",O1866)))</formula>
    </cfRule>
    <cfRule type="containsText" dxfId="2960" priority="6078" operator="containsText" text="%10 sınırı aşılmıştır.">
      <formula>NOT(ISERROR(SEARCH("%10 sınırı aşılmıştır.",O1866)))</formula>
    </cfRule>
  </conditionalFormatting>
  <conditionalFormatting sqref="O1867:O1899">
    <cfRule type="containsText" dxfId="2959" priority="6056" operator="containsText" text="İthal Girdi">
      <formula>NOT(ISERROR(SEARCH("İthal Girdi",O1867)))</formula>
    </cfRule>
    <cfRule type="containsText" dxfId="2958" priority="6055" operator="containsText" text="Uygun">
      <formula>NOT(ISERROR(SEARCH("Uygun",O1867)))</formula>
    </cfRule>
    <cfRule type="containsText" dxfId="2957" priority="6054" operator="containsText" text="%10 sınırı aşılmıştır.">
      <formula>NOT(ISERROR(SEARCH("%10 sınırı aşılmıştır.",O1867)))</formula>
    </cfRule>
  </conditionalFormatting>
  <conditionalFormatting sqref="O1900">
    <cfRule type="containsText" dxfId="2956" priority="6048" operator="containsText" text="İthal Girdi">
      <formula>NOT(ISERROR(SEARCH("İthal Girdi",O1900)))</formula>
    </cfRule>
    <cfRule type="containsText" dxfId="2955" priority="6047" operator="containsText" text="Uygun">
      <formula>NOT(ISERROR(SEARCH("Uygun",O1900)))</formula>
    </cfRule>
    <cfRule type="containsText" dxfId="2954" priority="6046" operator="containsText" text="%10 sınırı aşılmıştır.">
      <formula>NOT(ISERROR(SEARCH("%10 sınırı aşılmıştır.",O1900)))</formula>
    </cfRule>
  </conditionalFormatting>
  <conditionalFormatting sqref="O1901:O1902">
    <cfRule type="containsText" dxfId="2953" priority="6024" operator="containsText" text="İthal Girdi">
      <formula>NOT(ISERROR(SEARCH("İthal Girdi",O1901)))</formula>
    </cfRule>
    <cfRule type="containsText" dxfId="2952" priority="6023" operator="containsText" text="Uygun">
      <formula>NOT(ISERROR(SEARCH("Uygun",O1901)))</formula>
    </cfRule>
    <cfRule type="containsText" dxfId="2951" priority="6022" operator="containsText" text="%10 sınırı aşılmıştır.">
      <formula>NOT(ISERROR(SEARCH("%10 sınırı aşılmıştır.",O1901)))</formula>
    </cfRule>
  </conditionalFormatting>
  <conditionalFormatting sqref="O1903">
    <cfRule type="containsText" dxfId="2950" priority="6032" operator="containsText" text="İthal Girdi">
      <formula>NOT(ISERROR(SEARCH("İthal Girdi",O1903)))</formula>
    </cfRule>
    <cfRule type="containsText" dxfId="2949" priority="6031" operator="containsText" text="Uygun">
      <formula>NOT(ISERROR(SEARCH("Uygun",O1903)))</formula>
    </cfRule>
    <cfRule type="containsText" dxfId="2948" priority="6030" operator="containsText" text="%10 sınırı aşılmıştır.">
      <formula>NOT(ISERROR(SEARCH("%10 sınırı aşılmıştır.",O1903)))</formula>
    </cfRule>
  </conditionalFormatting>
  <conditionalFormatting sqref="O1904">
    <cfRule type="containsText" dxfId="2947" priority="6040" operator="containsText" text="İthal Girdi">
      <formula>NOT(ISERROR(SEARCH("İthal Girdi",O1904)))</formula>
    </cfRule>
    <cfRule type="containsText" dxfId="2946" priority="6039" operator="containsText" text="Uygun">
      <formula>NOT(ISERROR(SEARCH("Uygun",O1904)))</formula>
    </cfRule>
    <cfRule type="containsText" dxfId="2945" priority="6038" operator="containsText" text="%10 sınırı aşılmıştır.">
      <formula>NOT(ISERROR(SEARCH("%10 sınırı aşılmıştır.",O1904)))</formula>
    </cfRule>
  </conditionalFormatting>
  <conditionalFormatting sqref="O1905:O1937">
    <cfRule type="containsText" dxfId="2944" priority="6016" operator="containsText" text="İthal Girdi">
      <formula>NOT(ISERROR(SEARCH("İthal Girdi",O1905)))</formula>
    </cfRule>
    <cfRule type="containsText" dxfId="2943" priority="6015" operator="containsText" text="Uygun">
      <formula>NOT(ISERROR(SEARCH("Uygun",O1905)))</formula>
    </cfRule>
    <cfRule type="containsText" dxfId="2942" priority="6014" operator="containsText" text="%10 sınırı aşılmıştır.">
      <formula>NOT(ISERROR(SEARCH("%10 sınırı aşılmıştır.",O1905)))</formula>
    </cfRule>
  </conditionalFormatting>
  <conditionalFormatting sqref="O1938">
    <cfRule type="containsText" dxfId="2941" priority="6008" operator="containsText" text="İthal Girdi">
      <formula>NOT(ISERROR(SEARCH("İthal Girdi",O1938)))</formula>
    </cfRule>
    <cfRule type="containsText" dxfId="2940" priority="6007" operator="containsText" text="Uygun">
      <formula>NOT(ISERROR(SEARCH("Uygun",O1938)))</formula>
    </cfRule>
    <cfRule type="containsText" dxfId="2939" priority="6006" operator="containsText" text="%10 sınırı aşılmıştır.">
      <formula>NOT(ISERROR(SEARCH("%10 sınırı aşılmıştır.",O1938)))</formula>
    </cfRule>
  </conditionalFormatting>
  <conditionalFormatting sqref="O1939:O1940">
    <cfRule type="containsText" dxfId="2938" priority="5984" operator="containsText" text="İthal Girdi">
      <formula>NOT(ISERROR(SEARCH("İthal Girdi",O1939)))</formula>
    </cfRule>
    <cfRule type="containsText" dxfId="2937" priority="5983" operator="containsText" text="Uygun">
      <formula>NOT(ISERROR(SEARCH("Uygun",O1939)))</formula>
    </cfRule>
    <cfRule type="containsText" dxfId="2936" priority="5982" operator="containsText" text="%10 sınırı aşılmıştır.">
      <formula>NOT(ISERROR(SEARCH("%10 sınırı aşılmıştır.",O1939)))</formula>
    </cfRule>
  </conditionalFormatting>
  <conditionalFormatting sqref="O1941">
    <cfRule type="containsText" dxfId="2935" priority="5992" operator="containsText" text="İthal Girdi">
      <formula>NOT(ISERROR(SEARCH("İthal Girdi",O1941)))</formula>
    </cfRule>
    <cfRule type="containsText" dxfId="2934" priority="5991" operator="containsText" text="Uygun">
      <formula>NOT(ISERROR(SEARCH("Uygun",O1941)))</formula>
    </cfRule>
    <cfRule type="containsText" dxfId="2933" priority="5990" operator="containsText" text="%10 sınırı aşılmıştır.">
      <formula>NOT(ISERROR(SEARCH("%10 sınırı aşılmıştır.",O1941)))</formula>
    </cfRule>
  </conditionalFormatting>
  <conditionalFormatting sqref="O1942">
    <cfRule type="containsText" dxfId="2932" priority="6000" operator="containsText" text="İthal Girdi">
      <formula>NOT(ISERROR(SEARCH("İthal Girdi",O1942)))</formula>
    </cfRule>
    <cfRule type="containsText" dxfId="2931" priority="5999" operator="containsText" text="Uygun">
      <formula>NOT(ISERROR(SEARCH("Uygun",O1942)))</formula>
    </cfRule>
    <cfRule type="containsText" dxfId="2930" priority="5998" operator="containsText" text="%10 sınırı aşılmıştır.">
      <formula>NOT(ISERROR(SEARCH("%10 sınırı aşılmıştır.",O1942)))</formula>
    </cfRule>
  </conditionalFormatting>
  <conditionalFormatting sqref="O1943:O1975">
    <cfRule type="containsText" dxfId="2929" priority="5976" operator="containsText" text="İthal Girdi">
      <formula>NOT(ISERROR(SEARCH("İthal Girdi",O1943)))</formula>
    </cfRule>
    <cfRule type="containsText" dxfId="2928" priority="5975" operator="containsText" text="Uygun">
      <formula>NOT(ISERROR(SEARCH("Uygun",O1943)))</formula>
    </cfRule>
    <cfRule type="containsText" dxfId="2927" priority="5974" operator="containsText" text="%10 sınırı aşılmıştır.">
      <formula>NOT(ISERROR(SEARCH("%10 sınırı aşılmıştır.",O1943)))</formula>
    </cfRule>
  </conditionalFormatting>
  <conditionalFormatting sqref="O1976">
    <cfRule type="containsText" dxfId="2926" priority="5967" operator="containsText" text="Uygun">
      <formula>NOT(ISERROR(SEARCH("Uygun",O1976)))</formula>
    </cfRule>
    <cfRule type="containsText" dxfId="2925" priority="5966" operator="containsText" text="%10 sınırı aşılmıştır.">
      <formula>NOT(ISERROR(SEARCH("%10 sınırı aşılmıştır.",O1976)))</formula>
    </cfRule>
    <cfRule type="containsText" dxfId="2924" priority="5968" operator="containsText" text="İthal Girdi">
      <formula>NOT(ISERROR(SEARCH("İthal Girdi",O1976)))</formula>
    </cfRule>
  </conditionalFormatting>
  <conditionalFormatting sqref="O1977:O1978">
    <cfRule type="containsText" dxfId="2923" priority="5943" operator="containsText" text="Uygun">
      <formula>NOT(ISERROR(SEARCH("Uygun",O1977)))</formula>
    </cfRule>
    <cfRule type="containsText" dxfId="2922" priority="5942" operator="containsText" text="%10 sınırı aşılmıştır.">
      <formula>NOT(ISERROR(SEARCH("%10 sınırı aşılmıştır.",O1977)))</formula>
    </cfRule>
    <cfRule type="containsText" dxfId="2921" priority="5944" operator="containsText" text="İthal Girdi">
      <formula>NOT(ISERROR(SEARCH("İthal Girdi",O1977)))</formula>
    </cfRule>
  </conditionalFormatting>
  <conditionalFormatting sqref="O1979">
    <cfRule type="containsText" dxfId="2920" priority="5952" operator="containsText" text="İthal Girdi">
      <formula>NOT(ISERROR(SEARCH("İthal Girdi",O1979)))</formula>
    </cfRule>
    <cfRule type="containsText" dxfId="2919" priority="5951" operator="containsText" text="Uygun">
      <formula>NOT(ISERROR(SEARCH("Uygun",O1979)))</formula>
    </cfRule>
    <cfRule type="containsText" dxfId="2918" priority="5950" operator="containsText" text="%10 sınırı aşılmıştır.">
      <formula>NOT(ISERROR(SEARCH("%10 sınırı aşılmıştır.",O1979)))</formula>
    </cfRule>
  </conditionalFormatting>
  <conditionalFormatting sqref="O1980">
    <cfRule type="containsText" dxfId="2917" priority="5959" operator="containsText" text="Uygun">
      <formula>NOT(ISERROR(SEARCH("Uygun",O1980)))</formula>
    </cfRule>
    <cfRule type="containsText" dxfId="2916" priority="5958" operator="containsText" text="%10 sınırı aşılmıştır.">
      <formula>NOT(ISERROR(SEARCH("%10 sınırı aşılmıştır.",O1980)))</formula>
    </cfRule>
    <cfRule type="containsText" dxfId="2915" priority="5960" operator="containsText" text="İthal Girdi">
      <formula>NOT(ISERROR(SEARCH("İthal Girdi",O1980)))</formula>
    </cfRule>
  </conditionalFormatting>
  <conditionalFormatting sqref="O1981:O2013">
    <cfRule type="containsText" dxfId="2914" priority="5936" operator="containsText" text="İthal Girdi">
      <formula>NOT(ISERROR(SEARCH("İthal Girdi",O1981)))</formula>
    </cfRule>
    <cfRule type="containsText" dxfId="2913" priority="5935" operator="containsText" text="Uygun">
      <formula>NOT(ISERROR(SEARCH("Uygun",O1981)))</formula>
    </cfRule>
    <cfRule type="containsText" dxfId="2912" priority="5934" operator="containsText" text="%10 sınırı aşılmıştır.">
      <formula>NOT(ISERROR(SEARCH("%10 sınırı aşılmıştır.",O1981)))</formula>
    </cfRule>
  </conditionalFormatting>
  <conditionalFormatting sqref="O2014">
    <cfRule type="containsText" dxfId="2911" priority="5928" operator="containsText" text="İthal Girdi">
      <formula>NOT(ISERROR(SEARCH("İthal Girdi",O2014)))</formula>
    </cfRule>
    <cfRule type="containsText" dxfId="2910" priority="5927" operator="containsText" text="Uygun">
      <formula>NOT(ISERROR(SEARCH("Uygun",O2014)))</formula>
    </cfRule>
    <cfRule type="containsText" dxfId="2909" priority="5926" operator="containsText" text="%10 sınırı aşılmıştır.">
      <formula>NOT(ISERROR(SEARCH("%10 sınırı aşılmıştır.",O2014)))</formula>
    </cfRule>
  </conditionalFormatting>
  <conditionalFormatting sqref="O2015:O2016">
    <cfRule type="containsText" dxfId="2908" priority="5904" operator="containsText" text="İthal Girdi">
      <formula>NOT(ISERROR(SEARCH("İthal Girdi",O2015)))</formula>
    </cfRule>
    <cfRule type="containsText" dxfId="2907" priority="5903" operator="containsText" text="Uygun">
      <formula>NOT(ISERROR(SEARCH("Uygun",O2015)))</formula>
    </cfRule>
    <cfRule type="containsText" dxfId="2906" priority="5902" operator="containsText" text="%10 sınırı aşılmıştır.">
      <formula>NOT(ISERROR(SEARCH("%10 sınırı aşılmıştır.",O2015)))</formula>
    </cfRule>
  </conditionalFormatting>
  <conditionalFormatting sqref="O2017">
    <cfRule type="containsText" dxfId="2905" priority="5912" operator="containsText" text="İthal Girdi">
      <formula>NOT(ISERROR(SEARCH("İthal Girdi",O2017)))</formula>
    </cfRule>
    <cfRule type="containsText" dxfId="2904" priority="5911" operator="containsText" text="Uygun">
      <formula>NOT(ISERROR(SEARCH("Uygun",O2017)))</formula>
    </cfRule>
    <cfRule type="containsText" dxfId="2903" priority="5910" operator="containsText" text="%10 sınırı aşılmıştır.">
      <formula>NOT(ISERROR(SEARCH("%10 sınırı aşılmıştır.",O2017)))</formula>
    </cfRule>
  </conditionalFormatting>
  <conditionalFormatting sqref="O2018">
    <cfRule type="containsText" dxfId="2902" priority="5920" operator="containsText" text="İthal Girdi">
      <formula>NOT(ISERROR(SEARCH("İthal Girdi",O2018)))</formula>
    </cfRule>
    <cfRule type="containsText" dxfId="2901" priority="5919" operator="containsText" text="Uygun">
      <formula>NOT(ISERROR(SEARCH("Uygun",O2018)))</formula>
    </cfRule>
    <cfRule type="containsText" dxfId="2900" priority="5918" operator="containsText" text="%10 sınırı aşılmıştır.">
      <formula>NOT(ISERROR(SEARCH("%10 sınırı aşılmıştır.",O2018)))</formula>
    </cfRule>
  </conditionalFormatting>
  <conditionalFormatting sqref="O2019:O2051">
    <cfRule type="containsText" dxfId="2899" priority="5896" operator="containsText" text="İthal Girdi">
      <formula>NOT(ISERROR(SEARCH("İthal Girdi",O2019)))</formula>
    </cfRule>
    <cfRule type="containsText" dxfId="2898" priority="5895" operator="containsText" text="Uygun">
      <formula>NOT(ISERROR(SEARCH("Uygun",O2019)))</formula>
    </cfRule>
    <cfRule type="containsText" dxfId="2897" priority="5894" operator="containsText" text="%10 sınırı aşılmıştır.">
      <formula>NOT(ISERROR(SEARCH("%10 sınırı aşılmıştır.",O2019)))</formula>
    </cfRule>
  </conditionalFormatting>
  <conditionalFormatting sqref="O2052">
    <cfRule type="containsText" dxfId="2896" priority="5888" operator="containsText" text="İthal Girdi">
      <formula>NOT(ISERROR(SEARCH("İthal Girdi",O2052)))</formula>
    </cfRule>
    <cfRule type="containsText" dxfId="2895" priority="5887" operator="containsText" text="Uygun">
      <formula>NOT(ISERROR(SEARCH("Uygun",O2052)))</formula>
    </cfRule>
    <cfRule type="containsText" dxfId="2894" priority="5886" operator="containsText" text="%10 sınırı aşılmıştır.">
      <formula>NOT(ISERROR(SEARCH("%10 sınırı aşılmıştır.",O2052)))</formula>
    </cfRule>
  </conditionalFormatting>
  <conditionalFormatting sqref="O2053:O2054">
    <cfRule type="containsText" dxfId="2893" priority="5862" operator="containsText" text="%10 sınırı aşılmıştır.">
      <formula>NOT(ISERROR(SEARCH("%10 sınırı aşılmıştır.",O2053)))</formula>
    </cfRule>
    <cfRule type="containsText" dxfId="2892" priority="5863" operator="containsText" text="Uygun">
      <formula>NOT(ISERROR(SEARCH("Uygun",O2053)))</formula>
    </cfRule>
    <cfRule type="containsText" dxfId="2891" priority="5864" operator="containsText" text="İthal Girdi">
      <formula>NOT(ISERROR(SEARCH("İthal Girdi",O2053)))</formula>
    </cfRule>
  </conditionalFormatting>
  <conditionalFormatting sqref="O2055">
    <cfRule type="containsText" dxfId="2890" priority="5871" operator="containsText" text="Uygun">
      <formula>NOT(ISERROR(SEARCH("Uygun",O2055)))</formula>
    </cfRule>
    <cfRule type="containsText" dxfId="2889" priority="5870" operator="containsText" text="%10 sınırı aşılmıştır.">
      <formula>NOT(ISERROR(SEARCH("%10 sınırı aşılmıştır.",O2055)))</formula>
    </cfRule>
    <cfRule type="containsText" dxfId="2888" priority="5872" operator="containsText" text="İthal Girdi">
      <formula>NOT(ISERROR(SEARCH("İthal Girdi",O2055)))</formula>
    </cfRule>
  </conditionalFormatting>
  <conditionalFormatting sqref="O2056">
    <cfRule type="containsText" dxfId="2887" priority="5879" operator="containsText" text="Uygun">
      <formula>NOT(ISERROR(SEARCH("Uygun",O2056)))</formula>
    </cfRule>
    <cfRule type="containsText" dxfId="2886" priority="5880" operator="containsText" text="İthal Girdi">
      <formula>NOT(ISERROR(SEARCH("İthal Girdi",O2056)))</formula>
    </cfRule>
    <cfRule type="containsText" dxfId="2885" priority="5878" operator="containsText" text="%10 sınırı aşılmıştır.">
      <formula>NOT(ISERROR(SEARCH("%10 sınırı aşılmıştır.",O2056)))</formula>
    </cfRule>
  </conditionalFormatting>
  <conditionalFormatting sqref="O2057:O2089">
    <cfRule type="containsText" dxfId="2884" priority="5856" operator="containsText" text="İthal Girdi">
      <formula>NOT(ISERROR(SEARCH("İthal Girdi",O2057)))</formula>
    </cfRule>
    <cfRule type="containsText" dxfId="2883" priority="5855" operator="containsText" text="Uygun">
      <formula>NOT(ISERROR(SEARCH("Uygun",O2057)))</formula>
    </cfRule>
    <cfRule type="containsText" dxfId="2882" priority="5854" operator="containsText" text="%10 sınırı aşılmıştır.">
      <formula>NOT(ISERROR(SEARCH("%10 sınırı aşılmıştır.",O2057)))</formula>
    </cfRule>
  </conditionalFormatting>
  <conditionalFormatting sqref="O2090">
    <cfRule type="containsText" dxfId="2881" priority="5848" operator="containsText" text="İthal Girdi">
      <formula>NOT(ISERROR(SEARCH("İthal Girdi",O2090)))</formula>
    </cfRule>
    <cfRule type="containsText" dxfId="2880" priority="5847" operator="containsText" text="Uygun">
      <formula>NOT(ISERROR(SEARCH("Uygun",O2090)))</formula>
    </cfRule>
    <cfRule type="containsText" dxfId="2879" priority="5846" operator="containsText" text="%10 sınırı aşılmıştır.">
      <formula>NOT(ISERROR(SEARCH("%10 sınırı aşılmıştır.",O2090)))</formula>
    </cfRule>
  </conditionalFormatting>
  <conditionalFormatting sqref="O2091:O2092">
    <cfRule type="containsText" dxfId="2878" priority="5824" operator="containsText" text="İthal Girdi">
      <formula>NOT(ISERROR(SEARCH("İthal Girdi",O2091)))</formula>
    </cfRule>
    <cfRule type="containsText" dxfId="2877" priority="5823" operator="containsText" text="Uygun">
      <formula>NOT(ISERROR(SEARCH("Uygun",O2091)))</formula>
    </cfRule>
    <cfRule type="containsText" dxfId="2876" priority="5822" operator="containsText" text="%10 sınırı aşılmıştır.">
      <formula>NOT(ISERROR(SEARCH("%10 sınırı aşılmıştır.",O2091)))</formula>
    </cfRule>
  </conditionalFormatting>
  <conditionalFormatting sqref="O2093">
    <cfRule type="containsText" dxfId="2875" priority="5832" operator="containsText" text="İthal Girdi">
      <formula>NOT(ISERROR(SEARCH("İthal Girdi",O2093)))</formula>
    </cfRule>
    <cfRule type="containsText" dxfId="2874" priority="5831" operator="containsText" text="Uygun">
      <formula>NOT(ISERROR(SEARCH("Uygun",O2093)))</formula>
    </cfRule>
    <cfRule type="containsText" dxfId="2873" priority="5830" operator="containsText" text="%10 sınırı aşılmıştır.">
      <formula>NOT(ISERROR(SEARCH("%10 sınırı aşılmıştır.",O2093)))</formula>
    </cfRule>
  </conditionalFormatting>
  <conditionalFormatting sqref="O2094">
    <cfRule type="containsText" dxfId="2872" priority="5840" operator="containsText" text="İthal Girdi">
      <formula>NOT(ISERROR(SEARCH("İthal Girdi",O2094)))</formula>
    </cfRule>
    <cfRule type="containsText" dxfId="2871" priority="5839" operator="containsText" text="Uygun">
      <formula>NOT(ISERROR(SEARCH("Uygun",O2094)))</formula>
    </cfRule>
    <cfRule type="containsText" dxfId="2870" priority="5838" operator="containsText" text="%10 sınırı aşılmıştır.">
      <formula>NOT(ISERROR(SEARCH("%10 sınırı aşılmıştır.",O2094)))</formula>
    </cfRule>
  </conditionalFormatting>
  <conditionalFormatting sqref="O2095:O2127">
    <cfRule type="containsText" dxfId="2869" priority="5816" operator="containsText" text="İthal Girdi">
      <formula>NOT(ISERROR(SEARCH("İthal Girdi",O2095)))</formula>
    </cfRule>
    <cfRule type="containsText" dxfId="2868" priority="5815" operator="containsText" text="Uygun">
      <formula>NOT(ISERROR(SEARCH("Uygun",O2095)))</formula>
    </cfRule>
    <cfRule type="containsText" dxfId="2867" priority="5814" operator="containsText" text="%10 sınırı aşılmıştır.">
      <formula>NOT(ISERROR(SEARCH("%10 sınırı aşılmıştır.",O2095)))</formula>
    </cfRule>
  </conditionalFormatting>
  <conditionalFormatting sqref="O2128">
    <cfRule type="containsText" dxfId="2866" priority="5808" operator="containsText" text="İthal Girdi">
      <formula>NOT(ISERROR(SEARCH("İthal Girdi",O2128)))</formula>
    </cfRule>
    <cfRule type="containsText" dxfId="2865" priority="5807" operator="containsText" text="Uygun">
      <formula>NOT(ISERROR(SEARCH("Uygun",O2128)))</formula>
    </cfRule>
    <cfRule type="containsText" dxfId="2864" priority="5806" operator="containsText" text="%10 sınırı aşılmıştır.">
      <formula>NOT(ISERROR(SEARCH("%10 sınırı aşılmıştır.",O2128)))</formula>
    </cfRule>
  </conditionalFormatting>
  <conditionalFormatting sqref="O2129:O2130">
    <cfRule type="containsText" dxfId="2863" priority="5784" operator="containsText" text="İthal Girdi">
      <formula>NOT(ISERROR(SEARCH("İthal Girdi",O2129)))</formula>
    </cfRule>
    <cfRule type="containsText" dxfId="2862" priority="5783" operator="containsText" text="Uygun">
      <formula>NOT(ISERROR(SEARCH("Uygun",O2129)))</formula>
    </cfRule>
    <cfRule type="containsText" dxfId="2861" priority="5782" operator="containsText" text="%10 sınırı aşılmıştır.">
      <formula>NOT(ISERROR(SEARCH("%10 sınırı aşılmıştır.",O2129)))</formula>
    </cfRule>
  </conditionalFormatting>
  <conditionalFormatting sqref="O2131">
    <cfRule type="containsText" dxfId="2860" priority="5792" operator="containsText" text="İthal Girdi">
      <formula>NOT(ISERROR(SEARCH("İthal Girdi",O2131)))</formula>
    </cfRule>
    <cfRule type="containsText" dxfId="2859" priority="5791" operator="containsText" text="Uygun">
      <formula>NOT(ISERROR(SEARCH("Uygun",O2131)))</formula>
    </cfRule>
    <cfRule type="containsText" dxfId="2858" priority="5790" operator="containsText" text="%10 sınırı aşılmıştır.">
      <formula>NOT(ISERROR(SEARCH("%10 sınırı aşılmıştır.",O2131)))</formula>
    </cfRule>
  </conditionalFormatting>
  <conditionalFormatting sqref="O2132">
    <cfRule type="containsText" dxfId="2857" priority="5800" operator="containsText" text="İthal Girdi">
      <formula>NOT(ISERROR(SEARCH("İthal Girdi",O2132)))</formula>
    </cfRule>
    <cfRule type="containsText" dxfId="2856" priority="5798" operator="containsText" text="%10 sınırı aşılmıştır.">
      <formula>NOT(ISERROR(SEARCH("%10 sınırı aşılmıştır.",O2132)))</formula>
    </cfRule>
    <cfRule type="containsText" dxfId="2855" priority="5799" operator="containsText" text="Uygun">
      <formula>NOT(ISERROR(SEARCH("Uygun",O2132)))</formula>
    </cfRule>
  </conditionalFormatting>
  <conditionalFormatting sqref="O2133:O2165">
    <cfRule type="containsText" dxfId="2854" priority="5775" operator="containsText" text="Uygun">
      <formula>NOT(ISERROR(SEARCH("Uygun",O2133)))</formula>
    </cfRule>
    <cfRule type="containsText" dxfId="2853" priority="5774" operator="containsText" text="%10 sınırı aşılmıştır.">
      <formula>NOT(ISERROR(SEARCH("%10 sınırı aşılmıştır.",O2133)))</formula>
    </cfRule>
    <cfRule type="containsText" dxfId="2852" priority="5776" operator="containsText" text="İthal Girdi">
      <formula>NOT(ISERROR(SEARCH("İthal Girdi",O2133)))</formula>
    </cfRule>
  </conditionalFormatting>
  <conditionalFormatting sqref="O2166">
    <cfRule type="containsText" dxfId="2851" priority="5767" operator="containsText" text="Uygun">
      <formula>NOT(ISERROR(SEARCH("Uygun",O2166)))</formula>
    </cfRule>
    <cfRule type="containsText" dxfId="2850" priority="5766" operator="containsText" text="%10 sınırı aşılmıştır.">
      <formula>NOT(ISERROR(SEARCH("%10 sınırı aşılmıştır.",O2166)))</formula>
    </cfRule>
    <cfRule type="containsText" dxfId="2849" priority="5768" operator="containsText" text="İthal Girdi">
      <formula>NOT(ISERROR(SEARCH("İthal Girdi",O2166)))</formula>
    </cfRule>
  </conditionalFormatting>
  <conditionalFormatting sqref="O2167:O2168">
    <cfRule type="containsText" dxfId="2848" priority="5744" operator="containsText" text="İthal Girdi">
      <formula>NOT(ISERROR(SEARCH("İthal Girdi",O2167)))</formula>
    </cfRule>
    <cfRule type="containsText" dxfId="2847" priority="5743" operator="containsText" text="Uygun">
      <formula>NOT(ISERROR(SEARCH("Uygun",O2167)))</formula>
    </cfRule>
    <cfRule type="containsText" dxfId="2846" priority="5742" operator="containsText" text="%10 sınırı aşılmıştır.">
      <formula>NOT(ISERROR(SEARCH("%10 sınırı aşılmıştır.",O2167)))</formula>
    </cfRule>
  </conditionalFormatting>
  <conditionalFormatting sqref="O2169">
    <cfRule type="containsText" dxfId="2845" priority="5752" operator="containsText" text="İthal Girdi">
      <formula>NOT(ISERROR(SEARCH("İthal Girdi",O2169)))</formula>
    </cfRule>
    <cfRule type="containsText" dxfId="2844" priority="5751" operator="containsText" text="Uygun">
      <formula>NOT(ISERROR(SEARCH("Uygun",O2169)))</formula>
    </cfRule>
    <cfRule type="containsText" dxfId="2843" priority="5750" operator="containsText" text="%10 sınırı aşılmıştır.">
      <formula>NOT(ISERROR(SEARCH("%10 sınırı aşılmıştır.",O2169)))</formula>
    </cfRule>
  </conditionalFormatting>
  <conditionalFormatting sqref="O2170">
    <cfRule type="containsText" dxfId="2842" priority="5760" operator="containsText" text="İthal Girdi">
      <formula>NOT(ISERROR(SEARCH("İthal Girdi",O2170)))</formula>
    </cfRule>
    <cfRule type="containsText" dxfId="2841" priority="5759" operator="containsText" text="Uygun">
      <formula>NOT(ISERROR(SEARCH("Uygun",O2170)))</formula>
    </cfRule>
    <cfRule type="containsText" dxfId="2840" priority="5758" operator="containsText" text="%10 sınırı aşılmıştır.">
      <formula>NOT(ISERROR(SEARCH("%10 sınırı aşılmıştır.",O2170)))</formula>
    </cfRule>
  </conditionalFormatting>
  <conditionalFormatting sqref="O2171:O2203">
    <cfRule type="containsText" dxfId="2839" priority="5736" operator="containsText" text="İthal Girdi">
      <formula>NOT(ISERROR(SEARCH("İthal Girdi",O2171)))</formula>
    </cfRule>
    <cfRule type="containsText" dxfId="2838" priority="5735" operator="containsText" text="Uygun">
      <formula>NOT(ISERROR(SEARCH("Uygun",O2171)))</formula>
    </cfRule>
    <cfRule type="containsText" dxfId="2837" priority="5734" operator="containsText" text="%10 sınırı aşılmıştır.">
      <formula>NOT(ISERROR(SEARCH("%10 sınırı aşılmıştır.",O2171)))</formula>
    </cfRule>
  </conditionalFormatting>
  <conditionalFormatting sqref="O2204">
    <cfRule type="containsText" dxfId="2836" priority="5728" operator="containsText" text="İthal Girdi">
      <formula>NOT(ISERROR(SEARCH("İthal Girdi",O2204)))</formula>
    </cfRule>
    <cfRule type="containsText" dxfId="2835" priority="5727" operator="containsText" text="Uygun">
      <formula>NOT(ISERROR(SEARCH("Uygun",O2204)))</formula>
    </cfRule>
    <cfRule type="containsText" dxfId="2834" priority="5726" operator="containsText" text="%10 sınırı aşılmıştır.">
      <formula>NOT(ISERROR(SEARCH("%10 sınırı aşılmıştır.",O2204)))</formula>
    </cfRule>
  </conditionalFormatting>
  <conditionalFormatting sqref="O2205:O2206">
    <cfRule type="containsText" dxfId="2833" priority="5704" operator="containsText" text="İthal Girdi">
      <formula>NOT(ISERROR(SEARCH("İthal Girdi",O2205)))</formula>
    </cfRule>
    <cfRule type="containsText" dxfId="2832" priority="5702" operator="containsText" text="%10 sınırı aşılmıştır.">
      <formula>NOT(ISERROR(SEARCH("%10 sınırı aşılmıştır.",O2205)))</formula>
    </cfRule>
    <cfRule type="containsText" dxfId="2831" priority="5703" operator="containsText" text="Uygun">
      <formula>NOT(ISERROR(SEARCH("Uygun",O2205)))</formula>
    </cfRule>
  </conditionalFormatting>
  <conditionalFormatting sqref="O2207">
    <cfRule type="containsText" dxfId="2830" priority="5710" operator="containsText" text="%10 sınırı aşılmıştır.">
      <formula>NOT(ISERROR(SEARCH("%10 sınırı aşılmıştır.",O2207)))</formula>
    </cfRule>
    <cfRule type="containsText" dxfId="2829" priority="5711" operator="containsText" text="Uygun">
      <formula>NOT(ISERROR(SEARCH("Uygun",O2207)))</formula>
    </cfRule>
    <cfRule type="containsText" dxfId="2828" priority="5712" operator="containsText" text="İthal Girdi">
      <formula>NOT(ISERROR(SEARCH("İthal Girdi",O2207)))</formula>
    </cfRule>
  </conditionalFormatting>
  <conditionalFormatting sqref="O2208">
    <cfRule type="containsText" dxfId="2827" priority="5718" operator="containsText" text="%10 sınırı aşılmıştır.">
      <formula>NOT(ISERROR(SEARCH("%10 sınırı aşılmıştır.",O2208)))</formula>
    </cfRule>
    <cfRule type="containsText" dxfId="2826" priority="5719" operator="containsText" text="Uygun">
      <formula>NOT(ISERROR(SEARCH("Uygun",O2208)))</formula>
    </cfRule>
    <cfRule type="containsText" dxfId="2825" priority="5720" operator="containsText" text="İthal Girdi">
      <formula>NOT(ISERROR(SEARCH("İthal Girdi",O2208)))</formula>
    </cfRule>
  </conditionalFormatting>
  <conditionalFormatting sqref="O2209:O2241">
    <cfRule type="containsText" dxfId="2824" priority="5694" operator="containsText" text="%10 sınırı aşılmıştır.">
      <formula>NOT(ISERROR(SEARCH("%10 sınırı aşılmıştır.",O2209)))</formula>
    </cfRule>
    <cfRule type="containsText" dxfId="2823" priority="5695" operator="containsText" text="Uygun">
      <formula>NOT(ISERROR(SEARCH("Uygun",O2209)))</formula>
    </cfRule>
    <cfRule type="containsText" dxfId="2822" priority="5696" operator="containsText" text="İthal Girdi">
      <formula>NOT(ISERROR(SEARCH("İthal Girdi",O2209)))</formula>
    </cfRule>
  </conditionalFormatting>
  <conditionalFormatting sqref="O2242">
    <cfRule type="containsText" dxfId="2821" priority="5688" operator="containsText" text="İthal Girdi">
      <formula>NOT(ISERROR(SEARCH("İthal Girdi",O2242)))</formula>
    </cfRule>
    <cfRule type="containsText" dxfId="2820" priority="5687" operator="containsText" text="Uygun">
      <formula>NOT(ISERROR(SEARCH("Uygun",O2242)))</formula>
    </cfRule>
    <cfRule type="containsText" dxfId="2819" priority="5686" operator="containsText" text="%10 sınırı aşılmıştır.">
      <formula>NOT(ISERROR(SEARCH("%10 sınırı aşılmıştır.",O2242)))</formula>
    </cfRule>
  </conditionalFormatting>
  <conditionalFormatting sqref="O2243:O2244">
    <cfRule type="containsText" dxfId="2818" priority="5663" operator="containsText" text="Uygun">
      <formula>NOT(ISERROR(SEARCH("Uygun",O2243)))</formula>
    </cfRule>
    <cfRule type="containsText" dxfId="2817" priority="5664" operator="containsText" text="İthal Girdi">
      <formula>NOT(ISERROR(SEARCH("İthal Girdi",O2243)))</formula>
    </cfRule>
    <cfRule type="containsText" dxfId="2816" priority="5662" operator="containsText" text="%10 sınırı aşılmıştır.">
      <formula>NOT(ISERROR(SEARCH("%10 sınırı aşılmıştır.",O2243)))</formula>
    </cfRule>
  </conditionalFormatting>
  <conditionalFormatting sqref="O2245">
    <cfRule type="containsText" dxfId="2815" priority="5670" operator="containsText" text="%10 sınırı aşılmıştır.">
      <formula>NOT(ISERROR(SEARCH("%10 sınırı aşılmıştır.",O2245)))</formula>
    </cfRule>
    <cfRule type="containsText" dxfId="2814" priority="5671" operator="containsText" text="Uygun">
      <formula>NOT(ISERROR(SEARCH("Uygun",O2245)))</formula>
    </cfRule>
    <cfRule type="containsText" dxfId="2813" priority="5672" operator="containsText" text="İthal Girdi">
      <formula>NOT(ISERROR(SEARCH("İthal Girdi",O2245)))</formula>
    </cfRule>
  </conditionalFormatting>
  <conditionalFormatting sqref="O2246">
    <cfRule type="containsText" dxfId="2812" priority="5678" operator="containsText" text="%10 sınırı aşılmıştır.">
      <formula>NOT(ISERROR(SEARCH("%10 sınırı aşılmıştır.",O2246)))</formula>
    </cfRule>
    <cfRule type="containsText" dxfId="2811" priority="5679" operator="containsText" text="Uygun">
      <formula>NOT(ISERROR(SEARCH("Uygun",O2246)))</formula>
    </cfRule>
    <cfRule type="containsText" dxfId="2810" priority="5680" operator="containsText" text="İthal Girdi">
      <formula>NOT(ISERROR(SEARCH("İthal Girdi",O2246)))</formula>
    </cfRule>
  </conditionalFormatting>
  <conditionalFormatting sqref="O2247:O2279">
    <cfRule type="containsText" dxfId="2809" priority="5656" operator="containsText" text="İthal Girdi">
      <formula>NOT(ISERROR(SEARCH("İthal Girdi",O2247)))</formula>
    </cfRule>
    <cfRule type="containsText" dxfId="2808" priority="5655" operator="containsText" text="Uygun">
      <formula>NOT(ISERROR(SEARCH("Uygun",O2247)))</formula>
    </cfRule>
    <cfRule type="containsText" dxfId="2807" priority="5654" operator="containsText" text="%10 sınırı aşılmıştır.">
      <formula>NOT(ISERROR(SEARCH("%10 sınırı aşılmıştır.",O2247)))</formula>
    </cfRule>
  </conditionalFormatting>
  <conditionalFormatting sqref="O2280">
    <cfRule type="containsText" dxfId="2806" priority="5648" operator="containsText" text="İthal Girdi">
      <formula>NOT(ISERROR(SEARCH("İthal Girdi",O2280)))</formula>
    </cfRule>
    <cfRule type="containsText" dxfId="2805" priority="5647" operator="containsText" text="Uygun">
      <formula>NOT(ISERROR(SEARCH("Uygun",O2280)))</formula>
    </cfRule>
    <cfRule type="containsText" dxfId="2804" priority="5646" operator="containsText" text="%10 sınırı aşılmıştır.">
      <formula>NOT(ISERROR(SEARCH("%10 sınırı aşılmıştır.",O2280)))</formula>
    </cfRule>
  </conditionalFormatting>
  <conditionalFormatting sqref="O2281:O2282">
    <cfRule type="containsText" dxfId="2803" priority="5624" operator="containsText" text="İthal Girdi">
      <formula>NOT(ISERROR(SEARCH("İthal Girdi",O2281)))</formula>
    </cfRule>
    <cfRule type="containsText" dxfId="2802" priority="5623" operator="containsText" text="Uygun">
      <formula>NOT(ISERROR(SEARCH("Uygun",O2281)))</formula>
    </cfRule>
    <cfRule type="containsText" dxfId="2801" priority="5622" operator="containsText" text="%10 sınırı aşılmıştır.">
      <formula>NOT(ISERROR(SEARCH("%10 sınırı aşılmıştır.",O2281)))</formula>
    </cfRule>
  </conditionalFormatting>
  <conditionalFormatting sqref="O2283">
    <cfRule type="containsText" dxfId="2800" priority="5632" operator="containsText" text="İthal Girdi">
      <formula>NOT(ISERROR(SEARCH("İthal Girdi",O2283)))</formula>
    </cfRule>
    <cfRule type="containsText" dxfId="2799" priority="5631" operator="containsText" text="Uygun">
      <formula>NOT(ISERROR(SEARCH("Uygun",O2283)))</formula>
    </cfRule>
    <cfRule type="containsText" dxfId="2798" priority="5630" operator="containsText" text="%10 sınırı aşılmıştır.">
      <formula>NOT(ISERROR(SEARCH("%10 sınırı aşılmıştır.",O2283)))</formula>
    </cfRule>
  </conditionalFormatting>
  <conditionalFormatting sqref="O2284">
    <cfRule type="containsText" dxfId="2797" priority="5640" operator="containsText" text="İthal Girdi">
      <formula>NOT(ISERROR(SEARCH("İthal Girdi",O2284)))</formula>
    </cfRule>
    <cfRule type="containsText" dxfId="2796" priority="5639" operator="containsText" text="Uygun">
      <formula>NOT(ISERROR(SEARCH("Uygun",O2284)))</formula>
    </cfRule>
    <cfRule type="containsText" dxfId="2795" priority="5638" operator="containsText" text="%10 sınırı aşılmıştır.">
      <formula>NOT(ISERROR(SEARCH("%10 sınırı aşılmıştır.",O2284)))</formula>
    </cfRule>
  </conditionalFormatting>
  <conditionalFormatting sqref="O2285:O2317">
    <cfRule type="containsText" dxfId="2794" priority="5616" operator="containsText" text="İthal Girdi">
      <formula>NOT(ISERROR(SEARCH("İthal Girdi",O2285)))</formula>
    </cfRule>
    <cfRule type="containsText" dxfId="2793" priority="5615" operator="containsText" text="Uygun">
      <formula>NOT(ISERROR(SEARCH("Uygun",O2285)))</formula>
    </cfRule>
    <cfRule type="containsText" dxfId="2792" priority="5614" operator="containsText" text="%10 sınırı aşılmıştır.">
      <formula>NOT(ISERROR(SEARCH("%10 sınırı aşılmıştır.",O2285)))</formula>
    </cfRule>
  </conditionalFormatting>
  <conditionalFormatting sqref="O2318">
    <cfRule type="containsText" dxfId="2791" priority="5608" operator="containsText" text="İthal Girdi">
      <formula>NOT(ISERROR(SEARCH("İthal Girdi",O2318)))</formula>
    </cfRule>
    <cfRule type="containsText" dxfId="2790" priority="5607" operator="containsText" text="Uygun">
      <formula>NOT(ISERROR(SEARCH("Uygun",O2318)))</formula>
    </cfRule>
    <cfRule type="containsText" dxfId="2789" priority="5606" operator="containsText" text="%10 sınırı aşılmıştır.">
      <formula>NOT(ISERROR(SEARCH("%10 sınırı aşılmıştır.",O2318)))</formula>
    </cfRule>
  </conditionalFormatting>
  <conditionalFormatting sqref="O2319:O2320">
    <cfRule type="containsText" dxfId="2788" priority="5584" operator="containsText" text="İthal Girdi">
      <formula>NOT(ISERROR(SEARCH("İthal Girdi",O2319)))</formula>
    </cfRule>
    <cfRule type="containsText" dxfId="2787" priority="5583" operator="containsText" text="Uygun">
      <formula>NOT(ISERROR(SEARCH("Uygun",O2319)))</formula>
    </cfRule>
    <cfRule type="containsText" dxfId="2786" priority="5582" operator="containsText" text="%10 sınırı aşılmıştır.">
      <formula>NOT(ISERROR(SEARCH("%10 sınırı aşılmıştır.",O2319)))</formula>
    </cfRule>
  </conditionalFormatting>
  <conditionalFormatting sqref="O2321">
    <cfRule type="containsText" dxfId="2785" priority="5591" operator="containsText" text="Uygun">
      <formula>NOT(ISERROR(SEARCH("Uygun",O2321)))</formula>
    </cfRule>
    <cfRule type="containsText" dxfId="2784" priority="5592" operator="containsText" text="İthal Girdi">
      <formula>NOT(ISERROR(SEARCH("İthal Girdi",O2321)))</formula>
    </cfRule>
    <cfRule type="containsText" dxfId="2783" priority="5590" operator="containsText" text="%10 sınırı aşılmıştır.">
      <formula>NOT(ISERROR(SEARCH("%10 sınırı aşılmıştır.",O2321)))</formula>
    </cfRule>
  </conditionalFormatting>
  <conditionalFormatting sqref="O2322">
    <cfRule type="containsText" dxfId="2782" priority="5598" operator="containsText" text="%10 sınırı aşılmıştır.">
      <formula>NOT(ISERROR(SEARCH("%10 sınırı aşılmıştır.",O2322)))</formula>
    </cfRule>
    <cfRule type="containsText" dxfId="2781" priority="5599" operator="containsText" text="Uygun">
      <formula>NOT(ISERROR(SEARCH("Uygun",O2322)))</formula>
    </cfRule>
    <cfRule type="containsText" dxfId="2780" priority="5600" operator="containsText" text="İthal Girdi">
      <formula>NOT(ISERROR(SEARCH("İthal Girdi",O2322)))</formula>
    </cfRule>
  </conditionalFormatting>
  <conditionalFormatting sqref="O2323:O2355">
    <cfRule type="containsText" dxfId="2779" priority="5576" operator="containsText" text="İthal Girdi">
      <formula>NOT(ISERROR(SEARCH("İthal Girdi",O2323)))</formula>
    </cfRule>
    <cfRule type="containsText" dxfId="2778" priority="5575" operator="containsText" text="Uygun">
      <formula>NOT(ISERROR(SEARCH("Uygun",O2323)))</formula>
    </cfRule>
    <cfRule type="containsText" dxfId="2777" priority="5574" operator="containsText" text="%10 sınırı aşılmıştır.">
      <formula>NOT(ISERROR(SEARCH("%10 sınırı aşılmıştır.",O2323)))</formula>
    </cfRule>
  </conditionalFormatting>
  <conditionalFormatting sqref="O2356">
    <cfRule type="containsText" dxfId="2776" priority="5566" operator="containsText" text="%10 sınırı aşılmıştır.">
      <formula>NOT(ISERROR(SEARCH("%10 sınırı aşılmıştır.",O2356)))</formula>
    </cfRule>
    <cfRule type="containsText" dxfId="2775" priority="5567" operator="containsText" text="Uygun">
      <formula>NOT(ISERROR(SEARCH("Uygun",O2356)))</formula>
    </cfRule>
    <cfRule type="containsText" dxfId="2774" priority="5568" operator="containsText" text="İthal Girdi">
      <formula>NOT(ISERROR(SEARCH("İthal Girdi",O2356)))</formula>
    </cfRule>
  </conditionalFormatting>
  <conditionalFormatting sqref="O2357:O2358">
    <cfRule type="containsText" dxfId="2773" priority="5544" operator="containsText" text="İthal Girdi">
      <formula>NOT(ISERROR(SEARCH("İthal Girdi",O2357)))</formula>
    </cfRule>
    <cfRule type="containsText" dxfId="2772" priority="5543" operator="containsText" text="Uygun">
      <formula>NOT(ISERROR(SEARCH("Uygun",O2357)))</formula>
    </cfRule>
    <cfRule type="containsText" dxfId="2771" priority="5542" operator="containsText" text="%10 sınırı aşılmıştır.">
      <formula>NOT(ISERROR(SEARCH("%10 sınırı aşılmıştır.",O2357)))</formula>
    </cfRule>
  </conditionalFormatting>
  <conditionalFormatting sqref="O2359">
    <cfRule type="containsText" dxfId="2770" priority="5552" operator="containsText" text="İthal Girdi">
      <formula>NOT(ISERROR(SEARCH("İthal Girdi",O2359)))</formula>
    </cfRule>
    <cfRule type="containsText" dxfId="2769" priority="5551" operator="containsText" text="Uygun">
      <formula>NOT(ISERROR(SEARCH("Uygun",O2359)))</formula>
    </cfRule>
    <cfRule type="containsText" dxfId="2768" priority="5550" operator="containsText" text="%10 sınırı aşılmıştır.">
      <formula>NOT(ISERROR(SEARCH("%10 sınırı aşılmıştır.",O2359)))</formula>
    </cfRule>
  </conditionalFormatting>
  <conditionalFormatting sqref="O2360">
    <cfRule type="containsText" dxfId="2767" priority="5558" operator="containsText" text="%10 sınırı aşılmıştır.">
      <formula>NOT(ISERROR(SEARCH("%10 sınırı aşılmıştır.",O2360)))</formula>
    </cfRule>
    <cfRule type="containsText" dxfId="2766" priority="5559" operator="containsText" text="Uygun">
      <formula>NOT(ISERROR(SEARCH("Uygun",O2360)))</formula>
    </cfRule>
    <cfRule type="containsText" dxfId="2765" priority="5560" operator="containsText" text="İthal Girdi">
      <formula>NOT(ISERROR(SEARCH("İthal Girdi",O2360)))</formula>
    </cfRule>
  </conditionalFormatting>
  <conditionalFormatting sqref="O2361:O2393">
    <cfRule type="containsText" dxfId="2764" priority="5536" operator="containsText" text="İthal Girdi">
      <formula>NOT(ISERROR(SEARCH("İthal Girdi",O2361)))</formula>
    </cfRule>
    <cfRule type="containsText" dxfId="2763" priority="5535" operator="containsText" text="Uygun">
      <formula>NOT(ISERROR(SEARCH("Uygun",O2361)))</formula>
    </cfRule>
    <cfRule type="containsText" dxfId="2762" priority="5534" operator="containsText" text="%10 sınırı aşılmıştır.">
      <formula>NOT(ISERROR(SEARCH("%10 sınırı aşılmıştır.",O2361)))</formula>
    </cfRule>
  </conditionalFormatting>
  <conditionalFormatting sqref="O2394">
    <cfRule type="containsText" dxfId="2761" priority="5528" operator="containsText" text="İthal Girdi">
      <formula>NOT(ISERROR(SEARCH("İthal Girdi",O2394)))</formula>
    </cfRule>
    <cfRule type="containsText" dxfId="2760" priority="5527" operator="containsText" text="Uygun">
      <formula>NOT(ISERROR(SEARCH("Uygun",O2394)))</formula>
    </cfRule>
    <cfRule type="containsText" dxfId="2759" priority="5526" operator="containsText" text="%10 sınırı aşılmıştır.">
      <formula>NOT(ISERROR(SEARCH("%10 sınırı aşılmıştır.",O2394)))</formula>
    </cfRule>
  </conditionalFormatting>
  <conditionalFormatting sqref="O2395:O2396">
    <cfRule type="containsText" dxfId="2758" priority="5501" operator="containsText" text="İthal Girdi">
      <formula>NOT(ISERROR(SEARCH("İthal Girdi",O2395)))</formula>
    </cfRule>
    <cfRule type="containsText" dxfId="2757" priority="5502" operator="containsText" text="%10 sınırı aşılmıştır.">
      <formula>NOT(ISERROR(SEARCH("%10 sınırı aşılmıştır.",O2395)))</formula>
    </cfRule>
    <cfRule type="containsText" dxfId="2756" priority="5503" operator="containsText" text="Uygun">
      <formula>NOT(ISERROR(SEARCH("Uygun",O2395)))</formula>
    </cfRule>
    <cfRule type="containsText" dxfId="2755" priority="5504" operator="containsText" text="İthal Girdi">
      <formula>NOT(ISERROR(SEARCH("İthal Girdi",O2395)))</formula>
    </cfRule>
  </conditionalFormatting>
  <conditionalFormatting sqref="O2397">
    <cfRule type="containsText" dxfId="2754" priority="5510" operator="containsText" text="%10 sınırı aşılmıştır.">
      <formula>NOT(ISERROR(SEARCH("%10 sınırı aşılmıştır.",O2397)))</formula>
    </cfRule>
    <cfRule type="containsText" dxfId="2753" priority="5511" operator="containsText" text="Uygun">
      <formula>NOT(ISERROR(SEARCH("Uygun",O2397)))</formula>
    </cfRule>
    <cfRule type="containsText" dxfId="2752" priority="5512" operator="containsText" text="İthal Girdi">
      <formula>NOT(ISERROR(SEARCH("İthal Girdi",O2397)))</formula>
    </cfRule>
  </conditionalFormatting>
  <conditionalFormatting sqref="O2397:O2398">
    <cfRule type="containsText" dxfId="2751" priority="5509" operator="containsText" text="İthal Girdi">
      <formula>NOT(ISERROR(SEARCH("İthal Girdi",O2397)))</formula>
    </cfRule>
  </conditionalFormatting>
  <conditionalFormatting sqref="O2398">
    <cfRule type="containsText" dxfId="2750" priority="5520" operator="containsText" text="İthal Girdi">
      <formula>NOT(ISERROR(SEARCH("İthal Girdi",O2398)))</formula>
    </cfRule>
    <cfRule type="containsText" dxfId="2749" priority="5518" operator="containsText" text="%10 sınırı aşılmıştır.">
      <formula>NOT(ISERROR(SEARCH("%10 sınırı aşılmıştır.",O2398)))</formula>
    </cfRule>
    <cfRule type="containsText" dxfId="2748" priority="5519" operator="containsText" text="Uygun">
      <formula>NOT(ISERROR(SEARCH("Uygun",O2398)))</formula>
    </cfRule>
  </conditionalFormatting>
  <conditionalFormatting sqref="O2399:O2431">
    <cfRule type="containsText" dxfId="2747" priority="5495" operator="containsText" text="Uygun">
      <formula>NOT(ISERROR(SEARCH("Uygun",O2399)))</formula>
    </cfRule>
    <cfRule type="containsText" dxfId="2746" priority="5494" operator="containsText" text="%10 sınırı aşılmıştır.">
      <formula>NOT(ISERROR(SEARCH("%10 sınırı aşılmıştır.",O2399)))</formula>
    </cfRule>
    <cfRule type="containsText" dxfId="2745" priority="5493" operator="containsText" text="İthal Girdi">
      <formula>NOT(ISERROR(SEARCH("İthal Girdi",O2399)))</formula>
    </cfRule>
    <cfRule type="containsText" dxfId="2744" priority="5496" operator="containsText" text="İthal Girdi">
      <formula>NOT(ISERROR(SEARCH("İthal Girdi",O2399)))</formula>
    </cfRule>
  </conditionalFormatting>
  <conditionalFormatting sqref="O2432">
    <cfRule type="containsText" dxfId="2743" priority="5488" operator="containsText" text="İthal Girdi">
      <formula>NOT(ISERROR(SEARCH("İthal Girdi",O2432)))</formula>
    </cfRule>
    <cfRule type="containsText" dxfId="2742" priority="5487" operator="containsText" text="Uygun">
      <formula>NOT(ISERROR(SEARCH("Uygun",O2432)))</formula>
    </cfRule>
    <cfRule type="containsText" dxfId="2741" priority="5486" operator="containsText" text="%10 sınırı aşılmıştır.">
      <formula>NOT(ISERROR(SEARCH("%10 sınırı aşılmıştır.",O2432)))</formula>
    </cfRule>
    <cfRule type="containsText" dxfId="2740" priority="5485" operator="containsText" text="İthal Girdi">
      <formula>NOT(ISERROR(SEARCH("İthal Girdi",O2432)))</formula>
    </cfRule>
  </conditionalFormatting>
  <conditionalFormatting sqref="O2433:O2434">
    <cfRule type="containsText" dxfId="2739" priority="5461" operator="containsText" text="İthal Girdi">
      <formula>NOT(ISERROR(SEARCH("İthal Girdi",O2433)))</formula>
    </cfRule>
    <cfRule type="containsText" dxfId="2738" priority="5462" operator="containsText" text="%10 sınırı aşılmıştır.">
      <formula>NOT(ISERROR(SEARCH("%10 sınırı aşılmıştır.",O2433)))</formula>
    </cfRule>
    <cfRule type="containsText" dxfId="2737" priority="5464" operator="containsText" text="İthal Girdi">
      <formula>NOT(ISERROR(SEARCH("İthal Girdi",O2433)))</formula>
    </cfRule>
    <cfRule type="containsText" dxfId="2736" priority="5463" operator="containsText" text="Uygun">
      <formula>NOT(ISERROR(SEARCH("Uygun",O2433)))</formula>
    </cfRule>
  </conditionalFormatting>
  <conditionalFormatting sqref="O2435">
    <cfRule type="containsText" dxfId="2735" priority="5472" operator="containsText" text="İthal Girdi">
      <formula>NOT(ISERROR(SEARCH("İthal Girdi",O2435)))</formula>
    </cfRule>
    <cfRule type="containsText" dxfId="2734" priority="5469" operator="containsText" text="İthal Girdi">
      <formula>NOT(ISERROR(SEARCH("İthal Girdi",O2435)))</formula>
    </cfRule>
    <cfRule type="containsText" dxfId="2733" priority="5470" operator="containsText" text="%10 sınırı aşılmıştır.">
      <formula>NOT(ISERROR(SEARCH("%10 sınırı aşılmıştır.",O2435)))</formula>
    </cfRule>
    <cfRule type="containsText" dxfId="2732" priority="5471" operator="containsText" text="Uygun">
      <formula>NOT(ISERROR(SEARCH("Uygun",O2435)))</formula>
    </cfRule>
  </conditionalFormatting>
  <conditionalFormatting sqref="O2436">
    <cfRule type="containsText" dxfId="2731" priority="5479" operator="containsText" text="Uygun">
      <formula>NOT(ISERROR(SEARCH("Uygun",O2436)))</formula>
    </cfRule>
    <cfRule type="containsText" dxfId="2730" priority="5478" operator="containsText" text="%10 sınırı aşılmıştır.">
      <formula>NOT(ISERROR(SEARCH("%10 sınırı aşılmıştır.",O2436)))</formula>
    </cfRule>
    <cfRule type="containsText" dxfId="2729" priority="5477" operator="containsText" text="İthal Girdi">
      <formula>NOT(ISERROR(SEARCH("İthal Girdi",O2436)))</formula>
    </cfRule>
    <cfRule type="containsText" dxfId="2728" priority="5480" operator="containsText" text="İthal Girdi">
      <formula>NOT(ISERROR(SEARCH("İthal Girdi",O2436)))</formula>
    </cfRule>
  </conditionalFormatting>
  <conditionalFormatting sqref="O2437:O2469">
    <cfRule type="containsText" dxfId="2727" priority="5456" operator="containsText" text="İthal Girdi">
      <formula>NOT(ISERROR(SEARCH("İthal Girdi",O2437)))</formula>
    </cfRule>
    <cfRule type="containsText" dxfId="2726" priority="5455" operator="containsText" text="Uygun">
      <formula>NOT(ISERROR(SEARCH("Uygun",O2437)))</formula>
    </cfRule>
    <cfRule type="containsText" dxfId="2725" priority="5454" operator="containsText" text="%10 sınırı aşılmıştır.">
      <formula>NOT(ISERROR(SEARCH("%10 sınırı aşılmıştır.",O2437)))</formula>
    </cfRule>
    <cfRule type="containsText" dxfId="2724" priority="5453" operator="containsText" text="İthal Girdi">
      <formula>NOT(ISERROR(SEARCH("İthal Girdi",O2437)))</formula>
    </cfRule>
  </conditionalFormatting>
  <conditionalFormatting sqref="O2470">
    <cfRule type="containsText" dxfId="2723" priority="5448" operator="containsText" text="İthal Girdi">
      <formula>NOT(ISERROR(SEARCH("İthal Girdi",O2470)))</formula>
    </cfRule>
    <cfRule type="containsText" dxfId="2722" priority="5447" operator="containsText" text="Uygun">
      <formula>NOT(ISERROR(SEARCH("Uygun",O2470)))</formula>
    </cfRule>
    <cfRule type="containsText" dxfId="2721" priority="5446" operator="containsText" text="%10 sınırı aşılmıştır.">
      <formula>NOT(ISERROR(SEARCH("%10 sınırı aşılmıştır.",O2470)))</formula>
    </cfRule>
    <cfRule type="containsText" dxfId="2720" priority="5445" operator="containsText" text="İthal Girdi">
      <formula>NOT(ISERROR(SEARCH("İthal Girdi",O2470)))</formula>
    </cfRule>
  </conditionalFormatting>
  <conditionalFormatting sqref="O2471:O2472">
    <cfRule type="containsText" dxfId="2719" priority="5422" operator="containsText" text="%10 sınırı aşılmıştır.">
      <formula>NOT(ISERROR(SEARCH("%10 sınırı aşılmıştır.",O2471)))</formula>
    </cfRule>
    <cfRule type="containsText" dxfId="2718" priority="5421" operator="containsText" text="İthal Girdi">
      <formula>NOT(ISERROR(SEARCH("İthal Girdi",O2471)))</formula>
    </cfRule>
    <cfRule type="containsText" dxfId="2717" priority="5424" operator="containsText" text="İthal Girdi">
      <formula>NOT(ISERROR(SEARCH("İthal Girdi",O2471)))</formula>
    </cfRule>
    <cfRule type="containsText" dxfId="2716" priority="5423" operator="containsText" text="Uygun">
      <formula>NOT(ISERROR(SEARCH("Uygun",O2471)))</formula>
    </cfRule>
  </conditionalFormatting>
  <conditionalFormatting sqref="O2473">
    <cfRule type="containsText" dxfId="2715" priority="5431" operator="containsText" text="Uygun">
      <formula>NOT(ISERROR(SEARCH("Uygun",O2473)))</formula>
    </cfRule>
    <cfRule type="containsText" dxfId="2714" priority="5432" operator="containsText" text="İthal Girdi">
      <formula>NOT(ISERROR(SEARCH("İthal Girdi",O2473)))</formula>
    </cfRule>
    <cfRule type="containsText" dxfId="2713" priority="5430" operator="containsText" text="%10 sınırı aşılmıştır.">
      <formula>NOT(ISERROR(SEARCH("%10 sınırı aşılmıştır.",O2473)))</formula>
    </cfRule>
    <cfRule type="containsText" dxfId="2712" priority="5429" operator="containsText" text="İthal Girdi">
      <formula>NOT(ISERROR(SEARCH("İthal Girdi",O2473)))</formula>
    </cfRule>
  </conditionalFormatting>
  <conditionalFormatting sqref="O2474">
    <cfRule type="containsText" dxfId="2711" priority="5437" operator="containsText" text="İthal Girdi">
      <formula>NOT(ISERROR(SEARCH("İthal Girdi",O2474)))</formula>
    </cfRule>
    <cfRule type="containsText" dxfId="2710" priority="5440" operator="containsText" text="İthal Girdi">
      <formula>NOT(ISERROR(SEARCH("İthal Girdi",O2474)))</formula>
    </cfRule>
    <cfRule type="containsText" dxfId="2709" priority="5439" operator="containsText" text="Uygun">
      <formula>NOT(ISERROR(SEARCH("Uygun",O2474)))</formula>
    </cfRule>
    <cfRule type="containsText" dxfId="2708" priority="5438" operator="containsText" text="%10 sınırı aşılmıştır.">
      <formula>NOT(ISERROR(SEARCH("%10 sınırı aşılmıştır.",O2474)))</formula>
    </cfRule>
  </conditionalFormatting>
  <conditionalFormatting sqref="O2475:O2507">
    <cfRule type="containsText" dxfId="2707" priority="5415" operator="containsText" text="Uygun">
      <formula>NOT(ISERROR(SEARCH("Uygun",O2475)))</formula>
    </cfRule>
    <cfRule type="containsText" dxfId="2706" priority="5414" operator="containsText" text="%10 sınırı aşılmıştır.">
      <formula>NOT(ISERROR(SEARCH("%10 sınırı aşılmıştır.",O2475)))</formula>
    </cfRule>
    <cfRule type="containsText" dxfId="2705" priority="5416" operator="containsText" text="İthal Girdi">
      <formula>NOT(ISERROR(SEARCH("İthal Girdi",O2475)))</formula>
    </cfRule>
    <cfRule type="containsText" dxfId="2704" priority="5413" operator="containsText" text="İthal Girdi">
      <formula>NOT(ISERROR(SEARCH("İthal Girdi",O2475)))</formula>
    </cfRule>
  </conditionalFormatting>
  <conditionalFormatting sqref="O2508">
    <cfRule type="containsText" dxfId="2703" priority="5407" operator="containsText" text="Uygun">
      <formula>NOT(ISERROR(SEARCH("Uygun",O2508)))</formula>
    </cfRule>
    <cfRule type="containsText" dxfId="2702" priority="5406" operator="containsText" text="%10 sınırı aşılmıştır.">
      <formula>NOT(ISERROR(SEARCH("%10 sınırı aşılmıştır.",O2508)))</formula>
    </cfRule>
    <cfRule type="containsText" dxfId="2701" priority="5405" operator="containsText" text="İthal Girdi">
      <formula>NOT(ISERROR(SEARCH("İthal Girdi",O2508)))</formula>
    </cfRule>
    <cfRule type="containsText" dxfId="2700" priority="5408" operator="containsText" text="İthal Girdi">
      <formula>NOT(ISERROR(SEARCH("İthal Girdi",O2508)))</formula>
    </cfRule>
  </conditionalFormatting>
  <conditionalFormatting sqref="O2509:O2510">
    <cfRule type="containsText" dxfId="2699" priority="5382" operator="containsText" text="%10 sınırı aşılmıştır.">
      <formula>NOT(ISERROR(SEARCH("%10 sınırı aşılmıştır.",O2509)))</formula>
    </cfRule>
    <cfRule type="containsText" dxfId="2698" priority="5383" operator="containsText" text="Uygun">
      <formula>NOT(ISERROR(SEARCH("Uygun",O2509)))</formula>
    </cfRule>
    <cfRule type="containsText" dxfId="2697" priority="5384" operator="containsText" text="İthal Girdi">
      <formula>NOT(ISERROR(SEARCH("İthal Girdi",O2509)))</formula>
    </cfRule>
    <cfRule type="containsText" dxfId="2696" priority="5381" operator="containsText" text="İthal Girdi">
      <formula>NOT(ISERROR(SEARCH("İthal Girdi",O2509)))</formula>
    </cfRule>
  </conditionalFormatting>
  <conditionalFormatting sqref="O2511">
    <cfRule type="containsText" dxfId="2695" priority="5389" operator="containsText" text="İthal Girdi">
      <formula>NOT(ISERROR(SEARCH("İthal Girdi",O2511)))</formula>
    </cfRule>
    <cfRule type="containsText" dxfId="2694" priority="5390" operator="containsText" text="%10 sınırı aşılmıştır.">
      <formula>NOT(ISERROR(SEARCH("%10 sınırı aşılmıştır.",O2511)))</formula>
    </cfRule>
    <cfRule type="containsText" dxfId="2693" priority="5391" operator="containsText" text="Uygun">
      <formula>NOT(ISERROR(SEARCH("Uygun",O2511)))</formula>
    </cfRule>
    <cfRule type="containsText" dxfId="2692" priority="5392" operator="containsText" text="İthal Girdi">
      <formula>NOT(ISERROR(SEARCH("İthal Girdi",O2511)))</formula>
    </cfRule>
  </conditionalFormatting>
  <conditionalFormatting sqref="O2512">
    <cfRule type="containsText" dxfId="2691" priority="5399" operator="containsText" text="Uygun">
      <formula>NOT(ISERROR(SEARCH("Uygun",O2512)))</formula>
    </cfRule>
    <cfRule type="containsText" dxfId="2690" priority="5400" operator="containsText" text="İthal Girdi">
      <formula>NOT(ISERROR(SEARCH("İthal Girdi",O2512)))</formula>
    </cfRule>
    <cfRule type="containsText" dxfId="2689" priority="5398" operator="containsText" text="%10 sınırı aşılmıştır.">
      <formula>NOT(ISERROR(SEARCH("%10 sınırı aşılmıştır.",O2512)))</formula>
    </cfRule>
    <cfRule type="containsText" dxfId="2688" priority="5397" operator="containsText" text="İthal Girdi">
      <formula>NOT(ISERROR(SEARCH("İthal Girdi",O2512)))</formula>
    </cfRule>
  </conditionalFormatting>
  <conditionalFormatting sqref="O2513:O2545">
    <cfRule type="containsText" dxfId="2687" priority="5373" operator="containsText" text="İthal Girdi">
      <formula>NOT(ISERROR(SEARCH("İthal Girdi",O2513)))</formula>
    </cfRule>
    <cfRule type="containsText" dxfId="2686" priority="5374" operator="containsText" text="%10 sınırı aşılmıştır.">
      <formula>NOT(ISERROR(SEARCH("%10 sınırı aşılmıştır.",O2513)))</formula>
    </cfRule>
    <cfRule type="containsText" dxfId="2685" priority="5375" operator="containsText" text="Uygun">
      <formula>NOT(ISERROR(SEARCH("Uygun",O2513)))</formula>
    </cfRule>
    <cfRule type="containsText" dxfId="2684" priority="5376" operator="containsText" text="İthal Girdi">
      <formula>NOT(ISERROR(SEARCH("İthal Girdi",O2513)))</formula>
    </cfRule>
  </conditionalFormatting>
  <conditionalFormatting sqref="O2546">
    <cfRule type="containsText" dxfId="2683" priority="5365" operator="containsText" text="İthal Girdi">
      <formula>NOT(ISERROR(SEARCH("İthal Girdi",O2546)))</formula>
    </cfRule>
    <cfRule type="containsText" dxfId="2682" priority="5366" operator="containsText" text="%10 sınırı aşılmıştır.">
      <formula>NOT(ISERROR(SEARCH("%10 sınırı aşılmıştır.",O2546)))</formula>
    </cfRule>
    <cfRule type="containsText" dxfId="2681" priority="5367" operator="containsText" text="Uygun">
      <formula>NOT(ISERROR(SEARCH("Uygun",O2546)))</formula>
    </cfRule>
    <cfRule type="containsText" dxfId="2680" priority="5368" operator="containsText" text="İthal Girdi">
      <formula>NOT(ISERROR(SEARCH("İthal Girdi",O2546)))</formula>
    </cfRule>
  </conditionalFormatting>
  <conditionalFormatting sqref="O2547:O2548">
    <cfRule type="containsText" dxfId="2679" priority="5342" operator="containsText" text="%10 sınırı aşılmıştır.">
      <formula>NOT(ISERROR(SEARCH("%10 sınırı aşılmıştır.",O2547)))</formula>
    </cfRule>
    <cfRule type="containsText" dxfId="2678" priority="5343" operator="containsText" text="Uygun">
      <formula>NOT(ISERROR(SEARCH("Uygun",O2547)))</formula>
    </cfRule>
    <cfRule type="containsText" dxfId="2677" priority="5344" operator="containsText" text="İthal Girdi">
      <formula>NOT(ISERROR(SEARCH("İthal Girdi",O2547)))</formula>
    </cfRule>
    <cfRule type="containsText" dxfId="2676" priority="5341" operator="containsText" text="İthal Girdi">
      <formula>NOT(ISERROR(SEARCH("İthal Girdi",O2547)))</formula>
    </cfRule>
  </conditionalFormatting>
  <conditionalFormatting sqref="O2549">
    <cfRule type="containsText" dxfId="2675" priority="5349" operator="containsText" text="İthal Girdi">
      <formula>NOT(ISERROR(SEARCH("İthal Girdi",O2549)))</formula>
    </cfRule>
    <cfRule type="containsText" dxfId="2674" priority="5350" operator="containsText" text="%10 sınırı aşılmıştır.">
      <formula>NOT(ISERROR(SEARCH("%10 sınırı aşılmıştır.",O2549)))</formula>
    </cfRule>
    <cfRule type="containsText" dxfId="2673" priority="5351" operator="containsText" text="Uygun">
      <formula>NOT(ISERROR(SEARCH("Uygun",O2549)))</formula>
    </cfRule>
    <cfRule type="containsText" dxfId="2672" priority="5352" operator="containsText" text="İthal Girdi">
      <formula>NOT(ISERROR(SEARCH("İthal Girdi",O2549)))</formula>
    </cfRule>
  </conditionalFormatting>
  <conditionalFormatting sqref="O2550">
    <cfRule type="containsText" dxfId="2671" priority="5358" operator="containsText" text="%10 sınırı aşılmıştır.">
      <formula>NOT(ISERROR(SEARCH("%10 sınırı aşılmıştır.",O2550)))</formula>
    </cfRule>
    <cfRule type="containsText" dxfId="2670" priority="5360" operator="containsText" text="İthal Girdi">
      <formula>NOT(ISERROR(SEARCH("İthal Girdi",O2550)))</formula>
    </cfRule>
    <cfRule type="containsText" dxfId="2669" priority="5359" operator="containsText" text="Uygun">
      <formula>NOT(ISERROR(SEARCH("Uygun",O2550)))</formula>
    </cfRule>
    <cfRule type="containsText" dxfId="2668" priority="5357" operator="containsText" text="İthal Girdi">
      <formula>NOT(ISERROR(SEARCH("İthal Girdi",O2550)))</formula>
    </cfRule>
  </conditionalFormatting>
  <conditionalFormatting sqref="O2551:O2583">
    <cfRule type="containsText" dxfId="2667" priority="5336" operator="containsText" text="İthal Girdi">
      <formula>NOT(ISERROR(SEARCH("İthal Girdi",O2551)))</formula>
    </cfRule>
    <cfRule type="containsText" dxfId="2666" priority="5335" operator="containsText" text="Uygun">
      <formula>NOT(ISERROR(SEARCH("Uygun",O2551)))</formula>
    </cfRule>
    <cfRule type="containsText" dxfId="2665" priority="5334" operator="containsText" text="%10 sınırı aşılmıştır.">
      <formula>NOT(ISERROR(SEARCH("%10 sınırı aşılmıştır.",O2551)))</formula>
    </cfRule>
    <cfRule type="containsText" dxfId="2664" priority="5333" operator="containsText" text="İthal Girdi">
      <formula>NOT(ISERROR(SEARCH("İthal Girdi",O2551)))</formula>
    </cfRule>
  </conditionalFormatting>
  <conditionalFormatting sqref="O2584">
    <cfRule type="containsText" dxfId="2663" priority="5328" operator="containsText" text="İthal Girdi">
      <formula>NOT(ISERROR(SEARCH("İthal Girdi",O2584)))</formula>
    </cfRule>
    <cfRule type="containsText" dxfId="2662" priority="5327" operator="containsText" text="Uygun">
      <formula>NOT(ISERROR(SEARCH("Uygun",O2584)))</formula>
    </cfRule>
    <cfRule type="containsText" dxfId="2661" priority="5326" operator="containsText" text="%10 sınırı aşılmıştır.">
      <formula>NOT(ISERROR(SEARCH("%10 sınırı aşılmıştır.",O2584)))</formula>
    </cfRule>
    <cfRule type="containsText" dxfId="2660" priority="5325" operator="containsText" text="İthal Girdi">
      <formula>NOT(ISERROR(SEARCH("İthal Girdi",O2584)))</formula>
    </cfRule>
  </conditionalFormatting>
  <conditionalFormatting sqref="O2585:O2586">
    <cfRule type="containsText" dxfId="2659" priority="5302" operator="containsText" text="%10 sınırı aşılmıştır.">
      <formula>NOT(ISERROR(SEARCH("%10 sınırı aşılmıştır.",O2585)))</formula>
    </cfRule>
    <cfRule type="containsText" dxfId="2658" priority="5304" operator="containsText" text="İthal Girdi">
      <formula>NOT(ISERROR(SEARCH("İthal Girdi",O2585)))</formula>
    </cfRule>
    <cfRule type="containsText" dxfId="2657" priority="5303" operator="containsText" text="Uygun">
      <formula>NOT(ISERROR(SEARCH("Uygun",O2585)))</formula>
    </cfRule>
    <cfRule type="containsText" dxfId="2656" priority="5301" operator="containsText" text="İthal Girdi">
      <formula>NOT(ISERROR(SEARCH("İthal Girdi",O2585)))</formula>
    </cfRule>
  </conditionalFormatting>
  <conditionalFormatting sqref="O2587">
    <cfRule type="containsText" dxfId="2655" priority="5309" operator="containsText" text="İthal Girdi">
      <formula>NOT(ISERROR(SEARCH("İthal Girdi",O2587)))</formula>
    </cfRule>
    <cfRule type="containsText" dxfId="2654" priority="5312" operator="containsText" text="İthal Girdi">
      <formula>NOT(ISERROR(SEARCH("İthal Girdi",O2587)))</formula>
    </cfRule>
    <cfRule type="containsText" dxfId="2653" priority="5311" operator="containsText" text="Uygun">
      <formula>NOT(ISERROR(SEARCH("Uygun",O2587)))</formula>
    </cfRule>
    <cfRule type="containsText" dxfId="2652" priority="5310" operator="containsText" text="%10 sınırı aşılmıştır.">
      <formula>NOT(ISERROR(SEARCH("%10 sınırı aşılmıştır.",O2587)))</formula>
    </cfRule>
  </conditionalFormatting>
  <conditionalFormatting sqref="O2588">
    <cfRule type="containsText" dxfId="2651" priority="5318" operator="containsText" text="%10 sınırı aşılmıştır.">
      <formula>NOT(ISERROR(SEARCH("%10 sınırı aşılmıştır.",O2588)))</formula>
    </cfRule>
    <cfRule type="containsText" dxfId="2650" priority="5317" operator="containsText" text="İthal Girdi">
      <formula>NOT(ISERROR(SEARCH("İthal Girdi",O2588)))</formula>
    </cfRule>
    <cfRule type="containsText" dxfId="2649" priority="5319" operator="containsText" text="Uygun">
      <formula>NOT(ISERROR(SEARCH("Uygun",O2588)))</formula>
    </cfRule>
    <cfRule type="containsText" dxfId="2648" priority="5320" operator="containsText" text="İthal Girdi">
      <formula>NOT(ISERROR(SEARCH("İthal Girdi",O2588)))</formula>
    </cfRule>
  </conditionalFormatting>
  <conditionalFormatting sqref="O2589:O2621">
    <cfRule type="containsText" dxfId="2647" priority="5296" operator="containsText" text="İthal Girdi">
      <formula>NOT(ISERROR(SEARCH("İthal Girdi",O2589)))</formula>
    </cfRule>
    <cfRule type="containsText" dxfId="2646" priority="5295" operator="containsText" text="Uygun">
      <formula>NOT(ISERROR(SEARCH("Uygun",O2589)))</formula>
    </cfRule>
    <cfRule type="containsText" dxfId="2645" priority="5294" operator="containsText" text="%10 sınırı aşılmıştır.">
      <formula>NOT(ISERROR(SEARCH("%10 sınırı aşılmıştır.",O2589)))</formula>
    </cfRule>
    <cfRule type="containsText" dxfId="2644" priority="5293" operator="containsText" text="İthal Girdi">
      <formula>NOT(ISERROR(SEARCH("İthal Girdi",O2589)))</formula>
    </cfRule>
  </conditionalFormatting>
  <conditionalFormatting sqref="O2622">
    <cfRule type="containsText" dxfId="2643" priority="5288" operator="containsText" text="İthal Girdi">
      <formula>NOT(ISERROR(SEARCH("İthal Girdi",O2622)))</formula>
    </cfRule>
    <cfRule type="containsText" dxfId="2642" priority="5287" operator="containsText" text="Uygun">
      <formula>NOT(ISERROR(SEARCH("Uygun",O2622)))</formula>
    </cfRule>
    <cfRule type="containsText" dxfId="2641" priority="5286" operator="containsText" text="%10 sınırı aşılmıştır.">
      <formula>NOT(ISERROR(SEARCH("%10 sınırı aşılmıştır.",O2622)))</formula>
    </cfRule>
    <cfRule type="containsText" dxfId="2640" priority="5285" operator="containsText" text="İthal Girdi">
      <formula>NOT(ISERROR(SEARCH("İthal Girdi",O2622)))</formula>
    </cfRule>
  </conditionalFormatting>
  <conditionalFormatting sqref="O2623:O2624">
    <cfRule type="containsText" dxfId="2639" priority="5264" operator="containsText" text="İthal Girdi">
      <formula>NOT(ISERROR(SEARCH("İthal Girdi",O2623)))</formula>
    </cfRule>
    <cfRule type="containsText" dxfId="2638" priority="5263" operator="containsText" text="Uygun">
      <formula>NOT(ISERROR(SEARCH("Uygun",O2623)))</formula>
    </cfRule>
    <cfRule type="containsText" dxfId="2637" priority="5262" operator="containsText" text="%10 sınırı aşılmıştır.">
      <formula>NOT(ISERROR(SEARCH("%10 sınırı aşılmıştır.",O2623)))</formula>
    </cfRule>
    <cfRule type="containsText" dxfId="2636" priority="5261" operator="containsText" text="İthal Girdi">
      <formula>NOT(ISERROR(SEARCH("İthal Girdi",O2623)))</formula>
    </cfRule>
  </conditionalFormatting>
  <conditionalFormatting sqref="O2625">
    <cfRule type="containsText" dxfId="2635" priority="5272" operator="containsText" text="İthal Girdi">
      <formula>NOT(ISERROR(SEARCH("İthal Girdi",O2625)))</formula>
    </cfRule>
    <cfRule type="containsText" dxfId="2634" priority="5271" operator="containsText" text="Uygun">
      <formula>NOT(ISERROR(SEARCH("Uygun",O2625)))</formula>
    </cfRule>
    <cfRule type="containsText" dxfId="2633" priority="5270" operator="containsText" text="%10 sınırı aşılmıştır.">
      <formula>NOT(ISERROR(SEARCH("%10 sınırı aşılmıştır.",O2625)))</formula>
    </cfRule>
    <cfRule type="containsText" dxfId="2632" priority="5269" operator="containsText" text="İthal Girdi">
      <formula>NOT(ISERROR(SEARCH("İthal Girdi",O2625)))</formula>
    </cfRule>
  </conditionalFormatting>
  <conditionalFormatting sqref="O2626">
    <cfRule type="containsText" dxfId="2631" priority="5280" operator="containsText" text="İthal Girdi">
      <formula>NOT(ISERROR(SEARCH("İthal Girdi",O2626)))</formula>
    </cfRule>
    <cfRule type="containsText" dxfId="2630" priority="5279" operator="containsText" text="Uygun">
      <formula>NOT(ISERROR(SEARCH("Uygun",O2626)))</formula>
    </cfRule>
    <cfRule type="containsText" dxfId="2629" priority="5278" operator="containsText" text="%10 sınırı aşılmıştır.">
      <formula>NOT(ISERROR(SEARCH("%10 sınırı aşılmıştır.",O2626)))</formula>
    </cfRule>
    <cfRule type="containsText" dxfId="2628" priority="5277" operator="containsText" text="İthal Girdi">
      <formula>NOT(ISERROR(SEARCH("İthal Girdi",O2626)))</formula>
    </cfRule>
  </conditionalFormatting>
  <conditionalFormatting sqref="O2627:O2659">
    <cfRule type="containsText" dxfId="2627" priority="5256" operator="containsText" text="İthal Girdi">
      <formula>NOT(ISERROR(SEARCH("İthal Girdi",O2627)))</formula>
    </cfRule>
    <cfRule type="containsText" dxfId="2626" priority="5255" operator="containsText" text="Uygun">
      <formula>NOT(ISERROR(SEARCH("Uygun",O2627)))</formula>
    </cfRule>
    <cfRule type="containsText" dxfId="2625" priority="5254" operator="containsText" text="%10 sınırı aşılmıştır.">
      <formula>NOT(ISERROR(SEARCH("%10 sınırı aşılmıştır.",O2627)))</formula>
    </cfRule>
    <cfRule type="containsText" dxfId="2624" priority="5253" operator="containsText" text="İthal Girdi">
      <formula>NOT(ISERROR(SEARCH("İthal Girdi",O2627)))</formula>
    </cfRule>
  </conditionalFormatting>
  <conditionalFormatting sqref="O2660">
    <cfRule type="containsText" dxfId="2623" priority="5248" operator="containsText" text="İthal Girdi">
      <formula>NOT(ISERROR(SEARCH("İthal Girdi",O2660)))</formula>
    </cfRule>
    <cfRule type="containsText" dxfId="2622" priority="5247" operator="containsText" text="Uygun">
      <formula>NOT(ISERROR(SEARCH("Uygun",O2660)))</formula>
    </cfRule>
    <cfRule type="containsText" dxfId="2621" priority="5246" operator="containsText" text="%10 sınırı aşılmıştır.">
      <formula>NOT(ISERROR(SEARCH("%10 sınırı aşılmıştır.",O2660)))</formula>
    </cfRule>
    <cfRule type="containsText" dxfId="2620" priority="5245" operator="containsText" text="İthal Girdi">
      <formula>NOT(ISERROR(SEARCH("İthal Girdi",O2660)))</formula>
    </cfRule>
  </conditionalFormatting>
  <conditionalFormatting sqref="O2661:O2662">
    <cfRule type="containsText" dxfId="2619" priority="5224" operator="containsText" text="İthal Girdi">
      <formula>NOT(ISERROR(SEARCH("İthal Girdi",O2661)))</formula>
    </cfRule>
    <cfRule type="containsText" dxfId="2618" priority="5223" operator="containsText" text="Uygun">
      <formula>NOT(ISERROR(SEARCH("Uygun",O2661)))</formula>
    </cfRule>
    <cfRule type="containsText" dxfId="2617" priority="5222" operator="containsText" text="%10 sınırı aşılmıştır.">
      <formula>NOT(ISERROR(SEARCH("%10 sınırı aşılmıştır.",O2661)))</formula>
    </cfRule>
    <cfRule type="containsText" dxfId="2616" priority="5221" operator="containsText" text="İthal Girdi">
      <formula>NOT(ISERROR(SEARCH("İthal Girdi",O2661)))</formula>
    </cfRule>
  </conditionalFormatting>
  <conditionalFormatting sqref="O2663">
    <cfRule type="containsText" dxfId="2615" priority="5232" operator="containsText" text="İthal Girdi">
      <formula>NOT(ISERROR(SEARCH("İthal Girdi",O2663)))</formula>
    </cfRule>
    <cfRule type="containsText" dxfId="2614" priority="5231" operator="containsText" text="Uygun">
      <formula>NOT(ISERROR(SEARCH("Uygun",O2663)))</formula>
    </cfRule>
    <cfRule type="containsText" dxfId="2613" priority="5230" operator="containsText" text="%10 sınırı aşılmıştır.">
      <formula>NOT(ISERROR(SEARCH("%10 sınırı aşılmıştır.",O2663)))</formula>
    </cfRule>
    <cfRule type="containsText" dxfId="2612" priority="5229" operator="containsText" text="İthal Girdi">
      <formula>NOT(ISERROR(SEARCH("İthal Girdi",O2663)))</formula>
    </cfRule>
  </conditionalFormatting>
  <conditionalFormatting sqref="O2664">
    <cfRule type="containsText" dxfId="2611" priority="5239" operator="containsText" text="Uygun">
      <formula>NOT(ISERROR(SEARCH("Uygun",O2664)))</formula>
    </cfRule>
    <cfRule type="containsText" dxfId="2610" priority="5240" operator="containsText" text="İthal Girdi">
      <formula>NOT(ISERROR(SEARCH("İthal Girdi",O2664)))</formula>
    </cfRule>
    <cfRule type="containsText" dxfId="2609" priority="5238" operator="containsText" text="%10 sınırı aşılmıştır.">
      <formula>NOT(ISERROR(SEARCH("%10 sınırı aşılmıştır.",O2664)))</formula>
    </cfRule>
    <cfRule type="containsText" dxfId="2608" priority="5237" operator="containsText" text="İthal Girdi">
      <formula>NOT(ISERROR(SEARCH("İthal Girdi",O2664)))</formula>
    </cfRule>
  </conditionalFormatting>
  <conditionalFormatting sqref="O2665:O2697">
    <cfRule type="containsText" dxfId="2607" priority="5213" operator="containsText" text="İthal Girdi">
      <formula>NOT(ISERROR(SEARCH("İthal Girdi",O2665)))</formula>
    </cfRule>
    <cfRule type="containsText" dxfId="2606" priority="5216" operator="containsText" text="İthal Girdi">
      <formula>NOT(ISERROR(SEARCH("İthal Girdi",O2665)))</formula>
    </cfRule>
    <cfRule type="containsText" dxfId="2605" priority="5215" operator="containsText" text="Uygun">
      <formula>NOT(ISERROR(SEARCH("Uygun",O2665)))</formula>
    </cfRule>
    <cfRule type="containsText" dxfId="2604" priority="5214" operator="containsText" text="%10 sınırı aşılmıştır.">
      <formula>NOT(ISERROR(SEARCH("%10 sınırı aşılmıştır.",O2665)))</formula>
    </cfRule>
  </conditionalFormatting>
  <conditionalFormatting sqref="O2698">
    <cfRule type="containsText" dxfId="2603" priority="5207" operator="containsText" text="Uygun">
      <formula>NOT(ISERROR(SEARCH("Uygun",O2698)))</formula>
    </cfRule>
    <cfRule type="containsText" dxfId="2602" priority="5208" operator="containsText" text="İthal Girdi">
      <formula>NOT(ISERROR(SEARCH("İthal Girdi",O2698)))</formula>
    </cfRule>
    <cfRule type="containsText" dxfId="2601" priority="5206" operator="containsText" text="%10 sınırı aşılmıştır.">
      <formula>NOT(ISERROR(SEARCH("%10 sınırı aşılmıştır.",O2698)))</formula>
    </cfRule>
    <cfRule type="containsText" dxfId="2600" priority="5205" operator="containsText" text="İthal Girdi">
      <formula>NOT(ISERROR(SEARCH("İthal Girdi",O2698)))</formula>
    </cfRule>
  </conditionalFormatting>
  <conditionalFormatting sqref="O2699:O2700">
    <cfRule type="containsText" dxfId="2599" priority="5182" operator="containsText" text="%10 sınırı aşılmıştır.">
      <formula>NOT(ISERROR(SEARCH("%10 sınırı aşılmıştır.",O2699)))</formula>
    </cfRule>
    <cfRule type="containsText" dxfId="2598" priority="5181" operator="containsText" text="İthal Girdi">
      <formula>NOT(ISERROR(SEARCH("İthal Girdi",O2699)))</formula>
    </cfRule>
    <cfRule type="containsText" dxfId="2597" priority="5183" operator="containsText" text="Uygun">
      <formula>NOT(ISERROR(SEARCH("Uygun",O2699)))</formula>
    </cfRule>
    <cfRule type="containsText" dxfId="2596" priority="5184" operator="containsText" text="İthal Girdi">
      <formula>NOT(ISERROR(SEARCH("İthal Girdi",O2699)))</formula>
    </cfRule>
  </conditionalFormatting>
  <conditionalFormatting sqref="O2701">
    <cfRule type="containsText" dxfId="2595" priority="5192" operator="containsText" text="İthal Girdi">
      <formula>NOT(ISERROR(SEARCH("İthal Girdi",O2701)))</formula>
    </cfRule>
    <cfRule type="containsText" dxfId="2594" priority="5191" operator="containsText" text="Uygun">
      <formula>NOT(ISERROR(SEARCH("Uygun",O2701)))</formula>
    </cfRule>
    <cfRule type="containsText" dxfId="2593" priority="5190" operator="containsText" text="%10 sınırı aşılmıştır.">
      <formula>NOT(ISERROR(SEARCH("%10 sınırı aşılmıştır.",O2701)))</formula>
    </cfRule>
    <cfRule type="containsText" dxfId="2592" priority="5189" operator="containsText" text="İthal Girdi">
      <formula>NOT(ISERROR(SEARCH("İthal Girdi",O2701)))</formula>
    </cfRule>
  </conditionalFormatting>
  <conditionalFormatting sqref="O2702">
    <cfRule type="containsText" dxfId="2591" priority="5198" operator="containsText" text="%10 sınırı aşılmıştır.">
      <formula>NOT(ISERROR(SEARCH("%10 sınırı aşılmıştır.",O2702)))</formula>
    </cfRule>
    <cfRule type="containsText" dxfId="2590" priority="5197" operator="containsText" text="İthal Girdi">
      <formula>NOT(ISERROR(SEARCH("İthal Girdi",O2702)))</formula>
    </cfRule>
    <cfRule type="containsText" dxfId="2589" priority="5199" operator="containsText" text="Uygun">
      <formula>NOT(ISERROR(SEARCH("Uygun",O2702)))</formula>
    </cfRule>
    <cfRule type="containsText" dxfId="2588" priority="5200" operator="containsText" text="İthal Girdi">
      <formula>NOT(ISERROR(SEARCH("İthal Girdi",O2702)))</formula>
    </cfRule>
  </conditionalFormatting>
  <conditionalFormatting sqref="O2703:O2735">
    <cfRule type="containsText" dxfId="2587" priority="5174" operator="containsText" text="%10 sınırı aşılmıştır.">
      <formula>NOT(ISERROR(SEARCH("%10 sınırı aşılmıştır.",O2703)))</formula>
    </cfRule>
    <cfRule type="containsText" dxfId="2586" priority="5173" operator="containsText" text="İthal Girdi">
      <formula>NOT(ISERROR(SEARCH("İthal Girdi",O2703)))</formula>
    </cfRule>
    <cfRule type="containsText" dxfId="2585" priority="5175" operator="containsText" text="Uygun">
      <formula>NOT(ISERROR(SEARCH("Uygun",O2703)))</formula>
    </cfRule>
    <cfRule type="containsText" dxfId="2584" priority="5176" operator="containsText" text="İthal Girdi">
      <formula>NOT(ISERROR(SEARCH("İthal Girdi",O2703)))</formula>
    </cfRule>
  </conditionalFormatting>
  <conditionalFormatting sqref="O2736">
    <cfRule type="containsText" dxfId="2583" priority="5165" operator="containsText" text="İthal Girdi">
      <formula>NOT(ISERROR(SEARCH("İthal Girdi",O2736)))</formula>
    </cfRule>
    <cfRule type="containsText" dxfId="2582" priority="5166" operator="containsText" text="%10 sınırı aşılmıştır.">
      <formula>NOT(ISERROR(SEARCH("%10 sınırı aşılmıştır.",O2736)))</formula>
    </cfRule>
    <cfRule type="containsText" dxfId="2581" priority="5167" operator="containsText" text="Uygun">
      <formula>NOT(ISERROR(SEARCH("Uygun",O2736)))</formula>
    </cfRule>
    <cfRule type="containsText" dxfId="2580" priority="5168" operator="containsText" text="İthal Girdi">
      <formula>NOT(ISERROR(SEARCH("İthal Girdi",O2736)))</formula>
    </cfRule>
  </conditionalFormatting>
  <conditionalFormatting sqref="O2737:O2738">
    <cfRule type="containsText" dxfId="2579" priority="5143" operator="containsText" text="Uygun">
      <formula>NOT(ISERROR(SEARCH("Uygun",O2737)))</formula>
    </cfRule>
    <cfRule type="containsText" dxfId="2578" priority="5142" operator="containsText" text="%10 sınırı aşılmıştır.">
      <formula>NOT(ISERROR(SEARCH("%10 sınırı aşılmıştır.",O2737)))</formula>
    </cfRule>
    <cfRule type="containsText" dxfId="2577" priority="5141" operator="containsText" text="İthal Girdi">
      <formula>NOT(ISERROR(SEARCH("İthal Girdi",O2737)))</formula>
    </cfRule>
    <cfRule type="containsText" dxfId="2576" priority="5144" operator="containsText" text="İthal Girdi">
      <formula>NOT(ISERROR(SEARCH("İthal Girdi",O2737)))</formula>
    </cfRule>
  </conditionalFormatting>
  <conditionalFormatting sqref="O2739">
    <cfRule type="containsText" dxfId="2575" priority="5151" operator="containsText" text="Uygun">
      <formula>NOT(ISERROR(SEARCH("Uygun",O2739)))</formula>
    </cfRule>
    <cfRule type="containsText" dxfId="2574" priority="5150" operator="containsText" text="%10 sınırı aşılmıştır.">
      <formula>NOT(ISERROR(SEARCH("%10 sınırı aşılmıştır.",O2739)))</formula>
    </cfRule>
    <cfRule type="containsText" dxfId="2573" priority="5149" operator="containsText" text="İthal Girdi">
      <formula>NOT(ISERROR(SEARCH("İthal Girdi",O2739)))</formula>
    </cfRule>
    <cfRule type="containsText" dxfId="2572" priority="5152" operator="containsText" text="İthal Girdi">
      <formula>NOT(ISERROR(SEARCH("İthal Girdi",O2739)))</formula>
    </cfRule>
  </conditionalFormatting>
  <conditionalFormatting sqref="O2740">
    <cfRule type="containsText" dxfId="2571" priority="5160" operator="containsText" text="İthal Girdi">
      <formula>NOT(ISERROR(SEARCH("İthal Girdi",O2740)))</formula>
    </cfRule>
    <cfRule type="containsText" dxfId="2570" priority="5159" operator="containsText" text="Uygun">
      <formula>NOT(ISERROR(SEARCH("Uygun",O2740)))</formula>
    </cfRule>
    <cfRule type="containsText" dxfId="2569" priority="5158" operator="containsText" text="%10 sınırı aşılmıştır.">
      <formula>NOT(ISERROR(SEARCH("%10 sınırı aşılmıştır.",O2740)))</formula>
    </cfRule>
    <cfRule type="containsText" dxfId="2568" priority="5157" operator="containsText" text="İthal Girdi">
      <formula>NOT(ISERROR(SEARCH("İthal Girdi",O2740)))</formula>
    </cfRule>
  </conditionalFormatting>
  <conditionalFormatting sqref="O2741:O2773">
    <cfRule type="containsText" dxfId="2567" priority="5134" operator="containsText" text="%10 sınırı aşılmıştır.">
      <formula>NOT(ISERROR(SEARCH("%10 sınırı aşılmıştır.",O2741)))</formula>
    </cfRule>
    <cfRule type="containsText" dxfId="2566" priority="5133" operator="containsText" text="İthal Girdi">
      <formula>NOT(ISERROR(SEARCH("İthal Girdi",O2741)))</formula>
    </cfRule>
    <cfRule type="containsText" dxfId="2565" priority="5135" operator="containsText" text="Uygun">
      <formula>NOT(ISERROR(SEARCH("Uygun",O2741)))</formula>
    </cfRule>
    <cfRule type="containsText" dxfId="2564" priority="5136" operator="containsText" text="İthal Girdi">
      <formula>NOT(ISERROR(SEARCH("İthal Girdi",O2741)))</formula>
    </cfRule>
  </conditionalFormatting>
  <conditionalFormatting sqref="O2774">
    <cfRule type="containsText" dxfId="2563" priority="5127" operator="containsText" text="Uygun">
      <formula>NOT(ISERROR(SEARCH("Uygun",O2774)))</formula>
    </cfRule>
    <cfRule type="containsText" dxfId="2562" priority="5126" operator="containsText" text="%10 sınırı aşılmıştır.">
      <formula>NOT(ISERROR(SEARCH("%10 sınırı aşılmıştır.",O2774)))</formula>
    </cfRule>
    <cfRule type="containsText" dxfId="2561" priority="5125" operator="containsText" text="İthal Girdi">
      <formula>NOT(ISERROR(SEARCH("İthal Girdi",O2774)))</formula>
    </cfRule>
    <cfRule type="containsText" dxfId="2560" priority="5128" operator="containsText" text="İthal Girdi">
      <formula>NOT(ISERROR(SEARCH("İthal Girdi",O2774)))</formula>
    </cfRule>
  </conditionalFormatting>
  <conditionalFormatting sqref="O2775:O2776">
    <cfRule type="containsText" dxfId="2559" priority="5101" operator="containsText" text="İthal Girdi">
      <formula>NOT(ISERROR(SEARCH("İthal Girdi",O2775)))</formula>
    </cfRule>
    <cfRule type="containsText" dxfId="2558" priority="5102" operator="containsText" text="%10 sınırı aşılmıştır.">
      <formula>NOT(ISERROR(SEARCH("%10 sınırı aşılmıştır.",O2775)))</formula>
    </cfRule>
    <cfRule type="containsText" dxfId="2557" priority="5103" operator="containsText" text="Uygun">
      <formula>NOT(ISERROR(SEARCH("Uygun",O2775)))</formula>
    </cfRule>
    <cfRule type="containsText" dxfId="2556" priority="5104" operator="containsText" text="İthal Girdi">
      <formula>NOT(ISERROR(SEARCH("İthal Girdi",O2775)))</formula>
    </cfRule>
  </conditionalFormatting>
  <conditionalFormatting sqref="O2777">
    <cfRule type="containsText" dxfId="2555" priority="5112" operator="containsText" text="İthal Girdi">
      <formula>NOT(ISERROR(SEARCH("İthal Girdi",O2777)))</formula>
    </cfRule>
    <cfRule type="containsText" dxfId="2554" priority="5109" operator="containsText" text="İthal Girdi">
      <formula>NOT(ISERROR(SEARCH("İthal Girdi",O2777)))</formula>
    </cfRule>
    <cfRule type="containsText" dxfId="2553" priority="5110" operator="containsText" text="%10 sınırı aşılmıştır.">
      <formula>NOT(ISERROR(SEARCH("%10 sınırı aşılmıştır.",O2777)))</formula>
    </cfRule>
    <cfRule type="containsText" dxfId="2552" priority="5111" operator="containsText" text="Uygun">
      <formula>NOT(ISERROR(SEARCH("Uygun",O2777)))</formula>
    </cfRule>
  </conditionalFormatting>
  <conditionalFormatting sqref="O2778">
    <cfRule type="containsText" dxfId="2551" priority="5120" operator="containsText" text="İthal Girdi">
      <formula>NOT(ISERROR(SEARCH("İthal Girdi",O2778)))</formula>
    </cfRule>
    <cfRule type="containsText" dxfId="2550" priority="5117" operator="containsText" text="İthal Girdi">
      <formula>NOT(ISERROR(SEARCH("İthal Girdi",O2778)))</formula>
    </cfRule>
    <cfRule type="containsText" dxfId="2549" priority="5118" operator="containsText" text="%10 sınırı aşılmıştır.">
      <formula>NOT(ISERROR(SEARCH("%10 sınırı aşılmıştır.",O2778)))</formula>
    </cfRule>
    <cfRule type="containsText" dxfId="2548" priority="5119" operator="containsText" text="Uygun">
      <formula>NOT(ISERROR(SEARCH("Uygun",O2778)))</formula>
    </cfRule>
  </conditionalFormatting>
  <conditionalFormatting sqref="O2779:O2811">
    <cfRule type="containsText" dxfId="2547" priority="5096" operator="containsText" text="İthal Girdi">
      <formula>NOT(ISERROR(SEARCH("İthal Girdi",O2779)))</formula>
    </cfRule>
    <cfRule type="containsText" dxfId="2546" priority="5095" operator="containsText" text="Uygun">
      <formula>NOT(ISERROR(SEARCH("Uygun",O2779)))</formula>
    </cfRule>
    <cfRule type="containsText" dxfId="2545" priority="5094" operator="containsText" text="%10 sınırı aşılmıştır.">
      <formula>NOT(ISERROR(SEARCH("%10 sınırı aşılmıştır.",O2779)))</formula>
    </cfRule>
    <cfRule type="containsText" dxfId="2544" priority="5093" operator="containsText" text="İthal Girdi">
      <formula>NOT(ISERROR(SEARCH("İthal Girdi",O2779)))</formula>
    </cfRule>
  </conditionalFormatting>
  <conditionalFormatting sqref="O2812">
    <cfRule type="containsText" dxfId="2543" priority="5088" operator="containsText" text="İthal Girdi">
      <formula>NOT(ISERROR(SEARCH("İthal Girdi",O2812)))</formula>
    </cfRule>
    <cfRule type="containsText" dxfId="2542" priority="5086" operator="containsText" text="%10 sınırı aşılmıştır.">
      <formula>NOT(ISERROR(SEARCH("%10 sınırı aşılmıştır.",O2812)))</formula>
    </cfRule>
    <cfRule type="containsText" dxfId="2541" priority="5087" operator="containsText" text="Uygun">
      <formula>NOT(ISERROR(SEARCH("Uygun",O2812)))</formula>
    </cfRule>
    <cfRule type="containsText" dxfId="2540" priority="5085" operator="containsText" text="İthal Girdi">
      <formula>NOT(ISERROR(SEARCH("İthal Girdi",O2812)))</formula>
    </cfRule>
  </conditionalFormatting>
  <conditionalFormatting sqref="O2813:O2814">
    <cfRule type="containsText" dxfId="2539" priority="5062" operator="containsText" text="%10 sınırı aşılmıştır.">
      <formula>NOT(ISERROR(SEARCH("%10 sınırı aşılmıştır.",O2813)))</formula>
    </cfRule>
    <cfRule type="containsText" dxfId="2538" priority="5061" operator="containsText" text="İthal Girdi">
      <formula>NOT(ISERROR(SEARCH("İthal Girdi",O2813)))</formula>
    </cfRule>
    <cfRule type="containsText" dxfId="2537" priority="5063" operator="containsText" text="Uygun">
      <formula>NOT(ISERROR(SEARCH("Uygun",O2813)))</formula>
    </cfRule>
    <cfRule type="containsText" dxfId="2536" priority="5064" operator="containsText" text="İthal Girdi">
      <formula>NOT(ISERROR(SEARCH("İthal Girdi",O2813)))</formula>
    </cfRule>
  </conditionalFormatting>
  <conditionalFormatting sqref="O2815">
    <cfRule type="containsText" dxfId="2535" priority="5072" operator="containsText" text="İthal Girdi">
      <formula>NOT(ISERROR(SEARCH("İthal Girdi",O2815)))</formula>
    </cfRule>
    <cfRule type="containsText" dxfId="2534" priority="5069" operator="containsText" text="İthal Girdi">
      <formula>NOT(ISERROR(SEARCH("İthal Girdi",O2815)))</formula>
    </cfRule>
    <cfRule type="containsText" dxfId="2533" priority="5070" operator="containsText" text="%10 sınırı aşılmıştır.">
      <formula>NOT(ISERROR(SEARCH("%10 sınırı aşılmıştır.",O2815)))</formula>
    </cfRule>
    <cfRule type="containsText" dxfId="2532" priority="5071" operator="containsText" text="Uygun">
      <formula>NOT(ISERROR(SEARCH("Uygun",O2815)))</formula>
    </cfRule>
  </conditionalFormatting>
  <conditionalFormatting sqref="O2816">
    <cfRule type="containsText" dxfId="2531" priority="5078" operator="containsText" text="%10 sınırı aşılmıştır.">
      <formula>NOT(ISERROR(SEARCH("%10 sınırı aşılmıştır.",O2816)))</formula>
    </cfRule>
    <cfRule type="containsText" dxfId="2530" priority="5077" operator="containsText" text="İthal Girdi">
      <formula>NOT(ISERROR(SEARCH("İthal Girdi",O2816)))</formula>
    </cfRule>
    <cfRule type="containsText" dxfId="2529" priority="5080" operator="containsText" text="İthal Girdi">
      <formula>NOT(ISERROR(SEARCH("İthal Girdi",O2816)))</formula>
    </cfRule>
    <cfRule type="containsText" dxfId="2528" priority="5079" operator="containsText" text="Uygun">
      <formula>NOT(ISERROR(SEARCH("Uygun",O2816)))</formula>
    </cfRule>
  </conditionalFormatting>
  <conditionalFormatting sqref="O2817:O2849">
    <cfRule type="containsText" dxfId="2527" priority="5055" operator="containsText" text="Uygun">
      <formula>NOT(ISERROR(SEARCH("Uygun",O2817)))</formula>
    </cfRule>
    <cfRule type="containsText" dxfId="2526" priority="5056" operator="containsText" text="İthal Girdi">
      <formula>NOT(ISERROR(SEARCH("İthal Girdi",O2817)))</formula>
    </cfRule>
    <cfRule type="containsText" dxfId="2525" priority="5053" operator="containsText" text="İthal Girdi">
      <formula>NOT(ISERROR(SEARCH("İthal Girdi",O2817)))</formula>
    </cfRule>
    <cfRule type="containsText" dxfId="2524" priority="5054" operator="containsText" text="%10 sınırı aşılmıştır.">
      <formula>NOT(ISERROR(SEARCH("%10 sınırı aşılmıştır.",O2817)))</formula>
    </cfRule>
  </conditionalFormatting>
  <conditionalFormatting sqref="O2850">
    <cfRule type="containsText" dxfId="2523" priority="5047" operator="containsText" text="Uygun">
      <formula>NOT(ISERROR(SEARCH("Uygun",O2850)))</formula>
    </cfRule>
    <cfRule type="containsText" dxfId="2522" priority="5045" operator="containsText" text="İthal Girdi">
      <formula>NOT(ISERROR(SEARCH("İthal Girdi",O2850)))</formula>
    </cfRule>
    <cfRule type="containsText" dxfId="2521" priority="5046" operator="containsText" text="%10 sınırı aşılmıştır.">
      <formula>NOT(ISERROR(SEARCH("%10 sınırı aşılmıştır.",O2850)))</formula>
    </cfRule>
    <cfRule type="containsText" dxfId="2520" priority="5048" operator="containsText" text="İthal Girdi">
      <formula>NOT(ISERROR(SEARCH("İthal Girdi",O2850)))</formula>
    </cfRule>
  </conditionalFormatting>
  <conditionalFormatting sqref="O2851:O2852">
    <cfRule type="containsText" dxfId="2519" priority="5023" operator="containsText" text="Uygun">
      <formula>NOT(ISERROR(SEARCH("Uygun",O2851)))</formula>
    </cfRule>
    <cfRule type="containsText" dxfId="2518" priority="5024" operator="containsText" text="İthal Girdi">
      <formula>NOT(ISERROR(SEARCH("İthal Girdi",O2851)))</formula>
    </cfRule>
    <cfRule type="containsText" dxfId="2517" priority="5021" operator="containsText" text="İthal Girdi">
      <formula>NOT(ISERROR(SEARCH("İthal Girdi",O2851)))</formula>
    </cfRule>
    <cfRule type="containsText" dxfId="2516" priority="5022" operator="containsText" text="%10 sınırı aşılmıştır.">
      <formula>NOT(ISERROR(SEARCH("%10 sınırı aşılmıştır.",O2851)))</formula>
    </cfRule>
  </conditionalFormatting>
  <conditionalFormatting sqref="O2853">
    <cfRule type="containsText" dxfId="2515" priority="5029" operator="containsText" text="İthal Girdi">
      <formula>NOT(ISERROR(SEARCH("İthal Girdi",O2853)))</formula>
    </cfRule>
    <cfRule type="containsText" dxfId="2514" priority="5030" operator="containsText" text="%10 sınırı aşılmıştır.">
      <formula>NOT(ISERROR(SEARCH("%10 sınırı aşılmıştır.",O2853)))</formula>
    </cfRule>
    <cfRule type="containsText" dxfId="2513" priority="5031" operator="containsText" text="Uygun">
      <formula>NOT(ISERROR(SEARCH("Uygun",O2853)))</formula>
    </cfRule>
    <cfRule type="containsText" dxfId="2512" priority="5032" operator="containsText" text="İthal Girdi">
      <formula>NOT(ISERROR(SEARCH("İthal Girdi",O2853)))</formula>
    </cfRule>
  </conditionalFormatting>
  <conditionalFormatting sqref="O2854">
    <cfRule type="containsText" dxfId="2511" priority="5037" operator="containsText" text="İthal Girdi">
      <formula>NOT(ISERROR(SEARCH("İthal Girdi",O2854)))</formula>
    </cfRule>
    <cfRule type="containsText" dxfId="2510" priority="5038" operator="containsText" text="%10 sınırı aşılmıştır.">
      <formula>NOT(ISERROR(SEARCH("%10 sınırı aşılmıştır.",O2854)))</formula>
    </cfRule>
    <cfRule type="containsText" dxfId="2509" priority="5039" operator="containsText" text="Uygun">
      <formula>NOT(ISERROR(SEARCH("Uygun",O2854)))</formula>
    </cfRule>
    <cfRule type="containsText" dxfId="2508" priority="5040" operator="containsText" text="İthal Girdi">
      <formula>NOT(ISERROR(SEARCH("İthal Girdi",O2854)))</formula>
    </cfRule>
  </conditionalFormatting>
  <conditionalFormatting sqref="O2855:O2887">
    <cfRule type="containsText" dxfId="2507" priority="5013" operator="containsText" text="İthal Girdi">
      <formula>NOT(ISERROR(SEARCH("İthal Girdi",O2855)))</formula>
    </cfRule>
    <cfRule type="containsText" dxfId="2506" priority="5014" operator="containsText" text="%10 sınırı aşılmıştır.">
      <formula>NOT(ISERROR(SEARCH("%10 sınırı aşılmıştır.",O2855)))</formula>
    </cfRule>
    <cfRule type="containsText" dxfId="2505" priority="5015" operator="containsText" text="Uygun">
      <formula>NOT(ISERROR(SEARCH("Uygun",O2855)))</formula>
    </cfRule>
    <cfRule type="containsText" dxfId="2504" priority="5016" operator="containsText" text="İthal Girdi">
      <formula>NOT(ISERROR(SEARCH("İthal Girdi",O2855)))</formula>
    </cfRule>
  </conditionalFormatting>
  <conditionalFormatting sqref="O2888">
    <cfRule type="containsText" dxfId="2503" priority="5006" operator="containsText" text="%10 sınırı aşılmıştır.">
      <formula>NOT(ISERROR(SEARCH("%10 sınırı aşılmıştır.",O2888)))</formula>
    </cfRule>
    <cfRule type="containsText" dxfId="2502" priority="5008" operator="containsText" text="İthal Girdi">
      <formula>NOT(ISERROR(SEARCH("İthal Girdi",O2888)))</formula>
    </cfRule>
    <cfRule type="containsText" dxfId="2501" priority="5007" operator="containsText" text="Uygun">
      <formula>NOT(ISERROR(SEARCH("Uygun",O2888)))</formula>
    </cfRule>
    <cfRule type="containsText" dxfId="2500" priority="5005" operator="containsText" text="İthal Girdi">
      <formula>NOT(ISERROR(SEARCH("İthal Girdi",O2888)))</formula>
    </cfRule>
  </conditionalFormatting>
  <conditionalFormatting sqref="O2889:O2890">
    <cfRule type="containsText" dxfId="2499" priority="4983" operator="containsText" text="Uygun">
      <formula>NOT(ISERROR(SEARCH("Uygun",O2889)))</formula>
    </cfRule>
    <cfRule type="containsText" dxfId="2498" priority="4984" operator="containsText" text="İthal Girdi">
      <formula>NOT(ISERROR(SEARCH("İthal Girdi",O2889)))</formula>
    </cfRule>
    <cfRule type="containsText" dxfId="2497" priority="4981" operator="containsText" text="İthal Girdi">
      <formula>NOT(ISERROR(SEARCH("İthal Girdi",O2889)))</formula>
    </cfRule>
    <cfRule type="containsText" dxfId="2496" priority="4982" operator="containsText" text="%10 sınırı aşılmıştır.">
      <formula>NOT(ISERROR(SEARCH("%10 sınırı aşılmıştır.",O2889)))</formula>
    </cfRule>
  </conditionalFormatting>
  <conditionalFormatting sqref="O2891">
    <cfRule type="containsText" dxfId="2495" priority="4989" operator="containsText" text="İthal Girdi">
      <formula>NOT(ISERROR(SEARCH("İthal Girdi",O2891)))</formula>
    </cfRule>
    <cfRule type="containsText" dxfId="2494" priority="4990" operator="containsText" text="%10 sınırı aşılmıştır.">
      <formula>NOT(ISERROR(SEARCH("%10 sınırı aşılmıştır.",O2891)))</formula>
    </cfRule>
    <cfRule type="containsText" dxfId="2493" priority="4991" operator="containsText" text="Uygun">
      <formula>NOT(ISERROR(SEARCH("Uygun",O2891)))</formula>
    </cfRule>
    <cfRule type="containsText" dxfId="2492" priority="4992" operator="containsText" text="İthal Girdi">
      <formula>NOT(ISERROR(SEARCH("İthal Girdi",O2891)))</formula>
    </cfRule>
  </conditionalFormatting>
  <conditionalFormatting sqref="O2892">
    <cfRule type="containsText" dxfId="2491" priority="4997" operator="containsText" text="İthal Girdi">
      <formula>NOT(ISERROR(SEARCH("İthal Girdi",O2892)))</formula>
    </cfRule>
    <cfRule type="containsText" dxfId="2490" priority="4998" operator="containsText" text="%10 sınırı aşılmıştır.">
      <formula>NOT(ISERROR(SEARCH("%10 sınırı aşılmıştır.",O2892)))</formula>
    </cfRule>
    <cfRule type="containsText" dxfId="2489" priority="4999" operator="containsText" text="Uygun">
      <formula>NOT(ISERROR(SEARCH("Uygun",O2892)))</formula>
    </cfRule>
    <cfRule type="containsText" dxfId="2488" priority="5000" operator="containsText" text="İthal Girdi">
      <formula>NOT(ISERROR(SEARCH("İthal Girdi",O2892)))</formula>
    </cfRule>
  </conditionalFormatting>
  <conditionalFormatting sqref="O2893:O2925">
    <cfRule type="containsText" dxfId="2487" priority="4976" operator="containsText" text="İthal Girdi">
      <formula>NOT(ISERROR(SEARCH("İthal Girdi",O2893)))</formula>
    </cfRule>
    <cfRule type="containsText" dxfId="2486" priority="4975" operator="containsText" text="Uygun">
      <formula>NOT(ISERROR(SEARCH("Uygun",O2893)))</formula>
    </cfRule>
    <cfRule type="containsText" dxfId="2485" priority="4974" operator="containsText" text="%10 sınırı aşılmıştır.">
      <formula>NOT(ISERROR(SEARCH("%10 sınırı aşılmıştır.",O2893)))</formula>
    </cfRule>
    <cfRule type="containsText" dxfId="2484" priority="4973" operator="containsText" text="İthal Girdi">
      <formula>NOT(ISERROR(SEARCH("İthal Girdi",O2893)))</formula>
    </cfRule>
  </conditionalFormatting>
  <conditionalFormatting sqref="O2926">
    <cfRule type="containsText" dxfId="2483" priority="4965" operator="containsText" text="İthal Girdi">
      <formula>NOT(ISERROR(SEARCH("İthal Girdi",O2926)))</formula>
    </cfRule>
    <cfRule type="containsText" dxfId="2482" priority="4968" operator="containsText" text="İthal Girdi">
      <formula>NOT(ISERROR(SEARCH("İthal Girdi",O2926)))</formula>
    </cfRule>
    <cfRule type="containsText" dxfId="2481" priority="4967" operator="containsText" text="Uygun">
      <formula>NOT(ISERROR(SEARCH("Uygun",O2926)))</formula>
    </cfRule>
    <cfRule type="containsText" dxfId="2480" priority="4966" operator="containsText" text="%10 sınırı aşılmıştır.">
      <formula>NOT(ISERROR(SEARCH("%10 sınırı aşılmıştır.",O2926)))</formula>
    </cfRule>
  </conditionalFormatting>
  <conditionalFormatting sqref="O2927:O2928">
    <cfRule type="containsText" dxfId="2479" priority="4942" operator="containsText" text="%10 sınırı aşılmıştır.">
      <formula>NOT(ISERROR(SEARCH("%10 sınırı aşılmıştır.",O2927)))</formula>
    </cfRule>
    <cfRule type="containsText" dxfId="2478" priority="4941" operator="containsText" text="İthal Girdi">
      <formula>NOT(ISERROR(SEARCH("İthal Girdi",O2927)))</formula>
    </cfRule>
    <cfRule type="containsText" dxfId="2477" priority="4944" operator="containsText" text="İthal Girdi">
      <formula>NOT(ISERROR(SEARCH("İthal Girdi",O2927)))</formula>
    </cfRule>
    <cfRule type="containsText" dxfId="2476" priority="4943" operator="containsText" text="Uygun">
      <formula>NOT(ISERROR(SEARCH("Uygun",O2927)))</formula>
    </cfRule>
  </conditionalFormatting>
  <conditionalFormatting sqref="O2929">
    <cfRule type="containsText" dxfId="2475" priority="4952" operator="containsText" text="İthal Girdi">
      <formula>NOT(ISERROR(SEARCH("İthal Girdi",O2929)))</formula>
    </cfRule>
    <cfRule type="containsText" dxfId="2474" priority="4949" operator="containsText" text="İthal Girdi">
      <formula>NOT(ISERROR(SEARCH("İthal Girdi",O2929)))</formula>
    </cfRule>
    <cfRule type="containsText" dxfId="2473" priority="4950" operator="containsText" text="%10 sınırı aşılmıştır.">
      <formula>NOT(ISERROR(SEARCH("%10 sınırı aşılmıştır.",O2929)))</formula>
    </cfRule>
    <cfRule type="containsText" dxfId="2472" priority="4951" operator="containsText" text="Uygun">
      <formula>NOT(ISERROR(SEARCH("Uygun",O2929)))</formula>
    </cfRule>
  </conditionalFormatting>
  <conditionalFormatting sqref="O2930">
    <cfRule type="containsText" dxfId="2471" priority="4957" operator="containsText" text="İthal Girdi">
      <formula>NOT(ISERROR(SEARCH("İthal Girdi",O2930)))</formula>
    </cfRule>
    <cfRule type="containsText" dxfId="2470" priority="4960" operator="containsText" text="İthal Girdi">
      <formula>NOT(ISERROR(SEARCH("İthal Girdi",O2930)))</formula>
    </cfRule>
    <cfRule type="containsText" dxfId="2469" priority="4959" operator="containsText" text="Uygun">
      <formula>NOT(ISERROR(SEARCH("Uygun",O2930)))</formula>
    </cfRule>
    <cfRule type="containsText" dxfId="2468" priority="4958" operator="containsText" text="%10 sınırı aşılmıştır.">
      <formula>NOT(ISERROR(SEARCH("%10 sınırı aşılmıştır.",O2930)))</formula>
    </cfRule>
  </conditionalFormatting>
  <conditionalFormatting sqref="O2931:O2963">
    <cfRule type="containsText" dxfId="2467" priority="4933" operator="containsText" text="İthal Girdi">
      <formula>NOT(ISERROR(SEARCH("İthal Girdi",O2931)))</formula>
    </cfRule>
    <cfRule type="containsText" dxfId="2466" priority="4934" operator="containsText" text="%10 sınırı aşılmıştır.">
      <formula>NOT(ISERROR(SEARCH("%10 sınırı aşılmıştır.",O2931)))</formula>
    </cfRule>
    <cfRule type="containsText" dxfId="2465" priority="4935" operator="containsText" text="Uygun">
      <formula>NOT(ISERROR(SEARCH("Uygun",O2931)))</formula>
    </cfRule>
    <cfRule type="containsText" dxfId="2464" priority="4936" operator="containsText" text="İthal Girdi">
      <formula>NOT(ISERROR(SEARCH("İthal Girdi",O2931)))</formula>
    </cfRule>
  </conditionalFormatting>
  <conditionalFormatting sqref="O2964">
    <cfRule type="containsText" dxfId="2463" priority="4928" operator="containsText" text="İthal Girdi">
      <formula>NOT(ISERROR(SEARCH("İthal Girdi",O2964)))</formula>
    </cfRule>
    <cfRule type="containsText" dxfId="2462" priority="4927" operator="containsText" text="Uygun">
      <formula>NOT(ISERROR(SEARCH("Uygun",O2964)))</formula>
    </cfRule>
    <cfRule type="containsText" dxfId="2461" priority="4926" operator="containsText" text="%10 sınırı aşılmıştır.">
      <formula>NOT(ISERROR(SEARCH("%10 sınırı aşılmıştır.",O2964)))</formula>
    </cfRule>
    <cfRule type="containsText" dxfId="2460" priority="4925" operator="containsText" text="İthal Girdi">
      <formula>NOT(ISERROR(SEARCH("İthal Girdi",O2964)))</formula>
    </cfRule>
  </conditionalFormatting>
  <conditionalFormatting sqref="O2965:O2966">
    <cfRule type="containsText" dxfId="2459" priority="4904" operator="containsText" text="İthal Girdi">
      <formula>NOT(ISERROR(SEARCH("İthal Girdi",O2965)))</formula>
    </cfRule>
    <cfRule type="containsText" dxfId="2458" priority="4903" operator="containsText" text="Uygun">
      <formula>NOT(ISERROR(SEARCH("Uygun",O2965)))</formula>
    </cfRule>
    <cfRule type="containsText" dxfId="2457" priority="4902" operator="containsText" text="%10 sınırı aşılmıştır.">
      <formula>NOT(ISERROR(SEARCH("%10 sınırı aşılmıştır.",O2965)))</formula>
    </cfRule>
    <cfRule type="containsText" dxfId="2456" priority="4901" operator="containsText" text="İthal Girdi">
      <formula>NOT(ISERROR(SEARCH("İthal Girdi",O2965)))</formula>
    </cfRule>
  </conditionalFormatting>
  <conditionalFormatting sqref="O2967">
    <cfRule type="containsText" dxfId="2455" priority="4912" operator="containsText" text="İthal Girdi">
      <formula>NOT(ISERROR(SEARCH("İthal Girdi",O2967)))</formula>
    </cfRule>
    <cfRule type="containsText" dxfId="2454" priority="4911" operator="containsText" text="Uygun">
      <formula>NOT(ISERROR(SEARCH("Uygun",O2967)))</formula>
    </cfRule>
    <cfRule type="containsText" dxfId="2453" priority="4910" operator="containsText" text="%10 sınırı aşılmıştır.">
      <formula>NOT(ISERROR(SEARCH("%10 sınırı aşılmıştır.",O2967)))</formula>
    </cfRule>
    <cfRule type="containsText" dxfId="2452" priority="4909" operator="containsText" text="İthal Girdi">
      <formula>NOT(ISERROR(SEARCH("İthal Girdi",O2967)))</formula>
    </cfRule>
  </conditionalFormatting>
  <conditionalFormatting sqref="O2968">
    <cfRule type="containsText" dxfId="2451" priority="4920" operator="containsText" text="İthal Girdi">
      <formula>NOT(ISERROR(SEARCH("İthal Girdi",O2968)))</formula>
    </cfRule>
    <cfRule type="containsText" dxfId="2450" priority="4919" operator="containsText" text="Uygun">
      <formula>NOT(ISERROR(SEARCH("Uygun",O2968)))</formula>
    </cfRule>
    <cfRule type="containsText" dxfId="2449" priority="4918" operator="containsText" text="%10 sınırı aşılmıştır.">
      <formula>NOT(ISERROR(SEARCH("%10 sınırı aşılmıştır.",O2968)))</formula>
    </cfRule>
    <cfRule type="containsText" dxfId="2448" priority="4917" operator="containsText" text="İthal Girdi">
      <formula>NOT(ISERROR(SEARCH("İthal Girdi",O2968)))</formula>
    </cfRule>
  </conditionalFormatting>
  <conditionalFormatting sqref="O2969:O3001">
    <cfRule type="containsText" dxfId="2447" priority="4895" operator="containsText" text="Uygun">
      <formula>NOT(ISERROR(SEARCH("Uygun",O2969)))</formula>
    </cfRule>
    <cfRule type="containsText" dxfId="2446" priority="4894" operator="containsText" text="%10 sınırı aşılmıştır.">
      <formula>NOT(ISERROR(SEARCH("%10 sınırı aşılmıştır.",O2969)))</formula>
    </cfRule>
    <cfRule type="containsText" dxfId="2445" priority="4893" operator="containsText" text="İthal Girdi">
      <formula>NOT(ISERROR(SEARCH("İthal Girdi",O2969)))</formula>
    </cfRule>
    <cfRule type="containsText" dxfId="2444" priority="4896" operator="containsText" text="İthal Girdi">
      <formula>NOT(ISERROR(SEARCH("İthal Girdi",O2969)))</formula>
    </cfRule>
  </conditionalFormatting>
  <conditionalFormatting sqref="O3002">
    <cfRule type="containsText" dxfId="2443" priority="4888" operator="containsText" text="İthal Girdi">
      <formula>NOT(ISERROR(SEARCH("İthal Girdi",O3002)))</formula>
    </cfRule>
    <cfRule type="containsText" dxfId="2442" priority="4887" operator="containsText" text="Uygun">
      <formula>NOT(ISERROR(SEARCH("Uygun",O3002)))</formula>
    </cfRule>
    <cfRule type="containsText" dxfId="2441" priority="4886" operator="containsText" text="%10 sınırı aşılmıştır.">
      <formula>NOT(ISERROR(SEARCH("%10 sınırı aşılmıştır.",O3002)))</formula>
    </cfRule>
    <cfRule type="containsText" dxfId="2440" priority="4885" operator="containsText" text="İthal Girdi">
      <formula>NOT(ISERROR(SEARCH("İthal Girdi",O3002)))</formula>
    </cfRule>
  </conditionalFormatting>
  <conditionalFormatting sqref="O3003:O3004">
    <cfRule type="containsText" dxfId="2439" priority="4864" operator="containsText" text="İthal Girdi">
      <formula>NOT(ISERROR(SEARCH("İthal Girdi",O3003)))</formula>
    </cfRule>
    <cfRule type="containsText" dxfId="2438" priority="4863" operator="containsText" text="Uygun">
      <formula>NOT(ISERROR(SEARCH("Uygun",O3003)))</formula>
    </cfRule>
    <cfRule type="containsText" dxfId="2437" priority="4862" operator="containsText" text="%10 sınırı aşılmıştır.">
      <formula>NOT(ISERROR(SEARCH("%10 sınırı aşılmıştır.",O3003)))</formula>
    </cfRule>
    <cfRule type="containsText" dxfId="2436" priority="4861" operator="containsText" text="İthal Girdi">
      <formula>NOT(ISERROR(SEARCH("İthal Girdi",O3003)))</formula>
    </cfRule>
  </conditionalFormatting>
  <conditionalFormatting sqref="O3005">
    <cfRule type="containsText" dxfId="2435" priority="4872" operator="containsText" text="İthal Girdi">
      <formula>NOT(ISERROR(SEARCH("İthal Girdi",O3005)))</formula>
    </cfRule>
    <cfRule type="containsText" dxfId="2434" priority="4871" operator="containsText" text="Uygun">
      <formula>NOT(ISERROR(SEARCH("Uygun",O3005)))</formula>
    </cfRule>
    <cfRule type="containsText" dxfId="2433" priority="4870" operator="containsText" text="%10 sınırı aşılmıştır.">
      <formula>NOT(ISERROR(SEARCH("%10 sınırı aşılmıştır.",O3005)))</formula>
    </cfRule>
    <cfRule type="containsText" dxfId="2432" priority="4869" operator="containsText" text="İthal Girdi">
      <formula>NOT(ISERROR(SEARCH("İthal Girdi",O3005)))</formula>
    </cfRule>
  </conditionalFormatting>
  <conditionalFormatting sqref="O3006">
    <cfRule type="containsText" dxfId="2431" priority="4879" operator="containsText" text="Uygun">
      <formula>NOT(ISERROR(SEARCH("Uygun",O3006)))</formula>
    </cfRule>
    <cfRule type="containsText" dxfId="2430" priority="4877" operator="containsText" text="İthal Girdi">
      <formula>NOT(ISERROR(SEARCH("İthal Girdi",O3006)))</formula>
    </cfRule>
    <cfRule type="containsText" dxfId="2429" priority="4878" operator="containsText" text="%10 sınırı aşılmıştır.">
      <formula>NOT(ISERROR(SEARCH("%10 sınırı aşılmıştır.",O3006)))</formula>
    </cfRule>
    <cfRule type="containsText" dxfId="2428" priority="4880" operator="containsText" text="İthal Girdi">
      <formula>NOT(ISERROR(SEARCH("İthal Girdi",O3006)))</formula>
    </cfRule>
  </conditionalFormatting>
  <conditionalFormatting sqref="O3007:O3039">
    <cfRule type="containsText" dxfId="2427" priority="4856" operator="containsText" text="İthal Girdi">
      <formula>NOT(ISERROR(SEARCH("İthal Girdi",O3007)))</formula>
    </cfRule>
    <cfRule type="containsText" dxfId="2426" priority="4855" operator="containsText" text="Uygun">
      <formula>NOT(ISERROR(SEARCH("Uygun",O3007)))</formula>
    </cfRule>
    <cfRule type="containsText" dxfId="2425" priority="4854" operator="containsText" text="%10 sınırı aşılmıştır.">
      <formula>NOT(ISERROR(SEARCH("%10 sınırı aşılmıştır.",O3007)))</formula>
    </cfRule>
    <cfRule type="containsText" dxfId="2424" priority="4853" operator="containsText" text="İthal Girdi">
      <formula>NOT(ISERROR(SEARCH("İthal Girdi",O3007)))</formula>
    </cfRule>
  </conditionalFormatting>
  <conditionalFormatting sqref="O3040">
    <cfRule type="containsText" dxfId="2423" priority="4846" operator="containsText" text="%10 sınırı aşılmıştır.">
      <formula>NOT(ISERROR(SEARCH("%10 sınırı aşılmıştır.",O3040)))</formula>
    </cfRule>
    <cfRule type="containsText" dxfId="2422" priority="4847" operator="containsText" text="Uygun">
      <formula>NOT(ISERROR(SEARCH("Uygun",O3040)))</formula>
    </cfRule>
    <cfRule type="containsText" dxfId="2421" priority="4845" operator="containsText" text="İthal Girdi">
      <formula>NOT(ISERROR(SEARCH("İthal Girdi",O3040)))</formula>
    </cfRule>
    <cfRule type="containsText" dxfId="2420" priority="4848" operator="containsText" text="İthal Girdi">
      <formula>NOT(ISERROR(SEARCH("İthal Girdi",O3040)))</formula>
    </cfRule>
  </conditionalFormatting>
  <conditionalFormatting sqref="O3041:O3042">
    <cfRule type="containsText" dxfId="2419" priority="4823" operator="containsText" text="Uygun">
      <formula>NOT(ISERROR(SEARCH("Uygun",O3041)))</formula>
    </cfRule>
    <cfRule type="containsText" dxfId="2418" priority="4824" operator="containsText" text="İthal Girdi">
      <formula>NOT(ISERROR(SEARCH("İthal Girdi",O3041)))</formula>
    </cfRule>
    <cfRule type="containsText" dxfId="2417" priority="4822" operator="containsText" text="%10 sınırı aşılmıştır.">
      <formula>NOT(ISERROR(SEARCH("%10 sınırı aşılmıştır.",O3041)))</formula>
    </cfRule>
    <cfRule type="containsText" dxfId="2416" priority="4821" operator="containsText" text="İthal Girdi">
      <formula>NOT(ISERROR(SEARCH("İthal Girdi",O3041)))</formula>
    </cfRule>
  </conditionalFormatting>
  <conditionalFormatting sqref="O3043">
    <cfRule type="containsText" dxfId="2415" priority="4832" operator="containsText" text="İthal Girdi">
      <formula>NOT(ISERROR(SEARCH("İthal Girdi",O3043)))</formula>
    </cfRule>
    <cfRule type="containsText" dxfId="2414" priority="4831" operator="containsText" text="Uygun">
      <formula>NOT(ISERROR(SEARCH("Uygun",O3043)))</formula>
    </cfRule>
    <cfRule type="containsText" dxfId="2413" priority="4829" operator="containsText" text="İthal Girdi">
      <formula>NOT(ISERROR(SEARCH("İthal Girdi",O3043)))</formula>
    </cfRule>
    <cfRule type="containsText" dxfId="2412" priority="4830" operator="containsText" text="%10 sınırı aşılmıştır.">
      <formula>NOT(ISERROR(SEARCH("%10 sınırı aşılmıştır.",O3043)))</formula>
    </cfRule>
  </conditionalFormatting>
  <conditionalFormatting sqref="O3044">
    <cfRule type="containsText" dxfId="2411" priority="4840" operator="containsText" text="İthal Girdi">
      <formula>NOT(ISERROR(SEARCH("İthal Girdi",O3044)))</formula>
    </cfRule>
    <cfRule type="containsText" dxfId="2410" priority="4839" operator="containsText" text="Uygun">
      <formula>NOT(ISERROR(SEARCH("Uygun",O3044)))</formula>
    </cfRule>
    <cfRule type="containsText" dxfId="2409" priority="4838" operator="containsText" text="%10 sınırı aşılmıştır.">
      <formula>NOT(ISERROR(SEARCH("%10 sınırı aşılmıştır.",O3044)))</formula>
    </cfRule>
    <cfRule type="containsText" dxfId="2408" priority="4837" operator="containsText" text="İthal Girdi">
      <formula>NOT(ISERROR(SEARCH("İthal Girdi",O3044)))</formula>
    </cfRule>
  </conditionalFormatting>
  <conditionalFormatting sqref="O3045:O3077">
    <cfRule type="containsText" dxfId="2407" priority="4814" operator="containsText" text="%10 sınırı aşılmıştır.">
      <formula>NOT(ISERROR(SEARCH("%10 sınırı aşılmıştır.",O3045)))</formula>
    </cfRule>
    <cfRule type="containsText" dxfId="2406" priority="4816" operator="containsText" text="İthal Girdi">
      <formula>NOT(ISERROR(SEARCH("İthal Girdi",O3045)))</formula>
    </cfRule>
    <cfRule type="containsText" dxfId="2405" priority="4815" operator="containsText" text="Uygun">
      <formula>NOT(ISERROR(SEARCH("Uygun",O3045)))</formula>
    </cfRule>
    <cfRule type="containsText" dxfId="2404" priority="4813" operator="containsText" text="İthal Girdi">
      <formula>NOT(ISERROR(SEARCH("İthal Girdi",O3045)))</formula>
    </cfRule>
  </conditionalFormatting>
  <conditionalFormatting sqref="O3078">
    <cfRule type="containsText" dxfId="2403" priority="4808" operator="containsText" text="İthal Girdi">
      <formula>NOT(ISERROR(SEARCH("İthal Girdi",O3078)))</formula>
    </cfRule>
    <cfRule type="containsText" dxfId="2402" priority="4807" operator="containsText" text="Uygun">
      <formula>NOT(ISERROR(SEARCH("Uygun",O3078)))</formula>
    </cfRule>
    <cfRule type="containsText" dxfId="2401" priority="4806" operator="containsText" text="%10 sınırı aşılmıştır.">
      <formula>NOT(ISERROR(SEARCH("%10 sınırı aşılmıştır.",O3078)))</formula>
    </cfRule>
    <cfRule type="containsText" dxfId="2400" priority="4805" operator="containsText" text="İthal Girdi">
      <formula>NOT(ISERROR(SEARCH("İthal Girdi",O3078)))</formula>
    </cfRule>
  </conditionalFormatting>
  <conditionalFormatting sqref="O3079:O3080">
    <cfRule type="containsText" dxfId="2399" priority="4782" operator="containsText" text="%10 sınırı aşılmıştır.">
      <formula>NOT(ISERROR(SEARCH("%10 sınırı aşılmıştır.",O3079)))</formula>
    </cfRule>
    <cfRule type="containsText" dxfId="2398" priority="4781" operator="containsText" text="İthal Girdi">
      <formula>NOT(ISERROR(SEARCH("İthal Girdi",O3079)))</formula>
    </cfRule>
    <cfRule type="containsText" dxfId="2397" priority="4784" operator="containsText" text="İthal Girdi">
      <formula>NOT(ISERROR(SEARCH("İthal Girdi",O3079)))</formula>
    </cfRule>
    <cfRule type="containsText" dxfId="2396" priority="4783" operator="containsText" text="Uygun">
      <formula>NOT(ISERROR(SEARCH("Uygun",O3079)))</formula>
    </cfRule>
  </conditionalFormatting>
  <conditionalFormatting sqref="O3081">
    <cfRule type="containsText" dxfId="2395" priority="4789" operator="containsText" text="İthal Girdi">
      <formula>NOT(ISERROR(SEARCH("İthal Girdi",O3081)))</formula>
    </cfRule>
    <cfRule type="containsText" dxfId="2394" priority="4791" operator="containsText" text="Uygun">
      <formula>NOT(ISERROR(SEARCH("Uygun",O3081)))</formula>
    </cfRule>
    <cfRule type="containsText" dxfId="2393" priority="4792" operator="containsText" text="İthal Girdi">
      <formula>NOT(ISERROR(SEARCH("İthal Girdi",O3081)))</formula>
    </cfRule>
    <cfRule type="containsText" dxfId="2392" priority="4790" operator="containsText" text="%10 sınırı aşılmıştır.">
      <formula>NOT(ISERROR(SEARCH("%10 sınırı aşılmıştır.",O3081)))</formula>
    </cfRule>
  </conditionalFormatting>
  <conditionalFormatting sqref="O3082">
    <cfRule type="containsText" dxfId="2391" priority="4799" operator="containsText" text="Uygun">
      <formula>NOT(ISERROR(SEARCH("Uygun",O3082)))</formula>
    </cfRule>
    <cfRule type="containsText" dxfId="2390" priority="4800" operator="containsText" text="İthal Girdi">
      <formula>NOT(ISERROR(SEARCH("İthal Girdi",O3082)))</formula>
    </cfRule>
    <cfRule type="containsText" dxfId="2389" priority="4798" operator="containsText" text="%10 sınırı aşılmıştır.">
      <formula>NOT(ISERROR(SEARCH("%10 sınırı aşılmıştır.",O3082)))</formula>
    </cfRule>
    <cfRule type="containsText" dxfId="2388" priority="4797" operator="containsText" text="İthal Girdi">
      <formula>NOT(ISERROR(SEARCH("İthal Girdi",O3082)))</formula>
    </cfRule>
  </conditionalFormatting>
  <conditionalFormatting sqref="O3083:O3115">
    <cfRule type="containsText" dxfId="2387" priority="4773" operator="containsText" text="İthal Girdi">
      <formula>NOT(ISERROR(SEARCH("İthal Girdi",O3083)))</formula>
    </cfRule>
    <cfRule type="containsText" dxfId="2386" priority="4775" operator="containsText" text="Uygun">
      <formula>NOT(ISERROR(SEARCH("Uygun",O3083)))</formula>
    </cfRule>
    <cfRule type="containsText" dxfId="2385" priority="4774" operator="containsText" text="%10 sınırı aşılmıştır.">
      <formula>NOT(ISERROR(SEARCH("%10 sınırı aşılmıştır.",O3083)))</formula>
    </cfRule>
    <cfRule type="containsText" dxfId="2384" priority="4776" operator="containsText" text="İthal Girdi">
      <formula>NOT(ISERROR(SEARCH("İthal Girdi",O3083)))</formula>
    </cfRule>
  </conditionalFormatting>
  <conditionalFormatting sqref="O3116">
    <cfRule type="containsText" dxfId="2383" priority="4768" operator="containsText" text="İthal Girdi">
      <formula>NOT(ISERROR(SEARCH("İthal Girdi",O3116)))</formula>
    </cfRule>
    <cfRule type="containsText" dxfId="2382" priority="4767" operator="containsText" text="Uygun">
      <formula>NOT(ISERROR(SEARCH("Uygun",O3116)))</formula>
    </cfRule>
    <cfRule type="containsText" dxfId="2381" priority="4766" operator="containsText" text="%10 sınırı aşılmıştır.">
      <formula>NOT(ISERROR(SEARCH("%10 sınırı aşılmıştır.",O3116)))</formula>
    </cfRule>
    <cfRule type="containsText" dxfId="2380" priority="4765" operator="containsText" text="İthal Girdi">
      <formula>NOT(ISERROR(SEARCH("İthal Girdi",O3116)))</formula>
    </cfRule>
  </conditionalFormatting>
  <conditionalFormatting sqref="O3117:O3118">
    <cfRule type="containsText" dxfId="2379" priority="4744" operator="containsText" text="İthal Girdi">
      <formula>NOT(ISERROR(SEARCH("İthal Girdi",O3117)))</formula>
    </cfRule>
    <cfRule type="containsText" dxfId="2378" priority="4743" operator="containsText" text="Uygun">
      <formula>NOT(ISERROR(SEARCH("Uygun",O3117)))</formula>
    </cfRule>
    <cfRule type="containsText" dxfId="2377" priority="4742" operator="containsText" text="%10 sınırı aşılmıştır.">
      <formula>NOT(ISERROR(SEARCH("%10 sınırı aşılmıştır.",O3117)))</formula>
    </cfRule>
    <cfRule type="containsText" dxfId="2376" priority="4741" operator="containsText" text="İthal Girdi">
      <formula>NOT(ISERROR(SEARCH("İthal Girdi",O3117)))</formula>
    </cfRule>
  </conditionalFormatting>
  <conditionalFormatting sqref="O3119">
    <cfRule type="containsText" dxfId="2375" priority="4752" operator="containsText" text="İthal Girdi">
      <formula>NOT(ISERROR(SEARCH("İthal Girdi",O3119)))</formula>
    </cfRule>
    <cfRule type="containsText" dxfId="2374" priority="4751" operator="containsText" text="Uygun">
      <formula>NOT(ISERROR(SEARCH("Uygun",O3119)))</formula>
    </cfRule>
    <cfRule type="containsText" dxfId="2373" priority="4750" operator="containsText" text="%10 sınırı aşılmıştır.">
      <formula>NOT(ISERROR(SEARCH("%10 sınırı aşılmıştır.",O3119)))</formula>
    </cfRule>
    <cfRule type="containsText" dxfId="2372" priority="4749" operator="containsText" text="İthal Girdi">
      <formula>NOT(ISERROR(SEARCH("İthal Girdi",O3119)))</formula>
    </cfRule>
  </conditionalFormatting>
  <conditionalFormatting sqref="O3120">
    <cfRule type="containsText" dxfId="2371" priority="4760" operator="containsText" text="İthal Girdi">
      <formula>NOT(ISERROR(SEARCH("İthal Girdi",O3120)))</formula>
    </cfRule>
    <cfRule type="containsText" dxfId="2370" priority="4758" operator="containsText" text="%10 sınırı aşılmıştır.">
      <formula>NOT(ISERROR(SEARCH("%10 sınırı aşılmıştır.",O3120)))</formula>
    </cfRule>
    <cfRule type="containsText" dxfId="2369" priority="4757" operator="containsText" text="İthal Girdi">
      <formula>NOT(ISERROR(SEARCH("İthal Girdi",O3120)))</formula>
    </cfRule>
    <cfRule type="containsText" dxfId="2368" priority="4759" operator="containsText" text="Uygun">
      <formula>NOT(ISERROR(SEARCH("Uygun",O3120)))</formula>
    </cfRule>
  </conditionalFormatting>
  <conditionalFormatting sqref="O3121:O3153">
    <cfRule type="containsText" dxfId="2367" priority="4734" operator="containsText" text="%10 sınırı aşılmıştır.">
      <formula>NOT(ISERROR(SEARCH("%10 sınırı aşılmıştır.",O3121)))</formula>
    </cfRule>
    <cfRule type="containsText" dxfId="2366" priority="4733" operator="containsText" text="İthal Girdi">
      <formula>NOT(ISERROR(SEARCH("İthal Girdi",O3121)))</formula>
    </cfRule>
    <cfRule type="containsText" dxfId="2365" priority="4736" operator="containsText" text="İthal Girdi">
      <formula>NOT(ISERROR(SEARCH("İthal Girdi",O3121)))</formula>
    </cfRule>
    <cfRule type="containsText" dxfId="2364" priority="4735" operator="containsText" text="Uygun">
      <formula>NOT(ISERROR(SEARCH("Uygun",O3121)))</formula>
    </cfRule>
  </conditionalFormatting>
  <conditionalFormatting sqref="O3154">
    <cfRule type="containsText" dxfId="2363" priority="4728" operator="containsText" text="İthal Girdi">
      <formula>NOT(ISERROR(SEARCH("İthal Girdi",O3154)))</formula>
    </cfRule>
    <cfRule type="containsText" dxfId="2362" priority="4725" operator="containsText" text="İthal Girdi">
      <formula>NOT(ISERROR(SEARCH("İthal Girdi",O3154)))</formula>
    </cfRule>
    <cfRule type="containsText" dxfId="2361" priority="4726" operator="containsText" text="%10 sınırı aşılmıştır.">
      <formula>NOT(ISERROR(SEARCH("%10 sınırı aşılmıştır.",O3154)))</formula>
    </cfRule>
    <cfRule type="containsText" dxfId="2360" priority="4727" operator="containsText" text="Uygun">
      <formula>NOT(ISERROR(SEARCH("Uygun",O3154)))</formula>
    </cfRule>
  </conditionalFormatting>
  <conditionalFormatting sqref="O3155:O3156">
    <cfRule type="containsText" dxfId="2359" priority="4704" operator="containsText" text="İthal Girdi">
      <formula>NOT(ISERROR(SEARCH("İthal Girdi",O3155)))</formula>
    </cfRule>
    <cfRule type="containsText" dxfId="2358" priority="4701" operator="containsText" text="İthal Girdi">
      <formula>NOT(ISERROR(SEARCH("İthal Girdi",O3155)))</formula>
    </cfRule>
    <cfRule type="containsText" dxfId="2357" priority="4702" operator="containsText" text="%10 sınırı aşılmıştır.">
      <formula>NOT(ISERROR(SEARCH("%10 sınırı aşılmıştır.",O3155)))</formula>
    </cfRule>
    <cfRule type="containsText" dxfId="2356" priority="4703" operator="containsText" text="Uygun">
      <formula>NOT(ISERROR(SEARCH("Uygun",O3155)))</formula>
    </cfRule>
  </conditionalFormatting>
  <conditionalFormatting sqref="O3157">
    <cfRule type="containsText" dxfId="2355" priority="4712" operator="containsText" text="İthal Girdi">
      <formula>NOT(ISERROR(SEARCH("İthal Girdi",O3157)))</formula>
    </cfRule>
    <cfRule type="containsText" dxfId="2354" priority="4709" operator="containsText" text="İthal Girdi">
      <formula>NOT(ISERROR(SEARCH("İthal Girdi",O3157)))</formula>
    </cfRule>
    <cfRule type="containsText" dxfId="2353" priority="4710" operator="containsText" text="%10 sınırı aşılmıştır.">
      <formula>NOT(ISERROR(SEARCH("%10 sınırı aşılmıştır.",O3157)))</formula>
    </cfRule>
    <cfRule type="containsText" dxfId="2352" priority="4711" operator="containsText" text="Uygun">
      <formula>NOT(ISERROR(SEARCH("Uygun",O3157)))</formula>
    </cfRule>
  </conditionalFormatting>
  <conditionalFormatting sqref="O3158">
    <cfRule type="containsText" dxfId="2351" priority="4717" operator="containsText" text="İthal Girdi">
      <formula>NOT(ISERROR(SEARCH("İthal Girdi",O3158)))</formula>
    </cfRule>
    <cfRule type="containsText" dxfId="2350" priority="4718" operator="containsText" text="%10 sınırı aşılmıştır.">
      <formula>NOT(ISERROR(SEARCH("%10 sınırı aşılmıştır.",O3158)))</formula>
    </cfRule>
    <cfRule type="containsText" dxfId="2349" priority="4719" operator="containsText" text="Uygun">
      <formula>NOT(ISERROR(SEARCH("Uygun",O3158)))</formula>
    </cfRule>
    <cfRule type="containsText" dxfId="2348" priority="4720" operator="containsText" text="İthal Girdi">
      <formula>NOT(ISERROR(SEARCH("İthal Girdi",O3158)))</formula>
    </cfRule>
  </conditionalFormatting>
  <conditionalFormatting sqref="O3159:O3191">
    <cfRule type="containsText" dxfId="2347" priority="4693" operator="containsText" text="İthal Girdi">
      <formula>NOT(ISERROR(SEARCH("İthal Girdi",O3159)))</formula>
    </cfRule>
    <cfRule type="containsText" dxfId="2346" priority="4696" operator="containsText" text="İthal Girdi">
      <formula>NOT(ISERROR(SEARCH("İthal Girdi",O3159)))</formula>
    </cfRule>
    <cfRule type="containsText" dxfId="2345" priority="4695" operator="containsText" text="Uygun">
      <formula>NOT(ISERROR(SEARCH("Uygun",O3159)))</formula>
    </cfRule>
    <cfRule type="containsText" dxfId="2344" priority="4694" operator="containsText" text="%10 sınırı aşılmıştır.">
      <formula>NOT(ISERROR(SEARCH("%10 sınırı aşılmıştır.",O3159)))</formula>
    </cfRule>
  </conditionalFormatting>
  <conditionalFormatting sqref="O3192">
    <cfRule type="containsText" dxfId="2343" priority="4688" operator="containsText" text="İthal Girdi">
      <formula>NOT(ISERROR(SEARCH("İthal Girdi",O3192)))</formula>
    </cfRule>
    <cfRule type="containsText" dxfId="2342" priority="4687" operator="containsText" text="Uygun">
      <formula>NOT(ISERROR(SEARCH("Uygun",O3192)))</formula>
    </cfRule>
    <cfRule type="containsText" dxfId="2341" priority="4686" operator="containsText" text="%10 sınırı aşılmıştır.">
      <formula>NOT(ISERROR(SEARCH("%10 sınırı aşılmıştır.",O3192)))</formula>
    </cfRule>
    <cfRule type="containsText" dxfId="2340" priority="4685" operator="containsText" text="İthal Girdi">
      <formula>NOT(ISERROR(SEARCH("İthal Girdi",O3192)))</formula>
    </cfRule>
  </conditionalFormatting>
  <conditionalFormatting sqref="O3193:O3194">
    <cfRule type="containsText" dxfId="2339" priority="4662" operator="containsText" text="%10 sınırı aşılmıştır.">
      <formula>NOT(ISERROR(SEARCH("%10 sınırı aşılmıştır.",O3193)))</formula>
    </cfRule>
    <cfRule type="containsText" dxfId="2338" priority="4661" operator="containsText" text="İthal Girdi">
      <formula>NOT(ISERROR(SEARCH("İthal Girdi",O3193)))</formula>
    </cfRule>
    <cfRule type="containsText" dxfId="2337" priority="4664" operator="containsText" text="İthal Girdi">
      <formula>NOT(ISERROR(SEARCH("İthal Girdi",O3193)))</formula>
    </cfRule>
    <cfRule type="containsText" dxfId="2336" priority="4663" operator="containsText" text="Uygun">
      <formula>NOT(ISERROR(SEARCH("Uygun",O3193)))</formula>
    </cfRule>
  </conditionalFormatting>
  <conditionalFormatting sqref="O3195">
    <cfRule type="containsText" dxfId="2335" priority="4672" operator="containsText" text="İthal Girdi">
      <formula>NOT(ISERROR(SEARCH("İthal Girdi",O3195)))</formula>
    </cfRule>
    <cfRule type="containsText" dxfId="2334" priority="4670" operator="containsText" text="%10 sınırı aşılmıştır.">
      <formula>NOT(ISERROR(SEARCH("%10 sınırı aşılmıştır.",O3195)))</formula>
    </cfRule>
    <cfRule type="containsText" dxfId="2333" priority="4669" operator="containsText" text="İthal Girdi">
      <formula>NOT(ISERROR(SEARCH("İthal Girdi",O3195)))</formula>
    </cfRule>
    <cfRule type="containsText" dxfId="2332" priority="4671" operator="containsText" text="Uygun">
      <formula>NOT(ISERROR(SEARCH("Uygun",O3195)))</formula>
    </cfRule>
  </conditionalFormatting>
  <conditionalFormatting sqref="O3196">
    <cfRule type="containsText" dxfId="2331" priority="4678" operator="containsText" text="%10 sınırı aşılmıştır.">
      <formula>NOT(ISERROR(SEARCH("%10 sınırı aşılmıştır.",O3196)))</formula>
    </cfRule>
    <cfRule type="containsText" dxfId="2330" priority="4680" operator="containsText" text="İthal Girdi">
      <formula>NOT(ISERROR(SEARCH("İthal Girdi",O3196)))</formula>
    </cfRule>
    <cfRule type="containsText" dxfId="2329" priority="4679" operator="containsText" text="Uygun">
      <formula>NOT(ISERROR(SEARCH("Uygun",O3196)))</formula>
    </cfRule>
    <cfRule type="containsText" dxfId="2328" priority="4677" operator="containsText" text="İthal Girdi">
      <formula>NOT(ISERROR(SEARCH("İthal Girdi",O3196)))</formula>
    </cfRule>
  </conditionalFormatting>
  <conditionalFormatting sqref="O3197:O3229">
    <cfRule type="containsText" dxfId="2327" priority="4654" operator="containsText" text="%10 sınırı aşılmıştır.">
      <formula>NOT(ISERROR(SEARCH("%10 sınırı aşılmıştır.",O3197)))</formula>
    </cfRule>
    <cfRule type="containsText" dxfId="2326" priority="4656" operator="containsText" text="İthal Girdi">
      <formula>NOT(ISERROR(SEARCH("İthal Girdi",O3197)))</formula>
    </cfRule>
    <cfRule type="containsText" dxfId="2325" priority="4655" operator="containsText" text="Uygun">
      <formula>NOT(ISERROR(SEARCH("Uygun",O3197)))</formula>
    </cfRule>
    <cfRule type="containsText" dxfId="2324" priority="4653" operator="containsText" text="İthal Girdi">
      <formula>NOT(ISERROR(SEARCH("İthal Girdi",O3197)))</formula>
    </cfRule>
  </conditionalFormatting>
  <conditionalFormatting sqref="O3230">
    <cfRule type="containsText" dxfId="2323" priority="4648" operator="containsText" text="İthal Girdi">
      <formula>NOT(ISERROR(SEARCH("İthal Girdi",O3230)))</formula>
    </cfRule>
    <cfRule type="containsText" dxfId="2322" priority="4647" operator="containsText" text="Uygun">
      <formula>NOT(ISERROR(SEARCH("Uygun",O3230)))</formula>
    </cfRule>
    <cfRule type="containsText" dxfId="2321" priority="4645" operator="containsText" text="İthal Girdi">
      <formula>NOT(ISERROR(SEARCH("İthal Girdi",O3230)))</formula>
    </cfRule>
    <cfRule type="containsText" dxfId="2320" priority="4646" operator="containsText" text="%10 sınırı aşılmıştır.">
      <formula>NOT(ISERROR(SEARCH("%10 sınırı aşılmıştır.",O3230)))</formula>
    </cfRule>
  </conditionalFormatting>
  <conditionalFormatting sqref="O3231:O3232">
    <cfRule type="containsText" dxfId="2319" priority="4622" operator="containsText" text="%10 sınırı aşılmıştır.">
      <formula>NOT(ISERROR(SEARCH("%10 sınırı aşılmıştır.",O3231)))</formula>
    </cfRule>
    <cfRule type="containsText" dxfId="2318" priority="4621" operator="containsText" text="İthal Girdi">
      <formula>NOT(ISERROR(SEARCH("İthal Girdi",O3231)))</formula>
    </cfRule>
    <cfRule type="containsText" dxfId="2317" priority="4623" operator="containsText" text="Uygun">
      <formula>NOT(ISERROR(SEARCH("Uygun",O3231)))</formula>
    </cfRule>
    <cfRule type="containsText" dxfId="2316" priority="4624" operator="containsText" text="İthal Girdi">
      <formula>NOT(ISERROR(SEARCH("İthal Girdi",O3231)))</formula>
    </cfRule>
  </conditionalFormatting>
  <conditionalFormatting sqref="O3233">
    <cfRule type="containsText" dxfId="2315" priority="4632" operator="containsText" text="İthal Girdi">
      <formula>NOT(ISERROR(SEARCH("İthal Girdi",O3233)))</formula>
    </cfRule>
    <cfRule type="containsText" dxfId="2314" priority="4629" operator="containsText" text="İthal Girdi">
      <formula>NOT(ISERROR(SEARCH("İthal Girdi",O3233)))</formula>
    </cfRule>
    <cfRule type="containsText" dxfId="2313" priority="4630" operator="containsText" text="%10 sınırı aşılmıştır.">
      <formula>NOT(ISERROR(SEARCH("%10 sınırı aşılmıştır.",O3233)))</formula>
    </cfRule>
    <cfRule type="containsText" dxfId="2312" priority="4631" operator="containsText" text="Uygun">
      <formula>NOT(ISERROR(SEARCH("Uygun",O3233)))</formula>
    </cfRule>
  </conditionalFormatting>
  <conditionalFormatting sqref="O3234">
    <cfRule type="containsText" dxfId="2311" priority="4639" operator="containsText" text="Uygun">
      <formula>NOT(ISERROR(SEARCH("Uygun",O3234)))</formula>
    </cfRule>
    <cfRule type="containsText" dxfId="2310" priority="4638" operator="containsText" text="%10 sınırı aşılmıştır.">
      <formula>NOT(ISERROR(SEARCH("%10 sınırı aşılmıştır.",O3234)))</formula>
    </cfRule>
    <cfRule type="containsText" dxfId="2309" priority="4637" operator="containsText" text="İthal Girdi">
      <formula>NOT(ISERROR(SEARCH("İthal Girdi",O3234)))</formula>
    </cfRule>
    <cfRule type="containsText" dxfId="2308" priority="4640" operator="containsText" text="İthal Girdi">
      <formula>NOT(ISERROR(SEARCH("İthal Girdi",O3234)))</formula>
    </cfRule>
  </conditionalFormatting>
  <conditionalFormatting sqref="O3235:O3267">
    <cfRule type="containsText" dxfId="2307" priority="4613" operator="containsText" text="İthal Girdi">
      <formula>NOT(ISERROR(SEARCH("İthal Girdi",O3235)))</formula>
    </cfRule>
    <cfRule type="containsText" dxfId="2306" priority="4616" operator="containsText" text="İthal Girdi">
      <formula>NOT(ISERROR(SEARCH("İthal Girdi",O3235)))</formula>
    </cfRule>
    <cfRule type="containsText" dxfId="2305" priority="4615" operator="containsText" text="Uygun">
      <formula>NOT(ISERROR(SEARCH("Uygun",O3235)))</formula>
    </cfRule>
    <cfRule type="containsText" dxfId="2304" priority="4614" operator="containsText" text="%10 sınırı aşılmıştır.">
      <formula>NOT(ISERROR(SEARCH("%10 sınırı aşılmıştır.",O3235)))</formula>
    </cfRule>
  </conditionalFormatting>
  <conditionalFormatting sqref="O3268">
    <cfRule type="containsText" dxfId="2303" priority="4607" operator="containsText" text="Uygun">
      <formula>NOT(ISERROR(SEARCH("Uygun",O3268)))</formula>
    </cfRule>
    <cfRule type="containsText" dxfId="2302" priority="4608" operator="containsText" text="İthal Girdi">
      <formula>NOT(ISERROR(SEARCH("İthal Girdi",O3268)))</formula>
    </cfRule>
    <cfRule type="containsText" dxfId="2301" priority="4605" operator="containsText" text="İthal Girdi">
      <formula>NOT(ISERROR(SEARCH("İthal Girdi",O3268)))</formula>
    </cfRule>
    <cfRule type="containsText" dxfId="2300" priority="4606" operator="containsText" text="%10 sınırı aşılmıştır.">
      <formula>NOT(ISERROR(SEARCH("%10 sınırı aşılmıştır.",O3268)))</formula>
    </cfRule>
  </conditionalFormatting>
  <conditionalFormatting sqref="O3269:O3270">
    <cfRule type="containsText" dxfId="2299" priority="4581" operator="containsText" text="İthal Girdi">
      <formula>NOT(ISERROR(SEARCH("İthal Girdi",O3269)))</formula>
    </cfRule>
    <cfRule type="containsText" dxfId="2298" priority="4584" operator="containsText" text="İthal Girdi">
      <formula>NOT(ISERROR(SEARCH("İthal Girdi",O3269)))</formula>
    </cfRule>
    <cfRule type="containsText" dxfId="2297" priority="4583" operator="containsText" text="Uygun">
      <formula>NOT(ISERROR(SEARCH("Uygun",O3269)))</formula>
    </cfRule>
    <cfRule type="containsText" dxfId="2296" priority="4582" operator="containsText" text="%10 sınırı aşılmıştır.">
      <formula>NOT(ISERROR(SEARCH("%10 sınırı aşılmıştır.",O3269)))</formula>
    </cfRule>
  </conditionalFormatting>
  <conditionalFormatting sqref="O3271">
    <cfRule type="containsText" dxfId="2295" priority="4590" operator="containsText" text="%10 sınırı aşılmıştır.">
      <formula>NOT(ISERROR(SEARCH("%10 sınırı aşılmıştır.",O3271)))</formula>
    </cfRule>
    <cfRule type="containsText" dxfId="2294" priority="4591" operator="containsText" text="Uygun">
      <formula>NOT(ISERROR(SEARCH("Uygun",O3271)))</formula>
    </cfRule>
    <cfRule type="containsText" dxfId="2293" priority="4589" operator="containsText" text="İthal Girdi">
      <formula>NOT(ISERROR(SEARCH("İthal Girdi",O3271)))</formula>
    </cfRule>
    <cfRule type="containsText" dxfId="2292" priority="4592" operator="containsText" text="İthal Girdi">
      <formula>NOT(ISERROR(SEARCH("İthal Girdi",O3271)))</formula>
    </cfRule>
  </conditionalFormatting>
  <conditionalFormatting sqref="O3272">
    <cfRule type="containsText" dxfId="2291" priority="4598" operator="containsText" text="%10 sınırı aşılmıştır.">
      <formula>NOT(ISERROR(SEARCH("%10 sınırı aşılmıştır.",O3272)))</formula>
    </cfRule>
    <cfRule type="containsText" dxfId="2290" priority="4597" operator="containsText" text="İthal Girdi">
      <formula>NOT(ISERROR(SEARCH("İthal Girdi",O3272)))</formula>
    </cfRule>
    <cfRule type="containsText" dxfId="2289" priority="4599" operator="containsText" text="Uygun">
      <formula>NOT(ISERROR(SEARCH("Uygun",O3272)))</formula>
    </cfRule>
    <cfRule type="containsText" dxfId="2288" priority="4600" operator="containsText" text="İthal Girdi">
      <formula>NOT(ISERROR(SEARCH("İthal Girdi",O3272)))</formula>
    </cfRule>
  </conditionalFormatting>
  <conditionalFormatting sqref="O3273:O3305">
    <cfRule type="containsText" dxfId="2287" priority="4573" operator="containsText" text="İthal Girdi">
      <formula>NOT(ISERROR(SEARCH("İthal Girdi",O3273)))</formula>
    </cfRule>
    <cfRule type="containsText" dxfId="2286" priority="4574" operator="containsText" text="%10 sınırı aşılmıştır.">
      <formula>NOT(ISERROR(SEARCH("%10 sınırı aşılmıştır.",O3273)))</formula>
    </cfRule>
    <cfRule type="containsText" dxfId="2285" priority="4575" operator="containsText" text="Uygun">
      <formula>NOT(ISERROR(SEARCH("Uygun",O3273)))</formula>
    </cfRule>
    <cfRule type="containsText" dxfId="2284" priority="4576" operator="containsText" text="İthal Girdi">
      <formula>NOT(ISERROR(SEARCH("İthal Girdi",O3273)))</formula>
    </cfRule>
  </conditionalFormatting>
  <conditionalFormatting sqref="O3306">
    <cfRule type="containsText" dxfId="2283" priority="4565" operator="containsText" text="İthal Girdi">
      <formula>NOT(ISERROR(SEARCH("İthal Girdi",O3306)))</formula>
    </cfRule>
    <cfRule type="containsText" dxfId="2282" priority="4567" operator="containsText" text="Uygun">
      <formula>NOT(ISERROR(SEARCH("Uygun",O3306)))</formula>
    </cfRule>
    <cfRule type="containsText" dxfId="2281" priority="4568" operator="containsText" text="İthal Girdi">
      <formula>NOT(ISERROR(SEARCH("İthal Girdi",O3306)))</formula>
    </cfRule>
    <cfRule type="containsText" dxfId="2280" priority="4566" operator="containsText" text="%10 sınırı aşılmıştır.">
      <formula>NOT(ISERROR(SEARCH("%10 sınırı aşılmıştır.",O3306)))</formula>
    </cfRule>
  </conditionalFormatting>
  <conditionalFormatting sqref="O3307:O3308">
    <cfRule type="containsText" dxfId="2279" priority="4541" operator="containsText" text="İthal Girdi">
      <formula>NOT(ISERROR(SEARCH("İthal Girdi",O3307)))</formula>
    </cfRule>
    <cfRule type="containsText" dxfId="2278" priority="4542" operator="containsText" text="%10 sınırı aşılmıştır.">
      <formula>NOT(ISERROR(SEARCH("%10 sınırı aşılmıştır.",O3307)))</formula>
    </cfRule>
    <cfRule type="containsText" dxfId="2277" priority="4544" operator="containsText" text="İthal Girdi">
      <formula>NOT(ISERROR(SEARCH("İthal Girdi",O3307)))</formula>
    </cfRule>
    <cfRule type="containsText" dxfId="2276" priority="4543" operator="containsText" text="Uygun">
      <formula>NOT(ISERROR(SEARCH("Uygun",O3307)))</formula>
    </cfRule>
  </conditionalFormatting>
  <conditionalFormatting sqref="O3309">
    <cfRule type="containsText" dxfId="2275" priority="4549" operator="containsText" text="İthal Girdi">
      <formula>NOT(ISERROR(SEARCH("İthal Girdi",O3309)))</formula>
    </cfRule>
    <cfRule type="containsText" dxfId="2274" priority="4550" operator="containsText" text="%10 sınırı aşılmıştır.">
      <formula>NOT(ISERROR(SEARCH("%10 sınırı aşılmıştır.",O3309)))</formula>
    </cfRule>
    <cfRule type="containsText" dxfId="2273" priority="4551" operator="containsText" text="Uygun">
      <formula>NOT(ISERROR(SEARCH("Uygun",O3309)))</formula>
    </cfRule>
    <cfRule type="containsText" dxfId="2272" priority="4552" operator="containsText" text="İthal Girdi">
      <formula>NOT(ISERROR(SEARCH("İthal Girdi",O3309)))</formula>
    </cfRule>
  </conditionalFormatting>
  <conditionalFormatting sqref="O3310">
    <cfRule type="containsText" dxfId="2271" priority="4557" operator="containsText" text="İthal Girdi">
      <formula>NOT(ISERROR(SEARCH("İthal Girdi",O3310)))</formula>
    </cfRule>
    <cfRule type="containsText" dxfId="2270" priority="4558" operator="containsText" text="%10 sınırı aşılmıştır.">
      <formula>NOT(ISERROR(SEARCH("%10 sınırı aşılmıştır.",O3310)))</formula>
    </cfRule>
    <cfRule type="containsText" dxfId="2269" priority="4559" operator="containsText" text="Uygun">
      <formula>NOT(ISERROR(SEARCH("Uygun",O3310)))</formula>
    </cfRule>
    <cfRule type="containsText" dxfId="2268" priority="4560" operator="containsText" text="İthal Girdi">
      <formula>NOT(ISERROR(SEARCH("İthal Girdi",O3310)))</formula>
    </cfRule>
  </conditionalFormatting>
  <conditionalFormatting sqref="O3311:O3343">
    <cfRule type="containsText" dxfId="2267" priority="4534" operator="containsText" text="%10 sınırı aşılmıştır.">
      <formula>NOT(ISERROR(SEARCH("%10 sınırı aşılmıştır.",O3311)))</formula>
    </cfRule>
    <cfRule type="containsText" dxfId="2266" priority="4536" operator="containsText" text="İthal Girdi">
      <formula>NOT(ISERROR(SEARCH("İthal Girdi",O3311)))</formula>
    </cfRule>
    <cfRule type="containsText" dxfId="2265" priority="4533" operator="containsText" text="İthal Girdi">
      <formula>NOT(ISERROR(SEARCH("İthal Girdi",O3311)))</formula>
    </cfRule>
    <cfRule type="containsText" dxfId="2264" priority="4535" operator="containsText" text="Uygun">
      <formula>NOT(ISERROR(SEARCH("Uygun",O3311)))</formula>
    </cfRule>
  </conditionalFormatting>
  <conditionalFormatting sqref="O3344">
    <cfRule type="containsText" dxfId="2263" priority="4526" operator="containsText" text="%10 sınırı aşılmıştır.">
      <formula>NOT(ISERROR(SEARCH("%10 sınırı aşılmıştır.",O3344)))</formula>
    </cfRule>
    <cfRule type="containsText" dxfId="2262" priority="4527" operator="containsText" text="Uygun">
      <formula>NOT(ISERROR(SEARCH("Uygun",O3344)))</formula>
    </cfRule>
    <cfRule type="containsText" dxfId="2261" priority="4528" operator="containsText" text="İthal Girdi">
      <formula>NOT(ISERROR(SEARCH("İthal Girdi",O3344)))</formula>
    </cfRule>
    <cfRule type="containsText" dxfId="2260" priority="4525" operator="containsText" text="İthal Girdi">
      <formula>NOT(ISERROR(SEARCH("İthal Girdi",O3344)))</formula>
    </cfRule>
  </conditionalFormatting>
  <conditionalFormatting sqref="O3345:O3346">
    <cfRule type="containsText" dxfId="2259" priority="4503" operator="containsText" text="Uygun">
      <formula>NOT(ISERROR(SEARCH("Uygun",O3345)))</formula>
    </cfRule>
    <cfRule type="containsText" dxfId="2258" priority="4502" operator="containsText" text="%10 sınırı aşılmıştır.">
      <formula>NOT(ISERROR(SEARCH("%10 sınırı aşılmıştır.",O3345)))</formula>
    </cfRule>
    <cfRule type="containsText" dxfId="2257" priority="4501" operator="containsText" text="İthal Girdi">
      <formula>NOT(ISERROR(SEARCH("İthal Girdi",O3345)))</formula>
    </cfRule>
    <cfRule type="containsText" dxfId="2256" priority="4504" operator="containsText" text="İthal Girdi">
      <formula>NOT(ISERROR(SEARCH("İthal Girdi",O3345)))</formula>
    </cfRule>
  </conditionalFormatting>
  <conditionalFormatting sqref="O3347">
    <cfRule type="containsText" dxfId="2255" priority="4510" operator="containsText" text="%10 sınırı aşılmıştır.">
      <formula>NOT(ISERROR(SEARCH("%10 sınırı aşılmıştır.",O3347)))</formula>
    </cfRule>
    <cfRule type="containsText" dxfId="2254" priority="4511" operator="containsText" text="Uygun">
      <formula>NOT(ISERROR(SEARCH("Uygun",O3347)))</formula>
    </cfRule>
    <cfRule type="containsText" dxfId="2253" priority="4512" operator="containsText" text="İthal Girdi">
      <formula>NOT(ISERROR(SEARCH("İthal Girdi",O3347)))</formula>
    </cfRule>
    <cfRule type="containsText" dxfId="2252" priority="4509" operator="containsText" text="İthal Girdi">
      <formula>NOT(ISERROR(SEARCH("İthal Girdi",O3347)))</formula>
    </cfRule>
  </conditionalFormatting>
  <conditionalFormatting sqref="O3348">
    <cfRule type="containsText" dxfId="2251" priority="4517" operator="containsText" text="İthal Girdi">
      <formula>NOT(ISERROR(SEARCH("İthal Girdi",O3348)))</formula>
    </cfRule>
    <cfRule type="containsText" dxfId="2250" priority="4518" operator="containsText" text="%10 sınırı aşılmıştır.">
      <formula>NOT(ISERROR(SEARCH("%10 sınırı aşılmıştır.",O3348)))</formula>
    </cfRule>
    <cfRule type="containsText" dxfId="2249" priority="4520" operator="containsText" text="İthal Girdi">
      <formula>NOT(ISERROR(SEARCH("İthal Girdi",O3348)))</formula>
    </cfRule>
    <cfRule type="containsText" dxfId="2248" priority="4519" operator="containsText" text="Uygun">
      <formula>NOT(ISERROR(SEARCH("Uygun",O3348)))</formula>
    </cfRule>
  </conditionalFormatting>
  <conditionalFormatting sqref="O3349:O3381">
    <cfRule type="containsText" dxfId="2247" priority="4494" operator="containsText" text="%10 sınırı aşılmıştır.">
      <formula>NOT(ISERROR(SEARCH("%10 sınırı aşılmıştır.",O3349)))</formula>
    </cfRule>
    <cfRule type="containsText" dxfId="2246" priority="4495" operator="containsText" text="Uygun">
      <formula>NOT(ISERROR(SEARCH("Uygun",O3349)))</formula>
    </cfRule>
    <cfRule type="containsText" dxfId="2245" priority="4496" operator="containsText" text="İthal Girdi">
      <formula>NOT(ISERROR(SEARCH("İthal Girdi",O3349)))</formula>
    </cfRule>
    <cfRule type="containsText" dxfId="2244" priority="4493" operator="containsText" text="İthal Girdi">
      <formula>NOT(ISERROR(SEARCH("İthal Girdi",O3349)))</formula>
    </cfRule>
  </conditionalFormatting>
  <conditionalFormatting sqref="O3382">
    <cfRule type="containsText" dxfId="2243" priority="4485" operator="containsText" text="İthal Girdi">
      <formula>NOT(ISERROR(SEARCH("İthal Girdi",O3382)))</formula>
    </cfRule>
    <cfRule type="containsText" dxfId="2242" priority="4486" operator="containsText" text="%10 sınırı aşılmıştır.">
      <formula>NOT(ISERROR(SEARCH("%10 sınırı aşılmıştır.",O3382)))</formula>
    </cfRule>
    <cfRule type="containsText" dxfId="2241" priority="4487" operator="containsText" text="Uygun">
      <formula>NOT(ISERROR(SEARCH("Uygun",O3382)))</formula>
    </cfRule>
    <cfRule type="containsText" dxfId="2240" priority="4488" operator="containsText" text="İthal Girdi">
      <formula>NOT(ISERROR(SEARCH("İthal Girdi",O3382)))</formula>
    </cfRule>
  </conditionalFormatting>
  <conditionalFormatting sqref="O3383:O3384">
    <cfRule type="containsText" dxfId="2239" priority="4461" operator="containsText" text="İthal Girdi">
      <formula>NOT(ISERROR(SEARCH("İthal Girdi",O3383)))</formula>
    </cfRule>
    <cfRule type="containsText" dxfId="2238" priority="4463" operator="containsText" text="Uygun">
      <formula>NOT(ISERROR(SEARCH("Uygun",O3383)))</formula>
    </cfRule>
    <cfRule type="containsText" dxfId="2237" priority="4464" operator="containsText" text="İthal Girdi">
      <formula>NOT(ISERROR(SEARCH("İthal Girdi",O3383)))</formula>
    </cfRule>
    <cfRule type="containsText" dxfId="2236" priority="4462" operator="containsText" text="%10 sınırı aşılmıştır.">
      <formula>NOT(ISERROR(SEARCH("%10 sınırı aşılmıştır.",O3383)))</formula>
    </cfRule>
  </conditionalFormatting>
  <conditionalFormatting sqref="O3385">
    <cfRule type="containsText" dxfId="2235" priority="4469" operator="containsText" text="İthal Girdi">
      <formula>NOT(ISERROR(SEARCH("İthal Girdi",O3385)))</formula>
    </cfRule>
    <cfRule type="containsText" dxfId="2234" priority="4470" operator="containsText" text="%10 sınırı aşılmıştır.">
      <formula>NOT(ISERROR(SEARCH("%10 sınırı aşılmıştır.",O3385)))</formula>
    </cfRule>
    <cfRule type="containsText" dxfId="2233" priority="4472" operator="containsText" text="İthal Girdi">
      <formula>NOT(ISERROR(SEARCH("İthal Girdi",O3385)))</formula>
    </cfRule>
    <cfRule type="containsText" dxfId="2232" priority="4471" operator="containsText" text="Uygun">
      <formula>NOT(ISERROR(SEARCH("Uygun",O3385)))</formula>
    </cfRule>
  </conditionalFormatting>
  <conditionalFormatting sqref="O3386">
    <cfRule type="containsText" dxfId="2231" priority="4477" operator="containsText" text="İthal Girdi">
      <formula>NOT(ISERROR(SEARCH("İthal Girdi",O3386)))</formula>
    </cfRule>
    <cfRule type="containsText" dxfId="2230" priority="4478" operator="containsText" text="%10 sınırı aşılmıştır.">
      <formula>NOT(ISERROR(SEARCH("%10 sınırı aşılmıştır.",O3386)))</formula>
    </cfRule>
    <cfRule type="containsText" dxfId="2229" priority="4479" operator="containsText" text="Uygun">
      <formula>NOT(ISERROR(SEARCH("Uygun",O3386)))</formula>
    </cfRule>
    <cfRule type="containsText" dxfId="2228" priority="4480" operator="containsText" text="İthal Girdi">
      <formula>NOT(ISERROR(SEARCH("İthal Girdi",O3386)))</formula>
    </cfRule>
  </conditionalFormatting>
  <conditionalFormatting sqref="O3387:O3419">
    <cfRule type="containsText" dxfId="2227" priority="4456" operator="containsText" text="İthal Girdi">
      <formula>NOT(ISERROR(SEARCH("İthal Girdi",O3387)))</formula>
    </cfRule>
    <cfRule type="containsText" dxfId="2226" priority="4455" operator="containsText" text="Uygun">
      <formula>NOT(ISERROR(SEARCH("Uygun",O3387)))</formula>
    </cfRule>
    <cfRule type="containsText" dxfId="2225" priority="4453" operator="containsText" text="İthal Girdi">
      <formula>NOT(ISERROR(SEARCH("İthal Girdi",O3387)))</formula>
    </cfRule>
    <cfRule type="containsText" dxfId="2224" priority="4454" operator="containsText" text="%10 sınırı aşılmıştır.">
      <formula>NOT(ISERROR(SEARCH("%10 sınırı aşılmıştır.",O3387)))</formula>
    </cfRule>
  </conditionalFormatting>
  <conditionalFormatting sqref="O3420">
    <cfRule type="containsText" dxfId="2223" priority="4448" operator="containsText" text="İthal Girdi">
      <formula>NOT(ISERROR(SEARCH("İthal Girdi",O3420)))</formula>
    </cfRule>
    <cfRule type="containsText" dxfId="2222" priority="4447" operator="containsText" text="Uygun">
      <formula>NOT(ISERROR(SEARCH("Uygun",O3420)))</formula>
    </cfRule>
    <cfRule type="containsText" dxfId="2221" priority="4446" operator="containsText" text="%10 sınırı aşılmıştır.">
      <formula>NOT(ISERROR(SEARCH("%10 sınırı aşılmıştır.",O3420)))</formula>
    </cfRule>
    <cfRule type="containsText" dxfId="2220" priority="4445" operator="containsText" text="İthal Girdi">
      <formula>NOT(ISERROR(SEARCH("İthal Girdi",O3420)))</formula>
    </cfRule>
  </conditionalFormatting>
  <conditionalFormatting sqref="O3421:O3422">
    <cfRule type="containsText" dxfId="2219" priority="4423" operator="containsText" text="Uygun">
      <formula>NOT(ISERROR(SEARCH("Uygun",O3421)))</formula>
    </cfRule>
    <cfRule type="containsText" dxfId="2218" priority="4422" operator="containsText" text="%10 sınırı aşılmıştır.">
      <formula>NOT(ISERROR(SEARCH("%10 sınırı aşılmıştır.",O3421)))</formula>
    </cfRule>
    <cfRule type="containsText" dxfId="2217" priority="4424" operator="containsText" text="İthal Girdi">
      <formula>NOT(ISERROR(SEARCH("İthal Girdi",O3421)))</formula>
    </cfRule>
    <cfRule type="containsText" dxfId="2216" priority="4421" operator="containsText" text="İthal Girdi">
      <formula>NOT(ISERROR(SEARCH("İthal Girdi",O3421)))</formula>
    </cfRule>
  </conditionalFormatting>
  <conditionalFormatting sqref="O3423">
    <cfRule type="containsText" dxfId="2215" priority="4432" operator="containsText" text="İthal Girdi">
      <formula>NOT(ISERROR(SEARCH("İthal Girdi",O3423)))</formula>
    </cfRule>
    <cfRule type="containsText" dxfId="2214" priority="4431" operator="containsText" text="Uygun">
      <formula>NOT(ISERROR(SEARCH("Uygun",O3423)))</formula>
    </cfRule>
    <cfRule type="containsText" dxfId="2213" priority="4430" operator="containsText" text="%10 sınırı aşılmıştır.">
      <formula>NOT(ISERROR(SEARCH("%10 sınırı aşılmıştır.",O3423)))</formula>
    </cfRule>
    <cfRule type="containsText" dxfId="2212" priority="4429" operator="containsText" text="İthal Girdi">
      <formula>NOT(ISERROR(SEARCH("İthal Girdi",O3423)))</formula>
    </cfRule>
  </conditionalFormatting>
  <conditionalFormatting sqref="O3424">
    <cfRule type="containsText" dxfId="2211" priority="4439" operator="containsText" text="Uygun">
      <formula>NOT(ISERROR(SEARCH("Uygun",O3424)))</formula>
    </cfRule>
    <cfRule type="containsText" dxfId="2210" priority="4438" operator="containsText" text="%10 sınırı aşılmıştır.">
      <formula>NOT(ISERROR(SEARCH("%10 sınırı aşılmıştır.",O3424)))</formula>
    </cfRule>
    <cfRule type="containsText" dxfId="2209" priority="4437" operator="containsText" text="İthal Girdi">
      <formula>NOT(ISERROR(SEARCH("İthal Girdi",O3424)))</formula>
    </cfRule>
    <cfRule type="containsText" dxfId="2208" priority="4440" operator="containsText" text="İthal Girdi">
      <formula>NOT(ISERROR(SEARCH("İthal Girdi",O3424)))</formula>
    </cfRule>
  </conditionalFormatting>
  <conditionalFormatting sqref="O3425:O3457">
    <cfRule type="containsText" dxfId="2207" priority="4415" operator="containsText" text="Uygun">
      <formula>NOT(ISERROR(SEARCH("Uygun",O3425)))</formula>
    </cfRule>
    <cfRule type="containsText" dxfId="2206" priority="4414" operator="containsText" text="%10 sınırı aşılmıştır.">
      <formula>NOT(ISERROR(SEARCH("%10 sınırı aşılmıştır.",O3425)))</formula>
    </cfRule>
    <cfRule type="containsText" dxfId="2205" priority="4416" operator="containsText" text="İthal Girdi">
      <formula>NOT(ISERROR(SEARCH("İthal Girdi",O3425)))</formula>
    </cfRule>
    <cfRule type="containsText" dxfId="2204" priority="4413" operator="containsText" text="İthal Girdi">
      <formula>NOT(ISERROR(SEARCH("İthal Girdi",O3425)))</formula>
    </cfRule>
  </conditionalFormatting>
  <conditionalFormatting sqref="O3458">
    <cfRule type="containsText" dxfId="2203" priority="4405" operator="containsText" text="İthal Girdi">
      <formula>NOT(ISERROR(SEARCH("İthal Girdi",O3458)))</formula>
    </cfRule>
    <cfRule type="containsText" dxfId="2202" priority="4408" operator="containsText" text="İthal Girdi">
      <formula>NOT(ISERROR(SEARCH("İthal Girdi",O3458)))</formula>
    </cfRule>
    <cfRule type="containsText" dxfId="2201" priority="4407" operator="containsText" text="Uygun">
      <formula>NOT(ISERROR(SEARCH("Uygun",O3458)))</formula>
    </cfRule>
    <cfRule type="containsText" dxfId="2200" priority="4406" operator="containsText" text="%10 sınırı aşılmıştır.">
      <formula>NOT(ISERROR(SEARCH("%10 sınırı aşılmıştır.",O3458)))</formula>
    </cfRule>
  </conditionalFormatting>
  <conditionalFormatting sqref="O3459:O3460">
    <cfRule type="containsText" dxfId="2199" priority="4384" operator="containsText" text="İthal Girdi">
      <formula>NOT(ISERROR(SEARCH("İthal Girdi",O3459)))</formula>
    </cfRule>
    <cfRule type="containsText" dxfId="2198" priority="4383" operator="containsText" text="Uygun">
      <formula>NOT(ISERROR(SEARCH("Uygun",O3459)))</formula>
    </cfRule>
    <cfRule type="containsText" dxfId="2197" priority="4382" operator="containsText" text="%10 sınırı aşılmıştır.">
      <formula>NOT(ISERROR(SEARCH("%10 sınırı aşılmıştır.",O3459)))</formula>
    </cfRule>
    <cfRule type="containsText" dxfId="2196" priority="4381" operator="containsText" text="İthal Girdi">
      <formula>NOT(ISERROR(SEARCH("İthal Girdi",O3459)))</formula>
    </cfRule>
  </conditionalFormatting>
  <conditionalFormatting sqref="O3461">
    <cfRule type="containsText" dxfId="2195" priority="4392" operator="containsText" text="İthal Girdi">
      <formula>NOT(ISERROR(SEARCH("İthal Girdi",O3461)))</formula>
    </cfRule>
    <cfRule type="containsText" dxfId="2194" priority="4390" operator="containsText" text="%10 sınırı aşılmıştır.">
      <formula>NOT(ISERROR(SEARCH("%10 sınırı aşılmıştır.",O3461)))</formula>
    </cfRule>
    <cfRule type="containsText" dxfId="2193" priority="4389" operator="containsText" text="İthal Girdi">
      <formula>NOT(ISERROR(SEARCH("İthal Girdi",O3461)))</formula>
    </cfRule>
    <cfRule type="containsText" dxfId="2192" priority="4391" operator="containsText" text="Uygun">
      <formula>NOT(ISERROR(SEARCH("Uygun",O3461)))</formula>
    </cfRule>
  </conditionalFormatting>
  <conditionalFormatting sqref="O3462">
    <cfRule type="containsText" dxfId="2191" priority="4398" operator="containsText" text="%10 sınırı aşılmıştır.">
      <formula>NOT(ISERROR(SEARCH("%10 sınırı aşılmıştır.",O3462)))</formula>
    </cfRule>
    <cfRule type="containsText" dxfId="2190" priority="4397" operator="containsText" text="İthal Girdi">
      <formula>NOT(ISERROR(SEARCH("İthal Girdi",O3462)))</formula>
    </cfRule>
    <cfRule type="containsText" dxfId="2189" priority="4399" operator="containsText" text="Uygun">
      <formula>NOT(ISERROR(SEARCH("Uygun",O3462)))</formula>
    </cfRule>
    <cfRule type="containsText" dxfId="2188" priority="4400" operator="containsText" text="İthal Girdi">
      <formula>NOT(ISERROR(SEARCH("İthal Girdi",O3462)))</formula>
    </cfRule>
  </conditionalFormatting>
  <conditionalFormatting sqref="O3463:O3495">
    <cfRule type="containsText" dxfId="2187" priority="4373" operator="containsText" text="İthal Girdi">
      <formula>NOT(ISERROR(SEARCH("İthal Girdi",O3463)))</formula>
    </cfRule>
    <cfRule type="containsText" dxfId="2186" priority="4375" operator="containsText" text="Uygun">
      <formula>NOT(ISERROR(SEARCH("Uygun",O3463)))</formula>
    </cfRule>
    <cfRule type="containsText" dxfId="2185" priority="4374" operator="containsText" text="%10 sınırı aşılmıştır.">
      <formula>NOT(ISERROR(SEARCH("%10 sınırı aşılmıştır.",O3463)))</formula>
    </cfRule>
    <cfRule type="containsText" dxfId="2184" priority="4376" operator="containsText" text="İthal Girdi">
      <formula>NOT(ISERROR(SEARCH("İthal Girdi",O3463)))</formula>
    </cfRule>
  </conditionalFormatting>
  <conditionalFormatting sqref="O3496">
    <cfRule type="containsText" dxfId="2183" priority="4368" operator="containsText" text="İthal Girdi">
      <formula>NOT(ISERROR(SEARCH("İthal Girdi",O3496)))</formula>
    </cfRule>
    <cfRule type="containsText" dxfId="2182" priority="4366" operator="containsText" text="%10 sınırı aşılmıştır.">
      <formula>NOT(ISERROR(SEARCH("%10 sınırı aşılmıştır.",O3496)))</formula>
    </cfRule>
    <cfRule type="containsText" dxfId="2181" priority="4367" operator="containsText" text="Uygun">
      <formula>NOT(ISERROR(SEARCH("Uygun",O3496)))</formula>
    </cfRule>
    <cfRule type="containsText" dxfId="2180" priority="4365" operator="containsText" text="İthal Girdi">
      <formula>NOT(ISERROR(SEARCH("İthal Girdi",O3496)))</formula>
    </cfRule>
  </conditionalFormatting>
  <conditionalFormatting sqref="O3497:O3498">
    <cfRule type="containsText" dxfId="2179" priority="4342" operator="containsText" text="%10 sınırı aşılmıştır.">
      <formula>NOT(ISERROR(SEARCH("%10 sınırı aşılmıştır.",O3497)))</formula>
    </cfRule>
    <cfRule type="containsText" dxfId="2178" priority="4344" operator="containsText" text="İthal Girdi">
      <formula>NOT(ISERROR(SEARCH("İthal Girdi",O3497)))</formula>
    </cfRule>
    <cfRule type="containsText" dxfId="2177" priority="4343" operator="containsText" text="Uygun">
      <formula>NOT(ISERROR(SEARCH("Uygun",O3497)))</formula>
    </cfRule>
    <cfRule type="containsText" dxfId="2176" priority="4341" operator="containsText" text="İthal Girdi">
      <formula>NOT(ISERROR(SEARCH("İthal Girdi",O3497)))</formula>
    </cfRule>
  </conditionalFormatting>
  <conditionalFormatting sqref="O3499">
    <cfRule type="containsText" dxfId="2175" priority="4352" operator="containsText" text="İthal Girdi">
      <formula>NOT(ISERROR(SEARCH("İthal Girdi",O3499)))</formula>
    </cfRule>
    <cfRule type="containsText" dxfId="2174" priority="4351" operator="containsText" text="Uygun">
      <formula>NOT(ISERROR(SEARCH("Uygun",O3499)))</formula>
    </cfRule>
    <cfRule type="containsText" dxfId="2173" priority="4349" operator="containsText" text="İthal Girdi">
      <formula>NOT(ISERROR(SEARCH("İthal Girdi",O3499)))</formula>
    </cfRule>
    <cfRule type="containsText" dxfId="2172" priority="4350" operator="containsText" text="%10 sınırı aşılmıştır.">
      <formula>NOT(ISERROR(SEARCH("%10 sınırı aşılmıştır.",O3499)))</formula>
    </cfRule>
  </conditionalFormatting>
  <conditionalFormatting sqref="O3500">
    <cfRule type="containsText" dxfId="2171" priority="4358" operator="containsText" text="%10 sınırı aşılmıştır.">
      <formula>NOT(ISERROR(SEARCH("%10 sınırı aşılmıştır.",O3500)))</formula>
    </cfRule>
    <cfRule type="containsText" dxfId="2170" priority="4360" operator="containsText" text="İthal Girdi">
      <formula>NOT(ISERROR(SEARCH("İthal Girdi",O3500)))</formula>
    </cfRule>
    <cfRule type="containsText" dxfId="2169" priority="4357" operator="containsText" text="İthal Girdi">
      <formula>NOT(ISERROR(SEARCH("İthal Girdi",O3500)))</formula>
    </cfRule>
    <cfRule type="containsText" dxfId="2168" priority="4359" operator="containsText" text="Uygun">
      <formula>NOT(ISERROR(SEARCH("Uygun",O3500)))</formula>
    </cfRule>
  </conditionalFormatting>
  <conditionalFormatting sqref="O3501:O3533">
    <cfRule type="containsText" dxfId="2167" priority="4335" operator="containsText" text="Uygun">
      <formula>NOT(ISERROR(SEARCH("Uygun",O3501)))</formula>
    </cfRule>
    <cfRule type="containsText" dxfId="2166" priority="4334" operator="containsText" text="%10 sınırı aşılmıştır.">
      <formula>NOT(ISERROR(SEARCH("%10 sınırı aşılmıştır.",O3501)))</formula>
    </cfRule>
    <cfRule type="containsText" dxfId="2165" priority="4333" operator="containsText" text="İthal Girdi">
      <formula>NOT(ISERROR(SEARCH("İthal Girdi",O3501)))</formula>
    </cfRule>
    <cfRule type="containsText" dxfId="2164" priority="4336" operator="containsText" text="İthal Girdi">
      <formula>NOT(ISERROR(SEARCH("İthal Girdi",O3501)))</formula>
    </cfRule>
  </conditionalFormatting>
  <conditionalFormatting sqref="O3534">
    <cfRule type="containsText" dxfId="2163" priority="4328" operator="containsText" text="İthal Girdi">
      <formula>NOT(ISERROR(SEARCH("İthal Girdi",O3534)))</formula>
    </cfRule>
    <cfRule type="containsText" dxfId="2162" priority="4327" operator="containsText" text="Uygun">
      <formula>NOT(ISERROR(SEARCH("Uygun",O3534)))</formula>
    </cfRule>
    <cfRule type="containsText" dxfId="2161" priority="4326" operator="containsText" text="%10 sınırı aşılmıştır.">
      <formula>NOT(ISERROR(SEARCH("%10 sınırı aşılmıştır.",O3534)))</formula>
    </cfRule>
    <cfRule type="containsText" dxfId="2160" priority="4325" operator="containsText" text="İthal Girdi">
      <formula>NOT(ISERROR(SEARCH("İthal Girdi",O3534)))</formula>
    </cfRule>
  </conditionalFormatting>
  <conditionalFormatting sqref="O3535:O3536">
    <cfRule type="containsText" dxfId="2159" priority="4301" operator="containsText" text="İthal Girdi">
      <formula>NOT(ISERROR(SEARCH("İthal Girdi",O3535)))</formula>
    </cfRule>
    <cfRule type="containsText" dxfId="2158" priority="4303" operator="containsText" text="Uygun">
      <formula>NOT(ISERROR(SEARCH("Uygun",O3535)))</formula>
    </cfRule>
    <cfRule type="containsText" dxfId="2157" priority="4304" operator="containsText" text="İthal Girdi">
      <formula>NOT(ISERROR(SEARCH("İthal Girdi",O3535)))</formula>
    </cfRule>
    <cfRule type="containsText" dxfId="2156" priority="4302" operator="containsText" text="%10 sınırı aşılmıştır.">
      <formula>NOT(ISERROR(SEARCH("%10 sınırı aşılmıştır.",O3535)))</formula>
    </cfRule>
  </conditionalFormatting>
  <conditionalFormatting sqref="O3537">
    <cfRule type="containsText" dxfId="2155" priority="4309" operator="containsText" text="İthal Girdi">
      <formula>NOT(ISERROR(SEARCH("İthal Girdi",O3537)))</formula>
    </cfRule>
    <cfRule type="containsText" dxfId="2154" priority="4310" operator="containsText" text="%10 sınırı aşılmıştır.">
      <formula>NOT(ISERROR(SEARCH("%10 sınırı aşılmıştır.",O3537)))</formula>
    </cfRule>
    <cfRule type="containsText" dxfId="2153" priority="4312" operator="containsText" text="İthal Girdi">
      <formula>NOT(ISERROR(SEARCH("İthal Girdi",O3537)))</formula>
    </cfRule>
    <cfRule type="containsText" dxfId="2152" priority="4311" operator="containsText" text="Uygun">
      <formula>NOT(ISERROR(SEARCH("Uygun",O3537)))</formula>
    </cfRule>
  </conditionalFormatting>
  <conditionalFormatting sqref="O3538">
    <cfRule type="containsText" dxfId="2151" priority="4320" operator="containsText" text="İthal Girdi">
      <formula>NOT(ISERROR(SEARCH("İthal Girdi",O3538)))</formula>
    </cfRule>
    <cfRule type="containsText" dxfId="2150" priority="4319" operator="containsText" text="Uygun">
      <formula>NOT(ISERROR(SEARCH("Uygun",O3538)))</formula>
    </cfRule>
    <cfRule type="containsText" dxfId="2149" priority="4317" operator="containsText" text="İthal Girdi">
      <formula>NOT(ISERROR(SEARCH("İthal Girdi",O3538)))</formula>
    </cfRule>
    <cfRule type="containsText" dxfId="2148" priority="4318" operator="containsText" text="%10 sınırı aşılmıştır.">
      <formula>NOT(ISERROR(SEARCH("%10 sınırı aşılmıştır.",O3538)))</formula>
    </cfRule>
  </conditionalFormatting>
  <conditionalFormatting sqref="O3539:O3571">
    <cfRule type="containsText" dxfId="2147" priority="4296" operator="containsText" text="İthal Girdi">
      <formula>NOT(ISERROR(SEARCH("İthal Girdi",O3539)))</formula>
    </cfRule>
    <cfRule type="containsText" dxfId="2146" priority="4293" operator="containsText" text="İthal Girdi">
      <formula>NOT(ISERROR(SEARCH("İthal Girdi",O3539)))</formula>
    </cfRule>
    <cfRule type="containsText" dxfId="2145" priority="4294" operator="containsText" text="%10 sınırı aşılmıştır.">
      <formula>NOT(ISERROR(SEARCH("%10 sınırı aşılmıştır.",O3539)))</formula>
    </cfRule>
    <cfRule type="containsText" dxfId="2144" priority="4295" operator="containsText" text="Uygun">
      <formula>NOT(ISERROR(SEARCH("Uygun",O3539)))</formula>
    </cfRule>
  </conditionalFormatting>
  <conditionalFormatting sqref="O3572">
    <cfRule type="containsText" dxfId="2143" priority="4288" operator="containsText" text="İthal Girdi">
      <formula>NOT(ISERROR(SEARCH("İthal Girdi",O3572)))</formula>
    </cfRule>
    <cfRule type="containsText" dxfId="2142" priority="4287" operator="containsText" text="Uygun">
      <formula>NOT(ISERROR(SEARCH("Uygun",O3572)))</formula>
    </cfRule>
    <cfRule type="containsText" dxfId="2141" priority="4286" operator="containsText" text="%10 sınırı aşılmıştır.">
      <formula>NOT(ISERROR(SEARCH("%10 sınırı aşılmıştır.",O3572)))</formula>
    </cfRule>
    <cfRule type="containsText" dxfId="2140" priority="4285" operator="containsText" text="İthal Girdi">
      <formula>NOT(ISERROR(SEARCH("İthal Girdi",O3572)))</formula>
    </cfRule>
  </conditionalFormatting>
  <conditionalFormatting sqref="O3573:O3574">
    <cfRule type="containsText" dxfId="2139" priority="4261" operator="containsText" text="İthal Girdi">
      <formula>NOT(ISERROR(SEARCH("İthal Girdi",O3573)))</formula>
    </cfRule>
    <cfRule type="containsText" dxfId="2138" priority="4262" operator="containsText" text="%10 sınırı aşılmıştır.">
      <formula>NOT(ISERROR(SEARCH("%10 sınırı aşılmıştır.",O3573)))</formula>
    </cfRule>
    <cfRule type="containsText" dxfId="2137" priority="4263" operator="containsText" text="Uygun">
      <formula>NOT(ISERROR(SEARCH("Uygun",O3573)))</formula>
    </cfRule>
    <cfRule type="containsText" dxfId="2136" priority="4264" operator="containsText" text="İthal Girdi">
      <formula>NOT(ISERROR(SEARCH("İthal Girdi",O3573)))</formula>
    </cfRule>
  </conditionalFormatting>
  <conditionalFormatting sqref="O3575">
    <cfRule type="containsText" dxfId="2135" priority="4272" operator="containsText" text="İthal Girdi">
      <formula>NOT(ISERROR(SEARCH("İthal Girdi",O3575)))</formula>
    </cfRule>
    <cfRule type="containsText" dxfId="2134" priority="4271" operator="containsText" text="Uygun">
      <formula>NOT(ISERROR(SEARCH("Uygun",O3575)))</formula>
    </cfRule>
    <cfRule type="containsText" dxfId="2133" priority="4270" operator="containsText" text="%10 sınırı aşılmıştır.">
      <formula>NOT(ISERROR(SEARCH("%10 sınırı aşılmıştır.",O3575)))</formula>
    </cfRule>
    <cfRule type="containsText" dxfId="2132" priority="4269" operator="containsText" text="İthal Girdi">
      <formula>NOT(ISERROR(SEARCH("İthal Girdi",O3575)))</formula>
    </cfRule>
  </conditionalFormatting>
  <conditionalFormatting sqref="O3576">
    <cfRule type="containsText" dxfId="2131" priority="4279" operator="containsText" text="Uygun">
      <formula>NOT(ISERROR(SEARCH("Uygun",O3576)))</formula>
    </cfRule>
    <cfRule type="containsText" dxfId="2130" priority="4280" operator="containsText" text="İthal Girdi">
      <formula>NOT(ISERROR(SEARCH("İthal Girdi",O3576)))</formula>
    </cfRule>
    <cfRule type="containsText" dxfId="2129" priority="4278" operator="containsText" text="%10 sınırı aşılmıştır.">
      <formula>NOT(ISERROR(SEARCH("%10 sınırı aşılmıştır.",O3576)))</formula>
    </cfRule>
    <cfRule type="containsText" dxfId="2128" priority="4277" operator="containsText" text="İthal Girdi">
      <formula>NOT(ISERROR(SEARCH("İthal Girdi",O3576)))</formula>
    </cfRule>
  </conditionalFormatting>
  <conditionalFormatting sqref="O3577:O3609">
    <cfRule type="containsText" dxfId="2127" priority="4253" operator="containsText" text="İthal Girdi">
      <formula>NOT(ISERROR(SEARCH("İthal Girdi",O3577)))</formula>
    </cfRule>
    <cfRule type="containsText" dxfId="2126" priority="4255" operator="containsText" text="Uygun">
      <formula>NOT(ISERROR(SEARCH("Uygun",O3577)))</formula>
    </cfRule>
    <cfRule type="containsText" dxfId="2125" priority="4256" operator="containsText" text="İthal Girdi">
      <formula>NOT(ISERROR(SEARCH("İthal Girdi",O3577)))</formula>
    </cfRule>
    <cfRule type="containsText" dxfId="2124" priority="4254" operator="containsText" text="%10 sınırı aşılmıştır.">
      <formula>NOT(ISERROR(SEARCH("%10 sınırı aşılmıştır.",O3577)))</formula>
    </cfRule>
  </conditionalFormatting>
  <conditionalFormatting sqref="O3610">
    <cfRule type="containsText" dxfId="2123" priority="4245" operator="containsText" text="İthal Girdi">
      <formula>NOT(ISERROR(SEARCH("İthal Girdi",O3610)))</formula>
    </cfRule>
    <cfRule type="containsText" dxfId="2122" priority="4246" operator="containsText" text="%10 sınırı aşılmıştır.">
      <formula>NOT(ISERROR(SEARCH("%10 sınırı aşılmıştır.",O3610)))</formula>
    </cfRule>
    <cfRule type="containsText" dxfId="2121" priority="4247" operator="containsText" text="Uygun">
      <formula>NOT(ISERROR(SEARCH("Uygun",O3610)))</formula>
    </cfRule>
    <cfRule type="containsText" dxfId="2120" priority="4248" operator="containsText" text="İthal Girdi">
      <formula>NOT(ISERROR(SEARCH("İthal Girdi",O3610)))</formula>
    </cfRule>
  </conditionalFormatting>
  <conditionalFormatting sqref="O3611:O3612">
    <cfRule type="containsText" dxfId="2119" priority="4224" operator="containsText" text="İthal Girdi">
      <formula>NOT(ISERROR(SEARCH("İthal Girdi",O3611)))</formula>
    </cfRule>
    <cfRule type="containsText" dxfId="2118" priority="4222" operator="containsText" text="%10 sınırı aşılmıştır.">
      <formula>NOT(ISERROR(SEARCH("%10 sınırı aşılmıştır.",O3611)))</formula>
    </cfRule>
    <cfRule type="containsText" dxfId="2117" priority="4223" operator="containsText" text="Uygun">
      <formula>NOT(ISERROR(SEARCH("Uygun",O3611)))</formula>
    </cfRule>
    <cfRule type="containsText" dxfId="2116" priority="4221" operator="containsText" text="İthal Girdi">
      <formula>NOT(ISERROR(SEARCH("İthal Girdi",O3611)))</formula>
    </cfRule>
  </conditionalFormatting>
  <conditionalFormatting sqref="O3613">
    <cfRule type="containsText" dxfId="2115" priority="4229" operator="containsText" text="İthal Girdi">
      <formula>NOT(ISERROR(SEARCH("İthal Girdi",O3613)))</formula>
    </cfRule>
    <cfRule type="containsText" dxfId="2114" priority="4230" operator="containsText" text="%10 sınırı aşılmıştır.">
      <formula>NOT(ISERROR(SEARCH("%10 sınırı aşılmıştır.",O3613)))</formula>
    </cfRule>
    <cfRule type="containsText" dxfId="2113" priority="4231" operator="containsText" text="Uygun">
      <formula>NOT(ISERROR(SEARCH("Uygun",O3613)))</formula>
    </cfRule>
    <cfRule type="containsText" dxfId="2112" priority="4232" operator="containsText" text="İthal Girdi">
      <formula>NOT(ISERROR(SEARCH("İthal Girdi",O3613)))</formula>
    </cfRule>
  </conditionalFormatting>
  <conditionalFormatting sqref="O3614">
    <cfRule type="containsText" dxfId="2111" priority="4239" operator="containsText" text="Uygun">
      <formula>NOT(ISERROR(SEARCH("Uygun",O3614)))</formula>
    </cfRule>
    <cfRule type="containsText" dxfId="2110" priority="4238" operator="containsText" text="%10 sınırı aşılmıştır.">
      <formula>NOT(ISERROR(SEARCH("%10 sınırı aşılmıştır.",O3614)))</formula>
    </cfRule>
    <cfRule type="containsText" dxfId="2109" priority="4237" operator="containsText" text="İthal Girdi">
      <formula>NOT(ISERROR(SEARCH("İthal Girdi",O3614)))</formula>
    </cfRule>
    <cfRule type="containsText" dxfId="2108" priority="4240" operator="containsText" text="İthal Girdi">
      <formula>NOT(ISERROR(SEARCH("İthal Girdi",O3614)))</formula>
    </cfRule>
  </conditionalFormatting>
  <conditionalFormatting sqref="O3615:O3647">
    <cfRule type="containsText" dxfId="2107" priority="4216" operator="containsText" text="İthal Girdi">
      <formula>NOT(ISERROR(SEARCH("İthal Girdi",O3615)))</formula>
    </cfRule>
    <cfRule type="containsText" dxfId="2106" priority="4215" operator="containsText" text="Uygun">
      <formula>NOT(ISERROR(SEARCH("Uygun",O3615)))</formula>
    </cfRule>
    <cfRule type="containsText" dxfId="2105" priority="4214" operator="containsText" text="%10 sınırı aşılmıştır.">
      <formula>NOT(ISERROR(SEARCH("%10 sınırı aşılmıştır.",O3615)))</formula>
    </cfRule>
    <cfRule type="containsText" dxfId="2104" priority="4213" operator="containsText" text="İthal Girdi">
      <formula>NOT(ISERROR(SEARCH("İthal Girdi",O3615)))</formula>
    </cfRule>
  </conditionalFormatting>
  <conditionalFormatting sqref="O3648">
    <cfRule type="containsText" dxfId="2103" priority="4205" operator="containsText" text="İthal Girdi">
      <formula>NOT(ISERROR(SEARCH("İthal Girdi",O3648)))</formula>
    </cfRule>
    <cfRule type="containsText" dxfId="2102" priority="4206" operator="containsText" text="%10 sınırı aşılmıştır.">
      <formula>NOT(ISERROR(SEARCH("%10 sınırı aşılmıştır.",O3648)))</formula>
    </cfRule>
    <cfRule type="containsText" dxfId="2101" priority="4207" operator="containsText" text="Uygun">
      <formula>NOT(ISERROR(SEARCH("Uygun",O3648)))</formula>
    </cfRule>
    <cfRule type="containsText" dxfId="2100" priority="4208" operator="containsText" text="İthal Girdi">
      <formula>NOT(ISERROR(SEARCH("İthal Girdi",O3648)))</formula>
    </cfRule>
  </conditionalFormatting>
  <conditionalFormatting sqref="O3649:O3650">
    <cfRule type="containsText" dxfId="2099" priority="4181" operator="containsText" text="İthal Girdi">
      <formula>NOT(ISERROR(SEARCH("İthal Girdi",O3649)))</formula>
    </cfRule>
    <cfRule type="containsText" dxfId="2098" priority="4182" operator="containsText" text="%10 sınırı aşılmıştır.">
      <formula>NOT(ISERROR(SEARCH("%10 sınırı aşılmıştır.",O3649)))</formula>
    </cfRule>
    <cfRule type="containsText" dxfId="2097" priority="4183" operator="containsText" text="Uygun">
      <formula>NOT(ISERROR(SEARCH("Uygun",O3649)))</formula>
    </cfRule>
    <cfRule type="containsText" dxfId="2096" priority="4184" operator="containsText" text="İthal Girdi">
      <formula>NOT(ISERROR(SEARCH("İthal Girdi",O3649)))</formula>
    </cfRule>
  </conditionalFormatting>
  <conditionalFormatting sqref="O3651">
    <cfRule type="containsText" dxfId="2095" priority="4190" operator="containsText" text="%10 sınırı aşılmıştır.">
      <formula>NOT(ISERROR(SEARCH("%10 sınırı aşılmıştır.",O3651)))</formula>
    </cfRule>
    <cfRule type="containsText" dxfId="2094" priority="4191" operator="containsText" text="Uygun">
      <formula>NOT(ISERROR(SEARCH("Uygun",O3651)))</formula>
    </cfRule>
    <cfRule type="containsText" dxfId="2093" priority="4192" operator="containsText" text="İthal Girdi">
      <formula>NOT(ISERROR(SEARCH("İthal Girdi",O3651)))</formula>
    </cfRule>
    <cfRule type="containsText" dxfId="2092" priority="4189" operator="containsText" text="İthal Girdi">
      <formula>NOT(ISERROR(SEARCH("İthal Girdi",O3651)))</formula>
    </cfRule>
  </conditionalFormatting>
  <conditionalFormatting sqref="O3652">
    <cfRule type="containsText" dxfId="2091" priority="4198" operator="containsText" text="%10 sınırı aşılmıştır.">
      <formula>NOT(ISERROR(SEARCH("%10 sınırı aşılmıştır.",O3652)))</formula>
    </cfRule>
    <cfRule type="containsText" dxfId="2090" priority="4199" operator="containsText" text="Uygun">
      <formula>NOT(ISERROR(SEARCH("Uygun",O3652)))</formula>
    </cfRule>
    <cfRule type="containsText" dxfId="2089" priority="4200" operator="containsText" text="İthal Girdi">
      <formula>NOT(ISERROR(SEARCH("İthal Girdi",O3652)))</formula>
    </cfRule>
    <cfRule type="containsText" dxfId="2088" priority="4197" operator="containsText" text="İthal Girdi">
      <formula>NOT(ISERROR(SEARCH("İthal Girdi",O3652)))</formula>
    </cfRule>
  </conditionalFormatting>
  <conditionalFormatting sqref="O3653:O3685">
    <cfRule type="containsText" dxfId="2087" priority="4174" operator="containsText" text="%10 sınırı aşılmıştır.">
      <formula>NOT(ISERROR(SEARCH("%10 sınırı aşılmıştır.",O3653)))</formula>
    </cfRule>
    <cfRule type="containsText" dxfId="2086" priority="4173" operator="containsText" text="İthal Girdi">
      <formula>NOT(ISERROR(SEARCH("İthal Girdi",O3653)))</formula>
    </cfRule>
    <cfRule type="containsText" dxfId="2085" priority="4176" operator="containsText" text="İthal Girdi">
      <formula>NOT(ISERROR(SEARCH("İthal Girdi",O3653)))</formula>
    </cfRule>
    <cfRule type="containsText" dxfId="2084" priority="4175" operator="containsText" text="Uygun">
      <formula>NOT(ISERROR(SEARCH("Uygun",O3653)))</formula>
    </cfRule>
  </conditionalFormatting>
  <conditionalFormatting sqref="O3686">
    <cfRule type="containsText" dxfId="2083" priority="4165" operator="containsText" text="İthal Girdi">
      <formula>NOT(ISERROR(SEARCH("İthal Girdi",O3686)))</formula>
    </cfRule>
    <cfRule type="containsText" dxfId="2082" priority="4168" operator="containsText" text="İthal Girdi">
      <formula>NOT(ISERROR(SEARCH("İthal Girdi",O3686)))</formula>
    </cfRule>
    <cfRule type="containsText" dxfId="2081" priority="4167" operator="containsText" text="Uygun">
      <formula>NOT(ISERROR(SEARCH("Uygun",O3686)))</formula>
    </cfRule>
    <cfRule type="containsText" dxfId="2080" priority="4166" operator="containsText" text="%10 sınırı aşılmıştır.">
      <formula>NOT(ISERROR(SEARCH("%10 sınırı aşılmıştır.",O3686)))</formula>
    </cfRule>
  </conditionalFormatting>
  <conditionalFormatting sqref="O3687:O3688">
    <cfRule type="containsText" dxfId="2079" priority="4141" operator="containsText" text="İthal Girdi">
      <formula>NOT(ISERROR(SEARCH("İthal Girdi",O3687)))</formula>
    </cfRule>
    <cfRule type="containsText" dxfId="2078" priority="4143" operator="containsText" text="Uygun">
      <formula>NOT(ISERROR(SEARCH("Uygun",O3687)))</formula>
    </cfRule>
    <cfRule type="containsText" dxfId="2077" priority="4144" operator="containsText" text="İthal Girdi">
      <formula>NOT(ISERROR(SEARCH("İthal Girdi",O3687)))</formula>
    </cfRule>
    <cfRule type="containsText" dxfId="2076" priority="4142" operator="containsText" text="%10 sınırı aşılmıştır.">
      <formula>NOT(ISERROR(SEARCH("%10 sınırı aşılmıştır.",O3687)))</formula>
    </cfRule>
  </conditionalFormatting>
  <conditionalFormatting sqref="O3689">
    <cfRule type="containsText" dxfId="2075" priority="4152" operator="containsText" text="İthal Girdi">
      <formula>NOT(ISERROR(SEARCH("İthal Girdi",O3689)))</formula>
    </cfRule>
    <cfRule type="containsText" dxfId="2074" priority="4151" operator="containsText" text="Uygun">
      <formula>NOT(ISERROR(SEARCH("Uygun",O3689)))</formula>
    </cfRule>
    <cfRule type="containsText" dxfId="2073" priority="4150" operator="containsText" text="%10 sınırı aşılmıştır.">
      <formula>NOT(ISERROR(SEARCH("%10 sınırı aşılmıştır.",O3689)))</formula>
    </cfRule>
    <cfRule type="containsText" dxfId="2072" priority="4149" operator="containsText" text="İthal Girdi">
      <formula>NOT(ISERROR(SEARCH("İthal Girdi",O3689)))</formula>
    </cfRule>
  </conditionalFormatting>
  <conditionalFormatting sqref="O3690">
    <cfRule type="containsText" dxfId="2071" priority="4160" operator="containsText" text="İthal Girdi">
      <formula>NOT(ISERROR(SEARCH("İthal Girdi",O3690)))</formula>
    </cfRule>
    <cfRule type="containsText" dxfId="2070" priority="4159" operator="containsText" text="Uygun">
      <formula>NOT(ISERROR(SEARCH("Uygun",O3690)))</formula>
    </cfRule>
    <cfRule type="containsText" dxfId="2069" priority="4158" operator="containsText" text="%10 sınırı aşılmıştır.">
      <formula>NOT(ISERROR(SEARCH("%10 sınırı aşılmıştır.",O3690)))</formula>
    </cfRule>
    <cfRule type="containsText" dxfId="2068" priority="4157" operator="containsText" text="İthal Girdi">
      <formula>NOT(ISERROR(SEARCH("İthal Girdi",O3690)))</formula>
    </cfRule>
  </conditionalFormatting>
  <conditionalFormatting sqref="O3691:O3723">
    <cfRule type="containsText" dxfId="2067" priority="4133" operator="containsText" text="İthal Girdi">
      <formula>NOT(ISERROR(SEARCH("İthal Girdi",O3691)))</formula>
    </cfRule>
    <cfRule type="containsText" dxfId="2066" priority="4134" operator="containsText" text="%10 sınırı aşılmıştır.">
      <formula>NOT(ISERROR(SEARCH("%10 sınırı aşılmıştır.",O3691)))</formula>
    </cfRule>
    <cfRule type="containsText" dxfId="2065" priority="4135" operator="containsText" text="Uygun">
      <formula>NOT(ISERROR(SEARCH("Uygun",O3691)))</formula>
    </cfRule>
    <cfRule type="containsText" dxfId="2064" priority="4136" operator="containsText" text="İthal Girdi">
      <formula>NOT(ISERROR(SEARCH("İthal Girdi",O3691)))</formula>
    </cfRule>
  </conditionalFormatting>
  <conditionalFormatting sqref="O3724">
    <cfRule type="containsText" dxfId="2063" priority="4128" operator="containsText" text="İthal Girdi">
      <formula>NOT(ISERROR(SEARCH("İthal Girdi",O3724)))</formula>
    </cfRule>
    <cfRule type="containsText" dxfId="2062" priority="4127" operator="containsText" text="Uygun">
      <formula>NOT(ISERROR(SEARCH("Uygun",O3724)))</formula>
    </cfRule>
    <cfRule type="containsText" dxfId="2061" priority="4125" operator="containsText" text="İthal Girdi">
      <formula>NOT(ISERROR(SEARCH("İthal Girdi",O3724)))</formula>
    </cfRule>
    <cfRule type="containsText" dxfId="2060" priority="4126" operator="containsText" text="%10 sınırı aşılmıştır.">
      <formula>NOT(ISERROR(SEARCH("%10 sınırı aşılmıştır.",O3724)))</formula>
    </cfRule>
  </conditionalFormatting>
  <conditionalFormatting sqref="O3725:O3726">
    <cfRule type="containsText" dxfId="2059" priority="4101" operator="containsText" text="İthal Girdi">
      <formula>NOT(ISERROR(SEARCH("İthal Girdi",O3725)))</formula>
    </cfRule>
    <cfRule type="containsText" dxfId="2058" priority="4102" operator="containsText" text="%10 sınırı aşılmıştır.">
      <formula>NOT(ISERROR(SEARCH("%10 sınırı aşılmıştır.",O3725)))</formula>
    </cfRule>
    <cfRule type="containsText" dxfId="2057" priority="4103" operator="containsText" text="Uygun">
      <formula>NOT(ISERROR(SEARCH("Uygun",O3725)))</formula>
    </cfRule>
    <cfRule type="containsText" dxfId="2056" priority="4104" operator="containsText" text="İthal Girdi">
      <formula>NOT(ISERROR(SEARCH("İthal Girdi",O3725)))</formula>
    </cfRule>
  </conditionalFormatting>
  <conditionalFormatting sqref="O3727">
    <cfRule type="containsText" dxfId="2055" priority="4112" operator="containsText" text="İthal Girdi">
      <formula>NOT(ISERROR(SEARCH("İthal Girdi",O3727)))</formula>
    </cfRule>
    <cfRule type="containsText" dxfId="2054" priority="4109" operator="containsText" text="İthal Girdi">
      <formula>NOT(ISERROR(SEARCH("İthal Girdi",O3727)))</formula>
    </cfRule>
    <cfRule type="containsText" dxfId="2053" priority="4110" operator="containsText" text="%10 sınırı aşılmıştır.">
      <formula>NOT(ISERROR(SEARCH("%10 sınırı aşılmıştır.",O3727)))</formula>
    </cfRule>
    <cfRule type="containsText" dxfId="2052" priority="4111" operator="containsText" text="Uygun">
      <formula>NOT(ISERROR(SEARCH("Uygun",O3727)))</formula>
    </cfRule>
  </conditionalFormatting>
  <conditionalFormatting sqref="O3728">
    <cfRule type="containsText" dxfId="2051" priority="4120" operator="containsText" text="İthal Girdi">
      <formula>NOT(ISERROR(SEARCH("İthal Girdi",O3728)))</formula>
    </cfRule>
    <cfRule type="containsText" dxfId="2050" priority="4119" operator="containsText" text="Uygun">
      <formula>NOT(ISERROR(SEARCH("Uygun",O3728)))</formula>
    </cfRule>
    <cfRule type="containsText" dxfId="2049" priority="4118" operator="containsText" text="%10 sınırı aşılmıştır.">
      <formula>NOT(ISERROR(SEARCH("%10 sınırı aşılmıştır.",O3728)))</formula>
    </cfRule>
    <cfRule type="containsText" dxfId="2048" priority="4117" operator="containsText" text="İthal Girdi">
      <formula>NOT(ISERROR(SEARCH("İthal Girdi",O3728)))</formula>
    </cfRule>
  </conditionalFormatting>
  <conditionalFormatting sqref="O3729:O3761">
    <cfRule type="containsText" dxfId="2047" priority="4093" operator="containsText" text="İthal Girdi">
      <formula>NOT(ISERROR(SEARCH("İthal Girdi",O3729)))</formula>
    </cfRule>
    <cfRule type="containsText" dxfId="2046" priority="4096" operator="containsText" text="İthal Girdi">
      <formula>NOT(ISERROR(SEARCH("İthal Girdi",O3729)))</formula>
    </cfRule>
    <cfRule type="containsText" dxfId="2045" priority="4095" operator="containsText" text="Uygun">
      <formula>NOT(ISERROR(SEARCH("Uygun",O3729)))</formula>
    </cfRule>
    <cfRule type="containsText" dxfId="2044" priority="4094" operator="containsText" text="%10 sınırı aşılmıştır.">
      <formula>NOT(ISERROR(SEARCH("%10 sınırı aşılmıştır.",O3729)))</formula>
    </cfRule>
  </conditionalFormatting>
  <conditionalFormatting sqref="O3762">
    <cfRule type="containsText" dxfId="2043" priority="4087" operator="containsText" text="Uygun">
      <formula>NOT(ISERROR(SEARCH("Uygun",O3762)))</formula>
    </cfRule>
    <cfRule type="containsText" dxfId="2042" priority="4088" operator="containsText" text="İthal Girdi">
      <formula>NOT(ISERROR(SEARCH("İthal Girdi",O3762)))</formula>
    </cfRule>
    <cfRule type="containsText" dxfId="2041" priority="4086" operator="containsText" text="%10 sınırı aşılmıştır.">
      <formula>NOT(ISERROR(SEARCH("%10 sınırı aşılmıştır.",O3762)))</formula>
    </cfRule>
    <cfRule type="containsText" dxfId="2040" priority="4085" operator="containsText" text="İthal Girdi">
      <formula>NOT(ISERROR(SEARCH("İthal Girdi",O3762)))</formula>
    </cfRule>
  </conditionalFormatting>
  <conditionalFormatting sqref="O3763:O3764">
    <cfRule type="containsText" dxfId="2039" priority="4061" operator="containsText" text="İthal Girdi">
      <formula>NOT(ISERROR(SEARCH("İthal Girdi",O3763)))</formula>
    </cfRule>
    <cfRule type="containsText" dxfId="2038" priority="4063" operator="containsText" text="Uygun">
      <formula>NOT(ISERROR(SEARCH("Uygun",O3763)))</formula>
    </cfRule>
    <cfRule type="containsText" dxfId="2037" priority="4062" operator="containsText" text="%10 sınırı aşılmıştır.">
      <formula>NOT(ISERROR(SEARCH("%10 sınırı aşılmıştır.",O3763)))</formula>
    </cfRule>
    <cfRule type="containsText" dxfId="2036" priority="4064" operator="containsText" text="İthal Girdi">
      <formula>NOT(ISERROR(SEARCH("İthal Girdi",O3763)))</formula>
    </cfRule>
  </conditionalFormatting>
  <conditionalFormatting sqref="O3765">
    <cfRule type="containsText" dxfId="2035" priority="4072" operator="containsText" text="İthal Girdi">
      <formula>NOT(ISERROR(SEARCH("İthal Girdi",O3765)))</formula>
    </cfRule>
    <cfRule type="containsText" dxfId="2034" priority="4071" operator="containsText" text="Uygun">
      <formula>NOT(ISERROR(SEARCH("Uygun",O3765)))</formula>
    </cfRule>
    <cfRule type="containsText" dxfId="2033" priority="4070" operator="containsText" text="%10 sınırı aşılmıştır.">
      <formula>NOT(ISERROR(SEARCH("%10 sınırı aşılmıştır.",O3765)))</formula>
    </cfRule>
    <cfRule type="containsText" dxfId="2032" priority="4069" operator="containsText" text="İthal Girdi">
      <formula>NOT(ISERROR(SEARCH("İthal Girdi",O3765)))</formula>
    </cfRule>
  </conditionalFormatting>
  <conditionalFormatting sqref="O3766">
    <cfRule type="containsText" dxfId="2031" priority="4078" operator="containsText" text="%10 sınırı aşılmıştır.">
      <formula>NOT(ISERROR(SEARCH("%10 sınırı aşılmıştır.",O3766)))</formula>
    </cfRule>
    <cfRule type="containsText" dxfId="2030" priority="4077" operator="containsText" text="İthal Girdi">
      <formula>NOT(ISERROR(SEARCH("İthal Girdi",O3766)))</formula>
    </cfRule>
    <cfRule type="containsText" dxfId="2029" priority="4080" operator="containsText" text="İthal Girdi">
      <formula>NOT(ISERROR(SEARCH("İthal Girdi",O3766)))</formula>
    </cfRule>
    <cfRule type="containsText" dxfId="2028" priority="4079" operator="containsText" text="Uygun">
      <formula>NOT(ISERROR(SEARCH("Uygun",O3766)))</formula>
    </cfRule>
  </conditionalFormatting>
  <conditionalFormatting sqref="O3767:O3799">
    <cfRule type="containsText" dxfId="2027" priority="4053" operator="containsText" text="İthal Girdi">
      <formula>NOT(ISERROR(SEARCH("İthal Girdi",O3767)))</formula>
    </cfRule>
    <cfRule type="containsText" dxfId="2026" priority="4055" operator="containsText" text="Uygun">
      <formula>NOT(ISERROR(SEARCH("Uygun",O3767)))</formula>
    </cfRule>
    <cfRule type="containsText" dxfId="2025" priority="4056" operator="containsText" text="İthal Girdi">
      <formula>NOT(ISERROR(SEARCH("İthal Girdi",O3767)))</formula>
    </cfRule>
    <cfRule type="containsText" dxfId="2024" priority="4054" operator="containsText" text="%10 sınırı aşılmıştır.">
      <formula>NOT(ISERROR(SEARCH("%10 sınırı aşılmıştır.",O3767)))</formula>
    </cfRule>
  </conditionalFormatting>
  <conditionalFormatting sqref="O3800">
    <cfRule type="containsText" dxfId="2023" priority="4048" operator="containsText" text="İthal Girdi">
      <formula>NOT(ISERROR(SEARCH("İthal Girdi",O3800)))</formula>
    </cfRule>
    <cfRule type="containsText" dxfId="2022" priority="4047" operator="containsText" text="Uygun">
      <formula>NOT(ISERROR(SEARCH("Uygun",O3800)))</formula>
    </cfRule>
    <cfRule type="containsText" dxfId="2021" priority="4045" operator="containsText" text="İthal Girdi">
      <formula>NOT(ISERROR(SEARCH("İthal Girdi",O3800)))</formula>
    </cfRule>
    <cfRule type="containsText" dxfId="2020" priority="4046" operator="containsText" text="%10 sınırı aşılmıştır.">
      <formula>NOT(ISERROR(SEARCH("%10 sınırı aşılmıştır.",O3800)))</formula>
    </cfRule>
  </conditionalFormatting>
  <conditionalFormatting sqref="O3801:O3802">
    <cfRule type="containsText" dxfId="2019" priority="4024" operator="containsText" text="İthal Girdi">
      <formula>NOT(ISERROR(SEARCH("İthal Girdi",O3801)))</formula>
    </cfRule>
    <cfRule type="containsText" dxfId="2018" priority="4023" operator="containsText" text="Uygun">
      <formula>NOT(ISERROR(SEARCH("Uygun",O3801)))</formula>
    </cfRule>
    <cfRule type="containsText" dxfId="2017" priority="4022" operator="containsText" text="%10 sınırı aşılmıştır.">
      <formula>NOT(ISERROR(SEARCH("%10 sınırı aşılmıştır.",O3801)))</formula>
    </cfRule>
    <cfRule type="containsText" dxfId="2016" priority="4021" operator="containsText" text="İthal Girdi">
      <formula>NOT(ISERROR(SEARCH("İthal Girdi",O3801)))</formula>
    </cfRule>
  </conditionalFormatting>
  <conditionalFormatting sqref="O3803">
    <cfRule type="containsText" dxfId="2015" priority="4031" operator="containsText" text="Uygun">
      <formula>NOT(ISERROR(SEARCH("Uygun",O3803)))</formula>
    </cfRule>
    <cfRule type="containsText" dxfId="2014" priority="4032" operator="containsText" text="İthal Girdi">
      <formula>NOT(ISERROR(SEARCH("İthal Girdi",O3803)))</formula>
    </cfRule>
    <cfRule type="containsText" dxfId="2013" priority="4029" operator="containsText" text="İthal Girdi">
      <formula>NOT(ISERROR(SEARCH("İthal Girdi",O3803)))</formula>
    </cfRule>
    <cfRule type="containsText" dxfId="2012" priority="4030" operator="containsText" text="%10 sınırı aşılmıştır.">
      <formula>NOT(ISERROR(SEARCH("%10 sınırı aşılmıştır.",O3803)))</formula>
    </cfRule>
  </conditionalFormatting>
  <conditionalFormatting sqref="O3804">
    <cfRule type="containsText" dxfId="2011" priority="4040" operator="containsText" text="İthal Girdi">
      <formula>NOT(ISERROR(SEARCH("İthal Girdi",O3804)))</formula>
    </cfRule>
    <cfRule type="containsText" dxfId="2010" priority="4039" operator="containsText" text="Uygun">
      <formula>NOT(ISERROR(SEARCH("Uygun",O3804)))</formula>
    </cfRule>
    <cfRule type="containsText" dxfId="2009" priority="4038" operator="containsText" text="%10 sınırı aşılmıştır.">
      <formula>NOT(ISERROR(SEARCH("%10 sınırı aşılmıştır.",O3804)))</formula>
    </cfRule>
    <cfRule type="containsText" dxfId="2008" priority="4037" operator="containsText" text="İthal Girdi">
      <formula>NOT(ISERROR(SEARCH("İthal Girdi",O3804)))</formula>
    </cfRule>
  </conditionalFormatting>
  <conditionalFormatting sqref="O3805:O3837">
    <cfRule type="containsText" dxfId="2007" priority="4013" operator="containsText" text="İthal Girdi">
      <formula>NOT(ISERROR(SEARCH("İthal Girdi",O3805)))</formula>
    </cfRule>
    <cfRule type="containsText" dxfId="2006" priority="4014" operator="containsText" text="%10 sınırı aşılmıştır.">
      <formula>NOT(ISERROR(SEARCH("%10 sınırı aşılmıştır.",O3805)))</formula>
    </cfRule>
    <cfRule type="containsText" dxfId="2005" priority="4015" operator="containsText" text="Uygun">
      <formula>NOT(ISERROR(SEARCH("Uygun",O3805)))</formula>
    </cfRule>
    <cfRule type="containsText" dxfId="2004" priority="4016" operator="containsText" text="İthal Girdi">
      <formula>NOT(ISERROR(SEARCH("İthal Girdi",O3805)))</formula>
    </cfRule>
  </conditionalFormatting>
  <conditionalFormatting sqref="O3838">
    <cfRule type="containsText" dxfId="2003" priority="4006" operator="containsText" text="%10 sınırı aşılmıştır.">
      <formula>NOT(ISERROR(SEARCH("%10 sınırı aşılmıştır.",O3838)))</formula>
    </cfRule>
    <cfRule type="containsText" dxfId="2002" priority="4005" operator="containsText" text="İthal Girdi">
      <formula>NOT(ISERROR(SEARCH("İthal Girdi",O3838)))</formula>
    </cfRule>
    <cfRule type="containsText" dxfId="2001" priority="4007" operator="containsText" text="Uygun">
      <formula>NOT(ISERROR(SEARCH("Uygun",O3838)))</formula>
    </cfRule>
    <cfRule type="containsText" dxfId="2000" priority="4008" operator="containsText" text="İthal Girdi">
      <formula>NOT(ISERROR(SEARCH("İthal Girdi",O3838)))</formula>
    </cfRule>
  </conditionalFormatting>
  <conditionalFormatting sqref="O3839:O3840">
    <cfRule type="containsText" dxfId="1999" priority="3981" operator="containsText" text="İthal Girdi">
      <formula>NOT(ISERROR(SEARCH("İthal Girdi",O3839)))</formula>
    </cfRule>
    <cfRule type="containsText" dxfId="1998" priority="3982" operator="containsText" text="%10 sınırı aşılmıştır.">
      <formula>NOT(ISERROR(SEARCH("%10 sınırı aşılmıştır.",O3839)))</formula>
    </cfRule>
    <cfRule type="containsText" dxfId="1997" priority="3983" operator="containsText" text="Uygun">
      <formula>NOT(ISERROR(SEARCH("Uygun",O3839)))</formula>
    </cfRule>
    <cfRule type="containsText" dxfId="1996" priority="3984" operator="containsText" text="İthal Girdi">
      <formula>NOT(ISERROR(SEARCH("İthal Girdi",O3839)))</formula>
    </cfRule>
  </conditionalFormatting>
  <conditionalFormatting sqref="O3841">
    <cfRule type="containsText" dxfId="1995" priority="3991" operator="containsText" text="Uygun">
      <formula>NOT(ISERROR(SEARCH("Uygun",O3841)))</formula>
    </cfRule>
    <cfRule type="containsText" dxfId="1994" priority="3989" operator="containsText" text="İthal Girdi">
      <formula>NOT(ISERROR(SEARCH("İthal Girdi",O3841)))</formula>
    </cfRule>
    <cfRule type="containsText" dxfId="1993" priority="3990" operator="containsText" text="%10 sınırı aşılmıştır.">
      <formula>NOT(ISERROR(SEARCH("%10 sınırı aşılmıştır.",O3841)))</formula>
    </cfRule>
    <cfRule type="containsText" dxfId="1992" priority="3992" operator="containsText" text="İthal Girdi">
      <formula>NOT(ISERROR(SEARCH("İthal Girdi",O3841)))</formula>
    </cfRule>
  </conditionalFormatting>
  <conditionalFormatting sqref="O3842">
    <cfRule type="containsText" dxfId="1991" priority="3998" operator="containsText" text="%10 sınırı aşılmıştır.">
      <formula>NOT(ISERROR(SEARCH("%10 sınırı aşılmıştır.",O3842)))</formula>
    </cfRule>
    <cfRule type="containsText" dxfId="1990" priority="3999" operator="containsText" text="Uygun">
      <formula>NOT(ISERROR(SEARCH("Uygun",O3842)))</formula>
    </cfRule>
    <cfRule type="containsText" dxfId="1989" priority="4000" operator="containsText" text="İthal Girdi">
      <formula>NOT(ISERROR(SEARCH("İthal Girdi",O3842)))</formula>
    </cfRule>
    <cfRule type="containsText" dxfId="1988" priority="3997" operator="containsText" text="İthal Girdi">
      <formula>NOT(ISERROR(SEARCH("İthal Girdi",O3842)))</formula>
    </cfRule>
  </conditionalFormatting>
  <conditionalFormatting sqref="O3843:O3875">
    <cfRule type="containsText" dxfId="1987" priority="3976" operator="containsText" text="İthal Girdi">
      <formula>NOT(ISERROR(SEARCH("İthal Girdi",O3843)))</formula>
    </cfRule>
    <cfRule type="containsText" dxfId="1986" priority="3973" operator="containsText" text="İthal Girdi">
      <formula>NOT(ISERROR(SEARCH("İthal Girdi",O3843)))</formula>
    </cfRule>
    <cfRule type="containsText" dxfId="1985" priority="3974" operator="containsText" text="%10 sınırı aşılmıştır.">
      <formula>NOT(ISERROR(SEARCH("%10 sınırı aşılmıştır.",O3843)))</formula>
    </cfRule>
    <cfRule type="containsText" dxfId="1984" priority="3975" operator="containsText" text="Uygun">
      <formula>NOT(ISERROR(SEARCH("Uygun",O3843)))</formula>
    </cfRule>
  </conditionalFormatting>
  <conditionalFormatting sqref="O3876">
    <cfRule type="containsText" dxfId="1983" priority="3965" operator="containsText" text="İthal Girdi">
      <formula>NOT(ISERROR(SEARCH("İthal Girdi",O3876)))</formula>
    </cfRule>
    <cfRule type="containsText" dxfId="1982" priority="3966" operator="containsText" text="%10 sınırı aşılmıştır.">
      <formula>NOT(ISERROR(SEARCH("%10 sınırı aşılmıştır.",O3876)))</formula>
    </cfRule>
    <cfRule type="containsText" dxfId="1981" priority="3967" operator="containsText" text="Uygun">
      <formula>NOT(ISERROR(SEARCH("Uygun",O3876)))</formula>
    </cfRule>
    <cfRule type="containsText" dxfId="1980" priority="3968" operator="containsText" text="İthal Girdi">
      <formula>NOT(ISERROR(SEARCH("İthal Girdi",O3876)))</formula>
    </cfRule>
  </conditionalFormatting>
  <conditionalFormatting sqref="O3877:O3878">
    <cfRule type="containsText" dxfId="1979" priority="3943" operator="containsText" text="Uygun">
      <formula>NOT(ISERROR(SEARCH("Uygun",O3877)))</formula>
    </cfRule>
    <cfRule type="containsText" dxfId="1978" priority="3944" operator="containsText" text="İthal Girdi">
      <formula>NOT(ISERROR(SEARCH("İthal Girdi",O3877)))</formula>
    </cfRule>
    <cfRule type="containsText" dxfId="1977" priority="3941" operator="containsText" text="İthal Girdi">
      <formula>NOT(ISERROR(SEARCH("İthal Girdi",O3877)))</formula>
    </cfRule>
    <cfRule type="containsText" dxfId="1976" priority="3942" operator="containsText" text="%10 sınırı aşılmıştır.">
      <formula>NOT(ISERROR(SEARCH("%10 sınırı aşılmıştır.",O3877)))</formula>
    </cfRule>
  </conditionalFormatting>
  <conditionalFormatting sqref="O3879">
    <cfRule type="containsText" dxfId="1975" priority="3952" operator="containsText" text="İthal Girdi">
      <formula>NOT(ISERROR(SEARCH("İthal Girdi",O3879)))</formula>
    </cfRule>
    <cfRule type="containsText" dxfId="1974" priority="3951" operator="containsText" text="Uygun">
      <formula>NOT(ISERROR(SEARCH("Uygun",O3879)))</formula>
    </cfRule>
    <cfRule type="containsText" dxfId="1973" priority="3950" operator="containsText" text="%10 sınırı aşılmıştır.">
      <formula>NOT(ISERROR(SEARCH("%10 sınırı aşılmıştır.",O3879)))</formula>
    </cfRule>
    <cfRule type="containsText" dxfId="1972" priority="3949" operator="containsText" text="İthal Girdi">
      <formula>NOT(ISERROR(SEARCH("İthal Girdi",O3879)))</formula>
    </cfRule>
  </conditionalFormatting>
  <conditionalFormatting sqref="O3880">
    <cfRule type="containsText" dxfId="1971" priority="3960" operator="containsText" text="İthal Girdi">
      <formula>NOT(ISERROR(SEARCH("İthal Girdi",O3880)))</formula>
    </cfRule>
    <cfRule type="containsText" dxfId="1970" priority="3957" operator="containsText" text="İthal Girdi">
      <formula>NOT(ISERROR(SEARCH("İthal Girdi",O3880)))</formula>
    </cfRule>
    <cfRule type="containsText" dxfId="1969" priority="3958" operator="containsText" text="%10 sınırı aşılmıştır.">
      <formula>NOT(ISERROR(SEARCH("%10 sınırı aşılmıştır.",O3880)))</formula>
    </cfRule>
    <cfRule type="containsText" dxfId="1968" priority="3959" operator="containsText" text="Uygun">
      <formula>NOT(ISERROR(SEARCH("Uygun",O3880)))</formula>
    </cfRule>
  </conditionalFormatting>
  <conditionalFormatting sqref="O3881:O3913">
    <cfRule type="containsText" dxfId="1967" priority="3936" operator="containsText" text="İthal Girdi">
      <formula>NOT(ISERROR(SEARCH("İthal Girdi",O3881)))</formula>
    </cfRule>
    <cfRule type="containsText" dxfId="1966" priority="3935" operator="containsText" text="Uygun">
      <formula>NOT(ISERROR(SEARCH("Uygun",O3881)))</formula>
    </cfRule>
    <cfRule type="containsText" dxfId="1965" priority="3934" operator="containsText" text="%10 sınırı aşılmıştır.">
      <formula>NOT(ISERROR(SEARCH("%10 sınırı aşılmıştır.",O3881)))</formula>
    </cfRule>
    <cfRule type="containsText" dxfId="1964" priority="3933" operator="containsText" text="İthal Girdi">
      <formula>NOT(ISERROR(SEARCH("İthal Girdi",O3881)))</formula>
    </cfRule>
  </conditionalFormatting>
  <conditionalFormatting sqref="O3914">
    <cfRule type="containsText" dxfId="1963" priority="3925" operator="containsText" text="İthal Girdi">
      <formula>NOT(ISERROR(SEARCH("İthal Girdi",O3914)))</formula>
    </cfRule>
    <cfRule type="containsText" dxfId="1962" priority="3927" operator="containsText" text="Uygun">
      <formula>NOT(ISERROR(SEARCH("Uygun",O3914)))</formula>
    </cfRule>
    <cfRule type="containsText" dxfId="1961" priority="3928" operator="containsText" text="İthal Girdi">
      <formula>NOT(ISERROR(SEARCH("İthal Girdi",O3914)))</formula>
    </cfRule>
    <cfRule type="containsText" dxfId="1960" priority="3926" operator="containsText" text="%10 sınırı aşılmıştır.">
      <formula>NOT(ISERROR(SEARCH("%10 sınırı aşılmıştır.",O3914)))</formula>
    </cfRule>
  </conditionalFormatting>
  <conditionalFormatting sqref="O3915:O3916">
    <cfRule type="containsText" dxfId="1959" priority="3902" operator="containsText" text="%10 sınırı aşılmıştır.">
      <formula>NOT(ISERROR(SEARCH("%10 sınırı aşılmıştır.",O3915)))</formula>
    </cfRule>
    <cfRule type="containsText" dxfId="1958" priority="3901" operator="containsText" text="İthal Girdi">
      <formula>NOT(ISERROR(SEARCH("İthal Girdi",O3915)))</formula>
    </cfRule>
    <cfRule type="containsText" dxfId="1957" priority="3904" operator="containsText" text="İthal Girdi">
      <formula>NOT(ISERROR(SEARCH("İthal Girdi",O3915)))</formula>
    </cfRule>
    <cfRule type="containsText" dxfId="1956" priority="3903" operator="containsText" text="Uygun">
      <formula>NOT(ISERROR(SEARCH("Uygun",O3915)))</formula>
    </cfRule>
  </conditionalFormatting>
  <conditionalFormatting sqref="O3917">
    <cfRule type="containsText" dxfId="1955" priority="3910" operator="containsText" text="%10 sınırı aşılmıştır.">
      <formula>NOT(ISERROR(SEARCH("%10 sınırı aşılmıştır.",O3917)))</formula>
    </cfRule>
    <cfRule type="containsText" dxfId="1954" priority="3911" operator="containsText" text="Uygun">
      <formula>NOT(ISERROR(SEARCH("Uygun",O3917)))</formula>
    </cfRule>
    <cfRule type="containsText" dxfId="1953" priority="3912" operator="containsText" text="İthal Girdi">
      <formula>NOT(ISERROR(SEARCH("İthal Girdi",O3917)))</formula>
    </cfRule>
    <cfRule type="containsText" dxfId="1952" priority="3909" operator="containsText" text="İthal Girdi">
      <formula>NOT(ISERROR(SEARCH("İthal Girdi",O3917)))</formula>
    </cfRule>
  </conditionalFormatting>
  <conditionalFormatting sqref="O3918">
    <cfRule type="containsText" dxfId="1951" priority="3919" operator="containsText" text="Uygun">
      <formula>NOT(ISERROR(SEARCH("Uygun",O3918)))</formula>
    </cfRule>
    <cfRule type="containsText" dxfId="1950" priority="3918" operator="containsText" text="%10 sınırı aşılmıştır.">
      <formula>NOT(ISERROR(SEARCH("%10 sınırı aşılmıştır.",O3918)))</formula>
    </cfRule>
    <cfRule type="containsText" dxfId="1949" priority="3920" operator="containsText" text="İthal Girdi">
      <formula>NOT(ISERROR(SEARCH("İthal Girdi",O3918)))</formula>
    </cfRule>
    <cfRule type="containsText" dxfId="1948" priority="3917" operator="containsText" text="İthal Girdi">
      <formula>NOT(ISERROR(SEARCH("İthal Girdi",O3918)))</formula>
    </cfRule>
  </conditionalFormatting>
  <conditionalFormatting sqref="O3919:O3951">
    <cfRule type="containsText" dxfId="1947" priority="3893" operator="containsText" text="İthal Girdi">
      <formula>NOT(ISERROR(SEARCH("İthal Girdi",O3919)))</formula>
    </cfRule>
    <cfRule type="containsText" dxfId="1946" priority="3895" operator="containsText" text="Uygun">
      <formula>NOT(ISERROR(SEARCH("Uygun",O3919)))</formula>
    </cfRule>
    <cfRule type="containsText" dxfId="1945" priority="3894" operator="containsText" text="%10 sınırı aşılmıştır.">
      <formula>NOT(ISERROR(SEARCH("%10 sınırı aşılmıştır.",O3919)))</formula>
    </cfRule>
    <cfRule type="containsText" dxfId="1944" priority="3896" operator="containsText" text="İthal Girdi">
      <formula>NOT(ISERROR(SEARCH("İthal Girdi",O3919)))</formula>
    </cfRule>
  </conditionalFormatting>
  <conditionalFormatting sqref="O3952">
    <cfRule type="containsText" dxfId="1943" priority="3886" operator="containsText" text="%10 sınırı aşılmıştır.">
      <formula>NOT(ISERROR(SEARCH("%10 sınırı aşılmıştır.",O3952)))</formula>
    </cfRule>
    <cfRule type="containsText" dxfId="1942" priority="3887" operator="containsText" text="Uygun">
      <formula>NOT(ISERROR(SEARCH("Uygun",O3952)))</formula>
    </cfRule>
    <cfRule type="containsText" dxfId="1941" priority="3888" operator="containsText" text="İthal Girdi">
      <formula>NOT(ISERROR(SEARCH("İthal Girdi",O3952)))</formula>
    </cfRule>
    <cfRule type="containsText" dxfId="1940" priority="3885" operator="containsText" text="İthal Girdi">
      <formula>NOT(ISERROR(SEARCH("İthal Girdi",O3952)))</formula>
    </cfRule>
  </conditionalFormatting>
  <conditionalFormatting sqref="O3953:O3954">
    <cfRule type="containsText" dxfId="1939" priority="3864" operator="containsText" text="İthal Girdi">
      <formula>NOT(ISERROR(SEARCH("İthal Girdi",O3953)))</formula>
    </cfRule>
    <cfRule type="containsText" dxfId="1938" priority="3863" operator="containsText" text="Uygun">
      <formula>NOT(ISERROR(SEARCH("Uygun",O3953)))</formula>
    </cfRule>
    <cfRule type="containsText" dxfId="1937" priority="3861" operator="containsText" text="İthal Girdi">
      <formula>NOT(ISERROR(SEARCH("İthal Girdi",O3953)))</formula>
    </cfRule>
    <cfRule type="containsText" dxfId="1936" priority="3862" operator="containsText" text="%10 sınırı aşılmıştır.">
      <formula>NOT(ISERROR(SEARCH("%10 sınırı aşılmıştır.",O3953)))</formula>
    </cfRule>
  </conditionalFormatting>
  <conditionalFormatting sqref="O3955">
    <cfRule type="containsText" dxfId="1935" priority="3871" operator="containsText" text="Uygun">
      <formula>NOT(ISERROR(SEARCH("Uygun",O3955)))</formula>
    </cfRule>
    <cfRule type="containsText" dxfId="1934" priority="3872" operator="containsText" text="İthal Girdi">
      <formula>NOT(ISERROR(SEARCH("İthal Girdi",O3955)))</formula>
    </cfRule>
    <cfRule type="containsText" dxfId="1933" priority="3869" operator="containsText" text="İthal Girdi">
      <formula>NOT(ISERROR(SEARCH("İthal Girdi",O3955)))</formula>
    </cfRule>
    <cfRule type="containsText" dxfId="1932" priority="3870" operator="containsText" text="%10 sınırı aşılmıştır.">
      <formula>NOT(ISERROR(SEARCH("%10 sınırı aşılmıştır.",O3955)))</formula>
    </cfRule>
  </conditionalFormatting>
  <conditionalFormatting sqref="O3956">
    <cfRule type="containsText" dxfId="1931" priority="3879" operator="containsText" text="Uygun">
      <formula>NOT(ISERROR(SEARCH("Uygun",O3956)))</formula>
    </cfRule>
    <cfRule type="containsText" dxfId="1930" priority="3878" operator="containsText" text="%10 sınırı aşılmıştır.">
      <formula>NOT(ISERROR(SEARCH("%10 sınırı aşılmıştır.",O3956)))</formula>
    </cfRule>
    <cfRule type="containsText" dxfId="1929" priority="3877" operator="containsText" text="İthal Girdi">
      <formula>NOT(ISERROR(SEARCH("İthal Girdi",O3956)))</formula>
    </cfRule>
    <cfRule type="containsText" dxfId="1928" priority="3880" operator="containsText" text="İthal Girdi">
      <formula>NOT(ISERROR(SEARCH("İthal Girdi",O3956)))</formula>
    </cfRule>
  </conditionalFormatting>
  <conditionalFormatting sqref="O3957:O3989">
    <cfRule type="containsText" dxfId="1927" priority="3856" operator="containsText" text="İthal Girdi">
      <formula>NOT(ISERROR(SEARCH("İthal Girdi",O3957)))</formula>
    </cfRule>
    <cfRule type="containsText" dxfId="1926" priority="3855" operator="containsText" text="Uygun">
      <formula>NOT(ISERROR(SEARCH("Uygun",O3957)))</formula>
    </cfRule>
    <cfRule type="containsText" dxfId="1925" priority="3853" operator="containsText" text="İthal Girdi">
      <formula>NOT(ISERROR(SEARCH("İthal Girdi",O3957)))</formula>
    </cfRule>
    <cfRule type="containsText" dxfId="1924" priority="3854" operator="containsText" text="%10 sınırı aşılmıştır.">
      <formula>NOT(ISERROR(SEARCH("%10 sınırı aşılmıştır.",O3957)))</formula>
    </cfRule>
  </conditionalFormatting>
  <conditionalFormatting sqref="O3990">
    <cfRule type="containsText" dxfId="1923" priority="3847" operator="containsText" text="Uygun">
      <formula>NOT(ISERROR(SEARCH("Uygun",O3990)))</formula>
    </cfRule>
    <cfRule type="containsText" dxfId="1922" priority="3848" operator="containsText" text="İthal Girdi">
      <formula>NOT(ISERROR(SEARCH("İthal Girdi",O3990)))</formula>
    </cfRule>
    <cfRule type="containsText" dxfId="1921" priority="3845" operator="containsText" text="İthal Girdi">
      <formula>NOT(ISERROR(SEARCH("İthal Girdi",O3990)))</formula>
    </cfRule>
    <cfRule type="containsText" dxfId="1920" priority="3846" operator="containsText" text="%10 sınırı aşılmıştır.">
      <formula>NOT(ISERROR(SEARCH("%10 sınırı aşılmıştır.",O3990)))</formula>
    </cfRule>
  </conditionalFormatting>
  <conditionalFormatting sqref="O3991:O3992">
    <cfRule type="containsText" dxfId="1919" priority="3823" operator="containsText" text="Uygun">
      <formula>NOT(ISERROR(SEARCH("Uygun",O3991)))</formula>
    </cfRule>
    <cfRule type="containsText" dxfId="1918" priority="3822" operator="containsText" text="%10 sınırı aşılmıştır.">
      <formula>NOT(ISERROR(SEARCH("%10 sınırı aşılmıştır.",O3991)))</formula>
    </cfRule>
    <cfRule type="containsText" dxfId="1917" priority="3821" operator="containsText" text="İthal Girdi">
      <formula>NOT(ISERROR(SEARCH("İthal Girdi",O3991)))</formula>
    </cfRule>
    <cfRule type="containsText" dxfId="1916" priority="3824" operator="containsText" text="İthal Girdi">
      <formula>NOT(ISERROR(SEARCH("İthal Girdi",O3991)))</formula>
    </cfRule>
  </conditionalFormatting>
  <conditionalFormatting sqref="O3993">
    <cfRule type="containsText" dxfId="1915" priority="3829" operator="containsText" text="İthal Girdi">
      <formula>NOT(ISERROR(SEARCH("İthal Girdi",O3993)))</formula>
    </cfRule>
    <cfRule type="containsText" dxfId="1914" priority="3831" operator="containsText" text="Uygun">
      <formula>NOT(ISERROR(SEARCH("Uygun",O3993)))</formula>
    </cfRule>
    <cfRule type="containsText" dxfId="1913" priority="3832" operator="containsText" text="İthal Girdi">
      <formula>NOT(ISERROR(SEARCH("İthal Girdi",O3993)))</formula>
    </cfRule>
    <cfRule type="containsText" dxfId="1912" priority="3830" operator="containsText" text="%10 sınırı aşılmıştır.">
      <formula>NOT(ISERROR(SEARCH("%10 sınırı aşılmıştır.",O3993)))</formula>
    </cfRule>
  </conditionalFormatting>
  <conditionalFormatting sqref="O3994">
    <cfRule type="containsText" dxfId="1911" priority="3840" operator="containsText" text="İthal Girdi">
      <formula>NOT(ISERROR(SEARCH("İthal Girdi",O3994)))</formula>
    </cfRule>
    <cfRule type="containsText" dxfId="1910" priority="3837" operator="containsText" text="İthal Girdi">
      <formula>NOT(ISERROR(SEARCH("İthal Girdi",O3994)))</formula>
    </cfRule>
    <cfRule type="containsText" dxfId="1909" priority="3838" operator="containsText" text="%10 sınırı aşılmıştır.">
      <formula>NOT(ISERROR(SEARCH("%10 sınırı aşılmıştır.",O3994)))</formula>
    </cfRule>
    <cfRule type="containsText" dxfId="1908" priority="3839" operator="containsText" text="Uygun">
      <formula>NOT(ISERROR(SEARCH("Uygun",O3994)))</formula>
    </cfRule>
  </conditionalFormatting>
  <conditionalFormatting sqref="O3995:O4027">
    <cfRule type="containsText" dxfId="1907" priority="3813" operator="containsText" text="İthal Girdi">
      <formula>NOT(ISERROR(SEARCH("İthal Girdi",O3995)))</formula>
    </cfRule>
    <cfRule type="containsText" dxfId="1906" priority="3815" operator="containsText" text="Uygun">
      <formula>NOT(ISERROR(SEARCH("Uygun",O3995)))</formula>
    </cfRule>
    <cfRule type="containsText" dxfId="1905" priority="3816" operator="containsText" text="İthal Girdi">
      <formula>NOT(ISERROR(SEARCH("İthal Girdi",O3995)))</formula>
    </cfRule>
    <cfRule type="containsText" dxfId="1904" priority="3814" operator="containsText" text="%10 sınırı aşılmıştır.">
      <formula>NOT(ISERROR(SEARCH("%10 sınırı aşılmıştır.",O3995)))</formula>
    </cfRule>
  </conditionalFormatting>
  <conditionalFormatting sqref="O4028">
    <cfRule type="containsText" dxfId="1903" priority="3807" operator="containsText" text="Uygun">
      <formula>NOT(ISERROR(SEARCH("Uygun",O4028)))</formula>
    </cfRule>
    <cfRule type="containsText" dxfId="1902" priority="3805" operator="containsText" text="İthal Girdi">
      <formula>NOT(ISERROR(SEARCH("İthal Girdi",O4028)))</formula>
    </cfRule>
    <cfRule type="containsText" dxfId="1901" priority="3808" operator="containsText" text="İthal Girdi">
      <formula>NOT(ISERROR(SEARCH("İthal Girdi",O4028)))</formula>
    </cfRule>
    <cfRule type="containsText" dxfId="1900" priority="3806" operator="containsText" text="%10 sınırı aşılmıştır.">
      <formula>NOT(ISERROR(SEARCH("%10 sınırı aşılmıştır.",O4028)))</formula>
    </cfRule>
  </conditionalFormatting>
  <conditionalFormatting sqref="O4029:O4030">
    <cfRule type="containsText" dxfId="1899" priority="3781" operator="containsText" text="İthal Girdi">
      <formula>NOT(ISERROR(SEARCH("İthal Girdi",O4029)))</formula>
    </cfRule>
    <cfRule type="containsText" dxfId="1898" priority="3784" operator="containsText" text="İthal Girdi">
      <formula>NOT(ISERROR(SEARCH("İthal Girdi",O4029)))</formula>
    </cfRule>
    <cfRule type="containsText" dxfId="1897" priority="3783" operator="containsText" text="Uygun">
      <formula>NOT(ISERROR(SEARCH("Uygun",O4029)))</formula>
    </cfRule>
    <cfRule type="containsText" dxfId="1896" priority="3782" operator="containsText" text="%10 sınırı aşılmıştır.">
      <formula>NOT(ISERROR(SEARCH("%10 sınırı aşılmıştır.",O4029)))</formula>
    </cfRule>
  </conditionalFormatting>
  <conditionalFormatting sqref="O4031">
    <cfRule type="containsText" dxfId="1895" priority="3789" operator="containsText" text="İthal Girdi">
      <formula>NOT(ISERROR(SEARCH("İthal Girdi",O4031)))</formula>
    </cfRule>
    <cfRule type="containsText" dxfId="1894" priority="3792" operator="containsText" text="İthal Girdi">
      <formula>NOT(ISERROR(SEARCH("İthal Girdi",O4031)))</formula>
    </cfRule>
    <cfRule type="containsText" dxfId="1893" priority="3791" operator="containsText" text="Uygun">
      <formula>NOT(ISERROR(SEARCH("Uygun",O4031)))</formula>
    </cfRule>
    <cfRule type="containsText" dxfId="1892" priority="3790" operator="containsText" text="%10 sınırı aşılmıştır.">
      <formula>NOT(ISERROR(SEARCH("%10 sınırı aşılmıştır.",O4031)))</formula>
    </cfRule>
  </conditionalFormatting>
  <conditionalFormatting sqref="O4032">
    <cfRule type="containsText" dxfId="1891" priority="3797" operator="containsText" text="İthal Girdi">
      <formula>NOT(ISERROR(SEARCH("İthal Girdi",O4032)))</formula>
    </cfRule>
    <cfRule type="containsText" dxfId="1890" priority="3800" operator="containsText" text="İthal Girdi">
      <formula>NOT(ISERROR(SEARCH("İthal Girdi",O4032)))</formula>
    </cfRule>
    <cfRule type="containsText" dxfId="1889" priority="3799" operator="containsText" text="Uygun">
      <formula>NOT(ISERROR(SEARCH("Uygun",O4032)))</formula>
    </cfRule>
    <cfRule type="containsText" dxfId="1888" priority="3798" operator="containsText" text="%10 sınırı aşılmıştır.">
      <formula>NOT(ISERROR(SEARCH("%10 sınırı aşılmıştır.",O4032)))</formula>
    </cfRule>
  </conditionalFormatting>
  <conditionalFormatting sqref="O4033:O4065">
    <cfRule type="containsText" dxfId="1887" priority="3774" operator="containsText" text="%10 sınırı aşılmıştır.">
      <formula>NOT(ISERROR(SEARCH("%10 sınırı aşılmıştır.",O4033)))</formula>
    </cfRule>
    <cfRule type="containsText" dxfId="1886" priority="3775" operator="containsText" text="Uygun">
      <formula>NOT(ISERROR(SEARCH("Uygun",O4033)))</formula>
    </cfRule>
    <cfRule type="containsText" dxfId="1885" priority="3776" operator="containsText" text="İthal Girdi">
      <formula>NOT(ISERROR(SEARCH("İthal Girdi",O4033)))</formula>
    </cfRule>
    <cfRule type="containsText" dxfId="1884" priority="3773" operator="containsText" text="İthal Girdi">
      <formula>NOT(ISERROR(SEARCH("İthal Girdi",O4033)))</formula>
    </cfRule>
  </conditionalFormatting>
  <conditionalFormatting sqref="O4066">
    <cfRule type="containsText" dxfId="1883" priority="3767" operator="containsText" text="Uygun">
      <formula>NOT(ISERROR(SEARCH("Uygun",O4066)))</formula>
    </cfRule>
    <cfRule type="containsText" dxfId="1882" priority="3766" operator="containsText" text="%10 sınırı aşılmıştır.">
      <formula>NOT(ISERROR(SEARCH("%10 sınırı aşılmıştır.",O4066)))</formula>
    </cfRule>
    <cfRule type="containsText" dxfId="1881" priority="3765" operator="containsText" text="İthal Girdi">
      <formula>NOT(ISERROR(SEARCH("İthal Girdi",O4066)))</formula>
    </cfRule>
    <cfRule type="containsText" dxfId="1880" priority="3768" operator="containsText" text="İthal Girdi">
      <formula>NOT(ISERROR(SEARCH("İthal Girdi",O4066)))</formula>
    </cfRule>
  </conditionalFormatting>
  <conditionalFormatting sqref="O4067:O4068">
    <cfRule type="containsText" dxfId="1879" priority="3742" operator="containsText" text="%10 sınırı aşılmıştır.">
      <formula>NOT(ISERROR(SEARCH("%10 sınırı aşılmıştır.",O4067)))</formula>
    </cfRule>
    <cfRule type="containsText" dxfId="1878" priority="3744" operator="containsText" text="İthal Girdi">
      <formula>NOT(ISERROR(SEARCH("İthal Girdi",O4067)))</formula>
    </cfRule>
    <cfRule type="containsText" dxfId="1877" priority="3741" operator="containsText" text="İthal Girdi">
      <formula>NOT(ISERROR(SEARCH("İthal Girdi",O4067)))</formula>
    </cfRule>
    <cfRule type="containsText" dxfId="1876" priority="3743" operator="containsText" text="Uygun">
      <formula>NOT(ISERROR(SEARCH("Uygun",O4067)))</formula>
    </cfRule>
  </conditionalFormatting>
  <conditionalFormatting sqref="O4069">
    <cfRule type="containsText" dxfId="1875" priority="3751" operator="containsText" text="Uygun">
      <formula>NOT(ISERROR(SEARCH("Uygun",O4069)))</formula>
    </cfRule>
    <cfRule type="containsText" dxfId="1874" priority="3749" operator="containsText" text="İthal Girdi">
      <formula>NOT(ISERROR(SEARCH("İthal Girdi",O4069)))</formula>
    </cfRule>
    <cfRule type="containsText" dxfId="1873" priority="3750" operator="containsText" text="%10 sınırı aşılmıştır.">
      <formula>NOT(ISERROR(SEARCH("%10 sınırı aşılmıştır.",O4069)))</formula>
    </cfRule>
    <cfRule type="containsText" dxfId="1872" priority="3752" operator="containsText" text="İthal Girdi">
      <formula>NOT(ISERROR(SEARCH("İthal Girdi",O4069)))</formula>
    </cfRule>
  </conditionalFormatting>
  <conditionalFormatting sqref="O4070">
    <cfRule type="containsText" dxfId="1871" priority="3758" operator="containsText" text="%10 sınırı aşılmıştır.">
      <formula>NOT(ISERROR(SEARCH("%10 sınırı aşılmıştır.",O4070)))</formula>
    </cfRule>
    <cfRule type="containsText" dxfId="1870" priority="3757" operator="containsText" text="İthal Girdi">
      <formula>NOT(ISERROR(SEARCH("İthal Girdi",O4070)))</formula>
    </cfRule>
    <cfRule type="containsText" dxfId="1869" priority="3760" operator="containsText" text="İthal Girdi">
      <formula>NOT(ISERROR(SEARCH("İthal Girdi",O4070)))</formula>
    </cfRule>
    <cfRule type="containsText" dxfId="1868" priority="3759" operator="containsText" text="Uygun">
      <formula>NOT(ISERROR(SEARCH("Uygun",O4070)))</formula>
    </cfRule>
  </conditionalFormatting>
  <conditionalFormatting sqref="O4071:O4103">
    <cfRule type="containsText" dxfId="1867" priority="3736" operator="containsText" text="İthal Girdi">
      <formula>NOT(ISERROR(SEARCH("İthal Girdi",O4071)))</formula>
    </cfRule>
    <cfRule type="containsText" dxfId="1866" priority="3733" operator="containsText" text="İthal Girdi">
      <formula>NOT(ISERROR(SEARCH("İthal Girdi",O4071)))</formula>
    </cfRule>
    <cfRule type="containsText" dxfId="1865" priority="3735" operator="containsText" text="Uygun">
      <formula>NOT(ISERROR(SEARCH("Uygun",O4071)))</formula>
    </cfRule>
    <cfRule type="containsText" dxfId="1864" priority="3734" operator="containsText" text="%10 sınırı aşılmıştır.">
      <formula>NOT(ISERROR(SEARCH("%10 sınırı aşılmıştır.",O4071)))</formula>
    </cfRule>
  </conditionalFormatting>
  <conditionalFormatting sqref="O4104">
    <cfRule type="containsText" dxfId="1863" priority="3728" operator="containsText" text="İthal Girdi">
      <formula>NOT(ISERROR(SEARCH("İthal Girdi",O4104)))</formula>
    </cfRule>
    <cfRule type="containsText" dxfId="1862" priority="3727" operator="containsText" text="Uygun">
      <formula>NOT(ISERROR(SEARCH("Uygun",O4104)))</formula>
    </cfRule>
    <cfRule type="containsText" dxfId="1861" priority="3726" operator="containsText" text="%10 sınırı aşılmıştır.">
      <formula>NOT(ISERROR(SEARCH("%10 sınırı aşılmıştır.",O4104)))</formula>
    </cfRule>
    <cfRule type="containsText" dxfId="1860" priority="3725" operator="containsText" text="İthal Girdi">
      <formula>NOT(ISERROR(SEARCH("İthal Girdi",O4104)))</formula>
    </cfRule>
  </conditionalFormatting>
  <conditionalFormatting sqref="O4105:O4106">
    <cfRule type="containsText" dxfId="1859" priority="3703" operator="containsText" text="Uygun">
      <formula>NOT(ISERROR(SEARCH("Uygun",O4105)))</formula>
    </cfRule>
    <cfRule type="containsText" dxfId="1858" priority="3702" operator="containsText" text="%10 sınırı aşılmıştır.">
      <formula>NOT(ISERROR(SEARCH("%10 sınırı aşılmıştır.",O4105)))</formula>
    </cfRule>
    <cfRule type="containsText" dxfId="1857" priority="3701" operator="containsText" text="İthal Girdi">
      <formula>NOT(ISERROR(SEARCH("İthal Girdi",O4105)))</formula>
    </cfRule>
    <cfRule type="containsText" dxfId="1856" priority="3704" operator="containsText" text="İthal Girdi">
      <formula>NOT(ISERROR(SEARCH("İthal Girdi",O4105)))</formula>
    </cfRule>
  </conditionalFormatting>
  <conditionalFormatting sqref="O4107">
    <cfRule type="containsText" dxfId="1855" priority="3709" operator="containsText" text="İthal Girdi">
      <formula>NOT(ISERROR(SEARCH("İthal Girdi",O4107)))</formula>
    </cfRule>
    <cfRule type="containsText" dxfId="1854" priority="3710" operator="containsText" text="%10 sınırı aşılmıştır.">
      <formula>NOT(ISERROR(SEARCH("%10 sınırı aşılmıştır.",O4107)))</formula>
    </cfRule>
    <cfRule type="containsText" dxfId="1853" priority="3712" operator="containsText" text="İthal Girdi">
      <formula>NOT(ISERROR(SEARCH("İthal Girdi",O4107)))</formula>
    </cfRule>
    <cfRule type="containsText" dxfId="1852" priority="3711" operator="containsText" text="Uygun">
      <formula>NOT(ISERROR(SEARCH("Uygun",O4107)))</formula>
    </cfRule>
  </conditionalFormatting>
  <conditionalFormatting sqref="O4108">
    <cfRule type="containsText" dxfId="1851" priority="3717" operator="containsText" text="İthal Girdi">
      <formula>NOT(ISERROR(SEARCH("İthal Girdi",O4108)))</formula>
    </cfRule>
    <cfRule type="containsText" dxfId="1850" priority="3720" operator="containsText" text="İthal Girdi">
      <formula>NOT(ISERROR(SEARCH("İthal Girdi",O4108)))</formula>
    </cfRule>
    <cfRule type="containsText" dxfId="1849" priority="3718" operator="containsText" text="%10 sınırı aşılmıştır.">
      <formula>NOT(ISERROR(SEARCH("%10 sınırı aşılmıştır.",O4108)))</formula>
    </cfRule>
    <cfRule type="containsText" dxfId="1848" priority="3719" operator="containsText" text="Uygun">
      <formula>NOT(ISERROR(SEARCH("Uygun",O4108)))</formula>
    </cfRule>
  </conditionalFormatting>
  <conditionalFormatting sqref="O4109:O4141">
    <cfRule type="containsText" dxfId="1847" priority="3696" operator="containsText" text="İthal Girdi">
      <formula>NOT(ISERROR(SEARCH("İthal Girdi",O4109)))</formula>
    </cfRule>
    <cfRule type="containsText" dxfId="1846" priority="3693" operator="containsText" text="İthal Girdi">
      <formula>NOT(ISERROR(SEARCH("İthal Girdi",O4109)))</formula>
    </cfRule>
    <cfRule type="containsText" dxfId="1845" priority="3694" operator="containsText" text="%10 sınırı aşılmıştır.">
      <formula>NOT(ISERROR(SEARCH("%10 sınırı aşılmıştır.",O4109)))</formula>
    </cfRule>
    <cfRule type="containsText" dxfId="1844" priority="3695" operator="containsText" text="Uygun">
      <formula>NOT(ISERROR(SEARCH("Uygun",O4109)))</formula>
    </cfRule>
  </conditionalFormatting>
  <conditionalFormatting sqref="O4142">
    <cfRule type="containsText" dxfId="1843" priority="3686" operator="containsText" text="%10 sınırı aşılmıştır.">
      <formula>NOT(ISERROR(SEARCH("%10 sınırı aşılmıştır.",O4142)))</formula>
    </cfRule>
    <cfRule type="containsText" dxfId="1842" priority="3688" operator="containsText" text="İthal Girdi">
      <formula>NOT(ISERROR(SEARCH("İthal Girdi",O4142)))</formula>
    </cfRule>
    <cfRule type="containsText" dxfId="1841" priority="3687" operator="containsText" text="Uygun">
      <formula>NOT(ISERROR(SEARCH("Uygun",O4142)))</formula>
    </cfRule>
    <cfRule type="containsText" dxfId="1840" priority="3685" operator="containsText" text="İthal Girdi">
      <formula>NOT(ISERROR(SEARCH("İthal Girdi",O4142)))</formula>
    </cfRule>
  </conditionalFormatting>
  <conditionalFormatting sqref="O4143:O4144">
    <cfRule type="containsText" dxfId="1839" priority="3664" operator="containsText" text="İthal Girdi">
      <formula>NOT(ISERROR(SEARCH("İthal Girdi",O4143)))</formula>
    </cfRule>
    <cfRule type="containsText" dxfId="1838" priority="3661" operator="containsText" text="İthal Girdi">
      <formula>NOT(ISERROR(SEARCH("İthal Girdi",O4143)))</formula>
    </cfRule>
    <cfRule type="containsText" dxfId="1837" priority="3663" operator="containsText" text="Uygun">
      <formula>NOT(ISERROR(SEARCH("Uygun",O4143)))</formula>
    </cfRule>
    <cfRule type="containsText" dxfId="1836" priority="3662" operator="containsText" text="%10 sınırı aşılmıştır.">
      <formula>NOT(ISERROR(SEARCH("%10 sınırı aşılmıştır.",O4143)))</formula>
    </cfRule>
  </conditionalFormatting>
  <conditionalFormatting sqref="O4145">
    <cfRule type="containsText" dxfId="1835" priority="3671" operator="containsText" text="Uygun">
      <formula>NOT(ISERROR(SEARCH("Uygun",O4145)))</formula>
    </cfRule>
    <cfRule type="containsText" dxfId="1834" priority="3672" operator="containsText" text="İthal Girdi">
      <formula>NOT(ISERROR(SEARCH("İthal Girdi",O4145)))</formula>
    </cfRule>
    <cfRule type="containsText" dxfId="1833" priority="3670" operator="containsText" text="%10 sınırı aşılmıştır.">
      <formula>NOT(ISERROR(SEARCH("%10 sınırı aşılmıştır.",O4145)))</formula>
    </cfRule>
    <cfRule type="containsText" dxfId="1832" priority="3669" operator="containsText" text="İthal Girdi">
      <formula>NOT(ISERROR(SEARCH("İthal Girdi",O4145)))</formula>
    </cfRule>
  </conditionalFormatting>
  <conditionalFormatting sqref="O4146">
    <cfRule type="containsText" dxfId="1831" priority="3677" operator="containsText" text="İthal Girdi">
      <formula>NOT(ISERROR(SEARCH("İthal Girdi",O4146)))</formula>
    </cfRule>
    <cfRule type="containsText" dxfId="1830" priority="3680" operator="containsText" text="İthal Girdi">
      <formula>NOT(ISERROR(SEARCH("İthal Girdi",O4146)))</formula>
    </cfRule>
    <cfRule type="containsText" dxfId="1829" priority="3678" operator="containsText" text="%10 sınırı aşılmıştır.">
      <formula>NOT(ISERROR(SEARCH("%10 sınırı aşılmıştır.",O4146)))</formula>
    </cfRule>
    <cfRule type="containsText" dxfId="1828" priority="3679" operator="containsText" text="Uygun">
      <formula>NOT(ISERROR(SEARCH("Uygun",O4146)))</formula>
    </cfRule>
  </conditionalFormatting>
  <conditionalFormatting sqref="O4147:O4179">
    <cfRule type="containsText" dxfId="1827" priority="3656" operator="containsText" text="İthal Girdi">
      <formula>NOT(ISERROR(SEARCH("İthal Girdi",O4147)))</formula>
    </cfRule>
    <cfRule type="containsText" dxfId="1826" priority="3653" operator="containsText" text="İthal Girdi">
      <formula>NOT(ISERROR(SEARCH("İthal Girdi",O4147)))</formula>
    </cfRule>
    <cfRule type="containsText" dxfId="1825" priority="3654" operator="containsText" text="%10 sınırı aşılmıştır.">
      <formula>NOT(ISERROR(SEARCH("%10 sınırı aşılmıştır.",O4147)))</formula>
    </cfRule>
    <cfRule type="containsText" dxfId="1824" priority="3655" operator="containsText" text="Uygun">
      <formula>NOT(ISERROR(SEARCH("Uygun",O4147)))</formula>
    </cfRule>
  </conditionalFormatting>
  <conditionalFormatting sqref="O4180">
    <cfRule type="containsText" dxfId="1823" priority="3646" operator="containsText" text="%10 sınırı aşılmıştır.">
      <formula>NOT(ISERROR(SEARCH("%10 sınırı aşılmıştır.",O4180)))</formula>
    </cfRule>
    <cfRule type="containsText" dxfId="1822" priority="3648" operator="containsText" text="İthal Girdi">
      <formula>NOT(ISERROR(SEARCH("İthal Girdi",O4180)))</formula>
    </cfRule>
    <cfRule type="containsText" dxfId="1821" priority="3647" operator="containsText" text="Uygun">
      <formula>NOT(ISERROR(SEARCH("Uygun",O4180)))</formula>
    </cfRule>
    <cfRule type="containsText" dxfId="1820" priority="3645" operator="containsText" text="İthal Girdi">
      <formula>NOT(ISERROR(SEARCH("İthal Girdi",O4180)))</formula>
    </cfRule>
  </conditionalFormatting>
  <conditionalFormatting sqref="O4181:O4182">
    <cfRule type="containsText" dxfId="1819" priority="3621" operator="containsText" text="İthal Girdi">
      <formula>NOT(ISERROR(SEARCH("İthal Girdi",O4181)))</formula>
    </cfRule>
    <cfRule type="containsText" dxfId="1818" priority="3624" operator="containsText" text="İthal Girdi">
      <formula>NOT(ISERROR(SEARCH("İthal Girdi",O4181)))</formula>
    </cfRule>
    <cfRule type="containsText" dxfId="1817" priority="3623" operator="containsText" text="Uygun">
      <formula>NOT(ISERROR(SEARCH("Uygun",O4181)))</formula>
    </cfRule>
    <cfRule type="containsText" dxfId="1816" priority="3622" operator="containsText" text="%10 sınırı aşılmıştır.">
      <formula>NOT(ISERROR(SEARCH("%10 sınırı aşılmıştır.",O4181)))</formula>
    </cfRule>
  </conditionalFormatting>
  <conditionalFormatting sqref="O4183">
    <cfRule type="containsText" dxfId="1815" priority="3630" operator="containsText" text="%10 sınırı aşılmıştır.">
      <formula>NOT(ISERROR(SEARCH("%10 sınırı aşılmıştır.",O4183)))</formula>
    </cfRule>
    <cfRule type="containsText" dxfId="1814" priority="3631" operator="containsText" text="Uygun">
      <formula>NOT(ISERROR(SEARCH("Uygun",O4183)))</formula>
    </cfRule>
    <cfRule type="containsText" dxfId="1813" priority="3632" operator="containsText" text="İthal Girdi">
      <formula>NOT(ISERROR(SEARCH("İthal Girdi",O4183)))</formula>
    </cfRule>
    <cfRule type="containsText" dxfId="1812" priority="3629" operator="containsText" text="İthal Girdi">
      <formula>NOT(ISERROR(SEARCH("İthal Girdi",O4183)))</formula>
    </cfRule>
  </conditionalFormatting>
  <conditionalFormatting sqref="O4184">
    <cfRule type="containsText" dxfId="1811" priority="3637" operator="containsText" text="İthal Girdi">
      <formula>NOT(ISERROR(SEARCH("İthal Girdi",O4184)))</formula>
    </cfRule>
    <cfRule type="containsText" dxfId="1810" priority="3638" operator="containsText" text="%10 sınırı aşılmıştır.">
      <formula>NOT(ISERROR(SEARCH("%10 sınırı aşılmıştır.",O4184)))</formula>
    </cfRule>
    <cfRule type="containsText" dxfId="1809" priority="3639" operator="containsText" text="Uygun">
      <formula>NOT(ISERROR(SEARCH("Uygun",O4184)))</formula>
    </cfRule>
    <cfRule type="containsText" dxfId="1808" priority="3640" operator="containsText" text="İthal Girdi">
      <formula>NOT(ISERROR(SEARCH("İthal Girdi",O4184)))</formula>
    </cfRule>
  </conditionalFormatting>
  <conditionalFormatting sqref="O4185:O4217">
    <cfRule type="containsText" dxfId="1807" priority="3616" operator="containsText" text="İthal Girdi">
      <formula>NOT(ISERROR(SEARCH("İthal Girdi",O4185)))</formula>
    </cfRule>
    <cfRule type="containsText" dxfId="1806" priority="3615" operator="containsText" text="Uygun">
      <formula>NOT(ISERROR(SEARCH("Uygun",O4185)))</formula>
    </cfRule>
    <cfRule type="containsText" dxfId="1805" priority="3614" operator="containsText" text="%10 sınırı aşılmıştır.">
      <formula>NOT(ISERROR(SEARCH("%10 sınırı aşılmıştır.",O4185)))</formula>
    </cfRule>
    <cfRule type="containsText" dxfId="1804" priority="3613" operator="containsText" text="İthal Girdi">
      <formula>NOT(ISERROR(SEARCH("İthal Girdi",O4185)))</formula>
    </cfRule>
  </conditionalFormatting>
  <conditionalFormatting sqref="O4218">
    <cfRule type="containsText" dxfId="1803" priority="3608" operator="containsText" text="İthal Girdi">
      <formula>NOT(ISERROR(SEARCH("İthal Girdi",O4218)))</formula>
    </cfRule>
    <cfRule type="containsText" dxfId="1802" priority="3605" operator="containsText" text="İthal Girdi">
      <formula>NOT(ISERROR(SEARCH("İthal Girdi",O4218)))</formula>
    </cfRule>
    <cfRule type="containsText" dxfId="1801" priority="3606" operator="containsText" text="%10 sınırı aşılmıştır.">
      <formula>NOT(ISERROR(SEARCH("%10 sınırı aşılmıştır.",O4218)))</formula>
    </cfRule>
    <cfRule type="containsText" dxfId="1800" priority="3607" operator="containsText" text="Uygun">
      <formula>NOT(ISERROR(SEARCH("Uygun",O4218)))</formula>
    </cfRule>
  </conditionalFormatting>
  <conditionalFormatting sqref="O4219:O4220">
    <cfRule type="containsText" dxfId="1799" priority="3583" operator="containsText" text="Uygun">
      <formula>NOT(ISERROR(SEARCH("Uygun",O4219)))</formula>
    </cfRule>
    <cfRule type="containsText" dxfId="1798" priority="3584" operator="containsText" text="İthal Girdi">
      <formula>NOT(ISERROR(SEARCH("İthal Girdi",O4219)))</formula>
    </cfRule>
    <cfRule type="containsText" dxfId="1797" priority="3582" operator="containsText" text="%10 sınırı aşılmıştır.">
      <formula>NOT(ISERROR(SEARCH("%10 sınırı aşılmıştır.",O4219)))</formula>
    </cfRule>
    <cfRule type="containsText" dxfId="1796" priority="3581" operator="containsText" text="İthal Girdi">
      <formula>NOT(ISERROR(SEARCH("İthal Girdi",O4219)))</formula>
    </cfRule>
  </conditionalFormatting>
  <conditionalFormatting sqref="O4221">
    <cfRule type="containsText" dxfId="1795" priority="3590" operator="containsText" text="%10 sınırı aşılmıştır.">
      <formula>NOT(ISERROR(SEARCH("%10 sınırı aşılmıştır.",O4221)))</formula>
    </cfRule>
    <cfRule type="containsText" dxfId="1794" priority="3589" operator="containsText" text="İthal Girdi">
      <formula>NOT(ISERROR(SEARCH("İthal Girdi",O4221)))</formula>
    </cfRule>
    <cfRule type="containsText" dxfId="1793" priority="3591" operator="containsText" text="Uygun">
      <formula>NOT(ISERROR(SEARCH("Uygun",O4221)))</formula>
    </cfRule>
    <cfRule type="containsText" dxfId="1792" priority="3592" operator="containsText" text="İthal Girdi">
      <formula>NOT(ISERROR(SEARCH("İthal Girdi",O4221)))</formula>
    </cfRule>
  </conditionalFormatting>
  <conditionalFormatting sqref="O4222">
    <cfRule type="containsText" dxfId="1791" priority="3598" operator="containsText" text="%10 sınırı aşılmıştır.">
      <formula>NOT(ISERROR(SEARCH("%10 sınırı aşılmıştır.",O4222)))</formula>
    </cfRule>
    <cfRule type="containsText" dxfId="1790" priority="3599" operator="containsText" text="Uygun">
      <formula>NOT(ISERROR(SEARCH("Uygun",O4222)))</formula>
    </cfRule>
    <cfRule type="containsText" dxfId="1789" priority="3600" operator="containsText" text="İthal Girdi">
      <formula>NOT(ISERROR(SEARCH("İthal Girdi",O4222)))</formula>
    </cfRule>
    <cfRule type="containsText" dxfId="1788" priority="3597" operator="containsText" text="İthal Girdi">
      <formula>NOT(ISERROR(SEARCH("İthal Girdi",O4222)))</formula>
    </cfRule>
  </conditionalFormatting>
  <conditionalFormatting sqref="O4223:O4255">
    <cfRule type="containsText" dxfId="1787" priority="3576" operator="containsText" text="İthal Girdi">
      <formula>NOT(ISERROR(SEARCH("İthal Girdi",O4223)))</formula>
    </cfRule>
    <cfRule type="containsText" dxfId="1786" priority="3575" operator="containsText" text="Uygun">
      <formula>NOT(ISERROR(SEARCH("Uygun",O4223)))</formula>
    </cfRule>
    <cfRule type="containsText" dxfId="1785" priority="3573" operator="containsText" text="İthal Girdi">
      <formula>NOT(ISERROR(SEARCH("İthal Girdi",O4223)))</formula>
    </cfRule>
    <cfRule type="containsText" dxfId="1784" priority="3574" operator="containsText" text="%10 sınırı aşılmıştır.">
      <formula>NOT(ISERROR(SEARCH("%10 sınırı aşılmıştır.",O4223)))</formula>
    </cfRule>
  </conditionalFormatting>
  <conditionalFormatting sqref="O4256">
    <cfRule type="containsText" dxfId="1783" priority="3565" operator="containsText" text="İthal Girdi">
      <formula>NOT(ISERROR(SEARCH("İthal Girdi",O4256)))</formula>
    </cfRule>
    <cfRule type="containsText" dxfId="1782" priority="3568" operator="containsText" text="İthal Girdi">
      <formula>NOT(ISERROR(SEARCH("İthal Girdi",O4256)))</formula>
    </cfRule>
    <cfRule type="containsText" dxfId="1781" priority="3566" operator="containsText" text="%10 sınırı aşılmıştır.">
      <formula>NOT(ISERROR(SEARCH("%10 sınırı aşılmıştır.",O4256)))</formula>
    </cfRule>
    <cfRule type="containsText" dxfId="1780" priority="3567" operator="containsText" text="Uygun">
      <formula>NOT(ISERROR(SEARCH("Uygun",O4256)))</formula>
    </cfRule>
  </conditionalFormatting>
  <conditionalFormatting sqref="O4257:O4258">
    <cfRule type="containsText" dxfId="1779" priority="3543" operator="containsText" text="Uygun">
      <formula>NOT(ISERROR(SEARCH("Uygun",O4257)))</formula>
    </cfRule>
    <cfRule type="containsText" dxfId="1778" priority="3541" operator="containsText" text="İthal Girdi">
      <formula>NOT(ISERROR(SEARCH("İthal Girdi",O4257)))</formula>
    </cfRule>
    <cfRule type="containsText" dxfId="1777" priority="3542" operator="containsText" text="%10 sınırı aşılmıştır.">
      <formula>NOT(ISERROR(SEARCH("%10 sınırı aşılmıştır.",O4257)))</formula>
    </cfRule>
    <cfRule type="containsText" dxfId="1776" priority="3544" operator="containsText" text="İthal Girdi">
      <formula>NOT(ISERROR(SEARCH("İthal Girdi",O4257)))</formula>
    </cfRule>
  </conditionalFormatting>
  <conditionalFormatting sqref="O4259">
    <cfRule type="containsText" dxfId="1775" priority="3552" operator="containsText" text="İthal Girdi">
      <formula>NOT(ISERROR(SEARCH("İthal Girdi",O4259)))</formula>
    </cfRule>
    <cfRule type="containsText" dxfId="1774" priority="3551" operator="containsText" text="Uygun">
      <formula>NOT(ISERROR(SEARCH("Uygun",O4259)))</formula>
    </cfRule>
    <cfRule type="containsText" dxfId="1773" priority="3550" operator="containsText" text="%10 sınırı aşılmıştır.">
      <formula>NOT(ISERROR(SEARCH("%10 sınırı aşılmıştır.",O4259)))</formula>
    </cfRule>
    <cfRule type="containsText" dxfId="1772" priority="3549" operator="containsText" text="İthal Girdi">
      <formula>NOT(ISERROR(SEARCH("İthal Girdi",O4259)))</formula>
    </cfRule>
  </conditionalFormatting>
  <conditionalFormatting sqref="O4260">
    <cfRule type="containsText" dxfId="1771" priority="3559" operator="containsText" text="Uygun">
      <formula>NOT(ISERROR(SEARCH("Uygun",O4260)))</formula>
    </cfRule>
    <cfRule type="containsText" dxfId="1770" priority="3557" operator="containsText" text="İthal Girdi">
      <formula>NOT(ISERROR(SEARCH("İthal Girdi",O4260)))</formula>
    </cfRule>
    <cfRule type="containsText" dxfId="1769" priority="3558" operator="containsText" text="%10 sınırı aşılmıştır.">
      <formula>NOT(ISERROR(SEARCH("%10 sınırı aşılmıştır.",O4260)))</formula>
    </cfRule>
    <cfRule type="containsText" dxfId="1768" priority="3560" operator="containsText" text="İthal Girdi">
      <formula>NOT(ISERROR(SEARCH("İthal Girdi",O4260)))</formula>
    </cfRule>
  </conditionalFormatting>
  <conditionalFormatting sqref="O4261:O4293">
    <cfRule type="containsText" dxfId="1767" priority="3533" operator="containsText" text="İthal Girdi">
      <formula>NOT(ISERROR(SEARCH("İthal Girdi",O4261)))</formula>
    </cfRule>
    <cfRule type="containsText" dxfId="1766" priority="3535" operator="containsText" text="Uygun">
      <formula>NOT(ISERROR(SEARCH("Uygun",O4261)))</formula>
    </cfRule>
    <cfRule type="containsText" dxfId="1765" priority="3536" operator="containsText" text="İthal Girdi">
      <formula>NOT(ISERROR(SEARCH("İthal Girdi",O4261)))</formula>
    </cfRule>
    <cfRule type="containsText" dxfId="1764" priority="3534" operator="containsText" text="%10 sınırı aşılmıştır.">
      <formula>NOT(ISERROR(SEARCH("%10 sınırı aşılmıştır.",O4261)))</formula>
    </cfRule>
  </conditionalFormatting>
  <conditionalFormatting sqref="O4294">
    <cfRule type="containsText" dxfId="1763" priority="3525" operator="containsText" text="İthal Girdi">
      <formula>NOT(ISERROR(SEARCH("İthal Girdi",O4294)))</formula>
    </cfRule>
    <cfRule type="containsText" dxfId="1762" priority="3526" operator="containsText" text="%10 sınırı aşılmıştır.">
      <formula>NOT(ISERROR(SEARCH("%10 sınırı aşılmıştır.",O4294)))</formula>
    </cfRule>
    <cfRule type="containsText" dxfId="1761" priority="3527" operator="containsText" text="Uygun">
      <formula>NOT(ISERROR(SEARCH("Uygun",O4294)))</formula>
    </cfRule>
    <cfRule type="containsText" dxfId="1760" priority="3528" operator="containsText" text="İthal Girdi">
      <formula>NOT(ISERROR(SEARCH("İthal Girdi",O4294)))</formula>
    </cfRule>
  </conditionalFormatting>
  <conditionalFormatting sqref="O4295:O4296">
    <cfRule type="containsText" dxfId="1759" priority="3502" operator="containsText" text="%10 sınırı aşılmıştır.">
      <formula>NOT(ISERROR(SEARCH("%10 sınırı aşılmıştır.",O4295)))</formula>
    </cfRule>
    <cfRule type="containsText" dxfId="1758" priority="3501" operator="containsText" text="İthal Girdi">
      <formula>NOT(ISERROR(SEARCH("İthal Girdi",O4295)))</formula>
    </cfRule>
    <cfRule type="containsText" dxfId="1757" priority="3504" operator="containsText" text="İthal Girdi">
      <formula>NOT(ISERROR(SEARCH("İthal Girdi",O4295)))</formula>
    </cfRule>
    <cfRule type="containsText" dxfId="1756" priority="3503" operator="containsText" text="Uygun">
      <formula>NOT(ISERROR(SEARCH("Uygun",O4295)))</formula>
    </cfRule>
  </conditionalFormatting>
  <conditionalFormatting sqref="O4297">
    <cfRule type="containsText" dxfId="1755" priority="3512" operator="containsText" text="İthal Girdi">
      <formula>NOT(ISERROR(SEARCH("İthal Girdi",O4297)))</formula>
    </cfRule>
    <cfRule type="containsText" dxfId="1754" priority="3510" operator="containsText" text="%10 sınırı aşılmıştır.">
      <formula>NOT(ISERROR(SEARCH("%10 sınırı aşılmıştır.",O4297)))</formula>
    </cfRule>
    <cfRule type="containsText" dxfId="1753" priority="3509" operator="containsText" text="İthal Girdi">
      <formula>NOT(ISERROR(SEARCH("İthal Girdi",O4297)))</formula>
    </cfRule>
    <cfRule type="containsText" dxfId="1752" priority="3511" operator="containsText" text="Uygun">
      <formula>NOT(ISERROR(SEARCH("Uygun",O4297)))</formula>
    </cfRule>
  </conditionalFormatting>
  <conditionalFormatting sqref="O4298">
    <cfRule type="containsText" dxfId="1751" priority="3520" operator="containsText" text="İthal Girdi">
      <formula>NOT(ISERROR(SEARCH("İthal Girdi",O4298)))</formula>
    </cfRule>
    <cfRule type="containsText" dxfId="1750" priority="3519" operator="containsText" text="Uygun">
      <formula>NOT(ISERROR(SEARCH("Uygun",O4298)))</formula>
    </cfRule>
    <cfRule type="containsText" dxfId="1749" priority="3517" operator="containsText" text="İthal Girdi">
      <formula>NOT(ISERROR(SEARCH("İthal Girdi",O4298)))</formula>
    </cfRule>
    <cfRule type="containsText" dxfId="1748" priority="3518" operator="containsText" text="%10 sınırı aşılmıştır.">
      <formula>NOT(ISERROR(SEARCH("%10 sınırı aşılmıştır.",O4298)))</formula>
    </cfRule>
  </conditionalFormatting>
  <conditionalFormatting sqref="O4299:O4331">
    <cfRule type="containsText" dxfId="1747" priority="3495" operator="containsText" text="Uygun">
      <formula>NOT(ISERROR(SEARCH("Uygun",O4299)))</formula>
    </cfRule>
    <cfRule type="containsText" dxfId="1746" priority="3493" operator="containsText" text="İthal Girdi">
      <formula>NOT(ISERROR(SEARCH("İthal Girdi",O4299)))</formula>
    </cfRule>
    <cfRule type="containsText" dxfId="1745" priority="3496" operator="containsText" text="İthal Girdi">
      <formula>NOT(ISERROR(SEARCH("İthal Girdi",O4299)))</formula>
    </cfRule>
    <cfRule type="containsText" dxfId="1744" priority="3494" operator="containsText" text="%10 sınırı aşılmıştır.">
      <formula>NOT(ISERROR(SEARCH("%10 sınırı aşılmıştır.",O4299)))</formula>
    </cfRule>
  </conditionalFormatting>
  <conditionalFormatting sqref="O4332">
    <cfRule type="containsText" dxfId="1743" priority="3485" operator="containsText" text="İthal Girdi">
      <formula>NOT(ISERROR(SEARCH("İthal Girdi",O4332)))</formula>
    </cfRule>
    <cfRule type="containsText" dxfId="1742" priority="3487" operator="containsText" text="Uygun">
      <formula>NOT(ISERROR(SEARCH("Uygun",O4332)))</formula>
    </cfRule>
    <cfRule type="containsText" dxfId="1741" priority="3488" operator="containsText" text="İthal Girdi">
      <formula>NOT(ISERROR(SEARCH("İthal Girdi",O4332)))</formula>
    </cfRule>
    <cfRule type="containsText" dxfId="1740" priority="3486" operator="containsText" text="%10 sınırı aşılmıştır.">
      <formula>NOT(ISERROR(SEARCH("%10 sınırı aşılmıştır.",O4332)))</formula>
    </cfRule>
  </conditionalFormatting>
  <conditionalFormatting sqref="O4333:O4334">
    <cfRule type="containsText" dxfId="1739" priority="3461" operator="containsText" text="İthal Girdi">
      <formula>NOT(ISERROR(SEARCH("İthal Girdi",O4333)))</formula>
    </cfRule>
    <cfRule type="containsText" dxfId="1738" priority="3462" operator="containsText" text="%10 sınırı aşılmıştır.">
      <formula>NOT(ISERROR(SEARCH("%10 sınırı aşılmıştır.",O4333)))</formula>
    </cfRule>
    <cfRule type="containsText" dxfId="1737" priority="3463" operator="containsText" text="Uygun">
      <formula>NOT(ISERROR(SEARCH("Uygun",O4333)))</formula>
    </cfRule>
    <cfRule type="containsText" dxfId="1736" priority="3464" operator="containsText" text="İthal Girdi">
      <formula>NOT(ISERROR(SEARCH("İthal Girdi",O4333)))</formula>
    </cfRule>
  </conditionalFormatting>
  <conditionalFormatting sqref="O4335">
    <cfRule type="containsText" dxfId="1735" priority="3469" operator="containsText" text="İthal Girdi">
      <formula>NOT(ISERROR(SEARCH("İthal Girdi",O4335)))</formula>
    </cfRule>
    <cfRule type="containsText" dxfId="1734" priority="3472" operator="containsText" text="İthal Girdi">
      <formula>NOT(ISERROR(SEARCH("İthal Girdi",O4335)))</formula>
    </cfRule>
    <cfRule type="containsText" dxfId="1733" priority="3471" operator="containsText" text="Uygun">
      <formula>NOT(ISERROR(SEARCH("Uygun",O4335)))</formula>
    </cfRule>
    <cfRule type="containsText" dxfId="1732" priority="3470" operator="containsText" text="%10 sınırı aşılmıştır.">
      <formula>NOT(ISERROR(SEARCH("%10 sınırı aşılmıştır.",O4335)))</formula>
    </cfRule>
  </conditionalFormatting>
  <conditionalFormatting sqref="O4336">
    <cfRule type="containsText" dxfId="1731" priority="3479" operator="containsText" text="Uygun">
      <formula>NOT(ISERROR(SEARCH("Uygun",O4336)))</formula>
    </cfRule>
    <cfRule type="containsText" dxfId="1730" priority="3480" operator="containsText" text="İthal Girdi">
      <formula>NOT(ISERROR(SEARCH("İthal Girdi",O4336)))</formula>
    </cfRule>
    <cfRule type="containsText" dxfId="1729" priority="3478" operator="containsText" text="%10 sınırı aşılmıştır.">
      <formula>NOT(ISERROR(SEARCH("%10 sınırı aşılmıştır.",O4336)))</formula>
    </cfRule>
    <cfRule type="containsText" dxfId="1728" priority="3477" operator="containsText" text="İthal Girdi">
      <formula>NOT(ISERROR(SEARCH("İthal Girdi",O4336)))</formula>
    </cfRule>
  </conditionalFormatting>
  <conditionalFormatting sqref="O4337:O4369">
    <cfRule type="containsText" dxfId="1727" priority="3455" operator="containsText" text="Uygun">
      <formula>NOT(ISERROR(SEARCH("Uygun",O4337)))</formula>
    </cfRule>
    <cfRule type="containsText" dxfId="1726" priority="3456" operator="containsText" text="İthal Girdi">
      <formula>NOT(ISERROR(SEARCH("İthal Girdi",O4337)))</formula>
    </cfRule>
    <cfRule type="containsText" dxfId="1725" priority="3453" operator="containsText" text="İthal Girdi">
      <formula>NOT(ISERROR(SEARCH("İthal Girdi",O4337)))</formula>
    </cfRule>
    <cfRule type="containsText" dxfId="1724" priority="3454" operator="containsText" text="%10 sınırı aşılmıştır.">
      <formula>NOT(ISERROR(SEARCH("%10 sınırı aşılmıştır.",O4337)))</formula>
    </cfRule>
  </conditionalFormatting>
  <conditionalFormatting sqref="O4370">
    <cfRule type="containsText" dxfId="1723" priority="3447" operator="containsText" text="Uygun">
      <formula>NOT(ISERROR(SEARCH("Uygun",O4370)))</formula>
    </cfRule>
    <cfRule type="containsText" dxfId="1722" priority="3445" operator="containsText" text="İthal Girdi">
      <formula>NOT(ISERROR(SEARCH("İthal Girdi",O4370)))</formula>
    </cfRule>
    <cfRule type="containsText" dxfId="1721" priority="3448" operator="containsText" text="İthal Girdi">
      <formula>NOT(ISERROR(SEARCH("İthal Girdi",O4370)))</formula>
    </cfRule>
    <cfRule type="containsText" dxfId="1720" priority="3446" operator="containsText" text="%10 sınırı aşılmıştır.">
      <formula>NOT(ISERROR(SEARCH("%10 sınırı aşılmıştır.",O4370)))</formula>
    </cfRule>
  </conditionalFormatting>
  <conditionalFormatting sqref="O4371:O4372">
    <cfRule type="containsText" dxfId="1719" priority="3421" operator="containsText" text="İthal Girdi">
      <formula>NOT(ISERROR(SEARCH("İthal Girdi",O4371)))</formula>
    </cfRule>
    <cfRule type="containsText" dxfId="1718" priority="3423" operator="containsText" text="Uygun">
      <formula>NOT(ISERROR(SEARCH("Uygun",O4371)))</formula>
    </cfRule>
    <cfRule type="containsText" dxfId="1717" priority="3424" operator="containsText" text="İthal Girdi">
      <formula>NOT(ISERROR(SEARCH("İthal Girdi",O4371)))</formula>
    </cfRule>
    <cfRule type="containsText" dxfId="1716" priority="3422" operator="containsText" text="%10 sınırı aşılmıştır.">
      <formula>NOT(ISERROR(SEARCH("%10 sınırı aşılmıştır.",O4371)))</formula>
    </cfRule>
  </conditionalFormatting>
  <conditionalFormatting sqref="O4373">
    <cfRule type="containsText" dxfId="1715" priority="3430" operator="containsText" text="%10 sınırı aşılmıştır.">
      <formula>NOT(ISERROR(SEARCH("%10 sınırı aşılmıştır.",O4373)))</formula>
    </cfRule>
    <cfRule type="containsText" dxfId="1714" priority="3429" operator="containsText" text="İthal Girdi">
      <formula>NOT(ISERROR(SEARCH("İthal Girdi",O4373)))</formula>
    </cfRule>
    <cfRule type="containsText" dxfId="1713" priority="3431" operator="containsText" text="Uygun">
      <formula>NOT(ISERROR(SEARCH("Uygun",O4373)))</formula>
    </cfRule>
    <cfRule type="containsText" dxfId="1712" priority="3432" operator="containsText" text="İthal Girdi">
      <formula>NOT(ISERROR(SEARCH("İthal Girdi",O4373)))</formula>
    </cfRule>
  </conditionalFormatting>
  <conditionalFormatting sqref="O4374">
    <cfRule type="containsText" dxfId="1711" priority="3437" operator="containsText" text="İthal Girdi">
      <formula>NOT(ISERROR(SEARCH("İthal Girdi",O4374)))</formula>
    </cfRule>
    <cfRule type="containsText" dxfId="1710" priority="3439" operator="containsText" text="Uygun">
      <formula>NOT(ISERROR(SEARCH("Uygun",O4374)))</formula>
    </cfRule>
    <cfRule type="containsText" dxfId="1709" priority="3438" operator="containsText" text="%10 sınırı aşılmıştır.">
      <formula>NOT(ISERROR(SEARCH("%10 sınırı aşılmıştır.",O4374)))</formula>
    </cfRule>
    <cfRule type="containsText" dxfId="1708" priority="3440" operator="containsText" text="İthal Girdi">
      <formula>NOT(ISERROR(SEARCH("İthal Girdi",O4374)))</formula>
    </cfRule>
  </conditionalFormatting>
  <conditionalFormatting sqref="O4375:O4407">
    <cfRule type="containsText" dxfId="1707" priority="3414" operator="containsText" text="%10 sınırı aşılmıştır.">
      <formula>NOT(ISERROR(SEARCH("%10 sınırı aşılmıştır.",O4375)))</formula>
    </cfRule>
    <cfRule type="containsText" dxfId="1706" priority="3413" operator="containsText" text="İthal Girdi">
      <formula>NOT(ISERROR(SEARCH("İthal Girdi",O4375)))</formula>
    </cfRule>
    <cfRule type="containsText" dxfId="1705" priority="3415" operator="containsText" text="Uygun">
      <formula>NOT(ISERROR(SEARCH("Uygun",O4375)))</formula>
    </cfRule>
    <cfRule type="containsText" dxfId="1704" priority="3416" operator="containsText" text="İthal Girdi">
      <formula>NOT(ISERROR(SEARCH("İthal Girdi",O4375)))</formula>
    </cfRule>
  </conditionalFormatting>
  <conditionalFormatting sqref="O4408">
    <cfRule type="containsText" dxfId="1703" priority="3408" operator="containsText" text="İthal Girdi">
      <formula>NOT(ISERROR(SEARCH("İthal Girdi",O4408)))</formula>
    </cfRule>
    <cfRule type="containsText" dxfId="1702" priority="3406" operator="containsText" text="%10 sınırı aşılmıştır.">
      <formula>NOT(ISERROR(SEARCH("%10 sınırı aşılmıştır.",O4408)))</formula>
    </cfRule>
    <cfRule type="containsText" dxfId="1701" priority="3405" operator="containsText" text="İthal Girdi">
      <formula>NOT(ISERROR(SEARCH("İthal Girdi",O4408)))</formula>
    </cfRule>
    <cfRule type="containsText" dxfId="1700" priority="3407" operator="containsText" text="Uygun">
      <formula>NOT(ISERROR(SEARCH("Uygun",O4408)))</formula>
    </cfRule>
  </conditionalFormatting>
  <conditionalFormatting sqref="O4409:O4410">
    <cfRule type="containsText" dxfId="1699" priority="3381" operator="containsText" text="İthal Girdi">
      <formula>NOT(ISERROR(SEARCH("İthal Girdi",O4409)))</formula>
    </cfRule>
    <cfRule type="containsText" dxfId="1698" priority="3382" operator="containsText" text="%10 sınırı aşılmıştır.">
      <formula>NOT(ISERROR(SEARCH("%10 sınırı aşılmıştır.",O4409)))</formula>
    </cfRule>
    <cfRule type="containsText" dxfId="1697" priority="3383" operator="containsText" text="Uygun">
      <formula>NOT(ISERROR(SEARCH("Uygun",O4409)))</formula>
    </cfRule>
    <cfRule type="containsText" dxfId="1696" priority="3384" operator="containsText" text="İthal Girdi">
      <formula>NOT(ISERROR(SEARCH("İthal Girdi",O4409)))</formula>
    </cfRule>
  </conditionalFormatting>
  <conditionalFormatting sqref="O4411">
    <cfRule type="containsText" dxfId="1695" priority="3391" operator="containsText" text="Uygun">
      <formula>NOT(ISERROR(SEARCH("Uygun",O4411)))</formula>
    </cfRule>
    <cfRule type="containsText" dxfId="1694" priority="3392" operator="containsText" text="İthal Girdi">
      <formula>NOT(ISERROR(SEARCH("İthal Girdi",O4411)))</formula>
    </cfRule>
    <cfRule type="containsText" dxfId="1693" priority="3390" operator="containsText" text="%10 sınırı aşılmıştır.">
      <formula>NOT(ISERROR(SEARCH("%10 sınırı aşılmıştır.",O4411)))</formula>
    </cfRule>
    <cfRule type="containsText" dxfId="1692" priority="3389" operator="containsText" text="İthal Girdi">
      <formula>NOT(ISERROR(SEARCH("İthal Girdi",O4411)))</formula>
    </cfRule>
  </conditionalFormatting>
  <conditionalFormatting sqref="O4412">
    <cfRule type="containsText" dxfId="1691" priority="3399" operator="containsText" text="Uygun">
      <formula>NOT(ISERROR(SEARCH("Uygun",O4412)))</formula>
    </cfRule>
    <cfRule type="containsText" dxfId="1690" priority="3400" operator="containsText" text="İthal Girdi">
      <formula>NOT(ISERROR(SEARCH("İthal Girdi",O4412)))</formula>
    </cfRule>
    <cfRule type="containsText" dxfId="1689" priority="3397" operator="containsText" text="İthal Girdi">
      <formula>NOT(ISERROR(SEARCH("İthal Girdi",O4412)))</formula>
    </cfRule>
    <cfRule type="containsText" dxfId="1688" priority="3398" operator="containsText" text="%10 sınırı aşılmıştır.">
      <formula>NOT(ISERROR(SEARCH("%10 sınırı aşılmıştır.",O4412)))</formula>
    </cfRule>
  </conditionalFormatting>
  <conditionalFormatting sqref="O4413:O4445">
    <cfRule type="containsText" dxfId="1687" priority="3374" operator="containsText" text="%10 sınırı aşılmıştır.">
      <formula>NOT(ISERROR(SEARCH("%10 sınırı aşılmıştır.",O4413)))</formula>
    </cfRule>
    <cfRule type="containsText" dxfId="1686" priority="3375" operator="containsText" text="Uygun">
      <formula>NOT(ISERROR(SEARCH("Uygun",O4413)))</formula>
    </cfRule>
    <cfRule type="containsText" dxfId="1685" priority="3376" operator="containsText" text="İthal Girdi">
      <formula>NOT(ISERROR(SEARCH("İthal Girdi",O4413)))</formula>
    </cfRule>
    <cfRule type="containsText" dxfId="1684" priority="3373" operator="containsText" text="İthal Girdi">
      <formula>NOT(ISERROR(SEARCH("İthal Girdi",O4413)))</formula>
    </cfRule>
  </conditionalFormatting>
  <conditionalFormatting sqref="O4446">
    <cfRule type="containsText" dxfId="1683" priority="3367" operator="containsText" text="Uygun">
      <formula>NOT(ISERROR(SEARCH("Uygun",O4446)))</formula>
    </cfRule>
    <cfRule type="containsText" dxfId="1682" priority="3368" operator="containsText" text="İthal Girdi">
      <formula>NOT(ISERROR(SEARCH("İthal Girdi",O4446)))</formula>
    </cfRule>
    <cfRule type="containsText" dxfId="1681" priority="3366" operator="containsText" text="%10 sınırı aşılmıştır.">
      <formula>NOT(ISERROR(SEARCH("%10 sınırı aşılmıştır.",O4446)))</formula>
    </cfRule>
    <cfRule type="containsText" dxfId="1680" priority="3365" operator="containsText" text="İthal Girdi">
      <formula>NOT(ISERROR(SEARCH("İthal Girdi",O4446)))</formula>
    </cfRule>
  </conditionalFormatting>
  <conditionalFormatting sqref="O4447:O4448">
    <cfRule type="containsText" dxfId="1679" priority="3341" operator="containsText" text="İthal Girdi">
      <formula>NOT(ISERROR(SEARCH("İthal Girdi",O4447)))</formula>
    </cfRule>
    <cfRule type="containsText" dxfId="1678" priority="3344" operator="containsText" text="İthal Girdi">
      <formula>NOT(ISERROR(SEARCH("İthal Girdi",O4447)))</formula>
    </cfRule>
    <cfRule type="containsText" dxfId="1677" priority="3343" operator="containsText" text="Uygun">
      <formula>NOT(ISERROR(SEARCH("Uygun",O4447)))</formula>
    </cfRule>
    <cfRule type="containsText" dxfId="1676" priority="3342" operator="containsText" text="%10 sınırı aşılmıştır.">
      <formula>NOT(ISERROR(SEARCH("%10 sınırı aşılmıştır.",O4447)))</formula>
    </cfRule>
  </conditionalFormatting>
  <conditionalFormatting sqref="O4449">
    <cfRule type="containsText" dxfId="1675" priority="3352" operator="containsText" text="İthal Girdi">
      <formula>NOT(ISERROR(SEARCH("İthal Girdi",O4449)))</formula>
    </cfRule>
    <cfRule type="containsText" dxfId="1674" priority="3351" operator="containsText" text="Uygun">
      <formula>NOT(ISERROR(SEARCH("Uygun",O4449)))</formula>
    </cfRule>
    <cfRule type="containsText" dxfId="1673" priority="3350" operator="containsText" text="%10 sınırı aşılmıştır.">
      <formula>NOT(ISERROR(SEARCH("%10 sınırı aşılmıştır.",O4449)))</formula>
    </cfRule>
    <cfRule type="containsText" dxfId="1672" priority="3349" operator="containsText" text="İthal Girdi">
      <formula>NOT(ISERROR(SEARCH("İthal Girdi",O4449)))</formula>
    </cfRule>
  </conditionalFormatting>
  <conditionalFormatting sqref="O4450">
    <cfRule type="containsText" dxfId="1671" priority="3360" operator="containsText" text="İthal Girdi">
      <formula>NOT(ISERROR(SEARCH("İthal Girdi",O4450)))</formula>
    </cfRule>
    <cfRule type="containsText" dxfId="1670" priority="3359" operator="containsText" text="Uygun">
      <formula>NOT(ISERROR(SEARCH("Uygun",O4450)))</formula>
    </cfRule>
    <cfRule type="containsText" dxfId="1669" priority="3358" operator="containsText" text="%10 sınırı aşılmıştır.">
      <formula>NOT(ISERROR(SEARCH("%10 sınırı aşılmıştır.",O4450)))</formula>
    </cfRule>
    <cfRule type="containsText" dxfId="1668" priority="3357" operator="containsText" text="İthal Girdi">
      <formula>NOT(ISERROR(SEARCH("İthal Girdi",O4450)))</formula>
    </cfRule>
  </conditionalFormatting>
  <conditionalFormatting sqref="O4451:O4483">
    <cfRule type="containsText" dxfId="1667" priority="3336" operator="containsText" text="İthal Girdi">
      <formula>NOT(ISERROR(SEARCH("İthal Girdi",O4451)))</formula>
    </cfRule>
    <cfRule type="containsText" dxfId="1666" priority="3335" operator="containsText" text="Uygun">
      <formula>NOT(ISERROR(SEARCH("Uygun",O4451)))</formula>
    </cfRule>
    <cfRule type="containsText" dxfId="1665" priority="3334" operator="containsText" text="%10 sınırı aşılmıştır.">
      <formula>NOT(ISERROR(SEARCH("%10 sınırı aşılmıştır.",O4451)))</formula>
    </cfRule>
    <cfRule type="containsText" dxfId="1664" priority="3333" operator="containsText" text="İthal Girdi">
      <formula>NOT(ISERROR(SEARCH("İthal Girdi",O4451)))</formula>
    </cfRule>
  </conditionalFormatting>
  <conditionalFormatting sqref="O4484">
    <cfRule type="containsText" dxfId="1663" priority="3326" operator="containsText" text="%10 sınırı aşılmıştır.">
      <formula>NOT(ISERROR(SEARCH("%10 sınırı aşılmıştır.",O4484)))</formula>
    </cfRule>
    <cfRule type="containsText" dxfId="1662" priority="3328" operator="containsText" text="İthal Girdi">
      <formula>NOT(ISERROR(SEARCH("İthal Girdi",O4484)))</formula>
    </cfRule>
    <cfRule type="containsText" dxfId="1661" priority="3325" operator="containsText" text="İthal Girdi">
      <formula>NOT(ISERROR(SEARCH("İthal Girdi",O4484)))</formula>
    </cfRule>
    <cfRule type="containsText" dxfId="1660" priority="3327" operator="containsText" text="Uygun">
      <formula>NOT(ISERROR(SEARCH("Uygun",O4484)))</formula>
    </cfRule>
  </conditionalFormatting>
  <conditionalFormatting sqref="O4485:O4486">
    <cfRule type="containsText" dxfId="1659" priority="3304" operator="containsText" text="İthal Girdi">
      <formula>NOT(ISERROR(SEARCH("İthal Girdi",O4485)))</formula>
    </cfRule>
    <cfRule type="containsText" dxfId="1658" priority="3303" operator="containsText" text="Uygun">
      <formula>NOT(ISERROR(SEARCH("Uygun",O4485)))</formula>
    </cfRule>
    <cfRule type="containsText" dxfId="1657" priority="3302" operator="containsText" text="%10 sınırı aşılmıştır.">
      <formula>NOT(ISERROR(SEARCH("%10 sınırı aşılmıştır.",O4485)))</formula>
    </cfRule>
    <cfRule type="containsText" dxfId="1656" priority="3301" operator="containsText" text="İthal Girdi">
      <formula>NOT(ISERROR(SEARCH("İthal Girdi",O4485)))</formula>
    </cfRule>
  </conditionalFormatting>
  <conditionalFormatting sqref="O4487">
    <cfRule type="containsText" dxfId="1655" priority="3312" operator="containsText" text="İthal Girdi">
      <formula>NOT(ISERROR(SEARCH("İthal Girdi",O4487)))</formula>
    </cfRule>
    <cfRule type="containsText" dxfId="1654" priority="3311" operator="containsText" text="Uygun">
      <formula>NOT(ISERROR(SEARCH("Uygun",O4487)))</formula>
    </cfRule>
    <cfRule type="containsText" dxfId="1653" priority="3309" operator="containsText" text="İthal Girdi">
      <formula>NOT(ISERROR(SEARCH("İthal Girdi",O4487)))</formula>
    </cfRule>
    <cfRule type="containsText" dxfId="1652" priority="3310" operator="containsText" text="%10 sınırı aşılmıştır.">
      <formula>NOT(ISERROR(SEARCH("%10 sınırı aşılmıştır.",O4487)))</formula>
    </cfRule>
  </conditionalFormatting>
  <conditionalFormatting sqref="O4488">
    <cfRule type="containsText" dxfId="1651" priority="3318" operator="containsText" text="%10 sınırı aşılmıştır.">
      <formula>NOT(ISERROR(SEARCH("%10 sınırı aşılmıştır.",O4488)))</formula>
    </cfRule>
    <cfRule type="containsText" dxfId="1650" priority="3320" operator="containsText" text="İthal Girdi">
      <formula>NOT(ISERROR(SEARCH("İthal Girdi",O4488)))</formula>
    </cfRule>
    <cfRule type="containsText" dxfId="1649" priority="3319" operator="containsText" text="Uygun">
      <formula>NOT(ISERROR(SEARCH("Uygun",O4488)))</formula>
    </cfRule>
    <cfRule type="containsText" dxfId="1648" priority="3317" operator="containsText" text="İthal Girdi">
      <formula>NOT(ISERROR(SEARCH("İthal Girdi",O4488)))</formula>
    </cfRule>
  </conditionalFormatting>
  <conditionalFormatting sqref="O4489:O4521">
    <cfRule type="containsText" dxfId="1647" priority="3293" operator="containsText" text="İthal Girdi">
      <formula>NOT(ISERROR(SEARCH("İthal Girdi",O4489)))</formula>
    </cfRule>
    <cfRule type="containsText" dxfId="1646" priority="3294" operator="containsText" text="%10 sınırı aşılmıştır.">
      <formula>NOT(ISERROR(SEARCH("%10 sınırı aşılmıştır.",O4489)))</formula>
    </cfRule>
    <cfRule type="containsText" dxfId="1645" priority="3295" operator="containsText" text="Uygun">
      <formula>NOT(ISERROR(SEARCH("Uygun",O4489)))</formula>
    </cfRule>
    <cfRule type="containsText" dxfId="1644" priority="3296" operator="containsText" text="İthal Girdi">
      <formula>NOT(ISERROR(SEARCH("İthal Girdi",O4489)))</formula>
    </cfRule>
  </conditionalFormatting>
  <conditionalFormatting sqref="O4522">
    <cfRule type="containsText" dxfId="1643" priority="3285" operator="containsText" text="İthal Girdi">
      <formula>NOT(ISERROR(SEARCH("İthal Girdi",O4522)))</formula>
    </cfRule>
    <cfRule type="containsText" dxfId="1642" priority="3286" operator="containsText" text="%10 sınırı aşılmıştır.">
      <formula>NOT(ISERROR(SEARCH("%10 sınırı aşılmıştır.",O4522)))</formula>
    </cfRule>
    <cfRule type="containsText" dxfId="1641" priority="3287" operator="containsText" text="Uygun">
      <formula>NOT(ISERROR(SEARCH("Uygun",O4522)))</formula>
    </cfRule>
    <cfRule type="containsText" dxfId="1640" priority="3288" operator="containsText" text="İthal Girdi">
      <formula>NOT(ISERROR(SEARCH("İthal Girdi",O4522)))</formula>
    </cfRule>
  </conditionalFormatting>
  <conditionalFormatting sqref="O4523:O4524">
    <cfRule type="containsText" dxfId="1639" priority="3261" operator="containsText" text="İthal Girdi">
      <formula>NOT(ISERROR(SEARCH("İthal Girdi",O4523)))</formula>
    </cfRule>
    <cfRule type="containsText" dxfId="1638" priority="3262" operator="containsText" text="%10 sınırı aşılmıştır.">
      <formula>NOT(ISERROR(SEARCH("%10 sınırı aşılmıştır.",O4523)))</formula>
    </cfRule>
    <cfRule type="containsText" dxfId="1637" priority="3263" operator="containsText" text="Uygun">
      <formula>NOT(ISERROR(SEARCH("Uygun",O4523)))</formula>
    </cfRule>
    <cfRule type="containsText" dxfId="1636" priority="3264" operator="containsText" text="İthal Girdi">
      <formula>NOT(ISERROR(SEARCH("İthal Girdi",O4523)))</formula>
    </cfRule>
  </conditionalFormatting>
  <conditionalFormatting sqref="O4525">
    <cfRule type="containsText" dxfId="1635" priority="3271" operator="containsText" text="Uygun">
      <formula>NOT(ISERROR(SEARCH("Uygun",O4525)))</formula>
    </cfRule>
    <cfRule type="containsText" dxfId="1634" priority="3272" operator="containsText" text="İthal Girdi">
      <formula>NOT(ISERROR(SEARCH("İthal Girdi",O4525)))</formula>
    </cfRule>
    <cfRule type="containsText" dxfId="1633" priority="3270" operator="containsText" text="%10 sınırı aşılmıştır.">
      <formula>NOT(ISERROR(SEARCH("%10 sınırı aşılmıştır.",O4525)))</formula>
    </cfRule>
    <cfRule type="containsText" dxfId="1632" priority="3269" operator="containsText" text="İthal Girdi">
      <formula>NOT(ISERROR(SEARCH("İthal Girdi",O4525)))</formula>
    </cfRule>
  </conditionalFormatting>
  <conditionalFormatting sqref="O4526">
    <cfRule type="containsText" dxfId="1631" priority="3280" operator="containsText" text="İthal Girdi">
      <formula>NOT(ISERROR(SEARCH("İthal Girdi",O4526)))</formula>
    </cfRule>
    <cfRule type="containsText" dxfId="1630" priority="3279" operator="containsText" text="Uygun">
      <formula>NOT(ISERROR(SEARCH("Uygun",O4526)))</formula>
    </cfRule>
    <cfRule type="containsText" dxfId="1629" priority="3277" operator="containsText" text="İthal Girdi">
      <formula>NOT(ISERROR(SEARCH("İthal Girdi",O4526)))</formula>
    </cfRule>
    <cfRule type="containsText" dxfId="1628" priority="3278" operator="containsText" text="%10 sınırı aşılmıştır.">
      <formula>NOT(ISERROR(SEARCH("%10 sınırı aşılmıştır.",O4526)))</formula>
    </cfRule>
  </conditionalFormatting>
  <conditionalFormatting sqref="O4527:O4559">
    <cfRule type="containsText" dxfId="1627" priority="3254" operator="containsText" text="%10 sınırı aşılmıştır.">
      <formula>NOT(ISERROR(SEARCH("%10 sınırı aşılmıştır.",O4527)))</formula>
    </cfRule>
    <cfRule type="containsText" dxfId="1626" priority="3256" operator="containsText" text="İthal Girdi">
      <formula>NOT(ISERROR(SEARCH("İthal Girdi",O4527)))</formula>
    </cfRule>
    <cfRule type="containsText" dxfId="1625" priority="3255" operator="containsText" text="Uygun">
      <formula>NOT(ISERROR(SEARCH("Uygun",O4527)))</formula>
    </cfRule>
    <cfRule type="containsText" dxfId="1624" priority="3253" operator="containsText" text="İthal Girdi">
      <formula>NOT(ISERROR(SEARCH("İthal Girdi",O4527)))</formula>
    </cfRule>
  </conditionalFormatting>
  <conditionalFormatting sqref="O4560">
    <cfRule type="containsText" dxfId="1623" priority="3247" operator="containsText" text="Uygun">
      <formula>NOT(ISERROR(SEARCH("Uygun",O4560)))</formula>
    </cfRule>
    <cfRule type="containsText" dxfId="1622" priority="3248" operator="containsText" text="İthal Girdi">
      <formula>NOT(ISERROR(SEARCH("İthal Girdi",O4560)))</formula>
    </cfRule>
    <cfRule type="containsText" dxfId="1621" priority="3246" operator="containsText" text="%10 sınırı aşılmıştır.">
      <formula>NOT(ISERROR(SEARCH("%10 sınırı aşılmıştır.",O4560)))</formula>
    </cfRule>
    <cfRule type="containsText" dxfId="1620" priority="3245" operator="containsText" text="İthal Girdi">
      <formula>NOT(ISERROR(SEARCH("İthal Girdi",O4560)))</formula>
    </cfRule>
  </conditionalFormatting>
  <conditionalFormatting sqref="O4561:O4562">
    <cfRule type="containsText" dxfId="1619" priority="3223" operator="containsText" text="Uygun">
      <formula>NOT(ISERROR(SEARCH("Uygun",O4561)))</formula>
    </cfRule>
    <cfRule type="containsText" dxfId="1618" priority="3221" operator="containsText" text="İthal Girdi">
      <formula>NOT(ISERROR(SEARCH("İthal Girdi",O4561)))</formula>
    </cfRule>
    <cfRule type="containsText" dxfId="1617" priority="3224" operator="containsText" text="İthal Girdi">
      <formula>NOT(ISERROR(SEARCH("İthal Girdi",O4561)))</formula>
    </cfRule>
    <cfRule type="containsText" dxfId="1616" priority="3222" operator="containsText" text="%10 sınırı aşılmıştır.">
      <formula>NOT(ISERROR(SEARCH("%10 sınırı aşılmıştır.",O4561)))</formula>
    </cfRule>
  </conditionalFormatting>
  <conditionalFormatting sqref="O4563">
    <cfRule type="containsText" dxfId="1615" priority="3232" operator="containsText" text="İthal Girdi">
      <formula>NOT(ISERROR(SEARCH("İthal Girdi",O4563)))</formula>
    </cfRule>
    <cfRule type="containsText" dxfId="1614" priority="3231" operator="containsText" text="Uygun">
      <formula>NOT(ISERROR(SEARCH("Uygun",O4563)))</formula>
    </cfRule>
    <cfRule type="containsText" dxfId="1613" priority="3229" operator="containsText" text="İthal Girdi">
      <formula>NOT(ISERROR(SEARCH("İthal Girdi",O4563)))</formula>
    </cfRule>
    <cfRule type="containsText" dxfId="1612" priority="3230" operator="containsText" text="%10 sınırı aşılmıştır.">
      <formula>NOT(ISERROR(SEARCH("%10 sınırı aşılmıştır.",O4563)))</formula>
    </cfRule>
  </conditionalFormatting>
  <conditionalFormatting sqref="O4564">
    <cfRule type="containsText" dxfId="1611" priority="3237" operator="containsText" text="İthal Girdi">
      <formula>NOT(ISERROR(SEARCH("İthal Girdi",O4564)))</formula>
    </cfRule>
    <cfRule type="containsText" dxfId="1610" priority="3238" operator="containsText" text="%10 sınırı aşılmıştır.">
      <formula>NOT(ISERROR(SEARCH("%10 sınırı aşılmıştır.",O4564)))</formula>
    </cfRule>
    <cfRule type="containsText" dxfId="1609" priority="3239" operator="containsText" text="Uygun">
      <formula>NOT(ISERROR(SEARCH("Uygun",O4564)))</formula>
    </cfRule>
    <cfRule type="containsText" dxfId="1608" priority="3240" operator="containsText" text="İthal Girdi">
      <formula>NOT(ISERROR(SEARCH("İthal Girdi",O4564)))</formula>
    </cfRule>
  </conditionalFormatting>
  <conditionalFormatting sqref="O4565:O4597">
    <cfRule type="containsText" dxfId="1607" priority="3215" operator="containsText" text="Uygun">
      <formula>NOT(ISERROR(SEARCH("Uygun",O4565)))</formula>
    </cfRule>
    <cfRule type="containsText" dxfId="1606" priority="3216" operator="containsText" text="İthal Girdi">
      <formula>NOT(ISERROR(SEARCH("İthal Girdi",O4565)))</formula>
    </cfRule>
    <cfRule type="containsText" dxfId="1605" priority="3213" operator="containsText" text="İthal Girdi">
      <formula>NOT(ISERROR(SEARCH("İthal Girdi",O4565)))</formula>
    </cfRule>
    <cfRule type="containsText" dxfId="1604" priority="3214" operator="containsText" text="%10 sınırı aşılmıştır.">
      <formula>NOT(ISERROR(SEARCH("%10 sınırı aşılmıştır.",O4565)))</formula>
    </cfRule>
  </conditionalFormatting>
  <conditionalFormatting sqref="O4598">
    <cfRule type="containsText" dxfId="1603" priority="3206" operator="containsText" text="%10 sınırı aşılmıştır.">
      <formula>NOT(ISERROR(SEARCH("%10 sınırı aşılmıştır.",O4598)))</formula>
    </cfRule>
    <cfRule type="containsText" dxfId="1602" priority="3208" operator="containsText" text="İthal Girdi">
      <formula>NOT(ISERROR(SEARCH("İthal Girdi",O4598)))</formula>
    </cfRule>
    <cfRule type="containsText" dxfId="1601" priority="3205" operator="containsText" text="İthal Girdi">
      <formula>NOT(ISERROR(SEARCH("İthal Girdi",O4598)))</formula>
    </cfRule>
    <cfRule type="containsText" dxfId="1600" priority="3207" operator="containsText" text="Uygun">
      <formula>NOT(ISERROR(SEARCH("Uygun",O4598)))</formula>
    </cfRule>
  </conditionalFormatting>
  <conditionalFormatting sqref="O4599:O4600">
    <cfRule type="containsText" dxfId="1599" priority="3182" operator="containsText" text="%10 sınırı aşılmıştır.">
      <formula>NOT(ISERROR(SEARCH("%10 sınırı aşılmıştır.",O4599)))</formula>
    </cfRule>
    <cfRule type="containsText" dxfId="1598" priority="3184" operator="containsText" text="İthal Girdi">
      <formula>NOT(ISERROR(SEARCH("İthal Girdi",O4599)))</formula>
    </cfRule>
    <cfRule type="containsText" dxfId="1597" priority="3181" operator="containsText" text="İthal Girdi">
      <formula>NOT(ISERROR(SEARCH("İthal Girdi",O4599)))</formula>
    </cfRule>
    <cfRule type="containsText" dxfId="1596" priority="3183" operator="containsText" text="Uygun">
      <formula>NOT(ISERROR(SEARCH("Uygun",O4599)))</formula>
    </cfRule>
  </conditionalFormatting>
  <conditionalFormatting sqref="O4601">
    <cfRule type="containsText" dxfId="1595" priority="3190" operator="containsText" text="%10 sınırı aşılmıştır.">
      <formula>NOT(ISERROR(SEARCH("%10 sınırı aşılmıştır.",O4601)))</formula>
    </cfRule>
    <cfRule type="containsText" dxfId="1594" priority="3192" operator="containsText" text="İthal Girdi">
      <formula>NOT(ISERROR(SEARCH("İthal Girdi",O4601)))</formula>
    </cfRule>
    <cfRule type="containsText" dxfId="1593" priority="3191" operator="containsText" text="Uygun">
      <formula>NOT(ISERROR(SEARCH("Uygun",O4601)))</formula>
    </cfRule>
    <cfRule type="containsText" dxfId="1592" priority="3189" operator="containsText" text="İthal Girdi">
      <formula>NOT(ISERROR(SEARCH("İthal Girdi",O4601)))</formula>
    </cfRule>
  </conditionalFormatting>
  <conditionalFormatting sqref="O4602">
    <cfRule type="containsText" dxfId="1591" priority="3200" operator="containsText" text="İthal Girdi">
      <formula>NOT(ISERROR(SEARCH("İthal Girdi",O4602)))</formula>
    </cfRule>
    <cfRule type="containsText" dxfId="1590" priority="3197" operator="containsText" text="İthal Girdi">
      <formula>NOT(ISERROR(SEARCH("İthal Girdi",O4602)))</formula>
    </cfRule>
    <cfRule type="containsText" dxfId="1589" priority="3198" operator="containsText" text="%10 sınırı aşılmıştır.">
      <formula>NOT(ISERROR(SEARCH("%10 sınırı aşılmıştır.",O4602)))</formula>
    </cfRule>
    <cfRule type="containsText" dxfId="1588" priority="3199" operator="containsText" text="Uygun">
      <formula>NOT(ISERROR(SEARCH("Uygun",O4602)))</formula>
    </cfRule>
  </conditionalFormatting>
  <conditionalFormatting sqref="O4603:O4635">
    <cfRule type="containsText" dxfId="1587" priority="3175" operator="containsText" text="Uygun">
      <formula>NOT(ISERROR(SEARCH("Uygun",O4603)))</formula>
    </cfRule>
    <cfRule type="containsText" dxfId="1586" priority="3174" operator="containsText" text="%10 sınırı aşılmıştır.">
      <formula>NOT(ISERROR(SEARCH("%10 sınırı aşılmıştır.",O4603)))</formula>
    </cfRule>
    <cfRule type="containsText" dxfId="1585" priority="3176" operator="containsText" text="İthal Girdi">
      <formula>NOT(ISERROR(SEARCH("İthal Girdi",O4603)))</formula>
    </cfRule>
    <cfRule type="containsText" dxfId="1584" priority="3173" operator="containsText" text="İthal Girdi">
      <formula>NOT(ISERROR(SEARCH("İthal Girdi",O4603)))</formula>
    </cfRule>
  </conditionalFormatting>
  <conditionalFormatting sqref="O4636">
    <cfRule type="containsText" dxfId="1583" priority="3166" operator="containsText" text="%10 sınırı aşılmıştır.">
      <formula>NOT(ISERROR(SEARCH("%10 sınırı aşılmıştır.",O4636)))</formula>
    </cfRule>
    <cfRule type="containsText" dxfId="1582" priority="3167" operator="containsText" text="Uygun">
      <formula>NOT(ISERROR(SEARCH("Uygun",O4636)))</formula>
    </cfRule>
    <cfRule type="containsText" dxfId="1581" priority="3168" operator="containsText" text="İthal Girdi">
      <formula>NOT(ISERROR(SEARCH("İthal Girdi",O4636)))</formula>
    </cfRule>
    <cfRule type="containsText" dxfId="1580" priority="3165" operator="containsText" text="İthal Girdi">
      <formula>NOT(ISERROR(SEARCH("İthal Girdi",O4636)))</formula>
    </cfRule>
  </conditionalFormatting>
  <conditionalFormatting sqref="O4637:O4638">
    <cfRule type="containsText" dxfId="1579" priority="3144" operator="containsText" text="İthal Girdi">
      <formula>NOT(ISERROR(SEARCH("İthal Girdi",O4637)))</formula>
    </cfRule>
    <cfRule type="containsText" dxfId="1578" priority="3141" operator="containsText" text="İthal Girdi">
      <formula>NOT(ISERROR(SEARCH("İthal Girdi",O4637)))</formula>
    </cfRule>
    <cfRule type="containsText" dxfId="1577" priority="3143" operator="containsText" text="Uygun">
      <formula>NOT(ISERROR(SEARCH("Uygun",O4637)))</formula>
    </cfRule>
    <cfRule type="containsText" dxfId="1576" priority="3142" operator="containsText" text="%10 sınırı aşılmıştır.">
      <formula>NOT(ISERROR(SEARCH("%10 sınırı aşılmıştır.",O4637)))</formula>
    </cfRule>
  </conditionalFormatting>
  <conditionalFormatting sqref="O4639">
    <cfRule type="containsText" dxfId="1575" priority="3152" operator="containsText" text="İthal Girdi">
      <formula>NOT(ISERROR(SEARCH("İthal Girdi",O4639)))</formula>
    </cfRule>
    <cfRule type="containsText" dxfId="1574" priority="3151" operator="containsText" text="Uygun">
      <formula>NOT(ISERROR(SEARCH("Uygun",O4639)))</formula>
    </cfRule>
    <cfRule type="containsText" dxfId="1573" priority="3150" operator="containsText" text="%10 sınırı aşılmıştır.">
      <formula>NOT(ISERROR(SEARCH("%10 sınırı aşılmıştır.",O4639)))</formula>
    </cfRule>
    <cfRule type="containsText" dxfId="1572" priority="3149" operator="containsText" text="İthal Girdi">
      <formula>NOT(ISERROR(SEARCH("İthal Girdi",O4639)))</formula>
    </cfRule>
  </conditionalFormatting>
  <conditionalFormatting sqref="O4640">
    <cfRule type="containsText" dxfId="1571" priority="3157" operator="containsText" text="İthal Girdi">
      <formula>NOT(ISERROR(SEARCH("İthal Girdi",O4640)))</formula>
    </cfRule>
    <cfRule type="containsText" dxfId="1570" priority="3160" operator="containsText" text="İthal Girdi">
      <formula>NOT(ISERROR(SEARCH("İthal Girdi",O4640)))</formula>
    </cfRule>
    <cfRule type="containsText" dxfId="1569" priority="3158" operator="containsText" text="%10 sınırı aşılmıştır.">
      <formula>NOT(ISERROR(SEARCH("%10 sınırı aşılmıştır.",O4640)))</formula>
    </cfRule>
    <cfRule type="containsText" dxfId="1568" priority="3159" operator="containsText" text="Uygun">
      <formula>NOT(ISERROR(SEARCH("Uygun",O4640)))</formula>
    </cfRule>
  </conditionalFormatting>
  <conditionalFormatting sqref="O4641:O4673">
    <cfRule type="containsText" dxfId="1567" priority="3136" operator="containsText" text="İthal Girdi">
      <formula>NOT(ISERROR(SEARCH("İthal Girdi",O4641)))</formula>
    </cfRule>
    <cfRule type="containsText" dxfId="1566" priority="3134" operator="containsText" text="%10 sınırı aşılmıştır.">
      <formula>NOT(ISERROR(SEARCH("%10 sınırı aşılmıştır.",O4641)))</formula>
    </cfRule>
    <cfRule type="containsText" dxfId="1565" priority="3135" operator="containsText" text="Uygun">
      <formula>NOT(ISERROR(SEARCH("Uygun",O4641)))</formula>
    </cfRule>
    <cfRule type="containsText" dxfId="1564" priority="3133" operator="containsText" text="İthal Girdi">
      <formula>NOT(ISERROR(SEARCH("İthal Girdi",O4641)))</formula>
    </cfRule>
  </conditionalFormatting>
  <conditionalFormatting sqref="O4674">
    <cfRule type="containsText" dxfId="1563" priority="3127" operator="containsText" text="Uygun">
      <formula>NOT(ISERROR(SEARCH("Uygun",O4674)))</formula>
    </cfRule>
    <cfRule type="containsText" dxfId="1562" priority="3128" operator="containsText" text="İthal Girdi">
      <formula>NOT(ISERROR(SEARCH("İthal Girdi",O4674)))</formula>
    </cfRule>
    <cfRule type="containsText" dxfId="1561" priority="3125" operator="containsText" text="İthal Girdi">
      <formula>NOT(ISERROR(SEARCH("İthal Girdi",O4674)))</formula>
    </cfRule>
    <cfRule type="containsText" dxfId="1560" priority="3126" operator="containsText" text="%10 sınırı aşılmıştır.">
      <formula>NOT(ISERROR(SEARCH("%10 sınırı aşılmıştır.",O4674)))</formula>
    </cfRule>
  </conditionalFormatting>
  <conditionalFormatting sqref="O4675:O4676">
    <cfRule type="containsText" dxfId="1559" priority="3102" operator="containsText" text="%10 sınırı aşılmıştır.">
      <formula>NOT(ISERROR(SEARCH("%10 sınırı aşılmıştır.",O4675)))</formula>
    </cfRule>
    <cfRule type="containsText" dxfId="1558" priority="3103" operator="containsText" text="Uygun">
      <formula>NOT(ISERROR(SEARCH("Uygun",O4675)))</formula>
    </cfRule>
    <cfRule type="containsText" dxfId="1557" priority="3104" operator="containsText" text="İthal Girdi">
      <formula>NOT(ISERROR(SEARCH("İthal Girdi",O4675)))</formula>
    </cfRule>
    <cfRule type="containsText" dxfId="1556" priority="3101" operator="containsText" text="İthal Girdi">
      <formula>NOT(ISERROR(SEARCH("İthal Girdi",O4675)))</formula>
    </cfRule>
  </conditionalFormatting>
  <conditionalFormatting sqref="O4677">
    <cfRule type="containsText" dxfId="1555" priority="3110" operator="containsText" text="%10 sınırı aşılmıştır.">
      <formula>NOT(ISERROR(SEARCH("%10 sınırı aşılmıştır.",O4677)))</formula>
    </cfRule>
    <cfRule type="containsText" dxfId="1554" priority="3109" operator="containsText" text="İthal Girdi">
      <formula>NOT(ISERROR(SEARCH("İthal Girdi",O4677)))</formula>
    </cfRule>
    <cfRule type="containsText" dxfId="1553" priority="3111" operator="containsText" text="Uygun">
      <formula>NOT(ISERROR(SEARCH("Uygun",O4677)))</formula>
    </cfRule>
    <cfRule type="containsText" dxfId="1552" priority="3112" operator="containsText" text="İthal Girdi">
      <formula>NOT(ISERROR(SEARCH("İthal Girdi",O4677)))</formula>
    </cfRule>
  </conditionalFormatting>
  <conditionalFormatting sqref="O4678">
    <cfRule type="containsText" dxfId="1551" priority="3118" operator="containsText" text="%10 sınırı aşılmıştır.">
      <formula>NOT(ISERROR(SEARCH("%10 sınırı aşılmıştır.",O4678)))</formula>
    </cfRule>
    <cfRule type="containsText" dxfId="1550" priority="3117" operator="containsText" text="İthal Girdi">
      <formula>NOT(ISERROR(SEARCH("İthal Girdi",O4678)))</formula>
    </cfRule>
    <cfRule type="containsText" dxfId="1549" priority="3119" operator="containsText" text="Uygun">
      <formula>NOT(ISERROR(SEARCH("Uygun",O4678)))</formula>
    </cfRule>
    <cfRule type="containsText" dxfId="1548" priority="3120" operator="containsText" text="İthal Girdi">
      <formula>NOT(ISERROR(SEARCH("İthal Girdi",O4678)))</formula>
    </cfRule>
  </conditionalFormatting>
  <conditionalFormatting sqref="O4679:O4711">
    <cfRule type="containsText" dxfId="1547" priority="3096" operator="containsText" text="İthal Girdi">
      <formula>NOT(ISERROR(SEARCH("İthal Girdi",O4679)))</formula>
    </cfRule>
    <cfRule type="containsText" dxfId="1546" priority="3093" operator="containsText" text="İthal Girdi">
      <formula>NOT(ISERROR(SEARCH("İthal Girdi",O4679)))</formula>
    </cfRule>
    <cfRule type="containsText" dxfId="1545" priority="3094" operator="containsText" text="%10 sınırı aşılmıştır.">
      <formula>NOT(ISERROR(SEARCH("%10 sınırı aşılmıştır.",O4679)))</formula>
    </cfRule>
    <cfRule type="containsText" dxfId="1544" priority="3095" operator="containsText" text="Uygun">
      <formula>NOT(ISERROR(SEARCH("Uygun",O4679)))</formula>
    </cfRule>
  </conditionalFormatting>
  <conditionalFormatting sqref="O4712">
    <cfRule type="containsText" dxfId="1543" priority="3085" operator="containsText" text="İthal Girdi">
      <formula>NOT(ISERROR(SEARCH("İthal Girdi",O4712)))</formula>
    </cfRule>
    <cfRule type="containsText" dxfId="1542" priority="3086" operator="containsText" text="%10 sınırı aşılmıştır.">
      <formula>NOT(ISERROR(SEARCH("%10 sınırı aşılmıştır.",O4712)))</formula>
    </cfRule>
    <cfRule type="containsText" dxfId="1541" priority="3087" operator="containsText" text="Uygun">
      <formula>NOT(ISERROR(SEARCH("Uygun",O4712)))</formula>
    </cfRule>
    <cfRule type="containsText" dxfId="1540" priority="3088" operator="containsText" text="İthal Girdi">
      <formula>NOT(ISERROR(SEARCH("İthal Girdi",O4712)))</formula>
    </cfRule>
  </conditionalFormatting>
  <conditionalFormatting sqref="O4713:O4714">
    <cfRule type="containsText" dxfId="1539" priority="3062" operator="containsText" text="%10 sınırı aşılmıştır.">
      <formula>NOT(ISERROR(SEARCH("%10 sınırı aşılmıştır.",O4713)))</formula>
    </cfRule>
    <cfRule type="containsText" dxfId="1538" priority="3061" operator="containsText" text="İthal Girdi">
      <formula>NOT(ISERROR(SEARCH("İthal Girdi",O4713)))</formula>
    </cfRule>
    <cfRule type="containsText" dxfId="1537" priority="3064" operator="containsText" text="İthal Girdi">
      <formula>NOT(ISERROR(SEARCH("İthal Girdi",O4713)))</formula>
    </cfRule>
    <cfRule type="containsText" dxfId="1536" priority="3063" operator="containsText" text="Uygun">
      <formula>NOT(ISERROR(SEARCH("Uygun",O4713)))</formula>
    </cfRule>
  </conditionalFormatting>
  <conditionalFormatting sqref="O4715">
    <cfRule type="containsText" dxfId="1535" priority="3072" operator="containsText" text="İthal Girdi">
      <formula>NOT(ISERROR(SEARCH("İthal Girdi",O4715)))</formula>
    </cfRule>
    <cfRule type="containsText" dxfId="1534" priority="3071" operator="containsText" text="Uygun">
      <formula>NOT(ISERROR(SEARCH("Uygun",O4715)))</formula>
    </cfRule>
    <cfRule type="containsText" dxfId="1533" priority="3070" operator="containsText" text="%10 sınırı aşılmıştır.">
      <formula>NOT(ISERROR(SEARCH("%10 sınırı aşılmıştır.",O4715)))</formula>
    </cfRule>
    <cfRule type="containsText" dxfId="1532" priority="3069" operator="containsText" text="İthal Girdi">
      <formula>NOT(ISERROR(SEARCH("İthal Girdi",O4715)))</formula>
    </cfRule>
  </conditionalFormatting>
  <conditionalFormatting sqref="O4716">
    <cfRule type="containsText" dxfId="1531" priority="3080" operator="containsText" text="İthal Girdi">
      <formula>NOT(ISERROR(SEARCH("İthal Girdi",O4716)))</formula>
    </cfRule>
    <cfRule type="containsText" dxfId="1530" priority="3078" operator="containsText" text="%10 sınırı aşılmıştır.">
      <formula>NOT(ISERROR(SEARCH("%10 sınırı aşılmıştır.",O4716)))</formula>
    </cfRule>
    <cfRule type="containsText" dxfId="1529" priority="3079" operator="containsText" text="Uygun">
      <formula>NOT(ISERROR(SEARCH("Uygun",O4716)))</formula>
    </cfRule>
    <cfRule type="containsText" dxfId="1528" priority="3077" operator="containsText" text="İthal Girdi">
      <formula>NOT(ISERROR(SEARCH("İthal Girdi",O4716)))</formula>
    </cfRule>
  </conditionalFormatting>
  <conditionalFormatting sqref="O4717:O4749">
    <cfRule type="containsText" dxfId="1527" priority="3056" operator="containsText" text="İthal Girdi">
      <formula>NOT(ISERROR(SEARCH("İthal Girdi",O4717)))</formula>
    </cfRule>
    <cfRule type="containsText" dxfId="1526" priority="3055" operator="containsText" text="Uygun">
      <formula>NOT(ISERROR(SEARCH("Uygun",O4717)))</formula>
    </cfRule>
    <cfRule type="containsText" dxfId="1525" priority="3054" operator="containsText" text="%10 sınırı aşılmıştır.">
      <formula>NOT(ISERROR(SEARCH("%10 sınırı aşılmıştır.",O4717)))</formula>
    </cfRule>
    <cfRule type="containsText" dxfId="1524" priority="3053" operator="containsText" text="İthal Girdi">
      <formula>NOT(ISERROR(SEARCH("İthal Girdi",O4717)))</formula>
    </cfRule>
  </conditionalFormatting>
  <conditionalFormatting sqref="O4750">
    <cfRule type="containsText" dxfId="1523" priority="3048" operator="containsText" text="İthal Girdi">
      <formula>NOT(ISERROR(SEARCH("İthal Girdi",O4750)))</formula>
    </cfRule>
    <cfRule type="containsText" dxfId="1522" priority="3047" operator="containsText" text="Uygun">
      <formula>NOT(ISERROR(SEARCH("Uygun",O4750)))</formula>
    </cfRule>
    <cfRule type="containsText" dxfId="1521" priority="3046" operator="containsText" text="%10 sınırı aşılmıştır.">
      <formula>NOT(ISERROR(SEARCH("%10 sınırı aşılmıştır.",O4750)))</formula>
    </cfRule>
    <cfRule type="containsText" dxfId="1520" priority="3045" operator="containsText" text="İthal Girdi">
      <formula>NOT(ISERROR(SEARCH("İthal Girdi",O4750)))</formula>
    </cfRule>
  </conditionalFormatting>
  <conditionalFormatting sqref="O4751:O4752">
    <cfRule type="containsText" dxfId="1519" priority="3024" operator="containsText" text="İthal Girdi">
      <formula>NOT(ISERROR(SEARCH("İthal Girdi",O4751)))</formula>
    </cfRule>
    <cfRule type="containsText" dxfId="1518" priority="3021" operator="containsText" text="İthal Girdi">
      <formula>NOT(ISERROR(SEARCH("İthal Girdi",O4751)))</formula>
    </cfRule>
    <cfRule type="containsText" dxfId="1517" priority="3023" operator="containsText" text="Uygun">
      <formula>NOT(ISERROR(SEARCH("Uygun",O4751)))</formula>
    </cfRule>
    <cfRule type="containsText" dxfId="1516" priority="3022" operator="containsText" text="%10 sınırı aşılmıştır.">
      <formula>NOT(ISERROR(SEARCH("%10 sınırı aşılmıştır.",O4751)))</formula>
    </cfRule>
  </conditionalFormatting>
  <conditionalFormatting sqref="O4753">
    <cfRule type="containsText" dxfId="1515" priority="3029" operator="containsText" text="İthal Girdi">
      <formula>NOT(ISERROR(SEARCH("İthal Girdi",O4753)))</formula>
    </cfRule>
    <cfRule type="containsText" dxfId="1514" priority="3032" operator="containsText" text="İthal Girdi">
      <formula>NOT(ISERROR(SEARCH("İthal Girdi",O4753)))</formula>
    </cfRule>
    <cfRule type="containsText" dxfId="1513" priority="3031" operator="containsText" text="Uygun">
      <formula>NOT(ISERROR(SEARCH("Uygun",O4753)))</formula>
    </cfRule>
    <cfRule type="containsText" dxfId="1512" priority="3030" operator="containsText" text="%10 sınırı aşılmıştır.">
      <formula>NOT(ISERROR(SEARCH("%10 sınırı aşılmıştır.",O4753)))</formula>
    </cfRule>
  </conditionalFormatting>
  <conditionalFormatting sqref="O4754">
    <cfRule type="containsText" dxfId="1511" priority="3038" operator="containsText" text="%10 sınırı aşılmıştır.">
      <formula>NOT(ISERROR(SEARCH("%10 sınırı aşılmıştır.",O4754)))</formula>
    </cfRule>
    <cfRule type="containsText" dxfId="1510" priority="3037" operator="containsText" text="İthal Girdi">
      <formula>NOT(ISERROR(SEARCH("İthal Girdi",O4754)))</formula>
    </cfRule>
    <cfRule type="containsText" dxfId="1509" priority="3039" operator="containsText" text="Uygun">
      <formula>NOT(ISERROR(SEARCH("Uygun",O4754)))</formula>
    </cfRule>
    <cfRule type="containsText" dxfId="1508" priority="3040" operator="containsText" text="İthal Girdi">
      <formula>NOT(ISERROR(SEARCH("İthal Girdi",O4754)))</formula>
    </cfRule>
  </conditionalFormatting>
  <conditionalFormatting sqref="O4755:O4787">
    <cfRule type="containsText" dxfId="1507" priority="3014" operator="containsText" text="%10 sınırı aşılmıştır.">
      <formula>NOT(ISERROR(SEARCH("%10 sınırı aşılmıştır.",O4755)))</formula>
    </cfRule>
    <cfRule type="containsText" dxfId="1506" priority="3015" operator="containsText" text="Uygun">
      <formula>NOT(ISERROR(SEARCH("Uygun",O4755)))</formula>
    </cfRule>
    <cfRule type="containsText" dxfId="1505" priority="3016" operator="containsText" text="İthal Girdi">
      <formula>NOT(ISERROR(SEARCH("İthal Girdi",O4755)))</formula>
    </cfRule>
    <cfRule type="containsText" dxfId="1504" priority="3013" operator="containsText" text="İthal Girdi">
      <formula>NOT(ISERROR(SEARCH("İthal Girdi",O4755)))</formula>
    </cfRule>
  </conditionalFormatting>
  <conditionalFormatting sqref="O4788">
    <cfRule type="containsText" dxfId="1503" priority="3007" operator="containsText" text="Uygun">
      <formula>NOT(ISERROR(SEARCH("Uygun",O4788)))</formula>
    </cfRule>
    <cfRule type="containsText" dxfId="1502" priority="3008" operator="containsText" text="İthal Girdi">
      <formula>NOT(ISERROR(SEARCH("İthal Girdi",O4788)))</formula>
    </cfRule>
    <cfRule type="containsText" dxfId="1501" priority="3005" operator="containsText" text="İthal Girdi">
      <formula>NOT(ISERROR(SEARCH("İthal Girdi",O4788)))</formula>
    </cfRule>
    <cfRule type="containsText" dxfId="1500" priority="3006" operator="containsText" text="%10 sınırı aşılmıştır.">
      <formula>NOT(ISERROR(SEARCH("%10 sınırı aşılmıştır.",O4788)))</formula>
    </cfRule>
  </conditionalFormatting>
  <conditionalFormatting sqref="O4789:O4790">
    <cfRule type="containsText" dxfId="1499" priority="2981" operator="containsText" text="İthal Girdi">
      <formula>NOT(ISERROR(SEARCH("İthal Girdi",O4789)))</formula>
    </cfRule>
    <cfRule type="containsText" dxfId="1498" priority="2984" operator="containsText" text="İthal Girdi">
      <formula>NOT(ISERROR(SEARCH("İthal Girdi",O4789)))</formula>
    </cfRule>
    <cfRule type="containsText" dxfId="1497" priority="2983" operator="containsText" text="Uygun">
      <formula>NOT(ISERROR(SEARCH("Uygun",O4789)))</formula>
    </cfRule>
    <cfRule type="containsText" dxfId="1496" priority="2982" operator="containsText" text="%10 sınırı aşılmıştır.">
      <formula>NOT(ISERROR(SEARCH("%10 sınırı aşılmıştır.",O4789)))</formula>
    </cfRule>
  </conditionalFormatting>
  <conditionalFormatting sqref="O4791">
    <cfRule type="containsText" dxfId="1495" priority="2989" operator="containsText" text="İthal Girdi">
      <formula>NOT(ISERROR(SEARCH("İthal Girdi",O4791)))</formula>
    </cfRule>
    <cfRule type="containsText" dxfId="1494" priority="2990" operator="containsText" text="%10 sınırı aşılmıştır.">
      <formula>NOT(ISERROR(SEARCH("%10 sınırı aşılmıştır.",O4791)))</formula>
    </cfRule>
    <cfRule type="containsText" dxfId="1493" priority="2991" operator="containsText" text="Uygun">
      <formula>NOT(ISERROR(SEARCH("Uygun",O4791)))</formula>
    </cfRule>
    <cfRule type="containsText" dxfId="1492" priority="2992" operator="containsText" text="İthal Girdi">
      <formula>NOT(ISERROR(SEARCH("İthal Girdi",O4791)))</formula>
    </cfRule>
  </conditionalFormatting>
  <conditionalFormatting sqref="O4792">
    <cfRule type="containsText" dxfId="1491" priority="3000" operator="containsText" text="İthal Girdi">
      <formula>NOT(ISERROR(SEARCH("İthal Girdi",O4792)))</formula>
    </cfRule>
    <cfRule type="containsText" dxfId="1490" priority="2999" operator="containsText" text="Uygun">
      <formula>NOT(ISERROR(SEARCH("Uygun",O4792)))</formula>
    </cfRule>
    <cfRule type="containsText" dxfId="1489" priority="2998" operator="containsText" text="%10 sınırı aşılmıştır.">
      <formula>NOT(ISERROR(SEARCH("%10 sınırı aşılmıştır.",O4792)))</formula>
    </cfRule>
    <cfRule type="containsText" dxfId="1488" priority="2997" operator="containsText" text="İthal Girdi">
      <formula>NOT(ISERROR(SEARCH("İthal Girdi",O4792)))</formula>
    </cfRule>
  </conditionalFormatting>
  <conditionalFormatting sqref="O4793:O4825">
    <cfRule type="containsText" dxfId="1487" priority="2976" operator="containsText" text="İthal Girdi">
      <formula>NOT(ISERROR(SEARCH("İthal Girdi",O4793)))</formula>
    </cfRule>
    <cfRule type="containsText" dxfId="1486" priority="2975" operator="containsText" text="Uygun">
      <formula>NOT(ISERROR(SEARCH("Uygun",O4793)))</formula>
    </cfRule>
    <cfRule type="containsText" dxfId="1485" priority="2974" operator="containsText" text="%10 sınırı aşılmıştır.">
      <formula>NOT(ISERROR(SEARCH("%10 sınırı aşılmıştır.",O4793)))</formula>
    </cfRule>
    <cfRule type="containsText" dxfId="1484" priority="2973" operator="containsText" text="İthal Girdi">
      <formula>NOT(ISERROR(SEARCH("İthal Girdi",O4793)))</formula>
    </cfRule>
  </conditionalFormatting>
  <conditionalFormatting sqref="O4826">
    <cfRule type="containsText" dxfId="1483" priority="2968" operator="containsText" text="İthal Girdi">
      <formula>NOT(ISERROR(SEARCH("İthal Girdi",O4826)))</formula>
    </cfRule>
    <cfRule type="containsText" dxfId="1482" priority="2965" operator="containsText" text="İthal Girdi">
      <formula>NOT(ISERROR(SEARCH("İthal Girdi",O4826)))</formula>
    </cfRule>
    <cfRule type="containsText" dxfId="1481" priority="2967" operator="containsText" text="Uygun">
      <formula>NOT(ISERROR(SEARCH("Uygun",O4826)))</formula>
    </cfRule>
    <cfRule type="containsText" dxfId="1480" priority="2966" operator="containsText" text="%10 sınırı aşılmıştır.">
      <formula>NOT(ISERROR(SEARCH("%10 sınırı aşılmıştır.",O4826)))</formula>
    </cfRule>
  </conditionalFormatting>
  <conditionalFormatting sqref="O4827:O4828">
    <cfRule type="containsText" dxfId="1479" priority="2944" operator="containsText" text="İthal Girdi">
      <formula>NOT(ISERROR(SEARCH("İthal Girdi",O4827)))</formula>
    </cfRule>
    <cfRule type="containsText" dxfId="1478" priority="2943" operator="containsText" text="Uygun">
      <formula>NOT(ISERROR(SEARCH("Uygun",O4827)))</formula>
    </cfRule>
    <cfRule type="containsText" dxfId="1477" priority="2941" operator="containsText" text="İthal Girdi">
      <formula>NOT(ISERROR(SEARCH("İthal Girdi",O4827)))</formula>
    </cfRule>
    <cfRule type="containsText" dxfId="1476" priority="2942" operator="containsText" text="%10 sınırı aşılmıştır.">
      <formula>NOT(ISERROR(SEARCH("%10 sınırı aşılmıştır.",O4827)))</formula>
    </cfRule>
  </conditionalFormatting>
  <conditionalFormatting sqref="O4829">
    <cfRule type="containsText" dxfId="1475" priority="2952" operator="containsText" text="İthal Girdi">
      <formula>NOT(ISERROR(SEARCH("İthal Girdi",O4829)))</formula>
    </cfRule>
    <cfRule type="containsText" dxfId="1474" priority="2950" operator="containsText" text="%10 sınırı aşılmıştır.">
      <formula>NOT(ISERROR(SEARCH("%10 sınırı aşılmıştır.",O4829)))</formula>
    </cfRule>
    <cfRule type="containsText" dxfId="1473" priority="2951" operator="containsText" text="Uygun">
      <formula>NOT(ISERROR(SEARCH("Uygun",O4829)))</formula>
    </cfRule>
    <cfRule type="containsText" dxfId="1472" priority="2949" operator="containsText" text="İthal Girdi">
      <formula>NOT(ISERROR(SEARCH("İthal Girdi",O4829)))</formula>
    </cfRule>
  </conditionalFormatting>
  <conditionalFormatting sqref="O4830">
    <cfRule type="containsText" dxfId="1471" priority="2957" operator="containsText" text="İthal Girdi">
      <formula>NOT(ISERROR(SEARCH("İthal Girdi",O4830)))</formula>
    </cfRule>
    <cfRule type="containsText" dxfId="1470" priority="2960" operator="containsText" text="İthal Girdi">
      <formula>NOT(ISERROR(SEARCH("İthal Girdi",O4830)))</formula>
    </cfRule>
    <cfRule type="containsText" dxfId="1469" priority="2959" operator="containsText" text="Uygun">
      <formula>NOT(ISERROR(SEARCH("Uygun",O4830)))</formula>
    </cfRule>
    <cfRule type="containsText" dxfId="1468" priority="2958" operator="containsText" text="%10 sınırı aşılmıştır.">
      <formula>NOT(ISERROR(SEARCH("%10 sınırı aşılmıştır.",O4830)))</formula>
    </cfRule>
  </conditionalFormatting>
  <conditionalFormatting sqref="O4831:O4863">
    <cfRule type="containsText" dxfId="1467" priority="2935" operator="containsText" text="Uygun">
      <formula>NOT(ISERROR(SEARCH("Uygun",O4831)))</formula>
    </cfRule>
    <cfRule type="containsText" dxfId="1466" priority="2936" operator="containsText" text="İthal Girdi">
      <formula>NOT(ISERROR(SEARCH("İthal Girdi",O4831)))</formula>
    </cfRule>
    <cfRule type="containsText" dxfId="1465" priority="2933" operator="containsText" text="İthal Girdi">
      <formula>NOT(ISERROR(SEARCH("İthal Girdi",O4831)))</formula>
    </cfRule>
    <cfRule type="containsText" dxfId="1464" priority="2934" operator="containsText" text="%10 sınırı aşılmıştır.">
      <formula>NOT(ISERROR(SEARCH("%10 sınırı aşılmıştır.",O4831)))</formula>
    </cfRule>
  </conditionalFormatting>
  <conditionalFormatting sqref="O4864">
    <cfRule type="containsText" dxfId="1463" priority="2927" operator="containsText" text="Uygun">
      <formula>NOT(ISERROR(SEARCH("Uygun",O4864)))</formula>
    </cfRule>
    <cfRule type="containsText" dxfId="1462" priority="2926" operator="containsText" text="%10 sınırı aşılmıştır.">
      <formula>NOT(ISERROR(SEARCH("%10 sınırı aşılmıştır.",O4864)))</formula>
    </cfRule>
    <cfRule type="containsText" dxfId="1461" priority="2928" operator="containsText" text="İthal Girdi">
      <formula>NOT(ISERROR(SEARCH("İthal Girdi",O4864)))</formula>
    </cfRule>
    <cfRule type="containsText" dxfId="1460" priority="2925" operator="containsText" text="İthal Girdi">
      <formula>NOT(ISERROR(SEARCH("İthal Girdi",O4864)))</formula>
    </cfRule>
  </conditionalFormatting>
  <conditionalFormatting sqref="O4865:O4866">
    <cfRule type="containsText" dxfId="1459" priority="2902" operator="containsText" text="%10 sınırı aşılmıştır.">
      <formula>NOT(ISERROR(SEARCH("%10 sınırı aşılmıştır.",O4865)))</formula>
    </cfRule>
    <cfRule type="containsText" dxfId="1458" priority="2904" operator="containsText" text="İthal Girdi">
      <formula>NOT(ISERROR(SEARCH("İthal Girdi",O4865)))</formula>
    </cfRule>
    <cfRule type="containsText" dxfId="1457" priority="2901" operator="containsText" text="İthal Girdi">
      <formula>NOT(ISERROR(SEARCH("İthal Girdi",O4865)))</formula>
    </cfRule>
    <cfRule type="containsText" dxfId="1456" priority="2903" operator="containsText" text="Uygun">
      <formula>NOT(ISERROR(SEARCH("Uygun",O4865)))</formula>
    </cfRule>
  </conditionalFormatting>
  <conditionalFormatting sqref="O4867">
    <cfRule type="containsText" dxfId="1455" priority="2911" operator="containsText" text="Uygun">
      <formula>NOT(ISERROR(SEARCH("Uygun",O4867)))</formula>
    </cfRule>
    <cfRule type="containsText" dxfId="1454" priority="2910" operator="containsText" text="%10 sınırı aşılmıştır.">
      <formula>NOT(ISERROR(SEARCH("%10 sınırı aşılmıştır.",O4867)))</formula>
    </cfRule>
    <cfRule type="containsText" dxfId="1453" priority="2912" operator="containsText" text="İthal Girdi">
      <formula>NOT(ISERROR(SEARCH("İthal Girdi",O4867)))</formula>
    </cfRule>
    <cfRule type="containsText" dxfId="1452" priority="2909" operator="containsText" text="İthal Girdi">
      <formula>NOT(ISERROR(SEARCH("İthal Girdi",O4867)))</formula>
    </cfRule>
  </conditionalFormatting>
  <conditionalFormatting sqref="O4868">
    <cfRule type="containsText" dxfId="1451" priority="2917" operator="containsText" text="İthal Girdi">
      <formula>NOT(ISERROR(SEARCH("İthal Girdi",O4868)))</formula>
    </cfRule>
    <cfRule type="containsText" dxfId="1450" priority="2918" operator="containsText" text="%10 sınırı aşılmıştır.">
      <formula>NOT(ISERROR(SEARCH("%10 sınırı aşılmıştır.",O4868)))</formula>
    </cfRule>
    <cfRule type="containsText" dxfId="1449" priority="2920" operator="containsText" text="İthal Girdi">
      <formula>NOT(ISERROR(SEARCH("İthal Girdi",O4868)))</formula>
    </cfRule>
    <cfRule type="containsText" dxfId="1448" priority="2919" operator="containsText" text="Uygun">
      <formula>NOT(ISERROR(SEARCH("Uygun",O4868)))</formula>
    </cfRule>
  </conditionalFormatting>
  <conditionalFormatting sqref="O4869:O4901">
    <cfRule type="containsText" dxfId="1447" priority="2896" operator="containsText" text="İthal Girdi">
      <formula>NOT(ISERROR(SEARCH("İthal Girdi",O4869)))</formula>
    </cfRule>
    <cfRule type="containsText" dxfId="1446" priority="2895" operator="containsText" text="Uygun">
      <formula>NOT(ISERROR(SEARCH("Uygun",O4869)))</formula>
    </cfRule>
    <cfRule type="containsText" dxfId="1445" priority="2894" operator="containsText" text="%10 sınırı aşılmıştır.">
      <formula>NOT(ISERROR(SEARCH("%10 sınırı aşılmıştır.",O4869)))</formula>
    </cfRule>
    <cfRule type="containsText" dxfId="1444" priority="2893" operator="containsText" text="İthal Girdi">
      <formula>NOT(ISERROR(SEARCH("İthal Girdi",O4869)))</formula>
    </cfRule>
  </conditionalFormatting>
  <conditionalFormatting sqref="O4902">
    <cfRule type="containsText" dxfId="1443" priority="2885" operator="containsText" text="İthal Girdi">
      <formula>NOT(ISERROR(SEARCH("İthal Girdi",O4902)))</formula>
    </cfRule>
    <cfRule type="containsText" dxfId="1442" priority="2888" operator="containsText" text="İthal Girdi">
      <formula>NOT(ISERROR(SEARCH("İthal Girdi",O4902)))</formula>
    </cfRule>
    <cfRule type="containsText" dxfId="1441" priority="2886" operator="containsText" text="%10 sınırı aşılmıştır.">
      <formula>NOT(ISERROR(SEARCH("%10 sınırı aşılmıştır.",O4902)))</formula>
    </cfRule>
    <cfRule type="containsText" dxfId="1440" priority="2887" operator="containsText" text="Uygun">
      <formula>NOT(ISERROR(SEARCH("Uygun",O4902)))</formula>
    </cfRule>
  </conditionalFormatting>
  <conditionalFormatting sqref="O4903:O4904">
    <cfRule type="containsText" dxfId="1439" priority="2861" operator="containsText" text="İthal Girdi">
      <formula>NOT(ISERROR(SEARCH("İthal Girdi",O4903)))</formula>
    </cfRule>
    <cfRule type="containsText" dxfId="1438" priority="2863" operator="containsText" text="Uygun">
      <formula>NOT(ISERROR(SEARCH("Uygun",O4903)))</formula>
    </cfRule>
    <cfRule type="containsText" dxfId="1437" priority="2864" operator="containsText" text="İthal Girdi">
      <formula>NOT(ISERROR(SEARCH("İthal Girdi",O4903)))</formula>
    </cfRule>
    <cfRule type="containsText" dxfId="1436" priority="2862" operator="containsText" text="%10 sınırı aşılmıştır.">
      <formula>NOT(ISERROR(SEARCH("%10 sınırı aşılmıştır.",O4903)))</formula>
    </cfRule>
  </conditionalFormatting>
  <conditionalFormatting sqref="O4905">
    <cfRule type="containsText" dxfId="1435" priority="2869" operator="containsText" text="İthal Girdi">
      <formula>NOT(ISERROR(SEARCH("İthal Girdi",O4905)))</formula>
    </cfRule>
    <cfRule type="containsText" dxfId="1434" priority="2870" operator="containsText" text="%10 sınırı aşılmıştır.">
      <formula>NOT(ISERROR(SEARCH("%10 sınırı aşılmıştır.",O4905)))</formula>
    </cfRule>
    <cfRule type="containsText" dxfId="1433" priority="2871" operator="containsText" text="Uygun">
      <formula>NOT(ISERROR(SEARCH("Uygun",O4905)))</formula>
    </cfRule>
    <cfRule type="containsText" dxfId="1432" priority="2872" operator="containsText" text="İthal Girdi">
      <formula>NOT(ISERROR(SEARCH("İthal Girdi",O4905)))</formula>
    </cfRule>
  </conditionalFormatting>
  <conditionalFormatting sqref="O4906">
    <cfRule type="containsText" dxfId="1431" priority="2877" operator="containsText" text="İthal Girdi">
      <formula>NOT(ISERROR(SEARCH("İthal Girdi",O4906)))</formula>
    </cfRule>
    <cfRule type="containsText" dxfId="1430" priority="2879" operator="containsText" text="Uygun">
      <formula>NOT(ISERROR(SEARCH("Uygun",O4906)))</formula>
    </cfRule>
    <cfRule type="containsText" dxfId="1429" priority="2878" operator="containsText" text="%10 sınırı aşılmıştır.">
      <formula>NOT(ISERROR(SEARCH("%10 sınırı aşılmıştır.",O4906)))</formula>
    </cfRule>
    <cfRule type="containsText" dxfId="1428" priority="2880" operator="containsText" text="İthal Girdi">
      <formula>NOT(ISERROR(SEARCH("İthal Girdi",O4906)))</formula>
    </cfRule>
  </conditionalFormatting>
  <conditionalFormatting sqref="O4907:O4939">
    <cfRule type="containsText" dxfId="1427" priority="2855" operator="containsText" text="Uygun">
      <formula>NOT(ISERROR(SEARCH("Uygun",O4907)))</formula>
    </cfRule>
    <cfRule type="containsText" dxfId="1426" priority="2856" operator="containsText" text="İthal Girdi">
      <formula>NOT(ISERROR(SEARCH("İthal Girdi",O4907)))</formula>
    </cfRule>
    <cfRule type="containsText" dxfId="1425" priority="2854" operator="containsText" text="%10 sınırı aşılmıştır.">
      <formula>NOT(ISERROR(SEARCH("%10 sınırı aşılmıştır.",O4907)))</formula>
    </cfRule>
    <cfRule type="containsText" dxfId="1424" priority="2853" operator="containsText" text="İthal Girdi">
      <formula>NOT(ISERROR(SEARCH("İthal Girdi",O4907)))</formula>
    </cfRule>
  </conditionalFormatting>
  <conditionalFormatting sqref="O4940">
    <cfRule type="containsText" dxfId="1423" priority="2846" operator="containsText" text="%10 sınırı aşılmıştır.">
      <formula>NOT(ISERROR(SEARCH("%10 sınırı aşılmıştır.",O4940)))</formula>
    </cfRule>
    <cfRule type="containsText" dxfId="1422" priority="2845" operator="containsText" text="İthal Girdi">
      <formula>NOT(ISERROR(SEARCH("İthal Girdi",O4940)))</formula>
    </cfRule>
    <cfRule type="containsText" dxfId="1421" priority="2848" operator="containsText" text="İthal Girdi">
      <formula>NOT(ISERROR(SEARCH("İthal Girdi",O4940)))</formula>
    </cfRule>
    <cfRule type="containsText" dxfId="1420" priority="2847" operator="containsText" text="Uygun">
      <formula>NOT(ISERROR(SEARCH("Uygun",O4940)))</formula>
    </cfRule>
  </conditionalFormatting>
  <conditionalFormatting sqref="O4941:O4942">
    <cfRule type="containsText" dxfId="1419" priority="2822" operator="containsText" text="%10 sınırı aşılmıştır.">
      <formula>NOT(ISERROR(SEARCH("%10 sınırı aşılmıştır.",O4941)))</formula>
    </cfRule>
    <cfRule type="containsText" dxfId="1418" priority="2823" operator="containsText" text="Uygun">
      <formula>NOT(ISERROR(SEARCH("Uygun",O4941)))</formula>
    </cfRule>
    <cfRule type="containsText" dxfId="1417" priority="2824" operator="containsText" text="İthal Girdi">
      <formula>NOT(ISERROR(SEARCH("İthal Girdi",O4941)))</formula>
    </cfRule>
    <cfRule type="containsText" dxfId="1416" priority="2821" operator="containsText" text="İthal Girdi">
      <formula>NOT(ISERROR(SEARCH("İthal Girdi",O4941)))</formula>
    </cfRule>
  </conditionalFormatting>
  <conditionalFormatting sqref="O4943">
    <cfRule type="containsText" dxfId="1415" priority="2831" operator="containsText" text="Uygun">
      <formula>NOT(ISERROR(SEARCH("Uygun",O4943)))</formula>
    </cfRule>
    <cfRule type="containsText" dxfId="1414" priority="2830" operator="containsText" text="%10 sınırı aşılmıştır.">
      <formula>NOT(ISERROR(SEARCH("%10 sınırı aşılmıştır.",O4943)))</formula>
    </cfRule>
    <cfRule type="containsText" dxfId="1413" priority="2829" operator="containsText" text="İthal Girdi">
      <formula>NOT(ISERROR(SEARCH("İthal Girdi",O4943)))</formula>
    </cfRule>
    <cfRule type="containsText" dxfId="1412" priority="2832" operator="containsText" text="İthal Girdi">
      <formula>NOT(ISERROR(SEARCH("İthal Girdi",O4943)))</formula>
    </cfRule>
  </conditionalFormatting>
  <conditionalFormatting sqref="O4944">
    <cfRule type="containsText" dxfId="1411" priority="2839" operator="containsText" text="Uygun">
      <formula>NOT(ISERROR(SEARCH("Uygun",O4944)))</formula>
    </cfRule>
    <cfRule type="containsText" dxfId="1410" priority="2838" operator="containsText" text="%10 sınırı aşılmıştır.">
      <formula>NOT(ISERROR(SEARCH("%10 sınırı aşılmıştır.",O4944)))</formula>
    </cfRule>
    <cfRule type="containsText" dxfId="1409" priority="2837" operator="containsText" text="İthal Girdi">
      <formula>NOT(ISERROR(SEARCH("İthal Girdi",O4944)))</formula>
    </cfRule>
    <cfRule type="containsText" dxfId="1408" priority="2840" operator="containsText" text="İthal Girdi">
      <formula>NOT(ISERROR(SEARCH("İthal Girdi",O4944)))</formula>
    </cfRule>
  </conditionalFormatting>
  <conditionalFormatting sqref="O4945:O4977">
    <cfRule type="containsText" dxfId="1407" priority="2814" operator="containsText" text="%10 sınırı aşılmıştır.">
      <formula>NOT(ISERROR(SEARCH("%10 sınırı aşılmıştır.",O4945)))</formula>
    </cfRule>
    <cfRule type="containsText" dxfId="1406" priority="2815" operator="containsText" text="Uygun">
      <formula>NOT(ISERROR(SEARCH("Uygun",O4945)))</formula>
    </cfRule>
    <cfRule type="containsText" dxfId="1405" priority="2816" operator="containsText" text="İthal Girdi">
      <formula>NOT(ISERROR(SEARCH("İthal Girdi",O4945)))</formula>
    </cfRule>
    <cfRule type="containsText" dxfId="1404" priority="2813" operator="containsText" text="İthal Girdi">
      <formula>NOT(ISERROR(SEARCH("İthal Girdi",O4945)))</formula>
    </cfRule>
  </conditionalFormatting>
  <conditionalFormatting sqref="O4978">
    <cfRule type="containsText" dxfId="1403" priority="2805" operator="containsText" text="İthal Girdi">
      <formula>NOT(ISERROR(SEARCH("İthal Girdi",O4978)))</formula>
    </cfRule>
    <cfRule type="containsText" dxfId="1402" priority="2806" operator="containsText" text="%10 sınırı aşılmıştır.">
      <formula>NOT(ISERROR(SEARCH("%10 sınırı aşılmıştır.",O4978)))</formula>
    </cfRule>
    <cfRule type="containsText" dxfId="1401" priority="2807" operator="containsText" text="Uygun">
      <formula>NOT(ISERROR(SEARCH("Uygun",O4978)))</formula>
    </cfRule>
    <cfRule type="containsText" dxfId="1400" priority="2808" operator="containsText" text="İthal Girdi">
      <formula>NOT(ISERROR(SEARCH("İthal Girdi",O4978)))</formula>
    </cfRule>
  </conditionalFormatting>
  <conditionalFormatting sqref="O4979:O4980">
    <cfRule type="containsText" dxfId="1399" priority="2781" operator="containsText" text="İthal Girdi">
      <formula>NOT(ISERROR(SEARCH("İthal Girdi",O4979)))</formula>
    </cfRule>
    <cfRule type="containsText" dxfId="1398" priority="2782" operator="containsText" text="%10 sınırı aşılmıştır.">
      <formula>NOT(ISERROR(SEARCH("%10 sınırı aşılmıştır.",O4979)))</formula>
    </cfRule>
    <cfRule type="containsText" dxfId="1397" priority="2783" operator="containsText" text="Uygun">
      <formula>NOT(ISERROR(SEARCH("Uygun",O4979)))</formula>
    </cfRule>
    <cfRule type="containsText" dxfId="1396" priority="2784" operator="containsText" text="İthal Girdi">
      <formula>NOT(ISERROR(SEARCH("İthal Girdi",O4979)))</formula>
    </cfRule>
  </conditionalFormatting>
  <conditionalFormatting sqref="O4981">
    <cfRule type="containsText" dxfId="1395" priority="2791" operator="containsText" text="Uygun">
      <formula>NOT(ISERROR(SEARCH("Uygun",O4981)))</formula>
    </cfRule>
    <cfRule type="containsText" dxfId="1394" priority="2792" operator="containsText" text="İthal Girdi">
      <formula>NOT(ISERROR(SEARCH("İthal Girdi",O4981)))</formula>
    </cfRule>
    <cfRule type="containsText" dxfId="1393" priority="2789" operator="containsText" text="İthal Girdi">
      <formula>NOT(ISERROR(SEARCH("İthal Girdi",O4981)))</formula>
    </cfRule>
    <cfRule type="containsText" dxfId="1392" priority="2790" operator="containsText" text="%10 sınırı aşılmıştır.">
      <formula>NOT(ISERROR(SEARCH("%10 sınırı aşılmıştır.",O4981)))</formula>
    </cfRule>
  </conditionalFormatting>
  <conditionalFormatting sqref="O4982">
    <cfRule type="containsText" dxfId="1391" priority="2799" operator="containsText" text="Uygun">
      <formula>NOT(ISERROR(SEARCH("Uygun",O4982)))</formula>
    </cfRule>
    <cfRule type="containsText" dxfId="1390" priority="2798" operator="containsText" text="%10 sınırı aşılmıştır.">
      <formula>NOT(ISERROR(SEARCH("%10 sınırı aşılmıştır.",O4982)))</formula>
    </cfRule>
    <cfRule type="containsText" dxfId="1389" priority="2800" operator="containsText" text="İthal Girdi">
      <formula>NOT(ISERROR(SEARCH("İthal Girdi",O4982)))</formula>
    </cfRule>
    <cfRule type="containsText" dxfId="1388" priority="2797" operator="containsText" text="İthal Girdi">
      <formula>NOT(ISERROR(SEARCH("İthal Girdi",O4982)))</formula>
    </cfRule>
  </conditionalFormatting>
  <conditionalFormatting sqref="O4983:O5015">
    <cfRule type="containsText" dxfId="1387" priority="2774" operator="containsText" text="%10 sınırı aşılmıştır.">
      <formula>NOT(ISERROR(SEARCH("%10 sınırı aşılmıştır.",O4983)))</formula>
    </cfRule>
    <cfRule type="containsText" dxfId="1386" priority="2773" operator="containsText" text="İthal Girdi">
      <formula>NOT(ISERROR(SEARCH("İthal Girdi",O4983)))</formula>
    </cfRule>
    <cfRule type="containsText" dxfId="1385" priority="2776" operator="containsText" text="İthal Girdi">
      <formula>NOT(ISERROR(SEARCH("İthal Girdi",O4983)))</formula>
    </cfRule>
    <cfRule type="containsText" dxfId="1384" priority="2775" operator="containsText" text="Uygun">
      <formula>NOT(ISERROR(SEARCH("Uygun",O4983)))</formula>
    </cfRule>
  </conditionalFormatting>
  <conditionalFormatting sqref="O5016">
    <cfRule type="containsText" dxfId="1383" priority="2765" operator="containsText" text="İthal Girdi">
      <formula>NOT(ISERROR(SEARCH("İthal Girdi",O5016)))</formula>
    </cfRule>
    <cfRule type="containsText" dxfId="1382" priority="2766" operator="containsText" text="%10 sınırı aşılmıştır.">
      <formula>NOT(ISERROR(SEARCH("%10 sınırı aşılmıştır.",O5016)))</formula>
    </cfRule>
    <cfRule type="containsText" dxfId="1381" priority="2768" operator="containsText" text="İthal Girdi">
      <formula>NOT(ISERROR(SEARCH("İthal Girdi",O5016)))</formula>
    </cfRule>
    <cfRule type="containsText" dxfId="1380" priority="2767" operator="containsText" text="Uygun">
      <formula>NOT(ISERROR(SEARCH("Uygun",O5016)))</formula>
    </cfRule>
  </conditionalFormatting>
  <conditionalFormatting sqref="O5017:O5018">
    <cfRule type="containsText" dxfId="1379" priority="2742" operator="containsText" text="%10 sınırı aşılmıştır.">
      <formula>NOT(ISERROR(SEARCH("%10 sınırı aşılmıştır.",O5017)))</formula>
    </cfRule>
    <cfRule type="containsText" dxfId="1378" priority="2743" operator="containsText" text="Uygun">
      <formula>NOT(ISERROR(SEARCH("Uygun",O5017)))</formula>
    </cfRule>
    <cfRule type="containsText" dxfId="1377" priority="2744" operator="containsText" text="İthal Girdi">
      <formula>NOT(ISERROR(SEARCH("İthal Girdi",O5017)))</formula>
    </cfRule>
    <cfRule type="containsText" dxfId="1376" priority="2741" operator="containsText" text="İthal Girdi">
      <formula>NOT(ISERROR(SEARCH("İthal Girdi",O5017)))</formula>
    </cfRule>
  </conditionalFormatting>
  <conditionalFormatting sqref="O5019">
    <cfRule type="containsText" dxfId="1375" priority="2752" operator="containsText" text="İthal Girdi">
      <formula>NOT(ISERROR(SEARCH("İthal Girdi",O5019)))</formula>
    </cfRule>
    <cfRule type="containsText" dxfId="1374" priority="2751" operator="containsText" text="Uygun">
      <formula>NOT(ISERROR(SEARCH("Uygun",O5019)))</formula>
    </cfRule>
    <cfRule type="containsText" dxfId="1373" priority="2750" operator="containsText" text="%10 sınırı aşılmıştır.">
      <formula>NOT(ISERROR(SEARCH("%10 sınırı aşılmıştır.",O5019)))</formula>
    </cfRule>
    <cfRule type="containsText" dxfId="1372" priority="2749" operator="containsText" text="İthal Girdi">
      <formula>NOT(ISERROR(SEARCH("İthal Girdi",O5019)))</formula>
    </cfRule>
  </conditionalFormatting>
  <conditionalFormatting sqref="O5020">
    <cfRule type="containsText" dxfId="1371" priority="2757" operator="containsText" text="İthal Girdi">
      <formula>NOT(ISERROR(SEARCH("İthal Girdi",O5020)))</formula>
    </cfRule>
    <cfRule type="containsText" dxfId="1370" priority="2758" operator="containsText" text="%10 sınırı aşılmıştır.">
      <formula>NOT(ISERROR(SEARCH("%10 sınırı aşılmıştır.",O5020)))</formula>
    </cfRule>
    <cfRule type="containsText" dxfId="1369" priority="2759" operator="containsText" text="Uygun">
      <formula>NOT(ISERROR(SEARCH("Uygun",O5020)))</formula>
    </cfRule>
    <cfRule type="containsText" dxfId="1368" priority="2760" operator="containsText" text="İthal Girdi">
      <formula>NOT(ISERROR(SEARCH("İthal Girdi",O5020)))</formula>
    </cfRule>
  </conditionalFormatting>
  <conditionalFormatting sqref="O5021:O5053">
    <cfRule type="containsText" dxfId="1367" priority="2736" operator="containsText" text="İthal Girdi">
      <formula>NOT(ISERROR(SEARCH("İthal Girdi",O5021)))</formula>
    </cfRule>
    <cfRule type="containsText" dxfId="1366" priority="2733" operator="containsText" text="İthal Girdi">
      <formula>NOT(ISERROR(SEARCH("İthal Girdi",O5021)))</formula>
    </cfRule>
    <cfRule type="containsText" dxfId="1365" priority="2735" operator="containsText" text="Uygun">
      <formula>NOT(ISERROR(SEARCH("Uygun",O5021)))</formula>
    </cfRule>
    <cfRule type="containsText" dxfId="1364" priority="2734" operator="containsText" text="%10 sınırı aşılmıştır.">
      <formula>NOT(ISERROR(SEARCH("%10 sınırı aşılmıştır.",O5021)))</formula>
    </cfRule>
  </conditionalFormatting>
  <conditionalFormatting sqref="O5054">
    <cfRule type="containsText" dxfId="1363" priority="2727" operator="containsText" text="Uygun">
      <formula>NOT(ISERROR(SEARCH("Uygun",O5054)))</formula>
    </cfRule>
    <cfRule type="containsText" dxfId="1362" priority="2728" operator="containsText" text="İthal Girdi">
      <formula>NOT(ISERROR(SEARCH("İthal Girdi",O5054)))</formula>
    </cfRule>
    <cfRule type="containsText" dxfId="1361" priority="2725" operator="containsText" text="İthal Girdi">
      <formula>NOT(ISERROR(SEARCH("İthal Girdi",O5054)))</formula>
    </cfRule>
    <cfRule type="containsText" dxfId="1360" priority="2726" operator="containsText" text="%10 sınırı aşılmıştır.">
      <formula>NOT(ISERROR(SEARCH("%10 sınırı aşılmıştır.",O5054)))</formula>
    </cfRule>
  </conditionalFormatting>
  <conditionalFormatting sqref="O5055:O5056">
    <cfRule type="containsText" dxfId="1359" priority="2701" operator="containsText" text="İthal Girdi">
      <formula>NOT(ISERROR(SEARCH("İthal Girdi",O5055)))</formula>
    </cfRule>
    <cfRule type="containsText" dxfId="1358" priority="2702" operator="containsText" text="%10 sınırı aşılmıştır.">
      <formula>NOT(ISERROR(SEARCH("%10 sınırı aşılmıştır.",O5055)))</formula>
    </cfRule>
    <cfRule type="containsText" dxfId="1357" priority="2704" operator="containsText" text="İthal Girdi">
      <formula>NOT(ISERROR(SEARCH("İthal Girdi",O5055)))</formula>
    </cfRule>
    <cfRule type="containsText" dxfId="1356" priority="2703" operator="containsText" text="Uygun">
      <formula>NOT(ISERROR(SEARCH("Uygun",O5055)))</formula>
    </cfRule>
  </conditionalFormatting>
  <conditionalFormatting sqref="O5057">
    <cfRule type="containsText" dxfId="1355" priority="2712" operator="containsText" text="İthal Girdi">
      <formula>NOT(ISERROR(SEARCH("İthal Girdi",O5057)))</formula>
    </cfRule>
    <cfRule type="containsText" dxfId="1354" priority="2709" operator="containsText" text="İthal Girdi">
      <formula>NOT(ISERROR(SEARCH("İthal Girdi",O5057)))</formula>
    </cfRule>
    <cfRule type="containsText" dxfId="1353" priority="2710" operator="containsText" text="%10 sınırı aşılmıştır.">
      <formula>NOT(ISERROR(SEARCH("%10 sınırı aşılmıştır.",O5057)))</formula>
    </cfRule>
    <cfRule type="containsText" dxfId="1352" priority="2711" operator="containsText" text="Uygun">
      <formula>NOT(ISERROR(SEARCH("Uygun",O5057)))</formula>
    </cfRule>
  </conditionalFormatting>
  <conditionalFormatting sqref="O5058">
    <cfRule type="containsText" dxfId="1351" priority="2718" operator="containsText" text="%10 sınırı aşılmıştır.">
      <formula>NOT(ISERROR(SEARCH("%10 sınırı aşılmıştır.",O5058)))</formula>
    </cfRule>
    <cfRule type="containsText" dxfId="1350" priority="2719" operator="containsText" text="Uygun">
      <formula>NOT(ISERROR(SEARCH("Uygun",O5058)))</formula>
    </cfRule>
    <cfRule type="containsText" dxfId="1349" priority="2720" operator="containsText" text="İthal Girdi">
      <formula>NOT(ISERROR(SEARCH("İthal Girdi",O5058)))</formula>
    </cfRule>
    <cfRule type="containsText" dxfId="1348" priority="2717" operator="containsText" text="İthal Girdi">
      <formula>NOT(ISERROR(SEARCH("İthal Girdi",O5058)))</formula>
    </cfRule>
  </conditionalFormatting>
  <conditionalFormatting sqref="O5059:O5091">
    <cfRule type="containsText" dxfId="1347" priority="2695" operator="containsText" text="Uygun">
      <formula>NOT(ISERROR(SEARCH("Uygun",O5059)))</formula>
    </cfRule>
    <cfRule type="containsText" dxfId="1346" priority="2696" operator="containsText" text="İthal Girdi">
      <formula>NOT(ISERROR(SEARCH("İthal Girdi",O5059)))</formula>
    </cfRule>
    <cfRule type="containsText" dxfId="1345" priority="2693" operator="containsText" text="İthal Girdi">
      <formula>NOT(ISERROR(SEARCH("İthal Girdi",O5059)))</formula>
    </cfRule>
    <cfRule type="containsText" dxfId="1344" priority="2694" operator="containsText" text="%10 sınırı aşılmıştır.">
      <formula>NOT(ISERROR(SEARCH("%10 sınırı aşılmıştır.",O5059)))</formula>
    </cfRule>
  </conditionalFormatting>
  <conditionalFormatting sqref="O5092">
    <cfRule type="containsText" dxfId="1343" priority="2685" operator="containsText" text="İthal Girdi">
      <formula>NOT(ISERROR(SEARCH("İthal Girdi",O5092)))</formula>
    </cfRule>
    <cfRule type="containsText" dxfId="1342" priority="2688" operator="containsText" text="İthal Girdi">
      <formula>NOT(ISERROR(SEARCH("İthal Girdi",O5092)))</formula>
    </cfRule>
    <cfRule type="containsText" dxfId="1341" priority="2686" operator="containsText" text="%10 sınırı aşılmıştır.">
      <formula>NOT(ISERROR(SEARCH("%10 sınırı aşılmıştır.",O5092)))</formula>
    </cfRule>
    <cfRule type="containsText" dxfId="1340" priority="2687" operator="containsText" text="Uygun">
      <formula>NOT(ISERROR(SEARCH("Uygun",O5092)))</formula>
    </cfRule>
  </conditionalFormatting>
  <conditionalFormatting sqref="O5093:O5094">
    <cfRule type="containsText" dxfId="1339" priority="2663" operator="containsText" text="Uygun">
      <formula>NOT(ISERROR(SEARCH("Uygun",O5093)))</formula>
    </cfRule>
    <cfRule type="containsText" dxfId="1338" priority="2662" operator="containsText" text="%10 sınırı aşılmıştır.">
      <formula>NOT(ISERROR(SEARCH("%10 sınırı aşılmıştır.",O5093)))</formula>
    </cfRule>
    <cfRule type="containsText" dxfId="1337" priority="2661" operator="containsText" text="İthal Girdi">
      <formula>NOT(ISERROR(SEARCH("İthal Girdi",O5093)))</formula>
    </cfRule>
    <cfRule type="containsText" dxfId="1336" priority="2664" operator="containsText" text="İthal Girdi">
      <formula>NOT(ISERROR(SEARCH("İthal Girdi",O5093)))</formula>
    </cfRule>
  </conditionalFormatting>
  <conditionalFormatting sqref="O5095">
    <cfRule type="containsText" dxfId="1335" priority="2671" operator="containsText" text="Uygun">
      <formula>NOT(ISERROR(SEARCH("Uygun",O5095)))</formula>
    </cfRule>
    <cfRule type="containsText" dxfId="1334" priority="2669" operator="containsText" text="İthal Girdi">
      <formula>NOT(ISERROR(SEARCH("İthal Girdi",O5095)))</formula>
    </cfRule>
    <cfRule type="containsText" dxfId="1333" priority="2670" operator="containsText" text="%10 sınırı aşılmıştır.">
      <formula>NOT(ISERROR(SEARCH("%10 sınırı aşılmıştır.",O5095)))</formula>
    </cfRule>
    <cfRule type="containsText" dxfId="1332" priority="2672" operator="containsText" text="İthal Girdi">
      <formula>NOT(ISERROR(SEARCH("İthal Girdi",O5095)))</formula>
    </cfRule>
  </conditionalFormatting>
  <conditionalFormatting sqref="O5096">
    <cfRule type="containsText" dxfId="1331" priority="2677" operator="containsText" text="İthal Girdi">
      <formula>NOT(ISERROR(SEARCH("İthal Girdi",O5096)))</formula>
    </cfRule>
    <cfRule type="containsText" dxfId="1330" priority="2678" operator="containsText" text="%10 sınırı aşılmıştır.">
      <formula>NOT(ISERROR(SEARCH("%10 sınırı aşılmıştır.",O5096)))</formula>
    </cfRule>
    <cfRule type="containsText" dxfId="1329" priority="2679" operator="containsText" text="Uygun">
      <formula>NOT(ISERROR(SEARCH("Uygun",O5096)))</formula>
    </cfRule>
    <cfRule type="containsText" dxfId="1328" priority="2680" operator="containsText" text="İthal Girdi">
      <formula>NOT(ISERROR(SEARCH("İthal Girdi",O5096)))</formula>
    </cfRule>
  </conditionalFormatting>
  <conditionalFormatting sqref="O5097:O5129">
    <cfRule type="containsText" dxfId="1327" priority="2655" operator="containsText" text="Uygun">
      <formula>NOT(ISERROR(SEARCH("Uygun",O5097)))</formula>
    </cfRule>
    <cfRule type="containsText" dxfId="1326" priority="2656" operator="containsText" text="İthal Girdi">
      <formula>NOT(ISERROR(SEARCH("İthal Girdi",O5097)))</formula>
    </cfRule>
    <cfRule type="containsText" dxfId="1325" priority="2654" operator="containsText" text="%10 sınırı aşılmıştır.">
      <formula>NOT(ISERROR(SEARCH("%10 sınırı aşılmıştır.",O5097)))</formula>
    </cfRule>
    <cfRule type="containsText" dxfId="1324" priority="2653" operator="containsText" text="İthal Girdi">
      <formula>NOT(ISERROR(SEARCH("İthal Girdi",O5097)))</formula>
    </cfRule>
  </conditionalFormatting>
  <conditionalFormatting sqref="O5130">
    <cfRule type="containsText" dxfId="1323" priority="2646" operator="containsText" text="%10 sınırı aşılmıştır.">
      <formula>NOT(ISERROR(SEARCH("%10 sınırı aşılmıştır.",O5130)))</formula>
    </cfRule>
    <cfRule type="containsText" dxfId="1322" priority="2645" operator="containsText" text="İthal Girdi">
      <formula>NOT(ISERROR(SEARCH("İthal Girdi",O5130)))</formula>
    </cfRule>
    <cfRule type="containsText" dxfId="1321" priority="2647" operator="containsText" text="Uygun">
      <formula>NOT(ISERROR(SEARCH("Uygun",O5130)))</formula>
    </cfRule>
    <cfRule type="containsText" dxfId="1320" priority="2648" operator="containsText" text="İthal Girdi">
      <formula>NOT(ISERROR(SEARCH("İthal Girdi",O5130)))</formula>
    </cfRule>
  </conditionalFormatting>
  <conditionalFormatting sqref="O5131:O5132">
    <cfRule type="containsText" dxfId="1319" priority="2621" operator="containsText" text="İthal Girdi">
      <formula>NOT(ISERROR(SEARCH("İthal Girdi",O5131)))</formula>
    </cfRule>
    <cfRule type="containsText" dxfId="1318" priority="2624" operator="containsText" text="İthal Girdi">
      <formula>NOT(ISERROR(SEARCH("İthal Girdi",O5131)))</formula>
    </cfRule>
    <cfRule type="containsText" dxfId="1317" priority="2623" operator="containsText" text="Uygun">
      <formula>NOT(ISERROR(SEARCH("Uygun",O5131)))</formula>
    </cfRule>
    <cfRule type="containsText" dxfId="1316" priority="2622" operator="containsText" text="%10 sınırı aşılmıştır.">
      <formula>NOT(ISERROR(SEARCH("%10 sınırı aşılmıştır.",O5131)))</formula>
    </cfRule>
  </conditionalFormatting>
  <conditionalFormatting sqref="O5133">
    <cfRule type="containsText" dxfId="1315" priority="2632" operator="containsText" text="İthal Girdi">
      <formula>NOT(ISERROR(SEARCH("İthal Girdi",O5133)))</formula>
    </cfRule>
    <cfRule type="containsText" dxfId="1314" priority="2629" operator="containsText" text="İthal Girdi">
      <formula>NOT(ISERROR(SEARCH("İthal Girdi",O5133)))</formula>
    </cfRule>
    <cfRule type="containsText" dxfId="1313" priority="2630" operator="containsText" text="%10 sınırı aşılmıştır.">
      <formula>NOT(ISERROR(SEARCH("%10 sınırı aşılmıştır.",O5133)))</formula>
    </cfRule>
    <cfRule type="containsText" dxfId="1312" priority="2631" operator="containsText" text="Uygun">
      <formula>NOT(ISERROR(SEARCH("Uygun",O5133)))</formula>
    </cfRule>
  </conditionalFormatting>
  <conditionalFormatting sqref="O5134">
    <cfRule type="containsText" dxfId="1311" priority="2640" operator="containsText" text="İthal Girdi">
      <formula>NOT(ISERROR(SEARCH("İthal Girdi",O5134)))</formula>
    </cfRule>
    <cfRule type="containsText" dxfId="1310" priority="2637" operator="containsText" text="İthal Girdi">
      <formula>NOT(ISERROR(SEARCH("İthal Girdi",O5134)))</formula>
    </cfRule>
    <cfRule type="containsText" dxfId="1309" priority="2638" operator="containsText" text="%10 sınırı aşılmıştır.">
      <formula>NOT(ISERROR(SEARCH("%10 sınırı aşılmıştır.",O5134)))</formula>
    </cfRule>
    <cfRule type="containsText" dxfId="1308" priority="2639" operator="containsText" text="Uygun">
      <formula>NOT(ISERROR(SEARCH("Uygun",O5134)))</formula>
    </cfRule>
  </conditionalFormatting>
  <conditionalFormatting sqref="O5135:O5167">
    <cfRule type="containsText" dxfId="1307" priority="2615" operator="containsText" text="Uygun">
      <formula>NOT(ISERROR(SEARCH("Uygun",O5135)))</formula>
    </cfRule>
    <cfRule type="containsText" dxfId="1306" priority="2616" operator="containsText" text="İthal Girdi">
      <formula>NOT(ISERROR(SEARCH("İthal Girdi",O5135)))</formula>
    </cfRule>
    <cfRule type="containsText" dxfId="1305" priority="2614" operator="containsText" text="%10 sınırı aşılmıştır.">
      <formula>NOT(ISERROR(SEARCH("%10 sınırı aşılmıştır.",O5135)))</formula>
    </cfRule>
    <cfRule type="containsText" dxfId="1304" priority="2613" operator="containsText" text="İthal Girdi">
      <formula>NOT(ISERROR(SEARCH("İthal Girdi",O5135)))</formula>
    </cfRule>
  </conditionalFormatting>
  <conditionalFormatting sqref="O5168">
    <cfRule type="containsText" dxfId="1303" priority="2605" operator="containsText" text="İthal Girdi">
      <formula>NOT(ISERROR(SEARCH("İthal Girdi",O5168)))</formula>
    </cfRule>
    <cfRule type="containsText" dxfId="1302" priority="2607" operator="containsText" text="Uygun">
      <formula>NOT(ISERROR(SEARCH("Uygun",O5168)))</formula>
    </cfRule>
    <cfRule type="containsText" dxfId="1301" priority="2608" operator="containsText" text="İthal Girdi">
      <formula>NOT(ISERROR(SEARCH("İthal Girdi",O5168)))</formula>
    </cfRule>
    <cfRule type="containsText" dxfId="1300" priority="2606" operator="containsText" text="%10 sınırı aşılmıştır.">
      <formula>NOT(ISERROR(SEARCH("%10 sınırı aşılmıştır.",O5168)))</formula>
    </cfRule>
  </conditionalFormatting>
  <conditionalFormatting sqref="O5169:O5170">
    <cfRule type="containsText" dxfId="1299" priority="2581" operator="containsText" text="İthal Girdi">
      <formula>NOT(ISERROR(SEARCH("İthal Girdi",O5169)))</formula>
    </cfRule>
    <cfRule type="containsText" dxfId="1298" priority="2584" operator="containsText" text="İthal Girdi">
      <formula>NOT(ISERROR(SEARCH("İthal Girdi",O5169)))</formula>
    </cfRule>
    <cfRule type="containsText" dxfId="1297" priority="2583" operator="containsText" text="Uygun">
      <formula>NOT(ISERROR(SEARCH("Uygun",O5169)))</formula>
    </cfRule>
    <cfRule type="containsText" dxfId="1296" priority="2582" operator="containsText" text="%10 sınırı aşılmıştır.">
      <formula>NOT(ISERROR(SEARCH("%10 sınırı aşılmıştır.",O5169)))</formula>
    </cfRule>
  </conditionalFormatting>
  <conditionalFormatting sqref="O5171">
    <cfRule type="containsText" dxfId="1295" priority="2589" operator="containsText" text="İthal Girdi">
      <formula>NOT(ISERROR(SEARCH("İthal Girdi",O5171)))</formula>
    </cfRule>
    <cfRule type="containsText" dxfId="1294" priority="2590" operator="containsText" text="%10 sınırı aşılmıştır.">
      <formula>NOT(ISERROR(SEARCH("%10 sınırı aşılmıştır.",O5171)))</formula>
    </cfRule>
    <cfRule type="containsText" dxfId="1293" priority="2591" operator="containsText" text="Uygun">
      <formula>NOT(ISERROR(SEARCH("Uygun",O5171)))</formula>
    </cfRule>
    <cfRule type="containsText" dxfId="1292" priority="2592" operator="containsText" text="İthal Girdi">
      <formula>NOT(ISERROR(SEARCH("İthal Girdi",O5171)))</formula>
    </cfRule>
  </conditionalFormatting>
  <conditionalFormatting sqref="O5172">
    <cfRule type="containsText" dxfId="1291" priority="2597" operator="containsText" text="İthal Girdi">
      <formula>NOT(ISERROR(SEARCH("İthal Girdi",O5172)))</formula>
    </cfRule>
    <cfRule type="containsText" dxfId="1290" priority="2598" operator="containsText" text="%10 sınırı aşılmıştır.">
      <formula>NOT(ISERROR(SEARCH("%10 sınırı aşılmıştır.",O5172)))</formula>
    </cfRule>
    <cfRule type="containsText" dxfId="1289" priority="2599" operator="containsText" text="Uygun">
      <formula>NOT(ISERROR(SEARCH("Uygun",O5172)))</formula>
    </cfRule>
    <cfRule type="containsText" dxfId="1288" priority="2600" operator="containsText" text="İthal Girdi">
      <formula>NOT(ISERROR(SEARCH("İthal Girdi",O5172)))</formula>
    </cfRule>
  </conditionalFormatting>
  <conditionalFormatting sqref="O5173:O5205">
    <cfRule type="containsText" dxfId="1287" priority="2573" operator="containsText" text="İthal Girdi">
      <formula>NOT(ISERROR(SEARCH("İthal Girdi",O5173)))</formula>
    </cfRule>
    <cfRule type="containsText" dxfId="1286" priority="2574" operator="containsText" text="%10 sınırı aşılmıştır.">
      <formula>NOT(ISERROR(SEARCH("%10 sınırı aşılmıştır.",O5173)))</formula>
    </cfRule>
    <cfRule type="containsText" dxfId="1285" priority="2575" operator="containsText" text="Uygun">
      <formula>NOT(ISERROR(SEARCH("Uygun",O5173)))</formula>
    </cfRule>
    <cfRule type="containsText" dxfId="1284" priority="2576" operator="containsText" text="İthal Girdi">
      <formula>NOT(ISERROR(SEARCH("İthal Girdi",O5173)))</formula>
    </cfRule>
  </conditionalFormatting>
  <conditionalFormatting sqref="O5206">
    <cfRule type="containsText" dxfId="1283" priority="2566" operator="containsText" text="%10 sınırı aşılmıştır.">
      <formula>NOT(ISERROR(SEARCH("%10 sınırı aşılmıştır.",O5206)))</formula>
    </cfRule>
    <cfRule type="containsText" dxfId="1282" priority="2567" operator="containsText" text="Uygun">
      <formula>NOT(ISERROR(SEARCH("Uygun",O5206)))</formula>
    </cfRule>
    <cfRule type="containsText" dxfId="1281" priority="2568" operator="containsText" text="İthal Girdi">
      <formula>NOT(ISERROR(SEARCH("İthal Girdi",O5206)))</formula>
    </cfRule>
    <cfRule type="containsText" dxfId="1280" priority="2565" operator="containsText" text="İthal Girdi">
      <formula>NOT(ISERROR(SEARCH("İthal Girdi",O5206)))</formula>
    </cfRule>
  </conditionalFormatting>
  <conditionalFormatting sqref="O5207:O5208">
    <cfRule type="containsText" dxfId="1279" priority="2542" operator="containsText" text="%10 sınırı aşılmıştır.">
      <formula>NOT(ISERROR(SEARCH("%10 sınırı aşılmıştır.",O5207)))</formula>
    </cfRule>
    <cfRule type="containsText" dxfId="1278" priority="2543" operator="containsText" text="Uygun">
      <formula>NOT(ISERROR(SEARCH("Uygun",O5207)))</formula>
    </cfRule>
    <cfRule type="containsText" dxfId="1277" priority="2541" operator="containsText" text="İthal Girdi">
      <formula>NOT(ISERROR(SEARCH("İthal Girdi",O5207)))</formula>
    </cfRule>
    <cfRule type="containsText" dxfId="1276" priority="2544" operator="containsText" text="İthal Girdi">
      <formula>NOT(ISERROR(SEARCH("İthal Girdi",O5207)))</formula>
    </cfRule>
  </conditionalFormatting>
  <conditionalFormatting sqref="O5209">
    <cfRule type="containsText" dxfId="1275" priority="2552" operator="containsText" text="İthal Girdi">
      <formula>NOT(ISERROR(SEARCH("İthal Girdi",O5209)))</formula>
    </cfRule>
    <cfRule type="containsText" dxfId="1274" priority="2549" operator="containsText" text="İthal Girdi">
      <formula>NOT(ISERROR(SEARCH("İthal Girdi",O5209)))</formula>
    </cfRule>
    <cfRule type="containsText" dxfId="1273" priority="2550" operator="containsText" text="%10 sınırı aşılmıştır.">
      <formula>NOT(ISERROR(SEARCH("%10 sınırı aşılmıştır.",O5209)))</formula>
    </cfRule>
    <cfRule type="containsText" dxfId="1272" priority="2551" operator="containsText" text="Uygun">
      <formula>NOT(ISERROR(SEARCH("Uygun",O5209)))</formula>
    </cfRule>
  </conditionalFormatting>
  <conditionalFormatting sqref="O5210">
    <cfRule type="containsText" dxfId="1271" priority="2560" operator="containsText" text="İthal Girdi">
      <formula>NOT(ISERROR(SEARCH("İthal Girdi",O5210)))</formula>
    </cfRule>
    <cfRule type="containsText" dxfId="1270" priority="2559" operator="containsText" text="Uygun">
      <formula>NOT(ISERROR(SEARCH("Uygun",O5210)))</formula>
    </cfRule>
    <cfRule type="containsText" dxfId="1269" priority="2557" operator="containsText" text="İthal Girdi">
      <formula>NOT(ISERROR(SEARCH("İthal Girdi",O5210)))</formula>
    </cfRule>
    <cfRule type="containsText" dxfId="1268" priority="2558" operator="containsText" text="%10 sınırı aşılmıştır.">
      <formula>NOT(ISERROR(SEARCH("%10 sınırı aşılmıştır.",O5210)))</formula>
    </cfRule>
  </conditionalFormatting>
  <conditionalFormatting sqref="O5211:O5243">
    <cfRule type="containsText" dxfId="1267" priority="2535" operator="containsText" text="Uygun">
      <formula>NOT(ISERROR(SEARCH("Uygun",O5211)))</formula>
    </cfRule>
    <cfRule type="containsText" dxfId="1266" priority="2536" operator="containsText" text="İthal Girdi">
      <formula>NOT(ISERROR(SEARCH("İthal Girdi",O5211)))</formula>
    </cfRule>
    <cfRule type="containsText" dxfId="1265" priority="2533" operator="containsText" text="İthal Girdi">
      <formula>NOT(ISERROR(SEARCH("İthal Girdi",O5211)))</formula>
    </cfRule>
    <cfRule type="containsText" dxfId="1264" priority="2534" operator="containsText" text="%10 sınırı aşılmıştır.">
      <formula>NOT(ISERROR(SEARCH("%10 sınırı aşılmıştır.",O5211)))</formula>
    </cfRule>
  </conditionalFormatting>
  <conditionalFormatting sqref="O5244">
    <cfRule type="containsText" dxfId="1263" priority="2527" operator="containsText" text="Uygun">
      <formula>NOT(ISERROR(SEARCH("Uygun",O5244)))</formula>
    </cfRule>
    <cfRule type="containsText" dxfId="1262" priority="2528" operator="containsText" text="İthal Girdi">
      <formula>NOT(ISERROR(SEARCH("İthal Girdi",O5244)))</formula>
    </cfRule>
    <cfRule type="containsText" dxfId="1261" priority="2526" operator="containsText" text="%10 sınırı aşılmıştır.">
      <formula>NOT(ISERROR(SEARCH("%10 sınırı aşılmıştır.",O5244)))</formula>
    </cfRule>
    <cfRule type="containsText" dxfId="1260" priority="2525" operator="containsText" text="İthal Girdi">
      <formula>NOT(ISERROR(SEARCH("İthal Girdi",O5244)))</formula>
    </cfRule>
  </conditionalFormatting>
  <conditionalFormatting sqref="O5245:O5246">
    <cfRule type="containsText" dxfId="1259" priority="2501" operator="containsText" text="İthal Girdi">
      <formula>NOT(ISERROR(SEARCH("İthal Girdi",O5245)))</formula>
    </cfRule>
    <cfRule type="containsText" dxfId="1258" priority="2502" operator="containsText" text="%10 sınırı aşılmıştır.">
      <formula>NOT(ISERROR(SEARCH("%10 sınırı aşılmıştır.",O5245)))</formula>
    </cfRule>
    <cfRule type="containsText" dxfId="1257" priority="2503" operator="containsText" text="Uygun">
      <formula>NOT(ISERROR(SEARCH("Uygun",O5245)))</formula>
    </cfRule>
    <cfRule type="containsText" dxfId="1256" priority="2504" operator="containsText" text="İthal Girdi">
      <formula>NOT(ISERROR(SEARCH("İthal Girdi",O5245)))</formula>
    </cfRule>
  </conditionalFormatting>
  <conditionalFormatting sqref="O5247">
    <cfRule type="containsText" dxfId="1255" priority="2509" operator="containsText" text="İthal Girdi">
      <formula>NOT(ISERROR(SEARCH("İthal Girdi",O5247)))</formula>
    </cfRule>
    <cfRule type="containsText" dxfId="1254" priority="2510" operator="containsText" text="%10 sınırı aşılmıştır.">
      <formula>NOT(ISERROR(SEARCH("%10 sınırı aşılmıştır.",O5247)))</formula>
    </cfRule>
    <cfRule type="containsText" dxfId="1253" priority="2512" operator="containsText" text="İthal Girdi">
      <formula>NOT(ISERROR(SEARCH("İthal Girdi",O5247)))</formula>
    </cfRule>
    <cfRule type="containsText" dxfId="1252" priority="2511" operator="containsText" text="Uygun">
      <formula>NOT(ISERROR(SEARCH("Uygun",O5247)))</formula>
    </cfRule>
  </conditionalFormatting>
  <conditionalFormatting sqref="O5248">
    <cfRule type="containsText" dxfId="1251" priority="2519" operator="containsText" text="Uygun">
      <formula>NOT(ISERROR(SEARCH("Uygun",O5248)))</formula>
    </cfRule>
    <cfRule type="containsText" dxfId="1250" priority="2517" operator="containsText" text="İthal Girdi">
      <formula>NOT(ISERROR(SEARCH("İthal Girdi",O5248)))</formula>
    </cfRule>
    <cfRule type="containsText" dxfId="1249" priority="2518" operator="containsText" text="%10 sınırı aşılmıştır.">
      <formula>NOT(ISERROR(SEARCH("%10 sınırı aşılmıştır.",O5248)))</formula>
    </cfRule>
    <cfRule type="containsText" dxfId="1248" priority="2520" operator="containsText" text="İthal Girdi">
      <formula>NOT(ISERROR(SEARCH("İthal Girdi",O5248)))</formula>
    </cfRule>
  </conditionalFormatting>
  <conditionalFormatting sqref="O5249:O5281">
    <cfRule type="containsText" dxfId="1247" priority="2494" operator="containsText" text="%10 sınırı aşılmıştır.">
      <formula>NOT(ISERROR(SEARCH("%10 sınırı aşılmıştır.",O5249)))</formula>
    </cfRule>
    <cfRule type="containsText" dxfId="1246" priority="2495" operator="containsText" text="Uygun">
      <formula>NOT(ISERROR(SEARCH("Uygun",O5249)))</formula>
    </cfRule>
    <cfRule type="containsText" dxfId="1245" priority="2496" operator="containsText" text="İthal Girdi">
      <formula>NOT(ISERROR(SEARCH("İthal Girdi",O5249)))</formula>
    </cfRule>
    <cfRule type="containsText" dxfId="1244" priority="2493" operator="containsText" text="İthal Girdi">
      <formula>NOT(ISERROR(SEARCH("İthal Girdi",O5249)))</formula>
    </cfRule>
  </conditionalFormatting>
  <conditionalFormatting sqref="O5282">
    <cfRule type="containsText" dxfId="1243" priority="2487" operator="containsText" text="Uygun">
      <formula>NOT(ISERROR(SEARCH("Uygun",O5282)))</formula>
    </cfRule>
    <cfRule type="containsText" dxfId="1242" priority="2486" operator="containsText" text="%10 sınırı aşılmıştır.">
      <formula>NOT(ISERROR(SEARCH("%10 sınırı aşılmıştır.",O5282)))</formula>
    </cfRule>
    <cfRule type="containsText" dxfId="1241" priority="2485" operator="containsText" text="İthal Girdi">
      <formula>NOT(ISERROR(SEARCH("İthal Girdi",O5282)))</formula>
    </cfRule>
    <cfRule type="containsText" dxfId="1240" priority="2488" operator="containsText" text="İthal Girdi">
      <formula>NOT(ISERROR(SEARCH("İthal Girdi",O5282)))</formula>
    </cfRule>
  </conditionalFormatting>
  <conditionalFormatting sqref="O5283:O5284">
    <cfRule type="containsText" dxfId="1239" priority="2464" operator="containsText" text="İthal Girdi">
      <formula>NOT(ISERROR(SEARCH("İthal Girdi",O5283)))</formula>
    </cfRule>
    <cfRule type="containsText" dxfId="1238" priority="2462" operator="containsText" text="%10 sınırı aşılmıştır.">
      <formula>NOT(ISERROR(SEARCH("%10 sınırı aşılmıştır.",O5283)))</formula>
    </cfRule>
    <cfRule type="containsText" dxfId="1237" priority="2461" operator="containsText" text="İthal Girdi">
      <formula>NOT(ISERROR(SEARCH("İthal Girdi",O5283)))</formula>
    </cfRule>
    <cfRule type="containsText" dxfId="1236" priority="2463" operator="containsText" text="Uygun">
      <formula>NOT(ISERROR(SEARCH("Uygun",O5283)))</formula>
    </cfRule>
  </conditionalFormatting>
  <conditionalFormatting sqref="O5285">
    <cfRule type="containsText" dxfId="1235" priority="2472" operator="containsText" text="İthal Girdi">
      <formula>NOT(ISERROR(SEARCH("İthal Girdi",O5285)))</formula>
    </cfRule>
    <cfRule type="containsText" dxfId="1234" priority="2471" operator="containsText" text="Uygun">
      <formula>NOT(ISERROR(SEARCH("Uygun",O5285)))</formula>
    </cfRule>
    <cfRule type="containsText" dxfId="1233" priority="2470" operator="containsText" text="%10 sınırı aşılmıştır.">
      <formula>NOT(ISERROR(SEARCH("%10 sınırı aşılmıştır.",O5285)))</formula>
    </cfRule>
    <cfRule type="containsText" dxfId="1232" priority="2469" operator="containsText" text="İthal Girdi">
      <formula>NOT(ISERROR(SEARCH("İthal Girdi",O5285)))</formula>
    </cfRule>
  </conditionalFormatting>
  <conditionalFormatting sqref="O5286">
    <cfRule type="containsText" dxfId="1231" priority="2480" operator="containsText" text="İthal Girdi">
      <formula>NOT(ISERROR(SEARCH("İthal Girdi",O5286)))</formula>
    </cfRule>
    <cfRule type="containsText" dxfId="1230" priority="2479" operator="containsText" text="Uygun">
      <formula>NOT(ISERROR(SEARCH("Uygun",O5286)))</formula>
    </cfRule>
    <cfRule type="containsText" dxfId="1229" priority="2478" operator="containsText" text="%10 sınırı aşılmıştır.">
      <formula>NOT(ISERROR(SEARCH("%10 sınırı aşılmıştır.",O5286)))</formula>
    </cfRule>
    <cfRule type="containsText" dxfId="1228" priority="2477" operator="containsText" text="İthal Girdi">
      <formula>NOT(ISERROR(SEARCH("İthal Girdi",O5286)))</formula>
    </cfRule>
  </conditionalFormatting>
  <conditionalFormatting sqref="O5287:O5319">
    <cfRule type="containsText" dxfId="1227" priority="2453" operator="containsText" text="İthal Girdi">
      <formula>NOT(ISERROR(SEARCH("İthal Girdi",O5287)))</formula>
    </cfRule>
    <cfRule type="containsText" dxfId="1226" priority="2456" operator="containsText" text="İthal Girdi">
      <formula>NOT(ISERROR(SEARCH("İthal Girdi",O5287)))</formula>
    </cfRule>
    <cfRule type="containsText" dxfId="1225" priority="2455" operator="containsText" text="Uygun">
      <formula>NOT(ISERROR(SEARCH("Uygun",O5287)))</formula>
    </cfRule>
    <cfRule type="containsText" dxfId="1224" priority="2454" operator="containsText" text="%10 sınırı aşılmıştır.">
      <formula>NOT(ISERROR(SEARCH("%10 sınırı aşılmıştır.",O5287)))</formula>
    </cfRule>
  </conditionalFormatting>
  <conditionalFormatting sqref="O5320">
    <cfRule type="containsText" dxfId="1223" priority="2447" operator="containsText" text="Uygun">
      <formula>NOT(ISERROR(SEARCH("Uygun",O5320)))</formula>
    </cfRule>
    <cfRule type="containsText" dxfId="1222" priority="2448" operator="containsText" text="İthal Girdi">
      <formula>NOT(ISERROR(SEARCH("İthal Girdi",O5320)))</formula>
    </cfRule>
    <cfRule type="containsText" dxfId="1221" priority="2446" operator="containsText" text="%10 sınırı aşılmıştır.">
      <formula>NOT(ISERROR(SEARCH("%10 sınırı aşılmıştır.",O5320)))</formula>
    </cfRule>
    <cfRule type="containsText" dxfId="1220" priority="2445" operator="containsText" text="İthal Girdi">
      <formula>NOT(ISERROR(SEARCH("İthal Girdi",O5320)))</formula>
    </cfRule>
  </conditionalFormatting>
  <conditionalFormatting sqref="O5321:O5322">
    <cfRule type="containsText" dxfId="1219" priority="2421" operator="containsText" text="İthal Girdi">
      <formula>NOT(ISERROR(SEARCH("İthal Girdi",O5321)))</formula>
    </cfRule>
    <cfRule type="containsText" dxfId="1218" priority="2423" operator="containsText" text="Uygun">
      <formula>NOT(ISERROR(SEARCH("Uygun",O5321)))</formula>
    </cfRule>
    <cfRule type="containsText" dxfId="1217" priority="2424" operator="containsText" text="İthal Girdi">
      <formula>NOT(ISERROR(SEARCH("İthal Girdi",O5321)))</formula>
    </cfRule>
    <cfRule type="containsText" dxfId="1216" priority="2422" operator="containsText" text="%10 sınırı aşılmıştır.">
      <formula>NOT(ISERROR(SEARCH("%10 sınırı aşılmıştır.",O5321)))</formula>
    </cfRule>
  </conditionalFormatting>
  <conditionalFormatting sqref="O5323">
    <cfRule type="containsText" dxfId="1215" priority="2429" operator="containsText" text="İthal Girdi">
      <formula>NOT(ISERROR(SEARCH("İthal Girdi",O5323)))</formula>
    </cfRule>
    <cfRule type="containsText" dxfId="1214" priority="2430" operator="containsText" text="%10 sınırı aşılmıştır.">
      <formula>NOT(ISERROR(SEARCH("%10 sınırı aşılmıştır.",O5323)))</formula>
    </cfRule>
    <cfRule type="containsText" dxfId="1213" priority="2431" operator="containsText" text="Uygun">
      <formula>NOT(ISERROR(SEARCH("Uygun",O5323)))</formula>
    </cfRule>
    <cfRule type="containsText" dxfId="1212" priority="2432" operator="containsText" text="İthal Girdi">
      <formula>NOT(ISERROR(SEARCH("İthal Girdi",O5323)))</formula>
    </cfRule>
  </conditionalFormatting>
  <conditionalFormatting sqref="O5324">
    <cfRule type="containsText" dxfId="1211" priority="2437" operator="containsText" text="İthal Girdi">
      <formula>NOT(ISERROR(SEARCH("İthal Girdi",O5324)))</formula>
    </cfRule>
    <cfRule type="containsText" dxfId="1210" priority="2438" operator="containsText" text="%10 sınırı aşılmıştır.">
      <formula>NOT(ISERROR(SEARCH("%10 sınırı aşılmıştır.",O5324)))</formula>
    </cfRule>
    <cfRule type="containsText" dxfId="1209" priority="2439" operator="containsText" text="Uygun">
      <formula>NOT(ISERROR(SEARCH("Uygun",O5324)))</formula>
    </cfRule>
    <cfRule type="containsText" dxfId="1208" priority="2440" operator="containsText" text="İthal Girdi">
      <formula>NOT(ISERROR(SEARCH("İthal Girdi",O5324)))</formula>
    </cfRule>
  </conditionalFormatting>
  <conditionalFormatting sqref="O5325:O5357">
    <cfRule type="containsText" dxfId="1207" priority="2416" operator="containsText" text="İthal Girdi">
      <formula>NOT(ISERROR(SEARCH("İthal Girdi",O5325)))</formula>
    </cfRule>
    <cfRule type="containsText" dxfId="1206" priority="2415" operator="containsText" text="Uygun">
      <formula>NOT(ISERROR(SEARCH("Uygun",O5325)))</formula>
    </cfRule>
    <cfRule type="containsText" dxfId="1205" priority="2414" operator="containsText" text="%10 sınırı aşılmıştır.">
      <formula>NOT(ISERROR(SEARCH("%10 sınırı aşılmıştır.",O5325)))</formula>
    </cfRule>
    <cfRule type="containsText" dxfId="1204" priority="2413" operator="containsText" text="İthal Girdi">
      <formula>NOT(ISERROR(SEARCH("İthal Girdi",O5325)))</formula>
    </cfRule>
  </conditionalFormatting>
  <conditionalFormatting sqref="O5358">
    <cfRule type="containsText" dxfId="1203" priority="2405" operator="containsText" text="İthal Girdi">
      <formula>NOT(ISERROR(SEARCH("İthal Girdi",O5358)))</formula>
    </cfRule>
    <cfRule type="containsText" dxfId="1202" priority="2407" operator="containsText" text="Uygun">
      <formula>NOT(ISERROR(SEARCH("Uygun",O5358)))</formula>
    </cfRule>
    <cfRule type="containsText" dxfId="1201" priority="2406" operator="containsText" text="%10 sınırı aşılmıştır.">
      <formula>NOT(ISERROR(SEARCH("%10 sınırı aşılmıştır.",O5358)))</formula>
    </cfRule>
    <cfRule type="containsText" dxfId="1200" priority="2408" operator="containsText" text="İthal Girdi">
      <formula>NOT(ISERROR(SEARCH("İthal Girdi",O5358)))</formula>
    </cfRule>
  </conditionalFormatting>
  <conditionalFormatting sqref="O5359:O5360">
    <cfRule type="containsText" dxfId="1199" priority="2383" operator="containsText" text="Uygun">
      <formula>NOT(ISERROR(SEARCH("Uygun",O5359)))</formula>
    </cfRule>
    <cfRule type="containsText" dxfId="1198" priority="2382" operator="containsText" text="%10 sınırı aşılmıştır.">
      <formula>NOT(ISERROR(SEARCH("%10 sınırı aşılmıştır.",O5359)))</formula>
    </cfRule>
    <cfRule type="containsText" dxfId="1197" priority="2381" operator="containsText" text="İthal Girdi">
      <formula>NOT(ISERROR(SEARCH("İthal Girdi",O5359)))</formula>
    </cfRule>
    <cfRule type="containsText" dxfId="1196" priority="2384" operator="containsText" text="İthal Girdi">
      <formula>NOT(ISERROR(SEARCH("İthal Girdi",O5359)))</formula>
    </cfRule>
  </conditionalFormatting>
  <conditionalFormatting sqref="O5361">
    <cfRule type="containsText" dxfId="1195" priority="2392" operator="containsText" text="İthal Girdi">
      <formula>NOT(ISERROR(SEARCH("İthal Girdi",O5361)))</formula>
    </cfRule>
    <cfRule type="containsText" dxfId="1194" priority="2390" operator="containsText" text="%10 sınırı aşılmıştır.">
      <formula>NOT(ISERROR(SEARCH("%10 sınırı aşılmıştır.",O5361)))</formula>
    </cfRule>
    <cfRule type="containsText" dxfId="1193" priority="2389" operator="containsText" text="İthal Girdi">
      <formula>NOT(ISERROR(SEARCH("İthal Girdi",O5361)))</formula>
    </cfRule>
    <cfRule type="containsText" dxfId="1192" priority="2391" operator="containsText" text="Uygun">
      <formula>NOT(ISERROR(SEARCH("Uygun",O5361)))</formula>
    </cfRule>
  </conditionalFormatting>
  <conditionalFormatting sqref="O5362">
    <cfRule type="containsText" dxfId="1191" priority="2399" operator="containsText" text="Uygun">
      <formula>NOT(ISERROR(SEARCH("Uygun",O5362)))</formula>
    </cfRule>
    <cfRule type="containsText" dxfId="1190" priority="2398" operator="containsText" text="%10 sınırı aşılmıştır.">
      <formula>NOT(ISERROR(SEARCH("%10 sınırı aşılmıştır.",O5362)))</formula>
    </cfRule>
    <cfRule type="containsText" dxfId="1189" priority="2397" operator="containsText" text="İthal Girdi">
      <formula>NOT(ISERROR(SEARCH("İthal Girdi",O5362)))</formula>
    </cfRule>
    <cfRule type="containsText" dxfId="1188" priority="2400" operator="containsText" text="İthal Girdi">
      <formula>NOT(ISERROR(SEARCH("İthal Girdi",O5362)))</formula>
    </cfRule>
  </conditionalFormatting>
  <conditionalFormatting sqref="O5363:O5395">
    <cfRule type="containsText" dxfId="1187" priority="2374" operator="containsText" text="%10 sınırı aşılmıştır.">
      <formula>NOT(ISERROR(SEARCH("%10 sınırı aşılmıştır.",O5363)))</formula>
    </cfRule>
    <cfRule type="containsText" dxfId="1186" priority="2375" operator="containsText" text="Uygun">
      <formula>NOT(ISERROR(SEARCH("Uygun",O5363)))</formula>
    </cfRule>
    <cfRule type="containsText" dxfId="1185" priority="2376" operator="containsText" text="İthal Girdi">
      <formula>NOT(ISERROR(SEARCH("İthal Girdi",O5363)))</formula>
    </cfRule>
    <cfRule type="containsText" dxfId="1184" priority="2373" operator="containsText" text="İthal Girdi">
      <formula>NOT(ISERROR(SEARCH("İthal Girdi",O5363)))</formula>
    </cfRule>
  </conditionalFormatting>
  <conditionalFormatting sqref="O5396">
    <cfRule type="containsText" dxfId="1183" priority="2368" operator="containsText" text="İthal Girdi">
      <formula>NOT(ISERROR(SEARCH("İthal Girdi",O5396)))</formula>
    </cfRule>
    <cfRule type="containsText" dxfId="1182" priority="2367" operator="containsText" text="Uygun">
      <formula>NOT(ISERROR(SEARCH("Uygun",O5396)))</formula>
    </cfRule>
    <cfRule type="containsText" dxfId="1181" priority="2366" operator="containsText" text="%10 sınırı aşılmıştır.">
      <formula>NOT(ISERROR(SEARCH("%10 sınırı aşılmıştır.",O5396)))</formula>
    </cfRule>
    <cfRule type="containsText" dxfId="1180" priority="2365" operator="containsText" text="İthal Girdi">
      <formula>NOT(ISERROR(SEARCH("İthal Girdi",O5396)))</formula>
    </cfRule>
  </conditionalFormatting>
  <conditionalFormatting sqref="O5397:O5398">
    <cfRule type="containsText" dxfId="1179" priority="2344" operator="containsText" text="İthal Girdi">
      <formula>NOT(ISERROR(SEARCH("İthal Girdi",O5397)))</formula>
    </cfRule>
    <cfRule type="containsText" dxfId="1178" priority="2343" operator="containsText" text="Uygun">
      <formula>NOT(ISERROR(SEARCH("Uygun",O5397)))</formula>
    </cfRule>
    <cfRule type="containsText" dxfId="1177" priority="2341" operator="containsText" text="İthal Girdi">
      <formula>NOT(ISERROR(SEARCH("İthal Girdi",O5397)))</formula>
    </cfRule>
    <cfRule type="containsText" dxfId="1176" priority="2342" operator="containsText" text="%10 sınırı aşılmıştır.">
      <formula>NOT(ISERROR(SEARCH("%10 sınırı aşılmıştır.",O5397)))</formula>
    </cfRule>
  </conditionalFormatting>
  <conditionalFormatting sqref="O5399">
    <cfRule type="containsText" dxfId="1175" priority="2349" operator="containsText" text="İthal Girdi">
      <formula>NOT(ISERROR(SEARCH("İthal Girdi",O5399)))</formula>
    </cfRule>
    <cfRule type="containsText" dxfId="1174" priority="2350" operator="containsText" text="%10 sınırı aşılmıştır.">
      <formula>NOT(ISERROR(SEARCH("%10 sınırı aşılmıştır.",O5399)))</formula>
    </cfRule>
    <cfRule type="containsText" dxfId="1173" priority="2352" operator="containsText" text="İthal Girdi">
      <formula>NOT(ISERROR(SEARCH("İthal Girdi",O5399)))</formula>
    </cfRule>
    <cfRule type="containsText" dxfId="1172" priority="2351" operator="containsText" text="Uygun">
      <formula>NOT(ISERROR(SEARCH("Uygun",O5399)))</formula>
    </cfRule>
  </conditionalFormatting>
  <conditionalFormatting sqref="O5400">
    <cfRule type="containsText" dxfId="1171" priority="2360" operator="containsText" text="İthal Girdi">
      <formula>NOT(ISERROR(SEARCH("İthal Girdi",O5400)))</formula>
    </cfRule>
    <cfRule type="containsText" dxfId="1170" priority="2359" operator="containsText" text="Uygun">
      <formula>NOT(ISERROR(SEARCH("Uygun",O5400)))</formula>
    </cfRule>
    <cfRule type="containsText" dxfId="1169" priority="2358" operator="containsText" text="%10 sınırı aşılmıştır.">
      <formula>NOT(ISERROR(SEARCH("%10 sınırı aşılmıştır.",O5400)))</formula>
    </cfRule>
    <cfRule type="containsText" dxfId="1168" priority="2357" operator="containsText" text="İthal Girdi">
      <formula>NOT(ISERROR(SEARCH("İthal Girdi",O5400)))</formula>
    </cfRule>
  </conditionalFormatting>
  <conditionalFormatting sqref="O5401:O5433">
    <cfRule type="containsText" dxfId="1167" priority="2336" operator="containsText" text="İthal Girdi">
      <formula>NOT(ISERROR(SEARCH("İthal Girdi",O5401)))</formula>
    </cfRule>
    <cfRule type="containsText" dxfId="1166" priority="2335" operator="containsText" text="Uygun">
      <formula>NOT(ISERROR(SEARCH("Uygun",O5401)))</formula>
    </cfRule>
    <cfRule type="containsText" dxfId="1165" priority="2334" operator="containsText" text="%10 sınırı aşılmıştır.">
      <formula>NOT(ISERROR(SEARCH("%10 sınırı aşılmıştır.",O5401)))</formula>
    </cfRule>
    <cfRule type="containsText" dxfId="1164" priority="2333" operator="containsText" text="İthal Girdi">
      <formula>NOT(ISERROR(SEARCH("İthal Girdi",O5401)))</formula>
    </cfRule>
  </conditionalFormatting>
  <conditionalFormatting sqref="O5434">
    <cfRule type="containsText" dxfId="1163" priority="2326" operator="containsText" text="%10 sınırı aşılmıştır.">
      <formula>NOT(ISERROR(SEARCH("%10 sınırı aşılmıştır.",O5434)))</formula>
    </cfRule>
    <cfRule type="containsText" dxfId="1162" priority="2325" operator="containsText" text="İthal Girdi">
      <formula>NOT(ISERROR(SEARCH("İthal Girdi",O5434)))</formula>
    </cfRule>
    <cfRule type="containsText" dxfId="1161" priority="2327" operator="containsText" text="Uygun">
      <formula>NOT(ISERROR(SEARCH("Uygun",O5434)))</formula>
    </cfRule>
    <cfRule type="containsText" dxfId="1160" priority="2328" operator="containsText" text="İthal Girdi">
      <formula>NOT(ISERROR(SEARCH("İthal Girdi",O5434)))</formula>
    </cfRule>
  </conditionalFormatting>
  <conditionalFormatting sqref="O5435:O5436">
    <cfRule type="containsText" dxfId="1159" priority="2302" operator="containsText" text="%10 sınırı aşılmıştır.">
      <formula>NOT(ISERROR(SEARCH("%10 sınırı aşılmıştır.",O5435)))</formula>
    </cfRule>
    <cfRule type="containsText" dxfId="1158" priority="2304" operator="containsText" text="İthal Girdi">
      <formula>NOT(ISERROR(SEARCH("İthal Girdi",O5435)))</formula>
    </cfRule>
    <cfRule type="containsText" dxfId="1157" priority="2303" operator="containsText" text="Uygun">
      <formula>NOT(ISERROR(SEARCH("Uygun",O5435)))</formula>
    </cfRule>
    <cfRule type="containsText" dxfId="1156" priority="2301" operator="containsText" text="İthal Girdi">
      <formula>NOT(ISERROR(SEARCH("İthal Girdi",O5435)))</formula>
    </cfRule>
  </conditionalFormatting>
  <conditionalFormatting sqref="O5437">
    <cfRule type="containsText" dxfId="1155" priority="2312" operator="containsText" text="İthal Girdi">
      <formula>NOT(ISERROR(SEARCH("İthal Girdi",O5437)))</formula>
    </cfRule>
    <cfRule type="containsText" dxfId="1154" priority="2311" operator="containsText" text="Uygun">
      <formula>NOT(ISERROR(SEARCH("Uygun",O5437)))</formula>
    </cfRule>
    <cfRule type="containsText" dxfId="1153" priority="2310" operator="containsText" text="%10 sınırı aşılmıştır.">
      <formula>NOT(ISERROR(SEARCH("%10 sınırı aşılmıştır.",O5437)))</formula>
    </cfRule>
    <cfRule type="containsText" dxfId="1152" priority="2309" operator="containsText" text="İthal Girdi">
      <formula>NOT(ISERROR(SEARCH("İthal Girdi",O5437)))</formula>
    </cfRule>
  </conditionalFormatting>
  <conditionalFormatting sqref="O5438">
    <cfRule type="containsText" dxfId="1151" priority="2319" operator="containsText" text="Uygun">
      <formula>NOT(ISERROR(SEARCH("Uygun",O5438)))</formula>
    </cfRule>
    <cfRule type="containsText" dxfId="1150" priority="2318" operator="containsText" text="%10 sınırı aşılmıştır.">
      <formula>NOT(ISERROR(SEARCH("%10 sınırı aşılmıştır.",O5438)))</formula>
    </cfRule>
    <cfRule type="containsText" dxfId="1149" priority="2317" operator="containsText" text="İthal Girdi">
      <formula>NOT(ISERROR(SEARCH("İthal Girdi",O5438)))</formula>
    </cfRule>
    <cfRule type="containsText" dxfId="1148" priority="2320" operator="containsText" text="İthal Girdi">
      <formula>NOT(ISERROR(SEARCH("İthal Girdi",O5438)))</formula>
    </cfRule>
  </conditionalFormatting>
  <conditionalFormatting sqref="O5439:O5471">
    <cfRule type="containsText" dxfId="1147" priority="2296" operator="containsText" text="İthal Girdi">
      <formula>NOT(ISERROR(SEARCH("İthal Girdi",O5439)))</formula>
    </cfRule>
    <cfRule type="containsText" dxfId="1146" priority="2295" operator="containsText" text="Uygun">
      <formula>NOT(ISERROR(SEARCH("Uygun",O5439)))</formula>
    </cfRule>
    <cfRule type="containsText" dxfId="1145" priority="2294" operator="containsText" text="%10 sınırı aşılmıştır.">
      <formula>NOT(ISERROR(SEARCH("%10 sınırı aşılmıştır.",O5439)))</formula>
    </cfRule>
    <cfRule type="containsText" dxfId="1144" priority="2293" operator="containsText" text="İthal Girdi">
      <formula>NOT(ISERROR(SEARCH("İthal Girdi",O5439)))</formula>
    </cfRule>
  </conditionalFormatting>
  <conditionalFormatting sqref="O5472">
    <cfRule type="containsText" dxfId="1143" priority="2288" operator="containsText" text="İthal Girdi">
      <formula>NOT(ISERROR(SEARCH("İthal Girdi",O5472)))</formula>
    </cfRule>
    <cfRule type="containsText" dxfId="1142" priority="2287" operator="containsText" text="Uygun">
      <formula>NOT(ISERROR(SEARCH("Uygun",O5472)))</formula>
    </cfRule>
    <cfRule type="containsText" dxfId="1141" priority="2286" operator="containsText" text="%10 sınırı aşılmıştır.">
      <formula>NOT(ISERROR(SEARCH("%10 sınırı aşılmıştır.",O5472)))</formula>
    </cfRule>
    <cfRule type="containsText" dxfId="1140" priority="2285" operator="containsText" text="İthal Girdi">
      <formula>NOT(ISERROR(SEARCH("İthal Girdi",O5472)))</formula>
    </cfRule>
  </conditionalFormatting>
  <conditionalFormatting sqref="O5473:O5474">
    <cfRule type="containsText" dxfId="1139" priority="2261" operator="containsText" text="İthal Girdi">
      <formula>NOT(ISERROR(SEARCH("İthal Girdi",O5473)))</formula>
    </cfRule>
    <cfRule type="containsText" dxfId="1138" priority="2264" operator="containsText" text="İthal Girdi">
      <formula>NOT(ISERROR(SEARCH("İthal Girdi",O5473)))</formula>
    </cfRule>
    <cfRule type="containsText" dxfId="1137" priority="2263" operator="containsText" text="Uygun">
      <formula>NOT(ISERROR(SEARCH("Uygun",O5473)))</formula>
    </cfRule>
    <cfRule type="containsText" dxfId="1136" priority="2262" operator="containsText" text="%10 sınırı aşılmıştır.">
      <formula>NOT(ISERROR(SEARCH("%10 sınırı aşılmıştır.",O5473)))</formula>
    </cfRule>
  </conditionalFormatting>
  <conditionalFormatting sqref="O5475">
    <cfRule type="containsText" dxfId="1135" priority="2272" operator="containsText" text="İthal Girdi">
      <formula>NOT(ISERROR(SEARCH("İthal Girdi",O5475)))</formula>
    </cfRule>
    <cfRule type="containsText" dxfId="1134" priority="2270" operator="containsText" text="%10 sınırı aşılmıştır.">
      <formula>NOT(ISERROR(SEARCH("%10 sınırı aşılmıştır.",O5475)))</formula>
    </cfRule>
    <cfRule type="containsText" dxfId="1133" priority="2269" operator="containsText" text="İthal Girdi">
      <formula>NOT(ISERROR(SEARCH("İthal Girdi",O5475)))</formula>
    </cfRule>
    <cfRule type="containsText" dxfId="1132" priority="2271" operator="containsText" text="Uygun">
      <formula>NOT(ISERROR(SEARCH("Uygun",O5475)))</formula>
    </cfRule>
  </conditionalFormatting>
  <conditionalFormatting sqref="O5476">
    <cfRule type="containsText" dxfId="1131" priority="2280" operator="containsText" text="İthal Girdi">
      <formula>NOT(ISERROR(SEARCH("İthal Girdi",O5476)))</formula>
    </cfRule>
    <cfRule type="containsText" dxfId="1130" priority="2279" operator="containsText" text="Uygun">
      <formula>NOT(ISERROR(SEARCH("Uygun",O5476)))</formula>
    </cfRule>
    <cfRule type="containsText" dxfId="1129" priority="2277" operator="containsText" text="İthal Girdi">
      <formula>NOT(ISERROR(SEARCH("İthal Girdi",O5476)))</formula>
    </cfRule>
    <cfRule type="containsText" dxfId="1128" priority="2278" operator="containsText" text="%10 sınırı aşılmıştır.">
      <formula>NOT(ISERROR(SEARCH("%10 sınırı aşılmıştır.",O5476)))</formula>
    </cfRule>
  </conditionalFormatting>
  <conditionalFormatting sqref="O5477:O5509">
    <cfRule type="containsText" dxfId="1127" priority="2253" operator="containsText" text="İthal Girdi">
      <formula>NOT(ISERROR(SEARCH("İthal Girdi",O5477)))</formula>
    </cfRule>
    <cfRule type="containsText" dxfId="1126" priority="2256" operator="containsText" text="İthal Girdi">
      <formula>NOT(ISERROR(SEARCH("İthal Girdi",O5477)))</formula>
    </cfRule>
    <cfRule type="containsText" dxfId="1125" priority="2255" operator="containsText" text="Uygun">
      <formula>NOT(ISERROR(SEARCH("Uygun",O5477)))</formula>
    </cfRule>
    <cfRule type="containsText" dxfId="1124" priority="2254" operator="containsText" text="%10 sınırı aşılmıştır.">
      <formula>NOT(ISERROR(SEARCH("%10 sınırı aşılmıştır.",O5477)))</formula>
    </cfRule>
  </conditionalFormatting>
  <conditionalFormatting sqref="O5510">
    <cfRule type="containsText" dxfId="1123" priority="2246" operator="containsText" text="%10 sınırı aşılmıştır.">
      <formula>NOT(ISERROR(SEARCH("%10 sınırı aşılmıştır.",O5510)))</formula>
    </cfRule>
    <cfRule type="containsText" dxfId="1122" priority="2245" operator="containsText" text="İthal Girdi">
      <formula>NOT(ISERROR(SEARCH("İthal Girdi",O5510)))</formula>
    </cfRule>
    <cfRule type="containsText" dxfId="1121" priority="2248" operator="containsText" text="İthal Girdi">
      <formula>NOT(ISERROR(SEARCH("İthal Girdi",O5510)))</formula>
    </cfRule>
    <cfRule type="containsText" dxfId="1120" priority="2247" operator="containsText" text="Uygun">
      <formula>NOT(ISERROR(SEARCH("Uygun",O5510)))</formula>
    </cfRule>
  </conditionalFormatting>
  <conditionalFormatting sqref="O5511:O5512">
    <cfRule type="containsText" dxfId="1119" priority="2224" operator="containsText" text="İthal Girdi">
      <formula>NOT(ISERROR(SEARCH("İthal Girdi",O5511)))</formula>
    </cfRule>
    <cfRule type="containsText" dxfId="1118" priority="2223" operator="containsText" text="Uygun">
      <formula>NOT(ISERROR(SEARCH("Uygun",O5511)))</formula>
    </cfRule>
    <cfRule type="containsText" dxfId="1117" priority="2221" operator="containsText" text="İthal Girdi">
      <formula>NOT(ISERROR(SEARCH("İthal Girdi",O5511)))</formula>
    </cfRule>
    <cfRule type="containsText" dxfId="1116" priority="2222" operator="containsText" text="%10 sınırı aşılmıştır.">
      <formula>NOT(ISERROR(SEARCH("%10 sınırı aşılmıştır.",O5511)))</formula>
    </cfRule>
  </conditionalFormatting>
  <conditionalFormatting sqref="O5513">
    <cfRule type="containsText" dxfId="1115" priority="2230" operator="containsText" text="%10 sınırı aşılmıştır.">
      <formula>NOT(ISERROR(SEARCH("%10 sınırı aşılmıştır.",O5513)))</formula>
    </cfRule>
    <cfRule type="containsText" dxfId="1114" priority="2231" operator="containsText" text="Uygun">
      <formula>NOT(ISERROR(SEARCH("Uygun",O5513)))</formula>
    </cfRule>
    <cfRule type="containsText" dxfId="1113" priority="2232" operator="containsText" text="İthal Girdi">
      <formula>NOT(ISERROR(SEARCH("İthal Girdi",O5513)))</formula>
    </cfRule>
    <cfRule type="containsText" dxfId="1112" priority="2229" operator="containsText" text="İthal Girdi">
      <formula>NOT(ISERROR(SEARCH("İthal Girdi",O5513)))</formula>
    </cfRule>
  </conditionalFormatting>
  <conditionalFormatting sqref="O5514">
    <cfRule type="containsText" dxfId="1111" priority="2239" operator="containsText" text="Uygun">
      <formula>NOT(ISERROR(SEARCH("Uygun",O5514)))</formula>
    </cfRule>
    <cfRule type="containsText" dxfId="1110" priority="2240" operator="containsText" text="İthal Girdi">
      <formula>NOT(ISERROR(SEARCH("İthal Girdi",O5514)))</formula>
    </cfRule>
    <cfRule type="containsText" dxfId="1109" priority="2237" operator="containsText" text="İthal Girdi">
      <formula>NOT(ISERROR(SEARCH("İthal Girdi",O5514)))</formula>
    </cfRule>
    <cfRule type="containsText" dxfId="1108" priority="2238" operator="containsText" text="%10 sınırı aşılmıştır.">
      <formula>NOT(ISERROR(SEARCH("%10 sınırı aşılmıştır.",O5514)))</formula>
    </cfRule>
  </conditionalFormatting>
  <conditionalFormatting sqref="O5515:O5547">
    <cfRule type="containsText" dxfId="1107" priority="2214" operator="containsText" text="%10 sınırı aşılmıştır.">
      <formula>NOT(ISERROR(SEARCH("%10 sınırı aşılmıştır.",O5515)))</formula>
    </cfRule>
    <cfRule type="containsText" dxfId="1106" priority="2215" operator="containsText" text="Uygun">
      <formula>NOT(ISERROR(SEARCH("Uygun",O5515)))</formula>
    </cfRule>
    <cfRule type="containsText" dxfId="1105" priority="2213" operator="containsText" text="İthal Girdi">
      <formula>NOT(ISERROR(SEARCH("İthal Girdi",O5515)))</formula>
    </cfRule>
    <cfRule type="containsText" dxfId="1104" priority="2216" operator="containsText" text="İthal Girdi">
      <formula>NOT(ISERROR(SEARCH("İthal Girdi",O5515)))</formula>
    </cfRule>
  </conditionalFormatting>
  <conditionalFormatting sqref="O5548">
    <cfRule type="containsText" dxfId="1103" priority="2205" operator="containsText" text="İthal Girdi">
      <formula>NOT(ISERROR(SEARCH("İthal Girdi",O5548)))</formula>
    </cfRule>
    <cfRule type="containsText" dxfId="1102" priority="2206" operator="containsText" text="%10 sınırı aşılmıştır.">
      <formula>NOT(ISERROR(SEARCH("%10 sınırı aşılmıştır.",O5548)))</formula>
    </cfRule>
    <cfRule type="containsText" dxfId="1101" priority="2208" operator="containsText" text="İthal Girdi">
      <formula>NOT(ISERROR(SEARCH("İthal Girdi",O5548)))</formula>
    </cfRule>
    <cfRule type="containsText" dxfId="1100" priority="2207" operator="containsText" text="Uygun">
      <formula>NOT(ISERROR(SEARCH("Uygun",O5548)))</formula>
    </cfRule>
  </conditionalFormatting>
  <conditionalFormatting sqref="O5549:O5550">
    <cfRule type="containsText" dxfId="1099" priority="2184" operator="containsText" text="İthal Girdi">
      <formula>NOT(ISERROR(SEARCH("İthal Girdi",O5549)))</formula>
    </cfRule>
    <cfRule type="containsText" dxfId="1098" priority="2182" operator="containsText" text="%10 sınırı aşılmıştır.">
      <formula>NOT(ISERROR(SEARCH("%10 sınırı aşılmıştır.",O5549)))</formula>
    </cfRule>
    <cfRule type="containsText" dxfId="1097" priority="2181" operator="containsText" text="İthal Girdi">
      <formula>NOT(ISERROR(SEARCH("İthal Girdi",O5549)))</formula>
    </cfRule>
    <cfRule type="containsText" dxfId="1096" priority="2183" operator="containsText" text="Uygun">
      <formula>NOT(ISERROR(SEARCH("Uygun",O5549)))</formula>
    </cfRule>
  </conditionalFormatting>
  <conditionalFormatting sqref="O5551">
    <cfRule type="containsText" dxfId="1095" priority="2191" operator="containsText" text="Uygun">
      <formula>NOT(ISERROR(SEARCH("Uygun",O5551)))</formula>
    </cfRule>
    <cfRule type="containsText" dxfId="1094" priority="2190" operator="containsText" text="%10 sınırı aşılmıştır.">
      <formula>NOT(ISERROR(SEARCH("%10 sınırı aşılmıştır.",O5551)))</formula>
    </cfRule>
    <cfRule type="containsText" dxfId="1093" priority="2189" operator="containsText" text="İthal Girdi">
      <formula>NOT(ISERROR(SEARCH("İthal Girdi",O5551)))</formula>
    </cfRule>
    <cfRule type="containsText" dxfId="1092" priority="2192" operator="containsText" text="İthal Girdi">
      <formula>NOT(ISERROR(SEARCH("İthal Girdi",O5551)))</formula>
    </cfRule>
  </conditionalFormatting>
  <conditionalFormatting sqref="O5552">
    <cfRule type="containsText" dxfId="1091" priority="2197" operator="containsText" text="İthal Girdi">
      <formula>NOT(ISERROR(SEARCH("İthal Girdi",O5552)))</formula>
    </cfRule>
    <cfRule type="containsText" dxfId="1090" priority="2198" operator="containsText" text="%10 sınırı aşılmıştır.">
      <formula>NOT(ISERROR(SEARCH("%10 sınırı aşılmıştır.",O5552)))</formula>
    </cfRule>
    <cfRule type="containsText" dxfId="1089" priority="2199" operator="containsText" text="Uygun">
      <formula>NOT(ISERROR(SEARCH("Uygun",O5552)))</formula>
    </cfRule>
    <cfRule type="containsText" dxfId="1088" priority="2200" operator="containsText" text="İthal Girdi">
      <formula>NOT(ISERROR(SEARCH("İthal Girdi",O5552)))</formula>
    </cfRule>
  </conditionalFormatting>
  <conditionalFormatting sqref="O5553:O5585">
    <cfRule type="containsText" dxfId="1087" priority="2176" operator="containsText" text="İthal Girdi">
      <formula>NOT(ISERROR(SEARCH("İthal Girdi",O5553)))</formula>
    </cfRule>
    <cfRule type="containsText" dxfId="1086" priority="2174" operator="containsText" text="%10 sınırı aşılmıştır.">
      <formula>NOT(ISERROR(SEARCH("%10 sınırı aşılmıştır.",O5553)))</formula>
    </cfRule>
    <cfRule type="containsText" dxfId="1085" priority="2175" operator="containsText" text="Uygun">
      <formula>NOT(ISERROR(SEARCH("Uygun",O5553)))</formula>
    </cfRule>
    <cfRule type="containsText" dxfId="1084" priority="2173" operator="containsText" text="İthal Girdi">
      <formula>NOT(ISERROR(SEARCH("İthal Girdi",O5553)))</formula>
    </cfRule>
  </conditionalFormatting>
  <conditionalFormatting sqref="O5586">
    <cfRule type="containsText" dxfId="1083" priority="2167" operator="containsText" text="Uygun">
      <formula>NOT(ISERROR(SEARCH("Uygun",O5586)))</formula>
    </cfRule>
    <cfRule type="containsText" dxfId="1082" priority="2168" operator="containsText" text="İthal Girdi">
      <formula>NOT(ISERROR(SEARCH("İthal Girdi",O5586)))</formula>
    </cfRule>
    <cfRule type="containsText" dxfId="1081" priority="2166" operator="containsText" text="%10 sınırı aşılmıştır.">
      <formula>NOT(ISERROR(SEARCH("%10 sınırı aşılmıştır.",O5586)))</formula>
    </cfRule>
    <cfRule type="containsText" dxfId="1080" priority="2165" operator="containsText" text="İthal Girdi">
      <formula>NOT(ISERROR(SEARCH("İthal Girdi",O5586)))</formula>
    </cfRule>
  </conditionalFormatting>
  <conditionalFormatting sqref="O5587:O5588">
    <cfRule type="containsText" dxfId="1079" priority="2143" operator="containsText" text="Uygun">
      <formula>NOT(ISERROR(SEARCH("Uygun",O5587)))</formula>
    </cfRule>
    <cfRule type="containsText" dxfId="1078" priority="2144" operator="containsText" text="İthal Girdi">
      <formula>NOT(ISERROR(SEARCH("İthal Girdi",O5587)))</formula>
    </cfRule>
    <cfRule type="containsText" dxfId="1077" priority="2142" operator="containsText" text="%10 sınırı aşılmıştır.">
      <formula>NOT(ISERROR(SEARCH("%10 sınırı aşılmıştır.",O5587)))</formula>
    </cfRule>
    <cfRule type="containsText" dxfId="1076" priority="2141" operator="containsText" text="İthal Girdi">
      <formula>NOT(ISERROR(SEARCH("İthal Girdi",O5587)))</formula>
    </cfRule>
  </conditionalFormatting>
  <conditionalFormatting sqref="O5589">
    <cfRule type="containsText" dxfId="1075" priority="2149" operator="containsText" text="İthal Girdi">
      <formula>NOT(ISERROR(SEARCH("İthal Girdi",O5589)))</formula>
    </cfRule>
    <cfRule type="containsText" dxfId="1074" priority="2152" operator="containsText" text="İthal Girdi">
      <formula>NOT(ISERROR(SEARCH("İthal Girdi",O5589)))</formula>
    </cfRule>
    <cfRule type="containsText" dxfId="1073" priority="2150" operator="containsText" text="%10 sınırı aşılmıştır.">
      <formula>NOT(ISERROR(SEARCH("%10 sınırı aşılmıştır.",O5589)))</formula>
    </cfRule>
    <cfRule type="containsText" dxfId="1072" priority="2151" operator="containsText" text="Uygun">
      <formula>NOT(ISERROR(SEARCH("Uygun",O5589)))</formula>
    </cfRule>
  </conditionalFormatting>
  <conditionalFormatting sqref="O5590">
    <cfRule type="containsText" dxfId="1071" priority="2160" operator="containsText" text="İthal Girdi">
      <formula>NOT(ISERROR(SEARCH("İthal Girdi",O5590)))</formula>
    </cfRule>
    <cfRule type="containsText" dxfId="1070" priority="2159" operator="containsText" text="Uygun">
      <formula>NOT(ISERROR(SEARCH("Uygun",O5590)))</formula>
    </cfRule>
    <cfRule type="containsText" dxfId="1069" priority="2158" operator="containsText" text="%10 sınırı aşılmıştır.">
      <formula>NOT(ISERROR(SEARCH("%10 sınırı aşılmıştır.",O5590)))</formula>
    </cfRule>
    <cfRule type="containsText" dxfId="1068" priority="2157" operator="containsText" text="İthal Girdi">
      <formula>NOT(ISERROR(SEARCH("İthal Girdi",O5590)))</formula>
    </cfRule>
  </conditionalFormatting>
  <conditionalFormatting sqref="O5591:O5623">
    <cfRule type="containsText" dxfId="1067" priority="2136" operator="containsText" text="İthal Girdi">
      <formula>NOT(ISERROR(SEARCH("İthal Girdi",O5591)))</formula>
    </cfRule>
    <cfRule type="containsText" dxfId="1066" priority="2135" operator="containsText" text="Uygun">
      <formula>NOT(ISERROR(SEARCH("Uygun",O5591)))</formula>
    </cfRule>
    <cfRule type="containsText" dxfId="1065" priority="2134" operator="containsText" text="%10 sınırı aşılmıştır.">
      <formula>NOT(ISERROR(SEARCH("%10 sınırı aşılmıştır.",O5591)))</formula>
    </cfRule>
    <cfRule type="containsText" dxfId="1064" priority="2133" operator="containsText" text="İthal Girdi">
      <formula>NOT(ISERROR(SEARCH("İthal Girdi",O5591)))</formula>
    </cfRule>
  </conditionalFormatting>
  <conditionalFormatting sqref="O5624">
    <cfRule type="containsText" dxfId="1063" priority="2128" operator="containsText" text="İthal Girdi">
      <formula>NOT(ISERROR(SEARCH("İthal Girdi",O5624)))</formula>
    </cfRule>
    <cfRule type="containsText" dxfId="1062" priority="2127" operator="containsText" text="Uygun">
      <formula>NOT(ISERROR(SEARCH("Uygun",O5624)))</formula>
    </cfRule>
    <cfRule type="containsText" dxfId="1061" priority="2126" operator="containsText" text="%10 sınırı aşılmıştır.">
      <formula>NOT(ISERROR(SEARCH("%10 sınırı aşılmıştır.",O5624)))</formula>
    </cfRule>
    <cfRule type="containsText" dxfId="1060" priority="2125" operator="containsText" text="İthal Girdi">
      <formula>NOT(ISERROR(SEARCH("İthal Girdi",O5624)))</formula>
    </cfRule>
  </conditionalFormatting>
  <conditionalFormatting sqref="O5625:O5626">
    <cfRule type="containsText" dxfId="1059" priority="2101" operator="containsText" text="İthal Girdi">
      <formula>NOT(ISERROR(SEARCH("İthal Girdi",O5625)))</formula>
    </cfRule>
    <cfRule type="containsText" dxfId="1058" priority="2102" operator="containsText" text="%10 sınırı aşılmıştır.">
      <formula>NOT(ISERROR(SEARCH("%10 sınırı aşılmıştır.",O5625)))</formula>
    </cfRule>
    <cfRule type="containsText" dxfId="1057" priority="2103" operator="containsText" text="Uygun">
      <formula>NOT(ISERROR(SEARCH("Uygun",O5625)))</formula>
    </cfRule>
    <cfRule type="containsText" dxfId="1056" priority="2104" operator="containsText" text="İthal Girdi">
      <formula>NOT(ISERROR(SEARCH("İthal Girdi",O5625)))</formula>
    </cfRule>
  </conditionalFormatting>
  <conditionalFormatting sqref="O5627">
    <cfRule type="containsText" dxfId="1055" priority="2112" operator="containsText" text="İthal Girdi">
      <formula>NOT(ISERROR(SEARCH("İthal Girdi",O5627)))</formula>
    </cfRule>
    <cfRule type="containsText" dxfId="1054" priority="2111" operator="containsText" text="Uygun">
      <formula>NOT(ISERROR(SEARCH("Uygun",O5627)))</formula>
    </cfRule>
    <cfRule type="containsText" dxfId="1053" priority="2110" operator="containsText" text="%10 sınırı aşılmıştır.">
      <formula>NOT(ISERROR(SEARCH("%10 sınırı aşılmıştır.",O5627)))</formula>
    </cfRule>
    <cfRule type="containsText" dxfId="1052" priority="2109" operator="containsText" text="İthal Girdi">
      <formula>NOT(ISERROR(SEARCH("İthal Girdi",O5627)))</formula>
    </cfRule>
  </conditionalFormatting>
  <conditionalFormatting sqref="O5628">
    <cfRule type="containsText" dxfId="1051" priority="2119" operator="containsText" text="Uygun">
      <formula>NOT(ISERROR(SEARCH("Uygun",O5628)))</formula>
    </cfRule>
    <cfRule type="containsText" dxfId="1050" priority="2118" operator="containsText" text="%10 sınırı aşılmıştır.">
      <formula>NOT(ISERROR(SEARCH("%10 sınırı aşılmıştır.",O5628)))</formula>
    </cfRule>
    <cfRule type="containsText" dxfId="1049" priority="2117" operator="containsText" text="İthal Girdi">
      <formula>NOT(ISERROR(SEARCH("İthal Girdi",O5628)))</formula>
    </cfRule>
    <cfRule type="containsText" dxfId="1048" priority="2120" operator="containsText" text="İthal Girdi">
      <formula>NOT(ISERROR(SEARCH("İthal Girdi",O5628)))</formula>
    </cfRule>
  </conditionalFormatting>
  <conditionalFormatting sqref="O5629:O5661">
    <cfRule type="containsText" dxfId="1047" priority="2096" operator="containsText" text="İthal Girdi">
      <formula>NOT(ISERROR(SEARCH("İthal Girdi",O5629)))</formula>
    </cfRule>
    <cfRule type="containsText" dxfId="1046" priority="2093" operator="containsText" text="İthal Girdi">
      <formula>NOT(ISERROR(SEARCH("İthal Girdi",O5629)))</formula>
    </cfRule>
    <cfRule type="containsText" dxfId="1045" priority="2094" operator="containsText" text="%10 sınırı aşılmıştır.">
      <formula>NOT(ISERROR(SEARCH("%10 sınırı aşılmıştır.",O5629)))</formula>
    </cfRule>
    <cfRule type="containsText" dxfId="1044" priority="2095" operator="containsText" text="Uygun">
      <formula>NOT(ISERROR(SEARCH("Uygun",O5629)))</formula>
    </cfRule>
  </conditionalFormatting>
  <conditionalFormatting sqref="O5662">
    <cfRule type="containsText" dxfId="1043" priority="2085" operator="containsText" text="İthal Girdi">
      <formula>NOT(ISERROR(SEARCH("İthal Girdi",O5662)))</formula>
    </cfRule>
    <cfRule type="containsText" dxfId="1042" priority="2087" operator="containsText" text="Uygun">
      <formula>NOT(ISERROR(SEARCH("Uygun",O5662)))</formula>
    </cfRule>
    <cfRule type="containsText" dxfId="1041" priority="2086" operator="containsText" text="%10 sınırı aşılmıştır.">
      <formula>NOT(ISERROR(SEARCH("%10 sınırı aşılmıştır.",O5662)))</formula>
    </cfRule>
    <cfRule type="containsText" dxfId="1040" priority="2088" operator="containsText" text="İthal Girdi">
      <formula>NOT(ISERROR(SEARCH("İthal Girdi",O5662)))</formula>
    </cfRule>
  </conditionalFormatting>
  <conditionalFormatting sqref="O5663:O5664">
    <cfRule type="containsText" dxfId="1039" priority="2061" operator="containsText" text="İthal Girdi">
      <formula>NOT(ISERROR(SEARCH("İthal Girdi",O5663)))</formula>
    </cfRule>
    <cfRule type="containsText" dxfId="1038" priority="2062" operator="containsText" text="%10 sınırı aşılmıştır.">
      <formula>NOT(ISERROR(SEARCH("%10 sınırı aşılmıştır.",O5663)))</formula>
    </cfRule>
    <cfRule type="containsText" dxfId="1037" priority="2064" operator="containsText" text="İthal Girdi">
      <formula>NOT(ISERROR(SEARCH("İthal Girdi",O5663)))</formula>
    </cfRule>
    <cfRule type="containsText" dxfId="1036" priority="2063" operator="containsText" text="Uygun">
      <formula>NOT(ISERROR(SEARCH("Uygun",O5663)))</formula>
    </cfRule>
  </conditionalFormatting>
  <conditionalFormatting sqref="O5665">
    <cfRule type="containsText" dxfId="1035" priority="2072" operator="containsText" text="İthal Girdi">
      <formula>NOT(ISERROR(SEARCH("İthal Girdi",O5665)))</formula>
    </cfRule>
    <cfRule type="containsText" dxfId="1034" priority="2071" operator="containsText" text="Uygun">
      <formula>NOT(ISERROR(SEARCH("Uygun",O5665)))</formula>
    </cfRule>
    <cfRule type="containsText" dxfId="1033" priority="2069" operator="containsText" text="İthal Girdi">
      <formula>NOT(ISERROR(SEARCH("İthal Girdi",O5665)))</formula>
    </cfRule>
    <cfRule type="containsText" dxfId="1032" priority="2070" operator="containsText" text="%10 sınırı aşılmıştır.">
      <formula>NOT(ISERROR(SEARCH("%10 sınırı aşılmıştır.",O5665)))</formula>
    </cfRule>
  </conditionalFormatting>
  <conditionalFormatting sqref="O5666">
    <cfRule type="containsText" dxfId="1031" priority="2078" operator="containsText" text="%10 sınırı aşılmıştır.">
      <formula>NOT(ISERROR(SEARCH("%10 sınırı aşılmıştır.",O5666)))</formula>
    </cfRule>
    <cfRule type="containsText" dxfId="1030" priority="2077" operator="containsText" text="İthal Girdi">
      <formula>NOT(ISERROR(SEARCH("İthal Girdi",O5666)))</formula>
    </cfRule>
    <cfRule type="containsText" dxfId="1029" priority="2080" operator="containsText" text="İthal Girdi">
      <formula>NOT(ISERROR(SEARCH("İthal Girdi",O5666)))</formula>
    </cfRule>
    <cfRule type="containsText" dxfId="1028" priority="2079" operator="containsText" text="Uygun">
      <formula>NOT(ISERROR(SEARCH("Uygun",O5666)))</formula>
    </cfRule>
  </conditionalFormatting>
  <conditionalFormatting sqref="O5667:O5699">
    <cfRule type="containsText" dxfId="1027" priority="2056" operator="containsText" text="İthal Girdi">
      <formula>NOT(ISERROR(SEARCH("İthal Girdi",O5667)))</formula>
    </cfRule>
    <cfRule type="containsText" dxfId="1026" priority="2055" operator="containsText" text="Uygun">
      <formula>NOT(ISERROR(SEARCH("Uygun",O5667)))</formula>
    </cfRule>
    <cfRule type="containsText" dxfId="1025" priority="2054" operator="containsText" text="%10 sınırı aşılmıştır.">
      <formula>NOT(ISERROR(SEARCH("%10 sınırı aşılmıştır.",O5667)))</formula>
    </cfRule>
    <cfRule type="containsText" dxfId="1024" priority="2053" operator="containsText" text="İthal Girdi">
      <formula>NOT(ISERROR(SEARCH("İthal Girdi",O5667)))</formula>
    </cfRule>
  </conditionalFormatting>
  <conditionalFormatting sqref="O5700">
    <cfRule type="containsText" dxfId="1023" priority="2048" operator="containsText" text="İthal Girdi">
      <formula>NOT(ISERROR(SEARCH("İthal Girdi",O5700)))</formula>
    </cfRule>
    <cfRule type="containsText" dxfId="1022" priority="2046" operator="containsText" text="%10 sınırı aşılmıştır.">
      <formula>NOT(ISERROR(SEARCH("%10 sınırı aşılmıştır.",O5700)))</formula>
    </cfRule>
    <cfRule type="containsText" dxfId="1021" priority="2045" operator="containsText" text="İthal Girdi">
      <formula>NOT(ISERROR(SEARCH("İthal Girdi",O5700)))</formula>
    </cfRule>
    <cfRule type="containsText" dxfId="1020" priority="2047" operator="containsText" text="Uygun">
      <formula>NOT(ISERROR(SEARCH("Uygun",O5700)))</formula>
    </cfRule>
  </conditionalFormatting>
  <conditionalFormatting sqref="O5701:O5702">
    <cfRule type="containsText" dxfId="1019" priority="2024" operator="containsText" text="İthal Girdi">
      <formula>NOT(ISERROR(SEARCH("İthal Girdi",O5701)))</formula>
    </cfRule>
    <cfRule type="containsText" dxfId="1018" priority="2023" operator="containsText" text="Uygun">
      <formula>NOT(ISERROR(SEARCH("Uygun",O5701)))</formula>
    </cfRule>
    <cfRule type="containsText" dxfId="1017" priority="2022" operator="containsText" text="%10 sınırı aşılmıştır.">
      <formula>NOT(ISERROR(SEARCH("%10 sınırı aşılmıştır.",O5701)))</formula>
    </cfRule>
    <cfRule type="containsText" dxfId="1016" priority="2021" operator="containsText" text="İthal Girdi">
      <formula>NOT(ISERROR(SEARCH("İthal Girdi",O5701)))</formula>
    </cfRule>
  </conditionalFormatting>
  <conditionalFormatting sqref="O5703">
    <cfRule type="containsText" dxfId="1015" priority="2029" operator="containsText" text="İthal Girdi">
      <formula>NOT(ISERROR(SEARCH("İthal Girdi",O5703)))</formula>
    </cfRule>
    <cfRule type="containsText" dxfId="1014" priority="2032" operator="containsText" text="İthal Girdi">
      <formula>NOT(ISERROR(SEARCH("İthal Girdi",O5703)))</formula>
    </cfRule>
    <cfRule type="containsText" dxfId="1013" priority="2031" operator="containsText" text="Uygun">
      <formula>NOT(ISERROR(SEARCH("Uygun",O5703)))</formula>
    </cfRule>
    <cfRule type="containsText" dxfId="1012" priority="2030" operator="containsText" text="%10 sınırı aşılmıştır.">
      <formula>NOT(ISERROR(SEARCH("%10 sınırı aşılmıştır.",O5703)))</formula>
    </cfRule>
  </conditionalFormatting>
  <conditionalFormatting sqref="O5704">
    <cfRule type="containsText" dxfId="1011" priority="2040" operator="containsText" text="İthal Girdi">
      <formula>NOT(ISERROR(SEARCH("İthal Girdi",O5704)))</formula>
    </cfRule>
    <cfRule type="containsText" dxfId="1010" priority="2039" operator="containsText" text="Uygun">
      <formula>NOT(ISERROR(SEARCH("Uygun",O5704)))</formula>
    </cfRule>
    <cfRule type="containsText" dxfId="1009" priority="2038" operator="containsText" text="%10 sınırı aşılmıştır.">
      <formula>NOT(ISERROR(SEARCH("%10 sınırı aşılmıştır.",O5704)))</formula>
    </cfRule>
    <cfRule type="containsText" dxfId="1008" priority="2037" operator="containsText" text="İthal Girdi">
      <formula>NOT(ISERROR(SEARCH("İthal Girdi",O5704)))</formula>
    </cfRule>
  </conditionalFormatting>
  <conditionalFormatting sqref="O5705:O5737">
    <cfRule type="containsText" dxfId="1007" priority="2016" operator="containsText" text="İthal Girdi">
      <formula>NOT(ISERROR(SEARCH("İthal Girdi",O5705)))</formula>
    </cfRule>
    <cfRule type="containsText" dxfId="1006" priority="2015" operator="containsText" text="Uygun">
      <formula>NOT(ISERROR(SEARCH("Uygun",O5705)))</formula>
    </cfRule>
    <cfRule type="containsText" dxfId="1005" priority="2014" operator="containsText" text="%10 sınırı aşılmıştır.">
      <formula>NOT(ISERROR(SEARCH("%10 sınırı aşılmıştır.",O5705)))</formula>
    </cfRule>
    <cfRule type="containsText" dxfId="1004" priority="2013" operator="containsText" text="İthal Girdi">
      <formula>NOT(ISERROR(SEARCH("İthal Girdi",O5705)))</formula>
    </cfRule>
  </conditionalFormatting>
  <conditionalFormatting sqref="O5738">
    <cfRule type="containsText" dxfId="1003" priority="2008" operator="containsText" text="İthal Girdi">
      <formula>NOT(ISERROR(SEARCH("İthal Girdi",O5738)))</formula>
    </cfRule>
    <cfRule type="containsText" dxfId="1002" priority="2005" operator="containsText" text="İthal Girdi">
      <formula>NOT(ISERROR(SEARCH("İthal Girdi",O5738)))</formula>
    </cfRule>
    <cfRule type="containsText" dxfId="1001" priority="2006" operator="containsText" text="%10 sınırı aşılmıştır.">
      <formula>NOT(ISERROR(SEARCH("%10 sınırı aşılmıştır.",O5738)))</formula>
    </cfRule>
    <cfRule type="containsText" dxfId="1000" priority="2007" operator="containsText" text="Uygun">
      <formula>NOT(ISERROR(SEARCH("Uygun",O5738)))</formula>
    </cfRule>
  </conditionalFormatting>
  <conditionalFormatting sqref="O5739:O5740">
    <cfRule type="containsText" dxfId="999" priority="1983" operator="containsText" text="Uygun">
      <formula>NOT(ISERROR(SEARCH("Uygun",O5739)))</formula>
    </cfRule>
    <cfRule type="containsText" dxfId="998" priority="1981" operator="containsText" text="İthal Girdi">
      <formula>NOT(ISERROR(SEARCH("İthal Girdi",O5739)))</formula>
    </cfRule>
    <cfRule type="containsText" dxfId="997" priority="1982" operator="containsText" text="%10 sınırı aşılmıştır.">
      <formula>NOT(ISERROR(SEARCH("%10 sınırı aşılmıştır.",O5739)))</formula>
    </cfRule>
    <cfRule type="containsText" dxfId="996" priority="1984" operator="containsText" text="İthal Girdi">
      <formula>NOT(ISERROR(SEARCH("İthal Girdi",O5739)))</formula>
    </cfRule>
  </conditionalFormatting>
  <conditionalFormatting sqref="O5741">
    <cfRule type="containsText" dxfId="995" priority="1989" operator="containsText" text="İthal Girdi">
      <formula>NOT(ISERROR(SEARCH("İthal Girdi",O5741)))</formula>
    </cfRule>
    <cfRule type="containsText" dxfId="994" priority="1991" operator="containsText" text="Uygun">
      <formula>NOT(ISERROR(SEARCH("Uygun",O5741)))</formula>
    </cfRule>
    <cfRule type="containsText" dxfId="993" priority="1992" operator="containsText" text="İthal Girdi">
      <formula>NOT(ISERROR(SEARCH("İthal Girdi",O5741)))</formula>
    </cfRule>
    <cfRule type="containsText" dxfId="992" priority="1990" operator="containsText" text="%10 sınırı aşılmıştır.">
      <formula>NOT(ISERROR(SEARCH("%10 sınırı aşılmıştır.",O5741)))</formula>
    </cfRule>
  </conditionalFormatting>
  <conditionalFormatting sqref="O5742">
    <cfRule type="containsText" dxfId="991" priority="1998" operator="containsText" text="%10 sınırı aşılmıştır.">
      <formula>NOT(ISERROR(SEARCH("%10 sınırı aşılmıştır.",O5742)))</formula>
    </cfRule>
    <cfRule type="containsText" dxfId="990" priority="1997" operator="containsText" text="İthal Girdi">
      <formula>NOT(ISERROR(SEARCH("İthal Girdi",O5742)))</formula>
    </cfRule>
    <cfRule type="containsText" dxfId="989" priority="2000" operator="containsText" text="İthal Girdi">
      <formula>NOT(ISERROR(SEARCH("İthal Girdi",O5742)))</formula>
    </cfRule>
    <cfRule type="containsText" dxfId="988" priority="1999" operator="containsText" text="Uygun">
      <formula>NOT(ISERROR(SEARCH("Uygun",O5742)))</formula>
    </cfRule>
  </conditionalFormatting>
  <conditionalFormatting sqref="O5743:O5775">
    <cfRule type="containsText" dxfId="987" priority="1974" operator="containsText" text="%10 sınırı aşılmıştır.">
      <formula>NOT(ISERROR(SEARCH("%10 sınırı aşılmıştır.",O5743)))</formula>
    </cfRule>
    <cfRule type="containsText" dxfId="986" priority="1973" operator="containsText" text="İthal Girdi">
      <formula>NOT(ISERROR(SEARCH("İthal Girdi",O5743)))</formula>
    </cfRule>
    <cfRule type="containsText" dxfId="985" priority="1975" operator="containsText" text="Uygun">
      <formula>NOT(ISERROR(SEARCH("Uygun",O5743)))</formula>
    </cfRule>
    <cfRule type="containsText" dxfId="984" priority="1976" operator="containsText" text="İthal Girdi">
      <formula>NOT(ISERROR(SEARCH("İthal Girdi",O5743)))</formula>
    </cfRule>
  </conditionalFormatting>
  <conditionalFormatting sqref="O5776">
    <cfRule type="containsText" dxfId="983" priority="1968" operator="containsText" text="İthal Girdi">
      <formula>NOT(ISERROR(SEARCH("İthal Girdi",O5776)))</formula>
    </cfRule>
    <cfRule type="containsText" dxfId="982" priority="1966" operator="containsText" text="%10 sınırı aşılmıştır.">
      <formula>NOT(ISERROR(SEARCH("%10 sınırı aşılmıştır.",O5776)))</formula>
    </cfRule>
    <cfRule type="containsText" dxfId="981" priority="1965" operator="containsText" text="İthal Girdi">
      <formula>NOT(ISERROR(SEARCH("İthal Girdi",O5776)))</formula>
    </cfRule>
    <cfRule type="containsText" dxfId="980" priority="1967" operator="containsText" text="Uygun">
      <formula>NOT(ISERROR(SEARCH("Uygun",O5776)))</formula>
    </cfRule>
  </conditionalFormatting>
  <conditionalFormatting sqref="O5777:O5778">
    <cfRule type="containsText" dxfId="979" priority="1944" operator="containsText" text="İthal Girdi">
      <formula>NOT(ISERROR(SEARCH("İthal Girdi",O5777)))</formula>
    </cfRule>
    <cfRule type="containsText" dxfId="978" priority="1941" operator="containsText" text="İthal Girdi">
      <formula>NOT(ISERROR(SEARCH("İthal Girdi",O5777)))</formula>
    </cfRule>
    <cfRule type="containsText" dxfId="977" priority="1943" operator="containsText" text="Uygun">
      <formula>NOT(ISERROR(SEARCH("Uygun",O5777)))</formula>
    </cfRule>
    <cfRule type="containsText" dxfId="976" priority="1942" operator="containsText" text="%10 sınırı aşılmıştır.">
      <formula>NOT(ISERROR(SEARCH("%10 sınırı aşılmıştır.",O5777)))</formula>
    </cfRule>
  </conditionalFormatting>
  <conditionalFormatting sqref="O5779">
    <cfRule type="containsText" dxfId="975" priority="1952" operator="containsText" text="İthal Girdi">
      <formula>NOT(ISERROR(SEARCH("İthal Girdi",O5779)))</formula>
    </cfRule>
    <cfRule type="containsText" dxfId="974" priority="1951" operator="containsText" text="Uygun">
      <formula>NOT(ISERROR(SEARCH("Uygun",O5779)))</formula>
    </cfRule>
    <cfRule type="containsText" dxfId="973" priority="1950" operator="containsText" text="%10 sınırı aşılmıştır.">
      <formula>NOT(ISERROR(SEARCH("%10 sınırı aşılmıştır.",O5779)))</formula>
    </cfRule>
    <cfRule type="containsText" dxfId="972" priority="1949" operator="containsText" text="İthal Girdi">
      <formula>NOT(ISERROR(SEARCH("İthal Girdi",O5779)))</formula>
    </cfRule>
  </conditionalFormatting>
  <conditionalFormatting sqref="O5780">
    <cfRule type="containsText" dxfId="971" priority="1957" operator="containsText" text="İthal Girdi">
      <formula>NOT(ISERROR(SEARCH("İthal Girdi",O5780)))</formula>
    </cfRule>
    <cfRule type="containsText" dxfId="970" priority="1960" operator="containsText" text="İthal Girdi">
      <formula>NOT(ISERROR(SEARCH("İthal Girdi",O5780)))</formula>
    </cfRule>
    <cfRule type="containsText" dxfId="969" priority="1959" operator="containsText" text="Uygun">
      <formula>NOT(ISERROR(SEARCH("Uygun",O5780)))</formula>
    </cfRule>
    <cfRule type="containsText" dxfId="968" priority="1958" operator="containsText" text="%10 sınırı aşılmıştır.">
      <formula>NOT(ISERROR(SEARCH("%10 sınırı aşılmıştır.",O5780)))</formula>
    </cfRule>
  </conditionalFormatting>
  <conditionalFormatting sqref="O5781:O5813">
    <cfRule type="containsText" dxfId="967" priority="1936" operator="containsText" text="İthal Girdi">
      <formula>NOT(ISERROR(SEARCH("İthal Girdi",O5781)))</formula>
    </cfRule>
    <cfRule type="containsText" dxfId="966" priority="1933" operator="containsText" text="İthal Girdi">
      <formula>NOT(ISERROR(SEARCH("İthal Girdi",O5781)))</formula>
    </cfRule>
    <cfRule type="containsText" dxfId="965" priority="1934" operator="containsText" text="%10 sınırı aşılmıştır.">
      <formula>NOT(ISERROR(SEARCH("%10 sınırı aşılmıştır.",O5781)))</formula>
    </cfRule>
    <cfRule type="containsText" dxfId="964" priority="1935" operator="containsText" text="Uygun">
      <formula>NOT(ISERROR(SEARCH("Uygun",O5781)))</formula>
    </cfRule>
  </conditionalFormatting>
  <conditionalFormatting sqref="O5814">
    <cfRule type="containsText" dxfId="963" priority="1928" operator="containsText" text="İthal Girdi">
      <formula>NOT(ISERROR(SEARCH("İthal Girdi",O5814)))</formula>
    </cfRule>
    <cfRule type="containsText" dxfId="962" priority="1925" operator="containsText" text="İthal Girdi">
      <formula>NOT(ISERROR(SEARCH("İthal Girdi",O5814)))</formula>
    </cfRule>
    <cfRule type="containsText" dxfId="961" priority="1926" operator="containsText" text="%10 sınırı aşılmıştır.">
      <formula>NOT(ISERROR(SEARCH("%10 sınırı aşılmıştır.",O5814)))</formula>
    </cfRule>
    <cfRule type="containsText" dxfId="960" priority="1927" operator="containsText" text="Uygun">
      <formula>NOT(ISERROR(SEARCH("Uygun",O5814)))</formula>
    </cfRule>
  </conditionalFormatting>
  <conditionalFormatting sqref="O5815:O5816">
    <cfRule type="containsText" dxfId="959" priority="1903" operator="containsText" text="Uygun">
      <formula>NOT(ISERROR(SEARCH("Uygun",O5815)))</formula>
    </cfRule>
    <cfRule type="containsText" dxfId="958" priority="1904" operator="containsText" text="İthal Girdi">
      <formula>NOT(ISERROR(SEARCH("İthal Girdi",O5815)))</formula>
    </cfRule>
    <cfRule type="containsText" dxfId="957" priority="1901" operator="containsText" text="İthal Girdi">
      <formula>NOT(ISERROR(SEARCH("İthal Girdi",O5815)))</formula>
    </cfRule>
    <cfRule type="containsText" dxfId="956" priority="1902" operator="containsText" text="%10 sınırı aşılmıştır.">
      <formula>NOT(ISERROR(SEARCH("%10 sınırı aşılmıştır.",O5815)))</formula>
    </cfRule>
  </conditionalFormatting>
  <conditionalFormatting sqref="O5817">
    <cfRule type="containsText" dxfId="955" priority="1909" operator="containsText" text="İthal Girdi">
      <formula>NOT(ISERROR(SEARCH("İthal Girdi",O5817)))</formula>
    </cfRule>
    <cfRule type="containsText" dxfId="954" priority="1912" operator="containsText" text="İthal Girdi">
      <formula>NOT(ISERROR(SEARCH("İthal Girdi",O5817)))</formula>
    </cfRule>
    <cfRule type="containsText" dxfId="953" priority="1911" operator="containsText" text="Uygun">
      <formula>NOT(ISERROR(SEARCH("Uygun",O5817)))</formula>
    </cfRule>
    <cfRule type="containsText" dxfId="952" priority="1910" operator="containsText" text="%10 sınırı aşılmıştır.">
      <formula>NOT(ISERROR(SEARCH("%10 sınırı aşılmıştır.",O5817)))</formula>
    </cfRule>
  </conditionalFormatting>
  <conditionalFormatting sqref="O5818">
    <cfRule type="containsText" dxfId="951" priority="1920" operator="containsText" text="İthal Girdi">
      <formula>NOT(ISERROR(SEARCH("İthal Girdi",O5818)))</formula>
    </cfRule>
    <cfRule type="containsText" dxfId="950" priority="1917" operator="containsText" text="İthal Girdi">
      <formula>NOT(ISERROR(SEARCH("İthal Girdi",O5818)))</formula>
    </cfRule>
    <cfRule type="containsText" dxfId="949" priority="1918" operator="containsText" text="%10 sınırı aşılmıştır.">
      <formula>NOT(ISERROR(SEARCH("%10 sınırı aşılmıştır.",O5818)))</formula>
    </cfRule>
    <cfRule type="containsText" dxfId="948" priority="1919" operator="containsText" text="Uygun">
      <formula>NOT(ISERROR(SEARCH("Uygun",O5818)))</formula>
    </cfRule>
  </conditionalFormatting>
  <conditionalFormatting sqref="O5819:O5851">
    <cfRule type="containsText" dxfId="947" priority="1894" operator="containsText" text="%10 sınırı aşılmıştır.">
      <formula>NOT(ISERROR(SEARCH("%10 sınırı aşılmıştır.",O5819)))</formula>
    </cfRule>
    <cfRule type="containsText" dxfId="946" priority="1896" operator="containsText" text="İthal Girdi">
      <formula>NOT(ISERROR(SEARCH("İthal Girdi",O5819)))</formula>
    </cfRule>
    <cfRule type="containsText" dxfId="945" priority="1895" operator="containsText" text="Uygun">
      <formula>NOT(ISERROR(SEARCH("Uygun",O5819)))</formula>
    </cfRule>
    <cfRule type="containsText" dxfId="944" priority="1893" operator="containsText" text="İthal Girdi">
      <formula>NOT(ISERROR(SEARCH("İthal Girdi",O5819)))</formula>
    </cfRule>
  </conditionalFormatting>
  <conditionalFormatting sqref="O5852">
    <cfRule type="containsText" dxfId="943" priority="1887" operator="containsText" text="Uygun">
      <formula>NOT(ISERROR(SEARCH("Uygun",O5852)))</formula>
    </cfRule>
    <cfRule type="containsText" dxfId="942" priority="1886" operator="containsText" text="%10 sınırı aşılmıştır.">
      <formula>NOT(ISERROR(SEARCH("%10 sınırı aşılmıştır.",O5852)))</formula>
    </cfRule>
    <cfRule type="containsText" dxfId="941" priority="1885" operator="containsText" text="İthal Girdi">
      <formula>NOT(ISERROR(SEARCH("İthal Girdi",O5852)))</formula>
    </cfRule>
    <cfRule type="containsText" dxfId="940" priority="1888" operator="containsText" text="İthal Girdi">
      <formula>NOT(ISERROR(SEARCH("İthal Girdi",O5852)))</formula>
    </cfRule>
  </conditionalFormatting>
  <conditionalFormatting sqref="O5853:O5854">
    <cfRule type="containsText" dxfId="939" priority="1864" operator="containsText" text="İthal Girdi">
      <formula>NOT(ISERROR(SEARCH("İthal Girdi",O5853)))</formula>
    </cfRule>
    <cfRule type="containsText" dxfId="938" priority="1863" operator="containsText" text="Uygun">
      <formula>NOT(ISERROR(SEARCH("Uygun",O5853)))</formula>
    </cfRule>
    <cfRule type="containsText" dxfId="937" priority="1861" operator="containsText" text="İthal Girdi">
      <formula>NOT(ISERROR(SEARCH("İthal Girdi",O5853)))</formula>
    </cfRule>
    <cfRule type="containsText" dxfId="936" priority="1862" operator="containsText" text="%10 sınırı aşılmıştır.">
      <formula>NOT(ISERROR(SEARCH("%10 sınırı aşılmıştır.",O5853)))</formula>
    </cfRule>
  </conditionalFormatting>
  <conditionalFormatting sqref="O5855">
    <cfRule type="containsText" dxfId="935" priority="1870" operator="containsText" text="%10 sınırı aşılmıştır.">
      <formula>NOT(ISERROR(SEARCH("%10 sınırı aşılmıştır.",O5855)))</formula>
    </cfRule>
    <cfRule type="containsText" dxfId="934" priority="1869" operator="containsText" text="İthal Girdi">
      <formula>NOT(ISERROR(SEARCH("İthal Girdi",O5855)))</formula>
    </cfRule>
    <cfRule type="containsText" dxfId="933" priority="1872" operator="containsText" text="İthal Girdi">
      <formula>NOT(ISERROR(SEARCH("İthal Girdi",O5855)))</formula>
    </cfRule>
    <cfRule type="containsText" dxfId="932" priority="1871" operator="containsText" text="Uygun">
      <formula>NOT(ISERROR(SEARCH("Uygun",O5855)))</formula>
    </cfRule>
  </conditionalFormatting>
  <conditionalFormatting sqref="O5856">
    <cfRule type="containsText" dxfId="931" priority="1880" operator="containsText" text="İthal Girdi">
      <formula>NOT(ISERROR(SEARCH("İthal Girdi",O5856)))</formula>
    </cfRule>
    <cfRule type="containsText" dxfId="930" priority="1879" operator="containsText" text="Uygun">
      <formula>NOT(ISERROR(SEARCH("Uygun",O5856)))</formula>
    </cfRule>
    <cfRule type="containsText" dxfId="929" priority="1878" operator="containsText" text="%10 sınırı aşılmıştır.">
      <formula>NOT(ISERROR(SEARCH("%10 sınırı aşılmıştır.",O5856)))</formula>
    </cfRule>
    <cfRule type="containsText" dxfId="928" priority="1877" operator="containsText" text="İthal Girdi">
      <formula>NOT(ISERROR(SEARCH("İthal Girdi",O5856)))</formula>
    </cfRule>
  </conditionalFormatting>
  <conditionalFormatting sqref="O5857:O5889">
    <cfRule type="containsText" dxfId="927" priority="1854" operator="containsText" text="%10 sınırı aşılmıştır.">
      <formula>NOT(ISERROR(SEARCH("%10 sınırı aşılmıştır.",O5857)))</formula>
    </cfRule>
    <cfRule type="containsText" dxfId="926" priority="1855" operator="containsText" text="Uygun">
      <formula>NOT(ISERROR(SEARCH("Uygun",O5857)))</formula>
    </cfRule>
    <cfRule type="containsText" dxfId="925" priority="1853" operator="containsText" text="İthal Girdi">
      <formula>NOT(ISERROR(SEARCH("İthal Girdi",O5857)))</formula>
    </cfRule>
    <cfRule type="containsText" dxfId="924" priority="1856" operator="containsText" text="İthal Girdi">
      <formula>NOT(ISERROR(SEARCH("İthal Girdi",O5857)))</formula>
    </cfRule>
  </conditionalFormatting>
  <conditionalFormatting sqref="O5890">
    <cfRule type="containsText" dxfId="923" priority="1845" operator="containsText" text="İthal Girdi">
      <formula>NOT(ISERROR(SEARCH("İthal Girdi",O5890)))</formula>
    </cfRule>
    <cfRule type="containsText" dxfId="922" priority="1846" operator="containsText" text="%10 sınırı aşılmıştır.">
      <formula>NOT(ISERROR(SEARCH("%10 sınırı aşılmıştır.",O5890)))</formula>
    </cfRule>
    <cfRule type="containsText" dxfId="921" priority="1848" operator="containsText" text="İthal Girdi">
      <formula>NOT(ISERROR(SEARCH("İthal Girdi",O5890)))</formula>
    </cfRule>
    <cfRule type="containsText" dxfId="920" priority="1847" operator="containsText" text="Uygun">
      <formula>NOT(ISERROR(SEARCH("Uygun",O5890)))</formula>
    </cfRule>
  </conditionalFormatting>
  <conditionalFormatting sqref="O5891:O5892">
    <cfRule type="containsText" dxfId="919" priority="1823" operator="containsText" text="Uygun">
      <formula>NOT(ISERROR(SEARCH("Uygun",O5891)))</formula>
    </cfRule>
    <cfRule type="containsText" dxfId="918" priority="1824" operator="containsText" text="İthal Girdi">
      <formula>NOT(ISERROR(SEARCH("İthal Girdi",O5891)))</formula>
    </cfRule>
    <cfRule type="containsText" dxfId="917" priority="1822" operator="containsText" text="%10 sınırı aşılmıştır.">
      <formula>NOT(ISERROR(SEARCH("%10 sınırı aşılmıştır.",O5891)))</formula>
    </cfRule>
    <cfRule type="containsText" dxfId="916" priority="1821" operator="containsText" text="İthal Girdi">
      <formula>NOT(ISERROR(SEARCH("İthal Girdi",O5891)))</formula>
    </cfRule>
  </conditionalFormatting>
  <conditionalFormatting sqref="O5893">
    <cfRule type="containsText" dxfId="915" priority="1832" operator="containsText" text="İthal Girdi">
      <formula>NOT(ISERROR(SEARCH("İthal Girdi",O5893)))</formula>
    </cfRule>
    <cfRule type="containsText" dxfId="914" priority="1831" operator="containsText" text="Uygun">
      <formula>NOT(ISERROR(SEARCH("Uygun",O5893)))</formula>
    </cfRule>
    <cfRule type="containsText" dxfId="913" priority="1830" operator="containsText" text="%10 sınırı aşılmıştır.">
      <formula>NOT(ISERROR(SEARCH("%10 sınırı aşılmıştır.",O5893)))</formula>
    </cfRule>
    <cfRule type="containsText" dxfId="912" priority="1829" operator="containsText" text="İthal Girdi">
      <formula>NOT(ISERROR(SEARCH("İthal Girdi",O5893)))</formula>
    </cfRule>
  </conditionalFormatting>
  <conditionalFormatting sqref="O5894">
    <cfRule type="containsText" dxfId="911" priority="1839" operator="containsText" text="Uygun">
      <formula>NOT(ISERROR(SEARCH("Uygun",O5894)))</formula>
    </cfRule>
    <cfRule type="containsText" dxfId="910" priority="1840" operator="containsText" text="İthal Girdi">
      <formula>NOT(ISERROR(SEARCH("İthal Girdi",O5894)))</formula>
    </cfRule>
    <cfRule type="containsText" dxfId="909" priority="1838" operator="containsText" text="%10 sınırı aşılmıştır.">
      <formula>NOT(ISERROR(SEARCH("%10 sınırı aşılmıştır.",O5894)))</formula>
    </cfRule>
    <cfRule type="containsText" dxfId="908" priority="1837" operator="containsText" text="İthal Girdi">
      <formula>NOT(ISERROR(SEARCH("İthal Girdi",O5894)))</formula>
    </cfRule>
  </conditionalFormatting>
  <conditionalFormatting sqref="O5895:O5927">
    <cfRule type="containsText" dxfId="907" priority="1815" operator="containsText" text="Uygun">
      <formula>NOT(ISERROR(SEARCH("Uygun",O5895)))</formula>
    </cfRule>
    <cfRule type="containsText" dxfId="906" priority="1813" operator="containsText" text="İthal Girdi">
      <formula>NOT(ISERROR(SEARCH("İthal Girdi",O5895)))</formula>
    </cfRule>
    <cfRule type="containsText" dxfId="905" priority="1816" operator="containsText" text="İthal Girdi">
      <formula>NOT(ISERROR(SEARCH("İthal Girdi",O5895)))</formula>
    </cfRule>
    <cfRule type="containsText" dxfId="904" priority="1814" operator="containsText" text="%10 sınırı aşılmıştır.">
      <formula>NOT(ISERROR(SEARCH("%10 sınırı aşılmıştır.",O5895)))</formula>
    </cfRule>
  </conditionalFormatting>
  <conditionalFormatting sqref="O5928">
    <cfRule type="containsText" dxfId="903" priority="1808" operator="containsText" text="İthal Girdi">
      <formula>NOT(ISERROR(SEARCH("İthal Girdi",O5928)))</formula>
    </cfRule>
    <cfRule type="containsText" dxfId="902" priority="1807" operator="containsText" text="Uygun">
      <formula>NOT(ISERROR(SEARCH("Uygun",O5928)))</formula>
    </cfRule>
    <cfRule type="containsText" dxfId="901" priority="1806" operator="containsText" text="%10 sınırı aşılmıştır.">
      <formula>NOT(ISERROR(SEARCH("%10 sınırı aşılmıştır.",O5928)))</formula>
    </cfRule>
    <cfRule type="containsText" dxfId="900" priority="1805" operator="containsText" text="İthal Girdi">
      <formula>NOT(ISERROR(SEARCH("İthal Girdi",O5928)))</formula>
    </cfRule>
  </conditionalFormatting>
  <conditionalFormatting sqref="O5929:O5930">
    <cfRule type="containsText" dxfId="899" priority="1781" operator="containsText" text="İthal Girdi">
      <formula>NOT(ISERROR(SEARCH("İthal Girdi",O5929)))</formula>
    </cfRule>
    <cfRule type="containsText" dxfId="898" priority="1782" operator="containsText" text="%10 sınırı aşılmıştır.">
      <formula>NOT(ISERROR(SEARCH("%10 sınırı aşılmıştır.",O5929)))</formula>
    </cfRule>
    <cfRule type="containsText" dxfId="897" priority="1783" operator="containsText" text="Uygun">
      <formula>NOT(ISERROR(SEARCH("Uygun",O5929)))</formula>
    </cfRule>
    <cfRule type="containsText" dxfId="896" priority="1784" operator="containsText" text="İthal Girdi">
      <formula>NOT(ISERROR(SEARCH("İthal Girdi",O5929)))</formula>
    </cfRule>
  </conditionalFormatting>
  <conditionalFormatting sqref="O5931">
    <cfRule type="containsText" dxfId="895" priority="1792" operator="containsText" text="İthal Girdi">
      <formula>NOT(ISERROR(SEARCH("İthal Girdi",O5931)))</formula>
    </cfRule>
    <cfRule type="containsText" dxfId="894" priority="1791" operator="containsText" text="Uygun">
      <formula>NOT(ISERROR(SEARCH("Uygun",O5931)))</formula>
    </cfRule>
    <cfRule type="containsText" dxfId="893" priority="1790" operator="containsText" text="%10 sınırı aşılmıştır.">
      <formula>NOT(ISERROR(SEARCH("%10 sınırı aşılmıştır.",O5931)))</formula>
    </cfRule>
    <cfRule type="containsText" dxfId="892" priority="1789" operator="containsText" text="İthal Girdi">
      <formula>NOT(ISERROR(SEARCH("İthal Girdi",O5931)))</formula>
    </cfRule>
  </conditionalFormatting>
  <conditionalFormatting sqref="O5932">
    <cfRule type="containsText" dxfId="891" priority="1798" operator="containsText" text="%10 sınırı aşılmıştır.">
      <formula>NOT(ISERROR(SEARCH("%10 sınırı aşılmıştır.",O5932)))</formula>
    </cfRule>
    <cfRule type="containsText" dxfId="890" priority="1799" operator="containsText" text="Uygun">
      <formula>NOT(ISERROR(SEARCH("Uygun",O5932)))</formula>
    </cfRule>
    <cfRule type="containsText" dxfId="889" priority="1797" operator="containsText" text="İthal Girdi">
      <formula>NOT(ISERROR(SEARCH("İthal Girdi",O5932)))</formula>
    </cfRule>
    <cfRule type="containsText" dxfId="888" priority="1800" operator="containsText" text="İthal Girdi">
      <formula>NOT(ISERROR(SEARCH("İthal Girdi",O5932)))</formula>
    </cfRule>
  </conditionalFormatting>
  <conditionalFormatting sqref="O5933:O5965">
    <cfRule type="containsText" dxfId="887" priority="1776" operator="containsText" text="İthal Girdi">
      <formula>NOT(ISERROR(SEARCH("İthal Girdi",O5933)))</formula>
    </cfRule>
    <cfRule type="containsText" dxfId="886" priority="1775" operator="containsText" text="Uygun">
      <formula>NOT(ISERROR(SEARCH("Uygun",O5933)))</formula>
    </cfRule>
    <cfRule type="containsText" dxfId="885" priority="1774" operator="containsText" text="%10 sınırı aşılmıştır.">
      <formula>NOT(ISERROR(SEARCH("%10 sınırı aşılmıştır.",O5933)))</formula>
    </cfRule>
    <cfRule type="containsText" dxfId="884" priority="1773" operator="containsText" text="İthal Girdi">
      <formula>NOT(ISERROR(SEARCH("İthal Girdi",O5933)))</formula>
    </cfRule>
  </conditionalFormatting>
  <conditionalFormatting sqref="O5966">
    <cfRule type="containsText" dxfId="883" priority="1768" operator="containsText" text="İthal Girdi">
      <formula>NOT(ISERROR(SEARCH("İthal Girdi",O5966)))</formula>
    </cfRule>
    <cfRule type="containsText" dxfId="882" priority="1767" operator="containsText" text="Uygun">
      <formula>NOT(ISERROR(SEARCH("Uygun",O5966)))</formula>
    </cfRule>
    <cfRule type="containsText" dxfId="881" priority="1766" operator="containsText" text="%10 sınırı aşılmıştır.">
      <formula>NOT(ISERROR(SEARCH("%10 sınırı aşılmıştır.",O5966)))</formula>
    </cfRule>
    <cfRule type="containsText" dxfId="880" priority="1765" operator="containsText" text="İthal Girdi">
      <formula>NOT(ISERROR(SEARCH("İthal Girdi",O5966)))</formula>
    </cfRule>
  </conditionalFormatting>
  <conditionalFormatting sqref="O5967:O5968">
    <cfRule type="containsText" dxfId="879" priority="1741" operator="containsText" text="İthal Girdi">
      <formula>NOT(ISERROR(SEARCH("İthal Girdi",O5967)))</formula>
    </cfRule>
    <cfRule type="containsText" dxfId="878" priority="1742" operator="containsText" text="%10 sınırı aşılmıştır.">
      <formula>NOT(ISERROR(SEARCH("%10 sınırı aşılmıştır.",O5967)))</formula>
    </cfRule>
    <cfRule type="containsText" dxfId="877" priority="1743" operator="containsText" text="Uygun">
      <formula>NOT(ISERROR(SEARCH("Uygun",O5967)))</formula>
    </cfRule>
    <cfRule type="containsText" dxfId="876" priority="1744" operator="containsText" text="İthal Girdi">
      <formula>NOT(ISERROR(SEARCH("İthal Girdi",O5967)))</formula>
    </cfRule>
  </conditionalFormatting>
  <conditionalFormatting sqref="O5969">
    <cfRule type="containsText" dxfId="875" priority="1752" operator="containsText" text="İthal Girdi">
      <formula>NOT(ISERROR(SEARCH("İthal Girdi",O5969)))</formula>
    </cfRule>
    <cfRule type="containsText" dxfId="874" priority="1749" operator="containsText" text="İthal Girdi">
      <formula>NOT(ISERROR(SEARCH("İthal Girdi",O5969)))</formula>
    </cfRule>
    <cfRule type="containsText" dxfId="873" priority="1750" operator="containsText" text="%10 sınırı aşılmıştır.">
      <formula>NOT(ISERROR(SEARCH("%10 sınırı aşılmıştır.",O5969)))</formula>
    </cfRule>
    <cfRule type="containsText" dxfId="872" priority="1751" operator="containsText" text="Uygun">
      <formula>NOT(ISERROR(SEARCH("Uygun",O5969)))</formula>
    </cfRule>
  </conditionalFormatting>
  <conditionalFormatting sqref="O5970">
    <cfRule type="containsText" dxfId="871" priority="1757" operator="containsText" text="İthal Girdi">
      <formula>NOT(ISERROR(SEARCH("İthal Girdi",O5970)))</formula>
    </cfRule>
    <cfRule type="containsText" dxfId="870" priority="1760" operator="containsText" text="İthal Girdi">
      <formula>NOT(ISERROR(SEARCH("İthal Girdi",O5970)))</formula>
    </cfRule>
    <cfRule type="containsText" dxfId="869" priority="1759" operator="containsText" text="Uygun">
      <formula>NOT(ISERROR(SEARCH("Uygun",O5970)))</formula>
    </cfRule>
    <cfRule type="containsText" dxfId="868" priority="1758" operator="containsText" text="%10 sınırı aşılmıştır.">
      <formula>NOT(ISERROR(SEARCH("%10 sınırı aşılmıştır.",O5970)))</formula>
    </cfRule>
  </conditionalFormatting>
  <conditionalFormatting sqref="O5971:O6003">
    <cfRule type="containsText" dxfId="867" priority="1734" operator="containsText" text="%10 sınırı aşılmıştır.">
      <formula>NOT(ISERROR(SEARCH("%10 sınırı aşılmıştır.",O5971)))</formula>
    </cfRule>
    <cfRule type="containsText" dxfId="866" priority="1735" operator="containsText" text="Uygun">
      <formula>NOT(ISERROR(SEARCH("Uygun",O5971)))</formula>
    </cfRule>
    <cfRule type="containsText" dxfId="865" priority="1736" operator="containsText" text="İthal Girdi">
      <formula>NOT(ISERROR(SEARCH("İthal Girdi",O5971)))</formula>
    </cfRule>
    <cfRule type="containsText" dxfId="864" priority="1733" operator="containsText" text="İthal Girdi">
      <formula>NOT(ISERROR(SEARCH("İthal Girdi",O5971)))</formula>
    </cfRule>
  </conditionalFormatting>
  <conditionalFormatting sqref="O6004">
    <cfRule type="containsText" dxfId="863" priority="1728" operator="containsText" text="İthal Girdi">
      <formula>NOT(ISERROR(SEARCH("İthal Girdi",O6004)))</formula>
    </cfRule>
    <cfRule type="containsText" dxfId="862" priority="1725" operator="containsText" text="İthal Girdi">
      <formula>NOT(ISERROR(SEARCH("İthal Girdi",O6004)))</formula>
    </cfRule>
    <cfRule type="containsText" dxfId="861" priority="1726" operator="containsText" text="%10 sınırı aşılmıştır.">
      <formula>NOT(ISERROR(SEARCH("%10 sınırı aşılmıştır.",O6004)))</formula>
    </cfRule>
    <cfRule type="containsText" dxfId="860" priority="1727" operator="containsText" text="Uygun">
      <formula>NOT(ISERROR(SEARCH("Uygun",O6004)))</formula>
    </cfRule>
  </conditionalFormatting>
  <conditionalFormatting sqref="O6005:O6006">
    <cfRule type="containsText" dxfId="859" priority="1702" operator="containsText" text="%10 sınırı aşılmıştır.">
      <formula>NOT(ISERROR(SEARCH("%10 sınırı aşılmıştır.",O6005)))</formula>
    </cfRule>
    <cfRule type="containsText" dxfId="858" priority="1701" operator="containsText" text="İthal Girdi">
      <formula>NOT(ISERROR(SEARCH("İthal Girdi",O6005)))</formula>
    </cfRule>
    <cfRule type="containsText" dxfId="857" priority="1703" operator="containsText" text="Uygun">
      <formula>NOT(ISERROR(SEARCH("Uygun",O6005)))</formula>
    </cfRule>
    <cfRule type="containsText" dxfId="856" priority="1704" operator="containsText" text="İthal Girdi">
      <formula>NOT(ISERROR(SEARCH("İthal Girdi",O6005)))</formula>
    </cfRule>
  </conditionalFormatting>
  <conditionalFormatting sqref="O6007">
    <cfRule type="containsText" dxfId="855" priority="1712" operator="containsText" text="İthal Girdi">
      <formula>NOT(ISERROR(SEARCH("İthal Girdi",O6007)))</formula>
    </cfRule>
    <cfRule type="containsText" dxfId="854" priority="1711" operator="containsText" text="Uygun">
      <formula>NOT(ISERROR(SEARCH("Uygun",O6007)))</formula>
    </cfRule>
    <cfRule type="containsText" dxfId="853" priority="1710" operator="containsText" text="%10 sınırı aşılmıştır.">
      <formula>NOT(ISERROR(SEARCH("%10 sınırı aşılmıştır.",O6007)))</formula>
    </cfRule>
    <cfRule type="containsText" dxfId="852" priority="1709" operator="containsText" text="İthal Girdi">
      <formula>NOT(ISERROR(SEARCH("İthal Girdi",O6007)))</formula>
    </cfRule>
  </conditionalFormatting>
  <conditionalFormatting sqref="O6008">
    <cfRule type="containsText" dxfId="851" priority="1717" operator="containsText" text="İthal Girdi">
      <formula>NOT(ISERROR(SEARCH("İthal Girdi",O6008)))</formula>
    </cfRule>
    <cfRule type="containsText" dxfId="850" priority="1720" operator="containsText" text="İthal Girdi">
      <formula>NOT(ISERROR(SEARCH("İthal Girdi",O6008)))</formula>
    </cfRule>
    <cfRule type="containsText" dxfId="849" priority="1719" operator="containsText" text="Uygun">
      <formula>NOT(ISERROR(SEARCH("Uygun",O6008)))</formula>
    </cfRule>
    <cfRule type="containsText" dxfId="848" priority="1718" operator="containsText" text="%10 sınırı aşılmıştır.">
      <formula>NOT(ISERROR(SEARCH("%10 sınırı aşılmıştır.",O6008)))</formula>
    </cfRule>
  </conditionalFormatting>
  <conditionalFormatting sqref="O6009:O6041">
    <cfRule type="containsText" dxfId="847" priority="1696" operator="containsText" text="İthal Girdi">
      <formula>NOT(ISERROR(SEARCH("İthal Girdi",O6009)))</formula>
    </cfRule>
    <cfRule type="containsText" dxfId="846" priority="1695" operator="containsText" text="Uygun">
      <formula>NOT(ISERROR(SEARCH("Uygun",O6009)))</formula>
    </cfRule>
    <cfRule type="containsText" dxfId="845" priority="1694" operator="containsText" text="%10 sınırı aşılmıştır.">
      <formula>NOT(ISERROR(SEARCH("%10 sınırı aşılmıştır.",O6009)))</formula>
    </cfRule>
    <cfRule type="containsText" dxfId="844" priority="1693" operator="containsText" text="İthal Girdi">
      <formula>NOT(ISERROR(SEARCH("İthal Girdi",O6009)))</formula>
    </cfRule>
  </conditionalFormatting>
  <conditionalFormatting sqref="O6042">
    <cfRule type="containsText" dxfId="843" priority="1687" operator="containsText" text="Uygun">
      <formula>NOT(ISERROR(SEARCH("Uygun",O6042)))</formula>
    </cfRule>
    <cfRule type="containsText" dxfId="842" priority="1686" operator="containsText" text="%10 sınırı aşılmıştır.">
      <formula>NOT(ISERROR(SEARCH("%10 sınırı aşılmıştır.",O6042)))</formula>
    </cfRule>
    <cfRule type="containsText" dxfId="841" priority="1685" operator="containsText" text="İthal Girdi">
      <formula>NOT(ISERROR(SEARCH("İthal Girdi",O6042)))</formula>
    </cfRule>
    <cfRule type="containsText" dxfId="840" priority="1688" operator="containsText" text="İthal Girdi">
      <formula>NOT(ISERROR(SEARCH("İthal Girdi",O6042)))</formula>
    </cfRule>
  </conditionalFormatting>
  <conditionalFormatting sqref="O6043:O6044">
    <cfRule type="containsText" dxfId="839" priority="1661" operator="containsText" text="İthal Girdi">
      <formula>NOT(ISERROR(SEARCH("İthal Girdi",O6043)))</formula>
    </cfRule>
    <cfRule type="containsText" dxfId="838" priority="1663" operator="containsText" text="Uygun">
      <formula>NOT(ISERROR(SEARCH("Uygun",O6043)))</formula>
    </cfRule>
    <cfRule type="containsText" dxfId="837" priority="1664" operator="containsText" text="İthal Girdi">
      <formula>NOT(ISERROR(SEARCH("İthal Girdi",O6043)))</formula>
    </cfRule>
    <cfRule type="containsText" dxfId="836" priority="1662" operator="containsText" text="%10 sınırı aşılmıştır.">
      <formula>NOT(ISERROR(SEARCH("%10 sınırı aşılmıştır.",O6043)))</formula>
    </cfRule>
  </conditionalFormatting>
  <conditionalFormatting sqref="O6045">
    <cfRule type="containsText" dxfId="835" priority="1669" operator="containsText" text="İthal Girdi">
      <formula>NOT(ISERROR(SEARCH("İthal Girdi",O6045)))</formula>
    </cfRule>
    <cfRule type="containsText" dxfId="834" priority="1670" operator="containsText" text="%10 sınırı aşılmıştır.">
      <formula>NOT(ISERROR(SEARCH("%10 sınırı aşılmıştır.",O6045)))</formula>
    </cfRule>
    <cfRule type="containsText" dxfId="833" priority="1671" operator="containsText" text="Uygun">
      <formula>NOT(ISERROR(SEARCH("Uygun",O6045)))</formula>
    </cfRule>
    <cfRule type="containsText" dxfId="832" priority="1672" operator="containsText" text="İthal Girdi">
      <formula>NOT(ISERROR(SEARCH("İthal Girdi",O6045)))</formula>
    </cfRule>
  </conditionalFormatting>
  <conditionalFormatting sqref="O6046">
    <cfRule type="containsText" dxfId="831" priority="1680" operator="containsText" text="İthal Girdi">
      <formula>NOT(ISERROR(SEARCH("İthal Girdi",O6046)))</formula>
    </cfRule>
    <cfRule type="containsText" dxfId="830" priority="1677" operator="containsText" text="İthal Girdi">
      <formula>NOT(ISERROR(SEARCH("İthal Girdi",O6046)))</formula>
    </cfRule>
    <cfRule type="containsText" dxfId="829" priority="1678" operator="containsText" text="%10 sınırı aşılmıştır.">
      <formula>NOT(ISERROR(SEARCH("%10 sınırı aşılmıştır.",O6046)))</formula>
    </cfRule>
    <cfRule type="containsText" dxfId="828" priority="1679" operator="containsText" text="Uygun">
      <formula>NOT(ISERROR(SEARCH("Uygun",O6046)))</formula>
    </cfRule>
  </conditionalFormatting>
  <conditionalFormatting sqref="O6047:O6079">
    <cfRule type="containsText" dxfId="827" priority="1656" operator="containsText" text="İthal Girdi">
      <formula>NOT(ISERROR(SEARCH("İthal Girdi",O6047)))</formula>
    </cfRule>
    <cfRule type="containsText" dxfId="826" priority="1655" operator="containsText" text="Uygun">
      <formula>NOT(ISERROR(SEARCH("Uygun",O6047)))</formula>
    </cfRule>
    <cfRule type="containsText" dxfId="825" priority="1654" operator="containsText" text="%10 sınırı aşılmıştır.">
      <formula>NOT(ISERROR(SEARCH("%10 sınırı aşılmıştır.",O6047)))</formula>
    </cfRule>
    <cfRule type="containsText" dxfId="824" priority="1653" operator="containsText" text="İthal Girdi">
      <formula>NOT(ISERROR(SEARCH("İthal Girdi",O6047)))</formula>
    </cfRule>
  </conditionalFormatting>
  <conditionalFormatting sqref="O6080">
    <cfRule type="containsText" dxfId="823" priority="1647" operator="containsText" text="Uygun">
      <formula>NOT(ISERROR(SEARCH("Uygun",O6080)))</formula>
    </cfRule>
    <cfRule type="containsText" dxfId="822" priority="1648" operator="containsText" text="İthal Girdi">
      <formula>NOT(ISERROR(SEARCH("İthal Girdi",O6080)))</formula>
    </cfRule>
    <cfRule type="containsText" dxfId="821" priority="1646" operator="containsText" text="%10 sınırı aşılmıştır.">
      <formula>NOT(ISERROR(SEARCH("%10 sınırı aşılmıştır.",O6080)))</formula>
    </cfRule>
    <cfRule type="containsText" dxfId="820" priority="1645" operator="containsText" text="İthal Girdi">
      <formula>NOT(ISERROR(SEARCH("İthal Girdi",O6080)))</formula>
    </cfRule>
  </conditionalFormatting>
  <conditionalFormatting sqref="O6081:O6082">
    <cfRule type="containsText" dxfId="819" priority="1623" operator="containsText" text="Uygun">
      <formula>NOT(ISERROR(SEARCH("Uygun",O6081)))</formula>
    </cfRule>
    <cfRule type="containsText" dxfId="818" priority="1622" operator="containsText" text="%10 sınırı aşılmıştır.">
      <formula>NOT(ISERROR(SEARCH("%10 sınırı aşılmıştır.",O6081)))</formula>
    </cfRule>
    <cfRule type="containsText" dxfId="817" priority="1621" operator="containsText" text="İthal Girdi">
      <formula>NOT(ISERROR(SEARCH("İthal Girdi",O6081)))</formula>
    </cfRule>
    <cfRule type="containsText" dxfId="816" priority="1624" operator="containsText" text="İthal Girdi">
      <formula>NOT(ISERROR(SEARCH("İthal Girdi",O6081)))</formula>
    </cfRule>
  </conditionalFormatting>
  <conditionalFormatting sqref="O6083">
    <cfRule type="containsText" dxfId="815" priority="1629" operator="containsText" text="İthal Girdi">
      <formula>NOT(ISERROR(SEARCH("İthal Girdi",O6083)))</formula>
    </cfRule>
    <cfRule type="containsText" dxfId="814" priority="1632" operator="containsText" text="İthal Girdi">
      <formula>NOT(ISERROR(SEARCH("İthal Girdi",O6083)))</formula>
    </cfRule>
    <cfRule type="containsText" dxfId="813" priority="1631" operator="containsText" text="Uygun">
      <formula>NOT(ISERROR(SEARCH("Uygun",O6083)))</formula>
    </cfRule>
    <cfRule type="containsText" dxfId="812" priority="1630" operator="containsText" text="%10 sınırı aşılmıştır.">
      <formula>NOT(ISERROR(SEARCH("%10 sınırı aşılmıştır.",O6083)))</formula>
    </cfRule>
  </conditionalFormatting>
  <conditionalFormatting sqref="O6084">
    <cfRule type="containsText" dxfId="811" priority="1637" operator="containsText" text="İthal Girdi">
      <formula>NOT(ISERROR(SEARCH("İthal Girdi",O6084)))</formula>
    </cfRule>
    <cfRule type="containsText" dxfId="810" priority="1640" operator="containsText" text="İthal Girdi">
      <formula>NOT(ISERROR(SEARCH("İthal Girdi",O6084)))</formula>
    </cfRule>
    <cfRule type="containsText" dxfId="809" priority="1639" operator="containsText" text="Uygun">
      <formula>NOT(ISERROR(SEARCH("Uygun",O6084)))</formula>
    </cfRule>
    <cfRule type="containsText" dxfId="808" priority="1638" operator="containsText" text="%10 sınırı aşılmıştır.">
      <formula>NOT(ISERROR(SEARCH("%10 sınırı aşılmıştır.",O6084)))</formula>
    </cfRule>
  </conditionalFormatting>
  <conditionalFormatting sqref="O6085:O6117">
    <cfRule type="containsText" dxfId="807" priority="1616" operator="containsText" text="İthal Girdi">
      <formula>NOT(ISERROR(SEARCH("İthal Girdi",O6085)))</formula>
    </cfRule>
    <cfRule type="containsText" dxfId="806" priority="1615" operator="containsText" text="Uygun">
      <formula>NOT(ISERROR(SEARCH("Uygun",O6085)))</formula>
    </cfRule>
    <cfRule type="containsText" dxfId="805" priority="1614" operator="containsText" text="%10 sınırı aşılmıştır.">
      <formula>NOT(ISERROR(SEARCH("%10 sınırı aşılmıştır.",O6085)))</formula>
    </cfRule>
    <cfRule type="containsText" dxfId="804" priority="1613" operator="containsText" text="İthal Girdi">
      <formula>NOT(ISERROR(SEARCH("İthal Girdi",O6085)))</formula>
    </cfRule>
  </conditionalFormatting>
  <conditionalFormatting sqref="O6118">
    <cfRule type="containsText" dxfId="803" priority="1608" operator="containsText" text="İthal Girdi">
      <formula>NOT(ISERROR(SEARCH("İthal Girdi",O6118)))</formula>
    </cfRule>
    <cfRule type="containsText" dxfId="802" priority="1607" operator="containsText" text="Uygun">
      <formula>NOT(ISERROR(SEARCH("Uygun",O6118)))</formula>
    </cfRule>
    <cfRule type="containsText" dxfId="801" priority="1606" operator="containsText" text="%10 sınırı aşılmıştır.">
      <formula>NOT(ISERROR(SEARCH("%10 sınırı aşılmıştır.",O6118)))</formula>
    </cfRule>
    <cfRule type="containsText" dxfId="800" priority="1605" operator="containsText" text="İthal Girdi">
      <formula>NOT(ISERROR(SEARCH("İthal Girdi",O6118)))</formula>
    </cfRule>
  </conditionalFormatting>
  <conditionalFormatting sqref="O6119:O6120">
    <cfRule type="containsText" dxfId="799" priority="1584" operator="containsText" text="İthal Girdi">
      <formula>NOT(ISERROR(SEARCH("İthal Girdi",O6119)))</formula>
    </cfRule>
    <cfRule type="containsText" dxfId="798" priority="1583" operator="containsText" text="Uygun">
      <formula>NOT(ISERROR(SEARCH("Uygun",O6119)))</formula>
    </cfRule>
    <cfRule type="containsText" dxfId="797" priority="1582" operator="containsText" text="%10 sınırı aşılmıştır.">
      <formula>NOT(ISERROR(SEARCH("%10 sınırı aşılmıştır.",O6119)))</formula>
    </cfRule>
    <cfRule type="containsText" dxfId="796" priority="1581" operator="containsText" text="İthal Girdi">
      <formula>NOT(ISERROR(SEARCH("İthal Girdi",O6119)))</formula>
    </cfRule>
  </conditionalFormatting>
  <conditionalFormatting sqref="O6121">
    <cfRule type="containsText" dxfId="795" priority="1589" operator="containsText" text="İthal Girdi">
      <formula>NOT(ISERROR(SEARCH("İthal Girdi",O6121)))</formula>
    </cfRule>
    <cfRule type="containsText" dxfId="794" priority="1591" operator="containsText" text="Uygun">
      <formula>NOT(ISERROR(SEARCH("Uygun",O6121)))</formula>
    </cfRule>
    <cfRule type="containsText" dxfId="793" priority="1590" operator="containsText" text="%10 sınırı aşılmıştır.">
      <formula>NOT(ISERROR(SEARCH("%10 sınırı aşılmıştır.",O6121)))</formula>
    </cfRule>
    <cfRule type="containsText" dxfId="792" priority="1592" operator="containsText" text="İthal Girdi">
      <formula>NOT(ISERROR(SEARCH("İthal Girdi",O6121)))</formula>
    </cfRule>
  </conditionalFormatting>
  <conditionalFormatting sqref="O6122">
    <cfRule type="containsText" dxfId="791" priority="1599" operator="containsText" text="Uygun">
      <formula>NOT(ISERROR(SEARCH("Uygun",O6122)))</formula>
    </cfRule>
    <cfRule type="containsText" dxfId="790" priority="1600" operator="containsText" text="İthal Girdi">
      <formula>NOT(ISERROR(SEARCH("İthal Girdi",O6122)))</formula>
    </cfRule>
    <cfRule type="containsText" dxfId="789" priority="1597" operator="containsText" text="İthal Girdi">
      <formula>NOT(ISERROR(SEARCH("İthal Girdi",O6122)))</formula>
    </cfRule>
    <cfRule type="containsText" dxfId="788" priority="1598" operator="containsText" text="%10 sınırı aşılmıştır.">
      <formula>NOT(ISERROR(SEARCH("%10 sınırı aşılmıştır.",O6122)))</formula>
    </cfRule>
  </conditionalFormatting>
  <conditionalFormatting sqref="O6123:O6155">
    <cfRule type="containsText" dxfId="787" priority="1576" operator="containsText" text="İthal Girdi">
      <formula>NOT(ISERROR(SEARCH("İthal Girdi",O6123)))</formula>
    </cfRule>
    <cfRule type="containsText" dxfId="786" priority="1575" operator="containsText" text="Uygun">
      <formula>NOT(ISERROR(SEARCH("Uygun",O6123)))</formula>
    </cfRule>
    <cfRule type="containsText" dxfId="785" priority="1574" operator="containsText" text="%10 sınırı aşılmıştır.">
      <formula>NOT(ISERROR(SEARCH("%10 sınırı aşılmıştır.",O6123)))</formula>
    </cfRule>
    <cfRule type="containsText" dxfId="784" priority="1573" operator="containsText" text="İthal Girdi">
      <formula>NOT(ISERROR(SEARCH("İthal Girdi",O6123)))</formula>
    </cfRule>
  </conditionalFormatting>
  <conditionalFormatting sqref="O6156">
    <cfRule type="containsText" dxfId="783" priority="1566" operator="containsText" text="%10 sınırı aşılmıştır.">
      <formula>NOT(ISERROR(SEARCH("%10 sınırı aşılmıştır.",O6156)))</formula>
    </cfRule>
    <cfRule type="containsText" dxfId="782" priority="1567" operator="containsText" text="Uygun">
      <formula>NOT(ISERROR(SEARCH("Uygun",O6156)))</formula>
    </cfRule>
    <cfRule type="containsText" dxfId="781" priority="1568" operator="containsText" text="İthal Girdi">
      <formula>NOT(ISERROR(SEARCH("İthal Girdi",O6156)))</formula>
    </cfRule>
    <cfRule type="containsText" dxfId="780" priority="1565" operator="containsText" text="İthal Girdi">
      <formula>NOT(ISERROR(SEARCH("İthal Girdi",O6156)))</formula>
    </cfRule>
  </conditionalFormatting>
  <conditionalFormatting sqref="O6157:O6158">
    <cfRule type="containsText" dxfId="779" priority="1544" operator="containsText" text="İthal Girdi">
      <formula>NOT(ISERROR(SEARCH("İthal Girdi",O6157)))</formula>
    </cfRule>
    <cfRule type="containsText" dxfId="778" priority="1543" operator="containsText" text="Uygun">
      <formula>NOT(ISERROR(SEARCH("Uygun",O6157)))</formula>
    </cfRule>
    <cfRule type="containsText" dxfId="777" priority="1542" operator="containsText" text="%10 sınırı aşılmıştır.">
      <formula>NOT(ISERROR(SEARCH("%10 sınırı aşılmıştır.",O6157)))</formula>
    </cfRule>
    <cfRule type="containsText" dxfId="776" priority="1541" operator="containsText" text="İthal Girdi">
      <formula>NOT(ISERROR(SEARCH("İthal Girdi",O6157)))</formula>
    </cfRule>
  </conditionalFormatting>
  <conditionalFormatting sqref="O6159">
    <cfRule type="containsText" dxfId="775" priority="1552" operator="containsText" text="İthal Girdi">
      <formula>NOT(ISERROR(SEARCH("İthal Girdi",O6159)))</formula>
    </cfRule>
    <cfRule type="containsText" dxfId="774" priority="1550" operator="containsText" text="%10 sınırı aşılmıştır.">
      <formula>NOT(ISERROR(SEARCH("%10 sınırı aşılmıştır.",O6159)))</formula>
    </cfRule>
    <cfRule type="containsText" dxfId="773" priority="1549" operator="containsText" text="İthal Girdi">
      <formula>NOT(ISERROR(SEARCH("İthal Girdi",O6159)))</formula>
    </cfRule>
    <cfRule type="containsText" dxfId="772" priority="1551" operator="containsText" text="Uygun">
      <formula>NOT(ISERROR(SEARCH("Uygun",O6159)))</formula>
    </cfRule>
  </conditionalFormatting>
  <conditionalFormatting sqref="O6160">
    <cfRule type="containsText" dxfId="771" priority="1558" operator="containsText" text="%10 sınırı aşılmıştır.">
      <formula>NOT(ISERROR(SEARCH("%10 sınırı aşılmıştır.",O6160)))</formula>
    </cfRule>
    <cfRule type="containsText" dxfId="770" priority="1557" operator="containsText" text="İthal Girdi">
      <formula>NOT(ISERROR(SEARCH("İthal Girdi",O6160)))</formula>
    </cfRule>
    <cfRule type="containsText" dxfId="769" priority="1560" operator="containsText" text="İthal Girdi">
      <formula>NOT(ISERROR(SEARCH("İthal Girdi",O6160)))</formula>
    </cfRule>
    <cfRule type="containsText" dxfId="768" priority="1559" operator="containsText" text="Uygun">
      <formula>NOT(ISERROR(SEARCH("Uygun",O6160)))</formula>
    </cfRule>
  </conditionalFormatting>
  <conditionalFormatting sqref="O6161:O6193">
    <cfRule type="containsText" dxfId="767" priority="1534" operator="containsText" text="%10 sınırı aşılmıştır.">
      <formula>NOT(ISERROR(SEARCH("%10 sınırı aşılmıştır.",O6161)))</formula>
    </cfRule>
    <cfRule type="containsText" dxfId="766" priority="1533" operator="containsText" text="İthal Girdi">
      <formula>NOT(ISERROR(SEARCH("İthal Girdi",O6161)))</formula>
    </cfRule>
    <cfRule type="containsText" dxfId="765" priority="1536" operator="containsText" text="İthal Girdi">
      <formula>NOT(ISERROR(SEARCH("İthal Girdi",O6161)))</formula>
    </cfRule>
    <cfRule type="containsText" dxfId="764" priority="1535" operator="containsText" text="Uygun">
      <formula>NOT(ISERROR(SEARCH("Uygun",O6161)))</formula>
    </cfRule>
  </conditionalFormatting>
  <conditionalFormatting sqref="O6194">
    <cfRule type="containsText" dxfId="763" priority="1525" operator="containsText" text="İthal Girdi">
      <formula>NOT(ISERROR(SEARCH("İthal Girdi",O6194)))</formula>
    </cfRule>
    <cfRule type="containsText" dxfId="762" priority="1526" operator="containsText" text="%10 sınırı aşılmıştır.">
      <formula>NOT(ISERROR(SEARCH("%10 sınırı aşılmıştır.",O6194)))</formula>
    </cfRule>
    <cfRule type="containsText" dxfId="761" priority="1527" operator="containsText" text="Uygun">
      <formula>NOT(ISERROR(SEARCH("Uygun",O6194)))</formula>
    </cfRule>
    <cfRule type="containsText" dxfId="760" priority="1528" operator="containsText" text="İthal Girdi">
      <formula>NOT(ISERROR(SEARCH("İthal Girdi",O6194)))</formula>
    </cfRule>
  </conditionalFormatting>
  <conditionalFormatting sqref="O6195:O6196">
    <cfRule type="containsText" dxfId="759" priority="1502" operator="containsText" text="%10 sınırı aşılmıştır.">
      <formula>NOT(ISERROR(SEARCH("%10 sınırı aşılmıştır.",O6195)))</formula>
    </cfRule>
    <cfRule type="containsText" dxfId="758" priority="1501" operator="containsText" text="İthal Girdi">
      <formula>NOT(ISERROR(SEARCH("İthal Girdi",O6195)))</formula>
    </cfRule>
    <cfRule type="containsText" dxfId="757" priority="1504" operator="containsText" text="İthal Girdi">
      <formula>NOT(ISERROR(SEARCH("İthal Girdi",O6195)))</formula>
    </cfRule>
    <cfRule type="containsText" dxfId="756" priority="1503" operator="containsText" text="Uygun">
      <formula>NOT(ISERROR(SEARCH("Uygun",O6195)))</formula>
    </cfRule>
  </conditionalFormatting>
  <conditionalFormatting sqref="O6197">
    <cfRule type="containsText" dxfId="755" priority="1509" operator="containsText" text="İthal Girdi">
      <formula>NOT(ISERROR(SEARCH("İthal Girdi",O6197)))</formula>
    </cfRule>
    <cfRule type="containsText" dxfId="754" priority="1510" operator="containsText" text="%10 sınırı aşılmıştır.">
      <formula>NOT(ISERROR(SEARCH("%10 sınırı aşılmıştır.",O6197)))</formula>
    </cfRule>
    <cfRule type="containsText" dxfId="753" priority="1511" operator="containsText" text="Uygun">
      <formula>NOT(ISERROR(SEARCH("Uygun",O6197)))</formula>
    </cfRule>
    <cfRule type="containsText" dxfId="752" priority="1512" operator="containsText" text="İthal Girdi">
      <formula>NOT(ISERROR(SEARCH("İthal Girdi",O6197)))</formula>
    </cfRule>
  </conditionalFormatting>
  <conditionalFormatting sqref="O6198">
    <cfRule type="containsText" dxfId="751" priority="1517" operator="containsText" text="İthal Girdi">
      <formula>NOT(ISERROR(SEARCH("İthal Girdi",O6198)))</formula>
    </cfRule>
    <cfRule type="containsText" dxfId="750" priority="1518" operator="containsText" text="%10 sınırı aşılmıştır.">
      <formula>NOT(ISERROR(SEARCH("%10 sınırı aşılmıştır.",O6198)))</formula>
    </cfRule>
    <cfRule type="containsText" dxfId="749" priority="1520" operator="containsText" text="İthal Girdi">
      <formula>NOT(ISERROR(SEARCH("İthal Girdi",O6198)))</formula>
    </cfRule>
    <cfRule type="containsText" dxfId="748" priority="1519" operator="containsText" text="Uygun">
      <formula>NOT(ISERROR(SEARCH("Uygun",O6198)))</formula>
    </cfRule>
  </conditionalFormatting>
  <conditionalFormatting sqref="O6199:O6231">
    <cfRule type="containsText" dxfId="747" priority="1493" operator="containsText" text="İthal Girdi">
      <formula>NOT(ISERROR(SEARCH("İthal Girdi",O6199)))</formula>
    </cfRule>
    <cfRule type="containsText" dxfId="746" priority="1495" operator="containsText" text="Uygun">
      <formula>NOT(ISERROR(SEARCH("Uygun",O6199)))</formula>
    </cfRule>
    <cfRule type="containsText" dxfId="745" priority="1494" operator="containsText" text="%10 sınırı aşılmıştır.">
      <formula>NOT(ISERROR(SEARCH("%10 sınırı aşılmıştır.",O6199)))</formula>
    </cfRule>
    <cfRule type="containsText" dxfId="744" priority="1496" operator="containsText" text="İthal Girdi">
      <formula>NOT(ISERROR(SEARCH("İthal Girdi",O6199)))</formula>
    </cfRule>
  </conditionalFormatting>
  <conditionalFormatting sqref="O6232">
    <cfRule type="containsText" dxfId="743" priority="1486" operator="containsText" text="%10 sınırı aşılmıştır.">
      <formula>NOT(ISERROR(SEARCH("%10 sınırı aşılmıştır.",O6232)))</formula>
    </cfRule>
    <cfRule type="containsText" dxfId="742" priority="1485" operator="containsText" text="İthal Girdi">
      <formula>NOT(ISERROR(SEARCH("İthal Girdi",O6232)))</formula>
    </cfRule>
    <cfRule type="containsText" dxfId="741" priority="1487" operator="containsText" text="Uygun">
      <formula>NOT(ISERROR(SEARCH("Uygun",O6232)))</formula>
    </cfRule>
    <cfRule type="containsText" dxfId="740" priority="1488" operator="containsText" text="İthal Girdi">
      <formula>NOT(ISERROR(SEARCH("İthal Girdi",O6232)))</formula>
    </cfRule>
  </conditionalFormatting>
  <conditionalFormatting sqref="O6233:O6234">
    <cfRule type="containsText" dxfId="739" priority="1461" operator="containsText" text="İthal Girdi">
      <formula>NOT(ISERROR(SEARCH("İthal Girdi",O6233)))</formula>
    </cfRule>
    <cfRule type="containsText" dxfId="738" priority="1462" operator="containsText" text="%10 sınırı aşılmıştır.">
      <formula>NOT(ISERROR(SEARCH("%10 sınırı aşılmıştır.",O6233)))</formula>
    </cfRule>
    <cfRule type="containsText" dxfId="737" priority="1463" operator="containsText" text="Uygun">
      <formula>NOT(ISERROR(SEARCH("Uygun",O6233)))</formula>
    </cfRule>
    <cfRule type="containsText" dxfId="736" priority="1464" operator="containsText" text="İthal Girdi">
      <formula>NOT(ISERROR(SEARCH("İthal Girdi",O6233)))</formula>
    </cfRule>
  </conditionalFormatting>
  <conditionalFormatting sqref="O6235">
    <cfRule type="containsText" dxfId="735" priority="1470" operator="containsText" text="%10 sınırı aşılmıştır.">
      <formula>NOT(ISERROR(SEARCH("%10 sınırı aşılmıştır.",O6235)))</formula>
    </cfRule>
    <cfRule type="containsText" dxfId="734" priority="1471" operator="containsText" text="Uygun">
      <formula>NOT(ISERROR(SEARCH("Uygun",O6235)))</formula>
    </cfRule>
    <cfRule type="containsText" dxfId="733" priority="1469" operator="containsText" text="İthal Girdi">
      <formula>NOT(ISERROR(SEARCH("İthal Girdi",O6235)))</formula>
    </cfRule>
    <cfRule type="containsText" dxfId="732" priority="1472" operator="containsText" text="İthal Girdi">
      <formula>NOT(ISERROR(SEARCH("İthal Girdi",O6235)))</formula>
    </cfRule>
  </conditionalFormatting>
  <conditionalFormatting sqref="O6236">
    <cfRule type="containsText" dxfId="731" priority="1480" operator="containsText" text="İthal Girdi">
      <formula>NOT(ISERROR(SEARCH("İthal Girdi",O6236)))</formula>
    </cfRule>
    <cfRule type="containsText" dxfId="730" priority="1479" operator="containsText" text="Uygun">
      <formula>NOT(ISERROR(SEARCH("Uygun",O6236)))</formula>
    </cfRule>
    <cfRule type="containsText" dxfId="729" priority="1478" operator="containsText" text="%10 sınırı aşılmıştır.">
      <formula>NOT(ISERROR(SEARCH("%10 sınırı aşılmıştır.",O6236)))</formula>
    </cfRule>
    <cfRule type="containsText" dxfId="728" priority="1477" operator="containsText" text="İthal Girdi">
      <formula>NOT(ISERROR(SEARCH("İthal Girdi",O6236)))</formula>
    </cfRule>
  </conditionalFormatting>
  <conditionalFormatting sqref="O6237:O6269">
    <cfRule type="containsText" dxfId="727" priority="1453" operator="containsText" text="İthal Girdi">
      <formula>NOT(ISERROR(SEARCH("İthal Girdi",O6237)))</formula>
    </cfRule>
    <cfRule type="containsText" dxfId="726" priority="1454" operator="containsText" text="%10 sınırı aşılmıştır.">
      <formula>NOT(ISERROR(SEARCH("%10 sınırı aşılmıştır.",O6237)))</formula>
    </cfRule>
    <cfRule type="containsText" dxfId="725" priority="1455" operator="containsText" text="Uygun">
      <formula>NOT(ISERROR(SEARCH("Uygun",O6237)))</formula>
    </cfRule>
    <cfRule type="containsText" dxfId="724" priority="1456" operator="containsText" text="İthal Girdi">
      <formula>NOT(ISERROR(SEARCH("İthal Girdi",O6237)))</formula>
    </cfRule>
  </conditionalFormatting>
  <conditionalFormatting sqref="O6270">
    <cfRule type="containsText" dxfId="723" priority="1446" operator="containsText" text="%10 sınırı aşılmıştır.">
      <formula>NOT(ISERROR(SEARCH("%10 sınırı aşılmıştır.",O6270)))</formula>
    </cfRule>
    <cfRule type="containsText" dxfId="722" priority="1447" operator="containsText" text="Uygun">
      <formula>NOT(ISERROR(SEARCH("Uygun",O6270)))</formula>
    </cfRule>
    <cfRule type="containsText" dxfId="721" priority="1445" operator="containsText" text="İthal Girdi">
      <formula>NOT(ISERROR(SEARCH("İthal Girdi",O6270)))</formula>
    </cfRule>
    <cfRule type="containsText" dxfId="720" priority="1448" operator="containsText" text="İthal Girdi">
      <formula>NOT(ISERROR(SEARCH("İthal Girdi",O6270)))</formula>
    </cfRule>
  </conditionalFormatting>
  <conditionalFormatting sqref="O6271:O6272">
    <cfRule type="containsText" dxfId="719" priority="1421" operator="containsText" text="İthal Girdi">
      <formula>NOT(ISERROR(SEARCH("İthal Girdi",O6271)))</formula>
    </cfRule>
    <cfRule type="containsText" dxfId="718" priority="1424" operator="containsText" text="İthal Girdi">
      <formula>NOT(ISERROR(SEARCH("İthal Girdi",O6271)))</formula>
    </cfRule>
    <cfRule type="containsText" dxfId="717" priority="1423" operator="containsText" text="Uygun">
      <formula>NOT(ISERROR(SEARCH("Uygun",O6271)))</formula>
    </cfRule>
    <cfRule type="containsText" dxfId="716" priority="1422" operator="containsText" text="%10 sınırı aşılmıştır.">
      <formula>NOT(ISERROR(SEARCH("%10 sınırı aşılmıştır.",O6271)))</formula>
    </cfRule>
  </conditionalFormatting>
  <conditionalFormatting sqref="O6273">
    <cfRule type="containsText" dxfId="715" priority="1429" operator="containsText" text="İthal Girdi">
      <formula>NOT(ISERROR(SEARCH("İthal Girdi",O6273)))</formula>
    </cfRule>
    <cfRule type="containsText" dxfId="714" priority="1430" operator="containsText" text="%10 sınırı aşılmıştır.">
      <formula>NOT(ISERROR(SEARCH("%10 sınırı aşılmıştır.",O6273)))</formula>
    </cfRule>
    <cfRule type="containsText" dxfId="713" priority="1431" operator="containsText" text="Uygun">
      <formula>NOT(ISERROR(SEARCH("Uygun",O6273)))</formula>
    </cfRule>
    <cfRule type="containsText" dxfId="712" priority="1432" operator="containsText" text="İthal Girdi">
      <formula>NOT(ISERROR(SEARCH("İthal Girdi",O6273)))</formula>
    </cfRule>
  </conditionalFormatting>
  <conditionalFormatting sqref="O6274">
    <cfRule type="containsText" dxfId="711" priority="1439" operator="containsText" text="Uygun">
      <formula>NOT(ISERROR(SEARCH("Uygun",O6274)))</formula>
    </cfRule>
    <cfRule type="containsText" dxfId="710" priority="1437" operator="containsText" text="İthal Girdi">
      <formula>NOT(ISERROR(SEARCH("İthal Girdi",O6274)))</formula>
    </cfRule>
    <cfRule type="containsText" dxfId="709" priority="1438" operator="containsText" text="%10 sınırı aşılmıştır.">
      <formula>NOT(ISERROR(SEARCH("%10 sınırı aşılmıştır.",O6274)))</formula>
    </cfRule>
    <cfRule type="containsText" dxfId="708" priority="1440" operator="containsText" text="İthal Girdi">
      <formula>NOT(ISERROR(SEARCH("İthal Girdi",O6274)))</formula>
    </cfRule>
  </conditionalFormatting>
  <conditionalFormatting sqref="O6275:O6307">
    <cfRule type="containsText" dxfId="707" priority="1413" operator="containsText" text="İthal Girdi">
      <formula>NOT(ISERROR(SEARCH("İthal Girdi",O6275)))</formula>
    </cfRule>
    <cfRule type="containsText" dxfId="706" priority="1414" operator="containsText" text="%10 sınırı aşılmıştır.">
      <formula>NOT(ISERROR(SEARCH("%10 sınırı aşılmıştır.",O6275)))</formula>
    </cfRule>
    <cfRule type="containsText" dxfId="705" priority="1416" operator="containsText" text="İthal Girdi">
      <formula>NOT(ISERROR(SEARCH("İthal Girdi",O6275)))</formula>
    </cfRule>
    <cfRule type="containsText" dxfId="704" priority="1415" operator="containsText" text="Uygun">
      <formula>NOT(ISERROR(SEARCH("Uygun",O6275)))</formula>
    </cfRule>
  </conditionalFormatting>
  <conditionalFormatting sqref="O6308">
    <cfRule type="containsText" dxfId="703" priority="1408" operator="containsText" text="İthal Girdi">
      <formula>NOT(ISERROR(SEARCH("İthal Girdi",O6308)))</formula>
    </cfRule>
    <cfRule type="containsText" dxfId="702" priority="1406" operator="containsText" text="%10 sınırı aşılmıştır.">
      <formula>NOT(ISERROR(SEARCH("%10 sınırı aşılmıştır.",O6308)))</formula>
    </cfRule>
    <cfRule type="containsText" dxfId="701" priority="1407" operator="containsText" text="Uygun">
      <formula>NOT(ISERROR(SEARCH("Uygun",O6308)))</formula>
    </cfRule>
    <cfRule type="containsText" dxfId="700" priority="1405" operator="containsText" text="İthal Girdi">
      <formula>NOT(ISERROR(SEARCH("İthal Girdi",O6308)))</formula>
    </cfRule>
  </conditionalFormatting>
  <conditionalFormatting sqref="O6309:O6310">
    <cfRule type="containsText" dxfId="699" priority="1382" operator="containsText" text="%10 sınırı aşılmıştır.">
      <formula>NOT(ISERROR(SEARCH("%10 sınırı aşılmıştır.",O6309)))</formula>
    </cfRule>
    <cfRule type="containsText" dxfId="698" priority="1384" operator="containsText" text="İthal Girdi">
      <formula>NOT(ISERROR(SEARCH("İthal Girdi",O6309)))</formula>
    </cfRule>
    <cfRule type="containsText" dxfId="697" priority="1383" operator="containsText" text="Uygun">
      <formula>NOT(ISERROR(SEARCH("Uygun",O6309)))</formula>
    </cfRule>
    <cfRule type="containsText" dxfId="696" priority="1381" operator="containsText" text="İthal Girdi">
      <formula>NOT(ISERROR(SEARCH("İthal Girdi",O6309)))</formula>
    </cfRule>
  </conditionalFormatting>
  <conditionalFormatting sqref="O6311">
    <cfRule type="containsText" dxfId="695" priority="1391" operator="containsText" text="Uygun">
      <formula>NOT(ISERROR(SEARCH("Uygun",O6311)))</formula>
    </cfRule>
    <cfRule type="containsText" dxfId="694" priority="1392" operator="containsText" text="İthal Girdi">
      <formula>NOT(ISERROR(SEARCH("İthal Girdi",O6311)))</formula>
    </cfRule>
    <cfRule type="containsText" dxfId="693" priority="1390" operator="containsText" text="%10 sınırı aşılmıştır.">
      <formula>NOT(ISERROR(SEARCH("%10 sınırı aşılmıştır.",O6311)))</formula>
    </cfRule>
    <cfRule type="containsText" dxfId="692" priority="1389" operator="containsText" text="İthal Girdi">
      <formula>NOT(ISERROR(SEARCH("İthal Girdi",O6311)))</formula>
    </cfRule>
  </conditionalFormatting>
  <conditionalFormatting sqref="O6312">
    <cfRule type="containsText" dxfId="691" priority="1398" operator="containsText" text="%10 sınırı aşılmıştır.">
      <formula>NOT(ISERROR(SEARCH("%10 sınırı aşılmıştır.",O6312)))</formula>
    </cfRule>
    <cfRule type="containsText" dxfId="690" priority="1400" operator="containsText" text="İthal Girdi">
      <formula>NOT(ISERROR(SEARCH("İthal Girdi",O6312)))</formula>
    </cfRule>
    <cfRule type="containsText" dxfId="689" priority="1397" operator="containsText" text="İthal Girdi">
      <formula>NOT(ISERROR(SEARCH("İthal Girdi",O6312)))</formula>
    </cfRule>
    <cfRule type="containsText" dxfId="688" priority="1399" operator="containsText" text="Uygun">
      <formula>NOT(ISERROR(SEARCH("Uygun",O6312)))</formula>
    </cfRule>
  </conditionalFormatting>
  <conditionalFormatting sqref="O6313:O6345">
    <cfRule type="containsText" dxfId="687" priority="1373" operator="containsText" text="İthal Girdi">
      <formula>NOT(ISERROR(SEARCH("İthal Girdi",O6313)))</formula>
    </cfRule>
    <cfRule type="containsText" dxfId="686" priority="1374" operator="containsText" text="%10 sınırı aşılmıştır.">
      <formula>NOT(ISERROR(SEARCH("%10 sınırı aşılmıştır.",O6313)))</formula>
    </cfRule>
    <cfRule type="containsText" dxfId="685" priority="1375" operator="containsText" text="Uygun">
      <formula>NOT(ISERROR(SEARCH("Uygun",O6313)))</formula>
    </cfRule>
    <cfRule type="containsText" dxfId="684" priority="1376" operator="containsText" text="İthal Girdi">
      <formula>NOT(ISERROR(SEARCH("İthal Girdi",O6313)))</formula>
    </cfRule>
  </conditionalFormatting>
  <conditionalFormatting sqref="O6346">
    <cfRule type="containsText" dxfId="683" priority="1365" operator="containsText" text="İthal Girdi">
      <formula>NOT(ISERROR(SEARCH("İthal Girdi",O6346)))</formula>
    </cfRule>
    <cfRule type="containsText" dxfId="682" priority="1366" operator="containsText" text="%10 sınırı aşılmıştır.">
      <formula>NOT(ISERROR(SEARCH("%10 sınırı aşılmıştır.",O6346)))</formula>
    </cfRule>
    <cfRule type="containsText" dxfId="681" priority="1367" operator="containsText" text="Uygun">
      <formula>NOT(ISERROR(SEARCH("Uygun",O6346)))</formula>
    </cfRule>
    <cfRule type="containsText" dxfId="680" priority="1368" operator="containsText" text="İthal Girdi">
      <formula>NOT(ISERROR(SEARCH("İthal Girdi",O6346)))</formula>
    </cfRule>
  </conditionalFormatting>
  <conditionalFormatting sqref="O6347:O6348">
    <cfRule type="containsText" dxfId="679" priority="1344" operator="containsText" text="İthal Girdi">
      <formula>NOT(ISERROR(SEARCH("İthal Girdi",O6347)))</formula>
    </cfRule>
    <cfRule type="containsText" dxfId="678" priority="1343" operator="containsText" text="Uygun">
      <formula>NOT(ISERROR(SEARCH("Uygun",O6347)))</formula>
    </cfRule>
    <cfRule type="containsText" dxfId="677" priority="1342" operator="containsText" text="%10 sınırı aşılmıştır.">
      <formula>NOT(ISERROR(SEARCH("%10 sınırı aşılmıştır.",O6347)))</formula>
    </cfRule>
    <cfRule type="containsText" dxfId="676" priority="1341" operator="containsText" text="İthal Girdi">
      <formula>NOT(ISERROR(SEARCH("İthal Girdi",O6347)))</formula>
    </cfRule>
  </conditionalFormatting>
  <conditionalFormatting sqref="O6349">
    <cfRule type="containsText" dxfId="675" priority="1350" operator="containsText" text="%10 sınırı aşılmıştır.">
      <formula>NOT(ISERROR(SEARCH("%10 sınırı aşılmıştır.",O6349)))</formula>
    </cfRule>
    <cfRule type="containsText" dxfId="674" priority="1349" operator="containsText" text="İthal Girdi">
      <formula>NOT(ISERROR(SEARCH("İthal Girdi",O6349)))</formula>
    </cfRule>
    <cfRule type="containsText" dxfId="673" priority="1352" operator="containsText" text="İthal Girdi">
      <formula>NOT(ISERROR(SEARCH("İthal Girdi",O6349)))</formula>
    </cfRule>
    <cfRule type="containsText" dxfId="672" priority="1351" operator="containsText" text="Uygun">
      <formula>NOT(ISERROR(SEARCH("Uygun",O6349)))</formula>
    </cfRule>
  </conditionalFormatting>
  <conditionalFormatting sqref="O6350">
    <cfRule type="containsText" dxfId="671" priority="1357" operator="containsText" text="İthal Girdi">
      <formula>NOT(ISERROR(SEARCH("İthal Girdi",O6350)))</formula>
    </cfRule>
    <cfRule type="containsText" dxfId="670" priority="1358" operator="containsText" text="%10 sınırı aşılmıştır.">
      <formula>NOT(ISERROR(SEARCH("%10 sınırı aşılmıştır.",O6350)))</formula>
    </cfRule>
    <cfRule type="containsText" dxfId="669" priority="1359" operator="containsText" text="Uygun">
      <formula>NOT(ISERROR(SEARCH("Uygun",O6350)))</formula>
    </cfRule>
    <cfRule type="containsText" dxfId="668" priority="1360" operator="containsText" text="İthal Girdi">
      <formula>NOT(ISERROR(SEARCH("İthal Girdi",O6350)))</formula>
    </cfRule>
  </conditionalFormatting>
  <conditionalFormatting sqref="O6351:O6383">
    <cfRule type="containsText" dxfId="667" priority="1334" operator="containsText" text="%10 sınırı aşılmıştır.">
      <formula>NOT(ISERROR(SEARCH("%10 sınırı aşılmıştır.",O6351)))</formula>
    </cfRule>
    <cfRule type="containsText" dxfId="666" priority="1333" operator="containsText" text="İthal Girdi">
      <formula>NOT(ISERROR(SEARCH("İthal Girdi",O6351)))</formula>
    </cfRule>
    <cfRule type="containsText" dxfId="665" priority="1335" operator="containsText" text="Uygun">
      <formula>NOT(ISERROR(SEARCH("Uygun",O6351)))</formula>
    </cfRule>
    <cfRule type="containsText" dxfId="664" priority="1336" operator="containsText" text="İthal Girdi">
      <formula>NOT(ISERROR(SEARCH("İthal Girdi",O6351)))</formula>
    </cfRule>
  </conditionalFormatting>
  <conditionalFormatting sqref="O6384">
    <cfRule type="containsText" dxfId="663" priority="1326" operator="containsText" text="%10 sınırı aşılmıştır.">
      <formula>NOT(ISERROR(SEARCH("%10 sınırı aşılmıştır.",O6384)))</formula>
    </cfRule>
    <cfRule type="containsText" dxfId="662" priority="1327" operator="containsText" text="Uygun">
      <formula>NOT(ISERROR(SEARCH("Uygun",O6384)))</formula>
    </cfRule>
    <cfRule type="containsText" dxfId="661" priority="1328" operator="containsText" text="İthal Girdi">
      <formula>NOT(ISERROR(SEARCH("İthal Girdi",O6384)))</formula>
    </cfRule>
    <cfRule type="containsText" dxfId="660" priority="1325" operator="containsText" text="İthal Girdi">
      <formula>NOT(ISERROR(SEARCH("İthal Girdi",O6384)))</formula>
    </cfRule>
  </conditionalFormatting>
  <conditionalFormatting sqref="O6385:O6386">
    <cfRule type="containsText" dxfId="659" priority="1303" operator="containsText" text="Uygun">
      <formula>NOT(ISERROR(SEARCH("Uygun",O6385)))</formula>
    </cfRule>
    <cfRule type="containsText" dxfId="658" priority="1304" operator="containsText" text="İthal Girdi">
      <formula>NOT(ISERROR(SEARCH("İthal Girdi",O6385)))</formula>
    </cfRule>
    <cfRule type="containsText" dxfId="657" priority="1301" operator="containsText" text="İthal Girdi">
      <formula>NOT(ISERROR(SEARCH("İthal Girdi",O6385)))</formula>
    </cfRule>
    <cfRule type="containsText" dxfId="656" priority="1302" operator="containsText" text="%10 sınırı aşılmıştır.">
      <formula>NOT(ISERROR(SEARCH("%10 sınırı aşılmıştır.",O6385)))</formula>
    </cfRule>
  </conditionalFormatting>
  <conditionalFormatting sqref="O6387">
    <cfRule type="containsText" dxfId="655" priority="1309" operator="containsText" text="İthal Girdi">
      <formula>NOT(ISERROR(SEARCH("İthal Girdi",O6387)))</formula>
    </cfRule>
    <cfRule type="containsText" dxfId="654" priority="1310" operator="containsText" text="%10 sınırı aşılmıştır.">
      <formula>NOT(ISERROR(SEARCH("%10 sınırı aşılmıştır.",O6387)))</formula>
    </cfRule>
    <cfRule type="containsText" dxfId="653" priority="1311" operator="containsText" text="Uygun">
      <formula>NOT(ISERROR(SEARCH("Uygun",O6387)))</formula>
    </cfRule>
    <cfRule type="containsText" dxfId="652" priority="1312" operator="containsText" text="İthal Girdi">
      <formula>NOT(ISERROR(SEARCH("İthal Girdi",O6387)))</formula>
    </cfRule>
  </conditionalFormatting>
  <conditionalFormatting sqref="O6388">
    <cfRule type="containsText" dxfId="651" priority="1317" operator="containsText" text="İthal Girdi">
      <formula>NOT(ISERROR(SEARCH("İthal Girdi",O6388)))</formula>
    </cfRule>
    <cfRule type="containsText" dxfId="650" priority="1318" operator="containsText" text="%10 sınırı aşılmıştır.">
      <formula>NOT(ISERROR(SEARCH("%10 sınırı aşılmıştır.",O6388)))</formula>
    </cfRule>
    <cfRule type="containsText" dxfId="649" priority="1319" operator="containsText" text="Uygun">
      <formula>NOT(ISERROR(SEARCH("Uygun",O6388)))</formula>
    </cfRule>
    <cfRule type="containsText" dxfId="648" priority="1320" operator="containsText" text="İthal Girdi">
      <formula>NOT(ISERROR(SEARCH("İthal Girdi",O6388)))</formula>
    </cfRule>
  </conditionalFormatting>
  <conditionalFormatting sqref="O6389:O6421">
    <cfRule type="containsText" dxfId="647" priority="1293" operator="containsText" text="İthal Girdi">
      <formula>NOT(ISERROR(SEARCH("İthal Girdi",O6389)))</formula>
    </cfRule>
    <cfRule type="containsText" dxfId="646" priority="1294" operator="containsText" text="%10 sınırı aşılmıştır.">
      <formula>NOT(ISERROR(SEARCH("%10 sınırı aşılmıştır.",O6389)))</formula>
    </cfRule>
    <cfRule type="containsText" dxfId="645" priority="1295" operator="containsText" text="Uygun">
      <formula>NOT(ISERROR(SEARCH("Uygun",O6389)))</formula>
    </cfRule>
    <cfRule type="containsText" dxfId="644" priority="1296" operator="containsText" text="İthal Girdi">
      <formula>NOT(ISERROR(SEARCH("İthal Girdi",O6389)))</formula>
    </cfRule>
  </conditionalFormatting>
  <conditionalFormatting sqref="O6422">
    <cfRule type="containsText" dxfId="643" priority="1288" operator="containsText" text="İthal Girdi">
      <formula>NOT(ISERROR(SEARCH("İthal Girdi",O6422)))</formula>
    </cfRule>
    <cfRule type="containsText" dxfId="642" priority="1287" operator="containsText" text="Uygun">
      <formula>NOT(ISERROR(SEARCH("Uygun",O6422)))</formula>
    </cfRule>
    <cfRule type="containsText" dxfId="641" priority="1286" operator="containsText" text="%10 sınırı aşılmıştır.">
      <formula>NOT(ISERROR(SEARCH("%10 sınırı aşılmıştır.",O6422)))</formula>
    </cfRule>
    <cfRule type="containsText" dxfId="640" priority="1285" operator="containsText" text="İthal Girdi">
      <formula>NOT(ISERROR(SEARCH("İthal Girdi",O6422)))</formula>
    </cfRule>
  </conditionalFormatting>
  <conditionalFormatting sqref="O6423:O6424">
    <cfRule type="containsText" dxfId="639" priority="1262" operator="containsText" text="%10 sınırı aşılmıştır.">
      <formula>NOT(ISERROR(SEARCH("%10 sınırı aşılmıştır.",O6423)))</formula>
    </cfRule>
    <cfRule type="containsText" dxfId="638" priority="1264" operator="containsText" text="İthal Girdi">
      <formula>NOT(ISERROR(SEARCH("İthal Girdi",O6423)))</formula>
    </cfRule>
    <cfRule type="containsText" dxfId="637" priority="1263" operator="containsText" text="Uygun">
      <formula>NOT(ISERROR(SEARCH("Uygun",O6423)))</formula>
    </cfRule>
    <cfRule type="containsText" dxfId="636" priority="1261" operator="containsText" text="İthal Girdi">
      <formula>NOT(ISERROR(SEARCH("İthal Girdi",O6423)))</formula>
    </cfRule>
  </conditionalFormatting>
  <conditionalFormatting sqref="O6425">
    <cfRule type="containsText" dxfId="635" priority="1271" operator="containsText" text="Uygun">
      <formula>NOT(ISERROR(SEARCH("Uygun",O6425)))</formula>
    </cfRule>
    <cfRule type="containsText" dxfId="634" priority="1272" operator="containsText" text="İthal Girdi">
      <formula>NOT(ISERROR(SEARCH("İthal Girdi",O6425)))</formula>
    </cfRule>
    <cfRule type="containsText" dxfId="633" priority="1270" operator="containsText" text="%10 sınırı aşılmıştır.">
      <formula>NOT(ISERROR(SEARCH("%10 sınırı aşılmıştır.",O6425)))</formula>
    </cfRule>
    <cfRule type="containsText" dxfId="632" priority="1269" operator="containsText" text="İthal Girdi">
      <formula>NOT(ISERROR(SEARCH("İthal Girdi",O6425)))</formula>
    </cfRule>
  </conditionalFormatting>
  <conditionalFormatting sqref="O6426">
    <cfRule type="containsText" dxfId="631" priority="1278" operator="containsText" text="%10 sınırı aşılmıştır.">
      <formula>NOT(ISERROR(SEARCH("%10 sınırı aşılmıştır.",O6426)))</formula>
    </cfRule>
    <cfRule type="containsText" dxfId="630" priority="1277" operator="containsText" text="İthal Girdi">
      <formula>NOT(ISERROR(SEARCH("İthal Girdi",O6426)))</formula>
    </cfRule>
    <cfRule type="containsText" dxfId="629" priority="1280" operator="containsText" text="İthal Girdi">
      <formula>NOT(ISERROR(SEARCH("İthal Girdi",O6426)))</formula>
    </cfRule>
    <cfRule type="containsText" dxfId="628" priority="1279" operator="containsText" text="Uygun">
      <formula>NOT(ISERROR(SEARCH("Uygun",O6426)))</formula>
    </cfRule>
  </conditionalFormatting>
  <conditionalFormatting sqref="O6427:O6459">
    <cfRule type="containsText" dxfId="627" priority="1256" operator="containsText" text="İthal Girdi">
      <formula>NOT(ISERROR(SEARCH("İthal Girdi",O6427)))</formula>
    </cfRule>
    <cfRule type="containsText" dxfId="626" priority="1255" operator="containsText" text="Uygun">
      <formula>NOT(ISERROR(SEARCH("Uygun",O6427)))</formula>
    </cfRule>
    <cfRule type="containsText" dxfId="625" priority="1253" operator="containsText" text="İthal Girdi">
      <formula>NOT(ISERROR(SEARCH("İthal Girdi",O6427)))</formula>
    </cfRule>
    <cfRule type="containsText" dxfId="624" priority="1254" operator="containsText" text="%10 sınırı aşılmıştır.">
      <formula>NOT(ISERROR(SEARCH("%10 sınırı aşılmıştır.",O6427)))</formula>
    </cfRule>
  </conditionalFormatting>
  <conditionalFormatting sqref="O6460">
    <cfRule type="containsText" dxfId="623" priority="1248" operator="containsText" text="İthal Girdi">
      <formula>NOT(ISERROR(SEARCH("İthal Girdi",O6460)))</formula>
    </cfRule>
    <cfRule type="containsText" dxfId="622" priority="1247" operator="containsText" text="Uygun">
      <formula>NOT(ISERROR(SEARCH("Uygun",O6460)))</formula>
    </cfRule>
    <cfRule type="containsText" dxfId="621" priority="1246" operator="containsText" text="%10 sınırı aşılmıştır.">
      <formula>NOT(ISERROR(SEARCH("%10 sınırı aşılmıştır.",O6460)))</formula>
    </cfRule>
    <cfRule type="containsText" dxfId="620" priority="1245" operator="containsText" text="İthal Girdi">
      <formula>NOT(ISERROR(SEARCH("İthal Girdi",O6460)))</formula>
    </cfRule>
  </conditionalFormatting>
  <conditionalFormatting sqref="O6461:O6462">
    <cfRule type="containsText" dxfId="619" priority="1221" operator="containsText" text="İthal Girdi">
      <formula>NOT(ISERROR(SEARCH("İthal Girdi",O6461)))</formula>
    </cfRule>
    <cfRule type="containsText" dxfId="618" priority="1222" operator="containsText" text="%10 sınırı aşılmıştır.">
      <formula>NOT(ISERROR(SEARCH("%10 sınırı aşılmıştır.",O6461)))</formula>
    </cfRule>
    <cfRule type="containsText" dxfId="617" priority="1224" operator="containsText" text="İthal Girdi">
      <formula>NOT(ISERROR(SEARCH("İthal Girdi",O6461)))</formula>
    </cfRule>
    <cfRule type="containsText" dxfId="616" priority="1223" operator="containsText" text="Uygun">
      <formula>NOT(ISERROR(SEARCH("Uygun",O6461)))</formula>
    </cfRule>
  </conditionalFormatting>
  <conditionalFormatting sqref="O6463">
    <cfRule type="containsText" dxfId="615" priority="1231" operator="containsText" text="Uygun">
      <formula>NOT(ISERROR(SEARCH("Uygun",O6463)))</formula>
    </cfRule>
    <cfRule type="containsText" dxfId="614" priority="1232" operator="containsText" text="İthal Girdi">
      <formula>NOT(ISERROR(SEARCH("İthal Girdi",O6463)))</formula>
    </cfRule>
    <cfRule type="containsText" dxfId="613" priority="1230" operator="containsText" text="%10 sınırı aşılmıştır.">
      <formula>NOT(ISERROR(SEARCH("%10 sınırı aşılmıştır.",O6463)))</formula>
    </cfRule>
    <cfRule type="containsText" dxfId="612" priority="1229" operator="containsText" text="İthal Girdi">
      <formula>NOT(ISERROR(SEARCH("İthal Girdi",O6463)))</formula>
    </cfRule>
  </conditionalFormatting>
  <conditionalFormatting sqref="O6464">
    <cfRule type="containsText" dxfId="611" priority="1237" operator="containsText" text="İthal Girdi">
      <formula>NOT(ISERROR(SEARCH("İthal Girdi",O6464)))</formula>
    </cfRule>
    <cfRule type="containsText" dxfId="610" priority="1238" operator="containsText" text="%10 sınırı aşılmıştır.">
      <formula>NOT(ISERROR(SEARCH("%10 sınırı aşılmıştır.",O6464)))</formula>
    </cfRule>
    <cfRule type="containsText" dxfId="609" priority="1239" operator="containsText" text="Uygun">
      <formula>NOT(ISERROR(SEARCH("Uygun",O6464)))</formula>
    </cfRule>
    <cfRule type="containsText" dxfId="608" priority="1240" operator="containsText" text="İthal Girdi">
      <formula>NOT(ISERROR(SEARCH("İthal Girdi",O6464)))</formula>
    </cfRule>
  </conditionalFormatting>
  <conditionalFormatting sqref="O6465:O6497">
    <cfRule type="containsText" dxfId="607" priority="1213" operator="containsText" text="İthal Girdi">
      <formula>NOT(ISERROR(SEARCH("İthal Girdi",O6465)))</formula>
    </cfRule>
    <cfRule type="containsText" dxfId="606" priority="1216" operator="containsText" text="İthal Girdi">
      <formula>NOT(ISERROR(SEARCH("İthal Girdi",O6465)))</formula>
    </cfRule>
    <cfRule type="containsText" dxfId="605" priority="1215" operator="containsText" text="Uygun">
      <formula>NOT(ISERROR(SEARCH("Uygun",O6465)))</formula>
    </cfRule>
    <cfRule type="containsText" dxfId="604" priority="1214" operator="containsText" text="%10 sınırı aşılmıştır.">
      <formula>NOT(ISERROR(SEARCH("%10 sınırı aşılmıştır.",O6465)))</formula>
    </cfRule>
  </conditionalFormatting>
  <conditionalFormatting sqref="O6498">
    <cfRule type="containsText" dxfId="603" priority="1206" operator="containsText" text="%10 sınırı aşılmıştır.">
      <formula>NOT(ISERROR(SEARCH("%10 sınırı aşılmıştır.",O6498)))</formula>
    </cfRule>
    <cfRule type="containsText" dxfId="602" priority="1205" operator="containsText" text="İthal Girdi">
      <formula>NOT(ISERROR(SEARCH("İthal Girdi",O6498)))</formula>
    </cfRule>
    <cfRule type="containsText" dxfId="601" priority="1208" operator="containsText" text="İthal Girdi">
      <formula>NOT(ISERROR(SEARCH("İthal Girdi",O6498)))</formula>
    </cfRule>
    <cfRule type="containsText" dxfId="600" priority="1207" operator="containsText" text="Uygun">
      <formula>NOT(ISERROR(SEARCH("Uygun",O6498)))</formula>
    </cfRule>
  </conditionalFormatting>
  <conditionalFormatting sqref="O6499:O6500">
    <cfRule type="containsText" dxfId="599" priority="1183" operator="containsText" text="Uygun">
      <formula>NOT(ISERROR(SEARCH("Uygun",O6499)))</formula>
    </cfRule>
    <cfRule type="containsText" dxfId="598" priority="1184" operator="containsText" text="İthal Girdi">
      <formula>NOT(ISERROR(SEARCH("İthal Girdi",O6499)))</formula>
    </cfRule>
    <cfRule type="containsText" dxfId="597" priority="1182" operator="containsText" text="%10 sınırı aşılmıştır.">
      <formula>NOT(ISERROR(SEARCH("%10 sınırı aşılmıştır.",O6499)))</formula>
    </cfRule>
    <cfRule type="containsText" dxfId="596" priority="1181" operator="containsText" text="İthal Girdi">
      <formula>NOT(ISERROR(SEARCH("İthal Girdi",O6499)))</formula>
    </cfRule>
  </conditionalFormatting>
  <conditionalFormatting sqref="O6501">
    <cfRule type="containsText" dxfId="595" priority="1190" operator="containsText" text="%10 sınırı aşılmıştır.">
      <formula>NOT(ISERROR(SEARCH("%10 sınırı aşılmıştır.",O6501)))</formula>
    </cfRule>
    <cfRule type="containsText" dxfId="594" priority="1189" operator="containsText" text="İthal Girdi">
      <formula>NOT(ISERROR(SEARCH("İthal Girdi",O6501)))</formula>
    </cfRule>
    <cfRule type="containsText" dxfId="593" priority="1191" operator="containsText" text="Uygun">
      <formula>NOT(ISERROR(SEARCH("Uygun",O6501)))</formula>
    </cfRule>
    <cfRule type="containsText" dxfId="592" priority="1192" operator="containsText" text="İthal Girdi">
      <formula>NOT(ISERROR(SEARCH("İthal Girdi",O6501)))</formula>
    </cfRule>
  </conditionalFormatting>
  <conditionalFormatting sqref="O6502">
    <cfRule type="containsText" dxfId="591" priority="1197" operator="containsText" text="İthal Girdi">
      <formula>NOT(ISERROR(SEARCH("İthal Girdi",O6502)))</formula>
    </cfRule>
    <cfRule type="containsText" dxfId="590" priority="1200" operator="containsText" text="İthal Girdi">
      <formula>NOT(ISERROR(SEARCH("İthal Girdi",O6502)))</formula>
    </cfRule>
    <cfRule type="containsText" dxfId="589" priority="1199" operator="containsText" text="Uygun">
      <formula>NOT(ISERROR(SEARCH("Uygun",O6502)))</formula>
    </cfRule>
    <cfRule type="containsText" dxfId="588" priority="1198" operator="containsText" text="%10 sınırı aşılmıştır.">
      <formula>NOT(ISERROR(SEARCH("%10 sınırı aşılmıştır.",O6502)))</formula>
    </cfRule>
  </conditionalFormatting>
  <conditionalFormatting sqref="O6503:O6535">
    <cfRule type="containsText" dxfId="587" priority="1173" operator="containsText" text="İthal Girdi">
      <formula>NOT(ISERROR(SEARCH("İthal Girdi",O6503)))</formula>
    </cfRule>
    <cfRule type="containsText" dxfId="586" priority="1176" operator="containsText" text="İthal Girdi">
      <formula>NOT(ISERROR(SEARCH("İthal Girdi",O6503)))</formula>
    </cfRule>
    <cfRule type="containsText" dxfId="585" priority="1175" operator="containsText" text="Uygun">
      <formula>NOT(ISERROR(SEARCH("Uygun",O6503)))</formula>
    </cfRule>
    <cfRule type="containsText" dxfId="584" priority="1174" operator="containsText" text="%10 sınırı aşılmıştır.">
      <formula>NOT(ISERROR(SEARCH("%10 sınırı aşılmıştır.",O6503)))</formula>
    </cfRule>
  </conditionalFormatting>
  <conditionalFormatting sqref="O6536">
    <cfRule type="containsText" dxfId="583" priority="1167" operator="containsText" text="Uygun">
      <formula>NOT(ISERROR(SEARCH("Uygun",O6536)))</formula>
    </cfRule>
    <cfRule type="containsText" dxfId="582" priority="1168" operator="containsText" text="İthal Girdi">
      <formula>NOT(ISERROR(SEARCH("İthal Girdi",O6536)))</formula>
    </cfRule>
    <cfRule type="containsText" dxfId="581" priority="1166" operator="containsText" text="%10 sınırı aşılmıştır.">
      <formula>NOT(ISERROR(SEARCH("%10 sınırı aşılmıştır.",O6536)))</formula>
    </cfRule>
    <cfRule type="containsText" dxfId="580" priority="1165" operator="containsText" text="İthal Girdi">
      <formula>NOT(ISERROR(SEARCH("İthal Girdi",O6536)))</formula>
    </cfRule>
  </conditionalFormatting>
  <conditionalFormatting sqref="O6537:O6538">
    <cfRule type="containsText" dxfId="579" priority="1142" operator="containsText" text="%10 sınırı aşılmıştır.">
      <formula>NOT(ISERROR(SEARCH("%10 sınırı aşılmıştır.",O6537)))</formula>
    </cfRule>
    <cfRule type="containsText" dxfId="578" priority="1141" operator="containsText" text="İthal Girdi">
      <formula>NOT(ISERROR(SEARCH("İthal Girdi",O6537)))</formula>
    </cfRule>
    <cfRule type="containsText" dxfId="577" priority="1144" operator="containsText" text="İthal Girdi">
      <formula>NOT(ISERROR(SEARCH("İthal Girdi",O6537)))</formula>
    </cfRule>
    <cfRule type="containsText" dxfId="576" priority="1143" operator="containsText" text="Uygun">
      <formula>NOT(ISERROR(SEARCH("Uygun",O6537)))</formula>
    </cfRule>
  </conditionalFormatting>
  <conditionalFormatting sqref="O6539">
    <cfRule type="containsText" dxfId="575" priority="1149" operator="containsText" text="İthal Girdi">
      <formula>NOT(ISERROR(SEARCH("İthal Girdi",O6539)))</formula>
    </cfRule>
    <cfRule type="containsText" dxfId="574" priority="1150" operator="containsText" text="%10 sınırı aşılmıştır.">
      <formula>NOT(ISERROR(SEARCH("%10 sınırı aşılmıştır.",O6539)))</formula>
    </cfRule>
    <cfRule type="containsText" dxfId="573" priority="1151" operator="containsText" text="Uygun">
      <formula>NOT(ISERROR(SEARCH("Uygun",O6539)))</formula>
    </cfRule>
    <cfRule type="containsText" dxfId="572" priority="1152" operator="containsText" text="İthal Girdi">
      <formula>NOT(ISERROR(SEARCH("İthal Girdi",O6539)))</formula>
    </cfRule>
  </conditionalFormatting>
  <conditionalFormatting sqref="O6540">
    <cfRule type="containsText" dxfId="571" priority="1158" operator="containsText" text="%10 sınırı aşılmıştır.">
      <formula>NOT(ISERROR(SEARCH("%10 sınırı aşılmıştır.",O6540)))</formula>
    </cfRule>
    <cfRule type="containsText" dxfId="570" priority="1157" operator="containsText" text="İthal Girdi">
      <formula>NOT(ISERROR(SEARCH("İthal Girdi",O6540)))</formula>
    </cfRule>
    <cfRule type="containsText" dxfId="569" priority="1160" operator="containsText" text="İthal Girdi">
      <formula>NOT(ISERROR(SEARCH("İthal Girdi",O6540)))</formula>
    </cfRule>
    <cfRule type="containsText" dxfId="568" priority="1159" operator="containsText" text="Uygun">
      <formula>NOT(ISERROR(SEARCH("Uygun",O6540)))</formula>
    </cfRule>
  </conditionalFormatting>
  <conditionalFormatting sqref="O6541:O6573">
    <cfRule type="containsText" dxfId="567" priority="1134" operator="containsText" text="%10 sınırı aşılmıştır.">
      <formula>NOT(ISERROR(SEARCH("%10 sınırı aşılmıştır.",O6541)))</formula>
    </cfRule>
    <cfRule type="containsText" dxfId="566" priority="1135" operator="containsText" text="Uygun">
      <formula>NOT(ISERROR(SEARCH("Uygun",O6541)))</formula>
    </cfRule>
    <cfRule type="containsText" dxfId="565" priority="1136" operator="containsText" text="İthal Girdi">
      <formula>NOT(ISERROR(SEARCH("İthal Girdi",O6541)))</formula>
    </cfRule>
    <cfRule type="containsText" dxfId="564" priority="1133" operator="containsText" text="İthal Girdi">
      <formula>NOT(ISERROR(SEARCH("İthal Girdi",O6541)))</formula>
    </cfRule>
  </conditionalFormatting>
  <conditionalFormatting sqref="O6574">
    <cfRule type="containsText" dxfId="563" priority="1126" operator="containsText" text="%10 sınırı aşılmıştır.">
      <formula>NOT(ISERROR(SEARCH("%10 sınırı aşılmıştır.",O6574)))</formula>
    </cfRule>
    <cfRule type="containsText" dxfId="562" priority="1125" operator="containsText" text="İthal Girdi">
      <formula>NOT(ISERROR(SEARCH("İthal Girdi",O6574)))</formula>
    </cfRule>
    <cfRule type="containsText" dxfId="561" priority="1128" operator="containsText" text="İthal Girdi">
      <formula>NOT(ISERROR(SEARCH("İthal Girdi",O6574)))</formula>
    </cfRule>
    <cfRule type="containsText" dxfId="560" priority="1127" operator="containsText" text="Uygun">
      <formula>NOT(ISERROR(SEARCH("Uygun",O6574)))</formula>
    </cfRule>
  </conditionalFormatting>
  <conditionalFormatting sqref="O6575:O6576">
    <cfRule type="containsText" dxfId="559" priority="1102" operator="containsText" text="%10 sınırı aşılmıştır.">
      <formula>NOT(ISERROR(SEARCH("%10 sınırı aşılmıştır.",O6575)))</formula>
    </cfRule>
    <cfRule type="containsText" dxfId="558" priority="1101" operator="containsText" text="İthal Girdi">
      <formula>NOT(ISERROR(SEARCH("İthal Girdi",O6575)))</formula>
    </cfRule>
    <cfRule type="containsText" dxfId="557" priority="1104" operator="containsText" text="İthal Girdi">
      <formula>NOT(ISERROR(SEARCH("İthal Girdi",O6575)))</formula>
    </cfRule>
    <cfRule type="containsText" dxfId="556" priority="1103" operator="containsText" text="Uygun">
      <formula>NOT(ISERROR(SEARCH("Uygun",O6575)))</formula>
    </cfRule>
  </conditionalFormatting>
  <conditionalFormatting sqref="O6577">
    <cfRule type="containsText" dxfId="555" priority="1112" operator="containsText" text="İthal Girdi">
      <formula>NOT(ISERROR(SEARCH("İthal Girdi",O6577)))</formula>
    </cfRule>
    <cfRule type="containsText" dxfId="554" priority="1110" operator="containsText" text="%10 sınırı aşılmıştır.">
      <formula>NOT(ISERROR(SEARCH("%10 sınırı aşılmıştır.",O6577)))</formula>
    </cfRule>
    <cfRule type="containsText" dxfId="553" priority="1109" operator="containsText" text="İthal Girdi">
      <formula>NOT(ISERROR(SEARCH("İthal Girdi",O6577)))</formula>
    </cfRule>
    <cfRule type="containsText" dxfId="552" priority="1111" operator="containsText" text="Uygun">
      <formula>NOT(ISERROR(SEARCH("Uygun",O6577)))</formula>
    </cfRule>
  </conditionalFormatting>
  <conditionalFormatting sqref="O6578">
    <cfRule type="containsText" dxfId="551" priority="1117" operator="containsText" text="İthal Girdi">
      <formula>NOT(ISERROR(SEARCH("İthal Girdi",O6578)))</formula>
    </cfRule>
    <cfRule type="containsText" dxfId="550" priority="1120" operator="containsText" text="İthal Girdi">
      <formula>NOT(ISERROR(SEARCH("İthal Girdi",O6578)))</formula>
    </cfRule>
    <cfRule type="containsText" dxfId="549" priority="1119" operator="containsText" text="Uygun">
      <formula>NOT(ISERROR(SEARCH("Uygun",O6578)))</formula>
    </cfRule>
    <cfRule type="containsText" dxfId="548" priority="1118" operator="containsText" text="%10 sınırı aşılmıştır.">
      <formula>NOT(ISERROR(SEARCH("%10 sınırı aşılmıştır.",O6578)))</formula>
    </cfRule>
  </conditionalFormatting>
  <conditionalFormatting sqref="O6579:O6611">
    <cfRule type="containsText" dxfId="547" priority="1095" operator="containsText" text="Uygun">
      <formula>NOT(ISERROR(SEARCH("Uygun",O6579)))</formula>
    </cfRule>
    <cfRule type="containsText" dxfId="546" priority="1096" operator="containsText" text="İthal Girdi">
      <formula>NOT(ISERROR(SEARCH("İthal Girdi",O6579)))</formula>
    </cfRule>
    <cfRule type="containsText" dxfId="545" priority="1093" operator="containsText" text="İthal Girdi">
      <formula>NOT(ISERROR(SEARCH("İthal Girdi",O6579)))</formula>
    </cfRule>
    <cfRule type="containsText" dxfId="544" priority="1094" operator="containsText" text="%10 sınırı aşılmıştır.">
      <formula>NOT(ISERROR(SEARCH("%10 sınırı aşılmıştır.",O6579)))</formula>
    </cfRule>
  </conditionalFormatting>
  <conditionalFormatting sqref="O6612">
    <cfRule type="containsText" dxfId="543" priority="1086" operator="containsText" text="%10 sınırı aşılmıştır.">
      <formula>NOT(ISERROR(SEARCH("%10 sınırı aşılmıştır.",O6612)))</formula>
    </cfRule>
    <cfRule type="containsText" dxfId="542" priority="1087" operator="containsText" text="Uygun">
      <formula>NOT(ISERROR(SEARCH("Uygun",O6612)))</formula>
    </cfRule>
    <cfRule type="containsText" dxfId="541" priority="1085" operator="containsText" text="İthal Girdi">
      <formula>NOT(ISERROR(SEARCH("İthal Girdi",O6612)))</formula>
    </cfRule>
    <cfRule type="containsText" dxfId="540" priority="1088" operator="containsText" text="İthal Girdi">
      <formula>NOT(ISERROR(SEARCH("İthal Girdi",O6612)))</formula>
    </cfRule>
  </conditionalFormatting>
  <conditionalFormatting sqref="O6613:O6614">
    <cfRule type="containsText" dxfId="539" priority="1061" operator="containsText" text="İthal Girdi">
      <formula>NOT(ISERROR(SEARCH("İthal Girdi",O6613)))</formula>
    </cfRule>
    <cfRule type="containsText" dxfId="538" priority="1064" operator="containsText" text="İthal Girdi">
      <formula>NOT(ISERROR(SEARCH("İthal Girdi",O6613)))</formula>
    </cfRule>
    <cfRule type="containsText" dxfId="537" priority="1063" operator="containsText" text="Uygun">
      <formula>NOT(ISERROR(SEARCH("Uygun",O6613)))</formula>
    </cfRule>
    <cfRule type="containsText" dxfId="536" priority="1062" operator="containsText" text="%10 sınırı aşılmıştır.">
      <formula>NOT(ISERROR(SEARCH("%10 sınırı aşılmıştır.",O6613)))</formula>
    </cfRule>
  </conditionalFormatting>
  <conditionalFormatting sqref="O6615">
    <cfRule type="containsText" dxfId="535" priority="1069" operator="containsText" text="İthal Girdi">
      <formula>NOT(ISERROR(SEARCH("İthal Girdi",O6615)))</formula>
    </cfRule>
    <cfRule type="containsText" dxfId="534" priority="1072" operator="containsText" text="İthal Girdi">
      <formula>NOT(ISERROR(SEARCH("İthal Girdi",O6615)))</formula>
    </cfRule>
    <cfRule type="containsText" dxfId="533" priority="1071" operator="containsText" text="Uygun">
      <formula>NOT(ISERROR(SEARCH("Uygun",O6615)))</formula>
    </cfRule>
    <cfRule type="containsText" dxfId="532" priority="1070" operator="containsText" text="%10 sınırı aşılmıştır.">
      <formula>NOT(ISERROR(SEARCH("%10 sınırı aşılmıştır.",O6615)))</formula>
    </cfRule>
  </conditionalFormatting>
  <conditionalFormatting sqref="O6616">
    <cfRule type="containsText" dxfId="531" priority="1079" operator="containsText" text="Uygun">
      <formula>NOT(ISERROR(SEARCH("Uygun",O6616)))</formula>
    </cfRule>
    <cfRule type="containsText" dxfId="530" priority="1077" operator="containsText" text="İthal Girdi">
      <formula>NOT(ISERROR(SEARCH("İthal Girdi",O6616)))</formula>
    </cfRule>
    <cfRule type="containsText" dxfId="529" priority="1080" operator="containsText" text="İthal Girdi">
      <formula>NOT(ISERROR(SEARCH("İthal Girdi",O6616)))</formula>
    </cfRule>
    <cfRule type="containsText" dxfId="528" priority="1078" operator="containsText" text="%10 sınırı aşılmıştır.">
      <formula>NOT(ISERROR(SEARCH("%10 sınırı aşılmıştır.",O6616)))</formula>
    </cfRule>
  </conditionalFormatting>
  <conditionalFormatting sqref="O6617:O6649">
    <cfRule type="containsText" dxfId="527" priority="1055" operator="containsText" text="Uygun">
      <formula>NOT(ISERROR(SEARCH("Uygun",O6617)))</formula>
    </cfRule>
    <cfRule type="containsText" dxfId="526" priority="1053" operator="containsText" text="İthal Girdi">
      <formula>NOT(ISERROR(SEARCH("İthal Girdi",O6617)))</formula>
    </cfRule>
    <cfRule type="containsText" dxfId="525" priority="1054" operator="containsText" text="%10 sınırı aşılmıştır.">
      <formula>NOT(ISERROR(SEARCH("%10 sınırı aşılmıştır.",O6617)))</formula>
    </cfRule>
    <cfRule type="containsText" dxfId="524" priority="1056" operator="containsText" text="İthal Girdi">
      <formula>NOT(ISERROR(SEARCH("İthal Girdi",O6617)))</formula>
    </cfRule>
  </conditionalFormatting>
  <conditionalFormatting sqref="O6650">
    <cfRule type="containsText" dxfId="523" priority="1047" operator="containsText" text="Uygun">
      <formula>NOT(ISERROR(SEARCH("Uygun",O6650)))</formula>
    </cfRule>
    <cfRule type="containsText" dxfId="522" priority="1048" operator="containsText" text="İthal Girdi">
      <formula>NOT(ISERROR(SEARCH("İthal Girdi",O6650)))</formula>
    </cfRule>
    <cfRule type="containsText" dxfId="521" priority="1045" operator="containsText" text="İthal Girdi">
      <formula>NOT(ISERROR(SEARCH("İthal Girdi",O6650)))</formula>
    </cfRule>
    <cfRule type="containsText" dxfId="520" priority="1046" operator="containsText" text="%10 sınırı aşılmıştır.">
      <formula>NOT(ISERROR(SEARCH("%10 sınırı aşılmıştır.",O6650)))</formula>
    </cfRule>
  </conditionalFormatting>
  <conditionalFormatting sqref="O6651:O6652">
    <cfRule type="containsText" dxfId="519" priority="1022" operator="containsText" text="%10 sınırı aşılmıştır.">
      <formula>NOT(ISERROR(SEARCH("%10 sınırı aşılmıştır.",O6651)))</formula>
    </cfRule>
    <cfRule type="containsText" dxfId="518" priority="1024" operator="containsText" text="İthal Girdi">
      <formula>NOT(ISERROR(SEARCH("İthal Girdi",O6651)))</formula>
    </cfRule>
    <cfRule type="containsText" dxfId="517" priority="1021" operator="containsText" text="İthal Girdi">
      <formula>NOT(ISERROR(SEARCH("İthal Girdi",O6651)))</formula>
    </cfRule>
    <cfRule type="containsText" dxfId="516" priority="1023" operator="containsText" text="Uygun">
      <formula>NOT(ISERROR(SEARCH("Uygun",O6651)))</formula>
    </cfRule>
  </conditionalFormatting>
  <conditionalFormatting sqref="O6653">
    <cfRule type="containsText" dxfId="515" priority="1032" operator="containsText" text="İthal Girdi">
      <formula>NOT(ISERROR(SEARCH("İthal Girdi",O6653)))</formula>
    </cfRule>
    <cfRule type="containsText" dxfId="514" priority="1031" operator="containsText" text="Uygun">
      <formula>NOT(ISERROR(SEARCH("Uygun",O6653)))</formula>
    </cfRule>
    <cfRule type="containsText" dxfId="513" priority="1030" operator="containsText" text="%10 sınırı aşılmıştır.">
      <formula>NOT(ISERROR(SEARCH("%10 sınırı aşılmıştır.",O6653)))</formula>
    </cfRule>
    <cfRule type="containsText" dxfId="512" priority="1029" operator="containsText" text="İthal Girdi">
      <formula>NOT(ISERROR(SEARCH("İthal Girdi",O6653)))</formula>
    </cfRule>
  </conditionalFormatting>
  <conditionalFormatting sqref="O6654">
    <cfRule type="containsText" dxfId="511" priority="1037" operator="containsText" text="İthal Girdi">
      <formula>NOT(ISERROR(SEARCH("İthal Girdi",O6654)))</formula>
    </cfRule>
    <cfRule type="containsText" dxfId="510" priority="1039" operator="containsText" text="Uygun">
      <formula>NOT(ISERROR(SEARCH("Uygun",O6654)))</formula>
    </cfRule>
    <cfRule type="containsText" dxfId="509" priority="1040" operator="containsText" text="İthal Girdi">
      <formula>NOT(ISERROR(SEARCH("İthal Girdi",O6654)))</formula>
    </cfRule>
    <cfRule type="containsText" dxfId="508" priority="1038" operator="containsText" text="%10 sınırı aşılmıştır.">
      <formula>NOT(ISERROR(SEARCH("%10 sınırı aşılmıştır.",O6654)))</formula>
    </cfRule>
  </conditionalFormatting>
  <conditionalFormatting sqref="O6655:O6687">
    <cfRule type="containsText" dxfId="507" priority="1016" operator="containsText" text="İthal Girdi">
      <formula>NOT(ISERROR(SEARCH("İthal Girdi",O6655)))</formula>
    </cfRule>
    <cfRule type="containsText" dxfId="506" priority="1015" operator="containsText" text="Uygun">
      <formula>NOT(ISERROR(SEARCH("Uygun",O6655)))</formula>
    </cfRule>
    <cfRule type="containsText" dxfId="505" priority="1014" operator="containsText" text="%10 sınırı aşılmıştır.">
      <formula>NOT(ISERROR(SEARCH("%10 sınırı aşılmıştır.",O6655)))</formula>
    </cfRule>
    <cfRule type="containsText" dxfId="504" priority="1013" operator="containsText" text="İthal Girdi">
      <formula>NOT(ISERROR(SEARCH("İthal Girdi",O6655)))</formula>
    </cfRule>
  </conditionalFormatting>
  <conditionalFormatting sqref="O6688">
    <cfRule type="containsText" dxfId="503" priority="1006" operator="containsText" text="%10 sınırı aşılmıştır.">
      <formula>NOT(ISERROR(SEARCH("%10 sınırı aşılmıştır.",O6688)))</formula>
    </cfRule>
    <cfRule type="containsText" dxfId="502" priority="1005" operator="containsText" text="İthal Girdi">
      <formula>NOT(ISERROR(SEARCH("İthal Girdi",O6688)))</formula>
    </cfRule>
    <cfRule type="containsText" dxfId="501" priority="1008" operator="containsText" text="İthal Girdi">
      <formula>NOT(ISERROR(SEARCH("İthal Girdi",O6688)))</formula>
    </cfRule>
    <cfRule type="containsText" dxfId="500" priority="1007" operator="containsText" text="Uygun">
      <formula>NOT(ISERROR(SEARCH("Uygun",O6688)))</formula>
    </cfRule>
  </conditionalFormatting>
  <conditionalFormatting sqref="O6689:O6690">
    <cfRule type="containsText" dxfId="499" priority="983" operator="containsText" text="Uygun">
      <formula>NOT(ISERROR(SEARCH("Uygun",O6689)))</formula>
    </cfRule>
    <cfRule type="containsText" dxfId="498" priority="982" operator="containsText" text="%10 sınırı aşılmıştır.">
      <formula>NOT(ISERROR(SEARCH("%10 sınırı aşılmıştır.",O6689)))</formula>
    </cfRule>
    <cfRule type="containsText" dxfId="497" priority="981" operator="containsText" text="İthal Girdi">
      <formula>NOT(ISERROR(SEARCH("İthal Girdi",O6689)))</formula>
    </cfRule>
    <cfRule type="containsText" dxfId="496" priority="984" operator="containsText" text="İthal Girdi">
      <formula>NOT(ISERROR(SEARCH("İthal Girdi",O6689)))</formula>
    </cfRule>
  </conditionalFormatting>
  <conditionalFormatting sqref="O6691">
    <cfRule type="containsText" dxfId="495" priority="992" operator="containsText" text="İthal Girdi">
      <formula>NOT(ISERROR(SEARCH("İthal Girdi",O6691)))</formula>
    </cfRule>
    <cfRule type="containsText" dxfId="494" priority="991" operator="containsText" text="Uygun">
      <formula>NOT(ISERROR(SEARCH("Uygun",O6691)))</formula>
    </cfRule>
    <cfRule type="containsText" dxfId="493" priority="990" operator="containsText" text="%10 sınırı aşılmıştır.">
      <formula>NOT(ISERROR(SEARCH("%10 sınırı aşılmıştır.",O6691)))</formula>
    </cfRule>
    <cfRule type="containsText" dxfId="492" priority="989" operator="containsText" text="İthal Girdi">
      <formula>NOT(ISERROR(SEARCH("İthal Girdi",O6691)))</formula>
    </cfRule>
  </conditionalFormatting>
  <conditionalFormatting sqref="O6692">
    <cfRule type="containsText" dxfId="491" priority="1000" operator="containsText" text="İthal Girdi">
      <formula>NOT(ISERROR(SEARCH("İthal Girdi",O6692)))</formula>
    </cfRule>
    <cfRule type="containsText" dxfId="490" priority="999" operator="containsText" text="Uygun">
      <formula>NOT(ISERROR(SEARCH("Uygun",O6692)))</formula>
    </cfRule>
    <cfRule type="containsText" dxfId="489" priority="998" operator="containsText" text="%10 sınırı aşılmıştır.">
      <formula>NOT(ISERROR(SEARCH("%10 sınırı aşılmıştır.",O6692)))</formula>
    </cfRule>
    <cfRule type="containsText" dxfId="488" priority="997" operator="containsText" text="İthal Girdi">
      <formula>NOT(ISERROR(SEARCH("İthal Girdi",O6692)))</formula>
    </cfRule>
  </conditionalFormatting>
  <conditionalFormatting sqref="O6693:O6725">
    <cfRule type="containsText" dxfId="487" priority="976" operator="containsText" text="İthal Girdi">
      <formula>NOT(ISERROR(SEARCH("İthal Girdi",O6693)))</formula>
    </cfRule>
    <cfRule type="containsText" dxfId="486" priority="975" operator="containsText" text="Uygun">
      <formula>NOT(ISERROR(SEARCH("Uygun",O6693)))</formula>
    </cfRule>
    <cfRule type="containsText" dxfId="485" priority="974" operator="containsText" text="%10 sınırı aşılmıştır.">
      <formula>NOT(ISERROR(SEARCH("%10 sınırı aşılmıştır.",O6693)))</formula>
    </cfRule>
    <cfRule type="containsText" dxfId="484" priority="973" operator="containsText" text="İthal Girdi">
      <formula>NOT(ISERROR(SEARCH("İthal Girdi",O6693)))</formula>
    </cfRule>
  </conditionalFormatting>
  <conditionalFormatting sqref="O6726">
    <cfRule type="containsText" dxfId="483" priority="965" operator="containsText" text="İthal Girdi">
      <formula>NOT(ISERROR(SEARCH("İthal Girdi",O6726)))</formula>
    </cfRule>
    <cfRule type="containsText" dxfId="482" priority="966" operator="containsText" text="%10 sınırı aşılmıştır.">
      <formula>NOT(ISERROR(SEARCH("%10 sınırı aşılmıştır.",O6726)))</formula>
    </cfRule>
    <cfRule type="containsText" dxfId="481" priority="968" operator="containsText" text="İthal Girdi">
      <formula>NOT(ISERROR(SEARCH("İthal Girdi",O6726)))</formula>
    </cfRule>
    <cfRule type="containsText" dxfId="480" priority="967" operator="containsText" text="Uygun">
      <formula>NOT(ISERROR(SEARCH("Uygun",O6726)))</formula>
    </cfRule>
  </conditionalFormatting>
  <conditionalFormatting sqref="O6727:O6728">
    <cfRule type="containsText" dxfId="479" priority="941" operator="containsText" text="İthal Girdi">
      <formula>NOT(ISERROR(SEARCH("İthal Girdi",O6727)))</formula>
    </cfRule>
    <cfRule type="containsText" dxfId="478" priority="944" operator="containsText" text="İthal Girdi">
      <formula>NOT(ISERROR(SEARCH("İthal Girdi",O6727)))</formula>
    </cfRule>
    <cfRule type="containsText" dxfId="477" priority="943" operator="containsText" text="Uygun">
      <formula>NOT(ISERROR(SEARCH("Uygun",O6727)))</formula>
    </cfRule>
    <cfRule type="containsText" dxfId="476" priority="942" operator="containsText" text="%10 sınırı aşılmıştır.">
      <formula>NOT(ISERROR(SEARCH("%10 sınırı aşılmıştır.",O6727)))</formula>
    </cfRule>
  </conditionalFormatting>
  <conditionalFormatting sqref="O6729">
    <cfRule type="containsText" dxfId="475" priority="950" operator="containsText" text="%10 sınırı aşılmıştır.">
      <formula>NOT(ISERROR(SEARCH("%10 sınırı aşılmıştır.",O6729)))</formula>
    </cfRule>
    <cfRule type="containsText" dxfId="474" priority="949" operator="containsText" text="İthal Girdi">
      <formula>NOT(ISERROR(SEARCH("İthal Girdi",O6729)))</formula>
    </cfRule>
    <cfRule type="containsText" dxfId="473" priority="951" operator="containsText" text="Uygun">
      <formula>NOT(ISERROR(SEARCH("Uygun",O6729)))</formula>
    </cfRule>
    <cfRule type="containsText" dxfId="472" priority="952" operator="containsText" text="İthal Girdi">
      <formula>NOT(ISERROR(SEARCH("İthal Girdi",O6729)))</formula>
    </cfRule>
  </conditionalFormatting>
  <conditionalFormatting sqref="O6730">
    <cfRule type="containsText" dxfId="471" priority="958" operator="containsText" text="%10 sınırı aşılmıştır.">
      <formula>NOT(ISERROR(SEARCH("%10 sınırı aşılmıştır.",O6730)))</formula>
    </cfRule>
    <cfRule type="containsText" dxfId="470" priority="957" operator="containsText" text="İthal Girdi">
      <formula>NOT(ISERROR(SEARCH("İthal Girdi",O6730)))</formula>
    </cfRule>
    <cfRule type="containsText" dxfId="469" priority="959" operator="containsText" text="Uygun">
      <formula>NOT(ISERROR(SEARCH("Uygun",O6730)))</formula>
    </cfRule>
    <cfRule type="containsText" dxfId="468" priority="960" operator="containsText" text="İthal Girdi">
      <formula>NOT(ISERROR(SEARCH("İthal Girdi",O6730)))</formula>
    </cfRule>
  </conditionalFormatting>
  <conditionalFormatting sqref="O6731:O6763">
    <cfRule type="containsText" dxfId="467" priority="933" operator="containsText" text="İthal Girdi">
      <formula>NOT(ISERROR(SEARCH("İthal Girdi",O6731)))</formula>
    </cfRule>
    <cfRule type="containsText" dxfId="466" priority="934" operator="containsText" text="%10 sınırı aşılmıştır.">
      <formula>NOT(ISERROR(SEARCH("%10 sınırı aşılmıştır.",O6731)))</formula>
    </cfRule>
    <cfRule type="containsText" dxfId="465" priority="936" operator="containsText" text="İthal Girdi">
      <formula>NOT(ISERROR(SEARCH("İthal Girdi",O6731)))</formula>
    </cfRule>
    <cfRule type="containsText" dxfId="464" priority="935" operator="containsText" text="Uygun">
      <formula>NOT(ISERROR(SEARCH("Uygun",O6731)))</formula>
    </cfRule>
  </conditionalFormatting>
  <conditionalFormatting sqref="O6764">
    <cfRule type="containsText" dxfId="463" priority="928" operator="containsText" text="İthal Girdi">
      <formula>NOT(ISERROR(SEARCH("İthal Girdi",O6764)))</formula>
    </cfRule>
    <cfRule type="containsText" dxfId="462" priority="927" operator="containsText" text="Uygun">
      <formula>NOT(ISERROR(SEARCH("Uygun",O6764)))</formula>
    </cfRule>
    <cfRule type="containsText" dxfId="461" priority="925" operator="containsText" text="İthal Girdi">
      <formula>NOT(ISERROR(SEARCH("İthal Girdi",O6764)))</formula>
    </cfRule>
    <cfRule type="containsText" dxfId="460" priority="926" operator="containsText" text="%10 sınırı aşılmıştır.">
      <formula>NOT(ISERROR(SEARCH("%10 sınırı aşılmıştır.",O6764)))</formula>
    </cfRule>
  </conditionalFormatting>
  <conditionalFormatting sqref="O6765:O6766">
    <cfRule type="containsText" dxfId="459" priority="904" operator="containsText" text="İthal Girdi">
      <formula>NOT(ISERROR(SEARCH("İthal Girdi",O6765)))</formula>
    </cfRule>
    <cfRule type="containsText" dxfId="458" priority="901" operator="containsText" text="İthal Girdi">
      <formula>NOT(ISERROR(SEARCH("İthal Girdi",O6765)))</formula>
    </cfRule>
    <cfRule type="containsText" dxfId="457" priority="902" operator="containsText" text="%10 sınırı aşılmıştır.">
      <formula>NOT(ISERROR(SEARCH("%10 sınırı aşılmıştır.",O6765)))</formula>
    </cfRule>
    <cfRule type="containsText" dxfId="456" priority="903" operator="containsText" text="Uygun">
      <formula>NOT(ISERROR(SEARCH("Uygun",O6765)))</formula>
    </cfRule>
  </conditionalFormatting>
  <conditionalFormatting sqref="O6767">
    <cfRule type="containsText" dxfId="455" priority="912" operator="containsText" text="İthal Girdi">
      <formula>NOT(ISERROR(SEARCH("İthal Girdi",O6767)))</formula>
    </cfRule>
    <cfRule type="containsText" dxfId="454" priority="911" operator="containsText" text="Uygun">
      <formula>NOT(ISERROR(SEARCH("Uygun",O6767)))</formula>
    </cfRule>
    <cfRule type="containsText" dxfId="453" priority="910" operator="containsText" text="%10 sınırı aşılmıştır.">
      <formula>NOT(ISERROR(SEARCH("%10 sınırı aşılmıştır.",O6767)))</formula>
    </cfRule>
    <cfRule type="containsText" dxfId="452" priority="909" operator="containsText" text="İthal Girdi">
      <formula>NOT(ISERROR(SEARCH("İthal Girdi",O6767)))</formula>
    </cfRule>
  </conditionalFormatting>
  <conditionalFormatting sqref="O6768">
    <cfRule type="containsText" dxfId="451" priority="920" operator="containsText" text="İthal Girdi">
      <formula>NOT(ISERROR(SEARCH("İthal Girdi",O6768)))</formula>
    </cfRule>
    <cfRule type="containsText" dxfId="450" priority="919" operator="containsText" text="Uygun">
      <formula>NOT(ISERROR(SEARCH("Uygun",O6768)))</formula>
    </cfRule>
    <cfRule type="containsText" dxfId="449" priority="918" operator="containsText" text="%10 sınırı aşılmıştır.">
      <formula>NOT(ISERROR(SEARCH("%10 sınırı aşılmıştır.",O6768)))</formula>
    </cfRule>
    <cfRule type="containsText" dxfId="448" priority="917" operator="containsText" text="İthal Girdi">
      <formula>NOT(ISERROR(SEARCH("İthal Girdi",O6768)))</formula>
    </cfRule>
  </conditionalFormatting>
  <conditionalFormatting sqref="O6769:O6801">
    <cfRule type="containsText" dxfId="447" priority="896" operator="containsText" text="İthal Girdi">
      <formula>NOT(ISERROR(SEARCH("İthal Girdi",O6769)))</formula>
    </cfRule>
    <cfRule type="containsText" dxfId="446" priority="895" operator="containsText" text="Uygun">
      <formula>NOT(ISERROR(SEARCH("Uygun",O6769)))</formula>
    </cfRule>
    <cfRule type="containsText" dxfId="445" priority="894" operator="containsText" text="%10 sınırı aşılmıştır.">
      <formula>NOT(ISERROR(SEARCH("%10 sınırı aşılmıştır.",O6769)))</formula>
    </cfRule>
    <cfRule type="containsText" dxfId="444" priority="893" operator="containsText" text="İthal Girdi">
      <formula>NOT(ISERROR(SEARCH("İthal Girdi",O6769)))</formula>
    </cfRule>
  </conditionalFormatting>
  <conditionalFormatting sqref="O6802">
    <cfRule type="containsText" dxfId="443" priority="888" operator="containsText" text="İthal Girdi">
      <formula>NOT(ISERROR(SEARCH("İthal Girdi",O6802)))</formula>
    </cfRule>
    <cfRule type="containsText" dxfId="442" priority="887" operator="containsText" text="Uygun">
      <formula>NOT(ISERROR(SEARCH("Uygun",O6802)))</formula>
    </cfRule>
    <cfRule type="containsText" dxfId="441" priority="886" operator="containsText" text="%10 sınırı aşılmıştır.">
      <formula>NOT(ISERROR(SEARCH("%10 sınırı aşılmıştır.",O6802)))</formula>
    </cfRule>
    <cfRule type="containsText" dxfId="440" priority="885" operator="containsText" text="İthal Girdi">
      <formula>NOT(ISERROR(SEARCH("İthal Girdi",O6802)))</formula>
    </cfRule>
  </conditionalFormatting>
  <conditionalFormatting sqref="O6803:O6804">
    <cfRule type="containsText" dxfId="439" priority="862" operator="containsText" text="%10 sınırı aşılmıştır.">
      <formula>NOT(ISERROR(SEARCH("%10 sınırı aşılmıştır.",O6803)))</formula>
    </cfRule>
    <cfRule type="containsText" dxfId="438" priority="861" operator="containsText" text="İthal Girdi">
      <formula>NOT(ISERROR(SEARCH("İthal Girdi",O6803)))</formula>
    </cfRule>
    <cfRule type="containsText" dxfId="437" priority="863" operator="containsText" text="Uygun">
      <formula>NOT(ISERROR(SEARCH("Uygun",O6803)))</formula>
    </cfRule>
    <cfRule type="containsText" dxfId="436" priority="864" operator="containsText" text="İthal Girdi">
      <formula>NOT(ISERROR(SEARCH("İthal Girdi",O6803)))</formula>
    </cfRule>
  </conditionalFormatting>
  <conditionalFormatting sqref="O6805">
    <cfRule type="containsText" dxfId="435" priority="871" operator="containsText" text="Uygun">
      <formula>NOT(ISERROR(SEARCH("Uygun",O6805)))</formula>
    </cfRule>
    <cfRule type="containsText" dxfId="434" priority="870" operator="containsText" text="%10 sınırı aşılmıştır.">
      <formula>NOT(ISERROR(SEARCH("%10 sınırı aşılmıştır.",O6805)))</formula>
    </cfRule>
    <cfRule type="containsText" dxfId="433" priority="872" operator="containsText" text="İthal Girdi">
      <formula>NOT(ISERROR(SEARCH("İthal Girdi",O6805)))</formula>
    </cfRule>
    <cfRule type="containsText" dxfId="432" priority="869" operator="containsText" text="İthal Girdi">
      <formula>NOT(ISERROR(SEARCH("İthal Girdi",O6805)))</formula>
    </cfRule>
  </conditionalFormatting>
  <conditionalFormatting sqref="O6806">
    <cfRule type="containsText" dxfId="431" priority="880" operator="containsText" text="İthal Girdi">
      <formula>NOT(ISERROR(SEARCH("İthal Girdi",O6806)))</formula>
    </cfRule>
    <cfRule type="containsText" dxfId="430" priority="879" operator="containsText" text="Uygun">
      <formula>NOT(ISERROR(SEARCH("Uygun",O6806)))</formula>
    </cfRule>
    <cfRule type="containsText" dxfId="429" priority="877" operator="containsText" text="İthal Girdi">
      <formula>NOT(ISERROR(SEARCH("İthal Girdi",O6806)))</formula>
    </cfRule>
    <cfRule type="containsText" dxfId="428" priority="878" operator="containsText" text="%10 sınırı aşılmıştır.">
      <formula>NOT(ISERROR(SEARCH("%10 sınırı aşılmıştır.",O6806)))</formula>
    </cfRule>
  </conditionalFormatting>
  <conditionalFormatting sqref="O6807:O6839">
    <cfRule type="containsText" dxfId="427" priority="856" operator="containsText" text="İthal Girdi">
      <formula>NOT(ISERROR(SEARCH("İthal Girdi",O6807)))</formula>
    </cfRule>
    <cfRule type="containsText" dxfId="426" priority="855" operator="containsText" text="Uygun">
      <formula>NOT(ISERROR(SEARCH("Uygun",O6807)))</formula>
    </cfRule>
    <cfRule type="containsText" dxfId="425" priority="854" operator="containsText" text="%10 sınırı aşılmıştır.">
      <formula>NOT(ISERROR(SEARCH("%10 sınırı aşılmıştır.",O6807)))</formula>
    </cfRule>
    <cfRule type="containsText" dxfId="424" priority="853" operator="containsText" text="İthal Girdi">
      <formula>NOT(ISERROR(SEARCH("İthal Girdi",O6807)))</formula>
    </cfRule>
  </conditionalFormatting>
  <conditionalFormatting sqref="O6840">
    <cfRule type="containsText" dxfId="423" priority="846" operator="containsText" text="%10 sınırı aşılmıştır.">
      <formula>NOT(ISERROR(SEARCH("%10 sınırı aşılmıştır.",O6840)))</formula>
    </cfRule>
    <cfRule type="containsText" dxfId="422" priority="845" operator="containsText" text="İthal Girdi">
      <formula>NOT(ISERROR(SEARCH("İthal Girdi",O6840)))</formula>
    </cfRule>
    <cfRule type="containsText" dxfId="421" priority="848" operator="containsText" text="İthal Girdi">
      <formula>NOT(ISERROR(SEARCH("İthal Girdi",O6840)))</formula>
    </cfRule>
    <cfRule type="containsText" dxfId="420" priority="847" operator="containsText" text="Uygun">
      <formula>NOT(ISERROR(SEARCH("Uygun",O6840)))</formula>
    </cfRule>
  </conditionalFormatting>
  <conditionalFormatting sqref="O6841:O6842">
    <cfRule type="containsText" dxfId="419" priority="823" operator="containsText" text="Uygun">
      <formula>NOT(ISERROR(SEARCH("Uygun",O6841)))</formula>
    </cfRule>
    <cfRule type="containsText" dxfId="418" priority="824" operator="containsText" text="İthal Girdi">
      <formula>NOT(ISERROR(SEARCH("İthal Girdi",O6841)))</formula>
    </cfRule>
    <cfRule type="containsText" dxfId="417" priority="821" operator="containsText" text="İthal Girdi">
      <formula>NOT(ISERROR(SEARCH("İthal Girdi",O6841)))</formula>
    </cfRule>
    <cfRule type="containsText" dxfId="416" priority="822" operator="containsText" text="%10 sınırı aşılmıştır.">
      <formula>NOT(ISERROR(SEARCH("%10 sınırı aşılmıştır.",O6841)))</formula>
    </cfRule>
  </conditionalFormatting>
  <conditionalFormatting sqref="O6843">
    <cfRule type="containsText" dxfId="415" priority="829" operator="containsText" text="İthal Girdi">
      <formula>NOT(ISERROR(SEARCH("İthal Girdi",O6843)))</formula>
    </cfRule>
    <cfRule type="containsText" dxfId="414" priority="830" operator="containsText" text="%10 sınırı aşılmıştır.">
      <formula>NOT(ISERROR(SEARCH("%10 sınırı aşılmıştır.",O6843)))</formula>
    </cfRule>
    <cfRule type="containsText" dxfId="413" priority="832" operator="containsText" text="İthal Girdi">
      <formula>NOT(ISERROR(SEARCH("İthal Girdi",O6843)))</formula>
    </cfRule>
    <cfRule type="containsText" dxfId="412" priority="831" operator="containsText" text="Uygun">
      <formula>NOT(ISERROR(SEARCH("Uygun",O6843)))</formula>
    </cfRule>
  </conditionalFormatting>
  <conditionalFormatting sqref="O6844">
    <cfRule type="containsText" dxfId="411" priority="839" operator="containsText" text="Uygun">
      <formula>NOT(ISERROR(SEARCH("Uygun",O6844)))</formula>
    </cfRule>
    <cfRule type="containsText" dxfId="410" priority="838" operator="containsText" text="%10 sınırı aşılmıştır.">
      <formula>NOT(ISERROR(SEARCH("%10 sınırı aşılmıştır.",O6844)))</formula>
    </cfRule>
    <cfRule type="containsText" dxfId="409" priority="837" operator="containsText" text="İthal Girdi">
      <formula>NOT(ISERROR(SEARCH("İthal Girdi",O6844)))</formula>
    </cfRule>
    <cfRule type="containsText" dxfId="408" priority="840" operator="containsText" text="İthal Girdi">
      <formula>NOT(ISERROR(SEARCH("İthal Girdi",O6844)))</formula>
    </cfRule>
  </conditionalFormatting>
  <conditionalFormatting sqref="O6845:O6877">
    <cfRule type="containsText" dxfId="407" priority="813" operator="containsText" text="İthal Girdi">
      <formula>NOT(ISERROR(SEARCH("İthal Girdi",O6845)))</formula>
    </cfRule>
    <cfRule type="containsText" dxfId="406" priority="814" operator="containsText" text="%10 sınırı aşılmıştır.">
      <formula>NOT(ISERROR(SEARCH("%10 sınırı aşılmıştır.",O6845)))</formula>
    </cfRule>
    <cfRule type="containsText" dxfId="405" priority="815" operator="containsText" text="Uygun">
      <formula>NOT(ISERROR(SEARCH("Uygun",O6845)))</formula>
    </cfRule>
    <cfRule type="containsText" dxfId="404" priority="816" operator="containsText" text="İthal Girdi">
      <formula>NOT(ISERROR(SEARCH("İthal Girdi",O6845)))</formula>
    </cfRule>
  </conditionalFormatting>
  <conditionalFormatting sqref="O6878">
    <cfRule type="containsText" dxfId="403" priority="808" operator="containsText" text="İthal Girdi">
      <formula>NOT(ISERROR(SEARCH("İthal Girdi",O6878)))</formula>
    </cfRule>
    <cfRule type="containsText" dxfId="402" priority="806" operator="containsText" text="%10 sınırı aşılmıştır.">
      <formula>NOT(ISERROR(SEARCH("%10 sınırı aşılmıştır.",O6878)))</formula>
    </cfRule>
    <cfRule type="containsText" dxfId="401" priority="805" operator="containsText" text="İthal Girdi">
      <formula>NOT(ISERROR(SEARCH("İthal Girdi",O6878)))</formula>
    </cfRule>
    <cfRule type="containsText" dxfId="400" priority="807" operator="containsText" text="Uygun">
      <formula>NOT(ISERROR(SEARCH("Uygun",O6878)))</formula>
    </cfRule>
  </conditionalFormatting>
  <conditionalFormatting sqref="O6879:O6880">
    <cfRule type="containsText" dxfId="399" priority="782" operator="containsText" text="%10 sınırı aşılmıştır.">
      <formula>NOT(ISERROR(SEARCH("%10 sınırı aşılmıştır.",O6879)))</formula>
    </cfRule>
    <cfRule type="containsText" dxfId="398" priority="781" operator="containsText" text="İthal Girdi">
      <formula>NOT(ISERROR(SEARCH("İthal Girdi",O6879)))</formula>
    </cfRule>
    <cfRule type="containsText" dxfId="397" priority="783" operator="containsText" text="Uygun">
      <formula>NOT(ISERROR(SEARCH("Uygun",O6879)))</formula>
    </cfRule>
    <cfRule type="containsText" dxfId="396" priority="784" operator="containsText" text="İthal Girdi">
      <formula>NOT(ISERROR(SEARCH("İthal Girdi",O6879)))</formula>
    </cfRule>
  </conditionalFormatting>
  <conditionalFormatting sqref="O6881">
    <cfRule type="containsText" dxfId="395" priority="791" operator="containsText" text="Uygun">
      <formula>NOT(ISERROR(SEARCH("Uygun",O6881)))</formula>
    </cfRule>
    <cfRule type="containsText" dxfId="394" priority="790" operator="containsText" text="%10 sınırı aşılmıştır.">
      <formula>NOT(ISERROR(SEARCH("%10 sınırı aşılmıştır.",O6881)))</formula>
    </cfRule>
    <cfRule type="containsText" dxfId="393" priority="789" operator="containsText" text="İthal Girdi">
      <formula>NOT(ISERROR(SEARCH("İthal Girdi",O6881)))</formula>
    </cfRule>
    <cfRule type="containsText" dxfId="392" priority="792" operator="containsText" text="İthal Girdi">
      <formula>NOT(ISERROR(SEARCH("İthal Girdi",O6881)))</formula>
    </cfRule>
  </conditionalFormatting>
  <conditionalFormatting sqref="O6882">
    <cfRule type="containsText" dxfId="391" priority="800" operator="containsText" text="İthal Girdi">
      <formula>NOT(ISERROR(SEARCH("İthal Girdi",O6882)))</formula>
    </cfRule>
    <cfRule type="containsText" dxfId="390" priority="799" operator="containsText" text="Uygun">
      <formula>NOT(ISERROR(SEARCH("Uygun",O6882)))</formula>
    </cfRule>
    <cfRule type="containsText" dxfId="389" priority="798" operator="containsText" text="%10 sınırı aşılmıştır.">
      <formula>NOT(ISERROR(SEARCH("%10 sınırı aşılmıştır.",O6882)))</formula>
    </cfRule>
    <cfRule type="containsText" dxfId="388" priority="797" operator="containsText" text="İthal Girdi">
      <formula>NOT(ISERROR(SEARCH("İthal Girdi",O6882)))</formula>
    </cfRule>
  </conditionalFormatting>
  <conditionalFormatting sqref="O6883:O6915">
    <cfRule type="containsText" dxfId="387" priority="773" operator="containsText" text="İthal Girdi">
      <formula>NOT(ISERROR(SEARCH("İthal Girdi",O6883)))</formula>
    </cfRule>
    <cfRule type="containsText" dxfId="386" priority="776" operator="containsText" text="İthal Girdi">
      <formula>NOT(ISERROR(SEARCH("İthal Girdi",O6883)))</formula>
    </cfRule>
    <cfRule type="containsText" dxfId="385" priority="774" operator="containsText" text="%10 sınırı aşılmıştır.">
      <formula>NOT(ISERROR(SEARCH("%10 sınırı aşılmıştır.",O6883)))</formula>
    </cfRule>
    <cfRule type="containsText" dxfId="384" priority="775" operator="containsText" text="Uygun">
      <formula>NOT(ISERROR(SEARCH("Uygun",O6883)))</formula>
    </cfRule>
  </conditionalFormatting>
  <conditionalFormatting sqref="O6916">
    <cfRule type="containsText" dxfId="383" priority="766" operator="containsText" text="%10 sınırı aşılmıştır.">
      <formula>NOT(ISERROR(SEARCH("%10 sınırı aşılmıştır.",O6916)))</formula>
    </cfRule>
    <cfRule type="containsText" dxfId="382" priority="767" operator="containsText" text="Uygun">
      <formula>NOT(ISERROR(SEARCH("Uygun",O6916)))</formula>
    </cfRule>
    <cfRule type="containsText" dxfId="381" priority="768" operator="containsText" text="İthal Girdi">
      <formula>NOT(ISERROR(SEARCH("İthal Girdi",O6916)))</formula>
    </cfRule>
    <cfRule type="containsText" dxfId="380" priority="765" operator="containsText" text="İthal Girdi">
      <formula>NOT(ISERROR(SEARCH("İthal Girdi",O6916)))</formula>
    </cfRule>
  </conditionalFormatting>
  <conditionalFormatting sqref="O6917:O6918">
    <cfRule type="containsText" dxfId="379" priority="744" operator="containsText" text="İthal Girdi">
      <formula>NOT(ISERROR(SEARCH("İthal Girdi",O6917)))</formula>
    </cfRule>
    <cfRule type="containsText" dxfId="378" priority="743" operator="containsText" text="Uygun">
      <formula>NOT(ISERROR(SEARCH("Uygun",O6917)))</formula>
    </cfRule>
    <cfRule type="containsText" dxfId="377" priority="742" operator="containsText" text="%10 sınırı aşılmıştır.">
      <formula>NOT(ISERROR(SEARCH("%10 sınırı aşılmıştır.",O6917)))</formula>
    </cfRule>
    <cfRule type="containsText" dxfId="376" priority="741" operator="containsText" text="İthal Girdi">
      <formula>NOT(ISERROR(SEARCH("İthal Girdi",O6917)))</formula>
    </cfRule>
  </conditionalFormatting>
  <conditionalFormatting sqref="O6919">
    <cfRule type="containsText" dxfId="375" priority="749" operator="containsText" text="İthal Girdi">
      <formula>NOT(ISERROR(SEARCH("İthal Girdi",O6919)))</formula>
    </cfRule>
    <cfRule type="containsText" dxfId="374" priority="750" operator="containsText" text="%10 sınırı aşılmıştır.">
      <formula>NOT(ISERROR(SEARCH("%10 sınırı aşılmıştır.",O6919)))</formula>
    </cfRule>
    <cfRule type="containsText" dxfId="373" priority="751" operator="containsText" text="Uygun">
      <formula>NOT(ISERROR(SEARCH("Uygun",O6919)))</formula>
    </cfRule>
    <cfRule type="containsText" dxfId="372" priority="752" operator="containsText" text="İthal Girdi">
      <formula>NOT(ISERROR(SEARCH("İthal Girdi",O6919)))</formula>
    </cfRule>
  </conditionalFormatting>
  <conditionalFormatting sqref="O6920">
    <cfRule type="containsText" dxfId="371" priority="759" operator="containsText" text="Uygun">
      <formula>NOT(ISERROR(SEARCH("Uygun",O6920)))</formula>
    </cfRule>
    <cfRule type="containsText" dxfId="370" priority="757" operator="containsText" text="İthal Girdi">
      <formula>NOT(ISERROR(SEARCH("İthal Girdi",O6920)))</formula>
    </cfRule>
    <cfRule type="containsText" dxfId="369" priority="758" operator="containsText" text="%10 sınırı aşılmıştır.">
      <formula>NOT(ISERROR(SEARCH("%10 sınırı aşılmıştır.",O6920)))</formula>
    </cfRule>
    <cfRule type="containsText" dxfId="368" priority="760" operator="containsText" text="İthal Girdi">
      <formula>NOT(ISERROR(SEARCH("İthal Girdi",O6920)))</formula>
    </cfRule>
  </conditionalFormatting>
  <conditionalFormatting sqref="O6921:O6953">
    <cfRule type="containsText" dxfId="367" priority="736" operator="containsText" text="İthal Girdi">
      <formula>NOT(ISERROR(SEARCH("İthal Girdi",O6921)))</formula>
    </cfRule>
    <cfRule type="containsText" dxfId="366" priority="733" operator="containsText" text="İthal Girdi">
      <formula>NOT(ISERROR(SEARCH("İthal Girdi",O6921)))</formula>
    </cfRule>
    <cfRule type="containsText" dxfId="365" priority="734" operator="containsText" text="%10 sınırı aşılmıştır.">
      <formula>NOT(ISERROR(SEARCH("%10 sınırı aşılmıştır.",O6921)))</formula>
    </cfRule>
    <cfRule type="containsText" dxfId="364" priority="735" operator="containsText" text="Uygun">
      <formula>NOT(ISERROR(SEARCH("Uygun",O6921)))</formula>
    </cfRule>
  </conditionalFormatting>
  <conditionalFormatting sqref="O6954">
    <cfRule type="containsText" dxfId="363" priority="726" operator="containsText" text="%10 sınırı aşılmıştır.">
      <formula>NOT(ISERROR(SEARCH("%10 sınırı aşılmıştır.",O6954)))</formula>
    </cfRule>
    <cfRule type="containsText" dxfId="362" priority="725" operator="containsText" text="İthal Girdi">
      <formula>NOT(ISERROR(SEARCH("İthal Girdi",O6954)))</formula>
    </cfRule>
    <cfRule type="containsText" dxfId="361" priority="728" operator="containsText" text="İthal Girdi">
      <formula>NOT(ISERROR(SEARCH("İthal Girdi",O6954)))</formula>
    </cfRule>
    <cfRule type="containsText" dxfId="360" priority="727" operator="containsText" text="Uygun">
      <formula>NOT(ISERROR(SEARCH("Uygun",O6954)))</formula>
    </cfRule>
  </conditionalFormatting>
  <conditionalFormatting sqref="O6955:O6956">
    <cfRule type="containsText" dxfId="359" priority="703" operator="containsText" text="Uygun">
      <formula>NOT(ISERROR(SEARCH("Uygun",O6955)))</formula>
    </cfRule>
    <cfRule type="containsText" dxfId="358" priority="702" operator="containsText" text="%10 sınırı aşılmıştır.">
      <formula>NOT(ISERROR(SEARCH("%10 sınırı aşılmıştır.",O6955)))</formula>
    </cfRule>
    <cfRule type="containsText" dxfId="357" priority="704" operator="containsText" text="İthal Girdi">
      <formula>NOT(ISERROR(SEARCH("İthal Girdi",O6955)))</formula>
    </cfRule>
    <cfRule type="containsText" dxfId="356" priority="701" operator="containsText" text="İthal Girdi">
      <formula>NOT(ISERROR(SEARCH("İthal Girdi",O6955)))</formula>
    </cfRule>
  </conditionalFormatting>
  <conditionalFormatting sqref="O6957">
    <cfRule type="containsText" dxfId="355" priority="712" operator="containsText" text="İthal Girdi">
      <formula>NOT(ISERROR(SEARCH("İthal Girdi",O6957)))</formula>
    </cfRule>
    <cfRule type="containsText" dxfId="354" priority="711" operator="containsText" text="Uygun">
      <formula>NOT(ISERROR(SEARCH("Uygun",O6957)))</formula>
    </cfRule>
    <cfRule type="containsText" dxfId="353" priority="709" operator="containsText" text="İthal Girdi">
      <formula>NOT(ISERROR(SEARCH("İthal Girdi",O6957)))</formula>
    </cfRule>
    <cfRule type="containsText" dxfId="352" priority="710" operator="containsText" text="%10 sınırı aşılmıştır.">
      <formula>NOT(ISERROR(SEARCH("%10 sınırı aşılmıştır.",O6957)))</formula>
    </cfRule>
  </conditionalFormatting>
  <conditionalFormatting sqref="O6958">
    <cfRule type="containsText" dxfId="351" priority="717" operator="containsText" text="İthal Girdi">
      <formula>NOT(ISERROR(SEARCH("İthal Girdi",O6958)))</formula>
    </cfRule>
    <cfRule type="containsText" dxfId="350" priority="718" operator="containsText" text="%10 sınırı aşılmıştır.">
      <formula>NOT(ISERROR(SEARCH("%10 sınırı aşılmıştır.",O6958)))</formula>
    </cfRule>
    <cfRule type="containsText" dxfId="349" priority="720" operator="containsText" text="İthal Girdi">
      <formula>NOT(ISERROR(SEARCH("İthal Girdi",O6958)))</formula>
    </cfRule>
    <cfRule type="containsText" dxfId="348" priority="719" operator="containsText" text="Uygun">
      <formula>NOT(ISERROR(SEARCH("Uygun",O6958)))</formula>
    </cfRule>
  </conditionalFormatting>
  <conditionalFormatting sqref="O6959:O6991">
    <cfRule type="containsText" dxfId="347" priority="695" operator="containsText" text="Uygun">
      <formula>NOT(ISERROR(SEARCH("Uygun",O6959)))</formula>
    </cfRule>
    <cfRule type="containsText" dxfId="346" priority="696" operator="containsText" text="İthal Girdi">
      <formula>NOT(ISERROR(SEARCH("İthal Girdi",O6959)))</formula>
    </cfRule>
    <cfRule type="containsText" dxfId="345" priority="693" operator="containsText" text="İthal Girdi">
      <formula>NOT(ISERROR(SEARCH("İthal Girdi",O6959)))</formula>
    </cfRule>
    <cfRule type="containsText" dxfId="344" priority="694" operator="containsText" text="%10 sınırı aşılmıştır.">
      <formula>NOT(ISERROR(SEARCH("%10 sınırı aşılmıştır.",O6959)))</formula>
    </cfRule>
  </conditionalFormatting>
  <conditionalFormatting sqref="O6992">
    <cfRule type="containsText" dxfId="343" priority="685" operator="containsText" text="İthal Girdi">
      <formula>NOT(ISERROR(SEARCH("İthal Girdi",O6992)))</formula>
    </cfRule>
    <cfRule type="containsText" dxfId="342" priority="686" operator="containsText" text="%10 sınırı aşılmıştır.">
      <formula>NOT(ISERROR(SEARCH("%10 sınırı aşılmıştır.",O6992)))</formula>
    </cfRule>
    <cfRule type="containsText" dxfId="341" priority="687" operator="containsText" text="Uygun">
      <formula>NOT(ISERROR(SEARCH("Uygun",O6992)))</formula>
    </cfRule>
    <cfRule type="containsText" dxfId="340" priority="688" operator="containsText" text="İthal Girdi">
      <formula>NOT(ISERROR(SEARCH("İthal Girdi",O6992)))</formula>
    </cfRule>
  </conditionalFormatting>
  <conditionalFormatting sqref="O6993:O6994">
    <cfRule type="containsText" dxfId="339" priority="664" operator="containsText" text="İthal Girdi">
      <formula>NOT(ISERROR(SEARCH("İthal Girdi",O6993)))</formula>
    </cfRule>
    <cfRule type="containsText" dxfId="338" priority="663" operator="containsText" text="Uygun">
      <formula>NOT(ISERROR(SEARCH("Uygun",O6993)))</formula>
    </cfRule>
    <cfRule type="containsText" dxfId="337" priority="662" operator="containsText" text="%10 sınırı aşılmıştır.">
      <formula>NOT(ISERROR(SEARCH("%10 sınırı aşılmıştır.",O6993)))</formula>
    </cfRule>
    <cfRule type="containsText" dxfId="336" priority="661" operator="containsText" text="İthal Girdi">
      <formula>NOT(ISERROR(SEARCH("İthal Girdi",O6993)))</formula>
    </cfRule>
  </conditionalFormatting>
  <conditionalFormatting sqref="O6995">
    <cfRule type="containsText" dxfId="335" priority="672" operator="containsText" text="İthal Girdi">
      <formula>NOT(ISERROR(SEARCH("İthal Girdi",O6995)))</formula>
    </cfRule>
    <cfRule type="containsText" dxfId="334" priority="671" operator="containsText" text="Uygun">
      <formula>NOT(ISERROR(SEARCH("Uygun",O6995)))</formula>
    </cfRule>
    <cfRule type="containsText" dxfId="333" priority="669" operator="containsText" text="İthal Girdi">
      <formula>NOT(ISERROR(SEARCH("İthal Girdi",O6995)))</formula>
    </cfRule>
    <cfRule type="containsText" dxfId="332" priority="670" operator="containsText" text="%10 sınırı aşılmıştır.">
      <formula>NOT(ISERROR(SEARCH("%10 sınırı aşılmıştır.",O6995)))</formula>
    </cfRule>
  </conditionalFormatting>
  <conditionalFormatting sqref="O6996">
    <cfRule type="containsText" dxfId="331" priority="680" operator="containsText" text="İthal Girdi">
      <formula>NOT(ISERROR(SEARCH("İthal Girdi",O6996)))</formula>
    </cfRule>
    <cfRule type="containsText" dxfId="330" priority="677" operator="containsText" text="İthal Girdi">
      <formula>NOT(ISERROR(SEARCH("İthal Girdi",O6996)))</formula>
    </cfRule>
    <cfRule type="containsText" dxfId="329" priority="678" operator="containsText" text="%10 sınırı aşılmıştır.">
      <formula>NOT(ISERROR(SEARCH("%10 sınırı aşılmıştır.",O6996)))</formula>
    </cfRule>
    <cfRule type="containsText" dxfId="328" priority="679" operator="containsText" text="Uygun">
      <formula>NOT(ISERROR(SEARCH("Uygun",O6996)))</formula>
    </cfRule>
  </conditionalFormatting>
  <conditionalFormatting sqref="O6997:O7029">
    <cfRule type="containsText" dxfId="327" priority="655" operator="containsText" text="Uygun">
      <formula>NOT(ISERROR(SEARCH("Uygun",O6997)))</formula>
    </cfRule>
    <cfRule type="containsText" dxfId="326" priority="653" operator="containsText" text="İthal Girdi">
      <formula>NOT(ISERROR(SEARCH("İthal Girdi",O6997)))</formula>
    </cfRule>
    <cfRule type="containsText" dxfId="325" priority="654" operator="containsText" text="%10 sınırı aşılmıştır.">
      <formula>NOT(ISERROR(SEARCH("%10 sınırı aşılmıştır.",O6997)))</formula>
    </cfRule>
    <cfRule type="containsText" dxfId="324" priority="656" operator="containsText" text="İthal Girdi">
      <formula>NOT(ISERROR(SEARCH("İthal Girdi",O6997)))</formula>
    </cfRule>
  </conditionalFormatting>
  <conditionalFormatting sqref="O7030">
    <cfRule type="containsText" dxfId="323" priority="646" operator="containsText" text="%10 sınırı aşılmıştır.">
      <formula>NOT(ISERROR(SEARCH("%10 sınırı aşılmıştır.",O7030)))</formula>
    </cfRule>
    <cfRule type="containsText" dxfId="322" priority="645" operator="containsText" text="İthal Girdi">
      <formula>NOT(ISERROR(SEARCH("İthal Girdi",O7030)))</formula>
    </cfRule>
    <cfRule type="containsText" dxfId="321" priority="648" operator="containsText" text="İthal Girdi">
      <formula>NOT(ISERROR(SEARCH("İthal Girdi",O7030)))</formula>
    </cfRule>
    <cfRule type="containsText" dxfId="320" priority="647" operator="containsText" text="Uygun">
      <formula>NOT(ISERROR(SEARCH("Uygun",O7030)))</formula>
    </cfRule>
  </conditionalFormatting>
  <conditionalFormatting sqref="O7031:O7032">
    <cfRule type="containsText" dxfId="319" priority="624" operator="containsText" text="İthal Girdi">
      <formula>NOT(ISERROR(SEARCH("İthal Girdi",O7031)))</formula>
    </cfRule>
    <cfRule type="containsText" dxfId="318" priority="621" operator="containsText" text="İthal Girdi">
      <formula>NOT(ISERROR(SEARCH("İthal Girdi",O7031)))</formula>
    </cfRule>
    <cfRule type="containsText" dxfId="317" priority="622" operator="containsText" text="%10 sınırı aşılmıştır.">
      <formula>NOT(ISERROR(SEARCH("%10 sınırı aşılmıştır.",O7031)))</formula>
    </cfRule>
    <cfRule type="containsText" dxfId="316" priority="623" operator="containsText" text="Uygun">
      <formula>NOT(ISERROR(SEARCH("Uygun",O7031)))</formula>
    </cfRule>
  </conditionalFormatting>
  <conditionalFormatting sqref="O7033">
    <cfRule type="containsText" dxfId="315" priority="632" operator="containsText" text="İthal Girdi">
      <formula>NOT(ISERROR(SEARCH("İthal Girdi",O7033)))</formula>
    </cfRule>
    <cfRule type="containsText" dxfId="314" priority="631" operator="containsText" text="Uygun">
      <formula>NOT(ISERROR(SEARCH("Uygun",O7033)))</formula>
    </cfRule>
    <cfRule type="containsText" dxfId="313" priority="630" operator="containsText" text="%10 sınırı aşılmıştır.">
      <formula>NOT(ISERROR(SEARCH("%10 sınırı aşılmıştır.",O7033)))</formula>
    </cfRule>
    <cfRule type="containsText" dxfId="312" priority="629" operator="containsText" text="İthal Girdi">
      <formula>NOT(ISERROR(SEARCH("İthal Girdi",O7033)))</formula>
    </cfRule>
  </conditionalFormatting>
  <conditionalFormatting sqref="O7034">
    <cfRule type="containsText" dxfId="311" priority="640" operator="containsText" text="İthal Girdi">
      <formula>NOT(ISERROR(SEARCH("İthal Girdi",O7034)))</formula>
    </cfRule>
    <cfRule type="containsText" dxfId="310" priority="639" operator="containsText" text="Uygun">
      <formula>NOT(ISERROR(SEARCH("Uygun",O7034)))</formula>
    </cfRule>
    <cfRule type="containsText" dxfId="309" priority="638" operator="containsText" text="%10 sınırı aşılmıştır.">
      <formula>NOT(ISERROR(SEARCH("%10 sınırı aşılmıştır.",O7034)))</formula>
    </cfRule>
    <cfRule type="containsText" dxfId="308" priority="637" operator="containsText" text="İthal Girdi">
      <formula>NOT(ISERROR(SEARCH("İthal Girdi",O7034)))</formula>
    </cfRule>
  </conditionalFormatting>
  <conditionalFormatting sqref="O7035:O7067">
    <cfRule type="containsText" dxfId="307" priority="616" operator="containsText" text="İthal Girdi">
      <formula>NOT(ISERROR(SEARCH("İthal Girdi",O7035)))</formula>
    </cfRule>
    <cfRule type="containsText" dxfId="306" priority="615" operator="containsText" text="Uygun">
      <formula>NOT(ISERROR(SEARCH("Uygun",O7035)))</formula>
    </cfRule>
    <cfRule type="containsText" dxfId="305" priority="614" operator="containsText" text="%10 sınırı aşılmıştır.">
      <formula>NOT(ISERROR(SEARCH("%10 sınırı aşılmıştır.",O7035)))</formula>
    </cfRule>
    <cfRule type="containsText" dxfId="304" priority="613" operator="containsText" text="İthal Girdi">
      <formula>NOT(ISERROR(SEARCH("İthal Girdi",O7035)))</formula>
    </cfRule>
  </conditionalFormatting>
  <conditionalFormatting sqref="O7068">
    <cfRule type="containsText" dxfId="303" priority="605" operator="containsText" text="İthal Girdi">
      <formula>NOT(ISERROR(SEARCH("İthal Girdi",O7068)))</formula>
    </cfRule>
    <cfRule type="containsText" dxfId="302" priority="606" operator="containsText" text="%10 sınırı aşılmıştır.">
      <formula>NOT(ISERROR(SEARCH("%10 sınırı aşılmıştır.",O7068)))</formula>
    </cfRule>
    <cfRule type="containsText" dxfId="301" priority="608" operator="containsText" text="İthal Girdi">
      <formula>NOT(ISERROR(SEARCH("İthal Girdi",O7068)))</formula>
    </cfRule>
    <cfRule type="containsText" dxfId="300" priority="607" operator="containsText" text="Uygun">
      <formula>NOT(ISERROR(SEARCH("Uygun",O7068)))</formula>
    </cfRule>
  </conditionalFormatting>
  <conditionalFormatting sqref="O7069:O7070">
    <cfRule type="containsText" dxfId="299" priority="584" operator="containsText" text="İthal Girdi">
      <formula>NOT(ISERROR(SEARCH("İthal Girdi",O7069)))</formula>
    </cfRule>
    <cfRule type="containsText" dxfId="298" priority="582" operator="containsText" text="%10 sınırı aşılmıştır.">
      <formula>NOT(ISERROR(SEARCH("%10 sınırı aşılmıştır.",O7069)))</formula>
    </cfRule>
    <cfRule type="containsText" dxfId="297" priority="581" operator="containsText" text="İthal Girdi">
      <formula>NOT(ISERROR(SEARCH("İthal Girdi",O7069)))</formula>
    </cfRule>
    <cfRule type="containsText" dxfId="296" priority="583" operator="containsText" text="Uygun">
      <formula>NOT(ISERROR(SEARCH("Uygun",O7069)))</formula>
    </cfRule>
  </conditionalFormatting>
  <conditionalFormatting sqref="O7071">
    <cfRule type="containsText" dxfId="295" priority="592" operator="containsText" text="İthal Girdi">
      <formula>NOT(ISERROR(SEARCH("İthal Girdi",O7071)))</formula>
    </cfRule>
    <cfRule type="containsText" dxfId="294" priority="590" operator="containsText" text="%10 sınırı aşılmıştır.">
      <formula>NOT(ISERROR(SEARCH("%10 sınırı aşılmıştır.",O7071)))</formula>
    </cfRule>
    <cfRule type="containsText" dxfId="293" priority="589" operator="containsText" text="İthal Girdi">
      <formula>NOT(ISERROR(SEARCH("İthal Girdi",O7071)))</formula>
    </cfRule>
    <cfRule type="containsText" dxfId="292" priority="591" operator="containsText" text="Uygun">
      <formula>NOT(ISERROR(SEARCH("Uygun",O7071)))</formula>
    </cfRule>
  </conditionalFormatting>
  <conditionalFormatting sqref="O7072">
    <cfRule type="containsText" dxfId="291" priority="597" operator="containsText" text="İthal Girdi">
      <formula>NOT(ISERROR(SEARCH("İthal Girdi",O7072)))</formula>
    </cfRule>
    <cfRule type="containsText" dxfId="290" priority="600" operator="containsText" text="İthal Girdi">
      <formula>NOT(ISERROR(SEARCH("İthal Girdi",O7072)))</formula>
    </cfRule>
    <cfRule type="containsText" dxfId="289" priority="598" operator="containsText" text="%10 sınırı aşılmıştır.">
      <formula>NOT(ISERROR(SEARCH("%10 sınırı aşılmıştır.",O7072)))</formula>
    </cfRule>
    <cfRule type="containsText" dxfId="288" priority="599" operator="containsText" text="Uygun">
      <formula>NOT(ISERROR(SEARCH("Uygun",O7072)))</formula>
    </cfRule>
  </conditionalFormatting>
  <conditionalFormatting sqref="O7073:O7105">
    <cfRule type="containsText" dxfId="287" priority="576" operator="containsText" text="İthal Girdi">
      <formula>NOT(ISERROR(SEARCH("İthal Girdi",O7073)))</formula>
    </cfRule>
    <cfRule type="containsText" dxfId="286" priority="573" operator="containsText" text="İthal Girdi">
      <formula>NOT(ISERROR(SEARCH("İthal Girdi",O7073)))</formula>
    </cfRule>
    <cfRule type="containsText" dxfId="285" priority="574" operator="containsText" text="%10 sınırı aşılmıştır.">
      <formula>NOT(ISERROR(SEARCH("%10 sınırı aşılmıştır.",O7073)))</formula>
    </cfRule>
    <cfRule type="containsText" dxfId="284" priority="575" operator="containsText" text="Uygun">
      <formula>NOT(ISERROR(SEARCH("Uygun",O7073)))</formula>
    </cfRule>
  </conditionalFormatting>
  <conditionalFormatting sqref="O7106">
    <cfRule type="containsText" dxfId="283" priority="567" operator="containsText" text="Uygun">
      <formula>NOT(ISERROR(SEARCH("Uygun",O7106)))</formula>
    </cfRule>
    <cfRule type="containsText" dxfId="282" priority="568" operator="containsText" text="İthal Girdi">
      <formula>NOT(ISERROR(SEARCH("İthal Girdi",O7106)))</formula>
    </cfRule>
    <cfRule type="containsText" dxfId="281" priority="566" operator="containsText" text="%10 sınırı aşılmıştır.">
      <formula>NOT(ISERROR(SEARCH("%10 sınırı aşılmıştır.",O7106)))</formula>
    </cfRule>
    <cfRule type="containsText" dxfId="280" priority="565" operator="containsText" text="İthal Girdi">
      <formula>NOT(ISERROR(SEARCH("İthal Girdi",O7106)))</formula>
    </cfRule>
  </conditionalFormatting>
  <conditionalFormatting sqref="O7107:O7108">
    <cfRule type="containsText" dxfId="279" priority="541" operator="containsText" text="İthal Girdi">
      <formula>NOT(ISERROR(SEARCH("İthal Girdi",O7107)))</formula>
    </cfRule>
    <cfRule type="containsText" dxfId="278" priority="544" operator="containsText" text="İthal Girdi">
      <formula>NOT(ISERROR(SEARCH("İthal Girdi",O7107)))</formula>
    </cfRule>
    <cfRule type="containsText" dxfId="277" priority="543" operator="containsText" text="Uygun">
      <formula>NOT(ISERROR(SEARCH("Uygun",O7107)))</formula>
    </cfRule>
    <cfRule type="containsText" dxfId="276" priority="542" operator="containsText" text="%10 sınırı aşılmıştır.">
      <formula>NOT(ISERROR(SEARCH("%10 sınırı aşılmıştır.",O7107)))</formula>
    </cfRule>
  </conditionalFormatting>
  <conditionalFormatting sqref="O7109">
    <cfRule type="containsText" dxfId="275" priority="549" operator="containsText" text="İthal Girdi">
      <formula>NOT(ISERROR(SEARCH("İthal Girdi",O7109)))</formula>
    </cfRule>
    <cfRule type="containsText" dxfId="274" priority="550" operator="containsText" text="%10 sınırı aşılmıştır.">
      <formula>NOT(ISERROR(SEARCH("%10 sınırı aşılmıştır.",O7109)))</formula>
    </cfRule>
    <cfRule type="containsText" dxfId="273" priority="551" operator="containsText" text="Uygun">
      <formula>NOT(ISERROR(SEARCH("Uygun",O7109)))</formula>
    </cfRule>
    <cfRule type="containsText" dxfId="272" priority="552" operator="containsText" text="İthal Girdi">
      <formula>NOT(ISERROR(SEARCH("İthal Girdi",O7109)))</formula>
    </cfRule>
  </conditionalFormatting>
  <conditionalFormatting sqref="O7110">
    <cfRule type="containsText" dxfId="271" priority="560" operator="containsText" text="İthal Girdi">
      <formula>NOT(ISERROR(SEARCH("İthal Girdi",O7110)))</formula>
    </cfRule>
    <cfRule type="containsText" dxfId="270" priority="559" operator="containsText" text="Uygun">
      <formula>NOT(ISERROR(SEARCH("Uygun",O7110)))</formula>
    </cfRule>
    <cfRule type="containsText" dxfId="269" priority="558" operator="containsText" text="%10 sınırı aşılmıştır.">
      <formula>NOT(ISERROR(SEARCH("%10 sınırı aşılmıştır.",O7110)))</formula>
    </cfRule>
    <cfRule type="containsText" dxfId="268" priority="557" operator="containsText" text="İthal Girdi">
      <formula>NOT(ISERROR(SEARCH("İthal Girdi",O7110)))</formula>
    </cfRule>
  </conditionalFormatting>
  <conditionalFormatting sqref="O7111:O7143">
    <cfRule type="containsText" dxfId="267" priority="536" operator="containsText" text="İthal Girdi">
      <formula>NOT(ISERROR(SEARCH("İthal Girdi",O7111)))</formula>
    </cfRule>
    <cfRule type="containsText" dxfId="266" priority="535" operator="containsText" text="Uygun">
      <formula>NOT(ISERROR(SEARCH("Uygun",O7111)))</formula>
    </cfRule>
    <cfRule type="containsText" dxfId="265" priority="534" operator="containsText" text="%10 sınırı aşılmıştır.">
      <formula>NOT(ISERROR(SEARCH("%10 sınırı aşılmıştır.",O7111)))</formula>
    </cfRule>
    <cfRule type="containsText" dxfId="264" priority="533" operator="containsText" text="İthal Girdi">
      <formula>NOT(ISERROR(SEARCH("İthal Girdi",O7111)))</formula>
    </cfRule>
  </conditionalFormatting>
  <conditionalFormatting sqref="O7144">
    <cfRule type="containsText" dxfId="263" priority="526" operator="containsText" text="%10 sınırı aşılmıştır.">
      <formula>NOT(ISERROR(SEARCH("%10 sınırı aşılmıştır.",O7144)))</formula>
    </cfRule>
    <cfRule type="containsText" dxfId="262" priority="525" operator="containsText" text="İthal Girdi">
      <formula>NOT(ISERROR(SEARCH("İthal Girdi",O7144)))</formula>
    </cfRule>
    <cfRule type="containsText" dxfId="261" priority="527" operator="containsText" text="Uygun">
      <formula>NOT(ISERROR(SEARCH("Uygun",O7144)))</formula>
    </cfRule>
    <cfRule type="containsText" dxfId="260" priority="528" operator="containsText" text="İthal Girdi">
      <formula>NOT(ISERROR(SEARCH("İthal Girdi",O7144)))</formula>
    </cfRule>
  </conditionalFormatting>
  <conditionalFormatting sqref="O7145:O7146">
    <cfRule type="containsText" dxfId="259" priority="504" operator="containsText" text="İthal Girdi">
      <formula>NOT(ISERROR(SEARCH("İthal Girdi",O7145)))</formula>
    </cfRule>
    <cfRule type="containsText" dxfId="258" priority="501" operator="containsText" text="İthal Girdi">
      <formula>NOT(ISERROR(SEARCH("İthal Girdi",O7145)))</formula>
    </cfRule>
    <cfRule type="containsText" dxfId="257" priority="502" operator="containsText" text="%10 sınırı aşılmıştır.">
      <formula>NOT(ISERROR(SEARCH("%10 sınırı aşılmıştır.",O7145)))</formula>
    </cfRule>
    <cfRule type="containsText" dxfId="256" priority="503" operator="containsText" text="Uygun">
      <formula>NOT(ISERROR(SEARCH("Uygun",O7145)))</formula>
    </cfRule>
  </conditionalFormatting>
  <conditionalFormatting sqref="O7147">
    <cfRule type="containsText" dxfId="255" priority="510" operator="containsText" text="%10 sınırı aşılmıştır.">
      <formula>NOT(ISERROR(SEARCH("%10 sınırı aşılmıştır.",O7147)))</formula>
    </cfRule>
    <cfRule type="containsText" dxfId="254" priority="512" operator="containsText" text="İthal Girdi">
      <formula>NOT(ISERROR(SEARCH("İthal Girdi",O7147)))</formula>
    </cfRule>
    <cfRule type="containsText" dxfId="253" priority="511" operator="containsText" text="Uygun">
      <formula>NOT(ISERROR(SEARCH("Uygun",O7147)))</formula>
    </cfRule>
    <cfRule type="containsText" dxfId="252" priority="509" operator="containsText" text="İthal Girdi">
      <formula>NOT(ISERROR(SEARCH("İthal Girdi",O7147)))</formula>
    </cfRule>
  </conditionalFormatting>
  <conditionalFormatting sqref="O7148">
    <cfRule type="containsText" dxfId="251" priority="517" operator="containsText" text="İthal Girdi">
      <formula>NOT(ISERROR(SEARCH("İthal Girdi",O7148)))</formula>
    </cfRule>
    <cfRule type="containsText" dxfId="250" priority="518" operator="containsText" text="%10 sınırı aşılmıştır.">
      <formula>NOT(ISERROR(SEARCH("%10 sınırı aşılmıştır.",O7148)))</formula>
    </cfRule>
    <cfRule type="containsText" dxfId="249" priority="519" operator="containsText" text="Uygun">
      <formula>NOT(ISERROR(SEARCH("Uygun",O7148)))</formula>
    </cfRule>
    <cfRule type="containsText" dxfId="248" priority="520" operator="containsText" text="İthal Girdi">
      <formula>NOT(ISERROR(SEARCH("İthal Girdi",O7148)))</formula>
    </cfRule>
  </conditionalFormatting>
  <conditionalFormatting sqref="O7149:O7181">
    <cfRule type="containsText" dxfId="247" priority="493" operator="containsText" text="İthal Girdi">
      <formula>NOT(ISERROR(SEARCH("İthal Girdi",O7149)))</formula>
    </cfRule>
    <cfRule type="containsText" dxfId="246" priority="494" operator="containsText" text="%10 sınırı aşılmıştır.">
      <formula>NOT(ISERROR(SEARCH("%10 sınırı aşılmıştır.",O7149)))</formula>
    </cfRule>
    <cfRule type="containsText" dxfId="245" priority="495" operator="containsText" text="Uygun">
      <formula>NOT(ISERROR(SEARCH("Uygun",O7149)))</formula>
    </cfRule>
    <cfRule type="containsText" dxfId="244" priority="496" operator="containsText" text="İthal Girdi">
      <formula>NOT(ISERROR(SEARCH("İthal Girdi",O7149)))</formula>
    </cfRule>
  </conditionalFormatting>
  <conditionalFormatting sqref="O7182">
    <cfRule type="containsText" dxfId="243" priority="485" operator="containsText" text="İthal Girdi">
      <formula>NOT(ISERROR(SEARCH("İthal Girdi",O7182)))</formula>
    </cfRule>
    <cfRule type="containsText" dxfId="242" priority="486" operator="containsText" text="%10 sınırı aşılmıştır.">
      <formula>NOT(ISERROR(SEARCH("%10 sınırı aşılmıştır.",O7182)))</formula>
    </cfRule>
    <cfRule type="containsText" dxfId="241" priority="487" operator="containsText" text="Uygun">
      <formula>NOT(ISERROR(SEARCH("Uygun",O7182)))</formula>
    </cfRule>
    <cfRule type="containsText" dxfId="240" priority="488" operator="containsText" text="İthal Girdi">
      <formula>NOT(ISERROR(SEARCH("İthal Girdi",O7182)))</formula>
    </cfRule>
  </conditionalFormatting>
  <conditionalFormatting sqref="O7183:O7184">
    <cfRule type="containsText" dxfId="239" priority="464" operator="containsText" text="İthal Girdi">
      <formula>NOT(ISERROR(SEARCH("İthal Girdi",O7183)))</formula>
    </cfRule>
    <cfRule type="containsText" dxfId="238" priority="463" operator="containsText" text="Uygun">
      <formula>NOT(ISERROR(SEARCH("Uygun",O7183)))</formula>
    </cfRule>
    <cfRule type="containsText" dxfId="237" priority="461" operator="containsText" text="İthal Girdi">
      <formula>NOT(ISERROR(SEARCH("İthal Girdi",O7183)))</formula>
    </cfRule>
    <cfRule type="containsText" dxfId="236" priority="462" operator="containsText" text="%10 sınırı aşılmıştır.">
      <formula>NOT(ISERROR(SEARCH("%10 sınırı aşılmıştır.",O7183)))</formula>
    </cfRule>
  </conditionalFormatting>
  <conditionalFormatting sqref="O7185">
    <cfRule type="containsText" dxfId="235" priority="469" operator="containsText" text="İthal Girdi">
      <formula>NOT(ISERROR(SEARCH("İthal Girdi",O7185)))</formula>
    </cfRule>
    <cfRule type="containsText" dxfId="234" priority="470" operator="containsText" text="%10 sınırı aşılmıştır.">
      <formula>NOT(ISERROR(SEARCH("%10 sınırı aşılmıştır.",O7185)))</formula>
    </cfRule>
    <cfRule type="containsText" dxfId="233" priority="471" operator="containsText" text="Uygun">
      <formula>NOT(ISERROR(SEARCH("Uygun",O7185)))</formula>
    </cfRule>
    <cfRule type="containsText" dxfId="232" priority="472" operator="containsText" text="İthal Girdi">
      <formula>NOT(ISERROR(SEARCH("İthal Girdi",O7185)))</formula>
    </cfRule>
  </conditionalFormatting>
  <conditionalFormatting sqref="O7186">
    <cfRule type="containsText" dxfId="231" priority="477" operator="containsText" text="İthal Girdi">
      <formula>NOT(ISERROR(SEARCH("İthal Girdi",O7186)))</formula>
    </cfRule>
    <cfRule type="containsText" dxfId="230" priority="479" operator="containsText" text="Uygun">
      <formula>NOT(ISERROR(SEARCH("Uygun",O7186)))</formula>
    </cfRule>
    <cfRule type="containsText" dxfId="229" priority="480" operator="containsText" text="İthal Girdi">
      <formula>NOT(ISERROR(SEARCH("İthal Girdi",O7186)))</formula>
    </cfRule>
    <cfRule type="containsText" dxfId="228" priority="478" operator="containsText" text="%10 sınırı aşılmıştır.">
      <formula>NOT(ISERROR(SEARCH("%10 sınırı aşılmıştır.",O7186)))</formula>
    </cfRule>
  </conditionalFormatting>
  <conditionalFormatting sqref="O7187:O7219">
    <cfRule type="containsText" dxfId="227" priority="454" operator="containsText" text="%10 sınırı aşılmıştır.">
      <formula>NOT(ISERROR(SEARCH("%10 sınırı aşılmıştır.",O7187)))</formula>
    </cfRule>
    <cfRule type="containsText" dxfId="226" priority="455" operator="containsText" text="Uygun">
      <formula>NOT(ISERROR(SEARCH("Uygun",O7187)))</formula>
    </cfRule>
    <cfRule type="containsText" dxfId="225" priority="456" operator="containsText" text="İthal Girdi">
      <formula>NOT(ISERROR(SEARCH("İthal Girdi",O7187)))</formula>
    </cfRule>
    <cfRule type="containsText" dxfId="224" priority="453" operator="containsText" text="İthal Girdi">
      <formula>NOT(ISERROR(SEARCH("İthal Girdi",O7187)))</formula>
    </cfRule>
  </conditionalFormatting>
  <conditionalFormatting sqref="O7220">
    <cfRule type="containsText" dxfId="223" priority="445" operator="containsText" text="İthal Girdi">
      <formula>NOT(ISERROR(SEARCH("İthal Girdi",O7220)))</formula>
    </cfRule>
    <cfRule type="containsText" dxfId="222" priority="446" operator="containsText" text="%10 sınırı aşılmıştır.">
      <formula>NOT(ISERROR(SEARCH("%10 sınırı aşılmıştır.",O7220)))</formula>
    </cfRule>
    <cfRule type="containsText" dxfId="221" priority="447" operator="containsText" text="Uygun">
      <formula>NOT(ISERROR(SEARCH("Uygun",O7220)))</formula>
    </cfRule>
    <cfRule type="containsText" dxfId="220" priority="448" operator="containsText" text="İthal Girdi">
      <formula>NOT(ISERROR(SEARCH("İthal Girdi",O7220)))</formula>
    </cfRule>
  </conditionalFormatting>
  <conditionalFormatting sqref="O7221:O7222">
    <cfRule type="containsText" dxfId="219" priority="424" operator="containsText" text="İthal Girdi">
      <formula>NOT(ISERROR(SEARCH("İthal Girdi",O7221)))</formula>
    </cfRule>
    <cfRule type="containsText" dxfId="218" priority="423" operator="containsText" text="Uygun">
      <formula>NOT(ISERROR(SEARCH("Uygun",O7221)))</formula>
    </cfRule>
    <cfRule type="containsText" dxfId="217" priority="422" operator="containsText" text="%10 sınırı aşılmıştır.">
      <formula>NOT(ISERROR(SEARCH("%10 sınırı aşılmıştır.",O7221)))</formula>
    </cfRule>
    <cfRule type="containsText" dxfId="216" priority="421" operator="containsText" text="İthal Girdi">
      <formula>NOT(ISERROR(SEARCH("İthal Girdi",O7221)))</formula>
    </cfRule>
  </conditionalFormatting>
  <conditionalFormatting sqref="O7223">
    <cfRule type="containsText" dxfId="215" priority="429" operator="containsText" text="İthal Girdi">
      <formula>NOT(ISERROR(SEARCH("İthal Girdi",O7223)))</formula>
    </cfRule>
    <cfRule type="containsText" dxfId="214" priority="431" operator="containsText" text="Uygun">
      <formula>NOT(ISERROR(SEARCH("Uygun",O7223)))</formula>
    </cfRule>
    <cfRule type="containsText" dxfId="213" priority="432" operator="containsText" text="İthal Girdi">
      <formula>NOT(ISERROR(SEARCH("İthal Girdi",O7223)))</formula>
    </cfRule>
    <cfRule type="containsText" dxfId="212" priority="430" operator="containsText" text="%10 sınırı aşılmıştır.">
      <formula>NOT(ISERROR(SEARCH("%10 sınırı aşılmıştır.",O7223)))</formula>
    </cfRule>
  </conditionalFormatting>
  <conditionalFormatting sqref="O7224">
    <cfRule type="containsText" dxfId="211" priority="437" operator="containsText" text="İthal Girdi">
      <formula>NOT(ISERROR(SEARCH("İthal Girdi",O7224)))</formula>
    </cfRule>
    <cfRule type="containsText" dxfId="210" priority="438" operator="containsText" text="%10 sınırı aşılmıştır.">
      <formula>NOT(ISERROR(SEARCH("%10 sınırı aşılmıştır.",O7224)))</formula>
    </cfRule>
    <cfRule type="containsText" dxfId="209" priority="439" operator="containsText" text="Uygun">
      <formula>NOT(ISERROR(SEARCH("Uygun",O7224)))</formula>
    </cfRule>
    <cfRule type="containsText" dxfId="208" priority="440" operator="containsText" text="İthal Girdi">
      <formula>NOT(ISERROR(SEARCH("İthal Girdi",O7224)))</formula>
    </cfRule>
  </conditionalFormatting>
  <conditionalFormatting sqref="O7225:O7257">
    <cfRule type="containsText" dxfId="207" priority="415" operator="containsText" text="Uygun">
      <formula>NOT(ISERROR(SEARCH("Uygun",O7225)))</formula>
    </cfRule>
    <cfRule type="containsText" dxfId="206" priority="414" operator="containsText" text="%10 sınırı aşılmıştır.">
      <formula>NOT(ISERROR(SEARCH("%10 sınırı aşılmıştır.",O7225)))</formula>
    </cfRule>
    <cfRule type="containsText" dxfId="205" priority="413" operator="containsText" text="İthal Girdi">
      <formula>NOT(ISERROR(SEARCH("İthal Girdi",O7225)))</formula>
    </cfRule>
    <cfRule type="containsText" dxfId="204" priority="416" operator="containsText" text="İthal Girdi">
      <formula>NOT(ISERROR(SEARCH("İthal Girdi",O7225)))</formula>
    </cfRule>
  </conditionalFormatting>
  <conditionalFormatting sqref="O7258">
    <cfRule type="containsText" dxfId="203" priority="408" operator="containsText" text="İthal Girdi">
      <formula>NOT(ISERROR(SEARCH("İthal Girdi",O7258)))</formula>
    </cfRule>
    <cfRule type="containsText" dxfId="202" priority="406" operator="containsText" text="%10 sınırı aşılmıştır.">
      <formula>NOT(ISERROR(SEARCH("%10 sınırı aşılmıştır.",O7258)))</formula>
    </cfRule>
    <cfRule type="containsText" dxfId="201" priority="405" operator="containsText" text="İthal Girdi">
      <formula>NOT(ISERROR(SEARCH("İthal Girdi",O7258)))</formula>
    </cfRule>
    <cfRule type="containsText" dxfId="200" priority="407" operator="containsText" text="Uygun">
      <formula>NOT(ISERROR(SEARCH("Uygun",O7258)))</formula>
    </cfRule>
  </conditionalFormatting>
  <conditionalFormatting sqref="O7259:O7260">
    <cfRule type="containsText" dxfId="199" priority="382" operator="containsText" text="%10 sınırı aşılmıştır.">
      <formula>NOT(ISERROR(SEARCH("%10 sınırı aşılmıştır.",O7259)))</formula>
    </cfRule>
    <cfRule type="containsText" dxfId="198" priority="381" operator="containsText" text="İthal Girdi">
      <formula>NOT(ISERROR(SEARCH("İthal Girdi",O7259)))</formula>
    </cfRule>
    <cfRule type="containsText" dxfId="197" priority="384" operator="containsText" text="İthal Girdi">
      <formula>NOT(ISERROR(SEARCH("İthal Girdi",O7259)))</formula>
    </cfRule>
    <cfRule type="containsText" dxfId="196" priority="383" operator="containsText" text="Uygun">
      <formula>NOT(ISERROR(SEARCH("Uygun",O7259)))</formula>
    </cfRule>
  </conditionalFormatting>
  <conditionalFormatting sqref="O7261">
    <cfRule type="containsText" dxfId="195" priority="390" operator="containsText" text="%10 sınırı aşılmıştır.">
      <formula>NOT(ISERROR(SEARCH("%10 sınırı aşılmıştır.",O7261)))</formula>
    </cfRule>
    <cfRule type="containsText" dxfId="194" priority="389" operator="containsText" text="İthal Girdi">
      <formula>NOT(ISERROR(SEARCH("İthal Girdi",O7261)))</formula>
    </cfRule>
    <cfRule type="containsText" dxfId="193" priority="391" operator="containsText" text="Uygun">
      <formula>NOT(ISERROR(SEARCH("Uygun",O7261)))</formula>
    </cfRule>
    <cfRule type="containsText" dxfId="192" priority="392" operator="containsText" text="İthal Girdi">
      <formula>NOT(ISERROR(SEARCH("İthal Girdi",O7261)))</formula>
    </cfRule>
  </conditionalFormatting>
  <conditionalFormatting sqref="O7262">
    <cfRule type="containsText" dxfId="191" priority="400" operator="containsText" text="İthal Girdi">
      <formula>NOT(ISERROR(SEARCH("İthal Girdi",O7262)))</formula>
    </cfRule>
    <cfRule type="containsText" dxfId="190" priority="397" operator="containsText" text="İthal Girdi">
      <formula>NOT(ISERROR(SEARCH("İthal Girdi",O7262)))</formula>
    </cfRule>
    <cfRule type="containsText" dxfId="189" priority="398" operator="containsText" text="%10 sınırı aşılmıştır.">
      <formula>NOT(ISERROR(SEARCH("%10 sınırı aşılmıştır.",O7262)))</formula>
    </cfRule>
    <cfRule type="containsText" dxfId="188" priority="399" operator="containsText" text="Uygun">
      <formula>NOT(ISERROR(SEARCH("Uygun",O7262)))</formula>
    </cfRule>
  </conditionalFormatting>
  <conditionalFormatting sqref="O7263:O7295">
    <cfRule type="containsText" dxfId="187" priority="373" operator="containsText" text="İthal Girdi">
      <formula>NOT(ISERROR(SEARCH("İthal Girdi",O7263)))</formula>
    </cfRule>
    <cfRule type="containsText" dxfId="186" priority="376" operator="containsText" text="İthal Girdi">
      <formula>NOT(ISERROR(SEARCH("İthal Girdi",O7263)))</formula>
    </cfRule>
    <cfRule type="containsText" dxfId="185" priority="375" operator="containsText" text="Uygun">
      <formula>NOT(ISERROR(SEARCH("Uygun",O7263)))</formula>
    </cfRule>
    <cfRule type="containsText" dxfId="184" priority="374" operator="containsText" text="%10 sınırı aşılmıştır.">
      <formula>NOT(ISERROR(SEARCH("%10 sınırı aşılmıştır.",O7263)))</formula>
    </cfRule>
  </conditionalFormatting>
  <conditionalFormatting sqref="O7296">
    <cfRule type="containsText" dxfId="183" priority="368" operator="containsText" text="İthal Girdi">
      <formula>NOT(ISERROR(SEARCH("İthal Girdi",O7296)))</formula>
    </cfRule>
    <cfRule type="containsText" dxfId="182" priority="367" operator="containsText" text="Uygun">
      <formula>NOT(ISERROR(SEARCH("Uygun",O7296)))</formula>
    </cfRule>
    <cfRule type="containsText" dxfId="181" priority="366" operator="containsText" text="%10 sınırı aşılmıştır.">
      <formula>NOT(ISERROR(SEARCH("%10 sınırı aşılmıştır.",O7296)))</formula>
    </cfRule>
    <cfRule type="containsText" dxfId="180" priority="365" operator="containsText" text="İthal Girdi">
      <formula>NOT(ISERROR(SEARCH("İthal Girdi",O7296)))</formula>
    </cfRule>
  </conditionalFormatting>
  <conditionalFormatting sqref="O7297:O7298">
    <cfRule type="containsText" dxfId="179" priority="342" operator="containsText" text="%10 sınırı aşılmıştır.">
      <formula>NOT(ISERROR(SEARCH("%10 sınırı aşılmıştır.",O7297)))</formula>
    </cfRule>
    <cfRule type="containsText" dxfId="178" priority="343" operator="containsText" text="Uygun">
      <formula>NOT(ISERROR(SEARCH("Uygun",O7297)))</formula>
    </cfRule>
    <cfRule type="containsText" dxfId="177" priority="344" operator="containsText" text="İthal Girdi">
      <formula>NOT(ISERROR(SEARCH("İthal Girdi",O7297)))</formula>
    </cfRule>
    <cfRule type="containsText" dxfId="176" priority="341" operator="containsText" text="İthal Girdi">
      <formula>NOT(ISERROR(SEARCH("İthal Girdi",O7297)))</formula>
    </cfRule>
  </conditionalFormatting>
  <conditionalFormatting sqref="O7299">
    <cfRule type="containsText" dxfId="175" priority="349" operator="containsText" text="İthal Girdi">
      <formula>NOT(ISERROR(SEARCH("İthal Girdi",O7299)))</formula>
    </cfRule>
    <cfRule type="containsText" dxfId="174" priority="350" operator="containsText" text="%10 sınırı aşılmıştır.">
      <formula>NOT(ISERROR(SEARCH("%10 sınırı aşılmıştır.",O7299)))</formula>
    </cfRule>
    <cfRule type="containsText" dxfId="173" priority="351" operator="containsText" text="Uygun">
      <formula>NOT(ISERROR(SEARCH("Uygun",O7299)))</formula>
    </cfRule>
    <cfRule type="containsText" dxfId="172" priority="352" operator="containsText" text="İthal Girdi">
      <formula>NOT(ISERROR(SEARCH("İthal Girdi",O7299)))</formula>
    </cfRule>
  </conditionalFormatting>
  <conditionalFormatting sqref="O7300">
    <cfRule type="containsText" dxfId="171" priority="359" operator="containsText" text="Uygun">
      <formula>NOT(ISERROR(SEARCH("Uygun",O7300)))</formula>
    </cfRule>
    <cfRule type="containsText" dxfId="170" priority="360" operator="containsText" text="İthal Girdi">
      <formula>NOT(ISERROR(SEARCH("İthal Girdi",O7300)))</formula>
    </cfRule>
    <cfRule type="containsText" dxfId="169" priority="358" operator="containsText" text="%10 sınırı aşılmıştır.">
      <formula>NOT(ISERROR(SEARCH("%10 sınırı aşılmıştır.",O7300)))</formula>
    </cfRule>
    <cfRule type="containsText" dxfId="168" priority="357" operator="containsText" text="İthal Girdi">
      <formula>NOT(ISERROR(SEARCH("İthal Girdi",O7300)))</formula>
    </cfRule>
  </conditionalFormatting>
  <conditionalFormatting sqref="O7301:O7333">
    <cfRule type="containsText" dxfId="167" priority="336" operator="containsText" text="İthal Girdi">
      <formula>NOT(ISERROR(SEARCH("İthal Girdi",O7301)))</formula>
    </cfRule>
    <cfRule type="containsText" dxfId="166" priority="335" operator="containsText" text="Uygun">
      <formula>NOT(ISERROR(SEARCH("Uygun",O7301)))</formula>
    </cfRule>
    <cfRule type="containsText" dxfId="165" priority="334" operator="containsText" text="%10 sınırı aşılmıştır.">
      <formula>NOT(ISERROR(SEARCH("%10 sınırı aşılmıştır.",O7301)))</formula>
    </cfRule>
    <cfRule type="containsText" dxfId="164" priority="333" operator="containsText" text="İthal Girdi">
      <formula>NOT(ISERROR(SEARCH("İthal Girdi",O7301)))</formula>
    </cfRule>
  </conditionalFormatting>
  <conditionalFormatting sqref="O7334">
    <cfRule type="containsText" dxfId="163" priority="328" operator="containsText" text="İthal Girdi">
      <formula>NOT(ISERROR(SEARCH("İthal Girdi",O7334)))</formula>
    </cfRule>
    <cfRule type="containsText" dxfId="162" priority="327" operator="containsText" text="Uygun">
      <formula>NOT(ISERROR(SEARCH("Uygun",O7334)))</formula>
    </cfRule>
    <cfRule type="containsText" dxfId="161" priority="326" operator="containsText" text="%10 sınırı aşılmıştır.">
      <formula>NOT(ISERROR(SEARCH("%10 sınırı aşılmıştır.",O7334)))</formula>
    </cfRule>
    <cfRule type="containsText" dxfId="160" priority="325" operator="containsText" text="İthal Girdi">
      <formula>NOT(ISERROR(SEARCH("İthal Girdi",O7334)))</formula>
    </cfRule>
  </conditionalFormatting>
  <conditionalFormatting sqref="O7335:O7336">
    <cfRule type="containsText" dxfId="159" priority="302" operator="containsText" text="%10 sınırı aşılmıştır.">
      <formula>NOT(ISERROR(SEARCH("%10 sınırı aşılmıştır.",O7335)))</formula>
    </cfRule>
    <cfRule type="containsText" dxfId="158" priority="304" operator="containsText" text="İthal Girdi">
      <formula>NOT(ISERROR(SEARCH("İthal Girdi",O7335)))</formula>
    </cfRule>
    <cfRule type="containsText" dxfId="157" priority="301" operator="containsText" text="İthal Girdi">
      <formula>NOT(ISERROR(SEARCH("İthal Girdi",O7335)))</formula>
    </cfRule>
    <cfRule type="containsText" dxfId="156" priority="303" operator="containsText" text="Uygun">
      <formula>NOT(ISERROR(SEARCH("Uygun",O7335)))</formula>
    </cfRule>
  </conditionalFormatting>
  <conditionalFormatting sqref="O7337">
    <cfRule type="containsText" dxfId="155" priority="312" operator="containsText" text="İthal Girdi">
      <formula>NOT(ISERROR(SEARCH("İthal Girdi",O7337)))</formula>
    </cfRule>
    <cfRule type="containsText" dxfId="154" priority="310" operator="containsText" text="%10 sınırı aşılmıştır.">
      <formula>NOT(ISERROR(SEARCH("%10 sınırı aşılmıştır.",O7337)))</formula>
    </cfRule>
    <cfRule type="containsText" dxfId="153" priority="309" operator="containsText" text="İthal Girdi">
      <formula>NOT(ISERROR(SEARCH("İthal Girdi",O7337)))</formula>
    </cfRule>
    <cfRule type="containsText" dxfId="152" priority="311" operator="containsText" text="Uygun">
      <formula>NOT(ISERROR(SEARCH("Uygun",O7337)))</formula>
    </cfRule>
  </conditionalFormatting>
  <conditionalFormatting sqref="O7338">
    <cfRule type="containsText" dxfId="151" priority="319" operator="containsText" text="Uygun">
      <formula>NOT(ISERROR(SEARCH("Uygun",O7338)))</formula>
    </cfRule>
    <cfRule type="containsText" dxfId="150" priority="320" operator="containsText" text="İthal Girdi">
      <formula>NOT(ISERROR(SEARCH("İthal Girdi",O7338)))</formula>
    </cfRule>
    <cfRule type="containsText" dxfId="149" priority="318" operator="containsText" text="%10 sınırı aşılmıştır.">
      <formula>NOT(ISERROR(SEARCH("%10 sınırı aşılmıştır.",O7338)))</formula>
    </cfRule>
    <cfRule type="containsText" dxfId="148" priority="317" operator="containsText" text="İthal Girdi">
      <formula>NOT(ISERROR(SEARCH("İthal Girdi",O7338)))</formula>
    </cfRule>
  </conditionalFormatting>
  <conditionalFormatting sqref="O7339:O7371">
    <cfRule type="containsText" dxfId="147" priority="293" operator="containsText" text="İthal Girdi">
      <formula>NOT(ISERROR(SEARCH("İthal Girdi",O7339)))</formula>
    </cfRule>
    <cfRule type="containsText" dxfId="146" priority="296" operator="containsText" text="İthal Girdi">
      <formula>NOT(ISERROR(SEARCH("İthal Girdi",O7339)))</formula>
    </cfRule>
    <cfRule type="containsText" dxfId="145" priority="294" operator="containsText" text="%10 sınırı aşılmıştır.">
      <formula>NOT(ISERROR(SEARCH("%10 sınırı aşılmıştır.",O7339)))</formula>
    </cfRule>
    <cfRule type="containsText" dxfId="144" priority="295" operator="containsText" text="Uygun">
      <formula>NOT(ISERROR(SEARCH("Uygun",O7339)))</formula>
    </cfRule>
  </conditionalFormatting>
  <conditionalFormatting sqref="O7372">
    <cfRule type="containsText" dxfId="143" priority="288" operator="containsText" text="İthal Girdi">
      <formula>NOT(ISERROR(SEARCH("İthal Girdi",O7372)))</formula>
    </cfRule>
    <cfRule type="containsText" dxfId="142" priority="286" operator="containsText" text="%10 sınırı aşılmıştır.">
      <formula>NOT(ISERROR(SEARCH("%10 sınırı aşılmıştır.",O7372)))</formula>
    </cfRule>
    <cfRule type="containsText" dxfId="141" priority="285" operator="containsText" text="İthal Girdi">
      <formula>NOT(ISERROR(SEARCH("İthal Girdi",O7372)))</formula>
    </cfRule>
    <cfRule type="containsText" dxfId="140" priority="287" operator="containsText" text="Uygun">
      <formula>NOT(ISERROR(SEARCH("Uygun",O7372)))</formula>
    </cfRule>
  </conditionalFormatting>
  <conditionalFormatting sqref="O7373:O7374">
    <cfRule type="containsText" dxfId="139" priority="262" operator="containsText" text="%10 sınırı aşılmıştır.">
      <formula>NOT(ISERROR(SEARCH("%10 sınırı aşılmıştır.",O7373)))</formula>
    </cfRule>
    <cfRule type="containsText" dxfId="138" priority="261" operator="containsText" text="İthal Girdi">
      <formula>NOT(ISERROR(SEARCH("İthal Girdi",O7373)))</formula>
    </cfRule>
    <cfRule type="containsText" dxfId="137" priority="263" operator="containsText" text="Uygun">
      <formula>NOT(ISERROR(SEARCH("Uygun",O7373)))</formula>
    </cfRule>
    <cfRule type="containsText" dxfId="136" priority="264" operator="containsText" text="İthal Girdi">
      <formula>NOT(ISERROR(SEARCH("İthal Girdi",O7373)))</formula>
    </cfRule>
  </conditionalFormatting>
  <conditionalFormatting sqref="O7375">
    <cfRule type="containsText" dxfId="135" priority="270" operator="containsText" text="%10 sınırı aşılmıştır.">
      <formula>NOT(ISERROR(SEARCH("%10 sınırı aşılmıştır.",O7375)))</formula>
    </cfRule>
    <cfRule type="containsText" dxfId="134" priority="271" operator="containsText" text="Uygun">
      <formula>NOT(ISERROR(SEARCH("Uygun",O7375)))</formula>
    </cfRule>
    <cfRule type="containsText" dxfId="133" priority="272" operator="containsText" text="İthal Girdi">
      <formula>NOT(ISERROR(SEARCH("İthal Girdi",O7375)))</formula>
    </cfRule>
    <cfRule type="containsText" dxfId="132" priority="269" operator="containsText" text="İthal Girdi">
      <formula>NOT(ISERROR(SEARCH("İthal Girdi",O7375)))</formula>
    </cfRule>
  </conditionalFormatting>
  <conditionalFormatting sqref="O7376">
    <cfRule type="containsText" dxfId="131" priority="277" operator="containsText" text="İthal Girdi">
      <formula>NOT(ISERROR(SEARCH("İthal Girdi",O7376)))</formula>
    </cfRule>
    <cfRule type="containsText" dxfId="130" priority="278" operator="containsText" text="%10 sınırı aşılmıştır.">
      <formula>NOT(ISERROR(SEARCH("%10 sınırı aşılmıştır.",O7376)))</formula>
    </cfRule>
    <cfRule type="containsText" dxfId="129" priority="279" operator="containsText" text="Uygun">
      <formula>NOT(ISERROR(SEARCH("Uygun",O7376)))</formula>
    </cfRule>
    <cfRule type="containsText" dxfId="128" priority="280" operator="containsText" text="İthal Girdi">
      <formula>NOT(ISERROR(SEARCH("İthal Girdi",O7376)))</formula>
    </cfRule>
  </conditionalFormatting>
  <conditionalFormatting sqref="O7377:O7409">
    <cfRule type="containsText" dxfId="127" priority="255" operator="containsText" text="Uygun">
      <formula>NOT(ISERROR(SEARCH("Uygun",O7377)))</formula>
    </cfRule>
    <cfRule type="containsText" dxfId="126" priority="256" operator="containsText" text="İthal Girdi">
      <formula>NOT(ISERROR(SEARCH("İthal Girdi",O7377)))</formula>
    </cfRule>
    <cfRule type="containsText" dxfId="125" priority="253" operator="containsText" text="İthal Girdi">
      <formula>NOT(ISERROR(SEARCH("İthal Girdi",O7377)))</formula>
    </cfRule>
    <cfRule type="containsText" dxfId="124" priority="254" operator="containsText" text="%10 sınırı aşılmıştır.">
      <formula>NOT(ISERROR(SEARCH("%10 sınırı aşılmıştır.",O7377)))</formula>
    </cfRule>
  </conditionalFormatting>
  <conditionalFormatting sqref="O7410">
    <cfRule type="containsText" dxfId="123" priority="248" operator="containsText" text="İthal Girdi">
      <formula>NOT(ISERROR(SEARCH("İthal Girdi",O7410)))</formula>
    </cfRule>
    <cfRule type="containsText" dxfId="122" priority="247" operator="containsText" text="Uygun">
      <formula>NOT(ISERROR(SEARCH("Uygun",O7410)))</formula>
    </cfRule>
    <cfRule type="containsText" dxfId="121" priority="245" operator="containsText" text="İthal Girdi">
      <formula>NOT(ISERROR(SEARCH("İthal Girdi",O7410)))</formula>
    </cfRule>
    <cfRule type="containsText" dxfId="120" priority="246" operator="containsText" text="%10 sınırı aşılmıştır.">
      <formula>NOT(ISERROR(SEARCH("%10 sınırı aşılmıştır.",O7410)))</formula>
    </cfRule>
  </conditionalFormatting>
  <conditionalFormatting sqref="O7411:O7412">
    <cfRule type="containsText" dxfId="119" priority="224" operator="containsText" text="İthal Girdi">
      <formula>NOT(ISERROR(SEARCH("İthal Girdi",O7411)))</formula>
    </cfRule>
    <cfRule type="containsText" dxfId="118" priority="223" operator="containsText" text="Uygun">
      <formula>NOT(ISERROR(SEARCH("Uygun",O7411)))</formula>
    </cfRule>
    <cfRule type="containsText" dxfId="117" priority="221" operator="containsText" text="İthal Girdi">
      <formula>NOT(ISERROR(SEARCH("İthal Girdi",O7411)))</formula>
    </cfRule>
    <cfRule type="containsText" dxfId="116" priority="222" operator="containsText" text="%10 sınırı aşılmıştır.">
      <formula>NOT(ISERROR(SEARCH("%10 sınırı aşılmıştır.",O7411)))</formula>
    </cfRule>
  </conditionalFormatting>
  <conditionalFormatting sqref="O7413">
    <cfRule type="containsText" dxfId="115" priority="232" operator="containsText" text="İthal Girdi">
      <formula>NOT(ISERROR(SEARCH("İthal Girdi",O7413)))</formula>
    </cfRule>
    <cfRule type="containsText" dxfId="114" priority="231" operator="containsText" text="Uygun">
      <formula>NOT(ISERROR(SEARCH("Uygun",O7413)))</formula>
    </cfRule>
    <cfRule type="containsText" dxfId="113" priority="230" operator="containsText" text="%10 sınırı aşılmıştır.">
      <formula>NOT(ISERROR(SEARCH("%10 sınırı aşılmıştır.",O7413)))</formula>
    </cfRule>
    <cfRule type="containsText" dxfId="112" priority="229" operator="containsText" text="İthal Girdi">
      <formula>NOT(ISERROR(SEARCH("İthal Girdi",O7413)))</formula>
    </cfRule>
  </conditionalFormatting>
  <conditionalFormatting sqref="O7414">
    <cfRule type="containsText" dxfId="111" priority="240" operator="containsText" text="İthal Girdi">
      <formula>NOT(ISERROR(SEARCH("İthal Girdi",O7414)))</formula>
    </cfRule>
    <cfRule type="containsText" dxfId="110" priority="239" operator="containsText" text="Uygun">
      <formula>NOT(ISERROR(SEARCH("Uygun",O7414)))</formula>
    </cfRule>
    <cfRule type="containsText" dxfId="109" priority="238" operator="containsText" text="%10 sınırı aşılmıştır.">
      <formula>NOT(ISERROR(SEARCH("%10 sınırı aşılmıştır.",O7414)))</formula>
    </cfRule>
    <cfRule type="containsText" dxfId="108" priority="237" operator="containsText" text="İthal Girdi">
      <formula>NOT(ISERROR(SEARCH("İthal Girdi",O7414)))</formula>
    </cfRule>
  </conditionalFormatting>
  <conditionalFormatting sqref="O7415:O7447">
    <cfRule type="containsText" dxfId="107" priority="213" operator="containsText" text="İthal Girdi">
      <formula>NOT(ISERROR(SEARCH("İthal Girdi",O7415)))</formula>
    </cfRule>
    <cfRule type="containsText" dxfId="106" priority="216" operator="containsText" text="İthal Girdi">
      <formula>NOT(ISERROR(SEARCH("İthal Girdi",O7415)))</formula>
    </cfRule>
    <cfRule type="containsText" dxfId="105" priority="215" operator="containsText" text="Uygun">
      <formula>NOT(ISERROR(SEARCH("Uygun",O7415)))</formula>
    </cfRule>
    <cfRule type="containsText" dxfId="104" priority="214" operator="containsText" text="%10 sınırı aşılmıştır.">
      <formula>NOT(ISERROR(SEARCH("%10 sınırı aşılmıştır.",O7415)))</formula>
    </cfRule>
  </conditionalFormatting>
  <conditionalFormatting sqref="O7448">
    <cfRule type="containsText" dxfId="103" priority="207" operator="containsText" text="Uygun">
      <formula>NOT(ISERROR(SEARCH("Uygun",O7448)))</formula>
    </cfRule>
    <cfRule type="containsText" dxfId="102" priority="208" operator="containsText" text="İthal Girdi">
      <formula>NOT(ISERROR(SEARCH("İthal Girdi",O7448)))</formula>
    </cfRule>
    <cfRule type="containsText" dxfId="101" priority="205" operator="containsText" text="İthal Girdi">
      <formula>NOT(ISERROR(SEARCH("İthal Girdi",O7448)))</formula>
    </cfRule>
    <cfRule type="containsText" dxfId="100" priority="206" operator="containsText" text="%10 sınırı aşılmıştır.">
      <formula>NOT(ISERROR(SEARCH("%10 sınırı aşılmıştır.",O7448)))</formula>
    </cfRule>
  </conditionalFormatting>
  <conditionalFormatting sqref="O7449:O7450">
    <cfRule type="containsText" dxfId="99" priority="181" operator="containsText" text="İthal Girdi">
      <formula>NOT(ISERROR(SEARCH("İthal Girdi",O7449)))</formula>
    </cfRule>
    <cfRule type="containsText" dxfId="98" priority="184" operator="containsText" text="İthal Girdi">
      <formula>NOT(ISERROR(SEARCH("İthal Girdi",O7449)))</formula>
    </cfRule>
    <cfRule type="containsText" dxfId="97" priority="183" operator="containsText" text="Uygun">
      <formula>NOT(ISERROR(SEARCH("Uygun",O7449)))</formula>
    </cfRule>
    <cfRule type="containsText" dxfId="96" priority="182" operator="containsText" text="%10 sınırı aşılmıştır.">
      <formula>NOT(ISERROR(SEARCH("%10 sınırı aşılmıştır.",O7449)))</formula>
    </cfRule>
  </conditionalFormatting>
  <conditionalFormatting sqref="O7451">
    <cfRule type="containsText" dxfId="95" priority="189" operator="containsText" text="İthal Girdi">
      <formula>NOT(ISERROR(SEARCH("İthal Girdi",O7451)))</formula>
    </cfRule>
    <cfRule type="containsText" dxfId="94" priority="192" operator="containsText" text="İthal Girdi">
      <formula>NOT(ISERROR(SEARCH("İthal Girdi",O7451)))</formula>
    </cfRule>
    <cfRule type="containsText" dxfId="93" priority="191" operator="containsText" text="Uygun">
      <formula>NOT(ISERROR(SEARCH("Uygun",O7451)))</formula>
    </cfRule>
    <cfRule type="containsText" dxfId="92" priority="190" operator="containsText" text="%10 sınırı aşılmıştır.">
      <formula>NOT(ISERROR(SEARCH("%10 sınırı aşılmıştır.",O7451)))</formula>
    </cfRule>
  </conditionalFormatting>
  <conditionalFormatting sqref="O7452">
    <cfRule type="containsText" dxfId="91" priority="200" operator="containsText" text="İthal Girdi">
      <formula>NOT(ISERROR(SEARCH("İthal Girdi",O7452)))</formula>
    </cfRule>
    <cfRule type="containsText" dxfId="90" priority="199" operator="containsText" text="Uygun">
      <formula>NOT(ISERROR(SEARCH("Uygun",O7452)))</formula>
    </cfRule>
    <cfRule type="containsText" dxfId="89" priority="198" operator="containsText" text="%10 sınırı aşılmıştır.">
      <formula>NOT(ISERROR(SEARCH("%10 sınırı aşılmıştır.",O7452)))</formula>
    </cfRule>
    <cfRule type="containsText" dxfId="88" priority="197" operator="containsText" text="İthal Girdi">
      <formula>NOT(ISERROR(SEARCH("İthal Girdi",O7452)))</formula>
    </cfRule>
  </conditionalFormatting>
  <conditionalFormatting sqref="O7453:O7485">
    <cfRule type="containsText" dxfId="87" priority="176" operator="containsText" text="İthal Girdi">
      <formula>NOT(ISERROR(SEARCH("İthal Girdi",O7453)))</formula>
    </cfRule>
    <cfRule type="containsText" dxfId="86" priority="174" operator="containsText" text="%10 sınırı aşılmıştır.">
      <formula>NOT(ISERROR(SEARCH("%10 sınırı aşılmıştır.",O7453)))</formula>
    </cfRule>
    <cfRule type="containsText" dxfId="85" priority="175" operator="containsText" text="Uygun">
      <formula>NOT(ISERROR(SEARCH("Uygun",O7453)))</formula>
    </cfRule>
    <cfRule type="containsText" dxfId="84" priority="173" operator="containsText" text="İthal Girdi">
      <formula>NOT(ISERROR(SEARCH("İthal Girdi",O7453)))</formula>
    </cfRule>
  </conditionalFormatting>
  <conditionalFormatting sqref="O7486">
    <cfRule type="containsText" dxfId="83" priority="165" operator="containsText" text="İthal Girdi">
      <formula>NOT(ISERROR(SEARCH("İthal Girdi",O7486)))</formula>
    </cfRule>
    <cfRule type="containsText" dxfId="82" priority="166" operator="containsText" text="%10 sınırı aşılmıştır.">
      <formula>NOT(ISERROR(SEARCH("%10 sınırı aşılmıştır.",O7486)))</formula>
    </cfRule>
    <cfRule type="containsText" dxfId="81" priority="167" operator="containsText" text="Uygun">
      <formula>NOT(ISERROR(SEARCH("Uygun",O7486)))</formula>
    </cfRule>
    <cfRule type="containsText" dxfId="80" priority="168" operator="containsText" text="İthal Girdi">
      <formula>NOT(ISERROR(SEARCH("İthal Girdi",O7486)))</formula>
    </cfRule>
  </conditionalFormatting>
  <conditionalFormatting sqref="O7487:O7488">
    <cfRule type="containsText" dxfId="79" priority="141" operator="containsText" text="İthal Girdi">
      <formula>NOT(ISERROR(SEARCH("İthal Girdi",O7487)))</formula>
    </cfRule>
    <cfRule type="containsText" dxfId="78" priority="144" operator="containsText" text="İthal Girdi">
      <formula>NOT(ISERROR(SEARCH("İthal Girdi",O7487)))</formula>
    </cfRule>
    <cfRule type="containsText" dxfId="77" priority="143" operator="containsText" text="Uygun">
      <formula>NOT(ISERROR(SEARCH("Uygun",O7487)))</formula>
    </cfRule>
    <cfRule type="containsText" dxfId="76" priority="142" operator="containsText" text="%10 sınırı aşılmıştır.">
      <formula>NOT(ISERROR(SEARCH("%10 sınırı aşılmıştır.",O7487)))</formula>
    </cfRule>
  </conditionalFormatting>
  <conditionalFormatting sqref="O7489">
    <cfRule type="containsText" dxfId="75" priority="152" operator="containsText" text="İthal Girdi">
      <formula>NOT(ISERROR(SEARCH("İthal Girdi",O7489)))</formula>
    </cfRule>
    <cfRule type="containsText" dxfId="74" priority="151" operator="containsText" text="Uygun">
      <formula>NOT(ISERROR(SEARCH("Uygun",O7489)))</formula>
    </cfRule>
    <cfRule type="containsText" dxfId="73" priority="150" operator="containsText" text="%10 sınırı aşılmıştır.">
      <formula>NOT(ISERROR(SEARCH("%10 sınırı aşılmıştır.",O7489)))</formula>
    </cfRule>
    <cfRule type="containsText" dxfId="72" priority="149" operator="containsText" text="İthal Girdi">
      <formula>NOT(ISERROR(SEARCH("İthal Girdi",O7489)))</formula>
    </cfRule>
  </conditionalFormatting>
  <conditionalFormatting sqref="O7490">
    <cfRule type="containsText" dxfId="71" priority="160" operator="containsText" text="İthal Girdi">
      <formula>NOT(ISERROR(SEARCH("İthal Girdi",O7490)))</formula>
    </cfRule>
    <cfRule type="containsText" dxfId="70" priority="158" operator="containsText" text="%10 sınırı aşılmıştır.">
      <formula>NOT(ISERROR(SEARCH("%10 sınırı aşılmıştır.",O7490)))</formula>
    </cfRule>
    <cfRule type="containsText" dxfId="69" priority="159" operator="containsText" text="Uygun">
      <formula>NOT(ISERROR(SEARCH("Uygun",O7490)))</formula>
    </cfRule>
    <cfRule type="containsText" dxfId="68" priority="157" operator="containsText" text="İthal Girdi">
      <formula>NOT(ISERROR(SEARCH("İthal Girdi",O7490)))</formula>
    </cfRule>
  </conditionalFormatting>
  <conditionalFormatting sqref="O7491:O7523">
    <cfRule type="containsText" dxfId="67" priority="133" operator="containsText" text="İthal Girdi">
      <formula>NOT(ISERROR(SEARCH("İthal Girdi",O7491)))</formula>
    </cfRule>
    <cfRule type="containsText" dxfId="66" priority="135" operator="containsText" text="Uygun">
      <formula>NOT(ISERROR(SEARCH("Uygun",O7491)))</formula>
    </cfRule>
    <cfRule type="containsText" dxfId="65" priority="134" operator="containsText" text="%10 sınırı aşılmıştır.">
      <formula>NOT(ISERROR(SEARCH("%10 sınırı aşılmıştır.",O7491)))</formula>
    </cfRule>
    <cfRule type="containsText" dxfId="64" priority="136" operator="containsText" text="İthal Girdi">
      <formula>NOT(ISERROR(SEARCH("İthal Girdi",O7491)))</formula>
    </cfRule>
  </conditionalFormatting>
  <conditionalFormatting sqref="O7524">
    <cfRule type="containsText" dxfId="63" priority="127" operator="containsText" text="Uygun">
      <formula>NOT(ISERROR(SEARCH("Uygun",O7524)))</formula>
    </cfRule>
    <cfRule type="containsText" dxfId="62" priority="126" operator="containsText" text="%10 sınırı aşılmıştır.">
      <formula>NOT(ISERROR(SEARCH("%10 sınırı aşılmıştır.",O7524)))</formula>
    </cfRule>
    <cfRule type="containsText" dxfId="61" priority="128" operator="containsText" text="İthal Girdi">
      <formula>NOT(ISERROR(SEARCH("İthal Girdi",O7524)))</formula>
    </cfRule>
    <cfRule type="containsText" dxfId="60" priority="125" operator="containsText" text="İthal Girdi">
      <formula>NOT(ISERROR(SEARCH("İthal Girdi",O7524)))</formula>
    </cfRule>
  </conditionalFormatting>
  <conditionalFormatting sqref="O7525:O7526">
    <cfRule type="containsText" dxfId="59" priority="104" operator="containsText" text="İthal Girdi">
      <formula>NOT(ISERROR(SEARCH("İthal Girdi",O7525)))</formula>
    </cfRule>
    <cfRule type="containsText" dxfId="58" priority="103" operator="containsText" text="Uygun">
      <formula>NOT(ISERROR(SEARCH("Uygun",O7525)))</formula>
    </cfRule>
    <cfRule type="containsText" dxfId="57" priority="102" operator="containsText" text="%10 sınırı aşılmıştır.">
      <formula>NOT(ISERROR(SEARCH("%10 sınırı aşılmıştır.",O7525)))</formula>
    </cfRule>
    <cfRule type="containsText" dxfId="56" priority="101" operator="containsText" text="İthal Girdi">
      <formula>NOT(ISERROR(SEARCH("İthal Girdi",O7525)))</formula>
    </cfRule>
  </conditionalFormatting>
  <conditionalFormatting sqref="O7527">
    <cfRule type="containsText" dxfId="55" priority="109" operator="containsText" text="İthal Girdi">
      <formula>NOT(ISERROR(SEARCH("İthal Girdi",O7527)))</formula>
    </cfRule>
    <cfRule type="containsText" dxfId="54" priority="112" operator="containsText" text="İthal Girdi">
      <formula>NOT(ISERROR(SEARCH("İthal Girdi",O7527)))</formula>
    </cfRule>
    <cfRule type="containsText" dxfId="53" priority="110" operator="containsText" text="%10 sınırı aşılmıştır.">
      <formula>NOT(ISERROR(SEARCH("%10 sınırı aşılmıştır.",O7527)))</formula>
    </cfRule>
    <cfRule type="containsText" dxfId="52" priority="111" operator="containsText" text="Uygun">
      <formula>NOT(ISERROR(SEARCH("Uygun",O7527)))</formula>
    </cfRule>
  </conditionalFormatting>
  <conditionalFormatting sqref="O7528">
    <cfRule type="containsText" dxfId="51" priority="117" operator="containsText" text="İthal Girdi">
      <formula>NOT(ISERROR(SEARCH("İthal Girdi",O7528)))</formula>
    </cfRule>
    <cfRule type="containsText" dxfId="50" priority="120" operator="containsText" text="İthal Girdi">
      <formula>NOT(ISERROR(SEARCH("İthal Girdi",O7528)))</formula>
    </cfRule>
    <cfRule type="containsText" dxfId="49" priority="119" operator="containsText" text="Uygun">
      <formula>NOT(ISERROR(SEARCH("Uygun",O7528)))</formula>
    </cfRule>
    <cfRule type="containsText" dxfId="48" priority="118" operator="containsText" text="%10 sınırı aşılmıştır.">
      <formula>NOT(ISERROR(SEARCH("%10 sınırı aşılmıştır.",O7528)))</formula>
    </cfRule>
  </conditionalFormatting>
  <conditionalFormatting sqref="O7529:O7561">
    <cfRule type="containsText" dxfId="47" priority="96" operator="containsText" text="İthal Girdi">
      <formula>NOT(ISERROR(SEARCH("İthal Girdi",O7529)))</formula>
    </cfRule>
    <cfRule type="containsText" dxfId="46" priority="95" operator="containsText" text="Uygun">
      <formula>NOT(ISERROR(SEARCH("Uygun",O7529)))</formula>
    </cfRule>
    <cfRule type="containsText" dxfId="45" priority="94" operator="containsText" text="%10 sınırı aşılmıştır.">
      <formula>NOT(ISERROR(SEARCH("%10 sınırı aşılmıştır.",O7529)))</formula>
    </cfRule>
    <cfRule type="containsText" dxfId="44" priority="93" operator="containsText" text="İthal Girdi">
      <formula>NOT(ISERROR(SEARCH("İthal Girdi",O7529)))</formula>
    </cfRule>
  </conditionalFormatting>
  <conditionalFormatting sqref="O7562">
    <cfRule type="containsText" dxfId="43" priority="85" operator="containsText" text="İthal Girdi">
      <formula>NOT(ISERROR(SEARCH("İthal Girdi",O7562)))</formula>
    </cfRule>
    <cfRule type="containsText" dxfId="42" priority="88" operator="containsText" text="İthal Girdi">
      <formula>NOT(ISERROR(SEARCH("İthal Girdi",O7562)))</formula>
    </cfRule>
    <cfRule type="containsText" dxfId="41" priority="87" operator="containsText" text="Uygun">
      <formula>NOT(ISERROR(SEARCH("Uygun",O7562)))</formula>
    </cfRule>
    <cfRule type="containsText" dxfId="40" priority="86" operator="containsText" text="%10 sınırı aşılmıştır.">
      <formula>NOT(ISERROR(SEARCH("%10 sınırı aşılmıştır.",O7562)))</formula>
    </cfRule>
  </conditionalFormatting>
  <conditionalFormatting sqref="O7563:O7564">
    <cfRule type="containsText" dxfId="39" priority="62" operator="containsText" text="%10 sınırı aşılmıştır.">
      <formula>NOT(ISERROR(SEARCH("%10 sınırı aşılmıştır.",O7563)))</formula>
    </cfRule>
    <cfRule type="containsText" dxfId="38" priority="61" operator="containsText" text="İthal Girdi">
      <formula>NOT(ISERROR(SEARCH("İthal Girdi",O7563)))</formula>
    </cfRule>
    <cfRule type="containsText" dxfId="37" priority="64" operator="containsText" text="İthal Girdi">
      <formula>NOT(ISERROR(SEARCH("İthal Girdi",O7563)))</formula>
    </cfRule>
    <cfRule type="containsText" dxfId="36" priority="63" operator="containsText" text="Uygun">
      <formula>NOT(ISERROR(SEARCH("Uygun",O7563)))</formula>
    </cfRule>
  </conditionalFormatting>
  <conditionalFormatting sqref="O7565">
    <cfRule type="containsText" dxfId="35" priority="70" operator="containsText" text="%10 sınırı aşılmıştır.">
      <formula>NOT(ISERROR(SEARCH("%10 sınırı aşılmıştır.",O7565)))</formula>
    </cfRule>
    <cfRule type="containsText" dxfId="34" priority="69" operator="containsText" text="İthal Girdi">
      <formula>NOT(ISERROR(SEARCH("İthal Girdi",O7565)))</formula>
    </cfRule>
    <cfRule type="containsText" dxfId="33" priority="71" operator="containsText" text="Uygun">
      <formula>NOT(ISERROR(SEARCH("Uygun",O7565)))</formula>
    </cfRule>
    <cfRule type="containsText" dxfId="32" priority="72" operator="containsText" text="İthal Girdi">
      <formula>NOT(ISERROR(SEARCH("İthal Girdi",O7565)))</formula>
    </cfRule>
  </conditionalFormatting>
  <conditionalFormatting sqref="O7566">
    <cfRule type="containsText" dxfId="31" priority="78" operator="containsText" text="%10 sınırı aşılmıştır.">
      <formula>NOT(ISERROR(SEARCH("%10 sınırı aşılmıştır.",O7566)))</formula>
    </cfRule>
    <cfRule type="containsText" dxfId="30" priority="79" operator="containsText" text="Uygun">
      <formula>NOT(ISERROR(SEARCH("Uygun",O7566)))</formula>
    </cfRule>
    <cfRule type="containsText" dxfId="29" priority="80" operator="containsText" text="İthal Girdi">
      <formula>NOT(ISERROR(SEARCH("İthal Girdi",O7566)))</formula>
    </cfRule>
    <cfRule type="containsText" dxfId="28" priority="77" operator="containsText" text="İthal Girdi">
      <formula>NOT(ISERROR(SEARCH("İthal Girdi",O7566)))</formula>
    </cfRule>
  </conditionalFormatting>
  <conditionalFormatting sqref="O7567:O7599">
    <cfRule type="containsText" dxfId="27" priority="54" operator="containsText" text="%10 sınırı aşılmıştır.">
      <formula>NOT(ISERROR(SEARCH("%10 sınırı aşılmıştır.",O7567)))</formula>
    </cfRule>
    <cfRule type="containsText" dxfId="26" priority="53" operator="containsText" text="İthal Girdi">
      <formula>NOT(ISERROR(SEARCH("İthal Girdi",O7567)))</formula>
    </cfRule>
    <cfRule type="containsText" dxfId="25" priority="55" operator="containsText" text="Uygun">
      <formula>NOT(ISERROR(SEARCH("Uygun",O7567)))</formula>
    </cfRule>
    <cfRule type="containsText" dxfId="24" priority="56" operator="containsText" text="İthal Girdi">
      <formula>NOT(ISERROR(SEARCH("İthal Girdi",O7567)))</formula>
    </cfRule>
  </conditionalFormatting>
  <conditionalFormatting sqref="O7600">
    <cfRule type="containsText" dxfId="23" priority="45" operator="containsText" text="İthal Girdi">
      <formula>NOT(ISERROR(SEARCH("İthal Girdi",O7600)))</formula>
    </cfRule>
    <cfRule type="containsText" dxfId="22" priority="46" operator="containsText" text="%10 sınırı aşılmıştır.">
      <formula>NOT(ISERROR(SEARCH("%10 sınırı aşılmıştır.",O7600)))</formula>
    </cfRule>
    <cfRule type="containsText" dxfId="21" priority="47" operator="containsText" text="Uygun">
      <formula>NOT(ISERROR(SEARCH("Uygun",O7600)))</formula>
    </cfRule>
    <cfRule type="containsText" dxfId="20" priority="48" operator="containsText" text="İthal Girdi">
      <formula>NOT(ISERROR(SEARCH("İthal Girdi",O7600)))</formula>
    </cfRule>
  </conditionalFormatting>
  <conditionalFormatting sqref="O7601:O7602">
    <cfRule type="containsText" dxfId="19" priority="24" operator="containsText" text="İthal Girdi">
      <formula>NOT(ISERROR(SEARCH("İthal Girdi",O7601)))</formula>
    </cfRule>
    <cfRule type="containsText" dxfId="18" priority="23" operator="containsText" text="Uygun">
      <formula>NOT(ISERROR(SEARCH("Uygun",O7601)))</formula>
    </cfRule>
    <cfRule type="containsText" dxfId="17" priority="22" operator="containsText" text="%10 sınırı aşılmıştır.">
      <formula>NOT(ISERROR(SEARCH("%10 sınırı aşılmıştır.",O7601)))</formula>
    </cfRule>
    <cfRule type="containsText" dxfId="16" priority="21" operator="containsText" text="İthal Girdi">
      <formula>NOT(ISERROR(SEARCH("İthal Girdi",O7601)))</formula>
    </cfRule>
  </conditionalFormatting>
  <conditionalFormatting sqref="O7603">
    <cfRule type="containsText" dxfId="15" priority="31" operator="containsText" text="Uygun">
      <formula>NOT(ISERROR(SEARCH("Uygun",O7603)))</formula>
    </cfRule>
    <cfRule type="containsText" dxfId="14" priority="30" operator="containsText" text="%10 sınırı aşılmıştır.">
      <formula>NOT(ISERROR(SEARCH("%10 sınırı aşılmıştır.",O7603)))</formula>
    </cfRule>
    <cfRule type="containsText" dxfId="13" priority="29" operator="containsText" text="İthal Girdi">
      <formula>NOT(ISERROR(SEARCH("İthal Girdi",O7603)))</formula>
    </cfRule>
    <cfRule type="containsText" dxfId="12" priority="32" operator="containsText" text="İthal Girdi">
      <formula>NOT(ISERROR(SEARCH("İthal Girdi",O7603)))</formula>
    </cfRule>
  </conditionalFormatting>
  <conditionalFormatting sqref="O7604">
    <cfRule type="containsText" dxfId="11" priority="39" operator="containsText" text="Uygun">
      <formula>NOT(ISERROR(SEARCH("Uygun",O7604)))</formula>
    </cfRule>
    <cfRule type="containsText" dxfId="10" priority="37" operator="containsText" text="İthal Girdi">
      <formula>NOT(ISERROR(SEARCH("İthal Girdi",O7604)))</formula>
    </cfRule>
    <cfRule type="containsText" dxfId="9" priority="40" operator="containsText" text="İthal Girdi">
      <formula>NOT(ISERROR(SEARCH("İthal Girdi",O7604)))</formula>
    </cfRule>
    <cfRule type="containsText" dxfId="8" priority="38" operator="containsText" text="%10 sınırı aşılmıştır.">
      <formula>NOT(ISERROR(SEARCH("%10 sınırı aşılmıştır.",O7604)))</formula>
    </cfRule>
  </conditionalFormatting>
  <conditionalFormatting sqref="O7605:O7637">
    <cfRule type="containsText" dxfId="7" priority="16" operator="containsText" text="İthal Girdi">
      <formula>NOT(ISERROR(SEARCH("İthal Girdi",O7605)))</formula>
    </cfRule>
    <cfRule type="containsText" dxfId="6" priority="15" operator="containsText" text="Uygun">
      <formula>NOT(ISERROR(SEARCH("Uygun",O7605)))</formula>
    </cfRule>
    <cfRule type="containsText" dxfId="5" priority="14" operator="containsText" text="%10 sınırı aşılmıştır.">
      <formula>NOT(ISERROR(SEARCH("%10 sınırı aşılmıştır.",O7605)))</formula>
    </cfRule>
    <cfRule type="containsText" dxfId="4" priority="13" operator="containsText" text="İthal Girdi">
      <formula>NOT(ISERROR(SEARCH("İthal Girdi",O7605)))</formula>
    </cfRule>
  </conditionalFormatting>
  <conditionalFormatting sqref="O7638">
    <cfRule type="containsText" dxfId="3" priority="8" operator="containsText" text="İthal Girdi">
      <formula>NOT(ISERROR(SEARCH("İthal Girdi",O7638)))</formula>
    </cfRule>
    <cfRule type="containsText" dxfId="2" priority="7" operator="containsText" text="Uygun">
      <formula>NOT(ISERROR(SEARCH("Uygun",O7638)))</formula>
    </cfRule>
    <cfRule type="containsText" dxfId="1" priority="6" operator="containsText" text="%10 sınırı aşılmıştır.">
      <formula>NOT(ISERROR(SEARCH("%10 sınırı aşılmıştır.",O7638)))</formula>
    </cfRule>
    <cfRule type="containsText" dxfId="0" priority="5" operator="containsText" text="İthal Girdi">
      <formula>NOT(ISERROR(SEARCH("İthal Girdi",O7638)))</formula>
    </cfRule>
  </conditionalFormatting>
  <dataValidations disablePrompts="1" count="5">
    <dataValidation type="textLength" operator="equal" allowBlank="1" showInputMessage="1" showErrorMessage="1" errorTitle="G.T.İ.P. Kodu" error="G.T.İ.P. Kodu 12 haneden oluşmalıdır." sqref="F34:G35 F72:G73 F3872:G3873 F110:G111 F148:G149 F186:G187 F224:G225 F262:G263 F300:G301 F338:G339 F376:G377 F3910:G3911 F3948:G3949 F3986:G3987 F4024:G4025 F4062:G4063 F4100:G4101 F4138:G4139 F4176:G4177 F4214:G4215 F414:G415 F452:G453 F490:G491 F528:G529 F566:G567 F604:G605 F642:G643 F680:G681 F718:G719 F756:G757 F794:G795 F832:G833 F870:G871 F908:G909 F946:G947 F984:G985 F1022:G1023 F1060:G1061 F1098:G1099 F1136:G1137 F1174:G1175 F1212:G1213 F1250:G1251 F1288:G1289 F1326:G1327 F1364:G1365 F1402:G1403 F1440:G1441 F1478:G1479 F1516:G1517 F1554:G1555 F4252:G4253 F4290:G4291 F4328:G4329 F4366:G4367 F4404:G4405 F4442:G4443 F4480:G4481 F4518:G4519 F4556:G4557 F4594:G4595 F4632:G4633 F4670:G4671 F4708:G4709 F4746:G4747 F4784:G4785 F4822:G4823 F4860:G4861 F4898:G4899 F4936:G4937 F4974:G4975 F5012:G5013 F5050:G5051 F5088:G5089 F5126:G5127 F5164:G5165 F5202:G5203 F5240:G5241 F5278:G5279 F5316:G5317 F5354:G5355 F5392:G5393 F5430:G5431 F5468:G5469 F5506:G5507 F5544:G5545 F5582:G5583 F5620:G5621 F5658:G5659 F5696:G5697 F5734:G5735 F1592:G1593 F1630:G1631 F1668:G1669 F1706:G1707 F1744:G1745 F1782:G1783 F1820:G1821 F1858:G1859 F1896:G1897 F1934:G1935 F1972:G1973 F2010:G2011 F2048:G2049 F2086:G2087 F2124:G2125 F2162:G2163 F2200:G2201 F2238:G2239 F2276:G2277 F2314:G2315 F2352:G2353 F2390:G2391 F2428:G2429 F2466:G2467 F2504:G2505 F2542:G2543 F2580:G2581 F2618:G2619 F2656:G2657 F2694:G2695 F2732:G2733 F2770:G2771 F2808:G2809 F2846:G2847 F2884:G2885 F2922:G2923 F2960:G2961 F2998:G2999 F3036:G3037 F3074:G3075 F3112:G3113 F3150:G3151 F3188:G3189 F3226:G3227 F3264:G3265 F3302:G3303 F3340:G3341 F3378:G3379 F3416:G3417 F3454:G3455 F3492:G3493 F3530:G3531 F3568:G3569 F3606:G3607 F3644:G3645 F3682:G3683 F3720:G3721 F3758:G3759 F3796:G3797 F3834:G3835 F5772:G5773 F5810:G5811 F5848:G5849 F5886:G5887 F5924:G5925 F5962:G5963 F6000:G6001 F6038:G6039 F6076:G6077 F6114:G6115 F6152:G6153 F6190:G6191 F6228:G6229 F6266:G6267 F6304:G6305 F6342:G6343 F6380:G6381 F6418:G6419 F6456:G6457 F6494:G6495 F6532:G6533 F6570:G6571 F6608:G6609 F6646:G6647 F6684:G6685 F6722:G6723 F6760:G6761 F6798:G6799 F6836:G6837 F6874:G6875 F6912:G6913 F6950:G6951 F6988:G6989 F7026:G7027 F7064:G7065 F7102:G7103 F7140:G7141 F7178:G7179 F7216:G7217 F7254:G7255 F7292:G7293 F7330:G7331 F7368:G7369 F7406:G7407 F7444:G7445 F7482:G7483 F7520:G7521 F7558:G7559 F7596:G7597 F7634:G7635" xr:uid="{00000000-0002-0000-0300-000000000000}">
      <formula1>12</formula1>
    </dataValidation>
    <dataValidation type="list" allowBlank="1" showInputMessage="1" showErrorMessage="1" error="Eğer E5 doluysa, L5'te sadece boş değer olabilir. E veya H seçemezsiniz." sqref="P5:P18 P20:P33 P3843:P3856 P3858:P3871 P43:P56 P58:P71 P3881:P3894 P3896:P3909 P81:P94 P96:P109 P119:P132 P134:P147 P157:P170 P172:P185 P195:P208 P210:P223 P233:P246 P248:P261 P271:P284 P286:P299 P309:P322 P324:P337 P347:P360 P362:P375 P3919:P3932 P3934:P3947 P3957:P3970 P3972:P3985 P3995:P4008 P4010:P4023 P4033:P4046 P4048:P4061 P4071:P4084 P4086:P4099 P4109:P4122 P4124:P4137 P4147:P4160 P4162:P4175 P4185:P4198 P4200:P4213 P4223:P4236 P4238:P4251 P385:P398 P400:P413 P423:P436 P438:P451 P461:P474 P476:P489 P499:P512 P514:P527 P537:P550 P552:P565 P575:P588 P590:P603 P613:P626 P628:P641 P651:P664 P666:P679 P689:P702 P704:P717 P727:P740 P742:P755 P765:P778 P780:P793 P803:P816 P818:P831 P841:P854 P856:P869 P879:P892 P894:P907 P917:P930 P932:P945 P955:P968 P970:P983 P993:P1006 P1008:P1021 P1031:P1044 P1046:P1059 P1069:P1082 P1084:P1097 P1107:P1120 P1122:P1135 P1145:P1158 P1160:P1173 P1183:P1196 P1198:P1211 P1221:P1234 P1236:P1249 P1259:P1272 P1274:P1287 P1297:P1310 P1312:P1325 P1335:P1348 P1350:P1363 P1373:P1386 P1388:P1401 P1411:P1424 P1426:P1439 P1449:P1462 P1464:P1477 P1487:P1500 P1502:P1515 P1525:P1538 P1540:P1553 P1943:P1956 P1958:P1971 P4261:P4274 P4276:P4289 P4299:P4312 P4314:P4327 P4337:P4350 P4352:P4365 P4375:P4388 P4390:P4403 P4413:P4426 P4428:P4441 P4451:P4464 P4466:P4479 P4489:P4502 P4504:P4517 P4527:P4540 P4542:P4555 P4565:P4578 P4580:P4593 P4603:P4616 P4618:P4631 P4641:P4654 P4656:P4669 P4679:P4692 P4694:P4707 P4717:P4730 P4732:P4745 P4755:P4768 P4770:P4783 P4793:P4806 P4808:P4821 P4831:P4844 P4846:P4859 P4869:P4882 P4884:P4897 P4907:P4920 P4922:P4935 P4945:P4958 P4960:P4973 P4983:P4996 P4998:P5011 P5021:P5034 P5036:P5049 P5059:P5072 P5074:P5087 P5097:P5110 P5112:P5125 P5135:P5148 P5150:P5163 P5173:P5186 P5188:P5201 P5211:P5224 P5226:P5239 P5249:P5262 P5264:P5277 P5287:P5300 P5302:P5315 P5325:P5338 P5340:P5353 P5363:P5376 P5378:P5391 P5401:P5414 P5416:P5429 P5439:P5452 P5454:P5467 P5477:P5490 P5492:P5505 P5515:P5528 P5530:P5543 P5553:P5566 P5568:P5581 P5591:P5604 P5606:P5619 P5629:P5642 P5644:P5657 P5667:P5680 P5682:P5695 P5705:P5718 P5720:P5733 P1563:P1576 P1578:P1591 P1601:P1614 P1616:P1629 P1639:P1652 P1654:P1667 P1677:P1690 P1692:P1705 P1715:P1728 P1730:P1743 P1753:P1766 P1768:P1781 P1791:P1804 P1806:P1819 P1829:P1842 P1844:P1857 P1867:P1880 P1882:P1895 P1905:P1918 P1920:P1933 P1981:P1994 P1996:P2009 P2019:P2032 P2034:P2047 P2057:P2070 P2072:P2085 P2095:P2108 P2110:P2123 P2133:P2146 P2148:P2161 P2171:P2184 P2186:P2199 P2209:P2222 P2224:P2237 P2247:P2260 P2262:P2275 P2285:P2298 P2300:P2313 P2323:P2336 P2338:P2351 P2361:P2374 P2376:P2389 P2399:P2412 P2414:P2427 P2437:P2450 P2452:P2465 P2475:P2488 P2490:P2503 P2513:P2526 P2528:P2541 P2551:P2564 P2566:P2579 P2589:P2602 P2604:P2617 P2627:P2640 P2642:P2655 P2665:P2678 P2680:P2693 P2703:P2716 P2718:P2731 P2741:P2754 P2756:P2769 P2779:P2792 P2794:P2807 P2817:P2830 P2832:P2845 P2855:P2868 P2870:P2883 P2893:P2906 P2908:P2921 P2931:P2944 P2946:P2959 P2969:P2982 P2984:P2997 P3007:P3020 P3022:P3035 P3045:P3058 P3060:P3073 P3083:P3096 P3098:P3111 P3121:P3134 P3136:P3149 P3159:P3172 P3174:P3187 P3197:P3210 P3212:P3225 P3235:P3248 P3250:P3263 P3273:P3286 P3288:P3301 P3311:P3324 P3326:P3339 P3349:P3362 P3364:P3377 P3387:P3400 P3402:P3415 P3425:P3438 P3440:P3453 P3463:P3476 P3478:P3491 P3501:P3514 P3516:P3529 P3539:P3552 P3554:P3567 P3577:P3590 P3592:P3605 P3615:P3628 P3630:P3643 P3653:P3666 P3668:P3681 P3691:P3704 P3706:P3719 P3729:P3742 P3744:P3757 P3767:P3780 P3782:P3795 P3805:P3818 P3820:P3833 P5743:P5756 P5758:P5771 P5781:P5794 P5796:P5809 P5819:P5832 P5834:P5847 P5857:P5870 P5872:P5885 P5895:P5908 P5910:P5923 P5933:P5946 P5948:P5961 P5971:P5984 P5986:P5999 P6009:P6022 P6024:P6037 P6047:P6060 P6062:P6075 P6085:P6098 P6100:P6113 P6123:P6136 P6138:P6151 P6161:P6174 P6176:P6189 P6199:P6212 P6214:P6227 P6237:P6250 P6252:P6265 P6275:P6288 P6290:P6303 P6313:P6326 P6328:P6341 P6351:P6364 P6366:P6379 P6389:P6402 P6404:P6417 P6427:P6440 P6442:P6455 P6465:P6478 P6480:P6493 P6503:P6516 P6518:P6531 P6541:P6554 P6556:P6569 P6579:P6592 P6594:P6607 P6617:P6630 P6632:P6645 P6655:P6668 P6670:P6683 P6693:P6706 P6708:P6721 P6731:P6744 P6746:P6759 P6769:P6782 P6784:P6797 P6807:P6820 P6822:P6835 P6845:P6858 P6860:P6873 P6883:P6896 P6898:P6911 P6921:P6934 P6936:P6949 P6959:P6972 P6974:P6987 P6997:P7010 P7012:P7025 P7035:P7048 P7050:P7063 P7073:P7086 P7088:P7101 P7111:P7124 P7126:P7139 P7149:P7162 P7164:P7177 P7187:P7200 P7202:P7215 P7225:P7238 P7240:P7253 P7263:P7276 P7278:P7291 P7301:P7314 P7316:P7329 P7339:P7352 P7354:P7367 P7377:P7390 P7392:P7405 P7415:P7428 P7430:P7443 P7453:P7466 P7468:P7481 P7491:P7504 P7506:P7519 P7529:P7542 P7544:P7557 P7567:P7580 P7582:P7595 P7605:P7618 P7620:P7633" xr:uid="{00000000-0002-0000-0300-000001000000}">
      <formula1>"E,H"</formula1>
    </dataValidation>
    <dataValidation type="decimal" allowBlank="1" showInputMessage="1" showErrorMessage="1" errorTitle="Yüzde Hatası" error="Yerli Katkı Oranı %0 ile %100 arasında olmalıdır." sqref="Q5665:Q5701 Q3:Q39 Q3841:Q3877 Q3879:Q3915 Q1 Q41:Q77 Q79:Q115 Q117:Q153 Q155:Q191 Q193:Q229 Q231:Q267 Q269:Q305 Q307:Q343 Q3917:Q3953 Q3955:Q3991 Q3993:Q4029 Q4031:Q4067 Q4069:Q4105 Q4107:Q4143 Q4183:Q4219 Q4145:Q4181 Q383:Q419 Q345:Q381 Q421:Q457 Q459:Q495 Q497:Q533 Q535:Q571 Q573:Q609 Q611:Q647 Q649:Q685 Q687:Q723 Q763:Q799 Q725:Q761 Q801:Q837 Q839:Q875 Q877:Q913 Q915:Q951 Q953:Q989 Q991:Q1027 Q1029:Q1065 Q1067:Q1103 Q1143:Q1179 Q1105:Q1141 Q1181:Q1217 Q1219:Q1255 Q1257:Q1293 Q1295:Q1331 Q1333:Q1369 Q1371:Q1407 Q1409:Q1445 Q1447:Q1483 Q3803:Q3839 Q1485:Q1521 Q4221:Q4257 Q4259:Q4295 Q4297:Q4333 Q4335:Q4371 Q4373:Q4409 Q4411:Q4447 Q4449:Q4485 Q4487:Q4523 Q4563:Q4599 Q4525:Q4561 Q4601:Q4637 Q4639:Q4675 Q4677:Q4713 Q4715:Q4751 Q4753:Q4789 Q4791:Q4827 Q4829:Q4865 Q4867:Q4903 Q4943:Q4979 Q4905:Q4941 Q4981:Q5017 Q5019:Q5055 Q5057:Q5093 Q5095:Q5131 Q5133:Q5169 Q5171:Q5207 Q5209:Q5245 Q5247:Q5283 Q5285:Q5321 Q5323:Q5359 Q5361:Q5397 Q5399:Q5435 Q5437:Q5473 Q5475:Q5511 Q5513:Q5549 Q5551:Q5587 Q5589:Q5625 Q5627:Q5663 Q5703:Q5739 Q1523:Q1559 Q1561:Q1597 Q1599:Q1635 Q1637:Q1673 Q1675:Q1711 Q1713:Q1749 Q1751:Q1787 Q1789:Q1825 Q1827:Q1863 Q1903:Q1939 Q1865:Q1901 Q1941:Q1977 Q1979:Q2015 Q2017:Q2053 Q2055:Q2091 Q2093:Q2129 Q2131:Q2167 Q2169:Q2205 Q2207:Q2243 Q2283:Q2319 Q2245:Q2281 Q2321:Q2357 Q2359:Q2395 Q2397:Q2433 Q2435:Q2471 Q2473:Q2509 Q2511:Q2547 Q2549:Q2585 Q2587:Q2623 Q2663:Q2699 Q2625:Q2661 Q2701:Q2737 Q2739:Q2775 Q2777:Q2813 Q2815:Q2851 Q2853:Q2889 Q2891:Q2927 Q2929:Q2965 Q2967:Q3003 Q3043:Q3079 Q3005:Q3041 Q3081:Q3117 Q3119:Q3155 Q3157:Q3193 Q3195:Q3231 Q3233:Q3269 Q3271:Q3307 Q3309:Q3345 Q3347:Q3383 Q3385:Q3421 Q3423:Q3459 Q3461:Q3497 Q3499:Q3535 Q3537:Q3573 Q3575:Q3611 Q3613:Q3649 Q3651:Q3687 Q3689:Q3725 Q3727:Q3763 Q3765:Q3801 Q7603:Q1048576 Q5741:Q5777 Q5779:Q5815 Q5817:Q5853 Q5855:Q5891 Q5893:Q5929 Q5931:Q5967 Q5969:Q6005 Q6007:Q6043 Q6083:Q6119 Q6045:Q6081 Q6121:Q6157 Q6159:Q6195 Q6197:Q6233 Q6235:Q6271 Q6273:Q6309 Q6311:Q6347 Q6349:Q6385 Q6387:Q6423 Q6463:Q6499 Q6425:Q6461 Q6501:Q6537 Q6539:Q6575 Q6577:Q6613 Q6615:Q6651 Q6653:Q6689 Q6691:Q6727 Q6729:Q6765 Q6767:Q6803 Q6843:Q6879 Q6805:Q6841 Q6881:Q6917 Q6919:Q6955 Q6957:Q6993 Q6995:Q7031 Q7033:Q7069 Q7071:Q7107 Q7109:Q7145 Q7147:Q7183 Q7185:Q7221 Q7223:Q7259 Q7261:Q7297 Q7299:Q7335 Q7337:Q7373 Q7375:Q7411 Q7413:Q7449 Q7451:Q7487 Q7489:Q7525 Q7527:Q7563 Q7565:Q7601" xr:uid="{00000000-0002-0000-0300-000002000000}">
      <formula1>0</formula1>
      <formula2>1</formula2>
    </dataValidation>
    <dataValidation type="textLength" allowBlank="1" showInputMessage="1" showErrorMessage="1" errorTitle="PRODTR KODU" error="Kod, 10 haneli ve noktasız olarak girilmelidir !" sqref="E5:E33 E43:E71 E81:E109 E119:E147 E157:E185 E195:E223 E233:E261 E271:E299 E309:E337 E347:E375 E385:E413 E423:E451 E461:E489 E499:E527 E537:E565 E575:E603 E613:E641 E651:E679 E689:E717 E727:E755 E765:E793 E803:E831 E841:E869 E879:E907 E917:E945 E955:E983 E993:E1021 E1031:E1059 E1069:E1097 E1107:E1135 E1145:E1173 E1183:E1211 E1221:E1249 E1259:E1287 E1297:E1325 E1335:E1363 E1373:E1401 E1411:E1439 E1449:E1477 E1487:E1515 E1525:E1553 E1563:E1591 E1601:E1629 E1639:E1667 E1677:E1705 E1715:E1743 E1753:E1781 E1791:E1819 E1829:E1857 E1867:E1895 E1905:E1933 E1943:E1971 E1981:E2009 E2019:E2047 E2057:E2085 E2095:E2123 E2133:E2161 E2171:E2199 E2209:E2237 E2247:E2275 E2285:E2313 E2323:E2351 E2361:E2389 E2399:E2427 E2437:E2465 E2475:E2503 E2513:E2541 E2551:E2579 E2589:E2617 E2627:E2655 E2665:E2693 E2703:E2731 E2741:E2769 E2779:E2807 E2817:E2845 E2855:E2883 E2893:E2921 E2931:E2959 E2969:E2997 E3007:E3035 E3045:E3073 E3083:E3111 E3121:E3149 E3159:E3187 E3197:E3225 E3235:E3263 E3273:E3301 E3311:E3339 E3349:E3377 E3387:E3415 E3425:E3453 E3463:E3491 E3501:E3529 E3539:E3567 E3577:E3605 E3615:E3643 E3653:E3681 E3691:E3719 E3729:E3757 E3767:E3795 E3805:E3833 E3843:E3871 E3881:E3909 E3919:E3947 E3957:E3985 E3995:E4023 E4033:E4061 E4071:E4099 E4109:E4137 E4147:E4175 E4185:E4213 E4223:E4251 E4261:E4289 E4299:E4327 E4337:E4365 E4375:E4403 E4413:E4441 E4451:E4479 E4489:E4517 E4527:E4555 E4565:E4593 E4603:E4631 E4641:E4669 E4679:E4707 E4717:E4745 E4755:E4783 E4793:E4821 E4831:E4859 E4869:E4897 E4907:E4935 E4945:E4973 E4983:E5011 E5021:E5049 E5059:E5087 E5097:E5125 E5135:E5163 E5173:E5201 E5211:E5239 E5249:E5277 E5287:E5315 E5325:E5353 E5363:E5391 E5401:E5429 E5439:E5467 E5477:E5505 E5515:E5543 E5553:E5581 E5591:E5619 E5629:E5657 E5667:E5695 E5705:E5733 E5743:E5771 E5781:E5809 E5819:E5847 E5857:E5885 E5895:E5923 E5933:E5961 E5971:E5999 E6009:E6037 E6047:E6075 E6085:E6113 E6123:E6151 E6161:E6189 E6199:E6227 E6237:E6265 E6275:E6303 E6313:E6341 E6351:E6379 E6389:E6417 E6427:E6455 E6465:E6493 E6503:E6531 E6541:E6569 E6579:E6607 E6617:E6645 E6655:E6683 E6693:E6721 E6731:E6759 E6769:E6797 E6807:E6835 E6845:E6873 E6883:E6911 E6921:E6949 E6959:E6987 E6997:E7025 E7035:E7063 E7073:E7101 E7111:E7139 E7149:E7177 E7187:E7215 E7225:E7253 E7263:E7291 E7301:E7329 E7339:E7367 E7377:E7405 E7415:E7443 E7453:E7481 E7491:E7519 E7529:E7557 E7567:E7595 E7605:E7633" xr:uid="{00000000-0002-0000-0300-000003000000}">
      <formula1>10</formula1>
      <formula2>10</formula2>
    </dataValidation>
    <dataValidation type="textLength" allowBlank="1" showInputMessage="1" showErrorMessage="1" errorTitle="G.T.İ.P Kodu" error="G.T.İ.P kodu 12 haneli olmalıdır." sqref="F5:F33 F7567:F7595 F43:F71 F81:F109 F119:F147 F157:F185 F195:F223 F233:F261 F271:F299 F309:F337 F347:F375 F385:F413 F423:F451 F461:F489 F499:F527 F537:F565 F575:F603 F613:F641 F651:F679 F689:F717 F727:F755 F765:F793 F803:F831 F841:F869 F879:F907 F917:F945 F955:F983 F993:F1021 F1031:F1059 F1069:F1097 F1107:F1135 F1145:F1173 F1183:F1211 F1221:F1249 F1259:F1287 F1297:F1325 F1335:F1363 F1373:F1401 F1411:F1439 F1449:F1477 F1487:F1515 F1525:F1553 F1563:F1591 F1601:F1629 F1639:F1667 F1677:F1705 F1715:F1743 F1753:F1781 F1791:F1819 F1829:F1857 F1867:F1895 F1905:F1933 F1943:F1971 F1981:F2009 F2019:F2047 F2057:F2085 F2095:F2123 F2133:F2161 F2171:F2199 F2209:F2237 F2247:F2275 F2285:F2313 F2323:F2351 F2361:F2389 F2399:F2427 F2437:F2465 F2475:F2503 F2513:F2541 F2551:F2579 F2589:F2617 F2627:F2655 F2665:F2693 F2703:F2731 F2741:F2769 F2779:F2807 F2817:F2845 F2855:F2883 F2893:F2921 F2931:F2959 F2969:F2997 F3007:F3035 F3045:F3073 F3083:F3111 F3121:F3149 F3159:F3187 F3197:F3225 F3235:F3263 F3273:F3301 F3311:F3339 F3349:F3377 F3387:F3415 F3425:F3453 F3463:F3491 F3501:F3529 F3539:F3567 F3577:F3605 F3615:F3643 F3653:F3681 F3691:F3719 F3729:F3757 F3767:F3795 F3805:F3833 F3843:F3871 F3881:F3909 F3919:F3947 F3957:F3985 F3995:F4023 F4033:F4061 F4071:F4099 F4109:F4137 F4147:F4175 F4185:F4213 F4223:F4251 F4261:F4289 F4299:F4327 F4337:F4365 F4375:F4403 F4413:F4441 F4451:F4479 F4489:F4517 F4527:F4555 F4565:F4593 F4603:F4631 F4641:F4669 F4679:F4707 F4717:F4745 F4755:F4783 F4793:F4821 F4831:F4859 F4869:F4897 F4907:F4935 F4945:F4973 F4983:F5011 F5021:F5049 F5059:F5087 F5097:F5125 F5135:F5163 F5173:F5201 F5211:F5239 F5249:F5277 F5287:F5315 F5325:F5353 F5363:F5391 F5401:F5429 F5439:F5467 F5477:F5505 F5515:F5543 F5553:F5581 F5591:F5619 F5629:F5657 F5667:F5695 F5705:F5733 F5743:F5771 F5781:F5809 F5819:F5847 F5857:F5885 F5895:F5923 F5933:F5961 F5971:F5999 F6009:F6037 F6047:F6075 F6085:F6113 F6123:F6151 F6161:F6189 F6199:F6227 F6237:F6265 F6275:F6303 F6313:F6341 F6351:F6379 F6389:F6417 F6427:F6455 F6465:F6493 F6503:F6531 F6541:F6569 F6579:F6607 F6617:F6645 F6655:F6683 F6693:F6721 F6731:F6759 F6769:F6797 F6807:F6835 F6845:F6873 F6883:F6911 F6921:F6949 F6959:F6987 F6997:F7025 F7035:F7063 F7073:F7101 F7111:F7139 F7149:F7177 F7187:F7215 F7225:F7253 F7263:F7291 F7301:F7329 F7339:F7367 F7377:F7405 F7415:F7443 F7453:F7481 F7491:F7519 F7529:F7557 F7605:F7633" xr:uid="{00000000-0002-0000-0300-000004000000}">
      <formula1>12</formula1>
      <formula2>12</formula2>
    </dataValidation>
  </dataValidations>
  <pageMargins left="0.2902777777777778" right="8.7962962962962968E-3" top="0.32546296296296301" bottom="0.1108333333333333" header="0.3" footer="0.3"/>
  <pageSetup paperSize="9" scale="30" orientation="landscape" r:id="rId1"/>
  <headerFooter>
    <oddFooter>&amp;CSayfa &amp;P</oddFooter>
  </headerFooter>
  <rowBreaks count="198" manualBreakCount="198">
    <brk id="38" max="16383" man="1"/>
    <brk id="76" max="16383" man="1"/>
    <brk id="114" max="16383" man="1"/>
    <brk id="152" max="16383" man="1"/>
    <brk id="190" max="16383" man="1"/>
    <brk id="228" max="16383" man="1"/>
    <brk id="266" max="16383" man="1"/>
    <brk id="304" max="16383" man="1"/>
    <brk id="342" max="16383" man="1"/>
    <brk id="380" max="16383" man="1"/>
    <brk id="418" max="16383" man="1"/>
    <brk id="456" max="16383" man="1"/>
    <brk id="494" max="16383" man="1"/>
    <brk id="532" max="16383" man="1"/>
    <brk id="570" max="16383" man="1"/>
    <brk id="608" max="16383" man="1"/>
    <brk id="646" max="16383" man="1"/>
    <brk id="684" max="16383" man="1"/>
    <brk id="722" max="16383" man="1"/>
    <brk id="760" max="16383" man="1"/>
    <brk id="798" max="16383" man="1"/>
    <brk id="836" max="16383" man="1"/>
    <brk id="874" max="16383" man="1"/>
    <brk id="912" max="16383" man="1"/>
    <brk id="950" max="16383" man="1"/>
    <brk id="988" max="16383" man="1"/>
    <brk id="1026" max="21" man="1"/>
    <brk id="1064" max="21" man="1"/>
    <brk id="1102" max="21" man="1"/>
    <brk id="1140" max="21" man="1"/>
    <brk id="1178" max="21" man="1"/>
    <brk id="1216" max="21" man="1"/>
    <brk id="1253" max="21" man="1"/>
    <brk id="1330" max="21" man="1"/>
    <brk id="1368" max="21" man="1"/>
    <brk id="1406" max="21" man="1"/>
    <brk id="1444" max="21" man="1"/>
    <brk id="1482" max="21" man="1"/>
    <brk id="1520" max="21" man="1"/>
    <brk id="1558" max="21" man="1"/>
    <brk id="1596" max="21" man="1"/>
    <brk id="1634" max="21" man="1"/>
    <brk id="1672" max="21" man="1"/>
    <brk id="1710" max="21" man="1"/>
    <brk id="1748" max="21" man="1"/>
    <brk id="1786" max="21" man="1"/>
    <brk id="1824" max="21" man="1"/>
    <brk id="1862" max="21" man="1"/>
    <brk id="1900" max="21" man="1"/>
    <brk id="1938" max="21" man="1"/>
    <brk id="1976" max="21" man="1"/>
    <brk id="2014" max="21" man="1"/>
    <brk id="2052" max="21" man="1"/>
    <brk id="2090" max="21" man="1"/>
    <brk id="2128" max="21" man="1"/>
    <brk id="2166" max="21" man="1"/>
    <brk id="2204" max="21" man="1"/>
    <brk id="2242" max="21" man="1"/>
    <brk id="2280" max="21" man="1"/>
    <brk id="2318" max="21" man="1"/>
    <brk id="2356" max="21" man="1"/>
    <brk id="2394" max="21" man="1"/>
    <brk id="2432" max="21" man="1"/>
    <brk id="2470" max="21" man="1"/>
    <brk id="2508" max="21" man="1"/>
    <brk id="2546" max="21" man="1"/>
    <brk id="2584" max="21" man="1"/>
    <brk id="2622" max="21" man="1"/>
    <brk id="2660" max="21" man="1"/>
    <brk id="2698" max="21" man="1"/>
    <brk id="2736" max="21" man="1"/>
    <brk id="2774" max="21" man="1"/>
    <brk id="2812" max="21" man="1"/>
    <brk id="2850" max="21" man="1"/>
    <brk id="2888" max="21" man="1"/>
    <brk id="2926" max="21" man="1"/>
    <brk id="2964" max="21" man="1"/>
    <brk id="3002" max="21" man="1"/>
    <brk id="3040" max="21" man="1"/>
    <brk id="3078" max="21" man="1"/>
    <brk id="3116" max="21" man="1"/>
    <brk id="3154" max="21" man="1"/>
    <brk id="3192" max="21" man="1"/>
    <brk id="3230" max="21" man="1"/>
    <brk id="3268" max="21" man="1"/>
    <brk id="3306" max="21" man="1"/>
    <brk id="3344" max="21" man="1"/>
    <brk id="3382" max="21" man="1"/>
    <brk id="3420" max="21" man="1"/>
    <brk id="3458" max="21" man="1"/>
    <brk id="3496" max="21" man="1"/>
    <brk id="3534" max="21" man="1"/>
    <brk id="3572" max="21" man="1"/>
    <brk id="3610" max="21" man="1"/>
    <brk id="3648" max="21" man="1"/>
    <brk id="3686" max="21" man="1"/>
    <brk id="3724" max="21" man="1"/>
    <brk id="3762" max="21" man="1"/>
    <brk id="3800" max="21" man="1"/>
    <brk id="3838" max="21" man="1"/>
    <brk id="3876" max="21" man="1"/>
    <brk id="3914" max="21" man="1"/>
    <brk id="3952" max="21" man="1"/>
    <brk id="3990" max="21" man="1"/>
    <brk id="4028" max="21" man="1"/>
    <brk id="4066" max="21" man="1"/>
    <brk id="4104" max="21" man="1"/>
    <brk id="4142" max="21" man="1"/>
    <brk id="4180" max="21" man="1"/>
    <brk id="4218" max="21" man="1"/>
    <brk id="4256" max="21" man="1"/>
    <brk id="4294" max="21" man="1"/>
    <brk id="4332" max="21" man="1"/>
    <brk id="4370" max="21" man="1"/>
    <brk id="4408" max="21" man="1"/>
    <brk id="4446" max="21" man="1"/>
    <brk id="4484" max="21" man="1"/>
    <brk id="4522" max="21" man="1"/>
    <brk id="4560" max="21" man="1"/>
    <brk id="4598" max="21" man="1"/>
    <brk id="4636" max="21" man="1"/>
    <brk id="4674" max="21" man="1"/>
    <brk id="4712" max="21" man="1"/>
    <brk id="4750" max="21" man="1"/>
    <brk id="4788" max="21" man="1"/>
    <brk id="4826" max="21" man="1"/>
    <brk id="4864" max="21" man="1"/>
    <brk id="4902" max="21" man="1"/>
    <brk id="4940" max="21" man="1"/>
    <brk id="4978" max="21" man="1"/>
    <brk id="5016" max="21" man="1"/>
    <brk id="5054" max="21" man="1"/>
    <brk id="5092" max="21" man="1"/>
    <brk id="5130" max="21" man="1"/>
    <brk id="5168" max="21" man="1"/>
    <brk id="5206" max="21" man="1"/>
    <brk id="5244" max="21" man="1"/>
    <brk id="5282" max="21" man="1"/>
    <brk id="5320" max="21" man="1"/>
    <brk id="5358" max="21" man="1"/>
    <brk id="5396" max="21" man="1"/>
    <brk id="5434" max="21" man="1"/>
    <brk id="5472" max="21" man="1"/>
    <brk id="5510" max="21" man="1"/>
    <brk id="5548" max="21" man="1"/>
    <brk id="5586" max="21" man="1"/>
    <brk id="5624" max="21" man="1"/>
    <brk id="5662" max="21" man="1"/>
    <brk id="5699" max="21" man="1"/>
    <brk id="5776" max="21" man="1"/>
    <brk id="5814" max="21" man="1"/>
    <brk id="5852" max="21" man="1"/>
    <brk id="5890" max="21" man="1"/>
    <brk id="5928" max="21" man="1"/>
    <brk id="5966" max="21" man="1"/>
    <brk id="6004" max="21" man="1"/>
    <brk id="6042" max="21" man="1"/>
    <brk id="6080" max="21" man="1"/>
    <brk id="6118" max="21" man="1"/>
    <brk id="6156" max="21" man="1"/>
    <brk id="6194" max="21" man="1"/>
    <brk id="6232" max="21" man="1"/>
    <brk id="6270" max="21" man="1"/>
    <brk id="6308" max="21" man="1"/>
    <brk id="6346" max="21" man="1"/>
    <brk id="6384" max="21" man="1"/>
    <brk id="6422" max="21" man="1"/>
    <brk id="6460" max="21" man="1"/>
    <brk id="6498" max="21" man="1"/>
    <brk id="6536" max="21" man="1"/>
    <brk id="6574" max="21" man="1"/>
    <brk id="6612" max="21" man="1"/>
    <brk id="6650" max="21" man="1"/>
    <brk id="6688" max="21" man="1"/>
    <brk id="6726" max="21" man="1"/>
    <brk id="6764" max="21" man="1"/>
    <brk id="6802" max="21" man="1"/>
    <brk id="6840" max="21" man="1"/>
    <brk id="6878" max="21" man="1"/>
    <brk id="6916" max="21" man="1"/>
    <brk id="6954" max="21" man="1"/>
    <brk id="6992" max="21" man="1"/>
    <brk id="7030" max="21" man="1"/>
    <brk id="7068" max="21" man="1"/>
    <brk id="7106" max="21" man="1"/>
    <brk id="7144" max="21" man="1"/>
    <brk id="7182" max="21" man="1"/>
    <brk id="7220" max="21" man="1"/>
    <brk id="7258" max="21" man="1"/>
    <brk id="7296" max="21" man="1"/>
    <brk id="7334" max="21" man="1"/>
    <brk id="7372" max="21" man="1"/>
    <brk id="7410" max="21" man="1"/>
    <brk id="7448" max="21" man="1"/>
    <brk id="7486" max="21" man="1"/>
    <brk id="7524" max="21" man="1"/>
    <brk id="7562" max="21" man="1"/>
    <brk id="7600" max="21"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O9900"/>
  <sheetViews>
    <sheetView topLeftCell="A37" workbookViewId="0">
      <selection activeCell="E20" sqref="E20"/>
    </sheetView>
  </sheetViews>
  <sheetFormatPr defaultColWidth="8.85546875" defaultRowHeight="15" x14ac:dyDescent="0.25"/>
  <cols>
    <col min="1" max="1" width="9.140625" style="6" customWidth="1"/>
    <col min="2" max="2" width="45.85546875" style="32" bestFit="1" customWidth="1"/>
    <col min="3" max="3" width="10.85546875" style="1" bestFit="1" customWidth="1"/>
    <col min="4" max="4" width="13.140625" bestFit="1" customWidth="1"/>
    <col min="5" max="5" width="12.140625" style="3" bestFit="1" customWidth="1"/>
    <col min="6" max="6" width="12.140625" style="3" customWidth="1"/>
    <col min="7" max="7" width="17.7109375" style="2" bestFit="1" customWidth="1"/>
    <col min="8" max="10" width="17.7109375" style="2" customWidth="1"/>
    <col min="11" max="11" width="9.140625" style="3" customWidth="1"/>
    <col min="12" max="12" width="13.140625" style="3" customWidth="1"/>
    <col min="13" max="13" width="12.42578125" style="4" bestFit="1" customWidth="1"/>
    <col min="14" max="14" width="12.42578125" style="4" customWidth="1"/>
    <col min="15" max="15" width="18" style="4" bestFit="1" customWidth="1"/>
    <col min="16" max="16" width="23.42578125" style="24" bestFit="1" customWidth="1"/>
    <col min="17" max="17" width="19.85546875" bestFit="1" customWidth="1"/>
    <col min="18" max="18" width="14.42578125" style="22" bestFit="1" customWidth="1"/>
    <col min="19" max="19" width="11" bestFit="1" customWidth="1"/>
    <col min="20" max="20" width="19.42578125" style="139" bestFit="1" customWidth="1"/>
    <col min="21" max="21" width="11.42578125" style="22" bestFit="1" customWidth="1"/>
    <col min="22" max="22" width="8.85546875" style="22" customWidth="1"/>
    <col min="23" max="23" width="19" bestFit="1" customWidth="1"/>
    <col min="24" max="24" width="16.42578125" bestFit="1" customWidth="1"/>
    <col min="25" max="25" width="22.140625" style="139" bestFit="1" customWidth="1"/>
    <col min="26" max="26" width="15.42578125" bestFit="1" customWidth="1"/>
    <col min="27" max="28" width="10.7109375" bestFit="1" customWidth="1"/>
    <col min="29" max="30" width="10.7109375" customWidth="1"/>
    <col min="31" max="32" width="23.42578125" bestFit="1" customWidth="1"/>
  </cols>
  <sheetData>
    <row r="1" spans="1:32" x14ac:dyDescent="0.25">
      <c r="A1" s="6">
        <v>1.01</v>
      </c>
      <c r="B1" s="31" t="s">
        <v>90</v>
      </c>
      <c r="C1" s="1" t="s">
        <v>323</v>
      </c>
      <c r="D1" t="s">
        <v>91</v>
      </c>
      <c r="E1" s="3" t="s">
        <v>92</v>
      </c>
      <c r="G1" s="2" t="s">
        <v>93</v>
      </c>
      <c r="L1" s="3" t="s">
        <v>322</v>
      </c>
      <c r="O1" s="4" t="s">
        <v>321</v>
      </c>
      <c r="Q1" s="140">
        <f>SUM(AO:AO)</f>
        <v>0</v>
      </c>
      <c r="R1" s="141">
        <f>Q1</f>
        <v>0</v>
      </c>
      <c r="S1">
        <f>'Ek.3-D'!E5</f>
        <v>0</v>
      </c>
      <c r="T1" s="139">
        <f>'Ek.3-D'!J5</f>
        <v>0</v>
      </c>
      <c r="U1" s="22">
        <f>'Ek.3-D'!E6</f>
        <v>0</v>
      </c>
      <c r="W1">
        <f>'Ek.3-D'!J6</f>
        <v>0</v>
      </c>
      <c r="X1" s="140">
        <f>SUM(R1:W1)</f>
        <v>0</v>
      </c>
      <c r="Z1" s="140">
        <f>X1/10</f>
        <v>0</v>
      </c>
    </row>
    <row r="2" spans="1:32" x14ac:dyDescent="0.25">
      <c r="A2" s="6">
        <v>1.02</v>
      </c>
      <c r="B2" s="31" t="s">
        <v>90</v>
      </c>
      <c r="D2" s="66">
        <v>290941000000</v>
      </c>
      <c r="E2" s="3">
        <v>0.1</v>
      </c>
      <c r="G2" s="2">
        <v>0.4</v>
      </c>
      <c r="L2" s="3" t="e">
        <f>IF(O2=29,1,0)</f>
        <v>#VALUE!</v>
      </c>
      <c r="N2" s="166"/>
      <c r="O2" s="166" t="e">
        <f>--LEFT('Ek.3-D'!C15,2)</f>
        <v>#VALUE!</v>
      </c>
      <c r="W2">
        <v>38</v>
      </c>
    </row>
    <row r="3" spans="1:32" x14ac:dyDescent="0.25">
      <c r="A3" s="6">
        <v>1.03</v>
      </c>
      <c r="B3" s="31" t="s">
        <v>90</v>
      </c>
      <c r="D3" s="67">
        <v>844831000000</v>
      </c>
      <c r="E3" s="3">
        <v>0.1</v>
      </c>
      <c r="L3" s="98" t="s">
        <v>94</v>
      </c>
      <c r="M3" s="26" t="s">
        <v>95</v>
      </c>
      <c r="N3" s="26" t="s">
        <v>96</v>
      </c>
      <c r="O3" s="26" t="s">
        <v>97</v>
      </c>
      <c r="P3" s="27" t="s">
        <v>98</v>
      </c>
      <c r="Q3" s="28" t="s">
        <v>99</v>
      </c>
      <c r="R3" s="29"/>
      <c r="S3" s="29" t="s">
        <v>100</v>
      </c>
      <c r="T3" s="28" t="s">
        <v>101</v>
      </c>
      <c r="U3" s="29"/>
      <c r="V3" s="29"/>
      <c r="W3" s="29"/>
      <c r="AE3" t="s">
        <v>102</v>
      </c>
      <c r="AF3" t="s">
        <v>103</v>
      </c>
    </row>
    <row r="4" spans="1:32" x14ac:dyDescent="0.25">
      <c r="A4" s="6">
        <v>1.04</v>
      </c>
      <c r="B4" s="31" t="s">
        <v>90</v>
      </c>
      <c r="D4" s="66">
        <v>844851900011</v>
      </c>
      <c r="E4" s="3">
        <v>0.1</v>
      </c>
      <c r="S4" s="22"/>
      <c r="Y4" s="139" t="s">
        <v>104</v>
      </c>
      <c r="Z4" t="s">
        <v>105</v>
      </c>
      <c r="AA4" t="s">
        <v>106</v>
      </c>
      <c r="AB4" t="s">
        <v>107</v>
      </c>
      <c r="AC4" t="s">
        <v>108</v>
      </c>
      <c r="AD4" t="s">
        <v>109</v>
      </c>
    </row>
    <row r="5" spans="1:32" x14ac:dyDescent="0.25">
      <c r="A5" s="6">
        <v>1.05</v>
      </c>
      <c r="B5" s="31" t="s">
        <v>90</v>
      </c>
      <c r="D5" s="67">
        <v>847330200000</v>
      </c>
      <c r="E5" s="3">
        <v>0.1</v>
      </c>
      <c r="K5" s="3">
        <v>1</v>
      </c>
      <c r="L5" s="97" t="str">
        <f>IF(TRIM('Ek.3-A'!F5)&lt;&gt;"","var","yok")</f>
        <v>yok</v>
      </c>
      <c r="M5" s="5" t="str">
        <f>IFERROR(IF('Ek.3-A'!F5="", "", IF(VLOOKUP('Ek.3-A'!F5, Veriler!D:E, 2, 0)=0, "", VLOOKUP('Ek.3-A'!F5, Veriler!D:E, 2, 0)))," ")</f>
        <v/>
      </c>
      <c r="N5" s="5" t="str">
        <f>IF('Ek.3-A'!P5="", "", 'Ek.3-A'!P5)</f>
        <v/>
      </c>
      <c r="O5" s="142">
        <f>'Ek.3-A'!S5</f>
        <v>0</v>
      </c>
      <c r="P5" s="143" t="str">
        <f>'Ek.3-A'!L5</f>
        <v/>
      </c>
      <c r="Q5" s="24" t="str">
        <f>'Ek.3-A'!M5</f>
        <v/>
      </c>
      <c r="R5" s="24">
        <f t="shared" ref="R5:R18" si="0">IF(L5="var",0,IF(Q5&lt;=0.005,Q5,0))</f>
        <v>0</v>
      </c>
      <c r="S5" s="141" t="str">
        <f t="shared" ref="S5:S18" si="1">IF(Q5&lt;=0.005,"E","H")</f>
        <v>H</v>
      </c>
      <c r="T5" s="24">
        <f>IF(S5="E",SUM($R$5:R5),0)</f>
        <v>0</v>
      </c>
      <c r="U5" s="143">
        <f t="shared" ref="U5:U18" si="2">IF(T5&lt;=0.1, O5, IF(R5&gt;$G$2, R5*O5, $G$2*O5))</f>
        <v>0</v>
      </c>
      <c r="V5" s="24"/>
      <c r="W5" s="61">
        <v>36</v>
      </c>
      <c r="X5" s="140" t="s">
        <v>110</v>
      </c>
      <c r="Y5" s="139">
        <f>'Ek.3-A'!X36</f>
        <v>0</v>
      </c>
      <c r="Z5" s="139">
        <f>'Ek.3-A'!Y36</f>
        <v>0</v>
      </c>
      <c r="AA5" s="139" t="str">
        <f>'Ek.3-B'!F32</f>
        <v xml:space="preserve"> </v>
      </c>
      <c r="AB5" s="139" t="str">
        <f>'Ek.3-B'!N32</f>
        <v xml:space="preserve"> </v>
      </c>
      <c r="AC5" s="139" t="str">
        <f>'Ek.3-C'!F31</f>
        <v xml:space="preserve"> </v>
      </c>
      <c r="AD5" s="139" t="str">
        <f>'Ek.3-C'!N31</f>
        <v xml:space="preserve"> </v>
      </c>
      <c r="AE5" s="140">
        <f>SUM(AA5:AA7633)</f>
        <v>0</v>
      </c>
    </row>
    <row r="6" spans="1:32" x14ac:dyDescent="0.25">
      <c r="A6" s="6">
        <v>1.06</v>
      </c>
      <c r="B6" s="31" t="s">
        <v>90</v>
      </c>
      <c r="D6" s="66">
        <v>847330800000</v>
      </c>
      <c r="E6" s="3">
        <v>0.1</v>
      </c>
      <c r="K6" s="3">
        <f t="shared" ref="K6:K18" si="3">K5+1</f>
        <v>2</v>
      </c>
      <c r="L6" s="97" t="str">
        <f>IF(TRIM('Ek.3-A'!F6)&lt;&gt;"","var","yok")</f>
        <v>yok</v>
      </c>
      <c r="M6" s="5" t="str">
        <f>IFERROR(IF('Ek.3-A'!F6="", "", IF(VLOOKUP('Ek.3-A'!F6, Veriler!D:E, 2, 0)=0, "", VLOOKUP('Ek.3-A'!F6, Veriler!D:E, 2, 0)))," ")</f>
        <v/>
      </c>
      <c r="N6" s="5" t="str">
        <f>IF('Ek.3-A'!P6="", "", 'Ek.3-A'!P6)</f>
        <v/>
      </c>
      <c r="O6" s="142">
        <f>'Ek.3-A'!S6</f>
        <v>0</v>
      </c>
      <c r="P6" s="143" t="str">
        <f>'Ek.3-A'!L6</f>
        <v/>
      </c>
      <c r="Q6" s="24" t="str">
        <f>'Ek.3-A'!M6</f>
        <v/>
      </c>
      <c r="R6" s="24">
        <f t="shared" si="0"/>
        <v>0</v>
      </c>
      <c r="S6" s="141" t="str">
        <f t="shared" si="1"/>
        <v>H</v>
      </c>
      <c r="T6" s="24">
        <f>IF(S6="E",SUM($R$5:R6),0)</f>
        <v>0</v>
      </c>
      <c r="U6" s="143">
        <f t="shared" si="2"/>
        <v>0</v>
      </c>
      <c r="V6" s="24"/>
      <c r="W6" s="61">
        <f t="shared" ref="W6:W37" si="4">W5+$W$2</f>
        <v>74</v>
      </c>
      <c r="X6" s="140" t="s">
        <v>111</v>
      </c>
      <c r="Y6" s="139">
        <f>'Ek.3-A'!X74</f>
        <v>0</v>
      </c>
      <c r="Z6" s="139">
        <f>'Ek.3-A'!Y74</f>
        <v>0</v>
      </c>
      <c r="AA6" s="139" t="str">
        <f>'Ek.3-B'!F66</f>
        <v xml:space="preserve"> </v>
      </c>
      <c r="AB6" s="139" t="str">
        <f>'Ek.3-B'!N66</f>
        <v xml:space="preserve"> </v>
      </c>
      <c r="AC6" s="139" t="str">
        <f>'Ek.3-C'!F64</f>
        <v xml:space="preserve"> </v>
      </c>
      <c r="AD6" s="139" t="str">
        <f>'Ek.3-C'!N64</f>
        <v xml:space="preserve"> </v>
      </c>
    </row>
    <row r="7" spans="1:32" x14ac:dyDescent="0.25">
      <c r="A7" s="6">
        <v>1.07</v>
      </c>
      <c r="B7" s="31" t="s">
        <v>90</v>
      </c>
      <c r="D7" s="67">
        <v>852990920000</v>
      </c>
      <c r="E7" s="3">
        <v>0.1</v>
      </c>
      <c r="K7" s="3">
        <f t="shared" si="3"/>
        <v>3</v>
      </c>
      <c r="L7" s="97" t="str">
        <f>IF(TRIM('Ek.3-A'!F7)&lt;&gt;"","var","yok")</f>
        <v>yok</v>
      </c>
      <c r="M7" s="5" t="str">
        <f>IFERROR(IF('Ek.3-A'!F7="", "", IF(VLOOKUP('Ek.3-A'!F7, Veriler!D:E, 2, 0)=0, "", VLOOKUP('Ek.3-A'!F7, Veriler!D:E, 2, 0)))," ")</f>
        <v/>
      </c>
      <c r="N7" s="5" t="str">
        <f>IF('Ek.3-A'!P7="", "", 'Ek.3-A'!P7)</f>
        <v/>
      </c>
      <c r="O7" s="142">
        <f>'Ek.3-A'!S7</f>
        <v>0</v>
      </c>
      <c r="P7" s="143" t="str">
        <f>'Ek.3-A'!L7</f>
        <v/>
      </c>
      <c r="Q7" s="24" t="str">
        <f>'Ek.3-A'!M7</f>
        <v/>
      </c>
      <c r="R7" s="24">
        <f t="shared" si="0"/>
        <v>0</v>
      </c>
      <c r="S7" s="141" t="str">
        <f t="shared" si="1"/>
        <v>H</v>
      </c>
      <c r="T7" s="24">
        <f>IF(S7="E",SUM($R$5:R7),0)</f>
        <v>0</v>
      </c>
      <c r="U7" s="143">
        <f t="shared" si="2"/>
        <v>0</v>
      </c>
      <c r="V7" s="24"/>
      <c r="W7" s="61">
        <f t="shared" si="4"/>
        <v>112</v>
      </c>
      <c r="X7" s="140" t="s">
        <v>112</v>
      </c>
      <c r="Y7" s="139">
        <f>'Ek.3-A'!X112</f>
        <v>0</v>
      </c>
      <c r="Z7" s="139">
        <f>'Ek.3-A'!Y112</f>
        <v>0</v>
      </c>
      <c r="AA7" s="139" t="str">
        <f>'Ek.3-B'!F100</f>
        <v xml:space="preserve"> </v>
      </c>
      <c r="AB7" s="139" t="str">
        <f>'Ek.3-B'!N100</f>
        <v xml:space="preserve"> </v>
      </c>
      <c r="AC7" s="139" t="str">
        <f>'Ek.3-C'!F97</f>
        <v xml:space="preserve"> </v>
      </c>
      <c r="AD7" s="139" t="str">
        <f>'Ek.3-C'!N97</f>
        <v xml:space="preserve"> </v>
      </c>
    </row>
    <row r="8" spans="1:32" x14ac:dyDescent="0.25">
      <c r="A8" s="6">
        <v>1.08</v>
      </c>
      <c r="B8" s="31" t="s">
        <v>90</v>
      </c>
      <c r="C8" s="97">
        <v>1</v>
      </c>
      <c r="D8" s="66">
        <v>870829109000</v>
      </c>
      <c r="E8" s="3">
        <v>0.1</v>
      </c>
      <c r="K8" s="3">
        <f t="shared" si="3"/>
        <v>4</v>
      </c>
      <c r="L8" s="97" t="str">
        <f>IF(TRIM('Ek.3-A'!F8)&lt;&gt;"","var","yok")</f>
        <v>yok</v>
      </c>
      <c r="M8" s="5" t="str">
        <f>IFERROR(IF('Ek.3-A'!F8="", "", IF(VLOOKUP('Ek.3-A'!F8, Veriler!D:E, 2, 0)=0, "", VLOOKUP('Ek.3-A'!F8, Veriler!D:E, 2, 0)))," ")</f>
        <v/>
      </c>
      <c r="N8" s="5" t="str">
        <f>IF('Ek.3-A'!P8="", "", 'Ek.3-A'!P8)</f>
        <v/>
      </c>
      <c r="O8" s="142">
        <f>'Ek.3-A'!S8</f>
        <v>0</v>
      </c>
      <c r="P8" s="143" t="str">
        <f>'Ek.3-A'!L8</f>
        <v/>
      </c>
      <c r="Q8" s="24" t="str">
        <f>'Ek.3-A'!M8</f>
        <v/>
      </c>
      <c r="R8" s="24">
        <f t="shared" si="0"/>
        <v>0</v>
      </c>
      <c r="S8" s="141" t="str">
        <f t="shared" si="1"/>
        <v>H</v>
      </c>
      <c r="T8" s="24">
        <f>IF(S8="E",SUM($R$5:R8),0)</f>
        <v>0</v>
      </c>
      <c r="U8" s="143">
        <f t="shared" si="2"/>
        <v>0</v>
      </c>
      <c r="V8" s="24"/>
      <c r="W8" s="61">
        <f t="shared" si="4"/>
        <v>150</v>
      </c>
      <c r="X8" s="140" t="s">
        <v>113</v>
      </c>
      <c r="Y8" s="139">
        <f>'Ek.3-A'!X150</f>
        <v>0</v>
      </c>
      <c r="Z8" s="139">
        <f>'Ek.3-A'!Y150</f>
        <v>0</v>
      </c>
      <c r="AA8" s="139" t="str">
        <f>'Ek.3-B'!F134</f>
        <v xml:space="preserve"> </v>
      </c>
      <c r="AB8" s="139" t="str">
        <f>'Ek.3-B'!N134</f>
        <v xml:space="preserve"> </v>
      </c>
      <c r="AC8" s="139" t="str">
        <f>'Ek.3-C'!F130</f>
        <v xml:space="preserve"> </v>
      </c>
      <c r="AD8" s="139" t="str">
        <f>'Ek.3-C'!N130</f>
        <v xml:space="preserve"> </v>
      </c>
    </row>
    <row r="9" spans="1:32" x14ac:dyDescent="0.25">
      <c r="A9" s="6">
        <v>1.0900000000000001</v>
      </c>
      <c r="B9" s="31" t="s">
        <v>90</v>
      </c>
      <c r="D9" s="67">
        <v>870840500000</v>
      </c>
      <c r="E9" s="3">
        <v>0.1</v>
      </c>
      <c r="K9" s="3">
        <f t="shared" si="3"/>
        <v>5</v>
      </c>
      <c r="L9" s="97" t="str">
        <f>IF(TRIM('Ek.3-A'!F9)&lt;&gt;"","var","yok")</f>
        <v>yok</v>
      </c>
      <c r="M9" s="5" t="str">
        <f>IFERROR(IF('Ek.3-A'!F9="", "", IF(VLOOKUP('Ek.3-A'!F9, Veriler!D:E, 2, 0)=0, "", VLOOKUP('Ek.3-A'!F9, Veriler!D:E, 2, 0)))," ")</f>
        <v/>
      </c>
      <c r="N9" s="5" t="str">
        <f>IF('Ek.3-A'!P9="", "", 'Ek.3-A'!P9)</f>
        <v/>
      </c>
      <c r="O9" s="142">
        <f>'Ek.3-A'!S9</f>
        <v>0</v>
      </c>
      <c r="P9" s="143" t="str">
        <f>'Ek.3-A'!L9</f>
        <v/>
      </c>
      <c r="Q9" s="24" t="str">
        <f>'Ek.3-A'!M9</f>
        <v/>
      </c>
      <c r="R9" s="24">
        <f t="shared" si="0"/>
        <v>0</v>
      </c>
      <c r="S9" s="141" t="str">
        <f t="shared" si="1"/>
        <v>H</v>
      </c>
      <c r="T9" s="24">
        <f>IF(S9="E",SUM($R$5:R9),0)</f>
        <v>0</v>
      </c>
      <c r="U9" s="143">
        <f t="shared" si="2"/>
        <v>0</v>
      </c>
      <c r="V9" s="24"/>
      <c r="W9" s="61">
        <f t="shared" si="4"/>
        <v>188</v>
      </c>
      <c r="X9" s="140" t="s">
        <v>114</v>
      </c>
      <c r="Y9" s="139">
        <f>'Ek.3-A'!X188</f>
        <v>0</v>
      </c>
      <c r="Z9" s="139">
        <f>'Ek.3-A'!Y188</f>
        <v>0</v>
      </c>
      <c r="AA9" s="139">
        <f>SUM(AA5:AA8)</f>
        <v>0</v>
      </c>
      <c r="AB9" s="139">
        <f>SUM(AB5:AB8)</f>
        <v>0</v>
      </c>
      <c r="AC9" s="139">
        <f>SUM(AC5:AC8)</f>
        <v>0</v>
      </c>
      <c r="AD9" s="139">
        <f>SUM(AD5:AD8)</f>
        <v>0</v>
      </c>
    </row>
    <row r="10" spans="1:32" x14ac:dyDescent="0.25">
      <c r="A10" s="6">
        <v>1.1000000000000001</v>
      </c>
      <c r="B10" s="31" t="s">
        <v>90</v>
      </c>
      <c r="D10" s="66">
        <v>870895990000</v>
      </c>
      <c r="E10" s="3">
        <v>0.1</v>
      </c>
      <c r="K10" s="3">
        <f t="shared" si="3"/>
        <v>6</v>
      </c>
      <c r="L10" s="97" t="str">
        <f>IF(TRIM('Ek.3-A'!F10)&lt;&gt;"","var","yok")</f>
        <v>yok</v>
      </c>
      <c r="M10" s="5" t="str">
        <f>IFERROR(IF('Ek.3-A'!F10="", "", IF(VLOOKUP('Ek.3-A'!F10, Veriler!D:E, 2, 0)=0, "", VLOOKUP('Ek.3-A'!F10, Veriler!D:E, 2, 0)))," ")</f>
        <v/>
      </c>
      <c r="N10" s="5" t="str">
        <f>IF('Ek.3-A'!P10="", "", 'Ek.3-A'!P10)</f>
        <v/>
      </c>
      <c r="O10" s="142">
        <f>'Ek.3-A'!S10</f>
        <v>0</v>
      </c>
      <c r="P10" s="143" t="str">
        <f>'Ek.3-A'!L10</f>
        <v/>
      </c>
      <c r="Q10" s="24" t="str">
        <f>'Ek.3-A'!M10</f>
        <v/>
      </c>
      <c r="R10" s="24">
        <f t="shared" si="0"/>
        <v>0</v>
      </c>
      <c r="S10" s="141" t="str">
        <f t="shared" si="1"/>
        <v>H</v>
      </c>
      <c r="T10" s="24">
        <f>IF(S10="E",SUM($R$5:R10),0)</f>
        <v>0</v>
      </c>
      <c r="U10" s="143">
        <f t="shared" si="2"/>
        <v>0</v>
      </c>
      <c r="V10" s="24"/>
      <c r="W10" s="61">
        <f t="shared" si="4"/>
        <v>226</v>
      </c>
      <c r="X10" s="140" t="s">
        <v>115</v>
      </c>
      <c r="Y10" s="139">
        <f>'Ek.3-A'!X226</f>
        <v>0</v>
      </c>
      <c r="Z10" s="139">
        <f>'Ek.3-A'!Y226</f>
        <v>0</v>
      </c>
      <c r="AA10" s="139"/>
      <c r="AB10" s="139"/>
      <c r="AC10" s="139"/>
      <c r="AD10" s="139"/>
    </row>
    <row r="11" spans="1:32" x14ac:dyDescent="0.25">
      <c r="A11" s="6">
        <v>1.1100000000000001</v>
      </c>
      <c r="B11" s="31" t="s">
        <v>90</v>
      </c>
      <c r="D11" s="67">
        <v>880720000000</v>
      </c>
      <c r="E11" s="3">
        <v>0.1</v>
      </c>
      <c r="K11" s="3">
        <f t="shared" si="3"/>
        <v>7</v>
      </c>
      <c r="L11" s="97" t="str">
        <f>IF(TRIM('Ek.3-A'!F11)&lt;&gt;"","var","yok")</f>
        <v>yok</v>
      </c>
      <c r="M11" s="5" t="str">
        <f>IFERROR(IF('Ek.3-A'!F11="", "", IF(VLOOKUP('Ek.3-A'!F11, Veriler!D:E, 2, 0)=0, "", VLOOKUP('Ek.3-A'!F11, Veriler!D:E, 2, 0)))," ")</f>
        <v/>
      </c>
      <c r="N11" s="5" t="str">
        <f>IF('Ek.3-A'!P11="", "", 'Ek.3-A'!P11)</f>
        <v/>
      </c>
      <c r="O11" s="142">
        <f>'Ek.3-A'!S11</f>
        <v>0</v>
      </c>
      <c r="P11" s="143" t="str">
        <f>'Ek.3-A'!L11</f>
        <v/>
      </c>
      <c r="Q11" s="24" t="str">
        <f>'Ek.3-A'!M11</f>
        <v/>
      </c>
      <c r="R11" s="24">
        <f t="shared" si="0"/>
        <v>0</v>
      </c>
      <c r="S11" s="141" t="str">
        <f t="shared" si="1"/>
        <v>H</v>
      </c>
      <c r="T11" s="24">
        <f>IF(S11="E",SUM($R$5:R11),0)</f>
        <v>0</v>
      </c>
      <c r="U11" s="143">
        <f t="shared" si="2"/>
        <v>0</v>
      </c>
      <c r="V11" s="24"/>
      <c r="W11" s="61">
        <f t="shared" si="4"/>
        <v>264</v>
      </c>
      <c r="X11" s="140" t="s">
        <v>116</v>
      </c>
      <c r="Y11" s="139">
        <f>'Ek.3-A'!X264</f>
        <v>0</v>
      </c>
      <c r="Z11" s="139">
        <f>'Ek.3-A'!Y264</f>
        <v>0</v>
      </c>
      <c r="AA11" s="139"/>
      <c r="AB11" s="139"/>
      <c r="AC11" s="139"/>
      <c r="AD11" s="139"/>
    </row>
    <row r="12" spans="1:32" x14ac:dyDescent="0.25">
      <c r="A12" s="6">
        <v>1.1200000000000001</v>
      </c>
      <c r="B12" s="31" t="s">
        <v>90</v>
      </c>
      <c r="D12" s="66">
        <v>880710000000</v>
      </c>
      <c r="E12" s="3">
        <v>0.1</v>
      </c>
      <c r="K12" s="3">
        <f t="shared" si="3"/>
        <v>8</v>
      </c>
      <c r="L12" s="97" t="str">
        <f>IF(TRIM('Ek.3-A'!F12)&lt;&gt;"","var","yok")</f>
        <v>yok</v>
      </c>
      <c r="M12" s="5" t="str">
        <f>IFERROR(IF('Ek.3-A'!F12="", "", IF(VLOOKUP('Ek.3-A'!F12, Veriler!D:E, 2, 0)=0, "", VLOOKUP('Ek.3-A'!F12, Veriler!D:E, 2, 0)))," ")</f>
        <v/>
      </c>
      <c r="N12" s="5" t="str">
        <f>IF('Ek.3-A'!P12="", "", 'Ek.3-A'!P12)</f>
        <v/>
      </c>
      <c r="O12" s="142">
        <f>'Ek.3-A'!S12</f>
        <v>0</v>
      </c>
      <c r="P12" s="143" t="str">
        <f>'Ek.3-A'!L12</f>
        <v/>
      </c>
      <c r="Q12" s="24" t="str">
        <f>'Ek.3-A'!M12</f>
        <v/>
      </c>
      <c r="R12" s="24">
        <f t="shared" si="0"/>
        <v>0</v>
      </c>
      <c r="S12" s="141" t="str">
        <f t="shared" si="1"/>
        <v>H</v>
      </c>
      <c r="T12" s="24">
        <f>IF(S12="E",SUM($R$5:R12),0)</f>
        <v>0</v>
      </c>
      <c r="U12" s="143">
        <f t="shared" si="2"/>
        <v>0</v>
      </c>
      <c r="V12" s="24"/>
      <c r="W12" s="61">
        <f t="shared" si="4"/>
        <v>302</v>
      </c>
      <c r="X12" s="140" t="s">
        <v>117</v>
      </c>
      <c r="Y12" s="139">
        <f>'Ek.3-A'!X302</f>
        <v>0</v>
      </c>
      <c r="Z12" s="139">
        <f>'Ek.3-A'!Y302</f>
        <v>0</v>
      </c>
      <c r="AA12" s="139"/>
      <c r="AB12" s="139"/>
      <c r="AC12" s="139"/>
      <c r="AD12" s="139"/>
    </row>
    <row r="13" spans="1:32" x14ac:dyDescent="0.25">
      <c r="A13" s="6">
        <v>1.1299999999999999</v>
      </c>
      <c r="B13" s="31" t="s">
        <v>90</v>
      </c>
      <c r="D13" s="67">
        <v>291712000011</v>
      </c>
      <c r="E13" s="3">
        <v>0.1</v>
      </c>
      <c r="K13" s="3">
        <f t="shared" si="3"/>
        <v>9</v>
      </c>
      <c r="L13" s="97" t="str">
        <f>IF(TRIM('Ek.3-A'!F13)&lt;&gt;"","var","yok")</f>
        <v>yok</v>
      </c>
      <c r="M13" s="5" t="str">
        <f>IFERROR(IF('Ek.3-A'!F13="", "", IF(VLOOKUP('Ek.3-A'!F13, Veriler!D:E, 2, 0)=0, "", VLOOKUP('Ek.3-A'!F13, Veriler!D:E, 2, 0)))," ")</f>
        <v/>
      </c>
      <c r="N13" s="5" t="str">
        <f>IF('Ek.3-A'!P13="", "", 'Ek.3-A'!P13)</f>
        <v/>
      </c>
      <c r="O13" s="142">
        <f>'Ek.3-A'!S13</f>
        <v>0</v>
      </c>
      <c r="P13" s="143" t="str">
        <f>'Ek.3-A'!L13</f>
        <v/>
      </c>
      <c r="Q13" s="24" t="str">
        <f>'Ek.3-A'!M13</f>
        <v/>
      </c>
      <c r="R13" s="24">
        <f t="shared" si="0"/>
        <v>0</v>
      </c>
      <c r="S13" s="141" t="str">
        <f t="shared" si="1"/>
        <v>H</v>
      </c>
      <c r="T13" s="24">
        <f>IF(S13="E",SUM($R$5:R13),0)</f>
        <v>0</v>
      </c>
      <c r="U13" s="143">
        <f t="shared" si="2"/>
        <v>0</v>
      </c>
      <c r="V13" s="24"/>
      <c r="W13" s="61">
        <f t="shared" si="4"/>
        <v>340</v>
      </c>
      <c r="X13" s="140" t="s">
        <v>118</v>
      </c>
      <c r="Y13" s="139">
        <f>'Ek.3-A'!X340</f>
        <v>0</v>
      </c>
      <c r="Z13" s="139">
        <f>'Ek.3-A'!Y340</f>
        <v>0</v>
      </c>
      <c r="AA13" s="139"/>
      <c r="AB13" s="139"/>
      <c r="AC13" s="139"/>
      <c r="AD13" s="139"/>
    </row>
    <row r="14" spans="1:32" x14ac:dyDescent="0.25">
      <c r="A14" s="6">
        <v>1.1399999999999999</v>
      </c>
      <c r="B14" s="31" t="s">
        <v>90</v>
      </c>
      <c r="D14" s="66">
        <v>442199990019</v>
      </c>
      <c r="E14" s="3">
        <v>0.1</v>
      </c>
      <c r="K14" s="3">
        <f t="shared" si="3"/>
        <v>10</v>
      </c>
      <c r="L14" s="97" t="str">
        <f>IF(TRIM('Ek.3-A'!F14)&lt;&gt;"","var","yok")</f>
        <v>yok</v>
      </c>
      <c r="M14" s="5" t="str">
        <f>IFERROR(IF('Ek.3-A'!F14="", "", IF(VLOOKUP('Ek.3-A'!F14, Veriler!D:E, 2, 0)=0, "", VLOOKUP('Ek.3-A'!F14, Veriler!D:E, 2, 0)))," ")</f>
        <v/>
      </c>
      <c r="N14" s="5" t="str">
        <f>IF('Ek.3-A'!P14="", "", 'Ek.3-A'!P14)</f>
        <v/>
      </c>
      <c r="O14" s="142">
        <f>'Ek.3-A'!S14</f>
        <v>0</v>
      </c>
      <c r="P14" s="143" t="str">
        <f>'Ek.3-A'!L14</f>
        <v/>
      </c>
      <c r="Q14" s="24" t="str">
        <f>'Ek.3-A'!M14</f>
        <v/>
      </c>
      <c r="R14" s="24">
        <f t="shared" si="0"/>
        <v>0</v>
      </c>
      <c r="S14" s="141" t="str">
        <f t="shared" si="1"/>
        <v>H</v>
      </c>
      <c r="T14" s="24">
        <f>IF(S14="E",SUM($R$5:R14),0)</f>
        <v>0</v>
      </c>
      <c r="U14" s="143">
        <f t="shared" si="2"/>
        <v>0</v>
      </c>
      <c r="V14" s="24"/>
      <c r="W14" s="61">
        <f t="shared" si="4"/>
        <v>378</v>
      </c>
      <c r="X14" s="140" t="s">
        <v>119</v>
      </c>
      <c r="Y14" s="139">
        <f>'Ek.3-A'!X378</f>
        <v>0</v>
      </c>
      <c r="Z14" s="139">
        <f>'Ek.3-A'!Y378</f>
        <v>0</v>
      </c>
      <c r="AA14" s="139"/>
      <c r="AB14" s="139"/>
      <c r="AC14" s="139"/>
      <c r="AD14" s="139"/>
    </row>
    <row r="15" spans="1:32" x14ac:dyDescent="0.25">
      <c r="A15" s="6">
        <v>1.1499999999999999</v>
      </c>
      <c r="B15" s="31" t="s">
        <v>90</v>
      </c>
      <c r="D15" s="67">
        <v>291611001000</v>
      </c>
      <c r="E15" s="3">
        <v>0.1</v>
      </c>
      <c r="K15" s="3">
        <f t="shared" si="3"/>
        <v>11</v>
      </c>
      <c r="L15" s="97" t="str">
        <f>IF(TRIM('Ek.3-A'!F15)&lt;&gt;"","var","yok")</f>
        <v>yok</v>
      </c>
      <c r="M15" s="5" t="str">
        <f>IFERROR(IF('Ek.3-A'!F15="", "", IF(VLOOKUP('Ek.3-A'!F15, Veriler!D:E, 2, 0)=0, "", VLOOKUP('Ek.3-A'!F15, Veriler!D:E, 2, 0)))," ")</f>
        <v/>
      </c>
      <c r="N15" s="5" t="str">
        <f>IF('Ek.3-A'!P15="", "", 'Ek.3-A'!P15)</f>
        <v/>
      </c>
      <c r="O15" s="142">
        <f>'Ek.3-A'!S15</f>
        <v>0</v>
      </c>
      <c r="P15" s="143" t="str">
        <f>'Ek.3-A'!L15</f>
        <v/>
      </c>
      <c r="Q15" s="24" t="str">
        <f>'Ek.3-A'!M15</f>
        <v/>
      </c>
      <c r="R15" s="24">
        <f t="shared" si="0"/>
        <v>0</v>
      </c>
      <c r="S15" s="141" t="str">
        <f t="shared" si="1"/>
        <v>H</v>
      </c>
      <c r="T15" s="24">
        <f>IF(S15="E",SUM($R$5:R15),0)</f>
        <v>0</v>
      </c>
      <c r="U15" s="143">
        <f t="shared" si="2"/>
        <v>0</v>
      </c>
      <c r="V15" s="24"/>
      <c r="W15" s="61">
        <f t="shared" si="4"/>
        <v>416</v>
      </c>
      <c r="X15" s="140" t="s">
        <v>120</v>
      </c>
      <c r="Y15" s="139">
        <f>'Ek.3-A'!X416</f>
        <v>0</v>
      </c>
      <c r="Z15" s="139">
        <f>'Ek.3-A'!Y416</f>
        <v>0</v>
      </c>
      <c r="AA15" s="139"/>
      <c r="AB15" s="139"/>
      <c r="AC15" s="139"/>
      <c r="AD15" s="139"/>
    </row>
    <row r="16" spans="1:32" x14ac:dyDescent="0.25">
      <c r="A16" s="6">
        <v>1.1599999999999999</v>
      </c>
      <c r="B16" s="31" t="s">
        <v>90</v>
      </c>
      <c r="D16" s="66">
        <v>390330000000</v>
      </c>
      <c r="E16" s="3">
        <v>0.1</v>
      </c>
      <c r="K16" s="3">
        <f t="shared" si="3"/>
        <v>12</v>
      </c>
      <c r="L16" s="97" t="str">
        <f>IF(TRIM('Ek.3-A'!F16)&lt;&gt;"","var","yok")</f>
        <v>yok</v>
      </c>
      <c r="M16" s="5" t="str">
        <f>IFERROR(IF('Ek.3-A'!F16="", "", IF(VLOOKUP('Ek.3-A'!F16, Veriler!D:E, 2, 0)=0, "", VLOOKUP('Ek.3-A'!F16, Veriler!D:E, 2, 0)))," ")</f>
        <v/>
      </c>
      <c r="N16" s="5" t="str">
        <f>IF('Ek.3-A'!P16="", "", 'Ek.3-A'!P16)</f>
        <v/>
      </c>
      <c r="O16" s="142">
        <f>'Ek.3-A'!S16</f>
        <v>0</v>
      </c>
      <c r="P16" s="143" t="str">
        <f>'Ek.3-A'!L16</f>
        <v/>
      </c>
      <c r="Q16" s="24" t="str">
        <f>'Ek.3-A'!M16</f>
        <v/>
      </c>
      <c r="R16" s="24">
        <f t="shared" si="0"/>
        <v>0</v>
      </c>
      <c r="S16" s="141" t="str">
        <f t="shared" si="1"/>
        <v>H</v>
      </c>
      <c r="T16" s="24">
        <f>IF(S16="E",SUM($R$5:R16),0)</f>
        <v>0</v>
      </c>
      <c r="U16" s="143">
        <f t="shared" si="2"/>
        <v>0</v>
      </c>
      <c r="V16" s="24"/>
      <c r="W16" s="61">
        <f t="shared" si="4"/>
        <v>454</v>
      </c>
      <c r="X16" s="140" t="s">
        <v>121</v>
      </c>
      <c r="Y16" s="139">
        <f>'Ek.3-A'!X454</f>
        <v>0</v>
      </c>
      <c r="Z16" s="139">
        <f>'Ek.3-A'!Y454</f>
        <v>0</v>
      </c>
      <c r="AA16" s="139"/>
      <c r="AB16" s="139"/>
      <c r="AC16" s="139"/>
      <c r="AD16" s="139"/>
    </row>
    <row r="17" spans="1:30" x14ac:dyDescent="0.25">
      <c r="A17" s="6">
        <v>1.17</v>
      </c>
      <c r="B17" s="31" t="s">
        <v>90</v>
      </c>
      <c r="D17" s="67">
        <v>720450001000</v>
      </c>
      <c r="E17" s="3">
        <v>0.1</v>
      </c>
      <c r="K17" s="3">
        <f t="shared" si="3"/>
        <v>13</v>
      </c>
      <c r="L17" s="97" t="str">
        <f>IF(TRIM('Ek.3-A'!F17)&lt;&gt;"","var","yok")</f>
        <v>yok</v>
      </c>
      <c r="M17" s="5" t="str">
        <f>IFERROR(IF('Ek.3-A'!F17="", "", IF(VLOOKUP('Ek.3-A'!F17, Veriler!D:E, 2, 0)=0, "", VLOOKUP('Ek.3-A'!F17, Veriler!D:E, 2, 0)))," ")</f>
        <v/>
      </c>
      <c r="N17" s="5" t="str">
        <f>IF('Ek.3-A'!P17="", "", 'Ek.3-A'!P17)</f>
        <v/>
      </c>
      <c r="O17" s="142">
        <f>'Ek.3-A'!S17</f>
        <v>0</v>
      </c>
      <c r="P17" s="143" t="str">
        <f>'Ek.3-A'!L17</f>
        <v/>
      </c>
      <c r="Q17" s="24" t="str">
        <f>'Ek.3-A'!M17</f>
        <v/>
      </c>
      <c r="R17" s="24">
        <f t="shared" si="0"/>
        <v>0</v>
      </c>
      <c r="S17" s="141" t="str">
        <f t="shared" si="1"/>
        <v>H</v>
      </c>
      <c r="T17" s="24">
        <f>IF(S17="E",SUM($R$5:R17),0)</f>
        <v>0</v>
      </c>
      <c r="U17" s="143">
        <f t="shared" si="2"/>
        <v>0</v>
      </c>
      <c r="V17" s="24"/>
      <c r="W17" s="61">
        <f t="shared" si="4"/>
        <v>492</v>
      </c>
      <c r="X17" s="140" t="s">
        <v>122</v>
      </c>
      <c r="Y17" s="139">
        <f>'Ek.3-A'!X492</f>
        <v>0</v>
      </c>
      <c r="Z17" s="139">
        <f>'Ek.3-A'!Y492</f>
        <v>0</v>
      </c>
      <c r="AA17" s="139"/>
      <c r="AB17" s="139"/>
      <c r="AC17" s="139"/>
      <c r="AD17" s="139"/>
    </row>
    <row r="18" spans="1:30" x14ac:dyDescent="0.25">
      <c r="A18" s="6">
        <v>1.18</v>
      </c>
      <c r="B18" s="31" t="s">
        <v>90</v>
      </c>
      <c r="D18" s="66">
        <v>720429000019</v>
      </c>
      <c r="E18" s="3">
        <v>0.1</v>
      </c>
      <c r="K18" s="3">
        <f t="shared" si="3"/>
        <v>14</v>
      </c>
      <c r="L18" s="97" t="str">
        <f>IF(TRIM('Ek.3-A'!F18)&lt;&gt;"","var","yok")</f>
        <v>yok</v>
      </c>
      <c r="M18" s="5" t="str">
        <f>IFERROR(IF('Ek.3-A'!F18="", "", IF(VLOOKUP('Ek.3-A'!F18, Veriler!D:E, 2, 0)=0, "", VLOOKUP('Ek.3-A'!F18, Veriler!D:E, 2, 0)))," ")</f>
        <v/>
      </c>
      <c r="N18" s="5" t="str">
        <f>IF('Ek.3-A'!P18="", "", 'Ek.3-A'!P18)</f>
        <v/>
      </c>
      <c r="O18" s="142">
        <f>'Ek.3-A'!S18</f>
        <v>0</v>
      </c>
      <c r="P18" s="143" t="str">
        <f>'Ek.3-A'!L18</f>
        <v/>
      </c>
      <c r="Q18" s="24" t="str">
        <f>'Ek.3-A'!M18</f>
        <v/>
      </c>
      <c r="R18" s="24">
        <f t="shared" si="0"/>
        <v>0</v>
      </c>
      <c r="S18" s="141" t="str">
        <f t="shared" si="1"/>
        <v>H</v>
      </c>
      <c r="T18" s="24">
        <f>IF(S18="E",SUM($R$5:R18),0)</f>
        <v>0</v>
      </c>
      <c r="U18" s="143">
        <f t="shared" si="2"/>
        <v>0</v>
      </c>
      <c r="V18" s="24"/>
      <c r="W18" s="61">
        <f t="shared" si="4"/>
        <v>530</v>
      </c>
      <c r="X18" s="140" t="s">
        <v>123</v>
      </c>
      <c r="Y18" s="139">
        <f>'Ek.3-A'!X530</f>
        <v>0</v>
      </c>
      <c r="Z18" s="139">
        <f>'Ek.3-A'!Y530</f>
        <v>0</v>
      </c>
      <c r="AA18" s="139"/>
      <c r="AB18" s="139"/>
      <c r="AC18" s="139"/>
      <c r="AD18" s="139"/>
    </row>
    <row r="19" spans="1:30" x14ac:dyDescent="0.25">
      <c r="A19" s="6">
        <v>1.19</v>
      </c>
      <c r="B19" s="31" t="s">
        <v>90</v>
      </c>
      <c r="D19" s="67">
        <v>720429000011</v>
      </c>
      <c r="E19" s="3">
        <v>0.1</v>
      </c>
      <c r="L19" s="97"/>
      <c r="M19" s="5"/>
      <c r="N19" s="5"/>
      <c r="O19" s="5"/>
      <c r="Q19" s="23"/>
      <c r="T19" s="24"/>
      <c r="U19" s="24"/>
      <c r="V19" s="24"/>
      <c r="W19" s="61">
        <f t="shared" si="4"/>
        <v>568</v>
      </c>
      <c r="X19" s="140" t="s">
        <v>124</v>
      </c>
      <c r="Y19" s="139">
        <f>'Ek.3-A'!X568</f>
        <v>0</v>
      </c>
      <c r="Z19" s="139">
        <f>'Ek.3-A'!Y568</f>
        <v>0</v>
      </c>
      <c r="AB19" s="139"/>
      <c r="AC19" s="139"/>
      <c r="AD19" s="139"/>
    </row>
    <row r="20" spans="1:30" x14ac:dyDescent="0.25">
      <c r="A20" s="6">
        <v>1.2</v>
      </c>
      <c r="B20" s="31" t="s">
        <v>90</v>
      </c>
      <c r="D20" s="66">
        <v>720421900019</v>
      </c>
      <c r="E20" s="3">
        <v>0.1</v>
      </c>
      <c r="K20" s="3">
        <f>K18+1</f>
        <v>15</v>
      </c>
      <c r="L20" s="97" t="str">
        <f>IF(TRIM('Ek.3-A'!F20)&lt;&gt;"","var","yok")</f>
        <v>yok</v>
      </c>
      <c r="M20" s="5" t="str">
        <f>IFERROR(IF('Ek.3-A'!F20="", "", IF(VLOOKUP('Ek.3-A'!F20, Veriler!D:E, 2, 0)=0, "", VLOOKUP('Ek.3-A'!F20, Veriler!D:E, 2, 0)))," ")</f>
        <v/>
      </c>
      <c r="N20" s="5" t="str">
        <f>IF('Ek.3-A'!P20="", "", 'Ek.3-A'!P20)</f>
        <v/>
      </c>
      <c r="O20" s="142">
        <f>'Ek.3-A'!S20</f>
        <v>0</v>
      </c>
      <c r="P20" s="143" t="str">
        <f>'Ek.3-A'!L20</f>
        <v/>
      </c>
      <c r="Q20" s="24" t="str">
        <f>'Ek.3-A'!M20</f>
        <v/>
      </c>
      <c r="R20" s="24">
        <f t="shared" ref="R20:R33" si="5">IF(L20="var",0,IF(Q20&lt;=0.005,Q20,0))</f>
        <v>0</v>
      </c>
      <c r="S20" s="141" t="str">
        <f t="shared" ref="S20:S33" si="6">IF(Q20&lt;=0.005,"E","H")</f>
        <v>H</v>
      </c>
      <c r="T20" s="24">
        <f>IF(S20="E",SUM($R$5:R20),0)</f>
        <v>0</v>
      </c>
      <c r="U20" s="143">
        <f t="shared" ref="U20:U33" si="7">IF(T20&lt;=0.1, O20, IF(R20&gt;$G$2, R20*O20, $G$2*O20))</f>
        <v>0</v>
      </c>
      <c r="V20" s="24"/>
      <c r="W20" s="61">
        <f t="shared" si="4"/>
        <v>606</v>
      </c>
      <c r="X20" s="140" t="s">
        <v>125</v>
      </c>
      <c r="Y20" s="139">
        <f>'Ek.3-A'!X606</f>
        <v>0</v>
      </c>
      <c r="Z20" s="139">
        <f>'Ek.3-A'!Y606</f>
        <v>0</v>
      </c>
      <c r="AA20" s="139"/>
      <c r="AB20" s="139"/>
      <c r="AC20" s="139"/>
      <c r="AD20" s="139"/>
    </row>
    <row r="21" spans="1:30" x14ac:dyDescent="0.25">
      <c r="A21" s="6">
        <v>1.21</v>
      </c>
      <c r="B21" s="31" t="s">
        <v>90</v>
      </c>
      <c r="D21" s="67">
        <v>720421900011</v>
      </c>
      <c r="E21" s="3">
        <v>0.1</v>
      </c>
      <c r="K21" s="3">
        <f t="shared" ref="K21:K33" si="8">K20+1</f>
        <v>16</v>
      </c>
      <c r="L21" s="97" t="str">
        <f>IF(TRIM('Ek.3-A'!F21)&lt;&gt;"","var","yok")</f>
        <v>yok</v>
      </c>
      <c r="M21" s="5" t="str">
        <f>IFERROR(IF('Ek.3-A'!F21="", "", IF(VLOOKUP('Ek.3-A'!F21, Veriler!D:E, 2, 0)=0, "", VLOOKUP('Ek.3-A'!F21, Veriler!D:E, 2, 0)))," ")</f>
        <v/>
      </c>
      <c r="N21" s="5" t="str">
        <f>IF('Ek.3-A'!P21="", "", 'Ek.3-A'!P21)</f>
        <v/>
      </c>
      <c r="O21" s="142">
        <f>'Ek.3-A'!S21</f>
        <v>0</v>
      </c>
      <c r="P21" s="143" t="str">
        <f>'Ek.3-A'!L21</f>
        <v/>
      </c>
      <c r="Q21" s="24" t="str">
        <f>'Ek.3-A'!M21</f>
        <v/>
      </c>
      <c r="R21" s="24">
        <f t="shared" si="5"/>
        <v>0</v>
      </c>
      <c r="S21" s="141" t="str">
        <f t="shared" si="6"/>
        <v>H</v>
      </c>
      <c r="T21" s="24">
        <f>IF(S21="E",SUM($R$5:R21),0)</f>
        <v>0</v>
      </c>
      <c r="U21" s="143">
        <f t="shared" si="7"/>
        <v>0</v>
      </c>
      <c r="V21" s="24"/>
      <c r="W21" s="61">
        <f t="shared" si="4"/>
        <v>644</v>
      </c>
      <c r="X21" s="140" t="s">
        <v>126</v>
      </c>
      <c r="Y21" s="139">
        <f>'Ek.3-A'!X644</f>
        <v>0</v>
      </c>
      <c r="Z21" s="139">
        <f>'Ek.3-A'!Y644</f>
        <v>0</v>
      </c>
      <c r="AA21" s="139"/>
      <c r="AB21" s="139"/>
      <c r="AC21" s="139"/>
      <c r="AD21" s="139"/>
    </row>
    <row r="22" spans="1:30" x14ac:dyDescent="0.25">
      <c r="A22" s="6">
        <v>1.22</v>
      </c>
      <c r="B22" s="31" t="s">
        <v>90</v>
      </c>
      <c r="D22" s="66">
        <v>720421100019</v>
      </c>
      <c r="E22" s="3">
        <v>0.1</v>
      </c>
      <c r="K22" s="3">
        <f t="shared" si="8"/>
        <v>17</v>
      </c>
      <c r="L22" s="97" t="str">
        <f>IF(TRIM('Ek.3-A'!F22)&lt;&gt;"","var","yok")</f>
        <v>yok</v>
      </c>
      <c r="M22" s="5" t="str">
        <f>IFERROR(IF('Ek.3-A'!F22="", "", IF(VLOOKUP('Ek.3-A'!F22, Veriler!D:E, 2, 0)=0, "", VLOOKUP('Ek.3-A'!F22, Veriler!D:E, 2, 0)))," ")</f>
        <v/>
      </c>
      <c r="N22" s="5" t="str">
        <f>IF('Ek.3-A'!P22="", "", 'Ek.3-A'!P22)</f>
        <v/>
      </c>
      <c r="O22" s="142">
        <f>'Ek.3-A'!S22</f>
        <v>0</v>
      </c>
      <c r="P22" s="143" t="str">
        <f>'Ek.3-A'!L22</f>
        <v/>
      </c>
      <c r="Q22" s="24" t="str">
        <f>'Ek.3-A'!M22</f>
        <v/>
      </c>
      <c r="R22" s="24">
        <f t="shared" si="5"/>
        <v>0</v>
      </c>
      <c r="S22" s="141" t="str">
        <f t="shared" si="6"/>
        <v>H</v>
      </c>
      <c r="T22" s="24">
        <f>IF(S22="E",SUM($R$5:R22),0)</f>
        <v>0</v>
      </c>
      <c r="U22" s="143">
        <f t="shared" si="7"/>
        <v>0</v>
      </c>
      <c r="V22" s="24"/>
      <c r="W22" s="61">
        <f t="shared" si="4"/>
        <v>682</v>
      </c>
      <c r="X22" s="140" t="s">
        <v>127</v>
      </c>
      <c r="Y22" s="139">
        <f>'Ek.3-A'!X682</f>
        <v>0</v>
      </c>
      <c r="Z22" s="139">
        <f>'Ek.3-A'!Y682</f>
        <v>0</v>
      </c>
      <c r="AA22" s="139"/>
      <c r="AB22" s="139"/>
      <c r="AC22" s="139"/>
      <c r="AD22" s="139"/>
    </row>
    <row r="23" spans="1:30" x14ac:dyDescent="0.25">
      <c r="A23" s="6">
        <v>1.23</v>
      </c>
      <c r="B23" s="31" t="s">
        <v>90</v>
      </c>
      <c r="D23" s="67">
        <v>720421100011</v>
      </c>
      <c r="E23" s="3">
        <v>0.1</v>
      </c>
      <c r="K23" s="3">
        <f t="shared" si="8"/>
        <v>18</v>
      </c>
      <c r="L23" s="97" t="str">
        <f>IF(TRIM('Ek.3-A'!F23)&lt;&gt;"","var","yok")</f>
        <v>yok</v>
      </c>
      <c r="M23" s="5" t="str">
        <f>IFERROR(IF('Ek.3-A'!F23="", "", IF(VLOOKUP('Ek.3-A'!F23, Veriler!D:E, 2, 0)=0, "", VLOOKUP('Ek.3-A'!F23, Veriler!D:E, 2, 0)))," ")</f>
        <v/>
      </c>
      <c r="N23" s="5" t="str">
        <f>IF('Ek.3-A'!P23="", "", 'Ek.3-A'!P23)</f>
        <v/>
      </c>
      <c r="O23" s="142">
        <f>'Ek.3-A'!S23</f>
        <v>0</v>
      </c>
      <c r="P23" s="143" t="str">
        <f>'Ek.3-A'!L23</f>
        <v/>
      </c>
      <c r="Q23" s="24" t="str">
        <f>'Ek.3-A'!M23</f>
        <v/>
      </c>
      <c r="R23" s="24">
        <f t="shared" si="5"/>
        <v>0</v>
      </c>
      <c r="S23" s="141" t="str">
        <f t="shared" si="6"/>
        <v>H</v>
      </c>
      <c r="T23" s="24">
        <f>IF(S23="E",SUM($R$5:R23),0)</f>
        <v>0</v>
      </c>
      <c r="U23" s="143">
        <f t="shared" si="7"/>
        <v>0</v>
      </c>
      <c r="V23" s="24"/>
      <c r="W23" s="61">
        <f t="shared" si="4"/>
        <v>720</v>
      </c>
      <c r="X23" s="140" t="s">
        <v>128</v>
      </c>
      <c r="Y23" s="139">
        <f>'Ek.3-A'!X720</f>
        <v>0</v>
      </c>
      <c r="Z23" s="139">
        <f>'Ek.3-A'!Y720</f>
        <v>0</v>
      </c>
      <c r="AA23" s="139"/>
      <c r="AB23" s="139"/>
      <c r="AC23" s="139"/>
      <c r="AD23" s="139"/>
    </row>
    <row r="24" spans="1:30" x14ac:dyDescent="0.25">
      <c r="A24" s="6">
        <v>1.24</v>
      </c>
      <c r="B24" s="31" t="s">
        <v>90</v>
      </c>
      <c r="D24" s="66">
        <v>760511000000</v>
      </c>
      <c r="E24" s="3">
        <v>0.1</v>
      </c>
      <c r="K24" s="3">
        <f t="shared" si="8"/>
        <v>19</v>
      </c>
      <c r="L24" s="97" t="str">
        <f>IF(TRIM('Ek.3-A'!F24)&lt;&gt;"","var","yok")</f>
        <v>yok</v>
      </c>
      <c r="M24" s="5" t="str">
        <f>IFERROR(IF('Ek.3-A'!F24="", "", IF(VLOOKUP('Ek.3-A'!F24, Veriler!D:E, 2, 0)=0, "", VLOOKUP('Ek.3-A'!F24, Veriler!D:E, 2, 0)))," ")</f>
        <v/>
      </c>
      <c r="N24" s="5" t="str">
        <f>IF('Ek.3-A'!P24="", "", 'Ek.3-A'!P24)</f>
        <v/>
      </c>
      <c r="O24" s="142">
        <f>'Ek.3-A'!S24</f>
        <v>0</v>
      </c>
      <c r="P24" s="143" t="str">
        <f>'Ek.3-A'!L24</f>
        <v/>
      </c>
      <c r="Q24" s="24" t="str">
        <f>'Ek.3-A'!M24</f>
        <v/>
      </c>
      <c r="R24" s="24">
        <f t="shared" si="5"/>
        <v>0</v>
      </c>
      <c r="S24" s="141" t="str">
        <f t="shared" si="6"/>
        <v>H</v>
      </c>
      <c r="T24" s="24">
        <f>IF(S24="E",SUM($R$5:R24),0)</f>
        <v>0</v>
      </c>
      <c r="U24" s="143">
        <f t="shared" si="7"/>
        <v>0</v>
      </c>
      <c r="V24" s="24"/>
      <c r="W24" s="61">
        <f t="shared" si="4"/>
        <v>758</v>
      </c>
      <c r="X24" s="140" t="s">
        <v>129</v>
      </c>
      <c r="Y24" s="139">
        <f>'Ek.3-A'!X758</f>
        <v>0</v>
      </c>
      <c r="Z24" s="139">
        <f>'Ek.3-A'!Y758</f>
        <v>0</v>
      </c>
      <c r="AA24" s="139"/>
      <c r="AB24" s="139"/>
      <c r="AC24" s="139"/>
      <c r="AD24" s="139"/>
    </row>
    <row r="25" spans="1:30" x14ac:dyDescent="0.25">
      <c r="A25" s="6">
        <v>1.25</v>
      </c>
      <c r="B25" s="31" t="s">
        <v>90</v>
      </c>
      <c r="D25" s="67">
        <v>720110300000</v>
      </c>
      <c r="E25" s="3">
        <v>0.1</v>
      </c>
      <c r="K25" s="3">
        <f t="shared" si="8"/>
        <v>20</v>
      </c>
      <c r="L25" s="97" t="str">
        <f>IF(TRIM('Ek.3-A'!F25)&lt;&gt;"","var","yok")</f>
        <v>yok</v>
      </c>
      <c r="M25" s="5" t="str">
        <f>IFERROR(IF('Ek.3-A'!F25="", "", IF(VLOOKUP('Ek.3-A'!F25, Veriler!D:E, 2, 0)=0, "", VLOOKUP('Ek.3-A'!F25, Veriler!D:E, 2, 0)))," ")</f>
        <v/>
      </c>
      <c r="N25" s="5" t="str">
        <f>IF('Ek.3-A'!P25="", "", 'Ek.3-A'!P25)</f>
        <v/>
      </c>
      <c r="O25" s="142">
        <f>'Ek.3-A'!S25</f>
        <v>0</v>
      </c>
      <c r="P25" s="143" t="str">
        <f>'Ek.3-A'!L25</f>
        <v/>
      </c>
      <c r="Q25" s="24" t="str">
        <f>'Ek.3-A'!M25</f>
        <v/>
      </c>
      <c r="R25" s="24">
        <f t="shared" si="5"/>
        <v>0</v>
      </c>
      <c r="S25" s="141" t="str">
        <f t="shared" si="6"/>
        <v>H</v>
      </c>
      <c r="T25" s="24">
        <f>IF(S25="E",SUM($R$5:R25),0)</f>
        <v>0</v>
      </c>
      <c r="U25" s="143">
        <f t="shared" si="7"/>
        <v>0</v>
      </c>
      <c r="V25" s="24"/>
      <c r="W25" s="61">
        <f t="shared" si="4"/>
        <v>796</v>
      </c>
      <c r="X25" s="140" t="s">
        <v>130</v>
      </c>
      <c r="Y25" s="139">
        <f>'Ek.3-A'!X796</f>
        <v>0</v>
      </c>
      <c r="Z25" s="139">
        <f>'Ek.3-A'!Y796</f>
        <v>0</v>
      </c>
      <c r="AA25" s="139"/>
      <c r="AB25" s="139"/>
      <c r="AC25" s="139"/>
      <c r="AD25" s="139"/>
    </row>
    <row r="26" spans="1:30" x14ac:dyDescent="0.25">
      <c r="A26" s="6">
        <v>1.26</v>
      </c>
      <c r="B26" s="31" t="s">
        <v>90</v>
      </c>
      <c r="D26" s="66">
        <v>720110900000</v>
      </c>
      <c r="E26" s="3">
        <v>0.1</v>
      </c>
      <c r="K26" s="3">
        <f t="shared" si="8"/>
        <v>21</v>
      </c>
      <c r="L26" s="97" t="str">
        <f>IF(TRIM('Ek.3-A'!F26)&lt;&gt;"","var","yok")</f>
        <v>yok</v>
      </c>
      <c r="M26" s="5" t="str">
        <f>IFERROR(IF('Ek.3-A'!F26="", "", IF(VLOOKUP('Ek.3-A'!F26, Veriler!D:E, 2, 0)=0, "", VLOOKUP('Ek.3-A'!F26, Veriler!D:E, 2, 0)))," ")</f>
        <v/>
      </c>
      <c r="N26" s="5" t="str">
        <f>IF('Ek.3-A'!P26="", "", 'Ek.3-A'!P26)</f>
        <v/>
      </c>
      <c r="O26" s="142">
        <f>'Ek.3-A'!S26</f>
        <v>0</v>
      </c>
      <c r="P26" s="143" t="str">
        <f>'Ek.3-A'!L26</f>
        <v/>
      </c>
      <c r="Q26" s="24" t="str">
        <f>'Ek.3-A'!M26</f>
        <v/>
      </c>
      <c r="R26" s="24">
        <f t="shared" si="5"/>
        <v>0</v>
      </c>
      <c r="S26" s="141" t="str">
        <f t="shared" si="6"/>
        <v>H</v>
      </c>
      <c r="T26" s="24">
        <f>IF(S26="E",SUM($R$5:R26),0)</f>
        <v>0</v>
      </c>
      <c r="U26" s="143">
        <f t="shared" si="7"/>
        <v>0</v>
      </c>
      <c r="V26" s="24"/>
      <c r="W26" s="61">
        <f t="shared" si="4"/>
        <v>834</v>
      </c>
      <c r="X26" s="140" t="s">
        <v>131</v>
      </c>
      <c r="Y26" s="139">
        <f>'Ek.3-A'!X834</f>
        <v>0</v>
      </c>
      <c r="Z26" s="139">
        <f>'Ek.3-A'!Y834</f>
        <v>0</v>
      </c>
      <c r="AA26" s="139"/>
      <c r="AB26" s="139"/>
      <c r="AC26" s="139"/>
      <c r="AD26" s="139"/>
    </row>
    <row r="27" spans="1:30" x14ac:dyDescent="0.25">
      <c r="A27" s="6">
        <v>1.27</v>
      </c>
      <c r="B27" s="31" t="s">
        <v>90</v>
      </c>
      <c r="D27" s="67">
        <v>750300100000</v>
      </c>
      <c r="E27" s="3">
        <v>0.1</v>
      </c>
      <c r="K27" s="3">
        <f t="shared" si="8"/>
        <v>22</v>
      </c>
      <c r="L27" s="97" t="str">
        <f>IF(TRIM('Ek.3-A'!F27)&lt;&gt;"","var","yok")</f>
        <v>yok</v>
      </c>
      <c r="M27" s="5" t="str">
        <f>IFERROR(IF('Ek.3-A'!F27="", "", IF(VLOOKUP('Ek.3-A'!F27, Veriler!D:E, 2, 0)=0, "", VLOOKUP('Ek.3-A'!F27, Veriler!D:E, 2, 0)))," ")</f>
        <v/>
      </c>
      <c r="N27" s="5" t="str">
        <f>IF('Ek.3-A'!P27="", "", 'Ek.3-A'!P27)</f>
        <v/>
      </c>
      <c r="O27" s="142">
        <f>'Ek.3-A'!S27</f>
        <v>0</v>
      </c>
      <c r="P27" s="143" t="str">
        <f>'Ek.3-A'!L27</f>
        <v/>
      </c>
      <c r="Q27" s="24" t="str">
        <f>'Ek.3-A'!M27</f>
        <v/>
      </c>
      <c r="R27" s="24">
        <f t="shared" si="5"/>
        <v>0</v>
      </c>
      <c r="S27" s="141" t="str">
        <f t="shared" si="6"/>
        <v>H</v>
      </c>
      <c r="T27" s="24">
        <f>IF(S27="E",SUM($R$5:R27),0)</f>
        <v>0</v>
      </c>
      <c r="U27" s="143">
        <f t="shared" si="7"/>
        <v>0</v>
      </c>
      <c r="V27" s="24"/>
      <c r="W27" s="61">
        <f t="shared" si="4"/>
        <v>872</v>
      </c>
      <c r="X27" s="140" t="s">
        <v>132</v>
      </c>
      <c r="Y27" s="139">
        <f>'Ek.3-A'!X872</f>
        <v>0</v>
      </c>
      <c r="Z27" s="139">
        <f>'Ek.3-A'!Y872</f>
        <v>0</v>
      </c>
      <c r="AA27" s="139"/>
      <c r="AB27" s="139"/>
      <c r="AC27" s="139"/>
      <c r="AD27" s="139"/>
    </row>
    <row r="28" spans="1:30" x14ac:dyDescent="0.25">
      <c r="A28" s="6">
        <v>1.28</v>
      </c>
      <c r="B28" s="31" t="s">
        <v>90</v>
      </c>
      <c r="D28" s="66">
        <v>390110900011</v>
      </c>
      <c r="E28" s="3">
        <v>0.1</v>
      </c>
      <c r="K28" s="3">
        <f t="shared" si="8"/>
        <v>23</v>
      </c>
      <c r="L28" s="97" t="str">
        <f>IF(TRIM('Ek.3-A'!F28)&lt;&gt;"","var","yok")</f>
        <v>yok</v>
      </c>
      <c r="M28" s="5" t="str">
        <f>IFERROR(IF('Ek.3-A'!F28="", "", IF(VLOOKUP('Ek.3-A'!F28, Veriler!D:E, 2, 0)=0, "", VLOOKUP('Ek.3-A'!F28, Veriler!D:E, 2, 0)))," ")</f>
        <v/>
      </c>
      <c r="N28" s="5" t="str">
        <f>IF('Ek.3-A'!P28="", "", 'Ek.3-A'!P28)</f>
        <v/>
      </c>
      <c r="O28" s="142">
        <f>'Ek.3-A'!S28</f>
        <v>0</v>
      </c>
      <c r="P28" s="143" t="str">
        <f>'Ek.3-A'!L28</f>
        <v/>
      </c>
      <c r="Q28" s="24" t="str">
        <f>'Ek.3-A'!M28</f>
        <v/>
      </c>
      <c r="R28" s="24">
        <f t="shared" si="5"/>
        <v>0</v>
      </c>
      <c r="S28" s="141" t="str">
        <f t="shared" si="6"/>
        <v>H</v>
      </c>
      <c r="T28" s="24">
        <f>IF(S28="E",SUM($R$5:R28),0)</f>
        <v>0</v>
      </c>
      <c r="U28" s="143">
        <f t="shared" si="7"/>
        <v>0</v>
      </c>
      <c r="V28" s="24"/>
      <c r="W28" s="61">
        <f t="shared" si="4"/>
        <v>910</v>
      </c>
      <c r="X28" s="140" t="s">
        <v>133</v>
      </c>
      <c r="Y28" s="139">
        <f>'Ek.3-A'!X910</f>
        <v>0</v>
      </c>
      <c r="Z28" s="139">
        <f>'Ek.3-A'!Y910</f>
        <v>0</v>
      </c>
      <c r="AA28" s="139"/>
      <c r="AB28" s="139"/>
      <c r="AC28" s="139"/>
      <c r="AD28" s="139"/>
    </row>
    <row r="29" spans="1:30" x14ac:dyDescent="0.25">
      <c r="A29" s="6">
        <v>1.29</v>
      </c>
      <c r="B29" s="31" t="s">
        <v>90</v>
      </c>
      <c r="D29" s="67">
        <v>291830000029</v>
      </c>
      <c r="E29" s="3">
        <v>0.1</v>
      </c>
      <c r="K29" s="3">
        <f t="shared" si="8"/>
        <v>24</v>
      </c>
      <c r="L29" s="97" t="str">
        <f>IF(TRIM('Ek.3-A'!F29)&lt;&gt;"","var","yok")</f>
        <v>yok</v>
      </c>
      <c r="M29" s="5" t="str">
        <f>IFERROR(IF('Ek.3-A'!F29="", "", IF(VLOOKUP('Ek.3-A'!F29, Veriler!D:E, 2, 0)=0, "", VLOOKUP('Ek.3-A'!F29, Veriler!D:E, 2, 0)))," ")</f>
        <v/>
      </c>
      <c r="N29" s="5" t="str">
        <f>IF('Ek.3-A'!P29="", "", 'Ek.3-A'!P29)</f>
        <v/>
      </c>
      <c r="O29" s="142">
        <f>'Ek.3-A'!S29</f>
        <v>0</v>
      </c>
      <c r="P29" s="143" t="str">
        <f>'Ek.3-A'!L29</f>
        <v/>
      </c>
      <c r="Q29" s="24" t="str">
        <f>'Ek.3-A'!M29</f>
        <v/>
      </c>
      <c r="R29" s="24">
        <f t="shared" si="5"/>
        <v>0</v>
      </c>
      <c r="S29" s="141" t="str">
        <f t="shared" si="6"/>
        <v>H</v>
      </c>
      <c r="T29" s="24">
        <f>IF(S29="E",SUM($R$5:R29),0)</f>
        <v>0</v>
      </c>
      <c r="U29" s="143">
        <f t="shared" si="7"/>
        <v>0</v>
      </c>
      <c r="V29" s="24"/>
      <c r="W29" s="61">
        <f t="shared" si="4"/>
        <v>948</v>
      </c>
      <c r="X29" s="140" t="s">
        <v>134</v>
      </c>
      <c r="Y29" s="139">
        <f>'Ek.3-A'!X948</f>
        <v>0</v>
      </c>
      <c r="Z29" s="139">
        <f>'Ek.3-A'!Y948</f>
        <v>0</v>
      </c>
      <c r="AA29" s="139"/>
      <c r="AB29" s="139"/>
      <c r="AC29" s="139"/>
      <c r="AD29" s="139"/>
    </row>
    <row r="30" spans="1:30" x14ac:dyDescent="0.25">
      <c r="A30" s="6">
        <v>1.3</v>
      </c>
      <c r="B30" s="31" t="s">
        <v>90</v>
      </c>
      <c r="D30" s="66">
        <v>820900800000</v>
      </c>
      <c r="E30" s="3">
        <v>0.1</v>
      </c>
      <c r="K30" s="3">
        <f t="shared" si="8"/>
        <v>25</v>
      </c>
      <c r="L30" s="97" t="str">
        <f>IF(TRIM('Ek.3-A'!F30)&lt;&gt;"","var","yok")</f>
        <v>yok</v>
      </c>
      <c r="M30" s="5" t="str">
        <f>IFERROR(IF('Ek.3-A'!F30="", "", IF(VLOOKUP('Ek.3-A'!F30, Veriler!D:E, 2, 0)=0, "", VLOOKUP('Ek.3-A'!F30, Veriler!D:E, 2, 0)))," ")</f>
        <v/>
      </c>
      <c r="N30" s="5" t="str">
        <f>IF('Ek.3-A'!P30="", "", 'Ek.3-A'!P30)</f>
        <v/>
      </c>
      <c r="O30" s="142">
        <f>'Ek.3-A'!S30</f>
        <v>0</v>
      </c>
      <c r="P30" s="143" t="str">
        <f>'Ek.3-A'!L30</f>
        <v/>
      </c>
      <c r="Q30" s="24" t="str">
        <f>'Ek.3-A'!M30</f>
        <v/>
      </c>
      <c r="R30" s="24">
        <f t="shared" si="5"/>
        <v>0</v>
      </c>
      <c r="S30" s="141" t="str">
        <f t="shared" si="6"/>
        <v>H</v>
      </c>
      <c r="T30" s="24">
        <f>IF(S30="E",SUM($R$5:R30),0)</f>
        <v>0</v>
      </c>
      <c r="U30" s="143">
        <f t="shared" si="7"/>
        <v>0</v>
      </c>
      <c r="V30" s="24"/>
      <c r="W30" s="61">
        <f t="shared" si="4"/>
        <v>986</v>
      </c>
      <c r="X30" s="140" t="s">
        <v>135</v>
      </c>
      <c r="Y30" s="139">
        <f>'Ek.3-A'!X986</f>
        <v>0</v>
      </c>
      <c r="Z30" s="139">
        <f>'Ek.3-A'!Y986</f>
        <v>0</v>
      </c>
      <c r="AA30" s="139"/>
      <c r="AB30" s="139"/>
      <c r="AC30" s="139"/>
      <c r="AD30" s="139"/>
    </row>
    <row r="31" spans="1:30" x14ac:dyDescent="0.25">
      <c r="A31" s="6">
        <v>1.31</v>
      </c>
      <c r="B31" s="31" t="s">
        <v>90</v>
      </c>
      <c r="D31" s="67">
        <v>820900200000</v>
      </c>
      <c r="E31" s="3">
        <v>0.1</v>
      </c>
      <c r="K31" s="3">
        <f t="shared" si="8"/>
        <v>26</v>
      </c>
      <c r="L31" s="97" t="str">
        <f>IF(TRIM('Ek.3-A'!F31)&lt;&gt;"","var","yok")</f>
        <v>yok</v>
      </c>
      <c r="M31" s="5" t="str">
        <f>IFERROR(IF('Ek.3-A'!F31="", "", IF(VLOOKUP('Ek.3-A'!F31, Veriler!D:E, 2, 0)=0, "", VLOOKUP('Ek.3-A'!F31, Veriler!D:E, 2, 0)))," ")</f>
        <v/>
      </c>
      <c r="N31" s="5" t="str">
        <f>IF('Ek.3-A'!P31="", "", 'Ek.3-A'!P31)</f>
        <v/>
      </c>
      <c r="O31" s="142">
        <f>'Ek.3-A'!S31</f>
        <v>0</v>
      </c>
      <c r="P31" s="143" t="str">
        <f>'Ek.3-A'!L31</f>
        <v/>
      </c>
      <c r="Q31" s="24" t="str">
        <f>'Ek.3-A'!M31</f>
        <v/>
      </c>
      <c r="R31" s="24">
        <f t="shared" si="5"/>
        <v>0</v>
      </c>
      <c r="S31" s="141" t="str">
        <f t="shared" si="6"/>
        <v>H</v>
      </c>
      <c r="T31" s="24">
        <f>IF(S31="E",SUM($R$5:R31),0)</f>
        <v>0</v>
      </c>
      <c r="U31" s="143">
        <f t="shared" si="7"/>
        <v>0</v>
      </c>
      <c r="V31" s="24"/>
      <c r="W31" s="61">
        <f t="shared" si="4"/>
        <v>1024</v>
      </c>
      <c r="X31" s="140" t="s">
        <v>136</v>
      </c>
      <c r="Y31" s="139">
        <f>'Ek.3-A'!X1024</f>
        <v>0</v>
      </c>
      <c r="Z31" s="139">
        <f>'Ek.3-A'!Y1024</f>
        <v>0</v>
      </c>
      <c r="AA31" s="139"/>
      <c r="AB31" s="139"/>
      <c r="AC31" s="139"/>
      <c r="AD31" s="139"/>
    </row>
    <row r="32" spans="1:30" x14ac:dyDescent="0.25">
      <c r="A32" s="6">
        <v>1.32</v>
      </c>
      <c r="B32" s="31" t="s">
        <v>90</v>
      </c>
      <c r="D32" s="66">
        <v>850110930000</v>
      </c>
      <c r="E32" s="3">
        <v>0.1</v>
      </c>
      <c r="K32" s="3">
        <f t="shared" si="8"/>
        <v>27</v>
      </c>
      <c r="L32" s="97" t="str">
        <f>IF(TRIM('Ek.3-A'!F32)&lt;&gt;"","var","yok")</f>
        <v>yok</v>
      </c>
      <c r="M32" s="5" t="str">
        <f>IFERROR(IF('Ek.3-A'!F32="", "", IF(VLOOKUP('Ek.3-A'!F32, Veriler!D:E, 2, 0)=0, "", VLOOKUP('Ek.3-A'!F32, Veriler!D:E, 2, 0)))," ")</f>
        <v/>
      </c>
      <c r="N32" s="5" t="str">
        <f>IF('Ek.3-A'!P32="", "", 'Ek.3-A'!P32)</f>
        <v/>
      </c>
      <c r="O32" s="142">
        <f>'Ek.3-A'!S32</f>
        <v>0</v>
      </c>
      <c r="P32" s="143" t="str">
        <f>'Ek.3-A'!L32</f>
        <v/>
      </c>
      <c r="Q32" s="24" t="str">
        <f>'Ek.3-A'!M32</f>
        <v/>
      </c>
      <c r="R32" s="24">
        <f t="shared" si="5"/>
        <v>0</v>
      </c>
      <c r="S32" s="141" t="str">
        <f t="shared" si="6"/>
        <v>H</v>
      </c>
      <c r="T32" s="24">
        <f>IF(S32="E",SUM($R$5:R32),0)</f>
        <v>0</v>
      </c>
      <c r="U32" s="143">
        <f t="shared" si="7"/>
        <v>0</v>
      </c>
      <c r="V32" s="24"/>
      <c r="W32" s="61">
        <f t="shared" si="4"/>
        <v>1062</v>
      </c>
      <c r="X32" s="140" t="s">
        <v>137</v>
      </c>
      <c r="Y32" s="139">
        <f>'Ek.3-A'!X1062</f>
        <v>0</v>
      </c>
      <c r="Z32" s="139">
        <f>'Ek.3-A'!Y1062</f>
        <v>0</v>
      </c>
      <c r="AA32" s="139"/>
      <c r="AB32" s="139"/>
      <c r="AC32" s="139"/>
      <c r="AD32" s="139"/>
    </row>
    <row r="33" spans="1:41" x14ac:dyDescent="0.25">
      <c r="A33" s="6">
        <v>1.33</v>
      </c>
      <c r="B33" s="31" t="s">
        <v>90</v>
      </c>
      <c r="D33" s="67">
        <v>260600000000</v>
      </c>
      <c r="E33" s="3">
        <v>0.1</v>
      </c>
      <c r="K33" s="3">
        <f t="shared" si="8"/>
        <v>28</v>
      </c>
      <c r="L33" s="97" t="str">
        <f>IF(TRIM('Ek.3-A'!F33)&lt;&gt;"","var","yok")</f>
        <v>yok</v>
      </c>
      <c r="M33" s="5" t="str">
        <f>IFERROR(IF('Ek.3-A'!F33="", "", IF(VLOOKUP('Ek.3-A'!F33, Veriler!D:E, 2, 0)=0, "", VLOOKUP('Ek.3-A'!F33, Veriler!D:E, 2, 0)))," ")</f>
        <v/>
      </c>
      <c r="N33" s="5" t="str">
        <f>IF('Ek.3-A'!P33="", "", 'Ek.3-A'!P33)</f>
        <v/>
      </c>
      <c r="O33" s="142">
        <f>'Ek.3-A'!S33</f>
        <v>0</v>
      </c>
      <c r="P33" s="143" t="str">
        <f>'Ek.3-A'!L33</f>
        <v/>
      </c>
      <c r="Q33" s="24" t="str">
        <f>'Ek.3-A'!M33</f>
        <v/>
      </c>
      <c r="R33" s="24">
        <f t="shared" si="5"/>
        <v>0</v>
      </c>
      <c r="S33" s="141" t="str">
        <f t="shared" si="6"/>
        <v>H</v>
      </c>
      <c r="T33" s="24">
        <f>IF(S33="E",SUM($R$5:R33),0)</f>
        <v>0</v>
      </c>
      <c r="U33" s="143">
        <f t="shared" si="7"/>
        <v>0</v>
      </c>
      <c r="V33" s="24"/>
      <c r="W33" s="61">
        <f t="shared" si="4"/>
        <v>1100</v>
      </c>
      <c r="X33" s="140" t="s">
        <v>138</v>
      </c>
      <c r="Y33" s="139">
        <f>'Ek.3-A'!X1100</f>
        <v>0</v>
      </c>
      <c r="Z33" s="139">
        <f>'Ek.3-A'!Y1100</f>
        <v>0</v>
      </c>
      <c r="AA33" s="139"/>
      <c r="AB33" s="139"/>
      <c r="AC33" s="139"/>
      <c r="AD33" s="139"/>
    </row>
    <row r="34" spans="1:41" x14ac:dyDescent="0.25">
      <c r="A34" s="6">
        <v>1.34</v>
      </c>
      <c r="B34" s="31" t="s">
        <v>90</v>
      </c>
      <c r="D34" s="66">
        <v>281830000000</v>
      </c>
      <c r="E34" s="3">
        <v>0.1</v>
      </c>
      <c r="T34" s="24"/>
      <c r="U34" s="25"/>
      <c r="V34" s="25"/>
      <c r="W34" s="61">
        <f t="shared" si="4"/>
        <v>1138</v>
      </c>
      <c r="X34" s="140" t="s">
        <v>139</v>
      </c>
      <c r="Y34" s="139">
        <f>'Ek.3-A'!X1138</f>
        <v>0</v>
      </c>
      <c r="Z34" s="139">
        <f>'Ek.3-A'!Y1138</f>
        <v>0</v>
      </c>
      <c r="AO34" s="140">
        <f>'Ek.3-A'!L34</f>
        <v>0</v>
      </c>
    </row>
    <row r="35" spans="1:41" x14ac:dyDescent="0.25">
      <c r="A35" s="6">
        <v>1.35</v>
      </c>
      <c r="B35" s="31" t="s">
        <v>90</v>
      </c>
      <c r="D35" s="67">
        <v>281820000000</v>
      </c>
      <c r="E35" s="3">
        <v>0.1</v>
      </c>
      <c r="T35" s="24"/>
      <c r="U35" s="25"/>
      <c r="V35" s="25"/>
      <c r="W35" s="61">
        <f t="shared" si="4"/>
        <v>1176</v>
      </c>
      <c r="X35" s="140" t="s">
        <v>140</v>
      </c>
      <c r="Y35" s="139">
        <f>'Ek.3-A'!X1176</f>
        <v>0</v>
      </c>
      <c r="Z35" s="139">
        <f>'Ek.3-A'!Y1176</f>
        <v>0</v>
      </c>
      <c r="AO35" s="140"/>
    </row>
    <row r="36" spans="1:41" x14ac:dyDescent="0.25">
      <c r="A36" s="6">
        <v>1.36</v>
      </c>
      <c r="B36" s="31" t="s">
        <v>90</v>
      </c>
      <c r="D36" s="66">
        <v>760200900000</v>
      </c>
      <c r="E36" s="3">
        <v>0.1</v>
      </c>
      <c r="T36" s="24"/>
      <c r="U36" s="25"/>
      <c r="V36" s="25"/>
      <c r="W36" s="61">
        <f t="shared" si="4"/>
        <v>1214</v>
      </c>
      <c r="X36" s="140" t="s">
        <v>141</v>
      </c>
      <c r="Y36" s="139">
        <f>'Ek.3-A'!X1214</f>
        <v>0</v>
      </c>
      <c r="Z36" s="139">
        <f>'Ek.3-A'!Y1214</f>
        <v>0</v>
      </c>
      <c r="AO36" s="140"/>
    </row>
    <row r="37" spans="1:41" x14ac:dyDescent="0.25">
      <c r="A37" s="6">
        <v>1.37</v>
      </c>
      <c r="B37" s="31" t="s">
        <v>90</v>
      </c>
      <c r="D37" s="67">
        <v>760200110000</v>
      </c>
      <c r="E37" s="3">
        <v>0.1</v>
      </c>
      <c r="T37" s="24"/>
      <c r="U37" s="25"/>
      <c r="V37" s="25"/>
      <c r="W37" s="61">
        <f t="shared" si="4"/>
        <v>1252</v>
      </c>
      <c r="X37" s="140" t="s">
        <v>142</v>
      </c>
      <c r="Y37" s="139">
        <f>'Ek.3-A'!X1252</f>
        <v>0</v>
      </c>
      <c r="Z37" s="139">
        <f>'Ek.3-A'!Y1252</f>
        <v>0</v>
      </c>
      <c r="AO37" s="140"/>
    </row>
    <row r="38" spans="1:41" x14ac:dyDescent="0.25">
      <c r="A38" s="6">
        <v>1.38</v>
      </c>
      <c r="B38" s="31" t="s">
        <v>90</v>
      </c>
      <c r="D38" s="66">
        <v>294110000011</v>
      </c>
      <c r="E38" s="3">
        <v>0.1</v>
      </c>
      <c r="T38" s="24"/>
      <c r="U38" s="25"/>
      <c r="V38" s="25"/>
      <c r="W38" s="61">
        <f t="shared" ref="W38:W69" si="9">W37+$W$2</f>
        <v>1290</v>
      </c>
      <c r="X38" s="140" t="s">
        <v>143</v>
      </c>
      <c r="Y38" s="139">
        <f>'Ek.3-A'!X1290</f>
        <v>0</v>
      </c>
      <c r="Z38" s="139">
        <f>'Ek.3-A'!Y1290</f>
        <v>0</v>
      </c>
    </row>
    <row r="39" spans="1:41" x14ac:dyDescent="0.25">
      <c r="A39" s="6">
        <v>1.39</v>
      </c>
      <c r="B39" s="31" t="s">
        <v>90</v>
      </c>
      <c r="D39" s="67">
        <v>310540000011</v>
      </c>
      <c r="E39" s="3">
        <v>0.1</v>
      </c>
      <c r="T39" s="24"/>
      <c r="U39" s="25"/>
      <c r="V39" s="25"/>
      <c r="W39" s="61">
        <f t="shared" si="9"/>
        <v>1328</v>
      </c>
      <c r="X39" s="140" t="s">
        <v>144</v>
      </c>
      <c r="Y39" s="139">
        <f>'Ek.3-A'!X1328</f>
        <v>0</v>
      </c>
      <c r="Z39" s="139">
        <f>'Ek.3-A'!Y1328</f>
        <v>0</v>
      </c>
    </row>
    <row r="40" spans="1:41" x14ac:dyDescent="0.25">
      <c r="A40" s="6">
        <v>1.4</v>
      </c>
      <c r="B40" s="31" t="s">
        <v>90</v>
      </c>
      <c r="D40" s="66">
        <v>310221000000</v>
      </c>
      <c r="E40" s="3">
        <v>0.1</v>
      </c>
      <c r="T40" s="24"/>
      <c r="U40" s="25"/>
      <c r="V40" s="25"/>
      <c r="W40" s="61">
        <f t="shared" si="9"/>
        <v>1366</v>
      </c>
      <c r="X40" s="140" t="s">
        <v>145</v>
      </c>
      <c r="Y40" s="139">
        <f>'Ek.3-A'!X1366</f>
        <v>0</v>
      </c>
      <c r="Z40" s="139">
        <f>'Ek.3-A'!Y1366</f>
        <v>0</v>
      </c>
    </row>
    <row r="41" spans="1:41" x14ac:dyDescent="0.25">
      <c r="A41" s="6">
        <v>1.41</v>
      </c>
      <c r="B41" s="31" t="s">
        <v>90</v>
      </c>
      <c r="D41" s="67">
        <v>811090000000</v>
      </c>
      <c r="E41" s="3">
        <v>0.1</v>
      </c>
      <c r="T41" s="24"/>
      <c r="U41" s="25"/>
      <c r="V41" s="25"/>
      <c r="W41" s="61">
        <f t="shared" si="9"/>
        <v>1404</v>
      </c>
      <c r="X41" s="140" t="s">
        <v>146</v>
      </c>
      <c r="Y41" s="139">
        <f>'Ek.3-A'!X1404</f>
        <v>0</v>
      </c>
      <c r="Z41" s="139">
        <f>'Ek.3-A'!Y1404</f>
        <v>0</v>
      </c>
    </row>
    <row r="42" spans="1:41" x14ac:dyDescent="0.25">
      <c r="A42" s="6">
        <v>1.42</v>
      </c>
      <c r="B42" s="31" t="s">
        <v>90</v>
      </c>
      <c r="D42" s="66">
        <v>540211000000</v>
      </c>
      <c r="E42" s="3">
        <v>0.1</v>
      </c>
      <c r="T42" s="24"/>
      <c r="U42" s="25"/>
      <c r="V42" s="25"/>
      <c r="W42" s="61">
        <f t="shared" si="9"/>
        <v>1442</v>
      </c>
      <c r="X42" s="140" t="s">
        <v>147</v>
      </c>
      <c r="Y42" s="139">
        <f>'Ek.3-A'!X1442</f>
        <v>0</v>
      </c>
      <c r="Z42" s="139">
        <f>'Ek.3-A'!Y1442</f>
        <v>0</v>
      </c>
    </row>
    <row r="43" spans="1:41" x14ac:dyDescent="0.25">
      <c r="A43" s="6">
        <v>1.43</v>
      </c>
      <c r="B43" s="31" t="s">
        <v>90</v>
      </c>
      <c r="D43" s="67">
        <v>550311000000</v>
      </c>
      <c r="E43" s="3">
        <v>0.1</v>
      </c>
      <c r="K43" s="3">
        <f>K33+1</f>
        <v>29</v>
      </c>
      <c r="L43" s="97" t="str">
        <f>IF(TRIM('Ek.3-A'!F43)&lt;&gt;"","var","yok")</f>
        <v>yok</v>
      </c>
      <c r="M43" s="5" t="str">
        <f>IF('Ek.3-A'!F43="", "", IF(VLOOKUP('Ek.3-A'!F43, Veriler!D:E, 2, 0)=0, "", VLOOKUP('Ek.3-A'!F43, Veriler!D:E, 2, 0)))</f>
        <v/>
      </c>
      <c r="N43" s="5" t="str">
        <f>IF('Ek.3-A'!P43="", "", 'Ek.3-A'!P43)</f>
        <v/>
      </c>
      <c r="O43" s="142">
        <f>'Ek.3-A'!S43</f>
        <v>0</v>
      </c>
      <c r="P43" s="143" t="str">
        <f>'Ek.3-A'!L43</f>
        <v/>
      </c>
      <c r="Q43" s="24" t="str">
        <f>'Ek.3-A'!M43</f>
        <v/>
      </c>
      <c r="R43" s="24">
        <f t="shared" ref="R43:R56" si="10">IF(L43="var",0,IF(Q43&lt;=0.005,Q43,0))</f>
        <v>0</v>
      </c>
      <c r="S43" s="141" t="str">
        <f t="shared" ref="S43:S56" si="11">IF(Q43&lt;=0.005,"E","H")</f>
        <v>H</v>
      </c>
      <c r="T43" s="24">
        <f>IF(S43="E",SUM($R$5:R43),0)</f>
        <v>0</v>
      </c>
      <c r="U43" s="143">
        <f t="shared" ref="U43:U56" si="12">IF(T43&lt;=0.1, O43, IF(R43&gt;$G$2, R43*O43, $G$2*O43))</f>
        <v>0</v>
      </c>
      <c r="V43" s="24"/>
      <c r="W43" s="61">
        <f t="shared" si="9"/>
        <v>1480</v>
      </c>
      <c r="X43" s="140" t="s">
        <v>148</v>
      </c>
      <c r="Y43" s="139">
        <f>'Ek.3-A'!X1480</f>
        <v>0</v>
      </c>
      <c r="Z43" s="139">
        <f>'Ek.3-A'!Y1480</f>
        <v>0</v>
      </c>
      <c r="AA43" s="139"/>
      <c r="AB43" s="139"/>
      <c r="AC43" s="139"/>
      <c r="AD43" s="139"/>
    </row>
    <row r="44" spans="1:41" x14ac:dyDescent="0.25">
      <c r="A44" s="6">
        <v>1.44</v>
      </c>
      <c r="B44" s="31" t="s">
        <v>90</v>
      </c>
      <c r="D44" s="66">
        <v>291411000000</v>
      </c>
      <c r="E44" s="3">
        <v>0.1</v>
      </c>
      <c r="K44" s="3">
        <f t="shared" ref="K44:K56" si="13">K43+1</f>
        <v>30</v>
      </c>
      <c r="L44" s="97" t="str">
        <f>IF(TRIM('Ek.3-A'!F44)&lt;&gt;"","var","yok")</f>
        <v>yok</v>
      </c>
      <c r="M44" s="5" t="str">
        <f>IF('Ek.3-A'!F44="", "", IF(VLOOKUP('Ek.3-A'!F44, Veriler!D:E, 2, 0)=0, "", VLOOKUP('Ek.3-A'!F44, Veriler!D:E, 2, 0)))</f>
        <v/>
      </c>
      <c r="N44" s="5" t="str">
        <f>IF('Ek.3-A'!P44="", "", 'Ek.3-A'!P44)</f>
        <v/>
      </c>
      <c r="O44" s="142">
        <f>'Ek.3-A'!S44</f>
        <v>0</v>
      </c>
      <c r="P44" s="143" t="str">
        <f>'Ek.3-A'!L44</f>
        <v/>
      </c>
      <c r="Q44" s="24" t="str">
        <f>'Ek.3-A'!M44</f>
        <v/>
      </c>
      <c r="R44" s="24">
        <f t="shared" si="10"/>
        <v>0</v>
      </c>
      <c r="S44" s="141" t="str">
        <f t="shared" si="11"/>
        <v>H</v>
      </c>
      <c r="T44" s="24">
        <f>IF(S44="E",SUM($R$5:R44),0)</f>
        <v>0</v>
      </c>
      <c r="U44" s="143">
        <f t="shared" si="12"/>
        <v>0</v>
      </c>
      <c r="V44" s="24"/>
      <c r="W44" s="61">
        <f t="shared" si="9"/>
        <v>1518</v>
      </c>
      <c r="X44" s="140" t="s">
        <v>149</v>
      </c>
      <c r="Y44" s="139">
        <f>'Ek.3-A'!X1518</f>
        <v>0</v>
      </c>
      <c r="Z44" s="139">
        <f>'Ek.3-A'!Y1518</f>
        <v>0</v>
      </c>
      <c r="AA44" s="139"/>
      <c r="AB44" s="139"/>
      <c r="AC44" s="139"/>
      <c r="AD44" s="139"/>
    </row>
    <row r="45" spans="1:41" x14ac:dyDescent="0.25">
      <c r="A45" s="6">
        <v>1.45</v>
      </c>
      <c r="B45" s="31" t="s">
        <v>90</v>
      </c>
      <c r="D45" s="67">
        <v>851110009000</v>
      </c>
      <c r="E45" s="3">
        <v>0.1</v>
      </c>
      <c r="K45" s="3">
        <f t="shared" si="13"/>
        <v>31</v>
      </c>
      <c r="L45" s="97" t="str">
        <f>IF(TRIM('Ek.3-A'!F45)&lt;&gt;"","var","yok")</f>
        <v>yok</v>
      </c>
      <c r="M45" s="5" t="str">
        <f>IF('Ek.3-A'!F45="", "", IF(VLOOKUP('Ek.3-A'!F45, Veriler!D:E, 2, 0)=0, "", VLOOKUP('Ek.3-A'!F45, Veriler!D:E, 2, 0)))</f>
        <v/>
      </c>
      <c r="N45" s="5" t="str">
        <f>IF('Ek.3-A'!P45="", "", 'Ek.3-A'!P45)</f>
        <v/>
      </c>
      <c r="O45" s="142">
        <f>'Ek.3-A'!S45</f>
        <v>0</v>
      </c>
      <c r="P45" s="143" t="str">
        <f>'Ek.3-A'!L45</f>
        <v/>
      </c>
      <c r="Q45" s="24" t="str">
        <f>'Ek.3-A'!M45</f>
        <v/>
      </c>
      <c r="R45" s="24">
        <f t="shared" si="10"/>
        <v>0</v>
      </c>
      <c r="S45" s="141" t="str">
        <f t="shared" si="11"/>
        <v>H</v>
      </c>
      <c r="T45" s="24">
        <f>IF(S45="E",SUM($R$5:R45),0)</f>
        <v>0</v>
      </c>
      <c r="U45" s="143">
        <f t="shared" si="12"/>
        <v>0</v>
      </c>
      <c r="V45" s="24"/>
      <c r="W45" s="61">
        <f t="shared" si="9"/>
        <v>1556</v>
      </c>
      <c r="X45" s="140" t="s">
        <v>150</v>
      </c>
      <c r="Y45" s="139">
        <f>'Ek.3-A'!X1556</f>
        <v>0</v>
      </c>
      <c r="Z45" s="139">
        <f>'Ek.3-A'!Y1556</f>
        <v>0</v>
      </c>
      <c r="AA45" s="139"/>
      <c r="AB45" s="139"/>
      <c r="AC45" s="139"/>
      <c r="AD45" s="139"/>
    </row>
    <row r="46" spans="1:41" x14ac:dyDescent="0.25">
      <c r="A46" s="6">
        <v>1.46</v>
      </c>
      <c r="B46" s="31" t="s">
        <v>90</v>
      </c>
      <c r="D46" s="66">
        <v>740400910000</v>
      </c>
      <c r="E46" s="3">
        <v>0.1</v>
      </c>
      <c r="K46" s="3">
        <f t="shared" si="13"/>
        <v>32</v>
      </c>
      <c r="L46" s="97" t="str">
        <f>IF(TRIM('Ek.3-A'!F46)&lt;&gt;"","var","yok")</f>
        <v>yok</v>
      </c>
      <c r="M46" s="5" t="str">
        <f>IF('Ek.3-A'!F46="", "", IF(VLOOKUP('Ek.3-A'!F46, Veriler!D:E, 2, 0)=0, "", VLOOKUP('Ek.3-A'!F46, Veriler!D:E, 2, 0)))</f>
        <v/>
      </c>
      <c r="N46" s="5" t="str">
        <f>IF('Ek.3-A'!P46="", "", 'Ek.3-A'!P46)</f>
        <v/>
      </c>
      <c r="O46" s="142">
        <f>'Ek.3-A'!S46</f>
        <v>0</v>
      </c>
      <c r="P46" s="143" t="str">
        <f>'Ek.3-A'!L46</f>
        <v/>
      </c>
      <c r="Q46" s="24" t="str">
        <f>'Ek.3-A'!M46</f>
        <v/>
      </c>
      <c r="R46" s="24">
        <f t="shared" si="10"/>
        <v>0</v>
      </c>
      <c r="S46" s="141" t="str">
        <f t="shared" si="11"/>
        <v>H</v>
      </c>
      <c r="T46" s="24">
        <f>IF(S46="E",SUM($R$5:R46),0)</f>
        <v>0</v>
      </c>
      <c r="U46" s="143">
        <f t="shared" si="12"/>
        <v>0</v>
      </c>
      <c r="V46" s="24"/>
      <c r="W46" s="61">
        <f t="shared" si="9"/>
        <v>1594</v>
      </c>
      <c r="X46" s="140" t="s">
        <v>151</v>
      </c>
      <c r="Y46" s="139">
        <f>'Ek.3-A'!X1594</f>
        <v>0</v>
      </c>
      <c r="Z46" s="139">
        <f>'Ek.3-A'!Y1594</f>
        <v>0</v>
      </c>
      <c r="AA46" s="139"/>
      <c r="AB46" s="139"/>
      <c r="AC46" s="139"/>
      <c r="AD46" s="139"/>
    </row>
    <row r="47" spans="1:41" x14ac:dyDescent="0.25">
      <c r="A47" s="6">
        <v>1.47</v>
      </c>
      <c r="B47" s="31" t="s">
        <v>90</v>
      </c>
      <c r="D47" s="67">
        <v>853669300000</v>
      </c>
      <c r="E47" s="3">
        <v>0.1</v>
      </c>
      <c r="K47" s="3">
        <f t="shared" si="13"/>
        <v>33</v>
      </c>
      <c r="L47" s="97" t="str">
        <f>IF(TRIM('Ek.3-A'!F47)&lt;&gt;"","var","yok")</f>
        <v>yok</v>
      </c>
      <c r="M47" s="5" t="str">
        <f>IF('Ek.3-A'!F47="", "", IF(VLOOKUP('Ek.3-A'!F47, Veriler!D:E, 2, 0)=0, "", VLOOKUP('Ek.3-A'!F47, Veriler!D:E, 2, 0)))</f>
        <v/>
      </c>
      <c r="N47" s="5" t="str">
        <f>IF('Ek.3-A'!P47="", "", 'Ek.3-A'!P47)</f>
        <v/>
      </c>
      <c r="O47" s="142">
        <f>'Ek.3-A'!S47</f>
        <v>0</v>
      </c>
      <c r="P47" s="143" t="str">
        <f>'Ek.3-A'!L47</f>
        <v/>
      </c>
      <c r="Q47" s="24" t="str">
        <f>'Ek.3-A'!M47</f>
        <v/>
      </c>
      <c r="R47" s="24">
        <f t="shared" si="10"/>
        <v>0</v>
      </c>
      <c r="S47" s="141" t="str">
        <f t="shared" si="11"/>
        <v>H</v>
      </c>
      <c r="T47" s="24">
        <f>IF(S47="E",SUM($R$5:R47),0)</f>
        <v>0</v>
      </c>
      <c r="U47" s="143">
        <f t="shared" si="12"/>
        <v>0</v>
      </c>
      <c r="V47" s="24"/>
      <c r="W47" s="61">
        <f t="shared" si="9"/>
        <v>1632</v>
      </c>
      <c r="X47" s="140" t="s">
        <v>152</v>
      </c>
      <c r="Y47" s="139">
        <f>'Ek.3-A'!X1632</f>
        <v>0</v>
      </c>
      <c r="Z47" s="139">
        <f>'Ek.3-A'!Y1632</f>
        <v>0</v>
      </c>
      <c r="AA47" s="139"/>
      <c r="AB47" s="139"/>
      <c r="AC47" s="139"/>
      <c r="AD47" s="139"/>
    </row>
    <row r="48" spans="1:41" x14ac:dyDescent="0.25">
      <c r="A48" s="6">
        <v>1.48</v>
      </c>
      <c r="B48" s="31" t="s">
        <v>90</v>
      </c>
      <c r="D48" s="66">
        <v>480255251000</v>
      </c>
      <c r="E48" s="3">
        <v>0.1</v>
      </c>
      <c r="K48" s="3">
        <f t="shared" si="13"/>
        <v>34</v>
      </c>
      <c r="L48" s="97" t="str">
        <f>IF(TRIM('Ek.3-A'!F48)&lt;&gt;"","var","yok")</f>
        <v>yok</v>
      </c>
      <c r="M48" s="5" t="str">
        <f>IF('Ek.3-A'!F48="", "", IF(VLOOKUP('Ek.3-A'!F48, Veriler!D:E, 2, 0)=0, "", VLOOKUP('Ek.3-A'!F48, Veriler!D:E, 2, 0)))</f>
        <v/>
      </c>
      <c r="N48" s="5" t="str">
        <f>IF('Ek.3-A'!P48="", "", 'Ek.3-A'!P48)</f>
        <v/>
      </c>
      <c r="O48" s="142">
        <f>'Ek.3-A'!S48</f>
        <v>0</v>
      </c>
      <c r="P48" s="143" t="str">
        <f>'Ek.3-A'!L48</f>
        <v/>
      </c>
      <c r="Q48" s="24" t="str">
        <f>'Ek.3-A'!M48</f>
        <v/>
      </c>
      <c r="R48" s="24">
        <f t="shared" si="10"/>
        <v>0</v>
      </c>
      <c r="S48" s="141" t="str">
        <f t="shared" si="11"/>
        <v>H</v>
      </c>
      <c r="T48" s="24">
        <f>IF(S48="E",SUM($R$5:R48),0)</f>
        <v>0</v>
      </c>
      <c r="U48" s="143">
        <f t="shared" si="12"/>
        <v>0</v>
      </c>
      <c r="V48" s="24"/>
      <c r="W48" s="61">
        <f t="shared" si="9"/>
        <v>1670</v>
      </c>
      <c r="X48" s="140" t="s">
        <v>153</v>
      </c>
      <c r="Y48" s="139">
        <f>'Ek.3-A'!X1670</f>
        <v>0</v>
      </c>
      <c r="Z48" s="139">
        <f>'Ek.3-A'!Y1670</f>
        <v>0</v>
      </c>
      <c r="AA48" s="139"/>
      <c r="AB48" s="139"/>
      <c r="AC48" s="139"/>
      <c r="AD48" s="139"/>
    </row>
    <row r="49" spans="1:30" x14ac:dyDescent="0.25">
      <c r="A49" s="6">
        <v>1.49</v>
      </c>
      <c r="B49" s="31" t="s">
        <v>90</v>
      </c>
      <c r="D49" s="67">
        <v>480255901000</v>
      </c>
      <c r="E49" s="3">
        <v>0.1</v>
      </c>
      <c r="K49" s="3">
        <f t="shared" si="13"/>
        <v>35</v>
      </c>
      <c r="L49" s="97" t="str">
        <f>IF(TRIM('Ek.3-A'!F49)&lt;&gt;"","var","yok")</f>
        <v>yok</v>
      </c>
      <c r="M49" s="5" t="str">
        <f>IF('Ek.3-A'!F49="", "", IF(VLOOKUP('Ek.3-A'!F49, Veriler!D:E, 2, 0)=0, "", VLOOKUP('Ek.3-A'!F49, Veriler!D:E, 2, 0)))</f>
        <v/>
      </c>
      <c r="N49" s="5" t="str">
        <f>IF('Ek.3-A'!P49="", "", 'Ek.3-A'!P49)</f>
        <v/>
      </c>
      <c r="O49" s="142">
        <f>'Ek.3-A'!S49</f>
        <v>0</v>
      </c>
      <c r="P49" s="143" t="str">
        <f>'Ek.3-A'!L49</f>
        <v/>
      </c>
      <c r="Q49" s="24" t="str">
        <f>'Ek.3-A'!M49</f>
        <v/>
      </c>
      <c r="R49" s="24">
        <f t="shared" si="10"/>
        <v>0</v>
      </c>
      <c r="S49" s="141" t="str">
        <f t="shared" si="11"/>
        <v>H</v>
      </c>
      <c r="T49" s="24">
        <f>IF(S49="E",SUM($R$5:R49),0)</f>
        <v>0</v>
      </c>
      <c r="U49" s="143">
        <f t="shared" si="12"/>
        <v>0</v>
      </c>
      <c r="V49" s="24"/>
      <c r="W49" s="61">
        <f t="shared" si="9"/>
        <v>1708</v>
      </c>
      <c r="X49" s="140" t="s">
        <v>154</v>
      </c>
      <c r="Y49" s="139">
        <f>'Ek.3-A'!X1708</f>
        <v>0</v>
      </c>
      <c r="Z49" s="139">
        <f>'Ek.3-A'!Y1708</f>
        <v>0</v>
      </c>
      <c r="AA49" s="139"/>
      <c r="AB49" s="139"/>
      <c r="AC49" s="139"/>
      <c r="AD49" s="139"/>
    </row>
    <row r="50" spans="1:30" x14ac:dyDescent="0.25">
      <c r="A50" s="6">
        <v>1.5</v>
      </c>
      <c r="B50" s="31" t="s">
        <v>90</v>
      </c>
      <c r="D50" s="66">
        <v>480257001000</v>
      </c>
      <c r="E50" s="3">
        <v>0.1</v>
      </c>
      <c r="K50" s="3">
        <f t="shared" si="13"/>
        <v>36</v>
      </c>
      <c r="L50" s="97" t="str">
        <f>IF(TRIM('Ek.3-A'!F50)&lt;&gt;"","var","yok")</f>
        <v>yok</v>
      </c>
      <c r="M50" s="5" t="str">
        <f>IF('Ek.3-A'!F50="", "", IF(VLOOKUP('Ek.3-A'!F50, Veriler!D:E, 2, 0)=0, "", VLOOKUP('Ek.3-A'!F50, Veriler!D:E, 2, 0)))</f>
        <v/>
      </c>
      <c r="N50" s="5" t="str">
        <f>IF('Ek.3-A'!P50="", "", 'Ek.3-A'!P50)</f>
        <v/>
      </c>
      <c r="O50" s="142">
        <f>'Ek.3-A'!S50</f>
        <v>0</v>
      </c>
      <c r="P50" s="143" t="str">
        <f>'Ek.3-A'!L50</f>
        <v/>
      </c>
      <c r="Q50" s="24" t="str">
        <f>'Ek.3-A'!M50</f>
        <v/>
      </c>
      <c r="R50" s="24">
        <f t="shared" si="10"/>
        <v>0</v>
      </c>
      <c r="S50" s="141" t="str">
        <f t="shared" si="11"/>
        <v>H</v>
      </c>
      <c r="T50" s="24">
        <f>IF(S50="E",SUM($R$5:R50),0)</f>
        <v>0</v>
      </c>
      <c r="U50" s="143">
        <f t="shared" si="12"/>
        <v>0</v>
      </c>
      <c r="V50" s="24"/>
      <c r="W50" s="61">
        <f t="shared" si="9"/>
        <v>1746</v>
      </c>
      <c r="X50" s="140" t="s">
        <v>155</v>
      </c>
      <c r="Y50" s="139">
        <f>'Ek.3-A'!X1746</f>
        <v>0</v>
      </c>
      <c r="Z50" s="139">
        <f>'Ek.3-A'!Y1746</f>
        <v>0</v>
      </c>
      <c r="AA50" s="139"/>
      <c r="AB50" s="139"/>
      <c r="AC50" s="139"/>
      <c r="AD50" s="139"/>
    </row>
    <row r="51" spans="1:30" x14ac:dyDescent="0.25">
      <c r="A51" s="6">
        <v>1.51</v>
      </c>
      <c r="B51" s="31" t="s">
        <v>90</v>
      </c>
      <c r="D51" s="67">
        <v>470710000000</v>
      </c>
      <c r="E51" s="3">
        <v>0.1</v>
      </c>
      <c r="K51" s="3">
        <f t="shared" si="13"/>
        <v>37</v>
      </c>
      <c r="L51" s="97" t="str">
        <f>IF(TRIM('Ek.3-A'!F51)&lt;&gt;"","var","yok")</f>
        <v>yok</v>
      </c>
      <c r="M51" s="5" t="str">
        <f>IF('Ek.3-A'!F51="", "", IF(VLOOKUP('Ek.3-A'!F51, Veriler!D:E, 2, 0)=0, "", VLOOKUP('Ek.3-A'!F51, Veriler!D:E, 2, 0)))</f>
        <v/>
      </c>
      <c r="N51" s="5" t="str">
        <f>IF('Ek.3-A'!P51="", "", 'Ek.3-A'!P51)</f>
        <v/>
      </c>
      <c r="O51" s="142">
        <f>'Ek.3-A'!S51</f>
        <v>0</v>
      </c>
      <c r="P51" s="143" t="str">
        <f>'Ek.3-A'!L51</f>
        <v/>
      </c>
      <c r="Q51" s="24" t="str">
        <f>'Ek.3-A'!M51</f>
        <v/>
      </c>
      <c r="R51" s="24">
        <f t="shared" si="10"/>
        <v>0</v>
      </c>
      <c r="S51" s="141" t="str">
        <f t="shared" si="11"/>
        <v>H</v>
      </c>
      <c r="T51" s="24">
        <f>IF(S51="E",SUM($R$5:R51),0)</f>
        <v>0</v>
      </c>
      <c r="U51" s="143">
        <f t="shared" si="12"/>
        <v>0</v>
      </c>
      <c r="V51" s="24"/>
      <c r="W51" s="61">
        <f t="shared" si="9"/>
        <v>1784</v>
      </c>
      <c r="X51" s="140" t="s">
        <v>156</v>
      </c>
      <c r="Y51" s="139">
        <f>'Ek.3-A'!X1784</f>
        <v>0</v>
      </c>
      <c r="Z51" s="139">
        <f>'Ek.3-A'!Y1784</f>
        <v>0</v>
      </c>
      <c r="AA51" s="139"/>
      <c r="AB51" s="139"/>
      <c r="AC51" s="139"/>
      <c r="AD51" s="139"/>
    </row>
    <row r="52" spans="1:30" x14ac:dyDescent="0.25">
      <c r="A52" s="6">
        <v>1.52</v>
      </c>
      <c r="B52" s="31" t="s">
        <v>90</v>
      </c>
      <c r="D52" s="66">
        <v>470720000000</v>
      </c>
      <c r="E52" s="3">
        <v>0.1</v>
      </c>
      <c r="K52" s="3">
        <f t="shared" si="13"/>
        <v>38</v>
      </c>
      <c r="L52" s="97" t="str">
        <f>IF(TRIM('Ek.3-A'!F52)&lt;&gt;"","var","yok")</f>
        <v>yok</v>
      </c>
      <c r="M52" s="5" t="str">
        <f>IF('Ek.3-A'!F52="", "", IF(VLOOKUP('Ek.3-A'!F52, Veriler!D:E, 2, 0)=0, "", VLOOKUP('Ek.3-A'!F52, Veriler!D:E, 2, 0)))</f>
        <v/>
      </c>
      <c r="N52" s="5" t="str">
        <f>IF('Ek.3-A'!P52="", "", 'Ek.3-A'!P52)</f>
        <v/>
      </c>
      <c r="O52" s="142">
        <f>'Ek.3-A'!S52</f>
        <v>0</v>
      </c>
      <c r="P52" s="143" t="str">
        <f>'Ek.3-A'!L52</f>
        <v/>
      </c>
      <c r="Q52" s="24" t="str">
        <f>'Ek.3-A'!M52</f>
        <v/>
      </c>
      <c r="R52" s="24">
        <f t="shared" si="10"/>
        <v>0</v>
      </c>
      <c r="S52" s="141" t="str">
        <f t="shared" si="11"/>
        <v>H</v>
      </c>
      <c r="T52" s="24">
        <f>IF(S52="E",SUM($R$5:R52),0)</f>
        <v>0</v>
      </c>
      <c r="U52" s="143">
        <f t="shared" si="12"/>
        <v>0</v>
      </c>
      <c r="V52" s="24"/>
      <c r="W52" s="61">
        <f t="shared" si="9"/>
        <v>1822</v>
      </c>
      <c r="X52" s="140" t="s">
        <v>157</v>
      </c>
      <c r="Y52" s="139">
        <f>'Ek.3-A'!X1822</f>
        <v>0</v>
      </c>
      <c r="Z52" s="139">
        <f>'Ek.3-A'!Y1822</f>
        <v>0</v>
      </c>
      <c r="AA52" s="139"/>
      <c r="AB52" s="139"/>
      <c r="AC52" s="139"/>
      <c r="AD52" s="139"/>
    </row>
    <row r="53" spans="1:30" x14ac:dyDescent="0.25">
      <c r="A53" s="6">
        <v>1.53</v>
      </c>
      <c r="B53" s="31" t="s">
        <v>90</v>
      </c>
      <c r="D53" s="67">
        <v>848280000000</v>
      </c>
      <c r="E53" s="3">
        <v>0.1</v>
      </c>
      <c r="K53" s="3">
        <f t="shared" si="13"/>
        <v>39</v>
      </c>
      <c r="L53" s="97" t="str">
        <f>IF(TRIM('Ek.3-A'!F53)&lt;&gt;"","var","yok")</f>
        <v>yok</v>
      </c>
      <c r="M53" s="5" t="str">
        <f>IF('Ek.3-A'!F53="", "", IF(VLOOKUP('Ek.3-A'!F53, Veriler!D:E, 2, 0)=0, "", VLOOKUP('Ek.3-A'!F53, Veriler!D:E, 2, 0)))</f>
        <v/>
      </c>
      <c r="N53" s="5" t="str">
        <f>IF('Ek.3-A'!P53="", "", 'Ek.3-A'!P53)</f>
        <v/>
      </c>
      <c r="O53" s="142">
        <f>'Ek.3-A'!S53</f>
        <v>0</v>
      </c>
      <c r="P53" s="143" t="str">
        <f>'Ek.3-A'!L53</f>
        <v/>
      </c>
      <c r="Q53" s="24" t="str">
        <f>'Ek.3-A'!M53</f>
        <v/>
      </c>
      <c r="R53" s="24">
        <f t="shared" si="10"/>
        <v>0</v>
      </c>
      <c r="S53" s="141" t="str">
        <f t="shared" si="11"/>
        <v>H</v>
      </c>
      <c r="T53" s="24">
        <f>IF(S53="E",SUM($R$5:R53),0)</f>
        <v>0</v>
      </c>
      <c r="U53" s="143">
        <f t="shared" si="12"/>
        <v>0</v>
      </c>
      <c r="V53" s="24"/>
      <c r="W53" s="61">
        <f t="shared" si="9"/>
        <v>1860</v>
      </c>
      <c r="X53" s="140" t="s">
        <v>158</v>
      </c>
      <c r="Y53" s="139">
        <f>'Ek.3-A'!X1860</f>
        <v>0</v>
      </c>
      <c r="Z53" s="139">
        <f>'Ek.3-A'!Y1860</f>
        <v>0</v>
      </c>
      <c r="AA53" s="139"/>
      <c r="AB53" s="139"/>
      <c r="AC53" s="139"/>
      <c r="AD53" s="139"/>
    </row>
    <row r="54" spans="1:30" x14ac:dyDescent="0.25">
      <c r="A54" s="6">
        <v>1.54</v>
      </c>
      <c r="B54" s="31" t="s">
        <v>90</v>
      </c>
      <c r="D54" s="66">
        <v>481039000000</v>
      </c>
      <c r="E54" s="3">
        <v>0.1</v>
      </c>
      <c r="K54" s="3">
        <f t="shared" si="13"/>
        <v>40</v>
      </c>
      <c r="L54" s="97" t="str">
        <f>IF(TRIM('Ek.3-A'!F54)&lt;&gt;"","var","yok")</f>
        <v>yok</v>
      </c>
      <c r="M54" s="5" t="str">
        <f>IF('Ek.3-A'!F54="", "", IF(VLOOKUP('Ek.3-A'!F54, Veriler!D:E, 2, 0)=0, "", VLOOKUP('Ek.3-A'!F54, Veriler!D:E, 2, 0)))</f>
        <v/>
      </c>
      <c r="N54" s="5" t="str">
        <f>IF('Ek.3-A'!P54="", "", 'Ek.3-A'!P54)</f>
        <v/>
      </c>
      <c r="O54" s="142">
        <f>'Ek.3-A'!S54</f>
        <v>0</v>
      </c>
      <c r="P54" s="143" t="str">
        <f>'Ek.3-A'!L54</f>
        <v/>
      </c>
      <c r="Q54" s="24" t="str">
        <f>'Ek.3-A'!M54</f>
        <v/>
      </c>
      <c r="R54" s="24">
        <f t="shared" si="10"/>
        <v>0</v>
      </c>
      <c r="S54" s="141" t="str">
        <f t="shared" si="11"/>
        <v>H</v>
      </c>
      <c r="T54" s="24">
        <f>IF(S54="E",SUM($R$5:R54),0)</f>
        <v>0</v>
      </c>
      <c r="U54" s="143">
        <f t="shared" si="12"/>
        <v>0</v>
      </c>
      <c r="V54" s="24"/>
      <c r="W54" s="61">
        <f t="shared" si="9"/>
        <v>1898</v>
      </c>
      <c r="X54" s="140" t="s">
        <v>159</v>
      </c>
      <c r="Y54" s="139">
        <f>'Ek.3-A'!X1898</f>
        <v>0</v>
      </c>
      <c r="Z54" s="139">
        <f>'Ek.3-A'!Y1898</f>
        <v>0</v>
      </c>
      <c r="AA54" s="139"/>
      <c r="AB54" s="139"/>
      <c r="AC54" s="139"/>
      <c r="AD54" s="139"/>
    </row>
    <row r="55" spans="1:30" x14ac:dyDescent="0.25">
      <c r="A55" s="6">
        <v>1.55</v>
      </c>
      <c r="B55" s="31" t="s">
        <v>90</v>
      </c>
      <c r="D55" s="67">
        <v>480411110000</v>
      </c>
      <c r="E55" s="3">
        <v>0.1</v>
      </c>
      <c r="K55" s="3">
        <f t="shared" si="13"/>
        <v>41</v>
      </c>
      <c r="L55" s="97" t="str">
        <f>IF(TRIM('Ek.3-A'!F55)&lt;&gt;"","var","yok")</f>
        <v>yok</v>
      </c>
      <c r="M55" s="5" t="str">
        <f>IF('Ek.3-A'!F55="", "", IF(VLOOKUP('Ek.3-A'!F55, Veriler!D:E, 2, 0)=0, "", VLOOKUP('Ek.3-A'!F55, Veriler!D:E, 2, 0)))</f>
        <v/>
      </c>
      <c r="N55" s="5" t="str">
        <f>IF('Ek.3-A'!P55="", "", 'Ek.3-A'!P55)</f>
        <v/>
      </c>
      <c r="O55" s="142">
        <f>'Ek.3-A'!S55</f>
        <v>0</v>
      </c>
      <c r="P55" s="143" t="str">
        <f>'Ek.3-A'!L55</f>
        <v/>
      </c>
      <c r="Q55" s="24" t="str">
        <f>'Ek.3-A'!M55</f>
        <v/>
      </c>
      <c r="R55" s="24">
        <f t="shared" si="10"/>
        <v>0</v>
      </c>
      <c r="S55" s="141" t="str">
        <f t="shared" si="11"/>
        <v>H</v>
      </c>
      <c r="T55" s="24">
        <f>IF(S55="E",SUM($R$5:R55),0)</f>
        <v>0</v>
      </c>
      <c r="U55" s="143">
        <f t="shared" si="12"/>
        <v>0</v>
      </c>
      <c r="V55" s="24"/>
      <c r="W55" s="61">
        <f t="shared" si="9"/>
        <v>1936</v>
      </c>
      <c r="X55" s="140" t="s">
        <v>160</v>
      </c>
      <c r="Y55" s="139">
        <f>'Ek.3-A'!X1936</f>
        <v>0</v>
      </c>
      <c r="Z55" s="139">
        <f>'Ek.3-A'!Y1936</f>
        <v>0</v>
      </c>
      <c r="AA55" s="139"/>
      <c r="AB55" s="139"/>
      <c r="AC55" s="139"/>
      <c r="AD55" s="139"/>
    </row>
    <row r="56" spans="1:30" x14ac:dyDescent="0.25">
      <c r="A56" s="6">
        <v>1.56</v>
      </c>
      <c r="B56" s="31" t="s">
        <v>90</v>
      </c>
      <c r="D56" s="66">
        <v>480411190000</v>
      </c>
      <c r="E56" s="3">
        <v>0.1</v>
      </c>
      <c r="K56" s="3">
        <f t="shared" si="13"/>
        <v>42</v>
      </c>
      <c r="L56" s="97" t="str">
        <f>IF(TRIM('Ek.3-A'!F56)&lt;&gt;"","var","yok")</f>
        <v>yok</v>
      </c>
      <c r="M56" s="5" t="str">
        <f>IF('Ek.3-A'!F56="", "", IF(VLOOKUP('Ek.3-A'!F56, Veriler!D:E, 2, 0)=0, "", VLOOKUP('Ek.3-A'!F56, Veriler!D:E, 2, 0)))</f>
        <v/>
      </c>
      <c r="N56" s="5" t="str">
        <f>IF('Ek.3-A'!P56="", "", 'Ek.3-A'!P56)</f>
        <v/>
      </c>
      <c r="O56" s="142">
        <f>'Ek.3-A'!S56</f>
        <v>0</v>
      </c>
      <c r="P56" s="143" t="str">
        <f>'Ek.3-A'!L56</f>
        <v/>
      </c>
      <c r="Q56" s="24" t="str">
        <f>'Ek.3-A'!M56</f>
        <v/>
      </c>
      <c r="R56" s="24">
        <f t="shared" si="10"/>
        <v>0</v>
      </c>
      <c r="S56" s="141" t="str">
        <f t="shared" si="11"/>
        <v>H</v>
      </c>
      <c r="T56" s="24">
        <f>IF(S56="E",SUM($R$5:R56),0)</f>
        <v>0</v>
      </c>
      <c r="U56" s="143">
        <f t="shared" si="12"/>
        <v>0</v>
      </c>
      <c r="V56" s="24"/>
      <c r="W56" s="61">
        <f t="shared" si="9"/>
        <v>1974</v>
      </c>
      <c r="X56" s="140" t="s">
        <v>161</v>
      </c>
      <c r="Y56" s="139">
        <f>'Ek.3-A'!X1974</f>
        <v>0</v>
      </c>
      <c r="Z56" s="139">
        <f>'Ek.3-A'!Y1974</f>
        <v>0</v>
      </c>
      <c r="AA56" s="139"/>
      <c r="AB56" s="139"/>
      <c r="AC56" s="139"/>
      <c r="AD56" s="139"/>
    </row>
    <row r="57" spans="1:30" x14ac:dyDescent="0.25">
      <c r="A57" s="6">
        <v>1.57</v>
      </c>
      <c r="B57" s="31" t="s">
        <v>90</v>
      </c>
      <c r="D57" s="67">
        <v>854919100000</v>
      </c>
      <c r="E57" s="3">
        <v>0.1</v>
      </c>
      <c r="L57" s="97"/>
      <c r="M57" s="5"/>
      <c r="N57" s="5"/>
      <c r="O57" s="5"/>
      <c r="Q57" s="23"/>
      <c r="T57" s="24"/>
      <c r="U57" s="25"/>
      <c r="V57" s="24"/>
      <c r="W57" s="61">
        <f t="shared" si="9"/>
        <v>2012</v>
      </c>
      <c r="X57" s="140" t="s">
        <v>162</v>
      </c>
      <c r="Y57" s="139">
        <f>'Ek.3-A'!X2012</f>
        <v>0</v>
      </c>
      <c r="Z57" s="139">
        <f>'Ek.3-A'!Y2012</f>
        <v>0</v>
      </c>
      <c r="AB57" s="139"/>
      <c r="AC57" s="139"/>
      <c r="AD57" s="139"/>
    </row>
    <row r="58" spans="1:30" x14ac:dyDescent="0.25">
      <c r="A58" s="6">
        <v>1.58</v>
      </c>
      <c r="B58" s="31" t="s">
        <v>90</v>
      </c>
      <c r="D58" s="66">
        <v>270112900000</v>
      </c>
      <c r="E58" s="3">
        <v>0.1</v>
      </c>
      <c r="K58" s="3">
        <f>K56+1</f>
        <v>43</v>
      </c>
      <c r="L58" s="97" t="str">
        <f>IF(TRIM('Ek.3-A'!F58)&lt;&gt;"","var","yok")</f>
        <v>yok</v>
      </c>
      <c r="M58" s="5" t="str">
        <f>IF('Ek.3-A'!F58="", "", IF(VLOOKUP('Ek.3-A'!F58, Veriler!D:E, 2, 0)=0, "", VLOOKUP('Ek.3-A'!F58, Veriler!D:E, 2, 0)))</f>
        <v/>
      </c>
      <c r="N58" s="5" t="str">
        <f>IF('Ek.3-A'!P58="", "", 'Ek.3-A'!P58)</f>
        <v/>
      </c>
      <c r="O58" s="142">
        <f>'Ek.3-A'!S58</f>
        <v>0</v>
      </c>
      <c r="P58" s="143" t="str">
        <f>'Ek.3-A'!L58</f>
        <v/>
      </c>
      <c r="Q58" s="24" t="str">
        <f>'Ek.3-A'!M58</f>
        <v/>
      </c>
      <c r="R58" s="24">
        <f t="shared" ref="R58:R71" si="14">IF(L58="var",0,IF(Q58&lt;=0.005,Q58,0))</f>
        <v>0</v>
      </c>
      <c r="S58" s="141" t="str">
        <f t="shared" ref="S58:S71" si="15">IF(Q58&lt;=0.005,"E","H")</f>
        <v>H</v>
      </c>
      <c r="T58" s="24">
        <f>IF(S58="E",SUM($R$5:R58),0)</f>
        <v>0</v>
      </c>
      <c r="U58" s="143">
        <f t="shared" ref="U58:U71" si="16">IF(T58&lt;=0.1, O58, IF(R58&gt;$G$2, R58*O58, $G$2*O58))</f>
        <v>0</v>
      </c>
      <c r="V58" s="24"/>
      <c r="W58" s="61">
        <f t="shared" si="9"/>
        <v>2050</v>
      </c>
      <c r="X58" s="140" t="s">
        <v>163</v>
      </c>
      <c r="Y58" s="139">
        <f>'Ek.3-A'!X2050</f>
        <v>0</v>
      </c>
      <c r="Z58" s="139">
        <f>'Ek.3-A'!Y2050</f>
        <v>0</v>
      </c>
      <c r="AA58" s="139"/>
      <c r="AB58" s="139"/>
      <c r="AC58" s="139"/>
      <c r="AD58" s="139"/>
    </row>
    <row r="59" spans="1:30" x14ac:dyDescent="0.25">
      <c r="A59" s="6">
        <v>1.59</v>
      </c>
      <c r="B59" s="31" t="s">
        <v>90</v>
      </c>
      <c r="D59" s="67">
        <v>270112100000</v>
      </c>
      <c r="E59" s="3">
        <v>0.1</v>
      </c>
      <c r="K59" s="3">
        <f t="shared" ref="K59:K71" si="17">K58+1</f>
        <v>44</v>
      </c>
      <c r="L59" s="97" t="str">
        <f>IF(TRIM('Ek.3-A'!F59)&lt;&gt;"","var","yok")</f>
        <v>yok</v>
      </c>
      <c r="M59" s="5" t="str">
        <f>IF('Ek.3-A'!F59="", "", IF(VLOOKUP('Ek.3-A'!F59, Veriler!D:E, 2, 0)=0, "", VLOOKUP('Ek.3-A'!F59, Veriler!D:E, 2, 0)))</f>
        <v/>
      </c>
      <c r="N59" s="5" t="str">
        <f>IF('Ek.3-A'!P59="", "", 'Ek.3-A'!P59)</f>
        <v/>
      </c>
      <c r="O59" s="142">
        <f>'Ek.3-A'!S59</f>
        <v>0</v>
      </c>
      <c r="P59" s="143" t="str">
        <f>'Ek.3-A'!L59</f>
        <v/>
      </c>
      <c r="Q59" s="24" t="str">
        <f>'Ek.3-A'!M59</f>
        <v/>
      </c>
      <c r="R59" s="24">
        <f t="shared" si="14"/>
        <v>0</v>
      </c>
      <c r="S59" s="141" t="str">
        <f t="shared" si="15"/>
        <v>H</v>
      </c>
      <c r="T59" s="24">
        <f>IF(S59="E",SUM($R$5:R59),0)</f>
        <v>0</v>
      </c>
      <c r="U59" s="143">
        <f t="shared" si="16"/>
        <v>0</v>
      </c>
      <c r="V59" s="24"/>
      <c r="W59" s="61">
        <f t="shared" si="9"/>
        <v>2088</v>
      </c>
      <c r="X59" s="140" t="s">
        <v>164</v>
      </c>
      <c r="Y59" s="139">
        <f>'Ek.3-A'!X2088</f>
        <v>0</v>
      </c>
      <c r="Z59" s="139">
        <f>'Ek.3-A'!Y2088</f>
        <v>0</v>
      </c>
      <c r="AA59" s="139"/>
      <c r="AB59" s="139"/>
      <c r="AC59" s="139"/>
      <c r="AD59" s="139"/>
    </row>
    <row r="60" spans="1:30" x14ac:dyDescent="0.25">
      <c r="A60" s="6">
        <v>1.6</v>
      </c>
      <c r="B60" s="31" t="s">
        <v>90</v>
      </c>
      <c r="D60" s="66">
        <v>848110990000</v>
      </c>
      <c r="E60" s="3">
        <v>0.1</v>
      </c>
      <c r="K60" s="3">
        <f t="shared" si="17"/>
        <v>45</v>
      </c>
      <c r="L60" s="97" t="str">
        <f>IF(TRIM('Ek.3-A'!F60)&lt;&gt;"","var","yok")</f>
        <v>yok</v>
      </c>
      <c r="M60" s="5" t="str">
        <f>IF('Ek.3-A'!F60="", "", IF(VLOOKUP('Ek.3-A'!F60, Veriler!D:E, 2, 0)=0, "", VLOOKUP('Ek.3-A'!F60, Veriler!D:E, 2, 0)))</f>
        <v/>
      </c>
      <c r="N60" s="5" t="str">
        <f>IF('Ek.3-A'!P60="", "", 'Ek.3-A'!P60)</f>
        <v/>
      </c>
      <c r="O60" s="142">
        <f>'Ek.3-A'!S60</f>
        <v>0</v>
      </c>
      <c r="P60" s="143" t="str">
        <f>'Ek.3-A'!L60</f>
        <v/>
      </c>
      <c r="Q60" s="24" t="str">
        <f>'Ek.3-A'!M60</f>
        <v/>
      </c>
      <c r="R60" s="24">
        <f t="shared" si="14"/>
        <v>0</v>
      </c>
      <c r="S60" s="141" t="str">
        <f t="shared" si="15"/>
        <v>H</v>
      </c>
      <c r="T60" s="24">
        <f>IF(S60="E",SUM($R$5:R60),0)</f>
        <v>0</v>
      </c>
      <c r="U60" s="143">
        <f t="shared" si="16"/>
        <v>0</v>
      </c>
      <c r="V60" s="24"/>
      <c r="W60" s="61">
        <f t="shared" si="9"/>
        <v>2126</v>
      </c>
      <c r="X60" s="140" t="s">
        <v>165</v>
      </c>
      <c r="Y60" s="139">
        <f>'Ek.3-A'!X2126</f>
        <v>0</v>
      </c>
      <c r="Z60" s="139">
        <f>'Ek.3-A'!Y2126</f>
        <v>0</v>
      </c>
      <c r="AA60" s="139"/>
      <c r="AB60" s="139"/>
      <c r="AC60" s="139"/>
      <c r="AD60" s="139"/>
    </row>
    <row r="61" spans="1:30" x14ac:dyDescent="0.25">
      <c r="A61" s="6">
        <v>1.61</v>
      </c>
      <c r="B61" s="31" t="s">
        <v>90</v>
      </c>
      <c r="D61" s="67">
        <v>848180730000</v>
      </c>
      <c r="E61" s="3">
        <v>0.1</v>
      </c>
      <c r="K61" s="3">
        <f t="shared" si="17"/>
        <v>46</v>
      </c>
      <c r="L61" s="97" t="str">
        <f>IF(TRIM('Ek.3-A'!F61)&lt;&gt;"","var","yok")</f>
        <v>yok</v>
      </c>
      <c r="M61" s="5" t="str">
        <f>IF('Ek.3-A'!F61="", "", IF(VLOOKUP('Ek.3-A'!F61, Veriler!D:E, 2, 0)=0, "", VLOOKUP('Ek.3-A'!F61, Veriler!D:E, 2, 0)))</f>
        <v/>
      </c>
      <c r="N61" s="5" t="str">
        <f>IF('Ek.3-A'!P61="", "", 'Ek.3-A'!P61)</f>
        <v/>
      </c>
      <c r="O61" s="142">
        <f>'Ek.3-A'!S61</f>
        <v>0</v>
      </c>
      <c r="P61" s="143" t="str">
        <f>'Ek.3-A'!L61</f>
        <v/>
      </c>
      <c r="Q61" s="24" t="str">
        <f>'Ek.3-A'!M61</f>
        <v/>
      </c>
      <c r="R61" s="24">
        <f t="shared" si="14"/>
        <v>0</v>
      </c>
      <c r="S61" s="141" t="str">
        <f t="shared" si="15"/>
        <v>H</v>
      </c>
      <c r="T61" s="24">
        <f>IF(S61="E",SUM($R$5:R61),0)</f>
        <v>0</v>
      </c>
      <c r="U61" s="143">
        <f t="shared" si="16"/>
        <v>0</v>
      </c>
      <c r="V61" s="24"/>
      <c r="W61" s="61">
        <f t="shared" si="9"/>
        <v>2164</v>
      </c>
      <c r="X61" s="140" t="s">
        <v>166</v>
      </c>
      <c r="Y61" s="139">
        <f>'Ek.3-A'!X2164</f>
        <v>0</v>
      </c>
      <c r="Z61" s="139">
        <f>'Ek.3-A'!Y2164</f>
        <v>0</v>
      </c>
      <c r="AA61" s="139"/>
      <c r="AB61" s="139"/>
      <c r="AC61" s="139"/>
      <c r="AD61" s="139"/>
    </row>
    <row r="62" spans="1:30" x14ac:dyDescent="0.25">
      <c r="A62" s="6">
        <v>1.62</v>
      </c>
      <c r="B62" s="31" t="s">
        <v>90</v>
      </c>
      <c r="D62" s="66">
        <v>848140900000</v>
      </c>
      <c r="E62" s="3">
        <v>0.1</v>
      </c>
      <c r="K62" s="3">
        <f t="shared" si="17"/>
        <v>47</v>
      </c>
      <c r="L62" s="97" t="str">
        <f>IF(TRIM('Ek.3-A'!F62)&lt;&gt;"","var","yok")</f>
        <v>yok</v>
      </c>
      <c r="M62" s="5" t="str">
        <f>IF('Ek.3-A'!F62="", "", IF(VLOOKUP('Ek.3-A'!F62, Veriler!D:E, 2, 0)=0, "", VLOOKUP('Ek.3-A'!F62, Veriler!D:E, 2, 0)))</f>
        <v/>
      </c>
      <c r="N62" s="5" t="str">
        <f>IF('Ek.3-A'!P62="", "", 'Ek.3-A'!P62)</f>
        <v/>
      </c>
      <c r="O62" s="142">
        <f>'Ek.3-A'!S62</f>
        <v>0</v>
      </c>
      <c r="P62" s="143" t="str">
        <f>'Ek.3-A'!L62</f>
        <v/>
      </c>
      <c r="Q62" s="24" t="str">
        <f>'Ek.3-A'!M62</f>
        <v/>
      </c>
      <c r="R62" s="24">
        <f t="shared" si="14"/>
        <v>0</v>
      </c>
      <c r="S62" s="141" t="str">
        <f t="shared" si="15"/>
        <v>H</v>
      </c>
      <c r="T62" s="24">
        <f>IF(S62="E",SUM($R$5:R62),0)</f>
        <v>0</v>
      </c>
      <c r="U62" s="143">
        <f t="shared" si="16"/>
        <v>0</v>
      </c>
      <c r="V62" s="24"/>
      <c r="W62" s="61">
        <f t="shared" si="9"/>
        <v>2202</v>
      </c>
      <c r="X62" s="140" t="s">
        <v>167</v>
      </c>
      <c r="Y62" s="139">
        <f>'Ek.3-A'!X2202</f>
        <v>0</v>
      </c>
      <c r="Z62" s="139">
        <f>'Ek.3-A'!Y2202</f>
        <v>0</v>
      </c>
      <c r="AA62" s="139"/>
      <c r="AB62" s="139"/>
      <c r="AC62" s="139"/>
      <c r="AD62" s="139"/>
    </row>
    <row r="63" spans="1:30" x14ac:dyDescent="0.25">
      <c r="A63" s="6">
        <v>1.63</v>
      </c>
      <c r="B63" s="31" t="s">
        <v>90</v>
      </c>
      <c r="D63" s="67">
        <v>848140900019</v>
      </c>
      <c r="E63" s="3">
        <v>0.1</v>
      </c>
      <c r="K63" s="3">
        <f t="shared" si="17"/>
        <v>48</v>
      </c>
      <c r="L63" s="97" t="str">
        <f>IF(TRIM('Ek.3-A'!F63)&lt;&gt;"","var","yok")</f>
        <v>yok</v>
      </c>
      <c r="M63" s="5" t="str">
        <f>IF('Ek.3-A'!F63="", "", IF(VLOOKUP('Ek.3-A'!F63, Veriler!D:E, 2, 0)=0, "", VLOOKUP('Ek.3-A'!F63, Veriler!D:E, 2, 0)))</f>
        <v/>
      </c>
      <c r="N63" s="5" t="str">
        <f>IF('Ek.3-A'!P63="", "", 'Ek.3-A'!P63)</f>
        <v/>
      </c>
      <c r="O63" s="142">
        <f>'Ek.3-A'!S63</f>
        <v>0</v>
      </c>
      <c r="P63" s="143" t="str">
        <f>'Ek.3-A'!L63</f>
        <v/>
      </c>
      <c r="Q63" s="24" t="str">
        <f>'Ek.3-A'!M63</f>
        <v/>
      </c>
      <c r="R63" s="24">
        <f t="shared" si="14"/>
        <v>0</v>
      </c>
      <c r="S63" s="141" t="str">
        <f t="shared" si="15"/>
        <v>H</v>
      </c>
      <c r="T63" s="24">
        <f>IF(S63="E",SUM($R$5:R63),0)</f>
        <v>0</v>
      </c>
      <c r="U63" s="143">
        <f t="shared" si="16"/>
        <v>0</v>
      </c>
      <c r="V63" s="24"/>
      <c r="W63" s="61">
        <f t="shared" si="9"/>
        <v>2240</v>
      </c>
      <c r="X63" s="140" t="s">
        <v>168</v>
      </c>
      <c r="Y63" s="139">
        <f>'Ek.3-A'!X2240</f>
        <v>0</v>
      </c>
      <c r="Z63" s="139">
        <f>'Ek.3-A'!Y2240</f>
        <v>0</v>
      </c>
      <c r="AA63" s="139"/>
      <c r="AB63" s="139"/>
      <c r="AC63" s="139"/>
      <c r="AD63" s="139"/>
    </row>
    <row r="64" spans="1:30" x14ac:dyDescent="0.25">
      <c r="A64" s="6">
        <v>1.64</v>
      </c>
      <c r="B64" s="31" t="s">
        <v>90</v>
      </c>
      <c r="D64" s="66">
        <v>848180790000</v>
      </c>
      <c r="E64" s="3">
        <v>0.1</v>
      </c>
      <c r="K64" s="3">
        <f t="shared" si="17"/>
        <v>49</v>
      </c>
      <c r="L64" s="97" t="str">
        <f>IF(TRIM('Ek.3-A'!F64)&lt;&gt;"","var","yok")</f>
        <v>yok</v>
      </c>
      <c r="M64" s="5" t="str">
        <f>IF('Ek.3-A'!F64="", "", IF(VLOOKUP('Ek.3-A'!F64, Veriler!D:E, 2, 0)=0, "", VLOOKUP('Ek.3-A'!F64, Veriler!D:E, 2, 0)))</f>
        <v/>
      </c>
      <c r="N64" s="5" t="str">
        <f>IF('Ek.3-A'!P64="", "", 'Ek.3-A'!P64)</f>
        <v/>
      </c>
      <c r="O64" s="142">
        <f>'Ek.3-A'!S64</f>
        <v>0</v>
      </c>
      <c r="P64" s="143" t="str">
        <f>'Ek.3-A'!L64</f>
        <v/>
      </c>
      <c r="Q64" s="24" t="str">
        <f>'Ek.3-A'!M64</f>
        <v/>
      </c>
      <c r="R64" s="24">
        <f t="shared" si="14"/>
        <v>0</v>
      </c>
      <c r="S64" s="141" t="str">
        <f t="shared" si="15"/>
        <v>H</v>
      </c>
      <c r="T64" s="24">
        <f>IF(S64="E",SUM($R$5:R64),0)</f>
        <v>0</v>
      </c>
      <c r="U64" s="143">
        <f t="shared" si="16"/>
        <v>0</v>
      </c>
      <c r="V64" s="24"/>
      <c r="W64" s="61">
        <f t="shared" si="9"/>
        <v>2278</v>
      </c>
      <c r="X64" s="140" t="s">
        <v>169</v>
      </c>
      <c r="Y64" s="139">
        <f>'Ek.3-A'!X2278</f>
        <v>0</v>
      </c>
      <c r="Z64" s="139">
        <f>'Ek.3-A'!Y2278</f>
        <v>0</v>
      </c>
      <c r="AA64" s="139"/>
      <c r="AB64" s="139"/>
      <c r="AC64" s="139"/>
      <c r="AD64" s="139"/>
    </row>
    <row r="65" spans="1:41" x14ac:dyDescent="0.25">
      <c r="A65" s="6">
        <v>1.65</v>
      </c>
      <c r="B65" s="31" t="s">
        <v>90</v>
      </c>
      <c r="D65" s="67">
        <v>848120900000</v>
      </c>
      <c r="E65" s="3">
        <v>0.1</v>
      </c>
      <c r="K65" s="3">
        <f t="shared" si="17"/>
        <v>50</v>
      </c>
      <c r="L65" s="97" t="str">
        <f>IF(TRIM('Ek.3-A'!F65)&lt;&gt;"","var","yok")</f>
        <v>yok</v>
      </c>
      <c r="M65" s="5" t="str">
        <f>IF('Ek.3-A'!F65="", "", IF(VLOOKUP('Ek.3-A'!F65, Veriler!D:E, 2, 0)=0, "", VLOOKUP('Ek.3-A'!F65, Veriler!D:E, 2, 0)))</f>
        <v/>
      </c>
      <c r="N65" s="5" t="str">
        <f>IF('Ek.3-A'!P65="", "", 'Ek.3-A'!P65)</f>
        <v/>
      </c>
      <c r="O65" s="142">
        <f>'Ek.3-A'!S65</f>
        <v>0</v>
      </c>
      <c r="P65" s="143" t="str">
        <f>'Ek.3-A'!L65</f>
        <v/>
      </c>
      <c r="Q65" s="24" t="str">
        <f>'Ek.3-A'!M65</f>
        <v/>
      </c>
      <c r="R65" s="24">
        <f t="shared" si="14"/>
        <v>0</v>
      </c>
      <c r="S65" s="141" t="str">
        <f t="shared" si="15"/>
        <v>H</v>
      </c>
      <c r="T65" s="24">
        <f>IF(S65="E",SUM($R$5:R65),0)</f>
        <v>0</v>
      </c>
      <c r="U65" s="143">
        <f t="shared" si="16"/>
        <v>0</v>
      </c>
      <c r="V65" s="24"/>
      <c r="W65" s="61">
        <f t="shared" si="9"/>
        <v>2316</v>
      </c>
      <c r="X65" s="140" t="s">
        <v>170</v>
      </c>
      <c r="Y65" s="139">
        <f>'Ek.3-A'!X2316</f>
        <v>0</v>
      </c>
      <c r="Z65" s="139">
        <f>'Ek.3-A'!Y2316</f>
        <v>0</v>
      </c>
      <c r="AA65" s="139"/>
      <c r="AB65" s="139"/>
      <c r="AC65" s="139"/>
      <c r="AD65" s="139"/>
    </row>
    <row r="66" spans="1:41" x14ac:dyDescent="0.25">
      <c r="A66" s="6">
        <v>1.66</v>
      </c>
      <c r="B66" s="31" t="s">
        <v>90</v>
      </c>
      <c r="D66" s="66">
        <v>848180590019</v>
      </c>
      <c r="E66" s="3">
        <v>0.1</v>
      </c>
      <c r="K66" s="3">
        <f t="shared" si="17"/>
        <v>51</v>
      </c>
      <c r="L66" s="97" t="str">
        <f>IF(TRIM('Ek.3-A'!F66)&lt;&gt;"","var","yok")</f>
        <v>yok</v>
      </c>
      <c r="M66" s="5" t="str">
        <f>IF('Ek.3-A'!F66="", "", IF(VLOOKUP('Ek.3-A'!F66, Veriler!D:E, 2, 0)=0, "", VLOOKUP('Ek.3-A'!F66, Veriler!D:E, 2, 0)))</f>
        <v/>
      </c>
      <c r="N66" s="5" t="str">
        <f>IF('Ek.3-A'!P66="", "", 'Ek.3-A'!P66)</f>
        <v/>
      </c>
      <c r="O66" s="142">
        <f>'Ek.3-A'!S66</f>
        <v>0</v>
      </c>
      <c r="P66" s="143" t="str">
        <f>'Ek.3-A'!L66</f>
        <v/>
      </c>
      <c r="Q66" s="24" t="str">
        <f>'Ek.3-A'!M66</f>
        <v/>
      </c>
      <c r="R66" s="24">
        <f t="shared" si="14"/>
        <v>0</v>
      </c>
      <c r="S66" s="141" t="str">
        <f t="shared" si="15"/>
        <v>H</v>
      </c>
      <c r="T66" s="24">
        <f>IF(S66="E",SUM($R$5:R66),0)</f>
        <v>0</v>
      </c>
      <c r="U66" s="143">
        <f t="shared" si="16"/>
        <v>0</v>
      </c>
      <c r="V66" s="24"/>
      <c r="W66" s="61">
        <f t="shared" si="9"/>
        <v>2354</v>
      </c>
      <c r="X66" s="140" t="s">
        <v>171</v>
      </c>
      <c r="Y66" s="139">
        <f>'Ek.3-A'!X2354</f>
        <v>0</v>
      </c>
      <c r="Z66" s="139">
        <f>'Ek.3-A'!Y2354</f>
        <v>0</v>
      </c>
      <c r="AA66" s="139"/>
      <c r="AB66" s="139"/>
      <c r="AC66" s="139"/>
      <c r="AD66" s="139"/>
    </row>
    <row r="67" spans="1:41" x14ac:dyDescent="0.25">
      <c r="A67" s="6">
        <v>1.67</v>
      </c>
      <c r="B67" s="31" t="s">
        <v>90</v>
      </c>
      <c r="D67" s="67">
        <v>400220000000</v>
      </c>
      <c r="E67" s="3">
        <v>0.1</v>
      </c>
      <c r="K67" s="3">
        <f t="shared" si="17"/>
        <v>52</v>
      </c>
      <c r="L67" s="97" t="str">
        <f>IF(TRIM('Ek.3-A'!F67)&lt;&gt;"","var","yok")</f>
        <v>yok</v>
      </c>
      <c r="M67" s="5" t="str">
        <f>IF('Ek.3-A'!F67="", "", IF(VLOOKUP('Ek.3-A'!F67, Veriler!D:E, 2, 0)=0, "", VLOOKUP('Ek.3-A'!F67, Veriler!D:E, 2, 0)))</f>
        <v/>
      </c>
      <c r="N67" s="5" t="str">
        <f>IF('Ek.3-A'!P67="", "", 'Ek.3-A'!P67)</f>
        <v/>
      </c>
      <c r="O67" s="142">
        <f>'Ek.3-A'!S67</f>
        <v>0</v>
      </c>
      <c r="P67" s="143" t="str">
        <f>'Ek.3-A'!L67</f>
        <v/>
      </c>
      <c r="Q67" s="24" t="str">
        <f>'Ek.3-A'!M67</f>
        <v/>
      </c>
      <c r="R67" s="24">
        <f t="shared" si="14"/>
        <v>0</v>
      </c>
      <c r="S67" s="141" t="str">
        <f t="shared" si="15"/>
        <v>H</v>
      </c>
      <c r="T67" s="24">
        <f>IF(S67="E",SUM($R$5:R67),0)</f>
        <v>0</v>
      </c>
      <c r="U67" s="143">
        <f t="shared" si="16"/>
        <v>0</v>
      </c>
      <c r="V67" s="24"/>
      <c r="W67" s="61">
        <f t="shared" si="9"/>
        <v>2392</v>
      </c>
      <c r="X67" s="140" t="s">
        <v>172</v>
      </c>
      <c r="Y67" s="139">
        <f>'Ek.3-A'!X2392</f>
        <v>0</v>
      </c>
      <c r="Z67" s="139">
        <f>'Ek.3-A'!Y2392</f>
        <v>0</v>
      </c>
      <c r="AA67" s="139"/>
      <c r="AB67" s="139"/>
      <c r="AC67" s="139"/>
      <c r="AD67" s="139"/>
    </row>
    <row r="68" spans="1:41" x14ac:dyDescent="0.25">
      <c r="A68" s="6">
        <v>1.68</v>
      </c>
      <c r="B68" s="31" t="s">
        <v>90</v>
      </c>
      <c r="D68" s="66">
        <v>291612000013</v>
      </c>
      <c r="E68" s="3">
        <v>0.1</v>
      </c>
      <c r="K68" s="3">
        <f t="shared" si="17"/>
        <v>53</v>
      </c>
      <c r="L68" s="97" t="str">
        <f>IF(TRIM('Ek.3-A'!F68)&lt;&gt;"","var","yok")</f>
        <v>yok</v>
      </c>
      <c r="M68" s="5" t="str">
        <f>IF('Ek.3-A'!F68="", "", IF(VLOOKUP('Ek.3-A'!F68, Veriler!D:E, 2, 0)=0, "", VLOOKUP('Ek.3-A'!F68, Veriler!D:E, 2, 0)))</f>
        <v/>
      </c>
      <c r="N68" s="5" t="str">
        <f>IF('Ek.3-A'!P68="", "", 'Ek.3-A'!P68)</f>
        <v/>
      </c>
      <c r="O68" s="142">
        <f>'Ek.3-A'!S68</f>
        <v>0</v>
      </c>
      <c r="P68" s="143" t="str">
        <f>'Ek.3-A'!L68</f>
        <v/>
      </c>
      <c r="Q68" s="24" t="str">
        <f>'Ek.3-A'!M68</f>
        <v/>
      </c>
      <c r="R68" s="24">
        <f t="shared" si="14"/>
        <v>0</v>
      </c>
      <c r="S68" s="141" t="str">
        <f t="shared" si="15"/>
        <v>H</v>
      </c>
      <c r="T68" s="24">
        <f>IF(S68="E",SUM($R$5:R68),0)</f>
        <v>0</v>
      </c>
      <c r="U68" s="143">
        <f t="shared" si="16"/>
        <v>0</v>
      </c>
      <c r="V68" s="24"/>
      <c r="W68" s="61">
        <f t="shared" si="9"/>
        <v>2430</v>
      </c>
      <c r="X68" s="140" t="s">
        <v>173</v>
      </c>
      <c r="Y68" s="139">
        <f>'Ek.3-A'!X2430</f>
        <v>0</v>
      </c>
      <c r="Z68" s="139">
        <f>'Ek.3-A'!Y2430</f>
        <v>0</v>
      </c>
      <c r="AA68" s="139"/>
      <c r="AB68" s="139"/>
      <c r="AC68" s="139"/>
      <c r="AD68" s="139"/>
    </row>
    <row r="69" spans="1:41" x14ac:dyDescent="0.25">
      <c r="A69" s="6">
        <v>1.69</v>
      </c>
      <c r="B69" s="31" t="s">
        <v>90</v>
      </c>
      <c r="D69" s="67">
        <v>701912000000</v>
      </c>
      <c r="E69" s="3">
        <v>0.1</v>
      </c>
      <c r="K69" s="3">
        <f t="shared" si="17"/>
        <v>54</v>
      </c>
      <c r="L69" s="97" t="str">
        <f>IF(TRIM('Ek.3-A'!F69)&lt;&gt;"","var","yok")</f>
        <v>yok</v>
      </c>
      <c r="M69" s="5" t="str">
        <f>IF('Ek.3-A'!F69="", "", IF(VLOOKUP('Ek.3-A'!F69, Veriler!D:E, 2, 0)=0, "", VLOOKUP('Ek.3-A'!F69, Veriler!D:E, 2, 0)))</f>
        <v/>
      </c>
      <c r="N69" s="5" t="str">
        <f>IF('Ek.3-A'!P69="", "", 'Ek.3-A'!P69)</f>
        <v/>
      </c>
      <c r="O69" s="142">
        <f>'Ek.3-A'!S69</f>
        <v>0</v>
      </c>
      <c r="P69" s="143" t="str">
        <f>'Ek.3-A'!L69</f>
        <v/>
      </c>
      <c r="Q69" s="24" t="str">
        <f>'Ek.3-A'!M69</f>
        <v/>
      </c>
      <c r="R69" s="24">
        <f t="shared" si="14"/>
        <v>0</v>
      </c>
      <c r="S69" s="141" t="str">
        <f t="shared" si="15"/>
        <v>H</v>
      </c>
      <c r="T69" s="24">
        <f>IF(S69="E",SUM($R$5:R69),0)</f>
        <v>0</v>
      </c>
      <c r="U69" s="143">
        <f t="shared" si="16"/>
        <v>0</v>
      </c>
      <c r="V69" s="24"/>
      <c r="W69" s="61">
        <f t="shared" si="9"/>
        <v>2468</v>
      </c>
      <c r="X69" s="140" t="s">
        <v>174</v>
      </c>
      <c r="Y69" s="139">
        <f>'Ek.3-A'!X2468</f>
        <v>0</v>
      </c>
      <c r="Z69" s="139">
        <f>'Ek.3-A'!Y2468</f>
        <v>0</v>
      </c>
      <c r="AA69" s="139"/>
      <c r="AB69" s="139"/>
      <c r="AC69" s="139"/>
      <c r="AD69" s="139"/>
    </row>
    <row r="70" spans="1:41" x14ac:dyDescent="0.25">
      <c r="A70" s="6">
        <v>1.7</v>
      </c>
      <c r="B70" s="31" t="s">
        <v>90</v>
      </c>
      <c r="D70" s="66">
        <v>790200000000</v>
      </c>
      <c r="E70" s="3">
        <v>0.1</v>
      </c>
      <c r="K70" s="3">
        <f t="shared" si="17"/>
        <v>55</v>
      </c>
      <c r="L70" s="97" t="str">
        <f>IF(TRIM('Ek.3-A'!F70)&lt;&gt;"","var","yok")</f>
        <v>yok</v>
      </c>
      <c r="M70" s="5" t="str">
        <f>IF('Ek.3-A'!F70="", "", IF(VLOOKUP('Ek.3-A'!F70, Veriler!D:E, 2, 0)=0, "", VLOOKUP('Ek.3-A'!F70, Veriler!D:E, 2, 0)))</f>
        <v/>
      </c>
      <c r="N70" s="5" t="str">
        <f>IF('Ek.3-A'!P70="", "", 'Ek.3-A'!P70)</f>
        <v/>
      </c>
      <c r="O70" s="142">
        <f>'Ek.3-A'!S70</f>
        <v>0</v>
      </c>
      <c r="P70" s="143" t="str">
        <f>'Ek.3-A'!L70</f>
        <v/>
      </c>
      <c r="Q70" s="24" t="str">
        <f>'Ek.3-A'!M70</f>
        <v/>
      </c>
      <c r="R70" s="24">
        <f t="shared" si="14"/>
        <v>0</v>
      </c>
      <c r="S70" s="141" t="str">
        <f t="shared" si="15"/>
        <v>H</v>
      </c>
      <c r="T70" s="24">
        <f>IF(S70="E",SUM($R$5:R70),0)</f>
        <v>0</v>
      </c>
      <c r="U70" s="143">
        <f t="shared" si="16"/>
        <v>0</v>
      </c>
      <c r="V70" s="24"/>
      <c r="W70" s="61">
        <f t="shared" ref="W70:W101" si="18">W69+$W$2</f>
        <v>2506</v>
      </c>
      <c r="X70" s="140" t="s">
        <v>175</v>
      </c>
      <c r="Y70" s="139">
        <f>'Ek.3-A'!X2506</f>
        <v>0</v>
      </c>
      <c r="Z70" s="139">
        <f>'Ek.3-A'!Y2506</f>
        <v>0</v>
      </c>
      <c r="AA70" s="139"/>
      <c r="AB70" s="139"/>
      <c r="AC70" s="139"/>
      <c r="AD70" s="139"/>
    </row>
    <row r="71" spans="1:41" x14ac:dyDescent="0.25">
      <c r="A71" s="6">
        <v>1.71</v>
      </c>
      <c r="B71" s="31" t="s">
        <v>90</v>
      </c>
      <c r="D71" s="66">
        <v>850152901000</v>
      </c>
      <c r="E71" s="3">
        <v>0.1</v>
      </c>
      <c r="K71" s="3">
        <f t="shared" si="17"/>
        <v>56</v>
      </c>
      <c r="L71" s="97" t="str">
        <f>IF(TRIM('Ek.3-A'!F71)&lt;&gt;"","var","yok")</f>
        <v>yok</v>
      </c>
      <c r="M71" s="5" t="str">
        <f>IF('Ek.3-A'!F71="", "", IF(VLOOKUP('Ek.3-A'!F71, Veriler!D:E, 2, 0)=0, "", VLOOKUP('Ek.3-A'!F71, Veriler!D:E, 2, 0)))</f>
        <v/>
      </c>
      <c r="N71" s="5" t="str">
        <f>IF('Ek.3-A'!P71="", "", 'Ek.3-A'!P71)</f>
        <v/>
      </c>
      <c r="O71" s="142">
        <f>'Ek.3-A'!S71</f>
        <v>0</v>
      </c>
      <c r="P71" s="143" t="str">
        <f>'Ek.3-A'!L71</f>
        <v/>
      </c>
      <c r="Q71" s="24" t="str">
        <f>'Ek.3-A'!M71</f>
        <v/>
      </c>
      <c r="R71" s="24">
        <f t="shared" si="14"/>
        <v>0</v>
      </c>
      <c r="S71" s="141" t="str">
        <f t="shared" si="15"/>
        <v>H</v>
      </c>
      <c r="T71" s="24">
        <f>IF(S71="E",SUM($R$5:R71),0)</f>
        <v>0</v>
      </c>
      <c r="U71" s="143">
        <f t="shared" si="16"/>
        <v>0</v>
      </c>
      <c r="V71" s="24"/>
      <c r="W71" s="61">
        <f t="shared" si="18"/>
        <v>2544</v>
      </c>
      <c r="X71" s="140" t="s">
        <v>176</v>
      </c>
      <c r="Y71" s="139">
        <f>'Ek.3-A'!X2544</f>
        <v>0</v>
      </c>
      <c r="Z71" s="139">
        <f>'Ek.3-A'!Y2544</f>
        <v>0</v>
      </c>
      <c r="AA71" s="139"/>
      <c r="AB71" s="139"/>
      <c r="AC71" s="139"/>
      <c r="AD71" s="139"/>
    </row>
    <row r="72" spans="1:41" x14ac:dyDescent="0.25">
      <c r="A72" s="6">
        <v>1.72</v>
      </c>
      <c r="B72" s="31" t="s">
        <v>90</v>
      </c>
      <c r="D72" s="67">
        <v>850151001000</v>
      </c>
      <c r="E72" s="3">
        <v>0.1</v>
      </c>
      <c r="T72" s="24"/>
      <c r="U72" s="25"/>
      <c r="V72" s="25"/>
      <c r="W72" s="61">
        <f t="shared" si="18"/>
        <v>2582</v>
      </c>
      <c r="X72" s="140" t="s">
        <v>177</v>
      </c>
      <c r="Y72" s="139">
        <f>'Ek.3-A'!X2582</f>
        <v>0</v>
      </c>
      <c r="Z72" s="139">
        <f>'Ek.3-A'!Y2582</f>
        <v>0</v>
      </c>
      <c r="AO72" s="140">
        <f>'Ek.3-A'!L72</f>
        <v>0</v>
      </c>
    </row>
    <row r="73" spans="1:41" x14ac:dyDescent="0.25">
      <c r="A73" s="6">
        <v>1.73</v>
      </c>
      <c r="B73" s="31" t="s">
        <v>90</v>
      </c>
      <c r="D73" s="66">
        <v>850153811000</v>
      </c>
      <c r="E73" s="3">
        <v>0.1</v>
      </c>
      <c r="T73" s="24"/>
      <c r="U73" s="25"/>
      <c r="V73" s="25"/>
      <c r="W73" s="61">
        <f t="shared" si="18"/>
        <v>2620</v>
      </c>
      <c r="X73" s="140" t="s">
        <v>178</v>
      </c>
      <c r="Y73" s="139">
        <f>'Ek.3-A'!X2620</f>
        <v>0</v>
      </c>
      <c r="Z73" s="139">
        <f>'Ek.3-A'!Y2620</f>
        <v>0</v>
      </c>
    </row>
    <row r="74" spans="1:41" x14ac:dyDescent="0.25">
      <c r="A74" s="6">
        <v>1.74</v>
      </c>
      <c r="B74" s="31" t="s">
        <v>90</v>
      </c>
      <c r="D74" s="67">
        <v>481092900000</v>
      </c>
      <c r="E74" s="3">
        <v>0.1</v>
      </c>
      <c r="T74" s="24"/>
      <c r="U74" s="25"/>
      <c r="V74" s="25"/>
      <c r="W74" s="61">
        <f t="shared" si="18"/>
        <v>2658</v>
      </c>
      <c r="X74" s="140" t="s">
        <v>179</v>
      </c>
      <c r="Y74" s="139">
        <f>'Ek.3-A'!X2658</f>
        <v>0</v>
      </c>
      <c r="Z74" s="139">
        <f>'Ek.3-A'!Y2658</f>
        <v>0</v>
      </c>
    </row>
    <row r="75" spans="1:41" x14ac:dyDescent="0.25">
      <c r="A75" s="6">
        <v>1.75</v>
      </c>
      <c r="B75" s="31" t="s">
        <v>90</v>
      </c>
      <c r="D75" s="66">
        <v>481092100000</v>
      </c>
      <c r="E75" s="3">
        <v>0.1</v>
      </c>
      <c r="T75" s="24"/>
      <c r="U75" s="25"/>
      <c r="V75" s="25"/>
      <c r="W75" s="61">
        <f t="shared" si="18"/>
        <v>2696</v>
      </c>
      <c r="X75" s="140" t="s">
        <v>180</v>
      </c>
      <c r="Y75" s="139">
        <f>'Ek.3-A'!X2696</f>
        <v>0</v>
      </c>
      <c r="Z75" s="139">
        <f>'Ek.3-A'!Y2696</f>
        <v>0</v>
      </c>
    </row>
    <row r="76" spans="1:41" x14ac:dyDescent="0.25">
      <c r="A76" s="6">
        <v>1.76</v>
      </c>
      <c r="B76" s="31" t="s">
        <v>90</v>
      </c>
      <c r="D76" s="67">
        <v>481092300000</v>
      </c>
      <c r="E76" s="3">
        <v>0.1</v>
      </c>
      <c r="T76" s="24"/>
      <c r="U76" s="25"/>
      <c r="V76" s="25"/>
      <c r="W76" s="61">
        <f t="shared" si="18"/>
        <v>2734</v>
      </c>
      <c r="X76" s="140" t="s">
        <v>181</v>
      </c>
      <c r="Y76" s="139">
        <f>'Ek.3-A'!X2734</f>
        <v>0</v>
      </c>
      <c r="Z76" s="139">
        <f>'Ek.3-A'!Y2734</f>
        <v>0</v>
      </c>
    </row>
    <row r="77" spans="1:41" x14ac:dyDescent="0.25">
      <c r="A77" s="6">
        <v>1.77</v>
      </c>
      <c r="B77" s="31" t="s">
        <v>90</v>
      </c>
      <c r="D77" s="66">
        <v>854239110000</v>
      </c>
      <c r="E77" s="3">
        <v>0.1</v>
      </c>
      <c r="T77" s="24"/>
      <c r="U77" s="25"/>
      <c r="V77" s="25"/>
      <c r="W77" s="61">
        <f t="shared" si="18"/>
        <v>2772</v>
      </c>
      <c r="X77" s="140" t="s">
        <v>182</v>
      </c>
      <c r="Y77" s="139">
        <f>'Ek.3-A'!X2772</f>
        <v>0</v>
      </c>
      <c r="Z77" s="139">
        <f>'Ek.3-A'!Y2772</f>
        <v>0</v>
      </c>
    </row>
    <row r="78" spans="1:41" x14ac:dyDescent="0.25">
      <c r="A78" s="6">
        <v>1.78</v>
      </c>
      <c r="B78" s="31" t="s">
        <v>90</v>
      </c>
      <c r="D78" s="67">
        <v>320411000000</v>
      </c>
      <c r="E78" s="3">
        <v>0.1</v>
      </c>
      <c r="T78" s="24"/>
      <c r="U78" s="25"/>
      <c r="V78" s="25"/>
      <c r="W78" s="61">
        <f t="shared" si="18"/>
        <v>2810</v>
      </c>
      <c r="X78" s="140" t="s">
        <v>183</v>
      </c>
      <c r="Y78" s="139">
        <f>'Ek.3-A'!X2810</f>
        <v>0</v>
      </c>
      <c r="Z78" s="139">
        <f>'Ek.3-A'!Y2810</f>
        <v>0</v>
      </c>
    </row>
    <row r="79" spans="1:41" x14ac:dyDescent="0.25">
      <c r="A79" s="6">
        <v>1.79</v>
      </c>
      <c r="B79" s="31" t="s">
        <v>90</v>
      </c>
      <c r="D79" s="66">
        <v>271019470018</v>
      </c>
      <c r="E79" s="3">
        <v>0.1</v>
      </c>
      <c r="T79" s="24"/>
      <c r="U79" s="25"/>
      <c r="V79" s="25"/>
      <c r="W79" s="61">
        <f t="shared" si="18"/>
        <v>2848</v>
      </c>
      <c r="X79" s="140" t="s">
        <v>184</v>
      </c>
      <c r="Y79" s="139">
        <f>'Ek.3-A'!X2848</f>
        <v>0</v>
      </c>
      <c r="Z79" s="139">
        <f>'Ek.3-A'!Y2848</f>
        <v>0</v>
      </c>
    </row>
    <row r="80" spans="1:41" x14ac:dyDescent="0.25">
      <c r="A80" s="6">
        <v>1.8</v>
      </c>
      <c r="B80" s="31" t="s">
        <v>90</v>
      </c>
      <c r="D80" s="67">
        <v>271019480011</v>
      </c>
      <c r="E80" s="3">
        <v>0.1</v>
      </c>
      <c r="T80" s="24"/>
      <c r="U80" s="25"/>
      <c r="V80" s="25"/>
      <c r="W80" s="61">
        <f t="shared" si="18"/>
        <v>2886</v>
      </c>
      <c r="X80" s="140" t="s">
        <v>185</v>
      </c>
      <c r="Y80" s="139">
        <f>'Ek.3-A'!X2886</f>
        <v>0</v>
      </c>
      <c r="Z80" s="139">
        <f>'Ek.3-A'!Y2886</f>
        <v>0</v>
      </c>
    </row>
    <row r="81" spans="1:30" x14ac:dyDescent="0.25">
      <c r="A81" s="6">
        <v>1.81</v>
      </c>
      <c r="B81" s="31" t="s">
        <v>90</v>
      </c>
      <c r="D81" s="66">
        <v>480255909912</v>
      </c>
      <c r="E81" s="3">
        <v>0.1</v>
      </c>
      <c r="K81" s="3">
        <f>K71+1</f>
        <v>57</v>
      </c>
      <c r="L81" s="97" t="str">
        <f>IF(TRIM('Ek.3-A'!F81)&lt;&gt;"","var","yok")</f>
        <v>yok</v>
      </c>
      <c r="M81" s="5" t="str">
        <f>IF('Ek.3-A'!F81="", "", IF(VLOOKUP('Ek.3-A'!F81, Veriler!D:E, 2, 0)=0, "", VLOOKUP('Ek.3-A'!F81, Veriler!D:E, 2, 0)))</f>
        <v/>
      </c>
      <c r="N81" s="5" t="str">
        <f>IF('Ek.3-A'!P81="", "", 'Ek.3-A'!P81)</f>
        <v/>
      </c>
      <c r="O81" s="142">
        <f>'Ek.3-A'!S81</f>
        <v>0</v>
      </c>
      <c r="P81" s="143" t="str">
        <f>'Ek.3-A'!L81</f>
        <v/>
      </c>
      <c r="Q81" s="24" t="str">
        <f>'Ek.3-A'!M81</f>
        <v/>
      </c>
      <c r="R81" s="24">
        <f t="shared" ref="R81:R94" si="19">IF(L81="var",0,IF(Q81&lt;=0.005,Q81,0))</f>
        <v>0</v>
      </c>
      <c r="S81" s="141" t="str">
        <f t="shared" ref="S81:S94" si="20">IF(Q81&lt;=0.005,"E","H")</f>
        <v>H</v>
      </c>
      <c r="T81" s="24">
        <f>IF(S81="E",SUM($R$5:R81),0)</f>
        <v>0</v>
      </c>
      <c r="U81" s="143">
        <f t="shared" ref="U81:U94" si="21">IF(T81&lt;=0.1, O81, IF(R81&gt;$G$2, R81*O81, $G$2*O81))</f>
        <v>0</v>
      </c>
      <c r="V81" s="24"/>
      <c r="W81" s="61">
        <f t="shared" si="18"/>
        <v>2924</v>
      </c>
      <c r="X81" s="140" t="s">
        <v>186</v>
      </c>
      <c r="Y81" s="139">
        <f>'Ek.3-A'!X2924</f>
        <v>0</v>
      </c>
      <c r="Z81" s="139">
        <f>'Ek.3-A'!Y2924</f>
        <v>0</v>
      </c>
      <c r="AA81" s="139"/>
      <c r="AB81" s="139"/>
      <c r="AC81" s="139"/>
      <c r="AD81" s="139"/>
    </row>
    <row r="82" spans="1:30" x14ac:dyDescent="0.25">
      <c r="A82" s="6">
        <v>1.82</v>
      </c>
      <c r="B82" s="31" t="s">
        <v>90</v>
      </c>
      <c r="D82" s="67">
        <v>730419300012</v>
      </c>
      <c r="E82" s="3">
        <v>0.1</v>
      </c>
      <c r="K82" s="3">
        <f t="shared" ref="K82:K94" si="22">K81+1</f>
        <v>58</v>
      </c>
      <c r="L82" s="97" t="str">
        <f>IF(TRIM('Ek.3-A'!F82)&lt;&gt;"","var","yok")</f>
        <v>yok</v>
      </c>
      <c r="M82" s="5" t="str">
        <f>IF('Ek.3-A'!F82="", "", IF(VLOOKUP('Ek.3-A'!F82, Veriler!D:E, 2, 0)=0, "", VLOOKUP('Ek.3-A'!F82, Veriler!D:E, 2, 0)))</f>
        <v/>
      </c>
      <c r="N82" s="5" t="str">
        <f>IF('Ek.3-A'!P82="", "", 'Ek.3-A'!P82)</f>
        <v/>
      </c>
      <c r="O82" s="142">
        <f>'Ek.3-A'!S82</f>
        <v>0</v>
      </c>
      <c r="P82" s="143" t="str">
        <f>'Ek.3-A'!L82</f>
        <v/>
      </c>
      <c r="Q82" s="24" t="str">
        <f>'Ek.3-A'!M82</f>
        <v/>
      </c>
      <c r="R82" s="24">
        <f t="shared" si="19"/>
        <v>0</v>
      </c>
      <c r="S82" s="141" t="str">
        <f t="shared" si="20"/>
        <v>H</v>
      </c>
      <c r="T82" s="24">
        <f>IF(S82="E",SUM($R$5:R82),0)</f>
        <v>0</v>
      </c>
      <c r="U82" s="143">
        <f t="shared" si="21"/>
        <v>0</v>
      </c>
      <c r="V82" s="24"/>
      <c r="W82" s="61">
        <f t="shared" si="18"/>
        <v>2962</v>
      </c>
      <c r="X82" s="140" t="s">
        <v>187</v>
      </c>
      <c r="Y82" s="139">
        <f>'Ek.3-A'!X2962</f>
        <v>0</v>
      </c>
      <c r="Z82" s="139">
        <f>'Ek.3-A'!Y2962</f>
        <v>0</v>
      </c>
      <c r="AA82" s="139"/>
      <c r="AB82" s="139"/>
      <c r="AC82" s="139"/>
      <c r="AD82" s="139"/>
    </row>
    <row r="83" spans="1:30" x14ac:dyDescent="0.25">
      <c r="A83" s="6">
        <v>1.83</v>
      </c>
      <c r="B83" s="31" t="s">
        <v>90</v>
      </c>
      <c r="D83" s="66">
        <v>730429901000</v>
      </c>
      <c r="E83" s="3">
        <v>0.1</v>
      </c>
      <c r="K83" s="3">
        <f t="shared" si="22"/>
        <v>59</v>
      </c>
      <c r="L83" s="97" t="str">
        <f>IF(TRIM('Ek.3-A'!F83)&lt;&gt;"","var","yok")</f>
        <v>yok</v>
      </c>
      <c r="M83" s="5" t="str">
        <f>IF('Ek.3-A'!F83="", "", IF(VLOOKUP('Ek.3-A'!F83, Veriler!D:E, 2, 0)=0, "", VLOOKUP('Ek.3-A'!F83, Veriler!D:E, 2, 0)))</f>
        <v/>
      </c>
      <c r="N83" s="5" t="str">
        <f>IF('Ek.3-A'!P83="", "", 'Ek.3-A'!P83)</f>
        <v/>
      </c>
      <c r="O83" s="142">
        <f>'Ek.3-A'!S83</f>
        <v>0</v>
      </c>
      <c r="P83" s="143" t="str">
        <f>'Ek.3-A'!L83</f>
        <v/>
      </c>
      <c r="Q83" s="24" t="str">
        <f>'Ek.3-A'!M83</f>
        <v/>
      </c>
      <c r="R83" s="24">
        <f t="shared" si="19"/>
        <v>0</v>
      </c>
      <c r="S83" s="141" t="str">
        <f t="shared" si="20"/>
        <v>H</v>
      </c>
      <c r="T83" s="24">
        <f>IF(S83="E",SUM($R$5:R83),0)</f>
        <v>0</v>
      </c>
      <c r="U83" s="143">
        <f t="shared" si="21"/>
        <v>0</v>
      </c>
      <c r="V83" s="24"/>
      <c r="W83" s="61">
        <f t="shared" si="18"/>
        <v>3000</v>
      </c>
      <c r="X83" s="140" t="s">
        <v>188</v>
      </c>
      <c r="Y83" s="139">
        <f>'Ek.3-A'!X3000</f>
        <v>0</v>
      </c>
      <c r="Z83" s="139">
        <f>'Ek.3-A'!Y3000</f>
        <v>0</v>
      </c>
      <c r="AA83" s="139"/>
      <c r="AB83" s="139"/>
      <c r="AC83" s="139"/>
      <c r="AD83" s="139"/>
    </row>
    <row r="84" spans="1:30" x14ac:dyDescent="0.25">
      <c r="A84" s="6">
        <v>1.84</v>
      </c>
      <c r="B84" s="31" t="s">
        <v>90</v>
      </c>
      <c r="D84" s="67">
        <v>730429301011</v>
      </c>
      <c r="E84" s="3">
        <v>0.1</v>
      </c>
      <c r="K84" s="3">
        <f t="shared" si="22"/>
        <v>60</v>
      </c>
      <c r="L84" s="97" t="str">
        <f>IF(TRIM('Ek.3-A'!F84)&lt;&gt;"","var","yok")</f>
        <v>yok</v>
      </c>
      <c r="M84" s="5" t="str">
        <f>IF('Ek.3-A'!F84="", "", IF(VLOOKUP('Ek.3-A'!F84, Veriler!D:E, 2, 0)=0, "", VLOOKUP('Ek.3-A'!F84, Veriler!D:E, 2, 0)))</f>
        <v/>
      </c>
      <c r="N84" s="5" t="str">
        <f>IF('Ek.3-A'!P84="", "", 'Ek.3-A'!P84)</f>
        <v/>
      </c>
      <c r="O84" s="142">
        <f>'Ek.3-A'!S84</f>
        <v>0</v>
      </c>
      <c r="P84" s="143" t="str">
        <f>'Ek.3-A'!L84</f>
        <v/>
      </c>
      <c r="Q84" s="24" t="str">
        <f>'Ek.3-A'!M84</f>
        <v/>
      </c>
      <c r="R84" s="24">
        <f t="shared" si="19"/>
        <v>0</v>
      </c>
      <c r="S84" s="141" t="str">
        <f t="shared" si="20"/>
        <v>H</v>
      </c>
      <c r="T84" s="24">
        <f>IF(S84="E",SUM($R$5:R84),0)</f>
        <v>0</v>
      </c>
      <c r="U84" s="143">
        <f t="shared" si="21"/>
        <v>0</v>
      </c>
      <c r="V84" s="24"/>
      <c r="W84" s="61">
        <f t="shared" si="18"/>
        <v>3038</v>
      </c>
      <c r="X84" s="140" t="s">
        <v>189</v>
      </c>
      <c r="Y84" s="139">
        <f>'Ek.3-A'!X3038</f>
        <v>0</v>
      </c>
      <c r="Z84" s="139">
        <f>'Ek.3-A'!Y3038</f>
        <v>0</v>
      </c>
      <c r="AA84" s="139"/>
      <c r="AB84" s="139"/>
      <c r="AC84" s="139"/>
      <c r="AD84" s="139"/>
    </row>
    <row r="85" spans="1:30" x14ac:dyDescent="0.25">
      <c r="A85" s="6">
        <v>1.85</v>
      </c>
      <c r="B85" s="31" t="s">
        <v>90</v>
      </c>
      <c r="D85" s="66">
        <v>730429301012</v>
      </c>
      <c r="E85" s="3">
        <v>0.1</v>
      </c>
      <c r="K85" s="3">
        <f t="shared" si="22"/>
        <v>61</v>
      </c>
      <c r="L85" s="97" t="str">
        <f>IF(TRIM('Ek.3-A'!F85)&lt;&gt;"","var","yok")</f>
        <v>yok</v>
      </c>
      <c r="M85" s="5" t="str">
        <f>IF('Ek.3-A'!F85="", "", IF(VLOOKUP('Ek.3-A'!F85, Veriler!D:E, 2, 0)=0, "", VLOOKUP('Ek.3-A'!F85, Veriler!D:E, 2, 0)))</f>
        <v/>
      </c>
      <c r="N85" s="5" t="str">
        <f>IF('Ek.3-A'!P85="", "", 'Ek.3-A'!P85)</f>
        <v/>
      </c>
      <c r="O85" s="142">
        <f>'Ek.3-A'!S85</f>
        <v>0</v>
      </c>
      <c r="P85" s="143" t="str">
        <f>'Ek.3-A'!L85</f>
        <v/>
      </c>
      <c r="Q85" s="24" t="str">
        <f>'Ek.3-A'!M85</f>
        <v/>
      </c>
      <c r="R85" s="24">
        <f t="shared" si="19"/>
        <v>0</v>
      </c>
      <c r="S85" s="141" t="str">
        <f t="shared" si="20"/>
        <v>H</v>
      </c>
      <c r="T85" s="24">
        <f>IF(S85="E",SUM($R$5:R85),0)</f>
        <v>0</v>
      </c>
      <c r="U85" s="143">
        <f t="shared" si="21"/>
        <v>0</v>
      </c>
      <c r="V85" s="24"/>
      <c r="W85" s="61">
        <f t="shared" si="18"/>
        <v>3076</v>
      </c>
      <c r="X85" s="140" t="s">
        <v>190</v>
      </c>
      <c r="Y85" s="139">
        <f>'Ek.3-A'!X3076</f>
        <v>0</v>
      </c>
      <c r="Z85" s="139">
        <f>'Ek.3-A'!Y3076</f>
        <v>0</v>
      </c>
      <c r="AA85" s="139"/>
      <c r="AB85" s="139"/>
      <c r="AC85" s="139"/>
      <c r="AD85" s="139"/>
    </row>
    <row r="86" spans="1:30" x14ac:dyDescent="0.25">
      <c r="A86" s="6">
        <v>1.86</v>
      </c>
      <c r="B86" s="31" t="s">
        <v>90</v>
      </c>
      <c r="D86" s="67">
        <v>730429101000</v>
      </c>
      <c r="E86" s="3">
        <v>0.1</v>
      </c>
      <c r="K86" s="3">
        <f t="shared" si="22"/>
        <v>62</v>
      </c>
      <c r="L86" s="97" t="str">
        <f>IF(TRIM('Ek.3-A'!F86)&lt;&gt;"","var","yok")</f>
        <v>yok</v>
      </c>
      <c r="M86" s="5" t="str">
        <f>IF('Ek.3-A'!F86="", "", IF(VLOOKUP('Ek.3-A'!F86, Veriler!D:E, 2, 0)=0, "", VLOOKUP('Ek.3-A'!F86, Veriler!D:E, 2, 0)))</f>
        <v/>
      </c>
      <c r="N86" s="5" t="str">
        <f>IF('Ek.3-A'!P86="", "", 'Ek.3-A'!P86)</f>
        <v/>
      </c>
      <c r="O86" s="142">
        <f>'Ek.3-A'!S86</f>
        <v>0</v>
      </c>
      <c r="P86" s="143" t="str">
        <f>'Ek.3-A'!L86</f>
        <v/>
      </c>
      <c r="Q86" s="24" t="str">
        <f>'Ek.3-A'!M86</f>
        <v/>
      </c>
      <c r="R86" s="24">
        <f t="shared" si="19"/>
        <v>0</v>
      </c>
      <c r="S86" s="141" t="str">
        <f t="shared" si="20"/>
        <v>H</v>
      </c>
      <c r="T86" s="24">
        <f>IF(S86="E",SUM($R$5:R86),0)</f>
        <v>0</v>
      </c>
      <c r="U86" s="143">
        <f t="shared" si="21"/>
        <v>0</v>
      </c>
      <c r="V86" s="24"/>
      <c r="W86" s="61">
        <f t="shared" si="18"/>
        <v>3114</v>
      </c>
      <c r="X86" s="140" t="s">
        <v>191</v>
      </c>
      <c r="Y86" s="139">
        <f>'Ek.3-A'!X3114</f>
        <v>0</v>
      </c>
      <c r="Z86" s="139">
        <f>'Ek.3-A'!Y3114</f>
        <v>0</v>
      </c>
      <c r="AA86" s="139"/>
      <c r="AB86" s="139"/>
      <c r="AC86" s="139"/>
      <c r="AD86" s="139"/>
    </row>
    <row r="87" spans="1:30" x14ac:dyDescent="0.25">
      <c r="A87" s="6">
        <v>1.87</v>
      </c>
      <c r="B87" s="31" t="s">
        <v>90</v>
      </c>
      <c r="D87" s="66">
        <v>720310000000</v>
      </c>
      <c r="E87" s="3">
        <v>0.1</v>
      </c>
      <c r="K87" s="3">
        <f t="shared" si="22"/>
        <v>63</v>
      </c>
      <c r="L87" s="97" t="str">
        <f>IF(TRIM('Ek.3-A'!F87)&lt;&gt;"","var","yok")</f>
        <v>yok</v>
      </c>
      <c r="M87" s="5" t="str">
        <f>IF('Ek.3-A'!F87="", "", IF(VLOOKUP('Ek.3-A'!F87, Veriler!D:E, 2, 0)=0, "", VLOOKUP('Ek.3-A'!F87, Veriler!D:E, 2, 0)))</f>
        <v/>
      </c>
      <c r="N87" s="5" t="str">
        <f>IF('Ek.3-A'!P87="", "", 'Ek.3-A'!P87)</f>
        <v/>
      </c>
      <c r="O87" s="142">
        <f>'Ek.3-A'!S87</f>
        <v>0</v>
      </c>
      <c r="P87" s="143" t="str">
        <f>'Ek.3-A'!L87</f>
        <v/>
      </c>
      <c r="Q87" s="24" t="str">
        <f>'Ek.3-A'!M87</f>
        <v/>
      </c>
      <c r="R87" s="24">
        <f t="shared" si="19"/>
        <v>0</v>
      </c>
      <c r="S87" s="141" t="str">
        <f t="shared" si="20"/>
        <v>H</v>
      </c>
      <c r="T87" s="24">
        <f>IF(S87="E",SUM($R$5:R87),0)</f>
        <v>0</v>
      </c>
      <c r="U87" s="143">
        <f t="shared" si="21"/>
        <v>0</v>
      </c>
      <c r="V87" s="24"/>
      <c r="W87" s="61">
        <f t="shared" si="18"/>
        <v>3152</v>
      </c>
      <c r="X87" s="140" t="s">
        <v>192</v>
      </c>
      <c r="Y87" s="139">
        <f>'Ek.3-A'!X3152</f>
        <v>0</v>
      </c>
      <c r="Z87" s="139">
        <f>'Ek.3-A'!Y3152</f>
        <v>0</v>
      </c>
      <c r="AA87" s="139"/>
      <c r="AB87" s="139"/>
      <c r="AC87" s="139"/>
      <c r="AD87" s="139"/>
    </row>
    <row r="88" spans="1:30" x14ac:dyDescent="0.25">
      <c r="A88" s="6">
        <v>1.88</v>
      </c>
      <c r="B88" s="31" t="s">
        <v>90</v>
      </c>
      <c r="D88" s="67">
        <v>260111000000</v>
      </c>
      <c r="E88" s="3">
        <v>0.1</v>
      </c>
      <c r="K88" s="3">
        <f t="shared" si="22"/>
        <v>64</v>
      </c>
      <c r="L88" s="97" t="str">
        <f>IF(TRIM('Ek.3-A'!F88)&lt;&gt;"","var","yok")</f>
        <v>yok</v>
      </c>
      <c r="M88" s="5" t="str">
        <f>IF('Ek.3-A'!F88="", "", IF(VLOOKUP('Ek.3-A'!F88, Veriler!D:E, 2, 0)=0, "", VLOOKUP('Ek.3-A'!F88, Veriler!D:E, 2, 0)))</f>
        <v/>
      </c>
      <c r="N88" s="5" t="str">
        <f>IF('Ek.3-A'!P88="", "", 'Ek.3-A'!P88)</f>
        <v/>
      </c>
      <c r="O88" s="142">
        <f>'Ek.3-A'!S88</f>
        <v>0</v>
      </c>
      <c r="P88" s="143" t="str">
        <f>'Ek.3-A'!L88</f>
        <v/>
      </c>
      <c r="Q88" s="24" t="str">
        <f>'Ek.3-A'!M88</f>
        <v/>
      </c>
      <c r="R88" s="24">
        <f t="shared" si="19"/>
        <v>0</v>
      </c>
      <c r="S88" s="141" t="str">
        <f t="shared" si="20"/>
        <v>H</v>
      </c>
      <c r="T88" s="24">
        <f>IF(S88="E",SUM($R$5:R88),0)</f>
        <v>0</v>
      </c>
      <c r="U88" s="143">
        <f t="shared" si="21"/>
        <v>0</v>
      </c>
      <c r="V88" s="24"/>
      <c r="W88" s="61">
        <f t="shared" si="18"/>
        <v>3190</v>
      </c>
      <c r="X88" s="140" t="s">
        <v>193</v>
      </c>
      <c r="Y88" s="139">
        <f>'Ek.3-A'!X3190</f>
        <v>0</v>
      </c>
      <c r="Z88" s="139">
        <f>'Ek.3-A'!Y3190</f>
        <v>0</v>
      </c>
      <c r="AA88" s="139"/>
      <c r="AB88" s="139"/>
      <c r="AC88" s="139"/>
      <c r="AD88" s="139"/>
    </row>
    <row r="89" spans="1:30" x14ac:dyDescent="0.25">
      <c r="A89" s="6">
        <v>1.89</v>
      </c>
      <c r="B89" s="31" t="s">
        <v>90</v>
      </c>
      <c r="D89" s="66">
        <v>720449900011</v>
      </c>
      <c r="E89" s="3">
        <v>0.1</v>
      </c>
      <c r="K89" s="3">
        <f t="shared" si="22"/>
        <v>65</v>
      </c>
      <c r="L89" s="97" t="str">
        <f>IF(TRIM('Ek.3-A'!F89)&lt;&gt;"","var","yok")</f>
        <v>yok</v>
      </c>
      <c r="M89" s="5" t="str">
        <f>IF('Ek.3-A'!F89="", "", IF(VLOOKUP('Ek.3-A'!F89, Veriler!D:E, 2, 0)=0, "", VLOOKUP('Ek.3-A'!F89, Veriler!D:E, 2, 0)))</f>
        <v/>
      </c>
      <c r="N89" s="5" t="str">
        <f>IF('Ek.3-A'!P89="", "", 'Ek.3-A'!P89)</f>
        <v/>
      </c>
      <c r="O89" s="142">
        <f>'Ek.3-A'!S89</f>
        <v>0</v>
      </c>
      <c r="P89" s="143" t="str">
        <f>'Ek.3-A'!L89</f>
        <v/>
      </c>
      <c r="Q89" s="24" t="str">
        <f>'Ek.3-A'!M89</f>
        <v/>
      </c>
      <c r="R89" s="24">
        <f t="shared" si="19"/>
        <v>0</v>
      </c>
      <c r="S89" s="141" t="str">
        <f t="shared" si="20"/>
        <v>H</v>
      </c>
      <c r="T89" s="24">
        <f>IF(S89="E",SUM($R$5:R89),0)</f>
        <v>0</v>
      </c>
      <c r="U89" s="143">
        <f t="shared" si="21"/>
        <v>0</v>
      </c>
      <c r="V89" s="24"/>
      <c r="W89" s="61">
        <f t="shared" si="18"/>
        <v>3228</v>
      </c>
      <c r="X89" s="140" t="s">
        <v>194</v>
      </c>
      <c r="Y89" s="139">
        <f>'Ek.3-A'!X3228</f>
        <v>0</v>
      </c>
      <c r="Z89" s="139">
        <f>'Ek.3-A'!Y3228</f>
        <v>0</v>
      </c>
      <c r="AA89" s="139"/>
      <c r="AB89" s="139"/>
      <c r="AC89" s="139"/>
      <c r="AD89" s="139"/>
    </row>
    <row r="90" spans="1:30" x14ac:dyDescent="0.25">
      <c r="A90" s="6">
        <v>1.9</v>
      </c>
      <c r="B90" s="31" t="s">
        <v>90</v>
      </c>
      <c r="D90" s="67">
        <v>720449900019</v>
      </c>
      <c r="E90" s="3">
        <v>0.1</v>
      </c>
      <c r="K90" s="3">
        <f t="shared" si="22"/>
        <v>66</v>
      </c>
      <c r="L90" s="97" t="str">
        <f>IF(TRIM('Ek.3-A'!F90)&lt;&gt;"","var","yok")</f>
        <v>yok</v>
      </c>
      <c r="M90" s="5" t="str">
        <f>IF('Ek.3-A'!F90="", "", IF(VLOOKUP('Ek.3-A'!F90, Veriler!D:E, 2, 0)=0, "", VLOOKUP('Ek.3-A'!F90, Veriler!D:E, 2, 0)))</f>
        <v/>
      </c>
      <c r="N90" s="5" t="str">
        <f>IF('Ek.3-A'!P90="", "", 'Ek.3-A'!P90)</f>
        <v/>
      </c>
      <c r="O90" s="142">
        <f>'Ek.3-A'!S90</f>
        <v>0</v>
      </c>
      <c r="P90" s="143" t="str">
        <f>'Ek.3-A'!L90</f>
        <v/>
      </c>
      <c r="Q90" s="24" t="str">
        <f>'Ek.3-A'!M90</f>
        <v/>
      </c>
      <c r="R90" s="24">
        <f t="shared" si="19"/>
        <v>0</v>
      </c>
      <c r="S90" s="141" t="str">
        <f t="shared" si="20"/>
        <v>H</v>
      </c>
      <c r="T90" s="24">
        <f>IF(S90="E",SUM($R$5:R90),0)</f>
        <v>0</v>
      </c>
      <c r="U90" s="143">
        <f t="shared" si="21"/>
        <v>0</v>
      </c>
      <c r="V90" s="24"/>
      <c r="W90" s="61">
        <f t="shared" si="18"/>
        <v>3266</v>
      </c>
      <c r="X90" s="140" t="s">
        <v>195</v>
      </c>
      <c r="Y90" s="139">
        <f>'Ek.3-A'!X3266</f>
        <v>0</v>
      </c>
      <c r="Z90" s="139">
        <f>'Ek.3-A'!Y3266</f>
        <v>0</v>
      </c>
      <c r="AA90" s="139"/>
      <c r="AB90" s="139"/>
      <c r="AC90" s="139"/>
      <c r="AD90" s="139"/>
    </row>
    <row r="91" spans="1:30" x14ac:dyDescent="0.25">
      <c r="A91" s="6">
        <v>1.91</v>
      </c>
      <c r="B91" s="31" t="s">
        <v>90</v>
      </c>
      <c r="D91" s="66">
        <v>720449300000</v>
      </c>
      <c r="E91" s="3">
        <v>0.1</v>
      </c>
      <c r="K91" s="3">
        <f t="shared" si="22"/>
        <v>67</v>
      </c>
      <c r="L91" s="97" t="str">
        <f>IF(TRIM('Ek.3-A'!F91)&lt;&gt;"","var","yok")</f>
        <v>yok</v>
      </c>
      <c r="M91" s="5" t="str">
        <f>IF('Ek.3-A'!F91="", "", IF(VLOOKUP('Ek.3-A'!F91, Veriler!D:E, 2, 0)=0, "", VLOOKUP('Ek.3-A'!F91, Veriler!D:E, 2, 0)))</f>
        <v/>
      </c>
      <c r="N91" s="5" t="str">
        <f>IF('Ek.3-A'!P91="", "", 'Ek.3-A'!P91)</f>
        <v/>
      </c>
      <c r="O91" s="142">
        <f>'Ek.3-A'!S91</f>
        <v>0</v>
      </c>
      <c r="P91" s="143" t="str">
        <f>'Ek.3-A'!L91</f>
        <v/>
      </c>
      <c r="Q91" s="24" t="str">
        <f>'Ek.3-A'!M91</f>
        <v/>
      </c>
      <c r="R91" s="24">
        <f t="shared" si="19"/>
        <v>0</v>
      </c>
      <c r="S91" s="141" t="str">
        <f t="shared" si="20"/>
        <v>H</v>
      </c>
      <c r="T91" s="24">
        <f>IF(S91="E",SUM($R$5:R91),0)</f>
        <v>0</v>
      </c>
      <c r="U91" s="143">
        <f t="shared" si="21"/>
        <v>0</v>
      </c>
      <c r="V91" s="24"/>
      <c r="W91" s="61">
        <f t="shared" si="18"/>
        <v>3304</v>
      </c>
      <c r="X91" s="140" t="s">
        <v>196</v>
      </c>
      <c r="Y91" s="139">
        <f>'Ek.3-A'!X3304</f>
        <v>0</v>
      </c>
      <c r="Z91" s="139">
        <f>'Ek.3-A'!Y3304</f>
        <v>0</v>
      </c>
      <c r="AA91" s="139"/>
      <c r="AB91" s="139"/>
      <c r="AC91" s="139"/>
      <c r="AD91" s="139"/>
    </row>
    <row r="92" spans="1:30" x14ac:dyDescent="0.25">
      <c r="A92" s="6">
        <v>1.92</v>
      </c>
      <c r="B92" s="31" t="s">
        <v>90</v>
      </c>
      <c r="D92" s="67">
        <v>720449100000</v>
      </c>
      <c r="E92" s="3">
        <v>0.1</v>
      </c>
      <c r="K92" s="3">
        <f t="shared" si="22"/>
        <v>68</v>
      </c>
      <c r="L92" s="97" t="str">
        <f>IF(TRIM('Ek.3-A'!F92)&lt;&gt;"","var","yok")</f>
        <v>yok</v>
      </c>
      <c r="M92" s="5" t="str">
        <f>IF('Ek.3-A'!F92="", "", IF(VLOOKUP('Ek.3-A'!F92, Veriler!D:E, 2, 0)=0, "", VLOOKUP('Ek.3-A'!F92, Veriler!D:E, 2, 0)))</f>
        <v/>
      </c>
      <c r="N92" s="5" t="str">
        <f>IF('Ek.3-A'!P92="", "", 'Ek.3-A'!P92)</f>
        <v/>
      </c>
      <c r="O92" s="142">
        <f>'Ek.3-A'!S92</f>
        <v>0</v>
      </c>
      <c r="P92" s="143" t="str">
        <f>'Ek.3-A'!L92</f>
        <v/>
      </c>
      <c r="Q92" s="24" t="str">
        <f>'Ek.3-A'!M92</f>
        <v/>
      </c>
      <c r="R92" s="24">
        <f t="shared" si="19"/>
        <v>0</v>
      </c>
      <c r="S92" s="141" t="str">
        <f t="shared" si="20"/>
        <v>H</v>
      </c>
      <c r="T92" s="24">
        <f>IF(S92="E",SUM($R$5:R92),0)</f>
        <v>0</v>
      </c>
      <c r="U92" s="143">
        <f t="shared" si="21"/>
        <v>0</v>
      </c>
      <c r="V92" s="24"/>
      <c r="W92" s="61">
        <f t="shared" si="18"/>
        <v>3342</v>
      </c>
      <c r="X92" s="140" t="s">
        <v>197</v>
      </c>
      <c r="Y92" s="139">
        <f>'Ek.3-A'!X3342</f>
        <v>0</v>
      </c>
      <c r="Z92" s="139">
        <f>'Ek.3-A'!Y3342</f>
        <v>0</v>
      </c>
      <c r="AA92" s="139"/>
      <c r="AB92" s="139"/>
      <c r="AC92" s="139"/>
      <c r="AD92" s="139"/>
    </row>
    <row r="93" spans="1:30" x14ac:dyDescent="0.25">
      <c r="A93" s="6">
        <v>1.93</v>
      </c>
      <c r="B93" s="31" t="s">
        <v>90</v>
      </c>
      <c r="D93" s="66">
        <v>720441990000</v>
      </c>
      <c r="E93" s="3">
        <v>0.1</v>
      </c>
      <c r="K93" s="3">
        <f t="shared" si="22"/>
        <v>69</v>
      </c>
      <c r="L93" s="97" t="str">
        <f>IF(TRIM('Ek.3-A'!F93)&lt;&gt;"","var","yok")</f>
        <v>yok</v>
      </c>
      <c r="M93" s="5" t="str">
        <f>IF('Ek.3-A'!F93="", "", IF(VLOOKUP('Ek.3-A'!F93, Veriler!D:E, 2, 0)=0, "", VLOOKUP('Ek.3-A'!F93, Veriler!D:E, 2, 0)))</f>
        <v/>
      </c>
      <c r="N93" s="5" t="str">
        <f>IF('Ek.3-A'!P93="", "", 'Ek.3-A'!P93)</f>
        <v/>
      </c>
      <c r="O93" s="142">
        <f>'Ek.3-A'!S93</f>
        <v>0</v>
      </c>
      <c r="P93" s="143" t="str">
        <f>'Ek.3-A'!L93</f>
        <v/>
      </c>
      <c r="Q93" s="24" t="str">
        <f>'Ek.3-A'!M93</f>
        <v/>
      </c>
      <c r="R93" s="24">
        <f t="shared" si="19"/>
        <v>0</v>
      </c>
      <c r="S93" s="141" t="str">
        <f t="shared" si="20"/>
        <v>H</v>
      </c>
      <c r="T93" s="24">
        <f>IF(S93="E",SUM($R$5:R93),0)</f>
        <v>0</v>
      </c>
      <c r="U93" s="143">
        <f t="shared" si="21"/>
        <v>0</v>
      </c>
      <c r="V93" s="24"/>
      <c r="W93" s="61">
        <f t="shared" si="18"/>
        <v>3380</v>
      </c>
      <c r="X93" s="140" t="s">
        <v>198</v>
      </c>
      <c r="Y93" s="139">
        <f>'Ek.3-A'!X3380</f>
        <v>0</v>
      </c>
      <c r="Z93" s="139">
        <f>'Ek.3-A'!Y3380</f>
        <v>0</v>
      </c>
      <c r="AA93" s="139"/>
      <c r="AB93" s="139"/>
      <c r="AC93" s="139"/>
      <c r="AD93" s="139"/>
    </row>
    <row r="94" spans="1:30" x14ac:dyDescent="0.25">
      <c r="A94" s="6">
        <v>1.94</v>
      </c>
      <c r="B94" s="31" t="s">
        <v>90</v>
      </c>
      <c r="D94" s="67">
        <v>720450009000</v>
      </c>
      <c r="E94" s="3">
        <v>0.1</v>
      </c>
      <c r="K94" s="3">
        <f t="shared" si="22"/>
        <v>70</v>
      </c>
      <c r="L94" s="97" t="str">
        <f>IF(TRIM('Ek.3-A'!F94)&lt;&gt;"","var","yok")</f>
        <v>yok</v>
      </c>
      <c r="M94" s="5" t="str">
        <f>IF('Ek.3-A'!F94="", "", IF(VLOOKUP('Ek.3-A'!F94, Veriler!D:E, 2, 0)=0, "", VLOOKUP('Ek.3-A'!F94, Veriler!D:E, 2, 0)))</f>
        <v/>
      </c>
      <c r="N94" s="5" t="str">
        <f>IF('Ek.3-A'!P94="", "", 'Ek.3-A'!P94)</f>
        <v/>
      </c>
      <c r="O94" s="142">
        <f>'Ek.3-A'!S94</f>
        <v>0</v>
      </c>
      <c r="P94" s="143" t="str">
        <f>'Ek.3-A'!L94</f>
        <v/>
      </c>
      <c r="Q94" s="24" t="str">
        <f>'Ek.3-A'!M94</f>
        <v/>
      </c>
      <c r="R94" s="24">
        <f t="shared" si="19"/>
        <v>0</v>
      </c>
      <c r="S94" s="141" t="str">
        <f t="shared" si="20"/>
        <v>H</v>
      </c>
      <c r="T94" s="24">
        <f>IF(S94="E",SUM($R$5:R94),0)</f>
        <v>0</v>
      </c>
      <c r="U94" s="143">
        <f t="shared" si="21"/>
        <v>0</v>
      </c>
      <c r="V94" s="24"/>
      <c r="W94" s="61">
        <f t="shared" si="18"/>
        <v>3418</v>
      </c>
      <c r="X94" s="140" t="s">
        <v>199</v>
      </c>
      <c r="Y94" s="139">
        <f>'Ek.3-A'!X3418</f>
        <v>0</v>
      </c>
      <c r="Z94" s="139">
        <f>'Ek.3-A'!Y3418</f>
        <v>0</v>
      </c>
      <c r="AA94" s="139"/>
      <c r="AB94" s="139"/>
      <c r="AC94" s="139"/>
      <c r="AD94" s="139"/>
    </row>
    <row r="95" spans="1:30" x14ac:dyDescent="0.25">
      <c r="A95" s="6">
        <v>1.95</v>
      </c>
      <c r="B95" s="31" t="s">
        <v>90</v>
      </c>
      <c r="D95" s="66">
        <v>720851209019</v>
      </c>
      <c r="E95" s="3">
        <v>0.1</v>
      </c>
      <c r="L95" s="97"/>
      <c r="M95" s="5"/>
      <c r="N95" s="5"/>
      <c r="O95" s="5"/>
      <c r="Q95" s="23"/>
      <c r="T95" s="24"/>
      <c r="U95" s="25"/>
      <c r="V95" s="24"/>
      <c r="W95" s="61">
        <f t="shared" si="18"/>
        <v>3456</v>
      </c>
      <c r="X95" s="140" t="s">
        <v>200</v>
      </c>
      <c r="Y95" s="139">
        <f>'Ek.3-A'!X3456</f>
        <v>0</v>
      </c>
      <c r="Z95" s="139">
        <f>'Ek.3-A'!Y3456</f>
        <v>0</v>
      </c>
      <c r="AB95" s="139"/>
      <c r="AC95" s="139"/>
      <c r="AD95" s="139"/>
    </row>
    <row r="96" spans="1:30" x14ac:dyDescent="0.25">
      <c r="A96" s="6">
        <v>1.96</v>
      </c>
      <c r="B96" s="31" t="s">
        <v>90</v>
      </c>
      <c r="D96" s="67">
        <v>721633909000</v>
      </c>
      <c r="E96" s="3">
        <v>0.1</v>
      </c>
      <c r="K96" s="3">
        <f>K94+1</f>
        <v>71</v>
      </c>
      <c r="L96" s="97" t="str">
        <f>IF(TRIM('Ek.3-A'!F96)&lt;&gt;"","var","yok")</f>
        <v>yok</v>
      </c>
      <c r="M96" s="5" t="str">
        <f>IF('Ek.3-A'!F96="", "", IF(VLOOKUP('Ek.3-A'!F96, Veriler!D:E, 2, 0)=0, "", VLOOKUP('Ek.3-A'!F96, Veriler!D:E, 2, 0)))</f>
        <v/>
      </c>
      <c r="N96" s="5" t="str">
        <f>IF('Ek.3-A'!P96="", "", 'Ek.3-A'!P96)</f>
        <v/>
      </c>
      <c r="O96" s="142">
        <f>'Ek.3-A'!S96</f>
        <v>0</v>
      </c>
      <c r="P96" s="143" t="str">
        <f>'Ek.3-A'!L96</f>
        <v/>
      </c>
      <c r="Q96" s="24" t="str">
        <f>'Ek.3-A'!M96</f>
        <v/>
      </c>
      <c r="R96" s="24">
        <f t="shared" ref="R96:R109" si="23">IF(L96="var",0,IF(Q96&lt;=0.005,Q96,0))</f>
        <v>0</v>
      </c>
      <c r="S96" s="141" t="str">
        <f t="shared" ref="S96:S109" si="24">IF(Q96&lt;=0.005,"E","H")</f>
        <v>H</v>
      </c>
      <c r="T96" s="24">
        <f>IF(S96="E",SUM($R$5:R96),0)</f>
        <v>0</v>
      </c>
      <c r="U96" s="143">
        <f t="shared" ref="U96:U109" si="25">IF(T96&lt;=0.1, O96, IF(R96&gt;$G$2, R96*O96, $G$2*O96))</f>
        <v>0</v>
      </c>
      <c r="V96" s="24"/>
      <c r="W96" s="61">
        <f t="shared" si="18"/>
        <v>3494</v>
      </c>
      <c r="X96" s="140" t="s">
        <v>201</v>
      </c>
      <c r="Y96" s="139">
        <f>'Ek.3-A'!X3494</f>
        <v>0</v>
      </c>
      <c r="Z96" s="139">
        <f>'Ek.3-A'!Y3494</f>
        <v>0</v>
      </c>
      <c r="AA96" s="139"/>
      <c r="AB96" s="139"/>
      <c r="AC96" s="139"/>
      <c r="AD96" s="139"/>
    </row>
    <row r="97" spans="1:41" x14ac:dyDescent="0.25">
      <c r="A97" s="6">
        <v>1.97</v>
      </c>
      <c r="B97" s="31" t="s">
        <v>90</v>
      </c>
      <c r="D97" s="66">
        <v>720720809019</v>
      </c>
      <c r="E97" s="3">
        <v>0.1</v>
      </c>
      <c r="K97" s="3">
        <f t="shared" ref="K97:K109" si="26">K96+1</f>
        <v>72</v>
      </c>
      <c r="L97" s="97" t="str">
        <f>IF(TRIM('Ek.3-A'!F97)&lt;&gt;"","var","yok")</f>
        <v>yok</v>
      </c>
      <c r="M97" s="5" t="str">
        <f>IF('Ek.3-A'!F97="", "", IF(VLOOKUP('Ek.3-A'!F97, Veriler!D:E, 2, 0)=0, "", VLOOKUP('Ek.3-A'!F97, Veriler!D:E, 2, 0)))</f>
        <v/>
      </c>
      <c r="N97" s="5" t="str">
        <f>IF('Ek.3-A'!P97="", "", 'Ek.3-A'!P97)</f>
        <v/>
      </c>
      <c r="O97" s="142">
        <f>'Ek.3-A'!S97</f>
        <v>0</v>
      </c>
      <c r="P97" s="143" t="str">
        <f>'Ek.3-A'!L97</f>
        <v/>
      </c>
      <c r="Q97" s="24" t="str">
        <f>'Ek.3-A'!M97</f>
        <v/>
      </c>
      <c r="R97" s="24">
        <f t="shared" si="23"/>
        <v>0</v>
      </c>
      <c r="S97" s="141" t="str">
        <f t="shared" si="24"/>
        <v>H</v>
      </c>
      <c r="T97" s="24">
        <f>IF(S97="E",SUM($R$5:R97),0)</f>
        <v>0</v>
      </c>
      <c r="U97" s="143">
        <f t="shared" si="25"/>
        <v>0</v>
      </c>
      <c r="V97" s="24"/>
      <c r="W97" s="61">
        <f t="shared" si="18"/>
        <v>3532</v>
      </c>
      <c r="X97" s="140" t="s">
        <v>202</v>
      </c>
      <c r="Y97" s="139">
        <f>'Ek.3-A'!X3532</f>
        <v>0</v>
      </c>
      <c r="Z97" s="139">
        <f>'Ek.3-A'!Y3532</f>
        <v>0</v>
      </c>
      <c r="AA97" s="139"/>
      <c r="AB97" s="139"/>
      <c r="AC97" s="139"/>
      <c r="AD97" s="139"/>
    </row>
    <row r="98" spans="1:41" x14ac:dyDescent="0.25">
      <c r="A98" s="6">
        <v>1.98</v>
      </c>
      <c r="B98" s="31" t="s">
        <v>90</v>
      </c>
      <c r="D98" s="67">
        <v>720836009000</v>
      </c>
      <c r="E98" s="3">
        <v>0.1</v>
      </c>
      <c r="K98" s="3">
        <f t="shared" si="26"/>
        <v>73</v>
      </c>
      <c r="L98" s="97" t="str">
        <f>IF(TRIM('Ek.3-A'!F98)&lt;&gt;"","var","yok")</f>
        <v>yok</v>
      </c>
      <c r="M98" s="5" t="str">
        <f>IF('Ek.3-A'!F98="", "", IF(VLOOKUP('Ek.3-A'!F98, Veriler!D:E, 2, 0)=0, "", VLOOKUP('Ek.3-A'!F98, Veriler!D:E, 2, 0)))</f>
        <v/>
      </c>
      <c r="N98" s="5" t="str">
        <f>IF('Ek.3-A'!P98="", "", 'Ek.3-A'!P98)</f>
        <v/>
      </c>
      <c r="O98" s="142">
        <f>'Ek.3-A'!S98</f>
        <v>0</v>
      </c>
      <c r="P98" s="143" t="str">
        <f>'Ek.3-A'!L98</f>
        <v/>
      </c>
      <c r="Q98" s="24" t="str">
        <f>'Ek.3-A'!M98</f>
        <v/>
      </c>
      <c r="R98" s="24">
        <f t="shared" si="23"/>
        <v>0</v>
      </c>
      <c r="S98" s="141" t="str">
        <f t="shared" si="24"/>
        <v>H</v>
      </c>
      <c r="T98" s="24">
        <f>IF(S98="E",SUM($R$5:R98),0)</f>
        <v>0</v>
      </c>
      <c r="U98" s="143">
        <f t="shared" si="25"/>
        <v>0</v>
      </c>
      <c r="V98" s="24"/>
      <c r="W98" s="61">
        <f t="shared" si="18"/>
        <v>3570</v>
      </c>
      <c r="X98" s="140" t="s">
        <v>203</v>
      </c>
      <c r="Y98" s="139">
        <f>'Ek.3-A'!X3570</f>
        <v>0</v>
      </c>
      <c r="Z98" s="139">
        <f>'Ek.3-A'!Y3570</f>
        <v>0</v>
      </c>
      <c r="AA98" s="139"/>
      <c r="AB98" s="139"/>
      <c r="AC98" s="139"/>
      <c r="AD98" s="139"/>
    </row>
    <row r="99" spans="1:41" x14ac:dyDescent="0.25">
      <c r="A99" s="6">
        <v>1.99</v>
      </c>
      <c r="B99" s="31" t="s">
        <v>90</v>
      </c>
      <c r="D99" s="66">
        <v>720851919000</v>
      </c>
      <c r="E99" s="3">
        <v>0.1</v>
      </c>
      <c r="K99" s="3">
        <f t="shared" si="26"/>
        <v>74</v>
      </c>
      <c r="L99" s="97" t="str">
        <f>IF(TRIM('Ek.3-A'!F99)&lt;&gt;"","var","yok")</f>
        <v>yok</v>
      </c>
      <c r="M99" s="5" t="str">
        <f>IF('Ek.3-A'!F99="", "", IF(VLOOKUP('Ek.3-A'!F99, Veriler!D:E, 2, 0)=0, "", VLOOKUP('Ek.3-A'!F99, Veriler!D:E, 2, 0)))</f>
        <v/>
      </c>
      <c r="N99" s="5" t="str">
        <f>IF('Ek.3-A'!P99="", "", 'Ek.3-A'!P99)</f>
        <v/>
      </c>
      <c r="O99" s="142">
        <f>'Ek.3-A'!S99</f>
        <v>0</v>
      </c>
      <c r="P99" s="143" t="str">
        <f>'Ek.3-A'!L99</f>
        <v/>
      </c>
      <c r="Q99" s="24" t="str">
        <f>'Ek.3-A'!M99</f>
        <v/>
      </c>
      <c r="R99" s="24">
        <f t="shared" si="23"/>
        <v>0</v>
      </c>
      <c r="S99" s="141" t="str">
        <f t="shared" si="24"/>
        <v>H</v>
      </c>
      <c r="T99" s="24">
        <f>IF(S99="E",SUM($R$5:R99),0)</f>
        <v>0</v>
      </c>
      <c r="U99" s="143">
        <f t="shared" si="25"/>
        <v>0</v>
      </c>
      <c r="V99" s="24"/>
      <c r="W99" s="61">
        <f t="shared" si="18"/>
        <v>3608</v>
      </c>
      <c r="X99" s="140" t="s">
        <v>204</v>
      </c>
      <c r="Y99" s="139">
        <f>'Ek.3-A'!X3608</f>
        <v>0</v>
      </c>
      <c r="Z99" s="139">
        <f>'Ek.3-A'!Y3608</f>
        <v>0</v>
      </c>
      <c r="AA99" s="139"/>
      <c r="AB99" s="139"/>
      <c r="AC99" s="139"/>
      <c r="AD99" s="139"/>
    </row>
    <row r="100" spans="1:41" x14ac:dyDescent="0.25">
      <c r="A100" s="6">
        <v>2</v>
      </c>
      <c r="B100" s="31" t="s">
        <v>90</v>
      </c>
      <c r="D100" s="67">
        <v>720852919000</v>
      </c>
      <c r="E100" s="3">
        <v>0.1</v>
      </c>
      <c r="K100" s="3">
        <f t="shared" si="26"/>
        <v>75</v>
      </c>
      <c r="L100" s="97" t="str">
        <f>IF(TRIM('Ek.3-A'!F100)&lt;&gt;"","var","yok")</f>
        <v>yok</v>
      </c>
      <c r="M100" s="5" t="str">
        <f>IF('Ek.3-A'!F100="", "", IF(VLOOKUP('Ek.3-A'!F100, Veriler!D:E, 2, 0)=0, "", VLOOKUP('Ek.3-A'!F100, Veriler!D:E, 2, 0)))</f>
        <v/>
      </c>
      <c r="N100" s="5" t="str">
        <f>IF('Ek.3-A'!P100="", "", 'Ek.3-A'!P100)</f>
        <v/>
      </c>
      <c r="O100" s="142">
        <f>'Ek.3-A'!S100</f>
        <v>0</v>
      </c>
      <c r="P100" s="143" t="str">
        <f>'Ek.3-A'!L100</f>
        <v/>
      </c>
      <c r="Q100" s="24" t="str">
        <f>'Ek.3-A'!M100</f>
        <v/>
      </c>
      <c r="R100" s="24">
        <f t="shared" si="23"/>
        <v>0</v>
      </c>
      <c r="S100" s="141" t="str">
        <f t="shared" si="24"/>
        <v>H</v>
      </c>
      <c r="T100" s="24">
        <f>IF(S100="E",SUM($R$5:R100),0)</f>
        <v>0</v>
      </c>
      <c r="U100" s="143">
        <f t="shared" si="25"/>
        <v>0</v>
      </c>
      <c r="V100" s="24"/>
      <c r="W100" s="61">
        <f t="shared" si="18"/>
        <v>3646</v>
      </c>
      <c r="X100" s="140" t="s">
        <v>205</v>
      </c>
      <c r="Y100" s="139">
        <f>'Ek.3-A'!X3646</f>
        <v>0</v>
      </c>
      <c r="Z100" s="139">
        <f>'Ek.3-A'!Y3646</f>
        <v>0</v>
      </c>
      <c r="AA100" s="139"/>
      <c r="AB100" s="139"/>
      <c r="AC100" s="139"/>
      <c r="AD100" s="139"/>
    </row>
    <row r="101" spans="1:41" x14ac:dyDescent="0.25">
      <c r="A101" s="6">
        <v>2.0099999999999998</v>
      </c>
      <c r="B101" s="31" t="s">
        <v>90</v>
      </c>
      <c r="D101" s="66">
        <v>721070809011</v>
      </c>
      <c r="E101" s="3">
        <v>0.1</v>
      </c>
      <c r="K101" s="3">
        <f t="shared" si="26"/>
        <v>76</v>
      </c>
      <c r="L101" s="97" t="str">
        <f>IF(TRIM('Ek.3-A'!F101)&lt;&gt;"","var","yok")</f>
        <v>yok</v>
      </c>
      <c r="M101" s="5" t="str">
        <f>IF('Ek.3-A'!F101="", "", IF(VLOOKUP('Ek.3-A'!F101, Veriler!D:E, 2, 0)=0, "", VLOOKUP('Ek.3-A'!F101, Veriler!D:E, 2, 0)))</f>
        <v/>
      </c>
      <c r="N101" s="5" t="str">
        <f>IF('Ek.3-A'!P101="", "", 'Ek.3-A'!P101)</f>
        <v/>
      </c>
      <c r="O101" s="142">
        <f>'Ek.3-A'!S101</f>
        <v>0</v>
      </c>
      <c r="P101" s="143" t="str">
        <f>'Ek.3-A'!L101</f>
        <v/>
      </c>
      <c r="Q101" s="24" t="str">
        <f>'Ek.3-A'!M101</f>
        <v/>
      </c>
      <c r="R101" s="24">
        <f t="shared" si="23"/>
        <v>0</v>
      </c>
      <c r="S101" s="141" t="str">
        <f t="shared" si="24"/>
        <v>H</v>
      </c>
      <c r="T101" s="24">
        <f>IF(S101="E",SUM($R$5:R101),0)</f>
        <v>0</v>
      </c>
      <c r="U101" s="143">
        <f t="shared" si="25"/>
        <v>0</v>
      </c>
      <c r="V101" s="24"/>
      <c r="W101" s="61">
        <f t="shared" si="18"/>
        <v>3684</v>
      </c>
      <c r="X101" s="140" t="s">
        <v>206</v>
      </c>
      <c r="Y101" s="139">
        <f>'Ek.3-A'!X3684</f>
        <v>0</v>
      </c>
      <c r="Z101" s="139">
        <f>'Ek.3-A'!Y3684</f>
        <v>0</v>
      </c>
      <c r="AA101" s="139"/>
      <c r="AB101" s="139"/>
      <c r="AC101" s="139"/>
      <c r="AD101" s="139"/>
    </row>
    <row r="102" spans="1:41" x14ac:dyDescent="0.25">
      <c r="A102" s="6">
        <v>2.02</v>
      </c>
      <c r="B102" s="31" t="s">
        <v>90</v>
      </c>
      <c r="D102" s="67">
        <v>720837009019</v>
      </c>
      <c r="E102" s="3">
        <v>0.1</v>
      </c>
      <c r="K102" s="3">
        <f t="shared" si="26"/>
        <v>77</v>
      </c>
      <c r="L102" s="97" t="str">
        <f>IF(TRIM('Ek.3-A'!F102)&lt;&gt;"","var","yok")</f>
        <v>yok</v>
      </c>
      <c r="M102" s="5" t="str">
        <f>IF('Ek.3-A'!F102="", "", IF(VLOOKUP('Ek.3-A'!F102, Veriler!D:E, 2, 0)=0, "", VLOOKUP('Ek.3-A'!F102, Veriler!D:E, 2, 0)))</f>
        <v/>
      </c>
      <c r="N102" s="5" t="str">
        <f>IF('Ek.3-A'!P102="", "", 'Ek.3-A'!P102)</f>
        <v/>
      </c>
      <c r="O102" s="142">
        <f>'Ek.3-A'!S102</f>
        <v>0</v>
      </c>
      <c r="P102" s="143" t="str">
        <f>'Ek.3-A'!L102</f>
        <v/>
      </c>
      <c r="Q102" s="24" t="str">
        <f>'Ek.3-A'!M102</f>
        <v/>
      </c>
      <c r="R102" s="24">
        <f t="shared" si="23"/>
        <v>0</v>
      </c>
      <c r="S102" s="141" t="str">
        <f t="shared" si="24"/>
        <v>H</v>
      </c>
      <c r="T102" s="24">
        <f>IF(S102="E",SUM($R$5:R102),0)</f>
        <v>0</v>
      </c>
      <c r="U102" s="143">
        <f t="shared" si="25"/>
        <v>0</v>
      </c>
      <c r="V102" s="24"/>
      <c r="W102" s="61">
        <f t="shared" ref="W102:W133" si="27">W101+$W$2</f>
        <v>3722</v>
      </c>
      <c r="X102" s="140" t="s">
        <v>207</v>
      </c>
      <c r="Y102" s="139">
        <f>'Ek.3-A'!X3722</f>
        <v>0</v>
      </c>
      <c r="Z102" s="139">
        <f>'Ek.3-A'!Y3722</f>
        <v>0</v>
      </c>
      <c r="AA102" s="139"/>
      <c r="AB102" s="139"/>
      <c r="AC102" s="139"/>
      <c r="AD102" s="139"/>
    </row>
    <row r="103" spans="1:41" x14ac:dyDescent="0.25">
      <c r="A103" s="6">
        <v>2.0299999999999998</v>
      </c>
      <c r="B103" s="31" t="s">
        <v>90</v>
      </c>
      <c r="D103" s="66">
        <v>720839009019</v>
      </c>
      <c r="E103" s="3">
        <v>0.1</v>
      </c>
      <c r="K103" s="3">
        <f t="shared" si="26"/>
        <v>78</v>
      </c>
      <c r="L103" s="97" t="str">
        <f>IF(TRIM('Ek.3-A'!F103)&lt;&gt;"","var","yok")</f>
        <v>yok</v>
      </c>
      <c r="M103" s="5" t="str">
        <f>IF('Ek.3-A'!F103="", "", IF(VLOOKUP('Ek.3-A'!F103, Veriler!D:E, 2, 0)=0, "", VLOOKUP('Ek.3-A'!F103, Veriler!D:E, 2, 0)))</f>
        <v/>
      </c>
      <c r="N103" s="5" t="str">
        <f>IF('Ek.3-A'!P103="", "", 'Ek.3-A'!P103)</f>
        <v/>
      </c>
      <c r="O103" s="142">
        <f>'Ek.3-A'!S103</f>
        <v>0</v>
      </c>
      <c r="P103" s="143" t="str">
        <f>'Ek.3-A'!L103</f>
        <v/>
      </c>
      <c r="Q103" s="24" t="str">
        <f>'Ek.3-A'!M103</f>
        <v/>
      </c>
      <c r="R103" s="24">
        <f t="shared" si="23"/>
        <v>0</v>
      </c>
      <c r="S103" s="141" t="str">
        <f t="shared" si="24"/>
        <v>H</v>
      </c>
      <c r="T103" s="24">
        <f>IF(S103="E",SUM($R$5:R103),0)</f>
        <v>0</v>
      </c>
      <c r="U103" s="143">
        <f t="shared" si="25"/>
        <v>0</v>
      </c>
      <c r="V103" s="24"/>
      <c r="W103" s="61">
        <f t="shared" si="27"/>
        <v>3760</v>
      </c>
      <c r="X103" s="140" t="s">
        <v>208</v>
      </c>
      <c r="Y103" s="139">
        <f>'Ek.3-A'!X3760</f>
        <v>0</v>
      </c>
      <c r="Z103" s="139">
        <f>'Ek.3-A'!Y3760</f>
        <v>0</v>
      </c>
      <c r="AA103" s="139"/>
      <c r="AB103" s="139"/>
      <c r="AC103" s="139"/>
      <c r="AD103" s="139"/>
    </row>
    <row r="104" spans="1:41" x14ac:dyDescent="0.25">
      <c r="A104" s="6">
        <v>2.04</v>
      </c>
      <c r="B104" s="31" t="s">
        <v>90</v>
      </c>
      <c r="D104" s="67">
        <v>720838009019</v>
      </c>
      <c r="E104" s="3">
        <v>0.1</v>
      </c>
      <c r="K104" s="3">
        <f t="shared" si="26"/>
        <v>79</v>
      </c>
      <c r="L104" s="97" t="str">
        <f>IF(TRIM('Ek.3-A'!F104)&lt;&gt;"","var","yok")</f>
        <v>yok</v>
      </c>
      <c r="M104" s="5" t="str">
        <f>IF('Ek.3-A'!F104="", "", IF(VLOOKUP('Ek.3-A'!F104, Veriler!D:E, 2, 0)=0, "", VLOOKUP('Ek.3-A'!F104, Veriler!D:E, 2, 0)))</f>
        <v/>
      </c>
      <c r="N104" s="5" t="str">
        <f>IF('Ek.3-A'!P104="", "", 'Ek.3-A'!P104)</f>
        <v/>
      </c>
      <c r="O104" s="142">
        <f>'Ek.3-A'!S104</f>
        <v>0</v>
      </c>
      <c r="P104" s="143" t="str">
        <f>'Ek.3-A'!L104</f>
        <v/>
      </c>
      <c r="Q104" s="24" t="str">
        <f>'Ek.3-A'!M104</f>
        <v/>
      </c>
      <c r="R104" s="24">
        <f t="shared" si="23"/>
        <v>0</v>
      </c>
      <c r="S104" s="141" t="str">
        <f t="shared" si="24"/>
        <v>H</v>
      </c>
      <c r="T104" s="24">
        <f>IF(S104="E",SUM($R$5:R104),0)</f>
        <v>0</v>
      </c>
      <c r="U104" s="143">
        <f t="shared" si="25"/>
        <v>0</v>
      </c>
      <c r="V104" s="24"/>
      <c r="W104" s="61">
        <f t="shared" si="27"/>
        <v>3798</v>
      </c>
      <c r="X104" s="140" t="s">
        <v>209</v>
      </c>
      <c r="Y104" s="139">
        <f>'Ek.3-A'!X3798</f>
        <v>0</v>
      </c>
      <c r="Z104" s="139">
        <f>'Ek.3-A'!Y3798</f>
        <v>0</v>
      </c>
      <c r="AA104" s="139"/>
      <c r="AB104" s="139"/>
      <c r="AC104" s="139"/>
      <c r="AD104" s="139"/>
    </row>
    <row r="105" spans="1:41" x14ac:dyDescent="0.25">
      <c r="A105" s="6">
        <v>2.0499999999999998</v>
      </c>
      <c r="B105" s="31" t="s">
        <v>90</v>
      </c>
      <c r="D105" s="66">
        <v>721012200011</v>
      </c>
      <c r="E105" s="3">
        <v>0.1</v>
      </c>
      <c r="K105" s="3">
        <f t="shared" si="26"/>
        <v>80</v>
      </c>
      <c r="L105" s="97" t="str">
        <f>IF(TRIM('Ek.3-A'!F105)&lt;&gt;"","var","yok")</f>
        <v>yok</v>
      </c>
      <c r="M105" s="5" t="str">
        <f>IF('Ek.3-A'!F105="", "", IF(VLOOKUP('Ek.3-A'!F105, Veriler!D:E, 2, 0)=0, "", VLOOKUP('Ek.3-A'!F105, Veriler!D:E, 2, 0)))</f>
        <v/>
      </c>
      <c r="N105" s="5" t="str">
        <f>IF('Ek.3-A'!P105="", "", 'Ek.3-A'!P105)</f>
        <v/>
      </c>
      <c r="O105" s="142">
        <f>'Ek.3-A'!S105</f>
        <v>0</v>
      </c>
      <c r="P105" s="143" t="str">
        <f>'Ek.3-A'!L105</f>
        <v/>
      </c>
      <c r="Q105" s="24" t="str">
        <f>'Ek.3-A'!M105</f>
        <v/>
      </c>
      <c r="R105" s="24">
        <f t="shared" si="23"/>
        <v>0</v>
      </c>
      <c r="S105" s="141" t="str">
        <f t="shared" si="24"/>
        <v>H</v>
      </c>
      <c r="T105" s="24">
        <f>IF(S105="E",SUM($R$5:R105),0)</f>
        <v>0</v>
      </c>
      <c r="U105" s="143">
        <f t="shared" si="25"/>
        <v>0</v>
      </c>
      <c r="V105" s="24"/>
      <c r="W105" s="61">
        <f t="shared" si="27"/>
        <v>3836</v>
      </c>
      <c r="X105" s="140" t="s">
        <v>210</v>
      </c>
      <c r="Y105" s="139">
        <f>'Ek.3-A'!X3836</f>
        <v>0</v>
      </c>
      <c r="Z105" s="139">
        <f>'Ek.3-A'!Y3836</f>
        <v>0</v>
      </c>
      <c r="AA105" s="139"/>
      <c r="AB105" s="139"/>
      <c r="AC105" s="139"/>
      <c r="AD105" s="139"/>
    </row>
    <row r="106" spans="1:41" x14ac:dyDescent="0.25">
      <c r="A106" s="6">
        <v>2.06</v>
      </c>
      <c r="B106" s="31" t="s">
        <v>90</v>
      </c>
      <c r="D106" s="67">
        <v>721391200000</v>
      </c>
      <c r="E106" s="3">
        <v>0.1</v>
      </c>
      <c r="K106" s="3">
        <f t="shared" si="26"/>
        <v>81</v>
      </c>
      <c r="L106" s="97" t="str">
        <f>IF(TRIM('Ek.3-A'!F106)&lt;&gt;"","var","yok")</f>
        <v>yok</v>
      </c>
      <c r="M106" s="5" t="str">
        <f>IF('Ek.3-A'!F106="", "", IF(VLOOKUP('Ek.3-A'!F106, Veriler!D:E, 2, 0)=0, "", VLOOKUP('Ek.3-A'!F106, Veriler!D:E, 2, 0)))</f>
        <v/>
      </c>
      <c r="N106" s="5" t="str">
        <f>IF('Ek.3-A'!P106="", "", 'Ek.3-A'!P106)</f>
        <v/>
      </c>
      <c r="O106" s="142">
        <f>'Ek.3-A'!S106</f>
        <v>0</v>
      </c>
      <c r="P106" s="143" t="str">
        <f>'Ek.3-A'!L106</f>
        <v/>
      </c>
      <c r="Q106" s="24" t="str">
        <f>'Ek.3-A'!M106</f>
        <v/>
      </c>
      <c r="R106" s="24">
        <f t="shared" si="23"/>
        <v>0</v>
      </c>
      <c r="S106" s="141" t="str">
        <f t="shared" si="24"/>
        <v>H</v>
      </c>
      <c r="T106" s="24">
        <f>IF(S106="E",SUM($R$5:R106),0)</f>
        <v>0</v>
      </c>
      <c r="U106" s="143">
        <f t="shared" si="25"/>
        <v>0</v>
      </c>
      <c r="V106" s="24"/>
      <c r="W106" s="61">
        <f t="shared" si="27"/>
        <v>3874</v>
      </c>
      <c r="X106" s="140" t="s">
        <v>211</v>
      </c>
      <c r="Y106" s="139">
        <f>'Ek.3-A'!X3874</f>
        <v>0</v>
      </c>
      <c r="Z106" s="139">
        <f>'Ek.3-A'!Y3874</f>
        <v>0</v>
      </c>
      <c r="AA106" s="139"/>
      <c r="AB106" s="139"/>
      <c r="AC106" s="139"/>
      <c r="AD106" s="139"/>
    </row>
    <row r="107" spans="1:41" x14ac:dyDescent="0.25">
      <c r="A107" s="6">
        <v>2.0699999999999998</v>
      </c>
      <c r="B107" s="31" t="s">
        <v>90</v>
      </c>
      <c r="D107" s="66">
        <v>721391490013</v>
      </c>
      <c r="E107" s="3">
        <v>0.1</v>
      </c>
      <c r="K107" s="3">
        <f t="shared" si="26"/>
        <v>82</v>
      </c>
      <c r="L107" s="97" t="str">
        <f>IF(TRIM('Ek.3-A'!F107)&lt;&gt;"","var","yok")</f>
        <v>yok</v>
      </c>
      <c r="M107" s="5" t="str">
        <f>IF('Ek.3-A'!F107="", "", IF(VLOOKUP('Ek.3-A'!F107, Veriler!D:E, 2, 0)=0, "", VLOOKUP('Ek.3-A'!F107, Veriler!D:E, 2, 0)))</f>
        <v/>
      </c>
      <c r="N107" s="5" t="str">
        <f>IF('Ek.3-A'!P107="", "", 'Ek.3-A'!P107)</f>
        <v/>
      </c>
      <c r="O107" s="142">
        <f>'Ek.3-A'!S107</f>
        <v>0</v>
      </c>
      <c r="P107" s="143" t="str">
        <f>'Ek.3-A'!L107</f>
        <v/>
      </c>
      <c r="Q107" s="24" t="str">
        <f>'Ek.3-A'!M107</f>
        <v/>
      </c>
      <c r="R107" s="24">
        <f t="shared" si="23"/>
        <v>0</v>
      </c>
      <c r="S107" s="141" t="str">
        <f t="shared" si="24"/>
        <v>H</v>
      </c>
      <c r="T107" s="24">
        <f>IF(S107="E",SUM($R$5:R107),0)</f>
        <v>0</v>
      </c>
      <c r="U107" s="143">
        <f t="shared" si="25"/>
        <v>0</v>
      </c>
      <c r="V107" s="24"/>
      <c r="W107" s="61">
        <f t="shared" si="27"/>
        <v>3912</v>
      </c>
      <c r="X107" s="140" t="s">
        <v>212</v>
      </c>
      <c r="Y107" s="139">
        <f>'Ek.3-A'!X3912</f>
        <v>0</v>
      </c>
      <c r="Z107" s="139">
        <f>'Ek.3-A'!Y3912</f>
        <v>0</v>
      </c>
      <c r="AA107" s="139"/>
      <c r="AB107" s="139"/>
      <c r="AC107" s="139"/>
      <c r="AD107" s="139"/>
    </row>
    <row r="108" spans="1:41" x14ac:dyDescent="0.25">
      <c r="A108" s="6">
        <v>2.08</v>
      </c>
      <c r="B108" s="31" t="s">
        <v>90</v>
      </c>
      <c r="D108" s="67">
        <v>721391410013</v>
      </c>
      <c r="E108" s="3">
        <v>0.1</v>
      </c>
      <c r="K108" s="3">
        <f t="shared" si="26"/>
        <v>83</v>
      </c>
      <c r="L108" s="97" t="str">
        <f>IF(TRIM('Ek.3-A'!F108)&lt;&gt;"","var","yok")</f>
        <v>yok</v>
      </c>
      <c r="M108" s="5" t="str">
        <f>IF('Ek.3-A'!F108="", "", IF(VLOOKUP('Ek.3-A'!F108, Veriler!D:E, 2, 0)=0, "", VLOOKUP('Ek.3-A'!F108, Veriler!D:E, 2, 0)))</f>
        <v/>
      </c>
      <c r="N108" s="5" t="str">
        <f>IF('Ek.3-A'!P108="", "", 'Ek.3-A'!P108)</f>
        <v/>
      </c>
      <c r="O108" s="142">
        <f>'Ek.3-A'!S108</f>
        <v>0</v>
      </c>
      <c r="P108" s="143" t="str">
        <f>'Ek.3-A'!L108</f>
        <v/>
      </c>
      <c r="Q108" s="24" t="str">
        <f>'Ek.3-A'!M108</f>
        <v/>
      </c>
      <c r="R108" s="24">
        <f t="shared" si="23"/>
        <v>0</v>
      </c>
      <c r="S108" s="141" t="str">
        <f t="shared" si="24"/>
        <v>H</v>
      </c>
      <c r="T108" s="24">
        <f>IF(S108="E",SUM($R$5:R108),0)</f>
        <v>0</v>
      </c>
      <c r="U108" s="143">
        <f t="shared" si="25"/>
        <v>0</v>
      </c>
      <c r="V108" s="24"/>
      <c r="W108" s="61">
        <f t="shared" si="27"/>
        <v>3950</v>
      </c>
      <c r="X108" s="140" t="s">
        <v>213</v>
      </c>
      <c r="Y108" s="139">
        <f>'Ek.3-A'!X3950</f>
        <v>0</v>
      </c>
      <c r="Z108" s="139">
        <f>'Ek.3-A'!Y3950</f>
        <v>0</v>
      </c>
      <c r="AA108" s="139"/>
      <c r="AB108" s="139"/>
      <c r="AC108" s="139"/>
      <c r="AD108" s="139"/>
    </row>
    <row r="109" spans="1:41" x14ac:dyDescent="0.25">
      <c r="A109" s="6">
        <v>2.09</v>
      </c>
      <c r="B109" s="31" t="s">
        <v>90</v>
      </c>
      <c r="D109" s="66">
        <v>720852999000</v>
      </c>
      <c r="E109" s="3">
        <v>0.1</v>
      </c>
      <c r="K109" s="3">
        <f t="shared" si="26"/>
        <v>84</v>
      </c>
      <c r="L109" s="97" t="str">
        <f>IF(TRIM('Ek.3-A'!F109)&lt;&gt;"","var","yok")</f>
        <v>yok</v>
      </c>
      <c r="M109" s="5" t="str">
        <f>IF('Ek.3-A'!F109="", "", IF(VLOOKUP('Ek.3-A'!F109, Veriler!D:E, 2, 0)=0, "", VLOOKUP('Ek.3-A'!F109, Veriler!D:E, 2, 0)))</f>
        <v/>
      </c>
      <c r="N109" s="5" t="str">
        <f>IF('Ek.3-A'!P109="", "", 'Ek.3-A'!P109)</f>
        <v/>
      </c>
      <c r="O109" s="142">
        <f>'Ek.3-A'!S109</f>
        <v>0</v>
      </c>
      <c r="P109" s="143" t="str">
        <f>'Ek.3-A'!L109</f>
        <v/>
      </c>
      <c r="Q109" s="24" t="str">
        <f>'Ek.3-A'!M109</f>
        <v/>
      </c>
      <c r="R109" s="24">
        <f t="shared" si="23"/>
        <v>0</v>
      </c>
      <c r="S109" s="141" t="str">
        <f t="shared" si="24"/>
        <v>H</v>
      </c>
      <c r="T109" s="24">
        <f>IF(S109="E",SUM($R$5:R109),0)</f>
        <v>0</v>
      </c>
      <c r="U109" s="143">
        <f t="shared" si="25"/>
        <v>0</v>
      </c>
      <c r="V109" s="24"/>
      <c r="W109" s="61">
        <f t="shared" si="27"/>
        <v>3988</v>
      </c>
      <c r="X109" s="140" t="s">
        <v>214</v>
      </c>
      <c r="Y109" s="139">
        <f>'Ek.3-A'!X3988</f>
        <v>0</v>
      </c>
      <c r="Z109" s="139">
        <f>'Ek.3-A'!Y3988</f>
        <v>0</v>
      </c>
      <c r="AA109" s="139"/>
      <c r="AB109" s="139"/>
      <c r="AC109" s="139"/>
      <c r="AD109" s="139"/>
    </row>
    <row r="110" spans="1:41" x14ac:dyDescent="0.25">
      <c r="A110" s="6">
        <v>2.1</v>
      </c>
      <c r="B110" s="31" t="s">
        <v>90</v>
      </c>
      <c r="D110" s="67">
        <v>720826009000</v>
      </c>
      <c r="E110" s="3">
        <v>0.1</v>
      </c>
      <c r="T110" s="24"/>
      <c r="U110" s="25"/>
      <c r="V110" s="25"/>
      <c r="W110" s="61">
        <f t="shared" si="27"/>
        <v>4026</v>
      </c>
      <c r="X110" s="140" t="s">
        <v>215</v>
      </c>
      <c r="Y110" s="139">
        <f>'Ek.3-A'!X4026</f>
        <v>0</v>
      </c>
      <c r="Z110" s="139">
        <f>'Ek.3-A'!Y4026</f>
        <v>0</v>
      </c>
      <c r="AO110" s="140">
        <f>'Ek.3-A'!L110</f>
        <v>0</v>
      </c>
    </row>
    <row r="111" spans="1:41" x14ac:dyDescent="0.25">
      <c r="A111" s="6">
        <v>2.11</v>
      </c>
      <c r="B111" s="31" t="s">
        <v>90</v>
      </c>
      <c r="D111" s="66">
        <v>720827009000</v>
      </c>
      <c r="E111" s="3">
        <v>0.1</v>
      </c>
      <c r="T111" s="24"/>
      <c r="U111" s="25"/>
      <c r="V111" s="25"/>
      <c r="W111" s="61">
        <f t="shared" si="27"/>
        <v>4064</v>
      </c>
      <c r="X111" s="140" t="s">
        <v>216</v>
      </c>
      <c r="Y111" s="139">
        <f>'Ek.3-A'!X4064</f>
        <v>0</v>
      </c>
      <c r="Z111" s="139">
        <f>'Ek.3-A'!Y4064</f>
        <v>0</v>
      </c>
    </row>
    <row r="112" spans="1:41" x14ac:dyDescent="0.25">
      <c r="A112" s="6">
        <v>2.12</v>
      </c>
      <c r="B112" s="31" t="s">
        <v>90</v>
      </c>
      <c r="D112" s="67">
        <v>731210410000</v>
      </c>
      <c r="E112" s="3">
        <v>0.1</v>
      </c>
      <c r="T112" s="24"/>
      <c r="U112" s="25"/>
      <c r="V112" s="25"/>
      <c r="W112" s="61">
        <f t="shared" si="27"/>
        <v>4102</v>
      </c>
      <c r="X112" s="140" t="s">
        <v>217</v>
      </c>
      <c r="Y112" s="139">
        <f>'Ek.3-A'!X4102</f>
        <v>0</v>
      </c>
      <c r="Z112" s="139">
        <f>'Ek.3-A'!Y4102</f>
        <v>0</v>
      </c>
    </row>
    <row r="113" spans="1:30" x14ac:dyDescent="0.25">
      <c r="A113" s="6">
        <v>2.13</v>
      </c>
      <c r="B113" s="31" t="s">
        <v>90</v>
      </c>
      <c r="D113" s="66">
        <v>730439839000</v>
      </c>
      <c r="E113" s="3">
        <v>0.1</v>
      </c>
      <c r="T113" s="24"/>
      <c r="U113" s="25"/>
      <c r="V113" s="25"/>
      <c r="W113" s="61">
        <f t="shared" si="27"/>
        <v>4140</v>
      </c>
      <c r="X113" s="140" t="s">
        <v>218</v>
      </c>
      <c r="Y113" s="139">
        <f>'Ek.3-A'!X4140</f>
        <v>0</v>
      </c>
      <c r="Z113" s="139">
        <f>'Ek.3-A'!Y4140</f>
        <v>0</v>
      </c>
    </row>
    <row r="114" spans="1:30" x14ac:dyDescent="0.25">
      <c r="A114" s="6">
        <v>2.14</v>
      </c>
      <c r="B114" s="31" t="s">
        <v>90</v>
      </c>
      <c r="D114" s="67">
        <v>730439829000</v>
      </c>
      <c r="E114" s="3">
        <v>0.1</v>
      </c>
      <c r="T114" s="24"/>
      <c r="U114" s="25"/>
      <c r="V114" s="25"/>
      <c r="W114" s="61">
        <f t="shared" si="27"/>
        <v>4178</v>
      </c>
      <c r="X114" s="140" t="s">
        <v>219</v>
      </c>
      <c r="Y114" s="139">
        <f>'Ek.3-A'!X4178</f>
        <v>0</v>
      </c>
      <c r="Z114" s="139">
        <f>'Ek.3-A'!Y4178</f>
        <v>0</v>
      </c>
    </row>
    <row r="115" spans="1:30" x14ac:dyDescent="0.25">
      <c r="A115" s="6">
        <v>2.15</v>
      </c>
      <c r="B115" s="31" t="s">
        <v>90</v>
      </c>
      <c r="D115" s="66">
        <v>730431209000</v>
      </c>
      <c r="E115" s="3">
        <v>0.1</v>
      </c>
      <c r="T115" s="24"/>
      <c r="U115" s="25"/>
      <c r="V115" s="25"/>
      <c r="W115" s="61">
        <f t="shared" si="27"/>
        <v>4216</v>
      </c>
      <c r="X115" s="140" t="s">
        <v>220</v>
      </c>
      <c r="Y115" s="139">
        <f>'Ek.3-A'!X4216</f>
        <v>0</v>
      </c>
      <c r="Z115" s="139">
        <f>'Ek.3-A'!Y4216</f>
        <v>0</v>
      </c>
    </row>
    <row r="116" spans="1:30" x14ac:dyDescent="0.25">
      <c r="A116" s="6">
        <v>2.16</v>
      </c>
      <c r="B116" s="31" t="s">
        <v>90</v>
      </c>
      <c r="D116" s="67">
        <v>840810810000</v>
      </c>
      <c r="E116" s="3">
        <v>0.1</v>
      </c>
      <c r="T116" s="24"/>
      <c r="U116" s="25"/>
      <c r="V116" s="25"/>
      <c r="W116" s="61">
        <f t="shared" si="27"/>
        <v>4254</v>
      </c>
      <c r="X116" s="140" t="s">
        <v>221</v>
      </c>
      <c r="Y116" s="139">
        <f>'Ek.3-A'!X4254</f>
        <v>0</v>
      </c>
      <c r="Z116" s="139">
        <f>'Ek.3-A'!Y4254</f>
        <v>0</v>
      </c>
    </row>
    <row r="117" spans="1:30" x14ac:dyDescent="0.25">
      <c r="A117" s="6">
        <v>2.17</v>
      </c>
      <c r="B117" s="31" t="s">
        <v>90</v>
      </c>
      <c r="D117" s="66">
        <v>840721100000</v>
      </c>
      <c r="E117" s="3">
        <v>0.1</v>
      </c>
      <c r="T117" s="24"/>
      <c r="U117" s="25"/>
      <c r="V117" s="25"/>
      <c r="W117" s="61">
        <f t="shared" si="27"/>
        <v>4292</v>
      </c>
      <c r="X117" s="140" t="s">
        <v>222</v>
      </c>
      <c r="Y117" s="139">
        <f>'Ek.3-A'!X4292</f>
        <v>0</v>
      </c>
      <c r="Z117" s="139">
        <f>'Ek.3-A'!Y4292</f>
        <v>0</v>
      </c>
    </row>
    <row r="118" spans="1:30" x14ac:dyDescent="0.25">
      <c r="A118" s="6">
        <v>2.1800000000000002</v>
      </c>
      <c r="B118" s="31" t="s">
        <v>90</v>
      </c>
      <c r="D118" s="67">
        <v>840721910000</v>
      </c>
      <c r="E118" s="3">
        <v>0.1</v>
      </c>
      <c r="T118" s="24"/>
      <c r="U118" s="25"/>
      <c r="V118" s="25"/>
      <c r="W118" s="61">
        <f t="shared" si="27"/>
        <v>4330</v>
      </c>
      <c r="X118" s="140" t="s">
        <v>223</v>
      </c>
      <c r="Y118" s="139">
        <f>'Ek.3-A'!X4330</f>
        <v>0</v>
      </c>
      <c r="Z118" s="139">
        <f>'Ek.3-A'!Y4330</f>
        <v>0</v>
      </c>
    </row>
    <row r="119" spans="1:30" x14ac:dyDescent="0.25">
      <c r="A119" s="6">
        <v>2.19</v>
      </c>
      <c r="B119" s="31" t="s">
        <v>90</v>
      </c>
      <c r="D119" s="66">
        <v>840721990000</v>
      </c>
      <c r="E119" s="3">
        <v>0.1</v>
      </c>
      <c r="K119" s="3">
        <f>K109+1</f>
        <v>85</v>
      </c>
      <c r="L119" s="97" t="str">
        <f>IF(TRIM('Ek.3-A'!F119)&lt;&gt;"","var","yok")</f>
        <v>yok</v>
      </c>
      <c r="M119" s="5" t="str">
        <f>IF('Ek.3-A'!F119="", "", IF(VLOOKUP('Ek.3-A'!F119, Veriler!D:E, 2, 0)=0, "", VLOOKUP('Ek.3-A'!F119, Veriler!D:E, 2, 0)))</f>
        <v/>
      </c>
      <c r="N119" s="5" t="str">
        <f>IF('Ek.3-A'!P119="", "", 'Ek.3-A'!P119)</f>
        <v/>
      </c>
      <c r="O119" s="142">
        <f>'Ek.3-A'!S119</f>
        <v>0</v>
      </c>
      <c r="P119" s="143" t="str">
        <f>'Ek.3-A'!L119</f>
        <v/>
      </c>
      <c r="Q119" s="24" t="str">
        <f>'Ek.3-A'!M119</f>
        <v/>
      </c>
      <c r="R119" s="24">
        <f t="shared" ref="R119:R132" si="28">IF(L119="var",0,IF(Q119&lt;=0.005,Q119,0))</f>
        <v>0</v>
      </c>
      <c r="S119" s="141" t="str">
        <f t="shared" ref="S119:S132" si="29">IF(Q119&lt;=0.005,"E","H")</f>
        <v>H</v>
      </c>
      <c r="T119" s="24">
        <f>IF(S119="E",SUM($R$5:R119),0)</f>
        <v>0</v>
      </c>
      <c r="U119" s="143">
        <f t="shared" ref="U119:U132" si="30">IF(T119&lt;=0.1, O119, IF(R119&gt;$G$2, R119*O119, $G$2*O119))</f>
        <v>0</v>
      </c>
      <c r="V119" s="24"/>
      <c r="W119" s="61">
        <f t="shared" si="27"/>
        <v>4368</v>
      </c>
      <c r="X119" s="140" t="s">
        <v>224</v>
      </c>
      <c r="Y119" s="139">
        <f>'Ek.3-A'!X4368</f>
        <v>0</v>
      </c>
      <c r="Z119" s="139">
        <f>'Ek.3-A'!Y4368</f>
        <v>0</v>
      </c>
      <c r="AA119" s="139"/>
      <c r="AB119" s="139"/>
      <c r="AC119" s="139"/>
      <c r="AD119" s="139"/>
    </row>
    <row r="120" spans="1:30" x14ac:dyDescent="0.25">
      <c r="A120" s="6">
        <v>2.2000000000000002</v>
      </c>
      <c r="B120" s="31" t="s">
        <v>90</v>
      </c>
      <c r="D120" s="67">
        <v>840810890000</v>
      </c>
      <c r="E120" s="3">
        <v>0.1</v>
      </c>
      <c r="K120" s="3">
        <f t="shared" ref="K120:K132" si="31">K119+1</f>
        <v>86</v>
      </c>
      <c r="L120" s="97" t="str">
        <f>IF(TRIM('Ek.3-A'!F120)&lt;&gt;"","var","yok")</f>
        <v>yok</v>
      </c>
      <c r="M120" s="5" t="str">
        <f>IF('Ek.3-A'!F120="", "", IF(VLOOKUP('Ek.3-A'!F120, Veriler!D:E, 2, 0)=0, "", VLOOKUP('Ek.3-A'!F120, Veriler!D:E, 2, 0)))</f>
        <v/>
      </c>
      <c r="N120" s="5" t="str">
        <f>IF('Ek.3-A'!P120="", "", 'Ek.3-A'!P120)</f>
        <v/>
      </c>
      <c r="O120" s="142">
        <f>'Ek.3-A'!S120</f>
        <v>0</v>
      </c>
      <c r="P120" s="143" t="str">
        <f>'Ek.3-A'!L120</f>
        <v/>
      </c>
      <c r="Q120" s="24" t="str">
        <f>'Ek.3-A'!M120</f>
        <v/>
      </c>
      <c r="R120" s="24">
        <f t="shared" si="28"/>
        <v>0</v>
      </c>
      <c r="S120" s="141" t="str">
        <f t="shared" si="29"/>
        <v>H</v>
      </c>
      <c r="T120" s="24">
        <f>IF(S120="E",SUM($R$5:R120),0)</f>
        <v>0</v>
      </c>
      <c r="U120" s="143">
        <f t="shared" si="30"/>
        <v>0</v>
      </c>
      <c r="V120" s="24"/>
      <c r="W120" s="61">
        <f t="shared" si="27"/>
        <v>4406</v>
      </c>
      <c r="X120" s="140" t="s">
        <v>225</v>
      </c>
      <c r="Y120" s="139">
        <f>'Ek.3-A'!X4406</f>
        <v>0</v>
      </c>
      <c r="Z120" s="139">
        <f>'Ek.3-A'!Y4406</f>
        <v>0</v>
      </c>
      <c r="AA120" s="139"/>
      <c r="AB120" s="139"/>
      <c r="AC120" s="139"/>
      <c r="AD120" s="139"/>
    </row>
    <row r="121" spans="1:30" x14ac:dyDescent="0.25">
      <c r="A121" s="6">
        <v>2.21</v>
      </c>
      <c r="B121" s="31" t="s">
        <v>90</v>
      </c>
      <c r="D121" s="66">
        <v>310530000000</v>
      </c>
      <c r="E121" s="3">
        <v>0.1</v>
      </c>
      <c r="K121" s="3">
        <f t="shared" si="31"/>
        <v>87</v>
      </c>
      <c r="L121" s="97" t="str">
        <f>IF(TRIM('Ek.3-A'!F121)&lt;&gt;"","var","yok")</f>
        <v>yok</v>
      </c>
      <c r="M121" s="5" t="str">
        <f>IF('Ek.3-A'!F121="", "", IF(VLOOKUP('Ek.3-A'!F121, Veriler!D:E, 2, 0)=0, "", VLOOKUP('Ek.3-A'!F121, Veriler!D:E, 2, 0)))</f>
        <v/>
      </c>
      <c r="N121" s="5" t="str">
        <f>IF('Ek.3-A'!P121="", "", 'Ek.3-A'!P121)</f>
        <v/>
      </c>
      <c r="O121" s="142">
        <f>'Ek.3-A'!S121</f>
        <v>0</v>
      </c>
      <c r="P121" s="143" t="str">
        <f>'Ek.3-A'!L121</f>
        <v/>
      </c>
      <c r="Q121" s="24" t="str">
        <f>'Ek.3-A'!M121</f>
        <v/>
      </c>
      <c r="R121" s="24">
        <f t="shared" si="28"/>
        <v>0</v>
      </c>
      <c r="S121" s="141" t="str">
        <f t="shared" si="29"/>
        <v>H</v>
      </c>
      <c r="T121" s="24">
        <f>IF(S121="E",SUM($R$5:R121),0)</f>
        <v>0</v>
      </c>
      <c r="U121" s="143">
        <f t="shared" si="30"/>
        <v>0</v>
      </c>
      <c r="V121" s="24"/>
      <c r="W121" s="61">
        <f t="shared" si="27"/>
        <v>4444</v>
      </c>
      <c r="X121" s="140" t="s">
        <v>226</v>
      </c>
      <c r="Y121" s="139">
        <f>'Ek.3-A'!X4444</f>
        <v>0</v>
      </c>
      <c r="Z121" s="139">
        <f>'Ek.3-A'!Y4444</f>
        <v>0</v>
      </c>
      <c r="AA121" s="139"/>
      <c r="AB121" s="139"/>
      <c r="AC121" s="139"/>
      <c r="AD121" s="139"/>
    </row>
    <row r="122" spans="1:30" x14ac:dyDescent="0.25">
      <c r="A122" s="6">
        <v>2.2200000000000002</v>
      </c>
      <c r="B122" s="31" t="s">
        <v>90</v>
      </c>
      <c r="D122" s="67">
        <v>271019480018</v>
      </c>
      <c r="E122" s="3">
        <v>0.1</v>
      </c>
      <c r="K122" s="3">
        <f t="shared" si="31"/>
        <v>88</v>
      </c>
      <c r="L122" s="97" t="str">
        <f>IF(TRIM('Ek.3-A'!F122)&lt;&gt;"","var","yok")</f>
        <v>yok</v>
      </c>
      <c r="M122" s="5" t="str">
        <f>IF('Ek.3-A'!F122="", "", IF(VLOOKUP('Ek.3-A'!F122, Veriler!D:E, 2, 0)=0, "", VLOOKUP('Ek.3-A'!F122, Veriler!D:E, 2, 0)))</f>
        <v/>
      </c>
      <c r="N122" s="5" t="str">
        <f>IF('Ek.3-A'!P122="", "", 'Ek.3-A'!P122)</f>
        <v/>
      </c>
      <c r="O122" s="142">
        <f>'Ek.3-A'!S122</f>
        <v>0</v>
      </c>
      <c r="P122" s="143" t="str">
        <f>'Ek.3-A'!L122</f>
        <v/>
      </c>
      <c r="Q122" s="24" t="str">
        <f>'Ek.3-A'!M122</f>
        <v/>
      </c>
      <c r="R122" s="24">
        <f t="shared" si="28"/>
        <v>0</v>
      </c>
      <c r="S122" s="141" t="str">
        <f t="shared" si="29"/>
        <v>H</v>
      </c>
      <c r="T122" s="24">
        <f>IF(S122="E",SUM($R$5:R122),0)</f>
        <v>0</v>
      </c>
      <c r="U122" s="143">
        <f t="shared" si="30"/>
        <v>0</v>
      </c>
      <c r="V122" s="24"/>
      <c r="W122" s="61">
        <f t="shared" si="27"/>
        <v>4482</v>
      </c>
      <c r="X122" s="140" t="s">
        <v>227</v>
      </c>
      <c r="Y122" s="139">
        <f>'Ek.3-A'!X4482</f>
        <v>0</v>
      </c>
      <c r="Z122" s="139">
        <f>'Ek.3-A'!Y4482</f>
        <v>0</v>
      </c>
      <c r="AA122" s="139"/>
      <c r="AB122" s="139"/>
      <c r="AC122" s="139"/>
      <c r="AD122" s="139"/>
    </row>
    <row r="123" spans="1:30" x14ac:dyDescent="0.25">
      <c r="A123" s="6">
        <v>2.23</v>
      </c>
      <c r="B123" s="31" t="s">
        <v>90</v>
      </c>
      <c r="D123" s="66">
        <v>390690900000</v>
      </c>
      <c r="E123" s="3">
        <v>0.1</v>
      </c>
      <c r="K123" s="3">
        <f t="shared" si="31"/>
        <v>89</v>
      </c>
      <c r="L123" s="97" t="str">
        <f>IF(TRIM('Ek.3-A'!F123)&lt;&gt;"","var","yok")</f>
        <v>yok</v>
      </c>
      <c r="M123" s="5" t="str">
        <f>IF('Ek.3-A'!F123="", "", IF(VLOOKUP('Ek.3-A'!F123, Veriler!D:E, 2, 0)=0, "", VLOOKUP('Ek.3-A'!F123, Veriler!D:E, 2, 0)))</f>
        <v/>
      </c>
      <c r="N123" s="5" t="str">
        <f>IF('Ek.3-A'!P123="", "", 'Ek.3-A'!P123)</f>
        <v/>
      </c>
      <c r="O123" s="142">
        <f>'Ek.3-A'!S123</f>
        <v>0</v>
      </c>
      <c r="P123" s="143" t="str">
        <f>'Ek.3-A'!L123</f>
        <v/>
      </c>
      <c r="Q123" s="24" t="str">
        <f>'Ek.3-A'!M123</f>
        <v/>
      </c>
      <c r="R123" s="24">
        <f t="shared" si="28"/>
        <v>0</v>
      </c>
      <c r="S123" s="141" t="str">
        <f t="shared" si="29"/>
        <v>H</v>
      </c>
      <c r="T123" s="24">
        <f>IF(S123="E",SUM($R$5:R123),0)</f>
        <v>0</v>
      </c>
      <c r="U123" s="143">
        <f t="shared" si="30"/>
        <v>0</v>
      </c>
      <c r="V123" s="24"/>
      <c r="W123" s="61">
        <f t="shared" si="27"/>
        <v>4520</v>
      </c>
      <c r="X123" s="140" t="s">
        <v>228</v>
      </c>
      <c r="Y123" s="139">
        <f>'Ek.3-A'!X4520</f>
        <v>0</v>
      </c>
      <c r="Z123" s="139">
        <f>'Ek.3-A'!Y4520</f>
        <v>0</v>
      </c>
      <c r="AA123" s="139"/>
      <c r="AB123" s="139"/>
      <c r="AC123" s="139"/>
      <c r="AD123" s="139"/>
    </row>
    <row r="124" spans="1:30" x14ac:dyDescent="0.25">
      <c r="A124" s="6">
        <v>2.2400000000000002</v>
      </c>
      <c r="B124" s="31" t="s">
        <v>90</v>
      </c>
      <c r="D124" s="68">
        <v>722592000010</v>
      </c>
      <c r="E124" s="3">
        <v>0.1</v>
      </c>
      <c r="K124" s="3">
        <f t="shared" si="31"/>
        <v>90</v>
      </c>
      <c r="L124" s="97" t="str">
        <f>IF(TRIM('Ek.3-A'!F124)&lt;&gt;"","var","yok")</f>
        <v>yok</v>
      </c>
      <c r="M124" s="5" t="str">
        <f>IF('Ek.3-A'!F124="", "", IF(VLOOKUP('Ek.3-A'!F124, Veriler!D:E, 2, 0)=0, "", VLOOKUP('Ek.3-A'!F124, Veriler!D:E, 2, 0)))</f>
        <v/>
      </c>
      <c r="N124" s="5" t="str">
        <f>IF('Ek.3-A'!P124="", "", 'Ek.3-A'!P124)</f>
        <v/>
      </c>
      <c r="O124" s="142">
        <f>'Ek.3-A'!S124</f>
        <v>0</v>
      </c>
      <c r="P124" s="143" t="str">
        <f>'Ek.3-A'!L124</f>
        <v/>
      </c>
      <c r="Q124" s="24" t="str">
        <f>'Ek.3-A'!M124</f>
        <v/>
      </c>
      <c r="R124" s="24">
        <f t="shared" si="28"/>
        <v>0</v>
      </c>
      <c r="S124" s="141" t="str">
        <f t="shared" si="29"/>
        <v>H</v>
      </c>
      <c r="T124" s="24">
        <f>IF(S124="E",SUM($R$5:R124),0)</f>
        <v>0</v>
      </c>
      <c r="U124" s="143">
        <f t="shared" si="30"/>
        <v>0</v>
      </c>
      <c r="V124" s="24"/>
      <c r="W124" s="61">
        <f t="shared" si="27"/>
        <v>4558</v>
      </c>
      <c r="X124" s="140" t="s">
        <v>229</v>
      </c>
      <c r="Y124" s="139">
        <f>'Ek.3-A'!X4558</f>
        <v>0</v>
      </c>
      <c r="Z124" s="139">
        <f>'Ek.3-A'!Y4558</f>
        <v>0</v>
      </c>
      <c r="AA124" s="139"/>
      <c r="AB124" s="139"/>
      <c r="AC124" s="139"/>
      <c r="AD124" s="139"/>
    </row>
    <row r="125" spans="1:30" x14ac:dyDescent="0.25">
      <c r="A125" s="6">
        <v>2.25</v>
      </c>
      <c r="B125" s="31" t="s">
        <v>90</v>
      </c>
      <c r="D125" s="69">
        <v>722540600000</v>
      </c>
      <c r="E125" s="3">
        <v>0.1</v>
      </c>
      <c r="K125" s="3">
        <f t="shared" si="31"/>
        <v>91</v>
      </c>
      <c r="L125" s="97" t="str">
        <f>IF(TRIM('Ek.3-A'!F125)&lt;&gt;"","var","yok")</f>
        <v>yok</v>
      </c>
      <c r="M125" s="5" t="str">
        <f>IF('Ek.3-A'!F125="", "", IF(VLOOKUP('Ek.3-A'!F125, Veriler!D:E, 2, 0)=0, "", VLOOKUP('Ek.3-A'!F125, Veriler!D:E, 2, 0)))</f>
        <v/>
      </c>
      <c r="N125" s="5" t="str">
        <f>IF('Ek.3-A'!P125="", "", 'Ek.3-A'!P125)</f>
        <v/>
      </c>
      <c r="O125" s="142">
        <f>'Ek.3-A'!S125</f>
        <v>0</v>
      </c>
      <c r="P125" s="143" t="str">
        <f>'Ek.3-A'!L125</f>
        <v/>
      </c>
      <c r="Q125" s="24" t="str">
        <f>'Ek.3-A'!M125</f>
        <v/>
      </c>
      <c r="R125" s="24">
        <f t="shared" si="28"/>
        <v>0</v>
      </c>
      <c r="S125" s="141" t="str">
        <f t="shared" si="29"/>
        <v>H</v>
      </c>
      <c r="T125" s="24">
        <f>IF(S125="E",SUM($R$5:R125),0)</f>
        <v>0</v>
      </c>
      <c r="U125" s="143">
        <f t="shared" si="30"/>
        <v>0</v>
      </c>
      <c r="V125" s="24"/>
      <c r="W125" s="61">
        <f t="shared" si="27"/>
        <v>4596</v>
      </c>
      <c r="X125" s="140" t="s">
        <v>230</v>
      </c>
      <c r="Y125" s="139">
        <f>'Ek.3-A'!X4596</f>
        <v>0</v>
      </c>
      <c r="Z125" s="139">
        <f>'Ek.3-A'!Y4596</f>
        <v>0</v>
      </c>
      <c r="AA125" s="139"/>
      <c r="AB125" s="139"/>
      <c r="AC125" s="139"/>
      <c r="AD125" s="139"/>
    </row>
    <row r="126" spans="1:30" x14ac:dyDescent="0.25">
      <c r="A126" s="6">
        <v>2.2599999999999998</v>
      </c>
      <c r="B126" s="31" t="s">
        <v>90</v>
      </c>
      <c r="D126" s="69">
        <v>722540400000</v>
      </c>
      <c r="E126" s="3">
        <v>0.1</v>
      </c>
      <c r="K126" s="3">
        <f t="shared" si="31"/>
        <v>92</v>
      </c>
      <c r="L126" s="97" t="str">
        <f>IF(TRIM('Ek.3-A'!F126)&lt;&gt;"","var","yok")</f>
        <v>yok</v>
      </c>
      <c r="M126" s="5" t="str">
        <f>IF('Ek.3-A'!F126="", "", IF(VLOOKUP('Ek.3-A'!F126, Veriler!D:E, 2, 0)=0, "", VLOOKUP('Ek.3-A'!F126, Veriler!D:E, 2, 0)))</f>
        <v/>
      </c>
      <c r="N126" s="5" t="str">
        <f>IF('Ek.3-A'!P126="", "", 'Ek.3-A'!P126)</f>
        <v/>
      </c>
      <c r="O126" s="142">
        <f>'Ek.3-A'!S126</f>
        <v>0</v>
      </c>
      <c r="P126" s="143" t="str">
        <f>'Ek.3-A'!L126</f>
        <v/>
      </c>
      <c r="Q126" s="24" t="str">
        <f>'Ek.3-A'!M126</f>
        <v/>
      </c>
      <c r="R126" s="24">
        <f t="shared" si="28"/>
        <v>0</v>
      </c>
      <c r="S126" s="141" t="str">
        <f t="shared" si="29"/>
        <v>H</v>
      </c>
      <c r="T126" s="24">
        <f>IF(S126="E",SUM($R$5:R126),0)</f>
        <v>0</v>
      </c>
      <c r="U126" s="143">
        <f t="shared" si="30"/>
        <v>0</v>
      </c>
      <c r="V126" s="24"/>
      <c r="W126" s="61">
        <f t="shared" si="27"/>
        <v>4634</v>
      </c>
      <c r="X126" s="140" t="s">
        <v>231</v>
      </c>
      <c r="Y126" s="139">
        <f>'Ek.3-A'!X4634</f>
        <v>0</v>
      </c>
      <c r="Z126" s="139">
        <f>'Ek.3-A'!Y4634</f>
        <v>0</v>
      </c>
      <c r="AA126" s="139"/>
      <c r="AB126" s="139"/>
      <c r="AC126" s="139"/>
      <c r="AD126" s="139"/>
    </row>
    <row r="127" spans="1:30" x14ac:dyDescent="0.25">
      <c r="A127" s="6">
        <v>2.27</v>
      </c>
      <c r="B127" s="31" t="s">
        <v>90</v>
      </c>
      <c r="D127" s="70">
        <v>722550800012</v>
      </c>
      <c r="E127" s="3">
        <v>0.1</v>
      </c>
      <c r="K127" s="3">
        <f t="shared" si="31"/>
        <v>93</v>
      </c>
      <c r="L127" s="97" t="str">
        <f>IF(TRIM('Ek.3-A'!F127)&lt;&gt;"","var","yok")</f>
        <v>yok</v>
      </c>
      <c r="M127" s="5" t="str">
        <f>IF('Ek.3-A'!F127="", "", IF(VLOOKUP('Ek.3-A'!F127, Veriler!D:E, 2, 0)=0, "", VLOOKUP('Ek.3-A'!F127, Veriler!D:E, 2, 0)))</f>
        <v/>
      </c>
      <c r="N127" s="5" t="str">
        <f>IF('Ek.3-A'!P127="", "", 'Ek.3-A'!P127)</f>
        <v/>
      </c>
      <c r="O127" s="142">
        <f>'Ek.3-A'!S127</f>
        <v>0</v>
      </c>
      <c r="P127" s="143" t="str">
        <f>'Ek.3-A'!L127</f>
        <v/>
      </c>
      <c r="Q127" s="24" t="str">
        <f>'Ek.3-A'!M127</f>
        <v/>
      </c>
      <c r="R127" s="24">
        <f t="shared" si="28"/>
        <v>0</v>
      </c>
      <c r="S127" s="141" t="str">
        <f t="shared" si="29"/>
        <v>H</v>
      </c>
      <c r="T127" s="24">
        <f>IF(S127="E",SUM($R$5:R127),0)</f>
        <v>0</v>
      </c>
      <c r="U127" s="143">
        <f t="shared" si="30"/>
        <v>0</v>
      </c>
      <c r="V127" s="24"/>
      <c r="W127" s="61">
        <f t="shared" si="27"/>
        <v>4672</v>
      </c>
      <c r="X127" s="140" t="s">
        <v>232</v>
      </c>
      <c r="Y127" s="139">
        <f>'Ek.3-A'!X4672</f>
        <v>0</v>
      </c>
      <c r="Z127" s="139">
        <f>'Ek.3-A'!Y4672</f>
        <v>0</v>
      </c>
      <c r="AA127" s="139"/>
      <c r="AB127" s="139"/>
      <c r="AC127" s="139"/>
      <c r="AD127" s="139"/>
    </row>
    <row r="128" spans="1:30" x14ac:dyDescent="0.25">
      <c r="A128" s="6">
        <v>2.2799999999999998</v>
      </c>
      <c r="B128" s="31" t="s">
        <v>90</v>
      </c>
      <c r="D128" s="71">
        <v>722599000010</v>
      </c>
      <c r="E128" s="3">
        <v>0.1</v>
      </c>
      <c r="K128" s="3">
        <f t="shared" si="31"/>
        <v>94</v>
      </c>
      <c r="L128" s="97" t="str">
        <f>IF(TRIM('Ek.3-A'!F128)&lt;&gt;"","var","yok")</f>
        <v>yok</v>
      </c>
      <c r="M128" s="5" t="str">
        <f>IF('Ek.3-A'!F128="", "", IF(VLOOKUP('Ek.3-A'!F128, Veriler!D:E, 2, 0)=0, "", VLOOKUP('Ek.3-A'!F128, Veriler!D:E, 2, 0)))</f>
        <v/>
      </c>
      <c r="N128" s="5" t="str">
        <f>IF('Ek.3-A'!P128="", "", 'Ek.3-A'!P128)</f>
        <v/>
      </c>
      <c r="O128" s="142">
        <f>'Ek.3-A'!S128</f>
        <v>0</v>
      </c>
      <c r="P128" s="143" t="str">
        <f>'Ek.3-A'!L128</f>
        <v/>
      </c>
      <c r="Q128" s="24" t="str">
        <f>'Ek.3-A'!M128</f>
        <v/>
      </c>
      <c r="R128" s="24">
        <f t="shared" si="28"/>
        <v>0</v>
      </c>
      <c r="S128" s="141" t="str">
        <f t="shared" si="29"/>
        <v>H</v>
      </c>
      <c r="T128" s="24">
        <f>IF(S128="E",SUM($R$5:R128),0)</f>
        <v>0</v>
      </c>
      <c r="U128" s="143">
        <f t="shared" si="30"/>
        <v>0</v>
      </c>
      <c r="V128" s="24"/>
      <c r="W128" s="61">
        <f t="shared" si="27"/>
        <v>4710</v>
      </c>
      <c r="X128" s="140" t="s">
        <v>233</v>
      </c>
      <c r="Y128" s="139">
        <f>'Ek.3-A'!X4710</f>
        <v>0</v>
      </c>
      <c r="Z128" s="139">
        <f>'Ek.3-A'!Y4710</f>
        <v>0</v>
      </c>
      <c r="AA128" s="139"/>
      <c r="AB128" s="139"/>
      <c r="AC128" s="139"/>
      <c r="AD128" s="139"/>
    </row>
    <row r="129" spans="1:30" x14ac:dyDescent="0.25">
      <c r="A129" s="6">
        <v>2.29</v>
      </c>
      <c r="B129" s="31" t="s">
        <v>90</v>
      </c>
      <c r="D129" s="72">
        <v>722599000029</v>
      </c>
      <c r="E129" s="3">
        <v>0.1</v>
      </c>
      <c r="K129" s="3">
        <f t="shared" si="31"/>
        <v>95</v>
      </c>
      <c r="L129" s="97" t="str">
        <f>IF(TRIM('Ek.3-A'!F129)&lt;&gt;"","var","yok")</f>
        <v>yok</v>
      </c>
      <c r="M129" s="5" t="str">
        <f>IF('Ek.3-A'!F129="", "", IF(VLOOKUP('Ek.3-A'!F129, Veriler!D:E, 2, 0)=0, "", VLOOKUP('Ek.3-A'!F129, Veriler!D:E, 2, 0)))</f>
        <v/>
      </c>
      <c r="N129" s="5" t="str">
        <f>IF('Ek.3-A'!P129="", "", 'Ek.3-A'!P129)</f>
        <v/>
      </c>
      <c r="O129" s="142">
        <f>'Ek.3-A'!S129</f>
        <v>0</v>
      </c>
      <c r="P129" s="143" t="str">
        <f>'Ek.3-A'!L129</f>
        <v/>
      </c>
      <c r="Q129" s="24" t="str">
        <f>'Ek.3-A'!M129</f>
        <v/>
      </c>
      <c r="R129" s="24">
        <f t="shared" si="28"/>
        <v>0</v>
      </c>
      <c r="S129" s="141" t="str">
        <f t="shared" si="29"/>
        <v>H</v>
      </c>
      <c r="T129" s="24">
        <f>IF(S129="E",SUM($R$5:R129),0)</f>
        <v>0</v>
      </c>
      <c r="U129" s="143">
        <f t="shared" si="30"/>
        <v>0</v>
      </c>
      <c r="V129" s="24"/>
      <c r="W129" s="61">
        <f t="shared" si="27"/>
        <v>4748</v>
      </c>
      <c r="X129" s="140" t="s">
        <v>234</v>
      </c>
      <c r="Y129" s="139">
        <f>'Ek.3-A'!X4748</f>
        <v>0</v>
      </c>
      <c r="Z129" s="139">
        <f>'Ek.3-A'!Y4748</f>
        <v>0</v>
      </c>
      <c r="AA129" s="139"/>
      <c r="AB129" s="139"/>
      <c r="AC129" s="139"/>
      <c r="AD129" s="139"/>
    </row>
    <row r="130" spans="1:30" x14ac:dyDescent="0.25">
      <c r="A130" s="6">
        <v>2.2999999999999998</v>
      </c>
      <c r="B130" s="31" t="s">
        <v>90</v>
      </c>
      <c r="D130" s="71">
        <v>722790100000</v>
      </c>
      <c r="E130" s="3">
        <v>0.1</v>
      </c>
      <c r="K130" s="3">
        <f t="shared" si="31"/>
        <v>96</v>
      </c>
      <c r="L130" s="97" t="str">
        <f>IF(TRIM('Ek.3-A'!F130)&lt;&gt;"","var","yok")</f>
        <v>yok</v>
      </c>
      <c r="M130" s="5" t="str">
        <f>IF('Ek.3-A'!F130="", "", IF(VLOOKUP('Ek.3-A'!F130, Veriler!D:E, 2, 0)=0, "", VLOOKUP('Ek.3-A'!F130, Veriler!D:E, 2, 0)))</f>
        <v/>
      </c>
      <c r="N130" s="5" t="str">
        <f>IF('Ek.3-A'!P130="", "", 'Ek.3-A'!P130)</f>
        <v/>
      </c>
      <c r="O130" s="142">
        <f>'Ek.3-A'!S130</f>
        <v>0</v>
      </c>
      <c r="P130" s="143" t="str">
        <f>'Ek.3-A'!L130</f>
        <v/>
      </c>
      <c r="Q130" s="24" t="str">
        <f>'Ek.3-A'!M130</f>
        <v/>
      </c>
      <c r="R130" s="24">
        <f t="shared" si="28"/>
        <v>0</v>
      </c>
      <c r="S130" s="141" t="str">
        <f t="shared" si="29"/>
        <v>H</v>
      </c>
      <c r="T130" s="24">
        <f>IF(S130="E",SUM($R$5:R130),0)</f>
        <v>0</v>
      </c>
      <c r="U130" s="143">
        <f t="shared" si="30"/>
        <v>0</v>
      </c>
      <c r="V130" s="24"/>
      <c r="W130" s="61">
        <f t="shared" si="27"/>
        <v>4786</v>
      </c>
      <c r="X130" s="140" t="s">
        <v>235</v>
      </c>
      <c r="Y130" s="139">
        <f>'Ek.3-A'!X4786</f>
        <v>0</v>
      </c>
      <c r="Z130" s="139">
        <f>'Ek.3-A'!Y4786</f>
        <v>0</v>
      </c>
      <c r="AA130" s="139"/>
      <c r="AB130" s="139"/>
      <c r="AC130" s="139"/>
      <c r="AD130" s="139"/>
    </row>
    <row r="131" spans="1:30" x14ac:dyDescent="0.25">
      <c r="A131" s="6">
        <v>2.31</v>
      </c>
      <c r="B131" s="31" t="s">
        <v>90</v>
      </c>
      <c r="D131" s="72">
        <v>292249859039</v>
      </c>
      <c r="E131" s="3">
        <v>0.1</v>
      </c>
      <c r="K131" s="3">
        <f t="shared" si="31"/>
        <v>97</v>
      </c>
      <c r="L131" s="97" t="str">
        <f>IF(TRIM('Ek.3-A'!F131)&lt;&gt;"","var","yok")</f>
        <v>yok</v>
      </c>
      <c r="M131" s="5" t="str">
        <f>IF('Ek.3-A'!F131="", "", IF(VLOOKUP('Ek.3-A'!F131, Veriler!D:E, 2, 0)=0, "", VLOOKUP('Ek.3-A'!F131, Veriler!D:E, 2, 0)))</f>
        <v/>
      </c>
      <c r="N131" s="5" t="str">
        <f>IF('Ek.3-A'!P131="", "", 'Ek.3-A'!P131)</f>
        <v/>
      </c>
      <c r="O131" s="142">
        <f>'Ek.3-A'!S131</f>
        <v>0</v>
      </c>
      <c r="P131" s="143" t="str">
        <f>'Ek.3-A'!L131</f>
        <v/>
      </c>
      <c r="Q131" s="24" t="str">
        <f>'Ek.3-A'!M131</f>
        <v/>
      </c>
      <c r="R131" s="24">
        <f t="shared" si="28"/>
        <v>0</v>
      </c>
      <c r="S131" s="141" t="str">
        <f t="shared" si="29"/>
        <v>H</v>
      </c>
      <c r="T131" s="24">
        <f>IF(S131="E",SUM($R$5:R131),0)</f>
        <v>0</v>
      </c>
      <c r="U131" s="143">
        <f t="shared" si="30"/>
        <v>0</v>
      </c>
      <c r="V131" s="24"/>
      <c r="W131" s="61">
        <f t="shared" si="27"/>
        <v>4824</v>
      </c>
      <c r="X131" s="140" t="s">
        <v>236</v>
      </c>
      <c r="Y131" s="139">
        <f>'Ek.3-A'!X4824</f>
        <v>0</v>
      </c>
      <c r="Z131" s="139">
        <f>'Ek.3-A'!Y4824</f>
        <v>0</v>
      </c>
      <c r="AA131" s="139"/>
      <c r="AB131" s="139"/>
      <c r="AC131" s="139"/>
      <c r="AD131" s="139"/>
    </row>
    <row r="132" spans="1:30" x14ac:dyDescent="0.25">
      <c r="A132" s="6">
        <v>2.3199999999999998</v>
      </c>
      <c r="B132" s="31" t="s">
        <v>90</v>
      </c>
      <c r="D132" s="71">
        <v>292250009019</v>
      </c>
      <c r="E132" s="3">
        <v>0.1</v>
      </c>
      <c r="K132" s="3">
        <f t="shared" si="31"/>
        <v>98</v>
      </c>
      <c r="L132" s="97" t="str">
        <f>IF(TRIM('Ek.3-A'!F132)&lt;&gt;"","var","yok")</f>
        <v>yok</v>
      </c>
      <c r="M132" s="5" t="str">
        <f>IF('Ek.3-A'!F132="", "", IF(VLOOKUP('Ek.3-A'!F132, Veriler!D:E, 2, 0)=0, "", VLOOKUP('Ek.3-A'!F132, Veriler!D:E, 2, 0)))</f>
        <v/>
      </c>
      <c r="N132" s="5" t="str">
        <f>IF('Ek.3-A'!P132="", "", 'Ek.3-A'!P132)</f>
        <v/>
      </c>
      <c r="O132" s="142">
        <f>'Ek.3-A'!S132</f>
        <v>0</v>
      </c>
      <c r="P132" s="143" t="str">
        <f>'Ek.3-A'!L132</f>
        <v/>
      </c>
      <c r="Q132" s="24" t="str">
        <f>'Ek.3-A'!M132</f>
        <v/>
      </c>
      <c r="R132" s="24">
        <f t="shared" si="28"/>
        <v>0</v>
      </c>
      <c r="S132" s="141" t="str">
        <f t="shared" si="29"/>
        <v>H</v>
      </c>
      <c r="T132" s="24">
        <f>IF(S132="E",SUM($R$5:R132),0)</f>
        <v>0</v>
      </c>
      <c r="U132" s="143">
        <f t="shared" si="30"/>
        <v>0</v>
      </c>
      <c r="V132" s="24"/>
      <c r="W132" s="61">
        <f t="shared" si="27"/>
        <v>4862</v>
      </c>
      <c r="X132" s="140" t="s">
        <v>237</v>
      </c>
      <c r="Y132" s="139">
        <f>'Ek.3-A'!X4862</f>
        <v>0</v>
      </c>
      <c r="Z132" s="139">
        <f>'Ek.3-A'!Y4862</f>
        <v>0</v>
      </c>
      <c r="AA132" s="139"/>
      <c r="AB132" s="139"/>
      <c r="AC132" s="139"/>
      <c r="AD132" s="139"/>
    </row>
    <row r="133" spans="1:30" x14ac:dyDescent="0.25">
      <c r="A133" s="6">
        <v>2.33</v>
      </c>
      <c r="B133" s="31" t="s">
        <v>90</v>
      </c>
      <c r="D133" s="72">
        <v>294190000059</v>
      </c>
      <c r="E133" s="3">
        <v>0.1</v>
      </c>
      <c r="L133" s="97"/>
      <c r="M133" s="5"/>
      <c r="N133" s="5"/>
      <c r="O133" s="5"/>
      <c r="Q133" s="23"/>
      <c r="T133" s="24"/>
      <c r="U133" s="25"/>
      <c r="V133" s="24"/>
      <c r="W133" s="61">
        <f t="shared" si="27"/>
        <v>4900</v>
      </c>
      <c r="X133" s="140" t="s">
        <v>238</v>
      </c>
      <c r="Y133" s="139">
        <f>'Ek.3-A'!X4900</f>
        <v>0</v>
      </c>
      <c r="Z133" s="139">
        <f>'Ek.3-A'!Y4900</f>
        <v>0</v>
      </c>
      <c r="AB133" s="139"/>
      <c r="AC133" s="139"/>
      <c r="AD133" s="139"/>
    </row>
    <row r="134" spans="1:30" x14ac:dyDescent="0.25">
      <c r="A134" s="6">
        <v>2.34</v>
      </c>
      <c r="B134" s="31" t="s">
        <v>90</v>
      </c>
      <c r="C134" s="167">
        <v>2</v>
      </c>
      <c r="D134" s="168">
        <v>842132000000</v>
      </c>
      <c r="E134" s="3" t="e">
        <f>IF($L$2=1,0.1,0.6)</f>
        <v>#VALUE!</v>
      </c>
      <c r="K134" s="3">
        <f>K132+1</f>
        <v>99</v>
      </c>
      <c r="L134" s="97" t="str">
        <f>IF(TRIM('Ek.3-A'!F134)&lt;&gt;"","var","yok")</f>
        <v>yok</v>
      </c>
      <c r="M134" s="5" t="str">
        <f>IF('Ek.3-A'!F134="", "", IF(VLOOKUP('Ek.3-A'!F134, Veriler!D:E, 2, 0)=0, "", VLOOKUP('Ek.3-A'!F134, Veriler!D:E, 2, 0)))</f>
        <v/>
      </c>
      <c r="N134" s="5" t="str">
        <f>IF('Ek.3-A'!P134="", "", 'Ek.3-A'!P134)</f>
        <v/>
      </c>
      <c r="O134" s="142">
        <f>'Ek.3-A'!S134</f>
        <v>0</v>
      </c>
      <c r="P134" s="143" t="str">
        <f>'Ek.3-A'!L134</f>
        <v/>
      </c>
      <c r="Q134" s="24" t="str">
        <f>'Ek.3-A'!M134</f>
        <v/>
      </c>
      <c r="R134" s="24">
        <f t="shared" ref="R134:R147" si="32">IF(L134="var",0,IF(Q134&lt;=0.005,Q134,0))</f>
        <v>0</v>
      </c>
      <c r="S134" s="141" t="str">
        <f t="shared" ref="S134:S147" si="33">IF(Q134&lt;=0.005,"E","H")</f>
        <v>H</v>
      </c>
      <c r="T134" s="24">
        <f>IF(S134="E",SUM($R$5:R134),0)</f>
        <v>0</v>
      </c>
      <c r="U134" s="143">
        <f t="shared" ref="U134:U147" si="34">IF(T134&lt;=0.1, O134, IF(R134&gt;$G$2, R134*O134, $G$2*O134))</f>
        <v>0</v>
      </c>
      <c r="V134" s="24"/>
      <c r="W134" s="61">
        <f t="shared" ref="W134:W165" si="35">W133+$W$2</f>
        <v>4938</v>
      </c>
      <c r="X134" s="140" t="s">
        <v>239</v>
      </c>
      <c r="Y134" s="139">
        <f>'Ek.3-A'!X4938</f>
        <v>0</v>
      </c>
      <c r="Z134" s="139">
        <f>'Ek.3-A'!Y4938</f>
        <v>0</v>
      </c>
      <c r="AA134" s="139"/>
      <c r="AB134" s="139"/>
      <c r="AC134" s="139"/>
      <c r="AD134" s="139"/>
    </row>
    <row r="135" spans="1:30" x14ac:dyDescent="0.25">
      <c r="A135" s="6">
        <v>2.35</v>
      </c>
      <c r="B135" s="31" t="s">
        <v>90</v>
      </c>
      <c r="D135" s="72">
        <v>740400990000</v>
      </c>
      <c r="E135" s="3">
        <v>0.1</v>
      </c>
      <c r="K135" s="3">
        <f t="shared" ref="K135:K147" si="36">K134+1</f>
        <v>100</v>
      </c>
      <c r="L135" s="97" t="str">
        <f>IF(TRIM('Ek.3-A'!F135)&lt;&gt;"","var","yok")</f>
        <v>yok</v>
      </c>
      <c r="M135" s="5" t="str">
        <f>IF('Ek.3-A'!F135="", "", IF(VLOOKUP('Ek.3-A'!F135, Veriler!D:E, 2, 0)=0, "", VLOOKUP('Ek.3-A'!F135, Veriler!D:E, 2, 0)))</f>
        <v/>
      </c>
      <c r="N135" s="5" t="str">
        <f>IF('Ek.3-A'!P135="", "", 'Ek.3-A'!P135)</f>
        <v/>
      </c>
      <c r="O135" s="142">
        <f>'Ek.3-A'!S135</f>
        <v>0</v>
      </c>
      <c r="P135" s="143" t="str">
        <f>'Ek.3-A'!L135</f>
        <v/>
      </c>
      <c r="Q135" s="24" t="str">
        <f>'Ek.3-A'!M135</f>
        <v/>
      </c>
      <c r="R135" s="24">
        <f t="shared" si="32"/>
        <v>0</v>
      </c>
      <c r="S135" s="141" t="str">
        <f t="shared" si="33"/>
        <v>H</v>
      </c>
      <c r="T135" s="24">
        <f>IF(S135="E",SUM($R$5:R135),0)</f>
        <v>0</v>
      </c>
      <c r="U135" s="143">
        <f t="shared" si="34"/>
        <v>0</v>
      </c>
      <c r="V135" s="24"/>
      <c r="W135" s="61">
        <f t="shared" si="35"/>
        <v>4976</v>
      </c>
      <c r="X135" s="140" t="s">
        <v>240</v>
      </c>
      <c r="Y135" s="139">
        <f>'Ek.3-A'!X4976</f>
        <v>0</v>
      </c>
      <c r="Z135" s="139">
        <f>'Ek.3-A'!Y4976</f>
        <v>0</v>
      </c>
      <c r="AA135" s="139"/>
      <c r="AB135" s="139"/>
      <c r="AC135" s="139"/>
      <c r="AD135" s="139"/>
    </row>
    <row r="136" spans="1:30" x14ac:dyDescent="0.25">
      <c r="A136" s="6">
        <v>2.36</v>
      </c>
      <c r="B136" s="31" t="s">
        <v>90</v>
      </c>
      <c r="D136" s="71">
        <v>844399100000</v>
      </c>
      <c r="E136" s="3">
        <v>0.1</v>
      </c>
      <c r="K136" s="3">
        <f t="shared" si="36"/>
        <v>101</v>
      </c>
      <c r="L136" s="97" t="str">
        <f>IF(TRIM('Ek.3-A'!F136)&lt;&gt;"","var","yok")</f>
        <v>yok</v>
      </c>
      <c r="M136" s="5" t="str">
        <f>IF('Ek.3-A'!F136="", "", IF(VLOOKUP('Ek.3-A'!F136, Veriler!D:E, 2, 0)=0, "", VLOOKUP('Ek.3-A'!F136, Veriler!D:E, 2, 0)))</f>
        <v/>
      </c>
      <c r="N136" s="5" t="str">
        <f>IF('Ek.3-A'!P136="", "", 'Ek.3-A'!P136)</f>
        <v/>
      </c>
      <c r="O136" s="142">
        <f>'Ek.3-A'!S136</f>
        <v>0</v>
      </c>
      <c r="P136" s="143" t="str">
        <f>'Ek.3-A'!L136</f>
        <v/>
      </c>
      <c r="Q136" s="24" t="str">
        <f>'Ek.3-A'!M136</f>
        <v/>
      </c>
      <c r="R136" s="24">
        <f t="shared" si="32"/>
        <v>0</v>
      </c>
      <c r="S136" s="141" t="str">
        <f t="shared" si="33"/>
        <v>H</v>
      </c>
      <c r="T136" s="24">
        <f>IF(S136="E",SUM($R$5:R136),0)</f>
        <v>0</v>
      </c>
      <c r="U136" s="143">
        <f t="shared" si="34"/>
        <v>0</v>
      </c>
      <c r="V136" s="24"/>
      <c r="W136" s="61">
        <f t="shared" si="35"/>
        <v>5014</v>
      </c>
      <c r="X136" s="140" t="s">
        <v>241</v>
      </c>
      <c r="Y136" s="139">
        <f>'Ek.3-A'!X5014</f>
        <v>0</v>
      </c>
      <c r="Z136" s="139">
        <f>'Ek.3-A'!Y5014</f>
        <v>0</v>
      </c>
      <c r="AA136" s="139"/>
      <c r="AB136" s="139"/>
      <c r="AC136" s="139"/>
      <c r="AD136" s="139"/>
    </row>
    <row r="137" spans="1:30" x14ac:dyDescent="0.25">
      <c r="A137" s="6">
        <v>2.37</v>
      </c>
      <c r="B137" s="31" t="s">
        <v>90</v>
      </c>
      <c r="D137" s="72">
        <v>320649700000</v>
      </c>
      <c r="E137" s="3">
        <v>0.1</v>
      </c>
      <c r="K137" s="3">
        <f t="shared" si="36"/>
        <v>102</v>
      </c>
      <c r="L137" s="97" t="str">
        <f>IF(TRIM('Ek.3-A'!F137)&lt;&gt;"","var","yok")</f>
        <v>yok</v>
      </c>
      <c r="M137" s="5" t="str">
        <f>IF('Ek.3-A'!F137="", "", IF(VLOOKUP('Ek.3-A'!F137, Veriler!D:E, 2, 0)=0, "", VLOOKUP('Ek.3-A'!F137, Veriler!D:E, 2, 0)))</f>
        <v/>
      </c>
      <c r="N137" s="5" t="str">
        <f>IF('Ek.3-A'!P137="", "", 'Ek.3-A'!P137)</f>
        <v/>
      </c>
      <c r="O137" s="142">
        <f>'Ek.3-A'!S137</f>
        <v>0</v>
      </c>
      <c r="P137" s="143" t="str">
        <f>'Ek.3-A'!L137</f>
        <v/>
      </c>
      <c r="Q137" s="24" t="str">
        <f>'Ek.3-A'!M137</f>
        <v/>
      </c>
      <c r="R137" s="24">
        <f t="shared" si="32"/>
        <v>0</v>
      </c>
      <c r="S137" s="141" t="str">
        <f t="shared" si="33"/>
        <v>H</v>
      </c>
      <c r="T137" s="24">
        <f>IF(S137="E",SUM($R$5:R137),0)</f>
        <v>0</v>
      </c>
      <c r="U137" s="143">
        <f t="shared" si="34"/>
        <v>0</v>
      </c>
      <c r="V137" s="24"/>
      <c r="W137" s="61">
        <f t="shared" si="35"/>
        <v>5052</v>
      </c>
      <c r="X137" s="140" t="s">
        <v>242</v>
      </c>
      <c r="Y137" s="139">
        <f>'Ek.3-A'!X5052</f>
        <v>0</v>
      </c>
      <c r="Z137" s="139">
        <f>'Ek.3-A'!Y5052</f>
        <v>0</v>
      </c>
      <c r="AA137" s="139"/>
      <c r="AB137" s="139"/>
      <c r="AC137" s="139"/>
      <c r="AD137" s="139"/>
    </row>
    <row r="138" spans="1:30" x14ac:dyDescent="0.25">
      <c r="A138" s="6">
        <v>2.38</v>
      </c>
      <c r="B138" s="31" t="s">
        <v>90</v>
      </c>
      <c r="D138" s="71">
        <v>290539959019</v>
      </c>
      <c r="E138" s="3">
        <v>0.1</v>
      </c>
      <c r="K138" s="3">
        <f t="shared" si="36"/>
        <v>103</v>
      </c>
      <c r="L138" s="97" t="str">
        <f>IF(TRIM('Ek.3-A'!F138)&lt;&gt;"","var","yok")</f>
        <v>yok</v>
      </c>
      <c r="M138" s="5" t="str">
        <f>IF('Ek.3-A'!F138="", "", IF(VLOOKUP('Ek.3-A'!F138, Veriler!D:E, 2, 0)=0, "", VLOOKUP('Ek.3-A'!F138, Veriler!D:E, 2, 0)))</f>
        <v/>
      </c>
      <c r="N138" s="5" t="str">
        <f>IF('Ek.3-A'!P138="", "", 'Ek.3-A'!P138)</f>
        <v/>
      </c>
      <c r="O138" s="142">
        <f>'Ek.3-A'!S138</f>
        <v>0</v>
      </c>
      <c r="P138" s="143" t="str">
        <f>'Ek.3-A'!L138</f>
        <v/>
      </c>
      <c r="Q138" s="24" t="str">
        <f>'Ek.3-A'!M138</f>
        <v/>
      </c>
      <c r="R138" s="24">
        <f t="shared" si="32"/>
        <v>0</v>
      </c>
      <c r="S138" s="141" t="str">
        <f t="shared" si="33"/>
        <v>H</v>
      </c>
      <c r="T138" s="24">
        <f>IF(S138="E",SUM($R$5:R138),0)</f>
        <v>0</v>
      </c>
      <c r="U138" s="143">
        <f t="shared" si="34"/>
        <v>0</v>
      </c>
      <c r="V138" s="24"/>
      <c r="W138" s="61">
        <f t="shared" si="35"/>
        <v>5090</v>
      </c>
      <c r="X138" s="140" t="s">
        <v>243</v>
      </c>
      <c r="Y138" s="139">
        <f>'Ek.3-A'!X5090</f>
        <v>0</v>
      </c>
      <c r="Z138" s="139">
        <f>'Ek.3-A'!Y5090</f>
        <v>0</v>
      </c>
      <c r="AA138" s="139"/>
      <c r="AB138" s="139"/>
      <c r="AC138" s="139"/>
      <c r="AD138" s="139"/>
    </row>
    <row r="139" spans="1:30" x14ac:dyDescent="0.25">
      <c r="A139" s="6">
        <v>2.39</v>
      </c>
      <c r="B139" s="31" t="s">
        <v>90</v>
      </c>
      <c r="D139" s="72">
        <v>854239900000</v>
      </c>
      <c r="E139" s="3">
        <v>0.1</v>
      </c>
      <c r="K139" s="3">
        <f t="shared" si="36"/>
        <v>104</v>
      </c>
      <c r="L139" s="97" t="str">
        <f>IF(TRIM('Ek.3-A'!F139)&lt;&gt;"","var","yok")</f>
        <v>yok</v>
      </c>
      <c r="M139" s="5" t="str">
        <f>IF('Ek.3-A'!F139="", "", IF(VLOOKUP('Ek.3-A'!F139, Veriler!D:E, 2, 0)=0, "", VLOOKUP('Ek.3-A'!F139, Veriler!D:E, 2, 0)))</f>
        <v/>
      </c>
      <c r="N139" s="5" t="str">
        <f>IF('Ek.3-A'!P139="", "", 'Ek.3-A'!P139)</f>
        <v/>
      </c>
      <c r="O139" s="142">
        <f>'Ek.3-A'!S139</f>
        <v>0</v>
      </c>
      <c r="P139" s="143" t="str">
        <f>'Ek.3-A'!L139</f>
        <v/>
      </c>
      <c r="Q139" s="24" t="str">
        <f>'Ek.3-A'!M139</f>
        <v/>
      </c>
      <c r="R139" s="24">
        <f t="shared" si="32"/>
        <v>0</v>
      </c>
      <c r="S139" s="141" t="str">
        <f t="shared" si="33"/>
        <v>H</v>
      </c>
      <c r="T139" s="24">
        <f>IF(S139="E",SUM($R$5:R139),0)</f>
        <v>0</v>
      </c>
      <c r="U139" s="143">
        <f t="shared" si="34"/>
        <v>0</v>
      </c>
      <c r="V139" s="24"/>
      <c r="W139" s="61">
        <f t="shared" si="35"/>
        <v>5128</v>
      </c>
      <c r="X139" s="140" t="s">
        <v>244</v>
      </c>
      <c r="Y139" s="139">
        <f>'Ek.3-A'!X5128</f>
        <v>0</v>
      </c>
      <c r="Z139" s="139">
        <f>'Ek.3-A'!Y5128</f>
        <v>0</v>
      </c>
      <c r="AA139" s="139"/>
      <c r="AB139" s="139"/>
      <c r="AC139" s="139"/>
      <c r="AD139" s="139"/>
    </row>
    <row r="140" spans="1:30" x14ac:dyDescent="0.25">
      <c r="A140" s="6">
        <v>2.4</v>
      </c>
      <c r="B140" s="31" t="s">
        <v>90</v>
      </c>
      <c r="D140" s="71">
        <v>350790900019</v>
      </c>
      <c r="E140" s="3">
        <v>0.1</v>
      </c>
      <c r="K140" s="3">
        <f t="shared" si="36"/>
        <v>105</v>
      </c>
      <c r="L140" s="97" t="str">
        <f>IF(TRIM('Ek.3-A'!F140)&lt;&gt;"","var","yok")</f>
        <v>yok</v>
      </c>
      <c r="M140" s="5" t="str">
        <f>IF('Ek.3-A'!F140="", "", IF(VLOOKUP('Ek.3-A'!F140, Veriler!D:E, 2, 0)=0, "", VLOOKUP('Ek.3-A'!F140, Veriler!D:E, 2, 0)))</f>
        <v/>
      </c>
      <c r="N140" s="5" t="str">
        <f>IF('Ek.3-A'!P140="", "", 'Ek.3-A'!P140)</f>
        <v/>
      </c>
      <c r="O140" s="142">
        <f>'Ek.3-A'!S140</f>
        <v>0</v>
      </c>
      <c r="P140" s="143" t="str">
        <f>'Ek.3-A'!L140</f>
        <v/>
      </c>
      <c r="Q140" s="24" t="str">
        <f>'Ek.3-A'!M140</f>
        <v/>
      </c>
      <c r="R140" s="24">
        <f t="shared" si="32"/>
        <v>0</v>
      </c>
      <c r="S140" s="141" t="str">
        <f t="shared" si="33"/>
        <v>H</v>
      </c>
      <c r="T140" s="24">
        <f>IF(S140="E",SUM($R$5:R140),0)</f>
        <v>0</v>
      </c>
      <c r="U140" s="143">
        <f t="shared" si="34"/>
        <v>0</v>
      </c>
      <c r="V140" s="24"/>
      <c r="W140" s="61">
        <f t="shared" si="35"/>
        <v>5166</v>
      </c>
      <c r="X140" s="140" t="s">
        <v>245</v>
      </c>
      <c r="Y140" s="139">
        <f>'Ek.3-A'!X5166</f>
        <v>0</v>
      </c>
      <c r="Z140" s="139">
        <f>'Ek.3-A'!Y5166</f>
        <v>0</v>
      </c>
      <c r="AA140" s="139"/>
      <c r="AB140" s="139"/>
      <c r="AC140" s="139"/>
      <c r="AD140" s="139"/>
    </row>
    <row r="141" spans="1:30" x14ac:dyDescent="0.25">
      <c r="A141" s="6">
        <v>2.41</v>
      </c>
      <c r="B141" s="31" t="s">
        <v>90</v>
      </c>
      <c r="D141" s="72">
        <v>290949809019</v>
      </c>
      <c r="E141" s="3">
        <v>0.1</v>
      </c>
      <c r="K141" s="3">
        <f t="shared" si="36"/>
        <v>106</v>
      </c>
      <c r="L141" s="97" t="str">
        <f>IF(TRIM('Ek.3-A'!F141)&lt;&gt;"","var","yok")</f>
        <v>yok</v>
      </c>
      <c r="M141" s="5" t="str">
        <f>IF('Ek.3-A'!F141="", "", IF(VLOOKUP('Ek.3-A'!F141, Veriler!D:E, 2, 0)=0, "", VLOOKUP('Ek.3-A'!F141, Veriler!D:E, 2, 0)))</f>
        <v/>
      </c>
      <c r="N141" s="5" t="str">
        <f>IF('Ek.3-A'!P141="", "", 'Ek.3-A'!P141)</f>
        <v/>
      </c>
      <c r="O141" s="142">
        <f>'Ek.3-A'!S141</f>
        <v>0</v>
      </c>
      <c r="P141" s="143" t="str">
        <f>'Ek.3-A'!L141</f>
        <v/>
      </c>
      <c r="Q141" s="24" t="str">
        <f>'Ek.3-A'!M141</f>
        <v/>
      </c>
      <c r="R141" s="24">
        <f t="shared" si="32"/>
        <v>0</v>
      </c>
      <c r="S141" s="141" t="str">
        <f t="shared" si="33"/>
        <v>H</v>
      </c>
      <c r="T141" s="24">
        <f>IF(S141="E",SUM($R$5:R141),0)</f>
        <v>0</v>
      </c>
      <c r="U141" s="143">
        <f t="shared" si="34"/>
        <v>0</v>
      </c>
      <c r="V141" s="24"/>
      <c r="W141" s="61">
        <f t="shared" si="35"/>
        <v>5204</v>
      </c>
      <c r="X141" s="140" t="s">
        <v>246</v>
      </c>
      <c r="Y141" s="139">
        <f>'Ek.3-A'!X5204</f>
        <v>0</v>
      </c>
      <c r="Z141" s="139">
        <f>'Ek.3-A'!Y5204</f>
        <v>0</v>
      </c>
      <c r="AA141" s="139"/>
      <c r="AB141" s="139"/>
      <c r="AC141" s="139"/>
      <c r="AD141" s="139"/>
    </row>
    <row r="142" spans="1:30" x14ac:dyDescent="0.25">
      <c r="A142" s="6">
        <v>2.42</v>
      </c>
      <c r="B142" s="31" t="s">
        <v>90</v>
      </c>
      <c r="D142" s="71">
        <v>720219000019</v>
      </c>
      <c r="E142" s="3">
        <v>0.1</v>
      </c>
      <c r="K142" s="3">
        <f t="shared" si="36"/>
        <v>107</v>
      </c>
      <c r="L142" s="97" t="str">
        <f>IF(TRIM('Ek.3-A'!F142)&lt;&gt;"","var","yok")</f>
        <v>yok</v>
      </c>
      <c r="M142" s="5" t="str">
        <f>IF('Ek.3-A'!F142="", "", IF(VLOOKUP('Ek.3-A'!F142, Veriler!D:E, 2, 0)=0, "", VLOOKUP('Ek.3-A'!F142, Veriler!D:E, 2, 0)))</f>
        <v/>
      </c>
      <c r="N142" s="5" t="str">
        <f>IF('Ek.3-A'!P142="", "", 'Ek.3-A'!P142)</f>
        <v/>
      </c>
      <c r="O142" s="142">
        <f>'Ek.3-A'!S142</f>
        <v>0</v>
      </c>
      <c r="P142" s="143" t="str">
        <f>'Ek.3-A'!L142</f>
        <v/>
      </c>
      <c r="Q142" s="24" t="str">
        <f>'Ek.3-A'!M142</f>
        <v/>
      </c>
      <c r="R142" s="24">
        <f t="shared" si="32"/>
        <v>0</v>
      </c>
      <c r="S142" s="141" t="str">
        <f t="shared" si="33"/>
        <v>H</v>
      </c>
      <c r="T142" s="24">
        <f>IF(S142="E",SUM($R$5:R142),0)</f>
        <v>0</v>
      </c>
      <c r="U142" s="143">
        <f t="shared" si="34"/>
        <v>0</v>
      </c>
      <c r="V142" s="24"/>
      <c r="W142" s="61">
        <f t="shared" si="35"/>
        <v>5242</v>
      </c>
      <c r="X142" s="140" t="s">
        <v>247</v>
      </c>
      <c r="Y142" s="139">
        <f>'Ek.3-A'!X5242</f>
        <v>0</v>
      </c>
      <c r="Z142" s="139">
        <f>'Ek.3-A'!Y5242</f>
        <v>0</v>
      </c>
      <c r="AA142" s="139"/>
      <c r="AB142" s="139"/>
      <c r="AC142" s="139"/>
      <c r="AD142" s="139"/>
    </row>
    <row r="143" spans="1:30" x14ac:dyDescent="0.25">
      <c r="A143" s="6">
        <v>2.4300000000000002</v>
      </c>
      <c r="B143" s="31" t="s">
        <v>90</v>
      </c>
      <c r="D143" s="72">
        <v>720211800000</v>
      </c>
      <c r="E143" s="3">
        <v>0.1</v>
      </c>
      <c r="K143" s="3">
        <f t="shared" si="36"/>
        <v>108</v>
      </c>
      <c r="L143" s="97" t="str">
        <f>IF(TRIM('Ek.3-A'!F143)&lt;&gt;"","var","yok")</f>
        <v>yok</v>
      </c>
      <c r="M143" s="5" t="str">
        <f>IF('Ek.3-A'!F143="", "", IF(VLOOKUP('Ek.3-A'!F143, Veriler!D:E, 2, 0)=0, "", VLOOKUP('Ek.3-A'!F143, Veriler!D:E, 2, 0)))</f>
        <v/>
      </c>
      <c r="N143" s="5" t="str">
        <f>IF('Ek.3-A'!P143="", "", 'Ek.3-A'!P143)</f>
        <v/>
      </c>
      <c r="O143" s="142">
        <f>'Ek.3-A'!S143</f>
        <v>0</v>
      </c>
      <c r="P143" s="143" t="str">
        <f>'Ek.3-A'!L143</f>
        <v/>
      </c>
      <c r="Q143" s="24" t="str">
        <f>'Ek.3-A'!M143</f>
        <v/>
      </c>
      <c r="R143" s="24">
        <f t="shared" si="32"/>
        <v>0</v>
      </c>
      <c r="S143" s="141" t="str">
        <f t="shared" si="33"/>
        <v>H</v>
      </c>
      <c r="T143" s="24">
        <f>IF(S143="E",SUM($R$5:R143),0)</f>
        <v>0</v>
      </c>
      <c r="U143" s="143">
        <f t="shared" si="34"/>
        <v>0</v>
      </c>
      <c r="V143" s="24"/>
      <c r="W143" s="61">
        <f t="shared" si="35"/>
        <v>5280</v>
      </c>
      <c r="X143" s="140" t="s">
        <v>248</v>
      </c>
      <c r="Y143" s="139">
        <f>'Ek.3-A'!X5280</f>
        <v>0</v>
      </c>
      <c r="Z143" s="139">
        <f>'Ek.3-A'!Y5280</f>
        <v>0</v>
      </c>
      <c r="AA143" s="139"/>
      <c r="AB143" s="139"/>
      <c r="AC143" s="139"/>
      <c r="AD143" s="139"/>
    </row>
    <row r="144" spans="1:30" x14ac:dyDescent="0.25">
      <c r="A144" s="6">
        <v>2.44</v>
      </c>
      <c r="B144" s="31" t="s">
        <v>90</v>
      </c>
      <c r="D144" s="71">
        <v>271019670039</v>
      </c>
      <c r="E144" s="3">
        <v>0.1</v>
      </c>
      <c r="K144" s="3">
        <f t="shared" si="36"/>
        <v>109</v>
      </c>
      <c r="L144" s="97" t="str">
        <f>IF(TRIM('Ek.3-A'!F144)&lt;&gt;"","var","yok")</f>
        <v>yok</v>
      </c>
      <c r="M144" s="5" t="str">
        <f>IF('Ek.3-A'!F144="", "", IF(VLOOKUP('Ek.3-A'!F144, Veriler!D:E, 2, 0)=0, "", VLOOKUP('Ek.3-A'!F144, Veriler!D:E, 2, 0)))</f>
        <v/>
      </c>
      <c r="N144" s="5" t="str">
        <f>IF('Ek.3-A'!P144="", "", 'Ek.3-A'!P144)</f>
        <v/>
      </c>
      <c r="O144" s="142">
        <f>'Ek.3-A'!S144</f>
        <v>0</v>
      </c>
      <c r="P144" s="143" t="str">
        <f>'Ek.3-A'!L144</f>
        <v/>
      </c>
      <c r="Q144" s="24" t="str">
        <f>'Ek.3-A'!M144</f>
        <v/>
      </c>
      <c r="R144" s="24">
        <f t="shared" si="32"/>
        <v>0</v>
      </c>
      <c r="S144" s="141" t="str">
        <f t="shared" si="33"/>
        <v>H</v>
      </c>
      <c r="T144" s="24">
        <f>IF(S144="E",SUM($R$5:R144),0)</f>
        <v>0</v>
      </c>
      <c r="U144" s="143">
        <f t="shared" si="34"/>
        <v>0</v>
      </c>
      <c r="V144" s="24"/>
      <c r="W144" s="61">
        <f t="shared" si="35"/>
        <v>5318</v>
      </c>
      <c r="X144" s="140" t="s">
        <v>249</v>
      </c>
      <c r="Y144" s="139">
        <f>'Ek.3-A'!X5318</f>
        <v>0</v>
      </c>
      <c r="Z144" s="139">
        <f>'Ek.3-A'!Y5318</f>
        <v>0</v>
      </c>
      <c r="AA144" s="139"/>
      <c r="AB144" s="139"/>
      <c r="AC144" s="139"/>
      <c r="AD144" s="139"/>
    </row>
    <row r="145" spans="1:41" x14ac:dyDescent="0.25">
      <c r="A145" s="6">
        <v>2.4500000000000002</v>
      </c>
      <c r="B145" s="31" t="s">
        <v>90</v>
      </c>
      <c r="D145" s="72">
        <v>271019660039</v>
      </c>
      <c r="E145" s="3">
        <v>0.1</v>
      </c>
      <c r="K145" s="3">
        <f t="shared" si="36"/>
        <v>110</v>
      </c>
      <c r="L145" s="97" t="str">
        <f>IF(TRIM('Ek.3-A'!F145)&lt;&gt;"","var","yok")</f>
        <v>yok</v>
      </c>
      <c r="M145" s="5" t="str">
        <f>IF('Ek.3-A'!F145="", "", IF(VLOOKUP('Ek.3-A'!F145, Veriler!D:E, 2, 0)=0, "", VLOOKUP('Ek.3-A'!F145, Veriler!D:E, 2, 0)))</f>
        <v/>
      </c>
      <c r="N145" s="5" t="str">
        <f>IF('Ek.3-A'!P145="", "", 'Ek.3-A'!P145)</f>
        <v/>
      </c>
      <c r="O145" s="142">
        <f>'Ek.3-A'!S145</f>
        <v>0</v>
      </c>
      <c r="P145" s="143" t="str">
        <f>'Ek.3-A'!L145</f>
        <v/>
      </c>
      <c r="Q145" s="24" t="str">
        <f>'Ek.3-A'!M145</f>
        <v/>
      </c>
      <c r="R145" s="24">
        <f t="shared" si="32"/>
        <v>0</v>
      </c>
      <c r="S145" s="141" t="str">
        <f t="shared" si="33"/>
        <v>H</v>
      </c>
      <c r="T145" s="24">
        <f>IF(S145="E",SUM($R$5:R145),0)</f>
        <v>0</v>
      </c>
      <c r="U145" s="143">
        <f t="shared" si="34"/>
        <v>0</v>
      </c>
      <c r="V145" s="24"/>
      <c r="W145" s="61">
        <f t="shared" si="35"/>
        <v>5356</v>
      </c>
      <c r="X145" s="140" t="s">
        <v>250</v>
      </c>
      <c r="Y145" s="139">
        <f>'Ek.3-A'!X5356</f>
        <v>0</v>
      </c>
      <c r="Z145" s="139">
        <f>'Ek.3-A'!Y5356</f>
        <v>0</v>
      </c>
      <c r="AA145" s="139"/>
      <c r="AB145" s="139"/>
      <c r="AC145" s="139"/>
      <c r="AD145" s="139"/>
    </row>
    <row r="146" spans="1:41" x14ac:dyDescent="0.25">
      <c r="A146" s="6">
        <v>2.46</v>
      </c>
      <c r="B146" s="31" t="s">
        <v>90</v>
      </c>
      <c r="D146" s="71">
        <v>271019670049</v>
      </c>
      <c r="E146" s="3">
        <v>0.1</v>
      </c>
      <c r="K146" s="3">
        <f t="shared" si="36"/>
        <v>111</v>
      </c>
      <c r="L146" s="97" t="str">
        <f>IF(TRIM('Ek.3-A'!F146)&lt;&gt;"","var","yok")</f>
        <v>yok</v>
      </c>
      <c r="M146" s="5" t="str">
        <f>IF('Ek.3-A'!F146="", "", IF(VLOOKUP('Ek.3-A'!F146, Veriler!D:E, 2, 0)=0, "", VLOOKUP('Ek.3-A'!F146, Veriler!D:E, 2, 0)))</f>
        <v/>
      </c>
      <c r="N146" s="5" t="str">
        <f>IF('Ek.3-A'!P146="", "", 'Ek.3-A'!P146)</f>
        <v/>
      </c>
      <c r="O146" s="142">
        <f>'Ek.3-A'!S146</f>
        <v>0</v>
      </c>
      <c r="P146" s="143" t="str">
        <f>'Ek.3-A'!L146</f>
        <v/>
      </c>
      <c r="Q146" s="24" t="str">
        <f>'Ek.3-A'!M146</f>
        <v/>
      </c>
      <c r="R146" s="24">
        <f t="shared" si="32"/>
        <v>0</v>
      </c>
      <c r="S146" s="141" t="str">
        <f t="shared" si="33"/>
        <v>H</v>
      </c>
      <c r="T146" s="24">
        <f>IF(S146="E",SUM($R$5:R146),0)</f>
        <v>0</v>
      </c>
      <c r="U146" s="143">
        <f t="shared" si="34"/>
        <v>0</v>
      </c>
      <c r="V146" s="24"/>
      <c r="W146" s="61">
        <f t="shared" si="35"/>
        <v>5394</v>
      </c>
      <c r="X146" s="140" t="s">
        <v>251</v>
      </c>
      <c r="Y146" s="139">
        <f>'Ek.3-A'!X5394</f>
        <v>0</v>
      </c>
      <c r="Z146" s="139">
        <f>'Ek.3-A'!Y5394</f>
        <v>0</v>
      </c>
      <c r="AA146" s="139"/>
      <c r="AB146" s="139"/>
      <c r="AC146" s="139"/>
      <c r="AD146" s="139"/>
    </row>
    <row r="147" spans="1:41" x14ac:dyDescent="0.25">
      <c r="A147" s="6">
        <v>2.4700000000000002</v>
      </c>
      <c r="B147" s="31" t="s">
        <v>90</v>
      </c>
      <c r="D147" s="72">
        <v>841199009000</v>
      </c>
      <c r="E147" s="3">
        <v>0.1</v>
      </c>
      <c r="K147" s="3">
        <f t="shared" si="36"/>
        <v>112</v>
      </c>
      <c r="L147" s="97" t="str">
        <f>IF(TRIM('Ek.3-A'!F147)&lt;&gt;"","var","yok")</f>
        <v>yok</v>
      </c>
      <c r="M147" s="5" t="str">
        <f>IF('Ek.3-A'!F147="", "", IF(VLOOKUP('Ek.3-A'!F147, Veriler!D:E, 2, 0)=0, "", VLOOKUP('Ek.3-A'!F147, Veriler!D:E, 2, 0)))</f>
        <v/>
      </c>
      <c r="N147" s="5" t="str">
        <f>IF('Ek.3-A'!P147="", "", 'Ek.3-A'!P147)</f>
        <v/>
      </c>
      <c r="O147" s="142">
        <f>'Ek.3-A'!S147</f>
        <v>0</v>
      </c>
      <c r="P147" s="143" t="str">
        <f>'Ek.3-A'!L147</f>
        <v/>
      </c>
      <c r="Q147" s="24" t="str">
        <f>'Ek.3-A'!M147</f>
        <v/>
      </c>
      <c r="R147" s="24">
        <f t="shared" si="32"/>
        <v>0</v>
      </c>
      <c r="S147" s="141" t="str">
        <f t="shared" si="33"/>
        <v>H</v>
      </c>
      <c r="T147" s="24">
        <f>IF(S147="E",SUM($R$5:R147),0)</f>
        <v>0</v>
      </c>
      <c r="U147" s="143">
        <f t="shared" si="34"/>
        <v>0</v>
      </c>
      <c r="V147" s="24"/>
      <c r="W147" s="61">
        <f t="shared" si="35"/>
        <v>5432</v>
      </c>
      <c r="X147" s="140" t="s">
        <v>252</v>
      </c>
      <c r="Y147" s="139">
        <f>'Ek.3-A'!X5432</f>
        <v>0</v>
      </c>
      <c r="Z147" s="139">
        <f>'Ek.3-A'!Y5432</f>
        <v>0</v>
      </c>
      <c r="AA147" s="139"/>
      <c r="AB147" s="139"/>
      <c r="AC147" s="139"/>
      <c r="AD147" s="139"/>
    </row>
    <row r="148" spans="1:41" x14ac:dyDescent="0.25">
      <c r="A148" s="6">
        <v>2.48</v>
      </c>
      <c r="B148" s="31" t="s">
        <v>90</v>
      </c>
      <c r="D148" s="71">
        <v>841181009000</v>
      </c>
      <c r="E148" s="3">
        <v>0.1</v>
      </c>
      <c r="T148" s="24"/>
      <c r="U148" s="25"/>
      <c r="V148" s="25"/>
      <c r="W148" s="61">
        <f t="shared" si="35"/>
        <v>5470</v>
      </c>
      <c r="X148" s="140" t="s">
        <v>253</v>
      </c>
      <c r="Y148" s="139">
        <f>'Ek.3-A'!X5470</f>
        <v>0</v>
      </c>
      <c r="Z148" s="139">
        <f>'Ek.3-A'!Y5470</f>
        <v>0</v>
      </c>
      <c r="AO148" s="140">
        <f>'Ek.3-A'!L148</f>
        <v>0</v>
      </c>
    </row>
    <row r="149" spans="1:41" x14ac:dyDescent="0.25">
      <c r="A149" s="6">
        <v>2.4900000000000002</v>
      </c>
      <c r="B149" s="31" t="s">
        <v>90</v>
      </c>
      <c r="D149" s="72">
        <v>841181001000</v>
      </c>
      <c r="E149" s="3">
        <v>0.1</v>
      </c>
      <c r="T149" s="24"/>
      <c r="U149" s="25"/>
      <c r="V149" s="25"/>
      <c r="W149" s="61">
        <f t="shared" si="35"/>
        <v>5508</v>
      </c>
      <c r="X149" s="140" t="s">
        <v>254</v>
      </c>
      <c r="Y149" s="139">
        <f>'Ek.3-A'!X5508</f>
        <v>0</v>
      </c>
      <c r="Z149" s="139">
        <f>'Ek.3-A'!Y5508</f>
        <v>0</v>
      </c>
    </row>
    <row r="150" spans="1:41" x14ac:dyDescent="0.25">
      <c r="A150" s="6">
        <v>2.5</v>
      </c>
      <c r="B150" s="31" t="s">
        <v>90</v>
      </c>
      <c r="D150" s="71">
        <v>841182809000</v>
      </c>
      <c r="E150" s="3">
        <v>0.1</v>
      </c>
      <c r="T150" s="24"/>
      <c r="U150" s="25"/>
      <c r="V150" s="25"/>
      <c r="W150" s="61">
        <f t="shared" si="35"/>
        <v>5546</v>
      </c>
      <c r="X150" s="140" t="s">
        <v>255</v>
      </c>
      <c r="Y150" s="139">
        <f>'Ek.3-A'!X5546</f>
        <v>0</v>
      </c>
      <c r="Z150" s="139">
        <f>'Ek.3-A'!Y5546</f>
        <v>0</v>
      </c>
    </row>
    <row r="151" spans="1:41" x14ac:dyDescent="0.25">
      <c r="A151" s="6">
        <v>2.5099999999999998</v>
      </c>
      <c r="B151" s="31" t="s">
        <v>90</v>
      </c>
      <c r="D151" s="72">
        <v>292910000029</v>
      </c>
      <c r="E151" s="3">
        <v>0.1</v>
      </c>
      <c r="T151" s="24"/>
      <c r="U151" s="25"/>
      <c r="V151" s="25"/>
      <c r="W151" s="61">
        <f t="shared" si="35"/>
        <v>5584</v>
      </c>
      <c r="X151" s="140" t="s">
        <v>256</v>
      </c>
      <c r="Y151" s="139">
        <f>'Ek.3-A'!X5584</f>
        <v>0</v>
      </c>
      <c r="Z151" s="139">
        <f>'Ek.3-A'!Y5584</f>
        <v>0</v>
      </c>
    </row>
    <row r="152" spans="1:41" x14ac:dyDescent="0.25">
      <c r="A152" s="6">
        <v>2.52</v>
      </c>
      <c r="B152" s="31" t="s">
        <v>90</v>
      </c>
      <c r="D152" s="71">
        <v>480255909919</v>
      </c>
      <c r="E152" s="3">
        <v>0.1</v>
      </c>
      <c r="T152" s="24"/>
      <c r="U152" s="25"/>
      <c r="V152" s="25"/>
      <c r="W152" s="61">
        <f t="shared" si="35"/>
        <v>5622</v>
      </c>
      <c r="X152" s="140" t="s">
        <v>257</v>
      </c>
      <c r="Y152" s="139">
        <f>'Ek.3-A'!X5622</f>
        <v>0</v>
      </c>
      <c r="Z152" s="139">
        <f>'Ek.3-A'!Y5622</f>
        <v>0</v>
      </c>
    </row>
    <row r="153" spans="1:41" x14ac:dyDescent="0.25">
      <c r="A153" s="6">
        <v>2.5299999999999998</v>
      </c>
      <c r="B153" s="31" t="s">
        <v>90</v>
      </c>
      <c r="D153" s="72">
        <v>840820570000</v>
      </c>
      <c r="E153" s="3">
        <v>0.1</v>
      </c>
      <c r="T153" s="24"/>
      <c r="U153" s="25"/>
      <c r="V153" s="25"/>
      <c r="W153" s="61">
        <f t="shared" si="35"/>
        <v>5660</v>
      </c>
      <c r="X153" s="140" t="s">
        <v>258</v>
      </c>
      <c r="Y153" s="139">
        <f>'Ek.3-A'!X5660</f>
        <v>0</v>
      </c>
      <c r="Z153" s="139">
        <f>'Ek.3-A'!Y5660</f>
        <v>0</v>
      </c>
    </row>
    <row r="154" spans="1:41" x14ac:dyDescent="0.25">
      <c r="A154" s="6">
        <v>2.54</v>
      </c>
      <c r="B154" s="31" t="s">
        <v>90</v>
      </c>
      <c r="D154" s="71">
        <v>840820550000</v>
      </c>
      <c r="E154" s="3">
        <v>0.1</v>
      </c>
      <c r="T154" s="24"/>
      <c r="U154" s="25"/>
      <c r="V154" s="25"/>
      <c r="W154" s="61">
        <f t="shared" si="35"/>
        <v>5698</v>
      </c>
      <c r="X154" s="140" t="s">
        <v>259</v>
      </c>
      <c r="Y154" s="139">
        <f>'Ek.3-A'!X5698</f>
        <v>0</v>
      </c>
      <c r="Z154" s="139">
        <f>'Ek.3-A'!Y5698</f>
        <v>0</v>
      </c>
    </row>
    <row r="155" spans="1:41" x14ac:dyDescent="0.25">
      <c r="A155" s="6">
        <v>2.5499999999999998</v>
      </c>
      <c r="B155" s="31" t="s">
        <v>90</v>
      </c>
      <c r="D155" s="72">
        <v>840820990000</v>
      </c>
      <c r="E155" s="3">
        <v>0.1</v>
      </c>
      <c r="T155" s="24"/>
      <c r="U155" s="25"/>
      <c r="V155" s="25"/>
      <c r="W155" s="61">
        <f t="shared" si="35"/>
        <v>5736</v>
      </c>
      <c r="X155" s="140" t="s">
        <v>260</v>
      </c>
      <c r="Y155" s="139">
        <f>'Ek.3-A'!X5736</f>
        <v>0</v>
      </c>
      <c r="Z155" s="139">
        <f>'Ek.3-A'!Y5736</f>
        <v>0</v>
      </c>
    </row>
    <row r="156" spans="1:41" x14ac:dyDescent="0.25">
      <c r="A156" s="6">
        <v>2.56</v>
      </c>
      <c r="B156" s="31" t="s">
        <v>90</v>
      </c>
      <c r="D156" s="71">
        <v>280300009019</v>
      </c>
      <c r="E156" s="3">
        <v>0.1</v>
      </c>
      <c r="T156" s="24"/>
      <c r="U156" s="25"/>
      <c r="V156" s="25"/>
      <c r="W156" s="61">
        <f t="shared" si="35"/>
        <v>5774</v>
      </c>
      <c r="X156" s="140" t="s">
        <v>261</v>
      </c>
      <c r="Y156" s="139">
        <f>'Ek.3-A'!X5774</f>
        <v>0</v>
      </c>
      <c r="Z156" s="139">
        <f>'Ek.3-A'!Y5774</f>
        <v>0</v>
      </c>
    </row>
    <row r="157" spans="1:41" x14ac:dyDescent="0.25">
      <c r="A157" s="6">
        <v>2.57</v>
      </c>
      <c r="B157" s="31" t="s">
        <v>90</v>
      </c>
      <c r="D157" s="72">
        <v>293379000019</v>
      </c>
      <c r="E157" s="3">
        <v>0.1</v>
      </c>
      <c r="K157" s="3">
        <f>K147+1</f>
        <v>113</v>
      </c>
      <c r="L157" s="97" t="str">
        <f>IF(TRIM('Ek.3-A'!F157)&lt;&gt;"","var","yok")</f>
        <v>yok</v>
      </c>
      <c r="M157" s="5" t="str">
        <f>IF('Ek.3-A'!F157="", "", IF(VLOOKUP('Ek.3-A'!F157, Veriler!D:E, 2, 0)=0, "", VLOOKUP('Ek.3-A'!F157, Veriler!D:E, 2, 0)))</f>
        <v/>
      </c>
      <c r="N157" s="5" t="str">
        <f>IF('Ek.3-A'!P157="", "", 'Ek.3-A'!P157)</f>
        <v/>
      </c>
      <c r="O157" s="142">
        <f>'Ek.3-A'!S157</f>
        <v>0</v>
      </c>
      <c r="P157" s="143" t="str">
        <f>'Ek.3-A'!L157</f>
        <v/>
      </c>
      <c r="Q157" s="24" t="str">
        <f>'Ek.3-A'!M157</f>
        <v/>
      </c>
      <c r="R157" s="24">
        <f t="shared" ref="R157:R170" si="37">IF(L157="var",0,IF(Q157&lt;=0.005,Q157,0))</f>
        <v>0</v>
      </c>
      <c r="S157" s="141" t="str">
        <f t="shared" ref="S157:S170" si="38">IF(Q157&lt;=0.005,"E","H")</f>
        <v>H</v>
      </c>
      <c r="T157" s="24">
        <f>IF(S157="E",SUM($R$5:R157),0)</f>
        <v>0</v>
      </c>
      <c r="U157" s="143">
        <f t="shared" ref="U157:U170" si="39">IF(T157&lt;=0.1, O157, IF(R157&gt;$G$2, R157*O157, $G$2*O157))</f>
        <v>0</v>
      </c>
      <c r="V157" s="24"/>
      <c r="W157" s="61">
        <f t="shared" si="35"/>
        <v>5812</v>
      </c>
      <c r="X157" s="140" t="s">
        <v>262</v>
      </c>
      <c r="Y157" s="139">
        <f>'Ek.3-A'!X5812</f>
        <v>0</v>
      </c>
      <c r="Z157" s="139">
        <f>'Ek.3-A'!Y5812</f>
        <v>0</v>
      </c>
      <c r="AA157" s="139"/>
      <c r="AB157" s="139"/>
      <c r="AC157" s="139"/>
      <c r="AD157" s="139"/>
    </row>
    <row r="158" spans="1:41" x14ac:dyDescent="0.25">
      <c r="A158" s="6">
        <v>2.58</v>
      </c>
      <c r="B158" s="31" t="s">
        <v>90</v>
      </c>
      <c r="D158" s="71">
        <v>370130000029</v>
      </c>
      <c r="E158" s="3">
        <v>0.1</v>
      </c>
      <c r="K158" s="3">
        <f t="shared" ref="K158:K170" si="40">K157+1</f>
        <v>114</v>
      </c>
      <c r="L158" s="97" t="str">
        <f>IF(TRIM('Ek.3-A'!F158)&lt;&gt;"","var","yok")</f>
        <v>yok</v>
      </c>
      <c r="M158" s="5" t="str">
        <f>IF('Ek.3-A'!F158="", "", IF(VLOOKUP('Ek.3-A'!F158, Veriler!D:E, 2, 0)=0, "", VLOOKUP('Ek.3-A'!F158, Veriler!D:E, 2, 0)))</f>
        <v/>
      </c>
      <c r="N158" s="5" t="str">
        <f>IF('Ek.3-A'!P158="", "", 'Ek.3-A'!P158)</f>
        <v/>
      </c>
      <c r="O158" s="142">
        <f>'Ek.3-A'!S158</f>
        <v>0</v>
      </c>
      <c r="P158" s="143" t="str">
        <f>'Ek.3-A'!L158</f>
        <v/>
      </c>
      <c r="Q158" s="24" t="str">
        <f>'Ek.3-A'!M158</f>
        <v/>
      </c>
      <c r="R158" s="24">
        <f t="shared" si="37"/>
        <v>0</v>
      </c>
      <c r="S158" s="141" t="str">
        <f t="shared" si="38"/>
        <v>H</v>
      </c>
      <c r="T158" s="24">
        <f>IF(S158="E",SUM($R$5:R158),0)</f>
        <v>0</v>
      </c>
      <c r="U158" s="143">
        <f t="shared" si="39"/>
        <v>0</v>
      </c>
      <c r="V158" s="24"/>
      <c r="W158" s="61">
        <f t="shared" si="35"/>
        <v>5850</v>
      </c>
      <c r="X158" s="140" t="s">
        <v>263</v>
      </c>
      <c r="Y158" s="139">
        <f>'Ek.3-A'!X5850</f>
        <v>0</v>
      </c>
      <c r="Z158" s="139">
        <f>'Ek.3-A'!Y5850</f>
        <v>0</v>
      </c>
      <c r="AA158" s="139"/>
      <c r="AB158" s="139"/>
      <c r="AC158" s="139"/>
      <c r="AD158" s="139"/>
    </row>
    <row r="159" spans="1:41" x14ac:dyDescent="0.25">
      <c r="A159" s="6">
        <v>2.59</v>
      </c>
      <c r="B159" s="31" t="s">
        <v>90</v>
      </c>
      <c r="D159" s="72">
        <v>900190009900</v>
      </c>
      <c r="E159" s="3">
        <v>0.1</v>
      </c>
      <c r="K159" s="3">
        <f t="shared" si="40"/>
        <v>115</v>
      </c>
      <c r="L159" s="97" t="str">
        <f>IF(TRIM('Ek.3-A'!F159)&lt;&gt;"","var","yok")</f>
        <v>yok</v>
      </c>
      <c r="M159" s="5" t="str">
        <f>IF('Ek.3-A'!F159="", "", IF(VLOOKUP('Ek.3-A'!F159, Veriler!D:E, 2, 0)=0, "", VLOOKUP('Ek.3-A'!F159, Veriler!D:E, 2, 0)))</f>
        <v/>
      </c>
      <c r="N159" s="5" t="str">
        <f>IF('Ek.3-A'!P159="", "", 'Ek.3-A'!P159)</f>
        <v/>
      </c>
      <c r="O159" s="142">
        <f>'Ek.3-A'!S159</f>
        <v>0</v>
      </c>
      <c r="P159" s="143" t="str">
        <f>'Ek.3-A'!L159</f>
        <v/>
      </c>
      <c r="Q159" s="24" t="str">
        <f>'Ek.3-A'!M159</f>
        <v/>
      </c>
      <c r="R159" s="24">
        <f t="shared" si="37"/>
        <v>0</v>
      </c>
      <c r="S159" s="141" t="str">
        <f t="shared" si="38"/>
        <v>H</v>
      </c>
      <c r="T159" s="24">
        <f>IF(S159="E",SUM($R$5:R159),0)</f>
        <v>0</v>
      </c>
      <c r="U159" s="143">
        <f t="shared" si="39"/>
        <v>0</v>
      </c>
      <c r="V159" s="24"/>
      <c r="W159" s="61">
        <f t="shared" si="35"/>
        <v>5888</v>
      </c>
      <c r="X159" s="140" t="s">
        <v>264</v>
      </c>
      <c r="Y159" s="139">
        <f>'Ek.3-A'!X5888</f>
        <v>0</v>
      </c>
      <c r="Z159" s="139">
        <f>'Ek.3-A'!Y5888</f>
        <v>0</v>
      </c>
      <c r="AA159" s="139"/>
      <c r="AB159" s="139"/>
      <c r="AC159" s="139"/>
      <c r="AD159" s="139"/>
    </row>
    <row r="160" spans="1:41" x14ac:dyDescent="0.25">
      <c r="A160" s="6">
        <v>2.6</v>
      </c>
      <c r="B160" s="31" t="s">
        <v>90</v>
      </c>
      <c r="D160" s="71">
        <v>271019990025</v>
      </c>
      <c r="E160" s="3">
        <v>0.1</v>
      </c>
      <c r="K160" s="3">
        <f t="shared" si="40"/>
        <v>116</v>
      </c>
      <c r="L160" s="97" t="str">
        <f>IF(TRIM('Ek.3-A'!F160)&lt;&gt;"","var","yok")</f>
        <v>yok</v>
      </c>
      <c r="M160" s="5" t="str">
        <f>IF('Ek.3-A'!F160="", "", IF(VLOOKUP('Ek.3-A'!F160, Veriler!D:E, 2, 0)=0, "", VLOOKUP('Ek.3-A'!F160, Veriler!D:E, 2, 0)))</f>
        <v/>
      </c>
      <c r="N160" s="5" t="str">
        <f>IF('Ek.3-A'!P160="", "", 'Ek.3-A'!P160)</f>
        <v/>
      </c>
      <c r="O160" s="142">
        <f>'Ek.3-A'!S160</f>
        <v>0</v>
      </c>
      <c r="P160" s="143" t="str">
        <f>'Ek.3-A'!L160</f>
        <v/>
      </c>
      <c r="Q160" s="24" t="str">
        <f>'Ek.3-A'!M160</f>
        <v/>
      </c>
      <c r="R160" s="24">
        <f t="shared" si="37"/>
        <v>0</v>
      </c>
      <c r="S160" s="141" t="str">
        <f t="shared" si="38"/>
        <v>H</v>
      </c>
      <c r="T160" s="24">
        <f>IF(S160="E",SUM($R$5:R160),0)</f>
        <v>0</v>
      </c>
      <c r="U160" s="143">
        <f t="shared" si="39"/>
        <v>0</v>
      </c>
      <c r="V160" s="24"/>
      <c r="W160" s="61">
        <f t="shared" si="35"/>
        <v>5926</v>
      </c>
      <c r="X160" s="140" t="s">
        <v>265</v>
      </c>
      <c r="Y160" s="139">
        <f>'Ek.3-A'!X5926</f>
        <v>0</v>
      </c>
      <c r="Z160" s="139">
        <f>'Ek.3-A'!Y5926</f>
        <v>0</v>
      </c>
      <c r="AA160" s="139"/>
      <c r="AB160" s="139"/>
      <c r="AC160" s="139"/>
      <c r="AD160" s="139"/>
    </row>
    <row r="161" spans="1:30" x14ac:dyDescent="0.25">
      <c r="A161" s="6">
        <v>2.61</v>
      </c>
      <c r="B161" s="31" t="s">
        <v>90</v>
      </c>
      <c r="D161" s="72">
        <v>848390899019</v>
      </c>
      <c r="E161" s="3">
        <v>0.1</v>
      </c>
      <c r="K161" s="3">
        <f t="shared" si="40"/>
        <v>117</v>
      </c>
      <c r="L161" s="97" t="str">
        <f>IF(TRIM('Ek.3-A'!F161)&lt;&gt;"","var","yok")</f>
        <v>yok</v>
      </c>
      <c r="M161" s="5" t="str">
        <f>IF('Ek.3-A'!F161="", "", IF(VLOOKUP('Ek.3-A'!F161, Veriler!D:E, 2, 0)=0, "", VLOOKUP('Ek.3-A'!F161, Veriler!D:E, 2, 0)))</f>
        <v/>
      </c>
      <c r="N161" s="5" t="str">
        <f>IF('Ek.3-A'!P161="", "", 'Ek.3-A'!P161)</f>
        <v/>
      </c>
      <c r="O161" s="142">
        <f>'Ek.3-A'!S161</f>
        <v>0</v>
      </c>
      <c r="P161" s="143" t="str">
        <f>'Ek.3-A'!L161</f>
        <v/>
      </c>
      <c r="Q161" s="24" t="str">
        <f>'Ek.3-A'!M161</f>
        <v/>
      </c>
      <c r="R161" s="24">
        <f t="shared" si="37"/>
        <v>0</v>
      </c>
      <c r="S161" s="141" t="str">
        <f t="shared" si="38"/>
        <v>H</v>
      </c>
      <c r="T161" s="24">
        <f>IF(S161="E",SUM($R$5:R161),0)</f>
        <v>0</v>
      </c>
      <c r="U161" s="143">
        <f t="shared" si="39"/>
        <v>0</v>
      </c>
      <c r="V161" s="24"/>
      <c r="W161" s="61">
        <f t="shared" si="35"/>
        <v>5964</v>
      </c>
      <c r="X161" s="140" t="s">
        <v>266</v>
      </c>
      <c r="Y161" s="139">
        <f>'Ek.3-A'!X5694</f>
        <v>0</v>
      </c>
      <c r="Z161" s="139">
        <f>'Ek.3-A'!Y5694</f>
        <v>0</v>
      </c>
      <c r="AA161" s="139"/>
      <c r="AB161" s="139"/>
      <c r="AC161" s="139"/>
      <c r="AD161" s="139"/>
    </row>
    <row r="162" spans="1:30" x14ac:dyDescent="0.25">
      <c r="A162" s="6">
        <v>2.62</v>
      </c>
      <c r="B162" s="31" t="s">
        <v>90</v>
      </c>
      <c r="D162" s="71">
        <v>293040900000</v>
      </c>
      <c r="E162" s="3">
        <v>0.1</v>
      </c>
      <c r="K162" s="3">
        <f t="shared" si="40"/>
        <v>118</v>
      </c>
      <c r="L162" s="97" t="str">
        <f>IF(TRIM('Ek.3-A'!F162)&lt;&gt;"","var","yok")</f>
        <v>yok</v>
      </c>
      <c r="M162" s="5" t="str">
        <f>IF('Ek.3-A'!F162="", "", IF(VLOOKUP('Ek.3-A'!F162, Veriler!D:E, 2, 0)=0, "", VLOOKUP('Ek.3-A'!F162, Veriler!D:E, 2, 0)))</f>
        <v/>
      </c>
      <c r="N162" s="5" t="str">
        <f>IF('Ek.3-A'!P162="", "", 'Ek.3-A'!P162)</f>
        <v/>
      </c>
      <c r="O162" s="142">
        <f>'Ek.3-A'!S162</f>
        <v>0</v>
      </c>
      <c r="P162" s="143" t="str">
        <f>'Ek.3-A'!L162</f>
        <v/>
      </c>
      <c r="Q162" s="24" t="str">
        <f>'Ek.3-A'!M162</f>
        <v/>
      </c>
      <c r="R162" s="24">
        <f t="shared" si="37"/>
        <v>0</v>
      </c>
      <c r="S162" s="141" t="str">
        <f t="shared" si="38"/>
        <v>H</v>
      </c>
      <c r="T162" s="24">
        <f>IF(S162="E",SUM($R$5:R162),0)</f>
        <v>0</v>
      </c>
      <c r="U162" s="143">
        <f t="shared" si="39"/>
        <v>0</v>
      </c>
      <c r="V162" s="24"/>
      <c r="W162" s="61">
        <f t="shared" si="35"/>
        <v>6002</v>
      </c>
      <c r="X162" s="140" t="s">
        <v>267</v>
      </c>
      <c r="Y162" s="139">
        <f>'Ek.3-A'!X6002</f>
        <v>0</v>
      </c>
      <c r="Z162" s="139">
        <f>'Ek.3-A'!Y6002</f>
        <v>0</v>
      </c>
      <c r="AA162" s="139"/>
      <c r="AB162" s="139"/>
      <c r="AC162" s="139"/>
      <c r="AD162" s="139"/>
    </row>
    <row r="163" spans="1:30" x14ac:dyDescent="0.25">
      <c r="A163" s="6">
        <v>2.63</v>
      </c>
      <c r="B163" s="31" t="s">
        <v>90</v>
      </c>
      <c r="D163" s="72">
        <v>340490009000</v>
      </c>
      <c r="E163" s="3">
        <v>0.1</v>
      </c>
      <c r="K163" s="3">
        <f t="shared" si="40"/>
        <v>119</v>
      </c>
      <c r="L163" s="97" t="str">
        <f>IF(TRIM('Ek.3-A'!F163)&lt;&gt;"","var","yok")</f>
        <v>yok</v>
      </c>
      <c r="M163" s="5" t="str">
        <f>IF('Ek.3-A'!F163="", "", IF(VLOOKUP('Ek.3-A'!F163, Veriler!D:E, 2, 0)=0, "", VLOOKUP('Ek.3-A'!F163, Veriler!D:E, 2, 0)))</f>
        <v/>
      </c>
      <c r="N163" s="5" t="str">
        <f>IF('Ek.3-A'!P163="", "", 'Ek.3-A'!P163)</f>
        <v/>
      </c>
      <c r="O163" s="142">
        <f>'Ek.3-A'!S163</f>
        <v>0</v>
      </c>
      <c r="P163" s="143" t="str">
        <f>'Ek.3-A'!L163</f>
        <v/>
      </c>
      <c r="Q163" s="24" t="str">
        <f>'Ek.3-A'!M163</f>
        <v/>
      </c>
      <c r="R163" s="24">
        <f t="shared" si="37"/>
        <v>0</v>
      </c>
      <c r="S163" s="141" t="str">
        <f t="shared" si="38"/>
        <v>H</v>
      </c>
      <c r="T163" s="24">
        <f>IF(S163="E",SUM($R$5:R163),0)</f>
        <v>0</v>
      </c>
      <c r="U163" s="143">
        <f t="shared" si="39"/>
        <v>0</v>
      </c>
      <c r="V163" s="24"/>
      <c r="W163" s="61">
        <f t="shared" si="35"/>
        <v>6040</v>
      </c>
      <c r="X163" s="140" t="s">
        <v>268</v>
      </c>
      <c r="Y163" s="139">
        <f>'Ek.3-A'!X6040</f>
        <v>0</v>
      </c>
      <c r="Z163" s="139">
        <f>'Ek.3-A'!Y6040</f>
        <v>0</v>
      </c>
      <c r="AA163" s="139"/>
      <c r="AB163" s="139"/>
      <c r="AC163" s="139"/>
      <c r="AD163" s="139"/>
    </row>
    <row r="164" spans="1:30" x14ac:dyDescent="0.25">
      <c r="A164" s="6">
        <v>2.64</v>
      </c>
      <c r="B164" s="31" t="s">
        <v>90</v>
      </c>
      <c r="D164" s="71">
        <v>293499909027</v>
      </c>
      <c r="E164" s="3">
        <v>0.1</v>
      </c>
      <c r="K164" s="3">
        <f t="shared" si="40"/>
        <v>120</v>
      </c>
      <c r="L164" s="97" t="str">
        <f>IF(TRIM('Ek.3-A'!F164)&lt;&gt;"","var","yok")</f>
        <v>yok</v>
      </c>
      <c r="M164" s="5" t="str">
        <f>IF('Ek.3-A'!F164="", "", IF(VLOOKUP('Ek.3-A'!F164, Veriler!D:E, 2, 0)=0, "", VLOOKUP('Ek.3-A'!F164, Veriler!D:E, 2, 0)))</f>
        <v/>
      </c>
      <c r="N164" s="5" t="str">
        <f>IF('Ek.3-A'!P164="", "", 'Ek.3-A'!P164)</f>
        <v/>
      </c>
      <c r="O164" s="142">
        <f>'Ek.3-A'!S164</f>
        <v>0</v>
      </c>
      <c r="P164" s="143" t="str">
        <f>'Ek.3-A'!L164</f>
        <v/>
      </c>
      <c r="Q164" s="24" t="str">
        <f>'Ek.3-A'!M164</f>
        <v/>
      </c>
      <c r="R164" s="24">
        <f t="shared" si="37"/>
        <v>0</v>
      </c>
      <c r="S164" s="141" t="str">
        <f t="shared" si="38"/>
        <v>H</v>
      </c>
      <c r="T164" s="24">
        <f>IF(S164="E",SUM($R$5:R164),0)</f>
        <v>0</v>
      </c>
      <c r="U164" s="143">
        <f t="shared" si="39"/>
        <v>0</v>
      </c>
      <c r="V164" s="24"/>
      <c r="W164" s="61">
        <f t="shared" si="35"/>
        <v>6078</v>
      </c>
      <c r="X164" s="140" t="s">
        <v>269</v>
      </c>
      <c r="Y164" s="139">
        <f>'Ek.3-A'!X6078</f>
        <v>0</v>
      </c>
      <c r="Z164" s="139">
        <f>'Ek.3-A'!Y6078</f>
        <v>0</v>
      </c>
      <c r="AA164" s="139"/>
      <c r="AB164" s="139"/>
      <c r="AC164" s="139"/>
      <c r="AD164" s="139"/>
    </row>
    <row r="165" spans="1:30" x14ac:dyDescent="0.25">
      <c r="A165" s="6">
        <v>2.65</v>
      </c>
      <c r="B165" s="31" t="s">
        <v>90</v>
      </c>
      <c r="D165" s="72">
        <v>390290900000</v>
      </c>
      <c r="E165" s="3">
        <v>0.1</v>
      </c>
      <c r="K165" s="3">
        <f t="shared" si="40"/>
        <v>121</v>
      </c>
      <c r="L165" s="97" t="str">
        <f>IF(TRIM('Ek.3-A'!F165)&lt;&gt;"","var","yok")</f>
        <v>yok</v>
      </c>
      <c r="M165" s="5" t="str">
        <f>IF('Ek.3-A'!F165="", "", IF(VLOOKUP('Ek.3-A'!F165, Veriler!D:E, 2, 0)=0, "", VLOOKUP('Ek.3-A'!F165, Veriler!D:E, 2, 0)))</f>
        <v/>
      </c>
      <c r="N165" s="5" t="str">
        <f>IF('Ek.3-A'!P165="", "", 'Ek.3-A'!P165)</f>
        <v/>
      </c>
      <c r="O165" s="142">
        <f>'Ek.3-A'!S165</f>
        <v>0</v>
      </c>
      <c r="P165" s="143" t="str">
        <f>'Ek.3-A'!L165</f>
        <v/>
      </c>
      <c r="Q165" s="24" t="str">
        <f>'Ek.3-A'!M165</f>
        <v/>
      </c>
      <c r="R165" s="24">
        <f t="shared" si="37"/>
        <v>0</v>
      </c>
      <c r="S165" s="141" t="str">
        <f t="shared" si="38"/>
        <v>H</v>
      </c>
      <c r="T165" s="24">
        <f>IF(S165="E",SUM($R$5:R165),0)</f>
        <v>0</v>
      </c>
      <c r="U165" s="143">
        <f t="shared" si="39"/>
        <v>0</v>
      </c>
      <c r="V165" s="24"/>
      <c r="W165" s="61">
        <f t="shared" si="35"/>
        <v>6116</v>
      </c>
      <c r="X165" s="140" t="s">
        <v>270</v>
      </c>
      <c r="Y165" s="139">
        <f>'Ek.3-A'!X6116</f>
        <v>0</v>
      </c>
      <c r="Z165" s="139">
        <f>'Ek.3-A'!Y6116</f>
        <v>0</v>
      </c>
      <c r="AA165" s="139"/>
      <c r="AB165" s="139"/>
      <c r="AC165" s="139"/>
      <c r="AD165" s="139"/>
    </row>
    <row r="166" spans="1:30" x14ac:dyDescent="0.25">
      <c r="A166" s="6">
        <v>2.66</v>
      </c>
      <c r="B166" s="31" t="s">
        <v>90</v>
      </c>
      <c r="D166" s="71">
        <v>293190009068</v>
      </c>
      <c r="E166" s="3">
        <v>0.1</v>
      </c>
      <c r="K166" s="3">
        <f t="shared" si="40"/>
        <v>122</v>
      </c>
      <c r="L166" s="97" t="str">
        <f>IF(TRIM('Ek.3-A'!F166)&lt;&gt;"","var","yok")</f>
        <v>yok</v>
      </c>
      <c r="M166" s="5" t="str">
        <f>IF('Ek.3-A'!F166="", "", IF(VLOOKUP('Ek.3-A'!F166, Veriler!D:E, 2, 0)=0, "", VLOOKUP('Ek.3-A'!F166, Veriler!D:E, 2, 0)))</f>
        <v/>
      </c>
      <c r="N166" s="5" t="str">
        <f>IF('Ek.3-A'!P166="", "", 'Ek.3-A'!P166)</f>
        <v/>
      </c>
      <c r="O166" s="142">
        <f>'Ek.3-A'!S166</f>
        <v>0</v>
      </c>
      <c r="P166" s="143" t="str">
        <f>'Ek.3-A'!L166</f>
        <v/>
      </c>
      <c r="Q166" s="24" t="str">
        <f>'Ek.3-A'!M166</f>
        <v/>
      </c>
      <c r="R166" s="24">
        <f t="shared" si="37"/>
        <v>0</v>
      </c>
      <c r="S166" s="141" t="str">
        <f t="shared" si="38"/>
        <v>H</v>
      </c>
      <c r="T166" s="24">
        <f>IF(S166="E",SUM($R$5:R166),0)</f>
        <v>0</v>
      </c>
      <c r="U166" s="143">
        <f t="shared" si="39"/>
        <v>0</v>
      </c>
      <c r="V166" s="24"/>
      <c r="W166" s="61">
        <f t="shared" ref="W166:W197" si="41">W165+$W$2</f>
        <v>6154</v>
      </c>
      <c r="X166" s="140" t="s">
        <v>271</v>
      </c>
      <c r="Y166" s="139">
        <f>'Ek.3-A'!X6154</f>
        <v>0</v>
      </c>
      <c r="Z166" s="139">
        <f>'Ek.3-A'!Y6154</f>
        <v>0</v>
      </c>
      <c r="AA166" s="139"/>
      <c r="AB166" s="139"/>
      <c r="AC166" s="139"/>
      <c r="AD166" s="139"/>
    </row>
    <row r="167" spans="1:30" x14ac:dyDescent="0.25">
      <c r="A167" s="6">
        <v>2.67</v>
      </c>
      <c r="B167" s="31" t="s">
        <v>90</v>
      </c>
      <c r="D167" s="72">
        <v>391729009000</v>
      </c>
      <c r="E167" s="3">
        <v>0.1</v>
      </c>
      <c r="K167" s="3">
        <f t="shared" si="40"/>
        <v>123</v>
      </c>
      <c r="L167" s="97" t="str">
        <f>IF(TRIM('Ek.3-A'!F167)&lt;&gt;"","var","yok")</f>
        <v>yok</v>
      </c>
      <c r="M167" s="5" t="str">
        <f>IF('Ek.3-A'!F167="", "", IF(VLOOKUP('Ek.3-A'!F167, Veriler!D:E, 2, 0)=0, "", VLOOKUP('Ek.3-A'!F167, Veriler!D:E, 2, 0)))</f>
        <v/>
      </c>
      <c r="N167" s="5" t="str">
        <f>IF('Ek.3-A'!P167="", "", 'Ek.3-A'!P167)</f>
        <v/>
      </c>
      <c r="O167" s="142">
        <f>'Ek.3-A'!S167</f>
        <v>0</v>
      </c>
      <c r="P167" s="143" t="str">
        <f>'Ek.3-A'!L167</f>
        <v/>
      </c>
      <c r="Q167" s="24" t="str">
        <f>'Ek.3-A'!M167</f>
        <v/>
      </c>
      <c r="R167" s="24">
        <f t="shared" si="37"/>
        <v>0</v>
      </c>
      <c r="S167" s="141" t="str">
        <f t="shared" si="38"/>
        <v>H</v>
      </c>
      <c r="T167" s="24">
        <f>IF(S167="E",SUM($R$5:R167),0)</f>
        <v>0</v>
      </c>
      <c r="U167" s="143">
        <f t="shared" si="39"/>
        <v>0</v>
      </c>
      <c r="V167" s="24"/>
      <c r="W167" s="61">
        <f t="shared" si="41"/>
        <v>6192</v>
      </c>
      <c r="X167" s="140" t="s">
        <v>272</v>
      </c>
      <c r="Y167" s="139">
        <f>'Ek.3-A'!X6192</f>
        <v>0</v>
      </c>
      <c r="Z167" s="139">
        <f>'Ek.3-A'!Y6192</f>
        <v>0</v>
      </c>
      <c r="AA167" s="139"/>
      <c r="AB167" s="139"/>
      <c r="AC167" s="139"/>
      <c r="AD167" s="139"/>
    </row>
    <row r="168" spans="1:30" x14ac:dyDescent="0.25">
      <c r="A168" s="6">
        <v>2.68</v>
      </c>
      <c r="B168" s="31" t="s">
        <v>90</v>
      </c>
      <c r="D168" s="71">
        <v>390729990000</v>
      </c>
      <c r="E168" s="3">
        <v>0.1</v>
      </c>
      <c r="K168" s="3">
        <f t="shared" si="40"/>
        <v>124</v>
      </c>
      <c r="L168" s="97" t="str">
        <f>IF(TRIM('Ek.3-A'!F168)&lt;&gt;"","var","yok")</f>
        <v>yok</v>
      </c>
      <c r="M168" s="5" t="str">
        <f>IF('Ek.3-A'!F168="", "", IF(VLOOKUP('Ek.3-A'!F168, Veriler!D:E, 2, 0)=0, "", VLOOKUP('Ek.3-A'!F168, Veriler!D:E, 2, 0)))</f>
        <v/>
      </c>
      <c r="N168" s="5" t="str">
        <f>IF('Ek.3-A'!P168="", "", 'Ek.3-A'!P168)</f>
        <v/>
      </c>
      <c r="O168" s="142">
        <f>'Ek.3-A'!S168</f>
        <v>0</v>
      </c>
      <c r="P168" s="143" t="str">
        <f>'Ek.3-A'!L168</f>
        <v/>
      </c>
      <c r="Q168" s="24" t="str">
        <f>'Ek.3-A'!M168</f>
        <v/>
      </c>
      <c r="R168" s="24">
        <f t="shared" si="37"/>
        <v>0</v>
      </c>
      <c r="S168" s="141" t="str">
        <f t="shared" si="38"/>
        <v>H</v>
      </c>
      <c r="T168" s="24">
        <f>IF(S168="E",SUM($R$5:R168),0)</f>
        <v>0</v>
      </c>
      <c r="U168" s="143">
        <f t="shared" si="39"/>
        <v>0</v>
      </c>
      <c r="V168" s="24"/>
      <c r="W168" s="61">
        <f t="shared" si="41"/>
        <v>6230</v>
      </c>
      <c r="X168" s="140" t="s">
        <v>273</v>
      </c>
      <c r="Y168" s="139">
        <f>'Ek.3-A'!X6230</f>
        <v>0</v>
      </c>
      <c r="Z168" s="139">
        <f>'Ek.3-A'!Y6230</f>
        <v>0</v>
      </c>
      <c r="AA168" s="139"/>
      <c r="AB168" s="139"/>
      <c r="AC168" s="139"/>
      <c r="AD168" s="139"/>
    </row>
    <row r="169" spans="1:30" x14ac:dyDescent="0.25">
      <c r="A169" s="6">
        <v>2.69</v>
      </c>
      <c r="B169" s="31" t="s">
        <v>90</v>
      </c>
      <c r="D169" s="72">
        <v>390120900019</v>
      </c>
      <c r="E169" s="3">
        <v>0.1</v>
      </c>
      <c r="K169" s="3">
        <f t="shared" si="40"/>
        <v>125</v>
      </c>
      <c r="L169" s="97" t="str">
        <f>IF(TRIM('Ek.3-A'!F169)&lt;&gt;"","var","yok")</f>
        <v>yok</v>
      </c>
      <c r="M169" s="5" t="str">
        <f>IF('Ek.3-A'!F169="", "", IF(VLOOKUP('Ek.3-A'!F169, Veriler!D:E, 2, 0)=0, "", VLOOKUP('Ek.3-A'!F169, Veriler!D:E, 2, 0)))</f>
        <v/>
      </c>
      <c r="N169" s="5" t="str">
        <f>IF('Ek.3-A'!P169="", "", 'Ek.3-A'!P169)</f>
        <v/>
      </c>
      <c r="O169" s="142">
        <f>'Ek.3-A'!S169</f>
        <v>0</v>
      </c>
      <c r="P169" s="143" t="str">
        <f>'Ek.3-A'!L169</f>
        <v/>
      </c>
      <c r="Q169" s="24" t="str">
        <f>'Ek.3-A'!M169</f>
        <v/>
      </c>
      <c r="R169" s="24">
        <f t="shared" si="37"/>
        <v>0</v>
      </c>
      <c r="S169" s="141" t="str">
        <f t="shared" si="38"/>
        <v>H</v>
      </c>
      <c r="T169" s="24">
        <f>IF(S169="E",SUM($R$5:R169),0)</f>
        <v>0</v>
      </c>
      <c r="U169" s="143">
        <f t="shared" si="39"/>
        <v>0</v>
      </c>
      <c r="V169" s="24"/>
      <c r="W169" s="61">
        <f t="shared" si="41"/>
        <v>6268</v>
      </c>
      <c r="X169" s="140" t="s">
        <v>274</v>
      </c>
      <c r="Y169" s="139">
        <f>'Ek.3-A'!X6268</f>
        <v>0</v>
      </c>
      <c r="Z169" s="139">
        <f>'Ek.3-A'!Y6268</f>
        <v>0</v>
      </c>
      <c r="AA169" s="139"/>
      <c r="AB169" s="139"/>
      <c r="AC169" s="139"/>
      <c r="AD169" s="139"/>
    </row>
    <row r="170" spans="1:30" x14ac:dyDescent="0.25">
      <c r="A170" s="6">
        <v>2.7</v>
      </c>
      <c r="B170" s="31" t="s">
        <v>90</v>
      </c>
      <c r="D170" s="71">
        <v>390210000019</v>
      </c>
      <c r="E170" s="3">
        <v>0.1</v>
      </c>
      <c r="K170" s="3">
        <f t="shared" si="40"/>
        <v>126</v>
      </c>
      <c r="L170" s="97" t="str">
        <f>IF(TRIM('Ek.3-A'!F170)&lt;&gt;"","var","yok")</f>
        <v>yok</v>
      </c>
      <c r="M170" s="5" t="str">
        <f>IF('Ek.3-A'!F170="", "", IF(VLOOKUP('Ek.3-A'!F170, Veriler!D:E, 2, 0)=0, "", VLOOKUP('Ek.3-A'!F170, Veriler!D:E, 2, 0)))</f>
        <v/>
      </c>
      <c r="N170" s="5" t="str">
        <f>IF('Ek.3-A'!P170="", "", 'Ek.3-A'!P170)</f>
        <v/>
      </c>
      <c r="O170" s="142">
        <f>'Ek.3-A'!S170</f>
        <v>0</v>
      </c>
      <c r="P170" s="143" t="str">
        <f>'Ek.3-A'!L170</f>
        <v/>
      </c>
      <c r="Q170" s="24" t="str">
        <f>'Ek.3-A'!M170</f>
        <v/>
      </c>
      <c r="R170" s="24">
        <f t="shared" si="37"/>
        <v>0</v>
      </c>
      <c r="S170" s="141" t="str">
        <f t="shared" si="38"/>
        <v>H</v>
      </c>
      <c r="T170" s="24">
        <f>IF(S170="E",SUM($R$5:R170),0)</f>
        <v>0</v>
      </c>
      <c r="U170" s="143">
        <f t="shared" si="39"/>
        <v>0</v>
      </c>
      <c r="V170" s="24"/>
      <c r="W170" s="61">
        <f t="shared" si="41"/>
        <v>6306</v>
      </c>
      <c r="X170" s="140" t="s">
        <v>275</v>
      </c>
      <c r="Y170" s="139">
        <f>'Ek.3-A'!X6306</f>
        <v>0</v>
      </c>
      <c r="Z170" s="139">
        <f>'Ek.3-A'!Y6306</f>
        <v>0</v>
      </c>
      <c r="AA170" s="139"/>
      <c r="AB170" s="139"/>
      <c r="AC170" s="139"/>
      <c r="AD170" s="139"/>
    </row>
    <row r="171" spans="1:30" x14ac:dyDescent="0.25">
      <c r="A171" s="6">
        <v>2.71</v>
      </c>
      <c r="B171" s="31" t="s">
        <v>90</v>
      </c>
      <c r="D171" s="72">
        <v>853321000000</v>
      </c>
      <c r="E171" s="3">
        <v>0.1</v>
      </c>
      <c r="L171" s="97"/>
      <c r="M171" s="5"/>
      <c r="N171" s="5"/>
      <c r="O171" s="5"/>
      <c r="Q171" s="23"/>
      <c r="T171" s="24"/>
      <c r="U171" s="25"/>
      <c r="V171" s="24"/>
      <c r="W171" s="61">
        <f t="shared" si="41"/>
        <v>6344</v>
      </c>
      <c r="X171" s="140" t="s">
        <v>276</v>
      </c>
      <c r="Y171" s="139">
        <f>'Ek.3-A'!X6344</f>
        <v>0</v>
      </c>
      <c r="Z171" s="139">
        <f>'Ek.3-A'!Y6344</f>
        <v>0</v>
      </c>
      <c r="AA171" s="139"/>
      <c r="AB171" s="139"/>
      <c r="AC171" s="139"/>
      <c r="AD171" s="139"/>
    </row>
    <row r="172" spans="1:30" x14ac:dyDescent="0.25">
      <c r="A172" s="6">
        <v>2.72</v>
      </c>
      <c r="B172" s="31" t="s">
        <v>90</v>
      </c>
      <c r="D172" s="71">
        <v>294190000048</v>
      </c>
      <c r="E172" s="3">
        <v>0.1</v>
      </c>
      <c r="K172" s="3">
        <f>K170+1</f>
        <v>127</v>
      </c>
      <c r="L172" s="97" t="str">
        <f>IF(TRIM('Ek.3-A'!F172)&lt;&gt;"","var","yok")</f>
        <v>yok</v>
      </c>
      <c r="M172" s="5" t="str">
        <f>IF('Ek.3-A'!F172="", "", IF(VLOOKUP('Ek.3-A'!F172, Veriler!D:E, 2, 0)=0, "", VLOOKUP('Ek.3-A'!F172, Veriler!D:E, 2, 0)))</f>
        <v/>
      </c>
      <c r="N172" s="5" t="str">
        <f>IF('Ek.3-A'!P172="", "", 'Ek.3-A'!P172)</f>
        <v/>
      </c>
      <c r="O172" s="142">
        <f>'Ek.3-A'!S172</f>
        <v>0</v>
      </c>
      <c r="P172" s="143" t="str">
        <f>'Ek.3-A'!L172</f>
        <v/>
      </c>
      <c r="Q172" s="24" t="str">
        <f>'Ek.3-A'!M172</f>
        <v/>
      </c>
      <c r="R172" s="24">
        <f t="shared" ref="R172:R185" si="42">IF(L172="var",0,IF(Q172&lt;=0.005,Q172,0))</f>
        <v>0</v>
      </c>
      <c r="S172" s="141" t="str">
        <f t="shared" ref="S172:S185" si="43">IF(Q172&lt;=0.005,"E","H")</f>
        <v>H</v>
      </c>
      <c r="T172" s="24">
        <f>IF(S172="E",SUM($R$5:R172),0)</f>
        <v>0</v>
      </c>
      <c r="U172" s="143">
        <f t="shared" ref="U172:U185" si="44">IF(T172&lt;=0.1, O172, IF(R172&gt;$G$2, R172*O172, $G$2*O172))</f>
        <v>0</v>
      </c>
      <c r="V172" s="24"/>
      <c r="W172" s="61">
        <f t="shared" si="41"/>
        <v>6382</v>
      </c>
      <c r="X172" s="140" t="s">
        <v>277</v>
      </c>
      <c r="Y172" s="139">
        <f>'Ek.3-A'!X6382</f>
        <v>0</v>
      </c>
      <c r="Z172" s="139">
        <f>'Ek.3-A'!Y6382</f>
        <v>0</v>
      </c>
      <c r="AA172" s="139"/>
      <c r="AB172" s="139"/>
      <c r="AC172" s="139"/>
      <c r="AD172" s="139"/>
    </row>
    <row r="173" spans="1:30" x14ac:dyDescent="0.25">
      <c r="A173" s="6">
        <v>2.73</v>
      </c>
      <c r="B173" s="31" t="s">
        <v>90</v>
      </c>
      <c r="D173" s="72">
        <v>391239850000</v>
      </c>
      <c r="E173" s="3">
        <v>0.1</v>
      </c>
      <c r="K173" s="3">
        <f t="shared" ref="K173:K185" si="45">K172+1</f>
        <v>128</v>
      </c>
      <c r="L173" s="97" t="str">
        <f>IF(TRIM('Ek.3-A'!F173)&lt;&gt;"","var","yok")</f>
        <v>yok</v>
      </c>
      <c r="M173" s="5" t="str">
        <f>IF('Ek.3-A'!F173="", "", IF(VLOOKUP('Ek.3-A'!F173, Veriler!D:E, 2, 0)=0, "", VLOOKUP('Ek.3-A'!F173, Veriler!D:E, 2, 0)))</f>
        <v/>
      </c>
      <c r="N173" s="5" t="str">
        <f>IF('Ek.3-A'!P173="", "", 'Ek.3-A'!P173)</f>
        <v/>
      </c>
      <c r="O173" s="142">
        <f>'Ek.3-A'!S173</f>
        <v>0</v>
      </c>
      <c r="P173" s="143" t="str">
        <f>'Ek.3-A'!L173</f>
        <v/>
      </c>
      <c r="Q173" s="24" t="str">
        <f>'Ek.3-A'!M173</f>
        <v/>
      </c>
      <c r="R173" s="24">
        <f t="shared" si="42"/>
        <v>0</v>
      </c>
      <c r="S173" s="141" t="str">
        <f t="shared" si="43"/>
        <v>H</v>
      </c>
      <c r="T173" s="24">
        <f>IF(S173="E",SUM($R$5:R173),0)</f>
        <v>0</v>
      </c>
      <c r="U173" s="143">
        <f t="shared" si="44"/>
        <v>0</v>
      </c>
      <c r="V173" s="24"/>
      <c r="W173" s="61">
        <f t="shared" si="41"/>
        <v>6420</v>
      </c>
      <c r="X173" s="140" t="s">
        <v>278</v>
      </c>
      <c r="Y173" s="139">
        <f>'Ek.3-A'!X6420</f>
        <v>0</v>
      </c>
      <c r="Z173" s="139">
        <f>'Ek.3-A'!Y6420</f>
        <v>0</v>
      </c>
      <c r="AA173" s="139"/>
      <c r="AB173" s="139"/>
      <c r="AC173" s="139"/>
      <c r="AD173" s="139"/>
    </row>
    <row r="174" spans="1:30" x14ac:dyDescent="0.25">
      <c r="A174" s="6">
        <v>2.74</v>
      </c>
      <c r="B174" s="31" t="s">
        <v>90</v>
      </c>
      <c r="D174" s="71">
        <v>540419000000</v>
      </c>
      <c r="E174" s="3">
        <v>0.1</v>
      </c>
      <c r="K174" s="3">
        <f t="shared" si="45"/>
        <v>129</v>
      </c>
      <c r="L174" s="97" t="str">
        <f>IF(TRIM('Ek.3-A'!F174)&lt;&gt;"","var","yok")</f>
        <v>yok</v>
      </c>
      <c r="M174" s="5" t="str">
        <f>IF('Ek.3-A'!F174="", "", IF(VLOOKUP('Ek.3-A'!F174, Veriler!D:E, 2, 0)=0, "", VLOOKUP('Ek.3-A'!F174, Veriler!D:E, 2, 0)))</f>
        <v/>
      </c>
      <c r="N174" s="5" t="str">
        <f>IF('Ek.3-A'!P174="", "", 'Ek.3-A'!P174)</f>
        <v/>
      </c>
      <c r="O174" s="142">
        <f>'Ek.3-A'!S174</f>
        <v>0</v>
      </c>
      <c r="P174" s="143" t="str">
        <f>'Ek.3-A'!L174</f>
        <v/>
      </c>
      <c r="Q174" s="24" t="str">
        <f>'Ek.3-A'!M174</f>
        <v/>
      </c>
      <c r="R174" s="24">
        <f t="shared" si="42"/>
        <v>0</v>
      </c>
      <c r="S174" s="141" t="str">
        <f t="shared" si="43"/>
        <v>H</v>
      </c>
      <c r="T174" s="24">
        <f>IF(S174="E",SUM($R$5:R174),0)</f>
        <v>0</v>
      </c>
      <c r="U174" s="143">
        <f t="shared" si="44"/>
        <v>0</v>
      </c>
      <c r="V174" s="24"/>
      <c r="W174" s="61">
        <f t="shared" si="41"/>
        <v>6458</v>
      </c>
      <c r="X174" s="140" t="s">
        <v>279</v>
      </c>
      <c r="Y174" s="139">
        <f>'Ek.3-A'!X6458</f>
        <v>0</v>
      </c>
      <c r="Z174" s="139">
        <f>'Ek.3-A'!Y6458</f>
        <v>0</v>
      </c>
      <c r="AA174" s="139"/>
      <c r="AB174" s="139"/>
      <c r="AC174" s="139"/>
      <c r="AD174" s="139"/>
    </row>
    <row r="175" spans="1:30" x14ac:dyDescent="0.25">
      <c r="A175" s="6">
        <v>2.75</v>
      </c>
      <c r="B175" s="31" t="s">
        <v>90</v>
      </c>
      <c r="D175" s="72">
        <v>292429700048</v>
      </c>
      <c r="E175" s="3">
        <v>0.1</v>
      </c>
      <c r="K175" s="3">
        <f t="shared" si="45"/>
        <v>130</v>
      </c>
      <c r="L175" s="97" t="str">
        <f>IF(TRIM('Ek.3-A'!F175)&lt;&gt;"","var","yok")</f>
        <v>yok</v>
      </c>
      <c r="M175" s="5" t="str">
        <f>IF('Ek.3-A'!F175="", "", IF(VLOOKUP('Ek.3-A'!F175, Veriler!D:E, 2, 0)=0, "", VLOOKUP('Ek.3-A'!F175, Veriler!D:E, 2, 0)))</f>
        <v/>
      </c>
      <c r="N175" s="5" t="str">
        <f>IF('Ek.3-A'!P175="", "", 'Ek.3-A'!P175)</f>
        <v/>
      </c>
      <c r="O175" s="142">
        <f>'Ek.3-A'!S175</f>
        <v>0</v>
      </c>
      <c r="P175" s="143" t="str">
        <f>'Ek.3-A'!L175</f>
        <v/>
      </c>
      <c r="Q175" s="24" t="str">
        <f>'Ek.3-A'!M175</f>
        <v/>
      </c>
      <c r="R175" s="24">
        <f t="shared" si="42"/>
        <v>0</v>
      </c>
      <c r="S175" s="141" t="str">
        <f t="shared" si="43"/>
        <v>H</v>
      </c>
      <c r="T175" s="24">
        <f>IF(S175="E",SUM($R$5:R175),0)</f>
        <v>0</v>
      </c>
      <c r="U175" s="143">
        <f t="shared" si="44"/>
        <v>0</v>
      </c>
      <c r="V175" s="24"/>
      <c r="W175" s="61">
        <f t="shared" si="41"/>
        <v>6496</v>
      </c>
      <c r="X175" s="140" t="s">
        <v>280</v>
      </c>
      <c r="Y175" s="139">
        <f>'Ek.3-A'!X6496</f>
        <v>0</v>
      </c>
      <c r="Z175" s="139">
        <f>'Ek.3-A'!Y6496</f>
        <v>0</v>
      </c>
      <c r="AA175" s="139"/>
      <c r="AB175" s="139"/>
      <c r="AC175" s="139"/>
      <c r="AD175" s="139"/>
    </row>
    <row r="176" spans="1:30" x14ac:dyDescent="0.25">
      <c r="A176" s="6">
        <v>2.76</v>
      </c>
      <c r="B176" s="31" t="s">
        <v>90</v>
      </c>
      <c r="D176" s="71">
        <v>848250000000</v>
      </c>
      <c r="E176" s="3">
        <v>0.1</v>
      </c>
      <c r="K176" s="3">
        <f t="shared" si="45"/>
        <v>131</v>
      </c>
      <c r="L176" s="97" t="str">
        <f>IF(TRIM('Ek.3-A'!F176)&lt;&gt;"","var","yok")</f>
        <v>yok</v>
      </c>
      <c r="M176" s="5" t="str">
        <f>IF('Ek.3-A'!F176="", "", IF(VLOOKUP('Ek.3-A'!F176, Veriler!D:E, 2, 0)=0, "", VLOOKUP('Ek.3-A'!F176, Veriler!D:E, 2, 0)))</f>
        <v/>
      </c>
      <c r="N176" s="5" t="str">
        <f>IF('Ek.3-A'!P176="", "", 'Ek.3-A'!P176)</f>
        <v/>
      </c>
      <c r="O176" s="142">
        <f>'Ek.3-A'!S176</f>
        <v>0</v>
      </c>
      <c r="P176" s="143" t="str">
        <f>'Ek.3-A'!L176</f>
        <v/>
      </c>
      <c r="Q176" s="24" t="str">
        <f>'Ek.3-A'!M176</f>
        <v/>
      </c>
      <c r="R176" s="24">
        <f t="shared" si="42"/>
        <v>0</v>
      </c>
      <c r="S176" s="141" t="str">
        <f t="shared" si="43"/>
        <v>H</v>
      </c>
      <c r="T176" s="24">
        <f>IF(S176="E",SUM($R$5:R176),0)</f>
        <v>0</v>
      </c>
      <c r="U176" s="143">
        <f t="shared" si="44"/>
        <v>0</v>
      </c>
      <c r="V176" s="24"/>
      <c r="W176" s="61">
        <f t="shared" si="41"/>
        <v>6534</v>
      </c>
      <c r="X176" s="140" t="s">
        <v>281</v>
      </c>
      <c r="Y176" s="139">
        <f>'Ek.3-A'!X6534</f>
        <v>0</v>
      </c>
      <c r="Z176" s="139">
        <f>'Ek.3-A'!Y6534</f>
        <v>0</v>
      </c>
      <c r="AA176" s="139"/>
      <c r="AB176" s="139"/>
      <c r="AC176" s="139"/>
      <c r="AD176" s="139"/>
    </row>
    <row r="177" spans="1:41" x14ac:dyDescent="0.25">
      <c r="A177" s="6">
        <v>2.77</v>
      </c>
      <c r="B177" s="31" t="s">
        <v>90</v>
      </c>
      <c r="D177" s="72">
        <v>280700000019</v>
      </c>
      <c r="E177" s="3">
        <v>0.1</v>
      </c>
      <c r="K177" s="3">
        <f t="shared" si="45"/>
        <v>132</v>
      </c>
      <c r="L177" s="97" t="str">
        <f>IF(TRIM('Ek.3-A'!F177)&lt;&gt;"","var","yok")</f>
        <v>yok</v>
      </c>
      <c r="M177" s="5" t="str">
        <f>IF('Ek.3-A'!F177="", "", IF(VLOOKUP('Ek.3-A'!F177, Veriler!D:E, 2, 0)=0, "", VLOOKUP('Ek.3-A'!F177, Veriler!D:E, 2, 0)))</f>
        <v/>
      </c>
      <c r="N177" s="5" t="str">
        <f>IF('Ek.3-A'!P177="", "", 'Ek.3-A'!P177)</f>
        <v/>
      </c>
      <c r="O177" s="142">
        <f>'Ek.3-A'!S177</f>
        <v>0</v>
      </c>
      <c r="P177" s="143" t="str">
        <f>'Ek.3-A'!L177</f>
        <v/>
      </c>
      <c r="Q177" s="24" t="str">
        <f>'Ek.3-A'!M177</f>
        <v/>
      </c>
      <c r="R177" s="24">
        <f t="shared" si="42"/>
        <v>0</v>
      </c>
      <c r="S177" s="141" t="str">
        <f t="shared" si="43"/>
        <v>H</v>
      </c>
      <c r="T177" s="24">
        <f>IF(S177="E",SUM($R$5:R177),0)</f>
        <v>0</v>
      </c>
      <c r="U177" s="143">
        <f t="shared" si="44"/>
        <v>0</v>
      </c>
      <c r="V177" s="24"/>
      <c r="W177" s="61">
        <f t="shared" si="41"/>
        <v>6572</v>
      </c>
      <c r="X177" s="140" t="s">
        <v>282</v>
      </c>
      <c r="Y177" s="139">
        <f>'Ek.3-A'!X6572</f>
        <v>0</v>
      </c>
      <c r="Z177" s="139">
        <f>'Ek.3-A'!Y6572</f>
        <v>0</v>
      </c>
      <c r="AA177" s="139"/>
      <c r="AB177" s="139"/>
      <c r="AC177" s="139"/>
      <c r="AD177" s="139"/>
    </row>
    <row r="178" spans="1:41" x14ac:dyDescent="0.25">
      <c r="A178" s="6">
        <v>2.78</v>
      </c>
      <c r="B178" s="31" t="s">
        <v>90</v>
      </c>
      <c r="D178" s="71">
        <v>293590900029</v>
      </c>
      <c r="E178" s="3">
        <v>0.1</v>
      </c>
      <c r="K178" s="3">
        <f t="shared" si="45"/>
        <v>133</v>
      </c>
      <c r="L178" s="97" t="str">
        <f>IF(TRIM('Ek.3-A'!F178)&lt;&gt;"","var","yok")</f>
        <v>yok</v>
      </c>
      <c r="M178" s="5" t="str">
        <f>IF('Ek.3-A'!F178="", "", IF(VLOOKUP('Ek.3-A'!F178, Veriler!D:E, 2, 0)=0, "", VLOOKUP('Ek.3-A'!F178, Veriler!D:E, 2, 0)))</f>
        <v/>
      </c>
      <c r="N178" s="5" t="str">
        <f>IF('Ek.3-A'!P178="", "", 'Ek.3-A'!P178)</f>
        <v/>
      </c>
      <c r="O178" s="142">
        <f>'Ek.3-A'!S178</f>
        <v>0</v>
      </c>
      <c r="P178" s="143" t="str">
        <f>'Ek.3-A'!L178</f>
        <v/>
      </c>
      <c r="Q178" s="24" t="str">
        <f>'Ek.3-A'!M178</f>
        <v/>
      </c>
      <c r="R178" s="24">
        <f t="shared" si="42"/>
        <v>0</v>
      </c>
      <c r="S178" s="141" t="str">
        <f t="shared" si="43"/>
        <v>H</v>
      </c>
      <c r="T178" s="24">
        <f>IF(S178="E",SUM($R$5:R178),0)</f>
        <v>0</v>
      </c>
      <c r="U178" s="143">
        <f t="shared" si="44"/>
        <v>0</v>
      </c>
      <c r="V178" s="24"/>
      <c r="W178" s="61">
        <f t="shared" si="41"/>
        <v>6610</v>
      </c>
      <c r="X178" s="140" t="s">
        <v>283</v>
      </c>
      <c r="Y178" s="139">
        <f>'Ek.3-A'!X6610</f>
        <v>0</v>
      </c>
      <c r="Z178" s="139">
        <f>'Ek.3-A'!Y6610</f>
        <v>0</v>
      </c>
      <c r="AA178" s="139"/>
      <c r="AB178" s="139"/>
      <c r="AC178" s="139"/>
      <c r="AD178" s="139"/>
    </row>
    <row r="179" spans="1:41" x14ac:dyDescent="0.25">
      <c r="A179" s="6">
        <v>2.79</v>
      </c>
      <c r="B179" s="31" t="s">
        <v>90</v>
      </c>
      <c r="D179" s="72">
        <v>391390009000</v>
      </c>
      <c r="E179" s="3">
        <v>0.1</v>
      </c>
      <c r="K179" s="3">
        <f t="shared" si="45"/>
        <v>134</v>
      </c>
      <c r="L179" s="97" t="str">
        <f>IF(TRIM('Ek.3-A'!F179)&lt;&gt;"","var","yok")</f>
        <v>yok</v>
      </c>
      <c r="M179" s="5" t="str">
        <f>IF('Ek.3-A'!F179="", "", IF(VLOOKUP('Ek.3-A'!F179, Veriler!D:E, 2, 0)=0, "", VLOOKUP('Ek.3-A'!F179, Veriler!D:E, 2, 0)))</f>
        <v/>
      </c>
      <c r="N179" s="5" t="str">
        <f>IF('Ek.3-A'!P179="", "", 'Ek.3-A'!P179)</f>
        <v/>
      </c>
      <c r="O179" s="142">
        <f>'Ek.3-A'!S179</f>
        <v>0</v>
      </c>
      <c r="P179" s="143" t="str">
        <f>'Ek.3-A'!L179</f>
        <v/>
      </c>
      <c r="Q179" s="24" t="str">
        <f>'Ek.3-A'!M179</f>
        <v/>
      </c>
      <c r="R179" s="24">
        <f t="shared" si="42"/>
        <v>0</v>
      </c>
      <c r="S179" s="141" t="str">
        <f t="shared" si="43"/>
        <v>H</v>
      </c>
      <c r="T179" s="24">
        <f>IF(S179="E",SUM($R$5:R179),0)</f>
        <v>0</v>
      </c>
      <c r="U179" s="143">
        <f t="shared" si="44"/>
        <v>0</v>
      </c>
      <c r="V179" s="24"/>
      <c r="W179" s="61">
        <f t="shared" si="41"/>
        <v>6648</v>
      </c>
      <c r="X179" s="140" t="s">
        <v>284</v>
      </c>
      <c r="Y179" s="139">
        <f>'Ek.3-A'!X6648</f>
        <v>0</v>
      </c>
      <c r="Z179" s="139">
        <f>'Ek.3-A'!Y6648</f>
        <v>0</v>
      </c>
      <c r="AA179" s="139"/>
      <c r="AB179" s="139"/>
      <c r="AC179" s="139"/>
      <c r="AD179" s="139"/>
    </row>
    <row r="180" spans="1:41" x14ac:dyDescent="0.25">
      <c r="A180" s="6">
        <v>2.8</v>
      </c>
      <c r="B180" s="31" t="s">
        <v>90</v>
      </c>
      <c r="D180" s="71">
        <v>271019990098</v>
      </c>
      <c r="E180" s="3">
        <v>0.1</v>
      </c>
      <c r="K180" s="3">
        <f t="shared" si="45"/>
        <v>135</v>
      </c>
      <c r="L180" s="97" t="str">
        <f>IF(TRIM('Ek.3-A'!F180)&lt;&gt;"","var","yok")</f>
        <v>yok</v>
      </c>
      <c r="M180" s="5" t="str">
        <f>IF('Ek.3-A'!F180="", "", IF(VLOOKUP('Ek.3-A'!F180, Veriler!D:E, 2, 0)=0, "", VLOOKUP('Ek.3-A'!F180, Veriler!D:E, 2, 0)))</f>
        <v/>
      </c>
      <c r="N180" s="5" t="str">
        <f>IF('Ek.3-A'!P180="", "", 'Ek.3-A'!P180)</f>
        <v/>
      </c>
      <c r="O180" s="142">
        <f>'Ek.3-A'!S180</f>
        <v>0</v>
      </c>
      <c r="P180" s="143" t="str">
        <f>'Ek.3-A'!L180</f>
        <v/>
      </c>
      <c r="Q180" s="24" t="str">
        <f>'Ek.3-A'!M180</f>
        <v/>
      </c>
      <c r="R180" s="24">
        <f t="shared" si="42"/>
        <v>0</v>
      </c>
      <c r="S180" s="141" t="str">
        <f t="shared" si="43"/>
        <v>H</v>
      </c>
      <c r="T180" s="24">
        <f>IF(S180="E",SUM($R$5:R180),0)</f>
        <v>0</v>
      </c>
      <c r="U180" s="143">
        <f t="shared" si="44"/>
        <v>0</v>
      </c>
      <c r="V180" s="24"/>
      <c r="W180" s="61">
        <f t="shared" si="41"/>
        <v>6686</v>
      </c>
      <c r="X180" s="140" t="s">
        <v>285</v>
      </c>
      <c r="Y180" s="139">
        <f>'Ek.3-A'!X6686</f>
        <v>0</v>
      </c>
      <c r="Z180" s="139">
        <f>'Ek.3-A'!Y6686</f>
        <v>0</v>
      </c>
      <c r="AA180" s="139"/>
      <c r="AB180" s="139"/>
      <c r="AC180" s="139"/>
      <c r="AD180" s="139"/>
    </row>
    <row r="181" spans="1:41" x14ac:dyDescent="0.25">
      <c r="A181" s="6">
        <v>2.81</v>
      </c>
      <c r="B181" s="31" t="s">
        <v>90</v>
      </c>
      <c r="D181" s="72">
        <v>854159000000</v>
      </c>
      <c r="E181" s="3">
        <v>0.1</v>
      </c>
      <c r="K181" s="3">
        <f t="shared" si="45"/>
        <v>136</v>
      </c>
      <c r="L181" s="97" t="str">
        <f>IF(TRIM('Ek.3-A'!F181)&lt;&gt;"","var","yok")</f>
        <v>yok</v>
      </c>
      <c r="M181" s="5" t="str">
        <f>IF('Ek.3-A'!F181="", "", IF(VLOOKUP('Ek.3-A'!F181, Veriler!D:E, 2, 0)=0, "", VLOOKUP('Ek.3-A'!F181, Veriler!D:E, 2, 0)))</f>
        <v/>
      </c>
      <c r="N181" s="5" t="str">
        <f>IF('Ek.3-A'!P181="", "", 'Ek.3-A'!P181)</f>
        <v/>
      </c>
      <c r="O181" s="142">
        <f>'Ek.3-A'!S181</f>
        <v>0</v>
      </c>
      <c r="P181" s="143" t="str">
        <f>'Ek.3-A'!L181</f>
        <v/>
      </c>
      <c r="Q181" s="24" t="str">
        <f>'Ek.3-A'!M181</f>
        <v/>
      </c>
      <c r="R181" s="24">
        <f t="shared" si="42"/>
        <v>0</v>
      </c>
      <c r="S181" s="141" t="str">
        <f t="shared" si="43"/>
        <v>H</v>
      </c>
      <c r="T181" s="24">
        <f>IF(S181="E",SUM($R$5:R181),0)</f>
        <v>0</v>
      </c>
      <c r="U181" s="143">
        <f t="shared" si="44"/>
        <v>0</v>
      </c>
      <c r="V181" s="24"/>
      <c r="W181" s="61">
        <f t="shared" si="41"/>
        <v>6724</v>
      </c>
      <c r="X181" s="140" t="s">
        <v>286</v>
      </c>
      <c r="Y181" s="139">
        <f>'Ek.3-A'!X6724</f>
        <v>0</v>
      </c>
      <c r="Z181" s="139">
        <f>'Ek.3-A'!Y6724</f>
        <v>0</v>
      </c>
      <c r="AA181" s="139"/>
      <c r="AB181" s="139"/>
      <c r="AC181" s="139"/>
      <c r="AD181" s="139"/>
    </row>
    <row r="182" spans="1:41" x14ac:dyDescent="0.25">
      <c r="A182" s="6">
        <v>2.82</v>
      </c>
      <c r="B182" s="31" t="s">
        <v>90</v>
      </c>
      <c r="D182" s="71">
        <v>271019870000</v>
      </c>
      <c r="E182" s="3">
        <v>0.1</v>
      </c>
      <c r="K182" s="3">
        <f t="shared" si="45"/>
        <v>137</v>
      </c>
      <c r="L182" s="97" t="str">
        <f>IF(TRIM('Ek.3-A'!F182)&lt;&gt;"","var","yok")</f>
        <v>yok</v>
      </c>
      <c r="M182" s="5" t="str">
        <f>IF('Ek.3-A'!F182="", "", IF(VLOOKUP('Ek.3-A'!F182, Veriler!D:E, 2, 0)=0, "", VLOOKUP('Ek.3-A'!F182, Veriler!D:E, 2, 0)))</f>
        <v/>
      </c>
      <c r="N182" s="5" t="str">
        <f>IF('Ek.3-A'!P182="", "", 'Ek.3-A'!P182)</f>
        <v/>
      </c>
      <c r="O182" s="142">
        <f>'Ek.3-A'!S182</f>
        <v>0</v>
      </c>
      <c r="P182" s="143" t="str">
        <f>'Ek.3-A'!L182</f>
        <v/>
      </c>
      <c r="Q182" s="24" t="str">
        <f>'Ek.3-A'!M182</f>
        <v/>
      </c>
      <c r="R182" s="24">
        <f t="shared" si="42"/>
        <v>0</v>
      </c>
      <c r="S182" s="141" t="str">
        <f t="shared" si="43"/>
        <v>H</v>
      </c>
      <c r="T182" s="24">
        <f>IF(S182="E",SUM($R$5:R182),0)</f>
        <v>0</v>
      </c>
      <c r="U182" s="143">
        <f t="shared" si="44"/>
        <v>0</v>
      </c>
      <c r="V182" s="24"/>
      <c r="W182" s="61">
        <f t="shared" si="41"/>
        <v>6762</v>
      </c>
      <c r="X182" s="140" t="s">
        <v>287</v>
      </c>
      <c r="Y182" s="139">
        <f>'Ek.3-A'!X6762</f>
        <v>0</v>
      </c>
      <c r="Z182" s="139">
        <f>'Ek.3-A'!Y6762</f>
        <v>0</v>
      </c>
      <c r="AA182" s="139"/>
      <c r="AB182" s="139"/>
      <c r="AC182" s="139"/>
      <c r="AD182" s="139"/>
    </row>
    <row r="183" spans="1:41" x14ac:dyDescent="0.25">
      <c r="A183" s="6">
        <v>2.83</v>
      </c>
      <c r="B183" s="31" t="s">
        <v>90</v>
      </c>
      <c r="D183" s="72">
        <v>854190000019</v>
      </c>
      <c r="E183" s="3">
        <v>0.1</v>
      </c>
      <c r="K183" s="3">
        <f t="shared" si="45"/>
        <v>138</v>
      </c>
      <c r="L183" s="97" t="str">
        <f>IF(TRIM('Ek.3-A'!F183)&lt;&gt;"","var","yok")</f>
        <v>yok</v>
      </c>
      <c r="M183" s="5" t="str">
        <f>IF('Ek.3-A'!F183="", "", IF(VLOOKUP('Ek.3-A'!F183, Veriler!D:E, 2, 0)=0, "", VLOOKUP('Ek.3-A'!F183, Veriler!D:E, 2, 0)))</f>
        <v/>
      </c>
      <c r="N183" s="5" t="str">
        <f>IF('Ek.3-A'!P183="", "", 'Ek.3-A'!P183)</f>
        <v/>
      </c>
      <c r="O183" s="142">
        <f>'Ek.3-A'!S183</f>
        <v>0</v>
      </c>
      <c r="P183" s="143" t="str">
        <f>'Ek.3-A'!L183</f>
        <v/>
      </c>
      <c r="Q183" s="24" t="str">
        <f>'Ek.3-A'!M183</f>
        <v/>
      </c>
      <c r="R183" s="24">
        <f t="shared" si="42"/>
        <v>0</v>
      </c>
      <c r="S183" s="141" t="str">
        <f t="shared" si="43"/>
        <v>H</v>
      </c>
      <c r="T183" s="24">
        <f>IF(S183="E",SUM($R$5:R183),0)</f>
        <v>0</v>
      </c>
      <c r="U183" s="143">
        <f t="shared" si="44"/>
        <v>0</v>
      </c>
      <c r="V183" s="24"/>
      <c r="W183" s="61">
        <f t="shared" si="41"/>
        <v>6800</v>
      </c>
      <c r="X183" s="140" t="s">
        <v>288</v>
      </c>
      <c r="Y183" s="139">
        <f>'Ek.3-A'!X6800</f>
        <v>0</v>
      </c>
      <c r="Z183" s="139">
        <f>'Ek.3-A'!Y6800</f>
        <v>0</v>
      </c>
      <c r="AA183" s="139"/>
      <c r="AB183" s="139"/>
      <c r="AC183" s="139"/>
      <c r="AD183" s="139"/>
    </row>
    <row r="184" spans="1:41" x14ac:dyDescent="0.25">
      <c r="A184" s="6">
        <v>2.84</v>
      </c>
      <c r="B184" s="31" t="s">
        <v>90</v>
      </c>
      <c r="D184" s="71">
        <v>854110000000</v>
      </c>
      <c r="E184" s="3">
        <v>0.1</v>
      </c>
      <c r="K184" s="3">
        <f t="shared" si="45"/>
        <v>139</v>
      </c>
      <c r="L184" s="97" t="str">
        <f>IF(TRIM('Ek.3-A'!F184)&lt;&gt;"","var","yok")</f>
        <v>yok</v>
      </c>
      <c r="M184" s="5" t="str">
        <f>IF('Ek.3-A'!F184="", "", IF(VLOOKUP('Ek.3-A'!F184, Veriler!D:E, 2, 0)=0, "", VLOOKUP('Ek.3-A'!F184, Veriler!D:E, 2, 0)))</f>
        <v/>
      </c>
      <c r="N184" s="5" t="str">
        <f>IF('Ek.3-A'!P184="", "", 'Ek.3-A'!P184)</f>
        <v/>
      </c>
      <c r="O184" s="142">
        <f>'Ek.3-A'!S184</f>
        <v>0</v>
      </c>
      <c r="P184" s="143" t="str">
        <f>'Ek.3-A'!L184</f>
        <v/>
      </c>
      <c r="Q184" s="24" t="str">
        <f>'Ek.3-A'!M184</f>
        <v/>
      </c>
      <c r="R184" s="24">
        <f t="shared" si="42"/>
        <v>0</v>
      </c>
      <c r="S184" s="141" t="str">
        <f t="shared" si="43"/>
        <v>H</v>
      </c>
      <c r="T184" s="24">
        <f>IF(S184="E",SUM($R$5:R184),0)</f>
        <v>0</v>
      </c>
      <c r="U184" s="143">
        <f t="shared" si="44"/>
        <v>0</v>
      </c>
      <c r="V184" s="24"/>
      <c r="W184" s="61">
        <f t="shared" si="41"/>
        <v>6838</v>
      </c>
      <c r="X184" s="140" t="s">
        <v>289</v>
      </c>
      <c r="Y184" s="139">
        <f>'Ek.3-A'!X6838</f>
        <v>0</v>
      </c>
      <c r="Z184" s="139">
        <f>'Ek.3-A'!Y6838</f>
        <v>0</v>
      </c>
      <c r="AA184" s="139"/>
      <c r="AB184" s="139"/>
      <c r="AC184" s="139"/>
      <c r="AD184" s="139"/>
    </row>
    <row r="185" spans="1:41" x14ac:dyDescent="0.25">
      <c r="A185" s="6">
        <v>2.85</v>
      </c>
      <c r="B185" s="31" t="s">
        <v>90</v>
      </c>
      <c r="D185" s="72">
        <v>850110990000</v>
      </c>
      <c r="E185" s="3">
        <v>0.1</v>
      </c>
      <c r="K185" s="3">
        <f t="shared" si="45"/>
        <v>140</v>
      </c>
      <c r="L185" s="97" t="str">
        <f>IF(TRIM('Ek.3-A'!F185)&lt;&gt;"","var","yok")</f>
        <v>yok</v>
      </c>
      <c r="M185" s="5" t="str">
        <f>IF('Ek.3-A'!F185="", "", IF(VLOOKUP('Ek.3-A'!F185, Veriler!D:E, 2, 0)=0, "", VLOOKUP('Ek.3-A'!F185, Veriler!D:E, 2, 0)))</f>
        <v/>
      </c>
      <c r="N185" s="5" t="str">
        <f>IF('Ek.3-A'!P185="", "", 'Ek.3-A'!P185)</f>
        <v/>
      </c>
      <c r="O185" s="142">
        <f>'Ek.3-A'!S185</f>
        <v>0</v>
      </c>
      <c r="P185" s="143" t="str">
        <f>'Ek.3-A'!L185</f>
        <v/>
      </c>
      <c r="Q185" s="24" t="str">
        <f>'Ek.3-A'!M185</f>
        <v/>
      </c>
      <c r="R185" s="24">
        <f t="shared" si="42"/>
        <v>0</v>
      </c>
      <c r="S185" s="141" t="str">
        <f t="shared" si="43"/>
        <v>H</v>
      </c>
      <c r="T185" s="24">
        <f>IF(S185="E",SUM($R$5:R185),0)</f>
        <v>0</v>
      </c>
      <c r="U185" s="143">
        <f t="shared" si="44"/>
        <v>0</v>
      </c>
      <c r="V185" s="24"/>
      <c r="W185" s="61">
        <f t="shared" si="41"/>
        <v>6876</v>
      </c>
      <c r="X185" s="140" t="s">
        <v>290</v>
      </c>
      <c r="Y185" s="139">
        <f>'Ek.3-A'!X6876</f>
        <v>0</v>
      </c>
      <c r="Z185" s="139">
        <f>'Ek.3-A'!Y6876</f>
        <v>0</v>
      </c>
      <c r="AA185" s="139"/>
      <c r="AB185" s="139"/>
      <c r="AC185" s="139"/>
      <c r="AD185" s="139"/>
    </row>
    <row r="186" spans="1:41" x14ac:dyDescent="0.25">
      <c r="A186" s="6">
        <v>2.86</v>
      </c>
      <c r="B186" s="31" t="s">
        <v>90</v>
      </c>
      <c r="D186" s="71">
        <v>560122100011</v>
      </c>
      <c r="E186" s="3">
        <v>0.1</v>
      </c>
      <c r="T186" s="24"/>
      <c r="U186" s="25"/>
      <c r="V186" s="25"/>
      <c r="W186" s="61">
        <f t="shared" si="41"/>
        <v>6914</v>
      </c>
      <c r="X186" s="140" t="s">
        <v>291</v>
      </c>
      <c r="Y186" s="139">
        <f>'Ek.3-A'!X6914</f>
        <v>0</v>
      </c>
      <c r="Z186" s="139">
        <f>'Ek.3-A'!Y6914</f>
        <v>0</v>
      </c>
      <c r="AO186" s="140">
        <f>'Ek.3-A'!L186</f>
        <v>0</v>
      </c>
    </row>
    <row r="187" spans="1:41" x14ac:dyDescent="0.25">
      <c r="A187" s="6">
        <v>2.87</v>
      </c>
      <c r="B187" s="31" t="s">
        <v>90</v>
      </c>
      <c r="D187" s="72">
        <v>381800100000</v>
      </c>
      <c r="E187" s="3">
        <v>0.1</v>
      </c>
      <c r="T187" s="24"/>
      <c r="U187" s="25"/>
      <c r="V187" s="25"/>
      <c r="W187" s="61">
        <f t="shared" si="41"/>
        <v>6952</v>
      </c>
      <c r="X187" s="140" t="s">
        <v>292</v>
      </c>
      <c r="Y187" s="139">
        <f>'Ek.3-A'!X6952</f>
        <v>0</v>
      </c>
      <c r="Z187" s="139">
        <f>'Ek.3-A'!Y6952</f>
        <v>0</v>
      </c>
    </row>
    <row r="188" spans="1:41" x14ac:dyDescent="0.25">
      <c r="A188" s="6">
        <v>2.88</v>
      </c>
      <c r="B188" s="31" t="s">
        <v>90</v>
      </c>
      <c r="D188" s="71">
        <v>291590700049</v>
      </c>
      <c r="E188" s="3">
        <v>0.1</v>
      </c>
      <c r="T188" s="24"/>
      <c r="U188" s="25"/>
      <c r="V188" s="25"/>
      <c r="W188" s="61">
        <f t="shared" si="41"/>
        <v>6990</v>
      </c>
      <c r="X188" s="140" t="s">
        <v>293</v>
      </c>
      <c r="Y188" s="139">
        <f>'Ek.3-A'!X6990</f>
        <v>0</v>
      </c>
      <c r="Z188" s="139">
        <f>'Ek.3-A'!Y6990</f>
        <v>0</v>
      </c>
    </row>
    <row r="189" spans="1:41" x14ac:dyDescent="0.25">
      <c r="A189" s="6">
        <v>2.89</v>
      </c>
      <c r="B189" s="31" t="s">
        <v>90</v>
      </c>
      <c r="D189" s="72">
        <v>291590900049</v>
      </c>
      <c r="E189" s="3">
        <v>0.1</v>
      </c>
      <c r="T189" s="24"/>
      <c r="U189" s="25"/>
      <c r="V189" s="25"/>
      <c r="W189" s="61">
        <f t="shared" si="41"/>
        <v>7028</v>
      </c>
      <c r="X189" s="140" t="s">
        <v>294</v>
      </c>
      <c r="Y189" s="139">
        <f>'Ek.3-A'!X7028</f>
        <v>0</v>
      </c>
      <c r="Z189" s="139">
        <f>'Ek.3-A'!Y7028</f>
        <v>0</v>
      </c>
    </row>
    <row r="190" spans="1:41" x14ac:dyDescent="0.25">
      <c r="A190" s="6">
        <v>2.9</v>
      </c>
      <c r="B190" s="31" t="s">
        <v>90</v>
      </c>
      <c r="D190" s="71">
        <v>720410000019</v>
      </c>
      <c r="E190" s="3">
        <v>0.1</v>
      </c>
      <c r="T190" s="24"/>
      <c r="U190" s="25"/>
      <c r="V190" s="25"/>
      <c r="W190" s="61">
        <f t="shared" si="41"/>
        <v>7066</v>
      </c>
      <c r="X190" s="140" t="s">
        <v>295</v>
      </c>
      <c r="Y190" s="139">
        <f>'Ek.3-A'!X7066</f>
        <v>0</v>
      </c>
      <c r="Z190" s="139">
        <f>'Ek.3-A'!Y7066</f>
        <v>0</v>
      </c>
    </row>
    <row r="191" spans="1:41" x14ac:dyDescent="0.25">
      <c r="A191" s="6">
        <v>2.91</v>
      </c>
      <c r="B191" s="31" t="s">
        <v>90</v>
      </c>
      <c r="D191" s="72">
        <v>720410000011</v>
      </c>
      <c r="E191" s="3">
        <v>0.1</v>
      </c>
      <c r="T191" s="24"/>
      <c r="U191" s="25"/>
      <c r="V191" s="25"/>
      <c r="W191" s="61">
        <f t="shared" si="41"/>
        <v>7104</v>
      </c>
      <c r="X191" s="140" t="s">
        <v>296</v>
      </c>
      <c r="Y191" s="139">
        <f>'Ek.3-A'!X7104</f>
        <v>0</v>
      </c>
      <c r="Z191" s="139">
        <f>'Ek.3-A'!Y7104</f>
        <v>0</v>
      </c>
    </row>
    <row r="192" spans="1:41" x14ac:dyDescent="0.25">
      <c r="A192" s="6">
        <v>2.92</v>
      </c>
      <c r="B192" s="31" t="s">
        <v>90</v>
      </c>
      <c r="D192" s="71">
        <v>700600900019</v>
      </c>
      <c r="E192" s="3">
        <v>0.1</v>
      </c>
      <c r="T192" s="24"/>
      <c r="U192" s="25"/>
      <c r="V192" s="25"/>
      <c r="W192" s="61">
        <f t="shared" si="41"/>
        <v>7142</v>
      </c>
      <c r="X192" s="140" t="s">
        <v>297</v>
      </c>
      <c r="Y192" s="139">
        <f>'Ek.3-A'!X7142</f>
        <v>0</v>
      </c>
      <c r="Z192" s="139">
        <f>'Ek.3-A'!Y7142</f>
        <v>0</v>
      </c>
    </row>
    <row r="193" spans="1:30" x14ac:dyDescent="0.25">
      <c r="A193" s="6">
        <v>2.93</v>
      </c>
      <c r="B193" s="31" t="s">
        <v>90</v>
      </c>
      <c r="D193" s="72">
        <v>700600900011</v>
      </c>
      <c r="E193" s="3">
        <v>0.1</v>
      </c>
      <c r="T193" s="24"/>
      <c r="U193" s="25"/>
      <c r="V193" s="25"/>
      <c r="W193" s="61">
        <f t="shared" si="41"/>
        <v>7180</v>
      </c>
      <c r="X193" s="140" t="s">
        <v>298</v>
      </c>
      <c r="Y193" s="139">
        <f>'Ek.3-A'!X7180</f>
        <v>0</v>
      </c>
      <c r="Z193" s="139">
        <f>'Ek.3-A'!Y7180</f>
        <v>0</v>
      </c>
    </row>
    <row r="194" spans="1:30" x14ac:dyDescent="0.25">
      <c r="A194" s="6">
        <v>2.94</v>
      </c>
      <c r="B194" s="31" t="s">
        <v>90</v>
      </c>
      <c r="D194" s="71">
        <v>360100000012</v>
      </c>
      <c r="E194" s="3">
        <v>0.1</v>
      </c>
      <c r="T194" s="24"/>
      <c r="U194" s="25"/>
      <c r="V194" s="25"/>
      <c r="W194" s="61">
        <f t="shared" si="41"/>
        <v>7218</v>
      </c>
      <c r="X194" s="140" t="s">
        <v>299</v>
      </c>
      <c r="Y194" s="139">
        <f>'Ek.3-A'!X7218</f>
        <v>0</v>
      </c>
      <c r="Z194" s="139">
        <f>'Ek.3-A'!Y7218</f>
        <v>0</v>
      </c>
    </row>
    <row r="195" spans="1:30" x14ac:dyDescent="0.25">
      <c r="A195" s="6">
        <v>2.95</v>
      </c>
      <c r="B195" s="31" t="s">
        <v>90</v>
      </c>
      <c r="D195" s="72">
        <v>853630100000</v>
      </c>
      <c r="E195" s="3">
        <v>0.1</v>
      </c>
      <c r="K195" s="3">
        <f>K185+1</f>
        <v>141</v>
      </c>
      <c r="L195" s="97" t="str">
        <f>IF(TRIM('Ek.3-A'!F195)&lt;&gt;"","var","yok")</f>
        <v>yok</v>
      </c>
      <c r="M195" s="5" t="str">
        <f>IF('Ek.3-A'!F195="", "", IF(VLOOKUP('Ek.3-A'!F195, Veriler!D:E, 2, 0)=0, "", VLOOKUP('Ek.3-A'!F195, Veriler!D:E, 2, 0)))</f>
        <v/>
      </c>
      <c r="N195" s="5" t="str">
        <f>IF('Ek.3-A'!P195="", "", 'Ek.3-A'!P195)</f>
        <v/>
      </c>
      <c r="O195" s="142">
        <f>'Ek.3-A'!S195</f>
        <v>0</v>
      </c>
      <c r="P195" s="143" t="str">
        <f>'Ek.3-A'!L195</f>
        <v/>
      </c>
      <c r="Q195" s="24" t="str">
        <f>'Ek.3-A'!M195</f>
        <v/>
      </c>
      <c r="R195" s="24">
        <f t="shared" ref="R195:R208" si="46">IF(L195="var",0,IF(Q195&lt;=0.005,Q195,0))</f>
        <v>0</v>
      </c>
      <c r="S195" s="141" t="str">
        <f t="shared" ref="S195:S208" si="47">IF(Q195&lt;=0.005,"E","H")</f>
        <v>H</v>
      </c>
      <c r="T195" s="24">
        <f>IF(S195="E",SUM($R$5:R195),0)</f>
        <v>0</v>
      </c>
      <c r="U195" s="143">
        <f t="shared" ref="U195:U208" si="48">IF(T195&lt;=0.1, O195, IF(R195&gt;$G$2, R195*O195, $G$2*O195))</f>
        <v>0</v>
      </c>
      <c r="V195" s="24"/>
      <c r="W195" s="61">
        <f t="shared" si="41"/>
        <v>7256</v>
      </c>
      <c r="X195" s="140" t="s">
        <v>300</v>
      </c>
      <c r="Y195" s="139">
        <f>'Ek.3-A'!X7256</f>
        <v>0</v>
      </c>
      <c r="Z195" s="139">
        <f>'Ek.3-A'!Y7256</f>
        <v>0</v>
      </c>
      <c r="AA195" s="139"/>
      <c r="AB195" s="139"/>
      <c r="AC195" s="139"/>
      <c r="AD195" s="139"/>
    </row>
    <row r="196" spans="1:30" x14ac:dyDescent="0.25">
      <c r="A196" s="6">
        <v>2.96</v>
      </c>
      <c r="B196" s="31" t="s">
        <v>90</v>
      </c>
      <c r="D196" s="71">
        <v>854232750000</v>
      </c>
      <c r="E196" s="3">
        <v>0.1</v>
      </c>
      <c r="K196" s="3">
        <f t="shared" ref="K196:K208" si="49">K195+1</f>
        <v>142</v>
      </c>
      <c r="L196" s="97" t="str">
        <f>IF(TRIM('Ek.3-A'!F196)&lt;&gt;"","var","yok")</f>
        <v>yok</v>
      </c>
      <c r="M196" s="5" t="str">
        <f>IF('Ek.3-A'!F196="", "", IF(VLOOKUP('Ek.3-A'!F196, Veriler!D:E, 2, 0)=0, "", VLOOKUP('Ek.3-A'!F196, Veriler!D:E, 2, 0)))</f>
        <v/>
      </c>
      <c r="N196" s="5" t="str">
        <f>IF('Ek.3-A'!P196="", "", 'Ek.3-A'!P196)</f>
        <v/>
      </c>
      <c r="O196" s="142">
        <f>'Ek.3-A'!S196</f>
        <v>0</v>
      </c>
      <c r="P196" s="143" t="str">
        <f>'Ek.3-A'!L196</f>
        <v/>
      </c>
      <c r="Q196" s="24" t="str">
        <f>'Ek.3-A'!M196</f>
        <v/>
      </c>
      <c r="R196" s="24">
        <f t="shared" si="46"/>
        <v>0</v>
      </c>
      <c r="S196" s="141" t="str">
        <f t="shared" si="47"/>
        <v>H</v>
      </c>
      <c r="T196" s="24">
        <f>IF(S196="E",SUM($R$5:R196),0)</f>
        <v>0</v>
      </c>
      <c r="U196" s="143">
        <f t="shared" si="48"/>
        <v>0</v>
      </c>
      <c r="V196" s="24"/>
      <c r="W196" s="61">
        <f t="shared" si="41"/>
        <v>7294</v>
      </c>
      <c r="X196" s="140" t="s">
        <v>301</v>
      </c>
      <c r="Y196" s="139">
        <f>'Ek.3-A'!X7294</f>
        <v>0</v>
      </c>
      <c r="Z196" s="139">
        <f>'Ek.3-A'!Y7294</f>
        <v>0</v>
      </c>
      <c r="AA196" s="139"/>
      <c r="AB196" s="139"/>
      <c r="AC196" s="139"/>
      <c r="AD196" s="139"/>
    </row>
    <row r="197" spans="1:30" x14ac:dyDescent="0.25">
      <c r="A197" s="6">
        <v>2.97</v>
      </c>
      <c r="B197" s="31" t="s">
        <v>90</v>
      </c>
      <c r="D197" s="72">
        <v>854511000011</v>
      </c>
      <c r="E197" s="3">
        <v>0.1</v>
      </c>
      <c r="K197" s="3">
        <f t="shared" si="49"/>
        <v>143</v>
      </c>
      <c r="L197" s="97" t="str">
        <f>IF(TRIM('Ek.3-A'!F197)&lt;&gt;"","var","yok")</f>
        <v>yok</v>
      </c>
      <c r="M197" s="5" t="str">
        <f>IF('Ek.3-A'!F197="", "", IF(VLOOKUP('Ek.3-A'!F197, Veriler!D:E, 2, 0)=0, "", VLOOKUP('Ek.3-A'!F197, Veriler!D:E, 2, 0)))</f>
        <v/>
      </c>
      <c r="N197" s="5" t="str">
        <f>IF('Ek.3-A'!P197="", "", 'Ek.3-A'!P197)</f>
        <v/>
      </c>
      <c r="O197" s="142">
        <f>'Ek.3-A'!S197</f>
        <v>0</v>
      </c>
      <c r="P197" s="143" t="str">
        <f>'Ek.3-A'!L197</f>
        <v/>
      </c>
      <c r="Q197" s="24" t="str">
        <f>'Ek.3-A'!M197</f>
        <v/>
      </c>
      <c r="R197" s="24">
        <f t="shared" si="46"/>
        <v>0</v>
      </c>
      <c r="S197" s="141" t="str">
        <f t="shared" si="47"/>
        <v>H</v>
      </c>
      <c r="T197" s="24">
        <f>IF(S197="E",SUM($R$5:R197),0)</f>
        <v>0</v>
      </c>
      <c r="U197" s="143">
        <f t="shared" si="48"/>
        <v>0</v>
      </c>
      <c r="V197" s="24"/>
      <c r="W197" s="61">
        <f t="shared" si="41"/>
        <v>7332</v>
      </c>
      <c r="X197" s="140" t="s">
        <v>302</v>
      </c>
      <c r="Y197" s="139">
        <f>'Ek.3-A'!X7332</f>
        <v>0</v>
      </c>
      <c r="Z197" s="139">
        <f>'Ek.3-A'!Y7332</f>
        <v>0</v>
      </c>
      <c r="AA197" s="139"/>
      <c r="AB197" s="139"/>
      <c r="AC197" s="139"/>
      <c r="AD197" s="139"/>
    </row>
    <row r="198" spans="1:30" x14ac:dyDescent="0.25">
      <c r="A198" s="6">
        <v>2.98</v>
      </c>
      <c r="B198" s="31" t="s">
        <v>90</v>
      </c>
      <c r="D198" s="71">
        <v>854720000000</v>
      </c>
      <c r="E198" s="3">
        <v>0.1</v>
      </c>
      <c r="K198" s="3">
        <f t="shared" si="49"/>
        <v>144</v>
      </c>
      <c r="L198" s="97" t="str">
        <f>IF(TRIM('Ek.3-A'!F198)&lt;&gt;"","var","yok")</f>
        <v>yok</v>
      </c>
      <c r="M198" s="5" t="str">
        <f>IF('Ek.3-A'!F198="", "", IF(VLOOKUP('Ek.3-A'!F198, Veriler!D:E, 2, 0)=0, "", VLOOKUP('Ek.3-A'!F198, Veriler!D:E, 2, 0)))</f>
        <v/>
      </c>
      <c r="N198" s="5" t="str">
        <f>IF('Ek.3-A'!P198="", "", 'Ek.3-A'!P198)</f>
        <v/>
      </c>
      <c r="O198" s="142">
        <f>'Ek.3-A'!S198</f>
        <v>0</v>
      </c>
      <c r="P198" s="143" t="str">
        <f>'Ek.3-A'!L198</f>
        <v/>
      </c>
      <c r="Q198" s="24" t="str">
        <f>'Ek.3-A'!M198</f>
        <v/>
      </c>
      <c r="R198" s="24">
        <f t="shared" si="46"/>
        <v>0</v>
      </c>
      <c r="S198" s="141" t="str">
        <f t="shared" si="47"/>
        <v>H</v>
      </c>
      <c r="T198" s="24">
        <f>IF(S198="E",SUM($R$5:R198),0)</f>
        <v>0</v>
      </c>
      <c r="U198" s="143">
        <f t="shared" si="48"/>
        <v>0</v>
      </c>
      <c r="V198" s="24"/>
      <c r="W198" s="61">
        <f t="shared" ref="W198:W205" si="50">W197+$W$2</f>
        <v>7370</v>
      </c>
      <c r="X198" s="140" t="s">
        <v>303</v>
      </c>
      <c r="Y198" s="139">
        <f>'Ek.3-A'!X7370</f>
        <v>0</v>
      </c>
      <c r="Z198" s="139">
        <f>'Ek.3-A'!Y7370</f>
        <v>0</v>
      </c>
      <c r="AA198" s="139"/>
      <c r="AB198" s="139"/>
      <c r="AC198" s="139"/>
      <c r="AD198" s="139"/>
    </row>
    <row r="199" spans="1:30" x14ac:dyDescent="0.25">
      <c r="A199" s="6">
        <v>2.99</v>
      </c>
      <c r="B199" s="31" t="s">
        <v>90</v>
      </c>
      <c r="D199" s="72">
        <v>853190000000</v>
      </c>
      <c r="E199" s="3">
        <v>0.1</v>
      </c>
      <c r="K199" s="3">
        <f t="shared" si="49"/>
        <v>145</v>
      </c>
      <c r="L199" s="97" t="str">
        <f>IF(TRIM('Ek.3-A'!F199)&lt;&gt;"","var","yok")</f>
        <v>yok</v>
      </c>
      <c r="M199" s="5" t="str">
        <f>IF('Ek.3-A'!F199="", "", IF(VLOOKUP('Ek.3-A'!F199, Veriler!D:E, 2, 0)=0, "", VLOOKUP('Ek.3-A'!F199, Veriler!D:E, 2, 0)))</f>
        <v/>
      </c>
      <c r="N199" s="5" t="str">
        <f>IF('Ek.3-A'!P199="", "", 'Ek.3-A'!P199)</f>
        <v/>
      </c>
      <c r="O199" s="142">
        <f>'Ek.3-A'!S199</f>
        <v>0</v>
      </c>
      <c r="P199" s="143" t="str">
        <f>'Ek.3-A'!L199</f>
        <v/>
      </c>
      <c r="Q199" s="24" t="str">
        <f>'Ek.3-A'!M199</f>
        <v/>
      </c>
      <c r="R199" s="24">
        <f t="shared" si="46"/>
        <v>0</v>
      </c>
      <c r="S199" s="141" t="str">
        <f t="shared" si="47"/>
        <v>H</v>
      </c>
      <c r="T199" s="24">
        <f>IF(S199="E",SUM($R$5:R199),0)</f>
        <v>0</v>
      </c>
      <c r="U199" s="143">
        <f t="shared" si="48"/>
        <v>0</v>
      </c>
      <c r="V199" s="24"/>
      <c r="W199" s="61">
        <f t="shared" si="50"/>
        <v>7408</v>
      </c>
      <c r="X199" s="140" t="s">
        <v>304</v>
      </c>
      <c r="Y199" s="139">
        <f>'Ek.3-A'!X7408</f>
        <v>0</v>
      </c>
      <c r="Z199" s="139">
        <f>'Ek.3-A'!Y7408</f>
        <v>0</v>
      </c>
      <c r="AA199" s="139"/>
      <c r="AB199" s="139"/>
      <c r="AC199" s="139"/>
      <c r="AD199" s="139"/>
    </row>
    <row r="200" spans="1:30" x14ac:dyDescent="0.25">
      <c r="A200" s="6">
        <v>3</v>
      </c>
      <c r="B200" s="31" t="s">
        <v>90</v>
      </c>
      <c r="D200" s="71">
        <v>854999000000</v>
      </c>
      <c r="E200" s="3">
        <v>0.1</v>
      </c>
      <c r="K200" s="3">
        <f t="shared" si="49"/>
        <v>146</v>
      </c>
      <c r="L200" s="97" t="str">
        <f>IF(TRIM('Ek.3-A'!F200)&lt;&gt;"","var","yok")</f>
        <v>yok</v>
      </c>
      <c r="M200" s="5" t="str">
        <f>IF('Ek.3-A'!F200="", "", IF(VLOOKUP('Ek.3-A'!F200, Veriler!D:E, 2, 0)=0, "", VLOOKUP('Ek.3-A'!F200, Veriler!D:E, 2, 0)))</f>
        <v/>
      </c>
      <c r="N200" s="5" t="str">
        <f>IF('Ek.3-A'!P200="", "", 'Ek.3-A'!P200)</f>
        <v/>
      </c>
      <c r="O200" s="142">
        <f>'Ek.3-A'!S200</f>
        <v>0</v>
      </c>
      <c r="P200" s="143" t="str">
        <f>'Ek.3-A'!L200</f>
        <v/>
      </c>
      <c r="Q200" s="24" t="str">
        <f>'Ek.3-A'!M200</f>
        <v/>
      </c>
      <c r="R200" s="24">
        <f t="shared" si="46"/>
        <v>0</v>
      </c>
      <c r="S200" s="141" t="str">
        <f t="shared" si="47"/>
        <v>H</v>
      </c>
      <c r="T200" s="24">
        <f>IF(S200="E",SUM($R$5:R200),0)</f>
        <v>0</v>
      </c>
      <c r="U200" s="143">
        <f t="shared" si="48"/>
        <v>0</v>
      </c>
      <c r="V200" s="24"/>
      <c r="W200" s="61">
        <f t="shared" si="50"/>
        <v>7446</v>
      </c>
      <c r="X200" s="140" t="s">
        <v>305</v>
      </c>
      <c r="Y200" s="139">
        <f>'Ek.3-A'!X7446</f>
        <v>0</v>
      </c>
      <c r="Z200" s="139">
        <f>'Ek.3-A'!Y7446</f>
        <v>0</v>
      </c>
      <c r="AA200" s="139"/>
      <c r="AB200" s="139"/>
      <c r="AC200" s="139"/>
      <c r="AD200" s="139"/>
    </row>
    <row r="201" spans="1:30" x14ac:dyDescent="0.25">
      <c r="A201" s="6">
        <v>3.01</v>
      </c>
      <c r="B201" s="31" t="s">
        <v>90</v>
      </c>
      <c r="D201" s="72">
        <v>854290000000</v>
      </c>
      <c r="E201" s="3">
        <v>0.1</v>
      </c>
      <c r="K201" s="3">
        <f t="shared" si="49"/>
        <v>147</v>
      </c>
      <c r="L201" s="97" t="str">
        <f>IF(TRIM('Ek.3-A'!F201)&lt;&gt;"","var","yok")</f>
        <v>yok</v>
      </c>
      <c r="M201" s="5" t="str">
        <f>IF('Ek.3-A'!F201="", "", IF(VLOOKUP('Ek.3-A'!F201, Veriler!D:E, 2, 0)=0, "", VLOOKUP('Ek.3-A'!F201, Veriler!D:E, 2, 0)))</f>
        <v/>
      </c>
      <c r="N201" s="5" t="str">
        <f>IF('Ek.3-A'!P201="", "", 'Ek.3-A'!P201)</f>
        <v/>
      </c>
      <c r="O201" s="142">
        <f>'Ek.3-A'!S201</f>
        <v>0</v>
      </c>
      <c r="P201" s="143" t="str">
        <f>'Ek.3-A'!L201</f>
        <v/>
      </c>
      <c r="Q201" s="24" t="str">
        <f>'Ek.3-A'!M201</f>
        <v/>
      </c>
      <c r="R201" s="24">
        <f t="shared" si="46"/>
        <v>0</v>
      </c>
      <c r="S201" s="141" t="str">
        <f t="shared" si="47"/>
        <v>H</v>
      </c>
      <c r="T201" s="24">
        <f>IF(S201="E",SUM($R$5:R201),0)</f>
        <v>0</v>
      </c>
      <c r="U201" s="143">
        <f t="shared" si="48"/>
        <v>0</v>
      </c>
      <c r="V201" s="24"/>
      <c r="W201" s="61">
        <f t="shared" si="50"/>
        <v>7484</v>
      </c>
      <c r="X201" s="140" t="s">
        <v>306</v>
      </c>
      <c r="Y201" s="139">
        <f>'Ek.3-A'!X7484</f>
        <v>0</v>
      </c>
      <c r="Z201" s="139">
        <f>'Ek.3-A'!Y7484</f>
        <v>0</v>
      </c>
      <c r="AA201" s="139"/>
      <c r="AB201" s="139"/>
      <c r="AC201" s="139"/>
      <c r="AD201" s="139"/>
    </row>
    <row r="202" spans="1:30" x14ac:dyDescent="0.25">
      <c r="A202" s="6">
        <v>3.02</v>
      </c>
      <c r="B202" s="31" t="s">
        <v>90</v>
      </c>
      <c r="D202" s="71">
        <v>381800900000</v>
      </c>
      <c r="E202" s="3">
        <v>0.1</v>
      </c>
      <c r="K202" s="3">
        <f t="shared" si="49"/>
        <v>148</v>
      </c>
      <c r="L202" s="97" t="str">
        <f>IF(TRIM('Ek.3-A'!F202)&lt;&gt;"","var","yok")</f>
        <v>yok</v>
      </c>
      <c r="M202" s="5" t="str">
        <f>IF('Ek.3-A'!F202="", "", IF(VLOOKUP('Ek.3-A'!F202, Veriler!D:E, 2, 0)=0, "", VLOOKUP('Ek.3-A'!F202, Veriler!D:E, 2, 0)))</f>
        <v/>
      </c>
      <c r="N202" s="5" t="str">
        <f>IF('Ek.3-A'!P202="", "", 'Ek.3-A'!P202)</f>
        <v/>
      </c>
      <c r="O202" s="142">
        <f>'Ek.3-A'!S202</f>
        <v>0</v>
      </c>
      <c r="P202" s="143" t="str">
        <f>'Ek.3-A'!L202</f>
        <v/>
      </c>
      <c r="Q202" s="24" t="str">
        <f>'Ek.3-A'!M202</f>
        <v/>
      </c>
      <c r="R202" s="24">
        <f t="shared" si="46"/>
        <v>0</v>
      </c>
      <c r="S202" s="141" t="str">
        <f t="shared" si="47"/>
        <v>H</v>
      </c>
      <c r="T202" s="24">
        <f>IF(S202="E",SUM($R$5:R202),0)</f>
        <v>0</v>
      </c>
      <c r="U202" s="143">
        <f t="shared" si="48"/>
        <v>0</v>
      </c>
      <c r="V202" s="24"/>
      <c r="W202" s="61">
        <f t="shared" si="50"/>
        <v>7522</v>
      </c>
      <c r="X202" s="140" t="s">
        <v>307</v>
      </c>
      <c r="Y202" s="139">
        <f>'Ek.3-A'!X7522</f>
        <v>0</v>
      </c>
      <c r="Z202" s="139">
        <f>'Ek.3-A'!Y7522</f>
        <v>0</v>
      </c>
      <c r="AA202" s="139"/>
      <c r="AB202" s="139"/>
      <c r="AC202" s="139"/>
      <c r="AD202" s="139"/>
    </row>
    <row r="203" spans="1:30" x14ac:dyDescent="0.25">
      <c r="A203" s="6">
        <v>3.03</v>
      </c>
      <c r="B203" s="31" t="s">
        <v>90</v>
      </c>
      <c r="D203" s="72">
        <v>400219100000</v>
      </c>
      <c r="E203" s="3">
        <v>0.1</v>
      </c>
      <c r="K203" s="3">
        <f t="shared" si="49"/>
        <v>149</v>
      </c>
      <c r="L203" s="97" t="str">
        <f>IF(TRIM('Ek.3-A'!F203)&lt;&gt;"","var","yok")</f>
        <v>yok</v>
      </c>
      <c r="M203" s="5" t="str">
        <f>IF('Ek.3-A'!F203="", "", IF(VLOOKUP('Ek.3-A'!F203, Veriler!D:E, 2, 0)=0, "", VLOOKUP('Ek.3-A'!F203, Veriler!D:E, 2, 0)))</f>
        <v/>
      </c>
      <c r="N203" s="5" t="str">
        <f>IF('Ek.3-A'!P203="", "", 'Ek.3-A'!P203)</f>
        <v/>
      </c>
      <c r="O203" s="142">
        <f>'Ek.3-A'!S203</f>
        <v>0</v>
      </c>
      <c r="P203" s="143" t="str">
        <f>'Ek.3-A'!L203</f>
        <v/>
      </c>
      <c r="Q203" s="24" t="str">
        <f>'Ek.3-A'!M203</f>
        <v/>
      </c>
      <c r="R203" s="24">
        <f t="shared" si="46"/>
        <v>0</v>
      </c>
      <c r="S203" s="141" t="str">
        <f t="shared" si="47"/>
        <v>H</v>
      </c>
      <c r="T203" s="24">
        <f>IF(S203="E",SUM($R$5:R203),0)</f>
        <v>0</v>
      </c>
      <c r="U203" s="143">
        <f t="shared" si="48"/>
        <v>0</v>
      </c>
      <c r="V203" s="24"/>
      <c r="W203" s="61">
        <f t="shared" si="50"/>
        <v>7560</v>
      </c>
      <c r="X203" s="140" t="s">
        <v>308</v>
      </c>
      <c r="Y203" s="139">
        <f>'Ek.3-A'!X7560</f>
        <v>0</v>
      </c>
      <c r="Z203" s="139">
        <f>'Ek.3-A'!Y7560</f>
        <v>0</v>
      </c>
      <c r="AA203" s="139"/>
      <c r="AB203" s="139"/>
      <c r="AC203" s="139"/>
      <c r="AD203" s="139"/>
    </row>
    <row r="204" spans="1:30" x14ac:dyDescent="0.25">
      <c r="A204" s="6">
        <v>3.04</v>
      </c>
      <c r="B204" s="31" t="s">
        <v>90</v>
      </c>
      <c r="D204" s="71">
        <v>390730000000</v>
      </c>
      <c r="E204" s="3">
        <v>0.1</v>
      </c>
      <c r="K204" s="3">
        <f t="shared" si="49"/>
        <v>150</v>
      </c>
      <c r="L204" s="97" t="str">
        <f>IF(TRIM('Ek.3-A'!F204)&lt;&gt;"","var","yok")</f>
        <v>yok</v>
      </c>
      <c r="M204" s="5" t="str">
        <f>IF('Ek.3-A'!F204="", "", IF(VLOOKUP('Ek.3-A'!F204, Veriler!D:E, 2, 0)=0, "", VLOOKUP('Ek.3-A'!F204, Veriler!D:E, 2, 0)))</f>
        <v/>
      </c>
      <c r="N204" s="5" t="str">
        <f>IF('Ek.3-A'!P204="", "", 'Ek.3-A'!P204)</f>
        <v/>
      </c>
      <c r="O204" s="142">
        <f>'Ek.3-A'!S204</f>
        <v>0</v>
      </c>
      <c r="P204" s="143" t="str">
        <f>'Ek.3-A'!L204</f>
        <v/>
      </c>
      <c r="Q204" s="24" t="str">
        <f>'Ek.3-A'!M204</f>
        <v/>
      </c>
      <c r="R204" s="24">
        <f t="shared" si="46"/>
        <v>0</v>
      </c>
      <c r="S204" s="141" t="str">
        <f t="shared" si="47"/>
        <v>H</v>
      </c>
      <c r="T204" s="24">
        <f>IF(S204="E",SUM($R$5:R204),0)</f>
        <v>0</v>
      </c>
      <c r="U204" s="143">
        <f t="shared" si="48"/>
        <v>0</v>
      </c>
      <c r="V204" s="24"/>
      <c r="W204" s="61">
        <f t="shared" si="50"/>
        <v>7598</v>
      </c>
      <c r="X204" s="140" t="s">
        <v>309</v>
      </c>
      <c r="Y204" s="139">
        <f>'Ek.3-A'!X7598</f>
        <v>0</v>
      </c>
      <c r="Z204" s="139">
        <f>'Ek.3-A'!Y7598</f>
        <v>0</v>
      </c>
      <c r="AA204" s="139"/>
      <c r="AB204" s="139"/>
      <c r="AC204" s="139"/>
      <c r="AD204" s="139"/>
    </row>
    <row r="205" spans="1:30" x14ac:dyDescent="0.25">
      <c r="A205" s="6">
        <v>3.05</v>
      </c>
      <c r="B205" s="31" t="s">
        <v>90</v>
      </c>
      <c r="D205" s="72">
        <v>854929000000</v>
      </c>
      <c r="E205" s="3">
        <v>0.1</v>
      </c>
      <c r="K205" s="3">
        <f t="shared" si="49"/>
        <v>151</v>
      </c>
      <c r="L205" s="97" t="str">
        <f>IF(TRIM('Ek.3-A'!F205)&lt;&gt;"","var","yok")</f>
        <v>yok</v>
      </c>
      <c r="M205" s="5" t="str">
        <f>IF('Ek.3-A'!F205="", "", IF(VLOOKUP('Ek.3-A'!F205, Veriler!D:E, 2, 0)=0, "", VLOOKUP('Ek.3-A'!F205, Veriler!D:E, 2, 0)))</f>
        <v/>
      </c>
      <c r="N205" s="5" t="str">
        <f>IF('Ek.3-A'!P205="", "", 'Ek.3-A'!P205)</f>
        <v/>
      </c>
      <c r="O205" s="142">
        <f>'Ek.3-A'!S205</f>
        <v>0</v>
      </c>
      <c r="P205" s="143" t="str">
        <f>'Ek.3-A'!L205</f>
        <v/>
      </c>
      <c r="Q205" s="24" t="str">
        <f>'Ek.3-A'!M205</f>
        <v/>
      </c>
      <c r="R205" s="24">
        <f t="shared" si="46"/>
        <v>0</v>
      </c>
      <c r="S205" s="141" t="str">
        <f t="shared" si="47"/>
        <v>H</v>
      </c>
      <c r="T205" s="24">
        <f>IF(S205="E",SUM($R$5:R205),0)</f>
        <v>0</v>
      </c>
      <c r="U205" s="143">
        <f t="shared" si="48"/>
        <v>0</v>
      </c>
      <c r="V205" s="24"/>
      <c r="W205" s="61">
        <f t="shared" si="50"/>
        <v>7636</v>
      </c>
      <c r="X205" s="140" t="s">
        <v>310</v>
      </c>
      <c r="Y205" s="139">
        <f>'Ek.3-A'!X7636</f>
        <v>0</v>
      </c>
      <c r="Z205" s="139">
        <f>'Ek.3-A'!Y7636</f>
        <v>0</v>
      </c>
      <c r="AA205" s="139"/>
      <c r="AB205" s="139"/>
      <c r="AC205" s="139"/>
      <c r="AD205" s="139"/>
    </row>
    <row r="206" spans="1:30" x14ac:dyDescent="0.25">
      <c r="A206" s="6">
        <v>3.06</v>
      </c>
      <c r="B206" s="31" t="s">
        <v>90</v>
      </c>
      <c r="D206" s="71">
        <v>854921000000</v>
      </c>
      <c r="E206" s="3">
        <v>0.1</v>
      </c>
      <c r="K206" s="3">
        <f t="shared" si="49"/>
        <v>152</v>
      </c>
      <c r="L206" s="97" t="str">
        <f>IF(TRIM('Ek.3-A'!F206)&lt;&gt;"","var","yok")</f>
        <v>yok</v>
      </c>
      <c r="M206" s="5" t="str">
        <f>IF('Ek.3-A'!F206="", "", IF(VLOOKUP('Ek.3-A'!F206, Veriler!D:E, 2, 0)=0, "", VLOOKUP('Ek.3-A'!F206, Veriler!D:E, 2, 0)))</f>
        <v/>
      </c>
      <c r="N206" s="5" t="str">
        <f>IF('Ek.3-A'!P206="", "", 'Ek.3-A'!P206)</f>
        <v/>
      </c>
      <c r="O206" s="142">
        <f>'Ek.3-A'!S206</f>
        <v>0</v>
      </c>
      <c r="P206" s="143" t="str">
        <f>'Ek.3-A'!L206</f>
        <v/>
      </c>
      <c r="Q206" s="24" t="str">
        <f>'Ek.3-A'!M206</f>
        <v/>
      </c>
      <c r="R206" s="24">
        <f t="shared" si="46"/>
        <v>0</v>
      </c>
      <c r="S206" s="141" t="str">
        <f t="shared" si="47"/>
        <v>H</v>
      </c>
      <c r="T206" s="24">
        <f>IF(S206="E",SUM($R$5:R206),0)</f>
        <v>0</v>
      </c>
      <c r="U206" s="143">
        <f t="shared" si="48"/>
        <v>0</v>
      </c>
      <c r="V206" s="24"/>
      <c r="W206" s="139"/>
      <c r="X206" s="140"/>
      <c r="Z206" s="139"/>
      <c r="AA206" s="139"/>
      <c r="AB206" s="139"/>
      <c r="AC206" s="139"/>
      <c r="AD206" s="139"/>
    </row>
    <row r="207" spans="1:30" x14ac:dyDescent="0.25">
      <c r="A207" s="6">
        <v>3.07</v>
      </c>
      <c r="B207" s="31" t="s">
        <v>90</v>
      </c>
      <c r="D207" s="72">
        <v>320619000000</v>
      </c>
      <c r="E207" s="3">
        <v>0.1</v>
      </c>
      <c r="K207" s="3">
        <f t="shared" si="49"/>
        <v>153</v>
      </c>
      <c r="L207" s="97" t="str">
        <f>IF(TRIM('Ek.3-A'!F207)&lt;&gt;"","var","yok")</f>
        <v>yok</v>
      </c>
      <c r="M207" s="5" t="str">
        <f>IF('Ek.3-A'!F207="", "", IF(VLOOKUP('Ek.3-A'!F207, Veriler!D:E, 2, 0)=0, "", VLOOKUP('Ek.3-A'!F207, Veriler!D:E, 2, 0)))</f>
        <v/>
      </c>
      <c r="N207" s="5" t="str">
        <f>IF('Ek.3-A'!P207="", "", 'Ek.3-A'!P207)</f>
        <v/>
      </c>
      <c r="O207" s="142">
        <f>'Ek.3-A'!S207</f>
        <v>0</v>
      </c>
      <c r="P207" s="143" t="str">
        <f>'Ek.3-A'!L207</f>
        <v/>
      </c>
      <c r="Q207" s="24" t="str">
        <f>'Ek.3-A'!M207</f>
        <v/>
      </c>
      <c r="R207" s="24">
        <f t="shared" si="46"/>
        <v>0</v>
      </c>
      <c r="S207" s="141" t="str">
        <f t="shared" si="47"/>
        <v>H</v>
      </c>
      <c r="T207" s="24">
        <f>IF(S207="E",SUM($R$5:R207),0)</f>
        <v>0</v>
      </c>
      <c r="U207" s="143">
        <f t="shared" si="48"/>
        <v>0</v>
      </c>
      <c r="V207" s="24"/>
      <c r="W207" s="139"/>
      <c r="X207" s="144" t="s">
        <v>311</v>
      </c>
      <c r="Y207" s="145">
        <f>SUM(Y5:Y205)</f>
        <v>0</v>
      </c>
      <c r="Z207" s="145">
        <f>SUM(Z5:Z205)</f>
        <v>0</v>
      </c>
      <c r="AA207" s="139"/>
      <c r="AB207" s="139"/>
      <c r="AC207" s="139"/>
      <c r="AD207" s="139"/>
    </row>
    <row r="208" spans="1:30" x14ac:dyDescent="0.25">
      <c r="A208" s="6">
        <v>3.08</v>
      </c>
      <c r="B208" s="31" t="s">
        <v>90</v>
      </c>
      <c r="D208" s="71">
        <v>320611000000</v>
      </c>
      <c r="E208" s="3">
        <v>0.1</v>
      </c>
      <c r="K208" s="3">
        <f t="shared" si="49"/>
        <v>154</v>
      </c>
      <c r="L208" s="97" t="str">
        <f>IF(TRIM('Ek.3-A'!F208)&lt;&gt;"","var","yok")</f>
        <v>yok</v>
      </c>
      <c r="M208" s="5" t="str">
        <f>IF('Ek.3-A'!F208="", "", IF(VLOOKUP('Ek.3-A'!F208, Veriler!D:E, 2, 0)=0, "", VLOOKUP('Ek.3-A'!F208, Veriler!D:E, 2, 0)))</f>
        <v/>
      </c>
      <c r="N208" s="5" t="str">
        <f>IF('Ek.3-A'!P208="", "", 'Ek.3-A'!P208)</f>
        <v/>
      </c>
      <c r="O208" s="142">
        <f>'Ek.3-A'!S208</f>
        <v>0</v>
      </c>
      <c r="P208" s="143" t="str">
        <f>'Ek.3-A'!L208</f>
        <v/>
      </c>
      <c r="Q208" s="24" t="str">
        <f>'Ek.3-A'!M208</f>
        <v/>
      </c>
      <c r="R208" s="24">
        <f t="shared" si="46"/>
        <v>0</v>
      </c>
      <c r="S208" s="141" t="str">
        <f t="shared" si="47"/>
        <v>H</v>
      </c>
      <c r="T208" s="24">
        <f>IF(S208="E",SUM($R$5:R208),0)</f>
        <v>0</v>
      </c>
      <c r="U208" s="143">
        <f t="shared" si="48"/>
        <v>0</v>
      </c>
      <c r="V208" s="24"/>
      <c r="W208" s="139"/>
      <c r="X208" s="140"/>
      <c r="AA208" s="139"/>
      <c r="AB208" s="139"/>
      <c r="AC208" s="139"/>
      <c r="AD208" s="139"/>
    </row>
    <row r="209" spans="1:41" x14ac:dyDescent="0.25">
      <c r="A209" s="6">
        <v>3.09</v>
      </c>
      <c r="B209" s="31" t="s">
        <v>90</v>
      </c>
      <c r="D209" s="72">
        <v>350510500000</v>
      </c>
      <c r="E209" s="3">
        <v>0.1</v>
      </c>
      <c r="L209" s="97"/>
      <c r="M209" s="5"/>
      <c r="N209" s="5"/>
      <c r="O209" s="5"/>
      <c r="Q209" s="23"/>
      <c r="T209" s="24"/>
      <c r="U209" s="25"/>
      <c r="V209" s="24"/>
      <c r="X209" s="140"/>
      <c r="Y209" s="139" t="s">
        <v>312</v>
      </c>
      <c r="Z209" s="139" t="e">
        <f>'Ek.3-D'!E7/'Ek.3-D'!E10</f>
        <v>#DIV/0!</v>
      </c>
      <c r="AA209" s="139"/>
      <c r="AB209" s="139"/>
      <c r="AC209" s="139"/>
      <c r="AD209" s="139"/>
    </row>
    <row r="210" spans="1:41" x14ac:dyDescent="0.25">
      <c r="A210" s="6">
        <v>3.1</v>
      </c>
      <c r="B210" s="31" t="s">
        <v>90</v>
      </c>
      <c r="D210" s="71">
        <v>291531000000</v>
      </c>
      <c r="E210" s="3">
        <v>0.1</v>
      </c>
      <c r="K210" s="3">
        <f>K208+1</f>
        <v>155</v>
      </c>
      <c r="L210" s="97" t="str">
        <f>IF(TRIM('Ek.3-A'!F210)&lt;&gt;"","var","yok")</f>
        <v>yok</v>
      </c>
      <c r="M210" s="5" t="str">
        <f>IF('Ek.3-A'!F210="", "", IF(VLOOKUP('Ek.3-A'!F210, Veriler!D:E, 2, 0)=0, "", VLOOKUP('Ek.3-A'!F210, Veriler!D:E, 2, 0)))</f>
        <v/>
      </c>
      <c r="N210" s="5" t="str">
        <f>IF('Ek.3-A'!P210="", "", 'Ek.3-A'!P210)</f>
        <v/>
      </c>
      <c r="O210" s="142">
        <f>'Ek.3-A'!S210</f>
        <v>0</v>
      </c>
      <c r="P210" s="143" t="str">
        <f>'Ek.3-A'!L210</f>
        <v/>
      </c>
      <c r="Q210" s="24" t="str">
        <f>'Ek.3-A'!M210</f>
        <v/>
      </c>
      <c r="R210" s="24">
        <f t="shared" ref="R210:R223" si="51">IF(L210="var",0,IF(Q210&lt;=0.005,Q210,0))</f>
        <v>0</v>
      </c>
      <c r="S210" s="141" t="str">
        <f t="shared" ref="S210:S223" si="52">IF(Q210&lt;=0.005,"E","H")</f>
        <v>H</v>
      </c>
      <c r="T210" s="24">
        <f>IF(S210="E",SUM($R$5:R210),0)</f>
        <v>0</v>
      </c>
      <c r="U210" s="143">
        <f t="shared" ref="U210:U223" si="53">IF(T210&lt;=0.1, O210, IF(R210&gt;$G$2, R210*O210, $G$2*O210))</f>
        <v>0</v>
      </c>
      <c r="V210" s="24"/>
      <c r="W210" s="139"/>
      <c r="X210" s="140"/>
      <c r="Y210" s="139" t="s">
        <v>313</v>
      </c>
      <c r="Z210" s="61" t="e">
        <f>Z209*100</f>
        <v>#DIV/0!</v>
      </c>
      <c r="AA210" s="139"/>
      <c r="AB210" s="139"/>
      <c r="AC210" s="139"/>
      <c r="AD210" s="139"/>
    </row>
    <row r="211" spans="1:41" x14ac:dyDescent="0.25">
      <c r="A211" s="6">
        <v>3.11</v>
      </c>
      <c r="B211" s="31" t="s">
        <v>90</v>
      </c>
      <c r="D211" s="72">
        <v>400270000000</v>
      </c>
      <c r="E211" s="3">
        <v>0.1</v>
      </c>
      <c r="K211" s="3">
        <f t="shared" ref="K211:K223" si="54">K210+1</f>
        <v>156</v>
      </c>
      <c r="L211" s="97" t="str">
        <f>IF(TRIM('Ek.3-A'!F211)&lt;&gt;"","var","yok")</f>
        <v>yok</v>
      </c>
      <c r="M211" s="5" t="str">
        <f>IF('Ek.3-A'!F211="", "", IF(VLOOKUP('Ek.3-A'!F211, Veriler!D:E, 2, 0)=0, "", VLOOKUP('Ek.3-A'!F211, Veriler!D:E, 2, 0)))</f>
        <v/>
      </c>
      <c r="N211" s="5" t="str">
        <f>IF('Ek.3-A'!P211="", "", 'Ek.3-A'!P211)</f>
        <v/>
      </c>
      <c r="O211" s="142">
        <f>'Ek.3-A'!S211</f>
        <v>0</v>
      </c>
      <c r="P211" s="143" t="str">
        <f>'Ek.3-A'!L211</f>
        <v/>
      </c>
      <c r="Q211" s="24" t="str">
        <f>'Ek.3-A'!M211</f>
        <v/>
      </c>
      <c r="R211" s="24">
        <f t="shared" si="51"/>
        <v>0</v>
      </c>
      <c r="S211" s="141" t="str">
        <f t="shared" si="52"/>
        <v>H</v>
      </c>
      <c r="T211" s="24">
        <f>IF(S211="E",SUM($R$5:R211),0)</f>
        <v>0</v>
      </c>
      <c r="U211" s="143">
        <f t="shared" si="53"/>
        <v>0</v>
      </c>
      <c r="V211" s="24"/>
      <c r="W211" s="139"/>
      <c r="Y211" s="139" t="s">
        <v>314</v>
      </c>
      <c r="Z211" s="62">
        <f>'Ek.3-D'!F9</f>
        <v>0</v>
      </c>
      <c r="AA211" s="139"/>
      <c r="AB211" s="139"/>
      <c r="AC211" s="139"/>
      <c r="AD211" s="139"/>
    </row>
    <row r="212" spans="1:41" x14ac:dyDescent="0.25">
      <c r="A212" s="6">
        <v>3.12</v>
      </c>
      <c r="B212" s="31" t="s">
        <v>90</v>
      </c>
      <c r="D212" s="71">
        <v>290531000000</v>
      </c>
      <c r="E212" s="3">
        <v>0.1</v>
      </c>
      <c r="K212" s="3">
        <f t="shared" si="54"/>
        <v>157</v>
      </c>
      <c r="L212" s="97" t="str">
        <f>IF(TRIM('Ek.3-A'!F212)&lt;&gt;"","var","yok")</f>
        <v>yok</v>
      </c>
      <c r="M212" s="5" t="str">
        <f>IF('Ek.3-A'!F212="", "", IF(VLOOKUP('Ek.3-A'!F212, Veriler!D:E, 2, 0)=0, "", VLOOKUP('Ek.3-A'!F212, Veriler!D:E, 2, 0)))</f>
        <v/>
      </c>
      <c r="N212" s="5" t="str">
        <f>IF('Ek.3-A'!P212="", "", 'Ek.3-A'!P212)</f>
        <v/>
      </c>
      <c r="O212" s="142">
        <f>'Ek.3-A'!S212</f>
        <v>0</v>
      </c>
      <c r="P212" s="143" t="str">
        <f>'Ek.3-A'!L212</f>
        <v/>
      </c>
      <c r="Q212" s="24" t="str">
        <f>'Ek.3-A'!M212</f>
        <v/>
      </c>
      <c r="R212" s="24">
        <f t="shared" si="51"/>
        <v>0</v>
      </c>
      <c r="S212" s="141" t="str">
        <f t="shared" si="52"/>
        <v>H</v>
      </c>
      <c r="T212" s="24">
        <f>IF(S212="E",SUM($R$5:R212),0)</f>
        <v>0</v>
      </c>
      <c r="U212" s="143">
        <f t="shared" si="53"/>
        <v>0</v>
      </c>
      <c r="V212" s="24"/>
      <c r="W212" s="139"/>
      <c r="Y212" s="139" t="s">
        <v>315</v>
      </c>
      <c r="Z212" s="139" t="e">
        <f>Z210+Z211</f>
        <v>#DIV/0!</v>
      </c>
      <c r="AA212" s="139"/>
      <c r="AB212" s="139"/>
      <c r="AC212" s="139"/>
      <c r="AD212" s="139"/>
    </row>
    <row r="213" spans="1:41" x14ac:dyDescent="0.25">
      <c r="A213" s="6">
        <v>3.13</v>
      </c>
      <c r="B213" s="31" t="s">
        <v>90</v>
      </c>
      <c r="D213" s="72">
        <v>390190800019</v>
      </c>
      <c r="E213" s="3">
        <v>0.1</v>
      </c>
      <c r="K213" s="3">
        <f t="shared" si="54"/>
        <v>158</v>
      </c>
      <c r="L213" s="97" t="str">
        <f>IF(TRIM('Ek.3-A'!F213)&lt;&gt;"","var","yok")</f>
        <v>yok</v>
      </c>
      <c r="M213" s="5" t="str">
        <f>IF('Ek.3-A'!F213="", "", IF(VLOOKUP('Ek.3-A'!F213, Veriler!D:E, 2, 0)=0, "", VLOOKUP('Ek.3-A'!F213, Veriler!D:E, 2, 0)))</f>
        <v/>
      </c>
      <c r="N213" s="5" t="str">
        <f>IF('Ek.3-A'!P213="", "", 'Ek.3-A'!P213)</f>
        <v/>
      </c>
      <c r="O213" s="142">
        <f>'Ek.3-A'!S213</f>
        <v>0</v>
      </c>
      <c r="P213" s="143" t="str">
        <f>'Ek.3-A'!L213</f>
        <v/>
      </c>
      <c r="Q213" s="24" t="str">
        <f>'Ek.3-A'!M213</f>
        <v/>
      </c>
      <c r="R213" s="24">
        <f t="shared" si="51"/>
        <v>0</v>
      </c>
      <c r="S213" s="141" t="str">
        <f t="shared" si="52"/>
        <v>H</v>
      </c>
      <c r="T213" s="24">
        <f>IF(S213="E",SUM($R$5:R213),0)</f>
        <v>0</v>
      </c>
      <c r="U213" s="143">
        <f t="shared" si="53"/>
        <v>0</v>
      </c>
      <c r="V213" s="24"/>
      <c r="W213" s="139"/>
      <c r="X213" s="140"/>
      <c r="Z213" s="139"/>
      <c r="AA213" s="139"/>
      <c r="AB213" s="139"/>
      <c r="AC213" s="139"/>
      <c r="AD213" s="139"/>
    </row>
    <row r="214" spans="1:41" x14ac:dyDescent="0.25">
      <c r="A214" s="6">
        <v>3.14</v>
      </c>
      <c r="B214" s="31" t="s">
        <v>90</v>
      </c>
      <c r="D214" s="71">
        <v>390140000000</v>
      </c>
      <c r="E214" s="3">
        <v>0.1</v>
      </c>
      <c r="K214" s="3">
        <f t="shared" si="54"/>
        <v>159</v>
      </c>
      <c r="L214" s="97" t="str">
        <f>IF(TRIM('Ek.3-A'!F214)&lt;&gt;"","var","yok")</f>
        <v>yok</v>
      </c>
      <c r="M214" s="5" t="str">
        <f>IF('Ek.3-A'!F214="", "", IF(VLOOKUP('Ek.3-A'!F214, Veriler!D:E, 2, 0)=0, "", VLOOKUP('Ek.3-A'!F214, Veriler!D:E, 2, 0)))</f>
        <v/>
      </c>
      <c r="N214" s="5" t="str">
        <f>IF('Ek.3-A'!P214="", "", 'Ek.3-A'!P214)</f>
        <v/>
      </c>
      <c r="O214" s="142">
        <f>'Ek.3-A'!S214</f>
        <v>0</v>
      </c>
      <c r="P214" s="143" t="str">
        <f>'Ek.3-A'!L214</f>
        <v/>
      </c>
      <c r="Q214" s="24" t="str">
        <f>'Ek.3-A'!M214</f>
        <v/>
      </c>
      <c r="R214" s="24">
        <f t="shared" si="51"/>
        <v>0</v>
      </c>
      <c r="S214" s="141" t="str">
        <f t="shared" si="52"/>
        <v>H</v>
      </c>
      <c r="T214" s="24">
        <f>IF(S214="E",SUM($R$5:R214),0)</f>
        <v>0</v>
      </c>
      <c r="U214" s="143">
        <f t="shared" si="53"/>
        <v>0</v>
      </c>
      <c r="V214" s="24"/>
      <c r="W214" s="139"/>
      <c r="X214" s="140"/>
      <c r="Z214" s="139"/>
      <c r="AA214" s="139"/>
      <c r="AB214" s="139"/>
      <c r="AC214" s="139"/>
      <c r="AD214" s="139"/>
    </row>
    <row r="215" spans="1:41" x14ac:dyDescent="0.25">
      <c r="A215" s="6">
        <v>3.15</v>
      </c>
      <c r="B215" s="31" t="s">
        <v>90</v>
      </c>
      <c r="D215" s="72">
        <v>390130000000</v>
      </c>
      <c r="E215" s="3">
        <v>0.1</v>
      </c>
      <c r="K215" s="3">
        <f t="shared" si="54"/>
        <v>160</v>
      </c>
      <c r="L215" s="97" t="str">
        <f>IF(TRIM('Ek.3-A'!F215)&lt;&gt;"","var","yok")</f>
        <v>yok</v>
      </c>
      <c r="M215" s="5" t="str">
        <f>IF('Ek.3-A'!F215="", "", IF(VLOOKUP('Ek.3-A'!F215, Veriler!D:E, 2, 0)=0, "", VLOOKUP('Ek.3-A'!F215, Veriler!D:E, 2, 0)))</f>
        <v/>
      </c>
      <c r="N215" s="5" t="str">
        <f>IF('Ek.3-A'!P215="", "", 'Ek.3-A'!P215)</f>
        <v/>
      </c>
      <c r="O215" s="142">
        <f>'Ek.3-A'!S215</f>
        <v>0</v>
      </c>
      <c r="P215" s="143" t="str">
        <f>'Ek.3-A'!L215</f>
        <v/>
      </c>
      <c r="Q215" s="24" t="str">
        <f>'Ek.3-A'!M215</f>
        <v/>
      </c>
      <c r="R215" s="24">
        <f t="shared" si="51"/>
        <v>0</v>
      </c>
      <c r="S215" s="141" t="str">
        <f t="shared" si="52"/>
        <v>H</v>
      </c>
      <c r="T215" s="24">
        <f>IF(S215="E",SUM($R$5:R215),0)</f>
        <v>0</v>
      </c>
      <c r="U215" s="143">
        <f t="shared" si="53"/>
        <v>0</v>
      </c>
      <c r="V215" s="24"/>
      <c r="W215" s="139"/>
      <c r="X215" s="140"/>
      <c r="Z215" s="139"/>
      <c r="AA215" s="139"/>
      <c r="AB215" s="139"/>
      <c r="AC215" s="139"/>
      <c r="AD215" s="139"/>
    </row>
    <row r="216" spans="1:41" x14ac:dyDescent="0.25">
      <c r="A216" s="6">
        <v>3.16</v>
      </c>
      <c r="B216" s="31" t="s">
        <v>90</v>
      </c>
      <c r="D216" s="71">
        <v>853620100011</v>
      </c>
      <c r="E216" s="3">
        <v>0.1</v>
      </c>
      <c r="K216" s="3">
        <f t="shared" si="54"/>
        <v>161</v>
      </c>
      <c r="L216" s="97" t="str">
        <f>IF(TRIM('Ek.3-A'!F216)&lt;&gt;"","var","yok")</f>
        <v>yok</v>
      </c>
      <c r="M216" s="5" t="str">
        <f>IF('Ek.3-A'!F216="", "", IF(VLOOKUP('Ek.3-A'!F216, Veriler!D:E, 2, 0)=0, "", VLOOKUP('Ek.3-A'!F216, Veriler!D:E, 2, 0)))</f>
        <v/>
      </c>
      <c r="N216" s="5" t="str">
        <f>IF('Ek.3-A'!P216="", "", 'Ek.3-A'!P216)</f>
        <v/>
      </c>
      <c r="O216" s="142">
        <f>'Ek.3-A'!S216</f>
        <v>0</v>
      </c>
      <c r="P216" s="143" t="str">
        <f>'Ek.3-A'!L216</f>
        <v/>
      </c>
      <c r="Q216" s="24" t="str">
        <f>'Ek.3-A'!M216</f>
        <v/>
      </c>
      <c r="R216" s="24">
        <f t="shared" si="51"/>
        <v>0</v>
      </c>
      <c r="S216" s="141" t="str">
        <f t="shared" si="52"/>
        <v>H</v>
      </c>
      <c r="T216" s="24">
        <f>IF(S216="E",SUM($R$5:R216),0)</f>
        <v>0</v>
      </c>
      <c r="U216" s="143">
        <f t="shared" si="53"/>
        <v>0</v>
      </c>
      <c r="V216" s="24"/>
      <c r="W216" s="139"/>
      <c r="X216" s="140"/>
      <c r="Z216" s="139"/>
      <c r="AA216" s="139"/>
      <c r="AB216" s="139"/>
      <c r="AC216" s="139"/>
      <c r="AD216" s="139"/>
    </row>
    <row r="217" spans="1:41" x14ac:dyDescent="0.25">
      <c r="A217" s="6">
        <v>3.17</v>
      </c>
      <c r="B217" s="31" t="s">
        <v>90</v>
      </c>
      <c r="D217" s="72">
        <v>290711001000</v>
      </c>
      <c r="E217" s="3">
        <v>0.1</v>
      </c>
      <c r="K217" s="3">
        <f t="shared" si="54"/>
        <v>162</v>
      </c>
      <c r="L217" s="97" t="str">
        <f>IF(TRIM('Ek.3-A'!F217)&lt;&gt;"","var","yok")</f>
        <v>yok</v>
      </c>
      <c r="M217" s="5" t="str">
        <f>IF('Ek.3-A'!F217="", "", IF(VLOOKUP('Ek.3-A'!F217, Veriler!D:E, 2, 0)=0, "", VLOOKUP('Ek.3-A'!F217, Veriler!D:E, 2, 0)))</f>
        <v/>
      </c>
      <c r="N217" s="5" t="str">
        <f>IF('Ek.3-A'!P217="", "", 'Ek.3-A'!P217)</f>
        <v/>
      </c>
      <c r="O217" s="142">
        <f>'Ek.3-A'!S217</f>
        <v>0</v>
      </c>
      <c r="P217" s="143" t="str">
        <f>'Ek.3-A'!L217</f>
        <v/>
      </c>
      <c r="Q217" s="24" t="str">
        <f>'Ek.3-A'!M217</f>
        <v/>
      </c>
      <c r="R217" s="24">
        <f t="shared" si="51"/>
        <v>0</v>
      </c>
      <c r="S217" s="141" t="str">
        <f t="shared" si="52"/>
        <v>H</v>
      </c>
      <c r="T217" s="24">
        <f>IF(S217="E",SUM($R$5:R217),0)</f>
        <v>0</v>
      </c>
      <c r="U217" s="143">
        <f t="shared" si="53"/>
        <v>0</v>
      </c>
      <c r="V217" s="24"/>
      <c r="W217" s="139"/>
      <c r="X217" s="140"/>
      <c r="Z217" s="139"/>
      <c r="AA217" s="139"/>
      <c r="AB217" s="139"/>
      <c r="AC217" s="139"/>
      <c r="AD217" s="139"/>
    </row>
    <row r="218" spans="1:41" x14ac:dyDescent="0.25">
      <c r="A218" s="6">
        <v>3.18</v>
      </c>
      <c r="B218" s="31" t="s">
        <v>90</v>
      </c>
      <c r="D218" s="71">
        <v>390940000000</v>
      </c>
      <c r="E218" s="3">
        <v>0.1</v>
      </c>
      <c r="K218" s="3">
        <f t="shared" si="54"/>
        <v>163</v>
      </c>
      <c r="L218" s="97" t="str">
        <f>IF(TRIM('Ek.3-A'!F218)&lt;&gt;"","var","yok")</f>
        <v>yok</v>
      </c>
      <c r="M218" s="5" t="str">
        <f>IF('Ek.3-A'!F218="", "", IF(VLOOKUP('Ek.3-A'!F218, Veriler!D:E, 2, 0)=0, "", VLOOKUP('Ek.3-A'!F218, Veriler!D:E, 2, 0)))</f>
        <v/>
      </c>
      <c r="N218" s="5" t="str">
        <f>IF('Ek.3-A'!P218="", "", 'Ek.3-A'!P218)</f>
        <v/>
      </c>
      <c r="O218" s="142">
        <f>'Ek.3-A'!S218</f>
        <v>0</v>
      </c>
      <c r="P218" s="143" t="str">
        <f>'Ek.3-A'!L218</f>
        <v/>
      </c>
      <c r="Q218" s="24" t="str">
        <f>'Ek.3-A'!M218</f>
        <v/>
      </c>
      <c r="R218" s="24">
        <f t="shared" si="51"/>
        <v>0</v>
      </c>
      <c r="S218" s="141" t="str">
        <f t="shared" si="52"/>
        <v>H</v>
      </c>
      <c r="T218" s="24">
        <f>IF(S218="E",SUM($R$5:R218),0)</f>
        <v>0</v>
      </c>
      <c r="U218" s="143">
        <f t="shared" si="53"/>
        <v>0</v>
      </c>
      <c r="V218" s="24"/>
      <c r="W218" s="139"/>
      <c r="X218" s="140"/>
      <c r="Z218" s="139"/>
      <c r="AA218" s="139"/>
      <c r="AB218" s="139"/>
      <c r="AC218" s="139"/>
      <c r="AD218" s="139"/>
    </row>
    <row r="219" spans="1:41" x14ac:dyDescent="0.25">
      <c r="A219" s="6">
        <v>3.19</v>
      </c>
      <c r="B219" s="31" t="s">
        <v>90</v>
      </c>
      <c r="D219" s="72">
        <v>720241900012</v>
      </c>
      <c r="E219" s="3">
        <v>0.1</v>
      </c>
      <c r="K219" s="3">
        <f t="shared" si="54"/>
        <v>164</v>
      </c>
      <c r="L219" s="97" t="str">
        <f>IF(TRIM('Ek.3-A'!F219)&lt;&gt;"","var","yok")</f>
        <v>yok</v>
      </c>
      <c r="M219" s="5" t="str">
        <f>IF('Ek.3-A'!F219="", "", IF(VLOOKUP('Ek.3-A'!F219, Veriler!D:E, 2, 0)=0, "", VLOOKUP('Ek.3-A'!F219, Veriler!D:E, 2, 0)))</f>
        <v/>
      </c>
      <c r="N219" s="5" t="str">
        <f>IF('Ek.3-A'!P219="", "", 'Ek.3-A'!P219)</f>
        <v/>
      </c>
      <c r="O219" s="142">
        <f>'Ek.3-A'!S219</f>
        <v>0</v>
      </c>
      <c r="P219" s="143" t="str">
        <f>'Ek.3-A'!L219</f>
        <v/>
      </c>
      <c r="Q219" s="24" t="str">
        <f>'Ek.3-A'!M219</f>
        <v/>
      </c>
      <c r="R219" s="24">
        <f t="shared" si="51"/>
        <v>0</v>
      </c>
      <c r="S219" s="141" t="str">
        <f t="shared" si="52"/>
        <v>H</v>
      </c>
      <c r="T219" s="24">
        <f>IF(S219="E",SUM($R$5:R219),0)</f>
        <v>0</v>
      </c>
      <c r="U219" s="143">
        <f t="shared" si="53"/>
        <v>0</v>
      </c>
      <c r="V219" s="24"/>
      <c r="W219" s="139"/>
      <c r="X219" s="140"/>
      <c r="Z219" s="139"/>
      <c r="AA219" s="139"/>
      <c r="AB219" s="139"/>
      <c r="AC219" s="139"/>
      <c r="AD219" s="139"/>
    </row>
    <row r="220" spans="1:41" x14ac:dyDescent="0.25">
      <c r="A220" s="6">
        <v>3.2</v>
      </c>
      <c r="B220" s="31" t="s">
        <v>90</v>
      </c>
      <c r="D220" s="71">
        <v>720270000000</v>
      </c>
      <c r="E220" s="3">
        <v>0.1</v>
      </c>
      <c r="K220" s="3">
        <f t="shared" si="54"/>
        <v>165</v>
      </c>
      <c r="L220" s="97" t="str">
        <f>IF(TRIM('Ek.3-A'!F220)&lt;&gt;"","var","yok")</f>
        <v>yok</v>
      </c>
      <c r="M220" s="5" t="str">
        <f>IF('Ek.3-A'!F220="", "", IF(VLOOKUP('Ek.3-A'!F220, Veriler!D:E, 2, 0)=0, "", VLOOKUP('Ek.3-A'!F220, Veriler!D:E, 2, 0)))</f>
        <v/>
      </c>
      <c r="N220" s="5" t="str">
        <f>IF('Ek.3-A'!P220="", "", 'Ek.3-A'!P220)</f>
        <v/>
      </c>
      <c r="O220" s="142">
        <f>'Ek.3-A'!S220</f>
        <v>0</v>
      </c>
      <c r="P220" s="143" t="str">
        <f>'Ek.3-A'!L220</f>
        <v/>
      </c>
      <c r="Q220" s="24" t="str">
        <f>'Ek.3-A'!M220</f>
        <v/>
      </c>
      <c r="R220" s="24">
        <f t="shared" si="51"/>
        <v>0</v>
      </c>
      <c r="S220" s="141" t="str">
        <f t="shared" si="52"/>
        <v>H</v>
      </c>
      <c r="T220" s="24">
        <f>IF(S220="E",SUM($R$5:R220),0)</f>
        <v>0</v>
      </c>
      <c r="U220" s="143">
        <f t="shared" si="53"/>
        <v>0</v>
      </c>
      <c r="V220" s="24"/>
      <c r="W220" s="139"/>
      <c r="X220" s="140"/>
      <c r="Z220" s="139"/>
      <c r="AA220" s="139"/>
      <c r="AB220" s="139"/>
      <c r="AC220" s="139"/>
      <c r="AD220" s="139"/>
    </row>
    <row r="221" spans="1:41" x14ac:dyDescent="0.25">
      <c r="A221" s="6">
        <v>3.21</v>
      </c>
      <c r="B221" s="31" t="s">
        <v>90</v>
      </c>
      <c r="D221" s="72">
        <v>720293000000</v>
      </c>
      <c r="E221" s="3">
        <v>0.1</v>
      </c>
      <c r="K221" s="3">
        <f t="shared" si="54"/>
        <v>166</v>
      </c>
      <c r="L221" s="97" t="str">
        <f>IF(TRIM('Ek.3-A'!F221)&lt;&gt;"","var","yok")</f>
        <v>yok</v>
      </c>
      <c r="M221" s="5" t="str">
        <f>IF('Ek.3-A'!F221="", "", IF(VLOOKUP('Ek.3-A'!F221, Veriler!D:E, 2, 0)=0, "", VLOOKUP('Ek.3-A'!F221, Veriler!D:E, 2, 0)))</f>
        <v/>
      </c>
      <c r="N221" s="5" t="str">
        <f>IF('Ek.3-A'!P221="", "", 'Ek.3-A'!P221)</f>
        <v/>
      </c>
      <c r="O221" s="142">
        <f>'Ek.3-A'!S221</f>
        <v>0</v>
      </c>
      <c r="P221" s="143" t="str">
        <f>'Ek.3-A'!L221</f>
        <v/>
      </c>
      <c r="Q221" s="24" t="str">
        <f>'Ek.3-A'!M221</f>
        <v/>
      </c>
      <c r="R221" s="24">
        <f t="shared" si="51"/>
        <v>0</v>
      </c>
      <c r="S221" s="141" t="str">
        <f t="shared" si="52"/>
        <v>H</v>
      </c>
      <c r="T221" s="24">
        <f>IF(S221="E",SUM($R$5:R221),0)</f>
        <v>0</v>
      </c>
      <c r="U221" s="143">
        <f t="shared" si="53"/>
        <v>0</v>
      </c>
      <c r="V221" s="24"/>
      <c r="W221" s="139"/>
      <c r="X221" s="140"/>
      <c r="Z221" s="139"/>
      <c r="AA221" s="139"/>
      <c r="AB221" s="139"/>
      <c r="AC221" s="139"/>
      <c r="AD221" s="139"/>
    </row>
    <row r="222" spans="1:41" x14ac:dyDescent="0.25">
      <c r="A222" s="6">
        <v>3.22</v>
      </c>
      <c r="B222" s="31" t="s">
        <v>90</v>
      </c>
      <c r="D222" s="71">
        <v>720230000000</v>
      </c>
      <c r="E222" s="3">
        <v>0.1</v>
      </c>
      <c r="K222" s="3">
        <f t="shared" si="54"/>
        <v>167</v>
      </c>
      <c r="L222" s="97" t="str">
        <f>IF(TRIM('Ek.3-A'!F222)&lt;&gt;"","var","yok")</f>
        <v>yok</v>
      </c>
      <c r="M222" s="5" t="str">
        <f>IF('Ek.3-A'!F222="", "", IF(VLOOKUP('Ek.3-A'!F222, Veriler!D:E, 2, 0)=0, "", VLOOKUP('Ek.3-A'!F222, Veriler!D:E, 2, 0)))</f>
        <v/>
      </c>
      <c r="N222" s="5" t="str">
        <f>IF('Ek.3-A'!P222="", "", 'Ek.3-A'!P222)</f>
        <v/>
      </c>
      <c r="O222" s="142">
        <f>'Ek.3-A'!S222</f>
        <v>0</v>
      </c>
      <c r="P222" s="143" t="str">
        <f>'Ek.3-A'!L222</f>
        <v/>
      </c>
      <c r="Q222" s="24" t="str">
        <f>'Ek.3-A'!M222</f>
        <v/>
      </c>
      <c r="R222" s="24">
        <f t="shared" si="51"/>
        <v>0</v>
      </c>
      <c r="S222" s="141" t="str">
        <f t="shared" si="52"/>
        <v>H</v>
      </c>
      <c r="T222" s="24">
        <f>IF(S222="E",SUM($R$5:R222),0)</f>
        <v>0</v>
      </c>
      <c r="U222" s="143">
        <f t="shared" si="53"/>
        <v>0</v>
      </c>
      <c r="V222" s="24"/>
      <c r="W222" s="139"/>
      <c r="X222" s="140"/>
      <c r="Z222" s="139"/>
      <c r="AA222" s="139"/>
      <c r="AB222" s="139"/>
      <c r="AC222" s="139"/>
      <c r="AD222" s="139"/>
    </row>
    <row r="223" spans="1:41" x14ac:dyDescent="0.25">
      <c r="A223" s="6">
        <v>3.23</v>
      </c>
      <c r="B223" s="31" t="s">
        <v>90</v>
      </c>
      <c r="D223" s="72">
        <v>720221000011</v>
      </c>
      <c r="E223" s="3">
        <v>0.1</v>
      </c>
      <c r="K223" s="3">
        <f t="shared" si="54"/>
        <v>168</v>
      </c>
      <c r="L223" s="97" t="str">
        <f>IF(TRIM('Ek.3-A'!F223)&lt;&gt;"","var","yok")</f>
        <v>yok</v>
      </c>
      <c r="M223" s="5" t="str">
        <f>IF('Ek.3-A'!F223="", "", IF(VLOOKUP('Ek.3-A'!F223, Veriler!D:E, 2, 0)=0, "", VLOOKUP('Ek.3-A'!F223, Veriler!D:E, 2, 0)))</f>
        <v/>
      </c>
      <c r="N223" s="5" t="str">
        <f>IF('Ek.3-A'!P223="", "", 'Ek.3-A'!P223)</f>
        <v/>
      </c>
      <c r="O223" s="142">
        <f>'Ek.3-A'!S223</f>
        <v>0</v>
      </c>
      <c r="P223" s="143" t="str">
        <f>'Ek.3-A'!L223</f>
        <v/>
      </c>
      <c r="Q223" s="24" t="str">
        <f>'Ek.3-A'!M223</f>
        <v/>
      </c>
      <c r="R223" s="24">
        <f t="shared" si="51"/>
        <v>0</v>
      </c>
      <c r="S223" s="141" t="str">
        <f t="shared" si="52"/>
        <v>H</v>
      </c>
      <c r="T223" s="24">
        <f>IF(S223="E",SUM($R$5:R223),0)</f>
        <v>0</v>
      </c>
      <c r="U223" s="143">
        <f t="shared" si="53"/>
        <v>0</v>
      </c>
      <c r="V223" s="24"/>
      <c r="W223" s="139"/>
      <c r="X223" s="140"/>
      <c r="Z223" s="139"/>
      <c r="AA223" s="139"/>
      <c r="AB223" s="139"/>
      <c r="AC223" s="139"/>
      <c r="AD223" s="139"/>
    </row>
    <row r="224" spans="1:41" x14ac:dyDescent="0.25">
      <c r="A224" s="6">
        <v>3.24</v>
      </c>
      <c r="B224" s="31" t="s">
        <v>90</v>
      </c>
      <c r="D224" s="71">
        <v>848230000000</v>
      </c>
      <c r="E224" s="3">
        <v>0.1</v>
      </c>
      <c r="T224" s="24"/>
      <c r="U224" s="25"/>
      <c r="V224" s="25"/>
      <c r="AO224" s="140">
        <f>'Ek.3-A'!L224</f>
        <v>0</v>
      </c>
    </row>
    <row r="225" spans="1:30" x14ac:dyDescent="0.25">
      <c r="A225" s="6">
        <v>3.25</v>
      </c>
      <c r="B225" s="31" t="s">
        <v>90</v>
      </c>
      <c r="D225" s="72">
        <v>700510300000</v>
      </c>
      <c r="E225" s="3">
        <v>0.1</v>
      </c>
      <c r="T225" s="24"/>
      <c r="U225" s="25"/>
      <c r="V225" s="25"/>
    </row>
    <row r="226" spans="1:30" x14ac:dyDescent="0.25">
      <c r="A226" s="6">
        <v>3.26</v>
      </c>
      <c r="B226" s="31" t="s">
        <v>90</v>
      </c>
      <c r="D226" s="71">
        <v>854149000012</v>
      </c>
      <c r="E226" s="3">
        <v>0.1</v>
      </c>
      <c r="T226" s="24"/>
      <c r="U226" s="25"/>
      <c r="V226" s="25"/>
    </row>
    <row r="227" spans="1:30" x14ac:dyDescent="0.25">
      <c r="A227" s="6">
        <v>3.27</v>
      </c>
      <c r="B227" s="31" t="s">
        <v>90</v>
      </c>
      <c r="D227" s="72">
        <v>480256202000</v>
      </c>
      <c r="E227" s="3">
        <v>0.1</v>
      </c>
      <c r="T227" s="24"/>
      <c r="U227" s="25"/>
      <c r="V227" s="25"/>
    </row>
    <row r="228" spans="1:30" x14ac:dyDescent="0.25">
      <c r="A228" s="6">
        <v>3.28</v>
      </c>
      <c r="B228" s="31" t="s">
        <v>90</v>
      </c>
      <c r="D228" s="71">
        <v>854190000011</v>
      </c>
      <c r="E228" s="3">
        <v>0.1</v>
      </c>
      <c r="T228" s="24"/>
      <c r="U228" s="25"/>
      <c r="V228" s="25"/>
    </row>
    <row r="229" spans="1:30" x14ac:dyDescent="0.25">
      <c r="A229" s="6">
        <v>3.29</v>
      </c>
      <c r="B229" s="31" t="s">
        <v>90</v>
      </c>
      <c r="D229" s="72">
        <v>291735000000</v>
      </c>
      <c r="E229" s="3">
        <v>0.1</v>
      </c>
      <c r="T229" s="24"/>
      <c r="U229" s="25"/>
      <c r="V229" s="25"/>
    </row>
    <row r="230" spans="1:30" x14ac:dyDescent="0.25">
      <c r="A230" s="6">
        <v>3.3</v>
      </c>
      <c r="B230" s="31" t="s">
        <v>90</v>
      </c>
      <c r="D230" s="71">
        <v>271019670012</v>
      </c>
      <c r="E230" s="3">
        <v>0.1</v>
      </c>
      <c r="T230" s="24"/>
      <c r="U230" s="25"/>
      <c r="V230" s="25"/>
    </row>
    <row r="231" spans="1:30" x14ac:dyDescent="0.25">
      <c r="A231" s="6">
        <v>3.31</v>
      </c>
      <c r="B231" s="31" t="s">
        <v>90</v>
      </c>
      <c r="D231" s="72">
        <v>271019510000</v>
      </c>
      <c r="E231" s="3">
        <v>0.1</v>
      </c>
      <c r="T231" s="24"/>
      <c r="U231" s="25"/>
      <c r="V231" s="25"/>
    </row>
    <row r="232" spans="1:30" x14ac:dyDescent="0.25">
      <c r="A232" s="6">
        <v>3.32</v>
      </c>
      <c r="B232" s="31" t="s">
        <v>90</v>
      </c>
      <c r="D232" s="71">
        <v>271019310000</v>
      </c>
      <c r="E232" s="3">
        <v>0.1</v>
      </c>
      <c r="T232" s="24"/>
      <c r="U232" s="25"/>
      <c r="V232" s="25"/>
    </row>
    <row r="233" spans="1:30" x14ac:dyDescent="0.25">
      <c r="A233" s="6">
        <v>3.33</v>
      </c>
      <c r="B233" s="31" t="s">
        <v>90</v>
      </c>
      <c r="D233" s="72">
        <v>848710900000</v>
      </c>
      <c r="E233" s="3">
        <v>0.1</v>
      </c>
      <c r="K233" s="3">
        <f>K223+1</f>
        <v>169</v>
      </c>
      <c r="L233" s="97" t="str">
        <f>IF(TRIM('Ek.3-A'!F233)&lt;&gt;"","var","yok")</f>
        <v>yok</v>
      </c>
      <c r="M233" s="5" t="str">
        <f>IF('Ek.3-A'!F233="", "", IF(VLOOKUP('Ek.3-A'!F233, Veriler!D:E, 2, 0)=0, "", VLOOKUP('Ek.3-A'!F233, Veriler!D:E, 2, 0)))</f>
        <v/>
      </c>
      <c r="N233" s="5" t="str">
        <f>IF('Ek.3-A'!P233="", "", 'Ek.3-A'!P233)</f>
        <v/>
      </c>
      <c r="O233" s="142">
        <f>'Ek.3-A'!S233</f>
        <v>0</v>
      </c>
      <c r="P233" s="143" t="str">
        <f>'Ek.3-A'!L233</f>
        <v/>
      </c>
      <c r="Q233" s="24" t="str">
        <f>'Ek.3-A'!M233</f>
        <v/>
      </c>
      <c r="R233" s="24">
        <f t="shared" ref="R233:R246" si="55">IF(L233="var",0,IF(Q233&lt;=0.005,Q233,0))</f>
        <v>0</v>
      </c>
      <c r="S233" s="141" t="str">
        <f t="shared" ref="S233:S246" si="56">IF(Q233&lt;=0.005,"E","H")</f>
        <v>H</v>
      </c>
      <c r="T233" s="24">
        <f>IF(S233="E",SUM($R$5:R233),0)</f>
        <v>0</v>
      </c>
      <c r="U233" s="143">
        <f t="shared" ref="U233:U246" si="57">IF(T233&lt;=0.1, O233, IF(R233&gt;$G$2, R233*O233, $G$2*O233))</f>
        <v>0</v>
      </c>
      <c r="V233" s="24"/>
      <c r="W233" s="139"/>
      <c r="AA233" s="139"/>
      <c r="AB233" s="139"/>
      <c r="AC233" s="139"/>
      <c r="AD233" s="139"/>
    </row>
    <row r="234" spans="1:30" x14ac:dyDescent="0.25">
      <c r="A234" s="6">
        <v>3.34</v>
      </c>
      <c r="B234" s="31" t="s">
        <v>90</v>
      </c>
      <c r="D234" s="71">
        <v>470329000000</v>
      </c>
      <c r="E234" s="3">
        <v>0.1</v>
      </c>
      <c r="K234" s="3">
        <f t="shared" ref="K234:K246" si="58">K233+1</f>
        <v>170</v>
      </c>
      <c r="L234" s="97" t="str">
        <f>IF(TRIM('Ek.3-A'!F234)&lt;&gt;"","var","yok")</f>
        <v>yok</v>
      </c>
      <c r="M234" s="5" t="str">
        <f>IF('Ek.3-A'!F234="", "", IF(VLOOKUP('Ek.3-A'!F234, Veriler!D:E, 2, 0)=0, "", VLOOKUP('Ek.3-A'!F234, Veriler!D:E, 2, 0)))</f>
        <v/>
      </c>
      <c r="N234" s="5" t="str">
        <f>IF('Ek.3-A'!P234="", "", 'Ek.3-A'!P234)</f>
        <v/>
      </c>
      <c r="O234" s="142">
        <f>'Ek.3-A'!S234</f>
        <v>0</v>
      </c>
      <c r="P234" s="143" t="str">
        <f>'Ek.3-A'!L234</f>
        <v/>
      </c>
      <c r="Q234" s="24" t="str">
        <f>'Ek.3-A'!M234</f>
        <v/>
      </c>
      <c r="R234" s="24">
        <f t="shared" si="55"/>
        <v>0</v>
      </c>
      <c r="S234" s="141" t="str">
        <f t="shared" si="56"/>
        <v>H</v>
      </c>
      <c r="T234" s="24">
        <f>IF(S234="E",SUM($R$5:R234),0)</f>
        <v>0</v>
      </c>
      <c r="U234" s="143">
        <f t="shared" si="57"/>
        <v>0</v>
      </c>
      <c r="V234" s="24"/>
      <c r="W234" s="139"/>
      <c r="AA234" s="139"/>
      <c r="AB234" s="139"/>
      <c r="AC234" s="139"/>
      <c r="AD234" s="139"/>
    </row>
    <row r="235" spans="1:30" x14ac:dyDescent="0.25">
      <c r="A235" s="6">
        <v>3.35</v>
      </c>
      <c r="B235" s="31" t="s">
        <v>90</v>
      </c>
      <c r="D235" s="72">
        <v>470790100000</v>
      </c>
      <c r="E235" s="3">
        <v>0.1</v>
      </c>
      <c r="K235" s="3">
        <f t="shared" si="58"/>
        <v>171</v>
      </c>
      <c r="L235" s="97" t="str">
        <f>IF(TRIM('Ek.3-A'!F235)&lt;&gt;"","var","yok")</f>
        <v>yok</v>
      </c>
      <c r="M235" s="5" t="str">
        <f>IF('Ek.3-A'!F235="", "", IF(VLOOKUP('Ek.3-A'!F235, Veriler!D:E, 2, 0)=0, "", VLOOKUP('Ek.3-A'!F235, Veriler!D:E, 2, 0)))</f>
        <v/>
      </c>
      <c r="N235" s="5" t="str">
        <f>IF('Ek.3-A'!P235="", "", 'Ek.3-A'!P235)</f>
        <v/>
      </c>
      <c r="O235" s="142">
        <f>'Ek.3-A'!S235</f>
        <v>0</v>
      </c>
      <c r="P235" s="143" t="str">
        <f>'Ek.3-A'!L235</f>
        <v/>
      </c>
      <c r="Q235" s="24" t="str">
        <f>'Ek.3-A'!M235</f>
        <v/>
      </c>
      <c r="R235" s="24">
        <f t="shared" si="55"/>
        <v>0</v>
      </c>
      <c r="S235" s="141" t="str">
        <f t="shared" si="56"/>
        <v>H</v>
      </c>
      <c r="T235" s="24">
        <f>IF(S235="E",SUM($R$5:R235),0)</f>
        <v>0</v>
      </c>
      <c r="U235" s="143">
        <f t="shared" si="57"/>
        <v>0</v>
      </c>
      <c r="V235" s="24"/>
      <c r="W235" s="139"/>
      <c r="AA235" s="139"/>
      <c r="AB235" s="139"/>
      <c r="AC235" s="139"/>
      <c r="AD235" s="139"/>
    </row>
    <row r="236" spans="1:30" x14ac:dyDescent="0.25">
      <c r="A236" s="6">
        <v>3.36</v>
      </c>
      <c r="B236" s="31" t="s">
        <v>90</v>
      </c>
      <c r="D236" s="71">
        <v>470790900000</v>
      </c>
      <c r="E236" s="3">
        <v>0.1</v>
      </c>
      <c r="K236" s="3">
        <f t="shared" si="58"/>
        <v>172</v>
      </c>
      <c r="L236" s="97" t="str">
        <f>IF(TRIM('Ek.3-A'!F236)&lt;&gt;"","var","yok")</f>
        <v>yok</v>
      </c>
      <c r="M236" s="5" t="str">
        <f>IF('Ek.3-A'!F236="", "", IF(VLOOKUP('Ek.3-A'!F236, Veriler!D:E, 2, 0)=0, "", VLOOKUP('Ek.3-A'!F236, Veriler!D:E, 2, 0)))</f>
        <v/>
      </c>
      <c r="N236" s="5" t="str">
        <f>IF('Ek.3-A'!P236="", "", 'Ek.3-A'!P236)</f>
        <v/>
      </c>
      <c r="O236" s="142">
        <f>'Ek.3-A'!S236</f>
        <v>0</v>
      </c>
      <c r="P236" s="143" t="str">
        <f>'Ek.3-A'!L236</f>
        <v/>
      </c>
      <c r="Q236" s="24" t="str">
        <f>'Ek.3-A'!M236</f>
        <v/>
      </c>
      <c r="R236" s="24">
        <f t="shared" si="55"/>
        <v>0</v>
      </c>
      <c r="S236" s="141" t="str">
        <f t="shared" si="56"/>
        <v>H</v>
      </c>
      <c r="T236" s="24">
        <f>IF(S236="E",SUM($R$5:R236),0)</f>
        <v>0</v>
      </c>
      <c r="U236" s="143">
        <f t="shared" si="57"/>
        <v>0</v>
      </c>
      <c r="V236" s="24"/>
      <c r="W236" s="139"/>
      <c r="AA236" s="139"/>
      <c r="AB236" s="139"/>
      <c r="AC236" s="139"/>
      <c r="AD236" s="139"/>
    </row>
    <row r="237" spans="1:30" x14ac:dyDescent="0.25">
      <c r="A237" s="6">
        <v>3.37</v>
      </c>
      <c r="B237" s="31" t="s">
        <v>90</v>
      </c>
      <c r="D237" s="72">
        <v>291521000011</v>
      </c>
      <c r="E237" s="3">
        <v>0.1</v>
      </c>
      <c r="K237" s="3">
        <f t="shared" si="58"/>
        <v>173</v>
      </c>
      <c r="L237" s="97" t="str">
        <f>IF(TRIM('Ek.3-A'!F237)&lt;&gt;"","var","yok")</f>
        <v>yok</v>
      </c>
      <c r="M237" s="5" t="str">
        <f>IF('Ek.3-A'!F237="", "", IF(VLOOKUP('Ek.3-A'!F237, Veriler!D:E, 2, 0)=0, "", VLOOKUP('Ek.3-A'!F237, Veriler!D:E, 2, 0)))</f>
        <v/>
      </c>
      <c r="N237" s="5" t="str">
        <f>IF('Ek.3-A'!P237="", "", 'Ek.3-A'!P237)</f>
        <v/>
      </c>
      <c r="O237" s="142">
        <f>'Ek.3-A'!S237</f>
        <v>0</v>
      </c>
      <c r="P237" s="143" t="str">
        <f>'Ek.3-A'!L237</f>
        <v/>
      </c>
      <c r="Q237" s="24" t="str">
        <f>'Ek.3-A'!M237</f>
        <v/>
      </c>
      <c r="R237" s="24">
        <f t="shared" si="55"/>
        <v>0</v>
      </c>
      <c r="S237" s="141" t="str">
        <f t="shared" si="56"/>
        <v>H</v>
      </c>
      <c r="T237" s="24">
        <f>IF(S237="E",SUM($R$5:R237),0)</f>
        <v>0</v>
      </c>
      <c r="U237" s="143">
        <f t="shared" si="57"/>
        <v>0</v>
      </c>
      <c r="V237" s="24"/>
      <c r="W237" s="139"/>
      <c r="AA237" s="139"/>
      <c r="AB237" s="139"/>
      <c r="AC237" s="139"/>
      <c r="AD237" s="139"/>
    </row>
    <row r="238" spans="1:30" x14ac:dyDescent="0.25">
      <c r="A238" s="6">
        <v>3.38</v>
      </c>
      <c r="B238" s="31" t="s">
        <v>90</v>
      </c>
      <c r="D238" s="71">
        <v>710691000000</v>
      </c>
      <c r="E238" s="3">
        <v>0.1</v>
      </c>
      <c r="K238" s="3">
        <f t="shared" si="58"/>
        <v>174</v>
      </c>
      <c r="L238" s="97" t="str">
        <f>IF(TRIM('Ek.3-A'!F238)&lt;&gt;"","var","yok")</f>
        <v>yok</v>
      </c>
      <c r="M238" s="5" t="str">
        <f>IF('Ek.3-A'!F238="", "", IF(VLOOKUP('Ek.3-A'!F238, Veriler!D:E, 2, 0)=0, "", VLOOKUP('Ek.3-A'!F238, Veriler!D:E, 2, 0)))</f>
        <v/>
      </c>
      <c r="N238" s="5" t="str">
        <f>IF('Ek.3-A'!P238="", "", 'Ek.3-A'!P238)</f>
        <v/>
      </c>
      <c r="O238" s="142">
        <f>'Ek.3-A'!S238</f>
        <v>0</v>
      </c>
      <c r="P238" s="143" t="str">
        <f>'Ek.3-A'!L238</f>
        <v/>
      </c>
      <c r="Q238" s="24" t="str">
        <f>'Ek.3-A'!M238</f>
        <v/>
      </c>
      <c r="R238" s="24">
        <f t="shared" si="55"/>
        <v>0</v>
      </c>
      <c r="S238" s="141" t="str">
        <f t="shared" si="56"/>
        <v>H</v>
      </c>
      <c r="T238" s="24">
        <f>IF(S238="E",SUM($R$5:R238),0)</f>
        <v>0</v>
      </c>
      <c r="U238" s="143">
        <f t="shared" si="57"/>
        <v>0</v>
      </c>
      <c r="V238" s="24"/>
      <c r="W238" s="139"/>
      <c r="AA238" s="139"/>
      <c r="AB238" s="139"/>
      <c r="AC238" s="139"/>
      <c r="AD238" s="139"/>
    </row>
    <row r="239" spans="1:30" x14ac:dyDescent="0.25">
      <c r="A239" s="6">
        <v>3.39</v>
      </c>
      <c r="B239" s="31" t="s">
        <v>90</v>
      </c>
      <c r="D239" s="72">
        <v>850640000000</v>
      </c>
      <c r="E239" s="3">
        <v>0.1</v>
      </c>
      <c r="K239" s="3">
        <f t="shared" si="58"/>
        <v>175</v>
      </c>
      <c r="L239" s="97" t="str">
        <f>IF(TRIM('Ek.3-A'!F239)&lt;&gt;"","var","yok")</f>
        <v>yok</v>
      </c>
      <c r="M239" s="5" t="str">
        <f>IF('Ek.3-A'!F239="", "", IF(VLOOKUP('Ek.3-A'!F239, Veriler!D:E, 2, 0)=0, "", VLOOKUP('Ek.3-A'!F239, Veriler!D:E, 2, 0)))</f>
        <v/>
      </c>
      <c r="N239" s="5" t="str">
        <f>IF('Ek.3-A'!P239="", "", 'Ek.3-A'!P239)</f>
        <v/>
      </c>
      <c r="O239" s="142">
        <f>'Ek.3-A'!S239</f>
        <v>0</v>
      </c>
      <c r="P239" s="143" t="str">
        <f>'Ek.3-A'!L239</f>
        <v/>
      </c>
      <c r="Q239" s="24" t="str">
        <f>'Ek.3-A'!M239</f>
        <v/>
      </c>
      <c r="R239" s="24">
        <f t="shared" si="55"/>
        <v>0</v>
      </c>
      <c r="S239" s="141" t="str">
        <f t="shared" si="56"/>
        <v>H</v>
      </c>
      <c r="T239" s="24">
        <f>IF(S239="E",SUM($R$5:R239),0)</f>
        <v>0</v>
      </c>
      <c r="U239" s="143">
        <f t="shared" si="57"/>
        <v>0</v>
      </c>
      <c r="V239" s="24"/>
      <c r="W239" s="139"/>
      <c r="X239" s="140"/>
      <c r="Z239" s="139"/>
      <c r="AA239" s="139"/>
      <c r="AB239" s="139"/>
      <c r="AC239" s="139"/>
      <c r="AD239" s="139"/>
    </row>
    <row r="240" spans="1:30" x14ac:dyDescent="0.25">
      <c r="A240" s="6">
        <v>3.4</v>
      </c>
      <c r="B240" s="31" t="s">
        <v>90</v>
      </c>
      <c r="D240" s="71">
        <v>271012110000</v>
      </c>
      <c r="E240" s="3">
        <v>0.1</v>
      </c>
      <c r="K240" s="3">
        <f t="shared" si="58"/>
        <v>176</v>
      </c>
      <c r="L240" s="97" t="str">
        <f>IF(TRIM('Ek.3-A'!F240)&lt;&gt;"","var","yok")</f>
        <v>yok</v>
      </c>
      <c r="M240" s="5" t="str">
        <f>IF('Ek.3-A'!F240="", "", IF(VLOOKUP('Ek.3-A'!F240, Veriler!D:E, 2, 0)=0, "", VLOOKUP('Ek.3-A'!F240, Veriler!D:E, 2, 0)))</f>
        <v/>
      </c>
      <c r="N240" s="5" t="str">
        <f>IF('Ek.3-A'!P240="", "", 'Ek.3-A'!P240)</f>
        <v/>
      </c>
      <c r="O240" s="142">
        <f>'Ek.3-A'!S240</f>
        <v>0</v>
      </c>
      <c r="P240" s="143" t="str">
        <f>'Ek.3-A'!L240</f>
        <v/>
      </c>
      <c r="Q240" s="24" t="str">
        <f>'Ek.3-A'!M240</f>
        <v/>
      </c>
      <c r="R240" s="24">
        <f t="shared" si="55"/>
        <v>0</v>
      </c>
      <c r="S240" s="141" t="str">
        <f t="shared" si="56"/>
        <v>H</v>
      </c>
      <c r="T240" s="24">
        <f>IF(S240="E",SUM($R$5:R240),0)</f>
        <v>0</v>
      </c>
      <c r="U240" s="143">
        <f t="shared" si="57"/>
        <v>0</v>
      </c>
      <c r="V240" s="24"/>
      <c r="W240" s="139"/>
      <c r="X240" s="140"/>
      <c r="Z240" s="139"/>
      <c r="AA240" s="139"/>
      <c r="AB240" s="139"/>
      <c r="AC240" s="139"/>
      <c r="AD240" s="139"/>
    </row>
    <row r="241" spans="1:30" x14ac:dyDescent="0.25">
      <c r="A241" s="6">
        <v>3.41</v>
      </c>
      <c r="B241" s="31" t="s">
        <v>90</v>
      </c>
      <c r="D241" s="72">
        <v>400239000000</v>
      </c>
      <c r="E241" s="3">
        <v>0.1</v>
      </c>
      <c r="K241" s="3">
        <f t="shared" si="58"/>
        <v>177</v>
      </c>
      <c r="L241" s="97" t="str">
        <f>IF(TRIM('Ek.3-A'!F241)&lt;&gt;"","var","yok")</f>
        <v>yok</v>
      </c>
      <c r="M241" s="5" t="str">
        <f>IF('Ek.3-A'!F241="", "", IF(VLOOKUP('Ek.3-A'!F241, Veriler!D:E, 2, 0)=0, "", VLOOKUP('Ek.3-A'!F241, Veriler!D:E, 2, 0)))</f>
        <v/>
      </c>
      <c r="N241" s="5" t="str">
        <f>IF('Ek.3-A'!P241="", "", 'Ek.3-A'!P241)</f>
        <v/>
      </c>
      <c r="O241" s="142">
        <f>'Ek.3-A'!S241</f>
        <v>0</v>
      </c>
      <c r="P241" s="143" t="str">
        <f>'Ek.3-A'!L241</f>
        <v/>
      </c>
      <c r="Q241" s="24" t="str">
        <f>'Ek.3-A'!M241</f>
        <v/>
      </c>
      <c r="R241" s="24">
        <f t="shared" si="55"/>
        <v>0</v>
      </c>
      <c r="S241" s="141" t="str">
        <f t="shared" si="56"/>
        <v>H</v>
      </c>
      <c r="T241" s="24">
        <f>IF(S241="E",SUM($R$5:R241),0)</f>
        <v>0</v>
      </c>
      <c r="U241" s="143">
        <f t="shared" si="57"/>
        <v>0</v>
      </c>
      <c r="V241" s="24"/>
      <c r="W241" s="139"/>
      <c r="X241" s="140"/>
      <c r="Z241" s="139"/>
      <c r="AA241" s="139"/>
      <c r="AB241" s="139"/>
      <c r="AC241" s="139"/>
      <c r="AD241" s="139"/>
    </row>
    <row r="242" spans="1:30" x14ac:dyDescent="0.25">
      <c r="A242" s="6">
        <v>3.42</v>
      </c>
      <c r="B242" s="31" t="s">
        <v>90</v>
      </c>
      <c r="D242" s="71">
        <v>250300100000</v>
      </c>
      <c r="E242" s="3">
        <v>0.1</v>
      </c>
      <c r="K242" s="3">
        <f t="shared" si="58"/>
        <v>178</v>
      </c>
      <c r="L242" s="97" t="str">
        <f>IF(TRIM('Ek.3-A'!F242)&lt;&gt;"","var","yok")</f>
        <v>yok</v>
      </c>
      <c r="M242" s="5" t="str">
        <f>IF('Ek.3-A'!F242="", "", IF(VLOOKUP('Ek.3-A'!F242, Veriler!D:E, 2, 0)=0, "", VLOOKUP('Ek.3-A'!F242, Veriler!D:E, 2, 0)))</f>
        <v/>
      </c>
      <c r="N242" s="5" t="str">
        <f>IF('Ek.3-A'!P242="", "", 'Ek.3-A'!P242)</f>
        <v/>
      </c>
      <c r="O242" s="142">
        <f>'Ek.3-A'!S242</f>
        <v>0</v>
      </c>
      <c r="P242" s="143" t="str">
        <f>'Ek.3-A'!L242</f>
        <v/>
      </c>
      <c r="Q242" s="24" t="str">
        <f>'Ek.3-A'!M242</f>
        <v/>
      </c>
      <c r="R242" s="24">
        <f t="shared" si="55"/>
        <v>0</v>
      </c>
      <c r="S242" s="141" t="str">
        <f t="shared" si="56"/>
        <v>H</v>
      </c>
      <c r="T242" s="24">
        <f>IF(S242="E",SUM($R$5:R242),0)</f>
        <v>0</v>
      </c>
      <c r="U242" s="143">
        <f t="shared" si="57"/>
        <v>0</v>
      </c>
      <c r="V242" s="24"/>
      <c r="W242" s="139"/>
      <c r="X242" s="140"/>
      <c r="Z242" s="139"/>
      <c r="AA242" s="139"/>
      <c r="AB242" s="139"/>
      <c r="AC242" s="139"/>
      <c r="AD242" s="139"/>
    </row>
    <row r="243" spans="1:30" x14ac:dyDescent="0.25">
      <c r="A243" s="6">
        <v>3.43</v>
      </c>
      <c r="B243" s="31" t="s">
        <v>90</v>
      </c>
      <c r="D243" s="72">
        <v>940199100000</v>
      </c>
      <c r="E243" s="3">
        <v>0.1</v>
      </c>
      <c r="K243" s="3">
        <f t="shared" si="58"/>
        <v>179</v>
      </c>
      <c r="L243" s="97" t="str">
        <f>IF(TRIM('Ek.3-A'!F243)&lt;&gt;"","var","yok")</f>
        <v>yok</v>
      </c>
      <c r="M243" s="5" t="str">
        <f>IF('Ek.3-A'!F243="", "", IF(VLOOKUP('Ek.3-A'!F243, Veriler!D:E, 2, 0)=0, "", VLOOKUP('Ek.3-A'!F243, Veriler!D:E, 2, 0)))</f>
        <v/>
      </c>
      <c r="N243" s="5" t="str">
        <f>IF('Ek.3-A'!P243="", "", 'Ek.3-A'!P243)</f>
        <v/>
      </c>
      <c r="O243" s="142">
        <f>'Ek.3-A'!S243</f>
        <v>0</v>
      </c>
      <c r="P243" s="143" t="str">
        <f>'Ek.3-A'!L243</f>
        <v/>
      </c>
      <c r="Q243" s="24" t="str">
        <f>'Ek.3-A'!M243</f>
        <v/>
      </c>
      <c r="R243" s="24">
        <f t="shared" si="55"/>
        <v>0</v>
      </c>
      <c r="S243" s="141" t="str">
        <f t="shared" si="56"/>
        <v>H</v>
      </c>
      <c r="T243" s="24">
        <f>IF(S243="E",SUM($R$5:R243),0)</f>
        <v>0</v>
      </c>
      <c r="U243" s="143">
        <f t="shared" si="57"/>
        <v>0</v>
      </c>
      <c r="V243" s="24"/>
      <c r="W243" s="139"/>
      <c r="X243" s="140"/>
      <c r="Z243" s="139"/>
      <c r="AA243" s="139"/>
      <c r="AB243" s="139"/>
      <c r="AC243" s="139"/>
      <c r="AD243" s="139"/>
    </row>
    <row r="244" spans="1:30" x14ac:dyDescent="0.25">
      <c r="A244" s="6">
        <v>3.44</v>
      </c>
      <c r="B244" s="31" t="s">
        <v>90</v>
      </c>
      <c r="D244" s="71">
        <v>292122000011</v>
      </c>
      <c r="E244" s="3">
        <v>0.1</v>
      </c>
      <c r="K244" s="3">
        <f t="shared" si="58"/>
        <v>180</v>
      </c>
      <c r="L244" s="97" t="str">
        <f>IF(TRIM('Ek.3-A'!F244)&lt;&gt;"","var","yok")</f>
        <v>yok</v>
      </c>
      <c r="M244" s="5" t="str">
        <f>IF('Ek.3-A'!F244="", "", IF(VLOOKUP('Ek.3-A'!F244, Veriler!D:E, 2, 0)=0, "", VLOOKUP('Ek.3-A'!F244, Veriler!D:E, 2, 0)))</f>
        <v/>
      </c>
      <c r="N244" s="5" t="str">
        <f>IF('Ek.3-A'!P244="", "", 'Ek.3-A'!P244)</f>
        <v/>
      </c>
      <c r="O244" s="142">
        <f>'Ek.3-A'!S244</f>
        <v>0</v>
      </c>
      <c r="P244" s="143" t="str">
        <f>'Ek.3-A'!L244</f>
        <v/>
      </c>
      <c r="Q244" s="24" t="str">
        <f>'Ek.3-A'!M244</f>
        <v/>
      </c>
      <c r="R244" s="24">
        <f t="shared" si="55"/>
        <v>0</v>
      </c>
      <c r="S244" s="141" t="str">
        <f t="shared" si="56"/>
        <v>H</v>
      </c>
      <c r="T244" s="24">
        <f>IF(S244="E",SUM($R$5:R244),0)</f>
        <v>0</v>
      </c>
      <c r="U244" s="143">
        <f t="shared" si="57"/>
        <v>0</v>
      </c>
      <c r="V244" s="24"/>
      <c r="W244" s="139"/>
      <c r="X244" s="140"/>
      <c r="Z244" s="139"/>
      <c r="AA244" s="139"/>
      <c r="AB244" s="139"/>
      <c r="AC244" s="139"/>
      <c r="AD244" s="139"/>
    </row>
    <row r="245" spans="1:30" x14ac:dyDescent="0.25">
      <c r="A245" s="6">
        <v>3.45</v>
      </c>
      <c r="B245" s="31" t="s">
        <v>90</v>
      </c>
      <c r="D245" s="72">
        <v>300190910000</v>
      </c>
      <c r="E245" s="3">
        <v>0.1</v>
      </c>
      <c r="K245" s="3">
        <f t="shared" si="58"/>
        <v>181</v>
      </c>
      <c r="L245" s="97" t="str">
        <f>IF(TRIM('Ek.3-A'!F245)&lt;&gt;"","var","yok")</f>
        <v>yok</v>
      </c>
      <c r="M245" s="5" t="str">
        <f>IF('Ek.3-A'!F245="", "", IF(VLOOKUP('Ek.3-A'!F245, Veriler!D:E, 2, 0)=0, "", VLOOKUP('Ek.3-A'!F245, Veriler!D:E, 2, 0)))</f>
        <v/>
      </c>
      <c r="N245" s="5" t="str">
        <f>IF('Ek.3-A'!P245="", "", 'Ek.3-A'!P245)</f>
        <v/>
      </c>
      <c r="O245" s="142">
        <f>'Ek.3-A'!S245</f>
        <v>0</v>
      </c>
      <c r="P245" s="143" t="str">
        <f>'Ek.3-A'!L245</f>
        <v/>
      </c>
      <c r="Q245" s="24" t="str">
        <f>'Ek.3-A'!M245</f>
        <v/>
      </c>
      <c r="R245" s="24">
        <f t="shared" si="55"/>
        <v>0</v>
      </c>
      <c r="S245" s="141" t="str">
        <f t="shared" si="56"/>
        <v>H</v>
      </c>
      <c r="T245" s="24">
        <f>IF(S245="E",SUM($R$5:R245),0)</f>
        <v>0</v>
      </c>
      <c r="U245" s="143">
        <f t="shared" si="57"/>
        <v>0</v>
      </c>
      <c r="V245" s="24"/>
      <c r="W245" s="139"/>
      <c r="X245" s="140"/>
      <c r="Z245" s="139"/>
      <c r="AA245" s="139"/>
      <c r="AB245" s="139"/>
      <c r="AC245" s="139"/>
      <c r="AD245" s="139"/>
    </row>
    <row r="246" spans="1:30" x14ac:dyDescent="0.25">
      <c r="A246" s="6">
        <v>3.46</v>
      </c>
      <c r="B246" s="31" t="s">
        <v>90</v>
      </c>
      <c r="D246" s="71">
        <v>391239200000</v>
      </c>
      <c r="E246" s="3">
        <v>0.1</v>
      </c>
      <c r="K246" s="3">
        <f t="shared" si="58"/>
        <v>182</v>
      </c>
      <c r="L246" s="97" t="str">
        <f>IF(TRIM('Ek.3-A'!F246)&lt;&gt;"","var","yok")</f>
        <v>yok</v>
      </c>
      <c r="M246" s="5" t="str">
        <f>IF('Ek.3-A'!F246="", "", IF(VLOOKUP('Ek.3-A'!F246, Veriler!D:E, 2, 0)=0, "", VLOOKUP('Ek.3-A'!F246, Veriler!D:E, 2, 0)))</f>
        <v/>
      </c>
      <c r="N246" s="5" t="str">
        <f>IF('Ek.3-A'!P246="", "", 'Ek.3-A'!P246)</f>
        <v/>
      </c>
      <c r="O246" s="142">
        <f>'Ek.3-A'!S246</f>
        <v>0</v>
      </c>
      <c r="P246" s="143" t="str">
        <f>'Ek.3-A'!L246</f>
        <v/>
      </c>
      <c r="Q246" s="24" t="str">
        <f>'Ek.3-A'!M246</f>
        <v/>
      </c>
      <c r="R246" s="24">
        <f t="shared" si="55"/>
        <v>0</v>
      </c>
      <c r="S246" s="141" t="str">
        <f t="shared" si="56"/>
        <v>H</v>
      </c>
      <c r="T246" s="24">
        <f>IF(S246="E",SUM($R$5:R246),0)</f>
        <v>0</v>
      </c>
      <c r="U246" s="143">
        <f t="shared" si="57"/>
        <v>0</v>
      </c>
      <c r="V246" s="24"/>
      <c r="W246" s="139"/>
      <c r="X246" s="140"/>
      <c r="Z246" s="139"/>
      <c r="AA246" s="139"/>
      <c r="AB246" s="139"/>
      <c r="AC246" s="139"/>
      <c r="AD246" s="139"/>
    </row>
    <row r="247" spans="1:30" x14ac:dyDescent="0.25">
      <c r="A247" s="6">
        <v>3.47</v>
      </c>
      <c r="B247" s="31" t="s">
        <v>90</v>
      </c>
      <c r="D247" s="72">
        <v>854141000000</v>
      </c>
      <c r="E247" s="3">
        <v>0.1</v>
      </c>
      <c r="L247" s="97"/>
      <c r="M247" s="5"/>
      <c r="N247" s="5"/>
      <c r="O247" s="5"/>
      <c r="Q247" s="23"/>
      <c r="T247" s="24"/>
      <c r="U247" s="25"/>
      <c r="V247" s="24"/>
      <c r="AA247" s="139"/>
      <c r="AB247" s="139"/>
      <c r="AC247" s="139"/>
      <c r="AD247" s="139"/>
    </row>
    <row r="248" spans="1:30" x14ac:dyDescent="0.25">
      <c r="A248" s="6">
        <v>3.48</v>
      </c>
      <c r="B248" s="31" t="s">
        <v>90</v>
      </c>
      <c r="D248" s="71">
        <v>330210290000</v>
      </c>
      <c r="E248" s="3">
        <v>0.1</v>
      </c>
      <c r="K248" s="3">
        <f>K246+1</f>
        <v>183</v>
      </c>
      <c r="L248" s="97" t="str">
        <f>IF(TRIM('Ek.3-A'!F248)&lt;&gt;"","var","yok")</f>
        <v>yok</v>
      </c>
      <c r="M248" s="5" t="str">
        <f>IF('Ek.3-A'!F248="", "", IF(VLOOKUP('Ek.3-A'!F248, Veriler!D:E, 2, 0)=0, "", VLOOKUP('Ek.3-A'!F248, Veriler!D:E, 2, 0)))</f>
        <v/>
      </c>
      <c r="N248" s="5" t="str">
        <f>IF('Ek.3-A'!P248="", "", 'Ek.3-A'!P248)</f>
        <v/>
      </c>
      <c r="O248" s="142">
        <f>'Ek.3-A'!S248</f>
        <v>0</v>
      </c>
      <c r="P248" s="143" t="str">
        <f>'Ek.3-A'!L248</f>
        <v/>
      </c>
      <c r="Q248" s="24" t="str">
        <f>'Ek.3-A'!M248</f>
        <v/>
      </c>
      <c r="R248" s="24">
        <f t="shared" ref="R248:R261" si="59">IF(L248="var",0,IF(Q248&lt;=0.005,Q248,0))</f>
        <v>0</v>
      </c>
      <c r="S248" s="141" t="str">
        <f t="shared" ref="S248:S261" si="60">IF(Q248&lt;=0.005,"E","H")</f>
        <v>H</v>
      </c>
      <c r="T248" s="24">
        <f>IF(S248="E",SUM($R$5:R248),0)</f>
        <v>0</v>
      </c>
      <c r="U248" s="143">
        <f t="shared" ref="U248:U261" si="61">IF(T248&lt;=0.1, O248, IF(R248&gt;$G$2, R248*O248, $G$2*O248))</f>
        <v>0</v>
      </c>
      <c r="V248" s="24"/>
      <c r="W248" s="139"/>
      <c r="X248" s="140"/>
      <c r="Z248" s="139"/>
      <c r="AA248" s="139"/>
      <c r="AB248" s="139"/>
      <c r="AC248" s="139"/>
      <c r="AD248" s="139"/>
    </row>
    <row r="249" spans="1:30" x14ac:dyDescent="0.25">
      <c r="A249" s="6">
        <v>3.49</v>
      </c>
      <c r="B249" s="31" t="s">
        <v>90</v>
      </c>
      <c r="D249" s="72">
        <v>330210401000</v>
      </c>
      <c r="E249" s="3">
        <v>0.1</v>
      </c>
      <c r="K249" s="3">
        <f t="shared" ref="K249:K261" si="62">K248+1</f>
        <v>184</v>
      </c>
      <c r="L249" s="97" t="str">
        <f>IF(TRIM('Ek.3-A'!F249)&lt;&gt;"","var","yok")</f>
        <v>yok</v>
      </c>
      <c r="M249" s="5" t="str">
        <f>IF('Ek.3-A'!F249="", "", IF(VLOOKUP('Ek.3-A'!F249, Veriler!D:E, 2, 0)=0, "", VLOOKUP('Ek.3-A'!F249, Veriler!D:E, 2, 0)))</f>
        <v/>
      </c>
      <c r="N249" s="5" t="str">
        <f>IF('Ek.3-A'!P249="", "", 'Ek.3-A'!P249)</f>
        <v/>
      </c>
      <c r="O249" s="142">
        <f>'Ek.3-A'!S249</f>
        <v>0</v>
      </c>
      <c r="P249" s="143" t="str">
        <f>'Ek.3-A'!L249</f>
        <v/>
      </c>
      <c r="Q249" s="24" t="str">
        <f>'Ek.3-A'!M249</f>
        <v/>
      </c>
      <c r="R249" s="24">
        <f t="shared" si="59"/>
        <v>0</v>
      </c>
      <c r="S249" s="141" t="str">
        <f t="shared" si="60"/>
        <v>H</v>
      </c>
      <c r="T249" s="24">
        <f>IF(S249="E",SUM($R$5:R249),0)</f>
        <v>0</v>
      </c>
      <c r="U249" s="143">
        <f t="shared" si="61"/>
        <v>0</v>
      </c>
      <c r="V249" s="24"/>
      <c r="W249" s="139"/>
      <c r="X249" s="140"/>
      <c r="Z249" s="139"/>
      <c r="AA249" s="139"/>
      <c r="AB249" s="139"/>
      <c r="AC249" s="139"/>
      <c r="AD249" s="139"/>
    </row>
    <row r="250" spans="1:30" x14ac:dyDescent="0.25">
      <c r="A250" s="6">
        <v>3.5</v>
      </c>
      <c r="B250" s="31" t="s">
        <v>90</v>
      </c>
      <c r="D250" s="72">
        <v>848240000000</v>
      </c>
      <c r="E250" s="3">
        <v>0.1</v>
      </c>
      <c r="K250" s="3">
        <f t="shared" si="62"/>
        <v>185</v>
      </c>
      <c r="L250" s="97" t="str">
        <f>IF(TRIM('Ek.3-A'!F250)&lt;&gt;"","var","yok")</f>
        <v>yok</v>
      </c>
      <c r="M250" s="5" t="str">
        <f>IF('Ek.3-A'!F250="", "", IF(VLOOKUP('Ek.3-A'!F250, Veriler!D:E, 2, 0)=0, "", VLOOKUP('Ek.3-A'!F250, Veriler!D:E, 2, 0)))</f>
        <v/>
      </c>
      <c r="N250" s="5" t="str">
        <f>IF('Ek.3-A'!P250="", "", 'Ek.3-A'!P250)</f>
        <v/>
      </c>
      <c r="O250" s="142">
        <f>'Ek.3-A'!S250</f>
        <v>0</v>
      </c>
      <c r="P250" s="143" t="str">
        <f>'Ek.3-A'!L250</f>
        <v/>
      </c>
      <c r="Q250" s="24" t="str">
        <f>'Ek.3-A'!M250</f>
        <v/>
      </c>
      <c r="R250" s="24">
        <f t="shared" si="59"/>
        <v>0</v>
      </c>
      <c r="S250" s="141" t="str">
        <f t="shared" si="60"/>
        <v>H</v>
      </c>
      <c r="T250" s="24">
        <f>IF(S250="E",SUM($R$5:R250),0)</f>
        <v>0</v>
      </c>
      <c r="U250" s="143">
        <f t="shared" si="61"/>
        <v>0</v>
      </c>
      <c r="V250" s="24"/>
      <c r="W250" s="139"/>
      <c r="X250" s="140"/>
      <c r="Z250" s="139"/>
      <c r="AA250" s="139"/>
      <c r="AB250" s="139"/>
      <c r="AC250" s="139"/>
      <c r="AD250" s="139"/>
    </row>
    <row r="251" spans="1:30" x14ac:dyDescent="0.25">
      <c r="A251" s="6">
        <v>3.51</v>
      </c>
      <c r="B251" s="31" t="s">
        <v>90</v>
      </c>
      <c r="D251" s="71">
        <v>470321000000</v>
      </c>
      <c r="E251" s="3">
        <v>0.1</v>
      </c>
      <c r="K251" s="3">
        <f t="shared" si="62"/>
        <v>186</v>
      </c>
      <c r="L251" s="97" t="str">
        <f>IF(TRIM('Ek.3-A'!F251)&lt;&gt;"","var","yok")</f>
        <v>yok</v>
      </c>
      <c r="M251" s="5" t="str">
        <f>IF('Ek.3-A'!F251="", "", IF(VLOOKUP('Ek.3-A'!F251, Veriler!D:E, 2, 0)=0, "", VLOOKUP('Ek.3-A'!F251, Veriler!D:E, 2, 0)))</f>
        <v/>
      </c>
      <c r="N251" s="5" t="str">
        <f>IF('Ek.3-A'!P251="", "", 'Ek.3-A'!P251)</f>
        <v/>
      </c>
      <c r="O251" s="142">
        <f>'Ek.3-A'!S251</f>
        <v>0</v>
      </c>
      <c r="P251" s="143" t="str">
        <f>'Ek.3-A'!L251</f>
        <v/>
      </c>
      <c r="Q251" s="24" t="str">
        <f>'Ek.3-A'!M251</f>
        <v/>
      </c>
      <c r="R251" s="24">
        <f t="shared" si="59"/>
        <v>0</v>
      </c>
      <c r="S251" s="141" t="str">
        <f t="shared" si="60"/>
        <v>H</v>
      </c>
      <c r="T251" s="24">
        <f>IF(S251="E",SUM($R$5:R251),0)</f>
        <v>0</v>
      </c>
      <c r="U251" s="143">
        <f t="shared" si="61"/>
        <v>0</v>
      </c>
      <c r="V251" s="24"/>
      <c r="W251" s="139"/>
      <c r="X251" s="140"/>
      <c r="Z251" s="139"/>
      <c r="AA251" s="139"/>
      <c r="AB251" s="139"/>
      <c r="AC251" s="139"/>
      <c r="AD251" s="139"/>
    </row>
    <row r="252" spans="1:30" x14ac:dyDescent="0.25">
      <c r="A252" s="6">
        <v>3.52</v>
      </c>
      <c r="B252" s="31" t="s">
        <v>90</v>
      </c>
      <c r="C252" s="167">
        <v>2</v>
      </c>
      <c r="D252" s="169">
        <v>850153500000</v>
      </c>
      <c r="E252" s="3" t="e">
        <f>IF($L$2=1,0.1,0.6)</f>
        <v>#VALUE!</v>
      </c>
      <c r="K252" s="3">
        <f t="shared" si="62"/>
        <v>187</v>
      </c>
      <c r="L252" s="97" t="str">
        <f>IF(TRIM('Ek.3-A'!F252)&lt;&gt;"","var","yok")</f>
        <v>yok</v>
      </c>
      <c r="M252" s="5" t="str">
        <f>IF('Ek.3-A'!F252="", "", IF(VLOOKUP('Ek.3-A'!F252, Veriler!D:E, 2, 0)=0, "", VLOOKUP('Ek.3-A'!F252, Veriler!D:E, 2, 0)))</f>
        <v/>
      </c>
      <c r="N252" s="5" t="str">
        <f>IF('Ek.3-A'!P252="", "", 'Ek.3-A'!P252)</f>
        <v/>
      </c>
      <c r="O252" s="142">
        <f>'Ek.3-A'!S252</f>
        <v>0</v>
      </c>
      <c r="P252" s="143" t="str">
        <f>'Ek.3-A'!L252</f>
        <v/>
      </c>
      <c r="Q252" s="24" t="str">
        <f>'Ek.3-A'!M252</f>
        <v/>
      </c>
      <c r="R252" s="24">
        <f t="shared" si="59"/>
        <v>0</v>
      </c>
      <c r="S252" s="141" t="str">
        <f t="shared" si="60"/>
        <v>H</v>
      </c>
      <c r="T252" s="24">
        <f>IF(S252="E",SUM($R$5:R252),0)</f>
        <v>0</v>
      </c>
      <c r="U252" s="143">
        <f t="shared" si="61"/>
        <v>0</v>
      </c>
      <c r="V252" s="24"/>
      <c r="W252" s="139"/>
      <c r="X252" s="140"/>
      <c r="Z252" s="139"/>
      <c r="AA252" s="139"/>
      <c r="AB252" s="139"/>
      <c r="AC252" s="139"/>
      <c r="AD252" s="139"/>
    </row>
    <row r="253" spans="1:30" x14ac:dyDescent="0.25">
      <c r="A253" s="6">
        <v>3.53</v>
      </c>
      <c r="B253" s="31" t="s">
        <v>90</v>
      </c>
      <c r="D253" s="71">
        <v>280300009011</v>
      </c>
      <c r="E253" s="3">
        <v>0.1</v>
      </c>
      <c r="K253" s="3">
        <f t="shared" si="62"/>
        <v>188</v>
      </c>
      <c r="L253" s="97" t="str">
        <f>IF(TRIM('Ek.3-A'!F253)&lt;&gt;"","var","yok")</f>
        <v>yok</v>
      </c>
      <c r="M253" s="5" t="str">
        <f>IF('Ek.3-A'!F253="", "", IF(VLOOKUP('Ek.3-A'!F253, Veriler!D:E, 2, 0)=0, "", VLOOKUP('Ek.3-A'!F253, Veriler!D:E, 2, 0)))</f>
        <v/>
      </c>
      <c r="N253" s="5" t="str">
        <f>IF('Ek.3-A'!P253="", "", 'Ek.3-A'!P253)</f>
        <v/>
      </c>
      <c r="O253" s="142">
        <f>'Ek.3-A'!S253</f>
        <v>0</v>
      </c>
      <c r="P253" s="143" t="str">
        <f>'Ek.3-A'!L253</f>
        <v/>
      </c>
      <c r="Q253" s="24" t="str">
        <f>'Ek.3-A'!M253</f>
        <v/>
      </c>
      <c r="R253" s="24">
        <f t="shared" si="59"/>
        <v>0</v>
      </c>
      <c r="S253" s="141" t="str">
        <f t="shared" si="60"/>
        <v>H</v>
      </c>
      <c r="T253" s="24">
        <f>IF(S253="E",SUM($R$5:R253),0)</f>
        <v>0</v>
      </c>
      <c r="U253" s="143">
        <f t="shared" si="61"/>
        <v>0</v>
      </c>
      <c r="V253" s="24"/>
      <c r="W253" s="139"/>
      <c r="X253" s="140"/>
      <c r="Z253" s="139"/>
      <c r="AA253" s="139"/>
      <c r="AB253" s="139"/>
      <c r="AC253" s="139"/>
      <c r="AD253" s="139"/>
    </row>
    <row r="254" spans="1:30" x14ac:dyDescent="0.25">
      <c r="A254" s="6">
        <v>3.54</v>
      </c>
      <c r="B254" s="31" t="s">
        <v>90</v>
      </c>
      <c r="D254" s="72">
        <v>854231110000</v>
      </c>
      <c r="E254" s="3">
        <v>0.1</v>
      </c>
      <c r="K254" s="3">
        <f t="shared" si="62"/>
        <v>189</v>
      </c>
      <c r="L254" s="97" t="str">
        <f>IF(TRIM('Ek.3-A'!F254)&lt;&gt;"","var","yok")</f>
        <v>yok</v>
      </c>
      <c r="M254" s="5" t="str">
        <f>IF('Ek.3-A'!F254="", "", IF(VLOOKUP('Ek.3-A'!F254, Veriler!D:E, 2, 0)=0, "", VLOOKUP('Ek.3-A'!F254, Veriler!D:E, 2, 0)))</f>
        <v/>
      </c>
      <c r="N254" s="5" t="str">
        <f>IF('Ek.3-A'!P254="", "", 'Ek.3-A'!P254)</f>
        <v/>
      </c>
      <c r="O254" s="142">
        <f>'Ek.3-A'!S254</f>
        <v>0</v>
      </c>
      <c r="P254" s="143" t="str">
        <f>'Ek.3-A'!L254</f>
        <v/>
      </c>
      <c r="Q254" s="24" t="str">
        <f>'Ek.3-A'!M254</f>
        <v/>
      </c>
      <c r="R254" s="24">
        <f t="shared" si="59"/>
        <v>0</v>
      </c>
      <c r="S254" s="141" t="str">
        <f t="shared" si="60"/>
        <v>H</v>
      </c>
      <c r="T254" s="24">
        <f>IF(S254="E",SUM($R$5:R254),0)</f>
        <v>0</v>
      </c>
      <c r="U254" s="143">
        <f t="shared" si="61"/>
        <v>0</v>
      </c>
      <c r="V254" s="24"/>
      <c r="W254" s="139"/>
      <c r="X254" s="140"/>
      <c r="Z254" s="139"/>
      <c r="AA254" s="139"/>
      <c r="AB254" s="139"/>
      <c r="AC254" s="139"/>
      <c r="AD254" s="139"/>
    </row>
    <row r="255" spans="1:30" x14ac:dyDescent="0.25">
      <c r="A255" s="6">
        <v>3.55</v>
      </c>
      <c r="B255" s="31" t="s">
        <v>90</v>
      </c>
      <c r="D255" s="71">
        <v>854231900000</v>
      </c>
      <c r="E255" s="3">
        <v>0.1</v>
      </c>
      <c r="K255" s="3">
        <f t="shared" si="62"/>
        <v>190</v>
      </c>
      <c r="L255" s="97" t="str">
        <f>IF(TRIM('Ek.3-A'!F255)&lt;&gt;"","var","yok")</f>
        <v>yok</v>
      </c>
      <c r="M255" s="5" t="str">
        <f>IF('Ek.3-A'!F255="", "", IF(VLOOKUP('Ek.3-A'!F255, Veriler!D:E, 2, 0)=0, "", VLOOKUP('Ek.3-A'!F255, Veriler!D:E, 2, 0)))</f>
        <v/>
      </c>
      <c r="N255" s="5" t="str">
        <f>IF('Ek.3-A'!P255="", "", 'Ek.3-A'!P255)</f>
        <v/>
      </c>
      <c r="O255" s="142">
        <f>'Ek.3-A'!S255</f>
        <v>0</v>
      </c>
      <c r="P255" s="143" t="str">
        <f>'Ek.3-A'!L255</f>
        <v/>
      </c>
      <c r="Q255" s="24" t="str">
        <f>'Ek.3-A'!M255</f>
        <v/>
      </c>
      <c r="R255" s="24">
        <f t="shared" si="59"/>
        <v>0</v>
      </c>
      <c r="S255" s="141" t="str">
        <f t="shared" si="60"/>
        <v>H</v>
      </c>
      <c r="T255" s="24">
        <f>IF(S255="E",SUM($R$5:R255),0)</f>
        <v>0</v>
      </c>
      <c r="U255" s="143">
        <f t="shared" si="61"/>
        <v>0</v>
      </c>
      <c r="V255" s="24"/>
      <c r="W255" s="139"/>
      <c r="X255" s="140"/>
      <c r="Z255" s="139"/>
      <c r="AA255" s="139"/>
      <c r="AB255" s="139"/>
      <c r="AC255" s="139"/>
      <c r="AD255" s="139"/>
    </row>
    <row r="256" spans="1:30" x14ac:dyDescent="0.25">
      <c r="A256" s="6">
        <v>3.56</v>
      </c>
      <c r="B256" s="31" t="s">
        <v>90</v>
      </c>
      <c r="D256" s="72">
        <v>854231190000</v>
      </c>
      <c r="E256" s="3">
        <v>0.1</v>
      </c>
      <c r="K256" s="3">
        <f t="shared" si="62"/>
        <v>191</v>
      </c>
      <c r="L256" s="97" t="str">
        <f>IF(TRIM('Ek.3-A'!F256)&lt;&gt;"","var","yok")</f>
        <v>yok</v>
      </c>
      <c r="M256" s="5" t="str">
        <f>IF('Ek.3-A'!F256="", "", IF(VLOOKUP('Ek.3-A'!F256, Veriler!D:E, 2, 0)=0, "", VLOOKUP('Ek.3-A'!F256, Veriler!D:E, 2, 0)))</f>
        <v/>
      </c>
      <c r="N256" s="5" t="str">
        <f>IF('Ek.3-A'!P256="", "", 'Ek.3-A'!P256)</f>
        <v/>
      </c>
      <c r="O256" s="142">
        <f>'Ek.3-A'!S256</f>
        <v>0</v>
      </c>
      <c r="P256" s="143" t="str">
        <f>'Ek.3-A'!L256</f>
        <v/>
      </c>
      <c r="Q256" s="24" t="str">
        <f>'Ek.3-A'!M256</f>
        <v/>
      </c>
      <c r="R256" s="24">
        <f t="shared" si="59"/>
        <v>0</v>
      </c>
      <c r="S256" s="141" t="str">
        <f t="shared" si="60"/>
        <v>H</v>
      </c>
      <c r="T256" s="24">
        <f>IF(S256="E",SUM($R$5:R256),0)</f>
        <v>0</v>
      </c>
      <c r="U256" s="143">
        <f t="shared" si="61"/>
        <v>0</v>
      </c>
      <c r="V256" s="24"/>
      <c r="W256" s="139"/>
      <c r="X256" s="140"/>
      <c r="Z256" s="139"/>
      <c r="AA256" s="139"/>
      <c r="AB256" s="139"/>
      <c r="AC256" s="139"/>
      <c r="AD256" s="139"/>
    </row>
    <row r="257" spans="1:41" x14ac:dyDescent="0.25">
      <c r="A257" s="6">
        <v>3.57</v>
      </c>
      <c r="B257" s="31" t="s">
        <v>90</v>
      </c>
      <c r="D257" s="71">
        <v>800110000000</v>
      </c>
      <c r="E257" s="3">
        <v>0.1</v>
      </c>
      <c r="K257" s="3">
        <f t="shared" si="62"/>
        <v>192</v>
      </c>
      <c r="L257" s="97" t="str">
        <f>IF(TRIM('Ek.3-A'!F257)&lt;&gt;"","var","yok")</f>
        <v>yok</v>
      </c>
      <c r="M257" s="5" t="str">
        <f>IF('Ek.3-A'!F257="", "", IF(VLOOKUP('Ek.3-A'!F257, Veriler!D:E, 2, 0)=0, "", VLOOKUP('Ek.3-A'!F257, Veriler!D:E, 2, 0)))</f>
        <v/>
      </c>
      <c r="N257" s="5" t="str">
        <f>IF('Ek.3-A'!P257="", "", 'Ek.3-A'!P257)</f>
        <v/>
      </c>
      <c r="O257" s="142">
        <f>'Ek.3-A'!S257</f>
        <v>0</v>
      </c>
      <c r="P257" s="143" t="str">
        <f>'Ek.3-A'!L257</f>
        <v/>
      </c>
      <c r="Q257" s="24" t="str">
        <f>'Ek.3-A'!M257</f>
        <v/>
      </c>
      <c r="R257" s="24">
        <f t="shared" si="59"/>
        <v>0</v>
      </c>
      <c r="S257" s="141" t="str">
        <f t="shared" si="60"/>
        <v>H</v>
      </c>
      <c r="T257" s="24">
        <f>IF(S257="E",SUM($R$5:R257),0)</f>
        <v>0</v>
      </c>
      <c r="U257" s="143">
        <f t="shared" si="61"/>
        <v>0</v>
      </c>
      <c r="V257" s="24"/>
      <c r="W257" s="139"/>
      <c r="X257" s="140"/>
      <c r="Z257" s="139"/>
      <c r="AA257" s="139"/>
      <c r="AB257" s="139"/>
      <c r="AC257" s="139"/>
      <c r="AD257" s="139"/>
    </row>
    <row r="258" spans="1:41" x14ac:dyDescent="0.25">
      <c r="A258" s="6">
        <v>3.58</v>
      </c>
      <c r="B258" s="31" t="s">
        <v>90</v>
      </c>
      <c r="C258" s="97">
        <v>1</v>
      </c>
      <c r="D258" s="72">
        <v>760120800000</v>
      </c>
      <c r="E258" s="3">
        <v>0.1</v>
      </c>
      <c r="K258" s="3">
        <f t="shared" si="62"/>
        <v>193</v>
      </c>
      <c r="L258" s="97" t="str">
        <f>IF(TRIM('Ek.3-A'!F258)&lt;&gt;"","var","yok")</f>
        <v>yok</v>
      </c>
      <c r="M258" s="5" t="str">
        <f>IF('Ek.3-A'!F258="", "", IF(VLOOKUP('Ek.3-A'!F258, Veriler!D:E, 2, 0)=0, "", VLOOKUP('Ek.3-A'!F258, Veriler!D:E, 2, 0)))</f>
        <v/>
      </c>
      <c r="N258" s="5" t="str">
        <f>IF('Ek.3-A'!P258="", "", 'Ek.3-A'!P258)</f>
        <v/>
      </c>
      <c r="O258" s="142">
        <f>'Ek.3-A'!S258</f>
        <v>0</v>
      </c>
      <c r="P258" s="143" t="str">
        <f>'Ek.3-A'!L258</f>
        <v/>
      </c>
      <c r="Q258" s="24" t="str">
        <f>'Ek.3-A'!M258</f>
        <v/>
      </c>
      <c r="R258" s="24">
        <f t="shared" si="59"/>
        <v>0</v>
      </c>
      <c r="S258" s="141" t="str">
        <f t="shared" si="60"/>
        <v>H</v>
      </c>
      <c r="T258" s="24">
        <f>IF(S258="E",SUM($R$5:R258),0)</f>
        <v>0</v>
      </c>
      <c r="U258" s="143">
        <f t="shared" si="61"/>
        <v>0</v>
      </c>
      <c r="V258" s="24"/>
      <c r="W258" s="139"/>
      <c r="X258" s="140"/>
      <c r="Z258" s="139"/>
      <c r="AA258" s="139"/>
      <c r="AB258" s="139"/>
      <c r="AC258" s="139"/>
      <c r="AD258" s="139"/>
    </row>
    <row r="259" spans="1:41" x14ac:dyDescent="0.25">
      <c r="A259" s="6">
        <v>3.59</v>
      </c>
      <c r="B259" s="31" t="s">
        <v>90</v>
      </c>
      <c r="D259" s="71">
        <v>400260000000</v>
      </c>
      <c r="E259" s="3">
        <v>0.1</v>
      </c>
      <c r="K259" s="3">
        <f t="shared" si="62"/>
        <v>194</v>
      </c>
      <c r="L259" s="97" t="str">
        <f>IF(TRIM('Ek.3-A'!F259)&lt;&gt;"","var","yok")</f>
        <v>yok</v>
      </c>
      <c r="M259" s="5" t="str">
        <f>IF('Ek.3-A'!F259="", "", IF(VLOOKUP('Ek.3-A'!F259, Veriler!D:E, 2, 0)=0, "", VLOOKUP('Ek.3-A'!F259, Veriler!D:E, 2, 0)))</f>
        <v/>
      </c>
      <c r="N259" s="5" t="str">
        <f>IF('Ek.3-A'!P259="", "", 'Ek.3-A'!P259)</f>
        <v/>
      </c>
      <c r="O259" s="142">
        <f>'Ek.3-A'!S259</f>
        <v>0</v>
      </c>
      <c r="P259" s="143" t="str">
        <f>'Ek.3-A'!L259</f>
        <v/>
      </c>
      <c r="Q259" s="24" t="str">
        <f>'Ek.3-A'!M259</f>
        <v/>
      </c>
      <c r="R259" s="24">
        <f t="shared" si="59"/>
        <v>0</v>
      </c>
      <c r="S259" s="141" t="str">
        <f t="shared" si="60"/>
        <v>H</v>
      </c>
      <c r="T259" s="24">
        <f>IF(S259="E",SUM($R$5:R259),0)</f>
        <v>0</v>
      </c>
      <c r="U259" s="143">
        <f t="shared" si="61"/>
        <v>0</v>
      </c>
      <c r="V259" s="24"/>
      <c r="W259" s="139"/>
      <c r="X259" s="140"/>
      <c r="Z259" s="139"/>
      <c r="AA259" s="139"/>
      <c r="AB259" s="139"/>
      <c r="AC259" s="139"/>
      <c r="AD259" s="139"/>
    </row>
    <row r="260" spans="1:41" x14ac:dyDescent="0.25">
      <c r="A260" s="6">
        <v>3.6</v>
      </c>
      <c r="B260" s="31" t="s">
        <v>90</v>
      </c>
      <c r="D260" s="72">
        <v>290512000012</v>
      </c>
      <c r="E260" s="3">
        <v>0.1</v>
      </c>
      <c r="K260" s="3">
        <f t="shared" si="62"/>
        <v>195</v>
      </c>
      <c r="L260" s="97" t="str">
        <f>IF(TRIM('Ek.3-A'!F260)&lt;&gt;"","var","yok")</f>
        <v>yok</v>
      </c>
      <c r="M260" s="5" t="str">
        <f>IF('Ek.3-A'!F260="", "", IF(VLOOKUP('Ek.3-A'!F260, Veriler!D:E, 2, 0)=0, "", VLOOKUP('Ek.3-A'!F260, Veriler!D:E, 2, 0)))</f>
        <v/>
      </c>
      <c r="N260" s="5" t="str">
        <f>IF('Ek.3-A'!P260="", "", 'Ek.3-A'!P260)</f>
        <v/>
      </c>
      <c r="O260" s="142">
        <f>'Ek.3-A'!S260</f>
        <v>0</v>
      </c>
      <c r="P260" s="143" t="str">
        <f>'Ek.3-A'!L260</f>
        <v/>
      </c>
      <c r="Q260" s="24" t="str">
        <f>'Ek.3-A'!M260</f>
        <v/>
      </c>
      <c r="R260" s="24">
        <f t="shared" si="59"/>
        <v>0</v>
      </c>
      <c r="S260" s="141" t="str">
        <f t="shared" si="60"/>
        <v>H</v>
      </c>
      <c r="T260" s="24">
        <f>IF(S260="E",SUM($R$5:R260),0)</f>
        <v>0</v>
      </c>
      <c r="U260" s="143">
        <f t="shared" si="61"/>
        <v>0</v>
      </c>
      <c r="V260" s="24"/>
      <c r="W260" s="139"/>
      <c r="X260" s="140"/>
      <c r="Z260" s="139"/>
      <c r="AA260" s="139"/>
      <c r="AB260" s="139"/>
      <c r="AC260" s="139"/>
      <c r="AD260" s="139"/>
    </row>
    <row r="261" spans="1:41" x14ac:dyDescent="0.25">
      <c r="A261" s="6">
        <v>3.61</v>
      </c>
      <c r="B261" s="31" t="s">
        <v>90</v>
      </c>
      <c r="D261" s="71">
        <v>530710000000</v>
      </c>
      <c r="E261" s="3">
        <v>0.1</v>
      </c>
      <c r="K261" s="3">
        <f t="shared" si="62"/>
        <v>196</v>
      </c>
      <c r="L261" s="97" t="str">
        <f>IF(TRIM('Ek.3-A'!F261)&lt;&gt;"","var","yok")</f>
        <v>yok</v>
      </c>
      <c r="M261" s="5" t="str">
        <f>IF('Ek.3-A'!F261="", "", IF(VLOOKUP('Ek.3-A'!F261, Veriler!D:E, 2, 0)=0, "", VLOOKUP('Ek.3-A'!F261, Veriler!D:E, 2, 0)))</f>
        <v/>
      </c>
      <c r="N261" s="5" t="str">
        <f>IF('Ek.3-A'!P261="", "", 'Ek.3-A'!P261)</f>
        <v/>
      </c>
      <c r="O261" s="142">
        <f>'Ek.3-A'!S261</f>
        <v>0</v>
      </c>
      <c r="P261" s="143" t="str">
        <f>'Ek.3-A'!L261</f>
        <v/>
      </c>
      <c r="Q261" s="24" t="str">
        <f>'Ek.3-A'!M261</f>
        <v/>
      </c>
      <c r="R261" s="24">
        <f t="shared" si="59"/>
        <v>0</v>
      </c>
      <c r="S261" s="141" t="str">
        <f t="shared" si="60"/>
        <v>H</v>
      </c>
      <c r="T261" s="24">
        <f>IF(S261="E",SUM($R$5:R261),0)</f>
        <v>0</v>
      </c>
      <c r="U261" s="143">
        <f t="shared" si="61"/>
        <v>0</v>
      </c>
      <c r="V261" s="24"/>
      <c r="W261" s="139"/>
      <c r="X261" s="140"/>
      <c r="Z261" s="139"/>
      <c r="AA261" s="139"/>
      <c r="AB261" s="139"/>
      <c r="AC261" s="139"/>
      <c r="AD261" s="139"/>
    </row>
    <row r="262" spans="1:41" x14ac:dyDescent="0.25">
      <c r="A262" s="6">
        <v>3.62</v>
      </c>
      <c r="B262" s="31" t="s">
        <v>90</v>
      </c>
      <c r="D262" s="72">
        <v>720430000000</v>
      </c>
      <c r="E262" s="3">
        <v>0.1</v>
      </c>
      <c r="T262" s="24"/>
      <c r="U262" s="25"/>
      <c r="V262" s="25"/>
      <c r="AO262" s="140">
        <f>'Ek.3-A'!L262</f>
        <v>0</v>
      </c>
    </row>
    <row r="263" spans="1:41" x14ac:dyDescent="0.25">
      <c r="A263" s="6">
        <v>3.63</v>
      </c>
      <c r="B263" s="31" t="s">
        <v>90</v>
      </c>
      <c r="D263" s="71">
        <v>401120100019</v>
      </c>
      <c r="E263" s="3">
        <v>0.1</v>
      </c>
      <c r="T263" s="24"/>
      <c r="U263" s="25"/>
      <c r="V263" s="25"/>
      <c r="AO263" s="140"/>
    </row>
    <row r="264" spans="1:41" x14ac:dyDescent="0.25">
      <c r="A264" s="6">
        <v>3.64</v>
      </c>
      <c r="B264" s="31" t="s">
        <v>90</v>
      </c>
      <c r="D264" s="72">
        <v>401120100011</v>
      </c>
      <c r="E264" s="3">
        <v>0.1</v>
      </c>
      <c r="T264" s="24"/>
      <c r="U264" s="25"/>
      <c r="V264" s="25"/>
      <c r="AO264" s="140"/>
    </row>
    <row r="265" spans="1:41" x14ac:dyDescent="0.25">
      <c r="A265" s="6">
        <v>3.65</v>
      </c>
      <c r="B265" s="31" t="s">
        <v>90</v>
      </c>
      <c r="D265" s="71">
        <v>848360809012</v>
      </c>
      <c r="E265" s="3">
        <v>0.1</v>
      </c>
      <c r="T265" s="24"/>
      <c r="U265" s="25"/>
      <c r="V265" s="25"/>
      <c r="AO265" s="140"/>
    </row>
    <row r="266" spans="1:41" x14ac:dyDescent="0.25">
      <c r="A266" s="6">
        <v>3.66</v>
      </c>
      <c r="B266" s="31" t="s">
        <v>90</v>
      </c>
      <c r="D266" s="72">
        <v>840732900000</v>
      </c>
      <c r="E266" s="3">
        <v>0.1</v>
      </c>
      <c r="T266" s="24"/>
      <c r="U266" s="25"/>
      <c r="V266" s="25"/>
    </row>
    <row r="267" spans="1:41" x14ac:dyDescent="0.25">
      <c r="A267" s="6">
        <v>3.67</v>
      </c>
      <c r="B267" s="31" t="s">
        <v>90</v>
      </c>
      <c r="D267" s="71">
        <v>840732100000</v>
      </c>
      <c r="E267" s="3">
        <v>0.1</v>
      </c>
      <c r="T267" s="24"/>
      <c r="U267" s="25"/>
      <c r="V267" s="25"/>
    </row>
    <row r="268" spans="1:41" x14ac:dyDescent="0.25">
      <c r="A268" s="6">
        <v>3.68</v>
      </c>
      <c r="B268" s="31" t="s">
        <v>90</v>
      </c>
      <c r="D268" s="72">
        <v>840733800000</v>
      </c>
      <c r="E268" s="3">
        <v>0.1</v>
      </c>
      <c r="T268" s="24"/>
      <c r="U268" s="25"/>
      <c r="V268" s="25"/>
    </row>
    <row r="269" spans="1:41" x14ac:dyDescent="0.25">
      <c r="A269" s="6">
        <v>3.69</v>
      </c>
      <c r="B269" s="31" t="s">
        <v>90</v>
      </c>
      <c r="D269" s="71">
        <v>840731000000</v>
      </c>
      <c r="E269" s="3">
        <v>0.1</v>
      </c>
      <c r="T269" s="24"/>
      <c r="U269" s="25"/>
      <c r="V269" s="25"/>
    </row>
    <row r="270" spans="1:41" x14ac:dyDescent="0.25">
      <c r="A270" s="6">
        <v>3.7</v>
      </c>
      <c r="B270" s="31" t="s">
        <v>90</v>
      </c>
      <c r="D270" s="72">
        <v>840734910000</v>
      </c>
      <c r="E270" s="3">
        <v>0.1</v>
      </c>
      <c r="T270" s="24"/>
      <c r="U270" s="25"/>
      <c r="V270" s="25"/>
    </row>
    <row r="271" spans="1:41" x14ac:dyDescent="0.25">
      <c r="A271" s="6">
        <v>3.71</v>
      </c>
      <c r="B271" s="31" t="s">
        <v>90</v>
      </c>
      <c r="D271" s="71">
        <v>840734990000</v>
      </c>
      <c r="E271" s="3">
        <v>0.1</v>
      </c>
      <c r="K271" s="3">
        <f>K261+1</f>
        <v>197</v>
      </c>
      <c r="L271" s="97" t="str">
        <f>IF(TRIM('Ek.3-A'!F271)&lt;&gt;"","var","yok")</f>
        <v>yok</v>
      </c>
      <c r="M271" s="5" t="str">
        <f>IF('Ek.3-A'!F271="", "", IF(VLOOKUP('Ek.3-A'!F271, Veriler!D:E, 2, 0)=0, "", VLOOKUP('Ek.3-A'!F271, Veriler!D:E, 2, 0)))</f>
        <v/>
      </c>
      <c r="N271" s="5" t="str">
        <f>IF('Ek.3-A'!P271="", "", 'Ek.3-A'!P271)</f>
        <v/>
      </c>
      <c r="O271" s="142">
        <f>'Ek.3-A'!S271</f>
        <v>0</v>
      </c>
      <c r="P271" s="143" t="str">
        <f>'Ek.3-A'!L271</f>
        <v/>
      </c>
      <c r="Q271" s="24" t="str">
        <f>'Ek.3-A'!M271</f>
        <v/>
      </c>
      <c r="R271" s="24">
        <f t="shared" ref="R271:R284" si="63">IF(L271="var",0,IF(Q271&lt;=0.005,Q271,0))</f>
        <v>0</v>
      </c>
      <c r="S271" s="141" t="str">
        <f t="shared" ref="S271:S284" si="64">IF(Q271&lt;=0.005,"E","H")</f>
        <v>H</v>
      </c>
      <c r="T271" s="24">
        <f>IF(S271="E",SUM($R$5:R271),0)</f>
        <v>0</v>
      </c>
      <c r="U271" s="143">
        <f t="shared" ref="U271:U284" si="65">IF(T271&lt;=0.1, O271, IF(R271&gt;$G$2, R271*O271, $G$2*O271))</f>
        <v>0</v>
      </c>
      <c r="V271" s="24"/>
      <c r="W271" s="139"/>
      <c r="X271" s="140"/>
      <c r="Z271" s="139"/>
      <c r="AA271" s="139"/>
    </row>
    <row r="272" spans="1:41" x14ac:dyDescent="0.25">
      <c r="A272" s="6">
        <v>3.72</v>
      </c>
      <c r="B272" s="31" t="s">
        <v>90</v>
      </c>
      <c r="D272" s="72">
        <v>840734100000</v>
      </c>
      <c r="E272" s="3">
        <v>0.1</v>
      </c>
      <c r="K272" s="3">
        <f t="shared" ref="K272:K284" si="66">K271+1</f>
        <v>198</v>
      </c>
      <c r="L272" s="97" t="str">
        <f>IF(TRIM('Ek.3-A'!F272)&lt;&gt;"","var","yok")</f>
        <v>yok</v>
      </c>
      <c r="M272" s="5" t="str">
        <f>IF('Ek.3-A'!F272="", "", IF(VLOOKUP('Ek.3-A'!F272, Veriler!D:E, 2, 0)=0, "", VLOOKUP('Ek.3-A'!F272, Veriler!D:E, 2, 0)))</f>
        <v/>
      </c>
      <c r="N272" s="5" t="str">
        <f>IF('Ek.3-A'!P272="", "", 'Ek.3-A'!P272)</f>
        <v/>
      </c>
      <c r="O272" s="142">
        <f>'Ek.3-A'!S272</f>
        <v>0</v>
      </c>
      <c r="P272" s="143" t="str">
        <f>'Ek.3-A'!L272</f>
        <v/>
      </c>
      <c r="Q272" s="24" t="str">
        <f>'Ek.3-A'!M272</f>
        <v/>
      </c>
      <c r="R272" s="24">
        <f t="shared" si="63"/>
        <v>0</v>
      </c>
      <c r="S272" s="141" t="str">
        <f t="shared" si="64"/>
        <v>H</v>
      </c>
      <c r="T272" s="24">
        <f>IF(S272="E",SUM($R$5:R272),0)</f>
        <v>0</v>
      </c>
      <c r="U272" s="143">
        <f t="shared" si="65"/>
        <v>0</v>
      </c>
      <c r="V272" s="24"/>
      <c r="W272" s="139"/>
      <c r="X272" s="140"/>
      <c r="Z272" s="139"/>
      <c r="AA272" s="139"/>
    </row>
    <row r="273" spans="1:27" x14ac:dyDescent="0.25">
      <c r="A273" s="6">
        <v>3.73</v>
      </c>
      <c r="B273" s="31" t="s">
        <v>90</v>
      </c>
      <c r="D273" s="71">
        <v>400591000000</v>
      </c>
      <c r="E273" s="3">
        <v>0.1</v>
      </c>
      <c r="K273" s="3">
        <f t="shared" si="66"/>
        <v>199</v>
      </c>
      <c r="L273" s="97" t="str">
        <f>IF(TRIM('Ek.3-A'!F273)&lt;&gt;"","var","yok")</f>
        <v>yok</v>
      </c>
      <c r="M273" s="5" t="str">
        <f>IF('Ek.3-A'!F273="", "", IF(VLOOKUP('Ek.3-A'!F273, Veriler!D:E, 2, 0)=0, "", VLOOKUP('Ek.3-A'!F273, Veriler!D:E, 2, 0)))</f>
        <v/>
      </c>
      <c r="N273" s="5" t="str">
        <f>IF('Ek.3-A'!P273="", "", 'Ek.3-A'!P273)</f>
        <v/>
      </c>
      <c r="O273" s="142">
        <f>'Ek.3-A'!S273</f>
        <v>0</v>
      </c>
      <c r="P273" s="143" t="str">
        <f>'Ek.3-A'!L273</f>
        <v/>
      </c>
      <c r="Q273" s="24" t="str">
        <f>'Ek.3-A'!M273</f>
        <v/>
      </c>
      <c r="R273" s="24">
        <f t="shared" si="63"/>
        <v>0</v>
      </c>
      <c r="S273" s="141" t="str">
        <f t="shared" si="64"/>
        <v>H</v>
      </c>
      <c r="T273" s="24">
        <f>IF(S273="E",SUM($R$5:R273),0)</f>
        <v>0</v>
      </c>
      <c r="U273" s="143">
        <f t="shared" si="65"/>
        <v>0</v>
      </c>
      <c r="V273" s="24"/>
      <c r="W273" s="139"/>
      <c r="X273" s="140"/>
      <c r="Z273" s="139"/>
      <c r="AA273" s="139"/>
    </row>
    <row r="274" spans="1:27" x14ac:dyDescent="0.25">
      <c r="A274" s="6">
        <v>3.74</v>
      </c>
      <c r="B274" s="31" t="s">
        <v>90</v>
      </c>
      <c r="D274" s="72">
        <v>400400000019</v>
      </c>
      <c r="E274" s="3">
        <v>0.1</v>
      </c>
      <c r="K274" s="3">
        <f t="shared" si="66"/>
        <v>200</v>
      </c>
      <c r="L274" s="97" t="str">
        <f>IF(TRIM('Ek.3-A'!F274)&lt;&gt;"","var","yok")</f>
        <v>yok</v>
      </c>
      <c r="M274" s="5" t="str">
        <f>IF('Ek.3-A'!F274="", "", IF(VLOOKUP('Ek.3-A'!F274, Veriler!D:E, 2, 0)=0, "", VLOOKUP('Ek.3-A'!F274, Veriler!D:E, 2, 0)))</f>
        <v/>
      </c>
      <c r="N274" s="5" t="str">
        <f>IF('Ek.3-A'!P274="", "", 'Ek.3-A'!P274)</f>
        <v/>
      </c>
      <c r="O274" s="142">
        <f>'Ek.3-A'!S274</f>
        <v>0</v>
      </c>
      <c r="P274" s="143" t="str">
        <f>'Ek.3-A'!L274</f>
        <v/>
      </c>
      <c r="Q274" s="24" t="str">
        <f>'Ek.3-A'!M274</f>
        <v/>
      </c>
      <c r="R274" s="24">
        <f t="shared" si="63"/>
        <v>0</v>
      </c>
      <c r="S274" s="141" t="str">
        <f t="shared" si="64"/>
        <v>H</v>
      </c>
      <c r="T274" s="24">
        <f>IF(S274="E",SUM($R$5:R274),0)</f>
        <v>0</v>
      </c>
      <c r="U274" s="143">
        <f t="shared" si="65"/>
        <v>0</v>
      </c>
      <c r="V274" s="24"/>
      <c r="W274" s="139"/>
      <c r="X274" s="140"/>
      <c r="Z274" s="139"/>
      <c r="AA274" s="139"/>
    </row>
    <row r="275" spans="1:27" x14ac:dyDescent="0.25">
      <c r="A275" s="6">
        <v>3.75</v>
      </c>
      <c r="B275" s="31" t="s">
        <v>90</v>
      </c>
      <c r="D275" s="71">
        <v>271019210019</v>
      </c>
      <c r="E275" s="3">
        <v>0.1</v>
      </c>
      <c r="K275" s="3">
        <f t="shared" si="66"/>
        <v>201</v>
      </c>
      <c r="L275" s="97" t="str">
        <f>IF(TRIM('Ek.3-A'!F275)&lt;&gt;"","var","yok")</f>
        <v>yok</v>
      </c>
      <c r="M275" s="5" t="str">
        <f>IF('Ek.3-A'!F275="", "", IF(VLOOKUP('Ek.3-A'!F275, Veriler!D:E, 2, 0)=0, "", VLOOKUP('Ek.3-A'!F275, Veriler!D:E, 2, 0)))</f>
        <v/>
      </c>
      <c r="N275" s="5" t="str">
        <f>IF('Ek.3-A'!P275="", "", 'Ek.3-A'!P275)</f>
        <v/>
      </c>
      <c r="O275" s="142">
        <f>'Ek.3-A'!S275</f>
        <v>0</v>
      </c>
      <c r="P275" s="143" t="str">
        <f>'Ek.3-A'!L275</f>
        <v/>
      </c>
      <c r="Q275" s="24" t="str">
        <f>'Ek.3-A'!M275</f>
        <v/>
      </c>
      <c r="R275" s="24">
        <f t="shared" si="63"/>
        <v>0</v>
      </c>
      <c r="S275" s="141" t="str">
        <f t="shared" si="64"/>
        <v>H</v>
      </c>
      <c r="T275" s="24">
        <f>IF(S275="E",SUM($R$5:R275),0)</f>
        <v>0</v>
      </c>
      <c r="U275" s="143">
        <f t="shared" si="65"/>
        <v>0</v>
      </c>
      <c r="V275" s="24"/>
      <c r="W275" s="139"/>
      <c r="X275" s="140"/>
      <c r="Z275" s="139"/>
      <c r="AA275" s="139"/>
    </row>
    <row r="276" spans="1:27" x14ac:dyDescent="0.25">
      <c r="A276" s="6">
        <v>3.76</v>
      </c>
      <c r="B276" s="31" t="s">
        <v>90</v>
      </c>
      <c r="D276" s="72">
        <v>530610300000</v>
      </c>
      <c r="E276" s="3">
        <v>0.1</v>
      </c>
      <c r="K276" s="3">
        <f t="shared" si="66"/>
        <v>202</v>
      </c>
      <c r="L276" s="97" t="str">
        <f>IF(TRIM('Ek.3-A'!F276)&lt;&gt;"","var","yok")</f>
        <v>yok</v>
      </c>
      <c r="M276" s="5" t="str">
        <f>IF('Ek.3-A'!F276="", "", IF(VLOOKUP('Ek.3-A'!F276, Veriler!D:E, 2, 0)=0, "", VLOOKUP('Ek.3-A'!F276, Veriler!D:E, 2, 0)))</f>
        <v/>
      </c>
      <c r="N276" s="5" t="str">
        <f>IF('Ek.3-A'!P276="", "", 'Ek.3-A'!P276)</f>
        <v/>
      </c>
      <c r="O276" s="142">
        <f>'Ek.3-A'!S276</f>
        <v>0</v>
      </c>
      <c r="P276" s="143" t="str">
        <f>'Ek.3-A'!L276</f>
        <v/>
      </c>
      <c r="Q276" s="24" t="str">
        <f>'Ek.3-A'!M276</f>
        <v/>
      </c>
      <c r="R276" s="24">
        <f t="shared" si="63"/>
        <v>0</v>
      </c>
      <c r="S276" s="141" t="str">
        <f t="shared" si="64"/>
        <v>H</v>
      </c>
      <c r="T276" s="24">
        <f>IF(S276="E",SUM($R$5:R276),0)</f>
        <v>0</v>
      </c>
      <c r="U276" s="143">
        <f t="shared" si="65"/>
        <v>0</v>
      </c>
      <c r="V276" s="24"/>
      <c r="W276" s="139"/>
      <c r="X276" s="140"/>
      <c r="Z276" s="139"/>
      <c r="AA276" s="139"/>
    </row>
    <row r="277" spans="1:27" x14ac:dyDescent="0.25">
      <c r="A277" s="6">
        <v>3.77</v>
      </c>
      <c r="B277" s="31" t="s">
        <v>90</v>
      </c>
      <c r="D277" s="71">
        <v>851150009000</v>
      </c>
      <c r="E277" s="3">
        <v>0.1</v>
      </c>
      <c r="K277" s="3">
        <f t="shared" si="66"/>
        <v>203</v>
      </c>
      <c r="L277" s="97" t="str">
        <f>IF(TRIM('Ek.3-A'!F277)&lt;&gt;"","var","yok")</f>
        <v>yok</v>
      </c>
      <c r="M277" s="5" t="str">
        <f>IF('Ek.3-A'!F277="", "", IF(VLOOKUP('Ek.3-A'!F277, Veriler!D:E, 2, 0)=0, "", VLOOKUP('Ek.3-A'!F277, Veriler!D:E, 2, 0)))</f>
        <v/>
      </c>
      <c r="N277" s="5" t="str">
        <f>IF('Ek.3-A'!P277="", "", 'Ek.3-A'!P277)</f>
        <v/>
      </c>
      <c r="O277" s="142">
        <f>'Ek.3-A'!S277</f>
        <v>0</v>
      </c>
      <c r="P277" s="143" t="str">
        <f>'Ek.3-A'!L277</f>
        <v/>
      </c>
      <c r="Q277" s="24" t="str">
        <f>'Ek.3-A'!M277</f>
        <v/>
      </c>
      <c r="R277" s="24">
        <f t="shared" si="63"/>
        <v>0</v>
      </c>
      <c r="S277" s="141" t="str">
        <f t="shared" si="64"/>
        <v>H</v>
      </c>
      <c r="T277" s="24">
        <f>IF(S277="E",SUM($R$5:R277),0)</f>
        <v>0</v>
      </c>
      <c r="U277" s="143">
        <f t="shared" si="65"/>
        <v>0</v>
      </c>
      <c r="V277" s="24"/>
      <c r="W277" s="139"/>
      <c r="X277" s="140"/>
      <c r="Z277" s="139"/>
      <c r="AA277" s="139"/>
    </row>
    <row r="278" spans="1:27" x14ac:dyDescent="0.25">
      <c r="A278" s="6">
        <v>3.78</v>
      </c>
      <c r="B278" s="31" t="s">
        <v>90</v>
      </c>
      <c r="D278" s="72">
        <v>284390900000</v>
      </c>
      <c r="E278" s="3">
        <v>0.1</v>
      </c>
      <c r="K278" s="3">
        <f t="shared" si="66"/>
        <v>204</v>
      </c>
      <c r="L278" s="97" t="str">
        <f>IF(TRIM('Ek.3-A'!F278)&lt;&gt;"","var","yok")</f>
        <v>yok</v>
      </c>
      <c r="M278" s="5" t="str">
        <f>IF('Ek.3-A'!F278="", "", IF(VLOOKUP('Ek.3-A'!F278, Veriler!D:E, 2, 0)=0, "", VLOOKUP('Ek.3-A'!F278, Veriler!D:E, 2, 0)))</f>
        <v/>
      </c>
      <c r="N278" s="5" t="str">
        <f>IF('Ek.3-A'!P278="", "", 'Ek.3-A'!P278)</f>
        <v/>
      </c>
      <c r="O278" s="142">
        <f>'Ek.3-A'!S278</f>
        <v>0</v>
      </c>
      <c r="P278" s="143" t="str">
        <f>'Ek.3-A'!L278</f>
        <v/>
      </c>
      <c r="Q278" s="24" t="str">
        <f>'Ek.3-A'!M278</f>
        <v/>
      </c>
      <c r="R278" s="24">
        <f t="shared" si="63"/>
        <v>0</v>
      </c>
      <c r="S278" s="141" t="str">
        <f t="shared" si="64"/>
        <v>H</v>
      </c>
      <c r="T278" s="24">
        <f>IF(S278="E",SUM($R$5:R278),0)</f>
        <v>0</v>
      </c>
      <c r="U278" s="143">
        <f t="shared" si="65"/>
        <v>0</v>
      </c>
      <c r="V278" s="24"/>
      <c r="W278" s="139"/>
      <c r="X278" s="140"/>
      <c r="Z278" s="139"/>
      <c r="AA278" s="139"/>
    </row>
    <row r="279" spans="1:27" x14ac:dyDescent="0.25">
      <c r="A279" s="6">
        <v>3.79</v>
      </c>
      <c r="B279" s="31" t="s">
        <v>90</v>
      </c>
      <c r="D279" s="71">
        <v>854914900000</v>
      </c>
      <c r="E279" s="3">
        <v>0.1</v>
      </c>
      <c r="K279" s="3">
        <f t="shared" si="66"/>
        <v>205</v>
      </c>
      <c r="L279" s="97" t="str">
        <f>IF(TRIM('Ek.3-A'!F279)&lt;&gt;"","var","yok")</f>
        <v>yok</v>
      </c>
      <c r="M279" s="5" t="str">
        <f>IF('Ek.3-A'!F279="", "", IF(VLOOKUP('Ek.3-A'!F279, Veriler!D:E, 2, 0)=0, "", VLOOKUP('Ek.3-A'!F279, Veriler!D:E, 2, 0)))</f>
        <v/>
      </c>
      <c r="N279" s="5" t="str">
        <f>IF('Ek.3-A'!P279="", "", 'Ek.3-A'!P279)</f>
        <v/>
      </c>
      <c r="O279" s="142">
        <f>'Ek.3-A'!S279</f>
        <v>0</v>
      </c>
      <c r="P279" s="143" t="str">
        <f>'Ek.3-A'!L279</f>
        <v/>
      </c>
      <c r="Q279" s="24" t="str">
        <f>'Ek.3-A'!M279</f>
        <v/>
      </c>
      <c r="R279" s="24">
        <f t="shared" si="63"/>
        <v>0</v>
      </c>
      <c r="S279" s="141" t="str">
        <f t="shared" si="64"/>
        <v>H</v>
      </c>
      <c r="T279" s="24">
        <f>IF(S279="E",SUM($R$5:R279),0)</f>
        <v>0</v>
      </c>
      <c r="U279" s="143">
        <f t="shared" si="65"/>
        <v>0</v>
      </c>
      <c r="V279" s="24"/>
      <c r="W279" s="139"/>
      <c r="X279" s="140"/>
      <c r="Z279" s="139"/>
      <c r="AA279" s="139"/>
    </row>
    <row r="280" spans="1:27" x14ac:dyDescent="0.25">
      <c r="A280" s="6">
        <v>3.8</v>
      </c>
      <c r="B280" s="31" t="s">
        <v>90</v>
      </c>
      <c r="D280" s="72">
        <v>854913900000</v>
      </c>
      <c r="E280" s="3">
        <v>0.1</v>
      </c>
      <c r="K280" s="3">
        <f t="shared" si="66"/>
        <v>206</v>
      </c>
      <c r="L280" s="97" t="str">
        <f>IF(TRIM('Ek.3-A'!F280)&lt;&gt;"","var","yok")</f>
        <v>yok</v>
      </c>
      <c r="M280" s="5" t="str">
        <f>IF('Ek.3-A'!F280="", "", IF(VLOOKUP('Ek.3-A'!F280, Veriler!D:E, 2, 0)=0, "", VLOOKUP('Ek.3-A'!F280, Veriler!D:E, 2, 0)))</f>
        <v/>
      </c>
      <c r="N280" s="5" t="str">
        <f>IF('Ek.3-A'!P280="", "", 'Ek.3-A'!P280)</f>
        <v/>
      </c>
      <c r="O280" s="142">
        <f>'Ek.3-A'!S280</f>
        <v>0</v>
      </c>
      <c r="P280" s="143" t="str">
        <f>'Ek.3-A'!L280</f>
        <v/>
      </c>
      <c r="Q280" s="24" t="str">
        <f>'Ek.3-A'!M280</f>
        <v/>
      </c>
      <c r="R280" s="24">
        <f t="shared" si="63"/>
        <v>0</v>
      </c>
      <c r="S280" s="141" t="str">
        <f t="shared" si="64"/>
        <v>H</v>
      </c>
      <c r="T280" s="24">
        <f>IF(S280="E",SUM($R$5:R280),0)</f>
        <v>0</v>
      </c>
      <c r="U280" s="143">
        <f t="shared" si="65"/>
        <v>0</v>
      </c>
      <c r="V280" s="24"/>
      <c r="W280" s="139"/>
      <c r="X280" s="140"/>
      <c r="Z280" s="139"/>
      <c r="AA280" s="139"/>
    </row>
    <row r="281" spans="1:27" x14ac:dyDescent="0.25">
      <c r="A281" s="6">
        <v>3.81</v>
      </c>
      <c r="B281" s="31" t="s">
        <v>90</v>
      </c>
      <c r="D281" s="71">
        <v>810530000000</v>
      </c>
      <c r="E281" s="3">
        <v>0.1</v>
      </c>
      <c r="K281" s="3">
        <f t="shared" si="66"/>
        <v>207</v>
      </c>
      <c r="L281" s="97" t="str">
        <f>IF(TRIM('Ek.3-A'!F281)&lt;&gt;"","var","yok")</f>
        <v>yok</v>
      </c>
      <c r="M281" s="5" t="str">
        <f>IF('Ek.3-A'!F281="", "", IF(VLOOKUP('Ek.3-A'!F281, Veriler!D:E, 2, 0)=0, "", VLOOKUP('Ek.3-A'!F281, Veriler!D:E, 2, 0)))</f>
        <v/>
      </c>
      <c r="N281" s="5" t="str">
        <f>IF('Ek.3-A'!P281="", "", 'Ek.3-A'!P281)</f>
        <v/>
      </c>
      <c r="O281" s="142">
        <f>'Ek.3-A'!S281</f>
        <v>0</v>
      </c>
      <c r="P281" s="143" t="str">
        <f>'Ek.3-A'!L281</f>
        <v/>
      </c>
      <c r="Q281" s="24" t="str">
        <f>'Ek.3-A'!M281</f>
        <v/>
      </c>
      <c r="R281" s="24">
        <f t="shared" si="63"/>
        <v>0</v>
      </c>
      <c r="S281" s="141" t="str">
        <f t="shared" si="64"/>
        <v>H</v>
      </c>
      <c r="T281" s="24">
        <f>IF(S281="E",SUM($R$5:R281),0)</f>
        <v>0</v>
      </c>
      <c r="U281" s="143">
        <f t="shared" si="65"/>
        <v>0</v>
      </c>
      <c r="V281" s="24"/>
      <c r="W281" s="139"/>
      <c r="X281" s="140"/>
      <c r="Z281" s="139"/>
      <c r="AA281" s="139"/>
    </row>
    <row r="282" spans="1:27" x14ac:dyDescent="0.25">
      <c r="A282" s="6">
        <v>3.82</v>
      </c>
      <c r="B282" s="31" t="s">
        <v>90</v>
      </c>
      <c r="D282" s="73">
        <v>391190190000</v>
      </c>
      <c r="E282" s="3">
        <v>0.1</v>
      </c>
      <c r="K282" s="3">
        <f t="shared" si="66"/>
        <v>208</v>
      </c>
      <c r="L282" s="97" t="str">
        <f>IF(TRIM('Ek.3-A'!F282)&lt;&gt;"","var","yok")</f>
        <v>yok</v>
      </c>
      <c r="M282" s="5" t="str">
        <f>IF('Ek.3-A'!F282="", "", IF(VLOOKUP('Ek.3-A'!F282, Veriler!D:E, 2, 0)=0, "", VLOOKUP('Ek.3-A'!F282, Veriler!D:E, 2, 0)))</f>
        <v/>
      </c>
      <c r="N282" s="5" t="str">
        <f>IF('Ek.3-A'!P282="", "", 'Ek.3-A'!P282)</f>
        <v/>
      </c>
      <c r="O282" s="142">
        <f>'Ek.3-A'!S282</f>
        <v>0</v>
      </c>
      <c r="P282" s="143" t="str">
        <f>'Ek.3-A'!L282</f>
        <v/>
      </c>
      <c r="Q282" s="24" t="str">
        <f>'Ek.3-A'!M282</f>
        <v/>
      </c>
      <c r="R282" s="24">
        <f t="shared" si="63"/>
        <v>0</v>
      </c>
      <c r="S282" s="141" t="str">
        <f t="shared" si="64"/>
        <v>H</v>
      </c>
      <c r="T282" s="24">
        <f>IF(S282="E",SUM($R$5:R282),0)</f>
        <v>0</v>
      </c>
      <c r="U282" s="143">
        <f t="shared" si="65"/>
        <v>0</v>
      </c>
      <c r="V282" s="24"/>
      <c r="W282" s="139"/>
      <c r="X282" s="140"/>
      <c r="Z282" s="139"/>
      <c r="AA282" s="139"/>
    </row>
    <row r="283" spans="1:27" x14ac:dyDescent="0.25">
      <c r="A283" s="6">
        <v>3.83</v>
      </c>
      <c r="B283" s="31" t="s">
        <v>90</v>
      </c>
      <c r="D283" s="74">
        <v>848220000000</v>
      </c>
      <c r="E283" s="3">
        <v>0.1</v>
      </c>
      <c r="K283" s="3">
        <f t="shared" si="66"/>
        <v>209</v>
      </c>
      <c r="L283" s="97" t="str">
        <f>IF(TRIM('Ek.3-A'!F283)&lt;&gt;"","var","yok")</f>
        <v>yok</v>
      </c>
      <c r="M283" s="5" t="str">
        <f>IF('Ek.3-A'!F283="", "", IF(VLOOKUP('Ek.3-A'!F283, Veriler!D:E, 2, 0)=0, "", VLOOKUP('Ek.3-A'!F283, Veriler!D:E, 2, 0)))</f>
        <v/>
      </c>
      <c r="N283" s="5" t="str">
        <f>IF('Ek.3-A'!P283="", "", 'Ek.3-A'!P283)</f>
        <v/>
      </c>
      <c r="O283" s="142">
        <f>'Ek.3-A'!S283</f>
        <v>0</v>
      </c>
      <c r="P283" s="143" t="str">
        <f>'Ek.3-A'!L283</f>
        <v/>
      </c>
      <c r="Q283" s="24" t="str">
        <f>'Ek.3-A'!M283</f>
        <v/>
      </c>
      <c r="R283" s="24">
        <f t="shared" si="63"/>
        <v>0</v>
      </c>
      <c r="S283" s="141" t="str">
        <f t="shared" si="64"/>
        <v>H</v>
      </c>
      <c r="T283" s="24">
        <f>IF(S283="E",SUM($R$5:R283),0)</f>
        <v>0</v>
      </c>
      <c r="U283" s="143">
        <f t="shared" si="65"/>
        <v>0</v>
      </c>
      <c r="V283" s="24"/>
      <c r="W283" s="139"/>
      <c r="X283" s="140"/>
      <c r="Z283" s="139"/>
      <c r="AA283" s="139"/>
    </row>
    <row r="284" spans="1:27" x14ac:dyDescent="0.25">
      <c r="A284" s="6">
        <v>3.84</v>
      </c>
      <c r="B284" s="31" t="s">
        <v>90</v>
      </c>
      <c r="D284" s="75">
        <v>270730000000</v>
      </c>
      <c r="E284" s="3">
        <v>0.1</v>
      </c>
      <c r="K284" s="3">
        <f t="shared" si="66"/>
        <v>210</v>
      </c>
      <c r="L284" s="97" t="str">
        <f>IF(TRIM('Ek.3-A'!F284)&lt;&gt;"","var","yok")</f>
        <v>yok</v>
      </c>
      <c r="M284" s="5" t="str">
        <f>IF('Ek.3-A'!F284="", "", IF(VLOOKUP('Ek.3-A'!F284, Veriler!D:E, 2, 0)=0, "", VLOOKUP('Ek.3-A'!F284, Veriler!D:E, 2, 0)))</f>
        <v/>
      </c>
      <c r="N284" s="5" t="str">
        <f>IF('Ek.3-A'!P284="", "", 'Ek.3-A'!P284)</f>
        <v/>
      </c>
      <c r="O284" s="142">
        <f>'Ek.3-A'!S284</f>
        <v>0</v>
      </c>
      <c r="P284" s="143" t="str">
        <f>'Ek.3-A'!L284</f>
        <v/>
      </c>
      <c r="Q284" s="24" t="str">
        <f>'Ek.3-A'!M284</f>
        <v/>
      </c>
      <c r="R284" s="24">
        <f t="shared" si="63"/>
        <v>0</v>
      </c>
      <c r="S284" s="141" t="str">
        <f t="shared" si="64"/>
        <v>H</v>
      </c>
      <c r="T284" s="24">
        <f>IF(S284="E",SUM($R$5:R284),0)</f>
        <v>0</v>
      </c>
      <c r="U284" s="143">
        <f t="shared" si="65"/>
        <v>0</v>
      </c>
      <c r="V284" s="24"/>
      <c r="W284" s="139"/>
      <c r="X284" s="140"/>
      <c r="Z284" s="139"/>
      <c r="AA284" s="139"/>
    </row>
    <row r="285" spans="1:27" x14ac:dyDescent="0.25">
      <c r="A285" s="6">
        <v>3.85</v>
      </c>
      <c r="B285" s="31" t="s">
        <v>90</v>
      </c>
      <c r="D285" s="76">
        <v>630900000000</v>
      </c>
      <c r="E285" s="3">
        <v>0.1</v>
      </c>
      <c r="L285" s="97"/>
      <c r="M285" s="5"/>
      <c r="N285" s="5"/>
      <c r="O285" s="5"/>
      <c r="Q285" s="23"/>
      <c r="T285" s="24"/>
      <c r="U285" s="25"/>
      <c r="V285" s="24"/>
      <c r="AA285" s="139"/>
    </row>
    <row r="286" spans="1:27" x14ac:dyDescent="0.25">
      <c r="A286" s="6">
        <v>3.86</v>
      </c>
      <c r="B286" s="31" t="s">
        <v>90</v>
      </c>
      <c r="D286" s="75">
        <v>854912900000</v>
      </c>
      <c r="E286" s="3">
        <v>0.1</v>
      </c>
      <c r="K286" s="3">
        <f>K284+1</f>
        <v>211</v>
      </c>
      <c r="L286" s="97" t="str">
        <f>IF(TRIM('Ek.3-A'!F286)&lt;&gt;"","var","yok")</f>
        <v>yok</v>
      </c>
      <c r="M286" s="5" t="str">
        <f>IF('Ek.3-A'!F286="", "", IF(VLOOKUP('Ek.3-A'!F286, Veriler!D:E, 2, 0)=0, "", VLOOKUP('Ek.3-A'!F286, Veriler!D:E, 2, 0)))</f>
        <v/>
      </c>
      <c r="N286" s="5" t="str">
        <f>IF('Ek.3-A'!P286="", "", 'Ek.3-A'!P286)</f>
        <v/>
      </c>
      <c r="O286" s="142">
        <f>'Ek.3-A'!S286</f>
        <v>0</v>
      </c>
      <c r="P286" s="143" t="str">
        <f>'Ek.3-A'!L286</f>
        <v/>
      </c>
      <c r="Q286" s="24" t="str">
        <f>'Ek.3-A'!M286</f>
        <v/>
      </c>
      <c r="R286" s="24">
        <f t="shared" ref="R286:R299" si="67">IF(L286="var",0,IF(Q286&lt;=0.005,Q286,0))</f>
        <v>0</v>
      </c>
      <c r="S286" s="141" t="str">
        <f t="shared" ref="S286:S299" si="68">IF(Q286&lt;=0.005,"E","H")</f>
        <v>H</v>
      </c>
      <c r="T286" s="24">
        <f>IF(S286="E",SUM($R$5:R286),0)</f>
        <v>0</v>
      </c>
      <c r="U286" s="143">
        <f t="shared" ref="U286:U299" si="69">IF(T286&lt;=0.1, O286, IF(R286&gt;$G$2, R286*O286, $G$2*O286))</f>
        <v>0</v>
      </c>
      <c r="V286" s="24"/>
      <c r="W286" s="139"/>
      <c r="X286" s="140"/>
      <c r="Z286" s="139"/>
      <c r="AA286" s="139"/>
    </row>
    <row r="287" spans="1:27" x14ac:dyDescent="0.25">
      <c r="A287" s="6">
        <v>3.87</v>
      </c>
      <c r="B287" s="31" t="s">
        <v>90</v>
      </c>
      <c r="D287" s="76">
        <v>854911900000</v>
      </c>
      <c r="E287" s="3">
        <v>0.1</v>
      </c>
      <c r="K287" s="3">
        <f t="shared" ref="K287:K299" si="70">K286+1</f>
        <v>212</v>
      </c>
      <c r="L287" s="97" t="str">
        <f>IF(TRIM('Ek.3-A'!F287)&lt;&gt;"","var","yok")</f>
        <v>yok</v>
      </c>
      <c r="M287" s="5" t="str">
        <f>IF('Ek.3-A'!F287="", "", IF(VLOOKUP('Ek.3-A'!F287, Veriler!D:E, 2, 0)=0, "", VLOOKUP('Ek.3-A'!F287, Veriler!D:E, 2, 0)))</f>
        <v/>
      </c>
      <c r="N287" s="5" t="str">
        <f>IF('Ek.3-A'!P287="", "", 'Ek.3-A'!P287)</f>
        <v/>
      </c>
      <c r="O287" s="142">
        <f>'Ek.3-A'!S287</f>
        <v>0</v>
      </c>
      <c r="P287" s="143" t="str">
        <f>'Ek.3-A'!L287</f>
        <v/>
      </c>
      <c r="Q287" s="24" t="str">
        <f>'Ek.3-A'!M287</f>
        <v/>
      </c>
      <c r="R287" s="24">
        <f t="shared" si="67"/>
        <v>0</v>
      </c>
      <c r="S287" s="141" t="str">
        <f t="shared" si="68"/>
        <v>H</v>
      </c>
      <c r="T287" s="24">
        <f>IF(S287="E",SUM($R$5:R287),0)</f>
        <v>0</v>
      </c>
      <c r="U287" s="143">
        <f t="shared" si="69"/>
        <v>0</v>
      </c>
      <c r="V287" s="24"/>
      <c r="W287" s="139"/>
      <c r="X287" s="140"/>
      <c r="Z287" s="139"/>
      <c r="AA287" s="139"/>
    </row>
    <row r="288" spans="1:27" x14ac:dyDescent="0.25">
      <c r="A288" s="6">
        <v>3.88</v>
      </c>
      <c r="B288" s="31" t="s">
        <v>90</v>
      </c>
      <c r="D288" s="75">
        <v>850720800000</v>
      </c>
      <c r="E288" s="3">
        <v>0.1</v>
      </c>
      <c r="K288" s="3">
        <f t="shared" si="70"/>
        <v>213</v>
      </c>
      <c r="L288" s="97" t="str">
        <f>IF(TRIM('Ek.3-A'!F288)&lt;&gt;"","var","yok")</f>
        <v>yok</v>
      </c>
      <c r="M288" s="5" t="str">
        <f>IF('Ek.3-A'!F288="", "", IF(VLOOKUP('Ek.3-A'!F288, Veriler!D:E, 2, 0)=0, "", VLOOKUP('Ek.3-A'!F288, Veriler!D:E, 2, 0)))</f>
        <v/>
      </c>
      <c r="N288" s="5" t="str">
        <f>IF('Ek.3-A'!P288="", "", 'Ek.3-A'!P288)</f>
        <v/>
      </c>
      <c r="O288" s="142">
        <f>'Ek.3-A'!S288</f>
        <v>0</v>
      </c>
      <c r="P288" s="143" t="str">
        <f>'Ek.3-A'!L288</f>
        <v/>
      </c>
      <c r="Q288" s="24" t="str">
        <f>'Ek.3-A'!M288</f>
        <v/>
      </c>
      <c r="R288" s="24">
        <f t="shared" si="67"/>
        <v>0</v>
      </c>
      <c r="S288" s="141" t="str">
        <f t="shared" si="68"/>
        <v>H</v>
      </c>
      <c r="T288" s="24">
        <f>IF(S288="E",SUM($R$5:R288),0)</f>
        <v>0</v>
      </c>
      <c r="U288" s="143">
        <f t="shared" si="69"/>
        <v>0</v>
      </c>
      <c r="V288" s="24"/>
      <c r="W288" s="139"/>
      <c r="X288" s="140"/>
      <c r="Z288" s="139"/>
      <c r="AA288" s="139"/>
    </row>
    <row r="289" spans="1:41" x14ac:dyDescent="0.25">
      <c r="A289" s="6">
        <v>3.89</v>
      </c>
      <c r="B289" s="31" t="s">
        <v>90</v>
      </c>
      <c r="D289" s="76">
        <v>271012450011</v>
      </c>
      <c r="E289" s="3">
        <v>0.1</v>
      </c>
      <c r="K289" s="3">
        <f t="shared" si="70"/>
        <v>214</v>
      </c>
      <c r="L289" s="97" t="str">
        <f>IF(TRIM('Ek.3-A'!F289)&lt;&gt;"","var","yok")</f>
        <v>yok</v>
      </c>
      <c r="M289" s="5" t="str">
        <f>IF('Ek.3-A'!F289="", "", IF(VLOOKUP('Ek.3-A'!F289, Veriler!D:E, 2, 0)=0, "", VLOOKUP('Ek.3-A'!F289, Veriler!D:E, 2, 0)))</f>
        <v/>
      </c>
      <c r="N289" s="5" t="str">
        <f>IF('Ek.3-A'!P289="", "", 'Ek.3-A'!P289)</f>
        <v/>
      </c>
      <c r="O289" s="142">
        <f>'Ek.3-A'!S289</f>
        <v>0</v>
      </c>
      <c r="P289" s="143" t="str">
        <f>'Ek.3-A'!L289</f>
        <v/>
      </c>
      <c r="Q289" s="24" t="str">
        <f>'Ek.3-A'!M289</f>
        <v/>
      </c>
      <c r="R289" s="24">
        <f t="shared" si="67"/>
        <v>0</v>
      </c>
      <c r="S289" s="141" t="str">
        <f t="shared" si="68"/>
        <v>H</v>
      </c>
      <c r="T289" s="24">
        <f>IF(S289="E",SUM($R$5:R289),0)</f>
        <v>0</v>
      </c>
      <c r="U289" s="143">
        <f t="shared" si="69"/>
        <v>0</v>
      </c>
      <c r="V289" s="24"/>
      <c r="W289" s="139"/>
      <c r="X289" s="140"/>
      <c r="Z289" s="139"/>
      <c r="AA289" s="139"/>
    </row>
    <row r="290" spans="1:41" x14ac:dyDescent="0.25">
      <c r="A290" s="6">
        <v>3.9</v>
      </c>
      <c r="B290" s="31" t="s">
        <v>90</v>
      </c>
      <c r="D290" s="75">
        <v>293090989068</v>
      </c>
      <c r="E290" s="3">
        <v>0.1</v>
      </c>
      <c r="K290" s="3">
        <f t="shared" si="70"/>
        <v>215</v>
      </c>
      <c r="L290" s="97" t="str">
        <f>IF(TRIM('Ek.3-A'!F290)&lt;&gt;"","var","yok")</f>
        <v>yok</v>
      </c>
      <c r="M290" s="5" t="str">
        <f>IF('Ek.3-A'!F290="", "", IF(VLOOKUP('Ek.3-A'!F290, Veriler!D:E, 2, 0)=0, "", VLOOKUP('Ek.3-A'!F290, Veriler!D:E, 2, 0)))</f>
        <v/>
      </c>
      <c r="N290" s="5" t="str">
        <f>IF('Ek.3-A'!P290="", "", 'Ek.3-A'!P290)</f>
        <v/>
      </c>
      <c r="O290" s="142">
        <f>'Ek.3-A'!S290</f>
        <v>0</v>
      </c>
      <c r="P290" s="143" t="str">
        <f>'Ek.3-A'!L290</f>
        <v/>
      </c>
      <c r="Q290" s="24" t="str">
        <f>'Ek.3-A'!M290</f>
        <v/>
      </c>
      <c r="R290" s="24">
        <f t="shared" si="67"/>
        <v>0</v>
      </c>
      <c r="S290" s="141" t="str">
        <f t="shared" si="68"/>
        <v>H</v>
      </c>
      <c r="T290" s="24">
        <f>IF(S290="E",SUM($R$5:R290),0)</f>
        <v>0</v>
      </c>
      <c r="U290" s="143">
        <f t="shared" si="69"/>
        <v>0</v>
      </c>
      <c r="V290" s="24"/>
      <c r="W290" s="139"/>
      <c r="X290" s="140"/>
      <c r="Z290" s="139"/>
      <c r="AA290" s="139"/>
    </row>
    <row r="291" spans="1:41" x14ac:dyDescent="0.25">
      <c r="A291" s="6">
        <v>3.91</v>
      </c>
      <c r="B291" s="31" t="s">
        <v>90</v>
      </c>
      <c r="D291" s="76">
        <v>293090959068</v>
      </c>
      <c r="E291" s="3">
        <v>0.1</v>
      </c>
      <c r="K291" s="3">
        <f t="shared" si="70"/>
        <v>216</v>
      </c>
      <c r="L291" s="97" t="str">
        <f>IF(TRIM('Ek.3-A'!F291)&lt;&gt;"","var","yok")</f>
        <v>yok</v>
      </c>
      <c r="M291" s="5" t="str">
        <f>IF('Ek.3-A'!F291="", "", IF(VLOOKUP('Ek.3-A'!F291, Veriler!D:E, 2, 0)=0, "", VLOOKUP('Ek.3-A'!F291, Veriler!D:E, 2, 0)))</f>
        <v/>
      </c>
      <c r="N291" s="5" t="str">
        <f>IF('Ek.3-A'!P291="", "", 'Ek.3-A'!P291)</f>
        <v/>
      </c>
      <c r="O291" s="142">
        <f>'Ek.3-A'!S291</f>
        <v>0</v>
      </c>
      <c r="P291" s="143" t="str">
        <f>'Ek.3-A'!L291</f>
        <v/>
      </c>
      <c r="Q291" s="24" t="str">
        <f>'Ek.3-A'!M291</f>
        <v/>
      </c>
      <c r="R291" s="24">
        <f t="shared" si="67"/>
        <v>0</v>
      </c>
      <c r="S291" s="141" t="str">
        <f t="shared" si="68"/>
        <v>H</v>
      </c>
      <c r="T291" s="24">
        <f>IF(S291="E",SUM($R$5:R291),0)</f>
        <v>0</v>
      </c>
      <c r="U291" s="143">
        <f t="shared" si="69"/>
        <v>0</v>
      </c>
      <c r="V291" s="24"/>
      <c r="W291" s="139"/>
      <c r="X291" s="140"/>
      <c r="Z291" s="139"/>
      <c r="AA291" s="139"/>
    </row>
    <row r="292" spans="1:41" x14ac:dyDescent="0.25">
      <c r="A292" s="6">
        <v>3.92</v>
      </c>
      <c r="B292" s="31" t="s">
        <v>90</v>
      </c>
      <c r="D292" s="77">
        <v>400251000000</v>
      </c>
      <c r="E292" s="3">
        <v>0.1</v>
      </c>
      <c r="K292" s="3">
        <f t="shared" si="70"/>
        <v>217</v>
      </c>
      <c r="L292" s="97" t="str">
        <f>IF(TRIM('Ek.3-A'!F292)&lt;&gt;"","var","yok")</f>
        <v>yok</v>
      </c>
      <c r="M292" s="5" t="str">
        <f>IF('Ek.3-A'!F292="", "", IF(VLOOKUP('Ek.3-A'!F292, Veriler!D:E, 2, 0)=0, "", VLOOKUP('Ek.3-A'!F292, Veriler!D:E, 2, 0)))</f>
        <v/>
      </c>
      <c r="N292" s="5" t="str">
        <f>IF('Ek.3-A'!P292="", "", 'Ek.3-A'!P292)</f>
        <v/>
      </c>
      <c r="O292" s="142">
        <f>'Ek.3-A'!S292</f>
        <v>0</v>
      </c>
      <c r="P292" s="143" t="str">
        <f>'Ek.3-A'!L292</f>
        <v/>
      </c>
      <c r="Q292" s="24" t="str">
        <f>'Ek.3-A'!M292</f>
        <v/>
      </c>
      <c r="R292" s="24">
        <f t="shared" si="67"/>
        <v>0</v>
      </c>
      <c r="S292" s="141" t="str">
        <f t="shared" si="68"/>
        <v>H</v>
      </c>
      <c r="T292" s="24">
        <f>IF(S292="E",SUM($R$5:R292),0)</f>
        <v>0</v>
      </c>
      <c r="U292" s="143">
        <f t="shared" si="69"/>
        <v>0</v>
      </c>
      <c r="V292" s="24"/>
      <c r="W292" s="139"/>
      <c r="X292" s="140"/>
      <c r="Z292" s="139"/>
      <c r="AA292" s="139"/>
    </row>
    <row r="293" spans="1:41" x14ac:dyDescent="0.25">
      <c r="A293" s="6">
        <v>3.93</v>
      </c>
      <c r="B293" s="31" t="s">
        <v>90</v>
      </c>
      <c r="D293" s="78">
        <v>400211000000</v>
      </c>
      <c r="E293" s="3">
        <v>0.1</v>
      </c>
      <c r="K293" s="3">
        <f t="shared" si="70"/>
        <v>218</v>
      </c>
      <c r="L293" s="97" t="str">
        <f>IF(TRIM('Ek.3-A'!F293)&lt;&gt;"","var","yok")</f>
        <v>yok</v>
      </c>
      <c r="M293" s="5" t="str">
        <f>IF('Ek.3-A'!F293="", "", IF(VLOOKUP('Ek.3-A'!F293, Veriler!D:E, 2, 0)=0, "", VLOOKUP('Ek.3-A'!F293, Veriler!D:E, 2, 0)))</f>
        <v/>
      </c>
      <c r="N293" s="5" t="str">
        <f>IF('Ek.3-A'!P293="", "", 'Ek.3-A'!P293)</f>
        <v/>
      </c>
      <c r="O293" s="142">
        <f>'Ek.3-A'!S293</f>
        <v>0</v>
      </c>
      <c r="P293" s="143" t="str">
        <f>'Ek.3-A'!L293</f>
        <v/>
      </c>
      <c r="Q293" s="24" t="str">
        <f>'Ek.3-A'!M293</f>
        <v/>
      </c>
      <c r="R293" s="24">
        <f t="shared" si="67"/>
        <v>0</v>
      </c>
      <c r="S293" s="141" t="str">
        <f t="shared" si="68"/>
        <v>H</v>
      </c>
      <c r="T293" s="24">
        <f>IF(S293="E",SUM($R$5:R293),0)</f>
        <v>0</v>
      </c>
      <c r="U293" s="143">
        <f t="shared" si="69"/>
        <v>0</v>
      </c>
      <c r="V293" s="24"/>
      <c r="W293" s="139"/>
      <c r="X293" s="140"/>
      <c r="Z293" s="139"/>
      <c r="AA293" s="139"/>
    </row>
    <row r="294" spans="1:41" x14ac:dyDescent="0.25">
      <c r="A294" s="6">
        <v>3.94</v>
      </c>
      <c r="B294" s="31" t="s">
        <v>90</v>
      </c>
      <c r="D294" s="79">
        <v>850440839011</v>
      </c>
      <c r="E294" s="3">
        <v>0.1</v>
      </c>
      <c r="K294" s="3">
        <f t="shared" si="70"/>
        <v>219</v>
      </c>
      <c r="L294" s="97" t="str">
        <f>IF(TRIM('Ek.3-A'!F294)&lt;&gt;"","var","yok")</f>
        <v>yok</v>
      </c>
      <c r="M294" s="5" t="str">
        <f>IF('Ek.3-A'!F294="", "", IF(VLOOKUP('Ek.3-A'!F294, Veriler!D:E, 2, 0)=0, "", VLOOKUP('Ek.3-A'!F294, Veriler!D:E, 2, 0)))</f>
        <v/>
      </c>
      <c r="N294" s="5" t="str">
        <f>IF('Ek.3-A'!P294="", "", 'Ek.3-A'!P294)</f>
        <v/>
      </c>
      <c r="O294" s="142">
        <f>'Ek.3-A'!S294</f>
        <v>0</v>
      </c>
      <c r="P294" s="143" t="str">
        <f>'Ek.3-A'!L294</f>
        <v/>
      </c>
      <c r="Q294" s="24" t="str">
        <f>'Ek.3-A'!M294</f>
        <v/>
      </c>
      <c r="R294" s="24">
        <f t="shared" si="67"/>
        <v>0</v>
      </c>
      <c r="S294" s="141" t="str">
        <f t="shared" si="68"/>
        <v>H</v>
      </c>
      <c r="T294" s="24">
        <f>IF(S294="E",SUM($R$5:R294),0)</f>
        <v>0</v>
      </c>
      <c r="U294" s="143">
        <f t="shared" si="69"/>
        <v>0</v>
      </c>
      <c r="V294" s="24"/>
      <c r="W294" s="139"/>
      <c r="X294" s="140"/>
      <c r="Z294" s="139"/>
      <c r="AA294" s="139"/>
    </row>
    <row r="295" spans="1:41" x14ac:dyDescent="0.25">
      <c r="A295" s="6">
        <v>3.95</v>
      </c>
      <c r="B295" s="31" t="s">
        <v>90</v>
      </c>
      <c r="D295" s="77">
        <v>381700500000</v>
      </c>
      <c r="E295" s="3">
        <v>0.1</v>
      </c>
      <c r="K295" s="3">
        <f t="shared" si="70"/>
        <v>220</v>
      </c>
      <c r="L295" s="97" t="str">
        <f>IF(TRIM('Ek.3-A'!F295)&lt;&gt;"","var","yok")</f>
        <v>yok</v>
      </c>
      <c r="M295" s="5" t="str">
        <f>IF('Ek.3-A'!F295="", "", IF(VLOOKUP('Ek.3-A'!F295, Veriler!D:E, 2, 0)=0, "", VLOOKUP('Ek.3-A'!F295, Veriler!D:E, 2, 0)))</f>
        <v/>
      </c>
      <c r="N295" s="5" t="str">
        <f>IF('Ek.3-A'!P295="", "", 'Ek.3-A'!P295)</f>
        <v/>
      </c>
      <c r="O295" s="142">
        <f>'Ek.3-A'!S295</f>
        <v>0</v>
      </c>
      <c r="P295" s="143" t="str">
        <f>'Ek.3-A'!L295</f>
        <v/>
      </c>
      <c r="Q295" s="24" t="str">
        <f>'Ek.3-A'!M295</f>
        <v/>
      </c>
      <c r="R295" s="24">
        <f t="shared" si="67"/>
        <v>0</v>
      </c>
      <c r="S295" s="141" t="str">
        <f t="shared" si="68"/>
        <v>H</v>
      </c>
      <c r="T295" s="24">
        <f>IF(S295="E",SUM($R$5:R295),0)</f>
        <v>0</v>
      </c>
      <c r="U295" s="143">
        <f t="shared" si="69"/>
        <v>0</v>
      </c>
      <c r="V295" s="24"/>
      <c r="W295" s="139"/>
      <c r="X295" s="140"/>
      <c r="Z295" s="139"/>
      <c r="AA295" s="139"/>
    </row>
    <row r="296" spans="1:41" x14ac:dyDescent="0.25">
      <c r="A296" s="6">
        <v>3.96</v>
      </c>
      <c r="B296" s="31" t="s">
        <v>90</v>
      </c>
      <c r="D296" s="78">
        <v>390110100000</v>
      </c>
      <c r="E296" s="3">
        <v>0.1</v>
      </c>
      <c r="K296" s="3">
        <f t="shared" si="70"/>
        <v>221</v>
      </c>
      <c r="L296" s="97" t="str">
        <f>IF(TRIM('Ek.3-A'!F296)&lt;&gt;"","var","yok")</f>
        <v>yok</v>
      </c>
      <c r="M296" s="5" t="str">
        <f>IF('Ek.3-A'!F296="", "", IF(VLOOKUP('Ek.3-A'!F296, Veriler!D:E, 2, 0)=0, "", VLOOKUP('Ek.3-A'!F296, Veriler!D:E, 2, 0)))</f>
        <v/>
      </c>
      <c r="N296" s="5" t="str">
        <f>IF('Ek.3-A'!P296="", "", 'Ek.3-A'!P296)</f>
        <v/>
      </c>
      <c r="O296" s="142">
        <f>'Ek.3-A'!S296</f>
        <v>0</v>
      </c>
      <c r="P296" s="143" t="str">
        <f>'Ek.3-A'!L296</f>
        <v/>
      </c>
      <c r="Q296" s="24" t="str">
        <f>'Ek.3-A'!M296</f>
        <v/>
      </c>
      <c r="R296" s="24">
        <f t="shared" si="67"/>
        <v>0</v>
      </c>
      <c r="S296" s="141" t="str">
        <f t="shared" si="68"/>
        <v>H</v>
      </c>
      <c r="T296" s="24">
        <f>IF(S296="E",SUM($R$5:R296),0)</f>
        <v>0</v>
      </c>
      <c r="U296" s="143">
        <f t="shared" si="69"/>
        <v>0</v>
      </c>
      <c r="V296" s="24"/>
      <c r="W296" s="139"/>
      <c r="X296" s="140"/>
      <c r="Z296" s="139"/>
      <c r="AA296" s="139"/>
    </row>
    <row r="297" spans="1:41" x14ac:dyDescent="0.25">
      <c r="A297" s="6">
        <v>3.97</v>
      </c>
      <c r="B297" s="31" t="s">
        <v>90</v>
      </c>
      <c r="D297" s="72">
        <v>850760000022</v>
      </c>
      <c r="E297" s="3">
        <v>0.1</v>
      </c>
      <c r="K297" s="3">
        <f t="shared" si="70"/>
        <v>222</v>
      </c>
      <c r="L297" s="97" t="str">
        <f>IF(TRIM('Ek.3-A'!F297)&lt;&gt;"","var","yok")</f>
        <v>yok</v>
      </c>
      <c r="M297" s="5" t="str">
        <f>IF('Ek.3-A'!F297="", "", IF(VLOOKUP('Ek.3-A'!F297, Veriler!D:E, 2, 0)=0, "", VLOOKUP('Ek.3-A'!F297, Veriler!D:E, 2, 0)))</f>
        <v/>
      </c>
      <c r="N297" s="5" t="str">
        <f>IF('Ek.3-A'!P297="", "", 'Ek.3-A'!P297)</f>
        <v/>
      </c>
      <c r="O297" s="142">
        <f>'Ek.3-A'!S297</f>
        <v>0</v>
      </c>
      <c r="P297" s="143" t="str">
        <f>'Ek.3-A'!L297</f>
        <v/>
      </c>
      <c r="Q297" s="24" t="str">
        <f>'Ek.3-A'!M297</f>
        <v/>
      </c>
      <c r="R297" s="24">
        <f t="shared" si="67"/>
        <v>0</v>
      </c>
      <c r="S297" s="141" t="str">
        <f t="shared" si="68"/>
        <v>H</v>
      </c>
      <c r="T297" s="24">
        <f>IF(S297="E",SUM($R$5:R297),0)</f>
        <v>0</v>
      </c>
      <c r="U297" s="143">
        <f t="shared" si="69"/>
        <v>0</v>
      </c>
      <c r="V297" s="24"/>
      <c r="W297" s="139"/>
      <c r="X297" s="140"/>
      <c r="Z297" s="139"/>
      <c r="AA297" s="139"/>
    </row>
    <row r="298" spans="1:41" x14ac:dyDescent="0.25">
      <c r="A298" s="6">
        <v>3.98</v>
      </c>
      <c r="B298" s="31" t="s">
        <v>90</v>
      </c>
      <c r="D298" s="80">
        <v>850760000021</v>
      </c>
      <c r="E298" s="3">
        <v>0.1</v>
      </c>
      <c r="K298" s="3">
        <f t="shared" si="70"/>
        <v>223</v>
      </c>
      <c r="L298" s="97" t="str">
        <f>IF(TRIM('Ek.3-A'!F298)&lt;&gt;"","var","yok")</f>
        <v>yok</v>
      </c>
      <c r="M298" s="5" t="str">
        <f>IF('Ek.3-A'!F298="", "", IF(VLOOKUP('Ek.3-A'!F298, Veriler!D:E, 2, 0)=0, "", VLOOKUP('Ek.3-A'!F298, Veriler!D:E, 2, 0)))</f>
        <v/>
      </c>
      <c r="N298" s="5" t="str">
        <f>IF('Ek.3-A'!P298="", "", 'Ek.3-A'!P298)</f>
        <v/>
      </c>
      <c r="O298" s="142">
        <f>'Ek.3-A'!S298</f>
        <v>0</v>
      </c>
      <c r="P298" s="143" t="str">
        <f>'Ek.3-A'!L298</f>
        <v/>
      </c>
      <c r="Q298" s="24" t="str">
        <f>'Ek.3-A'!M298</f>
        <v/>
      </c>
      <c r="R298" s="24">
        <f t="shared" si="67"/>
        <v>0</v>
      </c>
      <c r="S298" s="141" t="str">
        <f t="shared" si="68"/>
        <v>H</v>
      </c>
      <c r="T298" s="24">
        <f>IF(S298="E",SUM($R$5:R298),0)</f>
        <v>0</v>
      </c>
      <c r="U298" s="143">
        <f t="shared" si="69"/>
        <v>0</v>
      </c>
      <c r="V298" s="24"/>
      <c r="W298" s="139"/>
      <c r="X298" s="140"/>
      <c r="Z298" s="139"/>
      <c r="AA298" s="139"/>
    </row>
    <row r="299" spans="1:41" x14ac:dyDescent="0.25">
      <c r="A299" s="6">
        <v>3.99</v>
      </c>
      <c r="B299" s="31" t="s">
        <v>90</v>
      </c>
      <c r="D299" s="81">
        <v>850760000023</v>
      </c>
      <c r="E299" s="3">
        <v>0.1</v>
      </c>
      <c r="K299" s="3">
        <f t="shared" si="70"/>
        <v>224</v>
      </c>
      <c r="L299" s="97" t="str">
        <f>IF(TRIM('Ek.3-A'!F299)&lt;&gt;"","var","yok")</f>
        <v>yok</v>
      </c>
      <c r="M299" s="5" t="str">
        <f>IF('Ek.3-A'!F299="", "", IF(VLOOKUP('Ek.3-A'!F299, Veriler!D:E, 2, 0)=0, "", VLOOKUP('Ek.3-A'!F299, Veriler!D:E, 2, 0)))</f>
        <v/>
      </c>
      <c r="N299" s="5" t="str">
        <f>IF('Ek.3-A'!P299="", "", 'Ek.3-A'!P299)</f>
        <v/>
      </c>
      <c r="O299" s="142">
        <f>'Ek.3-A'!S299</f>
        <v>0</v>
      </c>
      <c r="P299" s="143" t="str">
        <f>'Ek.3-A'!L299</f>
        <v/>
      </c>
      <c r="Q299" s="24" t="str">
        <f>'Ek.3-A'!M299</f>
        <v/>
      </c>
      <c r="R299" s="24">
        <f t="shared" si="67"/>
        <v>0</v>
      </c>
      <c r="S299" s="141" t="str">
        <f t="shared" si="68"/>
        <v>H</v>
      </c>
      <c r="T299" s="24">
        <f>IF(S299="E",SUM($R$5:R299),0)</f>
        <v>0</v>
      </c>
      <c r="U299" s="143">
        <f t="shared" si="69"/>
        <v>0</v>
      </c>
      <c r="V299" s="24"/>
      <c r="W299" s="139"/>
      <c r="X299" s="140"/>
      <c r="Z299" s="139"/>
      <c r="AA299" s="139"/>
    </row>
    <row r="300" spans="1:41" x14ac:dyDescent="0.25">
      <c r="A300" s="6">
        <v>4</v>
      </c>
      <c r="B300" s="31" t="s">
        <v>90</v>
      </c>
      <c r="D300" s="80">
        <v>850760000019</v>
      </c>
      <c r="E300" s="3">
        <v>0.1</v>
      </c>
      <c r="T300" s="24"/>
      <c r="U300" s="25"/>
      <c r="V300" s="25"/>
      <c r="AO300" s="140">
        <f>'Ek.3-A'!L300</f>
        <v>0</v>
      </c>
    </row>
    <row r="301" spans="1:41" x14ac:dyDescent="0.25">
      <c r="A301" s="6">
        <v>4.01</v>
      </c>
      <c r="B301" s="31" t="s">
        <v>90</v>
      </c>
      <c r="D301" s="81">
        <v>850760000040</v>
      </c>
      <c r="E301" s="3">
        <v>0.1</v>
      </c>
      <c r="T301" s="24"/>
      <c r="U301" s="25"/>
      <c r="V301" s="25"/>
    </row>
    <row r="302" spans="1:41" x14ac:dyDescent="0.25">
      <c r="A302" s="6">
        <v>4.0199999999999996</v>
      </c>
      <c r="B302" s="31" t="s">
        <v>90</v>
      </c>
      <c r="D302" s="80">
        <v>850760000029</v>
      </c>
      <c r="E302" s="3">
        <v>0.1</v>
      </c>
      <c r="T302" s="24"/>
      <c r="U302" s="25"/>
      <c r="V302" s="25"/>
    </row>
    <row r="303" spans="1:41" x14ac:dyDescent="0.25">
      <c r="A303" s="6">
        <v>4.03</v>
      </c>
      <c r="B303" s="31" t="s">
        <v>90</v>
      </c>
      <c r="D303" s="81">
        <v>850760000013</v>
      </c>
      <c r="E303" s="3">
        <v>0.1</v>
      </c>
      <c r="T303" s="24"/>
      <c r="U303" s="25"/>
      <c r="V303" s="25"/>
    </row>
    <row r="304" spans="1:41" x14ac:dyDescent="0.25">
      <c r="A304" s="6">
        <v>4.04</v>
      </c>
      <c r="B304" s="31" t="s">
        <v>90</v>
      </c>
      <c r="D304" s="80">
        <v>850760000030</v>
      </c>
      <c r="E304" s="3">
        <v>0.1</v>
      </c>
      <c r="T304" s="24"/>
      <c r="U304" s="25"/>
      <c r="V304" s="25"/>
    </row>
    <row r="305" spans="1:27" x14ac:dyDescent="0.25">
      <c r="A305" s="6">
        <v>4.05</v>
      </c>
      <c r="B305" s="31" t="s">
        <v>90</v>
      </c>
      <c r="D305" s="81">
        <v>850760000006</v>
      </c>
      <c r="E305" s="3">
        <v>0.1</v>
      </c>
      <c r="T305" s="24"/>
      <c r="U305" s="25"/>
      <c r="V305" s="25"/>
    </row>
    <row r="306" spans="1:27" x14ac:dyDescent="0.25">
      <c r="A306" s="6">
        <v>4.0599999999999996</v>
      </c>
      <c r="B306" s="31" t="s">
        <v>90</v>
      </c>
      <c r="D306" s="80">
        <v>850760000009</v>
      </c>
      <c r="E306" s="3">
        <v>0.1</v>
      </c>
      <c r="T306" s="24"/>
      <c r="U306" s="25"/>
      <c r="V306" s="25"/>
    </row>
    <row r="307" spans="1:27" x14ac:dyDescent="0.25">
      <c r="A307" s="6">
        <v>4.07</v>
      </c>
      <c r="B307" s="31" t="s">
        <v>90</v>
      </c>
      <c r="D307" s="81">
        <v>810420000000</v>
      </c>
      <c r="E307" s="3">
        <v>0.1</v>
      </c>
      <c r="T307" s="24"/>
      <c r="U307" s="25"/>
      <c r="V307" s="25"/>
    </row>
    <row r="308" spans="1:27" x14ac:dyDescent="0.25">
      <c r="A308" s="6">
        <v>4.08</v>
      </c>
      <c r="B308" s="31" t="s">
        <v>90</v>
      </c>
      <c r="D308" s="80">
        <v>810430000000</v>
      </c>
      <c r="E308" s="3">
        <v>0.1</v>
      </c>
      <c r="T308" s="24"/>
      <c r="U308" s="25"/>
      <c r="V308" s="25"/>
    </row>
    <row r="309" spans="1:27" x14ac:dyDescent="0.25">
      <c r="A309" s="6">
        <v>4.09</v>
      </c>
      <c r="B309" s="31" t="s">
        <v>90</v>
      </c>
      <c r="D309" s="81">
        <v>291714000000</v>
      </c>
      <c r="E309" s="3">
        <v>0.1</v>
      </c>
      <c r="K309" s="3">
        <f>K299+1</f>
        <v>225</v>
      </c>
      <c r="L309" s="97" t="str">
        <f>IF(TRIM('Ek.3-A'!F309)&lt;&gt;"","var","yok")</f>
        <v>yok</v>
      </c>
      <c r="M309" s="5" t="str">
        <f>IF('Ek.3-A'!F309="", "", IF(VLOOKUP('Ek.3-A'!F309, Veriler!D:E, 2, 0)=0, "", VLOOKUP('Ek.3-A'!F309, Veriler!D:E, 2, 0)))</f>
        <v/>
      </c>
      <c r="N309" s="5" t="str">
        <f>IF('Ek.3-A'!P309="", "", 'Ek.3-A'!P309)</f>
        <v/>
      </c>
      <c r="O309" s="142">
        <f>'Ek.3-A'!S309</f>
        <v>0</v>
      </c>
      <c r="P309" s="143" t="str">
        <f>'Ek.3-A'!L309</f>
        <v/>
      </c>
      <c r="Q309" s="24" t="str">
        <f>'Ek.3-A'!M309</f>
        <v/>
      </c>
      <c r="R309" s="24">
        <f t="shared" ref="R309:R322" si="71">IF(L309="var",0,IF(Q309&lt;=0.005,Q309,0))</f>
        <v>0</v>
      </c>
      <c r="S309" s="141" t="str">
        <f t="shared" ref="S309:S322" si="72">IF(Q309&lt;=0.005,"E","H")</f>
        <v>H</v>
      </c>
      <c r="T309" s="24">
        <f>IF(S309="E",SUM($R$5:R309),0)</f>
        <v>0</v>
      </c>
      <c r="U309" s="143">
        <f t="shared" ref="U309:U322" si="73">IF(T309&lt;=0.1, O309, IF(R309&gt;$G$2, R309*O309, $G$2*O309))</f>
        <v>0</v>
      </c>
      <c r="V309" s="24"/>
      <c r="W309" s="139"/>
      <c r="X309" s="140"/>
      <c r="Z309" s="139"/>
      <c r="AA309" s="139"/>
    </row>
    <row r="310" spans="1:27" x14ac:dyDescent="0.25">
      <c r="A310" s="6">
        <v>4.0999999999999996</v>
      </c>
      <c r="B310" s="31" t="s">
        <v>90</v>
      </c>
      <c r="D310" s="80">
        <v>850610110000</v>
      </c>
      <c r="E310" s="3">
        <v>0.1</v>
      </c>
      <c r="K310" s="3">
        <f t="shared" ref="K310:K322" si="74">K309+1</f>
        <v>226</v>
      </c>
      <c r="L310" s="97" t="str">
        <f>IF(TRIM('Ek.3-A'!F310)&lt;&gt;"","var","yok")</f>
        <v>yok</v>
      </c>
      <c r="M310" s="5" t="str">
        <f>IF('Ek.3-A'!F310="", "", IF(VLOOKUP('Ek.3-A'!F310, Veriler!D:E, 2, 0)=0, "", VLOOKUP('Ek.3-A'!F310, Veriler!D:E, 2, 0)))</f>
        <v/>
      </c>
      <c r="N310" s="5" t="str">
        <f>IF('Ek.3-A'!P310="", "", 'Ek.3-A'!P310)</f>
        <v/>
      </c>
      <c r="O310" s="142">
        <f>'Ek.3-A'!S310</f>
        <v>0</v>
      </c>
      <c r="P310" s="143" t="str">
        <f>'Ek.3-A'!L310</f>
        <v/>
      </c>
      <c r="Q310" s="24" t="str">
        <f>'Ek.3-A'!M310</f>
        <v/>
      </c>
      <c r="R310" s="24">
        <f t="shared" si="71"/>
        <v>0</v>
      </c>
      <c r="S310" s="141" t="str">
        <f t="shared" si="72"/>
        <v>H</v>
      </c>
      <c r="T310" s="24">
        <f>IF(S310="E",SUM($R$5:R310),0)</f>
        <v>0</v>
      </c>
      <c r="U310" s="143">
        <f t="shared" si="73"/>
        <v>0</v>
      </c>
      <c r="V310" s="24"/>
      <c r="W310" s="139"/>
      <c r="X310" s="140"/>
      <c r="Z310" s="139"/>
      <c r="AA310" s="139"/>
    </row>
    <row r="311" spans="1:27" x14ac:dyDescent="0.25">
      <c r="A311" s="6">
        <v>4.1100000000000003</v>
      </c>
      <c r="B311" s="31" t="s">
        <v>90</v>
      </c>
      <c r="D311" s="81">
        <v>850610910000</v>
      </c>
      <c r="E311" s="3">
        <v>0.1</v>
      </c>
      <c r="K311" s="3">
        <f t="shared" si="74"/>
        <v>227</v>
      </c>
      <c r="L311" s="97" t="str">
        <f>IF(TRIM('Ek.3-A'!F311)&lt;&gt;"","var","yok")</f>
        <v>yok</v>
      </c>
      <c r="M311" s="5" t="str">
        <f>IF('Ek.3-A'!F311="", "", IF(VLOOKUP('Ek.3-A'!F311, Veriler!D:E, 2, 0)=0, "", VLOOKUP('Ek.3-A'!F311, Veriler!D:E, 2, 0)))</f>
        <v/>
      </c>
      <c r="N311" s="5" t="str">
        <f>IF('Ek.3-A'!P311="", "", 'Ek.3-A'!P311)</f>
        <v/>
      </c>
      <c r="O311" s="142">
        <f>'Ek.3-A'!S311</f>
        <v>0</v>
      </c>
      <c r="P311" s="143" t="str">
        <f>'Ek.3-A'!L311</f>
        <v/>
      </c>
      <c r="Q311" s="24" t="str">
        <f>'Ek.3-A'!M311</f>
        <v/>
      </c>
      <c r="R311" s="24">
        <f t="shared" si="71"/>
        <v>0</v>
      </c>
      <c r="S311" s="141" t="str">
        <f t="shared" si="72"/>
        <v>H</v>
      </c>
      <c r="T311" s="24">
        <f>IF(S311="E",SUM($R$5:R311),0)</f>
        <v>0</v>
      </c>
      <c r="U311" s="143">
        <f t="shared" si="73"/>
        <v>0</v>
      </c>
      <c r="V311" s="24"/>
      <c r="W311" s="139"/>
      <c r="X311" s="140"/>
      <c r="Z311" s="139"/>
      <c r="AA311" s="139"/>
    </row>
    <row r="312" spans="1:27" x14ac:dyDescent="0.25">
      <c r="A312" s="6">
        <v>4.12</v>
      </c>
      <c r="B312" s="31" t="s">
        <v>90</v>
      </c>
      <c r="D312" s="80">
        <v>251990900012</v>
      </c>
      <c r="E312" s="3">
        <v>0.1</v>
      </c>
      <c r="K312" s="3">
        <f t="shared" si="74"/>
        <v>228</v>
      </c>
      <c r="L312" s="97" t="str">
        <f>IF(TRIM('Ek.3-A'!F312)&lt;&gt;"","var","yok")</f>
        <v>yok</v>
      </c>
      <c r="M312" s="5" t="str">
        <f>IF('Ek.3-A'!F312="", "", IF(VLOOKUP('Ek.3-A'!F312, Veriler!D:E, 2, 0)=0, "", VLOOKUP('Ek.3-A'!F312, Veriler!D:E, 2, 0)))</f>
        <v/>
      </c>
      <c r="N312" s="5" t="str">
        <f>IF('Ek.3-A'!P312="", "", 'Ek.3-A'!P312)</f>
        <v/>
      </c>
      <c r="O312" s="142">
        <f>'Ek.3-A'!S312</f>
        <v>0</v>
      </c>
      <c r="P312" s="143" t="str">
        <f>'Ek.3-A'!L312</f>
        <v/>
      </c>
      <c r="Q312" s="24" t="str">
        <f>'Ek.3-A'!M312</f>
        <v/>
      </c>
      <c r="R312" s="24">
        <f t="shared" si="71"/>
        <v>0</v>
      </c>
      <c r="S312" s="141" t="str">
        <f t="shared" si="72"/>
        <v>H</v>
      </c>
      <c r="T312" s="24">
        <f>IF(S312="E",SUM($R$5:R312),0)</f>
        <v>0</v>
      </c>
      <c r="U312" s="143">
        <f t="shared" si="73"/>
        <v>0</v>
      </c>
      <c r="V312" s="24"/>
      <c r="W312" s="139"/>
      <c r="X312" s="140"/>
      <c r="Z312" s="139"/>
      <c r="AA312" s="139"/>
    </row>
    <row r="313" spans="1:27" x14ac:dyDescent="0.25">
      <c r="A313" s="6">
        <v>4.13</v>
      </c>
      <c r="B313" s="31" t="s">
        <v>90</v>
      </c>
      <c r="D313" s="81">
        <v>470730100000</v>
      </c>
      <c r="E313" s="3">
        <v>0.1</v>
      </c>
      <c r="K313" s="3">
        <f t="shared" si="74"/>
        <v>229</v>
      </c>
      <c r="L313" s="97" t="str">
        <f>IF(TRIM('Ek.3-A'!F313)&lt;&gt;"","var","yok")</f>
        <v>yok</v>
      </c>
      <c r="M313" s="5" t="str">
        <f>IF('Ek.3-A'!F313="", "", IF(VLOOKUP('Ek.3-A'!F313, Veriler!D:E, 2, 0)=0, "", VLOOKUP('Ek.3-A'!F313, Veriler!D:E, 2, 0)))</f>
        <v/>
      </c>
      <c r="N313" s="5" t="str">
        <f>IF('Ek.3-A'!P313="", "", 'Ek.3-A'!P313)</f>
        <v/>
      </c>
      <c r="O313" s="142">
        <f>'Ek.3-A'!S313</f>
        <v>0</v>
      </c>
      <c r="P313" s="143" t="str">
        <f>'Ek.3-A'!L313</f>
        <v/>
      </c>
      <c r="Q313" s="24" t="str">
        <f>'Ek.3-A'!M313</f>
        <v/>
      </c>
      <c r="R313" s="24">
        <f t="shared" si="71"/>
        <v>0</v>
      </c>
      <c r="S313" s="141" t="str">
        <f t="shared" si="72"/>
        <v>H</v>
      </c>
      <c r="T313" s="24">
        <f>IF(S313="E",SUM($R$5:R313),0)</f>
        <v>0</v>
      </c>
      <c r="U313" s="143">
        <f t="shared" si="73"/>
        <v>0</v>
      </c>
      <c r="V313" s="24"/>
      <c r="W313" s="139"/>
      <c r="X313" s="140"/>
      <c r="Z313" s="139"/>
      <c r="AA313" s="139"/>
    </row>
    <row r="314" spans="1:27" x14ac:dyDescent="0.25">
      <c r="A314" s="6">
        <v>4.1399999999999997</v>
      </c>
      <c r="B314" s="31" t="s">
        <v>90</v>
      </c>
      <c r="D314" s="80">
        <v>470730900000</v>
      </c>
      <c r="E314" s="3">
        <v>0.1</v>
      </c>
      <c r="K314" s="3">
        <f t="shared" si="74"/>
        <v>230</v>
      </c>
      <c r="L314" s="97" t="str">
        <f>IF(TRIM('Ek.3-A'!F314)&lt;&gt;"","var","yok")</f>
        <v>yok</v>
      </c>
      <c r="M314" s="5" t="str">
        <f>IF('Ek.3-A'!F314="", "", IF(VLOOKUP('Ek.3-A'!F314, Veriler!D:E, 2, 0)=0, "", VLOOKUP('Ek.3-A'!F314, Veriler!D:E, 2, 0)))</f>
        <v/>
      </c>
      <c r="N314" s="5" t="str">
        <f>IF('Ek.3-A'!P314="", "", 'Ek.3-A'!P314)</f>
        <v/>
      </c>
      <c r="O314" s="142">
        <f>'Ek.3-A'!S314</f>
        <v>0</v>
      </c>
      <c r="P314" s="143" t="str">
        <f>'Ek.3-A'!L314</f>
        <v/>
      </c>
      <c r="Q314" s="24" t="str">
        <f>'Ek.3-A'!M314</f>
        <v/>
      </c>
      <c r="R314" s="24">
        <f t="shared" si="71"/>
        <v>0</v>
      </c>
      <c r="S314" s="141" t="str">
        <f t="shared" si="72"/>
        <v>H</v>
      </c>
      <c r="T314" s="24">
        <f>IF(S314="E",SUM($R$5:R314),0)</f>
        <v>0</v>
      </c>
      <c r="U314" s="143">
        <f t="shared" si="73"/>
        <v>0</v>
      </c>
      <c r="V314" s="24"/>
      <c r="W314" s="139"/>
      <c r="X314" s="140"/>
      <c r="Z314" s="139"/>
      <c r="AA314" s="139"/>
    </row>
    <row r="315" spans="1:27" x14ac:dyDescent="0.25">
      <c r="A315" s="6">
        <v>4.1500000000000004</v>
      </c>
      <c r="B315" s="31" t="s">
        <v>90</v>
      </c>
      <c r="D315" s="81">
        <v>293361000000</v>
      </c>
      <c r="E315" s="3">
        <v>0.1</v>
      </c>
      <c r="K315" s="3">
        <f t="shared" si="74"/>
        <v>231</v>
      </c>
      <c r="L315" s="97" t="str">
        <f>IF(TRIM('Ek.3-A'!F315)&lt;&gt;"","var","yok")</f>
        <v>yok</v>
      </c>
      <c r="M315" s="5" t="str">
        <f>IF('Ek.3-A'!F315="", "", IF(VLOOKUP('Ek.3-A'!F315, Veriler!D:E, 2, 0)=0, "", VLOOKUP('Ek.3-A'!F315, Veriler!D:E, 2, 0)))</f>
        <v/>
      </c>
      <c r="N315" s="5" t="str">
        <f>IF('Ek.3-A'!P315="", "", 'Ek.3-A'!P315)</f>
        <v/>
      </c>
      <c r="O315" s="142">
        <f>'Ek.3-A'!S315</f>
        <v>0</v>
      </c>
      <c r="P315" s="143" t="str">
        <f>'Ek.3-A'!L315</f>
        <v/>
      </c>
      <c r="Q315" s="24" t="str">
        <f>'Ek.3-A'!M315</f>
        <v/>
      </c>
      <c r="R315" s="24">
        <f t="shared" si="71"/>
        <v>0</v>
      </c>
      <c r="S315" s="141" t="str">
        <f t="shared" si="72"/>
        <v>H</v>
      </c>
      <c r="T315" s="24">
        <f>IF(S315="E",SUM($R$5:R315),0)</f>
        <v>0</v>
      </c>
      <c r="U315" s="143">
        <f t="shared" si="73"/>
        <v>0</v>
      </c>
      <c r="V315" s="24"/>
      <c r="W315" s="139"/>
      <c r="X315" s="140"/>
      <c r="Z315" s="139"/>
      <c r="AA315" s="139"/>
    </row>
    <row r="316" spans="1:27" x14ac:dyDescent="0.25">
      <c r="A316" s="6">
        <v>4.16</v>
      </c>
      <c r="B316" s="31" t="s">
        <v>90</v>
      </c>
      <c r="D316" s="80">
        <v>850511100000</v>
      </c>
      <c r="E316" s="3">
        <v>0.1</v>
      </c>
      <c r="K316" s="3">
        <f t="shared" si="74"/>
        <v>232</v>
      </c>
      <c r="L316" s="97" t="str">
        <f>IF(TRIM('Ek.3-A'!F316)&lt;&gt;"","var","yok")</f>
        <v>yok</v>
      </c>
      <c r="M316" s="5" t="str">
        <f>IF('Ek.3-A'!F316="", "", IF(VLOOKUP('Ek.3-A'!F316, Veriler!D:E, 2, 0)=0, "", VLOOKUP('Ek.3-A'!F316, Veriler!D:E, 2, 0)))</f>
        <v/>
      </c>
      <c r="N316" s="5" t="str">
        <f>IF('Ek.3-A'!P316="", "", 'Ek.3-A'!P316)</f>
        <v/>
      </c>
      <c r="O316" s="142">
        <f>'Ek.3-A'!S316</f>
        <v>0</v>
      </c>
      <c r="P316" s="143" t="str">
        <f>'Ek.3-A'!L316</f>
        <v/>
      </c>
      <c r="Q316" s="24" t="str">
        <f>'Ek.3-A'!M316</f>
        <v/>
      </c>
      <c r="R316" s="24">
        <f t="shared" si="71"/>
        <v>0</v>
      </c>
      <c r="S316" s="141" t="str">
        <f t="shared" si="72"/>
        <v>H</v>
      </c>
      <c r="T316" s="24">
        <f>IF(S316="E",SUM($R$5:R316),0)</f>
        <v>0</v>
      </c>
      <c r="U316" s="143">
        <f t="shared" si="73"/>
        <v>0</v>
      </c>
      <c r="V316" s="24"/>
      <c r="W316" s="139"/>
      <c r="X316" s="140"/>
      <c r="Z316" s="139"/>
      <c r="AA316" s="139"/>
    </row>
    <row r="317" spans="1:27" x14ac:dyDescent="0.25">
      <c r="A317" s="6">
        <v>4.17</v>
      </c>
      <c r="B317" s="31" t="s">
        <v>90</v>
      </c>
      <c r="D317" s="81">
        <v>820730100000</v>
      </c>
      <c r="E317" s="3">
        <v>0.1</v>
      </c>
      <c r="K317" s="3">
        <f t="shared" si="74"/>
        <v>233</v>
      </c>
      <c r="L317" s="97" t="str">
        <f>IF(TRIM('Ek.3-A'!F317)&lt;&gt;"","var","yok")</f>
        <v>yok</v>
      </c>
      <c r="M317" s="5" t="str">
        <f>IF('Ek.3-A'!F317="", "", IF(VLOOKUP('Ek.3-A'!F317, Veriler!D:E, 2, 0)=0, "", VLOOKUP('Ek.3-A'!F317, Veriler!D:E, 2, 0)))</f>
        <v/>
      </c>
      <c r="N317" s="5" t="str">
        <f>IF('Ek.3-A'!P317="", "", 'Ek.3-A'!P317)</f>
        <v/>
      </c>
      <c r="O317" s="142">
        <f>'Ek.3-A'!S317</f>
        <v>0</v>
      </c>
      <c r="P317" s="143" t="str">
        <f>'Ek.3-A'!L317</f>
        <v/>
      </c>
      <c r="Q317" s="24" t="str">
        <f>'Ek.3-A'!M317</f>
        <v/>
      </c>
      <c r="R317" s="24">
        <f t="shared" si="71"/>
        <v>0</v>
      </c>
      <c r="S317" s="141" t="str">
        <f t="shared" si="72"/>
        <v>H</v>
      </c>
      <c r="T317" s="24">
        <f>IF(S317="E",SUM($R$5:R317),0)</f>
        <v>0</v>
      </c>
      <c r="U317" s="143">
        <f t="shared" si="73"/>
        <v>0</v>
      </c>
      <c r="V317" s="24"/>
      <c r="W317" s="139"/>
      <c r="X317" s="140"/>
      <c r="Z317" s="139"/>
      <c r="AA317" s="139"/>
    </row>
    <row r="318" spans="1:27" x14ac:dyDescent="0.25">
      <c r="A318" s="6">
        <v>4.18</v>
      </c>
      <c r="B318" s="31" t="s">
        <v>90</v>
      </c>
      <c r="D318" s="80">
        <v>291614000011</v>
      </c>
      <c r="E318" s="3">
        <v>0.1</v>
      </c>
      <c r="K318" s="3">
        <f t="shared" si="74"/>
        <v>234</v>
      </c>
      <c r="L318" s="97" t="str">
        <f>IF(TRIM('Ek.3-A'!F318)&lt;&gt;"","var","yok")</f>
        <v>yok</v>
      </c>
      <c r="M318" s="5" t="str">
        <f>IF('Ek.3-A'!F318="", "", IF(VLOOKUP('Ek.3-A'!F318, Veriler!D:E, 2, 0)=0, "", VLOOKUP('Ek.3-A'!F318, Veriler!D:E, 2, 0)))</f>
        <v/>
      </c>
      <c r="N318" s="5" t="str">
        <f>IF('Ek.3-A'!P318="", "", 'Ek.3-A'!P318)</f>
        <v/>
      </c>
      <c r="O318" s="142">
        <f>'Ek.3-A'!S318</f>
        <v>0</v>
      </c>
      <c r="P318" s="143" t="str">
        <f>'Ek.3-A'!L318</f>
        <v/>
      </c>
      <c r="Q318" s="24" t="str">
        <f>'Ek.3-A'!M318</f>
        <v/>
      </c>
      <c r="R318" s="24">
        <f t="shared" si="71"/>
        <v>0</v>
      </c>
      <c r="S318" s="141" t="str">
        <f t="shared" si="72"/>
        <v>H</v>
      </c>
      <c r="T318" s="24">
        <f>IF(S318="E",SUM($R$5:R318),0)</f>
        <v>0</v>
      </c>
      <c r="U318" s="143">
        <f t="shared" si="73"/>
        <v>0</v>
      </c>
      <c r="V318" s="24"/>
      <c r="W318" s="139"/>
      <c r="X318" s="140"/>
      <c r="Z318" s="139"/>
      <c r="AA318" s="139"/>
    </row>
    <row r="319" spans="1:27" x14ac:dyDescent="0.25">
      <c r="A319" s="6">
        <v>4.1900000000000004</v>
      </c>
      <c r="B319" s="31" t="s">
        <v>90</v>
      </c>
      <c r="D319" s="81">
        <v>290919900013</v>
      </c>
      <c r="E319" s="3">
        <v>0.1</v>
      </c>
      <c r="K319" s="3">
        <f t="shared" si="74"/>
        <v>235</v>
      </c>
      <c r="L319" s="97" t="str">
        <f>IF(TRIM('Ek.3-A'!F319)&lt;&gt;"","var","yok")</f>
        <v>yok</v>
      </c>
      <c r="M319" s="5" t="str">
        <f>IF('Ek.3-A'!F319="", "", IF(VLOOKUP('Ek.3-A'!F319, Veriler!D:E, 2, 0)=0, "", VLOOKUP('Ek.3-A'!F319, Veriler!D:E, 2, 0)))</f>
        <v/>
      </c>
      <c r="N319" s="5" t="str">
        <f>IF('Ek.3-A'!P319="", "", 'Ek.3-A'!P319)</f>
        <v/>
      </c>
      <c r="O319" s="142">
        <f>'Ek.3-A'!S319</f>
        <v>0</v>
      </c>
      <c r="P319" s="143" t="str">
        <f>'Ek.3-A'!L319</f>
        <v/>
      </c>
      <c r="Q319" s="24" t="str">
        <f>'Ek.3-A'!M319</f>
        <v/>
      </c>
      <c r="R319" s="24">
        <f t="shared" si="71"/>
        <v>0</v>
      </c>
      <c r="S319" s="141" t="str">
        <f t="shared" si="72"/>
        <v>H</v>
      </c>
      <c r="T319" s="24">
        <f>IF(S319="E",SUM($R$5:R319),0)</f>
        <v>0</v>
      </c>
      <c r="U319" s="143">
        <f t="shared" si="73"/>
        <v>0</v>
      </c>
      <c r="V319" s="24"/>
      <c r="W319" s="139"/>
      <c r="X319" s="140"/>
      <c r="Z319" s="139"/>
      <c r="AA319" s="139"/>
    </row>
    <row r="320" spans="1:27" x14ac:dyDescent="0.25">
      <c r="A320" s="6">
        <v>4.2</v>
      </c>
      <c r="B320" s="31" t="s">
        <v>90</v>
      </c>
      <c r="D320" s="80">
        <v>292910000011</v>
      </c>
      <c r="E320" s="3">
        <v>0.1</v>
      </c>
      <c r="K320" s="3">
        <f t="shared" si="74"/>
        <v>236</v>
      </c>
      <c r="L320" s="97" t="str">
        <f>IF(TRIM('Ek.3-A'!F320)&lt;&gt;"","var","yok")</f>
        <v>yok</v>
      </c>
      <c r="M320" s="5" t="str">
        <f>IF('Ek.3-A'!F320="", "", IF(VLOOKUP('Ek.3-A'!F320, Veriler!D:E, 2, 0)=0, "", VLOOKUP('Ek.3-A'!F320, Veriler!D:E, 2, 0)))</f>
        <v/>
      </c>
      <c r="N320" s="5" t="str">
        <f>IF('Ek.3-A'!P320="", "", 'Ek.3-A'!P320)</f>
        <v/>
      </c>
      <c r="O320" s="142">
        <f>'Ek.3-A'!S320</f>
        <v>0</v>
      </c>
      <c r="P320" s="143" t="str">
        <f>'Ek.3-A'!L320</f>
        <v/>
      </c>
      <c r="Q320" s="24" t="str">
        <f>'Ek.3-A'!M320</f>
        <v/>
      </c>
      <c r="R320" s="24">
        <f t="shared" si="71"/>
        <v>0</v>
      </c>
      <c r="S320" s="141" t="str">
        <f t="shared" si="72"/>
        <v>H</v>
      </c>
      <c r="T320" s="24">
        <f>IF(S320="E",SUM($R$5:R320),0)</f>
        <v>0</v>
      </c>
      <c r="U320" s="143">
        <f t="shared" si="73"/>
        <v>0</v>
      </c>
      <c r="V320" s="24"/>
      <c r="W320" s="139"/>
      <c r="X320" s="140"/>
      <c r="Z320" s="139"/>
      <c r="AA320" s="139"/>
    </row>
    <row r="321" spans="1:27" x14ac:dyDescent="0.25">
      <c r="A321" s="6">
        <v>4.21</v>
      </c>
      <c r="B321" s="31" t="s">
        <v>90</v>
      </c>
      <c r="D321" s="81">
        <v>382100000000</v>
      </c>
      <c r="E321" s="3">
        <v>0.1</v>
      </c>
      <c r="K321" s="3">
        <f t="shared" si="74"/>
        <v>237</v>
      </c>
      <c r="L321" s="97" t="str">
        <f>IF(TRIM('Ek.3-A'!F321)&lt;&gt;"","var","yok")</f>
        <v>yok</v>
      </c>
      <c r="M321" s="5" t="str">
        <f>IF('Ek.3-A'!F321="", "", IF(VLOOKUP('Ek.3-A'!F321, Veriler!D:E, 2, 0)=0, "", VLOOKUP('Ek.3-A'!F321, Veriler!D:E, 2, 0)))</f>
        <v/>
      </c>
      <c r="N321" s="5" t="str">
        <f>IF('Ek.3-A'!P321="", "", 'Ek.3-A'!P321)</f>
        <v/>
      </c>
      <c r="O321" s="142">
        <f>'Ek.3-A'!S321</f>
        <v>0</v>
      </c>
      <c r="P321" s="143" t="str">
        <f>'Ek.3-A'!L321</f>
        <v/>
      </c>
      <c r="Q321" s="24" t="str">
        <f>'Ek.3-A'!M321</f>
        <v/>
      </c>
      <c r="R321" s="24">
        <f t="shared" si="71"/>
        <v>0</v>
      </c>
      <c r="S321" s="141" t="str">
        <f t="shared" si="72"/>
        <v>H</v>
      </c>
      <c r="T321" s="24">
        <f>IF(S321="E",SUM($R$5:R321),0)</f>
        <v>0</v>
      </c>
      <c r="U321" s="143">
        <f t="shared" si="73"/>
        <v>0</v>
      </c>
      <c r="V321" s="24"/>
      <c r="W321" s="139"/>
      <c r="X321" s="140"/>
      <c r="Z321" s="139"/>
      <c r="AA321" s="139"/>
    </row>
    <row r="322" spans="1:27" x14ac:dyDescent="0.25">
      <c r="A322" s="6">
        <v>4.22</v>
      </c>
      <c r="B322" s="31" t="s">
        <v>90</v>
      </c>
      <c r="D322" s="80">
        <v>848330809019</v>
      </c>
      <c r="E322" s="3">
        <v>0.1</v>
      </c>
      <c r="K322" s="3">
        <f t="shared" si="74"/>
        <v>238</v>
      </c>
      <c r="L322" s="97" t="str">
        <f>IF(TRIM('Ek.3-A'!F322)&lt;&gt;"","var","yok")</f>
        <v>yok</v>
      </c>
      <c r="M322" s="5" t="str">
        <f>IF('Ek.3-A'!F322="", "", IF(VLOOKUP('Ek.3-A'!F322, Veriler!D:E, 2, 0)=0, "", VLOOKUP('Ek.3-A'!F322, Veriler!D:E, 2, 0)))</f>
        <v/>
      </c>
      <c r="N322" s="5" t="str">
        <f>IF('Ek.3-A'!P322="", "", 'Ek.3-A'!P322)</f>
        <v/>
      </c>
      <c r="O322" s="142">
        <f>'Ek.3-A'!S322</f>
        <v>0</v>
      </c>
      <c r="P322" s="143" t="str">
        <f>'Ek.3-A'!L322</f>
        <v/>
      </c>
      <c r="Q322" s="24" t="str">
        <f>'Ek.3-A'!M322</f>
        <v/>
      </c>
      <c r="R322" s="24">
        <f t="shared" si="71"/>
        <v>0</v>
      </c>
      <c r="S322" s="141" t="str">
        <f t="shared" si="72"/>
        <v>H</v>
      </c>
      <c r="T322" s="24">
        <f>IF(S322="E",SUM($R$5:R322),0)</f>
        <v>0</v>
      </c>
      <c r="U322" s="143">
        <f t="shared" si="73"/>
        <v>0</v>
      </c>
      <c r="V322" s="24"/>
      <c r="W322" s="139"/>
      <c r="X322" s="140"/>
      <c r="Z322" s="139"/>
      <c r="AA322" s="139"/>
    </row>
    <row r="323" spans="1:27" x14ac:dyDescent="0.25">
      <c r="A323" s="6">
        <v>4.2300000000000004</v>
      </c>
      <c r="B323" s="31" t="s">
        <v>90</v>
      </c>
      <c r="D323" s="81">
        <v>381121001000</v>
      </c>
      <c r="E323" s="3">
        <v>0.1</v>
      </c>
      <c r="L323" s="97"/>
      <c r="M323" s="5"/>
      <c r="N323" s="5"/>
      <c r="O323" s="5"/>
      <c r="Q323" s="23"/>
      <c r="T323" s="24"/>
      <c r="U323" s="25"/>
      <c r="V323" s="24"/>
      <c r="AA323" s="139"/>
    </row>
    <row r="324" spans="1:27" x14ac:dyDescent="0.25">
      <c r="A324" s="6">
        <v>4.24</v>
      </c>
      <c r="B324" s="31" t="s">
        <v>90</v>
      </c>
      <c r="D324" s="80">
        <v>750210001000</v>
      </c>
      <c r="E324" s="3">
        <v>0.1</v>
      </c>
      <c r="K324" s="3">
        <f>K322+1</f>
        <v>239</v>
      </c>
      <c r="L324" s="97" t="str">
        <f>IF(TRIM('Ek.3-A'!F324)&lt;&gt;"","var","yok")</f>
        <v>yok</v>
      </c>
      <c r="M324" s="5" t="str">
        <f>IF('Ek.3-A'!F324="", "", IF(VLOOKUP('Ek.3-A'!F324, Veriler!D:E, 2, 0)=0, "", VLOOKUP('Ek.3-A'!F324, Veriler!D:E, 2, 0)))</f>
        <v/>
      </c>
      <c r="N324" s="5" t="str">
        <f>IF('Ek.3-A'!P324="", "", 'Ek.3-A'!P324)</f>
        <v/>
      </c>
      <c r="O324" s="142">
        <f>'Ek.3-A'!S324</f>
        <v>0</v>
      </c>
      <c r="P324" s="143" t="str">
        <f>'Ek.3-A'!L324</f>
        <v/>
      </c>
      <c r="Q324" s="24" t="str">
        <f>'Ek.3-A'!M324</f>
        <v/>
      </c>
      <c r="R324" s="24">
        <f t="shared" ref="R324:R337" si="75">IF(L324="var",0,IF(Q324&lt;=0.005,Q324,0))</f>
        <v>0</v>
      </c>
      <c r="S324" s="141" t="str">
        <f t="shared" ref="S324:S337" si="76">IF(Q324&lt;=0.005,"E","H")</f>
        <v>H</v>
      </c>
      <c r="T324" s="24">
        <f>IF(S324="E",SUM($R$5:R324),0)</f>
        <v>0</v>
      </c>
      <c r="U324" s="143">
        <f t="shared" ref="U324:U337" si="77">IF(T324&lt;=0.1, O324, IF(R324&gt;$G$2, R324*O324, $G$2*O324))</f>
        <v>0</v>
      </c>
      <c r="V324" s="24"/>
      <c r="W324" s="139"/>
      <c r="X324" s="140"/>
      <c r="Z324" s="139"/>
      <c r="AA324" s="139"/>
    </row>
    <row r="325" spans="1:27" x14ac:dyDescent="0.25">
      <c r="A325" s="6">
        <v>4.25</v>
      </c>
      <c r="B325" s="31" t="s">
        <v>90</v>
      </c>
      <c r="D325" s="81">
        <v>870895100000</v>
      </c>
      <c r="E325" s="3">
        <v>0.1</v>
      </c>
      <c r="K325" s="3">
        <f t="shared" ref="K325:K337" si="78">K324+1</f>
        <v>240</v>
      </c>
      <c r="L325" s="97" t="str">
        <f>IF(TRIM('Ek.3-A'!F325)&lt;&gt;"","var","yok")</f>
        <v>yok</v>
      </c>
      <c r="M325" s="5" t="str">
        <f>IF('Ek.3-A'!F325="", "", IF(VLOOKUP('Ek.3-A'!F325, Veriler!D:E, 2, 0)=0, "", VLOOKUP('Ek.3-A'!F325, Veriler!D:E, 2, 0)))</f>
        <v/>
      </c>
      <c r="N325" s="5" t="str">
        <f>IF('Ek.3-A'!P325="", "", 'Ek.3-A'!P325)</f>
        <v/>
      </c>
      <c r="O325" s="142">
        <f>'Ek.3-A'!S325</f>
        <v>0</v>
      </c>
      <c r="P325" s="143" t="str">
        <f>'Ek.3-A'!L325</f>
        <v/>
      </c>
      <c r="Q325" s="24" t="str">
        <f>'Ek.3-A'!M325</f>
        <v/>
      </c>
      <c r="R325" s="24">
        <f t="shared" si="75"/>
        <v>0</v>
      </c>
      <c r="S325" s="141" t="str">
        <f t="shared" si="76"/>
        <v>H</v>
      </c>
      <c r="T325" s="24">
        <f>IF(S325="E",SUM($R$5:R325),0)</f>
        <v>0</v>
      </c>
      <c r="U325" s="143">
        <f t="shared" si="77"/>
        <v>0</v>
      </c>
      <c r="V325" s="24"/>
      <c r="W325" s="139"/>
      <c r="X325" s="140"/>
      <c r="Z325" s="139"/>
      <c r="AA325" s="139"/>
    </row>
    <row r="326" spans="1:27" x14ac:dyDescent="0.25">
      <c r="A326" s="6">
        <v>4.26</v>
      </c>
      <c r="B326" s="31" t="s">
        <v>90</v>
      </c>
      <c r="D326" s="80">
        <v>870821100000</v>
      </c>
      <c r="E326" s="3">
        <v>0.1</v>
      </c>
      <c r="K326" s="3">
        <f t="shared" si="78"/>
        <v>241</v>
      </c>
      <c r="L326" s="97" t="str">
        <f>IF(TRIM('Ek.3-A'!F326)&lt;&gt;"","var","yok")</f>
        <v>yok</v>
      </c>
      <c r="M326" s="5" t="str">
        <f>IF('Ek.3-A'!F326="", "", IF(VLOOKUP('Ek.3-A'!F326, Veriler!D:E, 2, 0)=0, "", VLOOKUP('Ek.3-A'!F326, Veriler!D:E, 2, 0)))</f>
        <v/>
      </c>
      <c r="N326" s="5" t="str">
        <f>IF('Ek.3-A'!P326="", "", 'Ek.3-A'!P326)</f>
        <v/>
      </c>
      <c r="O326" s="142">
        <f>'Ek.3-A'!S326</f>
        <v>0</v>
      </c>
      <c r="P326" s="143" t="str">
        <f>'Ek.3-A'!L326</f>
        <v/>
      </c>
      <c r="Q326" s="24" t="str">
        <f>'Ek.3-A'!M326</f>
        <v/>
      </c>
      <c r="R326" s="24">
        <f t="shared" si="75"/>
        <v>0</v>
      </c>
      <c r="S326" s="141" t="str">
        <f t="shared" si="76"/>
        <v>H</v>
      </c>
      <c r="T326" s="24">
        <f>IF(S326="E",SUM($R$5:R326),0)</f>
        <v>0</v>
      </c>
      <c r="U326" s="143">
        <f t="shared" si="77"/>
        <v>0</v>
      </c>
      <c r="V326" s="24"/>
      <c r="W326" s="139"/>
      <c r="X326" s="140"/>
      <c r="Z326" s="139"/>
      <c r="AA326" s="139"/>
    </row>
    <row r="327" spans="1:27" x14ac:dyDescent="0.25">
      <c r="A327" s="6">
        <v>4.2699999999999996</v>
      </c>
      <c r="B327" s="31" t="s">
        <v>90</v>
      </c>
      <c r="D327" s="81">
        <v>854160000000</v>
      </c>
      <c r="E327" s="3">
        <v>0.1</v>
      </c>
      <c r="K327" s="3">
        <f t="shared" si="78"/>
        <v>242</v>
      </c>
      <c r="L327" s="97" t="str">
        <f>IF(TRIM('Ek.3-A'!F327)&lt;&gt;"","var","yok")</f>
        <v>yok</v>
      </c>
      <c r="M327" s="5" t="str">
        <f>IF('Ek.3-A'!F327="", "", IF(VLOOKUP('Ek.3-A'!F327, Veriler!D:E, 2, 0)=0, "", VLOOKUP('Ek.3-A'!F327, Veriler!D:E, 2, 0)))</f>
        <v/>
      </c>
      <c r="N327" s="5" t="str">
        <f>IF('Ek.3-A'!P327="", "", 'Ek.3-A'!P327)</f>
        <v/>
      </c>
      <c r="O327" s="142">
        <f>'Ek.3-A'!S327</f>
        <v>0</v>
      </c>
      <c r="P327" s="143" t="str">
        <f>'Ek.3-A'!L327</f>
        <v/>
      </c>
      <c r="Q327" s="24" t="str">
        <f>'Ek.3-A'!M327</f>
        <v/>
      </c>
      <c r="R327" s="24">
        <f t="shared" si="75"/>
        <v>0</v>
      </c>
      <c r="S327" s="141" t="str">
        <f t="shared" si="76"/>
        <v>H</v>
      </c>
      <c r="T327" s="24">
        <f>IF(S327="E",SUM($R$5:R327),0)</f>
        <v>0</v>
      </c>
      <c r="U327" s="143">
        <f t="shared" si="77"/>
        <v>0</v>
      </c>
      <c r="V327" s="24"/>
      <c r="W327" s="139"/>
      <c r="X327" s="140"/>
      <c r="Z327" s="139"/>
      <c r="AA327" s="139"/>
    </row>
    <row r="328" spans="1:27" x14ac:dyDescent="0.25">
      <c r="A328" s="6">
        <v>4.28</v>
      </c>
      <c r="B328" s="31" t="s">
        <v>90</v>
      </c>
      <c r="D328" s="80">
        <v>271019810000</v>
      </c>
      <c r="E328" s="3">
        <v>0.1</v>
      </c>
      <c r="K328" s="3">
        <f t="shared" si="78"/>
        <v>243</v>
      </c>
      <c r="L328" s="97" t="str">
        <f>IF(TRIM('Ek.3-A'!F328)&lt;&gt;"","var","yok")</f>
        <v>yok</v>
      </c>
      <c r="M328" s="5" t="str">
        <f>IF('Ek.3-A'!F328="", "", IF(VLOOKUP('Ek.3-A'!F328, Veriler!D:E, 2, 0)=0, "", VLOOKUP('Ek.3-A'!F328, Veriler!D:E, 2, 0)))</f>
        <v/>
      </c>
      <c r="N328" s="5" t="str">
        <f>IF('Ek.3-A'!P328="", "", 'Ek.3-A'!P328)</f>
        <v/>
      </c>
      <c r="O328" s="142">
        <f>'Ek.3-A'!S328</f>
        <v>0</v>
      </c>
      <c r="P328" s="143" t="str">
        <f>'Ek.3-A'!L328</f>
        <v/>
      </c>
      <c r="Q328" s="24" t="str">
        <f>'Ek.3-A'!M328</f>
        <v/>
      </c>
      <c r="R328" s="24">
        <f t="shared" si="75"/>
        <v>0</v>
      </c>
      <c r="S328" s="141" t="str">
        <f t="shared" si="76"/>
        <v>H</v>
      </c>
      <c r="T328" s="24">
        <f>IF(S328="E",SUM($R$5:R328),0)</f>
        <v>0</v>
      </c>
      <c r="U328" s="143">
        <f t="shared" si="77"/>
        <v>0</v>
      </c>
      <c r="V328" s="24"/>
      <c r="W328" s="139"/>
      <c r="X328" s="140"/>
      <c r="Z328" s="139"/>
      <c r="AA328" s="139"/>
    </row>
    <row r="329" spans="1:27" x14ac:dyDescent="0.25">
      <c r="A329" s="6">
        <v>4.29</v>
      </c>
      <c r="B329" s="31" t="s">
        <v>90</v>
      </c>
      <c r="D329" s="81">
        <v>271019430011</v>
      </c>
      <c r="E329" s="3">
        <v>0.1</v>
      </c>
      <c r="K329" s="3">
        <f t="shared" si="78"/>
        <v>244</v>
      </c>
      <c r="L329" s="97" t="str">
        <f>IF(TRIM('Ek.3-A'!F329)&lt;&gt;"","var","yok")</f>
        <v>yok</v>
      </c>
      <c r="M329" s="5" t="str">
        <f>IF('Ek.3-A'!F329="", "", IF(VLOOKUP('Ek.3-A'!F329, Veriler!D:E, 2, 0)=0, "", VLOOKUP('Ek.3-A'!F329, Veriler!D:E, 2, 0)))</f>
        <v/>
      </c>
      <c r="N329" s="5" t="str">
        <f>IF('Ek.3-A'!P329="", "", 'Ek.3-A'!P329)</f>
        <v/>
      </c>
      <c r="O329" s="142">
        <f>'Ek.3-A'!S329</f>
        <v>0</v>
      </c>
      <c r="P329" s="143" t="str">
        <f>'Ek.3-A'!L329</f>
        <v/>
      </c>
      <c r="Q329" s="24" t="str">
        <f>'Ek.3-A'!M329</f>
        <v/>
      </c>
      <c r="R329" s="24">
        <f t="shared" si="75"/>
        <v>0</v>
      </c>
      <c r="S329" s="141" t="str">
        <f t="shared" si="76"/>
        <v>H</v>
      </c>
      <c r="T329" s="24">
        <f>IF(S329="E",SUM($R$5:R329),0)</f>
        <v>0</v>
      </c>
      <c r="U329" s="143">
        <f t="shared" si="77"/>
        <v>0</v>
      </c>
      <c r="V329" s="24"/>
      <c r="W329" s="139"/>
      <c r="X329" s="140"/>
      <c r="Z329" s="139"/>
      <c r="AA329" s="139"/>
    </row>
    <row r="330" spans="1:27" x14ac:dyDescent="0.25">
      <c r="A330" s="6">
        <v>4.3</v>
      </c>
      <c r="B330" s="31" t="s">
        <v>90</v>
      </c>
      <c r="D330" s="80">
        <v>271012450018</v>
      </c>
      <c r="E330" s="3">
        <v>0.1</v>
      </c>
      <c r="K330" s="3">
        <f t="shared" si="78"/>
        <v>245</v>
      </c>
      <c r="L330" s="97" t="str">
        <f>IF(TRIM('Ek.3-A'!F330)&lt;&gt;"","var","yok")</f>
        <v>yok</v>
      </c>
      <c r="M330" s="5" t="str">
        <f>IF('Ek.3-A'!F330="", "", IF(VLOOKUP('Ek.3-A'!F330, Veriler!D:E, 2, 0)=0, "", VLOOKUP('Ek.3-A'!F330, Veriler!D:E, 2, 0)))</f>
        <v/>
      </c>
      <c r="N330" s="5" t="str">
        <f>IF('Ek.3-A'!P330="", "", 'Ek.3-A'!P330)</f>
        <v/>
      </c>
      <c r="O330" s="142">
        <f>'Ek.3-A'!S330</f>
        <v>0</v>
      </c>
      <c r="P330" s="143" t="str">
        <f>'Ek.3-A'!L330</f>
        <v/>
      </c>
      <c r="Q330" s="24" t="str">
        <f>'Ek.3-A'!M330</f>
        <v/>
      </c>
      <c r="R330" s="24">
        <f t="shared" si="75"/>
        <v>0</v>
      </c>
      <c r="S330" s="141" t="str">
        <f t="shared" si="76"/>
        <v>H</v>
      </c>
      <c r="T330" s="24">
        <f>IF(S330="E",SUM($R$5:R330),0)</f>
        <v>0</v>
      </c>
      <c r="U330" s="143">
        <f t="shared" si="77"/>
        <v>0</v>
      </c>
      <c r="V330" s="24"/>
      <c r="W330" s="139"/>
      <c r="X330" s="140"/>
      <c r="Z330" s="139"/>
      <c r="AA330" s="139"/>
    </row>
    <row r="331" spans="1:27" x14ac:dyDescent="0.25">
      <c r="A331" s="6">
        <v>4.3099999999999996</v>
      </c>
      <c r="B331" s="31" t="s">
        <v>90</v>
      </c>
      <c r="D331" s="81">
        <v>852721200000</v>
      </c>
      <c r="E331" s="3">
        <v>0.1</v>
      </c>
      <c r="K331" s="3">
        <f t="shared" si="78"/>
        <v>246</v>
      </c>
      <c r="L331" s="97" t="str">
        <f>IF(TRIM('Ek.3-A'!F331)&lt;&gt;"","var","yok")</f>
        <v>yok</v>
      </c>
      <c r="M331" s="5" t="str">
        <f>IF('Ek.3-A'!F331="", "", IF(VLOOKUP('Ek.3-A'!F331, Veriler!D:E, 2, 0)=0, "", VLOOKUP('Ek.3-A'!F331, Veriler!D:E, 2, 0)))</f>
        <v/>
      </c>
      <c r="N331" s="5" t="str">
        <f>IF('Ek.3-A'!P331="", "", 'Ek.3-A'!P331)</f>
        <v/>
      </c>
      <c r="O331" s="142">
        <f>'Ek.3-A'!S331</f>
        <v>0</v>
      </c>
      <c r="P331" s="143" t="str">
        <f>'Ek.3-A'!L331</f>
        <v/>
      </c>
      <c r="Q331" s="24" t="str">
        <f>'Ek.3-A'!M331</f>
        <v/>
      </c>
      <c r="R331" s="24">
        <f t="shared" si="75"/>
        <v>0</v>
      </c>
      <c r="S331" s="141" t="str">
        <f t="shared" si="76"/>
        <v>H</v>
      </c>
      <c r="T331" s="24">
        <f>IF(S331="E",SUM($R$5:R331),0)</f>
        <v>0</v>
      </c>
      <c r="U331" s="143">
        <f t="shared" si="77"/>
        <v>0</v>
      </c>
      <c r="V331" s="24"/>
      <c r="W331" s="139"/>
      <c r="X331" s="140"/>
      <c r="Z331" s="139"/>
      <c r="AA331" s="139"/>
    </row>
    <row r="332" spans="1:27" x14ac:dyDescent="0.25">
      <c r="A332" s="6">
        <v>4.32</v>
      </c>
      <c r="B332" s="31" t="s">
        <v>90</v>
      </c>
      <c r="D332" s="80">
        <v>871410900019</v>
      </c>
      <c r="E332" s="3">
        <v>0.1</v>
      </c>
      <c r="K332" s="3">
        <f t="shared" si="78"/>
        <v>247</v>
      </c>
      <c r="L332" s="97" t="str">
        <f>IF(TRIM('Ek.3-A'!F332)&lt;&gt;"","var","yok")</f>
        <v>yok</v>
      </c>
      <c r="M332" s="5" t="str">
        <f>IF('Ek.3-A'!F332="", "", IF(VLOOKUP('Ek.3-A'!F332, Veriler!D:E, 2, 0)=0, "", VLOOKUP('Ek.3-A'!F332, Veriler!D:E, 2, 0)))</f>
        <v/>
      </c>
      <c r="N332" s="5" t="str">
        <f>IF('Ek.3-A'!P332="", "", 'Ek.3-A'!P332)</f>
        <v/>
      </c>
      <c r="O332" s="142">
        <f>'Ek.3-A'!S332</f>
        <v>0</v>
      </c>
      <c r="P332" s="143" t="str">
        <f>'Ek.3-A'!L332</f>
        <v/>
      </c>
      <c r="Q332" s="24" t="str">
        <f>'Ek.3-A'!M332</f>
        <v/>
      </c>
      <c r="R332" s="24">
        <f t="shared" si="75"/>
        <v>0</v>
      </c>
      <c r="S332" s="141" t="str">
        <f t="shared" si="76"/>
        <v>H</v>
      </c>
      <c r="T332" s="24">
        <f>IF(S332="E",SUM($R$5:R332),0)</f>
        <v>0</v>
      </c>
      <c r="U332" s="143">
        <f t="shared" si="77"/>
        <v>0</v>
      </c>
      <c r="V332" s="24"/>
      <c r="W332" s="139"/>
      <c r="X332" s="140"/>
      <c r="Z332" s="139"/>
      <c r="AA332" s="139"/>
    </row>
    <row r="333" spans="1:27" x14ac:dyDescent="0.25">
      <c r="A333" s="6">
        <v>4.33</v>
      </c>
      <c r="B333" s="31" t="s">
        <v>90</v>
      </c>
      <c r="D333" s="81">
        <v>291533000000</v>
      </c>
      <c r="E333" s="3">
        <v>0.1</v>
      </c>
      <c r="K333" s="3">
        <f t="shared" si="78"/>
        <v>248</v>
      </c>
      <c r="L333" s="97" t="str">
        <f>IF(TRIM('Ek.3-A'!F333)&lt;&gt;"","var","yok")</f>
        <v>yok</v>
      </c>
      <c r="M333" s="5" t="str">
        <f>IF('Ek.3-A'!F333="", "", IF(VLOOKUP('Ek.3-A'!F333, Veriler!D:E, 2, 0)=0, "", VLOOKUP('Ek.3-A'!F333, Veriler!D:E, 2, 0)))</f>
        <v/>
      </c>
      <c r="N333" s="5" t="str">
        <f>IF('Ek.3-A'!P333="", "", 'Ek.3-A'!P333)</f>
        <v/>
      </c>
      <c r="O333" s="142">
        <f>'Ek.3-A'!S333</f>
        <v>0</v>
      </c>
      <c r="P333" s="143" t="str">
        <f>'Ek.3-A'!L333</f>
        <v/>
      </c>
      <c r="Q333" s="24" t="str">
        <f>'Ek.3-A'!M333</f>
        <v/>
      </c>
      <c r="R333" s="24">
        <f t="shared" si="75"/>
        <v>0</v>
      </c>
      <c r="S333" s="141" t="str">
        <f t="shared" si="76"/>
        <v>H</v>
      </c>
      <c r="T333" s="24">
        <f>IF(S333="E",SUM($R$5:R333),0)</f>
        <v>0</v>
      </c>
      <c r="U333" s="143">
        <f t="shared" si="77"/>
        <v>0</v>
      </c>
      <c r="V333" s="24"/>
      <c r="W333" s="139"/>
      <c r="X333" s="140"/>
      <c r="Z333" s="139"/>
      <c r="AA333" s="139"/>
    </row>
    <row r="334" spans="1:27" x14ac:dyDescent="0.25">
      <c r="A334" s="6">
        <v>4.34</v>
      </c>
      <c r="B334" s="31" t="s">
        <v>90</v>
      </c>
      <c r="D334" s="80">
        <v>750300900000</v>
      </c>
      <c r="E334" s="3">
        <v>0.1</v>
      </c>
      <c r="K334" s="3">
        <f t="shared" si="78"/>
        <v>249</v>
      </c>
      <c r="L334" s="97" t="str">
        <f>IF(TRIM('Ek.3-A'!F334)&lt;&gt;"","var","yok")</f>
        <v>yok</v>
      </c>
      <c r="M334" s="5" t="str">
        <f>IF('Ek.3-A'!F334="", "", IF(VLOOKUP('Ek.3-A'!F334, Veriler!D:E, 2, 0)=0, "", VLOOKUP('Ek.3-A'!F334, Veriler!D:E, 2, 0)))</f>
        <v/>
      </c>
      <c r="N334" s="5" t="str">
        <f>IF('Ek.3-A'!P334="", "", 'Ek.3-A'!P334)</f>
        <v/>
      </c>
      <c r="O334" s="142">
        <f>'Ek.3-A'!S334</f>
        <v>0</v>
      </c>
      <c r="P334" s="143" t="str">
        <f>'Ek.3-A'!L334</f>
        <v/>
      </c>
      <c r="Q334" s="24" t="str">
        <f>'Ek.3-A'!M334</f>
        <v/>
      </c>
      <c r="R334" s="24">
        <f t="shared" si="75"/>
        <v>0</v>
      </c>
      <c r="S334" s="141" t="str">
        <f t="shared" si="76"/>
        <v>H</v>
      </c>
      <c r="T334" s="24">
        <f>IF(S334="E",SUM($R$5:R334),0)</f>
        <v>0</v>
      </c>
      <c r="U334" s="143">
        <f t="shared" si="77"/>
        <v>0</v>
      </c>
      <c r="V334" s="24"/>
      <c r="W334" s="139"/>
      <c r="X334" s="140"/>
      <c r="Z334" s="139"/>
      <c r="AA334" s="139"/>
    </row>
    <row r="335" spans="1:27" x14ac:dyDescent="0.25">
      <c r="A335" s="6">
        <v>4.3499999999999996</v>
      </c>
      <c r="B335" s="31" t="s">
        <v>90</v>
      </c>
      <c r="D335" s="81">
        <v>750620000019</v>
      </c>
      <c r="E335" s="3">
        <v>0.1</v>
      </c>
      <c r="K335" s="3">
        <f t="shared" si="78"/>
        <v>250</v>
      </c>
      <c r="L335" s="97" t="str">
        <f>IF(TRIM('Ek.3-A'!F335)&lt;&gt;"","var","yok")</f>
        <v>yok</v>
      </c>
      <c r="M335" s="5" t="str">
        <f>IF('Ek.3-A'!F335="", "", IF(VLOOKUP('Ek.3-A'!F335, Veriler!D:E, 2, 0)=0, "", VLOOKUP('Ek.3-A'!F335, Veriler!D:E, 2, 0)))</f>
        <v/>
      </c>
      <c r="N335" s="5" t="str">
        <f>IF('Ek.3-A'!P335="", "", 'Ek.3-A'!P335)</f>
        <v/>
      </c>
      <c r="O335" s="142">
        <f>'Ek.3-A'!S335</f>
        <v>0</v>
      </c>
      <c r="P335" s="143" t="str">
        <f>'Ek.3-A'!L335</f>
        <v/>
      </c>
      <c r="Q335" s="24" t="str">
        <f>'Ek.3-A'!M335</f>
        <v/>
      </c>
      <c r="R335" s="24">
        <f t="shared" si="75"/>
        <v>0</v>
      </c>
      <c r="S335" s="141" t="str">
        <f t="shared" si="76"/>
        <v>H</v>
      </c>
      <c r="T335" s="24">
        <f>IF(S335="E",SUM($R$5:R335),0)</f>
        <v>0</v>
      </c>
      <c r="U335" s="143">
        <f t="shared" si="77"/>
        <v>0</v>
      </c>
      <c r="V335" s="24"/>
      <c r="W335" s="139"/>
      <c r="X335" s="140"/>
      <c r="Z335" s="139"/>
      <c r="AA335" s="139"/>
    </row>
    <row r="336" spans="1:27" x14ac:dyDescent="0.25">
      <c r="A336" s="6">
        <v>4.3600000000000003</v>
      </c>
      <c r="B336" s="31" t="s">
        <v>90</v>
      </c>
      <c r="D336" s="80">
        <v>750890009019</v>
      </c>
      <c r="E336" s="3">
        <v>0.1</v>
      </c>
      <c r="K336" s="3">
        <f t="shared" si="78"/>
        <v>251</v>
      </c>
      <c r="L336" s="97" t="str">
        <f>IF(TRIM('Ek.3-A'!F336)&lt;&gt;"","var","yok")</f>
        <v>yok</v>
      </c>
      <c r="M336" s="5" t="str">
        <f>IF('Ek.3-A'!F336="", "", IF(VLOOKUP('Ek.3-A'!F336, Veriler!D:E, 2, 0)=0, "", VLOOKUP('Ek.3-A'!F336, Veriler!D:E, 2, 0)))</f>
        <v/>
      </c>
      <c r="N336" s="5" t="str">
        <f>IF('Ek.3-A'!P336="", "", 'Ek.3-A'!P336)</f>
        <v/>
      </c>
      <c r="O336" s="142">
        <f>'Ek.3-A'!S336</f>
        <v>0</v>
      </c>
      <c r="P336" s="143" t="str">
        <f>'Ek.3-A'!L336</f>
        <v/>
      </c>
      <c r="Q336" s="24" t="str">
        <f>'Ek.3-A'!M336</f>
        <v/>
      </c>
      <c r="R336" s="24">
        <f t="shared" si="75"/>
        <v>0</v>
      </c>
      <c r="S336" s="141" t="str">
        <f t="shared" si="76"/>
        <v>H</v>
      </c>
      <c r="T336" s="24">
        <f>IF(S336="E",SUM($R$5:R336),0)</f>
        <v>0</v>
      </c>
      <c r="U336" s="143">
        <f t="shared" si="77"/>
        <v>0</v>
      </c>
      <c r="V336" s="24"/>
      <c r="W336" s="139"/>
      <c r="X336" s="140"/>
      <c r="Z336" s="139"/>
      <c r="AA336" s="139"/>
    </row>
    <row r="337" spans="1:41" x14ac:dyDescent="0.25">
      <c r="A337" s="6">
        <v>4.37</v>
      </c>
      <c r="B337" s="31" t="s">
        <v>90</v>
      </c>
      <c r="D337" s="81">
        <v>440290000000</v>
      </c>
      <c r="E337" s="3">
        <v>0.1</v>
      </c>
      <c r="K337" s="3">
        <f t="shared" si="78"/>
        <v>252</v>
      </c>
      <c r="L337" s="97" t="str">
        <f>IF(TRIM('Ek.3-A'!F337)&lt;&gt;"","var","yok")</f>
        <v>yok</v>
      </c>
      <c r="M337" s="5" t="str">
        <f>IF('Ek.3-A'!F337="", "", IF(VLOOKUP('Ek.3-A'!F337, Veriler!D:E, 2, 0)=0, "", VLOOKUP('Ek.3-A'!F337, Veriler!D:E, 2, 0)))</f>
        <v/>
      </c>
      <c r="N337" s="5" t="str">
        <f>IF('Ek.3-A'!P337="", "", 'Ek.3-A'!P337)</f>
        <v/>
      </c>
      <c r="O337" s="142">
        <f>'Ek.3-A'!S337</f>
        <v>0</v>
      </c>
      <c r="P337" s="143" t="str">
        <f>'Ek.3-A'!L337</f>
        <v/>
      </c>
      <c r="Q337" s="24" t="str">
        <f>'Ek.3-A'!M337</f>
        <v/>
      </c>
      <c r="R337" s="24">
        <f t="shared" si="75"/>
        <v>0</v>
      </c>
      <c r="S337" s="141" t="str">
        <f t="shared" si="76"/>
        <v>H</v>
      </c>
      <c r="T337" s="24">
        <f>IF(S337="E",SUM($R$5:R337),0)</f>
        <v>0</v>
      </c>
      <c r="U337" s="143">
        <f t="shared" si="77"/>
        <v>0</v>
      </c>
      <c r="V337" s="24"/>
      <c r="W337" s="139"/>
      <c r="X337" s="140"/>
      <c r="Z337" s="139"/>
      <c r="AA337" s="139"/>
    </row>
    <row r="338" spans="1:41" x14ac:dyDescent="0.25">
      <c r="A338" s="6">
        <v>4.38</v>
      </c>
      <c r="B338" s="31" t="s">
        <v>90</v>
      </c>
      <c r="D338" s="80">
        <v>292219000028</v>
      </c>
      <c r="E338" s="3">
        <v>0.1</v>
      </c>
      <c r="T338" s="24"/>
      <c r="U338" s="25"/>
      <c r="V338" s="25"/>
      <c r="AO338" s="140">
        <f>'Ek.3-A'!L338</f>
        <v>0</v>
      </c>
    </row>
    <row r="339" spans="1:41" x14ac:dyDescent="0.25">
      <c r="A339" s="6">
        <v>4.3899999999999997</v>
      </c>
      <c r="B339" s="31" t="s">
        <v>90</v>
      </c>
      <c r="D339" s="81">
        <v>290516850019</v>
      </c>
      <c r="E339" s="3">
        <v>0.1</v>
      </c>
      <c r="T339" s="24"/>
      <c r="U339" s="25"/>
      <c r="V339" s="25"/>
    </row>
    <row r="340" spans="1:41" x14ac:dyDescent="0.25">
      <c r="A340" s="6">
        <v>4.4000000000000004</v>
      </c>
      <c r="B340" s="31" t="s">
        <v>90</v>
      </c>
      <c r="D340" s="80">
        <v>844399901000</v>
      </c>
      <c r="E340" s="3">
        <v>0.1</v>
      </c>
      <c r="T340" s="24"/>
      <c r="U340" s="25"/>
      <c r="V340" s="25"/>
    </row>
    <row r="341" spans="1:41" x14ac:dyDescent="0.25">
      <c r="A341" s="6">
        <v>4.41</v>
      </c>
      <c r="B341" s="31" t="s">
        <v>90</v>
      </c>
      <c r="D341" s="81">
        <v>280920000017</v>
      </c>
      <c r="E341" s="3">
        <v>0.1</v>
      </c>
      <c r="T341" s="24"/>
      <c r="U341" s="25"/>
      <c r="V341" s="25"/>
    </row>
    <row r="342" spans="1:41" x14ac:dyDescent="0.25">
      <c r="A342" s="6">
        <v>4.42</v>
      </c>
      <c r="B342" s="31" t="s">
        <v>90</v>
      </c>
      <c r="D342" s="80">
        <v>721320000019</v>
      </c>
      <c r="E342" s="3">
        <v>0.1</v>
      </c>
      <c r="T342" s="24"/>
      <c r="U342" s="25"/>
      <c r="V342" s="25"/>
    </row>
    <row r="343" spans="1:41" x14ac:dyDescent="0.25">
      <c r="A343" s="6">
        <v>4.43</v>
      </c>
      <c r="B343" s="31" t="s">
        <v>90</v>
      </c>
      <c r="D343" s="81">
        <v>853620100019</v>
      </c>
      <c r="E343" s="3">
        <v>0.1</v>
      </c>
      <c r="T343" s="24"/>
      <c r="U343" s="25"/>
      <c r="V343" s="25"/>
    </row>
    <row r="344" spans="1:41" x14ac:dyDescent="0.25">
      <c r="A344" s="6">
        <v>4.4400000000000004</v>
      </c>
      <c r="B344" s="31" t="s">
        <v>90</v>
      </c>
      <c r="D344" s="80">
        <v>853620900019</v>
      </c>
      <c r="E344" s="3">
        <v>0.1</v>
      </c>
      <c r="T344" s="24"/>
      <c r="U344" s="25"/>
      <c r="V344" s="25"/>
    </row>
    <row r="345" spans="1:41" x14ac:dyDescent="0.25">
      <c r="A345" s="6">
        <v>4.45</v>
      </c>
      <c r="B345" s="31" t="s">
        <v>90</v>
      </c>
      <c r="D345" s="81">
        <v>290243000000</v>
      </c>
      <c r="E345" s="3">
        <v>0.1</v>
      </c>
      <c r="T345" s="24"/>
      <c r="U345" s="25"/>
      <c r="V345" s="25"/>
    </row>
    <row r="346" spans="1:41" x14ac:dyDescent="0.25">
      <c r="A346" s="6">
        <v>4.46</v>
      </c>
      <c r="B346" s="31" t="s">
        <v>90</v>
      </c>
      <c r="D346" s="80">
        <v>722300190000</v>
      </c>
      <c r="E346" s="3">
        <v>0.1</v>
      </c>
      <c r="T346" s="24"/>
      <c r="U346" s="25"/>
      <c r="V346" s="25"/>
    </row>
    <row r="347" spans="1:41" x14ac:dyDescent="0.25">
      <c r="A347" s="6">
        <v>4.47</v>
      </c>
      <c r="B347" s="31" t="s">
        <v>90</v>
      </c>
      <c r="D347" s="81">
        <v>721913900019</v>
      </c>
      <c r="E347" s="3">
        <v>0.1</v>
      </c>
      <c r="K347" s="3">
        <f>K337+1</f>
        <v>253</v>
      </c>
      <c r="L347" s="97" t="str">
        <f>IF(TRIM('Ek.3-A'!F347)&lt;&gt;"","var","yok")</f>
        <v>yok</v>
      </c>
      <c r="M347" s="5" t="str">
        <f>IF('Ek.3-A'!F347="", "", IF(VLOOKUP('Ek.3-A'!F347, Veriler!D:E, 2, 0)=0, "", VLOOKUP('Ek.3-A'!F347, Veriler!D:E, 2, 0)))</f>
        <v/>
      </c>
      <c r="N347" s="5" t="str">
        <f>IF('Ek.3-A'!P347="", "", 'Ek.3-A'!P347)</f>
        <v/>
      </c>
      <c r="O347" s="142">
        <f>'Ek.3-A'!S347</f>
        <v>0</v>
      </c>
      <c r="P347" s="143" t="str">
        <f>'Ek.3-A'!L347</f>
        <v/>
      </c>
      <c r="Q347" s="24" t="str">
        <f>'Ek.3-A'!M347</f>
        <v/>
      </c>
      <c r="R347" s="24">
        <f t="shared" ref="R347:R360" si="79">IF(L347="var",0,IF(Q347&lt;=0.005,Q347,0))</f>
        <v>0</v>
      </c>
      <c r="S347" s="141" t="str">
        <f t="shared" ref="S347:S360" si="80">IF(Q347&lt;=0.005,"E","H")</f>
        <v>H</v>
      </c>
      <c r="T347" s="24">
        <f>IF(S347="E",SUM($R$5:R347),0)</f>
        <v>0</v>
      </c>
      <c r="U347" s="143">
        <f t="shared" ref="U347:U360" si="81">IF(T347&lt;=0.1, O347, IF(R347&gt;$G$2, R347*O347, $G$2*O347))</f>
        <v>0</v>
      </c>
      <c r="V347" s="24"/>
      <c r="W347" s="139"/>
      <c r="X347" s="140"/>
      <c r="Z347" s="139"/>
      <c r="AA347" s="139"/>
    </row>
    <row r="348" spans="1:41" x14ac:dyDescent="0.25">
      <c r="A348" s="6">
        <v>4.4800000000000004</v>
      </c>
      <c r="B348" s="31" t="s">
        <v>90</v>
      </c>
      <c r="D348" s="80">
        <v>721913100019</v>
      </c>
      <c r="E348" s="3">
        <v>0.1</v>
      </c>
      <c r="K348" s="3">
        <f t="shared" ref="K348:K360" si="82">K347+1</f>
        <v>254</v>
      </c>
      <c r="L348" s="97" t="str">
        <f>IF(TRIM('Ek.3-A'!F348)&lt;&gt;"","var","yok")</f>
        <v>yok</v>
      </c>
      <c r="M348" s="5" t="str">
        <f>IF('Ek.3-A'!F348="", "", IF(VLOOKUP('Ek.3-A'!F348, Veriler!D:E, 2, 0)=0, "", VLOOKUP('Ek.3-A'!F348, Veriler!D:E, 2, 0)))</f>
        <v/>
      </c>
      <c r="N348" s="5" t="str">
        <f>IF('Ek.3-A'!P348="", "", 'Ek.3-A'!P348)</f>
        <v/>
      </c>
      <c r="O348" s="142">
        <f>'Ek.3-A'!S348</f>
        <v>0</v>
      </c>
      <c r="P348" s="143" t="str">
        <f>'Ek.3-A'!L348</f>
        <v/>
      </c>
      <c r="Q348" s="24" t="str">
        <f>'Ek.3-A'!M348</f>
        <v/>
      </c>
      <c r="R348" s="24">
        <f t="shared" si="79"/>
        <v>0</v>
      </c>
      <c r="S348" s="141" t="str">
        <f t="shared" si="80"/>
        <v>H</v>
      </c>
      <c r="T348" s="24">
        <f>IF(S348="E",SUM($R$5:R348),0)</f>
        <v>0</v>
      </c>
      <c r="U348" s="143">
        <f t="shared" si="81"/>
        <v>0</v>
      </c>
      <c r="V348" s="24"/>
      <c r="W348" s="139"/>
      <c r="X348" s="140"/>
      <c r="Z348" s="139"/>
      <c r="AA348" s="139"/>
    </row>
    <row r="349" spans="1:41" x14ac:dyDescent="0.25">
      <c r="A349" s="6">
        <v>4.49</v>
      </c>
      <c r="B349" s="31" t="s">
        <v>90</v>
      </c>
      <c r="D349" s="81">
        <v>721912100019</v>
      </c>
      <c r="E349" s="3">
        <v>0.1</v>
      </c>
      <c r="K349" s="3">
        <f t="shared" si="82"/>
        <v>255</v>
      </c>
      <c r="L349" s="97" t="str">
        <f>IF(TRIM('Ek.3-A'!F349)&lt;&gt;"","var","yok")</f>
        <v>yok</v>
      </c>
      <c r="M349" s="5" t="str">
        <f>IF('Ek.3-A'!F349="", "", IF(VLOOKUP('Ek.3-A'!F349, Veriler!D:E, 2, 0)=0, "", VLOOKUP('Ek.3-A'!F349, Veriler!D:E, 2, 0)))</f>
        <v/>
      </c>
      <c r="N349" s="5" t="str">
        <f>IF('Ek.3-A'!P349="", "", 'Ek.3-A'!P349)</f>
        <v/>
      </c>
      <c r="O349" s="142">
        <f>'Ek.3-A'!S349</f>
        <v>0</v>
      </c>
      <c r="P349" s="143" t="str">
        <f>'Ek.3-A'!L349</f>
        <v/>
      </c>
      <c r="Q349" s="24" t="str">
        <f>'Ek.3-A'!M349</f>
        <v/>
      </c>
      <c r="R349" s="24">
        <f t="shared" si="79"/>
        <v>0</v>
      </c>
      <c r="S349" s="141" t="str">
        <f t="shared" si="80"/>
        <v>H</v>
      </c>
      <c r="T349" s="24">
        <f>IF(S349="E",SUM($R$5:R349),0)</f>
        <v>0</v>
      </c>
      <c r="U349" s="143">
        <f t="shared" si="81"/>
        <v>0</v>
      </c>
      <c r="V349" s="24"/>
      <c r="W349" s="139"/>
      <c r="X349" s="140"/>
      <c r="Z349" s="139"/>
      <c r="AA349" s="139"/>
    </row>
    <row r="350" spans="1:41" x14ac:dyDescent="0.25">
      <c r="A350" s="6">
        <v>4.5</v>
      </c>
      <c r="B350" s="31" t="s">
        <v>90</v>
      </c>
      <c r="D350" s="80">
        <v>730441009000</v>
      </c>
      <c r="E350" s="3">
        <v>0.1</v>
      </c>
      <c r="K350" s="3">
        <f t="shared" si="82"/>
        <v>256</v>
      </c>
      <c r="L350" s="97" t="str">
        <f>IF(TRIM('Ek.3-A'!F350)&lt;&gt;"","var","yok")</f>
        <v>yok</v>
      </c>
      <c r="M350" s="5" t="str">
        <f>IF('Ek.3-A'!F350="", "", IF(VLOOKUP('Ek.3-A'!F350, Veriler!D:E, 2, 0)=0, "", VLOOKUP('Ek.3-A'!F350, Veriler!D:E, 2, 0)))</f>
        <v/>
      </c>
      <c r="N350" s="5" t="str">
        <f>IF('Ek.3-A'!P350="", "", 'Ek.3-A'!P350)</f>
        <v/>
      </c>
      <c r="O350" s="142">
        <f>'Ek.3-A'!S350</f>
        <v>0</v>
      </c>
      <c r="P350" s="143" t="str">
        <f>'Ek.3-A'!L350</f>
        <v/>
      </c>
      <c r="Q350" s="24" t="str">
        <f>'Ek.3-A'!M350</f>
        <v/>
      </c>
      <c r="R350" s="24">
        <f t="shared" si="79"/>
        <v>0</v>
      </c>
      <c r="S350" s="141" t="str">
        <f t="shared" si="80"/>
        <v>H</v>
      </c>
      <c r="T350" s="24">
        <f>IF(S350="E",SUM($R$5:R350),0)</f>
        <v>0</v>
      </c>
      <c r="U350" s="143">
        <f t="shared" si="81"/>
        <v>0</v>
      </c>
      <c r="V350" s="24"/>
      <c r="W350" s="139"/>
      <c r="X350" s="140"/>
      <c r="Z350" s="139"/>
      <c r="AA350" s="139"/>
    </row>
    <row r="351" spans="1:41" x14ac:dyDescent="0.25">
      <c r="A351" s="6">
        <v>4.51</v>
      </c>
      <c r="B351" s="31" t="s">
        <v>90</v>
      </c>
      <c r="D351" s="81">
        <v>730449830000</v>
      </c>
      <c r="E351" s="3">
        <v>0.1</v>
      </c>
      <c r="K351" s="3">
        <f t="shared" si="82"/>
        <v>257</v>
      </c>
      <c r="L351" s="97" t="str">
        <f>IF(TRIM('Ek.3-A'!F351)&lt;&gt;"","var","yok")</f>
        <v>yok</v>
      </c>
      <c r="M351" s="5" t="str">
        <f>IF('Ek.3-A'!F351="", "", IF(VLOOKUP('Ek.3-A'!F351, Veriler!D:E, 2, 0)=0, "", VLOOKUP('Ek.3-A'!F351, Veriler!D:E, 2, 0)))</f>
        <v/>
      </c>
      <c r="N351" s="5" t="str">
        <f>IF('Ek.3-A'!P351="", "", 'Ek.3-A'!P351)</f>
        <v/>
      </c>
      <c r="O351" s="142">
        <f>'Ek.3-A'!S351</f>
        <v>0</v>
      </c>
      <c r="P351" s="143" t="str">
        <f>'Ek.3-A'!L351</f>
        <v/>
      </c>
      <c r="Q351" s="24" t="str">
        <f>'Ek.3-A'!M351</f>
        <v/>
      </c>
      <c r="R351" s="24">
        <f t="shared" si="79"/>
        <v>0</v>
      </c>
      <c r="S351" s="141" t="str">
        <f t="shared" si="80"/>
        <v>H</v>
      </c>
      <c r="T351" s="24">
        <f>IF(S351="E",SUM($R$5:R351),0)</f>
        <v>0</v>
      </c>
      <c r="U351" s="143">
        <f t="shared" si="81"/>
        <v>0</v>
      </c>
      <c r="V351" s="24"/>
      <c r="W351" s="139"/>
      <c r="X351" s="140"/>
      <c r="Z351" s="139"/>
      <c r="AA351" s="139"/>
    </row>
    <row r="352" spans="1:41" x14ac:dyDescent="0.25">
      <c r="A352" s="6">
        <v>4.5199999999999996</v>
      </c>
      <c r="B352" s="31" t="s">
        <v>90</v>
      </c>
      <c r="D352" s="80">
        <v>721921100011</v>
      </c>
      <c r="E352" s="3">
        <v>0.1</v>
      </c>
      <c r="K352" s="3">
        <f t="shared" si="82"/>
        <v>258</v>
      </c>
      <c r="L352" s="97" t="str">
        <f>IF(TRIM('Ek.3-A'!F352)&lt;&gt;"","var","yok")</f>
        <v>yok</v>
      </c>
      <c r="M352" s="5" t="str">
        <f>IF('Ek.3-A'!F352="", "", IF(VLOOKUP('Ek.3-A'!F352, Veriler!D:E, 2, 0)=0, "", VLOOKUP('Ek.3-A'!F352, Veriler!D:E, 2, 0)))</f>
        <v/>
      </c>
      <c r="N352" s="5" t="str">
        <f>IF('Ek.3-A'!P352="", "", 'Ek.3-A'!P352)</f>
        <v/>
      </c>
      <c r="O352" s="142">
        <f>'Ek.3-A'!S352</f>
        <v>0</v>
      </c>
      <c r="P352" s="143" t="str">
        <f>'Ek.3-A'!L352</f>
        <v/>
      </c>
      <c r="Q352" s="24" t="str">
        <f>'Ek.3-A'!M352</f>
        <v/>
      </c>
      <c r="R352" s="24">
        <f t="shared" si="79"/>
        <v>0</v>
      </c>
      <c r="S352" s="141" t="str">
        <f t="shared" si="80"/>
        <v>H</v>
      </c>
      <c r="T352" s="24">
        <f>IF(S352="E",SUM($R$5:R352),0)</f>
        <v>0</v>
      </c>
      <c r="U352" s="143">
        <f t="shared" si="81"/>
        <v>0</v>
      </c>
      <c r="V352" s="24"/>
      <c r="W352" s="139"/>
      <c r="X352" s="140"/>
      <c r="Z352" s="139"/>
      <c r="AA352" s="139"/>
    </row>
    <row r="353" spans="1:27" x14ac:dyDescent="0.25">
      <c r="A353" s="6">
        <v>4.53</v>
      </c>
      <c r="B353" s="31" t="s">
        <v>90</v>
      </c>
      <c r="D353" s="81">
        <v>271320000011</v>
      </c>
      <c r="E353" s="3">
        <v>0.1</v>
      </c>
      <c r="K353" s="3">
        <f t="shared" si="82"/>
        <v>259</v>
      </c>
      <c r="L353" s="97" t="str">
        <f>IF(TRIM('Ek.3-A'!F353)&lt;&gt;"","var","yok")</f>
        <v>yok</v>
      </c>
      <c r="M353" s="5" t="str">
        <f>IF('Ek.3-A'!F353="", "", IF(VLOOKUP('Ek.3-A'!F353, Veriler!D:E, 2, 0)=0, "", VLOOKUP('Ek.3-A'!F353, Veriler!D:E, 2, 0)))</f>
        <v/>
      </c>
      <c r="N353" s="5" t="str">
        <f>IF('Ek.3-A'!P353="", "", 'Ek.3-A'!P353)</f>
        <v/>
      </c>
      <c r="O353" s="142">
        <f>'Ek.3-A'!S353</f>
        <v>0</v>
      </c>
      <c r="P353" s="143" t="str">
        <f>'Ek.3-A'!L353</f>
        <v/>
      </c>
      <c r="Q353" s="24" t="str">
        <f>'Ek.3-A'!M353</f>
        <v/>
      </c>
      <c r="R353" s="24">
        <f t="shared" si="79"/>
        <v>0</v>
      </c>
      <c r="S353" s="141" t="str">
        <f t="shared" si="80"/>
        <v>H</v>
      </c>
      <c r="T353" s="24">
        <f>IF(S353="E",SUM($R$5:R353),0)</f>
        <v>0</v>
      </c>
      <c r="U353" s="143">
        <f t="shared" si="81"/>
        <v>0</v>
      </c>
      <c r="V353" s="24"/>
      <c r="W353" s="139"/>
      <c r="X353" s="140"/>
      <c r="Z353" s="139"/>
      <c r="AA353" s="139"/>
    </row>
    <row r="354" spans="1:27" x14ac:dyDescent="0.25">
      <c r="A354" s="6">
        <v>4.54</v>
      </c>
      <c r="B354" s="31" t="s">
        <v>90</v>
      </c>
      <c r="D354" s="80">
        <v>271119000011</v>
      </c>
      <c r="E354" s="3">
        <v>0.1</v>
      </c>
      <c r="K354" s="3">
        <f t="shared" si="82"/>
        <v>260</v>
      </c>
      <c r="L354" s="97" t="str">
        <f>IF(TRIM('Ek.3-A'!F354)&lt;&gt;"","var","yok")</f>
        <v>yok</v>
      </c>
      <c r="M354" s="5" t="str">
        <f>IF('Ek.3-A'!F354="", "", IF(VLOOKUP('Ek.3-A'!F354, Veriler!D:E, 2, 0)=0, "", VLOOKUP('Ek.3-A'!F354, Veriler!D:E, 2, 0)))</f>
        <v/>
      </c>
      <c r="N354" s="5" t="str">
        <f>IF('Ek.3-A'!P354="", "", 'Ek.3-A'!P354)</f>
        <v/>
      </c>
      <c r="O354" s="142">
        <f>'Ek.3-A'!S354</f>
        <v>0</v>
      </c>
      <c r="P354" s="143" t="str">
        <f>'Ek.3-A'!L354</f>
        <v/>
      </c>
      <c r="Q354" s="24" t="str">
        <f>'Ek.3-A'!M354</f>
        <v/>
      </c>
      <c r="R354" s="24">
        <f t="shared" si="79"/>
        <v>0</v>
      </c>
      <c r="S354" s="141" t="str">
        <f t="shared" si="80"/>
        <v>H</v>
      </c>
      <c r="T354" s="24">
        <f>IF(S354="E",SUM($R$5:R354),0)</f>
        <v>0</v>
      </c>
      <c r="U354" s="143">
        <f t="shared" si="81"/>
        <v>0</v>
      </c>
      <c r="V354" s="24"/>
      <c r="W354" s="139"/>
      <c r="X354" s="140"/>
      <c r="Z354" s="139"/>
      <c r="AA354" s="139"/>
    </row>
    <row r="355" spans="1:27" x14ac:dyDescent="0.25">
      <c r="A355" s="6">
        <v>4.55</v>
      </c>
      <c r="B355" s="31" t="s">
        <v>90</v>
      </c>
      <c r="D355" s="81">
        <v>271311000000</v>
      </c>
      <c r="E355" s="3">
        <v>0.1</v>
      </c>
      <c r="K355" s="3">
        <f t="shared" si="82"/>
        <v>261</v>
      </c>
      <c r="L355" s="97" t="str">
        <f>IF(TRIM('Ek.3-A'!F355)&lt;&gt;"","var","yok")</f>
        <v>yok</v>
      </c>
      <c r="M355" s="5" t="str">
        <f>IF('Ek.3-A'!F355="", "", IF(VLOOKUP('Ek.3-A'!F355, Veriler!D:E, 2, 0)=0, "", VLOOKUP('Ek.3-A'!F355, Veriler!D:E, 2, 0)))</f>
        <v/>
      </c>
      <c r="N355" s="5" t="str">
        <f>IF('Ek.3-A'!P355="", "", 'Ek.3-A'!P355)</f>
        <v/>
      </c>
      <c r="O355" s="142">
        <f>'Ek.3-A'!S355</f>
        <v>0</v>
      </c>
      <c r="P355" s="143" t="str">
        <f>'Ek.3-A'!L355</f>
        <v/>
      </c>
      <c r="Q355" s="24" t="str">
        <f>'Ek.3-A'!M355</f>
        <v/>
      </c>
      <c r="R355" s="24">
        <f t="shared" si="79"/>
        <v>0</v>
      </c>
      <c r="S355" s="141" t="str">
        <f t="shared" si="80"/>
        <v>H</v>
      </c>
      <c r="T355" s="24">
        <f>IF(S355="E",SUM($R$5:R355),0)</f>
        <v>0</v>
      </c>
      <c r="U355" s="143">
        <f t="shared" si="81"/>
        <v>0</v>
      </c>
      <c r="V355" s="24"/>
      <c r="W355" s="139"/>
      <c r="X355" s="140"/>
      <c r="Z355" s="139"/>
      <c r="AA355" s="139"/>
    </row>
    <row r="356" spans="1:27" x14ac:dyDescent="0.25">
      <c r="A356" s="6">
        <v>4.5599999999999996</v>
      </c>
      <c r="B356" s="31" t="s">
        <v>90</v>
      </c>
      <c r="D356" s="80">
        <v>391110000000</v>
      </c>
      <c r="E356" s="3">
        <v>0.1</v>
      </c>
      <c r="K356" s="3">
        <f t="shared" si="82"/>
        <v>262</v>
      </c>
      <c r="L356" s="97" t="str">
        <f>IF(TRIM('Ek.3-A'!F356)&lt;&gt;"","var","yok")</f>
        <v>yok</v>
      </c>
      <c r="M356" s="5" t="str">
        <f>IF('Ek.3-A'!F356="", "", IF(VLOOKUP('Ek.3-A'!F356, Veriler!D:E, 2, 0)=0, "", VLOOKUP('Ek.3-A'!F356, Veriler!D:E, 2, 0)))</f>
        <v/>
      </c>
      <c r="N356" s="5" t="str">
        <f>IF('Ek.3-A'!P356="", "", 'Ek.3-A'!P356)</f>
        <v/>
      </c>
      <c r="O356" s="142">
        <f>'Ek.3-A'!S356</f>
        <v>0</v>
      </c>
      <c r="P356" s="143" t="str">
        <f>'Ek.3-A'!L356</f>
        <v/>
      </c>
      <c r="Q356" s="24" t="str">
        <f>'Ek.3-A'!M356</f>
        <v/>
      </c>
      <c r="R356" s="24">
        <f t="shared" si="79"/>
        <v>0</v>
      </c>
      <c r="S356" s="141" t="str">
        <f t="shared" si="80"/>
        <v>H</v>
      </c>
      <c r="T356" s="24">
        <f>IF(S356="E",SUM($R$5:R356),0)</f>
        <v>0</v>
      </c>
      <c r="U356" s="143">
        <f t="shared" si="81"/>
        <v>0</v>
      </c>
      <c r="V356" s="24"/>
      <c r="W356" s="139"/>
      <c r="X356" s="140"/>
      <c r="Z356" s="139"/>
      <c r="AA356" s="139"/>
    </row>
    <row r="357" spans="1:27" x14ac:dyDescent="0.25">
      <c r="A357" s="6">
        <v>4.57</v>
      </c>
      <c r="B357" s="31" t="s">
        <v>90</v>
      </c>
      <c r="D357" s="81">
        <v>850710800011</v>
      </c>
      <c r="E357" s="3">
        <v>0.1</v>
      </c>
      <c r="K357" s="3">
        <f t="shared" si="82"/>
        <v>263</v>
      </c>
      <c r="L357" s="97" t="str">
        <f>IF(TRIM('Ek.3-A'!F357)&lt;&gt;"","var","yok")</f>
        <v>yok</v>
      </c>
      <c r="M357" s="5" t="str">
        <f>IF('Ek.3-A'!F357="", "", IF(VLOOKUP('Ek.3-A'!F357, Veriler!D:E, 2, 0)=0, "", VLOOKUP('Ek.3-A'!F357, Veriler!D:E, 2, 0)))</f>
        <v/>
      </c>
      <c r="N357" s="5" t="str">
        <f>IF('Ek.3-A'!P357="", "", 'Ek.3-A'!P357)</f>
        <v/>
      </c>
      <c r="O357" s="142">
        <f>'Ek.3-A'!S357</f>
        <v>0</v>
      </c>
      <c r="P357" s="143" t="str">
        <f>'Ek.3-A'!L357</f>
        <v/>
      </c>
      <c r="Q357" s="24" t="str">
        <f>'Ek.3-A'!M357</f>
        <v/>
      </c>
      <c r="R357" s="24">
        <f t="shared" si="79"/>
        <v>0</v>
      </c>
      <c r="S357" s="141" t="str">
        <f t="shared" si="80"/>
        <v>H</v>
      </c>
      <c r="T357" s="24">
        <f>IF(S357="E",SUM($R$5:R357),0)</f>
        <v>0</v>
      </c>
      <c r="U357" s="143">
        <f t="shared" si="81"/>
        <v>0</v>
      </c>
      <c r="V357" s="24"/>
      <c r="W357" s="139"/>
      <c r="X357" s="140"/>
      <c r="Z357" s="139"/>
      <c r="AA357" s="139"/>
    </row>
    <row r="358" spans="1:27" x14ac:dyDescent="0.25">
      <c r="A358" s="6">
        <v>4.58</v>
      </c>
      <c r="B358" s="31" t="s">
        <v>90</v>
      </c>
      <c r="D358" s="80">
        <v>850710200011</v>
      </c>
      <c r="E358" s="3">
        <v>0.1</v>
      </c>
      <c r="K358" s="3">
        <f t="shared" si="82"/>
        <v>264</v>
      </c>
      <c r="L358" s="97" t="str">
        <f>IF(TRIM('Ek.3-A'!F358)&lt;&gt;"","var","yok")</f>
        <v>yok</v>
      </c>
      <c r="M358" s="5" t="str">
        <f>IF('Ek.3-A'!F358="", "", IF(VLOOKUP('Ek.3-A'!F358, Veriler!D:E, 2, 0)=0, "", VLOOKUP('Ek.3-A'!F358, Veriler!D:E, 2, 0)))</f>
        <v/>
      </c>
      <c r="N358" s="5" t="str">
        <f>IF('Ek.3-A'!P358="", "", 'Ek.3-A'!P358)</f>
        <v/>
      </c>
      <c r="O358" s="142">
        <f>'Ek.3-A'!S358</f>
        <v>0</v>
      </c>
      <c r="P358" s="143" t="str">
        <f>'Ek.3-A'!L358</f>
        <v/>
      </c>
      <c r="Q358" s="24" t="str">
        <f>'Ek.3-A'!M358</f>
        <v/>
      </c>
      <c r="R358" s="24">
        <f t="shared" si="79"/>
        <v>0</v>
      </c>
      <c r="S358" s="141" t="str">
        <f t="shared" si="80"/>
        <v>H</v>
      </c>
      <c r="T358" s="24">
        <f>IF(S358="E",SUM($R$5:R358),0)</f>
        <v>0</v>
      </c>
      <c r="U358" s="143">
        <f t="shared" si="81"/>
        <v>0</v>
      </c>
      <c r="V358" s="24"/>
      <c r="W358" s="139"/>
      <c r="X358" s="140"/>
      <c r="Z358" s="139"/>
      <c r="AA358" s="139"/>
    </row>
    <row r="359" spans="1:27" x14ac:dyDescent="0.25">
      <c r="A359" s="6">
        <v>4.59</v>
      </c>
      <c r="B359" s="31" t="s">
        <v>90</v>
      </c>
      <c r="D359" s="81">
        <v>391220190011</v>
      </c>
      <c r="E359" s="3">
        <v>0.1</v>
      </c>
      <c r="K359" s="3">
        <f t="shared" si="82"/>
        <v>265</v>
      </c>
      <c r="L359" s="97" t="str">
        <f>IF(TRIM('Ek.3-A'!F359)&lt;&gt;"","var","yok")</f>
        <v>yok</v>
      </c>
      <c r="M359" s="5" t="str">
        <f>IF('Ek.3-A'!F359="", "", IF(VLOOKUP('Ek.3-A'!F359, Veriler!D:E, 2, 0)=0, "", VLOOKUP('Ek.3-A'!F359, Veriler!D:E, 2, 0)))</f>
        <v/>
      </c>
      <c r="N359" s="5" t="str">
        <f>IF('Ek.3-A'!P359="", "", 'Ek.3-A'!P359)</f>
        <v/>
      </c>
      <c r="O359" s="142">
        <f>'Ek.3-A'!S359</f>
        <v>0</v>
      </c>
      <c r="P359" s="143" t="str">
        <f>'Ek.3-A'!L359</f>
        <v/>
      </c>
      <c r="Q359" s="24" t="str">
        <f>'Ek.3-A'!M359</f>
        <v/>
      </c>
      <c r="R359" s="24">
        <f t="shared" si="79"/>
        <v>0</v>
      </c>
      <c r="S359" s="141" t="str">
        <f t="shared" si="80"/>
        <v>H</v>
      </c>
      <c r="T359" s="24">
        <f>IF(S359="E",SUM($R$5:R359),0)</f>
        <v>0</v>
      </c>
      <c r="U359" s="143">
        <f t="shared" si="81"/>
        <v>0</v>
      </c>
      <c r="V359" s="24"/>
      <c r="W359" s="139"/>
      <c r="X359" s="140"/>
      <c r="Z359" s="139"/>
      <c r="AA359" s="139"/>
    </row>
    <row r="360" spans="1:27" x14ac:dyDescent="0.25">
      <c r="A360" s="6">
        <v>4.5999999999999996</v>
      </c>
      <c r="B360" s="31" t="s">
        <v>90</v>
      </c>
      <c r="D360" s="80">
        <v>950300350000</v>
      </c>
      <c r="E360" s="3">
        <v>0.1</v>
      </c>
      <c r="K360" s="3">
        <f t="shared" si="82"/>
        <v>266</v>
      </c>
      <c r="L360" s="97" t="str">
        <f>IF(TRIM('Ek.3-A'!F360)&lt;&gt;"","var","yok")</f>
        <v>yok</v>
      </c>
      <c r="M360" s="5" t="str">
        <f>IF('Ek.3-A'!F360="", "", IF(VLOOKUP('Ek.3-A'!F360, Veriler!D:E, 2, 0)=0, "", VLOOKUP('Ek.3-A'!F360, Veriler!D:E, 2, 0)))</f>
        <v/>
      </c>
      <c r="N360" s="5" t="str">
        <f>IF('Ek.3-A'!P360="", "", 'Ek.3-A'!P360)</f>
        <v/>
      </c>
      <c r="O360" s="142">
        <f>'Ek.3-A'!S360</f>
        <v>0</v>
      </c>
      <c r="P360" s="143" t="str">
        <f>'Ek.3-A'!L360</f>
        <v/>
      </c>
      <c r="Q360" s="24" t="str">
        <f>'Ek.3-A'!M360</f>
        <v/>
      </c>
      <c r="R360" s="24">
        <f t="shared" si="79"/>
        <v>0</v>
      </c>
      <c r="S360" s="141" t="str">
        <f t="shared" si="80"/>
        <v>H</v>
      </c>
      <c r="T360" s="24">
        <f>IF(S360="E",SUM($R$5:R360),0)</f>
        <v>0</v>
      </c>
      <c r="U360" s="143">
        <f t="shared" si="81"/>
        <v>0</v>
      </c>
      <c r="V360" s="24"/>
      <c r="W360" s="139"/>
      <c r="X360" s="140"/>
      <c r="Z360" s="139"/>
      <c r="AA360" s="139"/>
    </row>
    <row r="361" spans="1:27" x14ac:dyDescent="0.25">
      <c r="A361" s="6">
        <v>4.6100000000000003</v>
      </c>
      <c r="B361" s="31" t="s">
        <v>90</v>
      </c>
      <c r="D361" s="81">
        <v>390931000000</v>
      </c>
      <c r="E361" s="3">
        <v>0.1</v>
      </c>
      <c r="L361" s="97"/>
      <c r="M361" s="5"/>
      <c r="N361" s="5"/>
      <c r="O361" s="5"/>
      <c r="Q361" s="23"/>
      <c r="T361" s="24"/>
      <c r="U361" s="25"/>
      <c r="V361" s="24"/>
      <c r="AA361" s="139"/>
    </row>
    <row r="362" spans="1:27" x14ac:dyDescent="0.25">
      <c r="A362" s="6">
        <v>4.62</v>
      </c>
      <c r="B362" s="31" t="s">
        <v>90</v>
      </c>
      <c r="D362" s="80">
        <v>390769000000</v>
      </c>
      <c r="E362" s="3">
        <v>0.1</v>
      </c>
      <c r="K362" s="3">
        <f>K360+1</f>
        <v>267</v>
      </c>
      <c r="L362" s="97" t="str">
        <f>IF(TRIM('Ek.3-A'!F362)&lt;&gt;"","var","yok")</f>
        <v>yok</v>
      </c>
      <c r="M362" s="5" t="str">
        <f>IF('Ek.3-A'!F362="", "", IF(VLOOKUP('Ek.3-A'!F362, Veriler!D:E, 2, 0)=0, "", VLOOKUP('Ek.3-A'!F362, Veriler!D:E, 2, 0)))</f>
        <v/>
      </c>
      <c r="N362" s="5" t="str">
        <f>IF('Ek.3-A'!P362="", "", 'Ek.3-A'!P362)</f>
        <v/>
      </c>
      <c r="O362" s="142">
        <f>'Ek.3-A'!S362</f>
        <v>0</v>
      </c>
      <c r="P362" s="143" t="str">
        <f>'Ek.3-A'!L362</f>
        <v/>
      </c>
      <c r="Q362" s="24" t="str">
        <f>'Ek.3-A'!M362</f>
        <v/>
      </c>
      <c r="R362" s="24">
        <f t="shared" ref="R362:R375" si="83">IF(L362="var",0,IF(Q362&lt;=0.005,Q362,0))</f>
        <v>0</v>
      </c>
      <c r="S362" s="141" t="str">
        <f t="shared" ref="S362:S375" si="84">IF(Q362&lt;=0.005,"E","H")</f>
        <v>H</v>
      </c>
      <c r="T362" s="24">
        <f>IF(S362="E",SUM($R$5:R362),0)</f>
        <v>0</v>
      </c>
      <c r="U362" s="143">
        <f t="shared" ref="U362:U375" si="85">IF(T362&lt;=0.1, O362, IF(R362&gt;$G$2, R362*O362, $G$2*O362))</f>
        <v>0</v>
      </c>
      <c r="V362" s="24"/>
      <c r="W362" s="139"/>
      <c r="X362" s="140"/>
      <c r="Z362" s="139"/>
      <c r="AA362" s="139"/>
    </row>
    <row r="363" spans="1:27" x14ac:dyDescent="0.25">
      <c r="A363" s="6">
        <v>4.63</v>
      </c>
      <c r="B363" s="31" t="s">
        <v>90</v>
      </c>
      <c r="D363" s="81">
        <v>390761000000</v>
      </c>
      <c r="E363" s="3">
        <v>0.1</v>
      </c>
      <c r="K363" s="3">
        <f t="shared" ref="K363:K375" si="86">K362+1</f>
        <v>268</v>
      </c>
      <c r="L363" s="97" t="str">
        <f>IF(TRIM('Ek.3-A'!F363)&lt;&gt;"","var","yok")</f>
        <v>yok</v>
      </c>
      <c r="M363" s="5" t="str">
        <f>IF('Ek.3-A'!F363="", "", IF(VLOOKUP('Ek.3-A'!F363, Veriler!D:E, 2, 0)=0, "", VLOOKUP('Ek.3-A'!F363, Veriler!D:E, 2, 0)))</f>
        <v/>
      </c>
      <c r="N363" s="5" t="str">
        <f>IF('Ek.3-A'!P363="", "", 'Ek.3-A'!P363)</f>
        <v/>
      </c>
      <c r="O363" s="142">
        <f>'Ek.3-A'!S363</f>
        <v>0</v>
      </c>
      <c r="P363" s="143" t="str">
        <f>'Ek.3-A'!L363</f>
        <v/>
      </c>
      <c r="Q363" s="24" t="str">
        <f>'Ek.3-A'!M363</f>
        <v/>
      </c>
      <c r="R363" s="24">
        <f t="shared" si="83"/>
        <v>0</v>
      </c>
      <c r="S363" s="141" t="str">
        <f t="shared" si="84"/>
        <v>H</v>
      </c>
      <c r="T363" s="24">
        <f>IF(S363="E",SUM($R$5:R363),0)</f>
        <v>0</v>
      </c>
      <c r="U363" s="143">
        <f t="shared" si="85"/>
        <v>0</v>
      </c>
      <c r="V363" s="24"/>
      <c r="W363" s="139"/>
      <c r="X363" s="140"/>
      <c r="Z363" s="139"/>
      <c r="AA363" s="139"/>
    </row>
    <row r="364" spans="1:27" x14ac:dyDescent="0.25">
      <c r="A364" s="6">
        <v>4.6399999999999997</v>
      </c>
      <c r="B364" s="31" t="s">
        <v>90</v>
      </c>
      <c r="D364" s="80">
        <v>390610000000</v>
      </c>
      <c r="E364" s="3">
        <v>0.1</v>
      </c>
      <c r="K364" s="3">
        <f t="shared" si="86"/>
        <v>269</v>
      </c>
      <c r="L364" s="97" t="str">
        <f>IF(TRIM('Ek.3-A'!F364)&lt;&gt;"","var","yok")</f>
        <v>yok</v>
      </c>
      <c r="M364" s="5" t="str">
        <f>IF('Ek.3-A'!F364="", "", IF(VLOOKUP('Ek.3-A'!F364, Veriler!D:E, 2, 0)=0, "", VLOOKUP('Ek.3-A'!F364, Veriler!D:E, 2, 0)))</f>
        <v/>
      </c>
      <c r="N364" s="5" t="str">
        <f>IF('Ek.3-A'!P364="", "", 'Ek.3-A'!P364)</f>
        <v/>
      </c>
      <c r="O364" s="142">
        <f>'Ek.3-A'!S364</f>
        <v>0</v>
      </c>
      <c r="P364" s="143" t="str">
        <f>'Ek.3-A'!L364</f>
        <v/>
      </c>
      <c r="Q364" s="24" t="str">
        <f>'Ek.3-A'!M364</f>
        <v/>
      </c>
      <c r="R364" s="24">
        <f t="shared" si="83"/>
        <v>0</v>
      </c>
      <c r="S364" s="141" t="str">
        <f t="shared" si="84"/>
        <v>H</v>
      </c>
      <c r="T364" s="24">
        <f>IF(S364="E",SUM($R$5:R364),0)</f>
        <v>0</v>
      </c>
      <c r="U364" s="143">
        <f t="shared" si="85"/>
        <v>0</v>
      </c>
      <c r="V364" s="24"/>
      <c r="W364" s="139"/>
      <c r="X364" s="140"/>
      <c r="Z364" s="139"/>
      <c r="AA364" s="139"/>
    </row>
    <row r="365" spans="1:27" x14ac:dyDescent="0.25">
      <c r="A365" s="6">
        <v>4.6500000000000004</v>
      </c>
      <c r="B365" s="31" t="s">
        <v>90</v>
      </c>
      <c r="D365" s="81">
        <v>392091000000</v>
      </c>
      <c r="E365" s="3">
        <v>0.1</v>
      </c>
      <c r="K365" s="3">
        <f t="shared" si="86"/>
        <v>270</v>
      </c>
      <c r="L365" s="97" t="str">
        <f>IF(TRIM('Ek.3-A'!F365)&lt;&gt;"","var","yok")</f>
        <v>yok</v>
      </c>
      <c r="M365" s="5" t="str">
        <f>IF('Ek.3-A'!F365="", "", IF(VLOOKUP('Ek.3-A'!F365, Veriler!D:E, 2, 0)=0, "", VLOOKUP('Ek.3-A'!F365, Veriler!D:E, 2, 0)))</f>
        <v/>
      </c>
      <c r="N365" s="5" t="str">
        <f>IF('Ek.3-A'!P365="", "", 'Ek.3-A'!P365)</f>
        <v/>
      </c>
      <c r="O365" s="142">
        <f>'Ek.3-A'!S365</f>
        <v>0</v>
      </c>
      <c r="P365" s="143" t="str">
        <f>'Ek.3-A'!L365</f>
        <v/>
      </c>
      <c r="Q365" s="24" t="str">
        <f>'Ek.3-A'!M365</f>
        <v/>
      </c>
      <c r="R365" s="24">
        <f t="shared" si="83"/>
        <v>0</v>
      </c>
      <c r="S365" s="141" t="str">
        <f t="shared" si="84"/>
        <v>H</v>
      </c>
      <c r="T365" s="24">
        <f>IF(S365="E",SUM($R$5:R365),0)</f>
        <v>0</v>
      </c>
      <c r="U365" s="143">
        <f t="shared" si="85"/>
        <v>0</v>
      </c>
      <c r="V365" s="24"/>
      <c r="W365" s="139"/>
      <c r="X365" s="140"/>
      <c r="Z365" s="139"/>
      <c r="AA365" s="139"/>
    </row>
    <row r="366" spans="1:27" x14ac:dyDescent="0.25">
      <c r="A366" s="6">
        <v>4.66</v>
      </c>
      <c r="B366" s="31" t="s">
        <v>90</v>
      </c>
      <c r="D366" s="80">
        <v>390810000011</v>
      </c>
      <c r="E366" s="3">
        <v>0.1</v>
      </c>
      <c r="K366" s="3">
        <f t="shared" si="86"/>
        <v>271</v>
      </c>
      <c r="L366" s="97" t="str">
        <f>IF(TRIM('Ek.3-A'!F366)&lt;&gt;"","var","yok")</f>
        <v>yok</v>
      </c>
      <c r="M366" s="5" t="str">
        <f>IF('Ek.3-A'!F366="", "", IF(VLOOKUP('Ek.3-A'!F366, Veriler!D:E, 2, 0)=0, "", VLOOKUP('Ek.3-A'!F366, Veriler!D:E, 2, 0)))</f>
        <v/>
      </c>
      <c r="N366" s="5" t="str">
        <f>IF('Ek.3-A'!P366="", "", 'Ek.3-A'!P366)</f>
        <v/>
      </c>
      <c r="O366" s="142">
        <f>'Ek.3-A'!S366</f>
        <v>0</v>
      </c>
      <c r="P366" s="143" t="str">
        <f>'Ek.3-A'!L366</f>
        <v/>
      </c>
      <c r="Q366" s="24" t="str">
        <f>'Ek.3-A'!M366</f>
        <v/>
      </c>
      <c r="R366" s="24">
        <f t="shared" si="83"/>
        <v>0</v>
      </c>
      <c r="S366" s="141" t="str">
        <f t="shared" si="84"/>
        <v>H</v>
      </c>
      <c r="T366" s="24">
        <f>IF(S366="E",SUM($R$5:R366),0)</f>
        <v>0</v>
      </c>
      <c r="U366" s="143">
        <f t="shared" si="85"/>
        <v>0</v>
      </c>
      <c r="V366" s="24"/>
      <c r="W366" s="139"/>
      <c r="X366" s="140"/>
      <c r="Z366" s="139"/>
      <c r="AA366" s="139"/>
    </row>
    <row r="367" spans="1:27" x14ac:dyDescent="0.25">
      <c r="A367" s="6">
        <v>4.67</v>
      </c>
      <c r="B367" s="31" t="s">
        <v>90</v>
      </c>
      <c r="D367" s="81">
        <v>390810000019</v>
      </c>
      <c r="E367" s="3">
        <v>0.1</v>
      </c>
      <c r="K367" s="3">
        <f t="shared" si="86"/>
        <v>272</v>
      </c>
      <c r="L367" s="97" t="str">
        <f>IF(TRIM('Ek.3-A'!F367)&lt;&gt;"","var","yok")</f>
        <v>yok</v>
      </c>
      <c r="M367" s="5" t="str">
        <f>IF('Ek.3-A'!F367="", "", IF(VLOOKUP('Ek.3-A'!F367, Veriler!D:E, 2, 0)=0, "", VLOOKUP('Ek.3-A'!F367, Veriler!D:E, 2, 0)))</f>
        <v/>
      </c>
      <c r="N367" s="5" t="str">
        <f>IF('Ek.3-A'!P367="", "", 'Ek.3-A'!P367)</f>
        <v/>
      </c>
      <c r="O367" s="142">
        <f>'Ek.3-A'!S367</f>
        <v>0</v>
      </c>
      <c r="P367" s="143" t="str">
        <f>'Ek.3-A'!L367</f>
        <v/>
      </c>
      <c r="Q367" s="24" t="str">
        <f>'Ek.3-A'!M367</f>
        <v/>
      </c>
      <c r="R367" s="24">
        <f t="shared" si="83"/>
        <v>0</v>
      </c>
      <c r="S367" s="141" t="str">
        <f t="shared" si="84"/>
        <v>H</v>
      </c>
      <c r="T367" s="24">
        <f>IF(S367="E",SUM($R$5:R367),0)</f>
        <v>0</v>
      </c>
      <c r="U367" s="143">
        <f t="shared" si="85"/>
        <v>0</v>
      </c>
      <c r="V367" s="24"/>
      <c r="W367" s="139"/>
      <c r="X367" s="140"/>
      <c r="Z367" s="139"/>
      <c r="AA367" s="139"/>
    </row>
    <row r="368" spans="1:27" x14ac:dyDescent="0.25">
      <c r="A368" s="6">
        <v>4.68</v>
      </c>
      <c r="B368" s="31" t="s">
        <v>90</v>
      </c>
      <c r="D368" s="80">
        <v>390710000000</v>
      </c>
      <c r="E368" s="3">
        <v>0.1</v>
      </c>
      <c r="K368" s="3">
        <f t="shared" si="86"/>
        <v>273</v>
      </c>
      <c r="L368" s="97" t="str">
        <f>IF(TRIM('Ek.3-A'!F368)&lt;&gt;"","var","yok")</f>
        <v>yok</v>
      </c>
      <c r="M368" s="5" t="str">
        <f>IF('Ek.3-A'!F368="", "", IF(VLOOKUP('Ek.3-A'!F368, Veriler!D:E, 2, 0)=0, "", VLOOKUP('Ek.3-A'!F368, Veriler!D:E, 2, 0)))</f>
        <v/>
      </c>
      <c r="N368" s="5" t="str">
        <f>IF('Ek.3-A'!P368="", "", 'Ek.3-A'!P368)</f>
        <v/>
      </c>
      <c r="O368" s="142">
        <f>'Ek.3-A'!S368</f>
        <v>0</v>
      </c>
      <c r="P368" s="143" t="str">
        <f>'Ek.3-A'!L368</f>
        <v/>
      </c>
      <c r="Q368" s="24" t="str">
        <f>'Ek.3-A'!M368</f>
        <v/>
      </c>
      <c r="R368" s="24">
        <f t="shared" si="83"/>
        <v>0</v>
      </c>
      <c r="S368" s="141" t="str">
        <f t="shared" si="84"/>
        <v>H</v>
      </c>
      <c r="T368" s="24">
        <f>IF(S368="E",SUM($R$5:R368),0)</f>
        <v>0</v>
      </c>
      <c r="U368" s="143">
        <f t="shared" si="85"/>
        <v>0</v>
      </c>
      <c r="V368" s="24"/>
      <c r="W368" s="139"/>
      <c r="X368" s="140"/>
      <c r="Z368" s="139"/>
      <c r="AA368" s="139"/>
    </row>
    <row r="369" spans="1:41" x14ac:dyDescent="0.25">
      <c r="A369" s="6">
        <v>4.6900000000000004</v>
      </c>
      <c r="B369" s="31" t="s">
        <v>90</v>
      </c>
      <c r="D369" s="81">
        <v>390729200000</v>
      </c>
      <c r="E369" s="3">
        <v>0.1</v>
      </c>
      <c r="K369" s="3">
        <f t="shared" si="86"/>
        <v>274</v>
      </c>
      <c r="L369" s="97" t="str">
        <f>IF(TRIM('Ek.3-A'!F369)&lt;&gt;"","var","yok")</f>
        <v>yok</v>
      </c>
      <c r="M369" s="5" t="str">
        <f>IF('Ek.3-A'!F369="", "", IF(VLOOKUP('Ek.3-A'!F369, Veriler!D:E, 2, 0)=0, "", VLOOKUP('Ek.3-A'!F369, Veriler!D:E, 2, 0)))</f>
        <v/>
      </c>
      <c r="N369" s="5" t="str">
        <f>IF('Ek.3-A'!P369="", "", 'Ek.3-A'!P369)</f>
        <v/>
      </c>
      <c r="O369" s="142">
        <f>'Ek.3-A'!S369</f>
        <v>0</v>
      </c>
      <c r="P369" s="143" t="str">
        <f>'Ek.3-A'!L369</f>
        <v/>
      </c>
      <c r="Q369" s="24" t="str">
        <f>'Ek.3-A'!M369</f>
        <v/>
      </c>
      <c r="R369" s="24">
        <f t="shared" si="83"/>
        <v>0</v>
      </c>
      <c r="S369" s="141" t="str">
        <f t="shared" si="84"/>
        <v>H</v>
      </c>
      <c r="T369" s="24">
        <f>IF(S369="E",SUM($R$5:R369),0)</f>
        <v>0</v>
      </c>
      <c r="U369" s="143">
        <f t="shared" si="85"/>
        <v>0</v>
      </c>
      <c r="V369" s="24"/>
      <c r="W369" s="139"/>
      <c r="X369" s="140"/>
      <c r="Z369" s="139"/>
      <c r="AA369" s="139"/>
    </row>
    <row r="370" spans="1:41" x14ac:dyDescent="0.25">
      <c r="A370" s="6">
        <v>4.7</v>
      </c>
      <c r="B370" s="31" t="s">
        <v>90</v>
      </c>
      <c r="D370" s="80">
        <v>390729110000</v>
      </c>
      <c r="E370" s="3">
        <v>0.1</v>
      </c>
      <c r="K370" s="3">
        <f t="shared" si="86"/>
        <v>275</v>
      </c>
      <c r="L370" s="97" t="str">
        <f>IF(TRIM('Ek.3-A'!F370)&lt;&gt;"","var","yok")</f>
        <v>yok</v>
      </c>
      <c r="M370" s="5" t="str">
        <f>IF('Ek.3-A'!F370="", "", IF(VLOOKUP('Ek.3-A'!F370, Veriler!D:E, 2, 0)=0, "", VLOOKUP('Ek.3-A'!F370, Veriler!D:E, 2, 0)))</f>
        <v/>
      </c>
      <c r="N370" s="5" t="str">
        <f>IF('Ek.3-A'!P370="", "", 'Ek.3-A'!P370)</f>
        <v/>
      </c>
      <c r="O370" s="142">
        <f>'Ek.3-A'!S370</f>
        <v>0</v>
      </c>
      <c r="P370" s="143" t="str">
        <f>'Ek.3-A'!L370</f>
        <v/>
      </c>
      <c r="Q370" s="24" t="str">
        <f>'Ek.3-A'!M370</f>
        <v/>
      </c>
      <c r="R370" s="24">
        <f t="shared" si="83"/>
        <v>0</v>
      </c>
      <c r="S370" s="141" t="str">
        <f t="shared" si="84"/>
        <v>H</v>
      </c>
      <c r="T370" s="24">
        <f>IF(S370="E",SUM($R$5:R370),0)</f>
        <v>0</v>
      </c>
      <c r="U370" s="143">
        <f t="shared" si="85"/>
        <v>0</v>
      </c>
      <c r="V370" s="24"/>
      <c r="W370" s="139"/>
      <c r="X370" s="140"/>
      <c r="Z370" s="139"/>
      <c r="AA370" s="139"/>
    </row>
    <row r="371" spans="1:41" x14ac:dyDescent="0.25">
      <c r="A371" s="6">
        <v>4.71</v>
      </c>
      <c r="B371" s="31" t="s">
        <v>90</v>
      </c>
      <c r="D371" s="81">
        <v>390110900012</v>
      </c>
      <c r="E371" s="3">
        <v>0.1</v>
      </c>
      <c r="K371" s="3">
        <f t="shared" si="86"/>
        <v>276</v>
      </c>
      <c r="L371" s="97" t="str">
        <f>IF(TRIM('Ek.3-A'!F371)&lt;&gt;"","var","yok")</f>
        <v>yok</v>
      </c>
      <c r="M371" s="5" t="str">
        <f>IF('Ek.3-A'!F371="", "", IF(VLOOKUP('Ek.3-A'!F371, Veriler!D:E, 2, 0)=0, "", VLOOKUP('Ek.3-A'!F371, Veriler!D:E, 2, 0)))</f>
        <v/>
      </c>
      <c r="N371" s="5" t="str">
        <f>IF('Ek.3-A'!P371="", "", 'Ek.3-A'!P371)</f>
        <v/>
      </c>
      <c r="O371" s="142">
        <f>'Ek.3-A'!S371</f>
        <v>0</v>
      </c>
      <c r="P371" s="143" t="str">
        <f>'Ek.3-A'!L371</f>
        <v/>
      </c>
      <c r="Q371" s="24" t="str">
        <f>'Ek.3-A'!M371</f>
        <v/>
      </c>
      <c r="R371" s="24">
        <f t="shared" si="83"/>
        <v>0</v>
      </c>
      <c r="S371" s="141" t="str">
        <f t="shared" si="84"/>
        <v>H</v>
      </c>
      <c r="T371" s="24">
        <f>IF(S371="E",SUM($R$5:R371),0)</f>
        <v>0</v>
      </c>
      <c r="U371" s="143">
        <f t="shared" si="85"/>
        <v>0</v>
      </c>
      <c r="V371" s="24"/>
      <c r="W371" s="139"/>
      <c r="X371" s="140"/>
      <c r="Z371" s="139"/>
      <c r="AA371" s="139"/>
    </row>
    <row r="372" spans="1:41" x14ac:dyDescent="0.25">
      <c r="A372" s="6">
        <v>4.72</v>
      </c>
      <c r="B372" s="31" t="s">
        <v>90</v>
      </c>
      <c r="D372" s="80">
        <v>390120900012</v>
      </c>
      <c r="E372" s="3">
        <v>0.1</v>
      </c>
      <c r="K372" s="3">
        <f t="shared" si="86"/>
        <v>277</v>
      </c>
      <c r="L372" s="97" t="str">
        <f>IF(TRIM('Ek.3-A'!F372)&lt;&gt;"","var","yok")</f>
        <v>yok</v>
      </c>
      <c r="M372" s="5" t="str">
        <f>IF('Ek.3-A'!F372="", "", IF(VLOOKUP('Ek.3-A'!F372, Veriler!D:E, 2, 0)=0, "", VLOOKUP('Ek.3-A'!F372, Veriler!D:E, 2, 0)))</f>
        <v/>
      </c>
      <c r="N372" s="5" t="str">
        <f>IF('Ek.3-A'!P372="", "", 'Ek.3-A'!P372)</f>
        <v/>
      </c>
      <c r="O372" s="142">
        <f>'Ek.3-A'!S372</f>
        <v>0</v>
      </c>
      <c r="P372" s="143" t="str">
        <f>'Ek.3-A'!L372</f>
        <v/>
      </c>
      <c r="Q372" s="24" t="str">
        <f>'Ek.3-A'!M372</f>
        <v/>
      </c>
      <c r="R372" s="24">
        <f t="shared" si="83"/>
        <v>0</v>
      </c>
      <c r="S372" s="141" t="str">
        <f t="shared" si="84"/>
        <v>H</v>
      </c>
      <c r="T372" s="24">
        <f>IF(S372="E",SUM($R$5:R372),0)</f>
        <v>0</v>
      </c>
      <c r="U372" s="143">
        <f t="shared" si="85"/>
        <v>0</v>
      </c>
      <c r="V372" s="24"/>
      <c r="W372" s="139"/>
      <c r="X372" s="140"/>
      <c r="Z372" s="139"/>
      <c r="AA372" s="139"/>
    </row>
    <row r="373" spans="1:41" x14ac:dyDescent="0.25">
      <c r="A373" s="6">
        <v>4.7300000000000004</v>
      </c>
      <c r="B373" s="31" t="s">
        <v>90</v>
      </c>
      <c r="D373" s="81">
        <v>390120100000</v>
      </c>
      <c r="E373" s="3">
        <v>0.1</v>
      </c>
      <c r="K373" s="3">
        <f t="shared" si="86"/>
        <v>278</v>
      </c>
      <c r="L373" s="97" t="str">
        <f>IF(TRIM('Ek.3-A'!F373)&lt;&gt;"","var","yok")</f>
        <v>yok</v>
      </c>
      <c r="M373" s="5" t="str">
        <f>IF('Ek.3-A'!F373="", "", IF(VLOOKUP('Ek.3-A'!F373, Veriler!D:E, 2, 0)=0, "", VLOOKUP('Ek.3-A'!F373, Veriler!D:E, 2, 0)))</f>
        <v/>
      </c>
      <c r="N373" s="5" t="str">
        <f>IF('Ek.3-A'!P373="", "", 'Ek.3-A'!P373)</f>
        <v/>
      </c>
      <c r="O373" s="142">
        <f>'Ek.3-A'!S373</f>
        <v>0</v>
      </c>
      <c r="P373" s="143" t="str">
        <f>'Ek.3-A'!L373</f>
        <v/>
      </c>
      <c r="Q373" s="24" t="str">
        <f>'Ek.3-A'!M373</f>
        <v/>
      </c>
      <c r="R373" s="24">
        <f t="shared" si="83"/>
        <v>0</v>
      </c>
      <c r="S373" s="141" t="str">
        <f t="shared" si="84"/>
        <v>H</v>
      </c>
      <c r="T373" s="24">
        <f>IF(S373="E",SUM($R$5:R373),0)</f>
        <v>0</v>
      </c>
      <c r="U373" s="143">
        <f t="shared" si="85"/>
        <v>0</v>
      </c>
      <c r="V373" s="24"/>
      <c r="W373" s="139"/>
      <c r="X373" s="140"/>
      <c r="Z373" s="139"/>
      <c r="AA373" s="139"/>
    </row>
    <row r="374" spans="1:41" x14ac:dyDescent="0.25">
      <c r="A374" s="6">
        <v>4.74</v>
      </c>
      <c r="B374" s="31" t="s">
        <v>90</v>
      </c>
      <c r="D374" s="80">
        <v>390740000000</v>
      </c>
      <c r="E374" s="3">
        <v>0.1</v>
      </c>
      <c r="K374" s="3">
        <f t="shared" si="86"/>
        <v>279</v>
      </c>
      <c r="L374" s="97" t="str">
        <f>IF(TRIM('Ek.3-A'!F374)&lt;&gt;"","var","yok")</f>
        <v>yok</v>
      </c>
      <c r="M374" s="5" t="str">
        <f>IF('Ek.3-A'!F374="", "", IF(VLOOKUP('Ek.3-A'!F374, Veriler!D:E, 2, 0)=0, "", VLOOKUP('Ek.3-A'!F374, Veriler!D:E, 2, 0)))</f>
        <v/>
      </c>
      <c r="N374" s="5" t="str">
        <f>IF('Ek.3-A'!P374="", "", 'Ek.3-A'!P374)</f>
        <v/>
      </c>
      <c r="O374" s="142">
        <f>'Ek.3-A'!S374</f>
        <v>0</v>
      </c>
      <c r="P374" s="143" t="str">
        <f>'Ek.3-A'!L374</f>
        <v/>
      </c>
      <c r="Q374" s="24" t="str">
        <f>'Ek.3-A'!M374</f>
        <v/>
      </c>
      <c r="R374" s="24">
        <f t="shared" si="83"/>
        <v>0</v>
      </c>
      <c r="S374" s="141" t="str">
        <f t="shared" si="84"/>
        <v>H</v>
      </c>
      <c r="T374" s="24">
        <f>IF(S374="E",SUM($R$5:R374),0)</f>
        <v>0</v>
      </c>
      <c r="U374" s="143">
        <f t="shared" si="85"/>
        <v>0</v>
      </c>
      <c r="V374" s="24"/>
      <c r="W374" s="139"/>
      <c r="X374" s="140"/>
      <c r="Z374" s="139"/>
      <c r="AA374" s="139"/>
    </row>
    <row r="375" spans="1:41" x14ac:dyDescent="0.25">
      <c r="A375" s="6">
        <v>4.75</v>
      </c>
      <c r="B375" s="31" t="s">
        <v>90</v>
      </c>
      <c r="D375" s="81">
        <v>390210000011</v>
      </c>
      <c r="E375" s="3">
        <v>0.1</v>
      </c>
      <c r="K375" s="3">
        <f t="shared" si="86"/>
        <v>280</v>
      </c>
      <c r="L375" s="97" t="str">
        <f>IF(TRIM('Ek.3-A'!F375)&lt;&gt;"","var","yok")</f>
        <v>yok</v>
      </c>
      <c r="M375" s="5" t="str">
        <f>IF('Ek.3-A'!F375="", "", IF(VLOOKUP('Ek.3-A'!F375, Veriler!D:E, 2, 0)=0, "", VLOOKUP('Ek.3-A'!F375, Veriler!D:E, 2, 0)))</f>
        <v/>
      </c>
      <c r="N375" s="5" t="str">
        <f>IF('Ek.3-A'!P375="", "", 'Ek.3-A'!P375)</f>
        <v/>
      </c>
      <c r="O375" s="142">
        <f>'Ek.3-A'!S375</f>
        <v>0</v>
      </c>
      <c r="P375" s="143" t="str">
        <f>'Ek.3-A'!L375</f>
        <v/>
      </c>
      <c r="Q375" s="24" t="str">
        <f>'Ek.3-A'!M375</f>
        <v/>
      </c>
      <c r="R375" s="24">
        <f t="shared" si="83"/>
        <v>0</v>
      </c>
      <c r="S375" s="141" t="str">
        <f t="shared" si="84"/>
        <v>H</v>
      </c>
      <c r="T375" s="24">
        <f>IF(S375="E",SUM($R$5:R375),0)</f>
        <v>0</v>
      </c>
      <c r="U375" s="143">
        <f t="shared" si="85"/>
        <v>0</v>
      </c>
      <c r="V375" s="24"/>
      <c r="W375" s="139"/>
      <c r="X375" s="140"/>
      <c r="Z375" s="139"/>
      <c r="AA375" s="139"/>
    </row>
    <row r="376" spans="1:41" x14ac:dyDescent="0.25">
      <c r="A376" s="6">
        <v>4.76</v>
      </c>
      <c r="B376" s="31" t="s">
        <v>90</v>
      </c>
      <c r="D376" s="80">
        <v>390230000011</v>
      </c>
      <c r="E376" s="3">
        <v>0.1</v>
      </c>
      <c r="T376" s="24"/>
      <c r="U376" s="25"/>
      <c r="AO376" s="140">
        <f>'Ek.3-A'!L376</f>
        <v>0</v>
      </c>
    </row>
    <row r="377" spans="1:41" x14ac:dyDescent="0.25">
      <c r="A377" s="6">
        <v>4.7699999999999996</v>
      </c>
      <c r="B377" s="31" t="s">
        <v>90</v>
      </c>
      <c r="D377" s="81">
        <v>390319000000</v>
      </c>
      <c r="E377" s="3">
        <v>0.1</v>
      </c>
      <c r="T377" s="24"/>
      <c r="U377" s="25"/>
    </row>
    <row r="378" spans="1:41" x14ac:dyDescent="0.25">
      <c r="A378" s="6">
        <v>4.78</v>
      </c>
      <c r="B378" s="31" t="s">
        <v>90</v>
      </c>
      <c r="D378" s="80">
        <v>390461000000</v>
      </c>
      <c r="E378" s="3">
        <v>0.1</v>
      </c>
      <c r="T378" s="24"/>
      <c r="U378" s="25"/>
    </row>
    <row r="379" spans="1:41" x14ac:dyDescent="0.25">
      <c r="A379" s="6">
        <v>4.79</v>
      </c>
      <c r="B379" s="31" t="s">
        <v>90</v>
      </c>
      <c r="D379" s="81">
        <v>540220002912</v>
      </c>
      <c r="E379" s="3">
        <v>0.1</v>
      </c>
      <c r="T379" s="24"/>
      <c r="U379" s="25"/>
    </row>
    <row r="380" spans="1:41" x14ac:dyDescent="0.25">
      <c r="A380" s="6">
        <v>4.8</v>
      </c>
      <c r="B380" s="31" t="s">
        <v>90</v>
      </c>
      <c r="D380" s="80">
        <v>310420500000</v>
      </c>
      <c r="E380" s="3">
        <v>0.1</v>
      </c>
      <c r="T380" s="24"/>
      <c r="U380" s="25"/>
    </row>
    <row r="381" spans="1:41" x14ac:dyDescent="0.25">
      <c r="A381" s="6">
        <v>4.8099999999999996</v>
      </c>
      <c r="B381" s="31" t="s">
        <v>90</v>
      </c>
      <c r="D381" s="81">
        <v>283421000000</v>
      </c>
      <c r="E381" s="3">
        <v>0.1</v>
      </c>
      <c r="T381" s="24"/>
      <c r="U381" s="25"/>
    </row>
    <row r="382" spans="1:41" x14ac:dyDescent="0.25">
      <c r="A382" s="6">
        <v>4.82</v>
      </c>
      <c r="B382" s="31" t="s">
        <v>90</v>
      </c>
      <c r="D382" s="80">
        <v>850680800000</v>
      </c>
      <c r="E382" s="3">
        <v>0.1</v>
      </c>
      <c r="T382" s="24"/>
      <c r="U382" s="25"/>
    </row>
    <row r="383" spans="1:41" x14ac:dyDescent="0.25">
      <c r="A383" s="6">
        <v>4.83</v>
      </c>
      <c r="B383" s="31" t="s">
        <v>90</v>
      </c>
      <c r="D383" s="81">
        <v>854991000000</v>
      </c>
      <c r="E383" s="3">
        <v>0.1</v>
      </c>
      <c r="T383" s="24"/>
      <c r="U383" s="25"/>
    </row>
    <row r="384" spans="1:41" x14ac:dyDescent="0.25">
      <c r="A384" s="6">
        <v>4.84</v>
      </c>
      <c r="B384" s="31" t="s">
        <v>90</v>
      </c>
      <c r="D384" s="80">
        <v>854931000000</v>
      </c>
      <c r="E384" s="3">
        <v>0.1</v>
      </c>
      <c r="T384" s="24"/>
      <c r="U384" s="25"/>
    </row>
    <row r="385" spans="1:21" x14ac:dyDescent="0.25">
      <c r="A385" s="6">
        <v>4.8499999999999996</v>
      </c>
      <c r="B385" s="31" t="s">
        <v>90</v>
      </c>
      <c r="D385" s="81">
        <v>854919900000</v>
      </c>
      <c r="E385" s="3">
        <v>0.1</v>
      </c>
      <c r="K385" s="3">
        <f>K375+1</f>
        <v>281</v>
      </c>
      <c r="L385" s="97" t="str">
        <f>IF(TRIM('Ek.3-A'!F385)&lt;&gt;"","var","yok")</f>
        <v>yok</v>
      </c>
      <c r="M385" s="5" t="str">
        <f>IF('Ek.3-A'!F385="", "", IF(VLOOKUP('Ek.3-A'!F385, Veriler!D:E, 2, 0)=0, "", VLOOKUP('Ek.3-A'!F385, Veriler!D:E, 2, 0)))</f>
        <v/>
      </c>
      <c r="N385" s="5" t="str">
        <f>IF('Ek.3-A'!P385="", "", 'Ek.3-A'!P385)</f>
        <v/>
      </c>
      <c r="O385" s="142">
        <f>'Ek.3-A'!S385</f>
        <v>0</v>
      </c>
      <c r="P385" s="143" t="str">
        <f>'Ek.3-A'!L385</f>
        <v/>
      </c>
      <c r="Q385" s="24" t="str">
        <f>'Ek.3-A'!M385</f>
        <v/>
      </c>
      <c r="R385" s="24">
        <f t="shared" ref="R385:R398" si="87">IF(L385="var",0,IF(Q385&lt;=0.005,Q385,0))</f>
        <v>0</v>
      </c>
      <c r="S385" s="141" t="str">
        <f t="shared" ref="S385:S398" si="88">IF(Q385&lt;=0.005,"E","H")</f>
        <v>H</v>
      </c>
      <c r="T385" s="24">
        <f>IF(S385="E",SUM($R$5:R385),0)</f>
        <v>0</v>
      </c>
      <c r="U385" s="143">
        <f t="shared" ref="U385:U398" si="89">IF(T385&lt;=0.1, O385, IF(R385&gt;$G$2, R385*O385, $G$2*O385))</f>
        <v>0</v>
      </c>
    </row>
    <row r="386" spans="1:21" x14ac:dyDescent="0.25">
      <c r="A386" s="6">
        <v>4.8600000000000003</v>
      </c>
      <c r="B386" s="31" t="s">
        <v>90</v>
      </c>
      <c r="D386" s="80">
        <v>853710910000</v>
      </c>
      <c r="E386" s="3">
        <v>0.1</v>
      </c>
      <c r="K386" s="3">
        <f t="shared" ref="K386:K398" si="90">K385+1</f>
        <v>282</v>
      </c>
      <c r="L386" s="97" t="str">
        <f>IF(TRIM('Ek.3-A'!F386)&lt;&gt;"","var","yok")</f>
        <v>yok</v>
      </c>
      <c r="M386" s="5" t="str">
        <f>IF('Ek.3-A'!F386="", "", IF(VLOOKUP('Ek.3-A'!F386, Veriler!D:E, 2, 0)=0, "", VLOOKUP('Ek.3-A'!F386, Veriler!D:E, 2, 0)))</f>
        <v/>
      </c>
      <c r="N386" s="5" t="str">
        <f>IF('Ek.3-A'!P386="", "", 'Ek.3-A'!P386)</f>
        <v/>
      </c>
      <c r="O386" s="142">
        <f>'Ek.3-A'!S386</f>
        <v>0</v>
      </c>
      <c r="P386" s="143" t="str">
        <f>'Ek.3-A'!L386</f>
        <v/>
      </c>
      <c r="Q386" s="24" t="str">
        <f>'Ek.3-A'!M386</f>
        <v/>
      </c>
      <c r="R386" s="24">
        <f t="shared" si="87"/>
        <v>0</v>
      </c>
      <c r="S386" s="141" t="str">
        <f t="shared" si="88"/>
        <v>H</v>
      </c>
      <c r="T386" s="24">
        <f>IF(S386="E",SUM($R$5:R386),0)</f>
        <v>0</v>
      </c>
      <c r="U386" s="143">
        <f t="shared" si="89"/>
        <v>0</v>
      </c>
    </row>
    <row r="387" spans="1:21" x14ac:dyDescent="0.25">
      <c r="A387" s="6">
        <v>4.87</v>
      </c>
      <c r="B387" s="31" t="s">
        <v>90</v>
      </c>
      <c r="D387" s="81">
        <v>271112940000</v>
      </c>
      <c r="E387" s="3">
        <v>0.1</v>
      </c>
      <c r="K387" s="3">
        <f t="shared" si="90"/>
        <v>283</v>
      </c>
      <c r="L387" s="97" t="str">
        <f>IF(TRIM('Ek.3-A'!F387)&lt;&gt;"","var","yok")</f>
        <v>yok</v>
      </c>
      <c r="M387" s="5" t="str">
        <f>IF('Ek.3-A'!F387="", "", IF(VLOOKUP('Ek.3-A'!F387, Veriler!D:E, 2, 0)=0, "", VLOOKUP('Ek.3-A'!F387, Veriler!D:E, 2, 0)))</f>
        <v/>
      </c>
      <c r="N387" s="5" t="str">
        <f>IF('Ek.3-A'!P387="", "", 'Ek.3-A'!P387)</f>
        <v/>
      </c>
      <c r="O387" s="142">
        <f>'Ek.3-A'!S387</f>
        <v>0</v>
      </c>
      <c r="P387" s="143" t="str">
        <f>'Ek.3-A'!L387</f>
        <v/>
      </c>
      <c r="Q387" s="24" t="str">
        <f>'Ek.3-A'!M387</f>
        <v/>
      </c>
      <c r="R387" s="24">
        <f t="shared" si="87"/>
        <v>0</v>
      </c>
      <c r="S387" s="141" t="str">
        <f t="shared" si="88"/>
        <v>H</v>
      </c>
      <c r="T387" s="24">
        <f>IF(S387="E",SUM($R$5:R387),0)</f>
        <v>0</v>
      </c>
      <c r="U387" s="143">
        <f t="shared" si="89"/>
        <v>0</v>
      </c>
    </row>
    <row r="388" spans="1:21" x14ac:dyDescent="0.25">
      <c r="A388" s="6">
        <v>4.88</v>
      </c>
      <c r="B388" s="31" t="s">
        <v>90</v>
      </c>
      <c r="D388" s="80">
        <v>290532000000</v>
      </c>
      <c r="E388" s="3">
        <v>0.1</v>
      </c>
      <c r="K388" s="3">
        <f t="shared" si="90"/>
        <v>284</v>
      </c>
      <c r="L388" s="97" t="str">
        <f>IF(TRIM('Ek.3-A'!F388)&lt;&gt;"","var","yok")</f>
        <v>yok</v>
      </c>
      <c r="M388" s="5" t="str">
        <f>IF('Ek.3-A'!F388="", "", IF(VLOOKUP('Ek.3-A'!F388, Veriler!D:E, 2, 0)=0, "", VLOOKUP('Ek.3-A'!F388, Veriler!D:E, 2, 0)))</f>
        <v/>
      </c>
      <c r="N388" s="5" t="str">
        <f>IF('Ek.3-A'!P388="", "", 'Ek.3-A'!P388)</f>
        <v/>
      </c>
      <c r="O388" s="142">
        <f>'Ek.3-A'!S388</f>
        <v>0</v>
      </c>
      <c r="P388" s="143" t="str">
        <f>'Ek.3-A'!L388</f>
        <v/>
      </c>
      <c r="Q388" s="24" t="str">
        <f>'Ek.3-A'!M388</f>
        <v/>
      </c>
      <c r="R388" s="24">
        <f t="shared" si="87"/>
        <v>0</v>
      </c>
      <c r="S388" s="141" t="str">
        <f t="shared" si="88"/>
        <v>H</v>
      </c>
      <c r="T388" s="24">
        <f>IF(S388="E",SUM($R$5:R388),0)</f>
        <v>0</v>
      </c>
      <c r="U388" s="143">
        <f t="shared" si="89"/>
        <v>0</v>
      </c>
    </row>
    <row r="389" spans="1:21" x14ac:dyDescent="0.25">
      <c r="A389" s="6">
        <v>4.8899999999999997</v>
      </c>
      <c r="B389" s="31" t="s">
        <v>90</v>
      </c>
      <c r="D389" s="81">
        <v>390230000019</v>
      </c>
      <c r="E389" s="3">
        <v>0.1</v>
      </c>
      <c r="K389" s="3">
        <f t="shared" si="90"/>
        <v>285</v>
      </c>
      <c r="L389" s="97" t="str">
        <f>IF(TRIM('Ek.3-A'!F389)&lt;&gt;"","var","yok")</f>
        <v>yok</v>
      </c>
      <c r="M389" s="5" t="str">
        <f>IF('Ek.3-A'!F389="", "", IF(VLOOKUP('Ek.3-A'!F389, Veriler!D:E, 2, 0)=0, "", VLOOKUP('Ek.3-A'!F389, Veriler!D:E, 2, 0)))</f>
        <v/>
      </c>
      <c r="N389" s="5" t="str">
        <f>IF('Ek.3-A'!P389="", "", 'Ek.3-A'!P389)</f>
        <v/>
      </c>
      <c r="O389" s="142">
        <f>'Ek.3-A'!S389</f>
        <v>0</v>
      </c>
      <c r="P389" s="143" t="str">
        <f>'Ek.3-A'!L389</f>
        <v/>
      </c>
      <c r="Q389" s="24" t="str">
        <f>'Ek.3-A'!M389</f>
        <v/>
      </c>
      <c r="R389" s="24">
        <f t="shared" si="87"/>
        <v>0</v>
      </c>
      <c r="S389" s="141" t="str">
        <f t="shared" si="88"/>
        <v>H</v>
      </c>
      <c r="T389" s="24">
        <f>IF(S389="E",SUM($R$5:R389),0)</f>
        <v>0</v>
      </c>
      <c r="U389" s="143">
        <f t="shared" si="89"/>
        <v>0</v>
      </c>
    </row>
    <row r="390" spans="1:21" x14ac:dyDescent="0.25">
      <c r="A390" s="6">
        <v>4.9000000000000004</v>
      </c>
      <c r="B390" s="31" t="s">
        <v>90</v>
      </c>
      <c r="D390" s="80">
        <v>391590110000</v>
      </c>
      <c r="E390" s="3">
        <v>0.1</v>
      </c>
      <c r="K390" s="3">
        <f t="shared" si="90"/>
        <v>286</v>
      </c>
      <c r="L390" s="97" t="str">
        <f>IF(TRIM('Ek.3-A'!F390)&lt;&gt;"","var","yok")</f>
        <v>yok</v>
      </c>
      <c r="M390" s="5" t="str">
        <f>IF('Ek.3-A'!F390="", "", IF(VLOOKUP('Ek.3-A'!F390, Veriler!D:E, 2, 0)=0, "", VLOOKUP('Ek.3-A'!F390, Veriler!D:E, 2, 0)))</f>
        <v/>
      </c>
      <c r="N390" s="5" t="str">
        <f>IF('Ek.3-A'!P390="", "", 'Ek.3-A'!P390)</f>
        <v/>
      </c>
      <c r="O390" s="142">
        <f>'Ek.3-A'!S390</f>
        <v>0</v>
      </c>
      <c r="P390" s="143" t="str">
        <f>'Ek.3-A'!L390</f>
        <v/>
      </c>
      <c r="Q390" s="24" t="str">
        <f>'Ek.3-A'!M390</f>
        <v/>
      </c>
      <c r="R390" s="24">
        <f t="shared" si="87"/>
        <v>0</v>
      </c>
      <c r="S390" s="141" t="str">
        <f t="shared" si="88"/>
        <v>H</v>
      </c>
      <c r="T390" s="24">
        <f>IF(S390="E",SUM($R$5:R390),0)</f>
        <v>0</v>
      </c>
      <c r="U390" s="143">
        <f t="shared" si="89"/>
        <v>0</v>
      </c>
    </row>
    <row r="391" spans="1:21" x14ac:dyDescent="0.25">
      <c r="A391" s="6">
        <v>4.91</v>
      </c>
      <c r="B391" s="31" t="s">
        <v>90</v>
      </c>
      <c r="D391" s="81">
        <v>740811000011</v>
      </c>
      <c r="E391" s="3">
        <v>0.1</v>
      </c>
      <c r="K391" s="3">
        <f t="shared" si="90"/>
        <v>287</v>
      </c>
      <c r="L391" s="97" t="str">
        <f>IF(TRIM('Ek.3-A'!F391)&lt;&gt;"","var","yok")</f>
        <v>yok</v>
      </c>
      <c r="M391" s="5" t="str">
        <f>IF('Ek.3-A'!F391="", "", IF(VLOOKUP('Ek.3-A'!F391, Veriler!D:E, 2, 0)=0, "", VLOOKUP('Ek.3-A'!F391, Veriler!D:E, 2, 0)))</f>
        <v/>
      </c>
      <c r="N391" s="5" t="str">
        <f>IF('Ek.3-A'!P391="", "", 'Ek.3-A'!P391)</f>
        <v/>
      </c>
      <c r="O391" s="142">
        <f>'Ek.3-A'!S391</f>
        <v>0</v>
      </c>
      <c r="P391" s="143" t="str">
        <f>'Ek.3-A'!L391</f>
        <v/>
      </c>
      <c r="Q391" s="24" t="str">
        <f>'Ek.3-A'!M391</f>
        <v/>
      </c>
      <c r="R391" s="24">
        <f t="shared" si="87"/>
        <v>0</v>
      </c>
      <c r="S391" s="141" t="str">
        <f t="shared" si="88"/>
        <v>H</v>
      </c>
      <c r="T391" s="24">
        <f>IF(S391="E",SUM($R$5:R391),0)</f>
        <v>0</v>
      </c>
      <c r="U391" s="143">
        <f t="shared" si="89"/>
        <v>0</v>
      </c>
    </row>
    <row r="392" spans="1:21" x14ac:dyDescent="0.25">
      <c r="A392" s="6">
        <v>4.92</v>
      </c>
      <c r="B392" s="31" t="s">
        <v>90</v>
      </c>
      <c r="D392" s="80">
        <v>740400100000</v>
      </c>
      <c r="E392" s="3">
        <v>0.1</v>
      </c>
      <c r="K392" s="3">
        <f t="shared" si="90"/>
        <v>288</v>
      </c>
      <c r="L392" s="97" t="str">
        <f>IF(TRIM('Ek.3-A'!F392)&lt;&gt;"","var","yok")</f>
        <v>yok</v>
      </c>
      <c r="M392" s="5" t="str">
        <f>IF('Ek.3-A'!F392="", "", IF(VLOOKUP('Ek.3-A'!F392, Veriler!D:E, 2, 0)=0, "", VLOOKUP('Ek.3-A'!F392, Veriler!D:E, 2, 0)))</f>
        <v/>
      </c>
      <c r="N392" s="5" t="str">
        <f>IF('Ek.3-A'!P392="", "", 'Ek.3-A'!P392)</f>
        <v/>
      </c>
      <c r="O392" s="142">
        <f>'Ek.3-A'!S392</f>
        <v>0</v>
      </c>
      <c r="P392" s="143" t="str">
        <f>'Ek.3-A'!L392</f>
        <v/>
      </c>
      <c r="Q392" s="24" t="str">
        <f>'Ek.3-A'!M392</f>
        <v/>
      </c>
      <c r="R392" s="24">
        <f t="shared" si="87"/>
        <v>0</v>
      </c>
      <c r="S392" s="141" t="str">
        <f t="shared" si="88"/>
        <v>H</v>
      </c>
      <c r="T392" s="24">
        <f>IF(S392="E",SUM($R$5:R392),0)</f>
        <v>0</v>
      </c>
      <c r="U392" s="143">
        <f t="shared" si="89"/>
        <v>0</v>
      </c>
    </row>
    <row r="393" spans="1:21" x14ac:dyDescent="0.25">
      <c r="A393" s="6">
        <v>4.93</v>
      </c>
      <c r="B393" s="31" t="s">
        <v>90</v>
      </c>
      <c r="D393" s="81">
        <v>740311001000</v>
      </c>
      <c r="E393" s="3">
        <v>0.1</v>
      </c>
      <c r="K393" s="3">
        <f t="shared" si="90"/>
        <v>289</v>
      </c>
      <c r="L393" s="97" t="str">
        <f>IF(TRIM('Ek.3-A'!F393)&lt;&gt;"","var","yok")</f>
        <v>yok</v>
      </c>
      <c r="M393" s="5" t="str">
        <f>IF('Ek.3-A'!F393="", "", IF(VLOOKUP('Ek.3-A'!F393, Veriler!D:E, 2, 0)=0, "", VLOOKUP('Ek.3-A'!F393, Veriler!D:E, 2, 0)))</f>
        <v/>
      </c>
      <c r="N393" s="5" t="str">
        <f>IF('Ek.3-A'!P393="", "", 'Ek.3-A'!P393)</f>
        <v/>
      </c>
      <c r="O393" s="142">
        <f>'Ek.3-A'!S393</f>
        <v>0</v>
      </c>
      <c r="P393" s="143" t="str">
        <f>'Ek.3-A'!L393</f>
        <v/>
      </c>
      <c r="Q393" s="24" t="str">
        <f>'Ek.3-A'!M393</f>
        <v/>
      </c>
      <c r="R393" s="24">
        <f t="shared" si="87"/>
        <v>0</v>
      </c>
      <c r="S393" s="141" t="str">
        <f t="shared" si="88"/>
        <v>H</v>
      </c>
      <c r="T393" s="24">
        <f>IF(S393="E",SUM($R$5:R393),0)</f>
        <v>0</v>
      </c>
      <c r="U393" s="143">
        <f t="shared" si="89"/>
        <v>0</v>
      </c>
    </row>
    <row r="394" spans="1:21" x14ac:dyDescent="0.25">
      <c r="A394" s="6">
        <v>4.9400000000000004</v>
      </c>
      <c r="B394" s="31" t="s">
        <v>90</v>
      </c>
      <c r="D394" s="80">
        <v>780110000000</v>
      </c>
      <c r="E394" s="3">
        <v>0.1</v>
      </c>
      <c r="K394" s="3">
        <f t="shared" si="90"/>
        <v>290</v>
      </c>
      <c r="L394" s="97" t="str">
        <f>IF(TRIM('Ek.3-A'!F394)&lt;&gt;"","var","yok")</f>
        <v>yok</v>
      </c>
      <c r="M394" s="5" t="str">
        <f>IF('Ek.3-A'!F394="", "", IF(VLOOKUP('Ek.3-A'!F394, Veriler!D:E, 2, 0)=0, "", VLOOKUP('Ek.3-A'!F394, Veriler!D:E, 2, 0)))</f>
        <v/>
      </c>
      <c r="N394" s="5" t="str">
        <f>IF('Ek.3-A'!P394="", "", 'Ek.3-A'!P394)</f>
        <v/>
      </c>
      <c r="O394" s="142">
        <f>'Ek.3-A'!S394</f>
        <v>0</v>
      </c>
      <c r="P394" s="143" t="str">
        <f>'Ek.3-A'!L394</f>
        <v/>
      </c>
      <c r="Q394" s="24" t="str">
        <f>'Ek.3-A'!M394</f>
        <v/>
      </c>
      <c r="R394" s="24">
        <f t="shared" si="87"/>
        <v>0</v>
      </c>
      <c r="S394" s="141" t="str">
        <f t="shared" si="88"/>
        <v>H</v>
      </c>
      <c r="T394" s="24">
        <f>IF(S394="E",SUM($R$5:R394),0)</f>
        <v>0</v>
      </c>
      <c r="U394" s="143">
        <f t="shared" si="89"/>
        <v>0</v>
      </c>
    </row>
    <row r="395" spans="1:21" x14ac:dyDescent="0.25">
      <c r="A395" s="6">
        <v>4.95</v>
      </c>
      <c r="B395" s="31" t="s">
        <v>90</v>
      </c>
      <c r="D395" s="81">
        <v>740319009000</v>
      </c>
      <c r="E395" s="3">
        <v>0.1</v>
      </c>
      <c r="K395" s="3">
        <f t="shared" si="90"/>
        <v>291</v>
      </c>
      <c r="L395" s="97" t="str">
        <f>IF(TRIM('Ek.3-A'!F395)&lt;&gt;"","var","yok")</f>
        <v>yok</v>
      </c>
      <c r="M395" s="5" t="str">
        <f>IF('Ek.3-A'!F395="", "", IF(VLOOKUP('Ek.3-A'!F395, Veriler!D:E, 2, 0)=0, "", VLOOKUP('Ek.3-A'!F395, Veriler!D:E, 2, 0)))</f>
        <v/>
      </c>
      <c r="N395" s="5" t="str">
        <f>IF('Ek.3-A'!P395="", "", 'Ek.3-A'!P395)</f>
        <v/>
      </c>
      <c r="O395" s="142">
        <f>'Ek.3-A'!S395</f>
        <v>0</v>
      </c>
      <c r="P395" s="143" t="str">
        <f>'Ek.3-A'!L395</f>
        <v/>
      </c>
      <c r="Q395" s="24" t="str">
        <f>'Ek.3-A'!M395</f>
        <v/>
      </c>
      <c r="R395" s="24">
        <f t="shared" si="87"/>
        <v>0</v>
      </c>
      <c r="S395" s="141" t="str">
        <f t="shared" si="88"/>
        <v>H</v>
      </c>
      <c r="T395" s="24">
        <f>IF(S395="E",SUM($R$5:R395),0)</f>
        <v>0</v>
      </c>
      <c r="U395" s="143">
        <f t="shared" si="89"/>
        <v>0</v>
      </c>
    </row>
    <row r="396" spans="1:21" x14ac:dyDescent="0.25">
      <c r="A396" s="6">
        <v>4.96</v>
      </c>
      <c r="B396" s="31" t="s">
        <v>90</v>
      </c>
      <c r="D396" s="80">
        <v>320416000000</v>
      </c>
      <c r="E396" s="3">
        <v>0.1</v>
      </c>
      <c r="K396" s="3">
        <f t="shared" si="90"/>
        <v>292</v>
      </c>
      <c r="L396" s="97" t="str">
        <f>IF(TRIM('Ek.3-A'!F396)&lt;&gt;"","var","yok")</f>
        <v>yok</v>
      </c>
      <c r="M396" s="5" t="str">
        <f>IF('Ek.3-A'!F396="", "", IF(VLOOKUP('Ek.3-A'!F396, Veriler!D:E, 2, 0)=0, "", VLOOKUP('Ek.3-A'!F396, Veriler!D:E, 2, 0)))</f>
        <v/>
      </c>
      <c r="N396" s="5" t="str">
        <f>IF('Ek.3-A'!P396="", "", 'Ek.3-A'!P396)</f>
        <v/>
      </c>
      <c r="O396" s="142">
        <f>'Ek.3-A'!S396</f>
        <v>0</v>
      </c>
      <c r="P396" s="143" t="str">
        <f>'Ek.3-A'!L396</f>
        <v/>
      </c>
      <c r="Q396" s="24" t="str">
        <f>'Ek.3-A'!M396</f>
        <v/>
      </c>
      <c r="R396" s="24">
        <f t="shared" si="87"/>
        <v>0</v>
      </c>
      <c r="S396" s="141" t="str">
        <f t="shared" si="88"/>
        <v>H</v>
      </c>
      <c r="T396" s="24">
        <f>IF(S396="E",SUM($R$5:R396),0)</f>
        <v>0</v>
      </c>
      <c r="U396" s="143">
        <f t="shared" si="89"/>
        <v>0</v>
      </c>
    </row>
    <row r="397" spans="1:21" x14ac:dyDescent="0.25">
      <c r="A397" s="6">
        <v>4.97</v>
      </c>
      <c r="B397" s="31" t="s">
        <v>90</v>
      </c>
      <c r="D397" s="81">
        <v>853641900000</v>
      </c>
      <c r="E397" s="3">
        <v>0.1</v>
      </c>
      <c r="K397" s="3">
        <f t="shared" si="90"/>
        <v>293</v>
      </c>
      <c r="L397" s="97" t="str">
        <f>IF(TRIM('Ek.3-A'!F397)&lt;&gt;"","var","yok")</f>
        <v>yok</v>
      </c>
      <c r="M397" s="5" t="str">
        <f>IF('Ek.3-A'!F397="", "", IF(VLOOKUP('Ek.3-A'!F397, Veriler!D:E, 2, 0)=0, "", VLOOKUP('Ek.3-A'!F397, Veriler!D:E, 2, 0)))</f>
        <v/>
      </c>
      <c r="N397" s="5" t="str">
        <f>IF('Ek.3-A'!P397="", "", 'Ek.3-A'!P397)</f>
        <v/>
      </c>
      <c r="O397" s="142">
        <f>'Ek.3-A'!S397</f>
        <v>0</v>
      </c>
      <c r="P397" s="143" t="str">
        <f>'Ek.3-A'!L397</f>
        <v/>
      </c>
      <c r="Q397" s="24" t="str">
        <f>'Ek.3-A'!M397</f>
        <v/>
      </c>
      <c r="R397" s="24">
        <f t="shared" si="87"/>
        <v>0</v>
      </c>
      <c r="S397" s="141" t="str">
        <f t="shared" si="88"/>
        <v>H</v>
      </c>
      <c r="T397" s="24">
        <f>IF(S397="E",SUM($R$5:R397),0)</f>
        <v>0</v>
      </c>
      <c r="U397" s="143">
        <f t="shared" si="89"/>
        <v>0</v>
      </c>
    </row>
    <row r="398" spans="1:21" x14ac:dyDescent="0.25">
      <c r="A398" s="6">
        <v>4.9800000000000004</v>
      </c>
      <c r="B398" s="31" t="s">
        <v>90</v>
      </c>
      <c r="D398" s="80">
        <v>340290100012</v>
      </c>
      <c r="E398" s="3">
        <v>0.1</v>
      </c>
      <c r="K398" s="3">
        <f t="shared" si="90"/>
        <v>294</v>
      </c>
      <c r="L398" s="97" t="str">
        <f>IF(TRIM('Ek.3-A'!F398)&lt;&gt;"","var","yok")</f>
        <v>yok</v>
      </c>
      <c r="M398" s="5" t="str">
        <f>IF('Ek.3-A'!F398="", "", IF(VLOOKUP('Ek.3-A'!F398, Veriler!D:E, 2, 0)=0, "", VLOOKUP('Ek.3-A'!F398, Veriler!D:E, 2, 0)))</f>
        <v/>
      </c>
      <c r="N398" s="5" t="str">
        <f>IF('Ek.3-A'!P398="", "", 'Ek.3-A'!P398)</f>
        <v/>
      </c>
      <c r="O398" s="142">
        <f>'Ek.3-A'!S398</f>
        <v>0</v>
      </c>
      <c r="P398" s="143" t="str">
        <f>'Ek.3-A'!L398</f>
        <v/>
      </c>
      <c r="Q398" s="24" t="str">
        <f>'Ek.3-A'!M398</f>
        <v/>
      </c>
      <c r="R398" s="24">
        <f t="shared" si="87"/>
        <v>0</v>
      </c>
      <c r="S398" s="141" t="str">
        <f t="shared" si="88"/>
        <v>H</v>
      </c>
      <c r="T398" s="24">
        <f>IF(S398="E",SUM($R$5:R398),0)</f>
        <v>0</v>
      </c>
      <c r="U398" s="143">
        <f t="shared" si="89"/>
        <v>0</v>
      </c>
    </row>
    <row r="399" spans="1:21" x14ac:dyDescent="0.25">
      <c r="A399" s="6">
        <v>4.99</v>
      </c>
      <c r="B399" s="31" t="s">
        <v>90</v>
      </c>
      <c r="D399" s="81">
        <v>293399809049</v>
      </c>
      <c r="E399" s="3">
        <v>0.1</v>
      </c>
      <c r="L399" s="97"/>
      <c r="M399" s="5"/>
      <c r="N399" s="5"/>
      <c r="O399" s="5"/>
      <c r="Q399" s="23"/>
      <c r="T399" s="24"/>
      <c r="U399" s="25"/>
    </row>
    <row r="400" spans="1:21" x14ac:dyDescent="0.25">
      <c r="A400" s="6">
        <v>5</v>
      </c>
      <c r="B400" s="31" t="s">
        <v>90</v>
      </c>
      <c r="D400" s="80">
        <v>293299009029</v>
      </c>
      <c r="E400" s="3">
        <v>0.1</v>
      </c>
      <c r="K400" s="3">
        <f>K398+1</f>
        <v>295</v>
      </c>
      <c r="L400" s="97" t="str">
        <f>IF(TRIM('Ek.3-A'!F400)&lt;&gt;"","var","yok")</f>
        <v>yok</v>
      </c>
      <c r="M400" s="5" t="str">
        <f>IF('Ek.3-A'!F400="", "", IF(VLOOKUP('Ek.3-A'!F400, Veriler!D:E, 2, 0)=0, "", VLOOKUP('Ek.3-A'!F400, Veriler!D:E, 2, 0)))</f>
        <v/>
      </c>
      <c r="N400" s="5" t="str">
        <f>IF('Ek.3-A'!P400="", "", 'Ek.3-A'!P400)</f>
        <v/>
      </c>
      <c r="O400" s="142">
        <f>'Ek.3-A'!S400</f>
        <v>0</v>
      </c>
      <c r="P400" s="143" t="str">
        <f>'Ek.3-A'!L400</f>
        <v/>
      </c>
      <c r="Q400" s="24" t="str">
        <f>'Ek.3-A'!M400</f>
        <v/>
      </c>
      <c r="R400" s="24">
        <f t="shared" ref="R400:R413" si="91">IF(L400="var",0,IF(Q400&lt;=0.005,Q400,0))</f>
        <v>0</v>
      </c>
      <c r="S400" s="141" t="str">
        <f t="shared" ref="S400:S413" si="92">IF(Q400&lt;=0.005,"E","H")</f>
        <v>H</v>
      </c>
      <c r="T400" s="24">
        <f>IF(S400="E",SUM($R$5:R400),0)</f>
        <v>0</v>
      </c>
      <c r="U400" s="143">
        <f t="shared" ref="U400:U413" si="93">IF(T400&lt;=0.1, O400, IF(R400&gt;$G$2, R400*O400, $G$2*O400))</f>
        <v>0</v>
      </c>
    </row>
    <row r="401" spans="1:41" x14ac:dyDescent="0.25">
      <c r="A401" s="6">
        <v>5.01</v>
      </c>
      <c r="B401" s="31" t="s">
        <v>90</v>
      </c>
      <c r="D401" s="81">
        <v>852990659000</v>
      </c>
      <c r="E401" s="3">
        <v>0.1</v>
      </c>
      <c r="K401" s="3">
        <f t="shared" ref="K401:K413" si="94">K400+1</f>
        <v>296</v>
      </c>
      <c r="L401" s="97" t="str">
        <f>IF(TRIM('Ek.3-A'!F401)&lt;&gt;"","var","yok")</f>
        <v>yok</v>
      </c>
      <c r="M401" s="5" t="str">
        <f>IF('Ek.3-A'!F401="", "", IF(VLOOKUP('Ek.3-A'!F401, Veriler!D:E, 2, 0)=0, "", VLOOKUP('Ek.3-A'!F401, Veriler!D:E, 2, 0)))</f>
        <v/>
      </c>
      <c r="N401" s="5" t="str">
        <f>IF('Ek.3-A'!P401="", "", 'Ek.3-A'!P401)</f>
        <v/>
      </c>
      <c r="O401" s="142">
        <f>'Ek.3-A'!S401</f>
        <v>0</v>
      </c>
      <c r="P401" s="143" t="str">
        <f>'Ek.3-A'!L401</f>
        <v/>
      </c>
      <c r="Q401" s="24" t="str">
        <f>'Ek.3-A'!M401</f>
        <v/>
      </c>
      <c r="R401" s="24">
        <f t="shared" si="91"/>
        <v>0</v>
      </c>
      <c r="S401" s="141" t="str">
        <f t="shared" si="92"/>
        <v>H</v>
      </c>
      <c r="T401" s="24">
        <f>IF(S401="E",SUM($R$5:R401),0)</f>
        <v>0</v>
      </c>
      <c r="U401" s="143">
        <f t="shared" si="93"/>
        <v>0</v>
      </c>
    </row>
    <row r="402" spans="1:41" x14ac:dyDescent="0.25">
      <c r="A402" s="6">
        <v>5.0199999999999996</v>
      </c>
      <c r="B402" s="31" t="s">
        <v>90</v>
      </c>
      <c r="D402" s="80">
        <v>290511001011</v>
      </c>
      <c r="E402" s="3">
        <v>0.1</v>
      </c>
      <c r="K402" s="3">
        <f t="shared" si="94"/>
        <v>297</v>
      </c>
      <c r="L402" s="97" t="str">
        <f>IF(TRIM('Ek.3-A'!F402)&lt;&gt;"","var","yok")</f>
        <v>yok</v>
      </c>
      <c r="M402" s="5" t="str">
        <f>IF('Ek.3-A'!F402="", "", IF(VLOOKUP('Ek.3-A'!F402, Veriler!D:E, 2, 0)=0, "", VLOOKUP('Ek.3-A'!F402, Veriler!D:E, 2, 0)))</f>
        <v/>
      </c>
      <c r="N402" s="5" t="str">
        <f>IF('Ek.3-A'!P402="", "", 'Ek.3-A'!P402)</f>
        <v/>
      </c>
      <c r="O402" s="142">
        <f>'Ek.3-A'!S402</f>
        <v>0</v>
      </c>
      <c r="P402" s="143" t="str">
        <f>'Ek.3-A'!L402</f>
        <v/>
      </c>
      <c r="Q402" s="24" t="str">
        <f>'Ek.3-A'!M402</f>
        <v/>
      </c>
      <c r="R402" s="24">
        <f t="shared" si="91"/>
        <v>0</v>
      </c>
      <c r="S402" s="141" t="str">
        <f t="shared" si="92"/>
        <v>H</v>
      </c>
      <c r="T402" s="24">
        <f>IF(S402="E",SUM($R$5:R402),0)</f>
        <v>0</v>
      </c>
      <c r="U402" s="143">
        <f t="shared" si="93"/>
        <v>0</v>
      </c>
    </row>
    <row r="403" spans="1:41" x14ac:dyDescent="0.25">
      <c r="A403" s="6">
        <v>5.03</v>
      </c>
      <c r="B403" s="31" t="s">
        <v>90</v>
      </c>
      <c r="D403" s="81">
        <v>850110100000</v>
      </c>
      <c r="E403" s="3">
        <v>0.1</v>
      </c>
      <c r="K403" s="3">
        <f t="shared" si="94"/>
        <v>298</v>
      </c>
      <c r="L403" s="97" t="str">
        <f>IF(TRIM('Ek.3-A'!F403)&lt;&gt;"","var","yok")</f>
        <v>yok</v>
      </c>
      <c r="M403" s="5" t="str">
        <f>IF('Ek.3-A'!F403="", "", IF(VLOOKUP('Ek.3-A'!F403, Veriler!D:E, 2, 0)=0, "", VLOOKUP('Ek.3-A'!F403, Veriler!D:E, 2, 0)))</f>
        <v/>
      </c>
      <c r="N403" s="5" t="str">
        <f>IF('Ek.3-A'!P403="", "", 'Ek.3-A'!P403)</f>
        <v/>
      </c>
      <c r="O403" s="142">
        <f>'Ek.3-A'!S403</f>
        <v>0</v>
      </c>
      <c r="P403" s="143" t="str">
        <f>'Ek.3-A'!L403</f>
        <v/>
      </c>
      <c r="Q403" s="24" t="str">
        <f>'Ek.3-A'!M403</f>
        <v/>
      </c>
      <c r="R403" s="24">
        <f t="shared" si="91"/>
        <v>0</v>
      </c>
      <c r="S403" s="141" t="str">
        <f t="shared" si="92"/>
        <v>H</v>
      </c>
      <c r="T403" s="24">
        <f>IF(S403="E",SUM($R$5:R403),0)</f>
        <v>0</v>
      </c>
      <c r="U403" s="143">
        <f t="shared" si="93"/>
        <v>0</v>
      </c>
    </row>
    <row r="404" spans="1:41" x14ac:dyDescent="0.25">
      <c r="A404" s="6">
        <v>5.04</v>
      </c>
      <c r="B404" s="31" t="s">
        <v>90</v>
      </c>
      <c r="D404" s="80">
        <v>852351100000</v>
      </c>
      <c r="E404" s="3">
        <v>0.1</v>
      </c>
      <c r="K404" s="3">
        <f t="shared" si="94"/>
        <v>299</v>
      </c>
      <c r="L404" s="97" t="str">
        <f>IF(TRIM('Ek.3-A'!F404)&lt;&gt;"","var","yok")</f>
        <v>yok</v>
      </c>
      <c r="M404" s="5" t="str">
        <f>IF('Ek.3-A'!F404="", "", IF(VLOOKUP('Ek.3-A'!F404, Veriler!D:E, 2, 0)=0, "", VLOOKUP('Ek.3-A'!F404, Veriler!D:E, 2, 0)))</f>
        <v/>
      </c>
      <c r="N404" s="5" t="str">
        <f>IF('Ek.3-A'!P404="", "", 'Ek.3-A'!P404)</f>
        <v/>
      </c>
      <c r="O404" s="142">
        <f>'Ek.3-A'!S404</f>
        <v>0</v>
      </c>
      <c r="P404" s="143" t="str">
        <f>'Ek.3-A'!L404</f>
        <v/>
      </c>
      <c r="Q404" s="24" t="str">
        <f>'Ek.3-A'!M404</f>
        <v/>
      </c>
      <c r="R404" s="24">
        <f t="shared" si="91"/>
        <v>0</v>
      </c>
      <c r="S404" s="141" t="str">
        <f t="shared" si="92"/>
        <v>H</v>
      </c>
      <c r="T404" s="24">
        <f>IF(S404="E",SUM($R$5:R404),0)</f>
        <v>0</v>
      </c>
      <c r="U404" s="143">
        <f t="shared" si="93"/>
        <v>0</v>
      </c>
    </row>
    <row r="405" spans="1:41" x14ac:dyDescent="0.25">
      <c r="A405" s="6">
        <v>5.05</v>
      </c>
      <c r="B405" s="31" t="s">
        <v>90</v>
      </c>
      <c r="C405" s="97">
        <v>1</v>
      </c>
      <c r="D405" s="81">
        <v>852691200000</v>
      </c>
      <c r="E405" s="3">
        <v>0.1</v>
      </c>
      <c r="K405" s="3">
        <f t="shared" si="94"/>
        <v>300</v>
      </c>
      <c r="L405" s="97" t="str">
        <f>IF(TRIM('Ek.3-A'!F405)&lt;&gt;"","var","yok")</f>
        <v>yok</v>
      </c>
      <c r="M405" s="5" t="str">
        <f>IF('Ek.3-A'!F405="", "", IF(VLOOKUP('Ek.3-A'!F405, Veriler!D:E, 2, 0)=0, "", VLOOKUP('Ek.3-A'!F405, Veriler!D:E, 2, 0)))</f>
        <v/>
      </c>
      <c r="N405" s="5" t="str">
        <f>IF('Ek.3-A'!P405="", "", 'Ek.3-A'!P405)</f>
        <v/>
      </c>
      <c r="O405" s="142">
        <f>'Ek.3-A'!S405</f>
        <v>0</v>
      </c>
      <c r="P405" s="143" t="str">
        <f>'Ek.3-A'!L405</f>
        <v/>
      </c>
      <c r="Q405" s="24" t="str">
        <f>'Ek.3-A'!M405</f>
        <v/>
      </c>
      <c r="R405" s="24">
        <f t="shared" si="91"/>
        <v>0</v>
      </c>
      <c r="S405" s="141" t="str">
        <f t="shared" si="92"/>
        <v>H</v>
      </c>
      <c r="T405" s="24">
        <f>IF(S405="E",SUM($R$5:R405),0)</f>
        <v>0</v>
      </c>
      <c r="U405" s="143">
        <f t="shared" si="93"/>
        <v>0</v>
      </c>
    </row>
    <row r="406" spans="1:41" x14ac:dyDescent="0.25">
      <c r="A406" s="6">
        <v>5.0599999999999996</v>
      </c>
      <c r="B406" s="31" t="s">
        <v>90</v>
      </c>
      <c r="D406" s="80">
        <v>410150301000</v>
      </c>
      <c r="E406" s="3">
        <v>0.1</v>
      </c>
      <c r="K406" s="3">
        <f t="shared" si="94"/>
        <v>301</v>
      </c>
      <c r="L406" s="97" t="str">
        <f>IF(TRIM('Ek.3-A'!F406)&lt;&gt;"","var","yok")</f>
        <v>yok</v>
      </c>
      <c r="M406" s="5" t="str">
        <f>IF('Ek.3-A'!F406="", "", IF(VLOOKUP('Ek.3-A'!F406, Veriler!D:E, 2, 0)=0, "", VLOOKUP('Ek.3-A'!F406, Veriler!D:E, 2, 0)))</f>
        <v/>
      </c>
      <c r="N406" s="5" t="str">
        <f>IF('Ek.3-A'!P406="", "", 'Ek.3-A'!P406)</f>
        <v/>
      </c>
      <c r="O406" s="142">
        <f>'Ek.3-A'!S406</f>
        <v>0</v>
      </c>
      <c r="P406" s="143" t="str">
        <f>'Ek.3-A'!L406</f>
        <v/>
      </c>
      <c r="Q406" s="24" t="str">
        <f>'Ek.3-A'!M406</f>
        <v/>
      </c>
      <c r="R406" s="24">
        <f t="shared" si="91"/>
        <v>0</v>
      </c>
      <c r="S406" s="141" t="str">
        <f t="shared" si="92"/>
        <v>H</v>
      </c>
      <c r="T406" s="24">
        <f>IF(S406="E",SUM($R$5:R406),0)</f>
        <v>0</v>
      </c>
      <c r="U406" s="143">
        <f t="shared" si="93"/>
        <v>0</v>
      </c>
    </row>
    <row r="407" spans="1:41" x14ac:dyDescent="0.25">
      <c r="A407" s="6">
        <v>5.07</v>
      </c>
      <c r="B407" s="31" t="s">
        <v>90</v>
      </c>
      <c r="D407" s="81">
        <v>854690101013</v>
      </c>
      <c r="E407" s="3">
        <v>0.1</v>
      </c>
      <c r="K407" s="3">
        <f t="shared" si="94"/>
        <v>302</v>
      </c>
      <c r="L407" s="97" t="str">
        <f>IF(TRIM('Ek.3-A'!F407)&lt;&gt;"","var","yok")</f>
        <v>yok</v>
      </c>
      <c r="M407" s="5" t="str">
        <f>IF('Ek.3-A'!F407="", "", IF(VLOOKUP('Ek.3-A'!F407, Veriler!D:E, 2, 0)=0, "", VLOOKUP('Ek.3-A'!F407, Veriler!D:E, 2, 0)))</f>
        <v/>
      </c>
      <c r="N407" s="5" t="str">
        <f>IF('Ek.3-A'!P407="", "", 'Ek.3-A'!P407)</f>
        <v/>
      </c>
      <c r="O407" s="142">
        <f>'Ek.3-A'!S407</f>
        <v>0</v>
      </c>
      <c r="P407" s="143" t="str">
        <f>'Ek.3-A'!L407</f>
        <v/>
      </c>
      <c r="Q407" s="24" t="str">
        <f>'Ek.3-A'!M407</f>
        <v/>
      </c>
      <c r="R407" s="24">
        <f t="shared" si="91"/>
        <v>0</v>
      </c>
      <c r="S407" s="141" t="str">
        <f t="shared" si="92"/>
        <v>H</v>
      </c>
      <c r="T407" s="24">
        <f>IF(S407="E",SUM($R$5:R407),0)</f>
        <v>0</v>
      </c>
      <c r="U407" s="143">
        <f t="shared" si="93"/>
        <v>0</v>
      </c>
    </row>
    <row r="408" spans="1:41" x14ac:dyDescent="0.25">
      <c r="A408" s="6">
        <v>5.08</v>
      </c>
      <c r="B408" s="31" t="s">
        <v>90</v>
      </c>
      <c r="D408" s="80">
        <v>281122000000</v>
      </c>
      <c r="E408" s="3">
        <v>0.1</v>
      </c>
      <c r="K408" s="3">
        <f t="shared" si="94"/>
        <v>303</v>
      </c>
      <c r="L408" s="97" t="str">
        <f>IF(TRIM('Ek.3-A'!F408)&lt;&gt;"","var","yok")</f>
        <v>yok</v>
      </c>
      <c r="M408" s="5" t="str">
        <f>IF('Ek.3-A'!F408="", "", IF(VLOOKUP('Ek.3-A'!F408, Veriler!D:E, 2, 0)=0, "", VLOOKUP('Ek.3-A'!F408, Veriler!D:E, 2, 0)))</f>
        <v/>
      </c>
      <c r="N408" s="5" t="str">
        <f>IF('Ek.3-A'!P408="", "", 'Ek.3-A'!P408)</f>
        <v/>
      </c>
      <c r="O408" s="142">
        <f>'Ek.3-A'!S408</f>
        <v>0</v>
      </c>
      <c r="P408" s="143" t="str">
        <f>'Ek.3-A'!L408</f>
        <v/>
      </c>
      <c r="Q408" s="24" t="str">
        <f>'Ek.3-A'!M408</f>
        <v/>
      </c>
      <c r="R408" s="24">
        <f t="shared" si="91"/>
        <v>0</v>
      </c>
      <c r="S408" s="141" t="str">
        <f t="shared" si="92"/>
        <v>H</v>
      </c>
      <c r="T408" s="24">
        <f>IF(S408="E",SUM($R$5:R408),0)</f>
        <v>0</v>
      </c>
      <c r="U408" s="143">
        <f t="shared" si="93"/>
        <v>0</v>
      </c>
    </row>
    <row r="409" spans="1:41" x14ac:dyDescent="0.25">
      <c r="A409" s="6">
        <v>5.09</v>
      </c>
      <c r="B409" s="31" t="s">
        <v>90</v>
      </c>
      <c r="D409" s="81">
        <v>722519900000</v>
      </c>
      <c r="E409" s="3">
        <v>0.1</v>
      </c>
      <c r="K409" s="3">
        <f t="shared" si="94"/>
        <v>304</v>
      </c>
      <c r="L409" s="97" t="str">
        <f>IF(TRIM('Ek.3-A'!F409)&lt;&gt;"","var","yok")</f>
        <v>yok</v>
      </c>
      <c r="M409" s="5" t="str">
        <f>IF('Ek.3-A'!F409="", "", IF(VLOOKUP('Ek.3-A'!F409, Veriler!D:E, 2, 0)=0, "", VLOOKUP('Ek.3-A'!F409, Veriler!D:E, 2, 0)))</f>
        <v/>
      </c>
      <c r="N409" s="5" t="str">
        <f>IF('Ek.3-A'!P409="", "", 'Ek.3-A'!P409)</f>
        <v/>
      </c>
      <c r="O409" s="142">
        <f>'Ek.3-A'!S409</f>
        <v>0</v>
      </c>
      <c r="P409" s="143" t="str">
        <f>'Ek.3-A'!L409</f>
        <v/>
      </c>
      <c r="Q409" s="24" t="str">
        <f>'Ek.3-A'!M409</f>
        <v/>
      </c>
      <c r="R409" s="24">
        <f t="shared" si="91"/>
        <v>0</v>
      </c>
      <c r="S409" s="141" t="str">
        <f t="shared" si="92"/>
        <v>H</v>
      </c>
      <c r="T409" s="24">
        <f>IF(S409="E",SUM($R$5:R409),0)</f>
        <v>0</v>
      </c>
      <c r="U409" s="143">
        <f t="shared" si="93"/>
        <v>0</v>
      </c>
    </row>
    <row r="410" spans="1:41" x14ac:dyDescent="0.25">
      <c r="A410" s="6">
        <v>5.0999999999999996</v>
      </c>
      <c r="B410" s="31" t="s">
        <v>90</v>
      </c>
      <c r="D410" s="80">
        <v>722511000000</v>
      </c>
      <c r="E410" s="3">
        <v>0.1</v>
      </c>
      <c r="K410" s="3">
        <f t="shared" si="94"/>
        <v>305</v>
      </c>
      <c r="L410" s="97" t="str">
        <f>IF(TRIM('Ek.3-A'!F410)&lt;&gt;"","var","yok")</f>
        <v>yok</v>
      </c>
      <c r="M410" s="5" t="str">
        <f>IF('Ek.3-A'!F410="", "", IF(VLOOKUP('Ek.3-A'!F410, Veriler!D:E, 2, 0)=0, "", VLOOKUP('Ek.3-A'!F410, Veriler!D:E, 2, 0)))</f>
        <v/>
      </c>
      <c r="N410" s="5" t="str">
        <f>IF('Ek.3-A'!P410="", "", 'Ek.3-A'!P410)</f>
        <v/>
      </c>
      <c r="O410" s="142">
        <f>'Ek.3-A'!S410</f>
        <v>0</v>
      </c>
      <c r="P410" s="143" t="str">
        <f>'Ek.3-A'!L410</f>
        <v/>
      </c>
      <c r="Q410" s="24" t="str">
        <f>'Ek.3-A'!M410</f>
        <v/>
      </c>
      <c r="R410" s="24">
        <f t="shared" si="91"/>
        <v>0</v>
      </c>
      <c r="S410" s="141" t="str">
        <f t="shared" si="92"/>
        <v>H</v>
      </c>
      <c r="T410" s="24">
        <f>IF(S410="E",SUM($R$5:R410),0)</f>
        <v>0</v>
      </c>
      <c r="U410" s="143">
        <f t="shared" si="93"/>
        <v>0</v>
      </c>
    </row>
    <row r="411" spans="1:41" x14ac:dyDescent="0.25">
      <c r="A411" s="6">
        <v>5.1100000000000003</v>
      </c>
      <c r="B411" s="31" t="s">
        <v>90</v>
      </c>
      <c r="D411" s="81">
        <v>291814000000</v>
      </c>
      <c r="E411" s="3">
        <v>0.1</v>
      </c>
      <c r="K411" s="3">
        <f t="shared" si="94"/>
        <v>306</v>
      </c>
      <c r="L411" s="97" t="str">
        <f>IF(TRIM('Ek.3-A'!F411)&lt;&gt;"","var","yok")</f>
        <v>yok</v>
      </c>
      <c r="M411" s="5" t="str">
        <f>IF('Ek.3-A'!F411="", "", IF(VLOOKUP('Ek.3-A'!F411, Veriler!D:E, 2, 0)=0, "", VLOOKUP('Ek.3-A'!F411, Veriler!D:E, 2, 0)))</f>
        <v/>
      </c>
      <c r="N411" s="5" t="str">
        <f>IF('Ek.3-A'!P411="", "", 'Ek.3-A'!P411)</f>
        <v/>
      </c>
      <c r="O411" s="142">
        <f>'Ek.3-A'!S411</f>
        <v>0</v>
      </c>
      <c r="P411" s="143" t="str">
        <f>'Ek.3-A'!L411</f>
        <v/>
      </c>
      <c r="Q411" s="24" t="str">
        <f>'Ek.3-A'!M411</f>
        <v/>
      </c>
      <c r="R411" s="24">
        <f t="shared" si="91"/>
        <v>0</v>
      </c>
      <c r="S411" s="141" t="str">
        <f t="shared" si="92"/>
        <v>H</v>
      </c>
      <c r="T411" s="24">
        <f>IF(S411="E",SUM($R$5:R411),0)</f>
        <v>0</v>
      </c>
      <c r="U411" s="143">
        <f t="shared" si="93"/>
        <v>0</v>
      </c>
    </row>
    <row r="412" spans="1:41" x14ac:dyDescent="0.25">
      <c r="A412" s="6">
        <v>5.12</v>
      </c>
      <c r="B412" s="31" t="s">
        <v>90</v>
      </c>
      <c r="D412" s="80">
        <v>283711000011</v>
      </c>
      <c r="E412" s="3">
        <v>0.1</v>
      </c>
      <c r="K412" s="3">
        <f t="shared" si="94"/>
        <v>307</v>
      </c>
      <c r="L412" s="97" t="str">
        <f>IF(TRIM('Ek.3-A'!F412)&lt;&gt;"","var","yok")</f>
        <v>yok</v>
      </c>
      <c r="M412" s="5" t="str">
        <f>IF('Ek.3-A'!F412="", "", IF(VLOOKUP('Ek.3-A'!F412, Veriler!D:E, 2, 0)=0, "", VLOOKUP('Ek.3-A'!F412, Veriler!D:E, 2, 0)))</f>
        <v/>
      </c>
      <c r="N412" s="5" t="str">
        <f>IF('Ek.3-A'!P412="", "", 'Ek.3-A'!P412)</f>
        <v/>
      </c>
      <c r="O412" s="142">
        <f>'Ek.3-A'!S412</f>
        <v>0</v>
      </c>
      <c r="P412" s="143" t="str">
        <f>'Ek.3-A'!L412</f>
        <v/>
      </c>
      <c r="Q412" s="24" t="str">
        <f>'Ek.3-A'!M412</f>
        <v/>
      </c>
      <c r="R412" s="24">
        <f t="shared" si="91"/>
        <v>0</v>
      </c>
      <c r="S412" s="141" t="str">
        <f t="shared" si="92"/>
        <v>H</v>
      </c>
      <c r="T412" s="24">
        <f>IF(S412="E",SUM($R$5:R412),0)</f>
        <v>0</v>
      </c>
      <c r="U412" s="143">
        <f t="shared" si="93"/>
        <v>0</v>
      </c>
    </row>
    <row r="413" spans="1:41" x14ac:dyDescent="0.25">
      <c r="A413" s="6">
        <v>5.13</v>
      </c>
      <c r="B413" s="31" t="s">
        <v>90</v>
      </c>
      <c r="D413" s="81">
        <v>890800001000</v>
      </c>
      <c r="E413" s="3">
        <v>0.1</v>
      </c>
      <c r="K413" s="3">
        <f t="shared" si="94"/>
        <v>308</v>
      </c>
      <c r="L413" s="97" t="str">
        <f>IF(TRIM('Ek.3-A'!F413)&lt;&gt;"","var","yok")</f>
        <v>yok</v>
      </c>
      <c r="M413" s="5" t="str">
        <f>IF('Ek.3-A'!F413="", "", IF(VLOOKUP('Ek.3-A'!F413, Veriler!D:E, 2, 0)=0, "", VLOOKUP('Ek.3-A'!F413, Veriler!D:E, 2, 0)))</f>
        <v/>
      </c>
      <c r="N413" s="5" t="str">
        <f>IF('Ek.3-A'!P413="", "", 'Ek.3-A'!P413)</f>
        <v/>
      </c>
      <c r="O413" s="142">
        <f>'Ek.3-A'!S413</f>
        <v>0</v>
      </c>
      <c r="P413" s="143" t="str">
        <f>'Ek.3-A'!L413</f>
        <v/>
      </c>
      <c r="Q413" s="24" t="str">
        <f>'Ek.3-A'!M413</f>
        <v/>
      </c>
      <c r="R413" s="24">
        <f t="shared" si="91"/>
        <v>0</v>
      </c>
      <c r="S413" s="141" t="str">
        <f t="shared" si="92"/>
        <v>H</v>
      </c>
      <c r="T413" s="24">
        <f>IF(S413="E",SUM($R$5:R413),0)</f>
        <v>0</v>
      </c>
      <c r="U413" s="143">
        <f t="shared" si="93"/>
        <v>0</v>
      </c>
    </row>
    <row r="414" spans="1:41" x14ac:dyDescent="0.25">
      <c r="A414" s="6">
        <v>5.14</v>
      </c>
      <c r="B414" s="31" t="s">
        <v>90</v>
      </c>
      <c r="D414" s="80">
        <v>710812000012</v>
      </c>
      <c r="E414" s="3">
        <v>0.1</v>
      </c>
      <c r="T414" s="24"/>
      <c r="U414" s="25"/>
      <c r="AO414" s="140">
        <f>'Ek.3-A'!L414</f>
        <v>0</v>
      </c>
    </row>
    <row r="415" spans="1:41" x14ac:dyDescent="0.25">
      <c r="A415" s="6">
        <v>5.15</v>
      </c>
      <c r="B415" s="31" t="s">
        <v>90</v>
      </c>
      <c r="D415" s="81">
        <v>710812000013</v>
      </c>
      <c r="E415" s="3">
        <v>0.1</v>
      </c>
      <c r="T415" s="24"/>
      <c r="U415" s="25"/>
    </row>
    <row r="416" spans="1:41" x14ac:dyDescent="0.25">
      <c r="A416" s="6">
        <v>5.16</v>
      </c>
      <c r="B416" s="31" t="s">
        <v>90</v>
      </c>
      <c r="D416" s="80">
        <v>851140009000</v>
      </c>
      <c r="E416" s="3">
        <v>0.1</v>
      </c>
      <c r="T416" s="24"/>
      <c r="U416" s="25"/>
    </row>
    <row r="417" spans="1:21" x14ac:dyDescent="0.25">
      <c r="A417" s="6">
        <v>5.17</v>
      </c>
      <c r="B417" s="31" t="s">
        <v>90</v>
      </c>
      <c r="D417" s="81">
        <v>382311000000</v>
      </c>
      <c r="E417" s="3">
        <v>0.1</v>
      </c>
      <c r="T417" s="24"/>
      <c r="U417" s="25"/>
    </row>
    <row r="418" spans="1:21" x14ac:dyDescent="0.25">
      <c r="A418" s="6">
        <v>5.18</v>
      </c>
      <c r="B418" s="31" t="s">
        <v>90</v>
      </c>
      <c r="D418" s="80">
        <v>290250000000</v>
      </c>
      <c r="E418" s="3">
        <v>0.1</v>
      </c>
      <c r="T418" s="24"/>
      <c r="U418" s="25"/>
    </row>
    <row r="419" spans="1:21" x14ac:dyDescent="0.25">
      <c r="A419" s="6">
        <v>5.19</v>
      </c>
      <c r="B419" s="31" t="s">
        <v>90</v>
      </c>
      <c r="D419" s="81">
        <v>391520000000</v>
      </c>
      <c r="E419" s="3">
        <v>0.1</v>
      </c>
      <c r="T419" s="24"/>
      <c r="U419" s="25"/>
    </row>
    <row r="420" spans="1:21" x14ac:dyDescent="0.25">
      <c r="A420" s="6">
        <v>5.2</v>
      </c>
      <c r="B420" s="31" t="s">
        <v>90</v>
      </c>
      <c r="D420" s="80">
        <v>550210000000</v>
      </c>
      <c r="E420" s="3">
        <v>0.1</v>
      </c>
      <c r="T420" s="24"/>
      <c r="U420" s="25"/>
    </row>
    <row r="421" spans="1:21" x14ac:dyDescent="0.25">
      <c r="A421" s="6">
        <v>5.21</v>
      </c>
      <c r="B421" s="31" t="s">
        <v>90</v>
      </c>
      <c r="D421" s="81">
        <v>281810110000</v>
      </c>
      <c r="E421" s="3">
        <v>0.1</v>
      </c>
      <c r="T421" s="24"/>
      <c r="U421" s="25"/>
    </row>
    <row r="422" spans="1:21" x14ac:dyDescent="0.25">
      <c r="A422" s="6">
        <v>5.22</v>
      </c>
      <c r="B422" s="31" t="s">
        <v>90</v>
      </c>
      <c r="D422" s="80">
        <v>340420000000</v>
      </c>
      <c r="E422" s="3">
        <v>0.1</v>
      </c>
      <c r="T422" s="24"/>
      <c r="U422" s="25"/>
    </row>
    <row r="423" spans="1:21" x14ac:dyDescent="0.25">
      <c r="A423" s="6">
        <v>5.23</v>
      </c>
      <c r="B423" s="31" t="s">
        <v>90</v>
      </c>
      <c r="D423" s="81">
        <v>281410000000</v>
      </c>
      <c r="E423" s="3">
        <v>0.1</v>
      </c>
      <c r="K423" s="3">
        <f>K413+1</f>
        <v>309</v>
      </c>
      <c r="L423" s="97" t="str">
        <f>IF(TRIM('Ek.3-A'!F423)&lt;&gt;"","var","yok")</f>
        <v>yok</v>
      </c>
      <c r="M423" s="5" t="str">
        <f>IF('Ek.3-A'!F423="", "", IF(VLOOKUP('Ek.3-A'!F423, Veriler!D:E, 2, 0)=0, "", VLOOKUP('Ek.3-A'!F423, Veriler!D:E, 2, 0)))</f>
        <v/>
      </c>
      <c r="N423" s="5" t="str">
        <f>IF('Ek.3-A'!P423="", "", 'Ek.3-A'!P423)</f>
        <v/>
      </c>
      <c r="O423" s="142">
        <f>'Ek.3-A'!S423</f>
        <v>0</v>
      </c>
      <c r="P423" s="143" t="str">
        <f>'Ek.3-A'!L423</f>
        <v/>
      </c>
      <c r="Q423" s="24" t="str">
        <f>'Ek.3-A'!M423</f>
        <v/>
      </c>
      <c r="R423" s="24">
        <f t="shared" ref="R423:R436" si="95">IF(L423="var",0,IF(Q423&lt;=0.005,Q423,0))</f>
        <v>0</v>
      </c>
      <c r="S423" s="141" t="str">
        <f t="shared" ref="S423:S436" si="96">IF(Q423&lt;=0.005,"E","H")</f>
        <v>H</v>
      </c>
      <c r="T423" s="24">
        <f>IF(S423="E",SUM($R$5:R423),0)</f>
        <v>0</v>
      </c>
      <c r="U423" s="143">
        <f t="shared" ref="U423:U436" si="97">IF(T423&lt;=0.1, O423, IF(R423&gt;$G$2, R423*O423, $G$2*O423))</f>
        <v>0</v>
      </c>
    </row>
    <row r="424" spans="1:21" x14ac:dyDescent="0.25">
      <c r="A424" s="6">
        <v>5.24</v>
      </c>
      <c r="B424" s="31" t="s">
        <v>90</v>
      </c>
      <c r="D424" s="80">
        <v>283620000011</v>
      </c>
      <c r="E424" s="3">
        <v>0.1</v>
      </c>
      <c r="K424" s="3">
        <f t="shared" ref="K424:K436" si="98">K423+1</f>
        <v>310</v>
      </c>
      <c r="L424" s="97" t="str">
        <f>IF(TRIM('Ek.3-A'!F424)&lt;&gt;"","var","yok")</f>
        <v>yok</v>
      </c>
      <c r="M424" s="5" t="str">
        <f>IF('Ek.3-A'!F424="", "", IF(VLOOKUP('Ek.3-A'!F424, Veriler!D:E, 2, 0)=0, "", VLOOKUP('Ek.3-A'!F424, Veriler!D:E, 2, 0)))</f>
        <v/>
      </c>
      <c r="N424" s="5" t="str">
        <f>IF('Ek.3-A'!P424="", "", 'Ek.3-A'!P424)</f>
        <v/>
      </c>
      <c r="O424" s="142">
        <f>'Ek.3-A'!S424</f>
        <v>0</v>
      </c>
      <c r="P424" s="143" t="str">
        <f>'Ek.3-A'!L424</f>
        <v/>
      </c>
      <c r="Q424" s="24" t="str">
        <f>'Ek.3-A'!M424</f>
        <v/>
      </c>
      <c r="R424" s="24">
        <f t="shared" si="95"/>
        <v>0</v>
      </c>
      <c r="S424" s="141" t="str">
        <f t="shared" si="96"/>
        <v>H</v>
      </c>
      <c r="T424" s="24">
        <f>IF(S424="E",SUM($R$5:R424),0)</f>
        <v>0</v>
      </c>
      <c r="U424" s="143">
        <f t="shared" si="97"/>
        <v>0</v>
      </c>
    </row>
    <row r="425" spans="1:21" x14ac:dyDescent="0.25">
      <c r="A425" s="6">
        <v>5.25</v>
      </c>
      <c r="B425" s="31" t="s">
        <v>90</v>
      </c>
      <c r="D425" s="81">
        <v>720390000000</v>
      </c>
      <c r="E425" s="3">
        <v>0.1</v>
      </c>
      <c r="K425" s="3">
        <f t="shared" si="98"/>
        <v>311</v>
      </c>
      <c r="L425" s="97" t="str">
        <f>IF(TRIM('Ek.3-A'!F425)&lt;&gt;"","var","yok")</f>
        <v>yok</v>
      </c>
      <c r="M425" s="5" t="str">
        <f>IF('Ek.3-A'!F425="", "", IF(VLOOKUP('Ek.3-A'!F425, Veriler!D:E, 2, 0)=0, "", VLOOKUP('Ek.3-A'!F425, Veriler!D:E, 2, 0)))</f>
        <v/>
      </c>
      <c r="N425" s="5" t="str">
        <f>IF('Ek.3-A'!P425="", "", 'Ek.3-A'!P425)</f>
        <v/>
      </c>
      <c r="O425" s="142">
        <f>'Ek.3-A'!S425</f>
        <v>0</v>
      </c>
      <c r="P425" s="143" t="str">
        <f>'Ek.3-A'!L425</f>
        <v/>
      </c>
      <c r="Q425" s="24" t="str">
        <f>'Ek.3-A'!M425</f>
        <v/>
      </c>
      <c r="R425" s="24">
        <f t="shared" si="95"/>
        <v>0</v>
      </c>
      <c r="S425" s="141" t="str">
        <f t="shared" si="96"/>
        <v>H</v>
      </c>
      <c r="T425" s="24">
        <f>IF(S425="E",SUM($R$5:R425),0)</f>
        <v>0</v>
      </c>
      <c r="U425" s="143">
        <f t="shared" si="97"/>
        <v>0</v>
      </c>
    </row>
    <row r="426" spans="1:21" x14ac:dyDescent="0.25">
      <c r="A426" s="6">
        <v>5.26</v>
      </c>
      <c r="B426" s="31" t="s">
        <v>90</v>
      </c>
      <c r="D426" s="80">
        <v>852491000000</v>
      </c>
      <c r="E426" s="3">
        <v>0.1</v>
      </c>
      <c r="K426" s="3">
        <f t="shared" si="98"/>
        <v>312</v>
      </c>
      <c r="L426" s="97" t="str">
        <f>IF(TRIM('Ek.3-A'!F426)&lt;&gt;"","var","yok")</f>
        <v>yok</v>
      </c>
      <c r="M426" s="5" t="str">
        <f>IF('Ek.3-A'!F426="", "", IF(VLOOKUP('Ek.3-A'!F426, Veriler!D:E, 2, 0)=0, "", VLOOKUP('Ek.3-A'!F426, Veriler!D:E, 2, 0)))</f>
        <v/>
      </c>
      <c r="N426" s="5" t="str">
        <f>IF('Ek.3-A'!P426="", "", 'Ek.3-A'!P426)</f>
        <v/>
      </c>
      <c r="O426" s="142">
        <f>'Ek.3-A'!S426</f>
        <v>0</v>
      </c>
      <c r="P426" s="143" t="str">
        <f>'Ek.3-A'!L426</f>
        <v/>
      </c>
      <c r="Q426" s="24" t="str">
        <f>'Ek.3-A'!M426</f>
        <v/>
      </c>
      <c r="R426" s="24">
        <f t="shared" si="95"/>
        <v>0</v>
      </c>
      <c r="S426" s="141" t="str">
        <f t="shared" si="96"/>
        <v>H</v>
      </c>
      <c r="T426" s="24">
        <f>IF(S426="E",SUM($R$5:R426),0)</f>
        <v>0</v>
      </c>
      <c r="U426" s="143">
        <f t="shared" si="97"/>
        <v>0</v>
      </c>
    </row>
    <row r="427" spans="1:21" x14ac:dyDescent="0.25">
      <c r="A427" s="6">
        <v>5.27</v>
      </c>
      <c r="B427" s="31" t="s">
        <v>90</v>
      </c>
      <c r="D427" s="81">
        <v>852492000000</v>
      </c>
      <c r="E427" s="3">
        <v>0.1</v>
      </c>
      <c r="K427" s="3">
        <f t="shared" si="98"/>
        <v>313</v>
      </c>
      <c r="L427" s="97" t="str">
        <f>IF(TRIM('Ek.3-A'!F427)&lt;&gt;"","var","yok")</f>
        <v>yok</v>
      </c>
      <c r="M427" s="5" t="str">
        <f>IF('Ek.3-A'!F427="", "", IF(VLOOKUP('Ek.3-A'!F427, Veriler!D:E, 2, 0)=0, "", VLOOKUP('Ek.3-A'!F427, Veriler!D:E, 2, 0)))</f>
        <v/>
      </c>
      <c r="N427" s="5" t="str">
        <f>IF('Ek.3-A'!P427="", "", 'Ek.3-A'!P427)</f>
        <v/>
      </c>
      <c r="O427" s="142">
        <f>'Ek.3-A'!S427</f>
        <v>0</v>
      </c>
      <c r="P427" s="143" t="str">
        <f>'Ek.3-A'!L427</f>
        <v/>
      </c>
      <c r="Q427" s="24" t="str">
        <f>'Ek.3-A'!M427</f>
        <v/>
      </c>
      <c r="R427" s="24">
        <f t="shared" si="95"/>
        <v>0</v>
      </c>
      <c r="S427" s="141" t="str">
        <f t="shared" si="96"/>
        <v>H</v>
      </c>
      <c r="T427" s="24">
        <f>IF(S427="E",SUM($R$5:R427),0)</f>
        <v>0</v>
      </c>
      <c r="U427" s="143">
        <f t="shared" si="97"/>
        <v>0</v>
      </c>
    </row>
    <row r="428" spans="1:21" x14ac:dyDescent="0.25">
      <c r="A428" s="6">
        <v>5.28</v>
      </c>
      <c r="B428" s="31" t="s">
        <v>90</v>
      </c>
      <c r="D428" s="80">
        <v>251020001011</v>
      </c>
      <c r="E428" s="3">
        <v>0.1</v>
      </c>
      <c r="K428" s="3">
        <f t="shared" si="98"/>
        <v>314</v>
      </c>
      <c r="L428" s="97" t="str">
        <f>IF(TRIM('Ek.3-A'!F428)&lt;&gt;"","var","yok")</f>
        <v>yok</v>
      </c>
      <c r="M428" s="5" t="str">
        <f>IF('Ek.3-A'!F428="", "", IF(VLOOKUP('Ek.3-A'!F428, Veriler!D:E, 2, 0)=0, "", VLOOKUP('Ek.3-A'!F428, Veriler!D:E, 2, 0)))</f>
        <v/>
      </c>
      <c r="N428" s="5" t="str">
        <f>IF('Ek.3-A'!P428="", "", 'Ek.3-A'!P428)</f>
        <v/>
      </c>
      <c r="O428" s="142">
        <f>'Ek.3-A'!S428</f>
        <v>0</v>
      </c>
      <c r="P428" s="143" t="str">
        <f>'Ek.3-A'!L428</f>
        <v/>
      </c>
      <c r="Q428" s="24" t="str">
        <f>'Ek.3-A'!M428</f>
        <v/>
      </c>
      <c r="R428" s="24">
        <f t="shared" si="95"/>
        <v>0</v>
      </c>
      <c r="S428" s="141" t="str">
        <f t="shared" si="96"/>
        <v>H</v>
      </c>
      <c r="T428" s="24">
        <f>IF(S428="E",SUM($R$5:R428),0)</f>
        <v>0</v>
      </c>
      <c r="U428" s="143">
        <f t="shared" si="97"/>
        <v>0</v>
      </c>
    </row>
    <row r="429" spans="1:21" x14ac:dyDescent="0.25">
      <c r="A429" s="6">
        <v>5.29</v>
      </c>
      <c r="B429" s="31" t="s">
        <v>90</v>
      </c>
      <c r="D429" s="81">
        <v>680530000000</v>
      </c>
      <c r="E429" s="3">
        <v>0.1</v>
      </c>
      <c r="K429" s="3">
        <f t="shared" si="98"/>
        <v>315</v>
      </c>
      <c r="L429" s="97" t="str">
        <f>IF(TRIM('Ek.3-A'!F429)&lt;&gt;"","var","yok")</f>
        <v>yok</v>
      </c>
      <c r="M429" s="5" t="str">
        <f>IF('Ek.3-A'!F429="", "", IF(VLOOKUP('Ek.3-A'!F429, Veriler!D:E, 2, 0)=0, "", VLOOKUP('Ek.3-A'!F429, Veriler!D:E, 2, 0)))</f>
        <v/>
      </c>
      <c r="N429" s="5" t="str">
        <f>IF('Ek.3-A'!P429="", "", 'Ek.3-A'!P429)</f>
        <v/>
      </c>
      <c r="O429" s="142">
        <f>'Ek.3-A'!S429</f>
        <v>0</v>
      </c>
      <c r="P429" s="143" t="str">
        <f>'Ek.3-A'!L429</f>
        <v/>
      </c>
      <c r="Q429" s="24" t="str">
        <f>'Ek.3-A'!M429</f>
        <v/>
      </c>
      <c r="R429" s="24">
        <f t="shared" si="95"/>
        <v>0</v>
      </c>
      <c r="S429" s="141" t="str">
        <f t="shared" si="96"/>
        <v>H</v>
      </c>
      <c r="T429" s="24">
        <f>IF(S429="E",SUM($R$5:R429),0)</f>
        <v>0</v>
      </c>
      <c r="U429" s="143">
        <f t="shared" si="97"/>
        <v>0</v>
      </c>
    </row>
    <row r="430" spans="1:21" x14ac:dyDescent="0.25">
      <c r="A430" s="6">
        <v>5.3</v>
      </c>
      <c r="B430" s="31" t="s">
        <v>90</v>
      </c>
      <c r="D430" s="80">
        <v>722840100000</v>
      </c>
      <c r="E430" s="3">
        <v>0.1</v>
      </c>
      <c r="K430" s="3">
        <f t="shared" si="98"/>
        <v>316</v>
      </c>
      <c r="L430" s="97" t="str">
        <f>IF(TRIM('Ek.3-A'!F430)&lt;&gt;"","var","yok")</f>
        <v>yok</v>
      </c>
      <c r="M430" s="5" t="str">
        <f>IF('Ek.3-A'!F430="", "", IF(VLOOKUP('Ek.3-A'!F430, Veriler!D:E, 2, 0)=0, "", VLOOKUP('Ek.3-A'!F430, Veriler!D:E, 2, 0)))</f>
        <v/>
      </c>
      <c r="N430" s="5" t="str">
        <f>IF('Ek.3-A'!P430="", "", 'Ek.3-A'!P430)</f>
        <v/>
      </c>
      <c r="O430" s="142">
        <f>'Ek.3-A'!S430</f>
        <v>0</v>
      </c>
      <c r="P430" s="143" t="str">
        <f>'Ek.3-A'!L430</f>
        <v/>
      </c>
      <c r="Q430" s="24" t="str">
        <f>'Ek.3-A'!M430</f>
        <v/>
      </c>
      <c r="R430" s="24">
        <f t="shared" si="95"/>
        <v>0</v>
      </c>
      <c r="S430" s="141" t="str">
        <f t="shared" si="96"/>
        <v>H</v>
      </c>
      <c r="T430" s="24">
        <f>IF(S430="E",SUM($R$5:R430),0)</f>
        <v>0</v>
      </c>
      <c r="U430" s="143">
        <f t="shared" si="97"/>
        <v>0</v>
      </c>
    </row>
    <row r="431" spans="1:21" x14ac:dyDescent="0.25">
      <c r="A431" s="6">
        <v>5.31</v>
      </c>
      <c r="B431" s="31" t="s">
        <v>90</v>
      </c>
      <c r="C431" s="97">
        <v>1</v>
      </c>
      <c r="D431" s="81">
        <v>381512000000</v>
      </c>
      <c r="E431" s="3">
        <v>0.1</v>
      </c>
      <c r="K431" s="3">
        <f t="shared" si="98"/>
        <v>317</v>
      </c>
      <c r="L431" s="97" t="str">
        <f>IF(TRIM('Ek.3-A'!F431)&lt;&gt;"","var","yok")</f>
        <v>yok</v>
      </c>
      <c r="M431" s="5" t="str">
        <f>IF('Ek.3-A'!F431="", "", IF(VLOOKUP('Ek.3-A'!F431, Veriler!D:E, 2, 0)=0, "", VLOOKUP('Ek.3-A'!F431, Veriler!D:E, 2, 0)))</f>
        <v/>
      </c>
      <c r="N431" s="5" t="str">
        <f>IF('Ek.3-A'!P431="", "", 'Ek.3-A'!P431)</f>
        <v/>
      </c>
      <c r="O431" s="142">
        <f>'Ek.3-A'!S431</f>
        <v>0</v>
      </c>
      <c r="P431" s="143" t="str">
        <f>'Ek.3-A'!L431</f>
        <v/>
      </c>
      <c r="Q431" s="24" t="str">
        <f>'Ek.3-A'!M431</f>
        <v/>
      </c>
      <c r="R431" s="24">
        <f t="shared" si="95"/>
        <v>0</v>
      </c>
      <c r="S431" s="141" t="str">
        <f t="shared" si="96"/>
        <v>H</v>
      </c>
      <c r="T431" s="24">
        <f>IF(S431="E",SUM($R$5:R431),0)</f>
        <v>0</v>
      </c>
      <c r="U431" s="143">
        <f t="shared" si="97"/>
        <v>0</v>
      </c>
    </row>
    <row r="432" spans="1:21" x14ac:dyDescent="0.25">
      <c r="A432" s="6">
        <v>5.32</v>
      </c>
      <c r="B432" s="31" t="s">
        <v>90</v>
      </c>
      <c r="D432" s="80">
        <v>240120950000</v>
      </c>
      <c r="E432" s="3">
        <v>0.1</v>
      </c>
      <c r="K432" s="3">
        <f t="shared" si="98"/>
        <v>318</v>
      </c>
      <c r="L432" s="97" t="str">
        <f>IF(TRIM('Ek.3-A'!F432)&lt;&gt;"","var","yok")</f>
        <v>yok</v>
      </c>
      <c r="M432" s="5" t="str">
        <f>IF('Ek.3-A'!F432="", "", IF(VLOOKUP('Ek.3-A'!F432, Veriler!D:E, 2, 0)=0, "", VLOOKUP('Ek.3-A'!F432, Veriler!D:E, 2, 0)))</f>
        <v/>
      </c>
      <c r="N432" s="5" t="str">
        <f>IF('Ek.3-A'!P432="", "", 'Ek.3-A'!P432)</f>
        <v/>
      </c>
      <c r="O432" s="142">
        <f>'Ek.3-A'!S432</f>
        <v>0</v>
      </c>
      <c r="P432" s="143" t="str">
        <f>'Ek.3-A'!L432</f>
        <v/>
      </c>
      <c r="Q432" s="24" t="str">
        <f>'Ek.3-A'!M432</f>
        <v/>
      </c>
      <c r="R432" s="24">
        <f t="shared" si="95"/>
        <v>0</v>
      </c>
      <c r="S432" s="141" t="str">
        <f t="shared" si="96"/>
        <v>H</v>
      </c>
      <c r="T432" s="24">
        <f>IF(S432="E",SUM($R$5:R432),0)</f>
        <v>0</v>
      </c>
      <c r="U432" s="143">
        <f t="shared" si="97"/>
        <v>0</v>
      </c>
    </row>
    <row r="433" spans="1:21" x14ac:dyDescent="0.25">
      <c r="A433" s="6">
        <v>5.33</v>
      </c>
      <c r="B433" s="31" t="s">
        <v>90</v>
      </c>
      <c r="D433" s="81">
        <v>840820350000</v>
      </c>
      <c r="E433" s="3">
        <v>0.1</v>
      </c>
      <c r="K433" s="3">
        <f t="shared" si="98"/>
        <v>319</v>
      </c>
      <c r="L433" s="97" t="str">
        <f>IF(TRIM('Ek.3-A'!F433)&lt;&gt;"","var","yok")</f>
        <v>yok</v>
      </c>
      <c r="M433" s="5" t="str">
        <f>IF('Ek.3-A'!F433="", "", IF(VLOOKUP('Ek.3-A'!F433, Veriler!D:E, 2, 0)=0, "", VLOOKUP('Ek.3-A'!F433, Veriler!D:E, 2, 0)))</f>
        <v/>
      </c>
      <c r="N433" s="5" t="str">
        <f>IF('Ek.3-A'!P433="", "", 'Ek.3-A'!P433)</f>
        <v/>
      </c>
      <c r="O433" s="142">
        <f>'Ek.3-A'!S433</f>
        <v>0</v>
      </c>
      <c r="P433" s="143" t="str">
        <f>'Ek.3-A'!L433</f>
        <v/>
      </c>
      <c r="Q433" s="24" t="str">
        <f>'Ek.3-A'!M433</f>
        <v/>
      </c>
      <c r="R433" s="24">
        <f t="shared" si="95"/>
        <v>0</v>
      </c>
      <c r="S433" s="141" t="str">
        <f t="shared" si="96"/>
        <v>H</v>
      </c>
      <c r="T433" s="24">
        <f>IF(S433="E",SUM($R$5:R433),0)</f>
        <v>0</v>
      </c>
      <c r="U433" s="143">
        <f t="shared" si="97"/>
        <v>0</v>
      </c>
    </row>
    <row r="434" spans="1:21" x14ac:dyDescent="0.25">
      <c r="A434" s="6">
        <v>5.34</v>
      </c>
      <c r="B434" s="31" t="s">
        <v>90</v>
      </c>
      <c r="D434" s="80">
        <v>253090700000</v>
      </c>
      <c r="E434" s="3">
        <v>0.1</v>
      </c>
      <c r="K434" s="3">
        <f t="shared" si="98"/>
        <v>320</v>
      </c>
      <c r="L434" s="97" t="str">
        <f>IF(TRIM('Ek.3-A'!F434)&lt;&gt;"","var","yok")</f>
        <v>yok</v>
      </c>
      <c r="M434" s="5" t="str">
        <f>IF('Ek.3-A'!F434="", "", IF(VLOOKUP('Ek.3-A'!F434, Veriler!D:E, 2, 0)=0, "", VLOOKUP('Ek.3-A'!F434, Veriler!D:E, 2, 0)))</f>
        <v/>
      </c>
      <c r="N434" s="5" t="str">
        <f>IF('Ek.3-A'!P434="", "", 'Ek.3-A'!P434)</f>
        <v/>
      </c>
      <c r="O434" s="142">
        <f>'Ek.3-A'!S434</f>
        <v>0</v>
      </c>
      <c r="P434" s="143" t="str">
        <f>'Ek.3-A'!L434</f>
        <v/>
      </c>
      <c r="Q434" s="24" t="str">
        <f>'Ek.3-A'!M434</f>
        <v/>
      </c>
      <c r="R434" s="24">
        <f t="shared" si="95"/>
        <v>0</v>
      </c>
      <c r="S434" s="141" t="str">
        <f t="shared" si="96"/>
        <v>H</v>
      </c>
      <c r="T434" s="24">
        <f>IF(S434="E",SUM($R$5:R434),0)</f>
        <v>0</v>
      </c>
      <c r="U434" s="143">
        <f t="shared" si="97"/>
        <v>0</v>
      </c>
    </row>
    <row r="435" spans="1:21" x14ac:dyDescent="0.25">
      <c r="A435" s="6">
        <v>5.35</v>
      </c>
      <c r="B435" s="31" t="s">
        <v>90</v>
      </c>
      <c r="D435" s="81">
        <v>240399900000</v>
      </c>
      <c r="E435" s="3">
        <v>0.1</v>
      </c>
      <c r="K435" s="3">
        <f t="shared" si="98"/>
        <v>321</v>
      </c>
      <c r="L435" s="97" t="str">
        <f>IF(TRIM('Ek.3-A'!F435)&lt;&gt;"","var","yok")</f>
        <v>yok</v>
      </c>
      <c r="M435" s="5" t="str">
        <f>IF('Ek.3-A'!F435="", "", IF(VLOOKUP('Ek.3-A'!F435, Veriler!D:E, 2, 0)=0, "", VLOOKUP('Ek.3-A'!F435, Veriler!D:E, 2, 0)))</f>
        <v/>
      </c>
      <c r="N435" s="5" t="str">
        <f>IF('Ek.3-A'!P435="", "", 'Ek.3-A'!P435)</f>
        <v/>
      </c>
      <c r="O435" s="142">
        <f>'Ek.3-A'!S435</f>
        <v>0</v>
      </c>
      <c r="P435" s="143" t="str">
        <f>'Ek.3-A'!L435</f>
        <v/>
      </c>
      <c r="Q435" s="24" t="str">
        <f>'Ek.3-A'!M435</f>
        <v/>
      </c>
      <c r="R435" s="24">
        <f t="shared" si="95"/>
        <v>0</v>
      </c>
      <c r="S435" s="141" t="str">
        <f t="shared" si="96"/>
        <v>H</v>
      </c>
      <c r="T435" s="24">
        <f>IF(S435="E",SUM($R$5:R435),0)</f>
        <v>0</v>
      </c>
      <c r="U435" s="143">
        <f t="shared" si="97"/>
        <v>0</v>
      </c>
    </row>
    <row r="436" spans="1:21" x14ac:dyDescent="0.25">
      <c r="A436" s="6">
        <v>5.36</v>
      </c>
      <c r="B436" s="31" t="s">
        <v>90</v>
      </c>
      <c r="D436" s="80">
        <v>270400100000</v>
      </c>
      <c r="E436" s="3">
        <v>0.1</v>
      </c>
      <c r="K436" s="3">
        <f t="shared" si="98"/>
        <v>322</v>
      </c>
      <c r="L436" s="97" t="str">
        <f>IF(TRIM('Ek.3-A'!F436)&lt;&gt;"","var","yok")</f>
        <v>yok</v>
      </c>
      <c r="M436" s="5" t="str">
        <f>IF('Ek.3-A'!F436="", "", IF(VLOOKUP('Ek.3-A'!F436, Veriler!D:E, 2, 0)=0, "", VLOOKUP('Ek.3-A'!F436, Veriler!D:E, 2, 0)))</f>
        <v/>
      </c>
      <c r="N436" s="5" t="str">
        <f>IF('Ek.3-A'!P436="", "", 'Ek.3-A'!P436)</f>
        <v/>
      </c>
      <c r="O436" s="142">
        <f>'Ek.3-A'!S436</f>
        <v>0</v>
      </c>
      <c r="P436" s="143" t="str">
        <f>'Ek.3-A'!L436</f>
        <v/>
      </c>
      <c r="Q436" s="24" t="str">
        <f>'Ek.3-A'!M436</f>
        <v/>
      </c>
      <c r="R436" s="24">
        <f t="shared" si="95"/>
        <v>0</v>
      </c>
      <c r="S436" s="141" t="str">
        <f t="shared" si="96"/>
        <v>H</v>
      </c>
      <c r="T436" s="24">
        <f>IF(S436="E",SUM($R$5:R436),0)</f>
        <v>0</v>
      </c>
      <c r="U436" s="143">
        <f t="shared" si="97"/>
        <v>0</v>
      </c>
    </row>
    <row r="437" spans="1:21" x14ac:dyDescent="0.25">
      <c r="A437" s="6">
        <v>5.37</v>
      </c>
      <c r="B437" s="31" t="s">
        <v>90</v>
      </c>
      <c r="D437" s="81">
        <v>300390000000</v>
      </c>
      <c r="E437" s="3">
        <v>0.1</v>
      </c>
      <c r="L437" s="97"/>
      <c r="M437" s="5"/>
      <c r="N437" s="5"/>
      <c r="O437" s="5"/>
      <c r="Q437" s="23"/>
      <c r="T437" s="24"/>
      <c r="U437" s="25"/>
    </row>
    <row r="438" spans="1:21" x14ac:dyDescent="0.25">
      <c r="A438" s="6">
        <v>5.38</v>
      </c>
      <c r="B438" s="31" t="s">
        <v>90</v>
      </c>
      <c r="D438" s="80">
        <v>851779000000</v>
      </c>
      <c r="E438" s="3">
        <v>0.1</v>
      </c>
      <c r="K438" s="3">
        <f>K436+1</f>
        <v>323</v>
      </c>
      <c r="L438" s="97" t="str">
        <f>IF(TRIM('Ek.3-A'!F438)&lt;&gt;"","var","yok")</f>
        <v>yok</v>
      </c>
      <c r="M438" s="5" t="str">
        <f>IF('Ek.3-A'!F438="", "", IF(VLOOKUP('Ek.3-A'!F438, Veriler!D:E, 2, 0)=0, "", VLOOKUP('Ek.3-A'!F438, Veriler!D:E, 2, 0)))</f>
        <v/>
      </c>
      <c r="N438" s="5" t="str">
        <f>IF('Ek.3-A'!P438="", "", 'Ek.3-A'!P438)</f>
        <v/>
      </c>
      <c r="O438" s="142">
        <f>'Ek.3-A'!S438</f>
        <v>0</v>
      </c>
      <c r="P438" s="143" t="str">
        <f>'Ek.3-A'!L438</f>
        <v/>
      </c>
      <c r="Q438" s="24" t="str">
        <f>'Ek.3-A'!M438</f>
        <v/>
      </c>
      <c r="R438" s="24">
        <f t="shared" ref="R438:R451" si="99">IF(L438="var",0,IF(Q438&lt;=0.005,Q438,0))</f>
        <v>0</v>
      </c>
      <c r="S438" s="141" t="str">
        <f t="shared" ref="S438:S451" si="100">IF(Q438&lt;=0.005,"E","H")</f>
        <v>H</v>
      </c>
      <c r="T438" s="24">
        <f>IF(S438="E",SUM($R$5:R438),0)</f>
        <v>0</v>
      </c>
      <c r="U438" s="143">
        <f t="shared" ref="U438:U451" si="101">IF(T438&lt;=0.1, O438, IF(R438&gt;$G$2, R438*O438, $G$2*O438))</f>
        <v>0</v>
      </c>
    </row>
    <row r="439" spans="1:21" x14ac:dyDescent="0.25">
      <c r="A439" s="6">
        <v>5.39</v>
      </c>
      <c r="B439" s="31" t="s">
        <v>90</v>
      </c>
      <c r="D439" s="81">
        <v>291736000011</v>
      </c>
      <c r="E439" s="3">
        <v>0.1</v>
      </c>
      <c r="K439" s="3">
        <f t="shared" ref="K439:K451" si="102">K438+1</f>
        <v>324</v>
      </c>
      <c r="L439" s="97" t="str">
        <f>IF(TRIM('Ek.3-A'!F439)&lt;&gt;"","var","yok")</f>
        <v>yok</v>
      </c>
      <c r="M439" s="5" t="str">
        <f>IF('Ek.3-A'!F439="", "", IF(VLOOKUP('Ek.3-A'!F439, Veriler!D:E, 2, 0)=0, "", VLOOKUP('Ek.3-A'!F439, Veriler!D:E, 2, 0)))</f>
        <v/>
      </c>
      <c r="N439" s="5" t="str">
        <f>IF('Ek.3-A'!P439="", "", 'Ek.3-A'!P439)</f>
        <v/>
      </c>
      <c r="O439" s="142">
        <f>'Ek.3-A'!S439</f>
        <v>0</v>
      </c>
      <c r="P439" s="143" t="str">
        <f>'Ek.3-A'!L439</f>
        <v/>
      </c>
      <c r="Q439" s="24" t="str">
        <f>'Ek.3-A'!M439</f>
        <v/>
      </c>
      <c r="R439" s="24">
        <f t="shared" si="99"/>
        <v>0</v>
      </c>
      <c r="S439" s="141" t="str">
        <f t="shared" si="100"/>
        <v>H</v>
      </c>
      <c r="T439" s="24">
        <f>IF(S439="E",SUM($R$5:R439),0)</f>
        <v>0</v>
      </c>
      <c r="U439" s="143">
        <f t="shared" si="101"/>
        <v>0</v>
      </c>
    </row>
    <row r="440" spans="1:21" x14ac:dyDescent="0.25">
      <c r="A440" s="6">
        <v>5.4</v>
      </c>
      <c r="B440" s="31" t="s">
        <v>90</v>
      </c>
      <c r="D440" s="80">
        <v>401512000011</v>
      </c>
      <c r="E440" s="3">
        <v>0.1</v>
      </c>
      <c r="K440" s="3">
        <f t="shared" si="102"/>
        <v>325</v>
      </c>
      <c r="L440" s="97" t="str">
        <f>IF(TRIM('Ek.3-A'!F440)&lt;&gt;"","var","yok")</f>
        <v>yok</v>
      </c>
      <c r="M440" s="5" t="str">
        <f>IF('Ek.3-A'!F440="", "", IF(VLOOKUP('Ek.3-A'!F440, Veriler!D:E, 2, 0)=0, "", VLOOKUP('Ek.3-A'!F440, Veriler!D:E, 2, 0)))</f>
        <v/>
      </c>
      <c r="N440" s="5" t="str">
        <f>IF('Ek.3-A'!P440="", "", 'Ek.3-A'!P440)</f>
        <v/>
      </c>
      <c r="O440" s="142">
        <f>'Ek.3-A'!S440</f>
        <v>0</v>
      </c>
      <c r="P440" s="143" t="str">
        <f>'Ek.3-A'!L440</f>
        <v/>
      </c>
      <c r="Q440" s="24" t="str">
        <f>'Ek.3-A'!M440</f>
        <v/>
      </c>
      <c r="R440" s="24">
        <f t="shared" si="99"/>
        <v>0</v>
      </c>
      <c r="S440" s="141" t="str">
        <f t="shared" si="100"/>
        <v>H</v>
      </c>
      <c r="T440" s="24">
        <f>IF(S440="E",SUM($R$5:R440),0)</f>
        <v>0</v>
      </c>
      <c r="U440" s="143">
        <f t="shared" si="101"/>
        <v>0</v>
      </c>
    </row>
    <row r="441" spans="1:21" x14ac:dyDescent="0.25">
      <c r="A441" s="6">
        <v>5.41</v>
      </c>
      <c r="B441" s="31" t="s">
        <v>90</v>
      </c>
      <c r="D441" s="81">
        <v>401512000019</v>
      </c>
      <c r="E441" s="3">
        <v>0.1</v>
      </c>
      <c r="K441" s="3">
        <f t="shared" si="102"/>
        <v>326</v>
      </c>
      <c r="L441" s="97" t="str">
        <f>IF(TRIM('Ek.3-A'!F441)&lt;&gt;"","var","yok")</f>
        <v>yok</v>
      </c>
      <c r="M441" s="5" t="str">
        <f>IF('Ek.3-A'!F441="", "", IF(VLOOKUP('Ek.3-A'!F441, Veriler!D:E, 2, 0)=0, "", VLOOKUP('Ek.3-A'!F441, Veriler!D:E, 2, 0)))</f>
        <v/>
      </c>
      <c r="N441" s="5" t="str">
        <f>IF('Ek.3-A'!P441="", "", 'Ek.3-A'!P441)</f>
        <v/>
      </c>
      <c r="O441" s="142">
        <f>'Ek.3-A'!S441</f>
        <v>0</v>
      </c>
      <c r="P441" s="143" t="str">
        <f>'Ek.3-A'!L441</f>
        <v/>
      </c>
      <c r="Q441" s="24" t="str">
        <f>'Ek.3-A'!M441</f>
        <v/>
      </c>
      <c r="R441" s="24">
        <f t="shared" si="99"/>
        <v>0</v>
      </c>
      <c r="S441" s="141" t="str">
        <f t="shared" si="100"/>
        <v>H</v>
      </c>
      <c r="T441" s="24">
        <f>IF(S441="E",SUM($R$5:R441),0)</f>
        <v>0</v>
      </c>
      <c r="U441" s="143">
        <f t="shared" si="101"/>
        <v>0</v>
      </c>
    </row>
    <row r="442" spans="1:21" x14ac:dyDescent="0.25">
      <c r="A442" s="6">
        <v>5.42</v>
      </c>
      <c r="B442" s="31" t="s">
        <v>90</v>
      </c>
      <c r="D442" s="80">
        <v>810830000000</v>
      </c>
      <c r="E442" s="3">
        <v>0.1</v>
      </c>
      <c r="K442" s="3">
        <f t="shared" si="102"/>
        <v>327</v>
      </c>
      <c r="L442" s="97" t="str">
        <f>IF(TRIM('Ek.3-A'!F442)&lt;&gt;"","var","yok")</f>
        <v>yok</v>
      </c>
      <c r="M442" s="5" t="str">
        <f>IF('Ek.3-A'!F442="", "", IF(VLOOKUP('Ek.3-A'!F442, Veriler!D:E, 2, 0)=0, "", VLOOKUP('Ek.3-A'!F442, Veriler!D:E, 2, 0)))</f>
        <v/>
      </c>
      <c r="N442" s="5" t="str">
        <f>IF('Ek.3-A'!P442="", "", 'Ek.3-A'!P442)</f>
        <v/>
      </c>
      <c r="O442" s="142">
        <f>'Ek.3-A'!S442</f>
        <v>0</v>
      </c>
      <c r="P442" s="143" t="str">
        <f>'Ek.3-A'!L442</f>
        <v/>
      </c>
      <c r="Q442" s="24" t="str">
        <f>'Ek.3-A'!M442</f>
        <v/>
      </c>
      <c r="R442" s="24">
        <f t="shared" si="99"/>
        <v>0</v>
      </c>
      <c r="S442" s="141" t="str">
        <f t="shared" si="100"/>
        <v>H</v>
      </c>
      <c r="T442" s="24">
        <f>IF(S442="E",SUM($R$5:R442),0)</f>
        <v>0</v>
      </c>
      <c r="U442" s="143">
        <f t="shared" si="101"/>
        <v>0</v>
      </c>
    </row>
    <row r="443" spans="1:21" x14ac:dyDescent="0.25">
      <c r="A443" s="6">
        <v>5.43</v>
      </c>
      <c r="B443" s="31" t="s">
        <v>90</v>
      </c>
      <c r="D443" s="81">
        <v>810890900000</v>
      </c>
      <c r="E443" s="3">
        <v>0.1</v>
      </c>
      <c r="K443" s="3">
        <f t="shared" si="102"/>
        <v>328</v>
      </c>
      <c r="L443" s="97" t="str">
        <f>IF(TRIM('Ek.3-A'!F443)&lt;&gt;"","var","yok")</f>
        <v>yok</v>
      </c>
      <c r="M443" s="5" t="str">
        <f>IF('Ek.3-A'!F443="", "", IF(VLOOKUP('Ek.3-A'!F443, Veriler!D:E, 2, 0)=0, "", VLOOKUP('Ek.3-A'!F443, Veriler!D:E, 2, 0)))</f>
        <v/>
      </c>
      <c r="N443" s="5" t="str">
        <f>IF('Ek.3-A'!P443="", "", 'Ek.3-A'!P443)</f>
        <v/>
      </c>
      <c r="O443" s="142">
        <f>'Ek.3-A'!S443</f>
        <v>0</v>
      </c>
      <c r="P443" s="143" t="str">
        <f>'Ek.3-A'!L443</f>
        <v/>
      </c>
      <c r="Q443" s="24" t="str">
        <f>'Ek.3-A'!M443</f>
        <v/>
      </c>
      <c r="R443" s="24">
        <f t="shared" si="99"/>
        <v>0</v>
      </c>
      <c r="S443" s="141" t="str">
        <f t="shared" si="100"/>
        <v>H</v>
      </c>
      <c r="T443" s="24">
        <f>IF(S443="E",SUM($R$5:R443),0)</f>
        <v>0</v>
      </c>
      <c r="U443" s="143">
        <f t="shared" si="101"/>
        <v>0</v>
      </c>
    </row>
    <row r="444" spans="1:21" x14ac:dyDescent="0.25">
      <c r="A444" s="6">
        <v>5.44</v>
      </c>
      <c r="B444" s="31" t="s">
        <v>90</v>
      </c>
      <c r="D444" s="80">
        <v>810890500000</v>
      </c>
      <c r="E444" s="3">
        <v>0.1</v>
      </c>
      <c r="K444" s="3">
        <f t="shared" si="102"/>
        <v>329</v>
      </c>
      <c r="L444" s="97" t="str">
        <f>IF(TRIM('Ek.3-A'!F444)&lt;&gt;"","var","yok")</f>
        <v>yok</v>
      </c>
      <c r="M444" s="5" t="str">
        <f>IF('Ek.3-A'!F444="", "", IF(VLOOKUP('Ek.3-A'!F444, Veriler!D:E, 2, 0)=0, "", VLOOKUP('Ek.3-A'!F444, Veriler!D:E, 2, 0)))</f>
        <v/>
      </c>
      <c r="N444" s="5" t="str">
        <f>IF('Ek.3-A'!P444="", "", 'Ek.3-A'!P444)</f>
        <v/>
      </c>
      <c r="O444" s="142">
        <f>'Ek.3-A'!S444</f>
        <v>0</v>
      </c>
      <c r="P444" s="143" t="str">
        <f>'Ek.3-A'!L444</f>
        <v/>
      </c>
      <c r="Q444" s="24" t="str">
        <f>'Ek.3-A'!M444</f>
        <v/>
      </c>
      <c r="R444" s="24">
        <f t="shared" si="99"/>
        <v>0</v>
      </c>
      <c r="S444" s="141" t="str">
        <f t="shared" si="100"/>
        <v>H</v>
      </c>
      <c r="T444" s="24">
        <f>IF(S444="E",SUM($R$5:R444),0)</f>
        <v>0</v>
      </c>
      <c r="U444" s="143">
        <f t="shared" si="101"/>
        <v>0</v>
      </c>
    </row>
    <row r="445" spans="1:21" x14ac:dyDescent="0.25">
      <c r="A445" s="6">
        <v>5.45</v>
      </c>
      <c r="B445" s="31" t="s">
        <v>90</v>
      </c>
      <c r="D445" s="81">
        <v>300249000000</v>
      </c>
      <c r="E445" s="3">
        <v>0.1</v>
      </c>
      <c r="K445" s="3">
        <f t="shared" si="102"/>
        <v>330</v>
      </c>
      <c r="L445" s="97" t="str">
        <f>IF(TRIM('Ek.3-A'!F445)&lt;&gt;"","var","yok")</f>
        <v>yok</v>
      </c>
      <c r="M445" s="5" t="str">
        <f>IF('Ek.3-A'!F445="", "", IF(VLOOKUP('Ek.3-A'!F445, Veriler!D:E, 2, 0)=0, "", VLOOKUP('Ek.3-A'!F445, Veriler!D:E, 2, 0)))</f>
        <v/>
      </c>
      <c r="N445" s="5" t="str">
        <f>IF('Ek.3-A'!P445="", "", 'Ek.3-A'!P445)</f>
        <v/>
      </c>
      <c r="O445" s="142">
        <f>'Ek.3-A'!S445</f>
        <v>0</v>
      </c>
      <c r="P445" s="143" t="str">
        <f>'Ek.3-A'!L445</f>
        <v/>
      </c>
      <c r="Q445" s="24" t="str">
        <f>'Ek.3-A'!M445</f>
        <v/>
      </c>
      <c r="R445" s="24">
        <f t="shared" si="99"/>
        <v>0</v>
      </c>
      <c r="S445" s="141" t="str">
        <f t="shared" si="100"/>
        <v>H</v>
      </c>
      <c r="T445" s="24">
        <f>IF(S445="E",SUM($R$5:R445),0)</f>
        <v>0</v>
      </c>
      <c r="U445" s="143">
        <f t="shared" si="101"/>
        <v>0</v>
      </c>
    </row>
    <row r="446" spans="1:21" x14ac:dyDescent="0.25">
      <c r="A446" s="6">
        <v>5.46</v>
      </c>
      <c r="B446" s="31" t="s">
        <v>90</v>
      </c>
      <c r="D446" s="80">
        <v>290230000000</v>
      </c>
      <c r="E446" s="3">
        <v>0.1</v>
      </c>
      <c r="K446" s="3">
        <f t="shared" si="102"/>
        <v>331</v>
      </c>
      <c r="L446" s="97" t="str">
        <f>IF(TRIM('Ek.3-A'!F446)&lt;&gt;"","var","yok")</f>
        <v>yok</v>
      </c>
      <c r="M446" s="5" t="str">
        <f>IF('Ek.3-A'!F446="", "", IF(VLOOKUP('Ek.3-A'!F446, Veriler!D:E, 2, 0)=0, "", VLOOKUP('Ek.3-A'!F446, Veriler!D:E, 2, 0)))</f>
        <v/>
      </c>
      <c r="N446" s="5" t="str">
        <f>IF('Ek.3-A'!P446="", "", 'Ek.3-A'!P446)</f>
        <v/>
      </c>
      <c r="O446" s="142">
        <f>'Ek.3-A'!S446</f>
        <v>0</v>
      </c>
      <c r="P446" s="143" t="str">
        <f>'Ek.3-A'!L446</f>
        <v/>
      </c>
      <c r="Q446" s="24" t="str">
        <f>'Ek.3-A'!M446</f>
        <v/>
      </c>
      <c r="R446" s="24">
        <f t="shared" si="99"/>
        <v>0</v>
      </c>
      <c r="S446" s="141" t="str">
        <f t="shared" si="100"/>
        <v>H</v>
      </c>
      <c r="T446" s="24">
        <f>IF(S446="E",SUM($R$5:R446),0)</f>
        <v>0</v>
      </c>
      <c r="U446" s="143">
        <f t="shared" si="101"/>
        <v>0</v>
      </c>
    </row>
    <row r="447" spans="1:21" x14ac:dyDescent="0.25">
      <c r="A447" s="6">
        <v>5.47</v>
      </c>
      <c r="B447" s="31" t="s">
        <v>90</v>
      </c>
      <c r="D447" s="81">
        <v>480421100000</v>
      </c>
      <c r="E447" s="3">
        <v>0.1</v>
      </c>
      <c r="K447" s="3">
        <f t="shared" si="102"/>
        <v>332</v>
      </c>
      <c r="L447" s="97" t="str">
        <f>IF(TRIM('Ek.3-A'!F447)&lt;&gt;"","var","yok")</f>
        <v>yok</v>
      </c>
      <c r="M447" s="5" t="str">
        <f>IF('Ek.3-A'!F447="", "", IF(VLOOKUP('Ek.3-A'!F447, Veriler!D:E, 2, 0)=0, "", VLOOKUP('Ek.3-A'!F447, Veriler!D:E, 2, 0)))</f>
        <v/>
      </c>
      <c r="N447" s="5" t="str">
        <f>IF('Ek.3-A'!P447="", "", 'Ek.3-A'!P447)</f>
        <v/>
      </c>
      <c r="O447" s="142">
        <f>'Ek.3-A'!S447</f>
        <v>0</v>
      </c>
      <c r="P447" s="143" t="str">
        <f>'Ek.3-A'!L447</f>
        <v/>
      </c>
      <c r="Q447" s="24" t="str">
        <f>'Ek.3-A'!M447</f>
        <v/>
      </c>
      <c r="R447" s="24">
        <f t="shared" si="99"/>
        <v>0</v>
      </c>
      <c r="S447" s="141" t="str">
        <f t="shared" si="100"/>
        <v>H</v>
      </c>
      <c r="T447" s="24">
        <f>IF(S447="E",SUM($R$5:R447),0)</f>
        <v>0</v>
      </c>
      <c r="U447" s="143">
        <f t="shared" si="101"/>
        <v>0</v>
      </c>
    </row>
    <row r="448" spans="1:21" x14ac:dyDescent="0.25">
      <c r="A448" s="6">
        <v>5.48</v>
      </c>
      <c r="B448" s="31" t="s">
        <v>90</v>
      </c>
      <c r="D448" s="80">
        <v>854129000000</v>
      </c>
      <c r="E448" s="3">
        <v>0.1</v>
      </c>
      <c r="K448" s="3">
        <f t="shared" si="102"/>
        <v>333</v>
      </c>
      <c r="L448" s="97" t="str">
        <f>IF(TRIM('Ek.3-A'!F448)&lt;&gt;"","var","yok")</f>
        <v>yok</v>
      </c>
      <c r="M448" s="5" t="str">
        <f>IF('Ek.3-A'!F448="", "", IF(VLOOKUP('Ek.3-A'!F448, Veriler!D:E, 2, 0)=0, "", VLOOKUP('Ek.3-A'!F448, Veriler!D:E, 2, 0)))</f>
        <v/>
      </c>
      <c r="N448" s="5" t="str">
        <f>IF('Ek.3-A'!P448="", "", 'Ek.3-A'!P448)</f>
        <v/>
      </c>
      <c r="O448" s="142">
        <f>'Ek.3-A'!S448</f>
        <v>0</v>
      </c>
      <c r="P448" s="143" t="str">
        <f>'Ek.3-A'!L448</f>
        <v/>
      </c>
      <c r="Q448" s="24" t="str">
        <f>'Ek.3-A'!M448</f>
        <v/>
      </c>
      <c r="R448" s="24">
        <f t="shared" si="99"/>
        <v>0</v>
      </c>
      <c r="S448" s="141" t="str">
        <f t="shared" si="100"/>
        <v>H</v>
      </c>
      <c r="T448" s="24">
        <f>IF(S448="E",SUM($R$5:R448),0)</f>
        <v>0</v>
      </c>
      <c r="U448" s="143">
        <f t="shared" si="101"/>
        <v>0</v>
      </c>
    </row>
    <row r="449" spans="1:41" x14ac:dyDescent="0.25">
      <c r="A449" s="6">
        <v>5.49</v>
      </c>
      <c r="B449" s="31" t="s">
        <v>90</v>
      </c>
      <c r="D449" s="81">
        <v>841191001000</v>
      </c>
      <c r="E449" s="3">
        <v>0.1</v>
      </c>
      <c r="K449" s="3">
        <f t="shared" si="102"/>
        <v>334</v>
      </c>
      <c r="L449" s="97" t="str">
        <f>IF(TRIM('Ek.3-A'!F449)&lt;&gt;"","var","yok")</f>
        <v>yok</v>
      </c>
      <c r="M449" s="5" t="str">
        <f>IF('Ek.3-A'!F449="", "", IF(VLOOKUP('Ek.3-A'!F449, Veriler!D:E, 2, 0)=0, "", VLOOKUP('Ek.3-A'!F449, Veriler!D:E, 2, 0)))</f>
        <v/>
      </c>
      <c r="N449" s="5" t="str">
        <f>IF('Ek.3-A'!P449="", "", 'Ek.3-A'!P449)</f>
        <v/>
      </c>
      <c r="O449" s="142">
        <f>'Ek.3-A'!S449</f>
        <v>0</v>
      </c>
      <c r="P449" s="143" t="str">
        <f>'Ek.3-A'!L449</f>
        <v/>
      </c>
      <c r="Q449" s="24" t="str">
        <f>'Ek.3-A'!M449</f>
        <v/>
      </c>
      <c r="R449" s="24">
        <f t="shared" si="99"/>
        <v>0</v>
      </c>
      <c r="S449" s="141" t="str">
        <f t="shared" si="100"/>
        <v>H</v>
      </c>
      <c r="T449" s="24">
        <f>IF(S449="E",SUM($R$5:R449),0)</f>
        <v>0</v>
      </c>
      <c r="U449" s="143">
        <f t="shared" si="101"/>
        <v>0</v>
      </c>
    </row>
    <row r="450" spans="1:41" x14ac:dyDescent="0.25">
      <c r="A450" s="6">
        <v>5.5</v>
      </c>
      <c r="B450" s="31" t="s">
        <v>90</v>
      </c>
      <c r="D450" s="80">
        <v>841191009000</v>
      </c>
      <c r="E450" s="3">
        <v>0.1</v>
      </c>
      <c r="K450" s="3">
        <f t="shared" si="102"/>
        <v>335</v>
      </c>
      <c r="L450" s="97" t="str">
        <f>IF(TRIM('Ek.3-A'!F450)&lt;&gt;"","var","yok")</f>
        <v>yok</v>
      </c>
      <c r="M450" s="5" t="str">
        <f>IF('Ek.3-A'!F450="", "", IF(VLOOKUP('Ek.3-A'!F450, Veriler!D:E, 2, 0)=0, "", VLOOKUP('Ek.3-A'!F450, Veriler!D:E, 2, 0)))</f>
        <v/>
      </c>
      <c r="N450" s="5" t="str">
        <f>IF('Ek.3-A'!P450="", "", 'Ek.3-A'!P450)</f>
        <v/>
      </c>
      <c r="O450" s="142">
        <f>'Ek.3-A'!S450</f>
        <v>0</v>
      </c>
      <c r="P450" s="143" t="str">
        <f>'Ek.3-A'!L450</f>
        <v/>
      </c>
      <c r="Q450" s="24" t="str">
        <f>'Ek.3-A'!M450</f>
        <v/>
      </c>
      <c r="R450" s="24">
        <f t="shared" si="99"/>
        <v>0</v>
      </c>
      <c r="S450" s="141" t="str">
        <f t="shared" si="100"/>
        <v>H</v>
      </c>
      <c r="T450" s="24">
        <f>IF(S450="E",SUM($R$5:R450),0)</f>
        <v>0</v>
      </c>
      <c r="U450" s="143">
        <f t="shared" si="101"/>
        <v>0</v>
      </c>
    </row>
    <row r="451" spans="1:41" x14ac:dyDescent="0.25">
      <c r="A451" s="6">
        <v>5.51</v>
      </c>
      <c r="B451" s="31" t="s">
        <v>90</v>
      </c>
      <c r="D451" s="81">
        <v>841112301000</v>
      </c>
      <c r="E451" s="3">
        <v>0.1</v>
      </c>
      <c r="K451" s="3">
        <f t="shared" si="102"/>
        <v>336</v>
      </c>
      <c r="L451" s="97" t="str">
        <f>IF(TRIM('Ek.3-A'!F451)&lt;&gt;"","var","yok")</f>
        <v>yok</v>
      </c>
      <c r="M451" s="5" t="str">
        <f>IF('Ek.3-A'!F451="", "", IF(VLOOKUP('Ek.3-A'!F451, Veriler!D:E, 2, 0)=0, "", VLOOKUP('Ek.3-A'!F451, Veriler!D:E, 2, 0)))</f>
        <v/>
      </c>
      <c r="N451" s="5" t="str">
        <f>IF('Ek.3-A'!P451="", "", 'Ek.3-A'!P451)</f>
        <v/>
      </c>
      <c r="O451" s="142">
        <f>'Ek.3-A'!S451</f>
        <v>0</v>
      </c>
      <c r="P451" s="143" t="str">
        <f>'Ek.3-A'!L451</f>
        <v/>
      </c>
      <c r="Q451" s="24" t="str">
        <f>'Ek.3-A'!M451</f>
        <v/>
      </c>
      <c r="R451" s="24">
        <f t="shared" si="99"/>
        <v>0</v>
      </c>
      <c r="S451" s="141" t="str">
        <f t="shared" si="100"/>
        <v>H</v>
      </c>
      <c r="T451" s="24">
        <f>IF(S451="E",SUM($R$5:R451),0)</f>
        <v>0</v>
      </c>
      <c r="U451" s="143">
        <f t="shared" si="101"/>
        <v>0</v>
      </c>
    </row>
    <row r="452" spans="1:41" x14ac:dyDescent="0.25">
      <c r="A452" s="6">
        <v>5.52</v>
      </c>
      <c r="B452" s="31" t="s">
        <v>90</v>
      </c>
      <c r="D452" s="80">
        <v>841112801000</v>
      </c>
      <c r="E452" s="3">
        <v>0.1</v>
      </c>
      <c r="T452" s="24"/>
      <c r="U452" s="25"/>
      <c r="AO452" s="140">
        <f>'Ek.3-A'!L452</f>
        <v>0</v>
      </c>
    </row>
    <row r="453" spans="1:41" x14ac:dyDescent="0.25">
      <c r="A453" s="6">
        <v>5.53</v>
      </c>
      <c r="B453" s="31" t="s">
        <v>90</v>
      </c>
      <c r="D453" s="81">
        <v>880730000000</v>
      </c>
      <c r="E453" s="3">
        <v>0.1</v>
      </c>
      <c r="T453" s="24"/>
      <c r="U453" s="25"/>
    </row>
    <row r="454" spans="1:41" x14ac:dyDescent="0.25">
      <c r="A454" s="6">
        <v>5.54</v>
      </c>
      <c r="B454" s="31" t="s">
        <v>90</v>
      </c>
      <c r="D454" s="81">
        <v>310210100000</v>
      </c>
      <c r="E454" s="3">
        <v>0.1</v>
      </c>
      <c r="T454" s="24"/>
      <c r="U454" s="25"/>
    </row>
    <row r="455" spans="1:41" x14ac:dyDescent="0.25">
      <c r="A455" s="6">
        <v>5.55</v>
      </c>
      <c r="B455" s="31" t="s">
        <v>90</v>
      </c>
      <c r="D455" s="80">
        <v>291532000000</v>
      </c>
      <c r="E455" s="3">
        <v>0.1</v>
      </c>
      <c r="T455" s="24"/>
      <c r="U455" s="25"/>
    </row>
    <row r="456" spans="1:41" x14ac:dyDescent="0.25">
      <c r="A456" s="6">
        <v>5.56</v>
      </c>
      <c r="B456" s="31" t="s">
        <v>90</v>
      </c>
      <c r="D456" s="81">
        <v>390529000000</v>
      </c>
      <c r="E456" s="3">
        <v>0.1</v>
      </c>
      <c r="T456" s="24"/>
      <c r="U456" s="25"/>
    </row>
    <row r="457" spans="1:41" x14ac:dyDescent="0.25">
      <c r="A457" s="6">
        <v>5.57</v>
      </c>
      <c r="B457" s="31" t="s">
        <v>90</v>
      </c>
      <c r="D457" s="80">
        <v>290321000000</v>
      </c>
      <c r="E457" s="3">
        <v>0.1</v>
      </c>
      <c r="T457" s="24"/>
      <c r="U457" s="25"/>
    </row>
    <row r="458" spans="1:41" x14ac:dyDescent="0.25">
      <c r="A458" s="6">
        <v>5.58</v>
      </c>
      <c r="B458" s="31" t="s">
        <v>90</v>
      </c>
      <c r="D458" s="81">
        <v>391530000000</v>
      </c>
      <c r="E458" s="3">
        <v>0.1</v>
      </c>
      <c r="T458" s="24"/>
      <c r="U458" s="25"/>
    </row>
    <row r="459" spans="1:41" x14ac:dyDescent="0.25">
      <c r="A459" s="6">
        <v>5.59</v>
      </c>
      <c r="B459" s="31" t="s">
        <v>90</v>
      </c>
      <c r="D459" s="80">
        <v>390591000000</v>
      </c>
      <c r="E459" s="3">
        <v>0.1</v>
      </c>
      <c r="T459" s="24"/>
      <c r="U459" s="25"/>
    </row>
    <row r="460" spans="1:41" x14ac:dyDescent="0.25">
      <c r="A460" s="6">
        <v>5.6</v>
      </c>
      <c r="B460" s="31" t="s">
        <v>90</v>
      </c>
      <c r="D460" s="81">
        <v>392112000000</v>
      </c>
      <c r="E460" s="3">
        <v>0.1</v>
      </c>
      <c r="T460" s="24"/>
      <c r="U460" s="25"/>
    </row>
    <row r="461" spans="1:41" x14ac:dyDescent="0.25">
      <c r="A461" s="6">
        <v>5.61</v>
      </c>
      <c r="B461" s="31" t="s">
        <v>90</v>
      </c>
      <c r="D461" s="80">
        <v>550410000019</v>
      </c>
      <c r="E461" s="3">
        <v>0.1</v>
      </c>
      <c r="K461" s="3">
        <f>K451+1</f>
        <v>337</v>
      </c>
      <c r="L461" s="97" t="str">
        <f>IF(TRIM('Ek.3-A'!F461)&lt;&gt;"","var","yok")</f>
        <v>yok</v>
      </c>
      <c r="M461" s="5" t="str">
        <f>IF('Ek.3-A'!F461="", "", IF(VLOOKUP('Ek.3-A'!F461, Veriler!D:E, 2, 0)=0, "", VLOOKUP('Ek.3-A'!F461, Veriler!D:E, 2, 0)))</f>
        <v/>
      </c>
      <c r="N461" s="5" t="str">
        <f>IF('Ek.3-A'!P461="", "", 'Ek.3-A'!P461)</f>
        <v/>
      </c>
      <c r="O461" s="142">
        <f>'Ek.3-A'!S461</f>
        <v>0</v>
      </c>
      <c r="P461" s="143" t="str">
        <f>'Ek.3-A'!L461</f>
        <v/>
      </c>
      <c r="Q461" s="24" t="str">
        <f>'Ek.3-A'!M461</f>
        <v/>
      </c>
      <c r="R461" s="24">
        <f t="shared" ref="R461:R474" si="103">IF(L461="var",0,IF(Q461&lt;=0.005,Q461,0))</f>
        <v>0</v>
      </c>
      <c r="S461" s="141" t="str">
        <f t="shared" ref="S461:S474" si="104">IF(Q461&lt;=0.005,"E","H")</f>
        <v>H</v>
      </c>
      <c r="T461" s="24">
        <f>IF(S461="E",SUM($R$5:R461),0)</f>
        <v>0</v>
      </c>
      <c r="U461" s="143">
        <f t="shared" ref="U461:U474" si="105">IF(T461&lt;=0.1, O461, IF(R461&gt;$G$2, R461*O461, $G$2*O461))</f>
        <v>0</v>
      </c>
    </row>
    <row r="462" spans="1:41" x14ac:dyDescent="0.25">
      <c r="A462" s="6">
        <v>5.62</v>
      </c>
      <c r="B462" s="31" t="s">
        <v>90</v>
      </c>
      <c r="D462" s="81">
        <v>540331000000</v>
      </c>
      <c r="E462" s="3">
        <v>0.1</v>
      </c>
      <c r="K462" s="3">
        <f t="shared" ref="K462:K474" si="106">K461+1</f>
        <v>338</v>
      </c>
      <c r="L462" s="97" t="str">
        <f>IF(TRIM('Ek.3-A'!F462)&lt;&gt;"","var","yok")</f>
        <v>yok</v>
      </c>
      <c r="M462" s="5" t="str">
        <f>IF('Ek.3-A'!F462="", "", IF(VLOOKUP('Ek.3-A'!F462, Veriler!D:E, 2, 0)=0, "", VLOOKUP('Ek.3-A'!F462, Veriler!D:E, 2, 0)))</f>
        <v/>
      </c>
      <c r="N462" s="5" t="str">
        <f>IF('Ek.3-A'!P462="", "", 'Ek.3-A'!P462)</f>
        <v/>
      </c>
      <c r="O462" s="142">
        <f>'Ek.3-A'!S462</f>
        <v>0</v>
      </c>
      <c r="P462" s="143" t="str">
        <f>'Ek.3-A'!L462</f>
        <v/>
      </c>
      <c r="Q462" s="24" t="str">
        <f>'Ek.3-A'!M462</f>
        <v/>
      </c>
      <c r="R462" s="24">
        <f t="shared" si="103"/>
        <v>0</v>
      </c>
      <c r="S462" s="141" t="str">
        <f t="shared" si="104"/>
        <v>H</v>
      </c>
      <c r="T462" s="24">
        <f>IF(S462="E",SUM($R$5:R462),0)</f>
        <v>0</v>
      </c>
      <c r="U462" s="143">
        <f t="shared" si="105"/>
        <v>0</v>
      </c>
    </row>
    <row r="463" spans="1:41" x14ac:dyDescent="0.25">
      <c r="A463" s="6">
        <v>5.63</v>
      </c>
      <c r="B463" s="31" t="s">
        <v>90</v>
      </c>
      <c r="D463" s="80">
        <v>271012210000</v>
      </c>
      <c r="E463" s="3">
        <v>0.1</v>
      </c>
      <c r="K463" s="3">
        <f t="shared" si="106"/>
        <v>339</v>
      </c>
      <c r="L463" s="97" t="str">
        <f>IF(TRIM('Ek.3-A'!F463)&lt;&gt;"","var","yok")</f>
        <v>yok</v>
      </c>
      <c r="M463" s="5" t="str">
        <f>IF('Ek.3-A'!F463="", "", IF(VLOOKUP('Ek.3-A'!F463, Veriler!D:E, 2, 0)=0, "", VLOOKUP('Ek.3-A'!F463, Veriler!D:E, 2, 0)))</f>
        <v/>
      </c>
      <c r="N463" s="5" t="str">
        <f>IF('Ek.3-A'!P463="", "", 'Ek.3-A'!P463)</f>
        <v/>
      </c>
      <c r="O463" s="142">
        <f>'Ek.3-A'!S463</f>
        <v>0</v>
      </c>
      <c r="P463" s="143" t="str">
        <f>'Ek.3-A'!L463</f>
        <v/>
      </c>
      <c r="Q463" s="24" t="str">
        <f>'Ek.3-A'!M463</f>
        <v/>
      </c>
      <c r="R463" s="24">
        <f t="shared" si="103"/>
        <v>0</v>
      </c>
      <c r="S463" s="141" t="str">
        <f t="shared" si="104"/>
        <v>H</v>
      </c>
      <c r="T463" s="24">
        <f>IF(S463="E",SUM($R$5:R463),0)</f>
        <v>0</v>
      </c>
      <c r="U463" s="143">
        <f t="shared" si="105"/>
        <v>0</v>
      </c>
    </row>
    <row r="464" spans="1:41" x14ac:dyDescent="0.25">
      <c r="A464" s="6">
        <v>5.64</v>
      </c>
      <c r="B464" s="31" t="s">
        <v>90</v>
      </c>
      <c r="D464" s="81">
        <v>902230000000</v>
      </c>
      <c r="E464" s="3">
        <v>0.1</v>
      </c>
      <c r="K464" s="3">
        <f t="shared" si="106"/>
        <v>340</v>
      </c>
      <c r="L464" s="97" t="str">
        <f>IF(TRIM('Ek.3-A'!F464)&lt;&gt;"","var","yok")</f>
        <v>yok</v>
      </c>
      <c r="M464" s="5" t="str">
        <f>IF('Ek.3-A'!F464="", "", IF(VLOOKUP('Ek.3-A'!F464, Veriler!D:E, 2, 0)=0, "", VLOOKUP('Ek.3-A'!F464, Veriler!D:E, 2, 0)))</f>
        <v/>
      </c>
      <c r="N464" s="5" t="str">
        <f>IF('Ek.3-A'!P464="", "", 'Ek.3-A'!P464)</f>
        <v/>
      </c>
      <c r="O464" s="142">
        <f>'Ek.3-A'!S464</f>
        <v>0</v>
      </c>
      <c r="P464" s="143" t="str">
        <f>'Ek.3-A'!L464</f>
        <v/>
      </c>
      <c r="Q464" s="24" t="str">
        <f>'Ek.3-A'!M464</f>
        <v/>
      </c>
      <c r="R464" s="24">
        <f t="shared" si="103"/>
        <v>0</v>
      </c>
      <c r="S464" s="141" t="str">
        <f t="shared" si="104"/>
        <v>H</v>
      </c>
      <c r="T464" s="24">
        <f>IF(S464="E",SUM($R$5:R464),0)</f>
        <v>0</v>
      </c>
      <c r="U464" s="143">
        <f t="shared" si="105"/>
        <v>0</v>
      </c>
    </row>
    <row r="465" spans="1:21" x14ac:dyDescent="0.25">
      <c r="A465" s="6">
        <v>5.65</v>
      </c>
      <c r="B465" s="31" t="s">
        <v>90</v>
      </c>
      <c r="D465" s="80">
        <v>902290200000</v>
      </c>
      <c r="E465" s="3">
        <v>0.1</v>
      </c>
      <c r="K465" s="3">
        <f t="shared" si="106"/>
        <v>341</v>
      </c>
      <c r="L465" s="97" t="str">
        <f>IF(TRIM('Ek.3-A'!F465)&lt;&gt;"","var","yok")</f>
        <v>yok</v>
      </c>
      <c r="M465" s="5" t="str">
        <f>IF('Ek.3-A'!F465="", "", IF(VLOOKUP('Ek.3-A'!F465, Veriler!D:E, 2, 0)=0, "", VLOOKUP('Ek.3-A'!F465, Veriler!D:E, 2, 0)))</f>
        <v/>
      </c>
      <c r="N465" s="5" t="str">
        <f>IF('Ek.3-A'!P465="", "", 'Ek.3-A'!P465)</f>
        <v/>
      </c>
      <c r="O465" s="142">
        <f>'Ek.3-A'!S465</f>
        <v>0</v>
      </c>
      <c r="P465" s="143" t="str">
        <f>'Ek.3-A'!L465</f>
        <v/>
      </c>
      <c r="Q465" s="24" t="str">
        <f>'Ek.3-A'!M465</f>
        <v/>
      </c>
      <c r="R465" s="24">
        <f t="shared" si="103"/>
        <v>0</v>
      </c>
      <c r="S465" s="141" t="str">
        <f t="shared" si="104"/>
        <v>H</v>
      </c>
      <c r="T465" s="24">
        <f>IF(S465="E",SUM($R$5:R465),0)</f>
        <v>0</v>
      </c>
      <c r="U465" s="143">
        <f t="shared" si="105"/>
        <v>0</v>
      </c>
    </row>
    <row r="466" spans="1:21" x14ac:dyDescent="0.25">
      <c r="A466" s="6">
        <v>5.66</v>
      </c>
      <c r="B466" s="31" t="s">
        <v>90</v>
      </c>
      <c r="D466" s="81">
        <v>340391000000</v>
      </c>
      <c r="E466" s="3">
        <v>0.1</v>
      </c>
      <c r="K466" s="3">
        <f t="shared" si="106"/>
        <v>342</v>
      </c>
      <c r="L466" s="97" t="str">
        <f>IF(TRIM('Ek.3-A'!F466)&lt;&gt;"","var","yok")</f>
        <v>yok</v>
      </c>
      <c r="M466" s="5" t="str">
        <f>IF('Ek.3-A'!F466="", "", IF(VLOOKUP('Ek.3-A'!F466, Veriler!D:E, 2, 0)=0, "", VLOOKUP('Ek.3-A'!F466, Veriler!D:E, 2, 0)))</f>
        <v/>
      </c>
      <c r="N466" s="5" t="str">
        <f>IF('Ek.3-A'!P466="", "", 'Ek.3-A'!P466)</f>
        <v/>
      </c>
      <c r="O466" s="142">
        <f>'Ek.3-A'!S466</f>
        <v>0</v>
      </c>
      <c r="P466" s="143" t="str">
        <f>'Ek.3-A'!L466</f>
        <v/>
      </c>
      <c r="Q466" s="24" t="str">
        <f>'Ek.3-A'!M466</f>
        <v/>
      </c>
      <c r="R466" s="24">
        <f t="shared" si="103"/>
        <v>0</v>
      </c>
      <c r="S466" s="141" t="str">
        <f t="shared" si="104"/>
        <v>H</v>
      </c>
      <c r="T466" s="24">
        <f>IF(S466="E",SUM($R$5:R466),0)</f>
        <v>0</v>
      </c>
      <c r="U466" s="143">
        <f t="shared" si="105"/>
        <v>0</v>
      </c>
    </row>
    <row r="467" spans="1:21" x14ac:dyDescent="0.25">
      <c r="A467" s="6">
        <v>5.67</v>
      </c>
      <c r="B467" s="31" t="s">
        <v>90</v>
      </c>
      <c r="D467" s="80">
        <v>340399000000</v>
      </c>
      <c r="E467" s="3">
        <v>0.1</v>
      </c>
      <c r="K467" s="3">
        <f t="shared" si="106"/>
        <v>343</v>
      </c>
      <c r="L467" s="97" t="str">
        <f>IF(TRIM('Ek.3-A'!F467)&lt;&gt;"","var","yok")</f>
        <v>yok</v>
      </c>
      <c r="M467" s="5" t="str">
        <f>IF('Ek.3-A'!F467="", "", IF(VLOOKUP('Ek.3-A'!F467, Veriler!D:E, 2, 0)=0, "", VLOOKUP('Ek.3-A'!F467, Veriler!D:E, 2, 0)))</f>
        <v/>
      </c>
      <c r="N467" s="5" t="str">
        <f>IF('Ek.3-A'!P467="", "", 'Ek.3-A'!P467)</f>
        <v/>
      </c>
      <c r="O467" s="142">
        <f>'Ek.3-A'!S467</f>
        <v>0</v>
      </c>
      <c r="P467" s="143" t="str">
        <f>'Ek.3-A'!L467</f>
        <v/>
      </c>
      <c r="Q467" s="24" t="str">
        <f>'Ek.3-A'!M467</f>
        <v/>
      </c>
      <c r="R467" s="24">
        <f t="shared" si="103"/>
        <v>0</v>
      </c>
      <c r="S467" s="141" t="str">
        <f t="shared" si="104"/>
        <v>H</v>
      </c>
      <c r="T467" s="24">
        <f>IF(S467="E",SUM($R$5:R467),0)</f>
        <v>0</v>
      </c>
      <c r="U467" s="143">
        <f t="shared" si="105"/>
        <v>0</v>
      </c>
    </row>
    <row r="468" spans="1:21" x14ac:dyDescent="0.25">
      <c r="A468" s="6">
        <v>5.68</v>
      </c>
      <c r="B468" s="31" t="s">
        <v>90</v>
      </c>
      <c r="D468" s="81">
        <v>271012150011</v>
      </c>
      <c r="E468" s="3">
        <v>0.1</v>
      </c>
      <c r="K468" s="3">
        <f t="shared" si="106"/>
        <v>344</v>
      </c>
      <c r="L468" s="97" t="str">
        <f>IF(TRIM('Ek.3-A'!F468)&lt;&gt;"","var","yok")</f>
        <v>yok</v>
      </c>
      <c r="M468" s="5" t="str">
        <f>IF('Ek.3-A'!F468="", "", IF(VLOOKUP('Ek.3-A'!F468, Veriler!D:E, 2, 0)=0, "", VLOOKUP('Ek.3-A'!F468, Veriler!D:E, 2, 0)))</f>
        <v/>
      </c>
      <c r="N468" s="5" t="str">
        <f>IF('Ek.3-A'!P468="", "", 'Ek.3-A'!P468)</f>
        <v/>
      </c>
      <c r="O468" s="142">
        <f>'Ek.3-A'!S468</f>
        <v>0</v>
      </c>
      <c r="P468" s="143" t="str">
        <f>'Ek.3-A'!L468</f>
        <v/>
      </c>
      <c r="Q468" s="24" t="str">
        <f>'Ek.3-A'!M468</f>
        <v/>
      </c>
      <c r="R468" s="24">
        <f t="shared" si="103"/>
        <v>0</v>
      </c>
      <c r="S468" s="141" t="str">
        <f t="shared" si="104"/>
        <v>H</v>
      </c>
      <c r="T468" s="24">
        <f>IF(S468="E",SUM($R$5:R468),0)</f>
        <v>0</v>
      </c>
      <c r="U468" s="143">
        <f t="shared" si="105"/>
        <v>0</v>
      </c>
    </row>
    <row r="469" spans="1:21" ht="15.75" thickBot="1" x14ac:dyDescent="0.3">
      <c r="A469" s="6">
        <v>5.69</v>
      </c>
      <c r="B469" s="31" t="s">
        <v>90</v>
      </c>
      <c r="D469" s="82">
        <v>293369800019</v>
      </c>
      <c r="E469" s="3">
        <v>0.1</v>
      </c>
      <c r="K469" s="3">
        <f t="shared" si="106"/>
        <v>345</v>
      </c>
      <c r="L469" s="97" t="str">
        <f>IF(TRIM('Ek.3-A'!F469)&lt;&gt;"","var","yok")</f>
        <v>yok</v>
      </c>
      <c r="M469" s="5" t="str">
        <f>IF('Ek.3-A'!F469="", "", IF(VLOOKUP('Ek.3-A'!F469, Veriler!D:E, 2, 0)=0, "", VLOOKUP('Ek.3-A'!F469, Veriler!D:E, 2, 0)))</f>
        <v/>
      </c>
      <c r="N469" s="5" t="str">
        <f>IF('Ek.3-A'!P469="", "", 'Ek.3-A'!P469)</f>
        <v/>
      </c>
      <c r="O469" s="142">
        <f>'Ek.3-A'!S469</f>
        <v>0</v>
      </c>
      <c r="P469" s="143" t="str">
        <f>'Ek.3-A'!L469</f>
        <v/>
      </c>
      <c r="Q469" s="24" t="str">
        <f>'Ek.3-A'!M469</f>
        <v/>
      </c>
      <c r="R469" s="24">
        <f t="shared" si="103"/>
        <v>0</v>
      </c>
      <c r="S469" s="141" t="str">
        <f t="shared" si="104"/>
        <v>H</v>
      </c>
      <c r="T469" s="24">
        <f>IF(S469="E",SUM($R$5:R469),0)</f>
        <v>0</v>
      </c>
      <c r="U469" s="143">
        <f t="shared" si="105"/>
        <v>0</v>
      </c>
    </row>
    <row r="470" spans="1:21" x14ac:dyDescent="0.25">
      <c r="A470" s="6">
        <v>5.7</v>
      </c>
      <c r="B470" s="31" t="s">
        <v>90</v>
      </c>
      <c r="D470" s="83">
        <v>293339990039</v>
      </c>
      <c r="E470" s="3">
        <v>0.1</v>
      </c>
      <c r="K470" s="3">
        <f t="shared" si="106"/>
        <v>346</v>
      </c>
      <c r="L470" s="97" t="str">
        <f>IF(TRIM('Ek.3-A'!F470)&lt;&gt;"","var","yok")</f>
        <v>yok</v>
      </c>
      <c r="M470" s="5" t="str">
        <f>IF('Ek.3-A'!F470="", "", IF(VLOOKUP('Ek.3-A'!F470, Veriler!D:E, 2, 0)=0, "", VLOOKUP('Ek.3-A'!F470, Veriler!D:E, 2, 0)))</f>
        <v/>
      </c>
      <c r="N470" s="5" t="str">
        <f>IF('Ek.3-A'!P470="", "", 'Ek.3-A'!P470)</f>
        <v/>
      </c>
      <c r="O470" s="142">
        <f>'Ek.3-A'!S470</f>
        <v>0</v>
      </c>
      <c r="P470" s="143" t="str">
        <f>'Ek.3-A'!L470</f>
        <v/>
      </c>
      <c r="Q470" s="24" t="str">
        <f>'Ek.3-A'!M470</f>
        <v/>
      </c>
      <c r="R470" s="24">
        <f t="shared" si="103"/>
        <v>0</v>
      </c>
      <c r="S470" s="141" t="str">
        <f t="shared" si="104"/>
        <v>H</v>
      </c>
      <c r="T470" s="24">
        <f>IF(S470="E",SUM($R$5:R470),0)</f>
        <v>0</v>
      </c>
      <c r="U470" s="143">
        <f t="shared" si="105"/>
        <v>0</v>
      </c>
    </row>
    <row r="471" spans="1:21" x14ac:dyDescent="0.25">
      <c r="A471" s="6">
        <v>5.71</v>
      </c>
      <c r="B471" s="31" t="s">
        <v>90</v>
      </c>
      <c r="D471" s="84">
        <v>293359950038</v>
      </c>
      <c r="E471" s="3">
        <v>0.1</v>
      </c>
      <c r="K471" s="3">
        <f t="shared" si="106"/>
        <v>347</v>
      </c>
      <c r="L471" s="97" t="str">
        <f>IF(TRIM('Ek.3-A'!F471)&lt;&gt;"","var","yok")</f>
        <v>yok</v>
      </c>
      <c r="M471" s="5" t="str">
        <f>IF('Ek.3-A'!F471="", "", IF(VLOOKUP('Ek.3-A'!F471, Veriler!D:E, 2, 0)=0, "", VLOOKUP('Ek.3-A'!F471, Veriler!D:E, 2, 0)))</f>
        <v/>
      </c>
      <c r="N471" s="5" t="str">
        <f>IF('Ek.3-A'!P471="", "", 'Ek.3-A'!P471)</f>
        <v/>
      </c>
      <c r="O471" s="142">
        <f>'Ek.3-A'!S471</f>
        <v>0</v>
      </c>
      <c r="P471" s="143" t="str">
        <f>'Ek.3-A'!L471</f>
        <v/>
      </c>
      <c r="Q471" s="24" t="str">
        <f>'Ek.3-A'!M471</f>
        <v/>
      </c>
      <c r="R471" s="24">
        <f t="shared" si="103"/>
        <v>0</v>
      </c>
      <c r="S471" s="141" t="str">
        <f t="shared" si="104"/>
        <v>H</v>
      </c>
      <c r="T471" s="24">
        <f>IF(S471="E",SUM($R$5:R471),0)</f>
        <v>0</v>
      </c>
      <c r="U471" s="143">
        <f t="shared" si="105"/>
        <v>0</v>
      </c>
    </row>
    <row r="472" spans="1:21" ht="15.75" customHeight="1" x14ac:dyDescent="0.25">
      <c r="A472" s="6">
        <v>5.72</v>
      </c>
      <c r="B472" s="31" t="s">
        <v>90</v>
      </c>
      <c r="D472" s="85">
        <v>480511000000</v>
      </c>
      <c r="E472" s="3">
        <v>0.1</v>
      </c>
      <c r="K472" s="3">
        <f t="shared" si="106"/>
        <v>348</v>
      </c>
      <c r="L472" s="97" t="str">
        <f>IF(TRIM('Ek.3-A'!F472)&lt;&gt;"","var","yok")</f>
        <v>yok</v>
      </c>
      <c r="M472" s="5" t="str">
        <f>IF('Ek.3-A'!F472="", "", IF(VLOOKUP('Ek.3-A'!F472, Veriler!D:E, 2, 0)=0, "", VLOOKUP('Ek.3-A'!F472, Veriler!D:E, 2, 0)))</f>
        <v/>
      </c>
      <c r="N472" s="5" t="str">
        <f>IF('Ek.3-A'!P472="", "", 'Ek.3-A'!P472)</f>
        <v/>
      </c>
      <c r="O472" s="142">
        <f>'Ek.3-A'!S472</f>
        <v>0</v>
      </c>
      <c r="P472" s="143" t="str">
        <f>'Ek.3-A'!L472</f>
        <v/>
      </c>
      <c r="Q472" s="24" t="str">
        <f>'Ek.3-A'!M472</f>
        <v/>
      </c>
      <c r="R472" s="24">
        <f t="shared" si="103"/>
        <v>0</v>
      </c>
      <c r="S472" s="141" t="str">
        <f t="shared" si="104"/>
        <v>H</v>
      </c>
      <c r="T472" s="24">
        <f>IF(S472="E",SUM($R$5:R472),0)</f>
        <v>0</v>
      </c>
      <c r="U472" s="143">
        <f t="shared" si="105"/>
        <v>0</v>
      </c>
    </row>
    <row r="473" spans="1:21" x14ac:dyDescent="0.25">
      <c r="A473" s="6">
        <v>5.73</v>
      </c>
      <c r="B473" s="31" t="s">
        <v>90</v>
      </c>
      <c r="D473" s="86">
        <v>848320000000</v>
      </c>
      <c r="E473" s="3">
        <v>0.1</v>
      </c>
      <c r="K473" s="3">
        <f t="shared" si="106"/>
        <v>349</v>
      </c>
      <c r="L473" s="97" t="str">
        <f>IF(TRIM('Ek.3-A'!F473)&lt;&gt;"","var","yok")</f>
        <v>yok</v>
      </c>
      <c r="M473" s="5" t="str">
        <f>IF('Ek.3-A'!F473="", "", IF(VLOOKUP('Ek.3-A'!F473, Veriler!D:E, 2, 0)=0, "", VLOOKUP('Ek.3-A'!F473, Veriler!D:E, 2, 0)))</f>
        <v/>
      </c>
      <c r="N473" s="5" t="str">
        <f>IF('Ek.3-A'!P473="", "", 'Ek.3-A'!P473)</f>
        <v/>
      </c>
      <c r="O473" s="142">
        <f>'Ek.3-A'!S473</f>
        <v>0</v>
      </c>
      <c r="P473" s="143" t="str">
        <f>'Ek.3-A'!L473</f>
        <v/>
      </c>
      <c r="Q473" s="24" t="str">
        <f>'Ek.3-A'!M473</f>
        <v/>
      </c>
      <c r="R473" s="24">
        <f t="shared" si="103"/>
        <v>0</v>
      </c>
      <c r="S473" s="141" t="str">
        <f t="shared" si="104"/>
        <v>H</v>
      </c>
      <c r="T473" s="24">
        <f>IF(S473="E",SUM($R$5:R473),0)</f>
        <v>0</v>
      </c>
      <c r="U473" s="143">
        <f t="shared" si="105"/>
        <v>0</v>
      </c>
    </row>
    <row r="474" spans="1:21" x14ac:dyDescent="0.25">
      <c r="A474" s="6">
        <v>5.74</v>
      </c>
      <c r="B474" s="31" t="s">
        <v>90</v>
      </c>
      <c r="D474" s="87">
        <v>481013009000</v>
      </c>
      <c r="E474" s="3">
        <v>0.1</v>
      </c>
      <c r="K474" s="3">
        <f t="shared" si="106"/>
        <v>350</v>
      </c>
      <c r="L474" s="97" t="str">
        <f>IF(TRIM('Ek.3-A'!F474)&lt;&gt;"","var","yok")</f>
        <v>yok</v>
      </c>
      <c r="M474" s="5" t="str">
        <f>IF('Ek.3-A'!F474="", "", IF(VLOOKUP('Ek.3-A'!F474, Veriler!D:E, 2, 0)=0, "", VLOOKUP('Ek.3-A'!F474, Veriler!D:E, 2, 0)))</f>
        <v/>
      </c>
      <c r="N474" s="5" t="str">
        <f>IF('Ek.3-A'!P474="", "", 'Ek.3-A'!P474)</f>
        <v/>
      </c>
      <c r="O474" s="142">
        <f>'Ek.3-A'!S474</f>
        <v>0</v>
      </c>
      <c r="P474" s="143" t="str">
        <f>'Ek.3-A'!L474</f>
        <v/>
      </c>
      <c r="Q474" s="24" t="str">
        <f>'Ek.3-A'!M474</f>
        <v/>
      </c>
      <c r="R474" s="24">
        <f t="shared" si="103"/>
        <v>0</v>
      </c>
      <c r="S474" s="141" t="str">
        <f t="shared" si="104"/>
        <v>H</v>
      </c>
      <c r="T474" s="24">
        <f>IF(S474="E",SUM($R$5:R474),0)</f>
        <v>0</v>
      </c>
      <c r="U474" s="143">
        <f t="shared" si="105"/>
        <v>0</v>
      </c>
    </row>
    <row r="475" spans="1:21" x14ac:dyDescent="0.25">
      <c r="A475" s="6">
        <v>5.75</v>
      </c>
      <c r="B475" s="31" t="s">
        <v>90</v>
      </c>
      <c r="D475" s="86">
        <v>481029300000</v>
      </c>
      <c r="E475" s="3">
        <v>0.1</v>
      </c>
      <c r="L475" s="97"/>
      <c r="M475" s="5"/>
      <c r="N475" s="5"/>
      <c r="O475" s="5"/>
      <c r="Q475" s="23"/>
      <c r="T475" s="24"/>
      <c r="U475" s="25"/>
    </row>
    <row r="476" spans="1:21" x14ac:dyDescent="0.25">
      <c r="A476" s="6">
        <v>5.76</v>
      </c>
      <c r="B476" s="31" t="s">
        <v>90</v>
      </c>
      <c r="D476" s="87">
        <v>481029809000</v>
      </c>
      <c r="E476" s="3">
        <v>0.1</v>
      </c>
      <c r="K476" s="3">
        <f>K474+1</f>
        <v>351</v>
      </c>
      <c r="L476" s="97" t="str">
        <f>IF(TRIM('Ek.3-A'!F476)&lt;&gt;"","var","yok")</f>
        <v>yok</v>
      </c>
      <c r="M476" s="5" t="str">
        <f>IF('Ek.3-A'!F476="", "", IF(VLOOKUP('Ek.3-A'!F476, Veriler!D:E, 2, 0)=0, "", VLOOKUP('Ek.3-A'!F476, Veriler!D:E, 2, 0)))</f>
        <v/>
      </c>
      <c r="N476" s="5" t="str">
        <f>IF('Ek.3-A'!P476="", "", 'Ek.3-A'!P476)</f>
        <v/>
      </c>
      <c r="O476" s="142">
        <f>'Ek.3-A'!S476</f>
        <v>0</v>
      </c>
      <c r="P476" s="143" t="str">
        <f>'Ek.3-A'!L476</f>
        <v/>
      </c>
      <c r="Q476" s="24" t="str">
        <f>'Ek.3-A'!M476</f>
        <v/>
      </c>
      <c r="R476" s="24">
        <f t="shared" ref="R476:R489" si="107">IF(L476="var",0,IF(Q476&lt;=0.005,Q476,0))</f>
        <v>0</v>
      </c>
      <c r="S476" s="141" t="str">
        <f t="shared" ref="S476:S489" si="108">IF(Q476&lt;=0.005,"E","H")</f>
        <v>H</v>
      </c>
      <c r="T476" s="24">
        <f>IF(S476="E",SUM($R$5:R476),0)</f>
        <v>0</v>
      </c>
      <c r="U476" s="143">
        <f t="shared" ref="U476:U489" si="109">IF(T476&lt;=0.1, O476, IF(R476&gt;$G$2, R476*O476, $G$2*O476))</f>
        <v>0</v>
      </c>
    </row>
    <row r="477" spans="1:21" x14ac:dyDescent="0.25">
      <c r="A477" s="6">
        <v>5.77</v>
      </c>
      <c r="B477" s="31" t="s">
        <v>90</v>
      </c>
      <c r="D477" s="86">
        <v>854800200000</v>
      </c>
      <c r="E477" s="3">
        <v>0.1</v>
      </c>
      <c r="K477" s="3">
        <f t="shared" ref="K477:K489" si="110">K476+1</f>
        <v>352</v>
      </c>
      <c r="L477" s="97" t="str">
        <f>IF(TRIM('Ek.3-A'!F477)&lt;&gt;"","var","yok")</f>
        <v>yok</v>
      </c>
      <c r="M477" s="5" t="str">
        <f>IF('Ek.3-A'!F477="", "", IF(VLOOKUP('Ek.3-A'!F477, Veriler!D:E, 2, 0)=0, "", VLOOKUP('Ek.3-A'!F477, Veriler!D:E, 2, 0)))</f>
        <v/>
      </c>
      <c r="N477" s="5" t="str">
        <f>IF('Ek.3-A'!P477="", "", 'Ek.3-A'!P477)</f>
        <v/>
      </c>
      <c r="O477" s="142">
        <f>'Ek.3-A'!S477</f>
        <v>0</v>
      </c>
      <c r="P477" s="143" t="str">
        <f>'Ek.3-A'!L477</f>
        <v/>
      </c>
      <c r="Q477" s="24" t="str">
        <f>'Ek.3-A'!M477</f>
        <v/>
      </c>
      <c r="R477" s="24">
        <f t="shared" si="107"/>
        <v>0</v>
      </c>
      <c r="S477" s="141" t="str">
        <f t="shared" si="108"/>
        <v>H</v>
      </c>
      <c r="T477" s="24">
        <f>IF(S477="E",SUM($R$5:R477),0)</f>
        <v>0</v>
      </c>
      <c r="U477" s="143">
        <f t="shared" si="109"/>
        <v>0</v>
      </c>
    </row>
    <row r="478" spans="1:21" x14ac:dyDescent="0.25">
      <c r="A478" s="6">
        <v>5.78</v>
      </c>
      <c r="B478" s="31" t="s">
        <v>90</v>
      </c>
      <c r="D478" s="87">
        <v>330210900000</v>
      </c>
      <c r="E478" s="3">
        <v>0.1</v>
      </c>
      <c r="K478" s="3">
        <f t="shared" si="110"/>
        <v>353</v>
      </c>
      <c r="L478" s="97" t="str">
        <f>IF(TRIM('Ek.3-A'!F478)&lt;&gt;"","var","yok")</f>
        <v>yok</v>
      </c>
      <c r="M478" s="5" t="str">
        <f>IF('Ek.3-A'!F478="", "", IF(VLOOKUP('Ek.3-A'!F478, Veriler!D:E, 2, 0)=0, "", VLOOKUP('Ek.3-A'!F478, Veriler!D:E, 2, 0)))</f>
        <v/>
      </c>
      <c r="N478" s="5" t="str">
        <f>IF('Ek.3-A'!P478="", "", 'Ek.3-A'!P478)</f>
        <v/>
      </c>
      <c r="O478" s="142">
        <f>'Ek.3-A'!S478</f>
        <v>0</v>
      </c>
      <c r="P478" s="143" t="str">
        <f>'Ek.3-A'!L478</f>
        <v/>
      </c>
      <c r="Q478" s="24" t="str">
        <f>'Ek.3-A'!M478</f>
        <v/>
      </c>
      <c r="R478" s="24">
        <f t="shared" si="107"/>
        <v>0</v>
      </c>
      <c r="S478" s="141" t="str">
        <f t="shared" si="108"/>
        <v>H</v>
      </c>
      <c r="T478" s="24">
        <f>IF(S478="E",SUM($R$5:R478),0)</f>
        <v>0</v>
      </c>
      <c r="U478" s="143">
        <f t="shared" si="109"/>
        <v>0</v>
      </c>
    </row>
    <row r="479" spans="1:21" x14ac:dyDescent="0.25">
      <c r="A479" s="6">
        <v>5.79</v>
      </c>
      <c r="B479" s="31" t="s">
        <v>90</v>
      </c>
      <c r="D479" s="86">
        <v>390120900011</v>
      </c>
      <c r="E479" s="3">
        <v>0.1</v>
      </c>
      <c r="K479" s="3">
        <f t="shared" si="110"/>
        <v>354</v>
      </c>
      <c r="L479" s="97" t="str">
        <f>IF(TRIM('Ek.3-A'!F479)&lt;&gt;"","var","yok")</f>
        <v>yok</v>
      </c>
      <c r="M479" s="5" t="str">
        <f>IF('Ek.3-A'!F479="", "", IF(VLOOKUP('Ek.3-A'!F479, Veriler!D:E, 2, 0)=0, "", VLOOKUP('Ek.3-A'!F479, Veriler!D:E, 2, 0)))</f>
        <v/>
      </c>
      <c r="N479" s="5" t="str">
        <f>IF('Ek.3-A'!P479="", "", 'Ek.3-A'!P479)</f>
        <v/>
      </c>
      <c r="O479" s="142">
        <f>'Ek.3-A'!S479</f>
        <v>0</v>
      </c>
      <c r="P479" s="143" t="str">
        <f>'Ek.3-A'!L479</f>
        <v/>
      </c>
      <c r="Q479" s="24" t="str">
        <f>'Ek.3-A'!M479</f>
        <v/>
      </c>
      <c r="R479" s="24">
        <f t="shared" si="107"/>
        <v>0</v>
      </c>
      <c r="S479" s="141" t="str">
        <f t="shared" si="108"/>
        <v>H</v>
      </c>
      <c r="T479" s="24">
        <f>IF(S479="E",SUM($R$5:R479),0)</f>
        <v>0</v>
      </c>
      <c r="U479" s="143">
        <f t="shared" si="109"/>
        <v>0</v>
      </c>
    </row>
    <row r="480" spans="1:21" x14ac:dyDescent="0.25">
      <c r="A480" s="6">
        <v>5.8</v>
      </c>
      <c r="B480" s="31" t="s">
        <v>90</v>
      </c>
      <c r="D480" s="87">
        <v>510529000000</v>
      </c>
      <c r="E480" s="3">
        <v>0.1</v>
      </c>
      <c r="K480" s="3">
        <f t="shared" si="110"/>
        <v>355</v>
      </c>
      <c r="L480" s="97" t="str">
        <f>IF(TRIM('Ek.3-A'!F480)&lt;&gt;"","var","yok")</f>
        <v>yok</v>
      </c>
      <c r="M480" s="5" t="str">
        <f>IF('Ek.3-A'!F480="", "", IF(VLOOKUP('Ek.3-A'!F480, Veriler!D:E, 2, 0)=0, "", VLOOKUP('Ek.3-A'!F480, Veriler!D:E, 2, 0)))</f>
        <v/>
      </c>
      <c r="N480" s="5" t="str">
        <f>IF('Ek.3-A'!P480="", "", 'Ek.3-A'!P480)</f>
        <v/>
      </c>
      <c r="O480" s="142">
        <f>'Ek.3-A'!S480</f>
        <v>0</v>
      </c>
      <c r="P480" s="143" t="str">
        <f>'Ek.3-A'!L480</f>
        <v/>
      </c>
      <c r="Q480" s="24" t="str">
        <f>'Ek.3-A'!M480</f>
        <v/>
      </c>
      <c r="R480" s="24">
        <f t="shared" si="107"/>
        <v>0</v>
      </c>
      <c r="S480" s="141" t="str">
        <f t="shared" si="108"/>
        <v>H</v>
      </c>
      <c r="T480" s="24">
        <f>IF(S480="E",SUM($R$5:R480),0)</f>
        <v>0</v>
      </c>
      <c r="U480" s="143">
        <f t="shared" si="109"/>
        <v>0</v>
      </c>
    </row>
    <row r="481" spans="1:41" x14ac:dyDescent="0.25">
      <c r="A481" s="6">
        <v>5.81</v>
      </c>
      <c r="B481" s="31" t="s">
        <v>90</v>
      </c>
      <c r="D481" s="86">
        <v>293149400000</v>
      </c>
      <c r="E481" s="3">
        <v>0.6</v>
      </c>
      <c r="K481" s="3">
        <f t="shared" si="110"/>
        <v>356</v>
      </c>
      <c r="L481" s="97" t="str">
        <f>IF(TRIM('Ek.3-A'!F481)&lt;&gt;"","var","yok")</f>
        <v>yok</v>
      </c>
      <c r="M481" s="5" t="str">
        <f>IF('Ek.3-A'!F481="", "", IF(VLOOKUP('Ek.3-A'!F481, Veriler!D:E, 2, 0)=0, "", VLOOKUP('Ek.3-A'!F481, Veriler!D:E, 2, 0)))</f>
        <v/>
      </c>
      <c r="N481" s="5" t="str">
        <f>IF('Ek.3-A'!P481="", "", 'Ek.3-A'!P481)</f>
        <v/>
      </c>
      <c r="O481" s="142">
        <f>'Ek.3-A'!S481</f>
        <v>0</v>
      </c>
      <c r="P481" s="143" t="str">
        <f>'Ek.3-A'!L481</f>
        <v/>
      </c>
      <c r="Q481" s="24" t="str">
        <f>'Ek.3-A'!M481</f>
        <v/>
      </c>
      <c r="R481" s="24">
        <f t="shared" si="107"/>
        <v>0</v>
      </c>
      <c r="S481" s="141" t="str">
        <f t="shared" si="108"/>
        <v>H</v>
      </c>
      <c r="T481" s="24">
        <f>IF(S481="E",SUM($R$5:R481),0)</f>
        <v>0</v>
      </c>
      <c r="U481" s="143">
        <f t="shared" si="109"/>
        <v>0</v>
      </c>
    </row>
    <row r="482" spans="1:41" x14ac:dyDescent="0.25">
      <c r="A482" s="6">
        <v>5.82</v>
      </c>
      <c r="B482" s="31" t="s">
        <v>90</v>
      </c>
      <c r="D482" s="87">
        <v>293149900029</v>
      </c>
      <c r="E482" s="3">
        <v>0.6</v>
      </c>
      <c r="K482" s="3">
        <f t="shared" si="110"/>
        <v>357</v>
      </c>
      <c r="L482" s="97" t="str">
        <f>IF(TRIM('Ek.3-A'!F482)&lt;&gt;"","var","yok")</f>
        <v>yok</v>
      </c>
      <c r="M482" s="5" t="str">
        <f>IF('Ek.3-A'!F482="", "", IF(VLOOKUP('Ek.3-A'!F482, Veriler!D:E, 2, 0)=0, "", VLOOKUP('Ek.3-A'!F482, Veriler!D:E, 2, 0)))</f>
        <v/>
      </c>
      <c r="N482" s="5" t="str">
        <f>IF('Ek.3-A'!P482="", "", 'Ek.3-A'!P482)</f>
        <v/>
      </c>
      <c r="O482" s="142">
        <f>'Ek.3-A'!S482</f>
        <v>0</v>
      </c>
      <c r="P482" s="143" t="str">
        <f>'Ek.3-A'!L482</f>
        <v/>
      </c>
      <c r="Q482" s="24" t="str">
        <f>'Ek.3-A'!M482</f>
        <v/>
      </c>
      <c r="R482" s="24">
        <f t="shared" si="107"/>
        <v>0</v>
      </c>
      <c r="S482" s="141" t="str">
        <f t="shared" si="108"/>
        <v>H</v>
      </c>
      <c r="T482" s="24">
        <f>IF(S482="E",SUM($R$5:R482),0)</f>
        <v>0</v>
      </c>
      <c r="U482" s="143">
        <f t="shared" si="109"/>
        <v>0</v>
      </c>
    </row>
    <row r="483" spans="1:41" x14ac:dyDescent="0.25">
      <c r="A483" s="6">
        <v>5.83</v>
      </c>
      <c r="B483" s="31" t="s">
        <v>90</v>
      </c>
      <c r="D483" s="86">
        <v>293149800029</v>
      </c>
      <c r="E483" s="3">
        <v>0.6</v>
      </c>
      <c r="K483" s="3">
        <f t="shared" si="110"/>
        <v>358</v>
      </c>
      <c r="L483" s="97" t="str">
        <f>IF(TRIM('Ek.3-A'!F483)&lt;&gt;"","var","yok")</f>
        <v>yok</v>
      </c>
      <c r="M483" s="5" t="str">
        <f>IF('Ek.3-A'!F483="", "", IF(VLOOKUP('Ek.3-A'!F483, Veriler!D:E, 2, 0)=0, "", VLOOKUP('Ek.3-A'!F483, Veriler!D:E, 2, 0)))</f>
        <v/>
      </c>
      <c r="N483" s="5" t="str">
        <f>IF('Ek.3-A'!P483="", "", 'Ek.3-A'!P483)</f>
        <v/>
      </c>
      <c r="O483" s="142">
        <f>'Ek.3-A'!S483</f>
        <v>0</v>
      </c>
      <c r="P483" s="143" t="str">
        <f>'Ek.3-A'!L483</f>
        <v/>
      </c>
      <c r="Q483" s="24" t="str">
        <f>'Ek.3-A'!M483</f>
        <v/>
      </c>
      <c r="R483" s="24">
        <f t="shared" si="107"/>
        <v>0</v>
      </c>
      <c r="S483" s="141" t="str">
        <f t="shared" si="108"/>
        <v>H</v>
      </c>
      <c r="T483" s="24">
        <f>IF(S483="E",SUM($R$5:R483),0)</f>
        <v>0</v>
      </c>
      <c r="U483" s="143">
        <f t="shared" si="109"/>
        <v>0</v>
      </c>
    </row>
    <row r="484" spans="1:41" x14ac:dyDescent="0.25">
      <c r="A484" s="6">
        <v>5.84</v>
      </c>
      <c r="B484" s="31" t="s">
        <v>90</v>
      </c>
      <c r="D484" s="87">
        <v>293319900011</v>
      </c>
      <c r="E484" s="3">
        <v>0.6</v>
      </c>
      <c r="K484" s="3">
        <f t="shared" si="110"/>
        <v>359</v>
      </c>
      <c r="L484" s="97" t="str">
        <f>IF(TRIM('Ek.3-A'!F484)&lt;&gt;"","var","yok")</f>
        <v>yok</v>
      </c>
      <c r="M484" s="5" t="str">
        <f>IF('Ek.3-A'!F484="", "", IF(VLOOKUP('Ek.3-A'!F484, Veriler!D:E, 2, 0)=0, "", VLOOKUP('Ek.3-A'!F484, Veriler!D:E, 2, 0)))</f>
        <v/>
      </c>
      <c r="N484" s="5" t="str">
        <f>IF('Ek.3-A'!P484="", "", 'Ek.3-A'!P484)</f>
        <v/>
      </c>
      <c r="O484" s="142">
        <f>'Ek.3-A'!S484</f>
        <v>0</v>
      </c>
      <c r="P484" s="143" t="str">
        <f>'Ek.3-A'!L484</f>
        <v/>
      </c>
      <c r="Q484" s="24" t="str">
        <f>'Ek.3-A'!M484</f>
        <v/>
      </c>
      <c r="R484" s="24">
        <f t="shared" si="107"/>
        <v>0</v>
      </c>
      <c r="S484" s="141" t="str">
        <f t="shared" si="108"/>
        <v>H</v>
      </c>
      <c r="T484" s="24">
        <f>IF(S484="E",SUM($R$5:R484),0)</f>
        <v>0</v>
      </c>
      <c r="U484" s="143">
        <f t="shared" si="109"/>
        <v>0</v>
      </c>
    </row>
    <row r="485" spans="1:41" x14ac:dyDescent="0.25">
      <c r="A485" s="6">
        <v>5.85</v>
      </c>
      <c r="B485" s="31" t="s">
        <v>90</v>
      </c>
      <c r="D485" s="86">
        <v>292145000011</v>
      </c>
      <c r="E485" s="3">
        <v>0.6</v>
      </c>
      <c r="K485" s="3">
        <f t="shared" si="110"/>
        <v>360</v>
      </c>
      <c r="L485" s="97" t="str">
        <f>IF(TRIM('Ek.3-A'!F485)&lt;&gt;"","var","yok")</f>
        <v>yok</v>
      </c>
      <c r="M485" s="5" t="str">
        <f>IF('Ek.3-A'!F485="", "", IF(VLOOKUP('Ek.3-A'!F485, Veriler!D:E, 2, 0)=0, "", VLOOKUP('Ek.3-A'!F485, Veriler!D:E, 2, 0)))</f>
        <v/>
      </c>
      <c r="N485" s="5" t="str">
        <f>IF('Ek.3-A'!P485="", "", 'Ek.3-A'!P485)</f>
        <v/>
      </c>
      <c r="O485" s="142">
        <f>'Ek.3-A'!S485</f>
        <v>0</v>
      </c>
      <c r="P485" s="143" t="str">
        <f>'Ek.3-A'!L485</f>
        <v/>
      </c>
      <c r="Q485" s="24" t="str">
        <f>'Ek.3-A'!M485</f>
        <v/>
      </c>
      <c r="R485" s="24">
        <f t="shared" si="107"/>
        <v>0</v>
      </c>
      <c r="S485" s="141" t="str">
        <f t="shared" si="108"/>
        <v>H</v>
      </c>
      <c r="T485" s="24">
        <f>IF(S485="E",SUM($R$5:R485),0)</f>
        <v>0</v>
      </c>
      <c r="U485" s="143">
        <f t="shared" si="109"/>
        <v>0</v>
      </c>
    </row>
    <row r="486" spans="1:41" x14ac:dyDescent="0.25">
      <c r="A486" s="6">
        <v>5.86</v>
      </c>
      <c r="B486" s="31" t="s">
        <v>90</v>
      </c>
      <c r="D486" s="87">
        <v>292145000012</v>
      </c>
      <c r="E486" s="3">
        <v>0.6</v>
      </c>
      <c r="K486" s="3">
        <f t="shared" si="110"/>
        <v>361</v>
      </c>
      <c r="L486" s="97" t="str">
        <f>IF(TRIM('Ek.3-A'!F486)&lt;&gt;"","var","yok")</f>
        <v>yok</v>
      </c>
      <c r="M486" s="5" t="str">
        <f>IF('Ek.3-A'!F486="", "", IF(VLOOKUP('Ek.3-A'!F486, Veriler!D:E, 2, 0)=0, "", VLOOKUP('Ek.3-A'!F486, Veriler!D:E, 2, 0)))</f>
        <v/>
      </c>
      <c r="N486" s="5" t="str">
        <f>IF('Ek.3-A'!P486="", "", 'Ek.3-A'!P486)</f>
        <v/>
      </c>
      <c r="O486" s="142">
        <f>'Ek.3-A'!S486</f>
        <v>0</v>
      </c>
      <c r="P486" s="143" t="str">
        <f>'Ek.3-A'!L486</f>
        <v/>
      </c>
      <c r="Q486" s="24" t="str">
        <f>'Ek.3-A'!M486</f>
        <v/>
      </c>
      <c r="R486" s="24">
        <f t="shared" si="107"/>
        <v>0</v>
      </c>
      <c r="S486" s="141" t="str">
        <f t="shared" si="108"/>
        <v>H</v>
      </c>
      <c r="T486" s="24">
        <f>IF(S486="E",SUM($R$5:R486),0)</f>
        <v>0</v>
      </c>
      <c r="U486" s="143">
        <f t="shared" si="109"/>
        <v>0</v>
      </c>
    </row>
    <row r="487" spans="1:41" x14ac:dyDescent="0.25">
      <c r="A487" s="6">
        <v>5.87</v>
      </c>
      <c r="B487" s="31" t="s">
        <v>90</v>
      </c>
      <c r="D487" s="86">
        <v>292119400000</v>
      </c>
      <c r="E487" s="3">
        <v>0.6</v>
      </c>
      <c r="K487" s="3">
        <f t="shared" si="110"/>
        <v>362</v>
      </c>
      <c r="L487" s="97" t="str">
        <f>IF(TRIM('Ek.3-A'!F487)&lt;&gt;"","var","yok")</f>
        <v>yok</v>
      </c>
      <c r="M487" s="5" t="str">
        <f>IF('Ek.3-A'!F487="", "", IF(VLOOKUP('Ek.3-A'!F487, Veriler!D:E, 2, 0)=0, "", VLOOKUP('Ek.3-A'!F487, Veriler!D:E, 2, 0)))</f>
        <v/>
      </c>
      <c r="N487" s="5" t="str">
        <f>IF('Ek.3-A'!P487="", "", 'Ek.3-A'!P487)</f>
        <v/>
      </c>
      <c r="O487" s="142">
        <f>'Ek.3-A'!S487</f>
        <v>0</v>
      </c>
      <c r="P487" s="143" t="str">
        <f>'Ek.3-A'!L487</f>
        <v/>
      </c>
      <c r="Q487" s="24" t="str">
        <f>'Ek.3-A'!M487</f>
        <v/>
      </c>
      <c r="R487" s="24">
        <f t="shared" si="107"/>
        <v>0</v>
      </c>
      <c r="S487" s="141" t="str">
        <f t="shared" si="108"/>
        <v>H</v>
      </c>
      <c r="T487" s="24">
        <f>IF(S487="E",SUM($R$5:R487),0)</f>
        <v>0</v>
      </c>
      <c r="U487" s="143">
        <f t="shared" si="109"/>
        <v>0</v>
      </c>
    </row>
    <row r="488" spans="1:41" x14ac:dyDescent="0.25">
      <c r="A488" s="6">
        <v>5.88</v>
      </c>
      <c r="B488" s="31" t="s">
        <v>90</v>
      </c>
      <c r="D488" s="87">
        <v>290343000013</v>
      </c>
      <c r="E488" s="3">
        <v>0.6</v>
      </c>
      <c r="K488" s="3">
        <f t="shared" si="110"/>
        <v>363</v>
      </c>
      <c r="L488" s="97" t="str">
        <f>IF(TRIM('Ek.3-A'!F488)&lt;&gt;"","var","yok")</f>
        <v>yok</v>
      </c>
      <c r="M488" s="5" t="str">
        <f>IF('Ek.3-A'!F488="", "", IF(VLOOKUP('Ek.3-A'!F488, Veriler!D:E, 2, 0)=0, "", VLOOKUP('Ek.3-A'!F488, Veriler!D:E, 2, 0)))</f>
        <v/>
      </c>
      <c r="N488" s="5" t="str">
        <f>IF('Ek.3-A'!P488="", "", 'Ek.3-A'!P488)</f>
        <v/>
      </c>
      <c r="O488" s="142">
        <f>'Ek.3-A'!S488</f>
        <v>0</v>
      </c>
      <c r="P488" s="143" t="str">
        <f>'Ek.3-A'!L488</f>
        <v/>
      </c>
      <c r="Q488" s="24" t="str">
        <f>'Ek.3-A'!M488</f>
        <v/>
      </c>
      <c r="R488" s="24">
        <f t="shared" si="107"/>
        <v>0</v>
      </c>
      <c r="S488" s="141" t="str">
        <f t="shared" si="108"/>
        <v>H</v>
      </c>
      <c r="T488" s="24">
        <f>IF(S488="E",SUM($R$5:R488),0)</f>
        <v>0</v>
      </c>
      <c r="U488" s="143">
        <f t="shared" si="109"/>
        <v>0</v>
      </c>
    </row>
    <row r="489" spans="1:41" x14ac:dyDescent="0.25">
      <c r="A489" s="6">
        <v>5.89</v>
      </c>
      <c r="B489" s="31" t="s">
        <v>90</v>
      </c>
      <c r="D489" s="86">
        <v>290345000011</v>
      </c>
      <c r="E489" s="3">
        <v>0.6</v>
      </c>
      <c r="K489" s="3">
        <f t="shared" si="110"/>
        <v>364</v>
      </c>
      <c r="L489" s="97" t="str">
        <f>IF(TRIM('Ek.3-A'!F489)&lt;&gt;"","var","yok")</f>
        <v>yok</v>
      </c>
      <c r="M489" s="5" t="str">
        <f>IF('Ek.3-A'!F489="", "", IF(VLOOKUP('Ek.3-A'!F489, Veriler!D:E, 2, 0)=0, "", VLOOKUP('Ek.3-A'!F489, Veriler!D:E, 2, 0)))</f>
        <v/>
      </c>
      <c r="N489" s="5" t="str">
        <f>IF('Ek.3-A'!P489="", "", 'Ek.3-A'!P489)</f>
        <v/>
      </c>
      <c r="O489" s="142">
        <f>'Ek.3-A'!S489</f>
        <v>0</v>
      </c>
      <c r="P489" s="143" t="str">
        <f>'Ek.3-A'!L489</f>
        <v/>
      </c>
      <c r="Q489" s="24" t="str">
        <f>'Ek.3-A'!M489</f>
        <v/>
      </c>
      <c r="R489" s="24">
        <f t="shared" si="107"/>
        <v>0</v>
      </c>
      <c r="S489" s="141" t="str">
        <f t="shared" si="108"/>
        <v>H</v>
      </c>
      <c r="T489" s="24">
        <f>IF(S489="E",SUM($R$5:R489),0)</f>
        <v>0</v>
      </c>
      <c r="U489" s="143">
        <f t="shared" si="109"/>
        <v>0</v>
      </c>
    </row>
    <row r="490" spans="1:41" x14ac:dyDescent="0.25">
      <c r="A490" s="6">
        <v>5.9</v>
      </c>
      <c r="B490" s="31" t="s">
        <v>90</v>
      </c>
      <c r="D490" s="87">
        <v>290919900025</v>
      </c>
      <c r="E490" s="3">
        <v>0.6</v>
      </c>
      <c r="T490" s="24"/>
      <c r="U490" s="25"/>
      <c r="AO490" s="140">
        <f>'Ek.3-A'!L490</f>
        <v>0</v>
      </c>
    </row>
    <row r="491" spans="1:41" x14ac:dyDescent="0.25">
      <c r="A491" s="6">
        <v>5.91</v>
      </c>
      <c r="B491" s="31" t="s">
        <v>90</v>
      </c>
      <c r="D491" s="86">
        <v>290348000012</v>
      </c>
      <c r="E491" s="3">
        <v>0.6</v>
      </c>
      <c r="T491" s="24"/>
      <c r="U491" s="25"/>
      <c r="AO491" s="140"/>
    </row>
    <row r="492" spans="1:41" x14ac:dyDescent="0.25">
      <c r="A492" s="6">
        <v>5.92</v>
      </c>
      <c r="B492" s="31" t="s">
        <v>90</v>
      </c>
      <c r="D492" s="87">
        <v>290346000011</v>
      </c>
      <c r="E492" s="3">
        <v>0.6</v>
      </c>
      <c r="T492" s="24"/>
      <c r="U492" s="25"/>
      <c r="AO492" s="140"/>
    </row>
    <row r="493" spans="1:41" x14ac:dyDescent="0.25">
      <c r="A493" s="6">
        <v>5.93</v>
      </c>
      <c r="B493" s="31" t="s">
        <v>90</v>
      </c>
      <c r="D493" s="86">
        <v>290347000011</v>
      </c>
      <c r="E493" s="3">
        <v>0.6</v>
      </c>
      <c r="T493" s="24"/>
      <c r="U493" s="25"/>
      <c r="AO493" s="140"/>
    </row>
    <row r="494" spans="1:41" x14ac:dyDescent="0.25">
      <c r="A494" s="6">
        <v>5.94</v>
      </c>
      <c r="B494" s="31" t="s">
        <v>90</v>
      </c>
      <c r="D494" s="87">
        <v>290346000014</v>
      </c>
      <c r="E494" s="3">
        <v>0.6</v>
      </c>
      <c r="T494" s="24"/>
      <c r="U494" s="25"/>
    </row>
    <row r="495" spans="1:41" x14ac:dyDescent="0.25">
      <c r="A495" s="6">
        <v>5.95</v>
      </c>
      <c r="B495" s="31" t="s">
        <v>90</v>
      </c>
      <c r="D495" s="86">
        <v>290344000012</v>
      </c>
      <c r="E495" s="3">
        <v>0.6</v>
      </c>
      <c r="T495" s="24"/>
      <c r="U495" s="25"/>
    </row>
    <row r="496" spans="1:41" x14ac:dyDescent="0.25">
      <c r="A496" s="6">
        <v>5.96</v>
      </c>
      <c r="B496" s="31" t="s">
        <v>90</v>
      </c>
      <c r="D496" s="87">
        <v>290345000012</v>
      </c>
      <c r="E496" s="3">
        <v>0.6</v>
      </c>
      <c r="T496" s="24"/>
      <c r="U496" s="25"/>
    </row>
    <row r="497" spans="1:21" x14ac:dyDescent="0.25">
      <c r="A497" s="6">
        <v>5.97</v>
      </c>
      <c r="B497" s="31" t="s">
        <v>90</v>
      </c>
      <c r="D497" s="86">
        <v>290919900034</v>
      </c>
      <c r="E497" s="3">
        <v>0.6</v>
      </c>
      <c r="T497" s="24"/>
      <c r="U497" s="25"/>
    </row>
    <row r="498" spans="1:21" x14ac:dyDescent="0.25">
      <c r="A498" s="6">
        <v>5.98</v>
      </c>
      <c r="B498" s="31" t="s">
        <v>90</v>
      </c>
      <c r="D498" s="87">
        <v>290919900023</v>
      </c>
      <c r="E498" s="3">
        <v>0.6</v>
      </c>
      <c r="T498" s="24"/>
      <c r="U498" s="25"/>
    </row>
    <row r="499" spans="1:21" x14ac:dyDescent="0.25">
      <c r="A499" s="6">
        <v>5.99</v>
      </c>
      <c r="B499" s="31" t="s">
        <v>90</v>
      </c>
      <c r="D499" s="86">
        <v>290369190011</v>
      </c>
      <c r="E499" s="3">
        <v>0.6</v>
      </c>
      <c r="K499" s="3">
        <f>K489+1</f>
        <v>365</v>
      </c>
      <c r="L499" s="97" t="str">
        <f>IF(TRIM('Ek.3-A'!F499)&lt;&gt;"","var","yok")</f>
        <v>yok</v>
      </c>
      <c r="M499" s="5" t="str">
        <f>IF('Ek.3-A'!F499="", "", IF(VLOOKUP('Ek.3-A'!F499, Veriler!D:E, 2, 0)=0, "", VLOOKUP('Ek.3-A'!F499, Veriler!D:E, 2, 0)))</f>
        <v/>
      </c>
      <c r="N499" s="5" t="str">
        <f>IF('Ek.3-A'!P499="", "", 'Ek.3-A'!P499)</f>
        <v/>
      </c>
      <c r="O499" s="142">
        <f>'Ek.3-A'!S499</f>
        <v>0</v>
      </c>
      <c r="P499" s="143" t="str">
        <f>'Ek.3-A'!L499</f>
        <v/>
      </c>
      <c r="Q499" s="24" t="str">
        <f>'Ek.3-A'!M499</f>
        <v/>
      </c>
      <c r="R499" s="24">
        <f t="shared" ref="R499:R512" si="111">IF(L499="var",0,IF(Q499&lt;=0.005,Q499,0))</f>
        <v>0</v>
      </c>
      <c r="S499" s="141" t="str">
        <f t="shared" ref="S499:S512" si="112">IF(Q499&lt;=0.005,"E","H")</f>
        <v>H</v>
      </c>
      <c r="T499" s="24">
        <f>IF(S499="E",SUM($R$5:R499),0)</f>
        <v>0</v>
      </c>
      <c r="U499" s="143">
        <f t="shared" ref="U499:U512" si="113">IF(T499&lt;=0.1, O499, IF(R499&gt;$G$2, R499*O499, $G$2*O499))</f>
        <v>0</v>
      </c>
    </row>
    <row r="500" spans="1:21" x14ac:dyDescent="0.25">
      <c r="A500" s="6">
        <v>6</v>
      </c>
      <c r="B500" s="31" t="s">
        <v>90</v>
      </c>
      <c r="D500" s="87">
        <v>290919900030</v>
      </c>
      <c r="E500" s="3">
        <v>0.6</v>
      </c>
      <c r="K500" s="3">
        <f t="shared" ref="K500:K512" si="114">K499+1</f>
        <v>366</v>
      </c>
      <c r="L500" s="97" t="str">
        <f>IF(TRIM('Ek.3-A'!F500)&lt;&gt;"","var","yok")</f>
        <v>yok</v>
      </c>
      <c r="M500" s="5" t="str">
        <f>IF('Ek.3-A'!F500="", "", IF(VLOOKUP('Ek.3-A'!F500, Veriler!D:E, 2, 0)=0, "", VLOOKUP('Ek.3-A'!F500, Veriler!D:E, 2, 0)))</f>
        <v/>
      </c>
      <c r="N500" s="5" t="str">
        <f>IF('Ek.3-A'!P500="", "", 'Ek.3-A'!P500)</f>
        <v/>
      </c>
      <c r="O500" s="142">
        <f>'Ek.3-A'!S500</f>
        <v>0</v>
      </c>
      <c r="P500" s="143" t="str">
        <f>'Ek.3-A'!L500</f>
        <v/>
      </c>
      <c r="Q500" s="24" t="str">
        <f>'Ek.3-A'!M500</f>
        <v/>
      </c>
      <c r="R500" s="24">
        <f t="shared" si="111"/>
        <v>0</v>
      </c>
      <c r="S500" s="141" t="str">
        <f t="shared" si="112"/>
        <v>H</v>
      </c>
      <c r="T500" s="24">
        <f>IF(S500="E",SUM($R$5:R500),0)</f>
        <v>0</v>
      </c>
      <c r="U500" s="143">
        <f t="shared" si="113"/>
        <v>0</v>
      </c>
    </row>
    <row r="501" spans="1:21" x14ac:dyDescent="0.25">
      <c r="A501" s="6">
        <v>6.01</v>
      </c>
      <c r="B501" s="31" t="s">
        <v>90</v>
      </c>
      <c r="D501" s="86">
        <v>290389100000</v>
      </c>
      <c r="E501" s="3">
        <v>0.6</v>
      </c>
      <c r="K501" s="3">
        <f t="shared" si="114"/>
        <v>367</v>
      </c>
      <c r="L501" s="97" t="str">
        <f>IF(TRIM('Ek.3-A'!F501)&lt;&gt;"","var","yok")</f>
        <v>yok</v>
      </c>
      <c r="M501" s="5" t="str">
        <f>IF('Ek.3-A'!F501="", "", IF(VLOOKUP('Ek.3-A'!F501, Veriler!D:E, 2, 0)=0, "", VLOOKUP('Ek.3-A'!F501, Veriler!D:E, 2, 0)))</f>
        <v/>
      </c>
      <c r="N501" s="5" t="str">
        <f>IF('Ek.3-A'!P501="", "", 'Ek.3-A'!P501)</f>
        <v/>
      </c>
      <c r="O501" s="142">
        <f>'Ek.3-A'!S501</f>
        <v>0</v>
      </c>
      <c r="P501" s="143" t="str">
        <f>'Ek.3-A'!L501</f>
        <v/>
      </c>
      <c r="Q501" s="24" t="str">
        <f>'Ek.3-A'!M501</f>
        <v/>
      </c>
      <c r="R501" s="24">
        <f t="shared" si="111"/>
        <v>0</v>
      </c>
      <c r="S501" s="141" t="str">
        <f t="shared" si="112"/>
        <v>H</v>
      </c>
      <c r="T501" s="24">
        <f>IF(S501="E",SUM($R$5:R501),0)</f>
        <v>0</v>
      </c>
      <c r="U501" s="143">
        <f t="shared" si="113"/>
        <v>0</v>
      </c>
    </row>
    <row r="502" spans="1:21" x14ac:dyDescent="0.25">
      <c r="A502" s="6">
        <v>6.02</v>
      </c>
      <c r="B502" s="31" t="s">
        <v>90</v>
      </c>
      <c r="D502" s="87">
        <v>290124000000</v>
      </c>
      <c r="E502" s="3">
        <v>0.6</v>
      </c>
      <c r="K502" s="3">
        <f t="shared" si="114"/>
        <v>368</v>
      </c>
      <c r="L502" s="97" t="str">
        <f>IF(TRIM('Ek.3-A'!F502)&lt;&gt;"","var","yok")</f>
        <v>yok</v>
      </c>
      <c r="M502" s="5" t="str">
        <f>IF('Ek.3-A'!F502="", "", IF(VLOOKUP('Ek.3-A'!F502, Veriler!D:E, 2, 0)=0, "", VLOOKUP('Ek.3-A'!F502, Veriler!D:E, 2, 0)))</f>
        <v/>
      </c>
      <c r="N502" s="5" t="str">
        <f>IF('Ek.3-A'!P502="", "", 'Ek.3-A'!P502)</f>
        <v/>
      </c>
      <c r="O502" s="142">
        <f>'Ek.3-A'!S502</f>
        <v>0</v>
      </c>
      <c r="P502" s="143" t="str">
        <f>'Ek.3-A'!L502</f>
        <v/>
      </c>
      <c r="Q502" s="24" t="str">
        <f>'Ek.3-A'!M502</f>
        <v/>
      </c>
      <c r="R502" s="24">
        <f t="shared" si="111"/>
        <v>0</v>
      </c>
      <c r="S502" s="141" t="str">
        <f t="shared" si="112"/>
        <v>H</v>
      </c>
      <c r="T502" s="24">
        <f>IF(S502="E",SUM($R$5:R502),0)</f>
        <v>0</v>
      </c>
      <c r="U502" s="143">
        <f t="shared" si="113"/>
        <v>0</v>
      </c>
    </row>
    <row r="503" spans="1:21" x14ac:dyDescent="0.25">
      <c r="A503" s="6">
        <v>6.03</v>
      </c>
      <c r="B503" s="31" t="s">
        <v>90</v>
      </c>
      <c r="D503" s="86">
        <v>293299005013</v>
      </c>
      <c r="E503" s="3">
        <v>0.6</v>
      </c>
      <c r="K503" s="3">
        <f t="shared" si="114"/>
        <v>369</v>
      </c>
      <c r="L503" s="97" t="str">
        <f>IF(TRIM('Ek.3-A'!F503)&lt;&gt;"","var","yok")</f>
        <v>yok</v>
      </c>
      <c r="M503" s="5" t="str">
        <f>IF('Ek.3-A'!F503="", "", IF(VLOOKUP('Ek.3-A'!F503, Veriler!D:E, 2, 0)=0, "", VLOOKUP('Ek.3-A'!F503, Veriler!D:E, 2, 0)))</f>
        <v/>
      </c>
      <c r="N503" s="5" t="str">
        <f>IF('Ek.3-A'!P503="", "", 'Ek.3-A'!P503)</f>
        <v/>
      </c>
      <c r="O503" s="142">
        <f>'Ek.3-A'!S503</f>
        <v>0</v>
      </c>
      <c r="P503" s="143" t="str">
        <f>'Ek.3-A'!L503</f>
        <v/>
      </c>
      <c r="Q503" s="24" t="str">
        <f>'Ek.3-A'!M503</f>
        <v/>
      </c>
      <c r="R503" s="24">
        <f t="shared" si="111"/>
        <v>0</v>
      </c>
      <c r="S503" s="141" t="str">
        <f t="shared" si="112"/>
        <v>H</v>
      </c>
      <c r="T503" s="24">
        <f>IF(S503="E",SUM($R$5:R503),0)</f>
        <v>0</v>
      </c>
      <c r="U503" s="143">
        <f t="shared" si="113"/>
        <v>0</v>
      </c>
    </row>
    <row r="504" spans="1:21" x14ac:dyDescent="0.25">
      <c r="A504" s="6">
        <v>6.04</v>
      </c>
      <c r="B504" s="31" t="s">
        <v>90</v>
      </c>
      <c r="D504" s="87">
        <v>293299005011</v>
      </c>
      <c r="E504" s="3">
        <v>0.6</v>
      </c>
      <c r="K504" s="3">
        <f t="shared" si="114"/>
        <v>370</v>
      </c>
      <c r="L504" s="97" t="str">
        <f>IF(TRIM('Ek.3-A'!F504)&lt;&gt;"","var","yok")</f>
        <v>yok</v>
      </c>
      <c r="M504" s="5" t="str">
        <f>IF('Ek.3-A'!F504="", "", IF(VLOOKUP('Ek.3-A'!F504, Veriler!D:E, 2, 0)=0, "", VLOOKUP('Ek.3-A'!F504, Veriler!D:E, 2, 0)))</f>
        <v/>
      </c>
      <c r="N504" s="5" t="str">
        <f>IF('Ek.3-A'!P504="", "", 'Ek.3-A'!P504)</f>
        <v/>
      </c>
      <c r="O504" s="142">
        <f>'Ek.3-A'!S504</f>
        <v>0</v>
      </c>
      <c r="P504" s="143" t="str">
        <f>'Ek.3-A'!L504</f>
        <v/>
      </c>
      <c r="Q504" s="24" t="str">
        <f>'Ek.3-A'!M504</f>
        <v/>
      </c>
      <c r="R504" s="24">
        <f t="shared" si="111"/>
        <v>0</v>
      </c>
      <c r="S504" s="141" t="str">
        <f t="shared" si="112"/>
        <v>H</v>
      </c>
      <c r="T504" s="24">
        <f>IF(S504="E",SUM($R$5:R504),0)</f>
        <v>0</v>
      </c>
      <c r="U504" s="143">
        <f t="shared" si="113"/>
        <v>0</v>
      </c>
    </row>
    <row r="505" spans="1:21" x14ac:dyDescent="0.25">
      <c r="A505" s="6">
        <v>6.05</v>
      </c>
      <c r="B505" s="31" t="s">
        <v>90</v>
      </c>
      <c r="D505" s="86">
        <v>293359200000</v>
      </c>
      <c r="E505" s="3">
        <v>0.6</v>
      </c>
      <c r="K505" s="3">
        <f t="shared" si="114"/>
        <v>371</v>
      </c>
      <c r="L505" s="97" t="str">
        <f>IF(TRIM('Ek.3-A'!F505)&lt;&gt;"","var","yok")</f>
        <v>yok</v>
      </c>
      <c r="M505" s="5" t="str">
        <f>IF('Ek.3-A'!F505="", "", IF(VLOOKUP('Ek.3-A'!F505, Veriler!D:E, 2, 0)=0, "", VLOOKUP('Ek.3-A'!F505, Veriler!D:E, 2, 0)))</f>
        <v/>
      </c>
      <c r="N505" s="5" t="str">
        <f>IF('Ek.3-A'!P505="", "", 'Ek.3-A'!P505)</f>
        <v/>
      </c>
      <c r="O505" s="142">
        <f>'Ek.3-A'!S505</f>
        <v>0</v>
      </c>
      <c r="P505" s="143" t="str">
        <f>'Ek.3-A'!L505</f>
        <v/>
      </c>
      <c r="Q505" s="24" t="str">
        <f>'Ek.3-A'!M505</f>
        <v/>
      </c>
      <c r="R505" s="24">
        <f t="shared" si="111"/>
        <v>0</v>
      </c>
      <c r="S505" s="141" t="str">
        <f t="shared" si="112"/>
        <v>H</v>
      </c>
      <c r="T505" s="24">
        <f>IF(S505="E",SUM($R$5:R505),0)</f>
        <v>0</v>
      </c>
      <c r="U505" s="143">
        <f t="shared" si="113"/>
        <v>0</v>
      </c>
    </row>
    <row r="506" spans="1:21" x14ac:dyDescent="0.25">
      <c r="A506" s="6">
        <v>6.06</v>
      </c>
      <c r="B506" s="31" t="s">
        <v>90</v>
      </c>
      <c r="D506" s="87">
        <v>293299005012</v>
      </c>
      <c r="E506" s="3">
        <v>0.6</v>
      </c>
      <c r="K506" s="3">
        <f t="shared" si="114"/>
        <v>372</v>
      </c>
      <c r="L506" s="97" t="str">
        <f>IF(TRIM('Ek.3-A'!F506)&lt;&gt;"","var","yok")</f>
        <v>yok</v>
      </c>
      <c r="M506" s="5" t="str">
        <f>IF('Ek.3-A'!F506="", "", IF(VLOOKUP('Ek.3-A'!F506, Veriler!D:E, 2, 0)=0, "", VLOOKUP('Ek.3-A'!F506, Veriler!D:E, 2, 0)))</f>
        <v/>
      </c>
      <c r="N506" s="5" t="str">
        <f>IF('Ek.3-A'!P506="", "", 'Ek.3-A'!P506)</f>
        <v/>
      </c>
      <c r="O506" s="142">
        <f>'Ek.3-A'!S506</f>
        <v>0</v>
      </c>
      <c r="P506" s="143" t="str">
        <f>'Ek.3-A'!L506</f>
        <v/>
      </c>
      <c r="Q506" s="24" t="str">
        <f>'Ek.3-A'!M506</f>
        <v/>
      </c>
      <c r="R506" s="24">
        <f t="shared" si="111"/>
        <v>0</v>
      </c>
      <c r="S506" s="141" t="str">
        <f t="shared" si="112"/>
        <v>H</v>
      </c>
      <c r="T506" s="24">
        <f>IF(S506="E",SUM($R$5:R506),0)</f>
        <v>0</v>
      </c>
      <c r="U506" s="143">
        <f t="shared" si="113"/>
        <v>0</v>
      </c>
    </row>
    <row r="507" spans="1:21" x14ac:dyDescent="0.25">
      <c r="A507" s="6">
        <v>6.07</v>
      </c>
      <c r="B507" s="31" t="s">
        <v>90</v>
      </c>
      <c r="D507" s="86">
        <v>291469100000</v>
      </c>
      <c r="E507" s="3">
        <v>0.6</v>
      </c>
      <c r="K507" s="3">
        <f t="shared" si="114"/>
        <v>373</v>
      </c>
      <c r="L507" s="97" t="str">
        <f>IF(TRIM('Ek.3-A'!F507)&lt;&gt;"","var","yok")</f>
        <v>yok</v>
      </c>
      <c r="M507" s="5" t="str">
        <f>IF('Ek.3-A'!F507="", "", IF(VLOOKUP('Ek.3-A'!F507, Veriler!D:E, 2, 0)=0, "", VLOOKUP('Ek.3-A'!F507, Veriler!D:E, 2, 0)))</f>
        <v/>
      </c>
      <c r="N507" s="5" t="str">
        <f>IF('Ek.3-A'!P507="", "", 'Ek.3-A'!P507)</f>
        <v/>
      </c>
      <c r="O507" s="142">
        <f>'Ek.3-A'!S507</f>
        <v>0</v>
      </c>
      <c r="P507" s="143" t="str">
        <f>'Ek.3-A'!L507</f>
        <v/>
      </c>
      <c r="Q507" s="24" t="str">
        <f>'Ek.3-A'!M507</f>
        <v/>
      </c>
      <c r="R507" s="24">
        <f t="shared" si="111"/>
        <v>0</v>
      </c>
      <c r="S507" s="141" t="str">
        <f t="shared" si="112"/>
        <v>H</v>
      </c>
      <c r="T507" s="24">
        <f>IF(S507="E",SUM($R$5:R507),0)</f>
        <v>0</v>
      </c>
      <c r="U507" s="143">
        <f t="shared" si="113"/>
        <v>0</v>
      </c>
    </row>
    <row r="508" spans="1:21" x14ac:dyDescent="0.25">
      <c r="A508" s="6">
        <v>6.08</v>
      </c>
      <c r="B508" s="31" t="s">
        <v>90</v>
      </c>
      <c r="D508" s="87">
        <v>151800990000</v>
      </c>
      <c r="E508" s="3">
        <v>0.6</v>
      </c>
      <c r="K508" s="3">
        <f t="shared" si="114"/>
        <v>374</v>
      </c>
      <c r="L508" s="97" t="str">
        <f>IF(TRIM('Ek.3-A'!F508)&lt;&gt;"","var","yok")</f>
        <v>yok</v>
      </c>
      <c r="M508" s="5" t="str">
        <f>IF('Ek.3-A'!F508="", "", IF(VLOOKUP('Ek.3-A'!F508, Veriler!D:E, 2, 0)=0, "", VLOOKUP('Ek.3-A'!F508, Veriler!D:E, 2, 0)))</f>
        <v/>
      </c>
      <c r="N508" s="5" t="str">
        <f>IF('Ek.3-A'!P508="", "", 'Ek.3-A'!P508)</f>
        <v/>
      </c>
      <c r="O508" s="142">
        <f>'Ek.3-A'!S508</f>
        <v>0</v>
      </c>
      <c r="P508" s="143" t="str">
        <f>'Ek.3-A'!L508</f>
        <v/>
      </c>
      <c r="Q508" s="24" t="str">
        <f>'Ek.3-A'!M508</f>
        <v/>
      </c>
      <c r="R508" s="24">
        <f t="shared" si="111"/>
        <v>0</v>
      </c>
      <c r="S508" s="141" t="str">
        <f t="shared" si="112"/>
        <v>H</v>
      </c>
      <c r="T508" s="24">
        <f>IF(S508="E",SUM($R$5:R508),0)</f>
        <v>0</v>
      </c>
      <c r="U508" s="143">
        <f t="shared" si="113"/>
        <v>0</v>
      </c>
    </row>
    <row r="509" spans="1:21" x14ac:dyDescent="0.25">
      <c r="A509" s="6">
        <v>6.09</v>
      </c>
      <c r="B509" s="31" t="s">
        <v>90</v>
      </c>
      <c r="D509" s="86">
        <v>290919900026</v>
      </c>
      <c r="E509" s="3">
        <v>0.6</v>
      </c>
      <c r="K509" s="3">
        <f t="shared" si="114"/>
        <v>375</v>
      </c>
      <c r="L509" s="97" t="str">
        <f>IF(TRIM('Ek.3-A'!F509)&lt;&gt;"","var","yok")</f>
        <v>yok</v>
      </c>
      <c r="M509" s="5" t="str">
        <f>IF('Ek.3-A'!F509="", "", IF(VLOOKUP('Ek.3-A'!F509, Veriler!D:E, 2, 0)=0, "", VLOOKUP('Ek.3-A'!F509, Veriler!D:E, 2, 0)))</f>
        <v/>
      </c>
      <c r="N509" s="5" t="str">
        <f>IF('Ek.3-A'!P509="", "", 'Ek.3-A'!P509)</f>
        <v/>
      </c>
      <c r="O509" s="142">
        <f>'Ek.3-A'!S509</f>
        <v>0</v>
      </c>
      <c r="P509" s="143" t="str">
        <f>'Ek.3-A'!L509</f>
        <v/>
      </c>
      <c r="Q509" s="24" t="str">
        <f>'Ek.3-A'!M509</f>
        <v/>
      </c>
      <c r="R509" s="24">
        <f t="shared" si="111"/>
        <v>0</v>
      </c>
      <c r="S509" s="141" t="str">
        <f t="shared" si="112"/>
        <v>H</v>
      </c>
      <c r="T509" s="24">
        <f>IF(S509="E",SUM($R$5:R509),0)</f>
        <v>0</v>
      </c>
      <c r="U509" s="143">
        <f t="shared" si="113"/>
        <v>0</v>
      </c>
    </row>
    <row r="510" spans="1:21" x14ac:dyDescent="0.25">
      <c r="A510" s="6">
        <v>6.1</v>
      </c>
      <c r="B510" s="31" t="s">
        <v>90</v>
      </c>
      <c r="D510" s="87">
        <v>291560110000</v>
      </c>
      <c r="E510" s="3">
        <v>0.6</v>
      </c>
      <c r="K510" s="3">
        <f t="shared" si="114"/>
        <v>376</v>
      </c>
      <c r="L510" s="97" t="str">
        <f>IF(TRIM('Ek.3-A'!F510)&lt;&gt;"","var","yok")</f>
        <v>yok</v>
      </c>
      <c r="M510" s="5" t="str">
        <f>IF('Ek.3-A'!F510="", "", IF(VLOOKUP('Ek.3-A'!F510, Veriler!D:E, 2, 0)=0, "", VLOOKUP('Ek.3-A'!F510, Veriler!D:E, 2, 0)))</f>
        <v/>
      </c>
      <c r="N510" s="5" t="str">
        <f>IF('Ek.3-A'!P510="", "", 'Ek.3-A'!P510)</f>
        <v/>
      </c>
      <c r="O510" s="142">
        <f>'Ek.3-A'!S510</f>
        <v>0</v>
      </c>
      <c r="P510" s="143" t="str">
        <f>'Ek.3-A'!L510</f>
        <v/>
      </c>
      <c r="Q510" s="24" t="str">
        <f>'Ek.3-A'!M510</f>
        <v/>
      </c>
      <c r="R510" s="24">
        <f t="shared" si="111"/>
        <v>0</v>
      </c>
      <c r="S510" s="141" t="str">
        <f t="shared" si="112"/>
        <v>H</v>
      </c>
      <c r="T510" s="24">
        <f>IF(S510="E",SUM($R$5:R510),0)</f>
        <v>0</v>
      </c>
      <c r="U510" s="143">
        <f t="shared" si="113"/>
        <v>0</v>
      </c>
    </row>
    <row r="511" spans="1:21" x14ac:dyDescent="0.25">
      <c r="A511" s="6">
        <v>6.11</v>
      </c>
      <c r="B511" s="31" t="s">
        <v>90</v>
      </c>
      <c r="D511" s="86">
        <v>291030000000</v>
      </c>
      <c r="E511" s="3">
        <v>0.6</v>
      </c>
      <c r="K511" s="3">
        <f t="shared" si="114"/>
        <v>377</v>
      </c>
      <c r="L511" s="97" t="str">
        <f>IF(TRIM('Ek.3-A'!F511)&lt;&gt;"","var","yok")</f>
        <v>yok</v>
      </c>
      <c r="M511" s="5" t="str">
        <f>IF('Ek.3-A'!F511="", "", IF(VLOOKUP('Ek.3-A'!F511, Veriler!D:E, 2, 0)=0, "", VLOOKUP('Ek.3-A'!F511, Veriler!D:E, 2, 0)))</f>
        <v/>
      </c>
      <c r="N511" s="5" t="str">
        <f>IF('Ek.3-A'!P511="", "", 'Ek.3-A'!P511)</f>
        <v/>
      </c>
      <c r="O511" s="142">
        <f>'Ek.3-A'!S511</f>
        <v>0</v>
      </c>
      <c r="P511" s="143" t="str">
        <f>'Ek.3-A'!L511</f>
        <v/>
      </c>
      <c r="Q511" s="24" t="str">
        <f>'Ek.3-A'!M511</f>
        <v/>
      </c>
      <c r="R511" s="24">
        <f t="shared" si="111"/>
        <v>0</v>
      </c>
      <c r="S511" s="141" t="str">
        <f t="shared" si="112"/>
        <v>H</v>
      </c>
      <c r="T511" s="24">
        <f>IF(S511="E",SUM($R$5:R511),0)</f>
        <v>0</v>
      </c>
      <c r="U511" s="143">
        <f t="shared" si="113"/>
        <v>0</v>
      </c>
    </row>
    <row r="512" spans="1:21" x14ac:dyDescent="0.25">
      <c r="A512" s="6">
        <v>6.12</v>
      </c>
      <c r="B512" s="31" t="s">
        <v>90</v>
      </c>
      <c r="D512" s="87">
        <v>390729910000</v>
      </c>
      <c r="E512" s="3">
        <v>0.6</v>
      </c>
      <c r="K512" s="3">
        <f t="shared" si="114"/>
        <v>378</v>
      </c>
      <c r="L512" s="97" t="str">
        <f>IF(TRIM('Ek.3-A'!F512)&lt;&gt;"","var","yok")</f>
        <v>yok</v>
      </c>
      <c r="M512" s="5" t="str">
        <f>IF('Ek.3-A'!F512="", "", IF(VLOOKUP('Ek.3-A'!F512, Veriler!D:E, 2, 0)=0, "", VLOOKUP('Ek.3-A'!F512, Veriler!D:E, 2, 0)))</f>
        <v/>
      </c>
      <c r="N512" s="5" t="str">
        <f>IF('Ek.3-A'!P512="", "", 'Ek.3-A'!P512)</f>
        <v/>
      </c>
      <c r="O512" s="142">
        <f>'Ek.3-A'!S512</f>
        <v>0</v>
      </c>
      <c r="P512" s="143" t="str">
        <f>'Ek.3-A'!L512</f>
        <v/>
      </c>
      <c r="Q512" s="24" t="str">
        <f>'Ek.3-A'!M512</f>
        <v/>
      </c>
      <c r="R512" s="24">
        <f t="shared" si="111"/>
        <v>0</v>
      </c>
      <c r="S512" s="141" t="str">
        <f t="shared" si="112"/>
        <v>H</v>
      </c>
      <c r="T512" s="24">
        <f>IF(S512="E",SUM($R$5:R512),0)</f>
        <v>0</v>
      </c>
      <c r="U512" s="143">
        <f t="shared" si="113"/>
        <v>0</v>
      </c>
    </row>
    <row r="513" spans="1:41" x14ac:dyDescent="0.25">
      <c r="A513" s="6">
        <v>6.13</v>
      </c>
      <c r="B513" s="31" t="s">
        <v>90</v>
      </c>
      <c r="D513" s="86">
        <v>290715100000</v>
      </c>
      <c r="E513" s="3">
        <v>0.6</v>
      </c>
      <c r="L513" s="97"/>
      <c r="M513" s="5"/>
      <c r="N513" s="5"/>
      <c r="O513" s="5"/>
      <c r="Q513" s="23"/>
      <c r="T513" s="24"/>
      <c r="U513" s="25"/>
    </row>
    <row r="514" spans="1:41" x14ac:dyDescent="0.25">
      <c r="A514" s="6">
        <v>6.14</v>
      </c>
      <c r="B514" s="31" t="s">
        <v>90</v>
      </c>
      <c r="D514" s="87">
        <v>290541000000</v>
      </c>
      <c r="E514" s="3">
        <v>0.6</v>
      </c>
      <c r="K514" s="3">
        <f>K512+1</f>
        <v>379</v>
      </c>
      <c r="L514" s="97" t="str">
        <f>IF(TRIM('Ek.3-A'!F514)&lt;&gt;"","var","yok")</f>
        <v>yok</v>
      </c>
      <c r="M514" s="5" t="str">
        <f>IF('Ek.3-A'!F514="", "", IF(VLOOKUP('Ek.3-A'!F514, Veriler!D:E, 2, 0)=0, "", VLOOKUP('Ek.3-A'!F514, Veriler!D:E, 2, 0)))</f>
        <v/>
      </c>
      <c r="N514" s="5" t="str">
        <f>IF('Ek.3-A'!P514="", "", 'Ek.3-A'!P514)</f>
        <v/>
      </c>
      <c r="O514" s="142">
        <f>'Ek.3-A'!S514</f>
        <v>0</v>
      </c>
      <c r="P514" s="143" t="str">
        <f>'Ek.3-A'!L514</f>
        <v/>
      </c>
      <c r="Q514" s="24" t="str">
        <f>'Ek.3-A'!M514</f>
        <v/>
      </c>
      <c r="R514" s="24">
        <f t="shared" ref="R514:R527" si="115">IF(L514="var",0,IF(Q514&lt;=0.005,Q514,0))</f>
        <v>0</v>
      </c>
      <c r="S514" s="141" t="str">
        <f t="shared" ref="S514:S527" si="116">IF(Q514&lt;=0.005,"E","H")</f>
        <v>H</v>
      </c>
      <c r="T514" s="24">
        <f>IF(S514="E",SUM($R$5:R514),0)</f>
        <v>0</v>
      </c>
      <c r="U514" s="143">
        <f t="shared" ref="U514:U527" si="117">IF(T514&lt;=0.1, O514, IF(R514&gt;$G$2, R514*O514, $G$2*O514))</f>
        <v>0</v>
      </c>
    </row>
    <row r="515" spans="1:41" x14ac:dyDescent="0.25">
      <c r="A515" s="6">
        <v>6.15</v>
      </c>
      <c r="B515" s="31" t="s">
        <v>90</v>
      </c>
      <c r="D515" s="86">
        <v>293339350000</v>
      </c>
      <c r="E515" s="3">
        <v>0.6</v>
      </c>
      <c r="K515" s="3">
        <f t="shared" ref="K515:K527" si="118">K514+1</f>
        <v>380</v>
      </c>
      <c r="L515" s="97" t="str">
        <f>IF(TRIM('Ek.3-A'!F515)&lt;&gt;"","var","yok")</f>
        <v>yok</v>
      </c>
      <c r="M515" s="5" t="str">
        <f>IF('Ek.3-A'!F515="", "", IF(VLOOKUP('Ek.3-A'!F515, Veriler!D:E, 2, 0)=0, "", VLOOKUP('Ek.3-A'!F515, Veriler!D:E, 2, 0)))</f>
        <v/>
      </c>
      <c r="N515" s="5" t="str">
        <f>IF('Ek.3-A'!P515="", "", 'Ek.3-A'!P515)</f>
        <v/>
      </c>
      <c r="O515" s="142">
        <f>'Ek.3-A'!S515</f>
        <v>0</v>
      </c>
      <c r="P515" s="143" t="str">
        <f>'Ek.3-A'!L515</f>
        <v/>
      </c>
      <c r="Q515" s="24" t="str">
        <f>'Ek.3-A'!M515</f>
        <v/>
      </c>
      <c r="R515" s="24">
        <f t="shared" si="115"/>
        <v>0</v>
      </c>
      <c r="S515" s="141" t="str">
        <f t="shared" si="116"/>
        <v>H</v>
      </c>
      <c r="T515" s="24">
        <f>IF(S515="E",SUM($R$5:R515),0)</f>
        <v>0</v>
      </c>
      <c r="U515" s="143">
        <f t="shared" si="117"/>
        <v>0</v>
      </c>
    </row>
    <row r="516" spans="1:41" x14ac:dyDescent="0.25">
      <c r="A516" s="6">
        <v>6.16</v>
      </c>
      <c r="B516" s="31" t="s">
        <v>90</v>
      </c>
      <c r="D516" s="87">
        <v>293379000012</v>
      </c>
      <c r="E516" s="3">
        <v>0.6</v>
      </c>
      <c r="K516" s="3">
        <f t="shared" si="118"/>
        <v>381</v>
      </c>
      <c r="L516" s="97" t="str">
        <f>IF(TRIM('Ek.3-A'!F516)&lt;&gt;"","var","yok")</f>
        <v>yok</v>
      </c>
      <c r="M516" s="5" t="str">
        <f>IF('Ek.3-A'!F516="", "", IF(VLOOKUP('Ek.3-A'!F516, Veriler!D:E, 2, 0)=0, "", VLOOKUP('Ek.3-A'!F516, Veriler!D:E, 2, 0)))</f>
        <v/>
      </c>
      <c r="N516" s="5" t="str">
        <f>IF('Ek.3-A'!P516="", "", 'Ek.3-A'!P516)</f>
        <v/>
      </c>
      <c r="O516" s="142">
        <f>'Ek.3-A'!S516</f>
        <v>0</v>
      </c>
      <c r="P516" s="143" t="str">
        <f>'Ek.3-A'!L516</f>
        <v/>
      </c>
      <c r="Q516" s="24" t="str">
        <f>'Ek.3-A'!M516</f>
        <v/>
      </c>
      <c r="R516" s="24">
        <f t="shared" si="115"/>
        <v>0</v>
      </c>
      <c r="S516" s="141" t="str">
        <f t="shared" si="116"/>
        <v>H</v>
      </c>
      <c r="T516" s="24">
        <f>IF(S516="E",SUM($R$5:R516),0)</f>
        <v>0</v>
      </c>
      <c r="U516" s="143">
        <f t="shared" si="117"/>
        <v>0</v>
      </c>
    </row>
    <row r="517" spans="1:41" x14ac:dyDescent="0.25">
      <c r="A517" s="6">
        <v>6.17</v>
      </c>
      <c r="B517" s="31" t="s">
        <v>90</v>
      </c>
      <c r="D517" s="86">
        <v>292145000021</v>
      </c>
      <c r="E517" s="3">
        <v>0.6</v>
      </c>
      <c r="K517" s="3">
        <f t="shared" si="118"/>
        <v>382</v>
      </c>
      <c r="L517" s="97" t="str">
        <f>IF(TRIM('Ek.3-A'!F517)&lt;&gt;"","var","yok")</f>
        <v>yok</v>
      </c>
      <c r="M517" s="5" t="str">
        <f>IF('Ek.3-A'!F517="", "", IF(VLOOKUP('Ek.3-A'!F517, Veriler!D:E, 2, 0)=0, "", VLOOKUP('Ek.3-A'!F517, Veriler!D:E, 2, 0)))</f>
        <v/>
      </c>
      <c r="N517" s="5" t="str">
        <f>IF('Ek.3-A'!P517="", "", 'Ek.3-A'!P517)</f>
        <v/>
      </c>
      <c r="O517" s="142">
        <f>'Ek.3-A'!S517</f>
        <v>0</v>
      </c>
      <c r="P517" s="143" t="str">
        <f>'Ek.3-A'!L517</f>
        <v/>
      </c>
      <c r="Q517" s="24" t="str">
        <f>'Ek.3-A'!M517</f>
        <v/>
      </c>
      <c r="R517" s="24">
        <f t="shared" si="115"/>
        <v>0</v>
      </c>
      <c r="S517" s="141" t="str">
        <f t="shared" si="116"/>
        <v>H</v>
      </c>
      <c r="T517" s="24">
        <f>IF(S517="E",SUM($R$5:R517),0)</f>
        <v>0</v>
      </c>
      <c r="U517" s="143">
        <f t="shared" si="117"/>
        <v>0</v>
      </c>
    </row>
    <row r="518" spans="1:41" x14ac:dyDescent="0.25">
      <c r="A518" s="6">
        <v>6.18</v>
      </c>
      <c r="B518" s="31" t="s">
        <v>90</v>
      </c>
      <c r="D518" s="87">
        <v>291300009011</v>
      </c>
      <c r="E518" s="3">
        <v>0.6</v>
      </c>
      <c r="K518" s="3">
        <f t="shared" si="118"/>
        <v>383</v>
      </c>
      <c r="L518" s="97" t="str">
        <f>IF(TRIM('Ek.3-A'!F518)&lt;&gt;"","var","yok")</f>
        <v>yok</v>
      </c>
      <c r="M518" s="5" t="str">
        <f>IF('Ek.3-A'!F518="", "", IF(VLOOKUP('Ek.3-A'!F518, Veriler!D:E, 2, 0)=0, "", VLOOKUP('Ek.3-A'!F518, Veriler!D:E, 2, 0)))</f>
        <v/>
      </c>
      <c r="N518" s="5" t="str">
        <f>IF('Ek.3-A'!P518="", "", 'Ek.3-A'!P518)</f>
        <v/>
      </c>
      <c r="O518" s="142">
        <f>'Ek.3-A'!S518</f>
        <v>0</v>
      </c>
      <c r="P518" s="143" t="str">
        <f>'Ek.3-A'!L518</f>
        <v/>
      </c>
      <c r="Q518" s="24" t="str">
        <f>'Ek.3-A'!M518</f>
        <v/>
      </c>
      <c r="R518" s="24">
        <f t="shared" si="115"/>
        <v>0</v>
      </c>
      <c r="S518" s="141" t="str">
        <f t="shared" si="116"/>
        <v>H</v>
      </c>
      <c r="T518" s="24">
        <f>IF(S518="E",SUM($R$5:R518),0)</f>
        <v>0</v>
      </c>
      <c r="U518" s="143">
        <f t="shared" si="117"/>
        <v>0</v>
      </c>
    </row>
    <row r="519" spans="1:41" x14ac:dyDescent="0.25">
      <c r="A519" s="6">
        <v>6.1900000000000102</v>
      </c>
      <c r="B519" s="31" t="s">
        <v>90</v>
      </c>
      <c r="D519" s="86">
        <v>290930902000</v>
      </c>
      <c r="E519" s="3">
        <v>0.6</v>
      </c>
      <c r="K519" s="3">
        <f t="shared" si="118"/>
        <v>384</v>
      </c>
      <c r="L519" s="97" t="str">
        <f>IF(TRIM('Ek.3-A'!F519)&lt;&gt;"","var","yok")</f>
        <v>yok</v>
      </c>
      <c r="M519" s="5" t="str">
        <f>IF('Ek.3-A'!F519="", "", IF(VLOOKUP('Ek.3-A'!F519, Veriler!D:E, 2, 0)=0, "", VLOOKUP('Ek.3-A'!F519, Veriler!D:E, 2, 0)))</f>
        <v/>
      </c>
      <c r="N519" s="5" t="str">
        <f>IF('Ek.3-A'!P519="", "", 'Ek.3-A'!P519)</f>
        <v/>
      </c>
      <c r="O519" s="142">
        <f>'Ek.3-A'!S519</f>
        <v>0</v>
      </c>
      <c r="P519" s="143" t="str">
        <f>'Ek.3-A'!L519</f>
        <v/>
      </c>
      <c r="Q519" s="24" t="str">
        <f>'Ek.3-A'!M519</f>
        <v/>
      </c>
      <c r="R519" s="24">
        <f t="shared" si="115"/>
        <v>0</v>
      </c>
      <c r="S519" s="141" t="str">
        <f t="shared" si="116"/>
        <v>H</v>
      </c>
      <c r="T519" s="24">
        <f>IF(S519="E",SUM($R$5:R519),0)</f>
        <v>0</v>
      </c>
      <c r="U519" s="143">
        <f t="shared" si="117"/>
        <v>0</v>
      </c>
    </row>
    <row r="520" spans="1:41" x14ac:dyDescent="0.25">
      <c r="A520" s="6">
        <v>6.2</v>
      </c>
      <c r="B520" s="31" t="s">
        <v>90</v>
      </c>
      <c r="D520" s="87">
        <v>293010000000</v>
      </c>
      <c r="E520" s="3">
        <v>0.6</v>
      </c>
      <c r="K520" s="3">
        <f t="shared" si="118"/>
        <v>385</v>
      </c>
      <c r="L520" s="97" t="str">
        <f>IF(TRIM('Ek.3-A'!F520)&lt;&gt;"","var","yok")</f>
        <v>yok</v>
      </c>
      <c r="M520" s="5" t="str">
        <f>IF('Ek.3-A'!F520="", "", IF(VLOOKUP('Ek.3-A'!F520, Veriler!D:E, 2, 0)=0, "", VLOOKUP('Ek.3-A'!F520, Veriler!D:E, 2, 0)))</f>
        <v/>
      </c>
      <c r="N520" s="5" t="str">
        <f>IF('Ek.3-A'!P520="", "", 'Ek.3-A'!P520)</f>
        <v/>
      </c>
      <c r="O520" s="142">
        <f>'Ek.3-A'!S520</f>
        <v>0</v>
      </c>
      <c r="P520" s="143" t="str">
        <f>'Ek.3-A'!L520</f>
        <v/>
      </c>
      <c r="Q520" s="24" t="str">
        <f>'Ek.3-A'!M520</f>
        <v/>
      </c>
      <c r="R520" s="24">
        <f t="shared" si="115"/>
        <v>0</v>
      </c>
      <c r="S520" s="141" t="str">
        <f t="shared" si="116"/>
        <v>H</v>
      </c>
      <c r="T520" s="24">
        <f>IF(S520="E",SUM($R$5:R520),0)</f>
        <v>0</v>
      </c>
      <c r="U520" s="143">
        <f t="shared" si="117"/>
        <v>0</v>
      </c>
    </row>
    <row r="521" spans="1:41" x14ac:dyDescent="0.25">
      <c r="A521" s="6">
        <v>6.21</v>
      </c>
      <c r="B521" s="31" t="s">
        <v>90</v>
      </c>
      <c r="D521" s="86">
        <v>292700000023</v>
      </c>
      <c r="E521" s="3">
        <v>0.6</v>
      </c>
      <c r="K521" s="3">
        <f t="shared" si="118"/>
        <v>386</v>
      </c>
      <c r="L521" s="97" t="str">
        <f>IF(TRIM('Ek.3-A'!F521)&lt;&gt;"","var","yok")</f>
        <v>yok</v>
      </c>
      <c r="M521" s="5" t="str">
        <f>IF('Ek.3-A'!F521="", "", IF(VLOOKUP('Ek.3-A'!F521, Veriler!D:E, 2, 0)=0, "", VLOOKUP('Ek.3-A'!F521, Veriler!D:E, 2, 0)))</f>
        <v/>
      </c>
      <c r="N521" s="5" t="str">
        <f>IF('Ek.3-A'!P521="", "", 'Ek.3-A'!P521)</f>
        <v/>
      </c>
      <c r="O521" s="142">
        <f>'Ek.3-A'!S521</f>
        <v>0</v>
      </c>
      <c r="P521" s="143" t="str">
        <f>'Ek.3-A'!L521</f>
        <v/>
      </c>
      <c r="Q521" s="24" t="str">
        <f>'Ek.3-A'!M521</f>
        <v/>
      </c>
      <c r="R521" s="24">
        <f t="shared" si="115"/>
        <v>0</v>
      </c>
      <c r="S521" s="141" t="str">
        <f t="shared" si="116"/>
        <v>H</v>
      </c>
      <c r="T521" s="24">
        <f>IF(S521="E",SUM($R$5:R521),0)</f>
        <v>0</v>
      </c>
      <c r="U521" s="143">
        <f t="shared" si="117"/>
        <v>0</v>
      </c>
    </row>
    <row r="522" spans="1:41" x14ac:dyDescent="0.25">
      <c r="A522" s="6">
        <v>6.22</v>
      </c>
      <c r="B522" s="31" t="s">
        <v>90</v>
      </c>
      <c r="D522" s="87">
        <v>290410000016</v>
      </c>
      <c r="E522" s="3">
        <v>0.6</v>
      </c>
      <c r="K522" s="3">
        <f t="shared" si="118"/>
        <v>387</v>
      </c>
      <c r="L522" s="97" t="str">
        <f>IF(TRIM('Ek.3-A'!F522)&lt;&gt;"","var","yok")</f>
        <v>yok</v>
      </c>
      <c r="M522" s="5" t="str">
        <f>IF('Ek.3-A'!F522="", "", IF(VLOOKUP('Ek.3-A'!F522, Veriler!D:E, 2, 0)=0, "", VLOOKUP('Ek.3-A'!F522, Veriler!D:E, 2, 0)))</f>
        <v/>
      </c>
      <c r="N522" s="5" t="str">
        <f>IF('Ek.3-A'!P522="", "", 'Ek.3-A'!P522)</f>
        <v/>
      </c>
      <c r="O522" s="142">
        <f>'Ek.3-A'!S522</f>
        <v>0</v>
      </c>
      <c r="P522" s="143" t="str">
        <f>'Ek.3-A'!L522</f>
        <v/>
      </c>
      <c r="Q522" s="24" t="str">
        <f>'Ek.3-A'!M522</f>
        <v/>
      </c>
      <c r="R522" s="24">
        <f t="shared" si="115"/>
        <v>0</v>
      </c>
      <c r="S522" s="141" t="str">
        <f t="shared" si="116"/>
        <v>H</v>
      </c>
      <c r="T522" s="24">
        <f>IF(S522="E",SUM($R$5:R522),0)</f>
        <v>0</v>
      </c>
      <c r="U522" s="143">
        <f t="shared" si="117"/>
        <v>0</v>
      </c>
    </row>
    <row r="523" spans="1:41" x14ac:dyDescent="0.25">
      <c r="A523" s="6">
        <v>6.23</v>
      </c>
      <c r="B523" s="31" t="s">
        <v>90</v>
      </c>
      <c r="D523" s="86">
        <v>390950100000</v>
      </c>
      <c r="E523" s="3">
        <v>0.6</v>
      </c>
      <c r="K523" s="3">
        <f t="shared" si="118"/>
        <v>388</v>
      </c>
      <c r="L523" s="97" t="str">
        <f>IF(TRIM('Ek.3-A'!F523)&lt;&gt;"","var","yok")</f>
        <v>yok</v>
      </c>
      <c r="M523" s="5" t="str">
        <f>IF('Ek.3-A'!F523="", "", IF(VLOOKUP('Ek.3-A'!F523, Veriler!D:E, 2, 0)=0, "", VLOOKUP('Ek.3-A'!F523, Veriler!D:E, 2, 0)))</f>
        <v/>
      </c>
      <c r="N523" s="5" t="str">
        <f>IF('Ek.3-A'!P523="", "", 'Ek.3-A'!P523)</f>
        <v/>
      </c>
      <c r="O523" s="142">
        <f>'Ek.3-A'!S523</f>
        <v>0</v>
      </c>
      <c r="P523" s="143" t="str">
        <f>'Ek.3-A'!L523</f>
        <v/>
      </c>
      <c r="Q523" s="24" t="str">
        <f>'Ek.3-A'!M523</f>
        <v/>
      </c>
      <c r="R523" s="24">
        <f t="shared" si="115"/>
        <v>0</v>
      </c>
      <c r="S523" s="141" t="str">
        <f t="shared" si="116"/>
        <v>H</v>
      </c>
      <c r="T523" s="24">
        <f>IF(S523="E",SUM($R$5:R523),0)</f>
        <v>0</v>
      </c>
      <c r="U523" s="143">
        <f t="shared" si="117"/>
        <v>0</v>
      </c>
    </row>
    <row r="524" spans="1:41" x14ac:dyDescent="0.25">
      <c r="A524" s="6">
        <v>6.24</v>
      </c>
      <c r="B524" s="31" t="s">
        <v>90</v>
      </c>
      <c r="D524" s="87">
        <v>290539300000</v>
      </c>
      <c r="E524" s="3">
        <v>0.6</v>
      </c>
      <c r="K524" s="3">
        <f t="shared" si="118"/>
        <v>389</v>
      </c>
      <c r="L524" s="97" t="str">
        <f>IF(TRIM('Ek.3-A'!F524)&lt;&gt;"","var","yok")</f>
        <v>yok</v>
      </c>
      <c r="M524" s="5" t="str">
        <f>IF('Ek.3-A'!F524="", "", IF(VLOOKUP('Ek.3-A'!F524, Veriler!D:E, 2, 0)=0, "", VLOOKUP('Ek.3-A'!F524, Veriler!D:E, 2, 0)))</f>
        <v/>
      </c>
      <c r="N524" s="5" t="str">
        <f>IF('Ek.3-A'!P524="", "", 'Ek.3-A'!P524)</f>
        <v/>
      </c>
      <c r="O524" s="142">
        <f>'Ek.3-A'!S524</f>
        <v>0</v>
      </c>
      <c r="P524" s="143" t="str">
        <f>'Ek.3-A'!L524</f>
        <v/>
      </c>
      <c r="Q524" s="24" t="str">
        <f>'Ek.3-A'!M524</f>
        <v/>
      </c>
      <c r="R524" s="24">
        <f t="shared" si="115"/>
        <v>0</v>
      </c>
      <c r="S524" s="141" t="str">
        <f t="shared" si="116"/>
        <v>H</v>
      </c>
      <c r="T524" s="24">
        <f>IF(S524="E",SUM($R$5:R524),0)</f>
        <v>0</v>
      </c>
      <c r="U524" s="143">
        <f t="shared" si="117"/>
        <v>0</v>
      </c>
    </row>
    <row r="525" spans="1:41" x14ac:dyDescent="0.25">
      <c r="A525" s="6">
        <v>6.25</v>
      </c>
      <c r="B525" s="31" t="s">
        <v>90</v>
      </c>
      <c r="D525" s="86">
        <v>291819400000</v>
      </c>
      <c r="E525" s="3">
        <v>0.6</v>
      </c>
      <c r="K525" s="3">
        <f t="shared" si="118"/>
        <v>390</v>
      </c>
      <c r="L525" s="97" t="str">
        <f>IF(TRIM('Ek.3-A'!F525)&lt;&gt;"","var","yok")</f>
        <v>yok</v>
      </c>
      <c r="M525" s="5" t="str">
        <f>IF('Ek.3-A'!F525="", "", IF(VLOOKUP('Ek.3-A'!F525, Veriler!D:E, 2, 0)=0, "", VLOOKUP('Ek.3-A'!F525, Veriler!D:E, 2, 0)))</f>
        <v/>
      </c>
      <c r="N525" s="5" t="str">
        <f>IF('Ek.3-A'!P525="", "", 'Ek.3-A'!P525)</f>
        <v/>
      </c>
      <c r="O525" s="142">
        <f>'Ek.3-A'!S525</f>
        <v>0</v>
      </c>
      <c r="P525" s="143" t="str">
        <f>'Ek.3-A'!L525</f>
        <v/>
      </c>
      <c r="Q525" s="24" t="str">
        <f>'Ek.3-A'!M525</f>
        <v/>
      </c>
      <c r="R525" s="24">
        <f t="shared" si="115"/>
        <v>0</v>
      </c>
      <c r="S525" s="141" t="str">
        <f t="shared" si="116"/>
        <v>H</v>
      </c>
      <c r="T525" s="24">
        <f>IF(S525="E",SUM($R$5:R525),0)</f>
        <v>0</v>
      </c>
      <c r="U525" s="143">
        <f t="shared" si="117"/>
        <v>0</v>
      </c>
    </row>
    <row r="526" spans="1:41" x14ac:dyDescent="0.25">
      <c r="A526" s="6">
        <v>6.26</v>
      </c>
      <c r="B526" s="31" t="s">
        <v>90</v>
      </c>
      <c r="D526" s="87">
        <v>290559910000</v>
      </c>
      <c r="E526" s="3">
        <v>0.6</v>
      </c>
      <c r="K526" s="3">
        <f t="shared" si="118"/>
        <v>391</v>
      </c>
      <c r="L526" s="97" t="str">
        <f>IF(TRIM('Ek.3-A'!F526)&lt;&gt;"","var","yok")</f>
        <v>yok</v>
      </c>
      <c r="M526" s="5" t="str">
        <f>IF('Ek.3-A'!F526="", "", IF(VLOOKUP('Ek.3-A'!F526, Veriler!D:E, 2, 0)=0, "", VLOOKUP('Ek.3-A'!F526, Veriler!D:E, 2, 0)))</f>
        <v/>
      </c>
      <c r="N526" s="5" t="str">
        <f>IF('Ek.3-A'!P526="", "", 'Ek.3-A'!P526)</f>
        <v/>
      </c>
      <c r="O526" s="142">
        <f>'Ek.3-A'!S526</f>
        <v>0</v>
      </c>
      <c r="P526" s="143" t="str">
        <f>'Ek.3-A'!L526</f>
        <v/>
      </c>
      <c r="Q526" s="24" t="str">
        <f>'Ek.3-A'!M526</f>
        <v/>
      </c>
      <c r="R526" s="24">
        <f t="shared" si="115"/>
        <v>0</v>
      </c>
      <c r="S526" s="141" t="str">
        <f t="shared" si="116"/>
        <v>H</v>
      </c>
      <c r="T526" s="24">
        <f>IF(S526="E",SUM($R$5:R526),0)</f>
        <v>0</v>
      </c>
      <c r="U526" s="143">
        <f t="shared" si="117"/>
        <v>0</v>
      </c>
    </row>
    <row r="527" spans="1:41" x14ac:dyDescent="0.25">
      <c r="A527" s="6">
        <v>6.2700000000000102</v>
      </c>
      <c r="B527" s="31" t="s">
        <v>90</v>
      </c>
      <c r="D527" s="86">
        <v>293090400000</v>
      </c>
      <c r="E527" s="3">
        <v>0.6</v>
      </c>
      <c r="K527" s="3">
        <f t="shared" si="118"/>
        <v>392</v>
      </c>
      <c r="L527" s="97" t="str">
        <f>IF(TRIM('Ek.3-A'!F527)&lt;&gt;"","var","yok")</f>
        <v>yok</v>
      </c>
      <c r="M527" s="5" t="str">
        <f>IF('Ek.3-A'!F527="", "", IF(VLOOKUP('Ek.3-A'!F527, Veriler!D:E, 2, 0)=0, "", VLOOKUP('Ek.3-A'!F527, Veriler!D:E, 2, 0)))</f>
        <v/>
      </c>
      <c r="N527" s="5" t="str">
        <f>IF('Ek.3-A'!P527="", "", 'Ek.3-A'!P527)</f>
        <v/>
      </c>
      <c r="O527" s="142">
        <f>'Ek.3-A'!S527</f>
        <v>0</v>
      </c>
      <c r="P527" s="143" t="str">
        <f>'Ek.3-A'!L527</f>
        <v/>
      </c>
      <c r="Q527" s="24" t="str">
        <f>'Ek.3-A'!M527</f>
        <v/>
      </c>
      <c r="R527" s="24">
        <f t="shared" si="115"/>
        <v>0</v>
      </c>
      <c r="S527" s="141" t="str">
        <f t="shared" si="116"/>
        <v>H</v>
      </c>
      <c r="T527" s="24">
        <f>IF(S527="E",SUM($R$5:R527),0)</f>
        <v>0</v>
      </c>
      <c r="U527" s="143">
        <f t="shared" si="117"/>
        <v>0</v>
      </c>
    </row>
    <row r="528" spans="1:41" x14ac:dyDescent="0.25">
      <c r="A528" s="6">
        <v>6.28</v>
      </c>
      <c r="B528" s="31" t="s">
        <v>90</v>
      </c>
      <c r="D528" s="87">
        <v>290351000000</v>
      </c>
      <c r="E528" s="3">
        <v>0.6</v>
      </c>
      <c r="T528" s="24"/>
      <c r="U528" s="25"/>
      <c r="AO528" s="140">
        <f>'Ek.3-A'!L528</f>
        <v>0</v>
      </c>
    </row>
    <row r="529" spans="1:21" x14ac:dyDescent="0.25">
      <c r="A529" s="6">
        <v>6.29</v>
      </c>
      <c r="B529" s="31" t="s">
        <v>90</v>
      </c>
      <c r="D529" s="86">
        <v>293339200000</v>
      </c>
      <c r="E529" s="3">
        <v>0.6</v>
      </c>
      <c r="T529" s="24"/>
      <c r="U529" s="25"/>
    </row>
    <row r="530" spans="1:21" x14ac:dyDescent="0.25">
      <c r="A530" s="6">
        <v>6.3</v>
      </c>
      <c r="B530" s="31" t="s">
        <v>90</v>
      </c>
      <c r="D530" s="87">
        <v>291891000000</v>
      </c>
      <c r="E530" s="3">
        <v>0.6</v>
      </c>
      <c r="T530" s="24"/>
      <c r="U530" s="25"/>
    </row>
    <row r="531" spans="1:21" x14ac:dyDescent="0.25">
      <c r="A531" s="6">
        <v>6.31</v>
      </c>
      <c r="B531" s="31" t="s">
        <v>90</v>
      </c>
      <c r="D531" s="86">
        <v>290420000023</v>
      </c>
      <c r="E531" s="3">
        <v>0.6</v>
      </c>
      <c r="T531" s="24"/>
      <c r="U531" s="25"/>
    </row>
    <row r="532" spans="1:21" x14ac:dyDescent="0.25">
      <c r="A532" s="6">
        <v>6.32</v>
      </c>
      <c r="B532" s="31" t="s">
        <v>90</v>
      </c>
      <c r="D532" s="87">
        <v>293399500000</v>
      </c>
      <c r="E532" s="3">
        <v>0.6</v>
      </c>
      <c r="T532" s="24"/>
      <c r="U532" s="25"/>
    </row>
    <row r="533" spans="1:21" x14ac:dyDescent="0.25">
      <c r="A533" s="6">
        <v>6.33</v>
      </c>
      <c r="B533" s="31" t="s">
        <v>90</v>
      </c>
      <c r="D533" s="86">
        <v>293359950022</v>
      </c>
      <c r="E533" s="3">
        <v>0.6</v>
      </c>
      <c r="T533" s="24"/>
      <c r="U533" s="25"/>
    </row>
    <row r="534" spans="1:21" x14ac:dyDescent="0.25">
      <c r="A534" s="6">
        <v>6.34</v>
      </c>
      <c r="B534" s="31" t="s">
        <v>90</v>
      </c>
      <c r="D534" s="87">
        <v>290729008012</v>
      </c>
      <c r="E534" s="3">
        <v>0.6</v>
      </c>
      <c r="T534" s="24"/>
      <c r="U534" s="25"/>
    </row>
    <row r="535" spans="1:21" x14ac:dyDescent="0.25">
      <c r="A535" s="6">
        <v>6.3500000000000103</v>
      </c>
      <c r="B535" s="31" t="s">
        <v>90</v>
      </c>
      <c r="D535" s="86">
        <v>293369402000</v>
      </c>
      <c r="E535" s="3">
        <v>0.6</v>
      </c>
      <c r="T535" s="24"/>
      <c r="U535" s="25"/>
    </row>
    <row r="536" spans="1:21" x14ac:dyDescent="0.25">
      <c r="A536" s="6">
        <v>6.36</v>
      </c>
      <c r="B536" s="31" t="s">
        <v>90</v>
      </c>
      <c r="D536" s="87">
        <v>291899400000</v>
      </c>
      <c r="E536" s="3">
        <v>0.6</v>
      </c>
      <c r="T536" s="24"/>
      <c r="U536" s="25"/>
    </row>
    <row r="537" spans="1:21" x14ac:dyDescent="0.25">
      <c r="A537" s="6">
        <v>6.37</v>
      </c>
      <c r="B537" s="31" t="s">
        <v>90</v>
      </c>
      <c r="D537" s="86">
        <v>290949110000</v>
      </c>
      <c r="E537" s="3">
        <v>0.6</v>
      </c>
      <c r="K537" s="3">
        <f>K527+1</f>
        <v>393</v>
      </c>
      <c r="L537" s="97" t="str">
        <f>IF(TRIM('Ek.3-A'!F537)&lt;&gt;"","var","yok")</f>
        <v>yok</v>
      </c>
      <c r="M537" s="5" t="str">
        <f>IF('Ek.3-A'!F537="", "", IF(VLOOKUP('Ek.3-A'!F537, Veriler!D:E, 2, 0)=0, "", VLOOKUP('Ek.3-A'!F537, Veriler!D:E, 2, 0)))</f>
        <v/>
      </c>
      <c r="N537" s="5" t="str">
        <f>IF('Ek.3-A'!P537="", "", 'Ek.3-A'!P537)</f>
        <v/>
      </c>
      <c r="O537" s="142">
        <f>'Ek.3-A'!S537</f>
        <v>0</v>
      </c>
      <c r="P537" s="143" t="str">
        <f>'Ek.3-A'!L537</f>
        <v/>
      </c>
      <c r="Q537" s="24" t="str">
        <f>'Ek.3-A'!M537</f>
        <v/>
      </c>
      <c r="R537" s="24">
        <f t="shared" ref="R537:R550" si="119">IF(L537="var",0,IF(Q537&lt;=0.005,Q537,0))</f>
        <v>0</v>
      </c>
      <c r="S537" s="141" t="str">
        <f t="shared" ref="S537:S550" si="120">IF(Q537&lt;=0.005,"E","H")</f>
        <v>H</v>
      </c>
      <c r="T537" s="24">
        <f>IF(S537="E",SUM($R$5:R537),0)</f>
        <v>0</v>
      </c>
      <c r="U537" s="143">
        <f t="shared" ref="U537:U550" si="121">IF(T537&lt;=0.1, O537, IF(R537&gt;$G$2, R537*O537, $G$2*O537))</f>
        <v>0</v>
      </c>
    </row>
    <row r="538" spans="1:21" x14ac:dyDescent="0.25">
      <c r="A538" s="6">
        <v>6.38</v>
      </c>
      <c r="B538" s="31" t="s">
        <v>90</v>
      </c>
      <c r="D538" s="87">
        <v>284590900019</v>
      </c>
      <c r="E538" s="3">
        <v>0.6</v>
      </c>
      <c r="K538" s="3">
        <f t="shared" ref="K538:K550" si="122">K537+1</f>
        <v>394</v>
      </c>
      <c r="L538" s="97" t="str">
        <f>IF(TRIM('Ek.3-A'!F538)&lt;&gt;"","var","yok")</f>
        <v>yok</v>
      </c>
      <c r="M538" s="5" t="str">
        <f>IF('Ek.3-A'!F538="", "", IF(VLOOKUP('Ek.3-A'!F538, Veriler!D:E, 2, 0)=0, "", VLOOKUP('Ek.3-A'!F538, Veriler!D:E, 2, 0)))</f>
        <v/>
      </c>
      <c r="N538" s="5" t="str">
        <f>IF('Ek.3-A'!P538="", "", 'Ek.3-A'!P538)</f>
        <v/>
      </c>
      <c r="O538" s="142">
        <f>'Ek.3-A'!S538</f>
        <v>0</v>
      </c>
      <c r="P538" s="143" t="str">
        <f>'Ek.3-A'!L538</f>
        <v/>
      </c>
      <c r="Q538" s="24" t="str">
        <f>'Ek.3-A'!M538</f>
        <v/>
      </c>
      <c r="R538" s="24">
        <f t="shared" si="119"/>
        <v>0</v>
      </c>
      <c r="S538" s="141" t="str">
        <f t="shared" si="120"/>
        <v>H</v>
      </c>
      <c r="T538" s="24">
        <f>IF(S538="E",SUM($R$5:R538),0)</f>
        <v>0</v>
      </c>
      <c r="U538" s="143">
        <f t="shared" si="121"/>
        <v>0</v>
      </c>
    </row>
    <row r="539" spans="1:21" x14ac:dyDescent="0.25">
      <c r="A539" s="6">
        <v>6.39</v>
      </c>
      <c r="B539" s="31" t="s">
        <v>90</v>
      </c>
      <c r="D539" s="86">
        <v>292423009000</v>
      </c>
      <c r="E539" s="3">
        <v>0.6</v>
      </c>
      <c r="K539" s="3">
        <f t="shared" si="122"/>
        <v>395</v>
      </c>
      <c r="L539" s="97" t="str">
        <f>IF(TRIM('Ek.3-A'!F539)&lt;&gt;"","var","yok")</f>
        <v>yok</v>
      </c>
      <c r="M539" s="5" t="str">
        <f>IF('Ek.3-A'!F539="", "", IF(VLOOKUP('Ek.3-A'!F539, Veriler!D:E, 2, 0)=0, "", VLOOKUP('Ek.3-A'!F539, Veriler!D:E, 2, 0)))</f>
        <v/>
      </c>
      <c r="N539" s="5" t="str">
        <f>IF('Ek.3-A'!P539="", "", 'Ek.3-A'!P539)</f>
        <v/>
      </c>
      <c r="O539" s="142">
        <f>'Ek.3-A'!S539</f>
        <v>0</v>
      </c>
      <c r="P539" s="143" t="str">
        <f>'Ek.3-A'!L539</f>
        <v/>
      </c>
      <c r="Q539" s="24" t="str">
        <f>'Ek.3-A'!M539</f>
        <v/>
      </c>
      <c r="R539" s="24">
        <f t="shared" si="119"/>
        <v>0</v>
      </c>
      <c r="S539" s="141" t="str">
        <f t="shared" si="120"/>
        <v>H</v>
      </c>
      <c r="T539" s="24">
        <f>IF(S539="E",SUM($R$5:R539),0)</f>
        <v>0</v>
      </c>
      <c r="U539" s="143">
        <f t="shared" si="121"/>
        <v>0</v>
      </c>
    </row>
    <row r="540" spans="1:21" x14ac:dyDescent="0.25">
      <c r="A540" s="6">
        <v>6.4000000000000101</v>
      </c>
      <c r="B540" s="31" t="s">
        <v>90</v>
      </c>
      <c r="D540" s="87">
        <v>390690200000</v>
      </c>
      <c r="E540" s="3">
        <v>0.6</v>
      </c>
      <c r="K540" s="3">
        <f t="shared" si="122"/>
        <v>396</v>
      </c>
      <c r="L540" s="97" t="str">
        <f>IF(TRIM('Ek.3-A'!F540)&lt;&gt;"","var","yok")</f>
        <v>yok</v>
      </c>
      <c r="M540" s="5" t="str">
        <f>IF('Ek.3-A'!F540="", "", IF(VLOOKUP('Ek.3-A'!F540, Veriler!D:E, 2, 0)=0, "", VLOOKUP('Ek.3-A'!F540, Veriler!D:E, 2, 0)))</f>
        <v/>
      </c>
      <c r="N540" s="5" t="str">
        <f>IF('Ek.3-A'!P540="", "", 'Ek.3-A'!P540)</f>
        <v/>
      </c>
      <c r="O540" s="142">
        <f>'Ek.3-A'!S540</f>
        <v>0</v>
      </c>
      <c r="P540" s="143" t="str">
        <f>'Ek.3-A'!L540</f>
        <v/>
      </c>
      <c r="Q540" s="24" t="str">
        <f>'Ek.3-A'!M540</f>
        <v/>
      </c>
      <c r="R540" s="24">
        <f t="shared" si="119"/>
        <v>0</v>
      </c>
      <c r="S540" s="141" t="str">
        <f t="shared" si="120"/>
        <v>H</v>
      </c>
      <c r="T540" s="24">
        <f>IF(S540="E",SUM($R$5:R540),0)</f>
        <v>0</v>
      </c>
      <c r="U540" s="143">
        <f t="shared" si="121"/>
        <v>0</v>
      </c>
    </row>
    <row r="541" spans="1:21" x14ac:dyDescent="0.25">
      <c r="A541" s="6">
        <v>6.41</v>
      </c>
      <c r="B541" s="31" t="s">
        <v>90</v>
      </c>
      <c r="D541" s="86">
        <v>291539009913</v>
      </c>
      <c r="E541" s="3">
        <v>0.6</v>
      </c>
      <c r="K541" s="3">
        <f t="shared" si="122"/>
        <v>397</v>
      </c>
      <c r="L541" s="97" t="str">
        <f>IF(TRIM('Ek.3-A'!F541)&lt;&gt;"","var","yok")</f>
        <v>yok</v>
      </c>
      <c r="M541" s="5" t="str">
        <f>IF('Ek.3-A'!F541="", "", IF(VLOOKUP('Ek.3-A'!F541, Veriler!D:E, 2, 0)=0, "", VLOOKUP('Ek.3-A'!F541, Veriler!D:E, 2, 0)))</f>
        <v/>
      </c>
      <c r="N541" s="5" t="str">
        <f>IF('Ek.3-A'!P541="", "", 'Ek.3-A'!P541)</f>
        <v/>
      </c>
      <c r="O541" s="142">
        <f>'Ek.3-A'!S541</f>
        <v>0</v>
      </c>
      <c r="P541" s="143" t="str">
        <f>'Ek.3-A'!L541</f>
        <v/>
      </c>
      <c r="Q541" s="24" t="str">
        <f>'Ek.3-A'!M541</f>
        <v/>
      </c>
      <c r="R541" s="24">
        <f t="shared" si="119"/>
        <v>0</v>
      </c>
      <c r="S541" s="141" t="str">
        <f t="shared" si="120"/>
        <v>H</v>
      </c>
      <c r="T541" s="24">
        <f>IF(S541="E",SUM($R$5:R541),0)</f>
        <v>0</v>
      </c>
      <c r="U541" s="143">
        <f t="shared" si="121"/>
        <v>0</v>
      </c>
    </row>
    <row r="542" spans="1:21" x14ac:dyDescent="0.25">
      <c r="A542" s="6">
        <v>6.42</v>
      </c>
      <c r="B542" s="31" t="s">
        <v>90</v>
      </c>
      <c r="D542" s="87">
        <v>291539009911</v>
      </c>
      <c r="E542" s="3">
        <v>0.6</v>
      </c>
      <c r="K542" s="3">
        <f t="shared" si="122"/>
        <v>398</v>
      </c>
      <c r="L542" s="97" t="str">
        <f>IF(TRIM('Ek.3-A'!F542)&lt;&gt;"","var","yok")</f>
        <v>yok</v>
      </c>
      <c r="M542" s="5" t="str">
        <f>IF('Ek.3-A'!F542="", "", IF(VLOOKUP('Ek.3-A'!F542, Veriler!D:E, 2, 0)=0, "", VLOOKUP('Ek.3-A'!F542, Veriler!D:E, 2, 0)))</f>
        <v/>
      </c>
      <c r="N542" s="5" t="str">
        <f>IF('Ek.3-A'!P542="", "", 'Ek.3-A'!P542)</f>
        <v/>
      </c>
      <c r="O542" s="142">
        <f>'Ek.3-A'!S542</f>
        <v>0</v>
      </c>
      <c r="P542" s="143" t="str">
        <f>'Ek.3-A'!L542</f>
        <v/>
      </c>
      <c r="Q542" s="24" t="str">
        <f>'Ek.3-A'!M542</f>
        <v/>
      </c>
      <c r="R542" s="24">
        <f t="shared" si="119"/>
        <v>0</v>
      </c>
      <c r="S542" s="141" t="str">
        <f t="shared" si="120"/>
        <v>H</v>
      </c>
      <c r="T542" s="24">
        <f>IF(S542="E",SUM($R$5:R542),0)</f>
        <v>0</v>
      </c>
      <c r="U542" s="143">
        <f t="shared" si="121"/>
        <v>0</v>
      </c>
    </row>
    <row r="543" spans="1:21" x14ac:dyDescent="0.25">
      <c r="A543" s="6">
        <v>6.4300000000000104</v>
      </c>
      <c r="B543" s="31" t="s">
        <v>90</v>
      </c>
      <c r="D543" s="86">
        <v>293212000000</v>
      </c>
      <c r="E543" s="3">
        <v>0.6</v>
      </c>
      <c r="K543" s="3">
        <f t="shared" si="122"/>
        <v>399</v>
      </c>
      <c r="L543" s="97" t="str">
        <f>IF(TRIM('Ek.3-A'!F543)&lt;&gt;"","var","yok")</f>
        <v>yok</v>
      </c>
      <c r="M543" s="5" t="str">
        <f>IF('Ek.3-A'!F543="", "", IF(VLOOKUP('Ek.3-A'!F543, Veriler!D:E, 2, 0)=0, "", VLOOKUP('Ek.3-A'!F543, Veriler!D:E, 2, 0)))</f>
        <v/>
      </c>
      <c r="N543" s="5" t="str">
        <f>IF('Ek.3-A'!P543="", "", 'Ek.3-A'!P543)</f>
        <v/>
      </c>
      <c r="O543" s="142">
        <f>'Ek.3-A'!S543</f>
        <v>0</v>
      </c>
      <c r="P543" s="143" t="str">
        <f>'Ek.3-A'!L543</f>
        <v/>
      </c>
      <c r="Q543" s="24" t="str">
        <f>'Ek.3-A'!M543</f>
        <v/>
      </c>
      <c r="R543" s="24">
        <f t="shared" si="119"/>
        <v>0</v>
      </c>
      <c r="S543" s="141" t="str">
        <f t="shared" si="120"/>
        <v>H</v>
      </c>
      <c r="T543" s="24">
        <f>IF(S543="E",SUM($R$5:R543),0)</f>
        <v>0</v>
      </c>
      <c r="U543" s="143">
        <f t="shared" si="121"/>
        <v>0</v>
      </c>
    </row>
    <row r="544" spans="1:21" x14ac:dyDescent="0.25">
      <c r="A544" s="6">
        <v>6.4400000000000102</v>
      </c>
      <c r="B544" s="31" t="s">
        <v>90</v>
      </c>
      <c r="D544" s="87">
        <v>290514100000</v>
      </c>
      <c r="E544" s="3">
        <v>0.6</v>
      </c>
      <c r="K544" s="3">
        <f t="shared" si="122"/>
        <v>400</v>
      </c>
      <c r="L544" s="97" t="str">
        <f>IF(TRIM('Ek.3-A'!F544)&lt;&gt;"","var","yok")</f>
        <v>yok</v>
      </c>
      <c r="M544" s="5" t="str">
        <f>IF('Ek.3-A'!F544="", "", IF(VLOOKUP('Ek.3-A'!F544, Veriler!D:E, 2, 0)=0, "", VLOOKUP('Ek.3-A'!F544, Veriler!D:E, 2, 0)))</f>
        <v/>
      </c>
      <c r="N544" s="5" t="str">
        <f>IF('Ek.3-A'!P544="", "", 'Ek.3-A'!P544)</f>
        <v/>
      </c>
      <c r="O544" s="142">
        <f>'Ek.3-A'!S544</f>
        <v>0</v>
      </c>
      <c r="P544" s="143" t="str">
        <f>'Ek.3-A'!L544</f>
        <v/>
      </c>
      <c r="Q544" s="24" t="str">
        <f>'Ek.3-A'!M544</f>
        <v/>
      </c>
      <c r="R544" s="24">
        <f t="shared" si="119"/>
        <v>0</v>
      </c>
      <c r="S544" s="141" t="str">
        <f t="shared" si="120"/>
        <v>H</v>
      </c>
      <c r="T544" s="24">
        <f>IF(S544="E",SUM($R$5:R544),0)</f>
        <v>0</v>
      </c>
      <c r="U544" s="143">
        <f t="shared" si="121"/>
        <v>0</v>
      </c>
    </row>
    <row r="545" spans="1:21" x14ac:dyDescent="0.25">
      <c r="A545" s="6">
        <v>6.45</v>
      </c>
      <c r="B545" s="31" t="s">
        <v>90</v>
      </c>
      <c r="D545" s="86">
        <v>290129009014</v>
      </c>
      <c r="E545" s="3">
        <v>0.6</v>
      </c>
      <c r="K545" s="3">
        <f t="shared" si="122"/>
        <v>401</v>
      </c>
      <c r="L545" s="97" t="str">
        <f>IF(TRIM('Ek.3-A'!F545)&lt;&gt;"","var","yok")</f>
        <v>yok</v>
      </c>
      <c r="M545" s="5" t="str">
        <f>IF('Ek.3-A'!F545="", "", IF(VLOOKUP('Ek.3-A'!F545, Veriler!D:E, 2, 0)=0, "", VLOOKUP('Ek.3-A'!F545, Veriler!D:E, 2, 0)))</f>
        <v/>
      </c>
      <c r="N545" s="5" t="str">
        <f>IF('Ek.3-A'!P545="", "", 'Ek.3-A'!P545)</f>
        <v/>
      </c>
      <c r="O545" s="142">
        <f>'Ek.3-A'!S545</f>
        <v>0</v>
      </c>
      <c r="P545" s="143" t="str">
        <f>'Ek.3-A'!L545</f>
        <v/>
      </c>
      <c r="Q545" s="24" t="str">
        <f>'Ek.3-A'!M545</f>
        <v/>
      </c>
      <c r="R545" s="24">
        <f t="shared" si="119"/>
        <v>0</v>
      </c>
      <c r="S545" s="141" t="str">
        <f t="shared" si="120"/>
        <v>H</v>
      </c>
      <c r="T545" s="24">
        <f>IF(S545="E",SUM($R$5:R545),0)</f>
        <v>0</v>
      </c>
      <c r="U545" s="143">
        <f t="shared" si="121"/>
        <v>0</v>
      </c>
    </row>
    <row r="546" spans="1:21" x14ac:dyDescent="0.25">
      <c r="A546" s="6">
        <v>6.46</v>
      </c>
      <c r="B546" s="31" t="s">
        <v>90</v>
      </c>
      <c r="D546" s="87">
        <v>293339990011</v>
      </c>
      <c r="E546" s="3">
        <v>0.6</v>
      </c>
      <c r="K546" s="3">
        <f t="shared" si="122"/>
        <v>402</v>
      </c>
      <c r="L546" s="97" t="str">
        <f>IF(TRIM('Ek.3-A'!F546)&lt;&gt;"","var","yok")</f>
        <v>yok</v>
      </c>
      <c r="M546" s="5" t="str">
        <f>IF('Ek.3-A'!F546="", "", IF(VLOOKUP('Ek.3-A'!F546, Veriler!D:E, 2, 0)=0, "", VLOOKUP('Ek.3-A'!F546, Veriler!D:E, 2, 0)))</f>
        <v/>
      </c>
      <c r="N546" s="5" t="str">
        <f>IF('Ek.3-A'!P546="", "", 'Ek.3-A'!P546)</f>
        <v/>
      </c>
      <c r="O546" s="142">
        <f>'Ek.3-A'!S546</f>
        <v>0</v>
      </c>
      <c r="P546" s="143" t="str">
        <f>'Ek.3-A'!L546</f>
        <v/>
      </c>
      <c r="Q546" s="24" t="str">
        <f>'Ek.3-A'!M546</f>
        <v/>
      </c>
      <c r="R546" s="24">
        <f t="shared" si="119"/>
        <v>0</v>
      </c>
      <c r="S546" s="141" t="str">
        <f t="shared" si="120"/>
        <v>H</v>
      </c>
      <c r="T546" s="24">
        <f>IF(S546="E",SUM($R$5:R546),0)</f>
        <v>0</v>
      </c>
      <c r="U546" s="143">
        <f t="shared" si="121"/>
        <v>0</v>
      </c>
    </row>
    <row r="547" spans="1:21" x14ac:dyDescent="0.25">
      <c r="A547" s="6">
        <v>6.47</v>
      </c>
      <c r="B547" s="31" t="s">
        <v>90</v>
      </c>
      <c r="D547" s="86">
        <v>293339250000</v>
      </c>
      <c r="E547" s="3">
        <v>0.6</v>
      </c>
      <c r="K547" s="3">
        <f t="shared" si="122"/>
        <v>403</v>
      </c>
      <c r="L547" s="97" t="str">
        <f>IF(TRIM('Ek.3-A'!F547)&lt;&gt;"","var","yok")</f>
        <v>yok</v>
      </c>
      <c r="M547" s="5" t="str">
        <f>IF('Ek.3-A'!F547="", "", IF(VLOOKUP('Ek.3-A'!F547, Veriler!D:E, 2, 0)=0, "", VLOOKUP('Ek.3-A'!F547, Veriler!D:E, 2, 0)))</f>
        <v/>
      </c>
      <c r="N547" s="5" t="str">
        <f>IF('Ek.3-A'!P547="", "", 'Ek.3-A'!P547)</f>
        <v/>
      </c>
      <c r="O547" s="142">
        <f>'Ek.3-A'!S547</f>
        <v>0</v>
      </c>
      <c r="P547" s="143" t="str">
        <f>'Ek.3-A'!L547</f>
        <v/>
      </c>
      <c r="Q547" s="24" t="str">
        <f>'Ek.3-A'!M547</f>
        <v/>
      </c>
      <c r="R547" s="24">
        <f t="shared" si="119"/>
        <v>0</v>
      </c>
      <c r="S547" s="141" t="str">
        <f t="shared" si="120"/>
        <v>H</v>
      </c>
      <c r="T547" s="24">
        <f>IF(S547="E",SUM($R$5:R547),0)</f>
        <v>0</v>
      </c>
      <c r="U547" s="143">
        <f t="shared" si="121"/>
        <v>0</v>
      </c>
    </row>
    <row r="548" spans="1:21" x14ac:dyDescent="0.25">
      <c r="A548" s="6">
        <v>6.4800000000000102</v>
      </c>
      <c r="B548" s="31" t="s">
        <v>90</v>
      </c>
      <c r="D548" s="87">
        <v>293590300000</v>
      </c>
      <c r="E548" s="3">
        <v>0.6</v>
      </c>
      <c r="K548" s="3">
        <f t="shared" si="122"/>
        <v>404</v>
      </c>
      <c r="L548" s="97" t="str">
        <f>IF(TRIM('Ek.3-A'!F548)&lt;&gt;"","var","yok")</f>
        <v>yok</v>
      </c>
      <c r="M548" s="5" t="str">
        <f>IF('Ek.3-A'!F548="", "", IF(VLOOKUP('Ek.3-A'!F548, Veriler!D:E, 2, 0)=0, "", VLOOKUP('Ek.3-A'!F548, Veriler!D:E, 2, 0)))</f>
        <v/>
      </c>
      <c r="N548" s="5" t="str">
        <f>IF('Ek.3-A'!P548="", "", 'Ek.3-A'!P548)</f>
        <v/>
      </c>
      <c r="O548" s="142">
        <f>'Ek.3-A'!S548</f>
        <v>0</v>
      </c>
      <c r="P548" s="143" t="str">
        <f>'Ek.3-A'!L548</f>
        <v/>
      </c>
      <c r="Q548" s="24" t="str">
        <f>'Ek.3-A'!M548</f>
        <v/>
      </c>
      <c r="R548" s="24">
        <f t="shared" si="119"/>
        <v>0</v>
      </c>
      <c r="S548" s="141" t="str">
        <f t="shared" si="120"/>
        <v>H</v>
      </c>
      <c r="T548" s="24">
        <f>IF(S548="E",SUM($R$5:R548),0)</f>
        <v>0</v>
      </c>
      <c r="U548" s="143">
        <f t="shared" si="121"/>
        <v>0</v>
      </c>
    </row>
    <row r="549" spans="1:21" x14ac:dyDescent="0.25">
      <c r="A549" s="6">
        <v>6.49</v>
      </c>
      <c r="B549" s="31" t="s">
        <v>90</v>
      </c>
      <c r="D549" s="86">
        <v>291439000013</v>
      </c>
      <c r="E549" s="3">
        <v>0.6</v>
      </c>
      <c r="K549" s="3">
        <f t="shared" si="122"/>
        <v>405</v>
      </c>
      <c r="L549" s="97" t="str">
        <f>IF(TRIM('Ek.3-A'!F549)&lt;&gt;"","var","yok")</f>
        <v>yok</v>
      </c>
      <c r="M549" s="5" t="str">
        <f>IF('Ek.3-A'!F549="", "", IF(VLOOKUP('Ek.3-A'!F549, Veriler!D:E, 2, 0)=0, "", VLOOKUP('Ek.3-A'!F549, Veriler!D:E, 2, 0)))</f>
        <v/>
      </c>
      <c r="N549" s="5" t="str">
        <f>IF('Ek.3-A'!P549="", "", 'Ek.3-A'!P549)</f>
        <v/>
      </c>
      <c r="O549" s="142">
        <f>'Ek.3-A'!S549</f>
        <v>0</v>
      </c>
      <c r="P549" s="143" t="str">
        <f>'Ek.3-A'!L549</f>
        <v/>
      </c>
      <c r="Q549" s="24" t="str">
        <f>'Ek.3-A'!M549</f>
        <v/>
      </c>
      <c r="R549" s="24">
        <f t="shared" si="119"/>
        <v>0</v>
      </c>
      <c r="S549" s="141" t="str">
        <f t="shared" si="120"/>
        <v>H</v>
      </c>
      <c r="T549" s="24">
        <f>IF(S549="E",SUM($R$5:R549),0)</f>
        <v>0</v>
      </c>
      <c r="U549" s="143">
        <f t="shared" si="121"/>
        <v>0</v>
      </c>
    </row>
    <row r="550" spans="1:21" x14ac:dyDescent="0.25">
      <c r="A550" s="6">
        <v>6.5</v>
      </c>
      <c r="B550" s="31" t="s">
        <v>90</v>
      </c>
      <c r="D550" s="87">
        <v>293339550000</v>
      </c>
      <c r="E550" s="3">
        <v>0.6</v>
      </c>
      <c r="K550" s="3">
        <f t="shared" si="122"/>
        <v>406</v>
      </c>
      <c r="L550" s="97" t="str">
        <f>IF(TRIM('Ek.3-A'!F550)&lt;&gt;"","var","yok")</f>
        <v>yok</v>
      </c>
      <c r="M550" s="5" t="str">
        <f>IF('Ek.3-A'!F550="", "", IF(VLOOKUP('Ek.3-A'!F550, Veriler!D:E, 2, 0)=0, "", VLOOKUP('Ek.3-A'!F550, Veriler!D:E, 2, 0)))</f>
        <v/>
      </c>
      <c r="N550" s="5" t="str">
        <f>IF('Ek.3-A'!P550="", "", 'Ek.3-A'!P550)</f>
        <v/>
      </c>
      <c r="O550" s="142">
        <f>'Ek.3-A'!S550</f>
        <v>0</v>
      </c>
      <c r="P550" s="143" t="str">
        <f>'Ek.3-A'!L550</f>
        <v/>
      </c>
      <c r="Q550" s="24" t="str">
        <f>'Ek.3-A'!M550</f>
        <v/>
      </c>
      <c r="R550" s="24">
        <f t="shared" si="119"/>
        <v>0</v>
      </c>
      <c r="S550" s="141" t="str">
        <f t="shared" si="120"/>
        <v>H</v>
      </c>
      <c r="T550" s="24">
        <f>IF(S550="E",SUM($R$5:R550),0)</f>
        <v>0</v>
      </c>
      <c r="U550" s="143">
        <f t="shared" si="121"/>
        <v>0</v>
      </c>
    </row>
    <row r="551" spans="1:21" x14ac:dyDescent="0.25">
      <c r="A551" s="6">
        <v>6.5100000000000096</v>
      </c>
      <c r="B551" s="31" t="s">
        <v>90</v>
      </c>
      <c r="D551" s="86">
        <v>293410000013</v>
      </c>
      <c r="E551" s="3">
        <v>0.6</v>
      </c>
      <c r="L551" s="97"/>
      <c r="M551" s="5"/>
      <c r="N551" s="5"/>
      <c r="O551" s="5"/>
      <c r="Q551" s="23"/>
      <c r="T551" s="24"/>
      <c r="U551" s="25"/>
    </row>
    <row r="552" spans="1:21" x14ac:dyDescent="0.25">
      <c r="A552" s="6">
        <v>6.5200000000000102</v>
      </c>
      <c r="B552" s="31" t="s">
        <v>90</v>
      </c>
      <c r="D552" s="87">
        <v>290723000011</v>
      </c>
      <c r="E552" s="3">
        <v>0.6</v>
      </c>
      <c r="K552" s="3">
        <f>K550+1</f>
        <v>407</v>
      </c>
      <c r="L552" s="97" t="str">
        <f>IF(TRIM('Ek.3-A'!F552)&lt;&gt;"","var","yok")</f>
        <v>yok</v>
      </c>
      <c r="M552" s="5" t="str">
        <f>IF('Ek.3-A'!F552="", "", IF(VLOOKUP('Ek.3-A'!F552, Veriler!D:E, 2, 0)=0, "", VLOOKUP('Ek.3-A'!F552, Veriler!D:E, 2, 0)))</f>
        <v/>
      </c>
      <c r="N552" s="5" t="str">
        <f>IF('Ek.3-A'!P552="", "", 'Ek.3-A'!P552)</f>
        <v/>
      </c>
      <c r="O552" s="142">
        <f>'Ek.3-A'!S552</f>
        <v>0</v>
      </c>
      <c r="P552" s="143" t="str">
        <f>'Ek.3-A'!L552</f>
        <v/>
      </c>
      <c r="Q552" s="24" t="str">
        <f>'Ek.3-A'!M552</f>
        <v/>
      </c>
      <c r="R552" s="24">
        <f t="shared" ref="R552:R565" si="123">IF(L552="var",0,IF(Q552&lt;=0.005,Q552,0))</f>
        <v>0</v>
      </c>
      <c r="S552" s="141" t="str">
        <f t="shared" ref="S552:S565" si="124">IF(Q552&lt;=0.005,"E","H")</f>
        <v>H</v>
      </c>
      <c r="T552" s="24">
        <f>IF(S552="E",SUM($R$5:R552),0)</f>
        <v>0</v>
      </c>
      <c r="U552" s="143">
        <f t="shared" ref="U552:U565" si="125">IF(T552&lt;=0.1, O552, IF(R552&gt;$G$2, R552*O552, $G$2*O552))</f>
        <v>0</v>
      </c>
    </row>
    <row r="553" spans="1:21" x14ac:dyDescent="0.25">
      <c r="A553" s="6">
        <v>6.53</v>
      </c>
      <c r="B553" s="31" t="s">
        <v>90</v>
      </c>
      <c r="D553" s="86">
        <v>290723000019</v>
      </c>
      <c r="E553" s="3">
        <v>0.6</v>
      </c>
      <c r="K553" s="3">
        <f t="shared" ref="K553:K565" si="126">K552+1</f>
        <v>408</v>
      </c>
      <c r="L553" s="97" t="str">
        <f>IF(TRIM('Ek.3-A'!F553)&lt;&gt;"","var","yok")</f>
        <v>yok</v>
      </c>
      <c r="M553" s="5" t="str">
        <f>IF('Ek.3-A'!F553="", "", IF(VLOOKUP('Ek.3-A'!F553, Veriler!D:E, 2, 0)=0, "", VLOOKUP('Ek.3-A'!F553, Veriler!D:E, 2, 0)))</f>
        <v/>
      </c>
      <c r="N553" s="5" t="str">
        <f>IF('Ek.3-A'!P553="", "", 'Ek.3-A'!P553)</f>
        <v/>
      </c>
      <c r="O553" s="142">
        <f>'Ek.3-A'!S553</f>
        <v>0</v>
      </c>
      <c r="P553" s="143" t="str">
        <f>'Ek.3-A'!L553</f>
        <v/>
      </c>
      <c r="Q553" s="24" t="str">
        <f>'Ek.3-A'!M553</f>
        <v/>
      </c>
      <c r="R553" s="24">
        <f t="shared" si="123"/>
        <v>0</v>
      </c>
      <c r="S553" s="141" t="str">
        <f t="shared" si="124"/>
        <v>H</v>
      </c>
      <c r="T553" s="24">
        <f>IF(S553="E",SUM($R$5:R553),0)</f>
        <v>0</v>
      </c>
      <c r="U553" s="143">
        <f t="shared" si="125"/>
        <v>0</v>
      </c>
    </row>
    <row r="554" spans="1:21" x14ac:dyDescent="0.25">
      <c r="A554" s="6">
        <v>6.54</v>
      </c>
      <c r="B554" s="31" t="s">
        <v>90</v>
      </c>
      <c r="D554" s="87">
        <v>290892000000</v>
      </c>
      <c r="E554" s="3">
        <v>0.6</v>
      </c>
      <c r="K554" s="3">
        <f t="shared" si="126"/>
        <v>409</v>
      </c>
      <c r="L554" s="97" t="str">
        <f>IF(TRIM('Ek.3-A'!F554)&lt;&gt;"","var","yok")</f>
        <v>yok</v>
      </c>
      <c r="M554" s="5" t="str">
        <f>IF('Ek.3-A'!F554="", "", IF(VLOOKUP('Ek.3-A'!F554, Veriler!D:E, 2, 0)=0, "", VLOOKUP('Ek.3-A'!F554, Veriler!D:E, 2, 0)))</f>
        <v/>
      </c>
      <c r="N554" s="5" t="str">
        <f>IF('Ek.3-A'!P554="", "", 'Ek.3-A'!P554)</f>
        <v/>
      </c>
      <c r="O554" s="142">
        <f>'Ek.3-A'!S554</f>
        <v>0</v>
      </c>
      <c r="P554" s="143" t="str">
        <f>'Ek.3-A'!L554</f>
        <v/>
      </c>
      <c r="Q554" s="24" t="str">
        <f>'Ek.3-A'!M554</f>
        <v/>
      </c>
      <c r="R554" s="24">
        <f t="shared" si="123"/>
        <v>0</v>
      </c>
      <c r="S554" s="141" t="str">
        <f t="shared" si="124"/>
        <v>H</v>
      </c>
      <c r="T554" s="24">
        <f>IF(S554="E",SUM($R$5:R554),0)</f>
        <v>0</v>
      </c>
      <c r="U554" s="143">
        <f t="shared" si="125"/>
        <v>0</v>
      </c>
    </row>
    <row r="555" spans="1:21" x14ac:dyDescent="0.25">
      <c r="A555" s="6">
        <v>6.55</v>
      </c>
      <c r="B555" s="31" t="s">
        <v>90</v>
      </c>
      <c r="D555" s="86">
        <v>293332000013</v>
      </c>
      <c r="E555" s="3">
        <v>0.6</v>
      </c>
      <c r="K555" s="3">
        <f t="shared" si="126"/>
        <v>410</v>
      </c>
      <c r="L555" s="97" t="str">
        <f>IF(TRIM('Ek.3-A'!F555)&lt;&gt;"","var","yok")</f>
        <v>yok</v>
      </c>
      <c r="M555" s="5" t="str">
        <f>IF('Ek.3-A'!F555="", "", IF(VLOOKUP('Ek.3-A'!F555, Veriler!D:E, 2, 0)=0, "", VLOOKUP('Ek.3-A'!F555, Veriler!D:E, 2, 0)))</f>
        <v/>
      </c>
      <c r="N555" s="5" t="str">
        <f>IF('Ek.3-A'!P555="", "", 'Ek.3-A'!P555)</f>
        <v/>
      </c>
      <c r="O555" s="142">
        <f>'Ek.3-A'!S555</f>
        <v>0</v>
      </c>
      <c r="P555" s="143" t="str">
        <f>'Ek.3-A'!L555</f>
        <v/>
      </c>
      <c r="Q555" s="24" t="str">
        <f>'Ek.3-A'!M555</f>
        <v/>
      </c>
      <c r="R555" s="24">
        <f t="shared" si="123"/>
        <v>0</v>
      </c>
      <c r="S555" s="141" t="str">
        <f t="shared" si="124"/>
        <v>H</v>
      </c>
      <c r="T555" s="24">
        <f>IF(S555="E",SUM($R$5:R555),0)</f>
        <v>0</v>
      </c>
      <c r="U555" s="143">
        <f t="shared" si="125"/>
        <v>0</v>
      </c>
    </row>
    <row r="556" spans="1:21" x14ac:dyDescent="0.25">
      <c r="A556" s="6">
        <v>6.5600000000000103</v>
      </c>
      <c r="B556" s="31" t="s">
        <v>90</v>
      </c>
      <c r="D556" s="87">
        <v>291440100000</v>
      </c>
      <c r="E556" s="3">
        <v>0.6</v>
      </c>
      <c r="K556" s="3">
        <f t="shared" si="126"/>
        <v>411</v>
      </c>
      <c r="L556" s="97" t="str">
        <f>IF(TRIM('Ek.3-A'!F556)&lt;&gt;"","var","yok")</f>
        <v>yok</v>
      </c>
      <c r="M556" s="5" t="str">
        <f>IF('Ek.3-A'!F556="", "", IF(VLOOKUP('Ek.3-A'!F556, Veriler!D:E, 2, 0)=0, "", VLOOKUP('Ek.3-A'!F556, Veriler!D:E, 2, 0)))</f>
        <v/>
      </c>
      <c r="N556" s="5" t="str">
        <f>IF('Ek.3-A'!P556="", "", 'Ek.3-A'!P556)</f>
        <v/>
      </c>
      <c r="O556" s="142">
        <f>'Ek.3-A'!S556</f>
        <v>0</v>
      </c>
      <c r="P556" s="143" t="str">
        <f>'Ek.3-A'!L556</f>
        <v/>
      </c>
      <c r="Q556" s="24" t="str">
        <f>'Ek.3-A'!M556</f>
        <v/>
      </c>
      <c r="R556" s="24">
        <f t="shared" si="123"/>
        <v>0</v>
      </c>
      <c r="S556" s="141" t="str">
        <f t="shared" si="124"/>
        <v>H</v>
      </c>
      <c r="T556" s="24">
        <f>IF(S556="E",SUM($R$5:R556),0)</f>
        <v>0</v>
      </c>
      <c r="U556" s="143">
        <f t="shared" si="125"/>
        <v>0</v>
      </c>
    </row>
    <row r="557" spans="1:21" x14ac:dyDescent="0.25">
      <c r="A557" s="6">
        <v>6.57</v>
      </c>
      <c r="B557" s="31" t="s">
        <v>90</v>
      </c>
      <c r="D557" s="86">
        <v>293499909024</v>
      </c>
      <c r="E557" s="3">
        <v>0.6</v>
      </c>
      <c r="K557" s="3">
        <f t="shared" si="126"/>
        <v>412</v>
      </c>
      <c r="L557" s="97" t="str">
        <f>IF(TRIM('Ek.3-A'!F557)&lt;&gt;"","var","yok")</f>
        <v>yok</v>
      </c>
      <c r="M557" s="5" t="str">
        <f>IF('Ek.3-A'!F557="", "", IF(VLOOKUP('Ek.3-A'!F557, Veriler!D:E, 2, 0)=0, "", VLOOKUP('Ek.3-A'!F557, Veriler!D:E, 2, 0)))</f>
        <v/>
      </c>
      <c r="N557" s="5" t="str">
        <f>IF('Ek.3-A'!P557="", "", 'Ek.3-A'!P557)</f>
        <v/>
      </c>
      <c r="O557" s="142">
        <f>'Ek.3-A'!S557</f>
        <v>0</v>
      </c>
      <c r="P557" s="143" t="str">
        <f>'Ek.3-A'!L557</f>
        <v/>
      </c>
      <c r="Q557" s="24" t="str">
        <f>'Ek.3-A'!M557</f>
        <v/>
      </c>
      <c r="R557" s="24">
        <f t="shared" si="123"/>
        <v>0</v>
      </c>
      <c r="S557" s="141" t="str">
        <f t="shared" si="124"/>
        <v>H</v>
      </c>
      <c r="T557" s="24">
        <f>IF(S557="E",SUM($R$5:R557),0)</f>
        <v>0</v>
      </c>
      <c r="U557" s="143">
        <f t="shared" si="125"/>
        <v>0</v>
      </c>
    </row>
    <row r="558" spans="1:21" x14ac:dyDescent="0.25">
      <c r="A558" s="6">
        <v>6.58</v>
      </c>
      <c r="B558" s="31" t="s">
        <v>90</v>
      </c>
      <c r="D558" s="87">
        <v>293090500000</v>
      </c>
      <c r="E558" s="3">
        <v>0.6</v>
      </c>
      <c r="K558" s="3">
        <f t="shared" si="126"/>
        <v>413</v>
      </c>
      <c r="L558" s="97" t="str">
        <f>IF(TRIM('Ek.3-A'!F558)&lt;&gt;"","var","yok")</f>
        <v>yok</v>
      </c>
      <c r="M558" s="5" t="str">
        <f>IF('Ek.3-A'!F558="", "", IF(VLOOKUP('Ek.3-A'!F558, Veriler!D:E, 2, 0)=0, "", VLOOKUP('Ek.3-A'!F558, Veriler!D:E, 2, 0)))</f>
        <v/>
      </c>
      <c r="N558" s="5" t="str">
        <f>IF('Ek.3-A'!P558="", "", 'Ek.3-A'!P558)</f>
        <v/>
      </c>
      <c r="O558" s="142">
        <f>'Ek.3-A'!S558</f>
        <v>0</v>
      </c>
      <c r="P558" s="143" t="str">
        <f>'Ek.3-A'!L558</f>
        <v/>
      </c>
      <c r="Q558" s="24" t="str">
        <f>'Ek.3-A'!M558</f>
        <v/>
      </c>
      <c r="R558" s="24">
        <f t="shared" si="123"/>
        <v>0</v>
      </c>
      <c r="S558" s="141" t="str">
        <f t="shared" si="124"/>
        <v>H</v>
      </c>
      <c r="T558" s="24">
        <f>IF(S558="E",SUM($R$5:R558),0)</f>
        <v>0</v>
      </c>
      <c r="U558" s="143">
        <f t="shared" si="125"/>
        <v>0</v>
      </c>
    </row>
    <row r="559" spans="1:21" x14ac:dyDescent="0.25">
      <c r="A559" s="6">
        <v>6.5900000000000096</v>
      </c>
      <c r="B559" s="31" t="s">
        <v>90</v>
      </c>
      <c r="D559" s="86">
        <v>291413000000</v>
      </c>
      <c r="E559" s="3">
        <v>0.6</v>
      </c>
      <c r="K559" s="3">
        <f t="shared" si="126"/>
        <v>414</v>
      </c>
      <c r="L559" s="97" t="str">
        <f>IF(TRIM('Ek.3-A'!F559)&lt;&gt;"","var","yok")</f>
        <v>yok</v>
      </c>
      <c r="M559" s="5" t="str">
        <f>IF('Ek.3-A'!F559="", "", IF(VLOOKUP('Ek.3-A'!F559, Veriler!D:E, 2, 0)=0, "", VLOOKUP('Ek.3-A'!F559, Veriler!D:E, 2, 0)))</f>
        <v/>
      </c>
      <c r="N559" s="5" t="str">
        <f>IF('Ek.3-A'!P559="", "", 'Ek.3-A'!P559)</f>
        <v/>
      </c>
      <c r="O559" s="142">
        <f>'Ek.3-A'!S559</f>
        <v>0</v>
      </c>
      <c r="P559" s="143" t="str">
        <f>'Ek.3-A'!L559</f>
        <v/>
      </c>
      <c r="Q559" s="24" t="str">
        <f>'Ek.3-A'!M559</f>
        <v/>
      </c>
      <c r="R559" s="24">
        <f t="shared" si="123"/>
        <v>0</v>
      </c>
      <c r="S559" s="141" t="str">
        <f t="shared" si="124"/>
        <v>H</v>
      </c>
      <c r="T559" s="24">
        <f>IF(S559="E",SUM($R$5:R559),0)</f>
        <v>0</v>
      </c>
      <c r="U559" s="143">
        <f t="shared" si="125"/>
        <v>0</v>
      </c>
    </row>
    <row r="560" spans="1:21" x14ac:dyDescent="0.25">
      <c r="A560" s="6">
        <v>6.6000000000000103</v>
      </c>
      <c r="B560" s="31" t="s">
        <v>90</v>
      </c>
      <c r="D560" s="87">
        <v>291419100000</v>
      </c>
      <c r="E560" s="3">
        <v>0.6</v>
      </c>
      <c r="K560" s="3">
        <f t="shared" si="126"/>
        <v>415</v>
      </c>
      <c r="L560" s="97" t="str">
        <f>IF(TRIM('Ek.3-A'!F560)&lt;&gt;"","var","yok")</f>
        <v>yok</v>
      </c>
      <c r="M560" s="5" t="str">
        <f>IF('Ek.3-A'!F560="", "", IF(VLOOKUP('Ek.3-A'!F560, Veriler!D:E, 2, 0)=0, "", VLOOKUP('Ek.3-A'!F560, Veriler!D:E, 2, 0)))</f>
        <v/>
      </c>
      <c r="N560" s="5" t="str">
        <f>IF('Ek.3-A'!P560="", "", 'Ek.3-A'!P560)</f>
        <v/>
      </c>
      <c r="O560" s="142">
        <f>'Ek.3-A'!S560</f>
        <v>0</v>
      </c>
      <c r="P560" s="143" t="str">
        <f>'Ek.3-A'!L560</f>
        <v/>
      </c>
      <c r="Q560" s="24" t="str">
        <f>'Ek.3-A'!M560</f>
        <v/>
      </c>
      <c r="R560" s="24">
        <f t="shared" si="123"/>
        <v>0</v>
      </c>
      <c r="S560" s="141" t="str">
        <f t="shared" si="124"/>
        <v>H</v>
      </c>
      <c r="T560" s="24">
        <f>IF(S560="E",SUM($R$5:R560),0)</f>
        <v>0</v>
      </c>
      <c r="U560" s="143">
        <f t="shared" si="125"/>
        <v>0</v>
      </c>
    </row>
    <row r="561" spans="1:41" x14ac:dyDescent="0.25">
      <c r="A561" s="6">
        <v>6.61</v>
      </c>
      <c r="B561" s="31" t="s">
        <v>90</v>
      </c>
      <c r="D561" s="86">
        <v>292221000011</v>
      </c>
      <c r="E561" s="3">
        <v>0.6</v>
      </c>
      <c r="K561" s="3">
        <f t="shared" si="126"/>
        <v>416</v>
      </c>
      <c r="L561" s="97" t="str">
        <f>IF(TRIM('Ek.3-A'!F561)&lt;&gt;"","var","yok")</f>
        <v>yok</v>
      </c>
      <c r="M561" s="5" t="str">
        <f>IF('Ek.3-A'!F561="", "", IF(VLOOKUP('Ek.3-A'!F561, Veriler!D:E, 2, 0)=0, "", VLOOKUP('Ek.3-A'!F561, Veriler!D:E, 2, 0)))</f>
        <v/>
      </c>
      <c r="N561" s="5" t="str">
        <f>IF('Ek.3-A'!P561="", "", 'Ek.3-A'!P561)</f>
        <v/>
      </c>
      <c r="O561" s="142">
        <f>'Ek.3-A'!S561</f>
        <v>0</v>
      </c>
      <c r="P561" s="143" t="str">
        <f>'Ek.3-A'!L561</f>
        <v/>
      </c>
      <c r="Q561" s="24" t="str">
        <f>'Ek.3-A'!M561</f>
        <v/>
      </c>
      <c r="R561" s="24">
        <f t="shared" si="123"/>
        <v>0</v>
      </c>
      <c r="S561" s="141" t="str">
        <f t="shared" si="124"/>
        <v>H</v>
      </c>
      <c r="T561" s="24">
        <f>IF(S561="E",SUM($R$5:R561),0)</f>
        <v>0</v>
      </c>
      <c r="U561" s="143">
        <f t="shared" si="125"/>
        <v>0</v>
      </c>
    </row>
    <row r="562" spans="1:41" x14ac:dyDescent="0.25">
      <c r="A562" s="6">
        <v>6.62</v>
      </c>
      <c r="B562" s="31" t="s">
        <v>90</v>
      </c>
      <c r="D562" s="87">
        <v>292221000012</v>
      </c>
      <c r="E562" s="3">
        <v>0.6</v>
      </c>
      <c r="K562" s="3">
        <f t="shared" si="126"/>
        <v>417</v>
      </c>
      <c r="L562" s="97" t="str">
        <f>IF(TRIM('Ek.3-A'!F562)&lt;&gt;"","var","yok")</f>
        <v>yok</v>
      </c>
      <c r="M562" s="5" t="str">
        <f>IF('Ek.3-A'!F562="", "", IF(VLOOKUP('Ek.3-A'!F562, Veriler!D:E, 2, 0)=0, "", VLOOKUP('Ek.3-A'!F562, Veriler!D:E, 2, 0)))</f>
        <v/>
      </c>
      <c r="N562" s="5" t="str">
        <f>IF('Ek.3-A'!P562="", "", 'Ek.3-A'!P562)</f>
        <v/>
      </c>
      <c r="O562" s="142">
        <f>'Ek.3-A'!S562</f>
        <v>0</v>
      </c>
      <c r="P562" s="143" t="str">
        <f>'Ek.3-A'!L562</f>
        <v/>
      </c>
      <c r="Q562" s="24" t="str">
        <f>'Ek.3-A'!M562</f>
        <v/>
      </c>
      <c r="R562" s="24">
        <f t="shared" si="123"/>
        <v>0</v>
      </c>
      <c r="S562" s="141" t="str">
        <f t="shared" si="124"/>
        <v>H</v>
      </c>
      <c r="T562" s="24">
        <f>IF(S562="E",SUM($R$5:R562),0)</f>
        <v>0</v>
      </c>
      <c r="U562" s="143">
        <f t="shared" si="125"/>
        <v>0</v>
      </c>
    </row>
    <row r="563" spans="1:41" x14ac:dyDescent="0.25">
      <c r="A563" s="6">
        <v>6.63</v>
      </c>
      <c r="B563" s="31" t="s">
        <v>90</v>
      </c>
      <c r="D563" s="86">
        <v>901310100000</v>
      </c>
      <c r="E563" s="3">
        <v>0.6</v>
      </c>
      <c r="K563" s="3">
        <f t="shared" si="126"/>
        <v>418</v>
      </c>
      <c r="L563" s="97" t="str">
        <f>IF(TRIM('Ek.3-A'!F563)&lt;&gt;"","var","yok")</f>
        <v>yok</v>
      </c>
      <c r="M563" s="5" t="str">
        <f>IF('Ek.3-A'!F563="", "", IF(VLOOKUP('Ek.3-A'!F563, Veriler!D:E, 2, 0)=0, "", VLOOKUP('Ek.3-A'!F563, Veriler!D:E, 2, 0)))</f>
        <v/>
      </c>
      <c r="N563" s="5" t="str">
        <f>IF('Ek.3-A'!P563="", "", 'Ek.3-A'!P563)</f>
        <v/>
      </c>
      <c r="O563" s="142">
        <f>'Ek.3-A'!S563</f>
        <v>0</v>
      </c>
      <c r="P563" s="143" t="str">
        <f>'Ek.3-A'!L563</f>
        <v/>
      </c>
      <c r="Q563" s="24" t="str">
        <f>'Ek.3-A'!M563</f>
        <v/>
      </c>
      <c r="R563" s="24">
        <f t="shared" si="123"/>
        <v>0</v>
      </c>
      <c r="S563" s="141" t="str">
        <f t="shared" si="124"/>
        <v>H</v>
      </c>
      <c r="T563" s="24">
        <f>IF(S563="E",SUM($R$5:R563),0)</f>
        <v>0</v>
      </c>
      <c r="U563" s="143">
        <f t="shared" si="125"/>
        <v>0</v>
      </c>
    </row>
    <row r="564" spans="1:41" x14ac:dyDescent="0.25">
      <c r="A564" s="6">
        <v>6.6400000000000103</v>
      </c>
      <c r="B564" s="31" t="s">
        <v>90</v>
      </c>
      <c r="D564" s="87">
        <v>844820000011</v>
      </c>
      <c r="E564" s="3">
        <v>0.6</v>
      </c>
      <c r="K564" s="3">
        <f t="shared" si="126"/>
        <v>419</v>
      </c>
      <c r="L564" s="97" t="str">
        <f>IF(TRIM('Ek.3-A'!F564)&lt;&gt;"","var","yok")</f>
        <v>yok</v>
      </c>
      <c r="M564" s="5" t="str">
        <f>IF('Ek.3-A'!F564="", "", IF(VLOOKUP('Ek.3-A'!F564, Veriler!D:E, 2, 0)=0, "", VLOOKUP('Ek.3-A'!F564, Veriler!D:E, 2, 0)))</f>
        <v/>
      </c>
      <c r="N564" s="5" t="str">
        <f>IF('Ek.3-A'!P564="", "", 'Ek.3-A'!P564)</f>
        <v/>
      </c>
      <c r="O564" s="142">
        <f>'Ek.3-A'!S564</f>
        <v>0</v>
      </c>
      <c r="P564" s="143" t="str">
        <f>'Ek.3-A'!L564</f>
        <v/>
      </c>
      <c r="Q564" s="24" t="str">
        <f>'Ek.3-A'!M564</f>
        <v/>
      </c>
      <c r="R564" s="24">
        <f t="shared" si="123"/>
        <v>0</v>
      </c>
      <c r="S564" s="141" t="str">
        <f t="shared" si="124"/>
        <v>H</v>
      </c>
      <c r="T564" s="24">
        <f>IF(S564="E",SUM($R$5:R564),0)</f>
        <v>0</v>
      </c>
      <c r="U564" s="143">
        <f t="shared" si="125"/>
        <v>0</v>
      </c>
    </row>
    <row r="565" spans="1:41" x14ac:dyDescent="0.25">
      <c r="A565" s="6">
        <v>6.6500000000000101</v>
      </c>
      <c r="B565" s="31" t="s">
        <v>90</v>
      </c>
      <c r="D565" s="86">
        <v>844820000019</v>
      </c>
      <c r="E565" s="3">
        <v>0.6</v>
      </c>
      <c r="K565" s="3">
        <f t="shared" si="126"/>
        <v>420</v>
      </c>
      <c r="L565" s="97" t="str">
        <f>IF(TRIM('Ek.3-A'!F565)&lt;&gt;"","var","yok")</f>
        <v>yok</v>
      </c>
      <c r="M565" s="5" t="str">
        <f>IF('Ek.3-A'!F565="", "", IF(VLOOKUP('Ek.3-A'!F565, Veriler!D:E, 2, 0)=0, "", VLOOKUP('Ek.3-A'!F565, Veriler!D:E, 2, 0)))</f>
        <v/>
      </c>
      <c r="N565" s="5" t="str">
        <f>IF('Ek.3-A'!P565="", "", 'Ek.3-A'!P565)</f>
        <v/>
      </c>
      <c r="O565" s="142">
        <f>'Ek.3-A'!S565</f>
        <v>0</v>
      </c>
      <c r="P565" s="143" t="str">
        <f>'Ek.3-A'!L565</f>
        <v/>
      </c>
      <c r="Q565" s="24" t="str">
        <f>'Ek.3-A'!M565</f>
        <v/>
      </c>
      <c r="R565" s="24">
        <f t="shared" si="123"/>
        <v>0</v>
      </c>
      <c r="S565" s="141" t="str">
        <f t="shared" si="124"/>
        <v>H</v>
      </c>
      <c r="T565" s="24">
        <f>IF(S565="E",SUM($R$5:R565),0)</f>
        <v>0</v>
      </c>
      <c r="U565" s="143">
        <f t="shared" si="125"/>
        <v>0</v>
      </c>
    </row>
    <row r="566" spans="1:41" x14ac:dyDescent="0.25">
      <c r="A566" s="6">
        <v>6.66</v>
      </c>
      <c r="B566" s="31" t="s">
        <v>90</v>
      </c>
      <c r="D566" s="87">
        <v>844839000019</v>
      </c>
      <c r="E566" s="3">
        <v>0.6</v>
      </c>
      <c r="T566" s="24"/>
      <c r="U566" s="25"/>
      <c r="AO566" s="140">
        <f>'Ek.3-A'!L566</f>
        <v>0</v>
      </c>
    </row>
    <row r="567" spans="1:41" x14ac:dyDescent="0.25">
      <c r="A567" s="6">
        <v>6.6700000000000097</v>
      </c>
      <c r="B567" s="31" t="s">
        <v>90</v>
      </c>
      <c r="D567" s="86">
        <v>844833000000</v>
      </c>
      <c r="E567" s="3">
        <v>0.6</v>
      </c>
      <c r="T567" s="24"/>
      <c r="U567" s="25"/>
    </row>
    <row r="568" spans="1:41" x14ac:dyDescent="0.25">
      <c r="A568" s="6">
        <v>6.6800000000000104</v>
      </c>
      <c r="B568" s="31" t="s">
        <v>90</v>
      </c>
      <c r="D568" s="87">
        <v>844839000012</v>
      </c>
      <c r="E568" s="3">
        <v>0.6</v>
      </c>
      <c r="T568" s="24"/>
      <c r="U568" s="25"/>
    </row>
    <row r="569" spans="1:41" x14ac:dyDescent="0.25">
      <c r="A569" s="6">
        <v>6.6900000000000102</v>
      </c>
      <c r="B569" s="31" t="s">
        <v>90</v>
      </c>
      <c r="D569" s="86">
        <v>844851100000</v>
      </c>
      <c r="E569" s="3">
        <v>0.6</v>
      </c>
      <c r="T569" s="24"/>
      <c r="U569" s="25"/>
    </row>
    <row r="570" spans="1:41" x14ac:dyDescent="0.25">
      <c r="A570" s="6">
        <v>6.7</v>
      </c>
      <c r="B570" s="31" t="s">
        <v>90</v>
      </c>
      <c r="D570" s="87">
        <v>846693600000</v>
      </c>
      <c r="E570" s="3">
        <v>0.6</v>
      </c>
      <c r="T570" s="24"/>
      <c r="U570" s="25"/>
    </row>
    <row r="571" spans="1:41" x14ac:dyDescent="0.25">
      <c r="A571" s="6">
        <v>6.71</v>
      </c>
      <c r="B571" s="31" t="s">
        <v>90</v>
      </c>
      <c r="D571" s="86">
        <v>846610380000</v>
      </c>
      <c r="E571" s="3">
        <v>0.6</v>
      </c>
      <c r="T571" s="24"/>
      <c r="U571" s="25"/>
    </row>
    <row r="572" spans="1:41" x14ac:dyDescent="0.25">
      <c r="A572" s="6">
        <v>6.7200000000000104</v>
      </c>
      <c r="B572" s="31" t="s">
        <v>90</v>
      </c>
      <c r="D572" s="87">
        <v>846620980000</v>
      </c>
      <c r="E572" s="3">
        <v>0.6</v>
      </c>
      <c r="T572" s="24"/>
      <c r="U572" s="25"/>
    </row>
    <row r="573" spans="1:41" x14ac:dyDescent="0.25">
      <c r="A573" s="6">
        <v>6.7300000000000102</v>
      </c>
      <c r="B573" s="31" t="s">
        <v>90</v>
      </c>
      <c r="D573" s="86">
        <v>846610200000</v>
      </c>
      <c r="E573" s="3">
        <v>0.6</v>
      </c>
      <c r="T573" s="24"/>
      <c r="U573" s="25"/>
    </row>
    <row r="574" spans="1:41" x14ac:dyDescent="0.25">
      <c r="A574" s="6">
        <v>6.74</v>
      </c>
      <c r="B574" s="31" t="s">
        <v>90</v>
      </c>
      <c r="D574" s="87">
        <v>846610800000</v>
      </c>
      <c r="E574" s="3">
        <v>0.6</v>
      </c>
      <c r="T574" s="24"/>
      <c r="U574" s="25"/>
    </row>
    <row r="575" spans="1:41" x14ac:dyDescent="0.25">
      <c r="A575" s="6">
        <v>6.7500000000000098</v>
      </c>
      <c r="B575" s="31" t="s">
        <v>90</v>
      </c>
      <c r="D575" s="86">
        <v>846694009000</v>
      </c>
      <c r="E575" s="3">
        <v>0.6</v>
      </c>
      <c r="K575" s="3">
        <f>K565+1</f>
        <v>421</v>
      </c>
      <c r="L575" s="97" t="str">
        <f>IF(TRIM('Ek.3-A'!F575)&lt;&gt;"","var","yok")</f>
        <v>yok</v>
      </c>
      <c r="M575" s="5" t="str">
        <f>IF('Ek.3-A'!F575="", "", IF(VLOOKUP('Ek.3-A'!F575, Veriler!D:E, 2, 0)=0, "", VLOOKUP('Ek.3-A'!F575, Veriler!D:E, 2, 0)))</f>
        <v/>
      </c>
      <c r="N575" s="5" t="str">
        <f>IF('Ek.3-A'!P575="", "", 'Ek.3-A'!P575)</f>
        <v/>
      </c>
      <c r="O575" s="142">
        <f>'Ek.3-A'!S575</f>
        <v>0</v>
      </c>
      <c r="P575" s="143" t="str">
        <f>'Ek.3-A'!L575</f>
        <v/>
      </c>
      <c r="Q575" s="24" t="str">
        <f>'Ek.3-A'!M575</f>
        <v/>
      </c>
      <c r="R575" s="24">
        <f t="shared" ref="R575:R588" si="127">IF(L575="var",0,IF(Q575&lt;=0.005,Q575,0))</f>
        <v>0</v>
      </c>
      <c r="S575" s="141" t="str">
        <f t="shared" ref="S575:S588" si="128">IF(Q575&lt;=0.005,"E","H")</f>
        <v>H</v>
      </c>
      <c r="T575" s="24">
        <f>IF(S575="E",SUM($R$5:R575),0)</f>
        <v>0</v>
      </c>
      <c r="U575" s="143">
        <f t="shared" ref="U575:U588" si="129">IF(T575&lt;=0.1, O575, IF(R575&gt;$G$2, R575*O575, $G$2*O575))</f>
        <v>0</v>
      </c>
    </row>
    <row r="576" spans="1:41" x14ac:dyDescent="0.25">
      <c r="A576" s="6">
        <v>6.7600000000000096</v>
      </c>
      <c r="B576" s="31" t="s">
        <v>90</v>
      </c>
      <c r="D576" s="87">
        <v>847350800000</v>
      </c>
      <c r="E576" s="3">
        <v>0.6</v>
      </c>
      <c r="K576" s="3">
        <f t="shared" ref="K576:K588" si="130">K575+1</f>
        <v>422</v>
      </c>
      <c r="L576" s="97" t="str">
        <f>IF(TRIM('Ek.3-A'!F576)&lt;&gt;"","var","yok")</f>
        <v>yok</v>
      </c>
      <c r="M576" s="5" t="str">
        <f>IF('Ek.3-A'!F576="", "", IF(VLOOKUP('Ek.3-A'!F576, Veriler!D:E, 2, 0)=0, "", VLOOKUP('Ek.3-A'!F576, Veriler!D:E, 2, 0)))</f>
        <v/>
      </c>
      <c r="N576" s="5" t="str">
        <f>IF('Ek.3-A'!P576="", "", 'Ek.3-A'!P576)</f>
        <v/>
      </c>
      <c r="O576" s="142">
        <f>'Ek.3-A'!S576</f>
        <v>0</v>
      </c>
      <c r="P576" s="143" t="str">
        <f>'Ek.3-A'!L576</f>
        <v/>
      </c>
      <c r="Q576" s="24" t="str">
        <f>'Ek.3-A'!M576</f>
        <v/>
      </c>
      <c r="R576" s="24">
        <f t="shared" si="127"/>
        <v>0</v>
      </c>
      <c r="S576" s="141" t="str">
        <f t="shared" si="128"/>
        <v>H</v>
      </c>
      <c r="T576" s="24">
        <f>IF(S576="E",SUM($R$5:R576),0)</f>
        <v>0</v>
      </c>
      <c r="U576" s="143">
        <f t="shared" si="129"/>
        <v>0</v>
      </c>
    </row>
    <row r="577" spans="1:21" x14ac:dyDescent="0.25">
      <c r="A577" s="6">
        <v>6.7700000000000102</v>
      </c>
      <c r="B577" s="31" t="s">
        <v>90</v>
      </c>
      <c r="D577" s="86">
        <v>847350200000</v>
      </c>
      <c r="E577" s="3">
        <v>0.6</v>
      </c>
      <c r="K577" s="3">
        <f t="shared" si="130"/>
        <v>423</v>
      </c>
      <c r="L577" s="97" t="str">
        <f>IF(TRIM('Ek.3-A'!F577)&lt;&gt;"","var","yok")</f>
        <v>yok</v>
      </c>
      <c r="M577" s="5" t="str">
        <f>IF('Ek.3-A'!F577="", "", IF(VLOOKUP('Ek.3-A'!F577, Veriler!D:E, 2, 0)=0, "", VLOOKUP('Ek.3-A'!F577, Veriler!D:E, 2, 0)))</f>
        <v/>
      </c>
      <c r="N577" s="5" t="str">
        <f>IF('Ek.3-A'!P577="", "", 'Ek.3-A'!P577)</f>
        <v/>
      </c>
      <c r="O577" s="142">
        <f>'Ek.3-A'!S577</f>
        <v>0</v>
      </c>
      <c r="P577" s="143" t="str">
        <f>'Ek.3-A'!L577</f>
        <v/>
      </c>
      <c r="Q577" s="24" t="str">
        <f>'Ek.3-A'!M577</f>
        <v/>
      </c>
      <c r="R577" s="24">
        <f t="shared" si="127"/>
        <v>0</v>
      </c>
      <c r="S577" s="141" t="str">
        <f t="shared" si="128"/>
        <v>H</v>
      </c>
      <c r="T577" s="24">
        <f>IF(S577="E",SUM($R$5:R577),0)</f>
        <v>0</v>
      </c>
      <c r="U577" s="143">
        <f t="shared" si="129"/>
        <v>0</v>
      </c>
    </row>
    <row r="578" spans="1:21" x14ac:dyDescent="0.25">
      <c r="A578" s="6">
        <v>6.78</v>
      </c>
      <c r="B578" s="31" t="s">
        <v>90</v>
      </c>
      <c r="D578" s="87">
        <v>848690000000</v>
      </c>
      <c r="E578" s="3">
        <v>0.6</v>
      </c>
      <c r="K578" s="3">
        <f t="shared" si="130"/>
        <v>424</v>
      </c>
      <c r="L578" s="97" t="str">
        <f>IF(TRIM('Ek.3-A'!F578)&lt;&gt;"","var","yok")</f>
        <v>yok</v>
      </c>
      <c r="M578" s="5" t="str">
        <f>IF('Ek.3-A'!F578="", "", IF(VLOOKUP('Ek.3-A'!F578, Veriler!D:E, 2, 0)=0, "", VLOOKUP('Ek.3-A'!F578, Veriler!D:E, 2, 0)))</f>
        <v/>
      </c>
      <c r="N578" s="5" t="str">
        <f>IF('Ek.3-A'!P578="", "", 'Ek.3-A'!P578)</f>
        <v/>
      </c>
      <c r="O578" s="142">
        <f>'Ek.3-A'!S578</f>
        <v>0</v>
      </c>
      <c r="P578" s="143" t="str">
        <f>'Ek.3-A'!L578</f>
        <v/>
      </c>
      <c r="Q578" s="24" t="str">
        <f>'Ek.3-A'!M578</f>
        <v/>
      </c>
      <c r="R578" s="24">
        <f t="shared" si="127"/>
        <v>0</v>
      </c>
      <c r="S578" s="141" t="str">
        <f t="shared" si="128"/>
        <v>H</v>
      </c>
      <c r="T578" s="24">
        <f>IF(S578="E",SUM($R$5:R578),0)</f>
        <v>0</v>
      </c>
      <c r="U578" s="143">
        <f t="shared" si="129"/>
        <v>0</v>
      </c>
    </row>
    <row r="579" spans="1:21" x14ac:dyDescent="0.25">
      <c r="A579" s="6">
        <v>6.79</v>
      </c>
      <c r="B579" s="31" t="s">
        <v>90</v>
      </c>
      <c r="D579" s="86">
        <v>843142000000</v>
      </c>
      <c r="E579" s="3">
        <v>0.6</v>
      </c>
      <c r="K579" s="3">
        <f t="shared" si="130"/>
        <v>425</v>
      </c>
      <c r="L579" s="97" t="str">
        <f>IF(TRIM('Ek.3-A'!F579)&lt;&gt;"","var","yok")</f>
        <v>yok</v>
      </c>
      <c r="M579" s="5" t="str">
        <f>IF('Ek.3-A'!F579="", "", IF(VLOOKUP('Ek.3-A'!F579, Veriler!D:E, 2, 0)=0, "", VLOOKUP('Ek.3-A'!F579, Veriler!D:E, 2, 0)))</f>
        <v/>
      </c>
      <c r="N579" s="5" t="str">
        <f>IF('Ek.3-A'!P579="", "", 'Ek.3-A'!P579)</f>
        <v/>
      </c>
      <c r="O579" s="142">
        <f>'Ek.3-A'!S579</f>
        <v>0</v>
      </c>
      <c r="P579" s="143" t="str">
        <f>'Ek.3-A'!L579</f>
        <v/>
      </c>
      <c r="Q579" s="24" t="str">
        <f>'Ek.3-A'!M579</f>
        <v/>
      </c>
      <c r="R579" s="24">
        <f t="shared" si="127"/>
        <v>0</v>
      </c>
      <c r="S579" s="141" t="str">
        <f t="shared" si="128"/>
        <v>H</v>
      </c>
      <c r="T579" s="24">
        <f>IF(S579="E",SUM($R$5:R579),0)</f>
        <v>0</v>
      </c>
      <c r="U579" s="143">
        <f t="shared" si="129"/>
        <v>0</v>
      </c>
    </row>
    <row r="580" spans="1:21" x14ac:dyDescent="0.25">
      <c r="A580" s="6">
        <v>6.8000000000000096</v>
      </c>
      <c r="B580" s="31" t="s">
        <v>90</v>
      </c>
      <c r="D580" s="87">
        <v>846693400000</v>
      </c>
      <c r="E580" s="3">
        <v>0.6</v>
      </c>
      <c r="K580" s="3">
        <f t="shared" si="130"/>
        <v>426</v>
      </c>
      <c r="L580" s="97" t="str">
        <f>IF(TRIM('Ek.3-A'!F580)&lt;&gt;"","var","yok")</f>
        <v>yok</v>
      </c>
      <c r="M580" s="5" t="str">
        <f>IF('Ek.3-A'!F580="", "", IF(VLOOKUP('Ek.3-A'!F580, Veriler!D:E, 2, 0)=0, "", VLOOKUP('Ek.3-A'!F580, Veriler!D:E, 2, 0)))</f>
        <v/>
      </c>
      <c r="N580" s="5" t="str">
        <f>IF('Ek.3-A'!P580="", "", 'Ek.3-A'!P580)</f>
        <v/>
      </c>
      <c r="O580" s="142">
        <f>'Ek.3-A'!S580</f>
        <v>0</v>
      </c>
      <c r="P580" s="143" t="str">
        <f>'Ek.3-A'!L580</f>
        <v/>
      </c>
      <c r="Q580" s="24" t="str">
        <f>'Ek.3-A'!M580</f>
        <v/>
      </c>
      <c r="R580" s="24">
        <f t="shared" si="127"/>
        <v>0</v>
      </c>
      <c r="S580" s="141" t="str">
        <f t="shared" si="128"/>
        <v>H</v>
      </c>
      <c r="T580" s="24">
        <f>IF(S580="E",SUM($R$5:R580),0)</f>
        <v>0</v>
      </c>
      <c r="U580" s="143">
        <f t="shared" si="129"/>
        <v>0</v>
      </c>
    </row>
    <row r="581" spans="1:21" x14ac:dyDescent="0.25">
      <c r="A581" s="6">
        <v>6.8100000000000103</v>
      </c>
      <c r="B581" s="31" t="s">
        <v>90</v>
      </c>
      <c r="D581" s="86">
        <v>850300200000</v>
      </c>
      <c r="E581" s="3">
        <v>0.6</v>
      </c>
      <c r="K581" s="3">
        <f t="shared" si="130"/>
        <v>427</v>
      </c>
      <c r="L581" s="97" t="str">
        <f>IF(TRIM('Ek.3-A'!F581)&lt;&gt;"","var","yok")</f>
        <v>yok</v>
      </c>
      <c r="M581" s="5" t="str">
        <f>IF('Ek.3-A'!F581="", "", IF(VLOOKUP('Ek.3-A'!F581, Veriler!D:E, 2, 0)=0, "", VLOOKUP('Ek.3-A'!F581, Veriler!D:E, 2, 0)))</f>
        <v/>
      </c>
      <c r="N581" s="5" t="str">
        <f>IF('Ek.3-A'!P581="", "", 'Ek.3-A'!P581)</f>
        <v/>
      </c>
      <c r="O581" s="142">
        <f>'Ek.3-A'!S581</f>
        <v>0</v>
      </c>
      <c r="P581" s="143" t="str">
        <f>'Ek.3-A'!L581</f>
        <v/>
      </c>
      <c r="Q581" s="24" t="str">
        <f>'Ek.3-A'!M581</f>
        <v/>
      </c>
      <c r="R581" s="24">
        <f t="shared" si="127"/>
        <v>0</v>
      </c>
      <c r="S581" s="141" t="str">
        <f t="shared" si="128"/>
        <v>H</v>
      </c>
      <c r="T581" s="24">
        <f>IF(S581="E",SUM($R$5:R581),0)</f>
        <v>0</v>
      </c>
      <c r="U581" s="143">
        <f t="shared" si="129"/>
        <v>0</v>
      </c>
    </row>
    <row r="582" spans="1:21" x14ac:dyDescent="0.25">
      <c r="A582" s="6">
        <v>6.82</v>
      </c>
      <c r="B582" s="31" t="s">
        <v>90</v>
      </c>
      <c r="D582" s="87">
        <v>850300919019</v>
      </c>
      <c r="E582" s="3">
        <v>0.6</v>
      </c>
      <c r="K582" s="3">
        <f t="shared" si="130"/>
        <v>428</v>
      </c>
      <c r="L582" s="97" t="str">
        <f>IF(TRIM('Ek.3-A'!F582)&lt;&gt;"","var","yok")</f>
        <v>yok</v>
      </c>
      <c r="M582" s="5" t="str">
        <f>IF('Ek.3-A'!F582="", "", IF(VLOOKUP('Ek.3-A'!F582, Veriler!D:E, 2, 0)=0, "", VLOOKUP('Ek.3-A'!F582, Veriler!D:E, 2, 0)))</f>
        <v/>
      </c>
      <c r="N582" s="5" t="str">
        <f>IF('Ek.3-A'!P582="", "", 'Ek.3-A'!P582)</f>
        <v/>
      </c>
      <c r="O582" s="142">
        <f>'Ek.3-A'!S582</f>
        <v>0</v>
      </c>
      <c r="P582" s="143" t="str">
        <f>'Ek.3-A'!L582</f>
        <v/>
      </c>
      <c r="Q582" s="24" t="str">
        <f>'Ek.3-A'!M582</f>
        <v/>
      </c>
      <c r="R582" s="24">
        <f t="shared" si="127"/>
        <v>0</v>
      </c>
      <c r="S582" s="141" t="str">
        <f t="shared" si="128"/>
        <v>H</v>
      </c>
      <c r="T582" s="24">
        <f>IF(S582="E",SUM($R$5:R582),0)</f>
        <v>0</v>
      </c>
      <c r="U582" s="143">
        <f t="shared" si="129"/>
        <v>0</v>
      </c>
    </row>
    <row r="583" spans="1:21" x14ac:dyDescent="0.25">
      <c r="A583" s="6">
        <v>6.8300000000000098</v>
      </c>
      <c r="B583" s="31" t="s">
        <v>90</v>
      </c>
      <c r="D583" s="86">
        <v>853810000000</v>
      </c>
      <c r="E583" s="3">
        <v>0.6</v>
      </c>
      <c r="K583" s="3">
        <f t="shared" si="130"/>
        <v>429</v>
      </c>
      <c r="L583" s="97" t="str">
        <f>IF(TRIM('Ek.3-A'!F583)&lt;&gt;"","var","yok")</f>
        <v>yok</v>
      </c>
      <c r="M583" s="5" t="str">
        <f>IF('Ek.3-A'!F583="", "", IF(VLOOKUP('Ek.3-A'!F583, Veriler!D:E, 2, 0)=0, "", VLOOKUP('Ek.3-A'!F583, Veriler!D:E, 2, 0)))</f>
        <v/>
      </c>
      <c r="N583" s="5" t="str">
        <f>IF('Ek.3-A'!P583="", "", 'Ek.3-A'!P583)</f>
        <v/>
      </c>
      <c r="O583" s="142">
        <f>'Ek.3-A'!S583</f>
        <v>0</v>
      </c>
      <c r="P583" s="143" t="str">
        <f>'Ek.3-A'!L583</f>
        <v/>
      </c>
      <c r="Q583" s="24" t="str">
        <f>'Ek.3-A'!M583</f>
        <v/>
      </c>
      <c r="R583" s="24">
        <f t="shared" si="127"/>
        <v>0</v>
      </c>
      <c r="S583" s="141" t="str">
        <f t="shared" si="128"/>
        <v>H</v>
      </c>
      <c r="T583" s="24">
        <f>IF(S583="E",SUM($R$5:R583),0)</f>
        <v>0</v>
      </c>
      <c r="U583" s="143">
        <f t="shared" si="129"/>
        <v>0</v>
      </c>
    </row>
    <row r="584" spans="1:21" x14ac:dyDescent="0.25">
      <c r="A584" s="6">
        <v>6.8400000000000096</v>
      </c>
      <c r="B584" s="31" t="s">
        <v>90</v>
      </c>
      <c r="D584" s="87">
        <v>851690000019</v>
      </c>
      <c r="E584" s="3">
        <v>0.6</v>
      </c>
      <c r="K584" s="3">
        <f t="shared" si="130"/>
        <v>430</v>
      </c>
      <c r="L584" s="97" t="str">
        <f>IF(TRIM('Ek.3-A'!F584)&lt;&gt;"","var","yok")</f>
        <v>yok</v>
      </c>
      <c r="M584" s="5" t="str">
        <f>IF('Ek.3-A'!F584="", "", IF(VLOOKUP('Ek.3-A'!F584, Veriler!D:E, 2, 0)=0, "", VLOOKUP('Ek.3-A'!F584, Veriler!D:E, 2, 0)))</f>
        <v/>
      </c>
      <c r="N584" s="5" t="str">
        <f>IF('Ek.3-A'!P584="", "", 'Ek.3-A'!P584)</f>
        <v/>
      </c>
      <c r="O584" s="142">
        <f>'Ek.3-A'!S584</f>
        <v>0</v>
      </c>
      <c r="P584" s="143" t="str">
        <f>'Ek.3-A'!L584</f>
        <v/>
      </c>
      <c r="Q584" s="24" t="str">
        <f>'Ek.3-A'!M584</f>
        <v/>
      </c>
      <c r="R584" s="24">
        <f t="shared" si="127"/>
        <v>0</v>
      </c>
      <c r="S584" s="141" t="str">
        <f t="shared" si="128"/>
        <v>H</v>
      </c>
      <c r="T584" s="24">
        <f>IF(S584="E",SUM($R$5:R584),0)</f>
        <v>0</v>
      </c>
      <c r="U584" s="143">
        <f t="shared" si="129"/>
        <v>0</v>
      </c>
    </row>
    <row r="585" spans="1:21" x14ac:dyDescent="0.25">
      <c r="A585" s="6">
        <v>6.8500000000000103</v>
      </c>
      <c r="B585" s="31" t="s">
        <v>90</v>
      </c>
      <c r="D585" s="86">
        <v>851890009000</v>
      </c>
      <c r="E585" s="3">
        <v>0.6</v>
      </c>
      <c r="K585" s="3">
        <f t="shared" si="130"/>
        <v>431</v>
      </c>
      <c r="L585" s="97" t="str">
        <f>IF(TRIM('Ek.3-A'!F585)&lt;&gt;"","var","yok")</f>
        <v>yok</v>
      </c>
      <c r="M585" s="5" t="str">
        <f>IF('Ek.3-A'!F585="", "", IF(VLOOKUP('Ek.3-A'!F585, Veriler!D:E, 2, 0)=0, "", VLOOKUP('Ek.3-A'!F585, Veriler!D:E, 2, 0)))</f>
        <v/>
      </c>
      <c r="N585" s="5" t="str">
        <f>IF('Ek.3-A'!P585="", "", 'Ek.3-A'!P585)</f>
        <v/>
      </c>
      <c r="O585" s="142">
        <f>'Ek.3-A'!S585</f>
        <v>0</v>
      </c>
      <c r="P585" s="143" t="str">
        <f>'Ek.3-A'!L585</f>
        <v/>
      </c>
      <c r="Q585" s="24" t="str">
        <f>'Ek.3-A'!M585</f>
        <v/>
      </c>
      <c r="R585" s="24">
        <f t="shared" si="127"/>
        <v>0</v>
      </c>
      <c r="S585" s="141" t="str">
        <f t="shared" si="128"/>
        <v>H</v>
      </c>
      <c r="T585" s="24">
        <f>IF(S585="E",SUM($R$5:R585),0)</f>
        <v>0</v>
      </c>
      <c r="U585" s="143">
        <f t="shared" si="129"/>
        <v>0</v>
      </c>
    </row>
    <row r="586" spans="1:21" x14ac:dyDescent="0.25">
      <c r="A586" s="6">
        <v>6.86</v>
      </c>
      <c r="B586" s="31" t="s">
        <v>90</v>
      </c>
      <c r="D586" s="87">
        <v>852990180000</v>
      </c>
      <c r="E586" s="3">
        <v>0.6</v>
      </c>
      <c r="K586" s="3">
        <f t="shared" si="130"/>
        <v>432</v>
      </c>
      <c r="L586" s="97" t="str">
        <f>IF(TRIM('Ek.3-A'!F586)&lt;&gt;"","var","yok")</f>
        <v>yok</v>
      </c>
      <c r="M586" s="5" t="str">
        <f>IF('Ek.3-A'!F586="", "", IF(VLOOKUP('Ek.3-A'!F586, Veriler!D:E, 2, 0)=0, "", VLOOKUP('Ek.3-A'!F586, Veriler!D:E, 2, 0)))</f>
        <v/>
      </c>
      <c r="N586" s="5" t="str">
        <f>IF('Ek.3-A'!P586="", "", 'Ek.3-A'!P586)</f>
        <v/>
      </c>
      <c r="O586" s="142">
        <f>'Ek.3-A'!S586</f>
        <v>0</v>
      </c>
      <c r="P586" s="143" t="str">
        <f>'Ek.3-A'!L586</f>
        <v/>
      </c>
      <c r="Q586" s="24" t="str">
        <f>'Ek.3-A'!M586</f>
        <v/>
      </c>
      <c r="R586" s="24">
        <f t="shared" si="127"/>
        <v>0</v>
      </c>
      <c r="S586" s="141" t="str">
        <f t="shared" si="128"/>
        <v>H</v>
      </c>
      <c r="T586" s="24">
        <f>IF(S586="E",SUM($R$5:R586),0)</f>
        <v>0</v>
      </c>
      <c r="U586" s="143">
        <f t="shared" si="129"/>
        <v>0</v>
      </c>
    </row>
    <row r="587" spans="1:21" x14ac:dyDescent="0.25">
      <c r="A587" s="6">
        <v>6.87</v>
      </c>
      <c r="B587" s="31" t="s">
        <v>90</v>
      </c>
      <c r="D587" s="86">
        <v>852990200000</v>
      </c>
      <c r="E587" s="3">
        <v>0.6</v>
      </c>
      <c r="K587" s="3">
        <f t="shared" si="130"/>
        <v>433</v>
      </c>
      <c r="L587" s="97" t="str">
        <f>IF(TRIM('Ek.3-A'!F587)&lt;&gt;"","var","yok")</f>
        <v>yok</v>
      </c>
      <c r="M587" s="5" t="str">
        <f>IF('Ek.3-A'!F587="", "", IF(VLOOKUP('Ek.3-A'!F587, Veriler!D:E, 2, 0)=0, "", VLOOKUP('Ek.3-A'!F587, Veriler!D:E, 2, 0)))</f>
        <v/>
      </c>
      <c r="N587" s="5" t="str">
        <f>IF('Ek.3-A'!P587="", "", 'Ek.3-A'!P587)</f>
        <v/>
      </c>
      <c r="O587" s="142">
        <f>'Ek.3-A'!S587</f>
        <v>0</v>
      </c>
      <c r="P587" s="143" t="str">
        <f>'Ek.3-A'!L587</f>
        <v/>
      </c>
      <c r="Q587" s="24" t="str">
        <f>'Ek.3-A'!M587</f>
        <v/>
      </c>
      <c r="R587" s="24">
        <f t="shared" si="127"/>
        <v>0</v>
      </c>
      <c r="S587" s="141" t="str">
        <f t="shared" si="128"/>
        <v>H</v>
      </c>
      <c r="T587" s="24">
        <f>IF(S587="E",SUM($R$5:R587),0)</f>
        <v>0</v>
      </c>
      <c r="U587" s="143">
        <f t="shared" si="129"/>
        <v>0</v>
      </c>
    </row>
    <row r="588" spans="1:21" x14ac:dyDescent="0.25">
      <c r="A588" s="6">
        <v>6.8800000000000097</v>
      </c>
      <c r="B588" s="31" t="s">
        <v>90</v>
      </c>
      <c r="D588" s="87">
        <v>880622100000</v>
      </c>
      <c r="E588" s="3">
        <v>0.6</v>
      </c>
      <c r="K588" s="3">
        <f t="shared" si="130"/>
        <v>434</v>
      </c>
      <c r="L588" s="97" t="str">
        <f>IF(TRIM('Ek.3-A'!F588)&lt;&gt;"","var","yok")</f>
        <v>yok</v>
      </c>
      <c r="M588" s="5" t="str">
        <f>IF('Ek.3-A'!F588="", "", IF(VLOOKUP('Ek.3-A'!F588, Veriler!D:E, 2, 0)=0, "", VLOOKUP('Ek.3-A'!F588, Veriler!D:E, 2, 0)))</f>
        <v/>
      </c>
      <c r="N588" s="5" t="str">
        <f>IF('Ek.3-A'!P588="", "", 'Ek.3-A'!P588)</f>
        <v/>
      </c>
      <c r="O588" s="142">
        <f>'Ek.3-A'!S588</f>
        <v>0</v>
      </c>
      <c r="P588" s="143" t="str">
        <f>'Ek.3-A'!L588</f>
        <v/>
      </c>
      <c r="Q588" s="24" t="str">
        <f>'Ek.3-A'!M588</f>
        <v/>
      </c>
      <c r="R588" s="24">
        <f t="shared" si="127"/>
        <v>0</v>
      </c>
      <c r="S588" s="141" t="str">
        <f t="shared" si="128"/>
        <v>H</v>
      </c>
      <c r="T588" s="24">
        <f>IF(S588="E",SUM($R$5:R588),0)</f>
        <v>0</v>
      </c>
      <c r="U588" s="143">
        <f t="shared" si="129"/>
        <v>0</v>
      </c>
    </row>
    <row r="589" spans="1:21" x14ac:dyDescent="0.25">
      <c r="A589" s="6">
        <v>6.8900000000000103</v>
      </c>
      <c r="B589" s="31" t="s">
        <v>90</v>
      </c>
      <c r="D589" s="86">
        <v>880621100000</v>
      </c>
      <c r="E589" s="3">
        <v>0.6</v>
      </c>
      <c r="L589" s="97"/>
      <c r="M589" s="5"/>
      <c r="N589" s="5"/>
      <c r="O589" s="5"/>
      <c r="Q589" s="23"/>
      <c r="T589" s="24"/>
      <c r="U589" s="25"/>
    </row>
    <row r="590" spans="1:21" x14ac:dyDescent="0.25">
      <c r="A590" s="6">
        <v>6.9000000000000101</v>
      </c>
      <c r="B590" s="31" t="s">
        <v>90</v>
      </c>
      <c r="D590" s="87">
        <v>870870500012</v>
      </c>
      <c r="E590" s="3">
        <v>0.6</v>
      </c>
      <c r="K590" s="3">
        <f>K588+1</f>
        <v>435</v>
      </c>
      <c r="L590" s="97" t="str">
        <f>IF(TRIM('Ek.3-A'!F590)&lt;&gt;"","var","yok")</f>
        <v>yok</v>
      </c>
      <c r="M590" s="5" t="str">
        <f>IF('Ek.3-A'!F590="", "", IF(VLOOKUP('Ek.3-A'!F590, Veriler!D:E, 2, 0)=0, "", VLOOKUP('Ek.3-A'!F590, Veriler!D:E, 2, 0)))</f>
        <v/>
      </c>
      <c r="N590" s="5" t="str">
        <f>IF('Ek.3-A'!P590="", "", 'Ek.3-A'!P590)</f>
        <v/>
      </c>
      <c r="O590" s="142">
        <f>'Ek.3-A'!S590</f>
        <v>0</v>
      </c>
      <c r="P590" s="143" t="str">
        <f>'Ek.3-A'!L590</f>
        <v/>
      </c>
      <c r="Q590" s="24" t="str">
        <f>'Ek.3-A'!M590</f>
        <v/>
      </c>
      <c r="R590" s="24">
        <f t="shared" ref="R590:R603" si="131">IF(L590="var",0,IF(Q590&lt;=0.005,Q590,0))</f>
        <v>0</v>
      </c>
      <c r="S590" s="141" t="str">
        <f t="shared" ref="S590:S603" si="132">IF(Q590&lt;=0.005,"E","H")</f>
        <v>H</v>
      </c>
      <c r="T590" s="24">
        <f>IF(S590="E",SUM($R$5:R590),0)</f>
        <v>0</v>
      </c>
      <c r="U590" s="143">
        <f t="shared" ref="U590:U603" si="133">IF(T590&lt;=0.1, O590, IF(R590&gt;$G$2, R590*O590, $G$2*O590))</f>
        <v>0</v>
      </c>
    </row>
    <row r="591" spans="1:21" x14ac:dyDescent="0.25">
      <c r="A591" s="6">
        <v>6.9100000000000099</v>
      </c>
      <c r="B591" s="31" t="s">
        <v>90</v>
      </c>
      <c r="D591" s="86">
        <v>870850350019</v>
      </c>
      <c r="E591" s="3">
        <v>0.6</v>
      </c>
      <c r="K591" s="3">
        <f t="shared" ref="K591:K603" si="134">K590+1</f>
        <v>436</v>
      </c>
      <c r="L591" s="97" t="str">
        <f>IF(TRIM('Ek.3-A'!F591)&lt;&gt;"","var","yok")</f>
        <v>yok</v>
      </c>
      <c r="M591" s="5" t="str">
        <f>IF('Ek.3-A'!F591="", "", IF(VLOOKUP('Ek.3-A'!F591, Veriler!D:E, 2, 0)=0, "", VLOOKUP('Ek.3-A'!F591, Veriler!D:E, 2, 0)))</f>
        <v/>
      </c>
      <c r="N591" s="5" t="str">
        <f>IF('Ek.3-A'!P591="", "", 'Ek.3-A'!P591)</f>
        <v/>
      </c>
      <c r="O591" s="142">
        <f>'Ek.3-A'!S591</f>
        <v>0</v>
      </c>
      <c r="P591" s="143" t="str">
        <f>'Ek.3-A'!L591</f>
        <v/>
      </c>
      <c r="Q591" s="24" t="str">
        <f>'Ek.3-A'!M591</f>
        <v/>
      </c>
      <c r="R591" s="24">
        <f t="shared" si="131"/>
        <v>0</v>
      </c>
      <c r="S591" s="141" t="str">
        <f t="shared" si="132"/>
        <v>H</v>
      </c>
      <c r="T591" s="24">
        <f>IF(S591="E",SUM($R$5:R591),0)</f>
        <v>0</v>
      </c>
      <c r="U591" s="143">
        <f t="shared" si="133"/>
        <v>0</v>
      </c>
    </row>
    <row r="592" spans="1:21" x14ac:dyDescent="0.25">
      <c r="A592" s="6">
        <v>6.9200000000000097</v>
      </c>
      <c r="B592" s="31" t="s">
        <v>90</v>
      </c>
      <c r="D592" s="87">
        <v>870880990000</v>
      </c>
      <c r="E592" s="3">
        <v>0.6</v>
      </c>
      <c r="K592" s="3">
        <f t="shared" si="134"/>
        <v>437</v>
      </c>
      <c r="L592" s="97" t="str">
        <f>IF(TRIM('Ek.3-A'!F592)&lt;&gt;"","var","yok")</f>
        <v>yok</v>
      </c>
      <c r="M592" s="5" t="str">
        <f>IF('Ek.3-A'!F592="", "", IF(VLOOKUP('Ek.3-A'!F592, Veriler!D:E, 2, 0)=0, "", VLOOKUP('Ek.3-A'!F592, Veriler!D:E, 2, 0)))</f>
        <v/>
      </c>
      <c r="N592" s="5" t="str">
        <f>IF('Ek.3-A'!P592="", "", 'Ek.3-A'!P592)</f>
        <v/>
      </c>
      <c r="O592" s="142">
        <f>'Ek.3-A'!S592</f>
        <v>0</v>
      </c>
      <c r="P592" s="143" t="str">
        <f>'Ek.3-A'!L592</f>
        <v/>
      </c>
      <c r="Q592" s="24" t="str">
        <f>'Ek.3-A'!M592</f>
        <v/>
      </c>
      <c r="R592" s="24">
        <f t="shared" si="131"/>
        <v>0</v>
      </c>
      <c r="S592" s="141" t="str">
        <f t="shared" si="132"/>
        <v>H</v>
      </c>
      <c r="T592" s="24">
        <f>IF(S592="E",SUM($R$5:R592),0)</f>
        <v>0</v>
      </c>
      <c r="U592" s="143">
        <f t="shared" si="133"/>
        <v>0</v>
      </c>
    </row>
    <row r="593" spans="1:41" x14ac:dyDescent="0.25">
      <c r="A593" s="6">
        <v>6.9300000000000104</v>
      </c>
      <c r="B593" s="31" t="s">
        <v>90</v>
      </c>
      <c r="D593" s="86">
        <v>870870990012</v>
      </c>
      <c r="E593" s="3">
        <v>0.6</v>
      </c>
      <c r="K593" s="3">
        <f t="shared" si="134"/>
        <v>438</v>
      </c>
      <c r="L593" s="97" t="str">
        <f>IF(TRIM('Ek.3-A'!F593)&lt;&gt;"","var","yok")</f>
        <v>yok</v>
      </c>
      <c r="M593" s="5" t="str">
        <f>IF('Ek.3-A'!F593="", "", IF(VLOOKUP('Ek.3-A'!F593, Veriler!D:E, 2, 0)=0, "", VLOOKUP('Ek.3-A'!F593, Veriler!D:E, 2, 0)))</f>
        <v/>
      </c>
      <c r="N593" s="5" t="str">
        <f>IF('Ek.3-A'!P593="", "", 'Ek.3-A'!P593)</f>
        <v/>
      </c>
      <c r="O593" s="142">
        <f>'Ek.3-A'!S593</f>
        <v>0</v>
      </c>
      <c r="P593" s="143" t="str">
        <f>'Ek.3-A'!L593</f>
        <v/>
      </c>
      <c r="Q593" s="24" t="str">
        <f>'Ek.3-A'!M593</f>
        <v/>
      </c>
      <c r="R593" s="24">
        <f t="shared" si="131"/>
        <v>0</v>
      </c>
      <c r="S593" s="141" t="str">
        <f t="shared" si="132"/>
        <v>H</v>
      </c>
      <c r="T593" s="24">
        <f>IF(S593="E",SUM($R$5:R593),0)</f>
        <v>0</v>
      </c>
      <c r="U593" s="143">
        <f t="shared" si="133"/>
        <v>0</v>
      </c>
    </row>
    <row r="594" spans="1:41" x14ac:dyDescent="0.25">
      <c r="A594" s="6">
        <v>6.9400000000000102</v>
      </c>
      <c r="B594" s="31" t="s">
        <v>90</v>
      </c>
      <c r="D594" s="87">
        <v>870894350012</v>
      </c>
      <c r="E594" s="3">
        <v>0.6</v>
      </c>
      <c r="K594" s="3">
        <f t="shared" si="134"/>
        <v>439</v>
      </c>
      <c r="L594" s="97" t="str">
        <f>IF(TRIM('Ek.3-A'!F594)&lt;&gt;"","var","yok")</f>
        <v>yok</v>
      </c>
      <c r="M594" s="5" t="str">
        <f>IF('Ek.3-A'!F594="", "", IF(VLOOKUP('Ek.3-A'!F594, Veriler!D:E, 2, 0)=0, "", VLOOKUP('Ek.3-A'!F594, Veriler!D:E, 2, 0)))</f>
        <v/>
      </c>
      <c r="N594" s="5" t="str">
        <f>IF('Ek.3-A'!P594="", "", 'Ek.3-A'!P594)</f>
        <v/>
      </c>
      <c r="O594" s="142">
        <f>'Ek.3-A'!S594</f>
        <v>0</v>
      </c>
      <c r="P594" s="143" t="str">
        <f>'Ek.3-A'!L594</f>
        <v/>
      </c>
      <c r="Q594" s="24" t="str">
        <f>'Ek.3-A'!M594</f>
        <v/>
      </c>
      <c r="R594" s="24">
        <f t="shared" si="131"/>
        <v>0</v>
      </c>
      <c r="S594" s="141" t="str">
        <f t="shared" si="132"/>
        <v>H</v>
      </c>
      <c r="T594" s="24">
        <f>IF(S594="E",SUM($R$5:R594),0)</f>
        <v>0</v>
      </c>
      <c r="U594" s="143">
        <f t="shared" si="133"/>
        <v>0</v>
      </c>
    </row>
    <row r="595" spans="1:41" x14ac:dyDescent="0.25">
      <c r="A595" s="6">
        <v>6.95</v>
      </c>
      <c r="B595" s="31" t="s">
        <v>90</v>
      </c>
      <c r="D595" s="86">
        <v>870894350011</v>
      </c>
      <c r="E595" s="3">
        <v>0.6</v>
      </c>
      <c r="K595" s="3">
        <f t="shared" si="134"/>
        <v>440</v>
      </c>
      <c r="L595" s="97" t="str">
        <f>IF(TRIM('Ek.3-A'!F595)&lt;&gt;"","var","yok")</f>
        <v>yok</v>
      </c>
      <c r="M595" s="5" t="str">
        <f>IF('Ek.3-A'!F595="", "", IF(VLOOKUP('Ek.3-A'!F595, Veriler!D:E, 2, 0)=0, "", VLOOKUP('Ek.3-A'!F595, Veriler!D:E, 2, 0)))</f>
        <v/>
      </c>
      <c r="N595" s="5" t="str">
        <f>IF('Ek.3-A'!P595="", "", 'Ek.3-A'!P595)</f>
        <v/>
      </c>
      <c r="O595" s="142">
        <f>'Ek.3-A'!S595</f>
        <v>0</v>
      </c>
      <c r="P595" s="143" t="str">
        <f>'Ek.3-A'!L595</f>
        <v/>
      </c>
      <c r="Q595" s="24" t="str">
        <f>'Ek.3-A'!M595</f>
        <v/>
      </c>
      <c r="R595" s="24">
        <f t="shared" si="131"/>
        <v>0</v>
      </c>
      <c r="S595" s="141" t="str">
        <f t="shared" si="132"/>
        <v>H</v>
      </c>
      <c r="T595" s="24">
        <f>IF(S595="E",SUM($R$5:R595),0)</f>
        <v>0</v>
      </c>
      <c r="U595" s="143">
        <f t="shared" si="133"/>
        <v>0</v>
      </c>
    </row>
    <row r="596" spans="1:41" x14ac:dyDescent="0.25">
      <c r="A596" s="6">
        <v>6.9600000000000097</v>
      </c>
      <c r="B596" s="31" t="s">
        <v>90</v>
      </c>
      <c r="D596" s="87">
        <v>870821900000</v>
      </c>
      <c r="E596" s="3">
        <v>0.6</v>
      </c>
      <c r="K596" s="3">
        <f t="shared" si="134"/>
        <v>441</v>
      </c>
      <c r="L596" s="97" t="str">
        <f>IF(TRIM('Ek.3-A'!F596)&lt;&gt;"","var","yok")</f>
        <v>yok</v>
      </c>
      <c r="M596" s="5" t="str">
        <f>IF('Ek.3-A'!F596="", "", IF(VLOOKUP('Ek.3-A'!F596, Veriler!D:E, 2, 0)=0, "", VLOOKUP('Ek.3-A'!F596, Veriler!D:E, 2, 0)))</f>
        <v/>
      </c>
      <c r="N596" s="5" t="str">
        <f>IF('Ek.3-A'!P596="", "", 'Ek.3-A'!P596)</f>
        <v/>
      </c>
      <c r="O596" s="142">
        <f>'Ek.3-A'!S596</f>
        <v>0</v>
      </c>
      <c r="P596" s="143" t="str">
        <f>'Ek.3-A'!L596</f>
        <v/>
      </c>
      <c r="Q596" s="24" t="str">
        <f>'Ek.3-A'!M596</f>
        <v/>
      </c>
      <c r="R596" s="24">
        <f t="shared" si="131"/>
        <v>0</v>
      </c>
      <c r="S596" s="141" t="str">
        <f t="shared" si="132"/>
        <v>H</v>
      </c>
      <c r="T596" s="24">
        <f>IF(S596="E",SUM($R$5:R596),0)</f>
        <v>0</v>
      </c>
      <c r="U596" s="143">
        <f t="shared" si="133"/>
        <v>0</v>
      </c>
    </row>
    <row r="597" spans="1:41" x14ac:dyDescent="0.25">
      <c r="A597" s="6">
        <v>6.9700000000000104</v>
      </c>
      <c r="B597" s="31" t="s">
        <v>90</v>
      </c>
      <c r="D597" s="86">
        <v>870894350016</v>
      </c>
      <c r="E597" s="3">
        <v>0.6</v>
      </c>
      <c r="K597" s="3">
        <f t="shared" si="134"/>
        <v>442</v>
      </c>
      <c r="L597" s="97" t="str">
        <f>IF(TRIM('Ek.3-A'!F597)&lt;&gt;"","var","yok")</f>
        <v>yok</v>
      </c>
      <c r="M597" s="5" t="str">
        <f>IF('Ek.3-A'!F597="", "", IF(VLOOKUP('Ek.3-A'!F597, Veriler!D:E, 2, 0)=0, "", VLOOKUP('Ek.3-A'!F597, Veriler!D:E, 2, 0)))</f>
        <v/>
      </c>
      <c r="N597" s="5" t="str">
        <f>IF('Ek.3-A'!P597="", "", 'Ek.3-A'!P597)</f>
        <v/>
      </c>
      <c r="O597" s="142">
        <f>'Ek.3-A'!S597</f>
        <v>0</v>
      </c>
      <c r="P597" s="143" t="str">
        <f>'Ek.3-A'!L597</f>
        <v/>
      </c>
      <c r="Q597" s="24" t="str">
        <f>'Ek.3-A'!M597</f>
        <v/>
      </c>
      <c r="R597" s="24">
        <f t="shared" si="131"/>
        <v>0</v>
      </c>
      <c r="S597" s="141" t="str">
        <f t="shared" si="132"/>
        <v>H</v>
      </c>
      <c r="T597" s="24">
        <f>IF(S597="E",SUM($R$5:R597),0)</f>
        <v>0</v>
      </c>
      <c r="U597" s="143">
        <f t="shared" si="133"/>
        <v>0</v>
      </c>
    </row>
    <row r="598" spans="1:41" x14ac:dyDescent="0.25">
      <c r="A598" s="6">
        <v>6.9800000000000102</v>
      </c>
      <c r="B598" s="31" t="s">
        <v>90</v>
      </c>
      <c r="D598" s="87">
        <v>870895910000</v>
      </c>
      <c r="E598" s="3">
        <v>0.6</v>
      </c>
      <c r="K598" s="3">
        <f t="shared" si="134"/>
        <v>443</v>
      </c>
      <c r="L598" s="97" t="str">
        <f>IF(TRIM('Ek.3-A'!F598)&lt;&gt;"","var","yok")</f>
        <v>yok</v>
      </c>
      <c r="M598" s="5" t="str">
        <f>IF('Ek.3-A'!F598="", "", IF(VLOOKUP('Ek.3-A'!F598, Veriler!D:E, 2, 0)=0, "", VLOOKUP('Ek.3-A'!F598, Veriler!D:E, 2, 0)))</f>
        <v/>
      </c>
      <c r="N598" s="5" t="str">
        <f>IF('Ek.3-A'!P598="", "", 'Ek.3-A'!P598)</f>
        <v/>
      </c>
      <c r="O598" s="142">
        <f>'Ek.3-A'!S598</f>
        <v>0</v>
      </c>
      <c r="P598" s="143" t="str">
        <f>'Ek.3-A'!L598</f>
        <v/>
      </c>
      <c r="Q598" s="24" t="str">
        <f>'Ek.3-A'!M598</f>
        <v/>
      </c>
      <c r="R598" s="24">
        <f t="shared" si="131"/>
        <v>0</v>
      </c>
      <c r="S598" s="141" t="str">
        <f t="shared" si="132"/>
        <v>H</v>
      </c>
      <c r="T598" s="24">
        <f>IF(S598="E",SUM($R$5:R598),0)</f>
        <v>0</v>
      </c>
      <c r="U598" s="143">
        <f t="shared" si="133"/>
        <v>0</v>
      </c>
    </row>
    <row r="599" spans="1:41" x14ac:dyDescent="0.25">
      <c r="A599" s="6">
        <v>6.99000000000001</v>
      </c>
      <c r="B599" s="31" t="s">
        <v>90</v>
      </c>
      <c r="D599" s="86">
        <v>870891350000</v>
      </c>
      <c r="E599" s="3">
        <v>0.6</v>
      </c>
      <c r="K599" s="3">
        <f t="shared" si="134"/>
        <v>444</v>
      </c>
      <c r="L599" s="97" t="str">
        <f>IF(TRIM('Ek.3-A'!F599)&lt;&gt;"","var","yok")</f>
        <v>yok</v>
      </c>
      <c r="M599" s="5" t="str">
        <f>IF('Ek.3-A'!F599="", "", IF(VLOOKUP('Ek.3-A'!F599, Veriler!D:E, 2, 0)=0, "", VLOOKUP('Ek.3-A'!F599, Veriler!D:E, 2, 0)))</f>
        <v/>
      </c>
      <c r="N599" s="5" t="str">
        <f>IF('Ek.3-A'!P599="", "", 'Ek.3-A'!P599)</f>
        <v/>
      </c>
      <c r="O599" s="142">
        <f>'Ek.3-A'!S599</f>
        <v>0</v>
      </c>
      <c r="P599" s="143" t="str">
        <f>'Ek.3-A'!L599</f>
        <v/>
      </c>
      <c r="Q599" s="24" t="str">
        <f>'Ek.3-A'!M599</f>
        <v/>
      </c>
      <c r="R599" s="24">
        <f t="shared" si="131"/>
        <v>0</v>
      </c>
      <c r="S599" s="141" t="str">
        <f t="shared" si="132"/>
        <v>H</v>
      </c>
      <c r="T599" s="24">
        <f>IF(S599="E",SUM($R$5:R599),0)</f>
        <v>0</v>
      </c>
      <c r="U599" s="143">
        <f t="shared" si="133"/>
        <v>0</v>
      </c>
    </row>
    <row r="600" spans="1:41" x14ac:dyDescent="0.25">
      <c r="A600" s="6">
        <v>7.0000000000000098</v>
      </c>
      <c r="B600" s="31" t="s">
        <v>90</v>
      </c>
      <c r="D600" s="87">
        <v>870850350014</v>
      </c>
      <c r="E600" s="3">
        <v>0.6</v>
      </c>
      <c r="K600" s="3">
        <f t="shared" si="134"/>
        <v>445</v>
      </c>
      <c r="L600" s="97" t="str">
        <f>IF(TRIM('Ek.3-A'!F600)&lt;&gt;"","var","yok")</f>
        <v>yok</v>
      </c>
      <c r="M600" s="5" t="str">
        <f>IF('Ek.3-A'!F600="", "", IF(VLOOKUP('Ek.3-A'!F600, Veriler!D:E, 2, 0)=0, "", VLOOKUP('Ek.3-A'!F600, Veriler!D:E, 2, 0)))</f>
        <v/>
      </c>
      <c r="N600" s="5" t="str">
        <f>IF('Ek.3-A'!P600="", "", 'Ek.3-A'!P600)</f>
        <v/>
      </c>
      <c r="O600" s="142">
        <f>'Ek.3-A'!S600</f>
        <v>0</v>
      </c>
      <c r="P600" s="143" t="str">
        <f>'Ek.3-A'!L600</f>
        <v/>
      </c>
      <c r="Q600" s="24" t="str">
        <f>'Ek.3-A'!M600</f>
        <v/>
      </c>
      <c r="R600" s="24">
        <f t="shared" si="131"/>
        <v>0</v>
      </c>
      <c r="S600" s="141" t="str">
        <f t="shared" si="132"/>
        <v>H</v>
      </c>
      <c r="T600" s="24">
        <f>IF(S600="E",SUM($R$5:R600),0)</f>
        <v>0</v>
      </c>
      <c r="U600" s="143">
        <f t="shared" si="133"/>
        <v>0</v>
      </c>
    </row>
    <row r="601" spans="1:41" x14ac:dyDescent="0.25">
      <c r="A601" s="6">
        <v>7.0100000000000096</v>
      </c>
      <c r="B601" s="31" t="s">
        <v>90</v>
      </c>
      <c r="D601" s="86">
        <v>870829909000</v>
      </c>
      <c r="E601" s="3">
        <v>0.6</v>
      </c>
      <c r="K601" s="3">
        <f t="shared" si="134"/>
        <v>446</v>
      </c>
      <c r="L601" s="97" t="str">
        <f>IF(TRIM('Ek.3-A'!F601)&lt;&gt;"","var","yok")</f>
        <v>yok</v>
      </c>
      <c r="M601" s="5" t="str">
        <f>IF('Ek.3-A'!F601="", "", IF(VLOOKUP('Ek.3-A'!F601, Veriler!D:E, 2, 0)=0, "", VLOOKUP('Ek.3-A'!F601, Veriler!D:E, 2, 0)))</f>
        <v/>
      </c>
      <c r="N601" s="5" t="str">
        <f>IF('Ek.3-A'!P601="", "", 'Ek.3-A'!P601)</f>
        <v/>
      </c>
      <c r="O601" s="142">
        <f>'Ek.3-A'!S601</f>
        <v>0</v>
      </c>
      <c r="P601" s="143" t="str">
        <f>'Ek.3-A'!L601</f>
        <v/>
      </c>
      <c r="Q601" s="24" t="str">
        <f>'Ek.3-A'!M601</f>
        <v/>
      </c>
      <c r="R601" s="24">
        <f t="shared" si="131"/>
        <v>0</v>
      </c>
      <c r="S601" s="141" t="str">
        <f t="shared" si="132"/>
        <v>H</v>
      </c>
      <c r="T601" s="24">
        <f>IF(S601="E",SUM($R$5:R601),0)</f>
        <v>0</v>
      </c>
      <c r="U601" s="143">
        <f t="shared" si="133"/>
        <v>0</v>
      </c>
    </row>
    <row r="602" spans="1:41" x14ac:dyDescent="0.25">
      <c r="A602" s="6">
        <v>7.0200000000000102</v>
      </c>
      <c r="B602" s="31" t="s">
        <v>90</v>
      </c>
      <c r="D602" s="87">
        <v>870894990019</v>
      </c>
      <c r="E602" s="3">
        <v>0.6</v>
      </c>
      <c r="K602" s="3">
        <f t="shared" si="134"/>
        <v>447</v>
      </c>
      <c r="L602" s="97" t="str">
        <f>IF(TRIM('Ek.3-A'!F602)&lt;&gt;"","var","yok")</f>
        <v>yok</v>
      </c>
      <c r="M602" s="5" t="str">
        <f>IF('Ek.3-A'!F602="", "", IF(VLOOKUP('Ek.3-A'!F602, Veriler!D:E, 2, 0)=0, "", VLOOKUP('Ek.3-A'!F602, Veriler!D:E, 2, 0)))</f>
        <v/>
      </c>
      <c r="N602" s="5" t="str">
        <f>IF('Ek.3-A'!P602="", "", 'Ek.3-A'!P602)</f>
        <v/>
      </c>
      <c r="O602" s="142">
        <f>'Ek.3-A'!S602</f>
        <v>0</v>
      </c>
      <c r="P602" s="143" t="str">
        <f>'Ek.3-A'!L602</f>
        <v/>
      </c>
      <c r="Q602" s="24" t="str">
        <f>'Ek.3-A'!M602</f>
        <v/>
      </c>
      <c r="R602" s="24">
        <f t="shared" si="131"/>
        <v>0</v>
      </c>
      <c r="S602" s="141" t="str">
        <f t="shared" si="132"/>
        <v>H</v>
      </c>
      <c r="T602" s="24">
        <f>IF(S602="E",SUM($R$5:R602),0)</f>
        <v>0</v>
      </c>
      <c r="U602" s="143">
        <f t="shared" si="133"/>
        <v>0</v>
      </c>
    </row>
    <row r="603" spans="1:41" x14ac:dyDescent="0.25">
      <c r="A603" s="6">
        <v>7.03</v>
      </c>
      <c r="B603" s="31" t="s">
        <v>90</v>
      </c>
      <c r="D603" s="86">
        <v>870830990019</v>
      </c>
      <c r="E603" s="3">
        <v>0.6</v>
      </c>
      <c r="K603" s="3">
        <f t="shared" si="134"/>
        <v>448</v>
      </c>
      <c r="L603" s="97" t="str">
        <f>IF(TRIM('Ek.3-A'!F603)&lt;&gt;"","var","yok")</f>
        <v>yok</v>
      </c>
      <c r="M603" s="5" t="str">
        <f>IF('Ek.3-A'!F603="", "", IF(VLOOKUP('Ek.3-A'!F603, Veriler!D:E, 2, 0)=0, "", VLOOKUP('Ek.3-A'!F603, Veriler!D:E, 2, 0)))</f>
        <v/>
      </c>
      <c r="N603" s="5" t="str">
        <f>IF('Ek.3-A'!P603="", "", 'Ek.3-A'!P603)</f>
        <v/>
      </c>
      <c r="O603" s="142">
        <f>'Ek.3-A'!S603</f>
        <v>0</v>
      </c>
      <c r="P603" s="143" t="str">
        <f>'Ek.3-A'!L603</f>
        <v/>
      </c>
      <c r="Q603" s="24" t="str">
        <f>'Ek.3-A'!M603</f>
        <v/>
      </c>
      <c r="R603" s="24">
        <f t="shared" si="131"/>
        <v>0</v>
      </c>
      <c r="S603" s="141" t="str">
        <f t="shared" si="132"/>
        <v>H</v>
      </c>
      <c r="T603" s="24">
        <f>IF(S603="E",SUM($R$5:R603),0)</f>
        <v>0</v>
      </c>
      <c r="U603" s="143">
        <f t="shared" si="133"/>
        <v>0</v>
      </c>
    </row>
    <row r="604" spans="1:41" x14ac:dyDescent="0.25">
      <c r="A604" s="6">
        <v>7.0400000000000098</v>
      </c>
      <c r="B604" s="31" t="s">
        <v>90</v>
      </c>
      <c r="D604" s="87">
        <v>870830910019</v>
      </c>
      <c r="E604" s="3">
        <v>0.6</v>
      </c>
      <c r="T604" s="24"/>
      <c r="U604" s="25"/>
      <c r="AO604" s="140">
        <f>'Ek.3-A'!L604</f>
        <v>0</v>
      </c>
    </row>
    <row r="605" spans="1:41" x14ac:dyDescent="0.25">
      <c r="A605" s="6">
        <v>7.0500000000000096</v>
      </c>
      <c r="B605" s="31" t="s">
        <v>90</v>
      </c>
      <c r="D605" s="86">
        <v>870790900000</v>
      </c>
      <c r="E605" s="3">
        <v>0.6</v>
      </c>
      <c r="T605" s="24"/>
      <c r="U605" s="25"/>
    </row>
    <row r="606" spans="1:41" x14ac:dyDescent="0.25">
      <c r="A606" s="6">
        <v>7.0600000000000103</v>
      </c>
      <c r="B606" s="31" t="s">
        <v>90</v>
      </c>
      <c r="D606" s="87">
        <v>870810909019</v>
      </c>
      <c r="E606" s="3">
        <v>0.6</v>
      </c>
      <c r="T606" s="24"/>
      <c r="U606" s="25"/>
    </row>
    <row r="607" spans="1:41" x14ac:dyDescent="0.25">
      <c r="A607" s="6">
        <v>7.0700000000000101</v>
      </c>
      <c r="B607" s="31" t="s">
        <v>90</v>
      </c>
      <c r="D607" s="86">
        <v>870899979929</v>
      </c>
      <c r="E607" s="3">
        <v>0.6</v>
      </c>
      <c r="T607" s="24"/>
      <c r="U607" s="25"/>
    </row>
    <row r="608" spans="1:41" x14ac:dyDescent="0.25">
      <c r="A608" s="6">
        <v>7.0800000000000098</v>
      </c>
      <c r="B608" s="31" t="s">
        <v>90</v>
      </c>
      <c r="D608" s="87">
        <v>870600110000</v>
      </c>
      <c r="E608" s="3">
        <v>0.6</v>
      </c>
      <c r="T608" s="24"/>
      <c r="U608" s="25"/>
    </row>
    <row r="609" spans="1:21" x14ac:dyDescent="0.25">
      <c r="A609" s="6">
        <v>7.0900000000000096</v>
      </c>
      <c r="B609" s="31" t="s">
        <v>90</v>
      </c>
      <c r="D609" s="86">
        <v>870600990000</v>
      </c>
      <c r="E609" s="3">
        <v>0.6</v>
      </c>
      <c r="T609" s="24"/>
      <c r="U609" s="25"/>
    </row>
    <row r="610" spans="1:21" x14ac:dyDescent="0.25">
      <c r="A610" s="6">
        <v>7.1000000000000103</v>
      </c>
      <c r="B610" s="31" t="s">
        <v>90</v>
      </c>
      <c r="D610" s="87">
        <v>870600190000</v>
      </c>
      <c r="E610" s="3">
        <v>0.6</v>
      </c>
      <c r="T610" s="24"/>
      <c r="U610" s="25"/>
    </row>
    <row r="611" spans="1:21" x14ac:dyDescent="0.25">
      <c r="A611" s="6">
        <v>7.11</v>
      </c>
      <c r="B611" s="31" t="s">
        <v>90</v>
      </c>
      <c r="D611" s="86">
        <v>870600910000</v>
      </c>
      <c r="E611" s="3">
        <v>0.6</v>
      </c>
      <c r="T611" s="24"/>
      <c r="U611" s="25"/>
    </row>
    <row r="612" spans="1:21" x14ac:dyDescent="0.25">
      <c r="A612" s="6">
        <v>7.1200000000000099</v>
      </c>
      <c r="B612" s="31" t="s">
        <v>90</v>
      </c>
      <c r="D612" s="87">
        <v>880790900000</v>
      </c>
      <c r="E612" s="3">
        <v>0.6</v>
      </c>
      <c r="T612" s="24"/>
      <c r="U612" s="25"/>
    </row>
    <row r="613" spans="1:21" x14ac:dyDescent="0.25">
      <c r="A613" s="6">
        <v>7.1300000000000097</v>
      </c>
      <c r="B613" s="31" t="s">
        <v>90</v>
      </c>
      <c r="D613" s="86">
        <v>903300900000</v>
      </c>
      <c r="E613" s="3">
        <v>0.6</v>
      </c>
      <c r="K613" s="3">
        <f>K603+1</f>
        <v>449</v>
      </c>
      <c r="L613" s="97" t="str">
        <f>IF(TRIM('Ek.3-A'!F613)&lt;&gt;"","var","yok")</f>
        <v>yok</v>
      </c>
      <c r="M613" s="5" t="str">
        <f>IF('Ek.3-A'!F613="", "", IF(VLOOKUP('Ek.3-A'!F613, Veriler!D:E, 2, 0)=0, "", VLOOKUP('Ek.3-A'!F613, Veriler!D:E, 2, 0)))</f>
        <v/>
      </c>
      <c r="N613" s="5" t="str">
        <f>IF('Ek.3-A'!P613="", "", 'Ek.3-A'!P613)</f>
        <v/>
      </c>
      <c r="O613" s="142">
        <f>'Ek.3-A'!S613</f>
        <v>0</v>
      </c>
      <c r="P613" s="143" t="str">
        <f>'Ek.3-A'!L613</f>
        <v/>
      </c>
      <c r="Q613" s="24" t="str">
        <f>'Ek.3-A'!M613</f>
        <v/>
      </c>
      <c r="R613" s="24">
        <f t="shared" ref="R613:R626" si="135">IF(L613="var",0,IF(Q613&lt;=0.005,Q613,0))</f>
        <v>0</v>
      </c>
      <c r="S613" s="141" t="str">
        <f t="shared" ref="S613:S626" si="136">IF(Q613&lt;=0.005,"E","H")</f>
        <v>H</v>
      </c>
      <c r="T613" s="24">
        <f>IF(S613="E",SUM($R$5:R613),0)</f>
        <v>0</v>
      </c>
      <c r="U613" s="143">
        <f t="shared" ref="U613:U626" si="137">IF(T613&lt;=0.1, O613, IF(R613&gt;$G$2, R613*O613, $G$2*O613))</f>
        <v>0</v>
      </c>
    </row>
    <row r="614" spans="1:21" x14ac:dyDescent="0.25">
      <c r="A614" s="6">
        <v>7.1400000000000103</v>
      </c>
      <c r="B614" s="31" t="s">
        <v>90</v>
      </c>
      <c r="D614" s="87">
        <v>901090800000</v>
      </c>
      <c r="E614" s="3">
        <v>0.6</v>
      </c>
      <c r="K614" s="3">
        <f t="shared" ref="K614:K626" si="138">K613+1</f>
        <v>450</v>
      </c>
      <c r="L614" s="97" t="str">
        <f>IF(TRIM('Ek.3-A'!F614)&lt;&gt;"","var","yok")</f>
        <v>yok</v>
      </c>
      <c r="M614" s="5" t="str">
        <f>IF('Ek.3-A'!F614="", "", IF(VLOOKUP('Ek.3-A'!F614, Veriler!D:E, 2, 0)=0, "", VLOOKUP('Ek.3-A'!F614, Veriler!D:E, 2, 0)))</f>
        <v/>
      </c>
      <c r="N614" s="5" t="str">
        <f>IF('Ek.3-A'!P614="", "", 'Ek.3-A'!P614)</f>
        <v/>
      </c>
      <c r="O614" s="142">
        <f>'Ek.3-A'!S614</f>
        <v>0</v>
      </c>
      <c r="P614" s="143" t="str">
        <f>'Ek.3-A'!L614</f>
        <v/>
      </c>
      <c r="Q614" s="24" t="str">
        <f>'Ek.3-A'!M614</f>
        <v/>
      </c>
      <c r="R614" s="24">
        <f t="shared" si="135"/>
        <v>0</v>
      </c>
      <c r="S614" s="141" t="str">
        <f t="shared" si="136"/>
        <v>H</v>
      </c>
      <c r="T614" s="24">
        <f>IF(S614="E",SUM($R$5:R614),0)</f>
        <v>0</v>
      </c>
      <c r="U614" s="143">
        <f t="shared" si="137"/>
        <v>0</v>
      </c>
    </row>
    <row r="615" spans="1:21" x14ac:dyDescent="0.25">
      <c r="A615" s="6">
        <v>7.1500000000000101</v>
      </c>
      <c r="B615" s="31" t="s">
        <v>90</v>
      </c>
      <c r="D615" s="86">
        <v>960899000000</v>
      </c>
      <c r="E615" s="3">
        <v>0.6</v>
      </c>
      <c r="K615" s="3">
        <f t="shared" si="138"/>
        <v>451</v>
      </c>
      <c r="L615" s="97" t="str">
        <f>IF(TRIM('Ek.3-A'!F615)&lt;&gt;"","var","yok")</f>
        <v>yok</v>
      </c>
      <c r="M615" s="5" t="str">
        <f>IF('Ek.3-A'!F615="", "", IF(VLOOKUP('Ek.3-A'!F615, Veriler!D:E, 2, 0)=0, "", VLOOKUP('Ek.3-A'!F615, Veriler!D:E, 2, 0)))</f>
        <v/>
      </c>
      <c r="N615" s="5" t="str">
        <f>IF('Ek.3-A'!P615="", "", 'Ek.3-A'!P615)</f>
        <v/>
      </c>
      <c r="O615" s="142">
        <f>'Ek.3-A'!S615</f>
        <v>0</v>
      </c>
      <c r="P615" s="143" t="str">
        <f>'Ek.3-A'!L615</f>
        <v/>
      </c>
      <c r="Q615" s="24" t="str">
        <f>'Ek.3-A'!M615</f>
        <v/>
      </c>
      <c r="R615" s="24">
        <f t="shared" si="135"/>
        <v>0</v>
      </c>
      <c r="S615" s="141" t="str">
        <f t="shared" si="136"/>
        <v>H</v>
      </c>
      <c r="T615" s="24">
        <f>IF(S615="E",SUM($R$5:R615),0)</f>
        <v>0</v>
      </c>
      <c r="U615" s="143">
        <f t="shared" si="137"/>
        <v>0</v>
      </c>
    </row>
    <row r="616" spans="1:21" x14ac:dyDescent="0.25">
      <c r="A616" s="6">
        <v>7.1600000000000099</v>
      </c>
      <c r="B616" s="31" t="s">
        <v>90</v>
      </c>
      <c r="D616" s="87">
        <v>530500003019</v>
      </c>
      <c r="E616" s="3">
        <v>0.6</v>
      </c>
      <c r="K616" s="3">
        <f t="shared" si="138"/>
        <v>452</v>
      </c>
      <c r="L616" s="97" t="str">
        <f>IF(TRIM('Ek.3-A'!F616)&lt;&gt;"","var","yok")</f>
        <v>yok</v>
      </c>
      <c r="M616" s="5" t="str">
        <f>IF('Ek.3-A'!F616="", "", IF(VLOOKUP('Ek.3-A'!F616, Veriler!D:E, 2, 0)=0, "", VLOOKUP('Ek.3-A'!F616, Veriler!D:E, 2, 0)))</f>
        <v/>
      </c>
      <c r="N616" s="5" t="str">
        <f>IF('Ek.3-A'!P616="", "", 'Ek.3-A'!P616)</f>
        <v/>
      </c>
      <c r="O616" s="142">
        <f>'Ek.3-A'!S616</f>
        <v>0</v>
      </c>
      <c r="P616" s="143" t="str">
        <f>'Ek.3-A'!L616</f>
        <v/>
      </c>
      <c r="Q616" s="24" t="str">
        <f>'Ek.3-A'!M616</f>
        <v/>
      </c>
      <c r="R616" s="24">
        <f t="shared" si="135"/>
        <v>0</v>
      </c>
      <c r="S616" s="141" t="str">
        <f t="shared" si="136"/>
        <v>H</v>
      </c>
      <c r="T616" s="24">
        <f>IF(S616="E",SUM($R$5:R616),0)</f>
        <v>0</v>
      </c>
      <c r="U616" s="143">
        <f t="shared" si="137"/>
        <v>0</v>
      </c>
    </row>
    <row r="617" spans="1:21" x14ac:dyDescent="0.25">
      <c r="A617" s="6">
        <v>7.1700000000000097</v>
      </c>
      <c r="B617" s="31" t="s">
        <v>90</v>
      </c>
      <c r="D617" s="86">
        <v>850162009100</v>
      </c>
      <c r="E617" s="3">
        <v>0.6</v>
      </c>
      <c r="K617" s="3">
        <f t="shared" si="138"/>
        <v>453</v>
      </c>
      <c r="L617" s="97" t="str">
        <f>IF(TRIM('Ek.3-A'!F617)&lt;&gt;"","var","yok")</f>
        <v>yok</v>
      </c>
      <c r="M617" s="5" t="str">
        <f>IF('Ek.3-A'!F617="", "", IF(VLOOKUP('Ek.3-A'!F617, Veriler!D:E, 2, 0)=0, "", VLOOKUP('Ek.3-A'!F617, Veriler!D:E, 2, 0)))</f>
        <v/>
      </c>
      <c r="N617" s="5" t="str">
        <f>IF('Ek.3-A'!P617="", "", 'Ek.3-A'!P617)</f>
        <v/>
      </c>
      <c r="O617" s="142">
        <f>'Ek.3-A'!S617</f>
        <v>0</v>
      </c>
      <c r="P617" s="143" t="str">
        <f>'Ek.3-A'!L617</f>
        <v/>
      </c>
      <c r="Q617" s="24" t="str">
        <f>'Ek.3-A'!M617</f>
        <v/>
      </c>
      <c r="R617" s="24">
        <f t="shared" si="135"/>
        <v>0</v>
      </c>
      <c r="S617" s="141" t="str">
        <f t="shared" si="136"/>
        <v>H</v>
      </c>
      <c r="T617" s="24">
        <f>IF(S617="E",SUM($R$5:R617),0)</f>
        <v>0</v>
      </c>
      <c r="U617" s="143">
        <f t="shared" si="137"/>
        <v>0</v>
      </c>
    </row>
    <row r="618" spans="1:21" x14ac:dyDescent="0.25">
      <c r="A618" s="6">
        <v>7.1800000000000104</v>
      </c>
      <c r="B618" s="31" t="s">
        <v>90</v>
      </c>
      <c r="D618" s="87">
        <v>850162009200</v>
      </c>
      <c r="E618" s="3">
        <v>0.6</v>
      </c>
      <c r="K618" s="3">
        <f t="shared" si="138"/>
        <v>454</v>
      </c>
      <c r="L618" s="97" t="str">
        <f>IF(TRIM('Ek.3-A'!F618)&lt;&gt;"","var","yok")</f>
        <v>yok</v>
      </c>
      <c r="M618" s="5" t="str">
        <f>IF('Ek.3-A'!F618="", "", IF(VLOOKUP('Ek.3-A'!F618, Veriler!D:E, 2, 0)=0, "", VLOOKUP('Ek.3-A'!F618, Veriler!D:E, 2, 0)))</f>
        <v/>
      </c>
      <c r="N618" s="5" t="str">
        <f>IF('Ek.3-A'!P618="", "", 'Ek.3-A'!P618)</f>
        <v/>
      </c>
      <c r="O618" s="142">
        <f>'Ek.3-A'!S618</f>
        <v>0</v>
      </c>
      <c r="P618" s="143" t="str">
        <f>'Ek.3-A'!L618</f>
        <v/>
      </c>
      <c r="Q618" s="24" t="str">
        <f>'Ek.3-A'!M618</f>
        <v/>
      </c>
      <c r="R618" s="24">
        <f t="shared" si="135"/>
        <v>0</v>
      </c>
      <c r="S618" s="141" t="str">
        <f t="shared" si="136"/>
        <v>H</v>
      </c>
      <c r="T618" s="24">
        <f>IF(S618="E",SUM($R$5:R618),0)</f>
        <v>0</v>
      </c>
      <c r="U618" s="143">
        <f t="shared" si="137"/>
        <v>0</v>
      </c>
    </row>
    <row r="619" spans="1:21" x14ac:dyDescent="0.25">
      <c r="A619" s="6">
        <v>7.1900000000000102</v>
      </c>
      <c r="B619" s="31" t="s">
        <v>90</v>
      </c>
      <c r="D619" s="86">
        <v>830820000000</v>
      </c>
      <c r="E619" s="3">
        <v>0.6</v>
      </c>
      <c r="K619" s="3">
        <f t="shared" si="138"/>
        <v>455</v>
      </c>
      <c r="L619" s="97" t="str">
        <f>IF(TRIM('Ek.3-A'!F619)&lt;&gt;"","var","yok")</f>
        <v>yok</v>
      </c>
      <c r="M619" s="5" t="str">
        <f>IF('Ek.3-A'!F619="", "", IF(VLOOKUP('Ek.3-A'!F619, Veriler!D:E, 2, 0)=0, "", VLOOKUP('Ek.3-A'!F619, Veriler!D:E, 2, 0)))</f>
        <v/>
      </c>
      <c r="N619" s="5" t="str">
        <f>IF('Ek.3-A'!P619="", "", 'Ek.3-A'!P619)</f>
        <v/>
      </c>
      <c r="O619" s="142">
        <f>'Ek.3-A'!S619</f>
        <v>0</v>
      </c>
      <c r="P619" s="143" t="str">
        <f>'Ek.3-A'!L619</f>
        <v/>
      </c>
      <c r="Q619" s="24" t="str">
        <f>'Ek.3-A'!M619</f>
        <v/>
      </c>
      <c r="R619" s="24">
        <f t="shared" si="135"/>
        <v>0</v>
      </c>
      <c r="S619" s="141" t="str">
        <f t="shared" si="136"/>
        <v>H</v>
      </c>
      <c r="T619" s="24">
        <f>IF(S619="E",SUM($R$5:R619),0)</f>
        <v>0</v>
      </c>
      <c r="U619" s="143">
        <f t="shared" si="137"/>
        <v>0</v>
      </c>
    </row>
    <row r="620" spans="1:21" x14ac:dyDescent="0.25">
      <c r="A620" s="6">
        <v>7.2000000000000099</v>
      </c>
      <c r="B620" s="31" t="s">
        <v>90</v>
      </c>
      <c r="D620" s="87">
        <v>830140190019</v>
      </c>
      <c r="E620" s="3">
        <v>0.6</v>
      </c>
      <c r="K620" s="3">
        <f t="shared" si="138"/>
        <v>456</v>
      </c>
      <c r="L620" s="97" t="str">
        <f>IF(TRIM('Ek.3-A'!F620)&lt;&gt;"","var","yok")</f>
        <v>yok</v>
      </c>
      <c r="M620" s="5" t="str">
        <f>IF('Ek.3-A'!F620="", "", IF(VLOOKUP('Ek.3-A'!F620, Veriler!D:E, 2, 0)=0, "", VLOOKUP('Ek.3-A'!F620, Veriler!D:E, 2, 0)))</f>
        <v/>
      </c>
      <c r="N620" s="5" t="str">
        <f>IF('Ek.3-A'!P620="", "", 'Ek.3-A'!P620)</f>
        <v/>
      </c>
      <c r="O620" s="142">
        <f>'Ek.3-A'!S620</f>
        <v>0</v>
      </c>
      <c r="P620" s="143" t="str">
        <f>'Ek.3-A'!L620</f>
        <v/>
      </c>
      <c r="Q620" s="24" t="str">
        <f>'Ek.3-A'!M620</f>
        <v/>
      </c>
      <c r="R620" s="24">
        <f t="shared" si="135"/>
        <v>0</v>
      </c>
      <c r="S620" s="141" t="str">
        <f t="shared" si="136"/>
        <v>H</v>
      </c>
      <c r="T620" s="24">
        <f>IF(S620="E",SUM($R$5:R620),0)</f>
        <v>0</v>
      </c>
      <c r="U620" s="143">
        <f t="shared" si="137"/>
        <v>0</v>
      </c>
    </row>
    <row r="621" spans="1:21" x14ac:dyDescent="0.25">
      <c r="A621" s="6">
        <v>7.2100000000000097</v>
      </c>
      <c r="B621" s="31" t="s">
        <v>90</v>
      </c>
      <c r="D621" s="86">
        <v>830140900000</v>
      </c>
      <c r="E621" s="3">
        <v>0.6</v>
      </c>
      <c r="K621" s="3">
        <f t="shared" si="138"/>
        <v>457</v>
      </c>
      <c r="L621" s="97" t="str">
        <f>IF(TRIM('Ek.3-A'!F621)&lt;&gt;"","var","yok")</f>
        <v>yok</v>
      </c>
      <c r="M621" s="5" t="str">
        <f>IF('Ek.3-A'!F621="", "", IF(VLOOKUP('Ek.3-A'!F621, Veriler!D:E, 2, 0)=0, "", VLOOKUP('Ek.3-A'!F621, Veriler!D:E, 2, 0)))</f>
        <v/>
      </c>
      <c r="N621" s="5" t="str">
        <f>IF('Ek.3-A'!P621="", "", 'Ek.3-A'!P621)</f>
        <v/>
      </c>
      <c r="O621" s="142">
        <f>'Ek.3-A'!S621</f>
        <v>0</v>
      </c>
      <c r="P621" s="143" t="str">
        <f>'Ek.3-A'!L621</f>
        <v/>
      </c>
      <c r="Q621" s="24" t="str">
        <f>'Ek.3-A'!M621</f>
        <v/>
      </c>
      <c r="R621" s="24">
        <f t="shared" si="135"/>
        <v>0</v>
      </c>
      <c r="S621" s="141" t="str">
        <f t="shared" si="136"/>
        <v>H</v>
      </c>
      <c r="T621" s="24">
        <f>IF(S621="E",SUM($R$5:R621),0)</f>
        <v>0</v>
      </c>
      <c r="U621" s="143">
        <f t="shared" si="137"/>
        <v>0</v>
      </c>
    </row>
    <row r="622" spans="1:21" x14ac:dyDescent="0.25">
      <c r="A622" s="6">
        <v>7.2200000000000104</v>
      </c>
      <c r="B622" s="31" t="s">
        <v>90</v>
      </c>
      <c r="D622" s="87">
        <v>820299800000</v>
      </c>
      <c r="E622" s="3">
        <v>0.6</v>
      </c>
      <c r="K622" s="3">
        <f t="shared" si="138"/>
        <v>458</v>
      </c>
      <c r="L622" s="97" t="str">
        <f>IF(TRIM('Ek.3-A'!F622)&lt;&gt;"","var","yok")</f>
        <v>yok</v>
      </c>
      <c r="M622" s="5" t="str">
        <f>IF('Ek.3-A'!F622="", "", IF(VLOOKUP('Ek.3-A'!F622, Veriler!D:E, 2, 0)=0, "", VLOOKUP('Ek.3-A'!F622, Veriler!D:E, 2, 0)))</f>
        <v/>
      </c>
      <c r="N622" s="5" t="str">
        <f>IF('Ek.3-A'!P622="", "", 'Ek.3-A'!P622)</f>
        <v/>
      </c>
      <c r="O622" s="142">
        <f>'Ek.3-A'!S622</f>
        <v>0</v>
      </c>
      <c r="P622" s="143" t="str">
        <f>'Ek.3-A'!L622</f>
        <v/>
      </c>
      <c r="Q622" s="24" t="str">
        <f>'Ek.3-A'!M622</f>
        <v/>
      </c>
      <c r="R622" s="24">
        <f t="shared" si="135"/>
        <v>0</v>
      </c>
      <c r="S622" s="141" t="str">
        <f t="shared" si="136"/>
        <v>H</v>
      </c>
      <c r="T622" s="24">
        <f>IF(S622="E",SUM($R$5:R622),0)</f>
        <v>0</v>
      </c>
      <c r="U622" s="143">
        <f t="shared" si="137"/>
        <v>0</v>
      </c>
    </row>
    <row r="623" spans="1:21" x14ac:dyDescent="0.25">
      <c r="A623" s="6">
        <v>7.2300000000000102</v>
      </c>
      <c r="B623" s="31" t="s">
        <v>90</v>
      </c>
      <c r="D623" s="86">
        <v>830910000000</v>
      </c>
      <c r="E623" s="3">
        <v>0.6</v>
      </c>
      <c r="K623" s="3">
        <f t="shared" si="138"/>
        <v>459</v>
      </c>
      <c r="L623" s="97" t="str">
        <f>IF(TRIM('Ek.3-A'!F623)&lt;&gt;"","var","yok")</f>
        <v>yok</v>
      </c>
      <c r="M623" s="5" t="str">
        <f>IF('Ek.3-A'!F623="", "", IF(VLOOKUP('Ek.3-A'!F623, Veriler!D:E, 2, 0)=0, "", VLOOKUP('Ek.3-A'!F623, Veriler!D:E, 2, 0)))</f>
        <v/>
      </c>
      <c r="N623" s="5" t="str">
        <f>IF('Ek.3-A'!P623="", "", 'Ek.3-A'!P623)</f>
        <v/>
      </c>
      <c r="O623" s="142">
        <f>'Ek.3-A'!S623</f>
        <v>0</v>
      </c>
      <c r="P623" s="143" t="str">
        <f>'Ek.3-A'!L623</f>
        <v/>
      </c>
      <c r="Q623" s="24" t="str">
        <f>'Ek.3-A'!M623</f>
        <v/>
      </c>
      <c r="R623" s="24">
        <f t="shared" si="135"/>
        <v>0</v>
      </c>
      <c r="S623" s="141" t="str">
        <f t="shared" si="136"/>
        <v>H</v>
      </c>
      <c r="T623" s="24">
        <f>IF(S623="E",SUM($R$5:R623),0)</f>
        <v>0</v>
      </c>
      <c r="U623" s="143">
        <f t="shared" si="137"/>
        <v>0</v>
      </c>
    </row>
    <row r="624" spans="1:21" x14ac:dyDescent="0.25">
      <c r="A624" s="6">
        <v>7.24000000000001</v>
      </c>
      <c r="B624" s="31" t="s">
        <v>90</v>
      </c>
      <c r="D624" s="87">
        <v>830220000000</v>
      </c>
      <c r="E624" s="3">
        <v>0.6</v>
      </c>
      <c r="K624" s="3">
        <f t="shared" si="138"/>
        <v>460</v>
      </c>
      <c r="L624" s="97" t="str">
        <f>IF(TRIM('Ek.3-A'!F624)&lt;&gt;"","var","yok")</f>
        <v>yok</v>
      </c>
      <c r="M624" s="5" t="str">
        <f>IF('Ek.3-A'!F624="", "", IF(VLOOKUP('Ek.3-A'!F624, Veriler!D:E, 2, 0)=0, "", VLOOKUP('Ek.3-A'!F624, Veriler!D:E, 2, 0)))</f>
        <v/>
      </c>
      <c r="N624" s="5" t="str">
        <f>IF('Ek.3-A'!P624="", "", 'Ek.3-A'!P624)</f>
        <v/>
      </c>
      <c r="O624" s="142">
        <f>'Ek.3-A'!S624</f>
        <v>0</v>
      </c>
      <c r="P624" s="143" t="str">
        <f>'Ek.3-A'!L624</f>
        <v/>
      </c>
      <c r="Q624" s="24" t="str">
        <f>'Ek.3-A'!M624</f>
        <v/>
      </c>
      <c r="R624" s="24">
        <f t="shared" si="135"/>
        <v>0</v>
      </c>
      <c r="S624" s="141" t="str">
        <f t="shared" si="136"/>
        <v>H</v>
      </c>
      <c r="T624" s="24">
        <f>IF(S624="E",SUM($R$5:R624),0)</f>
        <v>0</v>
      </c>
      <c r="U624" s="143">
        <f t="shared" si="137"/>
        <v>0</v>
      </c>
    </row>
    <row r="625" spans="1:21" x14ac:dyDescent="0.25">
      <c r="A625" s="6">
        <v>7.2500000000000098</v>
      </c>
      <c r="B625" s="31" t="s">
        <v>90</v>
      </c>
      <c r="D625" s="86">
        <v>830160000019</v>
      </c>
      <c r="E625" s="3">
        <v>0.6</v>
      </c>
      <c r="K625" s="3">
        <f t="shared" si="138"/>
        <v>461</v>
      </c>
      <c r="L625" s="97" t="str">
        <f>IF(TRIM('Ek.3-A'!F625)&lt;&gt;"","var","yok")</f>
        <v>yok</v>
      </c>
      <c r="M625" s="5" t="str">
        <f>IF('Ek.3-A'!F625="", "", IF(VLOOKUP('Ek.3-A'!F625, Veriler!D:E, 2, 0)=0, "", VLOOKUP('Ek.3-A'!F625, Veriler!D:E, 2, 0)))</f>
        <v/>
      </c>
      <c r="N625" s="5" t="str">
        <f>IF('Ek.3-A'!P625="", "", 'Ek.3-A'!P625)</f>
        <v/>
      </c>
      <c r="O625" s="142">
        <f>'Ek.3-A'!S625</f>
        <v>0</v>
      </c>
      <c r="P625" s="143" t="str">
        <f>'Ek.3-A'!L625</f>
        <v/>
      </c>
      <c r="Q625" s="24" t="str">
        <f>'Ek.3-A'!M625</f>
        <v/>
      </c>
      <c r="R625" s="24">
        <f t="shared" si="135"/>
        <v>0</v>
      </c>
      <c r="S625" s="141" t="str">
        <f t="shared" si="136"/>
        <v>H</v>
      </c>
      <c r="T625" s="24">
        <f>IF(S625="E",SUM($R$5:R625),0)</f>
        <v>0</v>
      </c>
      <c r="U625" s="143">
        <f t="shared" si="137"/>
        <v>0</v>
      </c>
    </row>
    <row r="626" spans="1:21" x14ac:dyDescent="0.25">
      <c r="A626" s="6">
        <v>7.2600000000000096</v>
      </c>
      <c r="B626" s="31" t="s">
        <v>90</v>
      </c>
      <c r="D626" s="87">
        <v>830260000000</v>
      </c>
      <c r="E626" s="3">
        <v>0.6</v>
      </c>
      <c r="K626" s="3">
        <f t="shared" si="138"/>
        <v>462</v>
      </c>
      <c r="L626" s="97" t="str">
        <f>IF(TRIM('Ek.3-A'!F626)&lt;&gt;"","var","yok")</f>
        <v>yok</v>
      </c>
      <c r="M626" s="5" t="str">
        <f>IF('Ek.3-A'!F626="", "", IF(VLOOKUP('Ek.3-A'!F626, Veriler!D:E, 2, 0)=0, "", VLOOKUP('Ek.3-A'!F626, Veriler!D:E, 2, 0)))</f>
        <v/>
      </c>
      <c r="N626" s="5" t="str">
        <f>IF('Ek.3-A'!P626="", "", 'Ek.3-A'!P626)</f>
        <v/>
      </c>
      <c r="O626" s="142">
        <f>'Ek.3-A'!S626</f>
        <v>0</v>
      </c>
      <c r="P626" s="143" t="str">
        <f>'Ek.3-A'!L626</f>
        <v/>
      </c>
      <c r="Q626" s="24" t="str">
        <f>'Ek.3-A'!M626</f>
        <v/>
      </c>
      <c r="R626" s="24">
        <f t="shared" si="135"/>
        <v>0</v>
      </c>
      <c r="S626" s="141" t="str">
        <f t="shared" si="136"/>
        <v>H</v>
      </c>
      <c r="T626" s="24">
        <f>IF(S626="E",SUM($R$5:R626),0)</f>
        <v>0</v>
      </c>
      <c r="U626" s="143">
        <f t="shared" si="137"/>
        <v>0</v>
      </c>
    </row>
    <row r="627" spans="1:21" x14ac:dyDescent="0.25">
      <c r="A627" s="6">
        <v>7.2700000000000102</v>
      </c>
      <c r="B627" s="31" t="s">
        <v>90</v>
      </c>
      <c r="D627" s="86">
        <v>820240000000</v>
      </c>
      <c r="E627" s="3">
        <v>0.6</v>
      </c>
      <c r="L627" s="97"/>
      <c r="M627" s="5"/>
      <c r="N627" s="5"/>
      <c r="O627" s="5"/>
      <c r="Q627" s="23"/>
      <c r="T627" s="24"/>
      <c r="U627" s="25"/>
    </row>
    <row r="628" spans="1:21" x14ac:dyDescent="0.25">
      <c r="A628" s="6">
        <v>7.28000000000001</v>
      </c>
      <c r="B628" s="31" t="s">
        <v>90</v>
      </c>
      <c r="D628" s="87">
        <v>291712000021</v>
      </c>
      <c r="E628" s="3">
        <v>0.6</v>
      </c>
      <c r="K628" s="3">
        <f>K626+1</f>
        <v>463</v>
      </c>
      <c r="L628" s="97" t="str">
        <f>IF(TRIM('Ek.3-A'!F628)&lt;&gt;"","var","yok")</f>
        <v>yok</v>
      </c>
      <c r="M628" s="5" t="str">
        <f>IF('Ek.3-A'!F628="", "", IF(VLOOKUP('Ek.3-A'!F628, Veriler!D:E, 2, 0)=0, "", VLOOKUP('Ek.3-A'!F628, Veriler!D:E, 2, 0)))</f>
        <v/>
      </c>
      <c r="N628" s="5" t="str">
        <f>IF('Ek.3-A'!P628="", "", 'Ek.3-A'!P628)</f>
        <v/>
      </c>
      <c r="O628" s="142">
        <f>'Ek.3-A'!S628</f>
        <v>0</v>
      </c>
      <c r="P628" s="143" t="str">
        <f>'Ek.3-A'!L628</f>
        <v/>
      </c>
      <c r="Q628" s="24" t="str">
        <f>'Ek.3-A'!M628</f>
        <v/>
      </c>
      <c r="R628" s="24">
        <f t="shared" ref="R628:R641" si="139">IF(L628="var",0,IF(Q628&lt;=0.005,Q628,0))</f>
        <v>0</v>
      </c>
      <c r="S628" s="141" t="str">
        <f t="shared" ref="S628:S641" si="140">IF(Q628&lt;=0.005,"E","H")</f>
        <v>H</v>
      </c>
      <c r="T628" s="24">
        <f>IF(S628="E",SUM($R$5:R628),0)</f>
        <v>0</v>
      </c>
      <c r="U628" s="143">
        <f t="shared" ref="U628:U641" si="141">IF(T628&lt;=0.1, O628, IF(R628&gt;$G$2, R628*O628, $G$2*O628))</f>
        <v>0</v>
      </c>
    </row>
    <row r="629" spans="1:21" x14ac:dyDescent="0.25">
      <c r="A629" s="6">
        <v>7.2900000000000098</v>
      </c>
      <c r="B629" s="31" t="s">
        <v>90</v>
      </c>
      <c r="D629" s="86">
        <v>291712000012</v>
      </c>
      <c r="E629" s="3">
        <v>0.6</v>
      </c>
      <c r="K629" s="3">
        <f t="shared" ref="K629:K641" si="142">K628+1</f>
        <v>464</v>
      </c>
      <c r="L629" s="97" t="str">
        <f>IF(TRIM('Ek.3-A'!F629)&lt;&gt;"","var","yok")</f>
        <v>yok</v>
      </c>
      <c r="M629" s="5" t="str">
        <f>IF('Ek.3-A'!F629="", "", IF(VLOOKUP('Ek.3-A'!F629, Veriler!D:E, 2, 0)=0, "", VLOOKUP('Ek.3-A'!F629, Veriler!D:E, 2, 0)))</f>
        <v/>
      </c>
      <c r="N629" s="5" t="str">
        <f>IF('Ek.3-A'!P629="", "", 'Ek.3-A'!P629)</f>
        <v/>
      </c>
      <c r="O629" s="142">
        <f>'Ek.3-A'!S629</f>
        <v>0</v>
      </c>
      <c r="P629" s="143" t="str">
        <f>'Ek.3-A'!L629</f>
        <v/>
      </c>
      <c r="Q629" s="24" t="str">
        <f>'Ek.3-A'!M629</f>
        <v/>
      </c>
      <c r="R629" s="24">
        <f t="shared" si="139"/>
        <v>0</v>
      </c>
      <c r="S629" s="141" t="str">
        <f t="shared" si="140"/>
        <v>H</v>
      </c>
      <c r="T629" s="24">
        <f>IF(S629="E",SUM($R$5:R629),0)</f>
        <v>0</v>
      </c>
      <c r="U629" s="143">
        <f t="shared" si="141"/>
        <v>0</v>
      </c>
    </row>
    <row r="630" spans="1:21" x14ac:dyDescent="0.25">
      <c r="A630" s="6">
        <v>7.3000000000000096</v>
      </c>
      <c r="B630" s="31" t="s">
        <v>90</v>
      </c>
      <c r="D630" s="87">
        <v>293729000011</v>
      </c>
      <c r="E630" s="3">
        <v>0.6</v>
      </c>
      <c r="K630" s="3">
        <f t="shared" si="142"/>
        <v>465</v>
      </c>
      <c r="L630" s="97" t="str">
        <f>IF(TRIM('Ek.3-A'!F630)&lt;&gt;"","var","yok")</f>
        <v>yok</v>
      </c>
      <c r="M630" s="5" t="str">
        <f>IF('Ek.3-A'!F630="", "", IF(VLOOKUP('Ek.3-A'!F630, Veriler!D:E, 2, 0)=0, "", VLOOKUP('Ek.3-A'!F630, Veriler!D:E, 2, 0)))</f>
        <v/>
      </c>
      <c r="N630" s="5" t="str">
        <f>IF('Ek.3-A'!P630="", "", 'Ek.3-A'!P630)</f>
        <v/>
      </c>
      <c r="O630" s="142">
        <f>'Ek.3-A'!S630</f>
        <v>0</v>
      </c>
      <c r="P630" s="143" t="str">
        <f>'Ek.3-A'!L630</f>
        <v/>
      </c>
      <c r="Q630" s="24" t="str">
        <f>'Ek.3-A'!M630</f>
        <v/>
      </c>
      <c r="R630" s="24">
        <f t="shared" si="139"/>
        <v>0</v>
      </c>
      <c r="S630" s="141" t="str">
        <f t="shared" si="140"/>
        <v>H</v>
      </c>
      <c r="T630" s="24">
        <f>IF(S630="E",SUM($R$5:R630),0)</f>
        <v>0</v>
      </c>
      <c r="U630" s="143">
        <f t="shared" si="141"/>
        <v>0</v>
      </c>
    </row>
    <row r="631" spans="1:21" x14ac:dyDescent="0.25">
      <c r="A631" s="6">
        <v>7.3100000000000103</v>
      </c>
      <c r="B631" s="31" t="s">
        <v>90</v>
      </c>
      <c r="D631" s="86">
        <v>130231001000</v>
      </c>
      <c r="E631" s="3">
        <v>0.6</v>
      </c>
      <c r="K631" s="3">
        <f t="shared" si="142"/>
        <v>466</v>
      </c>
      <c r="L631" s="97" t="str">
        <f>IF(TRIM('Ek.3-A'!F631)&lt;&gt;"","var","yok")</f>
        <v>yok</v>
      </c>
      <c r="M631" s="5" t="str">
        <f>IF('Ek.3-A'!F631="", "", IF(VLOOKUP('Ek.3-A'!F631, Veriler!D:E, 2, 0)=0, "", VLOOKUP('Ek.3-A'!F631, Veriler!D:E, 2, 0)))</f>
        <v/>
      </c>
      <c r="N631" s="5" t="str">
        <f>IF('Ek.3-A'!P631="", "", 'Ek.3-A'!P631)</f>
        <v/>
      </c>
      <c r="O631" s="142">
        <f>'Ek.3-A'!S631</f>
        <v>0</v>
      </c>
      <c r="P631" s="143" t="str">
        <f>'Ek.3-A'!L631</f>
        <v/>
      </c>
      <c r="Q631" s="24" t="str">
        <f>'Ek.3-A'!M631</f>
        <v/>
      </c>
      <c r="R631" s="24">
        <f t="shared" si="139"/>
        <v>0</v>
      </c>
      <c r="S631" s="141" t="str">
        <f t="shared" si="140"/>
        <v>H</v>
      </c>
      <c r="T631" s="24">
        <f>IF(S631="E",SUM($R$5:R631),0)</f>
        <v>0</v>
      </c>
      <c r="U631" s="143">
        <f t="shared" si="141"/>
        <v>0</v>
      </c>
    </row>
    <row r="632" spans="1:21" x14ac:dyDescent="0.25">
      <c r="A632" s="6">
        <v>7.3200000000000101</v>
      </c>
      <c r="B632" s="31" t="s">
        <v>90</v>
      </c>
      <c r="D632" s="87">
        <v>130231009000</v>
      </c>
      <c r="E632" s="3">
        <v>0.6</v>
      </c>
      <c r="K632" s="3">
        <f t="shared" si="142"/>
        <v>467</v>
      </c>
      <c r="L632" s="97" t="str">
        <f>IF(TRIM('Ek.3-A'!F632)&lt;&gt;"","var","yok")</f>
        <v>yok</v>
      </c>
      <c r="M632" s="5" t="str">
        <f>IF('Ek.3-A'!F632="", "", IF(VLOOKUP('Ek.3-A'!F632, Veriler!D:E, 2, 0)=0, "", VLOOKUP('Ek.3-A'!F632, Veriler!D:E, 2, 0)))</f>
        <v/>
      </c>
      <c r="N632" s="5" t="str">
        <f>IF('Ek.3-A'!P632="", "", 'Ek.3-A'!P632)</f>
        <v/>
      </c>
      <c r="O632" s="142">
        <f>'Ek.3-A'!S632</f>
        <v>0</v>
      </c>
      <c r="P632" s="143" t="str">
        <f>'Ek.3-A'!L632</f>
        <v/>
      </c>
      <c r="Q632" s="24" t="str">
        <f>'Ek.3-A'!M632</f>
        <v/>
      </c>
      <c r="R632" s="24">
        <f t="shared" si="139"/>
        <v>0</v>
      </c>
      <c r="S632" s="141" t="str">
        <f t="shared" si="140"/>
        <v>H</v>
      </c>
      <c r="T632" s="24">
        <f>IF(S632="E",SUM($R$5:R632),0)</f>
        <v>0</v>
      </c>
      <c r="U632" s="143">
        <f t="shared" si="141"/>
        <v>0</v>
      </c>
    </row>
    <row r="633" spans="1:21" x14ac:dyDescent="0.25">
      <c r="A633" s="6">
        <v>7.3300000000000098</v>
      </c>
      <c r="B633" s="31" t="s">
        <v>90</v>
      </c>
      <c r="D633" s="86">
        <v>850519100000</v>
      </c>
      <c r="E633" s="3">
        <v>0.6</v>
      </c>
      <c r="K633" s="3">
        <f t="shared" si="142"/>
        <v>468</v>
      </c>
      <c r="L633" s="97" t="str">
        <f>IF(TRIM('Ek.3-A'!F633)&lt;&gt;"","var","yok")</f>
        <v>yok</v>
      </c>
      <c r="M633" s="5" t="str">
        <f>IF('Ek.3-A'!F633="", "", IF(VLOOKUP('Ek.3-A'!F633, Veriler!D:E, 2, 0)=0, "", VLOOKUP('Ek.3-A'!F633, Veriler!D:E, 2, 0)))</f>
        <v/>
      </c>
      <c r="N633" s="5" t="str">
        <f>IF('Ek.3-A'!P633="", "", 'Ek.3-A'!P633)</f>
        <v/>
      </c>
      <c r="O633" s="142">
        <f>'Ek.3-A'!S633</f>
        <v>0</v>
      </c>
      <c r="P633" s="143" t="str">
        <f>'Ek.3-A'!L633</f>
        <v/>
      </c>
      <c r="Q633" s="24" t="str">
        <f>'Ek.3-A'!M633</f>
        <v/>
      </c>
      <c r="R633" s="24">
        <f t="shared" si="139"/>
        <v>0</v>
      </c>
      <c r="S633" s="141" t="str">
        <f t="shared" si="140"/>
        <v>H</v>
      </c>
      <c r="T633" s="24">
        <f>IF(S633="E",SUM($R$5:R633),0)</f>
        <v>0</v>
      </c>
      <c r="U633" s="143">
        <f t="shared" si="141"/>
        <v>0</v>
      </c>
    </row>
    <row r="634" spans="1:21" x14ac:dyDescent="0.25">
      <c r="A634" s="6">
        <v>7.3400000000000096</v>
      </c>
      <c r="B634" s="31" t="s">
        <v>90</v>
      </c>
      <c r="D634" s="87">
        <v>681410000000</v>
      </c>
      <c r="E634" s="3">
        <v>0.6</v>
      </c>
      <c r="K634" s="3">
        <f t="shared" si="142"/>
        <v>469</v>
      </c>
      <c r="L634" s="97" t="str">
        <f>IF(TRIM('Ek.3-A'!F634)&lt;&gt;"","var","yok")</f>
        <v>yok</v>
      </c>
      <c r="M634" s="5" t="str">
        <f>IF('Ek.3-A'!F634="", "", IF(VLOOKUP('Ek.3-A'!F634, Veriler!D:E, 2, 0)=0, "", VLOOKUP('Ek.3-A'!F634, Veriler!D:E, 2, 0)))</f>
        <v/>
      </c>
      <c r="N634" s="5" t="str">
        <f>IF('Ek.3-A'!P634="", "", 'Ek.3-A'!P634)</f>
        <v/>
      </c>
      <c r="O634" s="142">
        <f>'Ek.3-A'!S634</f>
        <v>0</v>
      </c>
      <c r="P634" s="143" t="str">
        <f>'Ek.3-A'!L634</f>
        <v/>
      </c>
      <c r="Q634" s="24" t="str">
        <f>'Ek.3-A'!M634</f>
        <v/>
      </c>
      <c r="R634" s="24">
        <f t="shared" si="139"/>
        <v>0</v>
      </c>
      <c r="S634" s="141" t="str">
        <f t="shared" si="140"/>
        <v>H</v>
      </c>
      <c r="T634" s="24">
        <f>IF(S634="E",SUM($R$5:R634),0)</f>
        <v>0</v>
      </c>
      <c r="U634" s="143">
        <f t="shared" si="141"/>
        <v>0</v>
      </c>
    </row>
    <row r="635" spans="1:21" x14ac:dyDescent="0.25">
      <c r="A635" s="6">
        <v>7.3500000000000103</v>
      </c>
      <c r="B635" s="31" t="s">
        <v>90</v>
      </c>
      <c r="D635" s="86">
        <v>450410910000</v>
      </c>
      <c r="E635" s="3">
        <v>0.6</v>
      </c>
      <c r="K635" s="3">
        <f t="shared" si="142"/>
        <v>470</v>
      </c>
      <c r="L635" s="97" t="str">
        <f>IF(TRIM('Ek.3-A'!F635)&lt;&gt;"","var","yok")</f>
        <v>yok</v>
      </c>
      <c r="M635" s="5" t="str">
        <f>IF('Ek.3-A'!F635="", "", IF(VLOOKUP('Ek.3-A'!F635, Veriler!D:E, 2, 0)=0, "", VLOOKUP('Ek.3-A'!F635, Veriler!D:E, 2, 0)))</f>
        <v/>
      </c>
      <c r="N635" s="5" t="str">
        <f>IF('Ek.3-A'!P635="", "", 'Ek.3-A'!P635)</f>
        <v/>
      </c>
      <c r="O635" s="142">
        <f>'Ek.3-A'!S635</f>
        <v>0</v>
      </c>
      <c r="P635" s="143" t="str">
        <f>'Ek.3-A'!L635</f>
        <v/>
      </c>
      <c r="Q635" s="24" t="str">
        <f>'Ek.3-A'!M635</f>
        <v/>
      </c>
      <c r="R635" s="24">
        <f t="shared" si="139"/>
        <v>0</v>
      </c>
      <c r="S635" s="141" t="str">
        <f t="shared" si="140"/>
        <v>H</v>
      </c>
      <c r="T635" s="24">
        <f>IF(S635="E",SUM($R$5:R635),0)</f>
        <v>0</v>
      </c>
      <c r="U635" s="143">
        <f t="shared" si="141"/>
        <v>0</v>
      </c>
    </row>
    <row r="636" spans="1:21" x14ac:dyDescent="0.25">
      <c r="A636" s="6">
        <v>7.3600000000000101</v>
      </c>
      <c r="B636" s="31" t="s">
        <v>90</v>
      </c>
      <c r="D636" s="87">
        <v>450410990019</v>
      </c>
      <c r="E636" s="3">
        <v>0.6</v>
      </c>
      <c r="K636" s="3">
        <f t="shared" si="142"/>
        <v>471</v>
      </c>
      <c r="L636" s="97" t="str">
        <f>IF(TRIM('Ek.3-A'!F636)&lt;&gt;"","var","yok")</f>
        <v>yok</v>
      </c>
      <c r="M636" s="5" t="str">
        <f>IF('Ek.3-A'!F636="", "", IF(VLOOKUP('Ek.3-A'!F636, Veriler!D:E, 2, 0)=0, "", VLOOKUP('Ek.3-A'!F636, Veriler!D:E, 2, 0)))</f>
        <v/>
      </c>
      <c r="N636" s="5" t="str">
        <f>IF('Ek.3-A'!P636="", "", 'Ek.3-A'!P636)</f>
        <v/>
      </c>
      <c r="O636" s="142">
        <f>'Ek.3-A'!S636</f>
        <v>0</v>
      </c>
      <c r="P636" s="143" t="str">
        <f>'Ek.3-A'!L636</f>
        <v/>
      </c>
      <c r="Q636" s="24" t="str">
        <f>'Ek.3-A'!M636</f>
        <v/>
      </c>
      <c r="R636" s="24">
        <f t="shared" si="139"/>
        <v>0</v>
      </c>
      <c r="S636" s="141" t="str">
        <f t="shared" si="140"/>
        <v>H</v>
      </c>
      <c r="T636" s="24">
        <f>IF(S636="E",SUM($R$5:R636),0)</f>
        <v>0</v>
      </c>
      <c r="U636" s="143">
        <f t="shared" si="141"/>
        <v>0</v>
      </c>
    </row>
    <row r="637" spans="1:21" x14ac:dyDescent="0.25">
      <c r="A637" s="6">
        <v>7.3700000000000099</v>
      </c>
      <c r="B637" s="31" t="s">
        <v>90</v>
      </c>
      <c r="D637" s="86">
        <v>450410190000</v>
      </c>
      <c r="E637" s="3">
        <v>0.6</v>
      </c>
      <c r="K637" s="3">
        <f t="shared" si="142"/>
        <v>472</v>
      </c>
      <c r="L637" s="97" t="str">
        <f>IF(TRIM('Ek.3-A'!F637)&lt;&gt;"","var","yok")</f>
        <v>yok</v>
      </c>
      <c r="M637" s="5" t="str">
        <f>IF('Ek.3-A'!F637="", "", IF(VLOOKUP('Ek.3-A'!F637, Veriler!D:E, 2, 0)=0, "", VLOOKUP('Ek.3-A'!F637, Veriler!D:E, 2, 0)))</f>
        <v/>
      </c>
      <c r="N637" s="5" t="str">
        <f>IF('Ek.3-A'!P637="", "", 'Ek.3-A'!P637)</f>
        <v/>
      </c>
      <c r="O637" s="142">
        <f>'Ek.3-A'!S637</f>
        <v>0</v>
      </c>
      <c r="P637" s="143" t="str">
        <f>'Ek.3-A'!L637</f>
        <v/>
      </c>
      <c r="Q637" s="24" t="str">
        <f>'Ek.3-A'!M637</f>
        <v/>
      </c>
      <c r="R637" s="24">
        <f t="shared" si="139"/>
        <v>0</v>
      </c>
      <c r="S637" s="141" t="str">
        <f t="shared" si="140"/>
        <v>H</v>
      </c>
      <c r="T637" s="24">
        <f>IF(S637="E",SUM($R$5:R637),0)</f>
        <v>0</v>
      </c>
      <c r="U637" s="143">
        <f t="shared" si="141"/>
        <v>0</v>
      </c>
    </row>
    <row r="638" spans="1:21" x14ac:dyDescent="0.25">
      <c r="A638" s="6">
        <v>7.3800000000000097</v>
      </c>
      <c r="B638" s="31" t="s">
        <v>90</v>
      </c>
      <c r="D638" s="87">
        <v>820820000000</v>
      </c>
      <c r="E638" s="3">
        <v>0.6</v>
      </c>
      <c r="K638" s="3">
        <f t="shared" si="142"/>
        <v>473</v>
      </c>
      <c r="L638" s="97" t="str">
        <f>IF(TRIM('Ek.3-A'!F638)&lt;&gt;"","var","yok")</f>
        <v>yok</v>
      </c>
      <c r="M638" s="5" t="str">
        <f>IF('Ek.3-A'!F638="", "", IF(VLOOKUP('Ek.3-A'!F638, Veriler!D:E, 2, 0)=0, "", VLOOKUP('Ek.3-A'!F638, Veriler!D:E, 2, 0)))</f>
        <v/>
      </c>
      <c r="N638" s="5" t="str">
        <f>IF('Ek.3-A'!P638="", "", 'Ek.3-A'!P638)</f>
        <v/>
      </c>
      <c r="O638" s="142">
        <f>'Ek.3-A'!S638</f>
        <v>0</v>
      </c>
      <c r="P638" s="143" t="str">
        <f>'Ek.3-A'!L638</f>
        <v/>
      </c>
      <c r="Q638" s="24" t="str">
        <f>'Ek.3-A'!M638</f>
        <v/>
      </c>
      <c r="R638" s="24">
        <f t="shared" si="139"/>
        <v>0</v>
      </c>
      <c r="S638" s="141" t="str">
        <f t="shared" si="140"/>
        <v>H</v>
      </c>
      <c r="T638" s="24">
        <f>IF(S638="E",SUM($R$5:R638),0)</f>
        <v>0</v>
      </c>
      <c r="U638" s="143">
        <f t="shared" si="141"/>
        <v>0</v>
      </c>
    </row>
    <row r="639" spans="1:21" x14ac:dyDescent="0.25">
      <c r="A639" s="6">
        <v>7.3900000000000103</v>
      </c>
      <c r="B639" s="31" t="s">
        <v>90</v>
      </c>
      <c r="D639" s="86">
        <v>380590909019</v>
      </c>
      <c r="E639" s="3">
        <v>0.6</v>
      </c>
      <c r="K639" s="3">
        <f t="shared" si="142"/>
        <v>474</v>
      </c>
      <c r="L639" s="97" t="str">
        <f>IF(TRIM('Ek.3-A'!F639)&lt;&gt;"","var","yok")</f>
        <v>yok</v>
      </c>
      <c r="M639" s="5" t="str">
        <f>IF('Ek.3-A'!F639="", "", IF(VLOOKUP('Ek.3-A'!F639, Veriler!D:E, 2, 0)=0, "", VLOOKUP('Ek.3-A'!F639, Veriler!D:E, 2, 0)))</f>
        <v/>
      </c>
      <c r="N639" s="5" t="str">
        <f>IF('Ek.3-A'!P639="", "", 'Ek.3-A'!P639)</f>
        <v/>
      </c>
      <c r="O639" s="142">
        <f>'Ek.3-A'!S639</f>
        <v>0</v>
      </c>
      <c r="P639" s="143" t="str">
        <f>'Ek.3-A'!L639</f>
        <v/>
      </c>
      <c r="Q639" s="24" t="str">
        <f>'Ek.3-A'!M639</f>
        <v/>
      </c>
      <c r="R639" s="24">
        <f t="shared" si="139"/>
        <v>0</v>
      </c>
      <c r="S639" s="141" t="str">
        <f t="shared" si="140"/>
        <v>H</v>
      </c>
      <c r="T639" s="24">
        <f>IF(S639="E",SUM($R$5:R639),0)</f>
        <v>0</v>
      </c>
      <c r="U639" s="143">
        <f t="shared" si="141"/>
        <v>0</v>
      </c>
    </row>
    <row r="640" spans="1:21" x14ac:dyDescent="0.25">
      <c r="A640" s="6">
        <v>7.4000000000000101</v>
      </c>
      <c r="B640" s="31" t="s">
        <v>90</v>
      </c>
      <c r="D640" s="87">
        <v>441019009000</v>
      </c>
      <c r="E640" s="3">
        <v>0.6</v>
      </c>
      <c r="K640" s="3">
        <f t="shared" si="142"/>
        <v>475</v>
      </c>
      <c r="L640" s="97" t="str">
        <f>IF(TRIM('Ek.3-A'!F640)&lt;&gt;"","var","yok")</f>
        <v>yok</v>
      </c>
      <c r="M640" s="5" t="str">
        <f>IF('Ek.3-A'!F640="", "", IF(VLOOKUP('Ek.3-A'!F640, Veriler!D:E, 2, 0)=0, "", VLOOKUP('Ek.3-A'!F640, Veriler!D:E, 2, 0)))</f>
        <v/>
      </c>
      <c r="N640" s="5" t="str">
        <f>IF('Ek.3-A'!P640="", "", 'Ek.3-A'!P640)</f>
        <v/>
      </c>
      <c r="O640" s="142">
        <f>'Ek.3-A'!S640</f>
        <v>0</v>
      </c>
      <c r="P640" s="143" t="str">
        <f>'Ek.3-A'!L640</f>
        <v/>
      </c>
      <c r="Q640" s="24" t="str">
        <f>'Ek.3-A'!M640</f>
        <v/>
      </c>
      <c r="R640" s="24">
        <f t="shared" si="139"/>
        <v>0</v>
      </c>
      <c r="S640" s="141" t="str">
        <f t="shared" si="140"/>
        <v>H</v>
      </c>
      <c r="T640" s="24">
        <f>IF(S640="E",SUM($R$5:R640),0)</f>
        <v>0</v>
      </c>
      <c r="U640" s="143">
        <f t="shared" si="141"/>
        <v>0</v>
      </c>
    </row>
    <row r="641" spans="1:41" x14ac:dyDescent="0.25">
      <c r="A641" s="6">
        <v>7.4100000000000099</v>
      </c>
      <c r="B641" s="31" t="s">
        <v>90</v>
      </c>
      <c r="D641" s="86">
        <v>441019001000</v>
      </c>
      <c r="E641" s="3">
        <v>0.6</v>
      </c>
      <c r="K641" s="3">
        <f t="shared" si="142"/>
        <v>476</v>
      </c>
      <c r="L641" s="97" t="str">
        <f>IF(TRIM('Ek.3-A'!F641)&lt;&gt;"","var","yok")</f>
        <v>yok</v>
      </c>
      <c r="M641" s="5" t="str">
        <f>IF('Ek.3-A'!F641="", "", IF(VLOOKUP('Ek.3-A'!F641, Veriler!D:E, 2, 0)=0, "", VLOOKUP('Ek.3-A'!F641, Veriler!D:E, 2, 0)))</f>
        <v/>
      </c>
      <c r="N641" s="5" t="str">
        <f>IF('Ek.3-A'!P641="", "", 'Ek.3-A'!P641)</f>
        <v/>
      </c>
      <c r="O641" s="142">
        <f>'Ek.3-A'!S641</f>
        <v>0</v>
      </c>
      <c r="P641" s="143" t="str">
        <f>'Ek.3-A'!L641</f>
        <v/>
      </c>
      <c r="Q641" s="24" t="str">
        <f>'Ek.3-A'!M641</f>
        <v/>
      </c>
      <c r="R641" s="24">
        <f t="shared" si="139"/>
        <v>0</v>
      </c>
      <c r="S641" s="141" t="str">
        <f t="shared" si="140"/>
        <v>H</v>
      </c>
      <c r="T641" s="24">
        <f>IF(S641="E",SUM($R$5:R641),0)</f>
        <v>0</v>
      </c>
      <c r="U641" s="143">
        <f t="shared" si="141"/>
        <v>0</v>
      </c>
    </row>
    <row r="642" spans="1:41" x14ac:dyDescent="0.25">
      <c r="A642" s="6">
        <v>7.4200000000000097</v>
      </c>
      <c r="B642" s="31" t="s">
        <v>90</v>
      </c>
      <c r="D642" s="87">
        <v>441850000000</v>
      </c>
      <c r="E642" s="3">
        <v>0.6</v>
      </c>
      <c r="T642" s="24"/>
      <c r="U642" s="25"/>
      <c r="AO642" s="140">
        <f>'Ek.3-A'!L642</f>
        <v>0</v>
      </c>
    </row>
    <row r="643" spans="1:41" x14ac:dyDescent="0.25">
      <c r="A643" s="6">
        <v>7.4300000000000104</v>
      </c>
      <c r="B643" s="31" t="s">
        <v>90</v>
      </c>
      <c r="D643" s="86">
        <v>441112100000</v>
      </c>
      <c r="E643" s="3">
        <v>0.6</v>
      </c>
      <c r="T643" s="24"/>
      <c r="U643" s="25"/>
    </row>
    <row r="644" spans="1:41" x14ac:dyDescent="0.25">
      <c r="A644" s="6">
        <v>7.4400000000000102</v>
      </c>
      <c r="B644" s="31" t="s">
        <v>90</v>
      </c>
      <c r="D644" s="87">
        <v>441600009000</v>
      </c>
      <c r="E644" s="3">
        <v>0.6</v>
      </c>
      <c r="T644" s="24"/>
      <c r="U644" s="25"/>
    </row>
    <row r="645" spans="1:41" x14ac:dyDescent="0.25">
      <c r="A645" s="6">
        <v>7.4500000000000099</v>
      </c>
      <c r="B645" s="31" t="s">
        <v>90</v>
      </c>
      <c r="D645" s="86">
        <v>441192900011</v>
      </c>
      <c r="E645" s="3">
        <v>0.6</v>
      </c>
      <c r="T645" s="24"/>
      <c r="U645" s="25"/>
    </row>
    <row r="646" spans="1:41" x14ac:dyDescent="0.25">
      <c r="A646" s="6">
        <v>7.4600000000000097</v>
      </c>
      <c r="B646" s="31" t="s">
        <v>90</v>
      </c>
      <c r="D646" s="87">
        <v>441192100000</v>
      </c>
      <c r="E646" s="3">
        <v>0.6</v>
      </c>
      <c r="T646" s="24"/>
      <c r="U646" s="25"/>
    </row>
    <row r="647" spans="1:41" x14ac:dyDescent="0.25">
      <c r="A647" s="6">
        <v>7.4700000000000104</v>
      </c>
      <c r="B647" s="31" t="s">
        <v>90</v>
      </c>
      <c r="D647" s="86">
        <v>441194900000</v>
      </c>
      <c r="E647" s="3">
        <v>0.6</v>
      </c>
      <c r="T647" s="24"/>
      <c r="U647" s="25"/>
    </row>
    <row r="648" spans="1:41" x14ac:dyDescent="0.25">
      <c r="A648" s="6">
        <v>7.4800000000000102</v>
      </c>
      <c r="B648" s="31" t="s">
        <v>90</v>
      </c>
      <c r="D648" s="87">
        <v>441192900019</v>
      </c>
      <c r="E648" s="3">
        <v>0.6</v>
      </c>
      <c r="T648" s="24"/>
      <c r="U648" s="25"/>
    </row>
    <row r="649" spans="1:41" x14ac:dyDescent="0.25">
      <c r="A649" s="6">
        <v>7.49000000000001</v>
      </c>
      <c r="B649" s="31" t="s">
        <v>90</v>
      </c>
      <c r="D649" s="86">
        <v>441194100000</v>
      </c>
      <c r="E649" s="3">
        <v>0.6</v>
      </c>
      <c r="T649" s="24"/>
      <c r="U649" s="25"/>
    </row>
    <row r="650" spans="1:41" x14ac:dyDescent="0.25">
      <c r="A650" s="6">
        <v>7.5000000000000098</v>
      </c>
      <c r="B650" s="31" t="s">
        <v>90</v>
      </c>
      <c r="D650" s="87">
        <v>380290009013</v>
      </c>
      <c r="E650" s="3">
        <v>0.6</v>
      </c>
      <c r="T650" s="24"/>
      <c r="U650" s="25"/>
    </row>
    <row r="651" spans="1:41" x14ac:dyDescent="0.25">
      <c r="A651" s="6">
        <v>7.5100000000000096</v>
      </c>
      <c r="B651" s="31" t="s">
        <v>90</v>
      </c>
      <c r="D651" s="86">
        <v>381190001011</v>
      </c>
      <c r="E651" s="3">
        <v>0.6</v>
      </c>
      <c r="K651" s="3">
        <f>K641+1</f>
        <v>477</v>
      </c>
      <c r="L651" s="97" t="str">
        <f>IF(TRIM('Ek.3-A'!F651)&lt;&gt;"","var","yok")</f>
        <v>yok</v>
      </c>
      <c r="M651" s="5" t="str">
        <f>IF('Ek.3-A'!F651="", "", IF(VLOOKUP('Ek.3-A'!F651, Veriler!D:E, 2, 0)=0, "", VLOOKUP('Ek.3-A'!F651, Veriler!D:E, 2, 0)))</f>
        <v/>
      </c>
      <c r="N651" s="5" t="str">
        <f>IF('Ek.3-A'!P651="", "", 'Ek.3-A'!P651)</f>
        <v/>
      </c>
      <c r="O651" s="142">
        <f>'Ek.3-A'!S651</f>
        <v>0</v>
      </c>
      <c r="P651" s="143" t="str">
        <f>'Ek.3-A'!L651</f>
        <v/>
      </c>
      <c r="Q651" s="24" t="str">
        <f>'Ek.3-A'!M651</f>
        <v/>
      </c>
      <c r="R651" s="24">
        <f t="shared" ref="R651:R664" si="143">IF(L651="var",0,IF(Q651&lt;=0.005,Q651,0))</f>
        <v>0</v>
      </c>
      <c r="S651" s="141" t="str">
        <f t="shared" ref="S651:S664" si="144">IF(Q651&lt;=0.005,"E","H")</f>
        <v>H</v>
      </c>
      <c r="T651" s="24">
        <f>IF(S651="E",SUM($R$5:R651),0)</f>
        <v>0</v>
      </c>
      <c r="U651" s="143">
        <f t="shared" ref="U651:U664" si="145">IF(T651&lt;=0.1, O651, IF(R651&gt;$G$2, R651*O651, $G$2*O651))</f>
        <v>0</v>
      </c>
    </row>
    <row r="652" spans="1:41" x14ac:dyDescent="0.25">
      <c r="A652" s="6">
        <v>7.5200000000000102</v>
      </c>
      <c r="B652" s="31" t="s">
        <v>90</v>
      </c>
      <c r="D652" s="87">
        <v>284510000000</v>
      </c>
      <c r="E652" s="3">
        <v>0.6</v>
      </c>
      <c r="K652" s="3">
        <f t="shared" ref="K652:K664" si="146">K651+1</f>
        <v>478</v>
      </c>
      <c r="L652" s="97" t="str">
        <f>IF(TRIM('Ek.3-A'!F652)&lt;&gt;"","var","yok")</f>
        <v>yok</v>
      </c>
      <c r="M652" s="5" t="str">
        <f>IF('Ek.3-A'!F652="", "", IF(VLOOKUP('Ek.3-A'!F652, Veriler!D:E, 2, 0)=0, "", VLOOKUP('Ek.3-A'!F652, Veriler!D:E, 2, 0)))</f>
        <v/>
      </c>
      <c r="N652" s="5" t="str">
        <f>IF('Ek.3-A'!P652="", "", 'Ek.3-A'!P652)</f>
        <v/>
      </c>
      <c r="O652" s="142">
        <f>'Ek.3-A'!S652</f>
        <v>0</v>
      </c>
      <c r="P652" s="143" t="str">
        <f>'Ek.3-A'!L652</f>
        <v/>
      </c>
      <c r="Q652" s="24" t="str">
        <f>'Ek.3-A'!M652</f>
        <v/>
      </c>
      <c r="R652" s="24">
        <f t="shared" si="143"/>
        <v>0</v>
      </c>
      <c r="S652" s="141" t="str">
        <f t="shared" si="144"/>
        <v>H</v>
      </c>
      <c r="T652" s="24">
        <f>IF(S652="E",SUM($R$5:R652),0)</f>
        <v>0</v>
      </c>
      <c r="U652" s="143">
        <f t="shared" si="145"/>
        <v>0</v>
      </c>
    </row>
    <row r="653" spans="1:41" x14ac:dyDescent="0.25">
      <c r="A653" s="6">
        <v>7.53000000000001</v>
      </c>
      <c r="B653" s="31" t="s">
        <v>90</v>
      </c>
      <c r="D653" s="86">
        <v>841610100000</v>
      </c>
      <c r="E653" s="3">
        <v>0.6</v>
      </c>
      <c r="K653" s="3">
        <f t="shared" si="146"/>
        <v>479</v>
      </c>
      <c r="L653" s="97" t="str">
        <f>IF(TRIM('Ek.3-A'!F653)&lt;&gt;"","var","yok")</f>
        <v>yok</v>
      </c>
      <c r="M653" s="5" t="str">
        <f>IF('Ek.3-A'!F653="", "", IF(VLOOKUP('Ek.3-A'!F653, Veriler!D:E, 2, 0)=0, "", VLOOKUP('Ek.3-A'!F653, Veriler!D:E, 2, 0)))</f>
        <v/>
      </c>
      <c r="N653" s="5" t="str">
        <f>IF('Ek.3-A'!P653="", "", 'Ek.3-A'!P653)</f>
        <v/>
      </c>
      <c r="O653" s="142">
        <f>'Ek.3-A'!S653</f>
        <v>0</v>
      </c>
      <c r="P653" s="143" t="str">
        <f>'Ek.3-A'!L653</f>
        <v/>
      </c>
      <c r="Q653" s="24" t="str">
        <f>'Ek.3-A'!M653</f>
        <v/>
      </c>
      <c r="R653" s="24">
        <f t="shared" si="143"/>
        <v>0</v>
      </c>
      <c r="S653" s="141" t="str">
        <f t="shared" si="144"/>
        <v>H</v>
      </c>
      <c r="T653" s="24">
        <f>IF(S653="E",SUM($R$5:R653),0)</f>
        <v>0</v>
      </c>
      <c r="U653" s="143">
        <f t="shared" si="145"/>
        <v>0</v>
      </c>
    </row>
    <row r="654" spans="1:41" x14ac:dyDescent="0.25">
      <c r="A654" s="6">
        <v>7.5400000000000098</v>
      </c>
      <c r="B654" s="31" t="s">
        <v>90</v>
      </c>
      <c r="D654" s="87">
        <v>841610900000</v>
      </c>
      <c r="E654" s="3">
        <v>0.6</v>
      </c>
      <c r="K654" s="3">
        <f t="shared" si="146"/>
        <v>480</v>
      </c>
      <c r="L654" s="97" t="str">
        <f>IF(TRIM('Ek.3-A'!F654)&lt;&gt;"","var","yok")</f>
        <v>yok</v>
      </c>
      <c r="M654" s="5" t="str">
        <f>IF('Ek.3-A'!F654="", "", IF(VLOOKUP('Ek.3-A'!F654, Veriler!D:E, 2, 0)=0, "", VLOOKUP('Ek.3-A'!F654, Veriler!D:E, 2, 0)))</f>
        <v/>
      </c>
      <c r="N654" s="5" t="str">
        <f>IF('Ek.3-A'!P654="", "", 'Ek.3-A'!P654)</f>
        <v/>
      </c>
      <c r="O654" s="142">
        <f>'Ek.3-A'!S654</f>
        <v>0</v>
      </c>
      <c r="P654" s="143" t="str">
        <f>'Ek.3-A'!L654</f>
        <v/>
      </c>
      <c r="Q654" s="24" t="str">
        <f>'Ek.3-A'!M654</f>
        <v/>
      </c>
      <c r="R654" s="24">
        <f t="shared" si="143"/>
        <v>0</v>
      </c>
      <c r="S654" s="141" t="str">
        <f t="shared" si="144"/>
        <v>H</v>
      </c>
      <c r="T654" s="24">
        <f>IF(S654="E",SUM($R$5:R654),0)</f>
        <v>0</v>
      </c>
      <c r="U654" s="143">
        <f t="shared" si="145"/>
        <v>0</v>
      </c>
    </row>
    <row r="655" spans="1:41" x14ac:dyDescent="0.25">
      <c r="A655" s="6">
        <v>7.5500000000000096</v>
      </c>
      <c r="B655" s="31" t="s">
        <v>90</v>
      </c>
      <c r="D655" s="86">
        <v>710399000011</v>
      </c>
      <c r="E655" s="3">
        <v>0.6</v>
      </c>
      <c r="K655" s="3">
        <f t="shared" si="146"/>
        <v>481</v>
      </c>
      <c r="L655" s="97" t="str">
        <f>IF(TRIM('Ek.3-A'!F655)&lt;&gt;"","var","yok")</f>
        <v>yok</v>
      </c>
      <c r="M655" s="5" t="str">
        <f>IF('Ek.3-A'!F655="", "", IF(VLOOKUP('Ek.3-A'!F655, Veriler!D:E, 2, 0)=0, "", VLOOKUP('Ek.3-A'!F655, Veriler!D:E, 2, 0)))</f>
        <v/>
      </c>
      <c r="N655" s="5" t="str">
        <f>IF('Ek.3-A'!P655="", "", 'Ek.3-A'!P655)</f>
        <v/>
      </c>
      <c r="O655" s="142">
        <f>'Ek.3-A'!S655</f>
        <v>0</v>
      </c>
      <c r="P655" s="143" t="str">
        <f>'Ek.3-A'!L655</f>
        <v/>
      </c>
      <c r="Q655" s="24" t="str">
        <f>'Ek.3-A'!M655</f>
        <v/>
      </c>
      <c r="R655" s="24">
        <f t="shared" si="143"/>
        <v>0</v>
      </c>
      <c r="S655" s="141" t="str">
        <f t="shared" si="144"/>
        <v>H</v>
      </c>
      <c r="T655" s="24">
        <f>IF(S655="E",SUM($R$5:R655),0)</f>
        <v>0</v>
      </c>
      <c r="U655" s="143">
        <f t="shared" si="145"/>
        <v>0</v>
      </c>
    </row>
    <row r="656" spans="1:41" x14ac:dyDescent="0.25">
      <c r="A656" s="6">
        <v>7.5600000000000103</v>
      </c>
      <c r="B656" s="31" t="s">
        <v>90</v>
      </c>
      <c r="D656" s="87">
        <v>293399809023</v>
      </c>
      <c r="E656" s="3">
        <v>0.6</v>
      </c>
      <c r="K656" s="3">
        <f t="shared" si="146"/>
        <v>482</v>
      </c>
      <c r="L656" s="97" t="str">
        <f>IF(TRIM('Ek.3-A'!F656)&lt;&gt;"","var","yok")</f>
        <v>yok</v>
      </c>
      <c r="M656" s="5" t="str">
        <f>IF('Ek.3-A'!F656="", "", IF(VLOOKUP('Ek.3-A'!F656, Veriler!D:E, 2, 0)=0, "", VLOOKUP('Ek.3-A'!F656, Veriler!D:E, 2, 0)))</f>
        <v/>
      </c>
      <c r="N656" s="5" t="str">
        <f>IF('Ek.3-A'!P656="", "", 'Ek.3-A'!P656)</f>
        <v/>
      </c>
      <c r="O656" s="142">
        <f>'Ek.3-A'!S656</f>
        <v>0</v>
      </c>
      <c r="P656" s="143" t="str">
        <f>'Ek.3-A'!L656</f>
        <v/>
      </c>
      <c r="Q656" s="24" t="str">
        <f>'Ek.3-A'!M656</f>
        <v/>
      </c>
      <c r="R656" s="24">
        <f t="shared" si="143"/>
        <v>0</v>
      </c>
      <c r="S656" s="141" t="str">
        <f t="shared" si="144"/>
        <v>H</v>
      </c>
      <c r="T656" s="24">
        <f>IF(S656="E",SUM($R$5:R656),0)</f>
        <v>0</v>
      </c>
      <c r="U656" s="143">
        <f t="shared" si="145"/>
        <v>0</v>
      </c>
    </row>
    <row r="657" spans="1:21" x14ac:dyDescent="0.25">
      <c r="A657" s="6">
        <v>7.5700000000000101</v>
      </c>
      <c r="B657" s="31" t="s">
        <v>90</v>
      </c>
      <c r="D657" s="86">
        <v>390690300000</v>
      </c>
      <c r="E657" s="3">
        <v>0.6</v>
      </c>
      <c r="K657" s="3">
        <f t="shared" si="146"/>
        <v>483</v>
      </c>
      <c r="L657" s="97" t="str">
        <f>IF(TRIM('Ek.3-A'!F657)&lt;&gt;"","var","yok")</f>
        <v>yok</v>
      </c>
      <c r="M657" s="5" t="str">
        <f>IF('Ek.3-A'!F657="", "", IF(VLOOKUP('Ek.3-A'!F657, Veriler!D:E, 2, 0)=0, "", VLOOKUP('Ek.3-A'!F657, Veriler!D:E, 2, 0)))</f>
        <v/>
      </c>
      <c r="N657" s="5" t="str">
        <f>IF('Ek.3-A'!P657="", "", 'Ek.3-A'!P657)</f>
        <v/>
      </c>
      <c r="O657" s="142">
        <f>'Ek.3-A'!S657</f>
        <v>0</v>
      </c>
      <c r="P657" s="143" t="str">
        <f>'Ek.3-A'!L657</f>
        <v/>
      </c>
      <c r="Q657" s="24" t="str">
        <f>'Ek.3-A'!M657</f>
        <v/>
      </c>
      <c r="R657" s="24">
        <f t="shared" si="143"/>
        <v>0</v>
      </c>
      <c r="S657" s="141" t="str">
        <f t="shared" si="144"/>
        <v>H</v>
      </c>
      <c r="T657" s="24">
        <f>IF(S657="E",SUM($R$5:R657),0)</f>
        <v>0</v>
      </c>
      <c r="U657" s="143">
        <f t="shared" si="145"/>
        <v>0</v>
      </c>
    </row>
    <row r="658" spans="1:21" x14ac:dyDescent="0.25">
      <c r="A658" s="6">
        <v>7.5800000000000098</v>
      </c>
      <c r="B658" s="31" t="s">
        <v>90</v>
      </c>
      <c r="D658" s="87">
        <v>291612000019</v>
      </c>
      <c r="E658" s="3">
        <v>0.6</v>
      </c>
      <c r="K658" s="3">
        <f t="shared" si="146"/>
        <v>484</v>
      </c>
      <c r="L658" s="97" t="str">
        <f>IF(TRIM('Ek.3-A'!F658)&lt;&gt;"","var","yok")</f>
        <v>yok</v>
      </c>
      <c r="M658" s="5" t="str">
        <f>IF('Ek.3-A'!F658="", "", IF(VLOOKUP('Ek.3-A'!F658, Veriler!D:E, 2, 0)=0, "", VLOOKUP('Ek.3-A'!F658, Veriler!D:E, 2, 0)))</f>
        <v/>
      </c>
      <c r="N658" s="5" t="str">
        <f>IF('Ek.3-A'!P658="", "", 'Ek.3-A'!P658)</f>
        <v/>
      </c>
      <c r="O658" s="142">
        <f>'Ek.3-A'!S658</f>
        <v>0</v>
      </c>
      <c r="P658" s="143" t="str">
        <f>'Ek.3-A'!L658</f>
        <v/>
      </c>
      <c r="Q658" s="24" t="str">
        <f>'Ek.3-A'!M658</f>
        <v/>
      </c>
      <c r="R658" s="24">
        <f t="shared" si="143"/>
        <v>0</v>
      </c>
      <c r="S658" s="141" t="str">
        <f t="shared" si="144"/>
        <v>H</v>
      </c>
      <c r="T658" s="24">
        <f>IF(S658="E",SUM($R$5:R658),0)</f>
        <v>0</v>
      </c>
      <c r="U658" s="143">
        <f t="shared" si="145"/>
        <v>0</v>
      </c>
    </row>
    <row r="659" spans="1:21" x14ac:dyDescent="0.25">
      <c r="A659" s="6">
        <v>7.5900000000000096</v>
      </c>
      <c r="B659" s="31" t="s">
        <v>90</v>
      </c>
      <c r="D659" s="86">
        <v>291611002000</v>
      </c>
      <c r="E659" s="3">
        <v>0.6</v>
      </c>
      <c r="K659" s="3">
        <f t="shared" si="146"/>
        <v>485</v>
      </c>
      <c r="L659" s="97" t="str">
        <f>IF(TRIM('Ek.3-A'!F659)&lt;&gt;"","var","yok")</f>
        <v>yok</v>
      </c>
      <c r="M659" s="5" t="str">
        <f>IF('Ek.3-A'!F659="", "", IF(VLOOKUP('Ek.3-A'!F659, Veriler!D:E, 2, 0)=0, "", VLOOKUP('Ek.3-A'!F659, Veriler!D:E, 2, 0)))</f>
        <v/>
      </c>
      <c r="N659" s="5" t="str">
        <f>IF('Ek.3-A'!P659="", "", 'Ek.3-A'!P659)</f>
        <v/>
      </c>
      <c r="O659" s="142">
        <f>'Ek.3-A'!S659</f>
        <v>0</v>
      </c>
      <c r="P659" s="143" t="str">
        <f>'Ek.3-A'!L659</f>
        <v/>
      </c>
      <c r="Q659" s="24" t="str">
        <f>'Ek.3-A'!M659</f>
        <v/>
      </c>
      <c r="R659" s="24">
        <f t="shared" si="143"/>
        <v>0</v>
      </c>
      <c r="S659" s="141" t="str">
        <f t="shared" si="144"/>
        <v>H</v>
      </c>
      <c r="T659" s="24">
        <f>IF(S659="E",SUM($R$5:R659),0)</f>
        <v>0</v>
      </c>
      <c r="U659" s="143">
        <f t="shared" si="145"/>
        <v>0</v>
      </c>
    </row>
    <row r="660" spans="1:21" x14ac:dyDescent="0.25">
      <c r="A660" s="6">
        <v>7.6000000000000103</v>
      </c>
      <c r="B660" s="31" t="s">
        <v>90</v>
      </c>
      <c r="D660" s="87">
        <v>550330000000</v>
      </c>
      <c r="E660" s="3">
        <v>0.6</v>
      </c>
      <c r="K660" s="3">
        <f t="shared" si="146"/>
        <v>486</v>
      </c>
      <c r="L660" s="97" t="str">
        <f>IF(TRIM('Ek.3-A'!F660)&lt;&gt;"","var","yok")</f>
        <v>yok</v>
      </c>
      <c r="M660" s="5" t="str">
        <f>IF('Ek.3-A'!F660="", "", IF(VLOOKUP('Ek.3-A'!F660, Veriler!D:E, 2, 0)=0, "", VLOOKUP('Ek.3-A'!F660, Veriler!D:E, 2, 0)))</f>
        <v/>
      </c>
      <c r="N660" s="5" t="str">
        <f>IF('Ek.3-A'!P660="", "", 'Ek.3-A'!P660)</f>
        <v/>
      </c>
      <c r="O660" s="142">
        <f>'Ek.3-A'!S660</f>
        <v>0</v>
      </c>
      <c r="P660" s="143" t="str">
        <f>'Ek.3-A'!L660</f>
        <v/>
      </c>
      <c r="Q660" s="24" t="str">
        <f>'Ek.3-A'!M660</f>
        <v/>
      </c>
      <c r="R660" s="24">
        <f t="shared" si="143"/>
        <v>0</v>
      </c>
      <c r="S660" s="141" t="str">
        <f t="shared" si="144"/>
        <v>H</v>
      </c>
      <c r="T660" s="24">
        <f>IF(S660="E",SUM($R$5:R660),0)</f>
        <v>0</v>
      </c>
      <c r="U660" s="143">
        <f t="shared" si="145"/>
        <v>0</v>
      </c>
    </row>
    <row r="661" spans="1:21" x14ac:dyDescent="0.25">
      <c r="A661" s="6">
        <v>7.6100000000000101</v>
      </c>
      <c r="B661" s="31" t="s">
        <v>90</v>
      </c>
      <c r="D661" s="86">
        <v>550510500019</v>
      </c>
      <c r="E661" s="3">
        <v>0.6</v>
      </c>
      <c r="K661" s="3">
        <f t="shared" si="146"/>
        <v>487</v>
      </c>
      <c r="L661" s="97" t="str">
        <f>IF(TRIM('Ek.3-A'!F661)&lt;&gt;"","var","yok")</f>
        <v>yok</v>
      </c>
      <c r="M661" s="5" t="str">
        <f>IF('Ek.3-A'!F661="", "", IF(VLOOKUP('Ek.3-A'!F661, Veriler!D:E, 2, 0)=0, "", VLOOKUP('Ek.3-A'!F661, Veriler!D:E, 2, 0)))</f>
        <v/>
      </c>
      <c r="N661" s="5" t="str">
        <f>IF('Ek.3-A'!P661="", "", 'Ek.3-A'!P661)</f>
        <v/>
      </c>
      <c r="O661" s="142">
        <f>'Ek.3-A'!S661</f>
        <v>0</v>
      </c>
      <c r="P661" s="143" t="str">
        <f>'Ek.3-A'!L661</f>
        <v/>
      </c>
      <c r="Q661" s="24" t="str">
        <f>'Ek.3-A'!M661</f>
        <v/>
      </c>
      <c r="R661" s="24">
        <f t="shared" si="143"/>
        <v>0</v>
      </c>
      <c r="S661" s="141" t="str">
        <f t="shared" si="144"/>
        <v>H</v>
      </c>
      <c r="T661" s="24">
        <f>IF(S661="E",SUM($R$5:R661),0)</f>
        <v>0</v>
      </c>
      <c r="U661" s="143">
        <f t="shared" si="145"/>
        <v>0</v>
      </c>
    </row>
    <row r="662" spans="1:21" x14ac:dyDescent="0.25">
      <c r="A662" s="6">
        <v>7.6200000000000099</v>
      </c>
      <c r="B662" s="31" t="s">
        <v>90</v>
      </c>
      <c r="D662" s="87">
        <v>400259000000</v>
      </c>
      <c r="E662" s="3">
        <v>0.6</v>
      </c>
      <c r="K662" s="3">
        <f t="shared" si="146"/>
        <v>488</v>
      </c>
      <c r="L662" s="97" t="str">
        <f>IF(TRIM('Ek.3-A'!F662)&lt;&gt;"","var","yok")</f>
        <v>yok</v>
      </c>
      <c r="M662" s="5" t="str">
        <f>IF('Ek.3-A'!F662="", "", IF(VLOOKUP('Ek.3-A'!F662, Veriler!D:E, 2, 0)=0, "", VLOOKUP('Ek.3-A'!F662, Veriler!D:E, 2, 0)))</f>
        <v/>
      </c>
      <c r="N662" s="5" t="str">
        <f>IF('Ek.3-A'!P662="", "", 'Ek.3-A'!P662)</f>
        <v/>
      </c>
      <c r="O662" s="142">
        <f>'Ek.3-A'!S662</f>
        <v>0</v>
      </c>
      <c r="P662" s="143" t="str">
        <f>'Ek.3-A'!L662</f>
        <v/>
      </c>
      <c r="Q662" s="24" t="str">
        <f>'Ek.3-A'!M662</f>
        <v/>
      </c>
      <c r="R662" s="24">
        <f t="shared" si="143"/>
        <v>0</v>
      </c>
      <c r="S662" s="141" t="str">
        <f t="shared" si="144"/>
        <v>H</v>
      </c>
      <c r="T662" s="24">
        <f>IF(S662="E",SUM($R$5:R662),0)</f>
        <v>0</v>
      </c>
      <c r="U662" s="143">
        <f t="shared" si="145"/>
        <v>0</v>
      </c>
    </row>
    <row r="663" spans="1:21" x14ac:dyDescent="0.25">
      <c r="A663" s="6">
        <v>7.6300000000000097</v>
      </c>
      <c r="B663" s="31" t="s">
        <v>90</v>
      </c>
      <c r="D663" s="86">
        <v>390690400000</v>
      </c>
      <c r="E663" s="3">
        <v>0.6</v>
      </c>
      <c r="K663" s="3">
        <f t="shared" si="146"/>
        <v>489</v>
      </c>
      <c r="L663" s="97" t="str">
        <f>IF(TRIM('Ek.3-A'!F663)&lt;&gt;"","var","yok")</f>
        <v>yok</v>
      </c>
      <c r="M663" s="5" t="str">
        <f>IF('Ek.3-A'!F663="", "", IF(VLOOKUP('Ek.3-A'!F663, Veriler!D:E, 2, 0)=0, "", VLOOKUP('Ek.3-A'!F663, Veriler!D:E, 2, 0)))</f>
        <v/>
      </c>
      <c r="N663" s="5" t="str">
        <f>IF('Ek.3-A'!P663="", "", 'Ek.3-A'!P663)</f>
        <v/>
      </c>
      <c r="O663" s="142">
        <f>'Ek.3-A'!S663</f>
        <v>0</v>
      </c>
      <c r="P663" s="143" t="str">
        <f>'Ek.3-A'!L663</f>
        <v/>
      </c>
      <c r="Q663" s="24" t="str">
        <f>'Ek.3-A'!M663</f>
        <v/>
      </c>
      <c r="R663" s="24">
        <f t="shared" si="143"/>
        <v>0</v>
      </c>
      <c r="S663" s="141" t="str">
        <f t="shared" si="144"/>
        <v>H</v>
      </c>
      <c r="T663" s="24">
        <f>IF(S663="E",SUM($R$5:R663),0)</f>
        <v>0</v>
      </c>
      <c r="U663" s="143">
        <f t="shared" si="145"/>
        <v>0</v>
      </c>
    </row>
    <row r="664" spans="1:21" x14ac:dyDescent="0.25">
      <c r="A664" s="6">
        <v>7.6400000000000103</v>
      </c>
      <c r="B664" s="31" t="s">
        <v>90</v>
      </c>
      <c r="D664" s="87">
        <v>380210000000</v>
      </c>
      <c r="E664" s="3">
        <v>0.6</v>
      </c>
      <c r="K664" s="3">
        <f t="shared" si="146"/>
        <v>490</v>
      </c>
      <c r="L664" s="97" t="str">
        <f>IF(TRIM('Ek.3-A'!F664)&lt;&gt;"","var","yok")</f>
        <v>yok</v>
      </c>
      <c r="M664" s="5" t="str">
        <f>IF('Ek.3-A'!F664="", "", IF(VLOOKUP('Ek.3-A'!F664, Veriler!D:E, 2, 0)=0, "", VLOOKUP('Ek.3-A'!F664, Veriler!D:E, 2, 0)))</f>
        <v/>
      </c>
      <c r="N664" s="5" t="str">
        <f>IF('Ek.3-A'!P664="", "", 'Ek.3-A'!P664)</f>
        <v/>
      </c>
      <c r="O664" s="142">
        <f>'Ek.3-A'!S664</f>
        <v>0</v>
      </c>
      <c r="P664" s="143" t="str">
        <f>'Ek.3-A'!L664</f>
        <v/>
      </c>
      <c r="Q664" s="24" t="str">
        <f>'Ek.3-A'!M664</f>
        <v/>
      </c>
      <c r="R664" s="24">
        <f t="shared" si="143"/>
        <v>0</v>
      </c>
      <c r="S664" s="141" t="str">
        <f t="shared" si="144"/>
        <v>H</v>
      </c>
      <c r="T664" s="24">
        <f>IF(S664="E",SUM($R$5:R664),0)</f>
        <v>0</v>
      </c>
      <c r="U664" s="143">
        <f t="shared" si="145"/>
        <v>0</v>
      </c>
    </row>
    <row r="665" spans="1:21" x14ac:dyDescent="0.25">
      <c r="A665" s="6">
        <v>7.6500000000000101</v>
      </c>
      <c r="B665" s="31" t="s">
        <v>90</v>
      </c>
      <c r="D665" s="86">
        <v>380290009012</v>
      </c>
      <c r="E665" s="3">
        <v>0.6</v>
      </c>
      <c r="L665" s="97"/>
      <c r="M665" s="5"/>
      <c r="N665" s="5"/>
      <c r="O665" s="5"/>
      <c r="Q665" s="23"/>
      <c r="T665" s="24"/>
      <c r="U665" s="25"/>
    </row>
    <row r="666" spans="1:21" x14ac:dyDescent="0.25">
      <c r="A666" s="6">
        <v>7.6600000000000099</v>
      </c>
      <c r="B666" s="31" t="s">
        <v>90</v>
      </c>
      <c r="D666" s="87">
        <v>853120400011</v>
      </c>
      <c r="E666" s="3">
        <v>0.6</v>
      </c>
      <c r="K666" s="3">
        <f>K664+1</f>
        <v>491</v>
      </c>
      <c r="L666" s="97" t="str">
        <f>IF(TRIM('Ek.3-A'!F666)&lt;&gt;"","var","yok")</f>
        <v>yok</v>
      </c>
      <c r="M666" s="5" t="str">
        <f>IF('Ek.3-A'!F666="", "", IF(VLOOKUP('Ek.3-A'!F666, Veriler!D:E, 2, 0)=0, "", VLOOKUP('Ek.3-A'!F666, Veriler!D:E, 2, 0)))</f>
        <v/>
      </c>
      <c r="N666" s="5" t="str">
        <f>IF('Ek.3-A'!P666="", "", 'Ek.3-A'!P666)</f>
        <v/>
      </c>
      <c r="O666" s="142">
        <f>'Ek.3-A'!S666</f>
        <v>0</v>
      </c>
      <c r="P666" s="143" t="str">
        <f>'Ek.3-A'!L666</f>
        <v/>
      </c>
      <c r="Q666" s="24" t="str">
        <f>'Ek.3-A'!M666</f>
        <v/>
      </c>
      <c r="R666" s="24">
        <f t="shared" ref="R666:R679" si="147">IF(L666="var",0,IF(Q666&lt;=0.005,Q666,0))</f>
        <v>0</v>
      </c>
      <c r="S666" s="141" t="str">
        <f t="shared" ref="S666:S679" si="148">IF(Q666&lt;=0.005,"E","H")</f>
        <v>H</v>
      </c>
      <c r="T666" s="24">
        <f>IF(S666="E",SUM($R$5:R666),0)</f>
        <v>0</v>
      </c>
      <c r="U666" s="143">
        <f t="shared" ref="U666:U679" si="149">IF(T666&lt;=0.1, O666, IF(R666&gt;$G$2, R666*O666, $G$2*O666))</f>
        <v>0</v>
      </c>
    </row>
    <row r="667" spans="1:21" x14ac:dyDescent="0.25">
      <c r="A667" s="6">
        <v>7.6700000000000097</v>
      </c>
      <c r="B667" s="31" t="s">
        <v>90</v>
      </c>
      <c r="D667" s="86">
        <v>853120400012</v>
      </c>
      <c r="E667" s="3">
        <v>0.6</v>
      </c>
      <c r="K667" s="3">
        <f t="shared" ref="K667:K679" si="150">K666+1</f>
        <v>492</v>
      </c>
      <c r="L667" s="97" t="str">
        <f>IF(TRIM('Ek.3-A'!F667)&lt;&gt;"","var","yok")</f>
        <v>yok</v>
      </c>
      <c r="M667" s="5" t="str">
        <f>IF('Ek.3-A'!F667="", "", IF(VLOOKUP('Ek.3-A'!F667, Veriler!D:E, 2, 0)=0, "", VLOOKUP('Ek.3-A'!F667, Veriler!D:E, 2, 0)))</f>
        <v/>
      </c>
      <c r="N667" s="5" t="str">
        <f>IF('Ek.3-A'!P667="", "", 'Ek.3-A'!P667)</f>
        <v/>
      </c>
      <c r="O667" s="142">
        <f>'Ek.3-A'!S667</f>
        <v>0</v>
      </c>
      <c r="P667" s="143" t="str">
        <f>'Ek.3-A'!L667</f>
        <v/>
      </c>
      <c r="Q667" s="24" t="str">
        <f>'Ek.3-A'!M667</f>
        <v/>
      </c>
      <c r="R667" s="24">
        <f t="shared" si="147"/>
        <v>0</v>
      </c>
      <c r="S667" s="141" t="str">
        <f t="shared" si="148"/>
        <v>H</v>
      </c>
      <c r="T667" s="24">
        <f>IF(S667="E",SUM($R$5:R667),0)</f>
        <v>0</v>
      </c>
      <c r="U667" s="143">
        <f t="shared" si="149"/>
        <v>0</v>
      </c>
    </row>
    <row r="668" spans="1:21" x14ac:dyDescent="0.25">
      <c r="A668" s="6">
        <v>7.6800000000000104</v>
      </c>
      <c r="B668" s="31" t="s">
        <v>90</v>
      </c>
      <c r="D668" s="87">
        <v>284442900000</v>
      </c>
      <c r="E668" s="3">
        <v>0.6</v>
      </c>
      <c r="K668" s="3">
        <f t="shared" si="150"/>
        <v>493</v>
      </c>
      <c r="L668" s="97" t="str">
        <f>IF(TRIM('Ek.3-A'!F668)&lt;&gt;"","var","yok")</f>
        <v>yok</v>
      </c>
      <c r="M668" s="5" t="str">
        <f>IF('Ek.3-A'!F668="", "", IF(VLOOKUP('Ek.3-A'!F668, Veriler!D:E, 2, 0)=0, "", VLOOKUP('Ek.3-A'!F668, Veriler!D:E, 2, 0)))</f>
        <v/>
      </c>
      <c r="N668" s="5" t="str">
        <f>IF('Ek.3-A'!P668="", "", 'Ek.3-A'!P668)</f>
        <v/>
      </c>
      <c r="O668" s="142">
        <f>'Ek.3-A'!S668</f>
        <v>0</v>
      </c>
      <c r="P668" s="143" t="str">
        <f>'Ek.3-A'!L668</f>
        <v/>
      </c>
      <c r="Q668" s="24" t="str">
        <f>'Ek.3-A'!M668</f>
        <v/>
      </c>
      <c r="R668" s="24">
        <f t="shared" si="147"/>
        <v>0</v>
      </c>
      <c r="S668" s="141" t="str">
        <f t="shared" si="148"/>
        <v>H</v>
      </c>
      <c r="T668" s="24">
        <f>IF(S668="E",SUM($R$5:R668),0)</f>
        <v>0</v>
      </c>
      <c r="U668" s="143">
        <f t="shared" si="149"/>
        <v>0</v>
      </c>
    </row>
    <row r="669" spans="1:21" x14ac:dyDescent="0.25">
      <c r="A669" s="6">
        <v>7.6900000000000102</v>
      </c>
      <c r="B669" s="31" t="s">
        <v>90</v>
      </c>
      <c r="D669" s="86">
        <v>284442100000</v>
      </c>
      <c r="E669" s="3">
        <v>0.6</v>
      </c>
      <c r="K669" s="3">
        <f t="shared" si="150"/>
        <v>494</v>
      </c>
      <c r="L669" s="97" t="str">
        <f>IF(TRIM('Ek.3-A'!F669)&lt;&gt;"","var","yok")</f>
        <v>yok</v>
      </c>
      <c r="M669" s="5" t="str">
        <f>IF('Ek.3-A'!F669="", "", IF(VLOOKUP('Ek.3-A'!F669, Veriler!D:E, 2, 0)=0, "", VLOOKUP('Ek.3-A'!F669, Veriler!D:E, 2, 0)))</f>
        <v/>
      </c>
      <c r="N669" s="5" t="str">
        <f>IF('Ek.3-A'!P669="", "", 'Ek.3-A'!P669)</f>
        <v/>
      </c>
      <c r="O669" s="142">
        <f>'Ek.3-A'!S669</f>
        <v>0</v>
      </c>
      <c r="P669" s="143" t="str">
        <f>'Ek.3-A'!L669</f>
        <v/>
      </c>
      <c r="Q669" s="24" t="str">
        <f>'Ek.3-A'!M669</f>
        <v/>
      </c>
      <c r="R669" s="24">
        <f t="shared" si="147"/>
        <v>0</v>
      </c>
      <c r="S669" s="141" t="str">
        <f t="shared" si="148"/>
        <v>H</v>
      </c>
      <c r="T669" s="24">
        <f>IF(S669="E",SUM($R$5:R669),0)</f>
        <v>0</v>
      </c>
      <c r="U669" s="143">
        <f t="shared" si="149"/>
        <v>0</v>
      </c>
    </row>
    <row r="670" spans="1:21" x14ac:dyDescent="0.25">
      <c r="A670" s="6">
        <v>7.7000000000000099</v>
      </c>
      <c r="B670" s="31" t="s">
        <v>90</v>
      </c>
      <c r="D670" s="87">
        <v>850440609011</v>
      </c>
      <c r="E670" s="3">
        <v>0.6</v>
      </c>
      <c r="K670" s="3">
        <f t="shared" si="150"/>
        <v>495</v>
      </c>
      <c r="L670" s="97" t="str">
        <f>IF(TRIM('Ek.3-A'!F670)&lt;&gt;"","var","yok")</f>
        <v>yok</v>
      </c>
      <c r="M670" s="5" t="str">
        <f>IF('Ek.3-A'!F670="", "", IF(VLOOKUP('Ek.3-A'!F670, Veriler!D:E, 2, 0)=0, "", VLOOKUP('Ek.3-A'!F670, Veriler!D:E, 2, 0)))</f>
        <v/>
      </c>
      <c r="N670" s="5" t="str">
        <f>IF('Ek.3-A'!P670="", "", 'Ek.3-A'!P670)</f>
        <v/>
      </c>
      <c r="O670" s="142">
        <f>'Ek.3-A'!S670</f>
        <v>0</v>
      </c>
      <c r="P670" s="143" t="str">
        <f>'Ek.3-A'!L670</f>
        <v/>
      </c>
      <c r="Q670" s="24" t="str">
        <f>'Ek.3-A'!M670</f>
        <v/>
      </c>
      <c r="R670" s="24">
        <f t="shared" si="147"/>
        <v>0</v>
      </c>
      <c r="S670" s="141" t="str">
        <f t="shared" si="148"/>
        <v>H</v>
      </c>
      <c r="T670" s="24">
        <f>IF(S670="E",SUM($R$5:R670),0)</f>
        <v>0</v>
      </c>
      <c r="U670" s="143">
        <f t="shared" si="149"/>
        <v>0</v>
      </c>
    </row>
    <row r="671" spans="1:21" x14ac:dyDescent="0.25">
      <c r="A671" s="6">
        <v>7.7100000000000097</v>
      </c>
      <c r="B671" s="31" t="s">
        <v>90</v>
      </c>
      <c r="C671" s="97">
        <v>1</v>
      </c>
      <c r="D671" s="86">
        <v>850440609019</v>
      </c>
      <c r="E671" s="3">
        <v>0.6</v>
      </c>
      <c r="K671" s="3">
        <f t="shared" si="150"/>
        <v>496</v>
      </c>
      <c r="L671" s="97" t="str">
        <f>IF(TRIM('Ek.3-A'!F671)&lt;&gt;"","var","yok")</f>
        <v>yok</v>
      </c>
      <c r="M671" s="5" t="str">
        <f>IF('Ek.3-A'!F671="", "", IF(VLOOKUP('Ek.3-A'!F671, Veriler!D:E, 2, 0)=0, "", VLOOKUP('Ek.3-A'!F671, Veriler!D:E, 2, 0)))</f>
        <v/>
      </c>
      <c r="N671" s="5" t="str">
        <f>IF('Ek.3-A'!P671="", "", 'Ek.3-A'!P671)</f>
        <v/>
      </c>
      <c r="O671" s="142">
        <f>'Ek.3-A'!S671</f>
        <v>0</v>
      </c>
      <c r="P671" s="143" t="str">
        <f>'Ek.3-A'!L671</f>
        <v/>
      </c>
      <c r="Q671" s="24" t="str">
        <f>'Ek.3-A'!M671</f>
        <v/>
      </c>
      <c r="R671" s="24">
        <f t="shared" si="147"/>
        <v>0</v>
      </c>
      <c r="S671" s="141" t="str">
        <f t="shared" si="148"/>
        <v>H</v>
      </c>
      <c r="T671" s="24">
        <f>IF(S671="E",SUM($R$5:R671),0)</f>
        <v>0</v>
      </c>
      <c r="U671" s="143">
        <f t="shared" si="149"/>
        <v>0</v>
      </c>
    </row>
    <row r="672" spans="1:21" x14ac:dyDescent="0.25">
      <c r="A672" s="6">
        <v>7.7200000000000104</v>
      </c>
      <c r="B672" s="31" t="s">
        <v>90</v>
      </c>
      <c r="D672" s="87">
        <v>850790300000</v>
      </c>
      <c r="E672" s="3">
        <v>0.6</v>
      </c>
      <c r="K672" s="3">
        <f t="shared" si="150"/>
        <v>497</v>
      </c>
      <c r="L672" s="97" t="str">
        <f>IF(TRIM('Ek.3-A'!F672)&lt;&gt;"","var","yok")</f>
        <v>yok</v>
      </c>
      <c r="M672" s="5" t="str">
        <f>IF('Ek.3-A'!F672="", "", IF(VLOOKUP('Ek.3-A'!F672, Veriler!D:E, 2, 0)=0, "", VLOOKUP('Ek.3-A'!F672, Veriler!D:E, 2, 0)))</f>
        <v/>
      </c>
      <c r="N672" s="5" t="str">
        <f>IF('Ek.3-A'!P672="", "", 'Ek.3-A'!P672)</f>
        <v/>
      </c>
      <c r="O672" s="142">
        <f>'Ek.3-A'!S672</f>
        <v>0</v>
      </c>
      <c r="P672" s="143" t="str">
        <f>'Ek.3-A'!L672</f>
        <v/>
      </c>
      <c r="Q672" s="24" t="str">
        <f>'Ek.3-A'!M672</f>
        <v/>
      </c>
      <c r="R672" s="24">
        <f t="shared" si="147"/>
        <v>0</v>
      </c>
      <c r="S672" s="141" t="str">
        <f t="shared" si="148"/>
        <v>H</v>
      </c>
      <c r="T672" s="24">
        <f>IF(S672="E",SUM($R$5:R672),0)</f>
        <v>0</v>
      </c>
      <c r="U672" s="143">
        <f t="shared" si="149"/>
        <v>0</v>
      </c>
    </row>
    <row r="673" spans="1:41" x14ac:dyDescent="0.25">
      <c r="A673" s="6">
        <v>7.7300000000000102</v>
      </c>
      <c r="B673" s="31" t="s">
        <v>90</v>
      </c>
      <c r="D673" s="86">
        <v>850790800000</v>
      </c>
      <c r="E673" s="3">
        <v>0.6</v>
      </c>
      <c r="K673" s="3">
        <f t="shared" si="150"/>
        <v>498</v>
      </c>
      <c r="L673" s="97" t="str">
        <f>IF(TRIM('Ek.3-A'!F673)&lt;&gt;"","var","yok")</f>
        <v>yok</v>
      </c>
      <c r="M673" s="5" t="str">
        <f>IF('Ek.3-A'!F673="", "", IF(VLOOKUP('Ek.3-A'!F673, Veriler!D:E, 2, 0)=0, "", VLOOKUP('Ek.3-A'!F673, Veriler!D:E, 2, 0)))</f>
        <v/>
      </c>
      <c r="N673" s="5" t="str">
        <f>IF('Ek.3-A'!P673="", "", 'Ek.3-A'!P673)</f>
        <v/>
      </c>
      <c r="O673" s="142">
        <f>'Ek.3-A'!S673</f>
        <v>0</v>
      </c>
      <c r="P673" s="143" t="str">
        <f>'Ek.3-A'!L673</f>
        <v/>
      </c>
      <c r="Q673" s="24" t="str">
        <f>'Ek.3-A'!M673</f>
        <v/>
      </c>
      <c r="R673" s="24">
        <f t="shared" si="147"/>
        <v>0</v>
      </c>
      <c r="S673" s="141" t="str">
        <f t="shared" si="148"/>
        <v>H</v>
      </c>
      <c r="T673" s="24">
        <f>IF(S673="E",SUM($R$5:R673),0)</f>
        <v>0</v>
      </c>
      <c r="U673" s="143">
        <f t="shared" si="149"/>
        <v>0</v>
      </c>
    </row>
    <row r="674" spans="1:41" x14ac:dyDescent="0.25">
      <c r="A674" s="6">
        <v>7.74000000000001</v>
      </c>
      <c r="B674" s="31" t="s">
        <v>90</v>
      </c>
      <c r="D674" s="87">
        <v>292425000000</v>
      </c>
      <c r="E674" s="3">
        <v>0.6</v>
      </c>
      <c r="K674" s="3">
        <f t="shared" si="150"/>
        <v>499</v>
      </c>
      <c r="L674" s="97" t="str">
        <f>IF(TRIM('Ek.3-A'!F674)&lt;&gt;"","var","yok")</f>
        <v>yok</v>
      </c>
      <c r="M674" s="5" t="str">
        <f>IF('Ek.3-A'!F674="", "", IF(VLOOKUP('Ek.3-A'!F674, Veriler!D:E, 2, 0)=0, "", VLOOKUP('Ek.3-A'!F674, Veriler!D:E, 2, 0)))</f>
        <v/>
      </c>
      <c r="N674" s="5" t="str">
        <f>IF('Ek.3-A'!P674="", "", 'Ek.3-A'!P674)</f>
        <v/>
      </c>
      <c r="O674" s="142">
        <f>'Ek.3-A'!S674</f>
        <v>0</v>
      </c>
      <c r="P674" s="143" t="str">
        <f>'Ek.3-A'!L674</f>
        <v/>
      </c>
      <c r="Q674" s="24" t="str">
        <f>'Ek.3-A'!M674</f>
        <v/>
      </c>
      <c r="R674" s="24">
        <f t="shared" si="147"/>
        <v>0</v>
      </c>
      <c r="S674" s="141" t="str">
        <f t="shared" si="148"/>
        <v>H</v>
      </c>
      <c r="T674" s="24">
        <f>IF(S674="E",SUM($R$5:R674),0)</f>
        <v>0</v>
      </c>
      <c r="U674" s="143">
        <f t="shared" si="149"/>
        <v>0</v>
      </c>
    </row>
    <row r="675" spans="1:41" x14ac:dyDescent="0.25">
      <c r="A675" s="6">
        <v>7.7500000000000098</v>
      </c>
      <c r="B675" s="31" t="s">
        <v>90</v>
      </c>
      <c r="D675" s="86">
        <v>292249859014</v>
      </c>
      <c r="E675" s="3">
        <v>0.6</v>
      </c>
      <c r="K675" s="3">
        <f t="shared" si="150"/>
        <v>500</v>
      </c>
      <c r="L675" s="97" t="str">
        <f>IF(TRIM('Ek.3-A'!F675)&lt;&gt;"","var","yok")</f>
        <v>yok</v>
      </c>
      <c r="M675" s="5" t="str">
        <f>IF('Ek.3-A'!F675="", "", IF(VLOOKUP('Ek.3-A'!F675, Veriler!D:E, 2, 0)=0, "", VLOOKUP('Ek.3-A'!F675, Veriler!D:E, 2, 0)))</f>
        <v/>
      </c>
      <c r="N675" s="5" t="str">
        <f>IF('Ek.3-A'!P675="", "", 'Ek.3-A'!P675)</f>
        <v/>
      </c>
      <c r="O675" s="142">
        <f>'Ek.3-A'!S675</f>
        <v>0</v>
      </c>
      <c r="P675" s="143" t="str">
        <f>'Ek.3-A'!L675</f>
        <v/>
      </c>
      <c r="Q675" s="24" t="str">
        <f>'Ek.3-A'!M675</f>
        <v/>
      </c>
      <c r="R675" s="24">
        <f t="shared" si="147"/>
        <v>0</v>
      </c>
      <c r="S675" s="141" t="str">
        <f t="shared" si="148"/>
        <v>H</v>
      </c>
      <c r="T675" s="24">
        <f>IF(S675="E",SUM($R$5:R675),0)</f>
        <v>0</v>
      </c>
      <c r="U675" s="143">
        <f t="shared" si="149"/>
        <v>0</v>
      </c>
    </row>
    <row r="676" spans="1:41" x14ac:dyDescent="0.25">
      <c r="A676" s="6">
        <v>7.7600000000000096</v>
      </c>
      <c r="B676" s="31" t="s">
        <v>90</v>
      </c>
      <c r="D676" s="87">
        <v>730451100000</v>
      </c>
      <c r="E676" s="3">
        <v>0.6</v>
      </c>
      <c r="K676" s="3">
        <f t="shared" si="150"/>
        <v>501</v>
      </c>
      <c r="L676" s="97" t="str">
        <f>IF(TRIM('Ek.3-A'!F676)&lt;&gt;"","var","yok")</f>
        <v>yok</v>
      </c>
      <c r="M676" s="5" t="str">
        <f>IF('Ek.3-A'!F676="", "", IF(VLOOKUP('Ek.3-A'!F676, Veriler!D:E, 2, 0)=0, "", VLOOKUP('Ek.3-A'!F676, Veriler!D:E, 2, 0)))</f>
        <v/>
      </c>
      <c r="N676" s="5" t="str">
        <f>IF('Ek.3-A'!P676="", "", 'Ek.3-A'!P676)</f>
        <v/>
      </c>
      <c r="O676" s="142">
        <f>'Ek.3-A'!S676</f>
        <v>0</v>
      </c>
      <c r="P676" s="143" t="str">
        <f>'Ek.3-A'!L676</f>
        <v/>
      </c>
      <c r="Q676" s="24" t="str">
        <f>'Ek.3-A'!M676</f>
        <v/>
      </c>
      <c r="R676" s="24">
        <f t="shared" si="147"/>
        <v>0</v>
      </c>
      <c r="S676" s="141" t="str">
        <f t="shared" si="148"/>
        <v>H</v>
      </c>
      <c r="T676" s="24">
        <f>IF(S676="E",SUM($R$5:R676),0)</f>
        <v>0</v>
      </c>
      <c r="U676" s="143">
        <f t="shared" si="149"/>
        <v>0</v>
      </c>
    </row>
    <row r="677" spans="1:41" x14ac:dyDescent="0.25">
      <c r="A677" s="6">
        <v>7.7700000000000102</v>
      </c>
      <c r="B677" s="31" t="s">
        <v>90</v>
      </c>
      <c r="D677" s="86">
        <v>722490070000</v>
      </c>
      <c r="E677" s="3">
        <v>0.6</v>
      </c>
      <c r="K677" s="3">
        <f t="shared" si="150"/>
        <v>502</v>
      </c>
      <c r="L677" s="97" t="str">
        <f>IF(TRIM('Ek.3-A'!F677)&lt;&gt;"","var","yok")</f>
        <v>yok</v>
      </c>
      <c r="M677" s="5" t="str">
        <f>IF('Ek.3-A'!F677="", "", IF(VLOOKUP('Ek.3-A'!F677, Veriler!D:E, 2, 0)=0, "", VLOOKUP('Ek.3-A'!F677, Veriler!D:E, 2, 0)))</f>
        <v/>
      </c>
      <c r="N677" s="5" t="str">
        <f>IF('Ek.3-A'!P677="", "", 'Ek.3-A'!P677)</f>
        <v/>
      </c>
      <c r="O677" s="142">
        <f>'Ek.3-A'!S677</f>
        <v>0</v>
      </c>
      <c r="P677" s="143" t="str">
        <f>'Ek.3-A'!L677</f>
        <v/>
      </c>
      <c r="Q677" s="24" t="str">
        <f>'Ek.3-A'!M677</f>
        <v/>
      </c>
      <c r="R677" s="24">
        <f t="shared" si="147"/>
        <v>0</v>
      </c>
      <c r="S677" s="141" t="str">
        <f t="shared" si="148"/>
        <v>H</v>
      </c>
      <c r="T677" s="24">
        <f>IF(S677="E",SUM($R$5:R677),0)</f>
        <v>0</v>
      </c>
      <c r="U677" s="143">
        <f t="shared" si="149"/>
        <v>0</v>
      </c>
    </row>
    <row r="678" spans="1:41" x14ac:dyDescent="0.25">
      <c r="A678" s="6">
        <v>7.78000000000001</v>
      </c>
      <c r="B678" s="31" t="s">
        <v>90</v>
      </c>
      <c r="D678" s="87">
        <v>722490140000</v>
      </c>
      <c r="E678" s="3">
        <v>0.6</v>
      </c>
      <c r="K678" s="3">
        <f t="shared" si="150"/>
        <v>503</v>
      </c>
      <c r="L678" s="97" t="str">
        <f>IF(TRIM('Ek.3-A'!F678)&lt;&gt;"","var","yok")</f>
        <v>yok</v>
      </c>
      <c r="M678" s="5" t="str">
        <f>IF('Ek.3-A'!F678="", "", IF(VLOOKUP('Ek.3-A'!F678, Veriler!D:E, 2, 0)=0, "", VLOOKUP('Ek.3-A'!F678, Veriler!D:E, 2, 0)))</f>
        <v/>
      </c>
      <c r="N678" s="5" t="str">
        <f>IF('Ek.3-A'!P678="", "", 'Ek.3-A'!P678)</f>
        <v/>
      </c>
      <c r="O678" s="142">
        <f>'Ek.3-A'!S678</f>
        <v>0</v>
      </c>
      <c r="P678" s="143" t="str">
        <f>'Ek.3-A'!L678</f>
        <v/>
      </c>
      <c r="Q678" s="24" t="str">
        <f>'Ek.3-A'!M678</f>
        <v/>
      </c>
      <c r="R678" s="24">
        <f t="shared" si="147"/>
        <v>0</v>
      </c>
      <c r="S678" s="141" t="str">
        <f t="shared" si="148"/>
        <v>H</v>
      </c>
      <c r="T678" s="24">
        <f>IF(S678="E",SUM($R$5:R678),0)</f>
        <v>0</v>
      </c>
      <c r="U678" s="143">
        <f t="shared" si="149"/>
        <v>0</v>
      </c>
    </row>
    <row r="679" spans="1:41" x14ac:dyDescent="0.25">
      <c r="A679" s="6">
        <v>7.7900000000000098</v>
      </c>
      <c r="B679" s="31" t="s">
        <v>90</v>
      </c>
      <c r="D679" s="86">
        <v>722490380000</v>
      </c>
      <c r="E679" s="3">
        <v>0.6</v>
      </c>
      <c r="K679" s="3">
        <f t="shared" si="150"/>
        <v>504</v>
      </c>
      <c r="L679" s="97" t="str">
        <f>IF(TRIM('Ek.3-A'!F679)&lt;&gt;"","var","yok")</f>
        <v>yok</v>
      </c>
      <c r="M679" s="5" t="str">
        <f>IF('Ek.3-A'!F679="", "", IF(VLOOKUP('Ek.3-A'!F679, Veriler!D:E, 2, 0)=0, "", VLOOKUP('Ek.3-A'!F679, Veriler!D:E, 2, 0)))</f>
        <v/>
      </c>
      <c r="N679" s="5" t="str">
        <f>IF('Ek.3-A'!P679="", "", 'Ek.3-A'!P679)</f>
        <v/>
      </c>
      <c r="O679" s="142">
        <f>'Ek.3-A'!S679</f>
        <v>0</v>
      </c>
      <c r="P679" s="143" t="str">
        <f>'Ek.3-A'!L679</f>
        <v/>
      </c>
      <c r="Q679" s="24" t="str">
        <f>'Ek.3-A'!M679</f>
        <v/>
      </c>
      <c r="R679" s="24">
        <f t="shared" si="147"/>
        <v>0</v>
      </c>
      <c r="S679" s="141" t="str">
        <f t="shared" si="148"/>
        <v>H</v>
      </c>
      <c r="T679" s="24">
        <f>IF(S679="E",SUM($R$5:R679),0)</f>
        <v>0</v>
      </c>
      <c r="U679" s="143">
        <f t="shared" si="149"/>
        <v>0</v>
      </c>
    </row>
    <row r="680" spans="1:41" x14ac:dyDescent="0.25">
      <c r="A680" s="6">
        <v>7.8000000000000096</v>
      </c>
      <c r="B680" s="31" t="s">
        <v>90</v>
      </c>
      <c r="D680" s="87">
        <v>722490900000</v>
      </c>
      <c r="E680" s="3">
        <v>0.6</v>
      </c>
      <c r="T680" s="24"/>
      <c r="U680" s="25"/>
      <c r="AO680" s="140">
        <f>'Ek.3-A'!L680</f>
        <v>0</v>
      </c>
    </row>
    <row r="681" spans="1:41" x14ac:dyDescent="0.25">
      <c r="A681" s="6">
        <v>7.8100000000000103</v>
      </c>
      <c r="B681" s="31" t="s">
        <v>90</v>
      </c>
      <c r="D681" s="86">
        <v>730459300000</v>
      </c>
      <c r="E681" s="3">
        <v>0.6</v>
      </c>
      <c r="T681" s="24"/>
      <c r="U681" s="25"/>
    </row>
    <row r="682" spans="1:41" x14ac:dyDescent="0.25">
      <c r="A682" s="6">
        <v>7.8200000000000101</v>
      </c>
      <c r="B682" s="31" t="s">
        <v>90</v>
      </c>
      <c r="D682" s="87">
        <v>730459821000</v>
      </c>
      <c r="E682" s="3">
        <v>0.6</v>
      </c>
      <c r="T682" s="24"/>
      <c r="U682" s="25"/>
    </row>
    <row r="683" spans="1:41" x14ac:dyDescent="0.25">
      <c r="A683" s="6">
        <v>7.8300000000000098</v>
      </c>
      <c r="B683" s="31" t="s">
        <v>90</v>
      </c>
      <c r="D683" s="86">
        <v>730459839000</v>
      </c>
      <c r="E683" s="3">
        <v>0.6</v>
      </c>
      <c r="T683" s="24"/>
      <c r="U683" s="25"/>
    </row>
    <row r="684" spans="1:41" x14ac:dyDescent="0.25">
      <c r="A684" s="6">
        <v>7.8400000000000096</v>
      </c>
      <c r="B684" s="31" t="s">
        <v>90</v>
      </c>
      <c r="D684" s="87">
        <v>730459899000</v>
      </c>
      <c r="E684" s="3">
        <v>0.6</v>
      </c>
      <c r="T684" s="24"/>
      <c r="U684" s="25"/>
    </row>
    <row r="685" spans="1:41" x14ac:dyDescent="0.25">
      <c r="A685" s="6">
        <v>7.8500000000000103</v>
      </c>
      <c r="B685" s="31" t="s">
        <v>90</v>
      </c>
      <c r="D685" s="86">
        <v>730459829000</v>
      </c>
      <c r="E685" s="3">
        <v>0.6</v>
      </c>
      <c r="T685" s="24"/>
      <c r="U685" s="25"/>
    </row>
    <row r="686" spans="1:41" x14ac:dyDescent="0.25">
      <c r="A686" s="6">
        <v>7.8600000000000101</v>
      </c>
      <c r="B686" s="31" t="s">
        <v>90</v>
      </c>
      <c r="D686" s="87">
        <v>722880000010</v>
      </c>
      <c r="E686" s="3">
        <v>0.6</v>
      </c>
      <c r="T686" s="24"/>
      <c r="U686" s="25"/>
    </row>
    <row r="687" spans="1:41" x14ac:dyDescent="0.25">
      <c r="A687" s="6">
        <v>7.8700000000000099</v>
      </c>
      <c r="B687" s="31" t="s">
        <v>90</v>
      </c>
      <c r="D687" s="86">
        <v>722490050000</v>
      </c>
      <c r="E687" s="3">
        <v>0.6</v>
      </c>
      <c r="T687" s="24"/>
      <c r="U687" s="25"/>
    </row>
    <row r="688" spans="1:41" x14ac:dyDescent="0.25">
      <c r="A688" s="6">
        <v>7.8800000000000097</v>
      </c>
      <c r="B688" s="31" t="s">
        <v>90</v>
      </c>
      <c r="D688" s="87">
        <v>720150900000</v>
      </c>
      <c r="E688" s="3">
        <v>0.6</v>
      </c>
      <c r="T688" s="24"/>
      <c r="U688" s="25"/>
    </row>
    <row r="689" spans="1:21" x14ac:dyDescent="0.25">
      <c r="A689" s="6">
        <v>7.8900000000000103</v>
      </c>
      <c r="B689" s="31" t="s">
        <v>90</v>
      </c>
      <c r="D689" s="86">
        <v>760519000000</v>
      </c>
      <c r="E689" s="3">
        <v>0.6</v>
      </c>
      <c r="K689" s="3">
        <f>K679+1</f>
        <v>505</v>
      </c>
      <c r="L689" s="97" t="str">
        <f>IF(TRIM('Ek.3-A'!F689)&lt;&gt;"","var","yok")</f>
        <v>yok</v>
      </c>
      <c r="M689" s="5" t="str">
        <f>IF('Ek.3-A'!F689="", "", IF(VLOOKUP('Ek.3-A'!F689, Veriler!D:E, 2, 0)=0, "", VLOOKUP('Ek.3-A'!F689, Veriler!D:E, 2, 0)))</f>
        <v/>
      </c>
      <c r="N689" s="5" t="str">
        <f>IF('Ek.3-A'!P689="", "", 'Ek.3-A'!P689)</f>
        <v/>
      </c>
      <c r="O689" s="142">
        <f>'Ek.3-A'!S689</f>
        <v>0</v>
      </c>
      <c r="P689" s="143" t="str">
        <f>'Ek.3-A'!L689</f>
        <v/>
      </c>
      <c r="Q689" s="24" t="str">
        <f>'Ek.3-A'!M689</f>
        <v/>
      </c>
      <c r="R689" s="24">
        <f t="shared" ref="R689:R702" si="151">IF(L689="var",0,IF(Q689&lt;=0.005,Q689,0))</f>
        <v>0</v>
      </c>
      <c r="S689" s="141" t="str">
        <f t="shared" ref="S689:S702" si="152">IF(Q689&lt;=0.005,"E","H")</f>
        <v>H</v>
      </c>
      <c r="T689" s="24">
        <f>IF(S689="E",SUM($R$5:R689),0)</f>
        <v>0</v>
      </c>
      <c r="U689" s="143">
        <f t="shared" ref="U689:U702" si="153">IF(T689&lt;=0.1, O689, IF(R689&gt;$G$2, R689*O689, $G$2*O689))</f>
        <v>0</v>
      </c>
    </row>
    <row r="690" spans="1:21" x14ac:dyDescent="0.25">
      <c r="A690" s="6">
        <v>7.9000000000000101</v>
      </c>
      <c r="B690" s="31" t="s">
        <v>90</v>
      </c>
      <c r="D690" s="87">
        <v>722880000090</v>
      </c>
      <c r="E690" s="3">
        <v>0.6</v>
      </c>
      <c r="K690" s="3">
        <f t="shared" ref="K690:K702" si="154">K689+1</f>
        <v>506</v>
      </c>
      <c r="L690" s="97" t="str">
        <f>IF(TRIM('Ek.3-A'!F690)&lt;&gt;"","var","yok")</f>
        <v>yok</v>
      </c>
      <c r="M690" s="5" t="str">
        <f>IF('Ek.3-A'!F690="", "", IF(VLOOKUP('Ek.3-A'!F690, Veriler!D:E, 2, 0)=0, "", VLOOKUP('Ek.3-A'!F690, Veriler!D:E, 2, 0)))</f>
        <v/>
      </c>
      <c r="N690" s="5" t="str">
        <f>IF('Ek.3-A'!P690="", "", 'Ek.3-A'!P690)</f>
        <v/>
      </c>
      <c r="O690" s="142">
        <f>'Ek.3-A'!S690</f>
        <v>0</v>
      </c>
      <c r="P690" s="143" t="str">
        <f>'Ek.3-A'!L690</f>
        <v/>
      </c>
      <c r="Q690" s="24" t="str">
        <f>'Ek.3-A'!M690</f>
        <v/>
      </c>
      <c r="R690" s="24">
        <f t="shared" si="151"/>
        <v>0</v>
      </c>
      <c r="S690" s="141" t="str">
        <f t="shared" si="152"/>
        <v>H</v>
      </c>
      <c r="T690" s="24">
        <f>IF(S690="E",SUM($R$5:R690),0)</f>
        <v>0</v>
      </c>
      <c r="U690" s="143">
        <f t="shared" si="153"/>
        <v>0</v>
      </c>
    </row>
    <row r="691" spans="1:21" x14ac:dyDescent="0.25">
      <c r="A691" s="6">
        <v>7.9100000000000099</v>
      </c>
      <c r="B691" s="31" t="s">
        <v>90</v>
      </c>
      <c r="D691" s="86">
        <v>720110110000</v>
      </c>
      <c r="E691" s="3">
        <v>0.6</v>
      </c>
      <c r="K691" s="3">
        <f t="shared" si="154"/>
        <v>507</v>
      </c>
      <c r="L691" s="97" t="str">
        <f>IF(TRIM('Ek.3-A'!F691)&lt;&gt;"","var","yok")</f>
        <v>yok</v>
      </c>
      <c r="M691" s="5" t="str">
        <f>IF('Ek.3-A'!F691="", "", IF(VLOOKUP('Ek.3-A'!F691, Veriler!D:E, 2, 0)=0, "", VLOOKUP('Ek.3-A'!F691, Veriler!D:E, 2, 0)))</f>
        <v/>
      </c>
      <c r="N691" s="5" t="str">
        <f>IF('Ek.3-A'!P691="", "", 'Ek.3-A'!P691)</f>
        <v/>
      </c>
      <c r="O691" s="142">
        <f>'Ek.3-A'!S691</f>
        <v>0</v>
      </c>
      <c r="P691" s="143" t="str">
        <f>'Ek.3-A'!L691</f>
        <v/>
      </c>
      <c r="Q691" s="24" t="str">
        <f>'Ek.3-A'!M691</f>
        <v/>
      </c>
      <c r="R691" s="24">
        <f t="shared" si="151"/>
        <v>0</v>
      </c>
      <c r="S691" s="141" t="str">
        <f t="shared" si="152"/>
        <v>H</v>
      </c>
      <c r="T691" s="24">
        <f>IF(S691="E",SUM($R$5:R691),0)</f>
        <v>0</v>
      </c>
      <c r="U691" s="143">
        <f t="shared" si="153"/>
        <v>0</v>
      </c>
    </row>
    <row r="692" spans="1:21" x14ac:dyDescent="0.25">
      <c r="A692" s="6">
        <v>7.9200000000000097</v>
      </c>
      <c r="B692" s="31" t="s">
        <v>90</v>
      </c>
      <c r="D692" s="87">
        <v>720110190000</v>
      </c>
      <c r="E692" s="3">
        <v>0.6</v>
      </c>
      <c r="K692" s="3">
        <f t="shared" si="154"/>
        <v>508</v>
      </c>
      <c r="L692" s="97" t="str">
        <f>IF(TRIM('Ek.3-A'!F692)&lt;&gt;"","var","yok")</f>
        <v>yok</v>
      </c>
      <c r="M692" s="5" t="str">
        <f>IF('Ek.3-A'!F692="", "", IF(VLOOKUP('Ek.3-A'!F692, Veriler!D:E, 2, 0)=0, "", VLOOKUP('Ek.3-A'!F692, Veriler!D:E, 2, 0)))</f>
        <v/>
      </c>
      <c r="N692" s="5" t="str">
        <f>IF('Ek.3-A'!P692="", "", 'Ek.3-A'!P692)</f>
        <v/>
      </c>
      <c r="O692" s="142">
        <f>'Ek.3-A'!S692</f>
        <v>0</v>
      </c>
      <c r="P692" s="143" t="str">
        <f>'Ek.3-A'!L692</f>
        <v/>
      </c>
      <c r="Q692" s="24" t="str">
        <f>'Ek.3-A'!M692</f>
        <v/>
      </c>
      <c r="R692" s="24">
        <f t="shared" si="151"/>
        <v>0</v>
      </c>
      <c r="S692" s="141" t="str">
        <f t="shared" si="152"/>
        <v>H</v>
      </c>
      <c r="T692" s="24">
        <f>IF(S692="E",SUM($R$5:R692),0)</f>
        <v>0</v>
      </c>
      <c r="U692" s="143">
        <f t="shared" si="153"/>
        <v>0</v>
      </c>
    </row>
    <row r="693" spans="1:21" x14ac:dyDescent="0.25">
      <c r="A693" s="6">
        <v>7.9300000000000104</v>
      </c>
      <c r="B693" s="31" t="s">
        <v>90</v>
      </c>
      <c r="D693" s="86">
        <v>800300009014</v>
      </c>
      <c r="E693" s="3">
        <v>0.6</v>
      </c>
      <c r="K693" s="3">
        <f t="shared" si="154"/>
        <v>509</v>
      </c>
      <c r="L693" s="97" t="str">
        <f>IF(TRIM('Ek.3-A'!F693)&lt;&gt;"","var","yok")</f>
        <v>yok</v>
      </c>
      <c r="M693" s="5" t="str">
        <f>IF('Ek.3-A'!F693="", "", IF(VLOOKUP('Ek.3-A'!F693, Veriler!D:E, 2, 0)=0, "", VLOOKUP('Ek.3-A'!F693, Veriler!D:E, 2, 0)))</f>
        <v/>
      </c>
      <c r="N693" s="5" t="str">
        <f>IF('Ek.3-A'!P693="", "", 'Ek.3-A'!P693)</f>
        <v/>
      </c>
      <c r="O693" s="142">
        <f>'Ek.3-A'!S693</f>
        <v>0</v>
      </c>
      <c r="P693" s="143" t="str">
        <f>'Ek.3-A'!L693</f>
        <v/>
      </c>
      <c r="Q693" s="24" t="str">
        <f>'Ek.3-A'!M693</f>
        <v/>
      </c>
      <c r="R693" s="24">
        <f t="shared" si="151"/>
        <v>0</v>
      </c>
      <c r="S693" s="141" t="str">
        <f t="shared" si="152"/>
        <v>H</v>
      </c>
      <c r="T693" s="24">
        <f>IF(S693="E",SUM($R$5:R693),0)</f>
        <v>0</v>
      </c>
      <c r="U693" s="143">
        <f t="shared" si="153"/>
        <v>0</v>
      </c>
    </row>
    <row r="694" spans="1:21" x14ac:dyDescent="0.25">
      <c r="A694" s="6">
        <v>7.9400000000000102</v>
      </c>
      <c r="B694" s="31" t="s">
        <v>90</v>
      </c>
      <c r="D694" s="87">
        <v>800700101012</v>
      </c>
      <c r="E694" s="3">
        <v>0.6</v>
      </c>
      <c r="K694" s="3">
        <f t="shared" si="154"/>
        <v>510</v>
      </c>
      <c r="L694" s="97" t="str">
        <f>IF(TRIM('Ek.3-A'!F694)&lt;&gt;"","var","yok")</f>
        <v>yok</v>
      </c>
      <c r="M694" s="5" t="str">
        <f>IF('Ek.3-A'!F694="", "", IF(VLOOKUP('Ek.3-A'!F694, Veriler!D:E, 2, 0)=0, "", VLOOKUP('Ek.3-A'!F694, Veriler!D:E, 2, 0)))</f>
        <v/>
      </c>
      <c r="N694" s="5" t="str">
        <f>IF('Ek.3-A'!P694="", "", 'Ek.3-A'!P694)</f>
        <v/>
      </c>
      <c r="O694" s="142">
        <f>'Ek.3-A'!S694</f>
        <v>0</v>
      </c>
      <c r="P694" s="143" t="str">
        <f>'Ek.3-A'!L694</f>
        <v/>
      </c>
      <c r="Q694" s="24" t="str">
        <f>'Ek.3-A'!M694</f>
        <v/>
      </c>
      <c r="R694" s="24">
        <f t="shared" si="151"/>
        <v>0</v>
      </c>
      <c r="S694" s="141" t="str">
        <f t="shared" si="152"/>
        <v>H</v>
      </c>
      <c r="T694" s="24">
        <f>IF(S694="E",SUM($R$5:R694),0)</f>
        <v>0</v>
      </c>
      <c r="U694" s="143">
        <f t="shared" si="153"/>
        <v>0</v>
      </c>
    </row>
    <row r="695" spans="1:21" x14ac:dyDescent="0.25">
      <c r="A695" s="6">
        <v>7.9500000000000099</v>
      </c>
      <c r="B695" s="31" t="s">
        <v>90</v>
      </c>
      <c r="D695" s="86">
        <v>800300009016</v>
      </c>
      <c r="E695" s="3">
        <v>0.6</v>
      </c>
      <c r="K695" s="3">
        <f t="shared" si="154"/>
        <v>511</v>
      </c>
      <c r="L695" s="97" t="str">
        <f>IF(TRIM('Ek.3-A'!F695)&lt;&gt;"","var","yok")</f>
        <v>yok</v>
      </c>
      <c r="M695" s="5" t="str">
        <f>IF('Ek.3-A'!F695="", "", IF(VLOOKUP('Ek.3-A'!F695, Veriler!D:E, 2, 0)=0, "", VLOOKUP('Ek.3-A'!F695, Veriler!D:E, 2, 0)))</f>
        <v/>
      </c>
      <c r="N695" s="5" t="str">
        <f>IF('Ek.3-A'!P695="", "", 'Ek.3-A'!P695)</f>
        <v/>
      </c>
      <c r="O695" s="142">
        <f>'Ek.3-A'!S695</f>
        <v>0</v>
      </c>
      <c r="P695" s="143" t="str">
        <f>'Ek.3-A'!L695</f>
        <v/>
      </c>
      <c r="Q695" s="24" t="str">
        <f>'Ek.3-A'!M695</f>
        <v/>
      </c>
      <c r="R695" s="24">
        <f t="shared" si="151"/>
        <v>0</v>
      </c>
      <c r="S695" s="141" t="str">
        <f t="shared" si="152"/>
        <v>H</v>
      </c>
      <c r="T695" s="24">
        <f>IF(S695="E",SUM($R$5:R695),0)</f>
        <v>0</v>
      </c>
      <c r="U695" s="143">
        <f t="shared" si="153"/>
        <v>0</v>
      </c>
    </row>
    <row r="696" spans="1:21" x14ac:dyDescent="0.25">
      <c r="A696" s="6">
        <v>7.9600000000000097</v>
      </c>
      <c r="B696" s="31" t="s">
        <v>90</v>
      </c>
      <c r="D696" s="87">
        <v>750511009012</v>
      </c>
      <c r="E696" s="3">
        <v>0.6</v>
      </c>
      <c r="K696" s="3">
        <f t="shared" si="154"/>
        <v>512</v>
      </c>
      <c r="L696" s="97" t="str">
        <f>IF(TRIM('Ek.3-A'!F696)&lt;&gt;"","var","yok")</f>
        <v>yok</v>
      </c>
      <c r="M696" s="5" t="str">
        <f>IF('Ek.3-A'!F696="", "", IF(VLOOKUP('Ek.3-A'!F696, Veriler!D:E, 2, 0)=0, "", VLOOKUP('Ek.3-A'!F696, Veriler!D:E, 2, 0)))</f>
        <v/>
      </c>
      <c r="N696" s="5" t="str">
        <f>IF('Ek.3-A'!P696="", "", 'Ek.3-A'!P696)</f>
        <v/>
      </c>
      <c r="O696" s="142">
        <f>'Ek.3-A'!S696</f>
        <v>0</v>
      </c>
      <c r="P696" s="143" t="str">
        <f>'Ek.3-A'!L696</f>
        <v/>
      </c>
      <c r="Q696" s="24" t="str">
        <f>'Ek.3-A'!M696</f>
        <v/>
      </c>
      <c r="R696" s="24">
        <f t="shared" si="151"/>
        <v>0</v>
      </c>
      <c r="S696" s="141" t="str">
        <f t="shared" si="152"/>
        <v>H</v>
      </c>
      <c r="T696" s="24">
        <f>IF(S696="E",SUM($R$5:R696),0)</f>
        <v>0</v>
      </c>
      <c r="U696" s="143">
        <f t="shared" si="153"/>
        <v>0</v>
      </c>
    </row>
    <row r="697" spans="1:21" x14ac:dyDescent="0.25">
      <c r="A697" s="6">
        <v>7.9700000000000104</v>
      </c>
      <c r="B697" s="31" t="s">
        <v>90</v>
      </c>
      <c r="D697" s="86">
        <v>750511009011</v>
      </c>
      <c r="E697" s="3">
        <v>0.6</v>
      </c>
      <c r="K697" s="3">
        <f t="shared" si="154"/>
        <v>513</v>
      </c>
      <c r="L697" s="97" t="str">
        <f>IF(TRIM('Ek.3-A'!F697)&lt;&gt;"","var","yok")</f>
        <v>yok</v>
      </c>
      <c r="M697" s="5" t="str">
        <f>IF('Ek.3-A'!F697="", "", IF(VLOOKUP('Ek.3-A'!F697, Veriler!D:E, 2, 0)=0, "", VLOOKUP('Ek.3-A'!F697, Veriler!D:E, 2, 0)))</f>
        <v/>
      </c>
      <c r="N697" s="5" t="str">
        <f>IF('Ek.3-A'!P697="", "", 'Ek.3-A'!P697)</f>
        <v/>
      </c>
      <c r="O697" s="142">
        <f>'Ek.3-A'!S697</f>
        <v>0</v>
      </c>
      <c r="P697" s="143" t="str">
        <f>'Ek.3-A'!L697</f>
        <v/>
      </c>
      <c r="Q697" s="24" t="str">
        <f>'Ek.3-A'!M697</f>
        <v/>
      </c>
      <c r="R697" s="24">
        <f t="shared" si="151"/>
        <v>0</v>
      </c>
      <c r="S697" s="141" t="str">
        <f t="shared" si="152"/>
        <v>H</v>
      </c>
      <c r="T697" s="24">
        <f>IF(S697="E",SUM($R$5:R697),0)</f>
        <v>0</v>
      </c>
      <c r="U697" s="143">
        <f t="shared" si="153"/>
        <v>0</v>
      </c>
    </row>
    <row r="698" spans="1:21" x14ac:dyDescent="0.25">
      <c r="A698" s="6">
        <v>7.9800000000000102</v>
      </c>
      <c r="B698" s="31" t="s">
        <v>90</v>
      </c>
      <c r="D698" s="87">
        <v>750711000000</v>
      </c>
      <c r="E698" s="3">
        <v>0.6</v>
      </c>
      <c r="K698" s="3">
        <f t="shared" si="154"/>
        <v>514</v>
      </c>
      <c r="L698" s="97" t="str">
        <f>IF(TRIM('Ek.3-A'!F698)&lt;&gt;"","var","yok")</f>
        <v>yok</v>
      </c>
      <c r="M698" s="5" t="str">
        <f>IF('Ek.3-A'!F698="", "", IF(VLOOKUP('Ek.3-A'!F698, Veriler!D:E, 2, 0)=0, "", VLOOKUP('Ek.3-A'!F698, Veriler!D:E, 2, 0)))</f>
        <v/>
      </c>
      <c r="N698" s="5" t="str">
        <f>IF('Ek.3-A'!P698="", "", 'Ek.3-A'!P698)</f>
        <v/>
      </c>
      <c r="O698" s="142">
        <f>'Ek.3-A'!S698</f>
        <v>0</v>
      </c>
      <c r="P698" s="143" t="str">
        <f>'Ek.3-A'!L698</f>
        <v/>
      </c>
      <c r="Q698" s="24" t="str">
        <f>'Ek.3-A'!M698</f>
        <v/>
      </c>
      <c r="R698" s="24">
        <f t="shared" si="151"/>
        <v>0</v>
      </c>
      <c r="S698" s="141" t="str">
        <f t="shared" si="152"/>
        <v>H</v>
      </c>
      <c r="T698" s="24">
        <f>IF(S698="E",SUM($R$5:R698),0)</f>
        <v>0</v>
      </c>
      <c r="U698" s="143">
        <f t="shared" si="153"/>
        <v>0</v>
      </c>
    </row>
    <row r="699" spans="1:21" x14ac:dyDescent="0.25">
      <c r="A699" s="6">
        <v>7.99000000000001</v>
      </c>
      <c r="B699" s="31" t="s">
        <v>90</v>
      </c>
      <c r="D699" s="86">
        <v>750610000000</v>
      </c>
      <c r="E699" s="3">
        <v>0.6</v>
      </c>
      <c r="K699" s="3">
        <f t="shared" si="154"/>
        <v>515</v>
      </c>
      <c r="L699" s="97" t="str">
        <f>IF(TRIM('Ek.3-A'!F699)&lt;&gt;"","var","yok")</f>
        <v>yok</v>
      </c>
      <c r="M699" s="5" t="str">
        <f>IF('Ek.3-A'!F699="", "", IF(VLOOKUP('Ek.3-A'!F699, Veriler!D:E, 2, 0)=0, "", VLOOKUP('Ek.3-A'!F699, Veriler!D:E, 2, 0)))</f>
        <v/>
      </c>
      <c r="N699" s="5" t="str">
        <f>IF('Ek.3-A'!P699="", "", 'Ek.3-A'!P699)</f>
        <v/>
      </c>
      <c r="O699" s="142">
        <f>'Ek.3-A'!S699</f>
        <v>0</v>
      </c>
      <c r="P699" s="143" t="str">
        <f>'Ek.3-A'!L699</f>
        <v/>
      </c>
      <c r="Q699" s="24" t="str">
        <f>'Ek.3-A'!M699</f>
        <v/>
      </c>
      <c r="R699" s="24">
        <f t="shared" si="151"/>
        <v>0</v>
      </c>
      <c r="S699" s="141" t="str">
        <f t="shared" si="152"/>
        <v>H</v>
      </c>
      <c r="T699" s="24">
        <f>IF(S699="E",SUM($R$5:R699),0)</f>
        <v>0</v>
      </c>
      <c r="U699" s="143">
        <f t="shared" si="153"/>
        <v>0</v>
      </c>
    </row>
    <row r="700" spans="1:21" x14ac:dyDescent="0.25">
      <c r="A700" s="6">
        <v>8.0000000000000107</v>
      </c>
      <c r="B700" s="31" t="s">
        <v>90</v>
      </c>
      <c r="D700" s="87">
        <v>750521000000</v>
      </c>
      <c r="E700" s="3">
        <v>0.6</v>
      </c>
      <c r="K700" s="3">
        <f t="shared" si="154"/>
        <v>516</v>
      </c>
      <c r="L700" s="97" t="str">
        <f>IF(TRIM('Ek.3-A'!F700)&lt;&gt;"","var","yok")</f>
        <v>yok</v>
      </c>
      <c r="M700" s="5" t="str">
        <f>IF('Ek.3-A'!F700="", "", IF(VLOOKUP('Ek.3-A'!F700, Veriler!D:E, 2, 0)=0, "", VLOOKUP('Ek.3-A'!F700, Veriler!D:E, 2, 0)))</f>
        <v/>
      </c>
      <c r="N700" s="5" t="str">
        <f>IF('Ek.3-A'!P700="", "", 'Ek.3-A'!P700)</f>
        <v/>
      </c>
      <c r="O700" s="142">
        <f>'Ek.3-A'!S700</f>
        <v>0</v>
      </c>
      <c r="P700" s="143" t="str">
        <f>'Ek.3-A'!L700</f>
        <v/>
      </c>
      <c r="Q700" s="24" t="str">
        <f>'Ek.3-A'!M700</f>
        <v/>
      </c>
      <c r="R700" s="24">
        <f t="shared" si="151"/>
        <v>0</v>
      </c>
      <c r="S700" s="141" t="str">
        <f t="shared" si="152"/>
        <v>H</v>
      </c>
      <c r="T700" s="24">
        <f>IF(S700="E",SUM($R$5:R700),0)</f>
        <v>0</v>
      </c>
      <c r="U700" s="143">
        <f t="shared" si="153"/>
        <v>0</v>
      </c>
    </row>
    <row r="701" spans="1:21" x14ac:dyDescent="0.25">
      <c r="A701" s="6">
        <v>8.0100000000000104</v>
      </c>
      <c r="B701" s="31" t="s">
        <v>90</v>
      </c>
      <c r="D701" s="86">
        <v>350290900000</v>
      </c>
      <c r="E701" s="3">
        <v>0.6</v>
      </c>
      <c r="K701" s="3">
        <f t="shared" si="154"/>
        <v>517</v>
      </c>
      <c r="L701" s="97" t="str">
        <f>IF(TRIM('Ek.3-A'!F701)&lt;&gt;"","var","yok")</f>
        <v>yok</v>
      </c>
      <c r="M701" s="5" t="str">
        <f>IF('Ek.3-A'!F701="", "", IF(VLOOKUP('Ek.3-A'!F701, Veriler!D:E, 2, 0)=0, "", VLOOKUP('Ek.3-A'!F701, Veriler!D:E, 2, 0)))</f>
        <v/>
      </c>
      <c r="N701" s="5" t="str">
        <f>IF('Ek.3-A'!P701="", "", 'Ek.3-A'!P701)</f>
        <v/>
      </c>
      <c r="O701" s="142">
        <f>'Ek.3-A'!S701</f>
        <v>0</v>
      </c>
      <c r="P701" s="143" t="str">
        <f>'Ek.3-A'!L701</f>
        <v/>
      </c>
      <c r="Q701" s="24" t="str">
        <f>'Ek.3-A'!M701</f>
        <v/>
      </c>
      <c r="R701" s="24">
        <f t="shared" si="151"/>
        <v>0</v>
      </c>
      <c r="S701" s="141" t="str">
        <f t="shared" si="152"/>
        <v>H</v>
      </c>
      <c r="T701" s="24">
        <f>IF(S701="E",SUM($R$5:R701),0)</f>
        <v>0</v>
      </c>
      <c r="U701" s="143">
        <f t="shared" si="153"/>
        <v>0</v>
      </c>
    </row>
    <row r="702" spans="1:21" x14ac:dyDescent="0.25">
      <c r="A702" s="6">
        <v>8.0200000000000102</v>
      </c>
      <c r="B702" s="31" t="s">
        <v>90</v>
      </c>
      <c r="D702" s="87">
        <v>291249009019</v>
      </c>
      <c r="E702" s="3">
        <v>0.6</v>
      </c>
      <c r="K702" s="3">
        <f t="shared" si="154"/>
        <v>518</v>
      </c>
      <c r="L702" s="97" t="str">
        <f>IF(TRIM('Ek.3-A'!F702)&lt;&gt;"","var","yok")</f>
        <v>yok</v>
      </c>
      <c r="M702" s="5" t="str">
        <f>IF('Ek.3-A'!F702="", "", IF(VLOOKUP('Ek.3-A'!F702, Veriler!D:E, 2, 0)=0, "", VLOOKUP('Ek.3-A'!F702, Veriler!D:E, 2, 0)))</f>
        <v/>
      </c>
      <c r="N702" s="5" t="str">
        <f>IF('Ek.3-A'!P702="", "", 'Ek.3-A'!P702)</f>
        <v/>
      </c>
      <c r="O702" s="142">
        <f>'Ek.3-A'!S702</f>
        <v>0</v>
      </c>
      <c r="P702" s="143" t="str">
        <f>'Ek.3-A'!L702</f>
        <v/>
      </c>
      <c r="Q702" s="24" t="str">
        <f>'Ek.3-A'!M702</f>
        <v/>
      </c>
      <c r="R702" s="24">
        <f t="shared" si="151"/>
        <v>0</v>
      </c>
      <c r="S702" s="141" t="str">
        <f t="shared" si="152"/>
        <v>H</v>
      </c>
      <c r="T702" s="24">
        <f>IF(S702="E",SUM($R$5:R702),0)</f>
        <v>0</v>
      </c>
      <c r="U702" s="143">
        <f t="shared" si="153"/>
        <v>0</v>
      </c>
    </row>
    <row r="703" spans="1:21" x14ac:dyDescent="0.25">
      <c r="A703" s="6">
        <v>8.03000000000001</v>
      </c>
      <c r="B703" s="31" t="s">
        <v>90</v>
      </c>
      <c r="D703" s="86">
        <v>291830000013</v>
      </c>
      <c r="E703" s="3">
        <v>0.6</v>
      </c>
      <c r="L703" s="97"/>
      <c r="M703" s="5"/>
      <c r="N703" s="5"/>
      <c r="O703" s="5"/>
      <c r="Q703" s="23"/>
      <c r="T703" s="24"/>
      <c r="U703" s="25"/>
    </row>
    <row r="704" spans="1:21" x14ac:dyDescent="0.25">
      <c r="A704" s="6">
        <v>8.0400000000000098</v>
      </c>
      <c r="B704" s="31" t="s">
        <v>90</v>
      </c>
      <c r="D704" s="87">
        <v>291830000011</v>
      </c>
      <c r="E704" s="3">
        <v>0.6</v>
      </c>
      <c r="K704" s="3">
        <f>K702+1</f>
        <v>519</v>
      </c>
      <c r="L704" s="97" t="str">
        <f>IF(TRIM('Ek.3-A'!F704)&lt;&gt;"","var","yok")</f>
        <v>yok</v>
      </c>
      <c r="M704" s="5" t="str">
        <f>IF('Ek.3-A'!F704="", "", IF(VLOOKUP('Ek.3-A'!F704, Veriler!D:E, 2, 0)=0, "", VLOOKUP('Ek.3-A'!F704, Veriler!D:E, 2, 0)))</f>
        <v/>
      </c>
      <c r="N704" s="5" t="str">
        <f>IF('Ek.3-A'!P704="", "", 'Ek.3-A'!P704)</f>
        <v/>
      </c>
      <c r="O704" s="142">
        <f>'Ek.3-A'!S704</f>
        <v>0</v>
      </c>
      <c r="P704" s="143" t="str">
        <f>'Ek.3-A'!L704</f>
        <v/>
      </c>
      <c r="Q704" s="24" t="str">
        <f>'Ek.3-A'!M704</f>
        <v/>
      </c>
      <c r="R704" s="24">
        <f t="shared" ref="R704:R717" si="155">IF(L704="var",0,IF(Q704&lt;=0.005,Q704,0))</f>
        <v>0</v>
      </c>
      <c r="S704" s="141" t="str">
        <f t="shared" ref="S704:S717" si="156">IF(Q704&lt;=0.005,"E","H")</f>
        <v>H</v>
      </c>
      <c r="T704" s="24">
        <f>IF(S704="E",SUM($R$5:R704),0)</f>
        <v>0</v>
      </c>
      <c r="U704" s="143">
        <f t="shared" ref="U704:U717" si="157">IF(T704&lt;=0.1, O704, IF(R704&gt;$G$2, R704*O704, $G$2*O704))</f>
        <v>0</v>
      </c>
    </row>
    <row r="705" spans="1:41" x14ac:dyDescent="0.25">
      <c r="A705" s="6">
        <v>8.0500000000000096</v>
      </c>
      <c r="B705" s="31" t="s">
        <v>90</v>
      </c>
      <c r="D705" s="86">
        <v>291250000019</v>
      </c>
      <c r="E705" s="3">
        <v>0.6</v>
      </c>
      <c r="K705" s="3">
        <f t="shared" ref="K705:K717" si="158">K704+1</f>
        <v>520</v>
      </c>
      <c r="L705" s="97" t="str">
        <f>IF(TRIM('Ek.3-A'!F705)&lt;&gt;"","var","yok")</f>
        <v>yok</v>
      </c>
      <c r="M705" s="5" t="str">
        <f>IF('Ek.3-A'!F705="", "", IF(VLOOKUP('Ek.3-A'!F705, Veriler!D:E, 2, 0)=0, "", VLOOKUP('Ek.3-A'!F705, Veriler!D:E, 2, 0)))</f>
        <v/>
      </c>
      <c r="N705" s="5" t="str">
        <f>IF('Ek.3-A'!P705="", "", 'Ek.3-A'!P705)</f>
        <v/>
      </c>
      <c r="O705" s="142">
        <f>'Ek.3-A'!S705</f>
        <v>0</v>
      </c>
      <c r="P705" s="143" t="str">
        <f>'Ek.3-A'!L705</f>
        <v/>
      </c>
      <c r="Q705" s="24" t="str">
        <f>'Ek.3-A'!M705</f>
        <v/>
      </c>
      <c r="R705" s="24">
        <f t="shared" si="155"/>
        <v>0</v>
      </c>
      <c r="S705" s="141" t="str">
        <f t="shared" si="156"/>
        <v>H</v>
      </c>
      <c r="T705" s="24">
        <f>IF(S705="E",SUM($R$5:R705),0)</f>
        <v>0</v>
      </c>
      <c r="U705" s="143">
        <f t="shared" si="157"/>
        <v>0</v>
      </c>
    </row>
    <row r="706" spans="1:41" x14ac:dyDescent="0.25">
      <c r="A706" s="6">
        <v>8.0600000000000094</v>
      </c>
      <c r="B706" s="31" t="s">
        <v>90</v>
      </c>
      <c r="D706" s="87">
        <v>291300009019</v>
      </c>
      <c r="E706" s="3">
        <v>0.6</v>
      </c>
      <c r="K706" s="3">
        <f t="shared" si="158"/>
        <v>521</v>
      </c>
      <c r="L706" s="97" t="str">
        <f>IF(TRIM('Ek.3-A'!F706)&lt;&gt;"","var","yok")</f>
        <v>yok</v>
      </c>
      <c r="M706" s="5" t="str">
        <f>IF('Ek.3-A'!F706="", "", IF(VLOOKUP('Ek.3-A'!F706, Veriler!D:E, 2, 0)=0, "", VLOOKUP('Ek.3-A'!F706, Veriler!D:E, 2, 0)))</f>
        <v/>
      </c>
      <c r="N706" s="5" t="str">
        <f>IF('Ek.3-A'!P706="", "", 'Ek.3-A'!P706)</f>
        <v/>
      </c>
      <c r="O706" s="142">
        <f>'Ek.3-A'!S706</f>
        <v>0</v>
      </c>
      <c r="P706" s="143" t="str">
        <f>'Ek.3-A'!L706</f>
        <v/>
      </c>
      <c r="Q706" s="24" t="str">
        <f>'Ek.3-A'!M706</f>
        <v/>
      </c>
      <c r="R706" s="24">
        <f t="shared" si="155"/>
        <v>0</v>
      </c>
      <c r="S706" s="141" t="str">
        <f t="shared" si="156"/>
        <v>H</v>
      </c>
      <c r="T706" s="24">
        <f>IF(S706="E",SUM($R$5:R706),0)</f>
        <v>0</v>
      </c>
      <c r="U706" s="143">
        <f t="shared" si="157"/>
        <v>0</v>
      </c>
    </row>
    <row r="707" spans="1:41" x14ac:dyDescent="0.25">
      <c r="A707" s="6">
        <v>8.0700000000000092</v>
      </c>
      <c r="B707" s="31" t="s">
        <v>90</v>
      </c>
      <c r="D707" s="86">
        <v>293080000000</v>
      </c>
      <c r="E707" s="3">
        <v>0.6</v>
      </c>
      <c r="K707" s="3">
        <f t="shared" si="158"/>
        <v>522</v>
      </c>
      <c r="L707" s="97" t="str">
        <f>IF(TRIM('Ek.3-A'!F707)&lt;&gt;"","var","yok")</f>
        <v>yok</v>
      </c>
      <c r="M707" s="5" t="str">
        <f>IF('Ek.3-A'!F707="", "", IF(VLOOKUP('Ek.3-A'!F707, Veriler!D:E, 2, 0)=0, "", VLOOKUP('Ek.3-A'!F707, Veriler!D:E, 2, 0)))</f>
        <v/>
      </c>
      <c r="N707" s="5" t="str">
        <f>IF('Ek.3-A'!P707="", "", 'Ek.3-A'!P707)</f>
        <v/>
      </c>
      <c r="O707" s="142">
        <f>'Ek.3-A'!S707</f>
        <v>0</v>
      </c>
      <c r="P707" s="143" t="str">
        <f>'Ek.3-A'!L707</f>
        <v/>
      </c>
      <c r="Q707" s="24" t="str">
        <f>'Ek.3-A'!M707</f>
        <v/>
      </c>
      <c r="R707" s="24">
        <f t="shared" si="155"/>
        <v>0</v>
      </c>
      <c r="S707" s="141" t="str">
        <f t="shared" si="156"/>
        <v>H</v>
      </c>
      <c r="T707" s="24">
        <f>IF(S707="E",SUM($R$5:R707),0)</f>
        <v>0</v>
      </c>
      <c r="U707" s="143">
        <f t="shared" si="157"/>
        <v>0</v>
      </c>
    </row>
    <row r="708" spans="1:41" x14ac:dyDescent="0.25">
      <c r="A708" s="6">
        <v>8.0800000000000107</v>
      </c>
      <c r="B708" s="31" t="s">
        <v>90</v>
      </c>
      <c r="D708" s="87">
        <v>900290001100</v>
      </c>
      <c r="E708" s="3">
        <v>0.6</v>
      </c>
      <c r="K708" s="3">
        <f t="shared" si="158"/>
        <v>523</v>
      </c>
      <c r="L708" s="97" t="str">
        <f>IF(TRIM('Ek.3-A'!F708)&lt;&gt;"","var","yok")</f>
        <v>yok</v>
      </c>
      <c r="M708" s="5" t="str">
        <f>IF('Ek.3-A'!F708="", "", IF(VLOOKUP('Ek.3-A'!F708, Veriler!D:E, 2, 0)=0, "", VLOOKUP('Ek.3-A'!F708, Veriler!D:E, 2, 0)))</f>
        <v/>
      </c>
      <c r="N708" s="5" t="str">
        <f>IF('Ek.3-A'!P708="", "", 'Ek.3-A'!P708)</f>
        <v/>
      </c>
      <c r="O708" s="142">
        <f>'Ek.3-A'!S708</f>
        <v>0</v>
      </c>
      <c r="P708" s="143" t="str">
        <f>'Ek.3-A'!L708</f>
        <v/>
      </c>
      <c r="Q708" s="24" t="str">
        <f>'Ek.3-A'!M708</f>
        <v/>
      </c>
      <c r="R708" s="24">
        <f t="shared" si="155"/>
        <v>0</v>
      </c>
      <c r="S708" s="141" t="str">
        <f t="shared" si="156"/>
        <v>H</v>
      </c>
      <c r="T708" s="24">
        <f>IF(S708="E",SUM($R$5:R708),0)</f>
        <v>0</v>
      </c>
      <c r="U708" s="143">
        <f t="shared" si="157"/>
        <v>0</v>
      </c>
    </row>
    <row r="709" spans="1:41" x14ac:dyDescent="0.25">
      <c r="A709" s="6">
        <v>8.0900000000000105</v>
      </c>
      <c r="B709" s="31" t="s">
        <v>90</v>
      </c>
      <c r="D709" s="86">
        <v>900290009100</v>
      </c>
      <c r="E709" s="3">
        <v>0.6</v>
      </c>
      <c r="K709" s="3">
        <f t="shared" si="158"/>
        <v>524</v>
      </c>
      <c r="L709" s="97" t="str">
        <f>IF(TRIM('Ek.3-A'!F709)&lt;&gt;"","var","yok")</f>
        <v>yok</v>
      </c>
      <c r="M709" s="5" t="str">
        <f>IF('Ek.3-A'!F709="", "", IF(VLOOKUP('Ek.3-A'!F709, Veriler!D:E, 2, 0)=0, "", VLOOKUP('Ek.3-A'!F709, Veriler!D:E, 2, 0)))</f>
        <v/>
      </c>
      <c r="N709" s="5" t="str">
        <f>IF('Ek.3-A'!P709="", "", 'Ek.3-A'!P709)</f>
        <v/>
      </c>
      <c r="O709" s="142">
        <f>'Ek.3-A'!S709</f>
        <v>0</v>
      </c>
      <c r="P709" s="143" t="str">
        <f>'Ek.3-A'!L709</f>
        <v/>
      </c>
      <c r="Q709" s="24" t="str">
        <f>'Ek.3-A'!M709</f>
        <v/>
      </c>
      <c r="R709" s="24">
        <f t="shared" si="155"/>
        <v>0</v>
      </c>
      <c r="S709" s="141" t="str">
        <f t="shared" si="156"/>
        <v>H</v>
      </c>
      <c r="T709" s="24">
        <f>IF(S709="E",SUM($R$5:R709),0)</f>
        <v>0</v>
      </c>
      <c r="U709" s="143">
        <f t="shared" si="157"/>
        <v>0</v>
      </c>
    </row>
    <row r="710" spans="1:41" x14ac:dyDescent="0.25">
      <c r="A710" s="6">
        <v>8.1000000000000103</v>
      </c>
      <c r="B710" s="31" t="s">
        <v>90</v>
      </c>
      <c r="D710" s="87">
        <v>900290001900</v>
      </c>
      <c r="E710" s="3">
        <v>0.6</v>
      </c>
      <c r="K710" s="3">
        <f t="shared" si="158"/>
        <v>525</v>
      </c>
      <c r="L710" s="97" t="str">
        <f>IF(TRIM('Ek.3-A'!F710)&lt;&gt;"","var","yok")</f>
        <v>yok</v>
      </c>
      <c r="M710" s="5" t="str">
        <f>IF('Ek.3-A'!F710="", "", IF(VLOOKUP('Ek.3-A'!F710, Veriler!D:E, 2, 0)=0, "", VLOOKUP('Ek.3-A'!F710, Veriler!D:E, 2, 0)))</f>
        <v/>
      </c>
      <c r="N710" s="5" t="str">
        <f>IF('Ek.3-A'!P710="", "", 'Ek.3-A'!P710)</f>
        <v/>
      </c>
      <c r="O710" s="142">
        <f>'Ek.3-A'!S710</f>
        <v>0</v>
      </c>
      <c r="P710" s="143" t="str">
        <f>'Ek.3-A'!L710</f>
        <v/>
      </c>
      <c r="Q710" s="24" t="str">
        <f>'Ek.3-A'!M710</f>
        <v/>
      </c>
      <c r="R710" s="24">
        <f t="shared" si="155"/>
        <v>0</v>
      </c>
      <c r="S710" s="141" t="str">
        <f t="shared" si="156"/>
        <v>H</v>
      </c>
      <c r="T710" s="24">
        <f>IF(S710="E",SUM($R$5:R710),0)</f>
        <v>0</v>
      </c>
      <c r="U710" s="143">
        <f t="shared" si="157"/>
        <v>0</v>
      </c>
    </row>
    <row r="711" spans="1:41" x14ac:dyDescent="0.25">
      <c r="A711" s="6">
        <v>8.1100000000000101</v>
      </c>
      <c r="B711" s="31" t="s">
        <v>90</v>
      </c>
      <c r="D711" s="86">
        <v>900290009900</v>
      </c>
      <c r="E711" s="3">
        <v>0.6</v>
      </c>
      <c r="K711" s="3">
        <f t="shared" si="158"/>
        <v>526</v>
      </c>
      <c r="L711" s="97" t="str">
        <f>IF(TRIM('Ek.3-A'!F711)&lt;&gt;"","var","yok")</f>
        <v>yok</v>
      </c>
      <c r="M711" s="5" t="str">
        <f>IF('Ek.3-A'!F711="", "", IF(VLOOKUP('Ek.3-A'!F711, Veriler!D:E, 2, 0)=0, "", VLOOKUP('Ek.3-A'!F711, Veriler!D:E, 2, 0)))</f>
        <v/>
      </c>
      <c r="N711" s="5" t="str">
        <f>IF('Ek.3-A'!P711="", "", 'Ek.3-A'!P711)</f>
        <v/>
      </c>
      <c r="O711" s="142">
        <f>'Ek.3-A'!S711</f>
        <v>0</v>
      </c>
      <c r="P711" s="143" t="str">
        <f>'Ek.3-A'!L711</f>
        <v/>
      </c>
      <c r="Q711" s="24" t="str">
        <f>'Ek.3-A'!M711</f>
        <v/>
      </c>
      <c r="R711" s="24">
        <f t="shared" si="155"/>
        <v>0</v>
      </c>
      <c r="S711" s="141" t="str">
        <f t="shared" si="156"/>
        <v>H</v>
      </c>
      <c r="T711" s="24">
        <f>IF(S711="E",SUM($R$5:R711),0)</f>
        <v>0</v>
      </c>
      <c r="U711" s="143">
        <f t="shared" si="157"/>
        <v>0</v>
      </c>
    </row>
    <row r="712" spans="1:41" x14ac:dyDescent="0.25">
      <c r="A712" s="6">
        <v>8.1200000000000099</v>
      </c>
      <c r="B712" s="31" t="s">
        <v>90</v>
      </c>
      <c r="D712" s="88">
        <v>900220001000</v>
      </c>
      <c r="E712" s="3">
        <v>0.6</v>
      </c>
      <c r="K712" s="3">
        <f t="shared" si="158"/>
        <v>527</v>
      </c>
      <c r="L712" s="97" t="str">
        <f>IF(TRIM('Ek.3-A'!F712)&lt;&gt;"","var","yok")</f>
        <v>yok</v>
      </c>
      <c r="M712" s="5" t="str">
        <f>IF('Ek.3-A'!F712="", "", IF(VLOOKUP('Ek.3-A'!F712, Veriler!D:E, 2, 0)=0, "", VLOOKUP('Ek.3-A'!F712, Veriler!D:E, 2, 0)))</f>
        <v/>
      </c>
      <c r="N712" s="5" t="str">
        <f>IF('Ek.3-A'!P712="", "", 'Ek.3-A'!P712)</f>
        <v/>
      </c>
      <c r="O712" s="142">
        <f>'Ek.3-A'!S712</f>
        <v>0</v>
      </c>
      <c r="P712" s="143" t="str">
        <f>'Ek.3-A'!L712</f>
        <v/>
      </c>
      <c r="Q712" s="24" t="str">
        <f>'Ek.3-A'!M712</f>
        <v/>
      </c>
      <c r="R712" s="24">
        <f t="shared" si="155"/>
        <v>0</v>
      </c>
      <c r="S712" s="141" t="str">
        <f t="shared" si="156"/>
        <v>H</v>
      </c>
      <c r="T712" s="24">
        <f>IF(S712="E",SUM($R$5:R712),0)</f>
        <v>0</v>
      </c>
      <c r="U712" s="143">
        <f t="shared" si="157"/>
        <v>0</v>
      </c>
    </row>
    <row r="713" spans="1:41" x14ac:dyDescent="0.25">
      <c r="A713" s="6">
        <v>8.1300000000000097</v>
      </c>
      <c r="B713" s="31" t="s">
        <v>90</v>
      </c>
      <c r="D713" s="85">
        <v>900220009000</v>
      </c>
      <c r="E713" s="3">
        <v>0.6</v>
      </c>
      <c r="K713" s="3">
        <f t="shared" si="158"/>
        <v>528</v>
      </c>
      <c r="L713" s="97" t="str">
        <f>IF(TRIM('Ek.3-A'!F713)&lt;&gt;"","var","yok")</f>
        <v>yok</v>
      </c>
      <c r="M713" s="5" t="str">
        <f>IF('Ek.3-A'!F713="", "", IF(VLOOKUP('Ek.3-A'!F713, Veriler!D:E, 2, 0)=0, "", VLOOKUP('Ek.3-A'!F713, Veriler!D:E, 2, 0)))</f>
        <v/>
      </c>
      <c r="N713" s="5" t="str">
        <f>IF('Ek.3-A'!P713="", "", 'Ek.3-A'!P713)</f>
        <v/>
      </c>
      <c r="O713" s="142">
        <f>'Ek.3-A'!S713</f>
        <v>0</v>
      </c>
      <c r="P713" s="143" t="str">
        <f>'Ek.3-A'!L713</f>
        <v/>
      </c>
      <c r="Q713" s="24" t="str">
        <f>'Ek.3-A'!M713</f>
        <v/>
      </c>
      <c r="R713" s="24">
        <f t="shared" si="155"/>
        <v>0</v>
      </c>
      <c r="S713" s="141" t="str">
        <f t="shared" si="156"/>
        <v>H</v>
      </c>
      <c r="T713" s="24">
        <f>IF(S713="E",SUM($R$5:R713),0)</f>
        <v>0</v>
      </c>
      <c r="U713" s="143">
        <f t="shared" si="157"/>
        <v>0</v>
      </c>
    </row>
    <row r="714" spans="1:41" x14ac:dyDescent="0.25">
      <c r="A714" s="6">
        <v>8.1400000000000095</v>
      </c>
      <c r="B714" s="31" t="s">
        <v>90</v>
      </c>
      <c r="D714" s="89">
        <v>831130000000</v>
      </c>
      <c r="E714" s="3">
        <v>0.6</v>
      </c>
      <c r="K714" s="3">
        <f t="shared" si="158"/>
        <v>529</v>
      </c>
      <c r="L714" s="97" t="str">
        <f>IF(TRIM('Ek.3-A'!F714)&lt;&gt;"","var","yok")</f>
        <v>yok</v>
      </c>
      <c r="M714" s="5" t="str">
        <f>IF('Ek.3-A'!F714="", "", IF(VLOOKUP('Ek.3-A'!F714, Veriler!D:E, 2, 0)=0, "", VLOOKUP('Ek.3-A'!F714, Veriler!D:E, 2, 0)))</f>
        <v/>
      </c>
      <c r="N714" s="5" t="str">
        <f>IF('Ek.3-A'!P714="", "", 'Ek.3-A'!P714)</f>
        <v/>
      </c>
      <c r="O714" s="142">
        <f>'Ek.3-A'!S714</f>
        <v>0</v>
      </c>
      <c r="P714" s="143" t="str">
        <f>'Ek.3-A'!L714</f>
        <v/>
      </c>
      <c r="Q714" s="24" t="str">
        <f>'Ek.3-A'!M714</f>
        <v/>
      </c>
      <c r="R714" s="24">
        <f t="shared" si="155"/>
        <v>0</v>
      </c>
      <c r="S714" s="141" t="str">
        <f t="shared" si="156"/>
        <v>H</v>
      </c>
      <c r="T714" s="24">
        <f>IF(S714="E",SUM($R$5:R714),0)</f>
        <v>0</v>
      </c>
      <c r="U714" s="143">
        <f t="shared" si="157"/>
        <v>0</v>
      </c>
    </row>
    <row r="715" spans="1:41" x14ac:dyDescent="0.25">
      <c r="A715" s="6">
        <v>8.1500000000000092</v>
      </c>
      <c r="B715" s="31" t="s">
        <v>90</v>
      </c>
      <c r="D715" s="87">
        <v>291423000011</v>
      </c>
      <c r="E715" s="3">
        <v>0.6</v>
      </c>
      <c r="K715" s="3">
        <f t="shared" si="158"/>
        <v>530</v>
      </c>
      <c r="L715" s="97" t="str">
        <f>IF(TRIM('Ek.3-A'!F715)&lt;&gt;"","var","yok")</f>
        <v>yok</v>
      </c>
      <c r="M715" s="5" t="str">
        <f>IF('Ek.3-A'!F715="", "", IF(VLOOKUP('Ek.3-A'!F715, Veriler!D:E, 2, 0)=0, "", VLOOKUP('Ek.3-A'!F715, Veriler!D:E, 2, 0)))</f>
        <v/>
      </c>
      <c r="N715" s="5" t="str">
        <f>IF('Ek.3-A'!P715="", "", 'Ek.3-A'!P715)</f>
        <v/>
      </c>
      <c r="O715" s="142">
        <f>'Ek.3-A'!S715</f>
        <v>0</v>
      </c>
      <c r="P715" s="143" t="str">
        <f>'Ek.3-A'!L715</f>
        <v/>
      </c>
      <c r="Q715" s="24" t="str">
        <f>'Ek.3-A'!M715</f>
        <v/>
      </c>
      <c r="R715" s="24">
        <f t="shared" si="155"/>
        <v>0</v>
      </c>
      <c r="S715" s="141" t="str">
        <f t="shared" si="156"/>
        <v>H</v>
      </c>
      <c r="T715" s="24">
        <f>IF(S715="E",SUM($R$5:R715),0)</f>
        <v>0</v>
      </c>
      <c r="U715" s="143">
        <f t="shared" si="157"/>
        <v>0</v>
      </c>
    </row>
    <row r="716" spans="1:41" x14ac:dyDescent="0.25">
      <c r="A716" s="6">
        <v>8.1600000000000108</v>
      </c>
      <c r="B716" s="31" t="s">
        <v>90</v>
      </c>
      <c r="D716" s="89">
        <v>290715902011</v>
      </c>
      <c r="E716" s="3">
        <v>0.6</v>
      </c>
      <c r="K716" s="3">
        <f t="shared" si="158"/>
        <v>531</v>
      </c>
      <c r="L716" s="97" t="str">
        <f>IF(TRIM('Ek.3-A'!F716)&lt;&gt;"","var","yok")</f>
        <v>yok</v>
      </c>
      <c r="M716" s="5" t="str">
        <f>IF('Ek.3-A'!F716="", "", IF(VLOOKUP('Ek.3-A'!F716, Veriler!D:E, 2, 0)=0, "", VLOOKUP('Ek.3-A'!F716, Veriler!D:E, 2, 0)))</f>
        <v/>
      </c>
      <c r="N716" s="5" t="str">
        <f>IF('Ek.3-A'!P716="", "", 'Ek.3-A'!P716)</f>
        <v/>
      </c>
      <c r="O716" s="142">
        <f>'Ek.3-A'!S716</f>
        <v>0</v>
      </c>
      <c r="P716" s="143" t="str">
        <f>'Ek.3-A'!L716</f>
        <v/>
      </c>
      <c r="Q716" s="24" t="str">
        <f>'Ek.3-A'!M716</f>
        <v/>
      </c>
      <c r="R716" s="24">
        <f t="shared" si="155"/>
        <v>0</v>
      </c>
      <c r="S716" s="141" t="str">
        <f t="shared" si="156"/>
        <v>H</v>
      </c>
      <c r="T716" s="24">
        <f>IF(S716="E",SUM($R$5:R716),0)</f>
        <v>0</v>
      </c>
      <c r="U716" s="143">
        <f t="shared" si="157"/>
        <v>0</v>
      </c>
    </row>
    <row r="717" spans="1:41" x14ac:dyDescent="0.25">
      <c r="A717" s="6">
        <v>8.1700000000000106</v>
      </c>
      <c r="B717" s="31" t="s">
        <v>90</v>
      </c>
      <c r="D717" s="87">
        <v>291229001012</v>
      </c>
      <c r="E717" s="3">
        <v>0.6</v>
      </c>
      <c r="K717" s="3">
        <f t="shared" si="158"/>
        <v>532</v>
      </c>
      <c r="L717" s="97" t="str">
        <f>IF(TRIM('Ek.3-A'!F717)&lt;&gt;"","var","yok")</f>
        <v>yok</v>
      </c>
      <c r="M717" s="5" t="str">
        <f>IF('Ek.3-A'!F717="", "", IF(VLOOKUP('Ek.3-A'!F717, Veriler!D:E, 2, 0)=0, "", VLOOKUP('Ek.3-A'!F717, Veriler!D:E, 2, 0)))</f>
        <v/>
      </c>
      <c r="N717" s="5" t="str">
        <f>IF('Ek.3-A'!P717="", "", 'Ek.3-A'!P717)</f>
        <v/>
      </c>
      <c r="O717" s="142">
        <f>'Ek.3-A'!S717</f>
        <v>0</v>
      </c>
      <c r="P717" s="143" t="str">
        <f>'Ek.3-A'!L717</f>
        <v/>
      </c>
      <c r="Q717" s="24" t="str">
        <f>'Ek.3-A'!M717</f>
        <v/>
      </c>
      <c r="R717" s="24">
        <f t="shared" si="155"/>
        <v>0</v>
      </c>
      <c r="S717" s="141" t="str">
        <f t="shared" si="156"/>
        <v>H</v>
      </c>
      <c r="T717" s="24">
        <f>IF(S717="E",SUM($R$5:R717),0)</f>
        <v>0</v>
      </c>
      <c r="U717" s="143">
        <f t="shared" si="157"/>
        <v>0</v>
      </c>
    </row>
    <row r="718" spans="1:41" x14ac:dyDescent="0.25">
      <c r="A718" s="6">
        <v>8.1800000000000104</v>
      </c>
      <c r="B718" s="31" t="s">
        <v>90</v>
      </c>
      <c r="D718" s="89">
        <v>290410000014</v>
      </c>
      <c r="E718" s="3">
        <v>0.6</v>
      </c>
      <c r="T718" s="24"/>
      <c r="U718" s="25"/>
      <c r="AO718" s="140">
        <f>'Ek.3-A'!L718</f>
        <v>0</v>
      </c>
    </row>
    <row r="719" spans="1:41" x14ac:dyDescent="0.25">
      <c r="A719" s="6">
        <v>8.1900000000000102</v>
      </c>
      <c r="B719" s="31" t="s">
        <v>90</v>
      </c>
      <c r="D719" s="87">
        <v>293333000039</v>
      </c>
      <c r="E719" s="3">
        <v>0.6</v>
      </c>
      <c r="T719" s="24"/>
      <c r="U719" s="25"/>
    </row>
    <row r="720" spans="1:41" x14ac:dyDescent="0.25">
      <c r="A720" s="6">
        <v>8.2000000000000099</v>
      </c>
      <c r="B720" s="31" t="s">
        <v>90</v>
      </c>
      <c r="D720" s="89">
        <v>854081000000</v>
      </c>
      <c r="E720" s="3">
        <v>0.6</v>
      </c>
      <c r="T720" s="24"/>
      <c r="U720" s="25"/>
    </row>
    <row r="721" spans="1:21" x14ac:dyDescent="0.25">
      <c r="A721" s="6">
        <v>8.2100000000000097</v>
      </c>
      <c r="B721" s="31" t="s">
        <v>90</v>
      </c>
      <c r="D721" s="87">
        <v>852560000017</v>
      </c>
      <c r="E721" s="3">
        <v>0.6</v>
      </c>
      <c r="T721" s="24"/>
      <c r="U721" s="25"/>
    </row>
    <row r="722" spans="1:21" x14ac:dyDescent="0.25">
      <c r="A722" s="6">
        <v>8.2200000000000095</v>
      </c>
      <c r="B722" s="31" t="s">
        <v>90</v>
      </c>
      <c r="D722" s="89">
        <v>852560000015</v>
      </c>
      <c r="E722" s="3">
        <v>0.6</v>
      </c>
      <c r="T722" s="24"/>
      <c r="U722" s="25"/>
    </row>
    <row r="723" spans="1:21" x14ac:dyDescent="0.25">
      <c r="A723" s="6">
        <v>8.2300000000000093</v>
      </c>
      <c r="B723" s="31" t="s">
        <v>90</v>
      </c>
      <c r="D723" s="87">
        <v>290529100000</v>
      </c>
      <c r="E723" s="3">
        <v>0.6</v>
      </c>
      <c r="T723" s="24"/>
      <c r="U723" s="25"/>
    </row>
    <row r="724" spans="1:21" x14ac:dyDescent="0.25">
      <c r="A724" s="6">
        <v>8.2400000000000109</v>
      </c>
      <c r="B724" s="31" t="s">
        <v>90</v>
      </c>
      <c r="D724" s="89">
        <v>293090989037</v>
      </c>
      <c r="E724" s="3">
        <v>0.6</v>
      </c>
      <c r="T724" s="24"/>
      <c r="U724" s="25"/>
    </row>
    <row r="725" spans="1:21" x14ac:dyDescent="0.25">
      <c r="A725" s="6">
        <v>8.2500000000000107</v>
      </c>
      <c r="B725" s="31" t="s">
        <v>90</v>
      </c>
      <c r="D725" s="87">
        <v>293090959037</v>
      </c>
      <c r="E725" s="3">
        <v>0.6</v>
      </c>
      <c r="T725" s="24"/>
      <c r="U725" s="25"/>
    </row>
    <row r="726" spans="1:21" x14ac:dyDescent="0.25">
      <c r="A726" s="6">
        <v>8.2600000000000104</v>
      </c>
      <c r="B726" s="31" t="s">
        <v>90</v>
      </c>
      <c r="D726" s="89">
        <v>391310000000</v>
      </c>
      <c r="E726" s="3">
        <v>0.6</v>
      </c>
      <c r="T726" s="24"/>
      <c r="U726" s="25"/>
    </row>
    <row r="727" spans="1:21" x14ac:dyDescent="0.25">
      <c r="A727" s="6">
        <v>8.2700000000000102</v>
      </c>
      <c r="B727" s="31" t="s">
        <v>90</v>
      </c>
      <c r="D727" s="87">
        <v>390750000000</v>
      </c>
      <c r="E727" s="3">
        <v>0.6</v>
      </c>
      <c r="K727" s="3">
        <f>K717+1</f>
        <v>533</v>
      </c>
      <c r="L727" s="97" t="str">
        <f>IF(TRIM('Ek.3-A'!F727)&lt;&gt;"","var","yok")</f>
        <v>yok</v>
      </c>
      <c r="M727" s="5" t="str">
        <f>IF('Ek.3-A'!F727="", "", IF(VLOOKUP('Ek.3-A'!F727, Veriler!D:E, 2, 0)=0, "", VLOOKUP('Ek.3-A'!F727, Veriler!D:E, 2, 0)))</f>
        <v/>
      </c>
      <c r="N727" s="5" t="str">
        <f>IF('Ek.3-A'!P727="", "", 'Ek.3-A'!P727)</f>
        <v/>
      </c>
      <c r="O727" s="142">
        <f>'Ek.3-A'!S727</f>
        <v>0</v>
      </c>
      <c r="P727" s="143" t="str">
        <f>'Ek.3-A'!L727</f>
        <v/>
      </c>
      <c r="Q727" s="24" t="str">
        <f>'Ek.3-A'!M727</f>
        <v/>
      </c>
      <c r="R727" s="24">
        <f t="shared" ref="R727:R740" si="159">IF(L727="var",0,IF(Q727&lt;=0.005,Q727,0))</f>
        <v>0</v>
      </c>
      <c r="S727" s="141" t="str">
        <f t="shared" ref="S727:S740" si="160">IF(Q727&lt;=0.005,"E","H")</f>
        <v>H</v>
      </c>
      <c r="T727" s="24">
        <f>IF(S727="E",SUM($R$5:R727),0)</f>
        <v>0</v>
      </c>
      <c r="U727" s="143">
        <f t="shared" ref="U727:U740" si="161">IF(T727&lt;=0.1, O727, IF(R727&gt;$G$2, R727*O727, $G$2*O727))</f>
        <v>0</v>
      </c>
    </row>
    <row r="728" spans="1:21" x14ac:dyDescent="0.25">
      <c r="A728" s="6">
        <v>8.28000000000001</v>
      </c>
      <c r="B728" s="31" t="s">
        <v>90</v>
      </c>
      <c r="D728" s="89">
        <v>291819989000</v>
      </c>
      <c r="E728" s="3">
        <v>0.6</v>
      </c>
      <c r="K728" s="3">
        <f t="shared" ref="K728:K740" si="162">K727+1</f>
        <v>534</v>
      </c>
      <c r="L728" s="97" t="str">
        <f>IF(TRIM('Ek.3-A'!F728)&lt;&gt;"","var","yok")</f>
        <v>yok</v>
      </c>
      <c r="M728" s="5" t="str">
        <f>IF('Ek.3-A'!F728="", "", IF(VLOOKUP('Ek.3-A'!F728, Veriler!D:E, 2, 0)=0, "", VLOOKUP('Ek.3-A'!F728, Veriler!D:E, 2, 0)))</f>
        <v/>
      </c>
      <c r="N728" s="5" t="str">
        <f>IF('Ek.3-A'!P728="", "", 'Ek.3-A'!P728)</f>
        <v/>
      </c>
      <c r="O728" s="142">
        <f>'Ek.3-A'!S728</f>
        <v>0</v>
      </c>
      <c r="P728" s="143" t="str">
        <f>'Ek.3-A'!L728</f>
        <v/>
      </c>
      <c r="Q728" s="24" t="str">
        <f>'Ek.3-A'!M728</f>
        <v/>
      </c>
      <c r="R728" s="24">
        <f t="shared" si="159"/>
        <v>0</v>
      </c>
      <c r="S728" s="141" t="str">
        <f t="shared" si="160"/>
        <v>H</v>
      </c>
      <c r="T728" s="24">
        <f>IF(S728="E",SUM($R$5:R728),0)</f>
        <v>0</v>
      </c>
      <c r="U728" s="143">
        <f t="shared" si="161"/>
        <v>0</v>
      </c>
    </row>
    <row r="729" spans="1:21" x14ac:dyDescent="0.25">
      <c r="A729" s="6">
        <v>8.2900000000000098</v>
      </c>
      <c r="B729" s="31" t="s">
        <v>90</v>
      </c>
      <c r="D729" s="87">
        <v>293339990023</v>
      </c>
      <c r="E729" s="3">
        <v>0.6</v>
      </c>
      <c r="K729" s="3">
        <f t="shared" si="162"/>
        <v>535</v>
      </c>
      <c r="L729" s="97" t="str">
        <f>IF(TRIM('Ek.3-A'!F729)&lt;&gt;"","var","yok")</f>
        <v>yok</v>
      </c>
      <c r="M729" s="5" t="str">
        <f>IF('Ek.3-A'!F729="", "", IF(VLOOKUP('Ek.3-A'!F729, Veriler!D:E, 2, 0)=0, "", VLOOKUP('Ek.3-A'!F729, Veriler!D:E, 2, 0)))</f>
        <v/>
      </c>
      <c r="N729" s="5" t="str">
        <f>IF('Ek.3-A'!P729="", "", 'Ek.3-A'!P729)</f>
        <v/>
      </c>
      <c r="O729" s="142">
        <f>'Ek.3-A'!S729</f>
        <v>0</v>
      </c>
      <c r="P729" s="143" t="str">
        <f>'Ek.3-A'!L729</f>
        <v/>
      </c>
      <c r="Q729" s="24" t="str">
        <f>'Ek.3-A'!M729</f>
        <v/>
      </c>
      <c r="R729" s="24">
        <f t="shared" si="159"/>
        <v>0</v>
      </c>
      <c r="S729" s="141" t="str">
        <f t="shared" si="160"/>
        <v>H</v>
      </c>
      <c r="T729" s="24">
        <f>IF(S729="E",SUM($R$5:R729),0)</f>
        <v>0</v>
      </c>
      <c r="U729" s="143">
        <f t="shared" si="161"/>
        <v>0</v>
      </c>
    </row>
    <row r="730" spans="1:21" x14ac:dyDescent="0.25">
      <c r="A730" s="6">
        <v>8.3000000000000096</v>
      </c>
      <c r="B730" s="31" t="s">
        <v>90</v>
      </c>
      <c r="D730" s="89">
        <v>293391900011</v>
      </c>
      <c r="E730" s="3">
        <v>0.6</v>
      </c>
      <c r="K730" s="3">
        <f t="shared" si="162"/>
        <v>536</v>
      </c>
      <c r="L730" s="97" t="str">
        <f>IF(TRIM('Ek.3-A'!F730)&lt;&gt;"","var","yok")</f>
        <v>yok</v>
      </c>
      <c r="M730" s="5" t="str">
        <f>IF('Ek.3-A'!F730="", "", IF(VLOOKUP('Ek.3-A'!F730, Veriler!D:E, 2, 0)=0, "", VLOOKUP('Ek.3-A'!F730, Veriler!D:E, 2, 0)))</f>
        <v/>
      </c>
      <c r="N730" s="5" t="str">
        <f>IF('Ek.3-A'!P730="", "", 'Ek.3-A'!P730)</f>
        <v/>
      </c>
      <c r="O730" s="142">
        <f>'Ek.3-A'!S730</f>
        <v>0</v>
      </c>
      <c r="P730" s="143" t="str">
        <f>'Ek.3-A'!L730</f>
        <v/>
      </c>
      <c r="Q730" s="24" t="str">
        <f>'Ek.3-A'!M730</f>
        <v/>
      </c>
      <c r="R730" s="24">
        <f t="shared" si="159"/>
        <v>0</v>
      </c>
      <c r="S730" s="141" t="str">
        <f t="shared" si="160"/>
        <v>H</v>
      </c>
      <c r="T730" s="24">
        <f>IF(S730="E",SUM($R$5:R730),0)</f>
        <v>0</v>
      </c>
      <c r="U730" s="143">
        <f t="shared" si="161"/>
        <v>0</v>
      </c>
    </row>
    <row r="731" spans="1:21" x14ac:dyDescent="0.25">
      <c r="A731" s="6">
        <v>8.3100000000000094</v>
      </c>
      <c r="B731" s="31" t="s">
        <v>90</v>
      </c>
      <c r="D731" s="87">
        <v>850162001200</v>
      </c>
      <c r="E731" s="3">
        <v>0.6</v>
      </c>
      <c r="K731" s="3">
        <f t="shared" si="162"/>
        <v>537</v>
      </c>
      <c r="L731" s="97" t="str">
        <f>IF(TRIM('Ek.3-A'!F731)&lt;&gt;"","var","yok")</f>
        <v>yok</v>
      </c>
      <c r="M731" s="5" t="str">
        <f>IF('Ek.3-A'!F731="", "", IF(VLOOKUP('Ek.3-A'!F731, Veriler!D:E, 2, 0)=0, "", VLOOKUP('Ek.3-A'!F731, Veriler!D:E, 2, 0)))</f>
        <v/>
      </c>
      <c r="N731" s="5" t="str">
        <f>IF('Ek.3-A'!P731="", "", 'Ek.3-A'!P731)</f>
        <v/>
      </c>
      <c r="O731" s="142">
        <f>'Ek.3-A'!S731</f>
        <v>0</v>
      </c>
      <c r="P731" s="143" t="str">
        <f>'Ek.3-A'!L731</f>
        <v/>
      </c>
      <c r="Q731" s="24" t="str">
        <f>'Ek.3-A'!M731</f>
        <v/>
      </c>
      <c r="R731" s="24">
        <f t="shared" si="159"/>
        <v>0</v>
      </c>
      <c r="S731" s="141" t="str">
        <f t="shared" si="160"/>
        <v>H</v>
      </c>
      <c r="T731" s="24">
        <f>IF(S731="E",SUM($R$5:R731),0)</f>
        <v>0</v>
      </c>
      <c r="U731" s="143">
        <f t="shared" si="161"/>
        <v>0</v>
      </c>
    </row>
    <row r="732" spans="1:21" x14ac:dyDescent="0.25">
      <c r="A732" s="6">
        <v>8.3200000000000092</v>
      </c>
      <c r="B732" s="31" t="s">
        <v>90</v>
      </c>
      <c r="D732" s="89">
        <v>850164000000</v>
      </c>
      <c r="E732" s="3">
        <v>0.6</v>
      </c>
      <c r="K732" s="3">
        <f t="shared" si="162"/>
        <v>538</v>
      </c>
      <c r="L732" s="97" t="str">
        <f>IF(TRIM('Ek.3-A'!F732)&lt;&gt;"","var","yok")</f>
        <v>yok</v>
      </c>
      <c r="M732" s="5" t="str">
        <f>IF('Ek.3-A'!F732="", "", IF(VLOOKUP('Ek.3-A'!F732, Veriler!D:E, 2, 0)=0, "", VLOOKUP('Ek.3-A'!F732, Veriler!D:E, 2, 0)))</f>
        <v/>
      </c>
      <c r="N732" s="5" t="str">
        <f>IF('Ek.3-A'!P732="", "", 'Ek.3-A'!P732)</f>
        <v/>
      </c>
      <c r="O732" s="142">
        <f>'Ek.3-A'!S732</f>
        <v>0</v>
      </c>
      <c r="P732" s="143" t="str">
        <f>'Ek.3-A'!L732</f>
        <v/>
      </c>
      <c r="Q732" s="24" t="str">
        <f>'Ek.3-A'!M732</f>
        <v/>
      </c>
      <c r="R732" s="24">
        <f t="shared" si="159"/>
        <v>0</v>
      </c>
      <c r="S732" s="141" t="str">
        <f t="shared" si="160"/>
        <v>H</v>
      </c>
      <c r="T732" s="24">
        <f>IF(S732="E",SUM($R$5:R732),0)</f>
        <v>0</v>
      </c>
      <c r="U732" s="143">
        <f t="shared" si="161"/>
        <v>0</v>
      </c>
    </row>
    <row r="733" spans="1:21" x14ac:dyDescent="0.25">
      <c r="A733" s="6">
        <v>8.3300000000000107</v>
      </c>
      <c r="B733" s="31" t="s">
        <v>90</v>
      </c>
      <c r="D733" s="87">
        <v>710811000000</v>
      </c>
      <c r="E733" s="3">
        <v>0.6</v>
      </c>
      <c r="K733" s="3">
        <f t="shared" si="162"/>
        <v>539</v>
      </c>
      <c r="L733" s="97" t="str">
        <f>IF(TRIM('Ek.3-A'!F733)&lt;&gt;"","var","yok")</f>
        <v>yok</v>
      </c>
      <c r="M733" s="5" t="str">
        <f>IF('Ek.3-A'!F733="", "", IF(VLOOKUP('Ek.3-A'!F733, Veriler!D:E, 2, 0)=0, "", VLOOKUP('Ek.3-A'!F733, Veriler!D:E, 2, 0)))</f>
        <v/>
      </c>
      <c r="N733" s="5" t="str">
        <f>IF('Ek.3-A'!P733="", "", 'Ek.3-A'!P733)</f>
        <v/>
      </c>
      <c r="O733" s="142">
        <f>'Ek.3-A'!S733</f>
        <v>0</v>
      </c>
      <c r="P733" s="143" t="str">
        <f>'Ek.3-A'!L733</f>
        <v/>
      </c>
      <c r="Q733" s="24" t="str">
        <f>'Ek.3-A'!M733</f>
        <v/>
      </c>
      <c r="R733" s="24">
        <f t="shared" si="159"/>
        <v>0</v>
      </c>
      <c r="S733" s="141" t="str">
        <f t="shared" si="160"/>
        <v>H</v>
      </c>
      <c r="T733" s="24">
        <f>IF(S733="E",SUM($R$5:R733),0)</f>
        <v>0</v>
      </c>
      <c r="U733" s="143">
        <f t="shared" si="161"/>
        <v>0</v>
      </c>
    </row>
    <row r="734" spans="1:21" x14ac:dyDescent="0.25">
      <c r="A734" s="6">
        <v>8.3400000000000105</v>
      </c>
      <c r="B734" s="31" t="s">
        <v>90</v>
      </c>
      <c r="D734" s="89">
        <v>284330000000</v>
      </c>
      <c r="E734" s="3">
        <v>0.6</v>
      </c>
      <c r="K734" s="3">
        <f t="shared" si="162"/>
        <v>540</v>
      </c>
      <c r="L734" s="97" t="str">
        <f>IF(TRIM('Ek.3-A'!F734)&lt;&gt;"","var","yok")</f>
        <v>yok</v>
      </c>
      <c r="M734" s="5" t="str">
        <f>IF('Ek.3-A'!F734="", "", IF(VLOOKUP('Ek.3-A'!F734, Veriler!D:E, 2, 0)=0, "", VLOOKUP('Ek.3-A'!F734, Veriler!D:E, 2, 0)))</f>
        <v/>
      </c>
      <c r="N734" s="5" t="str">
        <f>IF('Ek.3-A'!P734="", "", 'Ek.3-A'!P734)</f>
        <v/>
      </c>
      <c r="O734" s="142">
        <f>'Ek.3-A'!S734</f>
        <v>0</v>
      </c>
      <c r="P734" s="143" t="str">
        <f>'Ek.3-A'!L734</f>
        <v/>
      </c>
      <c r="Q734" s="24" t="str">
        <f>'Ek.3-A'!M734</f>
        <v/>
      </c>
      <c r="R734" s="24">
        <f t="shared" si="159"/>
        <v>0</v>
      </c>
      <c r="S734" s="141" t="str">
        <f t="shared" si="160"/>
        <v>H</v>
      </c>
      <c r="T734" s="24">
        <f>IF(S734="E",SUM($R$5:R734),0)</f>
        <v>0</v>
      </c>
      <c r="U734" s="143">
        <f t="shared" si="161"/>
        <v>0</v>
      </c>
    </row>
    <row r="735" spans="1:21" x14ac:dyDescent="0.25">
      <c r="A735" s="6">
        <v>8.3500000000000103</v>
      </c>
      <c r="B735" s="31" t="s">
        <v>90</v>
      </c>
      <c r="D735" s="87">
        <v>710900000012</v>
      </c>
      <c r="E735" s="3">
        <v>0.6</v>
      </c>
      <c r="K735" s="3">
        <f t="shared" si="162"/>
        <v>541</v>
      </c>
      <c r="L735" s="97" t="str">
        <f>IF(TRIM('Ek.3-A'!F735)&lt;&gt;"","var","yok")</f>
        <v>yok</v>
      </c>
      <c r="M735" s="5" t="str">
        <f>IF('Ek.3-A'!F735="", "", IF(VLOOKUP('Ek.3-A'!F735, Veriler!D:E, 2, 0)=0, "", VLOOKUP('Ek.3-A'!F735, Veriler!D:E, 2, 0)))</f>
        <v/>
      </c>
      <c r="N735" s="5" t="str">
        <f>IF('Ek.3-A'!P735="", "", 'Ek.3-A'!P735)</f>
        <v/>
      </c>
      <c r="O735" s="142">
        <f>'Ek.3-A'!S735</f>
        <v>0</v>
      </c>
      <c r="P735" s="143" t="str">
        <f>'Ek.3-A'!L735</f>
        <v/>
      </c>
      <c r="Q735" s="24" t="str">
        <f>'Ek.3-A'!M735</f>
        <v/>
      </c>
      <c r="R735" s="24">
        <f t="shared" si="159"/>
        <v>0</v>
      </c>
      <c r="S735" s="141" t="str">
        <f t="shared" si="160"/>
        <v>H</v>
      </c>
      <c r="T735" s="24">
        <f>IF(S735="E",SUM($R$5:R735),0)</f>
        <v>0</v>
      </c>
      <c r="U735" s="143">
        <f t="shared" si="161"/>
        <v>0</v>
      </c>
    </row>
    <row r="736" spans="1:21" x14ac:dyDescent="0.25">
      <c r="A736" s="6">
        <v>8.3600000000000101</v>
      </c>
      <c r="B736" s="31" t="s">
        <v>90</v>
      </c>
      <c r="D736" s="89">
        <v>710900000011</v>
      </c>
      <c r="E736" s="3">
        <v>0.6</v>
      </c>
      <c r="K736" s="3">
        <f t="shared" si="162"/>
        <v>542</v>
      </c>
      <c r="L736" s="97" t="str">
        <f>IF(TRIM('Ek.3-A'!F736)&lt;&gt;"","var","yok")</f>
        <v>yok</v>
      </c>
      <c r="M736" s="5" t="str">
        <f>IF('Ek.3-A'!F736="", "", IF(VLOOKUP('Ek.3-A'!F736, Veriler!D:E, 2, 0)=0, "", VLOOKUP('Ek.3-A'!F736, Veriler!D:E, 2, 0)))</f>
        <v/>
      </c>
      <c r="N736" s="5" t="str">
        <f>IF('Ek.3-A'!P736="", "", 'Ek.3-A'!P736)</f>
        <v/>
      </c>
      <c r="O736" s="142">
        <f>'Ek.3-A'!S736</f>
        <v>0</v>
      </c>
      <c r="P736" s="143" t="str">
        <f>'Ek.3-A'!L736</f>
        <v/>
      </c>
      <c r="Q736" s="24" t="str">
        <f>'Ek.3-A'!M736</f>
        <v/>
      </c>
      <c r="R736" s="24">
        <f t="shared" si="159"/>
        <v>0</v>
      </c>
      <c r="S736" s="141" t="str">
        <f t="shared" si="160"/>
        <v>H</v>
      </c>
      <c r="T736" s="24">
        <f>IF(S736="E",SUM($R$5:R736),0)</f>
        <v>0</v>
      </c>
      <c r="U736" s="143">
        <f t="shared" si="161"/>
        <v>0</v>
      </c>
    </row>
    <row r="737" spans="1:21" x14ac:dyDescent="0.25">
      <c r="A737" s="6">
        <v>8.3700000000000099</v>
      </c>
      <c r="B737" s="31" t="s">
        <v>90</v>
      </c>
      <c r="D737" s="87">
        <v>853222000000</v>
      </c>
      <c r="E737" s="3">
        <v>0.6</v>
      </c>
      <c r="K737" s="3">
        <f t="shared" si="162"/>
        <v>543</v>
      </c>
      <c r="L737" s="97" t="str">
        <f>IF(TRIM('Ek.3-A'!F737)&lt;&gt;"","var","yok")</f>
        <v>yok</v>
      </c>
      <c r="M737" s="5" t="str">
        <f>IF('Ek.3-A'!F737="", "", IF(VLOOKUP('Ek.3-A'!F737, Veriler!D:E, 2, 0)=0, "", VLOOKUP('Ek.3-A'!F737, Veriler!D:E, 2, 0)))</f>
        <v/>
      </c>
      <c r="N737" s="5" t="str">
        <f>IF('Ek.3-A'!P737="", "", 'Ek.3-A'!P737)</f>
        <v/>
      </c>
      <c r="O737" s="142">
        <f>'Ek.3-A'!S737</f>
        <v>0</v>
      </c>
      <c r="P737" s="143" t="str">
        <f>'Ek.3-A'!L737</f>
        <v/>
      </c>
      <c r="Q737" s="24" t="str">
        <f>'Ek.3-A'!M737</f>
        <v/>
      </c>
      <c r="R737" s="24">
        <f t="shared" si="159"/>
        <v>0</v>
      </c>
      <c r="S737" s="141" t="str">
        <f t="shared" si="160"/>
        <v>H</v>
      </c>
      <c r="T737" s="24">
        <f>IF(S737="E",SUM($R$5:R737),0)</f>
        <v>0</v>
      </c>
      <c r="U737" s="143">
        <f t="shared" si="161"/>
        <v>0</v>
      </c>
    </row>
    <row r="738" spans="1:21" x14ac:dyDescent="0.25">
      <c r="A738" s="6">
        <v>8.3800000000000097</v>
      </c>
      <c r="B738" s="31" t="s">
        <v>90</v>
      </c>
      <c r="D738" s="89">
        <v>282612000000</v>
      </c>
      <c r="E738" s="3">
        <v>0.6</v>
      </c>
      <c r="K738" s="3">
        <f t="shared" si="162"/>
        <v>544</v>
      </c>
      <c r="L738" s="97" t="str">
        <f>IF(TRIM('Ek.3-A'!F738)&lt;&gt;"","var","yok")</f>
        <v>yok</v>
      </c>
      <c r="M738" s="5" t="str">
        <f>IF('Ek.3-A'!F738="", "", IF(VLOOKUP('Ek.3-A'!F738, Veriler!D:E, 2, 0)=0, "", VLOOKUP('Ek.3-A'!F738, Veriler!D:E, 2, 0)))</f>
        <v/>
      </c>
      <c r="N738" s="5" t="str">
        <f>IF('Ek.3-A'!P738="", "", 'Ek.3-A'!P738)</f>
        <v/>
      </c>
      <c r="O738" s="142">
        <f>'Ek.3-A'!S738</f>
        <v>0</v>
      </c>
      <c r="P738" s="143" t="str">
        <f>'Ek.3-A'!L738</f>
        <v/>
      </c>
      <c r="Q738" s="24" t="str">
        <f>'Ek.3-A'!M738</f>
        <v/>
      </c>
      <c r="R738" s="24">
        <f t="shared" si="159"/>
        <v>0</v>
      </c>
      <c r="S738" s="141" t="str">
        <f t="shared" si="160"/>
        <v>H</v>
      </c>
      <c r="T738" s="24">
        <f>IF(S738="E",SUM($R$5:R738),0)</f>
        <v>0</v>
      </c>
      <c r="U738" s="143">
        <f t="shared" si="161"/>
        <v>0</v>
      </c>
    </row>
    <row r="739" spans="1:21" x14ac:dyDescent="0.25">
      <c r="A739" s="6">
        <v>8.3900000000000095</v>
      </c>
      <c r="B739" s="31" t="s">
        <v>90</v>
      </c>
      <c r="D739" s="87">
        <v>290519001013</v>
      </c>
      <c r="E739" s="3">
        <v>0.6</v>
      </c>
      <c r="K739" s="3">
        <f t="shared" si="162"/>
        <v>545</v>
      </c>
      <c r="L739" s="97" t="str">
        <f>IF(TRIM('Ek.3-A'!F739)&lt;&gt;"","var","yok")</f>
        <v>yok</v>
      </c>
      <c r="M739" s="5" t="str">
        <f>IF('Ek.3-A'!F739="", "", IF(VLOOKUP('Ek.3-A'!F739, Veriler!D:E, 2, 0)=0, "", VLOOKUP('Ek.3-A'!F739, Veriler!D:E, 2, 0)))</f>
        <v/>
      </c>
      <c r="N739" s="5" t="str">
        <f>IF('Ek.3-A'!P739="", "", 'Ek.3-A'!P739)</f>
        <v/>
      </c>
      <c r="O739" s="142">
        <f>'Ek.3-A'!S739</f>
        <v>0</v>
      </c>
      <c r="P739" s="143" t="str">
        <f>'Ek.3-A'!L739</f>
        <v/>
      </c>
      <c r="Q739" s="24" t="str">
        <f>'Ek.3-A'!M739</f>
        <v/>
      </c>
      <c r="R739" s="24">
        <f t="shared" si="159"/>
        <v>0</v>
      </c>
      <c r="S739" s="141" t="str">
        <f t="shared" si="160"/>
        <v>H</v>
      </c>
      <c r="T739" s="24">
        <f>IF(S739="E",SUM($R$5:R739),0)</f>
        <v>0</v>
      </c>
      <c r="U739" s="143">
        <f t="shared" si="161"/>
        <v>0</v>
      </c>
    </row>
    <row r="740" spans="1:21" x14ac:dyDescent="0.25">
      <c r="A740" s="6">
        <v>8.4000000000000092</v>
      </c>
      <c r="B740" s="31" t="s">
        <v>90</v>
      </c>
      <c r="D740" s="89">
        <v>282732000000</v>
      </c>
      <c r="E740" s="3">
        <v>0.6</v>
      </c>
      <c r="K740" s="3">
        <f t="shared" si="162"/>
        <v>546</v>
      </c>
      <c r="L740" s="97" t="str">
        <f>IF(TRIM('Ek.3-A'!F740)&lt;&gt;"","var","yok")</f>
        <v>yok</v>
      </c>
      <c r="M740" s="5" t="str">
        <f>IF('Ek.3-A'!F740="", "", IF(VLOOKUP('Ek.3-A'!F740, Veriler!D:E, 2, 0)=0, "", VLOOKUP('Ek.3-A'!F740, Veriler!D:E, 2, 0)))</f>
        <v/>
      </c>
      <c r="N740" s="5" t="str">
        <f>IF('Ek.3-A'!P740="", "", 'Ek.3-A'!P740)</f>
        <v/>
      </c>
      <c r="O740" s="142">
        <f>'Ek.3-A'!S740</f>
        <v>0</v>
      </c>
      <c r="P740" s="143" t="str">
        <f>'Ek.3-A'!L740</f>
        <v/>
      </c>
      <c r="Q740" s="24" t="str">
        <f>'Ek.3-A'!M740</f>
        <v/>
      </c>
      <c r="R740" s="24">
        <f t="shared" si="159"/>
        <v>0</v>
      </c>
      <c r="S740" s="141" t="str">
        <f t="shared" si="160"/>
        <v>H</v>
      </c>
      <c r="T740" s="24">
        <f>IF(S740="E",SUM($R$5:R740),0)</f>
        <v>0</v>
      </c>
      <c r="U740" s="143">
        <f t="shared" si="161"/>
        <v>0</v>
      </c>
    </row>
    <row r="741" spans="1:21" x14ac:dyDescent="0.25">
      <c r="A741" s="6">
        <v>8.4100000000000108</v>
      </c>
      <c r="B741" s="31" t="s">
        <v>90</v>
      </c>
      <c r="D741" s="87">
        <v>283329800012</v>
      </c>
      <c r="E741" s="3">
        <v>0.6</v>
      </c>
      <c r="L741" s="97"/>
      <c r="M741" s="5"/>
      <c r="N741" s="5"/>
      <c r="O741" s="5"/>
      <c r="Q741" s="23"/>
      <c r="T741" s="24"/>
      <c r="U741" s="25"/>
    </row>
    <row r="742" spans="1:21" x14ac:dyDescent="0.25">
      <c r="A742" s="6">
        <v>8.4200000000000106</v>
      </c>
      <c r="B742" s="31" t="s">
        <v>90</v>
      </c>
      <c r="D742" s="89">
        <v>283330002000</v>
      </c>
      <c r="E742" s="3">
        <v>0.6</v>
      </c>
      <c r="K742" s="3">
        <f>K740+1</f>
        <v>547</v>
      </c>
      <c r="L742" s="97" t="str">
        <f>IF(TRIM('Ek.3-A'!F742)&lt;&gt;"","var","yok")</f>
        <v>yok</v>
      </c>
      <c r="M742" s="5" t="str">
        <f>IF('Ek.3-A'!F742="", "", IF(VLOOKUP('Ek.3-A'!F742, Veriler!D:E, 2, 0)=0, "", VLOOKUP('Ek.3-A'!F742, Veriler!D:E, 2, 0)))</f>
        <v/>
      </c>
      <c r="N742" s="5" t="str">
        <f>IF('Ek.3-A'!P742="", "", 'Ek.3-A'!P742)</f>
        <v/>
      </c>
      <c r="O742" s="142">
        <f>'Ek.3-A'!S742</f>
        <v>0</v>
      </c>
      <c r="P742" s="143" t="str">
        <f>'Ek.3-A'!L742</f>
        <v/>
      </c>
      <c r="Q742" s="24" t="str">
        <f>'Ek.3-A'!M742</f>
        <v/>
      </c>
      <c r="R742" s="24">
        <f t="shared" ref="R742:R755" si="163">IF(L742="var",0,IF(Q742&lt;=0.005,Q742,0))</f>
        <v>0</v>
      </c>
      <c r="S742" s="141" t="str">
        <f t="shared" ref="S742:S755" si="164">IF(Q742&lt;=0.005,"E","H")</f>
        <v>H</v>
      </c>
      <c r="T742" s="24">
        <f>IF(S742="E",SUM($R$5:R742),0)</f>
        <v>0</v>
      </c>
      <c r="U742" s="143">
        <f t="shared" ref="U742:U755" si="165">IF(T742&lt;=0.1, O742, IF(R742&gt;$G$2, R742*O742, $G$2*O742))</f>
        <v>0</v>
      </c>
    </row>
    <row r="743" spans="1:21" x14ac:dyDescent="0.25">
      <c r="A743" s="6">
        <v>8.4300000000000104</v>
      </c>
      <c r="B743" s="31" t="s">
        <v>90</v>
      </c>
      <c r="D743" s="87">
        <v>291570503016</v>
      </c>
      <c r="E743" s="3">
        <v>0.6</v>
      </c>
      <c r="K743" s="3">
        <f t="shared" ref="K743:K755" si="166">K742+1</f>
        <v>548</v>
      </c>
      <c r="L743" s="97" t="str">
        <f>IF(TRIM('Ek.3-A'!F743)&lt;&gt;"","var","yok")</f>
        <v>yok</v>
      </c>
      <c r="M743" s="5" t="str">
        <f>IF('Ek.3-A'!F743="", "", IF(VLOOKUP('Ek.3-A'!F743, Veriler!D:E, 2, 0)=0, "", VLOOKUP('Ek.3-A'!F743, Veriler!D:E, 2, 0)))</f>
        <v/>
      </c>
      <c r="N743" s="5" t="str">
        <f>IF('Ek.3-A'!P743="", "", 'Ek.3-A'!P743)</f>
        <v/>
      </c>
      <c r="O743" s="142">
        <f>'Ek.3-A'!S743</f>
        <v>0</v>
      </c>
      <c r="P743" s="143" t="str">
        <f>'Ek.3-A'!L743</f>
        <v/>
      </c>
      <c r="Q743" s="24" t="str">
        <f>'Ek.3-A'!M743</f>
        <v/>
      </c>
      <c r="R743" s="24">
        <f t="shared" si="163"/>
        <v>0</v>
      </c>
      <c r="S743" s="141" t="str">
        <f t="shared" si="164"/>
        <v>H</v>
      </c>
      <c r="T743" s="24">
        <f>IF(S743="E",SUM($R$5:R743),0)</f>
        <v>0</v>
      </c>
      <c r="U743" s="143">
        <f t="shared" si="165"/>
        <v>0</v>
      </c>
    </row>
    <row r="744" spans="1:21" x14ac:dyDescent="0.25">
      <c r="A744" s="6">
        <v>8.4400000000000102</v>
      </c>
      <c r="B744" s="31" t="s">
        <v>90</v>
      </c>
      <c r="D744" s="89">
        <v>283322000000</v>
      </c>
      <c r="E744" s="3">
        <v>0.6</v>
      </c>
      <c r="K744" s="3">
        <f t="shared" si="166"/>
        <v>549</v>
      </c>
      <c r="L744" s="97" t="str">
        <f>IF(TRIM('Ek.3-A'!F744)&lt;&gt;"","var","yok")</f>
        <v>yok</v>
      </c>
      <c r="M744" s="5" t="str">
        <f>IF('Ek.3-A'!F744="", "", IF(VLOOKUP('Ek.3-A'!F744, Veriler!D:E, 2, 0)=0, "", VLOOKUP('Ek.3-A'!F744, Veriler!D:E, 2, 0)))</f>
        <v/>
      </c>
      <c r="N744" s="5" t="str">
        <f>IF('Ek.3-A'!P744="", "", 'Ek.3-A'!P744)</f>
        <v/>
      </c>
      <c r="O744" s="142">
        <f>'Ek.3-A'!S744</f>
        <v>0</v>
      </c>
      <c r="P744" s="143" t="str">
        <f>'Ek.3-A'!L744</f>
        <v/>
      </c>
      <c r="Q744" s="24" t="str">
        <f>'Ek.3-A'!M744</f>
        <v/>
      </c>
      <c r="R744" s="24">
        <f t="shared" si="163"/>
        <v>0</v>
      </c>
      <c r="S744" s="141" t="str">
        <f t="shared" si="164"/>
        <v>H</v>
      </c>
      <c r="T744" s="24">
        <f>IF(S744="E",SUM($R$5:R744),0)</f>
        <v>0</v>
      </c>
      <c r="U744" s="143">
        <f t="shared" si="165"/>
        <v>0</v>
      </c>
    </row>
    <row r="745" spans="1:21" x14ac:dyDescent="0.25">
      <c r="A745" s="6">
        <v>8.4500000000000099</v>
      </c>
      <c r="B745" s="31" t="s">
        <v>90</v>
      </c>
      <c r="D745" s="87">
        <v>761290200000</v>
      </c>
      <c r="E745" s="3">
        <v>0.6</v>
      </c>
      <c r="K745" s="3">
        <f t="shared" si="166"/>
        <v>550</v>
      </c>
      <c r="L745" s="97" t="str">
        <f>IF(TRIM('Ek.3-A'!F745)&lt;&gt;"","var","yok")</f>
        <v>yok</v>
      </c>
      <c r="M745" s="5" t="str">
        <f>IF('Ek.3-A'!F745="", "", IF(VLOOKUP('Ek.3-A'!F745, Veriler!D:E, 2, 0)=0, "", VLOOKUP('Ek.3-A'!F745, Veriler!D:E, 2, 0)))</f>
        <v/>
      </c>
      <c r="N745" s="5" t="str">
        <f>IF('Ek.3-A'!P745="", "", 'Ek.3-A'!P745)</f>
        <v/>
      </c>
      <c r="O745" s="142">
        <f>'Ek.3-A'!S745</f>
        <v>0</v>
      </c>
      <c r="P745" s="143" t="str">
        <f>'Ek.3-A'!L745</f>
        <v/>
      </c>
      <c r="Q745" s="24" t="str">
        <f>'Ek.3-A'!M745</f>
        <v/>
      </c>
      <c r="R745" s="24">
        <f t="shared" si="163"/>
        <v>0</v>
      </c>
      <c r="S745" s="141" t="str">
        <f t="shared" si="164"/>
        <v>H</v>
      </c>
      <c r="T745" s="24">
        <f>IF(S745="E",SUM($R$5:R745),0)</f>
        <v>0</v>
      </c>
      <c r="U745" s="143">
        <f t="shared" si="165"/>
        <v>0</v>
      </c>
    </row>
    <row r="746" spans="1:21" x14ac:dyDescent="0.25">
      <c r="A746" s="6">
        <v>8.4600000000000097</v>
      </c>
      <c r="B746" s="31" t="s">
        <v>90</v>
      </c>
      <c r="D746" s="89">
        <v>761410000000</v>
      </c>
      <c r="E746" s="3">
        <v>0.6</v>
      </c>
      <c r="K746" s="3">
        <f t="shared" si="166"/>
        <v>551</v>
      </c>
      <c r="L746" s="97" t="str">
        <f>IF(TRIM('Ek.3-A'!F746)&lt;&gt;"","var","yok")</f>
        <v>yok</v>
      </c>
      <c r="M746" s="5" t="str">
        <f>IF('Ek.3-A'!F746="", "", IF(VLOOKUP('Ek.3-A'!F746, Veriler!D:E, 2, 0)=0, "", VLOOKUP('Ek.3-A'!F746, Veriler!D:E, 2, 0)))</f>
        <v/>
      </c>
      <c r="N746" s="5" t="str">
        <f>IF('Ek.3-A'!P746="", "", 'Ek.3-A'!P746)</f>
        <v/>
      </c>
      <c r="O746" s="142">
        <f>'Ek.3-A'!S746</f>
        <v>0</v>
      </c>
      <c r="P746" s="143" t="str">
        <f>'Ek.3-A'!L746</f>
        <v/>
      </c>
      <c r="Q746" s="24" t="str">
        <f>'Ek.3-A'!M746</f>
        <v/>
      </c>
      <c r="R746" s="24">
        <f t="shared" si="163"/>
        <v>0</v>
      </c>
      <c r="S746" s="141" t="str">
        <f t="shared" si="164"/>
        <v>H</v>
      </c>
      <c r="T746" s="24">
        <f>IF(S746="E",SUM($R$5:R746),0)</f>
        <v>0</v>
      </c>
      <c r="U746" s="143">
        <f t="shared" si="165"/>
        <v>0</v>
      </c>
    </row>
    <row r="747" spans="1:21" x14ac:dyDescent="0.25">
      <c r="A747" s="6">
        <v>8.4700000000000095</v>
      </c>
      <c r="B747" s="31" t="s">
        <v>90</v>
      </c>
      <c r="D747" s="87">
        <v>761490000000</v>
      </c>
      <c r="E747" s="3">
        <v>0.6</v>
      </c>
      <c r="K747" s="3">
        <f t="shared" si="166"/>
        <v>552</v>
      </c>
      <c r="L747" s="97" t="str">
        <f>IF(TRIM('Ek.3-A'!F747)&lt;&gt;"","var","yok")</f>
        <v>yok</v>
      </c>
      <c r="M747" s="5" t="str">
        <f>IF('Ek.3-A'!F747="", "", IF(VLOOKUP('Ek.3-A'!F747, Veriler!D:E, 2, 0)=0, "", VLOOKUP('Ek.3-A'!F747, Veriler!D:E, 2, 0)))</f>
        <v/>
      </c>
      <c r="N747" s="5" t="str">
        <f>IF('Ek.3-A'!P747="", "", 'Ek.3-A'!P747)</f>
        <v/>
      </c>
      <c r="O747" s="142">
        <f>'Ek.3-A'!S747</f>
        <v>0</v>
      </c>
      <c r="P747" s="143" t="str">
        <f>'Ek.3-A'!L747</f>
        <v/>
      </c>
      <c r="Q747" s="24" t="str">
        <f>'Ek.3-A'!M747</f>
        <v/>
      </c>
      <c r="R747" s="24">
        <f t="shared" si="163"/>
        <v>0</v>
      </c>
      <c r="S747" s="141" t="str">
        <f t="shared" si="164"/>
        <v>H</v>
      </c>
      <c r="T747" s="24">
        <f>IF(S747="E",SUM($R$5:R747),0)</f>
        <v>0</v>
      </c>
      <c r="U747" s="143">
        <f t="shared" si="165"/>
        <v>0</v>
      </c>
    </row>
    <row r="748" spans="1:21" x14ac:dyDescent="0.25">
      <c r="A748" s="6">
        <v>8.4800000000000093</v>
      </c>
      <c r="B748" s="31" t="s">
        <v>90</v>
      </c>
      <c r="D748" s="89">
        <v>761290800000</v>
      </c>
      <c r="E748" s="3">
        <v>0.6</v>
      </c>
      <c r="K748" s="3">
        <f t="shared" si="166"/>
        <v>553</v>
      </c>
      <c r="L748" s="97" t="str">
        <f>IF(TRIM('Ek.3-A'!F748)&lt;&gt;"","var","yok")</f>
        <v>yok</v>
      </c>
      <c r="M748" s="5" t="str">
        <f>IF('Ek.3-A'!F748="", "", IF(VLOOKUP('Ek.3-A'!F748, Veriler!D:E, 2, 0)=0, "", VLOOKUP('Ek.3-A'!F748, Veriler!D:E, 2, 0)))</f>
        <v/>
      </c>
      <c r="N748" s="5" t="str">
        <f>IF('Ek.3-A'!P748="", "", 'Ek.3-A'!P748)</f>
        <v/>
      </c>
      <c r="O748" s="142">
        <f>'Ek.3-A'!S748</f>
        <v>0</v>
      </c>
      <c r="P748" s="143" t="str">
        <f>'Ek.3-A'!L748</f>
        <v/>
      </c>
      <c r="Q748" s="24" t="str">
        <f>'Ek.3-A'!M748</f>
        <v/>
      </c>
      <c r="R748" s="24">
        <f t="shared" si="163"/>
        <v>0</v>
      </c>
      <c r="S748" s="141" t="str">
        <f t="shared" si="164"/>
        <v>H</v>
      </c>
      <c r="T748" s="24">
        <f>IF(S748="E",SUM($R$5:R748),0)</f>
        <v>0</v>
      </c>
      <c r="U748" s="143">
        <f t="shared" si="165"/>
        <v>0</v>
      </c>
    </row>
    <row r="749" spans="1:21" x14ac:dyDescent="0.25">
      <c r="A749" s="6">
        <v>8.4900000000000109</v>
      </c>
      <c r="B749" s="31" t="s">
        <v>90</v>
      </c>
      <c r="D749" s="87">
        <v>760200190000</v>
      </c>
      <c r="E749" s="3">
        <v>0.6</v>
      </c>
      <c r="K749" s="3">
        <f t="shared" si="166"/>
        <v>554</v>
      </c>
      <c r="L749" s="97" t="str">
        <f>IF(TRIM('Ek.3-A'!F749)&lt;&gt;"","var","yok")</f>
        <v>yok</v>
      </c>
      <c r="M749" s="5" t="str">
        <f>IF('Ek.3-A'!F749="", "", IF(VLOOKUP('Ek.3-A'!F749, Veriler!D:E, 2, 0)=0, "", VLOOKUP('Ek.3-A'!F749, Veriler!D:E, 2, 0)))</f>
        <v/>
      </c>
      <c r="N749" s="5" t="str">
        <f>IF('Ek.3-A'!P749="", "", 'Ek.3-A'!P749)</f>
        <v/>
      </c>
      <c r="O749" s="142">
        <f>'Ek.3-A'!S749</f>
        <v>0</v>
      </c>
      <c r="P749" s="143" t="str">
        <f>'Ek.3-A'!L749</f>
        <v/>
      </c>
      <c r="Q749" s="24" t="str">
        <f>'Ek.3-A'!M749</f>
        <v/>
      </c>
      <c r="R749" s="24">
        <f t="shared" si="163"/>
        <v>0</v>
      </c>
      <c r="S749" s="141" t="str">
        <f t="shared" si="164"/>
        <v>H</v>
      </c>
      <c r="T749" s="24">
        <f>IF(S749="E",SUM($R$5:R749),0)</f>
        <v>0</v>
      </c>
      <c r="U749" s="143">
        <f t="shared" si="165"/>
        <v>0</v>
      </c>
    </row>
    <row r="750" spans="1:21" x14ac:dyDescent="0.25">
      <c r="A750" s="6">
        <v>8.5000000000000107</v>
      </c>
      <c r="B750" s="31" t="s">
        <v>90</v>
      </c>
      <c r="D750" s="89">
        <v>761520000015</v>
      </c>
      <c r="E750" s="3">
        <v>0.6</v>
      </c>
      <c r="K750" s="3">
        <f t="shared" si="166"/>
        <v>555</v>
      </c>
      <c r="L750" s="97" t="str">
        <f>IF(TRIM('Ek.3-A'!F750)&lt;&gt;"","var","yok")</f>
        <v>yok</v>
      </c>
      <c r="M750" s="5" t="str">
        <f>IF('Ek.3-A'!F750="", "", IF(VLOOKUP('Ek.3-A'!F750, Veriler!D:E, 2, 0)=0, "", VLOOKUP('Ek.3-A'!F750, Veriler!D:E, 2, 0)))</f>
        <v/>
      </c>
      <c r="N750" s="5" t="str">
        <f>IF('Ek.3-A'!P750="", "", 'Ek.3-A'!P750)</f>
        <v/>
      </c>
      <c r="O750" s="142">
        <f>'Ek.3-A'!S750</f>
        <v>0</v>
      </c>
      <c r="P750" s="143" t="str">
        <f>'Ek.3-A'!L750</f>
        <v/>
      </c>
      <c r="Q750" s="24" t="str">
        <f>'Ek.3-A'!M750</f>
        <v/>
      </c>
      <c r="R750" s="24">
        <f t="shared" si="163"/>
        <v>0</v>
      </c>
      <c r="S750" s="141" t="str">
        <f t="shared" si="164"/>
        <v>H</v>
      </c>
      <c r="T750" s="24">
        <f>IF(S750="E",SUM($R$5:R750),0)</f>
        <v>0</v>
      </c>
      <c r="U750" s="143">
        <f t="shared" si="165"/>
        <v>0</v>
      </c>
    </row>
    <row r="751" spans="1:21" x14ac:dyDescent="0.25">
      <c r="A751" s="6">
        <v>8.5100000000000104</v>
      </c>
      <c r="B751" s="31" t="s">
        <v>90</v>
      </c>
      <c r="D751" s="87">
        <v>283330001000</v>
      </c>
      <c r="E751" s="3">
        <v>0.6</v>
      </c>
      <c r="K751" s="3">
        <f t="shared" si="166"/>
        <v>556</v>
      </c>
      <c r="L751" s="97" t="str">
        <f>IF(TRIM('Ek.3-A'!F751)&lt;&gt;"","var","yok")</f>
        <v>yok</v>
      </c>
      <c r="M751" s="5" t="str">
        <f>IF('Ek.3-A'!F751="", "", IF(VLOOKUP('Ek.3-A'!F751, Veriler!D:E, 2, 0)=0, "", VLOOKUP('Ek.3-A'!F751, Veriler!D:E, 2, 0)))</f>
        <v/>
      </c>
      <c r="N751" s="5" t="str">
        <f>IF('Ek.3-A'!P751="", "", 'Ek.3-A'!P751)</f>
        <v/>
      </c>
      <c r="O751" s="142">
        <f>'Ek.3-A'!S751</f>
        <v>0</v>
      </c>
      <c r="P751" s="143" t="str">
        <f>'Ek.3-A'!L751</f>
        <v/>
      </c>
      <c r="Q751" s="24" t="str">
        <f>'Ek.3-A'!M751</f>
        <v/>
      </c>
      <c r="R751" s="24">
        <f t="shared" si="163"/>
        <v>0</v>
      </c>
      <c r="S751" s="141" t="str">
        <f t="shared" si="164"/>
        <v>H</v>
      </c>
      <c r="T751" s="24">
        <f>IF(S751="E",SUM($R$5:R751),0)</f>
        <v>0</v>
      </c>
      <c r="U751" s="143">
        <f t="shared" si="165"/>
        <v>0</v>
      </c>
    </row>
    <row r="752" spans="1:21" x14ac:dyDescent="0.25">
      <c r="A752" s="6">
        <v>8.5200000000000102</v>
      </c>
      <c r="B752" s="31" t="s">
        <v>90</v>
      </c>
      <c r="D752" s="89">
        <v>284390100000</v>
      </c>
      <c r="E752" s="3">
        <v>0.6</v>
      </c>
      <c r="K752" s="3">
        <f t="shared" si="166"/>
        <v>557</v>
      </c>
      <c r="L752" s="97" t="str">
        <f>IF(TRIM('Ek.3-A'!F752)&lt;&gt;"","var","yok")</f>
        <v>yok</v>
      </c>
      <c r="M752" s="5" t="str">
        <f>IF('Ek.3-A'!F752="", "", IF(VLOOKUP('Ek.3-A'!F752, Veriler!D:E, 2, 0)=0, "", VLOOKUP('Ek.3-A'!F752, Veriler!D:E, 2, 0)))</f>
        <v/>
      </c>
      <c r="N752" s="5" t="str">
        <f>IF('Ek.3-A'!P752="", "", 'Ek.3-A'!P752)</f>
        <v/>
      </c>
      <c r="O752" s="142">
        <f>'Ek.3-A'!S752</f>
        <v>0</v>
      </c>
      <c r="P752" s="143" t="str">
        <f>'Ek.3-A'!L752</f>
        <v/>
      </c>
      <c r="Q752" s="24" t="str">
        <f>'Ek.3-A'!M752</f>
        <v/>
      </c>
      <c r="R752" s="24">
        <f t="shared" si="163"/>
        <v>0</v>
      </c>
      <c r="S752" s="141" t="str">
        <f t="shared" si="164"/>
        <v>H</v>
      </c>
      <c r="T752" s="24">
        <f>IF(S752="E",SUM($R$5:R752),0)</f>
        <v>0</v>
      </c>
      <c r="U752" s="143">
        <f t="shared" si="165"/>
        <v>0</v>
      </c>
    </row>
    <row r="753" spans="1:41" x14ac:dyDescent="0.25">
      <c r="A753" s="6">
        <v>8.53000000000001</v>
      </c>
      <c r="B753" s="31" t="s">
        <v>90</v>
      </c>
      <c r="D753" s="87">
        <v>293220909013</v>
      </c>
      <c r="E753" s="3">
        <v>0.6</v>
      </c>
      <c r="K753" s="3">
        <f t="shared" si="166"/>
        <v>558</v>
      </c>
      <c r="L753" s="97" t="str">
        <f>IF(TRIM('Ek.3-A'!F753)&lt;&gt;"","var","yok")</f>
        <v>yok</v>
      </c>
      <c r="M753" s="5" t="str">
        <f>IF('Ek.3-A'!F753="", "", IF(VLOOKUP('Ek.3-A'!F753, Veriler!D:E, 2, 0)=0, "", VLOOKUP('Ek.3-A'!F753, Veriler!D:E, 2, 0)))</f>
        <v/>
      </c>
      <c r="N753" s="5" t="str">
        <f>IF('Ek.3-A'!P753="", "", 'Ek.3-A'!P753)</f>
        <v/>
      </c>
      <c r="O753" s="142">
        <f>'Ek.3-A'!S753</f>
        <v>0</v>
      </c>
      <c r="P753" s="143" t="str">
        <f>'Ek.3-A'!L753</f>
        <v/>
      </c>
      <c r="Q753" s="24" t="str">
        <f>'Ek.3-A'!M753</f>
        <v/>
      </c>
      <c r="R753" s="24">
        <f t="shared" si="163"/>
        <v>0</v>
      </c>
      <c r="S753" s="141" t="str">
        <f t="shared" si="164"/>
        <v>H</v>
      </c>
      <c r="T753" s="24">
        <f>IF(S753="E",SUM($R$5:R753),0)</f>
        <v>0</v>
      </c>
      <c r="U753" s="143">
        <f t="shared" si="165"/>
        <v>0</v>
      </c>
    </row>
    <row r="754" spans="1:41" x14ac:dyDescent="0.25">
      <c r="A754" s="6">
        <v>8.5400000000000098</v>
      </c>
      <c r="B754" s="31" t="s">
        <v>90</v>
      </c>
      <c r="D754" s="89">
        <v>292090709000</v>
      </c>
      <c r="E754" s="3">
        <v>0.6</v>
      </c>
      <c r="K754" s="3">
        <f t="shared" si="166"/>
        <v>559</v>
      </c>
      <c r="L754" s="97" t="str">
        <f>IF(TRIM('Ek.3-A'!F754)&lt;&gt;"","var","yok")</f>
        <v>yok</v>
      </c>
      <c r="M754" s="5" t="str">
        <f>IF('Ek.3-A'!F754="", "", IF(VLOOKUP('Ek.3-A'!F754, Veriler!D:E, 2, 0)=0, "", VLOOKUP('Ek.3-A'!F754, Veriler!D:E, 2, 0)))</f>
        <v/>
      </c>
      <c r="N754" s="5" t="str">
        <f>IF('Ek.3-A'!P754="", "", 'Ek.3-A'!P754)</f>
        <v/>
      </c>
      <c r="O754" s="142">
        <f>'Ek.3-A'!S754</f>
        <v>0</v>
      </c>
      <c r="P754" s="143" t="str">
        <f>'Ek.3-A'!L754</f>
        <v/>
      </c>
      <c r="Q754" s="24" t="str">
        <f>'Ek.3-A'!M754</f>
        <v/>
      </c>
      <c r="R754" s="24">
        <f t="shared" si="163"/>
        <v>0</v>
      </c>
      <c r="S754" s="141" t="str">
        <f t="shared" si="164"/>
        <v>H</v>
      </c>
      <c r="T754" s="24">
        <f>IF(S754="E",SUM($R$5:R754),0)</f>
        <v>0</v>
      </c>
      <c r="U754" s="143">
        <f t="shared" si="165"/>
        <v>0</v>
      </c>
    </row>
    <row r="755" spans="1:41" x14ac:dyDescent="0.25">
      <c r="A755" s="6">
        <v>8.5500000000000096</v>
      </c>
      <c r="B755" s="31" t="s">
        <v>90</v>
      </c>
      <c r="D755" s="87">
        <v>281129909000</v>
      </c>
      <c r="E755" s="3">
        <v>0.6</v>
      </c>
      <c r="K755" s="3">
        <f t="shared" si="166"/>
        <v>560</v>
      </c>
      <c r="L755" s="97" t="str">
        <f>IF(TRIM('Ek.3-A'!F755)&lt;&gt;"","var","yok")</f>
        <v>yok</v>
      </c>
      <c r="M755" s="5" t="str">
        <f>IF('Ek.3-A'!F755="", "", IF(VLOOKUP('Ek.3-A'!F755, Veriler!D:E, 2, 0)=0, "", VLOOKUP('Ek.3-A'!F755, Veriler!D:E, 2, 0)))</f>
        <v/>
      </c>
      <c r="N755" s="5" t="str">
        <f>IF('Ek.3-A'!P755="", "", 'Ek.3-A'!P755)</f>
        <v/>
      </c>
      <c r="O755" s="142">
        <f>'Ek.3-A'!S755</f>
        <v>0</v>
      </c>
      <c r="P755" s="143" t="str">
        <f>'Ek.3-A'!L755</f>
        <v/>
      </c>
      <c r="Q755" s="24" t="str">
        <f>'Ek.3-A'!M755</f>
        <v/>
      </c>
      <c r="R755" s="24">
        <f t="shared" si="163"/>
        <v>0</v>
      </c>
      <c r="S755" s="141" t="str">
        <f t="shared" si="164"/>
        <v>H</v>
      </c>
      <c r="T755" s="24">
        <f>IF(S755="E",SUM($R$5:R755),0)</f>
        <v>0</v>
      </c>
      <c r="U755" s="143">
        <f t="shared" si="165"/>
        <v>0</v>
      </c>
    </row>
    <row r="756" spans="1:41" x14ac:dyDescent="0.25">
      <c r="A756" s="6">
        <v>8.5600000000000094</v>
      </c>
      <c r="B756" s="31" t="s">
        <v>90</v>
      </c>
      <c r="D756" s="89">
        <v>281290000018</v>
      </c>
      <c r="E756" s="3">
        <v>0.6</v>
      </c>
      <c r="T756" s="24"/>
      <c r="U756" s="25"/>
      <c r="AO756" s="140">
        <f>'Ek.3-A'!L756</f>
        <v>0</v>
      </c>
    </row>
    <row r="757" spans="1:41" x14ac:dyDescent="0.25">
      <c r="A757" s="6">
        <v>8.5700000000000092</v>
      </c>
      <c r="B757" s="31" t="s">
        <v>90</v>
      </c>
      <c r="D757" s="87">
        <v>292146000029</v>
      </c>
      <c r="E757" s="3">
        <v>0.6</v>
      </c>
      <c r="T757" s="24"/>
      <c r="U757" s="25"/>
      <c r="AO757" s="140"/>
    </row>
    <row r="758" spans="1:41" x14ac:dyDescent="0.25">
      <c r="A758" s="6">
        <v>8.5800000000000107</v>
      </c>
      <c r="B758" s="31" t="s">
        <v>90</v>
      </c>
      <c r="D758" s="89">
        <v>293890909013</v>
      </c>
      <c r="E758" s="3">
        <v>0.6</v>
      </c>
      <c r="T758" s="24"/>
      <c r="U758" s="25"/>
      <c r="AO758" s="140"/>
    </row>
    <row r="759" spans="1:41" x14ac:dyDescent="0.25">
      <c r="A759" s="6">
        <v>8.5900000000000105</v>
      </c>
      <c r="B759" s="31" t="s">
        <v>90</v>
      </c>
      <c r="D759" s="87">
        <v>291560190015</v>
      </c>
      <c r="E759" s="3">
        <v>0.6</v>
      </c>
      <c r="T759" s="24"/>
      <c r="U759" s="25"/>
      <c r="AO759" s="140"/>
    </row>
    <row r="760" spans="1:41" x14ac:dyDescent="0.25">
      <c r="A760" s="6">
        <v>8.6000000000000103</v>
      </c>
      <c r="B760" s="31" t="s">
        <v>90</v>
      </c>
      <c r="D760" s="89">
        <v>291560901000</v>
      </c>
      <c r="E760" s="3">
        <v>0.6</v>
      </c>
      <c r="T760" s="24"/>
      <c r="U760" s="25"/>
    </row>
    <row r="761" spans="1:41" x14ac:dyDescent="0.25">
      <c r="A761" s="6">
        <v>8.6100000000000101</v>
      </c>
      <c r="B761" s="31" t="s">
        <v>90</v>
      </c>
      <c r="D761" s="87">
        <v>292239000018</v>
      </c>
      <c r="E761" s="3">
        <v>0.6</v>
      </c>
      <c r="T761" s="24"/>
      <c r="U761" s="25"/>
    </row>
    <row r="762" spans="1:41" x14ac:dyDescent="0.25">
      <c r="A762" s="6">
        <v>8.6200000000000099</v>
      </c>
      <c r="B762" s="31" t="s">
        <v>90</v>
      </c>
      <c r="D762" s="89">
        <v>292229009012</v>
      </c>
      <c r="E762" s="3">
        <v>0.6</v>
      </c>
      <c r="T762" s="24"/>
      <c r="U762" s="25"/>
    </row>
    <row r="763" spans="1:41" x14ac:dyDescent="0.25">
      <c r="A763" s="6">
        <v>8.6300000000000097</v>
      </c>
      <c r="B763" s="31" t="s">
        <v>90</v>
      </c>
      <c r="D763" s="87">
        <v>392190410000</v>
      </c>
      <c r="E763" s="3">
        <v>0.6</v>
      </c>
      <c r="T763" s="24"/>
      <c r="U763" s="25"/>
    </row>
    <row r="764" spans="1:41" x14ac:dyDescent="0.25">
      <c r="A764" s="6">
        <v>8.6400000000000095</v>
      </c>
      <c r="B764" s="31" t="s">
        <v>90</v>
      </c>
      <c r="D764" s="89">
        <v>392093000000</v>
      </c>
      <c r="E764" s="3">
        <v>0.6</v>
      </c>
      <c r="T764" s="24"/>
      <c r="U764" s="25"/>
    </row>
    <row r="765" spans="1:41" x14ac:dyDescent="0.25">
      <c r="A765" s="6">
        <v>8.6500000000000092</v>
      </c>
      <c r="B765" s="31" t="s">
        <v>90</v>
      </c>
      <c r="D765" s="87">
        <v>292700000024</v>
      </c>
      <c r="E765" s="3">
        <v>0.6</v>
      </c>
      <c r="K765" s="3">
        <f>K755+1</f>
        <v>561</v>
      </c>
      <c r="L765" s="97" t="str">
        <f>IF(TRIM('Ek.3-A'!F765)&lt;&gt;"","var","yok")</f>
        <v>yok</v>
      </c>
      <c r="M765" s="5" t="str">
        <f>IF('Ek.3-A'!F765="", "", IF(VLOOKUP('Ek.3-A'!F765, Veriler!D:E, 2, 0)=0, "", VLOOKUP('Ek.3-A'!F765, Veriler!D:E, 2, 0)))</f>
        <v/>
      </c>
      <c r="N765" s="5" t="str">
        <f>IF('Ek.3-A'!P765="", "", 'Ek.3-A'!P765)</f>
        <v/>
      </c>
      <c r="O765" s="142">
        <f>'Ek.3-A'!S765</f>
        <v>0</v>
      </c>
      <c r="P765" s="143" t="str">
        <f>'Ek.3-A'!L765</f>
        <v/>
      </c>
      <c r="Q765" s="24" t="str">
        <f>'Ek.3-A'!M765</f>
        <v/>
      </c>
      <c r="R765" s="24">
        <f t="shared" ref="R765:R778" si="167">IF(L765="var",0,IF(Q765&lt;=0.005,Q765,0))</f>
        <v>0</v>
      </c>
      <c r="S765" s="141" t="str">
        <f t="shared" ref="S765:S778" si="168">IF(Q765&lt;=0.005,"E","H")</f>
        <v>H</v>
      </c>
      <c r="T765" s="24">
        <f>IF(S765="E",SUM($R$5:R765),0)</f>
        <v>0</v>
      </c>
      <c r="U765" s="143">
        <f t="shared" ref="U765:U778" si="169">IF(T765&lt;=0.1, O765, IF(R765&gt;$G$2, R765*O765, $G$2*O765))</f>
        <v>0</v>
      </c>
    </row>
    <row r="766" spans="1:41" x14ac:dyDescent="0.25">
      <c r="A766" s="6">
        <v>8.6600000000000108</v>
      </c>
      <c r="B766" s="31" t="s">
        <v>90</v>
      </c>
      <c r="D766" s="89">
        <v>292239000011</v>
      </c>
      <c r="E766" s="3">
        <v>0.6</v>
      </c>
      <c r="K766" s="3">
        <f t="shared" ref="K766:K778" si="170">K765+1</f>
        <v>562</v>
      </c>
      <c r="L766" s="97" t="str">
        <f>IF(TRIM('Ek.3-A'!F766)&lt;&gt;"","var","yok")</f>
        <v>yok</v>
      </c>
      <c r="M766" s="5" t="str">
        <f>IF('Ek.3-A'!F766="", "", IF(VLOOKUP('Ek.3-A'!F766, Veriler!D:E, 2, 0)=0, "", VLOOKUP('Ek.3-A'!F766, Veriler!D:E, 2, 0)))</f>
        <v/>
      </c>
      <c r="N766" s="5" t="str">
        <f>IF('Ek.3-A'!P766="", "", 'Ek.3-A'!P766)</f>
        <v/>
      </c>
      <c r="O766" s="142">
        <f>'Ek.3-A'!S766</f>
        <v>0</v>
      </c>
      <c r="P766" s="143" t="str">
        <f>'Ek.3-A'!L766</f>
        <v/>
      </c>
      <c r="Q766" s="24" t="str">
        <f>'Ek.3-A'!M766</f>
        <v/>
      </c>
      <c r="R766" s="24">
        <f t="shared" si="167"/>
        <v>0</v>
      </c>
      <c r="S766" s="141" t="str">
        <f t="shared" si="168"/>
        <v>H</v>
      </c>
      <c r="T766" s="24">
        <f>IF(S766="E",SUM($R$5:R766),0)</f>
        <v>0</v>
      </c>
      <c r="U766" s="143">
        <f t="shared" si="169"/>
        <v>0</v>
      </c>
    </row>
    <row r="767" spans="1:41" x14ac:dyDescent="0.25">
      <c r="A767" s="6">
        <v>8.6700000000000106</v>
      </c>
      <c r="B767" s="31" t="s">
        <v>90</v>
      </c>
      <c r="D767" s="87">
        <v>292229009011</v>
      </c>
      <c r="E767" s="3">
        <v>0.6</v>
      </c>
      <c r="K767" s="3">
        <f t="shared" si="170"/>
        <v>563</v>
      </c>
      <c r="L767" s="97" t="str">
        <f>IF(TRIM('Ek.3-A'!F767)&lt;&gt;"","var","yok")</f>
        <v>yok</v>
      </c>
      <c r="M767" s="5" t="str">
        <f>IF('Ek.3-A'!F767="", "", IF(VLOOKUP('Ek.3-A'!F767, Veriler!D:E, 2, 0)=0, "", VLOOKUP('Ek.3-A'!F767, Veriler!D:E, 2, 0)))</f>
        <v/>
      </c>
      <c r="N767" s="5" t="str">
        <f>IF('Ek.3-A'!P767="", "", 'Ek.3-A'!P767)</f>
        <v/>
      </c>
      <c r="O767" s="142">
        <f>'Ek.3-A'!S767</f>
        <v>0</v>
      </c>
      <c r="P767" s="143" t="str">
        <f>'Ek.3-A'!L767</f>
        <v/>
      </c>
      <c r="Q767" s="24" t="str">
        <f>'Ek.3-A'!M767</f>
        <v/>
      </c>
      <c r="R767" s="24">
        <f t="shared" si="167"/>
        <v>0</v>
      </c>
      <c r="S767" s="141" t="str">
        <f t="shared" si="168"/>
        <v>H</v>
      </c>
      <c r="T767" s="24">
        <f>IF(S767="E",SUM($R$5:R767),0)</f>
        <v>0</v>
      </c>
      <c r="U767" s="143">
        <f t="shared" si="169"/>
        <v>0</v>
      </c>
    </row>
    <row r="768" spans="1:41" x14ac:dyDescent="0.25">
      <c r="A768" s="6">
        <v>8.6800000000000104</v>
      </c>
      <c r="B768" s="31" t="s">
        <v>90</v>
      </c>
      <c r="D768" s="89">
        <v>292221000021</v>
      </c>
      <c r="E768" s="3">
        <v>0.6</v>
      </c>
      <c r="K768" s="3">
        <f t="shared" si="170"/>
        <v>564</v>
      </c>
      <c r="L768" s="97" t="str">
        <f>IF(TRIM('Ek.3-A'!F768)&lt;&gt;"","var","yok")</f>
        <v>yok</v>
      </c>
      <c r="M768" s="5" t="str">
        <f>IF('Ek.3-A'!F768="", "", IF(VLOOKUP('Ek.3-A'!F768, Veriler!D:E, 2, 0)=0, "", VLOOKUP('Ek.3-A'!F768, Veriler!D:E, 2, 0)))</f>
        <v/>
      </c>
      <c r="N768" s="5" t="str">
        <f>IF('Ek.3-A'!P768="", "", 'Ek.3-A'!P768)</f>
        <v/>
      </c>
      <c r="O768" s="142">
        <f>'Ek.3-A'!S768</f>
        <v>0</v>
      </c>
      <c r="P768" s="143" t="str">
        <f>'Ek.3-A'!L768</f>
        <v/>
      </c>
      <c r="Q768" s="24" t="str">
        <f>'Ek.3-A'!M768</f>
        <v/>
      </c>
      <c r="R768" s="24">
        <f t="shared" si="167"/>
        <v>0</v>
      </c>
      <c r="S768" s="141" t="str">
        <f t="shared" si="168"/>
        <v>H</v>
      </c>
      <c r="T768" s="24">
        <f>IF(S768="E",SUM($R$5:R768),0)</f>
        <v>0</v>
      </c>
      <c r="U768" s="143">
        <f t="shared" si="169"/>
        <v>0</v>
      </c>
    </row>
    <row r="769" spans="1:21" x14ac:dyDescent="0.25">
      <c r="A769" s="6">
        <v>8.6900000000000102</v>
      </c>
      <c r="B769" s="31" t="s">
        <v>90</v>
      </c>
      <c r="D769" s="87">
        <v>293491000029</v>
      </c>
      <c r="E769" s="3">
        <v>0.6</v>
      </c>
      <c r="K769" s="3">
        <f t="shared" si="170"/>
        <v>565</v>
      </c>
      <c r="L769" s="97" t="str">
        <f>IF(TRIM('Ek.3-A'!F769)&lt;&gt;"","var","yok")</f>
        <v>yok</v>
      </c>
      <c r="M769" s="5" t="str">
        <f>IF('Ek.3-A'!F769="", "", IF(VLOOKUP('Ek.3-A'!F769, Veriler!D:E, 2, 0)=0, "", VLOOKUP('Ek.3-A'!F769, Veriler!D:E, 2, 0)))</f>
        <v/>
      </c>
      <c r="N769" s="5" t="str">
        <f>IF('Ek.3-A'!P769="", "", 'Ek.3-A'!P769)</f>
        <v/>
      </c>
      <c r="O769" s="142">
        <f>'Ek.3-A'!S769</f>
        <v>0</v>
      </c>
      <c r="P769" s="143" t="str">
        <f>'Ek.3-A'!L769</f>
        <v/>
      </c>
      <c r="Q769" s="24" t="str">
        <f>'Ek.3-A'!M769</f>
        <v/>
      </c>
      <c r="R769" s="24">
        <f t="shared" si="167"/>
        <v>0</v>
      </c>
      <c r="S769" s="141" t="str">
        <f t="shared" si="168"/>
        <v>H</v>
      </c>
      <c r="T769" s="24">
        <f>IF(S769="E",SUM($R$5:R769),0)</f>
        <v>0</v>
      </c>
      <c r="U769" s="143">
        <f t="shared" si="169"/>
        <v>0</v>
      </c>
    </row>
    <row r="770" spans="1:21" x14ac:dyDescent="0.25">
      <c r="A770" s="6">
        <v>8.7000000000000099</v>
      </c>
      <c r="B770" s="31" t="s">
        <v>90</v>
      </c>
      <c r="D770" s="89">
        <v>294110000013</v>
      </c>
      <c r="E770" s="3">
        <v>0.6</v>
      </c>
      <c r="K770" s="3">
        <f t="shared" si="170"/>
        <v>566</v>
      </c>
      <c r="L770" s="97" t="str">
        <f>IF(TRIM('Ek.3-A'!F770)&lt;&gt;"","var","yok")</f>
        <v>yok</v>
      </c>
      <c r="M770" s="5" t="str">
        <f>IF('Ek.3-A'!F770="", "", IF(VLOOKUP('Ek.3-A'!F770, Veriler!D:E, 2, 0)=0, "", VLOOKUP('Ek.3-A'!F770, Veriler!D:E, 2, 0)))</f>
        <v/>
      </c>
      <c r="N770" s="5" t="str">
        <f>IF('Ek.3-A'!P770="", "", 'Ek.3-A'!P770)</f>
        <v/>
      </c>
      <c r="O770" s="142">
        <f>'Ek.3-A'!S770</f>
        <v>0</v>
      </c>
      <c r="P770" s="143" t="str">
        <f>'Ek.3-A'!L770</f>
        <v/>
      </c>
      <c r="Q770" s="24" t="str">
        <f>'Ek.3-A'!M770</f>
        <v/>
      </c>
      <c r="R770" s="24">
        <f t="shared" si="167"/>
        <v>0</v>
      </c>
      <c r="S770" s="141" t="str">
        <f t="shared" si="168"/>
        <v>H</v>
      </c>
      <c r="T770" s="24">
        <f>IF(S770="E",SUM($R$5:R770),0)</f>
        <v>0</v>
      </c>
      <c r="U770" s="143">
        <f t="shared" si="169"/>
        <v>0</v>
      </c>
    </row>
    <row r="771" spans="1:21" x14ac:dyDescent="0.25">
      <c r="A771" s="6">
        <v>8.7100000000000097</v>
      </c>
      <c r="B771" s="31" t="s">
        <v>90</v>
      </c>
      <c r="D771" s="87">
        <v>294110000019</v>
      </c>
      <c r="E771" s="3">
        <v>0.6</v>
      </c>
      <c r="K771" s="3">
        <f t="shared" si="170"/>
        <v>567</v>
      </c>
      <c r="L771" s="97" t="str">
        <f>IF(TRIM('Ek.3-A'!F771)&lt;&gt;"","var","yok")</f>
        <v>yok</v>
      </c>
      <c r="M771" s="5" t="str">
        <f>IF('Ek.3-A'!F771="", "", IF(VLOOKUP('Ek.3-A'!F771, Veriler!D:E, 2, 0)=0, "", VLOOKUP('Ek.3-A'!F771, Veriler!D:E, 2, 0)))</f>
        <v/>
      </c>
      <c r="N771" s="5" t="str">
        <f>IF('Ek.3-A'!P771="", "", 'Ek.3-A'!P771)</f>
        <v/>
      </c>
      <c r="O771" s="142">
        <f>'Ek.3-A'!S771</f>
        <v>0</v>
      </c>
      <c r="P771" s="143" t="str">
        <f>'Ek.3-A'!L771</f>
        <v/>
      </c>
      <c r="Q771" s="24" t="str">
        <f>'Ek.3-A'!M771</f>
        <v/>
      </c>
      <c r="R771" s="24">
        <f t="shared" si="167"/>
        <v>0</v>
      </c>
      <c r="S771" s="141" t="str">
        <f t="shared" si="168"/>
        <v>H</v>
      </c>
      <c r="T771" s="24">
        <f>IF(S771="E",SUM($R$5:R771),0)</f>
        <v>0</v>
      </c>
      <c r="U771" s="143">
        <f t="shared" si="169"/>
        <v>0</v>
      </c>
    </row>
    <row r="772" spans="1:21" x14ac:dyDescent="0.25">
      <c r="A772" s="6">
        <v>8.7200000000000095</v>
      </c>
      <c r="B772" s="31" t="s">
        <v>90</v>
      </c>
      <c r="D772" s="89">
        <v>281420000000</v>
      </c>
      <c r="E772" s="3">
        <v>0.6</v>
      </c>
      <c r="K772" s="3">
        <f t="shared" si="170"/>
        <v>568</v>
      </c>
      <c r="L772" s="97" t="str">
        <f>IF(TRIM('Ek.3-A'!F772)&lt;&gt;"","var","yok")</f>
        <v>yok</v>
      </c>
      <c r="M772" s="5" t="str">
        <f>IF('Ek.3-A'!F772="", "", IF(VLOOKUP('Ek.3-A'!F772, Veriler!D:E, 2, 0)=0, "", VLOOKUP('Ek.3-A'!F772, Veriler!D:E, 2, 0)))</f>
        <v/>
      </c>
      <c r="N772" s="5" t="str">
        <f>IF('Ek.3-A'!P772="", "", 'Ek.3-A'!P772)</f>
        <v/>
      </c>
      <c r="O772" s="142">
        <f>'Ek.3-A'!S772</f>
        <v>0</v>
      </c>
      <c r="P772" s="143" t="str">
        <f>'Ek.3-A'!L772</f>
        <v/>
      </c>
      <c r="Q772" s="24" t="str">
        <f>'Ek.3-A'!M772</f>
        <v/>
      </c>
      <c r="R772" s="24">
        <f t="shared" si="167"/>
        <v>0</v>
      </c>
      <c r="S772" s="141" t="str">
        <f t="shared" si="168"/>
        <v>H</v>
      </c>
      <c r="T772" s="24">
        <f>IF(S772="E",SUM($R$5:R772),0)</f>
        <v>0</v>
      </c>
      <c r="U772" s="143">
        <f t="shared" si="169"/>
        <v>0</v>
      </c>
    </row>
    <row r="773" spans="1:21" x14ac:dyDescent="0.25">
      <c r="A773" s="6">
        <v>8.7300000000000093</v>
      </c>
      <c r="B773" s="31" t="s">
        <v>90</v>
      </c>
      <c r="D773" s="87">
        <v>283699174000</v>
      </c>
      <c r="E773" s="3">
        <v>0.6</v>
      </c>
      <c r="K773" s="3">
        <f t="shared" si="170"/>
        <v>569</v>
      </c>
      <c r="L773" s="97" t="str">
        <f>IF(TRIM('Ek.3-A'!F773)&lt;&gt;"","var","yok")</f>
        <v>yok</v>
      </c>
      <c r="M773" s="5" t="str">
        <f>IF('Ek.3-A'!F773="", "", IF(VLOOKUP('Ek.3-A'!F773, Veriler!D:E, 2, 0)=0, "", VLOOKUP('Ek.3-A'!F773, Veriler!D:E, 2, 0)))</f>
        <v/>
      </c>
      <c r="N773" s="5" t="str">
        <f>IF('Ek.3-A'!P773="", "", 'Ek.3-A'!P773)</f>
        <v/>
      </c>
      <c r="O773" s="142">
        <f>'Ek.3-A'!S773</f>
        <v>0</v>
      </c>
      <c r="P773" s="143" t="str">
        <f>'Ek.3-A'!L773</f>
        <v/>
      </c>
      <c r="Q773" s="24" t="str">
        <f>'Ek.3-A'!M773</f>
        <v/>
      </c>
      <c r="R773" s="24">
        <f t="shared" si="167"/>
        <v>0</v>
      </c>
      <c r="S773" s="141" t="str">
        <f t="shared" si="168"/>
        <v>H</v>
      </c>
      <c r="T773" s="24">
        <f>IF(S773="E",SUM($R$5:R773),0)</f>
        <v>0</v>
      </c>
      <c r="U773" s="143">
        <f t="shared" si="169"/>
        <v>0</v>
      </c>
    </row>
    <row r="774" spans="1:21" x14ac:dyDescent="0.25">
      <c r="A774" s="6">
        <v>8.7400000000000109</v>
      </c>
      <c r="B774" s="31" t="s">
        <v>90</v>
      </c>
      <c r="D774" s="89">
        <v>284020901000</v>
      </c>
      <c r="E774" s="3">
        <v>0.6</v>
      </c>
      <c r="K774" s="3">
        <f t="shared" si="170"/>
        <v>570</v>
      </c>
      <c r="L774" s="97" t="str">
        <f>IF(TRIM('Ek.3-A'!F774)&lt;&gt;"","var","yok")</f>
        <v>yok</v>
      </c>
      <c r="M774" s="5" t="str">
        <f>IF('Ek.3-A'!F774="", "", IF(VLOOKUP('Ek.3-A'!F774, Veriler!D:E, 2, 0)=0, "", VLOOKUP('Ek.3-A'!F774, Veriler!D:E, 2, 0)))</f>
        <v/>
      </c>
      <c r="N774" s="5" t="str">
        <f>IF('Ek.3-A'!P774="", "", 'Ek.3-A'!P774)</f>
        <v/>
      </c>
      <c r="O774" s="142">
        <f>'Ek.3-A'!S774</f>
        <v>0</v>
      </c>
      <c r="P774" s="143" t="str">
        <f>'Ek.3-A'!L774</f>
        <v/>
      </c>
      <c r="Q774" s="24" t="str">
        <f>'Ek.3-A'!M774</f>
        <v/>
      </c>
      <c r="R774" s="24">
        <f t="shared" si="167"/>
        <v>0</v>
      </c>
      <c r="S774" s="141" t="str">
        <f t="shared" si="168"/>
        <v>H</v>
      </c>
      <c r="T774" s="24">
        <f>IF(S774="E",SUM($R$5:R774),0)</f>
        <v>0</v>
      </c>
      <c r="U774" s="143">
        <f t="shared" si="169"/>
        <v>0</v>
      </c>
    </row>
    <row r="775" spans="1:21" x14ac:dyDescent="0.25">
      <c r="A775" s="6">
        <v>8.7500000000000107</v>
      </c>
      <c r="B775" s="31" t="s">
        <v>90</v>
      </c>
      <c r="D775" s="87">
        <v>283330009014</v>
      </c>
      <c r="E775" s="3">
        <v>0.6</v>
      </c>
      <c r="K775" s="3">
        <f t="shared" si="170"/>
        <v>571</v>
      </c>
      <c r="L775" s="97" t="str">
        <f>IF(TRIM('Ek.3-A'!F775)&lt;&gt;"","var","yok")</f>
        <v>yok</v>
      </c>
      <c r="M775" s="5" t="str">
        <f>IF('Ek.3-A'!F775="", "", IF(VLOOKUP('Ek.3-A'!F775, Veriler!D:E, 2, 0)=0, "", VLOOKUP('Ek.3-A'!F775, Veriler!D:E, 2, 0)))</f>
        <v/>
      </c>
      <c r="N775" s="5" t="str">
        <f>IF('Ek.3-A'!P775="", "", 'Ek.3-A'!P775)</f>
        <v/>
      </c>
      <c r="O775" s="142">
        <f>'Ek.3-A'!S775</f>
        <v>0</v>
      </c>
      <c r="P775" s="143" t="str">
        <f>'Ek.3-A'!L775</f>
        <v/>
      </c>
      <c r="Q775" s="24" t="str">
        <f>'Ek.3-A'!M775</f>
        <v/>
      </c>
      <c r="R775" s="24">
        <f t="shared" si="167"/>
        <v>0</v>
      </c>
      <c r="S775" s="141" t="str">
        <f t="shared" si="168"/>
        <v>H</v>
      </c>
      <c r="T775" s="24">
        <f>IF(S775="E",SUM($R$5:R775),0)</f>
        <v>0</v>
      </c>
      <c r="U775" s="143">
        <f t="shared" si="169"/>
        <v>0</v>
      </c>
    </row>
    <row r="776" spans="1:21" x14ac:dyDescent="0.25">
      <c r="A776" s="6">
        <v>8.7600000000000104</v>
      </c>
      <c r="B776" s="31" t="s">
        <v>90</v>
      </c>
      <c r="D776" s="89">
        <v>310540000012</v>
      </c>
      <c r="E776" s="3">
        <v>0.6</v>
      </c>
      <c r="K776" s="3">
        <f t="shared" si="170"/>
        <v>572</v>
      </c>
      <c r="L776" s="97" t="str">
        <f>IF(TRIM('Ek.3-A'!F776)&lt;&gt;"","var","yok")</f>
        <v>yok</v>
      </c>
      <c r="M776" s="5" t="str">
        <f>IF('Ek.3-A'!F776="", "", IF(VLOOKUP('Ek.3-A'!F776, Veriler!D:E, 2, 0)=0, "", VLOOKUP('Ek.3-A'!F776, Veriler!D:E, 2, 0)))</f>
        <v/>
      </c>
      <c r="N776" s="5" t="str">
        <f>IF('Ek.3-A'!P776="", "", 'Ek.3-A'!P776)</f>
        <v/>
      </c>
      <c r="O776" s="142">
        <f>'Ek.3-A'!S776</f>
        <v>0</v>
      </c>
      <c r="P776" s="143" t="str">
        <f>'Ek.3-A'!L776</f>
        <v/>
      </c>
      <c r="Q776" s="24" t="str">
        <f>'Ek.3-A'!M776</f>
        <v/>
      </c>
      <c r="R776" s="24">
        <f t="shared" si="167"/>
        <v>0</v>
      </c>
      <c r="S776" s="141" t="str">
        <f t="shared" si="168"/>
        <v>H</v>
      </c>
      <c r="T776" s="24">
        <f>IF(S776="E",SUM($R$5:R776),0)</f>
        <v>0</v>
      </c>
      <c r="U776" s="143">
        <f t="shared" si="169"/>
        <v>0</v>
      </c>
    </row>
    <row r="777" spans="1:21" x14ac:dyDescent="0.25">
      <c r="A777" s="6">
        <v>8.7700000000000102</v>
      </c>
      <c r="B777" s="31" t="s">
        <v>90</v>
      </c>
      <c r="D777" s="87">
        <v>282690802000</v>
      </c>
      <c r="E777" s="3">
        <v>0.6</v>
      </c>
      <c r="K777" s="3">
        <f t="shared" si="170"/>
        <v>573</v>
      </c>
      <c r="L777" s="97" t="str">
        <f>IF(TRIM('Ek.3-A'!F777)&lt;&gt;"","var","yok")</f>
        <v>yok</v>
      </c>
      <c r="M777" s="5" t="str">
        <f>IF('Ek.3-A'!F777="", "", IF(VLOOKUP('Ek.3-A'!F777, Veriler!D:E, 2, 0)=0, "", VLOOKUP('Ek.3-A'!F777, Veriler!D:E, 2, 0)))</f>
        <v/>
      </c>
      <c r="N777" s="5" t="str">
        <f>IF('Ek.3-A'!P777="", "", 'Ek.3-A'!P777)</f>
        <v/>
      </c>
      <c r="O777" s="142">
        <f>'Ek.3-A'!S777</f>
        <v>0</v>
      </c>
      <c r="P777" s="143" t="str">
        <f>'Ek.3-A'!L777</f>
        <v/>
      </c>
      <c r="Q777" s="24" t="str">
        <f>'Ek.3-A'!M777</f>
        <v/>
      </c>
      <c r="R777" s="24">
        <f t="shared" si="167"/>
        <v>0</v>
      </c>
      <c r="S777" s="141" t="str">
        <f t="shared" si="168"/>
        <v>H</v>
      </c>
      <c r="T777" s="24">
        <f>IF(S777="E",SUM($R$5:R777),0)</f>
        <v>0</v>
      </c>
      <c r="U777" s="143">
        <f t="shared" si="169"/>
        <v>0</v>
      </c>
    </row>
    <row r="778" spans="1:21" x14ac:dyDescent="0.25">
      <c r="A778" s="6">
        <v>8.78000000000001</v>
      </c>
      <c r="B778" s="31" t="s">
        <v>90</v>
      </c>
      <c r="D778" s="89">
        <v>282619101000</v>
      </c>
      <c r="E778" s="3">
        <v>0.6</v>
      </c>
      <c r="K778" s="3">
        <f t="shared" si="170"/>
        <v>574</v>
      </c>
      <c r="L778" s="97" t="str">
        <f>IF(TRIM('Ek.3-A'!F778)&lt;&gt;"","var","yok")</f>
        <v>yok</v>
      </c>
      <c r="M778" s="5" t="str">
        <f>IF('Ek.3-A'!F778="", "", IF(VLOOKUP('Ek.3-A'!F778, Veriler!D:E, 2, 0)=0, "", VLOOKUP('Ek.3-A'!F778, Veriler!D:E, 2, 0)))</f>
        <v/>
      </c>
      <c r="N778" s="5" t="str">
        <f>IF('Ek.3-A'!P778="", "", 'Ek.3-A'!P778)</f>
        <v/>
      </c>
      <c r="O778" s="142">
        <f>'Ek.3-A'!S778</f>
        <v>0</v>
      </c>
      <c r="P778" s="143" t="str">
        <f>'Ek.3-A'!L778</f>
        <v/>
      </c>
      <c r="Q778" s="24" t="str">
        <f>'Ek.3-A'!M778</f>
        <v/>
      </c>
      <c r="R778" s="24">
        <f t="shared" si="167"/>
        <v>0</v>
      </c>
      <c r="S778" s="141" t="str">
        <f t="shared" si="168"/>
        <v>H</v>
      </c>
      <c r="T778" s="24">
        <f>IF(S778="E",SUM($R$5:R778),0)</f>
        <v>0</v>
      </c>
      <c r="U778" s="143">
        <f t="shared" si="169"/>
        <v>0</v>
      </c>
    </row>
    <row r="779" spans="1:21" x14ac:dyDescent="0.25">
      <c r="A779" s="6">
        <v>8.7900000000000098</v>
      </c>
      <c r="B779" s="31" t="s">
        <v>90</v>
      </c>
      <c r="D779" s="87">
        <v>291512000011</v>
      </c>
      <c r="E779" s="3">
        <v>0.6</v>
      </c>
      <c r="L779" s="97"/>
      <c r="M779" s="5"/>
      <c r="N779" s="5"/>
      <c r="O779" s="5"/>
      <c r="Q779" s="23"/>
      <c r="T779" s="24"/>
      <c r="U779" s="25"/>
    </row>
    <row r="780" spans="1:21" x14ac:dyDescent="0.25">
      <c r="A780" s="6">
        <v>8.8000000000000096</v>
      </c>
      <c r="B780" s="31" t="s">
        <v>90</v>
      </c>
      <c r="D780" s="89">
        <v>283090859013</v>
      </c>
      <c r="E780" s="3">
        <v>0.6</v>
      </c>
      <c r="K780" s="3">
        <f>K778+1</f>
        <v>575</v>
      </c>
      <c r="L780" s="97" t="str">
        <f>IF(TRIM('Ek.3-A'!F780)&lt;&gt;"","var","yok")</f>
        <v>yok</v>
      </c>
      <c r="M780" s="5" t="str">
        <f>IF('Ek.3-A'!F780="", "", IF(VLOOKUP('Ek.3-A'!F780, Veriler!D:E, 2, 0)=0, "", VLOOKUP('Ek.3-A'!F780, Veriler!D:E, 2, 0)))</f>
        <v/>
      </c>
      <c r="N780" s="5" t="str">
        <f>IF('Ek.3-A'!P780="", "", 'Ek.3-A'!P780)</f>
        <v/>
      </c>
      <c r="O780" s="142">
        <f>'Ek.3-A'!S780</f>
        <v>0</v>
      </c>
      <c r="P780" s="143" t="str">
        <f>'Ek.3-A'!L780</f>
        <v/>
      </c>
      <c r="Q780" s="24" t="str">
        <f>'Ek.3-A'!M780</f>
        <v/>
      </c>
      <c r="R780" s="24">
        <f t="shared" ref="R780:R793" si="171">IF(L780="var",0,IF(Q780&lt;=0.005,Q780,0))</f>
        <v>0</v>
      </c>
      <c r="S780" s="141" t="str">
        <f t="shared" ref="S780:S793" si="172">IF(Q780&lt;=0.005,"E","H")</f>
        <v>H</v>
      </c>
      <c r="T780" s="24">
        <f>IF(S780="E",SUM($R$5:R780),0)</f>
        <v>0</v>
      </c>
      <c r="U780" s="143">
        <f t="shared" ref="U780:U793" si="173">IF(T780&lt;=0.1, O780, IF(R780&gt;$G$2, R780*O780, $G$2*O780))</f>
        <v>0</v>
      </c>
    </row>
    <row r="781" spans="1:21" x14ac:dyDescent="0.25">
      <c r="A781" s="6">
        <v>8.8100000000000094</v>
      </c>
      <c r="B781" s="31" t="s">
        <v>90</v>
      </c>
      <c r="D781" s="87">
        <v>282710000000</v>
      </c>
      <c r="E781" s="3">
        <v>0.6</v>
      </c>
      <c r="K781" s="3">
        <f t="shared" ref="K781:K793" si="174">K780+1</f>
        <v>576</v>
      </c>
      <c r="L781" s="97" t="str">
        <f>IF(TRIM('Ek.3-A'!F781)&lt;&gt;"","var","yok")</f>
        <v>yok</v>
      </c>
      <c r="M781" s="5" t="str">
        <f>IF('Ek.3-A'!F781="", "", IF(VLOOKUP('Ek.3-A'!F781, Veriler!D:E, 2, 0)=0, "", VLOOKUP('Ek.3-A'!F781, Veriler!D:E, 2, 0)))</f>
        <v/>
      </c>
      <c r="N781" s="5" t="str">
        <f>IF('Ek.3-A'!P781="", "", 'Ek.3-A'!P781)</f>
        <v/>
      </c>
      <c r="O781" s="142">
        <f>'Ek.3-A'!S781</f>
        <v>0</v>
      </c>
      <c r="P781" s="143" t="str">
        <f>'Ek.3-A'!L781</f>
        <v/>
      </c>
      <c r="Q781" s="24" t="str">
        <f>'Ek.3-A'!M781</f>
        <v/>
      </c>
      <c r="R781" s="24">
        <f t="shared" si="171"/>
        <v>0</v>
      </c>
      <c r="S781" s="141" t="str">
        <f t="shared" si="172"/>
        <v>H</v>
      </c>
      <c r="T781" s="24">
        <f>IF(S781="E",SUM($R$5:R781),0)</f>
        <v>0</v>
      </c>
      <c r="U781" s="143">
        <f t="shared" si="173"/>
        <v>0</v>
      </c>
    </row>
    <row r="782" spans="1:21" x14ac:dyDescent="0.25">
      <c r="A782" s="6">
        <v>8.8200000000000092</v>
      </c>
      <c r="B782" s="31" t="s">
        <v>90</v>
      </c>
      <c r="D782" s="89">
        <v>283330009013</v>
      </c>
      <c r="E782" s="3">
        <v>0.6</v>
      </c>
      <c r="K782" s="3">
        <f t="shared" si="174"/>
        <v>577</v>
      </c>
      <c r="L782" s="97" t="str">
        <f>IF(TRIM('Ek.3-A'!F782)&lt;&gt;"","var","yok")</f>
        <v>yok</v>
      </c>
      <c r="M782" s="5" t="str">
        <f>IF('Ek.3-A'!F782="", "", IF(VLOOKUP('Ek.3-A'!F782, Veriler!D:E, 2, 0)=0, "", VLOOKUP('Ek.3-A'!F782, Veriler!D:E, 2, 0)))</f>
        <v/>
      </c>
      <c r="N782" s="5" t="str">
        <f>IF('Ek.3-A'!P782="", "", 'Ek.3-A'!P782)</f>
        <v/>
      </c>
      <c r="O782" s="142">
        <f>'Ek.3-A'!S782</f>
        <v>0</v>
      </c>
      <c r="P782" s="143" t="str">
        <f>'Ek.3-A'!L782</f>
        <v/>
      </c>
      <c r="Q782" s="24" t="str">
        <f>'Ek.3-A'!M782</f>
        <v/>
      </c>
      <c r="R782" s="24">
        <f t="shared" si="171"/>
        <v>0</v>
      </c>
      <c r="S782" s="141" t="str">
        <f t="shared" si="172"/>
        <v>H</v>
      </c>
      <c r="T782" s="24">
        <f>IF(S782="E",SUM($R$5:R782),0)</f>
        <v>0</v>
      </c>
      <c r="U782" s="143">
        <f t="shared" si="173"/>
        <v>0</v>
      </c>
    </row>
    <row r="783" spans="1:21" x14ac:dyDescent="0.25">
      <c r="A783" s="6">
        <v>8.8300000000000107</v>
      </c>
      <c r="B783" s="31" t="s">
        <v>90</v>
      </c>
      <c r="D783" s="87">
        <v>284170001000</v>
      </c>
      <c r="E783" s="3">
        <v>0.6</v>
      </c>
      <c r="K783" s="3">
        <f t="shared" si="174"/>
        <v>578</v>
      </c>
      <c r="L783" s="97" t="str">
        <f>IF(TRIM('Ek.3-A'!F783)&lt;&gt;"","var","yok")</f>
        <v>yok</v>
      </c>
      <c r="M783" s="5" t="str">
        <f>IF('Ek.3-A'!F783="", "", IF(VLOOKUP('Ek.3-A'!F783, Veriler!D:E, 2, 0)=0, "", VLOOKUP('Ek.3-A'!F783, Veriler!D:E, 2, 0)))</f>
        <v/>
      </c>
      <c r="N783" s="5" t="str">
        <f>IF('Ek.3-A'!P783="", "", 'Ek.3-A'!P783)</f>
        <v/>
      </c>
      <c r="O783" s="142">
        <f>'Ek.3-A'!S783</f>
        <v>0</v>
      </c>
      <c r="P783" s="143" t="str">
        <f>'Ek.3-A'!L783</f>
        <v/>
      </c>
      <c r="Q783" s="24" t="str">
        <f>'Ek.3-A'!M783</f>
        <v/>
      </c>
      <c r="R783" s="24">
        <f t="shared" si="171"/>
        <v>0</v>
      </c>
      <c r="S783" s="141" t="str">
        <f t="shared" si="172"/>
        <v>H</v>
      </c>
      <c r="T783" s="24">
        <f>IF(S783="E",SUM($R$5:R783),0)</f>
        <v>0</v>
      </c>
      <c r="U783" s="143">
        <f t="shared" si="173"/>
        <v>0</v>
      </c>
    </row>
    <row r="784" spans="1:21" x14ac:dyDescent="0.25">
      <c r="A784" s="6">
        <v>8.8400000000000105</v>
      </c>
      <c r="B784" s="31" t="s">
        <v>90</v>
      </c>
      <c r="D784" s="89">
        <v>310230100000</v>
      </c>
      <c r="E784" s="3">
        <v>0.6</v>
      </c>
      <c r="K784" s="3">
        <f t="shared" si="174"/>
        <v>579</v>
      </c>
      <c r="L784" s="97" t="str">
        <f>IF(TRIM('Ek.3-A'!F784)&lt;&gt;"","var","yok")</f>
        <v>yok</v>
      </c>
      <c r="M784" s="5" t="str">
        <f>IF('Ek.3-A'!F784="", "", IF(VLOOKUP('Ek.3-A'!F784, Veriler!D:E, 2, 0)=0, "", VLOOKUP('Ek.3-A'!F784, Veriler!D:E, 2, 0)))</f>
        <v/>
      </c>
      <c r="N784" s="5" t="str">
        <f>IF('Ek.3-A'!P784="", "", 'Ek.3-A'!P784)</f>
        <v/>
      </c>
      <c r="O784" s="142">
        <f>'Ek.3-A'!S784</f>
        <v>0</v>
      </c>
      <c r="P784" s="143" t="str">
        <f>'Ek.3-A'!L784</f>
        <v/>
      </c>
      <c r="Q784" s="24" t="str">
        <f>'Ek.3-A'!M784</f>
        <v/>
      </c>
      <c r="R784" s="24">
        <f t="shared" si="171"/>
        <v>0</v>
      </c>
      <c r="S784" s="141" t="str">
        <f t="shared" si="172"/>
        <v>H</v>
      </c>
      <c r="T784" s="24">
        <f>IF(S784="E",SUM($R$5:R784),0)</f>
        <v>0</v>
      </c>
      <c r="U784" s="143">
        <f t="shared" si="173"/>
        <v>0</v>
      </c>
    </row>
    <row r="785" spans="1:41" x14ac:dyDescent="0.25">
      <c r="A785" s="6">
        <v>8.8500000000000103</v>
      </c>
      <c r="B785" s="31" t="s">
        <v>90</v>
      </c>
      <c r="D785" s="87">
        <v>310230900000</v>
      </c>
      <c r="E785" s="3">
        <v>0.6</v>
      </c>
      <c r="K785" s="3">
        <f t="shared" si="174"/>
        <v>580</v>
      </c>
      <c r="L785" s="97" t="str">
        <f>IF(TRIM('Ek.3-A'!F785)&lt;&gt;"","var","yok")</f>
        <v>yok</v>
      </c>
      <c r="M785" s="5" t="str">
        <f>IF('Ek.3-A'!F785="", "", IF(VLOOKUP('Ek.3-A'!F785, Veriler!D:E, 2, 0)=0, "", VLOOKUP('Ek.3-A'!F785, Veriler!D:E, 2, 0)))</f>
        <v/>
      </c>
      <c r="N785" s="5" t="str">
        <f>IF('Ek.3-A'!P785="", "", 'Ek.3-A'!P785)</f>
        <v/>
      </c>
      <c r="O785" s="142">
        <f>'Ek.3-A'!S785</f>
        <v>0</v>
      </c>
      <c r="P785" s="143" t="str">
        <f>'Ek.3-A'!L785</f>
        <v/>
      </c>
      <c r="Q785" s="24" t="str">
        <f>'Ek.3-A'!M785</f>
        <v/>
      </c>
      <c r="R785" s="24">
        <f t="shared" si="171"/>
        <v>0</v>
      </c>
      <c r="S785" s="141" t="str">
        <f t="shared" si="172"/>
        <v>H</v>
      </c>
      <c r="T785" s="24">
        <f>IF(S785="E",SUM($R$5:R785),0)</f>
        <v>0</v>
      </c>
      <c r="U785" s="143">
        <f t="shared" si="173"/>
        <v>0</v>
      </c>
    </row>
    <row r="786" spans="1:41" x14ac:dyDescent="0.25">
      <c r="A786" s="6">
        <v>8.8600000000000101</v>
      </c>
      <c r="B786" s="31" t="s">
        <v>90</v>
      </c>
      <c r="D786" s="89">
        <v>310240100019</v>
      </c>
      <c r="E786" s="3">
        <v>0.6</v>
      </c>
      <c r="K786" s="3">
        <f t="shared" si="174"/>
        <v>581</v>
      </c>
      <c r="L786" s="97" t="str">
        <f>IF(TRIM('Ek.3-A'!F786)&lt;&gt;"","var","yok")</f>
        <v>yok</v>
      </c>
      <c r="M786" s="5" t="str">
        <f>IF('Ek.3-A'!F786="", "", IF(VLOOKUP('Ek.3-A'!F786, Veriler!D:E, 2, 0)=0, "", VLOOKUP('Ek.3-A'!F786, Veriler!D:E, 2, 0)))</f>
        <v/>
      </c>
      <c r="N786" s="5" t="str">
        <f>IF('Ek.3-A'!P786="", "", 'Ek.3-A'!P786)</f>
        <v/>
      </c>
      <c r="O786" s="142">
        <f>'Ek.3-A'!S786</f>
        <v>0</v>
      </c>
      <c r="P786" s="143" t="str">
        <f>'Ek.3-A'!L786</f>
        <v/>
      </c>
      <c r="Q786" s="24" t="str">
        <f>'Ek.3-A'!M786</f>
        <v/>
      </c>
      <c r="R786" s="24">
        <f t="shared" si="171"/>
        <v>0</v>
      </c>
      <c r="S786" s="141" t="str">
        <f t="shared" si="172"/>
        <v>H</v>
      </c>
      <c r="T786" s="24">
        <f>IF(S786="E",SUM($R$5:R786),0)</f>
        <v>0</v>
      </c>
      <c r="U786" s="143">
        <f t="shared" si="173"/>
        <v>0</v>
      </c>
    </row>
    <row r="787" spans="1:41" x14ac:dyDescent="0.25">
      <c r="A787" s="6">
        <v>8.8700000000000099</v>
      </c>
      <c r="B787" s="31" t="s">
        <v>90</v>
      </c>
      <c r="D787" s="87">
        <v>291711009011</v>
      </c>
      <c r="E787" s="3">
        <v>0.6</v>
      </c>
      <c r="K787" s="3">
        <f t="shared" si="174"/>
        <v>582</v>
      </c>
      <c r="L787" s="97" t="str">
        <f>IF(TRIM('Ek.3-A'!F787)&lt;&gt;"","var","yok")</f>
        <v>yok</v>
      </c>
      <c r="M787" s="5" t="str">
        <f>IF('Ek.3-A'!F787="", "", IF(VLOOKUP('Ek.3-A'!F787, Veriler!D:E, 2, 0)=0, "", VLOOKUP('Ek.3-A'!F787, Veriler!D:E, 2, 0)))</f>
        <v/>
      </c>
      <c r="N787" s="5" t="str">
        <f>IF('Ek.3-A'!P787="", "", 'Ek.3-A'!P787)</f>
        <v/>
      </c>
      <c r="O787" s="142">
        <f>'Ek.3-A'!S787</f>
        <v>0</v>
      </c>
      <c r="P787" s="143" t="str">
        <f>'Ek.3-A'!L787</f>
        <v/>
      </c>
      <c r="Q787" s="24" t="str">
        <f>'Ek.3-A'!M787</f>
        <v/>
      </c>
      <c r="R787" s="24">
        <f t="shared" si="171"/>
        <v>0</v>
      </c>
      <c r="S787" s="141" t="str">
        <f t="shared" si="172"/>
        <v>H</v>
      </c>
      <c r="T787" s="24">
        <f>IF(S787="E",SUM($R$5:R787),0)</f>
        <v>0</v>
      </c>
      <c r="U787" s="143">
        <f t="shared" si="173"/>
        <v>0</v>
      </c>
    </row>
    <row r="788" spans="1:41" x14ac:dyDescent="0.25">
      <c r="A788" s="6">
        <v>8.8800000000000097</v>
      </c>
      <c r="B788" s="31" t="s">
        <v>90</v>
      </c>
      <c r="D788" s="89">
        <v>282990101000</v>
      </c>
      <c r="E788" s="3">
        <v>0.6</v>
      </c>
      <c r="K788" s="3">
        <f t="shared" si="174"/>
        <v>583</v>
      </c>
      <c r="L788" s="97" t="str">
        <f>IF(TRIM('Ek.3-A'!F788)&lt;&gt;"","var","yok")</f>
        <v>yok</v>
      </c>
      <c r="M788" s="5" t="str">
        <f>IF('Ek.3-A'!F788="", "", IF(VLOOKUP('Ek.3-A'!F788, Veriler!D:E, 2, 0)=0, "", VLOOKUP('Ek.3-A'!F788, Veriler!D:E, 2, 0)))</f>
        <v/>
      </c>
      <c r="N788" s="5" t="str">
        <f>IF('Ek.3-A'!P788="", "", 'Ek.3-A'!P788)</f>
        <v/>
      </c>
      <c r="O788" s="142">
        <f>'Ek.3-A'!S788</f>
        <v>0</v>
      </c>
      <c r="P788" s="143" t="str">
        <f>'Ek.3-A'!L788</f>
        <v/>
      </c>
      <c r="Q788" s="24" t="str">
        <f>'Ek.3-A'!M788</f>
        <v/>
      </c>
      <c r="R788" s="24">
        <f t="shared" si="171"/>
        <v>0</v>
      </c>
      <c r="S788" s="141" t="str">
        <f t="shared" si="172"/>
        <v>H</v>
      </c>
      <c r="T788" s="24">
        <f>IF(S788="E",SUM($R$5:R788),0)</f>
        <v>0</v>
      </c>
      <c r="U788" s="143">
        <f t="shared" si="173"/>
        <v>0</v>
      </c>
    </row>
    <row r="789" spans="1:41" x14ac:dyDescent="0.25">
      <c r="A789" s="6">
        <v>8.8900000000000095</v>
      </c>
      <c r="B789" s="31" t="s">
        <v>90</v>
      </c>
      <c r="D789" s="87">
        <v>283340002000</v>
      </c>
      <c r="E789" s="3">
        <v>0.6</v>
      </c>
      <c r="K789" s="3">
        <f t="shared" si="174"/>
        <v>584</v>
      </c>
      <c r="L789" s="97" t="str">
        <f>IF(TRIM('Ek.3-A'!F789)&lt;&gt;"","var","yok")</f>
        <v>yok</v>
      </c>
      <c r="M789" s="5" t="str">
        <f>IF('Ek.3-A'!F789="", "", IF(VLOOKUP('Ek.3-A'!F789, Veriler!D:E, 2, 0)=0, "", VLOOKUP('Ek.3-A'!F789, Veriler!D:E, 2, 0)))</f>
        <v/>
      </c>
      <c r="N789" s="5" t="str">
        <f>IF('Ek.3-A'!P789="", "", 'Ek.3-A'!P789)</f>
        <v/>
      </c>
      <c r="O789" s="142">
        <f>'Ek.3-A'!S789</f>
        <v>0</v>
      </c>
      <c r="P789" s="143" t="str">
        <f>'Ek.3-A'!L789</f>
        <v/>
      </c>
      <c r="Q789" s="24" t="str">
        <f>'Ek.3-A'!M789</f>
        <v/>
      </c>
      <c r="R789" s="24">
        <f t="shared" si="171"/>
        <v>0</v>
      </c>
      <c r="S789" s="141" t="str">
        <f t="shared" si="172"/>
        <v>H</v>
      </c>
      <c r="T789" s="24">
        <f>IF(S789="E",SUM($R$5:R789),0)</f>
        <v>0</v>
      </c>
      <c r="U789" s="143">
        <f t="shared" si="173"/>
        <v>0</v>
      </c>
    </row>
    <row r="790" spans="1:41" x14ac:dyDescent="0.25">
      <c r="A790" s="6">
        <v>8.9000000000000092</v>
      </c>
      <c r="B790" s="31" t="s">
        <v>90</v>
      </c>
      <c r="D790" s="89">
        <v>310229000019</v>
      </c>
      <c r="E790" s="3">
        <v>0.6</v>
      </c>
      <c r="K790" s="3">
        <f t="shared" si="174"/>
        <v>585</v>
      </c>
      <c r="L790" s="97" t="str">
        <f>IF(TRIM('Ek.3-A'!F790)&lt;&gt;"","var","yok")</f>
        <v>yok</v>
      </c>
      <c r="M790" s="5" t="str">
        <f>IF('Ek.3-A'!F790="", "", IF(VLOOKUP('Ek.3-A'!F790, Veriler!D:E, 2, 0)=0, "", VLOOKUP('Ek.3-A'!F790, Veriler!D:E, 2, 0)))</f>
        <v/>
      </c>
      <c r="N790" s="5" t="str">
        <f>IF('Ek.3-A'!P790="", "", 'Ek.3-A'!P790)</f>
        <v/>
      </c>
      <c r="O790" s="142">
        <f>'Ek.3-A'!S790</f>
        <v>0</v>
      </c>
      <c r="P790" s="143" t="str">
        <f>'Ek.3-A'!L790</f>
        <v/>
      </c>
      <c r="Q790" s="24" t="str">
        <f>'Ek.3-A'!M790</f>
        <v/>
      </c>
      <c r="R790" s="24">
        <f t="shared" si="171"/>
        <v>0</v>
      </c>
      <c r="S790" s="141" t="str">
        <f t="shared" si="172"/>
        <v>H</v>
      </c>
      <c r="T790" s="24">
        <f>IF(S790="E",SUM($R$5:R790),0)</f>
        <v>0</v>
      </c>
      <c r="U790" s="143">
        <f t="shared" si="173"/>
        <v>0</v>
      </c>
    </row>
    <row r="791" spans="1:41" x14ac:dyDescent="0.25">
      <c r="A791" s="6">
        <v>8.9100000000000108</v>
      </c>
      <c r="B791" s="31" t="s">
        <v>90</v>
      </c>
      <c r="D791" s="87">
        <v>283220001000</v>
      </c>
      <c r="E791" s="3">
        <v>0.6</v>
      </c>
      <c r="K791" s="3">
        <f t="shared" si="174"/>
        <v>586</v>
      </c>
      <c r="L791" s="97" t="str">
        <f>IF(TRIM('Ek.3-A'!F791)&lt;&gt;"","var","yok")</f>
        <v>yok</v>
      </c>
      <c r="M791" s="5" t="str">
        <f>IF('Ek.3-A'!F791="", "", IF(VLOOKUP('Ek.3-A'!F791, Veriler!D:E, 2, 0)=0, "", VLOOKUP('Ek.3-A'!F791, Veriler!D:E, 2, 0)))</f>
        <v/>
      </c>
      <c r="N791" s="5" t="str">
        <f>IF('Ek.3-A'!P791="", "", 'Ek.3-A'!P791)</f>
        <v/>
      </c>
      <c r="O791" s="142">
        <f>'Ek.3-A'!S791</f>
        <v>0</v>
      </c>
      <c r="P791" s="143" t="str">
        <f>'Ek.3-A'!L791</f>
        <v/>
      </c>
      <c r="Q791" s="24" t="str">
        <f>'Ek.3-A'!M791</f>
        <v/>
      </c>
      <c r="R791" s="24">
        <f t="shared" si="171"/>
        <v>0</v>
      </c>
      <c r="S791" s="141" t="str">
        <f t="shared" si="172"/>
        <v>H</v>
      </c>
      <c r="T791" s="24">
        <f>IF(S791="E",SUM($R$5:R791),0)</f>
        <v>0</v>
      </c>
      <c r="U791" s="143">
        <f t="shared" si="173"/>
        <v>0</v>
      </c>
    </row>
    <row r="792" spans="1:41" x14ac:dyDescent="0.25">
      <c r="A792" s="6">
        <v>8.9200000000000106</v>
      </c>
      <c r="B792" s="31" t="s">
        <v>90</v>
      </c>
      <c r="D792" s="89">
        <v>310229000011</v>
      </c>
      <c r="E792" s="3">
        <v>0.6</v>
      </c>
      <c r="K792" s="3">
        <f t="shared" si="174"/>
        <v>587</v>
      </c>
      <c r="L792" s="97" t="str">
        <f>IF(TRIM('Ek.3-A'!F792)&lt;&gt;"","var","yok")</f>
        <v>yok</v>
      </c>
      <c r="M792" s="5" t="str">
        <f>IF('Ek.3-A'!F792="", "", IF(VLOOKUP('Ek.3-A'!F792, Veriler!D:E, 2, 0)=0, "", VLOOKUP('Ek.3-A'!F792, Veriler!D:E, 2, 0)))</f>
        <v/>
      </c>
      <c r="N792" s="5" t="str">
        <f>IF('Ek.3-A'!P792="", "", 'Ek.3-A'!P792)</f>
        <v/>
      </c>
      <c r="O792" s="142">
        <f>'Ek.3-A'!S792</f>
        <v>0</v>
      </c>
      <c r="P792" s="143" t="str">
        <f>'Ek.3-A'!L792</f>
        <v/>
      </c>
      <c r="Q792" s="24" t="str">
        <f>'Ek.3-A'!M792</f>
        <v/>
      </c>
      <c r="R792" s="24">
        <f t="shared" si="171"/>
        <v>0</v>
      </c>
      <c r="S792" s="141" t="str">
        <f t="shared" si="172"/>
        <v>H</v>
      </c>
      <c r="T792" s="24">
        <f>IF(S792="E",SUM($R$5:R792),0)</f>
        <v>0</v>
      </c>
      <c r="U792" s="143">
        <f t="shared" si="173"/>
        <v>0</v>
      </c>
    </row>
    <row r="793" spans="1:41" x14ac:dyDescent="0.25">
      <c r="A793" s="6">
        <v>8.9300000000000104</v>
      </c>
      <c r="B793" s="31" t="s">
        <v>90</v>
      </c>
      <c r="D793" s="87">
        <v>283090859014</v>
      </c>
      <c r="E793" s="3">
        <v>0.6</v>
      </c>
      <c r="K793" s="3">
        <f t="shared" si="174"/>
        <v>588</v>
      </c>
      <c r="L793" s="97" t="str">
        <f>IF(TRIM('Ek.3-A'!F793)&lt;&gt;"","var","yok")</f>
        <v>yok</v>
      </c>
      <c r="M793" s="5" t="str">
        <f>IF('Ek.3-A'!F793="", "", IF(VLOOKUP('Ek.3-A'!F793, Veriler!D:E, 2, 0)=0, "", VLOOKUP('Ek.3-A'!F793, Veriler!D:E, 2, 0)))</f>
        <v/>
      </c>
      <c r="N793" s="5" t="str">
        <f>IF('Ek.3-A'!P793="", "", 'Ek.3-A'!P793)</f>
        <v/>
      </c>
      <c r="O793" s="142">
        <f>'Ek.3-A'!S793</f>
        <v>0</v>
      </c>
      <c r="P793" s="143" t="str">
        <f>'Ek.3-A'!L793</f>
        <v/>
      </c>
      <c r="Q793" s="24" t="str">
        <f>'Ek.3-A'!M793</f>
        <v/>
      </c>
      <c r="R793" s="24">
        <f t="shared" si="171"/>
        <v>0</v>
      </c>
      <c r="S793" s="141" t="str">
        <f t="shared" si="172"/>
        <v>H</v>
      </c>
      <c r="T793" s="24">
        <f>IF(S793="E",SUM($R$5:R793),0)</f>
        <v>0</v>
      </c>
      <c r="U793" s="143">
        <f t="shared" si="173"/>
        <v>0</v>
      </c>
    </row>
    <row r="794" spans="1:41" x14ac:dyDescent="0.25">
      <c r="A794" s="6">
        <v>8.9400000000000102</v>
      </c>
      <c r="B794" s="31" t="s">
        <v>90</v>
      </c>
      <c r="D794" s="89">
        <v>283230002000</v>
      </c>
      <c r="E794" s="3">
        <v>0.6</v>
      </c>
      <c r="T794" s="24"/>
      <c r="U794" s="25"/>
      <c r="AO794" s="140">
        <f>'Ek.3-A'!L794</f>
        <v>0</v>
      </c>
    </row>
    <row r="795" spans="1:41" x14ac:dyDescent="0.25">
      <c r="A795" s="6">
        <v>8.9500000000000099</v>
      </c>
      <c r="B795" s="31" t="s">
        <v>90</v>
      </c>
      <c r="D795" s="87">
        <v>283410002019</v>
      </c>
      <c r="E795" s="3">
        <v>0.6</v>
      </c>
      <c r="T795" s="24"/>
      <c r="U795" s="25"/>
    </row>
    <row r="796" spans="1:41" x14ac:dyDescent="0.25">
      <c r="A796" s="6">
        <v>8.9600000000000097</v>
      </c>
      <c r="B796" s="31" t="s">
        <v>90</v>
      </c>
      <c r="D796" s="89">
        <v>294110000022</v>
      </c>
      <c r="E796" s="3">
        <v>0.6</v>
      </c>
      <c r="T796" s="24"/>
      <c r="U796" s="25"/>
    </row>
    <row r="797" spans="1:41" x14ac:dyDescent="0.25">
      <c r="A797" s="6">
        <v>8.9700000000000095</v>
      </c>
      <c r="B797" s="31" t="s">
        <v>90</v>
      </c>
      <c r="D797" s="87">
        <v>294110000023</v>
      </c>
      <c r="E797" s="3">
        <v>0.6</v>
      </c>
      <c r="T797" s="24"/>
      <c r="U797" s="25"/>
    </row>
    <row r="798" spans="1:41" x14ac:dyDescent="0.25">
      <c r="A798" s="6">
        <v>8.9800000000000093</v>
      </c>
      <c r="B798" s="31" t="s">
        <v>90</v>
      </c>
      <c r="D798" s="89">
        <v>294110000021</v>
      </c>
      <c r="E798" s="3">
        <v>0.6</v>
      </c>
      <c r="T798" s="24"/>
      <c r="U798" s="25"/>
    </row>
    <row r="799" spans="1:41" x14ac:dyDescent="0.25">
      <c r="A799" s="6">
        <v>8.9900000000000109</v>
      </c>
      <c r="B799" s="31" t="s">
        <v>90</v>
      </c>
      <c r="D799" s="87">
        <v>294110000025</v>
      </c>
      <c r="E799" s="3">
        <v>0.6</v>
      </c>
      <c r="T799" s="24"/>
      <c r="U799" s="25"/>
    </row>
    <row r="800" spans="1:41" x14ac:dyDescent="0.25">
      <c r="A800" s="6">
        <v>9.0000000000000107</v>
      </c>
      <c r="B800" s="31" t="s">
        <v>90</v>
      </c>
      <c r="D800" s="89">
        <v>853990100000</v>
      </c>
      <c r="E800" s="3">
        <v>0.6</v>
      </c>
      <c r="T800" s="24"/>
      <c r="U800" s="25"/>
    </row>
    <row r="801" spans="1:21" x14ac:dyDescent="0.25">
      <c r="A801" s="6">
        <v>9.0100000000000104</v>
      </c>
      <c r="B801" s="31" t="s">
        <v>90</v>
      </c>
      <c r="D801" s="87">
        <v>853661900000</v>
      </c>
      <c r="E801" s="3">
        <v>0.6</v>
      </c>
      <c r="T801" s="24"/>
      <c r="U801" s="25"/>
    </row>
    <row r="802" spans="1:21" x14ac:dyDescent="0.25">
      <c r="A802" s="6">
        <v>9.0200000000000102</v>
      </c>
      <c r="B802" s="31" t="s">
        <v>90</v>
      </c>
      <c r="D802" s="89">
        <v>853990909011</v>
      </c>
      <c r="E802" s="3">
        <v>0.6</v>
      </c>
      <c r="T802" s="24"/>
      <c r="U802" s="25"/>
    </row>
    <row r="803" spans="1:21" x14ac:dyDescent="0.25">
      <c r="A803" s="6">
        <v>9.03000000000001</v>
      </c>
      <c r="B803" s="31" t="s">
        <v>90</v>
      </c>
      <c r="D803" s="87">
        <v>681140000000</v>
      </c>
      <c r="E803" s="3">
        <v>0.6</v>
      </c>
      <c r="K803" s="3">
        <f>K793+1</f>
        <v>589</v>
      </c>
      <c r="L803" s="97" t="str">
        <f>IF(TRIM('Ek.3-A'!F803)&lt;&gt;"","var","yok")</f>
        <v>yok</v>
      </c>
      <c r="M803" s="5" t="str">
        <f>IF('Ek.3-A'!F803="", "", IF(VLOOKUP('Ek.3-A'!F803, Veriler!D:E, 2, 0)=0, "", VLOOKUP('Ek.3-A'!F803, Veriler!D:E, 2, 0)))</f>
        <v/>
      </c>
      <c r="N803" s="5" t="str">
        <f>IF('Ek.3-A'!P803="", "", 'Ek.3-A'!P803)</f>
        <v/>
      </c>
      <c r="O803" s="142">
        <f>'Ek.3-A'!S803</f>
        <v>0</v>
      </c>
      <c r="P803" s="143" t="str">
        <f>'Ek.3-A'!L803</f>
        <v/>
      </c>
      <c r="Q803" s="24" t="str">
        <f>'Ek.3-A'!M803</f>
        <v/>
      </c>
      <c r="R803" s="24">
        <f t="shared" ref="R803:R816" si="175">IF(L803="var",0,IF(Q803&lt;=0.005,Q803,0))</f>
        <v>0</v>
      </c>
      <c r="S803" s="141" t="str">
        <f t="shared" ref="S803:S816" si="176">IF(Q803&lt;=0.005,"E","H")</f>
        <v>H</v>
      </c>
      <c r="T803" s="24">
        <f>IF(S803="E",SUM($R$5:R803),0)</f>
        <v>0</v>
      </c>
      <c r="U803" s="143">
        <f t="shared" ref="U803:U816" si="177">IF(T803&lt;=0.1, O803, IF(R803&gt;$G$2, R803*O803, $G$2*O803))</f>
        <v>0</v>
      </c>
    </row>
    <row r="804" spans="1:21" x14ac:dyDescent="0.25">
      <c r="A804" s="6">
        <v>9.0400000000000098</v>
      </c>
      <c r="B804" s="31" t="s">
        <v>90</v>
      </c>
      <c r="D804" s="89">
        <v>681189000000</v>
      </c>
      <c r="E804" s="3">
        <v>0.6</v>
      </c>
      <c r="K804" s="3">
        <f t="shared" ref="K804:K816" si="178">K803+1</f>
        <v>590</v>
      </c>
      <c r="L804" s="97" t="str">
        <f>IF(TRIM('Ek.3-A'!F804)&lt;&gt;"","var","yok")</f>
        <v>yok</v>
      </c>
      <c r="M804" s="5" t="str">
        <f>IF('Ek.3-A'!F804="", "", IF(VLOOKUP('Ek.3-A'!F804, Veriler!D:E, 2, 0)=0, "", VLOOKUP('Ek.3-A'!F804, Veriler!D:E, 2, 0)))</f>
        <v/>
      </c>
      <c r="N804" s="5" t="str">
        <f>IF('Ek.3-A'!P804="", "", 'Ek.3-A'!P804)</f>
        <v/>
      </c>
      <c r="O804" s="142">
        <f>'Ek.3-A'!S804</f>
        <v>0</v>
      </c>
      <c r="P804" s="143" t="str">
        <f>'Ek.3-A'!L804</f>
        <v/>
      </c>
      <c r="Q804" s="24" t="str">
        <f>'Ek.3-A'!M804</f>
        <v/>
      </c>
      <c r="R804" s="24">
        <f t="shared" si="175"/>
        <v>0</v>
      </c>
      <c r="S804" s="141" t="str">
        <f t="shared" si="176"/>
        <v>H</v>
      </c>
      <c r="T804" s="24">
        <f>IF(S804="E",SUM($R$5:R804),0)</f>
        <v>0</v>
      </c>
      <c r="U804" s="143">
        <f t="shared" si="177"/>
        <v>0</v>
      </c>
    </row>
    <row r="805" spans="1:21" x14ac:dyDescent="0.25">
      <c r="A805" s="6">
        <v>9.0500000000000096</v>
      </c>
      <c r="B805" s="31" t="s">
        <v>90</v>
      </c>
      <c r="D805" s="87">
        <v>681182000000</v>
      </c>
      <c r="E805" s="3">
        <v>0.6</v>
      </c>
      <c r="K805" s="3">
        <f t="shared" si="178"/>
        <v>591</v>
      </c>
      <c r="L805" s="97" t="str">
        <f>IF(TRIM('Ek.3-A'!F805)&lt;&gt;"","var","yok")</f>
        <v>yok</v>
      </c>
      <c r="M805" s="5" t="str">
        <f>IF('Ek.3-A'!F805="", "", IF(VLOOKUP('Ek.3-A'!F805, Veriler!D:E, 2, 0)=0, "", VLOOKUP('Ek.3-A'!F805, Veriler!D:E, 2, 0)))</f>
        <v/>
      </c>
      <c r="N805" s="5" t="str">
        <f>IF('Ek.3-A'!P805="", "", 'Ek.3-A'!P805)</f>
        <v/>
      </c>
      <c r="O805" s="142">
        <f>'Ek.3-A'!S805</f>
        <v>0</v>
      </c>
      <c r="P805" s="143" t="str">
        <f>'Ek.3-A'!L805</f>
        <v/>
      </c>
      <c r="Q805" s="24" t="str">
        <f>'Ek.3-A'!M805</f>
        <v/>
      </c>
      <c r="R805" s="24">
        <f t="shared" si="175"/>
        <v>0</v>
      </c>
      <c r="S805" s="141" t="str">
        <f t="shared" si="176"/>
        <v>H</v>
      </c>
      <c r="T805" s="24">
        <f>IF(S805="E",SUM($R$5:R805),0)</f>
        <v>0</v>
      </c>
      <c r="U805" s="143">
        <f t="shared" si="177"/>
        <v>0</v>
      </c>
    </row>
    <row r="806" spans="1:21" x14ac:dyDescent="0.25">
      <c r="A806" s="6">
        <v>9.0600000000000094</v>
      </c>
      <c r="B806" s="31" t="s">
        <v>90</v>
      </c>
      <c r="D806" s="89">
        <v>681181000000</v>
      </c>
      <c r="E806" s="3">
        <v>0.6</v>
      </c>
      <c r="K806" s="3">
        <f t="shared" si="178"/>
        <v>592</v>
      </c>
      <c r="L806" s="97" t="str">
        <f>IF(TRIM('Ek.3-A'!F806)&lt;&gt;"","var","yok")</f>
        <v>yok</v>
      </c>
      <c r="M806" s="5" t="str">
        <f>IF('Ek.3-A'!F806="", "", IF(VLOOKUP('Ek.3-A'!F806, Veriler!D:E, 2, 0)=0, "", VLOOKUP('Ek.3-A'!F806, Veriler!D:E, 2, 0)))</f>
        <v/>
      </c>
      <c r="N806" s="5" t="str">
        <f>IF('Ek.3-A'!P806="", "", 'Ek.3-A'!P806)</f>
        <v/>
      </c>
      <c r="O806" s="142">
        <f>'Ek.3-A'!S806</f>
        <v>0</v>
      </c>
      <c r="P806" s="143" t="str">
        <f>'Ek.3-A'!L806</f>
        <v/>
      </c>
      <c r="Q806" s="24" t="str">
        <f>'Ek.3-A'!M806</f>
        <v/>
      </c>
      <c r="R806" s="24">
        <f t="shared" si="175"/>
        <v>0</v>
      </c>
      <c r="S806" s="141" t="str">
        <f t="shared" si="176"/>
        <v>H</v>
      </c>
      <c r="T806" s="24">
        <f>IF(S806="E",SUM($R$5:R806),0)</f>
        <v>0</v>
      </c>
      <c r="U806" s="143">
        <f t="shared" si="177"/>
        <v>0</v>
      </c>
    </row>
    <row r="807" spans="1:21" x14ac:dyDescent="0.25">
      <c r="A807" s="6">
        <v>9.0700000000000092</v>
      </c>
      <c r="B807" s="31" t="s">
        <v>90</v>
      </c>
      <c r="D807" s="87">
        <v>290930901000</v>
      </c>
      <c r="E807" s="3">
        <v>0.6</v>
      </c>
      <c r="K807" s="3">
        <f t="shared" si="178"/>
        <v>593</v>
      </c>
      <c r="L807" s="97" t="str">
        <f>IF(TRIM('Ek.3-A'!F807)&lt;&gt;"","var","yok")</f>
        <v>yok</v>
      </c>
      <c r="M807" s="5" t="str">
        <f>IF('Ek.3-A'!F807="", "", IF(VLOOKUP('Ek.3-A'!F807, Veriler!D:E, 2, 0)=0, "", VLOOKUP('Ek.3-A'!F807, Veriler!D:E, 2, 0)))</f>
        <v/>
      </c>
      <c r="N807" s="5" t="str">
        <f>IF('Ek.3-A'!P807="", "", 'Ek.3-A'!P807)</f>
        <v/>
      </c>
      <c r="O807" s="142">
        <f>'Ek.3-A'!S807</f>
        <v>0</v>
      </c>
      <c r="P807" s="143" t="str">
        <f>'Ek.3-A'!L807</f>
        <v/>
      </c>
      <c r="Q807" s="24" t="str">
        <f>'Ek.3-A'!M807</f>
        <v/>
      </c>
      <c r="R807" s="24">
        <f t="shared" si="175"/>
        <v>0</v>
      </c>
      <c r="S807" s="141" t="str">
        <f t="shared" si="176"/>
        <v>H</v>
      </c>
      <c r="T807" s="24">
        <f>IF(S807="E",SUM($R$5:R807),0)</f>
        <v>0</v>
      </c>
      <c r="U807" s="143">
        <f t="shared" si="177"/>
        <v>0</v>
      </c>
    </row>
    <row r="808" spans="1:21" x14ac:dyDescent="0.25">
      <c r="A808" s="6">
        <v>9.0800000000000107</v>
      </c>
      <c r="B808" s="31" t="s">
        <v>90</v>
      </c>
      <c r="D808" s="89">
        <v>291899900011</v>
      </c>
      <c r="E808" s="3">
        <v>0.6</v>
      </c>
      <c r="K808" s="3">
        <f t="shared" si="178"/>
        <v>594</v>
      </c>
      <c r="L808" s="97" t="str">
        <f>IF(TRIM('Ek.3-A'!F808)&lt;&gt;"","var","yok")</f>
        <v>yok</v>
      </c>
      <c r="M808" s="5" t="str">
        <f>IF('Ek.3-A'!F808="", "", IF(VLOOKUP('Ek.3-A'!F808, Veriler!D:E, 2, 0)=0, "", VLOOKUP('Ek.3-A'!F808, Veriler!D:E, 2, 0)))</f>
        <v/>
      </c>
      <c r="N808" s="5" t="str">
        <f>IF('Ek.3-A'!P808="", "", 'Ek.3-A'!P808)</f>
        <v/>
      </c>
      <c r="O808" s="142">
        <f>'Ek.3-A'!S808</f>
        <v>0</v>
      </c>
      <c r="P808" s="143" t="str">
        <f>'Ek.3-A'!L808</f>
        <v/>
      </c>
      <c r="Q808" s="24" t="str">
        <f>'Ek.3-A'!M808</f>
        <v/>
      </c>
      <c r="R808" s="24">
        <f t="shared" si="175"/>
        <v>0</v>
      </c>
      <c r="S808" s="141" t="str">
        <f t="shared" si="176"/>
        <v>H</v>
      </c>
      <c r="T808" s="24">
        <f>IF(S808="E",SUM($R$5:R808),0)</f>
        <v>0</v>
      </c>
      <c r="U808" s="143">
        <f t="shared" si="177"/>
        <v>0</v>
      </c>
    </row>
    <row r="809" spans="1:21" x14ac:dyDescent="0.25">
      <c r="A809" s="6">
        <v>9.0900000000000105</v>
      </c>
      <c r="B809" s="31" t="s">
        <v>90</v>
      </c>
      <c r="D809" s="87">
        <v>292146000011</v>
      </c>
      <c r="E809" s="3">
        <v>0.6</v>
      </c>
      <c r="K809" s="3">
        <f t="shared" si="178"/>
        <v>595</v>
      </c>
      <c r="L809" s="97" t="str">
        <f>IF(TRIM('Ek.3-A'!F809)&lt;&gt;"","var","yok")</f>
        <v>yok</v>
      </c>
      <c r="M809" s="5" t="str">
        <f>IF('Ek.3-A'!F809="", "", IF(VLOOKUP('Ek.3-A'!F809, Veriler!D:E, 2, 0)=0, "", VLOOKUP('Ek.3-A'!F809, Veriler!D:E, 2, 0)))</f>
        <v/>
      </c>
      <c r="N809" s="5" t="str">
        <f>IF('Ek.3-A'!P809="", "", 'Ek.3-A'!P809)</f>
        <v/>
      </c>
      <c r="O809" s="142">
        <f>'Ek.3-A'!S809</f>
        <v>0</v>
      </c>
      <c r="P809" s="143" t="str">
        <f>'Ek.3-A'!L809</f>
        <v/>
      </c>
      <c r="Q809" s="24" t="str">
        <f>'Ek.3-A'!M809</f>
        <v/>
      </c>
      <c r="R809" s="24">
        <f t="shared" si="175"/>
        <v>0</v>
      </c>
      <c r="S809" s="141" t="str">
        <f t="shared" si="176"/>
        <v>H</v>
      </c>
      <c r="T809" s="24">
        <f>IF(S809="E",SUM($R$5:R809),0)</f>
        <v>0</v>
      </c>
      <c r="U809" s="143">
        <f t="shared" si="177"/>
        <v>0</v>
      </c>
    </row>
    <row r="810" spans="1:21" x14ac:dyDescent="0.25">
      <c r="A810" s="6">
        <v>9.1000000000000103</v>
      </c>
      <c r="B810" s="31" t="s">
        <v>90</v>
      </c>
      <c r="D810" s="89">
        <v>284011000000</v>
      </c>
      <c r="E810" s="3">
        <v>0.6</v>
      </c>
      <c r="K810" s="3">
        <f t="shared" si="178"/>
        <v>596</v>
      </c>
      <c r="L810" s="97" t="str">
        <f>IF(TRIM('Ek.3-A'!F810)&lt;&gt;"","var","yok")</f>
        <v>yok</v>
      </c>
      <c r="M810" s="5" t="str">
        <f>IF('Ek.3-A'!F810="", "", IF(VLOOKUP('Ek.3-A'!F810, Veriler!D:E, 2, 0)=0, "", VLOOKUP('Ek.3-A'!F810, Veriler!D:E, 2, 0)))</f>
        <v/>
      </c>
      <c r="N810" s="5" t="str">
        <f>IF('Ek.3-A'!P810="", "", 'Ek.3-A'!P810)</f>
        <v/>
      </c>
      <c r="O810" s="142">
        <f>'Ek.3-A'!S810</f>
        <v>0</v>
      </c>
      <c r="P810" s="143" t="str">
        <f>'Ek.3-A'!L810</f>
        <v/>
      </c>
      <c r="Q810" s="24" t="str">
        <f>'Ek.3-A'!M810</f>
        <v/>
      </c>
      <c r="R810" s="24">
        <f t="shared" si="175"/>
        <v>0</v>
      </c>
      <c r="S810" s="141" t="str">
        <f t="shared" si="176"/>
        <v>H</v>
      </c>
      <c r="T810" s="24">
        <f>IF(S810="E",SUM($R$5:R810),0)</f>
        <v>0</v>
      </c>
      <c r="U810" s="143">
        <f t="shared" si="177"/>
        <v>0</v>
      </c>
    </row>
    <row r="811" spans="1:21" x14ac:dyDescent="0.25">
      <c r="A811" s="6">
        <v>9.1100000000000101</v>
      </c>
      <c r="B811" s="31" t="s">
        <v>90</v>
      </c>
      <c r="D811" s="87">
        <v>370120000000</v>
      </c>
      <c r="E811" s="3">
        <v>0.6</v>
      </c>
      <c r="K811" s="3">
        <f t="shared" si="178"/>
        <v>597</v>
      </c>
      <c r="L811" s="97" t="str">
        <f>IF(TRIM('Ek.3-A'!F811)&lt;&gt;"","var","yok")</f>
        <v>yok</v>
      </c>
      <c r="M811" s="5" t="str">
        <f>IF('Ek.3-A'!F811="", "", IF(VLOOKUP('Ek.3-A'!F811, Veriler!D:E, 2, 0)=0, "", VLOOKUP('Ek.3-A'!F811, Veriler!D:E, 2, 0)))</f>
        <v/>
      </c>
      <c r="N811" s="5" t="str">
        <f>IF('Ek.3-A'!P811="", "", 'Ek.3-A'!P811)</f>
        <v/>
      </c>
      <c r="O811" s="142">
        <f>'Ek.3-A'!S811</f>
        <v>0</v>
      </c>
      <c r="P811" s="143" t="str">
        <f>'Ek.3-A'!L811</f>
        <v/>
      </c>
      <c r="Q811" s="24" t="str">
        <f>'Ek.3-A'!M811</f>
        <v/>
      </c>
      <c r="R811" s="24">
        <f t="shared" si="175"/>
        <v>0</v>
      </c>
      <c r="S811" s="141" t="str">
        <f t="shared" si="176"/>
        <v>H</v>
      </c>
      <c r="T811" s="24">
        <f>IF(S811="E",SUM($R$5:R811),0)</f>
        <v>0</v>
      </c>
      <c r="U811" s="143">
        <f t="shared" si="177"/>
        <v>0</v>
      </c>
    </row>
    <row r="812" spans="1:21" x14ac:dyDescent="0.25">
      <c r="A812" s="6">
        <v>9.1200000000000099</v>
      </c>
      <c r="B812" s="31" t="s">
        <v>90</v>
      </c>
      <c r="D812" s="89">
        <v>292141000011</v>
      </c>
      <c r="E812" s="3">
        <v>0.6</v>
      </c>
      <c r="K812" s="3">
        <f t="shared" si="178"/>
        <v>598</v>
      </c>
      <c r="L812" s="97" t="str">
        <f>IF(TRIM('Ek.3-A'!F812)&lt;&gt;"","var","yok")</f>
        <v>yok</v>
      </c>
      <c r="M812" s="5" t="str">
        <f>IF('Ek.3-A'!F812="", "", IF(VLOOKUP('Ek.3-A'!F812, Veriler!D:E, 2, 0)=0, "", VLOOKUP('Ek.3-A'!F812, Veriler!D:E, 2, 0)))</f>
        <v/>
      </c>
      <c r="N812" s="5" t="str">
        <f>IF('Ek.3-A'!P812="", "", 'Ek.3-A'!P812)</f>
        <v/>
      </c>
      <c r="O812" s="142">
        <f>'Ek.3-A'!S812</f>
        <v>0</v>
      </c>
      <c r="P812" s="143" t="str">
        <f>'Ek.3-A'!L812</f>
        <v/>
      </c>
      <c r="Q812" s="24" t="str">
        <f>'Ek.3-A'!M812</f>
        <v/>
      </c>
      <c r="R812" s="24">
        <f t="shared" si="175"/>
        <v>0</v>
      </c>
      <c r="S812" s="141" t="str">
        <f t="shared" si="176"/>
        <v>H</v>
      </c>
      <c r="T812" s="24">
        <f>IF(S812="E",SUM($R$5:R812),0)</f>
        <v>0</v>
      </c>
      <c r="U812" s="143">
        <f t="shared" si="177"/>
        <v>0</v>
      </c>
    </row>
    <row r="813" spans="1:21" x14ac:dyDescent="0.25">
      <c r="A813" s="6">
        <v>9.1300000000000097</v>
      </c>
      <c r="B813" s="31" t="s">
        <v>90</v>
      </c>
      <c r="D813" s="87">
        <v>292142000029</v>
      </c>
      <c r="E813" s="3">
        <v>0.6</v>
      </c>
      <c r="K813" s="3">
        <f t="shared" si="178"/>
        <v>599</v>
      </c>
      <c r="L813" s="97" t="str">
        <f>IF(TRIM('Ek.3-A'!F813)&lt;&gt;"","var","yok")</f>
        <v>yok</v>
      </c>
      <c r="M813" s="5" t="str">
        <f>IF('Ek.3-A'!F813="", "", IF(VLOOKUP('Ek.3-A'!F813, Veriler!D:E, 2, 0)=0, "", VLOOKUP('Ek.3-A'!F813, Veriler!D:E, 2, 0)))</f>
        <v/>
      </c>
      <c r="N813" s="5" t="str">
        <f>IF('Ek.3-A'!P813="", "", 'Ek.3-A'!P813)</f>
        <v/>
      </c>
      <c r="O813" s="142">
        <f>'Ek.3-A'!S813</f>
        <v>0</v>
      </c>
      <c r="P813" s="143" t="str">
        <f>'Ek.3-A'!L813</f>
        <v/>
      </c>
      <c r="Q813" s="24" t="str">
        <f>'Ek.3-A'!M813</f>
        <v/>
      </c>
      <c r="R813" s="24">
        <f t="shared" si="175"/>
        <v>0</v>
      </c>
      <c r="S813" s="141" t="str">
        <f t="shared" si="176"/>
        <v>H</v>
      </c>
      <c r="T813" s="24">
        <f>IF(S813="E",SUM($R$5:R813),0)</f>
        <v>0</v>
      </c>
      <c r="U813" s="143">
        <f t="shared" si="177"/>
        <v>0</v>
      </c>
    </row>
    <row r="814" spans="1:21" x14ac:dyDescent="0.25">
      <c r="A814" s="6">
        <v>9.1400000000000095</v>
      </c>
      <c r="B814" s="31" t="s">
        <v>90</v>
      </c>
      <c r="D814" s="89">
        <v>292141000012</v>
      </c>
      <c r="E814" s="3">
        <v>0.6</v>
      </c>
      <c r="K814" s="3">
        <f t="shared" si="178"/>
        <v>600</v>
      </c>
      <c r="L814" s="97" t="str">
        <f>IF(TRIM('Ek.3-A'!F814)&lt;&gt;"","var","yok")</f>
        <v>yok</v>
      </c>
      <c r="M814" s="5" t="str">
        <f>IF('Ek.3-A'!F814="", "", IF(VLOOKUP('Ek.3-A'!F814, Veriler!D:E, 2, 0)=0, "", VLOOKUP('Ek.3-A'!F814, Veriler!D:E, 2, 0)))</f>
        <v/>
      </c>
      <c r="N814" s="5" t="str">
        <f>IF('Ek.3-A'!P814="", "", 'Ek.3-A'!P814)</f>
        <v/>
      </c>
      <c r="O814" s="142">
        <f>'Ek.3-A'!S814</f>
        <v>0</v>
      </c>
      <c r="P814" s="143" t="str">
        <f>'Ek.3-A'!L814</f>
        <v/>
      </c>
      <c r="Q814" s="24" t="str">
        <f>'Ek.3-A'!M814</f>
        <v/>
      </c>
      <c r="R814" s="24">
        <f t="shared" si="175"/>
        <v>0</v>
      </c>
      <c r="S814" s="141" t="str">
        <f t="shared" si="176"/>
        <v>H</v>
      </c>
      <c r="T814" s="24">
        <f>IF(S814="E",SUM($R$5:R814),0)</f>
        <v>0</v>
      </c>
      <c r="U814" s="143">
        <f t="shared" si="177"/>
        <v>0</v>
      </c>
    </row>
    <row r="815" spans="1:21" x14ac:dyDescent="0.25">
      <c r="A815" s="6">
        <v>9.1500000000000092</v>
      </c>
      <c r="B815" s="31" t="s">
        <v>90</v>
      </c>
      <c r="D815" s="87">
        <v>292141000019</v>
      </c>
      <c r="E815" s="3">
        <v>0.6</v>
      </c>
      <c r="K815" s="3">
        <f t="shared" si="178"/>
        <v>601</v>
      </c>
      <c r="L815" s="97" t="str">
        <f>IF(TRIM('Ek.3-A'!F815)&lt;&gt;"","var","yok")</f>
        <v>yok</v>
      </c>
      <c r="M815" s="5" t="str">
        <f>IF('Ek.3-A'!F815="", "", IF(VLOOKUP('Ek.3-A'!F815, Veriler!D:E, 2, 0)=0, "", VLOOKUP('Ek.3-A'!F815, Veriler!D:E, 2, 0)))</f>
        <v/>
      </c>
      <c r="N815" s="5" t="str">
        <f>IF('Ek.3-A'!P815="", "", 'Ek.3-A'!P815)</f>
        <v/>
      </c>
      <c r="O815" s="142">
        <f>'Ek.3-A'!S815</f>
        <v>0</v>
      </c>
      <c r="P815" s="143" t="str">
        <f>'Ek.3-A'!L815</f>
        <v/>
      </c>
      <c r="Q815" s="24" t="str">
        <f>'Ek.3-A'!M815</f>
        <v/>
      </c>
      <c r="R815" s="24">
        <f t="shared" si="175"/>
        <v>0</v>
      </c>
      <c r="S815" s="141" t="str">
        <f t="shared" si="176"/>
        <v>H</v>
      </c>
      <c r="T815" s="24">
        <f>IF(S815="E",SUM($R$5:R815),0)</f>
        <v>0</v>
      </c>
      <c r="U815" s="143">
        <f t="shared" si="177"/>
        <v>0</v>
      </c>
    </row>
    <row r="816" spans="1:21" x14ac:dyDescent="0.25">
      <c r="A816" s="6">
        <v>9.1600000000000108</v>
      </c>
      <c r="B816" s="31" t="s">
        <v>90</v>
      </c>
      <c r="D816" s="89">
        <v>292142000019</v>
      </c>
      <c r="E816" s="3">
        <v>0.6</v>
      </c>
      <c r="K816" s="3">
        <f t="shared" si="178"/>
        <v>602</v>
      </c>
      <c r="L816" s="97" t="str">
        <f>IF(TRIM('Ek.3-A'!F816)&lt;&gt;"","var","yok")</f>
        <v>yok</v>
      </c>
      <c r="M816" s="5" t="str">
        <f>IF('Ek.3-A'!F816="", "", IF(VLOOKUP('Ek.3-A'!F816, Veriler!D:E, 2, 0)=0, "", VLOOKUP('Ek.3-A'!F816, Veriler!D:E, 2, 0)))</f>
        <v/>
      </c>
      <c r="N816" s="5" t="str">
        <f>IF('Ek.3-A'!P816="", "", 'Ek.3-A'!P816)</f>
        <v/>
      </c>
      <c r="O816" s="142">
        <f>'Ek.3-A'!S816</f>
        <v>0</v>
      </c>
      <c r="P816" s="143" t="str">
        <f>'Ek.3-A'!L816</f>
        <v/>
      </c>
      <c r="Q816" s="24" t="str">
        <f>'Ek.3-A'!M816</f>
        <v/>
      </c>
      <c r="R816" s="24">
        <f t="shared" si="175"/>
        <v>0</v>
      </c>
      <c r="S816" s="141" t="str">
        <f t="shared" si="176"/>
        <v>H</v>
      </c>
      <c r="T816" s="24">
        <f>IF(S816="E",SUM($R$5:R816),0)</f>
        <v>0</v>
      </c>
      <c r="U816" s="143">
        <f t="shared" si="177"/>
        <v>0</v>
      </c>
    </row>
    <row r="817" spans="1:41" x14ac:dyDescent="0.25">
      <c r="A817" s="6">
        <v>9.1700000000000106</v>
      </c>
      <c r="B817" s="31" t="s">
        <v>90</v>
      </c>
      <c r="D817" s="87">
        <v>291249001012</v>
      </c>
      <c r="E817" s="3">
        <v>0.6</v>
      </c>
      <c r="L817" s="97"/>
      <c r="M817" s="5"/>
      <c r="N817" s="5"/>
      <c r="O817" s="5"/>
      <c r="Q817" s="23"/>
      <c r="T817" s="24"/>
      <c r="U817" s="25"/>
    </row>
    <row r="818" spans="1:41" x14ac:dyDescent="0.25">
      <c r="A818" s="6">
        <v>9.1800000000000104</v>
      </c>
      <c r="B818" s="31" t="s">
        <v>90</v>
      </c>
      <c r="D818" s="89">
        <v>290949801000</v>
      </c>
      <c r="E818" s="3">
        <v>0.6</v>
      </c>
      <c r="K818" s="3">
        <f>K816+1</f>
        <v>603</v>
      </c>
      <c r="L818" s="97" t="str">
        <f>IF(TRIM('Ek.3-A'!F818)&lt;&gt;"","var","yok")</f>
        <v>yok</v>
      </c>
      <c r="M818" s="5" t="str">
        <f>IF('Ek.3-A'!F818="", "", IF(VLOOKUP('Ek.3-A'!F818, Veriler!D:E, 2, 0)=0, "", VLOOKUP('Ek.3-A'!F818, Veriler!D:E, 2, 0)))</f>
        <v/>
      </c>
      <c r="N818" s="5" t="str">
        <f>IF('Ek.3-A'!P818="", "", 'Ek.3-A'!P818)</f>
        <v/>
      </c>
      <c r="O818" s="142">
        <f>'Ek.3-A'!S818</f>
        <v>0</v>
      </c>
      <c r="P818" s="143" t="str">
        <f>'Ek.3-A'!L818</f>
        <v/>
      </c>
      <c r="Q818" s="24" t="str">
        <f>'Ek.3-A'!M818</f>
        <v/>
      </c>
      <c r="R818" s="24">
        <f t="shared" ref="R818:R831" si="179">IF(L818="var",0,IF(Q818&lt;=0.005,Q818,0))</f>
        <v>0</v>
      </c>
      <c r="S818" s="141" t="str">
        <f t="shared" ref="S818:S831" si="180">IF(Q818&lt;=0.005,"E","H")</f>
        <v>H</v>
      </c>
      <c r="T818" s="24">
        <f>IF(S818="E",SUM($R$5:R818),0)</f>
        <v>0</v>
      </c>
      <c r="U818" s="143">
        <f t="shared" ref="U818:U831" si="181">IF(T818&lt;=0.1, O818, IF(R818&gt;$G$2, R818*O818, $G$2*O818))</f>
        <v>0</v>
      </c>
    </row>
    <row r="819" spans="1:41" x14ac:dyDescent="0.25">
      <c r="A819" s="6">
        <v>9.1900000000000102</v>
      </c>
      <c r="B819" s="31" t="s">
        <v>90</v>
      </c>
      <c r="D819" s="87">
        <v>290930909012</v>
      </c>
      <c r="E819" s="3">
        <v>0.6</v>
      </c>
      <c r="K819" s="3">
        <f t="shared" ref="K819:K831" si="182">K818+1</f>
        <v>604</v>
      </c>
      <c r="L819" s="97" t="str">
        <f>IF(TRIM('Ek.3-A'!F819)&lt;&gt;"","var","yok")</f>
        <v>yok</v>
      </c>
      <c r="M819" s="5" t="str">
        <f>IF('Ek.3-A'!F819="", "", IF(VLOOKUP('Ek.3-A'!F819, Veriler!D:E, 2, 0)=0, "", VLOOKUP('Ek.3-A'!F819, Veriler!D:E, 2, 0)))</f>
        <v/>
      </c>
      <c r="N819" s="5" t="str">
        <f>IF('Ek.3-A'!P819="", "", 'Ek.3-A'!P819)</f>
        <v/>
      </c>
      <c r="O819" s="142">
        <f>'Ek.3-A'!S819</f>
        <v>0</v>
      </c>
      <c r="P819" s="143" t="str">
        <f>'Ek.3-A'!L819</f>
        <v/>
      </c>
      <c r="Q819" s="24" t="str">
        <f>'Ek.3-A'!M819</f>
        <v/>
      </c>
      <c r="R819" s="24">
        <f t="shared" si="179"/>
        <v>0</v>
      </c>
      <c r="S819" s="141" t="str">
        <f t="shared" si="180"/>
        <v>H</v>
      </c>
      <c r="T819" s="24">
        <f>IF(S819="E",SUM($R$5:R819),0)</f>
        <v>0</v>
      </c>
      <c r="U819" s="143">
        <f t="shared" si="181"/>
        <v>0</v>
      </c>
    </row>
    <row r="820" spans="1:41" x14ac:dyDescent="0.25">
      <c r="A820" s="6">
        <v>9.2000000000000099</v>
      </c>
      <c r="B820" s="31" t="s">
        <v>90</v>
      </c>
      <c r="D820" s="89">
        <v>292229001014</v>
      </c>
      <c r="E820" s="3">
        <v>0.6</v>
      </c>
      <c r="K820" s="3">
        <f t="shared" si="182"/>
        <v>605</v>
      </c>
      <c r="L820" s="97" t="str">
        <f>IF(TRIM('Ek.3-A'!F820)&lt;&gt;"","var","yok")</f>
        <v>yok</v>
      </c>
      <c r="M820" s="5" t="str">
        <f>IF('Ek.3-A'!F820="", "", IF(VLOOKUP('Ek.3-A'!F820, Veriler!D:E, 2, 0)=0, "", VLOOKUP('Ek.3-A'!F820, Veriler!D:E, 2, 0)))</f>
        <v/>
      </c>
      <c r="N820" s="5" t="str">
        <f>IF('Ek.3-A'!P820="", "", 'Ek.3-A'!P820)</f>
        <v/>
      </c>
      <c r="O820" s="142">
        <f>'Ek.3-A'!S820</f>
        <v>0</v>
      </c>
      <c r="P820" s="143" t="str">
        <f>'Ek.3-A'!L820</f>
        <v/>
      </c>
      <c r="Q820" s="24" t="str">
        <f>'Ek.3-A'!M820</f>
        <v/>
      </c>
      <c r="R820" s="24">
        <f t="shared" si="179"/>
        <v>0</v>
      </c>
      <c r="S820" s="141" t="str">
        <f t="shared" si="180"/>
        <v>H</v>
      </c>
      <c r="T820" s="24">
        <f>IF(S820="E",SUM($R$5:R820),0)</f>
        <v>0</v>
      </c>
      <c r="U820" s="143">
        <f t="shared" si="181"/>
        <v>0</v>
      </c>
    </row>
    <row r="821" spans="1:41" x14ac:dyDescent="0.25">
      <c r="A821" s="6">
        <v>9.2100000000000097</v>
      </c>
      <c r="B821" s="31" t="s">
        <v>90</v>
      </c>
      <c r="D821" s="87">
        <v>292229001011</v>
      </c>
      <c r="E821" s="3">
        <v>0.6</v>
      </c>
      <c r="K821" s="3">
        <f t="shared" si="182"/>
        <v>606</v>
      </c>
      <c r="L821" s="97" t="str">
        <f>IF(TRIM('Ek.3-A'!F821)&lt;&gt;"","var","yok")</f>
        <v>yok</v>
      </c>
      <c r="M821" s="5" t="str">
        <f>IF('Ek.3-A'!F821="", "", IF(VLOOKUP('Ek.3-A'!F821, Veriler!D:E, 2, 0)=0, "", VLOOKUP('Ek.3-A'!F821, Veriler!D:E, 2, 0)))</f>
        <v/>
      </c>
      <c r="N821" s="5" t="str">
        <f>IF('Ek.3-A'!P821="", "", 'Ek.3-A'!P821)</f>
        <v/>
      </c>
      <c r="O821" s="142">
        <f>'Ek.3-A'!S821</f>
        <v>0</v>
      </c>
      <c r="P821" s="143" t="str">
        <f>'Ek.3-A'!L821</f>
        <v/>
      </c>
      <c r="Q821" s="24" t="str">
        <f>'Ek.3-A'!M821</f>
        <v/>
      </c>
      <c r="R821" s="24">
        <f t="shared" si="179"/>
        <v>0</v>
      </c>
      <c r="S821" s="141" t="str">
        <f t="shared" si="180"/>
        <v>H</v>
      </c>
      <c r="T821" s="24">
        <f>IF(S821="E",SUM($R$5:R821),0)</f>
        <v>0</v>
      </c>
      <c r="U821" s="143">
        <f t="shared" si="181"/>
        <v>0</v>
      </c>
    </row>
    <row r="822" spans="1:41" x14ac:dyDescent="0.25">
      <c r="A822" s="6">
        <v>9.2200000000000095</v>
      </c>
      <c r="B822" s="31" t="s">
        <v>90</v>
      </c>
      <c r="D822" s="89">
        <v>811020000000</v>
      </c>
      <c r="E822" s="3">
        <v>0.6</v>
      </c>
      <c r="K822" s="3">
        <f t="shared" si="182"/>
        <v>607</v>
      </c>
      <c r="L822" s="97" t="str">
        <f>IF(TRIM('Ek.3-A'!F822)&lt;&gt;"","var","yok")</f>
        <v>yok</v>
      </c>
      <c r="M822" s="5" t="str">
        <f>IF('Ek.3-A'!F822="", "", IF(VLOOKUP('Ek.3-A'!F822, Veriler!D:E, 2, 0)=0, "", VLOOKUP('Ek.3-A'!F822, Veriler!D:E, 2, 0)))</f>
        <v/>
      </c>
      <c r="N822" s="5" t="str">
        <f>IF('Ek.3-A'!P822="", "", 'Ek.3-A'!P822)</f>
        <v/>
      </c>
      <c r="O822" s="142">
        <f>'Ek.3-A'!S822</f>
        <v>0</v>
      </c>
      <c r="P822" s="143" t="str">
        <f>'Ek.3-A'!L822</f>
        <v/>
      </c>
      <c r="Q822" s="24" t="str">
        <f>'Ek.3-A'!M822</f>
        <v/>
      </c>
      <c r="R822" s="24">
        <f t="shared" si="179"/>
        <v>0</v>
      </c>
      <c r="S822" s="141" t="str">
        <f t="shared" si="180"/>
        <v>H</v>
      </c>
      <c r="T822" s="24">
        <f>IF(S822="E",SUM($R$5:R822),0)</f>
        <v>0</v>
      </c>
      <c r="U822" s="143">
        <f t="shared" si="181"/>
        <v>0</v>
      </c>
    </row>
    <row r="823" spans="1:41" x14ac:dyDescent="0.25">
      <c r="A823" s="6">
        <v>9.2300000000000093</v>
      </c>
      <c r="B823" s="31" t="s">
        <v>90</v>
      </c>
      <c r="D823" s="87">
        <v>282739853000</v>
      </c>
      <c r="E823" s="3">
        <v>0.6</v>
      </c>
      <c r="K823" s="3">
        <f t="shared" si="182"/>
        <v>608</v>
      </c>
      <c r="L823" s="97" t="str">
        <f>IF(TRIM('Ek.3-A'!F823)&lt;&gt;"","var","yok")</f>
        <v>yok</v>
      </c>
      <c r="M823" s="5" t="str">
        <f>IF('Ek.3-A'!F823="", "", IF(VLOOKUP('Ek.3-A'!F823, Veriler!D:E, 2, 0)=0, "", VLOOKUP('Ek.3-A'!F823, Veriler!D:E, 2, 0)))</f>
        <v/>
      </c>
      <c r="N823" s="5" t="str">
        <f>IF('Ek.3-A'!P823="", "", 'Ek.3-A'!P823)</f>
        <v/>
      </c>
      <c r="O823" s="142">
        <f>'Ek.3-A'!S823</f>
        <v>0</v>
      </c>
      <c r="P823" s="143" t="str">
        <f>'Ek.3-A'!L823</f>
        <v/>
      </c>
      <c r="Q823" s="24" t="str">
        <f>'Ek.3-A'!M823</f>
        <v/>
      </c>
      <c r="R823" s="24">
        <f t="shared" si="179"/>
        <v>0</v>
      </c>
      <c r="S823" s="141" t="str">
        <f t="shared" si="180"/>
        <v>H</v>
      </c>
      <c r="T823" s="24">
        <f>IF(S823="E",SUM($R$5:R823),0)</f>
        <v>0</v>
      </c>
      <c r="U823" s="143">
        <f t="shared" si="181"/>
        <v>0</v>
      </c>
    </row>
    <row r="824" spans="1:41" x14ac:dyDescent="0.25">
      <c r="A824" s="6">
        <v>9.2400000000000109</v>
      </c>
      <c r="B824" s="31" t="s">
        <v>90</v>
      </c>
      <c r="D824" s="89">
        <v>282580000000</v>
      </c>
      <c r="E824" s="3">
        <v>0.6</v>
      </c>
      <c r="K824" s="3">
        <f t="shared" si="182"/>
        <v>609</v>
      </c>
      <c r="L824" s="97" t="str">
        <f>IF(TRIM('Ek.3-A'!F824)&lt;&gt;"","var","yok")</f>
        <v>yok</v>
      </c>
      <c r="M824" s="5" t="str">
        <f>IF('Ek.3-A'!F824="", "", IF(VLOOKUP('Ek.3-A'!F824, Veriler!D:E, 2, 0)=0, "", VLOOKUP('Ek.3-A'!F824, Veriler!D:E, 2, 0)))</f>
        <v/>
      </c>
      <c r="N824" s="5" t="str">
        <f>IF('Ek.3-A'!P824="", "", 'Ek.3-A'!P824)</f>
        <v/>
      </c>
      <c r="O824" s="142">
        <f>'Ek.3-A'!S824</f>
        <v>0</v>
      </c>
      <c r="P824" s="143" t="str">
        <f>'Ek.3-A'!L824</f>
        <v/>
      </c>
      <c r="Q824" s="24" t="str">
        <f>'Ek.3-A'!M824</f>
        <v/>
      </c>
      <c r="R824" s="24">
        <f t="shared" si="179"/>
        <v>0</v>
      </c>
      <c r="S824" s="141" t="str">
        <f t="shared" si="180"/>
        <v>H</v>
      </c>
      <c r="T824" s="24">
        <f>IF(S824="E",SUM($R$5:R824),0)</f>
        <v>0</v>
      </c>
      <c r="U824" s="143">
        <f t="shared" si="181"/>
        <v>0</v>
      </c>
    </row>
    <row r="825" spans="1:41" x14ac:dyDescent="0.25">
      <c r="A825" s="6">
        <v>9.2500000000000107</v>
      </c>
      <c r="B825" s="31" t="s">
        <v>90</v>
      </c>
      <c r="D825" s="87">
        <v>284190851000</v>
      </c>
      <c r="E825" s="3">
        <v>0.6</v>
      </c>
      <c r="K825" s="3">
        <f t="shared" si="182"/>
        <v>610</v>
      </c>
      <c r="L825" s="97" t="str">
        <f>IF(TRIM('Ek.3-A'!F825)&lt;&gt;"","var","yok")</f>
        <v>yok</v>
      </c>
      <c r="M825" s="5" t="str">
        <f>IF('Ek.3-A'!F825="", "", IF(VLOOKUP('Ek.3-A'!F825, Veriler!D:E, 2, 0)=0, "", VLOOKUP('Ek.3-A'!F825, Veriler!D:E, 2, 0)))</f>
        <v/>
      </c>
      <c r="N825" s="5" t="str">
        <f>IF('Ek.3-A'!P825="", "", 'Ek.3-A'!P825)</f>
        <v/>
      </c>
      <c r="O825" s="142">
        <f>'Ek.3-A'!S825</f>
        <v>0</v>
      </c>
      <c r="P825" s="143" t="str">
        <f>'Ek.3-A'!L825</f>
        <v/>
      </c>
      <c r="Q825" s="24" t="str">
        <f>'Ek.3-A'!M825</f>
        <v/>
      </c>
      <c r="R825" s="24">
        <f t="shared" si="179"/>
        <v>0</v>
      </c>
      <c r="S825" s="141" t="str">
        <f t="shared" si="180"/>
        <v>H</v>
      </c>
      <c r="T825" s="24">
        <f>IF(S825="E",SUM($R$5:R825),0)</f>
        <v>0</v>
      </c>
      <c r="U825" s="143">
        <f t="shared" si="181"/>
        <v>0</v>
      </c>
    </row>
    <row r="826" spans="1:41" x14ac:dyDescent="0.25">
      <c r="A826" s="6">
        <v>9.2600000000000104</v>
      </c>
      <c r="B826" s="31" t="s">
        <v>90</v>
      </c>
      <c r="D826" s="89">
        <v>284190701000</v>
      </c>
      <c r="E826" s="3">
        <v>0.6</v>
      </c>
      <c r="K826" s="3">
        <f t="shared" si="182"/>
        <v>611</v>
      </c>
      <c r="L826" s="97" t="str">
        <f>IF(TRIM('Ek.3-A'!F826)&lt;&gt;"","var","yok")</f>
        <v>yok</v>
      </c>
      <c r="M826" s="5" t="str">
        <f>IF('Ek.3-A'!F826="", "", IF(VLOOKUP('Ek.3-A'!F826, Veriler!D:E, 2, 0)=0, "", VLOOKUP('Ek.3-A'!F826, Veriler!D:E, 2, 0)))</f>
        <v/>
      </c>
      <c r="N826" s="5" t="str">
        <f>IF('Ek.3-A'!P826="", "", 'Ek.3-A'!P826)</f>
        <v/>
      </c>
      <c r="O826" s="142">
        <f>'Ek.3-A'!S826</f>
        <v>0</v>
      </c>
      <c r="P826" s="143" t="str">
        <f>'Ek.3-A'!L826</f>
        <v/>
      </c>
      <c r="Q826" s="24" t="str">
        <f>'Ek.3-A'!M826</f>
        <v/>
      </c>
      <c r="R826" s="24">
        <f t="shared" si="179"/>
        <v>0</v>
      </c>
      <c r="S826" s="141" t="str">
        <f t="shared" si="180"/>
        <v>H</v>
      </c>
      <c r="T826" s="24">
        <f>IF(S826="E",SUM($R$5:R826),0)</f>
        <v>0</v>
      </c>
      <c r="U826" s="143">
        <f t="shared" si="181"/>
        <v>0</v>
      </c>
    </row>
    <row r="827" spans="1:41" x14ac:dyDescent="0.25">
      <c r="A827" s="6">
        <v>9.2700000000000102</v>
      </c>
      <c r="B827" s="31" t="s">
        <v>90</v>
      </c>
      <c r="D827" s="87">
        <v>291461000000</v>
      </c>
      <c r="E827" s="3">
        <v>0.6</v>
      </c>
      <c r="K827" s="3">
        <f t="shared" si="182"/>
        <v>612</v>
      </c>
      <c r="L827" s="97" t="str">
        <f>IF(TRIM('Ek.3-A'!F827)&lt;&gt;"","var","yok")</f>
        <v>yok</v>
      </c>
      <c r="M827" s="5" t="str">
        <f>IF('Ek.3-A'!F827="", "", IF(VLOOKUP('Ek.3-A'!F827, Veriler!D:E, 2, 0)=0, "", VLOOKUP('Ek.3-A'!F827, Veriler!D:E, 2, 0)))</f>
        <v/>
      </c>
      <c r="N827" s="5" t="str">
        <f>IF('Ek.3-A'!P827="", "", 'Ek.3-A'!P827)</f>
        <v/>
      </c>
      <c r="O827" s="142">
        <f>'Ek.3-A'!S827</f>
        <v>0</v>
      </c>
      <c r="P827" s="143" t="str">
        <f>'Ek.3-A'!L827</f>
        <v/>
      </c>
      <c r="Q827" s="24" t="str">
        <f>'Ek.3-A'!M827</f>
        <v/>
      </c>
      <c r="R827" s="24">
        <f t="shared" si="179"/>
        <v>0</v>
      </c>
      <c r="S827" s="141" t="str">
        <f t="shared" si="180"/>
        <v>H</v>
      </c>
      <c r="T827" s="24">
        <f>IF(S827="E",SUM($R$5:R827),0)</f>
        <v>0</v>
      </c>
      <c r="U827" s="143">
        <f t="shared" si="181"/>
        <v>0</v>
      </c>
    </row>
    <row r="828" spans="1:41" x14ac:dyDescent="0.25">
      <c r="A828" s="6">
        <v>9.28000000000001</v>
      </c>
      <c r="B828" s="31" t="s">
        <v>90</v>
      </c>
      <c r="D828" s="89">
        <v>292243000000</v>
      </c>
      <c r="E828" s="3">
        <v>0.6</v>
      </c>
      <c r="K828" s="3">
        <f t="shared" si="182"/>
        <v>613</v>
      </c>
      <c r="L828" s="97" t="str">
        <f>IF(TRIM('Ek.3-A'!F828)&lt;&gt;"","var","yok")</f>
        <v>yok</v>
      </c>
      <c r="M828" s="5" t="str">
        <f>IF('Ek.3-A'!F828="", "", IF(VLOOKUP('Ek.3-A'!F828, Veriler!D:E, 2, 0)=0, "", VLOOKUP('Ek.3-A'!F828, Veriler!D:E, 2, 0)))</f>
        <v/>
      </c>
      <c r="N828" s="5" t="str">
        <f>IF('Ek.3-A'!P828="", "", 'Ek.3-A'!P828)</f>
        <v/>
      </c>
      <c r="O828" s="142">
        <f>'Ek.3-A'!S828</f>
        <v>0</v>
      </c>
      <c r="P828" s="143" t="str">
        <f>'Ek.3-A'!L828</f>
        <v/>
      </c>
      <c r="Q828" s="24" t="str">
        <f>'Ek.3-A'!M828</f>
        <v/>
      </c>
      <c r="R828" s="24">
        <f t="shared" si="179"/>
        <v>0</v>
      </c>
      <c r="S828" s="141" t="str">
        <f t="shared" si="180"/>
        <v>H</v>
      </c>
      <c r="T828" s="24">
        <f>IF(S828="E",SUM($R$5:R828),0)</f>
        <v>0</v>
      </c>
      <c r="U828" s="143">
        <f t="shared" si="181"/>
        <v>0</v>
      </c>
    </row>
    <row r="829" spans="1:41" x14ac:dyDescent="0.25">
      <c r="A829" s="6">
        <v>9.2900000000000098</v>
      </c>
      <c r="B829" s="31" t="s">
        <v>90</v>
      </c>
      <c r="D829" s="87">
        <v>290290001200</v>
      </c>
      <c r="E829" s="3">
        <v>0.6</v>
      </c>
      <c r="K829" s="3">
        <f t="shared" si="182"/>
        <v>614</v>
      </c>
      <c r="L829" s="97" t="str">
        <f>IF(TRIM('Ek.3-A'!F829)&lt;&gt;"","var","yok")</f>
        <v>yok</v>
      </c>
      <c r="M829" s="5" t="str">
        <f>IF('Ek.3-A'!F829="", "", IF(VLOOKUP('Ek.3-A'!F829, Veriler!D:E, 2, 0)=0, "", VLOOKUP('Ek.3-A'!F829, Veriler!D:E, 2, 0)))</f>
        <v/>
      </c>
      <c r="N829" s="5" t="str">
        <f>IF('Ek.3-A'!P829="", "", 'Ek.3-A'!P829)</f>
        <v/>
      </c>
      <c r="O829" s="142">
        <f>'Ek.3-A'!S829</f>
        <v>0</v>
      </c>
      <c r="P829" s="143" t="str">
        <f>'Ek.3-A'!L829</f>
        <v/>
      </c>
      <c r="Q829" s="24" t="str">
        <f>'Ek.3-A'!M829</f>
        <v/>
      </c>
      <c r="R829" s="24">
        <f t="shared" si="179"/>
        <v>0</v>
      </c>
      <c r="S829" s="141" t="str">
        <f t="shared" si="180"/>
        <v>H</v>
      </c>
      <c r="T829" s="24">
        <f>IF(S829="E",SUM($R$5:R829),0)</f>
        <v>0</v>
      </c>
      <c r="U829" s="143">
        <f t="shared" si="181"/>
        <v>0</v>
      </c>
    </row>
    <row r="830" spans="1:41" x14ac:dyDescent="0.25">
      <c r="A830" s="6">
        <v>9.3000000000000096</v>
      </c>
      <c r="B830" s="31" t="s">
        <v>90</v>
      </c>
      <c r="D830" s="89">
        <v>251010009012</v>
      </c>
      <c r="E830" s="3">
        <v>0.6</v>
      </c>
      <c r="K830" s="3">
        <f t="shared" si="182"/>
        <v>615</v>
      </c>
      <c r="L830" s="97" t="str">
        <f>IF(TRIM('Ek.3-A'!F830)&lt;&gt;"","var","yok")</f>
        <v>yok</v>
      </c>
      <c r="M830" s="5" t="str">
        <f>IF('Ek.3-A'!F830="", "", IF(VLOOKUP('Ek.3-A'!F830, Veriler!D:E, 2, 0)=0, "", VLOOKUP('Ek.3-A'!F830, Veriler!D:E, 2, 0)))</f>
        <v/>
      </c>
      <c r="N830" s="5" t="str">
        <f>IF('Ek.3-A'!P830="", "", 'Ek.3-A'!P830)</f>
        <v/>
      </c>
      <c r="O830" s="142">
        <f>'Ek.3-A'!S830</f>
        <v>0</v>
      </c>
      <c r="P830" s="143" t="str">
        <f>'Ek.3-A'!L830</f>
        <v/>
      </c>
      <c r="Q830" s="24" t="str">
        <f>'Ek.3-A'!M830</f>
        <v/>
      </c>
      <c r="R830" s="24">
        <f t="shared" si="179"/>
        <v>0</v>
      </c>
      <c r="S830" s="141" t="str">
        <f t="shared" si="180"/>
        <v>H</v>
      </c>
      <c r="T830" s="24">
        <f>IF(S830="E",SUM($R$5:R830),0)</f>
        <v>0</v>
      </c>
      <c r="U830" s="143">
        <f t="shared" si="181"/>
        <v>0</v>
      </c>
    </row>
    <row r="831" spans="1:41" x14ac:dyDescent="0.25">
      <c r="A831" s="6">
        <v>9.3100000000000094</v>
      </c>
      <c r="B831" s="31" t="s">
        <v>90</v>
      </c>
      <c r="D831" s="87">
        <v>293919000014</v>
      </c>
      <c r="E831" s="3">
        <v>0.6</v>
      </c>
      <c r="K831" s="3">
        <f t="shared" si="182"/>
        <v>616</v>
      </c>
      <c r="L831" s="97" t="str">
        <f>IF(TRIM('Ek.3-A'!F831)&lt;&gt;"","var","yok")</f>
        <v>yok</v>
      </c>
      <c r="M831" s="5" t="str">
        <f>IF('Ek.3-A'!F831="", "", IF(VLOOKUP('Ek.3-A'!F831, Veriler!D:E, 2, 0)=0, "", VLOOKUP('Ek.3-A'!F831, Veriler!D:E, 2, 0)))</f>
        <v/>
      </c>
      <c r="N831" s="5" t="str">
        <f>IF('Ek.3-A'!P831="", "", 'Ek.3-A'!P831)</f>
        <v/>
      </c>
      <c r="O831" s="142">
        <f>'Ek.3-A'!S831</f>
        <v>0</v>
      </c>
      <c r="P831" s="143" t="str">
        <f>'Ek.3-A'!L831</f>
        <v/>
      </c>
      <c r="Q831" s="24" t="str">
        <f>'Ek.3-A'!M831</f>
        <v/>
      </c>
      <c r="R831" s="24">
        <f t="shared" si="179"/>
        <v>0</v>
      </c>
      <c r="S831" s="141" t="str">
        <f t="shared" si="180"/>
        <v>H</v>
      </c>
      <c r="T831" s="24">
        <f>IF(S831="E",SUM($R$5:R831),0)</f>
        <v>0</v>
      </c>
      <c r="U831" s="143">
        <f t="shared" si="181"/>
        <v>0</v>
      </c>
    </row>
    <row r="832" spans="1:41" x14ac:dyDescent="0.25">
      <c r="A832" s="6">
        <v>9.3200000000000092</v>
      </c>
      <c r="B832" s="31" t="s">
        <v>90</v>
      </c>
      <c r="D832" s="89">
        <v>293890909012</v>
      </c>
      <c r="E832" s="3">
        <v>0.6</v>
      </c>
      <c r="T832" s="24"/>
      <c r="U832" s="25"/>
      <c r="AO832" s="140">
        <f>'Ek.3-A'!L832</f>
        <v>0</v>
      </c>
    </row>
    <row r="833" spans="1:21" x14ac:dyDescent="0.25">
      <c r="A833" s="6">
        <v>9.3300000000000107</v>
      </c>
      <c r="B833" s="31" t="s">
        <v>90</v>
      </c>
      <c r="D833" s="87">
        <v>292219000014</v>
      </c>
      <c r="E833" s="3">
        <v>0.6</v>
      </c>
      <c r="T833" s="24"/>
      <c r="U833" s="25"/>
    </row>
    <row r="834" spans="1:21" x14ac:dyDescent="0.25">
      <c r="A834" s="6">
        <v>9.3400000000000105</v>
      </c>
      <c r="B834" s="31" t="s">
        <v>90</v>
      </c>
      <c r="D834" s="89">
        <v>853941000000</v>
      </c>
      <c r="E834" s="3">
        <v>0.6</v>
      </c>
      <c r="T834" s="24"/>
      <c r="U834" s="25"/>
    </row>
    <row r="835" spans="1:21" x14ac:dyDescent="0.25">
      <c r="A835" s="6">
        <v>9.3500000000000103</v>
      </c>
      <c r="B835" s="31" t="s">
        <v>90</v>
      </c>
      <c r="D835" s="87">
        <v>290930909018</v>
      </c>
      <c r="E835" s="3">
        <v>0.6</v>
      </c>
      <c r="T835" s="24"/>
      <c r="U835" s="25"/>
    </row>
    <row r="836" spans="1:21" x14ac:dyDescent="0.25">
      <c r="A836" s="6">
        <v>9.3600000000000101</v>
      </c>
      <c r="B836" s="31" t="s">
        <v>90</v>
      </c>
      <c r="D836" s="89">
        <v>290399800029</v>
      </c>
      <c r="E836" s="3">
        <v>0.6</v>
      </c>
      <c r="T836" s="24"/>
      <c r="U836" s="25"/>
    </row>
    <row r="837" spans="1:21" x14ac:dyDescent="0.25">
      <c r="A837" s="6">
        <v>9.3700000000000099</v>
      </c>
      <c r="B837" s="31" t="s">
        <v>90</v>
      </c>
      <c r="D837" s="87">
        <v>291639909019</v>
      </c>
      <c r="E837" s="3">
        <v>0.6</v>
      </c>
      <c r="T837" s="24"/>
      <c r="U837" s="25"/>
    </row>
    <row r="838" spans="1:21" x14ac:dyDescent="0.25">
      <c r="A838" s="6">
        <v>9.3800000000000097</v>
      </c>
      <c r="B838" s="31" t="s">
        <v>90</v>
      </c>
      <c r="D838" s="89">
        <v>280480000000</v>
      </c>
      <c r="E838" s="3">
        <v>0.6</v>
      </c>
      <c r="T838" s="24"/>
      <c r="U838" s="25"/>
    </row>
    <row r="839" spans="1:21" x14ac:dyDescent="0.25">
      <c r="A839" s="6">
        <v>9.3900000000000095</v>
      </c>
      <c r="B839" s="31" t="s">
        <v>90</v>
      </c>
      <c r="D839" s="87">
        <v>281119801000</v>
      </c>
      <c r="E839" s="3">
        <v>0.6</v>
      </c>
      <c r="T839" s="24"/>
      <c r="U839" s="25"/>
    </row>
    <row r="840" spans="1:21" x14ac:dyDescent="0.25">
      <c r="A840" s="6">
        <v>9.4000000000000092</v>
      </c>
      <c r="B840" s="31" t="s">
        <v>90</v>
      </c>
      <c r="D840" s="89">
        <v>281290000014</v>
      </c>
      <c r="E840" s="3">
        <v>0.6</v>
      </c>
      <c r="T840" s="24"/>
      <c r="U840" s="25"/>
    </row>
    <row r="841" spans="1:21" x14ac:dyDescent="0.25">
      <c r="A841" s="6">
        <v>9.4100000000000108</v>
      </c>
      <c r="B841" s="31" t="s">
        <v>90</v>
      </c>
      <c r="D841" s="87">
        <v>281129901000</v>
      </c>
      <c r="E841" s="3">
        <v>0.6</v>
      </c>
      <c r="K841" s="3">
        <f>K831+1</f>
        <v>617</v>
      </c>
      <c r="L841" s="97" t="str">
        <f>IF(TRIM('Ek.3-A'!F841)&lt;&gt;"","var","yok")</f>
        <v>yok</v>
      </c>
      <c r="M841" s="5" t="str">
        <f>IF('Ek.3-A'!F841="", "", IF(VLOOKUP('Ek.3-A'!F841, Veriler!D:E, 2, 0)=0, "", VLOOKUP('Ek.3-A'!F841, Veriler!D:E, 2, 0)))</f>
        <v/>
      </c>
      <c r="N841" s="5" t="str">
        <f>IF('Ek.3-A'!P841="", "", 'Ek.3-A'!P841)</f>
        <v/>
      </c>
      <c r="O841" s="142">
        <f>'Ek.3-A'!S841</f>
        <v>0</v>
      </c>
      <c r="P841" s="143" t="str">
        <f>'Ek.3-A'!L841</f>
        <v/>
      </c>
      <c r="Q841" s="24" t="str">
        <f>'Ek.3-A'!M841</f>
        <v/>
      </c>
      <c r="R841" s="24">
        <f t="shared" ref="R841:R854" si="183">IF(L841="var",0,IF(Q841&lt;=0.005,Q841,0))</f>
        <v>0</v>
      </c>
      <c r="S841" s="141" t="str">
        <f t="shared" ref="S841:S854" si="184">IF(Q841&lt;=0.005,"E","H")</f>
        <v>H</v>
      </c>
      <c r="T841" s="24">
        <f>IF(S841="E",SUM($R$5:R841),0)</f>
        <v>0</v>
      </c>
      <c r="U841" s="143">
        <f t="shared" ref="U841:U854" si="185">IF(T841&lt;=0.1, O841, IF(R841&gt;$G$2, R841*O841, $G$2*O841))</f>
        <v>0</v>
      </c>
    </row>
    <row r="842" spans="1:21" x14ac:dyDescent="0.25">
      <c r="A842" s="6">
        <v>9.4200000000000106</v>
      </c>
      <c r="B842" s="31" t="s">
        <v>90</v>
      </c>
      <c r="D842" s="89">
        <v>293190001000</v>
      </c>
      <c r="E842" s="3">
        <v>0.6</v>
      </c>
      <c r="K842" s="3">
        <f t="shared" ref="K842:K854" si="186">K841+1</f>
        <v>618</v>
      </c>
      <c r="L842" s="97" t="str">
        <f>IF(TRIM('Ek.3-A'!F842)&lt;&gt;"","var","yok")</f>
        <v>yok</v>
      </c>
      <c r="M842" s="5" t="str">
        <f>IF('Ek.3-A'!F842="", "", IF(VLOOKUP('Ek.3-A'!F842, Veriler!D:E, 2, 0)=0, "", VLOOKUP('Ek.3-A'!F842, Veriler!D:E, 2, 0)))</f>
        <v/>
      </c>
      <c r="N842" s="5" t="str">
        <f>IF('Ek.3-A'!P842="", "", 'Ek.3-A'!P842)</f>
        <v/>
      </c>
      <c r="O842" s="142">
        <f>'Ek.3-A'!S842</f>
        <v>0</v>
      </c>
      <c r="P842" s="143" t="str">
        <f>'Ek.3-A'!L842</f>
        <v/>
      </c>
      <c r="Q842" s="24" t="str">
        <f>'Ek.3-A'!M842</f>
        <v/>
      </c>
      <c r="R842" s="24">
        <f t="shared" si="183"/>
        <v>0</v>
      </c>
      <c r="S842" s="141" t="str">
        <f t="shared" si="184"/>
        <v>H</v>
      </c>
      <c r="T842" s="24">
        <f>IF(S842="E",SUM($R$5:R842),0)</f>
        <v>0</v>
      </c>
      <c r="U842" s="143">
        <f t="shared" si="185"/>
        <v>0</v>
      </c>
    </row>
    <row r="843" spans="1:21" x14ac:dyDescent="0.25">
      <c r="A843" s="6">
        <v>9.4300000000000104</v>
      </c>
      <c r="B843" s="31" t="s">
        <v>90</v>
      </c>
      <c r="D843" s="87">
        <v>293499909014</v>
      </c>
      <c r="E843" s="3">
        <v>0.6</v>
      </c>
      <c r="K843" s="3">
        <f t="shared" si="186"/>
        <v>619</v>
      </c>
      <c r="L843" s="97" t="str">
        <f>IF(TRIM('Ek.3-A'!F843)&lt;&gt;"","var","yok")</f>
        <v>yok</v>
      </c>
      <c r="M843" s="5" t="str">
        <f>IF('Ek.3-A'!F843="", "", IF(VLOOKUP('Ek.3-A'!F843, Veriler!D:E, 2, 0)=0, "", VLOOKUP('Ek.3-A'!F843, Veriler!D:E, 2, 0)))</f>
        <v/>
      </c>
      <c r="N843" s="5" t="str">
        <f>IF('Ek.3-A'!P843="", "", 'Ek.3-A'!P843)</f>
        <v/>
      </c>
      <c r="O843" s="142">
        <f>'Ek.3-A'!S843</f>
        <v>0</v>
      </c>
      <c r="P843" s="143" t="str">
        <f>'Ek.3-A'!L843</f>
        <v/>
      </c>
      <c r="Q843" s="24" t="str">
        <f>'Ek.3-A'!M843</f>
        <v/>
      </c>
      <c r="R843" s="24">
        <f t="shared" si="183"/>
        <v>0</v>
      </c>
      <c r="S843" s="141" t="str">
        <f t="shared" si="184"/>
        <v>H</v>
      </c>
      <c r="T843" s="24">
        <f>IF(S843="E",SUM($R$5:R843),0)</f>
        <v>0</v>
      </c>
      <c r="U843" s="143">
        <f t="shared" si="185"/>
        <v>0</v>
      </c>
    </row>
    <row r="844" spans="1:21" x14ac:dyDescent="0.25">
      <c r="A844" s="6">
        <v>9.4400000000000102</v>
      </c>
      <c r="B844" s="31" t="s">
        <v>90</v>
      </c>
      <c r="D844" s="89">
        <v>290960100000</v>
      </c>
      <c r="E844" s="3">
        <v>0.6</v>
      </c>
      <c r="K844" s="3">
        <f t="shared" si="186"/>
        <v>620</v>
      </c>
      <c r="L844" s="97" t="str">
        <f>IF(TRIM('Ek.3-A'!F844)&lt;&gt;"","var","yok")</f>
        <v>yok</v>
      </c>
      <c r="M844" s="5" t="str">
        <f>IF('Ek.3-A'!F844="", "", IF(VLOOKUP('Ek.3-A'!F844, Veriler!D:E, 2, 0)=0, "", VLOOKUP('Ek.3-A'!F844, Veriler!D:E, 2, 0)))</f>
        <v/>
      </c>
      <c r="N844" s="5" t="str">
        <f>IF('Ek.3-A'!P844="", "", 'Ek.3-A'!P844)</f>
        <v/>
      </c>
      <c r="O844" s="142">
        <f>'Ek.3-A'!S844</f>
        <v>0</v>
      </c>
      <c r="P844" s="143" t="str">
        <f>'Ek.3-A'!L844</f>
        <v/>
      </c>
      <c r="Q844" s="24" t="str">
        <f>'Ek.3-A'!M844</f>
        <v/>
      </c>
      <c r="R844" s="24">
        <f t="shared" si="183"/>
        <v>0</v>
      </c>
      <c r="S844" s="141" t="str">
        <f t="shared" si="184"/>
        <v>H</v>
      </c>
      <c r="T844" s="24">
        <f>IF(S844="E",SUM($R$5:R844),0)</f>
        <v>0</v>
      </c>
      <c r="U844" s="143">
        <f t="shared" si="185"/>
        <v>0</v>
      </c>
    </row>
    <row r="845" spans="1:21" x14ac:dyDescent="0.25">
      <c r="A845" s="6">
        <v>9.4500000000000099</v>
      </c>
      <c r="B845" s="31" t="s">
        <v>90</v>
      </c>
      <c r="D845" s="87">
        <v>292419000011</v>
      </c>
      <c r="E845" s="3">
        <v>0.6</v>
      </c>
      <c r="K845" s="3">
        <f t="shared" si="186"/>
        <v>621</v>
      </c>
      <c r="L845" s="97" t="str">
        <f>IF(TRIM('Ek.3-A'!F845)&lt;&gt;"","var","yok")</f>
        <v>yok</v>
      </c>
      <c r="M845" s="5" t="str">
        <f>IF('Ek.3-A'!F845="", "", IF(VLOOKUP('Ek.3-A'!F845, Veriler!D:E, 2, 0)=0, "", VLOOKUP('Ek.3-A'!F845, Veriler!D:E, 2, 0)))</f>
        <v/>
      </c>
      <c r="N845" s="5" t="str">
        <f>IF('Ek.3-A'!P845="", "", 'Ek.3-A'!P845)</f>
        <v/>
      </c>
      <c r="O845" s="142">
        <f>'Ek.3-A'!S845</f>
        <v>0</v>
      </c>
      <c r="P845" s="143" t="str">
        <f>'Ek.3-A'!L845</f>
        <v/>
      </c>
      <c r="Q845" s="24" t="str">
        <f>'Ek.3-A'!M845</f>
        <v/>
      </c>
      <c r="R845" s="24">
        <f t="shared" si="183"/>
        <v>0</v>
      </c>
      <c r="S845" s="141" t="str">
        <f t="shared" si="184"/>
        <v>H</v>
      </c>
      <c r="T845" s="24">
        <f>IF(S845="E",SUM($R$5:R845),0)</f>
        <v>0</v>
      </c>
      <c r="U845" s="143">
        <f t="shared" si="185"/>
        <v>0</v>
      </c>
    </row>
    <row r="846" spans="1:21" x14ac:dyDescent="0.25">
      <c r="A846" s="6">
        <v>9.4600000000000097</v>
      </c>
      <c r="B846" s="31" t="s">
        <v>90</v>
      </c>
      <c r="D846" s="89">
        <v>292429700021</v>
      </c>
      <c r="E846" s="3">
        <v>0.6</v>
      </c>
      <c r="K846" s="3">
        <f t="shared" si="186"/>
        <v>622</v>
      </c>
      <c r="L846" s="97" t="str">
        <f>IF(TRIM('Ek.3-A'!F846)&lt;&gt;"","var","yok")</f>
        <v>yok</v>
      </c>
      <c r="M846" s="5" t="str">
        <f>IF('Ek.3-A'!F846="", "", IF(VLOOKUP('Ek.3-A'!F846, Veriler!D:E, 2, 0)=0, "", VLOOKUP('Ek.3-A'!F846, Veriler!D:E, 2, 0)))</f>
        <v/>
      </c>
      <c r="N846" s="5" t="str">
        <f>IF('Ek.3-A'!P846="", "", 'Ek.3-A'!P846)</f>
        <v/>
      </c>
      <c r="O846" s="142">
        <f>'Ek.3-A'!S846</f>
        <v>0</v>
      </c>
      <c r="P846" s="143" t="str">
        <f>'Ek.3-A'!L846</f>
        <v/>
      </c>
      <c r="Q846" s="24" t="str">
        <f>'Ek.3-A'!M846</f>
        <v/>
      </c>
      <c r="R846" s="24">
        <f t="shared" si="183"/>
        <v>0</v>
      </c>
      <c r="S846" s="141" t="str">
        <f t="shared" si="184"/>
        <v>H</v>
      </c>
      <c r="T846" s="24">
        <f>IF(S846="E",SUM($R$5:R846),0)</f>
        <v>0</v>
      </c>
      <c r="U846" s="143">
        <f t="shared" si="185"/>
        <v>0</v>
      </c>
    </row>
    <row r="847" spans="1:21" x14ac:dyDescent="0.25">
      <c r="A847" s="6">
        <v>9.4700000000000095</v>
      </c>
      <c r="B847" s="31" t="s">
        <v>90</v>
      </c>
      <c r="D847" s="87">
        <v>291524000000</v>
      </c>
      <c r="E847" s="3">
        <v>0.6</v>
      </c>
      <c r="K847" s="3">
        <f t="shared" si="186"/>
        <v>623</v>
      </c>
      <c r="L847" s="97" t="str">
        <f>IF(TRIM('Ek.3-A'!F847)&lt;&gt;"","var","yok")</f>
        <v>yok</v>
      </c>
      <c r="M847" s="5" t="str">
        <f>IF('Ek.3-A'!F847="", "", IF(VLOOKUP('Ek.3-A'!F847, Veriler!D:E, 2, 0)=0, "", VLOOKUP('Ek.3-A'!F847, Veriler!D:E, 2, 0)))</f>
        <v/>
      </c>
      <c r="N847" s="5" t="str">
        <f>IF('Ek.3-A'!P847="", "", 'Ek.3-A'!P847)</f>
        <v/>
      </c>
      <c r="O847" s="142">
        <f>'Ek.3-A'!S847</f>
        <v>0</v>
      </c>
      <c r="P847" s="143" t="str">
        <f>'Ek.3-A'!L847</f>
        <v/>
      </c>
      <c r="Q847" s="24" t="str">
        <f>'Ek.3-A'!M847</f>
        <v/>
      </c>
      <c r="R847" s="24">
        <f t="shared" si="183"/>
        <v>0</v>
      </c>
      <c r="S847" s="141" t="str">
        <f t="shared" si="184"/>
        <v>H</v>
      </c>
      <c r="T847" s="24">
        <f>IF(S847="E",SUM($R$5:R847),0)</f>
        <v>0</v>
      </c>
      <c r="U847" s="143">
        <f t="shared" si="185"/>
        <v>0</v>
      </c>
    </row>
    <row r="848" spans="1:21" x14ac:dyDescent="0.25">
      <c r="A848" s="6">
        <v>9.4800000000000093</v>
      </c>
      <c r="B848" s="31" t="s">
        <v>90</v>
      </c>
      <c r="D848" s="89">
        <v>291539009919</v>
      </c>
      <c r="E848" s="3">
        <v>0.6</v>
      </c>
      <c r="K848" s="3">
        <f t="shared" si="186"/>
        <v>624</v>
      </c>
      <c r="L848" s="97" t="str">
        <f>IF(TRIM('Ek.3-A'!F848)&lt;&gt;"","var","yok")</f>
        <v>yok</v>
      </c>
      <c r="M848" s="5" t="str">
        <f>IF('Ek.3-A'!F848="", "", IF(VLOOKUP('Ek.3-A'!F848, Veriler!D:E, 2, 0)=0, "", VLOOKUP('Ek.3-A'!F848, Veriler!D:E, 2, 0)))</f>
        <v/>
      </c>
      <c r="N848" s="5" t="str">
        <f>IF('Ek.3-A'!P848="", "", 'Ek.3-A'!P848)</f>
        <v/>
      </c>
      <c r="O848" s="142">
        <f>'Ek.3-A'!S848</f>
        <v>0</v>
      </c>
      <c r="P848" s="143" t="str">
        <f>'Ek.3-A'!L848</f>
        <v/>
      </c>
      <c r="Q848" s="24" t="str">
        <f>'Ek.3-A'!M848</f>
        <v/>
      </c>
      <c r="R848" s="24">
        <f t="shared" si="183"/>
        <v>0</v>
      </c>
      <c r="S848" s="141" t="str">
        <f t="shared" si="184"/>
        <v>H</v>
      </c>
      <c r="T848" s="24">
        <f>IF(S848="E",SUM($R$5:R848),0)</f>
        <v>0</v>
      </c>
      <c r="U848" s="143">
        <f t="shared" si="185"/>
        <v>0</v>
      </c>
    </row>
    <row r="849" spans="1:21" x14ac:dyDescent="0.25">
      <c r="A849" s="6">
        <v>9.4900000000000109</v>
      </c>
      <c r="B849" s="31" t="s">
        <v>90</v>
      </c>
      <c r="D849" s="87">
        <v>291529009019</v>
      </c>
      <c r="E849" s="3">
        <v>0.6</v>
      </c>
      <c r="K849" s="3">
        <f t="shared" si="186"/>
        <v>625</v>
      </c>
      <c r="L849" s="97" t="str">
        <f>IF(TRIM('Ek.3-A'!F849)&lt;&gt;"","var","yok")</f>
        <v>yok</v>
      </c>
      <c r="M849" s="5" t="str">
        <f>IF('Ek.3-A'!F849="", "", IF(VLOOKUP('Ek.3-A'!F849, Veriler!D:E, 2, 0)=0, "", VLOOKUP('Ek.3-A'!F849, Veriler!D:E, 2, 0)))</f>
        <v/>
      </c>
      <c r="N849" s="5" t="str">
        <f>IF('Ek.3-A'!P849="", "", 'Ek.3-A'!P849)</f>
        <v/>
      </c>
      <c r="O849" s="142">
        <f>'Ek.3-A'!S849</f>
        <v>0</v>
      </c>
      <c r="P849" s="143" t="str">
        <f>'Ek.3-A'!L849</f>
        <v/>
      </c>
      <c r="Q849" s="24" t="str">
        <f>'Ek.3-A'!M849</f>
        <v/>
      </c>
      <c r="R849" s="24">
        <f t="shared" si="183"/>
        <v>0</v>
      </c>
      <c r="S849" s="141" t="str">
        <f t="shared" si="184"/>
        <v>H</v>
      </c>
      <c r="T849" s="24">
        <f>IF(S849="E",SUM($R$5:R849),0)</f>
        <v>0</v>
      </c>
      <c r="U849" s="143">
        <f t="shared" si="185"/>
        <v>0</v>
      </c>
    </row>
    <row r="850" spans="1:21" x14ac:dyDescent="0.25">
      <c r="A850" s="6">
        <v>9.5000000000000107</v>
      </c>
      <c r="B850" s="31" t="s">
        <v>90</v>
      </c>
      <c r="D850" s="89">
        <v>291590700031</v>
      </c>
      <c r="E850" s="3">
        <v>0.6</v>
      </c>
      <c r="K850" s="3">
        <f t="shared" si="186"/>
        <v>626</v>
      </c>
      <c r="L850" s="97" t="str">
        <f>IF(TRIM('Ek.3-A'!F850)&lt;&gt;"","var","yok")</f>
        <v>yok</v>
      </c>
      <c r="M850" s="5" t="str">
        <f>IF('Ek.3-A'!F850="", "", IF(VLOOKUP('Ek.3-A'!F850, Veriler!D:E, 2, 0)=0, "", VLOOKUP('Ek.3-A'!F850, Veriler!D:E, 2, 0)))</f>
        <v/>
      </c>
      <c r="N850" s="5" t="str">
        <f>IF('Ek.3-A'!P850="", "", 'Ek.3-A'!P850)</f>
        <v/>
      </c>
      <c r="O850" s="142">
        <f>'Ek.3-A'!S850</f>
        <v>0</v>
      </c>
      <c r="P850" s="143" t="str">
        <f>'Ek.3-A'!L850</f>
        <v/>
      </c>
      <c r="Q850" s="24" t="str">
        <f>'Ek.3-A'!M850</f>
        <v/>
      </c>
      <c r="R850" s="24">
        <f t="shared" si="183"/>
        <v>0</v>
      </c>
      <c r="S850" s="141" t="str">
        <f t="shared" si="184"/>
        <v>H</v>
      </c>
      <c r="T850" s="24">
        <f>IF(S850="E",SUM($R$5:R850),0)</f>
        <v>0</v>
      </c>
      <c r="U850" s="143">
        <f t="shared" si="185"/>
        <v>0</v>
      </c>
    </row>
    <row r="851" spans="1:21" x14ac:dyDescent="0.25">
      <c r="A851" s="6">
        <v>9.5100000000000104</v>
      </c>
      <c r="B851" s="31" t="s">
        <v>90</v>
      </c>
      <c r="D851" s="87">
        <v>291590900031</v>
      </c>
      <c r="E851" s="3">
        <v>0.6</v>
      </c>
      <c r="K851" s="3">
        <f t="shared" si="186"/>
        <v>627</v>
      </c>
      <c r="L851" s="97" t="str">
        <f>IF(TRIM('Ek.3-A'!F851)&lt;&gt;"","var","yok")</f>
        <v>yok</v>
      </c>
      <c r="M851" s="5" t="str">
        <f>IF('Ek.3-A'!F851="", "", IF(VLOOKUP('Ek.3-A'!F851, Veriler!D:E, 2, 0)=0, "", VLOOKUP('Ek.3-A'!F851, Veriler!D:E, 2, 0)))</f>
        <v/>
      </c>
      <c r="N851" s="5" t="str">
        <f>IF('Ek.3-A'!P851="", "", 'Ek.3-A'!P851)</f>
        <v/>
      </c>
      <c r="O851" s="142">
        <f>'Ek.3-A'!S851</f>
        <v>0</v>
      </c>
      <c r="P851" s="143" t="str">
        <f>'Ek.3-A'!L851</f>
        <v/>
      </c>
      <c r="Q851" s="24" t="str">
        <f>'Ek.3-A'!M851</f>
        <v/>
      </c>
      <c r="R851" s="24">
        <f t="shared" si="183"/>
        <v>0</v>
      </c>
      <c r="S851" s="141" t="str">
        <f t="shared" si="184"/>
        <v>H</v>
      </c>
      <c r="T851" s="24">
        <f>IF(S851="E",SUM($R$5:R851),0)</f>
        <v>0</v>
      </c>
      <c r="U851" s="143">
        <f t="shared" si="185"/>
        <v>0</v>
      </c>
    </row>
    <row r="852" spans="1:21" x14ac:dyDescent="0.25">
      <c r="A852" s="6">
        <v>9.5200000000000102</v>
      </c>
      <c r="B852" s="31" t="s">
        <v>90</v>
      </c>
      <c r="D852" s="89">
        <v>291419900012</v>
      </c>
      <c r="E852" s="3">
        <v>0.6</v>
      </c>
      <c r="K852" s="3">
        <f t="shared" si="186"/>
        <v>628</v>
      </c>
      <c r="L852" s="97" t="str">
        <f>IF(TRIM('Ek.3-A'!F852)&lt;&gt;"","var","yok")</f>
        <v>yok</v>
      </c>
      <c r="M852" s="5" t="str">
        <f>IF('Ek.3-A'!F852="", "", IF(VLOOKUP('Ek.3-A'!F852, Veriler!D:E, 2, 0)=0, "", VLOOKUP('Ek.3-A'!F852, Veriler!D:E, 2, 0)))</f>
        <v/>
      </c>
      <c r="N852" s="5" t="str">
        <f>IF('Ek.3-A'!P852="", "", 'Ek.3-A'!P852)</f>
        <v/>
      </c>
      <c r="O852" s="142">
        <f>'Ek.3-A'!S852</f>
        <v>0</v>
      </c>
      <c r="P852" s="143" t="str">
        <f>'Ek.3-A'!L852</f>
        <v/>
      </c>
      <c r="Q852" s="24" t="str">
        <f>'Ek.3-A'!M852</f>
        <v/>
      </c>
      <c r="R852" s="24">
        <f t="shared" si="183"/>
        <v>0</v>
      </c>
      <c r="S852" s="141" t="str">
        <f t="shared" si="184"/>
        <v>H</v>
      </c>
      <c r="T852" s="24">
        <f>IF(S852="E",SUM($R$5:R852),0)</f>
        <v>0</v>
      </c>
      <c r="U852" s="143">
        <f t="shared" si="185"/>
        <v>0</v>
      </c>
    </row>
    <row r="853" spans="1:21" x14ac:dyDescent="0.25">
      <c r="A853" s="6">
        <v>9.53000000000001</v>
      </c>
      <c r="B853" s="31" t="s">
        <v>90</v>
      </c>
      <c r="D853" s="87">
        <v>290129009012</v>
      </c>
      <c r="E853" s="3">
        <v>0.6</v>
      </c>
      <c r="K853" s="3">
        <f t="shared" si="186"/>
        <v>629</v>
      </c>
      <c r="L853" s="97" t="str">
        <f>IF(TRIM('Ek.3-A'!F853)&lt;&gt;"","var","yok")</f>
        <v>yok</v>
      </c>
      <c r="M853" s="5" t="str">
        <f>IF('Ek.3-A'!F853="", "", IF(VLOOKUP('Ek.3-A'!F853, Veriler!D:E, 2, 0)=0, "", VLOOKUP('Ek.3-A'!F853, Veriler!D:E, 2, 0)))</f>
        <v/>
      </c>
      <c r="N853" s="5" t="str">
        <f>IF('Ek.3-A'!P853="", "", 'Ek.3-A'!P853)</f>
        <v/>
      </c>
      <c r="O853" s="142">
        <f>'Ek.3-A'!S853</f>
        <v>0</v>
      </c>
      <c r="P853" s="143" t="str">
        <f>'Ek.3-A'!L853</f>
        <v/>
      </c>
      <c r="Q853" s="24" t="str">
        <f>'Ek.3-A'!M853</f>
        <v/>
      </c>
      <c r="R853" s="24">
        <f t="shared" si="183"/>
        <v>0</v>
      </c>
      <c r="S853" s="141" t="str">
        <f t="shared" si="184"/>
        <v>H</v>
      </c>
      <c r="T853" s="24">
        <f>IF(S853="E",SUM($R$5:R853),0)</f>
        <v>0</v>
      </c>
      <c r="U853" s="143">
        <f t="shared" si="185"/>
        <v>0</v>
      </c>
    </row>
    <row r="854" spans="1:21" x14ac:dyDescent="0.25">
      <c r="A854" s="6">
        <v>9.5400000000000098</v>
      </c>
      <c r="B854" s="31" t="s">
        <v>90</v>
      </c>
      <c r="D854" s="89">
        <v>291822009021</v>
      </c>
      <c r="E854" s="3">
        <v>0.6</v>
      </c>
      <c r="K854" s="3">
        <f t="shared" si="186"/>
        <v>630</v>
      </c>
      <c r="L854" s="97" t="str">
        <f>IF(TRIM('Ek.3-A'!F854)&lt;&gt;"","var","yok")</f>
        <v>yok</v>
      </c>
      <c r="M854" s="5" t="str">
        <f>IF('Ek.3-A'!F854="", "", IF(VLOOKUP('Ek.3-A'!F854, Veriler!D:E, 2, 0)=0, "", VLOOKUP('Ek.3-A'!F854, Veriler!D:E, 2, 0)))</f>
        <v/>
      </c>
      <c r="N854" s="5" t="str">
        <f>IF('Ek.3-A'!P854="", "", 'Ek.3-A'!P854)</f>
        <v/>
      </c>
      <c r="O854" s="142">
        <f>'Ek.3-A'!S854</f>
        <v>0</v>
      </c>
      <c r="P854" s="143" t="str">
        <f>'Ek.3-A'!L854</f>
        <v/>
      </c>
      <c r="Q854" s="24" t="str">
        <f>'Ek.3-A'!M854</f>
        <v/>
      </c>
      <c r="R854" s="24">
        <f t="shared" si="183"/>
        <v>0</v>
      </c>
      <c r="S854" s="141" t="str">
        <f t="shared" si="184"/>
        <v>H</v>
      </c>
      <c r="T854" s="24">
        <f>IF(S854="E",SUM($R$5:R854),0)</f>
        <v>0</v>
      </c>
      <c r="U854" s="143">
        <f t="shared" si="185"/>
        <v>0</v>
      </c>
    </row>
    <row r="855" spans="1:21" x14ac:dyDescent="0.25">
      <c r="A855" s="6">
        <v>9.5500000000000096</v>
      </c>
      <c r="B855" s="31" t="s">
        <v>90</v>
      </c>
      <c r="D855" s="87">
        <v>291822009011</v>
      </c>
      <c r="E855" s="3">
        <v>0.6</v>
      </c>
      <c r="L855" s="97"/>
      <c r="M855" s="5"/>
      <c r="N855" s="5"/>
      <c r="O855" s="5"/>
      <c r="Q855" s="23"/>
      <c r="T855" s="24"/>
      <c r="U855" s="25"/>
    </row>
    <row r="856" spans="1:21" x14ac:dyDescent="0.25">
      <c r="A856" s="6">
        <v>9.5600000000000094</v>
      </c>
      <c r="B856" s="31" t="s">
        <v>90</v>
      </c>
      <c r="D856" s="89">
        <v>291822009019</v>
      </c>
      <c r="E856" s="3">
        <v>0.6</v>
      </c>
      <c r="K856" s="3">
        <f>K854+1</f>
        <v>631</v>
      </c>
      <c r="L856" s="97" t="str">
        <f>IF(TRIM('Ek.3-A'!F856)&lt;&gt;"","var","yok")</f>
        <v>yok</v>
      </c>
      <c r="M856" s="5" t="str">
        <f>IF('Ek.3-A'!F856="", "", IF(VLOOKUP('Ek.3-A'!F856, Veriler!D:E, 2, 0)=0, "", VLOOKUP('Ek.3-A'!F856, Veriler!D:E, 2, 0)))</f>
        <v/>
      </c>
      <c r="N856" s="5" t="str">
        <f>IF('Ek.3-A'!P856="", "", 'Ek.3-A'!P856)</f>
        <v/>
      </c>
      <c r="O856" s="142">
        <f>'Ek.3-A'!S856</f>
        <v>0</v>
      </c>
      <c r="P856" s="143" t="str">
        <f>'Ek.3-A'!L856</f>
        <v/>
      </c>
      <c r="Q856" s="24" t="str">
        <f>'Ek.3-A'!M856</f>
        <v/>
      </c>
      <c r="R856" s="24">
        <f t="shared" ref="R856:R869" si="187">IF(L856="var",0,IF(Q856&lt;=0.005,Q856,0))</f>
        <v>0</v>
      </c>
      <c r="S856" s="141" t="str">
        <f t="shared" ref="S856:S869" si="188">IF(Q856&lt;=0.005,"E","H")</f>
        <v>H</v>
      </c>
      <c r="T856" s="24">
        <f>IF(S856="E",SUM($R$5:R856),0)</f>
        <v>0</v>
      </c>
      <c r="U856" s="143">
        <f t="shared" ref="U856:U869" si="189">IF(T856&lt;=0.1, O856, IF(R856&gt;$G$2, R856*O856, $G$2*O856))</f>
        <v>0</v>
      </c>
    </row>
    <row r="857" spans="1:21" x14ac:dyDescent="0.25">
      <c r="A857" s="6">
        <v>9.5700000000000092</v>
      </c>
      <c r="B857" s="31" t="s">
        <v>90</v>
      </c>
      <c r="D857" s="87">
        <v>292429700024</v>
      </c>
      <c r="E857" s="3">
        <v>0.6</v>
      </c>
      <c r="K857" s="3">
        <f t="shared" ref="K857:K869" si="190">K856+1</f>
        <v>632</v>
      </c>
      <c r="L857" s="97" t="str">
        <f>IF(TRIM('Ek.3-A'!F857)&lt;&gt;"","var","yok")</f>
        <v>yok</v>
      </c>
      <c r="M857" s="5" t="str">
        <f>IF('Ek.3-A'!F857="", "", IF(VLOOKUP('Ek.3-A'!F857, Veriler!D:E, 2, 0)=0, "", VLOOKUP('Ek.3-A'!F857, Veriler!D:E, 2, 0)))</f>
        <v/>
      </c>
      <c r="N857" s="5" t="str">
        <f>IF('Ek.3-A'!P857="", "", 'Ek.3-A'!P857)</f>
        <v/>
      </c>
      <c r="O857" s="142">
        <f>'Ek.3-A'!S857</f>
        <v>0</v>
      </c>
      <c r="P857" s="143" t="str">
        <f>'Ek.3-A'!L857</f>
        <v/>
      </c>
      <c r="Q857" s="24" t="str">
        <f>'Ek.3-A'!M857</f>
        <v/>
      </c>
      <c r="R857" s="24">
        <f t="shared" si="187"/>
        <v>0</v>
      </c>
      <c r="S857" s="141" t="str">
        <f t="shared" si="188"/>
        <v>H</v>
      </c>
      <c r="T857" s="24">
        <f>IF(S857="E",SUM($R$5:R857),0)</f>
        <v>0</v>
      </c>
      <c r="U857" s="143">
        <f t="shared" si="189"/>
        <v>0</v>
      </c>
    </row>
    <row r="858" spans="1:21" x14ac:dyDescent="0.25">
      <c r="A858" s="6">
        <v>9.5800000000000107</v>
      </c>
      <c r="B858" s="31" t="s">
        <v>90</v>
      </c>
      <c r="D858" s="89">
        <v>291439000012</v>
      </c>
      <c r="E858" s="3">
        <v>0.6</v>
      </c>
      <c r="K858" s="3">
        <f t="shared" si="190"/>
        <v>633</v>
      </c>
      <c r="L858" s="97" t="str">
        <f>IF(TRIM('Ek.3-A'!F858)&lt;&gt;"","var","yok")</f>
        <v>yok</v>
      </c>
      <c r="M858" s="5" t="str">
        <f>IF('Ek.3-A'!F858="", "", IF(VLOOKUP('Ek.3-A'!F858, Veriler!D:E, 2, 0)=0, "", VLOOKUP('Ek.3-A'!F858, Veriler!D:E, 2, 0)))</f>
        <v/>
      </c>
      <c r="N858" s="5" t="str">
        <f>IF('Ek.3-A'!P858="", "", 'Ek.3-A'!P858)</f>
        <v/>
      </c>
      <c r="O858" s="142">
        <f>'Ek.3-A'!S858</f>
        <v>0</v>
      </c>
      <c r="P858" s="143" t="str">
        <f>'Ek.3-A'!L858</f>
        <v/>
      </c>
      <c r="Q858" s="24" t="str">
        <f>'Ek.3-A'!M858</f>
        <v/>
      </c>
      <c r="R858" s="24">
        <f t="shared" si="187"/>
        <v>0</v>
      </c>
      <c r="S858" s="141" t="str">
        <f t="shared" si="188"/>
        <v>H</v>
      </c>
      <c r="T858" s="24">
        <f>IF(S858="E",SUM($R$5:R858),0)</f>
        <v>0</v>
      </c>
      <c r="U858" s="143">
        <f t="shared" si="189"/>
        <v>0</v>
      </c>
    </row>
    <row r="859" spans="1:21" x14ac:dyDescent="0.25">
      <c r="A859" s="6">
        <v>9.5900000000000105</v>
      </c>
      <c r="B859" s="31" t="s">
        <v>90</v>
      </c>
      <c r="D859" s="87">
        <v>291419900013</v>
      </c>
      <c r="E859" s="3">
        <v>0.6</v>
      </c>
      <c r="K859" s="3">
        <f t="shared" si="190"/>
        <v>634</v>
      </c>
      <c r="L859" s="97" t="str">
        <f>IF(TRIM('Ek.3-A'!F859)&lt;&gt;"","var","yok")</f>
        <v>yok</v>
      </c>
      <c r="M859" s="5" t="str">
        <f>IF('Ek.3-A'!F859="", "", IF(VLOOKUP('Ek.3-A'!F859, Veriler!D:E, 2, 0)=0, "", VLOOKUP('Ek.3-A'!F859, Veriler!D:E, 2, 0)))</f>
        <v/>
      </c>
      <c r="N859" s="5" t="str">
        <f>IF('Ek.3-A'!P859="", "", 'Ek.3-A'!P859)</f>
        <v/>
      </c>
      <c r="O859" s="142">
        <f>'Ek.3-A'!S859</f>
        <v>0</v>
      </c>
      <c r="P859" s="143" t="str">
        <f>'Ek.3-A'!L859</f>
        <v/>
      </c>
      <c r="Q859" s="24" t="str">
        <f>'Ek.3-A'!M859</f>
        <v/>
      </c>
      <c r="R859" s="24">
        <f t="shared" si="187"/>
        <v>0</v>
      </c>
      <c r="S859" s="141" t="str">
        <f t="shared" si="188"/>
        <v>H</v>
      </c>
      <c r="T859" s="24">
        <f>IF(S859="E",SUM($R$5:R859),0)</f>
        <v>0</v>
      </c>
      <c r="U859" s="143">
        <f t="shared" si="189"/>
        <v>0</v>
      </c>
    </row>
    <row r="860" spans="1:21" x14ac:dyDescent="0.25">
      <c r="A860" s="6">
        <v>9.6000000000000103</v>
      </c>
      <c r="B860" s="31" t="s">
        <v>90</v>
      </c>
      <c r="D860" s="89">
        <v>292690700011</v>
      </c>
      <c r="E860" s="3">
        <v>0.6</v>
      </c>
      <c r="K860" s="3">
        <f t="shared" si="190"/>
        <v>635</v>
      </c>
      <c r="L860" s="97" t="str">
        <f>IF(TRIM('Ek.3-A'!F860)&lt;&gt;"","var","yok")</f>
        <v>yok</v>
      </c>
      <c r="M860" s="5" t="str">
        <f>IF('Ek.3-A'!F860="", "", IF(VLOOKUP('Ek.3-A'!F860, Veriler!D:E, 2, 0)=0, "", VLOOKUP('Ek.3-A'!F860, Veriler!D:E, 2, 0)))</f>
        <v/>
      </c>
      <c r="N860" s="5" t="str">
        <f>IF('Ek.3-A'!P860="", "", 'Ek.3-A'!P860)</f>
        <v/>
      </c>
      <c r="O860" s="142">
        <f>'Ek.3-A'!S860</f>
        <v>0</v>
      </c>
      <c r="P860" s="143" t="str">
        <f>'Ek.3-A'!L860</f>
        <v/>
      </c>
      <c r="Q860" s="24" t="str">
        <f>'Ek.3-A'!M860</f>
        <v/>
      </c>
      <c r="R860" s="24">
        <f t="shared" si="187"/>
        <v>0</v>
      </c>
      <c r="S860" s="141" t="str">
        <f t="shared" si="188"/>
        <v>H</v>
      </c>
      <c r="T860" s="24">
        <f>IF(S860="E",SUM($R$5:R860),0)</f>
        <v>0</v>
      </c>
      <c r="U860" s="143">
        <f t="shared" si="189"/>
        <v>0</v>
      </c>
    </row>
    <row r="861" spans="1:21" x14ac:dyDescent="0.25">
      <c r="A861" s="6">
        <v>9.6100000000000101</v>
      </c>
      <c r="B861" s="31" t="s">
        <v>90</v>
      </c>
      <c r="D861" s="87">
        <v>290559989099</v>
      </c>
      <c r="E861" s="3">
        <v>0.6</v>
      </c>
      <c r="K861" s="3">
        <f t="shared" si="190"/>
        <v>636</v>
      </c>
      <c r="L861" s="97" t="str">
        <f>IF(TRIM('Ek.3-A'!F861)&lt;&gt;"","var","yok")</f>
        <v>yok</v>
      </c>
      <c r="M861" s="5" t="str">
        <f>IF('Ek.3-A'!F861="", "", IF(VLOOKUP('Ek.3-A'!F861, Veriler!D:E, 2, 0)=0, "", VLOOKUP('Ek.3-A'!F861, Veriler!D:E, 2, 0)))</f>
        <v/>
      </c>
      <c r="N861" s="5" t="str">
        <f>IF('Ek.3-A'!P861="", "", 'Ek.3-A'!P861)</f>
        <v/>
      </c>
      <c r="O861" s="142">
        <f>'Ek.3-A'!S861</f>
        <v>0</v>
      </c>
      <c r="P861" s="143" t="str">
        <f>'Ek.3-A'!L861</f>
        <v/>
      </c>
      <c r="Q861" s="24" t="str">
        <f>'Ek.3-A'!M861</f>
        <v/>
      </c>
      <c r="R861" s="24">
        <f t="shared" si="187"/>
        <v>0</v>
      </c>
      <c r="S861" s="141" t="str">
        <f t="shared" si="188"/>
        <v>H</v>
      </c>
      <c r="T861" s="24">
        <f>IF(S861="E",SUM($R$5:R861),0)</f>
        <v>0</v>
      </c>
      <c r="U861" s="143">
        <f t="shared" si="189"/>
        <v>0</v>
      </c>
    </row>
    <row r="862" spans="1:21" x14ac:dyDescent="0.25">
      <c r="A862" s="6">
        <v>9.6200000000000099</v>
      </c>
      <c r="B862" s="31" t="s">
        <v>90</v>
      </c>
      <c r="D862" s="89">
        <v>290369190019</v>
      </c>
      <c r="E862" s="3">
        <v>0.6</v>
      </c>
      <c r="K862" s="3">
        <f t="shared" si="190"/>
        <v>637</v>
      </c>
      <c r="L862" s="97" t="str">
        <f>IF(TRIM('Ek.3-A'!F862)&lt;&gt;"","var","yok")</f>
        <v>yok</v>
      </c>
      <c r="M862" s="5" t="str">
        <f>IF('Ek.3-A'!F862="", "", IF(VLOOKUP('Ek.3-A'!F862, Veriler!D:E, 2, 0)=0, "", VLOOKUP('Ek.3-A'!F862, Veriler!D:E, 2, 0)))</f>
        <v/>
      </c>
      <c r="N862" s="5" t="str">
        <f>IF('Ek.3-A'!P862="", "", 'Ek.3-A'!P862)</f>
        <v/>
      </c>
      <c r="O862" s="142">
        <f>'Ek.3-A'!S862</f>
        <v>0</v>
      </c>
      <c r="P862" s="143" t="str">
        <f>'Ek.3-A'!L862</f>
        <v/>
      </c>
      <c r="Q862" s="24" t="str">
        <f>'Ek.3-A'!M862</f>
        <v/>
      </c>
      <c r="R862" s="24">
        <f t="shared" si="187"/>
        <v>0</v>
      </c>
      <c r="S862" s="141" t="str">
        <f t="shared" si="188"/>
        <v>H</v>
      </c>
      <c r="T862" s="24">
        <f>IF(S862="E",SUM($R$5:R862),0)</f>
        <v>0</v>
      </c>
      <c r="U862" s="143">
        <f t="shared" si="189"/>
        <v>0</v>
      </c>
    </row>
    <row r="863" spans="1:21" x14ac:dyDescent="0.25">
      <c r="A863" s="6">
        <v>9.6300000000000097</v>
      </c>
      <c r="B863" s="31" t="s">
        <v>90</v>
      </c>
      <c r="D863" s="87">
        <v>290359000000</v>
      </c>
      <c r="E863" s="3">
        <v>0.6</v>
      </c>
      <c r="K863" s="3">
        <f t="shared" si="190"/>
        <v>638</v>
      </c>
      <c r="L863" s="97" t="str">
        <f>IF(TRIM('Ek.3-A'!F863)&lt;&gt;"","var","yok")</f>
        <v>yok</v>
      </c>
      <c r="M863" s="5" t="str">
        <f>IF('Ek.3-A'!F863="", "", IF(VLOOKUP('Ek.3-A'!F863, Veriler!D:E, 2, 0)=0, "", VLOOKUP('Ek.3-A'!F863, Veriler!D:E, 2, 0)))</f>
        <v/>
      </c>
      <c r="N863" s="5" t="str">
        <f>IF('Ek.3-A'!P863="", "", 'Ek.3-A'!P863)</f>
        <v/>
      </c>
      <c r="O863" s="142">
        <f>'Ek.3-A'!S863</f>
        <v>0</v>
      </c>
      <c r="P863" s="143" t="str">
        <f>'Ek.3-A'!L863</f>
        <v/>
      </c>
      <c r="Q863" s="24" t="str">
        <f>'Ek.3-A'!M863</f>
        <v/>
      </c>
      <c r="R863" s="24">
        <f t="shared" si="187"/>
        <v>0</v>
      </c>
      <c r="S863" s="141" t="str">
        <f t="shared" si="188"/>
        <v>H</v>
      </c>
      <c r="T863" s="24">
        <f>IF(S863="E",SUM($R$5:R863),0)</f>
        <v>0</v>
      </c>
      <c r="U863" s="143">
        <f t="shared" si="189"/>
        <v>0</v>
      </c>
    </row>
    <row r="864" spans="1:21" x14ac:dyDescent="0.25">
      <c r="A864" s="6">
        <v>9.6400000000000095</v>
      </c>
      <c r="B864" s="31" t="s">
        <v>90</v>
      </c>
      <c r="D864" s="89">
        <v>290329000000</v>
      </c>
      <c r="E864" s="3">
        <v>0.6</v>
      </c>
      <c r="K864" s="3">
        <f t="shared" si="190"/>
        <v>639</v>
      </c>
      <c r="L864" s="97" t="str">
        <f>IF(TRIM('Ek.3-A'!F864)&lt;&gt;"","var","yok")</f>
        <v>yok</v>
      </c>
      <c r="M864" s="5" t="str">
        <f>IF('Ek.3-A'!F864="", "", IF(VLOOKUP('Ek.3-A'!F864, Veriler!D:E, 2, 0)=0, "", VLOOKUP('Ek.3-A'!F864, Veriler!D:E, 2, 0)))</f>
        <v/>
      </c>
      <c r="N864" s="5" t="str">
        <f>IF('Ek.3-A'!P864="", "", 'Ek.3-A'!P864)</f>
        <v/>
      </c>
      <c r="O864" s="142">
        <f>'Ek.3-A'!S864</f>
        <v>0</v>
      </c>
      <c r="P864" s="143" t="str">
        <f>'Ek.3-A'!L864</f>
        <v/>
      </c>
      <c r="Q864" s="24" t="str">
        <f>'Ek.3-A'!M864</f>
        <v/>
      </c>
      <c r="R864" s="24">
        <f t="shared" si="187"/>
        <v>0</v>
      </c>
      <c r="S864" s="141" t="str">
        <f t="shared" si="188"/>
        <v>H</v>
      </c>
      <c r="T864" s="24">
        <f>IF(S864="E",SUM($R$5:R864),0)</f>
        <v>0</v>
      </c>
      <c r="U864" s="143">
        <f t="shared" si="189"/>
        <v>0</v>
      </c>
    </row>
    <row r="865" spans="1:41" x14ac:dyDescent="0.25">
      <c r="A865" s="6">
        <v>9.6500000000000092</v>
      </c>
      <c r="B865" s="31" t="s">
        <v>90</v>
      </c>
      <c r="D865" s="87">
        <v>290349900000</v>
      </c>
      <c r="E865" s="3">
        <v>0.6</v>
      </c>
      <c r="K865" s="3">
        <f t="shared" si="190"/>
        <v>640</v>
      </c>
      <c r="L865" s="97" t="str">
        <f>IF(TRIM('Ek.3-A'!F865)&lt;&gt;"","var","yok")</f>
        <v>yok</v>
      </c>
      <c r="M865" s="5" t="str">
        <f>IF('Ek.3-A'!F865="", "", IF(VLOOKUP('Ek.3-A'!F865, Veriler!D:E, 2, 0)=0, "", VLOOKUP('Ek.3-A'!F865, Veriler!D:E, 2, 0)))</f>
        <v/>
      </c>
      <c r="N865" s="5" t="str">
        <f>IF('Ek.3-A'!P865="", "", 'Ek.3-A'!P865)</f>
        <v/>
      </c>
      <c r="O865" s="142">
        <f>'Ek.3-A'!S865</f>
        <v>0</v>
      </c>
      <c r="P865" s="143" t="str">
        <f>'Ek.3-A'!L865</f>
        <v/>
      </c>
      <c r="Q865" s="24" t="str">
        <f>'Ek.3-A'!M865</f>
        <v/>
      </c>
      <c r="R865" s="24">
        <f t="shared" si="187"/>
        <v>0</v>
      </c>
      <c r="S865" s="141" t="str">
        <f t="shared" si="188"/>
        <v>H</v>
      </c>
      <c r="T865" s="24">
        <f>IF(S865="E",SUM($R$5:R865),0)</f>
        <v>0</v>
      </c>
      <c r="U865" s="143">
        <f t="shared" si="189"/>
        <v>0</v>
      </c>
    </row>
    <row r="866" spans="1:41" x14ac:dyDescent="0.25">
      <c r="A866" s="6">
        <v>9.6600000000000108</v>
      </c>
      <c r="B866" s="31" t="s">
        <v>90</v>
      </c>
      <c r="D866" s="89">
        <v>290319000019</v>
      </c>
      <c r="E866" s="3">
        <v>0.6</v>
      </c>
      <c r="K866" s="3">
        <f t="shared" si="190"/>
        <v>641</v>
      </c>
      <c r="L866" s="97" t="str">
        <f>IF(TRIM('Ek.3-A'!F866)&lt;&gt;"","var","yok")</f>
        <v>yok</v>
      </c>
      <c r="M866" s="5" t="str">
        <f>IF('Ek.3-A'!F866="", "", IF(VLOOKUP('Ek.3-A'!F866, Veriler!D:E, 2, 0)=0, "", VLOOKUP('Ek.3-A'!F866, Veriler!D:E, 2, 0)))</f>
        <v/>
      </c>
      <c r="N866" s="5" t="str">
        <f>IF('Ek.3-A'!P866="", "", 'Ek.3-A'!P866)</f>
        <v/>
      </c>
      <c r="O866" s="142">
        <f>'Ek.3-A'!S866</f>
        <v>0</v>
      </c>
      <c r="P866" s="143" t="str">
        <f>'Ek.3-A'!L866</f>
        <v/>
      </c>
      <c r="Q866" s="24" t="str">
        <f>'Ek.3-A'!M866</f>
        <v/>
      </c>
      <c r="R866" s="24">
        <f t="shared" si="187"/>
        <v>0</v>
      </c>
      <c r="S866" s="141" t="str">
        <f t="shared" si="188"/>
        <v>H</v>
      </c>
      <c r="T866" s="24">
        <f>IF(S866="E",SUM($R$5:R866),0)</f>
        <v>0</v>
      </c>
      <c r="U866" s="143">
        <f t="shared" si="189"/>
        <v>0</v>
      </c>
    </row>
    <row r="867" spans="1:41" x14ac:dyDescent="0.25">
      <c r="A867" s="6">
        <v>9.6700000000000106</v>
      </c>
      <c r="B867" s="31" t="s">
        <v>90</v>
      </c>
      <c r="D867" s="87">
        <v>290349300019</v>
      </c>
      <c r="E867" s="3">
        <v>0.6</v>
      </c>
      <c r="K867" s="3">
        <f t="shared" si="190"/>
        <v>642</v>
      </c>
      <c r="L867" s="97" t="str">
        <f>IF(TRIM('Ek.3-A'!F867)&lt;&gt;"","var","yok")</f>
        <v>yok</v>
      </c>
      <c r="M867" s="5" t="str">
        <f>IF('Ek.3-A'!F867="", "", IF(VLOOKUP('Ek.3-A'!F867, Veriler!D:E, 2, 0)=0, "", VLOOKUP('Ek.3-A'!F867, Veriler!D:E, 2, 0)))</f>
        <v/>
      </c>
      <c r="N867" s="5" t="str">
        <f>IF('Ek.3-A'!P867="", "", 'Ek.3-A'!P867)</f>
        <v/>
      </c>
      <c r="O867" s="142">
        <f>'Ek.3-A'!S867</f>
        <v>0</v>
      </c>
      <c r="P867" s="143" t="str">
        <f>'Ek.3-A'!L867</f>
        <v/>
      </c>
      <c r="Q867" s="24" t="str">
        <f>'Ek.3-A'!M867</f>
        <v/>
      </c>
      <c r="R867" s="24">
        <f t="shared" si="187"/>
        <v>0</v>
      </c>
      <c r="S867" s="141" t="str">
        <f t="shared" si="188"/>
        <v>H</v>
      </c>
      <c r="T867" s="24">
        <f>IF(S867="E",SUM($R$5:R867),0)</f>
        <v>0</v>
      </c>
      <c r="U867" s="143">
        <f t="shared" si="189"/>
        <v>0</v>
      </c>
    </row>
    <row r="868" spans="1:41" x14ac:dyDescent="0.25">
      <c r="A868" s="6">
        <v>9.6800000000000104</v>
      </c>
      <c r="B868" s="31" t="s">
        <v>90</v>
      </c>
      <c r="D868" s="89">
        <v>290369800018</v>
      </c>
      <c r="E868" s="3">
        <v>0.6</v>
      </c>
      <c r="K868" s="3">
        <f t="shared" si="190"/>
        <v>643</v>
      </c>
      <c r="L868" s="97" t="str">
        <f>IF(TRIM('Ek.3-A'!F868)&lt;&gt;"","var","yok")</f>
        <v>yok</v>
      </c>
      <c r="M868" s="5" t="str">
        <f>IF('Ek.3-A'!F868="", "", IF(VLOOKUP('Ek.3-A'!F868, Veriler!D:E, 2, 0)=0, "", VLOOKUP('Ek.3-A'!F868, Veriler!D:E, 2, 0)))</f>
        <v/>
      </c>
      <c r="N868" s="5" t="str">
        <f>IF('Ek.3-A'!P868="", "", 'Ek.3-A'!P868)</f>
        <v/>
      </c>
      <c r="O868" s="142">
        <f>'Ek.3-A'!S868</f>
        <v>0</v>
      </c>
      <c r="P868" s="143" t="str">
        <f>'Ek.3-A'!L868</f>
        <v/>
      </c>
      <c r="Q868" s="24" t="str">
        <f>'Ek.3-A'!M868</f>
        <v/>
      </c>
      <c r="R868" s="24">
        <f t="shared" si="187"/>
        <v>0</v>
      </c>
      <c r="S868" s="141" t="str">
        <f t="shared" si="188"/>
        <v>H</v>
      </c>
      <c r="T868" s="24">
        <f>IF(S868="E",SUM($R$5:R868),0)</f>
        <v>0</v>
      </c>
      <c r="U868" s="143">
        <f t="shared" si="189"/>
        <v>0</v>
      </c>
    </row>
    <row r="869" spans="1:41" x14ac:dyDescent="0.25">
      <c r="A869" s="6">
        <v>9.6900000000000102</v>
      </c>
      <c r="B869" s="31" t="s">
        <v>90</v>
      </c>
      <c r="D869" s="87">
        <v>290522000029</v>
      </c>
      <c r="E869" s="3">
        <v>0.6</v>
      </c>
      <c r="K869" s="3">
        <f t="shared" si="190"/>
        <v>644</v>
      </c>
      <c r="L869" s="97" t="str">
        <f>IF(TRIM('Ek.3-A'!F869)&lt;&gt;"","var","yok")</f>
        <v>yok</v>
      </c>
      <c r="M869" s="5" t="str">
        <f>IF('Ek.3-A'!F869="", "", IF(VLOOKUP('Ek.3-A'!F869, Veriler!D:E, 2, 0)=0, "", VLOOKUP('Ek.3-A'!F869, Veriler!D:E, 2, 0)))</f>
        <v/>
      </c>
      <c r="N869" s="5" t="str">
        <f>IF('Ek.3-A'!P869="", "", 'Ek.3-A'!P869)</f>
        <v/>
      </c>
      <c r="O869" s="142">
        <f>'Ek.3-A'!S869</f>
        <v>0</v>
      </c>
      <c r="P869" s="143" t="str">
        <f>'Ek.3-A'!L869</f>
        <v/>
      </c>
      <c r="Q869" s="24" t="str">
        <f>'Ek.3-A'!M869</f>
        <v/>
      </c>
      <c r="R869" s="24">
        <f t="shared" si="187"/>
        <v>0</v>
      </c>
      <c r="S869" s="141" t="str">
        <f t="shared" si="188"/>
        <v>H</v>
      </c>
      <c r="T869" s="24">
        <f>IF(S869="E",SUM($R$5:R869),0)</f>
        <v>0</v>
      </c>
      <c r="U869" s="143">
        <f t="shared" si="189"/>
        <v>0</v>
      </c>
    </row>
    <row r="870" spans="1:41" x14ac:dyDescent="0.25">
      <c r="A870" s="6">
        <v>9.7000000000000099</v>
      </c>
      <c r="B870" s="31" t="s">
        <v>90</v>
      </c>
      <c r="D870" s="89">
        <v>320412000011</v>
      </c>
      <c r="E870" s="3">
        <v>0.6</v>
      </c>
      <c r="T870" s="24"/>
      <c r="U870" s="25"/>
      <c r="AO870" s="140">
        <f>'Ek.3-A'!L870</f>
        <v>0</v>
      </c>
    </row>
    <row r="871" spans="1:41" x14ac:dyDescent="0.25">
      <c r="A871" s="6">
        <v>9.7100000000000097</v>
      </c>
      <c r="B871" s="31" t="s">
        <v>90</v>
      </c>
      <c r="D871" s="87">
        <v>292419000012</v>
      </c>
      <c r="E871" s="3">
        <v>0.6</v>
      </c>
      <c r="T871" s="24"/>
      <c r="U871" s="25"/>
    </row>
    <row r="872" spans="1:41" x14ac:dyDescent="0.25">
      <c r="A872" s="6">
        <v>9.7200000000000095</v>
      </c>
      <c r="B872" s="31" t="s">
        <v>90</v>
      </c>
      <c r="D872" s="89">
        <v>292419000013</v>
      </c>
      <c r="E872" s="3">
        <v>0.6</v>
      </c>
      <c r="T872" s="24"/>
      <c r="U872" s="25"/>
    </row>
    <row r="873" spans="1:41" x14ac:dyDescent="0.25">
      <c r="A873" s="6">
        <v>9.7300000000000093</v>
      </c>
      <c r="B873" s="31" t="s">
        <v>90</v>
      </c>
      <c r="D873" s="87">
        <v>292429700032</v>
      </c>
      <c r="E873" s="3">
        <v>0.6</v>
      </c>
      <c r="T873" s="24"/>
      <c r="U873" s="25"/>
    </row>
    <row r="874" spans="1:41" x14ac:dyDescent="0.25">
      <c r="A874" s="6">
        <v>9.7400000000000109</v>
      </c>
      <c r="B874" s="31" t="s">
        <v>90</v>
      </c>
      <c r="D874" s="89">
        <v>292249859021</v>
      </c>
      <c r="E874" s="3">
        <v>0.6</v>
      </c>
      <c r="T874" s="24"/>
      <c r="U874" s="25"/>
    </row>
    <row r="875" spans="1:41" x14ac:dyDescent="0.25">
      <c r="A875" s="6">
        <v>9.7500000000000107</v>
      </c>
      <c r="B875" s="31" t="s">
        <v>90</v>
      </c>
      <c r="D875" s="87">
        <v>360690900019</v>
      </c>
      <c r="E875" s="3">
        <v>0.6</v>
      </c>
      <c r="T875" s="24"/>
      <c r="U875" s="25"/>
    </row>
    <row r="876" spans="1:41" x14ac:dyDescent="0.25">
      <c r="A876" s="6">
        <v>9.7600000000000104</v>
      </c>
      <c r="B876" s="31" t="s">
        <v>90</v>
      </c>
      <c r="D876" s="89">
        <v>250830000000</v>
      </c>
      <c r="E876" s="3">
        <v>0.6</v>
      </c>
      <c r="T876" s="24"/>
      <c r="U876" s="25"/>
    </row>
    <row r="877" spans="1:41" x14ac:dyDescent="0.25">
      <c r="A877" s="6">
        <v>9.7700000000000102</v>
      </c>
      <c r="B877" s="31" t="s">
        <v>90</v>
      </c>
      <c r="D877" s="87">
        <v>690320109000</v>
      </c>
      <c r="E877" s="3">
        <v>0.6</v>
      </c>
      <c r="T877" s="24"/>
      <c r="U877" s="25"/>
    </row>
    <row r="878" spans="1:41" x14ac:dyDescent="0.25">
      <c r="A878" s="6">
        <v>9.78000000000001</v>
      </c>
      <c r="B878" s="31" t="s">
        <v>90</v>
      </c>
      <c r="D878" s="89">
        <v>690390100000</v>
      </c>
      <c r="E878" s="3">
        <v>0.6</v>
      </c>
      <c r="T878" s="24"/>
      <c r="U878" s="25"/>
    </row>
    <row r="879" spans="1:41" x14ac:dyDescent="0.25">
      <c r="A879" s="6">
        <v>9.7900000000000098</v>
      </c>
      <c r="B879" s="31" t="s">
        <v>90</v>
      </c>
      <c r="D879" s="87">
        <v>690390909019</v>
      </c>
      <c r="E879" s="3">
        <v>0.6</v>
      </c>
      <c r="K879" s="3">
        <f>K869+1</f>
        <v>645</v>
      </c>
      <c r="L879" s="97" t="str">
        <f>IF(TRIM('Ek.3-A'!F879)&lt;&gt;"","var","yok")</f>
        <v>yok</v>
      </c>
      <c r="M879" s="5" t="str">
        <f>IF('Ek.3-A'!F879="", "", IF(VLOOKUP('Ek.3-A'!F879, Veriler!D:E, 2, 0)=0, "", VLOOKUP('Ek.3-A'!F879, Veriler!D:E, 2, 0)))</f>
        <v/>
      </c>
      <c r="N879" s="5" t="str">
        <f>IF('Ek.3-A'!P879="", "", 'Ek.3-A'!P879)</f>
        <v/>
      </c>
      <c r="O879" s="142">
        <f>'Ek.3-A'!S879</f>
        <v>0</v>
      </c>
      <c r="P879" s="143" t="str">
        <f>'Ek.3-A'!L879</f>
        <v/>
      </c>
      <c r="Q879" s="24" t="str">
        <f>'Ek.3-A'!M879</f>
        <v/>
      </c>
      <c r="R879" s="24">
        <f t="shared" ref="R879:R892" si="191">IF(L879="var",0,IF(Q879&lt;=0.005,Q879,0))</f>
        <v>0</v>
      </c>
      <c r="S879" s="141" t="str">
        <f t="shared" ref="S879:S892" si="192">IF(Q879&lt;=0.005,"E","H")</f>
        <v>H</v>
      </c>
      <c r="T879" s="24">
        <f>IF(S879="E",SUM($R$5:R879),0)</f>
        <v>0</v>
      </c>
      <c r="U879" s="143">
        <f t="shared" ref="U879:U892" si="193">IF(T879&lt;=0.1, O879, IF(R879&gt;$G$2, R879*O879, $G$2*O879))</f>
        <v>0</v>
      </c>
    </row>
    <row r="880" spans="1:41" x14ac:dyDescent="0.25">
      <c r="A880" s="6">
        <v>9.8000000000000096</v>
      </c>
      <c r="B880" s="31" t="s">
        <v>90</v>
      </c>
      <c r="D880" s="89">
        <v>690310000011</v>
      </c>
      <c r="E880" s="3">
        <v>0.6</v>
      </c>
      <c r="K880" s="3">
        <f t="shared" ref="K880:K892" si="194">K879+1</f>
        <v>646</v>
      </c>
      <c r="L880" s="97" t="str">
        <f>IF(TRIM('Ek.3-A'!F880)&lt;&gt;"","var","yok")</f>
        <v>yok</v>
      </c>
      <c r="M880" s="5" t="str">
        <f>IF('Ek.3-A'!F880="", "", IF(VLOOKUP('Ek.3-A'!F880, Veriler!D:E, 2, 0)=0, "", VLOOKUP('Ek.3-A'!F880, Veriler!D:E, 2, 0)))</f>
        <v/>
      </c>
      <c r="N880" s="5" t="str">
        <f>IF('Ek.3-A'!P880="", "", 'Ek.3-A'!P880)</f>
        <v/>
      </c>
      <c r="O880" s="142">
        <f>'Ek.3-A'!S880</f>
        <v>0</v>
      </c>
      <c r="P880" s="143" t="str">
        <f>'Ek.3-A'!L880</f>
        <v/>
      </c>
      <c r="Q880" s="24" t="str">
        <f>'Ek.3-A'!M880</f>
        <v/>
      </c>
      <c r="R880" s="24">
        <f t="shared" si="191"/>
        <v>0</v>
      </c>
      <c r="S880" s="141" t="str">
        <f t="shared" si="192"/>
        <v>H</v>
      </c>
      <c r="T880" s="24">
        <f>IF(S880="E",SUM($R$5:R880),0)</f>
        <v>0</v>
      </c>
      <c r="U880" s="143">
        <f t="shared" si="193"/>
        <v>0</v>
      </c>
    </row>
    <row r="881" spans="1:21" x14ac:dyDescent="0.25">
      <c r="A881" s="6">
        <v>9.8100000000000094</v>
      </c>
      <c r="B881" s="31" t="s">
        <v>90</v>
      </c>
      <c r="D881" s="87">
        <v>690310000019</v>
      </c>
      <c r="E881" s="3">
        <v>0.6</v>
      </c>
      <c r="K881" s="3">
        <f t="shared" si="194"/>
        <v>647</v>
      </c>
      <c r="L881" s="97" t="str">
        <f>IF(TRIM('Ek.3-A'!F881)&lt;&gt;"","var","yok")</f>
        <v>yok</v>
      </c>
      <c r="M881" s="5" t="str">
        <f>IF('Ek.3-A'!F881="", "", IF(VLOOKUP('Ek.3-A'!F881, Veriler!D:E, 2, 0)=0, "", VLOOKUP('Ek.3-A'!F881, Veriler!D:E, 2, 0)))</f>
        <v/>
      </c>
      <c r="N881" s="5" t="str">
        <f>IF('Ek.3-A'!P881="", "", 'Ek.3-A'!P881)</f>
        <v/>
      </c>
      <c r="O881" s="142">
        <f>'Ek.3-A'!S881</f>
        <v>0</v>
      </c>
      <c r="P881" s="143" t="str">
        <f>'Ek.3-A'!L881</f>
        <v/>
      </c>
      <c r="Q881" s="24" t="str">
        <f>'Ek.3-A'!M881</f>
        <v/>
      </c>
      <c r="R881" s="24">
        <f t="shared" si="191"/>
        <v>0</v>
      </c>
      <c r="S881" s="141" t="str">
        <f t="shared" si="192"/>
        <v>H</v>
      </c>
      <c r="T881" s="24">
        <f>IF(S881="E",SUM($R$5:R881),0)</f>
        <v>0</v>
      </c>
      <c r="U881" s="143">
        <f t="shared" si="193"/>
        <v>0</v>
      </c>
    </row>
    <row r="882" spans="1:21" x14ac:dyDescent="0.25">
      <c r="A882" s="6">
        <v>9.8200000000000092</v>
      </c>
      <c r="B882" s="31" t="s">
        <v>90</v>
      </c>
      <c r="D882" s="89">
        <v>851110001000</v>
      </c>
      <c r="E882" s="3">
        <v>0.6</v>
      </c>
      <c r="K882" s="3">
        <f t="shared" si="194"/>
        <v>648</v>
      </c>
      <c r="L882" s="97" t="str">
        <f>IF(TRIM('Ek.3-A'!F882)&lt;&gt;"","var","yok")</f>
        <v>yok</v>
      </c>
      <c r="M882" s="5" t="str">
        <f>IF('Ek.3-A'!F882="", "", IF(VLOOKUP('Ek.3-A'!F882, Veriler!D:E, 2, 0)=0, "", VLOOKUP('Ek.3-A'!F882, Veriler!D:E, 2, 0)))</f>
        <v/>
      </c>
      <c r="N882" s="5" t="str">
        <f>IF('Ek.3-A'!P882="", "", 'Ek.3-A'!P882)</f>
        <v/>
      </c>
      <c r="O882" s="142">
        <f>'Ek.3-A'!S882</f>
        <v>0</v>
      </c>
      <c r="P882" s="143" t="str">
        <f>'Ek.3-A'!L882</f>
        <v/>
      </c>
      <c r="Q882" s="24" t="str">
        <f>'Ek.3-A'!M882</f>
        <v/>
      </c>
      <c r="R882" s="24">
        <f t="shared" si="191"/>
        <v>0</v>
      </c>
      <c r="S882" s="141" t="str">
        <f t="shared" si="192"/>
        <v>H</v>
      </c>
      <c r="T882" s="24">
        <f>IF(S882="E",SUM($R$5:R882),0)</f>
        <v>0</v>
      </c>
      <c r="U882" s="143">
        <f t="shared" si="193"/>
        <v>0</v>
      </c>
    </row>
    <row r="883" spans="1:21" x14ac:dyDescent="0.25">
      <c r="A883" s="6">
        <v>9.8300000000000107</v>
      </c>
      <c r="B883" s="31" t="s">
        <v>90</v>
      </c>
      <c r="D883" s="87">
        <v>851120001000</v>
      </c>
      <c r="E883" s="3">
        <v>0.6</v>
      </c>
      <c r="K883" s="3">
        <f t="shared" si="194"/>
        <v>649</v>
      </c>
      <c r="L883" s="97" t="str">
        <f>IF(TRIM('Ek.3-A'!F883)&lt;&gt;"","var","yok")</f>
        <v>yok</v>
      </c>
      <c r="M883" s="5" t="str">
        <f>IF('Ek.3-A'!F883="", "", IF(VLOOKUP('Ek.3-A'!F883, Veriler!D:E, 2, 0)=0, "", VLOOKUP('Ek.3-A'!F883, Veriler!D:E, 2, 0)))</f>
        <v/>
      </c>
      <c r="N883" s="5" t="str">
        <f>IF('Ek.3-A'!P883="", "", 'Ek.3-A'!P883)</f>
        <v/>
      </c>
      <c r="O883" s="142">
        <f>'Ek.3-A'!S883</f>
        <v>0</v>
      </c>
      <c r="P883" s="143" t="str">
        <f>'Ek.3-A'!L883</f>
        <v/>
      </c>
      <c r="Q883" s="24" t="str">
        <f>'Ek.3-A'!M883</f>
        <v/>
      </c>
      <c r="R883" s="24">
        <f t="shared" si="191"/>
        <v>0</v>
      </c>
      <c r="S883" s="141" t="str">
        <f t="shared" si="192"/>
        <v>H</v>
      </c>
      <c r="T883" s="24">
        <f>IF(S883="E",SUM($R$5:R883),0)</f>
        <v>0</v>
      </c>
      <c r="U883" s="143">
        <f t="shared" si="193"/>
        <v>0</v>
      </c>
    </row>
    <row r="884" spans="1:21" x14ac:dyDescent="0.25">
      <c r="A884" s="6">
        <v>9.8400000000000105</v>
      </c>
      <c r="B884" s="31" t="s">
        <v>90</v>
      </c>
      <c r="D884" s="89">
        <v>851120009000</v>
      </c>
      <c r="E884" s="3">
        <v>0.6</v>
      </c>
      <c r="K884" s="3">
        <f t="shared" si="194"/>
        <v>650</v>
      </c>
      <c r="L884" s="97" t="str">
        <f>IF(TRIM('Ek.3-A'!F884)&lt;&gt;"","var","yok")</f>
        <v>yok</v>
      </c>
      <c r="M884" s="5" t="str">
        <f>IF('Ek.3-A'!F884="", "", IF(VLOOKUP('Ek.3-A'!F884, Veriler!D:E, 2, 0)=0, "", VLOOKUP('Ek.3-A'!F884, Veriler!D:E, 2, 0)))</f>
        <v/>
      </c>
      <c r="N884" s="5" t="str">
        <f>IF('Ek.3-A'!P884="", "", 'Ek.3-A'!P884)</f>
        <v/>
      </c>
      <c r="O884" s="142">
        <f>'Ek.3-A'!S884</f>
        <v>0</v>
      </c>
      <c r="P884" s="143" t="str">
        <f>'Ek.3-A'!L884</f>
        <v/>
      </c>
      <c r="Q884" s="24" t="str">
        <f>'Ek.3-A'!M884</f>
        <v/>
      </c>
      <c r="R884" s="24">
        <f t="shared" si="191"/>
        <v>0</v>
      </c>
      <c r="S884" s="141" t="str">
        <f t="shared" si="192"/>
        <v>H</v>
      </c>
      <c r="T884" s="24">
        <f>IF(S884="E",SUM($R$5:R884),0)</f>
        <v>0</v>
      </c>
      <c r="U884" s="143">
        <f t="shared" si="193"/>
        <v>0</v>
      </c>
    </row>
    <row r="885" spans="1:21" x14ac:dyDescent="0.25">
      <c r="A885" s="6">
        <v>9.8500000000000103</v>
      </c>
      <c r="B885" s="31" t="s">
        <v>90</v>
      </c>
      <c r="D885" s="87">
        <v>271091000000</v>
      </c>
      <c r="E885" s="3">
        <v>0.6</v>
      </c>
      <c r="K885" s="3">
        <f t="shared" si="194"/>
        <v>651</v>
      </c>
      <c r="L885" s="97" t="str">
        <f>IF(TRIM('Ek.3-A'!F885)&lt;&gt;"","var","yok")</f>
        <v>yok</v>
      </c>
      <c r="M885" s="5" t="str">
        <f>IF('Ek.3-A'!F885="", "", IF(VLOOKUP('Ek.3-A'!F885, Veriler!D:E, 2, 0)=0, "", VLOOKUP('Ek.3-A'!F885, Veriler!D:E, 2, 0)))</f>
        <v/>
      </c>
      <c r="N885" s="5" t="str">
        <f>IF('Ek.3-A'!P885="", "", 'Ek.3-A'!P885)</f>
        <v/>
      </c>
      <c r="O885" s="142">
        <f>'Ek.3-A'!S885</f>
        <v>0</v>
      </c>
      <c r="P885" s="143" t="str">
        <f>'Ek.3-A'!L885</f>
        <v/>
      </c>
      <c r="Q885" s="24" t="str">
        <f>'Ek.3-A'!M885</f>
        <v/>
      </c>
      <c r="R885" s="24">
        <f t="shared" si="191"/>
        <v>0</v>
      </c>
      <c r="S885" s="141" t="str">
        <f t="shared" si="192"/>
        <v>H</v>
      </c>
      <c r="T885" s="24">
        <f>IF(S885="E",SUM($R$5:R885),0)</f>
        <v>0</v>
      </c>
      <c r="U885" s="143">
        <f t="shared" si="193"/>
        <v>0</v>
      </c>
    </row>
    <row r="886" spans="1:21" x14ac:dyDescent="0.25">
      <c r="A886" s="6">
        <v>9.8600000000000101</v>
      </c>
      <c r="B886" s="31" t="s">
        <v>90</v>
      </c>
      <c r="D886" s="89">
        <v>293369109011</v>
      </c>
      <c r="E886" s="3">
        <v>0.6</v>
      </c>
      <c r="K886" s="3">
        <f t="shared" si="194"/>
        <v>652</v>
      </c>
      <c r="L886" s="97" t="str">
        <f>IF(TRIM('Ek.3-A'!F886)&lt;&gt;"","var","yok")</f>
        <v>yok</v>
      </c>
      <c r="M886" s="5" t="str">
        <f>IF('Ek.3-A'!F886="", "", IF(VLOOKUP('Ek.3-A'!F886, Veriler!D:E, 2, 0)=0, "", VLOOKUP('Ek.3-A'!F886, Veriler!D:E, 2, 0)))</f>
        <v/>
      </c>
      <c r="N886" s="5" t="str">
        <f>IF('Ek.3-A'!P886="", "", 'Ek.3-A'!P886)</f>
        <v/>
      </c>
      <c r="O886" s="142">
        <f>'Ek.3-A'!S886</f>
        <v>0</v>
      </c>
      <c r="P886" s="143" t="str">
        <f>'Ek.3-A'!L886</f>
        <v/>
      </c>
      <c r="Q886" s="24" t="str">
        <f>'Ek.3-A'!M886</f>
        <v/>
      </c>
      <c r="R886" s="24">
        <f t="shared" si="191"/>
        <v>0</v>
      </c>
      <c r="S886" s="141" t="str">
        <f t="shared" si="192"/>
        <v>H</v>
      </c>
      <c r="T886" s="24">
        <f>IF(S886="E",SUM($R$5:R886),0)</f>
        <v>0</v>
      </c>
      <c r="U886" s="143">
        <f t="shared" si="193"/>
        <v>0</v>
      </c>
    </row>
    <row r="887" spans="1:21" x14ac:dyDescent="0.25">
      <c r="A887" s="6">
        <v>9.8700000000000099</v>
      </c>
      <c r="B887" s="31" t="s">
        <v>90</v>
      </c>
      <c r="D887" s="87">
        <v>293979909012</v>
      </c>
      <c r="E887" s="3">
        <v>0.6</v>
      </c>
      <c r="K887" s="3">
        <f t="shared" si="194"/>
        <v>653</v>
      </c>
      <c r="L887" s="97" t="str">
        <f>IF(TRIM('Ek.3-A'!F887)&lt;&gt;"","var","yok")</f>
        <v>yok</v>
      </c>
      <c r="M887" s="5" t="str">
        <f>IF('Ek.3-A'!F887="", "", IF(VLOOKUP('Ek.3-A'!F887, Veriler!D:E, 2, 0)=0, "", VLOOKUP('Ek.3-A'!F887, Veriler!D:E, 2, 0)))</f>
        <v/>
      </c>
      <c r="N887" s="5" t="str">
        <f>IF('Ek.3-A'!P887="", "", 'Ek.3-A'!P887)</f>
        <v/>
      </c>
      <c r="O887" s="142">
        <f>'Ek.3-A'!S887</f>
        <v>0</v>
      </c>
      <c r="P887" s="143" t="str">
        <f>'Ek.3-A'!L887</f>
        <v/>
      </c>
      <c r="Q887" s="24" t="str">
        <f>'Ek.3-A'!M887</f>
        <v/>
      </c>
      <c r="R887" s="24">
        <f t="shared" si="191"/>
        <v>0</v>
      </c>
      <c r="S887" s="141" t="str">
        <f t="shared" si="192"/>
        <v>H</v>
      </c>
      <c r="T887" s="24">
        <f>IF(S887="E",SUM($R$5:R887),0)</f>
        <v>0</v>
      </c>
      <c r="U887" s="143">
        <f t="shared" si="193"/>
        <v>0</v>
      </c>
    </row>
    <row r="888" spans="1:21" x14ac:dyDescent="0.25">
      <c r="A888" s="6">
        <v>9.8800000000000097</v>
      </c>
      <c r="B888" s="31" t="s">
        <v>90</v>
      </c>
      <c r="D888" s="89">
        <v>847141009000</v>
      </c>
      <c r="E888" s="3">
        <v>0.6</v>
      </c>
      <c r="K888" s="3">
        <f t="shared" si="194"/>
        <v>654</v>
      </c>
      <c r="L888" s="97" t="str">
        <f>IF(TRIM('Ek.3-A'!F888)&lt;&gt;"","var","yok")</f>
        <v>yok</v>
      </c>
      <c r="M888" s="5" t="str">
        <f>IF('Ek.3-A'!F888="", "", IF(VLOOKUP('Ek.3-A'!F888, Veriler!D:E, 2, 0)=0, "", VLOOKUP('Ek.3-A'!F888, Veriler!D:E, 2, 0)))</f>
        <v/>
      </c>
      <c r="N888" s="5" t="str">
        <f>IF('Ek.3-A'!P888="", "", 'Ek.3-A'!P888)</f>
        <v/>
      </c>
      <c r="O888" s="142">
        <f>'Ek.3-A'!S888</f>
        <v>0</v>
      </c>
      <c r="P888" s="143" t="str">
        <f>'Ek.3-A'!L888</f>
        <v/>
      </c>
      <c r="Q888" s="24" t="str">
        <f>'Ek.3-A'!M888</f>
        <v/>
      </c>
      <c r="R888" s="24">
        <f t="shared" si="191"/>
        <v>0</v>
      </c>
      <c r="S888" s="141" t="str">
        <f t="shared" si="192"/>
        <v>H</v>
      </c>
      <c r="T888" s="24">
        <f>IF(S888="E",SUM($R$5:R888),0)</f>
        <v>0</v>
      </c>
      <c r="U888" s="143">
        <f t="shared" si="193"/>
        <v>0</v>
      </c>
    </row>
    <row r="889" spans="1:21" x14ac:dyDescent="0.25">
      <c r="A889" s="6">
        <v>9.8900000000000095</v>
      </c>
      <c r="B889" s="31" t="s">
        <v>90</v>
      </c>
      <c r="D889" s="87">
        <v>851822000000</v>
      </c>
      <c r="E889" s="3">
        <v>0.6</v>
      </c>
      <c r="K889" s="3">
        <f t="shared" si="194"/>
        <v>655</v>
      </c>
      <c r="L889" s="97" t="str">
        <f>IF(TRIM('Ek.3-A'!F889)&lt;&gt;"","var","yok")</f>
        <v>yok</v>
      </c>
      <c r="M889" s="5" t="str">
        <f>IF('Ek.3-A'!F889="", "", IF(VLOOKUP('Ek.3-A'!F889, Veriler!D:E, 2, 0)=0, "", VLOOKUP('Ek.3-A'!F889, Veriler!D:E, 2, 0)))</f>
        <v/>
      </c>
      <c r="N889" s="5" t="str">
        <f>IF('Ek.3-A'!P889="", "", 'Ek.3-A'!P889)</f>
        <v/>
      </c>
      <c r="O889" s="142">
        <f>'Ek.3-A'!S889</f>
        <v>0</v>
      </c>
      <c r="P889" s="143" t="str">
        <f>'Ek.3-A'!L889</f>
        <v/>
      </c>
      <c r="Q889" s="24" t="str">
        <f>'Ek.3-A'!M889</f>
        <v/>
      </c>
      <c r="R889" s="24">
        <f t="shared" si="191"/>
        <v>0</v>
      </c>
      <c r="S889" s="141" t="str">
        <f t="shared" si="192"/>
        <v>H</v>
      </c>
      <c r="T889" s="24">
        <f>IF(S889="E",SUM($R$5:R889),0)</f>
        <v>0</v>
      </c>
      <c r="U889" s="143">
        <f t="shared" si="193"/>
        <v>0</v>
      </c>
    </row>
    <row r="890" spans="1:21" x14ac:dyDescent="0.25">
      <c r="A890" s="6">
        <v>9.9000000000000092</v>
      </c>
      <c r="B890" s="31" t="s">
        <v>90</v>
      </c>
      <c r="D890" s="89">
        <v>291713900011</v>
      </c>
      <c r="E890" s="3">
        <v>0.6</v>
      </c>
      <c r="K890" s="3">
        <f t="shared" si="194"/>
        <v>656</v>
      </c>
      <c r="L890" s="97" t="str">
        <f>IF(TRIM('Ek.3-A'!F890)&lt;&gt;"","var","yok")</f>
        <v>yok</v>
      </c>
      <c r="M890" s="5" t="str">
        <f>IF('Ek.3-A'!F890="", "", IF(VLOOKUP('Ek.3-A'!F890, Veriler!D:E, 2, 0)=0, "", VLOOKUP('Ek.3-A'!F890, Veriler!D:E, 2, 0)))</f>
        <v/>
      </c>
      <c r="N890" s="5" t="str">
        <f>IF('Ek.3-A'!P890="", "", 'Ek.3-A'!P890)</f>
        <v/>
      </c>
      <c r="O890" s="142">
        <f>'Ek.3-A'!S890</f>
        <v>0</v>
      </c>
      <c r="P890" s="143" t="str">
        <f>'Ek.3-A'!L890</f>
        <v/>
      </c>
      <c r="Q890" s="24" t="str">
        <f>'Ek.3-A'!M890</f>
        <v/>
      </c>
      <c r="R890" s="24">
        <f t="shared" si="191"/>
        <v>0</v>
      </c>
      <c r="S890" s="141" t="str">
        <f t="shared" si="192"/>
        <v>H</v>
      </c>
      <c r="T890" s="24">
        <f>IF(S890="E",SUM($R$5:R890),0)</f>
        <v>0</v>
      </c>
      <c r="U890" s="143">
        <f t="shared" si="193"/>
        <v>0</v>
      </c>
    </row>
    <row r="891" spans="1:21" x14ac:dyDescent="0.25">
      <c r="A891" s="6">
        <v>9.9100000000000108</v>
      </c>
      <c r="B891" s="31" t="s">
        <v>90</v>
      </c>
      <c r="D891" s="87">
        <v>291713900013</v>
      </c>
      <c r="E891" s="3">
        <v>0.6</v>
      </c>
      <c r="K891" s="3">
        <f t="shared" si="194"/>
        <v>657</v>
      </c>
      <c r="L891" s="97" t="str">
        <f>IF(TRIM('Ek.3-A'!F891)&lt;&gt;"","var","yok")</f>
        <v>yok</v>
      </c>
      <c r="M891" s="5" t="str">
        <f>IF('Ek.3-A'!F891="", "", IF(VLOOKUP('Ek.3-A'!F891, Veriler!D:E, 2, 0)=0, "", VLOOKUP('Ek.3-A'!F891, Veriler!D:E, 2, 0)))</f>
        <v/>
      </c>
      <c r="N891" s="5" t="str">
        <f>IF('Ek.3-A'!P891="", "", 'Ek.3-A'!P891)</f>
        <v/>
      </c>
      <c r="O891" s="142">
        <f>'Ek.3-A'!S891</f>
        <v>0</v>
      </c>
      <c r="P891" s="143" t="str">
        <f>'Ek.3-A'!L891</f>
        <v/>
      </c>
      <c r="Q891" s="24" t="str">
        <f>'Ek.3-A'!M891</f>
        <v/>
      </c>
      <c r="R891" s="24">
        <f t="shared" si="191"/>
        <v>0</v>
      </c>
      <c r="S891" s="141" t="str">
        <f t="shared" si="192"/>
        <v>H</v>
      </c>
      <c r="T891" s="24">
        <f>IF(S891="E",SUM($R$5:R891),0)</f>
        <v>0</v>
      </c>
      <c r="U891" s="143">
        <f t="shared" si="193"/>
        <v>0</v>
      </c>
    </row>
    <row r="892" spans="1:21" x14ac:dyDescent="0.25">
      <c r="A892" s="6">
        <v>9.9200000000000106</v>
      </c>
      <c r="B892" s="31" t="s">
        <v>90</v>
      </c>
      <c r="D892" s="89">
        <v>293392000000</v>
      </c>
      <c r="E892" s="3">
        <v>0.6</v>
      </c>
      <c r="K892" s="3">
        <f t="shared" si="194"/>
        <v>658</v>
      </c>
      <c r="L892" s="97" t="str">
        <f>IF(TRIM('Ek.3-A'!F892)&lt;&gt;"","var","yok")</f>
        <v>yok</v>
      </c>
      <c r="M892" s="5" t="str">
        <f>IF('Ek.3-A'!F892="", "", IF(VLOOKUP('Ek.3-A'!F892, Veriler!D:E, 2, 0)=0, "", VLOOKUP('Ek.3-A'!F892, Veriler!D:E, 2, 0)))</f>
        <v/>
      </c>
      <c r="N892" s="5" t="str">
        <f>IF('Ek.3-A'!P892="", "", 'Ek.3-A'!P892)</f>
        <v/>
      </c>
      <c r="O892" s="142">
        <f>'Ek.3-A'!S892</f>
        <v>0</v>
      </c>
      <c r="P892" s="143" t="str">
        <f>'Ek.3-A'!L892</f>
        <v/>
      </c>
      <c r="Q892" s="24" t="str">
        <f>'Ek.3-A'!M892</f>
        <v/>
      </c>
      <c r="R892" s="24">
        <f t="shared" si="191"/>
        <v>0</v>
      </c>
      <c r="S892" s="141" t="str">
        <f t="shared" si="192"/>
        <v>H</v>
      </c>
      <c r="T892" s="24">
        <f>IF(S892="E",SUM($R$5:R892),0)</f>
        <v>0</v>
      </c>
      <c r="U892" s="143">
        <f t="shared" si="193"/>
        <v>0</v>
      </c>
    </row>
    <row r="893" spans="1:21" x14ac:dyDescent="0.25">
      <c r="A893" s="6">
        <v>9.9300000000000104</v>
      </c>
      <c r="B893" s="31" t="s">
        <v>90</v>
      </c>
      <c r="D893" s="87">
        <v>293399809036</v>
      </c>
      <c r="E893" s="3">
        <v>0.6</v>
      </c>
      <c r="L893" s="97"/>
      <c r="M893" s="5"/>
      <c r="N893" s="5"/>
      <c r="O893" s="5"/>
      <c r="Q893" s="23"/>
      <c r="T893" s="24"/>
      <c r="U893" s="25"/>
    </row>
    <row r="894" spans="1:21" x14ac:dyDescent="0.25">
      <c r="A894" s="6">
        <v>9.9400000000000102</v>
      </c>
      <c r="B894" s="31" t="s">
        <v>90</v>
      </c>
      <c r="D894" s="89">
        <v>292700000021</v>
      </c>
      <c r="E894" s="3">
        <v>0.6</v>
      </c>
      <c r="K894" s="3">
        <f>K892+1</f>
        <v>659</v>
      </c>
      <c r="L894" s="97" t="str">
        <f>IF(TRIM('Ek.3-A'!F894)&lt;&gt;"","var","yok")</f>
        <v>yok</v>
      </c>
      <c r="M894" s="5" t="str">
        <f>IF('Ek.3-A'!F894="", "", IF(VLOOKUP('Ek.3-A'!F894, Veriler!D:E, 2, 0)=0, "", VLOOKUP('Ek.3-A'!F894, Veriler!D:E, 2, 0)))</f>
        <v/>
      </c>
      <c r="N894" s="5" t="str">
        <f>IF('Ek.3-A'!P894="", "", 'Ek.3-A'!P894)</f>
        <v/>
      </c>
      <c r="O894" s="142">
        <f>'Ek.3-A'!S894</f>
        <v>0</v>
      </c>
      <c r="P894" s="143" t="str">
        <f>'Ek.3-A'!L894</f>
        <v/>
      </c>
      <c r="Q894" s="24" t="str">
        <f>'Ek.3-A'!M894</f>
        <v/>
      </c>
      <c r="R894" s="24">
        <f t="shared" ref="R894:R907" si="195">IF(L894="var",0,IF(Q894&lt;=0.005,Q894,0))</f>
        <v>0</v>
      </c>
      <c r="S894" s="141" t="str">
        <f t="shared" ref="S894:S907" si="196">IF(Q894&lt;=0.005,"E","H")</f>
        <v>H</v>
      </c>
      <c r="T894" s="24">
        <f>IF(S894="E",SUM($R$5:R894),0)</f>
        <v>0</v>
      </c>
      <c r="U894" s="143">
        <f t="shared" ref="U894:U907" si="197">IF(T894&lt;=0.1, O894, IF(R894&gt;$G$2, R894*O894, $G$2*O894))</f>
        <v>0</v>
      </c>
    </row>
    <row r="895" spans="1:21" x14ac:dyDescent="0.25">
      <c r="A895" s="6">
        <v>9.9500000000000099</v>
      </c>
      <c r="B895" s="31" t="s">
        <v>90</v>
      </c>
      <c r="D895" s="87">
        <v>292700000031</v>
      </c>
      <c r="E895" s="3">
        <v>0.6</v>
      </c>
      <c r="K895" s="3">
        <f t="shared" ref="K895:K907" si="198">K894+1</f>
        <v>660</v>
      </c>
      <c r="L895" s="97" t="str">
        <f>IF(TRIM('Ek.3-A'!F895)&lt;&gt;"","var","yok")</f>
        <v>yok</v>
      </c>
      <c r="M895" s="5" t="str">
        <f>IF('Ek.3-A'!F895="", "", IF(VLOOKUP('Ek.3-A'!F895, Veriler!D:E, 2, 0)=0, "", VLOOKUP('Ek.3-A'!F895, Veriler!D:E, 2, 0)))</f>
        <v/>
      </c>
      <c r="N895" s="5" t="str">
        <f>IF('Ek.3-A'!P895="", "", 'Ek.3-A'!P895)</f>
        <v/>
      </c>
      <c r="O895" s="142">
        <f>'Ek.3-A'!S895</f>
        <v>0</v>
      </c>
      <c r="P895" s="143" t="str">
        <f>'Ek.3-A'!L895</f>
        <v/>
      </c>
      <c r="Q895" s="24" t="str">
        <f>'Ek.3-A'!M895</f>
        <v/>
      </c>
      <c r="R895" s="24">
        <f t="shared" si="195"/>
        <v>0</v>
      </c>
      <c r="S895" s="141" t="str">
        <f t="shared" si="196"/>
        <v>H</v>
      </c>
      <c r="T895" s="24">
        <f>IF(S895="E",SUM($R$5:R895),0)</f>
        <v>0</v>
      </c>
      <c r="U895" s="143">
        <f t="shared" si="197"/>
        <v>0</v>
      </c>
    </row>
    <row r="896" spans="1:21" x14ac:dyDescent="0.25">
      <c r="A896" s="6">
        <v>9.9600000000000097</v>
      </c>
      <c r="B896" s="31" t="s">
        <v>90</v>
      </c>
      <c r="D896" s="89">
        <v>293399809025</v>
      </c>
      <c r="E896" s="3">
        <v>0.6</v>
      </c>
      <c r="K896" s="3">
        <f t="shared" si="198"/>
        <v>661</v>
      </c>
      <c r="L896" s="97" t="str">
        <f>IF(TRIM('Ek.3-A'!F896)&lt;&gt;"","var","yok")</f>
        <v>yok</v>
      </c>
      <c r="M896" s="5" t="str">
        <f>IF('Ek.3-A'!F896="", "", IF(VLOOKUP('Ek.3-A'!F896, Veriler!D:E, 2, 0)=0, "", VLOOKUP('Ek.3-A'!F896, Veriler!D:E, 2, 0)))</f>
        <v/>
      </c>
      <c r="N896" s="5" t="str">
        <f>IF('Ek.3-A'!P896="", "", 'Ek.3-A'!P896)</f>
        <v/>
      </c>
      <c r="O896" s="142">
        <f>'Ek.3-A'!S896</f>
        <v>0</v>
      </c>
      <c r="P896" s="143" t="str">
        <f>'Ek.3-A'!L896</f>
        <v/>
      </c>
      <c r="Q896" s="24" t="str">
        <f>'Ek.3-A'!M896</f>
        <v/>
      </c>
      <c r="R896" s="24">
        <f t="shared" si="195"/>
        <v>0</v>
      </c>
      <c r="S896" s="141" t="str">
        <f t="shared" si="196"/>
        <v>H</v>
      </c>
      <c r="T896" s="24">
        <f>IF(S896="E",SUM($R$5:R896),0)</f>
        <v>0</v>
      </c>
      <c r="U896" s="143">
        <f t="shared" si="197"/>
        <v>0</v>
      </c>
    </row>
    <row r="897" spans="1:41" x14ac:dyDescent="0.25">
      <c r="A897" s="6">
        <v>9.9700000000000095</v>
      </c>
      <c r="B897" s="31" t="s">
        <v>90</v>
      </c>
      <c r="D897" s="87">
        <v>281129300011</v>
      </c>
      <c r="E897" s="3">
        <v>0.6</v>
      </c>
      <c r="K897" s="3">
        <f t="shared" si="198"/>
        <v>662</v>
      </c>
      <c r="L897" s="97" t="str">
        <f>IF(TRIM('Ek.3-A'!F897)&lt;&gt;"","var","yok")</f>
        <v>yok</v>
      </c>
      <c r="M897" s="5" t="str">
        <f>IF('Ek.3-A'!F897="", "", IF(VLOOKUP('Ek.3-A'!F897, Veriler!D:E, 2, 0)=0, "", VLOOKUP('Ek.3-A'!F897, Veriler!D:E, 2, 0)))</f>
        <v/>
      </c>
      <c r="N897" s="5" t="str">
        <f>IF('Ek.3-A'!P897="", "", 'Ek.3-A'!P897)</f>
        <v/>
      </c>
      <c r="O897" s="142">
        <f>'Ek.3-A'!S897</f>
        <v>0</v>
      </c>
      <c r="P897" s="143" t="str">
        <f>'Ek.3-A'!L897</f>
        <v/>
      </c>
      <c r="Q897" s="24" t="str">
        <f>'Ek.3-A'!M897</f>
        <v/>
      </c>
      <c r="R897" s="24">
        <f t="shared" si="195"/>
        <v>0</v>
      </c>
      <c r="S897" s="141" t="str">
        <f t="shared" si="196"/>
        <v>H</v>
      </c>
      <c r="T897" s="24">
        <f>IF(S897="E",SUM($R$5:R897),0)</f>
        <v>0</v>
      </c>
      <c r="U897" s="143">
        <f t="shared" si="197"/>
        <v>0</v>
      </c>
    </row>
    <row r="898" spans="1:41" x14ac:dyDescent="0.25">
      <c r="A898" s="6">
        <v>9.9800000000000093</v>
      </c>
      <c r="B898" s="31" t="s">
        <v>90</v>
      </c>
      <c r="D898" s="89">
        <v>292700000022</v>
      </c>
      <c r="E898" s="3">
        <v>0.6</v>
      </c>
      <c r="K898" s="3">
        <f t="shared" si="198"/>
        <v>663</v>
      </c>
      <c r="L898" s="97" t="str">
        <f>IF(TRIM('Ek.3-A'!F898)&lt;&gt;"","var","yok")</f>
        <v>yok</v>
      </c>
      <c r="M898" s="5" t="str">
        <f>IF('Ek.3-A'!F898="", "", IF(VLOOKUP('Ek.3-A'!F898, Veriler!D:E, 2, 0)=0, "", VLOOKUP('Ek.3-A'!F898, Veriler!D:E, 2, 0)))</f>
        <v/>
      </c>
      <c r="N898" s="5" t="str">
        <f>IF('Ek.3-A'!P898="", "", 'Ek.3-A'!P898)</f>
        <v/>
      </c>
      <c r="O898" s="142">
        <f>'Ek.3-A'!S898</f>
        <v>0</v>
      </c>
      <c r="P898" s="143" t="str">
        <f>'Ek.3-A'!L898</f>
        <v/>
      </c>
      <c r="Q898" s="24" t="str">
        <f>'Ek.3-A'!M898</f>
        <v/>
      </c>
      <c r="R898" s="24">
        <f t="shared" si="195"/>
        <v>0</v>
      </c>
      <c r="S898" s="141" t="str">
        <f t="shared" si="196"/>
        <v>H</v>
      </c>
      <c r="T898" s="24">
        <f>IF(S898="E",SUM($R$5:R898),0)</f>
        <v>0</v>
      </c>
      <c r="U898" s="143">
        <f t="shared" si="197"/>
        <v>0</v>
      </c>
    </row>
    <row r="899" spans="1:41" x14ac:dyDescent="0.25">
      <c r="A899" s="6">
        <v>9.9900000000000109</v>
      </c>
      <c r="B899" s="31" t="s">
        <v>90</v>
      </c>
      <c r="D899" s="87">
        <v>740821000000</v>
      </c>
      <c r="E899" s="3">
        <v>0.6</v>
      </c>
      <c r="K899" s="3">
        <f t="shared" si="198"/>
        <v>664</v>
      </c>
      <c r="L899" s="97" t="str">
        <f>IF(TRIM('Ek.3-A'!F899)&lt;&gt;"","var","yok")</f>
        <v>yok</v>
      </c>
      <c r="M899" s="5" t="str">
        <f>IF('Ek.3-A'!F899="", "", IF(VLOOKUP('Ek.3-A'!F899, Veriler!D:E, 2, 0)=0, "", VLOOKUP('Ek.3-A'!F899, Veriler!D:E, 2, 0)))</f>
        <v/>
      </c>
      <c r="N899" s="5" t="str">
        <f>IF('Ek.3-A'!P899="", "", 'Ek.3-A'!P899)</f>
        <v/>
      </c>
      <c r="O899" s="142">
        <f>'Ek.3-A'!S899</f>
        <v>0</v>
      </c>
      <c r="P899" s="143" t="str">
        <f>'Ek.3-A'!L899</f>
        <v/>
      </c>
      <c r="Q899" s="24" t="str">
        <f>'Ek.3-A'!M899</f>
        <v/>
      </c>
      <c r="R899" s="24">
        <f t="shared" si="195"/>
        <v>0</v>
      </c>
      <c r="S899" s="141" t="str">
        <f t="shared" si="196"/>
        <v>H</v>
      </c>
      <c r="T899" s="24">
        <f>IF(S899="E",SUM($R$5:R899),0)</f>
        <v>0</v>
      </c>
      <c r="U899" s="143">
        <f t="shared" si="197"/>
        <v>0</v>
      </c>
    </row>
    <row r="900" spans="1:41" x14ac:dyDescent="0.25">
      <c r="A900" s="6">
        <v>10</v>
      </c>
      <c r="B900" s="31" t="s">
        <v>90</v>
      </c>
      <c r="D900" s="89">
        <v>740822000000</v>
      </c>
      <c r="E900" s="3">
        <v>0.6</v>
      </c>
      <c r="K900" s="3">
        <f t="shared" si="198"/>
        <v>665</v>
      </c>
      <c r="L900" s="97" t="str">
        <f>IF(TRIM('Ek.3-A'!F900)&lt;&gt;"","var","yok")</f>
        <v>yok</v>
      </c>
      <c r="M900" s="5" t="str">
        <f>IF('Ek.3-A'!F900="", "", IF(VLOOKUP('Ek.3-A'!F900, Veriler!D:E, 2, 0)=0, "", VLOOKUP('Ek.3-A'!F900, Veriler!D:E, 2, 0)))</f>
        <v/>
      </c>
      <c r="N900" s="5" t="str">
        <f>IF('Ek.3-A'!P900="", "", 'Ek.3-A'!P900)</f>
        <v/>
      </c>
      <c r="O900" s="142">
        <f>'Ek.3-A'!S900</f>
        <v>0</v>
      </c>
      <c r="P900" s="143" t="str">
        <f>'Ek.3-A'!L900</f>
        <v/>
      </c>
      <c r="Q900" s="24" t="str">
        <f>'Ek.3-A'!M900</f>
        <v/>
      </c>
      <c r="R900" s="24">
        <f t="shared" si="195"/>
        <v>0</v>
      </c>
      <c r="S900" s="141" t="str">
        <f t="shared" si="196"/>
        <v>H</v>
      </c>
      <c r="T900" s="24">
        <f>IF(S900="E",SUM($R$5:R900),0)</f>
        <v>0</v>
      </c>
      <c r="U900" s="143">
        <f t="shared" si="197"/>
        <v>0</v>
      </c>
    </row>
    <row r="901" spans="1:41" x14ac:dyDescent="0.25">
      <c r="A901" s="6">
        <v>10.01</v>
      </c>
      <c r="B901" s="31" t="s">
        <v>90</v>
      </c>
      <c r="D901" s="87">
        <v>741022000000</v>
      </c>
      <c r="E901" s="3">
        <v>0.6</v>
      </c>
      <c r="K901" s="3">
        <f t="shared" si="198"/>
        <v>666</v>
      </c>
      <c r="L901" s="97" t="str">
        <f>IF(TRIM('Ek.3-A'!F901)&lt;&gt;"","var","yok")</f>
        <v>yok</v>
      </c>
      <c r="M901" s="5" t="str">
        <f>IF('Ek.3-A'!F901="", "", IF(VLOOKUP('Ek.3-A'!F901, Veriler!D:E, 2, 0)=0, "", VLOOKUP('Ek.3-A'!F901, Veriler!D:E, 2, 0)))</f>
        <v/>
      </c>
      <c r="N901" s="5" t="str">
        <f>IF('Ek.3-A'!P901="", "", 'Ek.3-A'!P901)</f>
        <v/>
      </c>
      <c r="O901" s="142">
        <f>'Ek.3-A'!S901</f>
        <v>0</v>
      </c>
      <c r="P901" s="143" t="str">
        <f>'Ek.3-A'!L901</f>
        <v/>
      </c>
      <c r="Q901" s="24" t="str">
        <f>'Ek.3-A'!M901</f>
        <v/>
      </c>
      <c r="R901" s="24">
        <f t="shared" si="195"/>
        <v>0</v>
      </c>
      <c r="S901" s="141" t="str">
        <f t="shared" si="196"/>
        <v>H</v>
      </c>
      <c r="T901" s="24">
        <f>IF(S901="E",SUM($R$5:R901),0)</f>
        <v>0</v>
      </c>
      <c r="U901" s="143">
        <f t="shared" si="197"/>
        <v>0</v>
      </c>
    </row>
    <row r="902" spans="1:41" x14ac:dyDescent="0.25">
      <c r="A902" s="6">
        <v>10.02</v>
      </c>
      <c r="B902" s="31" t="s">
        <v>90</v>
      </c>
      <c r="D902" s="89">
        <v>741012000000</v>
      </c>
      <c r="E902" s="3">
        <v>0.6</v>
      </c>
      <c r="K902" s="3">
        <f t="shared" si="198"/>
        <v>667</v>
      </c>
      <c r="L902" s="97" t="str">
        <f>IF(TRIM('Ek.3-A'!F902)&lt;&gt;"","var","yok")</f>
        <v>yok</v>
      </c>
      <c r="M902" s="5" t="str">
        <f>IF('Ek.3-A'!F902="", "", IF(VLOOKUP('Ek.3-A'!F902, Veriler!D:E, 2, 0)=0, "", VLOOKUP('Ek.3-A'!F902, Veriler!D:E, 2, 0)))</f>
        <v/>
      </c>
      <c r="N902" s="5" t="str">
        <f>IF('Ek.3-A'!P902="", "", 'Ek.3-A'!P902)</f>
        <v/>
      </c>
      <c r="O902" s="142">
        <f>'Ek.3-A'!S902</f>
        <v>0</v>
      </c>
      <c r="P902" s="143" t="str">
        <f>'Ek.3-A'!L902</f>
        <v/>
      </c>
      <c r="Q902" s="24" t="str">
        <f>'Ek.3-A'!M902</f>
        <v/>
      </c>
      <c r="R902" s="24">
        <f t="shared" si="195"/>
        <v>0</v>
      </c>
      <c r="S902" s="141" t="str">
        <f t="shared" si="196"/>
        <v>H</v>
      </c>
      <c r="T902" s="24">
        <f>IF(S902="E",SUM($R$5:R902),0)</f>
        <v>0</v>
      </c>
      <c r="U902" s="143">
        <f t="shared" si="197"/>
        <v>0</v>
      </c>
    </row>
    <row r="903" spans="1:41" x14ac:dyDescent="0.25">
      <c r="A903" s="6">
        <v>10.029999999999999</v>
      </c>
      <c r="B903" s="31" t="s">
        <v>90</v>
      </c>
      <c r="D903" s="87">
        <v>294200000021</v>
      </c>
      <c r="E903" s="3">
        <v>0.6</v>
      </c>
      <c r="K903" s="3">
        <f t="shared" si="198"/>
        <v>668</v>
      </c>
      <c r="L903" s="97" t="str">
        <f>IF(TRIM('Ek.3-A'!F903)&lt;&gt;"","var","yok")</f>
        <v>yok</v>
      </c>
      <c r="M903" s="5" t="str">
        <f>IF('Ek.3-A'!F903="", "", IF(VLOOKUP('Ek.3-A'!F903, Veriler!D:E, 2, 0)=0, "", VLOOKUP('Ek.3-A'!F903, Veriler!D:E, 2, 0)))</f>
        <v/>
      </c>
      <c r="N903" s="5" t="str">
        <f>IF('Ek.3-A'!P903="", "", 'Ek.3-A'!P903)</f>
        <v/>
      </c>
      <c r="O903" s="142">
        <f>'Ek.3-A'!S903</f>
        <v>0</v>
      </c>
      <c r="P903" s="143" t="str">
        <f>'Ek.3-A'!L903</f>
        <v/>
      </c>
      <c r="Q903" s="24" t="str">
        <f>'Ek.3-A'!M903</f>
        <v/>
      </c>
      <c r="R903" s="24">
        <f t="shared" si="195"/>
        <v>0</v>
      </c>
      <c r="S903" s="141" t="str">
        <f t="shared" si="196"/>
        <v>H</v>
      </c>
      <c r="T903" s="24">
        <f>IF(S903="E",SUM($R$5:R903),0)</f>
        <v>0</v>
      </c>
      <c r="U903" s="143">
        <f t="shared" si="197"/>
        <v>0</v>
      </c>
    </row>
    <row r="904" spans="1:41" x14ac:dyDescent="0.25">
      <c r="A904" s="6">
        <v>10.039999999999999</v>
      </c>
      <c r="B904" s="31" t="s">
        <v>90</v>
      </c>
      <c r="D904" s="89">
        <v>260300000000</v>
      </c>
      <c r="E904" s="3">
        <v>0.6</v>
      </c>
      <c r="K904" s="3">
        <f t="shared" si="198"/>
        <v>669</v>
      </c>
      <c r="L904" s="97" t="str">
        <f>IF(TRIM('Ek.3-A'!F904)&lt;&gt;"","var","yok")</f>
        <v>yok</v>
      </c>
      <c r="M904" s="5" t="str">
        <f>IF('Ek.3-A'!F904="", "", IF(VLOOKUP('Ek.3-A'!F904, Veriler!D:E, 2, 0)=0, "", VLOOKUP('Ek.3-A'!F904, Veriler!D:E, 2, 0)))</f>
        <v/>
      </c>
      <c r="N904" s="5" t="str">
        <f>IF('Ek.3-A'!P904="", "", 'Ek.3-A'!P904)</f>
        <v/>
      </c>
      <c r="O904" s="142">
        <f>'Ek.3-A'!S904</f>
        <v>0</v>
      </c>
      <c r="P904" s="143" t="str">
        <f>'Ek.3-A'!L904</f>
        <v/>
      </c>
      <c r="Q904" s="24" t="str">
        <f>'Ek.3-A'!M904</f>
        <v/>
      </c>
      <c r="R904" s="24">
        <f t="shared" si="195"/>
        <v>0</v>
      </c>
      <c r="S904" s="141" t="str">
        <f t="shared" si="196"/>
        <v>H</v>
      </c>
      <c r="T904" s="24">
        <f>IF(S904="E",SUM($R$5:R904),0)</f>
        <v>0</v>
      </c>
      <c r="U904" s="143">
        <f t="shared" si="197"/>
        <v>0</v>
      </c>
    </row>
    <row r="905" spans="1:41" x14ac:dyDescent="0.25">
      <c r="A905" s="6">
        <v>10.050000000000001</v>
      </c>
      <c r="B905" s="31" t="s">
        <v>90</v>
      </c>
      <c r="D905" s="87">
        <v>285390903000</v>
      </c>
      <c r="E905" s="3">
        <v>0.6</v>
      </c>
      <c r="K905" s="3">
        <f t="shared" si="198"/>
        <v>670</v>
      </c>
      <c r="L905" s="97" t="str">
        <f>IF(TRIM('Ek.3-A'!F905)&lt;&gt;"","var","yok")</f>
        <v>yok</v>
      </c>
      <c r="M905" s="5" t="str">
        <f>IF('Ek.3-A'!F905="", "", IF(VLOOKUP('Ek.3-A'!F905, Veriler!D:E, 2, 0)=0, "", VLOOKUP('Ek.3-A'!F905, Veriler!D:E, 2, 0)))</f>
        <v/>
      </c>
      <c r="N905" s="5" t="str">
        <f>IF('Ek.3-A'!P905="", "", 'Ek.3-A'!P905)</f>
        <v/>
      </c>
      <c r="O905" s="142">
        <f>'Ek.3-A'!S905</f>
        <v>0</v>
      </c>
      <c r="P905" s="143" t="str">
        <f>'Ek.3-A'!L905</f>
        <v/>
      </c>
      <c r="Q905" s="24" t="str">
        <f>'Ek.3-A'!M905</f>
        <v/>
      </c>
      <c r="R905" s="24">
        <f t="shared" si="195"/>
        <v>0</v>
      </c>
      <c r="S905" s="141" t="str">
        <f t="shared" si="196"/>
        <v>H</v>
      </c>
      <c r="T905" s="24">
        <f>IF(S905="E",SUM($R$5:R905),0)</f>
        <v>0</v>
      </c>
      <c r="U905" s="143">
        <f t="shared" si="197"/>
        <v>0</v>
      </c>
    </row>
    <row r="906" spans="1:41" x14ac:dyDescent="0.25">
      <c r="A906" s="6">
        <v>10.06</v>
      </c>
      <c r="B906" s="31" t="s">
        <v>90</v>
      </c>
      <c r="D906" s="89">
        <v>282741002000</v>
      </c>
      <c r="E906" s="3">
        <v>0.6</v>
      </c>
      <c r="K906" s="3">
        <f t="shared" si="198"/>
        <v>671</v>
      </c>
      <c r="L906" s="97" t="str">
        <f>IF(TRIM('Ek.3-A'!F906)&lt;&gt;"","var","yok")</f>
        <v>yok</v>
      </c>
      <c r="M906" s="5" t="str">
        <f>IF('Ek.3-A'!F906="", "", IF(VLOOKUP('Ek.3-A'!F906, Veriler!D:E, 2, 0)=0, "", VLOOKUP('Ek.3-A'!F906, Veriler!D:E, 2, 0)))</f>
        <v/>
      </c>
      <c r="N906" s="5" t="str">
        <f>IF('Ek.3-A'!P906="", "", 'Ek.3-A'!P906)</f>
        <v/>
      </c>
      <c r="O906" s="142">
        <f>'Ek.3-A'!S906</f>
        <v>0</v>
      </c>
      <c r="P906" s="143" t="str">
        <f>'Ek.3-A'!L906</f>
        <v/>
      </c>
      <c r="Q906" s="24" t="str">
        <f>'Ek.3-A'!M906</f>
        <v/>
      </c>
      <c r="R906" s="24">
        <f t="shared" si="195"/>
        <v>0</v>
      </c>
      <c r="S906" s="141" t="str">
        <f t="shared" si="196"/>
        <v>H</v>
      </c>
      <c r="T906" s="24">
        <f>IF(S906="E",SUM($R$5:R906),0)</f>
        <v>0</v>
      </c>
      <c r="U906" s="143">
        <f t="shared" si="197"/>
        <v>0</v>
      </c>
    </row>
    <row r="907" spans="1:41" x14ac:dyDescent="0.25">
      <c r="A907" s="6">
        <v>10.07</v>
      </c>
      <c r="B907" s="31" t="s">
        <v>90</v>
      </c>
      <c r="D907" s="87">
        <v>282550000013</v>
      </c>
      <c r="E907" s="3">
        <v>0.6</v>
      </c>
      <c r="K907" s="3">
        <f t="shared" si="198"/>
        <v>672</v>
      </c>
      <c r="L907" s="97" t="str">
        <f>IF(TRIM('Ek.3-A'!F907)&lt;&gt;"","var","yok")</f>
        <v>yok</v>
      </c>
      <c r="M907" s="5" t="str">
        <f>IF('Ek.3-A'!F907="", "", IF(VLOOKUP('Ek.3-A'!F907, Veriler!D:E, 2, 0)=0, "", VLOOKUP('Ek.3-A'!F907, Veriler!D:E, 2, 0)))</f>
        <v/>
      </c>
      <c r="N907" s="5" t="str">
        <f>IF('Ek.3-A'!P907="", "", 'Ek.3-A'!P907)</f>
        <v/>
      </c>
      <c r="O907" s="142">
        <f>'Ek.3-A'!S907</f>
        <v>0</v>
      </c>
      <c r="P907" s="143" t="str">
        <f>'Ek.3-A'!L907</f>
        <v/>
      </c>
      <c r="Q907" s="24" t="str">
        <f>'Ek.3-A'!M907</f>
        <v/>
      </c>
      <c r="R907" s="24">
        <f t="shared" si="195"/>
        <v>0</v>
      </c>
      <c r="S907" s="141" t="str">
        <f t="shared" si="196"/>
        <v>H</v>
      </c>
      <c r="T907" s="24">
        <f>IF(S907="E",SUM($R$5:R907),0)</f>
        <v>0</v>
      </c>
      <c r="U907" s="143">
        <f t="shared" si="197"/>
        <v>0</v>
      </c>
    </row>
    <row r="908" spans="1:41" x14ac:dyDescent="0.25">
      <c r="A908" s="6">
        <v>10.08</v>
      </c>
      <c r="B908" s="31" t="s">
        <v>90</v>
      </c>
      <c r="D908" s="89">
        <v>282550000011</v>
      </c>
      <c r="E908" s="3">
        <v>0.6</v>
      </c>
      <c r="T908" s="24"/>
      <c r="U908" s="25"/>
      <c r="AO908" s="140">
        <f>'Ek.3-A'!L908</f>
        <v>0</v>
      </c>
    </row>
    <row r="909" spans="1:41" x14ac:dyDescent="0.25">
      <c r="A909" s="6">
        <v>10.09</v>
      </c>
      <c r="B909" s="31" t="s">
        <v>90</v>
      </c>
      <c r="D909" s="87">
        <v>283325001000</v>
      </c>
      <c r="E909" s="3">
        <v>0.6</v>
      </c>
      <c r="T909" s="24"/>
      <c r="U909" s="25"/>
    </row>
    <row r="910" spans="1:41" x14ac:dyDescent="0.25">
      <c r="A910" s="6">
        <v>10.1</v>
      </c>
      <c r="B910" s="31" t="s">
        <v>90</v>
      </c>
      <c r="D910" s="89">
        <v>282550000012</v>
      </c>
      <c r="E910" s="3">
        <v>0.6</v>
      </c>
      <c r="T910" s="24"/>
      <c r="U910" s="25"/>
    </row>
    <row r="911" spans="1:41" x14ac:dyDescent="0.25">
      <c r="A911" s="6">
        <v>10.11</v>
      </c>
      <c r="B911" s="31" t="s">
        <v>90</v>
      </c>
      <c r="D911" s="87">
        <v>283325002000</v>
      </c>
      <c r="E911" s="3">
        <v>0.6</v>
      </c>
      <c r="T911" s="24"/>
      <c r="U911" s="25"/>
    </row>
    <row r="912" spans="1:41" x14ac:dyDescent="0.25">
      <c r="A912" s="6">
        <v>10.119999999999999</v>
      </c>
      <c r="B912" s="31" t="s">
        <v>90</v>
      </c>
      <c r="D912" s="89">
        <v>283699112000</v>
      </c>
      <c r="E912" s="3">
        <v>0.6</v>
      </c>
      <c r="T912" s="24"/>
      <c r="U912" s="25"/>
    </row>
    <row r="913" spans="1:21" x14ac:dyDescent="0.25">
      <c r="A913" s="6">
        <v>10.130000000000001</v>
      </c>
      <c r="B913" s="31" t="s">
        <v>90</v>
      </c>
      <c r="D913" s="87">
        <v>282739852013</v>
      </c>
      <c r="E913" s="3">
        <v>0.6</v>
      </c>
      <c r="T913" s="24"/>
      <c r="U913" s="25"/>
    </row>
    <row r="914" spans="1:21" x14ac:dyDescent="0.25">
      <c r="A914" s="6">
        <v>10.14</v>
      </c>
      <c r="B914" s="31" t="s">
        <v>90</v>
      </c>
      <c r="D914" s="89">
        <v>740100000000</v>
      </c>
      <c r="E914" s="3">
        <v>0.6</v>
      </c>
      <c r="T914" s="24"/>
      <c r="U914" s="25"/>
    </row>
    <row r="915" spans="1:21" x14ac:dyDescent="0.25">
      <c r="A915" s="6">
        <v>10.15</v>
      </c>
      <c r="B915" s="31" t="s">
        <v>90</v>
      </c>
      <c r="D915" s="87">
        <v>283429400000</v>
      </c>
      <c r="E915" s="3">
        <v>0.6</v>
      </c>
      <c r="T915" s="24"/>
      <c r="U915" s="25"/>
    </row>
    <row r="916" spans="1:21" x14ac:dyDescent="0.25">
      <c r="A916" s="6">
        <v>10.16</v>
      </c>
      <c r="B916" s="31" t="s">
        <v>90</v>
      </c>
      <c r="D916" s="89">
        <v>282741001000</v>
      </c>
      <c r="E916" s="3">
        <v>0.6</v>
      </c>
      <c r="T916" s="24"/>
      <c r="U916" s="25"/>
    </row>
    <row r="917" spans="1:21" x14ac:dyDescent="0.25">
      <c r="A917" s="6">
        <v>10.17</v>
      </c>
      <c r="B917" s="31" t="s">
        <v>90</v>
      </c>
      <c r="D917" s="87">
        <v>283719009012</v>
      </c>
      <c r="E917" s="3">
        <v>0.6</v>
      </c>
      <c r="K917" s="3">
        <f>K907+1</f>
        <v>673</v>
      </c>
      <c r="L917" s="97" t="str">
        <f>IF(TRIM('Ek.3-A'!F917)&lt;&gt;"","var","yok")</f>
        <v>yok</v>
      </c>
      <c r="M917" s="5" t="str">
        <f>IF('Ek.3-A'!F917="", "", IF(VLOOKUP('Ek.3-A'!F917, Veriler!D:E, 2, 0)=0, "", VLOOKUP('Ek.3-A'!F917, Veriler!D:E, 2, 0)))</f>
        <v/>
      </c>
      <c r="N917" s="5" t="str">
        <f>IF('Ek.3-A'!P917="", "", 'Ek.3-A'!P917)</f>
        <v/>
      </c>
      <c r="O917" s="142">
        <f>'Ek.3-A'!S917</f>
        <v>0</v>
      </c>
      <c r="P917" s="143" t="str">
        <f>'Ek.3-A'!L917</f>
        <v/>
      </c>
      <c r="Q917" s="24" t="str">
        <f>'Ek.3-A'!M917</f>
        <v/>
      </c>
      <c r="R917" s="24">
        <f t="shared" ref="R917:R930" si="199">IF(L917="var",0,IF(Q917&lt;=0.005,Q917,0))</f>
        <v>0</v>
      </c>
      <c r="S917" s="141" t="str">
        <f t="shared" ref="S917:S930" si="200">IF(Q917&lt;=0.005,"E","H")</f>
        <v>H</v>
      </c>
      <c r="T917" s="24">
        <f>IF(S917="E",SUM($R$5:R917),0)</f>
        <v>0</v>
      </c>
      <c r="U917" s="143">
        <f t="shared" ref="U917:U930" si="201">IF(T917&lt;=0.1, O917, IF(R917&gt;$G$2, R917*O917, $G$2*O917))</f>
        <v>0</v>
      </c>
    </row>
    <row r="918" spans="1:21" x14ac:dyDescent="0.25">
      <c r="A918" s="6">
        <v>10.18</v>
      </c>
      <c r="B918" s="31" t="s">
        <v>90</v>
      </c>
      <c r="D918" s="89">
        <v>740620000011</v>
      </c>
      <c r="E918" s="3">
        <v>0.6</v>
      </c>
      <c r="K918" s="3">
        <f t="shared" ref="K918:K930" si="202">K917+1</f>
        <v>674</v>
      </c>
      <c r="L918" s="97" t="str">
        <f>IF(TRIM('Ek.3-A'!F918)&lt;&gt;"","var","yok")</f>
        <v>yok</v>
      </c>
      <c r="M918" s="5" t="str">
        <f>IF('Ek.3-A'!F918="", "", IF(VLOOKUP('Ek.3-A'!F918, Veriler!D:E, 2, 0)=0, "", VLOOKUP('Ek.3-A'!F918, Veriler!D:E, 2, 0)))</f>
        <v/>
      </c>
      <c r="N918" s="5" t="str">
        <f>IF('Ek.3-A'!P918="", "", 'Ek.3-A'!P918)</f>
        <v/>
      </c>
      <c r="O918" s="142">
        <f>'Ek.3-A'!S918</f>
        <v>0</v>
      </c>
      <c r="P918" s="143" t="str">
        <f>'Ek.3-A'!L918</f>
        <v/>
      </c>
      <c r="Q918" s="24" t="str">
        <f>'Ek.3-A'!M918</f>
        <v/>
      </c>
      <c r="R918" s="24">
        <f t="shared" si="199"/>
        <v>0</v>
      </c>
      <c r="S918" s="141" t="str">
        <f t="shared" si="200"/>
        <v>H</v>
      </c>
      <c r="T918" s="24">
        <f>IF(S918="E",SUM($R$5:R918),0)</f>
        <v>0</v>
      </c>
      <c r="U918" s="143">
        <f t="shared" si="201"/>
        <v>0</v>
      </c>
    </row>
    <row r="919" spans="1:21" x14ac:dyDescent="0.25">
      <c r="A919" s="6">
        <v>10.19</v>
      </c>
      <c r="B919" s="31" t="s">
        <v>90</v>
      </c>
      <c r="D919" s="87">
        <v>740610000000</v>
      </c>
      <c r="E919" s="3">
        <v>0.6</v>
      </c>
      <c r="K919" s="3">
        <f t="shared" si="202"/>
        <v>675</v>
      </c>
      <c r="L919" s="97" t="str">
        <f>IF(TRIM('Ek.3-A'!F919)&lt;&gt;"","var","yok")</f>
        <v>yok</v>
      </c>
      <c r="M919" s="5" t="str">
        <f>IF('Ek.3-A'!F919="", "", IF(VLOOKUP('Ek.3-A'!F919, Veriler!D:E, 2, 0)=0, "", VLOOKUP('Ek.3-A'!F919, Veriler!D:E, 2, 0)))</f>
        <v/>
      </c>
      <c r="N919" s="5" t="str">
        <f>IF('Ek.3-A'!P919="", "", 'Ek.3-A'!P919)</f>
        <v/>
      </c>
      <c r="O919" s="142">
        <f>'Ek.3-A'!S919</f>
        <v>0</v>
      </c>
      <c r="P919" s="143" t="str">
        <f>'Ek.3-A'!L919</f>
        <v/>
      </c>
      <c r="Q919" s="24" t="str">
        <f>'Ek.3-A'!M919</f>
        <v/>
      </c>
      <c r="R919" s="24">
        <f t="shared" si="199"/>
        <v>0</v>
      </c>
      <c r="S919" s="141" t="str">
        <f t="shared" si="200"/>
        <v>H</v>
      </c>
      <c r="T919" s="24">
        <f>IF(S919="E",SUM($R$5:R919),0)</f>
        <v>0</v>
      </c>
      <c r="U919" s="143">
        <f t="shared" si="201"/>
        <v>0</v>
      </c>
    </row>
    <row r="920" spans="1:21" x14ac:dyDescent="0.25">
      <c r="A920" s="6">
        <v>10.199999999999999</v>
      </c>
      <c r="B920" s="31" t="s">
        <v>90</v>
      </c>
      <c r="D920" s="89">
        <v>291529009012</v>
      </c>
      <c r="E920" s="3">
        <v>0.6</v>
      </c>
      <c r="K920" s="3">
        <f t="shared" si="202"/>
        <v>676</v>
      </c>
      <c r="L920" s="97" t="str">
        <f>IF(TRIM('Ek.3-A'!F920)&lt;&gt;"","var","yok")</f>
        <v>yok</v>
      </c>
      <c r="M920" s="5" t="str">
        <f>IF('Ek.3-A'!F920="", "", IF(VLOOKUP('Ek.3-A'!F920, Veriler!D:E, 2, 0)=0, "", VLOOKUP('Ek.3-A'!F920, Veriler!D:E, 2, 0)))</f>
        <v/>
      </c>
      <c r="N920" s="5" t="str">
        <f>IF('Ek.3-A'!P920="", "", 'Ek.3-A'!P920)</f>
        <v/>
      </c>
      <c r="O920" s="142">
        <f>'Ek.3-A'!S920</f>
        <v>0</v>
      </c>
      <c r="P920" s="143" t="str">
        <f>'Ek.3-A'!L920</f>
        <v/>
      </c>
      <c r="Q920" s="24" t="str">
        <f>'Ek.3-A'!M920</f>
        <v/>
      </c>
      <c r="R920" s="24">
        <f t="shared" si="199"/>
        <v>0</v>
      </c>
      <c r="S920" s="141" t="str">
        <f t="shared" si="200"/>
        <v>H</v>
      </c>
      <c r="T920" s="24">
        <f>IF(S920="E",SUM($R$5:R920),0)</f>
        <v>0</v>
      </c>
      <c r="U920" s="143">
        <f t="shared" si="201"/>
        <v>0</v>
      </c>
    </row>
    <row r="921" spans="1:21" x14ac:dyDescent="0.25">
      <c r="A921" s="6">
        <v>10.210000000000001</v>
      </c>
      <c r="B921" s="31" t="s">
        <v>90</v>
      </c>
      <c r="D921" s="87">
        <v>741529000019</v>
      </c>
      <c r="E921" s="3">
        <v>0.6</v>
      </c>
      <c r="K921" s="3">
        <f t="shared" si="202"/>
        <v>677</v>
      </c>
      <c r="L921" s="97" t="str">
        <f>IF(TRIM('Ek.3-A'!F921)&lt;&gt;"","var","yok")</f>
        <v>yok</v>
      </c>
      <c r="M921" s="5" t="str">
        <f>IF('Ek.3-A'!F921="", "", IF(VLOOKUP('Ek.3-A'!F921, Veriler!D:E, 2, 0)=0, "", VLOOKUP('Ek.3-A'!F921, Veriler!D:E, 2, 0)))</f>
        <v/>
      </c>
      <c r="N921" s="5" t="str">
        <f>IF('Ek.3-A'!P921="", "", 'Ek.3-A'!P921)</f>
        <v/>
      </c>
      <c r="O921" s="142">
        <f>'Ek.3-A'!S921</f>
        <v>0</v>
      </c>
      <c r="P921" s="143" t="str">
        <f>'Ek.3-A'!L921</f>
        <v/>
      </c>
      <c r="Q921" s="24" t="str">
        <f>'Ek.3-A'!M921</f>
        <v/>
      </c>
      <c r="R921" s="24">
        <f t="shared" si="199"/>
        <v>0</v>
      </c>
      <c r="S921" s="141" t="str">
        <f t="shared" si="200"/>
        <v>H</v>
      </c>
      <c r="T921" s="24">
        <f>IF(S921="E",SUM($R$5:R921),0)</f>
        <v>0</v>
      </c>
      <c r="U921" s="143">
        <f t="shared" si="201"/>
        <v>0</v>
      </c>
    </row>
    <row r="922" spans="1:21" x14ac:dyDescent="0.25">
      <c r="A922" s="6">
        <v>10.220000000000001</v>
      </c>
      <c r="B922" s="31" t="s">
        <v>90</v>
      </c>
      <c r="D922" s="89">
        <v>741300000000</v>
      </c>
      <c r="E922" s="3">
        <v>0.6</v>
      </c>
      <c r="K922" s="3">
        <f t="shared" si="202"/>
        <v>678</v>
      </c>
      <c r="L922" s="97" t="str">
        <f>IF(TRIM('Ek.3-A'!F922)&lt;&gt;"","var","yok")</f>
        <v>yok</v>
      </c>
      <c r="M922" s="5" t="str">
        <f>IF('Ek.3-A'!F922="", "", IF(VLOOKUP('Ek.3-A'!F922, Veriler!D:E, 2, 0)=0, "", VLOOKUP('Ek.3-A'!F922, Veriler!D:E, 2, 0)))</f>
        <v/>
      </c>
      <c r="N922" s="5" t="str">
        <f>IF('Ek.3-A'!P922="", "", 'Ek.3-A'!P922)</f>
        <v/>
      </c>
      <c r="O922" s="142">
        <f>'Ek.3-A'!S922</f>
        <v>0</v>
      </c>
      <c r="P922" s="143" t="str">
        <f>'Ek.3-A'!L922</f>
        <v/>
      </c>
      <c r="Q922" s="24" t="str">
        <f>'Ek.3-A'!M922</f>
        <v/>
      </c>
      <c r="R922" s="24">
        <f t="shared" si="199"/>
        <v>0</v>
      </c>
      <c r="S922" s="141" t="str">
        <f t="shared" si="200"/>
        <v>H</v>
      </c>
      <c r="T922" s="24">
        <f>IF(S922="E",SUM($R$5:R922),0)</f>
        <v>0</v>
      </c>
      <c r="U922" s="143">
        <f t="shared" si="201"/>
        <v>0</v>
      </c>
    </row>
    <row r="923" spans="1:21" x14ac:dyDescent="0.25">
      <c r="A923" s="6">
        <v>10.23</v>
      </c>
      <c r="B923" s="31" t="s">
        <v>90</v>
      </c>
      <c r="D923" s="87">
        <v>740620000012</v>
      </c>
      <c r="E923" s="3">
        <v>0.6</v>
      </c>
      <c r="K923" s="3">
        <f t="shared" si="202"/>
        <v>679</v>
      </c>
      <c r="L923" s="97" t="str">
        <f>IF(TRIM('Ek.3-A'!F923)&lt;&gt;"","var","yok")</f>
        <v>yok</v>
      </c>
      <c r="M923" s="5" t="str">
        <f>IF('Ek.3-A'!F923="", "", IF(VLOOKUP('Ek.3-A'!F923, Veriler!D:E, 2, 0)=0, "", VLOOKUP('Ek.3-A'!F923, Veriler!D:E, 2, 0)))</f>
        <v/>
      </c>
      <c r="N923" s="5" t="str">
        <f>IF('Ek.3-A'!P923="", "", 'Ek.3-A'!P923)</f>
        <v/>
      </c>
      <c r="O923" s="142">
        <f>'Ek.3-A'!S923</f>
        <v>0</v>
      </c>
      <c r="P923" s="143" t="str">
        <f>'Ek.3-A'!L923</f>
        <v/>
      </c>
      <c r="Q923" s="24" t="str">
        <f>'Ek.3-A'!M923</f>
        <v/>
      </c>
      <c r="R923" s="24">
        <f t="shared" si="199"/>
        <v>0</v>
      </c>
      <c r="S923" s="141" t="str">
        <f t="shared" si="200"/>
        <v>H</v>
      </c>
      <c r="T923" s="24">
        <f>IF(S923="E",SUM($R$5:R923),0)</f>
        <v>0</v>
      </c>
      <c r="U923" s="143">
        <f t="shared" si="201"/>
        <v>0</v>
      </c>
    </row>
    <row r="924" spans="1:21" x14ac:dyDescent="0.25">
      <c r="A924" s="6">
        <v>10.24</v>
      </c>
      <c r="B924" s="31" t="s">
        <v>90</v>
      </c>
      <c r="D924" s="89">
        <v>741539000000</v>
      </c>
      <c r="E924" s="3">
        <v>0.6</v>
      </c>
      <c r="K924" s="3">
        <f t="shared" si="202"/>
        <v>680</v>
      </c>
      <c r="L924" s="97" t="str">
        <f>IF(TRIM('Ek.3-A'!F924)&lt;&gt;"","var","yok")</f>
        <v>yok</v>
      </c>
      <c r="M924" s="5" t="str">
        <f>IF('Ek.3-A'!F924="", "", IF(VLOOKUP('Ek.3-A'!F924, Veriler!D:E, 2, 0)=0, "", VLOOKUP('Ek.3-A'!F924, Veriler!D:E, 2, 0)))</f>
        <v/>
      </c>
      <c r="N924" s="5" t="str">
        <f>IF('Ek.3-A'!P924="", "", 'Ek.3-A'!P924)</f>
        <v/>
      </c>
      <c r="O924" s="142">
        <f>'Ek.3-A'!S924</f>
        <v>0</v>
      </c>
      <c r="P924" s="143" t="str">
        <f>'Ek.3-A'!L924</f>
        <v/>
      </c>
      <c r="Q924" s="24" t="str">
        <f>'Ek.3-A'!M924</f>
        <v/>
      </c>
      <c r="R924" s="24">
        <f t="shared" si="199"/>
        <v>0</v>
      </c>
      <c r="S924" s="141" t="str">
        <f t="shared" si="200"/>
        <v>H</v>
      </c>
      <c r="T924" s="24">
        <f>IF(S924="E",SUM($R$5:R924),0)</f>
        <v>0</v>
      </c>
      <c r="U924" s="143">
        <f t="shared" si="201"/>
        <v>0</v>
      </c>
    </row>
    <row r="925" spans="1:21" x14ac:dyDescent="0.25">
      <c r="A925" s="6">
        <v>10.25</v>
      </c>
      <c r="B925" s="31" t="s">
        <v>90</v>
      </c>
      <c r="D925" s="87">
        <v>741529000011</v>
      </c>
      <c r="E925" s="3">
        <v>0.6</v>
      </c>
      <c r="K925" s="3">
        <f t="shared" si="202"/>
        <v>681</v>
      </c>
      <c r="L925" s="97" t="str">
        <f>IF(TRIM('Ek.3-A'!F925)&lt;&gt;"","var","yok")</f>
        <v>yok</v>
      </c>
      <c r="M925" s="5" t="str">
        <f>IF('Ek.3-A'!F925="", "", IF(VLOOKUP('Ek.3-A'!F925, Veriler!D:E, 2, 0)=0, "", VLOOKUP('Ek.3-A'!F925, Veriler!D:E, 2, 0)))</f>
        <v/>
      </c>
      <c r="N925" s="5" t="str">
        <f>IF('Ek.3-A'!P925="", "", 'Ek.3-A'!P925)</f>
        <v/>
      </c>
      <c r="O925" s="142">
        <f>'Ek.3-A'!S925</f>
        <v>0</v>
      </c>
      <c r="P925" s="143" t="str">
        <f>'Ek.3-A'!L925</f>
        <v/>
      </c>
      <c r="Q925" s="24" t="str">
        <f>'Ek.3-A'!M925</f>
        <v/>
      </c>
      <c r="R925" s="24">
        <f t="shared" si="199"/>
        <v>0</v>
      </c>
      <c r="S925" s="141" t="str">
        <f t="shared" si="200"/>
        <v>H</v>
      </c>
      <c r="T925" s="24">
        <f>IF(S925="E",SUM($R$5:R925),0)</f>
        <v>0</v>
      </c>
      <c r="U925" s="143">
        <f t="shared" si="201"/>
        <v>0</v>
      </c>
    </row>
    <row r="926" spans="1:21" x14ac:dyDescent="0.25">
      <c r="A926" s="6">
        <v>10.26</v>
      </c>
      <c r="B926" s="31" t="s">
        <v>90</v>
      </c>
      <c r="D926" s="89">
        <v>741521000000</v>
      </c>
      <c r="E926" s="3">
        <v>0.6</v>
      </c>
      <c r="K926" s="3">
        <f t="shared" si="202"/>
        <v>682</v>
      </c>
      <c r="L926" s="97" t="str">
        <f>IF(TRIM('Ek.3-A'!F926)&lt;&gt;"","var","yok")</f>
        <v>yok</v>
      </c>
      <c r="M926" s="5" t="str">
        <f>IF('Ek.3-A'!F926="", "", IF(VLOOKUP('Ek.3-A'!F926, Veriler!D:E, 2, 0)=0, "", VLOOKUP('Ek.3-A'!F926, Veriler!D:E, 2, 0)))</f>
        <v/>
      </c>
      <c r="N926" s="5" t="str">
        <f>IF('Ek.3-A'!P926="", "", 'Ek.3-A'!P926)</f>
        <v/>
      </c>
      <c r="O926" s="142">
        <f>'Ek.3-A'!S926</f>
        <v>0</v>
      </c>
      <c r="P926" s="143" t="str">
        <f>'Ek.3-A'!L926</f>
        <v/>
      </c>
      <c r="Q926" s="24" t="str">
        <f>'Ek.3-A'!M926</f>
        <v/>
      </c>
      <c r="R926" s="24">
        <f t="shared" si="199"/>
        <v>0</v>
      </c>
      <c r="S926" s="141" t="str">
        <f t="shared" si="200"/>
        <v>H</v>
      </c>
      <c r="T926" s="24">
        <f>IF(S926="E",SUM($R$5:R926),0)</f>
        <v>0</v>
      </c>
      <c r="U926" s="143">
        <f t="shared" si="201"/>
        <v>0</v>
      </c>
    </row>
    <row r="927" spans="1:21" x14ac:dyDescent="0.25">
      <c r="A927" s="6">
        <v>10.27</v>
      </c>
      <c r="B927" s="31" t="s">
        <v>90</v>
      </c>
      <c r="D927" s="87">
        <v>741820000011</v>
      </c>
      <c r="E927" s="3">
        <v>0.6</v>
      </c>
      <c r="K927" s="3">
        <f t="shared" si="202"/>
        <v>683</v>
      </c>
      <c r="L927" s="97" t="str">
        <f>IF(TRIM('Ek.3-A'!F927)&lt;&gt;"","var","yok")</f>
        <v>yok</v>
      </c>
      <c r="M927" s="5" t="str">
        <f>IF('Ek.3-A'!F927="", "", IF(VLOOKUP('Ek.3-A'!F927, Veriler!D:E, 2, 0)=0, "", VLOOKUP('Ek.3-A'!F927, Veriler!D:E, 2, 0)))</f>
        <v/>
      </c>
      <c r="N927" s="5" t="str">
        <f>IF('Ek.3-A'!P927="", "", 'Ek.3-A'!P927)</f>
        <v/>
      </c>
      <c r="O927" s="142">
        <f>'Ek.3-A'!S927</f>
        <v>0</v>
      </c>
      <c r="P927" s="143" t="str">
        <f>'Ek.3-A'!L927</f>
        <v/>
      </c>
      <c r="Q927" s="24" t="str">
        <f>'Ek.3-A'!M927</f>
        <v/>
      </c>
      <c r="R927" s="24">
        <f t="shared" si="199"/>
        <v>0</v>
      </c>
      <c r="S927" s="141" t="str">
        <f t="shared" si="200"/>
        <v>H</v>
      </c>
      <c r="T927" s="24">
        <f>IF(S927="E",SUM($R$5:R927),0)</f>
        <v>0</v>
      </c>
      <c r="U927" s="143">
        <f t="shared" si="201"/>
        <v>0</v>
      </c>
    </row>
    <row r="928" spans="1:21" x14ac:dyDescent="0.25">
      <c r="A928" s="6">
        <v>10.28</v>
      </c>
      <c r="B928" s="31" t="s">
        <v>90</v>
      </c>
      <c r="D928" s="89">
        <v>741820000015</v>
      </c>
      <c r="E928" s="3">
        <v>0.6</v>
      </c>
      <c r="K928" s="3">
        <f t="shared" si="202"/>
        <v>684</v>
      </c>
      <c r="L928" s="97" t="str">
        <f>IF(TRIM('Ek.3-A'!F928)&lt;&gt;"","var","yok")</f>
        <v>yok</v>
      </c>
      <c r="M928" s="5" t="str">
        <f>IF('Ek.3-A'!F928="", "", IF(VLOOKUP('Ek.3-A'!F928, Veriler!D:E, 2, 0)=0, "", VLOOKUP('Ek.3-A'!F928, Veriler!D:E, 2, 0)))</f>
        <v/>
      </c>
      <c r="N928" s="5" t="str">
        <f>IF('Ek.3-A'!P928="", "", 'Ek.3-A'!P928)</f>
        <v/>
      </c>
      <c r="O928" s="142">
        <f>'Ek.3-A'!S928</f>
        <v>0</v>
      </c>
      <c r="P928" s="143" t="str">
        <f>'Ek.3-A'!L928</f>
        <v/>
      </c>
      <c r="Q928" s="24" t="str">
        <f>'Ek.3-A'!M928</f>
        <v/>
      </c>
      <c r="R928" s="24">
        <f t="shared" si="199"/>
        <v>0</v>
      </c>
      <c r="S928" s="141" t="str">
        <f t="shared" si="200"/>
        <v>H</v>
      </c>
      <c r="T928" s="24">
        <f>IF(S928="E",SUM($R$5:R928),0)</f>
        <v>0</v>
      </c>
      <c r="U928" s="143">
        <f t="shared" si="201"/>
        <v>0</v>
      </c>
    </row>
    <row r="929" spans="1:21" x14ac:dyDescent="0.25">
      <c r="A929" s="6">
        <v>10.29</v>
      </c>
      <c r="B929" s="31" t="s">
        <v>90</v>
      </c>
      <c r="D929" s="87">
        <v>400130000000</v>
      </c>
      <c r="E929" s="3">
        <v>0.6</v>
      </c>
      <c r="K929" s="3">
        <f t="shared" si="202"/>
        <v>685</v>
      </c>
      <c r="L929" s="97" t="str">
        <f>IF(TRIM('Ek.3-A'!F929)&lt;&gt;"","var","yok")</f>
        <v>yok</v>
      </c>
      <c r="M929" s="5" t="str">
        <f>IF('Ek.3-A'!F929="", "", IF(VLOOKUP('Ek.3-A'!F929, Veriler!D:E, 2, 0)=0, "", VLOOKUP('Ek.3-A'!F929, Veriler!D:E, 2, 0)))</f>
        <v/>
      </c>
      <c r="N929" s="5" t="str">
        <f>IF('Ek.3-A'!P929="", "", 'Ek.3-A'!P929)</f>
        <v/>
      </c>
      <c r="O929" s="142">
        <f>'Ek.3-A'!S929</f>
        <v>0</v>
      </c>
      <c r="P929" s="143" t="str">
        <f>'Ek.3-A'!L929</f>
        <v/>
      </c>
      <c r="Q929" s="24" t="str">
        <f>'Ek.3-A'!M929</f>
        <v/>
      </c>
      <c r="R929" s="24">
        <f t="shared" si="199"/>
        <v>0</v>
      </c>
      <c r="S929" s="141" t="str">
        <f t="shared" si="200"/>
        <v>H</v>
      </c>
      <c r="T929" s="24">
        <f>IF(S929="E",SUM($R$5:R929),0)</f>
        <v>0</v>
      </c>
      <c r="U929" s="143">
        <f t="shared" si="201"/>
        <v>0</v>
      </c>
    </row>
    <row r="930" spans="1:21" x14ac:dyDescent="0.25">
      <c r="A930" s="6">
        <v>10.3</v>
      </c>
      <c r="B930" s="31" t="s">
        <v>90</v>
      </c>
      <c r="D930" s="89">
        <v>440921009000</v>
      </c>
      <c r="E930" s="3">
        <v>0.6</v>
      </c>
      <c r="K930" s="3">
        <f t="shared" si="202"/>
        <v>686</v>
      </c>
      <c r="L930" s="97" t="str">
        <f>IF(TRIM('Ek.3-A'!F930)&lt;&gt;"","var","yok")</f>
        <v>yok</v>
      </c>
      <c r="M930" s="5" t="str">
        <f>IF('Ek.3-A'!F930="", "", IF(VLOOKUP('Ek.3-A'!F930, Veriler!D:E, 2, 0)=0, "", VLOOKUP('Ek.3-A'!F930, Veriler!D:E, 2, 0)))</f>
        <v/>
      </c>
      <c r="N930" s="5" t="str">
        <f>IF('Ek.3-A'!P930="", "", 'Ek.3-A'!P930)</f>
        <v/>
      </c>
      <c r="O930" s="142">
        <f>'Ek.3-A'!S930</f>
        <v>0</v>
      </c>
      <c r="P930" s="143" t="str">
        <f>'Ek.3-A'!L930</f>
        <v/>
      </c>
      <c r="Q930" s="24" t="str">
        <f>'Ek.3-A'!M930</f>
        <v/>
      </c>
      <c r="R930" s="24">
        <f t="shared" si="199"/>
        <v>0</v>
      </c>
      <c r="S930" s="141" t="str">
        <f t="shared" si="200"/>
        <v>H</v>
      </c>
      <c r="T930" s="24">
        <f>IF(S930="E",SUM($R$5:R930),0)</f>
        <v>0</v>
      </c>
      <c r="U930" s="143">
        <f t="shared" si="201"/>
        <v>0</v>
      </c>
    </row>
    <row r="931" spans="1:21" x14ac:dyDescent="0.25">
      <c r="A931" s="6">
        <v>10.31</v>
      </c>
      <c r="B931" s="31" t="s">
        <v>90</v>
      </c>
      <c r="D931" s="87">
        <v>440921002000</v>
      </c>
      <c r="E931" s="3">
        <v>0.6</v>
      </c>
      <c r="L931" s="97"/>
      <c r="M931" s="5"/>
      <c r="N931" s="5"/>
      <c r="O931" s="5"/>
      <c r="Q931" s="23"/>
      <c r="T931" s="24"/>
      <c r="U931" s="25"/>
    </row>
    <row r="932" spans="1:21" x14ac:dyDescent="0.25">
      <c r="A932" s="6">
        <v>10.32</v>
      </c>
      <c r="B932" s="31" t="s">
        <v>90</v>
      </c>
      <c r="D932" s="89">
        <v>282619909012</v>
      </c>
      <c r="E932" s="3">
        <v>0.6</v>
      </c>
      <c r="K932" s="3">
        <f>K930+1</f>
        <v>687</v>
      </c>
      <c r="L932" s="97" t="str">
        <f>IF(TRIM('Ek.3-A'!F932)&lt;&gt;"","var","yok")</f>
        <v>yok</v>
      </c>
      <c r="M932" s="5" t="str">
        <f>IF('Ek.3-A'!F932="", "", IF(VLOOKUP('Ek.3-A'!F932, Veriler!D:E, 2, 0)=0, "", VLOOKUP('Ek.3-A'!F932, Veriler!D:E, 2, 0)))</f>
        <v/>
      </c>
      <c r="N932" s="5" t="str">
        <f>IF('Ek.3-A'!P932="", "", 'Ek.3-A'!P932)</f>
        <v/>
      </c>
      <c r="O932" s="142">
        <f>'Ek.3-A'!S932</f>
        <v>0</v>
      </c>
      <c r="P932" s="143" t="str">
        <f>'Ek.3-A'!L932</f>
        <v/>
      </c>
      <c r="Q932" s="24" t="str">
        <f>'Ek.3-A'!M932</f>
        <v/>
      </c>
      <c r="R932" s="24">
        <f t="shared" ref="R932:R945" si="203">IF(L932="var",0,IF(Q932&lt;=0.005,Q932,0))</f>
        <v>0</v>
      </c>
      <c r="S932" s="141" t="str">
        <f t="shared" ref="S932:S945" si="204">IF(Q932&lt;=0.005,"E","H")</f>
        <v>H</v>
      </c>
      <c r="T932" s="24">
        <f>IF(S932="E",SUM($R$5:R932),0)</f>
        <v>0</v>
      </c>
      <c r="U932" s="143">
        <f t="shared" ref="U932:U945" si="205">IF(T932&lt;=0.1, O932, IF(R932&gt;$G$2, R932*O932, $G$2*O932))</f>
        <v>0</v>
      </c>
    </row>
    <row r="933" spans="1:21" x14ac:dyDescent="0.25">
      <c r="A933" s="6">
        <v>10.33</v>
      </c>
      <c r="B933" s="31" t="s">
        <v>90</v>
      </c>
      <c r="D933" s="87">
        <v>282760002013</v>
      </c>
      <c r="E933" s="3">
        <v>0.6</v>
      </c>
      <c r="K933" s="3">
        <f t="shared" ref="K933:K945" si="206">K932+1</f>
        <v>688</v>
      </c>
      <c r="L933" s="97" t="str">
        <f>IF(TRIM('Ek.3-A'!F933)&lt;&gt;"","var","yok")</f>
        <v>yok</v>
      </c>
      <c r="M933" s="5" t="str">
        <f>IF('Ek.3-A'!F933="", "", IF(VLOOKUP('Ek.3-A'!F933, Veriler!D:E, 2, 0)=0, "", VLOOKUP('Ek.3-A'!F933, Veriler!D:E, 2, 0)))</f>
        <v/>
      </c>
      <c r="N933" s="5" t="str">
        <f>IF('Ek.3-A'!P933="", "", 'Ek.3-A'!P933)</f>
        <v/>
      </c>
      <c r="O933" s="142">
        <f>'Ek.3-A'!S933</f>
        <v>0</v>
      </c>
      <c r="P933" s="143" t="str">
        <f>'Ek.3-A'!L933</f>
        <v/>
      </c>
      <c r="Q933" s="24" t="str">
        <f>'Ek.3-A'!M933</f>
        <v/>
      </c>
      <c r="R933" s="24">
        <f t="shared" si="203"/>
        <v>0</v>
      </c>
      <c r="S933" s="141" t="str">
        <f t="shared" si="204"/>
        <v>H</v>
      </c>
      <c r="T933" s="24">
        <f>IF(S933="E",SUM($R$5:R933),0)</f>
        <v>0</v>
      </c>
      <c r="U933" s="143">
        <f t="shared" si="205"/>
        <v>0</v>
      </c>
    </row>
    <row r="934" spans="1:21" x14ac:dyDescent="0.25">
      <c r="A934" s="6">
        <v>10.34</v>
      </c>
      <c r="B934" s="31" t="s">
        <v>90</v>
      </c>
      <c r="D934" s="89">
        <v>283660000000</v>
      </c>
      <c r="E934" s="3">
        <v>0.6</v>
      </c>
      <c r="K934" s="3">
        <f t="shared" si="206"/>
        <v>689</v>
      </c>
      <c r="L934" s="97" t="str">
        <f>IF(TRIM('Ek.3-A'!F934)&lt;&gt;"","var","yok")</f>
        <v>yok</v>
      </c>
      <c r="M934" s="5" t="str">
        <f>IF('Ek.3-A'!F934="", "", IF(VLOOKUP('Ek.3-A'!F934, Veriler!D:E, 2, 0)=0, "", VLOOKUP('Ek.3-A'!F934, Veriler!D:E, 2, 0)))</f>
        <v/>
      </c>
      <c r="N934" s="5" t="str">
        <f>IF('Ek.3-A'!P934="", "", 'Ek.3-A'!P934)</f>
        <v/>
      </c>
      <c r="O934" s="142">
        <f>'Ek.3-A'!S934</f>
        <v>0</v>
      </c>
      <c r="P934" s="143" t="str">
        <f>'Ek.3-A'!L934</f>
        <v/>
      </c>
      <c r="Q934" s="24" t="str">
        <f>'Ek.3-A'!M934</f>
        <v/>
      </c>
      <c r="R934" s="24">
        <f t="shared" si="203"/>
        <v>0</v>
      </c>
      <c r="S934" s="141" t="str">
        <f t="shared" si="204"/>
        <v>H</v>
      </c>
      <c r="T934" s="24">
        <f>IF(S934="E",SUM($R$5:R934),0)</f>
        <v>0</v>
      </c>
      <c r="U934" s="143">
        <f t="shared" si="205"/>
        <v>0</v>
      </c>
    </row>
    <row r="935" spans="1:21" x14ac:dyDescent="0.25">
      <c r="A935" s="6">
        <v>10.35</v>
      </c>
      <c r="B935" s="31" t="s">
        <v>90</v>
      </c>
      <c r="D935" s="87">
        <v>282739854000</v>
      </c>
      <c r="E935" s="3">
        <v>0.6</v>
      </c>
      <c r="K935" s="3">
        <f t="shared" si="206"/>
        <v>690</v>
      </c>
      <c r="L935" s="97" t="str">
        <f>IF(TRIM('Ek.3-A'!F935)&lt;&gt;"","var","yok")</f>
        <v>yok</v>
      </c>
      <c r="M935" s="5" t="str">
        <f>IF('Ek.3-A'!F935="", "", IF(VLOOKUP('Ek.3-A'!F935, Veriler!D:E, 2, 0)=0, "", VLOOKUP('Ek.3-A'!F935, Veriler!D:E, 2, 0)))</f>
        <v/>
      </c>
      <c r="N935" s="5" t="str">
        <f>IF('Ek.3-A'!P935="", "", 'Ek.3-A'!P935)</f>
        <v/>
      </c>
      <c r="O935" s="142">
        <f>'Ek.3-A'!S935</f>
        <v>0</v>
      </c>
      <c r="P935" s="143" t="str">
        <f>'Ek.3-A'!L935</f>
        <v/>
      </c>
      <c r="Q935" s="24" t="str">
        <f>'Ek.3-A'!M935</f>
        <v/>
      </c>
      <c r="R935" s="24">
        <f t="shared" si="203"/>
        <v>0</v>
      </c>
      <c r="S935" s="141" t="str">
        <f t="shared" si="204"/>
        <v>H</v>
      </c>
      <c r="T935" s="24">
        <f>IF(S935="E",SUM($R$5:R935),0)</f>
        <v>0</v>
      </c>
      <c r="U935" s="143">
        <f t="shared" si="205"/>
        <v>0</v>
      </c>
    </row>
    <row r="936" spans="1:21" x14ac:dyDescent="0.25">
      <c r="A936" s="6">
        <v>10.36</v>
      </c>
      <c r="B936" s="31" t="s">
        <v>90</v>
      </c>
      <c r="D936" s="89">
        <v>284150009014</v>
      </c>
      <c r="E936" s="3">
        <v>0.6</v>
      </c>
      <c r="K936" s="3">
        <f t="shared" si="206"/>
        <v>691</v>
      </c>
      <c r="L936" s="97" t="str">
        <f>IF(TRIM('Ek.3-A'!F936)&lt;&gt;"","var","yok")</f>
        <v>yok</v>
      </c>
      <c r="M936" s="5" t="str">
        <f>IF('Ek.3-A'!F936="", "", IF(VLOOKUP('Ek.3-A'!F936, Veriler!D:E, 2, 0)=0, "", VLOOKUP('Ek.3-A'!F936, Veriler!D:E, 2, 0)))</f>
        <v/>
      </c>
      <c r="N936" s="5" t="str">
        <f>IF('Ek.3-A'!P936="", "", 'Ek.3-A'!P936)</f>
        <v/>
      </c>
      <c r="O936" s="142">
        <f>'Ek.3-A'!S936</f>
        <v>0</v>
      </c>
      <c r="P936" s="143" t="str">
        <f>'Ek.3-A'!L936</f>
        <v/>
      </c>
      <c r="Q936" s="24" t="str">
        <f>'Ek.3-A'!M936</f>
        <v/>
      </c>
      <c r="R936" s="24">
        <f t="shared" si="203"/>
        <v>0</v>
      </c>
      <c r="S936" s="141" t="str">
        <f t="shared" si="204"/>
        <v>H</v>
      </c>
      <c r="T936" s="24">
        <f>IF(S936="E",SUM($R$5:R936),0)</f>
        <v>0</v>
      </c>
      <c r="U936" s="143">
        <f t="shared" si="205"/>
        <v>0</v>
      </c>
    </row>
    <row r="937" spans="1:21" x14ac:dyDescent="0.25">
      <c r="A937" s="6">
        <v>10.37</v>
      </c>
      <c r="B937" s="31" t="s">
        <v>90</v>
      </c>
      <c r="D937" s="87">
        <v>320620000011</v>
      </c>
      <c r="E937" s="3">
        <v>0.6</v>
      </c>
      <c r="K937" s="3">
        <f t="shared" si="206"/>
        <v>692</v>
      </c>
      <c r="L937" s="97" t="str">
        <f>IF(TRIM('Ek.3-A'!F937)&lt;&gt;"","var","yok")</f>
        <v>yok</v>
      </c>
      <c r="M937" s="5" t="str">
        <f>IF('Ek.3-A'!F937="", "", IF(VLOOKUP('Ek.3-A'!F937, Veriler!D:E, 2, 0)=0, "", VLOOKUP('Ek.3-A'!F937, Veriler!D:E, 2, 0)))</f>
        <v/>
      </c>
      <c r="N937" s="5" t="str">
        <f>IF('Ek.3-A'!P937="", "", 'Ek.3-A'!P937)</f>
        <v/>
      </c>
      <c r="O937" s="142">
        <f>'Ek.3-A'!S937</f>
        <v>0</v>
      </c>
      <c r="P937" s="143" t="str">
        <f>'Ek.3-A'!L937</f>
        <v/>
      </c>
      <c r="Q937" s="24" t="str">
        <f>'Ek.3-A'!M937</f>
        <v/>
      </c>
      <c r="R937" s="24">
        <f t="shared" si="203"/>
        <v>0</v>
      </c>
      <c r="S937" s="141" t="str">
        <f t="shared" si="204"/>
        <v>H</v>
      </c>
      <c r="T937" s="24">
        <f>IF(S937="E",SUM($R$5:R937),0)</f>
        <v>0</v>
      </c>
      <c r="U937" s="143">
        <f t="shared" si="205"/>
        <v>0</v>
      </c>
    </row>
    <row r="938" spans="1:21" x14ac:dyDescent="0.25">
      <c r="A938" s="6">
        <v>10.38</v>
      </c>
      <c r="B938" s="31" t="s">
        <v>90</v>
      </c>
      <c r="D938" s="89">
        <v>283429201000</v>
      </c>
      <c r="E938" s="3">
        <v>0.6</v>
      </c>
      <c r="K938" s="3">
        <f t="shared" si="206"/>
        <v>693</v>
      </c>
      <c r="L938" s="97" t="str">
        <f>IF(TRIM('Ek.3-A'!F938)&lt;&gt;"","var","yok")</f>
        <v>yok</v>
      </c>
      <c r="M938" s="5" t="str">
        <f>IF('Ek.3-A'!F938="", "", IF(VLOOKUP('Ek.3-A'!F938, Veriler!D:E, 2, 0)=0, "", VLOOKUP('Ek.3-A'!F938, Veriler!D:E, 2, 0)))</f>
        <v/>
      </c>
      <c r="N938" s="5" t="str">
        <f>IF('Ek.3-A'!P938="", "", 'Ek.3-A'!P938)</f>
        <v/>
      </c>
      <c r="O938" s="142">
        <f>'Ek.3-A'!S938</f>
        <v>0</v>
      </c>
      <c r="P938" s="143" t="str">
        <f>'Ek.3-A'!L938</f>
        <v/>
      </c>
      <c r="Q938" s="24" t="str">
        <f>'Ek.3-A'!M938</f>
        <v/>
      </c>
      <c r="R938" s="24">
        <f t="shared" si="203"/>
        <v>0</v>
      </c>
      <c r="S938" s="141" t="str">
        <f t="shared" si="204"/>
        <v>H</v>
      </c>
      <c r="T938" s="24">
        <f>IF(S938="E",SUM($R$5:R938),0)</f>
        <v>0</v>
      </c>
      <c r="U938" s="143">
        <f t="shared" si="205"/>
        <v>0</v>
      </c>
    </row>
    <row r="939" spans="1:21" x14ac:dyDescent="0.25">
      <c r="A939" s="6">
        <v>10.39</v>
      </c>
      <c r="B939" s="31" t="s">
        <v>90</v>
      </c>
      <c r="D939" s="87">
        <v>283327000000</v>
      </c>
      <c r="E939" s="3">
        <v>0.6</v>
      </c>
      <c r="K939" s="3">
        <f t="shared" si="206"/>
        <v>694</v>
      </c>
      <c r="L939" s="97" t="str">
        <f>IF(TRIM('Ek.3-A'!F939)&lt;&gt;"","var","yok")</f>
        <v>yok</v>
      </c>
      <c r="M939" s="5" t="str">
        <f>IF('Ek.3-A'!F939="", "", IF(VLOOKUP('Ek.3-A'!F939, Veriler!D:E, 2, 0)=0, "", VLOOKUP('Ek.3-A'!F939, Veriler!D:E, 2, 0)))</f>
        <v/>
      </c>
      <c r="N939" s="5" t="str">
        <f>IF('Ek.3-A'!P939="", "", 'Ek.3-A'!P939)</f>
        <v/>
      </c>
      <c r="O939" s="142">
        <f>'Ek.3-A'!S939</f>
        <v>0</v>
      </c>
      <c r="P939" s="143" t="str">
        <f>'Ek.3-A'!L939</f>
        <v/>
      </c>
      <c r="Q939" s="24" t="str">
        <f>'Ek.3-A'!M939</f>
        <v/>
      </c>
      <c r="R939" s="24">
        <f t="shared" si="203"/>
        <v>0</v>
      </c>
      <c r="S939" s="141" t="str">
        <f t="shared" si="204"/>
        <v>H</v>
      </c>
      <c r="T939" s="24">
        <f>IF(S939="E",SUM($R$5:R939),0)</f>
        <v>0</v>
      </c>
      <c r="U939" s="143">
        <f t="shared" si="205"/>
        <v>0</v>
      </c>
    </row>
    <row r="940" spans="1:21" x14ac:dyDescent="0.25">
      <c r="A940" s="6">
        <v>10.4</v>
      </c>
      <c r="B940" s="31" t="s">
        <v>90</v>
      </c>
      <c r="D940" s="89">
        <v>283090859011</v>
      </c>
      <c r="E940" s="3">
        <v>0.6</v>
      </c>
      <c r="K940" s="3">
        <f t="shared" si="206"/>
        <v>695</v>
      </c>
      <c r="L940" s="97" t="str">
        <f>IF(TRIM('Ek.3-A'!F940)&lt;&gt;"","var","yok")</f>
        <v>yok</v>
      </c>
      <c r="M940" s="5" t="str">
        <f>IF('Ek.3-A'!F940="", "", IF(VLOOKUP('Ek.3-A'!F940, Veriler!D:E, 2, 0)=0, "", VLOOKUP('Ek.3-A'!F940, Veriler!D:E, 2, 0)))</f>
        <v/>
      </c>
      <c r="N940" s="5" t="str">
        <f>IF('Ek.3-A'!P940="", "", 'Ek.3-A'!P940)</f>
        <v/>
      </c>
      <c r="O940" s="142">
        <f>'Ek.3-A'!S940</f>
        <v>0</v>
      </c>
      <c r="P940" s="143" t="str">
        <f>'Ek.3-A'!L940</f>
        <v/>
      </c>
      <c r="Q940" s="24" t="str">
        <f>'Ek.3-A'!M940</f>
        <v/>
      </c>
      <c r="R940" s="24">
        <f t="shared" si="203"/>
        <v>0</v>
      </c>
      <c r="S940" s="141" t="str">
        <f t="shared" si="204"/>
        <v>H</v>
      </c>
      <c r="T940" s="24">
        <f>IF(S940="E",SUM($R$5:R940),0)</f>
        <v>0</v>
      </c>
      <c r="U940" s="143">
        <f t="shared" si="205"/>
        <v>0</v>
      </c>
    </row>
    <row r="941" spans="1:21" x14ac:dyDescent="0.25">
      <c r="A941" s="6">
        <v>10.41</v>
      </c>
      <c r="B941" s="31" t="s">
        <v>90</v>
      </c>
      <c r="D941" s="87">
        <v>903220009019</v>
      </c>
      <c r="E941" s="3">
        <v>0.6</v>
      </c>
      <c r="K941" s="3">
        <f t="shared" si="206"/>
        <v>696</v>
      </c>
      <c r="L941" s="97" t="str">
        <f>IF(TRIM('Ek.3-A'!F941)&lt;&gt;"","var","yok")</f>
        <v>yok</v>
      </c>
      <c r="M941" s="5" t="str">
        <f>IF('Ek.3-A'!F941="", "", IF(VLOOKUP('Ek.3-A'!F941, Veriler!D:E, 2, 0)=0, "", VLOOKUP('Ek.3-A'!F941, Veriler!D:E, 2, 0)))</f>
        <v/>
      </c>
      <c r="N941" s="5" t="str">
        <f>IF('Ek.3-A'!P941="", "", 'Ek.3-A'!P941)</f>
        <v/>
      </c>
      <c r="O941" s="142">
        <f>'Ek.3-A'!S941</f>
        <v>0</v>
      </c>
      <c r="P941" s="143" t="str">
        <f>'Ek.3-A'!L941</f>
        <v/>
      </c>
      <c r="Q941" s="24" t="str">
        <f>'Ek.3-A'!M941</f>
        <v/>
      </c>
      <c r="R941" s="24">
        <f t="shared" si="203"/>
        <v>0</v>
      </c>
      <c r="S941" s="141" t="str">
        <f t="shared" si="204"/>
        <v>H</v>
      </c>
      <c r="T941" s="24">
        <f>IF(S941="E",SUM($R$5:R941),0)</f>
        <v>0</v>
      </c>
      <c r="U941" s="143">
        <f t="shared" si="205"/>
        <v>0</v>
      </c>
    </row>
    <row r="942" spans="1:21" x14ac:dyDescent="0.25">
      <c r="A942" s="6">
        <v>10.42</v>
      </c>
      <c r="B942" s="31" t="s">
        <v>90</v>
      </c>
      <c r="D942" s="89">
        <v>903220001000</v>
      </c>
      <c r="E942" s="3">
        <v>0.6</v>
      </c>
      <c r="K942" s="3">
        <f t="shared" si="206"/>
        <v>697</v>
      </c>
      <c r="L942" s="97" t="str">
        <f>IF(TRIM('Ek.3-A'!F942)&lt;&gt;"","var","yok")</f>
        <v>yok</v>
      </c>
      <c r="M942" s="5" t="str">
        <f>IF('Ek.3-A'!F942="", "", IF(VLOOKUP('Ek.3-A'!F942, Veriler!D:E, 2, 0)=0, "", VLOOKUP('Ek.3-A'!F942, Veriler!D:E, 2, 0)))</f>
        <v/>
      </c>
      <c r="N942" s="5" t="str">
        <f>IF('Ek.3-A'!P942="", "", 'Ek.3-A'!P942)</f>
        <v/>
      </c>
      <c r="O942" s="142">
        <f>'Ek.3-A'!S942</f>
        <v>0</v>
      </c>
      <c r="P942" s="143" t="str">
        <f>'Ek.3-A'!L942</f>
        <v/>
      </c>
      <c r="Q942" s="24" t="str">
        <f>'Ek.3-A'!M942</f>
        <v/>
      </c>
      <c r="R942" s="24">
        <f t="shared" si="203"/>
        <v>0</v>
      </c>
      <c r="S942" s="141" t="str">
        <f t="shared" si="204"/>
        <v>H</v>
      </c>
      <c r="T942" s="24">
        <f>IF(S942="E",SUM($R$5:R942),0)</f>
        <v>0</v>
      </c>
      <c r="U942" s="143">
        <f t="shared" si="205"/>
        <v>0</v>
      </c>
    </row>
    <row r="943" spans="1:21" x14ac:dyDescent="0.25">
      <c r="A943" s="6">
        <v>10.43</v>
      </c>
      <c r="B943" s="31" t="s">
        <v>90</v>
      </c>
      <c r="D943" s="87">
        <v>294190000012</v>
      </c>
      <c r="E943" s="3">
        <v>0.6</v>
      </c>
      <c r="K943" s="3">
        <f t="shared" si="206"/>
        <v>698</v>
      </c>
      <c r="L943" s="97" t="str">
        <f>IF(TRIM('Ek.3-A'!F943)&lt;&gt;"","var","yok")</f>
        <v>yok</v>
      </c>
      <c r="M943" s="5" t="str">
        <f>IF('Ek.3-A'!F943="", "", IF(VLOOKUP('Ek.3-A'!F943, Veriler!D:E, 2, 0)=0, "", VLOOKUP('Ek.3-A'!F943, Veriler!D:E, 2, 0)))</f>
        <v/>
      </c>
      <c r="N943" s="5" t="str">
        <f>IF('Ek.3-A'!P943="", "", 'Ek.3-A'!P943)</f>
        <v/>
      </c>
      <c r="O943" s="142">
        <f>'Ek.3-A'!S943</f>
        <v>0</v>
      </c>
      <c r="P943" s="143" t="str">
        <f>'Ek.3-A'!L943</f>
        <v/>
      </c>
      <c r="Q943" s="24" t="str">
        <f>'Ek.3-A'!M943</f>
        <v/>
      </c>
      <c r="R943" s="24">
        <f t="shared" si="203"/>
        <v>0</v>
      </c>
      <c r="S943" s="141" t="str">
        <f t="shared" si="204"/>
        <v>H</v>
      </c>
      <c r="T943" s="24">
        <f>IF(S943="E",SUM($R$5:R943),0)</f>
        <v>0</v>
      </c>
      <c r="U943" s="143">
        <f t="shared" si="205"/>
        <v>0</v>
      </c>
    </row>
    <row r="944" spans="1:21" x14ac:dyDescent="0.25">
      <c r="A944" s="6">
        <v>10.44</v>
      </c>
      <c r="B944" s="31" t="s">
        <v>90</v>
      </c>
      <c r="D944" s="89">
        <v>480255151000</v>
      </c>
      <c r="E944" s="3">
        <v>0.6</v>
      </c>
      <c r="K944" s="3">
        <f t="shared" si="206"/>
        <v>699</v>
      </c>
      <c r="L944" s="97" t="str">
        <f>IF(TRIM('Ek.3-A'!F944)&lt;&gt;"","var","yok")</f>
        <v>yok</v>
      </c>
      <c r="M944" s="5" t="str">
        <f>IF('Ek.3-A'!F944="", "", IF(VLOOKUP('Ek.3-A'!F944, Veriler!D:E, 2, 0)=0, "", VLOOKUP('Ek.3-A'!F944, Veriler!D:E, 2, 0)))</f>
        <v/>
      </c>
      <c r="N944" s="5" t="str">
        <f>IF('Ek.3-A'!P944="", "", 'Ek.3-A'!P944)</f>
        <v/>
      </c>
      <c r="O944" s="142">
        <f>'Ek.3-A'!S944</f>
        <v>0</v>
      </c>
      <c r="P944" s="143" t="str">
        <f>'Ek.3-A'!L944</f>
        <v/>
      </c>
      <c r="Q944" s="24" t="str">
        <f>'Ek.3-A'!M944</f>
        <v/>
      </c>
      <c r="R944" s="24">
        <f t="shared" si="203"/>
        <v>0</v>
      </c>
      <c r="S944" s="141" t="str">
        <f t="shared" si="204"/>
        <v>H</v>
      </c>
      <c r="T944" s="24">
        <f>IF(S944="E",SUM($R$5:R944),0)</f>
        <v>0</v>
      </c>
      <c r="U944" s="143">
        <f t="shared" si="205"/>
        <v>0</v>
      </c>
    </row>
    <row r="945" spans="1:41" x14ac:dyDescent="0.25">
      <c r="A945" s="6">
        <v>10.45</v>
      </c>
      <c r="B945" s="31" t="s">
        <v>90</v>
      </c>
      <c r="D945" s="87">
        <v>480255301000</v>
      </c>
      <c r="E945" s="3">
        <v>0.6</v>
      </c>
      <c r="K945" s="3">
        <f t="shared" si="206"/>
        <v>700</v>
      </c>
      <c r="L945" s="97" t="str">
        <f>IF(TRIM('Ek.3-A'!F945)&lt;&gt;"","var","yok")</f>
        <v>yok</v>
      </c>
      <c r="M945" s="5" t="str">
        <f>IF('Ek.3-A'!F945="", "", IF(VLOOKUP('Ek.3-A'!F945, Veriler!D:E, 2, 0)=0, "", VLOOKUP('Ek.3-A'!F945, Veriler!D:E, 2, 0)))</f>
        <v/>
      </c>
      <c r="N945" s="5" t="str">
        <f>IF('Ek.3-A'!P945="", "", 'Ek.3-A'!P945)</f>
        <v/>
      </c>
      <c r="O945" s="142">
        <f>'Ek.3-A'!S945</f>
        <v>0</v>
      </c>
      <c r="P945" s="143" t="str">
        <f>'Ek.3-A'!L945</f>
        <v/>
      </c>
      <c r="Q945" s="24" t="str">
        <f>'Ek.3-A'!M945</f>
        <v/>
      </c>
      <c r="R945" s="24">
        <f t="shared" si="203"/>
        <v>0</v>
      </c>
      <c r="S945" s="141" t="str">
        <f t="shared" si="204"/>
        <v>H</v>
      </c>
      <c r="T945" s="24">
        <f>IF(S945="E",SUM($R$5:R945),0)</f>
        <v>0</v>
      </c>
      <c r="U945" s="143">
        <f t="shared" si="205"/>
        <v>0</v>
      </c>
    </row>
    <row r="946" spans="1:41" x14ac:dyDescent="0.25">
      <c r="A946" s="6">
        <v>10.46</v>
      </c>
      <c r="B946" s="31" t="s">
        <v>90</v>
      </c>
      <c r="D946" s="89">
        <v>844331000000</v>
      </c>
      <c r="E946" s="3">
        <v>0.6</v>
      </c>
      <c r="T946" s="24"/>
      <c r="U946" s="25"/>
      <c r="AO946" s="140">
        <f>'Ek.3-A'!L946</f>
        <v>0</v>
      </c>
    </row>
    <row r="947" spans="1:41" x14ac:dyDescent="0.25">
      <c r="A947" s="6">
        <v>10.47</v>
      </c>
      <c r="B947" s="31" t="s">
        <v>90</v>
      </c>
      <c r="D947" s="87">
        <v>842490200000</v>
      </c>
      <c r="E947" s="3">
        <v>0.6</v>
      </c>
      <c r="T947" s="24"/>
      <c r="U947" s="25"/>
    </row>
    <row r="948" spans="1:41" x14ac:dyDescent="0.25">
      <c r="A948" s="6">
        <v>10.48</v>
      </c>
      <c r="B948" s="31" t="s">
        <v>90</v>
      </c>
      <c r="D948" s="89">
        <v>853650110000</v>
      </c>
      <c r="E948" s="3">
        <v>0.6</v>
      </c>
      <c r="T948" s="24"/>
      <c r="U948" s="25"/>
    </row>
    <row r="949" spans="1:41" x14ac:dyDescent="0.25">
      <c r="A949" s="6">
        <v>10.49</v>
      </c>
      <c r="B949" s="31" t="s">
        <v>90</v>
      </c>
      <c r="D949" s="87">
        <v>291899900019</v>
      </c>
      <c r="E949" s="3">
        <v>0.6</v>
      </c>
      <c r="T949" s="24"/>
      <c r="U949" s="25"/>
    </row>
    <row r="950" spans="1:41" x14ac:dyDescent="0.25">
      <c r="A950" s="6">
        <v>10.5</v>
      </c>
      <c r="B950" s="31" t="s">
        <v>90</v>
      </c>
      <c r="D950" s="89">
        <v>291439000019</v>
      </c>
      <c r="E950" s="3">
        <v>0.6</v>
      </c>
      <c r="T950" s="24"/>
      <c r="U950" s="25"/>
    </row>
    <row r="951" spans="1:41" x14ac:dyDescent="0.25">
      <c r="A951" s="6">
        <v>10.51</v>
      </c>
      <c r="B951" s="31" t="s">
        <v>90</v>
      </c>
      <c r="D951" s="87">
        <v>291419900019</v>
      </c>
      <c r="E951" s="3">
        <v>0.6</v>
      </c>
      <c r="T951" s="24"/>
      <c r="U951" s="25"/>
    </row>
    <row r="952" spans="1:41" x14ac:dyDescent="0.25">
      <c r="A952" s="6">
        <v>10.52</v>
      </c>
      <c r="B952" s="31" t="s">
        <v>90</v>
      </c>
      <c r="D952" s="89">
        <v>291229009019</v>
      </c>
      <c r="E952" s="3">
        <v>0.6</v>
      </c>
      <c r="T952" s="24"/>
      <c r="U952" s="25"/>
    </row>
    <row r="953" spans="1:41" x14ac:dyDescent="0.25">
      <c r="A953" s="6">
        <v>10.53</v>
      </c>
      <c r="B953" s="31" t="s">
        <v>90</v>
      </c>
      <c r="D953" s="87">
        <v>291429000019</v>
      </c>
      <c r="E953" s="3">
        <v>0.6</v>
      </c>
      <c r="T953" s="24"/>
      <c r="U953" s="25"/>
    </row>
    <row r="954" spans="1:41" x14ac:dyDescent="0.25">
      <c r="A954" s="6">
        <v>10.54</v>
      </c>
      <c r="B954" s="31" t="s">
        <v>90</v>
      </c>
      <c r="D954" s="89">
        <v>151800310000</v>
      </c>
      <c r="E954" s="3">
        <v>0.6</v>
      </c>
      <c r="T954" s="24"/>
      <c r="U954" s="25"/>
    </row>
    <row r="955" spans="1:41" x14ac:dyDescent="0.25">
      <c r="A955" s="6">
        <v>10.55</v>
      </c>
      <c r="B955" s="31" t="s">
        <v>90</v>
      </c>
      <c r="D955" s="88">
        <v>151800390000</v>
      </c>
      <c r="E955" s="3">
        <v>0.6</v>
      </c>
      <c r="K955" s="3">
        <f>K945+1</f>
        <v>701</v>
      </c>
      <c r="L955" s="97" t="str">
        <f>IF(TRIM('Ek.3-A'!F955)&lt;&gt;"","var","yok")</f>
        <v>yok</v>
      </c>
      <c r="M955" s="5" t="str">
        <f>IF('Ek.3-A'!F955="", "", IF(VLOOKUP('Ek.3-A'!F955, Veriler!D:E, 2, 0)=0, "", VLOOKUP('Ek.3-A'!F955, Veriler!D:E, 2, 0)))</f>
        <v/>
      </c>
      <c r="N955" s="5" t="str">
        <f>IF('Ek.3-A'!P955="", "", 'Ek.3-A'!P955)</f>
        <v/>
      </c>
      <c r="O955" s="142">
        <f>'Ek.3-A'!S955</f>
        <v>0</v>
      </c>
      <c r="P955" s="143" t="str">
        <f>'Ek.3-A'!L955</f>
        <v/>
      </c>
      <c r="Q955" s="24" t="str">
        <f>'Ek.3-A'!M955</f>
        <v/>
      </c>
      <c r="R955" s="24">
        <f t="shared" ref="R955:R968" si="207">IF(L955="var",0,IF(Q955&lt;=0.005,Q955,0))</f>
        <v>0</v>
      </c>
      <c r="S955" s="141" t="str">
        <f t="shared" ref="S955:S968" si="208">IF(Q955&lt;=0.005,"E","H")</f>
        <v>H</v>
      </c>
      <c r="T955" s="24">
        <f>IF(S955="E",SUM($R$5:R955),0)</f>
        <v>0</v>
      </c>
      <c r="U955" s="143">
        <f t="shared" ref="U955:U968" si="209">IF(T955&lt;=0.1, O955, IF(R955&gt;$G$2, R955*O955, $G$2*O955))</f>
        <v>0</v>
      </c>
    </row>
    <row r="956" spans="1:41" x14ac:dyDescent="0.25">
      <c r="A956" s="6">
        <v>10.56</v>
      </c>
      <c r="B956" s="31" t="s">
        <v>90</v>
      </c>
      <c r="D956" s="85">
        <v>151800910000</v>
      </c>
      <c r="E956" s="3">
        <v>0.6</v>
      </c>
      <c r="K956" s="3">
        <f t="shared" ref="K956:K968" si="210">K955+1</f>
        <v>702</v>
      </c>
      <c r="L956" s="97" t="str">
        <f>IF(TRIM('Ek.3-A'!F956)&lt;&gt;"","var","yok")</f>
        <v>yok</v>
      </c>
      <c r="M956" s="5" t="str">
        <f>IF('Ek.3-A'!F956="", "", IF(VLOOKUP('Ek.3-A'!F956, Veriler!D:E, 2, 0)=0, "", VLOOKUP('Ek.3-A'!F956, Veriler!D:E, 2, 0)))</f>
        <v/>
      </c>
      <c r="N956" s="5" t="str">
        <f>IF('Ek.3-A'!P956="", "", 'Ek.3-A'!P956)</f>
        <v/>
      </c>
      <c r="O956" s="142">
        <f>'Ek.3-A'!S956</f>
        <v>0</v>
      </c>
      <c r="P956" s="143" t="str">
        <f>'Ek.3-A'!L956</f>
        <v/>
      </c>
      <c r="Q956" s="24" t="str">
        <f>'Ek.3-A'!M956</f>
        <v/>
      </c>
      <c r="R956" s="24">
        <f t="shared" si="207"/>
        <v>0</v>
      </c>
      <c r="S956" s="141" t="str">
        <f t="shared" si="208"/>
        <v>H</v>
      </c>
      <c r="T956" s="24">
        <f>IF(S956="E",SUM($R$5:R956),0)</f>
        <v>0</v>
      </c>
      <c r="U956" s="143">
        <f t="shared" si="209"/>
        <v>0</v>
      </c>
    </row>
    <row r="957" spans="1:41" x14ac:dyDescent="0.25">
      <c r="A957" s="6">
        <v>10.57</v>
      </c>
      <c r="B957" s="31" t="s">
        <v>90</v>
      </c>
      <c r="D957" s="89">
        <v>282590859000</v>
      </c>
      <c r="E957" s="3">
        <v>0.6</v>
      </c>
      <c r="K957" s="3">
        <f t="shared" si="210"/>
        <v>703</v>
      </c>
      <c r="L957" s="97" t="str">
        <f>IF(TRIM('Ek.3-A'!F957)&lt;&gt;"","var","yok")</f>
        <v>yok</v>
      </c>
      <c r="M957" s="5" t="str">
        <f>IF('Ek.3-A'!F957="", "", IF(VLOOKUP('Ek.3-A'!F957, Veriler!D:E, 2, 0)=0, "", VLOOKUP('Ek.3-A'!F957, Veriler!D:E, 2, 0)))</f>
        <v/>
      </c>
      <c r="N957" s="5" t="str">
        <f>IF('Ek.3-A'!P957="", "", 'Ek.3-A'!P957)</f>
        <v/>
      </c>
      <c r="O957" s="142">
        <f>'Ek.3-A'!S957</f>
        <v>0</v>
      </c>
      <c r="P957" s="143" t="str">
        <f>'Ek.3-A'!L957</f>
        <v/>
      </c>
      <c r="Q957" s="24" t="str">
        <f>'Ek.3-A'!M957</f>
        <v/>
      </c>
      <c r="R957" s="24">
        <f t="shared" si="207"/>
        <v>0</v>
      </c>
      <c r="S957" s="141" t="str">
        <f t="shared" si="208"/>
        <v>H</v>
      </c>
      <c r="T957" s="24">
        <f>IF(S957="E",SUM($R$5:R957),0)</f>
        <v>0</v>
      </c>
      <c r="U957" s="143">
        <f t="shared" si="209"/>
        <v>0</v>
      </c>
    </row>
    <row r="958" spans="1:41" x14ac:dyDescent="0.25">
      <c r="A958" s="6">
        <v>10.58</v>
      </c>
      <c r="B958" s="31" t="s">
        <v>90</v>
      </c>
      <c r="D958" s="87">
        <v>650700000019</v>
      </c>
      <c r="E958" s="3">
        <v>0.6</v>
      </c>
      <c r="K958" s="3">
        <f t="shared" si="210"/>
        <v>704</v>
      </c>
      <c r="L958" s="97" t="str">
        <f>IF(TRIM('Ek.3-A'!F958)&lt;&gt;"","var","yok")</f>
        <v>yok</v>
      </c>
      <c r="M958" s="5" t="str">
        <f>IF('Ek.3-A'!F958="", "", IF(VLOOKUP('Ek.3-A'!F958, Veriler!D:E, 2, 0)=0, "", VLOOKUP('Ek.3-A'!F958, Veriler!D:E, 2, 0)))</f>
        <v/>
      </c>
      <c r="N958" s="5" t="str">
        <f>IF('Ek.3-A'!P958="", "", 'Ek.3-A'!P958)</f>
        <v/>
      </c>
      <c r="O958" s="142">
        <f>'Ek.3-A'!S958</f>
        <v>0</v>
      </c>
      <c r="P958" s="143" t="str">
        <f>'Ek.3-A'!L958</f>
        <v/>
      </c>
      <c r="Q958" s="24" t="str">
        <f>'Ek.3-A'!M958</f>
        <v/>
      </c>
      <c r="R958" s="24">
        <f t="shared" si="207"/>
        <v>0</v>
      </c>
      <c r="S958" s="141" t="str">
        <f t="shared" si="208"/>
        <v>H</v>
      </c>
      <c r="T958" s="24">
        <f>IF(S958="E",SUM($R$5:R958),0)</f>
        <v>0</v>
      </c>
      <c r="U958" s="143">
        <f t="shared" si="209"/>
        <v>0</v>
      </c>
    </row>
    <row r="959" spans="1:41" x14ac:dyDescent="0.25">
      <c r="A959" s="6">
        <v>10.59</v>
      </c>
      <c r="B959" s="31" t="s">
        <v>90</v>
      </c>
      <c r="D959" s="89">
        <v>291829008113</v>
      </c>
      <c r="E959" s="3">
        <v>0.6</v>
      </c>
      <c r="K959" s="3">
        <f t="shared" si="210"/>
        <v>705</v>
      </c>
      <c r="L959" s="97" t="str">
        <f>IF(TRIM('Ek.3-A'!F959)&lt;&gt;"","var","yok")</f>
        <v>yok</v>
      </c>
      <c r="M959" s="5" t="str">
        <f>IF('Ek.3-A'!F959="", "", IF(VLOOKUP('Ek.3-A'!F959, Veriler!D:E, 2, 0)=0, "", VLOOKUP('Ek.3-A'!F959, Veriler!D:E, 2, 0)))</f>
        <v/>
      </c>
      <c r="N959" s="5" t="str">
        <f>IF('Ek.3-A'!P959="", "", 'Ek.3-A'!P959)</f>
        <v/>
      </c>
      <c r="O959" s="142">
        <f>'Ek.3-A'!S959</f>
        <v>0</v>
      </c>
      <c r="P959" s="143" t="str">
        <f>'Ek.3-A'!L959</f>
        <v/>
      </c>
      <c r="Q959" s="24" t="str">
        <f>'Ek.3-A'!M959</f>
        <v/>
      </c>
      <c r="R959" s="24">
        <f t="shared" si="207"/>
        <v>0</v>
      </c>
      <c r="S959" s="141" t="str">
        <f t="shared" si="208"/>
        <v>H</v>
      </c>
      <c r="T959" s="24">
        <f>IF(S959="E",SUM($R$5:R959),0)</f>
        <v>0</v>
      </c>
      <c r="U959" s="143">
        <f t="shared" si="209"/>
        <v>0</v>
      </c>
    </row>
    <row r="960" spans="1:41" x14ac:dyDescent="0.25">
      <c r="A960" s="6">
        <v>10.6</v>
      </c>
      <c r="B960" s="31" t="s">
        <v>90</v>
      </c>
      <c r="D960" s="87">
        <v>283429804000</v>
      </c>
      <c r="E960" s="3">
        <v>0.6</v>
      </c>
      <c r="K960" s="3">
        <f t="shared" si="210"/>
        <v>706</v>
      </c>
      <c r="L960" s="97" t="str">
        <f>IF(TRIM('Ek.3-A'!F960)&lt;&gt;"","var","yok")</f>
        <v>yok</v>
      </c>
      <c r="M960" s="5" t="str">
        <f>IF('Ek.3-A'!F960="", "", IF(VLOOKUP('Ek.3-A'!F960, Veriler!D:E, 2, 0)=0, "", VLOOKUP('Ek.3-A'!F960, Veriler!D:E, 2, 0)))</f>
        <v/>
      </c>
      <c r="N960" s="5" t="str">
        <f>IF('Ek.3-A'!P960="", "", 'Ek.3-A'!P960)</f>
        <v/>
      </c>
      <c r="O960" s="142">
        <f>'Ek.3-A'!S960</f>
        <v>0</v>
      </c>
      <c r="P960" s="143" t="str">
        <f>'Ek.3-A'!L960</f>
        <v/>
      </c>
      <c r="Q960" s="24" t="str">
        <f>'Ek.3-A'!M960</f>
        <v/>
      </c>
      <c r="R960" s="24">
        <f t="shared" si="207"/>
        <v>0</v>
      </c>
      <c r="S960" s="141" t="str">
        <f t="shared" si="208"/>
        <v>H</v>
      </c>
      <c r="T960" s="24">
        <f>IF(S960="E",SUM($R$5:R960),0)</f>
        <v>0</v>
      </c>
      <c r="U960" s="143">
        <f t="shared" si="209"/>
        <v>0</v>
      </c>
    </row>
    <row r="961" spans="1:21" x14ac:dyDescent="0.25">
      <c r="A961" s="6">
        <v>10.61</v>
      </c>
      <c r="B961" s="31" t="s">
        <v>90</v>
      </c>
      <c r="D961" s="89">
        <v>320413000000</v>
      </c>
      <c r="E961" s="3">
        <v>0.6</v>
      </c>
      <c r="K961" s="3">
        <f t="shared" si="210"/>
        <v>707</v>
      </c>
      <c r="L961" s="97" t="str">
        <f>IF(TRIM('Ek.3-A'!F961)&lt;&gt;"","var","yok")</f>
        <v>yok</v>
      </c>
      <c r="M961" s="5" t="str">
        <f>IF('Ek.3-A'!F961="", "", IF(VLOOKUP('Ek.3-A'!F961, Veriler!D:E, 2, 0)=0, "", VLOOKUP('Ek.3-A'!F961, Veriler!D:E, 2, 0)))</f>
        <v/>
      </c>
      <c r="N961" s="5" t="str">
        <f>IF('Ek.3-A'!P961="", "", 'Ek.3-A'!P961)</f>
        <v/>
      </c>
      <c r="O961" s="142">
        <f>'Ek.3-A'!S961</f>
        <v>0</v>
      </c>
      <c r="P961" s="143" t="str">
        <f>'Ek.3-A'!L961</f>
        <v/>
      </c>
      <c r="Q961" s="24" t="str">
        <f>'Ek.3-A'!M961</f>
        <v/>
      </c>
      <c r="R961" s="24">
        <f t="shared" si="207"/>
        <v>0</v>
      </c>
      <c r="S961" s="141" t="str">
        <f t="shared" si="208"/>
        <v>H</v>
      </c>
      <c r="T961" s="24">
        <f>IF(S961="E",SUM($R$5:R961),0)</f>
        <v>0</v>
      </c>
      <c r="U961" s="143">
        <f t="shared" si="209"/>
        <v>0</v>
      </c>
    </row>
    <row r="962" spans="1:21" x14ac:dyDescent="0.25">
      <c r="A962" s="6">
        <v>10.62</v>
      </c>
      <c r="B962" s="31" t="s">
        <v>90</v>
      </c>
      <c r="D962" s="87">
        <v>285210001600</v>
      </c>
      <c r="E962" s="3">
        <v>0.6</v>
      </c>
      <c r="K962" s="3">
        <f t="shared" si="210"/>
        <v>708</v>
      </c>
      <c r="L962" s="97" t="str">
        <f>IF(TRIM('Ek.3-A'!F962)&lt;&gt;"","var","yok")</f>
        <v>yok</v>
      </c>
      <c r="M962" s="5" t="str">
        <f>IF('Ek.3-A'!F962="", "", IF(VLOOKUP('Ek.3-A'!F962, Veriler!D:E, 2, 0)=0, "", VLOOKUP('Ek.3-A'!F962, Veriler!D:E, 2, 0)))</f>
        <v/>
      </c>
      <c r="N962" s="5" t="str">
        <f>IF('Ek.3-A'!P962="", "", 'Ek.3-A'!P962)</f>
        <v/>
      </c>
      <c r="O962" s="142">
        <f>'Ek.3-A'!S962</f>
        <v>0</v>
      </c>
      <c r="P962" s="143" t="str">
        <f>'Ek.3-A'!L962</f>
        <v/>
      </c>
      <c r="Q962" s="24" t="str">
        <f>'Ek.3-A'!M962</f>
        <v/>
      </c>
      <c r="R962" s="24">
        <f t="shared" si="207"/>
        <v>0</v>
      </c>
      <c r="S962" s="141" t="str">
        <f t="shared" si="208"/>
        <v>H</v>
      </c>
      <c r="T962" s="24">
        <f>IF(S962="E",SUM($R$5:R962),0)</f>
        <v>0</v>
      </c>
      <c r="U962" s="143">
        <f t="shared" si="209"/>
        <v>0</v>
      </c>
    </row>
    <row r="963" spans="1:21" x14ac:dyDescent="0.25">
      <c r="A963" s="6">
        <v>10.63</v>
      </c>
      <c r="B963" s="31" t="s">
        <v>90</v>
      </c>
      <c r="D963" s="89">
        <v>285210001700</v>
      </c>
      <c r="E963" s="3">
        <v>0.6</v>
      </c>
      <c r="K963" s="3">
        <f t="shared" si="210"/>
        <v>709</v>
      </c>
      <c r="L963" s="97" t="str">
        <f>IF(TRIM('Ek.3-A'!F963)&lt;&gt;"","var","yok")</f>
        <v>yok</v>
      </c>
      <c r="M963" s="5" t="str">
        <f>IF('Ek.3-A'!F963="", "", IF(VLOOKUP('Ek.3-A'!F963, Veriler!D:E, 2, 0)=0, "", VLOOKUP('Ek.3-A'!F963, Veriler!D:E, 2, 0)))</f>
        <v/>
      </c>
      <c r="N963" s="5" t="str">
        <f>IF('Ek.3-A'!P963="", "", 'Ek.3-A'!P963)</f>
        <v/>
      </c>
      <c r="O963" s="142">
        <f>'Ek.3-A'!S963</f>
        <v>0</v>
      </c>
      <c r="P963" s="143" t="str">
        <f>'Ek.3-A'!L963</f>
        <v/>
      </c>
      <c r="Q963" s="24" t="str">
        <f>'Ek.3-A'!M963</f>
        <v/>
      </c>
      <c r="R963" s="24">
        <f t="shared" si="207"/>
        <v>0</v>
      </c>
      <c r="S963" s="141" t="str">
        <f t="shared" si="208"/>
        <v>H</v>
      </c>
      <c r="T963" s="24">
        <f>IF(S963="E",SUM($R$5:R963),0)</f>
        <v>0</v>
      </c>
      <c r="U963" s="143">
        <f t="shared" si="209"/>
        <v>0</v>
      </c>
    </row>
    <row r="964" spans="1:21" x14ac:dyDescent="0.25">
      <c r="A964" s="6">
        <v>10.64</v>
      </c>
      <c r="B964" s="31" t="s">
        <v>90</v>
      </c>
      <c r="D964" s="87">
        <v>910700000011</v>
      </c>
      <c r="E964" s="3">
        <v>0.6</v>
      </c>
      <c r="K964" s="3">
        <f t="shared" si="210"/>
        <v>710</v>
      </c>
      <c r="L964" s="97" t="str">
        <f>IF(TRIM('Ek.3-A'!F964)&lt;&gt;"","var","yok")</f>
        <v>yok</v>
      </c>
      <c r="M964" s="5" t="str">
        <f>IF('Ek.3-A'!F964="", "", IF(VLOOKUP('Ek.3-A'!F964, Veriler!D:E, 2, 0)=0, "", VLOOKUP('Ek.3-A'!F964, Veriler!D:E, 2, 0)))</f>
        <v/>
      </c>
      <c r="N964" s="5" t="str">
        <f>IF('Ek.3-A'!P964="", "", 'Ek.3-A'!P964)</f>
        <v/>
      </c>
      <c r="O964" s="142">
        <f>'Ek.3-A'!S964</f>
        <v>0</v>
      </c>
      <c r="P964" s="143" t="str">
        <f>'Ek.3-A'!L964</f>
        <v/>
      </c>
      <c r="Q964" s="24" t="str">
        <f>'Ek.3-A'!M964</f>
        <v/>
      </c>
      <c r="R964" s="24">
        <f t="shared" si="207"/>
        <v>0</v>
      </c>
      <c r="S964" s="141" t="str">
        <f t="shared" si="208"/>
        <v>H</v>
      </c>
      <c r="T964" s="24">
        <f>IF(S964="E",SUM($R$5:R964),0)</f>
        <v>0</v>
      </c>
      <c r="U964" s="143">
        <f t="shared" si="209"/>
        <v>0</v>
      </c>
    </row>
    <row r="965" spans="1:21" x14ac:dyDescent="0.25">
      <c r="A965" s="6">
        <v>10.65</v>
      </c>
      <c r="B965" s="31" t="s">
        <v>90</v>
      </c>
      <c r="D965" s="89">
        <v>910700000019</v>
      </c>
      <c r="E965" s="3">
        <v>0.6</v>
      </c>
      <c r="K965" s="3">
        <f t="shared" si="210"/>
        <v>711</v>
      </c>
      <c r="L965" s="97" t="str">
        <f>IF(TRIM('Ek.3-A'!F965)&lt;&gt;"","var","yok")</f>
        <v>yok</v>
      </c>
      <c r="M965" s="5" t="str">
        <f>IF('Ek.3-A'!F965="", "", IF(VLOOKUP('Ek.3-A'!F965, Veriler!D:E, 2, 0)=0, "", VLOOKUP('Ek.3-A'!F965, Veriler!D:E, 2, 0)))</f>
        <v/>
      </c>
      <c r="N965" s="5" t="str">
        <f>IF('Ek.3-A'!P965="", "", 'Ek.3-A'!P965)</f>
        <v/>
      </c>
      <c r="O965" s="142">
        <f>'Ek.3-A'!S965</f>
        <v>0</v>
      </c>
      <c r="P965" s="143" t="str">
        <f>'Ek.3-A'!L965</f>
        <v/>
      </c>
      <c r="Q965" s="24" t="str">
        <f>'Ek.3-A'!M965</f>
        <v/>
      </c>
      <c r="R965" s="24">
        <f t="shared" si="207"/>
        <v>0</v>
      </c>
      <c r="S965" s="141" t="str">
        <f t="shared" si="208"/>
        <v>H</v>
      </c>
      <c r="T965" s="24">
        <f>IF(S965="E",SUM($R$5:R965),0)</f>
        <v>0</v>
      </c>
      <c r="U965" s="143">
        <f t="shared" si="209"/>
        <v>0</v>
      </c>
    </row>
    <row r="966" spans="1:21" x14ac:dyDescent="0.25">
      <c r="A966" s="6">
        <v>10.66</v>
      </c>
      <c r="B966" s="31" t="s">
        <v>90</v>
      </c>
      <c r="D966" s="87">
        <v>290399800012</v>
      </c>
      <c r="E966" s="3">
        <v>0.6</v>
      </c>
      <c r="K966" s="3">
        <f t="shared" si="210"/>
        <v>712</v>
      </c>
      <c r="L966" s="97" t="str">
        <f>IF(TRIM('Ek.3-A'!F966)&lt;&gt;"","var","yok")</f>
        <v>yok</v>
      </c>
      <c r="M966" s="5" t="str">
        <f>IF('Ek.3-A'!F966="", "", IF(VLOOKUP('Ek.3-A'!F966, Veriler!D:E, 2, 0)=0, "", VLOOKUP('Ek.3-A'!F966, Veriler!D:E, 2, 0)))</f>
        <v/>
      </c>
      <c r="N966" s="5" t="str">
        <f>IF('Ek.3-A'!P966="", "", 'Ek.3-A'!P966)</f>
        <v/>
      </c>
      <c r="O966" s="142">
        <f>'Ek.3-A'!S966</f>
        <v>0</v>
      </c>
      <c r="P966" s="143" t="str">
        <f>'Ek.3-A'!L966</f>
        <v/>
      </c>
      <c r="Q966" s="24" t="str">
        <f>'Ek.3-A'!M966</f>
        <v/>
      </c>
      <c r="R966" s="24">
        <f t="shared" si="207"/>
        <v>0</v>
      </c>
      <c r="S966" s="141" t="str">
        <f t="shared" si="208"/>
        <v>H</v>
      </c>
      <c r="T966" s="24">
        <f>IF(S966="E",SUM($R$5:R966),0)</f>
        <v>0</v>
      </c>
      <c r="U966" s="143">
        <f t="shared" si="209"/>
        <v>0</v>
      </c>
    </row>
    <row r="967" spans="1:21" x14ac:dyDescent="0.25">
      <c r="A967" s="6">
        <v>10.67</v>
      </c>
      <c r="B967" s="31" t="s">
        <v>90</v>
      </c>
      <c r="D967" s="89">
        <v>291221000000</v>
      </c>
      <c r="E967" s="3">
        <v>0.6</v>
      </c>
      <c r="K967" s="3">
        <f t="shared" si="210"/>
        <v>713</v>
      </c>
      <c r="L967" s="97" t="str">
        <f>IF(TRIM('Ek.3-A'!F967)&lt;&gt;"","var","yok")</f>
        <v>yok</v>
      </c>
      <c r="M967" s="5" t="str">
        <f>IF('Ek.3-A'!F967="", "", IF(VLOOKUP('Ek.3-A'!F967, Veriler!D:E, 2, 0)=0, "", VLOOKUP('Ek.3-A'!F967, Veriler!D:E, 2, 0)))</f>
        <v/>
      </c>
      <c r="N967" s="5" t="str">
        <f>IF('Ek.3-A'!P967="", "", 'Ek.3-A'!P967)</f>
        <v/>
      </c>
      <c r="O967" s="142">
        <f>'Ek.3-A'!S967</f>
        <v>0</v>
      </c>
      <c r="P967" s="143" t="str">
        <f>'Ek.3-A'!L967</f>
        <v/>
      </c>
      <c r="Q967" s="24" t="str">
        <f>'Ek.3-A'!M967</f>
        <v/>
      </c>
      <c r="R967" s="24">
        <f t="shared" si="207"/>
        <v>0</v>
      </c>
      <c r="S967" s="141" t="str">
        <f t="shared" si="208"/>
        <v>H</v>
      </c>
      <c r="T967" s="24">
        <f>IF(S967="E",SUM($R$5:R967),0)</f>
        <v>0</v>
      </c>
      <c r="U967" s="143">
        <f t="shared" si="209"/>
        <v>0</v>
      </c>
    </row>
    <row r="968" spans="1:21" x14ac:dyDescent="0.25">
      <c r="A968" s="6">
        <v>10.68</v>
      </c>
      <c r="B968" s="31" t="s">
        <v>90</v>
      </c>
      <c r="D968" s="87">
        <v>290220000000</v>
      </c>
      <c r="E968" s="3">
        <v>0.6</v>
      </c>
      <c r="K968" s="3">
        <f t="shared" si="210"/>
        <v>714</v>
      </c>
      <c r="L968" s="97" t="str">
        <f>IF(TRIM('Ek.3-A'!F968)&lt;&gt;"","var","yok")</f>
        <v>yok</v>
      </c>
      <c r="M968" s="5" t="str">
        <f>IF('Ek.3-A'!F968="", "", IF(VLOOKUP('Ek.3-A'!F968, Veriler!D:E, 2, 0)=0, "", VLOOKUP('Ek.3-A'!F968, Veriler!D:E, 2, 0)))</f>
        <v/>
      </c>
      <c r="N968" s="5" t="str">
        <f>IF('Ek.3-A'!P968="", "", 'Ek.3-A'!P968)</f>
        <v/>
      </c>
      <c r="O968" s="142">
        <f>'Ek.3-A'!S968</f>
        <v>0</v>
      </c>
      <c r="P968" s="143" t="str">
        <f>'Ek.3-A'!L968</f>
        <v/>
      </c>
      <c r="Q968" s="24" t="str">
        <f>'Ek.3-A'!M968</f>
        <v/>
      </c>
      <c r="R968" s="24">
        <f t="shared" si="207"/>
        <v>0</v>
      </c>
      <c r="S968" s="141" t="str">
        <f t="shared" si="208"/>
        <v>H</v>
      </c>
      <c r="T968" s="24">
        <f>IF(S968="E",SUM($R$5:R968),0)</f>
        <v>0</v>
      </c>
      <c r="U968" s="143">
        <f t="shared" si="209"/>
        <v>0</v>
      </c>
    </row>
    <row r="969" spans="1:21" x14ac:dyDescent="0.25">
      <c r="A969" s="6">
        <v>10.69</v>
      </c>
      <c r="B969" s="31" t="s">
        <v>90</v>
      </c>
      <c r="D969" s="89">
        <v>293149900031</v>
      </c>
      <c r="E969" s="3">
        <v>0.6</v>
      </c>
      <c r="L969" s="97"/>
      <c r="M969" s="5"/>
      <c r="N969" s="5"/>
      <c r="O969" s="5"/>
      <c r="Q969" s="23"/>
      <c r="T969" s="24"/>
      <c r="U969" s="25"/>
    </row>
    <row r="970" spans="1:21" x14ac:dyDescent="0.25">
      <c r="A970" s="6">
        <v>10.7</v>
      </c>
      <c r="B970" s="31" t="s">
        <v>90</v>
      </c>
      <c r="D970" s="87">
        <v>293149800031</v>
      </c>
      <c r="E970" s="3">
        <v>0.6</v>
      </c>
      <c r="K970" s="3">
        <f>K968+1</f>
        <v>715</v>
      </c>
      <c r="L970" s="97" t="str">
        <f>IF(TRIM('Ek.3-A'!F970)&lt;&gt;"","var","yok")</f>
        <v>yok</v>
      </c>
      <c r="M970" s="5" t="str">
        <f>IF('Ek.3-A'!F970="", "", IF(VLOOKUP('Ek.3-A'!F970, Veriler!D:E, 2, 0)=0, "", VLOOKUP('Ek.3-A'!F970, Veriler!D:E, 2, 0)))</f>
        <v/>
      </c>
      <c r="N970" s="5" t="str">
        <f>IF('Ek.3-A'!P970="", "", 'Ek.3-A'!P970)</f>
        <v/>
      </c>
      <c r="O970" s="142">
        <f>'Ek.3-A'!S970</f>
        <v>0</v>
      </c>
      <c r="P970" s="143" t="str">
        <f>'Ek.3-A'!L970</f>
        <v/>
      </c>
      <c r="Q970" s="24" t="str">
        <f>'Ek.3-A'!M970</f>
        <v/>
      </c>
      <c r="R970" s="24">
        <f t="shared" ref="R970:R983" si="211">IF(L970="var",0,IF(Q970&lt;=0.005,Q970,0))</f>
        <v>0</v>
      </c>
      <c r="S970" s="141" t="str">
        <f t="shared" ref="S970:S983" si="212">IF(Q970&lt;=0.005,"E","H")</f>
        <v>H</v>
      </c>
      <c r="T970" s="24">
        <f>IF(S970="E",SUM($R$5:R970),0)</f>
        <v>0</v>
      </c>
      <c r="U970" s="143">
        <f t="shared" ref="U970:U983" si="213">IF(T970&lt;=0.1, O970, IF(R970&gt;$G$2, R970*O970, $G$2*O970))</f>
        <v>0</v>
      </c>
    </row>
    <row r="971" spans="1:21" x14ac:dyDescent="0.25">
      <c r="A971" s="6">
        <v>10.71</v>
      </c>
      <c r="B971" s="31" t="s">
        <v>90</v>
      </c>
      <c r="D971" s="89">
        <v>292700000011</v>
      </c>
      <c r="E971" s="3">
        <v>0.6</v>
      </c>
      <c r="K971" s="3">
        <f t="shared" ref="K971:K983" si="214">K970+1</f>
        <v>716</v>
      </c>
      <c r="L971" s="97" t="str">
        <f>IF(TRIM('Ek.3-A'!F971)&lt;&gt;"","var","yok")</f>
        <v>yok</v>
      </c>
      <c r="M971" s="5" t="str">
        <f>IF('Ek.3-A'!F971="", "", IF(VLOOKUP('Ek.3-A'!F971, Veriler!D:E, 2, 0)=0, "", VLOOKUP('Ek.3-A'!F971, Veriler!D:E, 2, 0)))</f>
        <v/>
      </c>
      <c r="N971" s="5" t="str">
        <f>IF('Ek.3-A'!P971="", "", 'Ek.3-A'!P971)</f>
        <v/>
      </c>
      <c r="O971" s="142">
        <f>'Ek.3-A'!S971</f>
        <v>0</v>
      </c>
      <c r="P971" s="143" t="str">
        <f>'Ek.3-A'!L971</f>
        <v/>
      </c>
      <c r="Q971" s="24" t="str">
        <f>'Ek.3-A'!M971</f>
        <v/>
      </c>
      <c r="R971" s="24">
        <f t="shared" si="211"/>
        <v>0</v>
      </c>
      <c r="S971" s="141" t="str">
        <f t="shared" si="212"/>
        <v>H</v>
      </c>
      <c r="T971" s="24">
        <f>IF(S971="E",SUM($R$5:R971),0)</f>
        <v>0</v>
      </c>
      <c r="U971" s="143">
        <f t="shared" si="213"/>
        <v>0</v>
      </c>
    </row>
    <row r="972" spans="1:21" x14ac:dyDescent="0.25">
      <c r="A972" s="6">
        <v>10.72</v>
      </c>
      <c r="B972" s="31" t="s">
        <v>90</v>
      </c>
      <c r="D972" s="87">
        <v>290410000011</v>
      </c>
      <c r="E972" s="3">
        <v>0.6</v>
      </c>
      <c r="K972" s="3">
        <f t="shared" si="214"/>
        <v>717</v>
      </c>
      <c r="L972" s="97" t="str">
        <f>IF(TRIM('Ek.3-A'!F972)&lt;&gt;"","var","yok")</f>
        <v>yok</v>
      </c>
      <c r="M972" s="5" t="str">
        <f>IF('Ek.3-A'!F972="", "", IF(VLOOKUP('Ek.3-A'!F972, Veriler!D:E, 2, 0)=0, "", VLOOKUP('Ek.3-A'!F972, Veriler!D:E, 2, 0)))</f>
        <v/>
      </c>
      <c r="N972" s="5" t="str">
        <f>IF('Ek.3-A'!P972="", "", 'Ek.3-A'!P972)</f>
        <v/>
      </c>
      <c r="O972" s="142">
        <f>'Ek.3-A'!S972</f>
        <v>0</v>
      </c>
      <c r="P972" s="143" t="str">
        <f>'Ek.3-A'!L972</f>
        <v/>
      </c>
      <c r="Q972" s="24" t="str">
        <f>'Ek.3-A'!M972</f>
        <v/>
      </c>
      <c r="R972" s="24">
        <f t="shared" si="211"/>
        <v>0</v>
      </c>
      <c r="S972" s="141" t="str">
        <f t="shared" si="212"/>
        <v>H</v>
      </c>
      <c r="T972" s="24">
        <f>IF(S972="E",SUM($R$5:R972),0)</f>
        <v>0</v>
      </c>
      <c r="U972" s="143">
        <f t="shared" si="213"/>
        <v>0</v>
      </c>
    </row>
    <row r="973" spans="1:21" x14ac:dyDescent="0.25">
      <c r="A973" s="6">
        <v>10.73</v>
      </c>
      <c r="B973" s="31" t="s">
        <v>90</v>
      </c>
      <c r="D973" s="89">
        <v>293399809043</v>
      </c>
      <c r="E973" s="3">
        <v>0.6</v>
      </c>
      <c r="K973" s="3">
        <f t="shared" si="214"/>
        <v>718</v>
      </c>
      <c r="L973" s="97" t="str">
        <f>IF(TRIM('Ek.3-A'!F973)&lt;&gt;"","var","yok")</f>
        <v>yok</v>
      </c>
      <c r="M973" s="5" t="str">
        <f>IF('Ek.3-A'!F973="", "", IF(VLOOKUP('Ek.3-A'!F973, Veriler!D:E, 2, 0)=0, "", VLOOKUP('Ek.3-A'!F973, Veriler!D:E, 2, 0)))</f>
        <v/>
      </c>
      <c r="N973" s="5" t="str">
        <f>IF('Ek.3-A'!P973="", "", 'Ek.3-A'!P973)</f>
        <v/>
      </c>
      <c r="O973" s="142">
        <f>'Ek.3-A'!S973</f>
        <v>0</v>
      </c>
      <c r="P973" s="143" t="str">
        <f>'Ek.3-A'!L973</f>
        <v/>
      </c>
      <c r="Q973" s="24" t="str">
        <f>'Ek.3-A'!M973</f>
        <v/>
      </c>
      <c r="R973" s="24">
        <f t="shared" si="211"/>
        <v>0</v>
      </c>
      <c r="S973" s="141" t="str">
        <f t="shared" si="212"/>
        <v>H</v>
      </c>
      <c r="T973" s="24">
        <f>IF(S973="E",SUM($R$5:R973),0)</f>
        <v>0</v>
      </c>
      <c r="U973" s="143">
        <f t="shared" si="213"/>
        <v>0</v>
      </c>
    </row>
    <row r="974" spans="1:21" x14ac:dyDescent="0.25">
      <c r="A974" s="6">
        <v>10.74</v>
      </c>
      <c r="B974" s="31" t="s">
        <v>90</v>
      </c>
      <c r="D974" s="87">
        <v>293399809044</v>
      </c>
      <c r="E974" s="3">
        <v>0.6</v>
      </c>
      <c r="K974" s="3">
        <f t="shared" si="214"/>
        <v>719</v>
      </c>
      <c r="L974" s="97" t="str">
        <f>IF(TRIM('Ek.3-A'!F974)&lt;&gt;"","var","yok")</f>
        <v>yok</v>
      </c>
      <c r="M974" s="5" t="str">
        <f>IF('Ek.3-A'!F974="", "", IF(VLOOKUP('Ek.3-A'!F974, Veriler!D:E, 2, 0)=0, "", VLOOKUP('Ek.3-A'!F974, Veriler!D:E, 2, 0)))</f>
        <v/>
      </c>
      <c r="N974" s="5" t="str">
        <f>IF('Ek.3-A'!P974="", "", 'Ek.3-A'!P974)</f>
        <v/>
      </c>
      <c r="O974" s="142">
        <f>'Ek.3-A'!S974</f>
        <v>0</v>
      </c>
      <c r="P974" s="143" t="str">
        <f>'Ek.3-A'!L974</f>
        <v/>
      </c>
      <c r="Q974" s="24" t="str">
        <f>'Ek.3-A'!M974</f>
        <v/>
      </c>
      <c r="R974" s="24">
        <f t="shared" si="211"/>
        <v>0</v>
      </c>
      <c r="S974" s="141" t="str">
        <f t="shared" si="212"/>
        <v>H</v>
      </c>
      <c r="T974" s="24">
        <f>IF(S974="E",SUM($R$5:R974),0)</f>
        <v>0</v>
      </c>
      <c r="U974" s="143">
        <f t="shared" si="213"/>
        <v>0</v>
      </c>
    </row>
    <row r="975" spans="1:21" x14ac:dyDescent="0.25">
      <c r="A975" s="6">
        <v>10.75</v>
      </c>
      <c r="B975" s="31" t="s">
        <v>90</v>
      </c>
      <c r="D975" s="89">
        <v>292159900011</v>
      </c>
      <c r="E975" s="3">
        <v>0.6</v>
      </c>
      <c r="K975" s="3">
        <f t="shared" si="214"/>
        <v>720</v>
      </c>
      <c r="L975" s="97" t="str">
        <f>IF(TRIM('Ek.3-A'!F975)&lt;&gt;"","var","yok")</f>
        <v>yok</v>
      </c>
      <c r="M975" s="5" t="str">
        <f>IF('Ek.3-A'!F975="", "", IF(VLOOKUP('Ek.3-A'!F975, Veriler!D:E, 2, 0)=0, "", VLOOKUP('Ek.3-A'!F975, Veriler!D:E, 2, 0)))</f>
        <v/>
      </c>
      <c r="N975" s="5" t="str">
        <f>IF('Ek.3-A'!P975="", "", 'Ek.3-A'!P975)</f>
        <v/>
      </c>
      <c r="O975" s="142">
        <f>'Ek.3-A'!S975</f>
        <v>0</v>
      </c>
      <c r="P975" s="143" t="str">
        <f>'Ek.3-A'!L975</f>
        <v/>
      </c>
      <c r="Q975" s="24" t="str">
        <f>'Ek.3-A'!M975</f>
        <v/>
      </c>
      <c r="R975" s="24">
        <f t="shared" si="211"/>
        <v>0</v>
      </c>
      <c r="S975" s="141" t="str">
        <f t="shared" si="212"/>
        <v>H</v>
      </c>
      <c r="T975" s="24">
        <f>IF(S975="E",SUM($R$5:R975),0)</f>
        <v>0</v>
      </c>
      <c r="U975" s="143">
        <f t="shared" si="213"/>
        <v>0</v>
      </c>
    </row>
    <row r="976" spans="1:21" x14ac:dyDescent="0.25">
      <c r="A976" s="6">
        <v>10.76</v>
      </c>
      <c r="B976" s="31" t="s">
        <v>90</v>
      </c>
      <c r="D976" s="87">
        <v>290621000000</v>
      </c>
      <c r="E976" s="3">
        <v>0.6</v>
      </c>
      <c r="K976" s="3">
        <f t="shared" si="214"/>
        <v>721</v>
      </c>
      <c r="L976" s="97" t="str">
        <f>IF(TRIM('Ek.3-A'!F976)&lt;&gt;"","var","yok")</f>
        <v>yok</v>
      </c>
      <c r="M976" s="5" t="str">
        <f>IF('Ek.3-A'!F976="", "", IF(VLOOKUP('Ek.3-A'!F976, Veriler!D:E, 2, 0)=0, "", VLOOKUP('Ek.3-A'!F976, Veriler!D:E, 2, 0)))</f>
        <v/>
      </c>
      <c r="N976" s="5" t="str">
        <f>IF('Ek.3-A'!P976="", "", 'Ek.3-A'!P976)</f>
        <v/>
      </c>
      <c r="O976" s="142">
        <f>'Ek.3-A'!S976</f>
        <v>0</v>
      </c>
      <c r="P976" s="143" t="str">
        <f>'Ek.3-A'!L976</f>
        <v/>
      </c>
      <c r="Q976" s="24" t="str">
        <f>'Ek.3-A'!M976</f>
        <v/>
      </c>
      <c r="R976" s="24">
        <f t="shared" si="211"/>
        <v>0</v>
      </c>
      <c r="S976" s="141" t="str">
        <f t="shared" si="212"/>
        <v>H</v>
      </c>
      <c r="T976" s="24">
        <f>IF(S976="E",SUM($R$5:R976),0)</f>
        <v>0</v>
      </c>
      <c r="U976" s="143">
        <f t="shared" si="213"/>
        <v>0</v>
      </c>
    </row>
    <row r="977" spans="1:41" x14ac:dyDescent="0.25">
      <c r="A977" s="6">
        <v>10.77</v>
      </c>
      <c r="B977" s="31" t="s">
        <v>90</v>
      </c>
      <c r="D977" s="89">
        <v>291539005111</v>
      </c>
      <c r="E977" s="3">
        <v>0.6</v>
      </c>
      <c r="K977" s="3">
        <f t="shared" si="214"/>
        <v>722</v>
      </c>
      <c r="L977" s="97" t="str">
        <f>IF(TRIM('Ek.3-A'!F977)&lt;&gt;"","var","yok")</f>
        <v>yok</v>
      </c>
      <c r="M977" s="5" t="str">
        <f>IF('Ek.3-A'!F977="", "", IF(VLOOKUP('Ek.3-A'!F977, Veriler!D:E, 2, 0)=0, "", VLOOKUP('Ek.3-A'!F977, Veriler!D:E, 2, 0)))</f>
        <v/>
      </c>
      <c r="N977" s="5" t="str">
        <f>IF('Ek.3-A'!P977="", "", 'Ek.3-A'!P977)</f>
        <v/>
      </c>
      <c r="O977" s="142">
        <f>'Ek.3-A'!S977</f>
        <v>0</v>
      </c>
      <c r="P977" s="143" t="str">
        <f>'Ek.3-A'!L977</f>
        <v/>
      </c>
      <c r="Q977" s="24" t="str">
        <f>'Ek.3-A'!M977</f>
        <v/>
      </c>
      <c r="R977" s="24">
        <f t="shared" si="211"/>
        <v>0</v>
      </c>
      <c r="S977" s="141" t="str">
        <f t="shared" si="212"/>
        <v>H</v>
      </c>
      <c r="T977" s="24">
        <f>IF(S977="E",SUM($R$5:R977),0)</f>
        <v>0</v>
      </c>
      <c r="U977" s="143">
        <f t="shared" si="213"/>
        <v>0</v>
      </c>
    </row>
    <row r="978" spans="1:41" x14ac:dyDescent="0.25">
      <c r="A978" s="6">
        <v>10.78</v>
      </c>
      <c r="B978" s="31" t="s">
        <v>90</v>
      </c>
      <c r="D978" s="87">
        <v>291631009013</v>
      </c>
      <c r="E978" s="3">
        <v>0.6</v>
      </c>
      <c r="K978" s="3">
        <f t="shared" si="214"/>
        <v>723</v>
      </c>
      <c r="L978" s="97" t="str">
        <f>IF(TRIM('Ek.3-A'!F978)&lt;&gt;"","var","yok")</f>
        <v>yok</v>
      </c>
      <c r="M978" s="5" t="str">
        <f>IF('Ek.3-A'!F978="", "", IF(VLOOKUP('Ek.3-A'!F978, Veriler!D:E, 2, 0)=0, "", VLOOKUP('Ek.3-A'!F978, Veriler!D:E, 2, 0)))</f>
        <v/>
      </c>
      <c r="N978" s="5" t="str">
        <f>IF('Ek.3-A'!P978="", "", 'Ek.3-A'!P978)</f>
        <v/>
      </c>
      <c r="O978" s="142">
        <f>'Ek.3-A'!S978</f>
        <v>0</v>
      </c>
      <c r="P978" s="143" t="str">
        <f>'Ek.3-A'!L978</f>
        <v/>
      </c>
      <c r="Q978" s="24" t="str">
        <f>'Ek.3-A'!M978</f>
        <v/>
      </c>
      <c r="R978" s="24">
        <f t="shared" si="211"/>
        <v>0</v>
      </c>
      <c r="S978" s="141" t="str">
        <f t="shared" si="212"/>
        <v>H</v>
      </c>
      <c r="T978" s="24">
        <f>IF(S978="E",SUM($R$5:R978),0)</f>
        <v>0</v>
      </c>
      <c r="U978" s="143">
        <f t="shared" si="213"/>
        <v>0</v>
      </c>
    </row>
    <row r="979" spans="1:41" x14ac:dyDescent="0.25">
      <c r="A979" s="6">
        <v>10.79</v>
      </c>
      <c r="B979" s="31" t="s">
        <v>90</v>
      </c>
      <c r="D979" s="89">
        <v>291560190016</v>
      </c>
      <c r="E979" s="3">
        <v>0.6</v>
      </c>
      <c r="K979" s="3">
        <f t="shared" si="214"/>
        <v>724</v>
      </c>
      <c r="L979" s="97" t="str">
        <f>IF(TRIM('Ek.3-A'!F979)&lt;&gt;"","var","yok")</f>
        <v>yok</v>
      </c>
      <c r="M979" s="5" t="str">
        <f>IF('Ek.3-A'!F979="", "", IF(VLOOKUP('Ek.3-A'!F979, Veriler!D:E, 2, 0)=0, "", VLOOKUP('Ek.3-A'!F979, Veriler!D:E, 2, 0)))</f>
        <v/>
      </c>
      <c r="N979" s="5" t="str">
        <f>IF('Ek.3-A'!P979="", "", 'Ek.3-A'!P979)</f>
        <v/>
      </c>
      <c r="O979" s="142">
        <f>'Ek.3-A'!S979</f>
        <v>0</v>
      </c>
      <c r="P979" s="143" t="str">
        <f>'Ek.3-A'!L979</f>
        <v/>
      </c>
      <c r="Q979" s="24" t="str">
        <f>'Ek.3-A'!M979</f>
        <v/>
      </c>
      <c r="R979" s="24">
        <f t="shared" si="211"/>
        <v>0</v>
      </c>
      <c r="S979" s="141" t="str">
        <f t="shared" si="212"/>
        <v>H</v>
      </c>
      <c r="T979" s="24">
        <f>IF(S979="E",SUM($R$5:R979),0)</f>
        <v>0</v>
      </c>
      <c r="U979" s="143">
        <f t="shared" si="213"/>
        <v>0</v>
      </c>
    </row>
    <row r="980" spans="1:41" x14ac:dyDescent="0.25">
      <c r="A980" s="6">
        <v>10.8</v>
      </c>
      <c r="B980" s="31" t="s">
        <v>90</v>
      </c>
      <c r="D980" s="87">
        <v>290399800011</v>
      </c>
      <c r="E980" s="3">
        <v>0.6</v>
      </c>
      <c r="K980" s="3">
        <f t="shared" si="214"/>
        <v>725</v>
      </c>
      <c r="L980" s="97" t="str">
        <f>IF(TRIM('Ek.3-A'!F980)&lt;&gt;"","var","yok")</f>
        <v>yok</v>
      </c>
      <c r="M980" s="5" t="str">
        <f>IF('Ek.3-A'!F980="", "", IF(VLOOKUP('Ek.3-A'!F980, Veriler!D:E, 2, 0)=0, "", VLOOKUP('Ek.3-A'!F980, Veriler!D:E, 2, 0)))</f>
        <v/>
      </c>
      <c r="N980" s="5" t="str">
        <f>IF('Ek.3-A'!P980="", "", 'Ek.3-A'!P980)</f>
        <v/>
      </c>
      <c r="O980" s="142">
        <f>'Ek.3-A'!S980</f>
        <v>0</v>
      </c>
      <c r="P980" s="143" t="str">
        <f>'Ek.3-A'!L980</f>
        <v/>
      </c>
      <c r="Q980" s="24" t="str">
        <f>'Ek.3-A'!M980</f>
        <v/>
      </c>
      <c r="R980" s="24">
        <f t="shared" si="211"/>
        <v>0</v>
      </c>
      <c r="S980" s="141" t="str">
        <f t="shared" si="212"/>
        <v>H</v>
      </c>
      <c r="T980" s="24">
        <f>IF(S980="E",SUM($R$5:R980),0)</f>
        <v>0</v>
      </c>
      <c r="U980" s="143">
        <f t="shared" si="213"/>
        <v>0</v>
      </c>
    </row>
    <row r="981" spans="1:41" x14ac:dyDescent="0.25">
      <c r="A981" s="6">
        <v>10.81</v>
      </c>
      <c r="B981" s="31" t="s">
        <v>90</v>
      </c>
      <c r="D981" s="89">
        <v>291513001000</v>
      </c>
      <c r="E981" s="3">
        <v>0.6</v>
      </c>
      <c r="K981" s="3">
        <f t="shared" si="214"/>
        <v>726</v>
      </c>
      <c r="L981" s="97" t="str">
        <f>IF(TRIM('Ek.3-A'!F981)&lt;&gt;"","var","yok")</f>
        <v>yok</v>
      </c>
      <c r="M981" s="5" t="str">
        <f>IF('Ek.3-A'!F981="", "", IF(VLOOKUP('Ek.3-A'!F981, Veriler!D:E, 2, 0)=0, "", VLOOKUP('Ek.3-A'!F981, Veriler!D:E, 2, 0)))</f>
        <v/>
      </c>
      <c r="N981" s="5" t="str">
        <f>IF('Ek.3-A'!P981="", "", 'Ek.3-A'!P981)</f>
        <v/>
      </c>
      <c r="O981" s="142">
        <f>'Ek.3-A'!S981</f>
        <v>0</v>
      </c>
      <c r="P981" s="143" t="str">
        <f>'Ek.3-A'!L981</f>
        <v/>
      </c>
      <c r="Q981" s="24" t="str">
        <f>'Ek.3-A'!M981</f>
        <v/>
      </c>
      <c r="R981" s="24">
        <f t="shared" si="211"/>
        <v>0</v>
      </c>
      <c r="S981" s="141" t="str">
        <f t="shared" si="212"/>
        <v>H</v>
      </c>
      <c r="T981" s="24">
        <f>IF(S981="E",SUM($R$5:R981),0)</f>
        <v>0</v>
      </c>
      <c r="U981" s="143">
        <f t="shared" si="213"/>
        <v>0</v>
      </c>
    </row>
    <row r="982" spans="1:41" x14ac:dyDescent="0.25">
      <c r="A982" s="6">
        <v>10.82</v>
      </c>
      <c r="B982" s="31" t="s">
        <v>90</v>
      </c>
      <c r="D982" s="87">
        <v>293399801000</v>
      </c>
      <c r="E982" s="3">
        <v>0.6</v>
      </c>
      <c r="K982" s="3">
        <f t="shared" si="214"/>
        <v>727</v>
      </c>
      <c r="L982" s="97" t="str">
        <f>IF(TRIM('Ek.3-A'!F982)&lt;&gt;"","var","yok")</f>
        <v>yok</v>
      </c>
      <c r="M982" s="5" t="str">
        <f>IF('Ek.3-A'!F982="", "", IF(VLOOKUP('Ek.3-A'!F982, Veriler!D:E, 2, 0)=0, "", VLOOKUP('Ek.3-A'!F982, Veriler!D:E, 2, 0)))</f>
        <v/>
      </c>
      <c r="N982" s="5" t="str">
        <f>IF('Ek.3-A'!P982="", "", 'Ek.3-A'!P982)</f>
        <v/>
      </c>
      <c r="O982" s="142">
        <f>'Ek.3-A'!S982</f>
        <v>0</v>
      </c>
      <c r="P982" s="143" t="str">
        <f>'Ek.3-A'!L982</f>
        <v/>
      </c>
      <c r="Q982" s="24" t="str">
        <f>'Ek.3-A'!M982</f>
        <v/>
      </c>
      <c r="R982" s="24">
        <f t="shared" si="211"/>
        <v>0</v>
      </c>
      <c r="S982" s="141" t="str">
        <f t="shared" si="212"/>
        <v>H</v>
      </c>
      <c r="T982" s="24">
        <f>IF(S982="E",SUM($R$5:R982),0)</f>
        <v>0</v>
      </c>
      <c r="U982" s="143">
        <f t="shared" si="213"/>
        <v>0</v>
      </c>
    </row>
    <row r="983" spans="1:41" x14ac:dyDescent="0.25">
      <c r="A983" s="6">
        <v>10.83</v>
      </c>
      <c r="B983" s="31" t="s">
        <v>90</v>
      </c>
      <c r="D983" s="89">
        <v>291439000014</v>
      </c>
      <c r="E983" s="3">
        <v>0.6</v>
      </c>
      <c r="K983" s="3">
        <f t="shared" si="214"/>
        <v>728</v>
      </c>
      <c r="L983" s="97" t="str">
        <f>IF(TRIM('Ek.3-A'!F983)&lt;&gt;"","var","yok")</f>
        <v>yok</v>
      </c>
      <c r="M983" s="5" t="str">
        <f>IF('Ek.3-A'!F983="", "", IF(VLOOKUP('Ek.3-A'!F983, Veriler!D:E, 2, 0)=0, "", VLOOKUP('Ek.3-A'!F983, Veriler!D:E, 2, 0)))</f>
        <v/>
      </c>
      <c r="N983" s="5" t="str">
        <f>IF('Ek.3-A'!P983="", "", 'Ek.3-A'!P983)</f>
        <v/>
      </c>
      <c r="O983" s="142">
        <f>'Ek.3-A'!S983</f>
        <v>0</v>
      </c>
      <c r="P983" s="143" t="str">
        <f>'Ek.3-A'!L983</f>
        <v/>
      </c>
      <c r="Q983" s="24" t="str">
        <f>'Ek.3-A'!M983</f>
        <v/>
      </c>
      <c r="R983" s="24">
        <f t="shared" si="211"/>
        <v>0</v>
      </c>
      <c r="S983" s="141" t="str">
        <f t="shared" si="212"/>
        <v>H</v>
      </c>
      <c r="T983" s="24">
        <f>IF(S983="E",SUM($R$5:R983),0)</f>
        <v>0</v>
      </c>
      <c r="U983" s="143">
        <f t="shared" si="213"/>
        <v>0</v>
      </c>
    </row>
    <row r="984" spans="1:41" x14ac:dyDescent="0.25">
      <c r="A984" s="6">
        <v>10.84</v>
      </c>
      <c r="B984" s="31" t="s">
        <v>90</v>
      </c>
      <c r="D984" s="87">
        <v>291631009011</v>
      </c>
      <c r="E984" s="3">
        <v>0.6</v>
      </c>
      <c r="T984" s="24"/>
      <c r="U984" s="25"/>
      <c r="AO984" s="140">
        <f>'Ek.3-A'!L984</f>
        <v>0</v>
      </c>
    </row>
    <row r="985" spans="1:41" x14ac:dyDescent="0.25">
      <c r="A985" s="6">
        <v>10.85</v>
      </c>
      <c r="B985" s="31" t="s">
        <v>90</v>
      </c>
      <c r="D985" s="89">
        <v>291631009019</v>
      </c>
      <c r="E985" s="3">
        <v>0.6</v>
      </c>
      <c r="T985" s="24"/>
      <c r="U985" s="25"/>
      <c r="AO985" s="140"/>
    </row>
    <row r="986" spans="1:41" x14ac:dyDescent="0.25">
      <c r="A986" s="6">
        <v>10.86</v>
      </c>
      <c r="B986" s="31" t="s">
        <v>90</v>
      </c>
      <c r="D986" s="87">
        <v>291632002000</v>
      </c>
      <c r="E986" s="3">
        <v>0.6</v>
      </c>
      <c r="T986" s="24"/>
      <c r="U986" s="25"/>
      <c r="AO986" s="140"/>
    </row>
    <row r="987" spans="1:41" x14ac:dyDescent="0.25">
      <c r="A987" s="6">
        <v>10.87</v>
      </c>
      <c r="B987" s="31" t="s">
        <v>90</v>
      </c>
      <c r="D987" s="89">
        <v>291632001000</v>
      </c>
      <c r="E987" s="3">
        <v>0.6</v>
      </c>
      <c r="T987" s="24"/>
      <c r="U987" s="25"/>
      <c r="AO987" s="140"/>
    </row>
    <row r="988" spans="1:41" x14ac:dyDescent="0.25">
      <c r="A988" s="6">
        <v>10.88</v>
      </c>
      <c r="B988" s="31" t="s">
        <v>90</v>
      </c>
      <c r="D988" s="87">
        <v>292690700012</v>
      </c>
      <c r="E988" s="3">
        <v>0.6</v>
      </c>
      <c r="T988" s="24"/>
      <c r="U988" s="25"/>
    </row>
    <row r="989" spans="1:41" x14ac:dyDescent="0.25">
      <c r="A989" s="6">
        <v>10.89</v>
      </c>
      <c r="B989" s="31" t="s">
        <v>90</v>
      </c>
      <c r="D989" s="89">
        <v>811219000019</v>
      </c>
      <c r="E989" s="3">
        <v>0.6</v>
      </c>
      <c r="T989" s="24"/>
      <c r="U989" s="25"/>
    </row>
    <row r="990" spans="1:41" x14ac:dyDescent="0.25">
      <c r="A990" s="6">
        <v>10.9</v>
      </c>
      <c r="B990" s="31" t="s">
        <v>90</v>
      </c>
      <c r="D990" s="87">
        <v>811219000012</v>
      </c>
      <c r="E990" s="3">
        <v>0.6</v>
      </c>
      <c r="T990" s="24"/>
      <c r="U990" s="25"/>
    </row>
    <row r="991" spans="1:41" x14ac:dyDescent="0.25">
      <c r="A991" s="6">
        <v>10.91</v>
      </c>
      <c r="B991" s="31" t="s">
        <v>90</v>
      </c>
      <c r="D991" s="89">
        <v>292249200000</v>
      </c>
      <c r="E991" s="3">
        <v>0.6</v>
      </c>
      <c r="T991" s="24"/>
      <c r="U991" s="25"/>
    </row>
    <row r="992" spans="1:41" x14ac:dyDescent="0.25">
      <c r="A992" s="6">
        <v>10.92</v>
      </c>
      <c r="B992" s="31" t="s">
        <v>90</v>
      </c>
      <c r="D992" s="87">
        <v>291423000012</v>
      </c>
      <c r="E992" s="3">
        <v>0.6</v>
      </c>
      <c r="T992" s="24"/>
      <c r="U992" s="25"/>
    </row>
    <row r="993" spans="1:21" x14ac:dyDescent="0.25">
      <c r="A993" s="6">
        <v>10.93</v>
      </c>
      <c r="B993" s="31" t="s">
        <v>90</v>
      </c>
      <c r="D993" s="89">
        <v>290715901000</v>
      </c>
      <c r="E993" s="3">
        <v>0.6</v>
      </c>
      <c r="K993" s="3">
        <f>K983+1</f>
        <v>729</v>
      </c>
      <c r="L993" s="97" t="str">
        <f>IF(TRIM('Ek.3-A'!F993)&lt;&gt;"","var","yok")</f>
        <v>yok</v>
      </c>
      <c r="M993" s="5" t="str">
        <f>IF('Ek.3-A'!F993="", "", IF(VLOOKUP('Ek.3-A'!F993, Veriler!D:E, 2, 0)=0, "", VLOOKUP('Ek.3-A'!F993, Veriler!D:E, 2, 0)))</f>
        <v/>
      </c>
      <c r="N993" s="5" t="str">
        <f>IF('Ek.3-A'!P993="", "", 'Ek.3-A'!P993)</f>
        <v/>
      </c>
      <c r="O993" s="142">
        <f>'Ek.3-A'!S993</f>
        <v>0</v>
      </c>
      <c r="P993" s="143" t="str">
        <f>'Ek.3-A'!L993</f>
        <v/>
      </c>
      <c r="Q993" s="24" t="str">
        <f>'Ek.3-A'!M993</f>
        <v/>
      </c>
      <c r="R993" s="24">
        <f t="shared" ref="R993:R1006" si="215">IF(L993="var",0,IF(Q993&lt;=0.005,Q993,0))</f>
        <v>0</v>
      </c>
      <c r="S993" s="141" t="str">
        <f t="shared" ref="S993:S1006" si="216">IF(Q993&lt;=0.005,"E","H")</f>
        <v>H</v>
      </c>
      <c r="T993" s="24">
        <f>IF(S993="E",SUM($R$5:R993),0)</f>
        <v>0</v>
      </c>
      <c r="U993" s="143">
        <f t="shared" ref="U993:U1006" si="217">IF(T993&lt;=0.1, O993, IF(R993&gt;$G$2, R993*O993, $G$2*O993))</f>
        <v>0</v>
      </c>
    </row>
    <row r="994" spans="1:21" x14ac:dyDescent="0.25">
      <c r="A994" s="6">
        <v>10.94</v>
      </c>
      <c r="B994" s="31" t="s">
        <v>90</v>
      </c>
      <c r="D994" s="87">
        <v>290715902012</v>
      </c>
      <c r="E994" s="3">
        <v>0.6</v>
      </c>
      <c r="K994" s="3">
        <f t="shared" ref="K994:K1006" si="218">K993+1</f>
        <v>730</v>
      </c>
      <c r="L994" s="97" t="str">
        <f>IF(TRIM('Ek.3-A'!F994)&lt;&gt;"","var","yok")</f>
        <v>yok</v>
      </c>
      <c r="M994" s="5" t="str">
        <f>IF('Ek.3-A'!F994="", "", IF(VLOOKUP('Ek.3-A'!F994, Veriler!D:E, 2, 0)=0, "", VLOOKUP('Ek.3-A'!F994, Veriler!D:E, 2, 0)))</f>
        <v/>
      </c>
      <c r="N994" s="5" t="str">
        <f>IF('Ek.3-A'!P994="", "", 'Ek.3-A'!P994)</f>
        <v/>
      </c>
      <c r="O994" s="142">
        <f>'Ek.3-A'!S994</f>
        <v>0</v>
      </c>
      <c r="P994" s="143" t="str">
        <f>'Ek.3-A'!L994</f>
        <v/>
      </c>
      <c r="Q994" s="24" t="str">
        <f>'Ek.3-A'!M994</f>
        <v/>
      </c>
      <c r="R994" s="24">
        <f t="shared" si="215"/>
        <v>0</v>
      </c>
      <c r="S994" s="141" t="str">
        <f t="shared" si="216"/>
        <v>H</v>
      </c>
      <c r="T994" s="24">
        <f>IF(S994="E",SUM($R$5:R994),0)</f>
        <v>0</v>
      </c>
      <c r="U994" s="143">
        <f t="shared" si="217"/>
        <v>0</v>
      </c>
    </row>
    <row r="995" spans="1:21" x14ac:dyDescent="0.25">
      <c r="A995" s="6">
        <v>10.95</v>
      </c>
      <c r="B995" s="31" t="s">
        <v>90</v>
      </c>
      <c r="D995" s="89">
        <v>292390001012</v>
      </c>
      <c r="E995" s="3">
        <v>0.6</v>
      </c>
      <c r="K995" s="3">
        <f t="shared" si="218"/>
        <v>731</v>
      </c>
      <c r="L995" s="97" t="str">
        <f>IF(TRIM('Ek.3-A'!F995)&lt;&gt;"","var","yok")</f>
        <v>yok</v>
      </c>
      <c r="M995" s="5" t="str">
        <f>IF('Ek.3-A'!F995="", "", IF(VLOOKUP('Ek.3-A'!F995, Veriler!D:E, 2, 0)=0, "", VLOOKUP('Ek.3-A'!F995, Veriler!D:E, 2, 0)))</f>
        <v/>
      </c>
      <c r="N995" s="5" t="str">
        <f>IF('Ek.3-A'!P995="", "", 'Ek.3-A'!P995)</f>
        <v/>
      </c>
      <c r="O995" s="142">
        <f>'Ek.3-A'!S995</f>
        <v>0</v>
      </c>
      <c r="P995" s="143" t="str">
        <f>'Ek.3-A'!L995</f>
        <v/>
      </c>
      <c r="Q995" s="24" t="str">
        <f>'Ek.3-A'!M995</f>
        <v/>
      </c>
      <c r="R995" s="24">
        <f t="shared" si="215"/>
        <v>0</v>
      </c>
      <c r="S995" s="141" t="str">
        <f t="shared" si="216"/>
        <v>H</v>
      </c>
      <c r="T995" s="24">
        <f>IF(S995="E",SUM($R$5:R995),0)</f>
        <v>0</v>
      </c>
      <c r="U995" s="143">
        <f t="shared" si="217"/>
        <v>0</v>
      </c>
    </row>
    <row r="996" spans="1:21" x14ac:dyDescent="0.25">
      <c r="A996" s="6">
        <v>10.96</v>
      </c>
      <c r="B996" s="31" t="s">
        <v>90</v>
      </c>
      <c r="D996" s="87">
        <v>292390001013</v>
      </c>
      <c r="E996" s="3">
        <v>0.6</v>
      </c>
      <c r="K996" s="3">
        <f t="shared" si="218"/>
        <v>732</v>
      </c>
      <c r="L996" s="97" t="str">
        <f>IF(TRIM('Ek.3-A'!F996)&lt;&gt;"","var","yok")</f>
        <v>yok</v>
      </c>
      <c r="M996" s="5" t="str">
        <f>IF('Ek.3-A'!F996="", "", IF(VLOOKUP('Ek.3-A'!F996, Veriler!D:E, 2, 0)=0, "", VLOOKUP('Ek.3-A'!F996, Veriler!D:E, 2, 0)))</f>
        <v/>
      </c>
      <c r="N996" s="5" t="str">
        <f>IF('Ek.3-A'!P996="", "", 'Ek.3-A'!P996)</f>
        <v/>
      </c>
      <c r="O996" s="142">
        <f>'Ek.3-A'!S996</f>
        <v>0</v>
      </c>
      <c r="P996" s="143" t="str">
        <f>'Ek.3-A'!L996</f>
        <v/>
      </c>
      <c r="Q996" s="24" t="str">
        <f>'Ek.3-A'!M996</f>
        <v/>
      </c>
      <c r="R996" s="24">
        <f t="shared" si="215"/>
        <v>0</v>
      </c>
      <c r="S996" s="141" t="str">
        <f t="shared" si="216"/>
        <v>H</v>
      </c>
      <c r="T996" s="24">
        <f>IF(S996="E",SUM($R$5:R996),0)</f>
        <v>0</v>
      </c>
      <c r="U996" s="143">
        <f t="shared" si="217"/>
        <v>0</v>
      </c>
    </row>
    <row r="997" spans="1:21" x14ac:dyDescent="0.25">
      <c r="A997" s="6">
        <v>10.97</v>
      </c>
      <c r="B997" s="31" t="s">
        <v>90</v>
      </c>
      <c r="D997" s="89">
        <v>292390001019</v>
      </c>
      <c r="E997" s="3">
        <v>0.6</v>
      </c>
      <c r="K997" s="3">
        <f t="shared" si="218"/>
        <v>733</v>
      </c>
      <c r="L997" s="97" t="str">
        <f>IF(TRIM('Ek.3-A'!F997)&lt;&gt;"","var","yok")</f>
        <v>yok</v>
      </c>
      <c r="M997" s="5" t="str">
        <f>IF('Ek.3-A'!F997="", "", IF(VLOOKUP('Ek.3-A'!F997, Veriler!D:E, 2, 0)=0, "", VLOOKUP('Ek.3-A'!F997, Veriler!D:E, 2, 0)))</f>
        <v/>
      </c>
      <c r="N997" s="5" t="str">
        <f>IF('Ek.3-A'!P997="", "", 'Ek.3-A'!P997)</f>
        <v/>
      </c>
      <c r="O997" s="142">
        <f>'Ek.3-A'!S997</f>
        <v>0</v>
      </c>
      <c r="P997" s="143" t="str">
        <f>'Ek.3-A'!L997</f>
        <v/>
      </c>
      <c r="Q997" s="24" t="str">
        <f>'Ek.3-A'!M997</f>
        <v/>
      </c>
      <c r="R997" s="24">
        <f t="shared" si="215"/>
        <v>0</v>
      </c>
      <c r="S997" s="141" t="str">
        <f t="shared" si="216"/>
        <v>H</v>
      </c>
      <c r="T997" s="24">
        <f>IF(S997="E",SUM($R$5:R997),0)</f>
        <v>0</v>
      </c>
      <c r="U997" s="143">
        <f t="shared" si="217"/>
        <v>0</v>
      </c>
    </row>
    <row r="998" spans="1:21" x14ac:dyDescent="0.25">
      <c r="A998" s="6">
        <v>10.98</v>
      </c>
      <c r="B998" s="31" t="s">
        <v>90</v>
      </c>
      <c r="D998" s="87">
        <v>290410000015</v>
      </c>
      <c r="E998" s="3">
        <v>0.6</v>
      </c>
      <c r="K998" s="3">
        <f t="shared" si="218"/>
        <v>734</v>
      </c>
      <c r="L998" s="97" t="str">
        <f>IF(TRIM('Ek.3-A'!F998)&lt;&gt;"","var","yok")</f>
        <v>yok</v>
      </c>
      <c r="M998" s="5" t="str">
        <f>IF('Ek.3-A'!F998="", "", IF(VLOOKUP('Ek.3-A'!F998, Veriler!D:E, 2, 0)=0, "", VLOOKUP('Ek.3-A'!F998, Veriler!D:E, 2, 0)))</f>
        <v/>
      </c>
      <c r="N998" s="5" t="str">
        <f>IF('Ek.3-A'!P998="", "", 'Ek.3-A'!P998)</f>
        <v/>
      </c>
      <c r="O998" s="142">
        <f>'Ek.3-A'!S998</f>
        <v>0</v>
      </c>
      <c r="P998" s="143" t="str">
        <f>'Ek.3-A'!L998</f>
        <v/>
      </c>
      <c r="Q998" s="24" t="str">
        <f>'Ek.3-A'!M998</f>
        <v/>
      </c>
      <c r="R998" s="24">
        <f t="shared" si="215"/>
        <v>0</v>
      </c>
      <c r="S998" s="141" t="str">
        <f t="shared" si="216"/>
        <v>H</v>
      </c>
      <c r="T998" s="24">
        <f>IF(S998="E",SUM($R$5:R998),0)</f>
        <v>0</v>
      </c>
      <c r="U998" s="143">
        <f t="shared" si="217"/>
        <v>0</v>
      </c>
    </row>
    <row r="999" spans="1:21" x14ac:dyDescent="0.25">
      <c r="A999" s="6">
        <v>10.99</v>
      </c>
      <c r="B999" s="31" t="s">
        <v>90</v>
      </c>
      <c r="D999" s="89">
        <v>441840000000</v>
      </c>
      <c r="E999" s="3">
        <v>0.6</v>
      </c>
      <c r="K999" s="3">
        <f t="shared" si="218"/>
        <v>735</v>
      </c>
      <c r="L999" s="97" t="str">
        <f>IF(TRIM('Ek.3-A'!F999)&lt;&gt;"","var","yok")</f>
        <v>yok</v>
      </c>
      <c r="M999" s="5" t="str">
        <f>IF('Ek.3-A'!F999="", "", IF(VLOOKUP('Ek.3-A'!F999, Veriler!D:E, 2, 0)=0, "", VLOOKUP('Ek.3-A'!F999, Veriler!D:E, 2, 0)))</f>
        <v/>
      </c>
      <c r="N999" s="5" t="str">
        <f>IF('Ek.3-A'!P999="", "", 'Ek.3-A'!P999)</f>
        <v/>
      </c>
      <c r="O999" s="142">
        <f>'Ek.3-A'!S999</f>
        <v>0</v>
      </c>
      <c r="P999" s="143" t="str">
        <f>'Ek.3-A'!L999</f>
        <v/>
      </c>
      <c r="Q999" s="24" t="str">
        <f>'Ek.3-A'!M999</f>
        <v/>
      </c>
      <c r="R999" s="24">
        <f t="shared" si="215"/>
        <v>0</v>
      </c>
      <c r="S999" s="141" t="str">
        <f t="shared" si="216"/>
        <v>H</v>
      </c>
      <c r="T999" s="24">
        <f>IF(S999="E",SUM($R$5:R999),0)</f>
        <v>0</v>
      </c>
      <c r="U999" s="143">
        <f t="shared" si="217"/>
        <v>0</v>
      </c>
    </row>
    <row r="1000" spans="1:21" x14ac:dyDescent="0.25">
      <c r="A1000" s="6">
        <v>11</v>
      </c>
      <c r="B1000" s="31" t="s">
        <v>90</v>
      </c>
      <c r="D1000" s="87">
        <v>440839300000</v>
      </c>
      <c r="E1000" s="3">
        <v>0.6</v>
      </c>
      <c r="K1000" s="3">
        <f t="shared" si="218"/>
        <v>736</v>
      </c>
      <c r="L1000" s="97" t="str">
        <f>IF(TRIM('Ek.3-A'!F1000)&lt;&gt;"","var","yok")</f>
        <v>yok</v>
      </c>
      <c r="M1000" s="5" t="str">
        <f>IF('Ek.3-A'!F1000="", "", IF(VLOOKUP('Ek.3-A'!F1000, Veriler!D:E, 2, 0)=0, "", VLOOKUP('Ek.3-A'!F1000, Veriler!D:E, 2, 0)))</f>
        <v/>
      </c>
      <c r="N1000" s="5" t="str">
        <f>IF('Ek.3-A'!P1000="", "", 'Ek.3-A'!P1000)</f>
        <v/>
      </c>
      <c r="O1000" s="142">
        <f>'Ek.3-A'!S1000</f>
        <v>0</v>
      </c>
      <c r="P1000" s="143" t="str">
        <f>'Ek.3-A'!L1000</f>
        <v/>
      </c>
      <c r="Q1000" s="24" t="str">
        <f>'Ek.3-A'!M1000</f>
        <v/>
      </c>
      <c r="R1000" s="24">
        <f t="shared" si="215"/>
        <v>0</v>
      </c>
      <c r="S1000" s="141" t="str">
        <f t="shared" si="216"/>
        <v>H</v>
      </c>
      <c r="T1000" s="24">
        <f>IF(S1000="E",SUM($R$5:R1000),0)</f>
        <v>0</v>
      </c>
      <c r="U1000" s="143">
        <f t="shared" si="217"/>
        <v>0</v>
      </c>
    </row>
    <row r="1001" spans="1:21" x14ac:dyDescent="0.25">
      <c r="A1001" s="6">
        <v>11.01</v>
      </c>
      <c r="B1001" s="31" t="s">
        <v>90</v>
      </c>
      <c r="D1001" s="89">
        <v>440839159000</v>
      </c>
      <c r="E1001" s="3">
        <v>0.6</v>
      </c>
      <c r="K1001" s="3">
        <f t="shared" si="218"/>
        <v>737</v>
      </c>
      <c r="L1001" s="97" t="str">
        <f>IF(TRIM('Ek.3-A'!F1001)&lt;&gt;"","var","yok")</f>
        <v>yok</v>
      </c>
      <c r="M1001" s="5" t="str">
        <f>IF('Ek.3-A'!F1001="", "", IF(VLOOKUP('Ek.3-A'!F1001, Veriler!D:E, 2, 0)=0, "", VLOOKUP('Ek.3-A'!F1001, Veriler!D:E, 2, 0)))</f>
        <v/>
      </c>
      <c r="N1001" s="5" t="str">
        <f>IF('Ek.3-A'!P1001="", "", 'Ek.3-A'!P1001)</f>
        <v/>
      </c>
      <c r="O1001" s="142">
        <f>'Ek.3-A'!S1001</f>
        <v>0</v>
      </c>
      <c r="P1001" s="143" t="str">
        <f>'Ek.3-A'!L1001</f>
        <v/>
      </c>
      <c r="Q1001" s="24" t="str">
        <f>'Ek.3-A'!M1001</f>
        <v/>
      </c>
      <c r="R1001" s="24">
        <f t="shared" si="215"/>
        <v>0</v>
      </c>
      <c r="S1001" s="141" t="str">
        <f t="shared" si="216"/>
        <v>H</v>
      </c>
      <c r="T1001" s="24">
        <f>IF(S1001="E",SUM($R$5:R1001),0)</f>
        <v>0</v>
      </c>
      <c r="U1001" s="143">
        <f t="shared" si="217"/>
        <v>0</v>
      </c>
    </row>
    <row r="1002" spans="1:21" x14ac:dyDescent="0.25">
      <c r="A1002" s="6">
        <v>11.02</v>
      </c>
      <c r="B1002" s="31" t="s">
        <v>90</v>
      </c>
      <c r="D1002" s="87">
        <v>271019850000</v>
      </c>
      <c r="E1002" s="3">
        <v>0.6</v>
      </c>
      <c r="K1002" s="3">
        <f t="shared" si="218"/>
        <v>738</v>
      </c>
      <c r="L1002" s="97" t="str">
        <f>IF(TRIM('Ek.3-A'!F1002)&lt;&gt;"","var","yok")</f>
        <v>yok</v>
      </c>
      <c r="M1002" s="5" t="str">
        <f>IF('Ek.3-A'!F1002="", "", IF(VLOOKUP('Ek.3-A'!F1002, Veriler!D:E, 2, 0)=0, "", VLOOKUP('Ek.3-A'!F1002, Veriler!D:E, 2, 0)))</f>
        <v/>
      </c>
      <c r="N1002" s="5" t="str">
        <f>IF('Ek.3-A'!P1002="", "", 'Ek.3-A'!P1002)</f>
        <v/>
      </c>
      <c r="O1002" s="142">
        <f>'Ek.3-A'!S1002</f>
        <v>0</v>
      </c>
      <c r="P1002" s="143" t="str">
        <f>'Ek.3-A'!L1002</f>
        <v/>
      </c>
      <c r="Q1002" s="24" t="str">
        <f>'Ek.3-A'!M1002</f>
        <v/>
      </c>
      <c r="R1002" s="24">
        <f t="shared" si="215"/>
        <v>0</v>
      </c>
      <c r="S1002" s="141" t="str">
        <f t="shared" si="216"/>
        <v>H</v>
      </c>
      <c r="T1002" s="24">
        <f>IF(S1002="E",SUM($R$5:R1002),0)</f>
        <v>0</v>
      </c>
      <c r="U1002" s="143">
        <f t="shared" si="217"/>
        <v>0</v>
      </c>
    </row>
    <row r="1003" spans="1:21" x14ac:dyDescent="0.25">
      <c r="A1003" s="6">
        <v>11.03</v>
      </c>
      <c r="B1003" s="31" t="s">
        <v>90</v>
      </c>
      <c r="D1003" s="89">
        <v>520811100000</v>
      </c>
      <c r="E1003" s="3">
        <v>0.6</v>
      </c>
      <c r="K1003" s="3">
        <f t="shared" si="218"/>
        <v>739</v>
      </c>
      <c r="L1003" s="97" t="str">
        <f>IF(TRIM('Ek.3-A'!F1003)&lt;&gt;"","var","yok")</f>
        <v>yok</v>
      </c>
      <c r="M1003" s="5" t="str">
        <f>IF('Ek.3-A'!F1003="", "", IF(VLOOKUP('Ek.3-A'!F1003, Veriler!D:E, 2, 0)=0, "", VLOOKUP('Ek.3-A'!F1003, Veriler!D:E, 2, 0)))</f>
        <v/>
      </c>
      <c r="N1003" s="5" t="str">
        <f>IF('Ek.3-A'!P1003="", "", 'Ek.3-A'!P1003)</f>
        <v/>
      </c>
      <c r="O1003" s="142">
        <f>'Ek.3-A'!S1003</f>
        <v>0</v>
      </c>
      <c r="P1003" s="143" t="str">
        <f>'Ek.3-A'!L1003</f>
        <v/>
      </c>
      <c r="Q1003" s="24" t="str">
        <f>'Ek.3-A'!M1003</f>
        <v/>
      </c>
      <c r="R1003" s="24">
        <f t="shared" si="215"/>
        <v>0</v>
      </c>
      <c r="S1003" s="141" t="str">
        <f t="shared" si="216"/>
        <v>H</v>
      </c>
      <c r="T1003" s="24">
        <f>IF(S1003="E",SUM($R$5:R1003),0)</f>
        <v>0</v>
      </c>
      <c r="U1003" s="143">
        <f t="shared" si="217"/>
        <v>0</v>
      </c>
    </row>
    <row r="1004" spans="1:21" x14ac:dyDescent="0.25">
      <c r="A1004" s="6">
        <v>11.04</v>
      </c>
      <c r="B1004" s="31" t="s">
        <v>90</v>
      </c>
      <c r="D1004" s="87">
        <v>520821100000</v>
      </c>
      <c r="E1004" s="3">
        <v>0.6</v>
      </c>
      <c r="K1004" s="3">
        <f t="shared" si="218"/>
        <v>740</v>
      </c>
      <c r="L1004" s="97" t="str">
        <f>IF(TRIM('Ek.3-A'!F1004)&lt;&gt;"","var","yok")</f>
        <v>yok</v>
      </c>
      <c r="M1004" s="5" t="str">
        <f>IF('Ek.3-A'!F1004="", "", IF(VLOOKUP('Ek.3-A'!F1004, Veriler!D:E, 2, 0)=0, "", VLOOKUP('Ek.3-A'!F1004, Veriler!D:E, 2, 0)))</f>
        <v/>
      </c>
      <c r="N1004" s="5" t="str">
        <f>IF('Ek.3-A'!P1004="", "", 'Ek.3-A'!P1004)</f>
        <v/>
      </c>
      <c r="O1004" s="142">
        <f>'Ek.3-A'!S1004</f>
        <v>0</v>
      </c>
      <c r="P1004" s="143" t="str">
        <f>'Ek.3-A'!L1004</f>
        <v/>
      </c>
      <c r="Q1004" s="24" t="str">
        <f>'Ek.3-A'!M1004</f>
        <v/>
      </c>
      <c r="R1004" s="24">
        <f t="shared" si="215"/>
        <v>0</v>
      </c>
      <c r="S1004" s="141" t="str">
        <f t="shared" si="216"/>
        <v>H</v>
      </c>
      <c r="T1004" s="24">
        <f>IF(S1004="E",SUM($R$5:R1004),0)</f>
        <v>0</v>
      </c>
      <c r="U1004" s="143">
        <f t="shared" si="217"/>
        <v>0</v>
      </c>
    </row>
    <row r="1005" spans="1:21" x14ac:dyDescent="0.25">
      <c r="A1005" s="6">
        <v>11.05</v>
      </c>
      <c r="B1005" s="31" t="s">
        <v>90</v>
      </c>
      <c r="D1005" s="89">
        <v>500720210000</v>
      </c>
      <c r="E1005" s="3">
        <v>0.6</v>
      </c>
      <c r="K1005" s="3">
        <f t="shared" si="218"/>
        <v>741</v>
      </c>
      <c r="L1005" s="97" t="str">
        <f>IF(TRIM('Ek.3-A'!F1005)&lt;&gt;"","var","yok")</f>
        <v>yok</v>
      </c>
      <c r="M1005" s="5" t="str">
        <f>IF('Ek.3-A'!F1005="", "", IF(VLOOKUP('Ek.3-A'!F1005, Veriler!D:E, 2, 0)=0, "", VLOOKUP('Ek.3-A'!F1005, Veriler!D:E, 2, 0)))</f>
        <v/>
      </c>
      <c r="N1005" s="5" t="str">
        <f>IF('Ek.3-A'!P1005="", "", 'Ek.3-A'!P1005)</f>
        <v/>
      </c>
      <c r="O1005" s="142">
        <f>'Ek.3-A'!S1005</f>
        <v>0</v>
      </c>
      <c r="P1005" s="143" t="str">
        <f>'Ek.3-A'!L1005</f>
        <v/>
      </c>
      <c r="Q1005" s="24" t="str">
        <f>'Ek.3-A'!M1005</f>
        <v/>
      </c>
      <c r="R1005" s="24">
        <f t="shared" si="215"/>
        <v>0</v>
      </c>
      <c r="S1005" s="141" t="str">
        <f t="shared" si="216"/>
        <v>H</v>
      </c>
      <c r="T1005" s="24">
        <f>IF(S1005="E",SUM($R$5:R1005),0)</f>
        <v>0</v>
      </c>
      <c r="U1005" s="143">
        <f t="shared" si="217"/>
        <v>0</v>
      </c>
    </row>
    <row r="1006" spans="1:21" x14ac:dyDescent="0.25">
      <c r="A1006" s="6">
        <v>11.06</v>
      </c>
      <c r="B1006" s="31" t="s">
        <v>90</v>
      </c>
      <c r="D1006" s="87">
        <v>821194000000</v>
      </c>
      <c r="E1006" s="3">
        <v>0.6</v>
      </c>
      <c r="K1006" s="3">
        <f t="shared" si="218"/>
        <v>742</v>
      </c>
      <c r="L1006" s="97" t="str">
        <f>IF(TRIM('Ek.3-A'!F1006)&lt;&gt;"","var","yok")</f>
        <v>yok</v>
      </c>
      <c r="M1006" s="5" t="str">
        <f>IF('Ek.3-A'!F1006="", "", IF(VLOOKUP('Ek.3-A'!F1006, Veriler!D:E, 2, 0)=0, "", VLOOKUP('Ek.3-A'!F1006, Veriler!D:E, 2, 0)))</f>
        <v/>
      </c>
      <c r="N1006" s="5" t="str">
        <f>IF('Ek.3-A'!P1006="", "", 'Ek.3-A'!P1006)</f>
        <v/>
      </c>
      <c r="O1006" s="142">
        <f>'Ek.3-A'!S1006</f>
        <v>0</v>
      </c>
      <c r="P1006" s="143" t="str">
        <f>'Ek.3-A'!L1006</f>
        <v/>
      </c>
      <c r="Q1006" s="24" t="str">
        <f>'Ek.3-A'!M1006</f>
        <v/>
      </c>
      <c r="R1006" s="24">
        <f t="shared" si="215"/>
        <v>0</v>
      </c>
      <c r="S1006" s="141" t="str">
        <f t="shared" si="216"/>
        <v>H</v>
      </c>
      <c r="T1006" s="24">
        <f>IF(S1006="E",SUM($R$5:R1006),0)</f>
        <v>0</v>
      </c>
      <c r="U1006" s="143">
        <f t="shared" si="217"/>
        <v>0</v>
      </c>
    </row>
    <row r="1007" spans="1:21" x14ac:dyDescent="0.25">
      <c r="A1007" s="6">
        <v>11.07</v>
      </c>
      <c r="B1007" s="31" t="s">
        <v>90</v>
      </c>
      <c r="D1007" s="89">
        <v>821195000000</v>
      </c>
      <c r="E1007" s="3">
        <v>0.6</v>
      </c>
      <c r="L1007" s="97"/>
      <c r="M1007" s="5"/>
      <c r="N1007" s="5"/>
      <c r="O1007" s="5"/>
      <c r="Q1007" s="23"/>
      <c r="T1007" s="24"/>
      <c r="U1007" s="25"/>
    </row>
    <row r="1008" spans="1:21" x14ac:dyDescent="0.25">
      <c r="A1008" s="6">
        <v>11.08</v>
      </c>
      <c r="B1008" s="31" t="s">
        <v>90</v>
      </c>
      <c r="D1008" s="87">
        <v>560721000019</v>
      </c>
      <c r="E1008" s="3">
        <v>0.6</v>
      </c>
      <c r="K1008" s="3">
        <f>K1006+1</f>
        <v>743</v>
      </c>
      <c r="L1008" s="97" t="str">
        <f>IF(TRIM('Ek.3-A'!F1008)&lt;&gt;"","var","yok")</f>
        <v>yok</v>
      </c>
      <c r="M1008" s="5" t="str">
        <f>IF('Ek.3-A'!F1008="", "", IF(VLOOKUP('Ek.3-A'!F1008, Veriler!D:E, 2, 0)=0, "", VLOOKUP('Ek.3-A'!F1008, Veriler!D:E, 2, 0)))</f>
        <v/>
      </c>
      <c r="N1008" s="5" t="str">
        <f>IF('Ek.3-A'!P1008="", "", 'Ek.3-A'!P1008)</f>
        <v/>
      </c>
      <c r="O1008" s="142">
        <f>'Ek.3-A'!S1008</f>
        <v>0</v>
      </c>
      <c r="P1008" s="143" t="str">
        <f>'Ek.3-A'!L1008</f>
        <v/>
      </c>
      <c r="Q1008" s="24" t="str">
        <f>'Ek.3-A'!M1008</f>
        <v/>
      </c>
      <c r="R1008" s="24">
        <f t="shared" ref="R1008:R1021" si="219">IF(L1008="var",0,IF(Q1008&lt;=0.005,Q1008,0))</f>
        <v>0</v>
      </c>
      <c r="S1008" s="141" t="str">
        <f t="shared" ref="S1008:S1021" si="220">IF(Q1008&lt;=0.005,"E","H")</f>
        <v>H</v>
      </c>
      <c r="T1008" s="24">
        <f>IF(S1008="E",SUM($R$5:R1008),0)</f>
        <v>0</v>
      </c>
      <c r="U1008" s="143">
        <f t="shared" ref="U1008:U1021" si="221">IF(T1008&lt;=0.1, O1008, IF(R1008&gt;$G$2, R1008*O1008, $G$2*O1008))</f>
        <v>0</v>
      </c>
    </row>
    <row r="1009" spans="1:41" x14ac:dyDescent="0.25">
      <c r="A1009" s="6">
        <v>11.09</v>
      </c>
      <c r="B1009" s="31" t="s">
        <v>90</v>
      </c>
      <c r="D1009" s="89">
        <v>560721000011</v>
      </c>
      <c r="E1009" s="3">
        <v>0.6</v>
      </c>
      <c r="K1009" s="3">
        <f t="shared" ref="K1009:K1021" si="222">K1008+1</f>
        <v>744</v>
      </c>
      <c r="L1009" s="97" t="str">
        <f>IF(TRIM('Ek.3-A'!F1009)&lt;&gt;"","var","yok")</f>
        <v>yok</v>
      </c>
      <c r="M1009" s="5" t="str">
        <f>IF('Ek.3-A'!F1009="", "", IF(VLOOKUP('Ek.3-A'!F1009, Veriler!D:E, 2, 0)=0, "", VLOOKUP('Ek.3-A'!F1009, Veriler!D:E, 2, 0)))</f>
        <v/>
      </c>
      <c r="N1009" s="5" t="str">
        <f>IF('Ek.3-A'!P1009="", "", 'Ek.3-A'!P1009)</f>
        <v/>
      </c>
      <c r="O1009" s="142">
        <f>'Ek.3-A'!S1009</f>
        <v>0</v>
      </c>
      <c r="P1009" s="143" t="str">
        <f>'Ek.3-A'!L1009</f>
        <v/>
      </c>
      <c r="Q1009" s="24" t="str">
        <f>'Ek.3-A'!M1009</f>
        <v/>
      </c>
      <c r="R1009" s="24">
        <f t="shared" si="219"/>
        <v>0</v>
      </c>
      <c r="S1009" s="141" t="str">
        <f t="shared" si="220"/>
        <v>H</v>
      </c>
      <c r="T1009" s="24">
        <f>IF(S1009="E",SUM($R$5:R1009),0)</f>
        <v>0</v>
      </c>
      <c r="U1009" s="143">
        <f t="shared" si="221"/>
        <v>0</v>
      </c>
    </row>
    <row r="1010" spans="1:41" x14ac:dyDescent="0.25">
      <c r="A1010" s="6">
        <v>11.1</v>
      </c>
      <c r="B1010" s="31" t="s">
        <v>90</v>
      </c>
      <c r="D1010" s="87">
        <v>680422900000</v>
      </c>
      <c r="E1010" s="3">
        <v>0.6</v>
      </c>
      <c r="K1010" s="3">
        <f t="shared" si="222"/>
        <v>745</v>
      </c>
      <c r="L1010" s="97" t="str">
        <f>IF(TRIM('Ek.3-A'!F1010)&lt;&gt;"","var","yok")</f>
        <v>yok</v>
      </c>
      <c r="M1010" s="5" t="str">
        <f>IF('Ek.3-A'!F1010="", "", IF(VLOOKUP('Ek.3-A'!F1010, Veriler!D:E, 2, 0)=0, "", VLOOKUP('Ek.3-A'!F1010, Veriler!D:E, 2, 0)))</f>
        <v/>
      </c>
      <c r="N1010" s="5" t="str">
        <f>IF('Ek.3-A'!P1010="", "", 'Ek.3-A'!P1010)</f>
        <v/>
      </c>
      <c r="O1010" s="142">
        <f>'Ek.3-A'!S1010</f>
        <v>0</v>
      </c>
      <c r="P1010" s="143" t="str">
        <f>'Ek.3-A'!L1010</f>
        <v/>
      </c>
      <c r="Q1010" s="24" t="str">
        <f>'Ek.3-A'!M1010</f>
        <v/>
      </c>
      <c r="R1010" s="24">
        <f t="shared" si="219"/>
        <v>0</v>
      </c>
      <c r="S1010" s="141" t="str">
        <f t="shared" si="220"/>
        <v>H</v>
      </c>
      <c r="T1010" s="24">
        <f>IF(S1010="E",SUM($R$5:R1010),0)</f>
        <v>0</v>
      </c>
      <c r="U1010" s="143">
        <f t="shared" si="221"/>
        <v>0</v>
      </c>
    </row>
    <row r="1011" spans="1:41" x14ac:dyDescent="0.25">
      <c r="A1011" s="6">
        <v>11.11</v>
      </c>
      <c r="B1011" s="31" t="s">
        <v>90</v>
      </c>
      <c r="D1011" s="89">
        <v>680422500000</v>
      </c>
      <c r="E1011" s="3">
        <v>0.6</v>
      </c>
      <c r="K1011" s="3">
        <f t="shared" si="222"/>
        <v>746</v>
      </c>
      <c r="L1011" s="97" t="str">
        <f>IF(TRIM('Ek.3-A'!F1011)&lt;&gt;"","var","yok")</f>
        <v>yok</v>
      </c>
      <c r="M1011" s="5" t="str">
        <f>IF('Ek.3-A'!F1011="", "", IF(VLOOKUP('Ek.3-A'!F1011, Veriler!D:E, 2, 0)=0, "", VLOOKUP('Ek.3-A'!F1011, Veriler!D:E, 2, 0)))</f>
        <v/>
      </c>
      <c r="N1011" s="5" t="str">
        <f>IF('Ek.3-A'!P1011="", "", 'Ek.3-A'!P1011)</f>
        <v/>
      </c>
      <c r="O1011" s="142">
        <f>'Ek.3-A'!S1011</f>
        <v>0</v>
      </c>
      <c r="P1011" s="143" t="str">
        <f>'Ek.3-A'!L1011</f>
        <v/>
      </c>
      <c r="Q1011" s="24" t="str">
        <f>'Ek.3-A'!M1011</f>
        <v/>
      </c>
      <c r="R1011" s="24">
        <f t="shared" si="219"/>
        <v>0</v>
      </c>
      <c r="S1011" s="141" t="str">
        <f t="shared" si="220"/>
        <v>H</v>
      </c>
      <c r="T1011" s="24">
        <f>IF(S1011="E",SUM($R$5:R1011),0)</f>
        <v>0</v>
      </c>
      <c r="U1011" s="143">
        <f t="shared" si="221"/>
        <v>0</v>
      </c>
    </row>
    <row r="1012" spans="1:41" x14ac:dyDescent="0.25">
      <c r="A1012" s="6">
        <v>11.12</v>
      </c>
      <c r="B1012" s="31" t="s">
        <v>90</v>
      </c>
      <c r="D1012" s="87">
        <v>680422120000</v>
      </c>
      <c r="E1012" s="3">
        <v>0.6</v>
      </c>
      <c r="K1012" s="3">
        <f t="shared" si="222"/>
        <v>747</v>
      </c>
      <c r="L1012" s="97" t="str">
        <f>IF(TRIM('Ek.3-A'!F1012)&lt;&gt;"","var","yok")</f>
        <v>yok</v>
      </c>
      <c r="M1012" s="5" t="str">
        <f>IF('Ek.3-A'!F1012="", "", IF(VLOOKUP('Ek.3-A'!F1012, Veriler!D:E, 2, 0)=0, "", VLOOKUP('Ek.3-A'!F1012, Veriler!D:E, 2, 0)))</f>
        <v/>
      </c>
      <c r="N1012" s="5" t="str">
        <f>IF('Ek.3-A'!P1012="", "", 'Ek.3-A'!P1012)</f>
        <v/>
      </c>
      <c r="O1012" s="142">
        <f>'Ek.3-A'!S1012</f>
        <v>0</v>
      </c>
      <c r="P1012" s="143" t="str">
        <f>'Ek.3-A'!L1012</f>
        <v/>
      </c>
      <c r="Q1012" s="24" t="str">
        <f>'Ek.3-A'!M1012</f>
        <v/>
      </c>
      <c r="R1012" s="24">
        <f t="shared" si="219"/>
        <v>0</v>
      </c>
      <c r="S1012" s="141" t="str">
        <f t="shared" si="220"/>
        <v>H</v>
      </c>
      <c r="T1012" s="24">
        <f>IF(S1012="E",SUM($R$5:R1012),0)</f>
        <v>0</v>
      </c>
      <c r="U1012" s="143">
        <f t="shared" si="221"/>
        <v>0</v>
      </c>
    </row>
    <row r="1013" spans="1:41" x14ac:dyDescent="0.25">
      <c r="A1013" s="6">
        <v>11.13</v>
      </c>
      <c r="B1013" s="31" t="s">
        <v>90</v>
      </c>
      <c r="D1013" s="89">
        <v>680422180000</v>
      </c>
      <c r="E1013" s="3">
        <v>0.6</v>
      </c>
      <c r="K1013" s="3">
        <f t="shared" si="222"/>
        <v>748</v>
      </c>
      <c r="L1013" s="97" t="str">
        <f>IF(TRIM('Ek.3-A'!F1013)&lt;&gt;"","var","yok")</f>
        <v>yok</v>
      </c>
      <c r="M1013" s="5" t="str">
        <f>IF('Ek.3-A'!F1013="", "", IF(VLOOKUP('Ek.3-A'!F1013, Veriler!D:E, 2, 0)=0, "", VLOOKUP('Ek.3-A'!F1013, Veriler!D:E, 2, 0)))</f>
        <v/>
      </c>
      <c r="N1013" s="5" t="str">
        <f>IF('Ek.3-A'!P1013="", "", 'Ek.3-A'!P1013)</f>
        <v/>
      </c>
      <c r="O1013" s="142">
        <f>'Ek.3-A'!S1013</f>
        <v>0</v>
      </c>
      <c r="P1013" s="143" t="str">
        <f>'Ek.3-A'!L1013</f>
        <v/>
      </c>
      <c r="Q1013" s="24" t="str">
        <f>'Ek.3-A'!M1013</f>
        <v/>
      </c>
      <c r="R1013" s="24">
        <f t="shared" si="219"/>
        <v>0</v>
      </c>
      <c r="S1013" s="141" t="str">
        <f t="shared" si="220"/>
        <v>H</v>
      </c>
      <c r="T1013" s="24">
        <f>IF(S1013="E",SUM($R$5:R1013),0)</f>
        <v>0</v>
      </c>
      <c r="U1013" s="143">
        <f t="shared" si="221"/>
        <v>0</v>
      </c>
    </row>
    <row r="1014" spans="1:41" x14ac:dyDescent="0.25">
      <c r="A1014" s="6">
        <v>11.14</v>
      </c>
      <c r="B1014" s="31" t="s">
        <v>90</v>
      </c>
      <c r="D1014" s="87">
        <v>902212000000</v>
      </c>
      <c r="E1014" s="3">
        <v>0.6</v>
      </c>
      <c r="K1014" s="3">
        <f t="shared" si="222"/>
        <v>749</v>
      </c>
      <c r="L1014" s="97" t="str">
        <f>IF(TRIM('Ek.3-A'!F1014)&lt;&gt;"","var","yok")</f>
        <v>yok</v>
      </c>
      <c r="M1014" s="5" t="str">
        <f>IF('Ek.3-A'!F1014="", "", IF(VLOOKUP('Ek.3-A'!F1014, Veriler!D:E, 2, 0)=0, "", VLOOKUP('Ek.3-A'!F1014, Veriler!D:E, 2, 0)))</f>
        <v/>
      </c>
      <c r="N1014" s="5" t="str">
        <f>IF('Ek.3-A'!P1014="", "", 'Ek.3-A'!P1014)</f>
        <v/>
      </c>
      <c r="O1014" s="142">
        <f>'Ek.3-A'!S1014</f>
        <v>0</v>
      </c>
      <c r="P1014" s="143" t="str">
        <f>'Ek.3-A'!L1014</f>
        <v/>
      </c>
      <c r="Q1014" s="24" t="str">
        <f>'Ek.3-A'!M1014</f>
        <v/>
      </c>
      <c r="R1014" s="24">
        <f t="shared" si="219"/>
        <v>0</v>
      </c>
      <c r="S1014" s="141" t="str">
        <f t="shared" si="220"/>
        <v>H</v>
      </c>
      <c r="T1014" s="24">
        <f>IF(S1014="E",SUM($R$5:R1014),0)</f>
        <v>0</v>
      </c>
      <c r="U1014" s="143">
        <f t="shared" si="221"/>
        <v>0</v>
      </c>
    </row>
    <row r="1015" spans="1:41" x14ac:dyDescent="0.25">
      <c r="A1015" s="6">
        <v>11.15</v>
      </c>
      <c r="B1015" s="31" t="s">
        <v>90</v>
      </c>
      <c r="D1015" s="89">
        <v>750210009011</v>
      </c>
      <c r="E1015" s="3">
        <v>0.6</v>
      </c>
      <c r="K1015" s="3">
        <f t="shared" si="222"/>
        <v>750</v>
      </c>
      <c r="L1015" s="97" t="str">
        <f>IF(TRIM('Ek.3-A'!F1015)&lt;&gt;"","var","yok")</f>
        <v>yok</v>
      </c>
      <c r="M1015" s="5" t="str">
        <f>IF('Ek.3-A'!F1015="", "", IF(VLOOKUP('Ek.3-A'!F1015, Veriler!D:E, 2, 0)=0, "", VLOOKUP('Ek.3-A'!F1015, Veriler!D:E, 2, 0)))</f>
        <v/>
      </c>
      <c r="N1015" s="5" t="str">
        <f>IF('Ek.3-A'!P1015="", "", 'Ek.3-A'!P1015)</f>
        <v/>
      </c>
      <c r="O1015" s="142">
        <f>'Ek.3-A'!S1015</f>
        <v>0</v>
      </c>
      <c r="P1015" s="143" t="str">
        <f>'Ek.3-A'!L1015</f>
        <v/>
      </c>
      <c r="Q1015" s="24" t="str">
        <f>'Ek.3-A'!M1015</f>
        <v/>
      </c>
      <c r="R1015" s="24">
        <f t="shared" si="219"/>
        <v>0</v>
      </c>
      <c r="S1015" s="141" t="str">
        <f t="shared" si="220"/>
        <v>H</v>
      </c>
      <c r="T1015" s="24">
        <f>IF(S1015="E",SUM($R$5:R1015),0)</f>
        <v>0</v>
      </c>
      <c r="U1015" s="143">
        <f t="shared" si="221"/>
        <v>0</v>
      </c>
    </row>
    <row r="1016" spans="1:41" x14ac:dyDescent="0.25">
      <c r="A1016" s="6">
        <v>11.16</v>
      </c>
      <c r="B1016" s="31" t="s">
        <v>90</v>
      </c>
      <c r="D1016" s="87">
        <v>960860000000</v>
      </c>
      <c r="E1016" s="3">
        <v>0.6</v>
      </c>
      <c r="K1016" s="3">
        <f t="shared" si="222"/>
        <v>751</v>
      </c>
      <c r="L1016" s="97" t="str">
        <f>IF(TRIM('Ek.3-A'!F1016)&lt;&gt;"","var","yok")</f>
        <v>yok</v>
      </c>
      <c r="M1016" s="5" t="str">
        <f>IF('Ek.3-A'!F1016="", "", IF(VLOOKUP('Ek.3-A'!F1016, Veriler!D:E, 2, 0)=0, "", VLOOKUP('Ek.3-A'!F1016, Veriler!D:E, 2, 0)))</f>
        <v/>
      </c>
      <c r="N1016" s="5" t="str">
        <f>IF('Ek.3-A'!P1016="", "", 'Ek.3-A'!P1016)</f>
        <v/>
      </c>
      <c r="O1016" s="142">
        <f>'Ek.3-A'!S1016</f>
        <v>0</v>
      </c>
      <c r="P1016" s="143" t="str">
        <f>'Ek.3-A'!L1016</f>
        <v/>
      </c>
      <c r="Q1016" s="24" t="str">
        <f>'Ek.3-A'!M1016</f>
        <v/>
      </c>
      <c r="R1016" s="24">
        <f t="shared" si="219"/>
        <v>0</v>
      </c>
      <c r="S1016" s="141" t="str">
        <f t="shared" si="220"/>
        <v>H</v>
      </c>
      <c r="T1016" s="24">
        <f>IF(S1016="E",SUM($R$5:R1016),0)</f>
        <v>0</v>
      </c>
      <c r="U1016" s="143">
        <f t="shared" si="221"/>
        <v>0</v>
      </c>
    </row>
    <row r="1017" spans="1:41" x14ac:dyDescent="0.25">
      <c r="A1017" s="6">
        <v>11.17</v>
      </c>
      <c r="B1017" s="31" t="s">
        <v>90</v>
      </c>
      <c r="D1017" s="89">
        <v>848340301000</v>
      </c>
      <c r="E1017" s="3">
        <v>0.6</v>
      </c>
      <c r="K1017" s="3">
        <f t="shared" si="222"/>
        <v>752</v>
      </c>
      <c r="L1017" s="97" t="str">
        <f>IF(TRIM('Ek.3-A'!F1017)&lt;&gt;"","var","yok")</f>
        <v>yok</v>
      </c>
      <c r="M1017" s="5" t="str">
        <f>IF('Ek.3-A'!F1017="", "", IF(VLOOKUP('Ek.3-A'!F1017, Veriler!D:E, 2, 0)=0, "", VLOOKUP('Ek.3-A'!F1017, Veriler!D:E, 2, 0)))</f>
        <v/>
      </c>
      <c r="N1017" s="5" t="str">
        <f>IF('Ek.3-A'!P1017="", "", 'Ek.3-A'!P1017)</f>
        <v/>
      </c>
      <c r="O1017" s="142">
        <f>'Ek.3-A'!S1017</f>
        <v>0</v>
      </c>
      <c r="P1017" s="143" t="str">
        <f>'Ek.3-A'!L1017</f>
        <v/>
      </c>
      <c r="Q1017" s="24" t="str">
        <f>'Ek.3-A'!M1017</f>
        <v/>
      </c>
      <c r="R1017" s="24">
        <f t="shared" si="219"/>
        <v>0</v>
      </c>
      <c r="S1017" s="141" t="str">
        <f t="shared" si="220"/>
        <v>H</v>
      </c>
      <c r="T1017" s="24">
        <f>IF(S1017="E",SUM($R$5:R1017),0)</f>
        <v>0</v>
      </c>
      <c r="U1017" s="143">
        <f t="shared" si="221"/>
        <v>0</v>
      </c>
    </row>
    <row r="1018" spans="1:41" x14ac:dyDescent="0.25">
      <c r="A1018" s="6">
        <v>11.18</v>
      </c>
      <c r="B1018" s="31" t="s">
        <v>90</v>
      </c>
      <c r="D1018" s="87">
        <v>848299000019</v>
      </c>
      <c r="E1018" s="3">
        <v>0.6</v>
      </c>
      <c r="K1018" s="3">
        <f t="shared" si="222"/>
        <v>753</v>
      </c>
      <c r="L1018" s="97" t="str">
        <f>IF(TRIM('Ek.3-A'!F1018)&lt;&gt;"","var","yok")</f>
        <v>yok</v>
      </c>
      <c r="M1018" s="5" t="str">
        <f>IF('Ek.3-A'!F1018="", "", IF(VLOOKUP('Ek.3-A'!F1018, Veriler!D:E, 2, 0)=0, "", VLOOKUP('Ek.3-A'!F1018, Veriler!D:E, 2, 0)))</f>
        <v/>
      </c>
      <c r="N1018" s="5" t="str">
        <f>IF('Ek.3-A'!P1018="", "", 'Ek.3-A'!P1018)</f>
        <v/>
      </c>
      <c r="O1018" s="142">
        <f>'Ek.3-A'!S1018</f>
        <v>0</v>
      </c>
      <c r="P1018" s="143" t="str">
        <f>'Ek.3-A'!L1018</f>
        <v/>
      </c>
      <c r="Q1018" s="24" t="str">
        <f>'Ek.3-A'!M1018</f>
        <v/>
      </c>
      <c r="R1018" s="24">
        <f t="shared" si="219"/>
        <v>0</v>
      </c>
      <c r="S1018" s="141" t="str">
        <f t="shared" si="220"/>
        <v>H</v>
      </c>
      <c r="T1018" s="24">
        <f>IF(S1018="E",SUM($R$5:R1018),0)</f>
        <v>0</v>
      </c>
      <c r="U1018" s="143">
        <f t="shared" si="221"/>
        <v>0</v>
      </c>
    </row>
    <row r="1019" spans="1:41" x14ac:dyDescent="0.25">
      <c r="A1019" s="6">
        <v>11.19</v>
      </c>
      <c r="B1019" s="31" t="s">
        <v>90</v>
      </c>
      <c r="D1019" s="89">
        <v>848291100000</v>
      </c>
      <c r="E1019" s="3">
        <v>0.6</v>
      </c>
      <c r="K1019" s="3">
        <f t="shared" si="222"/>
        <v>754</v>
      </c>
      <c r="L1019" s="97" t="str">
        <f>IF(TRIM('Ek.3-A'!F1019)&lt;&gt;"","var","yok")</f>
        <v>yok</v>
      </c>
      <c r="M1019" s="5" t="str">
        <f>IF('Ek.3-A'!F1019="", "", IF(VLOOKUP('Ek.3-A'!F1019, Veriler!D:E, 2, 0)=0, "", VLOOKUP('Ek.3-A'!F1019, Veriler!D:E, 2, 0)))</f>
        <v/>
      </c>
      <c r="N1019" s="5" t="str">
        <f>IF('Ek.3-A'!P1019="", "", 'Ek.3-A'!P1019)</f>
        <v/>
      </c>
      <c r="O1019" s="142">
        <f>'Ek.3-A'!S1019</f>
        <v>0</v>
      </c>
      <c r="P1019" s="143" t="str">
        <f>'Ek.3-A'!L1019</f>
        <v/>
      </c>
      <c r="Q1019" s="24" t="str">
        <f>'Ek.3-A'!M1019</f>
        <v/>
      </c>
      <c r="R1019" s="24">
        <f t="shared" si="219"/>
        <v>0</v>
      </c>
      <c r="S1019" s="141" t="str">
        <f t="shared" si="220"/>
        <v>H</v>
      </c>
      <c r="T1019" s="24">
        <f>IF(S1019="E",SUM($R$5:R1019),0)</f>
        <v>0</v>
      </c>
      <c r="U1019" s="143">
        <f t="shared" si="221"/>
        <v>0</v>
      </c>
    </row>
    <row r="1020" spans="1:41" x14ac:dyDescent="0.25">
      <c r="A1020" s="6">
        <v>11.2</v>
      </c>
      <c r="B1020" s="31" t="s">
        <v>90</v>
      </c>
      <c r="D1020" s="87">
        <v>848340302000</v>
      </c>
      <c r="E1020" s="3">
        <v>0.6</v>
      </c>
      <c r="K1020" s="3">
        <f t="shared" si="222"/>
        <v>755</v>
      </c>
      <c r="L1020" s="97" t="str">
        <f>IF(TRIM('Ek.3-A'!F1020)&lt;&gt;"","var","yok")</f>
        <v>yok</v>
      </c>
      <c r="M1020" s="5" t="str">
        <f>IF('Ek.3-A'!F1020="", "", IF(VLOOKUP('Ek.3-A'!F1020, Veriler!D:E, 2, 0)=0, "", VLOOKUP('Ek.3-A'!F1020, Veriler!D:E, 2, 0)))</f>
        <v/>
      </c>
      <c r="N1020" s="5" t="str">
        <f>IF('Ek.3-A'!P1020="", "", 'Ek.3-A'!P1020)</f>
        <v/>
      </c>
      <c r="O1020" s="142">
        <f>'Ek.3-A'!S1020</f>
        <v>0</v>
      </c>
      <c r="P1020" s="143" t="str">
        <f>'Ek.3-A'!L1020</f>
        <v/>
      </c>
      <c r="Q1020" s="24" t="str">
        <f>'Ek.3-A'!M1020</f>
        <v/>
      </c>
      <c r="R1020" s="24">
        <f t="shared" si="219"/>
        <v>0</v>
      </c>
      <c r="S1020" s="141" t="str">
        <f t="shared" si="220"/>
        <v>H</v>
      </c>
      <c r="T1020" s="24">
        <f>IF(S1020="E",SUM($R$5:R1020),0)</f>
        <v>0</v>
      </c>
      <c r="U1020" s="143">
        <f t="shared" si="221"/>
        <v>0</v>
      </c>
    </row>
    <row r="1021" spans="1:41" x14ac:dyDescent="0.25">
      <c r="A1021" s="6">
        <v>11.21</v>
      </c>
      <c r="B1021" s="31" t="s">
        <v>90</v>
      </c>
      <c r="D1021" s="89">
        <v>701690400000</v>
      </c>
      <c r="E1021" s="3">
        <v>0.6</v>
      </c>
      <c r="K1021" s="3">
        <f t="shared" si="222"/>
        <v>756</v>
      </c>
      <c r="L1021" s="97" t="str">
        <f>IF(TRIM('Ek.3-A'!F1021)&lt;&gt;"","var","yok")</f>
        <v>yok</v>
      </c>
      <c r="M1021" s="5" t="str">
        <f>IF('Ek.3-A'!F1021="", "", IF(VLOOKUP('Ek.3-A'!F1021, Veriler!D:E, 2, 0)=0, "", VLOOKUP('Ek.3-A'!F1021, Veriler!D:E, 2, 0)))</f>
        <v/>
      </c>
      <c r="N1021" s="5" t="str">
        <f>IF('Ek.3-A'!P1021="", "", 'Ek.3-A'!P1021)</f>
        <v/>
      </c>
      <c r="O1021" s="142">
        <f>'Ek.3-A'!S1021</f>
        <v>0</v>
      </c>
      <c r="P1021" s="143" t="str">
        <f>'Ek.3-A'!L1021</f>
        <v/>
      </c>
      <c r="Q1021" s="24" t="str">
        <f>'Ek.3-A'!M1021</f>
        <v/>
      </c>
      <c r="R1021" s="24">
        <f t="shared" si="219"/>
        <v>0</v>
      </c>
      <c r="S1021" s="141" t="str">
        <f t="shared" si="220"/>
        <v>H</v>
      </c>
      <c r="T1021" s="24">
        <f>IF(S1021="E",SUM($R$5:R1021),0)</f>
        <v>0</v>
      </c>
      <c r="U1021" s="143">
        <f t="shared" si="221"/>
        <v>0</v>
      </c>
    </row>
    <row r="1022" spans="1:41" x14ac:dyDescent="0.25">
      <c r="A1022" s="6">
        <v>11.22</v>
      </c>
      <c r="B1022" s="31" t="s">
        <v>90</v>
      </c>
      <c r="D1022" s="87">
        <v>291616000000</v>
      </c>
      <c r="E1022" s="3">
        <v>0.6</v>
      </c>
      <c r="T1022" s="24"/>
      <c r="U1022" s="25"/>
      <c r="AO1022" s="140">
        <f>'Ek.3-A'!L1022</f>
        <v>0</v>
      </c>
    </row>
    <row r="1023" spans="1:41" x14ac:dyDescent="0.25">
      <c r="A1023" s="6">
        <v>11.23</v>
      </c>
      <c r="B1023" s="31" t="s">
        <v>90</v>
      </c>
      <c r="D1023" s="89">
        <v>870710100000</v>
      </c>
      <c r="E1023" s="3">
        <v>0.6</v>
      </c>
      <c r="T1023" s="24"/>
      <c r="U1023" s="25"/>
    </row>
    <row r="1024" spans="1:41" x14ac:dyDescent="0.25">
      <c r="A1024" s="6">
        <v>11.24</v>
      </c>
      <c r="B1024" s="31" t="s">
        <v>90</v>
      </c>
      <c r="D1024" s="87">
        <v>870710900000</v>
      </c>
      <c r="E1024" s="3">
        <v>0.6</v>
      </c>
      <c r="T1024" s="24"/>
      <c r="U1024" s="25"/>
    </row>
    <row r="1025" spans="1:21" x14ac:dyDescent="0.25">
      <c r="A1025" s="6">
        <v>11.25</v>
      </c>
      <c r="B1025" s="31" t="s">
        <v>90</v>
      </c>
      <c r="D1025" s="89">
        <v>392099520000</v>
      </c>
      <c r="E1025" s="3">
        <v>0.6</v>
      </c>
      <c r="T1025" s="24"/>
      <c r="U1025" s="25"/>
    </row>
    <row r="1026" spans="1:21" x14ac:dyDescent="0.25">
      <c r="A1026" s="6">
        <v>11.26</v>
      </c>
      <c r="B1026" s="31" t="s">
        <v>90</v>
      </c>
      <c r="D1026" s="87">
        <v>293339990028</v>
      </c>
      <c r="E1026" s="3">
        <v>0.6</v>
      </c>
      <c r="T1026" s="24"/>
      <c r="U1026" s="25"/>
    </row>
    <row r="1027" spans="1:21" x14ac:dyDescent="0.25">
      <c r="A1027" s="6">
        <v>11.27</v>
      </c>
      <c r="B1027" s="31" t="s">
        <v>90</v>
      </c>
      <c r="D1027" s="89">
        <v>901841000012</v>
      </c>
      <c r="E1027" s="3">
        <v>0.6</v>
      </c>
      <c r="T1027" s="24"/>
      <c r="U1027" s="25"/>
    </row>
    <row r="1028" spans="1:21" x14ac:dyDescent="0.25">
      <c r="A1028" s="6">
        <v>11.28</v>
      </c>
      <c r="B1028" s="31" t="s">
        <v>90</v>
      </c>
      <c r="D1028" s="87">
        <v>854142000000</v>
      </c>
      <c r="E1028" s="3">
        <v>0.6</v>
      </c>
      <c r="T1028" s="24"/>
      <c r="U1028" s="25"/>
    </row>
    <row r="1029" spans="1:21" x14ac:dyDescent="0.25">
      <c r="A1029" s="6">
        <v>11.29</v>
      </c>
      <c r="B1029" s="31" t="s">
        <v>90</v>
      </c>
      <c r="D1029" s="89">
        <v>841582001000</v>
      </c>
      <c r="E1029" s="3">
        <v>0.6</v>
      </c>
      <c r="T1029" s="24"/>
      <c r="U1029" s="25"/>
    </row>
    <row r="1030" spans="1:21" x14ac:dyDescent="0.25">
      <c r="A1030" s="6">
        <v>11.3</v>
      </c>
      <c r="B1030" s="31" t="s">
        <v>90</v>
      </c>
      <c r="D1030" s="87">
        <v>841581001000</v>
      </c>
      <c r="E1030" s="3">
        <v>0.6</v>
      </c>
      <c r="T1030" s="24"/>
      <c r="U1030" s="25"/>
    </row>
    <row r="1031" spans="1:21" x14ac:dyDescent="0.25">
      <c r="A1031" s="6">
        <v>11.31</v>
      </c>
      <c r="B1031" s="31" t="s">
        <v>90</v>
      </c>
      <c r="D1031" s="89">
        <v>480442000000</v>
      </c>
      <c r="E1031" s="3">
        <v>0.6</v>
      </c>
      <c r="K1031" s="3">
        <f>K1021+1</f>
        <v>757</v>
      </c>
      <c r="L1031" s="97" t="str">
        <f>IF(TRIM('Ek.3-A'!F1031)&lt;&gt;"","var","yok")</f>
        <v>yok</v>
      </c>
      <c r="M1031" s="5" t="str">
        <f>IF('Ek.3-A'!F1031="", "", IF(VLOOKUP('Ek.3-A'!F1031, Veriler!D:E, 2, 0)=0, "", VLOOKUP('Ek.3-A'!F1031, Veriler!D:E, 2, 0)))</f>
        <v/>
      </c>
      <c r="N1031" s="5" t="str">
        <f>IF('Ek.3-A'!P1031="", "", 'Ek.3-A'!P1031)</f>
        <v/>
      </c>
      <c r="O1031" s="142">
        <f>'Ek.3-A'!S1031</f>
        <v>0</v>
      </c>
      <c r="P1031" s="143" t="str">
        <f>'Ek.3-A'!L1031</f>
        <v/>
      </c>
      <c r="Q1031" s="24" t="str">
        <f>'Ek.3-A'!M1031</f>
        <v/>
      </c>
      <c r="R1031" s="24">
        <f t="shared" ref="R1031:R1044" si="223">IF(L1031="var",0,IF(Q1031&lt;=0.005,Q1031,0))</f>
        <v>0</v>
      </c>
      <c r="S1031" s="141" t="str">
        <f t="shared" ref="S1031:S1044" si="224">IF(Q1031&lt;=0.005,"E","H")</f>
        <v>H</v>
      </c>
      <c r="T1031" s="24">
        <f>IF(S1031="E",SUM($R$5:R1031),0)</f>
        <v>0</v>
      </c>
      <c r="U1031" s="143">
        <f t="shared" ref="U1031:U1044" si="225">IF(T1031&lt;=0.1, O1031, IF(R1031&gt;$G$2, R1031*O1031, $G$2*O1031))</f>
        <v>0</v>
      </c>
    </row>
    <row r="1032" spans="1:21" x14ac:dyDescent="0.25">
      <c r="A1032" s="6">
        <v>11.32</v>
      </c>
      <c r="B1032" s="31" t="s">
        <v>90</v>
      </c>
      <c r="D1032" s="87">
        <v>480449000000</v>
      </c>
      <c r="E1032" s="3">
        <v>0.6</v>
      </c>
      <c r="K1032" s="3">
        <f t="shared" ref="K1032:K1044" si="226">K1031+1</f>
        <v>758</v>
      </c>
      <c r="L1032" s="97" t="str">
        <f>IF(TRIM('Ek.3-A'!F1032)&lt;&gt;"","var","yok")</f>
        <v>yok</v>
      </c>
      <c r="M1032" s="5" t="str">
        <f>IF('Ek.3-A'!F1032="", "", IF(VLOOKUP('Ek.3-A'!F1032, Veriler!D:E, 2, 0)=0, "", VLOOKUP('Ek.3-A'!F1032, Veriler!D:E, 2, 0)))</f>
        <v/>
      </c>
      <c r="N1032" s="5" t="str">
        <f>IF('Ek.3-A'!P1032="", "", 'Ek.3-A'!P1032)</f>
        <v/>
      </c>
      <c r="O1032" s="142">
        <f>'Ek.3-A'!S1032</f>
        <v>0</v>
      </c>
      <c r="P1032" s="143" t="str">
        <f>'Ek.3-A'!L1032</f>
        <v/>
      </c>
      <c r="Q1032" s="24" t="str">
        <f>'Ek.3-A'!M1032</f>
        <v/>
      </c>
      <c r="R1032" s="24">
        <f t="shared" si="223"/>
        <v>0</v>
      </c>
      <c r="S1032" s="141" t="str">
        <f t="shared" si="224"/>
        <v>H</v>
      </c>
      <c r="T1032" s="24">
        <f>IF(S1032="E",SUM($R$5:R1032),0)</f>
        <v>0</v>
      </c>
      <c r="U1032" s="143">
        <f t="shared" si="225"/>
        <v>0</v>
      </c>
    </row>
    <row r="1033" spans="1:21" x14ac:dyDescent="0.25">
      <c r="A1033" s="6">
        <v>11.33</v>
      </c>
      <c r="B1033" s="31" t="s">
        <v>90</v>
      </c>
      <c r="D1033" s="89">
        <v>480441980000</v>
      </c>
      <c r="E1033" s="3">
        <v>0.6</v>
      </c>
      <c r="K1033" s="3">
        <f t="shared" si="226"/>
        <v>759</v>
      </c>
      <c r="L1033" s="97" t="str">
        <f>IF(TRIM('Ek.3-A'!F1033)&lt;&gt;"","var","yok")</f>
        <v>yok</v>
      </c>
      <c r="M1033" s="5" t="str">
        <f>IF('Ek.3-A'!F1033="", "", IF(VLOOKUP('Ek.3-A'!F1033, Veriler!D:E, 2, 0)=0, "", VLOOKUP('Ek.3-A'!F1033, Veriler!D:E, 2, 0)))</f>
        <v/>
      </c>
      <c r="N1033" s="5" t="str">
        <f>IF('Ek.3-A'!P1033="", "", 'Ek.3-A'!P1033)</f>
        <v/>
      </c>
      <c r="O1033" s="142">
        <f>'Ek.3-A'!S1033</f>
        <v>0</v>
      </c>
      <c r="P1033" s="143" t="str">
        <f>'Ek.3-A'!L1033</f>
        <v/>
      </c>
      <c r="Q1033" s="24" t="str">
        <f>'Ek.3-A'!M1033</f>
        <v/>
      </c>
      <c r="R1033" s="24">
        <f t="shared" si="223"/>
        <v>0</v>
      </c>
      <c r="S1033" s="141" t="str">
        <f t="shared" si="224"/>
        <v>H</v>
      </c>
      <c r="T1033" s="24">
        <f>IF(S1033="E",SUM($R$5:R1033),0)</f>
        <v>0</v>
      </c>
      <c r="U1033" s="143">
        <f t="shared" si="225"/>
        <v>0</v>
      </c>
    </row>
    <row r="1034" spans="1:21" x14ac:dyDescent="0.25">
      <c r="A1034" s="6">
        <v>11.34</v>
      </c>
      <c r="B1034" s="31" t="s">
        <v>90</v>
      </c>
      <c r="D1034" s="87">
        <v>480451000000</v>
      </c>
      <c r="E1034" s="3">
        <v>0.6</v>
      </c>
      <c r="K1034" s="3">
        <f t="shared" si="226"/>
        <v>760</v>
      </c>
      <c r="L1034" s="97" t="str">
        <f>IF(TRIM('Ek.3-A'!F1034)&lt;&gt;"","var","yok")</f>
        <v>yok</v>
      </c>
      <c r="M1034" s="5" t="str">
        <f>IF('Ek.3-A'!F1034="", "", IF(VLOOKUP('Ek.3-A'!F1034, Veriler!D:E, 2, 0)=0, "", VLOOKUP('Ek.3-A'!F1034, Veriler!D:E, 2, 0)))</f>
        <v/>
      </c>
      <c r="N1034" s="5" t="str">
        <f>IF('Ek.3-A'!P1034="", "", 'Ek.3-A'!P1034)</f>
        <v/>
      </c>
      <c r="O1034" s="142">
        <f>'Ek.3-A'!S1034</f>
        <v>0</v>
      </c>
      <c r="P1034" s="143" t="str">
        <f>'Ek.3-A'!L1034</f>
        <v/>
      </c>
      <c r="Q1034" s="24" t="str">
        <f>'Ek.3-A'!M1034</f>
        <v/>
      </c>
      <c r="R1034" s="24">
        <f t="shared" si="223"/>
        <v>0</v>
      </c>
      <c r="S1034" s="141" t="str">
        <f t="shared" si="224"/>
        <v>H</v>
      </c>
      <c r="T1034" s="24">
        <f>IF(S1034="E",SUM($R$5:R1034),0)</f>
        <v>0</v>
      </c>
      <c r="U1034" s="143">
        <f t="shared" si="225"/>
        <v>0</v>
      </c>
    </row>
    <row r="1035" spans="1:21" x14ac:dyDescent="0.25">
      <c r="A1035" s="6">
        <v>11.35</v>
      </c>
      <c r="B1035" s="31" t="s">
        <v>90</v>
      </c>
      <c r="D1035" s="89">
        <v>480459100000</v>
      </c>
      <c r="E1035" s="3">
        <v>0.6</v>
      </c>
      <c r="K1035" s="3">
        <f t="shared" si="226"/>
        <v>761</v>
      </c>
      <c r="L1035" s="97" t="str">
        <f>IF(TRIM('Ek.3-A'!F1035)&lt;&gt;"","var","yok")</f>
        <v>yok</v>
      </c>
      <c r="M1035" s="5" t="str">
        <f>IF('Ek.3-A'!F1035="", "", IF(VLOOKUP('Ek.3-A'!F1035, Veriler!D:E, 2, 0)=0, "", VLOOKUP('Ek.3-A'!F1035, Veriler!D:E, 2, 0)))</f>
        <v/>
      </c>
      <c r="N1035" s="5" t="str">
        <f>IF('Ek.3-A'!P1035="", "", 'Ek.3-A'!P1035)</f>
        <v/>
      </c>
      <c r="O1035" s="142">
        <f>'Ek.3-A'!S1035</f>
        <v>0</v>
      </c>
      <c r="P1035" s="143" t="str">
        <f>'Ek.3-A'!L1035</f>
        <v/>
      </c>
      <c r="Q1035" s="24" t="str">
        <f>'Ek.3-A'!M1035</f>
        <v/>
      </c>
      <c r="R1035" s="24">
        <f t="shared" si="223"/>
        <v>0</v>
      </c>
      <c r="S1035" s="141" t="str">
        <f t="shared" si="224"/>
        <v>H</v>
      </c>
      <c r="T1035" s="24">
        <f>IF(S1035="E",SUM($R$5:R1035),0)</f>
        <v>0</v>
      </c>
      <c r="U1035" s="143">
        <f t="shared" si="225"/>
        <v>0</v>
      </c>
    </row>
    <row r="1036" spans="1:21" x14ac:dyDescent="0.25">
      <c r="A1036" s="6">
        <v>11.36</v>
      </c>
      <c r="B1036" s="31" t="s">
        <v>90</v>
      </c>
      <c r="D1036" s="87">
        <v>480459900000</v>
      </c>
      <c r="E1036" s="3">
        <v>0.6</v>
      </c>
      <c r="K1036" s="3">
        <f t="shared" si="226"/>
        <v>762</v>
      </c>
      <c r="L1036" s="97" t="str">
        <f>IF(TRIM('Ek.3-A'!F1036)&lt;&gt;"","var","yok")</f>
        <v>yok</v>
      </c>
      <c r="M1036" s="5" t="str">
        <f>IF('Ek.3-A'!F1036="", "", IF(VLOOKUP('Ek.3-A'!F1036, Veriler!D:E, 2, 0)=0, "", VLOOKUP('Ek.3-A'!F1036, Veriler!D:E, 2, 0)))</f>
        <v/>
      </c>
      <c r="N1036" s="5" t="str">
        <f>IF('Ek.3-A'!P1036="", "", 'Ek.3-A'!P1036)</f>
        <v/>
      </c>
      <c r="O1036" s="142">
        <f>'Ek.3-A'!S1036</f>
        <v>0</v>
      </c>
      <c r="P1036" s="143" t="str">
        <f>'Ek.3-A'!L1036</f>
        <v/>
      </c>
      <c r="Q1036" s="24" t="str">
        <f>'Ek.3-A'!M1036</f>
        <v/>
      </c>
      <c r="R1036" s="24">
        <f t="shared" si="223"/>
        <v>0</v>
      </c>
      <c r="S1036" s="141" t="str">
        <f t="shared" si="224"/>
        <v>H</v>
      </c>
      <c r="T1036" s="24">
        <f>IF(S1036="E",SUM($R$5:R1036),0)</f>
        <v>0</v>
      </c>
      <c r="U1036" s="143">
        <f t="shared" si="225"/>
        <v>0</v>
      </c>
    </row>
    <row r="1037" spans="1:21" x14ac:dyDescent="0.25">
      <c r="A1037" s="6">
        <v>11.37</v>
      </c>
      <c r="B1037" s="31" t="s">
        <v>90</v>
      </c>
      <c r="D1037" s="89">
        <v>480452000000</v>
      </c>
      <c r="E1037" s="3">
        <v>0.6</v>
      </c>
      <c r="K1037" s="3">
        <f t="shared" si="226"/>
        <v>763</v>
      </c>
      <c r="L1037" s="97" t="str">
        <f>IF(TRIM('Ek.3-A'!F1037)&lt;&gt;"","var","yok")</f>
        <v>yok</v>
      </c>
      <c r="M1037" s="5" t="str">
        <f>IF('Ek.3-A'!F1037="", "", IF(VLOOKUP('Ek.3-A'!F1037, Veriler!D:E, 2, 0)=0, "", VLOOKUP('Ek.3-A'!F1037, Veriler!D:E, 2, 0)))</f>
        <v/>
      </c>
      <c r="N1037" s="5" t="str">
        <f>IF('Ek.3-A'!P1037="", "", 'Ek.3-A'!P1037)</f>
        <v/>
      </c>
      <c r="O1037" s="142">
        <f>'Ek.3-A'!S1037</f>
        <v>0</v>
      </c>
      <c r="P1037" s="143" t="str">
        <f>'Ek.3-A'!L1037</f>
        <v/>
      </c>
      <c r="Q1037" s="24" t="str">
        <f>'Ek.3-A'!M1037</f>
        <v/>
      </c>
      <c r="R1037" s="24">
        <f t="shared" si="223"/>
        <v>0</v>
      </c>
      <c r="S1037" s="141" t="str">
        <f t="shared" si="224"/>
        <v>H</v>
      </c>
      <c r="T1037" s="24">
        <f>IF(S1037="E",SUM($R$5:R1037),0)</f>
        <v>0</v>
      </c>
      <c r="U1037" s="143">
        <f t="shared" si="225"/>
        <v>0</v>
      </c>
    </row>
    <row r="1038" spans="1:21" x14ac:dyDescent="0.25">
      <c r="A1038" s="6">
        <v>11.38</v>
      </c>
      <c r="B1038" s="31" t="s">
        <v>90</v>
      </c>
      <c r="D1038" s="87">
        <v>480431510000</v>
      </c>
      <c r="E1038" s="3">
        <v>0.6</v>
      </c>
      <c r="K1038" s="3">
        <f t="shared" si="226"/>
        <v>764</v>
      </c>
      <c r="L1038" s="97" t="str">
        <f>IF(TRIM('Ek.3-A'!F1038)&lt;&gt;"","var","yok")</f>
        <v>yok</v>
      </c>
      <c r="M1038" s="5" t="str">
        <f>IF('Ek.3-A'!F1038="", "", IF(VLOOKUP('Ek.3-A'!F1038, Veriler!D:E, 2, 0)=0, "", VLOOKUP('Ek.3-A'!F1038, Veriler!D:E, 2, 0)))</f>
        <v/>
      </c>
      <c r="N1038" s="5" t="str">
        <f>IF('Ek.3-A'!P1038="", "", 'Ek.3-A'!P1038)</f>
        <v/>
      </c>
      <c r="O1038" s="142">
        <f>'Ek.3-A'!S1038</f>
        <v>0</v>
      </c>
      <c r="P1038" s="143" t="str">
        <f>'Ek.3-A'!L1038</f>
        <v/>
      </c>
      <c r="Q1038" s="24" t="str">
        <f>'Ek.3-A'!M1038</f>
        <v/>
      </c>
      <c r="R1038" s="24">
        <f t="shared" si="223"/>
        <v>0</v>
      </c>
      <c r="S1038" s="141" t="str">
        <f t="shared" si="224"/>
        <v>H</v>
      </c>
      <c r="T1038" s="24">
        <f>IF(S1038="E",SUM($R$5:R1038),0)</f>
        <v>0</v>
      </c>
      <c r="U1038" s="143">
        <f t="shared" si="225"/>
        <v>0</v>
      </c>
    </row>
    <row r="1039" spans="1:21" x14ac:dyDescent="0.25">
      <c r="A1039" s="6">
        <v>11.39</v>
      </c>
      <c r="B1039" s="31" t="s">
        <v>90</v>
      </c>
      <c r="D1039" s="89">
        <v>481032100000</v>
      </c>
      <c r="E1039" s="3">
        <v>0.6</v>
      </c>
      <c r="K1039" s="3">
        <f t="shared" si="226"/>
        <v>765</v>
      </c>
      <c r="L1039" s="97" t="str">
        <f>IF(TRIM('Ek.3-A'!F1039)&lt;&gt;"","var","yok")</f>
        <v>yok</v>
      </c>
      <c r="M1039" s="5" t="str">
        <f>IF('Ek.3-A'!F1039="", "", IF(VLOOKUP('Ek.3-A'!F1039, Veriler!D:E, 2, 0)=0, "", VLOOKUP('Ek.3-A'!F1039, Veriler!D:E, 2, 0)))</f>
        <v/>
      </c>
      <c r="N1039" s="5" t="str">
        <f>IF('Ek.3-A'!P1039="", "", 'Ek.3-A'!P1039)</f>
        <v/>
      </c>
      <c r="O1039" s="142">
        <f>'Ek.3-A'!S1039</f>
        <v>0</v>
      </c>
      <c r="P1039" s="143" t="str">
        <f>'Ek.3-A'!L1039</f>
        <v/>
      </c>
      <c r="Q1039" s="24" t="str">
        <f>'Ek.3-A'!M1039</f>
        <v/>
      </c>
      <c r="R1039" s="24">
        <f t="shared" si="223"/>
        <v>0</v>
      </c>
      <c r="S1039" s="141" t="str">
        <f t="shared" si="224"/>
        <v>H</v>
      </c>
      <c r="T1039" s="24">
        <f>IF(S1039="E",SUM($R$5:R1039),0)</f>
        <v>0</v>
      </c>
      <c r="U1039" s="143">
        <f t="shared" si="225"/>
        <v>0</v>
      </c>
    </row>
    <row r="1040" spans="1:21" x14ac:dyDescent="0.25">
      <c r="A1040" s="6">
        <v>11.4</v>
      </c>
      <c r="B1040" s="31" t="s">
        <v>90</v>
      </c>
      <c r="D1040" s="87">
        <v>481031000000</v>
      </c>
      <c r="E1040" s="3">
        <v>0.6</v>
      </c>
      <c r="K1040" s="3">
        <f t="shared" si="226"/>
        <v>766</v>
      </c>
      <c r="L1040" s="97" t="str">
        <f>IF(TRIM('Ek.3-A'!F1040)&lt;&gt;"","var","yok")</f>
        <v>yok</v>
      </c>
      <c r="M1040" s="5" t="str">
        <f>IF('Ek.3-A'!F1040="", "", IF(VLOOKUP('Ek.3-A'!F1040, Veriler!D:E, 2, 0)=0, "", VLOOKUP('Ek.3-A'!F1040, Veriler!D:E, 2, 0)))</f>
        <v/>
      </c>
      <c r="N1040" s="5" t="str">
        <f>IF('Ek.3-A'!P1040="", "", 'Ek.3-A'!P1040)</f>
        <v/>
      </c>
      <c r="O1040" s="142">
        <f>'Ek.3-A'!S1040</f>
        <v>0</v>
      </c>
      <c r="P1040" s="143" t="str">
        <f>'Ek.3-A'!L1040</f>
        <v/>
      </c>
      <c r="Q1040" s="24" t="str">
        <f>'Ek.3-A'!M1040</f>
        <v/>
      </c>
      <c r="R1040" s="24">
        <f t="shared" si="223"/>
        <v>0</v>
      </c>
      <c r="S1040" s="141" t="str">
        <f t="shared" si="224"/>
        <v>H</v>
      </c>
      <c r="T1040" s="24">
        <f>IF(S1040="E",SUM($R$5:R1040),0)</f>
        <v>0</v>
      </c>
      <c r="U1040" s="143">
        <f t="shared" si="225"/>
        <v>0</v>
      </c>
    </row>
    <row r="1041" spans="1:21" x14ac:dyDescent="0.25">
      <c r="A1041" s="6">
        <v>11.41</v>
      </c>
      <c r="B1041" s="31" t="s">
        <v>90</v>
      </c>
      <c r="D1041" s="89">
        <v>481032900000</v>
      </c>
      <c r="E1041" s="3">
        <v>0.6</v>
      </c>
      <c r="K1041" s="3">
        <f t="shared" si="226"/>
        <v>767</v>
      </c>
      <c r="L1041" s="97" t="str">
        <f>IF(TRIM('Ek.3-A'!F1041)&lt;&gt;"","var","yok")</f>
        <v>yok</v>
      </c>
      <c r="M1041" s="5" t="str">
        <f>IF('Ek.3-A'!F1041="", "", IF(VLOOKUP('Ek.3-A'!F1041, Veriler!D:E, 2, 0)=0, "", VLOOKUP('Ek.3-A'!F1041, Veriler!D:E, 2, 0)))</f>
        <v/>
      </c>
      <c r="N1041" s="5" t="str">
        <f>IF('Ek.3-A'!P1041="", "", 'Ek.3-A'!P1041)</f>
        <v/>
      </c>
      <c r="O1041" s="142">
        <f>'Ek.3-A'!S1041</f>
        <v>0</v>
      </c>
      <c r="P1041" s="143" t="str">
        <f>'Ek.3-A'!L1041</f>
        <v/>
      </c>
      <c r="Q1041" s="24" t="str">
        <f>'Ek.3-A'!M1041</f>
        <v/>
      </c>
      <c r="R1041" s="24">
        <f t="shared" si="223"/>
        <v>0</v>
      </c>
      <c r="S1041" s="141" t="str">
        <f t="shared" si="224"/>
        <v>H</v>
      </c>
      <c r="T1041" s="24">
        <f>IF(S1041="E",SUM($R$5:R1041),0)</f>
        <v>0</v>
      </c>
      <c r="U1041" s="143">
        <f t="shared" si="225"/>
        <v>0</v>
      </c>
    </row>
    <row r="1042" spans="1:21" x14ac:dyDescent="0.25">
      <c r="A1042" s="6">
        <v>11.42</v>
      </c>
      <c r="B1042" s="31" t="s">
        <v>90</v>
      </c>
      <c r="D1042" s="87">
        <v>480419900000</v>
      </c>
      <c r="E1042" s="3">
        <v>0.6</v>
      </c>
      <c r="K1042" s="3">
        <f t="shared" si="226"/>
        <v>768</v>
      </c>
      <c r="L1042" s="97" t="str">
        <f>IF(TRIM('Ek.3-A'!F1042)&lt;&gt;"","var","yok")</f>
        <v>yok</v>
      </c>
      <c r="M1042" s="5" t="str">
        <f>IF('Ek.3-A'!F1042="", "", IF(VLOOKUP('Ek.3-A'!F1042, Veriler!D:E, 2, 0)=0, "", VLOOKUP('Ek.3-A'!F1042, Veriler!D:E, 2, 0)))</f>
        <v/>
      </c>
      <c r="N1042" s="5" t="str">
        <f>IF('Ek.3-A'!P1042="", "", 'Ek.3-A'!P1042)</f>
        <v/>
      </c>
      <c r="O1042" s="142">
        <f>'Ek.3-A'!S1042</f>
        <v>0</v>
      </c>
      <c r="P1042" s="143" t="str">
        <f>'Ek.3-A'!L1042</f>
        <v/>
      </c>
      <c r="Q1042" s="24" t="str">
        <f>'Ek.3-A'!M1042</f>
        <v/>
      </c>
      <c r="R1042" s="24">
        <f t="shared" si="223"/>
        <v>0</v>
      </c>
      <c r="S1042" s="141" t="str">
        <f t="shared" si="224"/>
        <v>H</v>
      </c>
      <c r="T1042" s="24">
        <f>IF(S1042="E",SUM($R$5:R1042),0)</f>
        <v>0</v>
      </c>
      <c r="U1042" s="143">
        <f t="shared" si="225"/>
        <v>0</v>
      </c>
    </row>
    <row r="1043" spans="1:21" x14ac:dyDescent="0.25">
      <c r="A1043" s="6">
        <v>11.43</v>
      </c>
      <c r="B1043" s="31" t="s">
        <v>90</v>
      </c>
      <c r="D1043" s="89">
        <v>480419300000</v>
      </c>
      <c r="E1043" s="3">
        <v>0.6</v>
      </c>
      <c r="K1043" s="3">
        <f t="shared" si="226"/>
        <v>769</v>
      </c>
      <c r="L1043" s="97" t="str">
        <f>IF(TRIM('Ek.3-A'!F1043)&lt;&gt;"","var","yok")</f>
        <v>yok</v>
      </c>
      <c r="M1043" s="5" t="str">
        <f>IF('Ek.3-A'!F1043="", "", IF(VLOOKUP('Ek.3-A'!F1043, Veriler!D:E, 2, 0)=0, "", VLOOKUP('Ek.3-A'!F1043, Veriler!D:E, 2, 0)))</f>
        <v/>
      </c>
      <c r="N1043" s="5" t="str">
        <f>IF('Ek.3-A'!P1043="", "", 'Ek.3-A'!P1043)</f>
        <v/>
      </c>
      <c r="O1043" s="142">
        <f>'Ek.3-A'!S1043</f>
        <v>0</v>
      </c>
      <c r="P1043" s="143" t="str">
        <f>'Ek.3-A'!L1043</f>
        <v/>
      </c>
      <c r="Q1043" s="24" t="str">
        <f>'Ek.3-A'!M1043</f>
        <v/>
      </c>
      <c r="R1043" s="24">
        <f t="shared" si="223"/>
        <v>0</v>
      </c>
      <c r="S1043" s="141" t="str">
        <f t="shared" si="224"/>
        <v>H</v>
      </c>
      <c r="T1043" s="24">
        <f>IF(S1043="E",SUM($R$5:R1043),0)</f>
        <v>0</v>
      </c>
      <c r="U1043" s="143">
        <f t="shared" si="225"/>
        <v>0</v>
      </c>
    </row>
    <row r="1044" spans="1:21" x14ac:dyDescent="0.25">
      <c r="A1044" s="6">
        <v>11.44</v>
      </c>
      <c r="B1044" s="31" t="s">
        <v>90</v>
      </c>
      <c r="D1044" s="87">
        <v>480411900012</v>
      </c>
      <c r="E1044" s="3">
        <v>0.6</v>
      </c>
      <c r="K1044" s="3">
        <f t="shared" si="226"/>
        <v>770</v>
      </c>
      <c r="L1044" s="97" t="str">
        <f>IF(TRIM('Ek.3-A'!F1044)&lt;&gt;"","var","yok")</f>
        <v>yok</v>
      </c>
      <c r="M1044" s="5" t="str">
        <f>IF('Ek.3-A'!F1044="", "", IF(VLOOKUP('Ek.3-A'!F1044, Veriler!D:E, 2, 0)=0, "", VLOOKUP('Ek.3-A'!F1044, Veriler!D:E, 2, 0)))</f>
        <v/>
      </c>
      <c r="N1044" s="5" t="str">
        <f>IF('Ek.3-A'!P1044="", "", 'Ek.3-A'!P1044)</f>
        <v/>
      </c>
      <c r="O1044" s="142">
        <f>'Ek.3-A'!S1044</f>
        <v>0</v>
      </c>
      <c r="P1044" s="143" t="str">
        <f>'Ek.3-A'!L1044</f>
        <v/>
      </c>
      <c r="Q1044" s="24" t="str">
        <f>'Ek.3-A'!M1044</f>
        <v/>
      </c>
      <c r="R1044" s="24">
        <f t="shared" si="223"/>
        <v>0</v>
      </c>
      <c r="S1044" s="141" t="str">
        <f t="shared" si="224"/>
        <v>H</v>
      </c>
      <c r="T1044" s="24">
        <f>IF(S1044="E",SUM($R$5:R1044),0)</f>
        <v>0</v>
      </c>
      <c r="U1044" s="143">
        <f t="shared" si="225"/>
        <v>0</v>
      </c>
    </row>
    <row r="1045" spans="1:21" x14ac:dyDescent="0.25">
      <c r="A1045" s="6">
        <v>11.45</v>
      </c>
      <c r="B1045" s="31" t="s">
        <v>90</v>
      </c>
      <c r="D1045" s="89">
        <v>480411900011</v>
      </c>
      <c r="E1045" s="3">
        <v>0.6</v>
      </c>
      <c r="L1045" s="97"/>
      <c r="M1045" s="5"/>
      <c r="N1045" s="5"/>
      <c r="O1045" s="5"/>
      <c r="Q1045" s="23"/>
      <c r="T1045" s="24"/>
      <c r="U1045" s="25"/>
    </row>
    <row r="1046" spans="1:21" x14ac:dyDescent="0.25">
      <c r="A1046" s="6">
        <v>11.46</v>
      </c>
      <c r="B1046" s="31" t="s">
        <v>90</v>
      </c>
      <c r="D1046" s="87">
        <v>480411900013</v>
      </c>
      <c r="E1046" s="3">
        <v>0.6</v>
      </c>
      <c r="K1046" s="3">
        <f>K1044+1</f>
        <v>771</v>
      </c>
      <c r="L1046" s="97" t="str">
        <f>IF(TRIM('Ek.3-A'!F1046)&lt;&gt;"","var","yok")</f>
        <v>yok</v>
      </c>
      <c r="M1046" s="5" t="str">
        <f>IF('Ek.3-A'!F1046="", "", IF(VLOOKUP('Ek.3-A'!F1046, Veriler!D:E, 2, 0)=0, "", VLOOKUP('Ek.3-A'!F1046, Veriler!D:E, 2, 0)))</f>
        <v/>
      </c>
      <c r="N1046" s="5" t="str">
        <f>IF('Ek.3-A'!P1046="", "", 'Ek.3-A'!P1046)</f>
        <v/>
      </c>
      <c r="O1046" s="142">
        <f>'Ek.3-A'!S1046</f>
        <v>0</v>
      </c>
      <c r="P1046" s="143" t="str">
        <f>'Ek.3-A'!L1046</f>
        <v/>
      </c>
      <c r="Q1046" s="24" t="str">
        <f>'Ek.3-A'!M1046</f>
        <v/>
      </c>
      <c r="R1046" s="24">
        <f t="shared" ref="R1046:R1059" si="227">IF(L1046="var",0,IF(Q1046&lt;=0.005,Q1046,0))</f>
        <v>0</v>
      </c>
      <c r="S1046" s="141" t="str">
        <f t="shared" ref="S1046:S1059" si="228">IF(Q1046&lt;=0.005,"E","H")</f>
        <v>H</v>
      </c>
      <c r="T1046" s="24">
        <f>IF(S1046="E",SUM($R$5:R1046),0)</f>
        <v>0</v>
      </c>
      <c r="U1046" s="143">
        <f t="shared" ref="U1046:U1059" si="229">IF(T1046&lt;=0.1, O1046, IF(R1046&gt;$G$2, R1046*O1046, $G$2*O1046))</f>
        <v>0</v>
      </c>
    </row>
    <row r="1047" spans="1:21" x14ac:dyDescent="0.25">
      <c r="A1047" s="6">
        <v>11.47</v>
      </c>
      <c r="B1047" s="31" t="s">
        <v>90</v>
      </c>
      <c r="D1047" s="89">
        <v>480419120000</v>
      </c>
      <c r="E1047" s="3">
        <v>0.6</v>
      </c>
      <c r="K1047" s="3">
        <f t="shared" ref="K1047:K1059" si="230">K1046+1</f>
        <v>772</v>
      </c>
      <c r="L1047" s="97" t="str">
        <f>IF(TRIM('Ek.3-A'!F1047)&lt;&gt;"","var","yok")</f>
        <v>yok</v>
      </c>
      <c r="M1047" s="5" t="str">
        <f>IF('Ek.3-A'!F1047="", "", IF(VLOOKUP('Ek.3-A'!F1047, Veriler!D:E, 2, 0)=0, "", VLOOKUP('Ek.3-A'!F1047, Veriler!D:E, 2, 0)))</f>
        <v/>
      </c>
      <c r="N1047" s="5" t="str">
        <f>IF('Ek.3-A'!P1047="", "", 'Ek.3-A'!P1047)</f>
        <v/>
      </c>
      <c r="O1047" s="142">
        <f>'Ek.3-A'!S1047</f>
        <v>0</v>
      </c>
      <c r="P1047" s="143" t="str">
        <f>'Ek.3-A'!L1047</f>
        <v/>
      </c>
      <c r="Q1047" s="24" t="str">
        <f>'Ek.3-A'!M1047</f>
        <v/>
      </c>
      <c r="R1047" s="24">
        <f t="shared" si="227"/>
        <v>0</v>
      </c>
      <c r="S1047" s="141" t="str">
        <f t="shared" si="228"/>
        <v>H</v>
      </c>
      <c r="T1047" s="24">
        <f>IF(S1047="E",SUM($R$5:R1047),0)</f>
        <v>0</v>
      </c>
      <c r="U1047" s="143">
        <f t="shared" si="229"/>
        <v>0</v>
      </c>
    </row>
    <row r="1048" spans="1:21" x14ac:dyDescent="0.25">
      <c r="A1048" s="6">
        <v>11.48</v>
      </c>
      <c r="B1048" s="31" t="s">
        <v>90</v>
      </c>
      <c r="D1048" s="87">
        <v>480419190000</v>
      </c>
      <c r="E1048" s="3">
        <v>0.6</v>
      </c>
      <c r="K1048" s="3">
        <f t="shared" si="230"/>
        <v>773</v>
      </c>
      <c r="L1048" s="97" t="str">
        <f>IF(TRIM('Ek.3-A'!F1048)&lt;&gt;"","var","yok")</f>
        <v>yok</v>
      </c>
      <c r="M1048" s="5" t="str">
        <f>IF('Ek.3-A'!F1048="", "", IF(VLOOKUP('Ek.3-A'!F1048, Veriler!D:E, 2, 0)=0, "", VLOOKUP('Ek.3-A'!F1048, Veriler!D:E, 2, 0)))</f>
        <v/>
      </c>
      <c r="N1048" s="5" t="str">
        <f>IF('Ek.3-A'!P1048="", "", 'Ek.3-A'!P1048)</f>
        <v/>
      </c>
      <c r="O1048" s="142">
        <f>'Ek.3-A'!S1048</f>
        <v>0</v>
      </c>
      <c r="P1048" s="143" t="str">
        <f>'Ek.3-A'!L1048</f>
        <v/>
      </c>
      <c r="Q1048" s="24" t="str">
        <f>'Ek.3-A'!M1048</f>
        <v/>
      </c>
      <c r="R1048" s="24">
        <f t="shared" si="227"/>
        <v>0</v>
      </c>
      <c r="S1048" s="141" t="str">
        <f t="shared" si="228"/>
        <v>H</v>
      </c>
      <c r="T1048" s="24">
        <f>IF(S1048="E",SUM($R$5:R1048),0)</f>
        <v>0</v>
      </c>
      <c r="U1048" s="143">
        <f t="shared" si="229"/>
        <v>0</v>
      </c>
    </row>
    <row r="1049" spans="1:21" x14ac:dyDescent="0.25">
      <c r="A1049" s="6">
        <v>11.49</v>
      </c>
      <c r="B1049" s="31" t="s">
        <v>90</v>
      </c>
      <c r="D1049" s="89">
        <v>480411150000</v>
      </c>
      <c r="E1049" s="3">
        <v>0.6</v>
      </c>
      <c r="K1049" s="3">
        <f t="shared" si="230"/>
        <v>774</v>
      </c>
      <c r="L1049" s="97" t="str">
        <f>IF(TRIM('Ek.3-A'!F1049)&lt;&gt;"","var","yok")</f>
        <v>yok</v>
      </c>
      <c r="M1049" s="5" t="str">
        <f>IF('Ek.3-A'!F1049="", "", IF(VLOOKUP('Ek.3-A'!F1049, Veriler!D:E, 2, 0)=0, "", VLOOKUP('Ek.3-A'!F1049, Veriler!D:E, 2, 0)))</f>
        <v/>
      </c>
      <c r="N1049" s="5" t="str">
        <f>IF('Ek.3-A'!P1049="", "", 'Ek.3-A'!P1049)</f>
        <v/>
      </c>
      <c r="O1049" s="142">
        <f>'Ek.3-A'!S1049</f>
        <v>0</v>
      </c>
      <c r="P1049" s="143" t="str">
        <f>'Ek.3-A'!L1049</f>
        <v/>
      </c>
      <c r="Q1049" s="24" t="str">
        <f>'Ek.3-A'!M1049</f>
        <v/>
      </c>
      <c r="R1049" s="24">
        <f t="shared" si="227"/>
        <v>0</v>
      </c>
      <c r="S1049" s="141" t="str">
        <f t="shared" si="228"/>
        <v>H</v>
      </c>
      <c r="T1049" s="24">
        <f>IF(S1049="E",SUM($R$5:R1049),0)</f>
        <v>0</v>
      </c>
      <c r="U1049" s="143">
        <f t="shared" si="229"/>
        <v>0</v>
      </c>
    </row>
    <row r="1050" spans="1:21" x14ac:dyDescent="0.25">
      <c r="A1050" s="6">
        <v>11.5</v>
      </c>
      <c r="B1050" s="31" t="s">
        <v>90</v>
      </c>
      <c r="D1050" s="87">
        <v>441875000000</v>
      </c>
      <c r="E1050" s="3">
        <v>0.6</v>
      </c>
      <c r="K1050" s="3">
        <f t="shared" si="230"/>
        <v>775</v>
      </c>
      <c r="L1050" s="97" t="str">
        <f>IF(TRIM('Ek.3-A'!F1050)&lt;&gt;"","var","yok")</f>
        <v>yok</v>
      </c>
      <c r="M1050" s="5" t="str">
        <f>IF('Ek.3-A'!F1050="", "", IF(VLOOKUP('Ek.3-A'!F1050, Veriler!D:E, 2, 0)=0, "", VLOOKUP('Ek.3-A'!F1050, Veriler!D:E, 2, 0)))</f>
        <v/>
      </c>
      <c r="N1050" s="5" t="str">
        <f>IF('Ek.3-A'!P1050="", "", 'Ek.3-A'!P1050)</f>
        <v/>
      </c>
      <c r="O1050" s="142">
        <f>'Ek.3-A'!S1050</f>
        <v>0</v>
      </c>
      <c r="P1050" s="143" t="str">
        <f>'Ek.3-A'!L1050</f>
        <v/>
      </c>
      <c r="Q1050" s="24" t="str">
        <f>'Ek.3-A'!M1050</f>
        <v/>
      </c>
      <c r="R1050" s="24">
        <f t="shared" si="227"/>
        <v>0</v>
      </c>
      <c r="S1050" s="141" t="str">
        <f t="shared" si="228"/>
        <v>H</v>
      </c>
      <c r="T1050" s="24">
        <f>IF(S1050="E",SUM($R$5:R1050),0)</f>
        <v>0</v>
      </c>
      <c r="U1050" s="143">
        <f t="shared" si="229"/>
        <v>0</v>
      </c>
    </row>
    <row r="1051" spans="1:21" x14ac:dyDescent="0.25">
      <c r="A1051" s="6">
        <v>11.51</v>
      </c>
      <c r="B1051" s="31" t="s">
        <v>90</v>
      </c>
      <c r="D1051" s="89">
        <v>441873900000</v>
      </c>
      <c r="E1051" s="3">
        <v>0.6</v>
      </c>
      <c r="K1051" s="3">
        <f t="shared" si="230"/>
        <v>776</v>
      </c>
      <c r="L1051" s="97" t="str">
        <f>IF(TRIM('Ek.3-A'!F1051)&lt;&gt;"","var","yok")</f>
        <v>yok</v>
      </c>
      <c r="M1051" s="5" t="str">
        <f>IF('Ek.3-A'!F1051="", "", IF(VLOOKUP('Ek.3-A'!F1051, Veriler!D:E, 2, 0)=0, "", VLOOKUP('Ek.3-A'!F1051, Veriler!D:E, 2, 0)))</f>
        <v/>
      </c>
      <c r="N1051" s="5" t="str">
        <f>IF('Ek.3-A'!P1051="", "", 'Ek.3-A'!P1051)</f>
        <v/>
      </c>
      <c r="O1051" s="142">
        <f>'Ek.3-A'!S1051</f>
        <v>0</v>
      </c>
      <c r="P1051" s="143" t="str">
        <f>'Ek.3-A'!L1051</f>
        <v/>
      </c>
      <c r="Q1051" s="24" t="str">
        <f>'Ek.3-A'!M1051</f>
        <v/>
      </c>
      <c r="R1051" s="24">
        <f t="shared" si="227"/>
        <v>0</v>
      </c>
      <c r="S1051" s="141" t="str">
        <f t="shared" si="228"/>
        <v>H</v>
      </c>
      <c r="T1051" s="24">
        <f>IF(S1051="E",SUM($R$5:R1051),0)</f>
        <v>0</v>
      </c>
      <c r="U1051" s="143">
        <f t="shared" si="229"/>
        <v>0</v>
      </c>
    </row>
    <row r="1052" spans="1:21" x14ac:dyDescent="0.25">
      <c r="A1052" s="6">
        <v>11.52</v>
      </c>
      <c r="B1052" s="31" t="s">
        <v>90</v>
      </c>
      <c r="D1052" s="87">
        <v>441879000000</v>
      </c>
      <c r="E1052" s="3">
        <v>0.6</v>
      </c>
      <c r="K1052" s="3">
        <f t="shared" si="230"/>
        <v>777</v>
      </c>
      <c r="L1052" s="97" t="str">
        <f>IF(TRIM('Ek.3-A'!F1052)&lt;&gt;"","var","yok")</f>
        <v>yok</v>
      </c>
      <c r="M1052" s="5" t="str">
        <f>IF('Ek.3-A'!F1052="", "", IF(VLOOKUP('Ek.3-A'!F1052, Veriler!D:E, 2, 0)=0, "", VLOOKUP('Ek.3-A'!F1052, Veriler!D:E, 2, 0)))</f>
        <v/>
      </c>
      <c r="N1052" s="5" t="str">
        <f>IF('Ek.3-A'!P1052="", "", 'Ek.3-A'!P1052)</f>
        <v/>
      </c>
      <c r="O1052" s="142">
        <f>'Ek.3-A'!S1052</f>
        <v>0</v>
      </c>
      <c r="P1052" s="143" t="str">
        <f>'Ek.3-A'!L1052</f>
        <v/>
      </c>
      <c r="Q1052" s="24" t="str">
        <f>'Ek.3-A'!M1052</f>
        <v/>
      </c>
      <c r="R1052" s="24">
        <f t="shared" si="227"/>
        <v>0</v>
      </c>
      <c r="S1052" s="141" t="str">
        <f t="shared" si="228"/>
        <v>H</v>
      </c>
      <c r="T1052" s="24">
        <f>IF(S1052="E",SUM($R$5:R1052),0)</f>
        <v>0</v>
      </c>
      <c r="U1052" s="143">
        <f t="shared" si="229"/>
        <v>0</v>
      </c>
    </row>
    <row r="1053" spans="1:21" x14ac:dyDescent="0.25">
      <c r="A1053" s="6">
        <v>11.53</v>
      </c>
      <c r="B1053" s="31" t="s">
        <v>90</v>
      </c>
      <c r="D1053" s="89">
        <v>291100009011</v>
      </c>
      <c r="E1053" s="3">
        <v>0.6</v>
      </c>
      <c r="K1053" s="3">
        <f t="shared" si="230"/>
        <v>778</v>
      </c>
      <c r="L1053" s="97" t="str">
        <f>IF(TRIM('Ek.3-A'!F1053)&lt;&gt;"","var","yok")</f>
        <v>yok</v>
      </c>
      <c r="M1053" s="5" t="str">
        <f>IF('Ek.3-A'!F1053="", "", IF(VLOOKUP('Ek.3-A'!F1053, Veriler!D:E, 2, 0)=0, "", VLOOKUP('Ek.3-A'!F1053, Veriler!D:E, 2, 0)))</f>
        <v/>
      </c>
      <c r="N1053" s="5" t="str">
        <f>IF('Ek.3-A'!P1053="", "", 'Ek.3-A'!P1053)</f>
        <v/>
      </c>
      <c r="O1053" s="142">
        <f>'Ek.3-A'!S1053</f>
        <v>0</v>
      </c>
      <c r="P1053" s="143" t="str">
        <f>'Ek.3-A'!L1053</f>
        <v/>
      </c>
      <c r="Q1053" s="24" t="str">
        <f>'Ek.3-A'!M1053</f>
        <v/>
      </c>
      <c r="R1053" s="24">
        <f t="shared" si="227"/>
        <v>0</v>
      </c>
      <c r="S1053" s="141" t="str">
        <f t="shared" si="228"/>
        <v>H</v>
      </c>
      <c r="T1053" s="24">
        <f>IF(S1053="E",SUM($R$5:R1053),0)</f>
        <v>0</v>
      </c>
      <c r="U1053" s="143">
        <f t="shared" si="229"/>
        <v>0</v>
      </c>
    </row>
    <row r="1054" spans="1:21" x14ac:dyDescent="0.25">
      <c r="A1054" s="6">
        <v>11.54</v>
      </c>
      <c r="B1054" s="31" t="s">
        <v>90</v>
      </c>
      <c r="D1054" s="87">
        <v>390721000000</v>
      </c>
      <c r="E1054" s="3">
        <v>0.6</v>
      </c>
      <c r="K1054" s="3">
        <f t="shared" si="230"/>
        <v>779</v>
      </c>
      <c r="L1054" s="97" t="str">
        <f>IF(TRIM('Ek.3-A'!F1054)&lt;&gt;"","var","yok")</f>
        <v>yok</v>
      </c>
      <c r="M1054" s="5" t="str">
        <f>IF('Ek.3-A'!F1054="", "", IF(VLOOKUP('Ek.3-A'!F1054, Veriler!D:E, 2, 0)=0, "", VLOOKUP('Ek.3-A'!F1054, Veriler!D:E, 2, 0)))</f>
        <v/>
      </c>
      <c r="N1054" s="5" t="str">
        <f>IF('Ek.3-A'!P1054="", "", 'Ek.3-A'!P1054)</f>
        <v/>
      </c>
      <c r="O1054" s="142">
        <f>'Ek.3-A'!S1054</f>
        <v>0</v>
      </c>
      <c r="P1054" s="143" t="str">
        <f>'Ek.3-A'!L1054</f>
        <v/>
      </c>
      <c r="Q1054" s="24" t="str">
        <f>'Ek.3-A'!M1054</f>
        <v/>
      </c>
      <c r="R1054" s="24">
        <f t="shared" si="227"/>
        <v>0</v>
      </c>
      <c r="S1054" s="141" t="str">
        <f t="shared" si="228"/>
        <v>H</v>
      </c>
      <c r="T1054" s="24">
        <f>IF(S1054="E",SUM($R$5:R1054),0)</f>
        <v>0</v>
      </c>
      <c r="U1054" s="143">
        <f t="shared" si="229"/>
        <v>0</v>
      </c>
    </row>
    <row r="1055" spans="1:21" x14ac:dyDescent="0.25">
      <c r="A1055" s="6">
        <v>11.55</v>
      </c>
      <c r="B1055" s="31" t="s">
        <v>90</v>
      </c>
      <c r="D1055" s="89">
        <v>851210000000</v>
      </c>
      <c r="E1055" s="3">
        <v>0.6</v>
      </c>
      <c r="K1055" s="3">
        <f t="shared" si="230"/>
        <v>780</v>
      </c>
      <c r="L1055" s="97" t="str">
        <f>IF(TRIM('Ek.3-A'!F1055)&lt;&gt;"","var","yok")</f>
        <v>yok</v>
      </c>
      <c r="M1055" s="5" t="str">
        <f>IF('Ek.3-A'!F1055="", "", IF(VLOOKUP('Ek.3-A'!F1055, Veriler!D:E, 2, 0)=0, "", VLOOKUP('Ek.3-A'!F1055, Veriler!D:E, 2, 0)))</f>
        <v/>
      </c>
      <c r="N1055" s="5" t="str">
        <f>IF('Ek.3-A'!P1055="", "", 'Ek.3-A'!P1055)</f>
        <v/>
      </c>
      <c r="O1055" s="142">
        <f>'Ek.3-A'!S1055</f>
        <v>0</v>
      </c>
      <c r="P1055" s="143" t="str">
        <f>'Ek.3-A'!L1055</f>
        <v/>
      </c>
      <c r="Q1055" s="24" t="str">
        <f>'Ek.3-A'!M1055</f>
        <v/>
      </c>
      <c r="R1055" s="24">
        <f t="shared" si="227"/>
        <v>0</v>
      </c>
      <c r="S1055" s="141" t="str">
        <f t="shared" si="228"/>
        <v>H</v>
      </c>
      <c r="T1055" s="24">
        <f>IF(S1055="E",SUM($R$5:R1055),0)</f>
        <v>0</v>
      </c>
      <c r="U1055" s="143">
        <f t="shared" si="229"/>
        <v>0</v>
      </c>
    </row>
    <row r="1056" spans="1:21" x14ac:dyDescent="0.25">
      <c r="A1056" s="6">
        <v>11.56</v>
      </c>
      <c r="B1056" s="31" t="s">
        <v>90</v>
      </c>
      <c r="D1056" s="87">
        <v>401320000000</v>
      </c>
      <c r="E1056" s="3">
        <v>0.6</v>
      </c>
      <c r="K1056" s="3">
        <f t="shared" si="230"/>
        <v>781</v>
      </c>
      <c r="L1056" s="97" t="str">
        <f>IF(TRIM('Ek.3-A'!F1056)&lt;&gt;"","var","yok")</f>
        <v>yok</v>
      </c>
      <c r="M1056" s="5" t="str">
        <f>IF('Ek.3-A'!F1056="", "", IF(VLOOKUP('Ek.3-A'!F1056, Veriler!D:E, 2, 0)=0, "", VLOOKUP('Ek.3-A'!F1056, Veriler!D:E, 2, 0)))</f>
        <v/>
      </c>
      <c r="N1056" s="5" t="str">
        <f>IF('Ek.3-A'!P1056="", "", 'Ek.3-A'!P1056)</f>
        <v/>
      </c>
      <c r="O1056" s="142">
        <f>'Ek.3-A'!S1056</f>
        <v>0</v>
      </c>
      <c r="P1056" s="143" t="str">
        <f>'Ek.3-A'!L1056</f>
        <v/>
      </c>
      <c r="Q1056" s="24" t="str">
        <f>'Ek.3-A'!M1056</f>
        <v/>
      </c>
      <c r="R1056" s="24">
        <f t="shared" si="227"/>
        <v>0</v>
      </c>
      <c r="S1056" s="141" t="str">
        <f t="shared" si="228"/>
        <v>H</v>
      </c>
      <c r="T1056" s="24">
        <f>IF(S1056="E",SUM($R$5:R1056),0)</f>
        <v>0</v>
      </c>
      <c r="U1056" s="143">
        <f t="shared" si="229"/>
        <v>0</v>
      </c>
    </row>
    <row r="1057" spans="1:41" x14ac:dyDescent="0.25">
      <c r="A1057" s="6">
        <v>11.57</v>
      </c>
      <c r="B1057" s="31" t="s">
        <v>90</v>
      </c>
      <c r="D1057" s="89">
        <v>401150000000</v>
      </c>
      <c r="E1057" s="3">
        <v>0.6</v>
      </c>
      <c r="K1057" s="3">
        <f t="shared" si="230"/>
        <v>782</v>
      </c>
      <c r="L1057" s="97" t="str">
        <f>IF(TRIM('Ek.3-A'!F1057)&lt;&gt;"","var","yok")</f>
        <v>yok</v>
      </c>
      <c r="M1057" s="5" t="str">
        <f>IF('Ek.3-A'!F1057="", "", IF(VLOOKUP('Ek.3-A'!F1057, Veriler!D:E, 2, 0)=0, "", VLOOKUP('Ek.3-A'!F1057, Veriler!D:E, 2, 0)))</f>
        <v/>
      </c>
      <c r="N1057" s="5" t="str">
        <f>IF('Ek.3-A'!P1057="", "", 'Ek.3-A'!P1057)</f>
        <v/>
      </c>
      <c r="O1057" s="142">
        <f>'Ek.3-A'!S1057</f>
        <v>0</v>
      </c>
      <c r="P1057" s="143" t="str">
        <f>'Ek.3-A'!L1057</f>
        <v/>
      </c>
      <c r="Q1057" s="24" t="str">
        <f>'Ek.3-A'!M1057</f>
        <v/>
      </c>
      <c r="R1057" s="24">
        <f t="shared" si="227"/>
        <v>0</v>
      </c>
      <c r="S1057" s="141" t="str">
        <f t="shared" si="228"/>
        <v>H</v>
      </c>
      <c r="T1057" s="24">
        <f>IF(S1057="E",SUM($R$5:R1057),0)</f>
        <v>0</v>
      </c>
      <c r="U1057" s="143">
        <f t="shared" si="229"/>
        <v>0</v>
      </c>
    </row>
    <row r="1058" spans="1:41" x14ac:dyDescent="0.25">
      <c r="A1058" s="6">
        <v>11.58</v>
      </c>
      <c r="B1058" s="31" t="s">
        <v>90</v>
      </c>
      <c r="D1058" s="87">
        <v>871491300000</v>
      </c>
      <c r="E1058" s="3">
        <v>0.6</v>
      </c>
      <c r="K1058" s="3">
        <f t="shared" si="230"/>
        <v>783</v>
      </c>
      <c r="L1058" s="97" t="str">
        <f>IF(TRIM('Ek.3-A'!F1058)&lt;&gt;"","var","yok")</f>
        <v>yok</v>
      </c>
      <c r="M1058" s="5" t="str">
        <f>IF('Ek.3-A'!F1058="", "", IF(VLOOKUP('Ek.3-A'!F1058, Veriler!D:E, 2, 0)=0, "", VLOOKUP('Ek.3-A'!F1058, Veriler!D:E, 2, 0)))</f>
        <v/>
      </c>
      <c r="N1058" s="5" t="str">
        <f>IF('Ek.3-A'!P1058="", "", 'Ek.3-A'!P1058)</f>
        <v/>
      </c>
      <c r="O1058" s="142">
        <f>'Ek.3-A'!S1058</f>
        <v>0</v>
      </c>
      <c r="P1058" s="143" t="str">
        <f>'Ek.3-A'!L1058</f>
        <v/>
      </c>
      <c r="Q1058" s="24" t="str">
        <f>'Ek.3-A'!M1058</f>
        <v/>
      </c>
      <c r="R1058" s="24">
        <f t="shared" si="227"/>
        <v>0</v>
      </c>
      <c r="S1058" s="141" t="str">
        <f t="shared" si="228"/>
        <v>H</v>
      </c>
      <c r="T1058" s="24">
        <f>IF(S1058="E",SUM($R$5:R1058),0)</f>
        <v>0</v>
      </c>
      <c r="U1058" s="143">
        <f t="shared" si="229"/>
        <v>0</v>
      </c>
    </row>
    <row r="1059" spans="1:41" x14ac:dyDescent="0.25">
      <c r="A1059" s="6">
        <v>11.59</v>
      </c>
      <c r="B1059" s="31" t="s">
        <v>90</v>
      </c>
      <c r="D1059" s="89">
        <v>280300002000</v>
      </c>
      <c r="E1059" s="3">
        <v>0.6</v>
      </c>
      <c r="K1059" s="3">
        <f t="shared" si="230"/>
        <v>784</v>
      </c>
      <c r="L1059" s="97" t="str">
        <f>IF(TRIM('Ek.3-A'!F1059)&lt;&gt;"","var","yok")</f>
        <v>yok</v>
      </c>
      <c r="M1059" s="5" t="str">
        <f>IF('Ek.3-A'!F1059="", "", IF(VLOOKUP('Ek.3-A'!F1059, Veriler!D:E, 2, 0)=0, "", VLOOKUP('Ek.3-A'!F1059, Veriler!D:E, 2, 0)))</f>
        <v/>
      </c>
      <c r="N1059" s="5" t="str">
        <f>IF('Ek.3-A'!P1059="", "", 'Ek.3-A'!P1059)</f>
        <v/>
      </c>
      <c r="O1059" s="142">
        <f>'Ek.3-A'!S1059</f>
        <v>0</v>
      </c>
      <c r="P1059" s="143" t="str">
        <f>'Ek.3-A'!L1059</f>
        <v/>
      </c>
      <c r="Q1059" s="24" t="str">
        <f>'Ek.3-A'!M1059</f>
        <v/>
      </c>
      <c r="R1059" s="24">
        <f t="shared" si="227"/>
        <v>0</v>
      </c>
      <c r="S1059" s="141" t="str">
        <f t="shared" si="228"/>
        <v>H</v>
      </c>
      <c r="T1059" s="24">
        <f>IF(S1059="E",SUM($R$5:R1059),0)</f>
        <v>0</v>
      </c>
      <c r="U1059" s="143">
        <f t="shared" si="229"/>
        <v>0</v>
      </c>
    </row>
    <row r="1060" spans="1:41" x14ac:dyDescent="0.25">
      <c r="A1060" s="6">
        <v>11.6</v>
      </c>
      <c r="B1060" s="31" t="s">
        <v>90</v>
      </c>
      <c r="D1060" s="87">
        <v>293979909029</v>
      </c>
      <c r="E1060" s="3">
        <v>0.6</v>
      </c>
      <c r="T1060" s="24"/>
      <c r="U1060" s="25"/>
      <c r="AO1060" s="140">
        <f>'Ek.3-A'!L1060</f>
        <v>0</v>
      </c>
    </row>
    <row r="1061" spans="1:41" x14ac:dyDescent="0.25">
      <c r="A1061" s="6">
        <v>11.61</v>
      </c>
      <c r="B1061" s="31" t="s">
        <v>90</v>
      </c>
      <c r="D1061" s="89">
        <v>320300109000</v>
      </c>
      <c r="E1061" s="3">
        <v>0.6</v>
      </c>
      <c r="T1061" s="24"/>
      <c r="U1061" s="25"/>
    </row>
    <row r="1062" spans="1:41" x14ac:dyDescent="0.25">
      <c r="A1062" s="6">
        <v>11.62</v>
      </c>
      <c r="B1062" s="31" t="s">
        <v>90</v>
      </c>
      <c r="D1062" s="87">
        <v>152110001000</v>
      </c>
      <c r="E1062" s="3">
        <v>0.6</v>
      </c>
      <c r="T1062" s="24"/>
      <c r="U1062" s="25"/>
    </row>
    <row r="1063" spans="1:41" x14ac:dyDescent="0.25">
      <c r="A1063" s="6">
        <v>11.63</v>
      </c>
      <c r="B1063" s="31" t="s">
        <v>90</v>
      </c>
      <c r="D1063" s="89">
        <v>152110009000</v>
      </c>
      <c r="E1063" s="3">
        <v>0.6</v>
      </c>
      <c r="T1063" s="24"/>
      <c r="U1063" s="25"/>
    </row>
    <row r="1064" spans="1:41" x14ac:dyDescent="0.25">
      <c r="A1064" s="6">
        <v>11.64</v>
      </c>
      <c r="B1064" s="31" t="s">
        <v>90</v>
      </c>
      <c r="D1064" s="87">
        <v>380700909011</v>
      </c>
      <c r="E1064" s="3">
        <v>0.6</v>
      </c>
      <c r="T1064" s="24"/>
      <c r="U1064" s="25"/>
    </row>
    <row r="1065" spans="1:41" x14ac:dyDescent="0.25">
      <c r="A1065" s="6">
        <v>11.65</v>
      </c>
      <c r="B1065" s="31" t="s">
        <v>90</v>
      </c>
      <c r="D1065" s="89">
        <v>854919200000</v>
      </c>
      <c r="E1065" s="3">
        <v>0.6</v>
      </c>
      <c r="T1065" s="24"/>
      <c r="U1065" s="25"/>
    </row>
    <row r="1066" spans="1:41" x14ac:dyDescent="0.25">
      <c r="A1066" s="6">
        <v>11.66</v>
      </c>
      <c r="B1066" s="31" t="s">
        <v>90</v>
      </c>
      <c r="D1066" s="87">
        <v>854914200000</v>
      </c>
      <c r="E1066" s="3">
        <v>0.6</v>
      </c>
      <c r="T1066" s="24"/>
      <c r="U1066" s="25"/>
    </row>
    <row r="1067" spans="1:41" x14ac:dyDescent="0.25">
      <c r="A1067" s="6">
        <v>11.67</v>
      </c>
      <c r="B1067" s="31" t="s">
        <v>90</v>
      </c>
      <c r="D1067" s="89">
        <v>854913200000</v>
      </c>
      <c r="E1067" s="3">
        <v>0.6</v>
      </c>
      <c r="T1067" s="24"/>
      <c r="U1067" s="25"/>
    </row>
    <row r="1068" spans="1:41" x14ac:dyDescent="0.25">
      <c r="A1068" s="6">
        <v>11.68</v>
      </c>
      <c r="B1068" s="31" t="s">
        <v>90</v>
      </c>
      <c r="D1068" s="87">
        <v>854912200000</v>
      </c>
      <c r="E1068" s="3">
        <v>0.6</v>
      </c>
      <c r="T1068" s="24"/>
      <c r="U1068" s="25"/>
    </row>
    <row r="1069" spans="1:41" x14ac:dyDescent="0.25">
      <c r="A1069" s="6">
        <v>11.69</v>
      </c>
      <c r="B1069" s="31" t="s">
        <v>90</v>
      </c>
      <c r="D1069" s="89">
        <v>854911100000</v>
      </c>
      <c r="E1069" s="3">
        <v>0.6</v>
      </c>
      <c r="K1069" s="3">
        <f>K1059+1</f>
        <v>785</v>
      </c>
      <c r="L1069" s="97" t="str">
        <f>IF(TRIM('Ek.3-A'!F1069)&lt;&gt;"","var","yok")</f>
        <v>yok</v>
      </c>
      <c r="M1069" s="5" t="str">
        <f>IF('Ek.3-A'!F1069="", "", IF(VLOOKUP('Ek.3-A'!F1069, Veriler!D:E, 2, 0)=0, "", VLOOKUP('Ek.3-A'!F1069, Veriler!D:E, 2, 0)))</f>
        <v/>
      </c>
      <c r="N1069" s="5" t="str">
        <f>IF('Ek.3-A'!P1069="", "", 'Ek.3-A'!P1069)</f>
        <v/>
      </c>
      <c r="O1069" s="142">
        <f>'Ek.3-A'!S1069</f>
        <v>0</v>
      </c>
      <c r="P1069" s="143" t="str">
        <f>'Ek.3-A'!L1069</f>
        <v/>
      </c>
      <c r="Q1069" s="24" t="str">
        <f>'Ek.3-A'!M1069</f>
        <v/>
      </c>
      <c r="R1069" s="24">
        <f t="shared" ref="R1069:R1082" si="231">IF(L1069="var",0,IF(Q1069&lt;=0.005,Q1069,0))</f>
        <v>0</v>
      </c>
      <c r="S1069" s="141" t="str">
        <f t="shared" ref="S1069:S1082" si="232">IF(Q1069&lt;=0.005,"E","H")</f>
        <v>H</v>
      </c>
      <c r="T1069" s="24">
        <f>IF(S1069="E",SUM($R$5:R1069),0)</f>
        <v>0</v>
      </c>
      <c r="U1069" s="143">
        <f t="shared" ref="U1069:U1082" si="233">IF(T1069&lt;=0.1, O1069, IF(R1069&gt;$G$2, R1069*O1069, $G$2*O1069))</f>
        <v>0</v>
      </c>
    </row>
    <row r="1070" spans="1:41" x14ac:dyDescent="0.25">
      <c r="A1070" s="6">
        <v>11.7</v>
      </c>
      <c r="B1070" s="31" t="s">
        <v>90</v>
      </c>
      <c r="D1070" s="87">
        <v>854914100000</v>
      </c>
      <c r="E1070" s="3">
        <v>0.6</v>
      </c>
      <c r="K1070" s="3">
        <f t="shared" ref="K1070:K1082" si="234">K1069+1</f>
        <v>786</v>
      </c>
      <c r="L1070" s="97" t="str">
        <f>IF(TRIM('Ek.3-A'!F1070)&lt;&gt;"","var","yok")</f>
        <v>yok</v>
      </c>
      <c r="M1070" s="5" t="str">
        <f>IF('Ek.3-A'!F1070="", "", IF(VLOOKUP('Ek.3-A'!F1070, Veriler!D:E, 2, 0)=0, "", VLOOKUP('Ek.3-A'!F1070, Veriler!D:E, 2, 0)))</f>
        <v/>
      </c>
      <c r="N1070" s="5" t="str">
        <f>IF('Ek.3-A'!P1070="", "", 'Ek.3-A'!P1070)</f>
        <v/>
      </c>
      <c r="O1070" s="142">
        <f>'Ek.3-A'!S1070</f>
        <v>0</v>
      </c>
      <c r="P1070" s="143" t="str">
        <f>'Ek.3-A'!L1070</f>
        <v/>
      </c>
      <c r="Q1070" s="24" t="str">
        <f>'Ek.3-A'!M1070</f>
        <v/>
      </c>
      <c r="R1070" s="24">
        <f t="shared" si="231"/>
        <v>0</v>
      </c>
      <c r="S1070" s="141" t="str">
        <f t="shared" si="232"/>
        <v>H</v>
      </c>
      <c r="T1070" s="24">
        <f>IF(S1070="E",SUM($R$5:R1070),0)</f>
        <v>0</v>
      </c>
      <c r="U1070" s="143">
        <f t="shared" si="233"/>
        <v>0</v>
      </c>
    </row>
    <row r="1071" spans="1:41" x14ac:dyDescent="0.25">
      <c r="A1071" s="6">
        <v>11.71</v>
      </c>
      <c r="B1071" s="31" t="s">
        <v>90</v>
      </c>
      <c r="D1071" s="89">
        <v>854913100000</v>
      </c>
      <c r="E1071" s="3">
        <v>0.6</v>
      </c>
      <c r="K1071" s="3">
        <f t="shared" si="234"/>
        <v>787</v>
      </c>
      <c r="L1071" s="97" t="str">
        <f>IF(TRIM('Ek.3-A'!F1071)&lt;&gt;"","var","yok")</f>
        <v>yok</v>
      </c>
      <c r="M1071" s="5" t="str">
        <f>IF('Ek.3-A'!F1071="", "", IF(VLOOKUP('Ek.3-A'!F1071, Veriler!D:E, 2, 0)=0, "", VLOOKUP('Ek.3-A'!F1071, Veriler!D:E, 2, 0)))</f>
        <v/>
      </c>
      <c r="N1071" s="5" t="str">
        <f>IF('Ek.3-A'!P1071="", "", 'Ek.3-A'!P1071)</f>
        <v/>
      </c>
      <c r="O1071" s="142">
        <f>'Ek.3-A'!S1071</f>
        <v>0</v>
      </c>
      <c r="P1071" s="143" t="str">
        <f>'Ek.3-A'!L1071</f>
        <v/>
      </c>
      <c r="Q1071" s="24" t="str">
        <f>'Ek.3-A'!M1071</f>
        <v/>
      </c>
      <c r="R1071" s="24">
        <f t="shared" si="231"/>
        <v>0</v>
      </c>
      <c r="S1071" s="141" t="str">
        <f t="shared" si="232"/>
        <v>H</v>
      </c>
      <c r="T1071" s="24">
        <f>IF(S1071="E",SUM($R$5:R1071),0)</f>
        <v>0</v>
      </c>
      <c r="U1071" s="143">
        <f t="shared" si="233"/>
        <v>0</v>
      </c>
    </row>
    <row r="1072" spans="1:41" x14ac:dyDescent="0.25">
      <c r="A1072" s="6">
        <v>11.72</v>
      </c>
      <c r="B1072" s="31" t="s">
        <v>90</v>
      </c>
      <c r="D1072" s="87">
        <v>854912100000</v>
      </c>
      <c r="E1072" s="3">
        <v>0.6</v>
      </c>
      <c r="K1072" s="3">
        <f t="shared" si="234"/>
        <v>788</v>
      </c>
      <c r="L1072" s="97" t="str">
        <f>IF(TRIM('Ek.3-A'!F1072)&lt;&gt;"","var","yok")</f>
        <v>yok</v>
      </c>
      <c r="M1072" s="5" t="str">
        <f>IF('Ek.3-A'!F1072="", "", IF(VLOOKUP('Ek.3-A'!F1072, Veriler!D:E, 2, 0)=0, "", VLOOKUP('Ek.3-A'!F1072, Veriler!D:E, 2, 0)))</f>
        <v/>
      </c>
      <c r="N1072" s="5" t="str">
        <f>IF('Ek.3-A'!P1072="", "", 'Ek.3-A'!P1072)</f>
        <v/>
      </c>
      <c r="O1072" s="142">
        <f>'Ek.3-A'!S1072</f>
        <v>0</v>
      </c>
      <c r="P1072" s="143" t="str">
        <f>'Ek.3-A'!L1072</f>
        <v/>
      </c>
      <c r="Q1072" s="24" t="str">
        <f>'Ek.3-A'!M1072</f>
        <v/>
      </c>
      <c r="R1072" s="24">
        <f t="shared" si="231"/>
        <v>0</v>
      </c>
      <c r="S1072" s="141" t="str">
        <f t="shared" si="232"/>
        <v>H</v>
      </c>
      <c r="T1072" s="24">
        <f>IF(S1072="E",SUM($R$5:R1072),0)</f>
        <v>0</v>
      </c>
      <c r="U1072" s="143">
        <f t="shared" si="233"/>
        <v>0</v>
      </c>
    </row>
    <row r="1073" spans="1:21" x14ac:dyDescent="0.25">
      <c r="A1073" s="6">
        <v>11.73</v>
      </c>
      <c r="B1073" s="31" t="s">
        <v>90</v>
      </c>
      <c r="D1073" s="89">
        <v>271500000000</v>
      </c>
      <c r="E1073" s="3">
        <v>0.6</v>
      </c>
      <c r="K1073" s="3">
        <f t="shared" si="234"/>
        <v>789</v>
      </c>
      <c r="L1073" s="97" t="str">
        <f>IF(TRIM('Ek.3-A'!F1073)&lt;&gt;"","var","yok")</f>
        <v>yok</v>
      </c>
      <c r="M1073" s="5" t="str">
        <f>IF('Ek.3-A'!F1073="", "", IF(VLOOKUP('Ek.3-A'!F1073, Veriler!D:E, 2, 0)=0, "", VLOOKUP('Ek.3-A'!F1073, Veriler!D:E, 2, 0)))</f>
        <v/>
      </c>
      <c r="N1073" s="5" t="str">
        <f>IF('Ek.3-A'!P1073="", "", 'Ek.3-A'!P1073)</f>
        <v/>
      </c>
      <c r="O1073" s="142">
        <f>'Ek.3-A'!S1073</f>
        <v>0</v>
      </c>
      <c r="P1073" s="143" t="str">
        <f>'Ek.3-A'!L1073</f>
        <v/>
      </c>
      <c r="Q1073" s="24" t="str">
        <f>'Ek.3-A'!M1073</f>
        <v/>
      </c>
      <c r="R1073" s="24">
        <f t="shared" si="231"/>
        <v>0</v>
      </c>
      <c r="S1073" s="141" t="str">
        <f t="shared" si="232"/>
        <v>H</v>
      </c>
      <c r="T1073" s="24">
        <f>IF(S1073="E",SUM($R$5:R1073),0)</f>
        <v>0</v>
      </c>
      <c r="U1073" s="143">
        <f t="shared" si="233"/>
        <v>0</v>
      </c>
    </row>
    <row r="1074" spans="1:21" x14ac:dyDescent="0.25">
      <c r="A1074" s="6">
        <v>11.74</v>
      </c>
      <c r="B1074" s="31" t="s">
        <v>90</v>
      </c>
      <c r="D1074" s="87">
        <v>271410000000</v>
      </c>
      <c r="E1074" s="3">
        <v>0.6</v>
      </c>
      <c r="K1074" s="3">
        <f t="shared" si="234"/>
        <v>790</v>
      </c>
      <c r="L1074" s="97" t="str">
        <f>IF(TRIM('Ek.3-A'!F1074)&lt;&gt;"","var","yok")</f>
        <v>yok</v>
      </c>
      <c r="M1074" s="5" t="str">
        <f>IF('Ek.3-A'!F1074="", "", IF(VLOOKUP('Ek.3-A'!F1074, Veriler!D:E, 2, 0)=0, "", VLOOKUP('Ek.3-A'!F1074, Veriler!D:E, 2, 0)))</f>
        <v/>
      </c>
      <c r="N1074" s="5" t="str">
        <f>IF('Ek.3-A'!P1074="", "", 'Ek.3-A'!P1074)</f>
        <v/>
      </c>
      <c r="O1074" s="142">
        <f>'Ek.3-A'!S1074</f>
        <v>0</v>
      </c>
      <c r="P1074" s="143" t="str">
        <f>'Ek.3-A'!L1074</f>
        <v/>
      </c>
      <c r="Q1074" s="24" t="str">
        <f>'Ek.3-A'!M1074</f>
        <v/>
      </c>
      <c r="R1074" s="24">
        <f t="shared" si="231"/>
        <v>0</v>
      </c>
      <c r="S1074" s="141" t="str">
        <f t="shared" si="232"/>
        <v>H</v>
      </c>
      <c r="T1074" s="24">
        <f>IF(S1074="E",SUM($R$5:R1074),0)</f>
        <v>0</v>
      </c>
      <c r="U1074" s="143">
        <f t="shared" si="233"/>
        <v>0</v>
      </c>
    </row>
    <row r="1075" spans="1:21" x14ac:dyDescent="0.25">
      <c r="A1075" s="6">
        <v>11.75</v>
      </c>
      <c r="B1075" s="31" t="s">
        <v>90</v>
      </c>
      <c r="D1075" s="89">
        <v>840991000017</v>
      </c>
      <c r="E1075" s="3">
        <v>0.6</v>
      </c>
      <c r="K1075" s="3">
        <f t="shared" si="234"/>
        <v>791</v>
      </c>
      <c r="L1075" s="97" t="str">
        <f>IF(TRIM('Ek.3-A'!F1075)&lt;&gt;"","var","yok")</f>
        <v>yok</v>
      </c>
      <c r="M1075" s="5" t="str">
        <f>IF('Ek.3-A'!F1075="", "", IF(VLOOKUP('Ek.3-A'!F1075, Veriler!D:E, 2, 0)=0, "", VLOOKUP('Ek.3-A'!F1075, Veriler!D:E, 2, 0)))</f>
        <v/>
      </c>
      <c r="N1075" s="5" t="str">
        <f>IF('Ek.3-A'!P1075="", "", 'Ek.3-A'!P1075)</f>
        <v/>
      </c>
      <c r="O1075" s="142">
        <f>'Ek.3-A'!S1075</f>
        <v>0</v>
      </c>
      <c r="P1075" s="143" t="str">
        <f>'Ek.3-A'!L1075</f>
        <v/>
      </c>
      <c r="Q1075" s="24" t="str">
        <f>'Ek.3-A'!M1075</f>
        <v/>
      </c>
      <c r="R1075" s="24">
        <f t="shared" si="231"/>
        <v>0</v>
      </c>
      <c r="S1075" s="141" t="str">
        <f t="shared" si="232"/>
        <v>H</v>
      </c>
      <c r="T1075" s="24">
        <f>IF(S1075="E",SUM($R$5:R1075),0)</f>
        <v>0</v>
      </c>
      <c r="U1075" s="143">
        <f t="shared" si="233"/>
        <v>0</v>
      </c>
    </row>
    <row r="1076" spans="1:21" x14ac:dyDescent="0.25">
      <c r="A1076" s="6">
        <v>11.76</v>
      </c>
      <c r="B1076" s="31" t="s">
        <v>90</v>
      </c>
      <c r="D1076" s="87">
        <v>283699173000</v>
      </c>
      <c r="E1076" s="3">
        <v>0.6</v>
      </c>
      <c r="K1076" s="3">
        <f t="shared" si="234"/>
        <v>792</v>
      </c>
      <c r="L1076" s="97" t="str">
        <f>IF(TRIM('Ek.3-A'!F1076)&lt;&gt;"","var","yok")</f>
        <v>yok</v>
      </c>
      <c r="M1076" s="5" t="str">
        <f>IF('Ek.3-A'!F1076="", "", IF(VLOOKUP('Ek.3-A'!F1076, Veriler!D:E, 2, 0)=0, "", VLOOKUP('Ek.3-A'!F1076, Veriler!D:E, 2, 0)))</f>
        <v/>
      </c>
      <c r="N1076" s="5" t="str">
        <f>IF('Ek.3-A'!P1076="", "", 'Ek.3-A'!P1076)</f>
        <v/>
      </c>
      <c r="O1076" s="142">
        <f>'Ek.3-A'!S1076</f>
        <v>0</v>
      </c>
      <c r="P1076" s="143" t="str">
        <f>'Ek.3-A'!L1076</f>
        <v/>
      </c>
      <c r="Q1076" s="24" t="str">
        <f>'Ek.3-A'!M1076</f>
        <v/>
      </c>
      <c r="R1076" s="24">
        <f t="shared" si="231"/>
        <v>0</v>
      </c>
      <c r="S1076" s="141" t="str">
        <f t="shared" si="232"/>
        <v>H</v>
      </c>
      <c r="T1076" s="24">
        <f>IF(S1076="E",SUM($R$5:R1076),0)</f>
        <v>0</v>
      </c>
      <c r="U1076" s="143">
        <f t="shared" si="233"/>
        <v>0</v>
      </c>
    </row>
    <row r="1077" spans="1:21" x14ac:dyDescent="0.25">
      <c r="A1077" s="6">
        <v>11.77</v>
      </c>
      <c r="B1077" s="31" t="s">
        <v>90</v>
      </c>
      <c r="D1077" s="89">
        <v>282739852011</v>
      </c>
      <c r="E1077" s="3">
        <v>0.6</v>
      </c>
      <c r="K1077" s="3">
        <f t="shared" si="234"/>
        <v>793</v>
      </c>
      <c r="L1077" s="97" t="str">
        <f>IF(TRIM('Ek.3-A'!F1077)&lt;&gt;"","var","yok")</f>
        <v>yok</v>
      </c>
      <c r="M1077" s="5" t="str">
        <f>IF('Ek.3-A'!F1077="", "", IF(VLOOKUP('Ek.3-A'!F1077, Veriler!D:E, 2, 0)=0, "", VLOOKUP('Ek.3-A'!F1077, Veriler!D:E, 2, 0)))</f>
        <v/>
      </c>
      <c r="N1077" s="5" t="str">
        <f>IF('Ek.3-A'!P1077="", "", 'Ek.3-A'!P1077)</f>
        <v/>
      </c>
      <c r="O1077" s="142">
        <f>'Ek.3-A'!S1077</f>
        <v>0</v>
      </c>
      <c r="P1077" s="143" t="str">
        <f>'Ek.3-A'!L1077</f>
        <v/>
      </c>
      <c r="Q1077" s="24" t="str">
        <f>'Ek.3-A'!M1077</f>
        <v/>
      </c>
      <c r="R1077" s="24">
        <f t="shared" si="231"/>
        <v>0</v>
      </c>
      <c r="S1077" s="141" t="str">
        <f t="shared" si="232"/>
        <v>H</v>
      </c>
      <c r="T1077" s="24">
        <f>IF(S1077="E",SUM($R$5:R1077),0)</f>
        <v>0</v>
      </c>
      <c r="U1077" s="143">
        <f t="shared" si="233"/>
        <v>0</v>
      </c>
    </row>
    <row r="1078" spans="1:21" x14ac:dyDescent="0.25">
      <c r="A1078" s="6">
        <v>11.78</v>
      </c>
      <c r="B1078" s="31" t="s">
        <v>90</v>
      </c>
      <c r="D1078" s="87">
        <v>283429805000</v>
      </c>
      <c r="E1078" s="3">
        <v>0.6</v>
      </c>
      <c r="K1078" s="3">
        <f t="shared" si="234"/>
        <v>794</v>
      </c>
      <c r="L1078" s="97" t="str">
        <f>IF(TRIM('Ek.3-A'!F1078)&lt;&gt;"","var","yok")</f>
        <v>yok</v>
      </c>
      <c r="M1078" s="5" t="str">
        <f>IF('Ek.3-A'!F1078="", "", IF(VLOOKUP('Ek.3-A'!F1078, Veriler!D:E, 2, 0)=0, "", VLOOKUP('Ek.3-A'!F1078, Veriler!D:E, 2, 0)))</f>
        <v/>
      </c>
      <c r="N1078" s="5" t="str">
        <f>IF('Ek.3-A'!P1078="", "", 'Ek.3-A'!P1078)</f>
        <v/>
      </c>
      <c r="O1078" s="142">
        <f>'Ek.3-A'!S1078</f>
        <v>0</v>
      </c>
      <c r="P1078" s="143" t="str">
        <f>'Ek.3-A'!L1078</f>
        <v/>
      </c>
      <c r="Q1078" s="24" t="str">
        <f>'Ek.3-A'!M1078</f>
        <v/>
      </c>
      <c r="R1078" s="24">
        <f t="shared" si="231"/>
        <v>0</v>
      </c>
      <c r="S1078" s="141" t="str">
        <f t="shared" si="232"/>
        <v>H</v>
      </c>
      <c r="T1078" s="24">
        <f>IF(S1078="E",SUM($R$5:R1078),0)</f>
        <v>0</v>
      </c>
      <c r="U1078" s="143">
        <f t="shared" si="233"/>
        <v>0</v>
      </c>
    </row>
    <row r="1079" spans="1:21" x14ac:dyDescent="0.25">
      <c r="A1079" s="6">
        <v>11.79</v>
      </c>
      <c r="B1079" s="31" t="s">
        <v>90</v>
      </c>
      <c r="D1079" s="89">
        <v>283410004019</v>
      </c>
      <c r="E1079" s="3">
        <v>0.6</v>
      </c>
      <c r="K1079" s="3">
        <f t="shared" si="234"/>
        <v>795</v>
      </c>
      <c r="L1079" s="97" t="str">
        <f>IF(TRIM('Ek.3-A'!F1079)&lt;&gt;"","var","yok")</f>
        <v>yok</v>
      </c>
      <c r="M1079" s="5" t="str">
        <f>IF('Ek.3-A'!F1079="", "", IF(VLOOKUP('Ek.3-A'!F1079, Veriler!D:E, 2, 0)=0, "", VLOOKUP('Ek.3-A'!F1079, Veriler!D:E, 2, 0)))</f>
        <v/>
      </c>
      <c r="N1079" s="5" t="str">
        <f>IF('Ek.3-A'!P1079="", "", 'Ek.3-A'!P1079)</f>
        <v/>
      </c>
      <c r="O1079" s="142">
        <f>'Ek.3-A'!S1079</f>
        <v>0</v>
      </c>
      <c r="P1079" s="143" t="str">
        <f>'Ek.3-A'!L1079</f>
        <v/>
      </c>
      <c r="Q1079" s="24" t="str">
        <f>'Ek.3-A'!M1079</f>
        <v/>
      </c>
      <c r="R1079" s="24">
        <f t="shared" si="231"/>
        <v>0</v>
      </c>
      <c r="S1079" s="141" t="str">
        <f t="shared" si="232"/>
        <v>H</v>
      </c>
      <c r="T1079" s="24">
        <f>IF(S1079="E",SUM($R$5:R1079),0)</f>
        <v>0</v>
      </c>
      <c r="U1079" s="143">
        <f t="shared" si="233"/>
        <v>0</v>
      </c>
    </row>
    <row r="1080" spans="1:21" x14ac:dyDescent="0.25">
      <c r="A1080" s="6">
        <v>11.8</v>
      </c>
      <c r="B1080" s="31" t="s">
        <v>90</v>
      </c>
      <c r="D1080" s="87">
        <v>740200000011</v>
      </c>
      <c r="E1080" s="3">
        <v>0.6</v>
      </c>
      <c r="K1080" s="3">
        <f t="shared" si="234"/>
        <v>796</v>
      </c>
      <c r="L1080" s="97" t="str">
        <f>IF(TRIM('Ek.3-A'!F1080)&lt;&gt;"","var","yok")</f>
        <v>yok</v>
      </c>
      <c r="M1080" s="5" t="str">
        <f>IF('Ek.3-A'!F1080="", "", IF(VLOOKUP('Ek.3-A'!F1080, Veriler!D:E, 2, 0)=0, "", VLOOKUP('Ek.3-A'!F1080, Veriler!D:E, 2, 0)))</f>
        <v/>
      </c>
      <c r="N1080" s="5" t="str">
        <f>IF('Ek.3-A'!P1080="", "", 'Ek.3-A'!P1080)</f>
        <v/>
      </c>
      <c r="O1080" s="142">
        <f>'Ek.3-A'!S1080</f>
        <v>0</v>
      </c>
      <c r="P1080" s="143" t="str">
        <f>'Ek.3-A'!L1080</f>
        <v/>
      </c>
      <c r="Q1080" s="24" t="str">
        <f>'Ek.3-A'!M1080</f>
        <v/>
      </c>
      <c r="R1080" s="24">
        <f t="shared" si="231"/>
        <v>0</v>
      </c>
      <c r="S1080" s="141" t="str">
        <f t="shared" si="232"/>
        <v>H</v>
      </c>
      <c r="T1080" s="24">
        <f>IF(S1080="E",SUM($R$5:R1080),0)</f>
        <v>0</v>
      </c>
      <c r="U1080" s="143">
        <f t="shared" si="233"/>
        <v>0</v>
      </c>
    </row>
    <row r="1081" spans="1:21" x14ac:dyDescent="0.25">
      <c r="A1081" s="6">
        <v>11.81</v>
      </c>
      <c r="B1081" s="31" t="s">
        <v>90</v>
      </c>
      <c r="D1081" s="89">
        <v>720690000012</v>
      </c>
      <c r="E1081" s="3">
        <v>0.6</v>
      </c>
      <c r="K1081" s="3">
        <f t="shared" si="234"/>
        <v>797</v>
      </c>
      <c r="L1081" s="97" t="str">
        <f>IF(TRIM('Ek.3-A'!F1081)&lt;&gt;"","var","yok")</f>
        <v>yok</v>
      </c>
      <c r="M1081" s="5" t="str">
        <f>IF('Ek.3-A'!F1081="", "", IF(VLOOKUP('Ek.3-A'!F1081, Veriler!D:E, 2, 0)=0, "", VLOOKUP('Ek.3-A'!F1081, Veriler!D:E, 2, 0)))</f>
        <v/>
      </c>
      <c r="N1081" s="5" t="str">
        <f>IF('Ek.3-A'!P1081="", "", 'Ek.3-A'!P1081)</f>
        <v/>
      </c>
      <c r="O1081" s="142">
        <f>'Ek.3-A'!S1081</f>
        <v>0</v>
      </c>
      <c r="P1081" s="143" t="str">
        <f>'Ek.3-A'!L1081</f>
        <v/>
      </c>
      <c r="Q1081" s="24" t="str">
        <f>'Ek.3-A'!M1081</f>
        <v/>
      </c>
      <c r="R1081" s="24">
        <f t="shared" si="231"/>
        <v>0</v>
      </c>
      <c r="S1081" s="141" t="str">
        <f t="shared" si="232"/>
        <v>H</v>
      </c>
      <c r="T1081" s="24">
        <f>IF(S1081="E",SUM($R$5:R1081),0)</f>
        <v>0</v>
      </c>
      <c r="U1081" s="143">
        <f t="shared" si="233"/>
        <v>0</v>
      </c>
    </row>
    <row r="1082" spans="1:21" x14ac:dyDescent="0.25">
      <c r="A1082" s="6">
        <v>11.82</v>
      </c>
      <c r="B1082" s="31" t="s">
        <v>90</v>
      </c>
      <c r="D1082" s="87">
        <v>271320000012</v>
      </c>
      <c r="E1082" s="3">
        <v>0.6</v>
      </c>
      <c r="K1082" s="3">
        <f t="shared" si="234"/>
        <v>798</v>
      </c>
      <c r="L1082" s="97" t="str">
        <f>IF(TRIM('Ek.3-A'!F1082)&lt;&gt;"","var","yok")</f>
        <v>yok</v>
      </c>
      <c r="M1082" s="5" t="str">
        <f>IF('Ek.3-A'!F1082="", "", IF(VLOOKUP('Ek.3-A'!F1082, Veriler!D:E, 2, 0)=0, "", VLOOKUP('Ek.3-A'!F1082, Veriler!D:E, 2, 0)))</f>
        <v/>
      </c>
      <c r="N1082" s="5" t="str">
        <f>IF('Ek.3-A'!P1082="", "", 'Ek.3-A'!P1082)</f>
        <v/>
      </c>
      <c r="O1082" s="142">
        <f>'Ek.3-A'!S1082</f>
        <v>0</v>
      </c>
      <c r="P1082" s="143" t="str">
        <f>'Ek.3-A'!L1082</f>
        <v/>
      </c>
      <c r="Q1082" s="24" t="str">
        <f>'Ek.3-A'!M1082</f>
        <v/>
      </c>
      <c r="R1082" s="24">
        <f t="shared" si="231"/>
        <v>0</v>
      </c>
      <c r="S1082" s="141" t="str">
        <f t="shared" si="232"/>
        <v>H</v>
      </c>
      <c r="T1082" s="24">
        <f>IF(S1082="E",SUM($R$5:R1082),0)</f>
        <v>0</v>
      </c>
      <c r="U1082" s="143">
        <f t="shared" si="233"/>
        <v>0</v>
      </c>
    </row>
    <row r="1083" spans="1:21" x14ac:dyDescent="0.25">
      <c r="A1083" s="6">
        <v>11.83</v>
      </c>
      <c r="B1083" s="31" t="s">
        <v>90</v>
      </c>
      <c r="D1083" s="89">
        <v>280450100000</v>
      </c>
      <c r="E1083" s="3">
        <v>0.6</v>
      </c>
      <c r="L1083" s="97"/>
      <c r="M1083" s="5"/>
      <c r="N1083" s="5"/>
      <c r="O1083" s="5"/>
      <c r="Q1083" s="23"/>
      <c r="T1083" s="24"/>
      <c r="U1083" s="25"/>
    </row>
    <row r="1084" spans="1:21" x14ac:dyDescent="0.25">
      <c r="A1084" s="6">
        <v>11.84</v>
      </c>
      <c r="B1084" s="31" t="s">
        <v>90</v>
      </c>
      <c r="D1084" s="87">
        <v>284990100000</v>
      </c>
      <c r="E1084" s="3">
        <v>0.6</v>
      </c>
      <c r="K1084" s="3">
        <f>K1082+1</f>
        <v>799</v>
      </c>
      <c r="L1084" s="97" t="str">
        <f>IF(TRIM('Ek.3-A'!F1084)&lt;&gt;"","var","yok")</f>
        <v>yok</v>
      </c>
      <c r="M1084" s="5" t="str">
        <f>IF('Ek.3-A'!F1084="", "", IF(VLOOKUP('Ek.3-A'!F1084, Veriler!D:E, 2, 0)=0, "", VLOOKUP('Ek.3-A'!F1084, Veriler!D:E, 2, 0)))</f>
        <v/>
      </c>
      <c r="N1084" s="5" t="str">
        <f>IF('Ek.3-A'!P1084="", "", 'Ek.3-A'!P1084)</f>
        <v/>
      </c>
      <c r="O1084" s="142">
        <f>'Ek.3-A'!S1084</f>
        <v>0</v>
      </c>
      <c r="P1084" s="143" t="str">
        <f>'Ek.3-A'!L1084</f>
        <v/>
      </c>
      <c r="Q1084" s="24" t="str">
        <f>'Ek.3-A'!M1084</f>
        <v/>
      </c>
      <c r="R1084" s="24">
        <f t="shared" ref="R1084:R1097" si="235">IF(L1084="var",0,IF(Q1084&lt;=0.005,Q1084,0))</f>
        <v>0</v>
      </c>
      <c r="S1084" s="141" t="str">
        <f t="shared" ref="S1084:S1097" si="236">IF(Q1084&lt;=0.005,"E","H")</f>
        <v>H</v>
      </c>
      <c r="T1084" s="24">
        <f>IF(S1084="E",SUM($R$5:R1084),0)</f>
        <v>0</v>
      </c>
      <c r="U1084" s="143">
        <f t="shared" ref="U1084:U1097" si="237">IF(T1084&lt;=0.1, O1084, IF(R1084&gt;$G$2, R1084*O1084, $G$2*O1084))</f>
        <v>0</v>
      </c>
    </row>
    <row r="1085" spans="1:21" x14ac:dyDescent="0.25">
      <c r="A1085" s="6">
        <v>11.85</v>
      </c>
      <c r="B1085" s="31" t="s">
        <v>90</v>
      </c>
      <c r="D1085" s="89">
        <v>281290000011</v>
      </c>
      <c r="E1085" s="3">
        <v>0.6</v>
      </c>
      <c r="K1085" s="3">
        <f t="shared" ref="K1085:K1097" si="238">K1084+1</f>
        <v>800</v>
      </c>
      <c r="L1085" s="97" t="str">
        <f>IF(TRIM('Ek.3-A'!F1085)&lt;&gt;"","var","yok")</f>
        <v>yok</v>
      </c>
      <c r="M1085" s="5" t="str">
        <f>IF('Ek.3-A'!F1085="", "", IF(VLOOKUP('Ek.3-A'!F1085, Veriler!D:E, 2, 0)=0, "", VLOOKUP('Ek.3-A'!F1085, Veriler!D:E, 2, 0)))</f>
        <v/>
      </c>
      <c r="N1085" s="5" t="str">
        <f>IF('Ek.3-A'!P1085="", "", 'Ek.3-A'!P1085)</f>
        <v/>
      </c>
      <c r="O1085" s="142">
        <f>'Ek.3-A'!S1085</f>
        <v>0</v>
      </c>
      <c r="P1085" s="143" t="str">
        <f>'Ek.3-A'!L1085</f>
        <v/>
      </c>
      <c r="Q1085" s="24" t="str">
        <f>'Ek.3-A'!M1085</f>
        <v/>
      </c>
      <c r="R1085" s="24">
        <f t="shared" si="235"/>
        <v>0</v>
      </c>
      <c r="S1085" s="141" t="str">
        <f t="shared" si="236"/>
        <v>H</v>
      </c>
      <c r="T1085" s="24">
        <f>IF(S1085="E",SUM($R$5:R1085),0)</f>
        <v>0</v>
      </c>
      <c r="U1085" s="143">
        <f t="shared" si="237"/>
        <v>0</v>
      </c>
    </row>
    <row r="1086" spans="1:21" x14ac:dyDescent="0.25">
      <c r="A1086" s="6">
        <v>11.86</v>
      </c>
      <c r="B1086" s="31" t="s">
        <v>90</v>
      </c>
      <c r="D1086" s="87">
        <v>290619002011</v>
      </c>
      <c r="E1086" s="3">
        <v>0.6</v>
      </c>
      <c r="K1086" s="3">
        <f t="shared" si="238"/>
        <v>801</v>
      </c>
      <c r="L1086" s="97" t="str">
        <f>IF(TRIM('Ek.3-A'!F1086)&lt;&gt;"","var","yok")</f>
        <v>yok</v>
      </c>
      <c r="M1086" s="5" t="str">
        <f>IF('Ek.3-A'!F1086="", "", IF(VLOOKUP('Ek.3-A'!F1086, Veriler!D:E, 2, 0)=0, "", VLOOKUP('Ek.3-A'!F1086, Veriler!D:E, 2, 0)))</f>
        <v/>
      </c>
      <c r="N1086" s="5" t="str">
        <f>IF('Ek.3-A'!P1086="", "", 'Ek.3-A'!P1086)</f>
        <v/>
      </c>
      <c r="O1086" s="142">
        <f>'Ek.3-A'!S1086</f>
        <v>0</v>
      </c>
      <c r="P1086" s="143" t="str">
        <f>'Ek.3-A'!L1086</f>
        <v/>
      </c>
      <c r="Q1086" s="24" t="str">
        <f>'Ek.3-A'!M1086</f>
        <v/>
      </c>
      <c r="R1086" s="24">
        <f t="shared" si="235"/>
        <v>0</v>
      </c>
      <c r="S1086" s="141" t="str">
        <f t="shared" si="236"/>
        <v>H</v>
      </c>
      <c r="T1086" s="24">
        <f>IF(S1086="E",SUM($R$5:R1086),0)</f>
        <v>0</v>
      </c>
      <c r="U1086" s="143">
        <f t="shared" si="237"/>
        <v>0</v>
      </c>
    </row>
    <row r="1087" spans="1:21" x14ac:dyDescent="0.25">
      <c r="A1087" s="6">
        <v>11.87</v>
      </c>
      <c r="B1087" s="31" t="s">
        <v>90</v>
      </c>
      <c r="D1087" s="89">
        <v>291539009113</v>
      </c>
      <c r="E1087" s="3">
        <v>0.6</v>
      </c>
      <c r="K1087" s="3">
        <f t="shared" si="238"/>
        <v>802</v>
      </c>
      <c r="L1087" s="97" t="str">
        <f>IF(TRIM('Ek.3-A'!F1087)&lt;&gt;"","var","yok")</f>
        <v>yok</v>
      </c>
      <c r="M1087" s="5" t="str">
        <f>IF('Ek.3-A'!F1087="", "", IF(VLOOKUP('Ek.3-A'!F1087, Veriler!D:E, 2, 0)=0, "", VLOOKUP('Ek.3-A'!F1087, Veriler!D:E, 2, 0)))</f>
        <v/>
      </c>
      <c r="N1087" s="5" t="str">
        <f>IF('Ek.3-A'!P1087="", "", 'Ek.3-A'!P1087)</f>
        <v/>
      </c>
      <c r="O1087" s="142">
        <f>'Ek.3-A'!S1087</f>
        <v>0</v>
      </c>
      <c r="P1087" s="143" t="str">
        <f>'Ek.3-A'!L1087</f>
        <v/>
      </c>
      <c r="Q1087" s="24" t="str">
        <f>'Ek.3-A'!M1087</f>
        <v/>
      </c>
      <c r="R1087" s="24">
        <f t="shared" si="235"/>
        <v>0</v>
      </c>
      <c r="S1087" s="141" t="str">
        <f t="shared" si="236"/>
        <v>H</v>
      </c>
      <c r="T1087" s="24">
        <f>IF(S1087="E",SUM($R$5:R1087),0)</f>
        <v>0</v>
      </c>
      <c r="U1087" s="143">
        <f t="shared" si="237"/>
        <v>0</v>
      </c>
    </row>
    <row r="1088" spans="1:21" x14ac:dyDescent="0.25">
      <c r="A1088" s="6">
        <v>11.88</v>
      </c>
      <c r="B1088" s="31" t="s">
        <v>90</v>
      </c>
      <c r="D1088" s="87">
        <v>284520000000</v>
      </c>
      <c r="E1088" s="3">
        <v>0.6</v>
      </c>
      <c r="K1088" s="3">
        <f t="shared" si="238"/>
        <v>803</v>
      </c>
      <c r="L1088" s="97" t="str">
        <f>IF(TRIM('Ek.3-A'!F1088)&lt;&gt;"","var","yok")</f>
        <v>yok</v>
      </c>
      <c r="M1088" s="5" t="str">
        <f>IF('Ek.3-A'!F1088="", "", IF(VLOOKUP('Ek.3-A'!F1088, Veriler!D:E, 2, 0)=0, "", VLOOKUP('Ek.3-A'!F1088, Veriler!D:E, 2, 0)))</f>
        <v/>
      </c>
      <c r="N1088" s="5" t="str">
        <f>IF('Ek.3-A'!P1088="", "", 'Ek.3-A'!P1088)</f>
        <v/>
      </c>
      <c r="O1088" s="142">
        <f>'Ek.3-A'!S1088</f>
        <v>0</v>
      </c>
      <c r="P1088" s="143" t="str">
        <f>'Ek.3-A'!L1088</f>
        <v/>
      </c>
      <c r="Q1088" s="24" t="str">
        <f>'Ek.3-A'!M1088</f>
        <v/>
      </c>
      <c r="R1088" s="24">
        <f t="shared" si="235"/>
        <v>0</v>
      </c>
      <c r="S1088" s="141" t="str">
        <f t="shared" si="236"/>
        <v>H</v>
      </c>
      <c r="T1088" s="24">
        <f>IF(S1088="E",SUM($R$5:R1088),0)</f>
        <v>0</v>
      </c>
      <c r="U1088" s="143">
        <f t="shared" si="237"/>
        <v>0</v>
      </c>
    </row>
    <row r="1089" spans="1:41" x14ac:dyDescent="0.25">
      <c r="A1089" s="6">
        <v>11.89</v>
      </c>
      <c r="B1089" s="31" t="s">
        <v>90</v>
      </c>
      <c r="D1089" s="89">
        <v>730729800000</v>
      </c>
      <c r="E1089" s="3">
        <v>0.6</v>
      </c>
      <c r="K1089" s="3">
        <f t="shared" si="238"/>
        <v>804</v>
      </c>
      <c r="L1089" s="97" t="str">
        <f>IF(TRIM('Ek.3-A'!F1089)&lt;&gt;"","var","yok")</f>
        <v>yok</v>
      </c>
      <c r="M1089" s="5" t="str">
        <f>IF('Ek.3-A'!F1089="", "", IF(VLOOKUP('Ek.3-A'!F1089, Veriler!D:E, 2, 0)=0, "", VLOOKUP('Ek.3-A'!F1089, Veriler!D:E, 2, 0)))</f>
        <v/>
      </c>
      <c r="N1089" s="5" t="str">
        <f>IF('Ek.3-A'!P1089="", "", 'Ek.3-A'!P1089)</f>
        <v/>
      </c>
      <c r="O1089" s="142">
        <f>'Ek.3-A'!S1089</f>
        <v>0</v>
      </c>
      <c r="P1089" s="143" t="str">
        <f>'Ek.3-A'!L1089</f>
        <v/>
      </c>
      <c r="Q1089" s="24" t="str">
        <f>'Ek.3-A'!M1089</f>
        <v/>
      </c>
      <c r="R1089" s="24">
        <f t="shared" si="235"/>
        <v>0</v>
      </c>
      <c r="S1089" s="141" t="str">
        <f t="shared" si="236"/>
        <v>H</v>
      </c>
      <c r="T1089" s="24">
        <f>IF(S1089="E",SUM($R$5:R1089),0)</f>
        <v>0</v>
      </c>
      <c r="U1089" s="143">
        <f t="shared" si="237"/>
        <v>0</v>
      </c>
    </row>
    <row r="1090" spans="1:41" x14ac:dyDescent="0.25">
      <c r="A1090" s="6">
        <v>11.9</v>
      </c>
      <c r="B1090" s="31" t="s">
        <v>90</v>
      </c>
      <c r="D1090" s="87">
        <v>400912009000</v>
      </c>
      <c r="E1090" s="3">
        <v>0.6</v>
      </c>
      <c r="K1090" s="3">
        <f t="shared" si="238"/>
        <v>805</v>
      </c>
      <c r="L1090" s="97" t="str">
        <f>IF(TRIM('Ek.3-A'!F1090)&lt;&gt;"","var","yok")</f>
        <v>yok</v>
      </c>
      <c r="M1090" s="5" t="str">
        <f>IF('Ek.3-A'!F1090="", "", IF(VLOOKUP('Ek.3-A'!F1090, Veriler!D:E, 2, 0)=0, "", VLOOKUP('Ek.3-A'!F1090, Veriler!D:E, 2, 0)))</f>
        <v/>
      </c>
      <c r="N1090" s="5" t="str">
        <f>IF('Ek.3-A'!P1090="", "", 'Ek.3-A'!P1090)</f>
        <v/>
      </c>
      <c r="O1090" s="142">
        <f>'Ek.3-A'!S1090</f>
        <v>0</v>
      </c>
      <c r="P1090" s="143" t="str">
        <f>'Ek.3-A'!L1090</f>
        <v/>
      </c>
      <c r="Q1090" s="24" t="str">
        <f>'Ek.3-A'!M1090</f>
        <v/>
      </c>
      <c r="R1090" s="24">
        <f t="shared" si="235"/>
        <v>0</v>
      </c>
      <c r="S1090" s="141" t="str">
        <f t="shared" si="236"/>
        <v>H</v>
      </c>
      <c r="T1090" s="24">
        <f>IF(S1090="E",SUM($R$5:R1090),0)</f>
        <v>0</v>
      </c>
      <c r="U1090" s="143">
        <f t="shared" si="237"/>
        <v>0</v>
      </c>
    </row>
    <row r="1091" spans="1:41" x14ac:dyDescent="0.25">
      <c r="A1091" s="6">
        <v>11.91</v>
      </c>
      <c r="B1091" s="31" t="s">
        <v>90</v>
      </c>
      <c r="D1091" s="89">
        <v>848180990029</v>
      </c>
      <c r="E1091" s="3">
        <v>0.6</v>
      </c>
      <c r="K1091" s="3">
        <f t="shared" si="238"/>
        <v>806</v>
      </c>
      <c r="L1091" s="97" t="str">
        <f>IF(TRIM('Ek.3-A'!F1091)&lt;&gt;"","var","yok")</f>
        <v>yok</v>
      </c>
      <c r="M1091" s="5" t="str">
        <f>IF('Ek.3-A'!F1091="", "", IF(VLOOKUP('Ek.3-A'!F1091, Veriler!D:E, 2, 0)=0, "", VLOOKUP('Ek.3-A'!F1091, Veriler!D:E, 2, 0)))</f>
        <v/>
      </c>
      <c r="N1091" s="5" t="str">
        <f>IF('Ek.3-A'!P1091="", "", 'Ek.3-A'!P1091)</f>
        <v/>
      </c>
      <c r="O1091" s="142">
        <f>'Ek.3-A'!S1091</f>
        <v>0</v>
      </c>
      <c r="P1091" s="143" t="str">
        <f>'Ek.3-A'!L1091</f>
        <v/>
      </c>
      <c r="Q1091" s="24" t="str">
        <f>'Ek.3-A'!M1091</f>
        <v/>
      </c>
      <c r="R1091" s="24">
        <f t="shared" si="235"/>
        <v>0</v>
      </c>
      <c r="S1091" s="141" t="str">
        <f t="shared" si="236"/>
        <v>H</v>
      </c>
      <c r="T1091" s="24">
        <f>IF(S1091="E",SUM($R$5:R1091),0)</f>
        <v>0</v>
      </c>
      <c r="U1091" s="143">
        <f t="shared" si="237"/>
        <v>0</v>
      </c>
    </row>
    <row r="1092" spans="1:41" x14ac:dyDescent="0.25">
      <c r="A1092" s="6">
        <v>11.92</v>
      </c>
      <c r="B1092" s="31" t="s">
        <v>90</v>
      </c>
      <c r="D1092" s="87">
        <v>848180870000</v>
      </c>
      <c r="E1092" s="3">
        <v>0.6</v>
      </c>
      <c r="K1092" s="3">
        <f t="shared" si="238"/>
        <v>807</v>
      </c>
      <c r="L1092" s="97" t="str">
        <f>IF(TRIM('Ek.3-A'!F1092)&lt;&gt;"","var","yok")</f>
        <v>yok</v>
      </c>
      <c r="M1092" s="5" t="str">
        <f>IF('Ek.3-A'!F1092="", "", IF(VLOOKUP('Ek.3-A'!F1092, Veriler!D:E, 2, 0)=0, "", VLOOKUP('Ek.3-A'!F1092, Veriler!D:E, 2, 0)))</f>
        <v/>
      </c>
      <c r="N1092" s="5" t="str">
        <f>IF('Ek.3-A'!P1092="", "", 'Ek.3-A'!P1092)</f>
        <v/>
      </c>
      <c r="O1092" s="142">
        <f>'Ek.3-A'!S1092</f>
        <v>0</v>
      </c>
      <c r="P1092" s="143" t="str">
        <f>'Ek.3-A'!L1092</f>
        <v/>
      </c>
      <c r="Q1092" s="24" t="str">
        <f>'Ek.3-A'!M1092</f>
        <v/>
      </c>
      <c r="R1092" s="24">
        <f t="shared" si="235"/>
        <v>0</v>
      </c>
      <c r="S1092" s="141" t="str">
        <f t="shared" si="236"/>
        <v>H</v>
      </c>
      <c r="T1092" s="24">
        <f>IF(S1092="E",SUM($R$5:R1092),0)</f>
        <v>0</v>
      </c>
      <c r="U1092" s="143">
        <f t="shared" si="237"/>
        <v>0</v>
      </c>
    </row>
    <row r="1093" spans="1:41" x14ac:dyDescent="0.25">
      <c r="A1093" s="6">
        <v>11.93</v>
      </c>
      <c r="B1093" s="31" t="s">
        <v>90</v>
      </c>
      <c r="D1093" s="89">
        <v>285000900000</v>
      </c>
      <c r="E1093" s="3">
        <v>0.6</v>
      </c>
      <c r="K1093" s="3">
        <f t="shared" si="238"/>
        <v>808</v>
      </c>
      <c r="L1093" s="97" t="str">
        <f>IF(TRIM('Ek.3-A'!F1093)&lt;&gt;"","var","yok")</f>
        <v>yok</v>
      </c>
      <c r="M1093" s="5" t="str">
        <f>IF('Ek.3-A'!F1093="", "", IF(VLOOKUP('Ek.3-A'!F1093, Veriler!D:E, 2, 0)=0, "", VLOOKUP('Ek.3-A'!F1093, Veriler!D:E, 2, 0)))</f>
        <v/>
      </c>
      <c r="N1093" s="5" t="str">
        <f>IF('Ek.3-A'!P1093="", "", 'Ek.3-A'!P1093)</f>
        <v/>
      </c>
      <c r="O1093" s="142">
        <f>'Ek.3-A'!S1093</f>
        <v>0</v>
      </c>
      <c r="P1093" s="143" t="str">
        <f>'Ek.3-A'!L1093</f>
        <v/>
      </c>
      <c r="Q1093" s="24" t="str">
        <f>'Ek.3-A'!M1093</f>
        <v/>
      </c>
      <c r="R1093" s="24">
        <f t="shared" si="235"/>
        <v>0</v>
      </c>
      <c r="S1093" s="141" t="str">
        <f t="shared" si="236"/>
        <v>H</v>
      </c>
      <c r="T1093" s="24">
        <f>IF(S1093="E",SUM($R$5:R1093),0)</f>
        <v>0</v>
      </c>
      <c r="U1093" s="143">
        <f t="shared" si="237"/>
        <v>0</v>
      </c>
    </row>
    <row r="1094" spans="1:41" x14ac:dyDescent="0.25">
      <c r="A1094" s="6">
        <v>11.94</v>
      </c>
      <c r="B1094" s="31" t="s">
        <v>90</v>
      </c>
      <c r="D1094" s="87">
        <v>960340900000</v>
      </c>
      <c r="E1094" s="3">
        <v>0.6</v>
      </c>
      <c r="K1094" s="3">
        <f t="shared" si="238"/>
        <v>809</v>
      </c>
      <c r="L1094" s="97" t="str">
        <f>IF(TRIM('Ek.3-A'!F1094)&lt;&gt;"","var","yok")</f>
        <v>yok</v>
      </c>
      <c r="M1094" s="5" t="str">
        <f>IF('Ek.3-A'!F1094="", "", IF(VLOOKUP('Ek.3-A'!F1094, Veriler!D:E, 2, 0)=0, "", VLOOKUP('Ek.3-A'!F1094, Veriler!D:E, 2, 0)))</f>
        <v/>
      </c>
      <c r="N1094" s="5" t="str">
        <f>IF('Ek.3-A'!P1094="", "", 'Ek.3-A'!P1094)</f>
        <v/>
      </c>
      <c r="O1094" s="142">
        <f>'Ek.3-A'!S1094</f>
        <v>0</v>
      </c>
      <c r="P1094" s="143" t="str">
        <f>'Ek.3-A'!L1094</f>
        <v/>
      </c>
      <c r="Q1094" s="24" t="str">
        <f>'Ek.3-A'!M1094</f>
        <v/>
      </c>
      <c r="R1094" s="24">
        <f t="shared" si="235"/>
        <v>0</v>
      </c>
      <c r="S1094" s="141" t="str">
        <f t="shared" si="236"/>
        <v>H</v>
      </c>
      <c r="T1094" s="24">
        <f>IF(S1094="E",SUM($R$5:R1094),0)</f>
        <v>0</v>
      </c>
      <c r="U1094" s="143">
        <f t="shared" si="237"/>
        <v>0</v>
      </c>
    </row>
    <row r="1095" spans="1:41" x14ac:dyDescent="0.25">
      <c r="A1095" s="6">
        <v>11.95</v>
      </c>
      <c r="B1095" s="31" t="s">
        <v>90</v>
      </c>
      <c r="D1095" s="89">
        <v>960340100000</v>
      </c>
      <c r="E1095" s="3">
        <v>0.6</v>
      </c>
      <c r="K1095" s="3">
        <f t="shared" si="238"/>
        <v>810</v>
      </c>
      <c r="L1095" s="97" t="str">
        <f>IF(TRIM('Ek.3-A'!F1095)&lt;&gt;"","var","yok")</f>
        <v>yok</v>
      </c>
      <c r="M1095" s="5" t="str">
        <f>IF('Ek.3-A'!F1095="", "", IF(VLOOKUP('Ek.3-A'!F1095, Veriler!D:E, 2, 0)=0, "", VLOOKUP('Ek.3-A'!F1095, Veriler!D:E, 2, 0)))</f>
        <v/>
      </c>
      <c r="N1095" s="5" t="str">
        <f>IF('Ek.3-A'!P1095="", "", 'Ek.3-A'!P1095)</f>
        <v/>
      </c>
      <c r="O1095" s="142">
        <f>'Ek.3-A'!S1095</f>
        <v>0</v>
      </c>
      <c r="P1095" s="143" t="str">
        <f>'Ek.3-A'!L1095</f>
        <v/>
      </c>
      <c r="Q1095" s="24" t="str">
        <f>'Ek.3-A'!M1095</f>
        <v/>
      </c>
      <c r="R1095" s="24">
        <f t="shared" si="235"/>
        <v>0</v>
      </c>
      <c r="S1095" s="141" t="str">
        <f t="shared" si="236"/>
        <v>H</v>
      </c>
      <c r="T1095" s="24">
        <f>IF(S1095="E",SUM($R$5:R1095),0)</f>
        <v>0</v>
      </c>
      <c r="U1095" s="143">
        <f t="shared" si="237"/>
        <v>0</v>
      </c>
    </row>
    <row r="1096" spans="1:41" x14ac:dyDescent="0.25">
      <c r="A1096" s="6">
        <v>11.96</v>
      </c>
      <c r="B1096" s="31" t="s">
        <v>90</v>
      </c>
      <c r="D1096" s="87">
        <v>320500009000</v>
      </c>
      <c r="E1096" s="3">
        <v>0.6</v>
      </c>
      <c r="K1096" s="3">
        <f t="shared" si="238"/>
        <v>811</v>
      </c>
      <c r="L1096" s="97" t="str">
        <f>IF(TRIM('Ek.3-A'!F1096)&lt;&gt;"","var","yok")</f>
        <v>yok</v>
      </c>
      <c r="M1096" s="5" t="str">
        <f>IF('Ek.3-A'!F1096="", "", IF(VLOOKUP('Ek.3-A'!F1096, Veriler!D:E, 2, 0)=0, "", VLOOKUP('Ek.3-A'!F1096, Veriler!D:E, 2, 0)))</f>
        <v/>
      </c>
      <c r="N1096" s="5" t="str">
        <f>IF('Ek.3-A'!P1096="", "", 'Ek.3-A'!P1096)</f>
        <v/>
      </c>
      <c r="O1096" s="142">
        <f>'Ek.3-A'!S1096</f>
        <v>0</v>
      </c>
      <c r="P1096" s="143" t="str">
        <f>'Ek.3-A'!L1096</f>
        <v/>
      </c>
      <c r="Q1096" s="24" t="str">
        <f>'Ek.3-A'!M1096</f>
        <v/>
      </c>
      <c r="R1096" s="24">
        <f t="shared" si="235"/>
        <v>0</v>
      </c>
      <c r="S1096" s="141" t="str">
        <f t="shared" si="236"/>
        <v>H</v>
      </c>
      <c r="T1096" s="24">
        <f>IF(S1096="E",SUM($R$5:R1096),0)</f>
        <v>0</v>
      </c>
      <c r="U1096" s="143">
        <f t="shared" si="237"/>
        <v>0</v>
      </c>
    </row>
    <row r="1097" spans="1:41" x14ac:dyDescent="0.25">
      <c r="A1097" s="6">
        <v>11.97</v>
      </c>
      <c r="B1097" s="31" t="s">
        <v>90</v>
      </c>
      <c r="D1097" s="89">
        <v>901890300011</v>
      </c>
      <c r="E1097" s="3">
        <v>0.6</v>
      </c>
      <c r="K1097" s="3">
        <f t="shared" si="238"/>
        <v>812</v>
      </c>
      <c r="L1097" s="97" t="str">
        <f>IF(TRIM('Ek.3-A'!F1097)&lt;&gt;"","var","yok")</f>
        <v>yok</v>
      </c>
      <c r="M1097" s="5" t="str">
        <f>IF('Ek.3-A'!F1097="", "", IF(VLOOKUP('Ek.3-A'!F1097, Veriler!D:E, 2, 0)=0, "", VLOOKUP('Ek.3-A'!F1097, Veriler!D:E, 2, 0)))</f>
        <v/>
      </c>
      <c r="N1097" s="5" t="str">
        <f>IF('Ek.3-A'!P1097="", "", 'Ek.3-A'!P1097)</f>
        <v/>
      </c>
      <c r="O1097" s="142">
        <f>'Ek.3-A'!S1097</f>
        <v>0</v>
      </c>
      <c r="P1097" s="143" t="str">
        <f>'Ek.3-A'!L1097</f>
        <v/>
      </c>
      <c r="Q1097" s="24" t="str">
        <f>'Ek.3-A'!M1097</f>
        <v/>
      </c>
      <c r="R1097" s="24">
        <f t="shared" si="235"/>
        <v>0</v>
      </c>
      <c r="S1097" s="141" t="str">
        <f t="shared" si="236"/>
        <v>H</v>
      </c>
      <c r="T1097" s="24">
        <f>IF(S1097="E",SUM($R$5:R1097),0)</f>
        <v>0</v>
      </c>
      <c r="U1097" s="143">
        <f t="shared" si="237"/>
        <v>0</v>
      </c>
    </row>
    <row r="1098" spans="1:41" x14ac:dyDescent="0.25">
      <c r="A1098" s="6">
        <v>11.98</v>
      </c>
      <c r="B1098" s="31" t="s">
        <v>90</v>
      </c>
      <c r="D1098" s="87">
        <v>480255305011</v>
      </c>
      <c r="E1098" s="3">
        <v>0.6</v>
      </c>
      <c r="T1098" s="24"/>
      <c r="U1098" s="25"/>
      <c r="AO1098" s="140">
        <f>'Ek.3-A'!L1098</f>
        <v>0</v>
      </c>
    </row>
    <row r="1099" spans="1:41" x14ac:dyDescent="0.25">
      <c r="A1099" s="6">
        <v>11.99</v>
      </c>
      <c r="B1099" s="31" t="s">
        <v>90</v>
      </c>
      <c r="D1099" s="89">
        <v>480255905011</v>
      </c>
      <c r="E1099" s="3">
        <v>0.6</v>
      </c>
      <c r="T1099" s="24"/>
      <c r="U1099" s="25"/>
    </row>
    <row r="1100" spans="1:41" x14ac:dyDescent="0.25">
      <c r="A1100" s="6">
        <v>12</v>
      </c>
      <c r="B1100" s="31" t="s">
        <v>90</v>
      </c>
      <c r="D1100" s="87">
        <v>480258105011</v>
      </c>
      <c r="E1100" s="3">
        <v>0.6</v>
      </c>
      <c r="T1100" s="24"/>
      <c r="U1100" s="25"/>
    </row>
    <row r="1101" spans="1:41" x14ac:dyDescent="0.25">
      <c r="A1101" s="6">
        <v>12.01</v>
      </c>
      <c r="B1101" s="31" t="s">
        <v>90</v>
      </c>
      <c r="D1101" s="89">
        <v>480256805011</v>
      </c>
      <c r="E1101" s="3">
        <v>0.6</v>
      </c>
      <c r="T1101" s="24"/>
      <c r="U1101" s="25"/>
    </row>
    <row r="1102" spans="1:41" x14ac:dyDescent="0.25">
      <c r="A1102" s="6">
        <v>12.02</v>
      </c>
      <c r="B1102" s="31" t="s">
        <v>90</v>
      </c>
      <c r="D1102" s="87">
        <v>480258905011</v>
      </c>
      <c r="E1102" s="3">
        <v>0.6</v>
      </c>
      <c r="T1102" s="24"/>
      <c r="U1102" s="25"/>
    </row>
    <row r="1103" spans="1:41" x14ac:dyDescent="0.25">
      <c r="A1103" s="6">
        <v>12.03</v>
      </c>
      <c r="B1103" s="31" t="s">
        <v>90</v>
      </c>
      <c r="D1103" s="89">
        <v>280130900000</v>
      </c>
      <c r="E1103" s="3">
        <v>0.6</v>
      </c>
      <c r="T1103" s="24"/>
      <c r="U1103" s="25"/>
    </row>
    <row r="1104" spans="1:41" x14ac:dyDescent="0.25">
      <c r="A1104" s="6">
        <v>12.04</v>
      </c>
      <c r="B1104" s="31" t="s">
        <v>90</v>
      </c>
      <c r="D1104" s="87">
        <v>390390200000</v>
      </c>
      <c r="E1104" s="3">
        <v>0.6</v>
      </c>
      <c r="T1104" s="24"/>
      <c r="U1104" s="25"/>
    </row>
    <row r="1105" spans="1:21" x14ac:dyDescent="0.25">
      <c r="A1105" s="6">
        <v>12.05</v>
      </c>
      <c r="B1105" s="31" t="s">
        <v>90</v>
      </c>
      <c r="D1105" s="89">
        <v>291590700045</v>
      </c>
      <c r="E1105" s="3">
        <v>0.6</v>
      </c>
      <c r="T1105" s="24"/>
      <c r="U1105" s="25"/>
    </row>
    <row r="1106" spans="1:21" x14ac:dyDescent="0.25">
      <c r="A1106" s="6">
        <v>12.06</v>
      </c>
      <c r="B1106" s="31" t="s">
        <v>90</v>
      </c>
      <c r="D1106" s="87">
        <v>291590900045</v>
      </c>
      <c r="E1106" s="3">
        <v>0.6</v>
      </c>
      <c r="T1106" s="24"/>
      <c r="U1106" s="25"/>
    </row>
    <row r="1107" spans="1:21" x14ac:dyDescent="0.25">
      <c r="A1107" s="6">
        <v>12.07</v>
      </c>
      <c r="B1107" s="31" t="s">
        <v>90</v>
      </c>
      <c r="D1107" s="89">
        <v>290369190015</v>
      </c>
      <c r="E1107" s="3">
        <v>0.6</v>
      </c>
      <c r="K1107" s="3">
        <f>K1097+1</f>
        <v>813</v>
      </c>
      <c r="L1107" s="97" t="str">
        <f>IF(TRIM('Ek.3-A'!F1107)&lt;&gt;"","var","yok")</f>
        <v>yok</v>
      </c>
      <c r="M1107" s="5" t="str">
        <f>IF('Ek.3-A'!F1107="", "", IF(VLOOKUP('Ek.3-A'!F1107, Veriler!D:E, 2, 0)=0, "", VLOOKUP('Ek.3-A'!F1107, Veriler!D:E, 2, 0)))</f>
        <v/>
      </c>
      <c r="N1107" s="5" t="str">
        <f>IF('Ek.3-A'!P1107="", "", 'Ek.3-A'!P1107)</f>
        <v/>
      </c>
      <c r="O1107" s="142">
        <f>'Ek.3-A'!S1107</f>
        <v>0</v>
      </c>
      <c r="P1107" s="143" t="str">
        <f>'Ek.3-A'!L1107</f>
        <v/>
      </c>
      <c r="Q1107" s="24" t="str">
        <f>'Ek.3-A'!M1107</f>
        <v/>
      </c>
      <c r="R1107" s="24">
        <f t="shared" ref="R1107:R1120" si="239">IF(L1107="var",0,IF(Q1107&lt;=0.005,Q1107,0))</f>
        <v>0</v>
      </c>
      <c r="S1107" s="141" t="str">
        <f t="shared" ref="S1107:S1120" si="240">IF(Q1107&lt;=0.005,"E","H")</f>
        <v>H</v>
      </c>
      <c r="T1107" s="24">
        <f>IF(S1107="E",SUM($R$5:R1107),0)</f>
        <v>0</v>
      </c>
      <c r="U1107" s="143">
        <f t="shared" ref="U1107:U1120" si="241">IF(T1107&lt;=0.1, O1107, IF(R1107&gt;$G$2, R1107*O1107, $G$2*O1107))</f>
        <v>0</v>
      </c>
    </row>
    <row r="1108" spans="1:21" x14ac:dyDescent="0.25">
      <c r="A1108" s="6">
        <v>12.08</v>
      </c>
      <c r="B1108" s="31" t="s">
        <v>90</v>
      </c>
      <c r="D1108" s="87">
        <v>903180809019</v>
      </c>
      <c r="E1108" s="3">
        <v>0.6</v>
      </c>
      <c r="K1108" s="3">
        <f t="shared" ref="K1108:K1120" si="242">K1107+1</f>
        <v>814</v>
      </c>
      <c r="L1108" s="97" t="str">
        <f>IF(TRIM('Ek.3-A'!F1108)&lt;&gt;"","var","yok")</f>
        <v>yok</v>
      </c>
      <c r="M1108" s="5" t="str">
        <f>IF('Ek.3-A'!F1108="", "", IF(VLOOKUP('Ek.3-A'!F1108, Veriler!D:E, 2, 0)=0, "", VLOOKUP('Ek.3-A'!F1108, Veriler!D:E, 2, 0)))</f>
        <v/>
      </c>
      <c r="N1108" s="5" t="str">
        <f>IF('Ek.3-A'!P1108="", "", 'Ek.3-A'!P1108)</f>
        <v/>
      </c>
      <c r="O1108" s="142">
        <f>'Ek.3-A'!S1108</f>
        <v>0</v>
      </c>
      <c r="P1108" s="143" t="str">
        <f>'Ek.3-A'!L1108</f>
        <v/>
      </c>
      <c r="Q1108" s="24" t="str">
        <f>'Ek.3-A'!M1108</f>
        <v/>
      </c>
      <c r="R1108" s="24">
        <f t="shared" si="239"/>
        <v>0</v>
      </c>
      <c r="S1108" s="141" t="str">
        <f t="shared" si="240"/>
        <v>H</v>
      </c>
      <c r="T1108" s="24">
        <f>IF(S1108="E",SUM($R$5:R1108),0)</f>
        <v>0</v>
      </c>
      <c r="U1108" s="143">
        <f t="shared" si="241"/>
        <v>0</v>
      </c>
    </row>
    <row r="1109" spans="1:21" x14ac:dyDescent="0.25">
      <c r="A1109" s="6">
        <v>12.09</v>
      </c>
      <c r="B1109" s="31" t="s">
        <v>90</v>
      </c>
      <c r="D1109" s="89">
        <v>293491000012</v>
      </c>
      <c r="E1109" s="3">
        <v>0.6</v>
      </c>
      <c r="K1109" s="3">
        <f t="shared" si="242"/>
        <v>815</v>
      </c>
      <c r="L1109" s="97" t="str">
        <f>IF(TRIM('Ek.3-A'!F1109)&lt;&gt;"","var","yok")</f>
        <v>yok</v>
      </c>
      <c r="M1109" s="5" t="str">
        <f>IF('Ek.3-A'!F1109="", "", IF(VLOOKUP('Ek.3-A'!F1109, Veriler!D:E, 2, 0)=0, "", VLOOKUP('Ek.3-A'!F1109, Veriler!D:E, 2, 0)))</f>
        <v/>
      </c>
      <c r="N1109" s="5" t="str">
        <f>IF('Ek.3-A'!P1109="", "", 'Ek.3-A'!P1109)</f>
        <v/>
      </c>
      <c r="O1109" s="142">
        <f>'Ek.3-A'!S1109</f>
        <v>0</v>
      </c>
      <c r="P1109" s="143" t="str">
        <f>'Ek.3-A'!L1109</f>
        <v/>
      </c>
      <c r="Q1109" s="24" t="str">
        <f>'Ek.3-A'!M1109</f>
        <v/>
      </c>
      <c r="R1109" s="24">
        <f t="shared" si="239"/>
        <v>0</v>
      </c>
      <c r="S1109" s="141" t="str">
        <f t="shared" si="240"/>
        <v>H</v>
      </c>
      <c r="T1109" s="24">
        <f>IF(S1109="E",SUM($R$5:R1109),0)</f>
        <v>0</v>
      </c>
      <c r="U1109" s="143">
        <f t="shared" si="241"/>
        <v>0</v>
      </c>
    </row>
    <row r="1110" spans="1:21" x14ac:dyDescent="0.25">
      <c r="A1110" s="6">
        <v>12.1</v>
      </c>
      <c r="B1110" s="31" t="s">
        <v>90</v>
      </c>
      <c r="D1110" s="87">
        <v>903180801000</v>
      </c>
      <c r="E1110" s="3">
        <v>0.6</v>
      </c>
      <c r="K1110" s="3">
        <f t="shared" si="242"/>
        <v>816</v>
      </c>
      <c r="L1110" s="97" t="str">
        <f>IF(TRIM('Ek.3-A'!F1110)&lt;&gt;"","var","yok")</f>
        <v>yok</v>
      </c>
      <c r="M1110" s="5" t="str">
        <f>IF('Ek.3-A'!F1110="", "", IF(VLOOKUP('Ek.3-A'!F1110, Veriler!D:E, 2, 0)=0, "", VLOOKUP('Ek.3-A'!F1110, Veriler!D:E, 2, 0)))</f>
        <v/>
      </c>
      <c r="N1110" s="5" t="str">
        <f>IF('Ek.3-A'!P1110="", "", 'Ek.3-A'!P1110)</f>
        <v/>
      </c>
      <c r="O1110" s="142">
        <f>'Ek.3-A'!S1110</f>
        <v>0</v>
      </c>
      <c r="P1110" s="143" t="str">
        <f>'Ek.3-A'!L1110</f>
        <v/>
      </c>
      <c r="Q1110" s="24" t="str">
        <f>'Ek.3-A'!M1110</f>
        <v/>
      </c>
      <c r="R1110" s="24">
        <f t="shared" si="239"/>
        <v>0</v>
      </c>
      <c r="S1110" s="141" t="str">
        <f t="shared" si="240"/>
        <v>H</v>
      </c>
      <c r="T1110" s="24">
        <f>IF(S1110="E",SUM($R$5:R1110),0)</f>
        <v>0</v>
      </c>
      <c r="U1110" s="143">
        <f t="shared" si="241"/>
        <v>0</v>
      </c>
    </row>
    <row r="1111" spans="1:21" x14ac:dyDescent="0.25">
      <c r="A1111" s="6">
        <v>12.11</v>
      </c>
      <c r="B1111" s="31" t="s">
        <v>90</v>
      </c>
      <c r="D1111" s="89">
        <v>903180809000</v>
      </c>
      <c r="E1111" s="3">
        <v>0.6</v>
      </c>
      <c r="K1111" s="3">
        <f t="shared" si="242"/>
        <v>817</v>
      </c>
      <c r="L1111" s="97" t="str">
        <f>IF(TRIM('Ek.3-A'!F1111)&lt;&gt;"","var","yok")</f>
        <v>yok</v>
      </c>
      <c r="M1111" s="5" t="str">
        <f>IF('Ek.3-A'!F1111="", "", IF(VLOOKUP('Ek.3-A'!F1111, Veriler!D:E, 2, 0)=0, "", VLOOKUP('Ek.3-A'!F1111, Veriler!D:E, 2, 0)))</f>
        <v/>
      </c>
      <c r="N1111" s="5" t="str">
        <f>IF('Ek.3-A'!P1111="", "", 'Ek.3-A'!P1111)</f>
        <v/>
      </c>
      <c r="O1111" s="142">
        <f>'Ek.3-A'!S1111</f>
        <v>0</v>
      </c>
      <c r="P1111" s="143" t="str">
        <f>'Ek.3-A'!L1111</f>
        <v/>
      </c>
      <c r="Q1111" s="24" t="str">
        <f>'Ek.3-A'!M1111</f>
        <v/>
      </c>
      <c r="R1111" s="24">
        <f t="shared" si="239"/>
        <v>0</v>
      </c>
      <c r="S1111" s="141" t="str">
        <f t="shared" si="240"/>
        <v>H</v>
      </c>
      <c r="T1111" s="24">
        <f>IF(S1111="E",SUM($R$5:R1111),0)</f>
        <v>0</v>
      </c>
      <c r="U1111" s="143">
        <f t="shared" si="241"/>
        <v>0</v>
      </c>
    </row>
    <row r="1112" spans="1:21" x14ac:dyDescent="0.25">
      <c r="A1112" s="6">
        <v>12.12</v>
      </c>
      <c r="B1112" s="31" t="s">
        <v>90</v>
      </c>
      <c r="D1112" s="87">
        <v>903149900000</v>
      </c>
      <c r="E1112" s="3">
        <v>0.6</v>
      </c>
      <c r="K1112" s="3">
        <f t="shared" si="242"/>
        <v>818</v>
      </c>
      <c r="L1112" s="97" t="str">
        <f>IF(TRIM('Ek.3-A'!F1112)&lt;&gt;"","var","yok")</f>
        <v>yok</v>
      </c>
      <c r="M1112" s="5" t="str">
        <f>IF('Ek.3-A'!F1112="", "", IF(VLOOKUP('Ek.3-A'!F1112, Veriler!D:E, 2, 0)=0, "", VLOOKUP('Ek.3-A'!F1112, Veriler!D:E, 2, 0)))</f>
        <v/>
      </c>
      <c r="N1112" s="5" t="str">
        <f>IF('Ek.3-A'!P1112="", "", 'Ek.3-A'!P1112)</f>
        <v/>
      </c>
      <c r="O1112" s="142">
        <f>'Ek.3-A'!S1112</f>
        <v>0</v>
      </c>
      <c r="P1112" s="143" t="str">
        <f>'Ek.3-A'!L1112</f>
        <v/>
      </c>
      <c r="Q1112" s="24" t="str">
        <f>'Ek.3-A'!M1112</f>
        <v/>
      </c>
      <c r="R1112" s="24">
        <f t="shared" si="239"/>
        <v>0</v>
      </c>
      <c r="S1112" s="141" t="str">
        <f t="shared" si="240"/>
        <v>H</v>
      </c>
      <c r="T1112" s="24">
        <f>IF(S1112="E",SUM($R$5:R1112),0)</f>
        <v>0</v>
      </c>
      <c r="U1112" s="143">
        <f t="shared" si="241"/>
        <v>0</v>
      </c>
    </row>
    <row r="1113" spans="1:21" x14ac:dyDescent="0.25">
      <c r="A1113" s="6">
        <v>12.13</v>
      </c>
      <c r="B1113" s="31" t="s">
        <v>90</v>
      </c>
      <c r="D1113" s="89">
        <v>110811001000</v>
      </c>
      <c r="E1113" s="3">
        <v>0.6</v>
      </c>
      <c r="K1113" s="3">
        <f t="shared" si="242"/>
        <v>819</v>
      </c>
      <c r="L1113" s="97" t="str">
        <f>IF(TRIM('Ek.3-A'!F1113)&lt;&gt;"","var","yok")</f>
        <v>yok</v>
      </c>
      <c r="M1113" s="5" t="str">
        <f>IF('Ek.3-A'!F1113="", "", IF(VLOOKUP('Ek.3-A'!F1113, Veriler!D:E, 2, 0)=0, "", VLOOKUP('Ek.3-A'!F1113, Veriler!D:E, 2, 0)))</f>
        <v/>
      </c>
      <c r="N1113" s="5" t="str">
        <f>IF('Ek.3-A'!P1113="", "", 'Ek.3-A'!P1113)</f>
        <v/>
      </c>
      <c r="O1113" s="142">
        <f>'Ek.3-A'!S1113</f>
        <v>0</v>
      </c>
      <c r="P1113" s="143" t="str">
        <f>'Ek.3-A'!L1113</f>
        <v/>
      </c>
      <c r="Q1113" s="24" t="str">
        <f>'Ek.3-A'!M1113</f>
        <v/>
      </c>
      <c r="R1113" s="24">
        <f t="shared" si="239"/>
        <v>0</v>
      </c>
      <c r="S1113" s="141" t="str">
        <f t="shared" si="240"/>
        <v>H</v>
      </c>
      <c r="T1113" s="24">
        <f>IF(S1113="E",SUM($R$5:R1113),0)</f>
        <v>0</v>
      </c>
      <c r="U1113" s="143">
        <f t="shared" si="241"/>
        <v>0</v>
      </c>
    </row>
    <row r="1114" spans="1:21" x14ac:dyDescent="0.25">
      <c r="A1114" s="6">
        <v>12.14</v>
      </c>
      <c r="B1114" s="31" t="s">
        <v>90</v>
      </c>
      <c r="D1114" s="87">
        <v>110811009000</v>
      </c>
      <c r="E1114" s="3">
        <v>0.6</v>
      </c>
      <c r="K1114" s="3">
        <f t="shared" si="242"/>
        <v>820</v>
      </c>
      <c r="L1114" s="97" t="str">
        <f>IF(TRIM('Ek.3-A'!F1114)&lt;&gt;"","var","yok")</f>
        <v>yok</v>
      </c>
      <c r="M1114" s="5" t="str">
        <f>IF('Ek.3-A'!F1114="", "", IF(VLOOKUP('Ek.3-A'!F1114, Veriler!D:E, 2, 0)=0, "", VLOOKUP('Ek.3-A'!F1114, Veriler!D:E, 2, 0)))</f>
        <v/>
      </c>
      <c r="N1114" s="5" t="str">
        <f>IF('Ek.3-A'!P1114="", "", 'Ek.3-A'!P1114)</f>
        <v/>
      </c>
      <c r="O1114" s="142">
        <f>'Ek.3-A'!S1114</f>
        <v>0</v>
      </c>
      <c r="P1114" s="143" t="str">
        <f>'Ek.3-A'!L1114</f>
        <v/>
      </c>
      <c r="Q1114" s="24" t="str">
        <f>'Ek.3-A'!M1114</f>
        <v/>
      </c>
      <c r="R1114" s="24">
        <f t="shared" si="239"/>
        <v>0</v>
      </c>
      <c r="S1114" s="141" t="str">
        <f t="shared" si="240"/>
        <v>H</v>
      </c>
      <c r="T1114" s="24">
        <f>IF(S1114="E",SUM($R$5:R1114),0)</f>
        <v>0</v>
      </c>
      <c r="U1114" s="143">
        <f t="shared" si="241"/>
        <v>0</v>
      </c>
    </row>
    <row r="1115" spans="1:21" x14ac:dyDescent="0.25">
      <c r="A1115" s="6">
        <v>12.15</v>
      </c>
      <c r="B1115" s="31" t="s">
        <v>90</v>
      </c>
      <c r="D1115" s="89">
        <v>840420000000</v>
      </c>
      <c r="E1115" s="3">
        <v>0.6</v>
      </c>
      <c r="K1115" s="3">
        <f t="shared" si="242"/>
        <v>821</v>
      </c>
      <c r="L1115" s="97" t="str">
        <f>IF(TRIM('Ek.3-A'!F1115)&lt;&gt;"","var","yok")</f>
        <v>yok</v>
      </c>
      <c r="M1115" s="5" t="str">
        <f>IF('Ek.3-A'!F1115="", "", IF(VLOOKUP('Ek.3-A'!F1115, Veriler!D:E, 2, 0)=0, "", VLOOKUP('Ek.3-A'!F1115, Veriler!D:E, 2, 0)))</f>
        <v/>
      </c>
      <c r="N1115" s="5" t="str">
        <f>IF('Ek.3-A'!P1115="", "", 'Ek.3-A'!P1115)</f>
        <v/>
      </c>
      <c r="O1115" s="142">
        <f>'Ek.3-A'!S1115</f>
        <v>0</v>
      </c>
      <c r="P1115" s="143" t="str">
        <f>'Ek.3-A'!L1115</f>
        <v/>
      </c>
      <c r="Q1115" s="24" t="str">
        <f>'Ek.3-A'!M1115</f>
        <v/>
      </c>
      <c r="R1115" s="24">
        <f t="shared" si="239"/>
        <v>0</v>
      </c>
      <c r="S1115" s="141" t="str">
        <f t="shared" si="240"/>
        <v>H</v>
      </c>
      <c r="T1115" s="24">
        <f>IF(S1115="E",SUM($R$5:R1115),0)</f>
        <v>0</v>
      </c>
      <c r="U1115" s="143">
        <f t="shared" si="241"/>
        <v>0</v>
      </c>
    </row>
    <row r="1116" spans="1:21" x14ac:dyDescent="0.25">
      <c r="A1116" s="6">
        <v>12.16</v>
      </c>
      <c r="B1116" s="31" t="s">
        <v>90</v>
      </c>
      <c r="D1116" s="87">
        <v>840410009019</v>
      </c>
      <c r="E1116" s="3">
        <v>0.6</v>
      </c>
      <c r="K1116" s="3">
        <f t="shared" si="242"/>
        <v>822</v>
      </c>
      <c r="L1116" s="97" t="str">
        <f>IF(TRIM('Ek.3-A'!F1116)&lt;&gt;"","var","yok")</f>
        <v>yok</v>
      </c>
      <c r="M1116" s="5" t="str">
        <f>IF('Ek.3-A'!F1116="", "", IF(VLOOKUP('Ek.3-A'!F1116, Veriler!D:E, 2, 0)=0, "", VLOOKUP('Ek.3-A'!F1116, Veriler!D:E, 2, 0)))</f>
        <v/>
      </c>
      <c r="N1116" s="5" t="str">
        <f>IF('Ek.3-A'!P1116="", "", 'Ek.3-A'!P1116)</f>
        <v/>
      </c>
      <c r="O1116" s="142">
        <f>'Ek.3-A'!S1116</f>
        <v>0</v>
      </c>
      <c r="P1116" s="143" t="str">
        <f>'Ek.3-A'!L1116</f>
        <v/>
      </c>
      <c r="Q1116" s="24" t="str">
        <f>'Ek.3-A'!M1116</f>
        <v/>
      </c>
      <c r="R1116" s="24">
        <f t="shared" si="239"/>
        <v>0</v>
      </c>
      <c r="S1116" s="141" t="str">
        <f t="shared" si="240"/>
        <v>H</v>
      </c>
      <c r="T1116" s="24">
        <f>IF(S1116="E",SUM($R$5:R1116),0)</f>
        <v>0</v>
      </c>
      <c r="U1116" s="143">
        <f t="shared" si="241"/>
        <v>0</v>
      </c>
    </row>
    <row r="1117" spans="1:21" x14ac:dyDescent="0.25">
      <c r="A1117" s="6">
        <v>12.17</v>
      </c>
      <c r="B1117" s="31" t="s">
        <v>90</v>
      </c>
      <c r="D1117" s="89">
        <v>840410009012</v>
      </c>
      <c r="E1117" s="3">
        <v>0.6</v>
      </c>
      <c r="K1117" s="3">
        <f t="shared" si="242"/>
        <v>823</v>
      </c>
      <c r="L1117" s="97" t="str">
        <f>IF(TRIM('Ek.3-A'!F1117)&lt;&gt;"","var","yok")</f>
        <v>yok</v>
      </c>
      <c r="M1117" s="5" t="str">
        <f>IF('Ek.3-A'!F1117="", "", IF(VLOOKUP('Ek.3-A'!F1117, Veriler!D:E, 2, 0)=0, "", VLOOKUP('Ek.3-A'!F1117, Veriler!D:E, 2, 0)))</f>
        <v/>
      </c>
      <c r="N1117" s="5" t="str">
        <f>IF('Ek.3-A'!P1117="", "", 'Ek.3-A'!P1117)</f>
        <v/>
      </c>
      <c r="O1117" s="142">
        <f>'Ek.3-A'!S1117</f>
        <v>0</v>
      </c>
      <c r="P1117" s="143" t="str">
        <f>'Ek.3-A'!L1117</f>
        <v/>
      </c>
      <c r="Q1117" s="24" t="str">
        <f>'Ek.3-A'!M1117</f>
        <v/>
      </c>
      <c r="R1117" s="24">
        <f t="shared" si="239"/>
        <v>0</v>
      </c>
      <c r="S1117" s="141" t="str">
        <f t="shared" si="240"/>
        <v>H</v>
      </c>
      <c r="T1117" s="24">
        <f>IF(S1117="E",SUM($R$5:R1117),0)</f>
        <v>0</v>
      </c>
      <c r="U1117" s="143">
        <f t="shared" si="241"/>
        <v>0</v>
      </c>
    </row>
    <row r="1118" spans="1:21" x14ac:dyDescent="0.25">
      <c r="A1118" s="6">
        <v>12.18</v>
      </c>
      <c r="B1118" s="31" t="s">
        <v>90</v>
      </c>
      <c r="D1118" s="87">
        <v>840410009014</v>
      </c>
      <c r="E1118" s="3">
        <v>0.6</v>
      </c>
      <c r="K1118" s="3">
        <f t="shared" si="242"/>
        <v>824</v>
      </c>
      <c r="L1118" s="97" t="str">
        <f>IF(TRIM('Ek.3-A'!F1118)&lt;&gt;"","var","yok")</f>
        <v>yok</v>
      </c>
      <c r="M1118" s="5" t="str">
        <f>IF('Ek.3-A'!F1118="", "", IF(VLOOKUP('Ek.3-A'!F1118, Veriler!D:E, 2, 0)=0, "", VLOOKUP('Ek.3-A'!F1118, Veriler!D:E, 2, 0)))</f>
        <v/>
      </c>
      <c r="N1118" s="5" t="str">
        <f>IF('Ek.3-A'!P1118="", "", 'Ek.3-A'!P1118)</f>
        <v/>
      </c>
      <c r="O1118" s="142">
        <f>'Ek.3-A'!S1118</f>
        <v>0</v>
      </c>
      <c r="P1118" s="143" t="str">
        <f>'Ek.3-A'!L1118</f>
        <v/>
      </c>
      <c r="Q1118" s="24" t="str">
        <f>'Ek.3-A'!M1118</f>
        <v/>
      </c>
      <c r="R1118" s="24">
        <f t="shared" si="239"/>
        <v>0</v>
      </c>
      <c r="S1118" s="141" t="str">
        <f t="shared" si="240"/>
        <v>H</v>
      </c>
      <c r="T1118" s="24">
        <f>IF(S1118="E",SUM($R$5:R1118),0)</f>
        <v>0</v>
      </c>
      <c r="U1118" s="143">
        <f t="shared" si="241"/>
        <v>0</v>
      </c>
    </row>
    <row r="1119" spans="1:21" x14ac:dyDescent="0.25">
      <c r="A1119" s="6">
        <v>12.19</v>
      </c>
      <c r="B1119" s="31" t="s">
        <v>90</v>
      </c>
      <c r="D1119" s="89">
        <v>840410009011</v>
      </c>
      <c r="E1119" s="3">
        <v>0.6</v>
      </c>
      <c r="K1119" s="3">
        <f t="shared" si="242"/>
        <v>825</v>
      </c>
      <c r="L1119" s="97" t="str">
        <f>IF(TRIM('Ek.3-A'!F1119)&lt;&gt;"","var","yok")</f>
        <v>yok</v>
      </c>
      <c r="M1119" s="5" t="str">
        <f>IF('Ek.3-A'!F1119="", "", IF(VLOOKUP('Ek.3-A'!F1119, Veriler!D:E, 2, 0)=0, "", VLOOKUP('Ek.3-A'!F1119, Veriler!D:E, 2, 0)))</f>
        <v/>
      </c>
      <c r="N1119" s="5" t="str">
        <f>IF('Ek.3-A'!P1119="", "", 'Ek.3-A'!P1119)</f>
        <v/>
      </c>
      <c r="O1119" s="142">
        <f>'Ek.3-A'!S1119</f>
        <v>0</v>
      </c>
      <c r="P1119" s="143" t="str">
        <f>'Ek.3-A'!L1119</f>
        <v/>
      </c>
      <c r="Q1119" s="24" t="str">
        <f>'Ek.3-A'!M1119</f>
        <v/>
      </c>
      <c r="R1119" s="24">
        <f t="shared" si="239"/>
        <v>0</v>
      </c>
      <c r="S1119" s="141" t="str">
        <f t="shared" si="240"/>
        <v>H</v>
      </c>
      <c r="T1119" s="24">
        <f>IF(S1119="E",SUM($R$5:R1119),0)</f>
        <v>0</v>
      </c>
      <c r="U1119" s="143">
        <f t="shared" si="241"/>
        <v>0</v>
      </c>
    </row>
    <row r="1120" spans="1:21" x14ac:dyDescent="0.25">
      <c r="A1120" s="6">
        <v>12.2</v>
      </c>
      <c r="B1120" s="31" t="s">
        <v>90</v>
      </c>
      <c r="D1120" s="87">
        <v>840682000000</v>
      </c>
      <c r="E1120" s="3">
        <v>0.6</v>
      </c>
      <c r="K1120" s="3">
        <f t="shared" si="242"/>
        <v>826</v>
      </c>
      <c r="L1120" s="97" t="str">
        <f>IF(TRIM('Ek.3-A'!F1120)&lt;&gt;"","var","yok")</f>
        <v>yok</v>
      </c>
      <c r="M1120" s="5" t="str">
        <f>IF('Ek.3-A'!F1120="", "", IF(VLOOKUP('Ek.3-A'!F1120, Veriler!D:E, 2, 0)=0, "", VLOOKUP('Ek.3-A'!F1120, Veriler!D:E, 2, 0)))</f>
        <v/>
      </c>
      <c r="N1120" s="5" t="str">
        <f>IF('Ek.3-A'!P1120="", "", 'Ek.3-A'!P1120)</f>
        <v/>
      </c>
      <c r="O1120" s="142">
        <f>'Ek.3-A'!S1120</f>
        <v>0</v>
      </c>
      <c r="P1120" s="143" t="str">
        <f>'Ek.3-A'!L1120</f>
        <v/>
      </c>
      <c r="Q1120" s="24" t="str">
        <f>'Ek.3-A'!M1120</f>
        <v/>
      </c>
      <c r="R1120" s="24">
        <f t="shared" si="239"/>
        <v>0</v>
      </c>
      <c r="S1120" s="141" t="str">
        <f t="shared" si="240"/>
        <v>H</v>
      </c>
      <c r="T1120" s="24">
        <f>IF(S1120="E",SUM($R$5:R1120),0)</f>
        <v>0</v>
      </c>
      <c r="U1120" s="143">
        <f t="shared" si="241"/>
        <v>0</v>
      </c>
    </row>
    <row r="1121" spans="1:41" x14ac:dyDescent="0.25">
      <c r="A1121" s="6">
        <v>12.21</v>
      </c>
      <c r="B1121" s="31" t="s">
        <v>90</v>
      </c>
      <c r="D1121" s="89">
        <v>840681000000</v>
      </c>
      <c r="E1121" s="3">
        <v>0.6</v>
      </c>
      <c r="L1121" s="97"/>
      <c r="M1121" s="5"/>
      <c r="N1121" s="5"/>
      <c r="O1121" s="5"/>
      <c r="Q1121" s="23"/>
      <c r="T1121" s="24"/>
      <c r="U1121" s="25"/>
    </row>
    <row r="1122" spans="1:41" x14ac:dyDescent="0.25">
      <c r="A1122" s="6">
        <v>12.22</v>
      </c>
      <c r="B1122" s="31" t="s">
        <v>90</v>
      </c>
      <c r="D1122" s="87">
        <v>840690900000</v>
      </c>
      <c r="E1122" s="3">
        <v>0.6</v>
      </c>
      <c r="K1122" s="3">
        <f>K1120+1</f>
        <v>827</v>
      </c>
      <c r="L1122" s="97" t="str">
        <f>IF(TRIM('Ek.3-A'!F1122)&lt;&gt;"","var","yok")</f>
        <v>yok</v>
      </c>
      <c r="M1122" s="5" t="str">
        <f>IF('Ek.3-A'!F1122="", "", IF(VLOOKUP('Ek.3-A'!F1122, Veriler!D:E, 2, 0)=0, "", VLOOKUP('Ek.3-A'!F1122, Veriler!D:E, 2, 0)))</f>
        <v/>
      </c>
      <c r="N1122" s="5" t="str">
        <f>IF('Ek.3-A'!P1122="", "", 'Ek.3-A'!P1122)</f>
        <v/>
      </c>
      <c r="O1122" s="142">
        <f>'Ek.3-A'!S1122</f>
        <v>0</v>
      </c>
      <c r="P1122" s="143" t="str">
        <f>'Ek.3-A'!L1122</f>
        <v/>
      </c>
      <c r="Q1122" s="24" t="str">
        <f>'Ek.3-A'!M1122</f>
        <v/>
      </c>
      <c r="R1122" s="24">
        <f t="shared" ref="R1122:R1135" si="243">IF(L1122="var",0,IF(Q1122&lt;=0.005,Q1122,0))</f>
        <v>0</v>
      </c>
      <c r="S1122" s="141" t="str">
        <f t="shared" ref="S1122:S1135" si="244">IF(Q1122&lt;=0.005,"E","H")</f>
        <v>H</v>
      </c>
      <c r="T1122" s="24">
        <f>IF(S1122="E",SUM($R$5:R1122),0)</f>
        <v>0</v>
      </c>
      <c r="U1122" s="143">
        <f t="shared" ref="U1122:U1135" si="245">IF(T1122&lt;=0.1, O1122, IF(R1122&gt;$G$2, R1122*O1122, $G$2*O1122))</f>
        <v>0</v>
      </c>
    </row>
    <row r="1123" spans="1:41" x14ac:dyDescent="0.25">
      <c r="A1123" s="6">
        <v>12.23</v>
      </c>
      <c r="B1123" s="31" t="s">
        <v>90</v>
      </c>
      <c r="D1123" s="89">
        <v>840690100000</v>
      </c>
      <c r="E1123" s="3">
        <v>0.6</v>
      </c>
      <c r="K1123" s="3">
        <f t="shared" ref="K1123:K1135" si="246">K1122+1</f>
        <v>828</v>
      </c>
      <c r="L1123" s="97" t="str">
        <f>IF(TRIM('Ek.3-A'!F1123)&lt;&gt;"","var","yok")</f>
        <v>yok</v>
      </c>
      <c r="M1123" s="5" t="str">
        <f>IF('Ek.3-A'!F1123="", "", IF(VLOOKUP('Ek.3-A'!F1123, Veriler!D:E, 2, 0)=0, "", VLOOKUP('Ek.3-A'!F1123, Veriler!D:E, 2, 0)))</f>
        <v/>
      </c>
      <c r="N1123" s="5" t="str">
        <f>IF('Ek.3-A'!P1123="", "", 'Ek.3-A'!P1123)</f>
        <v/>
      </c>
      <c r="O1123" s="142">
        <f>'Ek.3-A'!S1123</f>
        <v>0</v>
      </c>
      <c r="P1123" s="143" t="str">
        <f>'Ek.3-A'!L1123</f>
        <v/>
      </c>
      <c r="Q1123" s="24" t="str">
        <f>'Ek.3-A'!M1123</f>
        <v/>
      </c>
      <c r="R1123" s="24">
        <f t="shared" si="243"/>
        <v>0</v>
      </c>
      <c r="S1123" s="141" t="str">
        <f t="shared" si="244"/>
        <v>H</v>
      </c>
      <c r="T1123" s="24">
        <f>IF(S1123="E",SUM($R$5:R1123),0)</f>
        <v>0</v>
      </c>
      <c r="U1123" s="143">
        <f t="shared" si="245"/>
        <v>0</v>
      </c>
    </row>
    <row r="1124" spans="1:41" x14ac:dyDescent="0.25">
      <c r="A1124" s="6">
        <v>12.24</v>
      </c>
      <c r="B1124" s="31" t="s">
        <v>90</v>
      </c>
      <c r="D1124" s="87">
        <v>293911000017</v>
      </c>
      <c r="E1124" s="3">
        <v>0.6</v>
      </c>
      <c r="K1124" s="3">
        <f t="shared" si="246"/>
        <v>829</v>
      </c>
      <c r="L1124" s="97" t="str">
        <f>IF(TRIM('Ek.3-A'!F1124)&lt;&gt;"","var","yok")</f>
        <v>yok</v>
      </c>
      <c r="M1124" s="5" t="str">
        <f>IF('Ek.3-A'!F1124="", "", IF(VLOOKUP('Ek.3-A'!F1124, Veriler!D:E, 2, 0)=0, "", VLOOKUP('Ek.3-A'!F1124, Veriler!D:E, 2, 0)))</f>
        <v/>
      </c>
      <c r="N1124" s="5" t="str">
        <f>IF('Ek.3-A'!P1124="", "", 'Ek.3-A'!P1124)</f>
        <v/>
      </c>
      <c r="O1124" s="142">
        <f>'Ek.3-A'!S1124</f>
        <v>0</v>
      </c>
      <c r="P1124" s="143" t="str">
        <f>'Ek.3-A'!L1124</f>
        <v/>
      </c>
      <c r="Q1124" s="24" t="str">
        <f>'Ek.3-A'!M1124</f>
        <v/>
      </c>
      <c r="R1124" s="24">
        <f t="shared" si="243"/>
        <v>0</v>
      </c>
      <c r="S1124" s="141" t="str">
        <f t="shared" si="244"/>
        <v>H</v>
      </c>
      <c r="T1124" s="24">
        <f>IF(S1124="E",SUM($R$5:R1124),0)</f>
        <v>0</v>
      </c>
      <c r="U1124" s="143">
        <f t="shared" si="245"/>
        <v>0</v>
      </c>
    </row>
    <row r="1125" spans="1:41" x14ac:dyDescent="0.25">
      <c r="A1125" s="6">
        <v>12.25</v>
      </c>
      <c r="B1125" s="31" t="s">
        <v>90</v>
      </c>
      <c r="D1125" s="89">
        <v>500710000019</v>
      </c>
      <c r="E1125" s="3">
        <v>0.6</v>
      </c>
      <c r="K1125" s="3">
        <f t="shared" si="246"/>
        <v>830</v>
      </c>
      <c r="L1125" s="97" t="str">
        <f>IF(TRIM('Ek.3-A'!F1125)&lt;&gt;"","var","yok")</f>
        <v>yok</v>
      </c>
      <c r="M1125" s="5" t="str">
        <f>IF('Ek.3-A'!F1125="", "", IF(VLOOKUP('Ek.3-A'!F1125, Veriler!D:E, 2, 0)=0, "", VLOOKUP('Ek.3-A'!F1125, Veriler!D:E, 2, 0)))</f>
        <v/>
      </c>
      <c r="N1125" s="5" t="str">
        <f>IF('Ek.3-A'!P1125="", "", 'Ek.3-A'!P1125)</f>
        <v/>
      </c>
      <c r="O1125" s="142">
        <f>'Ek.3-A'!S1125</f>
        <v>0</v>
      </c>
      <c r="P1125" s="143" t="str">
        <f>'Ek.3-A'!L1125</f>
        <v/>
      </c>
      <c r="Q1125" s="24" t="str">
        <f>'Ek.3-A'!M1125</f>
        <v/>
      </c>
      <c r="R1125" s="24">
        <f t="shared" si="243"/>
        <v>0</v>
      </c>
      <c r="S1125" s="141" t="str">
        <f t="shared" si="244"/>
        <v>H</v>
      </c>
      <c r="T1125" s="24">
        <f>IF(S1125="E",SUM($R$5:R1125),0)</f>
        <v>0</v>
      </c>
      <c r="U1125" s="143">
        <f t="shared" si="245"/>
        <v>0</v>
      </c>
    </row>
    <row r="1126" spans="1:41" x14ac:dyDescent="0.25">
      <c r="A1126" s="6">
        <v>12.26</v>
      </c>
      <c r="B1126" s="31" t="s">
        <v>90</v>
      </c>
      <c r="D1126" s="87">
        <v>293359950034</v>
      </c>
      <c r="E1126" s="3">
        <v>0.6</v>
      </c>
      <c r="K1126" s="3">
        <f t="shared" si="246"/>
        <v>831</v>
      </c>
      <c r="L1126" s="97" t="str">
        <f>IF(TRIM('Ek.3-A'!F1126)&lt;&gt;"","var","yok")</f>
        <v>yok</v>
      </c>
      <c r="M1126" s="5" t="str">
        <f>IF('Ek.3-A'!F1126="", "", IF(VLOOKUP('Ek.3-A'!F1126, Veriler!D:E, 2, 0)=0, "", VLOOKUP('Ek.3-A'!F1126, Veriler!D:E, 2, 0)))</f>
        <v/>
      </c>
      <c r="N1126" s="5" t="str">
        <f>IF('Ek.3-A'!P1126="", "", 'Ek.3-A'!P1126)</f>
        <v/>
      </c>
      <c r="O1126" s="142">
        <f>'Ek.3-A'!S1126</f>
        <v>0</v>
      </c>
      <c r="P1126" s="143" t="str">
        <f>'Ek.3-A'!L1126</f>
        <v/>
      </c>
      <c r="Q1126" s="24" t="str">
        <f>'Ek.3-A'!M1126</f>
        <v/>
      </c>
      <c r="R1126" s="24">
        <f t="shared" si="243"/>
        <v>0</v>
      </c>
      <c r="S1126" s="141" t="str">
        <f t="shared" si="244"/>
        <v>H</v>
      </c>
      <c r="T1126" s="24">
        <f>IF(S1126="E",SUM($R$5:R1126),0)</f>
        <v>0</v>
      </c>
      <c r="U1126" s="143">
        <f t="shared" si="245"/>
        <v>0</v>
      </c>
    </row>
    <row r="1127" spans="1:41" x14ac:dyDescent="0.25">
      <c r="A1127" s="6">
        <v>12.27</v>
      </c>
      <c r="B1127" s="31" t="s">
        <v>90</v>
      </c>
      <c r="D1127" s="89">
        <v>290513000000</v>
      </c>
      <c r="E1127" s="3">
        <v>0.6</v>
      </c>
      <c r="K1127" s="3">
        <f t="shared" si="246"/>
        <v>832</v>
      </c>
      <c r="L1127" s="97" t="str">
        <f>IF(TRIM('Ek.3-A'!F1127)&lt;&gt;"","var","yok")</f>
        <v>yok</v>
      </c>
      <c r="M1127" s="5" t="str">
        <f>IF('Ek.3-A'!F1127="", "", IF(VLOOKUP('Ek.3-A'!F1127, Veriler!D:E, 2, 0)=0, "", VLOOKUP('Ek.3-A'!F1127, Veriler!D:E, 2, 0)))</f>
        <v/>
      </c>
      <c r="N1127" s="5" t="str">
        <f>IF('Ek.3-A'!P1127="", "", 'Ek.3-A'!P1127)</f>
        <v/>
      </c>
      <c r="O1127" s="142">
        <f>'Ek.3-A'!S1127</f>
        <v>0</v>
      </c>
      <c r="P1127" s="143" t="str">
        <f>'Ek.3-A'!L1127</f>
        <v/>
      </c>
      <c r="Q1127" s="24" t="str">
        <f>'Ek.3-A'!M1127</f>
        <v/>
      </c>
      <c r="R1127" s="24">
        <f t="shared" si="243"/>
        <v>0</v>
      </c>
      <c r="S1127" s="141" t="str">
        <f t="shared" si="244"/>
        <v>H</v>
      </c>
      <c r="T1127" s="24">
        <f>IF(S1127="E",SUM($R$5:R1127),0)</f>
        <v>0</v>
      </c>
      <c r="U1127" s="143">
        <f t="shared" si="245"/>
        <v>0</v>
      </c>
    </row>
    <row r="1128" spans="1:41" x14ac:dyDescent="0.25">
      <c r="A1128" s="6">
        <v>12.28</v>
      </c>
      <c r="B1128" s="31" t="s">
        <v>90</v>
      </c>
      <c r="D1128" s="87">
        <v>291412000000</v>
      </c>
      <c r="E1128" s="3">
        <v>0.6</v>
      </c>
      <c r="K1128" s="3">
        <f t="shared" si="246"/>
        <v>833</v>
      </c>
      <c r="L1128" s="97" t="str">
        <f>IF(TRIM('Ek.3-A'!F1128)&lt;&gt;"","var","yok")</f>
        <v>yok</v>
      </c>
      <c r="M1128" s="5" t="str">
        <f>IF('Ek.3-A'!F1128="", "", IF(VLOOKUP('Ek.3-A'!F1128, Veriler!D:E, 2, 0)=0, "", VLOOKUP('Ek.3-A'!F1128, Veriler!D:E, 2, 0)))</f>
        <v/>
      </c>
      <c r="N1128" s="5" t="str">
        <f>IF('Ek.3-A'!P1128="", "", 'Ek.3-A'!P1128)</f>
        <v/>
      </c>
      <c r="O1128" s="142">
        <f>'Ek.3-A'!S1128</f>
        <v>0</v>
      </c>
      <c r="P1128" s="143" t="str">
        <f>'Ek.3-A'!L1128</f>
        <v/>
      </c>
      <c r="Q1128" s="24" t="str">
        <f>'Ek.3-A'!M1128</f>
        <v/>
      </c>
      <c r="R1128" s="24">
        <f t="shared" si="243"/>
        <v>0</v>
      </c>
      <c r="S1128" s="141" t="str">
        <f t="shared" si="244"/>
        <v>H</v>
      </c>
      <c r="T1128" s="24">
        <f>IF(S1128="E",SUM($R$5:R1128),0)</f>
        <v>0</v>
      </c>
      <c r="U1128" s="143">
        <f t="shared" si="245"/>
        <v>0</v>
      </c>
    </row>
    <row r="1129" spans="1:41" x14ac:dyDescent="0.25">
      <c r="A1129" s="6">
        <v>12.29</v>
      </c>
      <c r="B1129" s="31" t="s">
        <v>90</v>
      </c>
      <c r="D1129" s="89">
        <v>291811000022</v>
      </c>
      <c r="E1129" s="3">
        <v>0.6</v>
      </c>
      <c r="K1129" s="3">
        <f t="shared" si="246"/>
        <v>834</v>
      </c>
      <c r="L1129" s="97" t="str">
        <f>IF(TRIM('Ek.3-A'!F1129)&lt;&gt;"","var","yok")</f>
        <v>yok</v>
      </c>
      <c r="M1129" s="5" t="str">
        <f>IF('Ek.3-A'!F1129="", "", IF(VLOOKUP('Ek.3-A'!F1129, Veriler!D:E, 2, 0)=0, "", VLOOKUP('Ek.3-A'!F1129, Veriler!D:E, 2, 0)))</f>
        <v/>
      </c>
      <c r="N1129" s="5" t="str">
        <f>IF('Ek.3-A'!P1129="", "", 'Ek.3-A'!P1129)</f>
        <v/>
      </c>
      <c r="O1129" s="142">
        <f>'Ek.3-A'!S1129</f>
        <v>0</v>
      </c>
      <c r="P1129" s="143" t="str">
        <f>'Ek.3-A'!L1129</f>
        <v/>
      </c>
      <c r="Q1129" s="24" t="str">
        <f>'Ek.3-A'!M1129</f>
        <v/>
      </c>
      <c r="R1129" s="24">
        <f t="shared" si="243"/>
        <v>0</v>
      </c>
      <c r="S1129" s="141" t="str">
        <f t="shared" si="244"/>
        <v>H</v>
      </c>
      <c r="T1129" s="24">
        <f>IF(S1129="E",SUM($R$5:R1129),0)</f>
        <v>0</v>
      </c>
      <c r="U1129" s="143">
        <f t="shared" si="245"/>
        <v>0</v>
      </c>
    </row>
    <row r="1130" spans="1:41" x14ac:dyDescent="0.25">
      <c r="A1130" s="6">
        <v>12.3</v>
      </c>
      <c r="B1130" s="31" t="s">
        <v>90</v>
      </c>
      <c r="D1130" s="87">
        <v>291614000013</v>
      </c>
      <c r="E1130" s="3">
        <v>0.6</v>
      </c>
      <c r="K1130" s="3">
        <f t="shared" si="246"/>
        <v>835</v>
      </c>
      <c r="L1130" s="97" t="str">
        <f>IF(TRIM('Ek.3-A'!F1130)&lt;&gt;"","var","yok")</f>
        <v>yok</v>
      </c>
      <c r="M1130" s="5" t="str">
        <f>IF('Ek.3-A'!F1130="", "", IF(VLOOKUP('Ek.3-A'!F1130, Veriler!D:E, 2, 0)=0, "", VLOOKUP('Ek.3-A'!F1130, Veriler!D:E, 2, 0)))</f>
        <v/>
      </c>
      <c r="N1130" s="5" t="str">
        <f>IF('Ek.3-A'!P1130="", "", 'Ek.3-A'!P1130)</f>
        <v/>
      </c>
      <c r="O1130" s="142">
        <f>'Ek.3-A'!S1130</f>
        <v>0</v>
      </c>
      <c r="P1130" s="143" t="str">
        <f>'Ek.3-A'!L1130</f>
        <v/>
      </c>
      <c r="Q1130" s="24" t="str">
        <f>'Ek.3-A'!M1130</f>
        <v/>
      </c>
      <c r="R1130" s="24">
        <f t="shared" si="243"/>
        <v>0</v>
      </c>
      <c r="S1130" s="141" t="str">
        <f t="shared" si="244"/>
        <v>H</v>
      </c>
      <c r="T1130" s="24">
        <f>IF(S1130="E",SUM($R$5:R1130),0)</f>
        <v>0</v>
      </c>
      <c r="U1130" s="143">
        <f t="shared" si="245"/>
        <v>0</v>
      </c>
    </row>
    <row r="1131" spans="1:41" x14ac:dyDescent="0.25">
      <c r="A1131" s="6">
        <v>12.31</v>
      </c>
      <c r="B1131" s="31" t="s">
        <v>90</v>
      </c>
      <c r="D1131" s="89">
        <v>291560190011</v>
      </c>
      <c r="E1131" s="3">
        <v>0.6</v>
      </c>
      <c r="K1131" s="3">
        <f t="shared" si="246"/>
        <v>836</v>
      </c>
      <c r="L1131" s="97" t="str">
        <f>IF(TRIM('Ek.3-A'!F1131)&lt;&gt;"","var","yok")</f>
        <v>yok</v>
      </c>
      <c r="M1131" s="5" t="str">
        <f>IF('Ek.3-A'!F1131="", "", IF(VLOOKUP('Ek.3-A'!F1131, Veriler!D:E, 2, 0)=0, "", VLOOKUP('Ek.3-A'!F1131, Veriler!D:E, 2, 0)))</f>
        <v/>
      </c>
      <c r="N1131" s="5" t="str">
        <f>IF('Ek.3-A'!P1131="", "", 'Ek.3-A'!P1131)</f>
        <v/>
      </c>
      <c r="O1131" s="142">
        <f>'Ek.3-A'!S1131</f>
        <v>0</v>
      </c>
      <c r="P1131" s="143" t="str">
        <f>'Ek.3-A'!L1131</f>
        <v/>
      </c>
      <c r="Q1131" s="24" t="str">
        <f>'Ek.3-A'!M1131</f>
        <v/>
      </c>
      <c r="R1131" s="24">
        <f t="shared" si="243"/>
        <v>0</v>
      </c>
      <c r="S1131" s="141" t="str">
        <f t="shared" si="244"/>
        <v>H</v>
      </c>
      <c r="T1131" s="24">
        <f>IF(S1131="E",SUM($R$5:R1131),0)</f>
        <v>0</v>
      </c>
      <c r="U1131" s="143">
        <f t="shared" si="245"/>
        <v>0</v>
      </c>
    </row>
    <row r="1132" spans="1:41" x14ac:dyDescent="0.25">
      <c r="A1132" s="6">
        <v>12.32</v>
      </c>
      <c r="B1132" s="31" t="s">
        <v>90</v>
      </c>
      <c r="D1132" s="87">
        <v>841899900000</v>
      </c>
      <c r="E1132" s="3">
        <v>0.6</v>
      </c>
      <c r="K1132" s="3">
        <f t="shared" si="246"/>
        <v>837</v>
      </c>
      <c r="L1132" s="97" t="str">
        <f>IF(TRIM('Ek.3-A'!F1132)&lt;&gt;"","var","yok")</f>
        <v>yok</v>
      </c>
      <c r="M1132" s="5" t="str">
        <f>IF('Ek.3-A'!F1132="", "", IF(VLOOKUP('Ek.3-A'!F1132, Veriler!D:E, 2, 0)=0, "", VLOOKUP('Ek.3-A'!F1132, Veriler!D:E, 2, 0)))</f>
        <v/>
      </c>
      <c r="N1132" s="5" t="str">
        <f>IF('Ek.3-A'!P1132="", "", 'Ek.3-A'!P1132)</f>
        <v/>
      </c>
      <c r="O1132" s="142">
        <f>'Ek.3-A'!S1132</f>
        <v>0</v>
      </c>
      <c r="P1132" s="143" t="str">
        <f>'Ek.3-A'!L1132</f>
        <v/>
      </c>
      <c r="Q1132" s="24" t="str">
        <f>'Ek.3-A'!M1132</f>
        <v/>
      </c>
      <c r="R1132" s="24">
        <f t="shared" si="243"/>
        <v>0</v>
      </c>
      <c r="S1132" s="141" t="str">
        <f t="shared" si="244"/>
        <v>H</v>
      </c>
      <c r="T1132" s="24">
        <f>IF(S1132="E",SUM($R$5:R1132),0)</f>
        <v>0</v>
      </c>
      <c r="U1132" s="143">
        <f t="shared" si="245"/>
        <v>0</v>
      </c>
    </row>
    <row r="1133" spans="1:41" x14ac:dyDescent="0.25">
      <c r="A1133" s="6">
        <v>12.33</v>
      </c>
      <c r="B1133" s="31" t="s">
        <v>90</v>
      </c>
      <c r="D1133" s="89">
        <v>700312991000</v>
      </c>
      <c r="E1133" s="3">
        <v>0.6</v>
      </c>
      <c r="K1133" s="3">
        <f t="shared" si="246"/>
        <v>838</v>
      </c>
      <c r="L1133" s="97" t="str">
        <f>IF(TRIM('Ek.3-A'!F1133)&lt;&gt;"","var","yok")</f>
        <v>yok</v>
      </c>
      <c r="M1133" s="5" t="str">
        <f>IF('Ek.3-A'!F1133="", "", IF(VLOOKUP('Ek.3-A'!F1133, Veriler!D:E, 2, 0)=0, "", VLOOKUP('Ek.3-A'!F1133, Veriler!D:E, 2, 0)))</f>
        <v/>
      </c>
      <c r="N1133" s="5" t="str">
        <f>IF('Ek.3-A'!P1133="", "", 'Ek.3-A'!P1133)</f>
        <v/>
      </c>
      <c r="O1133" s="142">
        <f>'Ek.3-A'!S1133</f>
        <v>0</v>
      </c>
      <c r="P1133" s="143" t="str">
        <f>'Ek.3-A'!L1133</f>
        <v/>
      </c>
      <c r="Q1133" s="24" t="str">
        <f>'Ek.3-A'!M1133</f>
        <v/>
      </c>
      <c r="R1133" s="24">
        <f t="shared" si="243"/>
        <v>0</v>
      </c>
      <c r="S1133" s="141" t="str">
        <f t="shared" si="244"/>
        <v>H</v>
      </c>
      <c r="T1133" s="24">
        <f>IF(S1133="E",SUM($R$5:R1133),0)</f>
        <v>0</v>
      </c>
      <c r="U1133" s="143">
        <f t="shared" si="245"/>
        <v>0</v>
      </c>
    </row>
    <row r="1134" spans="1:41" x14ac:dyDescent="0.25">
      <c r="A1134" s="6">
        <v>12.34</v>
      </c>
      <c r="B1134" s="31" t="s">
        <v>90</v>
      </c>
      <c r="D1134" s="87">
        <v>700312911000</v>
      </c>
      <c r="E1134" s="3">
        <v>0.6</v>
      </c>
      <c r="K1134" s="3">
        <f t="shared" si="246"/>
        <v>839</v>
      </c>
      <c r="L1134" s="97" t="str">
        <f>IF(TRIM('Ek.3-A'!F1134)&lt;&gt;"","var","yok")</f>
        <v>yok</v>
      </c>
      <c r="M1134" s="5" t="str">
        <f>IF('Ek.3-A'!F1134="", "", IF(VLOOKUP('Ek.3-A'!F1134, Veriler!D:E, 2, 0)=0, "", VLOOKUP('Ek.3-A'!F1134, Veriler!D:E, 2, 0)))</f>
        <v/>
      </c>
      <c r="N1134" s="5" t="str">
        <f>IF('Ek.3-A'!P1134="", "", 'Ek.3-A'!P1134)</f>
        <v/>
      </c>
      <c r="O1134" s="142">
        <f>'Ek.3-A'!S1134</f>
        <v>0</v>
      </c>
      <c r="P1134" s="143" t="str">
        <f>'Ek.3-A'!L1134</f>
        <v/>
      </c>
      <c r="Q1134" s="24" t="str">
        <f>'Ek.3-A'!M1134</f>
        <v/>
      </c>
      <c r="R1134" s="24">
        <f t="shared" si="243"/>
        <v>0</v>
      </c>
      <c r="S1134" s="141" t="str">
        <f t="shared" si="244"/>
        <v>H</v>
      </c>
      <c r="T1134" s="24">
        <f>IF(S1134="E",SUM($R$5:R1134),0)</f>
        <v>0</v>
      </c>
      <c r="U1134" s="143">
        <f t="shared" si="245"/>
        <v>0</v>
      </c>
    </row>
    <row r="1135" spans="1:41" x14ac:dyDescent="0.25">
      <c r="A1135" s="6">
        <v>12.35</v>
      </c>
      <c r="B1135" s="31" t="s">
        <v>90</v>
      </c>
      <c r="D1135" s="89">
        <v>290539200000</v>
      </c>
      <c r="E1135" s="3">
        <v>0.6</v>
      </c>
      <c r="K1135" s="3">
        <f t="shared" si="246"/>
        <v>840</v>
      </c>
      <c r="L1135" s="97" t="str">
        <f>IF(TRIM('Ek.3-A'!F1135)&lt;&gt;"","var","yok")</f>
        <v>yok</v>
      </c>
      <c r="M1135" s="5" t="str">
        <f>IF('Ek.3-A'!F1135="", "", IF(VLOOKUP('Ek.3-A'!F1135, Veriler!D:E, 2, 0)=0, "", VLOOKUP('Ek.3-A'!F1135, Veriler!D:E, 2, 0)))</f>
        <v/>
      </c>
      <c r="N1135" s="5" t="str">
        <f>IF('Ek.3-A'!P1135="", "", 'Ek.3-A'!P1135)</f>
        <v/>
      </c>
      <c r="O1135" s="142">
        <f>'Ek.3-A'!S1135</f>
        <v>0</v>
      </c>
      <c r="P1135" s="143" t="str">
        <f>'Ek.3-A'!L1135</f>
        <v/>
      </c>
      <c r="Q1135" s="24" t="str">
        <f>'Ek.3-A'!M1135</f>
        <v/>
      </c>
      <c r="R1135" s="24">
        <f t="shared" si="243"/>
        <v>0</v>
      </c>
      <c r="S1135" s="141" t="str">
        <f t="shared" si="244"/>
        <v>H</v>
      </c>
      <c r="T1135" s="24">
        <f>IF(S1135="E",SUM($R$5:R1135),0)</f>
        <v>0</v>
      </c>
      <c r="U1135" s="143">
        <f t="shared" si="245"/>
        <v>0</v>
      </c>
    </row>
    <row r="1136" spans="1:41" x14ac:dyDescent="0.25">
      <c r="A1136" s="6">
        <v>12.36</v>
      </c>
      <c r="B1136" s="31" t="s">
        <v>90</v>
      </c>
      <c r="D1136" s="87">
        <v>290539260000</v>
      </c>
      <c r="E1136" s="3">
        <v>0.6</v>
      </c>
      <c r="T1136" s="24"/>
      <c r="U1136" s="25"/>
      <c r="AO1136" s="140">
        <f>'Ek.3-A'!L1136</f>
        <v>0</v>
      </c>
    </row>
    <row r="1137" spans="1:21" x14ac:dyDescent="0.25">
      <c r="A1137" s="6">
        <v>12.37</v>
      </c>
      <c r="B1137" s="31" t="s">
        <v>90</v>
      </c>
      <c r="D1137" s="89">
        <v>271113910000</v>
      </c>
      <c r="E1137" s="3">
        <v>0.6</v>
      </c>
      <c r="T1137" s="24"/>
      <c r="U1137" s="25"/>
    </row>
    <row r="1138" spans="1:21" x14ac:dyDescent="0.25">
      <c r="A1138" s="6">
        <v>12.38</v>
      </c>
      <c r="B1138" s="31" t="s">
        <v>90</v>
      </c>
      <c r="D1138" s="87">
        <v>271129000012</v>
      </c>
      <c r="E1138" s="3">
        <v>0.6</v>
      </c>
      <c r="T1138" s="24"/>
      <c r="U1138" s="25"/>
    </row>
    <row r="1139" spans="1:21" x14ac:dyDescent="0.25">
      <c r="A1139" s="6">
        <v>12.39</v>
      </c>
      <c r="B1139" s="31" t="s">
        <v>90</v>
      </c>
      <c r="D1139" s="89">
        <v>271113970000</v>
      </c>
      <c r="E1139" s="3">
        <v>0.6</v>
      </c>
      <c r="T1139" s="24"/>
      <c r="U1139" s="25"/>
    </row>
    <row r="1140" spans="1:21" x14ac:dyDescent="0.25">
      <c r="A1140" s="6">
        <v>12.4</v>
      </c>
      <c r="B1140" s="31" t="s">
        <v>90</v>
      </c>
      <c r="D1140" s="87">
        <v>290539280000</v>
      </c>
      <c r="E1140" s="3">
        <v>0.6</v>
      </c>
      <c r="T1140" s="24"/>
      <c r="U1140" s="25"/>
    </row>
    <row r="1141" spans="1:21" x14ac:dyDescent="0.25">
      <c r="A1141" s="6">
        <v>12.41</v>
      </c>
      <c r="B1141" s="31" t="s">
        <v>90</v>
      </c>
      <c r="D1141" s="89">
        <v>290110001011</v>
      </c>
      <c r="E1141" s="3">
        <v>0.6</v>
      </c>
      <c r="T1141" s="24"/>
      <c r="U1141" s="25"/>
    </row>
    <row r="1142" spans="1:21" x14ac:dyDescent="0.25">
      <c r="A1142" s="6">
        <v>12.42</v>
      </c>
      <c r="B1142" s="31" t="s">
        <v>90</v>
      </c>
      <c r="D1142" s="87">
        <v>290123000000</v>
      </c>
      <c r="E1142" s="3">
        <v>0.6</v>
      </c>
      <c r="T1142" s="24"/>
      <c r="U1142" s="25"/>
    </row>
    <row r="1143" spans="1:21" x14ac:dyDescent="0.25">
      <c r="A1143" s="6">
        <v>12.43</v>
      </c>
      <c r="B1143" s="31" t="s">
        <v>90</v>
      </c>
      <c r="D1143" s="89">
        <v>290960900011</v>
      </c>
      <c r="E1143" s="3">
        <v>0.6</v>
      </c>
      <c r="T1143" s="24"/>
      <c r="U1143" s="25"/>
    </row>
    <row r="1144" spans="1:21" x14ac:dyDescent="0.25">
      <c r="A1144" s="6">
        <v>12.44</v>
      </c>
      <c r="B1144" s="31" t="s">
        <v>90</v>
      </c>
      <c r="D1144" s="87">
        <v>291550000014</v>
      </c>
      <c r="E1144" s="3">
        <v>0.6</v>
      </c>
      <c r="T1144" s="24"/>
      <c r="U1144" s="25"/>
    </row>
    <row r="1145" spans="1:21" x14ac:dyDescent="0.25">
      <c r="A1145" s="6">
        <v>12.45</v>
      </c>
      <c r="B1145" s="31" t="s">
        <v>90</v>
      </c>
      <c r="D1145" s="89">
        <v>291570501013</v>
      </c>
      <c r="E1145" s="3">
        <v>0.6</v>
      </c>
      <c r="K1145" s="3">
        <f>K1135+1</f>
        <v>841</v>
      </c>
      <c r="L1145" s="97" t="str">
        <f>IF(TRIM('Ek.3-A'!F1145)&lt;&gt;"","var","yok")</f>
        <v>yok</v>
      </c>
      <c r="M1145" s="5" t="str">
        <f>IF('Ek.3-A'!F1145="", "", IF(VLOOKUP('Ek.3-A'!F1145, Veriler!D:E, 2, 0)=0, "", VLOOKUP('Ek.3-A'!F1145, Veriler!D:E, 2, 0)))</f>
        <v/>
      </c>
      <c r="N1145" s="5" t="str">
        <f>IF('Ek.3-A'!P1145="", "", 'Ek.3-A'!P1145)</f>
        <v/>
      </c>
      <c r="O1145" s="142">
        <f>'Ek.3-A'!S1145</f>
        <v>0</v>
      </c>
      <c r="P1145" s="143" t="str">
        <f>'Ek.3-A'!L1145</f>
        <v/>
      </c>
      <c r="Q1145" s="24" t="str">
        <f>'Ek.3-A'!M1145</f>
        <v/>
      </c>
      <c r="R1145" s="24">
        <f t="shared" ref="R1145:R1158" si="247">IF(L1145="var",0,IF(Q1145&lt;=0.005,Q1145,0))</f>
        <v>0</v>
      </c>
      <c r="S1145" s="141" t="str">
        <f t="shared" ref="S1145:S1158" si="248">IF(Q1145&lt;=0.005,"E","H")</f>
        <v>H</v>
      </c>
      <c r="T1145" s="24">
        <f>IF(S1145="E",SUM($R$5:R1145),0)</f>
        <v>0</v>
      </c>
      <c r="U1145" s="143">
        <f t="shared" ref="U1145:U1158" si="249">IF(T1145&lt;=0.1, O1145, IF(R1145&gt;$G$2, R1145*O1145, $G$2*O1145))</f>
        <v>0</v>
      </c>
    </row>
    <row r="1146" spans="1:21" x14ac:dyDescent="0.25">
      <c r="A1146" s="6">
        <v>12.46</v>
      </c>
      <c r="B1146" s="31" t="s">
        <v>90</v>
      </c>
      <c r="D1146" s="87">
        <v>293359950023</v>
      </c>
      <c r="E1146" s="3">
        <v>0.6</v>
      </c>
      <c r="K1146" s="3">
        <f t="shared" ref="K1146:K1158" si="250">K1145+1</f>
        <v>842</v>
      </c>
      <c r="L1146" s="97" t="str">
        <f>IF(TRIM('Ek.3-A'!F1146)&lt;&gt;"","var","yok")</f>
        <v>yok</v>
      </c>
      <c r="M1146" s="5" t="str">
        <f>IF('Ek.3-A'!F1146="", "", IF(VLOOKUP('Ek.3-A'!F1146, Veriler!D:E, 2, 0)=0, "", VLOOKUP('Ek.3-A'!F1146, Veriler!D:E, 2, 0)))</f>
        <v/>
      </c>
      <c r="N1146" s="5" t="str">
        <f>IF('Ek.3-A'!P1146="", "", 'Ek.3-A'!P1146)</f>
        <v/>
      </c>
      <c r="O1146" s="142">
        <f>'Ek.3-A'!S1146</f>
        <v>0</v>
      </c>
      <c r="P1146" s="143" t="str">
        <f>'Ek.3-A'!L1146</f>
        <v/>
      </c>
      <c r="Q1146" s="24" t="str">
        <f>'Ek.3-A'!M1146</f>
        <v/>
      </c>
      <c r="R1146" s="24">
        <f t="shared" si="247"/>
        <v>0</v>
      </c>
      <c r="S1146" s="141" t="str">
        <f t="shared" si="248"/>
        <v>H</v>
      </c>
      <c r="T1146" s="24">
        <f>IF(S1146="E",SUM($R$5:R1146),0)</f>
        <v>0</v>
      </c>
      <c r="U1146" s="143">
        <f t="shared" si="249"/>
        <v>0</v>
      </c>
    </row>
    <row r="1147" spans="1:21" x14ac:dyDescent="0.25">
      <c r="A1147" s="6">
        <v>12.47</v>
      </c>
      <c r="B1147" s="31" t="s">
        <v>90</v>
      </c>
      <c r="D1147" s="89">
        <v>700100100000</v>
      </c>
      <c r="E1147" s="3">
        <v>0.6</v>
      </c>
      <c r="K1147" s="3">
        <f t="shared" si="250"/>
        <v>843</v>
      </c>
      <c r="L1147" s="97" t="str">
        <f>IF(TRIM('Ek.3-A'!F1147)&lt;&gt;"","var","yok")</f>
        <v>yok</v>
      </c>
      <c r="M1147" s="5" t="str">
        <f>IF('Ek.3-A'!F1147="", "", IF(VLOOKUP('Ek.3-A'!F1147, Veriler!D:E, 2, 0)=0, "", VLOOKUP('Ek.3-A'!F1147, Veriler!D:E, 2, 0)))</f>
        <v/>
      </c>
      <c r="N1147" s="5" t="str">
        <f>IF('Ek.3-A'!P1147="", "", 'Ek.3-A'!P1147)</f>
        <v/>
      </c>
      <c r="O1147" s="142">
        <f>'Ek.3-A'!S1147</f>
        <v>0</v>
      </c>
      <c r="P1147" s="143" t="str">
        <f>'Ek.3-A'!L1147</f>
        <v/>
      </c>
      <c r="Q1147" s="24" t="str">
        <f>'Ek.3-A'!M1147</f>
        <v/>
      </c>
      <c r="R1147" s="24">
        <f t="shared" si="247"/>
        <v>0</v>
      </c>
      <c r="S1147" s="141" t="str">
        <f t="shared" si="248"/>
        <v>H</v>
      </c>
      <c r="T1147" s="24">
        <f>IF(S1147="E",SUM($R$5:R1147),0)</f>
        <v>0</v>
      </c>
      <c r="U1147" s="143">
        <f t="shared" si="249"/>
        <v>0</v>
      </c>
    </row>
    <row r="1148" spans="1:21" x14ac:dyDescent="0.25">
      <c r="A1148" s="6">
        <v>12.48</v>
      </c>
      <c r="B1148" s="31" t="s">
        <v>90</v>
      </c>
      <c r="D1148" s="87">
        <v>701820000000</v>
      </c>
      <c r="E1148" s="3">
        <v>0.6</v>
      </c>
      <c r="K1148" s="3">
        <f t="shared" si="250"/>
        <v>844</v>
      </c>
      <c r="L1148" s="97" t="str">
        <f>IF(TRIM('Ek.3-A'!F1148)&lt;&gt;"","var","yok")</f>
        <v>yok</v>
      </c>
      <c r="M1148" s="5" t="str">
        <f>IF('Ek.3-A'!F1148="", "", IF(VLOOKUP('Ek.3-A'!F1148, Veriler!D:E, 2, 0)=0, "", VLOOKUP('Ek.3-A'!F1148, Veriler!D:E, 2, 0)))</f>
        <v/>
      </c>
      <c r="N1148" s="5" t="str">
        <f>IF('Ek.3-A'!P1148="", "", 'Ek.3-A'!P1148)</f>
        <v/>
      </c>
      <c r="O1148" s="142">
        <f>'Ek.3-A'!S1148</f>
        <v>0</v>
      </c>
      <c r="P1148" s="143" t="str">
        <f>'Ek.3-A'!L1148</f>
        <v/>
      </c>
      <c r="Q1148" s="24" t="str">
        <f>'Ek.3-A'!M1148</f>
        <v/>
      </c>
      <c r="R1148" s="24">
        <f t="shared" si="247"/>
        <v>0</v>
      </c>
      <c r="S1148" s="141" t="str">
        <f t="shared" si="248"/>
        <v>H</v>
      </c>
      <c r="T1148" s="24">
        <f>IF(S1148="E",SUM($R$5:R1148),0)</f>
        <v>0</v>
      </c>
      <c r="U1148" s="143">
        <f t="shared" si="249"/>
        <v>0</v>
      </c>
    </row>
    <row r="1149" spans="1:21" x14ac:dyDescent="0.25">
      <c r="A1149" s="6">
        <v>12.49</v>
      </c>
      <c r="B1149" s="31" t="s">
        <v>90</v>
      </c>
      <c r="D1149" s="89">
        <v>701990003000</v>
      </c>
      <c r="E1149" s="3">
        <v>0.6</v>
      </c>
      <c r="K1149" s="3">
        <f t="shared" si="250"/>
        <v>845</v>
      </c>
      <c r="L1149" s="97" t="str">
        <f>IF(TRIM('Ek.3-A'!F1149)&lt;&gt;"","var","yok")</f>
        <v>yok</v>
      </c>
      <c r="M1149" s="5" t="str">
        <f>IF('Ek.3-A'!F1149="", "", IF(VLOOKUP('Ek.3-A'!F1149, Veriler!D:E, 2, 0)=0, "", VLOOKUP('Ek.3-A'!F1149, Veriler!D:E, 2, 0)))</f>
        <v/>
      </c>
      <c r="N1149" s="5" t="str">
        <f>IF('Ek.3-A'!P1149="", "", 'Ek.3-A'!P1149)</f>
        <v/>
      </c>
      <c r="O1149" s="142">
        <f>'Ek.3-A'!S1149</f>
        <v>0</v>
      </c>
      <c r="P1149" s="143" t="str">
        <f>'Ek.3-A'!L1149</f>
        <v/>
      </c>
      <c r="Q1149" s="24" t="str">
        <f>'Ek.3-A'!M1149</f>
        <v/>
      </c>
      <c r="R1149" s="24">
        <f t="shared" si="247"/>
        <v>0</v>
      </c>
      <c r="S1149" s="141" t="str">
        <f t="shared" si="248"/>
        <v>H</v>
      </c>
      <c r="T1149" s="24">
        <f>IF(S1149="E",SUM($R$5:R1149),0)</f>
        <v>0</v>
      </c>
      <c r="U1149" s="143">
        <f t="shared" si="249"/>
        <v>0</v>
      </c>
    </row>
    <row r="1150" spans="1:21" x14ac:dyDescent="0.25">
      <c r="A1150" s="6">
        <v>12.5</v>
      </c>
      <c r="B1150" s="31" t="s">
        <v>90</v>
      </c>
      <c r="D1150" s="87">
        <v>701919000000</v>
      </c>
      <c r="E1150" s="3">
        <v>0.6</v>
      </c>
      <c r="K1150" s="3">
        <f t="shared" si="250"/>
        <v>846</v>
      </c>
      <c r="L1150" s="97" t="str">
        <f>IF(TRIM('Ek.3-A'!F1150)&lt;&gt;"","var","yok")</f>
        <v>yok</v>
      </c>
      <c r="M1150" s="5" t="str">
        <f>IF('Ek.3-A'!F1150="", "", IF(VLOOKUP('Ek.3-A'!F1150, Veriler!D:E, 2, 0)=0, "", VLOOKUP('Ek.3-A'!F1150, Veriler!D:E, 2, 0)))</f>
        <v/>
      </c>
      <c r="N1150" s="5" t="str">
        <f>IF('Ek.3-A'!P1150="", "", 'Ek.3-A'!P1150)</f>
        <v/>
      </c>
      <c r="O1150" s="142">
        <f>'Ek.3-A'!S1150</f>
        <v>0</v>
      </c>
      <c r="P1150" s="143" t="str">
        <f>'Ek.3-A'!L1150</f>
        <v/>
      </c>
      <c r="Q1150" s="24" t="str">
        <f>'Ek.3-A'!M1150</f>
        <v/>
      </c>
      <c r="R1150" s="24">
        <f t="shared" si="247"/>
        <v>0</v>
      </c>
      <c r="S1150" s="141" t="str">
        <f t="shared" si="248"/>
        <v>H</v>
      </c>
      <c r="T1150" s="24">
        <f>IF(S1150="E",SUM($R$5:R1150),0)</f>
        <v>0</v>
      </c>
      <c r="U1150" s="143">
        <f t="shared" si="249"/>
        <v>0</v>
      </c>
    </row>
    <row r="1151" spans="1:21" x14ac:dyDescent="0.25">
      <c r="A1151" s="6">
        <v>12.51</v>
      </c>
      <c r="B1151" s="31" t="s">
        <v>90</v>
      </c>
      <c r="D1151" s="89">
        <v>701913000000</v>
      </c>
      <c r="E1151" s="3">
        <v>0.6</v>
      </c>
      <c r="K1151" s="3">
        <f t="shared" si="250"/>
        <v>847</v>
      </c>
      <c r="L1151" s="97" t="str">
        <f>IF(TRIM('Ek.3-A'!F1151)&lt;&gt;"","var","yok")</f>
        <v>yok</v>
      </c>
      <c r="M1151" s="5" t="str">
        <f>IF('Ek.3-A'!F1151="", "", IF(VLOOKUP('Ek.3-A'!F1151, Veriler!D:E, 2, 0)=0, "", VLOOKUP('Ek.3-A'!F1151, Veriler!D:E, 2, 0)))</f>
        <v/>
      </c>
      <c r="N1151" s="5" t="str">
        <f>IF('Ek.3-A'!P1151="", "", 'Ek.3-A'!P1151)</f>
        <v/>
      </c>
      <c r="O1151" s="142">
        <f>'Ek.3-A'!S1151</f>
        <v>0</v>
      </c>
      <c r="P1151" s="143" t="str">
        <f>'Ek.3-A'!L1151</f>
        <v/>
      </c>
      <c r="Q1151" s="24" t="str">
        <f>'Ek.3-A'!M1151</f>
        <v/>
      </c>
      <c r="R1151" s="24">
        <f t="shared" si="247"/>
        <v>0</v>
      </c>
      <c r="S1151" s="141" t="str">
        <f t="shared" si="248"/>
        <v>H</v>
      </c>
      <c r="T1151" s="24">
        <f>IF(S1151="E",SUM($R$5:R1151),0)</f>
        <v>0</v>
      </c>
      <c r="U1151" s="143">
        <f t="shared" si="249"/>
        <v>0</v>
      </c>
    </row>
    <row r="1152" spans="1:21" x14ac:dyDescent="0.25">
      <c r="A1152" s="6">
        <v>12.52</v>
      </c>
      <c r="B1152" s="31" t="s">
        <v>90</v>
      </c>
      <c r="D1152" s="87">
        <v>701911000000</v>
      </c>
      <c r="E1152" s="3">
        <v>0.6</v>
      </c>
      <c r="K1152" s="3">
        <f t="shared" si="250"/>
        <v>848</v>
      </c>
      <c r="L1152" s="97" t="str">
        <f>IF(TRIM('Ek.3-A'!F1152)&lt;&gt;"","var","yok")</f>
        <v>yok</v>
      </c>
      <c r="M1152" s="5" t="str">
        <f>IF('Ek.3-A'!F1152="", "", IF(VLOOKUP('Ek.3-A'!F1152, Veriler!D:E, 2, 0)=0, "", VLOOKUP('Ek.3-A'!F1152, Veriler!D:E, 2, 0)))</f>
        <v/>
      </c>
      <c r="N1152" s="5" t="str">
        <f>IF('Ek.3-A'!P1152="", "", 'Ek.3-A'!P1152)</f>
        <v/>
      </c>
      <c r="O1152" s="142">
        <f>'Ek.3-A'!S1152</f>
        <v>0</v>
      </c>
      <c r="P1152" s="143" t="str">
        <f>'Ek.3-A'!L1152</f>
        <v/>
      </c>
      <c r="Q1152" s="24" t="str">
        <f>'Ek.3-A'!M1152</f>
        <v/>
      </c>
      <c r="R1152" s="24">
        <f t="shared" si="247"/>
        <v>0</v>
      </c>
      <c r="S1152" s="141" t="str">
        <f t="shared" si="248"/>
        <v>H</v>
      </c>
      <c r="T1152" s="24">
        <f>IF(S1152="E",SUM($R$5:R1152),0)</f>
        <v>0</v>
      </c>
      <c r="U1152" s="143">
        <f t="shared" si="249"/>
        <v>0</v>
      </c>
    </row>
    <row r="1153" spans="1:21" x14ac:dyDescent="0.25">
      <c r="A1153" s="6">
        <v>12.53</v>
      </c>
      <c r="B1153" s="31" t="s">
        <v>90</v>
      </c>
      <c r="D1153" s="89">
        <v>701690700000</v>
      </c>
      <c r="E1153" s="3">
        <v>0.6</v>
      </c>
      <c r="K1153" s="3">
        <f t="shared" si="250"/>
        <v>849</v>
      </c>
      <c r="L1153" s="97" t="str">
        <f>IF(TRIM('Ek.3-A'!F1153)&lt;&gt;"","var","yok")</f>
        <v>yok</v>
      </c>
      <c r="M1153" s="5" t="str">
        <f>IF('Ek.3-A'!F1153="", "", IF(VLOOKUP('Ek.3-A'!F1153, Veriler!D:E, 2, 0)=0, "", VLOOKUP('Ek.3-A'!F1153, Veriler!D:E, 2, 0)))</f>
        <v/>
      </c>
      <c r="N1153" s="5" t="str">
        <f>IF('Ek.3-A'!P1153="", "", 'Ek.3-A'!P1153)</f>
        <v/>
      </c>
      <c r="O1153" s="142">
        <f>'Ek.3-A'!S1153</f>
        <v>0</v>
      </c>
      <c r="P1153" s="143" t="str">
        <f>'Ek.3-A'!L1153</f>
        <v/>
      </c>
      <c r="Q1153" s="24" t="str">
        <f>'Ek.3-A'!M1153</f>
        <v/>
      </c>
      <c r="R1153" s="24">
        <f t="shared" si="247"/>
        <v>0</v>
      </c>
      <c r="S1153" s="141" t="str">
        <f t="shared" si="248"/>
        <v>H</v>
      </c>
      <c r="T1153" s="24">
        <f>IF(S1153="E",SUM($R$5:R1153),0)</f>
        <v>0</v>
      </c>
      <c r="U1153" s="143">
        <f t="shared" si="249"/>
        <v>0</v>
      </c>
    </row>
    <row r="1154" spans="1:21" x14ac:dyDescent="0.25">
      <c r="A1154" s="6">
        <v>12.54</v>
      </c>
      <c r="B1154" s="31" t="s">
        <v>90</v>
      </c>
      <c r="D1154" s="87">
        <v>701810110000</v>
      </c>
      <c r="E1154" s="3">
        <v>0.6</v>
      </c>
      <c r="K1154" s="3">
        <f t="shared" si="250"/>
        <v>850</v>
      </c>
      <c r="L1154" s="97" t="str">
        <f>IF(TRIM('Ek.3-A'!F1154)&lt;&gt;"","var","yok")</f>
        <v>yok</v>
      </c>
      <c r="M1154" s="5" t="str">
        <f>IF('Ek.3-A'!F1154="", "", IF(VLOOKUP('Ek.3-A'!F1154, Veriler!D:E, 2, 0)=0, "", VLOOKUP('Ek.3-A'!F1154, Veriler!D:E, 2, 0)))</f>
        <v/>
      </c>
      <c r="N1154" s="5" t="str">
        <f>IF('Ek.3-A'!P1154="", "", 'Ek.3-A'!P1154)</f>
        <v/>
      </c>
      <c r="O1154" s="142">
        <f>'Ek.3-A'!S1154</f>
        <v>0</v>
      </c>
      <c r="P1154" s="143" t="str">
        <f>'Ek.3-A'!L1154</f>
        <v/>
      </c>
      <c r="Q1154" s="24" t="str">
        <f>'Ek.3-A'!M1154</f>
        <v/>
      </c>
      <c r="R1154" s="24">
        <f t="shared" si="247"/>
        <v>0</v>
      </c>
      <c r="S1154" s="141" t="str">
        <f t="shared" si="248"/>
        <v>H</v>
      </c>
      <c r="T1154" s="24">
        <f>IF(S1154="E",SUM($R$5:R1154),0)</f>
        <v>0</v>
      </c>
      <c r="U1154" s="143">
        <f t="shared" si="249"/>
        <v>0</v>
      </c>
    </row>
    <row r="1155" spans="1:21" x14ac:dyDescent="0.25">
      <c r="A1155" s="6">
        <v>12.55</v>
      </c>
      <c r="B1155" s="31" t="s">
        <v>90</v>
      </c>
      <c r="D1155" s="89">
        <v>701090210019</v>
      </c>
      <c r="E1155" s="3">
        <v>0.6</v>
      </c>
      <c r="K1155" s="3">
        <f t="shared" si="250"/>
        <v>851</v>
      </c>
      <c r="L1155" s="97" t="str">
        <f>IF(TRIM('Ek.3-A'!F1155)&lt;&gt;"","var","yok")</f>
        <v>yok</v>
      </c>
      <c r="M1155" s="5" t="str">
        <f>IF('Ek.3-A'!F1155="", "", IF(VLOOKUP('Ek.3-A'!F1155, Veriler!D:E, 2, 0)=0, "", VLOOKUP('Ek.3-A'!F1155, Veriler!D:E, 2, 0)))</f>
        <v/>
      </c>
      <c r="N1155" s="5" t="str">
        <f>IF('Ek.3-A'!P1155="", "", 'Ek.3-A'!P1155)</f>
        <v/>
      </c>
      <c r="O1155" s="142">
        <f>'Ek.3-A'!S1155</f>
        <v>0</v>
      </c>
      <c r="P1155" s="143" t="str">
        <f>'Ek.3-A'!L1155</f>
        <v/>
      </c>
      <c r="Q1155" s="24" t="str">
        <f>'Ek.3-A'!M1155</f>
        <v/>
      </c>
      <c r="R1155" s="24">
        <f t="shared" si="247"/>
        <v>0</v>
      </c>
      <c r="S1155" s="141" t="str">
        <f t="shared" si="248"/>
        <v>H</v>
      </c>
      <c r="T1155" s="24">
        <f>IF(S1155="E",SUM($R$5:R1155),0)</f>
        <v>0</v>
      </c>
      <c r="U1155" s="143">
        <f t="shared" si="249"/>
        <v>0</v>
      </c>
    </row>
    <row r="1156" spans="1:21" x14ac:dyDescent="0.25">
      <c r="A1156" s="6">
        <v>12.56</v>
      </c>
      <c r="B1156" s="31" t="s">
        <v>90</v>
      </c>
      <c r="D1156" s="87">
        <v>701090210011</v>
      </c>
      <c r="E1156" s="3">
        <v>0.6</v>
      </c>
      <c r="K1156" s="3">
        <f t="shared" si="250"/>
        <v>852</v>
      </c>
      <c r="L1156" s="97" t="str">
        <f>IF(TRIM('Ek.3-A'!F1156)&lt;&gt;"","var","yok")</f>
        <v>yok</v>
      </c>
      <c r="M1156" s="5" t="str">
        <f>IF('Ek.3-A'!F1156="", "", IF(VLOOKUP('Ek.3-A'!F1156, Veriler!D:E, 2, 0)=0, "", VLOOKUP('Ek.3-A'!F1156, Veriler!D:E, 2, 0)))</f>
        <v/>
      </c>
      <c r="N1156" s="5" t="str">
        <f>IF('Ek.3-A'!P1156="", "", 'Ek.3-A'!P1156)</f>
        <v/>
      </c>
      <c r="O1156" s="142">
        <f>'Ek.3-A'!S1156</f>
        <v>0</v>
      </c>
      <c r="P1156" s="143" t="str">
        <f>'Ek.3-A'!L1156</f>
        <v/>
      </c>
      <c r="Q1156" s="24" t="str">
        <f>'Ek.3-A'!M1156</f>
        <v/>
      </c>
      <c r="R1156" s="24">
        <f t="shared" si="247"/>
        <v>0</v>
      </c>
      <c r="S1156" s="141" t="str">
        <f t="shared" si="248"/>
        <v>H</v>
      </c>
      <c r="T1156" s="24">
        <f>IF(S1156="E",SUM($R$5:R1156),0)</f>
        <v>0</v>
      </c>
      <c r="U1156" s="143">
        <f t="shared" si="249"/>
        <v>0</v>
      </c>
    </row>
    <row r="1157" spans="1:21" x14ac:dyDescent="0.25">
      <c r="A1157" s="6">
        <v>12.57</v>
      </c>
      <c r="B1157" s="31" t="s">
        <v>90</v>
      </c>
      <c r="D1157" s="89">
        <v>700231000000</v>
      </c>
      <c r="E1157" s="3">
        <v>0.6</v>
      </c>
      <c r="K1157" s="3">
        <f t="shared" si="250"/>
        <v>853</v>
      </c>
      <c r="L1157" s="97" t="str">
        <f>IF(TRIM('Ek.3-A'!F1157)&lt;&gt;"","var","yok")</f>
        <v>yok</v>
      </c>
      <c r="M1157" s="5" t="str">
        <f>IF('Ek.3-A'!F1157="", "", IF(VLOOKUP('Ek.3-A'!F1157, Veriler!D:E, 2, 0)=0, "", VLOOKUP('Ek.3-A'!F1157, Veriler!D:E, 2, 0)))</f>
        <v/>
      </c>
      <c r="N1157" s="5" t="str">
        <f>IF('Ek.3-A'!P1157="", "", 'Ek.3-A'!P1157)</f>
        <v/>
      </c>
      <c r="O1157" s="142">
        <f>'Ek.3-A'!S1157</f>
        <v>0</v>
      </c>
      <c r="P1157" s="143" t="str">
        <f>'Ek.3-A'!L1157</f>
        <v/>
      </c>
      <c r="Q1157" s="24" t="str">
        <f>'Ek.3-A'!M1157</f>
        <v/>
      </c>
      <c r="R1157" s="24">
        <f t="shared" si="247"/>
        <v>0</v>
      </c>
      <c r="S1157" s="141" t="str">
        <f t="shared" si="248"/>
        <v>H</v>
      </c>
      <c r="T1157" s="24">
        <f>IF(S1157="E",SUM($R$5:R1157),0)</f>
        <v>0</v>
      </c>
      <c r="U1157" s="143">
        <f t="shared" si="249"/>
        <v>0</v>
      </c>
    </row>
    <row r="1158" spans="1:21" x14ac:dyDescent="0.25">
      <c r="A1158" s="6">
        <v>12.58</v>
      </c>
      <c r="B1158" s="31" t="s">
        <v>90</v>
      </c>
      <c r="D1158" s="87">
        <v>700239000000</v>
      </c>
      <c r="E1158" s="3">
        <v>0.6</v>
      </c>
      <c r="K1158" s="3">
        <f t="shared" si="250"/>
        <v>854</v>
      </c>
      <c r="L1158" s="97" t="str">
        <f>IF(TRIM('Ek.3-A'!F1158)&lt;&gt;"","var","yok")</f>
        <v>yok</v>
      </c>
      <c r="M1158" s="5" t="str">
        <f>IF('Ek.3-A'!F1158="", "", IF(VLOOKUP('Ek.3-A'!F1158, Veriler!D:E, 2, 0)=0, "", VLOOKUP('Ek.3-A'!F1158, Veriler!D:E, 2, 0)))</f>
        <v/>
      </c>
      <c r="N1158" s="5" t="str">
        <f>IF('Ek.3-A'!P1158="", "", 'Ek.3-A'!P1158)</f>
        <v/>
      </c>
      <c r="O1158" s="142">
        <f>'Ek.3-A'!S1158</f>
        <v>0</v>
      </c>
      <c r="P1158" s="143" t="str">
        <f>'Ek.3-A'!L1158</f>
        <v/>
      </c>
      <c r="Q1158" s="24" t="str">
        <f>'Ek.3-A'!M1158</f>
        <v/>
      </c>
      <c r="R1158" s="24">
        <f t="shared" si="247"/>
        <v>0</v>
      </c>
      <c r="S1158" s="141" t="str">
        <f t="shared" si="248"/>
        <v>H</v>
      </c>
      <c r="T1158" s="24">
        <f>IF(S1158="E",SUM($R$5:R1158),0)</f>
        <v>0</v>
      </c>
      <c r="U1158" s="143">
        <f t="shared" si="249"/>
        <v>0</v>
      </c>
    </row>
    <row r="1159" spans="1:21" x14ac:dyDescent="0.25">
      <c r="A1159" s="6">
        <v>12.59</v>
      </c>
      <c r="B1159" s="31" t="s">
        <v>90</v>
      </c>
      <c r="D1159" s="89">
        <v>900190001100</v>
      </c>
      <c r="E1159" s="3">
        <v>0.6</v>
      </c>
      <c r="L1159" s="97"/>
      <c r="M1159" s="5"/>
      <c r="N1159" s="5"/>
      <c r="O1159" s="5"/>
      <c r="Q1159" s="23"/>
      <c r="T1159" s="24"/>
      <c r="U1159" s="25"/>
    </row>
    <row r="1160" spans="1:21" x14ac:dyDescent="0.25">
      <c r="A1160" s="6">
        <v>12.6</v>
      </c>
      <c r="B1160" s="31" t="s">
        <v>90</v>
      </c>
      <c r="D1160" s="87">
        <v>900190009100</v>
      </c>
      <c r="E1160" s="3">
        <v>0.6</v>
      </c>
      <c r="K1160" s="3">
        <f>K1158+1</f>
        <v>855</v>
      </c>
      <c r="L1160" s="97" t="str">
        <f>IF(TRIM('Ek.3-A'!F1160)&lt;&gt;"","var","yok")</f>
        <v>yok</v>
      </c>
      <c r="M1160" s="5" t="str">
        <f>IF('Ek.3-A'!F1160="", "", IF(VLOOKUP('Ek.3-A'!F1160, Veriler!D:E, 2, 0)=0, "", VLOOKUP('Ek.3-A'!F1160, Veriler!D:E, 2, 0)))</f>
        <v/>
      </c>
      <c r="N1160" s="5" t="str">
        <f>IF('Ek.3-A'!P1160="", "", 'Ek.3-A'!P1160)</f>
        <v/>
      </c>
      <c r="O1160" s="142">
        <f>'Ek.3-A'!S1160</f>
        <v>0</v>
      </c>
      <c r="P1160" s="143" t="str">
        <f>'Ek.3-A'!L1160</f>
        <v/>
      </c>
      <c r="Q1160" s="24" t="str">
        <f>'Ek.3-A'!M1160</f>
        <v/>
      </c>
      <c r="R1160" s="24">
        <f t="shared" ref="R1160:R1173" si="251">IF(L1160="var",0,IF(Q1160&lt;=0.005,Q1160,0))</f>
        <v>0</v>
      </c>
      <c r="S1160" s="141" t="str">
        <f t="shared" ref="S1160:S1173" si="252">IF(Q1160&lt;=0.005,"E","H")</f>
        <v>H</v>
      </c>
      <c r="T1160" s="24">
        <f>IF(S1160="E",SUM($R$5:R1160),0)</f>
        <v>0</v>
      </c>
      <c r="U1160" s="143">
        <f t="shared" ref="U1160:U1173" si="253">IF(T1160&lt;=0.1, O1160, IF(R1160&gt;$G$2, R1160*O1160, $G$2*O1160))</f>
        <v>0</v>
      </c>
    </row>
    <row r="1161" spans="1:21" x14ac:dyDescent="0.25">
      <c r="A1161" s="6">
        <v>12.61</v>
      </c>
      <c r="B1161" s="31" t="s">
        <v>90</v>
      </c>
      <c r="D1161" s="89">
        <v>854610000000</v>
      </c>
      <c r="E1161" s="3">
        <v>0.6</v>
      </c>
      <c r="K1161" s="3">
        <f t="shared" ref="K1161:K1173" si="254">K1160+1</f>
        <v>856</v>
      </c>
      <c r="L1161" s="97" t="str">
        <f>IF(TRIM('Ek.3-A'!F1161)&lt;&gt;"","var","yok")</f>
        <v>yok</v>
      </c>
      <c r="M1161" s="5" t="str">
        <f>IF('Ek.3-A'!F1161="", "", IF(VLOOKUP('Ek.3-A'!F1161, Veriler!D:E, 2, 0)=0, "", VLOOKUP('Ek.3-A'!F1161, Veriler!D:E, 2, 0)))</f>
        <v/>
      </c>
      <c r="N1161" s="5" t="str">
        <f>IF('Ek.3-A'!P1161="", "", 'Ek.3-A'!P1161)</f>
        <v/>
      </c>
      <c r="O1161" s="142">
        <f>'Ek.3-A'!S1161</f>
        <v>0</v>
      </c>
      <c r="P1161" s="143" t="str">
        <f>'Ek.3-A'!L1161</f>
        <v/>
      </c>
      <c r="Q1161" s="24" t="str">
        <f>'Ek.3-A'!M1161</f>
        <v/>
      </c>
      <c r="R1161" s="24">
        <f t="shared" si="251"/>
        <v>0</v>
      </c>
      <c r="S1161" s="141" t="str">
        <f t="shared" si="252"/>
        <v>H</v>
      </c>
      <c r="T1161" s="24">
        <f>IF(S1161="E",SUM($R$5:R1161),0)</f>
        <v>0</v>
      </c>
      <c r="U1161" s="143">
        <f t="shared" si="253"/>
        <v>0</v>
      </c>
    </row>
    <row r="1162" spans="1:21" x14ac:dyDescent="0.25">
      <c r="A1162" s="6">
        <v>12.62</v>
      </c>
      <c r="B1162" s="31" t="s">
        <v>90</v>
      </c>
      <c r="D1162" s="87">
        <v>701890100012</v>
      </c>
      <c r="E1162" s="3">
        <v>0.6</v>
      </c>
      <c r="K1162" s="3">
        <f t="shared" si="254"/>
        <v>857</v>
      </c>
      <c r="L1162" s="97" t="str">
        <f>IF(TRIM('Ek.3-A'!F1162)&lt;&gt;"","var","yok")</f>
        <v>yok</v>
      </c>
      <c r="M1162" s="5" t="str">
        <f>IF('Ek.3-A'!F1162="", "", IF(VLOOKUP('Ek.3-A'!F1162, Veriler!D:E, 2, 0)=0, "", VLOOKUP('Ek.3-A'!F1162, Veriler!D:E, 2, 0)))</f>
        <v/>
      </c>
      <c r="N1162" s="5" t="str">
        <f>IF('Ek.3-A'!P1162="", "", 'Ek.3-A'!P1162)</f>
        <v/>
      </c>
      <c r="O1162" s="142">
        <f>'Ek.3-A'!S1162</f>
        <v>0</v>
      </c>
      <c r="P1162" s="143" t="str">
        <f>'Ek.3-A'!L1162</f>
        <v/>
      </c>
      <c r="Q1162" s="24" t="str">
        <f>'Ek.3-A'!M1162</f>
        <v/>
      </c>
      <c r="R1162" s="24">
        <f t="shared" si="251"/>
        <v>0</v>
      </c>
      <c r="S1162" s="141" t="str">
        <f t="shared" si="252"/>
        <v>H</v>
      </c>
      <c r="T1162" s="24">
        <f>IF(S1162="E",SUM($R$5:R1162),0)</f>
        <v>0</v>
      </c>
      <c r="U1162" s="143">
        <f t="shared" si="253"/>
        <v>0</v>
      </c>
    </row>
    <row r="1163" spans="1:21" x14ac:dyDescent="0.25">
      <c r="A1163" s="6">
        <v>12.63</v>
      </c>
      <c r="B1163" s="31" t="s">
        <v>90</v>
      </c>
      <c r="D1163" s="89">
        <v>701890100011</v>
      </c>
      <c r="E1163" s="3">
        <v>0.6</v>
      </c>
      <c r="K1163" s="3">
        <f t="shared" si="254"/>
        <v>858</v>
      </c>
      <c r="L1163" s="97" t="str">
        <f>IF(TRIM('Ek.3-A'!F1163)&lt;&gt;"","var","yok")</f>
        <v>yok</v>
      </c>
      <c r="M1163" s="5" t="str">
        <f>IF('Ek.3-A'!F1163="", "", IF(VLOOKUP('Ek.3-A'!F1163, Veriler!D:E, 2, 0)=0, "", VLOOKUP('Ek.3-A'!F1163, Veriler!D:E, 2, 0)))</f>
        <v/>
      </c>
      <c r="N1163" s="5" t="str">
        <f>IF('Ek.3-A'!P1163="", "", 'Ek.3-A'!P1163)</f>
        <v/>
      </c>
      <c r="O1163" s="142">
        <f>'Ek.3-A'!S1163</f>
        <v>0</v>
      </c>
      <c r="P1163" s="143" t="str">
        <f>'Ek.3-A'!L1163</f>
        <v/>
      </c>
      <c r="Q1163" s="24" t="str">
        <f>'Ek.3-A'!M1163</f>
        <v/>
      </c>
      <c r="R1163" s="24">
        <f t="shared" si="251"/>
        <v>0</v>
      </c>
      <c r="S1163" s="141" t="str">
        <f t="shared" si="252"/>
        <v>H</v>
      </c>
      <c r="T1163" s="24">
        <f>IF(S1163="E",SUM($R$5:R1163),0)</f>
        <v>0</v>
      </c>
      <c r="U1163" s="143">
        <f t="shared" si="253"/>
        <v>0</v>
      </c>
    </row>
    <row r="1164" spans="1:21" x14ac:dyDescent="0.25">
      <c r="A1164" s="6">
        <v>12.64</v>
      </c>
      <c r="B1164" s="31" t="s">
        <v>90</v>
      </c>
      <c r="D1164" s="87">
        <v>900140200000</v>
      </c>
      <c r="E1164" s="3">
        <v>0.6</v>
      </c>
      <c r="K1164" s="3">
        <f t="shared" si="254"/>
        <v>859</v>
      </c>
      <c r="L1164" s="97" t="str">
        <f>IF(TRIM('Ek.3-A'!F1164)&lt;&gt;"","var","yok")</f>
        <v>yok</v>
      </c>
      <c r="M1164" s="5" t="str">
        <f>IF('Ek.3-A'!F1164="", "", IF(VLOOKUP('Ek.3-A'!F1164, Veriler!D:E, 2, 0)=0, "", VLOOKUP('Ek.3-A'!F1164, Veriler!D:E, 2, 0)))</f>
        <v/>
      </c>
      <c r="N1164" s="5" t="str">
        <f>IF('Ek.3-A'!P1164="", "", 'Ek.3-A'!P1164)</f>
        <v/>
      </c>
      <c r="O1164" s="142">
        <f>'Ek.3-A'!S1164</f>
        <v>0</v>
      </c>
      <c r="P1164" s="143" t="str">
        <f>'Ek.3-A'!L1164</f>
        <v/>
      </c>
      <c r="Q1164" s="24" t="str">
        <f>'Ek.3-A'!M1164</f>
        <v/>
      </c>
      <c r="R1164" s="24">
        <f t="shared" si="251"/>
        <v>0</v>
      </c>
      <c r="S1164" s="141" t="str">
        <f t="shared" si="252"/>
        <v>H</v>
      </c>
      <c r="T1164" s="24">
        <f>IF(S1164="E",SUM($R$5:R1164),0)</f>
        <v>0</v>
      </c>
      <c r="U1164" s="143">
        <f t="shared" si="253"/>
        <v>0</v>
      </c>
    </row>
    <row r="1165" spans="1:21" x14ac:dyDescent="0.25">
      <c r="A1165" s="6">
        <v>12.65</v>
      </c>
      <c r="B1165" s="31" t="s">
        <v>90</v>
      </c>
      <c r="D1165" s="89">
        <v>900140490000</v>
      </c>
      <c r="E1165" s="3">
        <v>0.6</v>
      </c>
      <c r="K1165" s="3">
        <f t="shared" si="254"/>
        <v>860</v>
      </c>
      <c r="L1165" s="97" t="str">
        <f>IF(TRIM('Ek.3-A'!F1165)&lt;&gt;"","var","yok")</f>
        <v>yok</v>
      </c>
      <c r="M1165" s="5" t="str">
        <f>IF('Ek.3-A'!F1165="", "", IF(VLOOKUP('Ek.3-A'!F1165, Veriler!D:E, 2, 0)=0, "", VLOOKUP('Ek.3-A'!F1165, Veriler!D:E, 2, 0)))</f>
        <v/>
      </c>
      <c r="N1165" s="5" t="str">
        <f>IF('Ek.3-A'!P1165="", "", 'Ek.3-A'!P1165)</f>
        <v/>
      </c>
      <c r="O1165" s="142">
        <f>'Ek.3-A'!S1165</f>
        <v>0</v>
      </c>
      <c r="P1165" s="143" t="str">
        <f>'Ek.3-A'!L1165</f>
        <v/>
      </c>
      <c r="Q1165" s="24" t="str">
        <f>'Ek.3-A'!M1165</f>
        <v/>
      </c>
      <c r="R1165" s="24">
        <f t="shared" si="251"/>
        <v>0</v>
      </c>
      <c r="S1165" s="141" t="str">
        <f t="shared" si="252"/>
        <v>H</v>
      </c>
      <c r="T1165" s="24">
        <f>IF(S1165="E",SUM($R$5:R1165),0)</f>
        <v>0</v>
      </c>
      <c r="U1165" s="143">
        <f t="shared" si="253"/>
        <v>0</v>
      </c>
    </row>
    <row r="1166" spans="1:21" x14ac:dyDescent="0.25">
      <c r="A1166" s="6">
        <v>12.66</v>
      </c>
      <c r="B1166" s="31" t="s">
        <v>90</v>
      </c>
      <c r="D1166" s="87">
        <v>700210000000</v>
      </c>
      <c r="E1166" s="3">
        <v>0.6</v>
      </c>
      <c r="K1166" s="3">
        <f t="shared" si="254"/>
        <v>861</v>
      </c>
      <c r="L1166" s="97" t="str">
        <f>IF(TRIM('Ek.3-A'!F1166)&lt;&gt;"","var","yok")</f>
        <v>yok</v>
      </c>
      <c r="M1166" s="5" t="str">
        <f>IF('Ek.3-A'!F1166="", "", IF(VLOOKUP('Ek.3-A'!F1166, Veriler!D:E, 2, 0)=0, "", VLOOKUP('Ek.3-A'!F1166, Veriler!D:E, 2, 0)))</f>
        <v/>
      </c>
      <c r="N1166" s="5" t="str">
        <f>IF('Ek.3-A'!P1166="", "", 'Ek.3-A'!P1166)</f>
        <v/>
      </c>
      <c r="O1166" s="142">
        <f>'Ek.3-A'!S1166</f>
        <v>0</v>
      </c>
      <c r="P1166" s="143" t="str">
        <f>'Ek.3-A'!L1166</f>
        <v/>
      </c>
      <c r="Q1166" s="24" t="str">
        <f>'Ek.3-A'!M1166</f>
        <v/>
      </c>
      <c r="R1166" s="24">
        <f t="shared" si="251"/>
        <v>0</v>
      </c>
      <c r="S1166" s="141" t="str">
        <f t="shared" si="252"/>
        <v>H</v>
      </c>
      <c r="T1166" s="24">
        <f>IF(S1166="E",SUM($R$5:R1166),0)</f>
        <v>0</v>
      </c>
      <c r="U1166" s="143">
        <f t="shared" si="253"/>
        <v>0</v>
      </c>
    </row>
    <row r="1167" spans="1:21" x14ac:dyDescent="0.25">
      <c r="A1167" s="6">
        <v>12.67</v>
      </c>
      <c r="B1167" s="31" t="s">
        <v>90</v>
      </c>
      <c r="D1167" s="89">
        <v>900211001000</v>
      </c>
      <c r="E1167" s="3">
        <v>0.6</v>
      </c>
      <c r="K1167" s="3">
        <f t="shared" si="254"/>
        <v>862</v>
      </c>
      <c r="L1167" s="97" t="str">
        <f>IF(TRIM('Ek.3-A'!F1167)&lt;&gt;"","var","yok")</f>
        <v>yok</v>
      </c>
      <c r="M1167" s="5" t="str">
        <f>IF('Ek.3-A'!F1167="", "", IF(VLOOKUP('Ek.3-A'!F1167, Veriler!D:E, 2, 0)=0, "", VLOOKUP('Ek.3-A'!F1167, Veriler!D:E, 2, 0)))</f>
        <v/>
      </c>
      <c r="N1167" s="5" t="str">
        <f>IF('Ek.3-A'!P1167="", "", 'Ek.3-A'!P1167)</f>
        <v/>
      </c>
      <c r="O1167" s="142">
        <f>'Ek.3-A'!S1167</f>
        <v>0</v>
      </c>
      <c r="P1167" s="143" t="str">
        <f>'Ek.3-A'!L1167</f>
        <v/>
      </c>
      <c r="Q1167" s="24" t="str">
        <f>'Ek.3-A'!M1167</f>
        <v/>
      </c>
      <c r="R1167" s="24">
        <f t="shared" si="251"/>
        <v>0</v>
      </c>
      <c r="S1167" s="141" t="str">
        <f t="shared" si="252"/>
        <v>H</v>
      </c>
      <c r="T1167" s="24">
        <f>IF(S1167="E",SUM($R$5:R1167),0)</f>
        <v>0</v>
      </c>
      <c r="U1167" s="143">
        <f t="shared" si="253"/>
        <v>0</v>
      </c>
    </row>
    <row r="1168" spans="1:21" x14ac:dyDescent="0.25">
      <c r="A1168" s="6">
        <v>12.68</v>
      </c>
      <c r="B1168" s="31" t="s">
        <v>90</v>
      </c>
      <c r="D1168" s="87">
        <v>900219001000</v>
      </c>
      <c r="E1168" s="3">
        <v>0.6</v>
      </c>
      <c r="K1168" s="3">
        <f t="shared" si="254"/>
        <v>863</v>
      </c>
      <c r="L1168" s="97" t="str">
        <f>IF(TRIM('Ek.3-A'!F1168)&lt;&gt;"","var","yok")</f>
        <v>yok</v>
      </c>
      <c r="M1168" s="5" t="str">
        <f>IF('Ek.3-A'!F1168="", "", IF(VLOOKUP('Ek.3-A'!F1168, Veriler!D:E, 2, 0)=0, "", VLOOKUP('Ek.3-A'!F1168, Veriler!D:E, 2, 0)))</f>
        <v/>
      </c>
      <c r="N1168" s="5" t="str">
        <f>IF('Ek.3-A'!P1168="", "", 'Ek.3-A'!P1168)</f>
        <v/>
      </c>
      <c r="O1168" s="142">
        <f>'Ek.3-A'!S1168</f>
        <v>0</v>
      </c>
      <c r="P1168" s="143" t="str">
        <f>'Ek.3-A'!L1168</f>
        <v/>
      </c>
      <c r="Q1168" s="24" t="str">
        <f>'Ek.3-A'!M1168</f>
        <v/>
      </c>
      <c r="R1168" s="24">
        <f t="shared" si="251"/>
        <v>0</v>
      </c>
      <c r="S1168" s="141" t="str">
        <f t="shared" si="252"/>
        <v>H</v>
      </c>
      <c r="T1168" s="24">
        <f>IF(S1168="E",SUM($R$5:R1168),0)</f>
        <v>0</v>
      </c>
      <c r="U1168" s="143">
        <f t="shared" si="253"/>
        <v>0</v>
      </c>
    </row>
    <row r="1169" spans="1:41" x14ac:dyDescent="0.25">
      <c r="A1169" s="6">
        <v>12.69</v>
      </c>
      <c r="B1169" s="31" t="s">
        <v>90</v>
      </c>
      <c r="D1169" s="89">
        <v>900110909100</v>
      </c>
      <c r="E1169" s="3">
        <v>0.6</v>
      </c>
      <c r="K1169" s="3">
        <f t="shared" si="254"/>
        <v>864</v>
      </c>
      <c r="L1169" s="97" t="str">
        <f>IF(TRIM('Ek.3-A'!F1169)&lt;&gt;"","var","yok")</f>
        <v>yok</v>
      </c>
      <c r="M1169" s="5" t="str">
        <f>IF('Ek.3-A'!F1169="", "", IF(VLOOKUP('Ek.3-A'!F1169, Veriler!D:E, 2, 0)=0, "", VLOOKUP('Ek.3-A'!F1169, Veriler!D:E, 2, 0)))</f>
        <v/>
      </c>
      <c r="N1169" s="5" t="str">
        <f>IF('Ek.3-A'!P1169="", "", 'Ek.3-A'!P1169)</f>
        <v/>
      </c>
      <c r="O1169" s="142">
        <f>'Ek.3-A'!S1169</f>
        <v>0</v>
      </c>
      <c r="P1169" s="143" t="str">
        <f>'Ek.3-A'!L1169</f>
        <v/>
      </c>
      <c r="Q1169" s="24" t="str">
        <f>'Ek.3-A'!M1169</f>
        <v/>
      </c>
      <c r="R1169" s="24">
        <f t="shared" si="251"/>
        <v>0</v>
      </c>
      <c r="S1169" s="141" t="str">
        <f t="shared" si="252"/>
        <v>H</v>
      </c>
      <c r="T1169" s="24">
        <f>IF(S1169="E",SUM($R$5:R1169),0)</f>
        <v>0</v>
      </c>
      <c r="U1169" s="143">
        <f t="shared" si="253"/>
        <v>0</v>
      </c>
    </row>
    <row r="1170" spans="1:41" x14ac:dyDescent="0.25">
      <c r="A1170" s="6">
        <v>12.7</v>
      </c>
      <c r="B1170" s="31" t="s">
        <v>90</v>
      </c>
      <c r="D1170" s="87">
        <v>911012000000</v>
      </c>
      <c r="E1170" s="3">
        <v>0.6</v>
      </c>
      <c r="K1170" s="3">
        <f t="shared" si="254"/>
        <v>865</v>
      </c>
      <c r="L1170" s="97" t="str">
        <f>IF(TRIM('Ek.3-A'!F1170)&lt;&gt;"","var","yok")</f>
        <v>yok</v>
      </c>
      <c r="M1170" s="5" t="str">
        <f>IF('Ek.3-A'!F1170="", "", IF(VLOOKUP('Ek.3-A'!F1170, Veriler!D:E, 2, 0)=0, "", VLOOKUP('Ek.3-A'!F1170, Veriler!D:E, 2, 0)))</f>
        <v/>
      </c>
      <c r="N1170" s="5" t="str">
        <f>IF('Ek.3-A'!P1170="", "", 'Ek.3-A'!P1170)</f>
        <v/>
      </c>
      <c r="O1170" s="142">
        <f>'Ek.3-A'!S1170</f>
        <v>0</v>
      </c>
      <c r="P1170" s="143" t="str">
        <f>'Ek.3-A'!L1170</f>
        <v/>
      </c>
      <c r="Q1170" s="24" t="str">
        <f>'Ek.3-A'!M1170</f>
        <v/>
      </c>
      <c r="R1170" s="24">
        <f t="shared" si="251"/>
        <v>0</v>
      </c>
      <c r="S1170" s="141" t="str">
        <f t="shared" si="252"/>
        <v>H</v>
      </c>
      <c r="T1170" s="24">
        <f>IF(S1170="E",SUM($R$5:R1170),0)</f>
        <v>0</v>
      </c>
      <c r="U1170" s="143">
        <f t="shared" si="253"/>
        <v>0</v>
      </c>
    </row>
    <row r="1171" spans="1:41" x14ac:dyDescent="0.25">
      <c r="A1171" s="6">
        <v>12.71</v>
      </c>
      <c r="B1171" s="31" t="s">
        <v>90</v>
      </c>
      <c r="D1171" s="89">
        <v>911011100000</v>
      </c>
      <c r="E1171" s="3">
        <v>0.6</v>
      </c>
      <c r="K1171" s="3">
        <f t="shared" si="254"/>
        <v>866</v>
      </c>
      <c r="L1171" s="97" t="str">
        <f>IF(TRIM('Ek.3-A'!F1171)&lt;&gt;"","var","yok")</f>
        <v>yok</v>
      </c>
      <c r="M1171" s="5" t="str">
        <f>IF('Ek.3-A'!F1171="", "", IF(VLOOKUP('Ek.3-A'!F1171, Veriler!D:E, 2, 0)=0, "", VLOOKUP('Ek.3-A'!F1171, Veriler!D:E, 2, 0)))</f>
        <v/>
      </c>
      <c r="N1171" s="5" t="str">
        <f>IF('Ek.3-A'!P1171="", "", 'Ek.3-A'!P1171)</f>
        <v/>
      </c>
      <c r="O1171" s="142">
        <f>'Ek.3-A'!S1171</f>
        <v>0</v>
      </c>
      <c r="P1171" s="143" t="str">
        <f>'Ek.3-A'!L1171</f>
        <v/>
      </c>
      <c r="Q1171" s="24" t="str">
        <f>'Ek.3-A'!M1171</f>
        <v/>
      </c>
      <c r="R1171" s="24">
        <f t="shared" si="251"/>
        <v>0</v>
      </c>
      <c r="S1171" s="141" t="str">
        <f t="shared" si="252"/>
        <v>H</v>
      </c>
      <c r="T1171" s="24">
        <f>IF(S1171="E",SUM($R$5:R1171),0)</f>
        <v>0</v>
      </c>
      <c r="U1171" s="143">
        <f t="shared" si="253"/>
        <v>0</v>
      </c>
    </row>
    <row r="1172" spans="1:41" x14ac:dyDescent="0.25">
      <c r="A1172" s="6">
        <v>12.72</v>
      </c>
      <c r="B1172" s="31" t="s">
        <v>90</v>
      </c>
      <c r="D1172" s="87">
        <v>911019000000</v>
      </c>
      <c r="E1172" s="3">
        <v>0.6</v>
      </c>
      <c r="K1172" s="3">
        <f t="shared" si="254"/>
        <v>867</v>
      </c>
      <c r="L1172" s="97" t="str">
        <f>IF(TRIM('Ek.3-A'!F1172)&lt;&gt;"","var","yok")</f>
        <v>yok</v>
      </c>
      <c r="M1172" s="5" t="str">
        <f>IF('Ek.3-A'!F1172="", "", IF(VLOOKUP('Ek.3-A'!F1172, Veriler!D:E, 2, 0)=0, "", VLOOKUP('Ek.3-A'!F1172, Veriler!D:E, 2, 0)))</f>
        <v/>
      </c>
      <c r="N1172" s="5" t="str">
        <f>IF('Ek.3-A'!P1172="", "", 'Ek.3-A'!P1172)</f>
        <v/>
      </c>
      <c r="O1172" s="142">
        <f>'Ek.3-A'!S1172</f>
        <v>0</v>
      </c>
      <c r="P1172" s="143" t="str">
        <f>'Ek.3-A'!L1172</f>
        <v/>
      </c>
      <c r="Q1172" s="24" t="str">
        <f>'Ek.3-A'!M1172</f>
        <v/>
      </c>
      <c r="R1172" s="24">
        <f t="shared" si="251"/>
        <v>0</v>
      </c>
      <c r="S1172" s="141" t="str">
        <f t="shared" si="252"/>
        <v>H</v>
      </c>
      <c r="T1172" s="24">
        <f>IF(S1172="E",SUM($R$5:R1172),0)</f>
        <v>0</v>
      </c>
      <c r="U1172" s="143">
        <f t="shared" si="253"/>
        <v>0</v>
      </c>
    </row>
    <row r="1173" spans="1:41" x14ac:dyDescent="0.25">
      <c r="A1173" s="6">
        <v>12.73</v>
      </c>
      <c r="B1173" s="31" t="s">
        <v>90</v>
      </c>
      <c r="D1173" s="89">
        <v>901832900000</v>
      </c>
      <c r="E1173" s="3">
        <v>0.6</v>
      </c>
      <c r="K1173" s="3">
        <f t="shared" si="254"/>
        <v>868</v>
      </c>
      <c r="L1173" s="97" t="str">
        <f>IF(TRIM('Ek.3-A'!F1173)&lt;&gt;"","var","yok")</f>
        <v>yok</v>
      </c>
      <c r="M1173" s="5" t="str">
        <f>IF('Ek.3-A'!F1173="", "", IF(VLOOKUP('Ek.3-A'!F1173, Veriler!D:E, 2, 0)=0, "", VLOOKUP('Ek.3-A'!F1173, Veriler!D:E, 2, 0)))</f>
        <v/>
      </c>
      <c r="N1173" s="5" t="str">
        <f>IF('Ek.3-A'!P1173="", "", 'Ek.3-A'!P1173)</f>
        <v/>
      </c>
      <c r="O1173" s="142">
        <f>'Ek.3-A'!S1173</f>
        <v>0</v>
      </c>
      <c r="P1173" s="143" t="str">
        <f>'Ek.3-A'!L1173</f>
        <v/>
      </c>
      <c r="Q1173" s="24" t="str">
        <f>'Ek.3-A'!M1173</f>
        <v/>
      </c>
      <c r="R1173" s="24">
        <f t="shared" si="251"/>
        <v>0</v>
      </c>
      <c r="S1173" s="141" t="str">
        <f t="shared" si="252"/>
        <v>H</v>
      </c>
      <c r="T1173" s="24">
        <f>IF(S1173="E",SUM($R$5:R1173),0)</f>
        <v>0</v>
      </c>
      <c r="U1173" s="143">
        <f t="shared" si="253"/>
        <v>0</v>
      </c>
    </row>
    <row r="1174" spans="1:41" x14ac:dyDescent="0.25">
      <c r="A1174" s="6">
        <v>12.74</v>
      </c>
      <c r="B1174" s="31" t="s">
        <v>90</v>
      </c>
      <c r="D1174" s="87">
        <v>300610100000</v>
      </c>
      <c r="E1174" s="3">
        <v>0.6</v>
      </c>
      <c r="T1174" s="24"/>
      <c r="U1174" s="25"/>
      <c r="AO1174" s="140">
        <f>'Ek.3-A'!L1174</f>
        <v>0</v>
      </c>
    </row>
    <row r="1175" spans="1:41" x14ac:dyDescent="0.25">
      <c r="A1175" s="6">
        <v>12.75</v>
      </c>
      <c r="B1175" s="31" t="s">
        <v>90</v>
      </c>
      <c r="D1175" s="89">
        <v>293399809037</v>
      </c>
      <c r="E1175" s="3">
        <v>0.6</v>
      </c>
      <c r="T1175" s="24"/>
      <c r="U1175" s="25"/>
    </row>
    <row r="1176" spans="1:41" x14ac:dyDescent="0.25">
      <c r="A1176" s="6">
        <v>12.76</v>
      </c>
      <c r="B1176" s="31" t="s">
        <v>90</v>
      </c>
      <c r="D1176" s="87">
        <v>293979909024</v>
      </c>
      <c r="E1176" s="3">
        <v>0.6</v>
      </c>
      <c r="T1176" s="24"/>
      <c r="U1176" s="25"/>
    </row>
    <row r="1177" spans="1:41" x14ac:dyDescent="0.25">
      <c r="A1177" s="6">
        <v>12.77</v>
      </c>
      <c r="B1177" s="31" t="s">
        <v>90</v>
      </c>
      <c r="D1177" s="89">
        <v>294130000016</v>
      </c>
      <c r="E1177" s="3">
        <v>0.6</v>
      </c>
      <c r="T1177" s="24"/>
      <c r="U1177" s="25"/>
    </row>
    <row r="1178" spans="1:41" x14ac:dyDescent="0.25">
      <c r="A1178" s="6">
        <v>12.78</v>
      </c>
      <c r="B1178" s="31" t="s">
        <v>90</v>
      </c>
      <c r="D1178" s="87">
        <v>294130000017</v>
      </c>
      <c r="E1178" s="3">
        <v>0.6</v>
      </c>
      <c r="T1178" s="24"/>
      <c r="U1178" s="25"/>
    </row>
    <row r="1179" spans="1:41" x14ac:dyDescent="0.25">
      <c r="A1179" s="6">
        <v>12.79</v>
      </c>
      <c r="B1179" s="31" t="s">
        <v>90</v>
      </c>
      <c r="D1179" s="89">
        <v>293499909015</v>
      </c>
      <c r="E1179" s="3">
        <v>0.6</v>
      </c>
      <c r="T1179" s="24"/>
      <c r="U1179" s="25"/>
    </row>
    <row r="1180" spans="1:41" x14ac:dyDescent="0.25">
      <c r="A1180" s="6">
        <v>12.8</v>
      </c>
      <c r="B1180" s="31" t="s">
        <v>90</v>
      </c>
      <c r="D1180" s="87">
        <v>252490000015</v>
      </c>
      <c r="E1180" s="3">
        <v>0.6</v>
      </c>
      <c r="T1180" s="24"/>
      <c r="U1180" s="25"/>
    </row>
    <row r="1181" spans="1:41" x14ac:dyDescent="0.25">
      <c r="A1181" s="6">
        <v>12.81</v>
      </c>
      <c r="B1181" s="31" t="s">
        <v>90</v>
      </c>
      <c r="D1181" s="89">
        <v>280540100000</v>
      </c>
      <c r="E1181" s="3">
        <v>0.6</v>
      </c>
      <c r="T1181" s="24"/>
      <c r="U1181" s="25"/>
    </row>
    <row r="1182" spans="1:41" x14ac:dyDescent="0.25">
      <c r="A1182" s="6">
        <v>12.82</v>
      </c>
      <c r="B1182" s="31" t="s">
        <v>90</v>
      </c>
      <c r="D1182" s="87">
        <v>280540900000</v>
      </c>
      <c r="E1182" s="3">
        <v>0.6</v>
      </c>
      <c r="T1182" s="24"/>
      <c r="U1182" s="25"/>
    </row>
    <row r="1183" spans="1:41" x14ac:dyDescent="0.25">
      <c r="A1183" s="6">
        <v>12.83</v>
      </c>
      <c r="B1183" s="31" t="s">
        <v>90</v>
      </c>
      <c r="D1183" s="89">
        <v>844010900019</v>
      </c>
      <c r="E1183" s="3">
        <v>0.6</v>
      </c>
      <c r="K1183" s="3">
        <f>K1173+1</f>
        <v>869</v>
      </c>
      <c r="L1183" s="97" t="str">
        <f>IF(TRIM('Ek.3-A'!F1183)&lt;&gt;"","var","yok")</f>
        <v>yok</v>
      </c>
      <c r="M1183" s="5" t="str">
        <f>IF('Ek.3-A'!F1183="", "", IF(VLOOKUP('Ek.3-A'!F1183, Veriler!D:E, 2, 0)=0, "", VLOOKUP('Ek.3-A'!F1183, Veriler!D:E, 2, 0)))</f>
        <v/>
      </c>
      <c r="N1183" s="5" t="str">
        <f>IF('Ek.3-A'!P1183="", "", 'Ek.3-A'!P1183)</f>
        <v/>
      </c>
      <c r="O1183" s="142">
        <f>'Ek.3-A'!S1183</f>
        <v>0</v>
      </c>
      <c r="P1183" s="143" t="str">
        <f>'Ek.3-A'!L1183</f>
        <v/>
      </c>
      <c r="Q1183" s="24" t="str">
        <f>'Ek.3-A'!M1183</f>
        <v/>
      </c>
      <c r="R1183" s="24">
        <f t="shared" ref="R1183:R1196" si="255">IF(L1183="var",0,IF(Q1183&lt;=0.005,Q1183,0))</f>
        <v>0</v>
      </c>
      <c r="S1183" s="141" t="str">
        <f t="shared" ref="S1183:S1196" si="256">IF(Q1183&lt;=0.005,"E","H")</f>
        <v>H</v>
      </c>
      <c r="T1183" s="24">
        <f>IF(S1183="E",SUM($R$5:R1183),0)</f>
        <v>0</v>
      </c>
      <c r="U1183" s="143">
        <f t="shared" ref="U1183:U1196" si="257">IF(T1183&lt;=0.1, O1183, IF(R1183&gt;$G$2, R1183*O1183, $G$2*O1183))</f>
        <v>0</v>
      </c>
    </row>
    <row r="1184" spans="1:41" x14ac:dyDescent="0.25">
      <c r="A1184" s="6">
        <v>12.84</v>
      </c>
      <c r="B1184" s="31" t="s">
        <v>90</v>
      </c>
      <c r="D1184" s="87">
        <v>285210001211</v>
      </c>
      <c r="E1184" s="3">
        <v>0.6</v>
      </c>
      <c r="K1184" s="3">
        <f t="shared" ref="K1184:K1196" si="258">K1183+1</f>
        <v>870</v>
      </c>
      <c r="L1184" s="97" t="str">
        <f>IF(TRIM('Ek.3-A'!F1184)&lt;&gt;"","var","yok")</f>
        <v>yok</v>
      </c>
      <c r="M1184" s="5" t="str">
        <f>IF('Ek.3-A'!F1184="", "", IF(VLOOKUP('Ek.3-A'!F1184, Veriler!D:E, 2, 0)=0, "", VLOOKUP('Ek.3-A'!F1184, Veriler!D:E, 2, 0)))</f>
        <v/>
      </c>
      <c r="N1184" s="5" t="str">
        <f>IF('Ek.3-A'!P1184="", "", 'Ek.3-A'!P1184)</f>
        <v/>
      </c>
      <c r="O1184" s="142">
        <f>'Ek.3-A'!S1184</f>
        <v>0</v>
      </c>
      <c r="P1184" s="143" t="str">
        <f>'Ek.3-A'!L1184</f>
        <v/>
      </c>
      <c r="Q1184" s="24" t="str">
        <f>'Ek.3-A'!M1184</f>
        <v/>
      </c>
      <c r="R1184" s="24">
        <f t="shared" si="255"/>
        <v>0</v>
      </c>
      <c r="S1184" s="141" t="str">
        <f t="shared" si="256"/>
        <v>H</v>
      </c>
      <c r="T1184" s="24">
        <f>IF(S1184="E",SUM($R$5:R1184),0)</f>
        <v>0</v>
      </c>
      <c r="U1184" s="143">
        <f t="shared" si="257"/>
        <v>0</v>
      </c>
    </row>
    <row r="1185" spans="1:21" x14ac:dyDescent="0.25">
      <c r="A1185" s="6">
        <v>12.85</v>
      </c>
      <c r="B1185" s="31" t="s">
        <v>90</v>
      </c>
      <c r="D1185" s="89">
        <v>285210001212</v>
      </c>
      <c r="E1185" s="3">
        <v>0.6</v>
      </c>
      <c r="K1185" s="3">
        <f t="shared" si="258"/>
        <v>871</v>
      </c>
      <c r="L1185" s="97" t="str">
        <f>IF(TRIM('Ek.3-A'!F1185)&lt;&gt;"","var","yok")</f>
        <v>yok</v>
      </c>
      <c r="M1185" s="5" t="str">
        <f>IF('Ek.3-A'!F1185="", "", IF(VLOOKUP('Ek.3-A'!F1185, Veriler!D:E, 2, 0)=0, "", VLOOKUP('Ek.3-A'!F1185, Veriler!D:E, 2, 0)))</f>
        <v/>
      </c>
      <c r="N1185" s="5" t="str">
        <f>IF('Ek.3-A'!P1185="", "", 'Ek.3-A'!P1185)</f>
        <v/>
      </c>
      <c r="O1185" s="142">
        <f>'Ek.3-A'!S1185</f>
        <v>0</v>
      </c>
      <c r="P1185" s="143" t="str">
        <f>'Ek.3-A'!L1185</f>
        <v/>
      </c>
      <c r="Q1185" s="24" t="str">
        <f>'Ek.3-A'!M1185</f>
        <v/>
      </c>
      <c r="R1185" s="24">
        <f t="shared" si="255"/>
        <v>0</v>
      </c>
      <c r="S1185" s="141" t="str">
        <f t="shared" si="256"/>
        <v>H</v>
      </c>
      <c r="T1185" s="24">
        <f>IF(S1185="E",SUM($R$5:R1185),0)</f>
        <v>0</v>
      </c>
      <c r="U1185" s="143">
        <f t="shared" si="257"/>
        <v>0</v>
      </c>
    </row>
    <row r="1186" spans="1:21" x14ac:dyDescent="0.25">
      <c r="A1186" s="6">
        <v>12.86</v>
      </c>
      <c r="B1186" s="31" t="s">
        <v>90</v>
      </c>
      <c r="D1186" s="87">
        <v>285210003600</v>
      </c>
      <c r="E1186" s="3">
        <v>0.6</v>
      </c>
      <c r="K1186" s="3">
        <f t="shared" si="258"/>
        <v>872</v>
      </c>
      <c r="L1186" s="97" t="str">
        <f>IF(TRIM('Ek.3-A'!F1186)&lt;&gt;"","var","yok")</f>
        <v>yok</v>
      </c>
      <c r="M1186" s="5" t="str">
        <f>IF('Ek.3-A'!F1186="", "", IF(VLOOKUP('Ek.3-A'!F1186, Veriler!D:E, 2, 0)=0, "", VLOOKUP('Ek.3-A'!F1186, Veriler!D:E, 2, 0)))</f>
        <v/>
      </c>
      <c r="N1186" s="5" t="str">
        <f>IF('Ek.3-A'!P1186="", "", 'Ek.3-A'!P1186)</f>
        <v/>
      </c>
      <c r="O1186" s="142">
        <f>'Ek.3-A'!S1186</f>
        <v>0</v>
      </c>
      <c r="P1186" s="143" t="str">
        <f>'Ek.3-A'!L1186</f>
        <v/>
      </c>
      <c r="Q1186" s="24" t="str">
        <f>'Ek.3-A'!M1186</f>
        <v/>
      </c>
      <c r="R1186" s="24">
        <f t="shared" si="255"/>
        <v>0</v>
      </c>
      <c r="S1186" s="141" t="str">
        <f t="shared" si="256"/>
        <v>H</v>
      </c>
      <c r="T1186" s="24">
        <f>IF(S1186="E",SUM($R$5:R1186),0)</f>
        <v>0</v>
      </c>
      <c r="U1186" s="143">
        <f t="shared" si="257"/>
        <v>0</v>
      </c>
    </row>
    <row r="1187" spans="1:21" x14ac:dyDescent="0.25">
      <c r="A1187" s="6">
        <v>12.87</v>
      </c>
      <c r="B1187" s="31" t="s">
        <v>90</v>
      </c>
      <c r="D1187" s="89">
        <v>285210002400</v>
      </c>
      <c r="E1187" s="3">
        <v>0.6</v>
      </c>
      <c r="K1187" s="3">
        <f t="shared" si="258"/>
        <v>873</v>
      </c>
      <c r="L1187" s="97" t="str">
        <f>IF(TRIM('Ek.3-A'!F1187)&lt;&gt;"","var","yok")</f>
        <v>yok</v>
      </c>
      <c r="M1187" s="5" t="str">
        <f>IF('Ek.3-A'!F1187="", "", IF(VLOOKUP('Ek.3-A'!F1187, Veriler!D:E, 2, 0)=0, "", VLOOKUP('Ek.3-A'!F1187, Veriler!D:E, 2, 0)))</f>
        <v/>
      </c>
      <c r="N1187" s="5" t="str">
        <f>IF('Ek.3-A'!P1187="", "", 'Ek.3-A'!P1187)</f>
        <v/>
      </c>
      <c r="O1187" s="142">
        <f>'Ek.3-A'!S1187</f>
        <v>0</v>
      </c>
      <c r="P1187" s="143" t="str">
        <f>'Ek.3-A'!L1187</f>
        <v/>
      </c>
      <c r="Q1187" s="24" t="str">
        <f>'Ek.3-A'!M1187</f>
        <v/>
      </c>
      <c r="R1187" s="24">
        <f t="shared" si="255"/>
        <v>0</v>
      </c>
      <c r="S1187" s="141" t="str">
        <f t="shared" si="256"/>
        <v>H</v>
      </c>
      <c r="T1187" s="24">
        <f>IF(S1187="E",SUM($R$5:R1187),0)</f>
        <v>0</v>
      </c>
      <c r="U1187" s="143">
        <f t="shared" si="257"/>
        <v>0</v>
      </c>
    </row>
    <row r="1188" spans="1:21" x14ac:dyDescent="0.25">
      <c r="A1188" s="6">
        <v>12.88</v>
      </c>
      <c r="B1188" s="31" t="s">
        <v>90</v>
      </c>
      <c r="D1188" s="87">
        <v>285210009911</v>
      </c>
      <c r="E1188" s="3">
        <v>0.6</v>
      </c>
      <c r="K1188" s="3">
        <f t="shared" si="258"/>
        <v>874</v>
      </c>
      <c r="L1188" s="97" t="str">
        <f>IF(TRIM('Ek.3-A'!F1188)&lt;&gt;"","var","yok")</f>
        <v>yok</v>
      </c>
      <c r="M1188" s="5" t="str">
        <f>IF('Ek.3-A'!F1188="", "", IF(VLOOKUP('Ek.3-A'!F1188, Veriler!D:E, 2, 0)=0, "", VLOOKUP('Ek.3-A'!F1188, Veriler!D:E, 2, 0)))</f>
        <v/>
      </c>
      <c r="N1188" s="5" t="str">
        <f>IF('Ek.3-A'!P1188="", "", 'Ek.3-A'!P1188)</f>
        <v/>
      </c>
      <c r="O1188" s="142">
        <f>'Ek.3-A'!S1188</f>
        <v>0</v>
      </c>
      <c r="P1188" s="143" t="str">
        <f>'Ek.3-A'!L1188</f>
        <v/>
      </c>
      <c r="Q1188" s="24" t="str">
        <f>'Ek.3-A'!M1188</f>
        <v/>
      </c>
      <c r="R1188" s="24">
        <f t="shared" si="255"/>
        <v>0</v>
      </c>
      <c r="S1188" s="141" t="str">
        <f t="shared" si="256"/>
        <v>H</v>
      </c>
      <c r="T1188" s="24">
        <f>IF(S1188="E",SUM($R$5:R1188),0)</f>
        <v>0</v>
      </c>
      <c r="U1188" s="143">
        <f t="shared" si="257"/>
        <v>0</v>
      </c>
    </row>
    <row r="1189" spans="1:21" x14ac:dyDescent="0.25">
      <c r="A1189" s="6">
        <v>12.89</v>
      </c>
      <c r="B1189" s="31" t="s">
        <v>90</v>
      </c>
      <c r="D1189" s="89">
        <v>285210001400</v>
      </c>
      <c r="E1189" s="3">
        <v>0.6</v>
      </c>
      <c r="K1189" s="3">
        <f t="shared" si="258"/>
        <v>875</v>
      </c>
      <c r="L1189" s="97" t="str">
        <f>IF(TRIM('Ek.3-A'!F1189)&lt;&gt;"","var","yok")</f>
        <v>yok</v>
      </c>
      <c r="M1189" s="5" t="str">
        <f>IF('Ek.3-A'!F1189="", "", IF(VLOOKUP('Ek.3-A'!F1189, Veriler!D:E, 2, 0)=0, "", VLOOKUP('Ek.3-A'!F1189, Veriler!D:E, 2, 0)))</f>
        <v/>
      </c>
      <c r="N1189" s="5" t="str">
        <f>IF('Ek.3-A'!P1189="", "", 'Ek.3-A'!P1189)</f>
        <v/>
      </c>
      <c r="O1189" s="142">
        <f>'Ek.3-A'!S1189</f>
        <v>0</v>
      </c>
      <c r="P1189" s="143" t="str">
        <f>'Ek.3-A'!L1189</f>
        <v/>
      </c>
      <c r="Q1189" s="24" t="str">
        <f>'Ek.3-A'!M1189</f>
        <v/>
      </c>
      <c r="R1189" s="24">
        <f t="shared" si="255"/>
        <v>0</v>
      </c>
      <c r="S1189" s="141" t="str">
        <f t="shared" si="256"/>
        <v>H</v>
      </c>
      <c r="T1189" s="24">
        <f>IF(S1189="E",SUM($R$5:R1189),0)</f>
        <v>0</v>
      </c>
      <c r="U1189" s="143">
        <f t="shared" si="257"/>
        <v>0</v>
      </c>
    </row>
    <row r="1190" spans="1:21" x14ac:dyDescent="0.25">
      <c r="A1190" s="6">
        <v>12.9</v>
      </c>
      <c r="B1190" s="31" t="s">
        <v>90</v>
      </c>
      <c r="D1190" s="87">
        <v>285210001800</v>
      </c>
      <c r="E1190" s="3">
        <v>0.6</v>
      </c>
      <c r="K1190" s="3">
        <f t="shared" si="258"/>
        <v>876</v>
      </c>
      <c r="L1190" s="97" t="str">
        <f>IF(TRIM('Ek.3-A'!F1190)&lt;&gt;"","var","yok")</f>
        <v>yok</v>
      </c>
      <c r="M1190" s="5" t="str">
        <f>IF('Ek.3-A'!F1190="", "", IF(VLOOKUP('Ek.3-A'!F1190, Veriler!D:E, 2, 0)=0, "", VLOOKUP('Ek.3-A'!F1190, Veriler!D:E, 2, 0)))</f>
        <v/>
      </c>
      <c r="N1190" s="5" t="str">
        <f>IF('Ek.3-A'!P1190="", "", 'Ek.3-A'!P1190)</f>
        <v/>
      </c>
      <c r="O1190" s="142">
        <f>'Ek.3-A'!S1190</f>
        <v>0</v>
      </c>
      <c r="P1190" s="143" t="str">
        <f>'Ek.3-A'!L1190</f>
        <v/>
      </c>
      <c r="Q1190" s="24" t="str">
        <f>'Ek.3-A'!M1190</f>
        <v/>
      </c>
      <c r="R1190" s="24">
        <f t="shared" si="255"/>
        <v>0</v>
      </c>
      <c r="S1190" s="141" t="str">
        <f t="shared" si="256"/>
        <v>H</v>
      </c>
      <c r="T1190" s="24">
        <f>IF(S1190="E",SUM($R$5:R1190),0)</f>
        <v>0</v>
      </c>
      <c r="U1190" s="143">
        <f t="shared" si="257"/>
        <v>0</v>
      </c>
    </row>
    <row r="1191" spans="1:21" x14ac:dyDescent="0.25">
      <c r="A1191" s="6">
        <v>12.91</v>
      </c>
      <c r="B1191" s="31" t="s">
        <v>90</v>
      </c>
      <c r="D1191" s="89">
        <v>285210001100</v>
      </c>
      <c r="E1191" s="3">
        <v>0.6</v>
      </c>
      <c r="K1191" s="3">
        <f t="shared" si="258"/>
        <v>877</v>
      </c>
      <c r="L1191" s="97" t="str">
        <f>IF(TRIM('Ek.3-A'!F1191)&lt;&gt;"","var","yok")</f>
        <v>yok</v>
      </c>
      <c r="M1191" s="5" t="str">
        <f>IF('Ek.3-A'!F1191="", "", IF(VLOOKUP('Ek.3-A'!F1191, Veriler!D:E, 2, 0)=0, "", VLOOKUP('Ek.3-A'!F1191, Veriler!D:E, 2, 0)))</f>
        <v/>
      </c>
      <c r="N1191" s="5" t="str">
        <f>IF('Ek.3-A'!P1191="", "", 'Ek.3-A'!P1191)</f>
        <v/>
      </c>
      <c r="O1191" s="142">
        <f>'Ek.3-A'!S1191</f>
        <v>0</v>
      </c>
      <c r="P1191" s="143" t="str">
        <f>'Ek.3-A'!L1191</f>
        <v/>
      </c>
      <c r="Q1191" s="24" t="str">
        <f>'Ek.3-A'!M1191</f>
        <v/>
      </c>
      <c r="R1191" s="24">
        <f t="shared" si="255"/>
        <v>0</v>
      </c>
      <c r="S1191" s="141" t="str">
        <f t="shared" si="256"/>
        <v>H</v>
      </c>
      <c r="T1191" s="24">
        <f>IF(S1191="E",SUM($R$5:R1191),0)</f>
        <v>0</v>
      </c>
      <c r="U1191" s="143">
        <f t="shared" si="257"/>
        <v>0</v>
      </c>
    </row>
    <row r="1192" spans="1:21" x14ac:dyDescent="0.25">
      <c r="A1192" s="6">
        <v>12.92</v>
      </c>
      <c r="B1192" s="31" t="s">
        <v>90</v>
      </c>
      <c r="D1192" s="87">
        <v>285210001500</v>
      </c>
      <c r="E1192" s="3">
        <v>0.6</v>
      </c>
      <c r="K1192" s="3">
        <f t="shared" si="258"/>
        <v>878</v>
      </c>
      <c r="L1192" s="97" t="str">
        <f>IF(TRIM('Ek.3-A'!F1192)&lt;&gt;"","var","yok")</f>
        <v>yok</v>
      </c>
      <c r="M1192" s="5" t="str">
        <f>IF('Ek.3-A'!F1192="", "", IF(VLOOKUP('Ek.3-A'!F1192, Veriler!D:E, 2, 0)=0, "", VLOOKUP('Ek.3-A'!F1192, Veriler!D:E, 2, 0)))</f>
        <v/>
      </c>
      <c r="N1192" s="5" t="str">
        <f>IF('Ek.3-A'!P1192="", "", 'Ek.3-A'!P1192)</f>
        <v/>
      </c>
      <c r="O1192" s="142">
        <f>'Ek.3-A'!S1192</f>
        <v>0</v>
      </c>
      <c r="P1192" s="143" t="str">
        <f>'Ek.3-A'!L1192</f>
        <v/>
      </c>
      <c r="Q1192" s="24" t="str">
        <f>'Ek.3-A'!M1192</f>
        <v/>
      </c>
      <c r="R1192" s="24">
        <f t="shared" si="255"/>
        <v>0</v>
      </c>
      <c r="S1192" s="141" t="str">
        <f t="shared" si="256"/>
        <v>H</v>
      </c>
      <c r="T1192" s="24">
        <f>IF(S1192="E",SUM($R$5:R1192),0)</f>
        <v>0</v>
      </c>
      <c r="U1192" s="143">
        <f t="shared" si="257"/>
        <v>0</v>
      </c>
    </row>
    <row r="1193" spans="1:21" x14ac:dyDescent="0.25">
      <c r="A1193" s="6">
        <v>12.93</v>
      </c>
      <c r="B1193" s="31" t="s">
        <v>90</v>
      </c>
      <c r="D1193" s="89">
        <v>853932200000</v>
      </c>
      <c r="E1193" s="3">
        <v>0.6</v>
      </c>
      <c r="K1193" s="3">
        <f t="shared" si="258"/>
        <v>879</v>
      </c>
      <c r="L1193" s="97" t="str">
        <f>IF(TRIM('Ek.3-A'!F1193)&lt;&gt;"","var","yok")</f>
        <v>yok</v>
      </c>
      <c r="M1193" s="5" t="str">
        <f>IF('Ek.3-A'!F1193="", "", IF(VLOOKUP('Ek.3-A'!F1193, Veriler!D:E, 2, 0)=0, "", VLOOKUP('Ek.3-A'!F1193, Veriler!D:E, 2, 0)))</f>
        <v/>
      </c>
      <c r="N1193" s="5" t="str">
        <f>IF('Ek.3-A'!P1193="", "", 'Ek.3-A'!P1193)</f>
        <v/>
      </c>
      <c r="O1193" s="142">
        <f>'Ek.3-A'!S1193</f>
        <v>0</v>
      </c>
      <c r="P1193" s="143" t="str">
        <f>'Ek.3-A'!L1193</f>
        <v/>
      </c>
      <c r="Q1193" s="24" t="str">
        <f>'Ek.3-A'!M1193</f>
        <v/>
      </c>
      <c r="R1193" s="24">
        <f t="shared" si="255"/>
        <v>0</v>
      </c>
      <c r="S1193" s="141" t="str">
        <f t="shared" si="256"/>
        <v>H</v>
      </c>
      <c r="T1193" s="24">
        <f>IF(S1193="E",SUM($R$5:R1193),0)</f>
        <v>0</v>
      </c>
      <c r="U1193" s="143">
        <f t="shared" si="257"/>
        <v>0</v>
      </c>
    </row>
    <row r="1194" spans="1:21" x14ac:dyDescent="0.25">
      <c r="A1194" s="6">
        <v>12.94</v>
      </c>
      <c r="B1194" s="31" t="s">
        <v>90</v>
      </c>
      <c r="D1194" s="87">
        <v>285210003800</v>
      </c>
      <c r="E1194" s="3">
        <v>0.6</v>
      </c>
      <c r="K1194" s="3">
        <f t="shared" si="258"/>
        <v>880</v>
      </c>
      <c r="L1194" s="97" t="str">
        <f>IF(TRIM('Ek.3-A'!F1194)&lt;&gt;"","var","yok")</f>
        <v>yok</v>
      </c>
      <c r="M1194" s="5" t="str">
        <f>IF('Ek.3-A'!F1194="", "", IF(VLOOKUP('Ek.3-A'!F1194, Veriler!D:E, 2, 0)=0, "", VLOOKUP('Ek.3-A'!F1194, Veriler!D:E, 2, 0)))</f>
        <v/>
      </c>
      <c r="N1194" s="5" t="str">
        <f>IF('Ek.3-A'!P1194="", "", 'Ek.3-A'!P1194)</f>
        <v/>
      </c>
      <c r="O1194" s="142">
        <f>'Ek.3-A'!S1194</f>
        <v>0</v>
      </c>
      <c r="P1194" s="143" t="str">
        <f>'Ek.3-A'!L1194</f>
        <v/>
      </c>
      <c r="Q1194" s="24" t="str">
        <f>'Ek.3-A'!M1194</f>
        <v/>
      </c>
      <c r="R1194" s="24">
        <f t="shared" si="255"/>
        <v>0</v>
      </c>
      <c r="S1194" s="141" t="str">
        <f t="shared" si="256"/>
        <v>H</v>
      </c>
      <c r="T1194" s="24">
        <f>IF(S1194="E",SUM($R$5:R1194),0)</f>
        <v>0</v>
      </c>
      <c r="U1194" s="143">
        <f t="shared" si="257"/>
        <v>0</v>
      </c>
    </row>
    <row r="1195" spans="1:21" x14ac:dyDescent="0.25">
      <c r="A1195" s="6">
        <v>12.95</v>
      </c>
      <c r="B1195" s="31" t="s">
        <v>90</v>
      </c>
      <c r="D1195" s="89">
        <v>285290000000</v>
      </c>
      <c r="E1195" s="3">
        <v>0.6</v>
      </c>
      <c r="K1195" s="3">
        <f t="shared" si="258"/>
        <v>881</v>
      </c>
      <c r="L1195" s="97" t="str">
        <f>IF(TRIM('Ek.3-A'!F1195)&lt;&gt;"","var","yok")</f>
        <v>yok</v>
      </c>
      <c r="M1195" s="5" t="str">
        <f>IF('Ek.3-A'!F1195="", "", IF(VLOOKUP('Ek.3-A'!F1195, Veriler!D:E, 2, 0)=0, "", VLOOKUP('Ek.3-A'!F1195, Veriler!D:E, 2, 0)))</f>
        <v/>
      </c>
      <c r="N1195" s="5" t="str">
        <f>IF('Ek.3-A'!P1195="", "", 'Ek.3-A'!P1195)</f>
        <v/>
      </c>
      <c r="O1195" s="142">
        <f>'Ek.3-A'!S1195</f>
        <v>0</v>
      </c>
      <c r="P1195" s="143" t="str">
        <f>'Ek.3-A'!L1195</f>
        <v/>
      </c>
      <c r="Q1195" s="24" t="str">
        <f>'Ek.3-A'!M1195</f>
        <v/>
      </c>
      <c r="R1195" s="24">
        <f t="shared" si="255"/>
        <v>0</v>
      </c>
      <c r="S1195" s="141" t="str">
        <f t="shared" si="256"/>
        <v>H</v>
      </c>
      <c r="T1195" s="24">
        <f>IF(S1195="E",SUM($R$5:R1195),0)</f>
        <v>0</v>
      </c>
      <c r="U1195" s="143">
        <f t="shared" si="257"/>
        <v>0</v>
      </c>
    </row>
    <row r="1196" spans="1:21" x14ac:dyDescent="0.25">
      <c r="A1196" s="6">
        <v>12.96</v>
      </c>
      <c r="B1196" s="31" t="s">
        <v>90</v>
      </c>
      <c r="D1196" s="87">
        <v>293391900013</v>
      </c>
      <c r="E1196" s="3">
        <v>0.6</v>
      </c>
      <c r="K1196" s="3">
        <f t="shared" si="258"/>
        <v>882</v>
      </c>
      <c r="L1196" s="97" t="str">
        <f>IF(TRIM('Ek.3-A'!F1196)&lt;&gt;"","var","yok")</f>
        <v>yok</v>
      </c>
      <c r="M1196" s="5" t="str">
        <f>IF('Ek.3-A'!F1196="", "", IF(VLOOKUP('Ek.3-A'!F1196, Veriler!D:E, 2, 0)=0, "", VLOOKUP('Ek.3-A'!F1196, Veriler!D:E, 2, 0)))</f>
        <v/>
      </c>
      <c r="N1196" s="5" t="str">
        <f>IF('Ek.3-A'!P1196="", "", 'Ek.3-A'!P1196)</f>
        <v/>
      </c>
      <c r="O1196" s="142">
        <f>'Ek.3-A'!S1196</f>
        <v>0</v>
      </c>
      <c r="P1196" s="143" t="str">
        <f>'Ek.3-A'!L1196</f>
        <v/>
      </c>
      <c r="Q1196" s="24" t="str">
        <f>'Ek.3-A'!M1196</f>
        <v/>
      </c>
      <c r="R1196" s="24">
        <f t="shared" si="255"/>
        <v>0</v>
      </c>
      <c r="S1196" s="141" t="str">
        <f t="shared" si="256"/>
        <v>H</v>
      </c>
      <c r="T1196" s="24">
        <f>IF(S1196="E",SUM($R$5:R1196),0)</f>
        <v>0</v>
      </c>
      <c r="U1196" s="143">
        <f t="shared" si="257"/>
        <v>0</v>
      </c>
    </row>
    <row r="1197" spans="1:21" x14ac:dyDescent="0.25">
      <c r="A1197" s="6">
        <v>12.97</v>
      </c>
      <c r="B1197" s="31" t="s">
        <v>90</v>
      </c>
      <c r="D1197" s="89">
        <v>262040000000</v>
      </c>
      <c r="E1197" s="3">
        <v>0.6</v>
      </c>
      <c r="L1197" s="97"/>
      <c r="M1197" s="5"/>
      <c r="N1197" s="5"/>
      <c r="O1197" s="5"/>
      <c r="Q1197" s="23"/>
      <c r="T1197" s="24"/>
      <c r="U1197" s="25"/>
    </row>
    <row r="1198" spans="1:21" x14ac:dyDescent="0.25">
      <c r="A1198" s="6">
        <v>12.98</v>
      </c>
      <c r="B1198" s="31" t="s">
        <v>90</v>
      </c>
      <c r="D1198" s="87">
        <v>262030000000</v>
      </c>
      <c r="E1198" s="3">
        <v>0.6</v>
      </c>
      <c r="K1198" s="3">
        <f>K1196+1</f>
        <v>883</v>
      </c>
      <c r="L1198" s="97" t="str">
        <f>IF(TRIM('Ek.3-A'!F1198)&lt;&gt;"","var","yok")</f>
        <v>yok</v>
      </c>
      <c r="M1198" s="5" t="str">
        <f>IF('Ek.3-A'!F1198="", "", IF(VLOOKUP('Ek.3-A'!F1198, Veriler!D:E, 2, 0)=0, "", VLOOKUP('Ek.3-A'!F1198, Veriler!D:E, 2, 0)))</f>
        <v/>
      </c>
      <c r="N1198" s="5" t="str">
        <f>IF('Ek.3-A'!P1198="", "", 'Ek.3-A'!P1198)</f>
        <v/>
      </c>
      <c r="O1198" s="142">
        <f>'Ek.3-A'!S1198</f>
        <v>0</v>
      </c>
      <c r="P1198" s="143" t="str">
        <f>'Ek.3-A'!L1198</f>
        <v/>
      </c>
      <c r="Q1198" s="24" t="str">
        <f>'Ek.3-A'!M1198</f>
        <v/>
      </c>
      <c r="R1198" s="24">
        <f t="shared" ref="R1198:R1211" si="259">IF(L1198="var",0,IF(Q1198&lt;=0.005,Q1198,0))</f>
        <v>0</v>
      </c>
      <c r="S1198" s="141" t="str">
        <f t="shared" ref="S1198:S1211" si="260">IF(Q1198&lt;=0.005,"E","H")</f>
        <v>H</v>
      </c>
      <c r="T1198" s="24">
        <f>IF(S1198="E",SUM($R$5:R1198),0)</f>
        <v>0</v>
      </c>
      <c r="U1198" s="143">
        <f t="shared" ref="U1198:U1211" si="261">IF(T1198&lt;=0.1, O1198, IF(R1198&gt;$G$2, R1198*O1198, $G$2*O1198))</f>
        <v>0</v>
      </c>
    </row>
    <row r="1199" spans="1:21" x14ac:dyDescent="0.25">
      <c r="A1199" s="6">
        <v>12.99</v>
      </c>
      <c r="B1199" s="31" t="s">
        <v>90</v>
      </c>
      <c r="D1199" s="89">
        <v>262019000000</v>
      </c>
      <c r="E1199" s="3">
        <v>0.6</v>
      </c>
      <c r="K1199" s="3">
        <f t="shared" ref="K1199:K1211" si="262">K1198+1</f>
        <v>884</v>
      </c>
      <c r="L1199" s="97" t="str">
        <f>IF(TRIM('Ek.3-A'!F1199)&lt;&gt;"","var","yok")</f>
        <v>yok</v>
      </c>
      <c r="M1199" s="5" t="str">
        <f>IF('Ek.3-A'!F1199="", "", IF(VLOOKUP('Ek.3-A'!F1199, Veriler!D:E, 2, 0)=0, "", VLOOKUP('Ek.3-A'!F1199, Veriler!D:E, 2, 0)))</f>
        <v/>
      </c>
      <c r="N1199" s="5" t="str">
        <f>IF('Ek.3-A'!P1199="", "", 'Ek.3-A'!P1199)</f>
        <v/>
      </c>
      <c r="O1199" s="142">
        <f>'Ek.3-A'!S1199</f>
        <v>0</v>
      </c>
      <c r="P1199" s="143" t="str">
        <f>'Ek.3-A'!L1199</f>
        <v/>
      </c>
      <c r="Q1199" s="24" t="str">
        <f>'Ek.3-A'!M1199</f>
        <v/>
      </c>
      <c r="R1199" s="24">
        <f t="shared" si="259"/>
        <v>0</v>
      </c>
      <c r="S1199" s="141" t="str">
        <f t="shared" si="260"/>
        <v>H</v>
      </c>
      <c r="T1199" s="24">
        <f>IF(S1199="E",SUM($R$5:R1199),0)</f>
        <v>0</v>
      </c>
      <c r="U1199" s="143">
        <f t="shared" si="261"/>
        <v>0</v>
      </c>
    </row>
    <row r="1200" spans="1:21" x14ac:dyDescent="0.25">
      <c r="A1200" s="6">
        <v>13</v>
      </c>
      <c r="B1200" s="31" t="s">
        <v>90</v>
      </c>
      <c r="D1200" s="87">
        <v>262029000000</v>
      </c>
      <c r="E1200" s="3">
        <v>0.6</v>
      </c>
      <c r="K1200" s="3">
        <f t="shared" si="262"/>
        <v>885</v>
      </c>
      <c r="L1200" s="97" t="str">
        <f>IF(TRIM('Ek.3-A'!F1200)&lt;&gt;"","var","yok")</f>
        <v>yok</v>
      </c>
      <c r="M1200" s="5" t="str">
        <f>IF('Ek.3-A'!F1200="", "", IF(VLOOKUP('Ek.3-A'!F1200, Veriler!D:E, 2, 0)=0, "", VLOOKUP('Ek.3-A'!F1200, Veriler!D:E, 2, 0)))</f>
        <v/>
      </c>
      <c r="N1200" s="5" t="str">
        <f>IF('Ek.3-A'!P1200="", "", 'Ek.3-A'!P1200)</f>
        <v/>
      </c>
      <c r="O1200" s="142">
        <f>'Ek.3-A'!S1200</f>
        <v>0</v>
      </c>
      <c r="P1200" s="143" t="str">
        <f>'Ek.3-A'!L1200</f>
        <v/>
      </c>
      <c r="Q1200" s="24" t="str">
        <f>'Ek.3-A'!M1200</f>
        <v/>
      </c>
      <c r="R1200" s="24">
        <f t="shared" si="259"/>
        <v>0</v>
      </c>
      <c r="S1200" s="141" t="str">
        <f t="shared" si="260"/>
        <v>H</v>
      </c>
      <c r="T1200" s="24">
        <f>IF(S1200="E",SUM($R$5:R1200),0)</f>
        <v>0</v>
      </c>
      <c r="U1200" s="143">
        <f t="shared" si="261"/>
        <v>0</v>
      </c>
    </row>
    <row r="1201" spans="1:41" x14ac:dyDescent="0.25">
      <c r="A1201" s="6">
        <v>13.01</v>
      </c>
      <c r="B1201" s="31" t="s">
        <v>90</v>
      </c>
      <c r="D1201" s="89">
        <v>262099100000</v>
      </c>
      <c r="E1201" s="3">
        <v>0.6</v>
      </c>
      <c r="K1201" s="3">
        <f t="shared" si="262"/>
        <v>886</v>
      </c>
      <c r="L1201" s="97" t="str">
        <f>IF(TRIM('Ek.3-A'!F1201)&lt;&gt;"","var","yok")</f>
        <v>yok</v>
      </c>
      <c r="M1201" s="5" t="str">
        <f>IF('Ek.3-A'!F1201="", "", IF(VLOOKUP('Ek.3-A'!F1201, Veriler!D:E, 2, 0)=0, "", VLOOKUP('Ek.3-A'!F1201, Veriler!D:E, 2, 0)))</f>
        <v/>
      </c>
      <c r="N1201" s="5" t="str">
        <f>IF('Ek.3-A'!P1201="", "", 'Ek.3-A'!P1201)</f>
        <v/>
      </c>
      <c r="O1201" s="142">
        <f>'Ek.3-A'!S1201</f>
        <v>0</v>
      </c>
      <c r="P1201" s="143" t="str">
        <f>'Ek.3-A'!L1201</f>
        <v/>
      </c>
      <c r="Q1201" s="24" t="str">
        <f>'Ek.3-A'!M1201</f>
        <v/>
      </c>
      <c r="R1201" s="24">
        <f t="shared" si="259"/>
        <v>0</v>
      </c>
      <c r="S1201" s="141" t="str">
        <f t="shared" si="260"/>
        <v>H</v>
      </c>
      <c r="T1201" s="24">
        <f>IF(S1201="E",SUM($R$5:R1201),0)</f>
        <v>0</v>
      </c>
      <c r="U1201" s="143">
        <f t="shared" si="261"/>
        <v>0</v>
      </c>
    </row>
    <row r="1202" spans="1:41" x14ac:dyDescent="0.25">
      <c r="A1202" s="6">
        <v>13.02</v>
      </c>
      <c r="B1202" s="31" t="s">
        <v>90</v>
      </c>
      <c r="D1202" s="87">
        <v>292690700021</v>
      </c>
      <c r="E1202" s="3">
        <v>0.6</v>
      </c>
      <c r="K1202" s="3">
        <f t="shared" si="262"/>
        <v>887</v>
      </c>
      <c r="L1202" s="97" t="str">
        <f>IF(TRIM('Ek.3-A'!F1202)&lt;&gt;"","var","yok")</f>
        <v>yok</v>
      </c>
      <c r="M1202" s="5" t="str">
        <f>IF('Ek.3-A'!F1202="", "", IF(VLOOKUP('Ek.3-A'!F1202, Veriler!D:E, 2, 0)=0, "", VLOOKUP('Ek.3-A'!F1202, Veriler!D:E, 2, 0)))</f>
        <v/>
      </c>
      <c r="N1202" s="5" t="str">
        <f>IF('Ek.3-A'!P1202="", "", 'Ek.3-A'!P1202)</f>
        <v/>
      </c>
      <c r="O1202" s="142">
        <f>'Ek.3-A'!S1202</f>
        <v>0</v>
      </c>
      <c r="P1202" s="143" t="str">
        <f>'Ek.3-A'!L1202</f>
        <v/>
      </c>
      <c r="Q1202" s="24" t="str">
        <f>'Ek.3-A'!M1202</f>
        <v/>
      </c>
      <c r="R1202" s="24">
        <f t="shared" si="259"/>
        <v>0</v>
      </c>
      <c r="S1202" s="141" t="str">
        <f t="shared" si="260"/>
        <v>H</v>
      </c>
      <c r="T1202" s="24">
        <f>IF(S1202="E",SUM($R$5:R1202),0)</f>
        <v>0</v>
      </c>
      <c r="U1202" s="143">
        <f t="shared" si="261"/>
        <v>0</v>
      </c>
    </row>
    <row r="1203" spans="1:41" x14ac:dyDescent="0.25">
      <c r="A1203" s="6">
        <v>13.03</v>
      </c>
      <c r="B1203" s="31" t="s">
        <v>90</v>
      </c>
      <c r="D1203" s="89">
        <v>961390000011</v>
      </c>
      <c r="E1203" s="3">
        <v>0.6</v>
      </c>
      <c r="K1203" s="3">
        <f t="shared" si="262"/>
        <v>888</v>
      </c>
      <c r="L1203" s="97" t="str">
        <f>IF(TRIM('Ek.3-A'!F1203)&lt;&gt;"","var","yok")</f>
        <v>yok</v>
      </c>
      <c r="M1203" s="5" t="str">
        <f>IF('Ek.3-A'!F1203="", "", IF(VLOOKUP('Ek.3-A'!F1203, Veriler!D:E, 2, 0)=0, "", VLOOKUP('Ek.3-A'!F1203, Veriler!D:E, 2, 0)))</f>
        <v/>
      </c>
      <c r="N1203" s="5" t="str">
        <f>IF('Ek.3-A'!P1203="", "", 'Ek.3-A'!P1203)</f>
        <v/>
      </c>
      <c r="O1203" s="142">
        <f>'Ek.3-A'!S1203</f>
        <v>0</v>
      </c>
      <c r="P1203" s="143" t="str">
        <f>'Ek.3-A'!L1203</f>
        <v/>
      </c>
      <c r="Q1203" s="24" t="str">
        <f>'Ek.3-A'!M1203</f>
        <v/>
      </c>
      <c r="R1203" s="24">
        <f t="shared" si="259"/>
        <v>0</v>
      </c>
      <c r="S1203" s="141" t="str">
        <f t="shared" si="260"/>
        <v>H</v>
      </c>
      <c r="T1203" s="24">
        <f>IF(S1203="E",SUM($R$5:R1203),0)</f>
        <v>0</v>
      </c>
      <c r="U1203" s="143">
        <f t="shared" si="261"/>
        <v>0</v>
      </c>
    </row>
    <row r="1204" spans="1:41" x14ac:dyDescent="0.25">
      <c r="A1204" s="6">
        <v>13.04</v>
      </c>
      <c r="B1204" s="31" t="s">
        <v>90</v>
      </c>
      <c r="D1204" s="87">
        <v>961390000019</v>
      </c>
      <c r="E1204" s="3">
        <v>0.6</v>
      </c>
      <c r="K1204" s="3">
        <f t="shared" si="262"/>
        <v>889</v>
      </c>
      <c r="L1204" s="97" t="str">
        <f>IF(TRIM('Ek.3-A'!F1204)&lt;&gt;"","var","yok")</f>
        <v>yok</v>
      </c>
      <c r="M1204" s="5" t="str">
        <f>IF('Ek.3-A'!F1204="", "", IF(VLOOKUP('Ek.3-A'!F1204, Veriler!D:E, 2, 0)=0, "", VLOOKUP('Ek.3-A'!F1204, Veriler!D:E, 2, 0)))</f>
        <v/>
      </c>
      <c r="N1204" s="5" t="str">
        <f>IF('Ek.3-A'!P1204="", "", 'Ek.3-A'!P1204)</f>
        <v/>
      </c>
      <c r="O1204" s="142">
        <f>'Ek.3-A'!S1204</f>
        <v>0</v>
      </c>
      <c r="P1204" s="143" t="str">
        <f>'Ek.3-A'!L1204</f>
        <v/>
      </c>
      <c r="Q1204" s="24" t="str">
        <f>'Ek.3-A'!M1204</f>
        <v/>
      </c>
      <c r="R1204" s="24">
        <f t="shared" si="259"/>
        <v>0</v>
      </c>
      <c r="S1204" s="141" t="str">
        <f t="shared" si="260"/>
        <v>H</v>
      </c>
      <c r="T1204" s="24">
        <f>IF(S1204="E",SUM($R$5:R1204),0)</f>
        <v>0</v>
      </c>
      <c r="U1204" s="143">
        <f t="shared" si="261"/>
        <v>0</v>
      </c>
    </row>
    <row r="1205" spans="1:41" x14ac:dyDescent="0.25">
      <c r="A1205" s="6">
        <v>13.05</v>
      </c>
      <c r="B1205" s="31" t="s">
        <v>90</v>
      </c>
      <c r="D1205" s="89">
        <v>380510300000</v>
      </c>
      <c r="E1205" s="3">
        <v>0.6</v>
      </c>
      <c r="K1205" s="3">
        <f t="shared" si="262"/>
        <v>890</v>
      </c>
      <c r="L1205" s="97" t="str">
        <f>IF(TRIM('Ek.3-A'!F1205)&lt;&gt;"","var","yok")</f>
        <v>yok</v>
      </c>
      <c r="M1205" s="5" t="str">
        <f>IF('Ek.3-A'!F1205="", "", IF(VLOOKUP('Ek.3-A'!F1205, Veriler!D:E, 2, 0)=0, "", VLOOKUP('Ek.3-A'!F1205, Veriler!D:E, 2, 0)))</f>
        <v/>
      </c>
      <c r="N1205" s="5" t="str">
        <f>IF('Ek.3-A'!P1205="", "", 'Ek.3-A'!P1205)</f>
        <v/>
      </c>
      <c r="O1205" s="142">
        <f>'Ek.3-A'!S1205</f>
        <v>0</v>
      </c>
      <c r="P1205" s="143" t="str">
        <f>'Ek.3-A'!L1205</f>
        <v/>
      </c>
      <c r="Q1205" s="24" t="str">
        <f>'Ek.3-A'!M1205</f>
        <v/>
      </c>
      <c r="R1205" s="24">
        <f t="shared" si="259"/>
        <v>0</v>
      </c>
      <c r="S1205" s="141" t="str">
        <f t="shared" si="260"/>
        <v>H</v>
      </c>
      <c r="T1205" s="24">
        <f>IF(S1205="E",SUM($R$5:R1205),0)</f>
        <v>0</v>
      </c>
      <c r="U1205" s="143">
        <f t="shared" si="261"/>
        <v>0</v>
      </c>
    </row>
    <row r="1206" spans="1:41" x14ac:dyDescent="0.25">
      <c r="A1206" s="6">
        <v>13.06</v>
      </c>
      <c r="B1206" s="31" t="s">
        <v>90</v>
      </c>
      <c r="D1206" s="87">
        <v>380590100000</v>
      </c>
      <c r="E1206" s="3">
        <v>0.6</v>
      </c>
      <c r="K1206" s="3">
        <f t="shared" si="262"/>
        <v>891</v>
      </c>
      <c r="L1206" s="97" t="str">
        <f>IF(TRIM('Ek.3-A'!F1206)&lt;&gt;"","var","yok")</f>
        <v>yok</v>
      </c>
      <c r="M1206" s="5" t="str">
        <f>IF('Ek.3-A'!F1206="", "", IF(VLOOKUP('Ek.3-A'!F1206, Veriler!D:E, 2, 0)=0, "", VLOOKUP('Ek.3-A'!F1206, Veriler!D:E, 2, 0)))</f>
        <v/>
      </c>
      <c r="N1206" s="5" t="str">
        <f>IF('Ek.3-A'!P1206="", "", 'Ek.3-A'!P1206)</f>
        <v/>
      </c>
      <c r="O1206" s="142">
        <f>'Ek.3-A'!S1206</f>
        <v>0</v>
      </c>
      <c r="P1206" s="143" t="str">
        <f>'Ek.3-A'!L1206</f>
        <v/>
      </c>
      <c r="Q1206" s="24" t="str">
        <f>'Ek.3-A'!M1206</f>
        <v/>
      </c>
      <c r="R1206" s="24">
        <f t="shared" si="259"/>
        <v>0</v>
      </c>
      <c r="S1206" s="141" t="str">
        <f t="shared" si="260"/>
        <v>H</v>
      </c>
      <c r="T1206" s="24">
        <f>IF(S1206="E",SUM($R$5:R1206),0)</f>
        <v>0</v>
      </c>
      <c r="U1206" s="143">
        <f t="shared" si="261"/>
        <v>0</v>
      </c>
    </row>
    <row r="1207" spans="1:41" x14ac:dyDescent="0.25">
      <c r="A1207" s="6">
        <v>13.07</v>
      </c>
      <c r="B1207" s="31" t="s">
        <v>90</v>
      </c>
      <c r="D1207" s="89">
        <v>293969000019</v>
      </c>
      <c r="E1207" s="3">
        <v>0.6</v>
      </c>
      <c r="K1207" s="3">
        <f t="shared" si="262"/>
        <v>892</v>
      </c>
      <c r="L1207" s="97" t="str">
        <f>IF(TRIM('Ek.3-A'!F1207)&lt;&gt;"","var","yok")</f>
        <v>yok</v>
      </c>
      <c r="M1207" s="5" t="str">
        <f>IF('Ek.3-A'!F1207="", "", IF(VLOOKUP('Ek.3-A'!F1207, Veriler!D:E, 2, 0)=0, "", VLOOKUP('Ek.3-A'!F1207, Veriler!D:E, 2, 0)))</f>
        <v/>
      </c>
      <c r="N1207" s="5" t="str">
        <f>IF('Ek.3-A'!P1207="", "", 'Ek.3-A'!P1207)</f>
        <v/>
      </c>
      <c r="O1207" s="142">
        <f>'Ek.3-A'!S1207</f>
        <v>0</v>
      </c>
      <c r="P1207" s="143" t="str">
        <f>'Ek.3-A'!L1207</f>
        <v/>
      </c>
      <c r="Q1207" s="24" t="str">
        <f>'Ek.3-A'!M1207</f>
        <v/>
      </c>
      <c r="R1207" s="24">
        <f t="shared" si="259"/>
        <v>0</v>
      </c>
      <c r="S1207" s="141" t="str">
        <f t="shared" si="260"/>
        <v>H</v>
      </c>
      <c r="T1207" s="24">
        <f>IF(S1207="E",SUM($R$5:R1207),0)</f>
        <v>0</v>
      </c>
      <c r="U1207" s="143">
        <f t="shared" si="261"/>
        <v>0</v>
      </c>
    </row>
    <row r="1208" spans="1:41" x14ac:dyDescent="0.25">
      <c r="A1208" s="6">
        <v>13.08</v>
      </c>
      <c r="B1208" s="31" t="s">
        <v>90</v>
      </c>
      <c r="D1208" s="87">
        <v>700420991000</v>
      </c>
      <c r="E1208" s="3">
        <v>0.6</v>
      </c>
      <c r="K1208" s="3">
        <f t="shared" si="262"/>
        <v>893</v>
      </c>
      <c r="L1208" s="97" t="str">
        <f>IF(TRIM('Ek.3-A'!F1208)&lt;&gt;"","var","yok")</f>
        <v>yok</v>
      </c>
      <c r="M1208" s="5" t="str">
        <f>IF('Ek.3-A'!F1208="", "", IF(VLOOKUP('Ek.3-A'!F1208, Veriler!D:E, 2, 0)=0, "", VLOOKUP('Ek.3-A'!F1208, Veriler!D:E, 2, 0)))</f>
        <v/>
      </c>
      <c r="N1208" s="5" t="str">
        <f>IF('Ek.3-A'!P1208="", "", 'Ek.3-A'!P1208)</f>
        <v/>
      </c>
      <c r="O1208" s="142">
        <f>'Ek.3-A'!S1208</f>
        <v>0</v>
      </c>
      <c r="P1208" s="143" t="str">
        <f>'Ek.3-A'!L1208</f>
        <v/>
      </c>
      <c r="Q1208" s="24" t="str">
        <f>'Ek.3-A'!M1208</f>
        <v/>
      </c>
      <c r="R1208" s="24">
        <f t="shared" si="259"/>
        <v>0</v>
      </c>
      <c r="S1208" s="141" t="str">
        <f t="shared" si="260"/>
        <v>H</v>
      </c>
      <c r="T1208" s="24">
        <f>IF(S1208="E",SUM($R$5:R1208),0)</f>
        <v>0</v>
      </c>
      <c r="U1208" s="143">
        <f t="shared" si="261"/>
        <v>0</v>
      </c>
    </row>
    <row r="1209" spans="1:41" x14ac:dyDescent="0.25">
      <c r="A1209" s="6">
        <v>13.09</v>
      </c>
      <c r="B1209" s="31" t="s">
        <v>90</v>
      </c>
      <c r="D1209" s="89">
        <v>700420999013</v>
      </c>
      <c r="E1209" s="3">
        <v>0.6</v>
      </c>
      <c r="K1209" s="3">
        <f t="shared" si="262"/>
        <v>894</v>
      </c>
      <c r="L1209" s="97" t="str">
        <f>IF(TRIM('Ek.3-A'!F1209)&lt;&gt;"","var","yok")</f>
        <v>yok</v>
      </c>
      <c r="M1209" s="5" t="str">
        <f>IF('Ek.3-A'!F1209="", "", IF(VLOOKUP('Ek.3-A'!F1209, Veriler!D:E, 2, 0)=0, "", VLOOKUP('Ek.3-A'!F1209, Veriler!D:E, 2, 0)))</f>
        <v/>
      </c>
      <c r="N1209" s="5" t="str">
        <f>IF('Ek.3-A'!P1209="", "", 'Ek.3-A'!P1209)</f>
        <v/>
      </c>
      <c r="O1209" s="142">
        <f>'Ek.3-A'!S1209</f>
        <v>0</v>
      </c>
      <c r="P1209" s="143" t="str">
        <f>'Ek.3-A'!L1209</f>
        <v/>
      </c>
      <c r="Q1209" s="24" t="str">
        <f>'Ek.3-A'!M1209</f>
        <v/>
      </c>
      <c r="R1209" s="24">
        <f t="shared" si="259"/>
        <v>0</v>
      </c>
      <c r="S1209" s="141" t="str">
        <f t="shared" si="260"/>
        <v>H</v>
      </c>
      <c r="T1209" s="24">
        <f>IF(S1209="E",SUM($R$5:R1209),0)</f>
        <v>0</v>
      </c>
      <c r="U1209" s="143">
        <f t="shared" si="261"/>
        <v>0</v>
      </c>
    </row>
    <row r="1210" spans="1:41" x14ac:dyDescent="0.25">
      <c r="A1210" s="6">
        <v>13.1</v>
      </c>
      <c r="B1210" s="31" t="s">
        <v>90</v>
      </c>
      <c r="D1210" s="87">
        <v>700420999011</v>
      </c>
      <c r="E1210" s="3">
        <v>0.6</v>
      </c>
      <c r="K1210" s="3">
        <f t="shared" si="262"/>
        <v>895</v>
      </c>
      <c r="L1210" s="97" t="str">
        <f>IF(TRIM('Ek.3-A'!F1210)&lt;&gt;"","var","yok")</f>
        <v>yok</v>
      </c>
      <c r="M1210" s="5" t="str">
        <f>IF('Ek.3-A'!F1210="", "", IF(VLOOKUP('Ek.3-A'!F1210, Veriler!D:E, 2, 0)=0, "", VLOOKUP('Ek.3-A'!F1210, Veriler!D:E, 2, 0)))</f>
        <v/>
      </c>
      <c r="N1210" s="5" t="str">
        <f>IF('Ek.3-A'!P1210="", "", 'Ek.3-A'!P1210)</f>
        <v/>
      </c>
      <c r="O1210" s="142">
        <f>'Ek.3-A'!S1210</f>
        <v>0</v>
      </c>
      <c r="P1210" s="143" t="str">
        <f>'Ek.3-A'!L1210</f>
        <v/>
      </c>
      <c r="Q1210" s="24" t="str">
        <f>'Ek.3-A'!M1210</f>
        <v/>
      </c>
      <c r="R1210" s="24">
        <f t="shared" si="259"/>
        <v>0</v>
      </c>
      <c r="S1210" s="141" t="str">
        <f t="shared" si="260"/>
        <v>H</v>
      </c>
      <c r="T1210" s="24">
        <f>IF(S1210="E",SUM($R$5:R1210),0)</f>
        <v>0</v>
      </c>
      <c r="U1210" s="143">
        <f t="shared" si="261"/>
        <v>0</v>
      </c>
    </row>
    <row r="1211" spans="1:41" x14ac:dyDescent="0.25">
      <c r="A1211" s="6">
        <v>13.11</v>
      </c>
      <c r="B1211" s="31" t="s">
        <v>90</v>
      </c>
      <c r="D1211" s="89">
        <v>700420999014</v>
      </c>
      <c r="E1211" s="3">
        <v>0.6</v>
      </c>
      <c r="K1211" s="3">
        <f t="shared" si="262"/>
        <v>896</v>
      </c>
      <c r="L1211" s="97" t="str">
        <f>IF(TRIM('Ek.3-A'!F1211)&lt;&gt;"","var","yok")</f>
        <v>yok</v>
      </c>
      <c r="M1211" s="5" t="str">
        <f>IF('Ek.3-A'!F1211="", "", IF(VLOOKUP('Ek.3-A'!F1211, Veriler!D:E, 2, 0)=0, "", VLOOKUP('Ek.3-A'!F1211, Veriler!D:E, 2, 0)))</f>
        <v/>
      </c>
      <c r="N1211" s="5" t="str">
        <f>IF('Ek.3-A'!P1211="", "", 'Ek.3-A'!P1211)</f>
        <v/>
      </c>
      <c r="O1211" s="142">
        <f>'Ek.3-A'!S1211</f>
        <v>0</v>
      </c>
      <c r="P1211" s="143" t="str">
        <f>'Ek.3-A'!L1211</f>
        <v/>
      </c>
      <c r="Q1211" s="24" t="str">
        <f>'Ek.3-A'!M1211</f>
        <v/>
      </c>
      <c r="R1211" s="24">
        <f t="shared" si="259"/>
        <v>0</v>
      </c>
      <c r="S1211" s="141" t="str">
        <f t="shared" si="260"/>
        <v>H</v>
      </c>
      <c r="T1211" s="24">
        <f>IF(S1211="E",SUM($R$5:R1211),0)</f>
        <v>0</v>
      </c>
      <c r="U1211" s="143">
        <f t="shared" si="261"/>
        <v>0</v>
      </c>
    </row>
    <row r="1212" spans="1:41" x14ac:dyDescent="0.25">
      <c r="A1212" s="6">
        <v>13.12</v>
      </c>
      <c r="B1212" s="31" t="s">
        <v>90</v>
      </c>
      <c r="D1212" s="87">
        <v>700490809000</v>
      </c>
      <c r="E1212" s="3">
        <v>0.6</v>
      </c>
      <c r="T1212" s="24"/>
      <c r="U1212" s="25"/>
      <c r="AO1212" s="140">
        <f>'Ek.3-A'!L1212</f>
        <v>0</v>
      </c>
    </row>
    <row r="1213" spans="1:41" x14ac:dyDescent="0.25">
      <c r="A1213" s="6">
        <v>13.13</v>
      </c>
      <c r="B1213" s="31" t="s">
        <v>90</v>
      </c>
      <c r="D1213" s="89">
        <v>700420910000</v>
      </c>
      <c r="E1213" s="3">
        <v>0.6</v>
      </c>
      <c r="T1213" s="24"/>
      <c r="U1213" s="25"/>
      <c r="AO1213" s="140"/>
    </row>
    <row r="1214" spans="1:41" x14ac:dyDescent="0.25">
      <c r="A1214" s="6">
        <v>13.14</v>
      </c>
      <c r="B1214" s="31" t="s">
        <v>90</v>
      </c>
      <c r="D1214" s="87">
        <v>700420100000</v>
      </c>
      <c r="E1214" s="3">
        <v>0.6</v>
      </c>
      <c r="T1214" s="24"/>
      <c r="U1214" s="25"/>
      <c r="AO1214" s="140"/>
    </row>
    <row r="1215" spans="1:41" x14ac:dyDescent="0.25">
      <c r="A1215" s="6">
        <v>13.15</v>
      </c>
      <c r="B1215" s="31" t="s">
        <v>90</v>
      </c>
      <c r="D1215" s="89">
        <v>700490100000</v>
      </c>
      <c r="E1215" s="3">
        <v>0.6</v>
      </c>
      <c r="T1215" s="24"/>
      <c r="U1215" s="25"/>
      <c r="AO1215" s="140"/>
    </row>
    <row r="1216" spans="1:41" x14ac:dyDescent="0.25">
      <c r="A1216" s="6">
        <v>13.16</v>
      </c>
      <c r="B1216" s="31" t="s">
        <v>90</v>
      </c>
      <c r="D1216" s="87">
        <v>282760002017</v>
      </c>
      <c r="E1216" s="3">
        <v>0.6</v>
      </c>
      <c r="T1216" s="24"/>
      <c r="U1216" s="25"/>
    </row>
    <row r="1217" spans="1:21" x14ac:dyDescent="0.25">
      <c r="A1217" s="6">
        <v>13.17</v>
      </c>
      <c r="B1217" s="31" t="s">
        <v>90</v>
      </c>
      <c r="D1217" s="89">
        <v>282739855000</v>
      </c>
      <c r="E1217" s="3">
        <v>0.6</v>
      </c>
      <c r="T1217" s="24"/>
      <c r="U1217" s="25"/>
    </row>
    <row r="1218" spans="1:21" x14ac:dyDescent="0.25">
      <c r="A1218" s="6">
        <v>13.18</v>
      </c>
      <c r="B1218" s="31" t="s">
        <v>90</v>
      </c>
      <c r="D1218" s="87">
        <v>320620000012</v>
      </c>
      <c r="E1218" s="3">
        <v>0.6</v>
      </c>
      <c r="T1218" s="24"/>
      <c r="U1218" s="25"/>
    </row>
    <row r="1219" spans="1:21" x14ac:dyDescent="0.25">
      <c r="A1219" s="6">
        <v>13.19</v>
      </c>
      <c r="B1219" s="31" t="s">
        <v>90</v>
      </c>
      <c r="D1219" s="89">
        <v>283719009011</v>
      </c>
      <c r="E1219" s="3">
        <v>0.6</v>
      </c>
      <c r="T1219" s="24"/>
      <c r="U1219" s="25"/>
    </row>
    <row r="1220" spans="1:21" x14ac:dyDescent="0.25">
      <c r="A1220" s="6">
        <v>13.2</v>
      </c>
      <c r="B1220" s="31" t="s">
        <v>90</v>
      </c>
      <c r="D1220" s="87">
        <v>291570503015</v>
      </c>
      <c r="E1220" s="3">
        <v>0.6</v>
      </c>
      <c r="T1220" s="24"/>
      <c r="U1220" s="25"/>
    </row>
    <row r="1221" spans="1:21" x14ac:dyDescent="0.25">
      <c r="A1221" s="6">
        <v>13.21</v>
      </c>
      <c r="B1221" s="31" t="s">
        <v>90</v>
      </c>
      <c r="D1221" s="89">
        <v>283329203000</v>
      </c>
      <c r="E1221" s="3">
        <v>0.6</v>
      </c>
      <c r="K1221" s="3">
        <f>K1211+1</f>
        <v>897</v>
      </c>
      <c r="L1221" s="97" t="str">
        <f>IF(TRIM('Ek.3-A'!F1221)&lt;&gt;"","var","yok")</f>
        <v>yok</v>
      </c>
      <c r="M1221" s="5" t="str">
        <f>IF('Ek.3-A'!F1221="", "", IF(VLOOKUP('Ek.3-A'!F1221, Veriler!D:E, 2, 0)=0, "", VLOOKUP('Ek.3-A'!F1221, Veriler!D:E, 2, 0)))</f>
        <v/>
      </c>
      <c r="N1221" s="5" t="str">
        <f>IF('Ek.3-A'!P1221="", "", 'Ek.3-A'!P1221)</f>
        <v/>
      </c>
      <c r="O1221" s="142">
        <f>'Ek.3-A'!S1221</f>
        <v>0</v>
      </c>
      <c r="P1221" s="143" t="str">
        <f>'Ek.3-A'!L1221</f>
        <v/>
      </c>
      <c r="Q1221" s="24" t="str">
        <f>'Ek.3-A'!M1221</f>
        <v/>
      </c>
      <c r="R1221" s="24">
        <f t="shared" ref="R1221:R1234" si="263">IF(L1221="var",0,IF(Q1221&lt;=0.005,Q1221,0))</f>
        <v>0</v>
      </c>
      <c r="S1221" s="141" t="str">
        <f t="shared" ref="S1221:S1234" si="264">IF(Q1221&lt;=0.005,"E","H")</f>
        <v>H</v>
      </c>
      <c r="T1221" s="24">
        <f>IF(S1221="E",SUM($R$5:R1221),0)</f>
        <v>0</v>
      </c>
      <c r="U1221" s="143">
        <f t="shared" ref="U1221:U1234" si="265">IF(T1221&lt;=0.1, O1221, IF(R1221&gt;$G$2, R1221*O1221, $G$2*O1221))</f>
        <v>0</v>
      </c>
    </row>
    <row r="1222" spans="1:21" x14ac:dyDescent="0.25">
      <c r="A1222" s="6">
        <v>13.22</v>
      </c>
      <c r="B1222" s="31" t="s">
        <v>90</v>
      </c>
      <c r="D1222" s="87">
        <v>291619100013</v>
      </c>
      <c r="E1222" s="3">
        <v>0.6</v>
      </c>
      <c r="K1222" s="3">
        <f t="shared" ref="K1222:K1234" si="266">K1221+1</f>
        <v>898</v>
      </c>
      <c r="L1222" s="97" t="str">
        <f>IF(TRIM('Ek.3-A'!F1222)&lt;&gt;"","var","yok")</f>
        <v>yok</v>
      </c>
      <c r="M1222" s="5" t="str">
        <f>IF('Ek.3-A'!F1222="", "", IF(VLOOKUP('Ek.3-A'!F1222, Veriler!D:E, 2, 0)=0, "", VLOOKUP('Ek.3-A'!F1222, Veriler!D:E, 2, 0)))</f>
        <v/>
      </c>
      <c r="N1222" s="5" t="str">
        <f>IF('Ek.3-A'!P1222="", "", 'Ek.3-A'!P1222)</f>
        <v/>
      </c>
      <c r="O1222" s="142">
        <f>'Ek.3-A'!S1222</f>
        <v>0</v>
      </c>
      <c r="P1222" s="143" t="str">
        <f>'Ek.3-A'!L1222</f>
        <v/>
      </c>
      <c r="Q1222" s="24" t="str">
        <f>'Ek.3-A'!M1222</f>
        <v/>
      </c>
      <c r="R1222" s="24">
        <f t="shared" si="263"/>
        <v>0</v>
      </c>
      <c r="S1222" s="141" t="str">
        <f t="shared" si="264"/>
        <v>H</v>
      </c>
      <c r="T1222" s="24">
        <f>IF(S1222="E",SUM($R$5:R1222),0)</f>
        <v>0</v>
      </c>
      <c r="U1222" s="143">
        <f t="shared" si="265"/>
        <v>0</v>
      </c>
    </row>
    <row r="1223" spans="1:21" x14ac:dyDescent="0.25">
      <c r="A1223" s="6">
        <v>13.23</v>
      </c>
      <c r="B1223" s="31" t="s">
        <v>90</v>
      </c>
      <c r="D1223" s="89">
        <v>284290801419</v>
      </c>
      <c r="E1223" s="3">
        <v>0.6</v>
      </c>
      <c r="K1223" s="3">
        <f t="shared" si="266"/>
        <v>899</v>
      </c>
      <c r="L1223" s="97" t="str">
        <f>IF(TRIM('Ek.3-A'!F1223)&lt;&gt;"","var","yok")</f>
        <v>yok</v>
      </c>
      <c r="M1223" s="5" t="str">
        <f>IF('Ek.3-A'!F1223="", "", IF(VLOOKUP('Ek.3-A'!F1223, Veriler!D:E, 2, 0)=0, "", VLOOKUP('Ek.3-A'!F1223, Veriler!D:E, 2, 0)))</f>
        <v/>
      </c>
      <c r="N1223" s="5" t="str">
        <f>IF('Ek.3-A'!P1223="", "", 'Ek.3-A'!P1223)</f>
        <v/>
      </c>
      <c r="O1223" s="142">
        <f>'Ek.3-A'!S1223</f>
        <v>0</v>
      </c>
      <c r="P1223" s="143" t="str">
        <f>'Ek.3-A'!L1223</f>
        <v/>
      </c>
      <c r="Q1223" s="24" t="str">
        <f>'Ek.3-A'!M1223</f>
        <v/>
      </c>
      <c r="R1223" s="24">
        <f t="shared" si="263"/>
        <v>0</v>
      </c>
      <c r="S1223" s="141" t="str">
        <f t="shared" si="264"/>
        <v>H</v>
      </c>
      <c r="T1223" s="24">
        <f>IF(S1223="E",SUM($R$5:R1223),0)</f>
        <v>0</v>
      </c>
      <c r="U1223" s="143">
        <f t="shared" si="265"/>
        <v>0</v>
      </c>
    </row>
    <row r="1224" spans="1:21" x14ac:dyDescent="0.25">
      <c r="A1224" s="6">
        <v>13.24</v>
      </c>
      <c r="B1224" s="31" t="s">
        <v>90</v>
      </c>
      <c r="D1224" s="87">
        <v>284290701419</v>
      </c>
      <c r="E1224" s="3">
        <v>0.6</v>
      </c>
      <c r="K1224" s="3">
        <f t="shared" si="266"/>
        <v>900</v>
      </c>
      <c r="L1224" s="97" t="str">
        <f>IF(TRIM('Ek.3-A'!F1224)&lt;&gt;"","var","yok")</f>
        <v>yok</v>
      </c>
      <c r="M1224" s="5" t="str">
        <f>IF('Ek.3-A'!F1224="", "", IF(VLOOKUP('Ek.3-A'!F1224, Veriler!D:E, 2, 0)=0, "", VLOOKUP('Ek.3-A'!F1224, Veriler!D:E, 2, 0)))</f>
        <v/>
      </c>
      <c r="N1224" s="5" t="str">
        <f>IF('Ek.3-A'!P1224="", "", 'Ek.3-A'!P1224)</f>
        <v/>
      </c>
      <c r="O1224" s="142">
        <f>'Ek.3-A'!S1224</f>
        <v>0</v>
      </c>
      <c r="P1224" s="143" t="str">
        <f>'Ek.3-A'!L1224</f>
        <v/>
      </c>
      <c r="Q1224" s="24" t="str">
        <f>'Ek.3-A'!M1224</f>
        <v/>
      </c>
      <c r="R1224" s="24">
        <f t="shared" si="263"/>
        <v>0</v>
      </c>
      <c r="S1224" s="141" t="str">
        <f t="shared" si="264"/>
        <v>H</v>
      </c>
      <c r="T1224" s="24">
        <f>IF(S1224="E",SUM($R$5:R1224),0)</f>
        <v>0</v>
      </c>
      <c r="U1224" s="143">
        <f t="shared" si="265"/>
        <v>0</v>
      </c>
    </row>
    <row r="1225" spans="1:21" x14ac:dyDescent="0.25">
      <c r="A1225" s="6">
        <v>13.25</v>
      </c>
      <c r="B1225" s="31" t="s">
        <v>90</v>
      </c>
      <c r="D1225" s="89">
        <v>790390000011</v>
      </c>
      <c r="E1225" s="3">
        <v>0.6</v>
      </c>
      <c r="K1225" s="3">
        <f t="shared" si="266"/>
        <v>901</v>
      </c>
      <c r="L1225" s="97" t="str">
        <f>IF(TRIM('Ek.3-A'!F1225)&lt;&gt;"","var","yok")</f>
        <v>yok</v>
      </c>
      <c r="M1225" s="5" t="str">
        <f>IF('Ek.3-A'!F1225="", "", IF(VLOOKUP('Ek.3-A'!F1225, Veriler!D:E, 2, 0)=0, "", VLOOKUP('Ek.3-A'!F1225, Veriler!D:E, 2, 0)))</f>
        <v/>
      </c>
      <c r="N1225" s="5" t="str">
        <f>IF('Ek.3-A'!P1225="", "", 'Ek.3-A'!P1225)</f>
        <v/>
      </c>
      <c r="O1225" s="142">
        <f>'Ek.3-A'!S1225</f>
        <v>0</v>
      </c>
      <c r="P1225" s="143" t="str">
        <f>'Ek.3-A'!L1225</f>
        <v/>
      </c>
      <c r="Q1225" s="24" t="str">
        <f>'Ek.3-A'!M1225</f>
        <v/>
      </c>
      <c r="R1225" s="24">
        <f t="shared" si="263"/>
        <v>0</v>
      </c>
      <c r="S1225" s="141" t="str">
        <f t="shared" si="264"/>
        <v>H</v>
      </c>
      <c r="T1225" s="24">
        <f>IF(S1225="E",SUM($R$5:R1225),0)</f>
        <v>0</v>
      </c>
      <c r="U1225" s="143">
        <f t="shared" si="265"/>
        <v>0</v>
      </c>
    </row>
    <row r="1226" spans="1:21" x14ac:dyDescent="0.25">
      <c r="A1226" s="6">
        <v>13.26</v>
      </c>
      <c r="B1226" s="31" t="s">
        <v>90</v>
      </c>
      <c r="D1226" s="87">
        <v>790390000012</v>
      </c>
      <c r="E1226" s="3">
        <v>0.6</v>
      </c>
      <c r="K1226" s="3">
        <f t="shared" si="266"/>
        <v>902</v>
      </c>
      <c r="L1226" s="97" t="str">
        <f>IF(TRIM('Ek.3-A'!F1226)&lt;&gt;"","var","yok")</f>
        <v>yok</v>
      </c>
      <c r="M1226" s="5" t="str">
        <f>IF('Ek.3-A'!F1226="", "", IF(VLOOKUP('Ek.3-A'!F1226, Veriler!D:E, 2, 0)=0, "", VLOOKUP('Ek.3-A'!F1226, Veriler!D:E, 2, 0)))</f>
        <v/>
      </c>
      <c r="N1226" s="5" t="str">
        <f>IF('Ek.3-A'!P1226="", "", 'Ek.3-A'!P1226)</f>
        <v/>
      </c>
      <c r="O1226" s="142">
        <f>'Ek.3-A'!S1226</f>
        <v>0</v>
      </c>
      <c r="P1226" s="143" t="str">
        <f>'Ek.3-A'!L1226</f>
        <v/>
      </c>
      <c r="Q1226" s="24" t="str">
        <f>'Ek.3-A'!M1226</f>
        <v/>
      </c>
      <c r="R1226" s="24">
        <f t="shared" si="263"/>
        <v>0</v>
      </c>
      <c r="S1226" s="141" t="str">
        <f t="shared" si="264"/>
        <v>H</v>
      </c>
      <c r="T1226" s="24">
        <f>IF(S1226="E",SUM($R$5:R1226),0)</f>
        <v>0</v>
      </c>
      <c r="U1226" s="143">
        <f t="shared" si="265"/>
        <v>0</v>
      </c>
    </row>
    <row r="1227" spans="1:21" x14ac:dyDescent="0.25">
      <c r="A1227" s="6">
        <v>13.27</v>
      </c>
      <c r="B1227" s="31" t="s">
        <v>90</v>
      </c>
      <c r="D1227" s="89">
        <v>790310000000</v>
      </c>
      <c r="E1227" s="3">
        <v>0.6</v>
      </c>
      <c r="K1227" s="3">
        <f t="shared" si="266"/>
        <v>903</v>
      </c>
      <c r="L1227" s="97" t="str">
        <f>IF(TRIM('Ek.3-A'!F1227)&lt;&gt;"","var","yok")</f>
        <v>yok</v>
      </c>
      <c r="M1227" s="5" t="str">
        <f>IF('Ek.3-A'!F1227="", "", IF(VLOOKUP('Ek.3-A'!F1227, Veriler!D:E, 2, 0)=0, "", VLOOKUP('Ek.3-A'!F1227, Veriler!D:E, 2, 0)))</f>
        <v/>
      </c>
      <c r="N1227" s="5" t="str">
        <f>IF('Ek.3-A'!P1227="", "", 'Ek.3-A'!P1227)</f>
        <v/>
      </c>
      <c r="O1227" s="142">
        <f>'Ek.3-A'!S1227</f>
        <v>0</v>
      </c>
      <c r="P1227" s="143" t="str">
        <f>'Ek.3-A'!L1227</f>
        <v/>
      </c>
      <c r="Q1227" s="24" t="str">
        <f>'Ek.3-A'!M1227</f>
        <v/>
      </c>
      <c r="R1227" s="24">
        <f t="shared" si="263"/>
        <v>0</v>
      </c>
      <c r="S1227" s="141" t="str">
        <f t="shared" si="264"/>
        <v>H</v>
      </c>
      <c r="T1227" s="24">
        <f>IF(S1227="E",SUM($R$5:R1227),0)</f>
        <v>0</v>
      </c>
      <c r="U1227" s="143">
        <f t="shared" si="265"/>
        <v>0</v>
      </c>
    </row>
    <row r="1228" spans="1:21" x14ac:dyDescent="0.25">
      <c r="A1228" s="6">
        <v>13.28</v>
      </c>
      <c r="B1228" s="31" t="s">
        <v>90</v>
      </c>
      <c r="D1228" s="87">
        <v>293020000012</v>
      </c>
      <c r="E1228" s="3">
        <v>0.6</v>
      </c>
      <c r="K1228" s="3">
        <f t="shared" si="266"/>
        <v>904</v>
      </c>
      <c r="L1228" s="97" t="str">
        <f>IF(TRIM('Ek.3-A'!F1228)&lt;&gt;"","var","yok")</f>
        <v>yok</v>
      </c>
      <c r="M1228" s="5" t="str">
        <f>IF('Ek.3-A'!F1228="", "", IF(VLOOKUP('Ek.3-A'!F1228, Veriler!D:E, 2, 0)=0, "", VLOOKUP('Ek.3-A'!F1228, Veriler!D:E, 2, 0)))</f>
        <v/>
      </c>
      <c r="N1228" s="5" t="str">
        <f>IF('Ek.3-A'!P1228="", "", 'Ek.3-A'!P1228)</f>
        <v/>
      </c>
      <c r="O1228" s="142">
        <f>'Ek.3-A'!S1228</f>
        <v>0</v>
      </c>
      <c r="P1228" s="143" t="str">
        <f>'Ek.3-A'!L1228</f>
        <v/>
      </c>
      <c r="Q1228" s="24" t="str">
        <f>'Ek.3-A'!M1228</f>
        <v/>
      </c>
      <c r="R1228" s="24">
        <f t="shared" si="263"/>
        <v>0</v>
      </c>
      <c r="S1228" s="141" t="str">
        <f t="shared" si="264"/>
        <v>H</v>
      </c>
      <c r="T1228" s="24">
        <f>IF(S1228="E",SUM($R$5:R1228),0)</f>
        <v>0</v>
      </c>
      <c r="U1228" s="143">
        <f t="shared" si="265"/>
        <v>0</v>
      </c>
    </row>
    <row r="1229" spans="1:21" x14ac:dyDescent="0.25">
      <c r="A1229" s="6">
        <v>13.29</v>
      </c>
      <c r="B1229" s="31" t="s">
        <v>90</v>
      </c>
      <c r="D1229" s="89">
        <v>850660000000</v>
      </c>
      <c r="E1229" s="3">
        <v>0.6</v>
      </c>
      <c r="K1229" s="3">
        <f t="shared" si="266"/>
        <v>905</v>
      </c>
      <c r="L1229" s="97" t="str">
        <f>IF(TRIM('Ek.3-A'!F1229)&lt;&gt;"","var","yok")</f>
        <v>yok</v>
      </c>
      <c r="M1229" s="5" t="str">
        <f>IF('Ek.3-A'!F1229="", "", IF(VLOOKUP('Ek.3-A'!F1229, Veriler!D:E, 2, 0)=0, "", VLOOKUP('Ek.3-A'!F1229, Veriler!D:E, 2, 0)))</f>
        <v/>
      </c>
      <c r="N1229" s="5" t="str">
        <f>IF('Ek.3-A'!P1229="", "", 'Ek.3-A'!P1229)</f>
        <v/>
      </c>
      <c r="O1229" s="142">
        <f>'Ek.3-A'!S1229</f>
        <v>0</v>
      </c>
      <c r="P1229" s="143" t="str">
        <f>'Ek.3-A'!L1229</f>
        <v/>
      </c>
      <c r="Q1229" s="24" t="str">
        <f>'Ek.3-A'!M1229</f>
        <v/>
      </c>
      <c r="R1229" s="24">
        <f t="shared" si="263"/>
        <v>0</v>
      </c>
      <c r="S1229" s="141" t="str">
        <f t="shared" si="264"/>
        <v>H</v>
      </c>
      <c r="T1229" s="24">
        <f>IF(S1229="E",SUM($R$5:R1229),0)</f>
        <v>0</v>
      </c>
      <c r="U1229" s="143">
        <f t="shared" si="265"/>
        <v>0</v>
      </c>
    </row>
    <row r="1230" spans="1:21" x14ac:dyDescent="0.25">
      <c r="A1230" s="6">
        <v>13.3</v>
      </c>
      <c r="B1230" s="31" t="s">
        <v>90</v>
      </c>
      <c r="D1230" s="87">
        <v>901710101000</v>
      </c>
      <c r="E1230" s="3">
        <v>0.6</v>
      </c>
      <c r="K1230" s="3">
        <f t="shared" si="266"/>
        <v>906</v>
      </c>
      <c r="L1230" s="97" t="str">
        <f>IF(TRIM('Ek.3-A'!F1230)&lt;&gt;"","var","yok")</f>
        <v>yok</v>
      </c>
      <c r="M1230" s="5" t="str">
        <f>IF('Ek.3-A'!F1230="", "", IF(VLOOKUP('Ek.3-A'!F1230, Veriler!D:E, 2, 0)=0, "", VLOOKUP('Ek.3-A'!F1230, Veriler!D:E, 2, 0)))</f>
        <v/>
      </c>
      <c r="N1230" s="5" t="str">
        <f>IF('Ek.3-A'!P1230="", "", 'Ek.3-A'!P1230)</f>
        <v/>
      </c>
      <c r="O1230" s="142">
        <f>'Ek.3-A'!S1230</f>
        <v>0</v>
      </c>
      <c r="P1230" s="143" t="str">
        <f>'Ek.3-A'!L1230</f>
        <v/>
      </c>
      <c r="Q1230" s="24" t="str">
        <f>'Ek.3-A'!M1230</f>
        <v/>
      </c>
      <c r="R1230" s="24">
        <f t="shared" si="263"/>
        <v>0</v>
      </c>
      <c r="S1230" s="141" t="str">
        <f t="shared" si="264"/>
        <v>H</v>
      </c>
      <c r="T1230" s="24">
        <f>IF(S1230="E",SUM($R$5:R1230),0)</f>
        <v>0</v>
      </c>
      <c r="U1230" s="143">
        <f t="shared" si="265"/>
        <v>0</v>
      </c>
    </row>
    <row r="1231" spans="1:21" x14ac:dyDescent="0.25">
      <c r="A1231" s="6">
        <v>13.31</v>
      </c>
      <c r="B1231" s="31" t="s">
        <v>90</v>
      </c>
      <c r="C1231" s="167">
        <v>2</v>
      </c>
      <c r="D1231" s="168">
        <v>850440869012</v>
      </c>
      <c r="E1231" s="3" t="e">
        <f>IF($L$2=1,0.1,0.6)</f>
        <v>#VALUE!</v>
      </c>
      <c r="K1231" s="3">
        <f t="shared" si="266"/>
        <v>907</v>
      </c>
      <c r="L1231" s="97" t="str">
        <f>IF(TRIM('Ek.3-A'!F1231)&lt;&gt;"","var","yok")</f>
        <v>yok</v>
      </c>
      <c r="M1231" s="5" t="str">
        <f>IF('Ek.3-A'!F1231="", "", IF(VLOOKUP('Ek.3-A'!F1231, Veriler!D:E, 2, 0)=0, "", VLOOKUP('Ek.3-A'!F1231, Veriler!D:E, 2, 0)))</f>
        <v/>
      </c>
      <c r="N1231" s="5" t="str">
        <f>IF('Ek.3-A'!P1231="", "", 'Ek.3-A'!P1231)</f>
        <v/>
      </c>
      <c r="O1231" s="142">
        <f>'Ek.3-A'!S1231</f>
        <v>0</v>
      </c>
      <c r="P1231" s="143" t="str">
        <f>'Ek.3-A'!L1231</f>
        <v/>
      </c>
      <c r="Q1231" s="24" t="str">
        <f>'Ek.3-A'!M1231</f>
        <v/>
      </c>
      <c r="R1231" s="24">
        <f t="shared" si="263"/>
        <v>0</v>
      </c>
      <c r="S1231" s="141" t="str">
        <f t="shared" si="264"/>
        <v>H</v>
      </c>
      <c r="T1231" s="24">
        <f>IF(S1231="E",SUM($R$5:R1231),0)</f>
        <v>0</v>
      </c>
      <c r="U1231" s="143">
        <f t="shared" si="265"/>
        <v>0</v>
      </c>
    </row>
    <row r="1232" spans="1:21" x14ac:dyDescent="0.25">
      <c r="A1232" s="6">
        <v>13.32</v>
      </c>
      <c r="B1232" s="31" t="s">
        <v>90</v>
      </c>
      <c r="D1232" s="87">
        <v>850151009000</v>
      </c>
      <c r="E1232" s="3">
        <v>0.6</v>
      </c>
      <c r="K1232" s="3">
        <f t="shared" si="266"/>
        <v>908</v>
      </c>
      <c r="L1232" s="97" t="str">
        <f>IF(TRIM('Ek.3-A'!F1232)&lt;&gt;"","var","yok")</f>
        <v>yok</v>
      </c>
      <c r="M1232" s="5" t="str">
        <f>IF('Ek.3-A'!F1232="", "", IF(VLOOKUP('Ek.3-A'!F1232, Veriler!D:E, 2, 0)=0, "", VLOOKUP('Ek.3-A'!F1232, Veriler!D:E, 2, 0)))</f>
        <v/>
      </c>
      <c r="N1232" s="5" t="str">
        <f>IF('Ek.3-A'!P1232="", "", 'Ek.3-A'!P1232)</f>
        <v/>
      </c>
      <c r="O1232" s="142">
        <f>'Ek.3-A'!S1232</f>
        <v>0</v>
      </c>
      <c r="P1232" s="143" t="str">
        <f>'Ek.3-A'!L1232</f>
        <v/>
      </c>
      <c r="Q1232" s="24" t="str">
        <f>'Ek.3-A'!M1232</f>
        <v/>
      </c>
      <c r="R1232" s="24">
        <f t="shared" si="263"/>
        <v>0</v>
      </c>
      <c r="S1232" s="141" t="str">
        <f t="shared" si="264"/>
        <v>H</v>
      </c>
      <c r="T1232" s="24">
        <f>IF(S1232="E",SUM($R$5:R1232),0)</f>
        <v>0</v>
      </c>
      <c r="U1232" s="143">
        <f t="shared" si="265"/>
        <v>0</v>
      </c>
    </row>
    <row r="1233" spans="1:21" x14ac:dyDescent="0.25">
      <c r="A1233" s="6">
        <v>13.33</v>
      </c>
      <c r="B1233" s="31" t="s">
        <v>90</v>
      </c>
      <c r="D1233" s="89">
        <v>850153819000</v>
      </c>
      <c r="E1233" s="3">
        <v>0.6</v>
      </c>
      <c r="K1233" s="3">
        <f t="shared" si="266"/>
        <v>909</v>
      </c>
      <c r="L1233" s="97" t="str">
        <f>IF(TRIM('Ek.3-A'!F1233)&lt;&gt;"","var","yok")</f>
        <v>yok</v>
      </c>
      <c r="M1233" s="5" t="str">
        <f>IF('Ek.3-A'!F1233="", "", IF(VLOOKUP('Ek.3-A'!F1233, Veriler!D:E, 2, 0)=0, "", VLOOKUP('Ek.3-A'!F1233, Veriler!D:E, 2, 0)))</f>
        <v/>
      </c>
      <c r="N1233" s="5" t="str">
        <f>IF('Ek.3-A'!P1233="", "", 'Ek.3-A'!P1233)</f>
        <v/>
      </c>
      <c r="O1233" s="142">
        <f>'Ek.3-A'!S1233</f>
        <v>0</v>
      </c>
      <c r="P1233" s="143" t="str">
        <f>'Ek.3-A'!L1233</f>
        <v/>
      </c>
      <c r="Q1233" s="24" t="str">
        <f>'Ek.3-A'!M1233</f>
        <v/>
      </c>
      <c r="R1233" s="24">
        <f t="shared" si="263"/>
        <v>0</v>
      </c>
      <c r="S1233" s="141" t="str">
        <f t="shared" si="264"/>
        <v>H</v>
      </c>
      <c r="T1233" s="24">
        <f>IF(S1233="E",SUM($R$5:R1233),0)</f>
        <v>0</v>
      </c>
      <c r="U1233" s="143">
        <f t="shared" si="265"/>
        <v>0</v>
      </c>
    </row>
    <row r="1234" spans="1:21" x14ac:dyDescent="0.25">
      <c r="A1234" s="6">
        <v>13.34</v>
      </c>
      <c r="B1234" s="31" t="s">
        <v>90</v>
      </c>
      <c r="D1234" s="87">
        <v>850153940000</v>
      </c>
      <c r="E1234" s="3">
        <v>0.6</v>
      </c>
      <c r="K1234" s="3">
        <f t="shared" si="266"/>
        <v>910</v>
      </c>
      <c r="L1234" s="97" t="str">
        <f>IF(TRIM('Ek.3-A'!F1234)&lt;&gt;"","var","yok")</f>
        <v>yok</v>
      </c>
      <c r="M1234" s="5" t="str">
        <f>IF('Ek.3-A'!F1234="", "", IF(VLOOKUP('Ek.3-A'!F1234, Veriler!D:E, 2, 0)=0, "", VLOOKUP('Ek.3-A'!F1234, Veriler!D:E, 2, 0)))</f>
        <v/>
      </c>
      <c r="N1234" s="5" t="str">
        <f>IF('Ek.3-A'!P1234="", "", 'Ek.3-A'!P1234)</f>
        <v/>
      </c>
      <c r="O1234" s="142">
        <f>'Ek.3-A'!S1234</f>
        <v>0</v>
      </c>
      <c r="P1234" s="143" t="str">
        <f>'Ek.3-A'!L1234</f>
        <v/>
      </c>
      <c r="Q1234" s="24" t="str">
        <f>'Ek.3-A'!M1234</f>
        <v/>
      </c>
      <c r="R1234" s="24">
        <f t="shared" si="263"/>
        <v>0</v>
      </c>
      <c r="S1234" s="141" t="str">
        <f t="shared" si="264"/>
        <v>H</v>
      </c>
      <c r="T1234" s="24">
        <f>IF(S1234="E",SUM($R$5:R1234),0)</f>
        <v>0</v>
      </c>
      <c r="U1234" s="143">
        <f t="shared" si="265"/>
        <v>0</v>
      </c>
    </row>
    <row r="1235" spans="1:21" x14ac:dyDescent="0.25">
      <c r="A1235" s="6">
        <v>13.35</v>
      </c>
      <c r="B1235" s="31" t="s">
        <v>90</v>
      </c>
      <c r="D1235" s="89">
        <v>850152309000</v>
      </c>
      <c r="E1235" s="3">
        <v>0.6</v>
      </c>
      <c r="L1235" s="97"/>
      <c r="M1235" s="5"/>
      <c r="N1235" s="5"/>
      <c r="O1235" s="5"/>
      <c r="Q1235" s="23"/>
      <c r="T1235" s="24"/>
      <c r="U1235" s="25"/>
    </row>
    <row r="1236" spans="1:21" x14ac:dyDescent="0.25">
      <c r="A1236" s="6">
        <v>13.36</v>
      </c>
      <c r="B1236" s="31" t="s">
        <v>90</v>
      </c>
      <c r="D1236" s="87">
        <v>850153990000</v>
      </c>
      <c r="E1236" s="3">
        <v>0.6</v>
      </c>
      <c r="K1236" s="3">
        <f>K1234+1</f>
        <v>911</v>
      </c>
      <c r="L1236" s="97" t="str">
        <f>IF(TRIM('Ek.3-A'!F1236)&lt;&gt;"","var","yok")</f>
        <v>yok</v>
      </c>
      <c r="M1236" s="5" t="str">
        <f>IF('Ek.3-A'!F1236="", "", IF(VLOOKUP('Ek.3-A'!F1236, Veriler!D:E, 2, 0)=0, "", VLOOKUP('Ek.3-A'!F1236, Veriler!D:E, 2, 0)))</f>
        <v/>
      </c>
      <c r="N1236" s="5" t="str">
        <f>IF('Ek.3-A'!P1236="", "", 'Ek.3-A'!P1236)</f>
        <v/>
      </c>
      <c r="O1236" s="142">
        <f>'Ek.3-A'!S1236</f>
        <v>0</v>
      </c>
      <c r="P1236" s="143" t="str">
        <f>'Ek.3-A'!L1236</f>
        <v/>
      </c>
      <c r="Q1236" s="24" t="str">
        <f>'Ek.3-A'!M1236</f>
        <v/>
      </c>
      <c r="R1236" s="24">
        <f t="shared" ref="R1236:R1249" si="267">IF(L1236="var",0,IF(Q1236&lt;=0.005,Q1236,0))</f>
        <v>0</v>
      </c>
      <c r="S1236" s="141" t="str">
        <f t="shared" ref="S1236:S1249" si="268">IF(Q1236&lt;=0.005,"E","H")</f>
        <v>H</v>
      </c>
      <c r="T1236" s="24">
        <f>IF(S1236="E",SUM($R$5:R1236),0)</f>
        <v>0</v>
      </c>
      <c r="U1236" s="143">
        <f t="shared" ref="U1236:U1249" si="269">IF(T1236&lt;=0.1, O1236, IF(R1236&gt;$G$2, R1236*O1236, $G$2*O1236))</f>
        <v>0</v>
      </c>
    </row>
    <row r="1237" spans="1:21" x14ac:dyDescent="0.25">
      <c r="A1237" s="6">
        <v>13.37</v>
      </c>
      <c r="B1237" s="31" t="s">
        <v>90</v>
      </c>
      <c r="D1237" s="89">
        <v>841480191000</v>
      </c>
      <c r="E1237" s="3">
        <v>0.6</v>
      </c>
      <c r="K1237" s="3">
        <f t="shared" ref="K1237:K1249" si="270">K1236+1</f>
        <v>912</v>
      </c>
      <c r="L1237" s="97" t="str">
        <f>IF(TRIM('Ek.3-A'!F1237)&lt;&gt;"","var","yok")</f>
        <v>yok</v>
      </c>
      <c r="M1237" s="5" t="str">
        <f>IF('Ek.3-A'!F1237="", "", IF(VLOOKUP('Ek.3-A'!F1237, Veriler!D:E, 2, 0)=0, "", VLOOKUP('Ek.3-A'!F1237, Veriler!D:E, 2, 0)))</f>
        <v/>
      </c>
      <c r="N1237" s="5" t="str">
        <f>IF('Ek.3-A'!P1237="", "", 'Ek.3-A'!P1237)</f>
        <v/>
      </c>
      <c r="O1237" s="142">
        <f>'Ek.3-A'!S1237</f>
        <v>0</v>
      </c>
      <c r="P1237" s="143" t="str">
        <f>'Ek.3-A'!L1237</f>
        <v/>
      </c>
      <c r="Q1237" s="24" t="str">
        <f>'Ek.3-A'!M1237</f>
        <v/>
      </c>
      <c r="R1237" s="24">
        <f t="shared" si="267"/>
        <v>0</v>
      </c>
      <c r="S1237" s="141" t="str">
        <f t="shared" si="268"/>
        <v>H</v>
      </c>
      <c r="T1237" s="24">
        <f>IF(S1237="E",SUM($R$5:R1237),0)</f>
        <v>0</v>
      </c>
      <c r="U1237" s="143">
        <f t="shared" si="269"/>
        <v>0</v>
      </c>
    </row>
    <row r="1238" spans="1:21" x14ac:dyDescent="0.25">
      <c r="A1238" s="6">
        <v>13.38</v>
      </c>
      <c r="B1238" s="31" t="s">
        <v>90</v>
      </c>
      <c r="D1238" s="87">
        <v>551012000000</v>
      </c>
      <c r="E1238" s="3">
        <v>0.6</v>
      </c>
      <c r="K1238" s="3">
        <f t="shared" si="270"/>
        <v>913</v>
      </c>
      <c r="L1238" s="97" t="str">
        <f>IF(TRIM('Ek.3-A'!F1238)&lt;&gt;"","var","yok")</f>
        <v>yok</v>
      </c>
      <c r="M1238" s="5" t="str">
        <f>IF('Ek.3-A'!F1238="", "", IF(VLOOKUP('Ek.3-A'!F1238, Veriler!D:E, 2, 0)=0, "", VLOOKUP('Ek.3-A'!F1238, Veriler!D:E, 2, 0)))</f>
        <v/>
      </c>
      <c r="N1238" s="5" t="str">
        <f>IF('Ek.3-A'!P1238="", "", 'Ek.3-A'!P1238)</f>
        <v/>
      </c>
      <c r="O1238" s="142">
        <f>'Ek.3-A'!S1238</f>
        <v>0</v>
      </c>
      <c r="P1238" s="143" t="str">
        <f>'Ek.3-A'!L1238</f>
        <v/>
      </c>
      <c r="Q1238" s="24" t="str">
        <f>'Ek.3-A'!M1238</f>
        <v/>
      </c>
      <c r="R1238" s="24">
        <f t="shared" si="267"/>
        <v>0</v>
      </c>
      <c r="S1238" s="141" t="str">
        <f t="shared" si="268"/>
        <v>H</v>
      </c>
      <c r="T1238" s="24">
        <f>IF(S1238="E",SUM($R$5:R1238),0)</f>
        <v>0</v>
      </c>
      <c r="U1238" s="143">
        <f t="shared" si="269"/>
        <v>0</v>
      </c>
    </row>
    <row r="1239" spans="1:21" x14ac:dyDescent="0.25">
      <c r="A1239" s="6">
        <v>13.39</v>
      </c>
      <c r="B1239" s="31" t="s">
        <v>90</v>
      </c>
      <c r="D1239" s="89">
        <v>854232110000</v>
      </c>
      <c r="E1239" s="3">
        <v>0.6</v>
      </c>
      <c r="K1239" s="3">
        <f t="shared" si="270"/>
        <v>914</v>
      </c>
      <c r="L1239" s="97" t="str">
        <f>IF(TRIM('Ek.3-A'!F1239)&lt;&gt;"","var","yok")</f>
        <v>yok</v>
      </c>
      <c r="M1239" s="5" t="str">
        <f>IF('Ek.3-A'!F1239="", "", IF(VLOOKUP('Ek.3-A'!F1239, Veriler!D:E, 2, 0)=0, "", VLOOKUP('Ek.3-A'!F1239, Veriler!D:E, 2, 0)))</f>
        <v/>
      </c>
      <c r="N1239" s="5" t="str">
        <f>IF('Ek.3-A'!P1239="", "", 'Ek.3-A'!P1239)</f>
        <v/>
      </c>
      <c r="O1239" s="142">
        <f>'Ek.3-A'!S1239</f>
        <v>0</v>
      </c>
      <c r="P1239" s="143" t="str">
        <f>'Ek.3-A'!L1239</f>
        <v/>
      </c>
      <c r="Q1239" s="24" t="str">
        <f>'Ek.3-A'!M1239</f>
        <v/>
      </c>
      <c r="R1239" s="24">
        <f t="shared" si="267"/>
        <v>0</v>
      </c>
      <c r="S1239" s="141" t="str">
        <f t="shared" si="268"/>
        <v>H</v>
      </c>
      <c r="T1239" s="24">
        <f>IF(S1239="E",SUM($R$5:R1239),0)</f>
        <v>0</v>
      </c>
      <c r="U1239" s="143">
        <f t="shared" si="269"/>
        <v>0</v>
      </c>
    </row>
    <row r="1240" spans="1:21" x14ac:dyDescent="0.25">
      <c r="A1240" s="6">
        <v>13.4</v>
      </c>
      <c r="B1240" s="31" t="s">
        <v>90</v>
      </c>
      <c r="D1240" s="87">
        <v>854233100000</v>
      </c>
      <c r="E1240" s="3">
        <v>0.6</v>
      </c>
      <c r="K1240" s="3">
        <f t="shared" si="270"/>
        <v>915</v>
      </c>
      <c r="L1240" s="97" t="str">
        <f>IF(TRIM('Ek.3-A'!F1240)&lt;&gt;"","var","yok")</f>
        <v>yok</v>
      </c>
      <c r="M1240" s="5" t="str">
        <f>IF('Ek.3-A'!F1240="", "", IF(VLOOKUP('Ek.3-A'!F1240, Veriler!D:E, 2, 0)=0, "", VLOOKUP('Ek.3-A'!F1240, Veriler!D:E, 2, 0)))</f>
        <v/>
      </c>
      <c r="N1240" s="5" t="str">
        <f>IF('Ek.3-A'!P1240="", "", 'Ek.3-A'!P1240)</f>
        <v/>
      </c>
      <c r="O1240" s="142">
        <f>'Ek.3-A'!S1240</f>
        <v>0</v>
      </c>
      <c r="P1240" s="143" t="str">
        <f>'Ek.3-A'!L1240</f>
        <v/>
      </c>
      <c r="Q1240" s="24" t="str">
        <f>'Ek.3-A'!M1240</f>
        <v/>
      </c>
      <c r="R1240" s="24">
        <f t="shared" si="267"/>
        <v>0</v>
      </c>
      <c r="S1240" s="141" t="str">
        <f t="shared" si="268"/>
        <v>H</v>
      </c>
      <c r="T1240" s="24">
        <f>IF(S1240="E",SUM($R$5:R1240),0)</f>
        <v>0</v>
      </c>
      <c r="U1240" s="143">
        <f t="shared" si="269"/>
        <v>0</v>
      </c>
    </row>
    <row r="1241" spans="1:21" x14ac:dyDescent="0.25">
      <c r="A1241" s="6">
        <v>13.41</v>
      </c>
      <c r="B1241" s="31" t="s">
        <v>90</v>
      </c>
      <c r="D1241" s="89">
        <v>600590900000</v>
      </c>
      <c r="E1241" s="3">
        <v>0.6</v>
      </c>
      <c r="K1241" s="3">
        <f t="shared" si="270"/>
        <v>916</v>
      </c>
      <c r="L1241" s="97" t="str">
        <f>IF(TRIM('Ek.3-A'!F1241)&lt;&gt;"","var","yok")</f>
        <v>yok</v>
      </c>
      <c r="M1241" s="5" t="str">
        <f>IF('Ek.3-A'!F1241="", "", IF(VLOOKUP('Ek.3-A'!F1241, Veriler!D:E, 2, 0)=0, "", VLOOKUP('Ek.3-A'!F1241, Veriler!D:E, 2, 0)))</f>
        <v/>
      </c>
      <c r="N1241" s="5" t="str">
        <f>IF('Ek.3-A'!P1241="", "", 'Ek.3-A'!P1241)</f>
        <v/>
      </c>
      <c r="O1241" s="142">
        <f>'Ek.3-A'!S1241</f>
        <v>0</v>
      </c>
      <c r="P1241" s="143" t="str">
        <f>'Ek.3-A'!L1241</f>
        <v/>
      </c>
      <c r="Q1241" s="24" t="str">
        <f>'Ek.3-A'!M1241</f>
        <v/>
      </c>
      <c r="R1241" s="24">
        <f t="shared" si="267"/>
        <v>0</v>
      </c>
      <c r="S1241" s="141" t="str">
        <f t="shared" si="268"/>
        <v>H</v>
      </c>
      <c r="T1241" s="24">
        <f>IF(S1241="E",SUM($R$5:R1241),0)</f>
        <v>0</v>
      </c>
      <c r="U1241" s="143">
        <f t="shared" si="269"/>
        <v>0</v>
      </c>
    </row>
    <row r="1242" spans="1:21" x14ac:dyDescent="0.25">
      <c r="A1242" s="6">
        <v>13.42</v>
      </c>
      <c r="B1242" s="31" t="s">
        <v>90</v>
      </c>
      <c r="D1242" s="87">
        <v>600521000000</v>
      </c>
      <c r="E1242" s="3">
        <v>0.6</v>
      </c>
      <c r="K1242" s="3">
        <f t="shared" si="270"/>
        <v>917</v>
      </c>
      <c r="L1242" s="97" t="str">
        <f>IF(TRIM('Ek.3-A'!F1242)&lt;&gt;"","var","yok")</f>
        <v>yok</v>
      </c>
      <c r="M1242" s="5" t="str">
        <f>IF('Ek.3-A'!F1242="", "", IF(VLOOKUP('Ek.3-A'!F1242, Veriler!D:E, 2, 0)=0, "", VLOOKUP('Ek.3-A'!F1242, Veriler!D:E, 2, 0)))</f>
        <v/>
      </c>
      <c r="N1242" s="5" t="str">
        <f>IF('Ek.3-A'!P1242="", "", 'Ek.3-A'!P1242)</f>
        <v/>
      </c>
      <c r="O1242" s="142">
        <f>'Ek.3-A'!S1242</f>
        <v>0</v>
      </c>
      <c r="P1242" s="143" t="str">
        <f>'Ek.3-A'!L1242</f>
        <v/>
      </c>
      <c r="Q1242" s="24" t="str">
        <f>'Ek.3-A'!M1242</f>
        <v/>
      </c>
      <c r="R1242" s="24">
        <f t="shared" si="267"/>
        <v>0</v>
      </c>
      <c r="S1242" s="141" t="str">
        <f t="shared" si="268"/>
        <v>H</v>
      </c>
      <c r="T1242" s="24">
        <f>IF(S1242="E",SUM($R$5:R1242),0)</f>
        <v>0</v>
      </c>
      <c r="U1242" s="143">
        <f t="shared" si="269"/>
        <v>0</v>
      </c>
    </row>
    <row r="1243" spans="1:21" x14ac:dyDescent="0.25">
      <c r="A1243" s="6">
        <v>13.43</v>
      </c>
      <c r="B1243" s="31" t="s">
        <v>90</v>
      </c>
      <c r="D1243" s="89">
        <v>600524000000</v>
      </c>
      <c r="E1243" s="3">
        <v>0.6</v>
      </c>
      <c r="K1243" s="3">
        <f t="shared" si="270"/>
        <v>918</v>
      </c>
      <c r="L1243" s="97" t="str">
        <f>IF(TRIM('Ek.3-A'!F1243)&lt;&gt;"","var","yok")</f>
        <v>yok</v>
      </c>
      <c r="M1243" s="5" t="str">
        <f>IF('Ek.3-A'!F1243="", "", IF(VLOOKUP('Ek.3-A'!F1243, Veriler!D:E, 2, 0)=0, "", VLOOKUP('Ek.3-A'!F1243, Veriler!D:E, 2, 0)))</f>
        <v/>
      </c>
      <c r="N1243" s="5" t="str">
        <f>IF('Ek.3-A'!P1243="", "", 'Ek.3-A'!P1243)</f>
        <v/>
      </c>
      <c r="O1243" s="142">
        <f>'Ek.3-A'!S1243</f>
        <v>0</v>
      </c>
      <c r="P1243" s="143" t="str">
        <f>'Ek.3-A'!L1243</f>
        <v/>
      </c>
      <c r="Q1243" s="24" t="str">
        <f>'Ek.3-A'!M1243</f>
        <v/>
      </c>
      <c r="R1243" s="24">
        <f t="shared" si="267"/>
        <v>0</v>
      </c>
      <c r="S1243" s="141" t="str">
        <f t="shared" si="268"/>
        <v>H</v>
      </c>
      <c r="T1243" s="24">
        <f>IF(S1243="E",SUM($R$5:R1243),0)</f>
        <v>0</v>
      </c>
      <c r="U1243" s="143">
        <f t="shared" si="269"/>
        <v>0</v>
      </c>
    </row>
    <row r="1244" spans="1:21" x14ac:dyDescent="0.25">
      <c r="A1244" s="6">
        <v>13.44</v>
      </c>
      <c r="B1244" s="31" t="s">
        <v>90</v>
      </c>
      <c r="D1244" s="87">
        <v>600522000000</v>
      </c>
      <c r="E1244" s="3">
        <v>0.6</v>
      </c>
      <c r="K1244" s="3">
        <f t="shared" si="270"/>
        <v>919</v>
      </c>
      <c r="L1244" s="97" t="str">
        <f>IF(TRIM('Ek.3-A'!F1244)&lt;&gt;"","var","yok")</f>
        <v>yok</v>
      </c>
      <c r="M1244" s="5" t="str">
        <f>IF('Ek.3-A'!F1244="", "", IF(VLOOKUP('Ek.3-A'!F1244, Veriler!D:E, 2, 0)=0, "", VLOOKUP('Ek.3-A'!F1244, Veriler!D:E, 2, 0)))</f>
        <v/>
      </c>
      <c r="N1244" s="5" t="str">
        <f>IF('Ek.3-A'!P1244="", "", 'Ek.3-A'!P1244)</f>
        <v/>
      </c>
      <c r="O1244" s="142">
        <f>'Ek.3-A'!S1244</f>
        <v>0</v>
      </c>
      <c r="P1244" s="143" t="str">
        <f>'Ek.3-A'!L1244</f>
        <v/>
      </c>
      <c r="Q1244" s="24" t="str">
        <f>'Ek.3-A'!M1244</f>
        <v/>
      </c>
      <c r="R1244" s="24">
        <f t="shared" si="267"/>
        <v>0</v>
      </c>
      <c r="S1244" s="141" t="str">
        <f t="shared" si="268"/>
        <v>H</v>
      </c>
      <c r="T1244" s="24">
        <f>IF(S1244="E",SUM($R$5:R1244),0)</f>
        <v>0</v>
      </c>
      <c r="U1244" s="143">
        <f t="shared" si="269"/>
        <v>0</v>
      </c>
    </row>
    <row r="1245" spans="1:21" x14ac:dyDescent="0.25">
      <c r="A1245" s="6">
        <v>13.45</v>
      </c>
      <c r="B1245" s="31" t="s">
        <v>90</v>
      </c>
      <c r="D1245" s="89">
        <v>600523000000</v>
      </c>
      <c r="E1245" s="3">
        <v>0.6</v>
      </c>
      <c r="K1245" s="3">
        <f t="shared" si="270"/>
        <v>920</v>
      </c>
      <c r="L1245" s="97" t="str">
        <f>IF(TRIM('Ek.3-A'!F1245)&lt;&gt;"","var","yok")</f>
        <v>yok</v>
      </c>
      <c r="M1245" s="5" t="str">
        <f>IF('Ek.3-A'!F1245="", "", IF(VLOOKUP('Ek.3-A'!F1245, Veriler!D:E, 2, 0)=0, "", VLOOKUP('Ek.3-A'!F1245, Veriler!D:E, 2, 0)))</f>
        <v/>
      </c>
      <c r="N1245" s="5" t="str">
        <f>IF('Ek.3-A'!P1245="", "", 'Ek.3-A'!P1245)</f>
        <v/>
      </c>
      <c r="O1245" s="142">
        <f>'Ek.3-A'!S1245</f>
        <v>0</v>
      </c>
      <c r="P1245" s="143" t="str">
        <f>'Ek.3-A'!L1245</f>
        <v/>
      </c>
      <c r="Q1245" s="24" t="str">
        <f>'Ek.3-A'!M1245</f>
        <v/>
      </c>
      <c r="R1245" s="24">
        <f t="shared" si="267"/>
        <v>0</v>
      </c>
      <c r="S1245" s="141" t="str">
        <f t="shared" si="268"/>
        <v>H</v>
      </c>
      <c r="T1245" s="24">
        <f>IF(S1245="E",SUM($R$5:R1245),0)</f>
        <v>0</v>
      </c>
      <c r="U1245" s="143">
        <f t="shared" si="269"/>
        <v>0</v>
      </c>
    </row>
    <row r="1246" spans="1:21" x14ac:dyDescent="0.25">
      <c r="A1246" s="6">
        <v>13.46</v>
      </c>
      <c r="B1246" s="31" t="s">
        <v>90</v>
      </c>
      <c r="D1246" s="87">
        <v>600535000000</v>
      </c>
      <c r="E1246" s="3">
        <v>0.6</v>
      </c>
      <c r="K1246" s="3">
        <f t="shared" si="270"/>
        <v>921</v>
      </c>
      <c r="L1246" s="97" t="str">
        <f>IF(TRIM('Ek.3-A'!F1246)&lt;&gt;"","var","yok")</f>
        <v>yok</v>
      </c>
      <c r="M1246" s="5" t="str">
        <f>IF('Ek.3-A'!F1246="", "", IF(VLOOKUP('Ek.3-A'!F1246, Veriler!D:E, 2, 0)=0, "", VLOOKUP('Ek.3-A'!F1246, Veriler!D:E, 2, 0)))</f>
        <v/>
      </c>
      <c r="N1246" s="5" t="str">
        <f>IF('Ek.3-A'!P1246="", "", 'Ek.3-A'!P1246)</f>
        <v/>
      </c>
      <c r="O1246" s="142">
        <f>'Ek.3-A'!S1246</f>
        <v>0</v>
      </c>
      <c r="P1246" s="143" t="str">
        <f>'Ek.3-A'!L1246</f>
        <v/>
      </c>
      <c r="Q1246" s="24" t="str">
        <f>'Ek.3-A'!M1246</f>
        <v/>
      </c>
      <c r="R1246" s="24">
        <f t="shared" si="267"/>
        <v>0</v>
      </c>
      <c r="S1246" s="141" t="str">
        <f t="shared" si="268"/>
        <v>H</v>
      </c>
      <c r="T1246" s="24">
        <f>IF(S1246="E",SUM($R$5:R1246),0)</f>
        <v>0</v>
      </c>
      <c r="U1246" s="143">
        <f t="shared" si="269"/>
        <v>0</v>
      </c>
    </row>
    <row r="1247" spans="1:21" x14ac:dyDescent="0.25">
      <c r="A1247" s="6">
        <v>13.47</v>
      </c>
      <c r="B1247" s="31" t="s">
        <v>90</v>
      </c>
      <c r="D1247" s="89">
        <v>600536000000</v>
      </c>
      <c r="E1247" s="3">
        <v>0.6</v>
      </c>
      <c r="K1247" s="3">
        <f t="shared" si="270"/>
        <v>922</v>
      </c>
      <c r="L1247" s="97" t="str">
        <f>IF(TRIM('Ek.3-A'!F1247)&lt;&gt;"","var","yok")</f>
        <v>yok</v>
      </c>
      <c r="M1247" s="5" t="str">
        <f>IF('Ek.3-A'!F1247="", "", IF(VLOOKUP('Ek.3-A'!F1247, Veriler!D:E, 2, 0)=0, "", VLOOKUP('Ek.3-A'!F1247, Veriler!D:E, 2, 0)))</f>
        <v/>
      </c>
      <c r="N1247" s="5" t="str">
        <f>IF('Ek.3-A'!P1247="", "", 'Ek.3-A'!P1247)</f>
        <v/>
      </c>
      <c r="O1247" s="142">
        <f>'Ek.3-A'!S1247</f>
        <v>0</v>
      </c>
      <c r="P1247" s="143" t="str">
        <f>'Ek.3-A'!L1247</f>
        <v/>
      </c>
      <c r="Q1247" s="24" t="str">
        <f>'Ek.3-A'!M1247</f>
        <v/>
      </c>
      <c r="R1247" s="24">
        <f t="shared" si="267"/>
        <v>0</v>
      </c>
      <c r="S1247" s="141" t="str">
        <f t="shared" si="268"/>
        <v>H</v>
      </c>
      <c r="T1247" s="24">
        <f>IF(S1247="E",SUM($R$5:R1247),0)</f>
        <v>0</v>
      </c>
      <c r="U1247" s="143">
        <f t="shared" si="269"/>
        <v>0</v>
      </c>
    </row>
    <row r="1248" spans="1:21" x14ac:dyDescent="0.25">
      <c r="A1248" s="6">
        <v>13.48</v>
      </c>
      <c r="B1248" s="31" t="s">
        <v>90</v>
      </c>
      <c r="D1248" s="87">
        <v>600539000000</v>
      </c>
      <c r="E1248" s="3">
        <v>0.6</v>
      </c>
      <c r="K1248" s="3">
        <f t="shared" si="270"/>
        <v>923</v>
      </c>
      <c r="L1248" s="97" t="str">
        <f>IF(TRIM('Ek.3-A'!F1248)&lt;&gt;"","var","yok")</f>
        <v>yok</v>
      </c>
      <c r="M1248" s="5" t="str">
        <f>IF('Ek.3-A'!F1248="", "", IF(VLOOKUP('Ek.3-A'!F1248, Veriler!D:E, 2, 0)=0, "", VLOOKUP('Ek.3-A'!F1248, Veriler!D:E, 2, 0)))</f>
        <v/>
      </c>
      <c r="N1248" s="5" t="str">
        <f>IF('Ek.3-A'!P1248="", "", 'Ek.3-A'!P1248)</f>
        <v/>
      </c>
      <c r="O1248" s="142">
        <f>'Ek.3-A'!S1248</f>
        <v>0</v>
      </c>
      <c r="P1248" s="143" t="str">
        <f>'Ek.3-A'!L1248</f>
        <v/>
      </c>
      <c r="Q1248" s="24" t="str">
        <f>'Ek.3-A'!M1248</f>
        <v/>
      </c>
      <c r="R1248" s="24">
        <f t="shared" si="267"/>
        <v>0</v>
      </c>
      <c r="S1248" s="141" t="str">
        <f t="shared" si="268"/>
        <v>H</v>
      </c>
      <c r="T1248" s="24">
        <f>IF(S1248="E",SUM($R$5:R1248),0)</f>
        <v>0</v>
      </c>
      <c r="U1248" s="143">
        <f t="shared" si="269"/>
        <v>0</v>
      </c>
    </row>
    <row r="1249" spans="1:41" x14ac:dyDescent="0.25">
      <c r="A1249" s="6">
        <v>13.49</v>
      </c>
      <c r="B1249" s="31" t="s">
        <v>90</v>
      </c>
      <c r="D1249" s="89">
        <v>600537000000</v>
      </c>
      <c r="E1249" s="3">
        <v>0.6</v>
      </c>
      <c r="K1249" s="3">
        <f t="shared" si="270"/>
        <v>924</v>
      </c>
      <c r="L1249" s="97" t="str">
        <f>IF(TRIM('Ek.3-A'!F1249)&lt;&gt;"","var","yok")</f>
        <v>yok</v>
      </c>
      <c r="M1249" s="5" t="str">
        <f>IF('Ek.3-A'!F1249="", "", IF(VLOOKUP('Ek.3-A'!F1249, Veriler!D:E, 2, 0)=0, "", VLOOKUP('Ek.3-A'!F1249, Veriler!D:E, 2, 0)))</f>
        <v/>
      </c>
      <c r="N1249" s="5" t="str">
        <f>IF('Ek.3-A'!P1249="", "", 'Ek.3-A'!P1249)</f>
        <v/>
      </c>
      <c r="O1249" s="142">
        <f>'Ek.3-A'!S1249</f>
        <v>0</v>
      </c>
      <c r="P1249" s="143" t="str">
        <f>'Ek.3-A'!L1249</f>
        <v/>
      </c>
      <c r="Q1249" s="24" t="str">
        <f>'Ek.3-A'!M1249</f>
        <v/>
      </c>
      <c r="R1249" s="24">
        <f t="shared" si="267"/>
        <v>0</v>
      </c>
      <c r="S1249" s="141" t="str">
        <f t="shared" si="268"/>
        <v>H</v>
      </c>
      <c r="T1249" s="24">
        <f>IF(S1249="E",SUM($R$5:R1249),0)</f>
        <v>0</v>
      </c>
      <c r="U1249" s="143">
        <f t="shared" si="269"/>
        <v>0</v>
      </c>
    </row>
    <row r="1250" spans="1:41" x14ac:dyDescent="0.25">
      <c r="A1250" s="6">
        <v>13.5</v>
      </c>
      <c r="B1250" s="31" t="s">
        <v>90</v>
      </c>
      <c r="D1250" s="87">
        <v>600538000000</v>
      </c>
      <c r="E1250" s="3">
        <v>0.6</v>
      </c>
      <c r="T1250" s="24"/>
      <c r="U1250" s="25"/>
      <c r="AO1250" s="140">
        <f>'Ek.3-A'!L1250</f>
        <v>0</v>
      </c>
    </row>
    <row r="1251" spans="1:41" x14ac:dyDescent="0.25">
      <c r="A1251" s="6">
        <v>13.51</v>
      </c>
      <c r="B1251" s="31" t="s">
        <v>90</v>
      </c>
      <c r="D1251" s="89">
        <v>600541000000</v>
      </c>
      <c r="E1251" s="3">
        <v>0.6</v>
      </c>
      <c r="T1251" s="24"/>
      <c r="U1251" s="25"/>
    </row>
    <row r="1252" spans="1:41" x14ac:dyDescent="0.25">
      <c r="A1252" s="6">
        <v>13.52</v>
      </c>
      <c r="B1252" s="31" t="s">
        <v>90</v>
      </c>
      <c r="D1252" s="87">
        <v>600544000000</v>
      </c>
      <c r="E1252" s="3">
        <v>0.6</v>
      </c>
      <c r="T1252" s="24"/>
      <c r="U1252" s="25"/>
    </row>
    <row r="1253" spans="1:41" x14ac:dyDescent="0.25">
      <c r="A1253" s="6">
        <v>13.53</v>
      </c>
      <c r="B1253" s="31" t="s">
        <v>90</v>
      </c>
      <c r="D1253" s="89">
        <v>600542000000</v>
      </c>
      <c r="E1253" s="3">
        <v>0.6</v>
      </c>
      <c r="T1253" s="24"/>
      <c r="U1253" s="25"/>
    </row>
    <row r="1254" spans="1:41" x14ac:dyDescent="0.25">
      <c r="A1254" s="6">
        <v>13.54</v>
      </c>
      <c r="B1254" s="31" t="s">
        <v>90</v>
      </c>
      <c r="D1254" s="87">
        <v>600543000000</v>
      </c>
      <c r="E1254" s="3">
        <v>0.6</v>
      </c>
      <c r="T1254" s="24"/>
      <c r="U1254" s="25"/>
    </row>
    <row r="1255" spans="1:41" x14ac:dyDescent="0.25">
      <c r="A1255" s="6">
        <v>13.55</v>
      </c>
      <c r="B1255" s="31" t="s">
        <v>90</v>
      </c>
      <c r="D1255" s="89">
        <v>600590100000</v>
      </c>
      <c r="E1255" s="3">
        <v>0.6</v>
      </c>
      <c r="T1255" s="24"/>
      <c r="U1255" s="25"/>
    </row>
    <row r="1256" spans="1:41" x14ac:dyDescent="0.25">
      <c r="A1256" s="6">
        <v>13.56</v>
      </c>
      <c r="B1256" s="31" t="s">
        <v>90</v>
      </c>
      <c r="D1256" s="87">
        <v>470200000000</v>
      </c>
      <c r="E1256" s="3">
        <v>0.6</v>
      </c>
      <c r="T1256" s="24"/>
      <c r="U1256" s="25"/>
    </row>
    <row r="1257" spans="1:41" x14ac:dyDescent="0.25">
      <c r="A1257" s="6">
        <v>13.57</v>
      </c>
      <c r="B1257" s="31" t="s">
        <v>90</v>
      </c>
      <c r="D1257" s="89">
        <v>290544110000</v>
      </c>
      <c r="E1257" s="3">
        <v>0.6</v>
      </c>
      <c r="T1257" s="24"/>
      <c r="U1257" s="25"/>
    </row>
    <row r="1258" spans="1:41" x14ac:dyDescent="0.25">
      <c r="A1258" s="6">
        <v>13.58</v>
      </c>
      <c r="B1258" s="31" t="s">
        <v>90</v>
      </c>
      <c r="D1258" s="87">
        <v>290544910000</v>
      </c>
      <c r="E1258" s="3">
        <v>0.6</v>
      </c>
      <c r="T1258" s="24"/>
      <c r="U1258" s="25"/>
    </row>
    <row r="1259" spans="1:41" x14ac:dyDescent="0.25">
      <c r="A1259" s="6">
        <v>13.59</v>
      </c>
      <c r="B1259" s="31" t="s">
        <v>90</v>
      </c>
      <c r="D1259" s="89">
        <v>290544190000</v>
      </c>
      <c r="E1259" s="3">
        <v>0.6</v>
      </c>
      <c r="K1259" s="3">
        <f>K1249+1</f>
        <v>925</v>
      </c>
      <c r="L1259" s="97" t="str">
        <f>IF(TRIM('Ek.3-A'!F1259)&lt;&gt;"","var","yok")</f>
        <v>yok</v>
      </c>
      <c r="M1259" s="5" t="str">
        <f>IF('Ek.3-A'!F1259="", "", IF(VLOOKUP('Ek.3-A'!F1259, Veriler!D:E, 2, 0)=0, "", VLOOKUP('Ek.3-A'!F1259, Veriler!D:E, 2, 0)))</f>
        <v/>
      </c>
      <c r="N1259" s="5" t="str">
        <f>IF('Ek.3-A'!P1259="", "", 'Ek.3-A'!P1259)</f>
        <v/>
      </c>
      <c r="O1259" s="142">
        <f>'Ek.3-A'!S1259</f>
        <v>0</v>
      </c>
      <c r="P1259" s="143" t="str">
        <f>'Ek.3-A'!L1259</f>
        <v/>
      </c>
      <c r="Q1259" s="24" t="str">
        <f>'Ek.3-A'!M1259</f>
        <v/>
      </c>
      <c r="R1259" s="24">
        <f t="shared" ref="R1259:R1272" si="271">IF(L1259="var",0,IF(Q1259&lt;=0.005,Q1259,0))</f>
        <v>0</v>
      </c>
      <c r="S1259" s="141" t="str">
        <f t="shared" ref="S1259:S1272" si="272">IF(Q1259&lt;=0.005,"E","H")</f>
        <v>H</v>
      </c>
      <c r="T1259" s="24">
        <f>IF(S1259="E",SUM($R$5:R1259),0)</f>
        <v>0</v>
      </c>
      <c r="U1259" s="143">
        <f t="shared" ref="U1259:U1272" si="273">IF(T1259&lt;=0.1, O1259, IF(R1259&gt;$G$2, R1259*O1259, $G$2*O1259))</f>
        <v>0</v>
      </c>
    </row>
    <row r="1260" spans="1:41" x14ac:dyDescent="0.25">
      <c r="A1260" s="6">
        <v>13.6</v>
      </c>
      <c r="B1260" s="31" t="s">
        <v>90</v>
      </c>
      <c r="D1260" s="87">
        <v>290544990000</v>
      </c>
      <c r="E1260" s="3">
        <v>0.6</v>
      </c>
      <c r="K1260" s="3">
        <f t="shared" ref="K1260:K1272" si="274">K1259+1</f>
        <v>926</v>
      </c>
      <c r="L1260" s="97" t="str">
        <f>IF(TRIM('Ek.3-A'!F1260)&lt;&gt;"","var","yok")</f>
        <v>yok</v>
      </c>
      <c r="M1260" s="5" t="str">
        <f>IF('Ek.3-A'!F1260="", "", IF(VLOOKUP('Ek.3-A'!F1260, Veriler!D:E, 2, 0)=0, "", VLOOKUP('Ek.3-A'!F1260, Veriler!D:E, 2, 0)))</f>
        <v/>
      </c>
      <c r="N1260" s="5" t="str">
        <f>IF('Ek.3-A'!P1260="", "", 'Ek.3-A'!P1260)</f>
        <v/>
      </c>
      <c r="O1260" s="142">
        <f>'Ek.3-A'!S1260</f>
        <v>0</v>
      </c>
      <c r="P1260" s="143" t="str">
        <f>'Ek.3-A'!L1260</f>
        <v/>
      </c>
      <c r="Q1260" s="24" t="str">
        <f>'Ek.3-A'!M1260</f>
        <v/>
      </c>
      <c r="R1260" s="24">
        <f t="shared" si="271"/>
        <v>0</v>
      </c>
      <c r="S1260" s="141" t="str">
        <f t="shared" si="272"/>
        <v>H</v>
      </c>
      <c r="T1260" s="24">
        <f>IF(S1260="E",SUM($R$5:R1260),0)</f>
        <v>0</v>
      </c>
      <c r="U1260" s="143">
        <f t="shared" si="273"/>
        <v>0</v>
      </c>
    </row>
    <row r="1261" spans="1:41" x14ac:dyDescent="0.25">
      <c r="A1261" s="6">
        <v>13.61</v>
      </c>
      <c r="B1261" s="31" t="s">
        <v>90</v>
      </c>
      <c r="D1261" s="89">
        <v>850519900000</v>
      </c>
      <c r="E1261" s="3">
        <v>0.6</v>
      </c>
      <c r="K1261" s="3">
        <f t="shared" si="274"/>
        <v>927</v>
      </c>
      <c r="L1261" s="97" t="str">
        <f>IF(TRIM('Ek.3-A'!F1261)&lt;&gt;"","var","yok")</f>
        <v>yok</v>
      </c>
      <c r="M1261" s="5" t="str">
        <f>IF('Ek.3-A'!F1261="", "", IF(VLOOKUP('Ek.3-A'!F1261, Veriler!D:E, 2, 0)=0, "", VLOOKUP('Ek.3-A'!F1261, Veriler!D:E, 2, 0)))</f>
        <v/>
      </c>
      <c r="N1261" s="5" t="str">
        <f>IF('Ek.3-A'!P1261="", "", 'Ek.3-A'!P1261)</f>
        <v/>
      </c>
      <c r="O1261" s="142">
        <f>'Ek.3-A'!S1261</f>
        <v>0</v>
      </c>
      <c r="P1261" s="143" t="str">
        <f>'Ek.3-A'!L1261</f>
        <v/>
      </c>
      <c r="Q1261" s="24" t="str">
        <f>'Ek.3-A'!M1261</f>
        <v/>
      </c>
      <c r="R1261" s="24">
        <f t="shared" si="271"/>
        <v>0</v>
      </c>
      <c r="S1261" s="141" t="str">
        <f t="shared" si="272"/>
        <v>H</v>
      </c>
      <c r="T1261" s="24">
        <f>IF(S1261="E",SUM($R$5:R1261),0)</f>
        <v>0</v>
      </c>
      <c r="U1261" s="143">
        <f t="shared" si="273"/>
        <v>0</v>
      </c>
    </row>
    <row r="1262" spans="1:41" x14ac:dyDescent="0.25">
      <c r="A1262" s="6">
        <v>13.62</v>
      </c>
      <c r="B1262" s="31" t="s">
        <v>90</v>
      </c>
      <c r="D1262" s="87">
        <v>961210200000</v>
      </c>
      <c r="E1262" s="3">
        <v>0.6</v>
      </c>
      <c r="K1262" s="3">
        <f t="shared" si="274"/>
        <v>928</v>
      </c>
      <c r="L1262" s="97" t="str">
        <f>IF(TRIM('Ek.3-A'!F1262)&lt;&gt;"","var","yok")</f>
        <v>yok</v>
      </c>
      <c r="M1262" s="5" t="str">
        <f>IF('Ek.3-A'!F1262="", "", IF(VLOOKUP('Ek.3-A'!F1262, Veriler!D:E, 2, 0)=0, "", VLOOKUP('Ek.3-A'!F1262, Veriler!D:E, 2, 0)))</f>
        <v/>
      </c>
      <c r="N1262" s="5" t="str">
        <f>IF('Ek.3-A'!P1262="", "", 'Ek.3-A'!P1262)</f>
        <v/>
      </c>
      <c r="O1262" s="142">
        <f>'Ek.3-A'!S1262</f>
        <v>0</v>
      </c>
      <c r="P1262" s="143" t="str">
        <f>'Ek.3-A'!L1262</f>
        <v/>
      </c>
      <c r="Q1262" s="24" t="str">
        <f>'Ek.3-A'!M1262</f>
        <v/>
      </c>
      <c r="R1262" s="24">
        <f t="shared" si="271"/>
        <v>0</v>
      </c>
      <c r="S1262" s="141" t="str">
        <f t="shared" si="272"/>
        <v>H</v>
      </c>
      <c r="T1262" s="24">
        <f>IF(S1262="E",SUM($R$5:R1262),0)</f>
        <v>0</v>
      </c>
      <c r="U1262" s="143">
        <f t="shared" si="273"/>
        <v>0</v>
      </c>
    </row>
    <row r="1263" spans="1:41" x14ac:dyDescent="0.25">
      <c r="A1263" s="6">
        <v>13.63</v>
      </c>
      <c r="B1263" s="31" t="s">
        <v>90</v>
      </c>
      <c r="D1263" s="89">
        <v>853540000013</v>
      </c>
      <c r="E1263" s="3">
        <v>0.6</v>
      </c>
      <c r="K1263" s="3">
        <f t="shared" si="274"/>
        <v>929</v>
      </c>
      <c r="L1263" s="97" t="str">
        <f>IF(TRIM('Ek.3-A'!F1263)&lt;&gt;"","var","yok")</f>
        <v>yok</v>
      </c>
      <c r="M1263" s="5" t="str">
        <f>IF('Ek.3-A'!F1263="", "", IF(VLOOKUP('Ek.3-A'!F1263, Veriler!D:E, 2, 0)=0, "", VLOOKUP('Ek.3-A'!F1263, Veriler!D:E, 2, 0)))</f>
        <v/>
      </c>
      <c r="N1263" s="5" t="str">
        <f>IF('Ek.3-A'!P1263="", "", 'Ek.3-A'!P1263)</f>
        <v/>
      </c>
      <c r="O1263" s="142">
        <f>'Ek.3-A'!S1263</f>
        <v>0</v>
      </c>
      <c r="P1263" s="143" t="str">
        <f>'Ek.3-A'!L1263</f>
        <v/>
      </c>
      <c r="Q1263" s="24" t="str">
        <f>'Ek.3-A'!M1263</f>
        <v/>
      </c>
      <c r="R1263" s="24">
        <f t="shared" si="271"/>
        <v>0</v>
      </c>
      <c r="S1263" s="141" t="str">
        <f t="shared" si="272"/>
        <v>H</v>
      </c>
      <c r="T1263" s="24">
        <f>IF(S1263="E",SUM($R$5:R1263),0)</f>
        <v>0</v>
      </c>
      <c r="U1263" s="143">
        <f t="shared" si="273"/>
        <v>0</v>
      </c>
    </row>
    <row r="1264" spans="1:41" x14ac:dyDescent="0.25">
      <c r="A1264" s="6">
        <v>13.64</v>
      </c>
      <c r="B1264" s="31" t="s">
        <v>90</v>
      </c>
      <c r="D1264" s="87">
        <v>285390100000</v>
      </c>
      <c r="E1264" s="3">
        <v>0.6</v>
      </c>
      <c r="K1264" s="3">
        <f t="shared" si="274"/>
        <v>930</v>
      </c>
      <c r="L1264" s="97" t="str">
        <f>IF(TRIM('Ek.3-A'!F1264)&lt;&gt;"","var","yok")</f>
        <v>yok</v>
      </c>
      <c r="M1264" s="5" t="str">
        <f>IF('Ek.3-A'!F1264="", "", IF(VLOOKUP('Ek.3-A'!F1264, Veriler!D:E, 2, 0)=0, "", VLOOKUP('Ek.3-A'!F1264, Veriler!D:E, 2, 0)))</f>
        <v/>
      </c>
      <c r="N1264" s="5" t="str">
        <f>IF('Ek.3-A'!P1264="", "", 'Ek.3-A'!P1264)</f>
        <v/>
      </c>
      <c r="O1264" s="142">
        <f>'Ek.3-A'!S1264</f>
        <v>0</v>
      </c>
      <c r="P1264" s="143" t="str">
        <f>'Ek.3-A'!L1264</f>
        <v/>
      </c>
      <c r="Q1264" s="24" t="str">
        <f>'Ek.3-A'!M1264</f>
        <v/>
      </c>
      <c r="R1264" s="24">
        <f t="shared" si="271"/>
        <v>0</v>
      </c>
      <c r="S1264" s="141" t="str">
        <f t="shared" si="272"/>
        <v>H</v>
      </c>
      <c r="T1264" s="24">
        <f>IF(S1264="E",SUM($R$5:R1264),0)</f>
        <v>0</v>
      </c>
      <c r="U1264" s="143">
        <f t="shared" si="273"/>
        <v>0</v>
      </c>
    </row>
    <row r="1265" spans="1:21" x14ac:dyDescent="0.25">
      <c r="A1265" s="6">
        <v>13.65</v>
      </c>
      <c r="B1265" s="31" t="s">
        <v>90</v>
      </c>
      <c r="D1265" s="89">
        <v>293190009054</v>
      </c>
      <c r="E1265" s="3">
        <v>0.6</v>
      </c>
      <c r="K1265" s="3">
        <f t="shared" si="274"/>
        <v>931</v>
      </c>
      <c r="L1265" s="97" t="str">
        <f>IF(TRIM('Ek.3-A'!F1265)&lt;&gt;"","var","yok")</f>
        <v>yok</v>
      </c>
      <c r="M1265" s="5" t="str">
        <f>IF('Ek.3-A'!F1265="", "", IF(VLOOKUP('Ek.3-A'!F1265, Veriler!D:E, 2, 0)=0, "", VLOOKUP('Ek.3-A'!F1265, Veriler!D:E, 2, 0)))</f>
        <v/>
      </c>
      <c r="N1265" s="5" t="str">
        <f>IF('Ek.3-A'!P1265="", "", 'Ek.3-A'!P1265)</f>
        <v/>
      </c>
      <c r="O1265" s="142">
        <f>'Ek.3-A'!S1265</f>
        <v>0</v>
      </c>
      <c r="P1265" s="143" t="str">
        <f>'Ek.3-A'!L1265</f>
        <v/>
      </c>
      <c r="Q1265" s="24" t="str">
        <f>'Ek.3-A'!M1265</f>
        <v/>
      </c>
      <c r="R1265" s="24">
        <f t="shared" si="271"/>
        <v>0</v>
      </c>
      <c r="S1265" s="141" t="str">
        <f t="shared" si="272"/>
        <v>H</v>
      </c>
      <c r="T1265" s="24">
        <f>IF(S1265="E",SUM($R$5:R1265),0)</f>
        <v>0</v>
      </c>
      <c r="U1265" s="143">
        <f t="shared" si="273"/>
        <v>0</v>
      </c>
    </row>
    <row r="1266" spans="1:21" x14ac:dyDescent="0.25">
      <c r="A1266" s="6">
        <v>13.66</v>
      </c>
      <c r="B1266" s="31" t="s">
        <v>90</v>
      </c>
      <c r="D1266" s="87">
        <v>850132001900</v>
      </c>
      <c r="E1266" s="3">
        <v>0.6</v>
      </c>
      <c r="K1266" s="3">
        <f t="shared" si="274"/>
        <v>932</v>
      </c>
      <c r="L1266" s="97" t="str">
        <f>IF(TRIM('Ek.3-A'!F1266)&lt;&gt;"","var","yok")</f>
        <v>yok</v>
      </c>
      <c r="M1266" s="5" t="str">
        <f>IF('Ek.3-A'!F1266="", "", IF(VLOOKUP('Ek.3-A'!F1266, Veriler!D:E, 2, 0)=0, "", VLOOKUP('Ek.3-A'!F1266, Veriler!D:E, 2, 0)))</f>
        <v/>
      </c>
      <c r="N1266" s="5" t="str">
        <f>IF('Ek.3-A'!P1266="", "", 'Ek.3-A'!P1266)</f>
        <v/>
      </c>
      <c r="O1266" s="142">
        <f>'Ek.3-A'!S1266</f>
        <v>0</v>
      </c>
      <c r="P1266" s="143" t="str">
        <f>'Ek.3-A'!L1266</f>
        <v/>
      </c>
      <c r="Q1266" s="24" t="str">
        <f>'Ek.3-A'!M1266</f>
        <v/>
      </c>
      <c r="R1266" s="24">
        <f t="shared" si="271"/>
        <v>0</v>
      </c>
      <c r="S1266" s="141" t="str">
        <f t="shared" si="272"/>
        <v>H</v>
      </c>
      <c r="T1266" s="24">
        <f>IF(S1266="E",SUM($R$5:R1266),0)</f>
        <v>0</v>
      </c>
      <c r="U1266" s="143">
        <f t="shared" si="273"/>
        <v>0</v>
      </c>
    </row>
    <row r="1267" spans="1:21" x14ac:dyDescent="0.25">
      <c r="A1267" s="6">
        <v>13.67</v>
      </c>
      <c r="B1267" s="31" t="s">
        <v>90</v>
      </c>
      <c r="D1267" s="89">
        <v>320290000011</v>
      </c>
      <c r="E1267" s="3">
        <v>0.6</v>
      </c>
      <c r="K1267" s="3">
        <f t="shared" si="274"/>
        <v>933</v>
      </c>
      <c r="L1267" s="97" t="str">
        <f>IF(TRIM('Ek.3-A'!F1267)&lt;&gt;"","var","yok")</f>
        <v>yok</v>
      </c>
      <c r="M1267" s="5" t="str">
        <f>IF('Ek.3-A'!F1267="", "", IF(VLOOKUP('Ek.3-A'!F1267, Veriler!D:E, 2, 0)=0, "", VLOOKUP('Ek.3-A'!F1267, Veriler!D:E, 2, 0)))</f>
        <v/>
      </c>
      <c r="N1267" s="5" t="str">
        <f>IF('Ek.3-A'!P1267="", "", 'Ek.3-A'!P1267)</f>
        <v/>
      </c>
      <c r="O1267" s="142">
        <f>'Ek.3-A'!S1267</f>
        <v>0</v>
      </c>
      <c r="P1267" s="143" t="str">
        <f>'Ek.3-A'!L1267</f>
        <v/>
      </c>
      <c r="Q1267" s="24" t="str">
        <f>'Ek.3-A'!M1267</f>
        <v/>
      </c>
      <c r="R1267" s="24">
        <f t="shared" si="271"/>
        <v>0</v>
      </c>
      <c r="S1267" s="141" t="str">
        <f t="shared" si="272"/>
        <v>H</v>
      </c>
      <c r="T1267" s="24">
        <f>IF(S1267="E",SUM($R$5:R1267),0)</f>
        <v>0</v>
      </c>
      <c r="U1267" s="143">
        <f t="shared" si="273"/>
        <v>0</v>
      </c>
    </row>
    <row r="1268" spans="1:21" x14ac:dyDescent="0.25">
      <c r="A1268" s="6">
        <v>13.68</v>
      </c>
      <c r="B1268" s="31" t="s">
        <v>90</v>
      </c>
      <c r="D1268" s="87">
        <v>320190901000</v>
      </c>
      <c r="E1268" s="3">
        <v>0.6</v>
      </c>
      <c r="K1268" s="3">
        <f t="shared" si="274"/>
        <v>934</v>
      </c>
      <c r="L1268" s="97" t="str">
        <f>IF(TRIM('Ek.3-A'!F1268)&lt;&gt;"","var","yok")</f>
        <v>yok</v>
      </c>
      <c r="M1268" s="5" t="str">
        <f>IF('Ek.3-A'!F1268="", "", IF(VLOOKUP('Ek.3-A'!F1268, Veriler!D:E, 2, 0)=0, "", VLOOKUP('Ek.3-A'!F1268, Veriler!D:E, 2, 0)))</f>
        <v/>
      </c>
      <c r="N1268" s="5" t="str">
        <f>IF('Ek.3-A'!P1268="", "", 'Ek.3-A'!P1268)</f>
        <v/>
      </c>
      <c r="O1268" s="142">
        <f>'Ek.3-A'!S1268</f>
        <v>0</v>
      </c>
      <c r="P1268" s="143" t="str">
        <f>'Ek.3-A'!L1268</f>
        <v/>
      </c>
      <c r="Q1268" s="24" t="str">
        <f>'Ek.3-A'!M1268</f>
        <v/>
      </c>
      <c r="R1268" s="24">
        <f t="shared" si="271"/>
        <v>0</v>
      </c>
      <c r="S1268" s="141" t="str">
        <f t="shared" si="272"/>
        <v>H</v>
      </c>
      <c r="T1268" s="24">
        <f>IF(S1268="E",SUM($R$5:R1268),0)</f>
        <v>0</v>
      </c>
      <c r="U1268" s="143">
        <f t="shared" si="273"/>
        <v>0</v>
      </c>
    </row>
    <row r="1269" spans="1:21" x14ac:dyDescent="0.25">
      <c r="A1269" s="6">
        <v>13.69</v>
      </c>
      <c r="B1269" s="31" t="s">
        <v>90</v>
      </c>
      <c r="D1269" s="89">
        <v>320190909000</v>
      </c>
      <c r="E1269" s="3">
        <v>0.6</v>
      </c>
      <c r="K1269" s="3">
        <f t="shared" si="274"/>
        <v>935</v>
      </c>
      <c r="L1269" s="97" t="str">
        <f>IF(TRIM('Ek.3-A'!F1269)&lt;&gt;"","var","yok")</f>
        <v>yok</v>
      </c>
      <c r="M1269" s="5" t="str">
        <f>IF('Ek.3-A'!F1269="", "", IF(VLOOKUP('Ek.3-A'!F1269, Veriler!D:E, 2, 0)=0, "", VLOOKUP('Ek.3-A'!F1269, Veriler!D:E, 2, 0)))</f>
        <v/>
      </c>
      <c r="N1269" s="5" t="str">
        <f>IF('Ek.3-A'!P1269="", "", 'Ek.3-A'!P1269)</f>
        <v/>
      </c>
      <c r="O1269" s="142">
        <f>'Ek.3-A'!S1269</f>
        <v>0</v>
      </c>
      <c r="P1269" s="143" t="str">
        <f>'Ek.3-A'!L1269</f>
        <v/>
      </c>
      <c r="Q1269" s="24" t="str">
        <f>'Ek.3-A'!M1269</f>
        <v/>
      </c>
      <c r="R1269" s="24">
        <f t="shared" si="271"/>
        <v>0</v>
      </c>
      <c r="S1269" s="141" t="str">
        <f t="shared" si="272"/>
        <v>H</v>
      </c>
      <c r="T1269" s="24">
        <f>IF(S1269="E",SUM($R$5:R1269),0)</f>
        <v>0</v>
      </c>
      <c r="U1269" s="143">
        <f t="shared" si="273"/>
        <v>0</v>
      </c>
    </row>
    <row r="1270" spans="1:21" x14ac:dyDescent="0.25">
      <c r="A1270" s="6">
        <v>13.7</v>
      </c>
      <c r="B1270" s="31" t="s">
        <v>90</v>
      </c>
      <c r="D1270" s="87">
        <v>320190200012</v>
      </c>
      <c r="E1270" s="3">
        <v>0.6</v>
      </c>
      <c r="K1270" s="3">
        <f t="shared" si="274"/>
        <v>936</v>
      </c>
      <c r="L1270" s="97" t="str">
        <f>IF(TRIM('Ek.3-A'!F1270)&lt;&gt;"","var","yok")</f>
        <v>yok</v>
      </c>
      <c r="M1270" s="5" t="str">
        <f>IF('Ek.3-A'!F1270="", "", IF(VLOOKUP('Ek.3-A'!F1270, Veriler!D:E, 2, 0)=0, "", VLOOKUP('Ek.3-A'!F1270, Veriler!D:E, 2, 0)))</f>
        <v/>
      </c>
      <c r="N1270" s="5" t="str">
        <f>IF('Ek.3-A'!P1270="", "", 'Ek.3-A'!P1270)</f>
        <v/>
      </c>
      <c r="O1270" s="142">
        <f>'Ek.3-A'!S1270</f>
        <v>0</v>
      </c>
      <c r="P1270" s="143" t="str">
        <f>'Ek.3-A'!L1270</f>
        <v/>
      </c>
      <c r="Q1270" s="24" t="str">
        <f>'Ek.3-A'!M1270</f>
        <v/>
      </c>
      <c r="R1270" s="24">
        <f t="shared" si="271"/>
        <v>0</v>
      </c>
      <c r="S1270" s="141" t="str">
        <f t="shared" si="272"/>
        <v>H</v>
      </c>
      <c r="T1270" s="24">
        <f>IF(S1270="E",SUM($R$5:R1270),0)</f>
        <v>0</v>
      </c>
      <c r="U1270" s="143">
        <f t="shared" si="273"/>
        <v>0</v>
      </c>
    </row>
    <row r="1271" spans="1:21" x14ac:dyDescent="0.25">
      <c r="A1271" s="6">
        <v>13.71</v>
      </c>
      <c r="B1271" s="31" t="s">
        <v>90</v>
      </c>
      <c r="D1271" s="89">
        <v>320290000012</v>
      </c>
      <c r="E1271" s="3">
        <v>0.6</v>
      </c>
      <c r="K1271" s="3">
        <f t="shared" si="274"/>
        <v>937</v>
      </c>
      <c r="L1271" s="97" t="str">
        <f>IF(TRIM('Ek.3-A'!F1271)&lt;&gt;"","var","yok")</f>
        <v>yok</v>
      </c>
      <c r="M1271" s="5" t="str">
        <f>IF('Ek.3-A'!F1271="", "", IF(VLOOKUP('Ek.3-A'!F1271, Veriler!D:E, 2, 0)=0, "", VLOOKUP('Ek.3-A'!F1271, Veriler!D:E, 2, 0)))</f>
        <v/>
      </c>
      <c r="N1271" s="5" t="str">
        <f>IF('Ek.3-A'!P1271="", "", 'Ek.3-A'!P1271)</f>
        <v/>
      </c>
      <c r="O1271" s="142">
        <f>'Ek.3-A'!S1271</f>
        <v>0</v>
      </c>
      <c r="P1271" s="143" t="str">
        <f>'Ek.3-A'!L1271</f>
        <v/>
      </c>
      <c r="Q1271" s="24" t="str">
        <f>'Ek.3-A'!M1271</f>
        <v/>
      </c>
      <c r="R1271" s="24">
        <f t="shared" si="271"/>
        <v>0</v>
      </c>
      <c r="S1271" s="141" t="str">
        <f t="shared" si="272"/>
        <v>H</v>
      </c>
      <c r="T1271" s="24">
        <f>IF(S1271="E",SUM($R$5:R1271),0)</f>
        <v>0</v>
      </c>
      <c r="U1271" s="143">
        <f t="shared" si="273"/>
        <v>0</v>
      </c>
    </row>
    <row r="1272" spans="1:21" x14ac:dyDescent="0.25">
      <c r="A1272" s="6">
        <v>13.72</v>
      </c>
      <c r="B1272" s="31" t="s">
        <v>90</v>
      </c>
      <c r="D1272" s="87">
        <v>320190200019</v>
      </c>
      <c r="E1272" s="3">
        <v>0.6</v>
      </c>
      <c r="K1272" s="3">
        <f t="shared" si="274"/>
        <v>938</v>
      </c>
      <c r="L1272" s="97" t="str">
        <f>IF(TRIM('Ek.3-A'!F1272)&lt;&gt;"","var","yok")</f>
        <v>yok</v>
      </c>
      <c r="M1272" s="5" t="str">
        <f>IF('Ek.3-A'!F1272="", "", IF(VLOOKUP('Ek.3-A'!F1272, Veriler!D:E, 2, 0)=0, "", VLOOKUP('Ek.3-A'!F1272, Veriler!D:E, 2, 0)))</f>
        <v/>
      </c>
      <c r="N1272" s="5" t="str">
        <f>IF('Ek.3-A'!P1272="", "", 'Ek.3-A'!P1272)</f>
        <v/>
      </c>
      <c r="O1272" s="142">
        <f>'Ek.3-A'!S1272</f>
        <v>0</v>
      </c>
      <c r="P1272" s="143" t="str">
        <f>'Ek.3-A'!L1272</f>
        <v/>
      </c>
      <c r="Q1272" s="24" t="str">
        <f>'Ek.3-A'!M1272</f>
        <v/>
      </c>
      <c r="R1272" s="24">
        <f t="shared" si="271"/>
        <v>0</v>
      </c>
      <c r="S1272" s="141" t="str">
        <f t="shared" si="272"/>
        <v>H</v>
      </c>
      <c r="T1272" s="24">
        <f>IF(S1272="E",SUM($R$5:R1272),0)</f>
        <v>0</v>
      </c>
      <c r="U1272" s="143">
        <f t="shared" si="273"/>
        <v>0</v>
      </c>
    </row>
    <row r="1273" spans="1:21" x14ac:dyDescent="0.25">
      <c r="A1273" s="6">
        <v>13.73</v>
      </c>
      <c r="B1273" s="31" t="s">
        <v>90</v>
      </c>
      <c r="D1273" s="89">
        <v>320290000013</v>
      </c>
      <c r="E1273" s="3">
        <v>0.6</v>
      </c>
      <c r="L1273" s="97"/>
      <c r="M1273" s="5"/>
      <c r="N1273" s="5"/>
      <c r="O1273" s="5"/>
      <c r="Q1273" s="23"/>
      <c r="T1273" s="24"/>
      <c r="U1273" s="25"/>
    </row>
    <row r="1274" spans="1:21" x14ac:dyDescent="0.25">
      <c r="A1274" s="6">
        <v>13.74</v>
      </c>
      <c r="B1274" s="31" t="s">
        <v>90</v>
      </c>
      <c r="D1274" s="87">
        <v>320210000000</v>
      </c>
      <c r="E1274" s="3">
        <v>0.6</v>
      </c>
      <c r="K1274" s="3">
        <f>K1272+1</f>
        <v>939</v>
      </c>
      <c r="L1274" s="97" t="str">
        <f>IF(TRIM('Ek.3-A'!F1274)&lt;&gt;"","var","yok")</f>
        <v>yok</v>
      </c>
      <c r="M1274" s="5" t="str">
        <f>IF('Ek.3-A'!F1274="", "", IF(VLOOKUP('Ek.3-A'!F1274, Veriler!D:E, 2, 0)=0, "", VLOOKUP('Ek.3-A'!F1274, Veriler!D:E, 2, 0)))</f>
        <v/>
      </c>
      <c r="N1274" s="5" t="str">
        <f>IF('Ek.3-A'!P1274="", "", 'Ek.3-A'!P1274)</f>
        <v/>
      </c>
      <c r="O1274" s="142">
        <f>'Ek.3-A'!S1274</f>
        <v>0</v>
      </c>
      <c r="P1274" s="143" t="str">
        <f>'Ek.3-A'!L1274</f>
        <v/>
      </c>
      <c r="Q1274" s="24" t="str">
        <f>'Ek.3-A'!M1274</f>
        <v/>
      </c>
      <c r="R1274" s="24">
        <f t="shared" ref="R1274:R1287" si="275">IF(L1274="var",0,IF(Q1274&lt;=0.005,Q1274,0))</f>
        <v>0</v>
      </c>
      <c r="S1274" s="141" t="str">
        <f t="shared" ref="S1274:S1287" si="276">IF(Q1274&lt;=0.005,"E","H")</f>
        <v>H</v>
      </c>
      <c r="T1274" s="24">
        <f>IF(S1274="E",SUM($R$5:R1274),0)</f>
        <v>0</v>
      </c>
      <c r="U1274" s="143">
        <f t="shared" ref="U1274:U1287" si="277">IF(T1274&lt;=0.1, O1274, IF(R1274&gt;$G$2, R1274*O1274, $G$2*O1274))</f>
        <v>0</v>
      </c>
    </row>
    <row r="1275" spans="1:21" x14ac:dyDescent="0.25">
      <c r="A1275" s="6">
        <v>13.75</v>
      </c>
      <c r="B1275" s="31" t="s">
        <v>90</v>
      </c>
      <c r="D1275" s="89">
        <v>320190200011</v>
      </c>
      <c r="E1275" s="3">
        <v>0.6</v>
      </c>
      <c r="K1275" s="3">
        <f t="shared" ref="K1275:K1287" si="278">K1274+1</f>
        <v>940</v>
      </c>
      <c r="L1275" s="97" t="str">
        <f>IF(TRIM('Ek.3-A'!F1275)&lt;&gt;"","var","yok")</f>
        <v>yok</v>
      </c>
      <c r="M1275" s="5" t="str">
        <f>IF('Ek.3-A'!F1275="", "", IF(VLOOKUP('Ek.3-A'!F1275, Veriler!D:E, 2, 0)=0, "", VLOOKUP('Ek.3-A'!F1275, Veriler!D:E, 2, 0)))</f>
        <v/>
      </c>
      <c r="N1275" s="5" t="str">
        <f>IF('Ek.3-A'!P1275="", "", 'Ek.3-A'!P1275)</f>
        <v/>
      </c>
      <c r="O1275" s="142">
        <f>'Ek.3-A'!S1275</f>
        <v>0</v>
      </c>
      <c r="P1275" s="143" t="str">
        <f>'Ek.3-A'!L1275</f>
        <v/>
      </c>
      <c r="Q1275" s="24" t="str">
        <f>'Ek.3-A'!M1275</f>
        <v/>
      </c>
      <c r="R1275" s="24">
        <f t="shared" si="275"/>
        <v>0</v>
      </c>
      <c r="S1275" s="141" t="str">
        <f t="shared" si="276"/>
        <v>H</v>
      </c>
      <c r="T1275" s="24">
        <f>IF(S1275="E",SUM($R$5:R1275),0)</f>
        <v>0</v>
      </c>
      <c r="U1275" s="143">
        <f t="shared" si="277"/>
        <v>0</v>
      </c>
    </row>
    <row r="1276" spans="1:21" x14ac:dyDescent="0.25">
      <c r="A1276" s="6">
        <v>13.76</v>
      </c>
      <c r="B1276" s="31" t="s">
        <v>90</v>
      </c>
      <c r="D1276" s="87">
        <v>320190902000</v>
      </c>
      <c r="E1276" s="3">
        <v>0.6</v>
      </c>
      <c r="K1276" s="3">
        <f t="shared" si="278"/>
        <v>941</v>
      </c>
      <c r="L1276" s="97" t="str">
        <f>IF(TRIM('Ek.3-A'!F1276)&lt;&gt;"","var","yok")</f>
        <v>yok</v>
      </c>
      <c r="M1276" s="5" t="str">
        <f>IF('Ek.3-A'!F1276="", "", IF(VLOOKUP('Ek.3-A'!F1276, Veriler!D:E, 2, 0)=0, "", VLOOKUP('Ek.3-A'!F1276, Veriler!D:E, 2, 0)))</f>
        <v/>
      </c>
      <c r="N1276" s="5" t="str">
        <f>IF('Ek.3-A'!P1276="", "", 'Ek.3-A'!P1276)</f>
        <v/>
      </c>
      <c r="O1276" s="142">
        <f>'Ek.3-A'!S1276</f>
        <v>0</v>
      </c>
      <c r="P1276" s="143" t="str">
        <f>'Ek.3-A'!L1276</f>
        <v/>
      </c>
      <c r="Q1276" s="24" t="str">
        <f>'Ek.3-A'!M1276</f>
        <v/>
      </c>
      <c r="R1276" s="24">
        <f t="shared" si="275"/>
        <v>0</v>
      </c>
      <c r="S1276" s="141" t="str">
        <f t="shared" si="276"/>
        <v>H</v>
      </c>
      <c r="T1276" s="24">
        <f>IF(S1276="E",SUM($R$5:R1276),0)</f>
        <v>0</v>
      </c>
      <c r="U1276" s="143">
        <f t="shared" si="277"/>
        <v>0</v>
      </c>
    </row>
    <row r="1277" spans="1:21" x14ac:dyDescent="0.25">
      <c r="A1277" s="6">
        <v>13.77</v>
      </c>
      <c r="B1277" s="31" t="s">
        <v>90</v>
      </c>
      <c r="D1277" s="89">
        <v>902610811000</v>
      </c>
      <c r="E1277" s="3">
        <v>0.6</v>
      </c>
      <c r="K1277" s="3">
        <f t="shared" si="278"/>
        <v>942</v>
      </c>
      <c r="L1277" s="97" t="str">
        <f>IF(TRIM('Ek.3-A'!F1277)&lt;&gt;"","var","yok")</f>
        <v>yok</v>
      </c>
      <c r="M1277" s="5" t="str">
        <f>IF('Ek.3-A'!F1277="", "", IF(VLOOKUP('Ek.3-A'!F1277, Veriler!D:E, 2, 0)=0, "", VLOOKUP('Ek.3-A'!F1277, Veriler!D:E, 2, 0)))</f>
        <v/>
      </c>
      <c r="N1277" s="5" t="str">
        <f>IF('Ek.3-A'!P1277="", "", 'Ek.3-A'!P1277)</f>
        <v/>
      </c>
      <c r="O1277" s="142">
        <f>'Ek.3-A'!S1277</f>
        <v>0</v>
      </c>
      <c r="P1277" s="143" t="str">
        <f>'Ek.3-A'!L1277</f>
        <v/>
      </c>
      <c r="Q1277" s="24" t="str">
        <f>'Ek.3-A'!M1277</f>
        <v/>
      </c>
      <c r="R1277" s="24">
        <f t="shared" si="275"/>
        <v>0</v>
      </c>
      <c r="S1277" s="141" t="str">
        <f t="shared" si="276"/>
        <v>H</v>
      </c>
      <c r="T1277" s="24">
        <f>IF(S1277="E",SUM($R$5:R1277),0)</f>
        <v>0</v>
      </c>
      <c r="U1277" s="143">
        <f t="shared" si="277"/>
        <v>0</v>
      </c>
    </row>
    <row r="1278" spans="1:21" x14ac:dyDescent="0.25">
      <c r="A1278" s="6">
        <v>13.78</v>
      </c>
      <c r="B1278" s="31" t="s">
        <v>90</v>
      </c>
      <c r="D1278" s="87">
        <v>680410000011</v>
      </c>
      <c r="E1278" s="3">
        <v>0.6</v>
      </c>
      <c r="K1278" s="3">
        <f t="shared" si="278"/>
        <v>943</v>
      </c>
      <c r="L1278" s="97" t="str">
        <f>IF(TRIM('Ek.3-A'!F1278)&lt;&gt;"","var","yok")</f>
        <v>yok</v>
      </c>
      <c r="M1278" s="5" t="str">
        <f>IF('Ek.3-A'!F1278="", "", IF(VLOOKUP('Ek.3-A'!F1278, Veriler!D:E, 2, 0)=0, "", VLOOKUP('Ek.3-A'!F1278, Veriler!D:E, 2, 0)))</f>
        <v/>
      </c>
      <c r="N1278" s="5" t="str">
        <f>IF('Ek.3-A'!P1278="", "", 'Ek.3-A'!P1278)</f>
        <v/>
      </c>
      <c r="O1278" s="142">
        <f>'Ek.3-A'!S1278</f>
        <v>0</v>
      </c>
      <c r="P1278" s="143" t="str">
        <f>'Ek.3-A'!L1278</f>
        <v/>
      </c>
      <c r="Q1278" s="24" t="str">
        <f>'Ek.3-A'!M1278</f>
        <v/>
      </c>
      <c r="R1278" s="24">
        <f t="shared" si="275"/>
        <v>0</v>
      </c>
      <c r="S1278" s="141" t="str">
        <f t="shared" si="276"/>
        <v>H</v>
      </c>
      <c r="T1278" s="24">
        <f>IF(S1278="E",SUM($R$5:R1278),0)</f>
        <v>0</v>
      </c>
      <c r="U1278" s="143">
        <f t="shared" si="277"/>
        <v>0</v>
      </c>
    </row>
    <row r="1279" spans="1:21" x14ac:dyDescent="0.25">
      <c r="A1279" s="6">
        <v>13.79</v>
      </c>
      <c r="B1279" s="31" t="s">
        <v>90</v>
      </c>
      <c r="D1279" s="89">
        <v>853230000000</v>
      </c>
      <c r="E1279" s="3">
        <v>0.6</v>
      </c>
      <c r="K1279" s="3">
        <f t="shared" si="278"/>
        <v>944</v>
      </c>
      <c r="L1279" s="97" t="str">
        <f>IF(TRIM('Ek.3-A'!F1279)&lt;&gt;"","var","yok")</f>
        <v>yok</v>
      </c>
      <c r="M1279" s="5" t="str">
        <f>IF('Ek.3-A'!F1279="", "", IF(VLOOKUP('Ek.3-A'!F1279, Veriler!D:E, 2, 0)=0, "", VLOOKUP('Ek.3-A'!F1279, Veriler!D:E, 2, 0)))</f>
        <v/>
      </c>
      <c r="N1279" s="5" t="str">
        <f>IF('Ek.3-A'!P1279="", "", 'Ek.3-A'!P1279)</f>
        <v/>
      </c>
      <c r="O1279" s="142">
        <f>'Ek.3-A'!S1279</f>
        <v>0</v>
      </c>
      <c r="P1279" s="143" t="str">
        <f>'Ek.3-A'!L1279</f>
        <v/>
      </c>
      <c r="Q1279" s="24" t="str">
        <f>'Ek.3-A'!M1279</f>
        <v/>
      </c>
      <c r="R1279" s="24">
        <f t="shared" si="275"/>
        <v>0</v>
      </c>
      <c r="S1279" s="141" t="str">
        <f t="shared" si="276"/>
        <v>H</v>
      </c>
      <c r="T1279" s="24">
        <f>IF(S1279="E",SUM($R$5:R1279),0)</f>
        <v>0</v>
      </c>
      <c r="U1279" s="143">
        <f t="shared" si="277"/>
        <v>0</v>
      </c>
    </row>
    <row r="1280" spans="1:21" x14ac:dyDescent="0.25">
      <c r="A1280" s="6">
        <v>13.8</v>
      </c>
      <c r="B1280" s="31" t="s">
        <v>90</v>
      </c>
      <c r="D1280" s="87">
        <v>820420000000</v>
      </c>
      <c r="E1280" s="3">
        <v>0.6</v>
      </c>
      <c r="K1280" s="3">
        <f t="shared" si="278"/>
        <v>945</v>
      </c>
      <c r="L1280" s="97" t="str">
        <f>IF(TRIM('Ek.3-A'!F1280)&lt;&gt;"","var","yok")</f>
        <v>yok</v>
      </c>
      <c r="M1280" s="5" t="str">
        <f>IF('Ek.3-A'!F1280="", "", IF(VLOOKUP('Ek.3-A'!F1280, Veriler!D:E, 2, 0)=0, "", VLOOKUP('Ek.3-A'!F1280, Veriler!D:E, 2, 0)))</f>
        <v/>
      </c>
      <c r="N1280" s="5" t="str">
        <f>IF('Ek.3-A'!P1280="", "", 'Ek.3-A'!P1280)</f>
        <v/>
      </c>
      <c r="O1280" s="142">
        <f>'Ek.3-A'!S1280</f>
        <v>0</v>
      </c>
      <c r="P1280" s="143" t="str">
        <f>'Ek.3-A'!L1280</f>
        <v/>
      </c>
      <c r="Q1280" s="24" t="str">
        <f>'Ek.3-A'!M1280</f>
        <v/>
      </c>
      <c r="R1280" s="24">
        <f t="shared" si="275"/>
        <v>0</v>
      </c>
      <c r="S1280" s="141" t="str">
        <f t="shared" si="276"/>
        <v>H</v>
      </c>
      <c r="T1280" s="24">
        <f>IF(S1280="E",SUM($R$5:R1280),0)</f>
        <v>0</v>
      </c>
      <c r="U1280" s="143">
        <f t="shared" si="277"/>
        <v>0</v>
      </c>
    </row>
    <row r="1281" spans="1:41" x14ac:dyDescent="0.25">
      <c r="A1281" s="6">
        <v>13.81</v>
      </c>
      <c r="B1281" s="31" t="s">
        <v>90</v>
      </c>
      <c r="D1281" s="89">
        <v>480255159912</v>
      </c>
      <c r="E1281" s="3">
        <v>0.6</v>
      </c>
      <c r="K1281" s="3">
        <f t="shared" si="278"/>
        <v>946</v>
      </c>
      <c r="L1281" s="97" t="str">
        <f>IF(TRIM('Ek.3-A'!F1281)&lt;&gt;"","var","yok")</f>
        <v>yok</v>
      </c>
      <c r="M1281" s="5" t="str">
        <f>IF('Ek.3-A'!F1281="", "", IF(VLOOKUP('Ek.3-A'!F1281, Veriler!D:E, 2, 0)=0, "", VLOOKUP('Ek.3-A'!F1281, Veriler!D:E, 2, 0)))</f>
        <v/>
      </c>
      <c r="N1281" s="5" t="str">
        <f>IF('Ek.3-A'!P1281="", "", 'Ek.3-A'!P1281)</f>
        <v/>
      </c>
      <c r="O1281" s="142">
        <f>'Ek.3-A'!S1281</f>
        <v>0</v>
      </c>
      <c r="P1281" s="143" t="str">
        <f>'Ek.3-A'!L1281</f>
        <v/>
      </c>
      <c r="Q1281" s="24" t="str">
        <f>'Ek.3-A'!M1281</f>
        <v/>
      </c>
      <c r="R1281" s="24">
        <f t="shared" si="275"/>
        <v>0</v>
      </c>
      <c r="S1281" s="141" t="str">
        <f t="shared" si="276"/>
        <v>H</v>
      </c>
      <c r="T1281" s="24">
        <f>IF(S1281="E",SUM($R$5:R1281),0)</f>
        <v>0</v>
      </c>
      <c r="U1281" s="143">
        <f t="shared" si="277"/>
        <v>0</v>
      </c>
    </row>
    <row r="1282" spans="1:41" x14ac:dyDescent="0.25">
      <c r="A1282" s="6">
        <v>13.82</v>
      </c>
      <c r="B1282" s="31" t="s">
        <v>90</v>
      </c>
      <c r="D1282" s="87">
        <v>480255259912</v>
      </c>
      <c r="E1282" s="3">
        <v>0.6</v>
      </c>
      <c r="K1282" s="3">
        <f t="shared" si="278"/>
        <v>947</v>
      </c>
      <c r="L1282" s="97" t="str">
        <f>IF(TRIM('Ek.3-A'!F1282)&lt;&gt;"","var","yok")</f>
        <v>yok</v>
      </c>
      <c r="M1282" s="5" t="str">
        <f>IF('Ek.3-A'!F1282="", "", IF(VLOOKUP('Ek.3-A'!F1282, Veriler!D:E, 2, 0)=0, "", VLOOKUP('Ek.3-A'!F1282, Veriler!D:E, 2, 0)))</f>
        <v/>
      </c>
      <c r="N1282" s="5" t="str">
        <f>IF('Ek.3-A'!P1282="", "", 'Ek.3-A'!P1282)</f>
        <v/>
      </c>
      <c r="O1282" s="142">
        <f>'Ek.3-A'!S1282</f>
        <v>0</v>
      </c>
      <c r="P1282" s="143" t="str">
        <f>'Ek.3-A'!L1282</f>
        <v/>
      </c>
      <c r="Q1282" s="24" t="str">
        <f>'Ek.3-A'!M1282</f>
        <v/>
      </c>
      <c r="R1282" s="24">
        <f t="shared" si="275"/>
        <v>0</v>
      </c>
      <c r="S1282" s="141" t="str">
        <f t="shared" si="276"/>
        <v>H</v>
      </c>
      <c r="T1282" s="24">
        <f>IF(S1282="E",SUM($R$5:R1282),0)</f>
        <v>0</v>
      </c>
      <c r="U1282" s="143">
        <f t="shared" si="277"/>
        <v>0</v>
      </c>
    </row>
    <row r="1283" spans="1:41" x14ac:dyDescent="0.25">
      <c r="A1283" s="6">
        <v>13.83</v>
      </c>
      <c r="B1283" s="31" t="s">
        <v>90</v>
      </c>
      <c r="D1283" s="89">
        <v>480255309912</v>
      </c>
      <c r="E1283" s="3">
        <v>0.6</v>
      </c>
      <c r="K1283" s="3">
        <f t="shared" si="278"/>
        <v>948</v>
      </c>
      <c r="L1283" s="97" t="str">
        <f>IF(TRIM('Ek.3-A'!F1283)&lt;&gt;"","var","yok")</f>
        <v>yok</v>
      </c>
      <c r="M1283" s="5" t="str">
        <f>IF('Ek.3-A'!F1283="", "", IF(VLOOKUP('Ek.3-A'!F1283, Veriler!D:E, 2, 0)=0, "", VLOOKUP('Ek.3-A'!F1283, Veriler!D:E, 2, 0)))</f>
        <v/>
      </c>
      <c r="N1283" s="5" t="str">
        <f>IF('Ek.3-A'!P1283="", "", 'Ek.3-A'!P1283)</f>
        <v/>
      </c>
      <c r="O1283" s="142">
        <f>'Ek.3-A'!S1283</f>
        <v>0</v>
      </c>
      <c r="P1283" s="143" t="str">
        <f>'Ek.3-A'!L1283</f>
        <v/>
      </c>
      <c r="Q1283" s="24" t="str">
        <f>'Ek.3-A'!M1283</f>
        <v/>
      </c>
      <c r="R1283" s="24">
        <f t="shared" si="275"/>
        <v>0</v>
      </c>
      <c r="S1283" s="141" t="str">
        <f t="shared" si="276"/>
        <v>H</v>
      </c>
      <c r="T1283" s="24">
        <f>IF(S1283="E",SUM($R$5:R1283),0)</f>
        <v>0</v>
      </c>
      <c r="U1283" s="143">
        <f t="shared" si="277"/>
        <v>0</v>
      </c>
    </row>
    <row r="1284" spans="1:41" x14ac:dyDescent="0.25">
      <c r="A1284" s="6">
        <v>13.84</v>
      </c>
      <c r="B1284" s="31" t="s">
        <v>90</v>
      </c>
      <c r="D1284" s="87">
        <v>391390001000</v>
      </c>
      <c r="E1284" s="3">
        <v>0.6</v>
      </c>
      <c r="K1284" s="3">
        <f t="shared" si="278"/>
        <v>949</v>
      </c>
      <c r="L1284" s="97" t="str">
        <f>IF(TRIM('Ek.3-A'!F1284)&lt;&gt;"","var","yok")</f>
        <v>yok</v>
      </c>
      <c r="M1284" s="5" t="str">
        <f>IF('Ek.3-A'!F1284="", "", IF(VLOOKUP('Ek.3-A'!F1284, Veriler!D:E, 2, 0)=0, "", VLOOKUP('Ek.3-A'!F1284, Veriler!D:E, 2, 0)))</f>
        <v/>
      </c>
      <c r="N1284" s="5" t="str">
        <f>IF('Ek.3-A'!P1284="", "", 'Ek.3-A'!P1284)</f>
        <v/>
      </c>
      <c r="O1284" s="142">
        <f>'Ek.3-A'!S1284</f>
        <v>0</v>
      </c>
      <c r="P1284" s="143" t="str">
        <f>'Ek.3-A'!L1284</f>
        <v/>
      </c>
      <c r="Q1284" s="24" t="str">
        <f>'Ek.3-A'!M1284</f>
        <v/>
      </c>
      <c r="R1284" s="24">
        <f t="shared" si="275"/>
        <v>0</v>
      </c>
      <c r="S1284" s="141" t="str">
        <f t="shared" si="276"/>
        <v>H</v>
      </c>
      <c r="T1284" s="24">
        <f>IF(S1284="E",SUM($R$5:R1284),0)</f>
        <v>0</v>
      </c>
      <c r="U1284" s="143">
        <f t="shared" si="277"/>
        <v>0</v>
      </c>
    </row>
    <row r="1285" spans="1:41" x14ac:dyDescent="0.25">
      <c r="A1285" s="6">
        <v>13.85</v>
      </c>
      <c r="B1285" s="31" t="s">
        <v>90</v>
      </c>
      <c r="D1285" s="89">
        <v>350510100000</v>
      </c>
      <c r="E1285" s="3">
        <v>0.6</v>
      </c>
      <c r="K1285" s="3">
        <f t="shared" si="278"/>
        <v>950</v>
      </c>
      <c r="L1285" s="97" t="str">
        <f>IF(TRIM('Ek.3-A'!F1285)&lt;&gt;"","var","yok")</f>
        <v>yok</v>
      </c>
      <c r="M1285" s="5" t="str">
        <f>IF('Ek.3-A'!F1285="", "", IF(VLOOKUP('Ek.3-A'!F1285, Veriler!D:E, 2, 0)=0, "", VLOOKUP('Ek.3-A'!F1285, Veriler!D:E, 2, 0)))</f>
        <v/>
      </c>
      <c r="N1285" s="5" t="str">
        <f>IF('Ek.3-A'!P1285="", "", 'Ek.3-A'!P1285)</f>
        <v/>
      </c>
      <c r="O1285" s="142">
        <f>'Ek.3-A'!S1285</f>
        <v>0</v>
      </c>
      <c r="P1285" s="143" t="str">
        <f>'Ek.3-A'!L1285</f>
        <v/>
      </c>
      <c r="Q1285" s="24" t="str">
        <f>'Ek.3-A'!M1285</f>
        <v/>
      </c>
      <c r="R1285" s="24">
        <f t="shared" si="275"/>
        <v>0</v>
      </c>
      <c r="S1285" s="141" t="str">
        <f t="shared" si="276"/>
        <v>H</v>
      </c>
      <c r="T1285" s="24">
        <f>IF(S1285="E",SUM($R$5:R1285),0)</f>
        <v>0</v>
      </c>
      <c r="U1285" s="143">
        <f t="shared" si="277"/>
        <v>0</v>
      </c>
    </row>
    <row r="1286" spans="1:41" x14ac:dyDescent="0.25">
      <c r="A1286" s="6">
        <v>13.86</v>
      </c>
      <c r="B1286" s="31" t="s">
        <v>90</v>
      </c>
      <c r="D1286" s="87">
        <v>293349300000</v>
      </c>
      <c r="E1286" s="3">
        <v>0.6</v>
      </c>
      <c r="K1286" s="3">
        <f t="shared" si="278"/>
        <v>951</v>
      </c>
      <c r="L1286" s="97" t="str">
        <f>IF(TRIM('Ek.3-A'!F1286)&lt;&gt;"","var","yok")</f>
        <v>yok</v>
      </c>
      <c r="M1286" s="5" t="str">
        <f>IF('Ek.3-A'!F1286="", "", IF(VLOOKUP('Ek.3-A'!F1286, Veriler!D:E, 2, 0)=0, "", VLOOKUP('Ek.3-A'!F1286, Veriler!D:E, 2, 0)))</f>
        <v/>
      </c>
      <c r="N1286" s="5" t="str">
        <f>IF('Ek.3-A'!P1286="", "", 'Ek.3-A'!P1286)</f>
        <v/>
      </c>
      <c r="O1286" s="142">
        <f>'Ek.3-A'!S1286</f>
        <v>0</v>
      </c>
      <c r="P1286" s="143" t="str">
        <f>'Ek.3-A'!L1286</f>
        <v/>
      </c>
      <c r="Q1286" s="24" t="str">
        <f>'Ek.3-A'!M1286</f>
        <v/>
      </c>
      <c r="R1286" s="24">
        <f t="shared" si="275"/>
        <v>0</v>
      </c>
      <c r="S1286" s="141" t="str">
        <f t="shared" si="276"/>
        <v>H</v>
      </c>
      <c r="T1286" s="24">
        <f>IF(S1286="E",SUM($R$5:R1286),0)</f>
        <v>0</v>
      </c>
      <c r="U1286" s="143">
        <f t="shared" si="277"/>
        <v>0</v>
      </c>
    </row>
    <row r="1287" spans="1:41" x14ac:dyDescent="0.25">
      <c r="A1287" s="6">
        <v>13.87</v>
      </c>
      <c r="B1287" s="31" t="s">
        <v>90</v>
      </c>
      <c r="D1287" s="89">
        <v>820750900000</v>
      </c>
      <c r="E1287" s="3">
        <v>0.6</v>
      </c>
      <c r="K1287" s="3">
        <f t="shared" si="278"/>
        <v>952</v>
      </c>
      <c r="L1287" s="97" t="str">
        <f>IF(TRIM('Ek.3-A'!F1287)&lt;&gt;"","var","yok")</f>
        <v>yok</v>
      </c>
      <c r="M1287" s="5" t="str">
        <f>IF('Ek.3-A'!F1287="", "", IF(VLOOKUP('Ek.3-A'!F1287, Veriler!D:E, 2, 0)=0, "", VLOOKUP('Ek.3-A'!F1287, Veriler!D:E, 2, 0)))</f>
        <v/>
      </c>
      <c r="N1287" s="5" t="str">
        <f>IF('Ek.3-A'!P1287="", "", 'Ek.3-A'!P1287)</f>
        <v/>
      </c>
      <c r="O1287" s="142">
        <f>'Ek.3-A'!S1287</f>
        <v>0</v>
      </c>
      <c r="P1287" s="143" t="str">
        <f>'Ek.3-A'!L1287</f>
        <v/>
      </c>
      <c r="Q1287" s="24" t="str">
        <f>'Ek.3-A'!M1287</f>
        <v/>
      </c>
      <c r="R1287" s="24">
        <f t="shared" si="275"/>
        <v>0</v>
      </c>
      <c r="S1287" s="141" t="str">
        <f t="shared" si="276"/>
        <v>H</v>
      </c>
      <c r="T1287" s="24">
        <f>IF(S1287="E",SUM($R$5:R1287),0)</f>
        <v>0</v>
      </c>
      <c r="U1287" s="143">
        <f t="shared" si="277"/>
        <v>0</v>
      </c>
    </row>
    <row r="1288" spans="1:41" x14ac:dyDescent="0.25">
      <c r="A1288" s="6">
        <v>13.88</v>
      </c>
      <c r="B1288" s="31" t="s">
        <v>90</v>
      </c>
      <c r="D1288" s="87">
        <v>820750100000</v>
      </c>
      <c r="E1288" s="3">
        <v>0.6</v>
      </c>
      <c r="T1288" s="24"/>
      <c r="U1288" s="25"/>
      <c r="AO1288" s="140">
        <f>'Ek.3-A'!L1288</f>
        <v>0</v>
      </c>
    </row>
    <row r="1289" spans="1:41" x14ac:dyDescent="0.25">
      <c r="A1289" s="6">
        <v>13.89</v>
      </c>
      <c r="B1289" s="31" t="s">
        <v>90</v>
      </c>
      <c r="D1289" s="89">
        <v>730419100011</v>
      </c>
      <c r="E1289" s="3">
        <v>0.6</v>
      </c>
      <c r="T1289" s="24"/>
      <c r="U1289" s="25"/>
    </row>
    <row r="1290" spans="1:41" x14ac:dyDescent="0.25">
      <c r="A1290" s="6">
        <v>13.9</v>
      </c>
      <c r="B1290" s="31" t="s">
        <v>90</v>
      </c>
      <c r="D1290" s="87">
        <v>730419100012</v>
      </c>
      <c r="E1290" s="3">
        <v>0.6</v>
      </c>
      <c r="T1290" s="24"/>
      <c r="U1290" s="25"/>
    </row>
    <row r="1291" spans="1:41" x14ac:dyDescent="0.25">
      <c r="A1291" s="6">
        <v>13.91</v>
      </c>
      <c r="B1291" s="31" t="s">
        <v>90</v>
      </c>
      <c r="D1291" s="89">
        <v>730423001000</v>
      </c>
      <c r="E1291" s="3">
        <v>0.6</v>
      </c>
      <c r="T1291" s="24"/>
      <c r="U1291" s="25"/>
    </row>
    <row r="1292" spans="1:41" x14ac:dyDescent="0.25">
      <c r="A1292" s="6">
        <v>13.92</v>
      </c>
      <c r="B1292" s="31" t="s">
        <v>90</v>
      </c>
      <c r="D1292" s="87">
        <v>730423009000</v>
      </c>
      <c r="E1292" s="3">
        <v>0.6</v>
      </c>
      <c r="T1292" s="24"/>
      <c r="U1292" s="25"/>
    </row>
    <row r="1293" spans="1:41" x14ac:dyDescent="0.25">
      <c r="A1293" s="6">
        <v>13.93</v>
      </c>
      <c r="B1293" s="31" t="s">
        <v>90</v>
      </c>
      <c r="D1293" s="89">
        <v>730419300011</v>
      </c>
      <c r="E1293" s="3">
        <v>0.6</v>
      </c>
      <c r="T1293" s="24"/>
      <c r="U1293" s="25"/>
    </row>
    <row r="1294" spans="1:41" x14ac:dyDescent="0.25">
      <c r="A1294" s="6">
        <v>13.94</v>
      </c>
      <c r="B1294" s="31" t="s">
        <v>90</v>
      </c>
      <c r="D1294" s="87">
        <v>730419900000</v>
      </c>
      <c r="E1294" s="3">
        <v>0.6</v>
      </c>
      <c r="T1294" s="24"/>
      <c r="U1294" s="25"/>
    </row>
    <row r="1295" spans="1:41" x14ac:dyDescent="0.25">
      <c r="A1295" s="6">
        <v>13.95</v>
      </c>
      <c r="B1295" s="31" t="s">
        <v>90</v>
      </c>
      <c r="D1295" s="89">
        <v>730429309000</v>
      </c>
      <c r="E1295" s="3">
        <v>0.6</v>
      </c>
      <c r="T1295" s="24"/>
      <c r="U1295" s="25"/>
    </row>
    <row r="1296" spans="1:41" x14ac:dyDescent="0.25">
      <c r="A1296" s="6">
        <v>13.96</v>
      </c>
      <c r="B1296" s="31" t="s">
        <v>90</v>
      </c>
      <c r="D1296" s="87">
        <v>730429909000</v>
      </c>
      <c r="E1296" s="3">
        <v>0.6</v>
      </c>
      <c r="T1296" s="24"/>
      <c r="U1296" s="25"/>
    </row>
    <row r="1297" spans="1:21" x14ac:dyDescent="0.25">
      <c r="A1297" s="6">
        <v>13.97</v>
      </c>
      <c r="B1297" s="31" t="s">
        <v>90</v>
      </c>
      <c r="D1297" s="89">
        <v>730429109000</v>
      </c>
      <c r="E1297" s="3">
        <v>0.6</v>
      </c>
      <c r="K1297" s="3">
        <f>K1287+1</f>
        <v>953</v>
      </c>
      <c r="L1297" s="97" t="str">
        <f>IF(TRIM('Ek.3-A'!F1297)&lt;&gt;"","var","yok")</f>
        <v>yok</v>
      </c>
      <c r="M1297" s="5" t="str">
        <f>IF('Ek.3-A'!F1297="", "", IF(VLOOKUP('Ek.3-A'!F1297, Veriler!D:E, 2, 0)=0, "", VLOOKUP('Ek.3-A'!F1297, Veriler!D:E, 2, 0)))</f>
        <v/>
      </c>
      <c r="N1297" s="5" t="str">
        <f>IF('Ek.3-A'!P1297="", "", 'Ek.3-A'!P1297)</f>
        <v/>
      </c>
      <c r="O1297" s="142">
        <f>'Ek.3-A'!S1297</f>
        <v>0</v>
      </c>
      <c r="P1297" s="143" t="str">
        <f>'Ek.3-A'!L1297</f>
        <v/>
      </c>
      <c r="Q1297" s="24" t="str">
        <f>'Ek.3-A'!M1297</f>
        <v/>
      </c>
      <c r="R1297" s="24">
        <f t="shared" ref="R1297:R1310" si="279">IF(L1297="var",0,IF(Q1297&lt;=0.005,Q1297,0))</f>
        <v>0</v>
      </c>
      <c r="S1297" s="141" t="str">
        <f t="shared" ref="S1297:S1310" si="280">IF(Q1297&lt;=0.005,"E","H")</f>
        <v>H</v>
      </c>
      <c r="T1297" s="24">
        <f>IF(S1297="E",SUM($R$5:R1297),0)</f>
        <v>0</v>
      </c>
      <c r="U1297" s="143">
        <f t="shared" ref="U1297:U1310" si="281">IF(T1297&lt;=0.1, O1297, IF(R1297&gt;$G$2, R1297*O1297, $G$2*O1297))</f>
        <v>0</v>
      </c>
    </row>
    <row r="1298" spans="1:21" x14ac:dyDescent="0.25">
      <c r="A1298" s="6">
        <v>13.98</v>
      </c>
      <c r="B1298" s="31" t="s">
        <v>90</v>
      </c>
      <c r="D1298" s="87">
        <v>284290809100</v>
      </c>
      <c r="E1298" s="3">
        <v>0.6</v>
      </c>
      <c r="K1298" s="3">
        <f t="shared" ref="K1298:K1310" si="282">K1297+1</f>
        <v>954</v>
      </c>
      <c r="L1298" s="97" t="str">
        <f>IF(TRIM('Ek.3-A'!F1298)&lt;&gt;"","var","yok")</f>
        <v>yok</v>
      </c>
      <c r="M1298" s="5" t="str">
        <f>IF('Ek.3-A'!F1298="", "", IF(VLOOKUP('Ek.3-A'!F1298, Veriler!D:E, 2, 0)=0, "", VLOOKUP('Ek.3-A'!F1298, Veriler!D:E, 2, 0)))</f>
        <v/>
      </c>
      <c r="N1298" s="5" t="str">
        <f>IF('Ek.3-A'!P1298="", "", 'Ek.3-A'!P1298)</f>
        <v/>
      </c>
      <c r="O1298" s="142">
        <f>'Ek.3-A'!S1298</f>
        <v>0</v>
      </c>
      <c r="P1298" s="143" t="str">
        <f>'Ek.3-A'!L1298</f>
        <v/>
      </c>
      <c r="Q1298" s="24" t="str">
        <f>'Ek.3-A'!M1298</f>
        <v/>
      </c>
      <c r="R1298" s="24">
        <f t="shared" si="279"/>
        <v>0</v>
      </c>
      <c r="S1298" s="141" t="str">
        <f t="shared" si="280"/>
        <v>H</v>
      </c>
      <c r="T1298" s="24">
        <f>IF(S1298="E",SUM($R$5:R1298),0)</f>
        <v>0</v>
      </c>
      <c r="U1298" s="143">
        <f t="shared" si="281"/>
        <v>0</v>
      </c>
    </row>
    <row r="1299" spans="1:21" x14ac:dyDescent="0.25">
      <c r="A1299" s="6">
        <v>13.99</v>
      </c>
      <c r="B1299" s="31" t="s">
        <v>90</v>
      </c>
      <c r="D1299" s="89">
        <v>284290709100</v>
      </c>
      <c r="E1299" s="3">
        <v>0.6</v>
      </c>
      <c r="K1299" s="3">
        <f t="shared" si="282"/>
        <v>955</v>
      </c>
      <c r="L1299" s="97" t="str">
        <f>IF(TRIM('Ek.3-A'!F1299)&lt;&gt;"","var","yok")</f>
        <v>yok</v>
      </c>
      <c r="M1299" s="5" t="str">
        <f>IF('Ek.3-A'!F1299="", "", IF(VLOOKUP('Ek.3-A'!F1299, Veriler!D:E, 2, 0)=0, "", VLOOKUP('Ek.3-A'!F1299, Veriler!D:E, 2, 0)))</f>
        <v/>
      </c>
      <c r="N1299" s="5" t="str">
        <f>IF('Ek.3-A'!P1299="", "", 'Ek.3-A'!P1299)</f>
        <v/>
      </c>
      <c r="O1299" s="142">
        <f>'Ek.3-A'!S1299</f>
        <v>0</v>
      </c>
      <c r="P1299" s="143" t="str">
        <f>'Ek.3-A'!L1299</f>
        <v/>
      </c>
      <c r="Q1299" s="24" t="str">
        <f>'Ek.3-A'!M1299</f>
        <v/>
      </c>
      <c r="R1299" s="24">
        <f t="shared" si="279"/>
        <v>0</v>
      </c>
      <c r="S1299" s="141" t="str">
        <f t="shared" si="280"/>
        <v>H</v>
      </c>
      <c r="T1299" s="24">
        <f>IF(S1299="E",SUM($R$5:R1299),0)</f>
        <v>0</v>
      </c>
      <c r="U1299" s="143">
        <f t="shared" si="281"/>
        <v>0</v>
      </c>
    </row>
    <row r="1300" spans="1:21" x14ac:dyDescent="0.25">
      <c r="A1300" s="6">
        <v>14</v>
      </c>
      <c r="B1300" s="31" t="s">
        <v>90</v>
      </c>
      <c r="D1300" s="87">
        <v>848390819019</v>
      </c>
      <c r="E1300" s="3">
        <v>0.6</v>
      </c>
      <c r="K1300" s="3">
        <f t="shared" si="282"/>
        <v>956</v>
      </c>
      <c r="L1300" s="97" t="str">
        <f>IF(TRIM('Ek.3-A'!F1300)&lt;&gt;"","var","yok")</f>
        <v>yok</v>
      </c>
      <c r="M1300" s="5" t="str">
        <f>IF('Ek.3-A'!F1300="", "", IF(VLOOKUP('Ek.3-A'!F1300, Veriler!D:E, 2, 0)=0, "", VLOOKUP('Ek.3-A'!F1300, Veriler!D:E, 2, 0)))</f>
        <v/>
      </c>
      <c r="N1300" s="5" t="str">
        <f>IF('Ek.3-A'!P1300="", "", 'Ek.3-A'!P1300)</f>
        <v/>
      </c>
      <c r="O1300" s="142">
        <f>'Ek.3-A'!S1300</f>
        <v>0</v>
      </c>
      <c r="P1300" s="143" t="str">
        <f>'Ek.3-A'!L1300</f>
        <v/>
      </c>
      <c r="Q1300" s="24" t="str">
        <f>'Ek.3-A'!M1300</f>
        <v/>
      </c>
      <c r="R1300" s="24">
        <f t="shared" si="279"/>
        <v>0</v>
      </c>
      <c r="S1300" s="141" t="str">
        <f t="shared" si="280"/>
        <v>H</v>
      </c>
      <c r="T1300" s="24">
        <f>IF(S1300="E",SUM($R$5:R1300),0)</f>
        <v>0</v>
      </c>
      <c r="U1300" s="143">
        <f t="shared" si="281"/>
        <v>0</v>
      </c>
    </row>
    <row r="1301" spans="1:21" x14ac:dyDescent="0.25">
      <c r="A1301" s="6">
        <v>14.01</v>
      </c>
      <c r="B1301" s="31" t="s">
        <v>90</v>
      </c>
      <c r="D1301" s="89">
        <v>848390811000</v>
      </c>
      <c r="E1301" s="3">
        <v>0.6</v>
      </c>
      <c r="K1301" s="3">
        <f t="shared" si="282"/>
        <v>957</v>
      </c>
      <c r="L1301" s="97" t="str">
        <f>IF(TRIM('Ek.3-A'!F1301)&lt;&gt;"","var","yok")</f>
        <v>yok</v>
      </c>
      <c r="M1301" s="5" t="str">
        <f>IF('Ek.3-A'!F1301="", "", IF(VLOOKUP('Ek.3-A'!F1301, Veriler!D:E, 2, 0)=0, "", VLOOKUP('Ek.3-A'!F1301, Veriler!D:E, 2, 0)))</f>
        <v/>
      </c>
      <c r="N1301" s="5" t="str">
        <f>IF('Ek.3-A'!P1301="", "", 'Ek.3-A'!P1301)</f>
        <v/>
      </c>
      <c r="O1301" s="142">
        <f>'Ek.3-A'!S1301</f>
        <v>0</v>
      </c>
      <c r="P1301" s="143" t="str">
        <f>'Ek.3-A'!L1301</f>
        <v/>
      </c>
      <c r="Q1301" s="24" t="str">
        <f>'Ek.3-A'!M1301</f>
        <v/>
      </c>
      <c r="R1301" s="24">
        <f t="shared" si="279"/>
        <v>0</v>
      </c>
      <c r="S1301" s="141" t="str">
        <f t="shared" si="280"/>
        <v>H</v>
      </c>
      <c r="T1301" s="24">
        <f>IF(S1301="E",SUM($R$5:R1301),0)</f>
        <v>0</v>
      </c>
      <c r="U1301" s="143">
        <f t="shared" si="281"/>
        <v>0</v>
      </c>
    </row>
    <row r="1302" spans="1:21" x14ac:dyDescent="0.25">
      <c r="A1302" s="6">
        <v>14.02</v>
      </c>
      <c r="B1302" s="31" t="s">
        <v>90</v>
      </c>
      <c r="D1302" s="87">
        <v>848390819011</v>
      </c>
      <c r="E1302" s="3">
        <v>0.6</v>
      </c>
      <c r="K1302" s="3">
        <f t="shared" si="282"/>
        <v>958</v>
      </c>
      <c r="L1302" s="97" t="str">
        <f>IF(TRIM('Ek.3-A'!F1302)&lt;&gt;"","var","yok")</f>
        <v>yok</v>
      </c>
      <c r="M1302" s="5" t="str">
        <f>IF('Ek.3-A'!F1302="", "", IF(VLOOKUP('Ek.3-A'!F1302, Veriler!D:E, 2, 0)=0, "", VLOOKUP('Ek.3-A'!F1302, Veriler!D:E, 2, 0)))</f>
        <v/>
      </c>
      <c r="N1302" s="5" t="str">
        <f>IF('Ek.3-A'!P1302="", "", 'Ek.3-A'!P1302)</f>
        <v/>
      </c>
      <c r="O1302" s="142">
        <f>'Ek.3-A'!S1302</f>
        <v>0</v>
      </c>
      <c r="P1302" s="143" t="str">
        <f>'Ek.3-A'!L1302</f>
        <v/>
      </c>
      <c r="Q1302" s="24" t="str">
        <f>'Ek.3-A'!M1302</f>
        <v/>
      </c>
      <c r="R1302" s="24">
        <f t="shared" si="279"/>
        <v>0</v>
      </c>
      <c r="S1302" s="141" t="str">
        <f t="shared" si="280"/>
        <v>H</v>
      </c>
      <c r="T1302" s="24">
        <f>IF(S1302="E",SUM($R$5:R1302),0)</f>
        <v>0</v>
      </c>
      <c r="U1302" s="143">
        <f t="shared" si="281"/>
        <v>0</v>
      </c>
    </row>
    <row r="1303" spans="1:21" x14ac:dyDescent="0.25">
      <c r="A1303" s="6">
        <v>14.03</v>
      </c>
      <c r="B1303" s="31" t="s">
        <v>90</v>
      </c>
      <c r="D1303" s="89">
        <v>730719100000</v>
      </c>
      <c r="E1303" s="3">
        <v>0.6</v>
      </c>
      <c r="K1303" s="3">
        <f t="shared" si="282"/>
        <v>959</v>
      </c>
      <c r="L1303" s="97" t="str">
        <f>IF(TRIM('Ek.3-A'!F1303)&lt;&gt;"","var","yok")</f>
        <v>yok</v>
      </c>
      <c r="M1303" s="5" t="str">
        <f>IF('Ek.3-A'!F1303="", "", IF(VLOOKUP('Ek.3-A'!F1303, Veriler!D:E, 2, 0)=0, "", VLOOKUP('Ek.3-A'!F1303, Veriler!D:E, 2, 0)))</f>
        <v/>
      </c>
      <c r="N1303" s="5" t="str">
        <f>IF('Ek.3-A'!P1303="", "", 'Ek.3-A'!P1303)</f>
        <v/>
      </c>
      <c r="O1303" s="142">
        <f>'Ek.3-A'!S1303</f>
        <v>0</v>
      </c>
      <c r="P1303" s="143" t="str">
        <f>'Ek.3-A'!L1303</f>
        <v/>
      </c>
      <c r="Q1303" s="24" t="str">
        <f>'Ek.3-A'!M1303</f>
        <v/>
      </c>
      <c r="R1303" s="24">
        <f t="shared" si="279"/>
        <v>0</v>
      </c>
      <c r="S1303" s="141" t="str">
        <f t="shared" si="280"/>
        <v>H</v>
      </c>
      <c r="T1303" s="24">
        <f>IF(S1303="E",SUM($R$5:R1303),0)</f>
        <v>0</v>
      </c>
      <c r="U1303" s="143">
        <f t="shared" si="281"/>
        <v>0</v>
      </c>
    </row>
    <row r="1304" spans="1:21" x14ac:dyDescent="0.25">
      <c r="A1304" s="6">
        <v>14.04</v>
      </c>
      <c r="B1304" s="31" t="s">
        <v>90</v>
      </c>
      <c r="D1304" s="87">
        <v>730300100011</v>
      </c>
      <c r="E1304" s="3">
        <v>0.6</v>
      </c>
      <c r="K1304" s="3">
        <f t="shared" si="282"/>
        <v>960</v>
      </c>
      <c r="L1304" s="97" t="str">
        <f>IF(TRIM('Ek.3-A'!F1304)&lt;&gt;"","var","yok")</f>
        <v>yok</v>
      </c>
      <c r="M1304" s="5" t="str">
        <f>IF('Ek.3-A'!F1304="", "", IF(VLOOKUP('Ek.3-A'!F1304, Veriler!D:E, 2, 0)=0, "", VLOOKUP('Ek.3-A'!F1304, Veriler!D:E, 2, 0)))</f>
        <v/>
      </c>
      <c r="N1304" s="5" t="str">
        <f>IF('Ek.3-A'!P1304="", "", 'Ek.3-A'!P1304)</f>
        <v/>
      </c>
      <c r="O1304" s="142">
        <f>'Ek.3-A'!S1304</f>
        <v>0</v>
      </c>
      <c r="P1304" s="143" t="str">
        <f>'Ek.3-A'!L1304</f>
        <v/>
      </c>
      <c r="Q1304" s="24" t="str">
        <f>'Ek.3-A'!M1304</f>
        <v/>
      </c>
      <c r="R1304" s="24">
        <f t="shared" si="279"/>
        <v>0</v>
      </c>
      <c r="S1304" s="141" t="str">
        <f t="shared" si="280"/>
        <v>H</v>
      </c>
      <c r="T1304" s="24">
        <f>IF(S1304="E",SUM($R$5:R1304),0)</f>
        <v>0</v>
      </c>
      <c r="U1304" s="143">
        <f t="shared" si="281"/>
        <v>0</v>
      </c>
    </row>
    <row r="1305" spans="1:21" x14ac:dyDescent="0.25">
      <c r="A1305" s="6">
        <v>14.05</v>
      </c>
      <c r="B1305" s="31" t="s">
        <v>90</v>
      </c>
      <c r="D1305" s="89">
        <v>730300100012</v>
      </c>
      <c r="E1305" s="3">
        <v>0.6</v>
      </c>
      <c r="K1305" s="3">
        <f t="shared" si="282"/>
        <v>961</v>
      </c>
      <c r="L1305" s="97" t="str">
        <f>IF(TRIM('Ek.3-A'!F1305)&lt;&gt;"","var","yok")</f>
        <v>yok</v>
      </c>
      <c r="M1305" s="5" t="str">
        <f>IF('Ek.3-A'!F1305="", "", IF(VLOOKUP('Ek.3-A'!F1305, Veriler!D:E, 2, 0)=0, "", VLOOKUP('Ek.3-A'!F1305, Veriler!D:E, 2, 0)))</f>
        <v/>
      </c>
      <c r="N1305" s="5" t="str">
        <f>IF('Ek.3-A'!P1305="", "", 'Ek.3-A'!P1305)</f>
        <v/>
      </c>
      <c r="O1305" s="142">
        <f>'Ek.3-A'!S1305</f>
        <v>0</v>
      </c>
      <c r="P1305" s="143" t="str">
        <f>'Ek.3-A'!L1305</f>
        <v/>
      </c>
      <c r="Q1305" s="24" t="str">
        <f>'Ek.3-A'!M1305</f>
        <v/>
      </c>
      <c r="R1305" s="24">
        <f t="shared" si="279"/>
        <v>0</v>
      </c>
      <c r="S1305" s="141" t="str">
        <f t="shared" si="280"/>
        <v>H</v>
      </c>
      <c r="T1305" s="24">
        <f>IF(S1305="E",SUM($R$5:R1305),0)</f>
        <v>0</v>
      </c>
      <c r="U1305" s="143">
        <f t="shared" si="281"/>
        <v>0</v>
      </c>
    </row>
    <row r="1306" spans="1:21" x14ac:dyDescent="0.25">
      <c r="A1306" s="6">
        <v>14.06</v>
      </c>
      <c r="B1306" s="31" t="s">
        <v>90</v>
      </c>
      <c r="D1306" s="87">
        <v>730300900019</v>
      </c>
      <c r="E1306" s="3">
        <v>0.6</v>
      </c>
      <c r="K1306" s="3">
        <f t="shared" si="282"/>
        <v>962</v>
      </c>
      <c r="L1306" s="97" t="str">
        <f>IF(TRIM('Ek.3-A'!F1306)&lt;&gt;"","var","yok")</f>
        <v>yok</v>
      </c>
      <c r="M1306" s="5" t="str">
        <f>IF('Ek.3-A'!F1306="", "", IF(VLOOKUP('Ek.3-A'!F1306, Veriler!D:E, 2, 0)=0, "", VLOOKUP('Ek.3-A'!F1306, Veriler!D:E, 2, 0)))</f>
        <v/>
      </c>
      <c r="N1306" s="5" t="str">
        <f>IF('Ek.3-A'!P1306="", "", 'Ek.3-A'!P1306)</f>
        <v/>
      </c>
      <c r="O1306" s="142">
        <f>'Ek.3-A'!S1306</f>
        <v>0</v>
      </c>
      <c r="P1306" s="143" t="str">
        <f>'Ek.3-A'!L1306</f>
        <v/>
      </c>
      <c r="Q1306" s="24" t="str">
        <f>'Ek.3-A'!M1306</f>
        <v/>
      </c>
      <c r="R1306" s="24">
        <f t="shared" si="279"/>
        <v>0</v>
      </c>
      <c r="S1306" s="141" t="str">
        <f t="shared" si="280"/>
        <v>H</v>
      </c>
      <c r="T1306" s="24">
        <f>IF(S1306="E",SUM($R$5:R1306),0)</f>
        <v>0</v>
      </c>
      <c r="U1306" s="143">
        <f t="shared" si="281"/>
        <v>0</v>
      </c>
    </row>
    <row r="1307" spans="1:21" x14ac:dyDescent="0.25">
      <c r="A1307" s="6">
        <v>14.07</v>
      </c>
      <c r="B1307" s="31" t="s">
        <v>90</v>
      </c>
      <c r="D1307" s="89">
        <v>730300900014</v>
      </c>
      <c r="E1307" s="3">
        <v>0.6</v>
      </c>
      <c r="K1307" s="3">
        <f t="shared" si="282"/>
        <v>963</v>
      </c>
      <c r="L1307" s="97" t="str">
        <f>IF(TRIM('Ek.3-A'!F1307)&lt;&gt;"","var","yok")</f>
        <v>yok</v>
      </c>
      <c r="M1307" s="5" t="str">
        <f>IF('Ek.3-A'!F1307="", "", IF(VLOOKUP('Ek.3-A'!F1307, Veriler!D:E, 2, 0)=0, "", VLOOKUP('Ek.3-A'!F1307, Veriler!D:E, 2, 0)))</f>
        <v/>
      </c>
      <c r="N1307" s="5" t="str">
        <f>IF('Ek.3-A'!P1307="", "", 'Ek.3-A'!P1307)</f>
        <v/>
      </c>
      <c r="O1307" s="142">
        <f>'Ek.3-A'!S1307</f>
        <v>0</v>
      </c>
      <c r="P1307" s="143" t="str">
        <f>'Ek.3-A'!L1307</f>
        <v/>
      </c>
      <c r="Q1307" s="24" t="str">
        <f>'Ek.3-A'!M1307</f>
        <v/>
      </c>
      <c r="R1307" s="24">
        <f t="shared" si="279"/>
        <v>0</v>
      </c>
      <c r="S1307" s="141" t="str">
        <f t="shared" si="280"/>
        <v>H</v>
      </c>
      <c r="T1307" s="24">
        <f>IF(S1307="E",SUM($R$5:R1307),0)</f>
        <v>0</v>
      </c>
      <c r="U1307" s="143">
        <f t="shared" si="281"/>
        <v>0</v>
      </c>
    </row>
    <row r="1308" spans="1:21" x14ac:dyDescent="0.25">
      <c r="A1308" s="6">
        <v>14.08</v>
      </c>
      <c r="B1308" s="31" t="s">
        <v>90</v>
      </c>
      <c r="D1308" s="87">
        <v>730300900016</v>
      </c>
      <c r="E1308" s="3">
        <v>0.6</v>
      </c>
      <c r="K1308" s="3">
        <f t="shared" si="282"/>
        <v>964</v>
      </c>
      <c r="L1308" s="97" t="str">
        <f>IF(TRIM('Ek.3-A'!F1308)&lt;&gt;"","var","yok")</f>
        <v>yok</v>
      </c>
      <c r="M1308" s="5" t="str">
        <f>IF('Ek.3-A'!F1308="", "", IF(VLOOKUP('Ek.3-A'!F1308, Veriler!D:E, 2, 0)=0, "", VLOOKUP('Ek.3-A'!F1308, Veriler!D:E, 2, 0)))</f>
        <v/>
      </c>
      <c r="N1308" s="5" t="str">
        <f>IF('Ek.3-A'!P1308="", "", 'Ek.3-A'!P1308)</f>
        <v/>
      </c>
      <c r="O1308" s="142">
        <f>'Ek.3-A'!S1308</f>
        <v>0</v>
      </c>
      <c r="P1308" s="143" t="str">
        <f>'Ek.3-A'!L1308</f>
        <v/>
      </c>
      <c r="Q1308" s="24" t="str">
        <f>'Ek.3-A'!M1308</f>
        <v/>
      </c>
      <c r="R1308" s="24">
        <f t="shared" si="279"/>
        <v>0</v>
      </c>
      <c r="S1308" s="141" t="str">
        <f t="shared" si="280"/>
        <v>H</v>
      </c>
      <c r="T1308" s="24">
        <f>IF(S1308="E",SUM($R$5:R1308),0)</f>
        <v>0</v>
      </c>
      <c r="U1308" s="143">
        <f t="shared" si="281"/>
        <v>0</v>
      </c>
    </row>
    <row r="1309" spans="1:21" x14ac:dyDescent="0.25">
      <c r="A1309" s="6">
        <v>14.09</v>
      </c>
      <c r="B1309" s="31" t="s">
        <v>90</v>
      </c>
      <c r="D1309" s="89">
        <v>283529901000</v>
      </c>
      <c r="E1309" s="3">
        <v>0.6</v>
      </c>
      <c r="K1309" s="3">
        <f t="shared" si="282"/>
        <v>965</v>
      </c>
      <c r="L1309" s="97" t="str">
        <f>IF(TRIM('Ek.3-A'!F1309)&lt;&gt;"","var","yok")</f>
        <v>yok</v>
      </c>
      <c r="M1309" s="5" t="str">
        <f>IF('Ek.3-A'!F1309="", "", IF(VLOOKUP('Ek.3-A'!F1309, Veriler!D:E, 2, 0)=0, "", VLOOKUP('Ek.3-A'!F1309, Veriler!D:E, 2, 0)))</f>
        <v/>
      </c>
      <c r="N1309" s="5" t="str">
        <f>IF('Ek.3-A'!P1309="", "", 'Ek.3-A'!P1309)</f>
        <v/>
      </c>
      <c r="O1309" s="142">
        <f>'Ek.3-A'!S1309</f>
        <v>0</v>
      </c>
      <c r="P1309" s="143" t="str">
        <f>'Ek.3-A'!L1309</f>
        <v/>
      </c>
      <c r="Q1309" s="24" t="str">
        <f>'Ek.3-A'!M1309</f>
        <v/>
      </c>
      <c r="R1309" s="24">
        <f t="shared" si="279"/>
        <v>0</v>
      </c>
      <c r="S1309" s="141" t="str">
        <f t="shared" si="280"/>
        <v>H</v>
      </c>
      <c r="T1309" s="24">
        <f>IF(S1309="E",SUM($R$5:R1309),0)</f>
        <v>0</v>
      </c>
      <c r="U1309" s="143">
        <f t="shared" si="281"/>
        <v>0</v>
      </c>
    </row>
    <row r="1310" spans="1:21" x14ac:dyDescent="0.25">
      <c r="A1310" s="6">
        <v>14.1</v>
      </c>
      <c r="B1310" s="31" t="s">
        <v>90</v>
      </c>
      <c r="D1310" s="87">
        <v>282110001012</v>
      </c>
      <c r="E1310" s="3">
        <v>0.6</v>
      </c>
      <c r="K1310" s="3">
        <f t="shared" si="282"/>
        <v>966</v>
      </c>
      <c r="L1310" s="97" t="str">
        <f>IF(TRIM('Ek.3-A'!F1310)&lt;&gt;"","var","yok")</f>
        <v>yok</v>
      </c>
      <c r="M1310" s="5" t="str">
        <f>IF('Ek.3-A'!F1310="", "", IF(VLOOKUP('Ek.3-A'!F1310, Veriler!D:E, 2, 0)=0, "", VLOOKUP('Ek.3-A'!F1310, Veriler!D:E, 2, 0)))</f>
        <v/>
      </c>
      <c r="N1310" s="5" t="str">
        <f>IF('Ek.3-A'!P1310="", "", 'Ek.3-A'!P1310)</f>
        <v/>
      </c>
      <c r="O1310" s="142">
        <f>'Ek.3-A'!S1310</f>
        <v>0</v>
      </c>
      <c r="P1310" s="143" t="str">
        <f>'Ek.3-A'!L1310</f>
        <v/>
      </c>
      <c r="Q1310" s="24" t="str">
        <f>'Ek.3-A'!M1310</f>
        <v/>
      </c>
      <c r="R1310" s="24">
        <f t="shared" si="279"/>
        <v>0</v>
      </c>
      <c r="S1310" s="141" t="str">
        <f t="shared" si="280"/>
        <v>H</v>
      </c>
      <c r="T1310" s="24">
        <f>IF(S1310="E",SUM($R$5:R1310),0)</f>
        <v>0</v>
      </c>
      <c r="U1310" s="143">
        <f t="shared" si="281"/>
        <v>0</v>
      </c>
    </row>
    <row r="1311" spans="1:21" x14ac:dyDescent="0.25">
      <c r="A1311" s="6">
        <v>14.11</v>
      </c>
      <c r="B1311" s="31" t="s">
        <v>90</v>
      </c>
      <c r="D1311" s="89">
        <v>282110009012</v>
      </c>
      <c r="E1311" s="3">
        <v>0.6</v>
      </c>
      <c r="L1311" s="97"/>
      <c r="M1311" s="5"/>
      <c r="N1311" s="5"/>
      <c r="O1311" s="5"/>
      <c r="Q1311" s="23"/>
      <c r="T1311" s="24"/>
      <c r="U1311" s="25"/>
    </row>
    <row r="1312" spans="1:21" x14ac:dyDescent="0.25">
      <c r="A1312" s="6">
        <v>14.12</v>
      </c>
      <c r="B1312" s="31" t="s">
        <v>90</v>
      </c>
      <c r="D1312" s="87">
        <v>282739200011</v>
      </c>
      <c r="E1312" s="3">
        <v>0.6</v>
      </c>
      <c r="K1312" s="3">
        <f>K1310+1</f>
        <v>967</v>
      </c>
      <c r="L1312" s="97" t="str">
        <f>IF(TRIM('Ek.3-A'!F1312)&lt;&gt;"","var","yok")</f>
        <v>yok</v>
      </c>
      <c r="M1312" s="5" t="str">
        <f>IF('Ek.3-A'!F1312="", "", IF(VLOOKUP('Ek.3-A'!F1312, Veriler!D:E, 2, 0)=0, "", VLOOKUP('Ek.3-A'!F1312, Veriler!D:E, 2, 0)))</f>
        <v/>
      </c>
      <c r="N1312" s="5" t="str">
        <f>IF('Ek.3-A'!P1312="", "", 'Ek.3-A'!P1312)</f>
        <v/>
      </c>
      <c r="O1312" s="142">
        <f>'Ek.3-A'!S1312</f>
        <v>0</v>
      </c>
      <c r="P1312" s="143" t="str">
        <f>'Ek.3-A'!L1312</f>
        <v/>
      </c>
      <c r="Q1312" s="24" t="str">
        <f>'Ek.3-A'!M1312</f>
        <v/>
      </c>
      <c r="R1312" s="24">
        <f t="shared" ref="R1312:R1325" si="283">IF(L1312="var",0,IF(Q1312&lt;=0.005,Q1312,0))</f>
        <v>0</v>
      </c>
      <c r="S1312" s="141" t="str">
        <f t="shared" ref="S1312:S1325" si="284">IF(Q1312&lt;=0.005,"E","H")</f>
        <v>H</v>
      </c>
      <c r="T1312" s="24">
        <f>IF(S1312="E",SUM($R$5:R1312),0)</f>
        <v>0</v>
      </c>
      <c r="U1312" s="143">
        <f t="shared" ref="U1312:U1325" si="285">IF(T1312&lt;=0.1, O1312, IF(R1312&gt;$G$2, R1312*O1312, $G$2*O1312))</f>
        <v>0</v>
      </c>
    </row>
    <row r="1313" spans="1:41" x14ac:dyDescent="0.25">
      <c r="A1313" s="6">
        <v>14.13</v>
      </c>
      <c r="B1313" s="31" t="s">
        <v>90</v>
      </c>
      <c r="D1313" s="89">
        <v>282739200012</v>
      </c>
      <c r="E1313" s="3">
        <v>0.6</v>
      </c>
      <c r="K1313" s="3">
        <f t="shared" ref="K1313:K1325" si="286">K1312+1</f>
        <v>968</v>
      </c>
      <c r="L1313" s="97" t="str">
        <f>IF(TRIM('Ek.3-A'!F1313)&lt;&gt;"","var","yok")</f>
        <v>yok</v>
      </c>
      <c r="M1313" s="5" t="str">
        <f>IF('Ek.3-A'!F1313="", "", IF(VLOOKUP('Ek.3-A'!F1313, Veriler!D:E, 2, 0)=0, "", VLOOKUP('Ek.3-A'!F1313, Veriler!D:E, 2, 0)))</f>
        <v/>
      </c>
      <c r="N1313" s="5" t="str">
        <f>IF('Ek.3-A'!P1313="", "", 'Ek.3-A'!P1313)</f>
        <v/>
      </c>
      <c r="O1313" s="142">
        <f>'Ek.3-A'!S1313</f>
        <v>0</v>
      </c>
      <c r="P1313" s="143" t="str">
        <f>'Ek.3-A'!L1313</f>
        <v/>
      </c>
      <c r="Q1313" s="24" t="str">
        <f>'Ek.3-A'!M1313</f>
        <v/>
      </c>
      <c r="R1313" s="24">
        <f t="shared" si="283"/>
        <v>0</v>
      </c>
      <c r="S1313" s="141" t="str">
        <f t="shared" si="284"/>
        <v>H</v>
      </c>
      <c r="T1313" s="24">
        <f>IF(S1313="E",SUM($R$5:R1313),0)</f>
        <v>0</v>
      </c>
      <c r="U1313" s="143">
        <f t="shared" si="285"/>
        <v>0</v>
      </c>
    </row>
    <row r="1314" spans="1:41" x14ac:dyDescent="0.25">
      <c r="A1314" s="6">
        <v>14.14</v>
      </c>
      <c r="B1314" s="31" t="s">
        <v>90</v>
      </c>
      <c r="D1314" s="87">
        <v>283330009015</v>
      </c>
      <c r="E1314" s="3">
        <v>0.6</v>
      </c>
      <c r="K1314" s="3">
        <f t="shared" si="286"/>
        <v>969</v>
      </c>
      <c r="L1314" s="97" t="str">
        <f>IF(TRIM('Ek.3-A'!F1314)&lt;&gt;"","var","yok")</f>
        <v>yok</v>
      </c>
      <c r="M1314" s="5" t="str">
        <f>IF('Ek.3-A'!F1314="", "", IF(VLOOKUP('Ek.3-A'!F1314, Veriler!D:E, 2, 0)=0, "", VLOOKUP('Ek.3-A'!F1314, Veriler!D:E, 2, 0)))</f>
        <v/>
      </c>
      <c r="N1314" s="5" t="str">
        <f>IF('Ek.3-A'!P1314="", "", 'Ek.3-A'!P1314)</f>
        <v/>
      </c>
      <c r="O1314" s="142">
        <f>'Ek.3-A'!S1314</f>
        <v>0</v>
      </c>
      <c r="P1314" s="143" t="str">
        <f>'Ek.3-A'!L1314</f>
        <v/>
      </c>
      <c r="Q1314" s="24" t="str">
        <f>'Ek.3-A'!M1314</f>
        <v/>
      </c>
      <c r="R1314" s="24">
        <f t="shared" si="283"/>
        <v>0</v>
      </c>
      <c r="S1314" s="141" t="str">
        <f t="shared" si="284"/>
        <v>H</v>
      </c>
      <c r="T1314" s="24">
        <f>IF(S1314="E",SUM($R$5:R1314),0)</f>
        <v>0</v>
      </c>
      <c r="U1314" s="143">
        <f t="shared" si="285"/>
        <v>0</v>
      </c>
    </row>
    <row r="1315" spans="1:41" x14ac:dyDescent="0.25">
      <c r="A1315" s="6">
        <v>14.15</v>
      </c>
      <c r="B1315" s="31" t="s">
        <v>90</v>
      </c>
      <c r="D1315" s="89">
        <v>282760002016</v>
      </c>
      <c r="E1315" s="3">
        <v>0.6</v>
      </c>
      <c r="K1315" s="3">
        <f t="shared" si="286"/>
        <v>970</v>
      </c>
      <c r="L1315" s="97" t="str">
        <f>IF(TRIM('Ek.3-A'!F1315)&lt;&gt;"","var","yok")</f>
        <v>yok</v>
      </c>
      <c r="M1315" s="5" t="str">
        <f>IF('Ek.3-A'!F1315="", "", IF(VLOOKUP('Ek.3-A'!F1315, Veriler!D:E, 2, 0)=0, "", VLOOKUP('Ek.3-A'!F1315, Veriler!D:E, 2, 0)))</f>
        <v/>
      </c>
      <c r="N1315" s="5" t="str">
        <f>IF('Ek.3-A'!P1315="", "", 'Ek.3-A'!P1315)</f>
        <v/>
      </c>
      <c r="O1315" s="142">
        <f>'Ek.3-A'!S1315</f>
        <v>0</v>
      </c>
      <c r="P1315" s="143" t="str">
        <f>'Ek.3-A'!L1315</f>
        <v/>
      </c>
      <c r="Q1315" s="24" t="str">
        <f>'Ek.3-A'!M1315</f>
        <v/>
      </c>
      <c r="R1315" s="24">
        <f t="shared" si="283"/>
        <v>0</v>
      </c>
      <c r="S1315" s="141" t="str">
        <f t="shared" si="284"/>
        <v>H</v>
      </c>
      <c r="T1315" s="24">
        <f>IF(S1315="E",SUM($R$5:R1315),0)</f>
        <v>0</v>
      </c>
      <c r="U1315" s="143">
        <f t="shared" si="285"/>
        <v>0</v>
      </c>
    </row>
    <row r="1316" spans="1:41" x14ac:dyDescent="0.25">
      <c r="A1316" s="6">
        <v>14.16</v>
      </c>
      <c r="B1316" s="31" t="s">
        <v>90</v>
      </c>
      <c r="D1316" s="87">
        <v>293190009012</v>
      </c>
      <c r="E1316" s="3">
        <v>0.6</v>
      </c>
      <c r="K1316" s="3">
        <f t="shared" si="286"/>
        <v>971</v>
      </c>
      <c r="L1316" s="97" t="str">
        <f>IF(TRIM('Ek.3-A'!F1316)&lt;&gt;"","var","yok")</f>
        <v>yok</v>
      </c>
      <c r="M1316" s="5" t="str">
        <f>IF('Ek.3-A'!F1316="", "", IF(VLOOKUP('Ek.3-A'!F1316, Veriler!D:E, 2, 0)=0, "", VLOOKUP('Ek.3-A'!F1316, Veriler!D:E, 2, 0)))</f>
        <v/>
      </c>
      <c r="N1316" s="5" t="str">
        <f>IF('Ek.3-A'!P1316="", "", 'Ek.3-A'!P1316)</f>
        <v/>
      </c>
      <c r="O1316" s="142">
        <f>'Ek.3-A'!S1316</f>
        <v>0</v>
      </c>
      <c r="P1316" s="143" t="str">
        <f>'Ek.3-A'!L1316</f>
        <v/>
      </c>
      <c r="Q1316" s="24" t="str">
        <f>'Ek.3-A'!M1316</f>
        <v/>
      </c>
      <c r="R1316" s="24">
        <f t="shared" si="283"/>
        <v>0</v>
      </c>
      <c r="S1316" s="141" t="str">
        <f t="shared" si="284"/>
        <v>H</v>
      </c>
      <c r="T1316" s="24">
        <f>IF(S1316="E",SUM($R$5:R1316),0)</f>
        <v>0</v>
      </c>
      <c r="U1316" s="143">
        <f t="shared" si="285"/>
        <v>0</v>
      </c>
    </row>
    <row r="1317" spans="1:41" x14ac:dyDescent="0.25">
      <c r="A1317" s="6">
        <v>14.17</v>
      </c>
      <c r="B1317" s="31" t="s">
        <v>90</v>
      </c>
      <c r="D1317" s="89">
        <v>282110001011</v>
      </c>
      <c r="E1317" s="3">
        <v>0.6</v>
      </c>
      <c r="K1317" s="3">
        <f t="shared" si="286"/>
        <v>972</v>
      </c>
      <c r="L1317" s="97" t="str">
        <f>IF(TRIM('Ek.3-A'!F1317)&lt;&gt;"","var","yok")</f>
        <v>yok</v>
      </c>
      <c r="M1317" s="5" t="str">
        <f>IF('Ek.3-A'!F1317="", "", IF(VLOOKUP('Ek.3-A'!F1317, Veriler!D:E, 2, 0)=0, "", VLOOKUP('Ek.3-A'!F1317, Veriler!D:E, 2, 0)))</f>
        <v/>
      </c>
      <c r="N1317" s="5" t="str">
        <f>IF('Ek.3-A'!P1317="", "", 'Ek.3-A'!P1317)</f>
        <v/>
      </c>
      <c r="O1317" s="142">
        <f>'Ek.3-A'!S1317</f>
        <v>0</v>
      </c>
      <c r="P1317" s="143" t="str">
        <f>'Ek.3-A'!L1317</f>
        <v/>
      </c>
      <c r="Q1317" s="24" t="str">
        <f>'Ek.3-A'!M1317</f>
        <v/>
      </c>
      <c r="R1317" s="24">
        <f t="shared" si="283"/>
        <v>0</v>
      </c>
      <c r="S1317" s="141" t="str">
        <f t="shared" si="284"/>
        <v>H</v>
      </c>
      <c r="T1317" s="24">
        <f>IF(S1317="E",SUM($R$5:R1317),0)</f>
        <v>0</v>
      </c>
      <c r="U1317" s="143">
        <f t="shared" si="285"/>
        <v>0</v>
      </c>
    </row>
    <row r="1318" spans="1:41" x14ac:dyDescent="0.25">
      <c r="A1318" s="6">
        <v>14.18</v>
      </c>
      <c r="B1318" s="31" t="s">
        <v>90</v>
      </c>
      <c r="D1318" s="87">
        <v>282110009011</v>
      </c>
      <c r="E1318" s="3">
        <v>0.6</v>
      </c>
      <c r="K1318" s="3">
        <f t="shared" si="286"/>
        <v>973</v>
      </c>
      <c r="L1318" s="97" t="str">
        <f>IF(TRIM('Ek.3-A'!F1318)&lt;&gt;"","var","yok")</f>
        <v>yok</v>
      </c>
      <c r="M1318" s="5" t="str">
        <f>IF('Ek.3-A'!F1318="", "", IF(VLOOKUP('Ek.3-A'!F1318, Veriler!D:E, 2, 0)=0, "", VLOOKUP('Ek.3-A'!F1318, Veriler!D:E, 2, 0)))</f>
        <v/>
      </c>
      <c r="N1318" s="5" t="str">
        <f>IF('Ek.3-A'!P1318="", "", 'Ek.3-A'!P1318)</f>
        <v/>
      </c>
      <c r="O1318" s="142">
        <f>'Ek.3-A'!S1318</f>
        <v>0</v>
      </c>
      <c r="P1318" s="143" t="str">
        <f>'Ek.3-A'!L1318</f>
        <v/>
      </c>
      <c r="Q1318" s="24" t="str">
        <f>'Ek.3-A'!M1318</f>
        <v/>
      </c>
      <c r="R1318" s="24">
        <f t="shared" si="283"/>
        <v>0</v>
      </c>
      <c r="S1318" s="141" t="str">
        <f t="shared" si="284"/>
        <v>H</v>
      </c>
      <c r="T1318" s="24">
        <f>IF(S1318="E",SUM($R$5:R1318),0)</f>
        <v>0</v>
      </c>
      <c r="U1318" s="143">
        <f t="shared" si="285"/>
        <v>0</v>
      </c>
    </row>
    <row r="1319" spans="1:41" x14ac:dyDescent="0.25">
      <c r="A1319" s="6">
        <v>14.19</v>
      </c>
      <c r="B1319" s="31" t="s">
        <v>90</v>
      </c>
      <c r="D1319" s="89">
        <v>260120000000</v>
      </c>
      <c r="E1319" s="3">
        <v>0.6</v>
      </c>
      <c r="K1319" s="3">
        <f t="shared" si="286"/>
        <v>974</v>
      </c>
      <c r="L1319" s="97" t="str">
        <f>IF(TRIM('Ek.3-A'!F1319)&lt;&gt;"","var","yok")</f>
        <v>yok</v>
      </c>
      <c r="M1319" s="5" t="str">
        <f>IF('Ek.3-A'!F1319="", "", IF(VLOOKUP('Ek.3-A'!F1319, Veriler!D:E, 2, 0)=0, "", VLOOKUP('Ek.3-A'!F1319, Veriler!D:E, 2, 0)))</f>
        <v/>
      </c>
      <c r="N1319" s="5" t="str">
        <f>IF('Ek.3-A'!P1319="", "", 'Ek.3-A'!P1319)</f>
        <v/>
      </c>
      <c r="O1319" s="142">
        <f>'Ek.3-A'!S1319</f>
        <v>0</v>
      </c>
      <c r="P1319" s="143" t="str">
        <f>'Ek.3-A'!L1319</f>
        <v/>
      </c>
      <c r="Q1319" s="24" t="str">
        <f>'Ek.3-A'!M1319</f>
        <v/>
      </c>
      <c r="R1319" s="24">
        <f t="shared" si="283"/>
        <v>0</v>
      </c>
      <c r="S1319" s="141" t="str">
        <f t="shared" si="284"/>
        <v>H</v>
      </c>
      <c r="T1319" s="24">
        <f>IF(S1319="E",SUM($R$5:R1319),0)</f>
        <v>0</v>
      </c>
      <c r="U1319" s="143">
        <f t="shared" si="285"/>
        <v>0</v>
      </c>
    </row>
    <row r="1320" spans="1:41" x14ac:dyDescent="0.25">
      <c r="A1320" s="6">
        <v>14.2</v>
      </c>
      <c r="B1320" s="31" t="s">
        <v>90</v>
      </c>
      <c r="D1320" s="87">
        <v>291815001012</v>
      </c>
      <c r="E1320" s="3">
        <v>0.6</v>
      </c>
      <c r="K1320" s="3">
        <f t="shared" si="286"/>
        <v>975</v>
      </c>
      <c r="L1320" s="97" t="str">
        <f>IF(TRIM('Ek.3-A'!F1320)&lt;&gt;"","var","yok")</f>
        <v>yok</v>
      </c>
      <c r="M1320" s="5" t="str">
        <f>IF('Ek.3-A'!F1320="", "", IF(VLOOKUP('Ek.3-A'!F1320, Veriler!D:E, 2, 0)=0, "", VLOOKUP('Ek.3-A'!F1320, Veriler!D:E, 2, 0)))</f>
        <v/>
      </c>
      <c r="N1320" s="5" t="str">
        <f>IF('Ek.3-A'!P1320="", "", 'Ek.3-A'!P1320)</f>
        <v/>
      </c>
      <c r="O1320" s="142">
        <f>'Ek.3-A'!S1320</f>
        <v>0</v>
      </c>
      <c r="P1320" s="143" t="str">
        <f>'Ek.3-A'!L1320</f>
        <v/>
      </c>
      <c r="Q1320" s="24" t="str">
        <f>'Ek.3-A'!M1320</f>
        <v/>
      </c>
      <c r="R1320" s="24">
        <f t="shared" si="283"/>
        <v>0</v>
      </c>
      <c r="S1320" s="141" t="str">
        <f t="shared" si="284"/>
        <v>H</v>
      </c>
      <c r="T1320" s="24">
        <f>IF(S1320="E",SUM($R$5:R1320),0)</f>
        <v>0</v>
      </c>
      <c r="U1320" s="143">
        <f t="shared" si="285"/>
        <v>0</v>
      </c>
    </row>
    <row r="1321" spans="1:41" x14ac:dyDescent="0.25">
      <c r="A1321" s="6">
        <v>14.21</v>
      </c>
      <c r="B1321" s="31" t="s">
        <v>90</v>
      </c>
      <c r="D1321" s="89">
        <v>283090111000</v>
      </c>
      <c r="E1321" s="3">
        <v>0.6</v>
      </c>
      <c r="K1321" s="3">
        <f t="shared" si="286"/>
        <v>976</v>
      </c>
      <c r="L1321" s="97" t="str">
        <f>IF(TRIM('Ek.3-A'!F1321)&lt;&gt;"","var","yok")</f>
        <v>yok</v>
      </c>
      <c r="M1321" s="5" t="str">
        <f>IF('Ek.3-A'!F1321="", "", IF(VLOOKUP('Ek.3-A'!F1321, Veriler!D:E, 2, 0)=0, "", VLOOKUP('Ek.3-A'!F1321, Veriler!D:E, 2, 0)))</f>
        <v/>
      </c>
      <c r="N1321" s="5" t="str">
        <f>IF('Ek.3-A'!P1321="", "", 'Ek.3-A'!P1321)</f>
        <v/>
      </c>
      <c r="O1321" s="142">
        <f>'Ek.3-A'!S1321</f>
        <v>0</v>
      </c>
      <c r="P1321" s="143" t="str">
        <f>'Ek.3-A'!L1321</f>
        <v/>
      </c>
      <c r="Q1321" s="24" t="str">
        <f>'Ek.3-A'!M1321</f>
        <v/>
      </c>
      <c r="R1321" s="24">
        <f t="shared" si="283"/>
        <v>0</v>
      </c>
      <c r="S1321" s="141" t="str">
        <f t="shared" si="284"/>
        <v>H</v>
      </c>
      <c r="T1321" s="24">
        <f>IF(S1321="E",SUM($R$5:R1321),0)</f>
        <v>0</v>
      </c>
      <c r="U1321" s="143">
        <f t="shared" si="285"/>
        <v>0</v>
      </c>
    </row>
    <row r="1322" spans="1:41" x14ac:dyDescent="0.25">
      <c r="A1322" s="6">
        <v>14.22</v>
      </c>
      <c r="B1322" s="31" t="s">
        <v>90</v>
      </c>
      <c r="D1322" s="87">
        <v>261800000000</v>
      </c>
      <c r="E1322" s="3">
        <v>0.6</v>
      </c>
      <c r="K1322" s="3">
        <f t="shared" si="286"/>
        <v>977</v>
      </c>
      <c r="L1322" s="97" t="str">
        <f>IF(TRIM('Ek.3-A'!F1322)&lt;&gt;"","var","yok")</f>
        <v>yok</v>
      </c>
      <c r="M1322" s="5" t="str">
        <f>IF('Ek.3-A'!F1322="", "", IF(VLOOKUP('Ek.3-A'!F1322, Veriler!D:E, 2, 0)=0, "", VLOOKUP('Ek.3-A'!F1322, Veriler!D:E, 2, 0)))</f>
        <v/>
      </c>
      <c r="N1322" s="5" t="str">
        <f>IF('Ek.3-A'!P1322="", "", 'Ek.3-A'!P1322)</f>
        <v/>
      </c>
      <c r="O1322" s="142">
        <f>'Ek.3-A'!S1322</f>
        <v>0</v>
      </c>
      <c r="P1322" s="143" t="str">
        <f>'Ek.3-A'!L1322</f>
        <v/>
      </c>
      <c r="Q1322" s="24" t="str">
        <f>'Ek.3-A'!M1322</f>
        <v/>
      </c>
      <c r="R1322" s="24">
        <f t="shared" si="283"/>
        <v>0</v>
      </c>
      <c r="S1322" s="141" t="str">
        <f t="shared" si="284"/>
        <v>H</v>
      </c>
      <c r="T1322" s="24">
        <f>IF(S1322="E",SUM($R$5:R1322),0)</f>
        <v>0</v>
      </c>
      <c r="U1322" s="143">
        <f t="shared" si="285"/>
        <v>0</v>
      </c>
    </row>
    <row r="1323" spans="1:41" x14ac:dyDescent="0.25">
      <c r="A1323" s="6">
        <v>14.23</v>
      </c>
      <c r="B1323" s="31" t="s">
        <v>90</v>
      </c>
      <c r="D1323" s="89">
        <v>720441910000</v>
      </c>
      <c r="E1323" s="3">
        <v>0.6</v>
      </c>
      <c r="K1323" s="3">
        <f t="shared" si="286"/>
        <v>978</v>
      </c>
      <c r="L1323" s="97" t="str">
        <f>IF(TRIM('Ek.3-A'!F1323)&lt;&gt;"","var","yok")</f>
        <v>yok</v>
      </c>
      <c r="M1323" s="5" t="str">
        <f>IF('Ek.3-A'!F1323="", "", IF(VLOOKUP('Ek.3-A'!F1323, Veriler!D:E, 2, 0)=0, "", VLOOKUP('Ek.3-A'!F1323, Veriler!D:E, 2, 0)))</f>
        <v/>
      </c>
      <c r="N1323" s="5" t="str">
        <f>IF('Ek.3-A'!P1323="", "", 'Ek.3-A'!P1323)</f>
        <v/>
      </c>
      <c r="O1323" s="142">
        <f>'Ek.3-A'!S1323</f>
        <v>0</v>
      </c>
      <c r="P1323" s="143" t="str">
        <f>'Ek.3-A'!L1323</f>
        <v/>
      </c>
      <c r="Q1323" s="24" t="str">
        <f>'Ek.3-A'!M1323</f>
        <v/>
      </c>
      <c r="R1323" s="24">
        <f t="shared" si="283"/>
        <v>0</v>
      </c>
      <c r="S1323" s="141" t="str">
        <f t="shared" si="284"/>
        <v>H</v>
      </c>
      <c r="T1323" s="24">
        <f>IF(S1323="E",SUM($R$5:R1323),0)</f>
        <v>0</v>
      </c>
      <c r="U1323" s="143">
        <f t="shared" si="285"/>
        <v>0</v>
      </c>
    </row>
    <row r="1324" spans="1:41" x14ac:dyDescent="0.25">
      <c r="A1324" s="6">
        <v>14.24</v>
      </c>
      <c r="B1324" s="31" t="s">
        <v>90</v>
      </c>
      <c r="D1324" s="87">
        <v>721410000000</v>
      </c>
      <c r="E1324" s="3">
        <v>0.6</v>
      </c>
      <c r="K1324" s="3">
        <f t="shared" si="286"/>
        <v>979</v>
      </c>
      <c r="L1324" s="97" t="str">
        <f>IF(TRIM('Ek.3-A'!F1324)&lt;&gt;"","var","yok")</f>
        <v>yok</v>
      </c>
      <c r="M1324" s="5" t="str">
        <f>IF('Ek.3-A'!F1324="", "", IF(VLOOKUP('Ek.3-A'!F1324, Veriler!D:E, 2, 0)=0, "", VLOOKUP('Ek.3-A'!F1324, Veriler!D:E, 2, 0)))</f>
        <v/>
      </c>
      <c r="N1324" s="5" t="str">
        <f>IF('Ek.3-A'!P1324="", "", 'Ek.3-A'!P1324)</f>
        <v/>
      </c>
      <c r="O1324" s="142">
        <f>'Ek.3-A'!S1324</f>
        <v>0</v>
      </c>
      <c r="P1324" s="143" t="str">
        <f>'Ek.3-A'!L1324</f>
        <v/>
      </c>
      <c r="Q1324" s="24" t="str">
        <f>'Ek.3-A'!M1324</f>
        <v/>
      </c>
      <c r="R1324" s="24">
        <f t="shared" si="283"/>
        <v>0</v>
      </c>
      <c r="S1324" s="141" t="str">
        <f t="shared" si="284"/>
        <v>H</v>
      </c>
      <c r="T1324" s="24">
        <f>IF(S1324="E",SUM($R$5:R1324),0)</f>
        <v>0</v>
      </c>
      <c r="U1324" s="143">
        <f t="shared" si="285"/>
        <v>0</v>
      </c>
    </row>
    <row r="1325" spans="1:41" x14ac:dyDescent="0.25">
      <c r="A1325" s="6">
        <v>14.25</v>
      </c>
      <c r="B1325" s="31" t="s">
        <v>90</v>
      </c>
      <c r="D1325" s="89">
        <v>721190202111</v>
      </c>
      <c r="E1325" s="3">
        <v>0.6</v>
      </c>
      <c r="K1325" s="3">
        <f t="shared" si="286"/>
        <v>980</v>
      </c>
      <c r="L1325" s="97" t="str">
        <f>IF(TRIM('Ek.3-A'!F1325)&lt;&gt;"","var","yok")</f>
        <v>yok</v>
      </c>
      <c r="M1325" s="5" t="str">
        <f>IF('Ek.3-A'!F1325="", "", IF(VLOOKUP('Ek.3-A'!F1325, Veriler!D:E, 2, 0)=0, "", VLOOKUP('Ek.3-A'!F1325, Veriler!D:E, 2, 0)))</f>
        <v/>
      </c>
      <c r="N1325" s="5" t="str">
        <f>IF('Ek.3-A'!P1325="", "", 'Ek.3-A'!P1325)</f>
        <v/>
      </c>
      <c r="O1325" s="142">
        <f>'Ek.3-A'!S1325</f>
        <v>0</v>
      </c>
      <c r="P1325" s="143" t="str">
        <f>'Ek.3-A'!L1325</f>
        <v/>
      </c>
      <c r="Q1325" s="24" t="str">
        <f>'Ek.3-A'!M1325</f>
        <v/>
      </c>
      <c r="R1325" s="24">
        <f t="shared" si="283"/>
        <v>0</v>
      </c>
      <c r="S1325" s="141" t="str">
        <f t="shared" si="284"/>
        <v>H</v>
      </c>
      <c r="T1325" s="24">
        <f>IF(S1325="E",SUM($R$5:R1325),0)</f>
        <v>0</v>
      </c>
      <c r="U1325" s="143">
        <f t="shared" si="285"/>
        <v>0</v>
      </c>
    </row>
    <row r="1326" spans="1:41" x14ac:dyDescent="0.25">
      <c r="A1326" s="6">
        <v>14.26</v>
      </c>
      <c r="B1326" s="31" t="s">
        <v>90</v>
      </c>
      <c r="D1326" s="87">
        <v>721190201900</v>
      </c>
      <c r="E1326" s="3">
        <v>0.6</v>
      </c>
      <c r="T1326" s="24"/>
      <c r="U1326" s="25"/>
      <c r="AO1326" s="140">
        <f>'Ek.3-A'!L1326</f>
        <v>0</v>
      </c>
    </row>
    <row r="1327" spans="1:41" x14ac:dyDescent="0.25">
      <c r="A1327" s="6">
        <v>14.27</v>
      </c>
      <c r="B1327" s="31" t="s">
        <v>90</v>
      </c>
      <c r="D1327" s="89">
        <v>720890202012</v>
      </c>
      <c r="E1327" s="3">
        <v>0.6</v>
      </c>
      <c r="T1327" s="24"/>
      <c r="U1327" s="25"/>
    </row>
    <row r="1328" spans="1:41" x14ac:dyDescent="0.25">
      <c r="A1328" s="6">
        <v>14.28</v>
      </c>
      <c r="B1328" s="31" t="s">
        <v>90</v>
      </c>
      <c r="D1328" s="87">
        <v>720720809090</v>
      </c>
      <c r="E1328" s="3">
        <v>0.6</v>
      </c>
      <c r="T1328" s="24"/>
      <c r="U1328" s="25"/>
    </row>
    <row r="1329" spans="1:21" x14ac:dyDescent="0.25">
      <c r="A1329" s="6">
        <v>14.29</v>
      </c>
      <c r="B1329" s="31" t="s">
        <v>90</v>
      </c>
      <c r="D1329" s="89">
        <v>720720801090</v>
      </c>
      <c r="E1329" s="3">
        <v>0.6</v>
      </c>
      <c r="T1329" s="24"/>
      <c r="U1329" s="25"/>
    </row>
    <row r="1330" spans="1:21" x14ac:dyDescent="0.25">
      <c r="A1330" s="6">
        <v>14.3</v>
      </c>
      <c r="B1330" s="31" t="s">
        <v>90</v>
      </c>
      <c r="D1330" s="87">
        <v>720719800090</v>
      </c>
      <c r="E1330" s="3">
        <v>0.6</v>
      </c>
      <c r="T1330" s="24"/>
      <c r="U1330" s="25"/>
    </row>
    <row r="1331" spans="1:21" x14ac:dyDescent="0.25">
      <c r="A1331" s="6">
        <v>14.31</v>
      </c>
      <c r="B1331" s="31" t="s">
        <v>90</v>
      </c>
      <c r="D1331" s="89">
        <v>721070809019</v>
      </c>
      <c r="E1331" s="3">
        <v>0.6</v>
      </c>
      <c r="T1331" s="24"/>
      <c r="U1331" s="25"/>
    </row>
    <row r="1332" spans="1:21" x14ac:dyDescent="0.25">
      <c r="A1332" s="6">
        <v>14.32</v>
      </c>
      <c r="B1332" s="31" t="s">
        <v>90</v>
      </c>
      <c r="D1332" s="87">
        <v>721070801019</v>
      </c>
      <c r="E1332" s="3">
        <v>0.6</v>
      </c>
      <c r="T1332" s="24"/>
      <c r="U1332" s="25"/>
    </row>
    <row r="1333" spans="1:21" x14ac:dyDescent="0.25">
      <c r="A1333" s="6">
        <v>14.33</v>
      </c>
      <c r="B1333" s="31" t="s">
        <v>90</v>
      </c>
      <c r="D1333" s="89">
        <v>721090309019</v>
      </c>
      <c r="E1333" s="3">
        <v>0.6</v>
      </c>
      <c r="T1333" s="24"/>
      <c r="U1333" s="25"/>
    </row>
    <row r="1334" spans="1:21" x14ac:dyDescent="0.25">
      <c r="A1334" s="6">
        <v>14.34</v>
      </c>
      <c r="B1334" s="31" t="s">
        <v>90</v>
      </c>
      <c r="D1334" s="87">
        <v>721190802112</v>
      </c>
      <c r="E1334" s="3">
        <v>0.6</v>
      </c>
      <c r="T1334" s="24"/>
      <c r="U1334" s="25"/>
    </row>
    <row r="1335" spans="1:21" x14ac:dyDescent="0.25">
      <c r="A1335" s="6">
        <v>14.35</v>
      </c>
      <c r="B1335" s="31" t="s">
        <v>90</v>
      </c>
      <c r="D1335" s="89">
        <v>721190802113</v>
      </c>
      <c r="E1335" s="3">
        <v>0.6</v>
      </c>
      <c r="K1335" s="3">
        <f>K1325+1</f>
        <v>981</v>
      </c>
      <c r="L1335" s="97" t="str">
        <f>IF(TRIM('Ek.3-A'!F1335)&lt;&gt;"","var","yok")</f>
        <v>yok</v>
      </c>
      <c r="M1335" s="5" t="str">
        <f>IF('Ek.3-A'!F1335="", "", IF(VLOOKUP('Ek.3-A'!F1335, Veriler!D:E, 2, 0)=0, "", VLOOKUP('Ek.3-A'!F1335, Veriler!D:E, 2, 0)))</f>
        <v/>
      </c>
      <c r="N1335" s="5" t="str">
        <f>IF('Ek.3-A'!P1335="", "", 'Ek.3-A'!P1335)</f>
        <v/>
      </c>
      <c r="O1335" s="142">
        <f>'Ek.3-A'!S1335</f>
        <v>0</v>
      </c>
      <c r="P1335" s="143" t="str">
        <f>'Ek.3-A'!L1335</f>
        <v/>
      </c>
      <c r="Q1335" s="24" t="str">
        <f>'Ek.3-A'!M1335</f>
        <v/>
      </c>
      <c r="R1335" s="24">
        <f t="shared" ref="R1335:R1348" si="287">IF(L1335="var",0,IF(Q1335&lt;=0.005,Q1335,0))</f>
        <v>0</v>
      </c>
      <c r="S1335" s="141" t="str">
        <f t="shared" ref="S1335:S1348" si="288">IF(Q1335&lt;=0.005,"E","H")</f>
        <v>H</v>
      </c>
      <c r="T1335" s="24">
        <f>IF(S1335="E",SUM($R$5:R1335),0)</f>
        <v>0</v>
      </c>
      <c r="U1335" s="143">
        <f t="shared" ref="U1335:U1348" si="289">IF(T1335&lt;=0.1, O1335, IF(R1335&gt;$G$2, R1335*O1335, $G$2*O1335))</f>
        <v>0</v>
      </c>
    </row>
    <row r="1336" spans="1:21" x14ac:dyDescent="0.25">
      <c r="A1336" s="6">
        <v>14.36</v>
      </c>
      <c r="B1336" s="31" t="s">
        <v>90</v>
      </c>
      <c r="D1336" s="87">
        <v>721090409011</v>
      </c>
      <c r="E1336" s="3">
        <v>0.6</v>
      </c>
      <c r="K1336" s="3">
        <f t="shared" ref="K1336:K1348" si="290">K1335+1</f>
        <v>982</v>
      </c>
      <c r="L1336" s="97" t="str">
        <f>IF(TRIM('Ek.3-A'!F1336)&lt;&gt;"","var","yok")</f>
        <v>yok</v>
      </c>
      <c r="M1336" s="5" t="str">
        <f>IF('Ek.3-A'!F1336="", "", IF(VLOOKUP('Ek.3-A'!F1336, Veriler!D:E, 2, 0)=0, "", VLOOKUP('Ek.3-A'!F1336, Veriler!D:E, 2, 0)))</f>
        <v/>
      </c>
      <c r="N1336" s="5" t="str">
        <f>IF('Ek.3-A'!P1336="", "", 'Ek.3-A'!P1336)</f>
        <v/>
      </c>
      <c r="O1336" s="142">
        <f>'Ek.3-A'!S1336</f>
        <v>0</v>
      </c>
      <c r="P1336" s="143" t="str">
        <f>'Ek.3-A'!L1336</f>
        <v/>
      </c>
      <c r="Q1336" s="24" t="str">
        <f>'Ek.3-A'!M1336</f>
        <v/>
      </c>
      <c r="R1336" s="24">
        <f t="shared" si="287"/>
        <v>0</v>
      </c>
      <c r="S1336" s="141" t="str">
        <f t="shared" si="288"/>
        <v>H</v>
      </c>
      <c r="T1336" s="24">
        <f>IF(S1336="E",SUM($R$5:R1336),0)</f>
        <v>0</v>
      </c>
      <c r="U1336" s="143">
        <f t="shared" si="289"/>
        <v>0</v>
      </c>
    </row>
    <row r="1337" spans="1:21" x14ac:dyDescent="0.25">
      <c r="A1337" s="6">
        <v>14.37</v>
      </c>
      <c r="B1337" s="31" t="s">
        <v>90</v>
      </c>
      <c r="D1337" s="89">
        <v>721090309011</v>
      </c>
      <c r="E1337" s="3">
        <v>0.6</v>
      </c>
      <c r="K1337" s="3">
        <f t="shared" si="290"/>
        <v>983</v>
      </c>
      <c r="L1337" s="97" t="str">
        <f>IF(TRIM('Ek.3-A'!F1337)&lt;&gt;"","var","yok")</f>
        <v>yok</v>
      </c>
      <c r="M1337" s="5" t="str">
        <f>IF('Ek.3-A'!F1337="", "", IF(VLOOKUP('Ek.3-A'!F1337, Veriler!D:E, 2, 0)=0, "", VLOOKUP('Ek.3-A'!F1337, Veriler!D:E, 2, 0)))</f>
        <v/>
      </c>
      <c r="N1337" s="5" t="str">
        <f>IF('Ek.3-A'!P1337="", "", 'Ek.3-A'!P1337)</f>
        <v/>
      </c>
      <c r="O1337" s="142">
        <f>'Ek.3-A'!S1337</f>
        <v>0</v>
      </c>
      <c r="P1337" s="143" t="str">
        <f>'Ek.3-A'!L1337</f>
        <v/>
      </c>
      <c r="Q1337" s="24" t="str">
        <f>'Ek.3-A'!M1337</f>
        <v/>
      </c>
      <c r="R1337" s="24">
        <f t="shared" si="287"/>
        <v>0</v>
      </c>
      <c r="S1337" s="141" t="str">
        <f t="shared" si="288"/>
        <v>H</v>
      </c>
      <c r="T1337" s="24">
        <f>IF(S1337="E",SUM($R$5:R1337),0)</f>
        <v>0</v>
      </c>
      <c r="U1337" s="143">
        <f t="shared" si="289"/>
        <v>0</v>
      </c>
    </row>
    <row r="1338" spans="1:21" x14ac:dyDescent="0.25">
      <c r="A1338" s="6">
        <v>14.38</v>
      </c>
      <c r="B1338" s="31" t="s">
        <v>90</v>
      </c>
      <c r="D1338" s="87">
        <v>721090301011</v>
      </c>
      <c r="E1338" s="3">
        <v>0.6</v>
      </c>
      <c r="K1338" s="3">
        <f t="shared" si="290"/>
        <v>984</v>
      </c>
      <c r="L1338" s="97" t="str">
        <f>IF(TRIM('Ek.3-A'!F1338)&lt;&gt;"","var","yok")</f>
        <v>yok</v>
      </c>
      <c r="M1338" s="5" t="str">
        <f>IF('Ek.3-A'!F1338="", "", IF(VLOOKUP('Ek.3-A'!F1338, Veriler!D:E, 2, 0)=0, "", VLOOKUP('Ek.3-A'!F1338, Veriler!D:E, 2, 0)))</f>
        <v/>
      </c>
      <c r="N1338" s="5" t="str">
        <f>IF('Ek.3-A'!P1338="", "", 'Ek.3-A'!P1338)</f>
        <v/>
      </c>
      <c r="O1338" s="142">
        <f>'Ek.3-A'!S1338</f>
        <v>0</v>
      </c>
      <c r="P1338" s="143" t="str">
        <f>'Ek.3-A'!L1338</f>
        <v/>
      </c>
      <c r="Q1338" s="24" t="str">
        <f>'Ek.3-A'!M1338</f>
        <v/>
      </c>
      <c r="R1338" s="24">
        <f t="shared" si="287"/>
        <v>0</v>
      </c>
      <c r="S1338" s="141" t="str">
        <f t="shared" si="288"/>
        <v>H</v>
      </c>
      <c r="T1338" s="24">
        <f>IF(S1338="E",SUM($R$5:R1338),0)</f>
        <v>0</v>
      </c>
      <c r="U1338" s="143">
        <f t="shared" si="289"/>
        <v>0</v>
      </c>
    </row>
    <row r="1339" spans="1:21" x14ac:dyDescent="0.25">
      <c r="A1339" s="6">
        <v>14.39</v>
      </c>
      <c r="B1339" s="31" t="s">
        <v>90</v>
      </c>
      <c r="D1339" s="89">
        <v>721190801100</v>
      </c>
      <c r="E1339" s="3">
        <v>0.6</v>
      </c>
      <c r="K1339" s="3">
        <f t="shared" si="290"/>
        <v>985</v>
      </c>
      <c r="L1339" s="97" t="str">
        <f>IF(TRIM('Ek.3-A'!F1339)&lt;&gt;"","var","yok")</f>
        <v>yok</v>
      </c>
      <c r="M1339" s="5" t="str">
        <f>IF('Ek.3-A'!F1339="", "", IF(VLOOKUP('Ek.3-A'!F1339, Veriler!D:E, 2, 0)=0, "", VLOOKUP('Ek.3-A'!F1339, Veriler!D:E, 2, 0)))</f>
        <v/>
      </c>
      <c r="N1339" s="5" t="str">
        <f>IF('Ek.3-A'!P1339="", "", 'Ek.3-A'!P1339)</f>
        <v/>
      </c>
      <c r="O1339" s="142">
        <f>'Ek.3-A'!S1339</f>
        <v>0</v>
      </c>
      <c r="P1339" s="143" t="str">
        <f>'Ek.3-A'!L1339</f>
        <v/>
      </c>
      <c r="Q1339" s="24" t="str">
        <f>'Ek.3-A'!M1339</f>
        <v/>
      </c>
      <c r="R1339" s="24">
        <f t="shared" si="287"/>
        <v>0</v>
      </c>
      <c r="S1339" s="141" t="str">
        <f t="shared" si="288"/>
        <v>H</v>
      </c>
      <c r="T1339" s="24">
        <f>IF(S1339="E",SUM($R$5:R1339),0)</f>
        <v>0</v>
      </c>
      <c r="U1339" s="143">
        <f t="shared" si="289"/>
        <v>0</v>
      </c>
    </row>
    <row r="1340" spans="1:21" x14ac:dyDescent="0.25">
      <c r="A1340" s="6">
        <v>14.4</v>
      </c>
      <c r="B1340" s="31" t="s">
        <v>90</v>
      </c>
      <c r="D1340" s="87">
        <v>720851201019</v>
      </c>
      <c r="E1340" s="3">
        <v>0.6</v>
      </c>
      <c r="K1340" s="3">
        <f t="shared" si="290"/>
        <v>986</v>
      </c>
      <c r="L1340" s="97" t="str">
        <f>IF(TRIM('Ek.3-A'!F1340)&lt;&gt;"","var","yok")</f>
        <v>yok</v>
      </c>
      <c r="M1340" s="5" t="str">
        <f>IF('Ek.3-A'!F1340="", "", IF(VLOOKUP('Ek.3-A'!F1340, Veriler!D:E, 2, 0)=0, "", VLOOKUP('Ek.3-A'!F1340, Veriler!D:E, 2, 0)))</f>
        <v/>
      </c>
      <c r="N1340" s="5" t="str">
        <f>IF('Ek.3-A'!P1340="", "", 'Ek.3-A'!P1340)</f>
        <v/>
      </c>
      <c r="O1340" s="142">
        <f>'Ek.3-A'!S1340</f>
        <v>0</v>
      </c>
      <c r="P1340" s="143" t="str">
        <f>'Ek.3-A'!L1340</f>
        <v/>
      </c>
      <c r="Q1340" s="24" t="str">
        <f>'Ek.3-A'!M1340</f>
        <v/>
      </c>
      <c r="R1340" s="24">
        <f t="shared" si="287"/>
        <v>0</v>
      </c>
      <c r="S1340" s="141" t="str">
        <f t="shared" si="288"/>
        <v>H</v>
      </c>
      <c r="T1340" s="24">
        <f>IF(S1340="E",SUM($R$5:R1340),0)</f>
        <v>0</v>
      </c>
      <c r="U1340" s="143">
        <f t="shared" si="289"/>
        <v>0</v>
      </c>
    </row>
    <row r="1341" spans="1:21" x14ac:dyDescent="0.25">
      <c r="A1341" s="6">
        <v>14.41</v>
      </c>
      <c r="B1341" s="31" t="s">
        <v>90</v>
      </c>
      <c r="D1341" s="89">
        <v>720890802012</v>
      </c>
      <c r="E1341" s="3">
        <v>0.6</v>
      </c>
      <c r="K1341" s="3">
        <f t="shared" si="290"/>
        <v>987</v>
      </c>
      <c r="L1341" s="97" t="str">
        <f>IF(TRIM('Ek.3-A'!F1341)&lt;&gt;"","var","yok")</f>
        <v>yok</v>
      </c>
      <c r="M1341" s="5" t="str">
        <f>IF('Ek.3-A'!F1341="", "", IF(VLOOKUP('Ek.3-A'!F1341, Veriler!D:E, 2, 0)=0, "", VLOOKUP('Ek.3-A'!F1341, Veriler!D:E, 2, 0)))</f>
        <v/>
      </c>
      <c r="N1341" s="5" t="str">
        <f>IF('Ek.3-A'!P1341="", "", 'Ek.3-A'!P1341)</f>
        <v/>
      </c>
      <c r="O1341" s="142">
        <f>'Ek.3-A'!S1341</f>
        <v>0</v>
      </c>
      <c r="P1341" s="143" t="str">
        <f>'Ek.3-A'!L1341</f>
        <v/>
      </c>
      <c r="Q1341" s="24" t="str">
        <f>'Ek.3-A'!M1341</f>
        <v/>
      </c>
      <c r="R1341" s="24">
        <f t="shared" si="287"/>
        <v>0</v>
      </c>
      <c r="S1341" s="141" t="str">
        <f t="shared" si="288"/>
        <v>H</v>
      </c>
      <c r="T1341" s="24">
        <f>IF(S1341="E",SUM($R$5:R1341),0)</f>
        <v>0</v>
      </c>
      <c r="U1341" s="143">
        <f t="shared" si="289"/>
        <v>0</v>
      </c>
    </row>
    <row r="1342" spans="1:21" x14ac:dyDescent="0.25">
      <c r="A1342" s="6">
        <v>14.42</v>
      </c>
      <c r="B1342" s="31" t="s">
        <v>90</v>
      </c>
      <c r="D1342" s="87">
        <v>720890801012</v>
      </c>
      <c r="E1342" s="3">
        <v>0.6</v>
      </c>
      <c r="K1342" s="3">
        <f t="shared" si="290"/>
        <v>988</v>
      </c>
      <c r="L1342" s="97" t="str">
        <f>IF(TRIM('Ek.3-A'!F1342)&lt;&gt;"","var","yok")</f>
        <v>yok</v>
      </c>
      <c r="M1342" s="5" t="str">
        <f>IF('Ek.3-A'!F1342="", "", IF(VLOOKUP('Ek.3-A'!F1342, Veriler!D:E, 2, 0)=0, "", VLOOKUP('Ek.3-A'!F1342, Veriler!D:E, 2, 0)))</f>
        <v/>
      </c>
      <c r="N1342" s="5" t="str">
        <f>IF('Ek.3-A'!P1342="", "", 'Ek.3-A'!P1342)</f>
        <v/>
      </c>
      <c r="O1342" s="142">
        <f>'Ek.3-A'!S1342</f>
        <v>0</v>
      </c>
      <c r="P1342" s="143" t="str">
        <f>'Ek.3-A'!L1342</f>
        <v/>
      </c>
      <c r="Q1342" s="24" t="str">
        <f>'Ek.3-A'!M1342</f>
        <v/>
      </c>
      <c r="R1342" s="24">
        <f t="shared" si="287"/>
        <v>0</v>
      </c>
      <c r="S1342" s="141" t="str">
        <f t="shared" si="288"/>
        <v>H</v>
      </c>
      <c r="T1342" s="24">
        <f>IF(S1342="E",SUM($R$5:R1342),0)</f>
        <v>0</v>
      </c>
      <c r="U1342" s="143">
        <f t="shared" si="289"/>
        <v>0</v>
      </c>
    </row>
    <row r="1343" spans="1:21" x14ac:dyDescent="0.25">
      <c r="A1343" s="6">
        <v>14.43</v>
      </c>
      <c r="B1343" s="31" t="s">
        <v>90</v>
      </c>
      <c r="D1343" s="89">
        <v>721633109000</v>
      </c>
      <c r="E1343" s="3">
        <v>0.6</v>
      </c>
      <c r="K1343" s="3">
        <f t="shared" si="290"/>
        <v>989</v>
      </c>
      <c r="L1343" s="97" t="str">
        <f>IF(TRIM('Ek.3-A'!F1343)&lt;&gt;"","var","yok")</f>
        <v>yok</v>
      </c>
      <c r="M1343" s="5" t="str">
        <f>IF('Ek.3-A'!F1343="", "", IF(VLOOKUP('Ek.3-A'!F1343, Veriler!D:E, 2, 0)=0, "", VLOOKUP('Ek.3-A'!F1343, Veriler!D:E, 2, 0)))</f>
        <v/>
      </c>
      <c r="N1343" s="5" t="str">
        <f>IF('Ek.3-A'!P1343="", "", 'Ek.3-A'!P1343)</f>
        <v/>
      </c>
      <c r="O1343" s="142">
        <f>'Ek.3-A'!S1343</f>
        <v>0</v>
      </c>
      <c r="P1343" s="143" t="str">
        <f>'Ek.3-A'!L1343</f>
        <v/>
      </c>
      <c r="Q1343" s="24" t="str">
        <f>'Ek.3-A'!M1343</f>
        <v/>
      </c>
      <c r="R1343" s="24">
        <f t="shared" si="287"/>
        <v>0</v>
      </c>
      <c r="S1343" s="141" t="str">
        <f t="shared" si="288"/>
        <v>H</v>
      </c>
      <c r="T1343" s="24">
        <f>IF(S1343="E",SUM($R$5:R1343),0)</f>
        <v>0</v>
      </c>
      <c r="U1343" s="143">
        <f t="shared" si="289"/>
        <v>0</v>
      </c>
    </row>
    <row r="1344" spans="1:21" x14ac:dyDescent="0.25">
      <c r="A1344" s="6">
        <v>14.44</v>
      </c>
      <c r="B1344" s="31" t="s">
        <v>90</v>
      </c>
      <c r="D1344" s="87">
        <v>721633101000</v>
      </c>
      <c r="E1344" s="3">
        <v>0.6</v>
      </c>
      <c r="K1344" s="3">
        <f t="shared" si="290"/>
        <v>990</v>
      </c>
      <c r="L1344" s="97" t="str">
        <f>IF(TRIM('Ek.3-A'!F1344)&lt;&gt;"","var","yok")</f>
        <v>yok</v>
      </c>
      <c r="M1344" s="5" t="str">
        <f>IF('Ek.3-A'!F1344="", "", IF(VLOOKUP('Ek.3-A'!F1344, Veriler!D:E, 2, 0)=0, "", VLOOKUP('Ek.3-A'!F1344, Veriler!D:E, 2, 0)))</f>
        <v/>
      </c>
      <c r="N1344" s="5" t="str">
        <f>IF('Ek.3-A'!P1344="", "", 'Ek.3-A'!P1344)</f>
        <v/>
      </c>
      <c r="O1344" s="142">
        <f>'Ek.3-A'!S1344</f>
        <v>0</v>
      </c>
      <c r="P1344" s="143" t="str">
        <f>'Ek.3-A'!L1344</f>
        <v/>
      </c>
      <c r="Q1344" s="24" t="str">
        <f>'Ek.3-A'!M1344</f>
        <v/>
      </c>
      <c r="R1344" s="24">
        <f t="shared" si="287"/>
        <v>0</v>
      </c>
      <c r="S1344" s="141" t="str">
        <f t="shared" si="288"/>
        <v>H</v>
      </c>
      <c r="T1344" s="24">
        <f>IF(S1344="E",SUM($R$5:R1344),0)</f>
        <v>0</v>
      </c>
      <c r="U1344" s="143">
        <f t="shared" si="289"/>
        <v>0</v>
      </c>
    </row>
    <row r="1345" spans="1:21" x14ac:dyDescent="0.25">
      <c r="A1345" s="6">
        <v>14.45</v>
      </c>
      <c r="B1345" s="31" t="s">
        <v>90</v>
      </c>
      <c r="D1345" s="89">
        <v>721633901000</v>
      </c>
      <c r="E1345" s="3">
        <v>0.6</v>
      </c>
      <c r="K1345" s="3">
        <f t="shared" si="290"/>
        <v>991</v>
      </c>
      <c r="L1345" s="97" t="str">
        <f>IF(TRIM('Ek.3-A'!F1345)&lt;&gt;"","var","yok")</f>
        <v>yok</v>
      </c>
      <c r="M1345" s="5" t="str">
        <f>IF('Ek.3-A'!F1345="", "", IF(VLOOKUP('Ek.3-A'!F1345, Veriler!D:E, 2, 0)=0, "", VLOOKUP('Ek.3-A'!F1345, Veriler!D:E, 2, 0)))</f>
        <v/>
      </c>
      <c r="N1345" s="5" t="str">
        <f>IF('Ek.3-A'!P1345="", "", 'Ek.3-A'!P1345)</f>
        <v/>
      </c>
      <c r="O1345" s="142">
        <f>'Ek.3-A'!S1345</f>
        <v>0</v>
      </c>
      <c r="P1345" s="143" t="str">
        <f>'Ek.3-A'!L1345</f>
        <v/>
      </c>
      <c r="Q1345" s="24" t="str">
        <f>'Ek.3-A'!M1345</f>
        <v/>
      </c>
      <c r="R1345" s="24">
        <f t="shared" si="287"/>
        <v>0</v>
      </c>
      <c r="S1345" s="141" t="str">
        <f t="shared" si="288"/>
        <v>H</v>
      </c>
      <c r="T1345" s="24">
        <f>IF(S1345="E",SUM($R$5:R1345),0)</f>
        <v>0</v>
      </c>
      <c r="U1345" s="143">
        <f t="shared" si="289"/>
        <v>0</v>
      </c>
    </row>
    <row r="1346" spans="1:21" x14ac:dyDescent="0.25">
      <c r="A1346" s="6">
        <v>14.46</v>
      </c>
      <c r="B1346" s="31" t="s">
        <v>90</v>
      </c>
      <c r="D1346" s="87">
        <v>721119001000</v>
      </c>
      <c r="E1346" s="3">
        <v>0.6</v>
      </c>
      <c r="K1346" s="3">
        <f t="shared" si="290"/>
        <v>992</v>
      </c>
      <c r="L1346" s="97" t="str">
        <f>IF(TRIM('Ek.3-A'!F1346)&lt;&gt;"","var","yok")</f>
        <v>yok</v>
      </c>
      <c r="M1346" s="5" t="str">
        <f>IF('Ek.3-A'!F1346="", "", IF(VLOOKUP('Ek.3-A'!F1346, Veriler!D:E, 2, 0)=0, "", VLOOKUP('Ek.3-A'!F1346, Veriler!D:E, 2, 0)))</f>
        <v/>
      </c>
      <c r="N1346" s="5" t="str">
        <f>IF('Ek.3-A'!P1346="", "", 'Ek.3-A'!P1346)</f>
        <v/>
      </c>
      <c r="O1346" s="142">
        <f>'Ek.3-A'!S1346</f>
        <v>0</v>
      </c>
      <c r="P1346" s="143" t="str">
        <f>'Ek.3-A'!L1346</f>
        <v/>
      </c>
      <c r="Q1346" s="24" t="str">
        <f>'Ek.3-A'!M1346</f>
        <v/>
      </c>
      <c r="R1346" s="24">
        <f t="shared" si="287"/>
        <v>0</v>
      </c>
      <c r="S1346" s="141" t="str">
        <f t="shared" si="288"/>
        <v>H</v>
      </c>
      <c r="T1346" s="24">
        <f>IF(S1346="E",SUM($R$5:R1346),0)</f>
        <v>0</v>
      </c>
      <c r="U1346" s="143">
        <f t="shared" si="289"/>
        <v>0</v>
      </c>
    </row>
    <row r="1347" spans="1:21" x14ac:dyDescent="0.25">
      <c r="A1347" s="6">
        <v>14.47</v>
      </c>
      <c r="B1347" s="31" t="s">
        <v>90</v>
      </c>
      <c r="D1347" s="89">
        <v>721114001000</v>
      </c>
      <c r="E1347" s="3">
        <v>0.6</v>
      </c>
      <c r="K1347" s="3">
        <f t="shared" si="290"/>
        <v>993</v>
      </c>
      <c r="L1347" s="97" t="str">
        <f>IF(TRIM('Ek.3-A'!F1347)&lt;&gt;"","var","yok")</f>
        <v>yok</v>
      </c>
      <c r="M1347" s="5" t="str">
        <f>IF('Ek.3-A'!F1347="", "", IF(VLOOKUP('Ek.3-A'!F1347, Veriler!D:E, 2, 0)=0, "", VLOOKUP('Ek.3-A'!F1347, Veriler!D:E, 2, 0)))</f>
        <v/>
      </c>
      <c r="N1347" s="5" t="str">
        <f>IF('Ek.3-A'!P1347="", "", 'Ek.3-A'!P1347)</f>
        <v/>
      </c>
      <c r="O1347" s="142">
        <f>'Ek.3-A'!S1347</f>
        <v>0</v>
      </c>
      <c r="P1347" s="143" t="str">
        <f>'Ek.3-A'!L1347</f>
        <v/>
      </c>
      <c r="Q1347" s="24" t="str">
        <f>'Ek.3-A'!M1347</f>
        <v/>
      </c>
      <c r="R1347" s="24">
        <f t="shared" si="287"/>
        <v>0</v>
      </c>
      <c r="S1347" s="141" t="str">
        <f t="shared" si="288"/>
        <v>H</v>
      </c>
      <c r="T1347" s="24">
        <f>IF(S1347="E",SUM($R$5:R1347),0)</f>
        <v>0</v>
      </c>
      <c r="U1347" s="143">
        <f t="shared" si="289"/>
        <v>0</v>
      </c>
    </row>
    <row r="1348" spans="1:21" x14ac:dyDescent="0.25">
      <c r="A1348" s="6">
        <v>14.48</v>
      </c>
      <c r="B1348" s="31" t="s">
        <v>90</v>
      </c>
      <c r="D1348" s="87">
        <v>721119005000</v>
      </c>
      <c r="E1348" s="3">
        <v>0.6</v>
      </c>
      <c r="K1348" s="3">
        <f t="shared" si="290"/>
        <v>994</v>
      </c>
      <c r="L1348" s="97" t="str">
        <f>IF(TRIM('Ek.3-A'!F1348)&lt;&gt;"","var","yok")</f>
        <v>yok</v>
      </c>
      <c r="M1348" s="5" t="str">
        <f>IF('Ek.3-A'!F1348="", "", IF(VLOOKUP('Ek.3-A'!F1348, Veriler!D:E, 2, 0)=0, "", VLOOKUP('Ek.3-A'!F1348, Veriler!D:E, 2, 0)))</f>
        <v/>
      </c>
      <c r="N1348" s="5" t="str">
        <f>IF('Ek.3-A'!P1348="", "", 'Ek.3-A'!P1348)</f>
        <v/>
      </c>
      <c r="O1348" s="142">
        <f>'Ek.3-A'!S1348</f>
        <v>0</v>
      </c>
      <c r="P1348" s="143" t="str">
        <f>'Ek.3-A'!L1348</f>
        <v/>
      </c>
      <c r="Q1348" s="24" t="str">
        <f>'Ek.3-A'!M1348</f>
        <v/>
      </c>
      <c r="R1348" s="24">
        <f t="shared" si="287"/>
        <v>0</v>
      </c>
      <c r="S1348" s="141" t="str">
        <f t="shared" si="288"/>
        <v>H</v>
      </c>
      <c r="T1348" s="24">
        <f>IF(S1348="E",SUM($R$5:R1348),0)</f>
        <v>0</v>
      </c>
      <c r="U1348" s="143">
        <f t="shared" si="289"/>
        <v>0</v>
      </c>
    </row>
    <row r="1349" spans="1:21" x14ac:dyDescent="0.25">
      <c r="A1349" s="6">
        <v>14.49</v>
      </c>
      <c r="B1349" s="31" t="s">
        <v>90</v>
      </c>
      <c r="D1349" s="89">
        <v>721114005000</v>
      </c>
      <c r="E1349" s="3">
        <v>0.6</v>
      </c>
      <c r="L1349" s="97"/>
      <c r="M1349" s="5"/>
      <c r="N1349" s="5"/>
      <c r="O1349" s="5"/>
      <c r="Q1349" s="23"/>
      <c r="T1349" s="24"/>
      <c r="U1349" s="25"/>
    </row>
    <row r="1350" spans="1:21" x14ac:dyDescent="0.25">
      <c r="A1350" s="6">
        <v>14.5</v>
      </c>
      <c r="B1350" s="31" t="s">
        <v>90</v>
      </c>
      <c r="D1350" s="87">
        <v>721114002911</v>
      </c>
      <c r="E1350" s="3">
        <v>0.6</v>
      </c>
      <c r="K1350" s="3">
        <f>K1348+1</f>
        <v>995</v>
      </c>
      <c r="L1350" s="97" t="str">
        <f>IF(TRIM('Ek.3-A'!F1350)&lt;&gt;"","var","yok")</f>
        <v>yok</v>
      </c>
      <c r="M1350" s="5" t="str">
        <f>IF('Ek.3-A'!F1350="", "", IF(VLOOKUP('Ek.3-A'!F1350, Veriler!D:E, 2, 0)=0, "", VLOOKUP('Ek.3-A'!F1350, Veriler!D:E, 2, 0)))</f>
        <v/>
      </c>
      <c r="N1350" s="5" t="str">
        <f>IF('Ek.3-A'!P1350="", "", 'Ek.3-A'!P1350)</f>
        <v/>
      </c>
      <c r="O1350" s="142">
        <f>'Ek.3-A'!S1350</f>
        <v>0</v>
      </c>
      <c r="P1350" s="143" t="str">
        <f>'Ek.3-A'!L1350</f>
        <v/>
      </c>
      <c r="Q1350" s="24" t="str">
        <f>'Ek.3-A'!M1350</f>
        <v/>
      </c>
      <c r="R1350" s="24">
        <f t="shared" ref="R1350:R1363" si="291">IF(L1350="var",0,IF(Q1350&lt;=0.005,Q1350,0))</f>
        <v>0</v>
      </c>
      <c r="S1350" s="141" t="str">
        <f t="shared" ref="S1350:S1363" si="292">IF(Q1350&lt;=0.005,"E","H")</f>
        <v>H</v>
      </c>
      <c r="T1350" s="24">
        <f>IF(S1350="E",SUM($R$5:R1350),0)</f>
        <v>0</v>
      </c>
      <c r="U1350" s="143">
        <f t="shared" ref="U1350:U1363" si="293">IF(T1350&lt;=0.1, O1350, IF(R1350&gt;$G$2, R1350*O1350, $G$2*O1350))</f>
        <v>0</v>
      </c>
    </row>
    <row r="1351" spans="1:21" x14ac:dyDescent="0.25">
      <c r="A1351" s="6">
        <v>14.51</v>
      </c>
      <c r="B1351" s="31" t="s">
        <v>90</v>
      </c>
      <c r="D1351" s="89">
        <v>721114002912</v>
      </c>
      <c r="E1351" s="3">
        <v>0.6</v>
      </c>
      <c r="K1351" s="3">
        <f t="shared" ref="K1351:K1363" si="294">K1350+1</f>
        <v>996</v>
      </c>
      <c r="L1351" s="97" t="str">
        <f>IF(TRIM('Ek.3-A'!F1351)&lt;&gt;"","var","yok")</f>
        <v>yok</v>
      </c>
      <c r="M1351" s="5" t="str">
        <f>IF('Ek.3-A'!F1351="", "", IF(VLOOKUP('Ek.3-A'!F1351, Veriler!D:E, 2, 0)=0, "", VLOOKUP('Ek.3-A'!F1351, Veriler!D:E, 2, 0)))</f>
        <v/>
      </c>
      <c r="N1351" s="5" t="str">
        <f>IF('Ek.3-A'!P1351="", "", 'Ek.3-A'!P1351)</f>
        <v/>
      </c>
      <c r="O1351" s="142">
        <f>'Ek.3-A'!S1351</f>
        <v>0</v>
      </c>
      <c r="P1351" s="143" t="str">
        <f>'Ek.3-A'!L1351</f>
        <v/>
      </c>
      <c r="Q1351" s="24" t="str">
        <f>'Ek.3-A'!M1351</f>
        <v/>
      </c>
      <c r="R1351" s="24">
        <f t="shared" si="291"/>
        <v>0</v>
      </c>
      <c r="S1351" s="141" t="str">
        <f t="shared" si="292"/>
        <v>H</v>
      </c>
      <c r="T1351" s="24">
        <f>IF(S1351="E",SUM($R$5:R1351),0)</f>
        <v>0</v>
      </c>
      <c r="U1351" s="143">
        <f t="shared" si="293"/>
        <v>0</v>
      </c>
    </row>
    <row r="1352" spans="1:21" x14ac:dyDescent="0.25">
      <c r="A1352" s="6">
        <v>14.52</v>
      </c>
      <c r="B1352" s="31" t="s">
        <v>90</v>
      </c>
      <c r="D1352" s="87">
        <v>721114002112</v>
      </c>
      <c r="E1352" s="3">
        <v>0.6</v>
      </c>
      <c r="K1352" s="3">
        <f t="shared" si="294"/>
        <v>997</v>
      </c>
      <c r="L1352" s="97" t="str">
        <f>IF(TRIM('Ek.3-A'!F1352)&lt;&gt;"","var","yok")</f>
        <v>yok</v>
      </c>
      <c r="M1352" s="5" t="str">
        <f>IF('Ek.3-A'!F1352="", "", IF(VLOOKUP('Ek.3-A'!F1352, Veriler!D:E, 2, 0)=0, "", VLOOKUP('Ek.3-A'!F1352, Veriler!D:E, 2, 0)))</f>
        <v/>
      </c>
      <c r="N1352" s="5" t="str">
        <f>IF('Ek.3-A'!P1352="", "", 'Ek.3-A'!P1352)</f>
        <v/>
      </c>
      <c r="O1352" s="142">
        <f>'Ek.3-A'!S1352</f>
        <v>0</v>
      </c>
      <c r="P1352" s="143" t="str">
        <f>'Ek.3-A'!L1352</f>
        <v/>
      </c>
      <c r="Q1352" s="24" t="str">
        <f>'Ek.3-A'!M1352</f>
        <v/>
      </c>
      <c r="R1352" s="24">
        <f t="shared" si="291"/>
        <v>0</v>
      </c>
      <c r="S1352" s="141" t="str">
        <f t="shared" si="292"/>
        <v>H</v>
      </c>
      <c r="T1352" s="24">
        <f>IF(S1352="E",SUM($R$5:R1352),0)</f>
        <v>0</v>
      </c>
      <c r="U1352" s="143">
        <f t="shared" si="293"/>
        <v>0</v>
      </c>
    </row>
    <row r="1353" spans="1:21" x14ac:dyDescent="0.25">
      <c r="A1353" s="6">
        <v>14.53</v>
      </c>
      <c r="B1353" s="31" t="s">
        <v>90</v>
      </c>
      <c r="D1353" s="89">
        <v>721119002900</v>
      </c>
      <c r="E1353" s="3">
        <v>0.6</v>
      </c>
      <c r="K1353" s="3">
        <f t="shared" si="294"/>
        <v>998</v>
      </c>
      <c r="L1353" s="97" t="str">
        <f>IF(TRIM('Ek.3-A'!F1353)&lt;&gt;"","var","yok")</f>
        <v>yok</v>
      </c>
      <c r="M1353" s="5" t="str">
        <f>IF('Ek.3-A'!F1353="", "", IF(VLOOKUP('Ek.3-A'!F1353, Veriler!D:E, 2, 0)=0, "", VLOOKUP('Ek.3-A'!F1353, Veriler!D:E, 2, 0)))</f>
        <v/>
      </c>
      <c r="N1353" s="5" t="str">
        <f>IF('Ek.3-A'!P1353="", "", 'Ek.3-A'!P1353)</f>
        <v/>
      </c>
      <c r="O1353" s="142">
        <f>'Ek.3-A'!S1353</f>
        <v>0</v>
      </c>
      <c r="P1353" s="143" t="str">
        <f>'Ek.3-A'!L1353</f>
        <v/>
      </c>
      <c r="Q1353" s="24" t="str">
        <f>'Ek.3-A'!M1353</f>
        <v/>
      </c>
      <c r="R1353" s="24">
        <f t="shared" si="291"/>
        <v>0</v>
      </c>
      <c r="S1353" s="141" t="str">
        <f t="shared" si="292"/>
        <v>H</v>
      </c>
      <c r="T1353" s="24">
        <f>IF(S1353="E",SUM($R$5:R1353),0)</f>
        <v>0</v>
      </c>
      <c r="U1353" s="143">
        <f t="shared" si="293"/>
        <v>0</v>
      </c>
    </row>
    <row r="1354" spans="1:21" x14ac:dyDescent="0.25">
      <c r="A1354" s="6">
        <v>14.54</v>
      </c>
      <c r="B1354" s="31" t="s">
        <v>90</v>
      </c>
      <c r="D1354" s="87">
        <v>721114003900</v>
      </c>
      <c r="E1354" s="3">
        <v>0.6</v>
      </c>
      <c r="K1354" s="3">
        <f t="shared" si="294"/>
        <v>999</v>
      </c>
      <c r="L1354" s="97" t="str">
        <f>IF(TRIM('Ek.3-A'!F1354)&lt;&gt;"","var","yok")</f>
        <v>yok</v>
      </c>
      <c r="M1354" s="5" t="str">
        <f>IF('Ek.3-A'!F1354="", "", IF(VLOOKUP('Ek.3-A'!F1354, Veriler!D:E, 2, 0)=0, "", VLOOKUP('Ek.3-A'!F1354, Veriler!D:E, 2, 0)))</f>
        <v/>
      </c>
      <c r="N1354" s="5" t="str">
        <f>IF('Ek.3-A'!P1354="", "", 'Ek.3-A'!P1354)</f>
        <v/>
      </c>
      <c r="O1354" s="142">
        <f>'Ek.3-A'!S1354</f>
        <v>0</v>
      </c>
      <c r="P1354" s="143" t="str">
        <f>'Ek.3-A'!L1354</f>
        <v/>
      </c>
      <c r="Q1354" s="24" t="str">
        <f>'Ek.3-A'!M1354</f>
        <v/>
      </c>
      <c r="R1354" s="24">
        <f t="shared" si="291"/>
        <v>0</v>
      </c>
      <c r="S1354" s="141" t="str">
        <f t="shared" si="292"/>
        <v>H</v>
      </c>
      <c r="T1354" s="24">
        <f>IF(S1354="E",SUM($R$5:R1354),0)</f>
        <v>0</v>
      </c>
      <c r="U1354" s="143">
        <f t="shared" si="293"/>
        <v>0</v>
      </c>
    </row>
    <row r="1355" spans="1:21" x14ac:dyDescent="0.25">
      <c r="A1355" s="6">
        <v>14.55</v>
      </c>
      <c r="B1355" s="31" t="s">
        <v>90</v>
      </c>
      <c r="D1355" s="89">
        <v>721119002100</v>
      </c>
      <c r="E1355" s="3">
        <v>0.6</v>
      </c>
      <c r="K1355" s="3">
        <f t="shared" si="294"/>
        <v>1000</v>
      </c>
      <c r="L1355" s="97" t="str">
        <f>IF(TRIM('Ek.3-A'!F1355)&lt;&gt;"","var","yok")</f>
        <v>yok</v>
      </c>
      <c r="M1355" s="5" t="str">
        <f>IF('Ek.3-A'!F1355="", "", IF(VLOOKUP('Ek.3-A'!F1355, Veriler!D:E, 2, 0)=0, "", VLOOKUP('Ek.3-A'!F1355, Veriler!D:E, 2, 0)))</f>
        <v/>
      </c>
      <c r="N1355" s="5" t="str">
        <f>IF('Ek.3-A'!P1355="", "", 'Ek.3-A'!P1355)</f>
        <v/>
      </c>
      <c r="O1355" s="142">
        <f>'Ek.3-A'!S1355</f>
        <v>0</v>
      </c>
      <c r="P1355" s="143" t="str">
        <f>'Ek.3-A'!L1355</f>
        <v/>
      </c>
      <c r="Q1355" s="24" t="str">
        <f>'Ek.3-A'!M1355</f>
        <v/>
      </c>
      <c r="R1355" s="24">
        <f t="shared" si="291"/>
        <v>0</v>
      </c>
      <c r="S1355" s="141" t="str">
        <f t="shared" si="292"/>
        <v>H</v>
      </c>
      <c r="T1355" s="24">
        <f>IF(S1355="E",SUM($R$5:R1355),0)</f>
        <v>0</v>
      </c>
      <c r="U1355" s="143">
        <f t="shared" si="293"/>
        <v>0</v>
      </c>
    </row>
    <row r="1356" spans="1:21" x14ac:dyDescent="0.25">
      <c r="A1356" s="6">
        <v>14.56</v>
      </c>
      <c r="B1356" s="31" t="s">
        <v>90</v>
      </c>
      <c r="D1356" s="87">
        <v>721119003900</v>
      </c>
      <c r="E1356" s="3">
        <v>0.6</v>
      </c>
      <c r="K1356" s="3">
        <f t="shared" si="294"/>
        <v>1001</v>
      </c>
      <c r="L1356" s="97" t="str">
        <f>IF(TRIM('Ek.3-A'!F1356)&lt;&gt;"","var","yok")</f>
        <v>yok</v>
      </c>
      <c r="M1356" s="5" t="str">
        <f>IF('Ek.3-A'!F1356="", "", IF(VLOOKUP('Ek.3-A'!F1356, Veriler!D:E, 2, 0)=0, "", VLOOKUP('Ek.3-A'!F1356, Veriler!D:E, 2, 0)))</f>
        <v/>
      </c>
      <c r="N1356" s="5" t="str">
        <f>IF('Ek.3-A'!P1356="", "", 'Ek.3-A'!P1356)</f>
        <v/>
      </c>
      <c r="O1356" s="142">
        <f>'Ek.3-A'!S1356</f>
        <v>0</v>
      </c>
      <c r="P1356" s="143" t="str">
        <f>'Ek.3-A'!L1356</f>
        <v/>
      </c>
      <c r="Q1356" s="24" t="str">
        <f>'Ek.3-A'!M1356</f>
        <v/>
      </c>
      <c r="R1356" s="24">
        <f t="shared" si="291"/>
        <v>0</v>
      </c>
      <c r="S1356" s="141" t="str">
        <f t="shared" si="292"/>
        <v>H</v>
      </c>
      <c r="T1356" s="24">
        <f>IF(S1356="E",SUM($R$5:R1356),0)</f>
        <v>0</v>
      </c>
      <c r="U1356" s="143">
        <f t="shared" si="293"/>
        <v>0</v>
      </c>
    </row>
    <row r="1357" spans="1:21" x14ac:dyDescent="0.25">
      <c r="A1357" s="6">
        <v>14.57</v>
      </c>
      <c r="B1357" s="31" t="s">
        <v>90</v>
      </c>
      <c r="D1357" s="89">
        <v>721114004900</v>
      </c>
      <c r="E1357" s="3">
        <v>0.6</v>
      </c>
      <c r="K1357" s="3">
        <f t="shared" si="294"/>
        <v>1002</v>
      </c>
      <c r="L1357" s="97" t="str">
        <f>IF(TRIM('Ek.3-A'!F1357)&lt;&gt;"","var","yok")</f>
        <v>yok</v>
      </c>
      <c r="M1357" s="5" t="str">
        <f>IF('Ek.3-A'!F1357="", "", IF(VLOOKUP('Ek.3-A'!F1357, Veriler!D:E, 2, 0)=0, "", VLOOKUP('Ek.3-A'!F1357, Veriler!D:E, 2, 0)))</f>
        <v/>
      </c>
      <c r="N1357" s="5" t="str">
        <f>IF('Ek.3-A'!P1357="", "", 'Ek.3-A'!P1357)</f>
        <v/>
      </c>
      <c r="O1357" s="142">
        <f>'Ek.3-A'!S1357</f>
        <v>0</v>
      </c>
      <c r="P1357" s="143" t="str">
        <f>'Ek.3-A'!L1357</f>
        <v/>
      </c>
      <c r="Q1357" s="24" t="str">
        <f>'Ek.3-A'!M1357</f>
        <v/>
      </c>
      <c r="R1357" s="24">
        <f t="shared" si="291"/>
        <v>0</v>
      </c>
      <c r="S1357" s="141" t="str">
        <f t="shared" si="292"/>
        <v>H</v>
      </c>
      <c r="T1357" s="24">
        <f>IF(S1357="E",SUM($R$5:R1357),0)</f>
        <v>0</v>
      </c>
      <c r="U1357" s="143">
        <f t="shared" si="293"/>
        <v>0</v>
      </c>
    </row>
    <row r="1358" spans="1:21" x14ac:dyDescent="0.25">
      <c r="A1358" s="6">
        <v>14.58</v>
      </c>
      <c r="B1358" s="31" t="s">
        <v>90</v>
      </c>
      <c r="D1358" s="87">
        <v>721210100019</v>
      </c>
      <c r="E1358" s="3">
        <v>0.6</v>
      </c>
      <c r="K1358" s="3">
        <f t="shared" si="294"/>
        <v>1003</v>
      </c>
      <c r="L1358" s="97" t="str">
        <f>IF(TRIM('Ek.3-A'!F1358)&lt;&gt;"","var","yok")</f>
        <v>yok</v>
      </c>
      <c r="M1358" s="5" t="str">
        <f>IF('Ek.3-A'!F1358="", "", IF(VLOOKUP('Ek.3-A'!F1358, Veriler!D:E, 2, 0)=0, "", VLOOKUP('Ek.3-A'!F1358, Veriler!D:E, 2, 0)))</f>
        <v/>
      </c>
      <c r="N1358" s="5" t="str">
        <f>IF('Ek.3-A'!P1358="", "", 'Ek.3-A'!P1358)</f>
        <v/>
      </c>
      <c r="O1358" s="142">
        <f>'Ek.3-A'!S1358</f>
        <v>0</v>
      </c>
      <c r="P1358" s="143" t="str">
        <f>'Ek.3-A'!L1358</f>
        <v/>
      </c>
      <c r="Q1358" s="24" t="str">
        <f>'Ek.3-A'!M1358</f>
        <v/>
      </c>
      <c r="R1358" s="24">
        <f t="shared" si="291"/>
        <v>0</v>
      </c>
      <c r="S1358" s="141" t="str">
        <f t="shared" si="292"/>
        <v>H</v>
      </c>
      <c r="T1358" s="24">
        <f>IF(S1358="E",SUM($R$5:R1358),0)</f>
        <v>0</v>
      </c>
      <c r="U1358" s="143">
        <f t="shared" si="293"/>
        <v>0</v>
      </c>
    </row>
    <row r="1359" spans="1:21" x14ac:dyDescent="0.25">
      <c r="A1359" s="6">
        <v>14.59</v>
      </c>
      <c r="B1359" s="31" t="s">
        <v>90</v>
      </c>
      <c r="D1359" s="89">
        <v>720610009000</v>
      </c>
      <c r="E1359" s="3">
        <v>0.6</v>
      </c>
      <c r="K1359" s="3">
        <f t="shared" si="294"/>
        <v>1004</v>
      </c>
      <c r="L1359" s="97" t="str">
        <f>IF(TRIM('Ek.3-A'!F1359)&lt;&gt;"","var","yok")</f>
        <v>yok</v>
      </c>
      <c r="M1359" s="5" t="str">
        <f>IF('Ek.3-A'!F1359="", "", IF(VLOOKUP('Ek.3-A'!F1359, Veriler!D:E, 2, 0)=0, "", VLOOKUP('Ek.3-A'!F1359, Veriler!D:E, 2, 0)))</f>
        <v/>
      </c>
      <c r="N1359" s="5" t="str">
        <f>IF('Ek.3-A'!P1359="", "", 'Ek.3-A'!P1359)</f>
        <v/>
      </c>
      <c r="O1359" s="142">
        <f>'Ek.3-A'!S1359</f>
        <v>0</v>
      </c>
      <c r="P1359" s="143" t="str">
        <f>'Ek.3-A'!L1359</f>
        <v/>
      </c>
      <c r="Q1359" s="24" t="str">
        <f>'Ek.3-A'!M1359</f>
        <v/>
      </c>
      <c r="R1359" s="24">
        <f t="shared" si="291"/>
        <v>0</v>
      </c>
      <c r="S1359" s="141" t="str">
        <f t="shared" si="292"/>
        <v>H</v>
      </c>
      <c r="T1359" s="24">
        <f>IF(S1359="E",SUM($R$5:R1359),0)</f>
        <v>0</v>
      </c>
      <c r="U1359" s="143">
        <f t="shared" si="293"/>
        <v>0</v>
      </c>
    </row>
    <row r="1360" spans="1:21" x14ac:dyDescent="0.25">
      <c r="A1360" s="6">
        <v>14.6</v>
      </c>
      <c r="B1360" s="31" t="s">
        <v>90</v>
      </c>
      <c r="D1360" s="87">
        <v>721123209012</v>
      </c>
      <c r="E1360" s="3">
        <v>0.6</v>
      </c>
      <c r="K1360" s="3">
        <f t="shared" si="294"/>
        <v>1005</v>
      </c>
      <c r="L1360" s="97" t="str">
        <f>IF(TRIM('Ek.3-A'!F1360)&lt;&gt;"","var","yok")</f>
        <v>yok</v>
      </c>
      <c r="M1360" s="5" t="str">
        <f>IF('Ek.3-A'!F1360="", "", IF(VLOOKUP('Ek.3-A'!F1360, Veriler!D:E, 2, 0)=0, "", VLOOKUP('Ek.3-A'!F1360, Veriler!D:E, 2, 0)))</f>
        <v/>
      </c>
      <c r="N1360" s="5" t="str">
        <f>IF('Ek.3-A'!P1360="", "", 'Ek.3-A'!P1360)</f>
        <v/>
      </c>
      <c r="O1360" s="142">
        <f>'Ek.3-A'!S1360</f>
        <v>0</v>
      </c>
      <c r="P1360" s="143" t="str">
        <f>'Ek.3-A'!L1360</f>
        <v/>
      </c>
      <c r="Q1360" s="24" t="str">
        <f>'Ek.3-A'!M1360</f>
        <v/>
      </c>
      <c r="R1360" s="24">
        <f t="shared" si="291"/>
        <v>0</v>
      </c>
      <c r="S1360" s="141" t="str">
        <f t="shared" si="292"/>
        <v>H</v>
      </c>
      <c r="T1360" s="24">
        <f>IF(S1360="E",SUM($R$5:R1360),0)</f>
        <v>0</v>
      </c>
      <c r="U1360" s="143">
        <f t="shared" si="293"/>
        <v>0</v>
      </c>
    </row>
    <row r="1361" spans="1:41" x14ac:dyDescent="0.25">
      <c r="A1361" s="6">
        <v>14.61</v>
      </c>
      <c r="B1361" s="31" t="s">
        <v>90</v>
      </c>
      <c r="D1361" s="89">
        <v>721123202000</v>
      </c>
      <c r="E1361" s="3">
        <v>0.6</v>
      </c>
      <c r="K1361" s="3">
        <f t="shared" si="294"/>
        <v>1006</v>
      </c>
      <c r="L1361" s="97" t="str">
        <f>IF(TRIM('Ek.3-A'!F1361)&lt;&gt;"","var","yok")</f>
        <v>yok</v>
      </c>
      <c r="M1361" s="5" t="str">
        <f>IF('Ek.3-A'!F1361="", "", IF(VLOOKUP('Ek.3-A'!F1361, Veriler!D:E, 2, 0)=0, "", VLOOKUP('Ek.3-A'!F1361, Veriler!D:E, 2, 0)))</f>
        <v/>
      </c>
      <c r="N1361" s="5" t="str">
        <f>IF('Ek.3-A'!P1361="", "", 'Ek.3-A'!P1361)</f>
        <v/>
      </c>
      <c r="O1361" s="142">
        <f>'Ek.3-A'!S1361</f>
        <v>0</v>
      </c>
      <c r="P1361" s="143" t="str">
        <f>'Ek.3-A'!L1361</f>
        <v/>
      </c>
      <c r="Q1361" s="24" t="str">
        <f>'Ek.3-A'!M1361</f>
        <v/>
      </c>
      <c r="R1361" s="24">
        <f t="shared" si="291"/>
        <v>0</v>
      </c>
      <c r="S1361" s="141" t="str">
        <f t="shared" si="292"/>
        <v>H</v>
      </c>
      <c r="T1361" s="24">
        <f>IF(S1361="E",SUM($R$5:R1361),0)</f>
        <v>0</v>
      </c>
      <c r="U1361" s="143">
        <f t="shared" si="293"/>
        <v>0</v>
      </c>
    </row>
    <row r="1362" spans="1:41" x14ac:dyDescent="0.25">
      <c r="A1362" s="6">
        <v>14.62</v>
      </c>
      <c r="B1362" s="31" t="s">
        <v>90</v>
      </c>
      <c r="D1362" s="87">
        <v>721260002911</v>
      </c>
      <c r="E1362" s="3">
        <v>0.6</v>
      </c>
      <c r="K1362" s="3">
        <f t="shared" si="294"/>
        <v>1007</v>
      </c>
      <c r="L1362" s="97" t="str">
        <f>IF(TRIM('Ek.3-A'!F1362)&lt;&gt;"","var","yok")</f>
        <v>yok</v>
      </c>
      <c r="M1362" s="5" t="str">
        <f>IF('Ek.3-A'!F1362="", "", IF(VLOOKUP('Ek.3-A'!F1362, Veriler!D:E, 2, 0)=0, "", VLOOKUP('Ek.3-A'!F1362, Veriler!D:E, 2, 0)))</f>
        <v/>
      </c>
      <c r="N1362" s="5" t="str">
        <f>IF('Ek.3-A'!P1362="", "", 'Ek.3-A'!P1362)</f>
        <v/>
      </c>
      <c r="O1362" s="142">
        <f>'Ek.3-A'!S1362</f>
        <v>0</v>
      </c>
      <c r="P1362" s="143" t="str">
        <f>'Ek.3-A'!L1362</f>
        <v/>
      </c>
      <c r="Q1362" s="24" t="str">
        <f>'Ek.3-A'!M1362</f>
        <v/>
      </c>
      <c r="R1362" s="24">
        <f t="shared" si="291"/>
        <v>0</v>
      </c>
      <c r="S1362" s="141" t="str">
        <f t="shared" si="292"/>
        <v>H</v>
      </c>
      <c r="T1362" s="24">
        <f>IF(S1362="E",SUM($R$5:R1362),0)</f>
        <v>0</v>
      </c>
      <c r="U1362" s="143">
        <f t="shared" si="293"/>
        <v>0</v>
      </c>
    </row>
    <row r="1363" spans="1:41" x14ac:dyDescent="0.25">
      <c r="A1363" s="6">
        <v>14.63</v>
      </c>
      <c r="B1363" s="31" t="s">
        <v>90</v>
      </c>
      <c r="D1363" s="89">
        <v>721260002912</v>
      </c>
      <c r="E1363" s="3">
        <v>0.6</v>
      </c>
      <c r="K1363" s="3">
        <f t="shared" si="294"/>
        <v>1008</v>
      </c>
      <c r="L1363" s="97" t="str">
        <f>IF(TRIM('Ek.3-A'!F1363)&lt;&gt;"","var","yok")</f>
        <v>yok</v>
      </c>
      <c r="M1363" s="5" t="str">
        <f>IF('Ek.3-A'!F1363="", "", IF(VLOOKUP('Ek.3-A'!F1363, Veriler!D:E, 2, 0)=0, "", VLOOKUP('Ek.3-A'!F1363, Veriler!D:E, 2, 0)))</f>
        <v/>
      </c>
      <c r="N1363" s="5" t="str">
        <f>IF('Ek.3-A'!P1363="", "", 'Ek.3-A'!P1363)</f>
        <v/>
      </c>
      <c r="O1363" s="142">
        <f>'Ek.3-A'!S1363</f>
        <v>0</v>
      </c>
      <c r="P1363" s="143" t="str">
        <f>'Ek.3-A'!L1363</f>
        <v/>
      </c>
      <c r="Q1363" s="24" t="str">
        <f>'Ek.3-A'!M1363</f>
        <v/>
      </c>
      <c r="R1363" s="24">
        <f t="shared" si="291"/>
        <v>0</v>
      </c>
      <c r="S1363" s="141" t="str">
        <f t="shared" si="292"/>
        <v>H</v>
      </c>
      <c r="T1363" s="24">
        <f>IF(S1363="E",SUM($R$5:R1363),0)</f>
        <v>0</v>
      </c>
      <c r="U1363" s="143">
        <f t="shared" si="293"/>
        <v>0</v>
      </c>
    </row>
    <row r="1364" spans="1:41" x14ac:dyDescent="0.25">
      <c r="A1364" s="6">
        <v>14.64</v>
      </c>
      <c r="B1364" s="31" t="s">
        <v>90</v>
      </c>
      <c r="D1364" s="87">
        <v>721260001929</v>
      </c>
      <c r="E1364" s="3">
        <v>0.6</v>
      </c>
      <c r="T1364" s="24"/>
      <c r="U1364" s="25"/>
      <c r="AO1364" s="140">
        <f>'Ek.3-A'!L1364</f>
        <v>0</v>
      </c>
    </row>
    <row r="1365" spans="1:41" x14ac:dyDescent="0.25">
      <c r="A1365" s="6">
        <v>14.65</v>
      </c>
      <c r="B1365" s="31" t="s">
        <v>90</v>
      </c>
      <c r="D1365" s="89">
        <v>721260001129</v>
      </c>
      <c r="E1365" s="3">
        <v>0.6</v>
      </c>
      <c r="T1365" s="24"/>
      <c r="U1365" s="25"/>
    </row>
    <row r="1366" spans="1:41" x14ac:dyDescent="0.25">
      <c r="A1366" s="6">
        <v>14.66</v>
      </c>
      <c r="B1366" s="31" t="s">
        <v>90</v>
      </c>
      <c r="D1366" s="87">
        <v>721260001911</v>
      </c>
      <c r="E1366" s="3">
        <v>0.6</v>
      </c>
      <c r="T1366" s="24"/>
      <c r="U1366" s="25"/>
    </row>
    <row r="1367" spans="1:41" x14ac:dyDescent="0.25">
      <c r="A1367" s="6">
        <v>14.67</v>
      </c>
      <c r="B1367" s="31" t="s">
        <v>90</v>
      </c>
      <c r="D1367" s="89">
        <v>721260001921</v>
      </c>
      <c r="E1367" s="3">
        <v>0.6</v>
      </c>
      <c r="T1367" s="24"/>
      <c r="U1367" s="25"/>
    </row>
    <row r="1368" spans="1:41" x14ac:dyDescent="0.25">
      <c r="A1368" s="6">
        <v>14.68</v>
      </c>
      <c r="B1368" s="31" t="s">
        <v>90</v>
      </c>
      <c r="D1368" s="87">
        <v>720719800011</v>
      </c>
      <c r="E1368" s="3">
        <v>0.6</v>
      </c>
      <c r="T1368" s="24"/>
      <c r="U1368" s="25"/>
    </row>
    <row r="1369" spans="1:41" x14ac:dyDescent="0.25">
      <c r="A1369" s="6">
        <v>14.69</v>
      </c>
      <c r="B1369" s="31" t="s">
        <v>90</v>
      </c>
      <c r="D1369" s="89">
        <v>721399901019</v>
      </c>
      <c r="E1369" s="3">
        <v>0.6</v>
      </c>
      <c r="T1369" s="24"/>
      <c r="U1369" s="25"/>
    </row>
    <row r="1370" spans="1:41" x14ac:dyDescent="0.25">
      <c r="A1370" s="6">
        <v>14.7</v>
      </c>
      <c r="B1370" s="31" t="s">
        <v>90</v>
      </c>
      <c r="D1370" s="87">
        <v>721399100019</v>
      </c>
      <c r="E1370" s="3">
        <v>0.6</v>
      </c>
      <c r="T1370" s="24"/>
      <c r="U1370" s="25"/>
    </row>
    <row r="1371" spans="1:41" x14ac:dyDescent="0.25">
      <c r="A1371" s="6">
        <v>14.71</v>
      </c>
      <c r="B1371" s="31" t="s">
        <v>90</v>
      </c>
      <c r="D1371" s="89">
        <v>721399909000</v>
      </c>
      <c r="E1371" s="3">
        <v>0.6</v>
      </c>
      <c r="T1371" s="24"/>
      <c r="U1371" s="25"/>
    </row>
    <row r="1372" spans="1:41" x14ac:dyDescent="0.25">
      <c r="A1372" s="6">
        <v>14.72</v>
      </c>
      <c r="B1372" s="31" t="s">
        <v>90</v>
      </c>
      <c r="D1372" s="87">
        <v>721399901011</v>
      </c>
      <c r="E1372" s="3">
        <v>0.6</v>
      </c>
      <c r="T1372" s="24"/>
      <c r="U1372" s="25"/>
    </row>
    <row r="1373" spans="1:41" x14ac:dyDescent="0.25">
      <c r="A1373" s="6">
        <v>14.73</v>
      </c>
      <c r="B1373" s="31" t="s">
        <v>90</v>
      </c>
      <c r="D1373" s="89">
        <v>721399100011</v>
      </c>
      <c r="E1373" s="3">
        <v>0.6</v>
      </c>
      <c r="K1373" s="3">
        <f>K1363+1</f>
        <v>1009</v>
      </c>
      <c r="L1373" s="97" t="str">
        <f>IF(TRIM('Ek.3-A'!F1373)&lt;&gt;"","var","yok")</f>
        <v>yok</v>
      </c>
      <c r="M1373" s="5" t="str">
        <f>IF('Ek.3-A'!F1373="", "", IF(VLOOKUP('Ek.3-A'!F1373, Veriler!D:E, 2, 0)=0, "", VLOOKUP('Ek.3-A'!F1373, Veriler!D:E, 2, 0)))</f>
        <v/>
      </c>
      <c r="N1373" s="5" t="str">
        <f>IF('Ek.3-A'!P1373="", "", 'Ek.3-A'!P1373)</f>
        <v/>
      </c>
      <c r="O1373" s="142">
        <f>'Ek.3-A'!S1373</f>
        <v>0</v>
      </c>
      <c r="P1373" s="143" t="str">
        <f>'Ek.3-A'!L1373</f>
        <v/>
      </c>
      <c r="Q1373" s="24" t="str">
        <f>'Ek.3-A'!M1373</f>
        <v/>
      </c>
      <c r="R1373" s="24">
        <f t="shared" ref="R1373:R1386" si="295">IF(L1373="var",0,IF(Q1373&lt;=0.005,Q1373,0))</f>
        <v>0</v>
      </c>
      <c r="S1373" s="141" t="str">
        <f t="shared" ref="S1373:S1386" si="296">IF(Q1373&lt;=0.005,"E","H")</f>
        <v>H</v>
      </c>
      <c r="T1373" s="24">
        <f>IF(S1373="E",SUM($R$5:R1373),0)</f>
        <v>0</v>
      </c>
      <c r="U1373" s="143">
        <f t="shared" ref="U1373:U1386" si="297">IF(T1373&lt;=0.1, O1373, IF(R1373&gt;$G$2, R1373*O1373, $G$2*O1373))</f>
        <v>0</v>
      </c>
    </row>
    <row r="1374" spans="1:41" x14ac:dyDescent="0.25">
      <c r="A1374" s="6">
        <v>14.74</v>
      </c>
      <c r="B1374" s="31" t="s">
        <v>90</v>
      </c>
      <c r="D1374" s="87">
        <v>720719190000</v>
      </c>
      <c r="E1374" s="3">
        <v>0.6</v>
      </c>
      <c r="K1374" s="3">
        <f t="shared" ref="K1374:K1386" si="298">K1373+1</f>
        <v>1010</v>
      </c>
      <c r="L1374" s="97" t="str">
        <f>IF(TRIM('Ek.3-A'!F1374)&lt;&gt;"","var","yok")</f>
        <v>yok</v>
      </c>
      <c r="M1374" s="5" t="str">
        <f>IF('Ek.3-A'!F1374="", "", IF(VLOOKUP('Ek.3-A'!F1374, Veriler!D:E, 2, 0)=0, "", VLOOKUP('Ek.3-A'!F1374, Veriler!D:E, 2, 0)))</f>
        <v/>
      </c>
      <c r="N1374" s="5" t="str">
        <f>IF('Ek.3-A'!P1374="", "", 'Ek.3-A'!P1374)</f>
        <v/>
      </c>
      <c r="O1374" s="142">
        <f>'Ek.3-A'!S1374</f>
        <v>0</v>
      </c>
      <c r="P1374" s="143" t="str">
        <f>'Ek.3-A'!L1374</f>
        <v/>
      </c>
      <c r="Q1374" s="24" t="str">
        <f>'Ek.3-A'!M1374</f>
        <v/>
      </c>
      <c r="R1374" s="24">
        <f t="shared" si="295"/>
        <v>0</v>
      </c>
      <c r="S1374" s="141" t="str">
        <f t="shared" si="296"/>
        <v>H</v>
      </c>
      <c r="T1374" s="24">
        <f>IF(S1374="E",SUM($R$5:R1374),0)</f>
        <v>0</v>
      </c>
      <c r="U1374" s="143">
        <f t="shared" si="297"/>
        <v>0</v>
      </c>
    </row>
    <row r="1375" spans="1:41" x14ac:dyDescent="0.25">
      <c r="A1375" s="6">
        <v>14.75</v>
      </c>
      <c r="B1375" s="31" t="s">
        <v>90</v>
      </c>
      <c r="D1375" s="89">
        <v>720836001000</v>
      </c>
      <c r="E1375" s="3">
        <v>0.6</v>
      </c>
      <c r="K1375" s="3">
        <f t="shared" si="298"/>
        <v>1011</v>
      </c>
      <c r="L1375" s="97" t="str">
        <f>IF(TRIM('Ek.3-A'!F1375)&lt;&gt;"","var","yok")</f>
        <v>yok</v>
      </c>
      <c r="M1375" s="5" t="str">
        <f>IF('Ek.3-A'!F1375="", "", IF(VLOOKUP('Ek.3-A'!F1375, Veriler!D:E, 2, 0)=0, "", VLOOKUP('Ek.3-A'!F1375, Veriler!D:E, 2, 0)))</f>
        <v/>
      </c>
      <c r="N1375" s="5" t="str">
        <f>IF('Ek.3-A'!P1375="", "", 'Ek.3-A'!P1375)</f>
        <v/>
      </c>
      <c r="O1375" s="142">
        <f>'Ek.3-A'!S1375</f>
        <v>0</v>
      </c>
      <c r="P1375" s="143" t="str">
        <f>'Ek.3-A'!L1375</f>
        <v/>
      </c>
      <c r="Q1375" s="24" t="str">
        <f>'Ek.3-A'!M1375</f>
        <v/>
      </c>
      <c r="R1375" s="24">
        <f t="shared" si="295"/>
        <v>0</v>
      </c>
      <c r="S1375" s="141" t="str">
        <f t="shared" si="296"/>
        <v>H</v>
      </c>
      <c r="T1375" s="24">
        <f>IF(S1375="E",SUM($R$5:R1375),0)</f>
        <v>0</v>
      </c>
      <c r="U1375" s="143">
        <f t="shared" si="297"/>
        <v>0</v>
      </c>
    </row>
    <row r="1376" spans="1:41" x14ac:dyDescent="0.25">
      <c r="A1376" s="6">
        <v>14.76</v>
      </c>
      <c r="B1376" s="31" t="s">
        <v>90</v>
      </c>
      <c r="D1376" s="87">
        <v>720810009000</v>
      </c>
      <c r="E1376" s="3">
        <v>0.6</v>
      </c>
      <c r="K1376" s="3">
        <f t="shared" si="298"/>
        <v>1012</v>
      </c>
      <c r="L1376" s="97" t="str">
        <f>IF(TRIM('Ek.3-A'!F1376)&lt;&gt;"","var","yok")</f>
        <v>yok</v>
      </c>
      <c r="M1376" s="5" t="str">
        <f>IF('Ek.3-A'!F1376="", "", IF(VLOOKUP('Ek.3-A'!F1376, Veriler!D:E, 2, 0)=0, "", VLOOKUP('Ek.3-A'!F1376, Veriler!D:E, 2, 0)))</f>
        <v/>
      </c>
      <c r="N1376" s="5" t="str">
        <f>IF('Ek.3-A'!P1376="", "", 'Ek.3-A'!P1376)</f>
        <v/>
      </c>
      <c r="O1376" s="142">
        <f>'Ek.3-A'!S1376</f>
        <v>0</v>
      </c>
      <c r="P1376" s="143" t="str">
        <f>'Ek.3-A'!L1376</f>
        <v/>
      </c>
      <c r="Q1376" s="24" t="str">
        <f>'Ek.3-A'!M1376</f>
        <v/>
      </c>
      <c r="R1376" s="24">
        <f t="shared" si="295"/>
        <v>0</v>
      </c>
      <c r="S1376" s="141" t="str">
        <f t="shared" si="296"/>
        <v>H</v>
      </c>
      <c r="T1376" s="24">
        <f>IF(S1376="E",SUM($R$5:R1376),0)</f>
        <v>0</v>
      </c>
      <c r="U1376" s="143">
        <f t="shared" si="297"/>
        <v>0</v>
      </c>
    </row>
    <row r="1377" spans="1:21" x14ac:dyDescent="0.25">
      <c r="A1377" s="6">
        <v>14.77</v>
      </c>
      <c r="B1377" s="31" t="s">
        <v>90</v>
      </c>
      <c r="D1377" s="89">
        <v>720810001000</v>
      </c>
      <c r="E1377" s="3">
        <v>0.6</v>
      </c>
      <c r="K1377" s="3">
        <f t="shared" si="298"/>
        <v>1013</v>
      </c>
      <c r="L1377" s="97" t="str">
        <f>IF(TRIM('Ek.3-A'!F1377)&lt;&gt;"","var","yok")</f>
        <v>yok</v>
      </c>
      <c r="M1377" s="5" t="str">
        <f>IF('Ek.3-A'!F1377="", "", IF(VLOOKUP('Ek.3-A'!F1377, Veriler!D:E, 2, 0)=0, "", VLOOKUP('Ek.3-A'!F1377, Veriler!D:E, 2, 0)))</f>
        <v/>
      </c>
      <c r="N1377" s="5" t="str">
        <f>IF('Ek.3-A'!P1377="", "", 'Ek.3-A'!P1377)</f>
        <v/>
      </c>
      <c r="O1377" s="142">
        <f>'Ek.3-A'!S1377</f>
        <v>0</v>
      </c>
      <c r="P1377" s="143" t="str">
        <f>'Ek.3-A'!L1377</f>
        <v/>
      </c>
      <c r="Q1377" s="24" t="str">
        <f>'Ek.3-A'!M1377</f>
        <v/>
      </c>
      <c r="R1377" s="24">
        <f t="shared" si="295"/>
        <v>0</v>
      </c>
      <c r="S1377" s="141" t="str">
        <f t="shared" si="296"/>
        <v>H</v>
      </c>
      <c r="T1377" s="24">
        <f>IF(S1377="E",SUM($R$5:R1377),0)</f>
        <v>0</v>
      </c>
      <c r="U1377" s="143">
        <f t="shared" si="297"/>
        <v>0</v>
      </c>
    </row>
    <row r="1378" spans="1:21" x14ac:dyDescent="0.25">
      <c r="A1378" s="6">
        <v>14.78</v>
      </c>
      <c r="B1378" s="31" t="s">
        <v>90</v>
      </c>
      <c r="D1378" s="87">
        <v>720851911000</v>
      </c>
      <c r="E1378" s="3">
        <v>0.6</v>
      </c>
      <c r="K1378" s="3">
        <f t="shared" si="298"/>
        <v>1014</v>
      </c>
      <c r="L1378" s="97" t="str">
        <f>IF(TRIM('Ek.3-A'!F1378)&lt;&gt;"","var","yok")</f>
        <v>yok</v>
      </c>
      <c r="M1378" s="5" t="str">
        <f>IF('Ek.3-A'!F1378="", "", IF(VLOOKUP('Ek.3-A'!F1378, Veriler!D:E, 2, 0)=0, "", VLOOKUP('Ek.3-A'!F1378, Veriler!D:E, 2, 0)))</f>
        <v/>
      </c>
      <c r="N1378" s="5" t="str">
        <f>IF('Ek.3-A'!P1378="", "", 'Ek.3-A'!P1378)</f>
        <v/>
      </c>
      <c r="O1378" s="142">
        <f>'Ek.3-A'!S1378</f>
        <v>0</v>
      </c>
      <c r="P1378" s="143" t="str">
        <f>'Ek.3-A'!L1378</f>
        <v/>
      </c>
      <c r="Q1378" s="24" t="str">
        <f>'Ek.3-A'!M1378</f>
        <v/>
      </c>
      <c r="R1378" s="24">
        <f t="shared" si="295"/>
        <v>0</v>
      </c>
      <c r="S1378" s="141" t="str">
        <f t="shared" si="296"/>
        <v>H</v>
      </c>
      <c r="T1378" s="24">
        <f>IF(S1378="E",SUM($R$5:R1378),0)</f>
        <v>0</v>
      </c>
      <c r="U1378" s="143">
        <f t="shared" si="297"/>
        <v>0</v>
      </c>
    </row>
    <row r="1379" spans="1:21" x14ac:dyDescent="0.25">
      <c r="A1379" s="6">
        <v>14.79</v>
      </c>
      <c r="B1379" s="31" t="s">
        <v>90</v>
      </c>
      <c r="D1379" s="89">
        <v>720852911000</v>
      </c>
      <c r="E1379" s="3">
        <v>0.6</v>
      </c>
      <c r="K1379" s="3">
        <f t="shared" si="298"/>
        <v>1015</v>
      </c>
      <c r="L1379" s="97" t="str">
        <f>IF(TRIM('Ek.3-A'!F1379)&lt;&gt;"","var","yok")</f>
        <v>yok</v>
      </c>
      <c r="M1379" s="5" t="str">
        <f>IF('Ek.3-A'!F1379="", "", IF(VLOOKUP('Ek.3-A'!F1379, Veriler!D:E, 2, 0)=0, "", VLOOKUP('Ek.3-A'!F1379, Veriler!D:E, 2, 0)))</f>
        <v/>
      </c>
      <c r="N1379" s="5" t="str">
        <f>IF('Ek.3-A'!P1379="", "", 'Ek.3-A'!P1379)</f>
        <v/>
      </c>
      <c r="O1379" s="142">
        <f>'Ek.3-A'!S1379</f>
        <v>0</v>
      </c>
      <c r="P1379" s="143" t="str">
        <f>'Ek.3-A'!L1379</f>
        <v/>
      </c>
      <c r="Q1379" s="24" t="str">
        <f>'Ek.3-A'!M1379</f>
        <v/>
      </c>
      <c r="R1379" s="24">
        <f t="shared" si="295"/>
        <v>0</v>
      </c>
      <c r="S1379" s="141" t="str">
        <f t="shared" si="296"/>
        <v>H</v>
      </c>
      <c r="T1379" s="24">
        <f>IF(S1379="E",SUM($R$5:R1379),0)</f>
        <v>0</v>
      </c>
      <c r="U1379" s="143">
        <f t="shared" si="297"/>
        <v>0</v>
      </c>
    </row>
    <row r="1380" spans="1:21" x14ac:dyDescent="0.25">
      <c r="A1380" s="6">
        <v>14.8</v>
      </c>
      <c r="B1380" s="31" t="s">
        <v>90</v>
      </c>
      <c r="D1380" s="87">
        <v>730661999000</v>
      </c>
      <c r="E1380" s="3">
        <v>0.6</v>
      </c>
      <c r="K1380" s="3">
        <f t="shared" si="298"/>
        <v>1016</v>
      </c>
      <c r="L1380" s="97" t="str">
        <f>IF(TRIM('Ek.3-A'!F1380)&lt;&gt;"","var","yok")</f>
        <v>yok</v>
      </c>
      <c r="M1380" s="5" t="str">
        <f>IF('Ek.3-A'!F1380="", "", IF(VLOOKUP('Ek.3-A'!F1380, Veriler!D:E, 2, 0)=0, "", VLOOKUP('Ek.3-A'!F1380, Veriler!D:E, 2, 0)))</f>
        <v/>
      </c>
      <c r="N1380" s="5" t="str">
        <f>IF('Ek.3-A'!P1380="", "", 'Ek.3-A'!P1380)</f>
        <v/>
      </c>
      <c r="O1380" s="142">
        <f>'Ek.3-A'!S1380</f>
        <v>0</v>
      </c>
      <c r="P1380" s="143" t="str">
        <f>'Ek.3-A'!L1380</f>
        <v/>
      </c>
      <c r="Q1380" s="24" t="str">
        <f>'Ek.3-A'!M1380</f>
        <v/>
      </c>
      <c r="R1380" s="24">
        <f t="shared" si="295"/>
        <v>0</v>
      </c>
      <c r="S1380" s="141" t="str">
        <f t="shared" si="296"/>
        <v>H</v>
      </c>
      <c r="T1380" s="24">
        <f>IF(S1380="E",SUM($R$5:R1380),0)</f>
        <v>0</v>
      </c>
      <c r="U1380" s="143">
        <f t="shared" si="297"/>
        <v>0</v>
      </c>
    </row>
    <row r="1381" spans="1:21" x14ac:dyDescent="0.25">
      <c r="A1381" s="6">
        <v>14.81</v>
      </c>
      <c r="B1381" s="31" t="s">
        <v>90</v>
      </c>
      <c r="D1381" s="89">
        <v>730669909000</v>
      </c>
      <c r="E1381" s="3">
        <v>0.6</v>
      </c>
      <c r="K1381" s="3">
        <f t="shared" si="298"/>
        <v>1017</v>
      </c>
      <c r="L1381" s="97" t="str">
        <f>IF(TRIM('Ek.3-A'!F1381)&lt;&gt;"","var","yok")</f>
        <v>yok</v>
      </c>
      <c r="M1381" s="5" t="str">
        <f>IF('Ek.3-A'!F1381="", "", IF(VLOOKUP('Ek.3-A'!F1381, Veriler!D:E, 2, 0)=0, "", VLOOKUP('Ek.3-A'!F1381, Veriler!D:E, 2, 0)))</f>
        <v/>
      </c>
      <c r="N1381" s="5" t="str">
        <f>IF('Ek.3-A'!P1381="", "", 'Ek.3-A'!P1381)</f>
        <v/>
      </c>
      <c r="O1381" s="142">
        <f>'Ek.3-A'!S1381</f>
        <v>0</v>
      </c>
      <c r="P1381" s="143" t="str">
        <f>'Ek.3-A'!L1381</f>
        <v/>
      </c>
      <c r="Q1381" s="24" t="str">
        <f>'Ek.3-A'!M1381</f>
        <v/>
      </c>
      <c r="R1381" s="24">
        <f t="shared" si="295"/>
        <v>0</v>
      </c>
      <c r="S1381" s="141" t="str">
        <f t="shared" si="296"/>
        <v>H</v>
      </c>
      <c r="T1381" s="24">
        <f>IF(S1381="E",SUM($R$5:R1381),0)</f>
        <v>0</v>
      </c>
      <c r="U1381" s="143">
        <f t="shared" si="297"/>
        <v>0</v>
      </c>
    </row>
    <row r="1382" spans="1:21" x14ac:dyDescent="0.25">
      <c r="A1382" s="6">
        <v>14.82</v>
      </c>
      <c r="B1382" s="31" t="s">
        <v>90</v>
      </c>
      <c r="D1382" s="87">
        <v>730110000012</v>
      </c>
      <c r="E1382" s="3">
        <v>0.6</v>
      </c>
      <c r="K1382" s="3">
        <f t="shared" si="298"/>
        <v>1018</v>
      </c>
      <c r="L1382" s="97" t="str">
        <f>IF(TRIM('Ek.3-A'!F1382)&lt;&gt;"","var","yok")</f>
        <v>yok</v>
      </c>
      <c r="M1382" s="5" t="str">
        <f>IF('Ek.3-A'!F1382="", "", IF(VLOOKUP('Ek.3-A'!F1382, Veriler!D:E, 2, 0)=0, "", VLOOKUP('Ek.3-A'!F1382, Veriler!D:E, 2, 0)))</f>
        <v/>
      </c>
      <c r="N1382" s="5" t="str">
        <f>IF('Ek.3-A'!P1382="", "", 'Ek.3-A'!P1382)</f>
        <v/>
      </c>
      <c r="O1382" s="142">
        <f>'Ek.3-A'!S1382</f>
        <v>0</v>
      </c>
      <c r="P1382" s="143" t="str">
        <f>'Ek.3-A'!L1382</f>
        <v/>
      </c>
      <c r="Q1382" s="24" t="str">
        <f>'Ek.3-A'!M1382</f>
        <v/>
      </c>
      <c r="R1382" s="24">
        <f t="shared" si="295"/>
        <v>0</v>
      </c>
      <c r="S1382" s="141" t="str">
        <f t="shared" si="296"/>
        <v>H</v>
      </c>
      <c r="T1382" s="24">
        <f>IF(S1382="E",SUM($R$5:R1382),0)</f>
        <v>0</v>
      </c>
      <c r="U1382" s="143">
        <f t="shared" si="297"/>
        <v>0</v>
      </c>
    </row>
    <row r="1383" spans="1:21" x14ac:dyDescent="0.25">
      <c r="A1383" s="6">
        <v>14.83</v>
      </c>
      <c r="B1383" s="31" t="s">
        <v>90</v>
      </c>
      <c r="D1383" s="89">
        <v>730110000011</v>
      </c>
      <c r="E1383" s="3">
        <v>0.6</v>
      </c>
      <c r="K1383" s="3">
        <f t="shared" si="298"/>
        <v>1019</v>
      </c>
      <c r="L1383" s="97" t="str">
        <f>IF(TRIM('Ek.3-A'!F1383)&lt;&gt;"","var","yok")</f>
        <v>yok</v>
      </c>
      <c r="M1383" s="5" t="str">
        <f>IF('Ek.3-A'!F1383="", "", IF(VLOOKUP('Ek.3-A'!F1383, Veriler!D:E, 2, 0)=0, "", VLOOKUP('Ek.3-A'!F1383, Veriler!D:E, 2, 0)))</f>
        <v/>
      </c>
      <c r="N1383" s="5" t="str">
        <f>IF('Ek.3-A'!P1383="", "", 'Ek.3-A'!P1383)</f>
        <v/>
      </c>
      <c r="O1383" s="142">
        <f>'Ek.3-A'!S1383</f>
        <v>0</v>
      </c>
      <c r="P1383" s="143" t="str">
        <f>'Ek.3-A'!L1383</f>
        <v/>
      </c>
      <c r="Q1383" s="24" t="str">
        <f>'Ek.3-A'!M1383</f>
        <v/>
      </c>
      <c r="R1383" s="24">
        <f t="shared" si="295"/>
        <v>0</v>
      </c>
      <c r="S1383" s="141" t="str">
        <f t="shared" si="296"/>
        <v>H</v>
      </c>
      <c r="T1383" s="24">
        <f>IF(S1383="E",SUM($R$5:R1383),0)</f>
        <v>0</v>
      </c>
      <c r="U1383" s="143">
        <f t="shared" si="297"/>
        <v>0</v>
      </c>
    </row>
    <row r="1384" spans="1:21" x14ac:dyDescent="0.25">
      <c r="A1384" s="6">
        <v>14.84</v>
      </c>
      <c r="B1384" s="31" t="s">
        <v>90</v>
      </c>
      <c r="D1384" s="87">
        <v>731581000000</v>
      </c>
      <c r="E1384" s="3">
        <v>0.6</v>
      </c>
      <c r="K1384" s="3">
        <f t="shared" si="298"/>
        <v>1020</v>
      </c>
      <c r="L1384" s="97" t="str">
        <f>IF(TRIM('Ek.3-A'!F1384)&lt;&gt;"","var","yok")</f>
        <v>yok</v>
      </c>
      <c r="M1384" s="5" t="str">
        <f>IF('Ek.3-A'!F1384="", "", IF(VLOOKUP('Ek.3-A'!F1384, Veriler!D:E, 2, 0)=0, "", VLOOKUP('Ek.3-A'!F1384, Veriler!D:E, 2, 0)))</f>
        <v/>
      </c>
      <c r="N1384" s="5" t="str">
        <f>IF('Ek.3-A'!P1384="", "", 'Ek.3-A'!P1384)</f>
        <v/>
      </c>
      <c r="O1384" s="142">
        <f>'Ek.3-A'!S1384</f>
        <v>0</v>
      </c>
      <c r="P1384" s="143" t="str">
        <f>'Ek.3-A'!L1384</f>
        <v/>
      </c>
      <c r="Q1384" s="24" t="str">
        <f>'Ek.3-A'!M1384</f>
        <v/>
      </c>
      <c r="R1384" s="24">
        <f t="shared" si="295"/>
        <v>0</v>
      </c>
      <c r="S1384" s="141" t="str">
        <f t="shared" si="296"/>
        <v>H</v>
      </c>
      <c r="T1384" s="24">
        <f>IF(S1384="E",SUM($R$5:R1384),0)</f>
        <v>0</v>
      </c>
      <c r="U1384" s="143">
        <f t="shared" si="297"/>
        <v>0</v>
      </c>
    </row>
    <row r="1385" spans="1:21" x14ac:dyDescent="0.25">
      <c r="A1385" s="6">
        <v>14.85</v>
      </c>
      <c r="B1385" s="31" t="s">
        <v>90</v>
      </c>
      <c r="D1385" s="89">
        <v>731589000000</v>
      </c>
      <c r="E1385" s="3">
        <v>0.6</v>
      </c>
      <c r="K1385" s="3">
        <f t="shared" si="298"/>
        <v>1021</v>
      </c>
      <c r="L1385" s="97" t="str">
        <f>IF(TRIM('Ek.3-A'!F1385)&lt;&gt;"","var","yok")</f>
        <v>yok</v>
      </c>
      <c r="M1385" s="5" t="str">
        <f>IF('Ek.3-A'!F1385="", "", IF(VLOOKUP('Ek.3-A'!F1385, Veriler!D:E, 2, 0)=0, "", VLOOKUP('Ek.3-A'!F1385, Veriler!D:E, 2, 0)))</f>
        <v/>
      </c>
      <c r="N1385" s="5" t="str">
        <f>IF('Ek.3-A'!P1385="", "", 'Ek.3-A'!P1385)</f>
        <v/>
      </c>
      <c r="O1385" s="142">
        <f>'Ek.3-A'!S1385</f>
        <v>0</v>
      </c>
      <c r="P1385" s="143" t="str">
        <f>'Ek.3-A'!L1385</f>
        <v/>
      </c>
      <c r="Q1385" s="24" t="str">
        <f>'Ek.3-A'!M1385</f>
        <v/>
      </c>
      <c r="R1385" s="24">
        <f t="shared" si="295"/>
        <v>0</v>
      </c>
      <c r="S1385" s="141" t="str">
        <f t="shared" si="296"/>
        <v>H</v>
      </c>
      <c r="T1385" s="24">
        <f>IF(S1385="E",SUM($R$5:R1385),0)</f>
        <v>0</v>
      </c>
      <c r="U1385" s="143">
        <f t="shared" si="297"/>
        <v>0</v>
      </c>
    </row>
    <row r="1386" spans="1:21" x14ac:dyDescent="0.25">
      <c r="A1386" s="6">
        <v>14.86</v>
      </c>
      <c r="B1386" s="31" t="s">
        <v>90</v>
      </c>
      <c r="D1386" s="87">
        <v>731813000000</v>
      </c>
      <c r="E1386" s="3">
        <v>0.6</v>
      </c>
      <c r="K1386" s="3">
        <f t="shared" si="298"/>
        <v>1022</v>
      </c>
      <c r="L1386" s="97" t="str">
        <f>IF(TRIM('Ek.3-A'!F1386)&lt;&gt;"","var","yok")</f>
        <v>yok</v>
      </c>
      <c r="M1386" s="5" t="str">
        <f>IF('Ek.3-A'!F1386="", "", IF(VLOOKUP('Ek.3-A'!F1386, Veriler!D:E, 2, 0)=0, "", VLOOKUP('Ek.3-A'!F1386, Veriler!D:E, 2, 0)))</f>
        <v/>
      </c>
      <c r="N1386" s="5" t="str">
        <f>IF('Ek.3-A'!P1386="", "", 'Ek.3-A'!P1386)</f>
        <v/>
      </c>
      <c r="O1386" s="142">
        <f>'Ek.3-A'!S1386</f>
        <v>0</v>
      </c>
      <c r="P1386" s="143" t="str">
        <f>'Ek.3-A'!L1386</f>
        <v/>
      </c>
      <c r="Q1386" s="24" t="str">
        <f>'Ek.3-A'!M1386</f>
        <v/>
      </c>
      <c r="R1386" s="24">
        <f t="shared" si="295"/>
        <v>0</v>
      </c>
      <c r="S1386" s="141" t="str">
        <f t="shared" si="296"/>
        <v>H</v>
      </c>
      <c r="T1386" s="24">
        <f>IF(S1386="E",SUM($R$5:R1386),0)</f>
        <v>0</v>
      </c>
      <c r="U1386" s="143">
        <f t="shared" si="297"/>
        <v>0</v>
      </c>
    </row>
    <row r="1387" spans="1:21" x14ac:dyDescent="0.25">
      <c r="A1387" s="6">
        <v>14.87</v>
      </c>
      <c r="B1387" s="31" t="s">
        <v>90</v>
      </c>
      <c r="D1387" s="89">
        <v>731512000011</v>
      </c>
      <c r="E1387" s="3">
        <v>0.6</v>
      </c>
      <c r="L1387" s="97"/>
      <c r="M1387" s="5"/>
      <c r="N1387" s="5"/>
      <c r="O1387" s="5"/>
      <c r="Q1387" s="23"/>
      <c r="T1387" s="24"/>
      <c r="U1387" s="25"/>
    </row>
    <row r="1388" spans="1:21" x14ac:dyDescent="0.25">
      <c r="A1388" s="6">
        <v>14.88</v>
      </c>
      <c r="B1388" s="31" t="s">
        <v>90</v>
      </c>
      <c r="D1388" s="87">
        <v>731512000019</v>
      </c>
      <c r="E1388" s="3">
        <v>0.6</v>
      </c>
      <c r="K1388" s="3">
        <f>K1386+1</f>
        <v>1023</v>
      </c>
      <c r="L1388" s="97" t="str">
        <f>IF(TRIM('Ek.3-A'!F1388)&lt;&gt;"","var","yok")</f>
        <v>yok</v>
      </c>
      <c r="M1388" s="5" t="str">
        <f>IF('Ek.3-A'!F1388="", "", IF(VLOOKUP('Ek.3-A'!F1388, Veriler!D:E, 2, 0)=0, "", VLOOKUP('Ek.3-A'!F1388, Veriler!D:E, 2, 0)))</f>
        <v/>
      </c>
      <c r="N1388" s="5" t="str">
        <f>IF('Ek.3-A'!P1388="", "", 'Ek.3-A'!P1388)</f>
        <v/>
      </c>
      <c r="O1388" s="142">
        <f>'Ek.3-A'!S1388</f>
        <v>0</v>
      </c>
      <c r="P1388" s="143" t="str">
        <f>'Ek.3-A'!L1388</f>
        <v/>
      </c>
      <c r="Q1388" s="24" t="str">
        <f>'Ek.3-A'!M1388</f>
        <v/>
      </c>
      <c r="R1388" s="24">
        <f t="shared" ref="R1388:R1401" si="299">IF(L1388="var",0,IF(Q1388&lt;=0.005,Q1388,0))</f>
        <v>0</v>
      </c>
      <c r="S1388" s="141" t="str">
        <f t="shared" ref="S1388:S1401" si="300">IF(Q1388&lt;=0.005,"E","H")</f>
        <v>H</v>
      </c>
      <c r="T1388" s="24">
        <f>IF(S1388="E",SUM($R$5:R1388),0)</f>
        <v>0</v>
      </c>
      <c r="U1388" s="143">
        <f t="shared" ref="U1388:U1401" si="301">IF(T1388&lt;=0.1, O1388, IF(R1388&gt;$G$2, R1388*O1388, $G$2*O1388))</f>
        <v>0</v>
      </c>
    </row>
    <row r="1389" spans="1:21" x14ac:dyDescent="0.25">
      <c r="A1389" s="6">
        <v>14.89</v>
      </c>
      <c r="B1389" s="31" t="s">
        <v>90</v>
      </c>
      <c r="D1389" s="89">
        <v>731511900019</v>
      </c>
      <c r="E1389" s="3">
        <v>0.6</v>
      </c>
      <c r="K1389" s="3">
        <f t="shared" ref="K1389:K1401" si="302">K1388+1</f>
        <v>1024</v>
      </c>
      <c r="L1389" s="97" t="str">
        <f>IF(TRIM('Ek.3-A'!F1389)&lt;&gt;"","var","yok")</f>
        <v>yok</v>
      </c>
      <c r="M1389" s="5" t="str">
        <f>IF('Ek.3-A'!F1389="", "", IF(VLOOKUP('Ek.3-A'!F1389, Veriler!D:E, 2, 0)=0, "", VLOOKUP('Ek.3-A'!F1389, Veriler!D:E, 2, 0)))</f>
        <v/>
      </c>
      <c r="N1389" s="5" t="str">
        <f>IF('Ek.3-A'!P1389="", "", 'Ek.3-A'!P1389)</f>
        <v/>
      </c>
      <c r="O1389" s="142">
        <f>'Ek.3-A'!S1389</f>
        <v>0</v>
      </c>
      <c r="P1389" s="143" t="str">
        <f>'Ek.3-A'!L1389</f>
        <v/>
      </c>
      <c r="Q1389" s="24" t="str">
        <f>'Ek.3-A'!M1389</f>
        <v/>
      </c>
      <c r="R1389" s="24">
        <f t="shared" si="299"/>
        <v>0</v>
      </c>
      <c r="S1389" s="141" t="str">
        <f t="shared" si="300"/>
        <v>H</v>
      </c>
      <c r="T1389" s="24">
        <f>IF(S1389="E",SUM($R$5:R1389),0)</f>
        <v>0</v>
      </c>
      <c r="U1389" s="143">
        <f t="shared" si="301"/>
        <v>0</v>
      </c>
    </row>
    <row r="1390" spans="1:21" x14ac:dyDescent="0.25">
      <c r="A1390" s="6">
        <v>14.9</v>
      </c>
      <c r="B1390" s="31" t="s">
        <v>90</v>
      </c>
      <c r="D1390" s="87">
        <v>731511100000</v>
      </c>
      <c r="E1390" s="3">
        <v>0.6</v>
      </c>
      <c r="K1390" s="3">
        <f t="shared" si="302"/>
        <v>1025</v>
      </c>
      <c r="L1390" s="97" t="str">
        <f>IF(TRIM('Ek.3-A'!F1390)&lt;&gt;"","var","yok")</f>
        <v>yok</v>
      </c>
      <c r="M1390" s="5" t="str">
        <f>IF('Ek.3-A'!F1390="", "", IF(VLOOKUP('Ek.3-A'!F1390, Veriler!D:E, 2, 0)=0, "", VLOOKUP('Ek.3-A'!F1390, Veriler!D:E, 2, 0)))</f>
        <v/>
      </c>
      <c r="N1390" s="5" t="str">
        <f>IF('Ek.3-A'!P1390="", "", 'Ek.3-A'!P1390)</f>
        <v/>
      </c>
      <c r="O1390" s="142">
        <f>'Ek.3-A'!S1390</f>
        <v>0</v>
      </c>
      <c r="P1390" s="143" t="str">
        <f>'Ek.3-A'!L1390</f>
        <v/>
      </c>
      <c r="Q1390" s="24" t="str">
        <f>'Ek.3-A'!M1390</f>
        <v/>
      </c>
      <c r="R1390" s="24">
        <f t="shared" si="299"/>
        <v>0</v>
      </c>
      <c r="S1390" s="141" t="str">
        <f t="shared" si="300"/>
        <v>H</v>
      </c>
      <c r="T1390" s="24">
        <f>IF(S1390="E",SUM($R$5:R1390),0)</f>
        <v>0</v>
      </c>
      <c r="U1390" s="143">
        <f t="shared" si="301"/>
        <v>0</v>
      </c>
    </row>
    <row r="1391" spans="1:21" x14ac:dyDescent="0.25">
      <c r="A1391" s="6">
        <v>14.91</v>
      </c>
      <c r="B1391" s="31" t="s">
        <v>90</v>
      </c>
      <c r="D1391" s="89">
        <v>731511900011</v>
      </c>
      <c r="E1391" s="3">
        <v>0.6</v>
      </c>
      <c r="K1391" s="3">
        <f t="shared" si="302"/>
        <v>1026</v>
      </c>
      <c r="L1391" s="97" t="str">
        <f>IF(TRIM('Ek.3-A'!F1391)&lt;&gt;"","var","yok")</f>
        <v>yok</v>
      </c>
      <c r="M1391" s="5" t="str">
        <f>IF('Ek.3-A'!F1391="", "", IF(VLOOKUP('Ek.3-A'!F1391, Veriler!D:E, 2, 0)=0, "", VLOOKUP('Ek.3-A'!F1391, Veriler!D:E, 2, 0)))</f>
        <v/>
      </c>
      <c r="N1391" s="5" t="str">
        <f>IF('Ek.3-A'!P1391="", "", 'Ek.3-A'!P1391)</f>
        <v/>
      </c>
      <c r="O1391" s="142">
        <f>'Ek.3-A'!S1391</f>
        <v>0</v>
      </c>
      <c r="P1391" s="143" t="str">
        <f>'Ek.3-A'!L1391</f>
        <v/>
      </c>
      <c r="Q1391" s="24" t="str">
        <f>'Ek.3-A'!M1391</f>
        <v/>
      </c>
      <c r="R1391" s="24">
        <f t="shared" si="299"/>
        <v>0</v>
      </c>
      <c r="S1391" s="141" t="str">
        <f t="shared" si="300"/>
        <v>H</v>
      </c>
      <c r="T1391" s="24">
        <f>IF(S1391="E",SUM($R$5:R1391),0)</f>
        <v>0</v>
      </c>
      <c r="U1391" s="143">
        <f t="shared" si="301"/>
        <v>0</v>
      </c>
    </row>
    <row r="1392" spans="1:21" x14ac:dyDescent="0.25">
      <c r="A1392" s="6">
        <v>14.92</v>
      </c>
      <c r="B1392" s="31" t="s">
        <v>90</v>
      </c>
      <c r="D1392" s="87">
        <v>731519000000</v>
      </c>
      <c r="E1392" s="3">
        <v>0.6</v>
      </c>
      <c r="K1392" s="3">
        <f t="shared" si="302"/>
        <v>1027</v>
      </c>
      <c r="L1392" s="97" t="str">
        <f>IF(TRIM('Ek.3-A'!F1392)&lt;&gt;"","var","yok")</f>
        <v>yok</v>
      </c>
      <c r="M1392" s="5" t="str">
        <f>IF('Ek.3-A'!F1392="", "", IF(VLOOKUP('Ek.3-A'!F1392, Veriler!D:E, 2, 0)=0, "", VLOOKUP('Ek.3-A'!F1392, Veriler!D:E, 2, 0)))</f>
        <v/>
      </c>
      <c r="N1392" s="5" t="str">
        <f>IF('Ek.3-A'!P1392="", "", 'Ek.3-A'!P1392)</f>
        <v/>
      </c>
      <c r="O1392" s="142">
        <f>'Ek.3-A'!S1392</f>
        <v>0</v>
      </c>
      <c r="P1392" s="143" t="str">
        <f>'Ek.3-A'!L1392</f>
        <v/>
      </c>
      <c r="Q1392" s="24" t="str">
        <f>'Ek.3-A'!M1392</f>
        <v/>
      </c>
      <c r="R1392" s="24">
        <f t="shared" si="299"/>
        <v>0</v>
      </c>
      <c r="S1392" s="141" t="str">
        <f t="shared" si="300"/>
        <v>H</v>
      </c>
      <c r="T1392" s="24">
        <f>IF(S1392="E",SUM($R$5:R1392),0)</f>
        <v>0</v>
      </c>
      <c r="U1392" s="143">
        <f t="shared" si="301"/>
        <v>0</v>
      </c>
    </row>
    <row r="1393" spans="1:41" x14ac:dyDescent="0.25">
      <c r="A1393" s="6">
        <v>14.93</v>
      </c>
      <c r="B1393" s="31" t="s">
        <v>90</v>
      </c>
      <c r="D1393" s="89">
        <v>731450000000</v>
      </c>
      <c r="E1393" s="3">
        <v>0.6</v>
      </c>
      <c r="K1393" s="3">
        <f t="shared" si="302"/>
        <v>1028</v>
      </c>
      <c r="L1393" s="97" t="str">
        <f>IF(TRIM('Ek.3-A'!F1393)&lt;&gt;"","var","yok")</f>
        <v>yok</v>
      </c>
      <c r="M1393" s="5" t="str">
        <f>IF('Ek.3-A'!F1393="", "", IF(VLOOKUP('Ek.3-A'!F1393, Veriler!D:E, 2, 0)=0, "", VLOOKUP('Ek.3-A'!F1393, Veriler!D:E, 2, 0)))</f>
        <v/>
      </c>
      <c r="N1393" s="5" t="str">
        <f>IF('Ek.3-A'!P1393="", "", 'Ek.3-A'!P1393)</f>
        <v/>
      </c>
      <c r="O1393" s="142">
        <f>'Ek.3-A'!S1393</f>
        <v>0</v>
      </c>
      <c r="P1393" s="143" t="str">
        <f>'Ek.3-A'!L1393</f>
        <v/>
      </c>
      <c r="Q1393" s="24" t="str">
        <f>'Ek.3-A'!M1393</f>
        <v/>
      </c>
      <c r="R1393" s="24">
        <f t="shared" si="299"/>
        <v>0</v>
      </c>
      <c r="S1393" s="141" t="str">
        <f t="shared" si="300"/>
        <v>H</v>
      </c>
      <c r="T1393" s="24">
        <f>IF(S1393="E",SUM($R$5:R1393),0)</f>
        <v>0</v>
      </c>
      <c r="U1393" s="143">
        <f t="shared" si="301"/>
        <v>0</v>
      </c>
    </row>
    <row r="1394" spans="1:41" x14ac:dyDescent="0.25">
      <c r="A1394" s="6">
        <v>14.94</v>
      </c>
      <c r="B1394" s="31" t="s">
        <v>90</v>
      </c>
      <c r="D1394" s="87">
        <v>731520000000</v>
      </c>
      <c r="E1394" s="3">
        <v>0.6</v>
      </c>
      <c r="K1394" s="3">
        <f t="shared" si="302"/>
        <v>1029</v>
      </c>
      <c r="L1394" s="97" t="str">
        <f>IF(TRIM('Ek.3-A'!F1394)&lt;&gt;"","var","yok")</f>
        <v>yok</v>
      </c>
      <c r="M1394" s="5" t="str">
        <f>IF('Ek.3-A'!F1394="", "", IF(VLOOKUP('Ek.3-A'!F1394, Veriler!D:E, 2, 0)=0, "", VLOOKUP('Ek.3-A'!F1394, Veriler!D:E, 2, 0)))</f>
        <v/>
      </c>
      <c r="N1394" s="5" t="str">
        <f>IF('Ek.3-A'!P1394="", "", 'Ek.3-A'!P1394)</f>
        <v/>
      </c>
      <c r="O1394" s="142">
        <f>'Ek.3-A'!S1394</f>
        <v>0</v>
      </c>
      <c r="P1394" s="143" t="str">
        <f>'Ek.3-A'!L1394</f>
        <v/>
      </c>
      <c r="Q1394" s="24" t="str">
        <f>'Ek.3-A'!M1394</f>
        <v/>
      </c>
      <c r="R1394" s="24">
        <f t="shared" si="299"/>
        <v>0</v>
      </c>
      <c r="S1394" s="141" t="str">
        <f t="shared" si="300"/>
        <v>H</v>
      </c>
      <c r="T1394" s="24">
        <f>IF(S1394="E",SUM($R$5:R1394),0)</f>
        <v>0</v>
      </c>
      <c r="U1394" s="143">
        <f t="shared" si="301"/>
        <v>0</v>
      </c>
    </row>
    <row r="1395" spans="1:41" x14ac:dyDescent="0.25">
      <c r="A1395" s="6">
        <v>14.95</v>
      </c>
      <c r="B1395" s="31" t="s">
        <v>90</v>
      </c>
      <c r="D1395" s="89">
        <v>731210490000</v>
      </c>
      <c r="E1395" s="3">
        <v>0.6</v>
      </c>
      <c r="K1395" s="3">
        <f t="shared" si="302"/>
        <v>1030</v>
      </c>
      <c r="L1395" s="97" t="str">
        <f>IF(TRIM('Ek.3-A'!F1395)&lt;&gt;"","var","yok")</f>
        <v>yok</v>
      </c>
      <c r="M1395" s="5" t="str">
        <f>IF('Ek.3-A'!F1395="", "", IF(VLOOKUP('Ek.3-A'!F1395, Veriler!D:E, 2, 0)=0, "", VLOOKUP('Ek.3-A'!F1395, Veriler!D:E, 2, 0)))</f>
        <v/>
      </c>
      <c r="N1395" s="5" t="str">
        <f>IF('Ek.3-A'!P1395="", "", 'Ek.3-A'!P1395)</f>
        <v/>
      </c>
      <c r="O1395" s="142">
        <f>'Ek.3-A'!S1395</f>
        <v>0</v>
      </c>
      <c r="P1395" s="143" t="str">
        <f>'Ek.3-A'!L1395</f>
        <v/>
      </c>
      <c r="Q1395" s="24" t="str">
        <f>'Ek.3-A'!M1395</f>
        <v/>
      </c>
      <c r="R1395" s="24">
        <f t="shared" si="299"/>
        <v>0</v>
      </c>
      <c r="S1395" s="141" t="str">
        <f t="shared" si="300"/>
        <v>H</v>
      </c>
      <c r="T1395" s="24">
        <f>IF(S1395="E",SUM($R$5:R1395),0)</f>
        <v>0</v>
      </c>
      <c r="U1395" s="143">
        <f t="shared" si="301"/>
        <v>0</v>
      </c>
    </row>
    <row r="1396" spans="1:41" x14ac:dyDescent="0.25">
      <c r="A1396" s="6">
        <v>14.96</v>
      </c>
      <c r="B1396" s="31" t="s">
        <v>90</v>
      </c>
      <c r="D1396" s="87">
        <v>731210690000</v>
      </c>
      <c r="E1396" s="3">
        <v>0.6</v>
      </c>
      <c r="K1396" s="3">
        <f t="shared" si="302"/>
        <v>1031</v>
      </c>
      <c r="L1396" s="97" t="str">
        <f>IF(TRIM('Ek.3-A'!F1396)&lt;&gt;"","var","yok")</f>
        <v>yok</v>
      </c>
      <c r="M1396" s="5" t="str">
        <f>IF('Ek.3-A'!F1396="", "", IF(VLOOKUP('Ek.3-A'!F1396, Veriler!D:E, 2, 0)=0, "", VLOOKUP('Ek.3-A'!F1396, Veriler!D:E, 2, 0)))</f>
        <v/>
      </c>
      <c r="N1396" s="5" t="str">
        <f>IF('Ek.3-A'!P1396="", "", 'Ek.3-A'!P1396)</f>
        <v/>
      </c>
      <c r="O1396" s="142">
        <f>'Ek.3-A'!S1396</f>
        <v>0</v>
      </c>
      <c r="P1396" s="143" t="str">
        <f>'Ek.3-A'!L1396</f>
        <v/>
      </c>
      <c r="Q1396" s="24" t="str">
        <f>'Ek.3-A'!M1396</f>
        <v/>
      </c>
      <c r="R1396" s="24">
        <f t="shared" si="299"/>
        <v>0</v>
      </c>
      <c r="S1396" s="141" t="str">
        <f t="shared" si="300"/>
        <v>H</v>
      </c>
      <c r="T1396" s="24">
        <f>IF(S1396="E",SUM($R$5:R1396),0)</f>
        <v>0</v>
      </c>
      <c r="U1396" s="143">
        <f t="shared" si="301"/>
        <v>0</v>
      </c>
    </row>
    <row r="1397" spans="1:41" x14ac:dyDescent="0.25">
      <c r="A1397" s="6">
        <v>14.97</v>
      </c>
      <c r="B1397" s="31" t="s">
        <v>90</v>
      </c>
      <c r="D1397" s="89">
        <v>731210650000</v>
      </c>
      <c r="E1397" s="3">
        <v>0.6</v>
      </c>
      <c r="K1397" s="3">
        <f t="shared" si="302"/>
        <v>1032</v>
      </c>
      <c r="L1397" s="97" t="str">
        <f>IF(TRIM('Ek.3-A'!F1397)&lt;&gt;"","var","yok")</f>
        <v>yok</v>
      </c>
      <c r="M1397" s="5" t="str">
        <f>IF('Ek.3-A'!F1397="", "", IF(VLOOKUP('Ek.3-A'!F1397, Veriler!D:E, 2, 0)=0, "", VLOOKUP('Ek.3-A'!F1397, Veriler!D:E, 2, 0)))</f>
        <v/>
      </c>
      <c r="N1397" s="5" t="str">
        <f>IF('Ek.3-A'!P1397="", "", 'Ek.3-A'!P1397)</f>
        <v/>
      </c>
      <c r="O1397" s="142">
        <f>'Ek.3-A'!S1397</f>
        <v>0</v>
      </c>
      <c r="P1397" s="143" t="str">
        <f>'Ek.3-A'!L1397</f>
        <v/>
      </c>
      <c r="Q1397" s="24" t="str">
        <f>'Ek.3-A'!M1397</f>
        <v/>
      </c>
      <c r="R1397" s="24">
        <f t="shared" si="299"/>
        <v>0</v>
      </c>
      <c r="S1397" s="141" t="str">
        <f t="shared" si="300"/>
        <v>H</v>
      </c>
      <c r="T1397" s="24">
        <f>IF(S1397="E",SUM($R$5:R1397),0)</f>
        <v>0</v>
      </c>
      <c r="U1397" s="143">
        <f t="shared" si="301"/>
        <v>0</v>
      </c>
    </row>
    <row r="1398" spans="1:41" x14ac:dyDescent="0.25">
      <c r="A1398" s="6">
        <v>14.98</v>
      </c>
      <c r="B1398" s="31" t="s">
        <v>90</v>
      </c>
      <c r="D1398" s="87">
        <v>731210610000</v>
      </c>
      <c r="E1398" s="3">
        <v>0.6</v>
      </c>
      <c r="K1398" s="3">
        <f t="shared" si="302"/>
        <v>1033</v>
      </c>
      <c r="L1398" s="97" t="str">
        <f>IF(TRIM('Ek.3-A'!F1398)&lt;&gt;"","var","yok")</f>
        <v>yok</v>
      </c>
      <c r="M1398" s="5" t="str">
        <f>IF('Ek.3-A'!F1398="", "", IF(VLOOKUP('Ek.3-A'!F1398, Veriler!D:E, 2, 0)=0, "", VLOOKUP('Ek.3-A'!F1398, Veriler!D:E, 2, 0)))</f>
        <v/>
      </c>
      <c r="N1398" s="5" t="str">
        <f>IF('Ek.3-A'!P1398="", "", 'Ek.3-A'!P1398)</f>
        <v/>
      </c>
      <c r="O1398" s="142">
        <f>'Ek.3-A'!S1398</f>
        <v>0</v>
      </c>
      <c r="P1398" s="143" t="str">
        <f>'Ek.3-A'!L1398</f>
        <v/>
      </c>
      <c r="Q1398" s="24" t="str">
        <f>'Ek.3-A'!M1398</f>
        <v/>
      </c>
      <c r="R1398" s="24">
        <f t="shared" si="299"/>
        <v>0</v>
      </c>
      <c r="S1398" s="141" t="str">
        <f t="shared" si="300"/>
        <v>H</v>
      </c>
      <c r="T1398" s="24">
        <f>IF(S1398="E",SUM($R$5:R1398),0)</f>
        <v>0</v>
      </c>
      <c r="U1398" s="143">
        <f t="shared" si="301"/>
        <v>0</v>
      </c>
    </row>
    <row r="1399" spans="1:41" x14ac:dyDescent="0.25">
      <c r="A1399" s="6">
        <v>14.99</v>
      </c>
      <c r="B1399" s="31" t="s">
        <v>90</v>
      </c>
      <c r="D1399" s="89">
        <v>731814990000</v>
      </c>
      <c r="E1399" s="3">
        <v>0.6</v>
      </c>
      <c r="K1399" s="3">
        <f t="shared" si="302"/>
        <v>1034</v>
      </c>
      <c r="L1399" s="97" t="str">
        <f>IF(TRIM('Ek.3-A'!F1399)&lt;&gt;"","var","yok")</f>
        <v>yok</v>
      </c>
      <c r="M1399" s="5" t="str">
        <f>IF('Ek.3-A'!F1399="", "", IF(VLOOKUP('Ek.3-A'!F1399, Veriler!D:E, 2, 0)=0, "", VLOOKUP('Ek.3-A'!F1399, Veriler!D:E, 2, 0)))</f>
        <v/>
      </c>
      <c r="N1399" s="5" t="str">
        <f>IF('Ek.3-A'!P1399="", "", 'Ek.3-A'!P1399)</f>
        <v/>
      </c>
      <c r="O1399" s="142">
        <f>'Ek.3-A'!S1399</f>
        <v>0</v>
      </c>
      <c r="P1399" s="143" t="str">
        <f>'Ek.3-A'!L1399</f>
        <v/>
      </c>
      <c r="Q1399" s="24" t="str">
        <f>'Ek.3-A'!M1399</f>
        <v/>
      </c>
      <c r="R1399" s="24">
        <f t="shared" si="299"/>
        <v>0</v>
      </c>
      <c r="S1399" s="141" t="str">
        <f t="shared" si="300"/>
        <v>H</v>
      </c>
      <c r="T1399" s="24">
        <f>IF(S1399="E",SUM($R$5:R1399),0)</f>
        <v>0</v>
      </c>
      <c r="U1399" s="143">
        <f t="shared" si="301"/>
        <v>0</v>
      </c>
    </row>
    <row r="1400" spans="1:41" x14ac:dyDescent="0.25">
      <c r="A1400" s="6">
        <v>15</v>
      </c>
      <c r="B1400" s="31" t="s">
        <v>90</v>
      </c>
      <c r="D1400" s="87">
        <v>731814910000</v>
      </c>
      <c r="E1400" s="3">
        <v>0.6</v>
      </c>
      <c r="K1400" s="3">
        <f t="shared" si="302"/>
        <v>1035</v>
      </c>
      <c r="L1400" s="97" t="str">
        <f>IF(TRIM('Ek.3-A'!F1400)&lt;&gt;"","var","yok")</f>
        <v>yok</v>
      </c>
      <c r="M1400" s="5" t="str">
        <f>IF('Ek.3-A'!F1400="", "", IF(VLOOKUP('Ek.3-A'!F1400, Veriler!D:E, 2, 0)=0, "", VLOOKUP('Ek.3-A'!F1400, Veriler!D:E, 2, 0)))</f>
        <v/>
      </c>
      <c r="N1400" s="5" t="str">
        <f>IF('Ek.3-A'!P1400="", "", 'Ek.3-A'!P1400)</f>
        <v/>
      </c>
      <c r="O1400" s="142">
        <f>'Ek.3-A'!S1400</f>
        <v>0</v>
      </c>
      <c r="P1400" s="143" t="str">
        <f>'Ek.3-A'!L1400</f>
        <v/>
      </c>
      <c r="Q1400" s="24" t="str">
        <f>'Ek.3-A'!M1400</f>
        <v/>
      </c>
      <c r="R1400" s="24">
        <f t="shared" si="299"/>
        <v>0</v>
      </c>
      <c r="S1400" s="141" t="str">
        <f t="shared" si="300"/>
        <v>H</v>
      </c>
      <c r="T1400" s="24">
        <f>IF(S1400="E",SUM($R$5:R1400),0)</f>
        <v>0</v>
      </c>
      <c r="U1400" s="143">
        <f t="shared" si="301"/>
        <v>0</v>
      </c>
    </row>
    <row r="1401" spans="1:41" x14ac:dyDescent="0.25">
      <c r="A1401" s="6">
        <v>15.01</v>
      </c>
      <c r="B1401" s="31" t="s">
        <v>90</v>
      </c>
      <c r="D1401" s="89">
        <v>731210980000</v>
      </c>
      <c r="E1401" s="3">
        <v>0.6</v>
      </c>
      <c r="K1401" s="3">
        <f t="shared" si="302"/>
        <v>1036</v>
      </c>
      <c r="L1401" s="97" t="str">
        <f>IF(TRIM('Ek.3-A'!F1401)&lt;&gt;"","var","yok")</f>
        <v>yok</v>
      </c>
      <c r="M1401" s="5" t="str">
        <f>IF('Ek.3-A'!F1401="", "", IF(VLOOKUP('Ek.3-A'!F1401, Veriler!D:E, 2, 0)=0, "", VLOOKUP('Ek.3-A'!F1401, Veriler!D:E, 2, 0)))</f>
        <v/>
      </c>
      <c r="N1401" s="5" t="str">
        <f>IF('Ek.3-A'!P1401="", "", 'Ek.3-A'!P1401)</f>
        <v/>
      </c>
      <c r="O1401" s="142">
        <f>'Ek.3-A'!S1401</f>
        <v>0</v>
      </c>
      <c r="P1401" s="143" t="str">
        <f>'Ek.3-A'!L1401</f>
        <v/>
      </c>
      <c r="Q1401" s="24" t="str">
        <f>'Ek.3-A'!M1401</f>
        <v/>
      </c>
      <c r="R1401" s="24">
        <f t="shared" si="299"/>
        <v>0</v>
      </c>
      <c r="S1401" s="141" t="str">
        <f t="shared" si="300"/>
        <v>H</v>
      </c>
      <c r="T1401" s="24">
        <f>IF(S1401="E",SUM($R$5:R1401),0)</f>
        <v>0</v>
      </c>
      <c r="U1401" s="143">
        <f t="shared" si="301"/>
        <v>0</v>
      </c>
    </row>
    <row r="1402" spans="1:41" x14ac:dyDescent="0.25">
      <c r="A1402" s="6">
        <v>15.02</v>
      </c>
      <c r="B1402" s="31" t="s">
        <v>90</v>
      </c>
      <c r="D1402" s="87">
        <v>731210830000</v>
      </c>
      <c r="E1402" s="3">
        <v>0.6</v>
      </c>
      <c r="T1402" s="24"/>
      <c r="U1402" s="25"/>
      <c r="AO1402" s="140">
        <f>'Ek.3-A'!L1402</f>
        <v>0</v>
      </c>
    </row>
    <row r="1403" spans="1:41" x14ac:dyDescent="0.25">
      <c r="A1403" s="6">
        <v>15.03</v>
      </c>
      <c r="B1403" s="31" t="s">
        <v>90</v>
      </c>
      <c r="D1403" s="89">
        <v>731210850000</v>
      </c>
      <c r="E1403" s="3">
        <v>0.6</v>
      </c>
      <c r="T1403" s="24"/>
      <c r="U1403" s="25"/>
    </row>
    <row r="1404" spans="1:41" x14ac:dyDescent="0.25">
      <c r="A1404" s="6">
        <v>15.04</v>
      </c>
      <c r="B1404" s="31" t="s">
        <v>90</v>
      </c>
      <c r="D1404" s="87">
        <v>731210810000</v>
      </c>
      <c r="E1404" s="3">
        <v>0.6</v>
      </c>
      <c r="T1404" s="24"/>
      <c r="U1404" s="25"/>
    </row>
    <row r="1405" spans="1:41" x14ac:dyDescent="0.25">
      <c r="A1405" s="6">
        <v>15.05</v>
      </c>
      <c r="B1405" s="31" t="s">
        <v>90</v>
      </c>
      <c r="D1405" s="89">
        <v>731210890000</v>
      </c>
      <c r="E1405" s="3">
        <v>0.6</v>
      </c>
      <c r="T1405" s="24"/>
      <c r="U1405" s="25"/>
    </row>
    <row r="1406" spans="1:41" x14ac:dyDescent="0.25">
      <c r="A1406" s="6">
        <v>15.06</v>
      </c>
      <c r="B1406" s="31" t="s">
        <v>90</v>
      </c>
      <c r="D1406" s="87">
        <v>261900200000</v>
      </c>
      <c r="E1406" s="3">
        <v>0.6</v>
      </c>
      <c r="T1406" s="24"/>
      <c r="U1406" s="25"/>
    </row>
    <row r="1407" spans="1:41" x14ac:dyDescent="0.25">
      <c r="A1407" s="6">
        <v>15.07</v>
      </c>
      <c r="B1407" s="31" t="s">
        <v>90</v>
      </c>
      <c r="D1407" s="89">
        <v>721250699019</v>
      </c>
      <c r="E1407" s="3">
        <v>0.6</v>
      </c>
      <c r="T1407" s="24"/>
      <c r="U1407" s="25"/>
    </row>
    <row r="1408" spans="1:41" x14ac:dyDescent="0.25">
      <c r="A1408" s="6">
        <v>15.08</v>
      </c>
      <c r="B1408" s="31" t="s">
        <v>90</v>
      </c>
      <c r="D1408" s="87">
        <v>721250699011</v>
      </c>
      <c r="E1408" s="3">
        <v>0.6</v>
      </c>
      <c r="T1408" s="24"/>
      <c r="U1408" s="25"/>
    </row>
    <row r="1409" spans="1:21" x14ac:dyDescent="0.25">
      <c r="A1409" s="6">
        <v>15.09</v>
      </c>
      <c r="B1409" s="31" t="s">
        <v>90</v>
      </c>
      <c r="D1409" s="89">
        <v>721250619019</v>
      </c>
      <c r="E1409" s="3">
        <v>0.6</v>
      </c>
      <c r="T1409" s="24"/>
      <c r="U1409" s="25"/>
    </row>
    <row r="1410" spans="1:21" x14ac:dyDescent="0.25">
      <c r="A1410" s="6">
        <v>15.1</v>
      </c>
      <c r="B1410" s="31" t="s">
        <v>90</v>
      </c>
      <c r="D1410" s="87">
        <v>721250611019</v>
      </c>
      <c r="E1410" s="3">
        <v>0.6</v>
      </c>
      <c r="T1410" s="24"/>
      <c r="U1410" s="25"/>
    </row>
    <row r="1411" spans="1:21" x14ac:dyDescent="0.25">
      <c r="A1411" s="6">
        <v>15.11</v>
      </c>
      <c r="B1411" s="31" t="s">
        <v>90</v>
      </c>
      <c r="D1411" s="89">
        <v>721250611011</v>
      </c>
      <c r="E1411" s="3">
        <v>0.6</v>
      </c>
      <c r="K1411" s="3">
        <f>K1401+1</f>
        <v>1037</v>
      </c>
      <c r="L1411" s="97" t="str">
        <f>IF(TRIM('Ek.3-A'!F1411)&lt;&gt;"","var","yok")</f>
        <v>yok</v>
      </c>
      <c r="M1411" s="5" t="str">
        <f>IF('Ek.3-A'!F1411="", "", IF(VLOOKUP('Ek.3-A'!F1411, Veriler!D:E, 2, 0)=0, "", VLOOKUP('Ek.3-A'!F1411, Veriler!D:E, 2, 0)))</f>
        <v/>
      </c>
      <c r="N1411" s="5" t="str">
        <f>IF('Ek.3-A'!P1411="", "", 'Ek.3-A'!P1411)</f>
        <v/>
      </c>
      <c r="O1411" s="142">
        <f>'Ek.3-A'!S1411</f>
        <v>0</v>
      </c>
      <c r="P1411" s="143" t="str">
        <f>'Ek.3-A'!L1411</f>
        <v/>
      </c>
      <c r="Q1411" s="24" t="str">
        <f>'Ek.3-A'!M1411</f>
        <v/>
      </c>
      <c r="R1411" s="24">
        <f t="shared" ref="R1411:R1424" si="303">IF(L1411="var",0,IF(Q1411&lt;=0.005,Q1411,0))</f>
        <v>0</v>
      </c>
      <c r="S1411" s="141" t="str">
        <f t="shared" ref="S1411:S1424" si="304">IF(Q1411&lt;=0.005,"E","H")</f>
        <v>H</v>
      </c>
      <c r="T1411" s="24">
        <f>IF(S1411="E",SUM($R$5:R1411),0)</f>
        <v>0</v>
      </c>
      <c r="U1411" s="143">
        <f t="shared" ref="U1411:U1424" si="305">IF(T1411&lt;=0.1, O1411, IF(R1411&gt;$G$2, R1411*O1411, $G$2*O1411))</f>
        <v>0</v>
      </c>
    </row>
    <row r="1412" spans="1:21" x14ac:dyDescent="0.25">
      <c r="A1412" s="6">
        <v>15.12</v>
      </c>
      <c r="B1412" s="31" t="s">
        <v>90</v>
      </c>
      <c r="D1412" s="87">
        <v>720890201011</v>
      </c>
      <c r="E1412" s="3">
        <v>0.6</v>
      </c>
      <c r="K1412" s="3">
        <f t="shared" ref="K1412:K1424" si="306">K1411+1</f>
        <v>1038</v>
      </c>
      <c r="L1412" s="97" t="str">
        <f>IF(TRIM('Ek.3-A'!F1412)&lt;&gt;"","var","yok")</f>
        <v>yok</v>
      </c>
      <c r="M1412" s="5" t="str">
        <f>IF('Ek.3-A'!F1412="", "", IF(VLOOKUP('Ek.3-A'!F1412, Veriler!D:E, 2, 0)=0, "", VLOOKUP('Ek.3-A'!F1412, Veriler!D:E, 2, 0)))</f>
        <v/>
      </c>
      <c r="N1412" s="5" t="str">
        <f>IF('Ek.3-A'!P1412="", "", 'Ek.3-A'!P1412)</f>
        <v/>
      </c>
      <c r="O1412" s="142">
        <f>'Ek.3-A'!S1412</f>
        <v>0</v>
      </c>
      <c r="P1412" s="143" t="str">
        <f>'Ek.3-A'!L1412</f>
        <v/>
      </c>
      <c r="Q1412" s="24" t="str">
        <f>'Ek.3-A'!M1412</f>
        <v/>
      </c>
      <c r="R1412" s="24">
        <f t="shared" si="303"/>
        <v>0</v>
      </c>
      <c r="S1412" s="141" t="str">
        <f t="shared" si="304"/>
        <v>H</v>
      </c>
      <c r="T1412" s="24">
        <f>IF(S1412="E",SUM($R$5:R1412),0)</f>
        <v>0</v>
      </c>
      <c r="U1412" s="143">
        <f t="shared" si="305"/>
        <v>0</v>
      </c>
    </row>
    <row r="1413" spans="1:21" x14ac:dyDescent="0.25">
      <c r="A1413" s="6">
        <v>15.13</v>
      </c>
      <c r="B1413" s="31" t="s">
        <v>90</v>
      </c>
      <c r="D1413" s="89">
        <v>721012200099</v>
      </c>
      <c r="E1413" s="3">
        <v>0.6</v>
      </c>
      <c r="K1413" s="3">
        <f t="shared" si="306"/>
        <v>1039</v>
      </c>
      <c r="L1413" s="97" t="str">
        <f>IF(TRIM('Ek.3-A'!F1413)&lt;&gt;"","var","yok")</f>
        <v>yok</v>
      </c>
      <c r="M1413" s="5" t="str">
        <f>IF('Ek.3-A'!F1413="", "", IF(VLOOKUP('Ek.3-A'!F1413, Veriler!D:E, 2, 0)=0, "", VLOOKUP('Ek.3-A'!F1413, Veriler!D:E, 2, 0)))</f>
        <v/>
      </c>
      <c r="N1413" s="5" t="str">
        <f>IF('Ek.3-A'!P1413="", "", 'Ek.3-A'!P1413)</f>
        <v/>
      </c>
      <c r="O1413" s="142">
        <f>'Ek.3-A'!S1413</f>
        <v>0</v>
      </c>
      <c r="P1413" s="143" t="str">
        <f>'Ek.3-A'!L1413</f>
        <v/>
      </c>
      <c r="Q1413" s="24" t="str">
        <f>'Ek.3-A'!M1413</f>
        <v/>
      </c>
      <c r="R1413" s="24">
        <f t="shared" si="303"/>
        <v>0</v>
      </c>
      <c r="S1413" s="141" t="str">
        <f t="shared" si="304"/>
        <v>H</v>
      </c>
      <c r="T1413" s="24">
        <f>IF(S1413="E",SUM($R$5:R1413),0)</f>
        <v>0</v>
      </c>
      <c r="U1413" s="143">
        <f t="shared" si="305"/>
        <v>0</v>
      </c>
    </row>
    <row r="1414" spans="1:21" x14ac:dyDescent="0.25">
      <c r="A1414" s="6">
        <v>15.14</v>
      </c>
      <c r="B1414" s="31" t="s">
        <v>90</v>
      </c>
      <c r="D1414" s="87">
        <v>721240202911</v>
      </c>
      <c r="E1414" s="3">
        <v>0.6</v>
      </c>
      <c r="K1414" s="3">
        <f t="shared" si="306"/>
        <v>1040</v>
      </c>
      <c r="L1414" s="97" t="str">
        <f>IF(TRIM('Ek.3-A'!F1414)&lt;&gt;"","var","yok")</f>
        <v>yok</v>
      </c>
      <c r="M1414" s="5" t="str">
        <f>IF('Ek.3-A'!F1414="", "", IF(VLOOKUP('Ek.3-A'!F1414, Veriler!D:E, 2, 0)=0, "", VLOOKUP('Ek.3-A'!F1414, Veriler!D:E, 2, 0)))</f>
        <v/>
      </c>
      <c r="N1414" s="5" t="str">
        <f>IF('Ek.3-A'!P1414="", "", 'Ek.3-A'!P1414)</f>
        <v/>
      </c>
      <c r="O1414" s="142">
        <f>'Ek.3-A'!S1414</f>
        <v>0</v>
      </c>
      <c r="P1414" s="143" t="str">
        <f>'Ek.3-A'!L1414</f>
        <v/>
      </c>
      <c r="Q1414" s="24" t="str">
        <f>'Ek.3-A'!M1414</f>
        <v/>
      </c>
      <c r="R1414" s="24">
        <f t="shared" si="303"/>
        <v>0</v>
      </c>
      <c r="S1414" s="141" t="str">
        <f t="shared" si="304"/>
        <v>H</v>
      </c>
      <c r="T1414" s="24">
        <f>IF(S1414="E",SUM($R$5:R1414),0)</f>
        <v>0</v>
      </c>
      <c r="U1414" s="143">
        <f t="shared" si="305"/>
        <v>0</v>
      </c>
    </row>
    <row r="1415" spans="1:21" x14ac:dyDescent="0.25">
      <c r="A1415" s="6">
        <v>15.15</v>
      </c>
      <c r="B1415" s="31" t="s">
        <v>90</v>
      </c>
      <c r="D1415" s="89">
        <v>721240202111</v>
      </c>
      <c r="E1415" s="3">
        <v>0.6</v>
      </c>
      <c r="K1415" s="3">
        <f t="shared" si="306"/>
        <v>1041</v>
      </c>
      <c r="L1415" s="97" t="str">
        <f>IF(TRIM('Ek.3-A'!F1415)&lt;&gt;"","var","yok")</f>
        <v>yok</v>
      </c>
      <c r="M1415" s="5" t="str">
        <f>IF('Ek.3-A'!F1415="", "", IF(VLOOKUP('Ek.3-A'!F1415, Veriler!D:E, 2, 0)=0, "", VLOOKUP('Ek.3-A'!F1415, Veriler!D:E, 2, 0)))</f>
        <v/>
      </c>
      <c r="N1415" s="5" t="str">
        <f>IF('Ek.3-A'!P1415="", "", 'Ek.3-A'!P1415)</f>
        <v/>
      </c>
      <c r="O1415" s="142">
        <f>'Ek.3-A'!S1415</f>
        <v>0</v>
      </c>
      <c r="P1415" s="143" t="str">
        <f>'Ek.3-A'!L1415</f>
        <v/>
      </c>
      <c r="Q1415" s="24" t="str">
        <f>'Ek.3-A'!M1415</f>
        <v/>
      </c>
      <c r="R1415" s="24">
        <f t="shared" si="303"/>
        <v>0</v>
      </c>
      <c r="S1415" s="141" t="str">
        <f t="shared" si="304"/>
        <v>H</v>
      </c>
      <c r="T1415" s="24">
        <f>IF(S1415="E",SUM($R$5:R1415),0)</f>
        <v>0</v>
      </c>
      <c r="U1415" s="143">
        <f t="shared" si="305"/>
        <v>0</v>
      </c>
    </row>
    <row r="1416" spans="1:21" x14ac:dyDescent="0.25">
      <c r="A1416" s="6">
        <v>15.16</v>
      </c>
      <c r="B1416" s="31" t="s">
        <v>90</v>
      </c>
      <c r="D1416" s="87">
        <v>721012809011</v>
      </c>
      <c r="E1416" s="3">
        <v>0.6</v>
      </c>
      <c r="K1416" s="3">
        <f t="shared" si="306"/>
        <v>1042</v>
      </c>
      <c r="L1416" s="97" t="str">
        <f>IF(TRIM('Ek.3-A'!F1416)&lt;&gt;"","var","yok")</f>
        <v>yok</v>
      </c>
      <c r="M1416" s="5" t="str">
        <f>IF('Ek.3-A'!F1416="", "", IF(VLOOKUP('Ek.3-A'!F1416, Veriler!D:E, 2, 0)=0, "", VLOOKUP('Ek.3-A'!F1416, Veriler!D:E, 2, 0)))</f>
        <v/>
      </c>
      <c r="N1416" s="5" t="str">
        <f>IF('Ek.3-A'!P1416="", "", 'Ek.3-A'!P1416)</f>
        <v/>
      </c>
      <c r="O1416" s="142">
        <f>'Ek.3-A'!S1416</f>
        <v>0</v>
      </c>
      <c r="P1416" s="143" t="str">
        <f>'Ek.3-A'!L1416</f>
        <v/>
      </c>
      <c r="Q1416" s="24" t="str">
        <f>'Ek.3-A'!M1416</f>
        <v/>
      </c>
      <c r="R1416" s="24">
        <f t="shared" si="303"/>
        <v>0</v>
      </c>
      <c r="S1416" s="141" t="str">
        <f t="shared" si="304"/>
        <v>H</v>
      </c>
      <c r="T1416" s="24">
        <f>IF(S1416="E",SUM($R$5:R1416),0)</f>
        <v>0</v>
      </c>
      <c r="U1416" s="143">
        <f t="shared" si="305"/>
        <v>0</v>
      </c>
    </row>
    <row r="1417" spans="1:21" x14ac:dyDescent="0.25">
      <c r="A1417" s="6">
        <v>15.17</v>
      </c>
      <c r="B1417" s="31" t="s">
        <v>90</v>
      </c>
      <c r="D1417" s="89">
        <v>721070801011</v>
      </c>
      <c r="E1417" s="3">
        <v>0.6</v>
      </c>
      <c r="K1417" s="3">
        <f t="shared" si="306"/>
        <v>1043</v>
      </c>
      <c r="L1417" s="97" t="str">
        <f>IF(TRIM('Ek.3-A'!F1417)&lt;&gt;"","var","yok")</f>
        <v>yok</v>
      </c>
      <c r="M1417" s="5" t="str">
        <f>IF('Ek.3-A'!F1417="", "", IF(VLOOKUP('Ek.3-A'!F1417, Veriler!D:E, 2, 0)=0, "", VLOOKUP('Ek.3-A'!F1417, Veriler!D:E, 2, 0)))</f>
        <v/>
      </c>
      <c r="N1417" s="5" t="str">
        <f>IF('Ek.3-A'!P1417="", "", 'Ek.3-A'!P1417)</f>
        <v/>
      </c>
      <c r="O1417" s="142">
        <f>'Ek.3-A'!S1417</f>
        <v>0</v>
      </c>
      <c r="P1417" s="143" t="str">
        <f>'Ek.3-A'!L1417</f>
        <v/>
      </c>
      <c r="Q1417" s="24" t="str">
        <f>'Ek.3-A'!M1417</f>
        <v/>
      </c>
      <c r="R1417" s="24">
        <f t="shared" si="303"/>
        <v>0</v>
      </c>
      <c r="S1417" s="141" t="str">
        <f t="shared" si="304"/>
        <v>H</v>
      </c>
      <c r="T1417" s="24">
        <f>IF(S1417="E",SUM($R$5:R1417),0)</f>
        <v>0</v>
      </c>
      <c r="U1417" s="143">
        <f t="shared" si="305"/>
        <v>0</v>
      </c>
    </row>
    <row r="1418" spans="1:21" x14ac:dyDescent="0.25">
      <c r="A1418" s="6">
        <v>15.18</v>
      </c>
      <c r="B1418" s="31" t="s">
        <v>90</v>
      </c>
      <c r="D1418" s="87">
        <v>721050009011</v>
      </c>
      <c r="E1418" s="3">
        <v>0.6</v>
      </c>
      <c r="K1418" s="3">
        <f t="shared" si="306"/>
        <v>1044</v>
      </c>
      <c r="L1418" s="97" t="str">
        <f>IF(TRIM('Ek.3-A'!F1418)&lt;&gt;"","var","yok")</f>
        <v>yok</v>
      </c>
      <c r="M1418" s="5" t="str">
        <f>IF('Ek.3-A'!F1418="", "", IF(VLOOKUP('Ek.3-A'!F1418, Veriler!D:E, 2, 0)=0, "", VLOOKUP('Ek.3-A'!F1418, Veriler!D:E, 2, 0)))</f>
        <v/>
      </c>
      <c r="N1418" s="5" t="str">
        <f>IF('Ek.3-A'!P1418="", "", 'Ek.3-A'!P1418)</f>
        <v/>
      </c>
      <c r="O1418" s="142">
        <f>'Ek.3-A'!S1418</f>
        <v>0</v>
      </c>
      <c r="P1418" s="143" t="str">
        <f>'Ek.3-A'!L1418</f>
        <v/>
      </c>
      <c r="Q1418" s="24" t="str">
        <f>'Ek.3-A'!M1418</f>
        <v/>
      </c>
      <c r="R1418" s="24">
        <f t="shared" si="303"/>
        <v>0</v>
      </c>
      <c r="S1418" s="141" t="str">
        <f t="shared" si="304"/>
        <v>H</v>
      </c>
      <c r="T1418" s="24">
        <f>IF(S1418="E",SUM($R$5:R1418),0)</f>
        <v>0</v>
      </c>
      <c r="U1418" s="143">
        <f t="shared" si="305"/>
        <v>0</v>
      </c>
    </row>
    <row r="1419" spans="1:21" x14ac:dyDescent="0.25">
      <c r="A1419" s="6">
        <v>15.19</v>
      </c>
      <c r="B1419" s="31" t="s">
        <v>90</v>
      </c>
      <c r="D1419" s="89">
        <v>721050001011</v>
      </c>
      <c r="E1419" s="3">
        <v>0.6</v>
      </c>
      <c r="K1419" s="3">
        <f t="shared" si="306"/>
        <v>1045</v>
      </c>
      <c r="L1419" s="97" t="str">
        <f>IF(TRIM('Ek.3-A'!F1419)&lt;&gt;"","var","yok")</f>
        <v>yok</v>
      </c>
      <c r="M1419" s="5" t="str">
        <f>IF('Ek.3-A'!F1419="", "", IF(VLOOKUP('Ek.3-A'!F1419, Veriler!D:E, 2, 0)=0, "", VLOOKUP('Ek.3-A'!F1419, Veriler!D:E, 2, 0)))</f>
        <v/>
      </c>
      <c r="N1419" s="5" t="str">
        <f>IF('Ek.3-A'!P1419="", "", 'Ek.3-A'!P1419)</f>
        <v/>
      </c>
      <c r="O1419" s="142">
        <f>'Ek.3-A'!S1419</f>
        <v>0</v>
      </c>
      <c r="P1419" s="143" t="str">
        <f>'Ek.3-A'!L1419</f>
        <v/>
      </c>
      <c r="Q1419" s="24" t="str">
        <f>'Ek.3-A'!M1419</f>
        <v/>
      </c>
      <c r="R1419" s="24">
        <f t="shared" si="303"/>
        <v>0</v>
      </c>
      <c r="S1419" s="141" t="str">
        <f t="shared" si="304"/>
        <v>H</v>
      </c>
      <c r="T1419" s="24">
        <f>IF(S1419="E",SUM($R$5:R1419),0)</f>
        <v>0</v>
      </c>
      <c r="U1419" s="143">
        <f t="shared" si="305"/>
        <v>0</v>
      </c>
    </row>
    <row r="1420" spans="1:21" x14ac:dyDescent="0.25">
      <c r="A1420" s="6">
        <v>15.2</v>
      </c>
      <c r="B1420" s="31" t="s">
        <v>90</v>
      </c>
      <c r="D1420" s="87">
        <v>721030009019</v>
      </c>
      <c r="E1420" s="3">
        <v>0.6</v>
      </c>
      <c r="K1420" s="3">
        <f t="shared" si="306"/>
        <v>1046</v>
      </c>
      <c r="L1420" s="97" t="str">
        <f>IF(TRIM('Ek.3-A'!F1420)&lt;&gt;"","var","yok")</f>
        <v>yok</v>
      </c>
      <c r="M1420" s="5" t="str">
        <f>IF('Ek.3-A'!F1420="", "", IF(VLOOKUP('Ek.3-A'!F1420, Veriler!D:E, 2, 0)=0, "", VLOOKUP('Ek.3-A'!F1420, Veriler!D:E, 2, 0)))</f>
        <v/>
      </c>
      <c r="N1420" s="5" t="str">
        <f>IF('Ek.3-A'!P1420="", "", 'Ek.3-A'!P1420)</f>
        <v/>
      </c>
      <c r="O1420" s="142">
        <f>'Ek.3-A'!S1420</f>
        <v>0</v>
      </c>
      <c r="P1420" s="143" t="str">
        <f>'Ek.3-A'!L1420</f>
        <v/>
      </c>
      <c r="Q1420" s="24" t="str">
        <f>'Ek.3-A'!M1420</f>
        <v/>
      </c>
      <c r="R1420" s="24">
        <f t="shared" si="303"/>
        <v>0</v>
      </c>
      <c r="S1420" s="141" t="str">
        <f t="shared" si="304"/>
        <v>H</v>
      </c>
      <c r="T1420" s="24">
        <f>IF(S1420="E",SUM($R$5:R1420),0)</f>
        <v>0</v>
      </c>
      <c r="U1420" s="143">
        <f t="shared" si="305"/>
        <v>0</v>
      </c>
    </row>
    <row r="1421" spans="1:21" x14ac:dyDescent="0.25">
      <c r="A1421" s="6">
        <v>15.21</v>
      </c>
      <c r="B1421" s="31" t="s">
        <v>90</v>
      </c>
      <c r="D1421" s="89">
        <v>721030001019</v>
      </c>
      <c r="E1421" s="3">
        <v>0.6</v>
      </c>
      <c r="K1421" s="3">
        <f t="shared" si="306"/>
        <v>1047</v>
      </c>
      <c r="L1421" s="97" t="str">
        <f>IF(TRIM('Ek.3-A'!F1421)&lt;&gt;"","var","yok")</f>
        <v>yok</v>
      </c>
      <c r="M1421" s="5" t="str">
        <f>IF('Ek.3-A'!F1421="", "", IF(VLOOKUP('Ek.3-A'!F1421, Veriler!D:E, 2, 0)=0, "", VLOOKUP('Ek.3-A'!F1421, Veriler!D:E, 2, 0)))</f>
        <v/>
      </c>
      <c r="N1421" s="5" t="str">
        <f>IF('Ek.3-A'!P1421="", "", 'Ek.3-A'!P1421)</f>
        <v/>
      </c>
      <c r="O1421" s="142">
        <f>'Ek.3-A'!S1421</f>
        <v>0</v>
      </c>
      <c r="P1421" s="143" t="str">
        <f>'Ek.3-A'!L1421</f>
        <v/>
      </c>
      <c r="Q1421" s="24" t="str">
        <f>'Ek.3-A'!M1421</f>
        <v/>
      </c>
      <c r="R1421" s="24">
        <f t="shared" si="303"/>
        <v>0</v>
      </c>
      <c r="S1421" s="141" t="str">
        <f t="shared" si="304"/>
        <v>H</v>
      </c>
      <c r="T1421" s="24">
        <f>IF(S1421="E",SUM($R$5:R1421),0)</f>
        <v>0</v>
      </c>
      <c r="U1421" s="143">
        <f t="shared" si="305"/>
        <v>0</v>
      </c>
    </row>
    <row r="1422" spans="1:21" x14ac:dyDescent="0.25">
      <c r="A1422" s="6">
        <v>15.22</v>
      </c>
      <c r="B1422" s="31" t="s">
        <v>90</v>
      </c>
      <c r="D1422" s="87">
        <v>721012809019</v>
      </c>
      <c r="E1422" s="3">
        <v>0.6</v>
      </c>
      <c r="K1422" s="3">
        <f t="shared" si="306"/>
        <v>1048</v>
      </c>
      <c r="L1422" s="97" t="str">
        <f>IF(TRIM('Ek.3-A'!F1422)&lt;&gt;"","var","yok")</f>
        <v>yok</v>
      </c>
      <c r="M1422" s="5" t="str">
        <f>IF('Ek.3-A'!F1422="", "", IF(VLOOKUP('Ek.3-A'!F1422, Veriler!D:E, 2, 0)=0, "", VLOOKUP('Ek.3-A'!F1422, Veriler!D:E, 2, 0)))</f>
        <v/>
      </c>
      <c r="N1422" s="5" t="str">
        <f>IF('Ek.3-A'!P1422="", "", 'Ek.3-A'!P1422)</f>
        <v/>
      </c>
      <c r="O1422" s="142">
        <f>'Ek.3-A'!S1422</f>
        <v>0</v>
      </c>
      <c r="P1422" s="143" t="str">
        <f>'Ek.3-A'!L1422</f>
        <v/>
      </c>
      <c r="Q1422" s="24" t="str">
        <f>'Ek.3-A'!M1422</f>
        <v/>
      </c>
      <c r="R1422" s="24">
        <f t="shared" si="303"/>
        <v>0</v>
      </c>
      <c r="S1422" s="141" t="str">
        <f t="shared" si="304"/>
        <v>H</v>
      </c>
      <c r="T1422" s="24">
        <f>IF(S1422="E",SUM($R$5:R1422),0)</f>
        <v>0</v>
      </c>
      <c r="U1422" s="143">
        <f t="shared" si="305"/>
        <v>0</v>
      </c>
    </row>
    <row r="1423" spans="1:21" x14ac:dyDescent="0.25">
      <c r="A1423" s="6">
        <v>15.23</v>
      </c>
      <c r="B1423" s="31" t="s">
        <v>90</v>
      </c>
      <c r="D1423" s="89">
        <v>721011009019</v>
      </c>
      <c r="E1423" s="3">
        <v>0.6</v>
      </c>
      <c r="K1423" s="3">
        <f t="shared" si="306"/>
        <v>1049</v>
      </c>
      <c r="L1423" s="97" t="str">
        <f>IF(TRIM('Ek.3-A'!F1423)&lt;&gt;"","var","yok")</f>
        <v>yok</v>
      </c>
      <c r="M1423" s="5" t="str">
        <f>IF('Ek.3-A'!F1423="", "", IF(VLOOKUP('Ek.3-A'!F1423, Veriler!D:E, 2, 0)=0, "", VLOOKUP('Ek.3-A'!F1423, Veriler!D:E, 2, 0)))</f>
        <v/>
      </c>
      <c r="N1423" s="5" t="str">
        <f>IF('Ek.3-A'!P1423="", "", 'Ek.3-A'!P1423)</f>
        <v/>
      </c>
      <c r="O1423" s="142">
        <f>'Ek.3-A'!S1423</f>
        <v>0</v>
      </c>
      <c r="P1423" s="143" t="str">
        <f>'Ek.3-A'!L1423</f>
        <v/>
      </c>
      <c r="Q1423" s="24" t="str">
        <f>'Ek.3-A'!M1423</f>
        <v/>
      </c>
      <c r="R1423" s="24">
        <f t="shared" si="303"/>
        <v>0</v>
      </c>
      <c r="S1423" s="141" t="str">
        <f t="shared" si="304"/>
        <v>H</v>
      </c>
      <c r="T1423" s="24">
        <f>IF(S1423="E",SUM($R$5:R1423),0)</f>
        <v>0</v>
      </c>
      <c r="U1423" s="143">
        <f t="shared" si="305"/>
        <v>0</v>
      </c>
    </row>
    <row r="1424" spans="1:21" x14ac:dyDescent="0.25">
      <c r="A1424" s="6">
        <v>15.24</v>
      </c>
      <c r="B1424" s="31" t="s">
        <v>90</v>
      </c>
      <c r="D1424" s="87">
        <v>721050009019</v>
      </c>
      <c r="E1424" s="3">
        <v>0.6</v>
      </c>
      <c r="K1424" s="3">
        <f t="shared" si="306"/>
        <v>1050</v>
      </c>
      <c r="L1424" s="97" t="str">
        <f>IF(TRIM('Ek.3-A'!F1424)&lt;&gt;"","var","yok")</f>
        <v>yok</v>
      </c>
      <c r="M1424" s="5" t="str">
        <f>IF('Ek.3-A'!F1424="", "", IF(VLOOKUP('Ek.3-A'!F1424, Veriler!D:E, 2, 0)=0, "", VLOOKUP('Ek.3-A'!F1424, Veriler!D:E, 2, 0)))</f>
        <v/>
      </c>
      <c r="N1424" s="5" t="str">
        <f>IF('Ek.3-A'!P1424="", "", 'Ek.3-A'!P1424)</f>
        <v/>
      </c>
      <c r="O1424" s="142">
        <f>'Ek.3-A'!S1424</f>
        <v>0</v>
      </c>
      <c r="P1424" s="143" t="str">
        <f>'Ek.3-A'!L1424</f>
        <v/>
      </c>
      <c r="Q1424" s="24" t="str">
        <f>'Ek.3-A'!M1424</f>
        <v/>
      </c>
      <c r="R1424" s="24">
        <f t="shared" si="303"/>
        <v>0</v>
      </c>
      <c r="S1424" s="141" t="str">
        <f t="shared" si="304"/>
        <v>H</v>
      </c>
      <c r="T1424" s="24">
        <f>IF(S1424="E",SUM($R$5:R1424),0)</f>
        <v>0</v>
      </c>
      <c r="U1424" s="143">
        <f t="shared" si="305"/>
        <v>0</v>
      </c>
    </row>
    <row r="1425" spans="1:41" x14ac:dyDescent="0.25">
      <c r="A1425" s="6">
        <v>15.25</v>
      </c>
      <c r="B1425" s="31" t="s">
        <v>90</v>
      </c>
      <c r="D1425" s="89">
        <v>721050001019</v>
      </c>
      <c r="E1425" s="3">
        <v>0.6</v>
      </c>
      <c r="L1425" s="97"/>
      <c r="M1425" s="5"/>
      <c r="N1425" s="5"/>
      <c r="O1425" s="5"/>
      <c r="Q1425" s="23"/>
      <c r="T1425" s="24"/>
      <c r="U1425" s="25"/>
    </row>
    <row r="1426" spans="1:41" x14ac:dyDescent="0.25">
      <c r="A1426" s="6">
        <v>15.26</v>
      </c>
      <c r="B1426" s="31" t="s">
        <v>90</v>
      </c>
      <c r="D1426" s="87">
        <v>720837001019</v>
      </c>
      <c r="E1426" s="3">
        <v>0.6</v>
      </c>
      <c r="K1426" s="3">
        <f>K1424+1</f>
        <v>1051</v>
      </c>
      <c r="L1426" s="97" t="str">
        <f>IF(TRIM('Ek.3-A'!F1426)&lt;&gt;"","var","yok")</f>
        <v>yok</v>
      </c>
      <c r="M1426" s="5" t="str">
        <f>IF('Ek.3-A'!F1426="", "", IF(VLOOKUP('Ek.3-A'!F1426, Veriler!D:E, 2, 0)=0, "", VLOOKUP('Ek.3-A'!F1426, Veriler!D:E, 2, 0)))</f>
        <v/>
      </c>
      <c r="N1426" s="5" t="str">
        <f>IF('Ek.3-A'!P1426="", "", 'Ek.3-A'!P1426)</f>
        <v/>
      </c>
      <c r="O1426" s="142">
        <f>'Ek.3-A'!S1426</f>
        <v>0</v>
      </c>
      <c r="P1426" s="143" t="str">
        <f>'Ek.3-A'!L1426</f>
        <v/>
      </c>
      <c r="Q1426" s="24" t="str">
        <f>'Ek.3-A'!M1426</f>
        <v/>
      </c>
      <c r="R1426" s="24">
        <f t="shared" ref="R1426:R1439" si="307">IF(L1426="var",0,IF(Q1426&lt;=0.005,Q1426,0))</f>
        <v>0</v>
      </c>
      <c r="S1426" s="141" t="str">
        <f t="shared" ref="S1426:S1439" si="308">IF(Q1426&lt;=0.005,"E","H")</f>
        <v>H</v>
      </c>
      <c r="T1426" s="24">
        <f>IF(S1426="E",SUM($R$5:R1426),0)</f>
        <v>0</v>
      </c>
      <c r="U1426" s="143">
        <f t="shared" ref="U1426:U1439" si="309">IF(T1426&lt;=0.1, O1426, IF(R1426&gt;$G$2, R1426*O1426, $G$2*O1426))</f>
        <v>0</v>
      </c>
    </row>
    <row r="1427" spans="1:41" x14ac:dyDescent="0.25">
      <c r="A1427" s="6">
        <v>15.27</v>
      </c>
      <c r="B1427" s="31" t="s">
        <v>90</v>
      </c>
      <c r="D1427" s="89">
        <v>720839001019</v>
      </c>
      <c r="E1427" s="3">
        <v>0.6</v>
      </c>
      <c r="K1427" s="3">
        <f t="shared" ref="K1427:K1439" si="310">K1426+1</f>
        <v>1052</v>
      </c>
      <c r="L1427" s="97" t="str">
        <f>IF(TRIM('Ek.3-A'!F1427)&lt;&gt;"","var","yok")</f>
        <v>yok</v>
      </c>
      <c r="M1427" s="5" t="str">
        <f>IF('Ek.3-A'!F1427="", "", IF(VLOOKUP('Ek.3-A'!F1427, Veriler!D:E, 2, 0)=0, "", VLOOKUP('Ek.3-A'!F1427, Veriler!D:E, 2, 0)))</f>
        <v/>
      </c>
      <c r="N1427" s="5" t="str">
        <f>IF('Ek.3-A'!P1427="", "", 'Ek.3-A'!P1427)</f>
        <v/>
      </c>
      <c r="O1427" s="142">
        <f>'Ek.3-A'!S1427</f>
        <v>0</v>
      </c>
      <c r="P1427" s="143" t="str">
        <f>'Ek.3-A'!L1427</f>
        <v/>
      </c>
      <c r="Q1427" s="24" t="str">
        <f>'Ek.3-A'!M1427</f>
        <v/>
      </c>
      <c r="R1427" s="24">
        <f t="shared" si="307"/>
        <v>0</v>
      </c>
      <c r="S1427" s="141" t="str">
        <f t="shared" si="308"/>
        <v>H</v>
      </c>
      <c r="T1427" s="24">
        <f>IF(S1427="E",SUM($R$5:R1427),0)</f>
        <v>0</v>
      </c>
      <c r="U1427" s="143">
        <f t="shared" si="309"/>
        <v>0</v>
      </c>
    </row>
    <row r="1428" spans="1:41" x14ac:dyDescent="0.25">
      <c r="A1428" s="6">
        <v>15.28</v>
      </c>
      <c r="B1428" s="31" t="s">
        <v>90</v>
      </c>
      <c r="D1428" s="87">
        <v>720838001019</v>
      </c>
      <c r="E1428" s="3">
        <v>0.6</v>
      </c>
      <c r="K1428" s="3">
        <f t="shared" si="310"/>
        <v>1053</v>
      </c>
      <c r="L1428" s="97" t="str">
        <f>IF(TRIM('Ek.3-A'!F1428)&lt;&gt;"","var","yok")</f>
        <v>yok</v>
      </c>
      <c r="M1428" s="5" t="str">
        <f>IF('Ek.3-A'!F1428="", "", IF(VLOOKUP('Ek.3-A'!F1428, Veriler!D:E, 2, 0)=0, "", VLOOKUP('Ek.3-A'!F1428, Veriler!D:E, 2, 0)))</f>
        <v/>
      </c>
      <c r="N1428" s="5" t="str">
        <f>IF('Ek.3-A'!P1428="", "", 'Ek.3-A'!P1428)</f>
        <v/>
      </c>
      <c r="O1428" s="142">
        <f>'Ek.3-A'!S1428</f>
        <v>0</v>
      </c>
      <c r="P1428" s="143" t="str">
        <f>'Ek.3-A'!L1428</f>
        <v/>
      </c>
      <c r="Q1428" s="24" t="str">
        <f>'Ek.3-A'!M1428</f>
        <v/>
      </c>
      <c r="R1428" s="24">
        <f t="shared" si="307"/>
        <v>0</v>
      </c>
      <c r="S1428" s="141" t="str">
        <f t="shared" si="308"/>
        <v>H</v>
      </c>
      <c r="T1428" s="24">
        <f>IF(S1428="E",SUM($R$5:R1428),0)</f>
        <v>0</v>
      </c>
      <c r="U1428" s="143">
        <f t="shared" si="309"/>
        <v>0</v>
      </c>
    </row>
    <row r="1429" spans="1:41" x14ac:dyDescent="0.25">
      <c r="A1429" s="6">
        <v>15.29</v>
      </c>
      <c r="B1429" s="31" t="s">
        <v>90</v>
      </c>
      <c r="D1429" s="89">
        <v>720890802011</v>
      </c>
      <c r="E1429" s="3">
        <v>0.6</v>
      </c>
      <c r="K1429" s="3">
        <f t="shared" si="310"/>
        <v>1054</v>
      </c>
      <c r="L1429" s="97" t="str">
        <f>IF(TRIM('Ek.3-A'!F1429)&lt;&gt;"","var","yok")</f>
        <v>yok</v>
      </c>
      <c r="M1429" s="5" t="str">
        <f>IF('Ek.3-A'!F1429="", "", IF(VLOOKUP('Ek.3-A'!F1429, Veriler!D:E, 2, 0)=0, "", VLOOKUP('Ek.3-A'!F1429, Veriler!D:E, 2, 0)))</f>
        <v/>
      </c>
      <c r="N1429" s="5" t="str">
        <f>IF('Ek.3-A'!P1429="", "", 'Ek.3-A'!P1429)</f>
        <v/>
      </c>
      <c r="O1429" s="142">
        <f>'Ek.3-A'!S1429</f>
        <v>0</v>
      </c>
      <c r="P1429" s="143" t="str">
        <f>'Ek.3-A'!L1429</f>
        <v/>
      </c>
      <c r="Q1429" s="24" t="str">
        <f>'Ek.3-A'!M1429</f>
        <v/>
      </c>
      <c r="R1429" s="24">
        <f t="shared" si="307"/>
        <v>0</v>
      </c>
      <c r="S1429" s="141" t="str">
        <f t="shared" si="308"/>
        <v>H</v>
      </c>
      <c r="T1429" s="24">
        <f>IF(S1429="E",SUM($R$5:R1429),0)</f>
        <v>0</v>
      </c>
      <c r="U1429" s="143">
        <f t="shared" si="309"/>
        <v>0</v>
      </c>
    </row>
    <row r="1430" spans="1:41" x14ac:dyDescent="0.25">
      <c r="A1430" s="6">
        <v>15.3</v>
      </c>
      <c r="B1430" s="31" t="s">
        <v>90</v>
      </c>
      <c r="D1430" s="87">
        <v>720890801011</v>
      </c>
      <c r="E1430" s="3">
        <v>0.6</v>
      </c>
      <c r="K1430" s="3">
        <f t="shared" si="310"/>
        <v>1055</v>
      </c>
      <c r="L1430" s="97" t="str">
        <f>IF(TRIM('Ek.3-A'!F1430)&lt;&gt;"","var","yok")</f>
        <v>yok</v>
      </c>
      <c r="M1430" s="5" t="str">
        <f>IF('Ek.3-A'!F1430="", "", IF(VLOOKUP('Ek.3-A'!F1430, Veriler!D:E, 2, 0)=0, "", VLOOKUP('Ek.3-A'!F1430, Veriler!D:E, 2, 0)))</f>
        <v/>
      </c>
      <c r="N1430" s="5" t="str">
        <f>IF('Ek.3-A'!P1430="", "", 'Ek.3-A'!P1430)</f>
        <v/>
      </c>
      <c r="O1430" s="142">
        <f>'Ek.3-A'!S1430</f>
        <v>0</v>
      </c>
      <c r="P1430" s="143" t="str">
        <f>'Ek.3-A'!L1430</f>
        <v/>
      </c>
      <c r="Q1430" s="24" t="str">
        <f>'Ek.3-A'!M1430</f>
        <v/>
      </c>
      <c r="R1430" s="24">
        <f t="shared" si="307"/>
        <v>0</v>
      </c>
      <c r="S1430" s="141" t="str">
        <f t="shared" si="308"/>
        <v>H</v>
      </c>
      <c r="T1430" s="24">
        <f>IF(S1430="E",SUM($R$5:R1430),0)</f>
        <v>0</v>
      </c>
      <c r="U1430" s="143">
        <f t="shared" si="309"/>
        <v>0</v>
      </c>
    </row>
    <row r="1431" spans="1:41" x14ac:dyDescent="0.25">
      <c r="A1431" s="6">
        <v>15.31</v>
      </c>
      <c r="B1431" s="31" t="s">
        <v>90</v>
      </c>
      <c r="D1431" s="89">
        <v>721012200029</v>
      </c>
      <c r="E1431" s="3">
        <v>0.6</v>
      </c>
      <c r="K1431" s="3">
        <f t="shared" si="310"/>
        <v>1056</v>
      </c>
      <c r="L1431" s="97" t="str">
        <f>IF(TRIM('Ek.3-A'!F1431)&lt;&gt;"","var","yok")</f>
        <v>yok</v>
      </c>
      <c r="M1431" s="5" t="str">
        <f>IF('Ek.3-A'!F1431="", "", IF(VLOOKUP('Ek.3-A'!F1431, Veriler!D:E, 2, 0)=0, "", VLOOKUP('Ek.3-A'!F1431, Veriler!D:E, 2, 0)))</f>
        <v/>
      </c>
      <c r="N1431" s="5" t="str">
        <f>IF('Ek.3-A'!P1431="", "", 'Ek.3-A'!P1431)</f>
        <v/>
      </c>
      <c r="O1431" s="142">
        <f>'Ek.3-A'!S1431</f>
        <v>0</v>
      </c>
      <c r="P1431" s="143" t="str">
        <f>'Ek.3-A'!L1431</f>
        <v/>
      </c>
      <c r="Q1431" s="24" t="str">
        <f>'Ek.3-A'!M1431</f>
        <v/>
      </c>
      <c r="R1431" s="24">
        <f t="shared" si="307"/>
        <v>0</v>
      </c>
      <c r="S1431" s="141" t="str">
        <f t="shared" si="308"/>
        <v>H</v>
      </c>
      <c r="T1431" s="24">
        <f>IF(S1431="E",SUM($R$5:R1431),0)</f>
        <v>0</v>
      </c>
      <c r="U1431" s="143">
        <f t="shared" si="309"/>
        <v>0</v>
      </c>
    </row>
    <row r="1432" spans="1:41" x14ac:dyDescent="0.25">
      <c r="A1432" s="6">
        <v>15.32</v>
      </c>
      <c r="B1432" s="31" t="s">
        <v>90</v>
      </c>
      <c r="D1432" s="87">
        <v>721210100011</v>
      </c>
      <c r="E1432" s="3">
        <v>0.6</v>
      </c>
      <c r="K1432" s="3">
        <f t="shared" si="310"/>
        <v>1057</v>
      </c>
      <c r="L1432" s="97" t="str">
        <f>IF(TRIM('Ek.3-A'!F1432)&lt;&gt;"","var","yok")</f>
        <v>yok</v>
      </c>
      <c r="M1432" s="5" t="str">
        <f>IF('Ek.3-A'!F1432="", "", IF(VLOOKUP('Ek.3-A'!F1432, Veriler!D:E, 2, 0)=0, "", VLOOKUP('Ek.3-A'!F1432, Veriler!D:E, 2, 0)))</f>
        <v/>
      </c>
      <c r="N1432" s="5" t="str">
        <f>IF('Ek.3-A'!P1432="", "", 'Ek.3-A'!P1432)</f>
        <v/>
      </c>
      <c r="O1432" s="142">
        <f>'Ek.3-A'!S1432</f>
        <v>0</v>
      </c>
      <c r="P1432" s="143" t="str">
        <f>'Ek.3-A'!L1432</f>
        <v/>
      </c>
      <c r="Q1432" s="24" t="str">
        <f>'Ek.3-A'!M1432</f>
        <v/>
      </c>
      <c r="R1432" s="24">
        <f t="shared" si="307"/>
        <v>0</v>
      </c>
      <c r="S1432" s="141" t="str">
        <f t="shared" si="308"/>
        <v>H</v>
      </c>
      <c r="T1432" s="24">
        <f>IF(S1432="E",SUM($R$5:R1432),0)</f>
        <v>0</v>
      </c>
      <c r="U1432" s="143">
        <f t="shared" si="309"/>
        <v>0</v>
      </c>
    </row>
    <row r="1433" spans="1:41" x14ac:dyDescent="0.25">
      <c r="A1433" s="6">
        <v>15.33</v>
      </c>
      <c r="B1433" s="31" t="s">
        <v>90</v>
      </c>
      <c r="D1433" s="89">
        <v>730630729000</v>
      </c>
      <c r="E1433" s="3">
        <v>0.6</v>
      </c>
      <c r="K1433" s="3">
        <f t="shared" si="310"/>
        <v>1058</v>
      </c>
      <c r="L1433" s="97" t="str">
        <f>IF(TRIM('Ek.3-A'!F1433)&lt;&gt;"","var","yok")</f>
        <v>yok</v>
      </c>
      <c r="M1433" s="5" t="str">
        <f>IF('Ek.3-A'!F1433="", "", IF(VLOOKUP('Ek.3-A'!F1433, Veriler!D:E, 2, 0)=0, "", VLOOKUP('Ek.3-A'!F1433, Veriler!D:E, 2, 0)))</f>
        <v/>
      </c>
      <c r="N1433" s="5" t="str">
        <f>IF('Ek.3-A'!P1433="", "", 'Ek.3-A'!P1433)</f>
        <v/>
      </c>
      <c r="O1433" s="142">
        <f>'Ek.3-A'!S1433</f>
        <v>0</v>
      </c>
      <c r="P1433" s="143" t="str">
        <f>'Ek.3-A'!L1433</f>
        <v/>
      </c>
      <c r="Q1433" s="24" t="str">
        <f>'Ek.3-A'!M1433</f>
        <v/>
      </c>
      <c r="R1433" s="24">
        <f t="shared" si="307"/>
        <v>0</v>
      </c>
      <c r="S1433" s="141" t="str">
        <f t="shared" si="308"/>
        <v>H</v>
      </c>
      <c r="T1433" s="24">
        <f>IF(S1433="E",SUM($R$5:R1433),0)</f>
        <v>0</v>
      </c>
      <c r="U1433" s="143">
        <f t="shared" si="309"/>
        <v>0</v>
      </c>
    </row>
    <row r="1434" spans="1:41" x14ac:dyDescent="0.25">
      <c r="A1434" s="6">
        <v>15.34</v>
      </c>
      <c r="B1434" s="31" t="s">
        <v>90</v>
      </c>
      <c r="D1434" s="87">
        <v>730630809000</v>
      </c>
      <c r="E1434" s="3">
        <v>0.6</v>
      </c>
      <c r="K1434" s="3">
        <f t="shared" si="310"/>
        <v>1059</v>
      </c>
      <c r="L1434" s="97" t="str">
        <f>IF(TRIM('Ek.3-A'!F1434)&lt;&gt;"","var","yok")</f>
        <v>yok</v>
      </c>
      <c r="M1434" s="5" t="str">
        <f>IF('Ek.3-A'!F1434="", "", IF(VLOOKUP('Ek.3-A'!F1434, Veriler!D:E, 2, 0)=0, "", VLOOKUP('Ek.3-A'!F1434, Veriler!D:E, 2, 0)))</f>
        <v/>
      </c>
      <c r="N1434" s="5" t="str">
        <f>IF('Ek.3-A'!P1434="", "", 'Ek.3-A'!P1434)</f>
        <v/>
      </c>
      <c r="O1434" s="142">
        <f>'Ek.3-A'!S1434</f>
        <v>0</v>
      </c>
      <c r="P1434" s="143" t="str">
        <f>'Ek.3-A'!L1434</f>
        <v/>
      </c>
      <c r="Q1434" s="24" t="str">
        <f>'Ek.3-A'!M1434</f>
        <v/>
      </c>
      <c r="R1434" s="24">
        <f t="shared" si="307"/>
        <v>0</v>
      </c>
      <c r="S1434" s="141" t="str">
        <f t="shared" si="308"/>
        <v>H</v>
      </c>
      <c r="T1434" s="24">
        <f>IF(S1434="E",SUM($R$5:R1434),0)</f>
        <v>0</v>
      </c>
      <c r="U1434" s="143">
        <f t="shared" si="309"/>
        <v>0</v>
      </c>
    </row>
    <row r="1435" spans="1:41" x14ac:dyDescent="0.25">
      <c r="A1435" s="6">
        <v>15.35</v>
      </c>
      <c r="B1435" s="31" t="s">
        <v>90</v>
      </c>
      <c r="D1435" s="89">
        <v>730630779000</v>
      </c>
      <c r="E1435" s="3">
        <v>0.6</v>
      </c>
      <c r="K1435" s="3">
        <f t="shared" si="310"/>
        <v>1060</v>
      </c>
      <c r="L1435" s="97" t="str">
        <f>IF(TRIM('Ek.3-A'!F1435)&lt;&gt;"","var","yok")</f>
        <v>yok</v>
      </c>
      <c r="M1435" s="5" t="str">
        <f>IF('Ek.3-A'!F1435="", "", IF(VLOOKUP('Ek.3-A'!F1435, Veriler!D:E, 2, 0)=0, "", VLOOKUP('Ek.3-A'!F1435, Veriler!D:E, 2, 0)))</f>
        <v/>
      </c>
      <c r="N1435" s="5" t="str">
        <f>IF('Ek.3-A'!P1435="", "", 'Ek.3-A'!P1435)</f>
        <v/>
      </c>
      <c r="O1435" s="142">
        <f>'Ek.3-A'!S1435</f>
        <v>0</v>
      </c>
      <c r="P1435" s="143" t="str">
        <f>'Ek.3-A'!L1435</f>
        <v/>
      </c>
      <c r="Q1435" s="24" t="str">
        <f>'Ek.3-A'!M1435</f>
        <v/>
      </c>
      <c r="R1435" s="24">
        <f t="shared" si="307"/>
        <v>0</v>
      </c>
      <c r="S1435" s="141" t="str">
        <f t="shared" si="308"/>
        <v>H</v>
      </c>
      <c r="T1435" s="24">
        <f>IF(S1435="E",SUM($R$5:R1435),0)</f>
        <v>0</v>
      </c>
      <c r="U1435" s="143">
        <f t="shared" si="309"/>
        <v>0</v>
      </c>
    </row>
    <row r="1436" spans="1:41" x14ac:dyDescent="0.25">
      <c r="A1436" s="6">
        <v>15.36</v>
      </c>
      <c r="B1436" s="31" t="s">
        <v>90</v>
      </c>
      <c r="D1436" s="87">
        <v>730630419000</v>
      </c>
      <c r="E1436" s="3">
        <v>0.6</v>
      </c>
      <c r="K1436" s="3">
        <f t="shared" si="310"/>
        <v>1061</v>
      </c>
      <c r="L1436" s="97" t="str">
        <f>IF(TRIM('Ek.3-A'!F1436)&lt;&gt;"","var","yok")</f>
        <v>yok</v>
      </c>
      <c r="M1436" s="5" t="str">
        <f>IF('Ek.3-A'!F1436="", "", IF(VLOOKUP('Ek.3-A'!F1436, Veriler!D:E, 2, 0)=0, "", VLOOKUP('Ek.3-A'!F1436, Veriler!D:E, 2, 0)))</f>
        <v/>
      </c>
      <c r="N1436" s="5" t="str">
        <f>IF('Ek.3-A'!P1436="", "", 'Ek.3-A'!P1436)</f>
        <v/>
      </c>
      <c r="O1436" s="142">
        <f>'Ek.3-A'!S1436</f>
        <v>0</v>
      </c>
      <c r="P1436" s="143" t="str">
        <f>'Ek.3-A'!L1436</f>
        <v/>
      </c>
      <c r="Q1436" s="24" t="str">
        <f>'Ek.3-A'!M1436</f>
        <v/>
      </c>
      <c r="R1436" s="24">
        <f t="shared" si="307"/>
        <v>0</v>
      </c>
      <c r="S1436" s="141" t="str">
        <f t="shared" si="308"/>
        <v>H</v>
      </c>
      <c r="T1436" s="24">
        <f>IF(S1436="E",SUM($R$5:R1436),0)</f>
        <v>0</v>
      </c>
      <c r="U1436" s="143">
        <f t="shared" si="309"/>
        <v>0</v>
      </c>
    </row>
    <row r="1437" spans="1:41" x14ac:dyDescent="0.25">
      <c r="A1437" s="6">
        <v>15.37</v>
      </c>
      <c r="B1437" s="31" t="s">
        <v>90</v>
      </c>
      <c r="D1437" s="89">
        <v>730630499000</v>
      </c>
      <c r="E1437" s="3">
        <v>0.6</v>
      </c>
      <c r="K1437" s="3">
        <f t="shared" si="310"/>
        <v>1062</v>
      </c>
      <c r="L1437" s="97" t="str">
        <f>IF(TRIM('Ek.3-A'!F1437)&lt;&gt;"","var","yok")</f>
        <v>yok</v>
      </c>
      <c r="M1437" s="5" t="str">
        <f>IF('Ek.3-A'!F1437="", "", IF(VLOOKUP('Ek.3-A'!F1437, Veriler!D:E, 2, 0)=0, "", VLOOKUP('Ek.3-A'!F1437, Veriler!D:E, 2, 0)))</f>
        <v/>
      </c>
      <c r="N1437" s="5" t="str">
        <f>IF('Ek.3-A'!P1437="", "", 'Ek.3-A'!P1437)</f>
        <v/>
      </c>
      <c r="O1437" s="142">
        <f>'Ek.3-A'!S1437</f>
        <v>0</v>
      </c>
      <c r="P1437" s="143" t="str">
        <f>'Ek.3-A'!L1437</f>
        <v/>
      </c>
      <c r="Q1437" s="24" t="str">
        <f>'Ek.3-A'!M1437</f>
        <v/>
      </c>
      <c r="R1437" s="24">
        <f t="shared" si="307"/>
        <v>0</v>
      </c>
      <c r="S1437" s="141" t="str">
        <f t="shared" si="308"/>
        <v>H</v>
      </c>
      <c r="T1437" s="24">
        <f>IF(S1437="E",SUM($R$5:R1437),0)</f>
        <v>0</v>
      </c>
      <c r="U1437" s="143">
        <f t="shared" si="309"/>
        <v>0</v>
      </c>
    </row>
    <row r="1438" spans="1:41" x14ac:dyDescent="0.25">
      <c r="A1438" s="6">
        <v>15.38</v>
      </c>
      <c r="B1438" s="31" t="s">
        <v>90</v>
      </c>
      <c r="D1438" s="87">
        <v>730630491000</v>
      </c>
      <c r="E1438" s="3">
        <v>0.6</v>
      </c>
      <c r="K1438" s="3">
        <f t="shared" si="310"/>
        <v>1063</v>
      </c>
      <c r="L1438" s="97" t="str">
        <f>IF(TRIM('Ek.3-A'!F1438)&lt;&gt;"","var","yok")</f>
        <v>yok</v>
      </c>
      <c r="M1438" s="5" t="str">
        <f>IF('Ek.3-A'!F1438="", "", IF(VLOOKUP('Ek.3-A'!F1438, Veriler!D:E, 2, 0)=0, "", VLOOKUP('Ek.3-A'!F1438, Veriler!D:E, 2, 0)))</f>
        <v/>
      </c>
      <c r="N1438" s="5" t="str">
        <f>IF('Ek.3-A'!P1438="", "", 'Ek.3-A'!P1438)</f>
        <v/>
      </c>
      <c r="O1438" s="142">
        <f>'Ek.3-A'!S1438</f>
        <v>0</v>
      </c>
      <c r="P1438" s="143" t="str">
        <f>'Ek.3-A'!L1438</f>
        <v/>
      </c>
      <c r="Q1438" s="24" t="str">
        <f>'Ek.3-A'!M1438</f>
        <v/>
      </c>
      <c r="R1438" s="24">
        <f t="shared" si="307"/>
        <v>0</v>
      </c>
      <c r="S1438" s="141" t="str">
        <f t="shared" si="308"/>
        <v>H</v>
      </c>
      <c r="T1438" s="24">
        <f>IF(S1438="E",SUM($R$5:R1438),0)</f>
        <v>0</v>
      </c>
      <c r="U1438" s="143">
        <f t="shared" si="309"/>
        <v>0</v>
      </c>
    </row>
    <row r="1439" spans="1:41" x14ac:dyDescent="0.25">
      <c r="A1439" s="6">
        <v>15.39</v>
      </c>
      <c r="B1439" s="31" t="s">
        <v>90</v>
      </c>
      <c r="D1439" s="89">
        <v>730431201000</v>
      </c>
      <c r="E1439" s="3">
        <v>0.6</v>
      </c>
      <c r="K1439" s="3">
        <f t="shared" si="310"/>
        <v>1064</v>
      </c>
      <c r="L1439" s="97" t="str">
        <f>IF(TRIM('Ek.3-A'!F1439)&lt;&gt;"","var","yok")</f>
        <v>yok</v>
      </c>
      <c r="M1439" s="5" t="str">
        <f>IF('Ek.3-A'!F1439="", "", IF(VLOOKUP('Ek.3-A'!F1439, Veriler!D:E, 2, 0)=0, "", VLOOKUP('Ek.3-A'!F1439, Veriler!D:E, 2, 0)))</f>
        <v/>
      </c>
      <c r="N1439" s="5" t="str">
        <f>IF('Ek.3-A'!P1439="", "", 'Ek.3-A'!P1439)</f>
        <v/>
      </c>
      <c r="O1439" s="142">
        <f>'Ek.3-A'!S1439</f>
        <v>0</v>
      </c>
      <c r="P1439" s="143" t="str">
        <f>'Ek.3-A'!L1439</f>
        <v/>
      </c>
      <c r="Q1439" s="24" t="str">
        <f>'Ek.3-A'!M1439</f>
        <v/>
      </c>
      <c r="R1439" s="24">
        <f t="shared" si="307"/>
        <v>0</v>
      </c>
      <c r="S1439" s="141" t="str">
        <f t="shared" si="308"/>
        <v>H</v>
      </c>
      <c r="T1439" s="24">
        <f>IF(S1439="E",SUM($R$5:R1439),0)</f>
        <v>0</v>
      </c>
      <c r="U1439" s="143">
        <f t="shared" si="309"/>
        <v>0</v>
      </c>
    </row>
    <row r="1440" spans="1:41" x14ac:dyDescent="0.25">
      <c r="A1440" s="6">
        <v>15.4</v>
      </c>
      <c r="B1440" s="31" t="s">
        <v>90</v>
      </c>
      <c r="D1440" s="87">
        <v>721240202929</v>
      </c>
      <c r="E1440" s="3">
        <v>0.6</v>
      </c>
      <c r="T1440" s="24"/>
      <c r="U1440" s="25"/>
      <c r="AO1440" s="140">
        <f>'Ek.3-A'!L1440</f>
        <v>0</v>
      </c>
    </row>
    <row r="1441" spans="1:21" x14ac:dyDescent="0.25">
      <c r="A1441" s="6">
        <v>15.41</v>
      </c>
      <c r="B1441" s="31" t="s">
        <v>90</v>
      </c>
      <c r="D1441" s="89">
        <v>721240202121</v>
      </c>
      <c r="E1441" s="3">
        <v>0.6</v>
      </c>
      <c r="T1441" s="24"/>
      <c r="U1441" s="25"/>
    </row>
    <row r="1442" spans="1:21" x14ac:dyDescent="0.25">
      <c r="A1442" s="6">
        <v>15.42</v>
      </c>
      <c r="B1442" s="31" t="s">
        <v>90</v>
      </c>
      <c r="D1442" s="87">
        <v>721240201929</v>
      </c>
      <c r="E1442" s="3">
        <v>0.6</v>
      </c>
      <c r="T1442" s="24"/>
      <c r="U1442" s="25"/>
    </row>
    <row r="1443" spans="1:21" x14ac:dyDescent="0.25">
      <c r="A1443" s="6">
        <v>15.43</v>
      </c>
      <c r="B1443" s="31" t="s">
        <v>90</v>
      </c>
      <c r="D1443" s="89">
        <v>721240201121</v>
      </c>
      <c r="E1443" s="3">
        <v>0.6</v>
      </c>
      <c r="T1443" s="24"/>
      <c r="U1443" s="25"/>
    </row>
    <row r="1444" spans="1:21" x14ac:dyDescent="0.25">
      <c r="A1444" s="6">
        <v>15.44</v>
      </c>
      <c r="B1444" s="31" t="s">
        <v>90</v>
      </c>
      <c r="D1444" s="87">
        <v>721240201129</v>
      </c>
      <c r="E1444" s="3">
        <v>0.6</v>
      </c>
      <c r="T1444" s="24"/>
      <c r="U1444" s="25"/>
    </row>
    <row r="1445" spans="1:21" x14ac:dyDescent="0.25">
      <c r="A1445" s="6">
        <v>15.45</v>
      </c>
      <c r="B1445" s="31" t="s">
        <v>90</v>
      </c>
      <c r="D1445" s="89">
        <v>720917100019</v>
      </c>
      <c r="E1445" s="3">
        <v>0.6</v>
      </c>
      <c r="T1445" s="24"/>
      <c r="U1445" s="25"/>
    </row>
    <row r="1446" spans="1:21" x14ac:dyDescent="0.25">
      <c r="A1446" s="6">
        <v>15.46</v>
      </c>
      <c r="B1446" s="31" t="s">
        <v>90</v>
      </c>
      <c r="D1446" s="87">
        <v>720916100019</v>
      </c>
      <c r="E1446" s="3">
        <v>0.6</v>
      </c>
      <c r="T1446" s="24"/>
      <c r="U1446" s="25"/>
    </row>
    <row r="1447" spans="1:21" x14ac:dyDescent="0.25">
      <c r="A1447" s="6">
        <v>15.47</v>
      </c>
      <c r="B1447" s="31" t="s">
        <v>90</v>
      </c>
      <c r="D1447" s="89">
        <v>721260001121</v>
      </c>
      <c r="E1447" s="3">
        <v>0.6</v>
      </c>
      <c r="T1447" s="24"/>
      <c r="U1447" s="25"/>
    </row>
    <row r="1448" spans="1:21" x14ac:dyDescent="0.25">
      <c r="A1448" s="6">
        <v>15.48</v>
      </c>
      <c r="B1448" s="31" t="s">
        <v>90</v>
      </c>
      <c r="D1448" s="87">
        <v>721113001900</v>
      </c>
      <c r="E1448" s="3">
        <v>0.6</v>
      </c>
      <c r="T1448" s="24"/>
      <c r="U1448" s="25"/>
    </row>
    <row r="1449" spans="1:21" x14ac:dyDescent="0.25">
      <c r="A1449" s="6">
        <v>15.49</v>
      </c>
      <c r="B1449" s="31" t="s">
        <v>90</v>
      </c>
      <c r="D1449" s="89">
        <v>721391100000</v>
      </c>
      <c r="E1449" s="3">
        <v>0.6</v>
      </c>
      <c r="K1449" s="3">
        <f>K1439+1</f>
        <v>1065</v>
      </c>
      <c r="L1449" s="97" t="str">
        <f>IF(TRIM('Ek.3-A'!F1449)&lt;&gt;"","var","yok")</f>
        <v>yok</v>
      </c>
      <c r="M1449" s="5" t="str">
        <f>IF('Ek.3-A'!F1449="", "", IF(VLOOKUP('Ek.3-A'!F1449, Veriler!D:E, 2, 0)=0, "", VLOOKUP('Ek.3-A'!F1449, Veriler!D:E, 2, 0)))</f>
        <v/>
      </c>
      <c r="N1449" s="5" t="str">
        <f>IF('Ek.3-A'!P1449="", "", 'Ek.3-A'!P1449)</f>
        <v/>
      </c>
      <c r="O1449" s="142">
        <f>'Ek.3-A'!S1449</f>
        <v>0</v>
      </c>
      <c r="P1449" s="143" t="str">
        <f>'Ek.3-A'!L1449</f>
        <v/>
      </c>
      <c r="Q1449" s="24" t="str">
        <f>'Ek.3-A'!M1449</f>
        <v/>
      </c>
      <c r="R1449" s="24">
        <f t="shared" ref="R1449:R1462" si="311">IF(L1449="var",0,IF(Q1449&lt;=0.005,Q1449,0))</f>
        <v>0</v>
      </c>
      <c r="S1449" s="141" t="str">
        <f t="shared" ref="S1449:S1462" si="312">IF(Q1449&lt;=0.005,"E","H")</f>
        <v>H</v>
      </c>
      <c r="T1449" s="24">
        <f>IF(S1449="E",SUM($R$5:R1449),0)</f>
        <v>0</v>
      </c>
      <c r="U1449" s="143">
        <f t="shared" ref="U1449:U1462" si="313">IF(T1449&lt;=0.1, O1449, IF(R1449&gt;$G$2, R1449*O1449, $G$2*O1449))</f>
        <v>0</v>
      </c>
    </row>
    <row r="1450" spans="1:21" x14ac:dyDescent="0.25">
      <c r="A1450" s="6">
        <v>15.5</v>
      </c>
      <c r="B1450" s="31" t="s">
        <v>90</v>
      </c>
      <c r="D1450" s="87">
        <v>721391410011</v>
      </c>
      <c r="E1450" s="3">
        <v>0.6</v>
      </c>
      <c r="K1450" s="3">
        <f t="shared" ref="K1450:K1462" si="314">K1449+1</f>
        <v>1066</v>
      </c>
      <c r="L1450" s="97" t="str">
        <f>IF(TRIM('Ek.3-A'!F1450)&lt;&gt;"","var","yok")</f>
        <v>yok</v>
      </c>
      <c r="M1450" s="5" t="str">
        <f>IF('Ek.3-A'!F1450="", "", IF(VLOOKUP('Ek.3-A'!F1450, Veriler!D:E, 2, 0)=0, "", VLOOKUP('Ek.3-A'!F1450, Veriler!D:E, 2, 0)))</f>
        <v/>
      </c>
      <c r="N1450" s="5" t="str">
        <f>IF('Ek.3-A'!P1450="", "", 'Ek.3-A'!P1450)</f>
        <v/>
      </c>
      <c r="O1450" s="142">
        <f>'Ek.3-A'!S1450</f>
        <v>0</v>
      </c>
      <c r="P1450" s="143" t="str">
        <f>'Ek.3-A'!L1450</f>
        <v/>
      </c>
      <c r="Q1450" s="24" t="str">
        <f>'Ek.3-A'!M1450</f>
        <v/>
      </c>
      <c r="R1450" s="24">
        <f t="shared" si="311"/>
        <v>0</v>
      </c>
      <c r="S1450" s="141" t="str">
        <f t="shared" si="312"/>
        <v>H</v>
      </c>
      <c r="T1450" s="24">
        <f>IF(S1450="E",SUM($R$5:R1450),0)</f>
        <v>0</v>
      </c>
      <c r="U1450" s="143">
        <f t="shared" si="313"/>
        <v>0</v>
      </c>
    </row>
    <row r="1451" spans="1:21" x14ac:dyDescent="0.25">
      <c r="A1451" s="6">
        <v>15.51</v>
      </c>
      <c r="B1451" s="31" t="s">
        <v>90</v>
      </c>
      <c r="D1451" s="89">
        <v>721391490011</v>
      </c>
      <c r="E1451" s="3">
        <v>0.6</v>
      </c>
      <c r="K1451" s="3">
        <f t="shared" si="314"/>
        <v>1067</v>
      </c>
      <c r="L1451" s="97" t="str">
        <f>IF(TRIM('Ek.3-A'!F1451)&lt;&gt;"","var","yok")</f>
        <v>yok</v>
      </c>
      <c r="M1451" s="5" t="str">
        <f>IF('Ek.3-A'!F1451="", "", IF(VLOOKUP('Ek.3-A'!F1451, Veriler!D:E, 2, 0)=0, "", VLOOKUP('Ek.3-A'!F1451, Veriler!D:E, 2, 0)))</f>
        <v/>
      </c>
      <c r="N1451" s="5" t="str">
        <f>IF('Ek.3-A'!P1451="", "", 'Ek.3-A'!P1451)</f>
        <v/>
      </c>
      <c r="O1451" s="142">
        <f>'Ek.3-A'!S1451</f>
        <v>0</v>
      </c>
      <c r="P1451" s="143" t="str">
        <f>'Ek.3-A'!L1451</f>
        <v/>
      </c>
      <c r="Q1451" s="24" t="str">
        <f>'Ek.3-A'!M1451</f>
        <v/>
      </c>
      <c r="R1451" s="24">
        <f t="shared" si="311"/>
        <v>0</v>
      </c>
      <c r="S1451" s="141" t="str">
        <f t="shared" si="312"/>
        <v>H</v>
      </c>
      <c r="T1451" s="24">
        <f>IF(S1451="E",SUM($R$5:R1451),0)</f>
        <v>0</v>
      </c>
      <c r="U1451" s="143">
        <f t="shared" si="313"/>
        <v>0</v>
      </c>
    </row>
    <row r="1452" spans="1:21" x14ac:dyDescent="0.25">
      <c r="A1452" s="6">
        <v>15.52</v>
      </c>
      <c r="B1452" s="31" t="s">
        <v>90</v>
      </c>
      <c r="D1452" s="87">
        <v>721391490012</v>
      </c>
      <c r="E1452" s="3">
        <v>0.6</v>
      </c>
      <c r="K1452" s="3">
        <f t="shared" si="314"/>
        <v>1068</v>
      </c>
      <c r="L1452" s="97" t="str">
        <f>IF(TRIM('Ek.3-A'!F1452)&lt;&gt;"","var","yok")</f>
        <v>yok</v>
      </c>
      <c r="M1452" s="5" t="str">
        <f>IF('Ek.3-A'!F1452="", "", IF(VLOOKUP('Ek.3-A'!F1452, Veriler!D:E, 2, 0)=0, "", VLOOKUP('Ek.3-A'!F1452, Veriler!D:E, 2, 0)))</f>
        <v/>
      </c>
      <c r="N1452" s="5" t="str">
        <f>IF('Ek.3-A'!P1452="", "", 'Ek.3-A'!P1452)</f>
        <v/>
      </c>
      <c r="O1452" s="142">
        <f>'Ek.3-A'!S1452</f>
        <v>0</v>
      </c>
      <c r="P1452" s="143" t="str">
        <f>'Ek.3-A'!L1452</f>
        <v/>
      </c>
      <c r="Q1452" s="24" t="str">
        <f>'Ek.3-A'!M1452</f>
        <v/>
      </c>
      <c r="R1452" s="24">
        <f t="shared" si="311"/>
        <v>0</v>
      </c>
      <c r="S1452" s="141" t="str">
        <f t="shared" si="312"/>
        <v>H</v>
      </c>
      <c r="T1452" s="24">
        <f>IF(S1452="E",SUM($R$5:R1452),0)</f>
        <v>0</v>
      </c>
      <c r="U1452" s="143">
        <f t="shared" si="313"/>
        <v>0</v>
      </c>
    </row>
    <row r="1453" spans="1:21" x14ac:dyDescent="0.25">
      <c r="A1453" s="6">
        <v>15.53</v>
      </c>
      <c r="B1453" s="31" t="s">
        <v>90</v>
      </c>
      <c r="D1453" s="89">
        <v>721391410012</v>
      </c>
      <c r="E1453" s="3">
        <v>0.6</v>
      </c>
      <c r="K1453" s="3">
        <f t="shared" si="314"/>
        <v>1069</v>
      </c>
      <c r="L1453" s="97" t="str">
        <f>IF(TRIM('Ek.3-A'!F1453)&lt;&gt;"","var","yok")</f>
        <v>yok</v>
      </c>
      <c r="M1453" s="5" t="str">
        <f>IF('Ek.3-A'!F1453="", "", IF(VLOOKUP('Ek.3-A'!F1453, Veriler!D:E, 2, 0)=0, "", VLOOKUP('Ek.3-A'!F1453, Veriler!D:E, 2, 0)))</f>
        <v/>
      </c>
      <c r="N1453" s="5" t="str">
        <f>IF('Ek.3-A'!P1453="", "", 'Ek.3-A'!P1453)</f>
        <v/>
      </c>
      <c r="O1453" s="142">
        <f>'Ek.3-A'!S1453</f>
        <v>0</v>
      </c>
      <c r="P1453" s="143" t="str">
        <f>'Ek.3-A'!L1453</f>
        <v/>
      </c>
      <c r="Q1453" s="24" t="str">
        <f>'Ek.3-A'!M1453</f>
        <v/>
      </c>
      <c r="R1453" s="24">
        <f t="shared" si="311"/>
        <v>0</v>
      </c>
      <c r="S1453" s="141" t="str">
        <f t="shared" si="312"/>
        <v>H</v>
      </c>
      <c r="T1453" s="24">
        <f>IF(S1453="E",SUM($R$5:R1453),0)</f>
        <v>0</v>
      </c>
      <c r="U1453" s="143">
        <f t="shared" si="313"/>
        <v>0</v>
      </c>
    </row>
    <row r="1454" spans="1:21" x14ac:dyDescent="0.25">
      <c r="A1454" s="6">
        <v>15.54</v>
      </c>
      <c r="B1454" s="31" t="s">
        <v>90</v>
      </c>
      <c r="D1454" s="87">
        <v>721391490019</v>
      </c>
      <c r="E1454" s="3">
        <v>0.6</v>
      </c>
      <c r="K1454" s="3">
        <f t="shared" si="314"/>
        <v>1070</v>
      </c>
      <c r="L1454" s="97" t="str">
        <f>IF(TRIM('Ek.3-A'!F1454)&lt;&gt;"","var","yok")</f>
        <v>yok</v>
      </c>
      <c r="M1454" s="5" t="str">
        <f>IF('Ek.3-A'!F1454="", "", IF(VLOOKUP('Ek.3-A'!F1454, Veriler!D:E, 2, 0)=0, "", VLOOKUP('Ek.3-A'!F1454, Veriler!D:E, 2, 0)))</f>
        <v/>
      </c>
      <c r="N1454" s="5" t="str">
        <f>IF('Ek.3-A'!P1454="", "", 'Ek.3-A'!P1454)</f>
        <v/>
      </c>
      <c r="O1454" s="142">
        <f>'Ek.3-A'!S1454</f>
        <v>0</v>
      </c>
      <c r="P1454" s="143" t="str">
        <f>'Ek.3-A'!L1454</f>
        <v/>
      </c>
      <c r="Q1454" s="24" t="str">
        <f>'Ek.3-A'!M1454</f>
        <v/>
      </c>
      <c r="R1454" s="24">
        <f t="shared" si="311"/>
        <v>0</v>
      </c>
      <c r="S1454" s="141" t="str">
        <f t="shared" si="312"/>
        <v>H</v>
      </c>
      <c r="T1454" s="24">
        <f>IF(S1454="E",SUM($R$5:R1454),0)</f>
        <v>0</v>
      </c>
      <c r="U1454" s="143">
        <f t="shared" si="313"/>
        <v>0</v>
      </c>
    </row>
    <row r="1455" spans="1:21" x14ac:dyDescent="0.25">
      <c r="A1455" s="6">
        <v>15.55</v>
      </c>
      <c r="B1455" s="31" t="s">
        <v>90</v>
      </c>
      <c r="D1455" s="89">
        <v>721391701019</v>
      </c>
      <c r="E1455" s="3">
        <v>0.6</v>
      </c>
      <c r="K1455" s="3">
        <f t="shared" si="314"/>
        <v>1071</v>
      </c>
      <c r="L1455" s="97" t="str">
        <f>IF(TRIM('Ek.3-A'!F1455)&lt;&gt;"","var","yok")</f>
        <v>yok</v>
      </c>
      <c r="M1455" s="5" t="str">
        <f>IF('Ek.3-A'!F1455="", "", IF(VLOOKUP('Ek.3-A'!F1455, Veriler!D:E, 2, 0)=0, "", VLOOKUP('Ek.3-A'!F1455, Veriler!D:E, 2, 0)))</f>
        <v/>
      </c>
      <c r="N1455" s="5" t="str">
        <f>IF('Ek.3-A'!P1455="", "", 'Ek.3-A'!P1455)</f>
        <v/>
      </c>
      <c r="O1455" s="142">
        <f>'Ek.3-A'!S1455</f>
        <v>0</v>
      </c>
      <c r="P1455" s="143" t="str">
        <f>'Ek.3-A'!L1455</f>
        <v/>
      </c>
      <c r="Q1455" s="24" t="str">
        <f>'Ek.3-A'!M1455</f>
        <v/>
      </c>
      <c r="R1455" s="24">
        <f t="shared" si="311"/>
        <v>0</v>
      </c>
      <c r="S1455" s="141" t="str">
        <f t="shared" si="312"/>
        <v>H</v>
      </c>
      <c r="T1455" s="24">
        <f>IF(S1455="E",SUM($R$5:R1455),0)</f>
        <v>0</v>
      </c>
      <c r="U1455" s="143">
        <f t="shared" si="313"/>
        <v>0</v>
      </c>
    </row>
    <row r="1456" spans="1:21" x14ac:dyDescent="0.25">
      <c r="A1456" s="6">
        <v>15.56</v>
      </c>
      <c r="B1456" s="31" t="s">
        <v>90</v>
      </c>
      <c r="D1456" s="87">
        <v>721391709000</v>
      </c>
      <c r="E1456" s="3">
        <v>0.6</v>
      </c>
      <c r="K1456" s="3">
        <f t="shared" si="314"/>
        <v>1072</v>
      </c>
      <c r="L1456" s="97" t="str">
        <f>IF(TRIM('Ek.3-A'!F1456)&lt;&gt;"","var","yok")</f>
        <v>yok</v>
      </c>
      <c r="M1456" s="5" t="str">
        <f>IF('Ek.3-A'!F1456="", "", IF(VLOOKUP('Ek.3-A'!F1456, Veriler!D:E, 2, 0)=0, "", VLOOKUP('Ek.3-A'!F1456, Veriler!D:E, 2, 0)))</f>
        <v/>
      </c>
      <c r="N1456" s="5" t="str">
        <f>IF('Ek.3-A'!P1456="", "", 'Ek.3-A'!P1456)</f>
        <v/>
      </c>
      <c r="O1456" s="142">
        <f>'Ek.3-A'!S1456</f>
        <v>0</v>
      </c>
      <c r="P1456" s="143" t="str">
        <f>'Ek.3-A'!L1456</f>
        <v/>
      </c>
      <c r="Q1456" s="24" t="str">
        <f>'Ek.3-A'!M1456</f>
        <v/>
      </c>
      <c r="R1456" s="24">
        <f t="shared" si="311"/>
        <v>0</v>
      </c>
      <c r="S1456" s="141" t="str">
        <f t="shared" si="312"/>
        <v>H</v>
      </c>
      <c r="T1456" s="24">
        <f>IF(S1456="E",SUM($R$5:R1456),0)</f>
        <v>0</v>
      </c>
      <c r="U1456" s="143">
        <f t="shared" si="313"/>
        <v>0</v>
      </c>
    </row>
    <row r="1457" spans="1:21" x14ac:dyDescent="0.25">
      <c r="A1457" s="6">
        <v>15.57</v>
      </c>
      <c r="B1457" s="31" t="s">
        <v>90</v>
      </c>
      <c r="D1457" s="89">
        <v>721391410019</v>
      </c>
      <c r="E1457" s="3">
        <v>0.6</v>
      </c>
      <c r="K1457" s="3">
        <f t="shared" si="314"/>
        <v>1073</v>
      </c>
      <c r="L1457" s="97" t="str">
        <f>IF(TRIM('Ek.3-A'!F1457)&lt;&gt;"","var","yok")</f>
        <v>yok</v>
      </c>
      <c r="M1457" s="5" t="str">
        <f>IF('Ek.3-A'!F1457="", "", IF(VLOOKUP('Ek.3-A'!F1457, Veriler!D:E, 2, 0)=0, "", VLOOKUP('Ek.3-A'!F1457, Veriler!D:E, 2, 0)))</f>
        <v/>
      </c>
      <c r="N1457" s="5" t="str">
        <f>IF('Ek.3-A'!P1457="", "", 'Ek.3-A'!P1457)</f>
        <v/>
      </c>
      <c r="O1457" s="142">
        <f>'Ek.3-A'!S1457</f>
        <v>0</v>
      </c>
      <c r="P1457" s="143" t="str">
        <f>'Ek.3-A'!L1457</f>
        <v/>
      </c>
      <c r="Q1457" s="24" t="str">
        <f>'Ek.3-A'!M1457</f>
        <v/>
      </c>
      <c r="R1457" s="24">
        <f t="shared" si="311"/>
        <v>0</v>
      </c>
      <c r="S1457" s="141" t="str">
        <f t="shared" si="312"/>
        <v>H</v>
      </c>
      <c r="T1457" s="24">
        <f>IF(S1457="E",SUM($R$5:R1457),0)</f>
        <v>0</v>
      </c>
      <c r="U1457" s="143">
        <f t="shared" si="313"/>
        <v>0</v>
      </c>
    </row>
    <row r="1458" spans="1:21" x14ac:dyDescent="0.25">
      <c r="A1458" s="6">
        <v>15.58</v>
      </c>
      <c r="B1458" s="31" t="s">
        <v>90</v>
      </c>
      <c r="D1458" s="87">
        <v>721391900000</v>
      </c>
      <c r="E1458" s="3">
        <v>0.6</v>
      </c>
      <c r="K1458" s="3">
        <f t="shared" si="314"/>
        <v>1074</v>
      </c>
      <c r="L1458" s="97" t="str">
        <f>IF(TRIM('Ek.3-A'!F1458)&lt;&gt;"","var","yok")</f>
        <v>yok</v>
      </c>
      <c r="M1458" s="5" t="str">
        <f>IF('Ek.3-A'!F1458="", "", IF(VLOOKUP('Ek.3-A'!F1458, Veriler!D:E, 2, 0)=0, "", VLOOKUP('Ek.3-A'!F1458, Veriler!D:E, 2, 0)))</f>
        <v/>
      </c>
      <c r="N1458" s="5" t="str">
        <f>IF('Ek.3-A'!P1458="", "", 'Ek.3-A'!P1458)</f>
        <v/>
      </c>
      <c r="O1458" s="142">
        <f>'Ek.3-A'!S1458</f>
        <v>0</v>
      </c>
      <c r="P1458" s="143" t="str">
        <f>'Ek.3-A'!L1458</f>
        <v/>
      </c>
      <c r="Q1458" s="24" t="str">
        <f>'Ek.3-A'!M1458</f>
        <v/>
      </c>
      <c r="R1458" s="24">
        <f t="shared" si="311"/>
        <v>0</v>
      </c>
      <c r="S1458" s="141" t="str">
        <f t="shared" si="312"/>
        <v>H</v>
      </c>
      <c r="T1458" s="24">
        <f>IF(S1458="E",SUM($R$5:R1458),0)</f>
        <v>0</v>
      </c>
      <c r="U1458" s="143">
        <f t="shared" si="313"/>
        <v>0</v>
      </c>
    </row>
    <row r="1459" spans="1:21" x14ac:dyDescent="0.25">
      <c r="A1459" s="6">
        <v>15.59</v>
      </c>
      <c r="B1459" s="31" t="s">
        <v>90</v>
      </c>
      <c r="D1459" s="89">
        <v>721391701013</v>
      </c>
      <c r="E1459" s="3">
        <v>0.6</v>
      </c>
      <c r="K1459" s="3">
        <f t="shared" si="314"/>
        <v>1075</v>
      </c>
      <c r="L1459" s="97" t="str">
        <f>IF(TRIM('Ek.3-A'!F1459)&lt;&gt;"","var","yok")</f>
        <v>yok</v>
      </c>
      <c r="M1459" s="5" t="str">
        <f>IF('Ek.3-A'!F1459="", "", IF(VLOOKUP('Ek.3-A'!F1459, Veriler!D:E, 2, 0)=0, "", VLOOKUP('Ek.3-A'!F1459, Veriler!D:E, 2, 0)))</f>
        <v/>
      </c>
      <c r="N1459" s="5" t="str">
        <f>IF('Ek.3-A'!P1459="", "", 'Ek.3-A'!P1459)</f>
        <v/>
      </c>
      <c r="O1459" s="142">
        <f>'Ek.3-A'!S1459</f>
        <v>0</v>
      </c>
      <c r="P1459" s="143" t="str">
        <f>'Ek.3-A'!L1459</f>
        <v/>
      </c>
      <c r="Q1459" s="24" t="str">
        <f>'Ek.3-A'!M1459</f>
        <v/>
      </c>
      <c r="R1459" s="24">
        <f t="shared" si="311"/>
        <v>0</v>
      </c>
      <c r="S1459" s="141" t="str">
        <f t="shared" si="312"/>
        <v>H</v>
      </c>
      <c r="T1459" s="24">
        <f>IF(S1459="E",SUM($R$5:R1459),0)</f>
        <v>0</v>
      </c>
      <c r="U1459" s="143">
        <f t="shared" si="313"/>
        <v>0</v>
      </c>
    </row>
    <row r="1460" spans="1:21" x14ac:dyDescent="0.25">
      <c r="A1460" s="6">
        <v>15.6</v>
      </c>
      <c r="B1460" s="31" t="s">
        <v>90</v>
      </c>
      <c r="D1460" s="87">
        <v>721310000000</v>
      </c>
      <c r="E1460" s="3">
        <v>0.6</v>
      </c>
      <c r="K1460" s="3">
        <f t="shared" si="314"/>
        <v>1076</v>
      </c>
      <c r="L1460" s="97" t="str">
        <f>IF(TRIM('Ek.3-A'!F1460)&lt;&gt;"","var","yok")</f>
        <v>yok</v>
      </c>
      <c r="M1460" s="5" t="str">
        <f>IF('Ek.3-A'!F1460="", "", IF(VLOOKUP('Ek.3-A'!F1460, Veriler!D:E, 2, 0)=0, "", VLOOKUP('Ek.3-A'!F1460, Veriler!D:E, 2, 0)))</f>
        <v/>
      </c>
      <c r="N1460" s="5" t="str">
        <f>IF('Ek.3-A'!P1460="", "", 'Ek.3-A'!P1460)</f>
        <v/>
      </c>
      <c r="O1460" s="142">
        <f>'Ek.3-A'!S1460</f>
        <v>0</v>
      </c>
      <c r="P1460" s="143" t="str">
        <f>'Ek.3-A'!L1460</f>
        <v/>
      </c>
      <c r="Q1460" s="24" t="str">
        <f>'Ek.3-A'!M1460</f>
        <v/>
      </c>
      <c r="R1460" s="24">
        <f t="shared" si="311"/>
        <v>0</v>
      </c>
      <c r="S1460" s="141" t="str">
        <f t="shared" si="312"/>
        <v>H</v>
      </c>
      <c r="T1460" s="24">
        <f>IF(S1460="E",SUM($R$5:R1460),0)</f>
        <v>0</v>
      </c>
      <c r="U1460" s="143">
        <f t="shared" si="313"/>
        <v>0</v>
      </c>
    </row>
    <row r="1461" spans="1:21" x14ac:dyDescent="0.25">
      <c r="A1461" s="6">
        <v>15.61</v>
      </c>
      <c r="B1461" s="31" t="s">
        <v>90</v>
      </c>
      <c r="D1461" s="89">
        <v>721240201911</v>
      </c>
      <c r="E1461" s="3">
        <v>0.6</v>
      </c>
      <c r="K1461" s="3">
        <f t="shared" si="314"/>
        <v>1077</v>
      </c>
      <c r="L1461" s="97" t="str">
        <f>IF(TRIM('Ek.3-A'!F1461)&lt;&gt;"","var","yok")</f>
        <v>yok</v>
      </c>
      <c r="M1461" s="5" t="str">
        <f>IF('Ek.3-A'!F1461="", "", IF(VLOOKUP('Ek.3-A'!F1461, Veriler!D:E, 2, 0)=0, "", VLOOKUP('Ek.3-A'!F1461, Veriler!D:E, 2, 0)))</f>
        <v/>
      </c>
      <c r="N1461" s="5" t="str">
        <f>IF('Ek.3-A'!P1461="", "", 'Ek.3-A'!P1461)</f>
        <v/>
      </c>
      <c r="O1461" s="142">
        <f>'Ek.3-A'!S1461</f>
        <v>0</v>
      </c>
      <c r="P1461" s="143" t="str">
        <f>'Ek.3-A'!L1461</f>
        <v/>
      </c>
      <c r="Q1461" s="24" t="str">
        <f>'Ek.3-A'!M1461</f>
        <v/>
      </c>
      <c r="R1461" s="24">
        <f t="shared" si="311"/>
        <v>0</v>
      </c>
      <c r="S1461" s="141" t="str">
        <f t="shared" si="312"/>
        <v>H</v>
      </c>
      <c r="T1461" s="24">
        <f>IF(S1461="E",SUM($R$5:R1461),0)</f>
        <v>0</v>
      </c>
      <c r="U1461" s="143">
        <f t="shared" si="313"/>
        <v>0</v>
      </c>
    </row>
    <row r="1462" spans="1:21" x14ac:dyDescent="0.25">
      <c r="A1462" s="6">
        <v>15.62</v>
      </c>
      <c r="B1462" s="31" t="s">
        <v>90</v>
      </c>
      <c r="D1462" s="87">
        <v>721240201111</v>
      </c>
      <c r="E1462" s="3">
        <v>0.6</v>
      </c>
      <c r="K1462" s="3">
        <f t="shared" si="314"/>
        <v>1078</v>
      </c>
      <c r="L1462" s="97" t="str">
        <f>IF(TRIM('Ek.3-A'!F1462)&lt;&gt;"","var","yok")</f>
        <v>yok</v>
      </c>
      <c r="M1462" s="5" t="str">
        <f>IF('Ek.3-A'!F1462="", "", IF(VLOOKUP('Ek.3-A'!F1462, Veriler!D:E, 2, 0)=0, "", VLOOKUP('Ek.3-A'!F1462, Veriler!D:E, 2, 0)))</f>
        <v/>
      </c>
      <c r="N1462" s="5" t="str">
        <f>IF('Ek.3-A'!P1462="", "", 'Ek.3-A'!P1462)</f>
        <v/>
      </c>
      <c r="O1462" s="142">
        <f>'Ek.3-A'!S1462</f>
        <v>0</v>
      </c>
      <c r="P1462" s="143" t="str">
        <f>'Ek.3-A'!L1462</f>
        <v/>
      </c>
      <c r="Q1462" s="24" t="str">
        <f>'Ek.3-A'!M1462</f>
        <v/>
      </c>
      <c r="R1462" s="24">
        <f t="shared" si="311"/>
        <v>0</v>
      </c>
      <c r="S1462" s="141" t="str">
        <f t="shared" si="312"/>
        <v>H</v>
      </c>
      <c r="T1462" s="24">
        <f>IF(S1462="E",SUM($R$5:R1462),0)</f>
        <v>0</v>
      </c>
      <c r="U1462" s="143">
        <f t="shared" si="313"/>
        <v>0</v>
      </c>
    </row>
    <row r="1463" spans="1:21" x14ac:dyDescent="0.25">
      <c r="A1463" s="6">
        <v>15.63</v>
      </c>
      <c r="B1463" s="31" t="s">
        <v>90</v>
      </c>
      <c r="D1463" s="89">
        <v>721070100029</v>
      </c>
      <c r="E1463" s="3">
        <v>0.6</v>
      </c>
      <c r="L1463" s="97"/>
      <c r="M1463" s="5"/>
      <c r="N1463" s="5"/>
      <c r="O1463" s="5"/>
      <c r="Q1463" s="23"/>
      <c r="T1463" s="24"/>
      <c r="U1463" s="25"/>
    </row>
    <row r="1464" spans="1:21" x14ac:dyDescent="0.25">
      <c r="A1464" s="6">
        <v>15.64</v>
      </c>
      <c r="B1464" s="31" t="s">
        <v>90</v>
      </c>
      <c r="D1464" s="87">
        <v>721070100011</v>
      </c>
      <c r="E1464" s="3">
        <v>0.6</v>
      </c>
      <c r="K1464" s="3">
        <f>K1462+1</f>
        <v>1079</v>
      </c>
      <c r="L1464" s="97" t="str">
        <f>IF(TRIM('Ek.3-A'!F1464)&lt;&gt;"","var","yok")</f>
        <v>yok</v>
      </c>
      <c r="M1464" s="5" t="str">
        <f>IF('Ek.3-A'!F1464="", "", IF(VLOOKUP('Ek.3-A'!F1464, Veriler!D:E, 2, 0)=0, "", VLOOKUP('Ek.3-A'!F1464, Veriler!D:E, 2, 0)))</f>
        <v/>
      </c>
      <c r="N1464" s="5" t="str">
        <f>IF('Ek.3-A'!P1464="", "", 'Ek.3-A'!P1464)</f>
        <v/>
      </c>
      <c r="O1464" s="142">
        <f>'Ek.3-A'!S1464</f>
        <v>0</v>
      </c>
      <c r="P1464" s="143" t="str">
        <f>'Ek.3-A'!L1464</f>
        <v/>
      </c>
      <c r="Q1464" s="24" t="str">
        <f>'Ek.3-A'!M1464</f>
        <v/>
      </c>
      <c r="R1464" s="24">
        <f t="shared" ref="R1464:R1477" si="315">IF(L1464="var",0,IF(Q1464&lt;=0.005,Q1464,0))</f>
        <v>0</v>
      </c>
      <c r="S1464" s="141" t="str">
        <f t="shared" ref="S1464:S1477" si="316">IF(Q1464&lt;=0.005,"E","H")</f>
        <v>H</v>
      </c>
      <c r="T1464" s="24">
        <f>IF(S1464="E",SUM($R$5:R1464),0)</f>
        <v>0</v>
      </c>
      <c r="U1464" s="143">
        <f t="shared" ref="U1464:U1477" si="317">IF(T1464&lt;=0.1, O1464, IF(R1464&gt;$G$2, R1464*O1464, $G$2*O1464))</f>
        <v>0</v>
      </c>
    </row>
    <row r="1465" spans="1:21" x14ac:dyDescent="0.25">
      <c r="A1465" s="6">
        <v>15.65</v>
      </c>
      <c r="B1465" s="31" t="s">
        <v>90</v>
      </c>
      <c r="D1465" s="89">
        <v>721011009011</v>
      </c>
      <c r="E1465" s="3">
        <v>0.6</v>
      </c>
      <c r="K1465" s="3">
        <f t="shared" ref="K1465:K1477" si="318">K1464+1</f>
        <v>1080</v>
      </c>
      <c r="L1465" s="97" t="str">
        <f>IF(TRIM('Ek.3-A'!F1465)&lt;&gt;"","var","yok")</f>
        <v>yok</v>
      </c>
      <c r="M1465" s="5" t="str">
        <f>IF('Ek.3-A'!F1465="", "", IF(VLOOKUP('Ek.3-A'!F1465, Veriler!D:E, 2, 0)=0, "", VLOOKUP('Ek.3-A'!F1465, Veriler!D:E, 2, 0)))</f>
        <v/>
      </c>
      <c r="N1465" s="5" t="str">
        <f>IF('Ek.3-A'!P1465="", "", 'Ek.3-A'!P1465)</f>
        <v/>
      </c>
      <c r="O1465" s="142">
        <f>'Ek.3-A'!S1465</f>
        <v>0</v>
      </c>
      <c r="P1465" s="143" t="str">
        <f>'Ek.3-A'!L1465</f>
        <v/>
      </c>
      <c r="Q1465" s="24" t="str">
        <f>'Ek.3-A'!M1465</f>
        <v/>
      </c>
      <c r="R1465" s="24">
        <f t="shared" si="315"/>
        <v>0</v>
      </c>
      <c r="S1465" s="141" t="str">
        <f t="shared" si="316"/>
        <v>H</v>
      </c>
      <c r="T1465" s="24">
        <f>IF(S1465="E",SUM($R$5:R1465),0)</f>
        <v>0</v>
      </c>
      <c r="U1465" s="143">
        <f t="shared" si="317"/>
        <v>0</v>
      </c>
    </row>
    <row r="1466" spans="1:21" x14ac:dyDescent="0.25">
      <c r="A1466" s="6">
        <v>15.66</v>
      </c>
      <c r="B1466" s="31" t="s">
        <v>90</v>
      </c>
      <c r="D1466" s="87">
        <v>721011001011</v>
      </c>
      <c r="E1466" s="3">
        <v>0.6</v>
      </c>
      <c r="K1466" s="3">
        <f t="shared" si="318"/>
        <v>1081</v>
      </c>
      <c r="L1466" s="97" t="str">
        <f>IF(TRIM('Ek.3-A'!F1466)&lt;&gt;"","var","yok")</f>
        <v>yok</v>
      </c>
      <c r="M1466" s="5" t="str">
        <f>IF('Ek.3-A'!F1466="", "", IF(VLOOKUP('Ek.3-A'!F1466, Veriler!D:E, 2, 0)=0, "", VLOOKUP('Ek.3-A'!F1466, Veriler!D:E, 2, 0)))</f>
        <v/>
      </c>
      <c r="N1466" s="5" t="str">
        <f>IF('Ek.3-A'!P1466="", "", 'Ek.3-A'!P1466)</f>
        <v/>
      </c>
      <c r="O1466" s="142">
        <f>'Ek.3-A'!S1466</f>
        <v>0</v>
      </c>
      <c r="P1466" s="143" t="str">
        <f>'Ek.3-A'!L1466</f>
        <v/>
      </c>
      <c r="Q1466" s="24" t="str">
        <f>'Ek.3-A'!M1466</f>
        <v/>
      </c>
      <c r="R1466" s="24">
        <f t="shared" si="315"/>
        <v>0</v>
      </c>
      <c r="S1466" s="141" t="str">
        <f t="shared" si="316"/>
        <v>H</v>
      </c>
      <c r="T1466" s="24">
        <f>IF(S1466="E",SUM($R$5:R1466),0)</f>
        <v>0</v>
      </c>
      <c r="U1466" s="143">
        <f t="shared" si="317"/>
        <v>0</v>
      </c>
    </row>
    <row r="1467" spans="1:21" x14ac:dyDescent="0.25">
      <c r="A1467" s="6">
        <v>15.67</v>
      </c>
      <c r="B1467" s="31" t="s">
        <v>90</v>
      </c>
      <c r="D1467" s="89">
        <v>721030009011</v>
      </c>
      <c r="E1467" s="3">
        <v>0.6</v>
      </c>
      <c r="K1467" s="3">
        <f t="shared" si="318"/>
        <v>1082</v>
      </c>
      <c r="L1467" s="97" t="str">
        <f>IF(TRIM('Ek.3-A'!F1467)&lt;&gt;"","var","yok")</f>
        <v>yok</v>
      </c>
      <c r="M1467" s="5" t="str">
        <f>IF('Ek.3-A'!F1467="", "", IF(VLOOKUP('Ek.3-A'!F1467, Veriler!D:E, 2, 0)=0, "", VLOOKUP('Ek.3-A'!F1467, Veriler!D:E, 2, 0)))</f>
        <v/>
      </c>
      <c r="N1467" s="5" t="str">
        <f>IF('Ek.3-A'!P1467="", "", 'Ek.3-A'!P1467)</f>
        <v/>
      </c>
      <c r="O1467" s="142">
        <f>'Ek.3-A'!S1467</f>
        <v>0</v>
      </c>
      <c r="P1467" s="143" t="str">
        <f>'Ek.3-A'!L1467</f>
        <v/>
      </c>
      <c r="Q1467" s="24" t="str">
        <f>'Ek.3-A'!M1467</f>
        <v/>
      </c>
      <c r="R1467" s="24">
        <f t="shared" si="315"/>
        <v>0</v>
      </c>
      <c r="S1467" s="141" t="str">
        <f t="shared" si="316"/>
        <v>H</v>
      </c>
      <c r="T1467" s="24">
        <f>IF(S1467="E",SUM($R$5:R1467),0)</f>
        <v>0</v>
      </c>
      <c r="U1467" s="143">
        <f t="shared" si="317"/>
        <v>0</v>
      </c>
    </row>
    <row r="1468" spans="1:21" x14ac:dyDescent="0.25">
      <c r="A1468" s="6">
        <v>15.68</v>
      </c>
      <c r="B1468" s="31" t="s">
        <v>90</v>
      </c>
      <c r="D1468" s="87">
        <v>721030001011</v>
      </c>
      <c r="E1468" s="3">
        <v>0.6</v>
      </c>
      <c r="K1468" s="3">
        <f t="shared" si="318"/>
        <v>1083</v>
      </c>
      <c r="L1468" s="97" t="str">
        <f>IF(TRIM('Ek.3-A'!F1468)&lt;&gt;"","var","yok")</f>
        <v>yok</v>
      </c>
      <c r="M1468" s="5" t="str">
        <f>IF('Ek.3-A'!F1468="", "", IF(VLOOKUP('Ek.3-A'!F1468, Veriler!D:E, 2, 0)=0, "", VLOOKUP('Ek.3-A'!F1468, Veriler!D:E, 2, 0)))</f>
        <v/>
      </c>
      <c r="N1468" s="5" t="str">
        <f>IF('Ek.3-A'!P1468="", "", 'Ek.3-A'!P1468)</f>
        <v/>
      </c>
      <c r="O1468" s="142">
        <f>'Ek.3-A'!S1468</f>
        <v>0</v>
      </c>
      <c r="P1468" s="143" t="str">
        <f>'Ek.3-A'!L1468</f>
        <v/>
      </c>
      <c r="Q1468" s="24" t="str">
        <f>'Ek.3-A'!M1468</f>
        <v/>
      </c>
      <c r="R1468" s="24">
        <f t="shared" si="315"/>
        <v>0</v>
      </c>
      <c r="S1468" s="141" t="str">
        <f t="shared" si="316"/>
        <v>H</v>
      </c>
      <c r="T1468" s="24">
        <f>IF(S1468="E",SUM($R$5:R1468),0)</f>
        <v>0</v>
      </c>
      <c r="U1468" s="143">
        <f t="shared" si="317"/>
        <v>0</v>
      </c>
    </row>
    <row r="1469" spans="1:21" x14ac:dyDescent="0.25">
      <c r="A1469" s="6">
        <v>15.69</v>
      </c>
      <c r="B1469" s="31" t="s">
        <v>90</v>
      </c>
      <c r="D1469" s="89">
        <v>720825009000</v>
      </c>
      <c r="E1469" s="3">
        <v>0.6</v>
      </c>
      <c r="K1469" s="3">
        <f t="shared" si="318"/>
        <v>1084</v>
      </c>
      <c r="L1469" s="97" t="str">
        <f>IF(TRIM('Ek.3-A'!F1469)&lt;&gt;"","var","yok")</f>
        <v>yok</v>
      </c>
      <c r="M1469" s="5" t="str">
        <f>IF('Ek.3-A'!F1469="", "", IF(VLOOKUP('Ek.3-A'!F1469, Veriler!D:E, 2, 0)=0, "", VLOOKUP('Ek.3-A'!F1469, Veriler!D:E, 2, 0)))</f>
        <v/>
      </c>
      <c r="N1469" s="5" t="str">
        <f>IF('Ek.3-A'!P1469="", "", 'Ek.3-A'!P1469)</f>
        <v/>
      </c>
      <c r="O1469" s="142">
        <f>'Ek.3-A'!S1469</f>
        <v>0</v>
      </c>
      <c r="P1469" s="143" t="str">
        <f>'Ek.3-A'!L1469</f>
        <v/>
      </c>
      <c r="Q1469" s="24" t="str">
        <f>'Ek.3-A'!M1469</f>
        <v/>
      </c>
      <c r="R1469" s="24">
        <f t="shared" si="315"/>
        <v>0</v>
      </c>
      <c r="S1469" s="141" t="str">
        <f t="shared" si="316"/>
        <v>H</v>
      </c>
      <c r="T1469" s="24">
        <f>IF(S1469="E",SUM($R$5:R1469),0)</f>
        <v>0</v>
      </c>
      <c r="U1469" s="143">
        <f t="shared" si="317"/>
        <v>0</v>
      </c>
    </row>
    <row r="1470" spans="1:21" x14ac:dyDescent="0.25">
      <c r="A1470" s="6">
        <v>15.7</v>
      </c>
      <c r="B1470" s="31" t="s">
        <v>90</v>
      </c>
      <c r="D1470" s="87">
        <v>720825001000</v>
      </c>
      <c r="E1470" s="3">
        <v>0.6</v>
      </c>
      <c r="K1470" s="3">
        <f t="shared" si="318"/>
        <v>1085</v>
      </c>
      <c r="L1470" s="97" t="str">
        <f>IF(TRIM('Ek.3-A'!F1470)&lt;&gt;"","var","yok")</f>
        <v>yok</v>
      </c>
      <c r="M1470" s="5" t="str">
        <f>IF('Ek.3-A'!F1470="", "", IF(VLOOKUP('Ek.3-A'!F1470, Veriler!D:E, 2, 0)=0, "", VLOOKUP('Ek.3-A'!F1470, Veriler!D:E, 2, 0)))</f>
        <v/>
      </c>
      <c r="N1470" s="5" t="str">
        <f>IF('Ek.3-A'!P1470="", "", 'Ek.3-A'!P1470)</f>
        <v/>
      </c>
      <c r="O1470" s="142">
        <f>'Ek.3-A'!S1470</f>
        <v>0</v>
      </c>
      <c r="P1470" s="143" t="str">
        <f>'Ek.3-A'!L1470</f>
        <v/>
      </c>
      <c r="Q1470" s="24" t="str">
        <f>'Ek.3-A'!M1470</f>
        <v/>
      </c>
      <c r="R1470" s="24">
        <f t="shared" si="315"/>
        <v>0</v>
      </c>
      <c r="S1470" s="141" t="str">
        <f t="shared" si="316"/>
        <v>H</v>
      </c>
      <c r="T1470" s="24">
        <f>IF(S1470="E",SUM($R$5:R1470),0)</f>
        <v>0</v>
      </c>
      <c r="U1470" s="143">
        <f t="shared" si="317"/>
        <v>0</v>
      </c>
    </row>
    <row r="1471" spans="1:21" x14ac:dyDescent="0.25">
      <c r="A1471" s="6">
        <v>15.71</v>
      </c>
      <c r="B1471" s="31" t="s">
        <v>90</v>
      </c>
      <c r="D1471" s="89">
        <v>720852991000</v>
      </c>
      <c r="E1471" s="3">
        <v>0.6</v>
      </c>
      <c r="K1471" s="3">
        <f t="shared" si="318"/>
        <v>1086</v>
      </c>
      <c r="L1471" s="97" t="str">
        <f>IF(TRIM('Ek.3-A'!F1471)&lt;&gt;"","var","yok")</f>
        <v>yok</v>
      </c>
      <c r="M1471" s="5" t="str">
        <f>IF('Ek.3-A'!F1471="", "", IF(VLOOKUP('Ek.3-A'!F1471, Veriler!D:E, 2, 0)=0, "", VLOOKUP('Ek.3-A'!F1471, Veriler!D:E, 2, 0)))</f>
        <v/>
      </c>
      <c r="N1471" s="5" t="str">
        <f>IF('Ek.3-A'!P1471="", "", 'Ek.3-A'!P1471)</f>
        <v/>
      </c>
      <c r="O1471" s="142">
        <f>'Ek.3-A'!S1471</f>
        <v>0</v>
      </c>
      <c r="P1471" s="143" t="str">
        <f>'Ek.3-A'!L1471</f>
        <v/>
      </c>
      <c r="Q1471" s="24" t="str">
        <f>'Ek.3-A'!M1471</f>
        <v/>
      </c>
      <c r="R1471" s="24">
        <f t="shared" si="315"/>
        <v>0</v>
      </c>
      <c r="S1471" s="141" t="str">
        <f t="shared" si="316"/>
        <v>H</v>
      </c>
      <c r="T1471" s="24">
        <f>IF(S1471="E",SUM($R$5:R1471),0)</f>
        <v>0</v>
      </c>
      <c r="U1471" s="143">
        <f t="shared" si="317"/>
        <v>0</v>
      </c>
    </row>
    <row r="1472" spans="1:21" x14ac:dyDescent="0.25">
      <c r="A1472" s="6">
        <v>15.72</v>
      </c>
      <c r="B1472" s="31" t="s">
        <v>90</v>
      </c>
      <c r="D1472" s="87">
        <v>720851209011</v>
      </c>
      <c r="E1472" s="3">
        <v>0.6</v>
      </c>
      <c r="K1472" s="3">
        <f t="shared" si="318"/>
        <v>1087</v>
      </c>
      <c r="L1472" s="97" t="str">
        <f>IF(TRIM('Ek.3-A'!F1472)&lt;&gt;"","var","yok")</f>
        <v>yok</v>
      </c>
      <c r="M1472" s="5" t="str">
        <f>IF('Ek.3-A'!F1472="", "", IF(VLOOKUP('Ek.3-A'!F1472, Veriler!D:E, 2, 0)=0, "", VLOOKUP('Ek.3-A'!F1472, Veriler!D:E, 2, 0)))</f>
        <v/>
      </c>
      <c r="N1472" s="5" t="str">
        <f>IF('Ek.3-A'!P1472="", "", 'Ek.3-A'!P1472)</f>
        <v/>
      </c>
      <c r="O1472" s="142">
        <f>'Ek.3-A'!S1472</f>
        <v>0</v>
      </c>
      <c r="P1472" s="143" t="str">
        <f>'Ek.3-A'!L1472</f>
        <v/>
      </c>
      <c r="Q1472" s="24" t="str">
        <f>'Ek.3-A'!M1472</f>
        <v/>
      </c>
      <c r="R1472" s="24">
        <f t="shared" si="315"/>
        <v>0</v>
      </c>
      <c r="S1472" s="141" t="str">
        <f t="shared" si="316"/>
        <v>H</v>
      </c>
      <c r="T1472" s="24">
        <f>IF(S1472="E",SUM($R$5:R1472),0)</f>
        <v>0</v>
      </c>
      <c r="U1472" s="143">
        <f t="shared" si="317"/>
        <v>0</v>
      </c>
    </row>
    <row r="1473" spans="1:41" x14ac:dyDescent="0.25">
      <c r="A1473" s="6">
        <v>15.73</v>
      </c>
      <c r="B1473" s="31" t="s">
        <v>90</v>
      </c>
      <c r="D1473" s="89">
        <v>720826001000</v>
      </c>
      <c r="E1473" s="3">
        <v>0.6</v>
      </c>
      <c r="K1473" s="3">
        <f t="shared" si="318"/>
        <v>1088</v>
      </c>
      <c r="L1473" s="97" t="str">
        <f>IF(TRIM('Ek.3-A'!F1473)&lt;&gt;"","var","yok")</f>
        <v>yok</v>
      </c>
      <c r="M1473" s="5" t="str">
        <f>IF('Ek.3-A'!F1473="", "", IF(VLOOKUP('Ek.3-A'!F1473, Veriler!D:E, 2, 0)=0, "", VLOOKUP('Ek.3-A'!F1473, Veriler!D:E, 2, 0)))</f>
        <v/>
      </c>
      <c r="N1473" s="5" t="str">
        <f>IF('Ek.3-A'!P1473="", "", 'Ek.3-A'!P1473)</f>
        <v/>
      </c>
      <c r="O1473" s="142">
        <f>'Ek.3-A'!S1473</f>
        <v>0</v>
      </c>
      <c r="P1473" s="143" t="str">
        <f>'Ek.3-A'!L1473</f>
        <v/>
      </c>
      <c r="Q1473" s="24" t="str">
        <f>'Ek.3-A'!M1473</f>
        <v/>
      </c>
      <c r="R1473" s="24">
        <f t="shared" si="315"/>
        <v>0</v>
      </c>
      <c r="S1473" s="141" t="str">
        <f t="shared" si="316"/>
        <v>H</v>
      </c>
      <c r="T1473" s="24">
        <f>IF(S1473="E",SUM($R$5:R1473),0)</f>
        <v>0</v>
      </c>
      <c r="U1473" s="143">
        <f t="shared" si="317"/>
        <v>0</v>
      </c>
    </row>
    <row r="1474" spans="1:41" x14ac:dyDescent="0.25">
      <c r="A1474" s="6">
        <v>15.74</v>
      </c>
      <c r="B1474" s="31" t="s">
        <v>90</v>
      </c>
      <c r="D1474" s="87">
        <v>720838001011</v>
      </c>
      <c r="E1474" s="3">
        <v>0.6</v>
      </c>
      <c r="K1474" s="3">
        <f t="shared" si="318"/>
        <v>1089</v>
      </c>
      <c r="L1474" s="97" t="str">
        <f>IF(TRIM('Ek.3-A'!F1474)&lt;&gt;"","var","yok")</f>
        <v>yok</v>
      </c>
      <c r="M1474" s="5" t="str">
        <f>IF('Ek.3-A'!F1474="", "", IF(VLOOKUP('Ek.3-A'!F1474, Veriler!D:E, 2, 0)=0, "", VLOOKUP('Ek.3-A'!F1474, Veriler!D:E, 2, 0)))</f>
        <v/>
      </c>
      <c r="N1474" s="5" t="str">
        <f>IF('Ek.3-A'!P1474="", "", 'Ek.3-A'!P1474)</f>
        <v/>
      </c>
      <c r="O1474" s="142">
        <f>'Ek.3-A'!S1474</f>
        <v>0</v>
      </c>
      <c r="P1474" s="143" t="str">
        <f>'Ek.3-A'!L1474</f>
        <v/>
      </c>
      <c r="Q1474" s="24" t="str">
        <f>'Ek.3-A'!M1474</f>
        <v/>
      </c>
      <c r="R1474" s="24">
        <f t="shared" si="315"/>
        <v>0</v>
      </c>
      <c r="S1474" s="141" t="str">
        <f t="shared" si="316"/>
        <v>H</v>
      </c>
      <c r="T1474" s="24">
        <f>IF(S1474="E",SUM($R$5:R1474),0)</f>
        <v>0</v>
      </c>
      <c r="U1474" s="143">
        <f t="shared" si="317"/>
        <v>0</v>
      </c>
    </row>
    <row r="1475" spans="1:41" x14ac:dyDescent="0.25">
      <c r="A1475" s="6">
        <v>15.75</v>
      </c>
      <c r="B1475" s="31" t="s">
        <v>90</v>
      </c>
      <c r="D1475" s="89">
        <v>720839001011</v>
      </c>
      <c r="E1475" s="3">
        <v>0.6</v>
      </c>
      <c r="K1475" s="3">
        <f t="shared" si="318"/>
        <v>1090</v>
      </c>
      <c r="L1475" s="97" t="str">
        <f>IF(TRIM('Ek.3-A'!F1475)&lt;&gt;"","var","yok")</f>
        <v>yok</v>
      </c>
      <c r="M1475" s="5" t="str">
        <f>IF('Ek.3-A'!F1475="", "", IF(VLOOKUP('Ek.3-A'!F1475, Veriler!D:E, 2, 0)=0, "", VLOOKUP('Ek.3-A'!F1475, Veriler!D:E, 2, 0)))</f>
        <v/>
      </c>
      <c r="N1475" s="5" t="str">
        <f>IF('Ek.3-A'!P1475="", "", 'Ek.3-A'!P1475)</f>
        <v/>
      </c>
      <c r="O1475" s="142">
        <f>'Ek.3-A'!S1475</f>
        <v>0</v>
      </c>
      <c r="P1475" s="143" t="str">
        <f>'Ek.3-A'!L1475</f>
        <v/>
      </c>
      <c r="Q1475" s="24" t="str">
        <f>'Ek.3-A'!M1475</f>
        <v/>
      </c>
      <c r="R1475" s="24">
        <f t="shared" si="315"/>
        <v>0</v>
      </c>
      <c r="S1475" s="141" t="str">
        <f t="shared" si="316"/>
        <v>H</v>
      </c>
      <c r="T1475" s="24">
        <f>IF(S1475="E",SUM($R$5:R1475),0)</f>
        <v>0</v>
      </c>
      <c r="U1475" s="143">
        <f t="shared" si="317"/>
        <v>0</v>
      </c>
    </row>
    <row r="1476" spans="1:41" x14ac:dyDescent="0.25">
      <c r="A1476" s="6">
        <v>15.76</v>
      </c>
      <c r="B1476" s="31" t="s">
        <v>90</v>
      </c>
      <c r="D1476" s="87">
        <v>720827001000</v>
      </c>
      <c r="E1476" s="3">
        <v>0.6</v>
      </c>
      <c r="K1476" s="3">
        <f t="shared" si="318"/>
        <v>1091</v>
      </c>
      <c r="L1476" s="97" t="str">
        <f>IF(TRIM('Ek.3-A'!F1476)&lt;&gt;"","var","yok")</f>
        <v>yok</v>
      </c>
      <c r="M1476" s="5" t="str">
        <f>IF('Ek.3-A'!F1476="", "", IF(VLOOKUP('Ek.3-A'!F1476, Veriler!D:E, 2, 0)=0, "", VLOOKUP('Ek.3-A'!F1476, Veriler!D:E, 2, 0)))</f>
        <v/>
      </c>
      <c r="N1476" s="5" t="str">
        <f>IF('Ek.3-A'!P1476="", "", 'Ek.3-A'!P1476)</f>
        <v/>
      </c>
      <c r="O1476" s="142">
        <f>'Ek.3-A'!S1476</f>
        <v>0</v>
      </c>
      <c r="P1476" s="143" t="str">
        <f>'Ek.3-A'!L1476</f>
        <v/>
      </c>
      <c r="Q1476" s="24" t="str">
        <f>'Ek.3-A'!M1476</f>
        <v/>
      </c>
      <c r="R1476" s="24">
        <f t="shared" si="315"/>
        <v>0</v>
      </c>
      <c r="S1476" s="141" t="str">
        <f t="shared" si="316"/>
        <v>H</v>
      </c>
      <c r="T1476" s="24">
        <f>IF(S1476="E",SUM($R$5:R1476),0)</f>
        <v>0</v>
      </c>
      <c r="U1476" s="143">
        <f t="shared" si="317"/>
        <v>0</v>
      </c>
    </row>
    <row r="1477" spans="1:41" x14ac:dyDescent="0.25">
      <c r="A1477" s="6">
        <v>15.77</v>
      </c>
      <c r="B1477" s="31" t="s">
        <v>90</v>
      </c>
      <c r="D1477" s="89">
        <v>720851989000</v>
      </c>
      <c r="E1477" s="3">
        <v>0.6</v>
      </c>
      <c r="K1477" s="3">
        <f t="shared" si="318"/>
        <v>1092</v>
      </c>
      <c r="L1477" s="97" t="str">
        <f>IF(TRIM('Ek.3-A'!F1477)&lt;&gt;"","var","yok")</f>
        <v>yok</v>
      </c>
      <c r="M1477" s="5" t="str">
        <f>IF('Ek.3-A'!F1477="", "", IF(VLOOKUP('Ek.3-A'!F1477, Veriler!D:E, 2, 0)=0, "", VLOOKUP('Ek.3-A'!F1477, Veriler!D:E, 2, 0)))</f>
        <v/>
      </c>
      <c r="N1477" s="5" t="str">
        <f>IF('Ek.3-A'!P1477="", "", 'Ek.3-A'!P1477)</f>
        <v/>
      </c>
      <c r="O1477" s="142">
        <f>'Ek.3-A'!S1477</f>
        <v>0</v>
      </c>
      <c r="P1477" s="143" t="str">
        <f>'Ek.3-A'!L1477</f>
        <v/>
      </c>
      <c r="Q1477" s="24" t="str">
        <f>'Ek.3-A'!M1477</f>
        <v/>
      </c>
      <c r="R1477" s="24">
        <f t="shared" si="315"/>
        <v>0</v>
      </c>
      <c r="S1477" s="141" t="str">
        <f t="shared" si="316"/>
        <v>H</v>
      </c>
      <c r="T1477" s="24">
        <f>IF(S1477="E",SUM($R$5:R1477),0)</f>
        <v>0</v>
      </c>
      <c r="U1477" s="143">
        <f t="shared" si="317"/>
        <v>0</v>
      </c>
    </row>
    <row r="1478" spans="1:41" x14ac:dyDescent="0.25">
      <c r="A1478" s="6">
        <v>15.78</v>
      </c>
      <c r="B1478" s="31" t="s">
        <v>90</v>
      </c>
      <c r="D1478" s="87">
        <v>720851981000</v>
      </c>
      <c r="E1478" s="3">
        <v>0.6</v>
      </c>
      <c r="T1478" s="24"/>
      <c r="U1478" s="25"/>
      <c r="AO1478" s="140">
        <f>'Ek.3-A'!L1478</f>
        <v>0</v>
      </c>
    </row>
    <row r="1479" spans="1:41" x14ac:dyDescent="0.25">
      <c r="A1479" s="6">
        <v>15.79</v>
      </c>
      <c r="B1479" s="31" t="s">
        <v>90</v>
      </c>
      <c r="D1479" s="89">
        <v>720852109000</v>
      </c>
      <c r="E1479" s="3">
        <v>0.6</v>
      </c>
      <c r="T1479" s="24"/>
      <c r="U1479" s="25"/>
      <c r="AO1479" s="140"/>
    </row>
    <row r="1480" spans="1:41" x14ac:dyDescent="0.25">
      <c r="A1480" s="6">
        <v>15.8</v>
      </c>
      <c r="B1480" s="31" t="s">
        <v>90</v>
      </c>
      <c r="D1480" s="87">
        <v>721499951012</v>
      </c>
      <c r="E1480" s="3">
        <v>0.6</v>
      </c>
      <c r="T1480" s="24"/>
      <c r="U1480" s="25"/>
      <c r="AO1480" s="140"/>
    </row>
    <row r="1481" spans="1:41" x14ac:dyDescent="0.25">
      <c r="A1481" s="6">
        <v>15.81</v>
      </c>
      <c r="B1481" s="31" t="s">
        <v>90</v>
      </c>
      <c r="D1481" s="89">
        <v>721491100000</v>
      </c>
      <c r="E1481" s="3">
        <v>0.6</v>
      </c>
      <c r="T1481" s="24"/>
      <c r="U1481" s="25"/>
      <c r="AO1481" s="140"/>
    </row>
    <row r="1482" spans="1:41" x14ac:dyDescent="0.25">
      <c r="A1482" s="6">
        <v>15.82</v>
      </c>
      <c r="B1482" s="31" t="s">
        <v>90</v>
      </c>
      <c r="D1482" s="87">
        <v>721491900000</v>
      </c>
      <c r="E1482" s="3">
        <v>0.6</v>
      </c>
      <c r="T1482" s="24"/>
      <c r="U1482" s="25"/>
    </row>
    <row r="1483" spans="1:41" x14ac:dyDescent="0.25">
      <c r="A1483" s="6">
        <v>15.83</v>
      </c>
      <c r="B1483" s="31" t="s">
        <v>90</v>
      </c>
      <c r="D1483" s="89">
        <v>721499959019</v>
      </c>
      <c r="E1483" s="3">
        <v>0.6</v>
      </c>
      <c r="T1483" s="24"/>
      <c r="U1483" s="25"/>
    </row>
    <row r="1484" spans="1:41" x14ac:dyDescent="0.25">
      <c r="A1484" s="6">
        <v>15.84</v>
      </c>
      <c r="B1484" s="31" t="s">
        <v>90</v>
      </c>
      <c r="D1484" s="87">
        <v>721499500019</v>
      </c>
      <c r="E1484" s="3">
        <v>0.6</v>
      </c>
      <c r="T1484" s="24"/>
      <c r="U1484" s="25"/>
    </row>
    <row r="1485" spans="1:41" x14ac:dyDescent="0.25">
      <c r="A1485" s="6">
        <v>15.85</v>
      </c>
      <c r="B1485" s="31" t="s">
        <v>90</v>
      </c>
      <c r="D1485" s="89">
        <v>721499951019</v>
      </c>
      <c r="E1485" s="3">
        <v>0.6</v>
      </c>
      <c r="T1485" s="24"/>
      <c r="U1485" s="25"/>
    </row>
    <row r="1486" spans="1:41" x14ac:dyDescent="0.25">
      <c r="A1486" s="6">
        <v>15.86</v>
      </c>
      <c r="B1486" s="31" t="s">
        <v>90</v>
      </c>
      <c r="D1486" s="87">
        <v>721499500011</v>
      </c>
      <c r="E1486" s="3">
        <v>0.6</v>
      </c>
      <c r="T1486" s="24"/>
      <c r="U1486" s="25"/>
    </row>
    <row r="1487" spans="1:41" x14ac:dyDescent="0.25">
      <c r="A1487" s="6">
        <v>15.87</v>
      </c>
      <c r="B1487" s="31" t="s">
        <v>90</v>
      </c>
      <c r="D1487" s="89">
        <v>721499390014</v>
      </c>
      <c r="E1487" s="3">
        <v>0.6</v>
      </c>
      <c r="K1487" s="3">
        <f>K1477+1</f>
        <v>1093</v>
      </c>
      <c r="L1487" s="97" t="str">
        <f>IF(TRIM('Ek.3-A'!F1487)&lt;&gt;"","var","yok")</f>
        <v>yok</v>
      </c>
      <c r="M1487" s="5" t="str">
        <f>IF('Ek.3-A'!F1487="", "", IF(VLOOKUP('Ek.3-A'!F1487, Veriler!D:E, 2, 0)=0, "", VLOOKUP('Ek.3-A'!F1487, Veriler!D:E, 2, 0)))</f>
        <v/>
      </c>
      <c r="N1487" s="5" t="str">
        <f>IF('Ek.3-A'!P1487="", "", 'Ek.3-A'!P1487)</f>
        <v/>
      </c>
      <c r="O1487" s="142">
        <f>'Ek.3-A'!S1487</f>
        <v>0</v>
      </c>
      <c r="P1487" s="143" t="str">
        <f>'Ek.3-A'!L1487</f>
        <v/>
      </c>
      <c r="Q1487" s="24" t="str">
        <f>'Ek.3-A'!M1487</f>
        <v/>
      </c>
      <c r="R1487" s="24">
        <f t="shared" ref="R1487:R1500" si="319">IF(L1487="var",0,IF(Q1487&lt;=0.005,Q1487,0))</f>
        <v>0</v>
      </c>
      <c r="S1487" s="141" t="str">
        <f t="shared" ref="S1487:S1500" si="320">IF(Q1487&lt;=0.005,"E","H")</f>
        <v>H</v>
      </c>
      <c r="T1487" s="24">
        <f>IF(S1487="E",SUM($R$5:R1487),0)</f>
        <v>0</v>
      </c>
      <c r="U1487" s="143">
        <f t="shared" ref="U1487:U1500" si="321">IF(T1487&lt;=0.1, O1487, IF(R1487&gt;$G$2, R1487*O1487, $G$2*O1487))</f>
        <v>0</v>
      </c>
    </row>
    <row r="1488" spans="1:41" x14ac:dyDescent="0.25">
      <c r="A1488" s="6">
        <v>15.88</v>
      </c>
      <c r="B1488" s="31" t="s">
        <v>90</v>
      </c>
      <c r="D1488" s="87">
        <v>721499790014</v>
      </c>
      <c r="E1488" s="3">
        <v>0.6</v>
      </c>
      <c r="K1488" s="3">
        <f t="shared" ref="K1488:K1500" si="322">K1487+1</f>
        <v>1094</v>
      </c>
      <c r="L1488" s="97" t="str">
        <f>IF(TRIM('Ek.3-A'!F1488)&lt;&gt;"","var","yok")</f>
        <v>yok</v>
      </c>
      <c r="M1488" s="5" t="str">
        <f>IF('Ek.3-A'!F1488="", "", IF(VLOOKUP('Ek.3-A'!F1488, Veriler!D:E, 2, 0)=0, "", VLOOKUP('Ek.3-A'!F1488, Veriler!D:E, 2, 0)))</f>
        <v/>
      </c>
      <c r="N1488" s="5" t="str">
        <f>IF('Ek.3-A'!P1488="", "", 'Ek.3-A'!P1488)</f>
        <v/>
      </c>
      <c r="O1488" s="142">
        <f>'Ek.3-A'!S1488</f>
        <v>0</v>
      </c>
      <c r="P1488" s="143" t="str">
        <f>'Ek.3-A'!L1488</f>
        <v/>
      </c>
      <c r="Q1488" s="24" t="str">
        <f>'Ek.3-A'!M1488</f>
        <v/>
      </c>
      <c r="R1488" s="24">
        <f t="shared" si="319"/>
        <v>0</v>
      </c>
      <c r="S1488" s="141" t="str">
        <f t="shared" si="320"/>
        <v>H</v>
      </c>
      <c r="T1488" s="24">
        <f>IF(S1488="E",SUM($R$5:R1488),0)</f>
        <v>0</v>
      </c>
      <c r="U1488" s="143">
        <f t="shared" si="321"/>
        <v>0</v>
      </c>
    </row>
    <row r="1489" spans="1:21" x14ac:dyDescent="0.25">
      <c r="A1489" s="6">
        <v>15.89</v>
      </c>
      <c r="B1489" s="31" t="s">
        <v>90</v>
      </c>
      <c r="D1489" s="89">
        <v>721499310000</v>
      </c>
      <c r="E1489" s="3">
        <v>0.6</v>
      </c>
      <c r="K1489" s="3">
        <f t="shared" si="322"/>
        <v>1095</v>
      </c>
      <c r="L1489" s="97" t="str">
        <f>IF(TRIM('Ek.3-A'!F1489)&lt;&gt;"","var","yok")</f>
        <v>yok</v>
      </c>
      <c r="M1489" s="5" t="str">
        <f>IF('Ek.3-A'!F1489="", "", IF(VLOOKUP('Ek.3-A'!F1489, Veriler!D:E, 2, 0)=0, "", VLOOKUP('Ek.3-A'!F1489, Veriler!D:E, 2, 0)))</f>
        <v/>
      </c>
      <c r="N1489" s="5" t="str">
        <f>IF('Ek.3-A'!P1489="", "", 'Ek.3-A'!P1489)</f>
        <v/>
      </c>
      <c r="O1489" s="142">
        <f>'Ek.3-A'!S1489</f>
        <v>0</v>
      </c>
      <c r="P1489" s="143" t="str">
        <f>'Ek.3-A'!L1489</f>
        <v/>
      </c>
      <c r="Q1489" s="24" t="str">
        <f>'Ek.3-A'!M1489</f>
        <v/>
      </c>
      <c r="R1489" s="24">
        <f t="shared" si="319"/>
        <v>0</v>
      </c>
      <c r="S1489" s="141" t="str">
        <f t="shared" si="320"/>
        <v>H</v>
      </c>
      <c r="T1489" s="24">
        <f>IF(S1489="E",SUM($R$5:R1489),0)</f>
        <v>0</v>
      </c>
      <c r="U1489" s="143">
        <f t="shared" si="321"/>
        <v>0</v>
      </c>
    </row>
    <row r="1490" spans="1:21" x14ac:dyDescent="0.25">
      <c r="A1490" s="6">
        <v>15.9</v>
      </c>
      <c r="B1490" s="31" t="s">
        <v>90</v>
      </c>
      <c r="D1490" s="87">
        <v>721499710000</v>
      </c>
      <c r="E1490" s="3">
        <v>0.6</v>
      </c>
      <c r="K1490" s="3">
        <f t="shared" si="322"/>
        <v>1096</v>
      </c>
      <c r="L1490" s="97" t="str">
        <f>IF(TRIM('Ek.3-A'!F1490)&lt;&gt;"","var","yok")</f>
        <v>yok</v>
      </c>
      <c r="M1490" s="5" t="str">
        <f>IF('Ek.3-A'!F1490="", "", IF(VLOOKUP('Ek.3-A'!F1490, Veriler!D:E, 2, 0)=0, "", VLOOKUP('Ek.3-A'!F1490, Veriler!D:E, 2, 0)))</f>
        <v/>
      </c>
      <c r="N1490" s="5" t="str">
        <f>IF('Ek.3-A'!P1490="", "", 'Ek.3-A'!P1490)</f>
        <v/>
      </c>
      <c r="O1490" s="142">
        <f>'Ek.3-A'!S1490</f>
        <v>0</v>
      </c>
      <c r="P1490" s="143" t="str">
        <f>'Ek.3-A'!L1490</f>
        <v/>
      </c>
      <c r="Q1490" s="24" t="str">
        <f>'Ek.3-A'!M1490</f>
        <v/>
      </c>
      <c r="R1490" s="24">
        <f t="shared" si="319"/>
        <v>0</v>
      </c>
      <c r="S1490" s="141" t="str">
        <f t="shared" si="320"/>
        <v>H</v>
      </c>
      <c r="T1490" s="24">
        <f>IF(S1490="E",SUM($R$5:R1490),0)</f>
        <v>0</v>
      </c>
      <c r="U1490" s="143">
        <f t="shared" si="321"/>
        <v>0</v>
      </c>
    </row>
    <row r="1491" spans="1:21" x14ac:dyDescent="0.25">
      <c r="A1491" s="6">
        <v>15.91</v>
      </c>
      <c r="B1491" s="31" t="s">
        <v>90</v>
      </c>
      <c r="D1491" s="89">
        <v>721499390013</v>
      </c>
      <c r="E1491" s="3">
        <v>0.6</v>
      </c>
      <c r="K1491" s="3">
        <f t="shared" si="322"/>
        <v>1097</v>
      </c>
      <c r="L1491" s="97" t="str">
        <f>IF(TRIM('Ek.3-A'!F1491)&lt;&gt;"","var","yok")</f>
        <v>yok</v>
      </c>
      <c r="M1491" s="5" t="str">
        <f>IF('Ek.3-A'!F1491="", "", IF(VLOOKUP('Ek.3-A'!F1491, Veriler!D:E, 2, 0)=0, "", VLOOKUP('Ek.3-A'!F1491, Veriler!D:E, 2, 0)))</f>
        <v/>
      </c>
      <c r="N1491" s="5" t="str">
        <f>IF('Ek.3-A'!P1491="", "", 'Ek.3-A'!P1491)</f>
        <v/>
      </c>
      <c r="O1491" s="142">
        <f>'Ek.3-A'!S1491</f>
        <v>0</v>
      </c>
      <c r="P1491" s="143" t="str">
        <f>'Ek.3-A'!L1491</f>
        <v/>
      </c>
      <c r="Q1491" s="24" t="str">
        <f>'Ek.3-A'!M1491</f>
        <v/>
      </c>
      <c r="R1491" s="24">
        <f t="shared" si="319"/>
        <v>0</v>
      </c>
      <c r="S1491" s="141" t="str">
        <f t="shared" si="320"/>
        <v>H</v>
      </c>
      <c r="T1491" s="24">
        <f>IF(S1491="E",SUM($R$5:R1491),0)</f>
        <v>0</v>
      </c>
      <c r="U1491" s="143">
        <f t="shared" si="321"/>
        <v>0</v>
      </c>
    </row>
    <row r="1492" spans="1:21" x14ac:dyDescent="0.25">
      <c r="A1492" s="6">
        <v>15.92</v>
      </c>
      <c r="B1492" s="31" t="s">
        <v>90</v>
      </c>
      <c r="D1492" s="87">
        <v>721499390011</v>
      </c>
      <c r="E1492" s="3">
        <v>0.6</v>
      </c>
      <c r="K1492" s="3">
        <f t="shared" si="322"/>
        <v>1098</v>
      </c>
      <c r="L1492" s="97" t="str">
        <f>IF(TRIM('Ek.3-A'!F1492)&lt;&gt;"","var","yok")</f>
        <v>yok</v>
      </c>
      <c r="M1492" s="5" t="str">
        <f>IF('Ek.3-A'!F1492="", "", IF(VLOOKUP('Ek.3-A'!F1492, Veriler!D:E, 2, 0)=0, "", VLOOKUP('Ek.3-A'!F1492, Veriler!D:E, 2, 0)))</f>
        <v/>
      </c>
      <c r="N1492" s="5" t="str">
        <f>IF('Ek.3-A'!P1492="", "", 'Ek.3-A'!P1492)</f>
        <v/>
      </c>
      <c r="O1492" s="142">
        <f>'Ek.3-A'!S1492</f>
        <v>0</v>
      </c>
      <c r="P1492" s="143" t="str">
        <f>'Ek.3-A'!L1492</f>
        <v/>
      </c>
      <c r="Q1492" s="24" t="str">
        <f>'Ek.3-A'!M1492</f>
        <v/>
      </c>
      <c r="R1492" s="24">
        <f t="shared" si="319"/>
        <v>0</v>
      </c>
      <c r="S1492" s="141" t="str">
        <f t="shared" si="320"/>
        <v>H</v>
      </c>
      <c r="T1492" s="24">
        <f>IF(S1492="E",SUM($R$5:R1492),0)</f>
        <v>0</v>
      </c>
      <c r="U1492" s="143">
        <f t="shared" si="321"/>
        <v>0</v>
      </c>
    </row>
    <row r="1493" spans="1:21" x14ac:dyDescent="0.25">
      <c r="A1493" s="6">
        <v>15.93</v>
      </c>
      <c r="B1493" s="31" t="s">
        <v>90</v>
      </c>
      <c r="D1493" s="89">
        <v>721499390012</v>
      </c>
      <c r="E1493" s="3">
        <v>0.6</v>
      </c>
      <c r="K1493" s="3">
        <f t="shared" si="322"/>
        <v>1099</v>
      </c>
      <c r="L1493" s="97" t="str">
        <f>IF(TRIM('Ek.3-A'!F1493)&lt;&gt;"","var","yok")</f>
        <v>yok</v>
      </c>
      <c r="M1493" s="5" t="str">
        <f>IF('Ek.3-A'!F1493="", "", IF(VLOOKUP('Ek.3-A'!F1493, Veriler!D:E, 2, 0)=0, "", VLOOKUP('Ek.3-A'!F1493, Veriler!D:E, 2, 0)))</f>
        <v/>
      </c>
      <c r="N1493" s="5" t="str">
        <f>IF('Ek.3-A'!P1493="", "", 'Ek.3-A'!P1493)</f>
        <v/>
      </c>
      <c r="O1493" s="142">
        <f>'Ek.3-A'!S1493</f>
        <v>0</v>
      </c>
      <c r="P1493" s="143" t="str">
        <f>'Ek.3-A'!L1493</f>
        <v/>
      </c>
      <c r="Q1493" s="24" t="str">
        <f>'Ek.3-A'!M1493</f>
        <v/>
      </c>
      <c r="R1493" s="24">
        <f t="shared" si="319"/>
        <v>0</v>
      </c>
      <c r="S1493" s="141" t="str">
        <f t="shared" si="320"/>
        <v>H</v>
      </c>
      <c r="T1493" s="24">
        <f>IF(S1493="E",SUM($R$5:R1493),0)</f>
        <v>0</v>
      </c>
      <c r="U1493" s="143">
        <f t="shared" si="321"/>
        <v>0</v>
      </c>
    </row>
    <row r="1494" spans="1:21" x14ac:dyDescent="0.25">
      <c r="A1494" s="6">
        <v>15.94</v>
      </c>
      <c r="B1494" s="31" t="s">
        <v>90</v>
      </c>
      <c r="D1494" s="87">
        <v>721499790011</v>
      </c>
      <c r="E1494" s="3">
        <v>0.6</v>
      </c>
      <c r="K1494" s="3">
        <f t="shared" si="322"/>
        <v>1100</v>
      </c>
      <c r="L1494" s="97" t="str">
        <f>IF(TRIM('Ek.3-A'!F1494)&lt;&gt;"","var","yok")</f>
        <v>yok</v>
      </c>
      <c r="M1494" s="5" t="str">
        <f>IF('Ek.3-A'!F1494="", "", IF(VLOOKUP('Ek.3-A'!F1494, Veriler!D:E, 2, 0)=0, "", VLOOKUP('Ek.3-A'!F1494, Veriler!D:E, 2, 0)))</f>
        <v/>
      </c>
      <c r="N1494" s="5" t="str">
        <f>IF('Ek.3-A'!P1494="", "", 'Ek.3-A'!P1494)</f>
        <v/>
      </c>
      <c r="O1494" s="142">
        <f>'Ek.3-A'!S1494</f>
        <v>0</v>
      </c>
      <c r="P1494" s="143" t="str">
        <f>'Ek.3-A'!L1494</f>
        <v/>
      </c>
      <c r="Q1494" s="24" t="str">
        <f>'Ek.3-A'!M1494</f>
        <v/>
      </c>
      <c r="R1494" s="24">
        <f t="shared" si="319"/>
        <v>0</v>
      </c>
      <c r="S1494" s="141" t="str">
        <f t="shared" si="320"/>
        <v>H</v>
      </c>
      <c r="T1494" s="24">
        <f>IF(S1494="E",SUM($R$5:R1494),0)</f>
        <v>0</v>
      </c>
      <c r="U1494" s="143">
        <f t="shared" si="321"/>
        <v>0</v>
      </c>
    </row>
    <row r="1495" spans="1:21" x14ac:dyDescent="0.25">
      <c r="A1495" s="6">
        <v>15.95</v>
      </c>
      <c r="B1495" s="31" t="s">
        <v>90</v>
      </c>
      <c r="D1495" s="89">
        <v>721499790012</v>
      </c>
      <c r="E1495" s="3">
        <v>0.6</v>
      </c>
      <c r="K1495" s="3">
        <f t="shared" si="322"/>
        <v>1101</v>
      </c>
      <c r="L1495" s="97" t="str">
        <f>IF(TRIM('Ek.3-A'!F1495)&lt;&gt;"","var","yok")</f>
        <v>yok</v>
      </c>
      <c r="M1495" s="5" t="str">
        <f>IF('Ek.3-A'!F1495="", "", IF(VLOOKUP('Ek.3-A'!F1495, Veriler!D:E, 2, 0)=0, "", VLOOKUP('Ek.3-A'!F1495, Veriler!D:E, 2, 0)))</f>
        <v/>
      </c>
      <c r="N1495" s="5" t="str">
        <f>IF('Ek.3-A'!P1495="", "", 'Ek.3-A'!P1495)</f>
        <v/>
      </c>
      <c r="O1495" s="142">
        <f>'Ek.3-A'!S1495</f>
        <v>0</v>
      </c>
      <c r="P1495" s="143" t="str">
        <f>'Ek.3-A'!L1495</f>
        <v/>
      </c>
      <c r="Q1495" s="24" t="str">
        <f>'Ek.3-A'!M1495</f>
        <v/>
      </c>
      <c r="R1495" s="24">
        <f t="shared" si="319"/>
        <v>0</v>
      </c>
      <c r="S1495" s="141" t="str">
        <f t="shared" si="320"/>
        <v>H</v>
      </c>
      <c r="T1495" s="24">
        <f>IF(S1495="E",SUM($R$5:R1495),0)</f>
        <v>0</v>
      </c>
      <c r="U1495" s="143">
        <f t="shared" si="321"/>
        <v>0</v>
      </c>
    </row>
    <row r="1496" spans="1:21" x14ac:dyDescent="0.25">
      <c r="A1496" s="6">
        <v>15.96</v>
      </c>
      <c r="B1496" s="31" t="s">
        <v>90</v>
      </c>
      <c r="D1496" s="87">
        <v>721499790013</v>
      </c>
      <c r="E1496" s="3">
        <v>0.6</v>
      </c>
      <c r="K1496" s="3">
        <f t="shared" si="322"/>
        <v>1102</v>
      </c>
      <c r="L1496" s="97" t="str">
        <f>IF(TRIM('Ek.3-A'!F1496)&lt;&gt;"","var","yok")</f>
        <v>yok</v>
      </c>
      <c r="M1496" s="5" t="str">
        <f>IF('Ek.3-A'!F1496="", "", IF(VLOOKUP('Ek.3-A'!F1496, Veriler!D:E, 2, 0)=0, "", VLOOKUP('Ek.3-A'!F1496, Veriler!D:E, 2, 0)))</f>
        <v/>
      </c>
      <c r="N1496" s="5" t="str">
        <f>IF('Ek.3-A'!P1496="", "", 'Ek.3-A'!P1496)</f>
        <v/>
      </c>
      <c r="O1496" s="142">
        <f>'Ek.3-A'!S1496</f>
        <v>0</v>
      </c>
      <c r="P1496" s="143" t="str">
        <f>'Ek.3-A'!L1496</f>
        <v/>
      </c>
      <c r="Q1496" s="24" t="str">
        <f>'Ek.3-A'!M1496</f>
        <v/>
      </c>
      <c r="R1496" s="24">
        <f t="shared" si="319"/>
        <v>0</v>
      </c>
      <c r="S1496" s="141" t="str">
        <f t="shared" si="320"/>
        <v>H</v>
      </c>
      <c r="T1496" s="24">
        <f>IF(S1496="E",SUM($R$5:R1496),0)</f>
        <v>0</v>
      </c>
      <c r="U1496" s="143">
        <f t="shared" si="321"/>
        <v>0</v>
      </c>
    </row>
    <row r="1497" spans="1:21" x14ac:dyDescent="0.25">
      <c r="A1497" s="6">
        <v>15.97</v>
      </c>
      <c r="B1497" s="31" t="s">
        <v>90</v>
      </c>
      <c r="D1497" s="89">
        <v>730490009000</v>
      </c>
      <c r="E1497" s="3">
        <v>0.6</v>
      </c>
      <c r="K1497" s="3">
        <f t="shared" si="322"/>
        <v>1103</v>
      </c>
      <c r="L1497" s="97" t="str">
        <f>IF(TRIM('Ek.3-A'!F1497)&lt;&gt;"","var","yok")</f>
        <v>yok</v>
      </c>
      <c r="M1497" s="5" t="str">
        <f>IF('Ek.3-A'!F1497="", "", IF(VLOOKUP('Ek.3-A'!F1497, Veriler!D:E, 2, 0)=0, "", VLOOKUP('Ek.3-A'!F1497, Veriler!D:E, 2, 0)))</f>
        <v/>
      </c>
      <c r="N1497" s="5" t="str">
        <f>IF('Ek.3-A'!P1497="", "", 'Ek.3-A'!P1497)</f>
        <v/>
      </c>
      <c r="O1497" s="142">
        <f>'Ek.3-A'!S1497</f>
        <v>0</v>
      </c>
      <c r="P1497" s="143" t="str">
        <f>'Ek.3-A'!L1497</f>
        <v/>
      </c>
      <c r="Q1497" s="24" t="str">
        <f>'Ek.3-A'!M1497</f>
        <v/>
      </c>
      <c r="R1497" s="24">
        <f t="shared" si="319"/>
        <v>0</v>
      </c>
      <c r="S1497" s="141" t="str">
        <f t="shared" si="320"/>
        <v>H</v>
      </c>
      <c r="T1497" s="24">
        <f>IF(S1497="E",SUM($R$5:R1497),0)</f>
        <v>0</v>
      </c>
      <c r="U1497" s="143">
        <f t="shared" si="321"/>
        <v>0</v>
      </c>
    </row>
    <row r="1498" spans="1:21" x14ac:dyDescent="0.25">
      <c r="A1498" s="6">
        <v>15.98</v>
      </c>
      <c r="B1498" s="31" t="s">
        <v>90</v>
      </c>
      <c r="D1498" s="87">
        <v>730490001000</v>
      </c>
      <c r="E1498" s="3">
        <v>0.6</v>
      </c>
      <c r="K1498" s="3">
        <f t="shared" si="322"/>
        <v>1104</v>
      </c>
      <c r="L1498" s="97" t="str">
        <f>IF(TRIM('Ek.3-A'!F1498)&lt;&gt;"","var","yok")</f>
        <v>yok</v>
      </c>
      <c r="M1498" s="5" t="str">
        <f>IF('Ek.3-A'!F1498="", "", IF(VLOOKUP('Ek.3-A'!F1498, Veriler!D:E, 2, 0)=0, "", VLOOKUP('Ek.3-A'!F1498, Veriler!D:E, 2, 0)))</f>
        <v/>
      </c>
      <c r="N1498" s="5" t="str">
        <f>IF('Ek.3-A'!P1498="", "", 'Ek.3-A'!P1498)</f>
        <v/>
      </c>
      <c r="O1498" s="142">
        <f>'Ek.3-A'!S1498</f>
        <v>0</v>
      </c>
      <c r="P1498" s="143" t="str">
        <f>'Ek.3-A'!L1498</f>
        <v/>
      </c>
      <c r="Q1498" s="24" t="str">
        <f>'Ek.3-A'!M1498</f>
        <v/>
      </c>
      <c r="R1498" s="24">
        <f t="shared" si="319"/>
        <v>0</v>
      </c>
      <c r="S1498" s="141" t="str">
        <f t="shared" si="320"/>
        <v>H</v>
      </c>
      <c r="T1498" s="24">
        <f>IF(S1498="E",SUM($R$5:R1498),0)</f>
        <v>0</v>
      </c>
      <c r="U1498" s="143">
        <f t="shared" si="321"/>
        <v>0</v>
      </c>
    </row>
    <row r="1499" spans="1:21" x14ac:dyDescent="0.25">
      <c r="A1499" s="6">
        <v>15.99</v>
      </c>
      <c r="B1499" s="31" t="s">
        <v>90</v>
      </c>
      <c r="D1499" s="89">
        <v>730629000000</v>
      </c>
      <c r="E1499" s="3">
        <v>0.6</v>
      </c>
      <c r="K1499" s="3">
        <f t="shared" si="322"/>
        <v>1105</v>
      </c>
      <c r="L1499" s="97" t="str">
        <f>IF(TRIM('Ek.3-A'!F1499)&lt;&gt;"","var","yok")</f>
        <v>yok</v>
      </c>
      <c r="M1499" s="5" t="str">
        <f>IF('Ek.3-A'!F1499="", "", IF(VLOOKUP('Ek.3-A'!F1499, Veriler!D:E, 2, 0)=0, "", VLOOKUP('Ek.3-A'!F1499, Veriler!D:E, 2, 0)))</f>
        <v/>
      </c>
      <c r="N1499" s="5" t="str">
        <f>IF('Ek.3-A'!P1499="", "", 'Ek.3-A'!P1499)</f>
        <v/>
      </c>
      <c r="O1499" s="142">
        <f>'Ek.3-A'!S1499</f>
        <v>0</v>
      </c>
      <c r="P1499" s="143" t="str">
        <f>'Ek.3-A'!L1499</f>
        <v/>
      </c>
      <c r="Q1499" s="24" t="str">
        <f>'Ek.3-A'!M1499</f>
        <v/>
      </c>
      <c r="R1499" s="24">
        <f t="shared" si="319"/>
        <v>0</v>
      </c>
      <c r="S1499" s="141" t="str">
        <f t="shared" si="320"/>
        <v>H</v>
      </c>
      <c r="T1499" s="24">
        <f>IF(S1499="E",SUM($R$5:R1499),0)</f>
        <v>0</v>
      </c>
      <c r="U1499" s="143">
        <f t="shared" si="321"/>
        <v>0</v>
      </c>
    </row>
    <row r="1500" spans="1:21" x14ac:dyDescent="0.25">
      <c r="A1500" s="6">
        <v>16</v>
      </c>
      <c r="B1500" s="31" t="s">
        <v>90</v>
      </c>
      <c r="D1500" s="87">
        <v>730669901000</v>
      </c>
      <c r="E1500" s="3">
        <v>0.6</v>
      </c>
      <c r="K1500" s="3">
        <f t="shared" si="322"/>
        <v>1106</v>
      </c>
      <c r="L1500" s="97" t="str">
        <f>IF(TRIM('Ek.3-A'!F1500)&lt;&gt;"","var","yok")</f>
        <v>yok</v>
      </c>
      <c r="M1500" s="5" t="str">
        <f>IF('Ek.3-A'!F1500="", "", IF(VLOOKUP('Ek.3-A'!F1500, Veriler!D:E, 2, 0)=0, "", VLOOKUP('Ek.3-A'!F1500, Veriler!D:E, 2, 0)))</f>
        <v/>
      </c>
      <c r="N1500" s="5" t="str">
        <f>IF('Ek.3-A'!P1500="", "", 'Ek.3-A'!P1500)</f>
        <v/>
      </c>
      <c r="O1500" s="142">
        <f>'Ek.3-A'!S1500</f>
        <v>0</v>
      </c>
      <c r="P1500" s="143" t="str">
        <f>'Ek.3-A'!L1500</f>
        <v/>
      </c>
      <c r="Q1500" s="24" t="str">
        <f>'Ek.3-A'!M1500</f>
        <v/>
      </c>
      <c r="R1500" s="24">
        <f t="shared" si="319"/>
        <v>0</v>
      </c>
      <c r="S1500" s="141" t="str">
        <f t="shared" si="320"/>
        <v>H</v>
      </c>
      <c r="T1500" s="24">
        <f>IF(S1500="E",SUM($R$5:R1500),0)</f>
        <v>0</v>
      </c>
      <c r="U1500" s="143">
        <f t="shared" si="321"/>
        <v>0</v>
      </c>
    </row>
    <row r="1501" spans="1:21" x14ac:dyDescent="0.25">
      <c r="A1501" s="6">
        <v>16.010000000000002</v>
      </c>
      <c r="B1501" s="31" t="s">
        <v>90</v>
      </c>
      <c r="D1501" s="89">
        <v>731029100000</v>
      </c>
      <c r="E1501" s="3">
        <v>0.6</v>
      </c>
      <c r="L1501" s="97"/>
      <c r="M1501" s="5"/>
      <c r="N1501" s="5"/>
      <c r="O1501" s="5"/>
      <c r="Q1501" s="23"/>
      <c r="T1501" s="24"/>
      <c r="U1501" s="25"/>
    </row>
    <row r="1502" spans="1:21" x14ac:dyDescent="0.25">
      <c r="A1502" s="6">
        <v>16.02</v>
      </c>
      <c r="B1502" s="31" t="s">
        <v>90</v>
      </c>
      <c r="D1502" s="87">
        <v>730539009000</v>
      </c>
      <c r="E1502" s="3">
        <v>0.6</v>
      </c>
      <c r="K1502" s="3">
        <f>K1500+1</f>
        <v>1107</v>
      </c>
      <c r="L1502" s="97" t="str">
        <f>IF(TRIM('Ek.3-A'!F1502)&lt;&gt;"","var","yok")</f>
        <v>yok</v>
      </c>
      <c r="M1502" s="5" t="str">
        <f>IF('Ek.3-A'!F1502="", "", IF(VLOOKUP('Ek.3-A'!F1502, Veriler!D:E, 2, 0)=0, "", VLOOKUP('Ek.3-A'!F1502, Veriler!D:E, 2, 0)))</f>
        <v/>
      </c>
      <c r="N1502" s="5" t="str">
        <f>IF('Ek.3-A'!P1502="", "", 'Ek.3-A'!P1502)</f>
        <v/>
      </c>
      <c r="O1502" s="142">
        <f>'Ek.3-A'!S1502</f>
        <v>0</v>
      </c>
      <c r="P1502" s="143" t="str">
        <f>'Ek.3-A'!L1502</f>
        <v/>
      </c>
      <c r="Q1502" s="24" t="str">
        <f>'Ek.3-A'!M1502</f>
        <v/>
      </c>
      <c r="R1502" s="24">
        <f t="shared" ref="R1502:R1515" si="323">IF(L1502="var",0,IF(Q1502&lt;=0.005,Q1502,0))</f>
        <v>0</v>
      </c>
      <c r="S1502" s="141" t="str">
        <f t="shared" ref="S1502:S1515" si="324">IF(Q1502&lt;=0.005,"E","H")</f>
        <v>H</v>
      </c>
      <c r="T1502" s="24">
        <f>IF(S1502="E",SUM($R$5:R1502),0)</f>
        <v>0</v>
      </c>
      <c r="U1502" s="143">
        <f t="shared" ref="U1502:U1515" si="325">IF(T1502&lt;=0.1, O1502, IF(R1502&gt;$G$2, R1502*O1502, $G$2*O1502))</f>
        <v>0</v>
      </c>
    </row>
    <row r="1503" spans="1:21" x14ac:dyDescent="0.25">
      <c r="A1503" s="6">
        <v>16.03</v>
      </c>
      <c r="B1503" s="31" t="s">
        <v>90</v>
      </c>
      <c r="D1503" s="89">
        <v>730531009000</v>
      </c>
      <c r="E1503" s="3">
        <v>0.6</v>
      </c>
      <c r="K1503" s="3">
        <f t="shared" ref="K1503:K1515" si="326">K1502+1</f>
        <v>1108</v>
      </c>
      <c r="L1503" s="97" t="str">
        <f>IF(TRIM('Ek.3-A'!F1503)&lt;&gt;"","var","yok")</f>
        <v>yok</v>
      </c>
      <c r="M1503" s="5" t="str">
        <f>IF('Ek.3-A'!F1503="", "", IF(VLOOKUP('Ek.3-A'!F1503, Veriler!D:E, 2, 0)=0, "", VLOOKUP('Ek.3-A'!F1503, Veriler!D:E, 2, 0)))</f>
        <v/>
      </c>
      <c r="N1503" s="5" t="str">
        <f>IF('Ek.3-A'!P1503="", "", 'Ek.3-A'!P1503)</f>
        <v/>
      </c>
      <c r="O1503" s="142">
        <f>'Ek.3-A'!S1503</f>
        <v>0</v>
      </c>
      <c r="P1503" s="143" t="str">
        <f>'Ek.3-A'!L1503</f>
        <v/>
      </c>
      <c r="Q1503" s="24" t="str">
        <f>'Ek.3-A'!M1503</f>
        <v/>
      </c>
      <c r="R1503" s="24">
        <f t="shared" si="323"/>
        <v>0</v>
      </c>
      <c r="S1503" s="141" t="str">
        <f t="shared" si="324"/>
        <v>H</v>
      </c>
      <c r="T1503" s="24">
        <f>IF(S1503="E",SUM($R$5:R1503),0)</f>
        <v>0</v>
      </c>
      <c r="U1503" s="143">
        <f t="shared" si="325"/>
        <v>0</v>
      </c>
    </row>
    <row r="1504" spans="1:21" x14ac:dyDescent="0.25">
      <c r="A1504" s="6">
        <v>16.04</v>
      </c>
      <c r="B1504" s="31" t="s">
        <v>90</v>
      </c>
      <c r="D1504" s="87">
        <v>732010190000</v>
      </c>
      <c r="E1504" s="3">
        <v>0.6</v>
      </c>
      <c r="K1504" s="3">
        <f t="shared" si="326"/>
        <v>1109</v>
      </c>
      <c r="L1504" s="97" t="str">
        <f>IF(TRIM('Ek.3-A'!F1504)&lt;&gt;"","var","yok")</f>
        <v>yok</v>
      </c>
      <c r="M1504" s="5" t="str">
        <f>IF('Ek.3-A'!F1504="", "", IF(VLOOKUP('Ek.3-A'!F1504, Veriler!D:E, 2, 0)=0, "", VLOOKUP('Ek.3-A'!F1504, Veriler!D:E, 2, 0)))</f>
        <v/>
      </c>
      <c r="N1504" s="5" t="str">
        <f>IF('Ek.3-A'!P1504="", "", 'Ek.3-A'!P1504)</f>
        <v/>
      </c>
      <c r="O1504" s="142">
        <f>'Ek.3-A'!S1504</f>
        <v>0</v>
      </c>
      <c r="P1504" s="143" t="str">
        <f>'Ek.3-A'!L1504</f>
        <v/>
      </c>
      <c r="Q1504" s="24" t="str">
        <f>'Ek.3-A'!M1504</f>
        <v/>
      </c>
      <c r="R1504" s="24">
        <f t="shared" si="323"/>
        <v>0</v>
      </c>
      <c r="S1504" s="141" t="str">
        <f t="shared" si="324"/>
        <v>H</v>
      </c>
      <c r="T1504" s="24">
        <f>IF(S1504="E",SUM($R$5:R1504),0)</f>
        <v>0</v>
      </c>
      <c r="U1504" s="143">
        <f t="shared" si="325"/>
        <v>0</v>
      </c>
    </row>
    <row r="1505" spans="1:41" x14ac:dyDescent="0.25">
      <c r="A1505" s="6">
        <v>16.05</v>
      </c>
      <c r="B1505" s="31" t="s">
        <v>90</v>
      </c>
      <c r="D1505" s="89">
        <v>732090300000</v>
      </c>
      <c r="E1505" s="3">
        <v>0.6</v>
      </c>
      <c r="K1505" s="3">
        <f t="shared" si="326"/>
        <v>1110</v>
      </c>
      <c r="L1505" s="97" t="str">
        <f>IF(TRIM('Ek.3-A'!F1505)&lt;&gt;"","var","yok")</f>
        <v>yok</v>
      </c>
      <c r="M1505" s="5" t="str">
        <f>IF('Ek.3-A'!F1505="", "", IF(VLOOKUP('Ek.3-A'!F1505, Veriler!D:E, 2, 0)=0, "", VLOOKUP('Ek.3-A'!F1505, Veriler!D:E, 2, 0)))</f>
        <v/>
      </c>
      <c r="N1505" s="5" t="str">
        <f>IF('Ek.3-A'!P1505="", "", 'Ek.3-A'!P1505)</f>
        <v/>
      </c>
      <c r="O1505" s="142">
        <f>'Ek.3-A'!S1505</f>
        <v>0</v>
      </c>
      <c r="P1505" s="143" t="str">
        <f>'Ek.3-A'!L1505</f>
        <v/>
      </c>
      <c r="Q1505" s="24" t="str">
        <f>'Ek.3-A'!M1505</f>
        <v/>
      </c>
      <c r="R1505" s="24">
        <f t="shared" si="323"/>
        <v>0</v>
      </c>
      <c r="S1505" s="141" t="str">
        <f t="shared" si="324"/>
        <v>H</v>
      </c>
      <c r="T1505" s="24">
        <f>IF(S1505="E",SUM($R$5:R1505),0)</f>
        <v>0</v>
      </c>
      <c r="U1505" s="143">
        <f t="shared" si="325"/>
        <v>0</v>
      </c>
    </row>
    <row r="1506" spans="1:41" x14ac:dyDescent="0.25">
      <c r="A1506" s="6">
        <v>16.059999999999999</v>
      </c>
      <c r="B1506" s="31" t="s">
        <v>90</v>
      </c>
      <c r="D1506" s="87">
        <v>730519000000</v>
      </c>
      <c r="E1506" s="3">
        <v>0.6</v>
      </c>
      <c r="K1506" s="3">
        <f t="shared" si="326"/>
        <v>1111</v>
      </c>
      <c r="L1506" s="97" t="str">
        <f>IF(TRIM('Ek.3-A'!F1506)&lt;&gt;"","var","yok")</f>
        <v>yok</v>
      </c>
      <c r="M1506" s="5" t="str">
        <f>IF('Ek.3-A'!F1506="", "", IF(VLOOKUP('Ek.3-A'!F1506, Veriler!D:E, 2, 0)=0, "", VLOOKUP('Ek.3-A'!F1506, Veriler!D:E, 2, 0)))</f>
        <v/>
      </c>
      <c r="N1506" s="5" t="str">
        <f>IF('Ek.3-A'!P1506="", "", 'Ek.3-A'!P1506)</f>
        <v/>
      </c>
      <c r="O1506" s="142">
        <f>'Ek.3-A'!S1506</f>
        <v>0</v>
      </c>
      <c r="P1506" s="143" t="str">
        <f>'Ek.3-A'!L1506</f>
        <v/>
      </c>
      <c r="Q1506" s="24" t="str">
        <f>'Ek.3-A'!M1506</f>
        <v/>
      </c>
      <c r="R1506" s="24">
        <f t="shared" si="323"/>
        <v>0</v>
      </c>
      <c r="S1506" s="141" t="str">
        <f t="shared" si="324"/>
        <v>H</v>
      </c>
      <c r="T1506" s="24">
        <f>IF(S1506="E",SUM($R$5:R1506),0)</f>
        <v>0</v>
      </c>
      <c r="U1506" s="143">
        <f t="shared" si="325"/>
        <v>0</v>
      </c>
    </row>
    <row r="1507" spans="1:41" x14ac:dyDescent="0.25">
      <c r="A1507" s="6">
        <v>16.07</v>
      </c>
      <c r="B1507" s="31" t="s">
        <v>90</v>
      </c>
      <c r="D1507" s="89">
        <v>730512000000</v>
      </c>
      <c r="E1507" s="3">
        <v>0.6</v>
      </c>
      <c r="K1507" s="3">
        <f t="shared" si="326"/>
        <v>1112</v>
      </c>
      <c r="L1507" s="97" t="str">
        <f>IF(TRIM('Ek.3-A'!F1507)&lt;&gt;"","var","yok")</f>
        <v>yok</v>
      </c>
      <c r="M1507" s="5" t="str">
        <f>IF('Ek.3-A'!F1507="", "", IF(VLOOKUP('Ek.3-A'!F1507, Veriler!D:E, 2, 0)=0, "", VLOOKUP('Ek.3-A'!F1507, Veriler!D:E, 2, 0)))</f>
        <v/>
      </c>
      <c r="N1507" s="5" t="str">
        <f>IF('Ek.3-A'!P1507="", "", 'Ek.3-A'!P1507)</f>
        <v/>
      </c>
      <c r="O1507" s="142">
        <f>'Ek.3-A'!S1507</f>
        <v>0</v>
      </c>
      <c r="P1507" s="143" t="str">
        <f>'Ek.3-A'!L1507</f>
        <v/>
      </c>
      <c r="Q1507" s="24" t="str">
        <f>'Ek.3-A'!M1507</f>
        <v/>
      </c>
      <c r="R1507" s="24">
        <f t="shared" si="323"/>
        <v>0</v>
      </c>
      <c r="S1507" s="141" t="str">
        <f t="shared" si="324"/>
        <v>H</v>
      </c>
      <c r="T1507" s="24">
        <f>IF(S1507="E",SUM($R$5:R1507),0)</f>
        <v>0</v>
      </c>
      <c r="U1507" s="143">
        <f t="shared" si="325"/>
        <v>0</v>
      </c>
    </row>
    <row r="1508" spans="1:41" x14ac:dyDescent="0.25">
      <c r="A1508" s="6">
        <v>16.079999999999998</v>
      </c>
      <c r="B1508" s="31" t="s">
        <v>90</v>
      </c>
      <c r="D1508" s="87">
        <v>730511000000</v>
      </c>
      <c r="E1508" s="3">
        <v>0.6</v>
      </c>
      <c r="K1508" s="3">
        <f t="shared" si="326"/>
        <v>1113</v>
      </c>
      <c r="L1508" s="97" t="str">
        <f>IF(TRIM('Ek.3-A'!F1508)&lt;&gt;"","var","yok")</f>
        <v>yok</v>
      </c>
      <c r="M1508" s="5" t="str">
        <f>IF('Ek.3-A'!F1508="", "", IF(VLOOKUP('Ek.3-A'!F1508, Veriler!D:E, 2, 0)=0, "", VLOOKUP('Ek.3-A'!F1508, Veriler!D:E, 2, 0)))</f>
        <v/>
      </c>
      <c r="N1508" s="5" t="str">
        <f>IF('Ek.3-A'!P1508="", "", 'Ek.3-A'!P1508)</f>
        <v/>
      </c>
      <c r="O1508" s="142">
        <f>'Ek.3-A'!S1508</f>
        <v>0</v>
      </c>
      <c r="P1508" s="143" t="str">
        <f>'Ek.3-A'!L1508</f>
        <v/>
      </c>
      <c r="Q1508" s="24" t="str">
        <f>'Ek.3-A'!M1508</f>
        <v/>
      </c>
      <c r="R1508" s="24">
        <f t="shared" si="323"/>
        <v>0</v>
      </c>
      <c r="S1508" s="141" t="str">
        <f t="shared" si="324"/>
        <v>H</v>
      </c>
      <c r="T1508" s="24">
        <f>IF(S1508="E",SUM($R$5:R1508),0)</f>
        <v>0</v>
      </c>
      <c r="U1508" s="143">
        <f t="shared" si="325"/>
        <v>0</v>
      </c>
    </row>
    <row r="1509" spans="1:41" x14ac:dyDescent="0.25">
      <c r="A1509" s="6">
        <v>16.09</v>
      </c>
      <c r="B1509" s="31" t="s">
        <v>90</v>
      </c>
      <c r="D1509" s="89">
        <v>730520000000</v>
      </c>
      <c r="E1509" s="3">
        <v>0.6</v>
      </c>
      <c r="K1509" s="3">
        <f t="shared" si="326"/>
        <v>1114</v>
      </c>
      <c r="L1509" s="97" t="str">
        <f>IF(TRIM('Ek.3-A'!F1509)&lt;&gt;"","var","yok")</f>
        <v>yok</v>
      </c>
      <c r="M1509" s="5" t="str">
        <f>IF('Ek.3-A'!F1509="", "", IF(VLOOKUP('Ek.3-A'!F1509, Veriler!D:E, 2, 0)=0, "", VLOOKUP('Ek.3-A'!F1509, Veriler!D:E, 2, 0)))</f>
        <v/>
      </c>
      <c r="N1509" s="5" t="str">
        <f>IF('Ek.3-A'!P1509="", "", 'Ek.3-A'!P1509)</f>
        <v/>
      </c>
      <c r="O1509" s="142">
        <f>'Ek.3-A'!S1509</f>
        <v>0</v>
      </c>
      <c r="P1509" s="143" t="str">
        <f>'Ek.3-A'!L1509</f>
        <v/>
      </c>
      <c r="Q1509" s="24" t="str">
        <f>'Ek.3-A'!M1509</f>
        <v/>
      </c>
      <c r="R1509" s="24">
        <f t="shared" si="323"/>
        <v>0</v>
      </c>
      <c r="S1509" s="141" t="str">
        <f t="shared" si="324"/>
        <v>H</v>
      </c>
      <c r="T1509" s="24">
        <f>IF(S1509="E",SUM($R$5:R1509),0)</f>
        <v>0</v>
      </c>
      <c r="U1509" s="143">
        <f t="shared" si="325"/>
        <v>0</v>
      </c>
    </row>
    <row r="1510" spans="1:41" x14ac:dyDescent="0.25">
      <c r="A1510" s="6">
        <v>16.100000000000001</v>
      </c>
      <c r="B1510" s="31" t="s">
        <v>90</v>
      </c>
      <c r="D1510" s="87">
        <v>731021110000</v>
      </c>
      <c r="E1510" s="3">
        <v>0.6</v>
      </c>
      <c r="K1510" s="3">
        <f t="shared" si="326"/>
        <v>1115</v>
      </c>
      <c r="L1510" s="97" t="str">
        <f>IF(TRIM('Ek.3-A'!F1510)&lt;&gt;"","var","yok")</f>
        <v>yok</v>
      </c>
      <c r="M1510" s="5" t="str">
        <f>IF('Ek.3-A'!F1510="", "", IF(VLOOKUP('Ek.3-A'!F1510, Veriler!D:E, 2, 0)=0, "", VLOOKUP('Ek.3-A'!F1510, Veriler!D:E, 2, 0)))</f>
        <v/>
      </c>
      <c r="N1510" s="5" t="str">
        <f>IF('Ek.3-A'!P1510="", "", 'Ek.3-A'!P1510)</f>
        <v/>
      </c>
      <c r="O1510" s="142">
        <f>'Ek.3-A'!S1510</f>
        <v>0</v>
      </c>
      <c r="P1510" s="143" t="str">
        <f>'Ek.3-A'!L1510</f>
        <v/>
      </c>
      <c r="Q1510" s="24" t="str">
        <f>'Ek.3-A'!M1510</f>
        <v/>
      </c>
      <c r="R1510" s="24">
        <f t="shared" si="323"/>
        <v>0</v>
      </c>
      <c r="S1510" s="141" t="str">
        <f t="shared" si="324"/>
        <v>H</v>
      </c>
      <c r="T1510" s="24">
        <f>IF(S1510="E",SUM($R$5:R1510),0)</f>
        <v>0</v>
      </c>
      <c r="U1510" s="143">
        <f t="shared" si="325"/>
        <v>0</v>
      </c>
    </row>
    <row r="1511" spans="1:41" x14ac:dyDescent="0.25">
      <c r="A1511" s="6">
        <v>16.11</v>
      </c>
      <c r="B1511" s="31" t="s">
        <v>90</v>
      </c>
      <c r="D1511" s="89">
        <v>730531001000</v>
      </c>
      <c r="E1511" s="3">
        <v>0.6</v>
      </c>
      <c r="K1511" s="3">
        <f t="shared" si="326"/>
        <v>1116</v>
      </c>
      <c r="L1511" s="97" t="str">
        <f>IF(TRIM('Ek.3-A'!F1511)&lt;&gt;"","var","yok")</f>
        <v>yok</v>
      </c>
      <c r="M1511" s="5" t="str">
        <f>IF('Ek.3-A'!F1511="", "", IF(VLOOKUP('Ek.3-A'!F1511, Veriler!D:E, 2, 0)=0, "", VLOOKUP('Ek.3-A'!F1511, Veriler!D:E, 2, 0)))</f>
        <v/>
      </c>
      <c r="N1511" s="5" t="str">
        <f>IF('Ek.3-A'!P1511="", "", 'Ek.3-A'!P1511)</f>
        <v/>
      </c>
      <c r="O1511" s="142">
        <f>'Ek.3-A'!S1511</f>
        <v>0</v>
      </c>
      <c r="P1511" s="143" t="str">
        <f>'Ek.3-A'!L1511</f>
        <v/>
      </c>
      <c r="Q1511" s="24" t="str">
        <f>'Ek.3-A'!M1511</f>
        <v/>
      </c>
      <c r="R1511" s="24">
        <f t="shared" si="323"/>
        <v>0</v>
      </c>
      <c r="S1511" s="141" t="str">
        <f t="shared" si="324"/>
        <v>H</v>
      </c>
      <c r="T1511" s="24">
        <f>IF(S1511="E",SUM($R$5:R1511),0)</f>
        <v>0</v>
      </c>
      <c r="U1511" s="143">
        <f t="shared" si="325"/>
        <v>0</v>
      </c>
    </row>
    <row r="1512" spans="1:41" x14ac:dyDescent="0.25">
      <c r="A1512" s="6">
        <v>16.12</v>
      </c>
      <c r="B1512" s="31" t="s">
        <v>90</v>
      </c>
      <c r="D1512" s="87">
        <v>731021190000</v>
      </c>
      <c r="E1512" s="3">
        <v>0.6</v>
      </c>
      <c r="K1512" s="3">
        <f t="shared" si="326"/>
        <v>1117</v>
      </c>
      <c r="L1512" s="97" t="str">
        <f>IF(TRIM('Ek.3-A'!F1512)&lt;&gt;"","var","yok")</f>
        <v>yok</v>
      </c>
      <c r="M1512" s="5" t="str">
        <f>IF('Ek.3-A'!F1512="", "", IF(VLOOKUP('Ek.3-A'!F1512, Veriler!D:E, 2, 0)=0, "", VLOOKUP('Ek.3-A'!F1512, Veriler!D:E, 2, 0)))</f>
        <v/>
      </c>
      <c r="N1512" s="5" t="str">
        <f>IF('Ek.3-A'!P1512="", "", 'Ek.3-A'!P1512)</f>
        <v/>
      </c>
      <c r="O1512" s="142">
        <f>'Ek.3-A'!S1512</f>
        <v>0</v>
      </c>
      <c r="P1512" s="143" t="str">
        <f>'Ek.3-A'!L1512</f>
        <v/>
      </c>
      <c r="Q1512" s="24" t="str">
        <f>'Ek.3-A'!M1512</f>
        <v/>
      </c>
      <c r="R1512" s="24">
        <f t="shared" si="323"/>
        <v>0</v>
      </c>
      <c r="S1512" s="141" t="str">
        <f t="shared" si="324"/>
        <v>H</v>
      </c>
      <c r="T1512" s="24">
        <f>IF(S1512="E",SUM($R$5:R1512),0)</f>
        <v>0</v>
      </c>
      <c r="U1512" s="143">
        <f t="shared" si="325"/>
        <v>0</v>
      </c>
    </row>
    <row r="1513" spans="1:41" x14ac:dyDescent="0.25">
      <c r="A1513" s="6">
        <v>16.13</v>
      </c>
      <c r="B1513" s="31" t="s">
        <v>90</v>
      </c>
      <c r="D1513" s="89">
        <v>731290000000</v>
      </c>
      <c r="E1513" s="3">
        <v>0.6</v>
      </c>
      <c r="K1513" s="3">
        <f t="shared" si="326"/>
        <v>1118</v>
      </c>
      <c r="L1513" s="97" t="str">
        <f>IF(TRIM('Ek.3-A'!F1513)&lt;&gt;"","var","yok")</f>
        <v>yok</v>
      </c>
      <c r="M1513" s="5" t="str">
        <f>IF('Ek.3-A'!F1513="", "", IF(VLOOKUP('Ek.3-A'!F1513, Veriler!D:E, 2, 0)=0, "", VLOOKUP('Ek.3-A'!F1513, Veriler!D:E, 2, 0)))</f>
        <v/>
      </c>
      <c r="N1513" s="5" t="str">
        <f>IF('Ek.3-A'!P1513="", "", 'Ek.3-A'!P1513)</f>
        <v/>
      </c>
      <c r="O1513" s="142">
        <f>'Ek.3-A'!S1513</f>
        <v>0</v>
      </c>
      <c r="P1513" s="143" t="str">
        <f>'Ek.3-A'!L1513</f>
        <v/>
      </c>
      <c r="Q1513" s="24" t="str">
        <f>'Ek.3-A'!M1513</f>
        <v/>
      </c>
      <c r="R1513" s="24">
        <f t="shared" si="323"/>
        <v>0</v>
      </c>
      <c r="S1513" s="141" t="str">
        <f t="shared" si="324"/>
        <v>H</v>
      </c>
      <c r="T1513" s="24">
        <f>IF(S1513="E",SUM($R$5:R1513),0)</f>
        <v>0</v>
      </c>
      <c r="U1513" s="143">
        <f t="shared" si="325"/>
        <v>0</v>
      </c>
    </row>
    <row r="1514" spans="1:41" x14ac:dyDescent="0.25">
      <c r="A1514" s="6">
        <v>16.14</v>
      </c>
      <c r="B1514" s="31" t="s">
        <v>90</v>
      </c>
      <c r="D1514" s="87">
        <v>732010900000</v>
      </c>
      <c r="E1514" s="3">
        <v>0.6</v>
      </c>
      <c r="K1514" s="3">
        <f t="shared" si="326"/>
        <v>1119</v>
      </c>
      <c r="L1514" s="97" t="str">
        <f>IF(TRIM('Ek.3-A'!F1514)&lt;&gt;"","var","yok")</f>
        <v>yok</v>
      </c>
      <c r="M1514" s="5" t="str">
        <f>IF('Ek.3-A'!F1514="", "", IF(VLOOKUP('Ek.3-A'!F1514, Veriler!D:E, 2, 0)=0, "", VLOOKUP('Ek.3-A'!F1514, Veriler!D:E, 2, 0)))</f>
        <v/>
      </c>
      <c r="N1514" s="5" t="str">
        <f>IF('Ek.3-A'!P1514="", "", 'Ek.3-A'!P1514)</f>
        <v/>
      </c>
      <c r="O1514" s="142">
        <f>'Ek.3-A'!S1514</f>
        <v>0</v>
      </c>
      <c r="P1514" s="143" t="str">
        <f>'Ek.3-A'!L1514</f>
        <v/>
      </c>
      <c r="Q1514" s="24" t="str">
        <f>'Ek.3-A'!M1514</f>
        <v/>
      </c>
      <c r="R1514" s="24">
        <f t="shared" si="323"/>
        <v>0</v>
      </c>
      <c r="S1514" s="141" t="str">
        <f t="shared" si="324"/>
        <v>H</v>
      </c>
      <c r="T1514" s="24">
        <f>IF(S1514="E",SUM($R$5:R1514),0)</f>
        <v>0</v>
      </c>
      <c r="U1514" s="143">
        <f t="shared" si="325"/>
        <v>0</v>
      </c>
    </row>
    <row r="1515" spans="1:41" x14ac:dyDescent="0.25">
      <c r="A1515" s="6">
        <v>16.149999999999999</v>
      </c>
      <c r="B1515" s="31" t="s">
        <v>90</v>
      </c>
      <c r="D1515" s="89">
        <v>730439889100</v>
      </c>
      <c r="E1515" s="3">
        <v>0.6</v>
      </c>
      <c r="K1515" s="3">
        <f t="shared" si="326"/>
        <v>1120</v>
      </c>
      <c r="L1515" s="97" t="str">
        <f>IF(TRIM('Ek.3-A'!F1515)&lt;&gt;"","var","yok")</f>
        <v>yok</v>
      </c>
      <c r="M1515" s="5" t="str">
        <f>IF('Ek.3-A'!F1515="", "", IF(VLOOKUP('Ek.3-A'!F1515, Veriler!D:E, 2, 0)=0, "", VLOOKUP('Ek.3-A'!F1515, Veriler!D:E, 2, 0)))</f>
        <v/>
      </c>
      <c r="N1515" s="5" t="str">
        <f>IF('Ek.3-A'!P1515="", "", 'Ek.3-A'!P1515)</f>
        <v/>
      </c>
      <c r="O1515" s="142">
        <f>'Ek.3-A'!S1515</f>
        <v>0</v>
      </c>
      <c r="P1515" s="143" t="str">
        <f>'Ek.3-A'!L1515</f>
        <v/>
      </c>
      <c r="Q1515" s="24" t="str">
        <f>'Ek.3-A'!M1515</f>
        <v/>
      </c>
      <c r="R1515" s="24">
        <f t="shared" si="323"/>
        <v>0</v>
      </c>
      <c r="S1515" s="141" t="str">
        <f t="shared" si="324"/>
        <v>H</v>
      </c>
      <c r="T1515" s="24">
        <f>IF(S1515="E",SUM($R$5:R1515),0)</f>
        <v>0</v>
      </c>
      <c r="U1515" s="143">
        <f t="shared" si="325"/>
        <v>0</v>
      </c>
    </row>
    <row r="1516" spans="1:41" x14ac:dyDescent="0.25">
      <c r="A1516" s="6">
        <v>16.16</v>
      </c>
      <c r="B1516" s="31" t="s">
        <v>90</v>
      </c>
      <c r="D1516" s="87">
        <v>730439509000</v>
      </c>
      <c r="E1516" s="3">
        <v>0.6</v>
      </c>
      <c r="T1516" s="24"/>
      <c r="U1516" s="25"/>
      <c r="AO1516" s="140">
        <f>'Ek.3-A'!L1516</f>
        <v>0</v>
      </c>
    </row>
    <row r="1517" spans="1:41" x14ac:dyDescent="0.25">
      <c r="A1517" s="6">
        <v>16.170000000000002</v>
      </c>
      <c r="B1517" s="31" t="s">
        <v>90</v>
      </c>
      <c r="D1517" s="89">
        <v>730439831000</v>
      </c>
      <c r="E1517" s="3">
        <v>0.6</v>
      </c>
      <c r="T1517" s="24"/>
      <c r="U1517" s="25"/>
    </row>
    <row r="1518" spans="1:41" x14ac:dyDescent="0.25">
      <c r="A1518" s="6">
        <v>16.18</v>
      </c>
      <c r="B1518" s="31" t="s">
        <v>90</v>
      </c>
      <c r="D1518" s="87">
        <v>730439821000</v>
      </c>
      <c r="E1518" s="3">
        <v>0.6</v>
      </c>
      <c r="T1518" s="24"/>
      <c r="U1518" s="25"/>
    </row>
    <row r="1519" spans="1:41" x14ac:dyDescent="0.25">
      <c r="A1519" s="6">
        <v>16.190000000000001</v>
      </c>
      <c r="B1519" s="31" t="s">
        <v>90</v>
      </c>
      <c r="D1519" s="89">
        <v>730439889900</v>
      </c>
      <c r="E1519" s="3">
        <v>0.6</v>
      </c>
      <c r="T1519" s="24"/>
      <c r="U1519" s="25"/>
    </row>
    <row r="1520" spans="1:41" x14ac:dyDescent="0.25">
      <c r="A1520" s="6">
        <v>16.2</v>
      </c>
      <c r="B1520" s="31" t="s">
        <v>90</v>
      </c>
      <c r="D1520" s="87">
        <v>730439501000</v>
      </c>
      <c r="E1520" s="3">
        <v>0.6</v>
      </c>
      <c r="T1520" s="24"/>
      <c r="U1520" s="25"/>
    </row>
    <row r="1521" spans="1:21" x14ac:dyDescent="0.25">
      <c r="A1521" s="6">
        <v>16.21</v>
      </c>
      <c r="B1521" s="31" t="s">
        <v>90</v>
      </c>
      <c r="D1521" s="89">
        <v>731815820000</v>
      </c>
      <c r="E1521" s="3">
        <v>0.6</v>
      </c>
      <c r="T1521" s="24"/>
      <c r="U1521" s="25"/>
    </row>
    <row r="1522" spans="1:21" x14ac:dyDescent="0.25">
      <c r="A1522" s="6">
        <v>16.22</v>
      </c>
      <c r="B1522" s="31" t="s">
        <v>90</v>
      </c>
      <c r="D1522" s="87">
        <v>731815880000</v>
      </c>
      <c r="E1522" s="3">
        <v>0.6</v>
      </c>
      <c r="T1522" s="24"/>
      <c r="U1522" s="25"/>
    </row>
    <row r="1523" spans="1:21" x14ac:dyDescent="0.25">
      <c r="A1523" s="6">
        <v>16.23</v>
      </c>
      <c r="B1523" s="31" t="s">
        <v>90</v>
      </c>
      <c r="D1523" s="89">
        <v>840890210000</v>
      </c>
      <c r="E1523" s="3">
        <v>0.6</v>
      </c>
      <c r="T1523" s="24"/>
      <c r="U1523" s="25"/>
    </row>
    <row r="1524" spans="1:21" x14ac:dyDescent="0.25">
      <c r="A1524" s="6">
        <v>16.239999999999998</v>
      </c>
      <c r="B1524" s="31" t="s">
        <v>90</v>
      </c>
      <c r="D1524" s="87">
        <v>853010000000</v>
      </c>
      <c r="E1524" s="3">
        <v>0.6</v>
      </c>
      <c r="T1524" s="24"/>
      <c r="U1524" s="25"/>
    </row>
    <row r="1525" spans="1:21" x14ac:dyDescent="0.25">
      <c r="A1525" s="6">
        <v>16.25</v>
      </c>
      <c r="B1525" s="31" t="s">
        <v>90</v>
      </c>
      <c r="D1525" s="89">
        <v>251990300011</v>
      </c>
      <c r="E1525" s="3">
        <v>0.6</v>
      </c>
      <c r="K1525" s="3">
        <f>K1515+1</f>
        <v>1121</v>
      </c>
      <c r="L1525" s="97" t="str">
        <f>IF(TRIM('Ek.3-A'!F1525)&lt;&gt;"","var","yok")</f>
        <v>yok</v>
      </c>
      <c r="M1525" s="5" t="str">
        <f>IF('Ek.3-A'!F1525="", "", IF(VLOOKUP('Ek.3-A'!F1525, Veriler!D:E, 2, 0)=0, "", VLOOKUP('Ek.3-A'!F1525, Veriler!D:E, 2, 0)))</f>
        <v/>
      </c>
      <c r="N1525" s="5" t="str">
        <f>IF('Ek.3-A'!P1525="", "", 'Ek.3-A'!P1525)</f>
        <v/>
      </c>
      <c r="O1525" s="142">
        <f>'Ek.3-A'!S1525</f>
        <v>0</v>
      </c>
      <c r="P1525" s="143" t="str">
        <f>'Ek.3-A'!L1525</f>
        <v/>
      </c>
      <c r="Q1525" s="24" t="str">
        <f>'Ek.3-A'!M1525</f>
        <v/>
      </c>
      <c r="R1525" s="24">
        <f t="shared" ref="R1525:R1538" si="327">IF(L1525="var",0,IF(Q1525&lt;=0.005,Q1525,0))</f>
        <v>0</v>
      </c>
      <c r="S1525" s="141" t="str">
        <f t="shared" ref="S1525:S1538" si="328">IF(Q1525&lt;=0.005,"E","H")</f>
        <v>H</v>
      </c>
      <c r="T1525" s="24">
        <f>IF(S1525="E",SUM($R$5:R1525),0)</f>
        <v>0</v>
      </c>
      <c r="U1525" s="143">
        <f t="shared" ref="U1525:U1538" si="329">IF(T1525&lt;=0.1, O1525, IF(R1525&gt;$G$2, R1525*O1525, $G$2*O1525))</f>
        <v>0</v>
      </c>
    </row>
    <row r="1526" spans="1:21" x14ac:dyDescent="0.25">
      <c r="A1526" s="6">
        <v>16.260000000000002</v>
      </c>
      <c r="B1526" s="31" t="s">
        <v>90</v>
      </c>
      <c r="D1526" s="87">
        <v>840810410000</v>
      </c>
      <c r="E1526" s="3">
        <v>0.6</v>
      </c>
      <c r="K1526" s="3">
        <f t="shared" ref="K1526:K1538" si="330">K1525+1</f>
        <v>1122</v>
      </c>
      <c r="L1526" s="97" t="str">
        <f>IF(TRIM('Ek.3-A'!F1526)&lt;&gt;"","var","yok")</f>
        <v>yok</v>
      </c>
      <c r="M1526" s="5" t="str">
        <f>IF('Ek.3-A'!F1526="", "", IF(VLOOKUP('Ek.3-A'!F1526, Veriler!D:E, 2, 0)=0, "", VLOOKUP('Ek.3-A'!F1526, Veriler!D:E, 2, 0)))</f>
        <v/>
      </c>
      <c r="N1526" s="5" t="str">
        <f>IF('Ek.3-A'!P1526="", "", 'Ek.3-A'!P1526)</f>
        <v/>
      </c>
      <c r="O1526" s="142">
        <f>'Ek.3-A'!S1526</f>
        <v>0</v>
      </c>
      <c r="P1526" s="143" t="str">
        <f>'Ek.3-A'!L1526</f>
        <v/>
      </c>
      <c r="Q1526" s="24" t="str">
        <f>'Ek.3-A'!M1526</f>
        <v/>
      </c>
      <c r="R1526" s="24">
        <f t="shared" si="327"/>
        <v>0</v>
      </c>
      <c r="S1526" s="141" t="str">
        <f t="shared" si="328"/>
        <v>H</v>
      </c>
      <c r="T1526" s="24">
        <f>IF(S1526="E",SUM($R$5:R1526),0)</f>
        <v>0</v>
      </c>
      <c r="U1526" s="143">
        <f t="shared" si="329"/>
        <v>0</v>
      </c>
    </row>
    <row r="1527" spans="1:21" x14ac:dyDescent="0.25">
      <c r="A1527" s="6">
        <v>16.27</v>
      </c>
      <c r="B1527" s="31" t="s">
        <v>90</v>
      </c>
      <c r="D1527" s="89">
        <v>840810510000</v>
      </c>
      <c r="E1527" s="3">
        <v>0.6</v>
      </c>
      <c r="K1527" s="3">
        <f t="shared" si="330"/>
        <v>1123</v>
      </c>
      <c r="L1527" s="97" t="str">
        <f>IF(TRIM('Ek.3-A'!F1527)&lt;&gt;"","var","yok")</f>
        <v>yok</v>
      </c>
      <c r="M1527" s="5" t="str">
        <f>IF('Ek.3-A'!F1527="", "", IF(VLOOKUP('Ek.3-A'!F1527, Veriler!D:E, 2, 0)=0, "", VLOOKUP('Ek.3-A'!F1527, Veriler!D:E, 2, 0)))</f>
        <v/>
      </c>
      <c r="N1527" s="5" t="str">
        <f>IF('Ek.3-A'!P1527="", "", 'Ek.3-A'!P1527)</f>
        <v/>
      </c>
      <c r="O1527" s="142">
        <f>'Ek.3-A'!S1527</f>
        <v>0</v>
      </c>
      <c r="P1527" s="143" t="str">
        <f>'Ek.3-A'!L1527</f>
        <v/>
      </c>
      <c r="Q1527" s="24" t="str">
        <f>'Ek.3-A'!M1527</f>
        <v/>
      </c>
      <c r="R1527" s="24">
        <f t="shared" si="327"/>
        <v>0</v>
      </c>
      <c r="S1527" s="141" t="str">
        <f t="shared" si="328"/>
        <v>H</v>
      </c>
      <c r="T1527" s="24">
        <f>IF(S1527="E",SUM($R$5:R1527),0)</f>
        <v>0</v>
      </c>
      <c r="U1527" s="143">
        <f t="shared" si="329"/>
        <v>0</v>
      </c>
    </row>
    <row r="1528" spans="1:21" x14ac:dyDescent="0.25">
      <c r="A1528" s="6">
        <v>16.28</v>
      </c>
      <c r="B1528" s="31" t="s">
        <v>90</v>
      </c>
      <c r="D1528" s="87">
        <v>840810610000</v>
      </c>
      <c r="E1528" s="3">
        <v>0.6</v>
      </c>
      <c r="K1528" s="3">
        <f t="shared" si="330"/>
        <v>1124</v>
      </c>
      <c r="L1528" s="97" t="str">
        <f>IF(TRIM('Ek.3-A'!F1528)&lt;&gt;"","var","yok")</f>
        <v>yok</v>
      </c>
      <c r="M1528" s="5" t="str">
        <f>IF('Ek.3-A'!F1528="", "", IF(VLOOKUP('Ek.3-A'!F1528, Veriler!D:E, 2, 0)=0, "", VLOOKUP('Ek.3-A'!F1528, Veriler!D:E, 2, 0)))</f>
        <v/>
      </c>
      <c r="N1528" s="5" t="str">
        <f>IF('Ek.3-A'!P1528="", "", 'Ek.3-A'!P1528)</f>
        <v/>
      </c>
      <c r="O1528" s="142">
        <f>'Ek.3-A'!S1528</f>
        <v>0</v>
      </c>
      <c r="P1528" s="143" t="str">
        <f>'Ek.3-A'!L1528</f>
        <v/>
      </c>
      <c r="Q1528" s="24" t="str">
        <f>'Ek.3-A'!M1528</f>
        <v/>
      </c>
      <c r="R1528" s="24">
        <f t="shared" si="327"/>
        <v>0</v>
      </c>
      <c r="S1528" s="141" t="str">
        <f t="shared" si="328"/>
        <v>H</v>
      </c>
      <c r="T1528" s="24">
        <f>IF(S1528="E",SUM($R$5:R1528),0)</f>
        <v>0</v>
      </c>
      <c r="U1528" s="143">
        <f t="shared" si="329"/>
        <v>0</v>
      </c>
    </row>
    <row r="1529" spans="1:21" x14ac:dyDescent="0.25">
      <c r="A1529" s="6">
        <v>16.29</v>
      </c>
      <c r="B1529" s="31" t="s">
        <v>90</v>
      </c>
      <c r="D1529" s="89">
        <v>840810710000</v>
      </c>
      <c r="E1529" s="3">
        <v>0.6</v>
      </c>
      <c r="K1529" s="3">
        <f t="shared" si="330"/>
        <v>1125</v>
      </c>
      <c r="L1529" s="97" t="str">
        <f>IF(TRIM('Ek.3-A'!F1529)&lt;&gt;"","var","yok")</f>
        <v>yok</v>
      </c>
      <c r="M1529" s="5" t="str">
        <f>IF('Ek.3-A'!F1529="", "", IF(VLOOKUP('Ek.3-A'!F1529, Veriler!D:E, 2, 0)=0, "", VLOOKUP('Ek.3-A'!F1529, Veriler!D:E, 2, 0)))</f>
        <v/>
      </c>
      <c r="N1529" s="5" t="str">
        <f>IF('Ek.3-A'!P1529="", "", 'Ek.3-A'!P1529)</f>
        <v/>
      </c>
      <c r="O1529" s="142">
        <f>'Ek.3-A'!S1529</f>
        <v>0</v>
      </c>
      <c r="P1529" s="143" t="str">
        <f>'Ek.3-A'!L1529</f>
        <v/>
      </c>
      <c r="Q1529" s="24" t="str">
        <f>'Ek.3-A'!M1529</f>
        <v/>
      </c>
      <c r="R1529" s="24">
        <f t="shared" si="327"/>
        <v>0</v>
      </c>
      <c r="S1529" s="141" t="str">
        <f t="shared" si="328"/>
        <v>H</v>
      </c>
      <c r="T1529" s="24">
        <f>IF(S1529="E",SUM($R$5:R1529),0)</f>
        <v>0</v>
      </c>
      <c r="U1529" s="143">
        <f t="shared" si="329"/>
        <v>0</v>
      </c>
    </row>
    <row r="1530" spans="1:21" x14ac:dyDescent="0.25">
      <c r="A1530" s="6">
        <v>16.3</v>
      </c>
      <c r="B1530" s="31" t="s">
        <v>90</v>
      </c>
      <c r="D1530" s="87">
        <v>840810310000</v>
      </c>
      <c r="E1530" s="3">
        <v>0.6</v>
      </c>
      <c r="K1530" s="3">
        <f t="shared" si="330"/>
        <v>1126</v>
      </c>
      <c r="L1530" s="97" t="str">
        <f>IF(TRIM('Ek.3-A'!F1530)&lt;&gt;"","var","yok")</f>
        <v>yok</v>
      </c>
      <c r="M1530" s="5" t="str">
        <f>IF('Ek.3-A'!F1530="", "", IF(VLOOKUP('Ek.3-A'!F1530, Veriler!D:E, 2, 0)=0, "", VLOOKUP('Ek.3-A'!F1530, Veriler!D:E, 2, 0)))</f>
        <v/>
      </c>
      <c r="N1530" s="5" t="str">
        <f>IF('Ek.3-A'!P1530="", "", 'Ek.3-A'!P1530)</f>
        <v/>
      </c>
      <c r="O1530" s="142">
        <f>'Ek.3-A'!S1530</f>
        <v>0</v>
      </c>
      <c r="P1530" s="143" t="str">
        <f>'Ek.3-A'!L1530</f>
        <v/>
      </c>
      <c r="Q1530" s="24" t="str">
        <f>'Ek.3-A'!M1530</f>
        <v/>
      </c>
      <c r="R1530" s="24">
        <f t="shared" si="327"/>
        <v>0</v>
      </c>
      <c r="S1530" s="141" t="str">
        <f t="shared" si="328"/>
        <v>H</v>
      </c>
      <c r="T1530" s="24">
        <f>IF(S1530="E",SUM($R$5:R1530),0)</f>
        <v>0</v>
      </c>
      <c r="U1530" s="143">
        <f t="shared" si="329"/>
        <v>0</v>
      </c>
    </row>
    <row r="1531" spans="1:21" x14ac:dyDescent="0.25">
      <c r="A1531" s="6">
        <v>16.309999999999999</v>
      </c>
      <c r="B1531" s="31" t="s">
        <v>90</v>
      </c>
      <c r="D1531" s="89">
        <v>840810230000</v>
      </c>
      <c r="E1531" s="3">
        <v>0.6</v>
      </c>
      <c r="K1531" s="3">
        <f t="shared" si="330"/>
        <v>1127</v>
      </c>
      <c r="L1531" s="97" t="str">
        <f>IF(TRIM('Ek.3-A'!F1531)&lt;&gt;"","var","yok")</f>
        <v>yok</v>
      </c>
      <c r="M1531" s="5" t="str">
        <f>IF('Ek.3-A'!F1531="", "", IF(VLOOKUP('Ek.3-A'!F1531, Veriler!D:E, 2, 0)=0, "", VLOOKUP('Ek.3-A'!F1531, Veriler!D:E, 2, 0)))</f>
        <v/>
      </c>
      <c r="N1531" s="5" t="str">
        <f>IF('Ek.3-A'!P1531="", "", 'Ek.3-A'!P1531)</f>
        <v/>
      </c>
      <c r="O1531" s="142">
        <f>'Ek.3-A'!S1531</f>
        <v>0</v>
      </c>
      <c r="P1531" s="143" t="str">
        <f>'Ek.3-A'!L1531</f>
        <v/>
      </c>
      <c r="Q1531" s="24" t="str">
        <f>'Ek.3-A'!M1531</f>
        <v/>
      </c>
      <c r="R1531" s="24">
        <f t="shared" si="327"/>
        <v>0</v>
      </c>
      <c r="S1531" s="141" t="str">
        <f t="shared" si="328"/>
        <v>H</v>
      </c>
      <c r="T1531" s="24">
        <f>IF(S1531="E",SUM($R$5:R1531),0)</f>
        <v>0</v>
      </c>
      <c r="U1531" s="143">
        <f t="shared" si="329"/>
        <v>0</v>
      </c>
    </row>
    <row r="1532" spans="1:21" x14ac:dyDescent="0.25">
      <c r="A1532" s="6">
        <v>16.32</v>
      </c>
      <c r="B1532" s="31" t="s">
        <v>90</v>
      </c>
      <c r="D1532" s="87">
        <v>840810910000</v>
      </c>
      <c r="E1532" s="3">
        <v>0.6</v>
      </c>
      <c r="K1532" s="3">
        <f t="shared" si="330"/>
        <v>1128</v>
      </c>
      <c r="L1532" s="97" t="str">
        <f>IF(TRIM('Ek.3-A'!F1532)&lt;&gt;"","var","yok")</f>
        <v>yok</v>
      </c>
      <c r="M1532" s="5" t="str">
        <f>IF('Ek.3-A'!F1532="", "", IF(VLOOKUP('Ek.3-A'!F1532, Veriler!D:E, 2, 0)=0, "", VLOOKUP('Ek.3-A'!F1532, Veriler!D:E, 2, 0)))</f>
        <v/>
      </c>
      <c r="N1532" s="5" t="str">
        <f>IF('Ek.3-A'!P1532="", "", 'Ek.3-A'!P1532)</f>
        <v/>
      </c>
      <c r="O1532" s="142">
        <f>'Ek.3-A'!S1532</f>
        <v>0</v>
      </c>
      <c r="P1532" s="143" t="str">
        <f>'Ek.3-A'!L1532</f>
        <v/>
      </c>
      <c r="Q1532" s="24" t="str">
        <f>'Ek.3-A'!M1532</f>
        <v/>
      </c>
      <c r="R1532" s="24">
        <f t="shared" si="327"/>
        <v>0</v>
      </c>
      <c r="S1532" s="141" t="str">
        <f t="shared" si="328"/>
        <v>H</v>
      </c>
      <c r="T1532" s="24">
        <f>IF(S1532="E",SUM($R$5:R1532),0)</f>
        <v>0</v>
      </c>
      <c r="U1532" s="143">
        <f t="shared" si="329"/>
        <v>0</v>
      </c>
    </row>
    <row r="1533" spans="1:21" x14ac:dyDescent="0.25">
      <c r="A1533" s="6">
        <v>16.329999999999998</v>
      </c>
      <c r="B1533" s="31" t="s">
        <v>90</v>
      </c>
      <c r="D1533" s="89">
        <v>840729000000</v>
      </c>
      <c r="E1533" s="3">
        <v>0.6</v>
      </c>
      <c r="K1533" s="3">
        <f t="shared" si="330"/>
        <v>1129</v>
      </c>
      <c r="L1533" s="97" t="str">
        <f>IF(TRIM('Ek.3-A'!F1533)&lt;&gt;"","var","yok")</f>
        <v>yok</v>
      </c>
      <c r="M1533" s="5" t="str">
        <f>IF('Ek.3-A'!F1533="", "", IF(VLOOKUP('Ek.3-A'!F1533, Veriler!D:E, 2, 0)=0, "", VLOOKUP('Ek.3-A'!F1533, Veriler!D:E, 2, 0)))</f>
        <v/>
      </c>
      <c r="N1533" s="5" t="str">
        <f>IF('Ek.3-A'!P1533="", "", 'Ek.3-A'!P1533)</f>
        <v/>
      </c>
      <c r="O1533" s="142">
        <f>'Ek.3-A'!S1533</f>
        <v>0</v>
      </c>
      <c r="P1533" s="143" t="str">
        <f>'Ek.3-A'!L1533</f>
        <v/>
      </c>
      <c r="Q1533" s="24" t="str">
        <f>'Ek.3-A'!M1533</f>
        <v/>
      </c>
      <c r="R1533" s="24">
        <f t="shared" si="327"/>
        <v>0</v>
      </c>
      <c r="S1533" s="141" t="str">
        <f t="shared" si="328"/>
        <v>H</v>
      </c>
      <c r="T1533" s="24">
        <f>IF(S1533="E",SUM($R$5:R1533),0)</f>
        <v>0</v>
      </c>
      <c r="U1533" s="143">
        <f t="shared" si="329"/>
        <v>0</v>
      </c>
    </row>
    <row r="1534" spans="1:21" x14ac:dyDescent="0.25">
      <c r="A1534" s="6">
        <v>16.34</v>
      </c>
      <c r="B1534" s="31" t="s">
        <v>90</v>
      </c>
      <c r="D1534" s="87">
        <v>840810110000</v>
      </c>
      <c r="E1534" s="3">
        <v>0.6</v>
      </c>
      <c r="K1534" s="3">
        <f t="shared" si="330"/>
        <v>1130</v>
      </c>
      <c r="L1534" s="97" t="str">
        <f>IF(TRIM('Ek.3-A'!F1534)&lt;&gt;"","var","yok")</f>
        <v>yok</v>
      </c>
      <c r="M1534" s="5" t="str">
        <f>IF('Ek.3-A'!F1534="", "", IF(VLOOKUP('Ek.3-A'!F1534, Veriler!D:E, 2, 0)=0, "", VLOOKUP('Ek.3-A'!F1534, Veriler!D:E, 2, 0)))</f>
        <v/>
      </c>
      <c r="N1534" s="5" t="str">
        <f>IF('Ek.3-A'!P1534="", "", 'Ek.3-A'!P1534)</f>
        <v/>
      </c>
      <c r="O1534" s="142">
        <f>'Ek.3-A'!S1534</f>
        <v>0</v>
      </c>
      <c r="P1534" s="143" t="str">
        <f>'Ek.3-A'!L1534</f>
        <v/>
      </c>
      <c r="Q1534" s="24" t="str">
        <f>'Ek.3-A'!M1534</f>
        <v/>
      </c>
      <c r="R1534" s="24">
        <f t="shared" si="327"/>
        <v>0</v>
      </c>
      <c r="S1534" s="141" t="str">
        <f t="shared" si="328"/>
        <v>H</v>
      </c>
      <c r="T1534" s="24">
        <f>IF(S1534="E",SUM($R$5:R1534),0)</f>
        <v>0</v>
      </c>
      <c r="U1534" s="143">
        <f t="shared" si="329"/>
        <v>0</v>
      </c>
    </row>
    <row r="1535" spans="1:21" x14ac:dyDescent="0.25">
      <c r="A1535" s="6">
        <v>16.350000000000001</v>
      </c>
      <c r="B1535" s="31" t="s">
        <v>90</v>
      </c>
      <c r="D1535" s="89">
        <v>840810270000</v>
      </c>
      <c r="E1535" s="3">
        <v>0.6</v>
      </c>
      <c r="K1535" s="3">
        <f t="shared" si="330"/>
        <v>1131</v>
      </c>
      <c r="L1535" s="97" t="str">
        <f>IF(TRIM('Ek.3-A'!F1535)&lt;&gt;"","var","yok")</f>
        <v>yok</v>
      </c>
      <c r="M1535" s="5" t="str">
        <f>IF('Ek.3-A'!F1535="", "", IF(VLOOKUP('Ek.3-A'!F1535, Veriler!D:E, 2, 0)=0, "", VLOOKUP('Ek.3-A'!F1535, Veriler!D:E, 2, 0)))</f>
        <v/>
      </c>
      <c r="N1535" s="5" t="str">
        <f>IF('Ek.3-A'!P1535="", "", 'Ek.3-A'!P1535)</f>
        <v/>
      </c>
      <c r="O1535" s="142">
        <f>'Ek.3-A'!S1535</f>
        <v>0</v>
      </c>
      <c r="P1535" s="143" t="str">
        <f>'Ek.3-A'!L1535</f>
        <v/>
      </c>
      <c r="Q1535" s="24" t="str">
        <f>'Ek.3-A'!M1535</f>
        <v/>
      </c>
      <c r="R1535" s="24">
        <f t="shared" si="327"/>
        <v>0</v>
      </c>
      <c r="S1535" s="141" t="str">
        <f t="shared" si="328"/>
        <v>H</v>
      </c>
      <c r="T1535" s="24">
        <f>IF(S1535="E",SUM($R$5:R1535),0)</f>
        <v>0</v>
      </c>
      <c r="U1535" s="143">
        <f t="shared" si="329"/>
        <v>0</v>
      </c>
    </row>
    <row r="1536" spans="1:21" x14ac:dyDescent="0.25">
      <c r="A1536" s="6">
        <v>16.36</v>
      </c>
      <c r="B1536" s="31" t="s">
        <v>90</v>
      </c>
      <c r="D1536" s="87">
        <v>840810490000</v>
      </c>
      <c r="E1536" s="3">
        <v>0.6</v>
      </c>
      <c r="K1536" s="3">
        <f t="shared" si="330"/>
        <v>1132</v>
      </c>
      <c r="L1536" s="97" t="str">
        <f>IF(TRIM('Ek.3-A'!F1536)&lt;&gt;"","var","yok")</f>
        <v>yok</v>
      </c>
      <c r="M1536" s="5" t="str">
        <f>IF('Ek.3-A'!F1536="", "", IF(VLOOKUP('Ek.3-A'!F1536, Veriler!D:E, 2, 0)=0, "", VLOOKUP('Ek.3-A'!F1536, Veriler!D:E, 2, 0)))</f>
        <v/>
      </c>
      <c r="N1536" s="5" t="str">
        <f>IF('Ek.3-A'!P1536="", "", 'Ek.3-A'!P1536)</f>
        <v/>
      </c>
      <c r="O1536" s="142">
        <f>'Ek.3-A'!S1536</f>
        <v>0</v>
      </c>
      <c r="P1536" s="143" t="str">
        <f>'Ek.3-A'!L1536</f>
        <v/>
      </c>
      <c r="Q1536" s="24" t="str">
        <f>'Ek.3-A'!M1536</f>
        <v/>
      </c>
      <c r="R1536" s="24">
        <f t="shared" si="327"/>
        <v>0</v>
      </c>
      <c r="S1536" s="141" t="str">
        <f t="shared" si="328"/>
        <v>H</v>
      </c>
      <c r="T1536" s="24">
        <f>IF(S1536="E",SUM($R$5:R1536),0)</f>
        <v>0</v>
      </c>
      <c r="U1536" s="143">
        <f t="shared" si="329"/>
        <v>0</v>
      </c>
    </row>
    <row r="1537" spans="1:21" x14ac:dyDescent="0.25">
      <c r="A1537" s="6">
        <v>16.37</v>
      </c>
      <c r="B1537" s="31" t="s">
        <v>90</v>
      </c>
      <c r="D1537" s="89">
        <v>840810590000</v>
      </c>
      <c r="E1537" s="3">
        <v>0.6</v>
      </c>
      <c r="K1537" s="3">
        <f t="shared" si="330"/>
        <v>1133</v>
      </c>
      <c r="L1537" s="97" t="str">
        <f>IF(TRIM('Ek.3-A'!F1537)&lt;&gt;"","var","yok")</f>
        <v>yok</v>
      </c>
      <c r="M1537" s="5" t="str">
        <f>IF('Ek.3-A'!F1537="", "", IF(VLOOKUP('Ek.3-A'!F1537, Veriler!D:E, 2, 0)=0, "", VLOOKUP('Ek.3-A'!F1537, Veriler!D:E, 2, 0)))</f>
        <v/>
      </c>
      <c r="N1537" s="5" t="str">
        <f>IF('Ek.3-A'!P1537="", "", 'Ek.3-A'!P1537)</f>
        <v/>
      </c>
      <c r="O1537" s="142">
        <f>'Ek.3-A'!S1537</f>
        <v>0</v>
      </c>
      <c r="P1537" s="143" t="str">
        <f>'Ek.3-A'!L1537</f>
        <v/>
      </c>
      <c r="Q1537" s="24" t="str">
        <f>'Ek.3-A'!M1537</f>
        <v/>
      </c>
      <c r="R1537" s="24">
        <f t="shared" si="327"/>
        <v>0</v>
      </c>
      <c r="S1537" s="141" t="str">
        <f t="shared" si="328"/>
        <v>H</v>
      </c>
      <c r="T1537" s="24">
        <f>IF(S1537="E",SUM($R$5:R1537),0)</f>
        <v>0</v>
      </c>
      <c r="U1537" s="143">
        <f t="shared" si="329"/>
        <v>0</v>
      </c>
    </row>
    <row r="1538" spans="1:21" x14ac:dyDescent="0.25">
      <c r="A1538" s="6">
        <v>16.38</v>
      </c>
      <c r="B1538" s="31" t="s">
        <v>90</v>
      </c>
      <c r="D1538" s="87">
        <v>840810690000</v>
      </c>
      <c r="E1538" s="3">
        <v>0.6</v>
      </c>
      <c r="K1538" s="3">
        <f t="shared" si="330"/>
        <v>1134</v>
      </c>
      <c r="L1538" s="97" t="str">
        <f>IF(TRIM('Ek.3-A'!F1538)&lt;&gt;"","var","yok")</f>
        <v>yok</v>
      </c>
      <c r="M1538" s="5" t="str">
        <f>IF('Ek.3-A'!F1538="", "", IF(VLOOKUP('Ek.3-A'!F1538, Veriler!D:E, 2, 0)=0, "", VLOOKUP('Ek.3-A'!F1538, Veriler!D:E, 2, 0)))</f>
        <v/>
      </c>
      <c r="N1538" s="5" t="str">
        <f>IF('Ek.3-A'!P1538="", "", 'Ek.3-A'!P1538)</f>
        <v/>
      </c>
      <c r="O1538" s="142">
        <f>'Ek.3-A'!S1538</f>
        <v>0</v>
      </c>
      <c r="P1538" s="143" t="str">
        <f>'Ek.3-A'!L1538</f>
        <v/>
      </c>
      <c r="Q1538" s="24" t="str">
        <f>'Ek.3-A'!M1538</f>
        <v/>
      </c>
      <c r="R1538" s="24">
        <f t="shared" si="327"/>
        <v>0</v>
      </c>
      <c r="S1538" s="141" t="str">
        <f t="shared" si="328"/>
        <v>H</v>
      </c>
      <c r="T1538" s="24">
        <f>IF(S1538="E",SUM($R$5:R1538),0)</f>
        <v>0</v>
      </c>
      <c r="U1538" s="143">
        <f t="shared" si="329"/>
        <v>0</v>
      </c>
    </row>
    <row r="1539" spans="1:21" x14ac:dyDescent="0.25">
      <c r="A1539" s="6">
        <v>16.39</v>
      </c>
      <c r="B1539" s="31" t="s">
        <v>90</v>
      </c>
      <c r="D1539" s="89">
        <v>840810790000</v>
      </c>
      <c r="E1539" s="3">
        <v>0.6</v>
      </c>
      <c r="L1539" s="97"/>
      <c r="M1539" s="5"/>
      <c r="N1539" s="5"/>
      <c r="O1539" s="5"/>
      <c r="Q1539" s="23"/>
      <c r="T1539" s="24"/>
      <c r="U1539" s="25"/>
    </row>
    <row r="1540" spans="1:21" x14ac:dyDescent="0.25">
      <c r="A1540" s="6">
        <v>16.399999999999999</v>
      </c>
      <c r="B1540" s="31" t="s">
        <v>90</v>
      </c>
      <c r="D1540" s="87">
        <v>840810390000</v>
      </c>
      <c r="E1540" s="3">
        <v>0.6</v>
      </c>
      <c r="K1540" s="3">
        <f>K1538+1</f>
        <v>1135</v>
      </c>
      <c r="L1540" s="97" t="str">
        <f>IF(TRIM('Ek.3-A'!F1540)&lt;&gt;"","var","yok")</f>
        <v>yok</v>
      </c>
      <c r="M1540" s="5" t="str">
        <f>IF('Ek.3-A'!F1540="", "", IF(VLOOKUP('Ek.3-A'!F1540, Veriler!D:E, 2, 0)=0, "", VLOOKUP('Ek.3-A'!F1540, Veriler!D:E, 2, 0)))</f>
        <v/>
      </c>
      <c r="N1540" s="5" t="str">
        <f>IF('Ek.3-A'!P1540="", "", 'Ek.3-A'!P1540)</f>
        <v/>
      </c>
      <c r="O1540" s="142">
        <f>'Ek.3-A'!S1540</f>
        <v>0</v>
      </c>
      <c r="P1540" s="143" t="str">
        <f>'Ek.3-A'!L1540</f>
        <v/>
      </c>
      <c r="Q1540" s="24" t="str">
        <f>'Ek.3-A'!M1540</f>
        <v/>
      </c>
      <c r="R1540" s="24">
        <f t="shared" ref="R1540:R1553" si="331">IF(L1540="var",0,IF(Q1540&lt;=0.005,Q1540,0))</f>
        <v>0</v>
      </c>
      <c r="S1540" s="141" t="str">
        <f t="shared" ref="S1540:S1553" si="332">IF(Q1540&lt;=0.005,"E","H")</f>
        <v>H</v>
      </c>
      <c r="T1540" s="24">
        <f>IF(S1540="E",SUM($R$5:R1540),0)</f>
        <v>0</v>
      </c>
      <c r="U1540" s="143">
        <f t="shared" ref="U1540:U1553" si="333">IF(T1540&lt;=0.1, O1540, IF(R1540&gt;$G$2, R1540*O1540, $G$2*O1540))</f>
        <v>0</v>
      </c>
    </row>
    <row r="1541" spans="1:21" x14ac:dyDescent="0.25">
      <c r="A1541" s="6">
        <v>16.41</v>
      </c>
      <c r="B1541" s="31" t="s">
        <v>90</v>
      </c>
      <c r="D1541" s="89">
        <v>840810990000</v>
      </c>
      <c r="E1541" s="3">
        <v>0.6</v>
      </c>
      <c r="K1541" s="3">
        <f t="shared" ref="K1541:K1553" si="334">K1540+1</f>
        <v>1136</v>
      </c>
      <c r="L1541" s="97" t="str">
        <f>IF(TRIM('Ek.3-A'!F1541)&lt;&gt;"","var","yok")</f>
        <v>yok</v>
      </c>
      <c r="M1541" s="5" t="str">
        <f>IF('Ek.3-A'!F1541="", "", IF(VLOOKUP('Ek.3-A'!F1541, Veriler!D:E, 2, 0)=0, "", VLOOKUP('Ek.3-A'!F1541, Veriler!D:E, 2, 0)))</f>
        <v/>
      </c>
      <c r="N1541" s="5" t="str">
        <f>IF('Ek.3-A'!P1541="", "", 'Ek.3-A'!P1541)</f>
        <v/>
      </c>
      <c r="O1541" s="142">
        <f>'Ek.3-A'!S1541</f>
        <v>0</v>
      </c>
      <c r="P1541" s="143" t="str">
        <f>'Ek.3-A'!L1541</f>
        <v/>
      </c>
      <c r="Q1541" s="24" t="str">
        <f>'Ek.3-A'!M1541</f>
        <v/>
      </c>
      <c r="R1541" s="24">
        <f t="shared" si="331"/>
        <v>0</v>
      </c>
      <c r="S1541" s="141" t="str">
        <f t="shared" si="332"/>
        <v>H</v>
      </c>
      <c r="T1541" s="24">
        <f>IF(S1541="E",SUM($R$5:R1541),0)</f>
        <v>0</v>
      </c>
      <c r="U1541" s="143">
        <f t="shared" si="333"/>
        <v>0</v>
      </c>
    </row>
    <row r="1542" spans="1:21" x14ac:dyDescent="0.25">
      <c r="A1542" s="6">
        <v>16.420000000000002</v>
      </c>
      <c r="B1542" s="31" t="s">
        <v>90</v>
      </c>
      <c r="D1542" s="87">
        <v>411510000000</v>
      </c>
      <c r="E1542" s="3">
        <v>0.6</v>
      </c>
      <c r="K1542" s="3">
        <f t="shared" si="334"/>
        <v>1137</v>
      </c>
      <c r="L1542" s="97" t="str">
        <f>IF(TRIM('Ek.3-A'!F1542)&lt;&gt;"","var","yok")</f>
        <v>yok</v>
      </c>
      <c r="M1542" s="5" t="str">
        <f>IF('Ek.3-A'!F1542="", "", IF(VLOOKUP('Ek.3-A'!F1542, Veriler!D:E, 2, 0)=0, "", VLOOKUP('Ek.3-A'!F1542, Veriler!D:E, 2, 0)))</f>
        <v/>
      </c>
      <c r="N1542" s="5" t="str">
        <f>IF('Ek.3-A'!P1542="", "", 'Ek.3-A'!P1542)</f>
        <v/>
      </c>
      <c r="O1542" s="142">
        <f>'Ek.3-A'!S1542</f>
        <v>0</v>
      </c>
      <c r="P1542" s="143" t="str">
        <f>'Ek.3-A'!L1542</f>
        <v/>
      </c>
      <c r="Q1542" s="24" t="str">
        <f>'Ek.3-A'!M1542</f>
        <v/>
      </c>
      <c r="R1542" s="24">
        <f t="shared" si="331"/>
        <v>0</v>
      </c>
      <c r="S1542" s="141" t="str">
        <f t="shared" si="332"/>
        <v>H</v>
      </c>
      <c r="T1542" s="24">
        <f>IF(S1542="E",SUM($R$5:R1542),0)</f>
        <v>0</v>
      </c>
      <c r="U1542" s="143">
        <f t="shared" si="333"/>
        <v>0</v>
      </c>
    </row>
    <row r="1543" spans="1:21" x14ac:dyDescent="0.25">
      <c r="A1543" s="6">
        <v>16.43</v>
      </c>
      <c r="B1543" s="31" t="s">
        <v>90</v>
      </c>
      <c r="D1543" s="89">
        <v>411520000000</v>
      </c>
      <c r="E1543" s="3">
        <v>0.6</v>
      </c>
      <c r="K1543" s="3">
        <f t="shared" si="334"/>
        <v>1138</v>
      </c>
      <c r="L1543" s="97" t="str">
        <f>IF(TRIM('Ek.3-A'!F1543)&lt;&gt;"","var","yok")</f>
        <v>yok</v>
      </c>
      <c r="M1543" s="5" t="str">
        <f>IF('Ek.3-A'!F1543="", "", IF(VLOOKUP('Ek.3-A'!F1543, Veriler!D:E, 2, 0)=0, "", VLOOKUP('Ek.3-A'!F1543, Veriler!D:E, 2, 0)))</f>
        <v/>
      </c>
      <c r="N1543" s="5" t="str">
        <f>IF('Ek.3-A'!P1543="", "", 'Ek.3-A'!P1543)</f>
        <v/>
      </c>
      <c r="O1543" s="142">
        <f>'Ek.3-A'!S1543</f>
        <v>0</v>
      </c>
      <c r="P1543" s="143" t="str">
        <f>'Ek.3-A'!L1543</f>
        <v/>
      </c>
      <c r="Q1543" s="24" t="str">
        <f>'Ek.3-A'!M1543</f>
        <v/>
      </c>
      <c r="R1543" s="24">
        <f t="shared" si="331"/>
        <v>0</v>
      </c>
      <c r="S1543" s="141" t="str">
        <f t="shared" si="332"/>
        <v>H</v>
      </c>
      <c r="T1543" s="24">
        <f>IF(S1543="E",SUM($R$5:R1543),0)</f>
        <v>0</v>
      </c>
      <c r="U1543" s="143">
        <f t="shared" si="333"/>
        <v>0</v>
      </c>
    </row>
    <row r="1544" spans="1:21" x14ac:dyDescent="0.25">
      <c r="A1544" s="6">
        <v>16.440000000000001</v>
      </c>
      <c r="B1544" s="31" t="s">
        <v>90</v>
      </c>
      <c r="D1544" s="87">
        <v>290519009011</v>
      </c>
      <c r="E1544" s="3">
        <v>0.6</v>
      </c>
      <c r="K1544" s="3">
        <f t="shared" si="334"/>
        <v>1139</v>
      </c>
      <c r="L1544" s="97" t="str">
        <f>IF(TRIM('Ek.3-A'!F1544)&lt;&gt;"","var","yok")</f>
        <v>yok</v>
      </c>
      <c r="M1544" s="5" t="str">
        <f>IF('Ek.3-A'!F1544="", "", IF(VLOOKUP('Ek.3-A'!F1544, Veriler!D:E, 2, 0)=0, "", VLOOKUP('Ek.3-A'!F1544, Veriler!D:E, 2, 0)))</f>
        <v/>
      </c>
      <c r="N1544" s="5" t="str">
        <f>IF('Ek.3-A'!P1544="", "", 'Ek.3-A'!P1544)</f>
        <v/>
      </c>
      <c r="O1544" s="142">
        <f>'Ek.3-A'!S1544</f>
        <v>0</v>
      </c>
      <c r="P1544" s="143" t="str">
        <f>'Ek.3-A'!L1544</f>
        <v/>
      </c>
      <c r="Q1544" s="24" t="str">
        <f>'Ek.3-A'!M1544</f>
        <v/>
      </c>
      <c r="R1544" s="24">
        <f t="shared" si="331"/>
        <v>0</v>
      </c>
      <c r="S1544" s="141" t="str">
        <f t="shared" si="332"/>
        <v>H</v>
      </c>
      <c r="T1544" s="24">
        <f>IF(S1544="E",SUM($R$5:R1544),0)</f>
        <v>0</v>
      </c>
      <c r="U1544" s="143">
        <f t="shared" si="333"/>
        <v>0</v>
      </c>
    </row>
    <row r="1545" spans="1:21" x14ac:dyDescent="0.25">
      <c r="A1545" s="6">
        <v>16.45</v>
      </c>
      <c r="B1545" s="31" t="s">
        <v>90</v>
      </c>
      <c r="D1545" s="89">
        <v>850410801000</v>
      </c>
      <c r="E1545" s="3">
        <v>0.6</v>
      </c>
      <c r="K1545" s="3">
        <f t="shared" si="334"/>
        <v>1140</v>
      </c>
      <c r="L1545" s="97" t="str">
        <f>IF(TRIM('Ek.3-A'!F1545)&lt;&gt;"","var","yok")</f>
        <v>yok</v>
      </c>
      <c r="M1545" s="5" t="str">
        <f>IF('Ek.3-A'!F1545="", "", IF(VLOOKUP('Ek.3-A'!F1545, Veriler!D:E, 2, 0)=0, "", VLOOKUP('Ek.3-A'!F1545, Veriler!D:E, 2, 0)))</f>
        <v/>
      </c>
      <c r="N1545" s="5" t="str">
        <f>IF('Ek.3-A'!P1545="", "", 'Ek.3-A'!P1545)</f>
        <v/>
      </c>
      <c r="O1545" s="142">
        <f>'Ek.3-A'!S1545</f>
        <v>0</v>
      </c>
      <c r="P1545" s="143" t="str">
        <f>'Ek.3-A'!L1545</f>
        <v/>
      </c>
      <c r="Q1545" s="24" t="str">
        <f>'Ek.3-A'!M1545</f>
        <v/>
      </c>
      <c r="R1545" s="24">
        <f t="shared" si="331"/>
        <v>0</v>
      </c>
      <c r="S1545" s="141" t="str">
        <f t="shared" si="332"/>
        <v>H</v>
      </c>
      <c r="T1545" s="24">
        <f>IF(S1545="E",SUM($R$5:R1545),0)</f>
        <v>0</v>
      </c>
      <c r="U1545" s="143">
        <f t="shared" si="333"/>
        <v>0</v>
      </c>
    </row>
    <row r="1546" spans="1:21" x14ac:dyDescent="0.25">
      <c r="A1546" s="6">
        <v>16.46</v>
      </c>
      <c r="B1546" s="31" t="s">
        <v>90</v>
      </c>
      <c r="D1546" s="87">
        <v>850410809000</v>
      </c>
      <c r="E1546" s="3">
        <v>0.6</v>
      </c>
      <c r="K1546" s="3">
        <f t="shared" si="334"/>
        <v>1141</v>
      </c>
      <c r="L1546" s="97" t="str">
        <f>IF(TRIM('Ek.3-A'!F1546)&lt;&gt;"","var","yok")</f>
        <v>yok</v>
      </c>
      <c r="M1546" s="5" t="str">
        <f>IF('Ek.3-A'!F1546="", "", IF(VLOOKUP('Ek.3-A'!F1546, Veriler!D:E, 2, 0)=0, "", VLOOKUP('Ek.3-A'!F1546, Veriler!D:E, 2, 0)))</f>
        <v/>
      </c>
      <c r="N1546" s="5" t="str">
        <f>IF('Ek.3-A'!P1546="", "", 'Ek.3-A'!P1546)</f>
        <v/>
      </c>
      <c r="O1546" s="142">
        <f>'Ek.3-A'!S1546</f>
        <v>0</v>
      </c>
      <c r="P1546" s="143" t="str">
        <f>'Ek.3-A'!L1546</f>
        <v/>
      </c>
      <c r="Q1546" s="24" t="str">
        <f>'Ek.3-A'!M1546</f>
        <v/>
      </c>
      <c r="R1546" s="24">
        <f t="shared" si="331"/>
        <v>0</v>
      </c>
      <c r="S1546" s="141" t="str">
        <f t="shared" si="332"/>
        <v>H</v>
      </c>
      <c r="T1546" s="24">
        <f>IF(S1546="E",SUM($R$5:R1546),0)</f>
        <v>0</v>
      </c>
      <c r="U1546" s="143">
        <f t="shared" si="333"/>
        <v>0</v>
      </c>
    </row>
    <row r="1547" spans="1:21" x14ac:dyDescent="0.25">
      <c r="A1547" s="6">
        <v>16.47</v>
      </c>
      <c r="B1547" s="31" t="s">
        <v>90</v>
      </c>
      <c r="D1547" s="89">
        <v>902990000000</v>
      </c>
      <c r="E1547" s="3">
        <v>0.6</v>
      </c>
      <c r="K1547" s="3">
        <f t="shared" si="334"/>
        <v>1142</v>
      </c>
      <c r="L1547" s="97" t="str">
        <f>IF(TRIM('Ek.3-A'!F1547)&lt;&gt;"","var","yok")</f>
        <v>yok</v>
      </c>
      <c r="M1547" s="5" t="str">
        <f>IF('Ek.3-A'!F1547="", "", IF(VLOOKUP('Ek.3-A'!F1547, Veriler!D:E, 2, 0)=0, "", VLOOKUP('Ek.3-A'!F1547, Veriler!D:E, 2, 0)))</f>
        <v/>
      </c>
      <c r="N1547" s="5" t="str">
        <f>IF('Ek.3-A'!P1547="", "", 'Ek.3-A'!P1547)</f>
        <v/>
      </c>
      <c r="O1547" s="142">
        <f>'Ek.3-A'!S1547</f>
        <v>0</v>
      </c>
      <c r="P1547" s="143" t="str">
        <f>'Ek.3-A'!L1547</f>
        <v/>
      </c>
      <c r="Q1547" s="24" t="str">
        <f>'Ek.3-A'!M1547</f>
        <v/>
      </c>
      <c r="R1547" s="24">
        <f t="shared" si="331"/>
        <v>0</v>
      </c>
      <c r="S1547" s="141" t="str">
        <f t="shared" si="332"/>
        <v>H</v>
      </c>
      <c r="T1547" s="24">
        <f>IF(S1547="E",SUM($R$5:R1547),0)</f>
        <v>0</v>
      </c>
      <c r="U1547" s="143">
        <f t="shared" si="333"/>
        <v>0</v>
      </c>
    </row>
    <row r="1548" spans="1:21" x14ac:dyDescent="0.25">
      <c r="A1548" s="6">
        <v>16.48</v>
      </c>
      <c r="B1548" s="31" t="s">
        <v>90</v>
      </c>
      <c r="D1548" s="87">
        <v>853530900011</v>
      </c>
      <c r="E1548" s="3">
        <v>0.6</v>
      </c>
      <c r="K1548" s="3">
        <f t="shared" si="334"/>
        <v>1143</v>
      </c>
      <c r="L1548" s="97" t="str">
        <f>IF(TRIM('Ek.3-A'!F1548)&lt;&gt;"","var","yok")</f>
        <v>yok</v>
      </c>
      <c r="M1548" s="5" t="str">
        <f>IF('Ek.3-A'!F1548="", "", IF(VLOOKUP('Ek.3-A'!F1548, Veriler!D:E, 2, 0)=0, "", VLOOKUP('Ek.3-A'!F1548, Veriler!D:E, 2, 0)))</f>
        <v/>
      </c>
      <c r="N1548" s="5" t="str">
        <f>IF('Ek.3-A'!P1548="", "", 'Ek.3-A'!P1548)</f>
        <v/>
      </c>
      <c r="O1548" s="142">
        <f>'Ek.3-A'!S1548</f>
        <v>0</v>
      </c>
      <c r="P1548" s="143" t="str">
        <f>'Ek.3-A'!L1548</f>
        <v/>
      </c>
      <c r="Q1548" s="24" t="str">
        <f>'Ek.3-A'!M1548</f>
        <v/>
      </c>
      <c r="R1548" s="24">
        <f t="shared" si="331"/>
        <v>0</v>
      </c>
      <c r="S1548" s="141" t="str">
        <f t="shared" si="332"/>
        <v>H</v>
      </c>
      <c r="T1548" s="24">
        <f>IF(S1548="E",SUM($R$5:R1548),0)</f>
        <v>0</v>
      </c>
      <c r="U1548" s="143">
        <f t="shared" si="333"/>
        <v>0</v>
      </c>
    </row>
    <row r="1549" spans="1:21" x14ac:dyDescent="0.25">
      <c r="A1549" s="6">
        <v>16.489999999999998</v>
      </c>
      <c r="B1549" s="31" t="s">
        <v>90</v>
      </c>
      <c r="D1549" s="89">
        <v>293420200011</v>
      </c>
      <c r="E1549" s="3">
        <v>0.6</v>
      </c>
      <c r="K1549" s="3">
        <f t="shared" si="334"/>
        <v>1144</v>
      </c>
      <c r="L1549" s="97" t="str">
        <f>IF(TRIM('Ek.3-A'!F1549)&lt;&gt;"","var","yok")</f>
        <v>yok</v>
      </c>
      <c r="M1549" s="5" t="str">
        <f>IF('Ek.3-A'!F1549="", "", IF(VLOOKUP('Ek.3-A'!F1549, Veriler!D:E, 2, 0)=0, "", VLOOKUP('Ek.3-A'!F1549, Veriler!D:E, 2, 0)))</f>
        <v/>
      </c>
      <c r="N1549" s="5" t="str">
        <f>IF('Ek.3-A'!P1549="", "", 'Ek.3-A'!P1549)</f>
        <v/>
      </c>
      <c r="O1549" s="142">
        <f>'Ek.3-A'!S1549</f>
        <v>0</v>
      </c>
      <c r="P1549" s="143" t="str">
        <f>'Ek.3-A'!L1549</f>
        <v/>
      </c>
      <c r="Q1549" s="24" t="str">
        <f>'Ek.3-A'!M1549</f>
        <v/>
      </c>
      <c r="R1549" s="24">
        <f t="shared" si="331"/>
        <v>0</v>
      </c>
      <c r="S1549" s="141" t="str">
        <f t="shared" si="332"/>
        <v>H</v>
      </c>
      <c r="T1549" s="24">
        <f>IF(S1549="E",SUM($R$5:R1549),0)</f>
        <v>0</v>
      </c>
      <c r="U1549" s="143">
        <f t="shared" si="333"/>
        <v>0</v>
      </c>
    </row>
    <row r="1550" spans="1:21" x14ac:dyDescent="0.25">
      <c r="A1550" s="6">
        <v>16.5</v>
      </c>
      <c r="B1550" s="31" t="s">
        <v>90</v>
      </c>
      <c r="D1550" s="87">
        <v>292151190022</v>
      </c>
      <c r="E1550" s="3">
        <v>0.6</v>
      </c>
      <c r="K1550" s="3">
        <f t="shared" si="334"/>
        <v>1145</v>
      </c>
      <c r="L1550" s="97" t="str">
        <f>IF(TRIM('Ek.3-A'!F1550)&lt;&gt;"","var","yok")</f>
        <v>yok</v>
      </c>
      <c r="M1550" s="5" t="str">
        <f>IF('Ek.3-A'!F1550="", "", IF(VLOOKUP('Ek.3-A'!F1550, Veriler!D:E, 2, 0)=0, "", VLOOKUP('Ek.3-A'!F1550, Veriler!D:E, 2, 0)))</f>
        <v/>
      </c>
      <c r="N1550" s="5" t="str">
        <f>IF('Ek.3-A'!P1550="", "", 'Ek.3-A'!P1550)</f>
        <v/>
      </c>
      <c r="O1550" s="142">
        <f>'Ek.3-A'!S1550</f>
        <v>0</v>
      </c>
      <c r="P1550" s="143" t="str">
        <f>'Ek.3-A'!L1550</f>
        <v/>
      </c>
      <c r="Q1550" s="24" t="str">
        <f>'Ek.3-A'!M1550</f>
        <v/>
      </c>
      <c r="R1550" s="24">
        <f t="shared" si="331"/>
        <v>0</v>
      </c>
      <c r="S1550" s="141" t="str">
        <f t="shared" si="332"/>
        <v>H</v>
      </c>
      <c r="T1550" s="24">
        <f>IF(S1550="E",SUM($R$5:R1550),0)</f>
        <v>0</v>
      </c>
      <c r="U1550" s="143">
        <f t="shared" si="333"/>
        <v>0</v>
      </c>
    </row>
    <row r="1551" spans="1:21" x14ac:dyDescent="0.25">
      <c r="A1551" s="6">
        <v>16.510000000000002</v>
      </c>
      <c r="B1551" s="31" t="s">
        <v>90</v>
      </c>
      <c r="D1551" s="89">
        <v>292151190023</v>
      </c>
      <c r="E1551" s="3">
        <v>0.6</v>
      </c>
      <c r="K1551" s="3">
        <f t="shared" si="334"/>
        <v>1146</v>
      </c>
      <c r="L1551" s="97" t="str">
        <f>IF(TRIM('Ek.3-A'!F1551)&lt;&gt;"","var","yok")</f>
        <v>yok</v>
      </c>
      <c r="M1551" s="5" t="str">
        <f>IF('Ek.3-A'!F1551="", "", IF(VLOOKUP('Ek.3-A'!F1551, Veriler!D:E, 2, 0)=0, "", VLOOKUP('Ek.3-A'!F1551, Veriler!D:E, 2, 0)))</f>
        <v/>
      </c>
      <c r="N1551" s="5" t="str">
        <f>IF('Ek.3-A'!P1551="", "", 'Ek.3-A'!P1551)</f>
        <v/>
      </c>
      <c r="O1551" s="142">
        <f>'Ek.3-A'!S1551</f>
        <v>0</v>
      </c>
      <c r="P1551" s="143" t="str">
        <f>'Ek.3-A'!L1551</f>
        <v/>
      </c>
      <c r="Q1551" s="24" t="str">
        <f>'Ek.3-A'!M1551</f>
        <v/>
      </c>
      <c r="R1551" s="24">
        <f t="shared" si="331"/>
        <v>0</v>
      </c>
      <c r="S1551" s="141" t="str">
        <f t="shared" si="332"/>
        <v>H</v>
      </c>
      <c r="T1551" s="24">
        <f>IF(S1551="E",SUM($R$5:R1551),0)</f>
        <v>0</v>
      </c>
      <c r="U1551" s="143">
        <f t="shared" si="333"/>
        <v>0</v>
      </c>
    </row>
    <row r="1552" spans="1:21" x14ac:dyDescent="0.25">
      <c r="A1552" s="6">
        <v>16.52</v>
      </c>
      <c r="B1552" s="31" t="s">
        <v>90</v>
      </c>
      <c r="D1552" s="87">
        <v>292229001012</v>
      </c>
      <c r="E1552" s="3">
        <v>0.6</v>
      </c>
      <c r="K1552" s="3">
        <f t="shared" si="334"/>
        <v>1147</v>
      </c>
      <c r="L1552" s="97" t="str">
        <f>IF(TRIM('Ek.3-A'!F1552)&lt;&gt;"","var","yok")</f>
        <v>yok</v>
      </c>
      <c r="M1552" s="5" t="str">
        <f>IF('Ek.3-A'!F1552="", "", IF(VLOOKUP('Ek.3-A'!F1552, Veriler!D:E, 2, 0)=0, "", VLOOKUP('Ek.3-A'!F1552, Veriler!D:E, 2, 0)))</f>
        <v/>
      </c>
      <c r="N1552" s="5" t="str">
        <f>IF('Ek.3-A'!P1552="", "", 'Ek.3-A'!P1552)</f>
        <v/>
      </c>
      <c r="O1552" s="142">
        <f>'Ek.3-A'!S1552</f>
        <v>0</v>
      </c>
      <c r="P1552" s="143" t="str">
        <f>'Ek.3-A'!L1552</f>
        <v/>
      </c>
      <c r="Q1552" s="24" t="str">
        <f>'Ek.3-A'!M1552</f>
        <v/>
      </c>
      <c r="R1552" s="24">
        <f t="shared" si="331"/>
        <v>0</v>
      </c>
      <c r="S1552" s="141" t="str">
        <f t="shared" si="332"/>
        <v>H</v>
      </c>
      <c r="T1552" s="24">
        <f>IF(S1552="E",SUM($R$5:R1552),0)</f>
        <v>0</v>
      </c>
      <c r="U1552" s="143">
        <f t="shared" si="333"/>
        <v>0</v>
      </c>
    </row>
    <row r="1553" spans="1:41" x14ac:dyDescent="0.25">
      <c r="A1553" s="6">
        <v>16.53</v>
      </c>
      <c r="B1553" s="31" t="s">
        <v>90</v>
      </c>
      <c r="D1553" s="89">
        <v>281129102000</v>
      </c>
      <c r="E1553" s="3">
        <v>0.6</v>
      </c>
      <c r="K1553" s="3">
        <f t="shared" si="334"/>
        <v>1148</v>
      </c>
      <c r="L1553" s="97" t="str">
        <f>IF(TRIM('Ek.3-A'!F1553)&lt;&gt;"","var","yok")</f>
        <v>yok</v>
      </c>
      <c r="M1553" s="5" t="str">
        <f>IF('Ek.3-A'!F1553="", "", IF(VLOOKUP('Ek.3-A'!F1553, Veriler!D:E, 2, 0)=0, "", VLOOKUP('Ek.3-A'!F1553, Veriler!D:E, 2, 0)))</f>
        <v/>
      </c>
      <c r="N1553" s="5" t="str">
        <f>IF('Ek.3-A'!P1553="", "", 'Ek.3-A'!P1553)</f>
        <v/>
      </c>
      <c r="O1553" s="142">
        <f>'Ek.3-A'!S1553</f>
        <v>0</v>
      </c>
      <c r="P1553" s="143" t="str">
        <f>'Ek.3-A'!L1553</f>
        <v/>
      </c>
      <c r="Q1553" s="24" t="str">
        <f>'Ek.3-A'!M1553</f>
        <v/>
      </c>
      <c r="R1553" s="24">
        <f t="shared" si="331"/>
        <v>0</v>
      </c>
      <c r="S1553" s="141" t="str">
        <f t="shared" si="332"/>
        <v>H</v>
      </c>
      <c r="T1553" s="24">
        <f>IF(S1553="E",SUM($R$5:R1553),0)</f>
        <v>0</v>
      </c>
      <c r="U1553" s="143">
        <f t="shared" si="333"/>
        <v>0</v>
      </c>
    </row>
    <row r="1554" spans="1:41" x14ac:dyDescent="0.25">
      <c r="A1554" s="6">
        <v>16.54</v>
      </c>
      <c r="B1554" s="31" t="s">
        <v>90</v>
      </c>
      <c r="D1554" s="87">
        <v>291419900011</v>
      </c>
      <c r="E1554" s="3">
        <v>0.6</v>
      </c>
      <c r="T1554" s="24"/>
      <c r="U1554" s="25"/>
      <c r="AO1554" s="140">
        <f>'Ek.3-A'!L1554</f>
        <v>0</v>
      </c>
    </row>
    <row r="1555" spans="1:41" x14ac:dyDescent="0.25">
      <c r="A1555" s="6">
        <v>16.55</v>
      </c>
      <c r="B1555" s="31" t="s">
        <v>90</v>
      </c>
      <c r="D1555" s="89">
        <v>251200000012</v>
      </c>
      <c r="E1555" s="3">
        <v>0.6</v>
      </c>
      <c r="T1555" s="24"/>
      <c r="U1555" s="25"/>
    </row>
    <row r="1556" spans="1:41" x14ac:dyDescent="0.25">
      <c r="A1556" s="6">
        <v>16.559999999999999</v>
      </c>
      <c r="B1556" s="31" t="s">
        <v>90</v>
      </c>
      <c r="D1556" s="87">
        <v>293391900016</v>
      </c>
      <c r="E1556" s="3">
        <v>0.6</v>
      </c>
      <c r="T1556" s="24"/>
      <c r="U1556" s="25"/>
    </row>
    <row r="1557" spans="1:41" x14ac:dyDescent="0.25">
      <c r="A1557" s="6">
        <v>16.57</v>
      </c>
      <c r="B1557" s="31" t="s">
        <v>90</v>
      </c>
      <c r="D1557" s="89">
        <v>293399809015</v>
      </c>
      <c r="E1557" s="3">
        <v>0.6</v>
      </c>
      <c r="T1557" s="24"/>
      <c r="U1557" s="25"/>
    </row>
    <row r="1558" spans="1:41" x14ac:dyDescent="0.25">
      <c r="A1558" s="6">
        <v>16.579999999999998</v>
      </c>
      <c r="B1558" s="31" t="s">
        <v>90</v>
      </c>
      <c r="D1558" s="87">
        <v>293359100000</v>
      </c>
      <c r="E1558" s="3">
        <v>0.6</v>
      </c>
      <c r="T1558" s="24"/>
      <c r="U1558" s="25"/>
    </row>
    <row r="1559" spans="1:41" x14ac:dyDescent="0.25">
      <c r="A1559" s="6">
        <v>16.59</v>
      </c>
      <c r="B1559" s="31" t="s">
        <v>90</v>
      </c>
      <c r="D1559" s="89">
        <v>292700000012</v>
      </c>
      <c r="E1559" s="3">
        <v>0.6</v>
      </c>
      <c r="T1559" s="24"/>
      <c r="U1559" s="25"/>
    </row>
    <row r="1560" spans="1:41" x14ac:dyDescent="0.25">
      <c r="A1560" s="6">
        <v>16.600000000000001</v>
      </c>
      <c r="B1560" s="31" t="s">
        <v>90</v>
      </c>
      <c r="D1560" s="87">
        <v>290930909011</v>
      </c>
      <c r="E1560" s="3">
        <v>0.6</v>
      </c>
      <c r="T1560" s="24"/>
      <c r="U1560" s="25"/>
    </row>
    <row r="1561" spans="1:41" x14ac:dyDescent="0.25">
      <c r="A1561" s="6">
        <v>16.61</v>
      </c>
      <c r="B1561" s="31" t="s">
        <v>90</v>
      </c>
      <c r="D1561" s="89">
        <v>281000100000</v>
      </c>
      <c r="E1561" s="3">
        <v>0.6</v>
      </c>
      <c r="T1561" s="24"/>
      <c r="U1561" s="25"/>
    </row>
    <row r="1562" spans="1:41" x14ac:dyDescent="0.25">
      <c r="A1562" s="6">
        <v>16.62</v>
      </c>
      <c r="B1562" s="31" t="s">
        <v>90</v>
      </c>
      <c r="D1562" s="87">
        <v>290369110000</v>
      </c>
      <c r="E1562" s="3">
        <v>0.6</v>
      </c>
      <c r="T1562" s="24"/>
      <c r="U1562" s="25"/>
    </row>
    <row r="1563" spans="1:41" x14ac:dyDescent="0.25">
      <c r="A1563" s="6">
        <v>16.63</v>
      </c>
      <c r="B1563" s="31" t="s">
        <v>90</v>
      </c>
      <c r="D1563" s="90">
        <v>290919900012</v>
      </c>
      <c r="E1563" s="3">
        <v>0.6</v>
      </c>
      <c r="K1563" s="3">
        <f>K1553+1</f>
        <v>1149</v>
      </c>
      <c r="L1563" s="97" t="str">
        <f>IF(TRIM('Ek.3-A'!F1563)&lt;&gt;"","var","yok")</f>
        <v>yok</v>
      </c>
      <c r="M1563" s="5" t="str">
        <f>IF('Ek.3-A'!F1563="", "", IF(VLOOKUP('Ek.3-A'!F1563, Veriler!D:E, 2, 0)=0, "", VLOOKUP('Ek.3-A'!F1563, Veriler!D:E, 2, 0)))</f>
        <v/>
      </c>
      <c r="N1563" s="5" t="str">
        <f>IF('Ek.3-A'!P1563="", "", 'Ek.3-A'!P1563)</f>
        <v/>
      </c>
      <c r="O1563" s="142">
        <f>'Ek.3-A'!S1563</f>
        <v>0</v>
      </c>
      <c r="P1563" s="143" t="str">
        <f>'Ek.3-A'!L1563</f>
        <v/>
      </c>
      <c r="Q1563" s="24" t="str">
        <f>'Ek.3-A'!M1563</f>
        <v/>
      </c>
      <c r="R1563" s="24">
        <f t="shared" ref="R1563:R1576" si="335">IF(L1563="var",0,IF(Q1563&lt;=0.005,Q1563,0))</f>
        <v>0</v>
      </c>
      <c r="S1563" s="141" t="str">
        <f t="shared" ref="S1563:S1576" si="336">IF(Q1563&lt;=0.005,"E","H")</f>
        <v>H</v>
      </c>
      <c r="T1563" s="24">
        <f>IF(S1563="E",SUM($R$5:R1563),0)</f>
        <v>0</v>
      </c>
      <c r="U1563" s="143">
        <f t="shared" ref="U1563:U1576" si="337">IF(T1563&lt;=0.1, O1563, IF(R1563&gt;$G$2, R1563*O1563, $G$2*O1563))</f>
        <v>0</v>
      </c>
    </row>
    <row r="1564" spans="1:41" x14ac:dyDescent="0.25">
      <c r="A1564" s="6">
        <v>16.64</v>
      </c>
      <c r="B1564" s="31" t="s">
        <v>90</v>
      </c>
      <c r="D1564" s="91">
        <v>292212000011</v>
      </c>
      <c r="E1564" s="3">
        <v>0.6</v>
      </c>
      <c r="K1564" s="3">
        <f t="shared" ref="K1564:K1576" si="338">K1563+1</f>
        <v>1150</v>
      </c>
      <c r="L1564" s="97" t="str">
        <f>IF(TRIM('Ek.3-A'!F1564)&lt;&gt;"","var","yok")</f>
        <v>yok</v>
      </c>
      <c r="M1564" s="5" t="str">
        <f>IF('Ek.3-A'!F1564="", "", IF(VLOOKUP('Ek.3-A'!F1564, Veriler!D:E, 2, 0)=0, "", VLOOKUP('Ek.3-A'!F1564, Veriler!D:E, 2, 0)))</f>
        <v/>
      </c>
      <c r="N1564" s="5" t="str">
        <f>IF('Ek.3-A'!P1564="", "", 'Ek.3-A'!P1564)</f>
        <v/>
      </c>
      <c r="O1564" s="142">
        <f>'Ek.3-A'!S1564</f>
        <v>0</v>
      </c>
      <c r="P1564" s="143" t="str">
        <f>'Ek.3-A'!L1564</f>
        <v/>
      </c>
      <c r="Q1564" s="24" t="str">
        <f>'Ek.3-A'!M1564</f>
        <v/>
      </c>
      <c r="R1564" s="24">
        <f t="shared" si="335"/>
        <v>0</v>
      </c>
      <c r="S1564" s="141" t="str">
        <f t="shared" si="336"/>
        <v>H</v>
      </c>
      <c r="T1564" s="24">
        <f>IF(S1564="E",SUM($R$5:R1564),0)</f>
        <v>0</v>
      </c>
      <c r="U1564" s="143">
        <f t="shared" si="337"/>
        <v>0</v>
      </c>
    </row>
    <row r="1565" spans="1:41" x14ac:dyDescent="0.25">
      <c r="A1565" s="6">
        <v>16.649999999999999</v>
      </c>
      <c r="B1565" s="31" t="s">
        <v>90</v>
      </c>
      <c r="D1565" s="88">
        <v>292212000012</v>
      </c>
      <c r="E1565" s="3">
        <v>0.6</v>
      </c>
      <c r="K1565" s="3">
        <f t="shared" si="338"/>
        <v>1151</v>
      </c>
      <c r="L1565" s="97" t="str">
        <f>IF(TRIM('Ek.3-A'!F1565)&lt;&gt;"","var","yok")</f>
        <v>yok</v>
      </c>
      <c r="M1565" s="5" t="str">
        <f>IF('Ek.3-A'!F1565="", "", IF(VLOOKUP('Ek.3-A'!F1565, Veriler!D:E, 2, 0)=0, "", VLOOKUP('Ek.3-A'!F1565, Veriler!D:E, 2, 0)))</f>
        <v/>
      </c>
      <c r="N1565" s="5" t="str">
        <f>IF('Ek.3-A'!P1565="", "", 'Ek.3-A'!P1565)</f>
        <v/>
      </c>
      <c r="O1565" s="142">
        <f>'Ek.3-A'!S1565</f>
        <v>0</v>
      </c>
      <c r="P1565" s="143" t="str">
        <f>'Ek.3-A'!L1565</f>
        <v/>
      </c>
      <c r="Q1565" s="24" t="str">
        <f>'Ek.3-A'!M1565</f>
        <v/>
      </c>
      <c r="R1565" s="24">
        <f t="shared" si="335"/>
        <v>0</v>
      </c>
      <c r="S1565" s="141" t="str">
        <f t="shared" si="336"/>
        <v>H</v>
      </c>
      <c r="T1565" s="24">
        <f>IF(S1565="E",SUM($R$5:R1565),0)</f>
        <v>0</v>
      </c>
      <c r="U1565" s="143">
        <f t="shared" si="337"/>
        <v>0</v>
      </c>
    </row>
    <row r="1566" spans="1:41" x14ac:dyDescent="0.25">
      <c r="A1566" s="6">
        <v>16.66</v>
      </c>
      <c r="B1566" s="31" t="s">
        <v>90</v>
      </c>
      <c r="D1566" s="85">
        <v>292212000019</v>
      </c>
      <c r="E1566" s="3">
        <v>0.6</v>
      </c>
      <c r="K1566" s="3">
        <f t="shared" si="338"/>
        <v>1152</v>
      </c>
      <c r="L1566" s="97" t="str">
        <f>IF(TRIM('Ek.3-A'!F1566)&lt;&gt;"","var","yok")</f>
        <v>yok</v>
      </c>
      <c r="M1566" s="5" t="str">
        <f>IF('Ek.3-A'!F1566="", "", IF(VLOOKUP('Ek.3-A'!F1566, Veriler!D:E, 2, 0)=0, "", VLOOKUP('Ek.3-A'!F1566, Veriler!D:E, 2, 0)))</f>
        <v/>
      </c>
      <c r="N1566" s="5" t="str">
        <f>IF('Ek.3-A'!P1566="", "", 'Ek.3-A'!P1566)</f>
        <v/>
      </c>
      <c r="O1566" s="142">
        <f>'Ek.3-A'!S1566</f>
        <v>0</v>
      </c>
      <c r="P1566" s="143" t="str">
        <f>'Ek.3-A'!L1566</f>
        <v/>
      </c>
      <c r="Q1566" s="24" t="str">
        <f>'Ek.3-A'!M1566</f>
        <v/>
      </c>
      <c r="R1566" s="24">
        <f t="shared" si="335"/>
        <v>0</v>
      </c>
      <c r="S1566" s="141" t="str">
        <f t="shared" si="336"/>
        <v>H</v>
      </c>
      <c r="T1566" s="24">
        <f>IF(S1566="E",SUM($R$5:R1566),0)</f>
        <v>0</v>
      </c>
      <c r="U1566" s="143">
        <f t="shared" si="337"/>
        <v>0</v>
      </c>
    </row>
    <row r="1567" spans="1:41" x14ac:dyDescent="0.25">
      <c r="A1567" s="6">
        <v>16.670000000000002</v>
      </c>
      <c r="B1567" s="31" t="s">
        <v>90</v>
      </c>
      <c r="D1567" s="92">
        <v>291100001013</v>
      </c>
      <c r="E1567" s="3">
        <v>0.6</v>
      </c>
      <c r="K1567" s="3">
        <f t="shared" si="338"/>
        <v>1153</v>
      </c>
      <c r="L1567" s="97" t="str">
        <f>IF(TRIM('Ek.3-A'!F1567)&lt;&gt;"","var","yok")</f>
        <v>yok</v>
      </c>
      <c r="M1567" s="5" t="str">
        <f>IF('Ek.3-A'!F1567="", "", IF(VLOOKUP('Ek.3-A'!F1567, Veriler!D:E, 2, 0)=0, "", VLOOKUP('Ek.3-A'!F1567, Veriler!D:E, 2, 0)))</f>
        <v/>
      </c>
      <c r="N1567" s="5" t="str">
        <f>IF('Ek.3-A'!P1567="", "", 'Ek.3-A'!P1567)</f>
        <v/>
      </c>
      <c r="O1567" s="142">
        <f>'Ek.3-A'!S1567</f>
        <v>0</v>
      </c>
      <c r="P1567" s="143" t="str">
        <f>'Ek.3-A'!L1567</f>
        <v/>
      </c>
      <c r="Q1567" s="24" t="str">
        <f>'Ek.3-A'!M1567</f>
        <v/>
      </c>
      <c r="R1567" s="24">
        <f t="shared" si="335"/>
        <v>0</v>
      </c>
      <c r="S1567" s="141" t="str">
        <f t="shared" si="336"/>
        <v>H</v>
      </c>
      <c r="T1567" s="24">
        <f>IF(S1567="E",SUM($R$5:R1567),0)</f>
        <v>0</v>
      </c>
      <c r="U1567" s="143">
        <f t="shared" si="337"/>
        <v>0</v>
      </c>
    </row>
    <row r="1568" spans="1:41" x14ac:dyDescent="0.25">
      <c r="A1568" s="6">
        <v>16.68</v>
      </c>
      <c r="B1568" s="31" t="s">
        <v>90</v>
      </c>
      <c r="D1568" s="87">
        <v>290911000000</v>
      </c>
      <c r="E1568" s="3">
        <v>0.6</v>
      </c>
      <c r="K1568" s="3">
        <f t="shared" si="338"/>
        <v>1154</v>
      </c>
      <c r="L1568" s="97" t="str">
        <f>IF(TRIM('Ek.3-A'!F1568)&lt;&gt;"","var","yok")</f>
        <v>yok</v>
      </c>
      <c r="M1568" s="5" t="str">
        <f>IF('Ek.3-A'!F1568="", "", IF(VLOOKUP('Ek.3-A'!F1568, Veriler!D:E, 2, 0)=0, "", VLOOKUP('Ek.3-A'!F1568, Veriler!D:E, 2, 0)))</f>
        <v/>
      </c>
      <c r="N1568" s="5" t="str">
        <f>IF('Ek.3-A'!P1568="", "", 'Ek.3-A'!P1568)</f>
        <v/>
      </c>
      <c r="O1568" s="142">
        <f>'Ek.3-A'!S1568</f>
        <v>0</v>
      </c>
      <c r="P1568" s="143" t="str">
        <f>'Ek.3-A'!L1568</f>
        <v/>
      </c>
      <c r="Q1568" s="24" t="str">
        <f>'Ek.3-A'!M1568</f>
        <v/>
      </c>
      <c r="R1568" s="24">
        <f t="shared" si="335"/>
        <v>0</v>
      </c>
      <c r="S1568" s="141" t="str">
        <f t="shared" si="336"/>
        <v>H</v>
      </c>
      <c r="T1568" s="24">
        <f>IF(S1568="E",SUM($R$5:R1568),0)</f>
        <v>0</v>
      </c>
      <c r="U1568" s="143">
        <f t="shared" si="337"/>
        <v>0</v>
      </c>
    </row>
    <row r="1569" spans="1:21" x14ac:dyDescent="0.25">
      <c r="A1569" s="6">
        <v>16.690000000000001</v>
      </c>
      <c r="B1569" s="31" t="s">
        <v>90</v>
      </c>
      <c r="D1569" s="89">
        <v>292022000000</v>
      </c>
      <c r="E1569" s="3">
        <v>0.6</v>
      </c>
      <c r="K1569" s="3">
        <f t="shared" si="338"/>
        <v>1155</v>
      </c>
      <c r="L1569" s="97" t="str">
        <f>IF(TRIM('Ek.3-A'!F1569)&lt;&gt;"","var","yok")</f>
        <v>yok</v>
      </c>
      <c r="M1569" s="5" t="str">
        <f>IF('Ek.3-A'!F1569="", "", IF(VLOOKUP('Ek.3-A'!F1569, Veriler!D:E, 2, 0)=0, "", VLOOKUP('Ek.3-A'!F1569, Veriler!D:E, 2, 0)))</f>
        <v/>
      </c>
      <c r="N1569" s="5" t="str">
        <f>IF('Ek.3-A'!P1569="", "", 'Ek.3-A'!P1569)</f>
        <v/>
      </c>
      <c r="O1569" s="142">
        <f>'Ek.3-A'!S1569</f>
        <v>0</v>
      </c>
      <c r="P1569" s="143" t="str">
        <f>'Ek.3-A'!L1569</f>
        <v/>
      </c>
      <c r="Q1569" s="24" t="str">
        <f>'Ek.3-A'!M1569</f>
        <v/>
      </c>
      <c r="R1569" s="24">
        <f t="shared" si="335"/>
        <v>0</v>
      </c>
      <c r="S1569" s="141" t="str">
        <f t="shared" si="336"/>
        <v>H</v>
      </c>
      <c r="T1569" s="24">
        <f>IF(S1569="E",SUM($R$5:R1569),0)</f>
        <v>0</v>
      </c>
      <c r="U1569" s="143">
        <f t="shared" si="337"/>
        <v>0</v>
      </c>
    </row>
    <row r="1570" spans="1:21" x14ac:dyDescent="0.25">
      <c r="A1570" s="6">
        <v>16.7</v>
      </c>
      <c r="B1570" s="31" t="s">
        <v>90</v>
      </c>
      <c r="D1570" s="87">
        <v>292090101911</v>
      </c>
      <c r="E1570" s="3">
        <v>0.6</v>
      </c>
      <c r="K1570" s="3">
        <f t="shared" si="338"/>
        <v>1156</v>
      </c>
      <c r="L1570" s="97" t="str">
        <f>IF(TRIM('Ek.3-A'!F1570)&lt;&gt;"","var","yok")</f>
        <v>yok</v>
      </c>
      <c r="M1570" s="5" t="str">
        <f>IF('Ek.3-A'!F1570="", "", IF(VLOOKUP('Ek.3-A'!F1570, Veriler!D:E, 2, 0)=0, "", VLOOKUP('Ek.3-A'!F1570, Veriler!D:E, 2, 0)))</f>
        <v/>
      </c>
      <c r="N1570" s="5" t="str">
        <f>IF('Ek.3-A'!P1570="", "", 'Ek.3-A'!P1570)</f>
        <v/>
      </c>
      <c r="O1570" s="142">
        <f>'Ek.3-A'!S1570</f>
        <v>0</v>
      </c>
      <c r="P1570" s="143" t="str">
        <f>'Ek.3-A'!L1570</f>
        <v/>
      </c>
      <c r="Q1570" s="24" t="str">
        <f>'Ek.3-A'!M1570</f>
        <v/>
      </c>
      <c r="R1570" s="24">
        <f t="shared" si="335"/>
        <v>0</v>
      </c>
      <c r="S1570" s="141" t="str">
        <f t="shared" si="336"/>
        <v>H</v>
      </c>
      <c r="T1570" s="24">
        <f>IF(S1570="E",SUM($R$5:R1570),0)</f>
        <v>0</v>
      </c>
      <c r="U1570" s="143">
        <f t="shared" si="337"/>
        <v>0</v>
      </c>
    </row>
    <row r="1571" spans="1:21" x14ac:dyDescent="0.25">
      <c r="A1571" s="6">
        <v>16.71</v>
      </c>
      <c r="B1571" s="31" t="s">
        <v>90</v>
      </c>
      <c r="D1571" s="89">
        <v>291719100013</v>
      </c>
      <c r="E1571" s="3">
        <v>0.6</v>
      </c>
      <c r="K1571" s="3">
        <f t="shared" si="338"/>
        <v>1157</v>
      </c>
      <c r="L1571" s="97" t="str">
        <f>IF(TRIM('Ek.3-A'!F1571)&lt;&gt;"","var","yok")</f>
        <v>yok</v>
      </c>
      <c r="M1571" s="5" t="str">
        <f>IF('Ek.3-A'!F1571="", "", IF(VLOOKUP('Ek.3-A'!F1571, Veriler!D:E, 2, 0)=0, "", VLOOKUP('Ek.3-A'!F1571, Veriler!D:E, 2, 0)))</f>
        <v/>
      </c>
      <c r="N1571" s="5" t="str">
        <f>IF('Ek.3-A'!P1571="", "", 'Ek.3-A'!P1571)</f>
        <v/>
      </c>
      <c r="O1571" s="142">
        <f>'Ek.3-A'!S1571</f>
        <v>0</v>
      </c>
      <c r="P1571" s="143" t="str">
        <f>'Ek.3-A'!L1571</f>
        <v/>
      </c>
      <c r="Q1571" s="24" t="str">
        <f>'Ek.3-A'!M1571</f>
        <v/>
      </c>
      <c r="R1571" s="24">
        <f t="shared" si="335"/>
        <v>0</v>
      </c>
      <c r="S1571" s="141" t="str">
        <f t="shared" si="336"/>
        <v>H</v>
      </c>
      <c r="T1571" s="24">
        <f>IF(S1571="E",SUM($R$5:R1571),0)</f>
        <v>0</v>
      </c>
      <c r="U1571" s="143">
        <f t="shared" si="337"/>
        <v>0</v>
      </c>
    </row>
    <row r="1572" spans="1:21" x14ac:dyDescent="0.25">
      <c r="A1572" s="6">
        <v>16.72</v>
      </c>
      <c r="B1572" s="31" t="s">
        <v>90</v>
      </c>
      <c r="D1572" s="87">
        <v>291711009022</v>
      </c>
      <c r="E1572" s="3">
        <v>0.6</v>
      </c>
      <c r="K1572" s="3">
        <f t="shared" si="338"/>
        <v>1158</v>
      </c>
      <c r="L1572" s="97" t="str">
        <f>IF(TRIM('Ek.3-A'!F1572)&lt;&gt;"","var","yok")</f>
        <v>yok</v>
      </c>
      <c r="M1572" s="5" t="str">
        <f>IF('Ek.3-A'!F1572="", "", IF(VLOOKUP('Ek.3-A'!F1572, Veriler!D:E, 2, 0)=0, "", VLOOKUP('Ek.3-A'!F1572, Veriler!D:E, 2, 0)))</f>
        <v/>
      </c>
      <c r="N1572" s="5" t="str">
        <f>IF('Ek.3-A'!P1572="", "", 'Ek.3-A'!P1572)</f>
        <v/>
      </c>
      <c r="O1572" s="142">
        <f>'Ek.3-A'!S1572</f>
        <v>0</v>
      </c>
      <c r="P1572" s="143" t="str">
        <f>'Ek.3-A'!L1572</f>
        <v/>
      </c>
      <c r="Q1572" s="24" t="str">
        <f>'Ek.3-A'!M1572</f>
        <v/>
      </c>
      <c r="R1572" s="24">
        <f t="shared" si="335"/>
        <v>0</v>
      </c>
      <c r="S1572" s="141" t="str">
        <f t="shared" si="336"/>
        <v>H</v>
      </c>
      <c r="T1572" s="24">
        <f>IF(S1572="E",SUM($R$5:R1572),0)</f>
        <v>0</v>
      </c>
      <c r="U1572" s="143">
        <f t="shared" si="337"/>
        <v>0</v>
      </c>
    </row>
    <row r="1573" spans="1:21" x14ac:dyDescent="0.25">
      <c r="A1573" s="6">
        <v>16.73</v>
      </c>
      <c r="B1573" s="31" t="s">
        <v>90</v>
      </c>
      <c r="D1573" s="89">
        <v>292090101113</v>
      </c>
      <c r="E1573" s="3">
        <v>0.6</v>
      </c>
      <c r="K1573" s="3">
        <f t="shared" si="338"/>
        <v>1159</v>
      </c>
      <c r="L1573" s="97" t="str">
        <f>IF(TRIM('Ek.3-A'!F1573)&lt;&gt;"","var","yok")</f>
        <v>yok</v>
      </c>
      <c r="M1573" s="5" t="str">
        <f>IF('Ek.3-A'!F1573="", "", IF(VLOOKUP('Ek.3-A'!F1573, Veriler!D:E, 2, 0)=0, "", VLOOKUP('Ek.3-A'!F1573, Veriler!D:E, 2, 0)))</f>
        <v/>
      </c>
      <c r="N1573" s="5" t="str">
        <f>IF('Ek.3-A'!P1573="", "", 'Ek.3-A'!P1573)</f>
        <v/>
      </c>
      <c r="O1573" s="142">
        <f>'Ek.3-A'!S1573</f>
        <v>0</v>
      </c>
      <c r="P1573" s="143" t="str">
        <f>'Ek.3-A'!L1573</f>
        <v/>
      </c>
      <c r="Q1573" s="24" t="str">
        <f>'Ek.3-A'!M1573</f>
        <v/>
      </c>
      <c r="R1573" s="24">
        <f t="shared" si="335"/>
        <v>0</v>
      </c>
      <c r="S1573" s="141" t="str">
        <f t="shared" si="336"/>
        <v>H</v>
      </c>
      <c r="T1573" s="24">
        <f>IF(S1573="E",SUM($R$5:R1573),0)</f>
        <v>0</v>
      </c>
      <c r="U1573" s="143">
        <f t="shared" si="337"/>
        <v>0</v>
      </c>
    </row>
    <row r="1574" spans="1:21" x14ac:dyDescent="0.25">
      <c r="A1574" s="6">
        <v>16.739999999999998</v>
      </c>
      <c r="B1574" s="31" t="s">
        <v>90</v>
      </c>
      <c r="D1574" s="87">
        <v>292119500000</v>
      </c>
      <c r="E1574" s="3">
        <v>0.6</v>
      </c>
      <c r="K1574" s="3">
        <f t="shared" si="338"/>
        <v>1160</v>
      </c>
      <c r="L1574" s="97" t="str">
        <f>IF(TRIM('Ek.3-A'!F1574)&lt;&gt;"","var","yok")</f>
        <v>yok</v>
      </c>
      <c r="M1574" s="5" t="str">
        <f>IF('Ek.3-A'!F1574="", "", IF(VLOOKUP('Ek.3-A'!F1574, Veriler!D:E, 2, 0)=0, "", VLOOKUP('Ek.3-A'!F1574, Veriler!D:E, 2, 0)))</f>
        <v/>
      </c>
      <c r="N1574" s="5" t="str">
        <f>IF('Ek.3-A'!P1574="", "", 'Ek.3-A'!P1574)</f>
        <v/>
      </c>
      <c r="O1574" s="142">
        <f>'Ek.3-A'!S1574</f>
        <v>0</v>
      </c>
      <c r="P1574" s="143" t="str">
        <f>'Ek.3-A'!L1574</f>
        <v/>
      </c>
      <c r="Q1574" s="24" t="str">
        <f>'Ek.3-A'!M1574</f>
        <v/>
      </c>
      <c r="R1574" s="24">
        <f t="shared" si="335"/>
        <v>0</v>
      </c>
      <c r="S1574" s="141" t="str">
        <f t="shared" si="336"/>
        <v>H</v>
      </c>
      <c r="T1574" s="24">
        <f>IF(S1574="E",SUM($R$5:R1574),0)</f>
        <v>0</v>
      </c>
      <c r="U1574" s="143">
        <f t="shared" si="337"/>
        <v>0</v>
      </c>
    </row>
    <row r="1575" spans="1:21" x14ac:dyDescent="0.25">
      <c r="A1575" s="6">
        <v>16.75</v>
      </c>
      <c r="B1575" s="31" t="s">
        <v>90</v>
      </c>
      <c r="D1575" s="89">
        <v>292421000022</v>
      </c>
      <c r="E1575" s="3">
        <v>0.6</v>
      </c>
      <c r="K1575" s="3">
        <f t="shared" si="338"/>
        <v>1161</v>
      </c>
      <c r="L1575" s="97" t="str">
        <f>IF(TRIM('Ek.3-A'!F1575)&lt;&gt;"","var","yok")</f>
        <v>yok</v>
      </c>
      <c r="M1575" s="5" t="str">
        <f>IF('Ek.3-A'!F1575="", "", IF(VLOOKUP('Ek.3-A'!F1575, Veriler!D:E, 2, 0)=0, "", VLOOKUP('Ek.3-A'!F1575, Veriler!D:E, 2, 0)))</f>
        <v/>
      </c>
      <c r="N1575" s="5" t="str">
        <f>IF('Ek.3-A'!P1575="", "", 'Ek.3-A'!P1575)</f>
        <v/>
      </c>
      <c r="O1575" s="142">
        <f>'Ek.3-A'!S1575</f>
        <v>0</v>
      </c>
      <c r="P1575" s="143" t="str">
        <f>'Ek.3-A'!L1575</f>
        <v/>
      </c>
      <c r="Q1575" s="24" t="str">
        <f>'Ek.3-A'!M1575</f>
        <v/>
      </c>
      <c r="R1575" s="24">
        <f t="shared" si="335"/>
        <v>0</v>
      </c>
      <c r="S1575" s="141" t="str">
        <f t="shared" si="336"/>
        <v>H</v>
      </c>
      <c r="T1575" s="24">
        <f>IF(S1575="E",SUM($R$5:R1575),0)</f>
        <v>0</v>
      </c>
      <c r="U1575" s="143">
        <f t="shared" si="337"/>
        <v>0</v>
      </c>
    </row>
    <row r="1576" spans="1:21" x14ac:dyDescent="0.25">
      <c r="A1576" s="6">
        <v>16.760000000000002</v>
      </c>
      <c r="B1576" s="31" t="s">
        <v>90</v>
      </c>
      <c r="D1576" s="87">
        <v>290944000011</v>
      </c>
      <c r="E1576" s="3">
        <v>0.6</v>
      </c>
      <c r="K1576" s="3">
        <f t="shared" si="338"/>
        <v>1162</v>
      </c>
      <c r="L1576" s="97" t="str">
        <f>IF(TRIM('Ek.3-A'!F1576)&lt;&gt;"","var","yok")</f>
        <v>yok</v>
      </c>
      <c r="M1576" s="5" t="str">
        <f>IF('Ek.3-A'!F1576="", "", IF(VLOOKUP('Ek.3-A'!F1576, Veriler!D:E, 2, 0)=0, "", VLOOKUP('Ek.3-A'!F1576, Veriler!D:E, 2, 0)))</f>
        <v/>
      </c>
      <c r="N1576" s="5" t="str">
        <f>IF('Ek.3-A'!P1576="", "", 'Ek.3-A'!P1576)</f>
        <v/>
      </c>
      <c r="O1576" s="142">
        <f>'Ek.3-A'!S1576</f>
        <v>0</v>
      </c>
      <c r="P1576" s="143" t="str">
        <f>'Ek.3-A'!L1576</f>
        <v/>
      </c>
      <c r="Q1576" s="24" t="str">
        <f>'Ek.3-A'!M1576</f>
        <v/>
      </c>
      <c r="R1576" s="24">
        <f t="shared" si="335"/>
        <v>0</v>
      </c>
      <c r="S1576" s="141" t="str">
        <f t="shared" si="336"/>
        <v>H</v>
      </c>
      <c r="T1576" s="24">
        <f>IF(S1576="E",SUM($R$5:R1576),0)</f>
        <v>0</v>
      </c>
      <c r="U1576" s="143">
        <f t="shared" si="337"/>
        <v>0</v>
      </c>
    </row>
    <row r="1577" spans="1:21" x14ac:dyDescent="0.25">
      <c r="A1577" s="6">
        <v>16.77</v>
      </c>
      <c r="B1577" s="31" t="s">
        <v>90</v>
      </c>
      <c r="D1577" s="89">
        <v>290943000012</v>
      </c>
      <c r="E1577" s="3">
        <v>0.6</v>
      </c>
      <c r="L1577" s="97"/>
      <c r="M1577" s="5"/>
      <c r="N1577" s="5"/>
      <c r="O1577" s="5"/>
      <c r="Q1577" s="23"/>
      <c r="T1577" s="24"/>
      <c r="U1577" s="25"/>
    </row>
    <row r="1578" spans="1:21" x14ac:dyDescent="0.25">
      <c r="A1578" s="6">
        <v>16.78</v>
      </c>
      <c r="B1578" s="31" t="s">
        <v>90</v>
      </c>
      <c r="D1578" s="87">
        <v>290290002100</v>
      </c>
      <c r="E1578" s="3">
        <v>0.6</v>
      </c>
      <c r="K1578" s="3">
        <f>K1576+1</f>
        <v>1163</v>
      </c>
      <c r="L1578" s="97" t="str">
        <f>IF(TRIM('Ek.3-A'!F1578)&lt;&gt;"","var","yok")</f>
        <v>yok</v>
      </c>
      <c r="M1578" s="5" t="str">
        <f>IF('Ek.3-A'!F1578="", "", IF(VLOOKUP('Ek.3-A'!F1578, Veriler!D:E, 2, 0)=0, "", VLOOKUP('Ek.3-A'!F1578, Veriler!D:E, 2, 0)))</f>
        <v/>
      </c>
      <c r="N1578" s="5" t="str">
        <f>IF('Ek.3-A'!P1578="", "", 'Ek.3-A'!P1578)</f>
        <v/>
      </c>
      <c r="O1578" s="142">
        <f>'Ek.3-A'!S1578</f>
        <v>0</v>
      </c>
      <c r="P1578" s="143" t="str">
        <f>'Ek.3-A'!L1578</f>
        <v/>
      </c>
      <c r="Q1578" s="24" t="str">
        <f>'Ek.3-A'!M1578</f>
        <v/>
      </c>
      <c r="R1578" s="24">
        <f t="shared" ref="R1578:R1591" si="339">IF(L1578="var",0,IF(Q1578&lt;=0.005,Q1578,0))</f>
        <v>0</v>
      </c>
      <c r="S1578" s="141" t="str">
        <f t="shared" ref="S1578:S1591" si="340">IF(Q1578&lt;=0.005,"E","H")</f>
        <v>H</v>
      </c>
      <c r="T1578" s="24">
        <f>IF(S1578="E",SUM($R$5:R1578),0)</f>
        <v>0</v>
      </c>
      <c r="U1578" s="143">
        <f t="shared" ref="U1578:U1591" si="341">IF(T1578&lt;=0.1, O1578, IF(R1578&gt;$G$2, R1578*O1578, $G$2*O1578))</f>
        <v>0</v>
      </c>
    </row>
    <row r="1579" spans="1:21" x14ac:dyDescent="0.25">
      <c r="A1579" s="6">
        <v>16.79</v>
      </c>
      <c r="B1579" s="31" t="s">
        <v>90</v>
      </c>
      <c r="D1579" s="89">
        <v>290930100000</v>
      </c>
      <c r="E1579" s="3">
        <v>0.6</v>
      </c>
      <c r="K1579" s="3">
        <f t="shared" ref="K1579:K1591" si="342">K1578+1</f>
        <v>1164</v>
      </c>
      <c r="L1579" s="97" t="str">
        <f>IF(TRIM('Ek.3-A'!F1579)&lt;&gt;"","var","yok")</f>
        <v>yok</v>
      </c>
      <c r="M1579" s="5" t="str">
        <f>IF('Ek.3-A'!F1579="", "", IF(VLOOKUP('Ek.3-A'!F1579, Veriler!D:E, 2, 0)=0, "", VLOOKUP('Ek.3-A'!F1579, Veriler!D:E, 2, 0)))</f>
        <v/>
      </c>
      <c r="N1579" s="5" t="str">
        <f>IF('Ek.3-A'!P1579="", "", 'Ek.3-A'!P1579)</f>
        <v/>
      </c>
      <c r="O1579" s="142">
        <f>'Ek.3-A'!S1579</f>
        <v>0</v>
      </c>
      <c r="P1579" s="143" t="str">
        <f>'Ek.3-A'!L1579</f>
        <v/>
      </c>
      <c r="Q1579" s="24" t="str">
        <f>'Ek.3-A'!M1579</f>
        <v/>
      </c>
      <c r="R1579" s="24">
        <f t="shared" si="339"/>
        <v>0</v>
      </c>
      <c r="S1579" s="141" t="str">
        <f t="shared" si="340"/>
        <v>H</v>
      </c>
      <c r="T1579" s="24">
        <f>IF(S1579="E",SUM($R$5:R1579),0)</f>
        <v>0</v>
      </c>
      <c r="U1579" s="143">
        <f t="shared" si="341"/>
        <v>0</v>
      </c>
    </row>
    <row r="1580" spans="1:21" x14ac:dyDescent="0.25">
      <c r="A1580" s="6">
        <v>16.8</v>
      </c>
      <c r="B1580" s="31" t="s">
        <v>90</v>
      </c>
      <c r="D1580" s="87">
        <v>293090989015</v>
      </c>
      <c r="E1580" s="3">
        <v>0.6</v>
      </c>
      <c r="K1580" s="3">
        <f t="shared" si="342"/>
        <v>1165</v>
      </c>
      <c r="L1580" s="97" t="str">
        <f>IF(TRIM('Ek.3-A'!F1580)&lt;&gt;"","var","yok")</f>
        <v>yok</v>
      </c>
      <c r="M1580" s="5" t="str">
        <f>IF('Ek.3-A'!F1580="", "", IF(VLOOKUP('Ek.3-A'!F1580, Veriler!D:E, 2, 0)=0, "", VLOOKUP('Ek.3-A'!F1580, Veriler!D:E, 2, 0)))</f>
        <v/>
      </c>
      <c r="N1580" s="5" t="str">
        <f>IF('Ek.3-A'!P1580="", "", 'Ek.3-A'!P1580)</f>
        <v/>
      </c>
      <c r="O1580" s="142">
        <f>'Ek.3-A'!S1580</f>
        <v>0</v>
      </c>
      <c r="P1580" s="143" t="str">
        <f>'Ek.3-A'!L1580</f>
        <v/>
      </c>
      <c r="Q1580" s="24" t="str">
        <f>'Ek.3-A'!M1580</f>
        <v/>
      </c>
      <c r="R1580" s="24">
        <f t="shared" si="339"/>
        <v>0</v>
      </c>
      <c r="S1580" s="141" t="str">
        <f t="shared" si="340"/>
        <v>H</v>
      </c>
      <c r="T1580" s="24">
        <f>IF(S1580="E",SUM($R$5:R1580),0)</f>
        <v>0</v>
      </c>
      <c r="U1580" s="143">
        <f t="shared" si="341"/>
        <v>0</v>
      </c>
    </row>
    <row r="1581" spans="1:21" x14ac:dyDescent="0.25">
      <c r="A1581" s="6">
        <v>16.809999999999999</v>
      </c>
      <c r="B1581" s="31" t="s">
        <v>90</v>
      </c>
      <c r="D1581" s="89">
        <v>293090959015</v>
      </c>
      <c r="E1581" s="3">
        <v>0.6</v>
      </c>
      <c r="K1581" s="3">
        <f t="shared" si="342"/>
        <v>1166</v>
      </c>
      <c r="L1581" s="97" t="str">
        <f>IF(TRIM('Ek.3-A'!F1581)&lt;&gt;"","var","yok")</f>
        <v>yok</v>
      </c>
      <c r="M1581" s="5" t="str">
        <f>IF('Ek.3-A'!F1581="", "", IF(VLOOKUP('Ek.3-A'!F1581, Veriler!D:E, 2, 0)=0, "", VLOOKUP('Ek.3-A'!F1581, Veriler!D:E, 2, 0)))</f>
        <v/>
      </c>
      <c r="N1581" s="5" t="str">
        <f>IF('Ek.3-A'!P1581="", "", 'Ek.3-A'!P1581)</f>
        <v/>
      </c>
      <c r="O1581" s="142">
        <f>'Ek.3-A'!S1581</f>
        <v>0</v>
      </c>
      <c r="P1581" s="143" t="str">
        <f>'Ek.3-A'!L1581</f>
        <v/>
      </c>
      <c r="Q1581" s="24" t="str">
        <f>'Ek.3-A'!M1581</f>
        <v/>
      </c>
      <c r="R1581" s="24">
        <f t="shared" si="339"/>
        <v>0</v>
      </c>
      <c r="S1581" s="141" t="str">
        <f t="shared" si="340"/>
        <v>H</v>
      </c>
      <c r="T1581" s="24">
        <f>IF(S1581="E",SUM($R$5:R1581),0)</f>
        <v>0</v>
      </c>
      <c r="U1581" s="143">
        <f t="shared" si="341"/>
        <v>0</v>
      </c>
    </row>
    <row r="1582" spans="1:21" x14ac:dyDescent="0.25">
      <c r="A1582" s="6">
        <v>16.82</v>
      </c>
      <c r="B1582" s="31" t="s">
        <v>90</v>
      </c>
      <c r="D1582" s="87">
        <v>293090989012</v>
      </c>
      <c r="E1582" s="3">
        <v>0.6</v>
      </c>
      <c r="K1582" s="3">
        <f t="shared" si="342"/>
        <v>1167</v>
      </c>
      <c r="L1582" s="97" t="str">
        <f>IF(TRIM('Ek.3-A'!F1582)&lt;&gt;"","var","yok")</f>
        <v>yok</v>
      </c>
      <c r="M1582" s="5" t="str">
        <f>IF('Ek.3-A'!F1582="", "", IF(VLOOKUP('Ek.3-A'!F1582, Veriler!D:E, 2, 0)=0, "", VLOOKUP('Ek.3-A'!F1582, Veriler!D:E, 2, 0)))</f>
        <v/>
      </c>
      <c r="N1582" s="5" t="str">
        <f>IF('Ek.3-A'!P1582="", "", 'Ek.3-A'!P1582)</f>
        <v/>
      </c>
      <c r="O1582" s="142">
        <f>'Ek.3-A'!S1582</f>
        <v>0</v>
      </c>
      <c r="P1582" s="143" t="str">
        <f>'Ek.3-A'!L1582</f>
        <v/>
      </c>
      <c r="Q1582" s="24" t="str">
        <f>'Ek.3-A'!M1582</f>
        <v/>
      </c>
      <c r="R1582" s="24">
        <f t="shared" si="339"/>
        <v>0</v>
      </c>
      <c r="S1582" s="141" t="str">
        <f t="shared" si="340"/>
        <v>H</v>
      </c>
      <c r="T1582" s="24">
        <f>IF(S1582="E",SUM($R$5:R1582),0)</f>
        <v>0</v>
      </c>
      <c r="U1582" s="143">
        <f t="shared" si="341"/>
        <v>0</v>
      </c>
    </row>
    <row r="1583" spans="1:21" x14ac:dyDescent="0.25">
      <c r="A1583" s="6">
        <v>16.829999999999998</v>
      </c>
      <c r="B1583" s="31" t="s">
        <v>90</v>
      </c>
      <c r="D1583" s="89">
        <v>293090959012</v>
      </c>
      <c r="E1583" s="3">
        <v>0.6</v>
      </c>
      <c r="K1583" s="3">
        <f t="shared" si="342"/>
        <v>1168</v>
      </c>
      <c r="L1583" s="97" t="str">
        <f>IF(TRIM('Ek.3-A'!F1583)&lt;&gt;"","var","yok")</f>
        <v>yok</v>
      </c>
      <c r="M1583" s="5" t="str">
        <f>IF('Ek.3-A'!F1583="", "", IF(VLOOKUP('Ek.3-A'!F1583, Veriler!D:E, 2, 0)=0, "", VLOOKUP('Ek.3-A'!F1583, Veriler!D:E, 2, 0)))</f>
        <v/>
      </c>
      <c r="N1583" s="5" t="str">
        <f>IF('Ek.3-A'!P1583="", "", 'Ek.3-A'!P1583)</f>
        <v/>
      </c>
      <c r="O1583" s="142">
        <f>'Ek.3-A'!S1583</f>
        <v>0</v>
      </c>
      <c r="P1583" s="143" t="str">
        <f>'Ek.3-A'!L1583</f>
        <v/>
      </c>
      <c r="Q1583" s="24" t="str">
        <f>'Ek.3-A'!M1583</f>
        <v/>
      </c>
      <c r="R1583" s="24">
        <f t="shared" si="339"/>
        <v>0</v>
      </c>
      <c r="S1583" s="141" t="str">
        <f t="shared" si="340"/>
        <v>H</v>
      </c>
      <c r="T1583" s="24">
        <f>IF(S1583="E",SUM($R$5:R1583),0)</f>
        <v>0</v>
      </c>
      <c r="U1583" s="143">
        <f t="shared" si="341"/>
        <v>0</v>
      </c>
    </row>
    <row r="1584" spans="1:21" x14ac:dyDescent="0.25">
      <c r="A1584" s="6">
        <v>16.84</v>
      </c>
      <c r="B1584" s="31" t="s">
        <v>90</v>
      </c>
      <c r="D1584" s="87">
        <v>292144001000</v>
      </c>
      <c r="E1584" s="3">
        <v>0.6</v>
      </c>
      <c r="K1584" s="3">
        <f t="shared" si="342"/>
        <v>1169</v>
      </c>
      <c r="L1584" s="97" t="str">
        <f>IF(TRIM('Ek.3-A'!F1584)&lt;&gt;"","var","yok")</f>
        <v>yok</v>
      </c>
      <c r="M1584" s="5" t="str">
        <f>IF('Ek.3-A'!F1584="", "", IF(VLOOKUP('Ek.3-A'!F1584, Veriler!D:E, 2, 0)=0, "", VLOOKUP('Ek.3-A'!F1584, Veriler!D:E, 2, 0)))</f>
        <v/>
      </c>
      <c r="N1584" s="5" t="str">
        <f>IF('Ek.3-A'!P1584="", "", 'Ek.3-A'!P1584)</f>
        <v/>
      </c>
      <c r="O1584" s="142">
        <f>'Ek.3-A'!S1584</f>
        <v>0</v>
      </c>
      <c r="P1584" s="143" t="str">
        <f>'Ek.3-A'!L1584</f>
        <v/>
      </c>
      <c r="Q1584" s="24" t="str">
        <f>'Ek.3-A'!M1584</f>
        <v/>
      </c>
      <c r="R1584" s="24">
        <f t="shared" si="339"/>
        <v>0</v>
      </c>
      <c r="S1584" s="141" t="str">
        <f t="shared" si="340"/>
        <v>H</v>
      </c>
      <c r="T1584" s="24">
        <f>IF(S1584="E",SUM($R$5:R1584),0)</f>
        <v>0</v>
      </c>
      <c r="U1584" s="143">
        <f t="shared" si="341"/>
        <v>0</v>
      </c>
    </row>
    <row r="1585" spans="1:41" x14ac:dyDescent="0.25">
      <c r="A1585" s="6">
        <v>16.850000000000001</v>
      </c>
      <c r="B1585" s="31" t="s">
        <v>90</v>
      </c>
      <c r="D1585" s="89">
        <v>292144009012</v>
      </c>
      <c r="E1585" s="3">
        <v>0.6</v>
      </c>
      <c r="K1585" s="3">
        <f t="shared" si="342"/>
        <v>1170</v>
      </c>
      <c r="L1585" s="97" t="str">
        <f>IF(TRIM('Ek.3-A'!F1585)&lt;&gt;"","var","yok")</f>
        <v>yok</v>
      </c>
      <c r="M1585" s="5" t="str">
        <f>IF('Ek.3-A'!F1585="", "", IF(VLOOKUP('Ek.3-A'!F1585, Veriler!D:E, 2, 0)=0, "", VLOOKUP('Ek.3-A'!F1585, Veriler!D:E, 2, 0)))</f>
        <v/>
      </c>
      <c r="N1585" s="5" t="str">
        <f>IF('Ek.3-A'!P1585="", "", 'Ek.3-A'!P1585)</f>
        <v/>
      </c>
      <c r="O1585" s="142">
        <f>'Ek.3-A'!S1585</f>
        <v>0</v>
      </c>
      <c r="P1585" s="143" t="str">
        <f>'Ek.3-A'!L1585</f>
        <v/>
      </c>
      <c r="Q1585" s="24" t="str">
        <f>'Ek.3-A'!M1585</f>
        <v/>
      </c>
      <c r="R1585" s="24">
        <f t="shared" si="339"/>
        <v>0</v>
      </c>
      <c r="S1585" s="141" t="str">
        <f t="shared" si="340"/>
        <v>H</v>
      </c>
      <c r="T1585" s="24">
        <f>IF(S1585="E",SUM($R$5:R1585),0)</f>
        <v>0</v>
      </c>
      <c r="U1585" s="143">
        <f t="shared" si="341"/>
        <v>0</v>
      </c>
    </row>
    <row r="1586" spans="1:41" x14ac:dyDescent="0.25">
      <c r="A1586" s="6">
        <v>16.86</v>
      </c>
      <c r="B1586" s="31" t="s">
        <v>90</v>
      </c>
      <c r="D1586" s="87">
        <v>292144009019</v>
      </c>
      <c r="E1586" s="3">
        <v>0.6</v>
      </c>
      <c r="K1586" s="3">
        <f t="shared" si="342"/>
        <v>1171</v>
      </c>
      <c r="L1586" s="97" t="str">
        <f>IF(TRIM('Ek.3-A'!F1586)&lt;&gt;"","var","yok")</f>
        <v>yok</v>
      </c>
      <c r="M1586" s="5" t="str">
        <f>IF('Ek.3-A'!F1586="", "", IF(VLOOKUP('Ek.3-A'!F1586, Veriler!D:E, 2, 0)=0, "", VLOOKUP('Ek.3-A'!F1586, Veriler!D:E, 2, 0)))</f>
        <v/>
      </c>
      <c r="N1586" s="5" t="str">
        <f>IF('Ek.3-A'!P1586="", "", 'Ek.3-A'!P1586)</f>
        <v/>
      </c>
      <c r="O1586" s="142">
        <f>'Ek.3-A'!S1586</f>
        <v>0</v>
      </c>
      <c r="P1586" s="143" t="str">
        <f>'Ek.3-A'!L1586</f>
        <v/>
      </c>
      <c r="Q1586" s="24" t="str">
        <f>'Ek.3-A'!M1586</f>
        <v/>
      </c>
      <c r="R1586" s="24">
        <f t="shared" si="339"/>
        <v>0</v>
      </c>
      <c r="S1586" s="141" t="str">
        <f t="shared" si="340"/>
        <v>H</v>
      </c>
      <c r="T1586" s="24">
        <f>IF(S1586="E",SUM($R$5:R1586),0)</f>
        <v>0</v>
      </c>
      <c r="U1586" s="143">
        <f t="shared" si="341"/>
        <v>0</v>
      </c>
    </row>
    <row r="1587" spans="1:41" x14ac:dyDescent="0.25">
      <c r="A1587" s="6">
        <v>16.87</v>
      </c>
      <c r="B1587" s="31" t="s">
        <v>90</v>
      </c>
      <c r="D1587" s="89">
        <v>292529000015</v>
      </c>
      <c r="E1587" s="3">
        <v>0.6</v>
      </c>
      <c r="K1587" s="3">
        <f t="shared" si="342"/>
        <v>1172</v>
      </c>
      <c r="L1587" s="97" t="str">
        <f>IF(TRIM('Ek.3-A'!F1587)&lt;&gt;"","var","yok")</f>
        <v>yok</v>
      </c>
      <c r="M1587" s="5" t="str">
        <f>IF('Ek.3-A'!F1587="", "", IF(VLOOKUP('Ek.3-A'!F1587, Veriler!D:E, 2, 0)=0, "", VLOOKUP('Ek.3-A'!F1587, Veriler!D:E, 2, 0)))</f>
        <v/>
      </c>
      <c r="N1587" s="5" t="str">
        <f>IF('Ek.3-A'!P1587="", "", 'Ek.3-A'!P1587)</f>
        <v/>
      </c>
      <c r="O1587" s="142">
        <f>'Ek.3-A'!S1587</f>
        <v>0</v>
      </c>
      <c r="P1587" s="143" t="str">
        <f>'Ek.3-A'!L1587</f>
        <v/>
      </c>
      <c r="Q1587" s="24" t="str">
        <f>'Ek.3-A'!M1587</f>
        <v/>
      </c>
      <c r="R1587" s="24">
        <f t="shared" si="339"/>
        <v>0</v>
      </c>
      <c r="S1587" s="141" t="str">
        <f t="shared" si="340"/>
        <v>H</v>
      </c>
      <c r="T1587" s="24">
        <f>IF(S1587="E",SUM($R$5:R1587),0)</f>
        <v>0</v>
      </c>
      <c r="U1587" s="143">
        <f t="shared" si="341"/>
        <v>0</v>
      </c>
    </row>
    <row r="1588" spans="1:41" x14ac:dyDescent="0.25">
      <c r="A1588" s="6">
        <v>16.88</v>
      </c>
      <c r="B1588" s="31" t="s">
        <v>90</v>
      </c>
      <c r="D1588" s="87">
        <v>292800902012</v>
      </c>
      <c r="E1588" s="3">
        <v>0.6</v>
      </c>
      <c r="K1588" s="3">
        <f t="shared" si="342"/>
        <v>1173</v>
      </c>
      <c r="L1588" s="97" t="str">
        <f>IF(TRIM('Ek.3-A'!F1588)&lt;&gt;"","var","yok")</f>
        <v>yok</v>
      </c>
      <c r="M1588" s="5" t="str">
        <f>IF('Ek.3-A'!F1588="", "", IF(VLOOKUP('Ek.3-A'!F1588, Veriler!D:E, 2, 0)=0, "", VLOOKUP('Ek.3-A'!F1588, Veriler!D:E, 2, 0)))</f>
        <v/>
      </c>
      <c r="N1588" s="5" t="str">
        <f>IF('Ek.3-A'!P1588="", "", 'Ek.3-A'!P1588)</f>
        <v/>
      </c>
      <c r="O1588" s="142">
        <f>'Ek.3-A'!S1588</f>
        <v>0</v>
      </c>
      <c r="P1588" s="143" t="str">
        <f>'Ek.3-A'!L1588</f>
        <v/>
      </c>
      <c r="Q1588" s="24" t="str">
        <f>'Ek.3-A'!M1588</f>
        <v/>
      </c>
      <c r="R1588" s="24">
        <f t="shared" si="339"/>
        <v>0</v>
      </c>
      <c r="S1588" s="141" t="str">
        <f t="shared" si="340"/>
        <v>H</v>
      </c>
      <c r="T1588" s="24">
        <f>IF(S1588="E",SUM($R$5:R1588),0)</f>
        <v>0</v>
      </c>
      <c r="U1588" s="143">
        <f t="shared" si="341"/>
        <v>0</v>
      </c>
    </row>
    <row r="1589" spans="1:41" x14ac:dyDescent="0.25">
      <c r="A1589" s="6">
        <v>16.89</v>
      </c>
      <c r="B1589" s="31" t="s">
        <v>90</v>
      </c>
      <c r="D1589" s="89">
        <v>290290009100</v>
      </c>
      <c r="E1589" s="3">
        <v>0.6</v>
      </c>
      <c r="K1589" s="3">
        <f t="shared" si="342"/>
        <v>1174</v>
      </c>
      <c r="L1589" s="97" t="str">
        <f>IF(TRIM('Ek.3-A'!F1589)&lt;&gt;"","var","yok")</f>
        <v>yok</v>
      </c>
      <c r="M1589" s="5" t="str">
        <f>IF('Ek.3-A'!F1589="", "", IF(VLOOKUP('Ek.3-A'!F1589, Veriler!D:E, 2, 0)=0, "", VLOOKUP('Ek.3-A'!F1589, Veriler!D:E, 2, 0)))</f>
        <v/>
      </c>
      <c r="N1589" s="5" t="str">
        <f>IF('Ek.3-A'!P1589="", "", 'Ek.3-A'!P1589)</f>
        <v/>
      </c>
      <c r="O1589" s="142">
        <f>'Ek.3-A'!S1589</f>
        <v>0</v>
      </c>
      <c r="P1589" s="143" t="str">
        <f>'Ek.3-A'!L1589</f>
        <v/>
      </c>
      <c r="Q1589" s="24" t="str">
        <f>'Ek.3-A'!M1589</f>
        <v/>
      </c>
      <c r="R1589" s="24">
        <f t="shared" si="339"/>
        <v>0</v>
      </c>
      <c r="S1589" s="141" t="str">
        <f t="shared" si="340"/>
        <v>H</v>
      </c>
      <c r="T1589" s="24">
        <f>IF(S1589="E",SUM($R$5:R1589),0)</f>
        <v>0</v>
      </c>
      <c r="U1589" s="143">
        <f t="shared" si="341"/>
        <v>0</v>
      </c>
    </row>
    <row r="1590" spans="1:41" x14ac:dyDescent="0.25">
      <c r="A1590" s="6">
        <v>16.899999999999999</v>
      </c>
      <c r="B1590" s="31" t="s">
        <v>90</v>
      </c>
      <c r="D1590" s="87">
        <v>290629009011</v>
      </c>
      <c r="E1590" s="3">
        <v>0.6</v>
      </c>
      <c r="K1590" s="3">
        <f t="shared" si="342"/>
        <v>1175</v>
      </c>
      <c r="L1590" s="97" t="str">
        <f>IF(TRIM('Ek.3-A'!F1590)&lt;&gt;"","var","yok")</f>
        <v>yok</v>
      </c>
      <c r="M1590" s="5" t="str">
        <f>IF('Ek.3-A'!F1590="", "", IF(VLOOKUP('Ek.3-A'!F1590, Veriler!D:E, 2, 0)=0, "", VLOOKUP('Ek.3-A'!F1590, Veriler!D:E, 2, 0)))</f>
        <v/>
      </c>
      <c r="N1590" s="5" t="str">
        <f>IF('Ek.3-A'!P1590="", "", 'Ek.3-A'!P1590)</f>
        <v/>
      </c>
      <c r="O1590" s="142">
        <f>'Ek.3-A'!S1590</f>
        <v>0</v>
      </c>
      <c r="P1590" s="143" t="str">
        <f>'Ek.3-A'!L1590</f>
        <v/>
      </c>
      <c r="Q1590" s="24" t="str">
        <f>'Ek.3-A'!M1590</f>
        <v/>
      </c>
      <c r="R1590" s="24">
        <f t="shared" si="339"/>
        <v>0</v>
      </c>
      <c r="S1590" s="141" t="str">
        <f t="shared" si="340"/>
        <v>H</v>
      </c>
      <c r="T1590" s="24">
        <f>IF(S1590="E",SUM($R$5:R1590),0)</f>
        <v>0</v>
      </c>
      <c r="U1590" s="143">
        <f t="shared" si="341"/>
        <v>0</v>
      </c>
    </row>
    <row r="1591" spans="1:41" x14ac:dyDescent="0.25">
      <c r="A1591" s="6">
        <v>16.91</v>
      </c>
      <c r="B1591" s="31" t="s">
        <v>90</v>
      </c>
      <c r="D1591" s="89">
        <v>290342000000</v>
      </c>
      <c r="E1591" s="3">
        <v>0.6</v>
      </c>
      <c r="K1591" s="3">
        <f t="shared" si="342"/>
        <v>1176</v>
      </c>
      <c r="L1591" s="97" t="str">
        <f>IF(TRIM('Ek.3-A'!F1591)&lt;&gt;"","var","yok")</f>
        <v>yok</v>
      </c>
      <c r="M1591" s="5" t="str">
        <f>IF('Ek.3-A'!F1591="", "", IF(VLOOKUP('Ek.3-A'!F1591, Veriler!D:E, 2, 0)=0, "", VLOOKUP('Ek.3-A'!F1591, Veriler!D:E, 2, 0)))</f>
        <v/>
      </c>
      <c r="N1591" s="5" t="str">
        <f>IF('Ek.3-A'!P1591="", "", 'Ek.3-A'!P1591)</f>
        <v/>
      </c>
      <c r="O1591" s="142">
        <f>'Ek.3-A'!S1591</f>
        <v>0</v>
      </c>
      <c r="P1591" s="143" t="str">
        <f>'Ek.3-A'!L1591</f>
        <v/>
      </c>
      <c r="Q1591" s="24" t="str">
        <f>'Ek.3-A'!M1591</f>
        <v/>
      </c>
      <c r="R1591" s="24">
        <f t="shared" si="339"/>
        <v>0</v>
      </c>
      <c r="S1591" s="141" t="str">
        <f t="shared" si="340"/>
        <v>H</v>
      </c>
      <c r="T1591" s="24">
        <f>IF(S1591="E",SUM($R$5:R1591),0)</f>
        <v>0</v>
      </c>
      <c r="U1591" s="143">
        <f t="shared" si="341"/>
        <v>0</v>
      </c>
    </row>
    <row r="1592" spans="1:41" x14ac:dyDescent="0.25">
      <c r="A1592" s="6">
        <v>16.920000000000002</v>
      </c>
      <c r="B1592" s="31" t="s">
        <v>90</v>
      </c>
      <c r="D1592" s="87">
        <v>841410811000</v>
      </c>
      <c r="E1592" s="3">
        <v>0.6</v>
      </c>
      <c r="T1592" s="24"/>
      <c r="U1592" s="25"/>
      <c r="AO1592" s="140">
        <f>'Ek.3-A'!L1592</f>
        <v>0</v>
      </c>
    </row>
    <row r="1593" spans="1:41" x14ac:dyDescent="0.25">
      <c r="A1593" s="6">
        <v>16.93</v>
      </c>
      <c r="B1593" s="31" t="s">
        <v>90</v>
      </c>
      <c r="D1593" s="89">
        <v>841410819000</v>
      </c>
      <c r="E1593" s="3">
        <v>0.6</v>
      </c>
      <c r="T1593" s="24"/>
      <c r="U1593" s="25"/>
    </row>
    <row r="1594" spans="1:41" x14ac:dyDescent="0.25">
      <c r="A1594" s="6">
        <v>16.940000000000001</v>
      </c>
      <c r="B1594" s="31" t="s">
        <v>90</v>
      </c>
      <c r="D1594" s="87">
        <v>290381000019</v>
      </c>
      <c r="E1594" s="3">
        <v>0.6</v>
      </c>
      <c r="T1594" s="24"/>
      <c r="U1594" s="25"/>
    </row>
    <row r="1595" spans="1:41" x14ac:dyDescent="0.25">
      <c r="A1595" s="6">
        <v>16.95</v>
      </c>
      <c r="B1595" s="31" t="s">
        <v>90</v>
      </c>
      <c r="D1595" s="89">
        <v>701190000000</v>
      </c>
      <c r="E1595" s="3">
        <v>0.6</v>
      </c>
      <c r="T1595" s="24"/>
      <c r="U1595" s="25"/>
    </row>
    <row r="1596" spans="1:41" x14ac:dyDescent="0.25">
      <c r="A1596" s="6">
        <v>16.96</v>
      </c>
      <c r="B1596" s="31" t="s">
        <v>90</v>
      </c>
      <c r="D1596" s="87">
        <v>271019460029</v>
      </c>
      <c r="E1596" s="3">
        <v>0.6</v>
      </c>
      <c r="T1596" s="24"/>
      <c r="U1596" s="25"/>
    </row>
    <row r="1597" spans="1:41" x14ac:dyDescent="0.25">
      <c r="A1597" s="6">
        <v>16.97</v>
      </c>
      <c r="B1597" s="31" t="s">
        <v>90</v>
      </c>
      <c r="D1597" s="89">
        <v>271019430029</v>
      </c>
      <c r="E1597" s="3">
        <v>0.6</v>
      </c>
      <c r="T1597" s="24"/>
      <c r="U1597" s="25"/>
    </row>
    <row r="1598" spans="1:41" x14ac:dyDescent="0.25">
      <c r="A1598" s="6">
        <v>16.98</v>
      </c>
      <c r="B1598" s="31" t="s">
        <v>90</v>
      </c>
      <c r="D1598" s="87">
        <v>271019470019</v>
      </c>
      <c r="E1598" s="3">
        <v>0.6</v>
      </c>
      <c r="T1598" s="24"/>
      <c r="U1598" s="25"/>
    </row>
    <row r="1599" spans="1:41" x14ac:dyDescent="0.25">
      <c r="A1599" s="6">
        <v>16.989999999999998</v>
      </c>
      <c r="B1599" s="31" t="s">
        <v>90</v>
      </c>
      <c r="D1599" s="89">
        <v>722699300019</v>
      </c>
      <c r="E1599" s="3">
        <v>0.6</v>
      </c>
      <c r="T1599" s="24"/>
      <c r="U1599" s="25"/>
    </row>
    <row r="1600" spans="1:41" x14ac:dyDescent="0.25">
      <c r="A1600" s="6">
        <v>17</v>
      </c>
      <c r="B1600" s="31" t="s">
        <v>90</v>
      </c>
      <c r="D1600" s="87">
        <v>722699300011</v>
      </c>
      <c r="E1600" s="3">
        <v>0.6</v>
      </c>
      <c r="T1600" s="24"/>
      <c r="U1600" s="25"/>
    </row>
    <row r="1601" spans="1:21" x14ac:dyDescent="0.25">
      <c r="A1601" s="6">
        <v>17.010000000000002</v>
      </c>
      <c r="B1601" s="31" t="s">
        <v>90</v>
      </c>
      <c r="D1601" s="89">
        <v>722592000090</v>
      </c>
      <c r="E1601" s="3">
        <v>0.6</v>
      </c>
      <c r="K1601" s="3">
        <f>K1591+1</f>
        <v>1177</v>
      </c>
      <c r="L1601" s="97" t="str">
        <f>IF(TRIM('Ek.3-A'!F1601)&lt;&gt;"","var","yok")</f>
        <v>yok</v>
      </c>
      <c r="M1601" s="5" t="str">
        <f>IF('Ek.3-A'!F1601="", "", IF(VLOOKUP('Ek.3-A'!F1601, Veriler!D:E, 2, 0)=0, "", VLOOKUP('Ek.3-A'!F1601, Veriler!D:E, 2, 0)))</f>
        <v/>
      </c>
      <c r="N1601" s="5" t="str">
        <f>IF('Ek.3-A'!P1601="", "", 'Ek.3-A'!P1601)</f>
        <v/>
      </c>
      <c r="O1601" s="142">
        <f>'Ek.3-A'!S1601</f>
        <v>0</v>
      </c>
      <c r="P1601" s="143" t="str">
        <f>'Ek.3-A'!L1601</f>
        <v/>
      </c>
      <c r="Q1601" s="24" t="str">
        <f>'Ek.3-A'!M1601</f>
        <v/>
      </c>
      <c r="R1601" s="24">
        <f t="shared" ref="R1601:R1614" si="343">IF(L1601="var",0,IF(Q1601&lt;=0.005,Q1601,0))</f>
        <v>0</v>
      </c>
      <c r="S1601" s="141" t="str">
        <f t="shared" ref="S1601:S1614" si="344">IF(Q1601&lt;=0.005,"E","H")</f>
        <v>H</v>
      </c>
      <c r="T1601" s="24">
        <f>IF(S1601="E",SUM($R$5:R1601),0)</f>
        <v>0</v>
      </c>
      <c r="U1601" s="143">
        <f t="shared" ref="U1601:U1614" si="345">IF(T1601&lt;=0.1, O1601, IF(R1601&gt;$G$2, R1601*O1601, $G$2*O1601))</f>
        <v>0</v>
      </c>
    </row>
    <row r="1602" spans="1:21" x14ac:dyDescent="0.25">
      <c r="A1602" s="6">
        <v>17.02</v>
      </c>
      <c r="B1602" s="31" t="s">
        <v>90</v>
      </c>
      <c r="D1602" s="87">
        <v>722830410000</v>
      </c>
      <c r="E1602" s="3">
        <v>0.6</v>
      </c>
      <c r="K1602" s="3">
        <f t="shared" ref="K1602:K1614" si="346">K1601+1</f>
        <v>1178</v>
      </c>
      <c r="L1602" s="97" t="str">
        <f>IF(TRIM('Ek.3-A'!F1602)&lt;&gt;"","var","yok")</f>
        <v>yok</v>
      </c>
      <c r="M1602" s="5" t="str">
        <f>IF('Ek.3-A'!F1602="", "", IF(VLOOKUP('Ek.3-A'!F1602, Veriler!D:E, 2, 0)=0, "", VLOOKUP('Ek.3-A'!F1602, Veriler!D:E, 2, 0)))</f>
        <v/>
      </c>
      <c r="N1602" s="5" t="str">
        <f>IF('Ek.3-A'!P1602="", "", 'Ek.3-A'!P1602)</f>
        <v/>
      </c>
      <c r="O1602" s="142">
        <f>'Ek.3-A'!S1602</f>
        <v>0</v>
      </c>
      <c r="P1602" s="143" t="str">
        <f>'Ek.3-A'!L1602</f>
        <v/>
      </c>
      <c r="Q1602" s="24" t="str">
        <f>'Ek.3-A'!M1602</f>
        <v/>
      </c>
      <c r="R1602" s="24">
        <f t="shared" si="343"/>
        <v>0</v>
      </c>
      <c r="S1602" s="141" t="str">
        <f t="shared" si="344"/>
        <v>H</v>
      </c>
      <c r="T1602" s="24">
        <f>IF(S1602="E",SUM($R$5:R1602),0)</f>
        <v>0</v>
      </c>
      <c r="U1602" s="143">
        <f t="shared" si="345"/>
        <v>0</v>
      </c>
    </row>
    <row r="1603" spans="1:21" x14ac:dyDescent="0.25">
      <c r="A1603" s="6">
        <v>17.03</v>
      </c>
      <c r="B1603" s="31" t="s">
        <v>90</v>
      </c>
      <c r="D1603" s="89">
        <v>722860800019</v>
      </c>
      <c r="E1603" s="3">
        <v>0.6</v>
      </c>
      <c r="K1603" s="3">
        <f t="shared" si="346"/>
        <v>1179</v>
      </c>
      <c r="L1603" s="97" t="str">
        <f>IF(TRIM('Ek.3-A'!F1603)&lt;&gt;"","var","yok")</f>
        <v>yok</v>
      </c>
      <c r="M1603" s="5" t="str">
        <f>IF('Ek.3-A'!F1603="", "", IF(VLOOKUP('Ek.3-A'!F1603, Veriler!D:E, 2, 0)=0, "", VLOOKUP('Ek.3-A'!F1603, Veriler!D:E, 2, 0)))</f>
        <v/>
      </c>
      <c r="N1603" s="5" t="str">
        <f>IF('Ek.3-A'!P1603="", "", 'Ek.3-A'!P1603)</f>
        <v/>
      </c>
      <c r="O1603" s="142">
        <f>'Ek.3-A'!S1603</f>
        <v>0</v>
      </c>
      <c r="P1603" s="143" t="str">
        <f>'Ek.3-A'!L1603</f>
        <v/>
      </c>
      <c r="Q1603" s="24" t="str">
        <f>'Ek.3-A'!M1603</f>
        <v/>
      </c>
      <c r="R1603" s="24">
        <f t="shared" si="343"/>
        <v>0</v>
      </c>
      <c r="S1603" s="141" t="str">
        <f t="shared" si="344"/>
        <v>H</v>
      </c>
      <c r="T1603" s="24">
        <f>IF(S1603="E",SUM($R$5:R1603),0)</f>
        <v>0</v>
      </c>
      <c r="U1603" s="143">
        <f t="shared" si="345"/>
        <v>0</v>
      </c>
    </row>
    <row r="1604" spans="1:21" x14ac:dyDescent="0.25">
      <c r="A1604" s="6">
        <v>17.04</v>
      </c>
      <c r="B1604" s="31" t="s">
        <v>90</v>
      </c>
      <c r="D1604" s="87">
        <v>722860800011</v>
      </c>
      <c r="E1604" s="3">
        <v>0.6</v>
      </c>
      <c r="K1604" s="3">
        <f t="shared" si="346"/>
        <v>1180</v>
      </c>
      <c r="L1604" s="97" t="str">
        <f>IF(TRIM('Ek.3-A'!F1604)&lt;&gt;"","var","yok")</f>
        <v>yok</v>
      </c>
      <c r="M1604" s="5" t="str">
        <f>IF('Ek.3-A'!F1604="", "", IF(VLOOKUP('Ek.3-A'!F1604, Veriler!D:E, 2, 0)=0, "", VLOOKUP('Ek.3-A'!F1604, Veriler!D:E, 2, 0)))</f>
        <v/>
      </c>
      <c r="N1604" s="5" t="str">
        <f>IF('Ek.3-A'!P1604="", "", 'Ek.3-A'!P1604)</f>
        <v/>
      </c>
      <c r="O1604" s="142">
        <f>'Ek.3-A'!S1604</f>
        <v>0</v>
      </c>
      <c r="P1604" s="143" t="str">
        <f>'Ek.3-A'!L1604</f>
        <v/>
      </c>
      <c r="Q1604" s="24" t="str">
        <f>'Ek.3-A'!M1604</f>
        <v/>
      </c>
      <c r="R1604" s="24">
        <f t="shared" si="343"/>
        <v>0</v>
      </c>
      <c r="S1604" s="141" t="str">
        <f t="shared" si="344"/>
        <v>H</v>
      </c>
      <c r="T1604" s="24">
        <f>IF(S1604="E",SUM($R$5:R1604),0)</f>
        <v>0</v>
      </c>
      <c r="U1604" s="143">
        <f t="shared" si="345"/>
        <v>0</v>
      </c>
    </row>
    <row r="1605" spans="1:21" x14ac:dyDescent="0.25">
      <c r="A1605" s="6">
        <v>17.05</v>
      </c>
      <c r="B1605" s="31" t="s">
        <v>90</v>
      </c>
      <c r="D1605" s="89">
        <v>722830490000</v>
      </c>
      <c r="E1605" s="3">
        <v>0.6</v>
      </c>
      <c r="K1605" s="3">
        <f t="shared" si="346"/>
        <v>1181</v>
      </c>
      <c r="L1605" s="97" t="str">
        <f>IF(TRIM('Ek.3-A'!F1605)&lt;&gt;"","var","yok")</f>
        <v>yok</v>
      </c>
      <c r="M1605" s="5" t="str">
        <f>IF('Ek.3-A'!F1605="", "", IF(VLOOKUP('Ek.3-A'!F1605, Veriler!D:E, 2, 0)=0, "", VLOOKUP('Ek.3-A'!F1605, Veriler!D:E, 2, 0)))</f>
        <v/>
      </c>
      <c r="N1605" s="5" t="str">
        <f>IF('Ek.3-A'!P1605="", "", 'Ek.3-A'!P1605)</f>
        <v/>
      </c>
      <c r="O1605" s="142">
        <f>'Ek.3-A'!S1605</f>
        <v>0</v>
      </c>
      <c r="P1605" s="143" t="str">
        <f>'Ek.3-A'!L1605</f>
        <v/>
      </c>
      <c r="Q1605" s="24" t="str">
        <f>'Ek.3-A'!M1605</f>
        <v/>
      </c>
      <c r="R1605" s="24">
        <f t="shared" si="343"/>
        <v>0</v>
      </c>
      <c r="S1605" s="141" t="str">
        <f t="shared" si="344"/>
        <v>H</v>
      </c>
      <c r="T1605" s="24">
        <f>IF(S1605="E",SUM($R$5:R1605),0)</f>
        <v>0</v>
      </c>
      <c r="U1605" s="143">
        <f t="shared" si="345"/>
        <v>0</v>
      </c>
    </row>
    <row r="1606" spans="1:21" x14ac:dyDescent="0.25">
      <c r="A1606" s="6">
        <v>17.059999999999999</v>
      </c>
      <c r="B1606" s="31" t="s">
        <v>90</v>
      </c>
      <c r="D1606" s="87">
        <v>722850400000</v>
      </c>
      <c r="E1606" s="3">
        <v>0.6</v>
      </c>
      <c r="K1606" s="3">
        <f t="shared" si="346"/>
        <v>1182</v>
      </c>
      <c r="L1606" s="97" t="str">
        <f>IF(TRIM('Ek.3-A'!F1606)&lt;&gt;"","var","yok")</f>
        <v>yok</v>
      </c>
      <c r="M1606" s="5" t="str">
        <f>IF('Ek.3-A'!F1606="", "", IF(VLOOKUP('Ek.3-A'!F1606, Veriler!D:E, 2, 0)=0, "", VLOOKUP('Ek.3-A'!F1606, Veriler!D:E, 2, 0)))</f>
        <v/>
      </c>
      <c r="N1606" s="5" t="str">
        <f>IF('Ek.3-A'!P1606="", "", 'Ek.3-A'!P1606)</f>
        <v/>
      </c>
      <c r="O1606" s="142">
        <f>'Ek.3-A'!S1606</f>
        <v>0</v>
      </c>
      <c r="P1606" s="143" t="str">
        <f>'Ek.3-A'!L1606</f>
        <v/>
      </c>
      <c r="Q1606" s="24" t="str">
        <f>'Ek.3-A'!M1606</f>
        <v/>
      </c>
      <c r="R1606" s="24">
        <f t="shared" si="343"/>
        <v>0</v>
      </c>
      <c r="S1606" s="141" t="str">
        <f t="shared" si="344"/>
        <v>H</v>
      </c>
      <c r="T1606" s="24">
        <f>IF(S1606="E",SUM($R$5:R1606),0)</f>
        <v>0</v>
      </c>
      <c r="U1606" s="143">
        <f t="shared" si="345"/>
        <v>0</v>
      </c>
    </row>
    <row r="1607" spans="1:21" x14ac:dyDescent="0.25">
      <c r="A1607" s="6">
        <v>17.07</v>
      </c>
      <c r="B1607" s="31" t="s">
        <v>90</v>
      </c>
      <c r="D1607" s="89">
        <v>722870900019</v>
      </c>
      <c r="E1607" s="3">
        <v>0.6</v>
      </c>
      <c r="K1607" s="3">
        <f t="shared" si="346"/>
        <v>1183</v>
      </c>
      <c r="L1607" s="97" t="str">
        <f>IF(TRIM('Ek.3-A'!F1607)&lt;&gt;"","var","yok")</f>
        <v>yok</v>
      </c>
      <c r="M1607" s="5" t="str">
        <f>IF('Ek.3-A'!F1607="", "", IF(VLOOKUP('Ek.3-A'!F1607, Veriler!D:E, 2, 0)=0, "", VLOOKUP('Ek.3-A'!F1607, Veriler!D:E, 2, 0)))</f>
        <v/>
      </c>
      <c r="N1607" s="5" t="str">
        <f>IF('Ek.3-A'!P1607="", "", 'Ek.3-A'!P1607)</f>
        <v/>
      </c>
      <c r="O1607" s="142">
        <f>'Ek.3-A'!S1607</f>
        <v>0</v>
      </c>
      <c r="P1607" s="143" t="str">
        <f>'Ek.3-A'!L1607</f>
        <v/>
      </c>
      <c r="Q1607" s="24" t="str">
        <f>'Ek.3-A'!M1607</f>
        <v/>
      </c>
      <c r="R1607" s="24">
        <f t="shared" si="343"/>
        <v>0</v>
      </c>
      <c r="S1607" s="141" t="str">
        <f t="shared" si="344"/>
        <v>H</v>
      </c>
      <c r="T1607" s="24">
        <f>IF(S1607="E",SUM($R$5:R1607),0)</f>
        <v>0</v>
      </c>
      <c r="U1607" s="143">
        <f t="shared" si="345"/>
        <v>0</v>
      </c>
    </row>
    <row r="1608" spans="1:21" x14ac:dyDescent="0.25">
      <c r="A1608" s="6">
        <v>17.079999999999998</v>
      </c>
      <c r="B1608" s="31" t="s">
        <v>90</v>
      </c>
      <c r="D1608" s="87">
        <v>722699700011</v>
      </c>
      <c r="E1608" s="3">
        <v>0.6</v>
      </c>
      <c r="K1608" s="3">
        <f t="shared" si="346"/>
        <v>1184</v>
      </c>
      <c r="L1608" s="97" t="str">
        <f>IF(TRIM('Ek.3-A'!F1608)&lt;&gt;"","var","yok")</f>
        <v>yok</v>
      </c>
      <c r="M1608" s="5" t="str">
        <f>IF('Ek.3-A'!F1608="", "", IF(VLOOKUP('Ek.3-A'!F1608, Veriler!D:E, 2, 0)=0, "", VLOOKUP('Ek.3-A'!F1608, Veriler!D:E, 2, 0)))</f>
        <v/>
      </c>
      <c r="N1608" s="5" t="str">
        <f>IF('Ek.3-A'!P1608="", "", 'Ek.3-A'!P1608)</f>
        <v/>
      </c>
      <c r="O1608" s="142">
        <f>'Ek.3-A'!S1608</f>
        <v>0</v>
      </c>
      <c r="P1608" s="143" t="str">
        <f>'Ek.3-A'!L1608</f>
        <v/>
      </c>
      <c r="Q1608" s="24" t="str">
        <f>'Ek.3-A'!M1608</f>
        <v/>
      </c>
      <c r="R1608" s="24">
        <f t="shared" si="343"/>
        <v>0</v>
      </c>
      <c r="S1608" s="141" t="str">
        <f t="shared" si="344"/>
        <v>H</v>
      </c>
      <c r="T1608" s="24">
        <f>IF(S1608="E",SUM($R$5:R1608),0)</f>
        <v>0</v>
      </c>
      <c r="U1608" s="143">
        <f t="shared" si="345"/>
        <v>0</v>
      </c>
    </row>
    <row r="1609" spans="1:21" x14ac:dyDescent="0.25">
      <c r="A1609" s="6">
        <v>17.09</v>
      </c>
      <c r="B1609" s="31" t="s">
        <v>90</v>
      </c>
      <c r="D1609" s="89">
        <v>722699700019</v>
      </c>
      <c r="E1609" s="3">
        <v>0.6</v>
      </c>
      <c r="K1609" s="3">
        <f t="shared" si="346"/>
        <v>1185</v>
      </c>
      <c r="L1609" s="97" t="str">
        <f>IF(TRIM('Ek.3-A'!F1609)&lt;&gt;"","var","yok")</f>
        <v>yok</v>
      </c>
      <c r="M1609" s="5" t="str">
        <f>IF('Ek.3-A'!F1609="", "", IF(VLOOKUP('Ek.3-A'!F1609, Veriler!D:E, 2, 0)=0, "", VLOOKUP('Ek.3-A'!F1609, Veriler!D:E, 2, 0)))</f>
        <v/>
      </c>
      <c r="N1609" s="5" t="str">
        <f>IF('Ek.3-A'!P1609="", "", 'Ek.3-A'!P1609)</f>
        <v/>
      </c>
      <c r="O1609" s="142">
        <f>'Ek.3-A'!S1609</f>
        <v>0</v>
      </c>
      <c r="P1609" s="143" t="str">
        <f>'Ek.3-A'!L1609</f>
        <v/>
      </c>
      <c r="Q1609" s="24" t="str">
        <f>'Ek.3-A'!M1609</f>
        <v/>
      </c>
      <c r="R1609" s="24">
        <f t="shared" si="343"/>
        <v>0</v>
      </c>
      <c r="S1609" s="141" t="str">
        <f t="shared" si="344"/>
        <v>H</v>
      </c>
      <c r="T1609" s="24">
        <f>IF(S1609="E",SUM($R$5:R1609),0)</f>
        <v>0</v>
      </c>
      <c r="U1609" s="143">
        <f t="shared" si="345"/>
        <v>0</v>
      </c>
    </row>
    <row r="1610" spans="1:21" x14ac:dyDescent="0.25">
      <c r="A1610" s="6">
        <v>17.100000000000001</v>
      </c>
      <c r="B1610" s="31" t="s">
        <v>90</v>
      </c>
      <c r="D1610" s="87">
        <v>722599000090</v>
      </c>
      <c r="E1610" s="3">
        <v>0.6</v>
      </c>
      <c r="K1610" s="3">
        <f t="shared" si="346"/>
        <v>1186</v>
      </c>
      <c r="L1610" s="97" t="str">
        <f>IF(TRIM('Ek.3-A'!F1610)&lt;&gt;"","var","yok")</f>
        <v>yok</v>
      </c>
      <c r="M1610" s="5" t="str">
        <f>IF('Ek.3-A'!F1610="", "", IF(VLOOKUP('Ek.3-A'!F1610, Veriler!D:E, 2, 0)=0, "", VLOOKUP('Ek.3-A'!F1610, Veriler!D:E, 2, 0)))</f>
        <v/>
      </c>
      <c r="N1610" s="5" t="str">
        <f>IF('Ek.3-A'!P1610="", "", 'Ek.3-A'!P1610)</f>
        <v/>
      </c>
      <c r="O1610" s="142">
        <f>'Ek.3-A'!S1610</f>
        <v>0</v>
      </c>
      <c r="P1610" s="143" t="str">
        <f>'Ek.3-A'!L1610</f>
        <v/>
      </c>
      <c r="Q1610" s="24" t="str">
        <f>'Ek.3-A'!M1610</f>
        <v/>
      </c>
      <c r="R1610" s="24">
        <f t="shared" si="343"/>
        <v>0</v>
      </c>
      <c r="S1610" s="141" t="str">
        <f t="shared" si="344"/>
        <v>H</v>
      </c>
      <c r="T1610" s="24">
        <f>IF(S1610="E",SUM($R$5:R1610),0)</f>
        <v>0</v>
      </c>
      <c r="U1610" s="143">
        <f t="shared" si="345"/>
        <v>0</v>
      </c>
    </row>
    <row r="1611" spans="1:21" x14ac:dyDescent="0.25">
      <c r="A1611" s="6">
        <v>17.11</v>
      </c>
      <c r="B1611" s="31" t="s">
        <v>90</v>
      </c>
      <c r="D1611" s="89">
        <v>722540900000</v>
      </c>
      <c r="E1611" s="3">
        <v>0.6</v>
      </c>
      <c r="K1611" s="3">
        <f t="shared" si="346"/>
        <v>1187</v>
      </c>
      <c r="L1611" s="97" t="str">
        <f>IF(TRIM('Ek.3-A'!F1611)&lt;&gt;"","var","yok")</f>
        <v>yok</v>
      </c>
      <c r="M1611" s="5" t="str">
        <f>IF('Ek.3-A'!F1611="", "", IF(VLOOKUP('Ek.3-A'!F1611, Veriler!D:E, 2, 0)=0, "", VLOOKUP('Ek.3-A'!F1611, Veriler!D:E, 2, 0)))</f>
        <v/>
      </c>
      <c r="N1611" s="5" t="str">
        <f>IF('Ek.3-A'!P1611="", "", 'Ek.3-A'!P1611)</f>
        <v/>
      </c>
      <c r="O1611" s="142">
        <f>'Ek.3-A'!S1611</f>
        <v>0</v>
      </c>
      <c r="P1611" s="143" t="str">
        <f>'Ek.3-A'!L1611</f>
        <v/>
      </c>
      <c r="Q1611" s="24" t="str">
        <f>'Ek.3-A'!M1611</f>
        <v/>
      </c>
      <c r="R1611" s="24">
        <f t="shared" si="343"/>
        <v>0</v>
      </c>
      <c r="S1611" s="141" t="str">
        <f t="shared" si="344"/>
        <v>H</v>
      </c>
      <c r="T1611" s="24">
        <f>IF(S1611="E",SUM($R$5:R1611),0)</f>
        <v>0</v>
      </c>
      <c r="U1611" s="143">
        <f t="shared" si="345"/>
        <v>0</v>
      </c>
    </row>
    <row r="1612" spans="1:21" x14ac:dyDescent="0.25">
      <c r="A1612" s="6">
        <v>17.12</v>
      </c>
      <c r="B1612" s="31" t="s">
        <v>90</v>
      </c>
      <c r="D1612" s="87">
        <v>722550800011</v>
      </c>
      <c r="E1612" s="3">
        <v>0.6</v>
      </c>
      <c r="K1612" s="3">
        <f t="shared" si="346"/>
        <v>1188</v>
      </c>
      <c r="L1612" s="97" t="str">
        <f>IF(TRIM('Ek.3-A'!F1612)&lt;&gt;"","var","yok")</f>
        <v>yok</v>
      </c>
      <c r="M1612" s="5" t="str">
        <f>IF('Ek.3-A'!F1612="", "", IF(VLOOKUP('Ek.3-A'!F1612, Veriler!D:E, 2, 0)=0, "", VLOOKUP('Ek.3-A'!F1612, Veriler!D:E, 2, 0)))</f>
        <v/>
      </c>
      <c r="N1612" s="5" t="str">
        <f>IF('Ek.3-A'!P1612="", "", 'Ek.3-A'!P1612)</f>
        <v/>
      </c>
      <c r="O1612" s="142">
        <f>'Ek.3-A'!S1612</f>
        <v>0</v>
      </c>
      <c r="P1612" s="143" t="str">
        <f>'Ek.3-A'!L1612</f>
        <v/>
      </c>
      <c r="Q1612" s="24" t="str">
        <f>'Ek.3-A'!M1612</f>
        <v/>
      </c>
      <c r="R1612" s="24">
        <f t="shared" si="343"/>
        <v>0</v>
      </c>
      <c r="S1612" s="141" t="str">
        <f t="shared" si="344"/>
        <v>H</v>
      </c>
      <c r="T1612" s="24">
        <f>IF(S1612="E",SUM($R$5:R1612),0)</f>
        <v>0</v>
      </c>
      <c r="U1612" s="143">
        <f t="shared" si="345"/>
        <v>0</v>
      </c>
    </row>
    <row r="1613" spans="1:21" x14ac:dyDescent="0.25">
      <c r="A1613" s="6">
        <v>17.13</v>
      </c>
      <c r="B1613" s="31" t="s">
        <v>90</v>
      </c>
      <c r="D1613" s="89">
        <v>722699100019</v>
      </c>
      <c r="E1613" s="3">
        <v>0.6</v>
      </c>
      <c r="K1613" s="3">
        <f t="shared" si="346"/>
        <v>1189</v>
      </c>
      <c r="L1613" s="97" t="str">
        <f>IF(TRIM('Ek.3-A'!F1613)&lt;&gt;"","var","yok")</f>
        <v>yok</v>
      </c>
      <c r="M1613" s="5" t="str">
        <f>IF('Ek.3-A'!F1613="", "", IF(VLOOKUP('Ek.3-A'!F1613, Veriler!D:E, 2, 0)=0, "", VLOOKUP('Ek.3-A'!F1613, Veriler!D:E, 2, 0)))</f>
        <v/>
      </c>
      <c r="N1613" s="5" t="str">
        <f>IF('Ek.3-A'!P1613="", "", 'Ek.3-A'!P1613)</f>
        <v/>
      </c>
      <c r="O1613" s="142">
        <f>'Ek.3-A'!S1613</f>
        <v>0</v>
      </c>
      <c r="P1613" s="143" t="str">
        <f>'Ek.3-A'!L1613</f>
        <v/>
      </c>
      <c r="Q1613" s="24" t="str">
        <f>'Ek.3-A'!M1613</f>
        <v/>
      </c>
      <c r="R1613" s="24">
        <f t="shared" si="343"/>
        <v>0</v>
      </c>
      <c r="S1613" s="141" t="str">
        <f t="shared" si="344"/>
        <v>H</v>
      </c>
      <c r="T1613" s="24">
        <f>IF(S1613="E",SUM($R$5:R1613),0)</f>
        <v>0</v>
      </c>
      <c r="U1613" s="143">
        <f t="shared" si="345"/>
        <v>0</v>
      </c>
    </row>
    <row r="1614" spans="1:21" x14ac:dyDescent="0.25">
      <c r="A1614" s="6">
        <v>17.14</v>
      </c>
      <c r="B1614" s="31" t="s">
        <v>90</v>
      </c>
      <c r="D1614" s="87">
        <v>722591000090</v>
      </c>
      <c r="E1614" s="3">
        <v>0.6</v>
      </c>
      <c r="K1614" s="3">
        <f t="shared" si="346"/>
        <v>1190</v>
      </c>
      <c r="L1614" s="97" t="str">
        <f>IF(TRIM('Ek.3-A'!F1614)&lt;&gt;"","var","yok")</f>
        <v>yok</v>
      </c>
      <c r="M1614" s="5" t="str">
        <f>IF('Ek.3-A'!F1614="", "", IF(VLOOKUP('Ek.3-A'!F1614, Veriler!D:E, 2, 0)=0, "", VLOOKUP('Ek.3-A'!F1614, Veriler!D:E, 2, 0)))</f>
        <v/>
      </c>
      <c r="N1614" s="5" t="str">
        <f>IF('Ek.3-A'!P1614="", "", 'Ek.3-A'!P1614)</f>
        <v/>
      </c>
      <c r="O1614" s="142">
        <f>'Ek.3-A'!S1614</f>
        <v>0</v>
      </c>
      <c r="P1614" s="143" t="str">
        <f>'Ek.3-A'!L1614</f>
        <v/>
      </c>
      <c r="Q1614" s="24" t="str">
        <f>'Ek.3-A'!M1614</f>
        <v/>
      </c>
      <c r="R1614" s="24">
        <f t="shared" si="343"/>
        <v>0</v>
      </c>
      <c r="S1614" s="141" t="str">
        <f t="shared" si="344"/>
        <v>H</v>
      </c>
      <c r="T1614" s="24">
        <f>IF(S1614="E",SUM($R$5:R1614),0)</f>
        <v>0</v>
      </c>
      <c r="U1614" s="143">
        <f t="shared" si="345"/>
        <v>0</v>
      </c>
    </row>
    <row r="1615" spans="1:21" x14ac:dyDescent="0.25">
      <c r="A1615" s="6">
        <v>17.149999999999999</v>
      </c>
      <c r="B1615" s="31" t="s">
        <v>90</v>
      </c>
      <c r="D1615" s="89">
        <v>722591000010</v>
      </c>
      <c r="E1615" s="3">
        <v>0.6</v>
      </c>
      <c r="L1615" s="97"/>
      <c r="M1615" s="5"/>
      <c r="N1615" s="5"/>
      <c r="O1615" s="5"/>
      <c r="Q1615" s="23"/>
      <c r="T1615" s="24"/>
      <c r="U1615" s="25"/>
    </row>
    <row r="1616" spans="1:21" x14ac:dyDescent="0.25">
      <c r="A1616" s="6">
        <v>17.16</v>
      </c>
      <c r="B1616" s="31" t="s">
        <v>90</v>
      </c>
      <c r="D1616" s="87">
        <v>730451811000</v>
      </c>
      <c r="E1616" s="3">
        <v>0.6</v>
      </c>
      <c r="K1616" s="3">
        <f>K1614+1</f>
        <v>1191</v>
      </c>
      <c r="L1616" s="97" t="str">
        <f>IF(TRIM('Ek.3-A'!F1616)&lt;&gt;"","var","yok")</f>
        <v>yok</v>
      </c>
      <c r="M1616" s="5" t="str">
        <f>IF('Ek.3-A'!F1616="", "", IF(VLOOKUP('Ek.3-A'!F1616, Veriler!D:E, 2, 0)=0, "", VLOOKUP('Ek.3-A'!F1616, Veriler!D:E, 2, 0)))</f>
        <v/>
      </c>
      <c r="N1616" s="5" t="str">
        <f>IF('Ek.3-A'!P1616="", "", 'Ek.3-A'!P1616)</f>
        <v/>
      </c>
      <c r="O1616" s="142">
        <f>'Ek.3-A'!S1616</f>
        <v>0</v>
      </c>
      <c r="P1616" s="143" t="str">
        <f>'Ek.3-A'!L1616</f>
        <v/>
      </c>
      <c r="Q1616" s="24" t="str">
        <f>'Ek.3-A'!M1616</f>
        <v/>
      </c>
      <c r="R1616" s="24">
        <f t="shared" ref="R1616:R1629" si="347">IF(L1616="var",0,IF(Q1616&lt;=0.005,Q1616,0))</f>
        <v>0</v>
      </c>
      <c r="S1616" s="141" t="str">
        <f t="shared" ref="S1616:S1629" si="348">IF(Q1616&lt;=0.005,"E","H")</f>
        <v>H</v>
      </c>
      <c r="T1616" s="24">
        <f>IF(S1616="E",SUM($R$5:R1616),0)</f>
        <v>0</v>
      </c>
      <c r="U1616" s="143">
        <f t="shared" ref="U1616:U1629" si="349">IF(T1616&lt;=0.1, O1616, IF(R1616&gt;$G$2, R1616*O1616, $G$2*O1616))</f>
        <v>0</v>
      </c>
    </row>
    <row r="1617" spans="1:41" x14ac:dyDescent="0.25">
      <c r="A1617" s="6">
        <v>17.170000000000002</v>
      </c>
      <c r="B1617" s="31" t="s">
        <v>90</v>
      </c>
      <c r="D1617" s="89">
        <v>730451819000</v>
      </c>
      <c r="E1617" s="3">
        <v>0.6</v>
      </c>
      <c r="K1617" s="3">
        <f t="shared" ref="K1617:K1629" si="350">K1616+1</f>
        <v>1192</v>
      </c>
      <c r="L1617" s="97" t="str">
        <f>IF(TRIM('Ek.3-A'!F1617)&lt;&gt;"","var","yok")</f>
        <v>yok</v>
      </c>
      <c r="M1617" s="5" t="str">
        <f>IF('Ek.3-A'!F1617="", "", IF(VLOOKUP('Ek.3-A'!F1617, Veriler!D:E, 2, 0)=0, "", VLOOKUP('Ek.3-A'!F1617, Veriler!D:E, 2, 0)))</f>
        <v/>
      </c>
      <c r="N1617" s="5" t="str">
        <f>IF('Ek.3-A'!P1617="", "", 'Ek.3-A'!P1617)</f>
        <v/>
      </c>
      <c r="O1617" s="142">
        <f>'Ek.3-A'!S1617</f>
        <v>0</v>
      </c>
      <c r="P1617" s="143" t="str">
        <f>'Ek.3-A'!L1617</f>
        <v/>
      </c>
      <c r="Q1617" s="24" t="str">
        <f>'Ek.3-A'!M1617</f>
        <v/>
      </c>
      <c r="R1617" s="24">
        <f t="shared" si="347"/>
        <v>0</v>
      </c>
      <c r="S1617" s="141" t="str">
        <f t="shared" si="348"/>
        <v>H</v>
      </c>
      <c r="T1617" s="24">
        <f>IF(S1617="E",SUM($R$5:R1617),0)</f>
        <v>0</v>
      </c>
      <c r="U1617" s="143">
        <f t="shared" si="349"/>
        <v>0</v>
      </c>
    </row>
    <row r="1618" spans="1:41" x14ac:dyDescent="0.25">
      <c r="A1618" s="6">
        <v>17.18</v>
      </c>
      <c r="B1618" s="31" t="s">
        <v>90</v>
      </c>
      <c r="D1618" s="87">
        <v>730650809000</v>
      </c>
      <c r="E1618" s="3">
        <v>0.6</v>
      </c>
      <c r="K1618" s="3">
        <f t="shared" si="350"/>
        <v>1193</v>
      </c>
      <c r="L1618" s="97" t="str">
        <f>IF(TRIM('Ek.3-A'!F1618)&lt;&gt;"","var","yok")</f>
        <v>yok</v>
      </c>
      <c r="M1618" s="5" t="str">
        <f>IF('Ek.3-A'!F1618="", "", IF(VLOOKUP('Ek.3-A'!F1618, Veriler!D:E, 2, 0)=0, "", VLOOKUP('Ek.3-A'!F1618, Veriler!D:E, 2, 0)))</f>
        <v/>
      </c>
      <c r="N1618" s="5" t="str">
        <f>IF('Ek.3-A'!P1618="", "", 'Ek.3-A'!P1618)</f>
        <v/>
      </c>
      <c r="O1618" s="142">
        <f>'Ek.3-A'!S1618</f>
        <v>0</v>
      </c>
      <c r="P1618" s="143" t="str">
        <f>'Ek.3-A'!L1618</f>
        <v/>
      </c>
      <c r="Q1618" s="24" t="str">
        <f>'Ek.3-A'!M1618</f>
        <v/>
      </c>
      <c r="R1618" s="24">
        <f t="shared" si="347"/>
        <v>0</v>
      </c>
      <c r="S1618" s="141" t="str">
        <f t="shared" si="348"/>
        <v>H</v>
      </c>
      <c r="T1618" s="24">
        <f>IF(S1618="E",SUM($R$5:R1618),0)</f>
        <v>0</v>
      </c>
      <c r="U1618" s="143">
        <f t="shared" si="349"/>
        <v>0</v>
      </c>
    </row>
    <row r="1619" spans="1:41" x14ac:dyDescent="0.25">
      <c r="A1619" s="6">
        <v>17.190000000000001</v>
      </c>
      <c r="B1619" s="31" t="s">
        <v>90</v>
      </c>
      <c r="D1619" s="89">
        <v>730650801000</v>
      </c>
      <c r="E1619" s="3">
        <v>0.6</v>
      </c>
      <c r="K1619" s="3">
        <f t="shared" si="350"/>
        <v>1194</v>
      </c>
      <c r="L1619" s="97" t="str">
        <f>IF(TRIM('Ek.3-A'!F1619)&lt;&gt;"","var","yok")</f>
        <v>yok</v>
      </c>
      <c r="M1619" s="5" t="str">
        <f>IF('Ek.3-A'!F1619="", "", IF(VLOOKUP('Ek.3-A'!F1619, Veriler!D:E, 2, 0)=0, "", VLOOKUP('Ek.3-A'!F1619, Veriler!D:E, 2, 0)))</f>
        <v/>
      </c>
      <c r="N1619" s="5" t="str">
        <f>IF('Ek.3-A'!P1619="", "", 'Ek.3-A'!P1619)</f>
        <v/>
      </c>
      <c r="O1619" s="142">
        <f>'Ek.3-A'!S1619</f>
        <v>0</v>
      </c>
      <c r="P1619" s="143" t="str">
        <f>'Ek.3-A'!L1619</f>
        <v/>
      </c>
      <c r="Q1619" s="24" t="str">
        <f>'Ek.3-A'!M1619</f>
        <v/>
      </c>
      <c r="R1619" s="24">
        <f t="shared" si="347"/>
        <v>0</v>
      </c>
      <c r="S1619" s="141" t="str">
        <f t="shared" si="348"/>
        <v>H</v>
      </c>
      <c r="T1619" s="24">
        <f>IF(S1619="E",SUM($R$5:R1619),0)</f>
        <v>0</v>
      </c>
      <c r="U1619" s="143">
        <f t="shared" si="349"/>
        <v>0</v>
      </c>
    </row>
    <row r="1620" spans="1:41" x14ac:dyDescent="0.25">
      <c r="A1620" s="6">
        <v>17.2</v>
      </c>
      <c r="B1620" s="31" t="s">
        <v>90</v>
      </c>
      <c r="D1620" s="87">
        <v>722870100000</v>
      </c>
      <c r="E1620" s="3">
        <v>0.6</v>
      </c>
      <c r="K1620" s="3">
        <f t="shared" si="350"/>
        <v>1195</v>
      </c>
      <c r="L1620" s="97" t="str">
        <f>IF(TRIM('Ek.3-A'!F1620)&lt;&gt;"","var","yok")</f>
        <v>yok</v>
      </c>
      <c r="M1620" s="5" t="str">
        <f>IF('Ek.3-A'!F1620="", "", IF(VLOOKUP('Ek.3-A'!F1620, Veriler!D:E, 2, 0)=0, "", VLOOKUP('Ek.3-A'!F1620, Veriler!D:E, 2, 0)))</f>
        <v/>
      </c>
      <c r="N1620" s="5" t="str">
        <f>IF('Ek.3-A'!P1620="", "", 'Ek.3-A'!P1620)</f>
        <v/>
      </c>
      <c r="O1620" s="142">
        <f>'Ek.3-A'!S1620</f>
        <v>0</v>
      </c>
      <c r="P1620" s="143" t="str">
        <f>'Ek.3-A'!L1620</f>
        <v/>
      </c>
      <c r="Q1620" s="24" t="str">
        <f>'Ek.3-A'!M1620</f>
        <v/>
      </c>
      <c r="R1620" s="24">
        <f t="shared" si="347"/>
        <v>0</v>
      </c>
      <c r="S1620" s="141" t="str">
        <f t="shared" si="348"/>
        <v>H</v>
      </c>
      <c r="T1620" s="24">
        <f>IF(S1620="E",SUM($R$5:R1620),0)</f>
        <v>0</v>
      </c>
      <c r="U1620" s="143">
        <f t="shared" si="349"/>
        <v>0</v>
      </c>
    </row>
    <row r="1621" spans="1:41" x14ac:dyDescent="0.25">
      <c r="A1621" s="6">
        <v>17.21</v>
      </c>
      <c r="B1621" s="31" t="s">
        <v>90</v>
      </c>
      <c r="D1621" s="89">
        <v>722870900011</v>
      </c>
      <c r="E1621" s="3">
        <v>0.6</v>
      </c>
      <c r="K1621" s="3">
        <f t="shared" si="350"/>
        <v>1196</v>
      </c>
      <c r="L1621" s="97" t="str">
        <f>IF(TRIM('Ek.3-A'!F1621)&lt;&gt;"","var","yok")</f>
        <v>yok</v>
      </c>
      <c r="M1621" s="5" t="str">
        <f>IF('Ek.3-A'!F1621="", "", IF(VLOOKUP('Ek.3-A'!F1621, Veriler!D:E, 2, 0)=0, "", VLOOKUP('Ek.3-A'!F1621, Veriler!D:E, 2, 0)))</f>
        <v/>
      </c>
      <c r="N1621" s="5" t="str">
        <f>IF('Ek.3-A'!P1621="", "", 'Ek.3-A'!P1621)</f>
        <v/>
      </c>
      <c r="O1621" s="142">
        <f>'Ek.3-A'!S1621</f>
        <v>0</v>
      </c>
      <c r="P1621" s="143" t="str">
        <f>'Ek.3-A'!L1621</f>
        <v/>
      </c>
      <c r="Q1621" s="24" t="str">
        <f>'Ek.3-A'!M1621</f>
        <v/>
      </c>
      <c r="R1621" s="24">
        <f t="shared" si="347"/>
        <v>0</v>
      </c>
      <c r="S1621" s="141" t="str">
        <f t="shared" si="348"/>
        <v>H</v>
      </c>
      <c r="T1621" s="24">
        <f>IF(S1621="E",SUM($R$5:R1621),0)</f>
        <v>0</v>
      </c>
      <c r="U1621" s="143">
        <f t="shared" si="349"/>
        <v>0</v>
      </c>
    </row>
    <row r="1622" spans="1:41" x14ac:dyDescent="0.25">
      <c r="A1622" s="6">
        <v>17.22</v>
      </c>
      <c r="B1622" s="31" t="s">
        <v>90</v>
      </c>
      <c r="D1622" s="87">
        <v>722790950000</v>
      </c>
      <c r="E1622" s="3">
        <v>0.6</v>
      </c>
      <c r="K1622" s="3">
        <f t="shared" si="350"/>
        <v>1197</v>
      </c>
      <c r="L1622" s="97" t="str">
        <f>IF(TRIM('Ek.3-A'!F1622)&lt;&gt;"","var","yok")</f>
        <v>yok</v>
      </c>
      <c r="M1622" s="5" t="str">
        <f>IF('Ek.3-A'!F1622="", "", IF(VLOOKUP('Ek.3-A'!F1622, Veriler!D:E, 2, 0)=0, "", VLOOKUP('Ek.3-A'!F1622, Veriler!D:E, 2, 0)))</f>
        <v/>
      </c>
      <c r="N1622" s="5" t="str">
        <f>IF('Ek.3-A'!P1622="", "", 'Ek.3-A'!P1622)</f>
        <v/>
      </c>
      <c r="O1622" s="142">
        <f>'Ek.3-A'!S1622</f>
        <v>0</v>
      </c>
      <c r="P1622" s="143" t="str">
        <f>'Ek.3-A'!L1622</f>
        <v/>
      </c>
      <c r="Q1622" s="24" t="str">
        <f>'Ek.3-A'!M1622</f>
        <v/>
      </c>
      <c r="R1622" s="24">
        <f t="shared" si="347"/>
        <v>0</v>
      </c>
      <c r="S1622" s="141" t="str">
        <f t="shared" si="348"/>
        <v>H</v>
      </c>
      <c r="T1622" s="24">
        <f>IF(S1622="E",SUM($R$5:R1622),0)</f>
        <v>0</v>
      </c>
      <c r="U1622" s="143">
        <f t="shared" si="349"/>
        <v>0</v>
      </c>
    </row>
    <row r="1623" spans="1:41" x14ac:dyDescent="0.25">
      <c r="A1623" s="6">
        <v>17.23</v>
      </c>
      <c r="B1623" s="31" t="s">
        <v>90</v>
      </c>
      <c r="D1623" s="89">
        <v>722691990000</v>
      </c>
      <c r="E1623" s="3">
        <v>0.6</v>
      </c>
      <c r="K1623" s="3">
        <f t="shared" si="350"/>
        <v>1198</v>
      </c>
      <c r="L1623" s="97" t="str">
        <f>IF(TRIM('Ek.3-A'!F1623)&lt;&gt;"","var","yok")</f>
        <v>yok</v>
      </c>
      <c r="M1623" s="5" t="str">
        <f>IF('Ek.3-A'!F1623="", "", IF(VLOOKUP('Ek.3-A'!F1623, Veriler!D:E, 2, 0)=0, "", VLOOKUP('Ek.3-A'!F1623, Veriler!D:E, 2, 0)))</f>
        <v/>
      </c>
      <c r="N1623" s="5" t="str">
        <f>IF('Ek.3-A'!P1623="", "", 'Ek.3-A'!P1623)</f>
        <v/>
      </c>
      <c r="O1623" s="142">
        <f>'Ek.3-A'!S1623</f>
        <v>0</v>
      </c>
      <c r="P1623" s="143" t="str">
        <f>'Ek.3-A'!L1623</f>
        <v/>
      </c>
      <c r="Q1623" s="24" t="str">
        <f>'Ek.3-A'!M1623</f>
        <v/>
      </c>
      <c r="R1623" s="24">
        <f t="shared" si="347"/>
        <v>0</v>
      </c>
      <c r="S1623" s="141" t="str">
        <f t="shared" si="348"/>
        <v>H</v>
      </c>
      <c r="T1623" s="24">
        <f>IF(S1623="E",SUM($R$5:R1623),0)</f>
        <v>0</v>
      </c>
      <c r="U1623" s="143">
        <f t="shared" si="349"/>
        <v>0</v>
      </c>
    </row>
    <row r="1624" spans="1:41" x14ac:dyDescent="0.25">
      <c r="A1624" s="6">
        <v>17.239999999999998</v>
      </c>
      <c r="B1624" s="31" t="s">
        <v>90</v>
      </c>
      <c r="D1624" s="87">
        <v>722691910000</v>
      </c>
      <c r="E1624" s="3">
        <v>0.6</v>
      </c>
      <c r="K1624" s="3">
        <f t="shared" si="350"/>
        <v>1199</v>
      </c>
      <c r="L1624" s="97" t="str">
        <f>IF(TRIM('Ek.3-A'!F1624)&lt;&gt;"","var","yok")</f>
        <v>yok</v>
      </c>
      <c r="M1624" s="5" t="str">
        <f>IF('Ek.3-A'!F1624="", "", IF(VLOOKUP('Ek.3-A'!F1624, Veriler!D:E, 2, 0)=0, "", VLOOKUP('Ek.3-A'!F1624, Veriler!D:E, 2, 0)))</f>
        <v/>
      </c>
      <c r="N1624" s="5" t="str">
        <f>IF('Ek.3-A'!P1624="", "", 'Ek.3-A'!P1624)</f>
        <v/>
      </c>
      <c r="O1624" s="142">
        <f>'Ek.3-A'!S1624</f>
        <v>0</v>
      </c>
      <c r="P1624" s="143" t="str">
        <f>'Ek.3-A'!L1624</f>
        <v/>
      </c>
      <c r="Q1624" s="24" t="str">
        <f>'Ek.3-A'!M1624</f>
        <v/>
      </c>
      <c r="R1624" s="24">
        <f t="shared" si="347"/>
        <v>0</v>
      </c>
      <c r="S1624" s="141" t="str">
        <f t="shared" si="348"/>
        <v>H</v>
      </c>
      <c r="T1624" s="24">
        <f>IF(S1624="E",SUM($R$5:R1624),0)</f>
        <v>0</v>
      </c>
      <c r="U1624" s="143">
        <f t="shared" si="349"/>
        <v>0</v>
      </c>
    </row>
    <row r="1625" spans="1:41" x14ac:dyDescent="0.25">
      <c r="A1625" s="6">
        <v>17.25</v>
      </c>
      <c r="B1625" s="31" t="s">
        <v>90</v>
      </c>
      <c r="D1625" s="89">
        <v>750210009019</v>
      </c>
      <c r="E1625" s="3">
        <v>0.6</v>
      </c>
      <c r="K1625" s="3">
        <f t="shared" si="350"/>
        <v>1200</v>
      </c>
      <c r="L1625" s="97" t="str">
        <f>IF(TRIM('Ek.3-A'!F1625)&lt;&gt;"","var","yok")</f>
        <v>yok</v>
      </c>
      <c r="M1625" s="5" t="str">
        <f>IF('Ek.3-A'!F1625="", "", IF(VLOOKUP('Ek.3-A'!F1625, Veriler!D:E, 2, 0)=0, "", VLOOKUP('Ek.3-A'!F1625, Veriler!D:E, 2, 0)))</f>
        <v/>
      </c>
      <c r="N1625" s="5" t="str">
        <f>IF('Ek.3-A'!P1625="", "", 'Ek.3-A'!P1625)</f>
        <v/>
      </c>
      <c r="O1625" s="142">
        <f>'Ek.3-A'!S1625</f>
        <v>0</v>
      </c>
      <c r="P1625" s="143" t="str">
        <f>'Ek.3-A'!L1625</f>
        <v/>
      </c>
      <c r="Q1625" s="24" t="str">
        <f>'Ek.3-A'!M1625</f>
        <v/>
      </c>
      <c r="R1625" s="24">
        <f t="shared" si="347"/>
        <v>0</v>
      </c>
      <c r="S1625" s="141" t="str">
        <f t="shared" si="348"/>
        <v>H</v>
      </c>
      <c r="T1625" s="24">
        <f>IF(S1625="E",SUM($R$5:R1625),0)</f>
        <v>0</v>
      </c>
      <c r="U1625" s="143">
        <f t="shared" si="349"/>
        <v>0</v>
      </c>
    </row>
    <row r="1626" spans="1:41" x14ac:dyDescent="0.25">
      <c r="A1626" s="6">
        <v>17.260000000000002</v>
      </c>
      <c r="B1626" s="31" t="s">
        <v>90</v>
      </c>
      <c r="D1626" s="87">
        <v>350290700000</v>
      </c>
      <c r="E1626" s="3">
        <v>0.6</v>
      </c>
      <c r="K1626" s="3">
        <f t="shared" si="350"/>
        <v>1201</v>
      </c>
      <c r="L1626" s="97" t="str">
        <f>IF(TRIM('Ek.3-A'!F1626)&lt;&gt;"","var","yok")</f>
        <v>yok</v>
      </c>
      <c r="M1626" s="5" t="str">
        <f>IF('Ek.3-A'!F1626="", "", IF(VLOOKUP('Ek.3-A'!F1626, Veriler!D:E, 2, 0)=0, "", VLOOKUP('Ek.3-A'!F1626, Veriler!D:E, 2, 0)))</f>
        <v/>
      </c>
      <c r="N1626" s="5" t="str">
        <f>IF('Ek.3-A'!P1626="", "", 'Ek.3-A'!P1626)</f>
        <v/>
      </c>
      <c r="O1626" s="142">
        <f>'Ek.3-A'!S1626</f>
        <v>0</v>
      </c>
      <c r="P1626" s="143" t="str">
        <f>'Ek.3-A'!L1626</f>
        <v/>
      </c>
      <c r="Q1626" s="24" t="str">
        <f>'Ek.3-A'!M1626</f>
        <v/>
      </c>
      <c r="R1626" s="24">
        <f t="shared" si="347"/>
        <v>0</v>
      </c>
      <c r="S1626" s="141" t="str">
        <f t="shared" si="348"/>
        <v>H</v>
      </c>
      <c r="T1626" s="24">
        <f>IF(S1626="E",SUM($R$5:R1626),0)</f>
        <v>0</v>
      </c>
      <c r="U1626" s="143">
        <f t="shared" si="349"/>
        <v>0</v>
      </c>
    </row>
    <row r="1627" spans="1:41" x14ac:dyDescent="0.25">
      <c r="A1627" s="6">
        <v>17.27</v>
      </c>
      <c r="B1627" s="31" t="s">
        <v>90</v>
      </c>
      <c r="D1627" s="89">
        <v>350290200000</v>
      </c>
      <c r="E1627" s="3">
        <v>0.6</v>
      </c>
      <c r="K1627" s="3">
        <f t="shared" si="350"/>
        <v>1202</v>
      </c>
      <c r="L1627" s="97" t="str">
        <f>IF(TRIM('Ek.3-A'!F1627)&lt;&gt;"","var","yok")</f>
        <v>yok</v>
      </c>
      <c r="M1627" s="5" t="str">
        <f>IF('Ek.3-A'!F1627="", "", IF(VLOOKUP('Ek.3-A'!F1627, Veriler!D:E, 2, 0)=0, "", VLOOKUP('Ek.3-A'!F1627, Veriler!D:E, 2, 0)))</f>
        <v/>
      </c>
      <c r="N1627" s="5" t="str">
        <f>IF('Ek.3-A'!P1627="", "", 'Ek.3-A'!P1627)</f>
        <v/>
      </c>
      <c r="O1627" s="142">
        <f>'Ek.3-A'!S1627</f>
        <v>0</v>
      </c>
      <c r="P1627" s="143" t="str">
        <f>'Ek.3-A'!L1627</f>
        <v/>
      </c>
      <c r="Q1627" s="24" t="str">
        <f>'Ek.3-A'!M1627</f>
        <v/>
      </c>
      <c r="R1627" s="24">
        <f t="shared" si="347"/>
        <v>0</v>
      </c>
      <c r="S1627" s="141" t="str">
        <f t="shared" si="348"/>
        <v>H</v>
      </c>
      <c r="T1627" s="24">
        <f>IF(S1627="E",SUM($R$5:R1627),0)</f>
        <v>0</v>
      </c>
      <c r="U1627" s="143">
        <f t="shared" si="349"/>
        <v>0</v>
      </c>
    </row>
    <row r="1628" spans="1:41" x14ac:dyDescent="0.25">
      <c r="A1628" s="6">
        <v>17.28</v>
      </c>
      <c r="B1628" s="31" t="s">
        <v>90</v>
      </c>
      <c r="D1628" s="87">
        <v>291249003019</v>
      </c>
      <c r="E1628" s="3">
        <v>0.6</v>
      </c>
      <c r="K1628" s="3">
        <f t="shared" si="350"/>
        <v>1203</v>
      </c>
      <c r="L1628" s="97" t="str">
        <f>IF(TRIM('Ek.3-A'!F1628)&lt;&gt;"","var","yok")</f>
        <v>yok</v>
      </c>
      <c r="M1628" s="5" t="str">
        <f>IF('Ek.3-A'!F1628="", "", IF(VLOOKUP('Ek.3-A'!F1628, Veriler!D:E, 2, 0)=0, "", VLOOKUP('Ek.3-A'!F1628, Veriler!D:E, 2, 0)))</f>
        <v/>
      </c>
      <c r="N1628" s="5" t="str">
        <f>IF('Ek.3-A'!P1628="", "", 'Ek.3-A'!P1628)</f>
        <v/>
      </c>
      <c r="O1628" s="142">
        <f>'Ek.3-A'!S1628</f>
        <v>0</v>
      </c>
      <c r="P1628" s="143" t="str">
        <f>'Ek.3-A'!L1628</f>
        <v/>
      </c>
      <c r="Q1628" s="24" t="str">
        <f>'Ek.3-A'!M1628</f>
        <v/>
      </c>
      <c r="R1628" s="24">
        <f t="shared" si="347"/>
        <v>0</v>
      </c>
      <c r="S1628" s="141" t="str">
        <f t="shared" si="348"/>
        <v>H</v>
      </c>
      <c r="T1628" s="24">
        <f>IF(S1628="E",SUM($R$5:R1628),0)</f>
        <v>0</v>
      </c>
      <c r="U1628" s="143">
        <f t="shared" si="349"/>
        <v>0</v>
      </c>
    </row>
    <row r="1629" spans="1:41" x14ac:dyDescent="0.25">
      <c r="A1629" s="6">
        <v>17.29</v>
      </c>
      <c r="B1629" s="31" t="s">
        <v>90</v>
      </c>
      <c r="D1629" s="89">
        <v>280519900019</v>
      </c>
      <c r="E1629" s="3">
        <v>0.6</v>
      </c>
      <c r="K1629" s="3">
        <f t="shared" si="350"/>
        <v>1204</v>
      </c>
      <c r="L1629" s="97" t="str">
        <f>IF(TRIM('Ek.3-A'!F1629)&lt;&gt;"","var","yok")</f>
        <v>yok</v>
      </c>
      <c r="M1629" s="5" t="str">
        <f>IF('Ek.3-A'!F1629="", "", IF(VLOOKUP('Ek.3-A'!F1629, Veriler!D:E, 2, 0)=0, "", VLOOKUP('Ek.3-A'!F1629, Veriler!D:E, 2, 0)))</f>
        <v/>
      </c>
      <c r="N1629" s="5" t="str">
        <f>IF('Ek.3-A'!P1629="", "", 'Ek.3-A'!P1629)</f>
        <v/>
      </c>
      <c r="O1629" s="142">
        <f>'Ek.3-A'!S1629</f>
        <v>0</v>
      </c>
      <c r="P1629" s="143" t="str">
        <f>'Ek.3-A'!L1629</f>
        <v/>
      </c>
      <c r="Q1629" s="24" t="str">
        <f>'Ek.3-A'!M1629</f>
        <v/>
      </c>
      <c r="R1629" s="24">
        <f t="shared" si="347"/>
        <v>0</v>
      </c>
      <c r="S1629" s="141" t="str">
        <f t="shared" si="348"/>
        <v>H</v>
      </c>
      <c r="T1629" s="24">
        <f>IF(S1629="E",SUM($R$5:R1629),0)</f>
        <v>0</v>
      </c>
      <c r="U1629" s="143">
        <f t="shared" si="349"/>
        <v>0</v>
      </c>
    </row>
    <row r="1630" spans="1:41" x14ac:dyDescent="0.25">
      <c r="A1630" s="6">
        <v>17.3</v>
      </c>
      <c r="B1630" s="31" t="s">
        <v>90</v>
      </c>
      <c r="D1630" s="87">
        <v>293980000000</v>
      </c>
      <c r="E1630" s="3">
        <v>0.6</v>
      </c>
      <c r="T1630" s="24"/>
      <c r="U1630" s="25"/>
      <c r="AO1630" s="140">
        <f>'Ek.3-A'!L1630</f>
        <v>0</v>
      </c>
    </row>
    <row r="1631" spans="1:41" x14ac:dyDescent="0.25">
      <c r="A1631" s="6">
        <v>17.309999999999999</v>
      </c>
      <c r="B1631" s="31" t="s">
        <v>90</v>
      </c>
      <c r="D1631" s="89">
        <v>290129009011</v>
      </c>
      <c r="E1631" s="3">
        <v>0.6</v>
      </c>
      <c r="T1631" s="24"/>
      <c r="U1631" s="25"/>
    </row>
    <row r="1632" spans="1:41" x14ac:dyDescent="0.25">
      <c r="A1632" s="6">
        <v>17.32</v>
      </c>
      <c r="B1632" s="31" t="s">
        <v>90</v>
      </c>
      <c r="D1632" s="87">
        <v>290129009019</v>
      </c>
      <c r="E1632" s="3">
        <v>0.6</v>
      </c>
      <c r="T1632" s="24"/>
      <c r="U1632" s="25"/>
    </row>
    <row r="1633" spans="1:21" x14ac:dyDescent="0.25">
      <c r="A1633" s="6">
        <v>17.329999999999998</v>
      </c>
      <c r="B1633" s="31" t="s">
        <v>90</v>
      </c>
      <c r="D1633" s="89">
        <v>290960900019</v>
      </c>
      <c r="E1633" s="3">
        <v>0.6</v>
      </c>
      <c r="T1633" s="24"/>
      <c r="U1633" s="25"/>
    </row>
    <row r="1634" spans="1:21" x14ac:dyDescent="0.25">
      <c r="A1634" s="6">
        <v>17.34</v>
      </c>
      <c r="B1634" s="31" t="s">
        <v>90</v>
      </c>
      <c r="D1634" s="87">
        <v>284190853019</v>
      </c>
      <c r="E1634" s="3">
        <v>0.6</v>
      </c>
      <c r="T1634" s="24"/>
      <c r="U1634" s="25"/>
    </row>
    <row r="1635" spans="1:21" x14ac:dyDescent="0.25">
      <c r="A1635" s="6">
        <v>17.350000000000001</v>
      </c>
      <c r="B1635" s="31" t="s">
        <v>90</v>
      </c>
      <c r="D1635" s="89">
        <v>284190703019</v>
      </c>
      <c r="E1635" s="3">
        <v>0.6</v>
      </c>
      <c r="T1635" s="24"/>
      <c r="U1635" s="25"/>
    </row>
    <row r="1636" spans="1:21" x14ac:dyDescent="0.25">
      <c r="A1636" s="6">
        <v>17.36</v>
      </c>
      <c r="B1636" s="31" t="s">
        <v>90</v>
      </c>
      <c r="D1636" s="87">
        <v>150110900000</v>
      </c>
      <c r="E1636" s="3">
        <v>0.6</v>
      </c>
      <c r="T1636" s="24"/>
      <c r="U1636" s="25"/>
    </row>
    <row r="1637" spans="1:21" x14ac:dyDescent="0.25">
      <c r="A1637" s="6">
        <v>17.37</v>
      </c>
      <c r="B1637" s="31" t="s">
        <v>90</v>
      </c>
      <c r="D1637" s="89">
        <v>401390000019</v>
      </c>
      <c r="E1637" s="3">
        <v>0.6</v>
      </c>
      <c r="T1637" s="24"/>
      <c r="U1637" s="25"/>
    </row>
    <row r="1638" spans="1:21" x14ac:dyDescent="0.25">
      <c r="A1638" s="6">
        <v>17.38</v>
      </c>
      <c r="B1638" s="31" t="s">
        <v>90</v>
      </c>
      <c r="D1638" s="87">
        <v>292221000019</v>
      </c>
      <c r="E1638" s="3">
        <v>0.6</v>
      </c>
      <c r="T1638" s="24"/>
      <c r="U1638" s="25"/>
    </row>
    <row r="1639" spans="1:21" x14ac:dyDescent="0.25">
      <c r="A1639" s="6">
        <v>17.39</v>
      </c>
      <c r="B1639" s="31" t="s">
        <v>90</v>
      </c>
      <c r="D1639" s="89">
        <v>390939000000</v>
      </c>
      <c r="E1639" s="3">
        <v>0.6</v>
      </c>
      <c r="K1639" s="3">
        <f>K1629+1</f>
        <v>1205</v>
      </c>
      <c r="L1639" s="97" t="str">
        <f>IF(TRIM('Ek.3-A'!F1639)&lt;&gt;"","var","yok")</f>
        <v>yok</v>
      </c>
      <c r="M1639" s="5" t="str">
        <f>IF('Ek.3-A'!F1639="", "", IF(VLOOKUP('Ek.3-A'!F1639, Veriler!D:E, 2, 0)=0, "", VLOOKUP('Ek.3-A'!F1639, Veriler!D:E, 2, 0)))</f>
        <v/>
      </c>
      <c r="N1639" s="5" t="str">
        <f>IF('Ek.3-A'!P1639="", "", 'Ek.3-A'!P1639)</f>
        <v/>
      </c>
      <c r="O1639" s="142">
        <f>'Ek.3-A'!S1639</f>
        <v>0</v>
      </c>
      <c r="P1639" s="143" t="str">
        <f>'Ek.3-A'!L1639</f>
        <v/>
      </c>
      <c r="Q1639" s="24" t="str">
        <f>'Ek.3-A'!M1639</f>
        <v/>
      </c>
      <c r="R1639" s="24">
        <f t="shared" ref="R1639:R1652" si="351">IF(L1639="var",0,IF(Q1639&lt;=0.005,Q1639,0))</f>
        <v>0</v>
      </c>
      <c r="S1639" s="141" t="str">
        <f t="shared" ref="S1639:S1652" si="352">IF(Q1639&lt;=0.005,"E","H")</f>
        <v>H</v>
      </c>
      <c r="T1639" s="24">
        <f>IF(S1639="E",SUM($R$5:R1639),0)</f>
        <v>0</v>
      </c>
      <c r="U1639" s="143">
        <f t="shared" ref="U1639:U1652" si="353">IF(T1639&lt;=0.1, O1639, IF(R1639&gt;$G$2, R1639*O1639, $G$2*O1639))</f>
        <v>0</v>
      </c>
    </row>
    <row r="1640" spans="1:21" x14ac:dyDescent="0.25">
      <c r="A1640" s="6">
        <v>17.399999999999999</v>
      </c>
      <c r="B1640" s="31" t="s">
        <v>90</v>
      </c>
      <c r="D1640" s="87">
        <v>292229009019</v>
      </c>
      <c r="E1640" s="3">
        <v>0.6</v>
      </c>
      <c r="K1640" s="3">
        <f t="shared" ref="K1640:K1652" si="354">K1639+1</f>
        <v>1206</v>
      </c>
      <c r="L1640" s="97" t="str">
        <f>IF(TRIM('Ek.3-A'!F1640)&lt;&gt;"","var","yok")</f>
        <v>yok</v>
      </c>
      <c r="M1640" s="5" t="str">
        <f>IF('Ek.3-A'!F1640="", "", IF(VLOOKUP('Ek.3-A'!F1640, Veriler!D:E, 2, 0)=0, "", VLOOKUP('Ek.3-A'!F1640, Veriler!D:E, 2, 0)))</f>
        <v/>
      </c>
      <c r="N1640" s="5" t="str">
        <f>IF('Ek.3-A'!P1640="", "", 'Ek.3-A'!P1640)</f>
        <v/>
      </c>
      <c r="O1640" s="142">
        <f>'Ek.3-A'!S1640</f>
        <v>0</v>
      </c>
      <c r="P1640" s="143" t="str">
        <f>'Ek.3-A'!L1640</f>
        <v/>
      </c>
      <c r="Q1640" s="24" t="str">
        <f>'Ek.3-A'!M1640</f>
        <v/>
      </c>
      <c r="R1640" s="24">
        <f t="shared" si="351"/>
        <v>0</v>
      </c>
      <c r="S1640" s="141" t="str">
        <f t="shared" si="352"/>
        <v>H</v>
      </c>
      <c r="T1640" s="24">
        <f>IF(S1640="E",SUM($R$5:R1640),0)</f>
        <v>0</v>
      </c>
      <c r="U1640" s="143">
        <f t="shared" si="353"/>
        <v>0</v>
      </c>
    </row>
    <row r="1641" spans="1:21" x14ac:dyDescent="0.25">
      <c r="A1641" s="6">
        <v>17.41</v>
      </c>
      <c r="B1641" s="31" t="s">
        <v>90</v>
      </c>
      <c r="D1641" s="89">
        <v>283699175000</v>
      </c>
      <c r="E1641" s="3">
        <v>0.6</v>
      </c>
      <c r="K1641" s="3">
        <f t="shared" si="354"/>
        <v>1207</v>
      </c>
      <c r="L1641" s="97" t="str">
        <f>IF(TRIM('Ek.3-A'!F1641)&lt;&gt;"","var","yok")</f>
        <v>yok</v>
      </c>
      <c r="M1641" s="5" t="str">
        <f>IF('Ek.3-A'!F1641="", "", IF(VLOOKUP('Ek.3-A'!F1641, Veriler!D:E, 2, 0)=0, "", VLOOKUP('Ek.3-A'!F1641, Veriler!D:E, 2, 0)))</f>
        <v/>
      </c>
      <c r="N1641" s="5" t="str">
        <f>IF('Ek.3-A'!P1641="", "", 'Ek.3-A'!P1641)</f>
        <v/>
      </c>
      <c r="O1641" s="142">
        <f>'Ek.3-A'!S1641</f>
        <v>0</v>
      </c>
      <c r="P1641" s="143" t="str">
        <f>'Ek.3-A'!L1641</f>
        <v/>
      </c>
      <c r="Q1641" s="24" t="str">
        <f>'Ek.3-A'!M1641</f>
        <v/>
      </c>
      <c r="R1641" s="24">
        <f t="shared" si="351"/>
        <v>0</v>
      </c>
      <c r="S1641" s="141" t="str">
        <f t="shared" si="352"/>
        <v>H</v>
      </c>
      <c r="T1641" s="24">
        <f>IF(S1641="E",SUM($R$5:R1641),0)</f>
        <v>0</v>
      </c>
      <c r="U1641" s="143">
        <f t="shared" si="353"/>
        <v>0</v>
      </c>
    </row>
    <row r="1642" spans="1:21" x14ac:dyDescent="0.25">
      <c r="A1642" s="6">
        <v>17.420000000000002</v>
      </c>
      <c r="B1642" s="31" t="s">
        <v>90</v>
      </c>
      <c r="D1642" s="87">
        <v>294110000029</v>
      </c>
      <c r="E1642" s="3">
        <v>0.6</v>
      </c>
      <c r="K1642" s="3">
        <f t="shared" si="354"/>
        <v>1208</v>
      </c>
      <c r="L1642" s="97" t="str">
        <f>IF(TRIM('Ek.3-A'!F1642)&lt;&gt;"","var","yok")</f>
        <v>yok</v>
      </c>
      <c r="M1642" s="5" t="str">
        <f>IF('Ek.3-A'!F1642="", "", IF(VLOOKUP('Ek.3-A'!F1642, Veriler!D:E, 2, 0)=0, "", VLOOKUP('Ek.3-A'!F1642, Veriler!D:E, 2, 0)))</f>
        <v/>
      </c>
      <c r="N1642" s="5" t="str">
        <f>IF('Ek.3-A'!P1642="", "", 'Ek.3-A'!P1642)</f>
        <v/>
      </c>
      <c r="O1642" s="142">
        <f>'Ek.3-A'!S1642</f>
        <v>0</v>
      </c>
      <c r="P1642" s="143" t="str">
        <f>'Ek.3-A'!L1642</f>
        <v/>
      </c>
      <c r="Q1642" s="24" t="str">
        <f>'Ek.3-A'!M1642</f>
        <v/>
      </c>
      <c r="R1642" s="24">
        <f t="shared" si="351"/>
        <v>0</v>
      </c>
      <c r="S1642" s="141" t="str">
        <f t="shared" si="352"/>
        <v>H</v>
      </c>
      <c r="T1642" s="24">
        <f>IF(S1642="E",SUM($R$5:R1642),0)</f>
        <v>0</v>
      </c>
      <c r="U1642" s="143">
        <f t="shared" si="353"/>
        <v>0</v>
      </c>
    </row>
    <row r="1643" spans="1:21" x14ac:dyDescent="0.25">
      <c r="A1643" s="6">
        <v>17.43</v>
      </c>
      <c r="B1643" s="31" t="s">
        <v>90</v>
      </c>
      <c r="D1643" s="89">
        <v>852910699018</v>
      </c>
      <c r="E1643" s="3">
        <v>0.6</v>
      </c>
      <c r="K1643" s="3">
        <f t="shared" si="354"/>
        <v>1209</v>
      </c>
      <c r="L1643" s="97" t="str">
        <f>IF(TRIM('Ek.3-A'!F1643)&lt;&gt;"","var","yok")</f>
        <v>yok</v>
      </c>
      <c r="M1643" s="5" t="str">
        <f>IF('Ek.3-A'!F1643="", "", IF(VLOOKUP('Ek.3-A'!F1643, Veriler!D:E, 2, 0)=0, "", VLOOKUP('Ek.3-A'!F1643, Veriler!D:E, 2, 0)))</f>
        <v/>
      </c>
      <c r="N1643" s="5" t="str">
        <f>IF('Ek.3-A'!P1643="", "", 'Ek.3-A'!P1643)</f>
        <v/>
      </c>
      <c r="O1643" s="142">
        <f>'Ek.3-A'!S1643</f>
        <v>0</v>
      </c>
      <c r="P1643" s="143" t="str">
        <f>'Ek.3-A'!L1643</f>
        <v/>
      </c>
      <c r="Q1643" s="24" t="str">
        <f>'Ek.3-A'!M1643</f>
        <v/>
      </c>
      <c r="R1643" s="24">
        <f t="shared" si="351"/>
        <v>0</v>
      </c>
      <c r="S1643" s="141" t="str">
        <f t="shared" si="352"/>
        <v>H</v>
      </c>
      <c r="T1643" s="24">
        <f>IF(S1643="E",SUM($R$5:R1643),0)</f>
        <v>0</v>
      </c>
      <c r="U1643" s="143">
        <f t="shared" si="353"/>
        <v>0</v>
      </c>
    </row>
    <row r="1644" spans="1:21" x14ac:dyDescent="0.25">
      <c r="A1644" s="6">
        <v>17.440000000000001</v>
      </c>
      <c r="B1644" s="31" t="s">
        <v>90</v>
      </c>
      <c r="D1644" s="88">
        <v>270750000019</v>
      </c>
      <c r="E1644" s="3">
        <v>0.6</v>
      </c>
      <c r="K1644" s="3">
        <f t="shared" si="354"/>
        <v>1210</v>
      </c>
      <c r="L1644" s="97" t="str">
        <f>IF(TRIM('Ek.3-A'!F1644)&lt;&gt;"","var","yok")</f>
        <v>yok</v>
      </c>
      <c r="M1644" s="5" t="str">
        <f>IF('Ek.3-A'!F1644="", "", IF(VLOOKUP('Ek.3-A'!F1644, Veriler!D:E, 2, 0)=0, "", VLOOKUP('Ek.3-A'!F1644, Veriler!D:E, 2, 0)))</f>
        <v/>
      </c>
      <c r="N1644" s="5" t="str">
        <f>IF('Ek.3-A'!P1644="", "", 'Ek.3-A'!P1644)</f>
        <v/>
      </c>
      <c r="O1644" s="142">
        <f>'Ek.3-A'!S1644</f>
        <v>0</v>
      </c>
      <c r="P1644" s="143" t="str">
        <f>'Ek.3-A'!L1644</f>
        <v/>
      </c>
      <c r="Q1644" s="24" t="str">
        <f>'Ek.3-A'!M1644</f>
        <v/>
      </c>
      <c r="R1644" s="24">
        <f t="shared" si="351"/>
        <v>0</v>
      </c>
      <c r="S1644" s="141" t="str">
        <f t="shared" si="352"/>
        <v>H</v>
      </c>
      <c r="T1644" s="24">
        <f>IF(S1644="E",SUM($R$5:R1644),0)</f>
        <v>0</v>
      </c>
      <c r="U1644" s="143">
        <f t="shared" si="353"/>
        <v>0</v>
      </c>
    </row>
    <row r="1645" spans="1:21" x14ac:dyDescent="0.25">
      <c r="A1645" s="6">
        <v>17.45</v>
      </c>
      <c r="B1645" s="31" t="s">
        <v>90</v>
      </c>
      <c r="D1645" s="85">
        <v>292149000039</v>
      </c>
      <c r="E1645" s="3">
        <v>0.6</v>
      </c>
      <c r="K1645" s="3">
        <f t="shared" si="354"/>
        <v>1211</v>
      </c>
      <c r="L1645" s="97" t="str">
        <f>IF(TRIM('Ek.3-A'!F1645)&lt;&gt;"","var","yok")</f>
        <v>yok</v>
      </c>
      <c r="M1645" s="5" t="str">
        <f>IF('Ek.3-A'!F1645="", "", IF(VLOOKUP('Ek.3-A'!F1645, Veriler!D:E, 2, 0)=0, "", VLOOKUP('Ek.3-A'!F1645, Veriler!D:E, 2, 0)))</f>
        <v/>
      </c>
      <c r="N1645" s="5" t="str">
        <f>IF('Ek.3-A'!P1645="", "", 'Ek.3-A'!P1645)</f>
        <v/>
      </c>
      <c r="O1645" s="142">
        <f>'Ek.3-A'!S1645</f>
        <v>0</v>
      </c>
      <c r="P1645" s="143" t="str">
        <f>'Ek.3-A'!L1645</f>
        <v/>
      </c>
      <c r="Q1645" s="24" t="str">
        <f>'Ek.3-A'!M1645</f>
        <v/>
      </c>
      <c r="R1645" s="24">
        <f t="shared" si="351"/>
        <v>0</v>
      </c>
      <c r="S1645" s="141" t="str">
        <f t="shared" si="352"/>
        <v>H</v>
      </c>
      <c r="T1645" s="24">
        <f>IF(S1645="E",SUM($R$5:R1645),0)</f>
        <v>0</v>
      </c>
      <c r="U1645" s="143">
        <f t="shared" si="353"/>
        <v>0</v>
      </c>
    </row>
    <row r="1646" spans="1:21" x14ac:dyDescent="0.25">
      <c r="A1646" s="6">
        <v>17.46</v>
      </c>
      <c r="B1646" s="31" t="s">
        <v>90</v>
      </c>
      <c r="D1646" s="89">
        <v>292159900019</v>
      </c>
      <c r="E1646" s="3">
        <v>0.6</v>
      </c>
      <c r="K1646" s="3">
        <f t="shared" si="354"/>
        <v>1212</v>
      </c>
      <c r="L1646" s="97" t="str">
        <f>IF(TRIM('Ek.3-A'!F1646)&lt;&gt;"","var","yok")</f>
        <v>yok</v>
      </c>
      <c r="M1646" s="5" t="str">
        <f>IF('Ek.3-A'!F1646="", "", IF(VLOOKUP('Ek.3-A'!F1646, Veriler!D:E, 2, 0)=0, "", VLOOKUP('Ek.3-A'!F1646, Veriler!D:E, 2, 0)))</f>
        <v/>
      </c>
      <c r="N1646" s="5" t="str">
        <f>IF('Ek.3-A'!P1646="", "", 'Ek.3-A'!P1646)</f>
        <v/>
      </c>
      <c r="O1646" s="142">
        <f>'Ek.3-A'!S1646</f>
        <v>0</v>
      </c>
      <c r="P1646" s="143" t="str">
        <f>'Ek.3-A'!L1646</f>
        <v/>
      </c>
      <c r="Q1646" s="24" t="str">
        <f>'Ek.3-A'!M1646</f>
        <v/>
      </c>
      <c r="R1646" s="24">
        <f t="shared" si="351"/>
        <v>0</v>
      </c>
      <c r="S1646" s="141" t="str">
        <f t="shared" si="352"/>
        <v>H</v>
      </c>
      <c r="T1646" s="24">
        <f>IF(S1646="E",SUM($R$5:R1646),0)</f>
        <v>0</v>
      </c>
      <c r="U1646" s="143">
        <f t="shared" si="353"/>
        <v>0</v>
      </c>
    </row>
    <row r="1647" spans="1:21" x14ac:dyDescent="0.25">
      <c r="A1647" s="6">
        <v>17.47</v>
      </c>
      <c r="B1647" s="31" t="s">
        <v>90</v>
      </c>
      <c r="D1647" s="87">
        <v>290629009019</v>
      </c>
      <c r="E1647" s="3">
        <v>0.6</v>
      </c>
      <c r="K1647" s="3">
        <f t="shared" si="354"/>
        <v>1213</v>
      </c>
      <c r="L1647" s="97" t="str">
        <f>IF(TRIM('Ek.3-A'!F1647)&lt;&gt;"","var","yok")</f>
        <v>yok</v>
      </c>
      <c r="M1647" s="5" t="str">
        <f>IF('Ek.3-A'!F1647="", "", IF(VLOOKUP('Ek.3-A'!F1647, Veriler!D:E, 2, 0)=0, "", VLOOKUP('Ek.3-A'!F1647, Veriler!D:E, 2, 0)))</f>
        <v/>
      </c>
      <c r="N1647" s="5" t="str">
        <f>IF('Ek.3-A'!P1647="", "", 'Ek.3-A'!P1647)</f>
        <v/>
      </c>
      <c r="O1647" s="142">
        <f>'Ek.3-A'!S1647</f>
        <v>0</v>
      </c>
      <c r="P1647" s="143" t="str">
        <f>'Ek.3-A'!L1647</f>
        <v/>
      </c>
      <c r="Q1647" s="24" t="str">
        <f>'Ek.3-A'!M1647</f>
        <v/>
      </c>
      <c r="R1647" s="24">
        <f t="shared" si="351"/>
        <v>0</v>
      </c>
      <c r="S1647" s="141" t="str">
        <f t="shared" si="352"/>
        <v>H</v>
      </c>
      <c r="T1647" s="24">
        <f>IF(S1647="E",SUM($R$5:R1647),0)</f>
        <v>0</v>
      </c>
      <c r="U1647" s="143">
        <f t="shared" si="353"/>
        <v>0</v>
      </c>
    </row>
    <row r="1648" spans="1:21" x14ac:dyDescent="0.25">
      <c r="A1648" s="6">
        <v>17.48</v>
      </c>
      <c r="B1648" s="31" t="s">
        <v>90</v>
      </c>
      <c r="D1648" s="89">
        <v>284290801600</v>
      </c>
      <c r="E1648" s="3">
        <v>0.6</v>
      </c>
      <c r="K1648" s="3">
        <f t="shared" si="354"/>
        <v>1214</v>
      </c>
      <c r="L1648" s="97" t="str">
        <f>IF(TRIM('Ek.3-A'!F1648)&lt;&gt;"","var","yok")</f>
        <v>yok</v>
      </c>
      <c r="M1648" s="5" t="str">
        <f>IF('Ek.3-A'!F1648="", "", IF(VLOOKUP('Ek.3-A'!F1648, Veriler!D:E, 2, 0)=0, "", VLOOKUP('Ek.3-A'!F1648, Veriler!D:E, 2, 0)))</f>
        <v/>
      </c>
      <c r="N1648" s="5" t="str">
        <f>IF('Ek.3-A'!P1648="", "", 'Ek.3-A'!P1648)</f>
        <v/>
      </c>
      <c r="O1648" s="142">
        <f>'Ek.3-A'!S1648</f>
        <v>0</v>
      </c>
      <c r="P1648" s="143" t="str">
        <f>'Ek.3-A'!L1648</f>
        <v/>
      </c>
      <c r="Q1648" s="24" t="str">
        <f>'Ek.3-A'!M1648</f>
        <v/>
      </c>
      <c r="R1648" s="24">
        <f t="shared" si="351"/>
        <v>0</v>
      </c>
      <c r="S1648" s="141" t="str">
        <f t="shared" si="352"/>
        <v>H</v>
      </c>
      <c r="T1648" s="24">
        <f>IF(S1648="E",SUM($R$5:R1648),0)</f>
        <v>0</v>
      </c>
      <c r="U1648" s="143">
        <f t="shared" si="353"/>
        <v>0</v>
      </c>
    </row>
    <row r="1649" spans="1:21" x14ac:dyDescent="0.25">
      <c r="A1649" s="6">
        <v>17.489999999999998</v>
      </c>
      <c r="B1649" s="31" t="s">
        <v>90</v>
      </c>
      <c r="D1649" s="87">
        <v>284290701600</v>
      </c>
      <c r="E1649" s="3">
        <v>0.6</v>
      </c>
      <c r="K1649" s="3">
        <f t="shared" si="354"/>
        <v>1215</v>
      </c>
      <c r="L1649" s="97" t="str">
        <f>IF(TRIM('Ek.3-A'!F1649)&lt;&gt;"","var","yok")</f>
        <v>yok</v>
      </c>
      <c r="M1649" s="5" t="str">
        <f>IF('Ek.3-A'!F1649="", "", IF(VLOOKUP('Ek.3-A'!F1649, Veriler!D:E, 2, 0)=0, "", VLOOKUP('Ek.3-A'!F1649, Veriler!D:E, 2, 0)))</f>
        <v/>
      </c>
      <c r="N1649" s="5" t="str">
        <f>IF('Ek.3-A'!P1649="", "", 'Ek.3-A'!P1649)</f>
        <v/>
      </c>
      <c r="O1649" s="142">
        <f>'Ek.3-A'!S1649</f>
        <v>0</v>
      </c>
      <c r="P1649" s="143" t="str">
        <f>'Ek.3-A'!L1649</f>
        <v/>
      </c>
      <c r="Q1649" s="24" t="str">
        <f>'Ek.3-A'!M1649</f>
        <v/>
      </c>
      <c r="R1649" s="24">
        <f t="shared" si="351"/>
        <v>0</v>
      </c>
      <c r="S1649" s="141" t="str">
        <f t="shared" si="352"/>
        <v>H</v>
      </c>
      <c r="T1649" s="24">
        <f>IF(S1649="E",SUM($R$5:R1649),0)</f>
        <v>0</v>
      </c>
      <c r="U1649" s="143">
        <f t="shared" si="353"/>
        <v>0</v>
      </c>
    </row>
    <row r="1650" spans="1:21" x14ac:dyDescent="0.25">
      <c r="A1650" s="6">
        <v>17.5</v>
      </c>
      <c r="B1650" s="31" t="s">
        <v>90</v>
      </c>
      <c r="D1650" s="89">
        <v>280429900019</v>
      </c>
      <c r="E1650" s="3">
        <v>0.6</v>
      </c>
      <c r="K1650" s="3">
        <f t="shared" si="354"/>
        <v>1216</v>
      </c>
      <c r="L1650" s="97" t="str">
        <f>IF(TRIM('Ek.3-A'!F1650)&lt;&gt;"","var","yok")</f>
        <v>yok</v>
      </c>
      <c r="M1650" s="5" t="str">
        <f>IF('Ek.3-A'!F1650="", "", IF(VLOOKUP('Ek.3-A'!F1650, Veriler!D:E, 2, 0)=0, "", VLOOKUP('Ek.3-A'!F1650, Veriler!D:E, 2, 0)))</f>
        <v/>
      </c>
      <c r="N1650" s="5" t="str">
        <f>IF('Ek.3-A'!P1650="", "", 'Ek.3-A'!P1650)</f>
        <v/>
      </c>
      <c r="O1650" s="142">
        <f>'Ek.3-A'!S1650</f>
        <v>0</v>
      </c>
      <c r="P1650" s="143" t="str">
        <f>'Ek.3-A'!L1650</f>
        <v/>
      </c>
      <c r="Q1650" s="24" t="str">
        <f>'Ek.3-A'!M1650</f>
        <v/>
      </c>
      <c r="R1650" s="24">
        <f t="shared" si="351"/>
        <v>0</v>
      </c>
      <c r="S1650" s="141" t="str">
        <f t="shared" si="352"/>
        <v>H</v>
      </c>
      <c r="T1650" s="24">
        <f>IF(S1650="E",SUM($R$5:R1650),0)</f>
        <v>0</v>
      </c>
      <c r="U1650" s="143">
        <f t="shared" si="353"/>
        <v>0</v>
      </c>
    </row>
    <row r="1651" spans="1:21" x14ac:dyDescent="0.25">
      <c r="A1651" s="6">
        <v>17.510000000000002</v>
      </c>
      <c r="B1651" s="31" t="s">
        <v>90</v>
      </c>
      <c r="D1651" s="87">
        <v>291100009019</v>
      </c>
      <c r="E1651" s="3">
        <v>0.6</v>
      </c>
      <c r="K1651" s="3">
        <f t="shared" si="354"/>
        <v>1217</v>
      </c>
      <c r="L1651" s="97" t="str">
        <f>IF(TRIM('Ek.3-A'!F1651)&lt;&gt;"","var","yok")</f>
        <v>yok</v>
      </c>
      <c r="M1651" s="5" t="str">
        <f>IF('Ek.3-A'!F1651="", "", IF(VLOOKUP('Ek.3-A'!F1651, Veriler!D:E, 2, 0)=0, "", VLOOKUP('Ek.3-A'!F1651, Veriler!D:E, 2, 0)))</f>
        <v/>
      </c>
      <c r="N1651" s="5" t="str">
        <f>IF('Ek.3-A'!P1651="", "", 'Ek.3-A'!P1651)</f>
        <v/>
      </c>
      <c r="O1651" s="142">
        <f>'Ek.3-A'!S1651</f>
        <v>0</v>
      </c>
      <c r="P1651" s="143" t="str">
        <f>'Ek.3-A'!L1651</f>
        <v/>
      </c>
      <c r="Q1651" s="24" t="str">
        <f>'Ek.3-A'!M1651</f>
        <v/>
      </c>
      <c r="R1651" s="24">
        <f t="shared" si="351"/>
        <v>0</v>
      </c>
      <c r="S1651" s="141" t="str">
        <f t="shared" si="352"/>
        <v>H</v>
      </c>
      <c r="T1651" s="24">
        <f>IF(S1651="E",SUM($R$5:R1651),0)</f>
        <v>0</v>
      </c>
      <c r="U1651" s="143">
        <f t="shared" si="353"/>
        <v>0</v>
      </c>
    </row>
    <row r="1652" spans="1:21" x14ac:dyDescent="0.25">
      <c r="A1652" s="6">
        <v>17.52</v>
      </c>
      <c r="B1652" s="31" t="s">
        <v>90</v>
      </c>
      <c r="D1652" s="89">
        <v>292419000029</v>
      </c>
      <c r="E1652" s="3">
        <v>0.6</v>
      </c>
      <c r="K1652" s="3">
        <f t="shared" si="354"/>
        <v>1218</v>
      </c>
      <c r="L1652" s="97" t="str">
        <f>IF(TRIM('Ek.3-A'!F1652)&lt;&gt;"","var","yok")</f>
        <v>yok</v>
      </c>
      <c r="M1652" s="5" t="str">
        <f>IF('Ek.3-A'!F1652="", "", IF(VLOOKUP('Ek.3-A'!F1652, Veriler!D:E, 2, 0)=0, "", VLOOKUP('Ek.3-A'!F1652, Veriler!D:E, 2, 0)))</f>
        <v/>
      </c>
      <c r="N1652" s="5" t="str">
        <f>IF('Ek.3-A'!P1652="", "", 'Ek.3-A'!P1652)</f>
        <v/>
      </c>
      <c r="O1652" s="142">
        <f>'Ek.3-A'!S1652</f>
        <v>0</v>
      </c>
      <c r="P1652" s="143" t="str">
        <f>'Ek.3-A'!L1652</f>
        <v/>
      </c>
      <c r="Q1652" s="24" t="str">
        <f>'Ek.3-A'!M1652</f>
        <v/>
      </c>
      <c r="R1652" s="24">
        <f t="shared" si="351"/>
        <v>0</v>
      </c>
      <c r="S1652" s="141" t="str">
        <f t="shared" si="352"/>
        <v>H</v>
      </c>
      <c r="T1652" s="24">
        <f>IF(S1652="E",SUM($R$5:R1652),0)</f>
        <v>0</v>
      </c>
      <c r="U1652" s="143">
        <f t="shared" si="353"/>
        <v>0</v>
      </c>
    </row>
    <row r="1653" spans="1:21" x14ac:dyDescent="0.25">
      <c r="A1653" s="6">
        <v>17.53</v>
      </c>
      <c r="B1653" s="31" t="s">
        <v>90</v>
      </c>
      <c r="D1653" s="87">
        <v>290919900049</v>
      </c>
      <c r="E1653" s="3">
        <v>0.6</v>
      </c>
      <c r="L1653" s="97"/>
      <c r="M1653" s="5"/>
      <c r="N1653" s="5"/>
      <c r="O1653" s="5"/>
      <c r="Q1653" s="23"/>
      <c r="T1653" s="24"/>
      <c r="U1653" s="25"/>
    </row>
    <row r="1654" spans="1:21" x14ac:dyDescent="0.25">
      <c r="A1654" s="6">
        <v>17.54</v>
      </c>
      <c r="B1654" s="31" t="s">
        <v>90</v>
      </c>
      <c r="D1654" s="89">
        <v>290110001019</v>
      </c>
      <c r="E1654" s="3">
        <v>0.6</v>
      </c>
      <c r="K1654" s="3">
        <f>K1652+1</f>
        <v>1219</v>
      </c>
      <c r="L1654" s="97" t="str">
        <f>IF(TRIM('Ek.3-A'!F1654)&lt;&gt;"","var","yok")</f>
        <v>yok</v>
      </c>
      <c r="M1654" s="5" t="str">
        <f>IF('Ek.3-A'!F1654="", "", IF(VLOOKUP('Ek.3-A'!F1654, Veriler!D:E, 2, 0)=0, "", VLOOKUP('Ek.3-A'!F1654, Veriler!D:E, 2, 0)))</f>
        <v/>
      </c>
      <c r="N1654" s="5" t="str">
        <f>IF('Ek.3-A'!P1654="", "", 'Ek.3-A'!P1654)</f>
        <v/>
      </c>
      <c r="O1654" s="142">
        <f>'Ek.3-A'!S1654</f>
        <v>0</v>
      </c>
      <c r="P1654" s="143" t="str">
        <f>'Ek.3-A'!L1654</f>
        <v/>
      </c>
      <c r="Q1654" s="24" t="str">
        <f>'Ek.3-A'!M1654</f>
        <v/>
      </c>
      <c r="R1654" s="24">
        <f t="shared" ref="R1654:R1667" si="355">IF(L1654="var",0,IF(Q1654&lt;=0.005,Q1654,0))</f>
        <v>0</v>
      </c>
      <c r="S1654" s="141" t="str">
        <f t="shared" ref="S1654:S1667" si="356">IF(Q1654&lt;=0.005,"E","H")</f>
        <v>H</v>
      </c>
      <c r="T1654" s="24">
        <f>IF(S1654="E",SUM($R$5:R1654),0)</f>
        <v>0</v>
      </c>
      <c r="U1654" s="143">
        <f t="shared" ref="U1654:U1667" si="357">IF(T1654&lt;=0.1, O1654, IF(R1654&gt;$G$2, R1654*O1654, $G$2*O1654))</f>
        <v>0</v>
      </c>
    </row>
    <row r="1655" spans="1:21" x14ac:dyDescent="0.25">
      <c r="A1655" s="6">
        <v>17.55</v>
      </c>
      <c r="B1655" s="31" t="s">
        <v>90</v>
      </c>
      <c r="D1655" s="87">
        <v>292119990059</v>
      </c>
      <c r="E1655" s="3">
        <v>0.6</v>
      </c>
      <c r="K1655" s="3">
        <f t="shared" ref="K1655:K1667" si="358">K1654+1</f>
        <v>1220</v>
      </c>
      <c r="L1655" s="97" t="str">
        <f>IF(TRIM('Ek.3-A'!F1655)&lt;&gt;"","var","yok")</f>
        <v>yok</v>
      </c>
      <c r="M1655" s="5" t="str">
        <f>IF('Ek.3-A'!F1655="", "", IF(VLOOKUP('Ek.3-A'!F1655, Veriler!D:E, 2, 0)=0, "", VLOOKUP('Ek.3-A'!F1655, Veriler!D:E, 2, 0)))</f>
        <v/>
      </c>
      <c r="N1655" s="5" t="str">
        <f>IF('Ek.3-A'!P1655="", "", 'Ek.3-A'!P1655)</f>
        <v/>
      </c>
      <c r="O1655" s="142">
        <f>'Ek.3-A'!S1655</f>
        <v>0</v>
      </c>
      <c r="P1655" s="143" t="str">
        <f>'Ek.3-A'!L1655</f>
        <v/>
      </c>
      <c r="Q1655" s="24" t="str">
        <f>'Ek.3-A'!M1655</f>
        <v/>
      </c>
      <c r="R1655" s="24">
        <f t="shared" si="355"/>
        <v>0</v>
      </c>
      <c r="S1655" s="141" t="str">
        <f t="shared" si="356"/>
        <v>H</v>
      </c>
      <c r="T1655" s="24">
        <f>IF(S1655="E",SUM($R$5:R1655),0)</f>
        <v>0</v>
      </c>
      <c r="U1655" s="143">
        <f t="shared" si="357"/>
        <v>0</v>
      </c>
    </row>
    <row r="1656" spans="1:21" x14ac:dyDescent="0.25">
      <c r="A1656" s="6">
        <v>17.559999999999999</v>
      </c>
      <c r="B1656" s="31" t="s">
        <v>90</v>
      </c>
      <c r="D1656" s="89">
        <v>292129000000</v>
      </c>
      <c r="E1656" s="3">
        <v>0.6</v>
      </c>
      <c r="K1656" s="3">
        <f t="shared" si="358"/>
        <v>1221</v>
      </c>
      <c r="L1656" s="97" t="str">
        <f>IF(TRIM('Ek.3-A'!F1656)&lt;&gt;"","var","yok")</f>
        <v>yok</v>
      </c>
      <c r="M1656" s="5" t="str">
        <f>IF('Ek.3-A'!F1656="", "", IF(VLOOKUP('Ek.3-A'!F1656, Veriler!D:E, 2, 0)=0, "", VLOOKUP('Ek.3-A'!F1656, Veriler!D:E, 2, 0)))</f>
        <v/>
      </c>
      <c r="N1656" s="5" t="str">
        <f>IF('Ek.3-A'!P1656="", "", 'Ek.3-A'!P1656)</f>
        <v/>
      </c>
      <c r="O1656" s="142">
        <f>'Ek.3-A'!S1656</f>
        <v>0</v>
      </c>
      <c r="P1656" s="143" t="str">
        <f>'Ek.3-A'!L1656</f>
        <v/>
      </c>
      <c r="Q1656" s="24" t="str">
        <f>'Ek.3-A'!M1656</f>
        <v/>
      </c>
      <c r="R1656" s="24">
        <f t="shared" si="355"/>
        <v>0</v>
      </c>
      <c r="S1656" s="141" t="str">
        <f t="shared" si="356"/>
        <v>H</v>
      </c>
      <c r="T1656" s="24">
        <f>IF(S1656="E",SUM($R$5:R1656),0)</f>
        <v>0</v>
      </c>
      <c r="U1656" s="143">
        <f t="shared" si="357"/>
        <v>0</v>
      </c>
    </row>
    <row r="1657" spans="1:21" x14ac:dyDescent="0.25">
      <c r="A1657" s="6">
        <v>17.57</v>
      </c>
      <c r="B1657" s="31" t="s">
        <v>90</v>
      </c>
      <c r="D1657" s="87">
        <v>291719800019</v>
      </c>
      <c r="E1657" s="3">
        <v>0.6</v>
      </c>
      <c r="K1657" s="3">
        <f t="shared" si="358"/>
        <v>1222</v>
      </c>
      <c r="L1657" s="97" t="str">
        <f>IF(TRIM('Ek.3-A'!F1657)&lt;&gt;"","var","yok")</f>
        <v>yok</v>
      </c>
      <c r="M1657" s="5" t="str">
        <f>IF('Ek.3-A'!F1657="", "", IF(VLOOKUP('Ek.3-A'!F1657, Veriler!D:E, 2, 0)=0, "", VLOOKUP('Ek.3-A'!F1657, Veriler!D:E, 2, 0)))</f>
        <v/>
      </c>
      <c r="N1657" s="5" t="str">
        <f>IF('Ek.3-A'!P1657="", "", 'Ek.3-A'!P1657)</f>
        <v/>
      </c>
      <c r="O1657" s="142">
        <f>'Ek.3-A'!S1657</f>
        <v>0</v>
      </c>
      <c r="P1657" s="143" t="str">
        <f>'Ek.3-A'!L1657</f>
        <v/>
      </c>
      <c r="Q1657" s="24" t="str">
        <f>'Ek.3-A'!M1657</f>
        <v/>
      </c>
      <c r="R1657" s="24">
        <f t="shared" si="355"/>
        <v>0</v>
      </c>
      <c r="S1657" s="141" t="str">
        <f t="shared" si="356"/>
        <v>H</v>
      </c>
      <c r="T1657" s="24">
        <f>IF(S1657="E",SUM($R$5:R1657),0)</f>
        <v>0</v>
      </c>
      <c r="U1657" s="143">
        <f t="shared" si="357"/>
        <v>0</v>
      </c>
    </row>
    <row r="1658" spans="1:21" x14ac:dyDescent="0.25">
      <c r="A1658" s="6">
        <v>17.579999999999998</v>
      </c>
      <c r="B1658" s="31" t="s">
        <v>90</v>
      </c>
      <c r="D1658" s="89">
        <v>251320000019</v>
      </c>
      <c r="E1658" s="3">
        <v>0.6</v>
      </c>
      <c r="K1658" s="3">
        <f t="shared" si="358"/>
        <v>1223</v>
      </c>
      <c r="L1658" s="97" t="str">
        <f>IF(TRIM('Ek.3-A'!F1658)&lt;&gt;"","var","yok")</f>
        <v>yok</v>
      </c>
      <c r="M1658" s="5" t="str">
        <f>IF('Ek.3-A'!F1658="", "", IF(VLOOKUP('Ek.3-A'!F1658, Veriler!D:E, 2, 0)=0, "", VLOOKUP('Ek.3-A'!F1658, Veriler!D:E, 2, 0)))</f>
        <v/>
      </c>
      <c r="N1658" s="5" t="str">
        <f>IF('Ek.3-A'!P1658="", "", 'Ek.3-A'!P1658)</f>
        <v/>
      </c>
      <c r="O1658" s="142">
        <f>'Ek.3-A'!S1658</f>
        <v>0</v>
      </c>
      <c r="P1658" s="143" t="str">
        <f>'Ek.3-A'!L1658</f>
        <v/>
      </c>
      <c r="Q1658" s="24" t="str">
        <f>'Ek.3-A'!M1658</f>
        <v/>
      </c>
      <c r="R1658" s="24">
        <f t="shared" si="355"/>
        <v>0</v>
      </c>
      <c r="S1658" s="141" t="str">
        <f t="shared" si="356"/>
        <v>H</v>
      </c>
      <c r="T1658" s="24">
        <f>IF(S1658="E",SUM($R$5:R1658),0)</f>
        <v>0</v>
      </c>
      <c r="U1658" s="143">
        <f t="shared" si="357"/>
        <v>0</v>
      </c>
    </row>
    <row r="1659" spans="1:21" x14ac:dyDescent="0.25">
      <c r="A1659" s="6">
        <v>17.59</v>
      </c>
      <c r="B1659" s="31" t="s">
        <v>90</v>
      </c>
      <c r="D1659" s="87">
        <v>901420209100</v>
      </c>
      <c r="E1659" s="3">
        <v>0.6</v>
      </c>
      <c r="K1659" s="3">
        <f t="shared" si="358"/>
        <v>1224</v>
      </c>
      <c r="L1659" s="97" t="str">
        <f>IF(TRIM('Ek.3-A'!F1659)&lt;&gt;"","var","yok")</f>
        <v>yok</v>
      </c>
      <c r="M1659" s="5" t="str">
        <f>IF('Ek.3-A'!F1659="", "", IF(VLOOKUP('Ek.3-A'!F1659, Veriler!D:E, 2, 0)=0, "", VLOOKUP('Ek.3-A'!F1659, Veriler!D:E, 2, 0)))</f>
        <v/>
      </c>
      <c r="N1659" s="5" t="str">
        <f>IF('Ek.3-A'!P1659="", "", 'Ek.3-A'!P1659)</f>
        <v/>
      </c>
      <c r="O1659" s="142">
        <f>'Ek.3-A'!S1659</f>
        <v>0</v>
      </c>
      <c r="P1659" s="143" t="str">
        <f>'Ek.3-A'!L1659</f>
        <v/>
      </c>
      <c r="Q1659" s="24" t="str">
        <f>'Ek.3-A'!M1659</f>
        <v/>
      </c>
      <c r="R1659" s="24">
        <f t="shared" si="355"/>
        <v>0</v>
      </c>
      <c r="S1659" s="141" t="str">
        <f t="shared" si="356"/>
        <v>H</v>
      </c>
      <c r="T1659" s="24">
        <f>IF(S1659="E",SUM($R$5:R1659),0)</f>
        <v>0</v>
      </c>
      <c r="U1659" s="143">
        <f t="shared" si="357"/>
        <v>0</v>
      </c>
    </row>
    <row r="1660" spans="1:21" x14ac:dyDescent="0.25">
      <c r="A1660" s="6">
        <v>17.600000000000001</v>
      </c>
      <c r="B1660" s="31" t="s">
        <v>90</v>
      </c>
      <c r="D1660" s="89">
        <v>271099000000</v>
      </c>
      <c r="E1660" s="3">
        <v>0.6</v>
      </c>
      <c r="K1660" s="3">
        <f t="shared" si="358"/>
        <v>1225</v>
      </c>
      <c r="L1660" s="97" t="str">
        <f>IF(TRIM('Ek.3-A'!F1660)&lt;&gt;"","var","yok")</f>
        <v>yok</v>
      </c>
      <c r="M1660" s="5" t="str">
        <f>IF('Ek.3-A'!F1660="", "", IF(VLOOKUP('Ek.3-A'!F1660, Veriler!D:E, 2, 0)=0, "", VLOOKUP('Ek.3-A'!F1660, Veriler!D:E, 2, 0)))</f>
        <v/>
      </c>
      <c r="N1660" s="5" t="str">
        <f>IF('Ek.3-A'!P1660="", "", 'Ek.3-A'!P1660)</f>
        <v/>
      </c>
      <c r="O1660" s="142">
        <f>'Ek.3-A'!S1660</f>
        <v>0</v>
      </c>
      <c r="P1660" s="143" t="str">
        <f>'Ek.3-A'!L1660</f>
        <v/>
      </c>
      <c r="Q1660" s="24" t="str">
        <f>'Ek.3-A'!M1660</f>
        <v/>
      </c>
      <c r="R1660" s="24">
        <f t="shared" si="355"/>
        <v>0</v>
      </c>
      <c r="S1660" s="141" t="str">
        <f t="shared" si="356"/>
        <v>H</v>
      </c>
      <c r="T1660" s="24">
        <f>IF(S1660="E",SUM($R$5:R1660),0)</f>
        <v>0</v>
      </c>
      <c r="U1660" s="143">
        <f t="shared" si="357"/>
        <v>0</v>
      </c>
    </row>
    <row r="1661" spans="1:21" x14ac:dyDescent="0.25">
      <c r="A1661" s="6">
        <v>17.61</v>
      </c>
      <c r="B1661" s="31" t="s">
        <v>90</v>
      </c>
      <c r="D1661" s="89">
        <v>292700000029</v>
      </c>
      <c r="E1661" s="3">
        <v>0.6</v>
      </c>
      <c r="K1661" s="3">
        <f t="shared" si="358"/>
        <v>1226</v>
      </c>
      <c r="L1661" s="97" t="str">
        <f>IF(TRIM('Ek.3-A'!F1661)&lt;&gt;"","var","yok")</f>
        <v>yok</v>
      </c>
      <c r="M1661" s="5" t="str">
        <f>IF('Ek.3-A'!F1661="", "", IF(VLOOKUP('Ek.3-A'!F1661, Veriler!D:E, 2, 0)=0, "", VLOOKUP('Ek.3-A'!F1661, Veriler!D:E, 2, 0)))</f>
        <v/>
      </c>
      <c r="N1661" s="5" t="str">
        <f>IF('Ek.3-A'!P1661="", "", 'Ek.3-A'!P1661)</f>
        <v/>
      </c>
      <c r="O1661" s="142">
        <f>'Ek.3-A'!S1661</f>
        <v>0</v>
      </c>
      <c r="P1661" s="143" t="str">
        <f>'Ek.3-A'!L1661</f>
        <v/>
      </c>
      <c r="Q1661" s="24" t="str">
        <f>'Ek.3-A'!M1661</f>
        <v/>
      </c>
      <c r="R1661" s="24">
        <f t="shared" si="355"/>
        <v>0</v>
      </c>
      <c r="S1661" s="141" t="str">
        <f t="shared" si="356"/>
        <v>H</v>
      </c>
      <c r="T1661" s="24">
        <f>IF(S1661="E",SUM($R$5:R1661),0)</f>
        <v>0</v>
      </c>
      <c r="U1661" s="143">
        <f t="shared" si="357"/>
        <v>0</v>
      </c>
    </row>
    <row r="1662" spans="1:21" x14ac:dyDescent="0.25">
      <c r="A1662" s="6">
        <v>17.62</v>
      </c>
      <c r="B1662" s="31" t="s">
        <v>90</v>
      </c>
      <c r="D1662" s="87">
        <v>292990000029</v>
      </c>
      <c r="E1662" s="3">
        <v>0.6</v>
      </c>
      <c r="K1662" s="3">
        <f t="shared" si="358"/>
        <v>1227</v>
      </c>
      <c r="L1662" s="97" t="str">
        <f>IF(TRIM('Ek.3-A'!F1662)&lt;&gt;"","var","yok")</f>
        <v>yok</v>
      </c>
      <c r="M1662" s="5" t="str">
        <f>IF('Ek.3-A'!F1662="", "", IF(VLOOKUP('Ek.3-A'!F1662, Veriler!D:E, 2, 0)=0, "", VLOOKUP('Ek.3-A'!F1662, Veriler!D:E, 2, 0)))</f>
        <v/>
      </c>
      <c r="N1662" s="5" t="str">
        <f>IF('Ek.3-A'!P1662="", "", 'Ek.3-A'!P1662)</f>
        <v/>
      </c>
      <c r="O1662" s="142">
        <f>'Ek.3-A'!S1662</f>
        <v>0</v>
      </c>
      <c r="P1662" s="143" t="str">
        <f>'Ek.3-A'!L1662</f>
        <v/>
      </c>
      <c r="Q1662" s="24" t="str">
        <f>'Ek.3-A'!M1662</f>
        <v/>
      </c>
      <c r="R1662" s="24">
        <f t="shared" si="355"/>
        <v>0</v>
      </c>
      <c r="S1662" s="141" t="str">
        <f t="shared" si="356"/>
        <v>H</v>
      </c>
      <c r="T1662" s="24">
        <f>IF(S1662="E",SUM($R$5:R1662),0)</f>
        <v>0</v>
      </c>
      <c r="U1662" s="143">
        <f t="shared" si="357"/>
        <v>0</v>
      </c>
    </row>
    <row r="1663" spans="1:21" x14ac:dyDescent="0.25">
      <c r="A1663" s="6">
        <v>17.63</v>
      </c>
      <c r="B1663" s="31" t="s">
        <v>90</v>
      </c>
      <c r="D1663" s="89">
        <v>292990900029</v>
      </c>
      <c r="E1663" s="3">
        <v>0.6</v>
      </c>
      <c r="K1663" s="3">
        <f t="shared" si="358"/>
        <v>1228</v>
      </c>
      <c r="L1663" s="97" t="str">
        <f>IF(TRIM('Ek.3-A'!F1663)&lt;&gt;"","var","yok")</f>
        <v>yok</v>
      </c>
      <c r="M1663" s="5" t="str">
        <f>IF('Ek.3-A'!F1663="", "", IF(VLOOKUP('Ek.3-A'!F1663, Veriler!D:E, 2, 0)=0, "", VLOOKUP('Ek.3-A'!F1663, Veriler!D:E, 2, 0)))</f>
        <v/>
      </c>
      <c r="N1663" s="5" t="str">
        <f>IF('Ek.3-A'!P1663="", "", 'Ek.3-A'!P1663)</f>
        <v/>
      </c>
      <c r="O1663" s="142">
        <f>'Ek.3-A'!S1663</f>
        <v>0</v>
      </c>
      <c r="P1663" s="143" t="str">
        <f>'Ek.3-A'!L1663</f>
        <v/>
      </c>
      <c r="Q1663" s="24" t="str">
        <f>'Ek.3-A'!M1663</f>
        <v/>
      </c>
      <c r="R1663" s="24">
        <f t="shared" si="355"/>
        <v>0</v>
      </c>
      <c r="S1663" s="141" t="str">
        <f t="shared" si="356"/>
        <v>H</v>
      </c>
      <c r="T1663" s="24">
        <f>IF(S1663="E",SUM($R$5:R1663),0)</f>
        <v>0</v>
      </c>
      <c r="U1663" s="143">
        <f t="shared" si="357"/>
        <v>0</v>
      </c>
    </row>
    <row r="1664" spans="1:21" x14ac:dyDescent="0.25">
      <c r="A1664" s="6">
        <v>17.64</v>
      </c>
      <c r="B1664" s="31" t="s">
        <v>90</v>
      </c>
      <c r="D1664" s="87">
        <v>281129300019</v>
      </c>
      <c r="E1664" s="3">
        <v>0.6</v>
      </c>
      <c r="K1664" s="3">
        <f t="shared" si="358"/>
        <v>1229</v>
      </c>
      <c r="L1664" s="97" t="str">
        <f>IF(TRIM('Ek.3-A'!F1664)&lt;&gt;"","var","yok")</f>
        <v>yok</v>
      </c>
      <c r="M1664" s="5" t="str">
        <f>IF('Ek.3-A'!F1664="", "", IF(VLOOKUP('Ek.3-A'!F1664, Veriler!D:E, 2, 0)=0, "", VLOOKUP('Ek.3-A'!F1664, Veriler!D:E, 2, 0)))</f>
        <v/>
      </c>
      <c r="N1664" s="5" t="str">
        <f>IF('Ek.3-A'!P1664="", "", 'Ek.3-A'!P1664)</f>
        <v/>
      </c>
      <c r="O1664" s="142">
        <f>'Ek.3-A'!S1664</f>
        <v>0</v>
      </c>
      <c r="P1664" s="143" t="str">
        <f>'Ek.3-A'!L1664</f>
        <v/>
      </c>
      <c r="Q1664" s="24" t="str">
        <f>'Ek.3-A'!M1664</f>
        <v/>
      </c>
      <c r="R1664" s="24">
        <f t="shared" si="355"/>
        <v>0</v>
      </c>
      <c r="S1664" s="141" t="str">
        <f t="shared" si="356"/>
        <v>H</v>
      </c>
      <c r="T1664" s="24">
        <f>IF(S1664="E",SUM($R$5:R1664),0)</f>
        <v>0</v>
      </c>
      <c r="U1664" s="143">
        <f t="shared" si="357"/>
        <v>0</v>
      </c>
    </row>
    <row r="1665" spans="1:41" x14ac:dyDescent="0.25">
      <c r="A1665" s="6">
        <v>17.649999999999999</v>
      </c>
      <c r="B1665" s="31" t="s">
        <v>90</v>
      </c>
      <c r="D1665" s="89">
        <v>285000601019</v>
      </c>
      <c r="E1665" s="3">
        <v>0.6</v>
      </c>
      <c r="K1665" s="3">
        <f t="shared" si="358"/>
        <v>1230</v>
      </c>
      <c r="L1665" s="97" t="str">
        <f>IF(TRIM('Ek.3-A'!F1665)&lt;&gt;"","var","yok")</f>
        <v>yok</v>
      </c>
      <c r="M1665" s="5" t="str">
        <f>IF('Ek.3-A'!F1665="", "", IF(VLOOKUP('Ek.3-A'!F1665, Veriler!D:E, 2, 0)=0, "", VLOOKUP('Ek.3-A'!F1665, Veriler!D:E, 2, 0)))</f>
        <v/>
      </c>
      <c r="N1665" s="5" t="str">
        <f>IF('Ek.3-A'!P1665="", "", 'Ek.3-A'!P1665)</f>
        <v/>
      </c>
      <c r="O1665" s="142">
        <f>'Ek.3-A'!S1665</f>
        <v>0</v>
      </c>
      <c r="P1665" s="143" t="str">
        <f>'Ek.3-A'!L1665</f>
        <v/>
      </c>
      <c r="Q1665" s="24" t="str">
        <f>'Ek.3-A'!M1665</f>
        <v/>
      </c>
      <c r="R1665" s="24">
        <f t="shared" si="355"/>
        <v>0</v>
      </c>
      <c r="S1665" s="141" t="str">
        <f t="shared" si="356"/>
        <v>H</v>
      </c>
      <c r="T1665" s="24">
        <f>IF(S1665="E",SUM($R$5:R1665),0)</f>
        <v>0</v>
      </c>
      <c r="U1665" s="143">
        <f t="shared" si="357"/>
        <v>0</v>
      </c>
    </row>
    <row r="1666" spans="1:41" x14ac:dyDescent="0.25">
      <c r="A1666" s="6">
        <v>17.66</v>
      </c>
      <c r="B1666" s="31" t="s">
        <v>90</v>
      </c>
      <c r="D1666" s="87">
        <v>740829000000</v>
      </c>
      <c r="E1666" s="3">
        <v>0.6</v>
      </c>
      <c r="K1666" s="3">
        <f t="shared" si="358"/>
        <v>1231</v>
      </c>
      <c r="L1666" s="97" t="str">
        <f>IF(TRIM('Ek.3-A'!F1666)&lt;&gt;"","var","yok")</f>
        <v>yok</v>
      </c>
      <c r="M1666" s="5" t="str">
        <f>IF('Ek.3-A'!F1666="", "", IF(VLOOKUP('Ek.3-A'!F1666, Veriler!D:E, 2, 0)=0, "", VLOOKUP('Ek.3-A'!F1666, Veriler!D:E, 2, 0)))</f>
        <v/>
      </c>
      <c r="N1666" s="5" t="str">
        <f>IF('Ek.3-A'!P1666="", "", 'Ek.3-A'!P1666)</f>
        <v/>
      </c>
      <c r="O1666" s="142">
        <f>'Ek.3-A'!S1666</f>
        <v>0</v>
      </c>
      <c r="P1666" s="143" t="str">
        <f>'Ek.3-A'!L1666</f>
        <v/>
      </c>
      <c r="Q1666" s="24" t="str">
        <f>'Ek.3-A'!M1666</f>
        <v/>
      </c>
      <c r="R1666" s="24">
        <f t="shared" si="355"/>
        <v>0</v>
      </c>
      <c r="S1666" s="141" t="str">
        <f t="shared" si="356"/>
        <v>H</v>
      </c>
      <c r="T1666" s="24">
        <f>IF(S1666="E",SUM($R$5:R1666),0)</f>
        <v>0</v>
      </c>
      <c r="U1666" s="143">
        <f t="shared" si="357"/>
        <v>0</v>
      </c>
    </row>
    <row r="1667" spans="1:41" x14ac:dyDescent="0.25">
      <c r="A1667" s="6">
        <v>17.670000000000002</v>
      </c>
      <c r="B1667" s="31" t="s">
        <v>90</v>
      </c>
      <c r="D1667" s="89">
        <v>844399909000</v>
      </c>
      <c r="E1667" s="3">
        <v>0.6</v>
      </c>
      <c r="K1667" s="3">
        <f t="shared" si="358"/>
        <v>1232</v>
      </c>
      <c r="L1667" s="97" t="str">
        <f>IF(TRIM('Ek.3-A'!F1667)&lt;&gt;"","var","yok")</f>
        <v>yok</v>
      </c>
      <c r="M1667" s="5" t="str">
        <f>IF('Ek.3-A'!F1667="", "", IF(VLOOKUP('Ek.3-A'!F1667, Veriler!D:E, 2, 0)=0, "", VLOOKUP('Ek.3-A'!F1667, Veriler!D:E, 2, 0)))</f>
        <v/>
      </c>
      <c r="N1667" s="5" t="str">
        <f>IF('Ek.3-A'!P1667="", "", 'Ek.3-A'!P1667)</f>
        <v/>
      </c>
      <c r="O1667" s="142">
        <f>'Ek.3-A'!S1667</f>
        <v>0</v>
      </c>
      <c r="P1667" s="143" t="str">
        <f>'Ek.3-A'!L1667</f>
        <v/>
      </c>
      <c r="Q1667" s="24" t="str">
        <f>'Ek.3-A'!M1667</f>
        <v/>
      </c>
      <c r="R1667" s="24">
        <f t="shared" si="355"/>
        <v>0</v>
      </c>
      <c r="S1667" s="141" t="str">
        <f t="shared" si="356"/>
        <v>H</v>
      </c>
      <c r="T1667" s="24">
        <f>IF(S1667="E",SUM($R$5:R1667),0)</f>
        <v>0</v>
      </c>
      <c r="U1667" s="143">
        <f t="shared" si="357"/>
        <v>0</v>
      </c>
    </row>
    <row r="1668" spans="1:41" x14ac:dyDescent="0.25">
      <c r="A1668" s="6">
        <v>17.68</v>
      </c>
      <c r="B1668" s="31" t="s">
        <v>90</v>
      </c>
      <c r="D1668" s="87">
        <v>500720310000</v>
      </c>
      <c r="E1668" s="3">
        <v>0.6</v>
      </c>
      <c r="T1668" s="24"/>
      <c r="U1668" s="25"/>
      <c r="AO1668" s="140">
        <f>'Ek.3-A'!L1668</f>
        <v>0</v>
      </c>
    </row>
    <row r="1669" spans="1:41" x14ac:dyDescent="0.25">
      <c r="A1669" s="6">
        <v>17.690000000000001</v>
      </c>
      <c r="B1669" s="31" t="s">
        <v>90</v>
      </c>
      <c r="D1669" s="89">
        <v>680423000019</v>
      </c>
      <c r="E1669" s="3">
        <v>0.6</v>
      </c>
      <c r="T1669" s="24"/>
      <c r="U1669" s="25"/>
    </row>
    <row r="1670" spans="1:41" x14ac:dyDescent="0.25">
      <c r="A1670" s="6">
        <v>17.7</v>
      </c>
      <c r="B1670" s="31" t="s">
        <v>90</v>
      </c>
      <c r="D1670" s="87">
        <v>130219701000</v>
      </c>
      <c r="E1670" s="3">
        <v>0.6</v>
      </c>
      <c r="T1670" s="24"/>
      <c r="U1670" s="25"/>
    </row>
    <row r="1671" spans="1:41" x14ac:dyDescent="0.25">
      <c r="A1671" s="6">
        <v>17.71</v>
      </c>
      <c r="B1671" s="31" t="s">
        <v>90</v>
      </c>
      <c r="D1671" s="89">
        <v>130219709990</v>
      </c>
      <c r="E1671" s="3">
        <v>0.6</v>
      </c>
      <c r="T1671" s="24"/>
      <c r="U1671" s="25"/>
    </row>
    <row r="1672" spans="1:41" x14ac:dyDescent="0.25">
      <c r="A1672" s="6">
        <v>17.72</v>
      </c>
      <c r="B1672" s="31" t="s">
        <v>90</v>
      </c>
      <c r="D1672" s="87">
        <v>130239001000</v>
      </c>
      <c r="E1672" s="3">
        <v>0.6</v>
      </c>
      <c r="T1672" s="24"/>
      <c r="U1672" s="25"/>
    </row>
    <row r="1673" spans="1:41" x14ac:dyDescent="0.25">
      <c r="A1673" s="6">
        <v>17.73</v>
      </c>
      <c r="B1673" s="31" t="s">
        <v>90</v>
      </c>
      <c r="D1673" s="89">
        <v>130239009000</v>
      </c>
      <c r="E1673" s="3">
        <v>0.6</v>
      </c>
      <c r="T1673" s="24"/>
      <c r="U1673" s="25"/>
    </row>
    <row r="1674" spans="1:41" x14ac:dyDescent="0.25">
      <c r="A1674" s="6">
        <v>17.739999999999998</v>
      </c>
      <c r="B1674" s="31" t="s">
        <v>90</v>
      </c>
      <c r="D1674" s="87">
        <v>530500009919</v>
      </c>
      <c r="E1674" s="3">
        <v>0.6</v>
      </c>
      <c r="T1674" s="24"/>
      <c r="U1674" s="25"/>
    </row>
    <row r="1675" spans="1:41" x14ac:dyDescent="0.25">
      <c r="A1675" s="6">
        <v>17.75</v>
      </c>
      <c r="B1675" s="31" t="s">
        <v>90</v>
      </c>
      <c r="D1675" s="89">
        <v>281000909029</v>
      </c>
      <c r="E1675" s="3">
        <v>0.6</v>
      </c>
      <c r="T1675" s="24"/>
      <c r="U1675" s="25"/>
    </row>
    <row r="1676" spans="1:41" x14ac:dyDescent="0.25">
      <c r="A1676" s="6">
        <v>17.760000000000002</v>
      </c>
      <c r="B1676" s="31" t="s">
        <v>90</v>
      </c>
      <c r="D1676" s="87">
        <v>284020909000</v>
      </c>
      <c r="E1676" s="3">
        <v>0.6</v>
      </c>
      <c r="T1676" s="24"/>
      <c r="U1676" s="25"/>
    </row>
    <row r="1677" spans="1:41" x14ac:dyDescent="0.25">
      <c r="A1677" s="6">
        <v>17.77</v>
      </c>
      <c r="B1677" s="31" t="s">
        <v>90</v>
      </c>
      <c r="D1677" s="89">
        <v>281000909019</v>
      </c>
      <c r="E1677" s="3">
        <v>0.6</v>
      </c>
      <c r="K1677" s="3">
        <f>K1667+1</f>
        <v>1233</v>
      </c>
      <c r="L1677" s="97" t="str">
        <f>IF(TRIM('Ek.3-A'!F1677)&lt;&gt;"","var","yok")</f>
        <v>yok</v>
      </c>
      <c r="M1677" s="5" t="str">
        <f>IF('Ek.3-A'!F1677="", "", IF(VLOOKUP('Ek.3-A'!F1677, Veriler!D:E, 2, 0)=0, "", VLOOKUP('Ek.3-A'!F1677, Veriler!D:E, 2, 0)))</f>
        <v/>
      </c>
      <c r="N1677" s="5" t="str">
        <f>IF('Ek.3-A'!P1677="", "", 'Ek.3-A'!P1677)</f>
        <v/>
      </c>
      <c r="O1677" s="142">
        <f>'Ek.3-A'!S1677</f>
        <v>0</v>
      </c>
      <c r="P1677" s="143" t="str">
        <f>'Ek.3-A'!L1677</f>
        <v/>
      </c>
      <c r="Q1677" s="24" t="str">
        <f>'Ek.3-A'!M1677</f>
        <v/>
      </c>
      <c r="R1677" s="24">
        <f t="shared" ref="R1677:R1690" si="359">IF(L1677="var",0,IF(Q1677&lt;=0.005,Q1677,0))</f>
        <v>0</v>
      </c>
      <c r="S1677" s="141" t="str">
        <f t="shared" ref="S1677:S1690" si="360">IF(Q1677&lt;=0.005,"E","H")</f>
        <v>H</v>
      </c>
      <c r="T1677" s="24">
        <f>IF(S1677="E",SUM($R$5:R1677),0)</f>
        <v>0</v>
      </c>
      <c r="U1677" s="143">
        <f t="shared" ref="U1677:U1690" si="361">IF(T1677&lt;=0.1, O1677, IF(R1677&gt;$G$2, R1677*O1677, $G$2*O1677))</f>
        <v>0</v>
      </c>
    </row>
    <row r="1678" spans="1:41" x14ac:dyDescent="0.25">
      <c r="A1678" s="6">
        <v>17.78</v>
      </c>
      <c r="B1678" s="31" t="s">
        <v>90</v>
      </c>
      <c r="D1678" s="87">
        <v>400941009000</v>
      </c>
      <c r="E1678" s="3">
        <v>0.6</v>
      </c>
      <c r="K1678" s="3">
        <f t="shared" ref="K1678:K1690" si="362">K1677+1</f>
        <v>1234</v>
      </c>
      <c r="L1678" s="97" t="str">
        <f>IF(TRIM('Ek.3-A'!F1678)&lt;&gt;"","var","yok")</f>
        <v>yok</v>
      </c>
      <c r="M1678" s="5" t="str">
        <f>IF('Ek.3-A'!F1678="", "", IF(VLOOKUP('Ek.3-A'!F1678, Veriler!D:E, 2, 0)=0, "", VLOOKUP('Ek.3-A'!F1678, Veriler!D:E, 2, 0)))</f>
        <v/>
      </c>
      <c r="N1678" s="5" t="str">
        <f>IF('Ek.3-A'!P1678="", "", 'Ek.3-A'!P1678)</f>
        <v/>
      </c>
      <c r="O1678" s="142">
        <f>'Ek.3-A'!S1678</f>
        <v>0</v>
      </c>
      <c r="P1678" s="143" t="str">
        <f>'Ek.3-A'!L1678</f>
        <v/>
      </c>
      <c r="Q1678" s="24" t="str">
        <f>'Ek.3-A'!M1678</f>
        <v/>
      </c>
      <c r="R1678" s="24">
        <f t="shared" si="359"/>
        <v>0</v>
      </c>
      <c r="S1678" s="141" t="str">
        <f t="shared" si="360"/>
        <v>H</v>
      </c>
      <c r="T1678" s="24">
        <f>IF(S1678="E",SUM($R$5:R1678),0)</f>
        <v>0</v>
      </c>
      <c r="U1678" s="143">
        <f t="shared" si="361"/>
        <v>0</v>
      </c>
    </row>
    <row r="1679" spans="1:41" x14ac:dyDescent="0.25">
      <c r="A1679" s="6">
        <v>17.79</v>
      </c>
      <c r="B1679" s="31" t="s">
        <v>90</v>
      </c>
      <c r="D1679" s="89">
        <v>901890300019</v>
      </c>
      <c r="E1679" s="3">
        <v>0.6</v>
      </c>
      <c r="K1679" s="3">
        <f t="shared" si="362"/>
        <v>1235</v>
      </c>
      <c r="L1679" s="97" t="str">
        <f>IF(TRIM('Ek.3-A'!F1679)&lt;&gt;"","var","yok")</f>
        <v>yok</v>
      </c>
      <c r="M1679" s="5" t="str">
        <f>IF('Ek.3-A'!F1679="", "", IF(VLOOKUP('Ek.3-A'!F1679, Veriler!D:E, 2, 0)=0, "", VLOOKUP('Ek.3-A'!F1679, Veriler!D:E, 2, 0)))</f>
        <v/>
      </c>
      <c r="N1679" s="5" t="str">
        <f>IF('Ek.3-A'!P1679="", "", 'Ek.3-A'!P1679)</f>
        <v/>
      </c>
      <c r="O1679" s="142">
        <f>'Ek.3-A'!S1679</f>
        <v>0</v>
      </c>
      <c r="P1679" s="143" t="str">
        <f>'Ek.3-A'!L1679</f>
        <v/>
      </c>
      <c r="Q1679" s="24" t="str">
        <f>'Ek.3-A'!M1679</f>
        <v/>
      </c>
      <c r="R1679" s="24">
        <f t="shared" si="359"/>
        <v>0</v>
      </c>
      <c r="S1679" s="141" t="str">
        <f t="shared" si="360"/>
        <v>H</v>
      </c>
      <c r="T1679" s="24">
        <f>IF(S1679="E",SUM($R$5:R1679),0)</f>
        <v>0</v>
      </c>
      <c r="U1679" s="143">
        <f t="shared" si="361"/>
        <v>0</v>
      </c>
    </row>
    <row r="1680" spans="1:41" x14ac:dyDescent="0.25">
      <c r="A1680" s="6">
        <v>17.8</v>
      </c>
      <c r="B1680" s="31" t="s">
        <v>90</v>
      </c>
      <c r="D1680" s="87">
        <v>282990801019</v>
      </c>
      <c r="E1680" s="3">
        <v>0.6</v>
      </c>
      <c r="K1680" s="3">
        <f t="shared" si="362"/>
        <v>1236</v>
      </c>
      <c r="L1680" s="97" t="str">
        <f>IF(TRIM('Ek.3-A'!F1680)&lt;&gt;"","var","yok")</f>
        <v>yok</v>
      </c>
      <c r="M1680" s="5" t="str">
        <f>IF('Ek.3-A'!F1680="", "", IF(VLOOKUP('Ek.3-A'!F1680, Veriler!D:E, 2, 0)=0, "", VLOOKUP('Ek.3-A'!F1680, Veriler!D:E, 2, 0)))</f>
        <v/>
      </c>
      <c r="N1680" s="5" t="str">
        <f>IF('Ek.3-A'!P1680="", "", 'Ek.3-A'!P1680)</f>
        <v/>
      </c>
      <c r="O1680" s="142">
        <f>'Ek.3-A'!S1680</f>
        <v>0</v>
      </c>
      <c r="P1680" s="143" t="str">
        <f>'Ek.3-A'!L1680</f>
        <v/>
      </c>
      <c r="Q1680" s="24" t="str">
        <f>'Ek.3-A'!M1680</f>
        <v/>
      </c>
      <c r="R1680" s="24">
        <f t="shared" si="359"/>
        <v>0</v>
      </c>
      <c r="S1680" s="141" t="str">
        <f t="shared" si="360"/>
        <v>H</v>
      </c>
      <c r="T1680" s="24">
        <f>IF(S1680="E",SUM($R$5:R1680),0)</f>
        <v>0</v>
      </c>
      <c r="U1680" s="143">
        <f t="shared" si="361"/>
        <v>0</v>
      </c>
    </row>
    <row r="1681" spans="1:21" x14ac:dyDescent="0.25">
      <c r="A1681" s="6">
        <v>17.809999999999999</v>
      </c>
      <c r="B1681" s="31" t="s">
        <v>90</v>
      </c>
      <c r="D1681" s="89">
        <v>282759002000</v>
      </c>
      <c r="E1681" s="3">
        <v>0.6</v>
      </c>
      <c r="K1681" s="3">
        <f t="shared" si="362"/>
        <v>1237</v>
      </c>
      <c r="L1681" s="97" t="str">
        <f>IF(TRIM('Ek.3-A'!F1681)&lt;&gt;"","var","yok")</f>
        <v>yok</v>
      </c>
      <c r="M1681" s="5" t="str">
        <f>IF('Ek.3-A'!F1681="", "", IF(VLOOKUP('Ek.3-A'!F1681, Veriler!D:E, 2, 0)=0, "", VLOOKUP('Ek.3-A'!F1681, Veriler!D:E, 2, 0)))</f>
        <v/>
      </c>
      <c r="N1681" s="5" t="str">
        <f>IF('Ek.3-A'!P1681="", "", 'Ek.3-A'!P1681)</f>
        <v/>
      </c>
      <c r="O1681" s="142">
        <f>'Ek.3-A'!S1681</f>
        <v>0</v>
      </c>
      <c r="P1681" s="143" t="str">
        <f>'Ek.3-A'!L1681</f>
        <v/>
      </c>
      <c r="Q1681" s="24" t="str">
        <f>'Ek.3-A'!M1681</f>
        <v/>
      </c>
      <c r="R1681" s="24">
        <f t="shared" si="359"/>
        <v>0</v>
      </c>
      <c r="S1681" s="141" t="str">
        <f t="shared" si="360"/>
        <v>H</v>
      </c>
      <c r="T1681" s="24">
        <f>IF(S1681="E",SUM($R$5:R1681),0)</f>
        <v>0</v>
      </c>
      <c r="U1681" s="143">
        <f t="shared" si="361"/>
        <v>0</v>
      </c>
    </row>
    <row r="1682" spans="1:21" x14ac:dyDescent="0.25">
      <c r="A1682" s="6">
        <v>17.82</v>
      </c>
      <c r="B1682" s="31" t="s">
        <v>90</v>
      </c>
      <c r="D1682" s="87">
        <v>842539000090</v>
      </c>
      <c r="E1682" s="3">
        <v>0.6</v>
      </c>
      <c r="K1682" s="3">
        <f t="shared" si="362"/>
        <v>1238</v>
      </c>
      <c r="L1682" s="97" t="str">
        <f>IF(TRIM('Ek.3-A'!F1682)&lt;&gt;"","var","yok")</f>
        <v>yok</v>
      </c>
      <c r="M1682" s="5" t="str">
        <f>IF('Ek.3-A'!F1682="", "", IF(VLOOKUP('Ek.3-A'!F1682, Veriler!D:E, 2, 0)=0, "", VLOOKUP('Ek.3-A'!F1682, Veriler!D:E, 2, 0)))</f>
        <v/>
      </c>
      <c r="N1682" s="5" t="str">
        <f>IF('Ek.3-A'!P1682="", "", 'Ek.3-A'!P1682)</f>
        <v/>
      </c>
      <c r="O1682" s="142">
        <f>'Ek.3-A'!S1682</f>
        <v>0</v>
      </c>
      <c r="P1682" s="143" t="str">
        <f>'Ek.3-A'!L1682</f>
        <v/>
      </c>
      <c r="Q1682" s="24" t="str">
        <f>'Ek.3-A'!M1682</f>
        <v/>
      </c>
      <c r="R1682" s="24">
        <f t="shared" si="359"/>
        <v>0</v>
      </c>
      <c r="S1682" s="141" t="str">
        <f t="shared" si="360"/>
        <v>H</v>
      </c>
      <c r="T1682" s="24">
        <f>IF(S1682="E",SUM($R$5:R1682),0)</f>
        <v>0</v>
      </c>
      <c r="U1682" s="143">
        <f t="shared" si="361"/>
        <v>0</v>
      </c>
    </row>
    <row r="1683" spans="1:21" x14ac:dyDescent="0.25">
      <c r="A1683" s="6">
        <v>17.829999999999998</v>
      </c>
      <c r="B1683" s="31" t="s">
        <v>90</v>
      </c>
      <c r="D1683" s="89">
        <v>291560190019</v>
      </c>
      <c r="E1683" s="3">
        <v>0.6</v>
      </c>
      <c r="K1683" s="3">
        <f t="shared" si="362"/>
        <v>1239</v>
      </c>
      <c r="L1683" s="97" t="str">
        <f>IF(TRIM('Ek.3-A'!F1683)&lt;&gt;"","var","yok")</f>
        <v>yok</v>
      </c>
      <c r="M1683" s="5" t="str">
        <f>IF('Ek.3-A'!F1683="", "", IF(VLOOKUP('Ek.3-A'!F1683, Veriler!D:E, 2, 0)=0, "", VLOOKUP('Ek.3-A'!F1683, Veriler!D:E, 2, 0)))</f>
        <v/>
      </c>
      <c r="N1683" s="5" t="str">
        <f>IF('Ek.3-A'!P1683="", "", 'Ek.3-A'!P1683)</f>
        <v/>
      </c>
      <c r="O1683" s="142">
        <f>'Ek.3-A'!S1683</f>
        <v>0</v>
      </c>
      <c r="P1683" s="143" t="str">
        <f>'Ek.3-A'!L1683</f>
        <v/>
      </c>
      <c r="Q1683" s="24" t="str">
        <f>'Ek.3-A'!M1683</f>
        <v/>
      </c>
      <c r="R1683" s="24">
        <f t="shared" si="359"/>
        <v>0</v>
      </c>
      <c r="S1683" s="141" t="str">
        <f t="shared" si="360"/>
        <v>H</v>
      </c>
      <c r="T1683" s="24">
        <f>IF(S1683="E",SUM($R$5:R1683),0)</f>
        <v>0</v>
      </c>
      <c r="U1683" s="143">
        <f t="shared" si="361"/>
        <v>0</v>
      </c>
    </row>
    <row r="1684" spans="1:21" x14ac:dyDescent="0.25">
      <c r="A1684" s="6">
        <v>17.84</v>
      </c>
      <c r="B1684" s="31" t="s">
        <v>90</v>
      </c>
      <c r="D1684" s="87">
        <v>701990009000</v>
      </c>
      <c r="E1684" s="3">
        <v>0.6</v>
      </c>
      <c r="K1684" s="3">
        <f t="shared" si="362"/>
        <v>1240</v>
      </c>
      <c r="L1684" s="97" t="str">
        <f>IF(TRIM('Ek.3-A'!F1684)&lt;&gt;"","var","yok")</f>
        <v>yok</v>
      </c>
      <c r="M1684" s="5" t="str">
        <f>IF('Ek.3-A'!F1684="", "", IF(VLOOKUP('Ek.3-A'!F1684, Veriler!D:E, 2, 0)=0, "", VLOOKUP('Ek.3-A'!F1684, Veriler!D:E, 2, 0)))</f>
        <v/>
      </c>
      <c r="N1684" s="5" t="str">
        <f>IF('Ek.3-A'!P1684="", "", 'Ek.3-A'!P1684)</f>
        <v/>
      </c>
      <c r="O1684" s="142">
        <f>'Ek.3-A'!S1684</f>
        <v>0</v>
      </c>
      <c r="P1684" s="143" t="str">
        <f>'Ek.3-A'!L1684</f>
        <v/>
      </c>
      <c r="Q1684" s="24" t="str">
        <f>'Ek.3-A'!M1684</f>
        <v/>
      </c>
      <c r="R1684" s="24">
        <f t="shared" si="359"/>
        <v>0</v>
      </c>
      <c r="S1684" s="141" t="str">
        <f t="shared" si="360"/>
        <v>H</v>
      </c>
      <c r="T1684" s="24">
        <f>IF(S1684="E",SUM($R$5:R1684),0)</f>
        <v>0</v>
      </c>
      <c r="U1684" s="143">
        <f t="shared" si="361"/>
        <v>0</v>
      </c>
    </row>
    <row r="1685" spans="1:21" x14ac:dyDescent="0.25">
      <c r="A1685" s="6">
        <v>17.850000000000001</v>
      </c>
      <c r="B1685" s="31" t="s">
        <v>90</v>
      </c>
      <c r="D1685" s="89">
        <v>700220900000</v>
      </c>
      <c r="E1685" s="3">
        <v>0.6</v>
      </c>
      <c r="K1685" s="3">
        <f t="shared" si="362"/>
        <v>1241</v>
      </c>
      <c r="L1685" s="97" t="str">
        <f>IF(TRIM('Ek.3-A'!F1685)&lt;&gt;"","var","yok")</f>
        <v>yok</v>
      </c>
      <c r="M1685" s="5" t="str">
        <f>IF('Ek.3-A'!F1685="", "", IF(VLOOKUP('Ek.3-A'!F1685, Veriler!D:E, 2, 0)=0, "", VLOOKUP('Ek.3-A'!F1685, Veriler!D:E, 2, 0)))</f>
        <v/>
      </c>
      <c r="N1685" s="5" t="str">
        <f>IF('Ek.3-A'!P1685="", "", 'Ek.3-A'!P1685)</f>
        <v/>
      </c>
      <c r="O1685" s="142">
        <f>'Ek.3-A'!S1685</f>
        <v>0</v>
      </c>
      <c r="P1685" s="143" t="str">
        <f>'Ek.3-A'!L1685</f>
        <v/>
      </c>
      <c r="Q1685" s="24" t="str">
        <f>'Ek.3-A'!M1685</f>
        <v/>
      </c>
      <c r="R1685" s="24">
        <f t="shared" si="359"/>
        <v>0</v>
      </c>
      <c r="S1685" s="141" t="str">
        <f t="shared" si="360"/>
        <v>H</v>
      </c>
      <c r="T1685" s="24">
        <f>IF(S1685="E",SUM($R$5:R1685),0)</f>
        <v>0</v>
      </c>
      <c r="U1685" s="143">
        <f t="shared" si="361"/>
        <v>0</v>
      </c>
    </row>
    <row r="1686" spans="1:21" x14ac:dyDescent="0.25">
      <c r="A1686" s="6">
        <v>17.86</v>
      </c>
      <c r="B1686" s="31" t="s">
        <v>90</v>
      </c>
      <c r="D1686" s="87">
        <v>701400009029</v>
      </c>
      <c r="E1686" s="3">
        <v>0.6</v>
      </c>
      <c r="K1686" s="3">
        <f t="shared" si="362"/>
        <v>1242</v>
      </c>
      <c r="L1686" s="97" t="str">
        <f>IF(TRIM('Ek.3-A'!F1686)&lt;&gt;"","var","yok")</f>
        <v>yok</v>
      </c>
      <c r="M1686" s="5" t="str">
        <f>IF('Ek.3-A'!F1686="", "", IF(VLOOKUP('Ek.3-A'!F1686, Veriler!D:E, 2, 0)=0, "", VLOOKUP('Ek.3-A'!F1686, Veriler!D:E, 2, 0)))</f>
        <v/>
      </c>
      <c r="N1686" s="5" t="str">
        <f>IF('Ek.3-A'!P1686="", "", 'Ek.3-A'!P1686)</f>
        <v/>
      </c>
      <c r="O1686" s="142">
        <f>'Ek.3-A'!S1686</f>
        <v>0</v>
      </c>
      <c r="P1686" s="143" t="str">
        <f>'Ek.3-A'!L1686</f>
        <v/>
      </c>
      <c r="Q1686" s="24" t="str">
        <f>'Ek.3-A'!M1686</f>
        <v/>
      </c>
      <c r="R1686" s="24">
        <f t="shared" si="359"/>
        <v>0</v>
      </c>
      <c r="S1686" s="141" t="str">
        <f t="shared" si="360"/>
        <v>H</v>
      </c>
      <c r="T1686" s="24">
        <f>IF(S1686="E",SUM($R$5:R1686),0)</f>
        <v>0</v>
      </c>
      <c r="U1686" s="143">
        <f t="shared" si="361"/>
        <v>0</v>
      </c>
    </row>
    <row r="1687" spans="1:21" x14ac:dyDescent="0.25">
      <c r="A1687" s="6">
        <v>17.87</v>
      </c>
      <c r="B1687" s="31" t="s">
        <v>90</v>
      </c>
      <c r="D1687" s="89">
        <v>701400009019</v>
      </c>
      <c r="E1687" s="3">
        <v>0.6</v>
      </c>
      <c r="K1687" s="3">
        <f t="shared" si="362"/>
        <v>1243</v>
      </c>
      <c r="L1687" s="97" t="str">
        <f>IF(TRIM('Ek.3-A'!F1687)&lt;&gt;"","var","yok")</f>
        <v>yok</v>
      </c>
      <c r="M1687" s="5" t="str">
        <f>IF('Ek.3-A'!F1687="", "", IF(VLOOKUP('Ek.3-A'!F1687, Veriler!D:E, 2, 0)=0, "", VLOOKUP('Ek.3-A'!F1687, Veriler!D:E, 2, 0)))</f>
        <v/>
      </c>
      <c r="N1687" s="5" t="str">
        <f>IF('Ek.3-A'!P1687="", "", 'Ek.3-A'!P1687)</f>
        <v/>
      </c>
      <c r="O1687" s="142">
        <f>'Ek.3-A'!S1687</f>
        <v>0</v>
      </c>
      <c r="P1687" s="143" t="str">
        <f>'Ek.3-A'!L1687</f>
        <v/>
      </c>
      <c r="Q1687" s="24" t="str">
        <f>'Ek.3-A'!M1687</f>
        <v/>
      </c>
      <c r="R1687" s="24">
        <f t="shared" si="359"/>
        <v>0</v>
      </c>
      <c r="S1687" s="141" t="str">
        <f t="shared" si="360"/>
        <v>H</v>
      </c>
      <c r="T1687" s="24">
        <f>IF(S1687="E",SUM($R$5:R1687),0)</f>
        <v>0</v>
      </c>
      <c r="U1687" s="143">
        <f t="shared" si="361"/>
        <v>0</v>
      </c>
    </row>
    <row r="1688" spans="1:21" x14ac:dyDescent="0.25">
      <c r="A1688" s="6">
        <v>17.88</v>
      </c>
      <c r="B1688" s="31" t="s">
        <v>90</v>
      </c>
      <c r="D1688" s="87">
        <v>701400009011</v>
      </c>
      <c r="E1688" s="3">
        <v>0.6</v>
      </c>
      <c r="K1688" s="3">
        <f t="shared" si="362"/>
        <v>1244</v>
      </c>
      <c r="L1688" s="97" t="str">
        <f>IF(TRIM('Ek.3-A'!F1688)&lt;&gt;"","var","yok")</f>
        <v>yok</v>
      </c>
      <c r="M1688" s="5" t="str">
        <f>IF('Ek.3-A'!F1688="", "", IF(VLOOKUP('Ek.3-A'!F1688, Veriler!D:E, 2, 0)=0, "", VLOOKUP('Ek.3-A'!F1688, Veriler!D:E, 2, 0)))</f>
        <v/>
      </c>
      <c r="N1688" s="5" t="str">
        <f>IF('Ek.3-A'!P1688="", "", 'Ek.3-A'!P1688)</f>
        <v/>
      </c>
      <c r="O1688" s="142">
        <f>'Ek.3-A'!S1688</f>
        <v>0</v>
      </c>
      <c r="P1688" s="143" t="str">
        <f>'Ek.3-A'!L1688</f>
        <v/>
      </c>
      <c r="Q1688" s="24" t="str">
        <f>'Ek.3-A'!M1688</f>
        <v/>
      </c>
      <c r="R1688" s="24">
        <f t="shared" si="359"/>
        <v>0</v>
      </c>
      <c r="S1688" s="141" t="str">
        <f t="shared" si="360"/>
        <v>H</v>
      </c>
      <c r="T1688" s="24">
        <f>IF(S1688="E",SUM($R$5:R1688),0)</f>
        <v>0</v>
      </c>
      <c r="U1688" s="143">
        <f t="shared" si="361"/>
        <v>0</v>
      </c>
    </row>
    <row r="1689" spans="1:21" x14ac:dyDescent="0.25">
      <c r="A1689" s="6">
        <v>17.89</v>
      </c>
      <c r="B1689" s="31" t="s">
        <v>90</v>
      </c>
      <c r="D1689" s="89">
        <v>262190009000</v>
      </c>
      <c r="E1689" s="3">
        <v>0.6</v>
      </c>
      <c r="K1689" s="3">
        <f t="shared" si="362"/>
        <v>1245</v>
      </c>
      <c r="L1689" s="97" t="str">
        <f>IF(TRIM('Ek.3-A'!F1689)&lt;&gt;"","var","yok")</f>
        <v>yok</v>
      </c>
      <c r="M1689" s="5" t="str">
        <f>IF('Ek.3-A'!F1689="", "", IF(VLOOKUP('Ek.3-A'!F1689, Veriler!D:E, 2, 0)=0, "", VLOOKUP('Ek.3-A'!F1689, Veriler!D:E, 2, 0)))</f>
        <v/>
      </c>
      <c r="N1689" s="5" t="str">
        <f>IF('Ek.3-A'!P1689="", "", 'Ek.3-A'!P1689)</f>
        <v/>
      </c>
      <c r="O1689" s="142">
        <f>'Ek.3-A'!S1689</f>
        <v>0</v>
      </c>
      <c r="P1689" s="143" t="str">
        <f>'Ek.3-A'!L1689</f>
        <v/>
      </c>
      <c r="Q1689" s="24" t="str">
        <f>'Ek.3-A'!M1689</f>
        <v/>
      </c>
      <c r="R1689" s="24">
        <f t="shared" si="359"/>
        <v>0</v>
      </c>
      <c r="S1689" s="141" t="str">
        <f t="shared" si="360"/>
        <v>H</v>
      </c>
      <c r="T1689" s="24">
        <f>IF(S1689="E",SUM($R$5:R1689),0)</f>
        <v>0</v>
      </c>
      <c r="U1689" s="143">
        <f t="shared" si="361"/>
        <v>0</v>
      </c>
    </row>
    <row r="1690" spans="1:21" x14ac:dyDescent="0.25">
      <c r="A1690" s="6">
        <v>17.899999999999999</v>
      </c>
      <c r="B1690" s="31" t="s">
        <v>90</v>
      </c>
      <c r="D1690" s="87">
        <v>722410900000</v>
      </c>
      <c r="E1690" s="3">
        <v>0.6</v>
      </c>
      <c r="K1690" s="3">
        <f t="shared" si="362"/>
        <v>1246</v>
      </c>
      <c r="L1690" s="97" t="str">
        <f>IF(TRIM('Ek.3-A'!F1690)&lt;&gt;"","var","yok")</f>
        <v>yok</v>
      </c>
      <c r="M1690" s="5" t="str">
        <f>IF('Ek.3-A'!F1690="", "", IF(VLOOKUP('Ek.3-A'!F1690, Veriler!D:E, 2, 0)=0, "", VLOOKUP('Ek.3-A'!F1690, Veriler!D:E, 2, 0)))</f>
        <v/>
      </c>
      <c r="N1690" s="5" t="str">
        <f>IF('Ek.3-A'!P1690="", "", 'Ek.3-A'!P1690)</f>
        <v/>
      </c>
      <c r="O1690" s="142">
        <f>'Ek.3-A'!S1690</f>
        <v>0</v>
      </c>
      <c r="P1690" s="143" t="str">
        <f>'Ek.3-A'!L1690</f>
        <v/>
      </c>
      <c r="Q1690" s="24" t="str">
        <f>'Ek.3-A'!M1690</f>
        <v/>
      </c>
      <c r="R1690" s="24">
        <f t="shared" si="359"/>
        <v>0</v>
      </c>
      <c r="S1690" s="141" t="str">
        <f t="shared" si="360"/>
        <v>H</v>
      </c>
      <c r="T1690" s="24">
        <f>IF(S1690="E",SUM($R$5:R1690),0)</f>
        <v>0</v>
      </c>
      <c r="U1690" s="143">
        <f t="shared" si="361"/>
        <v>0</v>
      </c>
    </row>
    <row r="1691" spans="1:21" x14ac:dyDescent="0.25">
      <c r="A1691" s="6">
        <v>17.91</v>
      </c>
      <c r="B1691" s="31" t="s">
        <v>90</v>
      </c>
      <c r="D1691" s="89">
        <v>850133004300</v>
      </c>
      <c r="E1691" s="3">
        <v>0.6</v>
      </c>
      <c r="L1691" s="97"/>
      <c r="M1691" s="5"/>
      <c r="N1691" s="5"/>
      <c r="O1691" s="5"/>
      <c r="Q1691" s="23"/>
      <c r="T1691" s="24"/>
      <c r="U1691" s="25"/>
    </row>
    <row r="1692" spans="1:21" x14ac:dyDescent="0.25">
      <c r="A1692" s="6">
        <v>17.920000000000002</v>
      </c>
      <c r="B1692" s="31" t="s">
        <v>90</v>
      </c>
      <c r="D1692" s="87">
        <v>850133004200</v>
      </c>
      <c r="E1692" s="3">
        <v>0.6</v>
      </c>
      <c r="K1692" s="3">
        <f>K1690+1</f>
        <v>1247</v>
      </c>
      <c r="L1692" s="97" t="str">
        <f>IF(TRIM('Ek.3-A'!F1692)&lt;&gt;"","var","yok")</f>
        <v>yok</v>
      </c>
      <c r="M1692" s="5" t="str">
        <f>IF('Ek.3-A'!F1692="", "", IF(VLOOKUP('Ek.3-A'!F1692, Veriler!D:E, 2, 0)=0, "", VLOOKUP('Ek.3-A'!F1692, Veriler!D:E, 2, 0)))</f>
        <v/>
      </c>
      <c r="N1692" s="5" t="str">
        <f>IF('Ek.3-A'!P1692="", "", 'Ek.3-A'!P1692)</f>
        <v/>
      </c>
      <c r="O1692" s="142">
        <f>'Ek.3-A'!S1692</f>
        <v>0</v>
      </c>
      <c r="P1692" s="143" t="str">
        <f>'Ek.3-A'!L1692</f>
        <v/>
      </c>
      <c r="Q1692" s="24" t="str">
        <f>'Ek.3-A'!M1692</f>
        <v/>
      </c>
      <c r="R1692" s="24">
        <f t="shared" ref="R1692:R1705" si="363">IF(L1692="var",0,IF(Q1692&lt;=0.005,Q1692,0))</f>
        <v>0</v>
      </c>
      <c r="S1692" s="141" t="str">
        <f t="shared" ref="S1692:S1705" si="364">IF(Q1692&lt;=0.005,"E","H")</f>
        <v>H</v>
      </c>
      <c r="T1692" s="24">
        <f>IF(S1692="E",SUM($R$5:R1692),0)</f>
        <v>0</v>
      </c>
      <c r="U1692" s="143">
        <f t="shared" ref="U1692:U1705" si="365">IF(T1692&lt;=0.1, O1692, IF(R1692&gt;$G$2, R1692*O1692, $G$2*O1692))</f>
        <v>0</v>
      </c>
    </row>
    <row r="1693" spans="1:21" x14ac:dyDescent="0.25">
      <c r="A1693" s="6">
        <v>17.93</v>
      </c>
      <c r="B1693" s="31" t="s">
        <v>90</v>
      </c>
      <c r="D1693" s="89">
        <v>850132009000</v>
      </c>
      <c r="E1693" s="3">
        <v>0.6</v>
      </c>
      <c r="K1693" s="3">
        <f t="shared" ref="K1693:K1705" si="366">K1692+1</f>
        <v>1248</v>
      </c>
      <c r="L1693" s="97" t="str">
        <f>IF(TRIM('Ek.3-A'!F1693)&lt;&gt;"","var","yok")</f>
        <v>yok</v>
      </c>
      <c r="M1693" s="5" t="str">
        <f>IF('Ek.3-A'!F1693="", "", IF(VLOOKUP('Ek.3-A'!F1693, Veriler!D:E, 2, 0)=0, "", VLOOKUP('Ek.3-A'!F1693, Veriler!D:E, 2, 0)))</f>
        <v/>
      </c>
      <c r="N1693" s="5" t="str">
        <f>IF('Ek.3-A'!P1693="", "", 'Ek.3-A'!P1693)</f>
        <v/>
      </c>
      <c r="O1693" s="142">
        <f>'Ek.3-A'!S1693</f>
        <v>0</v>
      </c>
      <c r="P1693" s="143" t="str">
        <f>'Ek.3-A'!L1693</f>
        <v/>
      </c>
      <c r="Q1693" s="24" t="str">
        <f>'Ek.3-A'!M1693</f>
        <v/>
      </c>
      <c r="R1693" s="24">
        <f t="shared" si="363"/>
        <v>0</v>
      </c>
      <c r="S1693" s="141" t="str">
        <f t="shared" si="364"/>
        <v>H</v>
      </c>
      <c r="T1693" s="24">
        <f>IF(S1693="E",SUM($R$5:R1693),0)</f>
        <v>0</v>
      </c>
      <c r="U1693" s="143">
        <f t="shared" si="365"/>
        <v>0</v>
      </c>
    </row>
    <row r="1694" spans="1:21" x14ac:dyDescent="0.25">
      <c r="A1694" s="6">
        <v>17.940000000000001</v>
      </c>
      <c r="B1694" s="31" t="s">
        <v>90</v>
      </c>
      <c r="D1694" s="87">
        <v>853340100000</v>
      </c>
      <c r="E1694" s="3">
        <v>0.6</v>
      </c>
      <c r="K1694" s="3">
        <f t="shared" si="366"/>
        <v>1249</v>
      </c>
      <c r="L1694" s="97" t="str">
        <f>IF(TRIM('Ek.3-A'!F1694)&lt;&gt;"","var","yok")</f>
        <v>yok</v>
      </c>
      <c r="M1694" s="5" t="str">
        <f>IF('Ek.3-A'!F1694="", "", IF(VLOOKUP('Ek.3-A'!F1694, Veriler!D:E, 2, 0)=0, "", VLOOKUP('Ek.3-A'!F1694, Veriler!D:E, 2, 0)))</f>
        <v/>
      </c>
      <c r="N1694" s="5" t="str">
        <f>IF('Ek.3-A'!P1694="", "", 'Ek.3-A'!P1694)</f>
        <v/>
      </c>
      <c r="O1694" s="142">
        <f>'Ek.3-A'!S1694</f>
        <v>0</v>
      </c>
      <c r="P1694" s="143" t="str">
        <f>'Ek.3-A'!L1694</f>
        <v/>
      </c>
      <c r="Q1694" s="24" t="str">
        <f>'Ek.3-A'!M1694</f>
        <v/>
      </c>
      <c r="R1694" s="24">
        <f t="shared" si="363"/>
        <v>0</v>
      </c>
      <c r="S1694" s="141" t="str">
        <f t="shared" si="364"/>
        <v>H</v>
      </c>
      <c r="T1694" s="24">
        <f>IF(S1694="E",SUM($R$5:R1694),0)</f>
        <v>0</v>
      </c>
      <c r="U1694" s="143">
        <f t="shared" si="365"/>
        <v>0</v>
      </c>
    </row>
    <row r="1695" spans="1:21" x14ac:dyDescent="0.25">
      <c r="A1695" s="6">
        <v>17.95</v>
      </c>
      <c r="B1695" s="31" t="s">
        <v>90</v>
      </c>
      <c r="D1695" s="89">
        <v>853340900000</v>
      </c>
      <c r="E1695" s="3">
        <v>0.6</v>
      </c>
      <c r="K1695" s="3">
        <f t="shared" si="366"/>
        <v>1250</v>
      </c>
      <c r="L1695" s="97" t="str">
        <f>IF(TRIM('Ek.3-A'!F1695)&lt;&gt;"","var","yok")</f>
        <v>yok</v>
      </c>
      <c r="M1695" s="5" t="str">
        <f>IF('Ek.3-A'!F1695="", "", IF(VLOOKUP('Ek.3-A'!F1695, Veriler!D:E, 2, 0)=0, "", VLOOKUP('Ek.3-A'!F1695, Veriler!D:E, 2, 0)))</f>
        <v/>
      </c>
      <c r="N1695" s="5" t="str">
        <f>IF('Ek.3-A'!P1695="", "", 'Ek.3-A'!P1695)</f>
        <v/>
      </c>
      <c r="O1695" s="142">
        <f>'Ek.3-A'!S1695</f>
        <v>0</v>
      </c>
      <c r="P1695" s="143" t="str">
        <f>'Ek.3-A'!L1695</f>
        <v/>
      </c>
      <c r="Q1695" s="24" t="str">
        <f>'Ek.3-A'!M1695</f>
        <v/>
      </c>
      <c r="R1695" s="24">
        <f t="shared" si="363"/>
        <v>0</v>
      </c>
      <c r="S1695" s="141" t="str">
        <f t="shared" si="364"/>
        <v>H</v>
      </c>
      <c r="T1695" s="24">
        <f>IF(S1695="E",SUM($R$5:R1695),0)</f>
        <v>0</v>
      </c>
      <c r="U1695" s="143">
        <f t="shared" si="365"/>
        <v>0</v>
      </c>
    </row>
    <row r="1696" spans="1:21" x14ac:dyDescent="0.25">
      <c r="A1696" s="6">
        <v>17.96</v>
      </c>
      <c r="B1696" s="31" t="s">
        <v>90</v>
      </c>
      <c r="D1696" s="87">
        <v>853939800000</v>
      </c>
      <c r="E1696" s="3">
        <v>0.6</v>
      </c>
      <c r="K1696" s="3">
        <f t="shared" si="366"/>
        <v>1251</v>
      </c>
      <c r="L1696" s="97" t="str">
        <f>IF(TRIM('Ek.3-A'!F1696)&lt;&gt;"","var","yok")</f>
        <v>yok</v>
      </c>
      <c r="M1696" s="5" t="str">
        <f>IF('Ek.3-A'!F1696="", "", IF(VLOOKUP('Ek.3-A'!F1696, Veriler!D:E, 2, 0)=0, "", VLOOKUP('Ek.3-A'!F1696, Veriler!D:E, 2, 0)))</f>
        <v/>
      </c>
      <c r="N1696" s="5" t="str">
        <f>IF('Ek.3-A'!P1696="", "", 'Ek.3-A'!P1696)</f>
        <v/>
      </c>
      <c r="O1696" s="142">
        <f>'Ek.3-A'!S1696</f>
        <v>0</v>
      </c>
      <c r="P1696" s="143" t="str">
        <f>'Ek.3-A'!L1696</f>
        <v/>
      </c>
      <c r="Q1696" s="24" t="str">
        <f>'Ek.3-A'!M1696</f>
        <v/>
      </c>
      <c r="R1696" s="24">
        <f t="shared" si="363"/>
        <v>0</v>
      </c>
      <c r="S1696" s="141" t="str">
        <f t="shared" si="364"/>
        <v>H</v>
      </c>
      <c r="T1696" s="24">
        <f>IF(S1696="E",SUM($R$5:R1696),0)</f>
        <v>0</v>
      </c>
      <c r="U1696" s="143">
        <f t="shared" si="365"/>
        <v>0</v>
      </c>
    </row>
    <row r="1697" spans="1:41" x14ac:dyDescent="0.25">
      <c r="A1697" s="6">
        <v>17.97</v>
      </c>
      <c r="B1697" s="31" t="s">
        <v>90</v>
      </c>
      <c r="D1697" s="89">
        <v>292700000019</v>
      </c>
      <c r="E1697" s="3">
        <v>0.6</v>
      </c>
      <c r="K1697" s="3">
        <f t="shared" si="366"/>
        <v>1252</v>
      </c>
      <c r="L1697" s="97" t="str">
        <f>IF(TRIM('Ek.3-A'!F1697)&lt;&gt;"","var","yok")</f>
        <v>yok</v>
      </c>
      <c r="M1697" s="5" t="str">
        <f>IF('Ek.3-A'!F1697="", "", IF(VLOOKUP('Ek.3-A'!F1697, Veriler!D:E, 2, 0)=0, "", VLOOKUP('Ek.3-A'!F1697, Veriler!D:E, 2, 0)))</f>
        <v/>
      </c>
      <c r="N1697" s="5" t="str">
        <f>IF('Ek.3-A'!P1697="", "", 'Ek.3-A'!P1697)</f>
        <v/>
      </c>
      <c r="O1697" s="142">
        <f>'Ek.3-A'!S1697</f>
        <v>0</v>
      </c>
      <c r="P1697" s="143" t="str">
        <f>'Ek.3-A'!L1697</f>
        <v/>
      </c>
      <c r="Q1697" s="24" t="str">
        <f>'Ek.3-A'!M1697</f>
        <v/>
      </c>
      <c r="R1697" s="24">
        <f t="shared" si="363"/>
        <v>0</v>
      </c>
      <c r="S1697" s="141" t="str">
        <f t="shared" si="364"/>
        <v>H</v>
      </c>
      <c r="T1697" s="24">
        <f>IF(S1697="E",SUM($R$5:R1697),0)</f>
        <v>0</v>
      </c>
      <c r="U1697" s="143">
        <f t="shared" si="365"/>
        <v>0</v>
      </c>
    </row>
    <row r="1698" spans="1:41" x14ac:dyDescent="0.25">
      <c r="A1698" s="6">
        <v>17.98</v>
      </c>
      <c r="B1698" s="31" t="s">
        <v>90</v>
      </c>
      <c r="D1698" s="87">
        <v>293890100019</v>
      </c>
      <c r="E1698" s="3">
        <v>0.6</v>
      </c>
      <c r="K1698" s="3">
        <f t="shared" si="366"/>
        <v>1253</v>
      </c>
      <c r="L1698" s="97" t="str">
        <f>IF(TRIM('Ek.3-A'!F1698)&lt;&gt;"","var","yok")</f>
        <v>yok</v>
      </c>
      <c r="M1698" s="5" t="str">
        <f>IF('Ek.3-A'!F1698="", "", IF(VLOOKUP('Ek.3-A'!F1698, Veriler!D:E, 2, 0)=0, "", VLOOKUP('Ek.3-A'!F1698, Veriler!D:E, 2, 0)))</f>
        <v/>
      </c>
      <c r="N1698" s="5" t="str">
        <f>IF('Ek.3-A'!P1698="", "", 'Ek.3-A'!P1698)</f>
        <v/>
      </c>
      <c r="O1698" s="142">
        <f>'Ek.3-A'!S1698</f>
        <v>0</v>
      </c>
      <c r="P1698" s="143" t="str">
        <f>'Ek.3-A'!L1698</f>
        <v/>
      </c>
      <c r="Q1698" s="24" t="str">
        <f>'Ek.3-A'!M1698</f>
        <v/>
      </c>
      <c r="R1698" s="24">
        <f t="shared" si="363"/>
        <v>0</v>
      </c>
      <c r="S1698" s="141" t="str">
        <f t="shared" si="364"/>
        <v>H</v>
      </c>
      <c r="T1698" s="24">
        <f>IF(S1698="E",SUM($R$5:R1698),0)</f>
        <v>0</v>
      </c>
      <c r="U1698" s="143">
        <f t="shared" si="365"/>
        <v>0</v>
      </c>
    </row>
    <row r="1699" spans="1:41" x14ac:dyDescent="0.25">
      <c r="A1699" s="6">
        <v>17.989999999999998</v>
      </c>
      <c r="B1699" s="31" t="s">
        <v>90</v>
      </c>
      <c r="D1699" s="89">
        <v>284150009029</v>
      </c>
      <c r="E1699" s="3">
        <v>0.6</v>
      </c>
      <c r="K1699" s="3">
        <f t="shared" si="366"/>
        <v>1254</v>
      </c>
      <c r="L1699" s="97" t="str">
        <f>IF(TRIM('Ek.3-A'!F1699)&lt;&gt;"","var","yok")</f>
        <v>yok</v>
      </c>
      <c r="M1699" s="5" t="str">
        <f>IF('Ek.3-A'!F1699="", "", IF(VLOOKUP('Ek.3-A'!F1699, Veriler!D:E, 2, 0)=0, "", VLOOKUP('Ek.3-A'!F1699, Veriler!D:E, 2, 0)))</f>
        <v/>
      </c>
      <c r="N1699" s="5" t="str">
        <f>IF('Ek.3-A'!P1699="", "", 'Ek.3-A'!P1699)</f>
        <v/>
      </c>
      <c r="O1699" s="142">
        <f>'Ek.3-A'!S1699</f>
        <v>0</v>
      </c>
      <c r="P1699" s="143" t="str">
        <f>'Ek.3-A'!L1699</f>
        <v/>
      </c>
      <c r="Q1699" s="24" t="str">
        <f>'Ek.3-A'!M1699</f>
        <v/>
      </c>
      <c r="R1699" s="24">
        <f t="shared" si="363"/>
        <v>0</v>
      </c>
      <c r="S1699" s="141" t="str">
        <f t="shared" si="364"/>
        <v>H</v>
      </c>
      <c r="T1699" s="24">
        <f>IF(S1699="E",SUM($R$5:R1699),0)</f>
        <v>0</v>
      </c>
      <c r="U1699" s="143">
        <f t="shared" si="365"/>
        <v>0</v>
      </c>
    </row>
    <row r="1700" spans="1:41" x14ac:dyDescent="0.25">
      <c r="A1700" s="6">
        <v>18</v>
      </c>
      <c r="B1700" s="31" t="s">
        <v>90</v>
      </c>
      <c r="D1700" s="87">
        <v>290899009017</v>
      </c>
      <c r="E1700" s="3">
        <v>0.6</v>
      </c>
      <c r="K1700" s="3">
        <f t="shared" si="366"/>
        <v>1255</v>
      </c>
      <c r="L1700" s="97" t="str">
        <f>IF(TRIM('Ek.3-A'!F1700)&lt;&gt;"","var","yok")</f>
        <v>yok</v>
      </c>
      <c r="M1700" s="5" t="str">
        <f>IF('Ek.3-A'!F1700="", "", IF(VLOOKUP('Ek.3-A'!F1700, Veriler!D:E, 2, 0)=0, "", VLOOKUP('Ek.3-A'!F1700, Veriler!D:E, 2, 0)))</f>
        <v/>
      </c>
      <c r="N1700" s="5" t="str">
        <f>IF('Ek.3-A'!P1700="", "", 'Ek.3-A'!P1700)</f>
        <v/>
      </c>
      <c r="O1700" s="142">
        <f>'Ek.3-A'!S1700</f>
        <v>0</v>
      </c>
      <c r="P1700" s="143" t="str">
        <f>'Ek.3-A'!L1700</f>
        <v/>
      </c>
      <c r="Q1700" s="24" t="str">
        <f>'Ek.3-A'!M1700</f>
        <v/>
      </c>
      <c r="R1700" s="24">
        <f t="shared" si="363"/>
        <v>0</v>
      </c>
      <c r="S1700" s="141" t="str">
        <f t="shared" si="364"/>
        <v>H</v>
      </c>
      <c r="T1700" s="24">
        <f>IF(S1700="E",SUM($R$5:R1700),0)</f>
        <v>0</v>
      </c>
      <c r="U1700" s="143">
        <f t="shared" si="365"/>
        <v>0</v>
      </c>
    </row>
    <row r="1701" spans="1:41" x14ac:dyDescent="0.25">
      <c r="A1701" s="6">
        <v>18.010000000000002</v>
      </c>
      <c r="B1701" s="31" t="s">
        <v>90</v>
      </c>
      <c r="D1701" s="89">
        <v>293020000018</v>
      </c>
      <c r="E1701" s="3">
        <v>0.6</v>
      </c>
      <c r="K1701" s="3">
        <f t="shared" si="366"/>
        <v>1256</v>
      </c>
      <c r="L1701" s="97" t="str">
        <f>IF(TRIM('Ek.3-A'!F1701)&lt;&gt;"","var","yok")</f>
        <v>yok</v>
      </c>
      <c r="M1701" s="5" t="str">
        <f>IF('Ek.3-A'!F1701="", "", IF(VLOOKUP('Ek.3-A'!F1701, Veriler!D:E, 2, 0)=0, "", VLOOKUP('Ek.3-A'!F1701, Veriler!D:E, 2, 0)))</f>
        <v/>
      </c>
      <c r="N1701" s="5" t="str">
        <f>IF('Ek.3-A'!P1701="", "", 'Ek.3-A'!P1701)</f>
        <v/>
      </c>
      <c r="O1701" s="142">
        <f>'Ek.3-A'!S1701</f>
        <v>0</v>
      </c>
      <c r="P1701" s="143" t="str">
        <f>'Ek.3-A'!L1701</f>
        <v/>
      </c>
      <c r="Q1701" s="24" t="str">
        <f>'Ek.3-A'!M1701</f>
        <v/>
      </c>
      <c r="R1701" s="24">
        <f t="shared" si="363"/>
        <v>0</v>
      </c>
      <c r="S1701" s="141" t="str">
        <f t="shared" si="364"/>
        <v>H</v>
      </c>
      <c r="T1701" s="24">
        <f>IF(S1701="E",SUM($R$5:R1701),0)</f>
        <v>0</v>
      </c>
      <c r="U1701" s="143">
        <f t="shared" si="365"/>
        <v>0</v>
      </c>
    </row>
    <row r="1702" spans="1:41" x14ac:dyDescent="0.25">
      <c r="A1702" s="6">
        <v>18.02</v>
      </c>
      <c r="B1702" s="31" t="s">
        <v>90</v>
      </c>
      <c r="D1702" s="87">
        <v>283190000000</v>
      </c>
      <c r="E1702" s="3">
        <v>0.6</v>
      </c>
      <c r="K1702" s="3">
        <f t="shared" si="366"/>
        <v>1257</v>
      </c>
      <c r="L1702" s="97" t="str">
        <f>IF(TRIM('Ek.3-A'!F1702)&lt;&gt;"","var","yok")</f>
        <v>yok</v>
      </c>
      <c r="M1702" s="5" t="str">
        <f>IF('Ek.3-A'!F1702="", "", IF(VLOOKUP('Ek.3-A'!F1702, Veriler!D:E, 2, 0)=0, "", VLOOKUP('Ek.3-A'!F1702, Veriler!D:E, 2, 0)))</f>
        <v/>
      </c>
      <c r="N1702" s="5" t="str">
        <f>IF('Ek.3-A'!P1702="", "", 'Ek.3-A'!P1702)</f>
        <v/>
      </c>
      <c r="O1702" s="142">
        <f>'Ek.3-A'!S1702</f>
        <v>0</v>
      </c>
      <c r="P1702" s="143" t="str">
        <f>'Ek.3-A'!L1702</f>
        <v/>
      </c>
      <c r="Q1702" s="24" t="str">
        <f>'Ek.3-A'!M1702</f>
        <v/>
      </c>
      <c r="R1702" s="24">
        <f t="shared" si="363"/>
        <v>0</v>
      </c>
      <c r="S1702" s="141" t="str">
        <f t="shared" si="364"/>
        <v>H</v>
      </c>
      <c r="T1702" s="24">
        <f>IF(S1702="E",SUM($R$5:R1702),0)</f>
        <v>0</v>
      </c>
      <c r="U1702" s="143">
        <f t="shared" si="365"/>
        <v>0</v>
      </c>
    </row>
    <row r="1703" spans="1:41" x14ac:dyDescent="0.25">
      <c r="A1703" s="6">
        <v>18.03</v>
      </c>
      <c r="B1703" s="31" t="s">
        <v>90</v>
      </c>
      <c r="D1703" s="89">
        <v>850134003000</v>
      </c>
      <c r="E1703" s="3">
        <v>0.6</v>
      </c>
      <c r="K1703" s="3">
        <f t="shared" si="366"/>
        <v>1258</v>
      </c>
      <c r="L1703" s="97" t="str">
        <f>IF(TRIM('Ek.3-A'!F1703)&lt;&gt;"","var","yok")</f>
        <v>yok</v>
      </c>
      <c r="M1703" s="5" t="str">
        <f>IF('Ek.3-A'!F1703="", "", IF(VLOOKUP('Ek.3-A'!F1703, Veriler!D:E, 2, 0)=0, "", VLOOKUP('Ek.3-A'!F1703, Veriler!D:E, 2, 0)))</f>
        <v/>
      </c>
      <c r="N1703" s="5" t="str">
        <f>IF('Ek.3-A'!P1703="", "", 'Ek.3-A'!P1703)</f>
        <v/>
      </c>
      <c r="O1703" s="142">
        <f>'Ek.3-A'!S1703</f>
        <v>0</v>
      </c>
      <c r="P1703" s="143" t="str">
        <f>'Ek.3-A'!L1703</f>
        <v/>
      </c>
      <c r="Q1703" s="24" t="str">
        <f>'Ek.3-A'!M1703</f>
        <v/>
      </c>
      <c r="R1703" s="24">
        <f t="shared" si="363"/>
        <v>0</v>
      </c>
      <c r="S1703" s="141" t="str">
        <f t="shared" si="364"/>
        <v>H</v>
      </c>
      <c r="T1703" s="24">
        <f>IF(S1703="E",SUM($R$5:R1703),0)</f>
        <v>0</v>
      </c>
      <c r="U1703" s="143">
        <f t="shared" si="365"/>
        <v>0</v>
      </c>
    </row>
    <row r="1704" spans="1:41" x14ac:dyDescent="0.25">
      <c r="A1704" s="6">
        <v>18.04</v>
      </c>
      <c r="B1704" s="31" t="s">
        <v>90</v>
      </c>
      <c r="D1704" s="87">
        <v>850133003100</v>
      </c>
      <c r="E1704" s="3">
        <v>0.6</v>
      </c>
      <c r="K1704" s="3">
        <f t="shared" si="366"/>
        <v>1259</v>
      </c>
      <c r="L1704" s="97" t="str">
        <f>IF(TRIM('Ek.3-A'!F1704)&lt;&gt;"","var","yok")</f>
        <v>yok</v>
      </c>
      <c r="M1704" s="5" t="str">
        <f>IF('Ek.3-A'!F1704="", "", IF(VLOOKUP('Ek.3-A'!F1704, Veriler!D:E, 2, 0)=0, "", VLOOKUP('Ek.3-A'!F1704, Veriler!D:E, 2, 0)))</f>
        <v/>
      </c>
      <c r="N1704" s="5" t="str">
        <f>IF('Ek.3-A'!P1704="", "", 'Ek.3-A'!P1704)</f>
        <v/>
      </c>
      <c r="O1704" s="142">
        <f>'Ek.3-A'!S1704</f>
        <v>0</v>
      </c>
      <c r="P1704" s="143" t="str">
        <f>'Ek.3-A'!L1704</f>
        <v/>
      </c>
      <c r="Q1704" s="24" t="str">
        <f>'Ek.3-A'!M1704</f>
        <v/>
      </c>
      <c r="R1704" s="24">
        <f t="shared" si="363"/>
        <v>0</v>
      </c>
      <c r="S1704" s="141" t="str">
        <f t="shared" si="364"/>
        <v>H</v>
      </c>
      <c r="T1704" s="24">
        <f>IF(S1704="E",SUM($R$5:R1704),0)</f>
        <v>0</v>
      </c>
      <c r="U1704" s="143">
        <f t="shared" si="365"/>
        <v>0</v>
      </c>
    </row>
    <row r="1705" spans="1:41" x14ac:dyDescent="0.25">
      <c r="A1705" s="6">
        <v>18.05</v>
      </c>
      <c r="B1705" s="31" t="s">
        <v>90</v>
      </c>
      <c r="D1705" s="89">
        <v>850131001011</v>
      </c>
      <c r="E1705" s="3">
        <v>0.6</v>
      </c>
      <c r="K1705" s="3">
        <f t="shared" si="366"/>
        <v>1260</v>
      </c>
      <c r="L1705" s="97" t="str">
        <f>IF(TRIM('Ek.3-A'!F1705)&lt;&gt;"","var","yok")</f>
        <v>yok</v>
      </c>
      <c r="M1705" s="5" t="str">
        <f>IF('Ek.3-A'!F1705="", "", IF(VLOOKUP('Ek.3-A'!F1705, Veriler!D:E, 2, 0)=0, "", VLOOKUP('Ek.3-A'!F1705, Veriler!D:E, 2, 0)))</f>
        <v/>
      </c>
      <c r="N1705" s="5" t="str">
        <f>IF('Ek.3-A'!P1705="", "", 'Ek.3-A'!P1705)</f>
        <v/>
      </c>
      <c r="O1705" s="142">
        <f>'Ek.3-A'!S1705</f>
        <v>0</v>
      </c>
      <c r="P1705" s="143" t="str">
        <f>'Ek.3-A'!L1705</f>
        <v/>
      </c>
      <c r="Q1705" s="24" t="str">
        <f>'Ek.3-A'!M1705</f>
        <v/>
      </c>
      <c r="R1705" s="24">
        <f t="shared" si="363"/>
        <v>0</v>
      </c>
      <c r="S1705" s="141" t="str">
        <f t="shared" si="364"/>
        <v>H</v>
      </c>
      <c r="T1705" s="24">
        <f>IF(S1705="E",SUM($R$5:R1705),0)</f>
        <v>0</v>
      </c>
      <c r="U1705" s="143">
        <f t="shared" si="365"/>
        <v>0</v>
      </c>
    </row>
    <row r="1706" spans="1:41" x14ac:dyDescent="0.25">
      <c r="A1706" s="6">
        <v>18.059999999999999</v>
      </c>
      <c r="B1706" s="31" t="s">
        <v>90</v>
      </c>
      <c r="D1706" s="87">
        <v>850131009011</v>
      </c>
      <c r="E1706" s="3">
        <v>0.6</v>
      </c>
      <c r="T1706" s="24"/>
      <c r="U1706" s="25"/>
      <c r="AO1706" s="140">
        <f>'Ek.3-A'!L1706</f>
        <v>0</v>
      </c>
    </row>
    <row r="1707" spans="1:41" x14ac:dyDescent="0.25">
      <c r="A1707" s="6">
        <v>18.07</v>
      </c>
      <c r="B1707" s="31" t="s">
        <v>90</v>
      </c>
      <c r="D1707" s="89">
        <v>850134001000</v>
      </c>
      <c r="E1707" s="3">
        <v>0.6</v>
      </c>
      <c r="T1707" s="24"/>
      <c r="U1707" s="25"/>
      <c r="AO1707" s="140"/>
    </row>
    <row r="1708" spans="1:41" x14ac:dyDescent="0.25">
      <c r="A1708" s="6">
        <v>18.079999999999998</v>
      </c>
      <c r="B1708" s="31" t="s">
        <v>90</v>
      </c>
      <c r="D1708" s="87">
        <v>850132001100</v>
      </c>
      <c r="E1708" s="3">
        <v>0.6</v>
      </c>
      <c r="T1708" s="24"/>
      <c r="U1708" s="25"/>
      <c r="AO1708" s="140"/>
    </row>
    <row r="1709" spans="1:41" x14ac:dyDescent="0.25">
      <c r="A1709" s="6">
        <v>18.09</v>
      </c>
      <c r="B1709" s="31" t="s">
        <v>90</v>
      </c>
      <c r="D1709" s="89">
        <v>850133001000</v>
      </c>
      <c r="E1709" s="3">
        <v>0.6</v>
      </c>
      <c r="T1709" s="24"/>
      <c r="U1709" s="25"/>
      <c r="AO1709" s="140"/>
    </row>
    <row r="1710" spans="1:41" x14ac:dyDescent="0.25">
      <c r="A1710" s="6">
        <v>18.100000000000001</v>
      </c>
      <c r="B1710" s="31" t="s">
        <v>90</v>
      </c>
      <c r="D1710" s="87">
        <v>850133901000</v>
      </c>
      <c r="E1710" s="3">
        <v>0.6</v>
      </c>
      <c r="T1710" s="24"/>
      <c r="U1710" s="25"/>
    </row>
    <row r="1711" spans="1:41" x14ac:dyDescent="0.25">
      <c r="A1711" s="6">
        <v>18.11</v>
      </c>
      <c r="B1711" s="31" t="s">
        <v>90</v>
      </c>
      <c r="D1711" s="89">
        <v>291619959000</v>
      </c>
      <c r="E1711" s="3">
        <v>0.6</v>
      </c>
      <c r="T1711" s="24"/>
      <c r="U1711" s="25"/>
    </row>
    <row r="1712" spans="1:41" x14ac:dyDescent="0.25">
      <c r="A1712" s="6">
        <v>18.12</v>
      </c>
      <c r="B1712" s="31" t="s">
        <v>90</v>
      </c>
      <c r="D1712" s="87">
        <v>290110009019</v>
      </c>
      <c r="E1712" s="3">
        <v>0.6</v>
      </c>
      <c r="T1712" s="24"/>
      <c r="U1712" s="25"/>
    </row>
    <row r="1713" spans="1:21" x14ac:dyDescent="0.25">
      <c r="A1713" s="6">
        <v>18.13</v>
      </c>
      <c r="B1713" s="31" t="s">
        <v>90</v>
      </c>
      <c r="D1713" s="89">
        <v>290519009018</v>
      </c>
      <c r="E1713" s="3">
        <v>0.6</v>
      </c>
      <c r="T1713" s="24"/>
      <c r="U1713" s="25"/>
    </row>
    <row r="1714" spans="1:21" x14ac:dyDescent="0.25">
      <c r="A1714" s="6">
        <v>18.14</v>
      </c>
      <c r="B1714" s="31" t="s">
        <v>90</v>
      </c>
      <c r="D1714" s="87">
        <v>590500700019</v>
      </c>
      <c r="E1714" s="3">
        <v>0.6</v>
      </c>
      <c r="T1714" s="24"/>
      <c r="U1714" s="25"/>
    </row>
    <row r="1715" spans="1:21" x14ac:dyDescent="0.25">
      <c r="A1715" s="6">
        <v>18.149999999999999</v>
      </c>
      <c r="B1715" s="31" t="s">
        <v>90</v>
      </c>
      <c r="D1715" s="89">
        <v>293949000019</v>
      </c>
      <c r="E1715" s="3">
        <v>0.6</v>
      </c>
      <c r="K1715" s="3">
        <f>K1705+1</f>
        <v>1261</v>
      </c>
      <c r="L1715" s="97" t="str">
        <f>IF(TRIM('Ek.3-A'!F1715)&lt;&gt;"","var","yok")</f>
        <v>yok</v>
      </c>
      <c r="M1715" s="5" t="str">
        <f>IF('Ek.3-A'!F1715="", "", IF(VLOOKUP('Ek.3-A'!F1715, Veriler!D:E, 2, 0)=0, "", VLOOKUP('Ek.3-A'!F1715, Veriler!D:E, 2, 0)))</f>
        <v/>
      </c>
      <c r="N1715" s="5" t="str">
        <f>IF('Ek.3-A'!P1715="", "", 'Ek.3-A'!P1715)</f>
        <v/>
      </c>
      <c r="O1715" s="142">
        <f>'Ek.3-A'!S1715</f>
        <v>0</v>
      </c>
      <c r="P1715" s="143" t="str">
        <f>'Ek.3-A'!L1715</f>
        <v/>
      </c>
      <c r="Q1715" s="24" t="str">
        <f>'Ek.3-A'!M1715</f>
        <v/>
      </c>
      <c r="R1715" s="24">
        <f t="shared" ref="R1715:R1728" si="367">IF(L1715="var",0,IF(Q1715&lt;=0.005,Q1715,0))</f>
        <v>0</v>
      </c>
      <c r="S1715" s="141" t="str">
        <f t="shared" ref="S1715:S1728" si="368">IF(Q1715&lt;=0.005,"E","H")</f>
        <v>H</v>
      </c>
      <c r="T1715" s="24">
        <f>IF(S1715="E",SUM($R$5:R1715),0)</f>
        <v>0</v>
      </c>
      <c r="U1715" s="143">
        <f t="shared" ref="U1715:U1728" si="369">IF(T1715&lt;=0.1, O1715, IF(R1715&gt;$G$2, R1715*O1715, $G$2*O1715))</f>
        <v>0</v>
      </c>
    </row>
    <row r="1716" spans="1:21" x14ac:dyDescent="0.25">
      <c r="A1716" s="6">
        <v>18.16</v>
      </c>
      <c r="B1716" s="31" t="s">
        <v>90</v>
      </c>
      <c r="D1716" s="87">
        <v>850780000000</v>
      </c>
      <c r="E1716" s="3">
        <v>0.6</v>
      </c>
      <c r="K1716" s="3">
        <f t="shared" ref="K1716:K1728" si="370">K1715+1</f>
        <v>1262</v>
      </c>
      <c r="L1716" s="97" t="str">
        <f>IF(TRIM('Ek.3-A'!F1716)&lt;&gt;"","var","yok")</f>
        <v>yok</v>
      </c>
      <c r="M1716" s="5" t="str">
        <f>IF('Ek.3-A'!F1716="", "", IF(VLOOKUP('Ek.3-A'!F1716, Veriler!D:E, 2, 0)=0, "", VLOOKUP('Ek.3-A'!F1716, Veriler!D:E, 2, 0)))</f>
        <v/>
      </c>
      <c r="N1716" s="5" t="str">
        <f>IF('Ek.3-A'!P1716="", "", 'Ek.3-A'!P1716)</f>
        <v/>
      </c>
      <c r="O1716" s="142">
        <f>'Ek.3-A'!S1716</f>
        <v>0</v>
      </c>
      <c r="P1716" s="143" t="str">
        <f>'Ek.3-A'!L1716</f>
        <v/>
      </c>
      <c r="Q1716" s="24" t="str">
        <f>'Ek.3-A'!M1716</f>
        <v/>
      </c>
      <c r="R1716" s="24">
        <f t="shared" si="367"/>
        <v>0</v>
      </c>
      <c r="S1716" s="141" t="str">
        <f t="shared" si="368"/>
        <v>H</v>
      </c>
      <c r="T1716" s="24">
        <f>IF(S1716="E",SUM($R$5:R1716),0)</f>
        <v>0</v>
      </c>
      <c r="U1716" s="143">
        <f t="shared" si="369"/>
        <v>0</v>
      </c>
    </row>
    <row r="1717" spans="1:21" x14ac:dyDescent="0.25">
      <c r="A1717" s="6">
        <v>18.170000000000002</v>
      </c>
      <c r="B1717" s="31" t="s">
        <v>90</v>
      </c>
      <c r="D1717" s="89">
        <v>853650800018</v>
      </c>
      <c r="E1717" s="3">
        <v>0.6</v>
      </c>
      <c r="K1717" s="3">
        <f t="shared" si="370"/>
        <v>1263</v>
      </c>
      <c r="L1717" s="97" t="str">
        <f>IF(TRIM('Ek.3-A'!F1717)&lt;&gt;"","var","yok")</f>
        <v>yok</v>
      </c>
      <c r="M1717" s="5" t="str">
        <f>IF('Ek.3-A'!F1717="", "", IF(VLOOKUP('Ek.3-A'!F1717, Veriler!D:E, 2, 0)=0, "", VLOOKUP('Ek.3-A'!F1717, Veriler!D:E, 2, 0)))</f>
        <v/>
      </c>
      <c r="N1717" s="5" t="str">
        <f>IF('Ek.3-A'!P1717="", "", 'Ek.3-A'!P1717)</f>
        <v/>
      </c>
      <c r="O1717" s="142">
        <f>'Ek.3-A'!S1717</f>
        <v>0</v>
      </c>
      <c r="P1717" s="143" t="str">
        <f>'Ek.3-A'!L1717</f>
        <v/>
      </c>
      <c r="Q1717" s="24" t="str">
        <f>'Ek.3-A'!M1717</f>
        <v/>
      </c>
      <c r="R1717" s="24">
        <f t="shared" si="367"/>
        <v>0</v>
      </c>
      <c r="S1717" s="141" t="str">
        <f t="shared" si="368"/>
        <v>H</v>
      </c>
      <c r="T1717" s="24">
        <f>IF(S1717="E",SUM($R$5:R1717),0)</f>
        <v>0</v>
      </c>
      <c r="U1717" s="143">
        <f t="shared" si="369"/>
        <v>0</v>
      </c>
    </row>
    <row r="1718" spans="1:21" x14ac:dyDescent="0.25">
      <c r="A1718" s="6">
        <v>18.18</v>
      </c>
      <c r="B1718" s="31" t="s">
        <v>90</v>
      </c>
      <c r="D1718" s="87">
        <v>853650190000</v>
      </c>
      <c r="E1718" s="3">
        <v>0.6</v>
      </c>
      <c r="K1718" s="3">
        <f t="shared" si="370"/>
        <v>1264</v>
      </c>
      <c r="L1718" s="97" t="str">
        <f>IF(TRIM('Ek.3-A'!F1718)&lt;&gt;"","var","yok")</f>
        <v>yok</v>
      </c>
      <c r="M1718" s="5" t="str">
        <f>IF('Ek.3-A'!F1718="", "", IF(VLOOKUP('Ek.3-A'!F1718, Veriler!D:E, 2, 0)=0, "", VLOOKUP('Ek.3-A'!F1718, Veriler!D:E, 2, 0)))</f>
        <v/>
      </c>
      <c r="N1718" s="5" t="str">
        <f>IF('Ek.3-A'!P1718="", "", 'Ek.3-A'!P1718)</f>
        <v/>
      </c>
      <c r="O1718" s="142">
        <f>'Ek.3-A'!S1718</f>
        <v>0</v>
      </c>
      <c r="P1718" s="143" t="str">
        <f>'Ek.3-A'!L1718</f>
        <v/>
      </c>
      <c r="Q1718" s="24" t="str">
        <f>'Ek.3-A'!M1718</f>
        <v/>
      </c>
      <c r="R1718" s="24">
        <f t="shared" si="367"/>
        <v>0</v>
      </c>
      <c r="S1718" s="141" t="str">
        <f t="shared" si="368"/>
        <v>H</v>
      </c>
      <c r="T1718" s="24">
        <f>IF(S1718="E",SUM($R$5:R1718),0)</f>
        <v>0</v>
      </c>
      <c r="U1718" s="143">
        <f t="shared" si="369"/>
        <v>0</v>
      </c>
    </row>
    <row r="1719" spans="1:21" x14ac:dyDescent="0.25">
      <c r="A1719" s="6">
        <v>18.190000000000001</v>
      </c>
      <c r="B1719" s="31" t="s">
        <v>90</v>
      </c>
      <c r="D1719" s="89">
        <v>850239801100</v>
      </c>
      <c r="E1719" s="3">
        <v>0.6</v>
      </c>
      <c r="K1719" s="3">
        <f t="shared" si="370"/>
        <v>1265</v>
      </c>
      <c r="L1719" s="97" t="str">
        <f>IF(TRIM('Ek.3-A'!F1719)&lt;&gt;"","var","yok")</f>
        <v>yok</v>
      </c>
      <c r="M1719" s="5" t="str">
        <f>IF('Ek.3-A'!F1719="", "", IF(VLOOKUP('Ek.3-A'!F1719, Veriler!D:E, 2, 0)=0, "", VLOOKUP('Ek.3-A'!F1719, Veriler!D:E, 2, 0)))</f>
        <v/>
      </c>
      <c r="N1719" s="5" t="str">
        <f>IF('Ek.3-A'!P1719="", "", 'Ek.3-A'!P1719)</f>
        <v/>
      </c>
      <c r="O1719" s="142">
        <f>'Ek.3-A'!S1719</f>
        <v>0</v>
      </c>
      <c r="P1719" s="143" t="str">
        <f>'Ek.3-A'!L1719</f>
        <v/>
      </c>
      <c r="Q1719" s="24" t="str">
        <f>'Ek.3-A'!M1719</f>
        <v/>
      </c>
      <c r="R1719" s="24">
        <f t="shared" si="367"/>
        <v>0</v>
      </c>
      <c r="S1719" s="141" t="str">
        <f t="shared" si="368"/>
        <v>H</v>
      </c>
      <c r="T1719" s="24">
        <f>IF(S1719="E",SUM($R$5:R1719),0)</f>
        <v>0</v>
      </c>
      <c r="U1719" s="143">
        <f t="shared" si="369"/>
        <v>0</v>
      </c>
    </row>
    <row r="1720" spans="1:21" x14ac:dyDescent="0.25">
      <c r="A1720" s="6">
        <v>18.2</v>
      </c>
      <c r="B1720" s="31" t="s">
        <v>90</v>
      </c>
      <c r="D1720" s="87">
        <v>850239801300</v>
      </c>
      <c r="E1720" s="3">
        <v>0.6</v>
      </c>
      <c r="K1720" s="3">
        <f t="shared" si="370"/>
        <v>1266</v>
      </c>
      <c r="L1720" s="97" t="str">
        <f>IF(TRIM('Ek.3-A'!F1720)&lt;&gt;"","var","yok")</f>
        <v>yok</v>
      </c>
      <c r="M1720" s="5" t="str">
        <f>IF('Ek.3-A'!F1720="", "", IF(VLOOKUP('Ek.3-A'!F1720, Veriler!D:E, 2, 0)=0, "", VLOOKUP('Ek.3-A'!F1720, Veriler!D:E, 2, 0)))</f>
        <v/>
      </c>
      <c r="N1720" s="5" t="str">
        <f>IF('Ek.3-A'!P1720="", "", 'Ek.3-A'!P1720)</f>
        <v/>
      </c>
      <c r="O1720" s="142">
        <f>'Ek.3-A'!S1720</f>
        <v>0</v>
      </c>
      <c r="P1720" s="143" t="str">
        <f>'Ek.3-A'!L1720</f>
        <v/>
      </c>
      <c r="Q1720" s="24" t="str">
        <f>'Ek.3-A'!M1720</f>
        <v/>
      </c>
      <c r="R1720" s="24">
        <f t="shared" si="367"/>
        <v>0</v>
      </c>
      <c r="S1720" s="141" t="str">
        <f t="shared" si="368"/>
        <v>H</v>
      </c>
      <c r="T1720" s="24">
        <f>IF(S1720="E",SUM($R$5:R1720),0)</f>
        <v>0</v>
      </c>
      <c r="U1720" s="143">
        <f t="shared" si="369"/>
        <v>0</v>
      </c>
    </row>
    <row r="1721" spans="1:21" x14ac:dyDescent="0.25">
      <c r="A1721" s="6">
        <v>18.21</v>
      </c>
      <c r="B1721" s="31" t="s">
        <v>90</v>
      </c>
      <c r="D1721" s="89">
        <v>854519000000</v>
      </c>
      <c r="E1721" s="3">
        <v>0.6</v>
      </c>
      <c r="K1721" s="3">
        <f t="shared" si="370"/>
        <v>1267</v>
      </c>
      <c r="L1721" s="97" t="str">
        <f>IF(TRIM('Ek.3-A'!F1721)&lt;&gt;"","var","yok")</f>
        <v>yok</v>
      </c>
      <c r="M1721" s="5" t="str">
        <f>IF('Ek.3-A'!F1721="", "", IF(VLOOKUP('Ek.3-A'!F1721, Veriler!D:E, 2, 0)=0, "", VLOOKUP('Ek.3-A'!F1721, Veriler!D:E, 2, 0)))</f>
        <v/>
      </c>
      <c r="N1721" s="5" t="str">
        <f>IF('Ek.3-A'!P1721="", "", 'Ek.3-A'!P1721)</f>
        <v/>
      </c>
      <c r="O1721" s="142">
        <f>'Ek.3-A'!S1721</f>
        <v>0</v>
      </c>
      <c r="P1721" s="143" t="str">
        <f>'Ek.3-A'!L1721</f>
        <v/>
      </c>
      <c r="Q1721" s="24" t="str">
        <f>'Ek.3-A'!M1721</f>
        <v/>
      </c>
      <c r="R1721" s="24">
        <f t="shared" si="367"/>
        <v>0</v>
      </c>
      <c r="S1721" s="141" t="str">
        <f t="shared" si="368"/>
        <v>H</v>
      </c>
      <c r="T1721" s="24">
        <f>IF(S1721="E",SUM($R$5:R1721),0)</f>
        <v>0</v>
      </c>
      <c r="U1721" s="143">
        <f t="shared" si="369"/>
        <v>0</v>
      </c>
    </row>
    <row r="1722" spans="1:21" x14ac:dyDescent="0.25">
      <c r="A1722" s="6">
        <v>18.22</v>
      </c>
      <c r="B1722" s="31" t="s">
        <v>90</v>
      </c>
      <c r="D1722" s="87">
        <v>854939000000</v>
      </c>
      <c r="E1722" s="3">
        <v>0.6</v>
      </c>
      <c r="K1722" s="3">
        <f t="shared" si="370"/>
        <v>1268</v>
      </c>
      <c r="L1722" s="97" t="str">
        <f>IF(TRIM('Ek.3-A'!F1722)&lt;&gt;"","var","yok")</f>
        <v>yok</v>
      </c>
      <c r="M1722" s="5" t="str">
        <f>IF('Ek.3-A'!F1722="", "", IF(VLOOKUP('Ek.3-A'!F1722, Veriler!D:E, 2, 0)=0, "", VLOOKUP('Ek.3-A'!F1722, Veriler!D:E, 2, 0)))</f>
        <v/>
      </c>
      <c r="N1722" s="5" t="str">
        <f>IF('Ek.3-A'!P1722="", "", 'Ek.3-A'!P1722)</f>
        <v/>
      </c>
      <c r="O1722" s="142">
        <f>'Ek.3-A'!S1722</f>
        <v>0</v>
      </c>
      <c r="P1722" s="143" t="str">
        <f>'Ek.3-A'!L1722</f>
        <v/>
      </c>
      <c r="Q1722" s="24" t="str">
        <f>'Ek.3-A'!M1722</f>
        <v/>
      </c>
      <c r="R1722" s="24">
        <f t="shared" si="367"/>
        <v>0</v>
      </c>
      <c r="S1722" s="141" t="str">
        <f t="shared" si="368"/>
        <v>H</v>
      </c>
      <c r="T1722" s="24">
        <f>IF(S1722="E",SUM($R$5:R1722),0)</f>
        <v>0</v>
      </c>
      <c r="U1722" s="143">
        <f t="shared" si="369"/>
        <v>0</v>
      </c>
    </row>
    <row r="1723" spans="1:21" x14ac:dyDescent="0.25">
      <c r="A1723" s="6">
        <v>18.23</v>
      </c>
      <c r="B1723" s="31" t="s">
        <v>90</v>
      </c>
      <c r="D1723" s="89">
        <v>902590002119</v>
      </c>
      <c r="E1723" s="3">
        <v>0.6</v>
      </c>
      <c r="K1723" s="3">
        <f t="shared" si="370"/>
        <v>1269</v>
      </c>
      <c r="L1723" s="97" t="str">
        <f>IF(TRIM('Ek.3-A'!F1723)&lt;&gt;"","var","yok")</f>
        <v>yok</v>
      </c>
      <c r="M1723" s="5" t="str">
        <f>IF('Ek.3-A'!F1723="", "", IF(VLOOKUP('Ek.3-A'!F1723, Veriler!D:E, 2, 0)=0, "", VLOOKUP('Ek.3-A'!F1723, Veriler!D:E, 2, 0)))</f>
        <v/>
      </c>
      <c r="N1723" s="5" t="str">
        <f>IF('Ek.3-A'!P1723="", "", 'Ek.3-A'!P1723)</f>
        <v/>
      </c>
      <c r="O1723" s="142">
        <f>'Ek.3-A'!S1723</f>
        <v>0</v>
      </c>
      <c r="P1723" s="143" t="str">
        <f>'Ek.3-A'!L1723</f>
        <v/>
      </c>
      <c r="Q1723" s="24" t="str">
        <f>'Ek.3-A'!M1723</f>
        <v/>
      </c>
      <c r="R1723" s="24">
        <f t="shared" si="367"/>
        <v>0</v>
      </c>
      <c r="S1723" s="141" t="str">
        <f t="shared" si="368"/>
        <v>H</v>
      </c>
      <c r="T1723" s="24">
        <f>IF(S1723="E",SUM($R$5:R1723),0)</f>
        <v>0</v>
      </c>
      <c r="U1723" s="143">
        <f t="shared" si="369"/>
        <v>0</v>
      </c>
    </row>
    <row r="1724" spans="1:21" x14ac:dyDescent="0.25">
      <c r="A1724" s="6">
        <v>18.239999999999998</v>
      </c>
      <c r="B1724" s="31" t="s">
        <v>90</v>
      </c>
      <c r="D1724" s="87">
        <v>902590002113</v>
      </c>
      <c r="E1724" s="3">
        <v>0.6</v>
      </c>
      <c r="K1724" s="3">
        <f t="shared" si="370"/>
        <v>1270</v>
      </c>
      <c r="L1724" s="97" t="str">
        <f>IF(TRIM('Ek.3-A'!F1724)&lt;&gt;"","var","yok")</f>
        <v>yok</v>
      </c>
      <c r="M1724" s="5" t="str">
        <f>IF('Ek.3-A'!F1724="", "", IF(VLOOKUP('Ek.3-A'!F1724, Veriler!D:E, 2, 0)=0, "", VLOOKUP('Ek.3-A'!F1724, Veriler!D:E, 2, 0)))</f>
        <v/>
      </c>
      <c r="N1724" s="5" t="str">
        <f>IF('Ek.3-A'!P1724="", "", 'Ek.3-A'!P1724)</f>
        <v/>
      </c>
      <c r="O1724" s="142">
        <f>'Ek.3-A'!S1724</f>
        <v>0</v>
      </c>
      <c r="P1724" s="143" t="str">
        <f>'Ek.3-A'!L1724</f>
        <v/>
      </c>
      <c r="Q1724" s="24" t="str">
        <f>'Ek.3-A'!M1724</f>
        <v/>
      </c>
      <c r="R1724" s="24">
        <f t="shared" si="367"/>
        <v>0</v>
      </c>
      <c r="S1724" s="141" t="str">
        <f t="shared" si="368"/>
        <v>H</v>
      </c>
      <c r="T1724" s="24">
        <f>IF(S1724="E",SUM($R$5:R1724),0)</f>
        <v>0</v>
      </c>
      <c r="U1724" s="143">
        <f t="shared" si="369"/>
        <v>0</v>
      </c>
    </row>
    <row r="1725" spans="1:21" x14ac:dyDescent="0.25">
      <c r="A1725" s="6">
        <v>18.25</v>
      </c>
      <c r="B1725" s="31" t="s">
        <v>90</v>
      </c>
      <c r="D1725" s="89">
        <v>854239190000</v>
      </c>
      <c r="E1725" s="3">
        <v>0.6</v>
      </c>
      <c r="K1725" s="3">
        <f t="shared" si="370"/>
        <v>1271</v>
      </c>
      <c r="L1725" s="97" t="str">
        <f>IF(TRIM('Ek.3-A'!F1725)&lt;&gt;"","var","yok")</f>
        <v>yok</v>
      </c>
      <c r="M1725" s="5" t="str">
        <f>IF('Ek.3-A'!F1725="", "", IF(VLOOKUP('Ek.3-A'!F1725, Veriler!D:E, 2, 0)=0, "", VLOOKUP('Ek.3-A'!F1725, Veriler!D:E, 2, 0)))</f>
        <v/>
      </c>
      <c r="N1725" s="5" t="str">
        <f>IF('Ek.3-A'!P1725="", "", 'Ek.3-A'!P1725)</f>
        <v/>
      </c>
      <c r="O1725" s="142">
        <f>'Ek.3-A'!S1725</f>
        <v>0</v>
      </c>
      <c r="P1725" s="143" t="str">
        <f>'Ek.3-A'!L1725</f>
        <v/>
      </c>
      <c r="Q1725" s="24" t="str">
        <f>'Ek.3-A'!M1725</f>
        <v/>
      </c>
      <c r="R1725" s="24">
        <f t="shared" si="367"/>
        <v>0</v>
      </c>
      <c r="S1725" s="141" t="str">
        <f t="shared" si="368"/>
        <v>H</v>
      </c>
      <c r="T1725" s="24">
        <f>IF(S1725="E",SUM($R$5:R1725),0)</f>
        <v>0</v>
      </c>
      <c r="U1725" s="143">
        <f t="shared" si="369"/>
        <v>0</v>
      </c>
    </row>
    <row r="1726" spans="1:21" x14ac:dyDescent="0.25">
      <c r="A1726" s="6">
        <v>18.260000000000002</v>
      </c>
      <c r="B1726" s="31" t="s">
        <v>90</v>
      </c>
      <c r="D1726" s="87">
        <v>854232190000</v>
      </c>
      <c r="E1726" s="3">
        <v>0.6</v>
      </c>
      <c r="K1726" s="3">
        <f t="shared" si="370"/>
        <v>1272</v>
      </c>
      <c r="L1726" s="97" t="str">
        <f>IF(TRIM('Ek.3-A'!F1726)&lt;&gt;"","var","yok")</f>
        <v>yok</v>
      </c>
      <c r="M1726" s="5" t="str">
        <f>IF('Ek.3-A'!F1726="", "", IF(VLOOKUP('Ek.3-A'!F1726, Veriler!D:E, 2, 0)=0, "", VLOOKUP('Ek.3-A'!F1726, Veriler!D:E, 2, 0)))</f>
        <v/>
      </c>
      <c r="N1726" s="5" t="str">
        <f>IF('Ek.3-A'!P1726="", "", 'Ek.3-A'!P1726)</f>
        <v/>
      </c>
      <c r="O1726" s="142">
        <f>'Ek.3-A'!S1726</f>
        <v>0</v>
      </c>
      <c r="P1726" s="143" t="str">
        <f>'Ek.3-A'!L1726</f>
        <v/>
      </c>
      <c r="Q1726" s="24" t="str">
        <f>'Ek.3-A'!M1726</f>
        <v/>
      </c>
      <c r="R1726" s="24">
        <f t="shared" si="367"/>
        <v>0</v>
      </c>
      <c r="S1726" s="141" t="str">
        <f t="shared" si="368"/>
        <v>H</v>
      </c>
      <c r="T1726" s="24">
        <f>IF(S1726="E",SUM($R$5:R1726),0)</f>
        <v>0</v>
      </c>
      <c r="U1726" s="143">
        <f t="shared" si="369"/>
        <v>0</v>
      </c>
    </row>
    <row r="1727" spans="1:21" x14ac:dyDescent="0.25">
      <c r="A1727" s="6">
        <v>18.27</v>
      </c>
      <c r="B1727" s="31" t="s">
        <v>90</v>
      </c>
      <c r="D1727" s="89">
        <v>710229000000</v>
      </c>
      <c r="E1727" s="3">
        <v>0.6</v>
      </c>
      <c r="K1727" s="3">
        <f t="shared" si="370"/>
        <v>1273</v>
      </c>
      <c r="L1727" s="97" t="str">
        <f>IF(TRIM('Ek.3-A'!F1727)&lt;&gt;"","var","yok")</f>
        <v>yok</v>
      </c>
      <c r="M1727" s="5" t="str">
        <f>IF('Ek.3-A'!F1727="", "", IF(VLOOKUP('Ek.3-A'!F1727, Veriler!D:E, 2, 0)=0, "", VLOOKUP('Ek.3-A'!F1727, Veriler!D:E, 2, 0)))</f>
        <v/>
      </c>
      <c r="N1727" s="5" t="str">
        <f>IF('Ek.3-A'!P1727="", "", 'Ek.3-A'!P1727)</f>
        <v/>
      </c>
      <c r="O1727" s="142">
        <f>'Ek.3-A'!S1727</f>
        <v>0</v>
      </c>
      <c r="P1727" s="143" t="str">
        <f>'Ek.3-A'!L1727</f>
        <v/>
      </c>
      <c r="Q1727" s="24" t="str">
        <f>'Ek.3-A'!M1727</f>
        <v/>
      </c>
      <c r="R1727" s="24">
        <f t="shared" si="367"/>
        <v>0</v>
      </c>
      <c r="S1727" s="141" t="str">
        <f t="shared" si="368"/>
        <v>H</v>
      </c>
      <c r="T1727" s="24">
        <f>IF(S1727="E",SUM($R$5:R1727),0)</f>
        <v>0</v>
      </c>
      <c r="U1727" s="143">
        <f t="shared" si="369"/>
        <v>0</v>
      </c>
    </row>
    <row r="1728" spans="1:21" x14ac:dyDescent="0.25">
      <c r="A1728" s="6">
        <v>18.28</v>
      </c>
      <c r="B1728" s="31" t="s">
        <v>90</v>
      </c>
      <c r="D1728" s="87">
        <v>251990900019</v>
      </c>
      <c r="E1728" s="3">
        <v>0.6</v>
      </c>
      <c r="K1728" s="3">
        <f t="shared" si="370"/>
        <v>1274</v>
      </c>
      <c r="L1728" s="97" t="str">
        <f>IF(TRIM('Ek.3-A'!F1728)&lt;&gt;"","var","yok")</f>
        <v>yok</v>
      </c>
      <c r="M1728" s="5" t="str">
        <f>IF('Ek.3-A'!F1728="", "", IF(VLOOKUP('Ek.3-A'!F1728, Veriler!D:E, 2, 0)=0, "", VLOOKUP('Ek.3-A'!F1728, Veriler!D:E, 2, 0)))</f>
        <v/>
      </c>
      <c r="N1728" s="5" t="str">
        <f>IF('Ek.3-A'!P1728="", "", 'Ek.3-A'!P1728)</f>
        <v/>
      </c>
      <c r="O1728" s="142">
        <f>'Ek.3-A'!S1728</f>
        <v>0</v>
      </c>
      <c r="P1728" s="143" t="str">
        <f>'Ek.3-A'!L1728</f>
        <v/>
      </c>
      <c r="Q1728" s="24" t="str">
        <f>'Ek.3-A'!M1728</f>
        <v/>
      </c>
      <c r="R1728" s="24">
        <f t="shared" si="367"/>
        <v>0</v>
      </c>
      <c r="S1728" s="141" t="str">
        <f t="shared" si="368"/>
        <v>H</v>
      </c>
      <c r="T1728" s="24">
        <f>IF(S1728="E",SUM($R$5:R1728),0)</f>
        <v>0</v>
      </c>
      <c r="U1728" s="143">
        <f t="shared" si="369"/>
        <v>0</v>
      </c>
    </row>
    <row r="1729" spans="1:41" x14ac:dyDescent="0.25">
      <c r="A1729" s="6">
        <v>18.29</v>
      </c>
      <c r="B1729" s="31" t="s">
        <v>90</v>
      </c>
      <c r="D1729" s="89">
        <v>290950009000</v>
      </c>
      <c r="E1729" s="3">
        <v>0.6</v>
      </c>
      <c r="L1729" s="97"/>
      <c r="M1729" s="5"/>
      <c r="N1729" s="5"/>
      <c r="O1729" s="5"/>
      <c r="Q1729" s="23"/>
      <c r="T1729" s="24"/>
      <c r="U1729" s="25"/>
    </row>
    <row r="1730" spans="1:41" x14ac:dyDescent="0.25">
      <c r="A1730" s="6">
        <v>18.3</v>
      </c>
      <c r="B1730" s="31" t="s">
        <v>90</v>
      </c>
      <c r="D1730" s="87">
        <v>720299800000</v>
      </c>
      <c r="E1730" s="3">
        <v>0.6</v>
      </c>
      <c r="K1730" s="3">
        <f>K1728+1</f>
        <v>1275</v>
      </c>
      <c r="L1730" s="97" t="str">
        <f>IF(TRIM('Ek.3-A'!F1730)&lt;&gt;"","var","yok")</f>
        <v>yok</v>
      </c>
      <c r="M1730" s="5" t="str">
        <f>IF('Ek.3-A'!F1730="", "", IF(VLOOKUP('Ek.3-A'!F1730, Veriler!D:E, 2, 0)=0, "", VLOOKUP('Ek.3-A'!F1730, Veriler!D:E, 2, 0)))</f>
        <v/>
      </c>
      <c r="N1730" s="5" t="str">
        <f>IF('Ek.3-A'!P1730="", "", 'Ek.3-A'!P1730)</f>
        <v/>
      </c>
      <c r="O1730" s="142">
        <f>'Ek.3-A'!S1730</f>
        <v>0</v>
      </c>
      <c r="P1730" s="143" t="str">
        <f>'Ek.3-A'!L1730</f>
        <v/>
      </c>
      <c r="Q1730" s="24" t="str">
        <f>'Ek.3-A'!M1730</f>
        <v/>
      </c>
      <c r="R1730" s="24">
        <f t="shared" ref="R1730:R1743" si="371">IF(L1730="var",0,IF(Q1730&lt;=0.005,Q1730,0))</f>
        <v>0</v>
      </c>
      <c r="S1730" s="141" t="str">
        <f t="shared" ref="S1730:S1743" si="372">IF(Q1730&lt;=0.005,"E","H")</f>
        <v>H</v>
      </c>
      <c r="T1730" s="24">
        <f>IF(S1730="E",SUM($R$5:R1730),0)</f>
        <v>0</v>
      </c>
      <c r="U1730" s="143">
        <f t="shared" ref="U1730:U1743" si="373">IF(T1730&lt;=0.1, O1730, IF(R1730&gt;$G$2, R1730*O1730, $G$2*O1730))</f>
        <v>0</v>
      </c>
    </row>
    <row r="1731" spans="1:41" x14ac:dyDescent="0.25">
      <c r="A1731" s="6">
        <v>18.309999999999999</v>
      </c>
      <c r="B1731" s="31" t="s">
        <v>90</v>
      </c>
      <c r="D1731" s="89">
        <v>720229900000</v>
      </c>
      <c r="E1731" s="3">
        <v>0.6</v>
      </c>
      <c r="K1731" s="3">
        <f t="shared" ref="K1731:K1743" si="374">K1730+1</f>
        <v>1276</v>
      </c>
      <c r="L1731" s="97" t="str">
        <f>IF(TRIM('Ek.3-A'!F1731)&lt;&gt;"","var","yok")</f>
        <v>yok</v>
      </c>
      <c r="M1731" s="5" t="str">
        <f>IF('Ek.3-A'!F1731="", "", IF(VLOOKUP('Ek.3-A'!F1731, Veriler!D:E, 2, 0)=0, "", VLOOKUP('Ek.3-A'!F1731, Veriler!D:E, 2, 0)))</f>
        <v/>
      </c>
      <c r="N1731" s="5" t="str">
        <f>IF('Ek.3-A'!P1731="", "", 'Ek.3-A'!P1731)</f>
        <v/>
      </c>
      <c r="O1731" s="142">
        <f>'Ek.3-A'!S1731</f>
        <v>0</v>
      </c>
      <c r="P1731" s="143" t="str">
        <f>'Ek.3-A'!L1731</f>
        <v/>
      </c>
      <c r="Q1731" s="24" t="str">
        <f>'Ek.3-A'!M1731</f>
        <v/>
      </c>
      <c r="R1731" s="24">
        <f t="shared" si="371"/>
        <v>0</v>
      </c>
      <c r="S1731" s="141" t="str">
        <f t="shared" si="372"/>
        <v>H</v>
      </c>
      <c r="T1731" s="24">
        <f>IF(S1731="E",SUM($R$5:R1731),0)</f>
        <v>0</v>
      </c>
      <c r="U1731" s="143">
        <f t="shared" si="373"/>
        <v>0</v>
      </c>
    </row>
    <row r="1732" spans="1:41" x14ac:dyDescent="0.25">
      <c r="A1732" s="6">
        <v>18.32</v>
      </c>
      <c r="B1732" s="31" t="s">
        <v>90</v>
      </c>
      <c r="D1732" s="87">
        <v>370239000000</v>
      </c>
      <c r="E1732" s="3">
        <v>0.6</v>
      </c>
      <c r="K1732" s="3">
        <f t="shared" si="374"/>
        <v>1277</v>
      </c>
      <c r="L1732" s="97" t="str">
        <f>IF(TRIM('Ek.3-A'!F1732)&lt;&gt;"","var","yok")</f>
        <v>yok</v>
      </c>
      <c r="M1732" s="5" t="str">
        <f>IF('Ek.3-A'!F1732="", "", IF(VLOOKUP('Ek.3-A'!F1732, Veriler!D:E, 2, 0)=0, "", VLOOKUP('Ek.3-A'!F1732, Veriler!D:E, 2, 0)))</f>
        <v/>
      </c>
      <c r="N1732" s="5" t="str">
        <f>IF('Ek.3-A'!P1732="", "", 'Ek.3-A'!P1732)</f>
        <v/>
      </c>
      <c r="O1732" s="142">
        <f>'Ek.3-A'!S1732</f>
        <v>0</v>
      </c>
      <c r="P1732" s="143" t="str">
        <f>'Ek.3-A'!L1732</f>
        <v/>
      </c>
      <c r="Q1732" s="24" t="str">
        <f>'Ek.3-A'!M1732</f>
        <v/>
      </c>
      <c r="R1732" s="24">
        <f t="shared" si="371"/>
        <v>0</v>
      </c>
      <c r="S1732" s="141" t="str">
        <f t="shared" si="372"/>
        <v>H</v>
      </c>
      <c r="T1732" s="24">
        <f>IF(S1732="E",SUM($R$5:R1732),0)</f>
        <v>0</v>
      </c>
      <c r="U1732" s="143">
        <f t="shared" si="373"/>
        <v>0</v>
      </c>
    </row>
    <row r="1733" spans="1:41" x14ac:dyDescent="0.25">
      <c r="A1733" s="6">
        <v>18.329999999999998</v>
      </c>
      <c r="B1733" s="31" t="s">
        <v>90</v>
      </c>
      <c r="D1733" s="89">
        <v>853669900018</v>
      </c>
      <c r="E1733" s="3">
        <v>0.6</v>
      </c>
      <c r="K1733" s="3">
        <f t="shared" si="374"/>
        <v>1278</v>
      </c>
      <c r="L1733" s="97" t="str">
        <f>IF(TRIM('Ek.3-A'!F1733)&lt;&gt;"","var","yok")</f>
        <v>yok</v>
      </c>
      <c r="M1733" s="5" t="str">
        <f>IF('Ek.3-A'!F1733="", "", IF(VLOOKUP('Ek.3-A'!F1733, Veriler!D:E, 2, 0)=0, "", VLOOKUP('Ek.3-A'!F1733, Veriler!D:E, 2, 0)))</f>
        <v/>
      </c>
      <c r="N1733" s="5" t="str">
        <f>IF('Ek.3-A'!P1733="", "", 'Ek.3-A'!P1733)</f>
        <v/>
      </c>
      <c r="O1733" s="142">
        <f>'Ek.3-A'!S1733</f>
        <v>0</v>
      </c>
      <c r="P1733" s="143" t="str">
        <f>'Ek.3-A'!L1733</f>
        <v/>
      </c>
      <c r="Q1733" s="24" t="str">
        <f>'Ek.3-A'!M1733</f>
        <v/>
      </c>
      <c r="R1733" s="24">
        <f t="shared" si="371"/>
        <v>0</v>
      </c>
      <c r="S1733" s="141" t="str">
        <f t="shared" si="372"/>
        <v>H</v>
      </c>
      <c r="T1733" s="24">
        <f>IF(S1733="E",SUM($R$5:R1733),0)</f>
        <v>0</v>
      </c>
      <c r="U1733" s="143">
        <f t="shared" si="373"/>
        <v>0</v>
      </c>
    </row>
    <row r="1734" spans="1:41" x14ac:dyDescent="0.25">
      <c r="A1734" s="6">
        <v>18.34</v>
      </c>
      <c r="B1734" s="31" t="s">
        <v>90</v>
      </c>
      <c r="D1734" s="87">
        <v>853929300000</v>
      </c>
      <c r="E1734" s="3">
        <v>0.6</v>
      </c>
      <c r="K1734" s="3">
        <f t="shared" si="374"/>
        <v>1279</v>
      </c>
      <c r="L1734" s="97" t="str">
        <f>IF(TRIM('Ek.3-A'!F1734)&lt;&gt;"","var","yok")</f>
        <v>yok</v>
      </c>
      <c r="M1734" s="5" t="str">
        <f>IF('Ek.3-A'!F1734="", "", IF(VLOOKUP('Ek.3-A'!F1734, Veriler!D:E, 2, 0)=0, "", VLOOKUP('Ek.3-A'!F1734, Veriler!D:E, 2, 0)))</f>
        <v/>
      </c>
      <c r="N1734" s="5" t="str">
        <f>IF('Ek.3-A'!P1734="", "", 'Ek.3-A'!P1734)</f>
        <v/>
      </c>
      <c r="O1734" s="142">
        <f>'Ek.3-A'!S1734</f>
        <v>0</v>
      </c>
      <c r="P1734" s="143" t="str">
        <f>'Ek.3-A'!L1734</f>
        <v/>
      </c>
      <c r="Q1734" s="24" t="str">
        <f>'Ek.3-A'!M1734</f>
        <v/>
      </c>
      <c r="R1734" s="24">
        <f t="shared" si="371"/>
        <v>0</v>
      </c>
      <c r="S1734" s="141" t="str">
        <f t="shared" si="372"/>
        <v>H</v>
      </c>
      <c r="T1734" s="24">
        <f>IF(S1734="E",SUM($R$5:R1734),0)</f>
        <v>0</v>
      </c>
      <c r="U1734" s="143">
        <f t="shared" si="373"/>
        <v>0</v>
      </c>
    </row>
    <row r="1735" spans="1:41" x14ac:dyDescent="0.25">
      <c r="A1735" s="6">
        <v>18.350000000000001</v>
      </c>
      <c r="B1735" s="31" t="s">
        <v>90</v>
      </c>
      <c r="D1735" s="89">
        <v>853929980000</v>
      </c>
      <c r="E1735" s="3">
        <v>0.6</v>
      </c>
      <c r="K1735" s="3">
        <f t="shared" si="374"/>
        <v>1280</v>
      </c>
      <c r="L1735" s="97" t="str">
        <f>IF(TRIM('Ek.3-A'!F1735)&lt;&gt;"","var","yok")</f>
        <v>yok</v>
      </c>
      <c r="M1735" s="5" t="str">
        <f>IF('Ek.3-A'!F1735="", "", IF(VLOOKUP('Ek.3-A'!F1735, Veriler!D:E, 2, 0)=0, "", VLOOKUP('Ek.3-A'!F1735, Veriler!D:E, 2, 0)))</f>
        <v/>
      </c>
      <c r="N1735" s="5" t="str">
        <f>IF('Ek.3-A'!P1735="", "", 'Ek.3-A'!P1735)</f>
        <v/>
      </c>
      <c r="O1735" s="142">
        <f>'Ek.3-A'!S1735</f>
        <v>0</v>
      </c>
      <c r="P1735" s="143" t="str">
        <f>'Ek.3-A'!L1735</f>
        <v/>
      </c>
      <c r="Q1735" s="24" t="str">
        <f>'Ek.3-A'!M1735</f>
        <v/>
      </c>
      <c r="R1735" s="24">
        <f t="shared" si="371"/>
        <v>0</v>
      </c>
      <c r="S1735" s="141" t="str">
        <f t="shared" si="372"/>
        <v>H</v>
      </c>
      <c r="T1735" s="24">
        <f>IF(S1735="E",SUM($R$5:R1735),0)</f>
        <v>0</v>
      </c>
      <c r="U1735" s="143">
        <f t="shared" si="373"/>
        <v>0</v>
      </c>
    </row>
    <row r="1736" spans="1:41" x14ac:dyDescent="0.25">
      <c r="A1736" s="6">
        <v>18.36</v>
      </c>
      <c r="B1736" s="31" t="s">
        <v>90</v>
      </c>
      <c r="D1736" s="87">
        <v>853929920000</v>
      </c>
      <c r="E1736" s="3">
        <v>0.6</v>
      </c>
      <c r="K1736" s="3">
        <f t="shared" si="374"/>
        <v>1281</v>
      </c>
      <c r="L1736" s="97" t="str">
        <f>IF(TRIM('Ek.3-A'!F1736)&lt;&gt;"","var","yok")</f>
        <v>yok</v>
      </c>
      <c r="M1736" s="5" t="str">
        <f>IF('Ek.3-A'!F1736="", "", IF(VLOOKUP('Ek.3-A'!F1736, Veriler!D:E, 2, 0)=0, "", VLOOKUP('Ek.3-A'!F1736, Veriler!D:E, 2, 0)))</f>
        <v/>
      </c>
      <c r="N1736" s="5" t="str">
        <f>IF('Ek.3-A'!P1736="", "", 'Ek.3-A'!P1736)</f>
        <v/>
      </c>
      <c r="O1736" s="142">
        <f>'Ek.3-A'!S1736</f>
        <v>0</v>
      </c>
      <c r="P1736" s="143" t="str">
        <f>'Ek.3-A'!L1736</f>
        <v/>
      </c>
      <c r="Q1736" s="24" t="str">
        <f>'Ek.3-A'!M1736</f>
        <v/>
      </c>
      <c r="R1736" s="24">
        <f t="shared" si="371"/>
        <v>0</v>
      </c>
      <c r="S1736" s="141" t="str">
        <f t="shared" si="372"/>
        <v>H</v>
      </c>
      <c r="T1736" s="24">
        <f>IF(S1736="E",SUM($R$5:R1736),0)</f>
        <v>0</v>
      </c>
      <c r="U1736" s="143">
        <f t="shared" si="373"/>
        <v>0</v>
      </c>
    </row>
    <row r="1737" spans="1:41" x14ac:dyDescent="0.25">
      <c r="A1737" s="6">
        <v>18.37</v>
      </c>
      <c r="B1737" s="31" t="s">
        <v>90</v>
      </c>
      <c r="D1737" s="89">
        <v>700529350000</v>
      </c>
      <c r="E1737" s="3">
        <v>0.6</v>
      </c>
      <c r="K1737" s="3">
        <f t="shared" si="374"/>
        <v>1282</v>
      </c>
      <c r="L1737" s="97" t="str">
        <f>IF(TRIM('Ek.3-A'!F1737)&lt;&gt;"","var","yok")</f>
        <v>yok</v>
      </c>
      <c r="M1737" s="5" t="str">
        <f>IF('Ek.3-A'!F1737="", "", IF(VLOOKUP('Ek.3-A'!F1737, Veriler!D:E, 2, 0)=0, "", VLOOKUP('Ek.3-A'!F1737, Veriler!D:E, 2, 0)))</f>
        <v/>
      </c>
      <c r="N1737" s="5" t="str">
        <f>IF('Ek.3-A'!P1737="", "", 'Ek.3-A'!P1737)</f>
        <v/>
      </c>
      <c r="O1737" s="142">
        <f>'Ek.3-A'!S1737</f>
        <v>0</v>
      </c>
      <c r="P1737" s="143" t="str">
        <f>'Ek.3-A'!L1737</f>
        <v/>
      </c>
      <c r="Q1737" s="24" t="str">
        <f>'Ek.3-A'!M1737</f>
        <v/>
      </c>
      <c r="R1737" s="24">
        <f t="shared" si="371"/>
        <v>0</v>
      </c>
      <c r="S1737" s="141" t="str">
        <f t="shared" si="372"/>
        <v>H</v>
      </c>
      <c r="T1737" s="24">
        <f>IF(S1737="E",SUM($R$5:R1737),0)</f>
        <v>0</v>
      </c>
      <c r="U1737" s="143">
        <f t="shared" si="373"/>
        <v>0</v>
      </c>
    </row>
    <row r="1738" spans="1:41" x14ac:dyDescent="0.25">
      <c r="A1738" s="6">
        <v>18.38</v>
      </c>
      <c r="B1738" s="31" t="s">
        <v>90</v>
      </c>
      <c r="D1738" s="87">
        <v>700529250000</v>
      </c>
      <c r="E1738" s="3">
        <v>0.6</v>
      </c>
      <c r="K1738" s="3">
        <f t="shared" si="374"/>
        <v>1283</v>
      </c>
      <c r="L1738" s="97" t="str">
        <f>IF(TRIM('Ek.3-A'!F1738)&lt;&gt;"","var","yok")</f>
        <v>yok</v>
      </c>
      <c r="M1738" s="5" t="str">
        <f>IF('Ek.3-A'!F1738="", "", IF(VLOOKUP('Ek.3-A'!F1738, Veriler!D:E, 2, 0)=0, "", VLOOKUP('Ek.3-A'!F1738, Veriler!D:E, 2, 0)))</f>
        <v/>
      </c>
      <c r="N1738" s="5" t="str">
        <f>IF('Ek.3-A'!P1738="", "", 'Ek.3-A'!P1738)</f>
        <v/>
      </c>
      <c r="O1738" s="142">
        <f>'Ek.3-A'!S1738</f>
        <v>0</v>
      </c>
      <c r="P1738" s="143" t="str">
        <f>'Ek.3-A'!L1738</f>
        <v/>
      </c>
      <c r="Q1738" s="24" t="str">
        <f>'Ek.3-A'!M1738</f>
        <v/>
      </c>
      <c r="R1738" s="24">
        <f t="shared" si="371"/>
        <v>0</v>
      </c>
      <c r="S1738" s="141" t="str">
        <f t="shared" si="372"/>
        <v>H</v>
      </c>
      <c r="T1738" s="24">
        <f>IF(S1738="E",SUM($R$5:R1738),0)</f>
        <v>0</v>
      </c>
      <c r="U1738" s="143">
        <f t="shared" si="373"/>
        <v>0</v>
      </c>
    </row>
    <row r="1739" spans="1:41" x14ac:dyDescent="0.25">
      <c r="A1739" s="6">
        <v>18.39</v>
      </c>
      <c r="B1739" s="31" t="s">
        <v>90</v>
      </c>
      <c r="D1739" s="89">
        <v>700529800000</v>
      </c>
      <c r="E1739" s="3">
        <v>0.6</v>
      </c>
      <c r="K1739" s="3">
        <f t="shared" si="374"/>
        <v>1284</v>
      </c>
      <c r="L1739" s="97" t="str">
        <f>IF(TRIM('Ek.3-A'!F1739)&lt;&gt;"","var","yok")</f>
        <v>yok</v>
      </c>
      <c r="M1739" s="5" t="str">
        <f>IF('Ek.3-A'!F1739="", "", IF(VLOOKUP('Ek.3-A'!F1739, Veriler!D:E, 2, 0)=0, "", VLOOKUP('Ek.3-A'!F1739, Veriler!D:E, 2, 0)))</f>
        <v/>
      </c>
      <c r="N1739" s="5" t="str">
        <f>IF('Ek.3-A'!P1739="", "", 'Ek.3-A'!P1739)</f>
        <v/>
      </c>
      <c r="O1739" s="142">
        <f>'Ek.3-A'!S1739</f>
        <v>0</v>
      </c>
      <c r="P1739" s="143" t="str">
        <f>'Ek.3-A'!L1739</f>
        <v/>
      </c>
      <c r="Q1739" s="24" t="str">
        <f>'Ek.3-A'!M1739</f>
        <v/>
      </c>
      <c r="R1739" s="24">
        <f t="shared" si="371"/>
        <v>0</v>
      </c>
      <c r="S1739" s="141" t="str">
        <f t="shared" si="372"/>
        <v>H</v>
      </c>
      <c r="T1739" s="24">
        <f>IF(S1739="E",SUM($R$5:R1739),0)</f>
        <v>0</v>
      </c>
      <c r="U1739" s="143">
        <f t="shared" si="373"/>
        <v>0</v>
      </c>
    </row>
    <row r="1740" spans="1:41" x14ac:dyDescent="0.25">
      <c r="A1740" s="6">
        <v>18.399999999999999</v>
      </c>
      <c r="B1740" s="31" t="s">
        <v>90</v>
      </c>
      <c r="D1740" s="87">
        <v>390469800000</v>
      </c>
      <c r="E1740" s="3">
        <v>0.6</v>
      </c>
      <c r="K1740" s="3">
        <f t="shared" si="374"/>
        <v>1285</v>
      </c>
      <c r="L1740" s="97" t="str">
        <f>IF(TRIM('Ek.3-A'!F1740)&lt;&gt;"","var","yok")</f>
        <v>yok</v>
      </c>
      <c r="M1740" s="5" t="str">
        <f>IF('Ek.3-A'!F1740="", "", IF(VLOOKUP('Ek.3-A'!F1740, Veriler!D:E, 2, 0)=0, "", VLOOKUP('Ek.3-A'!F1740, Veriler!D:E, 2, 0)))</f>
        <v/>
      </c>
      <c r="N1740" s="5" t="str">
        <f>IF('Ek.3-A'!P1740="", "", 'Ek.3-A'!P1740)</f>
        <v/>
      </c>
      <c r="O1740" s="142">
        <f>'Ek.3-A'!S1740</f>
        <v>0</v>
      </c>
      <c r="P1740" s="143" t="str">
        <f>'Ek.3-A'!L1740</f>
        <v/>
      </c>
      <c r="Q1740" s="24" t="str">
        <f>'Ek.3-A'!M1740</f>
        <v/>
      </c>
      <c r="R1740" s="24">
        <f t="shared" si="371"/>
        <v>0</v>
      </c>
      <c r="S1740" s="141" t="str">
        <f t="shared" si="372"/>
        <v>H</v>
      </c>
      <c r="T1740" s="24">
        <f>IF(S1740="E",SUM($R$5:R1740),0)</f>
        <v>0</v>
      </c>
      <c r="U1740" s="143">
        <f t="shared" si="373"/>
        <v>0</v>
      </c>
    </row>
    <row r="1741" spans="1:41" x14ac:dyDescent="0.25">
      <c r="A1741" s="6">
        <v>18.41</v>
      </c>
      <c r="B1741" s="31" t="s">
        <v>90</v>
      </c>
      <c r="D1741" s="89">
        <v>282690809019</v>
      </c>
      <c r="E1741" s="3">
        <v>0.6</v>
      </c>
      <c r="K1741" s="3">
        <f t="shared" si="374"/>
        <v>1286</v>
      </c>
      <c r="L1741" s="97" t="str">
        <f>IF(TRIM('Ek.3-A'!F1741)&lt;&gt;"","var","yok")</f>
        <v>yok</v>
      </c>
      <c r="M1741" s="5" t="str">
        <f>IF('Ek.3-A'!F1741="", "", IF(VLOOKUP('Ek.3-A'!F1741, Veriler!D:E, 2, 0)=0, "", VLOOKUP('Ek.3-A'!F1741, Veriler!D:E, 2, 0)))</f>
        <v/>
      </c>
      <c r="N1741" s="5" t="str">
        <f>IF('Ek.3-A'!P1741="", "", 'Ek.3-A'!P1741)</f>
        <v/>
      </c>
      <c r="O1741" s="142">
        <f>'Ek.3-A'!S1741</f>
        <v>0</v>
      </c>
      <c r="P1741" s="143" t="str">
        <f>'Ek.3-A'!L1741</f>
        <v/>
      </c>
      <c r="Q1741" s="24" t="str">
        <f>'Ek.3-A'!M1741</f>
        <v/>
      </c>
      <c r="R1741" s="24">
        <f t="shared" si="371"/>
        <v>0</v>
      </c>
      <c r="S1741" s="141" t="str">
        <f t="shared" si="372"/>
        <v>H</v>
      </c>
      <c r="T1741" s="24">
        <f>IF(S1741="E",SUM($R$5:R1741),0)</f>
        <v>0</v>
      </c>
      <c r="U1741" s="143">
        <f t="shared" si="373"/>
        <v>0</v>
      </c>
    </row>
    <row r="1742" spans="1:41" x14ac:dyDescent="0.25">
      <c r="A1742" s="6">
        <v>18.420000000000002</v>
      </c>
      <c r="B1742" s="31" t="s">
        <v>90</v>
      </c>
      <c r="D1742" s="87">
        <v>282619909019</v>
      </c>
      <c r="E1742" s="3">
        <v>0.6</v>
      </c>
      <c r="K1742" s="3">
        <f t="shared" si="374"/>
        <v>1287</v>
      </c>
      <c r="L1742" s="97" t="str">
        <f>IF(TRIM('Ek.3-A'!F1742)&lt;&gt;"","var","yok")</f>
        <v>yok</v>
      </c>
      <c r="M1742" s="5" t="str">
        <f>IF('Ek.3-A'!F1742="", "", IF(VLOOKUP('Ek.3-A'!F1742, Veriler!D:E, 2, 0)=0, "", VLOOKUP('Ek.3-A'!F1742, Veriler!D:E, 2, 0)))</f>
        <v/>
      </c>
      <c r="N1742" s="5" t="str">
        <f>IF('Ek.3-A'!P1742="", "", 'Ek.3-A'!P1742)</f>
        <v/>
      </c>
      <c r="O1742" s="142">
        <f>'Ek.3-A'!S1742</f>
        <v>0</v>
      </c>
      <c r="P1742" s="143" t="str">
        <f>'Ek.3-A'!L1742</f>
        <v/>
      </c>
      <c r="Q1742" s="24" t="str">
        <f>'Ek.3-A'!M1742</f>
        <v/>
      </c>
      <c r="R1742" s="24">
        <f t="shared" si="371"/>
        <v>0</v>
      </c>
      <c r="S1742" s="141" t="str">
        <f t="shared" si="372"/>
        <v>H</v>
      </c>
      <c r="T1742" s="24">
        <f>IF(S1742="E",SUM($R$5:R1742),0)</f>
        <v>0</v>
      </c>
      <c r="U1742" s="143">
        <f t="shared" si="373"/>
        <v>0</v>
      </c>
    </row>
    <row r="1743" spans="1:41" x14ac:dyDescent="0.25">
      <c r="A1743" s="6">
        <v>18.43</v>
      </c>
      <c r="B1743" s="31" t="s">
        <v>90</v>
      </c>
      <c r="D1743" s="89">
        <v>283529909000</v>
      </c>
      <c r="E1743" s="3">
        <v>0.6</v>
      </c>
      <c r="K1743" s="3">
        <f t="shared" si="374"/>
        <v>1288</v>
      </c>
      <c r="L1743" s="97" t="str">
        <f>IF(TRIM('Ek.3-A'!F1743)&lt;&gt;"","var","yok")</f>
        <v>yok</v>
      </c>
      <c r="M1743" s="5" t="str">
        <f>IF('Ek.3-A'!F1743="", "", IF(VLOOKUP('Ek.3-A'!F1743, Veriler!D:E, 2, 0)=0, "", VLOOKUP('Ek.3-A'!F1743, Veriler!D:E, 2, 0)))</f>
        <v/>
      </c>
      <c r="N1743" s="5" t="str">
        <f>IF('Ek.3-A'!P1743="", "", 'Ek.3-A'!P1743)</f>
        <v/>
      </c>
      <c r="O1743" s="142">
        <f>'Ek.3-A'!S1743</f>
        <v>0</v>
      </c>
      <c r="P1743" s="143" t="str">
        <f>'Ek.3-A'!L1743</f>
        <v/>
      </c>
      <c r="Q1743" s="24" t="str">
        <f>'Ek.3-A'!M1743</f>
        <v/>
      </c>
      <c r="R1743" s="24">
        <f t="shared" si="371"/>
        <v>0</v>
      </c>
      <c r="S1743" s="141" t="str">
        <f t="shared" si="372"/>
        <v>H</v>
      </c>
      <c r="T1743" s="24">
        <f>IF(S1743="E",SUM($R$5:R1743),0)</f>
        <v>0</v>
      </c>
      <c r="U1743" s="143">
        <f t="shared" si="373"/>
        <v>0</v>
      </c>
    </row>
    <row r="1744" spans="1:41" x14ac:dyDescent="0.25">
      <c r="A1744" s="6">
        <v>18.440000000000001</v>
      </c>
      <c r="B1744" s="31" t="s">
        <v>90</v>
      </c>
      <c r="D1744" s="87">
        <v>292029000000</v>
      </c>
      <c r="E1744" s="3">
        <v>0.6</v>
      </c>
      <c r="T1744" s="24"/>
      <c r="U1744" s="25"/>
      <c r="AO1744" s="140">
        <f>'Ek.3-A'!L1744</f>
        <v>0</v>
      </c>
    </row>
    <row r="1745" spans="1:21" x14ac:dyDescent="0.25">
      <c r="A1745" s="6">
        <v>18.45</v>
      </c>
      <c r="B1745" s="31" t="s">
        <v>90</v>
      </c>
      <c r="D1745" s="89">
        <v>283510009000</v>
      </c>
      <c r="E1745" s="3">
        <v>0.6</v>
      </c>
      <c r="T1745" s="24"/>
      <c r="U1745" s="25"/>
    </row>
    <row r="1746" spans="1:21" x14ac:dyDescent="0.25">
      <c r="A1746" s="6">
        <v>18.46</v>
      </c>
      <c r="B1746" s="31" t="s">
        <v>90</v>
      </c>
      <c r="D1746" s="88">
        <v>292320009000</v>
      </c>
      <c r="E1746" s="3">
        <v>0.6</v>
      </c>
      <c r="T1746" s="24"/>
      <c r="U1746" s="25"/>
    </row>
    <row r="1747" spans="1:21" x14ac:dyDescent="0.25">
      <c r="A1747" s="6">
        <v>18.47</v>
      </c>
      <c r="B1747" s="31" t="s">
        <v>90</v>
      </c>
      <c r="D1747" s="85">
        <v>291990009029</v>
      </c>
      <c r="E1747" s="3">
        <v>0.6</v>
      </c>
      <c r="T1747" s="24"/>
      <c r="U1747" s="25"/>
    </row>
    <row r="1748" spans="1:21" x14ac:dyDescent="0.25">
      <c r="A1748" s="6">
        <v>18.48</v>
      </c>
      <c r="B1748" s="31" t="s">
        <v>90</v>
      </c>
      <c r="D1748" s="89">
        <v>285390906000</v>
      </c>
      <c r="E1748" s="3">
        <v>0.6</v>
      </c>
      <c r="T1748" s="24"/>
      <c r="U1748" s="25"/>
    </row>
    <row r="1749" spans="1:21" x14ac:dyDescent="0.25">
      <c r="A1749" s="6">
        <v>18.489999999999998</v>
      </c>
      <c r="B1749" s="31" t="s">
        <v>90</v>
      </c>
      <c r="D1749" s="87">
        <v>271019620039</v>
      </c>
      <c r="E1749" s="3">
        <v>0.6</v>
      </c>
      <c r="T1749" s="24"/>
      <c r="U1749" s="25"/>
    </row>
    <row r="1750" spans="1:21" x14ac:dyDescent="0.25">
      <c r="A1750" s="6">
        <v>18.5</v>
      </c>
      <c r="B1750" s="31" t="s">
        <v>90</v>
      </c>
      <c r="D1750" s="89">
        <v>271020110019</v>
      </c>
      <c r="E1750" s="3">
        <v>0.6</v>
      </c>
      <c r="T1750" s="24"/>
      <c r="U1750" s="25"/>
    </row>
    <row r="1751" spans="1:21" x14ac:dyDescent="0.25">
      <c r="A1751" s="6">
        <v>18.510000000000002</v>
      </c>
      <c r="B1751" s="31" t="s">
        <v>90</v>
      </c>
      <c r="D1751" s="87">
        <v>841199001000</v>
      </c>
      <c r="E1751" s="3">
        <v>0.6</v>
      </c>
      <c r="T1751" s="24"/>
      <c r="U1751" s="25"/>
    </row>
    <row r="1752" spans="1:21" x14ac:dyDescent="0.25">
      <c r="A1752" s="6">
        <v>18.52</v>
      </c>
      <c r="B1752" s="31" t="s">
        <v>90</v>
      </c>
      <c r="D1752" s="89">
        <v>841182609000</v>
      </c>
      <c r="E1752" s="3">
        <v>0.6</v>
      </c>
      <c r="T1752" s="24"/>
      <c r="U1752" s="25"/>
    </row>
    <row r="1753" spans="1:21" x14ac:dyDescent="0.25">
      <c r="A1753" s="6">
        <v>18.53</v>
      </c>
      <c r="B1753" s="31" t="s">
        <v>90</v>
      </c>
      <c r="D1753" s="87">
        <v>841182209000</v>
      </c>
      <c r="E1753" s="3">
        <v>0.6</v>
      </c>
      <c r="K1753" s="3">
        <f>K1743+1</f>
        <v>1289</v>
      </c>
      <c r="L1753" s="97" t="str">
        <f>IF(TRIM('Ek.3-A'!F1753)&lt;&gt;"","var","yok")</f>
        <v>yok</v>
      </c>
      <c r="M1753" s="5" t="str">
        <f>IF('Ek.3-A'!F1753="", "", IF(VLOOKUP('Ek.3-A'!F1753, Veriler!D:E, 2, 0)=0, "", VLOOKUP('Ek.3-A'!F1753, Veriler!D:E, 2, 0)))</f>
        <v/>
      </c>
      <c r="N1753" s="5" t="str">
        <f>IF('Ek.3-A'!P1753="", "", 'Ek.3-A'!P1753)</f>
        <v/>
      </c>
      <c r="O1753" s="142">
        <f>'Ek.3-A'!S1753</f>
        <v>0</v>
      </c>
      <c r="P1753" s="143" t="str">
        <f>'Ek.3-A'!L1753</f>
        <v/>
      </c>
      <c r="Q1753" s="24" t="str">
        <f>'Ek.3-A'!M1753</f>
        <v/>
      </c>
      <c r="R1753" s="24">
        <f t="shared" ref="R1753:R1766" si="375">IF(L1753="var",0,IF(Q1753&lt;=0.005,Q1753,0))</f>
        <v>0</v>
      </c>
      <c r="S1753" s="141" t="str">
        <f t="shared" ref="S1753:S1766" si="376">IF(Q1753&lt;=0.005,"E","H")</f>
        <v>H</v>
      </c>
      <c r="T1753" s="24">
        <f>IF(S1753="E",SUM($R$5:R1753),0)</f>
        <v>0</v>
      </c>
      <c r="U1753" s="143">
        <f t="shared" ref="U1753:U1766" si="377">IF(T1753&lt;=0.1, O1753, IF(R1753&gt;$G$2, R1753*O1753, $G$2*O1753))</f>
        <v>0</v>
      </c>
    </row>
    <row r="1754" spans="1:21" x14ac:dyDescent="0.25">
      <c r="A1754" s="6">
        <v>18.54</v>
      </c>
      <c r="B1754" s="31" t="s">
        <v>90</v>
      </c>
      <c r="D1754" s="89">
        <v>841182201000</v>
      </c>
      <c r="E1754" s="3">
        <v>0.6</v>
      </c>
      <c r="K1754" s="3">
        <f t="shared" ref="K1754:K1766" si="378">K1753+1</f>
        <v>1290</v>
      </c>
      <c r="L1754" s="97" t="str">
        <f>IF(TRIM('Ek.3-A'!F1754)&lt;&gt;"","var","yok")</f>
        <v>yok</v>
      </c>
      <c r="M1754" s="5" t="str">
        <f>IF('Ek.3-A'!F1754="", "", IF(VLOOKUP('Ek.3-A'!F1754, Veriler!D:E, 2, 0)=0, "", VLOOKUP('Ek.3-A'!F1754, Veriler!D:E, 2, 0)))</f>
        <v/>
      </c>
      <c r="N1754" s="5" t="str">
        <f>IF('Ek.3-A'!P1754="", "", 'Ek.3-A'!P1754)</f>
        <v/>
      </c>
      <c r="O1754" s="142">
        <f>'Ek.3-A'!S1754</f>
        <v>0</v>
      </c>
      <c r="P1754" s="143" t="str">
        <f>'Ek.3-A'!L1754</f>
        <v/>
      </c>
      <c r="Q1754" s="24" t="str">
        <f>'Ek.3-A'!M1754</f>
        <v/>
      </c>
      <c r="R1754" s="24">
        <f t="shared" si="375"/>
        <v>0</v>
      </c>
      <c r="S1754" s="141" t="str">
        <f t="shared" si="376"/>
        <v>H</v>
      </c>
      <c r="T1754" s="24">
        <f>IF(S1754="E",SUM($R$5:R1754),0)</f>
        <v>0</v>
      </c>
      <c r="U1754" s="143">
        <f t="shared" si="377"/>
        <v>0</v>
      </c>
    </row>
    <row r="1755" spans="1:21" x14ac:dyDescent="0.25">
      <c r="A1755" s="6">
        <v>18.55</v>
      </c>
      <c r="B1755" s="31" t="s">
        <v>90</v>
      </c>
      <c r="D1755" s="87">
        <v>842139351000</v>
      </c>
      <c r="E1755" s="3">
        <v>0.6</v>
      </c>
      <c r="K1755" s="3">
        <f t="shared" si="378"/>
        <v>1291</v>
      </c>
      <c r="L1755" s="97" t="str">
        <f>IF(TRIM('Ek.3-A'!F1755)&lt;&gt;"","var","yok")</f>
        <v>yok</v>
      </c>
      <c r="M1755" s="5" t="str">
        <f>IF('Ek.3-A'!F1755="", "", IF(VLOOKUP('Ek.3-A'!F1755, Veriler!D:E, 2, 0)=0, "", VLOOKUP('Ek.3-A'!F1755, Veriler!D:E, 2, 0)))</f>
        <v/>
      </c>
      <c r="N1755" s="5" t="str">
        <f>IF('Ek.3-A'!P1755="", "", 'Ek.3-A'!P1755)</f>
        <v/>
      </c>
      <c r="O1755" s="142">
        <f>'Ek.3-A'!S1755</f>
        <v>0</v>
      </c>
      <c r="P1755" s="143" t="str">
        <f>'Ek.3-A'!L1755</f>
        <v/>
      </c>
      <c r="Q1755" s="24" t="str">
        <f>'Ek.3-A'!M1755</f>
        <v/>
      </c>
      <c r="R1755" s="24">
        <f t="shared" si="375"/>
        <v>0</v>
      </c>
      <c r="S1755" s="141" t="str">
        <f t="shared" si="376"/>
        <v>H</v>
      </c>
      <c r="T1755" s="24">
        <f>IF(S1755="E",SUM($R$5:R1755),0)</f>
        <v>0</v>
      </c>
      <c r="U1755" s="143">
        <f t="shared" si="377"/>
        <v>0</v>
      </c>
    </row>
    <row r="1756" spans="1:21" x14ac:dyDescent="0.25">
      <c r="A1756" s="6">
        <v>18.559999999999999</v>
      </c>
      <c r="B1756" s="31" t="s">
        <v>90</v>
      </c>
      <c r="D1756" s="89">
        <v>842139359000</v>
      </c>
      <c r="E1756" s="3">
        <v>0.6</v>
      </c>
      <c r="K1756" s="3">
        <f t="shared" si="378"/>
        <v>1292</v>
      </c>
      <c r="L1756" s="97" t="str">
        <f>IF(TRIM('Ek.3-A'!F1756)&lt;&gt;"","var","yok")</f>
        <v>yok</v>
      </c>
      <c r="M1756" s="5" t="str">
        <f>IF('Ek.3-A'!F1756="", "", IF(VLOOKUP('Ek.3-A'!F1756, Veriler!D:E, 2, 0)=0, "", VLOOKUP('Ek.3-A'!F1756, Veriler!D:E, 2, 0)))</f>
        <v/>
      </c>
      <c r="N1756" s="5" t="str">
        <f>IF('Ek.3-A'!P1756="", "", 'Ek.3-A'!P1756)</f>
        <v/>
      </c>
      <c r="O1756" s="142">
        <f>'Ek.3-A'!S1756</f>
        <v>0</v>
      </c>
      <c r="P1756" s="143" t="str">
        <f>'Ek.3-A'!L1756</f>
        <v/>
      </c>
      <c r="Q1756" s="24" t="str">
        <f>'Ek.3-A'!M1756</f>
        <v/>
      </c>
      <c r="R1756" s="24">
        <f t="shared" si="375"/>
        <v>0</v>
      </c>
      <c r="S1756" s="141" t="str">
        <f t="shared" si="376"/>
        <v>H</v>
      </c>
      <c r="T1756" s="24">
        <f>IF(S1756="E",SUM($R$5:R1756),0)</f>
        <v>0</v>
      </c>
      <c r="U1756" s="143">
        <f t="shared" si="377"/>
        <v>0</v>
      </c>
    </row>
    <row r="1757" spans="1:21" x14ac:dyDescent="0.25">
      <c r="A1757" s="6">
        <v>18.57</v>
      </c>
      <c r="B1757" s="31" t="s">
        <v>90</v>
      </c>
      <c r="D1757" s="87">
        <v>293890909019</v>
      </c>
      <c r="E1757" s="3">
        <v>0.6</v>
      </c>
      <c r="K1757" s="3">
        <f t="shared" si="378"/>
        <v>1293</v>
      </c>
      <c r="L1757" s="97" t="str">
        <f>IF(TRIM('Ek.3-A'!F1757)&lt;&gt;"","var","yok")</f>
        <v>yok</v>
      </c>
      <c r="M1757" s="5" t="str">
        <f>IF('Ek.3-A'!F1757="", "", IF(VLOOKUP('Ek.3-A'!F1757, Veriler!D:E, 2, 0)=0, "", VLOOKUP('Ek.3-A'!F1757, Veriler!D:E, 2, 0)))</f>
        <v/>
      </c>
      <c r="N1757" s="5" t="str">
        <f>IF('Ek.3-A'!P1757="", "", 'Ek.3-A'!P1757)</f>
        <v/>
      </c>
      <c r="O1757" s="142">
        <f>'Ek.3-A'!S1757</f>
        <v>0</v>
      </c>
      <c r="P1757" s="143" t="str">
        <f>'Ek.3-A'!L1757</f>
        <v/>
      </c>
      <c r="Q1757" s="24" t="str">
        <f>'Ek.3-A'!M1757</f>
        <v/>
      </c>
      <c r="R1757" s="24">
        <f t="shared" si="375"/>
        <v>0</v>
      </c>
      <c r="S1757" s="141" t="str">
        <f t="shared" si="376"/>
        <v>H</v>
      </c>
      <c r="T1757" s="24">
        <f>IF(S1757="E",SUM($R$5:R1757),0)</f>
        <v>0</v>
      </c>
      <c r="U1757" s="143">
        <f t="shared" si="377"/>
        <v>0</v>
      </c>
    </row>
    <row r="1758" spans="1:21" x14ac:dyDescent="0.25">
      <c r="A1758" s="6">
        <v>18.579999999999998</v>
      </c>
      <c r="B1758" s="31" t="s">
        <v>90</v>
      </c>
      <c r="D1758" s="89">
        <v>284329002000</v>
      </c>
      <c r="E1758" s="3">
        <v>0.6</v>
      </c>
      <c r="K1758" s="3">
        <f t="shared" si="378"/>
        <v>1294</v>
      </c>
      <c r="L1758" s="97" t="str">
        <f>IF(TRIM('Ek.3-A'!F1758)&lt;&gt;"","var","yok")</f>
        <v>yok</v>
      </c>
      <c r="M1758" s="5" t="str">
        <f>IF('Ek.3-A'!F1758="", "", IF(VLOOKUP('Ek.3-A'!F1758, Veriler!D:E, 2, 0)=0, "", VLOOKUP('Ek.3-A'!F1758, Veriler!D:E, 2, 0)))</f>
        <v/>
      </c>
      <c r="N1758" s="5" t="str">
        <f>IF('Ek.3-A'!P1758="", "", 'Ek.3-A'!P1758)</f>
        <v/>
      </c>
      <c r="O1758" s="142">
        <f>'Ek.3-A'!S1758</f>
        <v>0</v>
      </c>
      <c r="P1758" s="143" t="str">
        <f>'Ek.3-A'!L1758</f>
        <v/>
      </c>
      <c r="Q1758" s="24" t="str">
        <f>'Ek.3-A'!M1758</f>
        <v/>
      </c>
      <c r="R1758" s="24">
        <f t="shared" si="375"/>
        <v>0</v>
      </c>
      <c r="S1758" s="141" t="str">
        <f t="shared" si="376"/>
        <v>H</v>
      </c>
      <c r="T1758" s="24">
        <f>IF(S1758="E",SUM($R$5:R1758),0)</f>
        <v>0</v>
      </c>
      <c r="U1758" s="143">
        <f t="shared" si="377"/>
        <v>0</v>
      </c>
    </row>
    <row r="1759" spans="1:21" x14ac:dyDescent="0.25">
      <c r="A1759" s="6">
        <v>18.59</v>
      </c>
      <c r="B1759" s="31" t="s">
        <v>90</v>
      </c>
      <c r="D1759" s="87">
        <v>284329001019</v>
      </c>
      <c r="E1759" s="3">
        <v>0.6</v>
      </c>
      <c r="K1759" s="3">
        <f t="shared" si="378"/>
        <v>1295</v>
      </c>
      <c r="L1759" s="97" t="str">
        <f>IF(TRIM('Ek.3-A'!F1759)&lt;&gt;"","var","yok")</f>
        <v>yok</v>
      </c>
      <c r="M1759" s="5" t="str">
        <f>IF('Ek.3-A'!F1759="", "", IF(VLOOKUP('Ek.3-A'!F1759, Veriler!D:E, 2, 0)=0, "", VLOOKUP('Ek.3-A'!F1759, Veriler!D:E, 2, 0)))</f>
        <v/>
      </c>
      <c r="N1759" s="5" t="str">
        <f>IF('Ek.3-A'!P1759="", "", 'Ek.3-A'!P1759)</f>
        <v/>
      </c>
      <c r="O1759" s="142">
        <f>'Ek.3-A'!S1759</f>
        <v>0</v>
      </c>
      <c r="P1759" s="143" t="str">
        <f>'Ek.3-A'!L1759</f>
        <v/>
      </c>
      <c r="Q1759" s="24" t="str">
        <f>'Ek.3-A'!M1759</f>
        <v/>
      </c>
      <c r="R1759" s="24">
        <f t="shared" si="375"/>
        <v>0</v>
      </c>
      <c r="S1759" s="141" t="str">
        <f t="shared" si="376"/>
        <v>H</v>
      </c>
      <c r="T1759" s="24">
        <f>IF(S1759="E",SUM($R$5:R1759),0)</f>
        <v>0</v>
      </c>
      <c r="U1759" s="143">
        <f t="shared" si="377"/>
        <v>0</v>
      </c>
    </row>
    <row r="1760" spans="1:21" x14ac:dyDescent="0.25">
      <c r="A1760" s="6">
        <v>18.600000000000001</v>
      </c>
      <c r="B1760" s="31" t="s">
        <v>90</v>
      </c>
      <c r="D1760" s="89">
        <v>842091100019</v>
      </c>
      <c r="E1760" s="3">
        <v>0.6</v>
      </c>
      <c r="K1760" s="3">
        <f t="shared" si="378"/>
        <v>1296</v>
      </c>
      <c r="L1760" s="97" t="str">
        <f>IF(TRIM('Ek.3-A'!F1760)&lt;&gt;"","var","yok")</f>
        <v>yok</v>
      </c>
      <c r="M1760" s="5" t="str">
        <f>IF('Ek.3-A'!F1760="", "", IF(VLOOKUP('Ek.3-A'!F1760, Veriler!D:E, 2, 0)=0, "", VLOOKUP('Ek.3-A'!F1760, Veriler!D:E, 2, 0)))</f>
        <v/>
      </c>
      <c r="N1760" s="5" t="str">
        <f>IF('Ek.3-A'!P1760="", "", 'Ek.3-A'!P1760)</f>
        <v/>
      </c>
      <c r="O1760" s="142">
        <f>'Ek.3-A'!S1760</f>
        <v>0</v>
      </c>
      <c r="P1760" s="143" t="str">
        <f>'Ek.3-A'!L1760</f>
        <v/>
      </c>
      <c r="Q1760" s="24" t="str">
        <f>'Ek.3-A'!M1760</f>
        <v/>
      </c>
      <c r="R1760" s="24">
        <f t="shared" si="375"/>
        <v>0</v>
      </c>
      <c r="S1760" s="141" t="str">
        <f t="shared" si="376"/>
        <v>H</v>
      </c>
      <c r="T1760" s="24">
        <f>IF(S1760="E",SUM($R$5:R1760),0)</f>
        <v>0</v>
      </c>
      <c r="U1760" s="143">
        <f t="shared" si="377"/>
        <v>0</v>
      </c>
    </row>
    <row r="1761" spans="1:21" x14ac:dyDescent="0.25">
      <c r="A1761" s="6">
        <v>18.61</v>
      </c>
      <c r="B1761" s="31" t="s">
        <v>90</v>
      </c>
      <c r="D1761" s="87">
        <v>842091800019</v>
      </c>
      <c r="E1761" s="3">
        <v>0.6</v>
      </c>
      <c r="K1761" s="3">
        <f t="shared" si="378"/>
        <v>1297</v>
      </c>
      <c r="L1761" s="97" t="str">
        <f>IF(TRIM('Ek.3-A'!F1761)&lt;&gt;"","var","yok")</f>
        <v>yok</v>
      </c>
      <c r="M1761" s="5" t="str">
        <f>IF('Ek.3-A'!F1761="", "", IF(VLOOKUP('Ek.3-A'!F1761, Veriler!D:E, 2, 0)=0, "", VLOOKUP('Ek.3-A'!F1761, Veriler!D:E, 2, 0)))</f>
        <v/>
      </c>
      <c r="N1761" s="5" t="str">
        <f>IF('Ek.3-A'!P1761="", "", 'Ek.3-A'!P1761)</f>
        <v/>
      </c>
      <c r="O1761" s="142">
        <f>'Ek.3-A'!S1761</f>
        <v>0</v>
      </c>
      <c r="P1761" s="143" t="str">
        <f>'Ek.3-A'!L1761</f>
        <v/>
      </c>
      <c r="Q1761" s="24" t="str">
        <f>'Ek.3-A'!M1761</f>
        <v/>
      </c>
      <c r="R1761" s="24">
        <f t="shared" si="375"/>
        <v>0</v>
      </c>
      <c r="S1761" s="141" t="str">
        <f t="shared" si="376"/>
        <v>H</v>
      </c>
      <c r="T1761" s="24">
        <f>IF(S1761="E",SUM($R$5:R1761),0)</f>
        <v>0</v>
      </c>
      <c r="U1761" s="143">
        <f t="shared" si="377"/>
        <v>0</v>
      </c>
    </row>
    <row r="1762" spans="1:21" x14ac:dyDescent="0.25">
      <c r="A1762" s="6">
        <v>18.62</v>
      </c>
      <c r="B1762" s="31" t="s">
        <v>90</v>
      </c>
      <c r="D1762" s="89">
        <v>481022009000</v>
      </c>
      <c r="E1762" s="3">
        <v>0.6</v>
      </c>
      <c r="K1762" s="3">
        <f t="shared" si="378"/>
        <v>1298</v>
      </c>
      <c r="L1762" s="97" t="str">
        <f>IF(TRIM('Ek.3-A'!F1762)&lt;&gt;"","var","yok")</f>
        <v>yok</v>
      </c>
      <c r="M1762" s="5" t="str">
        <f>IF('Ek.3-A'!F1762="", "", IF(VLOOKUP('Ek.3-A'!F1762, Veriler!D:E, 2, 0)=0, "", VLOOKUP('Ek.3-A'!F1762, Veriler!D:E, 2, 0)))</f>
        <v/>
      </c>
      <c r="N1762" s="5" t="str">
        <f>IF('Ek.3-A'!P1762="", "", 'Ek.3-A'!P1762)</f>
        <v/>
      </c>
      <c r="O1762" s="142">
        <f>'Ek.3-A'!S1762</f>
        <v>0</v>
      </c>
      <c r="P1762" s="143" t="str">
        <f>'Ek.3-A'!L1762</f>
        <v/>
      </c>
      <c r="Q1762" s="24" t="str">
        <f>'Ek.3-A'!M1762</f>
        <v/>
      </c>
      <c r="R1762" s="24">
        <f t="shared" si="375"/>
        <v>0</v>
      </c>
      <c r="S1762" s="141" t="str">
        <f t="shared" si="376"/>
        <v>H</v>
      </c>
      <c r="T1762" s="24">
        <f>IF(S1762="E",SUM($R$5:R1762),0)</f>
        <v>0</v>
      </c>
      <c r="U1762" s="143">
        <f t="shared" si="377"/>
        <v>0</v>
      </c>
    </row>
    <row r="1763" spans="1:21" x14ac:dyDescent="0.25">
      <c r="A1763" s="6">
        <v>18.63</v>
      </c>
      <c r="B1763" s="31" t="s">
        <v>90</v>
      </c>
      <c r="D1763" s="87">
        <v>271012900019</v>
      </c>
      <c r="E1763" s="3">
        <v>0.6</v>
      </c>
      <c r="K1763" s="3">
        <f t="shared" si="378"/>
        <v>1299</v>
      </c>
      <c r="L1763" s="97" t="str">
        <f>IF(TRIM('Ek.3-A'!F1763)&lt;&gt;"","var","yok")</f>
        <v>yok</v>
      </c>
      <c r="M1763" s="5" t="str">
        <f>IF('Ek.3-A'!F1763="", "", IF(VLOOKUP('Ek.3-A'!F1763, Veriler!D:E, 2, 0)=0, "", VLOOKUP('Ek.3-A'!F1763, Veriler!D:E, 2, 0)))</f>
        <v/>
      </c>
      <c r="N1763" s="5" t="str">
        <f>IF('Ek.3-A'!P1763="", "", 'Ek.3-A'!P1763)</f>
        <v/>
      </c>
      <c r="O1763" s="142">
        <f>'Ek.3-A'!S1763</f>
        <v>0</v>
      </c>
      <c r="P1763" s="143" t="str">
        <f>'Ek.3-A'!L1763</f>
        <v/>
      </c>
      <c r="Q1763" s="24" t="str">
        <f>'Ek.3-A'!M1763</f>
        <v/>
      </c>
      <c r="R1763" s="24">
        <f t="shared" si="375"/>
        <v>0</v>
      </c>
      <c r="S1763" s="141" t="str">
        <f t="shared" si="376"/>
        <v>H</v>
      </c>
      <c r="T1763" s="24">
        <f>IF(S1763="E",SUM($R$5:R1763),0)</f>
        <v>0</v>
      </c>
      <c r="U1763" s="143">
        <f t="shared" si="377"/>
        <v>0</v>
      </c>
    </row>
    <row r="1764" spans="1:21" x14ac:dyDescent="0.25">
      <c r="A1764" s="6">
        <v>18.64</v>
      </c>
      <c r="B1764" s="31" t="s">
        <v>90</v>
      </c>
      <c r="D1764" s="89">
        <v>271012150019</v>
      </c>
      <c r="E1764" s="3">
        <v>0.6</v>
      </c>
      <c r="K1764" s="3">
        <f t="shared" si="378"/>
        <v>1300</v>
      </c>
      <c r="L1764" s="97" t="str">
        <f>IF(TRIM('Ek.3-A'!F1764)&lt;&gt;"","var","yok")</f>
        <v>yok</v>
      </c>
      <c r="M1764" s="5" t="str">
        <f>IF('Ek.3-A'!F1764="", "", IF(VLOOKUP('Ek.3-A'!F1764, Veriler!D:E, 2, 0)=0, "", VLOOKUP('Ek.3-A'!F1764, Veriler!D:E, 2, 0)))</f>
        <v/>
      </c>
      <c r="N1764" s="5" t="str">
        <f>IF('Ek.3-A'!P1764="", "", 'Ek.3-A'!P1764)</f>
        <v/>
      </c>
      <c r="O1764" s="142">
        <f>'Ek.3-A'!S1764</f>
        <v>0</v>
      </c>
      <c r="P1764" s="143" t="str">
        <f>'Ek.3-A'!L1764</f>
        <v/>
      </c>
      <c r="Q1764" s="24" t="str">
        <f>'Ek.3-A'!M1764</f>
        <v/>
      </c>
      <c r="R1764" s="24">
        <f t="shared" si="375"/>
        <v>0</v>
      </c>
      <c r="S1764" s="141" t="str">
        <f t="shared" si="376"/>
        <v>H</v>
      </c>
      <c r="T1764" s="24">
        <f>IF(S1764="E",SUM($R$5:R1764),0)</f>
        <v>0</v>
      </c>
      <c r="U1764" s="143">
        <f t="shared" si="377"/>
        <v>0</v>
      </c>
    </row>
    <row r="1765" spans="1:21" x14ac:dyDescent="0.25">
      <c r="A1765" s="6">
        <v>18.649999999999999</v>
      </c>
      <c r="B1765" s="31" t="s">
        <v>90</v>
      </c>
      <c r="D1765" s="87">
        <v>293299005019</v>
      </c>
      <c r="E1765" s="3">
        <v>0.6</v>
      </c>
      <c r="K1765" s="3">
        <f t="shared" si="378"/>
        <v>1301</v>
      </c>
      <c r="L1765" s="97" t="str">
        <f>IF(TRIM('Ek.3-A'!F1765)&lt;&gt;"","var","yok")</f>
        <v>yok</v>
      </c>
      <c r="M1765" s="5" t="str">
        <f>IF('Ek.3-A'!F1765="", "", IF(VLOOKUP('Ek.3-A'!F1765, Veriler!D:E, 2, 0)=0, "", VLOOKUP('Ek.3-A'!F1765, Veriler!D:E, 2, 0)))</f>
        <v/>
      </c>
      <c r="N1765" s="5" t="str">
        <f>IF('Ek.3-A'!P1765="", "", 'Ek.3-A'!P1765)</f>
        <v/>
      </c>
      <c r="O1765" s="142">
        <f>'Ek.3-A'!S1765</f>
        <v>0</v>
      </c>
      <c r="P1765" s="143" t="str">
        <f>'Ek.3-A'!L1765</f>
        <v/>
      </c>
      <c r="Q1765" s="24" t="str">
        <f>'Ek.3-A'!M1765</f>
        <v/>
      </c>
      <c r="R1765" s="24">
        <f t="shared" si="375"/>
        <v>0</v>
      </c>
      <c r="S1765" s="141" t="str">
        <f t="shared" si="376"/>
        <v>H</v>
      </c>
      <c r="T1765" s="24">
        <f>IF(S1765="E",SUM($R$5:R1765),0)</f>
        <v>0</v>
      </c>
      <c r="U1765" s="143">
        <f t="shared" si="377"/>
        <v>0</v>
      </c>
    </row>
    <row r="1766" spans="1:21" x14ac:dyDescent="0.25">
      <c r="A1766" s="6">
        <v>18.66</v>
      </c>
      <c r="B1766" s="31" t="s">
        <v>90</v>
      </c>
      <c r="D1766" s="89">
        <v>293149900039</v>
      </c>
      <c r="E1766" s="3">
        <v>0.6</v>
      </c>
      <c r="K1766" s="3">
        <f t="shared" si="378"/>
        <v>1302</v>
      </c>
      <c r="L1766" s="97" t="str">
        <f>IF(TRIM('Ek.3-A'!F1766)&lt;&gt;"","var","yok")</f>
        <v>yok</v>
      </c>
      <c r="M1766" s="5" t="str">
        <f>IF('Ek.3-A'!F1766="", "", IF(VLOOKUP('Ek.3-A'!F1766, Veriler!D:E, 2, 0)=0, "", VLOOKUP('Ek.3-A'!F1766, Veriler!D:E, 2, 0)))</f>
        <v/>
      </c>
      <c r="N1766" s="5" t="str">
        <f>IF('Ek.3-A'!P1766="", "", 'Ek.3-A'!P1766)</f>
        <v/>
      </c>
      <c r="O1766" s="142">
        <f>'Ek.3-A'!S1766</f>
        <v>0</v>
      </c>
      <c r="P1766" s="143" t="str">
        <f>'Ek.3-A'!L1766</f>
        <v/>
      </c>
      <c r="Q1766" s="24" t="str">
        <f>'Ek.3-A'!M1766</f>
        <v/>
      </c>
      <c r="R1766" s="24">
        <f t="shared" si="375"/>
        <v>0</v>
      </c>
      <c r="S1766" s="141" t="str">
        <f t="shared" si="376"/>
        <v>H</v>
      </c>
      <c r="T1766" s="24">
        <f>IF(S1766="E",SUM($R$5:R1766),0)</f>
        <v>0</v>
      </c>
      <c r="U1766" s="143">
        <f t="shared" si="377"/>
        <v>0</v>
      </c>
    </row>
    <row r="1767" spans="1:21" x14ac:dyDescent="0.25">
      <c r="A1767" s="6">
        <v>18.670000000000002</v>
      </c>
      <c r="B1767" s="31" t="s">
        <v>90</v>
      </c>
      <c r="D1767" s="87">
        <v>293149800039</v>
      </c>
      <c r="E1767" s="3">
        <v>0.6</v>
      </c>
      <c r="L1767" s="97"/>
      <c r="M1767" s="5"/>
      <c r="N1767" s="5"/>
      <c r="O1767" s="5"/>
      <c r="Q1767" s="23"/>
      <c r="T1767" s="24"/>
      <c r="U1767" s="25"/>
    </row>
    <row r="1768" spans="1:21" x14ac:dyDescent="0.25">
      <c r="A1768" s="6">
        <v>18.68</v>
      </c>
      <c r="B1768" s="31" t="s">
        <v>90</v>
      </c>
      <c r="D1768" s="89">
        <v>293159900029</v>
      </c>
      <c r="E1768" s="3">
        <v>0.6</v>
      </c>
      <c r="K1768" s="3">
        <f>K1766+1</f>
        <v>1303</v>
      </c>
      <c r="L1768" s="97" t="str">
        <f>IF(TRIM('Ek.3-A'!F1768)&lt;&gt;"","var","yok")</f>
        <v>yok</v>
      </c>
      <c r="M1768" s="5" t="str">
        <f>IF('Ek.3-A'!F1768="", "", IF(VLOOKUP('Ek.3-A'!F1768, Veriler!D:E, 2, 0)=0, "", VLOOKUP('Ek.3-A'!F1768, Veriler!D:E, 2, 0)))</f>
        <v/>
      </c>
      <c r="N1768" s="5" t="str">
        <f>IF('Ek.3-A'!P1768="", "", 'Ek.3-A'!P1768)</f>
        <v/>
      </c>
      <c r="O1768" s="142">
        <f>'Ek.3-A'!S1768</f>
        <v>0</v>
      </c>
      <c r="P1768" s="143" t="str">
        <f>'Ek.3-A'!L1768</f>
        <v/>
      </c>
      <c r="Q1768" s="24" t="str">
        <f>'Ek.3-A'!M1768</f>
        <v/>
      </c>
      <c r="R1768" s="24">
        <f t="shared" ref="R1768:R1781" si="379">IF(L1768="var",0,IF(Q1768&lt;=0.005,Q1768,0))</f>
        <v>0</v>
      </c>
      <c r="S1768" s="141" t="str">
        <f t="shared" ref="S1768:S1781" si="380">IF(Q1768&lt;=0.005,"E","H")</f>
        <v>H</v>
      </c>
      <c r="T1768" s="24">
        <f>IF(S1768="E",SUM($R$5:R1768),0)</f>
        <v>0</v>
      </c>
      <c r="U1768" s="143">
        <f t="shared" ref="U1768:U1781" si="381">IF(T1768&lt;=0.1, O1768, IF(R1768&gt;$G$2, R1768*O1768, $G$2*O1768))</f>
        <v>0</v>
      </c>
    </row>
    <row r="1769" spans="1:21" x14ac:dyDescent="0.25">
      <c r="A1769" s="6">
        <v>18.690000000000001</v>
      </c>
      <c r="B1769" s="31" t="s">
        <v>90</v>
      </c>
      <c r="D1769" s="87">
        <v>840710009012</v>
      </c>
      <c r="E1769" s="3">
        <v>0.6</v>
      </c>
      <c r="K1769" s="3">
        <f t="shared" ref="K1769:K1781" si="382">K1768+1</f>
        <v>1304</v>
      </c>
      <c r="L1769" s="97" t="str">
        <f>IF(TRIM('Ek.3-A'!F1769)&lt;&gt;"","var","yok")</f>
        <v>yok</v>
      </c>
      <c r="M1769" s="5" t="str">
        <f>IF('Ek.3-A'!F1769="", "", IF(VLOOKUP('Ek.3-A'!F1769, Veriler!D:E, 2, 0)=0, "", VLOOKUP('Ek.3-A'!F1769, Veriler!D:E, 2, 0)))</f>
        <v/>
      </c>
      <c r="N1769" s="5" t="str">
        <f>IF('Ek.3-A'!P1769="", "", 'Ek.3-A'!P1769)</f>
        <v/>
      </c>
      <c r="O1769" s="142">
        <f>'Ek.3-A'!S1769</f>
        <v>0</v>
      </c>
      <c r="P1769" s="143" t="str">
        <f>'Ek.3-A'!L1769</f>
        <v/>
      </c>
      <c r="Q1769" s="24" t="str">
        <f>'Ek.3-A'!M1769</f>
        <v/>
      </c>
      <c r="R1769" s="24">
        <f t="shared" si="379"/>
        <v>0</v>
      </c>
      <c r="S1769" s="141" t="str">
        <f t="shared" si="380"/>
        <v>H</v>
      </c>
      <c r="T1769" s="24">
        <f>IF(S1769="E",SUM($R$5:R1769),0)</f>
        <v>0</v>
      </c>
      <c r="U1769" s="143">
        <f t="shared" si="381"/>
        <v>0</v>
      </c>
    </row>
    <row r="1770" spans="1:21" x14ac:dyDescent="0.25">
      <c r="A1770" s="6">
        <v>18.7</v>
      </c>
      <c r="B1770" s="31" t="s">
        <v>90</v>
      </c>
      <c r="D1770" s="89">
        <v>840910009000</v>
      </c>
      <c r="E1770" s="3">
        <v>0.6</v>
      </c>
      <c r="K1770" s="3">
        <f t="shared" si="382"/>
        <v>1305</v>
      </c>
      <c r="L1770" s="97" t="str">
        <f>IF(TRIM('Ek.3-A'!F1770)&lt;&gt;"","var","yok")</f>
        <v>yok</v>
      </c>
      <c r="M1770" s="5" t="str">
        <f>IF('Ek.3-A'!F1770="", "", IF(VLOOKUP('Ek.3-A'!F1770, Veriler!D:E, 2, 0)=0, "", VLOOKUP('Ek.3-A'!F1770, Veriler!D:E, 2, 0)))</f>
        <v/>
      </c>
      <c r="N1770" s="5" t="str">
        <f>IF('Ek.3-A'!P1770="", "", 'Ek.3-A'!P1770)</f>
        <v/>
      </c>
      <c r="O1770" s="142">
        <f>'Ek.3-A'!S1770</f>
        <v>0</v>
      </c>
      <c r="P1770" s="143" t="str">
        <f>'Ek.3-A'!L1770</f>
        <v/>
      </c>
      <c r="Q1770" s="24" t="str">
        <f>'Ek.3-A'!M1770</f>
        <v/>
      </c>
      <c r="R1770" s="24">
        <f t="shared" si="379"/>
        <v>0</v>
      </c>
      <c r="S1770" s="141" t="str">
        <f t="shared" si="380"/>
        <v>H</v>
      </c>
      <c r="T1770" s="24">
        <f>IF(S1770="E",SUM($R$5:R1770),0)</f>
        <v>0</v>
      </c>
      <c r="U1770" s="143">
        <f t="shared" si="381"/>
        <v>0</v>
      </c>
    </row>
    <row r="1771" spans="1:21" x14ac:dyDescent="0.25">
      <c r="A1771" s="6">
        <v>18.71</v>
      </c>
      <c r="B1771" s="31" t="s">
        <v>90</v>
      </c>
      <c r="D1771" s="87">
        <v>411390000000</v>
      </c>
      <c r="E1771" s="3">
        <v>0.6</v>
      </c>
      <c r="K1771" s="3">
        <f t="shared" si="382"/>
        <v>1306</v>
      </c>
      <c r="L1771" s="97" t="str">
        <f>IF(TRIM('Ek.3-A'!F1771)&lt;&gt;"","var","yok")</f>
        <v>yok</v>
      </c>
      <c r="M1771" s="5" t="str">
        <f>IF('Ek.3-A'!F1771="", "", IF(VLOOKUP('Ek.3-A'!F1771, Veriler!D:E, 2, 0)=0, "", VLOOKUP('Ek.3-A'!F1771, Veriler!D:E, 2, 0)))</f>
        <v/>
      </c>
      <c r="N1771" s="5" t="str">
        <f>IF('Ek.3-A'!P1771="", "", 'Ek.3-A'!P1771)</f>
        <v/>
      </c>
      <c r="O1771" s="142">
        <f>'Ek.3-A'!S1771</f>
        <v>0</v>
      </c>
      <c r="P1771" s="143" t="str">
        <f>'Ek.3-A'!L1771</f>
        <v/>
      </c>
      <c r="Q1771" s="24" t="str">
        <f>'Ek.3-A'!M1771</f>
        <v/>
      </c>
      <c r="R1771" s="24">
        <f t="shared" si="379"/>
        <v>0</v>
      </c>
      <c r="S1771" s="141" t="str">
        <f t="shared" si="380"/>
        <v>H</v>
      </c>
      <c r="T1771" s="24">
        <f>IF(S1771="E",SUM($R$5:R1771),0)</f>
        <v>0</v>
      </c>
      <c r="U1771" s="143">
        <f t="shared" si="381"/>
        <v>0</v>
      </c>
    </row>
    <row r="1772" spans="1:21" x14ac:dyDescent="0.25">
      <c r="A1772" s="6">
        <v>18.72</v>
      </c>
      <c r="B1772" s="31" t="s">
        <v>90</v>
      </c>
      <c r="D1772" s="89">
        <v>410692000000</v>
      </c>
      <c r="E1772" s="3">
        <v>0.6</v>
      </c>
      <c r="K1772" s="3">
        <f t="shared" si="382"/>
        <v>1307</v>
      </c>
      <c r="L1772" s="97" t="str">
        <f>IF(TRIM('Ek.3-A'!F1772)&lt;&gt;"","var","yok")</f>
        <v>yok</v>
      </c>
      <c r="M1772" s="5" t="str">
        <f>IF('Ek.3-A'!F1772="", "", IF(VLOOKUP('Ek.3-A'!F1772, Veriler!D:E, 2, 0)=0, "", VLOOKUP('Ek.3-A'!F1772, Veriler!D:E, 2, 0)))</f>
        <v/>
      </c>
      <c r="N1772" s="5" t="str">
        <f>IF('Ek.3-A'!P1772="", "", 'Ek.3-A'!P1772)</f>
        <v/>
      </c>
      <c r="O1772" s="142">
        <f>'Ek.3-A'!S1772</f>
        <v>0</v>
      </c>
      <c r="P1772" s="143" t="str">
        <f>'Ek.3-A'!L1772</f>
        <v/>
      </c>
      <c r="Q1772" s="24" t="str">
        <f>'Ek.3-A'!M1772</f>
        <v/>
      </c>
      <c r="R1772" s="24">
        <f t="shared" si="379"/>
        <v>0</v>
      </c>
      <c r="S1772" s="141" t="str">
        <f t="shared" si="380"/>
        <v>H</v>
      </c>
      <c r="T1772" s="24">
        <f>IF(S1772="E",SUM($R$5:R1772),0)</f>
        <v>0</v>
      </c>
      <c r="U1772" s="143">
        <f t="shared" si="381"/>
        <v>0</v>
      </c>
    </row>
    <row r="1773" spans="1:21" x14ac:dyDescent="0.25">
      <c r="A1773" s="6">
        <v>18.73</v>
      </c>
      <c r="B1773" s="31" t="s">
        <v>90</v>
      </c>
      <c r="D1773" s="87">
        <v>410390000019</v>
      </c>
      <c r="E1773" s="3">
        <v>0.6</v>
      </c>
      <c r="K1773" s="3">
        <f t="shared" si="382"/>
        <v>1308</v>
      </c>
      <c r="L1773" s="97" t="str">
        <f>IF(TRIM('Ek.3-A'!F1773)&lt;&gt;"","var","yok")</f>
        <v>yok</v>
      </c>
      <c r="M1773" s="5" t="str">
        <f>IF('Ek.3-A'!F1773="", "", IF(VLOOKUP('Ek.3-A'!F1773, Veriler!D:E, 2, 0)=0, "", VLOOKUP('Ek.3-A'!F1773, Veriler!D:E, 2, 0)))</f>
        <v/>
      </c>
      <c r="N1773" s="5" t="str">
        <f>IF('Ek.3-A'!P1773="", "", 'Ek.3-A'!P1773)</f>
        <v/>
      </c>
      <c r="O1773" s="142">
        <f>'Ek.3-A'!S1773</f>
        <v>0</v>
      </c>
      <c r="P1773" s="143" t="str">
        <f>'Ek.3-A'!L1773</f>
        <v/>
      </c>
      <c r="Q1773" s="24" t="str">
        <f>'Ek.3-A'!M1773</f>
        <v/>
      </c>
      <c r="R1773" s="24">
        <f t="shared" si="379"/>
        <v>0</v>
      </c>
      <c r="S1773" s="141" t="str">
        <f t="shared" si="380"/>
        <v>H</v>
      </c>
      <c r="T1773" s="24">
        <f>IF(S1773="E",SUM($R$5:R1773),0)</f>
        <v>0</v>
      </c>
      <c r="U1773" s="143">
        <f t="shared" si="381"/>
        <v>0</v>
      </c>
    </row>
    <row r="1774" spans="1:21" x14ac:dyDescent="0.25">
      <c r="A1774" s="6">
        <v>18.739999999999998</v>
      </c>
      <c r="B1774" s="31" t="s">
        <v>90</v>
      </c>
      <c r="D1774" s="89">
        <v>410390000012</v>
      </c>
      <c r="E1774" s="3">
        <v>0.6</v>
      </c>
      <c r="K1774" s="3">
        <f t="shared" si="382"/>
        <v>1309</v>
      </c>
      <c r="L1774" s="97" t="str">
        <f>IF(TRIM('Ek.3-A'!F1774)&lt;&gt;"","var","yok")</f>
        <v>yok</v>
      </c>
      <c r="M1774" s="5" t="str">
        <f>IF('Ek.3-A'!F1774="", "", IF(VLOOKUP('Ek.3-A'!F1774, Veriler!D:E, 2, 0)=0, "", VLOOKUP('Ek.3-A'!F1774, Veriler!D:E, 2, 0)))</f>
        <v/>
      </c>
      <c r="N1774" s="5" t="str">
        <f>IF('Ek.3-A'!P1774="", "", 'Ek.3-A'!P1774)</f>
        <v/>
      </c>
      <c r="O1774" s="142">
        <f>'Ek.3-A'!S1774</f>
        <v>0</v>
      </c>
      <c r="P1774" s="143" t="str">
        <f>'Ek.3-A'!L1774</f>
        <v/>
      </c>
      <c r="Q1774" s="24" t="str">
        <f>'Ek.3-A'!M1774</f>
        <v/>
      </c>
      <c r="R1774" s="24">
        <f t="shared" si="379"/>
        <v>0</v>
      </c>
      <c r="S1774" s="141" t="str">
        <f t="shared" si="380"/>
        <v>H</v>
      </c>
      <c r="T1774" s="24">
        <f>IF(S1774="E",SUM($R$5:R1774),0)</f>
        <v>0</v>
      </c>
      <c r="U1774" s="143">
        <f t="shared" si="381"/>
        <v>0</v>
      </c>
    </row>
    <row r="1775" spans="1:21" x14ac:dyDescent="0.25">
      <c r="A1775" s="6">
        <v>18.75</v>
      </c>
      <c r="B1775" s="31" t="s">
        <v>90</v>
      </c>
      <c r="D1775" s="87">
        <v>410390000013</v>
      </c>
      <c r="E1775" s="3">
        <v>0.6</v>
      </c>
      <c r="K1775" s="3">
        <f t="shared" si="382"/>
        <v>1310</v>
      </c>
      <c r="L1775" s="97" t="str">
        <f>IF(TRIM('Ek.3-A'!F1775)&lt;&gt;"","var","yok")</f>
        <v>yok</v>
      </c>
      <c r="M1775" s="5" t="str">
        <f>IF('Ek.3-A'!F1775="", "", IF(VLOOKUP('Ek.3-A'!F1775, Veriler!D:E, 2, 0)=0, "", VLOOKUP('Ek.3-A'!F1775, Veriler!D:E, 2, 0)))</f>
        <v/>
      </c>
      <c r="N1775" s="5" t="str">
        <f>IF('Ek.3-A'!P1775="", "", 'Ek.3-A'!P1775)</f>
        <v/>
      </c>
      <c r="O1775" s="142">
        <f>'Ek.3-A'!S1775</f>
        <v>0</v>
      </c>
      <c r="P1775" s="143" t="str">
        <f>'Ek.3-A'!L1775</f>
        <v/>
      </c>
      <c r="Q1775" s="24" t="str">
        <f>'Ek.3-A'!M1775</f>
        <v/>
      </c>
      <c r="R1775" s="24">
        <f t="shared" si="379"/>
        <v>0</v>
      </c>
      <c r="S1775" s="141" t="str">
        <f t="shared" si="380"/>
        <v>H</v>
      </c>
      <c r="T1775" s="24">
        <f>IF(S1775="E",SUM($R$5:R1775),0)</f>
        <v>0</v>
      </c>
      <c r="U1775" s="143">
        <f t="shared" si="381"/>
        <v>0</v>
      </c>
    </row>
    <row r="1776" spans="1:21" x14ac:dyDescent="0.25">
      <c r="A1776" s="6">
        <v>18.760000000000002</v>
      </c>
      <c r="B1776" s="31" t="s">
        <v>90</v>
      </c>
      <c r="D1776" s="89">
        <v>410390000011</v>
      </c>
      <c r="E1776" s="3">
        <v>0.6</v>
      </c>
      <c r="K1776" s="3">
        <f t="shared" si="382"/>
        <v>1311</v>
      </c>
      <c r="L1776" s="97" t="str">
        <f>IF(TRIM('Ek.3-A'!F1776)&lt;&gt;"","var","yok")</f>
        <v>yok</v>
      </c>
      <c r="M1776" s="5" t="str">
        <f>IF('Ek.3-A'!F1776="", "", IF(VLOOKUP('Ek.3-A'!F1776, Veriler!D:E, 2, 0)=0, "", VLOOKUP('Ek.3-A'!F1776, Veriler!D:E, 2, 0)))</f>
        <v/>
      </c>
      <c r="N1776" s="5" t="str">
        <f>IF('Ek.3-A'!P1776="", "", 'Ek.3-A'!P1776)</f>
        <v/>
      </c>
      <c r="O1776" s="142">
        <f>'Ek.3-A'!S1776</f>
        <v>0</v>
      </c>
      <c r="P1776" s="143" t="str">
        <f>'Ek.3-A'!L1776</f>
        <v/>
      </c>
      <c r="Q1776" s="24" t="str">
        <f>'Ek.3-A'!M1776</f>
        <v/>
      </c>
      <c r="R1776" s="24">
        <f t="shared" si="379"/>
        <v>0</v>
      </c>
      <c r="S1776" s="141" t="str">
        <f t="shared" si="380"/>
        <v>H</v>
      </c>
      <c r="T1776" s="24">
        <f>IF(S1776="E",SUM($R$5:R1776),0)</f>
        <v>0</v>
      </c>
      <c r="U1776" s="143">
        <f t="shared" si="381"/>
        <v>0</v>
      </c>
    </row>
    <row r="1777" spans="1:41" x14ac:dyDescent="0.25">
      <c r="A1777" s="6">
        <v>18.77</v>
      </c>
      <c r="B1777" s="31" t="s">
        <v>90</v>
      </c>
      <c r="D1777" s="87">
        <v>150600000019</v>
      </c>
      <c r="E1777" s="3">
        <v>0.6</v>
      </c>
      <c r="K1777" s="3">
        <f t="shared" si="382"/>
        <v>1312</v>
      </c>
      <c r="L1777" s="97" t="str">
        <f>IF(TRIM('Ek.3-A'!F1777)&lt;&gt;"","var","yok")</f>
        <v>yok</v>
      </c>
      <c r="M1777" s="5" t="str">
        <f>IF('Ek.3-A'!F1777="", "", IF(VLOOKUP('Ek.3-A'!F1777, Veriler!D:E, 2, 0)=0, "", VLOOKUP('Ek.3-A'!F1777, Veriler!D:E, 2, 0)))</f>
        <v/>
      </c>
      <c r="N1777" s="5" t="str">
        <f>IF('Ek.3-A'!P1777="", "", 'Ek.3-A'!P1777)</f>
        <v/>
      </c>
      <c r="O1777" s="142">
        <f>'Ek.3-A'!S1777</f>
        <v>0</v>
      </c>
      <c r="P1777" s="143" t="str">
        <f>'Ek.3-A'!L1777</f>
        <v/>
      </c>
      <c r="Q1777" s="24" t="str">
        <f>'Ek.3-A'!M1777</f>
        <v/>
      </c>
      <c r="R1777" s="24">
        <f t="shared" si="379"/>
        <v>0</v>
      </c>
      <c r="S1777" s="141" t="str">
        <f t="shared" si="380"/>
        <v>H</v>
      </c>
      <c r="T1777" s="24">
        <f>IF(S1777="E",SUM($R$5:R1777),0)</f>
        <v>0</v>
      </c>
      <c r="U1777" s="143">
        <f t="shared" si="381"/>
        <v>0</v>
      </c>
    </row>
    <row r="1778" spans="1:41" x14ac:dyDescent="0.25">
      <c r="A1778" s="6">
        <v>18.78</v>
      </c>
      <c r="B1778" s="31" t="s">
        <v>90</v>
      </c>
      <c r="D1778" s="89">
        <v>284700009019</v>
      </c>
      <c r="E1778" s="3">
        <v>0.6</v>
      </c>
      <c r="K1778" s="3">
        <f t="shared" si="382"/>
        <v>1313</v>
      </c>
      <c r="L1778" s="97" t="str">
        <f>IF(TRIM('Ek.3-A'!F1778)&lt;&gt;"","var","yok")</f>
        <v>yok</v>
      </c>
      <c r="M1778" s="5" t="str">
        <f>IF('Ek.3-A'!F1778="", "", IF(VLOOKUP('Ek.3-A'!F1778, Veriler!D:E, 2, 0)=0, "", VLOOKUP('Ek.3-A'!F1778, Veriler!D:E, 2, 0)))</f>
        <v/>
      </c>
      <c r="N1778" s="5" t="str">
        <f>IF('Ek.3-A'!P1778="", "", 'Ek.3-A'!P1778)</f>
        <v/>
      </c>
      <c r="O1778" s="142">
        <f>'Ek.3-A'!S1778</f>
        <v>0</v>
      </c>
      <c r="P1778" s="143" t="str">
        <f>'Ek.3-A'!L1778</f>
        <v/>
      </c>
      <c r="Q1778" s="24" t="str">
        <f>'Ek.3-A'!M1778</f>
        <v/>
      </c>
      <c r="R1778" s="24">
        <f t="shared" si="379"/>
        <v>0</v>
      </c>
      <c r="S1778" s="141" t="str">
        <f t="shared" si="380"/>
        <v>H</v>
      </c>
      <c r="T1778" s="24">
        <f>IF(S1778="E",SUM($R$5:R1778),0)</f>
        <v>0</v>
      </c>
      <c r="U1778" s="143">
        <f t="shared" si="381"/>
        <v>0</v>
      </c>
    </row>
    <row r="1779" spans="1:41" x14ac:dyDescent="0.25">
      <c r="A1779" s="6">
        <v>18.79</v>
      </c>
      <c r="B1779" s="31" t="s">
        <v>90</v>
      </c>
      <c r="D1779" s="87">
        <v>271129000029</v>
      </c>
      <c r="E1779" s="3">
        <v>0.6</v>
      </c>
      <c r="K1779" s="3">
        <f t="shared" si="382"/>
        <v>1314</v>
      </c>
      <c r="L1779" s="97" t="str">
        <f>IF(TRIM('Ek.3-A'!F1779)&lt;&gt;"","var","yok")</f>
        <v>yok</v>
      </c>
      <c r="M1779" s="5" t="str">
        <f>IF('Ek.3-A'!F1779="", "", IF(VLOOKUP('Ek.3-A'!F1779, Veriler!D:E, 2, 0)=0, "", VLOOKUP('Ek.3-A'!F1779, Veriler!D:E, 2, 0)))</f>
        <v/>
      </c>
      <c r="N1779" s="5" t="str">
        <f>IF('Ek.3-A'!P1779="", "", 'Ek.3-A'!P1779)</f>
        <v/>
      </c>
      <c r="O1779" s="142">
        <f>'Ek.3-A'!S1779</f>
        <v>0</v>
      </c>
      <c r="P1779" s="143" t="str">
        <f>'Ek.3-A'!L1779</f>
        <v/>
      </c>
      <c r="Q1779" s="24" t="str">
        <f>'Ek.3-A'!M1779</f>
        <v/>
      </c>
      <c r="R1779" s="24">
        <f t="shared" si="379"/>
        <v>0</v>
      </c>
      <c r="S1779" s="141" t="str">
        <f t="shared" si="380"/>
        <v>H</v>
      </c>
      <c r="T1779" s="24">
        <f>IF(S1779="E",SUM($R$5:R1779),0)</f>
        <v>0</v>
      </c>
      <c r="U1779" s="143">
        <f t="shared" si="381"/>
        <v>0</v>
      </c>
    </row>
    <row r="1780" spans="1:41" x14ac:dyDescent="0.25">
      <c r="A1780" s="6">
        <v>18.8</v>
      </c>
      <c r="B1780" s="31" t="s">
        <v>90</v>
      </c>
      <c r="D1780" s="89">
        <v>841229891000</v>
      </c>
      <c r="E1780" s="3">
        <v>0.6</v>
      </c>
      <c r="K1780" s="3">
        <f t="shared" si="382"/>
        <v>1315</v>
      </c>
      <c r="L1780" s="97" t="str">
        <f>IF(TRIM('Ek.3-A'!F1780)&lt;&gt;"","var","yok")</f>
        <v>yok</v>
      </c>
      <c r="M1780" s="5" t="str">
        <f>IF('Ek.3-A'!F1780="", "", IF(VLOOKUP('Ek.3-A'!F1780, Veriler!D:E, 2, 0)=0, "", VLOOKUP('Ek.3-A'!F1780, Veriler!D:E, 2, 0)))</f>
        <v/>
      </c>
      <c r="N1780" s="5" t="str">
        <f>IF('Ek.3-A'!P1780="", "", 'Ek.3-A'!P1780)</f>
        <v/>
      </c>
      <c r="O1780" s="142">
        <f>'Ek.3-A'!S1780</f>
        <v>0</v>
      </c>
      <c r="P1780" s="143" t="str">
        <f>'Ek.3-A'!L1780</f>
        <v/>
      </c>
      <c r="Q1780" s="24" t="str">
        <f>'Ek.3-A'!M1780</f>
        <v/>
      </c>
      <c r="R1780" s="24">
        <f t="shared" si="379"/>
        <v>0</v>
      </c>
      <c r="S1780" s="141" t="str">
        <f t="shared" si="380"/>
        <v>H</v>
      </c>
      <c r="T1780" s="24">
        <f>IF(S1780="E",SUM($R$5:R1780),0)</f>
        <v>0</v>
      </c>
      <c r="U1780" s="143">
        <f t="shared" si="381"/>
        <v>0</v>
      </c>
    </row>
    <row r="1781" spans="1:41" x14ac:dyDescent="0.25">
      <c r="A1781" s="6">
        <v>18.809999999999999</v>
      </c>
      <c r="B1781" s="31" t="s">
        <v>90</v>
      </c>
      <c r="D1781" s="87">
        <v>902580801000</v>
      </c>
      <c r="E1781" s="3">
        <v>0.6</v>
      </c>
      <c r="K1781" s="3">
        <f t="shared" si="382"/>
        <v>1316</v>
      </c>
      <c r="L1781" s="97" t="str">
        <f>IF(TRIM('Ek.3-A'!F1781)&lt;&gt;"","var","yok")</f>
        <v>yok</v>
      </c>
      <c r="M1781" s="5" t="str">
        <f>IF('Ek.3-A'!F1781="", "", IF(VLOOKUP('Ek.3-A'!F1781, Veriler!D:E, 2, 0)=0, "", VLOOKUP('Ek.3-A'!F1781, Veriler!D:E, 2, 0)))</f>
        <v/>
      </c>
      <c r="N1781" s="5" t="str">
        <f>IF('Ek.3-A'!P1781="", "", 'Ek.3-A'!P1781)</f>
        <v/>
      </c>
      <c r="O1781" s="142">
        <f>'Ek.3-A'!S1781</f>
        <v>0</v>
      </c>
      <c r="P1781" s="143" t="str">
        <f>'Ek.3-A'!L1781</f>
        <v/>
      </c>
      <c r="Q1781" s="24" t="str">
        <f>'Ek.3-A'!M1781</f>
        <v/>
      </c>
      <c r="R1781" s="24">
        <f t="shared" si="379"/>
        <v>0</v>
      </c>
      <c r="S1781" s="141" t="str">
        <f t="shared" si="380"/>
        <v>H</v>
      </c>
      <c r="T1781" s="24">
        <f>IF(S1781="E",SUM($R$5:R1781),0)</f>
        <v>0</v>
      </c>
      <c r="U1781" s="143">
        <f t="shared" si="381"/>
        <v>0</v>
      </c>
    </row>
    <row r="1782" spans="1:41" x14ac:dyDescent="0.25">
      <c r="A1782" s="6">
        <v>18.82</v>
      </c>
      <c r="B1782" s="31" t="s">
        <v>90</v>
      </c>
      <c r="D1782" s="89">
        <v>902580809000</v>
      </c>
      <c r="E1782" s="3">
        <v>0.6</v>
      </c>
      <c r="T1782" s="24"/>
      <c r="U1782" s="25"/>
      <c r="AO1782" s="140">
        <f>'Ek.3-A'!L1782</f>
        <v>0</v>
      </c>
    </row>
    <row r="1783" spans="1:41" x14ac:dyDescent="0.25">
      <c r="A1783" s="6">
        <v>18.829999999999998</v>
      </c>
      <c r="B1783" s="31" t="s">
        <v>90</v>
      </c>
      <c r="D1783" s="87">
        <v>902590002900</v>
      </c>
      <c r="E1783" s="3">
        <v>0.6</v>
      </c>
      <c r="T1783" s="24"/>
      <c r="U1783" s="25"/>
    </row>
    <row r="1784" spans="1:41" x14ac:dyDescent="0.25">
      <c r="A1784" s="6">
        <v>18.84</v>
      </c>
      <c r="B1784" s="31" t="s">
        <v>90</v>
      </c>
      <c r="D1784" s="89">
        <v>293790000000</v>
      </c>
      <c r="E1784" s="3">
        <v>0.6</v>
      </c>
      <c r="T1784" s="24"/>
      <c r="U1784" s="25"/>
    </row>
    <row r="1785" spans="1:41" x14ac:dyDescent="0.25">
      <c r="A1785" s="6">
        <v>18.850000000000001</v>
      </c>
      <c r="B1785" s="31" t="s">
        <v>90</v>
      </c>
      <c r="D1785" s="87">
        <v>292519950019</v>
      </c>
      <c r="E1785" s="3">
        <v>0.6</v>
      </c>
      <c r="T1785" s="24"/>
      <c r="U1785" s="25"/>
    </row>
    <row r="1786" spans="1:41" x14ac:dyDescent="0.25">
      <c r="A1786" s="6">
        <v>18.86</v>
      </c>
      <c r="B1786" s="31" t="s">
        <v>90</v>
      </c>
      <c r="D1786" s="89">
        <v>292529000019</v>
      </c>
      <c r="E1786" s="3">
        <v>0.6</v>
      </c>
      <c r="T1786" s="24"/>
      <c r="U1786" s="25"/>
    </row>
    <row r="1787" spans="1:41" x14ac:dyDescent="0.25">
      <c r="A1787" s="6">
        <v>18.87</v>
      </c>
      <c r="B1787" s="31" t="s">
        <v>90</v>
      </c>
      <c r="D1787" s="87">
        <v>510820100019</v>
      </c>
      <c r="E1787" s="3">
        <v>0.6</v>
      </c>
      <c r="T1787" s="24"/>
      <c r="U1787" s="25"/>
    </row>
    <row r="1788" spans="1:41" x14ac:dyDescent="0.25">
      <c r="A1788" s="6">
        <v>18.88</v>
      </c>
      <c r="B1788" s="31" t="s">
        <v>90</v>
      </c>
      <c r="D1788" s="89">
        <v>510820900019</v>
      </c>
      <c r="E1788" s="3">
        <v>0.6</v>
      </c>
      <c r="T1788" s="24"/>
      <c r="U1788" s="25"/>
    </row>
    <row r="1789" spans="1:41" x14ac:dyDescent="0.25">
      <c r="A1789" s="6">
        <v>18.89</v>
      </c>
      <c r="B1789" s="31" t="s">
        <v>90</v>
      </c>
      <c r="D1789" s="87">
        <v>281119809019</v>
      </c>
      <c r="E1789" s="3">
        <v>0.6</v>
      </c>
      <c r="T1789" s="24"/>
      <c r="U1789" s="25"/>
    </row>
    <row r="1790" spans="1:41" x14ac:dyDescent="0.25">
      <c r="A1790" s="6">
        <v>18.899999999999999</v>
      </c>
      <c r="B1790" s="31" t="s">
        <v>90</v>
      </c>
      <c r="D1790" s="89">
        <v>285390909000</v>
      </c>
      <c r="E1790" s="3">
        <v>0.6</v>
      </c>
      <c r="T1790" s="24"/>
      <c r="U1790" s="25"/>
    </row>
    <row r="1791" spans="1:41" x14ac:dyDescent="0.25">
      <c r="A1791" s="6">
        <v>18.91</v>
      </c>
      <c r="B1791" s="31" t="s">
        <v>90</v>
      </c>
      <c r="D1791" s="87">
        <v>560490909019</v>
      </c>
      <c r="E1791" s="3">
        <v>0.6</v>
      </c>
      <c r="K1791" s="3">
        <f>K1781+1</f>
        <v>1317</v>
      </c>
      <c r="L1791" s="97" t="str">
        <f>IF(TRIM('Ek.3-A'!F1791)&lt;&gt;"","var","yok")</f>
        <v>yok</v>
      </c>
      <c r="M1791" s="5" t="str">
        <f>IF('Ek.3-A'!F1791="", "", IF(VLOOKUP('Ek.3-A'!F1791, Veriler!D:E, 2, 0)=0, "", VLOOKUP('Ek.3-A'!F1791, Veriler!D:E, 2, 0)))</f>
        <v/>
      </c>
      <c r="N1791" s="5" t="str">
        <f>IF('Ek.3-A'!P1791="", "", 'Ek.3-A'!P1791)</f>
        <v/>
      </c>
      <c r="O1791" s="142">
        <f>'Ek.3-A'!S1791</f>
        <v>0</v>
      </c>
      <c r="P1791" s="143" t="str">
        <f>'Ek.3-A'!L1791</f>
        <v/>
      </c>
      <c r="Q1791" s="24" t="str">
        <f>'Ek.3-A'!M1791</f>
        <v/>
      </c>
      <c r="R1791" s="24">
        <f t="shared" ref="R1791:R1804" si="383">IF(L1791="var",0,IF(Q1791&lt;=0.005,Q1791,0))</f>
        <v>0</v>
      </c>
      <c r="S1791" s="141" t="str">
        <f t="shared" ref="S1791:S1804" si="384">IF(Q1791&lt;=0.005,"E","H")</f>
        <v>H</v>
      </c>
      <c r="T1791" s="24">
        <f>IF(S1791="E",SUM($R$5:R1791),0)</f>
        <v>0</v>
      </c>
      <c r="U1791" s="143">
        <f t="shared" ref="U1791:U1804" si="385">IF(T1791&lt;=0.1, O1791, IF(R1791&gt;$G$2, R1791*O1791, $G$2*O1791))</f>
        <v>0</v>
      </c>
    </row>
    <row r="1792" spans="1:41" x14ac:dyDescent="0.25">
      <c r="A1792" s="6">
        <v>18.920000000000002</v>
      </c>
      <c r="B1792" s="31" t="s">
        <v>90</v>
      </c>
      <c r="D1792" s="89">
        <v>500300000029</v>
      </c>
      <c r="E1792" s="3">
        <v>0.6</v>
      </c>
      <c r="K1792" s="3">
        <f t="shared" ref="K1792:K1804" si="386">K1791+1</f>
        <v>1318</v>
      </c>
      <c r="L1792" s="97" t="str">
        <f>IF(TRIM('Ek.3-A'!F1792)&lt;&gt;"","var","yok")</f>
        <v>yok</v>
      </c>
      <c r="M1792" s="5" t="str">
        <f>IF('Ek.3-A'!F1792="", "", IF(VLOOKUP('Ek.3-A'!F1792, Veriler!D:E, 2, 0)=0, "", VLOOKUP('Ek.3-A'!F1792, Veriler!D:E, 2, 0)))</f>
        <v/>
      </c>
      <c r="N1792" s="5" t="str">
        <f>IF('Ek.3-A'!P1792="", "", 'Ek.3-A'!P1792)</f>
        <v/>
      </c>
      <c r="O1792" s="142">
        <f>'Ek.3-A'!S1792</f>
        <v>0</v>
      </c>
      <c r="P1792" s="143" t="str">
        <f>'Ek.3-A'!L1792</f>
        <v/>
      </c>
      <c r="Q1792" s="24" t="str">
        <f>'Ek.3-A'!M1792</f>
        <v/>
      </c>
      <c r="R1792" s="24">
        <f t="shared" si="383"/>
        <v>0</v>
      </c>
      <c r="S1792" s="141" t="str">
        <f t="shared" si="384"/>
        <v>H</v>
      </c>
      <c r="T1792" s="24">
        <f>IF(S1792="E",SUM($R$5:R1792),0)</f>
        <v>0</v>
      </c>
      <c r="U1792" s="143">
        <f t="shared" si="385"/>
        <v>0</v>
      </c>
    </row>
    <row r="1793" spans="1:21" x14ac:dyDescent="0.25">
      <c r="A1793" s="6">
        <v>18.93</v>
      </c>
      <c r="B1793" s="31" t="s">
        <v>90</v>
      </c>
      <c r="D1793" s="87">
        <v>500400100019</v>
      </c>
      <c r="E1793" s="3">
        <v>0.6</v>
      </c>
      <c r="K1793" s="3">
        <f t="shared" si="386"/>
        <v>1319</v>
      </c>
      <c r="L1793" s="97" t="str">
        <f>IF(TRIM('Ek.3-A'!F1793)&lt;&gt;"","var","yok")</f>
        <v>yok</v>
      </c>
      <c r="M1793" s="5" t="str">
        <f>IF('Ek.3-A'!F1793="", "", IF(VLOOKUP('Ek.3-A'!F1793, Veriler!D:E, 2, 0)=0, "", VLOOKUP('Ek.3-A'!F1793, Veriler!D:E, 2, 0)))</f>
        <v/>
      </c>
      <c r="N1793" s="5" t="str">
        <f>IF('Ek.3-A'!P1793="", "", 'Ek.3-A'!P1793)</f>
        <v/>
      </c>
      <c r="O1793" s="142">
        <f>'Ek.3-A'!S1793</f>
        <v>0</v>
      </c>
      <c r="P1793" s="143" t="str">
        <f>'Ek.3-A'!L1793</f>
        <v/>
      </c>
      <c r="Q1793" s="24" t="str">
        <f>'Ek.3-A'!M1793</f>
        <v/>
      </c>
      <c r="R1793" s="24">
        <f t="shared" si="383"/>
        <v>0</v>
      </c>
      <c r="S1793" s="141" t="str">
        <f t="shared" si="384"/>
        <v>H</v>
      </c>
      <c r="T1793" s="24">
        <f>IF(S1793="E",SUM($R$5:R1793),0)</f>
        <v>0</v>
      </c>
      <c r="U1793" s="143">
        <f t="shared" si="385"/>
        <v>0</v>
      </c>
    </row>
    <row r="1794" spans="1:21" x14ac:dyDescent="0.25">
      <c r="A1794" s="6">
        <v>18.940000000000001</v>
      </c>
      <c r="B1794" s="31" t="s">
        <v>90</v>
      </c>
      <c r="D1794" s="89">
        <v>500400900019</v>
      </c>
      <c r="E1794" s="3">
        <v>0.6</v>
      </c>
      <c r="K1794" s="3">
        <f t="shared" si="386"/>
        <v>1320</v>
      </c>
      <c r="L1794" s="97" t="str">
        <f>IF(TRIM('Ek.3-A'!F1794)&lt;&gt;"","var","yok")</f>
        <v>yok</v>
      </c>
      <c r="M1794" s="5" t="str">
        <f>IF('Ek.3-A'!F1794="", "", IF(VLOOKUP('Ek.3-A'!F1794, Veriler!D:E, 2, 0)=0, "", VLOOKUP('Ek.3-A'!F1794, Veriler!D:E, 2, 0)))</f>
        <v/>
      </c>
      <c r="N1794" s="5" t="str">
        <f>IF('Ek.3-A'!P1794="", "", 'Ek.3-A'!P1794)</f>
        <v/>
      </c>
      <c r="O1794" s="142">
        <f>'Ek.3-A'!S1794</f>
        <v>0</v>
      </c>
      <c r="P1794" s="143" t="str">
        <f>'Ek.3-A'!L1794</f>
        <v/>
      </c>
      <c r="Q1794" s="24" t="str">
        <f>'Ek.3-A'!M1794</f>
        <v/>
      </c>
      <c r="R1794" s="24">
        <f t="shared" si="383"/>
        <v>0</v>
      </c>
      <c r="S1794" s="141" t="str">
        <f t="shared" si="384"/>
        <v>H</v>
      </c>
      <c r="T1794" s="24">
        <f>IF(S1794="E",SUM($R$5:R1794),0)</f>
        <v>0</v>
      </c>
      <c r="U1794" s="143">
        <f t="shared" si="385"/>
        <v>0</v>
      </c>
    </row>
    <row r="1795" spans="1:21" x14ac:dyDescent="0.25">
      <c r="A1795" s="6">
        <v>18.95</v>
      </c>
      <c r="B1795" s="31" t="s">
        <v>90</v>
      </c>
      <c r="D1795" s="87">
        <v>500790100000</v>
      </c>
      <c r="E1795" s="3">
        <v>0.6</v>
      </c>
      <c r="K1795" s="3">
        <f t="shared" si="386"/>
        <v>1321</v>
      </c>
      <c r="L1795" s="97" t="str">
        <f>IF(TRIM('Ek.3-A'!F1795)&lt;&gt;"","var","yok")</f>
        <v>yok</v>
      </c>
      <c r="M1795" s="5" t="str">
        <f>IF('Ek.3-A'!F1795="", "", IF(VLOOKUP('Ek.3-A'!F1795, Veriler!D:E, 2, 0)=0, "", VLOOKUP('Ek.3-A'!F1795, Veriler!D:E, 2, 0)))</f>
        <v/>
      </c>
      <c r="N1795" s="5" t="str">
        <f>IF('Ek.3-A'!P1795="", "", 'Ek.3-A'!P1795)</f>
        <v/>
      </c>
      <c r="O1795" s="142">
        <f>'Ek.3-A'!S1795</f>
        <v>0</v>
      </c>
      <c r="P1795" s="143" t="str">
        <f>'Ek.3-A'!L1795</f>
        <v/>
      </c>
      <c r="Q1795" s="24" t="str">
        <f>'Ek.3-A'!M1795</f>
        <v/>
      </c>
      <c r="R1795" s="24">
        <f t="shared" si="383"/>
        <v>0</v>
      </c>
      <c r="S1795" s="141" t="str">
        <f t="shared" si="384"/>
        <v>H</v>
      </c>
      <c r="T1795" s="24">
        <f>IF(S1795="E",SUM($R$5:R1795),0)</f>
        <v>0</v>
      </c>
      <c r="U1795" s="143">
        <f t="shared" si="385"/>
        <v>0</v>
      </c>
    </row>
    <row r="1796" spans="1:21" x14ac:dyDescent="0.25">
      <c r="A1796" s="6">
        <v>18.96</v>
      </c>
      <c r="B1796" s="31" t="s">
        <v>90</v>
      </c>
      <c r="D1796" s="89">
        <v>500790900000</v>
      </c>
      <c r="E1796" s="3">
        <v>0.6</v>
      </c>
      <c r="K1796" s="3">
        <f t="shared" si="386"/>
        <v>1322</v>
      </c>
      <c r="L1796" s="97" t="str">
        <f>IF(TRIM('Ek.3-A'!F1796)&lt;&gt;"","var","yok")</f>
        <v>yok</v>
      </c>
      <c r="M1796" s="5" t="str">
        <f>IF('Ek.3-A'!F1796="", "", IF(VLOOKUP('Ek.3-A'!F1796, Veriler!D:E, 2, 0)=0, "", VLOOKUP('Ek.3-A'!F1796, Veriler!D:E, 2, 0)))</f>
        <v/>
      </c>
      <c r="N1796" s="5" t="str">
        <f>IF('Ek.3-A'!P1796="", "", 'Ek.3-A'!P1796)</f>
        <v/>
      </c>
      <c r="O1796" s="142">
        <f>'Ek.3-A'!S1796</f>
        <v>0</v>
      </c>
      <c r="P1796" s="143" t="str">
        <f>'Ek.3-A'!L1796</f>
        <v/>
      </c>
      <c r="Q1796" s="24" t="str">
        <f>'Ek.3-A'!M1796</f>
        <v/>
      </c>
      <c r="R1796" s="24">
        <f t="shared" si="383"/>
        <v>0</v>
      </c>
      <c r="S1796" s="141" t="str">
        <f t="shared" si="384"/>
        <v>H</v>
      </c>
      <c r="T1796" s="24">
        <f>IF(S1796="E",SUM($R$5:R1796),0)</f>
        <v>0</v>
      </c>
      <c r="U1796" s="143">
        <f t="shared" si="385"/>
        <v>0</v>
      </c>
    </row>
    <row r="1797" spans="1:21" x14ac:dyDescent="0.25">
      <c r="A1797" s="6">
        <v>18.97</v>
      </c>
      <c r="B1797" s="31" t="s">
        <v>90</v>
      </c>
      <c r="D1797" s="87">
        <v>500790300000</v>
      </c>
      <c r="E1797" s="3">
        <v>0.6</v>
      </c>
      <c r="K1797" s="3">
        <f t="shared" si="386"/>
        <v>1323</v>
      </c>
      <c r="L1797" s="97" t="str">
        <f>IF(TRIM('Ek.3-A'!F1797)&lt;&gt;"","var","yok")</f>
        <v>yok</v>
      </c>
      <c r="M1797" s="5" t="str">
        <f>IF('Ek.3-A'!F1797="", "", IF(VLOOKUP('Ek.3-A'!F1797, Veriler!D:E, 2, 0)=0, "", VLOOKUP('Ek.3-A'!F1797, Veriler!D:E, 2, 0)))</f>
        <v/>
      </c>
      <c r="N1797" s="5" t="str">
        <f>IF('Ek.3-A'!P1797="", "", 'Ek.3-A'!P1797)</f>
        <v/>
      </c>
      <c r="O1797" s="142">
        <f>'Ek.3-A'!S1797</f>
        <v>0</v>
      </c>
      <c r="P1797" s="143" t="str">
        <f>'Ek.3-A'!L1797</f>
        <v/>
      </c>
      <c r="Q1797" s="24" t="str">
        <f>'Ek.3-A'!M1797</f>
        <v/>
      </c>
      <c r="R1797" s="24">
        <f t="shared" si="383"/>
        <v>0</v>
      </c>
      <c r="S1797" s="141" t="str">
        <f t="shared" si="384"/>
        <v>H</v>
      </c>
      <c r="T1797" s="24">
        <f>IF(S1797="E",SUM($R$5:R1797),0)</f>
        <v>0</v>
      </c>
      <c r="U1797" s="143">
        <f t="shared" si="385"/>
        <v>0</v>
      </c>
    </row>
    <row r="1798" spans="1:21" x14ac:dyDescent="0.25">
      <c r="A1798" s="6">
        <v>18.98</v>
      </c>
      <c r="B1798" s="31" t="s">
        <v>90</v>
      </c>
      <c r="D1798" s="89">
        <v>500790500000</v>
      </c>
      <c r="E1798" s="3">
        <v>0.6</v>
      </c>
      <c r="K1798" s="3">
        <f t="shared" si="386"/>
        <v>1324</v>
      </c>
      <c r="L1798" s="97" t="str">
        <f>IF(TRIM('Ek.3-A'!F1798)&lt;&gt;"","var","yok")</f>
        <v>yok</v>
      </c>
      <c r="M1798" s="5" t="str">
        <f>IF('Ek.3-A'!F1798="", "", IF(VLOOKUP('Ek.3-A'!F1798, Veriler!D:E, 2, 0)=0, "", VLOOKUP('Ek.3-A'!F1798, Veriler!D:E, 2, 0)))</f>
        <v/>
      </c>
      <c r="N1798" s="5" t="str">
        <f>IF('Ek.3-A'!P1798="", "", 'Ek.3-A'!P1798)</f>
        <v/>
      </c>
      <c r="O1798" s="142">
        <f>'Ek.3-A'!S1798</f>
        <v>0</v>
      </c>
      <c r="P1798" s="143" t="str">
        <f>'Ek.3-A'!L1798</f>
        <v/>
      </c>
      <c r="Q1798" s="24" t="str">
        <f>'Ek.3-A'!M1798</f>
        <v/>
      </c>
      <c r="R1798" s="24">
        <f t="shared" si="383"/>
        <v>0</v>
      </c>
      <c r="S1798" s="141" t="str">
        <f t="shared" si="384"/>
        <v>H</v>
      </c>
      <c r="T1798" s="24">
        <f>IF(S1798="E",SUM($R$5:R1798),0)</f>
        <v>0</v>
      </c>
      <c r="U1798" s="143">
        <f t="shared" si="385"/>
        <v>0</v>
      </c>
    </row>
    <row r="1799" spans="1:21" x14ac:dyDescent="0.25">
      <c r="A1799" s="6">
        <v>18.989999999999998</v>
      </c>
      <c r="B1799" s="31" t="s">
        <v>90</v>
      </c>
      <c r="D1799" s="87">
        <v>560790901000</v>
      </c>
      <c r="E1799" s="3">
        <v>0.6</v>
      </c>
      <c r="K1799" s="3">
        <f t="shared" si="386"/>
        <v>1325</v>
      </c>
      <c r="L1799" s="97" t="str">
        <f>IF(TRIM('Ek.3-A'!F1799)&lt;&gt;"","var","yok")</f>
        <v>yok</v>
      </c>
      <c r="M1799" s="5" t="str">
        <f>IF('Ek.3-A'!F1799="", "", IF(VLOOKUP('Ek.3-A'!F1799, Veriler!D:E, 2, 0)=0, "", VLOOKUP('Ek.3-A'!F1799, Veriler!D:E, 2, 0)))</f>
        <v/>
      </c>
      <c r="N1799" s="5" t="str">
        <f>IF('Ek.3-A'!P1799="", "", 'Ek.3-A'!P1799)</f>
        <v/>
      </c>
      <c r="O1799" s="142">
        <f>'Ek.3-A'!S1799</f>
        <v>0</v>
      </c>
      <c r="P1799" s="143" t="str">
        <f>'Ek.3-A'!L1799</f>
        <v/>
      </c>
      <c r="Q1799" s="24" t="str">
        <f>'Ek.3-A'!M1799</f>
        <v/>
      </c>
      <c r="R1799" s="24">
        <f t="shared" si="383"/>
        <v>0</v>
      </c>
      <c r="S1799" s="141" t="str">
        <f t="shared" si="384"/>
        <v>H</v>
      </c>
      <c r="T1799" s="24">
        <f>IF(S1799="E",SUM($R$5:R1799),0)</f>
        <v>0</v>
      </c>
      <c r="U1799" s="143">
        <f t="shared" si="385"/>
        <v>0</v>
      </c>
    </row>
    <row r="1800" spans="1:21" x14ac:dyDescent="0.25">
      <c r="A1800" s="6">
        <v>19</v>
      </c>
      <c r="B1800" s="31" t="s">
        <v>90</v>
      </c>
      <c r="D1800" s="89">
        <v>550969000000</v>
      </c>
      <c r="E1800" s="3">
        <v>0.6</v>
      </c>
      <c r="K1800" s="3">
        <f t="shared" si="386"/>
        <v>1326</v>
      </c>
      <c r="L1800" s="97" t="str">
        <f>IF(TRIM('Ek.3-A'!F1800)&lt;&gt;"","var","yok")</f>
        <v>yok</v>
      </c>
      <c r="M1800" s="5" t="str">
        <f>IF('Ek.3-A'!F1800="", "", IF(VLOOKUP('Ek.3-A'!F1800, Veriler!D:E, 2, 0)=0, "", VLOOKUP('Ek.3-A'!F1800, Veriler!D:E, 2, 0)))</f>
        <v/>
      </c>
      <c r="N1800" s="5" t="str">
        <f>IF('Ek.3-A'!P1800="", "", 'Ek.3-A'!P1800)</f>
        <v/>
      </c>
      <c r="O1800" s="142">
        <f>'Ek.3-A'!S1800</f>
        <v>0</v>
      </c>
      <c r="P1800" s="143" t="str">
        <f>'Ek.3-A'!L1800</f>
        <v/>
      </c>
      <c r="Q1800" s="24" t="str">
        <f>'Ek.3-A'!M1800</f>
        <v/>
      </c>
      <c r="R1800" s="24">
        <f t="shared" si="383"/>
        <v>0</v>
      </c>
      <c r="S1800" s="141" t="str">
        <f t="shared" si="384"/>
        <v>H</v>
      </c>
      <c r="T1800" s="24">
        <f>IF(S1800="E",SUM($R$5:R1800),0)</f>
        <v>0</v>
      </c>
      <c r="U1800" s="143">
        <f t="shared" si="385"/>
        <v>0</v>
      </c>
    </row>
    <row r="1801" spans="1:21" x14ac:dyDescent="0.25">
      <c r="A1801" s="6">
        <v>19.010000000000002</v>
      </c>
      <c r="B1801" s="31" t="s">
        <v>90</v>
      </c>
      <c r="D1801" s="87">
        <v>550959000000</v>
      </c>
      <c r="E1801" s="3">
        <v>0.6</v>
      </c>
      <c r="K1801" s="3">
        <f t="shared" si="386"/>
        <v>1327</v>
      </c>
      <c r="L1801" s="97" t="str">
        <f>IF(TRIM('Ek.3-A'!F1801)&lt;&gt;"","var","yok")</f>
        <v>yok</v>
      </c>
      <c r="M1801" s="5" t="str">
        <f>IF('Ek.3-A'!F1801="", "", IF(VLOOKUP('Ek.3-A'!F1801, Veriler!D:E, 2, 0)=0, "", VLOOKUP('Ek.3-A'!F1801, Veriler!D:E, 2, 0)))</f>
        <v/>
      </c>
      <c r="N1801" s="5" t="str">
        <f>IF('Ek.3-A'!P1801="", "", 'Ek.3-A'!P1801)</f>
        <v/>
      </c>
      <c r="O1801" s="142">
        <f>'Ek.3-A'!S1801</f>
        <v>0</v>
      </c>
      <c r="P1801" s="143" t="str">
        <f>'Ek.3-A'!L1801</f>
        <v/>
      </c>
      <c r="Q1801" s="24" t="str">
        <f>'Ek.3-A'!M1801</f>
        <v/>
      </c>
      <c r="R1801" s="24">
        <f t="shared" si="383"/>
        <v>0</v>
      </c>
      <c r="S1801" s="141" t="str">
        <f t="shared" si="384"/>
        <v>H</v>
      </c>
      <c r="T1801" s="24">
        <f>IF(S1801="E",SUM($R$5:R1801),0)</f>
        <v>0</v>
      </c>
      <c r="U1801" s="143">
        <f t="shared" si="385"/>
        <v>0</v>
      </c>
    </row>
    <row r="1802" spans="1:21" x14ac:dyDescent="0.25">
      <c r="A1802" s="6">
        <v>19.02</v>
      </c>
      <c r="B1802" s="31" t="s">
        <v>90</v>
      </c>
      <c r="D1802" s="89">
        <v>550999000000</v>
      </c>
      <c r="E1802" s="3">
        <v>0.6</v>
      </c>
      <c r="K1802" s="3">
        <f t="shared" si="386"/>
        <v>1328</v>
      </c>
      <c r="L1802" s="97" t="str">
        <f>IF(TRIM('Ek.3-A'!F1802)&lt;&gt;"","var","yok")</f>
        <v>yok</v>
      </c>
      <c r="M1802" s="5" t="str">
        <f>IF('Ek.3-A'!F1802="", "", IF(VLOOKUP('Ek.3-A'!F1802, Veriler!D:E, 2, 0)=0, "", VLOOKUP('Ek.3-A'!F1802, Veriler!D:E, 2, 0)))</f>
        <v/>
      </c>
      <c r="N1802" s="5" t="str">
        <f>IF('Ek.3-A'!P1802="", "", 'Ek.3-A'!P1802)</f>
        <v/>
      </c>
      <c r="O1802" s="142">
        <f>'Ek.3-A'!S1802</f>
        <v>0</v>
      </c>
      <c r="P1802" s="143" t="str">
        <f>'Ek.3-A'!L1802</f>
        <v/>
      </c>
      <c r="Q1802" s="24" t="str">
        <f>'Ek.3-A'!M1802</f>
        <v/>
      </c>
      <c r="R1802" s="24">
        <f t="shared" si="383"/>
        <v>0</v>
      </c>
      <c r="S1802" s="141" t="str">
        <f t="shared" si="384"/>
        <v>H</v>
      </c>
      <c r="T1802" s="24">
        <f>IF(S1802="E",SUM($R$5:R1802),0)</f>
        <v>0</v>
      </c>
      <c r="U1802" s="143">
        <f t="shared" si="385"/>
        <v>0</v>
      </c>
    </row>
    <row r="1803" spans="1:21" x14ac:dyDescent="0.25">
      <c r="A1803" s="6">
        <v>19.03</v>
      </c>
      <c r="B1803" s="31" t="s">
        <v>90</v>
      </c>
      <c r="D1803" s="87">
        <v>551090000000</v>
      </c>
      <c r="E1803" s="3">
        <v>0.6</v>
      </c>
      <c r="K1803" s="3">
        <f t="shared" si="386"/>
        <v>1329</v>
      </c>
      <c r="L1803" s="97" t="str">
        <f>IF(TRIM('Ek.3-A'!F1803)&lt;&gt;"","var","yok")</f>
        <v>yok</v>
      </c>
      <c r="M1803" s="5" t="str">
        <f>IF('Ek.3-A'!F1803="", "", IF(VLOOKUP('Ek.3-A'!F1803, Veriler!D:E, 2, 0)=0, "", VLOOKUP('Ek.3-A'!F1803, Veriler!D:E, 2, 0)))</f>
        <v/>
      </c>
      <c r="N1803" s="5" t="str">
        <f>IF('Ek.3-A'!P1803="", "", 'Ek.3-A'!P1803)</f>
        <v/>
      </c>
      <c r="O1803" s="142">
        <f>'Ek.3-A'!S1803</f>
        <v>0</v>
      </c>
      <c r="P1803" s="143" t="str">
        <f>'Ek.3-A'!L1803</f>
        <v/>
      </c>
      <c r="Q1803" s="24" t="str">
        <f>'Ek.3-A'!M1803</f>
        <v/>
      </c>
      <c r="R1803" s="24">
        <f t="shared" si="383"/>
        <v>0</v>
      </c>
      <c r="S1803" s="141" t="str">
        <f t="shared" si="384"/>
        <v>H</v>
      </c>
      <c r="T1803" s="24">
        <f>IF(S1803="E",SUM($R$5:R1803),0)</f>
        <v>0</v>
      </c>
      <c r="U1803" s="143">
        <f t="shared" si="385"/>
        <v>0</v>
      </c>
    </row>
    <row r="1804" spans="1:21" x14ac:dyDescent="0.25">
      <c r="A1804" s="6">
        <v>19.04</v>
      </c>
      <c r="B1804" s="31" t="s">
        <v>90</v>
      </c>
      <c r="D1804" s="89">
        <v>282990803011</v>
      </c>
      <c r="E1804" s="3">
        <v>0.6</v>
      </c>
      <c r="K1804" s="3">
        <f t="shared" si="386"/>
        <v>1330</v>
      </c>
      <c r="L1804" s="97" t="str">
        <f>IF(TRIM('Ek.3-A'!F1804)&lt;&gt;"","var","yok")</f>
        <v>yok</v>
      </c>
      <c r="M1804" s="5" t="str">
        <f>IF('Ek.3-A'!F1804="", "", IF(VLOOKUP('Ek.3-A'!F1804, Veriler!D:E, 2, 0)=0, "", VLOOKUP('Ek.3-A'!F1804, Veriler!D:E, 2, 0)))</f>
        <v/>
      </c>
      <c r="N1804" s="5" t="str">
        <f>IF('Ek.3-A'!P1804="", "", 'Ek.3-A'!P1804)</f>
        <v/>
      </c>
      <c r="O1804" s="142">
        <f>'Ek.3-A'!S1804</f>
        <v>0</v>
      </c>
      <c r="P1804" s="143" t="str">
        <f>'Ek.3-A'!L1804</f>
        <v/>
      </c>
      <c r="Q1804" s="24" t="str">
        <f>'Ek.3-A'!M1804</f>
        <v/>
      </c>
      <c r="R1804" s="24">
        <f t="shared" si="383"/>
        <v>0</v>
      </c>
      <c r="S1804" s="141" t="str">
        <f t="shared" si="384"/>
        <v>H</v>
      </c>
      <c r="T1804" s="24">
        <f>IF(S1804="E",SUM($R$5:R1804),0)</f>
        <v>0</v>
      </c>
      <c r="U1804" s="143">
        <f t="shared" si="385"/>
        <v>0</v>
      </c>
    </row>
    <row r="1805" spans="1:21" x14ac:dyDescent="0.25">
      <c r="A1805" s="6">
        <v>19.05</v>
      </c>
      <c r="B1805" s="31" t="s">
        <v>90</v>
      </c>
      <c r="D1805" s="87">
        <v>282760009010</v>
      </c>
      <c r="E1805" s="3">
        <v>0.6</v>
      </c>
      <c r="L1805" s="97"/>
      <c r="M1805" s="5"/>
      <c r="N1805" s="5"/>
      <c r="O1805" s="5"/>
      <c r="Q1805" s="23"/>
      <c r="T1805" s="24"/>
      <c r="U1805" s="25"/>
    </row>
    <row r="1806" spans="1:21" x14ac:dyDescent="0.25">
      <c r="A1806" s="6">
        <v>19.059999999999999</v>
      </c>
      <c r="B1806" s="31" t="s">
        <v>90</v>
      </c>
      <c r="D1806" s="89">
        <v>382499150019</v>
      </c>
      <c r="E1806" s="3">
        <v>0.6</v>
      </c>
      <c r="K1806" s="3">
        <f>K1804+1</f>
        <v>1331</v>
      </c>
      <c r="L1806" s="97" t="str">
        <f>IF(TRIM('Ek.3-A'!F1806)&lt;&gt;"","var","yok")</f>
        <v>yok</v>
      </c>
      <c r="M1806" s="5" t="str">
        <f>IF('Ek.3-A'!F1806="", "", IF(VLOOKUP('Ek.3-A'!F1806, Veriler!D:E, 2, 0)=0, "", VLOOKUP('Ek.3-A'!F1806, Veriler!D:E, 2, 0)))</f>
        <v/>
      </c>
      <c r="N1806" s="5" t="str">
        <f>IF('Ek.3-A'!P1806="", "", 'Ek.3-A'!P1806)</f>
        <v/>
      </c>
      <c r="O1806" s="142">
        <f>'Ek.3-A'!S1806</f>
        <v>0</v>
      </c>
      <c r="P1806" s="143" t="str">
        <f>'Ek.3-A'!L1806</f>
        <v/>
      </c>
      <c r="Q1806" s="24" t="str">
        <f>'Ek.3-A'!M1806</f>
        <v/>
      </c>
      <c r="R1806" s="24">
        <f t="shared" ref="R1806:R1819" si="387">IF(L1806="var",0,IF(Q1806&lt;=0.005,Q1806,0))</f>
        <v>0</v>
      </c>
      <c r="S1806" s="141" t="str">
        <f t="shared" ref="S1806:S1819" si="388">IF(Q1806&lt;=0.005,"E","H")</f>
        <v>H</v>
      </c>
      <c r="T1806" s="24">
        <f>IF(S1806="E",SUM($R$5:R1806),0)</f>
        <v>0</v>
      </c>
      <c r="U1806" s="143">
        <f t="shared" ref="U1806:U1819" si="389">IF(T1806&lt;=0.1, O1806, IF(R1806&gt;$G$2, R1806*O1806, $G$2*O1806))</f>
        <v>0</v>
      </c>
    </row>
    <row r="1807" spans="1:21" x14ac:dyDescent="0.25">
      <c r="A1807" s="6">
        <v>19.07</v>
      </c>
      <c r="B1807" s="31" t="s">
        <v>90</v>
      </c>
      <c r="D1807" s="87">
        <v>480255159919</v>
      </c>
      <c r="E1807" s="3">
        <v>0.6</v>
      </c>
      <c r="K1807" s="3">
        <f t="shared" ref="K1807:K1819" si="390">K1806+1</f>
        <v>1332</v>
      </c>
      <c r="L1807" s="97" t="str">
        <f>IF(TRIM('Ek.3-A'!F1807)&lt;&gt;"","var","yok")</f>
        <v>yok</v>
      </c>
      <c r="M1807" s="5" t="str">
        <f>IF('Ek.3-A'!F1807="", "", IF(VLOOKUP('Ek.3-A'!F1807, Veriler!D:E, 2, 0)=0, "", VLOOKUP('Ek.3-A'!F1807, Veriler!D:E, 2, 0)))</f>
        <v/>
      </c>
      <c r="N1807" s="5" t="str">
        <f>IF('Ek.3-A'!P1807="", "", 'Ek.3-A'!P1807)</f>
        <v/>
      </c>
      <c r="O1807" s="142">
        <f>'Ek.3-A'!S1807</f>
        <v>0</v>
      </c>
      <c r="P1807" s="143" t="str">
        <f>'Ek.3-A'!L1807</f>
        <v/>
      </c>
      <c r="Q1807" s="24" t="str">
        <f>'Ek.3-A'!M1807</f>
        <v/>
      </c>
      <c r="R1807" s="24">
        <f t="shared" si="387"/>
        <v>0</v>
      </c>
      <c r="S1807" s="141" t="str">
        <f t="shared" si="388"/>
        <v>H</v>
      </c>
      <c r="T1807" s="24">
        <f>IF(S1807="E",SUM($R$5:R1807),0)</f>
        <v>0</v>
      </c>
      <c r="U1807" s="143">
        <f t="shared" si="389"/>
        <v>0</v>
      </c>
    </row>
    <row r="1808" spans="1:21" x14ac:dyDescent="0.25">
      <c r="A1808" s="6">
        <v>19.079999999999998</v>
      </c>
      <c r="B1808" s="31" t="s">
        <v>90</v>
      </c>
      <c r="D1808" s="89">
        <v>480255259919</v>
      </c>
      <c r="E1808" s="3">
        <v>0.6</v>
      </c>
      <c r="K1808" s="3">
        <f t="shared" si="390"/>
        <v>1333</v>
      </c>
      <c r="L1808" s="97" t="str">
        <f>IF(TRIM('Ek.3-A'!F1808)&lt;&gt;"","var","yok")</f>
        <v>yok</v>
      </c>
      <c r="M1808" s="5" t="str">
        <f>IF('Ek.3-A'!F1808="", "", IF(VLOOKUP('Ek.3-A'!F1808, Veriler!D:E, 2, 0)=0, "", VLOOKUP('Ek.3-A'!F1808, Veriler!D:E, 2, 0)))</f>
        <v/>
      </c>
      <c r="N1808" s="5" t="str">
        <f>IF('Ek.3-A'!P1808="", "", 'Ek.3-A'!P1808)</f>
        <v/>
      </c>
      <c r="O1808" s="142">
        <f>'Ek.3-A'!S1808</f>
        <v>0</v>
      </c>
      <c r="P1808" s="143" t="str">
        <f>'Ek.3-A'!L1808</f>
        <v/>
      </c>
      <c r="Q1808" s="24" t="str">
        <f>'Ek.3-A'!M1808</f>
        <v/>
      </c>
      <c r="R1808" s="24">
        <f t="shared" si="387"/>
        <v>0</v>
      </c>
      <c r="S1808" s="141" t="str">
        <f t="shared" si="388"/>
        <v>H</v>
      </c>
      <c r="T1808" s="24">
        <f>IF(S1808="E",SUM($R$5:R1808),0)</f>
        <v>0</v>
      </c>
      <c r="U1808" s="143">
        <f t="shared" si="389"/>
        <v>0</v>
      </c>
    </row>
    <row r="1809" spans="1:41" x14ac:dyDescent="0.25">
      <c r="A1809" s="6">
        <v>19.09</v>
      </c>
      <c r="B1809" s="31" t="s">
        <v>90</v>
      </c>
      <c r="D1809" s="87">
        <v>480255309919</v>
      </c>
      <c r="E1809" s="3">
        <v>0.6</v>
      </c>
      <c r="K1809" s="3">
        <f t="shared" si="390"/>
        <v>1334</v>
      </c>
      <c r="L1809" s="97" t="str">
        <f>IF(TRIM('Ek.3-A'!F1809)&lt;&gt;"","var","yok")</f>
        <v>yok</v>
      </c>
      <c r="M1809" s="5" t="str">
        <f>IF('Ek.3-A'!F1809="", "", IF(VLOOKUP('Ek.3-A'!F1809, Veriler!D:E, 2, 0)=0, "", VLOOKUP('Ek.3-A'!F1809, Veriler!D:E, 2, 0)))</f>
        <v/>
      </c>
      <c r="N1809" s="5" t="str">
        <f>IF('Ek.3-A'!P1809="", "", 'Ek.3-A'!P1809)</f>
        <v/>
      </c>
      <c r="O1809" s="142">
        <f>'Ek.3-A'!S1809</f>
        <v>0</v>
      </c>
      <c r="P1809" s="143" t="str">
        <f>'Ek.3-A'!L1809</f>
        <v/>
      </c>
      <c r="Q1809" s="24" t="str">
        <f>'Ek.3-A'!M1809</f>
        <v/>
      </c>
      <c r="R1809" s="24">
        <f t="shared" si="387"/>
        <v>0</v>
      </c>
      <c r="S1809" s="141" t="str">
        <f t="shared" si="388"/>
        <v>H</v>
      </c>
      <c r="T1809" s="24">
        <f>IF(S1809="E",SUM($R$5:R1809),0)</f>
        <v>0</v>
      </c>
      <c r="U1809" s="143">
        <f t="shared" si="389"/>
        <v>0</v>
      </c>
    </row>
    <row r="1810" spans="1:41" x14ac:dyDescent="0.25">
      <c r="A1810" s="6">
        <v>19.100000000000001</v>
      </c>
      <c r="B1810" s="31" t="s">
        <v>90</v>
      </c>
      <c r="D1810" s="89">
        <v>480258109900</v>
      </c>
      <c r="E1810" s="3">
        <v>0.6</v>
      </c>
      <c r="K1810" s="3">
        <f t="shared" si="390"/>
        <v>1335</v>
      </c>
      <c r="L1810" s="97" t="str">
        <f>IF(TRIM('Ek.3-A'!F1810)&lt;&gt;"","var","yok")</f>
        <v>yok</v>
      </c>
      <c r="M1810" s="5" t="str">
        <f>IF('Ek.3-A'!F1810="", "", IF(VLOOKUP('Ek.3-A'!F1810, Veriler!D:E, 2, 0)=0, "", VLOOKUP('Ek.3-A'!F1810, Veriler!D:E, 2, 0)))</f>
        <v/>
      </c>
      <c r="N1810" s="5" t="str">
        <f>IF('Ek.3-A'!P1810="", "", 'Ek.3-A'!P1810)</f>
        <v/>
      </c>
      <c r="O1810" s="142">
        <f>'Ek.3-A'!S1810</f>
        <v>0</v>
      </c>
      <c r="P1810" s="143" t="str">
        <f>'Ek.3-A'!L1810</f>
        <v/>
      </c>
      <c r="Q1810" s="24" t="str">
        <f>'Ek.3-A'!M1810</f>
        <v/>
      </c>
      <c r="R1810" s="24">
        <f t="shared" si="387"/>
        <v>0</v>
      </c>
      <c r="S1810" s="141" t="str">
        <f t="shared" si="388"/>
        <v>H</v>
      </c>
      <c r="T1810" s="24">
        <f>IF(S1810="E",SUM($R$5:R1810),0)</f>
        <v>0</v>
      </c>
      <c r="U1810" s="143">
        <f t="shared" si="389"/>
        <v>0</v>
      </c>
    </row>
    <row r="1811" spans="1:41" x14ac:dyDescent="0.25">
      <c r="A1811" s="6">
        <v>19.11</v>
      </c>
      <c r="B1811" s="31" t="s">
        <v>90</v>
      </c>
      <c r="D1811" s="87">
        <v>480256209900</v>
      </c>
      <c r="E1811" s="3">
        <v>0.6</v>
      </c>
      <c r="K1811" s="3">
        <f t="shared" si="390"/>
        <v>1336</v>
      </c>
      <c r="L1811" s="97" t="str">
        <f>IF(TRIM('Ek.3-A'!F1811)&lt;&gt;"","var","yok")</f>
        <v>yok</v>
      </c>
      <c r="M1811" s="5" t="str">
        <f>IF('Ek.3-A'!F1811="", "", IF(VLOOKUP('Ek.3-A'!F1811, Veriler!D:E, 2, 0)=0, "", VLOOKUP('Ek.3-A'!F1811, Veriler!D:E, 2, 0)))</f>
        <v/>
      </c>
      <c r="N1811" s="5" t="str">
        <f>IF('Ek.3-A'!P1811="", "", 'Ek.3-A'!P1811)</f>
        <v/>
      </c>
      <c r="O1811" s="142">
        <f>'Ek.3-A'!S1811</f>
        <v>0</v>
      </c>
      <c r="P1811" s="143" t="str">
        <f>'Ek.3-A'!L1811</f>
        <v/>
      </c>
      <c r="Q1811" s="24" t="str">
        <f>'Ek.3-A'!M1811</f>
        <v/>
      </c>
      <c r="R1811" s="24">
        <f t="shared" si="387"/>
        <v>0</v>
      </c>
      <c r="S1811" s="141" t="str">
        <f t="shared" si="388"/>
        <v>H</v>
      </c>
      <c r="T1811" s="24">
        <f>IF(S1811="E",SUM($R$5:R1811),0)</f>
        <v>0</v>
      </c>
      <c r="U1811" s="143">
        <f t="shared" si="389"/>
        <v>0</v>
      </c>
    </row>
    <row r="1812" spans="1:41" x14ac:dyDescent="0.25">
      <c r="A1812" s="6">
        <v>19.12</v>
      </c>
      <c r="B1812" s="31" t="s">
        <v>90</v>
      </c>
      <c r="D1812" s="89">
        <v>480258909900</v>
      </c>
      <c r="E1812" s="3">
        <v>0.6</v>
      </c>
      <c r="K1812" s="3">
        <f t="shared" si="390"/>
        <v>1337</v>
      </c>
      <c r="L1812" s="97" t="str">
        <f>IF(TRIM('Ek.3-A'!F1812)&lt;&gt;"","var","yok")</f>
        <v>yok</v>
      </c>
      <c r="M1812" s="5" t="str">
        <f>IF('Ek.3-A'!F1812="", "", IF(VLOOKUP('Ek.3-A'!F1812, Veriler!D:E, 2, 0)=0, "", VLOOKUP('Ek.3-A'!F1812, Veriler!D:E, 2, 0)))</f>
        <v/>
      </c>
      <c r="N1812" s="5" t="str">
        <f>IF('Ek.3-A'!P1812="", "", 'Ek.3-A'!P1812)</f>
        <v/>
      </c>
      <c r="O1812" s="142">
        <f>'Ek.3-A'!S1812</f>
        <v>0</v>
      </c>
      <c r="P1812" s="143" t="str">
        <f>'Ek.3-A'!L1812</f>
        <v/>
      </c>
      <c r="Q1812" s="24" t="str">
        <f>'Ek.3-A'!M1812</f>
        <v/>
      </c>
      <c r="R1812" s="24">
        <f t="shared" si="387"/>
        <v>0</v>
      </c>
      <c r="S1812" s="141" t="str">
        <f t="shared" si="388"/>
        <v>H</v>
      </c>
      <c r="T1812" s="24">
        <f>IF(S1812="E",SUM($R$5:R1812),0)</f>
        <v>0</v>
      </c>
      <c r="U1812" s="143">
        <f t="shared" si="389"/>
        <v>0</v>
      </c>
    </row>
    <row r="1813" spans="1:41" x14ac:dyDescent="0.25">
      <c r="A1813" s="6">
        <v>19.13</v>
      </c>
      <c r="B1813" s="31" t="s">
        <v>90</v>
      </c>
      <c r="D1813" s="87">
        <v>480256809919</v>
      </c>
      <c r="E1813" s="3">
        <v>0.6</v>
      </c>
      <c r="K1813" s="3">
        <f t="shared" si="390"/>
        <v>1338</v>
      </c>
      <c r="L1813" s="97" t="str">
        <f>IF(TRIM('Ek.3-A'!F1813)&lt;&gt;"","var","yok")</f>
        <v>yok</v>
      </c>
      <c r="M1813" s="5" t="str">
        <f>IF('Ek.3-A'!F1813="", "", IF(VLOOKUP('Ek.3-A'!F1813, Veriler!D:E, 2, 0)=0, "", VLOOKUP('Ek.3-A'!F1813, Veriler!D:E, 2, 0)))</f>
        <v/>
      </c>
      <c r="N1813" s="5" t="str">
        <f>IF('Ek.3-A'!P1813="", "", 'Ek.3-A'!P1813)</f>
        <v/>
      </c>
      <c r="O1813" s="142">
        <f>'Ek.3-A'!S1813</f>
        <v>0</v>
      </c>
      <c r="P1813" s="143" t="str">
        <f>'Ek.3-A'!L1813</f>
        <v/>
      </c>
      <c r="Q1813" s="24" t="str">
        <f>'Ek.3-A'!M1813</f>
        <v/>
      </c>
      <c r="R1813" s="24">
        <f t="shared" si="387"/>
        <v>0</v>
      </c>
      <c r="S1813" s="141" t="str">
        <f t="shared" si="388"/>
        <v>H</v>
      </c>
      <c r="T1813" s="24">
        <f>IF(S1813="E",SUM($R$5:R1813),0)</f>
        <v>0</v>
      </c>
      <c r="U1813" s="143">
        <f t="shared" si="389"/>
        <v>0</v>
      </c>
    </row>
    <row r="1814" spans="1:41" x14ac:dyDescent="0.25">
      <c r="A1814" s="6">
        <v>19.14</v>
      </c>
      <c r="B1814" s="31" t="s">
        <v>90</v>
      </c>
      <c r="D1814" s="89">
        <v>680292000000</v>
      </c>
      <c r="E1814" s="3">
        <v>0.6</v>
      </c>
      <c r="K1814" s="3">
        <f t="shared" si="390"/>
        <v>1339</v>
      </c>
      <c r="L1814" s="97" t="str">
        <f>IF(TRIM('Ek.3-A'!F1814)&lt;&gt;"","var","yok")</f>
        <v>yok</v>
      </c>
      <c r="M1814" s="5" t="str">
        <f>IF('Ek.3-A'!F1814="", "", IF(VLOOKUP('Ek.3-A'!F1814, Veriler!D:E, 2, 0)=0, "", VLOOKUP('Ek.3-A'!F1814, Veriler!D:E, 2, 0)))</f>
        <v/>
      </c>
      <c r="N1814" s="5" t="str">
        <f>IF('Ek.3-A'!P1814="", "", 'Ek.3-A'!P1814)</f>
        <v/>
      </c>
      <c r="O1814" s="142">
        <f>'Ek.3-A'!S1814</f>
        <v>0</v>
      </c>
      <c r="P1814" s="143" t="str">
        <f>'Ek.3-A'!L1814</f>
        <v/>
      </c>
      <c r="Q1814" s="24" t="str">
        <f>'Ek.3-A'!M1814</f>
        <v/>
      </c>
      <c r="R1814" s="24">
        <f t="shared" si="387"/>
        <v>0</v>
      </c>
      <c r="S1814" s="141" t="str">
        <f t="shared" si="388"/>
        <v>H</v>
      </c>
      <c r="T1814" s="24">
        <f>IF(S1814="E",SUM($R$5:R1814),0)</f>
        <v>0</v>
      </c>
      <c r="U1814" s="143">
        <f t="shared" si="389"/>
        <v>0</v>
      </c>
    </row>
    <row r="1815" spans="1:41" x14ac:dyDescent="0.25">
      <c r="A1815" s="6">
        <v>19.149999999999999</v>
      </c>
      <c r="B1815" s="31" t="s">
        <v>90</v>
      </c>
      <c r="D1815" s="87">
        <v>680229001000</v>
      </c>
      <c r="E1815" s="3">
        <v>0.6</v>
      </c>
      <c r="K1815" s="3">
        <f t="shared" si="390"/>
        <v>1340</v>
      </c>
      <c r="L1815" s="97" t="str">
        <f>IF(TRIM('Ek.3-A'!F1815)&lt;&gt;"","var","yok")</f>
        <v>yok</v>
      </c>
      <c r="M1815" s="5" t="str">
        <f>IF('Ek.3-A'!F1815="", "", IF(VLOOKUP('Ek.3-A'!F1815, Veriler!D:E, 2, 0)=0, "", VLOOKUP('Ek.3-A'!F1815, Veriler!D:E, 2, 0)))</f>
        <v/>
      </c>
      <c r="N1815" s="5" t="str">
        <f>IF('Ek.3-A'!P1815="", "", 'Ek.3-A'!P1815)</f>
        <v/>
      </c>
      <c r="O1815" s="142">
        <f>'Ek.3-A'!S1815</f>
        <v>0</v>
      </c>
      <c r="P1815" s="143" t="str">
        <f>'Ek.3-A'!L1815</f>
        <v/>
      </c>
      <c r="Q1815" s="24" t="str">
        <f>'Ek.3-A'!M1815</f>
        <v/>
      </c>
      <c r="R1815" s="24">
        <f t="shared" si="387"/>
        <v>0</v>
      </c>
      <c r="S1815" s="141" t="str">
        <f t="shared" si="388"/>
        <v>H</v>
      </c>
      <c r="T1815" s="24">
        <f>IF(S1815="E",SUM($R$5:R1815),0)</f>
        <v>0</v>
      </c>
      <c r="U1815" s="143">
        <f t="shared" si="389"/>
        <v>0</v>
      </c>
    </row>
    <row r="1816" spans="1:41" x14ac:dyDescent="0.25">
      <c r="A1816" s="6">
        <v>19.16</v>
      </c>
      <c r="B1816" s="31" t="s">
        <v>90</v>
      </c>
      <c r="D1816" s="89">
        <v>283526000000</v>
      </c>
      <c r="E1816" s="3">
        <v>0.6</v>
      </c>
      <c r="K1816" s="3">
        <f t="shared" si="390"/>
        <v>1341</v>
      </c>
      <c r="L1816" s="97" t="str">
        <f>IF(TRIM('Ek.3-A'!F1816)&lt;&gt;"","var","yok")</f>
        <v>yok</v>
      </c>
      <c r="M1816" s="5" t="str">
        <f>IF('Ek.3-A'!F1816="", "", IF(VLOOKUP('Ek.3-A'!F1816, Veriler!D:E, 2, 0)=0, "", VLOOKUP('Ek.3-A'!F1816, Veriler!D:E, 2, 0)))</f>
        <v/>
      </c>
      <c r="N1816" s="5" t="str">
        <f>IF('Ek.3-A'!P1816="", "", 'Ek.3-A'!P1816)</f>
        <v/>
      </c>
      <c r="O1816" s="142">
        <f>'Ek.3-A'!S1816</f>
        <v>0</v>
      </c>
      <c r="P1816" s="143" t="str">
        <f>'Ek.3-A'!L1816</f>
        <v/>
      </c>
      <c r="Q1816" s="24" t="str">
        <f>'Ek.3-A'!M1816</f>
        <v/>
      </c>
      <c r="R1816" s="24">
        <f t="shared" si="387"/>
        <v>0</v>
      </c>
      <c r="S1816" s="141" t="str">
        <f t="shared" si="388"/>
        <v>H</v>
      </c>
      <c r="T1816" s="24">
        <f>IF(S1816="E",SUM($R$5:R1816),0)</f>
        <v>0</v>
      </c>
      <c r="U1816" s="143">
        <f t="shared" si="389"/>
        <v>0</v>
      </c>
    </row>
    <row r="1817" spans="1:41" x14ac:dyDescent="0.25">
      <c r="A1817" s="6">
        <v>19.170000000000002</v>
      </c>
      <c r="B1817" s="31" t="s">
        <v>90</v>
      </c>
      <c r="D1817" s="87">
        <v>283526000019</v>
      </c>
      <c r="E1817" s="3">
        <v>0.6</v>
      </c>
      <c r="K1817" s="3">
        <f t="shared" si="390"/>
        <v>1342</v>
      </c>
      <c r="L1817" s="97" t="str">
        <f>IF(TRIM('Ek.3-A'!F1817)&lt;&gt;"","var","yok")</f>
        <v>yok</v>
      </c>
      <c r="M1817" s="5" t="str">
        <f>IF('Ek.3-A'!F1817="", "", IF(VLOOKUP('Ek.3-A'!F1817, Veriler!D:E, 2, 0)=0, "", VLOOKUP('Ek.3-A'!F1817, Veriler!D:E, 2, 0)))</f>
        <v/>
      </c>
      <c r="N1817" s="5" t="str">
        <f>IF('Ek.3-A'!P1817="", "", 'Ek.3-A'!P1817)</f>
        <v/>
      </c>
      <c r="O1817" s="142">
        <f>'Ek.3-A'!S1817</f>
        <v>0</v>
      </c>
      <c r="P1817" s="143" t="str">
        <f>'Ek.3-A'!L1817</f>
        <v/>
      </c>
      <c r="Q1817" s="24" t="str">
        <f>'Ek.3-A'!M1817</f>
        <v/>
      </c>
      <c r="R1817" s="24">
        <f t="shared" si="387"/>
        <v>0</v>
      </c>
      <c r="S1817" s="141" t="str">
        <f t="shared" si="388"/>
        <v>H</v>
      </c>
      <c r="T1817" s="24">
        <f>IF(S1817="E",SUM($R$5:R1817),0)</f>
        <v>0</v>
      </c>
      <c r="U1817" s="143">
        <f t="shared" si="389"/>
        <v>0</v>
      </c>
    </row>
    <row r="1818" spans="1:41" x14ac:dyDescent="0.25">
      <c r="A1818" s="6">
        <v>19.18</v>
      </c>
      <c r="B1818" s="31" t="s">
        <v>90</v>
      </c>
      <c r="D1818" s="89">
        <v>282590190019</v>
      </c>
      <c r="E1818" s="3">
        <v>0.6</v>
      </c>
      <c r="K1818" s="3">
        <f t="shared" si="390"/>
        <v>1343</v>
      </c>
      <c r="L1818" s="97" t="str">
        <f>IF(TRIM('Ek.3-A'!F1818)&lt;&gt;"","var","yok")</f>
        <v>yok</v>
      </c>
      <c r="M1818" s="5" t="str">
        <f>IF('Ek.3-A'!F1818="", "", IF(VLOOKUP('Ek.3-A'!F1818, Veriler!D:E, 2, 0)=0, "", VLOOKUP('Ek.3-A'!F1818, Veriler!D:E, 2, 0)))</f>
        <v/>
      </c>
      <c r="N1818" s="5" t="str">
        <f>IF('Ek.3-A'!P1818="", "", 'Ek.3-A'!P1818)</f>
        <v/>
      </c>
      <c r="O1818" s="142">
        <f>'Ek.3-A'!S1818</f>
        <v>0</v>
      </c>
      <c r="P1818" s="143" t="str">
        <f>'Ek.3-A'!L1818</f>
        <v/>
      </c>
      <c r="Q1818" s="24" t="str">
        <f>'Ek.3-A'!M1818</f>
        <v/>
      </c>
      <c r="R1818" s="24">
        <f t="shared" si="387"/>
        <v>0</v>
      </c>
      <c r="S1818" s="141" t="str">
        <f t="shared" si="388"/>
        <v>H</v>
      </c>
      <c r="T1818" s="24">
        <f>IF(S1818="E",SUM($R$5:R1818),0)</f>
        <v>0</v>
      </c>
      <c r="U1818" s="143">
        <f t="shared" si="389"/>
        <v>0</v>
      </c>
    </row>
    <row r="1819" spans="1:41" x14ac:dyDescent="0.25">
      <c r="A1819" s="6">
        <v>19.190000000000001</v>
      </c>
      <c r="B1819" s="31" t="s">
        <v>90</v>
      </c>
      <c r="D1819" s="87">
        <v>840820510000</v>
      </c>
      <c r="E1819" s="3">
        <v>0.6</v>
      </c>
      <c r="K1819" s="3">
        <f t="shared" si="390"/>
        <v>1344</v>
      </c>
      <c r="L1819" s="97" t="str">
        <f>IF(TRIM('Ek.3-A'!F1819)&lt;&gt;"","var","yok")</f>
        <v>yok</v>
      </c>
      <c r="M1819" s="5" t="str">
        <f>IF('Ek.3-A'!F1819="", "", IF(VLOOKUP('Ek.3-A'!F1819, Veriler!D:E, 2, 0)=0, "", VLOOKUP('Ek.3-A'!F1819, Veriler!D:E, 2, 0)))</f>
        <v/>
      </c>
      <c r="N1819" s="5" t="str">
        <f>IF('Ek.3-A'!P1819="", "", 'Ek.3-A'!P1819)</f>
        <v/>
      </c>
      <c r="O1819" s="142">
        <f>'Ek.3-A'!S1819</f>
        <v>0</v>
      </c>
      <c r="P1819" s="143" t="str">
        <f>'Ek.3-A'!L1819</f>
        <v/>
      </c>
      <c r="Q1819" s="24" t="str">
        <f>'Ek.3-A'!M1819</f>
        <v/>
      </c>
      <c r="R1819" s="24">
        <f t="shared" si="387"/>
        <v>0</v>
      </c>
      <c r="S1819" s="141" t="str">
        <f t="shared" si="388"/>
        <v>H</v>
      </c>
      <c r="T1819" s="24">
        <f>IF(S1819="E",SUM($R$5:R1819),0)</f>
        <v>0</v>
      </c>
      <c r="U1819" s="143">
        <f t="shared" si="389"/>
        <v>0</v>
      </c>
    </row>
    <row r="1820" spans="1:41" x14ac:dyDescent="0.25">
      <c r="A1820" s="6">
        <v>19.2</v>
      </c>
      <c r="B1820" s="31" t="s">
        <v>90</v>
      </c>
      <c r="D1820" s="89">
        <v>283699179019</v>
      </c>
      <c r="E1820" s="3">
        <v>0.6</v>
      </c>
      <c r="T1820" s="24"/>
      <c r="U1820" s="25"/>
      <c r="AO1820" s="140">
        <f>'Ek.3-A'!L1820</f>
        <v>0</v>
      </c>
    </row>
    <row r="1821" spans="1:41" x14ac:dyDescent="0.25">
      <c r="A1821" s="6">
        <v>19.21</v>
      </c>
      <c r="B1821" s="31" t="s">
        <v>90</v>
      </c>
      <c r="D1821" s="87">
        <v>292090101919</v>
      </c>
      <c r="E1821" s="3">
        <v>0.6</v>
      </c>
      <c r="T1821" s="24"/>
      <c r="U1821" s="25"/>
    </row>
    <row r="1822" spans="1:41" x14ac:dyDescent="0.25">
      <c r="A1822" s="6">
        <v>19.22</v>
      </c>
      <c r="B1822" s="31" t="s">
        <v>90</v>
      </c>
      <c r="D1822" s="89">
        <v>284990900000</v>
      </c>
      <c r="E1822" s="3">
        <v>0.6</v>
      </c>
      <c r="T1822" s="24"/>
      <c r="U1822" s="25"/>
    </row>
    <row r="1823" spans="1:41" x14ac:dyDescent="0.25">
      <c r="A1823" s="6">
        <v>19.23</v>
      </c>
      <c r="B1823" s="31" t="s">
        <v>90</v>
      </c>
      <c r="D1823" s="87">
        <v>480255255019</v>
      </c>
      <c r="E1823" s="3">
        <v>0.6</v>
      </c>
      <c r="T1823" s="24"/>
      <c r="U1823" s="25"/>
    </row>
    <row r="1824" spans="1:41" x14ac:dyDescent="0.25">
      <c r="A1824" s="6">
        <v>19.239999999999998</v>
      </c>
      <c r="B1824" s="31" t="s">
        <v>90</v>
      </c>
      <c r="D1824" s="89">
        <v>480255155019</v>
      </c>
      <c r="E1824" s="3">
        <v>0.6</v>
      </c>
      <c r="T1824" s="24"/>
      <c r="U1824" s="25"/>
    </row>
    <row r="1825" spans="1:21" x14ac:dyDescent="0.25">
      <c r="A1825" s="6">
        <v>19.25</v>
      </c>
      <c r="B1825" s="31" t="s">
        <v>90</v>
      </c>
      <c r="D1825" s="87">
        <v>480255305019</v>
      </c>
      <c r="E1825" s="3">
        <v>0.6</v>
      </c>
      <c r="T1825" s="24"/>
      <c r="U1825" s="25"/>
    </row>
    <row r="1826" spans="1:21" x14ac:dyDescent="0.25">
      <c r="A1826" s="6">
        <v>19.260000000000002</v>
      </c>
      <c r="B1826" s="31" t="s">
        <v>90</v>
      </c>
      <c r="D1826" s="89">
        <v>480255905019</v>
      </c>
      <c r="E1826" s="3">
        <v>0.6</v>
      </c>
      <c r="T1826" s="24"/>
      <c r="U1826" s="25"/>
    </row>
    <row r="1827" spans="1:21" x14ac:dyDescent="0.25">
      <c r="A1827" s="6">
        <v>19.27</v>
      </c>
      <c r="B1827" s="31" t="s">
        <v>90</v>
      </c>
      <c r="D1827" s="87">
        <v>480258105019</v>
      </c>
      <c r="E1827" s="3">
        <v>0.6</v>
      </c>
      <c r="T1827" s="24"/>
      <c r="U1827" s="25"/>
    </row>
    <row r="1828" spans="1:21" x14ac:dyDescent="0.25">
      <c r="A1828" s="6">
        <v>19.28</v>
      </c>
      <c r="B1828" s="31" t="s">
        <v>90</v>
      </c>
      <c r="D1828" s="89">
        <v>480256805019</v>
      </c>
      <c r="E1828" s="3">
        <v>0.6</v>
      </c>
      <c r="T1828" s="24"/>
      <c r="U1828" s="25"/>
    </row>
    <row r="1829" spans="1:21" x14ac:dyDescent="0.25">
      <c r="A1829" s="6">
        <v>19.29</v>
      </c>
      <c r="B1829" s="31" t="s">
        <v>90</v>
      </c>
      <c r="D1829" s="87">
        <v>480258905019</v>
      </c>
      <c r="E1829" s="3">
        <v>0.6</v>
      </c>
      <c r="K1829" s="3">
        <f>K1819+1</f>
        <v>1345</v>
      </c>
      <c r="L1829" s="97" t="str">
        <f>IF(TRIM('Ek.3-A'!F1829)&lt;&gt;"","var","yok")</f>
        <v>yok</v>
      </c>
      <c r="M1829" s="5" t="str">
        <f>IF('Ek.3-A'!F1829="", "", IF(VLOOKUP('Ek.3-A'!F1829, Veriler!D:E, 2, 0)=0, "", VLOOKUP('Ek.3-A'!F1829, Veriler!D:E, 2, 0)))</f>
        <v/>
      </c>
      <c r="N1829" s="5" t="str">
        <f>IF('Ek.3-A'!P1829="", "", 'Ek.3-A'!P1829)</f>
        <v/>
      </c>
      <c r="O1829" s="142">
        <f>'Ek.3-A'!S1829</f>
        <v>0</v>
      </c>
      <c r="P1829" s="143" t="str">
        <f>'Ek.3-A'!L1829</f>
        <v/>
      </c>
      <c r="Q1829" s="24" t="str">
        <f>'Ek.3-A'!M1829</f>
        <v/>
      </c>
      <c r="R1829" s="24">
        <f t="shared" ref="R1829:R1842" si="391">IF(L1829="var",0,IF(Q1829&lt;=0.005,Q1829,0))</f>
        <v>0</v>
      </c>
      <c r="S1829" s="141" t="str">
        <f t="shared" ref="S1829:S1842" si="392">IF(Q1829&lt;=0.005,"E","H")</f>
        <v>H</v>
      </c>
      <c r="T1829" s="24">
        <f>IF(S1829="E",SUM($R$5:R1829),0)</f>
        <v>0</v>
      </c>
      <c r="U1829" s="143">
        <f t="shared" ref="U1829:U1842" si="393">IF(T1829&lt;=0.1, O1829, IF(R1829&gt;$G$2, R1829*O1829, $G$2*O1829))</f>
        <v>0</v>
      </c>
    </row>
    <row r="1830" spans="1:21" x14ac:dyDescent="0.25">
      <c r="A1830" s="6">
        <v>19.3</v>
      </c>
      <c r="B1830" s="31" t="s">
        <v>90</v>
      </c>
      <c r="D1830" s="89">
        <v>392099590000</v>
      </c>
      <c r="E1830" s="3">
        <v>0.6</v>
      </c>
      <c r="K1830" s="3">
        <f t="shared" ref="K1830:K1842" si="394">K1829+1</f>
        <v>1346</v>
      </c>
      <c r="L1830" s="97" t="str">
        <f>IF(TRIM('Ek.3-A'!F1830)&lt;&gt;"","var","yok")</f>
        <v>yok</v>
      </c>
      <c r="M1830" s="5" t="str">
        <f>IF('Ek.3-A'!F1830="", "", IF(VLOOKUP('Ek.3-A'!F1830, Veriler!D:E, 2, 0)=0, "", VLOOKUP('Ek.3-A'!F1830, Veriler!D:E, 2, 0)))</f>
        <v/>
      </c>
      <c r="N1830" s="5" t="str">
        <f>IF('Ek.3-A'!P1830="", "", 'Ek.3-A'!P1830)</f>
        <v/>
      </c>
      <c r="O1830" s="142">
        <f>'Ek.3-A'!S1830</f>
        <v>0</v>
      </c>
      <c r="P1830" s="143" t="str">
        <f>'Ek.3-A'!L1830</f>
        <v/>
      </c>
      <c r="Q1830" s="24" t="str">
        <f>'Ek.3-A'!M1830</f>
        <v/>
      </c>
      <c r="R1830" s="24">
        <f t="shared" si="391"/>
        <v>0</v>
      </c>
      <c r="S1830" s="141" t="str">
        <f t="shared" si="392"/>
        <v>H</v>
      </c>
      <c r="T1830" s="24">
        <f>IF(S1830="E",SUM($R$5:R1830),0)</f>
        <v>0</v>
      </c>
      <c r="U1830" s="143">
        <f t="shared" si="393"/>
        <v>0</v>
      </c>
    </row>
    <row r="1831" spans="1:21" x14ac:dyDescent="0.25">
      <c r="A1831" s="6">
        <v>19.309999999999999</v>
      </c>
      <c r="B1831" s="31" t="s">
        <v>90</v>
      </c>
      <c r="D1831" s="87">
        <v>854060000000</v>
      </c>
      <c r="E1831" s="3">
        <v>0.6</v>
      </c>
      <c r="K1831" s="3">
        <f t="shared" si="394"/>
        <v>1347</v>
      </c>
      <c r="L1831" s="97" t="str">
        <f>IF(TRIM('Ek.3-A'!F1831)&lt;&gt;"","var","yok")</f>
        <v>yok</v>
      </c>
      <c r="M1831" s="5" t="str">
        <f>IF('Ek.3-A'!F1831="", "", IF(VLOOKUP('Ek.3-A'!F1831, Veriler!D:E, 2, 0)=0, "", VLOOKUP('Ek.3-A'!F1831, Veriler!D:E, 2, 0)))</f>
        <v/>
      </c>
      <c r="N1831" s="5" t="str">
        <f>IF('Ek.3-A'!P1831="", "", 'Ek.3-A'!P1831)</f>
        <v/>
      </c>
      <c r="O1831" s="142">
        <f>'Ek.3-A'!S1831</f>
        <v>0</v>
      </c>
      <c r="P1831" s="143" t="str">
        <f>'Ek.3-A'!L1831</f>
        <v/>
      </c>
      <c r="Q1831" s="24" t="str">
        <f>'Ek.3-A'!M1831</f>
        <v/>
      </c>
      <c r="R1831" s="24">
        <f t="shared" si="391"/>
        <v>0</v>
      </c>
      <c r="S1831" s="141" t="str">
        <f t="shared" si="392"/>
        <v>H</v>
      </c>
      <c r="T1831" s="24">
        <f>IF(S1831="E",SUM($R$5:R1831),0)</f>
        <v>0</v>
      </c>
      <c r="U1831" s="143">
        <f t="shared" si="393"/>
        <v>0</v>
      </c>
    </row>
    <row r="1832" spans="1:21" x14ac:dyDescent="0.25">
      <c r="A1832" s="6">
        <v>19.32</v>
      </c>
      <c r="B1832" s="31" t="s">
        <v>90</v>
      </c>
      <c r="D1832" s="89">
        <v>350110900000</v>
      </c>
      <c r="E1832" s="3">
        <v>0.6</v>
      </c>
      <c r="K1832" s="3">
        <f t="shared" si="394"/>
        <v>1348</v>
      </c>
      <c r="L1832" s="97" t="str">
        <f>IF(TRIM('Ek.3-A'!F1832)&lt;&gt;"","var","yok")</f>
        <v>yok</v>
      </c>
      <c r="M1832" s="5" t="str">
        <f>IF('Ek.3-A'!F1832="", "", IF(VLOOKUP('Ek.3-A'!F1832, Veriler!D:E, 2, 0)=0, "", VLOOKUP('Ek.3-A'!F1832, Veriler!D:E, 2, 0)))</f>
        <v/>
      </c>
      <c r="N1832" s="5" t="str">
        <f>IF('Ek.3-A'!P1832="", "", 'Ek.3-A'!P1832)</f>
        <v/>
      </c>
      <c r="O1832" s="142">
        <f>'Ek.3-A'!S1832</f>
        <v>0</v>
      </c>
      <c r="P1832" s="143" t="str">
        <f>'Ek.3-A'!L1832</f>
        <v/>
      </c>
      <c r="Q1832" s="24" t="str">
        <f>'Ek.3-A'!M1832</f>
        <v/>
      </c>
      <c r="R1832" s="24">
        <f t="shared" si="391"/>
        <v>0</v>
      </c>
      <c r="S1832" s="141" t="str">
        <f t="shared" si="392"/>
        <v>H</v>
      </c>
      <c r="T1832" s="24">
        <f>IF(S1832="E",SUM($R$5:R1832),0)</f>
        <v>0</v>
      </c>
      <c r="U1832" s="143">
        <f t="shared" si="393"/>
        <v>0</v>
      </c>
    </row>
    <row r="1833" spans="1:21" x14ac:dyDescent="0.25">
      <c r="A1833" s="6">
        <v>19.329999999999998</v>
      </c>
      <c r="B1833" s="31" t="s">
        <v>90</v>
      </c>
      <c r="D1833" s="87">
        <v>650100009019</v>
      </c>
      <c r="E1833" s="3">
        <v>0.6</v>
      </c>
      <c r="K1833" s="3">
        <f t="shared" si="394"/>
        <v>1349</v>
      </c>
      <c r="L1833" s="97" t="str">
        <f>IF(TRIM('Ek.3-A'!F1833)&lt;&gt;"","var","yok")</f>
        <v>yok</v>
      </c>
      <c r="M1833" s="5" t="str">
        <f>IF('Ek.3-A'!F1833="", "", IF(VLOOKUP('Ek.3-A'!F1833, Veriler!D:E, 2, 0)=0, "", VLOOKUP('Ek.3-A'!F1833, Veriler!D:E, 2, 0)))</f>
        <v/>
      </c>
      <c r="N1833" s="5" t="str">
        <f>IF('Ek.3-A'!P1833="", "", 'Ek.3-A'!P1833)</f>
        <v/>
      </c>
      <c r="O1833" s="142">
        <f>'Ek.3-A'!S1833</f>
        <v>0</v>
      </c>
      <c r="P1833" s="143" t="str">
        <f>'Ek.3-A'!L1833</f>
        <v/>
      </c>
      <c r="Q1833" s="24" t="str">
        <f>'Ek.3-A'!M1833</f>
        <v/>
      </c>
      <c r="R1833" s="24">
        <f t="shared" si="391"/>
        <v>0</v>
      </c>
      <c r="S1833" s="141" t="str">
        <f t="shared" si="392"/>
        <v>H</v>
      </c>
      <c r="T1833" s="24">
        <f>IF(S1833="E",SUM($R$5:R1833),0)</f>
        <v>0</v>
      </c>
      <c r="U1833" s="143">
        <f t="shared" si="393"/>
        <v>0</v>
      </c>
    </row>
    <row r="1834" spans="1:21" x14ac:dyDescent="0.25">
      <c r="A1834" s="6">
        <v>19.34</v>
      </c>
      <c r="B1834" s="31" t="s">
        <v>90</v>
      </c>
      <c r="D1834" s="89">
        <v>410622900000</v>
      </c>
      <c r="E1834" s="3">
        <v>0.6</v>
      </c>
      <c r="K1834" s="3">
        <f t="shared" si="394"/>
        <v>1350</v>
      </c>
      <c r="L1834" s="97" t="str">
        <f>IF(TRIM('Ek.3-A'!F1834)&lt;&gt;"","var","yok")</f>
        <v>yok</v>
      </c>
      <c r="M1834" s="5" t="str">
        <f>IF('Ek.3-A'!F1834="", "", IF(VLOOKUP('Ek.3-A'!F1834, Veriler!D:E, 2, 0)=0, "", VLOOKUP('Ek.3-A'!F1834, Veriler!D:E, 2, 0)))</f>
        <v/>
      </c>
      <c r="N1834" s="5" t="str">
        <f>IF('Ek.3-A'!P1834="", "", 'Ek.3-A'!P1834)</f>
        <v/>
      </c>
      <c r="O1834" s="142">
        <f>'Ek.3-A'!S1834</f>
        <v>0</v>
      </c>
      <c r="P1834" s="143" t="str">
        <f>'Ek.3-A'!L1834</f>
        <v/>
      </c>
      <c r="Q1834" s="24" t="str">
        <f>'Ek.3-A'!M1834</f>
        <v/>
      </c>
      <c r="R1834" s="24">
        <f t="shared" si="391"/>
        <v>0</v>
      </c>
      <c r="S1834" s="141" t="str">
        <f t="shared" si="392"/>
        <v>H</v>
      </c>
      <c r="T1834" s="24">
        <f>IF(S1834="E",SUM($R$5:R1834),0)</f>
        <v>0</v>
      </c>
      <c r="U1834" s="143">
        <f t="shared" si="393"/>
        <v>0</v>
      </c>
    </row>
    <row r="1835" spans="1:21" x14ac:dyDescent="0.25">
      <c r="A1835" s="6">
        <v>19.350000000000001</v>
      </c>
      <c r="B1835" s="31" t="s">
        <v>90</v>
      </c>
      <c r="D1835" s="87">
        <v>294200000019</v>
      </c>
      <c r="E1835" s="3">
        <v>0.6</v>
      </c>
      <c r="K1835" s="3">
        <f t="shared" si="394"/>
        <v>1351</v>
      </c>
      <c r="L1835" s="97" t="str">
        <f>IF(TRIM('Ek.3-A'!F1835)&lt;&gt;"","var","yok")</f>
        <v>yok</v>
      </c>
      <c r="M1835" s="5" t="str">
        <f>IF('Ek.3-A'!F1835="", "", IF(VLOOKUP('Ek.3-A'!F1835, Veriler!D:E, 2, 0)=0, "", VLOOKUP('Ek.3-A'!F1835, Veriler!D:E, 2, 0)))</f>
        <v/>
      </c>
      <c r="N1835" s="5" t="str">
        <f>IF('Ek.3-A'!P1835="", "", 'Ek.3-A'!P1835)</f>
        <v/>
      </c>
      <c r="O1835" s="142">
        <f>'Ek.3-A'!S1835</f>
        <v>0</v>
      </c>
      <c r="P1835" s="143" t="str">
        <f>'Ek.3-A'!L1835</f>
        <v/>
      </c>
      <c r="Q1835" s="24" t="str">
        <f>'Ek.3-A'!M1835</f>
        <v/>
      </c>
      <c r="R1835" s="24">
        <f t="shared" si="391"/>
        <v>0</v>
      </c>
      <c r="S1835" s="141" t="str">
        <f t="shared" si="392"/>
        <v>H</v>
      </c>
      <c r="T1835" s="24">
        <f>IF(S1835="E",SUM($R$5:R1835),0)</f>
        <v>0</v>
      </c>
      <c r="U1835" s="143">
        <f t="shared" si="393"/>
        <v>0</v>
      </c>
    </row>
    <row r="1836" spans="1:21" x14ac:dyDescent="0.25">
      <c r="A1836" s="6">
        <v>19.36</v>
      </c>
      <c r="B1836" s="31" t="s">
        <v>90</v>
      </c>
      <c r="D1836" s="89">
        <v>711590000029</v>
      </c>
      <c r="E1836" s="3">
        <v>0.6</v>
      </c>
      <c r="K1836" s="3">
        <f t="shared" si="394"/>
        <v>1352</v>
      </c>
      <c r="L1836" s="97" t="str">
        <f>IF(TRIM('Ek.3-A'!F1836)&lt;&gt;"","var","yok")</f>
        <v>yok</v>
      </c>
      <c r="M1836" s="5" t="str">
        <f>IF('Ek.3-A'!F1836="", "", IF(VLOOKUP('Ek.3-A'!F1836, Veriler!D:E, 2, 0)=0, "", VLOOKUP('Ek.3-A'!F1836, Veriler!D:E, 2, 0)))</f>
        <v/>
      </c>
      <c r="N1836" s="5" t="str">
        <f>IF('Ek.3-A'!P1836="", "", 'Ek.3-A'!P1836)</f>
        <v/>
      </c>
      <c r="O1836" s="142">
        <f>'Ek.3-A'!S1836</f>
        <v>0</v>
      </c>
      <c r="P1836" s="143" t="str">
        <f>'Ek.3-A'!L1836</f>
        <v/>
      </c>
      <c r="Q1836" s="24" t="str">
        <f>'Ek.3-A'!M1836</f>
        <v/>
      </c>
      <c r="R1836" s="24">
        <f t="shared" si="391"/>
        <v>0</v>
      </c>
      <c r="S1836" s="141" t="str">
        <f t="shared" si="392"/>
        <v>H</v>
      </c>
      <c r="T1836" s="24">
        <f>IF(S1836="E",SUM($R$5:R1836),0)</f>
        <v>0</v>
      </c>
      <c r="U1836" s="143">
        <f t="shared" si="393"/>
        <v>0</v>
      </c>
    </row>
    <row r="1837" spans="1:21" x14ac:dyDescent="0.25">
      <c r="A1837" s="6">
        <v>19.37</v>
      </c>
      <c r="B1837" s="31" t="s">
        <v>90</v>
      </c>
      <c r="D1837" s="87">
        <v>711299009000</v>
      </c>
      <c r="E1837" s="3">
        <v>0.6</v>
      </c>
      <c r="K1837" s="3">
        <f t="shared" si="394"/>
        <v>1353</v>
      </c>
      <c r="L1837" s="97" t="str">
        <f>IF(TRIM('Ek.3-A'!F1837)&lt;&gt;"","var","yok")</f>
        <v>yok</v>
      </c>
      <c r="M1837" s="5" t="str">
        <f>IF('Ek.3-A'!F1837="", "", IF(VLOOKUP('Ek.3-A'!F1837, Veriler!D:E, 2, 0)=0, "", VLOOKUP('Ek.3-A'!F1837, Veriler!D:E, 2, 0)))</f>
        <v/>
      </c>
      <c r="N1837" s="5" t="str">
        <f>IF('Ek.3-A'!P1837="", "", 'Ek.3-A'!P1837)</f>
        <v/>
      </c>
      <c r="O1837" s="142">
        <f>'Ek.3-A'!S1837</f>
        <v>0</v>
      </c>
      <c r="P1837" s="143" t="str">
        <f>'Ek.3-A'!L1837</f>
        <v/>
      </c>
      <c r="Q1837" s="24" t="str">
        <f>'Ek.3-A'!M1837</f>
        <v/>
      </c>
      <c r="R1837" s="24">
        <f t="shared" si="391"/>
        <v>0</v>
      </c>
      <c r="S1837" s="141" t="str">
        <f t="shared" si="392"/>
        <v>H</v>
      </c>
      <c r="T1837" s="24">
        <f>IF(S1837="E",SUM($R$5:R1837),0)</f>
        <v>0</v>
      </c>
      <c r="U1837" s="143">
        <f t="shared" si="393"/>
        <v>0</v>
      </c>
    </row>
    <row r="1838" spans="1:21" x14ac:dyDescent="0.25">
      <c r="A1838" s="6">
        <v>19.38</v>
      </c>
      <c r="B1838" s="31" t="s">
        <v>90</v>
      </c>
      <c r="D1838" s="89">
        <v>710310000019</v>
      </c>
      <c r="E1838" s="3">
        <v>0.6</v>
      </c>
      <c r="K1838" s="3">
        <f t="shared" si="394"/>
        <v>1354</v>
      </c>
      <c r="L1838" s="97" t="str">
        <f>IF(TRIM('Ek.3-A'!F1838)&lt;&gt;"","var","yok")</f>
        <v>yok</v>
      </c>
      <c r="M1838" s="5" t="str">
        <f>IF('Ek.3-A'!F1838="", "", IF(VLOOKUP('Ek.3-A'!F1838, Veriler!D:E, 2, 0)=0, "", VLOOKUP('Ek.3-A'!F1838, Veriler!D:E, 2, 0)))</f>
        <v/>
      </c>
      <c r="N1838" s="5" t="str">
        <f>IF('Ek.3-A'!P1838="", "", 'Ek.3-A'!P1838)</f>
        <v/>
      </c>
      <c r="O1838" s="142">
        <f>'Ek.3-A'!S1838</f>
        <v>0</v>
      </c>
      <c r="P1838" s="143" t="str">
        <f>'Ek.3-A'!L1838</f>
        <v/>
      </c>
      <c r="Q1838" s="24" t="str">
        <f>'Ek.3-A'!M1838</f>
        <v/>
      </c>
      <c r="R1838" s="24">
        <f t="shared" si="391"/>
        <v>0</v>
      </c>
      <c r="S1838" s="141" t="str">
        <f t="shared" si="392"/>
        <v>H</v>
      </c>
      <c r="T1838" s="24">
        <f>IF(S1838="E",SUM($R$5:R1838),0)</f>
        <v>0</v>
      </c>
      <c r="U1838" s="143">
        <f t="shared" si="393"/>
        <v>0</v>
      </c>
    </row>
    <row r="1839" spans="1:21" x14ac:dyDescent="0.25">
      <c r="A1839" s="6">
        <v>19.39</v>
      </c>
      <c r="B1839" s="31" t="s">
        <v>90</v>
      </c>
      <c r="D1839" s="87">
        <v>710399000019</v>
      </c>
      <c r="E1839" s="3">
        <v>0.6</v>
      </c>
      <c r="K1839" s="3">
        <f t="shared" si="394"/>
        <v>1355</v>
      </c>
      <c r="L1839" s="97" t="str">
        <f>IF(TRIM('Ek.3-A'!F1839)&lt;&gt;"","var","yok")</f>
        <v>yok</v>
      </c>
      <c r="M1839" s="5" t="str">
        <f>IF('Ek.3-A'!F1839="", "", IF(VLOOKUP('Ek.3-A'!F1839, Veriler!D:E, 2, 0)=0, "", VLOOKUP('Ek.3-A'!F1839, Veriler!D:E, 2, 0)))</f>
        <v/>
      </c>
      <c r="N1839" s="5" t="str">
        <f>IF('Ek.3-A'!P1839="", "", 'Ek.3-A'!P1839)</f>
        <v/>
      </c>
      <c r="O1839" s="142">
        <f>'Ek.3-A'!S1839</f>
        <v>0</v>
      </c>
      <c r="P1839" s="143" t="str">
        <f>'Ek.3-A'!L1839</f>
        <v/>
      </c>
      <c r="Q1839" s="24" t="str">
        <f>'Ek.3-A'!M1839</f>
        <v/>
      </c>
      <c r="R1839" s="24">
        <f t="shared" si="391"/>
        <v>0</v>
      </c>
      <c r="S1839" s="141" t="str">
        <f t="shared" si="392"/>
        <v>H</v>
      </c>
      <c r="T1839" s="24">
        <f>IF(S1839="E",SUM($R$5:R1839),0)</f>
        <v>0</v>
      </c>
      <c r="U1839" s="143">
        <f t="shared" si="393"/>
        <v>0</v>
      </c>
    </row>
    <row r="1840" spans="1:21" x14ac:dyDescent="0.25">
      <c r="A1840" s="6">
        <v>19.399999999999999</v>
      </c>
      <c r="B1840" s="31" t="s">
        <v>90</v>
      </c>
      <c r="D1840" s="89">
        <v>291469800019</v>
      </c>
      <c r="E1840" s="3">
        <v>0.6</v>
      </c>
      <c r="K1840" s="3">
        <f t="shared" si="394"/>
        <v>1356</v>
      </c>
      <c r="L1840" s="97" t="str">
        <f>IF(TRIM('Ek.3-A'!F1840)&lt;&gt;"","var","yok")</f>
        <v>yok</v>
      </c>
      <c r="M1840" s="5" t="str">
        <f>IF('Ek.3-A'!F1840="", "", IF(VLOOKUP('Ek.3-A'!F1840, Veriler!D:E, 2, 0)=0, "", VLOOKUP('Ek.3-A'!F1840, Veriler!D:E, 2, 0)))</f>
        <v/>
      </c>
      <c r="N1840" s="5" t="str">
        <f>IF('Ek.3-A'!P1840="", "", 'Ek.3-A'!P1840)</f>
        <v/>
      </c>
      <c r="O1840" s="142">
        <f>'Ek.3-A'!S1840</f>
        <v>0</v>
      </c>
      <c r="P1840" s="143" t="str">
        <f>'Ek.3-A'!L1840</f>
        <v/>
      </c>
      <c r="Q1840" s="24" t="str">
        <f>'Ek.3-A'!M1840</f>
        <v/>
      </c>
      <c r="R1840" s="24">
        <f t="shared" si="391"/>
        <v>0</v>
      </c>
      <c r="S1840" s="141" t="str">
        <f t="shared" si="392"/>
        <v>H</v>
      </c>
      <c r="T1840" s="24">
        <f>IF(S1840="E",SUM($R$5:R1840),0)</f>
        <v>0</v>
      </c>
      <c r="U1840" s="143">
        <f t="shared" si="393"/>
        <v>0</v>
      </c>
    </row>
    <row r="1841" spans="1:21" x14ac:dyDescent="0.25">
      <c r="A1841" s="6">
        <v>19.41</v>
      </c>
      <c r="B1841" s="31" t="s">
        <v>90</v>
      </c>
      <c r="D1841" s="87">
        <v>282919000019</v>
      </c>
      <c r="E1841" s="3">
        <v>0.6</v>
      </c>
      <c r="K1841" s="3">
        <f t="shared" si="394"/>
        <v>1357</v>
      </c>
      <c r="L1841" s="97" t="str">
        <f>IF(TRIM('Ek.3-A'!F1841)&lt;&gt;"","var","yok")</f>
        <v>yok</v>
      </c>
      <c r="M1841" s="5" t="str">
        <f>IF('Ek.3-A'!F1841="", "", IF(VLOOKUP('Ek.3-A'!F1841, Veriler!D:E, 2, 0)=0, "", VLOOKUP('Ek.3-A'!F1841, Veriler!D:E, 2, 0)))</f>
        <v/>
      </c>
      <c r="N1841" s="5" t="str">
        <f>IF('Ek.3-A'!P1841="", "", 'Ek.3-A'!P1841)</f>
        <v/>
      </c>
      <c r="O1841" s="142">
        <f>'Ek.3-A'!S1841</f>
        <v>0</v>
      </c>
      <c r="P1841" s="143" t="str">
        <f>'Ek.3-A'!L1841</f>
        <v/>
      </c>
      <c r="Q1841" s="24" t="str">
        <f>'Ek.3-A'!M1841</f>
        <v/>
      </c>
      <c r="R1841" s="24">
        <f t="shared" si="391"/>
        <v>0</v>
      </c>
      <c r="S1841" s="141" t="str">
        <f t="shared" si="392"/>
        <v>H</v>
      </c>
      <c r="T1841" s="24">
        <f>IF(S1841="E",SUM($R$5:R1841),0)</f>
        <v>0</v>
      </c>
      <c r="U1841" s="143">
        <f t="shared" si="393"/>
        <v>0</v>
      </c>
    </row>
    <row r="1842" spans="1:21" x14ac:dyDescent="0.25">
      <c r="A1842" s="6">
        <v>19.420000000000002</v>
      </c>
      <c r="B1842" s="31" t="s">
        <v>90</v>
      </c>
      <c r="D1842" s="89">
        <v>281219900000</v>
      </c>
      <c r="E1842" s="3">
        <v>0.6</v>
      </c>
      <c r="K1842" s="3">
        <f t="shared" si="394"/>
        <v>1358</v>
      </c>
      <c r="L1842" s="97" t="str">
        <f>IF(TRIM('Ek.3-A'!F1842)&lt;&gt;"","var","yok")</f>
        <v>yok</v>
      </c>
      <c r="M1842" s="5" t="str">
        <f>IF('Ek.3-A'!F1842="", "", IF(VLOOKUP('Ek.3-A'!F1842, Veriler!D:E, 2, 0)=0, "", VLOOKUP('Ek.3-A'!F1842, Veriler!D:E, 2, 0)))</f>
        <v/>
      </c>
      <c r="N1842" s="5" t="str">
        <f>IF('Ek.3-A'!P1842="", "", 'Ek.3-A'!P1842)</f>
        <v/>
      </c>
      <c r="O1842" s="142">
        <f>'Ek.3-A'!S1842</f>
        <v>0</v>
      </c>
      <c r="P1842" s="143" t="str">
        <f>'Ek.3-A'!L1842</f>
        <v/>
      </c>
      <c r="Q1842" s="24" t="str">
        <f>'Ek.3-A'!M1842</f>
        <v/>
      </c>
      <c r="R1842" s="24">
        <f t="shared" si="391"/>
        <v>0</v>
      </c>
      <c r="S1842" s="141" t="str">
        <f t="shared" si="392"/>
        <v>H</v>
      </c>
      <c r="T1842" s="24">
        <f>IF(S1842="E",SUM($R$5:R1842),0)</f>
        <v>0</v>
      </c>
      <c r="U1842" s="143">
        <f t="shared" si="393"/>
        <v>0</v>
      </c>
    </row>
    <row r="1843" spans="1:21" x14ac:dyDescent="0.25">
      <c r="A1843" s="6">
        <v>19.43</v>
      </c>
      <c r="B1843" s="31" t="s">
        <v>90</v>
      </c>
      <c r="D1843" s="87">
        <v>282739859000</v>
      </c>
      <c r="E1843" s="3">
        <v>0.6</v>
      </c>
      <c r="L1843" s="97"/>
      <c r="M1843" s="5"/>
      <c r="N1843" s="5"/>
      <c r="O1843" s="5"/>
      <c r="Q1843" s="23"/>
      <c r="T1843" s="24"/>
      <c r="U1843" s="25"/>
    </row>
    <row r="1844" spans="1:21" x14ac:dyDescent="0.25">
      <c r="A1844" s="6">
        <v>19.440000000000001</v>
      </c>
      <c r="B1844" s="31" t="s">
        <v>90</v>
      </c>
      <c r="D1844" s="89">
        <v>391220110019</v>
      </c>
      <c r="E1844" s="3">
        <v>0.6</v>
      </c>
      <c r="K1844" s="3">
        <f>K1842+1</f>
        <v>1359</v>
      </c>
      <c r="L1844" s="97" t="str">
        <f>IF(TRIM('Ek.3-A'!F1844)&lt;&gt;"","var","yok")</f>
        <v>yok</v>
      </c>
      <c r="M1844" s="5" t="str">
        <f>IF('Ek.3-A'!F1844="", "", IF(VLOOKUP('Ek.3-A'!F1844, Veriler!D:E, 2, 0)=0, "", VLOOKUP('Ek.3-A'!F1844, Veriler!D:E, 2, 0)))</f>
        <v/>
      </c>
      <c r="N1844" s="5" t="str">
        <f>IF('Ek.3-A'!P1844="", "", 'Ek.3-A'!P1844)</f>
        <v/>
      </c>
      <c r="O1844" s="142">
        <f>'Ek.3-A'!S1844</f>
        <v>0</v>
      </c>
      <c r="P1844" s="143" t="str">
        <f>'Ek.3-A'!L1844</f>
        <v/>
      </c>
      <c r="Q1844" s="24" t="str">
        <f>'Ek.3-A'!M1844</f>
        <v/>
      </c>
      <c r="R1844" s="24">
        <f t="shared" ref="R1844:R1857" si="395">IF(L1844="var",0,IF(Q1844&lt;=0.005,Q1844,0))</f>
        <v>0</v>
      </c>
      <c r="S1844" s="141" t="str">
        <f t="shared" ref="S1844:S1857" si="396">IF(Q1844&lt;=0.005,"E","H")</f>
        <v>H</v>
      </c>
      <c r="T1844" s="24">
        <f>IF(S1844="E",SUM($R$5:R1844),0)</f>
        <v>0</v>
      </c>
      <c r="U1844" s="143">
        <f t="shared" ref="U1844:U1857" si="397">IF(T1844&lt;=0.1, O1844, IF(R1844&gt;$G$2, R1844*O1844, $G$2*O1844))</f>
        <v>0</v>
      </c>
    </row>
    <row r="1845" spans="1:21" x14ac:dyDescent="0.25">
      <c r="A1845" s="6">
        <v>19.45</v>
      </c>
      <c r="B1845" s="31" t="s">
        <v>90</v>
      </c>
      <c r="D1845" s="87">
        <v>283720009000</v>
      </c>
      <c r="E1845" s="3">
        <v>0.6</v>
      </c>
      <c r="K1845" s="3">
        <f t="shared" ref="K1845:K1857" si="398">K1844+1</f>
        <v>1360</v>
      </c>
      <c r="L1845" s="97" t="str">
        <f>IF(TRIM('Ek.3-A'!F1845)&lt;&gt;"","var","yok")</f>
        <v>yok</v>
      </c>
      <c r="M1845" s="5" t="str">
        <f>IF('Ek.3-A'!F1845="", "", IF(VLOOKUP('Ek.3-A'!F1845, Veriler!D:E, 2, 0)=0, "", VLOOKUP('Ek.3-A'!F1845, Veriler!D:E, 2, 0)))</f>
        <v/>
      </c>
      <c r="N1845" s="5" t="str">
        <f>IF('Ek.3-A'!P1845="", "", 'Ek.3-A'!P1845)</f>
        <v/>
      </c>
      <c r="O1845" s="142">
        <f>'Ek.3-A'!S1845</f>
        <v>0</v>
      </c>
      <c r="P1845" s="143" t="str">
        <f>'Ek.3-A'!L1845</f>
        <v/>
      </c>
      <c r="Q1845" s="24" t="str">
        <f>'Ek.3-A'!M1845</f>
        <v/>
      </c>
      <c r="R1845" s="24">
        <f t="shared" si="395"/>
        <v>0</v>
      </c>
      <c r="S1845" s="141" t="str">
        <f t="shared" si="396"/>
        <v>H</v>
      </c>
      <c r="T1845" s="24">
        <f>IF(S1845="E",SUM($R$5:R1845),0)</f>
        <v>0</v>
      </c>
      <c r="U1845" s="143">
        <f t="shared" si="397"/>
        <v>0</v>
      </c>
    </row>
    <row r="1846" spans="1:21" x14ac:dyDescent="0.25">
      <c r="A1846" s="6">
        <v>19.46</v>
      </c>
      <c r="B1846" s="31" t="s">
        <v>90</v>
      </c>
      <c r="D1846" s="89">
        <v>392099280000</v>
      </c>
      <c r="E1846" s="3">
        <v>0.6</v>
      </c>
      <c r="K1846" s="3">
        <f t="shared" si="398"/>
        <v>1361</v>
      </c>
      <c r="L1846" s="97" t="str">
        <f>IF(TRIM('Ek.3-A'!F1846)&lt;&gt;"","var","yok")</f>
        <v>yok</v>
      </c>
      <c r="M1846" s="5" t="str">
        <f>IF('Ek.3-A'!F1846="", "", IF(VLOOKUP('Ek.3-A'!F1846, Veriler!D:E, 2, 0)=0, "", VLOOKUP('Ek.3-A'!F1846, Veriler!D:E, 2, 0)))</f>
        <v/>
      </c>
      <c r="N1846" s="5" t="str">
        <f>IF('Ek.3-A'!P1846="", "", 'Ek.3-A'!P1846)</f>
        <v/>
      </c>
      <c r="O1846" s="142">
        <f>'Ek.3-A'!S1846</f>
        <v>0</v>
      </c>
      <c r="P1846" s="143" t="str">
        <f>'Ek.3-A'!L1846</f>
        <v/>
      </c>
      <c r="Q1846" s="24" t="str">
        <f>'Ek.3-A'!M1846</f>
        <v/>
      </c>
      <c r="R1846" s="24">
        <f t="shared" si="395"/>
        <v>0</v>
      </c>
      <c r="S1846" s="141" t="str">
        <f t="shared" si="396"/>
        <v>H</v>
      </c>
      <c r="T1846" s="24">
        <f>IF(S1846="E",SUM($R$5:R1846),0)</f>
        <v>0</v>
      </c>
      <c r="U1846" s="143">
        <f t="shared" si="397"/>
        <v>0</v>
      </c>
    </row>
    <row r="1847" spans="1:21" x14ac:dyDescent="0.25">
      <c r="A1847" s="6">
        <v>19.47</v>
      </c>
      <c r="B1847" s="31" t="s">
        <v>90</v>
      </c>
      <c r="D1847" s="87">
        <v>500720190000</v>
      </c>
      <c r="E1847" s="3">
        <v>0.6</v>
      </c>
      <c r="K1847" s="3">
        <f t="shared" si="398"/>
        <v>1362</v>
      </c>
      <c r="L1847" s="97" t="str">
        <f>IF(TRIM('Ek.3-A'!F1847)&lt;&gt;"","var","yok")</f>
        <v>yok</v>
      </c>
      <c r="M1847" s="5" t="str">
        <f>IF('Ek.3-A'!F1847="", "", IF(VLOOKUP('Ek.3-A'!F1847, Veriler!D:E, 2, 0)=0, "", VLOOKUP('Ek.3-A'!F1847, Veriler!D:E, 2, 0)))</f>
        <v/>
      </c>
      <c r="N1847" s="5" t="str">
        <f>IF('Ek.3-A'!P1847="", "", 'Ek.3-A'!P1847)</f>
        <v/>
      </c>
      <c r="O1847" s="142">
        <f>'Ek.3-A'!S1847</f>
        <v>0</v>
      </c>
      <c r="P1847" s="143" t="str">
        <f>'Ek.3-A'!L1847</f>
        <v/>
      </c>
      <c r="Q1847" s="24" t="str">
        <f>'Ek.3-A'!M1847</f>
        <v/>
      </c>
      <c r="R1847" s="24">
        <f t="shared" si="395"/>
        <v>0</v>
      </c>
      <c r="S1847" s="141" t="str">
        <f t="shared" si="396"/>
        <v>H</v>
      </c>
      <c r="T1847" s="24">
        <f>IF(S1847="E",SUM($R$5:R1847),0)</f>
        <v>0</v>
      </c>
      <c r="U1847" s="143">
        <f t="shared" si="397"/>
        <v>0</v>
      </c>
    </row>
    <row r="1848" spans="1:21" x14ac:dyDescent="0.25">
      <c r="A1848" s="6">
        <v>19.48</v>
      </c>
      <c r="B1848" s="31" t="s">
        <v>90</v>
      </c>
      <c r="D1848" s="89">
        <v>284150009019</v>
      </c>
      <c r="E1848" s="3">
        <v>0.6</v>
      </c>
      <c r="K1848" s="3">
        <f t="shared" si="398"/>
        <v>1363</v>
      </c>
      <c r="L1848" s="97" t="str">
        <f>IF(TRIM('Ek.3-A'!F1848)&lt;&gt;"","var","yok")</f>
        <v>yok</v>
      </c>
      <c r="M1848" s="5" t="str">
        <f>IF('Ek.3-A'!F1848="", "", IF(VLOOKUP('Ek.3-A'!F1848, Veriler!D:E, 2, 0)=0, "", VLOOKUP('Ek.3-A'!F1848, Veriler!D:E, 2, 0)))</f>
        <v/>
      </c>
      <c r="N1848" s="5" t="str">
        <f>IF('Ek.3-A'!P1848="", "", 'Ek.3-A'!P1848)</f>
        <v/>
      </c>
      <c r="O1848" s="142">
        <f>'Ek.3-A'!S1848</f>
        <v>0</v>
      </c>
      <c r="P1848" s="143" t="str">
        <f>'Ek.3-A'!L1848</f>
        <v/>
      </c>
      <c r="Q1848" s="24" t="str">
        <f>'Ek.3-A'!M1848</f>
        <v/>
      </c>
      <c r="R1848" s="24">
        <f t="shared" si="395"/>
        <v>0</v>
      </c>
      <c r="S1848" s="141" t="str">
        <f t="shared" si="396"/>
        <v>H</v>
      </c>
      <c r="T1848" s="24">
        <f>IF(S1848="E",SUM($R$5:R1848),0)</f>
        <v>0</v>
      </c>
      <c r="U1848" s="143">
        <f t="shared" si="397"/>
        <v>0</v>
      </c>
    </row>
    <row r="1849" spans="1:21" x14ac:dyDescent="0.25">
      <c r="A1849" s="6">
        <v>19.489999999999998</v>
      </c>
      <c r="B1849" s="31" t="s">
        <v>90</v>
      </c>
      <c r="D1849" s="87">
        <v>282490000019</v>
      </c>
      <c r="E1849" s="3">
        <v>0.6</v>
      </c>
      <c r="K1849" s="3">
        <f t="shared" si="398"/>
        <v>1364</v>
      </c>
      <c r="L1849" s="97" t="str">
        <f>IF(TRIM('Ek.3-A'!F1849)&lt;&gt;"","var","yok")</f>
        <v>yok</v>
      </c>
      <c r="M1849" s="5" t="str">
        <f>IF('Ek.3-A'!F1849="", "", IF(VLOOKUP('Ek.3-A'!F1849, Veriler!D:E, 2, 0)=0, "", VLOOKUP('Ek.3-A'!F1849, Veriler!D:E, 2, 0)))</f>
        <v/>
      </c>
      <c r="N1849" s="5" t="str">
        <f>IF('Ek.3-A'!P1849="", "", 'Ek.3-A'!P1849)</f>
        <v/>
      </c>
      <c r="O1849" s="142">
        <f>'Ek.3-A'!S1849</f>
        <v>0</v>
      </c>
      <c r="P1849" s="143" t="str">
        <f>'Ek.3-A'!L1849</f>
        <v/>
      </c>
      <c r="Q1849" s="24" t="str">
        <f>'Ek.3-A'!M1849</f>
        <v/>
      </c>
      <c r="R1849" s="24">
        <f t="shared" si="395"/>
        <v>0</v>
      </c>
      <c r="S1849" s="141" t="str">
        <f t="shared" si="396"/>
        <v>H</v>
      </c>
      <c r="T1849" s="24">
        <f>IF(S1849="E",SUM($R$5:R1849),0)</f>
        <v>0</v>
      </c>
      <c r="U1849" s="143">
        <f t="shared" si="397"/>
        <v>0</v>
      </c>
    </row>
    <row r="1850" spans="1:21" x14ac:dyDescent="0.25">
      <c r="A1850" s="6">
        <v>19.5</v>
      </c>
      <c r="B1850" s="31" t="s">
        <v>90</v>
      </c>
      <c r="D1850" s="89">
        <v>250610000018</v>
      </c>
      <c r="E1850" s="3">
        <v>0.6</v>
      </c>
      <c r="K1850" s="3">
        <f t="shared" si="398"/>
        <v>1365</v>
      </c>
      <c r="L1850" s="97" t="str">
        <f>IF(TRIM('Ek.3-A'!F1850)&lt;&gt;"","var","yok")</f>
        <v>yok</v>
      </c>
      <c r="M1850" s="5" t="str">
        <f>IF('Ek.3-A'!F1850="", "", IF(VLOOKUP('Ek.3-A'!F1850, Veriler!D:E, 2, 0)=0, "", VLOOKUP('Ek.3-A'!F1850, Veriler!D:E, 2, 0)))</f>
        <v/>
      </c>
      <c r="N1850" s="5" t="str">
        <f>IF('Ek.3-A'!P1850="", "", 'Ek.3-A'!P1850)</f>
        <v/>
      </c>
      <c r="O1850" s="142">
        <f>'Ek.3-A'!S1850</f>
        <v>0</v>
      </c>
      <c r="P1850" s="143" t="str">
        <f>'Ek.3-A'!L1850</f>
        <v/>
      </c>
      <c r="Q1850" s="24" t="str">
        <f>'Ek.3-A'!M1850</f>
        <v/>
      </c>
      <c r="R1850" s="24">
        <f t="shared" si="395"/>
        <v>0</v>
      </c>
      <c r="S1850" s="141" t="str">
        <f t="shared" si="396"/>
        <v>H</v>
      </c>
      <c r="T1850" s="24">
        <f>IF(S1850="E",SUM($R$5:R1850),0)</f>
        <v>0</v>
      </c>
      <c r="U1850" s="143">
        <f t="shared" si="397"/>
        <v>0</v>
      </c>
    </row>
    <row r="1851" spans="1:21" x14ac:dyDescent="0.25">
      <c r="A1851" s="6">
        <v>19.510000000000002</v>
      </c>
      <c r="B1851" s="31" t="s">
        <v>90</v>
      </c>
      <c r="D1851" s="87">
        <v>250300900018</v>
      </c>
      <c r="E1851" s="3">
        <v>0.6</v>
      </c>
      <c r="K1851" s="3">
        <f t="shared" si="398"/>
        <v>1366</v>
      </c>
      <c r="L1851" s="97" t="str">
        <f>IF(TRIM('Ek.3-A'!F1851)&lt;&gt;"","var","yok")</f>
        <v>yok</v>
      </c>
      <c r="M1851" s="5" t="str">
        <f>IF('Ek.3-A'!F1851="", "", IF(VLOOKUP('Ek.3-A'!F1851, Veriler!D:E, 2, 0)=0, "", VLOOKUP('Ek.3-A'!F1851, Veriler!D:E, 2, 0)))</f>
        <v/>
      </c>
      <c r="N1851" s="5" t="str">
        <f>IF('Ek.3-A'!P1851="", "", 'Ek.3-A'!P1851)</f>
        <v/>
      </c>
      <c r="O1851" s="142">
        <f>'Ek.3-A'!S1851</f>
        <v>0</v>
      </c>
      <c r="P1851" s="143" t="str">
        <f>'Ek.3-A'!L1851</f>
        <v/>
      </c>
      <c r="Q1851" s="24" t="str">
        <f>'Ek.3-A'!M1851</f>
        <v/>
      </c>
      <c r="R1851" s="24">
        <f t="shared" si="395"/>
        <v>0</v>
      </c>
      <c r="S1851" s="141" t="str">
        <f t="shared" si="396"/>
        <v>H</v>
      </c>
      <c r="T1851" s="24">
        <f>IF(S1851="E",SUM($R$5:R1851),0)</f>
        <v>0</v>
      </c>
      <c r="U1851" s="143">
        <f t="shared" si="397"/>
        <v>0</v>
      </c>
    </row>
    <row r="1852" spans="1:21" x14ac:dyDescent="0.25">
      <c r="A1852" s="6">
        <v>19.52</v>
      </c>
      <c r="B1852" s="31" t="s">
        <v>90</v>
      </c>
      <c r="D1852" s="89">
        <v>700100999000</v>
      </c>
      <c r="E1852" s="3">
        <v>0.6</v>
      </c>
      <c r="K1852" s="3">
        <f t="shared" si="398"/>
        <v>1367</v>
      </c>
      <c r="L1852" s="97" t="str">
        <f>IF(TRIM('Ek.3-A'!F1852)&lt;&gt;"","var","yok")</f>
        <v>yok</v>
      </c>
      <c r="M1852" s="5" t="str">
        <f>IF('Ek.3-A'!F1852="", "", IF(VLOOKUP('Ek.3-A'!F1852, Veriler!D:E, 2, 0)=0, "", VLOOKUP('Ek.3-A'!F1852, Veriler!D:E, 2, 0)))</f>
        <v/>
      </c>
      <c r="N1852" s="5" t="str">
        <f>IF('Ek.3-A'!P1852="", "", 'Ek.3-A'!P1852)</f>
        <v/>
      </c>
      <c r="O1852" s="142">
        <f>'Ek.3-A'!S1852</f>
        <v>0</v>
      </c>
      <c r="P1852" s="143" t="str">
        <f>'Ek.3-A'!L1852</f>
        <v/>
      </c>
      <c r="Q1852" s="24" t="str">
        <f>'Ek.3-A'!M1852</f>
        <v/>
      </c>
      <c r="R1852" s="24">
        <f t="shared" si="395"/>
        <v>0</v>
      </c>
      <c r="S1852" s="141" t="str">
        <f t="shared" si="396"/>
        <v>H</v>
      </c>
      <c r="T1852" s="24">
        <f>IF(S1852="E",SUM($R$5:R1852),0)</f>
        <v>0</v>
      </c>
      <c r="U1852" s="143">
        <f t="shared" si="397"/>
        <v>0</v>
      </c>
    </row>
    <row r="1853" spans="1:21" x14ac:dyDescent="0.25">
      <c r="A1853" s="6">
        <v>19.53</v>
      </c>
      <c r="B1853" s="31" t="s">
        <v>90</v>
      </c>
      <c r="D1853" s="87">
        <v>293220909019</v>
      </c>
      <c r="E1853" s="3">
        <v>0.6</v>
      </c>
      <c r="K1853" s="3">
        <f t="shared" si="398"/>
        <v>1368</v>
      </c>
      <c r="L1853" s="97" t="str">
        <f>IF(TRIM('Ek.3-A'!F1853)&lt;&gt;"","var","yok")</f>
        <v>yok</v>
      </c>
      <c r="M1853" s="5" t="str">
        <f>IF('Ek.3-A'!F1853="", "", IF(VLOOKUP('Ek.3-A'!F1853, Veriler!D:E, 2, 0)=0, "", VLOOKUP('Ek.3-A'!F1853, Veriler!D:E, 2, 0)))</f>
        <v/>
      </c>
      <c r="N1853" s="5" t="str">
        <f>IF('Ek.3-A'!P1853="", "", 'Ek.3-A'!P1853)</f>
        <v/>
      </c>
      <c r="O1853" s="142">
        <f>'Ek.3-A'!S1853</f>
        <v>0</v>
      </c>
      <c r="P1853" s="143" t="str">
        <f>'Ek.3-A'!L1853</f>
        <v/>
      </c>
      <c r="Q1853" s="24" t="str">
        <f>'Ek.3-A'!M1853</f>
        <v/>
      </c>
      <c r="R1853" s="24">
        <f t="shared" si="395"/>
        <v>0</v>
      </c>
      <c r="S1853" s="141" t="str">
        <f t="shared" si="396"/>
        <v>H</v>
      </c>
      <c r="T1853" s="24">
        <f>IF(S1853="E",SUM($R$5:R1853),0)</f>
        <v>0</v>
      </c>
      <c r="U1853" s="143">
        <f t="shared" si="397"/>
        <v>0</v>
      </c>
    </row>
    <row r="1854" spans="1:21" x14ac:dyDescent="0.25">
      <c r="A1854" s="6">
        <v>19.54</v>
      </c>
      <c r="B1854" s="31" t="s">
        <v>90</v>
      </c>
      <c r="D1854" s="89">
        <v>844230009019</v>
      </c>
      <c r="E1854" s="3">
        <v>0.6</v>
      </c>
      <c r="K1854" s="3">
        <f t="shared" si="398"/>
        <v>1369</v>
      </c>
      <c r="L1854" s="97" t="str">
        <f>IF(TRIM('Ek.3-A'!F1854)&lt;&gt;"","var","yok")</f>
        <v>yok</v>
      </c>
      <c r="M1854" s="5" t="str">
        <f>IF('Ek.3-A'!F1854="", "", IF(VLOOKUP('Ek.3-A'!F1854, Veriler!D:E, 2, 0)=0, "", VLOOKUP('Ek.3-A'!F1854, Veriler!D:E, 2, 0)))</f>
        <v/>
      </c>
      <c r="N1854" s="5" t="str">
        <f>IF('Ek.3-A'!P1854="", "", 'Ek.3-A'!P1854)</f>
        <v/>
      </c>
      <c r="O1854" s="142">
        <f>'Ek.3-A'!S1854</f>
        <v>0</v>
      </c>
      <c r="P1854" s="143" t="str">
        <f>'Ek.3-A'!L1854</f>
        <v/>
      </c>
      <c r="Q1854" s="24" t="str">
        <f>'Ek.3-A'!M1854</f>
        <v/>
      </c>
      <c r="R1854" s="24">
        <f t="shared" si="395"/>
        <v>0</v>
      </c>
      <c r="S1854" s="141" t="str">
        <f t="shared" si="396"/>
        <v>H</v>
      </c>
      <c r="T1854" s="24">
        <f>IF(S1854="E",SUM($R$5:R1854),0)</f>
        <v>0</v>
      </c>
      <c r="U1854" s="143">
        <f t="shared" si="397"/>
        <v>0</v>
      </c>
    </row>
    <row r="1855" spans="1:21" x14ac:dyDescent="0.25">
      <c r="A1855" s="6">
        <v>19.55</v>
      </c>
      <c r="B1855" s="31" t="s">
        <v>90</v>
      </c>
      <c r="D1855" s="87">
        <v>900190001900</v>
      </c>
      <c r="E1855" s="3">
        <v>0.6</v>
      </c>
      <c r="K1855" s="3">
        <f t="shared" si="398"/>
        <v>1370</v>
      </c>
      <c r="L1855" s="97" t="str">
        <f>IF(TRIM('Ek.3-A'!F1855)&lt;&gt;"","var","yok")</f>
        <v>yok</v>
      </c>
      <c r="M1855" s="5" t="str">
        <f>IF('Ek.3-A'!F1855="", "", IF(VLOOKUP('Ek.3-A'!F1855, Veriler!D:E, 2, 0)=0, "", VLOOKUP('Ek.3-A'!F1855, Veriler!D:E, 2, 0)))</f>
        <v/>
      </c>
      <c r="N1855" s="5" t="str">
        <f>IF('Ek.3-A'!P1855="", "", 'Ek.3-A'!P1855)</f>
        <v/>
      </c>
      <c r="O1855" s="142">
        <f>'Ek.3-A'!S1855</f>
        <v>0</v>
      </c>
      <c r="P1855" s="143" t="str">
        <f>'Ek.3-A'!L1855</f>
        <v/>
      </c>
      <c r="Q1855" s="24" t="str">
        <f>'Ek.3-A'!M1855</f>
        <v/>
      </c>
      <c r="R1855" s="24">
        <f t="shared" si="395"/>
        <v>0</v>
      </c>
      <c r="S1855" s="141" t="str">
        <f t="shared" si="396"/>
        <v>H</v>
      </c>
      <c r="T1855" s="24">
        <f>IF(S1855="E",SUM($R$5:R1855),0)</f>
        <v>0</v>
      </c>
      <c r="U1855" s="143">
        <f t="shared" si="397"/>
        <v>0</v>
      </c>
    </row>
    <row r="1856" spans="1:21" x14ac:dyDescent="0.25">
      <c r="A1856" s="6">
        <v>19.559999999999999</v>
      </c>
      <c r="B1856" s="31" t="s">
        <v>90</v>
      </c>
      <c r="D1856" s="89">
        <v>900150200000</v>
      </c>
      <c r="E1856" s="3">
        <v>0.6</v>
      </c>
      <c r="K1856" s="3">
        <f t="shared" si="398"/>
        <v>1371</v>
      </c>
      <c r="L1856" s="97" t="str">
        <f>IF(TRIM('Ek.3-A'!F1856)&lt;&gt;"","var","yok")</f>
        <v>yok</v>
      </c>
      <c r="M1856" s="5" t="str">
        <f>IF('Ek.3-A'!F1856="", "", IF(VLOOKUP('Ek.3-A'!F1856, Veriler!D:E, 2, 0)=0, "", VLOOKUP('Ek.3-A'!F1856, Veriler!D:E, 2, 0)))</f>
        <v/>
      </c>
      <c r="N1856" s="5" t="str">
        <f>IF('Ek.3-A'!P1856="", "", 'Ek.3-A'!P1856)</f>
        <v/>
      </c>
      <c r="O1856" s="142">
        <f>'Ek.3-A'!S1856</f>
        <v>0</v>
      </c>
      <c r="P1856" s="143" t="str">
        <f>'Ek.3-A'!L1856</f>
        <v/>
      </c>
      <c r="Q1856" s="24" t="str">
        <f>'Ek.3-A'!M1856</f>
        <v/>
      </c>
      <c r="R1856" s="24">
        <f t="shared" si="395"/>
        <v>0</v>
      </c>
      <c r="S1856" s="141" t="str">
        <f t="shared" si="396"/>
        <v>H</v>
      </c>
      <c r="T1856" s="24">
        <f>IF(S1856="E",SUM($R$5:R1856),0)</f>
        <v>0</v>
      </c>
      <c r="U1856" s="143">
        <f t="shared" si="397"/>
        <v>0</v>
      </c>
    </row>
    <row r="1857" spans="1:41" x14ac:dyDescent="0.25">
      <c r="A1857" s="6">
        <v>19.57</v>
      </c>
      <c r="B1857" s="31" t="s">
        <v>90</v>
      </c>
      <c r="D1857" s="87">
        <v>900150490000</v>
      </c>
      <c r="E1857" s="3">
        <v>0.6</v>
      </c>
      <c r="K1857" s="3">
        <f t="shared" si="398"/>
        <v>1372</v>
      </c>
      <c r="L1857" s="97" t="str">
        <f>IF(TRIM('Ek.3-A'!F1857)&lt;&gt;"","var","yok")</f>
        <v>yok</v>
      </c>
      <c r="M1857" s="5" t="str">
        <f>IF('Ek.3-A'!F1857="", "", IF(VLOOKUP('Ek.3-A'!F1857, Veriler!D:E, 2, 0)=0, "", VLOOKUP('Ek.3-A'!F1857, Veriler!D:E, 2, 0)))</f>
        <v/>
      </c>
      <c r="N1857" s="5" t="str">
        <f>IF('Ek.3-A'!P1857="", "", 'Ek.3-A'!P1857)</f>
        <v/>
      </c>
      <c r="O1857" s="142">
        <f>'Ek.3-A'!S1857</f>
        <v>0</v>
      </c>
      <c r="P1857" s="143" t="str">
        <f>'Ek.3-A'!L1857</f>
        <v/>
      </c>
      <c r="Q1857" s="24" t="str">
        <f>'Ek.3-A'!M1857</f>
        <v/>
      </c>
      <c r="R1857" s="24">
        <f t="shared" si="395"/>
        <v>0</v>
      </c>
      <c r="S1857" s="141" t="str">
        <f t="shared" si="396"/>
        <v>H</v>
      </c>
      <c r="T1857" s="24">
        <f>IF(S1857="E",SUM($R$5:R1857),0)</f>
        <v>0</v>
      </c>
      <c r="U1857" s="143">
        <f t="shared" si="397"/>
        <v>0</v>
      </c>
    </row>
    <row r="1858" spans="1:41" x14ac:dyDescent="0.25">
      <c r="A1858" s="6">
        <v>19.579999999999998</v>
      </c>
      <c r="B1858" s="31" t="s">
        <v>90</v>
      </c>
      <c r="D1858" s="89">
        <v>900211009000</v>
      </c>
      <c r="E1858" s="3">
        <v>0.6</v>
      </c>
      <c r="T1858" s="24"/>
      <c r="U1858" s="25"/>
      <c r="AO1858" s="140">
        <f>'Ek.3-A'!L1858</f>
        <v>0</v>
      </c>
    </row>
    <row r="1859" spans="1:41" x14ac:dyDescent="0.25">
      <c r="A1859" s="6">
        <v>19.59</v>
      </c>
      <c r="B1859" s="31" t="s">
        <v>90</v>
      </c>
      <c r="D1859" s="87">
        <v>900219009000</v>
      </c>
      <c r="E1859" s="3">
        <v>0.6</v>
      </c>
      <c r="T1859" s="24"/>
      <c r="U1859" s="25"/>
    </row>
    <row r="1860" spans="1:41" x14ac:dyDescent="0.25">
      <c r="A1860" s="6">
        <v>19.600000000000001</v>
      </c>
      <c r="B1860" s="31" t="s">
        <v>90</v>
      </c>
      <c r="D1860" s="89">
        <v>500720510000</v>
      </c>
      <c r="E1860" s="3">
        <v>0.6</v>
      </c>
      <c r="T1860" s="24"/>
      <c r="U1860" s="25"/>
    </row>
    <row r="1861" spans="1:41" x14ac:dyDescent="0.25">
      <c r="A1861" s="6">
        <v>19.61</v>
      </c>
      <c r="B1861" s="31" t="s">
        <v>90</v>
      </c>
      <c r="D1861" s="87">
        <v>500720710000</v>
      </c>
      <c r="E1861" s="3">
        <v>0.6</v>
      </c>
      <c r="T1861" s="24"/>
      <c r="U1861" s="25"/>
    </row>
    <row r="1862" spans="1:41" x14ac:dyDescent="0.25">
      <c r="A1862" s="6">
        <v>19.62</v>
      </c>
      <c r="B1862" s="31" t="s">
        <v>90</v>
      </c>
      <c r="D1862" s="89">
        <v>500720590000</v>
      </c>
      <c r="E1862" s="3">
        <v>0.6</v>
      </c>
      <c r="T1862" s="24"/>
      <c r="U1862" s="25"/>
    </row>
    <row r="1863" spans="1:41" x14ac:dyDescent="0.25">
      <c r="A1863" s="6">
        <v>19.63</v>
      </c>
      <c r="B1863" s="31" t="s">
        <v>90</v>
      </c>
      <c r="D1863" s="87">
        <v>290519001019</v>
      </c>
      <c r="E1863" s="3">
        <v>0.6</v>
      </c>
      <c r="T1863" s="24"/>
      <c r="U1863" s="25"/>
    </row>
    <row r="1864" spans="1:41" x14ac:dyDescent="0.25">
      <c r="A1864" s="6">
        <v>19.64</v>
      </c>
      <c r="B1864" s="31" t="s">
        <v>90</v>
      </c>
      <c r="D1864" s="89">
        <v>848390891000</v>
      </c>
      <c r="E1864" s="3">
        <v>0.6</v>
      </c>
      <c r="T1864" s="24"/>
      <c r="U1864" s="25"/>
    </row>
    <row r="1865" spans="1:41" x14ac:dyDescent="0.25">
      <c r="A1865" s="6">
        <v>19.649999999999999</v>
      </c>
      <c r="B1865" s="31" t="s">
        <v>90</v>
      </c>
      <c r="D1865" s="87">
        <v>848390899011</v>
      </c>
      <c r="E1865" s="3">
        <v>0.6</v>
      </c>
      <c r="T1865" s="24"/>
      <c r="U1865" s="25"/>
    </row>
    <row r="1866" spans="1:41" x14ac:dyDescent="0.25">
      <c r="A1866" s="6">
        <v>19.66</v>
      </c>
      <c r="B1866" s="31" t="s">
        <v>90</v>
      </c>
      <c r="D1866" s="89">
        <v>854079000000</v>
      </c>
      <c r="E1866" s="3">
        <v>0.6</v>
      </c>
      <c r="T1866" s="24"/>
      <c r="U1866" s="25"/>
    </row>
    <row r="1867" spans="1:41" x14ac:dyDescent="0.25">
      <c r="A1867" s="6">
        <v>19.670000000000002</v>
      </c>
      <c r="B1867" s="31" t="s">
        <v>90</v>
      </c>
      <c r="D1867" s="87">
        <v>284170009019</v>
      </c>
      <c r="E1867" s="3">
        <v>0.6</v>
      </c>
      <c r="K1867" s="3">
        <f>K1857+1</f>
        <v>1373</v>
      </c>
      <c r="L1867" s="97" t="str">
        <f>IF(TRIM('Ek.3-A'!F1867)&lt;&gt;"","var","yok")</f>
        <v>yok</v>
      </c>
      <c r="M1867" s="5" t="str">
        <f>IF('Ek.3-A'!F1867="", "", IF(VLOOKUP('Ek.3-A'!F1867, Veriler!D:E, 2, 0)=0, "", VLOOKUP('Ek.3-A'!F1867, Veriler!D:E, 2, 0)))</f>
        <v/>
      </c>
      <c r="N1867" s="5" t="str">
        <f>IF('Ek.3-A'!P1867="", "", 'Ek.3-A'!P1867)</f>
        <v/>
      </c>
      <c r="O1867" s="142">
        <f>'Ek.3-A'!S1867</f>
        <v>0</v>
      </c>
      <c r="P1867" s="143" t="str">
        <f>'Ek.3-A'!L1867</f>
        <v/>
      </c>
      <c r="Q1867" s="24" t="str">
        <f>'Ek.3-A'!M1867</f>
        <v/>
      </c>
      <c r="R1867" s="24">
        <f t="shared" ref="R1867:R1880" si="399">IF(L1867="var",0,IF(Q1867&lt;=0.005,Q1867,0))</f>
        <v>0</v>
      </c>
      <c r="S1867" s="141" t="str">
        <f t="shared" ref="S1867:S1880" si="400">IF(Q1867&lt;=0.005,"E","H")</f>
        <v>H</v>
      </c>
      <c r="T1867" s="24">
        <f>IF(S1867="E",SUM($R$5:R1867),0)</f>
        <v>0</v>
      </c>
      <c r="U1867" s="143">
        <f t="shared" ref="U1867:U1880" si="401">IF(T1867&lt;=0.1, O1867, IF(R1867&gt;$G$2, R1867*O1867, $G$2*O1867))</f>
        <v>0</v>
      </c>
    </row>
    <row r="1868" spans="1:41" x14ac:dyDescent="0.25">
      <c r="A1868" s="6">
        <v>19.68</v>
      </c>
      <c r="B1868" s="31" t="s">
        <v>90</v>
      </c>
      <c r="D1868" s="89">
        <v>852859000000</v>
      </c>
      <c r="E1868" s="3">
        <v>0.6</v>
      </c>
      <c r="K1868" s="3">
        <f t="shared" ref="K1868:K1880" si="402">K1867+1</f>
        <v>1374</v>
      </c>
      <c r="L1868" s="97" t="str">
        <f>IF(TRIM('Ek.3-A'!F1868)&lt;&gt;"","var","yok")</f>
        <v>yok</v>
      </c>
      <c r="M1868" s="5" t="str">
        <f>IF('Ek.3-A'!F1868="", "", IF(VLOOKUP('Ek.3-A'!F1868, Veriler!D:E, 2, 0)=0, "", VLOOKUP('Ek.3-A'!F1868, Veriler!D:E, 2, 0)))</f>
        <v/>
      </c>
      <c r="N1868" s="5" t="str">
        <f>IF('Ek.3-A'!P1868="", "", 'Ek.3-A'!P1868)</f>
        <v/>
      </c>
      <c r="O1868" s="142">
        <f>'Ek.3-A'!S1868</f>
        <v>0</v>
      </c>
      <c r="P1868" s="143" t="str">
        <f>'Ek.3-A'!L1868</f>
        <v/>
      </c>
      <c r="Q1868" s="24" t="str">
        <f>'Ek.3-A'!M1868</f>
        <v/>
      </c>
      <c r="R1868" s="24">
        <f t="shared" si="399"/>
        <v>0</v>
      </c>
      <c r="S1868" s="141" t="str">
        <f t="shared" si="400"/>
        <v>H</v>
      </c>
      <c r="T1868" s="24">
        <f>IF(S1868="E",SUM($R$5:R1868),0)</f>
        <v>0</v>
      </c>
      <c r="U1868" s="143">
        <f t="shared" si="401"/>
        <v>0</v>
      </c>
    </row>
    <row r="1869" spans="1:41" x14ac:dyDescent="0.25">
      <c r="A1869" s="6">
        <v>19.690000000000001</v>
      </c>
      <c r="B1869" s="31" t="s">
        <v>90</v>
      </c>
      <c r="D1869" s="87">
        <v>852852100000</v>
      </c>
      <c r="E1869" s="3">
        <v>0.6</v>
      </c>
      <c r="K1869" s="3">
        <f t="shared" si="402"/>
        <v>1375</v>
      </c>
      <c r="L1869" s="97" t="str">
        <f>IF(TRIM('Ek.3-A'!F1869)&lt;&gt;"","var","yok")</f>
        <v>yok</v>
      </c>
      <c r="M1869" s="5" t="str">
        <f>IF('Ek.3-A'!F1869="", "", IF(VLOOKUP('Ek.3-A'!F1869, Veriler!D:E, 2, 0)=0, "", VLOOKUP('Ek.3-A'!F1869, Veriler!D:E, 2, 0)))</f>
        <v/>
      </c>
      <c r="N1869" s="5" t="str">
        <f>IF('Ek.3-A'!P1869="", "", 'Ek.3-A'!P1869)</f>
        <v/>
      </c>
      <c r="O1869" s="142">
        <f>'Ek.3-A'!S1869</f>
        <v>0</v>
      </c>
      <c r="P1869" s="143" t="str">
        <f>'Ek.3-A'!L1869</f>
        <v/>
      </c>
      <c r="Q1869" s="24" t="str">
        <f>'Ek.3-A'!M1869</f>
        <v/>
      </c>
      <c r="R1869" s="24">
        <f t="shared" si="399"/>
        <v>0</v>
      </c>
      <c r="S1869" s="141" t="str">
        <f t="shared" si="400"/>
        <v>H</v>
      </c>
      <c r="T1869" s="24">
        <f>IF(S1869="E",SUM($R$5:R1869),0)</f>
        <v>0</v>
      </c>
      <c r="U1869" s="143">
        <f t="shared" si="401"/>
        <v>0</v>
      </c>
    </row>
    <row r="1870" spans="1:41" x14ac:dyDescent="0.25">
      <c r="A1870" s="6">
        <v>19.7</v>
      </c>
      <c r="B1870" s="31" t="s">
        <v>90</v>
      </c>
      <c r="D1870" s="89">
        <v>290719909019</v>
      </c>
      <c r="E1870" s="3">
        <v>0.6</v>
      </c>
      <c r="K1870" s="3">
        <f t="shared" si="402"/>
        <v>1376</v>
      </c>
      <c r="L1870" s="97" t="str">
        <f>IF(TRIM('Ek.3-A'!F1870)&lt;&gt;"","var","yok")</f>
        <v>yok</v>
      </c>
      <c r="M1870" s="5" t="str">
        <f>IF('Ek.3-A'!F1870="", "", IF(VLOOKUP('Ek.3-A'!F1870, Veriler!D:E, 2, 0)=0, "", VLOOKUP('Ek.3-A'!F1870, Veriler!D:E, 2, 0)))</f>
        <v/>
      </c>
      <c r="N1870" s="5" t="str">
        <f>IF('Ek.3-A'!P1870="", "", 'Ek.3-A'!P1870)</f>
        <v/>
      </c>
      <c r="O1870" s="142">
        <f>'Ek.3-A'!S1870</f>
        <v>0</v>
      </c>
      <c r="P1870" s="143" t="str">
        <f>'Ek.3-A'!L1870</f>
        <v/>
      </c>
      <c r="Q1870" s="24" t="str">
        <f>'Ek.3-A'!M1870</f>
        <v/>
      </c>
      <c r="R1870" s="24">
        <f t="shared" si="399"/>
        <v>0</v>
      </c>
      <c r="S1870" s="141" t="str">
        <f t="shared" si="400"/>
        <v>H</v>
      </c>
      <c r="T1870" s="24">
        <f>IF(S1870="E",SUM($R$5:R1870),0)</f>
        <v>0</v>
      </c>
      <c r="U1870" s="143">
        <f t="shared" si="401"/>
        <v>0</v>
      </c>
    </row>
    <row r="1871" spans="1:41" x14ac:dyDescent="0.25">
      <c r="A1871" s="6">
        <v>19.71</v>
      </c>
      <c r="B1871" s="31" t="s">
        <v>90</v>
      </c>
      <c r="D1871" s="87">
        <v>841280809019</v>
      </c>
      <c r="E1871" s="3">
        <v>0.6</v>
      </c>
      <c r="K1871" s="3">
        <f t="shared" si="402"/>
        <v>1377</v>
      </c>
      <c r="L1871" s="97" t="str">
        <f>IF(TRIM('Ek.3-A'!F1871)&lt;&gt;"","var","yok")</f>
        <v>yok</v>
      </c>
      <c r="M1871" s="5" t="str">
        <f>IF('Ek.3-A'!F1871="", "", IF(VLOOKUP('Ek.3-A'!F1871, Veriler!D:E, 2, 0)=0, "", VLOOKUP('Ek.3-A'!F1871, Veriler!D:E, 2, 0)))</f>
        <v/>
      </c>
      <c r="N1871" s="5" t="str">
        <f>IF('Ek.3-A'!P1871="", "", 'Ek.3-A'!P1871)</f>
        <v/>
      </c>
      <c r="O1871" s="142">
        <f>'Ek.3-A'!S1871</f>
        <v>0</v>
      </c>
      <c r="P1871" s="143" t="str">
        <f>'Ek.3-A'!L1871</f>
        <v/>
      </c>
      <c r="Q1871" s="24" t="str">
        <f>'Ek.3-A'!M1871</f>
        <v/>
      </c>
      <c r="R1871" s="24">
        <f t="shared" si="399"/>
        <v>0</v>
      </c>
      <c r="S1871" s="141" t="str">
        <f t="shared" si="400"/>
        <v>H</v>
      </c>
      <c r="T1871" s="24">
        <f>IF(S1871="E",SUM($R$5:R1871),0)</f>
        <v>0</v>
      </c>
      <c r="U1871" s="143">
        <f t="shared" si="401"/>
        <v>0</v>
      </c>
    </row>
    <row r="1872" spans="1:41" x14ac:dyDescent="0.25">
      <c r="A1872" s="6">
        <v>19.72</v>
      </c>
      <c r="B1872" s="31" t="s">
        <v>90</v>
      </c>
      <c r="D1872" s="89">
        <v>321590700019</v>
      </c>
      <c r="E1872" s="3">
        <v>0.6</v>
      </c>
      <c r="K1872" s="3">
        <f t="shared" si="402"/>
        <v>1378</v>
      </c>
      <c r="L1872" s="97" t="str">
        <f>IF(TRIM('Ek.3-A'!F1872)&lt;&gt;"","var","yok")</f>
        <v>yok</v>
      </c>
      <c r="M1872" s="5" t="str">
        <f>IF('Ek.3-A'!F1872="", "", IF(VLOOKUP('Ek.3-A'!F1872, Veriler!D:E, 2, 0)=0, "", VLOOKUP('Ek.3-A'!F1872, Veriler!D:E, 2, 0)))</f>
        <v/>
      </c>
      <c r="N1872" s="5" t="str">
        <f>IF('Ek.3-A'!P1872="", "", 'Ek.3-A'!P1872)</f>
        <v/>
      </c>
      <c r="O1872" s="142">
        <f>'Ek.3-A'!S1872</f>
        <v>0</v>
      </c>
      <c r="P1872" s="143" t="str">
        <f>'Ek.3-A'!L1872</f>
        <v/>
      </c>
      <c r="Q1872" s="24" t="str">
        <f>'Ek.3-A'!M1872</f>
        <v/>
      </c>
      <c r="R1872" s="24">
        <f t="shared" si="399"/>
        <v>0</v>
      </c>
      <c r="S1872" s="141" t="str">
        <f t="shared" si="400"/>
        <v>H</v>
      </c>
      <c r="T1872" s="24">
        <f>IF(S1872="E",SUM($R$5:R1872),0)</f>
        <v>0</v>
      </c>
      <c r="U1872" s="143">
        <f t="shared" si="401"/>
        <v>0</v>
      </c>
    </row>
    <row r="1873" spans="1:21" x14ac:dyDescent="0.25">
      <c r="A1873" s="6">
        <v>19.73</v>
      </c>
      <c r="B1873" s="31" t="s">
        <v>90</v>
      </c>
      <c r="D1873" s="87">
        <v>340490001900</v>
      </c>
      <c r="E1873" s="3">
        <v>0.6</v>
      </c>
      <c r="K1873" s="3">
        <f t="shared" si="402"/>
        <v>1379</v>
      </c>
      <c r="L1873" s="97" t="str">
        <f>IF(TRIM('Ek.3-A'!F1873)&lt;&gt;"","var","yok")</f>
        <v>yok</v>
      </c>
      <c r="M1873" s="5" t="str">
        <f>IF('Ek.3-A'!F1873="", "", IF(VLOOKUP('Ek.3-A'!F1873, Veriler!D:E, 2, 0)=0, "", VLOOKUP('Ek.3-A'!F1873, Veriler!D:E, 2, 0)))</f>
        <v/>
      </c>
      <c r="N1873" s="5" t="str">
        <f>IF('Ek.3-A'!P1873="", "", 'Ek.3-A'!P1873)</f>
        <v/>
      </c>
      <c r="O1873" s="142">
        <f>'Ek.3-A'!S1873</f>
        <v>0</v>
      </c>
      <c r="P1873" s="143" t="str">
        <f>'Ek.3-A'!L1873</f>
        <v/>
      </c>
      <c r="Q1873" s="24" t="str">
        <f>'Ek.3-A'!M1873</f>
        <v/>
      </c>
      <c r="R1873" s="24">
        <f t="shared" si="399"/>
        <v>0</v>
      </c>
      <c r="S1873" s="141" t="str">
        <f t="shared" si="400"/>
        <v>H</v>
      </c>
      <c r="T1873" s="24">
        <f>IF(S1873="E",SUM($R$5:R1873),0)</f>
        <v>0</v>
      </c>
      <c r="U1873" s="143">
        <f t="shared" si="401"/>
        <v>0</v>
      </c>
    </row>
    <row r="1874" spans="1:21" x14ac:dyDescent="0.25">
      <c r="A1874" s="6">
        <v>19.739999999999998</v>
      </c>
      <c r="B1874" s="31" t="s">
        <v>90</v>
      </c>
      <c r="D1874" s="89">
        <v>292151900013</v>
      </c>
      <c r="E1874" s="3">
        <v>0.6</v>
      </c>
      <c r="K1874" s="3">
        <f t="shared" si="402"/>
        <v>1380</v>
      </c>
      <c r="L1874" s="97" t="str">
        <f>IF(TRIM('Ek.3-A'!F1874)&lt;&gt;"","var","yok")</f>
        <v>yok</v>
      </c>
      <c r="M1874" s="5" t="str">
        <f>IF('Ek.3-A'!F1874="", "", IF(VLOOKUP('Ek.3-A'!F1874, Veriler!D:E, 2, 0)=0, "", VLOOKUP('Ek.3-A'!F1874, Veriler!D:E, 2, 0)))</f>
        <v/>
      </c>
      <c r="N1874" s="5" t="str">
        <f>IF('Ek.3-A'!P1874="", "", 'Ek.3-A'!P1874)</f>
        <v/>
      </c>
      <c r="O1874" s="142">
        <f>'Ek.3-A'!S1874</f>
        <v>0</v>
      </c>
      <c r="P1874" s="143" t="str">
        <f>'Ek.3-A'!L1874</f>
        <v/>
      </c>
      <c r="Q1874" s="24" t="str">
        <f>'Ek.3-A'!M1874</f>
        <v/>
      </c>
      <c r="R1874" s="24">
        <f t="shared" si="399"/>
        <v>0</v>
      </c>
      <c r="S1874" s="141" t="str">
        <f t="shared" si="400"/>
        <v>H</v>
      </c>
      <c r="T1874" s="24">
        <f>IF(S1874="E",SUM($R$5:R1874),0)</f>
        <v>0</v>
      </c>
      <c r="U1874" s="143">
        <f t="shared" si="401"/>
        <v>0</v>
      </c>
    </row>
    <row r="1875" spans="1:21" x14ac:dyDescent="0.25">
      <c r="A1875" s="6">
        <v>19.75</v>
      </c>
      <c r="B1875" s="31" t="s">
        <v>90</v>
      </c>
      <c r="D1875" s="87">
        <v>284690900000</v>
      </c>
      <c r="E1875" s="3">
        <v>0.6</v>
      </c>
      <c r="K1875" s="3">
        <f t="shared" si="402"/>
        <v>1381</v>
      </c>
      <c r="L1875" s="97" t="str">
        <f>IF(TRIM('Ek.3-A'!F1875)&lt;&gt;"","var","yok")</f>
        <v>yok</v>
      </c>
      <c r="M1875" s="5" t="str">
        <f>IF('Ek.3-A'!F1875="", "", IF(VLOOKUP('Ek.3-A'!F1875, Veriler!D:E, 2, 0)=0, "", VLOOKUP('Ek.3-A'!F1875, Veriler!D:E, 2, 0)))</f>
        <v/>
      </c>
      <c r="N1875" s="5" t="str">
        <f>IF('Ek.3-A'!P1875="", "", 'Ek.3-A'!P1875)</f>
        <v/>
      </c>
      <c r="O1875" s="142">
        <f>'Ek.3-A'!S1875</f>
        <v>0</v>
      </c>
      <c r="P1875" s="143" t="str">
        <f>'Ek.3-A'!L1875</f>
        <v/>
      </c>
      <c r="Q1875" s="24" t="str">
        <f>'Ek.3-A'!M1875</f>
        <v/>
      </c>
      <c r="R1875" s="24">
        <f t="shared" si="399"/>
        <v>0</v>
      </c>
      <c r="S1875" s="141" t="str">
        <f t="shared" si="400"/>
        <v>H</v>
      </c>
      <c r="T1875" s="24">
        <f>IF(S1875="E",SUM($R$5:R1875),0)</f>
        <v>0</v>
      </c>
      <c r="U1875" s="143">
        <f t="shared" si="401"/>
        <v>0</v>
      </c>
    </row>
    <row r="1876" spans="1:21" x14ac:dyDescent="0.25">
      <c r="A1876" s="6">
        <v>19.760000000000002</v>
      </c>
      <c r="B1876" s="31" t="s">
        <v>90</v>
      </c>
      <c r="D1876" s="89">
        <v>550319000000</v>
      </c>
      <c r="E1876" s="3">
        <v>0.6</v>
      </c>
      <c r="K1876" s="3">
        <f t="shared" si="402"/>
        <v>1382</v>
      </c>
      <c r="L1876" s="97" t="str">
        <f>IF(TRIM('Ek.3-A'!F1876)&lt;&gt;"","var","yok")</f>
        <v>yok</v>
      </c>
      <c r="M1876" s="5" t="str">
        <f>IF('Ek.3-A'!F1876="", "", IF(VLOOKUP('Ek.3-A'!F1876, Veriler!D:E, 2, 0)=0, "", VLOOKUP('Ek.3-A'!F1876, Veriler!D:E, 2, 0)))</f>
        <v/>
      </c>
      <c r="N1876" s="5" t="str">
        <f>IF('Ek.3-A'!P1876="", "", 'Ek.3-A'!P1876)</f>
        <v/>
      </c>
      <c r="O1876" s="142">
        <f>'Ek.3-A'!S1876</f>
        <v>0</v>
      </c>
      <c r="P1876" s="143" t="str">
        <f>'Ek.3-A'!L1876</f>
        <v/>
      </c>
      <c r="Q1876" s="24" t="str">
        <f>'Ek.3-A'!M1876</f>
        <v/>
      </c>
      <c r="R1876" s="24">
        <f t="shared" si="399"/>
        <v>0</v>
      </c>
      <c r="S1876" s="141" t="str">
        <f t="shared" si="400"/>
        <v>H</v>
      </c>
      <c r="T1876" s="24">
        <f>IF(S1876="E",SUM($R$5:R1876),0)</f>
        <v>0</v>
      </c>
      <c r="U1876" s="143">
        <f t="shared" si="401"/>
        <v>0</v>
      </c>
    </row>
    <row r="1877" spans="1:21" x14ac:dyDescent="0.25">
      <c r="A1877" s="6">
        <v>19.77</v>
      </c>
      <c r="B1877" s="31" t="s">
        <v>90</v>
      </c>
      <c r="D1877" s="87">
        <v>540219000000</v>
      </c>
      <c r="E1877" s="3">
        <v>0.6</v>
      </c>
      <c r="K1877" s="3">
        <f t="shared" si="402"/>
        <v>1383</v>
      </c>
      <c r="L1877" s="97" t="str">
        <f>IF(TRIM('Ek.3-A'!F1877)&lt;&gt;"","var","yok")</f>
        <v>yok</v>
      </c>
      <c r="M1877" s="5" t="str">
        <f>IF('Ek.3-A'!F1877="", "", IF(VLOOKUP('Ek.3-A'!F1877, Veriler!D:E, 2, 0)=0, "", VLOOKUP('Ek.3-A'!F1877, Veriler!D:E, 2, 0)))</f>
        <v/>
      </c>
      <c r="N1877" s="5" t="str">
        <f>IF('Ek.3-A'!P1877="", "", 'Ek.3-A'!P1877)</f>
        <v/>
      </c>
      <c r="O1877" s="142">
        <f>'Ek.3-A'!S1877</f>
        <v>0</v>
      </c>
      <c r="P1877" s="143" t="str">
        <f>'Ek.3-A'!L1877</f>
        <v/>
      </c>
      <c r="Q1877" s="24" t="str">
        <f>'Ek.3-A'!M1877</f>
        <v/>
      </c>
      <c r="R1877" s="24">
        <f t="shared" si="399"/>
        <v>0</v>
      </c>
      <c r="S1877" s="141" t="str">
        <f t="shared" si="400"/>
        <v>H</v>
      </c>
      <c r="T1877" s="24">
        <f>IF(S1877="E",SUM($R$5:R1877),0)</f>
        <v>0</v>
      </c>
      <c r="U1877" s="143">
        <f t="shared" si="401"/>
        <v>0</v>
      </c>
    </row>
    <row r="1878" spans="1:21" x14ac:dyDescent="0.25">
      <c r="A1878" s="6">
        <v>19.78</v>
      </c>
      <c r="B1878" s="31" t="s">
        <v>90</v>
      </c>
      <c r="D1878" s="89">
        <v>110819901000</v>
      </c>
      <c r="E1878" s="3">
        <v>0.6</v>
      </c>
      <c r="K1878" s="3">
        <f t="shared" si="402"/>
        <v>1384</v>
      </c>
      <c r="L1878" s="97" t="str">
        <f>IF(TRIM('Ek.3-A'!F1878)&lt;&gt;"","var","yok")</f>
        <v>yok</v>
      </c>
      <c r="M1878" s="5" t="str">
        <f>IF('Ek.3-A'!F1878="", "", IF(VLOOKUP('Ek.3-A'!F1878, Veriler!D:E, 2, 0)=0, "", VLOOKUP('Ek.3-A'!F1878, Veriler!D:E, 2, 0)))</f>
        <v/>
      </c>
      <c r="N1878" s="5" t="str">
        <f>IF('Ek.3-A'!P1878="", "", 'Ek.3-A'!P1878)</f>
        <v/>
      </c>
      <c r="O1878" s="142">
        <f>'Ek.3-A'!S1878</f>
        <v>0</v>
      </c>
      <c r="P1878" s="143" t="str">
        <f>'Ek.3-A'!L1878</f>
        <v/>
      </c>
      <c r="Q1878" s="24" t="str">
        <f>'Ek.3-A'!M1878</f>
        <v/>
      </c>
      <c r="R1878" s="24">
        <f t="shared" si="399"/>
        <v>0</v>
      </c>
      <c r="S1878" s="141" t="str">
        <f t="shared" si="400"/>
        <v>H</v>
      </c>
      <c r="T1878" s="24">
        <f>IF(S1878="E",SUM($R$5:R1878),0)</f>
        <v>0</v>
      </c>
      <c r="U1878" s="143">
        <f t="shared" si="401"/>
        <v>0</v>
      </c>
    </row>
    <row r="1879" spans="1:21" x14ac:dyDescent="0.25">
      <c r="A1879" s="6">
        <v>19.79</v>
      </c>
      <c r="B1879" s="31" t="s">
        <v>90</v>
      </c>
      <c r="D1879" s="87">
        <v>110819909000</v>
      </c>
      <c r="E1879" s="3">
        <v>0.6</v>
      </c>
      <c r="K1879" s="3">
        <f t="shared" si="402"/>
        <v>1385</v>
      </c>
      <c r="L1879" s="97" t="str">
        <f>IF(TRIM('Ek.3-A'!F1879)&lt;&gt;"","var","yok")</f>
        <v>yok</v>
      </c>
      <c r="M1879" s="5" t="str">
        <f>IF('Ek.3-A'!F1879="", "", IF(VLOOKUP('Ek.3-A'!F1879, Veriler!D:E, 2, 0)=0, "", VLOOKUP('Ek.3-A'!F1879, Veriler!D:E, 2, 0)))</f>
        <v/>
      </c>
      <c r="N1879" s="5" t="str">
        <f>IF('Ek.3-A'!P1879="", "", 'Ek.3-A'!P1879)</f>
        <v/>
      </c>
      <c r="O1879" s="142">
        <f>'Ek.3-A'!S1879</f>
        <v>0</v>
      </c>
      <c r="P1879" s="143" t="str">
        <f>'Ek.3-A'!L1879</f>
        <v/>
      </c>
      <c r="Q1879" s="24" t="str">
        <f>'Ek.3-A'!M1879</f>
        <v/>
      </c>
      <c r="R1879" s="24">
        <f t="shared" si="399"/>
        <v>0</v>
      </c>
      <c r="S1879" s="141" t="str">
        <f t="shared" si="400"/>
        <v>H</v>
      </c>
      <c r="T1879" s="24">
        <f>IF(S1879="E",SUM($R$5:R1879),0)</f>
        <v>0</v>
      </c>
      <c r="U1879" s="143">
        <f t="shared" si="401"/>
        <v>0</v>
      </c>
    </row>
    <row r="1880" spans="1:21" x14ac:dyDescent="0.25">
      <c r="A1880" s="6">
        <v>19.8</v>
      </c>
      <c r="B1880" s="31" t="s">
        <v>90</v>
      </c>
      <c r="D1880" s="89">
        <v>283429809000</v>
      </c>
      <c r="E1880" s="3">
        <v>0.6</v>
      </c>
      <c r="K1880" s="3">
        <f t="shared" si="402"/>
        <v>1386</v>
      </c>
      <c r="L1880" s="97" t="str">
        <f>IF(TRIM('Ek.3-A'!F1880)&lt;&gt;"","var","yok")</f>
        <v>yok</v>
      </c>
      <c r="M1880" s="5" t="str">
        <f>IF('Ek.3-A'!F1880="", "", IF(VLOOKUP('Ek.3-A'!F1880, Veriler!D:E, 2, 0)=0, "", VLOOKUP('Ek.3-A'!F1880, Veriler!D:E, 2, 0)))</f>
        <v/>
      </c>
      <c r="N1880" s="5" t="str">
        <f>IF('Ek.3-A'!P1880="", "", 'Ek.3-A'!P1880)</f>
        <v/>
      </c>
      <c r="O1880" s="142">
        <f>'Ek.3-A'!S1880</f>
        <v>0</v>
      </c>
      <c r="P1880" s="143" t="str">
        <f>'Ek.3-A'!L1880</f>
        <v/>
      </c>
      <c r="Q1880" s="24" t="str">
        <f>'Ek.3-A'!M1880</f>
        <v/>
      </c>
      <c r="R1880" s="24">
        <f t="shared" si="399"/>
        <v>0</v>
      </c>
      <c r="S1880" s="141" t="str">
        <f t="shared" si="400"/>
        <v>H</v>
      </c>
      <c r="T1880" s="24">
        <f>IF(S1880="E",SUM($R$5:R1880),0)</f>
        <v>0</v>
      </c>
      <c r="U1880" s="143">
        <f t="shared" si="401"/>
        <v>0</v>
      </c>
    </row>
    <row r="1881" spans="1:21" x14ac:dyDescent="0.25">
      <c r="A1881" s="6">
        <v>19.809999999999999</v>
      </c>
      <c r="B1881" s="31" t="s">
        <v>90</v>
      </c>
      <c r="D1881" s="87">
        <v>283410009000</v>
      </c>
      <c r="E1881" s="3">
        <v>0.6</v>
      </c>
      <c r="L1881" s="97"/>
      <c r="M1881" s="5"/>
      <c r="N1881" s="5"/>
      <c r="O1881" s="5"/>
      <c r="Q1881" s="23"/>
      <c r="T1881" s="24"/>
      <c r="U1881" s="25"/>
    </row>
    <row r="1882" spans="1:21" x14ac:dyDescent="0.25">
      <c r="A1882" s="6">
        <v>19.82</v>
      </c>
      <c r="B1882" s="31" t="s">
        <v>90</v>
      </c>
      <c r="D1882" s="89">
        <v>292151190029</v>
      </c>
      <c r="E1882" s="3">
        <v>0.6</v>
      </c>
      <c r="K1882" s="3">
        <f>K1880+1</f>
        <v>1387</v>
      </c>
      <c r="L1882" s="97" t="str">
        <f>IF(TRIM('Ek.3-A'!F1882)&lt;&gt;"","var","yok")</f>
        <v>yok</v>
      </c>
      <c r="M1882" s="5" t="str">
        <f>IF('Ek.3-A'!F1882="", "", IF(VLOOKUP('Ek.3-A'!F1882, Veriler!D:E, 2, 0)=0, "", VLOOKUP('Ek.3-A'!F1882, Veriler!D:E, 2, 0)))</f>
        <v/>
      </c>
      <c r="N1882" s="5" t="str">
        <f>IF('Ek.3-A'!P1882="", "", 'Ek.3-A'!P1882)</f>
        <v/>
      </c>
      <c r="O1882" s="142">
        <f>'Ek.3-A'!S1882</f>
        <v>0</v>
      </c>
      <c r="P1882" s="143" t="str">
        <f>'Ek.3-A'!L1882</f>
        <v/>
      </c>
      <c r="Q1882" s="24" t="str">
        <f>'Ek.3-A'!M1882</f>
        <v/>
      </c>
      <c r="R1882" s="24">
        <f t="shared" ref="R1882:R1895" si="403">IF(L1882="var",0,IF(Q1882&lt;=0.005,Q1882,0))</f>
        <v>0</v>
      </c>
      <c r="S1882" s="141" t="str">
        <f t="shared" ref="S1882:S1895" si="404">IF(Q1882&lt;=0.005,"E","H")</f>
        <v>H</v>
      </c>
      <c r="T1882" s="24">
        <f>IF(S1882="E",SUM($R$5:R1882),0)</f>
        <v>0</v>
      </c>
      <c r="U1882" s="143">
        <f t="shared" ref="U1882:U1895" si="405">IF(T1882&lt;=0.1, O1882, IF(R1882&gt;$G$2, R1882*O1882, $G$2*O1882))</f>
        <v>0</v>
      </c>
    </row>
    <row r="1883" spans="1:21" x14ac:dyDescent="0.25">
      <c r="A1883" s="6">
        <v>19.829999999999998</v>
      </c>
      <c r="B1883" s="31" t="s">
        <v>90</v>
      </c>
      <c r="D1883" s="87">
        <v>293159900019</v>
      </c>
      <c r="E1883" s="3">
        <v>0.6</v>
      </c>
      <c r="K1883" s="3">
        <f t="shared" ref="K1883:K1895" si="406">K1882+1</f>
        <v>1388</v>
      </c>
      <c r="L1883" s="97" t="str">
        <f>IF(TRIM('Ek.3-A'!F1883)&lt;&gt;"","var","yok")</f>
        <v>yok</v>
      </c>
      <c r="M1883" s="5" t="str">
        <f>IF('Ek.3-A'!F1883="", "", IF(VLOOKUP('Ek.3-A'!F1883, Veriler!D:E, 2, 0)=0, "", VLOOKUP('Ek.3-A'!F1883, Veriler!D:E, 2, 0)))</f>
        <v/>
      </c>
      <c r="N1883" s="5" t="str">
        <f>IF('Ek.3-A'!P1883="", "", 'Ek.3-A'!P1883)</f>
        <v/>
      </c>
      <c r="O1883" s="142">
        <f>'Ek.3-A'!S1883</f>
        <v>0</v>
      </c>
      <c r="P1883" s="143" t="str">
        <f>'Ek.3-A'!L1883</f>
        <v/>
      </c>
      <c r="Q1883" s="24" t="str">
        <f>'Ek.3-A'!M1883</f>
        <v/>
      </c>
      <c r="R1883" s="24">
        <f t="shared" si="403"/>
        <v>0</v>
      </c>
      <c r="S1883" s="141" t="str">
        <f t="shared" si="404"/>
        <v>H</v>
      </c>
      <c r="T1883" s="24">
        <f>IF(S1883="E",SUM($R$5:R1883),0)</f>
        <v>0</v>
      </c>
      <c r="U1883" s="143">
        <f t="shared" si="405"/>
        <v>0</v>
      </c>
    </row>
    <row r="1884" spans="1:21" x14ac:dyDescent="0.25">
      <c r="A1884" s="6">
        <v>19.84</v>
      </c>
      <c r="B1884" s="31" t="s">
        <v>90</v>
      </c>
      <c r="D1884" s="89">
        <v>441090009000</v>
      </c>
      <c r="E1884" s="3">
        <v>0.6</v>
      </c>
      <c r="K1884" s="3">
        <f t="shared" si="406"/>
        <v>1389</v>
      </c>
      <c r="L1884" s="97" t="str">
        <f>IF(TRIM('Ek.3-A'!F1884)&lt;&gt;"","var","yok")</f>
        <v>yok</v>
      </c>
      <c r="M1884" s="5" t="str">
        <f>IF('Ek.3-A'!F1884="", "", IF(VLOOKUP('Ek.3-A'!F1884, Veriler!D:E, 2, 0)=0, "", VLOOKUP('Ek.3-A'!F1884, Veriler!D:E, 2, 0)))</f>
        <v/>
      </c>
      <c r="N1884" s="5" t="str">
        <f>IF('Ek.3-A'!P1884="", "", 'Ek.3-A'!P1884)</f>
        <v/>
      </c>
      <c r="O1884" s="142">
        <f>'Ek.3-A'!S1884</f>
        <v>0</v>
      </c>
      <c r="P1884" s="143" t="str">
        <f>'Ek.3-A'!L1884</f>
        <v/>
      </c>
      <c r="Q1884" s="24" t="str">
        <f>'Ek.3-A'!M1884</f>
        <v/>
      </c>
      <c r="R1884" s="24">
        <f t="shared" si="403"/>
        <v>0</v>
      </c>
      <c r="S1884" s="141" t="str">
        <f t="shared" si="404"/>
        <v>H</v>
      </c>
      <c r="T1884" s="24">
        <f>IF(S1884="E",SUM($R$5:R1884),0)</f>
        <v>0</v>
      </c>
      <c r="U1884" s="143">
        <f t="shared" si="405"/>
        <v>0</v>
      </c>
    </row>
    <row r="1885" spans="1:21" x14ac:dyDescent="0.25">
      <c r="A1885" s="6">
        <v>19.850000000000001</v>
      </c>
      <c r="B1885" s="31" t="s">
        <v>90</v>
      </c>
      <c r="D1885" s="87">
        <v>282749909000</v>
      </c>
      <c r="E1885" s="3">
        <v>0.6</v>
      </c>
      <c r="K1885" s="3">
        <f t="shared" si="406"/>
        <v>1390</v>
      </c>
      <c r="L1885" s="97" t="str">
        <f>IF(TRIM('Ek.3-A'!F1885)&lt;&gt;"","var","yok")</f>
        <v>yok</v>
      </c>
      <c r="M1885" s="5" t="str">
        <f>IF('Ek.3-A'!F1885="", "", IF(VLOOKUP('Ek.3-A'!F1885, Veriler!D:E, 2, 0)=0, "", VLOOKUP('Ek.3-A'!F1885, Veriler!D:E, 2, 0)))</f>
        <v/>
      </c>
      <c r="N1885" s="5" t="str">
        <f>IF('Ek.3-A'!P1885="", "", 'Ek.3-A'!P1885)</f>
        <v/>
      </c>
      <c r="O1885" s="142">
        <f>'Ek.3-A'!S1885</f>
        <v>0</v>
      </c>
      <c r="P1885" s="143" t="str">
        <f>'Ek.3-A'!L1885</f>
        <v/>
      </c>
      <c r="Q1885" s="24" t="str">
        <f>'Ek.3-A'!M1885</f>
        <v/>
      </c>
      <c r="R1885" s="24">
        <f t="shared" si="403"/>
        <v>0</v>
      </c>
      <c r="S1885" s="141" t="str">
        <f t="shared" si="404"/>
        <v>H</v>
      </c>
      <c r="T1885" s="24">
        <f>IF(S1885="E",SUM($R$5:R1885),0)</f>
        <v>0</v>
      </c>
      <c r="U1885" s="143">
        <f t="shared" si="405"/>
        <v>0</v>
      </c>
    </row>
    <row r="1886" spans="1:21" x14ac:dyDescent="0.25">
      <c r="A1886" s="6">
        <v>19.86</v>
      </c>
      <c r="B1886" s="31" t="s">
        <v>90</v>
      </c>
      <c r="D1886" s="89">
        <v>903141000000</v>
      </c>
      <c r="E1886" s="3">
        <v>0.6</v>
      </c>
      <c r="K1886" s="3">
        <f t="shared" si="406"/>
        <v>1391</v>
      </c>
      <c r="L1886" s="97" t="str">
        <f>IF(TRIM('Ek.3-A'!F1886)&lt;&gt;"","var","yok")</f>
        <v>yok</v>
      </c>
      <c r="M1886" s="5" t="str">
        <f>IF('Ek.3-A'!F1886="", "", IF(VLOOKUP('Ek.3-A'!F1886, Veriler!D:E, 2, 0)=0, "", VLOOKUP('Ek.3-A'!F1886, Veriler!D:E, 2, 0)))</f>
        <v/>
      </c>
      <c r="N1886" s="5" t="str">
        <f>IF('Ek.3-A'!P1886="", "", 'Ek.3-A'!P1886)</f>
        <v/>
      </c>
      <c r="O1886" s="142">
        <f>'Ek.3-A'!S1886</f>
        <v>0</v>
      </c>
      <c r="P1886" s="143" t="str">
        <f>'Ek.3-A'!L1886</f>
        <v/>
      </c>
      <c r="Q1886" s="24" t="str">
        <f>'Ek.3-A'!M1886</f>
        <v/>
      </c>
      <c r="R1886" s="24">
        <f t="shared" si="403"/>
        <v>0</v>
      </c>
      <c r="S1886" s="141" t="str">
        <f t="shared" si="404"/>
        <v>H</v>
      </c>
      <c r="T1886" s="24">
        <f>IF(S1886="E",SUM($R$5:R1886),0)</f>
        <v>0</v>
      </c>
      <c r="U1886" s="143">
        <f t="shared" si="405"/>
        <v>0</v>
      </c>
    </row>
    <row r="1887" spans="1:21" x14ac:dyDescent="0.25">
      <c r="A1887" s="6">
        <v>19.87</v>
      </c>
      <c r="B1887" s="31" t="s">
        <v>90</v>
      </c>
      <c r="D1887" s="87">
        <v>901380800000</v>
      </c>
      <c r="E1887" s="3">
        <v>0.6</v>
      </c>
      <c r="K1887" s="3">
        <f t="shared" si="406"/>
        <v>1392</v>
      </c>
      <c r="L1887" s="97" t="str">
        <f>IF(TRIM('Ek.3-A'!F1887)&lt;&gt;"","var","yok")</f>
        <v>yok</v>
      </c>
      <c r="M1887" s="5" t="str">
        <f>IF('Ek.3-A'!F1887="", "", IF(VLOOKUP('Ek.3-A'!F1887, Veriler!D:E, 2, 0)=0, "", VLOOKUP('Ek.3-A'!F1887, Veriler!D:E, 2, 0)))</f>
        <v/>
      </c>
      <c r="N1887" s="5" t="str">
        <f>IF('Ek.3-A'!P1887="", "", 'Ek.3-A'!P1887)</f>
        <v/>
      </c>
      <c r="O1887" s="142">
        <f>'Ek.3-A'!S1887</f>
        <v>0</v>
      </c>
      <c r="P1887" s="143" t="str">
        <f>'Ek.3-A'!L1887</f>
        <v/>
      </c>
      <c r="Q1887" s="24" t="str">
        <f>'Ek.3-A'!M1887</f>
        <v/>
      </c>
      <c r="R1887" s="24">
        <f t="shared" si="403"/>
        <v>0</v>
      </c>
      <c r="S1887" s="141" t="str">
        <f t="shared" si="404"/>
        <v>H</v>
      </c>
      <c r="T1887" s="24">
        <f>IF(S1887="E",SUM($R$5:R1887),0)</f>
        <v>0</v>
      </c>
      <c r="U1887" s="143">
        <f t="shared" si="405"/>
        <v>0</v>
      </c>
    </row>
    <row r="1888" spans="1:21" x14ac:dyDescent="0.25">
      <c r="A1888" s="6">
        <v>19.88</v>
      </c>
      <c r="B1888" s="31" t="s">
        <v>90</v>
      </c>
      <c r="D1888" s="89">
        <v>294200000029</v>
      </c>
      <c r="E1888" s="3">
        <v>0.6</v>
      </c>
      <c r="K1888" s="3">
        <f t="shared" si="406"/>
        <v>1393</v>
      </c>
      <c r="L1888" s="97" t="str">
        <f>IF(TRIM('Ek.3-A'!F1888)&lt;&gt;"","var","yok")</f>
        <v>yok</v>
      </c>
      <c r="M1888" s="5" t="str">
        <f>IF('Ek.3-A'!F1888="", "", IF(VLOOKUP('Ek.3-A'!F1888, Veriler!D:E, 2, 0)=0, "", VLOOKUP('Ek.3-A'!F1888, Veriler!D:E, 2, 0)))</f>
        <v/>
      </c>
      <c r="N1888" s="5" t="str">
        <f>IF('Ek.3-A'!P1888="", "", 'Ek.3-A'!P1888)</f>
        <v/>
      </c>
      <c r="O1888" s="142">
        <f>'Ek.3-A'!S1888</f>
        <v>0</v>
      </c>
      <c r="P1888" s="143" t="str">
        <f>'Ek.3-A'!L1888</f>
        <v/>
      </c>
      <c r="Q1888" s="24" t="str">
        <f>'Ek.3-A'!M1888</f>
        <v/>
      </c>
      <c r="R1888" s="24">
        <f t="shared" si="403"/>
        <v>0</v>
      </c>
      <c r="S1888" s="141" t="str">
        <f t="shared" si="404"/>
        <v>H</v>
      </c>
      <c r="T1888" s="24">
        <f>IF(S1888="E",SUM($R$5:R1888),0)</f>
        <v>0</v>
      </c>
      <c r="U1888" s="143">
        <f t="shared" si="405"/>
        <v>0</v>
      </c>
    </row>
    <row r="1889" spans="1:41" x14ac:dyDescent="0.25">
      <c r="A1889" s="6">
        <v>19.89</v>
      </c>
      <c r="B1889" s="31" t="s">
        <v>90</v>
      </c>
      <c r="D1889" s="87">
        <v>847150009000</v>
      </c>
      <c r="E1889" s="3">
        <v>0.6</v>
      </c>
      <c r="K1889" s="3">
        <f t="shared" si="406"/>
        <v>1394</v>
      </c>
      <c r="L1889" s="97" t="str">
        <f>IF(TRIM('Ek.3-A'!F1889)&lt;&gt;"","var","yok")</f>
        <v>yok</v>
      </c>
      <c r="M1889" s="5" t="str">
        <f>IF('Ek.3-A'!F1889="", "", IF(VLOOKUP('Ek.3-A'!F1889, Veriler!D:E, 2, 0)=0, "", VLOOKUP('Ek.3-A'!F1889, Veriler!D:E, 2, 0)))</f>
        <v/>
      </c>
      <c r="N1889" s="5" t="str">
        <f>IF('Ek.3-A'!P1889="", "", 'Ek.3-A'!P1889)</f>
        <v/>
      </c>
      <c r="O1889" s="142">
        <f>'Ek.3-A'!S1889</f>
        <v>0</v>
      </c>
      <c r="P1889" s="143" t="str">
        <f>'Ek.3-A'!L1889</f>
        <v/>
      </c>
      <c r="Q1889" s="24" t="str">
        <f>'Ek.3-A'!M1889</f>
        <v/>
      </c>
      <c r="R1889" s="24">
        <f t="shared" si="403"/>
        <v>0</v>
      </c>
      <c r="S1889" s="141" t="str">
        <f t="shared" si="404"/>
        <v>H</v>
      </c>
      <c r="T1889" s="24">
        <f>IF(S1889="E",SUM($R$5:R1889),0)</f>
        <v>0</v>
      </c>
      <c r="U1889" s="143">
        <f t="shared" si="405"/>
        <v>0</v>
      </c>
    </row>
    <row r="1890" spans="1:41" x14ac:dyDescent="0.25">
      <c r="A1890" s="6">
        <v>19.899999999999999</v>
      </c>
      <c r="B1890" s="31" t="s">
        <v>90</v>
      </c>
      <c r="D1890" s="89">
        <v>680410000019</v>
      </c>
      <c r="E1890" s="3">
        <v>0.6</v>
      </c>
      <c r="K1890" s="3">
        <f t="shared" si="406"/>
        <v>1395</v>
      </c>
      <c r="L1890" s="97" t="str">
        <f>IF(TRIM('Ek.3-A'!F1890)&lt;&gt;"","var","yok")</f>
        <v>yok</v>
      </c>
      <c r="M1890" s="5" t="str">
        <f>IF('Ek.3-A'!F1890="", "", IF(VLOOKUP('Ek.3-A'!F1890, Veriler!D:E, 2, 0)=0, "", VLOOKUP('Ek.3-A'!F1890, Veriler!D:E, 2, 0)))</f>
        <v/>
      </c>
      <c r="N1890" s="5" t="str">
        <f>IF('Ek.3-A'!P1890="", "", 'Ek.3-A'!P1890)</f>
        <v/>
      </c>
      <c r="O1890" s="142">
        <f>'Ek.3-A'!S1890</f>
        <v>0</v>
      </c>
      <c r="P1890" s="143" t="str">
        <f>'Ek.3-A'!L1890</f>
        <v/>
      </c>
      <c r="Q1890" s="24" t="str">
        <f>'Ek.3-A'!M1890</f>
        <v/>
      </c>
      <c r="R1890" s="24">
        <f t="shared" si="403"/>
        <v>0</v>
      </c>
      <c r="S1890" s="141" t="str">
        <f t="shared" si="404"/>
        <v>H</v>
      </c>
      <c r="T1890" s="24">
        <f>IF(S1890="E",SUM($R$5:R1890),0)</f>
        <v>0</v>
      </c>
      <c r="U1890" s="143">
        <f t="shared" si="405"/>
        <v>0</v>
      </c>
    </row>
    <row r="1891" spans="1:41" x14ac:dyDescent="0.25">
      <c r="A1891" s="6">
        <v>19.91</v>
      </c>
      <c r="B1891" s="31" t="s">
        <v>90</v>
      </c>
      <c r="D1891" s="87">
        <v>600690000000</v>
      </c>
      <c r="E1891" s="3">
        <v>0.6</v>
      </c>
      <c r="K1891" s="3">
        <f t="shared" si="406"/>
        <v>1396</v>
      </c>
      <c r="L1891" s="97" t="str">
        <f>IF(TRIM('Ek.3-A'!F1891)&lt;&gt;"","var","yok")</f>
        <v>yok</v>
      </c>
      <c r="M1891" s="5" t="str">
        <f>IF('Ek.3-A'!F1891="", "", IF(VLOOKUP('Ek.3-A'!F1891, Veriler!D:E, 2, 0)=0, "", VLOOKUP('Ek.3-A'!F1891, Veriler!D:E, 2, 0)))</f>
        <v/>
      </c>
      <c r="N1891" s="5" t="str">
        <f>IF('Ek.3-A'!P1891="", "", 'Ek.3-A'!P1891)</f>
        <v/>
      </c>
      <c r="O1891" s="142">
        <f>'Ek.3-A'!S1891</f>
        <v>0</v>
      </c>
      <c r="P1891" s="143" t="str">
        <f>'Ek.3-A'!L1891</f>
        <v/>
      </c>
      <c r="Q1891" s="24" t="str">
        <f>'Ek.3-A'!M1891</f>
        <v/>
      </c>
      <c r="R1891" s="24">
        <f t="shared" si="403"/>
        <v>0</v>
      </c>
      <c r="S1891" s="141" t="str">
        <f t="shared" si="404"/>
        <v>H</v>
      </c>
      <c r="T1891" s="24">
        <f>IF(S1891="E",SUM($R$5:R1891),0)</f>
        <v>0</v>
      </c>
      <c r="U1891" s="143">
        <f t="shared" si="405"/>
        <v>0</v>
      </c>
    </row>
    <row r="1892" spans="1:41" x14ac:dyDescent="0.25">
      <c r="A1892" s="6">
        <v>19.920000000000002</v>
      </c>
      <c r="B1892" s="31" t="s">
        <v>90</v>
      </c>
      <c r="D1892" s="89">
        <v>600621000000</v>
      </c>
      <c r="E1892" s="3">
        <v>0.6</v>
      </c>
      <c r="K1892" s="3">
        <f t="shared" si="406"/>
        <v>1397</v>
      </c>
      <c r="L1892" s="97" t="str">
        <f>IF(TRIM('Ek.3-A'!F1892)&lt;&gt;"","var","yok")</f>
        <v>yok</v>
      </c>
      <c r="M1892" s="5" t="str">
        <f>IF('Ek.3-A'!F1892="", "", IF(VLOOKUP('Ek.3-A'!F1892, Veriler!D:E, 2, 0)=0, "", VLOOKUP('Ek.3-A'!F1892, Veriler!D:E, 2, 0)))</f>
        <v/>
      </c>
      <c r="N1892" s="5" t="str">
        <f>IF('Ek.3-A'!P1892="", "", 'Ek.3-A'!P1892)</f>
        <v/>
      </c>
      <c r="O1892" s="142">
        <f>'Ek.3-A'!S1892</f>
        <v>0</v>
      </c>
      <c r="P1892" s="143" t="str">
        <f>'Ek.3-A'!L1892</f>
        <v/>
      </c>
      <c r="Q1892" s="24" t="str">
        <f>'Ek.3-A'!M1892</f>
        <v/>
      </c>
      <c r="R1892" s="24">
        <f t="shared" si="403"/>
        <v>0</v>
      </c>
      <c r="S1892" s="141" t="str">
        <f t="shared" si="404"/>
        <v>H</v>
      </c>
      <c r="T1892" s="24">
        <f>IF(S1892="E",SUM($R$5:R1892),0)</f>
        <v>0</v>
      </c>
      <c r="U1892" s="143">
        <f t="shared" si="405"/>
        <v>0</v>
      </c>
    </row>
    <row r="1893" spans="1:41" x14ac:dyDescent="0.25">
      <c r="A1893" s="6">
        <v>19.93</v>
      </c>
      <c r="B1893" s="31" t="s">
        <v>90</v>
      </c>
      <c r="D1893" s="87">
        <v>600624000000</v>
      </c>
      <c r="E1893" s="3">
        <v>0.6</v>
      </c>
      <c r="K1893" s="3">
        <f t="shared" si="406"/>
        <v>1398</v>
      </c>
      <c r="L1893" s="97" t="str">
        <f>IF(TRIM('Ek.3-A'!F1893)&lt;&gt;"","var","yok")</f>
        <v>yok</v>
      </c>
      <c r="M1893" s="5" t="str">
        <f>IF('Ek.3-A'!F1893="", "", IF(VLOOKUP('Ek.3-A'!F1893, Veriler!D:E, 2, 0)=0, "", VLOOKUP('Ek.3-A'!F1893, Veriler!D:E, 2, 0)))</f>
        <v/>
      </c>
      <c r="N1893" s="5" t="str">
        <f>IF('Ek.3-A'!P1893="", "", 'Ek.3-A'!P1893)</f>
        <v/>
      </c>
      <c r="O1893" s="142">
        <f>'Ek.3-A'!S1893</f>
        <v>0</v>
      </c>
      <c r="P1893" s="143" t="str">
        <f>'Ek.3-A'!L1893</f>
        <v/>
      </c>
      <c r="Q1893" s="24" t="str">
        <f>'Ek.3-A'!M1893</f>
        <v/>
      </c>
      <c r="R1893" s="24">
        <f t="shared" si="403"/>
        <v>0</v>
      </c>
      <c r="S1893" s="141" t="str">
        <f t="shared" si="404"/>
        <v>H</v>
      </c>
      <c r="T1893" s="24">
        <f>IF(S1893="E",SUM($R$5:R1893),0)</f>
        <v>0</v>
      </c>
      <c r="U1893" s="143">
        <f t="shared" si="405"/>
        <v>0</v>
      </c>
    </row>
    <row r="1894" spans="1:41" x14ac:dyDescent="0.25">
      <c r="A1894" s="6">
        <v>19.940000000000001</v>
      </c>
      <c r="B1894" s="31" t="s">
        <v>90</v>
      </c>
      <c r="D1894" s="89">
        <v>600622000000</v>
      </c>
      <c r="E1894" s="3">
        <v>0.6</v>
      </c>
      <c r="K1894" s="3">
        <f t="shared" si="406"/>
        <v>1399</v>
      </c>
      <c r="L1894" s="97" t="str">
        <f>IF(TRIM('Ek.3-A'!F1894)&lt;&gt;"","var","yok")</f>
        <v>yok</v>
      </c>
      <c r="M1894" s="5" t="str">
        <f>IF('Ek.3-A'!F1894="", "", IF(VLOOKUP('Ek.3-A'!F1894, Veriler!D:E, 2, 0)=0, "", VLOOKUP('Ek.3-A'!F1894, Veriler!D:E, 2, 0)))</f>
        <v/>
      </c>
      <c r="N1894" s="5" t="str">
        <f>IF('Ek.3-A'!P1894="", "", 'Ek.3-A'!P1894)</f>
        <v/>
      </c>
      <c r="O1894" s="142">
        <f>'Ek.3-A'!S1894</f>
        <v>0</v>
      </c>
      <c r="P1894" s="143" t="str">
        <f>'Ek.3-A'!L1894</f>
        <v/>
      </c>
      <c r="Q1894" s="24" t="str">
        <f>'Ek.3-A'!M1894</f>
        <v/>
      </c>
      <c r="R1894" s="24">
        <f t="shared" si="403"/>
        <v>0</v>
      </c>
      <c r="S1894" s="141" t="str">
        <f t="shared" si="404"/>
        <v>H</v>
      </c>
      <c r="T1894" s="24">
        <f>IF(S1894="E",SUM($R$5:R1894),0)</f>
        <v>0</v>
      </c>
      <c r="U1894" s="143">
        <f t="shared" si="405"/>
        <v>0</v>
      </c>
    </row>
    <row r="1895" spans="1:41" x14ac:dyDescent="0.25">
      <c r="A1895" s="6">
        <v>19.95</v>
      </c>
      <c r="B1895" s="31" t="s">
        <v>90</v>
      </c>
      <c r="D1895" s="87">
        <v>600623000000</v>
      </c>
      <c r="E1895" s="3">
        <v>0.6</v>
      </c>
      <c r="K1895" s="3">
        <f t="shared" si="406"/>
        <v>1400</v>
      </c>
      <c r="L1895" s="97" t="str">
        <f>IF(TRIM('Ek.3-A'!F1895)&lt;&gt;"","var","yok")</f>
        <v>yok</v>
      </c>
      <c r="M1895" s="5" t="str">
        <f>IF('Ek.3-A'!F1895="", "", IF(VLOOKUP('Ek.3-A'!F1895, Veriler!D:E, 2, 0)=0, "", VLOOKUP('Ek.3-A'!F1895, Veriler!D:E, 2, 0)))</f>
        <v/>
      </c>
      <c r="N1895" s="5" t="str">
        <f>IF('Ek.3-A'!P1895="", "", 'Ek.3-A'!P1895)</f>
        <v/>
      </c>
      <c r="O1895" s="142">
        <f>'Ek.3-A'!S1895</f>
        <v>0</v>
      </c>
      <c r="P1895" s="143" t="str">
        <f>'Ek.3-A'!L1895</f>
        <v/>
      </c>
      <c r="Q1895" s="24" t="str">
        <f>'Ek.3-A'!M1895</f>
        <v/>
      </c>
      <c r="R1895" s="24">
        <f t="shared" si="403"/>
        <v>0</v>
      </c>
      <c r="S1895" s="141" t="str">
        <f t="shared" si="404"/>
        <v>H</v>
      </c>
      <c r="T1895" s="24">
        <f>IF(S1895="E",SUM($R$5:R1895),0)</f>
        <v>0</v>
      </c>
      <c r="U1895" s="143">
        <f t="shared" si="405"/>
        <v>0</v>
      </c>
    </row>
    <row r="1896" spans="1:41" x14ac:dyDescent="0.25">
      <c r="A1896" s="6">
        <v>19.96</v>
      </c>
      <c r="B1896" s="31" t="s">
        <v>90</v>
      </c>
      <c r="D1896" s="89">
        <v>600631000000</v>
      </c>
      <c r="E1896" s="3">
        <v>0.6</v>
      </c>
      <c r="T1896" s="24"/>
      <c r="U1896" s="25"/>
      <c r="AO1896" s="140">
        <f>'Ek.3-A'!L1896</f>
        <v>0</v>
      </c>
    </row>
    <row r="1897" spans="1:41" x14ac:dyDescent="0.25">
      <c r="A1897" s="6">
        <v>19.97</v>
      </c>
      <c r="B1897" s="31" t="s">
        <v>90</v>
      </c>
      <c r="D1897" s="87">
        <v>600634000000</v>
      </c>
      <c r="E1897" s="3">
        <v>0.6</v>
      </c>
      <c r="T1897" s="24"/>
      <c r="U1897" s="25"/>
    </row>
    <row r="1898" spans="1:41" x14ac:dyDescent="0.25">
      <c r="A1898" s="6">
        <v>19.98</v>
      </c>
      <c r="B1898" s="31" t="s">
        <v>90</v>
      </c>
      <c r="D1898" s="89">
        <v>600632000000</v>
      </c>
      <c r="E1898" s="3">
        <v>0.6</v>
      </c>
      <c r="T1898" s="24"/>
      <c r="U1898" s="25"/>
    </row>
    <row r="1899" spans="1:41" x14ac:dyDescent="0.25">
      <c r="A1899" s="6">
        <v>19.989999999999998</v>
      </c>
      <c r="B1899" s="31" t="s">
        <v>90</v>
      </c>
      <c r="D1899" s="87">
        <v>600633000000</v>
      </c>
      <c r="E1899" s="3">
        <v>0.6</v>
      </c>
      <c r="T1899" s="24"/>
      <c r="U1899" s="25"/>
    </row>
    <row r="1900" spans="1:41" x14ac:dyDescent="0.25">
      <c r="A1900" s="6">
        <v>20</v>
      </c>
      <c r="B1900" s="31" t="s">
        <v>90</v>
      </c>
      <c r="D1900" s="89">
        <v>600641000000</v>
      </c>
      <c r="E1900" s="3">
        <v>0.6</v>
      </c>
      <c r="T1900" s="24"/>
      <c r="U1900" s="25"/>
    </row>
    <row r="1901" spans="1:41" x14ac:dyDescent="0.25">
      <c r="A1901" s="6">
        <v>20.010000000000002</v>
      </c>
      <c r="B1901" s="31" t="s">
        <v>90</v>
      </c>
      <c r="D1901" s="87">
        <v>600644000000</v>
      </c>
      <c r="E1901" s="3">
        <v>0.6</v>
      </c>
      <c r="T1901" s="24"/>
      <c r="U1901" s="25"/>
    </row>
    <row r="1902" spans="1:41" x14ac:dyDescent="0.25">
      <c r="A1902" s="6">
        <v>20.02</v>
      </c>
      <c r="B1902" s="31" t="s">
        <v>90</v>
      </c>
      <c r="D1902" s="89">
        <v>600642000000</v>
      </c>
      <c r="E1902" s="3">
        <v>0.6</v>
      </c>
      <c r="T1902" s="24"/>
      <c r="U1902" s="25"/>
    </row>
    <row r="1903" spans="1:41" x14ac:dyDescent="0.25">
      <c r="A1903" s="6">
        <v>20.03</v>
      </c>
      <c r="B1903" s="31" t="s">
        <v>90</v>
      </c>
      <c r="D1903" s="87">
        <v>600643000000</v>
      </c>
      <c r="E1903" s="3">
        <v>0.6</v>
      </c>
      <c r="T1903" s="24"/>
      <c r="U1903" s="25"/>
    </row>
    <row r="1904" spans="1:41" x14ac:dyDescent="0.25">
      <c r="A1904" s="6">
        <v>20.04</v>
      </c>
      <c r="B1904" s="31" t="s">
        <v>90</v>
      </c>
      <c r="D1904" s="89">
        <v>600610000000</v>
      </c>
      <c r="E1904" s="3">
        <v>0.6</v>
      </c>
      <c r="T1904" s="24"/>
      <c r="U1904" s="25"/>
    </row>
    <row r="1905" spans="1:21" x14ac:dyDescent="0.25">
      <c r="A1905" s="6">
        <v>20.05</v>
      </c>
      <c r="B1905" s="31" t="s">
        <v>90</v>
      </c>
      <c r="D1905" s="87">
        <v>520210000019</v>
      </c>
      <c r="E1905" s="3">
        <v>0.6</v>
      </c>
      <c r="K1905" s="3">
        <f>K1895+1</f>
        <v>1401</v>
      </c>
      <c r="L1905" s="97" t="str">
        <f>IF(TRIM('Ek.3-A'!F1905)&lt;&gt;"","var","yok")</f>
        <v>yok</v>
      </c>
      <c r="M1905" s="5" t="str">
        <f>IF('Ek.3-A'!F1905="", "", IF(VLOOKUP('Ek.3-A'!F1905, Veriler!D:E, 2, 0)=0, "", VLOOKUP('Ek.3-A'!F1905, Veriler!D:E, 2, 0)))</f>
        <v/>
      </c>
      <c r="N1905" s="5" t="str">
        <f>IF('Ek.3-A'!P1905="", "", 'Ek.3-A'!P1905)</f>
        <v/>
      </c>
      <c r="O1905" s="142">
        <f>'Ek.3-A'!S1905</f>
        <v>0</v>
      </c>
      <c r="P1905" s="143" t="str">
        <f>'Ek.3-A'!L1905</f>
        <v/>
      </c>
      <c r="Q1905" s="24" t="str">
        <f>'Ek.3-A'!M1905</f>
        <v/>
      </c>
      <c r="R1905" s="24">
        <f t="shared" ref="R1905:R1918" si="407">IF(L1905="var",0,IF(Q1905&lt;=0.005,Q1905,0))</f>
        <v>0</v>
      </c>
      <c r="S1905" s="141" t="str">
        <f t="shared" ref="S1905:S1918" si="408">IF(Q1905&lt;=0.005,"E","H")</f>
        <v>H</v>
      </c>
      <c r="T1905" s="24">
        <f>IF(S1905="E",SUM($R$5:R1905),0)</f>
        <v>0</v>
      </c>
      <c r="U1905" s="143">
        <f t="shared" ref="U1905:U1918" si="409">IF(T1905&lt;=0.1, O1905, IF(R1905&gt;$G$2, R1905*O1905, $G$2*O1905))</f>
        <v>0</v>
      </c>
    </row>
    <row r="1906" spans="1:21" x14ac:dyDescent="0.25">
      <c r="A1906" s="6">
        <v>20.059999999999999</v>
      </c>
      <c r="B1906" s="31" t="s">
        <v>90</v>
      </c>
      <c r="D1906" s="89">
        <v>853400900000</v>
      </c>
      <c r="E1906" s="3">
        <v>0.6</v>
      </c>
      <c r="K1906" s="3">
        <f t="shared" ref="K1906:K1918" si="410">K1905+1</f>
        <v>1402</v>
      </c>
      <c r="L1906" s="97" t="str">
        <f>IF(TRIM('Ek.3-A'!F1906)&lt;&gt;"","var","yok")</f>
        <v>yok</v>
      </c>
      <c r="M1906" s="5" t="str">
        <f>IF('Ek.3-A'!F1906="", "", IF(VLOOKUP('Ek.3-A'!F1906, Veriler!D:E, 2, 0)=0, "", VLOOKUP('Ek.3-A'!F1906, Veriler!D:E, 2, 0)))</f>
        <v/>
      </c>
      <c r="N1906" s="5" t="str">
        <f>IF('Ek.3-A'!P1906="", "", 'Ek.3-A'!P1906)</f>
        <v/>
      </c>
      <c r="O1906" s="142">
        <f>'Ek.3-A'!S1906</f>
        <v>0</v>
      </c>
      <c r="P1906" s="143" t="str">
        <f>'Ek.3-A'!L1906</f>
        <v/>
      </c>
      <c r="Q1906" s="24" t="str">
        <f>'Ek.3-A'!M1906</f>
        <v/>
      </c>
      <c r="R1906" s="24">
        <f t="shared" si="407"/>
        <v>0</v>
      </c>
      <c r="S1906" s="141" t="str">
        <f t="shared" si="408"/>
        <v>H</v>
      </c>
      <c r="T1906" s="24">
        <f>IF(S1906="E",SUM($R$5:R1906),0)</f>
        <v>0</v>
      </c>
      <c r="U1906" s="143">
        <f t="shared" si="409"/>
        <v>0</v>
      </c>
    </row>
    <row r="1907" spans="1:21" x14ac:dyDescent="0.25">
      <c r="A1907" s="6">
        <v>20.07</v>
      </c>
      <c r="B1907" s="31" t="s">
        <v>90</v>
      </c>
      <c r="D1907" s="87">
        <v>294110000039</v>
      </c>
      <c r="E1907" s="3">
        <v>0.6</v>
      </c>
      <c r="K1907" s="3">
        <f t="shared" si="410"/>
        <v>1403</v>
      </c>
      <c r="L1907" s="97" t="str">
        <f>IF(TRIM('Ek.3-A'!F1907)&lt;&gt;"","var","yok")</f>
        <v>yok</v>
      </c>
      <c r="M1907" s="5" t="str">
        <f>IF('Ek.3-A'!F1907="", "", IF(VLOOKUP('Ek.3-A'!F1907, Veriler!D:E, 2, 0)=0, "", VLOOKUP('Ek.3-A'!F1907, Veriler!D:E, 2, 0)))</f>
        <v/>
      </c>
      <c r="N1907" s="5" t="str">
        <f>IF('Ek.3-A'!P1907="", "", 'Ek.3-A'!P1907)</f>
        <v/>
      </c>
      <c r="O1907" s="142">
        <f>'Ek.3-A'!S1907</f>
        <v>0</v>
      </c>
      <c r="P1907" s="143" t="str">
        <f>'Ek.3-A'!L1907</f>
        <v/>
      </c>
      <c r="Q1907" s="24" t="str">
        <f>'Ek.3-A'!M1907</f>
        <v/>
      </c>
      <c r="R1907" s="24">
        <f t="shared" si="407"/>
        <v>0</v>
      </c>
      <c r="S1907" s="141" t="str">
        <f t="shared" si="408"/>
        <v>H</v>
      </c>
      <c r="T1907" s="24">
        <f>IF(S1907="E",SUM($R$5:R1907),0)</f>
        <v>0</v>
      </c>
      <c r="U1907" s="143">
        <f t="shared" si="409"/>
        <v>0</v>
      </c>
    </row>
    <row r="1908" spans="1:21" x14ac:dyDescent="0.25">
      <c r="A1908" s="6">
        <v>20.079999999999998</v>
      </c>
      <c r="B1908" s="31" t="s">
        <v>90</v>
      </c>
      <c r="D1908" s="89">
        <v>290349100000</v>
      </c>
      <c r="E1908" s="3">
        <v>0.6</v>
      </c>
      <c r="K1908" s="3">
        <f t="shared" si="410"/>
        <v>1404</v>
      </c>
      <c r="L1908" s="97" t="str">
        <f>IF(TRIM('Ek.3-A'!F1908)&lt;&gt;"","var","yok")</f>
        <v>yok</v>
      </c>
      <c r="M1908" s="5" t="str">
        <f>IF('Ek.3-A'!F1908="", "", IF(VLOOKUP('Ek.3-A'!F1908, Veriler!D:E, 2, 0)=0, "", VLOOKUP('Ek.3-A'!F1908, Veriler!D:E, 2, 0)))</f>
        <v/>
      </c>
      <c r="N1908" s="5" t="str">
        <f>IF('Ek.3-A'!P1908="", "", 'Ek.3-A'!P1908)</f>
        <v/>
      </c>
      <c r="O1908" s="142">
        <f>'Ek.3-A'!S1908</f>
        <v>0</v>
      </c>
      <c r="P1908" s="143" t="str">
        <f>'Ek.3-A'!L1908</f>
        <v/>
      </c>
      <c r="Q1908" s="24" t="str">
        <f>'Ek.3-A'!M1908</f>
        <v/>
      </c>
      <c r="R1908" s="24">
        <f t="shared" si="407"/>
        <v>0</v>
      </c>
      <c r="S1908" s="141" t="str">
        <f t="shared" si="408"/>
        <v>H</v>
      </c>
      <c r="T1908" s="24">
        <f>IF(S1908="E",SUM($R$5:R1908),0)</f>
        <v>0</v>
      </c>
      <c r="U1908" s="143">
        <f t="shared" si="409"/>
        <v>0</v>
      </c>
    </row>
    <row r="1909" spans="1:21" x14ac:dyDescent="0.25">
      <c r="A1909" s="6">
        <v>20.09</v>
      </c>
      <c r="B1909" s="31" t="s">
        <v>90</v>
      </c>
      <c r="D1909" s="87">
        <v>291560909019</v>
      </c>
      <c r="E1909" s="3">
        <v>0.6</v>
      </c>
      <c r="K1909" s="3">
        <f t="shared" si="410"/>
        <v>1405</v>
      </c>
      <c r="L1909" s="97" t="str">
        <f>IF(TRIM('Ek.3-A'!F1909)&lt;&gt;"","var","yok")</f>
        <v>yok</v>
      </c>
      <c r="M1909" s="5" t="str">
        <f>IF('Ek.3-A'!F1909="", "", IF(VLOOKUP('Ek.3-A'!F1909, Veriler!D:E, 2, 0)=0, "", VLOOKUP('Ek.3-A'!F1909, Veriler!D:E, 2, 0)))</f>
        <v/>
      </c>
      <c r="N1909" s="5" t="str">
        <f>IF('Ek.3-A'!P1909="", "", 'Ek.3-A'!P1909)</f>
        <v/>
      </c>
      <c r="O1909" s="142">
        <f>'Ek.3-A'!S1909</f>
        <v>0</v>
      </c>
      <c r="P1909" s="143" t="str">
        <f>'Ek.3-A'!L1909</f>
        <v/>
      </c>
      <c r="Q1909" s="24" t="str">
        <f>'Ek.3-A'!M1909</f>
        <v/>
      </c>
      <c r="R1909" s="24">
        <f t="shared" si="407"/>
        <v>0</v>
      </c>
      <c r="S1909" s="141" t="str">
        <f t="shared" si="408"/>
        <v>H</v>
      </c>
      <c r="T1909" s="24">
        <f>IF(S1909="E",SUM($R$5:R1909),0)</f>
        <v>0</v>
      </c>
      <c r="U1909" s="143">
        <f t="shared" si="409"/>
        <v>0</v>
      </c>
    </row>
    <row r="1910" spans="1:21" x14ac:dyDescent="0.25">
      <c r="A1910" s="6">
        <v>20.100000000000001</v>
      </c>
      <c r="B1910" s="31" t="s">
        <v>90</v>
      </c>
      <c r="D1910" s="89">
        <v>350400900019</v>
      </c>
      <c r="E1910" s="3">
        <v>0.6</v>
      </c>
      <c r="K1910" s="3">
        <f t="shared" si="410"/>
        <v>1406</v>
      </c>
      <c r="L1910" s="97" t="str">
        <f>IF(TRIM('Ek.3-A'!F1910)&lt;&gt;"","var","yok")</f>
        <v>yok</v>
      </c>
      <c r="M1910" s="5" t="str">
        <f>IF('Ek.3-A'!F1910="", "", IF(VLOOKUP('Ek.3-A'!F1910, Veriler!D:E, 2, 0)=0, "", VLOOKUP('Ek.3-A'!F1910, Veriler!D:E, 2, 0)))</f>
        <v/>
      </c>
      <c r="N1910" s="5" t="str">
        <f>IF('Ek.3-A'!P1910="", "", 'Ek.3-A'!P1910)</f>
        <v/>
      </c>
      <c r="O1910" s="142">
        <f>'Ek.3-A'!S1910</f>
        <v>0</v>
      </c>
      <c r="P1910" s="143" t="str">
        <f>'Ek.3-A'!L1910</f>
        <v/>
      </c>
      <c r="Q1910" s="24" t="str">
        <f>'Ek.3-A'!M1910</f>
        <v/>
      </c>
      <c r="R1910" s="24">
        <f t="shared" si="407"/>
        <v>0</v>
      </c>
      <c r="S1910" s="141" t="str">
        <f t="shared" si="408"/>
        <v>H</v>
      </c>
      <c r="T1910" s="24">
        <f>IF(S1910="E",SUM($R$5:R1910),0)</f>
        <v>0</v>
      </c>
      <c r="U1910" s="143">
        <f t="shared" si="409"/>
        <v>0</v>
      </c>
    </row>
    <row r="1911" spans="1:21" x14ac:dyDescent="0.25">
      <c r="A1911" s="6">
        <v>20.11</v>
      </c>
      <c r="B1911" s="31" t="s">
        <v>90</v>
      </c>
      <c r="D1911" s="87">
        <v>293550000000</v>
      </c>
      <c r="E1911" s="3">
        <v>0.6</v>
      </c>
      <c r="K1911" s="3">
        <f t="shared" si="410"/>
        <v>1407</v>
      </c>
      <c r="L1911" s="97" t="str">
        <f>IF(TRIM('Ek.3-A'!F1911)&lt;&gt;"","var","yok")</f>
        <v>yok</v>
      </c>
      <c r="M1911" s="5" t="str">
        <f>IF('Ek.3-A'!F1911="", "", IF(VLOOKUP('Ek.3-A'!F1911, Veriler!D:E, 2, 0)=0, "", VLOOKUP('Ek.3-A'!F1911, Veriler!D:E, 2, 0)))</f>
        <v/>
      </c>
      <c r="N1911" s="5" t="str">
        <f>IF('Ek.3-A'!P1911="", "", 'Ek.3-A'!P1911)</f>
        <v/>
      </c>
      <c r="O1911" s="142">
        <f>'Ek.3-A'!S1911</f>
        <v>0</v>
      </c>
      <c r="P1911" s="143" t="str">
        <f>'Ek.3-A'!L1911</f>
        <v/>
      </c>
      <c r="Q1911" s="24" t="str">
        <f>'Ek.3-A'!M1911</f>
        <v/>
      </c>
      <c r="R1911" s="24">
        <f t="shared" si="407"/>
        <v>0</v>
      </c>
      <c r="S1911" s="141" t="str">
        <f t="shared" si="408"/>
        <v>H</v>
      </c>
      <c r="T1911" s="24">
        <f>IF(S1911="E",SUM($R$5:R1911),0)</f>
        <v>0</v>
      </c>
      <c r="U1911" s="143">
        <f t="shared" si="409"/>
        <v>0</v>
      </c>
    </row>
    <row r="1912" spans="1:21" x14ac:dyDescent="0.25">
      <c r="A1912" s="6">
        <v>20.12</v>
      </c>
      <c r="B1912" s="31" t="s">
        <v>90</v>
      </c>
      <c r="D1912" s="89">
        <v>282990803012</v>
      </c>
      <c r="E1912" s="3">
        <v>0.6</v>
      </c>
      <c r="K1912" s="3">
        <f t="shared" si="410"/>
        <v>1408</v>
      </c>
      <c r="L1912" s="97" t="str">
        <f>IF(TRIM('Ek.3-A'!F1912)&lt;&gt;"","var","yok")</f>
        <v>yok</v>
      </c>
      <c r="M1912" s="5" t="str">
        <f>IF('Ek.3-A'!F1912="", "", IF(VLOOKUP('Ek.3-A'!F1912, Veriler!D:E, 2, 0)=0, "", VLOOKUP('Ek.3-A'!F1912, Veriler!D:E, 2, 0)))</f>
        <v/>
      </c>
      <c r="N1912" s="5" t="str">
        <f>IF('Ek.3-A'!P1912="", "", 'Ek.3-A'!P1912)</f>
        <v/>
      </c>
      <c r="O1912" s="142">
        <f>'Ek.3-A'!S1912</f>
        <v>0</v>
      </c>
      <c r="P1912" s="143" t="str">
        <f>'Ek.3-A'!L1912</f>
        <v/>
      </c>
      <c r="Q1912" s="24" t="str">
        <f>'Ek.3-A'!M1912</f>
        <v/>
      </c>
      <c r="R1912" s="24">
        <f t="shared" si="407"/>
        <v>0</v>
      </c>
      <c r="S1912" s="141" t="str">
        <f t="shared" si="408"/>
        <v>H</v>
      </c>
      <c r="T1912" s="24">
        <f>IF(S1912="E",SUM($R$5:R1912),0)</f>
        <v>0</v>
      </c>
      <c r="U1912" s="143">
        <f t="shared" si="409"/>
        <v>0</v>
      </c>
    </row>
    <row r="1913" spans="1:21" x14ac:dyDescent="0.25">
      <c r="A1913" s="6">
        <v>20.13</v>
      </c>
      <c r="B1913" s="31" t="s">
        <v>90</v>
      </c>
      <c r="D1913" s="87">
        <v>283699909000</v>
      </c>
      <c r="E1913" s="3">
        <v>0.6</v>
      </c>
      <c r="K1913" s="3">
        <f t="shared" si="410"/>
        <v>1409</v>
      </c>
      <c r="L1913" s="97" t="str">
        <f>IF(TRIM('Ek.3-A'!F1913)&lt;&gt;"","var","yok")</f>
        <v>yok</v>
      </c>
      <c r="M1913" s="5" t="str">
        <f>IF('Ek.3-A'!F1913="", "", IF(VLOOKUP('Ek.3-A'!F1913, Veriler!D:E, 2, 0)=0, "", VLOOKUP('Ek.3-A'!F1913, Veriler!D:E, 2, 0)))</f>
        <v/>
      </c>
      <c r="N1913" s="5" t="str">
        <f>IF('Ek.3-A'!P1913="", "", 'Ek.3-A'!P1913)</f>
        <v/>
      </c>
      <c r="O1913" s="142">
        <f>'Ek.3-A'!S1913</f>
        <v>0</v>
      </c>
      <c r="P1913" s="143" t="str">
        <f>'Ek.3-A'!L1913</f>
        <v/>
      </c>
      <c r="Q1913" s="24" t="str">
        <f>'Ek.3-A'!M1913</f>
        <v/>
      </c>
      <c r="R1913" s="24">
        <f t="shared" si="407"/>
        <v>0</v>
      </c>
      <c r="S1913" s="141" t="str">
        <f t="shared" si="408"/>
        <v>H</v>
      </c>
      <c r="T1913" s="24">
        <f>IF(S1913="E",SUM($R$5:R1913),0)</f>
        <v>0</v>
      </c>
      <c r="U1913" s="143">
        <f t="shared" si="409"/>
        <v>0</v>
      </c>
    </row>
    <row r="1914" spans="1:21" x14ac:dyDescent="0.25">
      <c r="A1914" s="6">
        <v>20.14</v>
      </c>
      <c r="B1914" s="31" t="s">
        <v>90</v>
      </c>
      <c r="D1914" s="89">
        <v>282990102019</v>
      </c>
      <c r="E1914" s="3">
        <v>0.6</v>
      </c>
      <c r="K1914" s="3">
        <f t="shared" si="410"/>
        <v>1410</v>
      </c>
      <c r="L1914" s="97" t="str">
        <f>IF(TRIM('Ek.3-A'!F1914)&lt;&gt;"","var","yok")</f>
        <v>yok</v>
      </c>
      <c r="M1914" s="5" t="str">
        <f>IF('Ek.3-A'!F1914="", "", IF(VLOOKUP('Ek.3-A'!F1914, Veriler!D:E, 2, 0)=0, "", VLOOKUP('Ek.3-A'!F1914, Veriler!D:E, 2, 0)))</f>
        <v/>
      </c>
      <c r="N1914" s="5" t="str">
        <f>IF('Ek.3-A'!P1914="", "", 'Ek.3-A'!P1914)</f>
        <v/>
      </c>
      <c r="O1914" s="142">
        <f>'Ek.3-A'!S1914</f>
        <v>0</v>
      </c>
      <c r="P1914" s="143" t="str">
        <f>'Ek.3-A'!L1914</f>
        <v/>
      </c>
      <c r="Q1914" s="24" t="str">
        <f>'Ek.3-A'!M1914</f>
        <v/>
      </c>
      <c r="R1914" s="24">
        <f t="shared" si="407"/>
        <v>0</v>
      </c>
      <c r="S1914" s="141" t="str">
        <f t="shared" si="408"/>
        <v>H</v>
      </c>
      <c r="T1914" s="24">
        <f>IF(S1914="E",SUM($R$5:R1914),0)</f>
        <v>0</v>
      </c>
      <c r="U1914" s="143">
        <f t="shared" si="409"/>
        <v>0</v>
      </c>
    </row>
    <row r="1915" spans="1:21" x14ac:dyDescent="0.25">
      <c r="A1915" s="6">
        <v>20.149999999999999</v>
      </c>
      <c r="B1915" s="31" t="s">
        <v>90</v>
      </c>
      <c r="D1915" s="87">
        <v>284169000019</v>
      </c>
      <c r="E1915" s="3">
        <v>0.6</v>
      </c>
      <c r="K1915" s="3">
        <f t="shared" si="410"/>
        <v>1411</v>
      </c>
      <c r="L1915" s="97" t="str">
        <f>IF(TRIM('Ek.3-A'!F1915)&lt;&gt;"","var","yok")</f>
        <v>yok</v>
      </c>
      <c r="M1915" s="5" t="str">
        <f>IF('Ek.3-A'!F1915="", "", IF(VLOOKUP('Ek.3-A'!F1915, Veriler!D:E, 2, 0)=0, "", VLOOKUP('Ek.3-A'!F1915, Veriler!D:E, 2, 0)))</f>
        <v/>
      </c>
      <c r="N1915" s="5" t="str">
        <f>IF('Ek.3-A'!P1915="", "", 'Ek.3-A'!P1915)</f>
        <v/>
      </c>
      <c r="O1915" s="142">
        <f>'Ek.3-A'!S1915</f>
        <v>0</v>
      </c>
      <c r="P1915" s="143" t="str">
        <f>'Ek.3-A'!L1915</f>
        <v/>
      </c>
      <c r="Q1915" s="24" t="str">
        <f>'Ek.3-A'!M1915</f>
        <v/>
      </c>
      <c r="R1915" s="24">
        <f t="shared" si="407"/>
        <v>0</v>
      </c>
      <c r="S1915" s="141" t="str">
        <f t="shared" si="408"/>
        <v>H</v>
      </c>
      <c r="T1915" s="24">
        <f>IF(S1915="E",SUM($R$5:R1915),0)</f>
        <v>0</v>
      </c>
      <c r="U1915" s="143">
        <f t="shared" si="409"/>
        <v>0</v>
      </c>
    </row>
    <row r="1916" spans="1:21" x14ac:dyDescent="0.25">
      <c r="A1916" s="6">
        <v>20.16</v>
      </c>
      <c r="B1916" s="31" t="s">
        <v>90</v>
      </c>
      <c r="D1916" s="89">
        <v>271320000019</v>
      </c>
      <c r="E1916" s="3">
        <v>0.6</v>
      </c>
      <c r="K1916" s="3">
        <f t="shared" si="410"/>
        <v>1412</v>
      </c>
      <c r="L1916" s="97" t="str">
        <f>IF(TRIM('Ek.3-A'!F1916)&lt;&gt;"","var","yok")</f>
        <v>yok</v>
      </c>
      <c r="M1916" s="5" t="str">
        <f>IF('Ek.3-A'!F1916="", "", IF(VLOOKUP('Ek.3-A'!F1916, Veriler!D:E, 2, 0)=0, "", VLOOKUP('Ek.3-A'!F1916, Veriler!D:E, 2, 0)))</f>
        <v/>
      </c>
      <c r="N1916" s="5" t="str">
        <f>IF('Ek.3-A'!P1916="", "", 'Ek.3-A'!P1916)</f>
        <v/>
      </c>
      <c r="O1916" s="142">
        <f>'Ek.3-A'!S1916</f>
        <v>0</v>
      </c>
      <c r="P1916" s="143" t="str">
        <f>'Ek.3-A'!L1916</f>
        <v/>
      </c>
      <c r="Q1916" s="24" t="str">
        <f>'Ek.3-A'!M1916</f>
        <v/>
      </c>
      <c r="R1916" s="24">
        <f t="shared" si="407"/>
        <v>0</v>
      </c>
      <c r="S1916" s="141" t="str">
        <f t="shared" si="408"/>
        <v>H</v>
      </c>
      <c r="T1916" s="24">
        <f>IF(S1916="E",SUM($R$5:R1916),0)</f>
        <v>0</v>
      </c>
      <c r="U1916" s="143">
        <f t="shared" si="409"/>
        <v>0</v>
      </c>
    </row>
    <row r="1917" spans="1:21" x14ac:dyDescent="0.25">
      <c r="A1917" s="6">
        <v>20.170000000000002</v>
      </c>
      <c r="B1917" s="31" t="s">
        <v>90</v>
      </c>
      <c r="D1917" s="87">
        <v>360490000019</v>
      </c>
      <c r="E1917" s="3">
        <v>0.6</v>
      </c>
      <c r="K1917" s="3">
        <f t="shared" si="410"/>
        <v>1413</v>
      </c>
      <c r="L1917" s="97" t="str">
        <f>IF(TRIM('Ek.3-A'!F1917)&lt;&gt;"","var","yok")</f>
        <v>yok</v>
      </c>
      <c r="M1917" s="5" t="str">
        <f>IF('Ek.3-A'!F1917="", "", IF(VLOOKUP('Ek.3-A'!F1917, Veriler!D:E, 2, 0)=0, "", VLOOKUP('Ek.3-A'!F1917, Veriler!D:E, 2, 0)))</f>
        <v/>
      </c>
      <c r="N1917" s="5" t="str">
        <f>IF('Ek.3-A'!P1917="", "", 'Ek.3-A'!P1917)</f>
        <v/>
      </c>
      <c r="O1917" s="142">
        <f>'Ek.3-A'!S1917</f>
        <v>0</v>
      </c>
      <c r="P1917" s="143" t="str">
        <f>'Ek.3-A'!L1917</f>
        <v/>
      </c>
      <c r="Q1917" s="24" t="str">
        <f>'Ek.3-A'!M1917</f>
        <v/>
      </c>
      <c r="R1917" s="24">
        <f t="shared" si="407"/>
        <v>0</v>
      </c>
      <c r="S1917" s="141" t="str">
        <f t="shared" si="408"/>
        <v>H</v>
      </c>
      <c r="T1917" s="24">
        <f>IF(S1917="E",SUM($R$5:R1917),0)</f>
        <v>0</v>
      </c>
      <c r="U1917" s="143">
        <f t="shared" si="409"/>
        <v>0</v>
      </c>
    </row>
    <row r="1918" spans="1:21" x14ac:dyDescent="0.25">
      <c r="A1918" s="6">
        <v>20.18</v>
      </c>
      <c r="B1918" s="31" t="s">
        <v>90</v>
      </c>
      <c r="D1918" s="89">
        <v>392099909000</v>
      </c>
      <c r="E1918" s="3">
        <v>0.6</v>
      </c>
      <c r="K1918" s="3">
        <f t="shared" si="410"/>
        <v>1414</v>
      </c>
      <c r="L1918" s="97" t="str">
        <f>IF(TRIM('Ek.3-A'!F1918)&lt;&gt;"","var","yok")</f>
        <v>yok</v>
      </c>
      <c r="M1918" s="5" t="str">
        <f>IF('Ek.3-A'!F1918="", "", IF(VLOOKUP('Ek.3-A'!F1918, Veriler!D:E, 2, 0)=0, "", VLOOKUP('Ek.3-A'!F1918, Veriler!D:E, 2, 0)))</f>
        <v/>
      </c>
      <c r="N1918" s="5" t="str">
        <f>IF('Ek.3-A'!P1918="", "", 'Ek.3-A'!P1918)</f>
        <v/>
      </c>
      <c r="O1918" s="142">
        <f>'Ek.3-A'!S1918</f>
        <v>0</v>
      </c>
      <c r="P1918" s="143" t="str">
        <f>'Ek.3-A'!L1918</f>
        <v/>
      </c>
      <c r="Q1918" s="24" t="str">
        <f>'Ek.3-A'!M1918</f>
        <v/>
      </c>
      <c r="R1918" s="24">
        <f t="shared" si="407"/>
        <v>0</v>
      </c>
      <c r="S1918" s="141" t="str">
        <f t="shared" si="408"/>
        <v>H</v>
      </c>
      <c r="T1918" s="24">
        <f>IF(S1918="E",SUM($R$5:R1918),0)</f>
        <v>0</v>
      </c>
      <c r="U1918" s="143">
        <f t="shared" si="409"/>
        <v>0</v>
      </c>
    </row>
    <row r="1919" spans="1:21" x14ac:dyDescent="0.25">
      <c r="A1919" s="6">
        <v>20.190000000000001</v>
      </c>
      <c r="B1919" s="31" t="s">
        <v>90</v>
      </c>
      <c r="D1919" s="87">
        <v>391729003000</v>
      </c>
      <c r="E1919" s="3">
        <v>0.6</v>
      </c>
      <c r="L1919" s="97"/>
      <c r="M1919" s="5"/>
      <c r="N1919" s="5"/>
      <c r="O1919" s="5"/>
      <c r="Q1919" s="23"/>
      <c r="T1919" s="24"/>
      <c r="U1919" s="25"/>
    </row>
    <row r="1920" spans="1:21" x14ac:dyDescent="0.25">
      <c r="A1920" s="6">
        <v>20.2</v>
      </c>
      <c r="B1920" s="31" t="s">
        <v>90</v>
      </c>
      <c r="D1920" s="89">
        <v>392119009000</v>
      </c>
      <c r="E1920" s="3">
        <v>0.6</v>
      </c>
      <c r="K1920" s="3">
        <f>K1918+1</f>
        <v>1415</v>
      </c>
      <c r="L1920" s="97" t="str">
        <f>IF(TRIM('Ek.3-A'!F1920)&lt;&gt;"","var","yok")</f>
        <v>yok</v>
      </c>
      <c r="M1920" s="5" t="str">
        <f>IF('Ek.3-A'!F1920="", "", IF(VLOOKUP('Ek.3-A'!F1920, Veriler!D:E, 2, 0)=0, "", VLOOKUP('Ek.3-A'!F1920, Veriler!D:E, 2, 0)))</f>
        <v/>
      </c>
      <c r="N1920" s="5" t="str">
        <f>IF('Ek.3-A'!P1920="", "", 'Ek.3-A'!P1920)</f>
        <v/>
      </c>
      <c r="O1920" s="142">
        <f>'Ek.3-A'!S1920</f>
        <v>0</v>
      </c>
      <c r="P1920" s="143" t="str">
        <f>'Ek.3-A'!L1920</f>
        <v/>
      </c>
      <c r="Q1920" s="24" t="str">
        <f>'Ek.3-A'!M1920</f>
        <v/>
      </c>
      <c r="R1920" s="24">
        <f t="shared" ref="R1920:R1933" si="411">IF(L1920="var",0,IF(Q1920&lt;=0.005,Q1920,0))</f>
        <v>0</v>
      </c>
      <c r="S1920" s="141" t="str">
        <f t="shared" ref="S1920:S1933" si="412">IF(Q1920&lt;=0.005,"E","H")</f>
        <v>H</v>
      </c>
      <c r="T1920" s="24">
        <f>IF(S1920="E",SUM($R$5:R1920),0)</f>
        <v>0</v>
      </c>
      <c r="U1920" s="143">
        <f t="shared" ref="U1920:U1933" si="413">IF(T1920&lt;=0.1, O1920, IF(R1920&gt;$G$2, R1920*O1920, $G$2*O1920))</f>
        <v>0</v>
      </c>
    </row>
    <row r="1921" spans="1:41" x14ac:dyDescent="0.25">
      <c r="A1921" s="6">
        <v>20.21</v>
      </c>
      <c r="B1921" s="31" t="s">
        <v>90</v>
      </c>
      <c r="D1921" s="87">
        <v>391729002000</v>
      </c>
      <c r="E1921" s="3">
        <v>0.6</v>
      </c>
      <c r="K1921" s="3">
        <f t="shared" ref="K1921:K1933" si="414">K1920+1</f>
        <v>1416</v>
      </c>
      <c r="L1921" s="97" t="str">
        <f>IF(TRIM('Ek.3-A'!F1921)&lt;&gt;"","var","yok")</f>
        <v>yok</v>
      </c>
      <c r="M1921" s="5" t="str">
        <f>IF('Ek.3-A'!F1921="", "", IF(VLOOKUP('Ek.3-A'!F1921, Veriler!D:E, 2, 0)=0, "", VLOOKUP('Ek.3-A'!F1921, Veriler!D:E, 2, 0)))</f>
        <v/>
      </c>
      <c r="N1921" s="5" t="str">
        <f>IF('Ek.3-A'!P1921="", "", 'Ek.3-A'!P1921)</f>
        <v/>
      </c>
      <c r="O1921" s="142">
        <f>'Ek.3-A'!S1921</f>
        <v>0</v>
      </c>
      <c r="P1921" s="143" t="str">
        <f>'Ek.3-A'!L1921</f>
        <v/>
      </c>
      <c r="Q1921" s="24" t="str">
        <f>'Ek.3-A'!M1921</f>
        <v/>
      </c>
      <c r="R1921" s="24">
        <f t="shared" si="411"/>
        <v>0</v>
      </c>
      <c r="S1921" s="141" t="str">
        <f t="shared" si="412"/>
        <v>H</v>
      </c>
      <c r="T1921" s="24">
        <f>IF(S1921="E",SUM($R$5:R1921),0)</f>
        <v>0</v>
      </c>
      <c r="U1921" s="143">
        <f t="shared" si="413"/>
        <v>0</v>
      </c>
    </row>
    <row r="1922" spans="1:41" x14ac:dyDescent="0.25">
      <c r="A1922" s="6">
        <v>20.22</v>
      </c>
      <c r="B1922" s="31" t="s">
        <v>90</v>
      </c>
      <c r="D1922" s="89">
        <v>391729001000</v>
      </c>
      <c r="E1922" s="3">
        <v>0.6</v>
      </c>
      <c r="K1922" s="3">
        <f t="shared" si="414"/>
        <v>1417</v>
      </c>
      <c r="L1922" s="97" t="str">
        <f>IF(TRIM('Ek.3-A'!F1922)&lt;&gt;"","var","yok")</f>
        <v>yok</v>
      </c>
      <c r="M1922" s="5" t="str">
        <f>IF('Ek.3-A'!F1922="", "", IF(VLOOKUP('Ek.3-A'!F1922, Veriler!D:E, 2, 0)=0, "", VLOOKUP('Ek.3-A'!F1922, Veriler!D:E, 2, 0)))</f>
        <v/>
      </c>
      <c r="N1922" s="5" t="str">
        <f>IF('Ek.3-A'!P1922="", "", 'Ek.3-A'!P1922)</f>
        <v/>
      </c>
      <c r="O1922" s="142">
        <f>'Ek.3-A'!S1922</f>
        <v>0</v>
      </c>
      <c r="P1922" s="143" t="str">
        <f>'Ek.3-A'!L1922</f>
        <v/>
      </c>
      <c r="Q1922" s="24" t="str">
        <f>'Ek.3-A'!M1922</f>
        <v/>
      </c>
      <c r="R1922" s="24">
        <f t="shared" si="411"/>
        <v>0</v>
      </c>
      <c r="S1922" s="141" t="str">
        <f t="shared" si="412"/>
        <v>H</v>
      </c>
      <c r="T1922" s="24">
        <f>IF(S1922="E",SUM($R$5:R1922),0)</f>
        <v>0</v>
      </c>
      <c r="U1922" s="143">
        <f t="shared" si="413"/>
        <v>0</v>
      </c>
    </row>
    <row r="1923" spans="1:41" x14ac:dyDescent="0.25">
      <c r="A1923" s="6">
        <v>20.23</v>
      </c>
      <c r="B1923" s="31" t="s">
        <v>90</v>
      </c>
      <c r="D1923" s="87">
        <v>841239001000</v>
      </c>
      <c r="E1923" s="3">
        <v>0.6</v>
      </c>
      <c r="K1923" s="3">
        <f t="shared" si="414"/>
        <v>1418</v>
      </c>
      <c r="L1923" s="97" t="str">
        <f>IF(TRIM('Ek.3-A'!F1923)&lt;&gt;"","var","yok")</f>
        <v>yok</v>
      </c>
      <c r="M1923" s="5" t="str">
        <f>IF('Ek.3-A'!F1923="", "", IF(VLOOKUP('Ek.3-A'!F1923, Veriler!D:E, 2, 0)=0, "", VLOOKUP('Ek.3-A'!F1923, Veriler!D:E, 2, 0)))</f>
        <v/>
      </c>
      <c r="N1923" s="5" t="str">
        <f>IF('Ek.3-A'!P1923="", "", 'Ek.3-A'!P1923)</f>
        <v/>
      </c>
      <c r="O1923" s="142">
        <f>'Ek.3-A'!S1923</f>
        <v>0</v>
      </c>
      <c r="P1923" s="143" t="str">
        <f>'Ek.3-A'!L1923</f>
        <v/>
      </c>
      <c r="Q1923" s="24" t="str">
        <f>'Ek.3-A'!M1923</f>
        <v/>
      </c>
      <c r="R1923" s="24">
        <f t="shared" si="411"/>
        <v>0</v>
      </c>
      <c r="S1923" s="141" t="str">
        <f t="shared" si="412"/>
        <v>H</v>
      </c>
      <c r="T1923" s="24">
        <f>IF(S1923="E",SUM($R$5:R1923),0)</f>
        <v>0</v>
      </c>
      <c r="U1923" s="143">
        <f t="shared" si="413"/>
        <v>0</v>
      </c>
    </row>
    <row r="1924" spans="1:41" x14ac:dyDescent="0.25">
      <c r="A1924" s="6">
        <v>20.239999999999998</v>
      </c>
      <c r="B1924" s="31" t="s">
        <v>90</v>
      </c>
      <c r="D1924" s="89">
        <v>390791900000</v>
      </c>
      <c r="E1924" s="3">
        <v>0.6</v>
      </c>
      <c r="K1924" s="3">
        <f t="shared" si="414"/>
        <v>1419</v>
      </c>
      <c r="L1924" s="97" t="str">
        <f>IF(TRIM('Ek.3-A'!F1924)&lt;&gt;"","var","yok")</f>
        <v>yok</v>
      </c>
      <c r="M1924" s="5" t="str">
        <f>IF('Ek.3-A'!F1924="", "", IF(VLOOKUP('Ek.3-A'!F1924, Veriler!D:E, 2, 0)=0, "", VLOOKUP('Ek.3-A'!F1924, Veriler!D:E, 2, 0)))</f>
        <v/>
      </c>
      <c r="N1924" s="5" t="str">
        <f>IF('Ek.3-A'!P1924="", "", 'Ek.3-A'!P1924)</f>
        <v/>
      </c>
      <c r="O1924" s="142">
        <f>'Ek.3-A'!S1924</f>
        <v>0</v>
      </c>
      <c r="P1924" s="143" t="str">
        <f>'Ek.3-A'!L1924</f>
        <v/>
      </c>
      <c r="Q1924" s="24" t="str">
        <f>'Ek.3-A'!M1924</f>
        <v/>
      </c>
      <c r="R1924" s="24">
        <f t="shared" si="411"/>
        <v>0</v>
      </c>
      <c r="S1924" s="141" t="str">
        <f t="shared" si="412"/>
        <v>H</v>
      </c>
      <c r="T1924" s="24">
        <f>IF(S1924="E",SUM($R$5:R1924),0)</f>
        <v>0</v>
      </c>
      <c r="U1924" s="143">
        <f t="shared" si="413"/>
        <v>0</v>
      </c>
    </row>
    <row r="1925" spans="1:41" x14ac:dyDescent="0.25">
      <c r="A1925" s="6">
        <v>20.25</v>
      </c>
      <c r="B1925" s="31" t="s">
        <v>90</v>
      </c>
      <c r="D1925" s="87">
        <v>390791100000</v>
      </c>
      <c r="E1925" s="3">
        <v>0.6</v>
      </c>
      <c r="K1925" s="3">
        <f t="shared" si="414"/>
        <v>1420</v>
      </c>
      <c r="L1925" s="97" t="str">
        <f>IF(TRIM('Ek.3-A'!F1925)&lt;&gt;"","var","yok")</f>
        <v>yok</v>
      </c>
      <c r="M1925" s="5" t="str">
        <f>IF('Ek.3-A'!F1925="", "", IF(VLOOKUP('Ek.3-A'!F1925, Veriler!D:E, 2, 0)=0, "", VLOOKUP('Ek.3-A'!F1925, Veriler!D:E, 2, 0)))</f>
        <v/>
      </c>
      <c r="N1925" s="5" t="str">
        <f>IF('Ek.3-A'!P1925="", "", 'Ek.3-A'!P1925)</f>
        <v/>
      </c>
      <c r="O1925" s="142">
        <f>'Ek.3-A'!S1925</f>
        <v>0</v>
      </c>
      <c r="P1925" s="143" t="str">
        <f>'Ek.3-A'!L1925</f>
        <v/>
      </c>
      <c r="Q1925" s="24" t="str">
        <f>'Ek.3-A'!M1925</f>
        <v/>
      </c>
      <c r="R1925" s="24">
        <f t="shared" si="411"/>
        <v>0</v>
      </c>
      <c r="S1925" s="141" t="str">
        <f t="shared" si="412"/>
        <v>H</v>
      </c>
      <c r="T1925" s="24">
        <f>IF(S1925="E",SUM($R$5:R1925),0)</f>
        <v>0</v>
      </c>
      <c r="U1925" s="143">
        <f t="shared" si="413"/>
        <v>0</v>
      </c>
    </row>
    <row r="1926" spans="1:41" x14ac:dyDescent="0.25">
      <c r="A1926" s="6">
        <v>20.260000000000002</v>
      </c>
      <c r="B1926" s="31" t="s">
        <v>90</v>
      </c>
      <c r="D1926" s="89">
        <v>390110900019</v>
      </c>
      <c r="E1926" s="3">
        <v>0.6</v>
      </c>
      <c r="K1926" s="3">
        <f t="shared" si="414"/>
        <v>1421</v>
      </c>
      <c r="L1926" s="97" t="str">
        <f>IF(TRIM('Ek.3-A'!F1926)&lt;&gt;"","var","yok")</f>
        <v>yok</v>
      </c>
      <c r="M1926" s="5" t="str">
        <f>IF('Ek.3-A'!F1926="", "", IF(VLOOKUP('Ek.3-A'!F1926, Veriler!D:E, 2, 0)=0, "", VLOOKUP('Ek.3-A'!F1926, Veriler!D:E, 2, 0)))</f>
        <v/>
      </c>
      <c r="N1926" s="5" t="str">
        <f>IF('Ek.3-A'!P1926="", "", 'Ek.3-A'!P1926)</f>
        <v/>
      </c>
      <c r="O1926" s="142">
        <f>'Ek.3-A'!S1926</f>
        <v>0</v>
      </c>
      <c r="P1926" s="143" t="str">
        <f>'Ek.3-A'!L1926</f>
        <v/>
      </c>
      <c r="Q1926" s="24" t="str">
        <f>'Ek.3-A'!M1926</f>
        <v/>
      </c>
      <c r="R1926" s="24">
        <f t="shared" si="411"/>
        <v>0</v>
      </c>
      <c r="S1926" s="141" t="str">
        <f t="shared" si="412"/>
        <v>H</v>
      </c>
      <c r="T1926" s="24">
        <f>IF(S1926="E",SUM($R$5:R1926),0)</f>
        <v>0</v>
      </c>
      <c r="U1926" s="143">
        <f t="shared" si="413"/>
        <v>0</v>
      </c>
    </row>
    <row r="1927" spans="1:41" x14ac:dyDescent="0.25">
      <c r="A1927" s="6">
        <v>20.27</v>
      </c>
      <c r="B1927" s="31" t="s">
        <v>90</v>
      </c>
      <c r="D1927" s="87">
        <v>290729008019</v>
      </c>
      <c r="E1927" s="3">
        <v>0.6</v>
      </c>
      <c r="K1927" s="3">
        <f t="shared" si="414"/>
        <v>1422</v>
      </c>
      <c r="L1927" s="97" t="str">
        <f>IF(TRIM('Ek.3-A'!F1927)&lt;&gt;"","var","yok")</f>
        <v>yok</v>
      </c>
      <c r="M1927" s="5" t="str">
        <f>IF('Ek.3-A'!F1927="", "", IF(VLOOKUP('Ek.3-A'!F1927, Veriler!D:E, 2, 0)=0, "", VLOOKUP('Ek.3-A'!F1927, Veriler!D:E, 2, 0)))</f>
        <v/>
      </c>
      <c r="N1927" s="5" t="str">
        <f>IF('Ek.3-A'!P1927="", "", 'Ek.3-A'!P1927)</f>
        <v/>
      </c>
      <c r="O1927" s="142">
        <f>'Ek.3-A'!S1927</f>
        <v>0</v>
      </c>
      <c r="P1927" s="143" t="str">
        <f>'Ek.3-A'!L1927</f>
        <v/>
      </c>
      <c r="Q1927" s="24" t="str">
        <f>'Ek.3-A'!M1927</f>
        <v/>
      </c>
      <c r="R1927" s="24">
        <f t="shared" si="411"/>
        <v>0</v>
      </c>
      <c r="S1927" s="141" t="str">
        <f t="shared" si="412"/>
        <v>H</v>
      </c>
      <c r="T1927" s="24">
        <f>IF(S1927="E",SUM($R$5:R1927),0)</f>
        <v>0</v>
      </c>
      <c r="U1927" s="143">
        <f t="shared" si="413"/>
        <v>0</v>
      </c>
    </row>
    <row r="1928" spans="1:41" x14ac:dyDescent="0.25">
      <c r="A1928" s="6">
        <v>20.28</v>
      </c>
      <c r="B1928" s="31" t="s">
        <v>90</v>
      </c>
      <c r="D1928" s="89">
        <v>283539009000</v>
      </c>
      <c r="E1928" s="3">
        <v>0.6</v>
      </c>
      <c r="K1928" s="3">
        <f t="shared" si="414"/>
        <v>1423</v>
      </c>
      <c r="L1928" s="97" t="str">
        <f>IF(TRIM('Ek.3-A'!F1928)&lt;&gt;"","var","yok")</f>
        <v>yok</v>
      </c>
      <c r="M1928" s="5" t="str">
        <f>IF('Ek.3-A'!F1928="", "", IF(VLOOKUP('Ek.3-A'!F1928, Veriler!D:E, 2, 0)=0, "", VLOOKUP('Ek.3-A'!F1928, Veriler!D:E, 2, 0)))</f>
        <v/>
      </c>
      <c r="N1928" s="5" t="str">
        <f>IF('Ek.3-A'!P1928="", "", 'Ek.3-A'!P1928)</f>
        <v/>
      </c>
      <c r="O1928" s="142">
        <f>'Ek.3-A'!S1928</f>
        <v>0</v>
      </c>
      <c r="P1928" s="143" t="str">
        <f>'Ek.3-A'!L1928</f>
        <v/>
      </c>
      <c r="Q1928" s="24" t="str">
        <f>'Ek.3-A'!M1928</f>
        <v/>
      </c>
      <c r="R1928" s="24">
        <f t="shared" si="411"/>
        <v>0</v>
      </c>
      <c r="S1928" s="141" t="str">
        <f t="shared" si="412"/>
        <v>H</v>
      </c>
      <c r="T1928" s="24">
        <f>IF(S1928="E",SUM($R$5:R1928),0)</f>
        <v>0</v>
      </c>
      <c r="U1928" s="143">
        <f t="shared" si="413"/>
        <v>0</v>
      </c>
    </row>
    <row r="1929" spans="1:41" x14ac:dyDescent="0.25">
      <c r="A1929" s="6">
        <v>20.29</v>
      </c>
      <c r="B1929" s="31" t="s">
        <v>90</v>
      </c>
      <c r="D1929" s="87">
        <v>290549009090</v>
      </c>
      <c r="E1929" s="3">
        <v>0.6</v>
      </c>
      <c r="K1929" s="3">
        <f t="shared" si="414"/>
        <v>1424</v>
      </c>
      <c r="L1929" s="97" t="str">
        <f>IF(TRIM('Ek.3-A'!F1929)&lt;&gt;"","var","yok")</f>
        <v>yok</v>
      </c>
      <c r="M1929" s="5" t="str">
        <f>IF('Ek.3-A'!F1929="", "", IF(VLOOKUP('Ek.3-A'!F1929, Veriler!D:E, 2, 0)=0, "", VLOOKUP('Ek.3-A'!F1929, Veriler!D:E, 2, 0)))</f>
        <v/>
      </c>
      <c r="N1929" s="5" t="str">
        <f>IF('Ek.3-A'!P1929="", "", 'Ek.3-A'!P1929)</f>
        <v/>
      </c>
      <c r="O1929" s="142">
        <f>'Ek.3-A'!S1929</f>
        <v>0</v>
      </c>
      <c r="P1929" s="143" t="str">
        <f>'Ek.3-A'!L1929</f>
        <v/>
      </c>
      <c r="Q1929" s="24" t="str">
        <f>'Ek.3-A'!M1929</f>
        <v/>
      </c>
      <c r="R1929" s="24">
        <f t="shared" si="411"/>
        <v>0</v>
      </c>
      <c r="S1929" s="141" t="str">
        <f t="shared" si="412"/>
        <v>H</v>
      </c>
      <c r="T1929" s="24">
        <f>IF(S1929="E",SUM($R$5:R1929),0)</f>
        <v>0</v>
      </c>
      <c r="U1929" s="143">
        <f t="shared" si="413"/>
        <v>0</v>
      </c>
    </row>
    <row r="1930" spans="1:41" x14ac:dyDescent="0.25">
      <c r="A1930" s="6">
        <v>20.3</v>
      </c>
      <c r="B1930" s="31" t="s">
        <v>90</v>
      </c>
      <c r="D1930" s="89">
        <v>283090859029</v>
      </c>
      <c r="E1930" s="3">
        <v>0.6</v>
      </c>
      <c r="K1930" s="3">
        <f t="shared" si="414"/>
        <v>1425</v>
      </c>
      <c r="L1930" s="97" t="str">
        <f>IF(TRIM('Ek.3-A'!F1930)&lt;&gt;"","var","yok")</f>
        <v>yok</v>
      </c>
      <c r="M1930" s="5" t="str">
        <f>IF('Ek.3-A'!F1930="", "", IF(VLOOKUP('Ek.3-A'!F1930, Veriler!D:E, 2, 0)=0, "", VLOOKUP('Ek.3-A'!F1930, Veriler!D:E, 2, 0)))</f>
        <v/>
      </c>
      <c r="N1930" s="5" t="str">
        <f>IF('Ek.3-A'!P1930="", "", 'Ek.3-A'!P1930)</f>
        <v/>
      </c>
      <c r="O1930" s="142">
        <f>'Ek.3-A'!S1930</f>
        <v>0</v>
      </c>
      <c r="P1930" s="143" t="str">
        <f>'Ek.3-A'!L1930</f>
        <v/>
      </c>
      <c r="Q1930" s="24" t="str">
        <f>'Ek.3-A'!M1930</f>
        <v/>
      </c>
      <c r="R1930" s="24">
        <f t="shared" si="411"/>
        <v>0</v>
      </c>
      <c r="S1930" s="141" t="str">
        <f t="shared" si="412"/>
        <v>H</v>
      </c>
      <c r="T1930" s="24">
        <f>IF(S1930="E",SUM($R$5:R1930),0)</f>
        <v>0</v>
      </c>
      <c r="U1930" s="143">
        <f t="shared" si="413"/>
        <v>0</v>
      </c>
    </row>
    <row r="1931" spans="1:41" x14ac:dyDescent="0.25">
      <c r="A1931" s="6">
        <v>20.309999999999999</v>
      </c>
      <c r="B1931" s="31" t="s">
        <v>90</v>
      </c>
      <c r="D1931" s="87">
        <v>391190990000</v>
      </c>
      <c r="E1931" s="3">
        <v>0.6</v>
      </c>
      <c r="K1931" s="3">
        <f t="shared" si="414"/>
        <v>1426</v>
      </c>
      <c r="L1931" s="97" t="str">
        <f>IF(TRIM('Ek.3-A'!F1931)&lt;&gt;"","var","yok")</f>
        <v>yok</v>
      </c>
      <c r="M1931" s="5" t="str">
        <f>IF('Ek.3-A'!F1931="", "", IF(VLOOKUP('Ek.3-A'!F1931, Veriler!D:E, 2, 0)=0, "", VLOOKUP('Ek.3-A'!F1931, Veriler!D:E, 2, 0)))</f>
        <v/>
      </c>
      <c r="N1931" s="5" t="str">
        <f>IF('Ek.3-A'!P1931="", "", 'Ek.3-A'!P1931)</f>
        <v/>
      </c>
      <c r="O1931" s="142">
        <f>'Ek.3-A'!S1931</f>
        <v>0</v>
      </c>
      <c r="P1931" s="143" t="str">
        <f>'Ek.3-A'!L1931</f>
        <v/>
      </c>
      <c r="Q1931" s="24" t="str">
        <f>'Ek.3-A'!M1931</f>
        <v/>
      </c>
      <c r="R1931" s="24">
        <f t="shared" si="411"/>
        <v>0</v>
      </c>
      <c r="S1931" s="141" t="str">
        <f t="shared" si="412"/>
        <v>H</v>
      </c>
      <c r="T1931" s="24">
        <f>IF(S1931="E",SUM($R$5:R1931),0)</f>
        <v>0</v>
      </c>
      <c r="U1931" s="143">
        <f t="shared" si="413"/>
        <v>0</v>
      </c>
    </row>
    <row r="1932" spans="1:41" x14ac:dyDescent="0.25">
      <c r="A1932" s="6">
        <v>20.32</v>
      </c>
      <c r="B1932" s="31" t="s">
        <v>90</v>
      </c>
      <c r="D1932" s="89">
        <v>390950900000</v>
      </c>
      <c r="E1932" s="3">
        <v>0.6</v>
      </c>
      <c r="K1932" s="3">
        <f t="shared" si="414"/>
        <v>1427</v>
      </c>
      <c r="L1932" s="97" t="str">
        <f>IF(TRIM('Ek.3-A'!F1932)&lt;&gt;"","var","yok")</f>
        <v>yok</v>
      </c>
      <c r="M1932" s="5" t="str">
        <f>IF('Ek.3-A'!F1932="", "", IF(VLOOKUP('Ek.3-A'!F1932, Veriler!D:E, 2, 0)=0, "", VLOOKUP('Ek.3-A'!F1932, Veriler!D:E, 2, 0)))</f>
        <v/>
      </c>
      <c r="N1932" s="5" t="str">
        <f>IF('Ek.3-A'!P1932="", "", 'Ek.3-A'!P1932)</f>
        <v/>
      </c>
      <c r="O1932" s="142">
        <f>'Ek.3-A'!S1932</f>
        <v>0</v>
      </c>
      <c r="P1932" s="143" t="str">
        <f>'Ek.3-A'!L1932</f>
        <v/>
      </c>
      <c r="Q1932" s="24" t="str">
        <f>'Ek.3-A'!M1932</f>
        <v/>
      </c>
      <c r="R1932" s="24">
        <f t="shared" si="411"/>
        <v>0</v>
      </c>
      <c r="S1932" s="141" t="str">
        <f t="shared" si="412"/>
        <v>H</v>
      </c>
      <c r="T1932" s="24">
        <f>IF(S1932="E",SUM($R$5:R1932),0)</f>
        <v>0</v>
      </c>
      <c r="U1932" s="143">
        <f t="shared" si="413"/>
        <v>0</v>
      </c>
    </row>
    <row r="1933" spans="1:41" x14ac:dyDescent="0.25">
      <c r="A1933" s="6">
        <v>20.329999999999998</v>
      </c>
      <c r="B1933" s="31" t="s">
        <v>90</v>
      </c>
      <c r="D1933" s="87">
        <v>852610000019</v>
      </c>
      <c r="E1933" s="3">
        <v>0.6</v>
      </c>
      <c r="K1933" s="3">
        <f t="shared" si="414"/>
        <v>1428</v>
      </c>
      <c r="L1933" s="97" t="str">
        <f>IF(TRIM('Ek.3-A'!F1933)&lt;&gt;"","var","yok")</f>
        <v>yok</v>
      </c>
      <c r="M1933" s="5" t="str">
        <f>IF('Ek.3-A'!F1933="", "", IF(VLOOKUP('Ek.3-A'!F1933, Veriler!D:E, 2, 0)=0, "", VLOOKUP('Ek.3-A'!F1933, Veriler!D:E, 2, 0)))</f>
        <v/>
      </c>
      <c r="N1933" s="5" t="str">
        <f>IF('Ek.3-A'!P1933="", "", 'Ek.3-A'!P1933)</f>
        <v/>
      </c>
      <c r="O1933" s="142">
        <f>'Ek.3-A'!S1933</f>
        <v>0</v>
      </c>
      <c r="P1933" s="143" t="str">
        <f>'Ek.3-A'!L1933</f>
        <v/>
      </c>
      <c r="Q1933" s="24" t="str">
        <f>'Ek.3-A'!M1933</f>
        <v/>
      </c>
      <c r="R1933" s="24">
        <f t="shared" si="411"/>
        <v>0</v>
      </c>
      <c r="S1933" s="141" t="str">
        <f t="shared" si="412"/>
        <v>H</v>
      </c>
      <c r="T1933" s="24">
        <f>IF(S1933="E",SUM($R$5:R1933),0)</f>
        <v>0</v>
      </c>
      <c r="U1933" s="143">
        <f t="shared" si="413"/>
        <v>0</v>
      </c>
    </row>
    <row r="1934" spans="1:41" x14ac:dyDescent="0.25">
      <c r="A1934" s="6">
        <v>20.34</v>
      </c>
      <c r="B1934" s="31" t="s">
        <v>90</v>
      </c>
      <c r="D1934" s="89">
        <v>284443809019</v>
      </c>
      <c r="E1934" s="3">
        <v>0.6</v>
      </c>
      <c r="T1934" s="24"/>
      <c r="U1934" s="25"/>
      <c r="AO1934" s="140">
        <f>'Ek.3-A'!L1934</f>
        <v>0</v>
      </c>
    </row>
    <row r="1935" spans="1:41" x14ac:dyDescent="0.25">
      <c r="A1935" s="6">
        <v>20.350000000000001</v>
      </c>
      <c r="B1935" s="31" t="s">
        <v>90</v>
      </c>
      <c r="D1935" s="87">
        <v>853649000029</v>
      </c>
      <c r="E1935" s="3">
        <v>0.6</v>
      </c>
      <c r="T1935" s="24"/>
      <c r="U1935" s="25"/>
      <c r="AO1935" s="140"/>
    </row>
    <row r="1936" spans="1:41" x14ac:dyDescent="0.25">
      <c r="A1936" s="6">
        <v>20.36</v>
      </c>
      <c r="B1936" s="31" t="s">
        <v>90</v>
      </c>
      <c r="D1936" s="89">
        <v>370298000012</v>
      </c>
      <c r="E1936" s="3">
        <v>0.6</v>
      </c>
      <c r="T1936" s="24"/>
      <c r="U1936" s="25"/>
      <c r="AO1936" s="140"/>
    </row>
    <row r="1937" spans="1:41" x14ac:dyDescent="0.25">
      <c r="A1937" s="6">
        <v>20.37</v>
      </c>
      <c r="B1937" s="31" t="s">
        <v>90</v>
      </c>
      <c r="D1937" s="87">
        <v>370297900000</v>
      </c>
      <c r="E1937" s="3">
        <v>0.6</v>
      </c>
      <c r="T1937" s="24"/>
      <c r="U1937" s="25"/>
      <c r="AO1937" s="140"/>
    </row>
    <row r="1938" spans="1:41" x14ac:dyDescent="0.25">
      <c r="A1938" s="6">
        <v>20.38</v>
      </c>
      <c r="B1938" s="31" t="s">
        <v>90</v>
      </c>
      <c r="D1938" s="89">
        <v>370298000011</v>
      </c>
      <c r="E1938" s="3">
        <v>0.6</v>
      </c>
      <c r="T1938" s="24"/>
      <c r="U1938" s="25"/>
    </row>
    <row r="1939" spans="1:41" x14ac:dyDescent="0.25">
      <c r="A1939" s="6">
        <v>20.39</v>
      </c>
      <c r="B1939" s="31" t="s">
        <v>90</v>
      </c>
      <c r="D1939" s="87">
        <v>853329000000</v>
      </c>
      <c r="E1939" s="3">
        <v>0.6</v>
      </c>
      <c r="T1939" s="24"/>
      <c r="U1939" s="25"/>
    </row>
    <row r="1940" spans="1:41" x14ac:dyDescent="0.25">
      <c r="A1940" s="6">
        <v>20.399999999999999</v>
      </c>
      <c r="B1940" s="31" t="s">
        <v>90</v>
      </c>
      <c r="D1940" s="89">
        <v>853229000000</v>
      </c>
      <c r="E1940" s="3">
        <v>0.6</v>
      </c>
      <c r="T1940" s="24"/>
      <c r="U1940" s="25"/>
    </row>
    <row r="1941" spans="1:41" x14ac:dyDescent="0.25">
      <c r="A1941" s="6">
        <v>20.41</v>
      </c>
      <c r="B1941" s="31" t="s">
        <v>90</v>
      </c>
      <c r="D1941" s="87">
        <v>842119701000</v>
      </c>
      <c r="E1941" s="3">
        <v>0.6</v>
      </c>
      <c r="T1941" s="24"/>
      <c r="U1941" s="25"/>
    </row>
    <row r="1942" spans="1:41" x14ac:dyDescent="0.25">
      <c r="A1942" s="6">
        <v>20.420000000000002</v>
      </c>
      <c r="B1942" s="31" t="s">
        <v>90</v>
      </c>
      <c r="D1942" s="89">
        <v>842119709000</v>
      </c>
      <c r="E1942" s="3">
        <v>0.6</v>
      </c>
      <c r="T1942" s="24"/>
      <c r="U1942" s="25"/>
    </row>
    <row r="1943" spans="1:41" x14ac:dyDescent="0.25">
      <c r="A1943" s="6">
        <v>20.43</v>
      </c>
      <c r="B1943" s="31" t="s">
        <v>90</v>
      </c>
      <c r="D1943" s="87">
        <v>392079900000</v>
      </c>
      <c r="E1943" s="3">
        <v>0.6</v>
      </c>
      <c r="K1943" s="3">
        <f>K1933+1</f>
        <v>1429</v>
      </c>
      <c r="L1943" s="97" t="str">
        <f>IF(TRIM('Ek.3-A'!F1943)&lt;&gt;"","var","yok")</f>
        <v>yok</v>
      </c>
      <c r="M1943" s="5" t="str">
        <f>IF('Ek.3-A'!F1943="", "", IF(VLOOKUP('Ek.3-A'!F1943, Veriler!D:E, 2, 0)=0, "", VLOOKUP('Ek.3-A'!F1943, Veriler!D:E, 2, 0)))</f>
        <v/>
      </c>
      <c r="N1943" s="5" t="str">
        <f>IF('Ek.3-A'!P1943="", "", 'Ek.3-A'!P1943)</f>
        <v/>
      </c>
      <c r="O1943" s="142">
        <f>'Ek.3-A'!S1943</f>
        <v>0</v>
      </c>
      <c r="P1943" s="143" t="str">
        <f>'Ek.3-A'!L1943</f>
        <v/>
      </c>
      <c r="Q1943" s="24" t="str">
        <f>'Ek.3-A'!M1943</f>
        <v/>
      </c>
      <c r="R1943" s="24">
        <f t="shared" ref="R1943:R1956" si="415">IF(L1943="var",0,IF(Q1943&lt;=0.005,Q1943,0))</f>
        <v>0</v>
      </c>
      <c r="S1943" s="141" t="str">
        <f t="shared" ref="S1943:S1956" si="416">IF(Q1943&lt;=0.005,"E","H")</f>
        <v>H</v>
      </c>
      <c r="T1943" s="24">
        <f>IF(S1943="E",SUM($R$5:R1943),0)</f>
        <v>0</v>
      </c>
      <c r="U1943" s="143">
        <f t="shared" ref="U1943:U1956" si="417">IF(T1943&lt;=0.1, O1943, IF(R1943&gt;$G$2, R1943*O1943, $G$2*O1943))</f>
        <v>0</v>
      </c>
    </row>
    <row r="1944" spans="1:41" x14ac:dyDescent="0.25">
      <c r="A1944" s="6">
        <v>20.440000000000001</v>
      </c>
      <c r="B1944" s="31" t="s">
        <v>90</v>
      </c>
      <c r="D1944" s="89">
        <v>391290900000</v>
      </c>
      <c r="E1944" s="3">
        <v>0.6</v>
      </c>
      <c r="K1944" s="3">
        <f t="shared" ref="K1944:K1956" si="418">K1943+1</f>
        <v>1430</v>
      </c>
      <c r="L1944" s="97" t="str">
        <f>IF(TRIM('Ek.3-A'!F1944)&lt;&gt;"","var","yok")</f>
        <v>yok</v>
      </c>
      <c r="M1944" s="5" t="str">
        <f>IF('Ek.3-A'!F1944="", "", IF(VLOOKUP('Ek.3-A'!F1944, Veriler!D:E, 2, 0)=0, "", VLOOKUP('Ek.3-A'!F1944, Veriler!D:E, 2, 0)))</f>
        <v/>
      </c>
      <c r="N1944" s="5" t="str">
        <f>IF('Ek.3-A'!P1944="", "", 'Ek.3-A'!P1944)</f>
        <v/>
      </c>
      <c r="O1944" s="142">
        <f>'Ek.3-A'!S1944</f>
        <v>0</v>
      </c>
      <c r="P1944" s="143" t="str">
        <f>'Ek.3-A'!L1944</f>
        <v/>
      </c>
      <c r="Q1944" s="24" t="str">
        <f>'Ek.3-A'!M1944</f>
        <v/>
      </c>
      <c r="R1944" s="24">
        <f t="shared" si="415"/>
        <v>0</v>
      </c>
      <c r="S1944" s="141" t="str">
        <f t="shared" si="416"/>
        <v>H</v>
      </c>
      <c r="T1944" s="24">
        <f>IF(S1944="E",SUM($R$5:R1944),0)</f>
        <v>0</v>
      </c>
      <c r="U1944" s="143">
        <f t="shared" si="417"/>
        <v>0</v>
      </c>
    </row>
    <row r="1945" spans="1:41" x14ac:dyDescent="0.25">
      <c r="A1945" s="6">
        <v>20.45</v>
      </c>
      <c r="B1945" s="31" t="s">
        <v>90</v>
      </c>
      <c r="D1945" s="87">
        <v>550190000000</v>
      </c>
      <c r="E1945" s="3">
        <v>0.6</v>
      </c>
      <c r="K1945" s="3">
        <f t="shared" si="418"/>
        <v>1431</v>
      </c>
      <c r="L1945" s="97" t="str">
        <f>IF(TRIM('Ek.3-A'!F1945)&lt;&gt;"","var","yok")</f>
        <v>yok</v>
      </c>
      <c r="M1945" s="5" t="str">
        <f>IF('Ek.3-A'!F1945="", "", IF(VLOOKUP('Ek.3-A'!F1945, Veriler!D:E, 2, 0)=0, "", VLOOKUP('Ek.3-A'!F1945, Veriler!D:E, 2, 0)))</f>
        <v/>
      </c>
      <c r="N1945" s="5" t="str">
        <f>IF('Ek.3-A'!P1945="", "", 'Ek.3-A'!P1945)</f>
        <v/>
      </c>
      <c r="O1945" s="142">
        <f>'Ek.3-A'!S1945</f>
        <v>0</v>
      </c>
      <c r="P1945" s="143" t="str">
        <f>'Ek.3-A'!L1945</f>
        <v/>
      </c>
      <c r="Q1945" s="24" t="str">
        <f>'Ek.3-A'!M1945</f>
        <v/>
      </c>
      <c r="R1945" s="24">
        <f t="shared" si="415"/>
        <v>0</v>
      </c>
      <c r="S1945" s="141" t="str">
        <f t="shared" si="416"/>
        <v>H</v>
      </c>
      <c r="T1945" s="24">
        <f>IF(S1945="E",SUM($R$5:R1945),0)</f>
        <v>0</v>
      </c>
      <c r="U1945" s="143">
        <f t="shared" si="417"/>
        <v>0</v>
      </c>
    </row>
    <row r="1946" spans="1:41" x14ac:dyDescent="0.25">
      <c r="A1946" s="6">
        <v>20.46</v>
      </c>
      <c r="B1946" s="31" t="s">
        <v>90</v>
      </c>
      <c r="D1946" s="89">
        <v>901490009100</v>
      </c>
      <c r="E1946" s="3">
        <v>0.6</v>
      </c>
      <c r="K1946" s="3">
        <f t="shared" si="418"/>
        <v>1432</v>
      </c>
      <c r="L1946" s="97" t="str">
        <f>IF(TRIM('Ek.3-A'!F1946)&lt;&gt;"","var","yok")</f>
        <v>yok</v>
      </c>
      <c r="M1946" s="5" t="str">
        <f>IF('Ek.3-A'!F1946="", "", IF(VLOOKUP('Ek.3-A'!F1946, Veriler!D:E, 2, 0)=0, "", VLOOKUP('Ek.3-A'!F1946, Veriler!D:E, 2, 0)))</f>
        <v/>
      </c>
      <c r="N1946" s="5" t="str">
        <f>IF('Ek.3-A'!P1946="", "", 'Ek.3-A'!P1946)</f>
        <v/>
      </c>
      <c r="O1946" s="142">
        <f>'Ek.3-A'!S1946</f>
        <v>0</v>
      </c>
      <c r="P1946" s="143" t="str">
        <f>'Ek.3-A'!L1946</f>
        <v/>
      </c>
      <c r="Q1946" s="24" t="str">
        <f>'Ek.3-A'!M1946</f>
        <v/>
      </c>
      <c r="R1946" s="24">
        <f t="shared" si="415"/>
        <v>0</v>
      </c>
      <c r="S1946" s="141" t="str">
        <f t="shared" si="416"/>
        <v>H</v>
      </c>
      <c r="T1946" s="24">
        <f>IF(S1946="E",SUM($R$5:R1946),0)</f>
        <v>0</v>
      </c>
      <c r="U1946" s="143">
        <f t="shared" si="417"/>
        <v>0</v>
      </c>
    </row>
    <row r="1947" spans="1:41" x14ac:dyDescent="0.25">
      <c r="A1947" s="6">
        <v>20.47</v>
      </c>
      <c r="B1947" s="31" t="s">
        <v>90</v>
      </c>
      <c r="D1947" s="87">
        <v>382370009000</v>
      </c>
      <c r="E1947" s="3">
        <v>0.6</v>
      </c>
      <c r="K1947" s="3">
        <f t="shared" si="418"/>
        <v>1433</v>
      </c>
      <c r="L1947" s="97" t="str">
        <f>IF(TRIM('Ek.3-A'!F1947)&lt;&gt;"","var","yok")</f>
        <v>yok</v>
      </c>
      <c r="M1947" s="5" t="str">
        <f>IF('Ek.3-A'!F1947="", "", IF(VLOOKUP('Ek.3-A'!F1947, Veriler!D:E, 2, 0)=0, "", VLOOKUP('Ek.3-A'!F1947, Veriler!D:E, 2, 0)))</f>
        <v/>
      </c>
      <c r="N1947" s="5" t="str">
        <f>IF('Ek.3-A'!P1947="", "", 'Ek.3-A'!P1947)</f>
        <v/>
      </c>
      <c r="O1947" s="142">
        <f>'Ek.3-A'!S1947</f>
        <v>0</v>
      </c>
      <c r="P1947" s="143" t="str">
        <f>'Ek.3-A'!L1947</f>
        <v/>
      </c>
      <c r="Q1947" s="24" t="str">
        <f>'Ek.3-A'!M1947</f>
        <v/>
      </c>
      <c r="R1947" s="24">
        <f t="shared" si="415"/>
        <v>0</v>
      </c>
      <c r="S1947" s="141" t="str">
        <f t="shared" si="416"/>
        <v>H</v>
      </c>
      <c r="T1947" s="24">
        <f>IF(S1947="E",SUM($R$5:R1947),0)</f>
        <v>0</v>
      </c>
      <c r="U1947" s="143">
        <f t="shared" si="417"/>
        <v>0</v>
      </c>
    </row>
    <row r="1948" spans="1:41" x14ac:dyDescent="0.25">
      <c r="A1948" s="6">
        <v>20.48</v>
      </c>
      <c r="B1948" s="31" t="s">
        <v>90</v>
      </c>
      <c r="D1948" s="89">
        <v>560790909000</v>
      </c>
      <c r="E1948" s="3">
        <v>0.6</v>
      </c>
      <c r="K1948" s="3">
        <f t="shared" si="418"/>
        <v>1434</v>
      </c>
      <c r="L1948" s="97" t="str">
        <f>IF(TRIM('Ek.3-A'!F1948)&lt;&gt;"","var","yok")</f>
        <v>yok</v>
      </c>
      <c r="M1948" s="5" t="str">
        <f>IF('Ek.3-A'!F1948="", "", IF(VLOOKUP('Ek.3-A'!F1948, Veriler!D:E, 2, 0)=0, "", VLOOKUP('Ek.3-A'!F1948, Veriler!D:E, 2, 0)))</f>
        <v/>
      </c>
      <c r="N1948" s="5" t="str">
        <f>IF('Ek.3-A'!P1948="", "", 'Ek.3-A'!P1948)</f>
        <v/>
      </c>
      <c r="O1948" s="142">
        <f>'Ek.3-A'!S1948</f>
        <v>0</v>
      </c>
      <c r="P1948" s="143" t="str">
        <f>'Ek.3-A'!L1948</f>
        <v/>
      </c>
      <c r="Q1948" s="24" t="str">
        <f>'Ek.3-A'!M1948</f>
        <v/>
      </c>
      <c r="R1948" s="24">
        <f t="shared" si="415"/>
        <v>0</v>
      </c>
      <c r="S1948" s="141" t="str">
        <f t="shared" si="416"/>
        <v>H</v>
      </c>
      <c r="T1948" s="24">
        <f>IF(S1948="E",SUM($R$5:R1948),0)</f>
        <v>0</v>
      </c>
      <c r="U1948" s="143">
        <f t="shared" si="417"/>
        <v>0</v>
      </c>
    </row>
    <row r="1949" spans="1:41" x14ac:dyDescent="0.25">
      <c r="A1949" s="6">
        <v>20.49</v>
      </c>
      <c r="B1949" s="31" t="s">
        <v>90</v>
      </c>
      <c r="D1949" s="87">
        <v>291620000018</v>
      </c>
      <c r="E1949" s="3">
        <v>0.6</v>
      </c>
      <c r="K1949" s="3">
        <f t="shared" si="418"/>
        <v>1435</v>
      </c>
      <c r="L1949" s="97" t="str">
        <f>IF(TRIM('Ek.3-A'!F1949)&lt;&gt;"","var","yok")</f>
        <v>yok</v>
      </c>
      <c r="M1949" s="5" t="str">
        <f>IF('Ek.3-A'!F1949="", "", IF(VLOOKUP('Ek.3-A'!F1949, Veriler!D:E, 2, 0)=0, "", VLOOKUP('Ek.3-A'!F1949, Veriler!D:E, 2, 0)))</f>
        <v/>
      </c>
      <c r="N1949" s="5" t="str">
        <f>IF('Ek.3-A'!P1949="", "", 'Ek.3-A'!P1949)</f>
        <v/>
      </c>
      <c r="O1949" s="142">
        <f>'Ek.3-A'!S1949</f>
        <v>0</v>
      </c>
      <c r="P1949" s="143" t="str">
        <f>'Ek.3-A'!L1949</f>
        <v/>
      </c>
      <c r="Q1949" s="24" t="str">
        <f>'Ek.3-A'!M1949</f>
        <v/>
      </c>
      <c r="R1949" s="24">
        <f t="shared" si="415"/>
        <v>0</v>
      </c>
      <c r="S1949" s="141" t="str">
        <f t="shared" si="416"/>
        <v>H</v>
      </c>
      <c r="T1949" s="24">
        <f>IF(S1949="E",SUM($R$5:R1949),0)</f>
        <v>0</v>
      </c>
      <c r="U1949" s="143">
        <f t="shared" si="417"/>
        <v>0</v>
      </c>
    </row>
    <row r="1950" spans="1:41" x14ac:dyDescent="0.25">
      <c r="A1950" s="6">
        <v>20.5</v>
      </c>
      <c r="B1950" s="31" t="s">
        <v>90</v>
      </c>
      <c r="D1950" s="89">
        <v>292130990019</v>
      </c>
      <c r="E1950" s="3">
        <v>0.6</v>
      </c>
      <c r="K1950" s="3">
        <f t="shared" si="418"/>
        <v>1436</v>
      </c>
      <c r="L1950" s="97" t="str">
        <f>IF(TRIM('Ek.3-A'!F1950)&lt;&gt;"","var","yok")</f>
        <v>yok</v>
      </c>
      <c r="M1950" s="5" t="str">
        <f>IF('Ek.3-A'!F1950="", "", IF(VLOOKUP('Ek.3-A'!F1950, Veriler!D:E, 2, 0)=0, "", VLOOKUP('Ek.3-A'!F1950, Veriler!D:E, 2, 0)))</f>
        <v/>
      </c>
      <c r="N1950" s="5" t="str">
        <f>IF('Ek.3-A'!P1950="", "", 'Ek.3-A'!P1950)</f>
        <v/>
      </c>
      <c r="O1950" s="142">
        <f>'Ek.3-A'!S1950</f>
        <v>0</v>
      </c>
      <c r="P1950" s="143" t="str">
        <f>'Ek.3-A'!L1950</f>
        <v/>
      </c>
      <c r="Q1950" s="24" t="str">
        <f>'Ek.3-A'!M1950</f>
        <v/>
      </c>
      <c r="R1950" s="24">
        <f t="shared" si="415"/>
        <v>0</v>
      </c>
      <c r="S1950" s="141" t="str">
        <f t="shared" si="416"/>
        <v>H</v>
      </c>
      <c r="T1950" s="24">
        <f>IF(S1950="E",SUM($R$5:R1950),0)</f>
        <v>0</v>
      </c>
      <c r="U1950" s="143">
        <f t="shared" si="417"/>
        <v>0</v>
      </c>
    </row>
    <row r="1951" spans="1:41" x14ac:dyDescent="0.25">
      <c r="A1951" s="6">
        <v>20.51</v>
      </c>
      <c r="B1951" s="31" t="s">
        <v>90</v>
      </c>
      <c r="D1951" s="87">
        <v>290619009000</v>
      </c>
      <c r="E1951" s="3">
        <v>0.6</v>
      </c>
      <c r="K1951" s="3">
        <f t="shared" si="418"/>
        <v>1437</v>
      </c>
      <c r="L1951" s="97" t="str">
        <f>IF(TRIM('Ek.3-A'!F1951)&lt;&gt;"","var","yok")</f>
        <v>yok</v>
      </c>
      <c r="M1951" s="5" t="str">
        <f>IF('Ek.3-A'!F1951="", "", IF(VLOOKUP('Ek.3-A'!F1951, Veriler!D:E, 2, 0)=0, "", VLOOKUP('Ek.3-A'!F1951, Veriler!D:E, 2, 0)))</f>
        <v/>
      </c>
      <c r="N1951" s="5" t="str">
        <f>IF('Ek.3-A'!P1951="", "", 'Ek.3-A'!P1951)</f>
        <v/>
      </c>
      <c r="O1951" s="142">
        <f>'Ek.3-A'!S1951</f>
        <v>0</v>
      </c>
      <c r="P1951" s="143" t="str">
        <f>'Ek.3-A'!L1951</f>
        <v/>
      </c>
      <c r="Q1951" s="24" t="str">
        <f>'Ek.3-A'!M1951</f>
        <v/>
      </c>
      <c r="R1951" s="24">
        <f t="shared" si="415"/>
        <v>0</v>
      </c>
      <c r="S1951" s="141" t="str">
        <f t="shared" si="416"/>
        <v>H</v>
      </c>
      <c r="T1951" s="24">
        <f>IF(S1951="E",SUM($R$5:R1951),0)</f>
        <v>0</v>
      </c>
      <c r="U1951" s="143">
        <f t="shared" si="417"/>
        <v>0</v>
      </c>
    </row>
    <row r="1952" spans="1:41" x14ac:dyDescent="0.25">
      <c r="A1952" s="6">
        <v>20.52</v>
      </c>
      <c r="B1952" s="31" t="s">
        <v>90</v>
      </c>
      <c r="D1952" s="89">
        <v>290219000019</v>
      </c>
      <c r="E1952" s="3">
        <v>0.6</v>
      </c>
      <c r="K1952" s="3">
        <f t="shared" si="418"/>
        <v>1438</v>
      </c>
      <c r="L1952" s="97" t="str">
        <f>IF(TRIM('Ek.3-A'!F1952)&lt;&gt;"","var","yok")</f>
        <v>yok</v>
      </c>
      <c r="M1952" s="5" t="str">
        <f>IF('Ek.3-A'!F1952="", "", IF(VLOOKUP('Ek.3-A'!F1952, Veriler!D:E, 2, 0)=0, "", VLOOKUP('Ek.3-A'!F1952, Veriler!D:E, 2, 0)))</f>
        <v/>
      </c>
      <c r="N1952" s="5" t="str">
        <f>IF('Ek.3-A'!P1952="", "", 'Ek.3-A'!P1952)</f>
        <v/>
      </c>
      <c r="O1952" s="142">
        <f>'Ek.3-A'!S1952</f>
        <v>0</v>
      </c>
      <c r="P1952" s="143" t="str">
        <f>'Ek.3-A'!L1952</f>
        <v/>
      </c>
      <c r="Q1952" s="24" t="str">
        <f>'Ek.3-A'!M1952</f>
        <v/>
      </c>
      <c r="R1952" s="24">
        <f t="shared" si="415"/>
        <v>0</v>
      </c>
      <c r="S1952" s="141" t="str">
        <f t="shared" si="416"/>
        <v>H</v>
      </c>
      <c r="T1952" s="24">
        <f>IF(S1952="E",SUM($R$5:R1952),0)</f>
        <v>0</v>
      </c>
      <c r="U1952" s="143">
        <f t="shared" si="417"/>
        <v>0</v>
      </c>
    </row>
    <row r="1953" spans="1:21" x14ac:dyDescent="0.25">
      <c r="A1953" s="6">
        <v>20.53</v>
      </c>
      <c r="B1953" s="31" t="s">
        <v>90</v>
      </c>
      <c r="D1953" s="87">
        <v>360100000019</v>
      </c>
      <c r="E1953" s="3">
        <v>0.6</v>
      </c>
      <c r="K1953" s="3">
        <f t="shared" si="418"/>
        <v>1439</v>
      </c>
      <c r="L1953" s="97" t="str">
        <f>IF(TRIM('Ek.3-A'!F1953)&lt;&gt;"","var","yok")</f>
        <v>yok</v>
      </c>
      <c r="M1953" s="5" t="str">
        <f>IF('Ek.3-A'!F1953="", "", IF(VLOOKUP('Ek.3-A'!F1953, Veriler!D:E, 2, 0)=0, "", VLOOKUP('Ek.3-A'!F1953, Veriler!D:E, 2, 0)))</f>
        <v/>
      </c>
      <c r="N1953" s="5" t="str">
        <f>IF('Ek.3-A'!P1953="", "", 'Ek.3-A'!P1953)</f>
        <v/>
      </c>
      <c r="O1953" s="142">
        <f>'Ek.3-A'!S1953</f>
        <v>0</v>
      </c>
      <c r="P1953" s="143" t="str">
        <f>'Ek.3-A'!L1953</f>
        <v/>
      </c>
      <c r="Q1953" s="24" t="str">
        <f>'Ek.3-A'!M1953</f>
        <v/>
      </c>
      <c r="R1953" s="24">
        <f t="shared" si="415"/>
        <v>0</v>
      </c>
      <c r="S1953" s="141" t="str">
        <f t="shared" si="416"/>
        <v>H</v>
      </c>
      <c r="T1953" s="24">
        <f>IF(S1953="E",SUM($R$5:R1953),0)</f>
        <v>0</v>
      </c>
      <c r="U1953" s="143">
        <f t="shared" si="417"/>
        <v>0</v>
      </c>
    </row>
    <row r="1954" spans="1:21" x14ac:dyDescent="0.25">
      <c r="A1954" s="6">
        <v>20.54</v>
      </c>
      <c r="B1954" s="31" t="s">
        <v>90</v>
      </c>
      <c r="D1954" s="89">
        <v>283990009015</v>
      </c>
      <c r="E1954" s="3">
        <v>0.6</v>
      </c>
      <c r="K1954" s="3">
        <f t="shared" si="418"/>
        <v>1440</v>
      </c>
      <c r="L1954" s="97" t="str">
        <f>IF(TRIM('Ek.3-A'!F1954)&lt;&gt;"","var","yok")</f>
        <v>yok</v>
      </c>
      <c r="M1954" s="5" t="str">
        <f>IF('Ek.3-A'!F1954="", "", IF(VLOOKUP('Ek.3-A'!F1954, Veriler!D:E, 2, 0)=0, "", VLOOKUP('Ek.3-A'!F1954, Veriler!D:E, 2, 0)))</f>
        <v/>
      </c>
      <c r="N1954" s="5" t="str">
        <f>IF('Ek.3-A'!P1954="", "", 'Ek.3-A'!P1954)</f>
        <v/>
      </c>
      <c r="O1954" s="142">
        <f>'Ek.3-A'!S1954</f>
        <v>0</v>
      </c>
      <c r="P1954" s="143" t="str">
        <f>'Ek.3-A'!L1954</f>
        <v/>
      </c>
      <c r="Q1954" s="24" t="str">
        <f>'Ek.3-A'!M1954</f>
        <v/>
      </c>
      <c r="R1954" s="24">
        <f t="shared" si="415"/>
        <v>0</v>
      </c>
      <c r="S1954" s="141" t="str">
        <f t="shared" si="416"/>
        <v>H</v>
      </c>
      <c r="T1954" s="24">
        <f>IF(S1954="E",SUM($R$5:R1954),0)</f>
        <v>0</v>
      </c>
      <c r="U1954" s="143">
        <f t="shared" si="417"/>
        <v>0</v>
      </c>
    </row>
    <row r="1955" spans="1:21" x14ac:dyDescent="0.25">
      <c r="A1955" s="6">
        <v>20.55</v>
      </c>
      <c r="B1955" s="31" t="s">
        <v>90</v>
      </c>
      <c r="D1955" s="87">
        <v>391000000019</v>
      </c>
      <c r="E1955" s="3">
        <v>0.6</v>
      </c>
      <c r="K1955" s="3">
        <f t="shared" si="418"/>
        <v>1441</v>
      </c>
      <c r="L1955" s="97" t="str">
        <f>IF(TRIM('Ek.3-A'!F1955)&lt;&gt;"","var","yok")</f>
        <v>yok</v>
      </c>
      <c r="M1955" s="5" t="str">
        <f>IF('Ek.3-A'!F1955="", "", IF(VLOOKUP('Ek.3-A'!F1955, Veriler!D:E, 2, 0)=0, "", VLOOKUP('Ek.3-A'!F1955, Veriler!D:E, 2, 0)))</f>
        <v/>
      </c>
      <c r="N1955" s="5" t="str">
        <f>IF('Ek.3-A'!P1955="", "", 'Ek.3-A'!P1955)</f>
        <v/>
      </c>
      <c r="O1955" s="142">
        <f>'Ek.3-A'!S1955</f>
        <v>0</v>
      </c>
      <c r="P1955" s="143" t="str">
        <f>'Ek.3-A'!L1955</f>
        <v/>
      </c>
      <c r="Q1955" s="24" t="str">
        <f>'Ek.3-A'!M1955</f>
        <v/>
      </c>
      <c r="R1955" s="24">
        <f t="shared" si="415"/>
        <v>0</v>
      </c>
      <c r="S1955" s="141" t="str">
        <f t="shared" si="416"/>
        <v>H</v>
      </c>
      <c r="T1955" s="24">
        <f>IF(S1955="E",SUM($R$5:R1955),0)</f>
        <v>0</v>
      </c>
      <c r="U1955" s="143">
        <f t="shared" si="417"/>
        <v>0</v>
      </c>
    </row>
    <row r="1956" spans="1:21" x14ac:dyDescent="0.25">
      <c r="A1956" s="6">
        <v>20.56</v>
      </c>
      <c r="B1956" s="31" t="s">
        <v>90</v>
      </c>
      <c r="D1956" s="89">
        <v>283719009019</v>
      </c>
      <c r="E1956" s="3">
        <v>0.6</v>
      </c>
      <c r="K1956" s="3">
        <f t="shared" si="418"/>
        <v>1442</v>
      </c>
      <c r="L1956" s="97" t="str">
        <f>IF(TRIM('Ek.3-A'!F1956)&lt;&gt;"","var","yok")</f>
        <v>yok</v>
      </c>
      <c r="M1956" s="5" t="str">
        <f>IF('Ek.3-A'!F1956="", "", IF(VLOOKUP('Ek.3-A'!F1956, Veriler!D:E, 2, 0)=0, "", VLOOKUP('Ek.3-A'!F1956, Veriler!D:E, 2, 0)))</f>
        <v/>
      </c>
      <c r="N1956" s="5" t="str">
        <f>IF('Ek.3-A'!P1956="", "", 'Ek.3-A'!P1956)</f>
        <v/>
      </c>
      <c r="O1956" s="142">
        <f>'Ek.3-A'!S1956</f>
        <v>0</v>
      </c>
      <c r="P1956" s="143" t="str">
        <f>'Ek.3-A'!L1956</f>
        <v/>
      </c>
      <c r="Q1956" s="24" t="str">
        <f>'Ek.3-A'!M1956</f>
        <v/>
      </c>
      <c r="R1956" s="24">
        <f t="shared" si="415"/>
        <v>0</v>
      </c>
      <c r="S1956" s="141" t="str">
        <f t="shared" si="416"/>
        <v>H</v>
      </c>
      <c r="T1956" s="24">
        <f>IF(S1956="E",SUM($R$5:R1956),0)</f>
        <v>0</v>
      </c>
      <c r="U1956" s="143">
        <f t="shared" si="417"/>
        <v>0</v>
      </c>
    </row>
    <row r="1957" spans="1:21" x14ac:dyDescent="0.25">
      <c r="A1957" s="6">
        <v>20.57</v>
      </c>
      <c r="B1957" s="31" t="s">
        <v>90</v>
      </c>
      <c r="D1957" s="87">
        <v>292242000019</v>
      </c>
      <c r="E1957" s="3">
        <v>0.6</v>
      </c>
      <c r="L1957" s="97"/>
      <c r="M1957" s="5"/>
      <c r="N1957" s="5"/>
      <c r="O1957" s="5"/>
      <c r="Q1957" s="23"/>
      <c r="T1957" s="24"/>
      <c r="U1957" s="25"/>
    </row>
    <row r="1958" spans="1:21" x14ac:dyDescent="0.25">
      <c r="A1958" s="6">
        <v>20.58</v>
      </c>
      <c r="B1958" s="31" t="s">
        <v>90</v>
      </c>
      <c r="D1958" s="89">
        <v>271012900011</v>
      </c>
      <c r="E1958" s="3">
        <v>0.6</v>
      </c>
      <c r="K1958" s="3">
        <f>K1956+1</f>
        <v>1443</v>
      </c>
      <c r="L1958" s="97" t="str">
        <f>IF(TRIM('Ek.3-A'!F1958)&lt;&gt;"","var","yok")</f>
        <v>yok</v>
      </c>
      <c r="M1958" s="5" t="str">
        <f>IF('Ek.3-A'!F1958="", "", IF(VLOOKUP('Ek.3-A'!F1958, Veriler!D:E, 2, 0)=0, "", VLOOKUP('Ek.3-A'!F1958, Veriler!D:E, 2, 0)))</f>
        <v/>
      </c>
      <c r="N1958" s="5" t="str">
        <f>IF('Ek.3-A'!P1958="", "", 'Ek.3-A'!P1958)</f>
        <v/>
      </c>
      <c r="O1958" s="142">
        <f>'Ek.3-A'!S1958</f>
        <v>0</v>
      </c>
      <c r="P1958" s="143" t="str">
        <f>'Ek.3-A'!L1958</f>
        <v/>
      </c>
      <c r="Q1958" s="24" t="str">
        <f>'Ek.3-A'!M1958</f>
        <v/>
      </c>
      <c r="R1958" s="24">
        <f t="shared" ref="R1958:R1971" si="419">IF(L1958="var",0,IF(Q1958&lt;=0.005,Q1958,0))</f>
        <v>0</v>
      </c>
      <c r="S1958" s="141" t="str">
        <f t="shared" ref="S1958:S1971" si="420">IF(Q1958&lt;=0.005,"E","H")</f>
        <v>H</v>
      </c>
      <c r="T1958" s="24">
        <f>IF(S1958="E",SUM($R$5:R1958),0)</f>
        <v>0</v>
      </c>
      <c r="U1958" s="143">
        <f t="shared" ref="U1958:U1971" si="421">IF(T1958&lt;=0.1, O1958, IF(R1958&gt;$G$2, R1958*O1958, $G$2*O1958))</f>
        <v>0</v>
      </c>
    </row>
    <row r="1959" spans="1:21" x14ac:dyDescent="0.25">
      <c r="A1959" s="6">
        <v>20.59</v>
      </c>
      <c r="B1959" s="31" t="s">
        <v>90</v>
      </c>
      <c r="D1959" s="87">
        <v>850440959019</v>
      </c>
      <c r="E1959" s="3">
        <v>0.6</v>
      </c>
      <c r="K1959" s="3">
        <f t="shared" ref="K1959:K1971" si="422">K1958+1</f>
        <v>1444</v>
      </c>
      <c r="L1959" s="97" t="str">
        <f>IF(TRIM('Ek.3-A'!F1959)&lt;&gt;"","var","yok")</f>
        <v>yok</v>
      </c>
      <c r="M1959" s="5" t="str">
        <f>IF('Ek.3-A'!F1959="", "", IF(VLOOKUP('Ek.3-A'!F1959, Veriler!D:E, 2, 0)=0, "", VLOOKUP('Ek.3-A'!F1959, Veriler!D:E, 2, 0)))</f>
        <v/>
      </c>
      <c r="N1959" s="5" t="str">
        <f>IF('Ek.3-A'!P1959="", "", 'Ek.3-A'!P1959)</f>
        <v/>
      </c>
      <c r="O1959" s="142">
        <f>'Ek.3-A'!S1959</f>
        <v>0</v>
      </c>
      <c r="P1959" s="143" t="str">
        <f>'Ek.3-A'!L1959</f>
        <v/>
      </c>
      <c r="Q1959" s="24" t="str">
        <f>'Ek.3-A'!M1959</f>
        <v/>
      </c>
      <c r="R1959" s="24">
        <f t="shared" si="419"/>
        <v>0</v>
      </c>
      <c r="S1959" s="141" t="str">
        <f t="shared" si="420"/>
        <v>H</v>
      </c>
      <c r="T1959" s="24">
        <f>IF(S1959="E",SUM($R$5:R1959),0)</f>
        <v>0</v>
      </c>
      <c r="U1959" s="143">
        <f t="shared" si="421"/>
        <v>0</v>
      </c>
    </row>
    <row r="1960" spans="1:21" x14ac:dyDescent="0.25">
      <c r="A1960" s="6">
        <v>20.6</v>
      </c>
      <c r="B1960" s="31" t="s">
        <v>90</v>
      </c>
      <c r="D1960" s="89">
        <v>390390900000</v>
      </c>
      <c r="E1960" s="3">
        <v>0.6</v>
      </c>
      <c r="K1960" s="3">
        <f t="shared" si="422"/>
        <v>1445</v>
      </c>
      <c r="L1960" s="97" t="str">
        <f>IF(TRIM('Ek.3-A'!F1960)&lt;&gt;"","var","yok")</f>
        <v>yok</v>
      </c>
      <c r="M1960" s="5" t="str">
        <f>IF('Ek.3-A'!F1960="", "", IF(VLOOKUP('Ek.3-A'!F1960, Veriler!D:E, 2, 0)=0, "", VLOOKUP('Ek.3-A'!F1960, Veriler!D:E, 2, 0)))</f>
        <v/>
      </c>
      <c r="N1960" s="5" t="str">
        <f>IF('Ek.3-A'!P1960="", "", 'Ek.3-A'!P1960)</f>
        <v/>
      </c>
      <c r="O1960" s="142">
        <f>'Ek.3-A'!S1960</f>
        <v>0</v>
      </c>
      <c r="P1960" s="143" t="str">
        <f>'Ek.3-A'!L1960</f>
        <v/>
      </c>
      <c r="Q1960" s="24" t="str">
        <f>'Ek.3-A'!M1960</f>
        <v/>
      </c>
      <c r="R1960" s="24">
        <f t="shared" si="419"/>
        <v>0</v>
      </c>
      <c r="S1960" s="141" t="str">
        <f t="shared" si="420"/>
        <v>H</v>
      </c>
      <c r="T1960" s="24">
        <f>IF(S1960="E",SUM($R$5:R1960),0)</f>
        <v>0</v>
      </c>
      <c r="U1960" s="143">
        <f t="shared" si="421"/>
        <v>0</v>
      </c>
    </row>
    <row r="1961" spans="1:21" x14ac:dyDescent="0.25">
      <c r="A1961" s="6">
        <v>20.61</v>
      </c>
      <c r="B1961" s="31" t="s">
        <v>90</v>
      </c>
      <c r="D1961" s="87">
        <v>294120800000</v>
      </c>
      <c r="E1961" s="3">
        <v>0.6</v>
      </c>
      <c r="K1961" s="3">
        <f t="shared" si="422"/>
        <v>1446</v>
      </c>
      <c r="L1961" s="97" t="str">
        <f>IF(TRIM('Ek.3-A'!F1961)&lt;&gt;"","var","yok")</f>
        <v>yok</v>
      </c>
      <c r="M1961" s="5" t="str">
        <f>IF('Ek.3-A'!F1961="", "", IF(VLOOKUP('Ek.3-A'!F1961, Veriler!D:E, 2, 0)=0, "", VLOOKUP('Ek.3-A'!F1961, Veriler!D:E, 2, 0)))</f>
        <v/>
      </c>
      <c r="N1961" s="5" t="str">
        <f>IF('Ek.3-A'!P1961="", "", 'Ek.3-A'!P1961)</f>
        <v/>
      </c>
      <c r="O1961" s="142">
        <f>'Ek.3-A'!S1961</f>
        <v>0</v>
      </c>
      <c r="P1961" s="143" t="str">
        <f>'Ek.3-A'!L1961</f>
        <v/>
      </c>
      <c r="Q1961" s="24" t="str">
        <f>'Ek.3-A'!M1961</f>
        <v/>
      </c>
      <c r="R1961" s="24">
        <f t="shared" si="419"/>
        <v>0</v>
      </c>
      <c r="S1961" s="141" t="str">
        <f t="shared" si="420"/>
        <v>H</v>
      </c>
      <c r="T1961" s="24">
        <f>IF(S1961="E",SUM($R$5:R1961),0)</f>
        <v>0</v>
      </c>
      <c r="U1961" s="143">
        <f t="shared" si="421"/>
        <v>0</v>
      </c>
    </row>
    <row r="1962" spans="1:21" x14ac:dyDescent="0.25">
      <c r="A1962" s="6">
        <v>20.62</v>
      </c>
      <c r="B1962" s="31" t="s">
        <v>90</v>
      </c>
      <c r="D1962" s="89">
        <v>550490000019</v>
      </c>
      <c r="E1962" s="3">
        <v>0.6</v>
      </c>
      <c r="K1962" s="3">
        <f t="shared" si="422"/>
        <v>1447</v>
      </c>
      <c r="L1962" s="97" t="str">
        <f>IF(TRIM('Ek.3-A'!F1962)&lt;&gt;"","var","yok")</f>
        <v>yok</v>
      </c>
      <c r="M1962" s="5" t="str">
        <f>IF('Ek.3-A'!F1962="", "", IF(VLOOKUP('Ek.3-A'!F1962, Veriler!D:E, 2, 0)=0, "", VLOOKUP('Ek.3-A'!F1962, Veriler!D:E, 2, 0)))</f>
        <v/>
      </c>
      <c r="N1962" s="5" t="str">
        <f>IF('Ek.3-A'!P1962="", "", 'Ek.3-A'!P1962)</f>
        <v/>
      </c>
      <c r="O1962" s="142">
        <f>'Ek.3-A'!S1962</f>
        <v>0</v>
      </c>
      <c r="P1962" s="143" t="str">
        <f>'Ek.3-A'!L1962</f>
        <v/>
      </c>
      <c r="Q1962" s="24" t="str">
        <f>'Ek.3-A'!M1962</f>
        <v/>
      </c>
      <c r="R1962" s="24">
        <f t="shared" si="419"/>
        <v>0</v>
      </c>
      <c r="S1962" s="141" t="str">
        <f t="shared" si="420"/>
        <v>H</v>
      </c>
      <c r="T1962" s="24">
        <f>IF(S1962="E",SUM($R$5:R1962),0)</f>
        <v>0</v>
      </c>
      <c r="U1962" s="143">
        <f t="shared" si="421"/>
        <v>0</v>
      </c>
    </row>
    <row r="1963" spans="1:21" x14ac:dyDescent="0.25">
      <c r="A1963" s="6">
        <v>20.63</v>
      </c>
      <c r="B1963" s="31" t="s">
        <v>90</v>
      </c>
      <c r="D1963" s="87">
        <v>540339000000</v>
      </c>
      <c r="E1963" s="3">
        <v>0.6</v>
      </c>
      <c r="K1963" s="3">
        <f t="shared" si="422"/>
        <v>1448</v>
      </c>
      <c r="L1963" s="97" t="str">
        <f>IF(TRIM('Ek.3-A'!F1963)&lt;&gt;"","var","yok")</f>
        <v>yok</v>
      </c>
      <c r="M1963" s="5" t="str">
        <f>IF('Ek.3-A'!F1963="", "", IF(VLOOKUP('Ek.3-A'!F1963, Veriler!D:E, 2, 0)=0, "", VLOOKUP('Ek.3-A'!F1963, Veriler!D:E, 2, 0)))</f>
        <v/>
      </c>
      <c r="N1963" s="5" t="str">
        <f>IF('Ek.3-A'!P1963="", "", 'Ek.3-A'!P1963)</f>
        <v/>
      </c>
      <c r="O1963" s="142">
        <f>'Ek.3-A'!S1963</f>
        <v>0</v>
      </c>
      <c r="P1963" s="143" t="str">
        <f>'Ek.3-A'!L1963</f>
        <v/>
      </c>
      <c r="Q1963" s="24" t="str">
        <f>'Ek.3-A'!M1963</f>
        <v/>
      </c>
      <c r="R1963" s="24">
        <f t="shared" si="419"/>
        <v>0</v>
      </c>
      <c r="S1963" s="141" t="str">
        <f t="shared" si="420"/>
        <v>H</v>
      </c>
      <c r="T1963" s="24">
        <f>IF(S1963="E",SUM($R$5:R1963),0)</f>
        <v>0</v>
      </c>
      <c r="U1963" s="143">
        <f t="shared" si="421"/>
        <v>0</v>
      </c>
    </row>
    <row r="1964" spans="1:21" x14ac:dyDescent="0.25">
      <c r="A1964" s="6">
        <v>20.64</v>
      </c>
      <c r="B1964" s="31" t="s">
        <v>90</v>
      </c>
      <c r="D1964" s="89">
        <v>292090101119</v>
      </c>
      <c r="E1964" s="3">
        <v>0.6</v>
      </c>
      <c r="K1964" s="3">
        <f t="shared" si="422"/>
        <v>1449</v>
      </c>
      <c r="L1964" s="97" t="str">
        <f>IF(TRIM('Ek.3-A'!F1964)&lt;&gt;"","var","yok")</f>
        <v>yok</v>
      </c>
      <c r="M1964" s="5" t="str">
        <f>IF('Ek.3-A'!F1964="", "", IF(VLOOKUP('Ek.3-A'!F1964, Veriler!D:E, 2, 0)=0, "", VLOOKUP('Ek.3-A'!F1964, Veriler!D:E, 2, 0)))</f>
        <v/>
      </c>
      <c r="N1964" s="5" t="str">
        <f>IF('Ek.3-A'!P1964="", "", 'Ek.3-A'!P1964)</f>
        <v/>
      </c>
      <c r="O1964" s="142">
        <f>'Ek.3-A'!S1964</f>
        <v>0</v>
      </c>
      <c r="P1964" s="143" t="str">
        <f>'Ek.3-A'!L1964</f>
        <v/>
      </c>
      <c r="Q1964" s="24" t="str">
        <f>'Ek.3-A'!M1964</f>
        <v/>
      </c>
      <c r="R1964" s="24">
        <f t="shared" si="419"/>
        <v>0</v>
      </c>
      <c r="S1964" s="141" t="str">
        <f t="shared" si="420"/>
        <v>H</v>
      </c>
      <c r="T1964" s="24">
        <f>IF(S1964="E",SUM($R$5:R1964),0)</f>
        <v>0</v>
      </c>
      <c r="U1964" s="143">
        <f t="shared" si="421"/>
        <v>0</v>
      </c>
    </row>
    <row r="1965" spans="1:21" x14ac:dyDescent="0.25">
      <c r="A1965" s="6">
        <v>20.65</v>
      </c>
      <c r="B1965" s="31" t="s">
        <v>90</v>
      </c>
      <c r="D1965" s="87">
        <v>283220009019</v>
      </c>
      <c r="E1965" s="3">
        <v>0.6</v>
      </c>
      <c r="K1965" s="3">
        <f t="shared" si="422"/>
        <v>1450</v>
      </c>
      <c r="L1965" s="97" t="str">
        <f>IF(TRIM('Ek.3-A'!F1965)&lt;&gt;"","var","yok")</f>
        <v>yok</v>
      </c>
      <c r="M1965" s="5" t="str">
        <f>IF('Ek.3-A'!F1965="", "", IF(VLOOKUP('Ek.3-A'!F1965, Veriler!D:E, 2, 0)=0, "", VLOOKUP('Ek.3-A'!F1965, Veriler!D:E, 2, 0)))</f>
        <v/>
      </c>
      <c r="N1965" s="5" t="str">
        <f>IF('Ek.3-A'!P1965="", "", 'Ek.3-A'!P1965)</f>
        <v/>
      </c>
      <c r="O1965" s="142">
        <f>'Ek.3-A'!S1965</f>
        <v>0</v>
      </c>
      <c r="P1965" s="143" t="str">
        <f>'Ek.3-A'!L1965</f>
        <v/>
      </c>
      <c r="Q1965" s="24" t="str">
        <f>'Ek.3-A'!M1965</f>
        <v/>
      </c>
      <c r="R1965" s="24">
        <f t="shared" si="419"/>
        <v>0</v>
      </c>
      <c r="S1965" s="141" t="str">
        <f t="shared" si="420"/>
        <v>H</v>
      </c>
      <c r="T1965" s="24">
        <f>IF(S1965="E",SUM($R$5:R1965),0)</f>
        <v>0</v>
      </c>
      <c r="U1965" s="143">
        <f t="shared" si="421"/>
        <v>0</v>
      </c>
    </row>
    <row r="1966" spans="1:21" x14ac:dyDescent="0.25">
      <c r="A1966" s="6">
        <v>20.66</v>
      </c>
      <c r="B1966" s="31" t="s">
        <v>90</v>
      </c>
      <c r="D1966" s="89">
        <v>283090859019</v>
      </c>
      <c r="E1966" s="3">
        <v>0.6</v>
      </c>
      <c r="K1966" s="3">
        <f t="shared" si="422"/>
        <v>1451</v>
      </c>
      <c r="L1966" s="97" t="str">
        <f>IF(TRIM('Ek.3-A'!F1966)&lt;&gt;"","var","yok")</f>
        <v>yok</v>
      </c>
      <c r="M1966" s="5" t="str">
        <f>IF('Ek.3-A'!F1966="", "", IF(VLOOKUP('Ek.3-A'!F1966, Veriler!D:E, 2, 0)=0, "", VLOOKUP('Ek.3-A'!F1966, Veriler!D:E, 2, 0)))</f>
        <v/>
      </c>
      <c r="N1966" s="5" t="str">
        <f>IF('Ek.3-A'!P1966="", "", 'Ek.3-A'!P1966)</f>
        <v/>
      </c>
      <c r="O1966" s="142">
        <f>'Ek.3-A'!S1966</f>
        <v>0</v>
      </c>
      <c r="P1966" s="143" t="str">
        <f>'Ek.3-A'!L1966</f>
        <v/>
      </c>
      <c r="Q1966" s="24" t="str">
        <f>'Ek.3-A'!M1966</f>
        <v/>
      </c>
      <c r="R1966" s="24">
        <f t="shared" si="419"/>
        <v>0</v>
      </c>
      <c r="S1966" s="141" t="str">
        <f t="shared" si="420"/>
        <v>H</v>
      </c>
      <c r="T1966" s="24">
        <f>IF(S1966="E",SUM($R$5:R1966),0)</f>
        <v>0</v>
      </c>
      <c r="U1966" s="143">
        <f t="shared" si="421"/>
        <v>0</v>
      </c>
    </row>
    <row r="1967" spans="1:21" x14ac:dyDescent="0.25">
      <c r="A1967" s="6">
        <v>20.67</v>
      </c>
      <c r="B1967" s="31" t="s">
        <v>90</v>
      </c>
      <c r="D1967" s="87">
        <v>283330009019</v>
      </c>
      <c r="E1967" s="3">
        <v>0.6</v>
      </c>
      <c r="K1967" s="3">
        <f t="shared" si="422"/>
        <v>1452</v>
      </c>
      <c r="L1967" s="97" t="str">
        <f>IF(TRIM('Ek.3-A'!F1967)&lt;&gt;"","var","yok")</f>
        <v>yok</v>
      </c>
      <c r="M1967" s="5" t="str">
        <f>IF('Ek.3-A'!F1967="", "", IF(VLOOKUP('Ek.3-A'!F1967, Veriler!D:E, 2, 0)=0, "", VLOOKUP('Ek.3-A'!F1967, Veriler!D:E, 2, 0)))</f>
        <v/>
      </c>
      <c r="N1967" s="5" t="str">
        <f>IF('Ek.3-A'!P1967="", "", 'Ek.3-A'!P1967)</f>
        <v/>
      </c>
      <c r="O1967" s="142">
        <f>'Ek.3-A'!S1967</f>
        <v>0</v>
      </c>
      <c r="P1967" s="143" t="str">
        <f>'Ek.3-A'!L1967</f>
        <v/>
      </c>
      <c r="Q1967" s="24" t="str">
        <f>'Ek.3-A'!M1967</f>
        <v/>
      </c>
      <c r="R1967" s="24">
        <f t="shared" si="419"/>
        <v>0</v>
      </c>
      <c r="S1967" s="141" t="str">
        <f t="shared" si="420"/>
        <v>H</v>
      </c>
      <c r="T1967" s="24">
        <f>IF(S1967="E",SUM($R$5:R1967),0)</f>
        <v>0</v>
      </c>
      <c r="U1967" s="143">
        <f t="shared" si="421"/>
        <v>0</v>
      </c>
    </row>
    <row r="1968" spans="1:21" x14ac:dyDescent="0.25">
      <c r="A1968" s="6">
        <v>20.68</v>
      </c>
      <c r="B1968" s="31" t="s">
        <v>90</v>
      </c>
      <c r="D1968" s="89">
        <v>400219900000</v>
      </c>
      <c r="E1968" s="3">
        <v>0.6</v>
      </c>
      <c r="K1968" s="3">
        <f t="shared" si="422"/>
        <v>1453</v>
      </c>
      <c r="L1968" s="97" t="str">
        <f>IF(TRIM('Ek.3-A'!F1968)&lt;&gt;"","var","yok")</f>
        <v>yok</v>
      </c>
      <c r="M1968" s="5" t="str">
        <f>IF('Ek.3-A'!F1968="", "", IF(VLOOKUP('Ek.3-A'!F1968, Veriler!D:E, 2, 0)=0, "", VLOOKUP('Ek.3-A'!F1968, Veriler!D:E, 2, 0)))</f>
        <v/>
      </c>
      <c r="N1968" s="5" t="str">
        <f>IF('Ek.3-A'!P1968="", "", 'Ek.3-A'!P1968)</f>
        <v/>
      </c>
      <c r="O1968" s="142">
        <f>'Ek.3-A'!S1968</f>
        <v>0</v>
      </c>
      <c r="P1968" s="143" t="str">
        <f>'Ek.3-A'!L1968</f>
        <v/>
      </c>
      <c r="Q1968" s="24" t="str">
        <f>'Ek.3-A'!M1968</f>
        <v/>
      </c>
      <c r="R1968" s="24">
        <f t="shared" si="419"/>
        <v>0</v>
      </c>
      <c r="S1968" s="141" t="str">
        <f t="shared" si="420"/>
        <v>H</v>
      </c>
      <c r="T1968" s="24">
        <f>IF(S1968="E",SUM($R$5:R1968),0)</f>
        <v>0</v>
      </c>
      <c r="U1968" s="143">
        <f t="shared" si="421"/>
        <v>0</v>
      </c>
    </row>
    <row r="1969" spans="1:41" x14ac:dyDescent="0.25">
      <c r="A1969" s="6">
        <v>20.69</v>
      </c>
      <c r="B1969" s="31" t="s">
        <v>90</v>
      </c>
      <c r="D1969" s="87">
        <v>840890619000</v>
      </c>
      <c r="E1969" s="3">
        <v>0.6</v>
      </c>
      <c r="K1969" s="3">
        <f t="shared" si="422"/>
        <v>1454</v>
      </c>
      <c r="L1969" s="97" t="str">
        <f>IF(TRIM('Ek.3-A'!F1969)&lt;&gt;"","var","yok")</f>
        <v>yok</v>
      </c>
      <c r="M1969" s="5" t="str">
        <f>IF('Ek.3-A'!F1969="", "", IF(VLOOKUP('Ek.3-A'!F1969, Veriler!D:E, 2, 0)=0, "", VLOOKUP('Ek.3-A'!F1969, Veriler!D:E, 2, 0)))</f>
        <v/>
      </c>
      <c r="N1969" s="5" t="str">
        <f>IF('Ek.3-A'!P1969="", "", 'Ek.3-A'!P1969)</f>
        <v/>
      </c>
      <c r="O1969" s="142">
        <f>'Ek.3-A'!S1969</f>
        <v>0</v>
      </c>
      <c r="P1969" s="143" t="str">
        <f>'Ek.3-A'!L1969</f>
        <v/>
      </c>
      <c r="Q1969" s="24" t="str">
        <f>'Ek.3-A'!M1969</f>
        <v/>
      </c>
      <c r="R1969" s="24">
        <f t="shared" si="419"/>
        <v>0</v>
      </c>
      <c r="S1969" s="141" t="str">
        <f t="shared" si="420"/>
        <v>H</v>
      </c>
      <c r="T1969" s="24">
        <f>IF(S1969="E",SUM($R$5:R1969),0)</f>
        <v>0</v>
      </c>
      <c r="U1969" s="143">
        <f t="shared" si="421"/>
        <v>0</v>
      </c>
    </row>
    <row r="1970" spans="1:41" x14ac:dyDescent="0.25">
      <c r="A1970" s="6">
        <v>20.7</v>
      </c>
      <c r="B1970" s="31" t="s">
        <v>90</v>
      </c>
      <c r="D1970" s="89">
        <v>840890859000</v>
      </c>
      <c r="E1970" s="3">
        <v>0.6</v>
      </c>
      <c r="K1970" s="3">
        <f t="shared" si="422"/>
        <v>1455</v>
      </c>
      <c r="L1970" s="97" t="str">
        <f>IF(TRIM('Ek.3-A'!F1970)&lt;&gt;"","var","yok")</f>
        <v>yok</v>
      </c>
      <c r="M1970" s="5" t="str">
        <f>IF('Ek.3-A'!F1970="", "", IF(VLOOKUP('Ek.3-A'!F1970, Veriler!D:E, 2, 0)=0, "", VLOOKUP('Ek.3-A'!F1970, Veriler!D:E, 2, 0)))</f>
        <v/>
      </c>
      <c r="N1970" s="5" t="str">
        <f>IF('Ek.3-A'!P1970="", "", 'Ek.3-A'!P1970)</f>
        <v/>
      </c>
      <c r="O1970" s="142">
        <f>'Ek.3-A'!S1970</f>
        <v>0</v>
      </c>
      <c r="P1970" s="143" t="str">
        <f>'Ek.3-A'!L1970</f>
        <v/>
      </c>
      <c r="Q1970" s="24" t="str">
        <f>'Ek.3-A'!M1970</f>
        <v/>
      </c>
      <c r="R1970" s="24">
        <f t="shared" si="419"/>
        <v>0</v>
      </c>
      <c r="S1970" s="141" t="str">
        <f t="shared" si="420"/>
        <v>H</v>
      </c>
      <c r="T1970" s="24">
        <f>IF(S1970="E",SUM($R$5:R1970),0)</f>
        <v>0</v>
      </c>
      <c r="U1970" s="143">
        <f t="shared" si="421"/>
        <v>0</v>
      </c>
    </row>
    <row r="1971" spans="1:41" x14ac:dyDescent="0.25">
      <c r="A1971" s="6">
        <v>20.71</v>
      </c>
      <c r="B1971" s="31" t="s">
        <v>90</v>
      </c>
      <c r="D1971" s="87">
        <v>840890439000</v>
      </c>
      <c r="E1971" s="3">
        <v>0.6</v>
      </c>
      <c r="K1971" s="3">
        <f t="shared" si="422"/>
        <v>1456</v>
      </c>
      <c r="L1971" s="97" t="str">
        <f>IF(TRIM('Ek.3-A'!F1971)&lt;&gt;"","var","yok")</f>
        <v>yok</v>
      </c>
      <c r="M1971" s="5" t="str">
        <f>IF('Ek.3-A'!F1971="", "", IF(VLOOKUP('Ek.3-A'!F1971, Veriler!D:E, 2, 0)=0, "", VLOOKUP('Ek.3-A'!F1971, Veriler!D:E, 2, 0)))</f>
        <v/>
      </c>
      <c r="N1971" s="5" t="str">
        <f>IF('Ek.3-A'!P1971="", "", 'Ek.3-A'!P1971)</f>
        <v/>
      </c>
      <c r="O1971" s="142">
        <f>'Ek.3-A'!S1971</f>
        <v>0</v>
      </c>
      <c r="P1971" s="143" t="str">
        <f>'Ek.3-A'!L1971</f>
        <v/>
      </c>
      <c r="Q1971" s="24" t="str">
        <f>'Ek.3-A'!M1971</f>
        <v/>
      </c>
      <c r="R1971" s="24">
        <f t="shared" si="419"/>
        <v>0</v>
      </c>
      <c r="S1971" s="141" t="str">
        <f t="shared" si="420"/>
        <v>H</v>
      </c>
      <c r="T1971" s="24">
        <f>IF(S1971="E",SUM($R$5:R1971),0)</f>
        <v>0</v>
      </c>
      <c r="U1971" s="143">
        <f t="shared" si="421"/>
        <v>0</v>
      </c>
    </row>
    <row r="1972" spans="1:41" x14ac:dyDescent="0.25">
      <c r="A1972" s="6">
        <v>20.72</v>
      </c>
      <c r="B1972" s="31" t="s">
        <v>90</v>
      </c>
      <c r="D1972" s="89">
        <v>840890659000</v>
      </c>
      <c r="E1972" s="3">
        <v>0.6</v>
      </c>
      <c r="T1972" s="24"/>
      <c r="U1972" s="25"/>
      <c r="AO1972" s="140">
        <f>'Ek.3-A'!L1972</f>
        <v>0</v>
      </c>
    </row>
    <row r="1973" spans="1:41" x14ac:dyDescent="0.25">
      <c r="A1973" s="6">
        <v>20.73</v>
      </c>
      <c r="B1973" s="31" t="s">
        <v>90</v>
      </c>
      <c r="D1973" s="87">
        <v>840890459000</v>
      </c>
      <c r="E1973" s="3">
        <v>0.6</v>
      </c>
      <c r="T1973" s="24"/>
      <c r="U1973" s="25"/>
    </row>
    <row r="1974" spans="1:41" x14ac:dyDescent="0.25">
      <c r="A1974" s="6">
        <v>20.74</v>
      </c>
      <c r="B1974" s="31" t="s">
        <v>90</v>
      </c>
      <c r="D1974" s="89">
        <v>840890679000</v>
      </c>
      <c r="E1974" s="3">
        <v>0.6</v>
      </c>
      <c r="T1974" s="24"/>
      <c r="U1974" s="25"/>
    </row>
    <row r="1975" spans="1:41" x14ac:dyDescent="0.25">
      <c r="A1975" s="6">
        <v>20.75</v>
      </c>
      <c r="B1975" s="31" t="s">
        <v>90</v>
      </c>
      <c r="D1975" s="87">
        <v>840890479000</v>
      </c>
      <c r="E1975" s="3">
        <v>0.6</v>
      </c>
      <c r="T1975" s="24"/>
      <c r="U1975" s="25"/>
    </row>
    <row r="1976" spans="1:41" x14ac:dyDescent="0.25">
      <c r="A1976" s="6">
        <v>20.76</v>
      </c>
      <c r="B1976" s="31" t="s">
        <v>90</v>
      </c>
      <c r="D1976" s="89">
        <v>840890819000</v>
      </c>
      <c r="E1976" s="3">
        <v>0.6</v>
      </c>
      <c r="T1976" s="24"/>
      <c r="U1976" s="25"/>
    </row>
    <row r="1977" spans="1:41" x14ac:dyDescent="0.25">
      <c r="A1977" s="6">
        <v>20.77</v>
      </c>
      <c r="B1977" s="31" t="s">
        <v>90</v>
      </c>
      <c r="D1977" s="87">
        <v>840890419000</v>
      </c>
      <c r="E1977" s="3">
        <v>0.6</v>
      </c>
      <c r="T1977" s="24"/>
      <c r="U1977" s="25"/>
    </row>
    <row r="1978" spans="1:41" x14ac:dyDescent="0.25">
      <c r="A1978" s="6">
        <v>20.78</v>
      </c>
      <c r="B1978" s="31" t="s">
        <v>90</v>
      </c>
      <c r="D1978" s="89">
        <v>840890899000</v>
      </c>
      <c r="E1978" s="3">
        <v>0.6</v>
      </c>
      <c r="T1978" s="24"/>
      <c r="U1978" s="25"/>
    </row>
    <row r="1979" spans="1:41" x14ac:dyDescent="0.25">
      <c r="A1979" s="6">
        <v>20.79</v>
      </c>
      <c r="B1979" s="31" t="s">
        <v>90</v>
      </c>
      <c r="D1979" s="87">
        <v>270119000000</v>
      </c>
      <c r="E1979" s="3">
        <v>0.6</v>
      </c>
      <c r="T1979" s="24"/>
      <c r="U1979" s="25"/>
    </row>
    <row r="1980" spans="1:41" x14ac:dyDescent="0.25">
      <c r="A1980" s="6">
        <v>20.8</v>
      </c>
      <c r="B1980" s="31" t="s">
        <v>90</v>
      </c>
      <c r="D1980" s="89">
        <v>680299900000</v>
      </c>
      <c r="E1980" s="3">
        <v>0.6</v>
      </c>
      <c r="T1980" s="24"/>
      <c r="U1980" s="25"/>
    </row>
    <row r="1981" spans="1:41" x14ac:dyDescent="0.25">
      <c r="A1981" s="6">
        <v>20.81</v>
      </c>
      <c r="B1981" s="31" t="s">
        <v>90</v>
      </c>
      <c r="D1981" s="87">
        <v>680299100000</v>
      </c>
      <c r="E1981" s="3">
        <v>0.6</v>
      </c>
      <c r="K1981" s="3">
        <f>K1971+1</f>
        <v>1457</v>
      </c>
      <c r="L1981" s="97" t="str">
        <f>IF(TRIM('Ek.3-A'!F1981)&lt;&gt;"","var","yok")</f>
        <v>yok</v>
      </c>
      <c r="M1981" s="5" t="str">
        <f>IF('Ek.3-A'!F1981="", "", IF(VLOOKUP('Ek.3-A'!F1981, Veriler!D:E, 2, 0)=0, "", VLOOKUP('Ek.3-A'!F1981, Veriler!D:E, 2, 0)))</f>
        <v/>
      </c>
      <c r="N1981" s="5" t="str">
        <f>IF('Ek.3-A'!P1981="", "", 'Ek.3-A'!P1981)</f>
        <v/>
      </c>
      <c r="O1981" s="142">
        <f>'Ek.3-A'!S1981</f>
        <v>0</v>
      </c>
      <c r="P1981" s="143" t="str">
        <f>'Ek.3-A'!L1981</f>
        <v/>
      </c>
      <c r="Q1981" s="24" t="str">
        <f>'Ek.3-A'!M1981</f>
        <v/>
      </c>
      <c r="R1981" s="24">
        <f t="shared" ref="R1981:R1994" si="423">IF(L1981="var",0,IF(Q1981&lt;=0.005,Q1981,0))</f>
        <v>0</v>
      </c>
      <c r="S1981" s="141" t="str">
        <f t="shared" ref="S1981:S1994" si="424">IF(Q1981&lt;=0.005,"E","H")</f>
        <v>H</v>
      </c>
      <c r="T1981" s="24">
        <f>IF(S1981="E",SUM($R$5:R1981),0)</f>
        <v>0</v>
      </c>
      <c r="U1981" s="143">
        <f t="shared" ref="U1981:U1994" si="425">IF(T1981&lt;=0.1, O1981, IF(R1981&gt;$G$2, R1981*O1981, $G$2*O1981))</f>
        <v>0</v>
      </c>
    </row>
    <row r="1982" spans="1:41" x14ac:dyDescent="0.25">
      <c r="A1982" s="6">
        <v>20.82</v>
      </c>
      <c r="B1982" s="31" t="s">
        <v>90</v>
      </c>
      <c r="D1982" s="89">
        <v>680229009000</v>
      </c>
      <c r="E1982" s="3">
        <v>0.6</v>
      </c>
      <c r="K1982" s="3">
        <f t="shared" ref="K1982:K1994" si="426">K1981+1</f>
        <v>1458</v>
      </c>
      <c r="L1982" s="97" t="str">
        <f>IF(TRIM('Ek.3-A'!F1982)&lt;&gt;"","var","yok")</f>
        <v>yok</v>
      </c>
      <c r="M1982" s="5" t="str">
        <f>IF('Ek.3-A'!F1982="", "", IF(VLOOKUP('Ek.3-A'!F1982, Veriler!D:E, 2, 0)=0, "", VLOOKUP('Ek.3-A'!F1982, Veriler!D:E, 2, 0)))</f>
        <v/>
      </c>
      <c r="N1982" s="5" t="str">
        <f>IF('Ek.3-A'!P1982="", "", 'Ek.3-A'!P1982)</f>
        <v/>
      </c>
      <c r="O1982" s="142">
        <f>'Ek.3-A'!S1982</f>
        <v>0</v>
      </c>
      <c r="P1982" s="143" t="str">
        <f>'Ek.3-A'!L1982</f>
        <v/>
      </c>
      <c r="Q1982" s="24" t="str">
        <f>'Ek.3-A'!M1982</f>
        <v/>
      </c>
      <c r="R1982" s="24">
        <f t="shared" si="423"/>
        <v>0</v>
      </c>
      <c r="S1982" s="141" t="str">
        <f t="shared" si="424"/>
        <v>H</v>
      </c>
      <c r="T1982" s="24">
        <f>IF(S1982="E",SUM($R$5:R1982),0)</f>
        <v>0</v>
      </c>
      <c r="U1982" s="143">
        <f t="shared" si="425"/>
        <v>0</v>
      </c>
    </row>
    <row r="1983" spans="1:41" x14ac:dyDescent="0.25">
      <c r="A1983" s="6">
        <v>20.83</v>
      </c>
      <c r="B1983" s="31" t="s">
        <v>90</v>
      </c>
      <c r="D1983" s="87">
        <v>852589000000</v>
      </c>
      <c r="E1983" s="3">
        <v>0.6</v>
      </c>
      <c r="K1983" s="3">
        <f t="shared" si="426"/>
        <v>1459</v>
      </c>
      <c r="L1983" s="97" t="str">
        <f>IF(TRIM('Ek.3-A'!F1983)&lt;&gt;"","var","yok")</f>
        <v>yok</v>
      </c>
      <c r="M1983" s="5" t="str">
        <f>IF('Ek.3-A'!F1983="", "", IF(VLOOKUP('Ek.3-A'!F1983, Veriler!D:E, 2, 0)=0, "", VLOOKUP('Ek.3-A'!F1983, Veriler!D:E, 2, 0)))</f>
        <v/>
      </c>
      <c r="N1983" s="5" t="str">
        <f>IF('Ek.3-A'!P1983="", "", 'Ek.3-A'!P1983)</f>
        <v/>
      </c>
      <c r="O1983" s="142">
        <f>'Ek.3-A'!S1983</f>
        <v>0</v>
      </c>
      <c r="P1983" s="143" t="str">
        <f>'Ek.3-A'!L1983</f>
        <v/>
      </c>
      <c r="Q1983" s="24" t="str">
        <f>'Ek.3-A'!M1983</f>
        <v/>
      </c>
      <c r="R1983" s="24">
        <f t="shared" si="423"/>
        <v>0</v>
      </c>
      <c r="S1983" s="141" t="str">
        <f t="shared" si="424"/>
        <v>H</v>
      </c>
      <c r="T1983" s="24">
        <f>IF(S1983="E",SUM($R$5:R1983),0)</f>
        <v>0</v>
      </c>
      <c r="U1983" s="143">
        <f t="shared" si="425"/>
        <v>0</v>
      </c>
    </row>
    <row r="1984" spans="1:41" x14ac:dyDescent="0.25">
      <c r="A1984" s="6">
        <v>20.84</v>
      </c>
      <c r="B1984" s="31" t="s">
        <v>90</v>
      </c>
      <c r="D1984" s="89">
        <v>902519001900</v>
      </c>
      <c r="E1984" s="3">
        <v>0.6</v>
      </c>
      <c r="K1984" s="3">
        <f t="shared" si="426"/>
        <v>1460</v>
      </c>
      <c r="L1984" s="97" t="str">
        <f>IF(TRIM('Ek.3-A'!F1984)&lt;&gt;"","var","yok")</f>
        <v>yok</v>
      </c>
      <c r="M1984" s="5" t="str">
        <f>IF('Ek.3-A'!F1984="", "", IF(VLOOKUP('Ek.3-A'!F1984, Veriler!D:E, 2, 0)=0, "", VLOOKUP('Ek.3-A'!F1984, Veriler!D:E, 2, 0)))</f>
        <v/>
      </c>
      <c r="N1984" s="5" t="str">
        <f>IF('Ek.3-A'!P1984="", "", 'Ek.3-A'!P1984)</f>
        <v/>
      </c>
      <c r="O1984" s="142">
        <f>'Ek.3-A'!S1984</f>
        <v>0</v>
      </c>
      <c r="P1984" s="143" t="str">
        <f>'Ek.3-A'!L1984</f>
        <v/>
      </c>
      <c r="Q1984" s="24" t="str">
        <f>'Ek.3-A'!M1984</f>
        <v/>
      </c>
      <c r="R1984" s="24">
        <f t="shared" si="423"/>
        <v>0</v>
      </c>
      <c r="S1984" s="141" t="str">
        <f t="shared" si="424"/>
        <v>H</v>
      </c>
      <c r="T1984" s="24">
        <f>IF(S1984="E",SUM($R$5:R1984),0)</f>
        <v>0</v>
      </c>
      <c r="U1984" s="143">
        <f t="shared" si="425"/>
        <v>0</v>
      </c>
    </row>
    <row r="1985" spans="1:21" x14ac:dyDescent="0.25">
      <c r="A1985" s="6">
        <v>20.85</v>
      </c>
      <c r="B1985" s="31" t="s">
        <v>90</v>
      </c>
      <c r="D1985" s="87">
        <v>294130000019</v>
      </c>
      <c r="E1985" s="3">
        <v>0.6</v>
      </c>
      <c r="K1985" s="3">
        <f t="shared" si="426"/>
        <v>1461</v>
      </c>
      <c r="L1985" s="97" t="str">
        <f>IF(TRIM('Ek.3-A'!F1985)&lt;&gt;"","var","yok")</f>
        <v>yok</v>
      </c>
      <c r="M1985" s="5" t="str">
        <f>IF('Ek.3-A'!F1985="", "", IF(VLOOKUP('Ek.3-A'!F1985, Veriler!D:E, 2, 0)=0, "", VLOOKUP('Ek.3-A'!F1985, Veriler!D:E, 2, 0)))</f>
        <v/>
      </c>
      <c r="N1985" s="5" t="str">
        <f>IF('Ek.3-A'!P1985="", "", 'Ek.3-A'!P1985)</f>
        <v/>
      </c>
      <c r="O1985" s="142">
        <f>'Ek.3-A'!S1985</f>
        <v>0</v>
      </c>
      <c r="P1985" s="143" t="str">
        <f>'Ek.3-A'!L1985</f>
        <v/>
      </c>
      <c r="Q1985" s="24" t="str">
        <f>'Ek.3-A'!M1985</f>
        <v/>
      </c>
      <c r="R1985" s="24">
        <f t="shared" si="423"/>
        <v>0</v>
      </c>
      <c r="S1985" s="141" t="str">
        <f t="shared" si="424"/>
        <v>H</v>
      </c>
      <c r="T1985" s="24">
        <f>IF(S1985="E",SUM($R$5:R1985),0)</f>
        <v>0</v>
      </c>
      <c r="U1985" s="143">
        <f t="shared" si="425"/>
        <v>0</v>
      </c>
    </row>
    <row r="1986" spans="1:21" x14ac:dyDescent="0.25">
      <c r="A1986" s="6">
        <v>20.86</v>
      </c>
      <c r="B1986" s="31" t="s">
        <v>90</v>
      </c>
      <c r="D1986" s="89">
        <v>292019000019</v>
      </c>
      <c r="E1986" s="3">
        <v>0.6</v>
      </c>
      <c r="K1986" s="3">
        <f t="shared" si="426"/>
        <v>1462</v>
      </c>
      <c r="L1986" s="97" t="str">
        <f>IF(TRIM('Ek.3-A'!F1986)&lt;&gt;"","var","yok")</f>
        <v>yok</v>
      </c>
      <c r="M1986" s="5" t="str">
        <f>IF('Ek.3-A'!F1986="", "", IF(VLOOKUP('Ek.3-A'!F1986, Veriler!D:E, 2, 0)=0, "", VLOOKUP('Ek.3-A'!F1986, Veriler!D:E, 2, 0)))</f>
        <v/>
      </c>
      <c r="N1986" s="5" t="str">
        <f>IF('Ek.3-A'!P1986="", "", 'Ek.3-A'!P1986)</f>
        <v/>
      </c>
      <c r="O1986" s="142">
        <f>'Ek.3-A'!S1986</f>
        <v>0</v>
      </c>
      <c r="P1986" s="143" t="str">
        <f>'Ek.3-A'!L1986</f>
        <v/>
      </c>
      <c r="Q1986" s="24" t="str">
        <f>'Ek.3-A'!M1986</f>
        <v/>
      </c>
      <c r="R1986" s="24">
        <f t="shared" si="423"/>
        <v>0</v>
      </c>
      <c r="S1986" s="141" t="str">
        <f t="shared" si="424"/>
        <v>H</v>
      </c>
      <c r="T1986" s="24">
        <f>IF(S1986="E",SUM($R$5:R1986),0)</f>
        <v>0</v>
      </c>
      <c r="U1986" s="143">
        <f t="shared" si="425"/>
        <v>0</v>
      </c>
    </row>
    <row r="1987" spans="1:21" x14ac:dyDescent="0.25">
      <c r="A1987" s="6">
        <v>20.87</v>
      </c>
      <c r="B1987" s="31" t="s">
        <v>90</v>
      </c>
      <c r="D1987" s="87">
        <v>283230009000</v>
      </c>
      <c r="E1987" s="3">
        <v>0.6</v>
      </c>
      <c r="K1987" s="3">
        <f t="shared" si="426"/>
        <v>1463</v>
      </c>
      <c r="L1987" s="97" t="str">
        <f>IF(TRIM('Ek.3-A'!F1987)&lt;&gt;"","var","yok")</f>
        <v>yok</v>
      </c>
      <c r="M1987" s="5" t="str">
        <f>IF('Ek.3-A'!F1987="", "", IF(VLOOKUP('Ek.3-A'!F1987, Veriler!D:E, 2, 0)=0, "", VLOOKUP('Ek.3-A'!F1987, Veriler!D:E, 2, 0)))</f>
        <v/>
      </c>
      <c r="N1987" s="5" t="str">
        <f>IF('Ek.3-A'!P1987="", "", 'Ek.3-A'!P1987)</f>
        <v/>
      </c>
      <c r="O1987" s="142">
        <f>'Ek.3-A'!S1987</f>
        <v>0</v>
      </c>
      <c r="P1987" s="143" t="str">
        <f>'Ek.3-A'!L1987</f>
        <v/>
      </c>
      <c r="Q1987" s="24" t="str">
        <f>'Ek.3-A'!M1987</f>
        <v/>
      </c>
      <c r="R1987" s="24">
        <f t="shared" si="423"/>
        <v>0</v>
      </c>
      <c r="S1987" s="141" t="str">
        <f t="shared" si="424"/>
        <v>H</v>
      </c>
      <c r="T1987" s="24">
        <f>IF(S1987="E",SUM($R$5:R1987),0)</f>
        <v>0</v>
      </c>
      <c r="U1987" s="143">
        <f t="shared" si="425"/>
        <v>0</v>
      </c>
    </row>
    <row r="1988" spans="1:21" x14ac:dyDescent="0.25">
      <c r="A1988" s="6">
        <v>20.88</v>
      </c>
      <c r="B1988" s="31" t="s">
        <v>90</v>
      </c>
      <c r="D1988" s="90">
        <v>290410000022</v>
      </c>
      <c r="E1988" s="3">
        <v>0.6</v>
      </c>
      <c r="K1988" s="3">
        <f t="shared" si="426"/>
        <v>1464</v>
      </c>
      <c r="L1988" s="97" t="str">
        <f>IF(TRIM('Ek.3-A'!F1988)&lt;&gt;"","var","yok")</f>
        <v>yok</v>
      </c>
      <c r="M1988" s="5" t="str">
        <f>IF('Ek.3-A'!F1988="", "", IF(VLOOKUP('Ek.3-A'!F1988, Veriler!D:E, 2, 0)=0, "", VLOOKUP('Ek.3-A'!F1988, Veriler!D:E, 2, 0)))</f>
        <v/>
      </c>
      <c r="N1988" s="5" t="str">
        <f>IF('Ek.3-A'!P1988="", "", 'Ek.3-A'!P1988)</f>
        <v/>
      </c>
      <c r="O1988" s="142">
        <f>'Ek.3-A'!S1988</f>
        <v>0</v>
      </c>
      <c r="P1988" s="143" t="str">
        <f>'Ek.3-A'!L1988</f>
        <v/>
      </c>
      <c r="Q1988" s="24" t="str">
        <f>'Ek.3-A'!M1988</f>
        <v/>
      </c>
      <c r="R1988" s="24">
        <f t="shared" si="423"/>
        <v>0</v>
      </c>
      <c r="S1988" s="141" t="str">
        <f t="shared" si="424"/>
        <v>H</v>
      </c>
      <c r="T1988" s="24">
        <f>IF(S1988="E",SUM($R$5:R1988),0)</f>
        <v>0</v>
      </c>
      <c r="U1988" s="143">
        <f t="shared" si="425"/>
        <v>0</v>
      </c>
    </row>
    <row r="1989" spans="1:21" x14ac:dyDescent="0.25">
      <c r="A1989" s="6">
        <v>20.89</v>
      </c>
      <c r="B1989" s="31" t="s">
        <v>90</v>
      </c>
      <c r="D1989" s="91">
        <v>401039000000</v>
      </c>
      <c r="E1989" s="3">
        <v>0.6</v>
      </c>
      <c r="K1989" s="3">
        <f t="shared" si="426"/>
        <v>1465</v>
      </c>
      <c r="L1989" s="97" t="str">
        <f>IF(TRIM('Ek.3-A'!F1989)&lt;&gt;"","var","yok")</f>
        <v>yok</v>
      </c>
      <c r="M1989" s="5" t="str">
        <f>IF('Ek.3-A'!F1989="", "", IF(VLOOKUP('Ek.3-A'!F1989, Veriler!D:E, 2, 0)=0, "", VLOOKUP('Ek.3-A'!F1989, Veriler!D:E, 2, 0)))</f>
        <v/>
      </c>
      <c r="N1989" s="5" t="str">
        <f>IF('Ek.3-A'!P1989="", "", 'Ek.3-A'!P1989)</f>
        <v/>
      </c>
      <c r="O1989" s="142">
        <f>'Ek.3-A'!S1989</f>
        <v>0</v>
      </c>
      <c r="P1989" s="143" t="str">
        <f>'Ek.3-A'!L1989</f>
        <v/>
      </c>
      <c r="Q1989" s="24" t="str">
        <f>'Ek.3-A'!M1989</f>
        <v/>
      </c>
      <c r="R1989" s="24">
        <f t="shared" si="423"/>
        <v>0</v>
      </c>
      <c r="S1989" s="141" t="str">
        <f t="shared" si="424"/>
        <v>H</v>
      </c>
      <c r="T1989" s="24">
        <f>IF(S1989="E",SUM($R$5:R1989),0)</f>
        <v>0</v>
      </c>
      <c r="U1989" s="143">
        <f t="shared" si="425"/>
        <v>0</v>
      </c>
    </row>
    <row r="1990" spans="1:21" x14ac:dyDescent="0.25">
      <c r="A1990" s="6">
        <v>20.9</v>
      </c>
      <c r="B1990" s="31" t="s">
        <v>90</v>
      </c>
      <c r="D1990" s="87">
        <v>440729980000</v>
      </c>
      <c r="E1990" s="3">
        <v>0.6</v>
      </c>
      <c r="K1990" s="3">
        <f t="shared" si="426"/>
        <v>1466</v>
      </c>
      <c r="L1990" s="97" t="str">
        <f>IF(TRIM('Ek.3-A'!F1990)&lt;&gt;"","var","yok")</f>
        <v>yok</v>
      </c>
      <c r="M1990" s="5" t="str">
        <f>IF('Ek.3-A'!F1990="", "", IF(VLOOKUP('Ek.3-A'!F1990, Veriler!D:E, 2, 0)=0, "", VLOOKUP('Ek.3-A'!F1990, Veriler!D:E, 2, 0)))</f>
        <v/>
      </c>
      <c r="N1990" s="5" t="str">
        <f>IF('Ek.3-A'!P1990="", "", 'Ek.3-A'!P1990)</f>
        <v/>
      </c>
      <c r="O1990" s="142">
        <f>'Ek.3-A'!S1990</f>
        <v>0</v>
      </c>
      <c r="P1990" s="143" t="str">
        <f>'Ek.3-A'!L1990</f>
        <v/>
      </c>
      <c r="Q1990" s="24" t="str">
        <f>'Ek.3-A'!M1990</f>
        <v/>
      </c>
      <c r="R1990" s="24">
        <f t="shared" si="423"/>
        <v>0</v>
      </c>
      <c r="S1990" s="141" t="str">
        <f t="shared" si="424"/>
        <v>H</v>
      </c>
      <c r="T1990" s="24">
        <f>IF(S1990="E",SUM($R$5:R1990),0)</f>
        <v>0</v>
      </c>
      <c r="U1990" s="143">
        <f t="shared" si="425"/>
        <v>0</v>
      </c>
    </row>
    <row r="1991" spans="1:21" x14ac:dyDescent="0.25">
      <c r="A1991" s="6">
        <v>20.91</v>
      </c>
      <c r="B1991" s="31" t="s">
        <v>90</v>
      </c>
      <c r="D1991" s="89">
        <v>440839700000</v>
      </c>
      <c r="E1991" s="3">
        <v>0.6</v>
      </c>
      <c r="K1991" s="3">
        <f t="shared" si="426"/>
        <v>1467</v>
      </c>
      <c r="L1991" s="97" t="str">
        <f>IF(TRIM('Ek.3-A'!F1991)&lt;&gt;"","var","yok")</f>
        <v>yok</v>
      </c>
      <c r="M1991" s="5" t="str">
        <f>IF('Ek.3-A'!F1991="", "", IF(VLOOKUP('Ek.3-A'!F1991, Veriler!D:E, 2, 0)=0, "", VLOOKUP('Ek.3-A'!F1991, Veriler!D:E, 2, 0)))</f>
        <v/>
      </c>
      <c r="N1991" s="5" t="str">
        <f>IF('Ek.3-A'!P1991="", "", 'Ek.3-A'!P1991)</f>
        <v/>
      </c>
      <c r="O1991" s="142">
        <f>'Ek.3-A'!S1991</f>
        <v>0</v>
      </c>
      <c r="P1991" s="143" t="str">
        <f>'Ek.3-A'!L1991</f>
        <v/>
      </c>
      <c r="Q1991" s="24" t="str">
        <f>'Ek.3-A'!M1991</f>
        <v/>
      </c>
      <c r="R1991" s="24">
        <f t="shared" si="423"/>
        <v>0</v>
      </c>
      <c r="S1991" s="141" t="str">
        <f t="shared" si="424"/>
        <v>H</v>
      </c>
      <c r="T1991" s="24">
        <f>IF(S1991="E",SUM($R$5:R1991),0)</f>
        <v>0</v>
      </c>
      <c r="U1991" s="143">
        <f t="shared" si="425"/>
        <v>0</v>
      </c>
    </row>
    <row r="1992" spans="1:21" x14ac:dyDescent="0.25">
      <c r="A1992" s="6">
        <v>20.92</v>
      </c>
      <c r="B1992" s="31" t="s">
        <v>90</v>
      </c>
      <c r="D1992" s="87">
        <v>440839950000</v>
      </c>
      <c r="E1992" s="3">
        <v>0.6</v>
      </c>
      <c r="K1992" s="3">
        <f t="shared" si="426"/>
        <v>1468</v>
      </c>
      <c r="L1992" s="97" t="str">
        <f>IF(TRIM('Ek.3-A'!F1992)&lt;&gt;"","var","yok")</f>
        <v>yok</v>
      </c>
      <c r="M1992" s="5" t="str">
        <f>IF('Ek.3-A'!F1992="", "", IF(VLOOKUP('Ek.3-A'!F1992, Veriler!D:E, 2, 0)=0, "", VLOOKUP('Ek.3-A'!F1992, Veriler!D:E, 2, 0)))</f>
        <v/>
      </c>
      <c r="N1992" s="5" t="str">
        <f>IF('Ek.3-A'!P1992="", "", 'Ek.3-A'!P1992)</f>
        <v/>
      </c>
      <c r="O1992" s="142">
        <f>'Ek.3-A'!S1992</f>
        <v>0</v>
      </c>
      <c r="P1992" s="143" t="str">
        <f>'Ek.3-A'!L1992</f>
        <v/>
      </c>
      <c r="Q1992" s="24" t="str">
        <f>'Ek.3-A'!M1992</f>
        <v/>
      </c>
      <c r="R1992" s="24">
        <f t="shared" si="423"/>
        <v>0</v>
      </c>
      <c r="S1992" s="141" t="str">
        <f t="shared" si="424"/>
        <v>H</v>
      </c>
      <c r="T1992" s="24">
        <f>IF(S1992="E",SUM($R$5:R1992),0)</f>
        <v>0</v>
      </c>
      <c r="U1992" s="143">
        <f t="shared" si="425"/>
        <v>0</v>
      </c>
    </row>
    <row r="1993" spans="1:21" x14ac:dyDescent="0.25">
      <c r="A1993" s="6">
        <v>20.93</v>
      </c>
      <c r="B1993" s="31" t="s">
        <v>90</v>
      </c>
      <c r="D1993" s="89">
        <v>440839850000</v>
      </c>
      <c r="E1993" s="3">
        <v>0.6</v>
      </c>
      <c r="K1993" s="3">
        <f t="shared" si="426"/>
        <v>1469</v>
      </c>
      <c r="L1993" s="97" t="str">
        <f>IF(TRIM('Ek.3-A'!F1993)&lt;&gt;"","var","yok")</f>
        <v>yok</v>
      </c>
      <c r="M1993" s="5" t="str">
        <f>IF('Ek.3-A'!F1993="", "", IF(VLOOKUP('Ek.3-A'!F1993, Veriler!D:E, 2, 0)=0, "", VLOOKUP('Ek.3-A'!F1993, Veriler!D:E, 2, 0)))</f>
        <v/>
      </c>
      <c r="N1993" s="5" t="str">
        <f>IF('Ek.3-A'!P1993="", "", 'Ek.3-A'!P1993)</f>
        <v/>
      </c>
      <c r="O1993" s="142">
        <f>'Ek.3-A'!S1993</f>
        <v>0</v>
      </c>
      <c r="P1993" s="143" t="str">
        <f>'Ek.3-A'!L1993</f>
        <v/>
      </c>
      <c r="Q1993" s="24" t="str">
        <f>'Ek.3-A'!M1993</f>
        <v/>
      </c>
      <c r="R1993" s="24">
        <f t="shared" si="423"/>
        <v>0</v>
      </c>
      <c r="S1993" s="141" t="str">
        <f t="shared" si="424"/>
        <v>H</v>
      </c>
      <c r="T1993" s="24">
        <f>IF(S1993="E",SUM($R$5:R1993),0)</f>
        <v>0</v>
      </c>
      <c r="U1993" s="143">
        <f t="shared" si="425"/>
        <v>0</v>
      </c>
    </row>
    <row r="1994" spans="1:21" x14ac:dyDescent="0.25">
      <c r="A1994" s="6">
        <v>20.94</v>
      </c>
      <c r="B1994" s="31" t="s">
        <v>90</v>
      </c>
      <c r="D1994" s="87">
        <v>440839550000</v>
      </c>
      <c r="E1994" s="3">
        <v>0.6</v>
      </c>
      <c r="K1994" s="3">
        <f t="shared" si="426"/>
        <v>1470</v>
      </c>
      <c r="L1994" s="97" t="str">
        <f>IF(TRIM('Ek.3-A'!F1994)&lt;&gt;"","var","yok")</f>
        <v>yok</v>
      </c>
      <c r="M1994" s="5" t="str">
        <f>IF('Ek.3-A'!F1994="", "", IF(VLOOKUP('Ek.3-A'!F1994, Veriler!D:E, 2, 0)=0, "", VLOOKUP('Ek.3-A'!F1994, Veriler!D:E, 2, 0)))</f>
        <v/>
      </c>
      <c r="N1994" s="5" t="str">
        <f>IF('Ek.3-A'!P1994="", "", 'Ek.3-A'!P1994)</f>
        <v/>
      </c>
      <c r="O1994" s="142">
        <f>'Ek.3-A'!S1994</f>
        <v>0</v>
      </c>
      <c r="P1994" s="143" t="str">
        <f>'Ek.3-A'!L1994</f>
        <v/>
      </c>
      <c r="Q1994" s="24" t="str">
        <f>'Ek.3-A'!M1994</f>
        <v/>
      </c>
      <c r="R1994" s="24">
        <f t="shared" si="423"/>
        <v>0</v>
      </c>
      <c r="S1994" s="141" t="str">
        <f t="shared" si="424"/>
        <v>H</v>
      </c>
      <c r="T1994" s="24">
        <f>IF(S1994="E",SUM($R$5:R1994),0)</f>
        <v>0</v>
      </c>
      <c r="U1994" s="143">
        <f t="shared" si="425"/>
        <v>0</v>
      </c>
    </row>
    <row r="1995" spans="1:21" x14ac:dyDescent="0.25">
      <c r="A1995" s="6">
        <v>20.95</v>
      </c>
      <c r="B1995" s="31" t="s">
        <v>90</v>
      </c>
      <c r="D1995" s="89">
        <v>270300000019</v>
      </c>
      <c r="E1995" s="3">
        <v>0.6</v>
      </c>
      <c r="L1995" s="97"/>
      <c r="M1995" s="5"/>
      <c r="N1995" s="5"/>
      <c r="O1995" s="5"/>
      <c r="Q1995" s="23"/>
      <c r="T1995" s="24"/>
      <c r="U1995" s="25"/>
    </row>
    <row r="1996" spans="1:21" x14ac:dyDescent="0.25">
      <c r="A1996" s="6">
        <v>20.96</v>
      </c>
      <c r="B1996" s="31" t="s">
        <v>90</v>
      </c>
      <c r="D1996" s="87">
        <v>350691909019</v>
      </c>
      <c r="E1996" s="3">
        <v>0.6</v>
      </c>
      <c r="K1996" s="3">
        <f>K1994+1</f>
        <v>1471</v>
      </c>
      <c r="L1996" s="97" t="str">
        <f>IF(TRIM('Ek.3-A'!F1996)&lt;&gt;"","var","yok")</f>
        <v>yok</v>
      </c>
      <c r="M1996" s="5" t="str">
        <f>IF('Ek.3-A'!F1996="", "", IF(VLOOKUP('Ek.3-A'!F1996, Veriler!D:E, 2, 0)=0, "", VLOOKUP('Ek.3-A'!F1996, Veriler!D:E, 2, 0)))</f>
        <v/>
      </c>
      <c r="N1996" s="5" t="str">
        <f>IF('Ek.3-A'!P1996="", "", 'Ek.3-A'!P1996)</f>
        <v/>
      </c>
      <c r="O1996" s="142">
        <f>'Ek.3-A'!S1996</f>
        <v>0</v>
      </c>
      <c r="P1996" s="143" t="str">
        <f>'Ek.3-A'!L1996</f>
        <v/>
      </c>
      <c r="Q1996" s="24" t="str">
        <f>'Ek.3-A'!M1996</f>
        <v/>
      </c>
      <c r="R1996" s="24">
        <f t="shared" ref="R1996:R2009" si="427">IF(L1996="var",0,IF(Q1996&lt;=0.005,Q1996,0))</f>
        <v>0</v>
      </c>
      <c r="S1996" s="141" t="str">
        <f t="shared" ref="S1996:S2009" si="428">IF(Q1996&lt;=0.005,"E","H")</f>
        <v>H</v>
      </c>
      <c r="T1996" s="24">
        <f>IF(S1996="E",SUM($R$5:R1996),0)</f>
        <v>0</v>
      </c>
      <c r="U1996" s="143">
        <f t="shared" ref="U1996:U2009" si="429">IF(T1996&lt;=0.1, O1996, IF(R1996&gt;$G$2, R1996*O1996, $G$2*O1996))</f>
        <v>0</v>
      </c>
    </row>
    <row r="1997" spans="1:21" x14ac:dyDescent="0.25">
      <c r="A1997" s="6">
        <v>20.97</v>
      </c>
      <c r="B1997" s="31" t="s">
        <v>90</v>
      </c>
      <c r="D1997" s="89">
        <v>350520309000</v>
      </c>
      <c r="E1997" s="3">
        <v>0.6</v>
      </c>
      <c r="K1997" s="3">
        <f t="shared" ref="K1997:K2009" si="430">K1996+1</f>
        <v>1472</v>
      </c>
      <c r="L1997" s="97" t="str">
        <f>IF(TRIM('Ek.3-A'!F1997)&lt;&gt;"","var","yok")</f>
        <v>yok</v>
      </c>
      <c r="M1997" s="5" t="str">
        <f>IF('Ek.3-A'!F1997="", "", IF(VLOOKUP('Ek.3-A'!F1997, Veriler!D:E, 2, 0)=0, "", VLOOKUP('Ek.3-A'!F1997, Veriler!D:E, 2, 0)))</f>
        <v/>
      </c>
      <c r="N1997" s="5" t="str">
        <f>IF('Ek.3-A'!P1997="", "", 'Ek.3-A'!P1997)</f>
        <v/>
      </c>
      <c r="O1997" s="142">
        <f>'Ek.3-A'!S1997</f>
        <v>0</v>
      </c>
      <c r="P1997" s="143" t="str">
        <f>'Ek.3-A'!L1997</f>
        <v/>
      </c>
      <c r="Q1997" s="24" t="str">
        <f>'Ek.3-A'!M1997</f>
        <v/>
      </c>
      <c r="R1997" s="24">
        <f t="shared" si="427"/>
        <v>0</v>
      </c>
      <c r="S1997" s="141" t="str">
        <f t="shared" si="428"/>
        <v>H</v>
      </c>
      <c r="T1997" s="24">
        <f>IF(S1997="E",SUM($R$5:R1997),0)</f>
        <v>0</v>
      </c>
      <c r="U1997" s="143">
        <f t="shared" si="429"/>
        <v>0</v>
      </c>
    </row>
    <row r="1998" spans="1:21" x14ac:dyDescent="0.25">
      <c r="A1998" s="6">
        <v>20.98</v>
      </c>
      <c r="B1998" s="31" t="s">
        <v>90</v>
      </c>
      <c r="D1998" s="87">
        <v>350520509000</v>
      </c>
      <c r="E1998" s="3">
        <v>0.6</v>
      </c>
      <c r="K1998" s="3">
        <f t="shared" si="430"/>
        <v>1473</v>
      </c>
      <c r="L1998" s="97" t="str">
        <f>IF(TRIM('Ek.3-A'!F1998)&lt;&gt;"","var","yok")</f>
        <v>yok</v>
      </c>
      <c r="M1998" s="5" t="str">
        <f>IF('Ek.3-A'!F1998="", "", IF(VLOOKUP('Ek.3-A'!F1998, Veriler!D:E, 2, 0)=0, "", VLOOKUP('Ek.3-A'!F1998, Veriler!D:E, 2, 0)))</f>
        <v/>
      </c>
      <c r="N1998" s="5" t="str">
        <f>IF('Ek.3-A'!P1998="", "", 'Ek.3-A'!P1998)</f>
        <v/>
      </c>
      <c r="O1998" s="142">
        <f>'Ek.3-A'!S1998</f>
        <v>0</v>
      </c>
      <c r="P1998" s="143" t="str">
        <f>'Ek.3-A'!L1998</f>
        <v/>
      </c>
      <c r="Q1998" s="24" t="str">
        <f>'Ek.3-A'!M1998</f>
        <v/>
      </c>
      <c r="R1998" s="24">
        <f t="shared" si="427"/>
        <v>0</v>
      </c>
      <c r="S1998" s="141" t="str">
        <f t="shared" si="428"/>
        <v>H</v>
      </c>
      <c r="T1998" s="24">
        <f>IF(S1998="E",SUM($R$5:R1998),0)</f>
        <v>0</v>
      </c>
      <c r="U1998" s="143">
        <f t="shared" si="429"/>
        <v>0</v>
      </c>
    </row>
    <row r="1999" spans="1:21" x14ac:dyDescent="0.25">
      <c r="A1999" s="6">
        <v>20.99</v>
      </c>
      <c r="B1999" s="31" t="s">
        <v>90</v>
      </c>
      <c r="D1999" s="89">
        <v>350520909000</v>
      </c>
      <c r="E1999" s="3">
        <v>0.6</v>
      </c>
      <c r="K1999" s="3">
        <f t="shared" si="430"/>
        <v>1474</v>
      </c>
      <c r="L1999" s="97" t="str">
        <f>IF(TRIM('Ek.3-A'!F1999)&lt;&gt;"","var","yok")</f>
        <v>yok</v>
      </c>
      <c r="M1999" s="5" t="str">
        <f>IF('Ek.3-A'!F1999="", "", IF(VLOOKUP('Ek.3-A'!F1999, Veriler!D:E, 2, 0)=0, "", VLOOKUP('Ek.3-A'!F1999, Veriler!D:E, 2, 0)))</f>
        <v/>
      </c>
      <c r="N1999" s="5" t="str">
        <f>IF('Ek.3-A'!P1999="", "", 'Ek.3-A'!P1999)</f>
        <v/>
      </c>
      <c r="O1999" s="142">
        <f>'Ek.3-A'!S1999</f>
        <v>0</v>
      </c>
      <c r="P1999" s="143" t="str">
        <f>'Ek.3-A'!L1999</f>
        <v/>
      </c>
      <c r="Q1999" s="24" t="str">
        <f>'Ek.3-A'!M1999</f>
        <v/>
      </c>
      <c r="R1999" s="24">
        <f t="shared" si="427"/>
        <v>0</v>
      </c>
      <c r="S1999" s="141" t="str">
        <f t="shared" si="428"/>
        <v>H</v>
      </c>
      <c r="T1999" s="24">
        <f>IF(S1999="E",SUM($R$5:R1999),0)</f>
        <v>0</v>
      </c>
      <c r="U1999" s="143">
        <f t="shared" si="429"/>
        <v>0</v>
      </c>
    </row>
    <row r="2000" spans="1:21" x14ac:dyDescent="0.25">
      <c r="A2000" s="6">
        <v>21</v>
      </c>
      <c r="B2000" s="31" t="s">
        <v>90</v>
      </c>
      <c r="D2000" s="87">
        <v>350520109000</v>
      </c>
      <c r="E2000" s="3">
        <v>0.6</v>
      </c>
      <c r="K2000" s="3">
        <f t="shared" si="430"/>
        <v>1475</v>
      </c>
      <c r="L2000" s="97" t="str">
        <f>IF(TRIM('Ek.3-A'!F2000)&lt;&gt;"","var","yok")</f>
        <v>yok</v>
      </c>
      <c r="M2000" s="5" t="str">
        <f>IF('Ek.3-A'!F2000="", "", IF(VLOOKUP('Ek.3-A'!F2000, Veriler!D:E, 2, 0)=0, "", VLOOKUP('Ek.3-A'!F2000, Veriler!D:E, 2, 0)))</f>
        <v/>
      </c>
      <c r="N2000" s="5" t="str">
        <f>IF('Ek.3-A'!P2000="", "", 'Ek.3-A'!P2000)</f>
        <v/>
      </c>
      <c r="O2000" s="142">
        <f>'Ek.3-A'!S2000</f>
        <v>0</v>
      </c>
      <c r="P2000" s="143" t="str">
        <f>'Ek.3-A'!L2000</f>
        <v/>
      </c>
      <c r="Q2000" s="24" t="str">
        <f>'Ek.3-A'!M2000</f>
        <v/>
      </c>
      <c r="R2000" s="24">
        <f t="shared" si="427"/>
        <v>0</v>
      </c>
      <c r="S2000" s="141" t="str">
        <f t="shared" si="428"/>
        <v>H</v>
      </c>
      <c r="T2000" s="24">
        <f>IF(S2000="E",SUM($R$5:R2000),0)</f>
        <v>0</v>
      </c>
      <c r="U2000" s="143">
        <f t="shared" si="429"/>
        <v>0</v>
      </c>
    </row>
    <row r="2001" spans="1:41" x14ac:dyDescent="0.25">
      <c r="A2001" s="6">
        <v>21.01</v>
      </c>
      <c r="B2001" s="31" t="s">
        <v>90</v>
      </c>
      <c r="D2001" s="89">
        <v>401130009000</v>
      </c>
      <c r="E2001" s="3">
        <v>0.6</v>
      </c>
      <c r="K2001" s="3">
        <f t="shared" si="430"/>
        <v>1476</v>
      </c>
      <c r="L2001" s="97" t="str">
        <f>IF(TRIM('Ek.3-A'!F2001)&lt;&gt;"","var","yok")</f>
        <v>yok</v>
      </c>
      <c r="M2001" s="5" t="str">
        <f>IF('Ek.3-A'!F2001="", "", IF(VLOOKUP('Ek.3-A'!F2001, Veriler!D:E, 2, 0)=0, "", VLOOKUP('Ek.3-A'!F2001, Veriler!D:E, 2, 0)))</f>
        <v/>
      </c>
      <c r="N2001" s="5" t="str">
        <f>IF('Ek.3-A'!P2001="", "", 'Ek.3-A'!P2001)</f>
        <v/>
      </c>
      <c r="O2001" s="142">
        <f>'Ek.3-A'!S2001</f>
        <v>0</v>
      </c>
      <c r="P2001" s="143" t="str">
        <f>'Ek.3-A'!L2001</f>
        <v/>
      </c>
      <c r="Q2001" s="24" t="str">
        <f>'Ek.3-A'!M2001</f>
        <v/>
      </c>
      <c r="R2001" s="24">
        <f t="shared" si="427"/>
        <v>0</v>
      </c>
      <c r="S2001" s="141" t="str">
        <f t="shared" si="428"/>
        <v>H</v>
      </c>
      <c r="T2001" s="24">
        <f>IF(S2001="E",SUM($R$5:R2001),0)</f>
        <v>0</v>
      </c>
      <c r="U2001" s="143">
        <f t="shared" si="429"/>
        <v>0</v>
      </c>
    </row>
    <row r="2002" spans="1:41" x14ac:dyDescent="0.25">
      <c r="A2002" s="6">
        <v>21.02</v>
      </c>
      <c r="B2002" s="31" t="s">
        <v>90</v>
      </c>
      <c r="D2002" s="87">
        <v>292421000029</v>
      </c>
      <c r="E2002" s="3">
        <v>0.6</v>
      </c>
      <c r="K2002" s="3">
        <f t="shared" si="430"/>
        <v>1477</v>
      </c>
      <c r="L2002" s="97" t="str">
        <f>IF(TRIM('Ek.3-A'!F2002)&lt;&gt;"","var","yok")</f>
        <v>yok</v>
      </c>
      <c r="M2002" s="5" t="str">
        <f>IF('Ek.3-A'!F2002="", "", IF(VLOOKUP('Ek.3-A'!F2002, Veriler!D:E, 2, 0)=0, "", VLOOKUP('Ek.3-A'!F2002, Veriler!D:E, 2, 0)))</f>
        <v/>
      </c>
      <c r="N2002" s="5" t="str">
        <f>IF('Ek.3-A'!P2002="", "", 'Ek.3-A'!P2002)</f>
        <v/>
      </c>
      <c r="O2002" s="142">
        <f>'Ek.3-A'!S2002</f>
        <v>0</v>
      </c>
      <c r="P2002" s="143" t="str">
        <f>'Ek.3-A'!L2002</f>
        <v/>
      </c>
      <c r="Q2002" s="24" t="str">
        <f>'Ek.3-A'!M2002</f>
        <v/>
      </c>
      <c r="R2002" s="24">
        <f t="shared" si="427"/>
        <v>0</v>
      </c>
      <c r="S2002" s="141" t="str">
        <f t="shared" si="428"/>
        <v>H</v>
      </c>
      <c r="T2002" s="24">
        <f>IF(S2002="E",SUM($R$5:R2002),0)</f>
        <v>0</v>
      </c>
      <c r="U2002" s="143">
        <f t="shared" si="429"/>
        <v>0</v>
      </c>
    </row>
    <row r="2003" spans="1:41" x14ac:dyDescent="0.25">
      <c r="A2003" s="6">
        <v>21.03</v>
      </c>
      <c r="B2003" s="31" t="s">
        <v>90</v>
      </c>
      <c r="D2003" s="89">
        <v>292419000019</v>
      </c>
      <c r="E2003" s="3">
        <v>0.6</v>
      </c>
      <c r="K2003" s="3">
        <f t="shared" si="430"/>
        <v>1478</v>
      </c>
      <c r="L2003" s="97" t="str">
        <f>IF(TRIM('Ek.3-A'!F2003)&lt;&gt;"","var","yok")</f>
        <v>yok</v>
      </c>
      <c r="M2003" s="5" t="str">
        <f>IF('Ek.3-A'!F2003="", "", IF(VLOOKUP('Ek.3-A'!F2003, Veriler!D:E, 2, 0)=0, "", VLOOKUP('Ek.3-A'!F2003, Veriler!D:E, 2, 0)))</f>
        <v/>
      </c>
      <c r="N2003" s="5" t="str">
        <f>IF('Ek.3-A'!P2003="", "", 'Ek.3-A'!P2003)</f>
        <v/>
      </c>
      <c r="O2003" s="142">
        <f>'Ek.3-A'!S2003</f>
        <v>0</v>
      </c>
      <c r="P2003" s="143" t="str">
        <f>'Ek.3-A'!L2003</f>
        <v/>
      </c>
      <c r="Q2003" s="24" t="str">
        <f>'Ek.3-A'!M2003</f>
        <v/>
      </c>
      <c r="R2003" s="24">
        <f t="shared" si="427"/>
        <v>0</v>
      </c>
      <c r="S2003" s="141" t="str">
        <f t="shared" si="428"/>
        <v>H</v>
      </c>
      <c r="T2003" s="24">
        <f>IF(S2003="E",SUM($R$5:R2003),0)</f>
        <v>0</v>
      </c>
      <c r="U2003" s="143">
        <f t="shared" si="429"/>
        <v>0</v>
      </c>
    </row>
    <row r="2004" spans="1:41" x14ac:dyDescent="0.25">
      <c r="A2004" s="6">
        <v>21.04</v>
      </c>
      <c r="B2004" s="31" t="s">
        <v>90</v>
      </c>
      <c r="D2004" s="87">
        <v>701090990012</v>
      </c>
      <c r="E2004" s="3">
        <v>0.6</v>
      </c>
      <c r="K2004" s="3">
        <f t="shared" si="430"/>
        <v>1479</v>
      </c>
      <c r="L2004" s="97" t="str">
        <f>IF(TRIM('Ek.3-A'!F2004)&lt;&gt;"","var","yok")</f>
        <v>yok</v>
      </c>
      <c r="M2004" s="5" t="str">
        <f>IF('Ek.3-A'!F2004="", "", IF(VLOOKUP('Ek.3-A'!F2004, Veriler!D:E, 2, 0)=0, "", VLOOKUP('Ek.3-A'!F2004, Veriler!D:E, 2, 0)))</f>
        <v/>
      </c>
      <c r="N2004" s="5" t="str">
        <f>IF('Ek.3-A'!P2004="", "", 'Ek.3-A'!P2004)</f>
        <v/>
      </c>
      <c r="O2004" s="142">
        <f>'Ek.3-A'!S2004</f>
        <v>0</v>
      </c>
      <c r="P2004" s="143" t="str">
        <f>'Ek.3-A'!L2004</f>
        <v/>
      </c>
      <c r="Q2004" s="24" t="str">
        <f>'Ek.3-A'!M2004</f>
        <v/>
      </c>
      <c r="R2004" s="24">
        <f t="shared" si="427"/>
        <v>0</v>
      </c>
      <c r="S2004" s="141" t="str">
        <f t="shared" si="428"/>
        <v>H</v>
      </c>
      <c r="T2004" s="24">
        <f>IF(S2004="E",SUM($R$5:R2004),0)</f>
        <v>0</v>
      </c>
      <c r="U2004" s="143">
        <f t="shared" si="429"/>
        <v>0</v>
      </c>
    </row>
    <row r="2005" spans="1:41" x14ac:dyDescent="0.25">
      <c r="A2005" s="6">
        <v>21.05</v>
      </c>
      <c r="B2005" s="31" t="s">
        <v>90</v>
      </c>
      <c r="D2005" s="89">
        <v>701090990011</v>
      </c>
      <c r="E2005" s="3">
        <v>0.6</v>
      </c>
      <c r="K2005" s="3">
        <f t="shared" si="430"/>
        <v>1480</v>
      </c>
      <c r="L2005" s="97" t="str">
        <f>IF(TRIM('Ek.3-A'!F2005)&lt;&gt;"","var","yok")</f>
        <v>yok</v>
      </c>
      <c r="M2005" s="5" t="str">
        <f>IF('Ek.3-A'!F2005="", "", IF(VLOOKUP('Ek.3-A'!F2005, Veriler!D:E, 2, 0)=0, "", VLOOKUP('Ek.3-A'!F2005, Veriler!D:E, 2, 0)))</f>
        <v/>
      </c>
      <c r="N2005" s="5" t="str">
        <f>IF('Ek.3-A'!P2005="", "", 'Ek.3-A'!P2005)</f>
        <v/>
      </c>
      <c r="O2005" s="142">
        <f>'Ek.3-A'!S2005</f>
        <v>0</v>
      </c>
      <c r="P2005" s="143" t="str">
        <f>'Ek.3-A'!L2005</f>
        <v/>
      </c>
      <c r="Q2005" s="24" t="str">
        <f>'Ek.3-A'!M2005</f>
        <v/>
      </c>
      <c r="R2005" s="24">
        <f t="shared" si="427"/>
        <v>0</v>
      </c>
      <c r="S2005" s="141" t="str">
        <f t="shared" si="428"/>
        <v>H</v>
      </c>
      <c r="T2005" s="24">
        <f>IF(S2005="E",SUM($R$5:R2005),0)</f>
        <v>0</v>
      </c>
      <c r="U2005" s="143">
        <f t="shared" si="429"/>
        <v>0</v>
      </c>
    </row>
    <row r="2006" spans="1:41" x14ac:dyDescent="0.25">
      <c r="A2006" s="6">
        <v>21.06</v>
      </c>
      <c r="B2006" s="31" t="s">
        <v>90</v>
      </c>
      <c r="D2006" s="87">
        <v>701090910012</v>
      </c>
      <c r="E2006" s="3">
        <v>0.6</v>
      </c>
      <c r="K2006" s="3">
        <f t="shared" si="430"/>
        <v>1481</v>
      </c>
      <c r="L2006" s="97" t="str">
        <f>IF(TRIM('Ek.3-A'!F2006)&lt;&gt;"","var","yok")</f>
        <v>yok</v>
      </c>
      <c r="M2006" s="5" t="str">
        <f>IF('Ek.3-A'!F2006="", "", IF(VLOOKUP('Ek.3-A'!F2006, Veriler!D:E, 2, 0)=0, "", VLOOKUP('Ek.3-A'!F2006, Veriler!D:E, 2, 0)))</f>
        <v/>
      </c>
      <c r="N2006" s="5" t="str">
        <f>IF('Ek.3-A'!P2006="", "", 'Ek.3-A'!P2006)</f>
        <v/>
      </c>
      <c r="O2006" s="142">
        <f>'Ek.3-A'!S2006</f>
        <v>0</v>
      </c>
      <c r="P2006" s="143" t="str">
        <f>'Ek.3-A'!L2006</f>
        <v/>
      </c>
      <c r="Q2006" s="24" t="str">
        <f>'Ek.3-A'!M2006</f>
        <v/>
      </c>
      <c r="R2006" s="24">
        <f t="shared" si="427"/>
        <v>0</v>
      </c>
      <c r="S2006" s="141" t="str">
        <f t="shared" si="428"/>
        <v>H</v>
      </c>
      <c r="T2006" s="24">
        <f>IF(S2006="E",SUM($R$5:R2006),0)</f>
        <v>0</v>
      </c>
      <c r="U2006" s="143">
        <f t="shared" si="429"/>
        <v>0</v>
      </c>
    </row>
    <row r="2007" spans="1:41" x14ac:dyDescent="0.25">
      <c r="A2007" s="6">
        <v>21.07</v>
      </c>
      <c r="B2007" s="31" t="s">
        <v>90</v>
      </c>
      <c r="D2007" s="89">
        <v>701090910011</v>
      </c>
      <c r="E2007" s="3">
        <v>0.6</v>
      </c>
      <c r="K2007" s="3">
        <f t="shared" si="430"/>
        <v>1482</v>
      </c>
      <c r="L2007" s="97" t="str">
        <f>IF(TRIM('Ek.3-A'!F2007)&lt;&gt;"","var","yok")</f>
        <v>yok</v>
      </c>
      <c r="M2007" s="5" t="str">
        <f>IF('Ek.3-A'!F2007="", "", IF(VLOOKUP('Ek.3-A'!F2007, Veriler!D:E, 2, 0)=0, "", VLOOKUP('Ek.3-A'!F2007, Veriler!D:E, 2, 0)))</f>
        <v/>
      </c>
      <c r="N2007" s="5" t="str">
        <f>IF('Ek.3-A'!P2007="", "", 'Ek.3-A'!P2007)</f>
        <v/>
      </c>
      <c r="O2007" s="142">
        <f>'Ek.3-A'!S2007</f>
        <v>0</v>
      </c>
      <c r="P2007" s="143" t="str">
        <f>'Ek.3-A'!L2007</f>
        <v/>
      </c>
      <c r="Q2007" s="24" t="str">
        <f>'Ek.3-A'!M2007</f>
        <v/>
      </c>
      <c r="R2007" s="24">
        <f t="shared" si="427"/>
        <v>0</v>
      </c>
      <c r="S2007" s="141" t="str">
        <f t="shared" si="428"/>
        <v>H</v>
      </c>
      <c r="T2007" s="24">
        <f>IF(S2007="E",SUM($R$5:R2007),0)</f>
        <v>0</v>
      </c>
      <c r="U2007" s="143">
        <f t="shared" si="429"/>
        <v>0</v>
      </c>
    </row>
    <row r="2008" spans="1:41" x14ac:dyDescent="0.25">
      <c r="A2008" s="6">
        <v>21.08</v>
      </c>
      <c r="B2008" s="31" t="s">
        <v>90</v>
      </c>
      <c r="D2008" s="87">
        <v>841410891000</v>
      </c>
      <c r="E2008" s="3">
        <v>0.6</v>
      </c>
      <c r="K2008" s="3">
        <f t="shared" si="430"/>
        <v>1483</v>
      </c>
      <c r="L2008" s="97" t="str">
        <f>IF(TRIM('Ek.3-A'!F2008)&lt;&gt;"","var","yok")</f>
        <v>yok</v>
      </c>
      <c r="M2008" s="5" t="str">
        <f>IF('Ek.3-A'!F2008="", "", IF(VLOOKUP('Ek.3-A'!F2008, Veriler!D:E, 2, 0)=0, "", VLOOKUP('Ek.3-A'!F2008, Veriler!D:E, 2, 0)))</f>
        <v/>
      </c>
      <c r="N2008" s="5" t="str">
        <f>IF('Ek.3-A'!P2008="", "", 'Ek.3-A'!P2008)</f>
        <v/>
      </c>
      <c r="O2008" s="142">
        <f>'Ek.3-A'!S2008</f>
        <v>0</v>
      </c>
      <c r="P2008" s="143" t="str">
        <f>'Ek.3-A'!L2008</f>
        <v/>
      </c>
      <c r="Q2008" s="24" t="str">
        <f>'Ek.3-A'!M2008</f>
        <v/>
      </c>
      <c r="R2008" s="24">
        <f t="shared" si="427"/>
        <v>0</v>
      </c>
      <c r="S2008" s="141" t="str">
        <f t="shared" si="428"/>
        <v>H</v>
      </c>
      <c r="T2008" s="24">
        <f>IF(S2008="E",SUM($R$5:R2008),0)</f>
        <v>0</v>
      </c>
      <c r="U2008" s="143">
        <f t="shared" si="429"/>
        <v>0</v>
      </c>
    </row>
    <row r="2009" spans="1:41" x14ac:dyDescent="0.25">
      <c r="A2009" s="6">
        <v>21.09</v>
      </c>
      <c r="B2009" s="31" t="s">
        <v>90</v>
      </c>
      <c r="D2009" s="89">
        <v>841410899000</v>
      </c>
      <c r="E2009" s="3">
        <v>0.6</v>
      </c>
      <c r="K2009" s="3">
        <f t="shared" si="430"/>
        <v>1484</v>
      </c>
      <c r="L2009" s="97" t="str">
        <f>IF(TRIM('Ek.3-A'!F2009)&lt;&gt;"","var","yok")</f>
        <v>yok</v>
      </c>
      <c r="M2009" s="5" t="str">
        <f>IF('Ek.3-A'!F2009="", "", IF(VLOOKUP('Ek.3-A'!F2009, Veriler!D:E, 2, 0)=0, "", VLOOKUP('Ek.3-A'!F2009, Veriler!D:E, 2, 0)))</f>
        <v/>
      </c>
      <c r="N2009" s="5" t="str">
        <f>IF('Ek.3-A'!P2009="", "", 'Ek.3-A'!P2009)</f>
        <v/>
      </c>
      <c r="O2009" s="142">
        <f>'Ek.3-A'!S2009</f>
        <v>0</v>
      </c>
      <c r="P2009" s="143" t="str">
        <f>'Ek.3-A'!L2009</f>
        <v/>
      </c>
      <c r="Q2009" s="24" t="str">
        <f>'Ek.3-A'!M2009</f>
        <v/>
      </c>
      <c r="R2009" s="24">
        <f t="shared" si="427"/>
        <v>0</v>
      </c>
      <c r="S2009" s="141" t="str">
        <f t="shared" si="428"/>
        <v>H</v>
      </c>
      <c r="T2009" s="24">
        <f>IF(S2009="E",SUM($R$5:R2009),0)</f>
        <v>0</v>
      </c>
      <c r="U2009" s="143">
        <f t="shared" si="429"/>
        <v>0</v>
      </c>
    </row>
    <row r="2010" spans="1:41" x14ac:dyDescent="0.25">
      <c r="A2010" s="6">
        <v>21.1</v>
      </c>
      <c r="B2010" s="31" t="s">
        <v>90</v>
      </c>
      <c r="D2010" s="87">
        <v>841410899019</v>
      </c>
      <c r="E2010" s="3">
        <v>0.6</v>
      </c>
      <c r="T2010" s="24"/>
      <c r="U2010" s="25"/>
      <c r="AO2010" s="140">
        <f>'Ek.3-A'!L2010</f>
        <v>0</v>
      </c>
    </row>
    <row r="2011" spans="1:41" x14ac:dyDescent="0.25">
      <c r="A2011" s="6">
        <v>21.11</v>
      </c>
      <c r="B2011" s="31" t="s">
        <v>90</v>
      </c>
      <c r="D2011" s="89">
        <v>854089000000</v>
      </c>
      <c r="E2011" s="3">
        <v>0.6</v>
      </c>
      <c r="T2011" s="24"/>
      <c r="U2011" s="25"/>
    </row>
    <row r="2012" spans="1:41" x14ac:dyDescent="0.25">
      <c r="A2012" s="6">
        <v>21.12</v>
      </c>
      <c r="B2012" s="31" t="s">
        <v>90</v>
      </c>
      <c r="D2012" s="87">
        <v>321000100012</v>
      </c>
      <c r="E2012" s="3">
        <v>0.6</v>
      </c>
      <c r="T2012" s="24"/>
      <c r="U2012" s="25"/>
    </row>
    <row r="2013" spans="1:41" x14ac:dyDescent="0.25">
      <c r="A2013" s="6">
        <v>21.13</v>
      </c>
      <c r="B2013" s="31" t="s">
        <v>90</v>
      </c>
      <c r="D2013" s="89">
        <v>852190000000</v>
      </c>
      <c r="E2013" s="3">
        <v>0.6</v>
      </c>
      <c r="T2013" s="24"/>
      <c r="U2013" s="25"/>
    </row>
    <row r="2014" spans="1:41" x14ac:dyDescent="0.25">
      <c r="A2014" s="6">
        <v>21.14</v>
      </c>
      <c r="B2014" s="31" t="s">
        <v>90</v>
      </c>
      <c r="D2014" s="87">
        <v>390599900000</v>
      </c>
      <c r="E2014" s="3">
        <v>0.6</v>
      </c>
      <c r="T2014" s="24"/>
      <c r="U2014" s="25"/>
    </row>
    <row r="2015" spans="1:41" x14ac:dyDescent="0.25">
      <c r="A2015" s="6">
        <v>21.15</v>
      </c>
      <c r="B2015" s="31" t="s">
        <v>90</v>
      </c>
      <c r="D2015" s="89">
        <v>390440000000</v>
      </c>
      <c r="E2015" s="3">
        <v>0.6</v>
      </c>
      <c r="T2015" s="24"/>
      <c r="U2015" s="25"/>
    </row>
    <row r="2016" spans="1:41" x14ac:dyDescent="0.25">
      <c r="A2016" s="6">
        <v>21.16</v>
      </c>
      <c r="B2016" s="31" t="s">
        <v>90</v>
      </c>
      <c r="D2016" s="87">
        <v>390490000000</v>
      </c>
      <c r="E2016" s="3">
        <v>0.6</v>
      </c>
      <c r="T2016" s="24"/>
      <c r="U2016" s="25"/>
    </row>
    <row r="2017" spans="1:21" x14ac:dyDescent="0.25">
      <c r="A2017" s="6">
        <v>21.17</v>
      </c>
      <c r="B2017" s="31" t="s">
        <v>90</v>
      </c>
      <c r="D2017" s="89">
        <v>390450900000</v>
      </c>
      <c r="E2017" s="3">
        <v>0.6</v>
      </c>
      <c r="T2017" s="24"/>
      <c r="U2017" s="25"/>
    </row>
    <row r="2018" spans="1:21" x14ac:dyDescent="0.25">
      <c r="A2018" s="6">
        <v>21.18</v>
      </c>
      <c r="B2018" s="31" t="s">
        <v>90</v>
      </c>
      <c r="D2018" s="87">
        <v>510119009000</v>
      </c>
      <c r="E2018" s="3">
        <v>0.6</v>
      </c>
      <c r="T2018" s="24"/>
      <c r="U2018" s="25"/>
    </row>
    <row r="2019" spans="1:21" x14ac:dyDescent="0.25">
      <c r="A2019" s="6">
        <v>21.19</v>
      </c>
      <c r="B2019" s="31" t="s">
        <v>90</v>
      </c>
      <c r="D2019" s="89">
        <v>284443200019</v>
      </c>
      <c r="E2019" s="3">
        <v>0.6</v>
      </c>
      <c r="K2019" s="3">
        <f>K2009+1</f>
        <v>1485</v>
      </c>
      <c r="L2019" s="97" t="str">
        <f>IF(TRIM('Ek.3-A'!F2019)&lt;&gt;"","var","yok")</f>
        <v>yok</v>
      </c>
      <c r="M2019" s="5" t="str">
        <f>IF('Ek.3-A'!F2019="", "", IF(VLOOKUP('Ek.3-A'!F2019, Veriler!D:E, 2, 0)=0, "", VLOOKUP('Ek.3-A'!F2019, Veriler!D:E, 2, 0)))</f>
        <v/>
      </c>
      <c r="N2019" s="5" t="str">
        <f>IF('Ek.3-A'!P2019="", "", 'Ek.3-A'!P2019)</f>
        <v/>
      </c>
      <c r="O2019" s="142">
        <f>'Ek.3-A'!S2019</f>
        <v>0</v>
      </c>
      <c r="P2019" s="143" t="str">
        <f>'Ek.3-A'!L2019</f>
        <v/>
      </c>
      <c r="Q2019" s="24" t="str">
        <f>'Ek.3-A'!M2019</f>
        <v/>
      </c>
      <c r="R2019" s="24">
        <f t="shared" ref="R2019:R2032" si="431">IF(L2019="var",0,IF(Q2019&lt;=0.005,Q2019,0))</f>
        <v>0</v>
      </c>
      <c r="S2019" s="141" t="str">
        <f t="shared" ref="S2019:S2032" si="432">IF(Q2019&lt;=0.005,"E","H")</f>
        <v>H</v>
      </c>
      <c r="T2019" s="24">
        <f>IF(S2019="E",SUM($R$5:R2019),0)</f>
        <v>0</v>
      </c>
      <c r="U2019" s="143">
        <f t="shared" ref="U2019:U2032" si="433">IF(T2019&lt;=0.1, O2019, IF(R2019&gt;$G$2, R2019*O2019, $G$2*O2019))</f>
        <v>0</v>
      </c>
    </row>
    <row r="2020" spans="1:21" x14ac:dyDescent="0.25">
      <c r="A2020" s="6">
        <v>21.2</v>
      </c>
      <c r="B2020" s="31" t="s">
        <v>90</v>
      </c>
      <c r="D2020" s="87">
        <v>711019800000</v>
      </c>
      <c r="E2020" s="3">
        <v>0.6</v>
      </c>
      <c r="K2020" s="3">
        <f t="shared" ref="K2020:K2032" si="434">K2019+1</f>
        <v>1486</v>
      </c>
      <c r="L2020" s="97" t="str">
        <f>IF(TRIM('Ek.3-A'!F2020)&lt;&gt;"","var","yok")</f>
        <v>yok</v>
      </c>
      <c r="M2020" s="5" t="str">
        <f>IF('Ek.3-A'!F2020="", "", IF(VLOOKUP('Ek.3-A'!F2020, Veriler!D:E, 2, 0)=0, "", VLOOKUP('Ek.3-A'!F2020, Veriler!D:E, 2, 0)))</f>
        <v/>
      </c>
      <c r="N2020" s="5" t="str">
        <f>IF('Ek.3-A'!P2020="", "", 'Ek.3-A'!P2020)</f>
        <v/>
      </c>
      <c r="O2020" s="142">
        <f>'Ek.3-A'!S2020</f>
        <v>0</v>
      </c>
      <c r="P2020" s="143" t="str">
        <f>'Ek.3-A'!L2020</f>
        <v/>
      </c>
      <c r="Q2020" s="24" t="str">
        <f>'Ek.3-A'!M2020</f>
        <v/>
      </c>
      <c r="R2020" s="24">
        <f t="shared" si="431"/>
        <v>0</v>
      </c>
      <c r="S2020" s="141" t="str">
        <f t="shared" si="432"/>
        <v>H</v>
      </c>
      <c r="T2020" s="24">
        <f>IF(S2020="E",SUM($R$5:R2020),0)</f>
        <v>0</v>
      </c>
      <c r="U2020" s="143">
        <f t="shared" si="433"/>
        <v>0</v>
      </c>
    </row>
    <row r="2021" spans="1:21" x14ac:dyDescent="0.25">
      <c r="A2021" s="6">
        <v>21.21</v>
      </c>
      <c r="B2021" s="31" t="s">
        <v>90</v>
      </c>
      <c r="D2021" s="89">
        <v>848291900019</v>
      </c>
      <c r="E2021" s="3">
        <v>0.6</v>
      </c>
      <c r="K2021" s="3">
        <f t="shared" si="434"/>
        <v>1487</v>
      </c>
      <c r="L2021" s="97" t="str">
        <f>IF(TRIM('Ek.3-A'!F2021)&lt;&gt;"","var","yok")</f>
        <v>yok</v>
      </c>
      <c r="M2021" s="5" t="str">
        <f>IF('Ek.3-A'!F2021="", "", IF(VLOOKUP('Ek.3-A'!F2021, Veriler!D:E, 2, 0)=0, "", VLOOKUP('Ek.3-A'!F2021, Veriler!D:E, 2, 0)))</f>
        <v/>
      </c>
      <c r="N2021" s="5" t="str">
        <f>IF('Ek.3-A'!P2021="", "", 'Ek.3-A'!P2021)</f>
        <v/>
      </c>
      <c r="O2021" s="142">
        <f>'Ek.3-A'!S2021</f>
        <v>0</v>
      </c>
      <c r="P2021" s="143" t="str">
        <f>'Ek.3-A'!L2021</f>
        <v/>
      </c>
      <c r="Q2021" s="24" t="str">
        <f>'Ek.3-A'!M2021</f>
        <v/>
      </c>
      <c r="R2021" s="24">
        <f t="shared" si="431"/>
        <v>0</v>
      </c>
      <c r="S2021" s="141" t="str">
        <f t="shared" si="432"/>
        <v>H</v>
      </c>
      <c r="T2021" s="24">
        <f>IF(S2021="E",SUM($R$5:R2021),0)</f>
        <v>0</v>
      </c>
      <c r="U2021" s="143">
        <f t="shared" si="433"/>
        <v>0</v>
      </c>
    </row>
    <row r="2022" spans="1:21" x14ac:dyDescent="0.25">
      <c r="A2022" s="6">
        <v>21.22</v>
      </c>
      <c r="B2022" s="31" t="s">
        <v>90</v>
      </c>
      <c r="D2022" s="87">
        <v>841459259000</v>
      </c>
      <c r="E2022" s="3">
        <v>0.6</v>
      </c>
      <c r="K2022" s="3">
        <f t="shared" si="434"/>
        <v>1488</v>
      </c>
      <c r="L2022" s="97" t="str">
        <f>IF(TRIM('Ek.3-A'!F2022)&lt;&gt;"","var","yok")</f>
        <v>yok</v>
      </c>
      <c r="M2022" s="5" t="str">
        <f>IF('Ek.3-A'!F2022="", "", IF(VLOOKUP('Ek.3-A'!F2022, Veriler!D:E, 2, 0)=0, "", VLOOKUP('Ek.3-A'!F2022, Veriler!D:E, 2, 0)))</f>
        <v/>
      </c>
      <c r="N2022" s="5" t="str">
        <f>IF('Ek.3-A'!P2022="", "", 'Ek.3-A'!P2022)</f>
        <v/>
      </c>
      <c r="O2022" s="142">
        <f>'Ek.3-A'!S2022</f>
        <v>0</v>
      </c>
      <c r="P2022" s="143" t="str">
        <f>'Ek.3-A'!L2022</f>
        <v/>
      </c>
      <c r="Q2022" s="24" t="str">
        <f>'Ek.3-A'!M2022</f>
        <v/>
      </c>
      <c r="R2022" s="24">
        <f t="shared" si="431"/>
        <v>0</v>
      </c>
      <c r="S2022" s="141" t="str">
        <f t="shared" si="432"/>
        <v>H</v>
      </c>
      <c r="T2022" s="24">
        <f>IF(S2022="E",SUM($R$5:R2022),0)</f>
        <v>0</v>
      </c>
      <c r="U2022" s="143">
        <f t="shared" si="433"/>
        <v>0</v>
      </c>
    </row>
    <row r="2023" spans="1:21" x14ac:dyDescent="0.25">
      <c r="A2023" s="6">
        <v>21.23</v>
      </c>
      <c r="B2023" s="31" t="s">
        <v>90</v>
      </c>
      <c r="D2023" s="89">
        <v>841459359000</v>
      </c>
      <c r="E2023" s="3">
        <v>0.6</v>
      </c>
      <c r="K2023" s="3">
        <f t="shared" si="434"/>
        <v>1489</v>
      </c>
      <c r="L2023" s="97" t="str">
        <f>IF(TRIM('Ek.3-A'!F2023)&lt;&gt;"","var","yok")</f>
        <v>yok</v>
      </c>
      <c r="M2023" s="5" t="str">
        <f>IF('Ek.3-A'!F2023="", "", IF(VLOOKUP('Ek.3-A'!F2023, Veriler!D:E, 2, 0)=0, "", VLOOKUP('Ek.3-A'!F2023, Veriler!D:E, 2, 0)))</f>
        <v/>
      </c>
      <c r="N2023" s="5" t="str">
        <f>IF('Ek.3-A'!P2023="", "", 'Ek.3-A'!P2023)</f>
        <v/>
      </c>
      <c r="O2023" s="142">
        <f>'Ek.3-A'!S2023</f>
        <v>0</v>
      </c>
      <c r="P2023" s="143" t="str">
        <f>'Ek.3-A'!L2023</f>
        <v/>
      </c>
      <c r="Q2023" s="24" t="str">
        <f>'Ek.3-A'!M2023</f>
        <v/>
      </c>
      <c r="R2023" s="24">
        <f t="shared" si="431"/>
        <v>0</v>
      </c>
      <c r="S2023" s="141" t="str">
        <f t="shared" si="432"/>
        <v>H</v>
      </c>
      <c r="T2023" s="24">
        <f>IF(S2023="E",SUM($R$5:R2023),0)</f>
        <v>0</v>
      </c>
      <c r="U2023" s="143">
        <f t="shared" si="433"/>
        <v>0</v>
      </c>
    </row>
    <row r="2024" spans="1:21" x14ac:dyDescent="0.25">
      <c r="A2024" s="6">
        <v>21.24</v>
      </c>
      <c r="B2024" s="31" t="s">
        <v>90</v>
      </c>
      <c r="D2024" s="87">
        <v>853540000019</v>
      </c>
      <c r="E2024" s="3">
        <v>0.6</v>
      </c>
      <c r="K2024" s="3">
        <f t="shared" si="434"/>
        <v>1490</v>
      </c>
      <c r="L2024" s="97" t="str">
        <f>IF(TRIM('Ek.3-A'!F2024)&lt;&gt;"","var","yok")</f>
        <v>yok</v>
      </c>
      <c r="M2024" s="5" t="str">
        <f>IF('Ek.3-A'!F2024="", "", IF(VLOOKUP('Ek.3-A'!F2024, Veriler!D:E, 2, 0)=0, "", VLOOKUP('Ek.3-A'!F2024, Veriler!D:E, 2, 0)))</f>
        <v/>
      </c>
      <c r="N2024" s="5" t="str">
        <f>IF('Ek.3-A'!P2024="", "", 'Ek.3-A'!P2024)</f>
        <v/>
      </c>
      <c r="O2024" s="142">
        <f>'Ek.3-A'!S2024</f>
        <v>0</v>
      </c>
      <c r="P2024" s="143" t="str">
        <f>'Ek.3-A'!L2024</f>
        <v/>
      </c>
      <c r="Q2024" s="24" t="str">
        <f>'Ek.3-A'!M2024</f>
        <v/>
      </c>
      <c r="R2024" s="24">
        <f t="shared" si="431"/>
        <v>0</v>
      </c>
      <c r="S2024" s="141" t="str">
        <f t="shared" si="432"/>
        <v>H</v>
      </c>
      <c r="T2024" s="24">
        <f>IF(S2024="E",SUM($R$5:R2024),0)</f>
        <v>0</v>
      </c>
      <c r="U2024" s="143">
        <f t="shared" si="433"/>
        <v>0</v>
      </c>
    </row>
    <row r="2025" spans="1:21" x14ac:dyDescent="0.25">
      <c r="A2025" s="6">
        <v>21.25</v>
      </c>
      <c r="B2025" s="31" t="s">
        <v>90</v>
      </c>
      <c r="D2025" s="89">
        <v>510510000019</v>
      </c>
      <c r="E2025" s="3">
        <v>0.6</v>
      </c>
      <c r="K2025" s="3">
        <f t="shared" si="434"/>
        <v>1491</v>
      </c>
      <c r="L2025" s="97" t="str">
        <f>IF(TRIM('Ek.3-A'!F2025)&lt;&gt;"","var","yok")</f>
        <v>yok</v>
      </c>
      <c r="M2025" s="5" t="str">
        <f>IF('Ek.3-A'!F2025="", "", IF(VLOOKUP('Ek.3-A'!F2025, Veriler!D:E, 2, 0)=0, "", VLOOKUP('Ek.3-A'!F2025, Veriler!D:E, 2, 0)))</f>
        <v/>
      </c>
      <c r="N2025" s="5" t="str">
        <f>IF('Ek.3-A'!P2025="", "", 'Ek.3-A'!P2025)</f>
        <v/>
      </c>
      <c r="O2025" s="142">
        <f>'Ek.3-A'!S2025</f>
        <v>0</v>
      </c>
      <c r="P2025" s="143" t="str">
        <f>'Ek.3-A'!L2025</f>
        <v/>
      </c>
      <c r="Q2025" s="24" t="str">
        <f>'Ek.3-A'!M2025</f>
        <v/>
      </c>
      <c r="R2025" s="24">
        <f t="shared" si="431"/>
        <v>0</v>
      </c>
      <c r="S2025" s="141" t="str">
        <f t="shared" si="432"/>
        <v>H</v>
      </c>
      <c r="T2025" s="24">
        <f>IF(S2025="E",SUM($R$5:R2025),0)</f>
        <v>0</v>
      </c>
      <c r="U2025" s="143">
        <f t="shared" si="433"/>
        <v>0</v>
      </c>
    </row>
    <row r="2026" spans="1:21" x14ac:dyDescent="0.25">
      <c r="A2026" s="6">
        <v>21.26</v>
      </c>
      <c r="B2026" s="31" t="s">
        <v>90</v>
      </c>
      <c r="D2026" s="87">
        <v>290729008013</v>
      </c>
      <c r="E2026" s="3">
        <v>0.6</v>
      </c>
      <c r="K2026" s="3">
        <f t="shared" si="434"/>
        <v>1492</v>
      </c>
      <c r="L2026" s="97" t="str">
        <f>IF(TRIM('Ek.3-A'!F2026)&lt;&gt;"","var","yok")</f>
        <v>yok</v>
      </c>
      <c r="M2026" s="5" t="str">
        <f>IF('Ek.3-A'!F2026="", "", IF(VLOOKUP('Ek.3-A'!F2026, Veriler!D:E, 2, 0)=0, "", VLOOKUP('Ek.3-A'!F2026, Veriler!D:E, 2, 0)))</f>
        <v/>
      </c>
      <c r="N2026" s="5" t="str">
        <f>IF('Ek.3-A'!P2026="", "", 'Ek.3-A'!P2026)</f>
        <v/>
      </c>
      <c r="O2026" s="142">
        <f>'Ek.3-A'!S2026</f>
        <v>0</v>
      </c>
      <c r="P2026" s="143" t="str">
        <f>'Ek.3-A'!L2026</f>
        <v/>
      </c>
      <c r="Q2026" s="24" t="str">
        <f>'Ek.3-A'!M2026</f>
        <v/>
      </c>
      <c r="R2026" s="24">
        <f t="shared" si="431"/>
        <v>0</v>
      </c>
      <c r="S2026" s="141" t="str">
        <f t="shared" si="432"/>
        <v>H</v>
      </c>
      <c r="T2026" s="24">
        <f>IF(S2026="E",SUM($R$5:R2026),0)</f>
        <v>0</v>
      </c>
      <c r="U2026" s="143">
        <f t="shared" si="433"/>
        <v>0</v>
      </c>
    </row>
    <row r="2027" spans="1:21" x14ac:dyDescent="0.25">
      <c r="A2027" s="6">
        <v>21.27</v>
      </c>
      <c r="B2027" s="31" t="s">
        <v>90</v>
      </c>
      <c r="D2027" s="90">
        <v>290729008014</v>
      </c>
      <c r="E2027" s="3">
        <v>0.6</v>
      </c>
      <c r="K2027" s="3">
        <f t="shared" si="434"/>
        <v>1493</v>
      </c>
      <c r="L2027" s="97" t="str">
        <f>IF(TRIM('Ek.3-A'!F2027)&lt;&gt;"","var","yok")</f>
        <v>yok</v>
      </c>
      <c r="M2027" s="5" t="str">
        <f>IF('Ek.3-A'!F2027="", "", IF(VLOOKUP('Ek.3-A'!F2027, Veriler!D:E, 2, 0)=0, "", VLOOKUP('Ek.3-A'!F2027, Veriler!D:E, 2, 0)))</f>
        <v/>
      </c>
      <c r="N2027" s="5" t="str">
        <f>IF('Ek.3-A'!P2027="", "", 'Ek.3-A'!P2027)</f>
        <v/>
      </c>
      <c r="O2027" s="142">
        <f>'Ek.3-A'!S2027</f>
        <v>0</v>
      </c>
      <c r="P2027" s="143" t="str">
        <f>'Ek.3-A'!L2027</f>
        <v/>
      </c>
      <c r="Q2027" s="24" t="str">
        <f>'Ek.3-A'!M2027</f>
        <v/>
      </c>
      <c r="R2027" s="24">
        <f t="shared" si="431"/>
        <v>0</v>
      </c>
      <c r="S2027" s="141" t="str">
        <f t="shared" si="432"/>
        <v>H</v>
      </c>
      <c r="T2027" s="24">
        <f>IF(S2027="E",SUM($R$5:R2027),0)</f>
        <v>0</v>
      </c>
      <c r="U2027" s="143">
        <f t="shared" si="433"/>
        <v>0</v>
      </c>
    </row>
    <row r="2028" spans="1:21" x14ac:dyDescent="0.25">
      <c r="A2028" s="6">
        <v>21.28</v>
      </c>
      <c r="B2028" s="31" t="s">
        <v>90</v>
      </c>
      <c r="D2028" s="91">
        <v>294120300000</v>
      </c>
      <c r="E2028" s="3">
        <v>0.6</v>
      </c>
      <c r="K2028" s="3">
        <f t="shared" si="434"/>
        <v>1494</v>
      </c>
      <c r="L2028" s="97" t="str">
        <f>IF(TRIM('Ek.3-A'!F2028)&lt;&gt;"","var","yok")</f>
        <v>yok</v>
      </c>
      <c r="M2028" s="5" t="str">
        <f>IF('Ek.3-A'!F2028="", "", IF(VLOOKUP('Ek.3-A'!F2028, Veriler!D:E, 2, 0)=0, "", VLOOKUP('Ek.3-A'!F2028, Veriler!D:E, 2, 0)))</f>
        <v/>
      </c>
      <c r="N2028" s="5" t="str">
        <f>IF('Ek.3-A'!P2028="", "", 'Ek.3-A'!P2028)</f>
        <v/>
      </c>
      <c r="O2028" s="142">
        <f>'Ek.3-A'!S2028</f>
        <v>0</v>
      </c>
      <c r="P2028" s="143" t="str">
        <f>'Ek.3-A'!L2028</f>
        <v/>
      </c>
      <c r="Q2028" s="24" t="str">
        <f>'Ek.3-A'!M2028</f>
        <v/>
      </c>
      <c r="R2028" s="24">
        <f t="shared" si="431"/>
        <v>0</v>
      </c>
      <c r="S2028" s="141" t="str">
        <f t="shared" si="432"/>
        <v>H</v>
      </c>
      <c r="T2028" s="24">
        <f>IF(S2028="E",SUM($R$5:R2028),0)</f>
        <v>0</v>
      </c>
      <c r="U2028" s="143">
        <f t="shared" si="433"/>
        <v>0</v>
      </c>
    </row>
    <row r="2029" spans="1:21" x14ac:dyDescent="0.25">
      <c r="A2029" s="6">
        <v>21.29</v>
      </c>
      <c r="B2029" s="31" t="s">
        <v>90</v>
      </c>
      <c r="D2029" s="88">
        <v>293911000018</v>
      </c>
      <c r="E2029" s="3">
        <v>0.6</v>
      </c>
      <c r="K2029" s="3">
        <f t="shared" si="434"/>
        <v>1495</v>
      </c>
      <c r="L2029" s="97" t="str">
        <f>IF(TRIM('Ek.3-A'!F2029)&lt;&gt;"","var","yok")</f>
        <v>yok</v>
      </c>
      <c r="M2029" s="5" t="str">
        <f>IF('Ek.3-A'!F2029="", "", IF(VLOOKUP('Ek.3-A'!F2029, Veriler!D:E, 2, 0)=0, "", VLOOKUP('Ek.3-A'!F2029, Veriler!D:E, 2, 0)))</f>
        <v/>
      </c>
      <c r="N2029" s="5" t="str">
        <f>IF('Ek.3-A'!P2029="", "", 'Ek.3-A'!P2029)</f>
        <v/>
      </c>
      <c r="O2029" s="142">
        <f>'Ek.3-A'!S2029</f>
        <v>0</v>
      </c>
      <c r="P2029" s="143" t="str">
        <f>'Ek.3-A'!L2029</f>
        <v/>
      </c>
      <c r="Q2029" s="24" t="str">
        <f>'Ek.3-A'!M2029</f>
        <v/>
      </c>
      <c r="R2029" s="24">
        <f t="shared" si="431"/>
        <v>0</v>
      </c>
      <c r="S2029" s="141" t="str">
        <f t="shared" si="432"/>
        <v>H</v>
      </c>
      <c r="T2029" s="24">
        <f>IF(S2029="E",SUM($R$5:R2029),0)</f>
        <v>0</v>
      </c>
      <c r="U2029" s="143">
        <f t="shared" si="433"/>
        <v>0</v>
      </c>
    </row>
    <row r="2030" spans="1:21" x14ac:dyDescent="0.25">
      <c r="A2030" s="6">
        <v>21.3</v>
      </c>
      <c r="B2030" s="31" t="s">
        <v>90</v>
      </c>
      <c r="D2030" s="85">
        <v>293349100011</v>
      </c>
      <c r="E2030" s="3">
        <v>0.6</v>
      </c>
      <c r="K2030" s="3">
        <f t="shared" si="434"/>
        <v>1496</v>
      </c>
      <c r="L2030" s="97" t="str">
        <f>IF(TRIM('Ek.3-A'!F2030)&lt;&gt;"","var","yok")</f>
        <v>yok</v>
      </c>
      <c r="M2030" s="5" t="str">
        <f>IF('Ek.3-A'!F2030="", "", IF(VLOOKUP('Ek.3-A'!F2030, Veriler!D:E, 2, 0)=0, "", VLOOKUP('Ek.3-A'!F2030, Veriler!D:E, 2, 0)))</f>
        <v/>
      </c>
      <c r="N2030" s="5" t="str">
        <f>IF('Ek.3-A'!P2030="", "", 'Ek.3-A'!P2030)</f>
        <v/>
      </c>
      <c r="O2030" s="142">
        <f>'Ek.3-A'!S2030</f>
        <v>0</v>
      </c>
      <c r="P2030" s="143" t="str">
        <f>'Ek.3-A'!L2030</f>
        <v/>
      </c>
      <c r="Q2030" s="24" t="str">
        <f>'Ek.3-A'!M2030</f>
        <v/>
      </c>
      <c r="R2030" s="24">
        <f t="shared" si="431"/>
        <v>0</v>
      </c>
      <c r="S2030" s="141" t="str">
        <f t="shared" si="432"/>
        <v>H</v>
      </c>
      <c r="T2030" s="24">
        <f>IF(S2030="E",SUM($R$5:R2030),0)</f>
        <v>0</v>
      </c>
      <c r="U2030" s="143">
        <f t="shared" si="433"/>
        <v>0</v>
      </c>
    </row>
    <row r="2031" spans="1:21" x14ac:dyDescent="0.25">
      <c r="A2031" s="6">
        <v>21.31</v>
      </c>
      <c r="B2031" s="31" t="s">
        <v>90</v>
      </c>
      <c r="D2031" s="89">
        <v>290919900011</v>
      </c>
      <c r="E2031" s="3">
        <v>0.6</v>
      </c>
      <c r="K2031" s="3">
        <f t="shared" si="434"/>
        <v>1497</v>
      </c>
      <c r="L2031" s="97" t="str">
        <f>IF(TRIM('Ek.3-A'!F2031)&lt;&gt;"","var","yok")</f>
        <v>yok</v>
      </c>
      <c r="M2031" s="5" t="str">
        <f>IF('Ek.3-A'!F2031="", "", IF(VLOOKUP('Ek.3-A'!F2031, Veriler!D:E, 2, 0)=0, "", VLOOKUP('Ek.3-A'!F2031, Veriler!D:E, 2, 0)))</f>
        <v/>
      </c>
      <c r="N2031" s="5" t="str">
        <f>IF('Ek.3-A'!P2031="", "", 'Ek.3-A'!P2031)</f>
        <v/>
      </c>
      <c r="O2031" s="142">
        <f>'Ek.3-A'!S2031</f>
        <v>0</v>
      </c>
      <c r="P2031" s="143" t="str">
        <f>'Ek.3-A'!L2031</f>
        <v/>
      </c>
      <c r="Q2031" s="24" t="str">
        <f>'Ek.3-A'!M2031</f>
        <v/>
      </c>
      <c r="R2031" s="24">
        <f t="shared" si="431"/>
        <v>0</v>
      </c>
      <c r="S2031" s="141" t="str">
        <f t="shared" si="432"/>
        <v>H</v>
      </c>
      <c r="T2031" s="24">
        <f>IF(S2031="E",SUM($R$5:R2031),0)</f>
        <v>0</v>
      </c>
      <c r="U2031" s="143">
        <f t="shared" si="433"/>
        <v>0</v>
      </c>
    </row>
    <row r="2032" spans="1:21" x14ac:dyDescent="0.25">
      <c r="A2032" s="6">
        <v>21.32</v>
      </c>
      <c r="B2032" s="31" t="s">
        <v>90</v>
      </c>
      <c r="D2032" s="87">
        <v>844720200014</v>
      </c>
      <c r="E2032" s="3">
        <v>0.6</v>
      </c>
      <c r="K2032" s="3">
        <f t="shared" si="434"/>
        <v>1498</v>
      </c>
      <c r="L2032" s="97" t="str">
        <f>IF(TRIM('Ek.3-A'!F2032)&lt;&gt;"","var","yok")</f>
        <v>yok</v>
      </c>
      <c r="M2032" s="5" t="str">
        <f>IF('Ek.3-A'!F2032="", "", IF(VLOOKUP('Ek.3-A'!F2032, Veriler!D:E, 2, 0)=0, "", VLOOKUP('Ek.3-A'!F2032, Veriler!D:E, 2, 0)))</f>
        <v/>
      </c>
      <c r="N2032" s="5" t="str">
        <f>IF('Ek.3-A'!P2032="", "", 'Ek.3-A'!P2032)</f>
        <v/>
      </c>
      <c r="O2032" s="142">
        <f>'Ek.3-A'!S2032</f>
        <v>0</v>
      </c>
      <c r="P2032" s="143" t="str">
        <f>'Ek.3-A'!L2032</f>
        <v/>
      </c>
      <c r="Q2032" s="24" t="str">
        <f>'Ek.3-A'!M2032</f>
        <v/>
      </c>
      <c r="R2032" s="24">
        <f t="shared" si="431"/>
        <v>0</v>
      </c>
      <c r="S2032" s="141" t="str">
        <f t="shared" si="432"/>
        <v>H</v>
      </c>
      <c r="T2032" s="24">
        <f>IF(S2032="E",SUM($R$5:R2032),0)</f>
        <v>0</v>
      </c>
      <c r="U2032" s="143">
        <f t="shared" si="433"/>
        <v>0</v>
      </c>
    </row>
    <row r="2033" spans="1:41" x14ac:dyDescent="0.25">
      <c r="A2033" s="6">
        <v>21.33</v>
      </c>
      <c r="B2033" s="31" t="s">
        <v>90</v>
      </c>
      <c r="D2033" s="89">
        <v>540110140000</v>
      </c>
      <c r="E2033" s="3">
        <v>0.6</v>
      </c>
      <c r="L2033" s="97"/>
      <c r="M2033" s="5"/>
      <c r="N2033" s="5"/>
      <c r="O2033" s="5"/>
      <c r="Q2033" s="23"/>
      <c r="T2033" s="24"/>
      <c r="U2033" s="25"/>
    </row>
    <row r="2034" spans="1:41" x14ac:dyDescent="0.25">
      <c r="A2034" s="6">
        <v>21.34</v>
      </c>
      <c r="B2034" s="31" t="s">
        <v>90</v>
      </c>
      <c r="D2034" s="87">
        <v>540110120000</v>
      </c>
      <c r="E2034" s="3">
        <v>0.6</v>
      </c>
      <c r="K2034" s="3">
        <f>K2032+1</f>
        <v>1499</v>
      </c>
      <c r="L2034" s="97" t="str">
        <f>IF(TRIM('Ek.3-A'!F2034)&lt;&gt;"","var","yok")</f>
        <v>yok</v>
      </c>
      <c r="M2034" s="5" t="str">
        <f>IF('Ek.3-A'!F2034="", "", IF(VLOOKUP('Ek.3-A'!F2034, Veriler!D:E, 2, 0)=0, "", VLOOKUP('Ek.3-A'!F2034, Veriler!D:E, 2, 0)))</f>
        <v/>
      </c>
      <c r="N2034" s="5" t="str">
        <f>IF('Ek.3-A'!P2034="", "", 'Ek.3-A'!P2034)</f>
        <v/>
      </c>
      <c r="O2034" s="142">
        <f>'Ek.3-A'!S2034</f>
        <v>0</v>
      </c>
      <c r="P2034" s="143" t="str">
        <f>'Ek.3-A'!L2034</f>
        <v/>
      </c>
      <c r="Q2034" s="24" t="str">
        <f>'Ek.3-A'!M2034</f>
        <v/>
      </c>
      <c r="R2034" s="24">
        <f t="shared" ref="R2034:R2047" si="435">IF(L2034="var",0,IF(Q2034&lt;=0.005,Q2034,0))</f>
        <v>0</v>
      </c>
      <c r="S2034" s="141" t="str">
        <f t="shared" ref="S2034:S2047" si="436">IF(Q2034&lt;=0.005,"E","H")</f>
        <v>H</v>
      </c>
      <c r="T2034" s="24">
        <f>IF(S2034="E",SUM($R$5:R2034),0)</f>
        <v>0</v>
      </c>
      <c r="U2034" s="143">
        <f t="shared" ref="U2034:U2047" si="437">IF(T2034&lt;=0.1, O2034, IF(R2034&gt;$G$2, R2034*O2034, $G$2*O2034))</f>
        <v>0</v>
      </c>
    </row>
    <row r="2035" spans="1:41" x14ac:dyDescent="0.25">
      <c r="A2035" s="6">
        <v>21.35</v>
      </c>
      <c r="B2035" s="31" t="s">
        <v>90</v>
      </c>
      <c r="D2035" s="89">
        <v>540110160000</v>
      </c>
      <c r="E2035" s="3">
        <v>0.6</v>
      </c>
      <c r="K2035" s="3">
        <f t="shared" ref="K2035:K2047" si="438">K2034+1</f>
        <v>1500</v>
      </c>
      <c r="L2035" s="97" t="str">
        <f>IF(TRIM('Ek.3-A'!F2035)&lt;&gt;"","var","yok")</f>
        <v>yok</v>
      </c>
      <c r="M2035" s="5" t="str">
        <f>IF('Ek.3-A'!F2035="", "", IF(VLOOKUP('Ek.3-A'!F2035, Veriler!D:E, 2, 0)=0, "", VLOOKUP('Ek.3-A'!F2035, Veriler!D:E, 2, 0)))</f>
        <v/>
      </c>
      <c r="N2035" s="5" t="str">
        <f>IF('Ek.3-A'!P2035="", "", 'Ek.3-A'!P2035)</f>
        <v/>
      </c>
      <c r="O2035" s="142">
        <f>'Ek.3-A'!S2035</f>
        <v>0</v>
      </c>
      <c r="P2035" s="143" t="str">
        <f>'Ek.3-A'!L2035</f>
        <v/>
      </c>
      <c r="Q2035" s="24" t="str">
        <f>'Ek.3-A'!M2035</f>
        <v/>
      </c>
      <c r="R2035" s="24">
        <f t="shared" si="435"/>
        <v>0</v>
      </c>
      <c r="S2035" s="141" t="str">
        <f t="shared" si="436"/>
        <v>H</v>
      </c>
      <c r="T2035" s="24">
        <f>IF(S2035="E",SUM($R$5:R2035),0)</f>
        <v>0</v>
      </c>
      <c r="U2035" s="143">
        <f t="shared" si="437"/>
        <v>0</v>
      </c>
    </row>
    <row r="2036" spans="1:41" x14ac:dyDescent="0.25">
      <c r="A2036" s="6">
        <v>21.36</v>
      </c>
      <c r="B2036" s="31" t="s">
        <v>90</v>
      </c>
      <c r="D2036" s="87">
        <v>845230000000</v>
      </c>
      <c r="E2036" s="3">
        <v>0.6</v>
      </c>
      <c r="K2036" s="3">
        <f t="shared" si="438"/>
        <v>1501</v>
      </c>
      <c r="L2036" s="97" t="str">
        <f>IF(TRIM('Ek.3-A'!F2036)&lt;&gt;"","var","yok")</f>
        <v>yok</v>
      </c>
      <c r="M2036" s="5" t="str">
        <f>IF('Ek.3-A'!F2036="", "", IF(VLOOKUP('Ek.3-A'!F2036, Veriler!D:E, 2, 0)=0, "", VLOOKUP('Ek.3-A'!F2036, Veriler!D:E, 2, 0)))</f>
        <v/>
      </c>
      <c r="N2036" s="5" t="str">
        <f>IF('Ek.3-A'!P2036="", "", 'Ek.3-A'!P2036)</f>
        <v/>
      </c>
      <c r="O2036" s="142">
        <f>'Ek.3-A'!S2036</f>
        <v>0</v>
      </c>
      <c r="P2036" s="143" t="str">
        <f>'Ek.3-A'!L2036</f>
        <v/>
      </c>
      <c r="Q2036" s="24" t="str">
        <f>'Ek.3-A'!M2036</f>
        <v/>
      </c>
      <c r="R2036" s="24">
        <f t="shared" si="435"/>
        <v>0</v>
      </c>
      <c r="S2036" s="141" t="str">
        <f t="shared" si="436"/>
        <v>H</v>
      </c>
      <c r="T2036" s="24">
        <f>IF(S2036="E",SUM($R$5:R2036),0)</f>
        <v>0</v>
      </c>
      <c r="U2036" s="143">
        <f t="shared" si="437"/>
        <v>0</v>
      </c>
    </row>
    <row r="2037" spans="1:41" x14ac:dyDescent="0.25">
      <c r="A2037" s="6">
        <v>21.37</v>
      </c>
      <c r="B2037" s="31" t="s">
        <v>90</v>
      </c>
      <c r="D2037" s="89">
        <v>845290009000</v>
      </c>
      <c r="E2037" s="3">
        <v>0.6</v>
      </c>
      <c r="K2037" s="3">
        <f t="shared" si="438"/>
        <v>1502</v>
      </c>
      <c r="L2037" s="97" t="str">
        <f>IF(TRIM('Ek.3-A'!F2037)&lt;&gt;"","var","yok")</f>
        <v>yok</v>
      </c>
      <c r="M2037" s="5" t="str">
        <f>IF('Ek.3-A'!F2037="", "", IF(VLOOKUP('Ek.3-A'!F2037, Veriler!D:E, 2, 0)=0, "", VLOOKUP('Ek.3-A'!F2037, Veriler!D:E, 2, 0)))</f>
        <v/>
      </c>
      <c r="N2037" s="5" t="str">
        <f>IF('Ek.3-A'!P2037="", "", 'Ek.3-A'!P2037)</f>
        <v/>
      </c>
      <c r="O2037" s="142">
        <f>'Ek.3-A'!S2037</f>
        <v>0</v>
      </c>
      <c r="P2037" s="143" t="str">
        <f>'Ek.3-A'!L2037</f>
        <v/>
      </c>
      <c r="Q2037" s="24" t="str">
        <f>'Ek.3-A'!M2037</f>
        <v/>
      </c>
      <c r="R2037" s="24">
        <f t="shared" si="435"/>
        <v>0</v>
      </c>
      <c r="S2037" s="141" t="str">
        <f t="shared" si="436"/>
        <v>H</v>
      </c>
      <c r="T2037" s="24">
        <f>IF(S2037="E",SUM($R$5:R2037),0)</f>
        <v>0</v>
      </c>
      <c r="U2037" s="143">
        <f t="shared" si="437"/>
        <v>0</v>
      </c>
    </row>
    <row r="2038" spans="1:41" x14ac:dyDescent="0.25">
      <c r="A2038" s="6">
        <v>21.38</v>
      </c>
      <c r="B2038" s="31" t="s">
        <v>90</v>
      </c>
      <c r="D2038" s="87">
        <v>845229000011</v>
      </c>
      <c r="E2038" s="3">
        <v>0.6</v>
      </c>
      <c r="K2038" s="3">
        <f t="shared" si="438"/>
        <v>1503</v>
      </c>
      <c r="L2038" s="97" t="str">
        <f>IF(TRIM('Ek.3-A'!F2038)&lt;&gt;"","var","yok")</f>
        <v>yok</v>
      </c>
      <c r="M2038" s="5" t="str">
        <f>IF('Ek.3-A'!F2038="", "", IF(VLOOKUP('Ek.3-A'!F2038, Veriler!D:E, 2, 0)=0, "", VLOOKUP('Ek.3-A'!F2038, Veriler!D:E, 2, 0)))</f>
        <v/>
      </c>
      <c r="N2038" s="5" t="str">
        <f>IF('Ek.3-A'!P2038="", "", 'Ek.3-A'!P2038)</f>
        <v/>
      </c>
      <c r="O2038" s="142">
        <f>'Ek.3-A'!S2038</f>
        <v>0</v>
      </c>
      <c r="P2038" s="143" t="str">
        <f>'Ek.3-A'!L2038</f>
        <v/>
      </c>
      <c r="Q2038" s="24" t="str">
        <f>'Ek.3-A'!M2038</f>
        <v/>
      </c>
      <c r="R2038" s="24">
        <f t="shared" si="435"/>
        <v>0</v>
      </c>
      <c r="S2038" s="141" t="str">
        <f t="shared" si="436"/>
        <v>H</v>
      </c>
      <c r="T2038" s="24">
        <f>IF(S2038="E",SUM($R$5:R2038),0)</f>
        <v>0</v>
      </c>
      <c r="U2038" s="143">
        <f t="shared" si="437"/>
        <v>0</v>
      </c>
    </row>
    <row r="2039" spans="1:41" x14ac:dyDescent="0.25">
      <c r="A2039" s="6">
        <v>21.39</v>
      </c>
      <c r="B2039" s="31" t="s">
        <v>90</v>
      </c>
      <c r="D2039" s="89">
        <v>291540000012</v>
      </c>
      <c r="E2039" s="3">
        <v>0.6</v>
      </c>
      <c r="K2039" s="3">
        <f t="shared" si="438"/>
        <v>1504</v>
      </c>
      <c r="L2039" s="97" t="str">
        <f>IF(TRIM('Ek.3-A'!F2039)&lt;&gt;"","var","yok")</f>
        <v>yok</v>
      </c>
      <c r="M2039" s="5" t="str">
        <f>IF('Ek.3-A'!F2039="", "", IF(VLOOKUP('Ek.3-A'!F2039, Veriler!D:E, 2, 0)=0, "", VLOOKUP('Ek.3-A'!F2039, Veriler!D:E, 2, 0)))</f>
        <v/>
      </c>
      <c r="N2039" s="5" t="str">
        <f>IF('Ek.3-A'!P2039="", "", 'Ek.3-A'!P2039)</f>
        <v/>
      </c>
      <c r="O2039" s="142">
        <f>'Ek.3-A'!S2039</f>
        <v>0</v>
      </c>
      <c r="P2039" s="143" t="str">
        <f>'Ek.3-A'!L2039</f>
        <v/>
      </c>
      <c r="Q2039" s="24" t="str">
        <f>'Ek.3-A'!M2039</f>
        <v/>
      </c>
      <c r="R2039" s="24">
        <f t="shared" si="435"/>
        <v>0</v>
      </c>
      <c r="S2039" s="141" t="str">
        <f t="shared" si="436"/>
        <v>H</v>
      </c>
      <c r="T2039" s="24">
        <f>IF(S2039="E",SUM($R$5:R2039),0)</f>
        <v>0</v>
      </c>
      <c r="U2039" s="143">
        <f t="shared" si="437"/>
        <v>0</v>
      </c>
    </row>
    <row r="2040" spans="1:41" x14ac:dyDescent="0.25">
      <c r="A2040" s="6">
        <v>21.4</v>
      </c>
      <c r="B2040" s="31" t="s">
        <v>90</v>
      </c>
      <c r="D2040" s="87">
        <v>292142000012</v>
      </c>
      <c r="E2040" s="3">
        <v>0.6</v>
      </c>
      <c r="K2040" s="3">
        <f t="shared" si="438"/>
        <v>1505</v>
      </c>
      <c r="L2040" s="97" t="str">
        <f>IF(TRIM('Ek.3-A'!F2040)&lt;&gt;"","var","yok")</f>
        <v>yok</v>
      </c>
      <c r="M2040" s="5" t="str">
        <f>IF('Ek.3-A'!F2040="", "", IF(VLOOKUP('Ek.3-A'!F2040, Veriler!D:E, 2, 0)=0, "", VLOOKUP('Ek.3-A'!F2040, Veriler!D:E, 2, 0)))</f>
        <v/>
      </c>
      <c r="N2040" s="5" t="str">
        <f>IF('Ek.3-A'!P2040="", "", 'Ek.3-A'!P2040)</f>
        <v/>
      </c>
      <c r="O2040" s="142">
        <f>'Ek.3-A'!S2040</f>
        <v>0</v>
      </c>
      <c r="P2040" s="143" t="str">
        <f>'Ek.3-A'!L2040</f>
        <v/>
      </c>
      <c r="Q2040" s="24" t="str">
        <f>'Ek.3-A'!M2040</f>
        <v/>
      </c>
      <c r="R2040" s="24">
        <f t="shared" si="435"/>
        <v>0</v>
      </c>
      <c r="S2040" s="141" t="str">
        <f t="shared" si="436"/>
        <v>H</v>
      </c>
      <c r="T2040" s="24">
        <f>IF(S2040="E",SUM($R$5:R2040),0)</f>
        <v>0</v>
      </c>
      <c r="U2040" s="143">
        <f t="shared" si="437"/>
        <v>0</v>
      </c>
    </row>
    <row r="2041" spans="1:41" x14ac:dyDescent="0.25">
      <c r="A2041" s="6">
        <v>21.41</v>
      </c>
      <c r="B2041" s="31" t="s">
        <v>90</v>
      </c>
      <c r="D2041" s="89">
        <v>290919900043</v>
      </c>
      <c r="E2041" s="3">
        <v>0.6</v>
      </c>
      <c r="K2041" s="3">
        <f t="shared" si="438"/>
        <v>1506</v>
      </c>
      <c r="L2041" s="97" t="str">
        <f>IF(TRIM('Ek.3-A'!F2041)&lt;&gt;"","var","yok")</f>
        <v>yok</v>
      </c>
      <c r="M2041" s="5" t="str">
        <f>IF('Ek.3-A'!F2041="", "", IF(VLOOKUP('Ek.3-A'!F2041, Veriler!D:E, 2, 0)=0, "", VLOOKUP('Ek.3-A'!F2041, Veriler!D:E, 2, 0)))</f>
        <v/>
      </c>
      <c r="N2041" s="5" t="str">
        <f>IF('Ek.3-A'!P2041="", "", 'Ek.3-A'!P2041)</f>
        <v/>
      </c>
      <c r="O2041" s="142">
        <f>'Ek.3-A'!S2041</f>
        <v>0</v>
      </c>
      <c r="P2041" s="143" t="str">
        <f>'Ek.3-A'!L2041</f>
        <v/>
      </c>
      <c r="Q2041" s="24" t="str">
        <f>'Ek.3-A'!M2041</f>
        <v/>
      </c>
      <c r="R2041" s="24">
        <f t="shared" si="435"/>
        <v>0</v>
      </c>
      <c r="S2041" s="141" t="str">
        <f t="shared" si="436"/>
        <v>H</v>
      </c>
      <c r="T2041" s="24">
        <f>IF(S2041="E",SUM($R$5:R2041),0)</f>
        <v>0</v>
      </c>
      <c r="U2041" s="143">
        <f t="shared" si="437"/>
        <v>0</v>
      </c>
    </row>
    <row r="2042" spans="1:41" x14ac:dyDescent="0.25">
      <c r="A2042" s="6">
        <v>21.42</v>
      </c>
      <c r="B2042" s="31" t="s">
        <v>90</v>
      </c>
      <c r="D2042" s="87">
        <v>290312000000</v>
      </c>
      <c r="E2042" s="3">
        <v>0.6</v>
      </c>
      <c r="K2042" s="3">
        <f t="shared" si="438"/>
        <v>1507</v>
      </c>
      <c r="L2042" s="97" t="str">
        <f>IF(TRIM('Ek.3-A'!F2042)&lt;&gt;"","var","yok")</f>
        <v>yok</v>
      </c>
      <c r="M2042" s="5" t="str">
        <f>IF('Ek.3-A'!F2042="", "", IF(VLOOKUP('Ek.3-A'!F2042, Veriler!D:E, 2, 0)=0, "", VLOOKUP('Ek.3-A'!F2042, Veriler!D:E, 2, 0)))</f>
        <v/>
      </c>
      <c r="N2042" s="5" t="str">
        <f>IF('Ek.3-A'!P2042="", "", 'Ek.3-A'!P2042)</f>
        <v/>
      </c>
      <c r="O2042" s="142">
        <f>'Ek.3-A'!S2042</f>
        <v>0</v>
      </c>
      <c r="P2042" s="143" t="str">
        <f>'Ek.3-A'!L2042</f>
        <v/>
      </c>
      <c r="Q2042" s="24" t="str">
        <f>'Ek.3-A'!M2042</f>
        <v/>
      </c>
      <c r="R2042" s="24">
        <f t="shared" si="435"/>
        <v>0</v>
      </c>
      <c r="S2042" s="141" t="str">
        <f t="shared" si="436"/>
        <v>H</v>
      </c>
      <c r="T2042" s="24">
        <f>IF(S2042="E",SUM($R$5:R2042),0)</f>
        <v>0</v>
      </c>
      <c r="U2042" s="143">
        <f t="shared" si="437"/>
        <v>0</v>
      </c>
    </row>
    <row r="2043" spans="1:41" x14ac:dyDescent="0.25">
      <c r="A2043" s="6">
        <v>21.43</v>
      </c>
      <c r="B2043" s="31" t="s">
        <v>90</v>
      </c>
      <c r="D2043" s="89">
        <v>290960900013</v>
      </c>
      <c r="E2043" s="3">
        <v>0.6</v>
      </c>
      <c r="K2043" s="3">
        <f t="shared" si="438"/>
        <v>1508</v>
      </c>
      <c r="L2043" s="97" t="str">
        <f>IF(TRIM('Ek.3-A'!F2043)&lt;&gt;"","var","yok")</f>
        <v>yok</v>
      </c>
      <c r="M2043" s="5" t="str">
        <f>IF('Ek.3-A'!F2043="", "", IF(VLOOKUP('Ek.3-A'!F2043, Veriler!D:E, 2, 0)=0, "", VLOOKUP('Ek.3-A'!F2043, Veriler!D:E, 2, 0)))</f>
        <v/>
      </c>
      <c r="N2043" s="5" t="str">
        <f>IF('Ek.3-A'!P2043="", "", 'Ek.3-A'!P2043)</f>
        <v/>
      </c>
      <c r="O2043" s="142">
        <f>'Ek.3-A'!S2043</f>
        <v>0</v>
      </c>
      <c r="P2043" s="143" t="str">
        <f>'Ek.3-A'!L2043</f>
        <v/>
      </c>
      <c r="Q2043" s="24" t="str">
        <f>'Ek.3-A'!M2043</f>
        <v/>
      </c>
      <c r="R2043" s="24">
        <f t="shared" si="435"/>
        <v>0</v>
      </c>
      <c r="S2043" s="141" t="str">
        <f t="shared" si="436"/>
        <v>H</v>
      </c>
      <c r="T2043" s="24">
        <f>IF(S2043="E",SUM($R$5:R2043),0)</f>
        <v>0</v>
      </c>
      <c r="U2043" s="143">
        <f t="shared" si="437"/>
        <v>0</v>
      </c>
    </row>
    <row r="2044" spans="1:41" x14ac:dyDescent="0.25">
      <c r="A2044" s="6">
        <v>21.44</v>
      </c>
      <c r="B2044" s="31" t="s">
        <v>90</v>
      </c>
      <c r="D2044" s="87">
        <v>293959000012</v>
      </c>
      <c r="E2044" s="3">
        <v>0.6</v>
      </c>
      <c r="K2044" s="3">
        <f t="shared" si="438"/>
        <v>1509</v>
      </c>
      <c r="L2044" s="97" t="str">
        <f>IF(TRIM('Ek.3-A'!F2044)&lt;&gt;"","var","yok")</f>
        <v>yok</v>
      </c>
      <c r="M2044" s="5" t="str">
        <f>IF('Ek.3-A'!F2044="", "", IF(VLOOKUP('Ek.3-A'!F2044, Veriler!D:E, 2, 0)=0, "", VLOOKUP('Ek.3-A'!F2044, Veriler!D:E, 2, 0)))</f>
        <v/>
      </c>
      <c r="N2044" s="5" t="str">
        <f>IF('Ek.3-A'!P2044="", "", 'Ek.3-A'!P2044)</f>
        <v/>
      </c>
      <c r="O2044" s="142">
        <f>'Ek.3-A'!S2044</f>
        <v>0</v>
      </c>
      <c r="P2044" s="143" t="str">
        <f>'Ek.3-A'!L2044</f>
        <v/>
      </c>
      <c r="Q2044" s="24" t="str">
        <f>'Ek.3-A'!M2044</f>
        <v/>
      </c>
      <c r="R2044" s="24">
        <f t="shared" si="435"/>
        <v>0</v>
      </c>
      <c r="S2044" s="141" t="str">
        <f t="shared" si="436"/>
        <v>H</v>
      </c>
      <c r="T2044" s="24">
        <f>IF(S2044="E",SUM($R$5:R2044),0)</f>
        <v>0</v>
      </c>
      <c r="U2044" s="143">
        <f t="shared" si="437"/>
        <v>0</v>
      </c>
    </row>
    <row r="2045" spans="1:41" x14ac:dyDescent="0.25">
      <c r="A2045" s="6">
        <v>21.45</v>
      </c>
      <c r="B2045" s="31" t="s">
        <v>90</v>
      </c>
      <c r="D2045" s="89">
        <v>291100001012</v>
      </c>
      <c r="E2045" s="3">
        <v>0.6</v>
      </c>
      <c r="K2045" s="3">
        <f t="shared" si="438"/>
        <v>1510</v>
      </c>
      <c r="L2045" s="97" t="str">
        <f>IF(TRIM('Ek.3-A'!F2045)&lt;&gt;"","var","yok")</f>
        <v>yok</v>
      </c>
      <c r="M2045" s="5" t="str">
        <f>IF('Ek.3-A'!F2045="", "", IF(VLOOKUP('Ek.3-A'!F2045, Veriler!D:E, 2, 0)=0, "", VLOOKUP('Ek.3-A'!F2045, Veriler!D:E, 2, 0)))</f>
        <v/>
      </c>
      <c r="N2045" s="5" t="str">
        <f>IF('Ek.3-A'!P2045="", "", 'Ek.3-A'!P2045)</f>
        <v/>
      </c>
      <c r="O2045" s="142">
        <f>'Ek.3-A'!S2045</f>
        <v>0</v>
      </c>
      <c r="P2045" s="143" t="str">
        <f>'Ek.3-A'!L2045</f>
        <v/>
      </c>
      <c r="Q2045" s="24" t="str">
        <f>'Ek.3-A'!M2045</f>
        <v/>
      </c>
      <c r="R2045" s="24">
        <f t="shared" si="435"/>
        <v>0</v>
      </c>
      <c r="S2045" s="141" t="str">
        <f t="shared" si="436"/>
        <v>H</v>
      </c>
      <c r="T2045" s="24">
        <f>IF(S2045="E",SUM($R$5:R2045),0)</f>
        <v>0</v>
      </c>
      <c r="U2045" s="143">
        <f t="shared" si="437"/>
        <v>0</v>
      </c>
    </row>
    <row r="2046" spans="1:41" x14ac:dyDescent="0.25">
      <c r="A2046" s="6">
        <v>21.46</v>
      </c>
      <c r="B2046" s="31" t="s">
        <v>90</v>
      </c>
      <c r="D2046" s="87">
        <v>293311900012</v>
      </c>
      <c r="E2046" s="3">
        <v>0.6</v>
      </c>
      <c r="K2046" s="3">
        <f t="shared" si="438"/>
        <v>1511</v>
      </c>
      <c r="L2046" s="97" t="str">
        <f>IF(TRIM('Ek.3-A'!F2046)&lt;&gt;"","var","yok")</f>
        <v>yok</v>
      </c>
      <c r="M2046" s="5" t="str">
        <f>IF('Ek.3-A'!F2046="", "", IF(VLOOKUP('Ek.3-A'!F2046, Veriler!D:E, 2, 0)=0, "", VLOOKUP('Ek.3-A'!F2046, Veriler!D:E, 2, 0)))</f>
        <v/>
      </c>
      <c r="N2046" s="5" t="str">
        <f>IF('Ek.3-A'!P2046="", "", 'Ek.3-A'!P2046)</f>
        <v/>
      </c>
      <c r="O2046" s="142">
        <f>'Ek.3-A'!S2046</f>
        <v>0</v>
      </c>
      <c r="P2046" s="143" t="str">
        <f>'Ek.3-A'!L2046</f>
        <v/>
      </c>
      <c r="Q2046" s="24" t="str">
        <f>'Ek.3-A'!M2046</f>
        <v/>
      </c>
      <c r="R2046" s="24">
        <f t="shared" si="435"/>
        <v>0</v>
      </c>
      <c r="S2046" s="141" t="str">
        <f t="shared" si="436"/>
        <v>H</v>
      </c>
      <c r="T2046" s="24">
        <f>IF(S2046="E",SUM($R$5:R2046),0)</f>
        <v>0</v>
      </c>
      <c r="U2046" s="143">
        <f t="shared" si="437"/>
        <v>0</v>
      </c>
    </row>
    <row r="2047" spans="1:41" x14ac:dyDescent="0.25">
      <c r="A2047" s="6">
        <v>21.47</v>
      </c>
      <c r="B2047" s="31" t="s">
        <v>90</v>
      </c>
      <c r="D2047" s="89">
        <v>292090101112</v>
      </c>
      <c r="E2047" s="3">
        <v>0.6</v>
      </c>
      <c r="K2047" s="3">
        <f t="shared" si="438"/>
        <v>1512</v>
      </c>
      <c r="L2047" s="97" t="str">
        <f>IF(TRIM('Ek.3-A'!F2047)&lt;&gt;"","var","yok")</f>
        <v>yok</v>
      </c>
      <c r="M2047" s="5" t="str">
        <f>IF('Ek.3-A'!F2047="", "", IF(VLOOKUP('Ek.3-A'!F2047, Veriler!D:E, 2, 0)=0, "", VLOOKUP('Ek.3-A'!F2047, Veriler!D:E, 2, 0)))</f>
        <v/>
      </c>
      <c r="N2047" s="5" t="str">
        <f>IF('Ek.3-A'!P2047="", "", 'Ek.3-A'!P2047)</f>
        <v/>
      </c>
      <c r="O2047" s="142">
        <f>'Ek.3-A'!S2047</f>
        <v>0</v>
      </c>
      <c r="P2047" s="143" t="str">
        <f>'Ek.3-A'!L2047</f>
        <v/>
      </c>
      <c r="Q2047" s="24" t="str">
        <f>'Ek.3-A'!M2047</f>
        <v/>
      </c>
      <c r="R2047" s="24">
        <f t="shared" si="435"/>
        <v>0</v>
      </c>
      <c r="S2047" s="141" t="str">
        <f t="shared" si="436"/>
        <v>H</v>
      </c>
      <c r="T2047" s="24">
        <f>IF(S2047="E",SUM($R$5:R2047),0)</f>
        <v>0</v>
      </c>
      <c r="U2047" s="143">
        <f t="shared" si="437"/>
        <v>0</v>
      </c>
    </row>
    <row r="2048" spans="1:41" x14ac:dyDescent="0.25">
      <c r="A2048" s="6">
        <v>21.48</v>
      </c>
      <c r="B2048" s="31" t="s">
        <v>90</v>
      </c>
      <c r="D2048" s="87">
        <v>293090989043</v>
      </c>
      <c r="E2048" s="3">
        <v>0.6</v>
      </c>
      <c r="T2048" s="24"/>
      <c r="U2048" s="25"/>
      <c r="AO2048" s="140">
        <f>'Ek.3-A'!L2048</f>
        <v>0</v>
      </c>
    </row>
    <row r="2049" spans="1:21" x14ac:dyDescent="0.25">
      <c r="A2049" s="6">
        <v>21.49</v>
      </c>
      <c r="B2049" s="31" t="s">
        <v>90</v>
      </c>
      <c r="D2049" s="89">
        <v>293090959043</v>
      </c>
      <c r="E2049" s="3">
        <v>0.6</v>
      </c>
      <c r="T2049" s="24"/>
      <c r="U2049" s="25"/>
    </row>
    <row r="2050" spans="1:21" x14ac:dyDescent="0.25">
      <c r="A2050" s="6">
        <v>21.5</v>
      </c>
      <c r="B2050" s="31" t="s">
        <v>90</v>
      </c>
      <c r="D2050" s="87">
        <v>293090989014</v>
      </c>
      <c r="E2050" s="3">
        <v>0.6</v>
      </c>
      <c r="T2050" s="24"/>
      <c r="U2050" s="25"/>
    </row>
    <row r="2051" spans="1:21" x14ac:dyDescent="0.25">
      <c r="A2051" s="6">
        <v>21.51</v>
      </c>
      <c r="B2051" s="31" t="s">
        <v>90</v>
      </c>
      <c r="D2051" s="89">
        <v>293090959014</v>
      </c>
      <c r="E2051" s="3">
        <v>0.6</v>
      </c>
      <c r="T2051" s="24"/>
      <c r="U2051" s="25"/>
    </row>
    <row r="2052" spans="1:21" x14ac:dyDescent="0.25">
      <c r="A2052" s="6">
        <v>21.52</v>
      </c>
      <c r="B2052" s="31" t="s">
        <v>90</v>
      </c>
      <c r="D2052" s="87">
        <v>292111000012</v>
      </c>
      <c r="E2052" s="3">
        <v>0.6</v>
      </c>
      <c r="T2052" s="24"/>
      <c r="U2052" s="25"/>
    </row>
    <row r="2053" spans="1:21" x14ac:dyDescent="0.25">
      <c r="A2053" s="6">
        <v>21.53</v>
      </c>
      <c r="B2053" s="31" t="s">
        <v>90</v>
      </c>
      <c r="D2053" s="89">
        <v>292111000022</v>
      </c>
      <c r="E2053" s="3">
        <v>0.6</v>
      </c>
      <c r="T2053" s="24"/>
      <c r="U2053" s="25"/>
    </row>
    <row r="2054" spans="1:21" x14ac:dyDescent="0.25">
      <c r="A2054" s="6">
        <v>21.54</v>
      </c>
      <c r="B2054" s="31" t="s">
        <v>90</v>
      </c>
      <c r="D2054" s="87">
        <v>292800902011</v>
      </c>
      <c r="E2054" s="3">
        <v>0.6</v>
      </c>
      <c r="T2054" s="24"/>
      <c r="U2054" s="25"/>
    </row>
    <row r="2055" spans="1:21" x14ac:dyDescent="0.25">
      <c r="A2055" s="6">
        <v>21.55</v>
      </c>
      <c r="B2055" s="31" t="s">
        <v>90</v>
      </c>
      <c r="D2055" s="89">
        <v>854232390000</v>
      </c>
      <c r="E2055" s="3">
        <v>0.6</v>
      </c>
      <c r="T2055" s="24"/>
      <c r="U2055" s="25"/>
    </row>
    <row r="2056" spans="1:21" x14ac:dyDescent="0.25">
      <c r="A2056" s="6">
        <v>21.56</v>
      </c>
      <c r="B2056" s="31" t="s">
        <v>90</v>
      </c>
      <c r="D2056" s="87">
        <v>290420000013</v>
      </c>
      <c r="E2056" s="3">
        <v>0.6</v>
      </c>
      <c r="T2056" s="24"/>
      <c r="U2056" s="25"/>
    </row>
    <row r="2057" spans="1:21" x14ac:dyDescent="0.25">
      <c r="A2057" s="6">
        <v>21.57</v>
      </c>
      <c r="B2057" s="31" t="s">
        <v>90</v>
      </c>
      <c r="D2057" s="89">
        <v>291733000000</v>
      </c>
      <c r="E2057" s="3">
        <v>0.6</v>
      </c>
      <c r="K2057" s="3">
        <f>K2047+1</f>
        <v>1513</v>
      </c>
      <c r="L2057" s="97" t="str">
        <f>IF(TRIM('Ek.3-A'!F2057)&lt;&gt;"","var","yok")</f>
        <v>yok</v>
      </c>
      <c r="M2057" s="5" t="str">
        <f>IF('Ek.3-A'!F2057="", "", IF(VLOOKUP('Ek.3-A'!F2057, Veriler!D:E, 2, 0)=0, "", VLOOKUP('Ek.3-A'!F2057, Veriler!D:E, 2, 0)))</f>
        <v/>
      </c>
      <c r="N2057" s="5" t="str">
        <f>IF('Ek.3-A'!P2057="", "", 'Ek.3-A'!P2057)</f>
        <v/>
      </c>
      <c r="O2057" s="142">
        <f>'Ek.3-A'!S2057</f>
        <v>0</v>
      </c>
      <c r="P2057" s="143" t="str">
        <f>'Ek.3-A'!L2057</f>
        <v/>
      </c>
      <c r="Q2057" s="24" t="str">
        <f>'Ek.3-A'!M2057</f>
        <v/>
      </c>
      <c r="R2057" s="24">
        <f t="shared" ref="R2057:R2070" si="439">IF(L2057="var",0,IF(Q2057&lt;=0.005,Q2057,0))</f>
        <v>0</v>
      </c>
      <c r="S2057" s="141" t="str">
        <f t="shared" ref="S2057:S2070" si="440">IF(Q2057&lt;=0.005,"E","H")</f>
        <v>H</v>
      </c>
      <c r="T2057" s="24">
        <f>IF(S2057="E",SUM($R$5:R2057),0)</f>
        <v>0</v>
      </c>
      <c r="U2057" s="143">
        <f t="shared" ref="U2057:U2070" si="441">IF(T2057&lt;=0.1, O2057, IF(R2057&gt;$G$2, R2057*O2057, $G$2*O2057))</f>
        <v>0</v>
      </c>
    </row>
    <row r="2058" spans="1:21" x14ac:dyDescent="0.25">
      <c r="A2058" s="6">
        <v>21.58</v>
      </c>
      <c r="B2058" s="31" t="s">
        <v>90</v>
      </c>
      <c r="D2058" s="87">
        <v>291536000000</v>
      </c>
      <c r="E2058" s="3">
        <v>0.6</v>
      </c>
      <c r="K2058" s="3">
        <f t="shared" ref="K2058:K2070" si="442">K2057+1</f>
        <v>1514</v>
      </c>
      <c r="L2058" s="97" t="str">
        <f>IF(TRIM('Ek.3-A'!F2058)&lt;&gt;"","var","yok")</f>
        <v>yok</v>
      </c>
      <c r="M2058" s="5" t="str">
        <f>IF('Ek.3-A'!F2058="", "", IF(VLOOKUP('Ek.3-A'!F2058, Veriler!D:E, 2, 0)=0, "", VLOOKUP('Ek.3-A'!F2058, Veriler!D:E, 2, 0)))</f>
        <v/>
      </c>
      <c r="N2058" s="5" t="str">
        <f>IF('Ek.3-A'!P2058="", "", 'Ek.3-A'!P2058)</f>
        <v/>
      </c>
      <c r="O2058" s="142">
        <f>'Ek.3-A'!S2058</f>
        <v>0</v>
      </c>
      <c r="P2058" s="143" t="str">
        <f>'Ek.3-A'!L2058</f>
        <v/>
      </c>
      <c r="Q2058" s="24" t="str">
        <f>'Ek.3-A'!M2058</f>
        <v/>
      </c>
      <c r="R2058" s="24">
        <f t="shared" si="439"/>
        <v>0</v>
      </c>
      <c r="S2058" s="141" t="str">
        <f t="shared" si="440"/>
        <v>H</v>
      </c>
      <c r="T2058" s="24">
        <f>IF(S2058="E",SUM($R$5:R2058),0)</f>
        <v>0</v>
      </c>
      <c r="U2058" s="143">
        <f t="shared" si="441"/>
        <v>0</v>
      </c>
    </row>
    <row r="2059" spans="1:21" x14ac:dyDescent="0.25">
      <c r="A2059" s="6">
        <v>21.59</v>
      </c>
      <c r="B2059" s="31" t="s">
        <v>90</v>
      </c>
      <c r="D2059" s="89">
        <v>290891000000</v>
      </c>
      <c r="E2059" s="3">
        <v>0.6</v>
      </c>
      <c r="K2059" s="3">
        <f t="shared" si="442"/>
        <v>1515</v>
      </c>
      <c r="L2059" s="97" t="str">
        <f>IF(TRIM('Ek.3-A'!F2059)&lt;&gt;"","var","yok")</f>
        <v>yok</v>
      </c>
      <c r="M2059" s="5" t="str">
        <f>IF('Ek.3-A'!F2059="", "", IF(VLOOKUP('Ek.3-A'!F2059, Veriler!D:E, 2, 0)=0, "", VLOOKUP('Ek.3-A'!F2059, Veriler!D:E, 2, 0)))</f>
        <v/>
      </c>
      <c r="N2059" s="5" t="str">
        <f>IF('Ek.3-A'!P2059="", "", 'Ek.3-A'!P2059)</f>
        <v/>
      </c>
      <c r="O2059" s="142">
        <f>'Ek.3-A'!S2059</f>
        <v>0</v>
      </c>
      <c r="P2059" s="143" t="str">
        <f>'Ek.3-A'!L2059</f>
        <v/>
      </c>
      <c r="Q2059" s="24" t="str">
        <f>'Ek.3-A'!M2059</f>
        <v/>
      </c>
      <c r="R2059" s="24">
        <f t="shared" si="439"/>
        <v>0</v>
      </c>
      <c r="S2059" s="141" t="str">
        <f t="shared" si="440"/>
        <v>H</v>
      </c>
      <c r="T2059" s="24">
        <f>IF(S2059="E",SUM($R$5:R2059),0)</f>
        <v>0</v>
      </c>
      <c r="U2059" s="143">
        <f t="shared" si="441"/>
        <v>0</v>
      </c>
    </row>
    <row r="2060" spans="1:21" x14ac:dyDescent="0.25">
      <c r="A2060" s="6">
        <v>21.6</v>
      </c>
      <c r="B2060" s="31" t="s">
        <v>90</v>
      </c>
      <c r="D2060" s="87">
        <v>290899009016</v>
      </c>
      <c r="E2060" s="3">
        <v>0.6</v>
      </c>
      <c r="K2060" s="3">
        <f t="shared" si="442"/>
        <v>1516</v>
      </c>
      <c r="L2060" s="97" t="str">
        <f>IF(TRIM('Ek.3-A'!F2060)&lt;&gt;"","var","yok")</f>
        <v>yok</v>
      </c>
      <c r="M2060" s="5" t="str">
        <f>IF('Ek.3-A'!F2060="", "", IF(VLOOKUP('Ek.3-A'!F2060, Veriler!D:E, 2, 0)=0, "", VLOOKUP('Ek.3-A'!F2060, Veriler!D:E, 2, 0)))</f>
        <v/>
      </c>
      <c r="N2060" s="5" t="str">
        <f>IF('Ek.3-A'!P2060="", "", 'Ek.3-A'!P2060)</f>
        <v/>
      </c>
      <c r="O2060" s="142">
        <f>'Ek.3-A'!S2060</f>
        <v>0</v>
      </c>
      <c r="P2060" s="143" t="str">
        <f>'Ek.3-A'!L2060</f>
        <v/>
      </c>
      <c r="Q2060" s="24" t="str">
        <f>'Ek.3-A'!M2060</f>
        <v/>
      </c>
      <c r="R2060" s="24">
        <f t="shared" si="439"/>
        <v>0</v>
      </c>
      <c r="S2060" s="141" t="str">
        <f t="shared" si="440"/>
        <v>H</v>
      </c>
      <c r="T2060" s="24">
        <f>IF(S2060="E",SUM($R$5:R2060),0)</f>
        <v>0</v>
      </c>
      <c r="U2060" s="143">
        <f t="shared" si="441"/>
        <v>0</v>
      </c>
    </row>
    <row r="2061" spans="1:21" x14ac:dyDescent="0.25">
      <c r="A2061" s="6">
        <v>21.61</v>
      </c>
      <c r="B2061" s="31" t="s">
        <v>90</v>
      </c>
      <c r="D2061" s="89">
        <v>290219000013</v>
      </c>
      <c r="E2061" s="3">
        <v>0.6</v>
      </c>
      <c r="K2061" s="3">
        <f t="shared" si="442"/>
        <v>1517</v>
      </c>
      <c r="L2061" s="97" t="str">
        <f>IF(TRIM('Ek.3-A'!F2061)&lt;&gt;"","var","yok")</f>
        <v>yok</v>
      </c>
      <c r="M2061" s="5" t="str">
        <f>IF('Ek.3-A'!F2061="", "", IF(VLOOKUP('Ek.3-A'!F2061, Veriler!D:E, 2, 0)=0, "", VLOOKUP('Ek.3-A'!F2061, Veriler!D:E, 2, 0)))</f>
        <v/>
      </c>
      <c r="N2061" s="5" t="str">
        <f>IF('Ek.3-A'!P2061="", "", 'Ek.3-A'!P2061)</f>
        <v/>
      </c>
      <c r="O2061" s="142">
        <f>'Ek.3-A'!S2061</f>
        <v>0</v>
      </c>
      <c r="P2061" s="143" t="str">
        <f>'Ek.3-A'!L2061</f>
        <v/>
      </c>
      <c r="Q2061" s="24" t="str">
        <f>'Ek.3-A'!M2061</f>
        <v/>
      </c>
      <c r="R2061" s="24">
        <f t="shared" si="439"/>
        <v>0</v>
      </c>
      <c r="S2061" s="141" t="str">
        <f t="shared" si="440"/>
        <v>H</v>
      </c>
      <c r="T2061" s="24">
        <f>IF(S2061="E",SUM($R$5:R2061),0)</f>
        <v>0</v>
      </c>
      <c r="U2061" s="143">
        <f t="shared" si="441"/>
        <v>0</v>
      </c>
    </row>
    <row r="2062" spans="1:21" x14ac:dyDescent="0.25">
      <c r="A2062" s="6">
        <v>21.62</v>
      </c>
      <c r="B2062" s="31" t="s">
        <v>90</v>
      </c>
      <c r="D2062" s="87">
        <v>293333000016</v>
      </c>
      <c r="E2062" s="3">
        <v>0.6</v>
      </c>
      <c r="K2062" s="3">
        <f t="shared" si="442"/>
        <v>1518</v>
      </c>
      <c r="L2062" s="97" t="str">
        <f>IF(TRIM('Ek.3-A'!F2062)&lt;&gt;"","var","yok")</f>
        <v>yok</v>
      </c>
      <c r="M2062" s="5" t="str">
        <f>IF('Ek.3-A'!F2062="", "", IF(VLOOKUP('Ek.3-A'!F2062, Veriler!D:E, 2, 0)=0, "", VLOOKUP('Ek.3-A'!F2062, Veriler!D:E, 2, 0)))</f>
        <v/>
      </c>
      <c r="N2062" s="5" t="str">
        <f>IF('Ek.3-A'!P2062="", "", 'Ek.3-A'!P2062)</f>
        <v/>
      </c>
      <c r="O2062" s="142">
        <f>'Ek.3-A'!S2062</f>
        <v>0</v>
      </c>
      <c r="P2062" s="143" t="str">
        <f>'Ek.3-A'!L2062</f>
        <v/>
      </c>
      <c r="Q2062" s="24" t="str">
        <f>'Ek.3-A'!M2062</f>
        <v/>
      </c>
      <c r="R2062" s="24">
        <f t="shared" si="439"/>
        <v>0</v>
      </c>
      <c r="S2062" s="141" t="str">
        <f t="shared" si="440"/>
        <v>H</v>
      </c>
      <c r="T2062" s="24">
        <f>IF(S2062="E",SUM($R$5:R2062),0)</f>
        <v>0</v>
      </c>
      <c r="U2062" s="143">
        <f t="shared" si="441"/>
        <v>0</v>
      </c>
    </row>
    <row r="2063" spans="1:21" x14ac:dyDescent="0.25">
      <c r="A2063" s="6">
        <v>21.63</v>
      </c>
      <c r="B2063" s="31" t="s">
        <v>90</v>
      </c>
      <c r="D2063" s="89">
        <v>282690100000</v>
      </c>
      <c r="E2063" s="3">
        <v>0.6</v>
      </c>
      <c r="K2063" s="3">
        <f t="shared" si="442"/>
        <v>1519</v>
      </c>
      <c r="L2063" s="97" t="str">
        <f>IF(TRIM('Ek.3-A'!F2063)&lt;&gt;"","var","yok")</f>
        <v>yok</v>
      </c>
      <c r="M2063" s="5" t="str">
        <f>IF('Ek.3-A'!F2063="", "", IF(VLOOKUP('Ek.3-A'!F2063, Veriler!D:E, 2, 0)=0, "", VLOOKUP('Ek.3-A'!F2063, Veriler!D:E, 2, 0)))</f>
        <v/>
      </c>
      <c r="N2063" s="5" t="str">
        <f>IF('Ek.3-A'!P2063="", "", 'Ek.3-A'!P2063)</f>
        <v/>
      </c>
      <c r="O2063" s="142">
        <f>'Ek.3-A'!S2063</f>
        <v>0</v>
      </c>
      <c r="P2063" s="143" t="str">
        <f>'Ek.3-A'!L2063</f>
        <v/>
      </c>
      <c r="Q2063" s="24" t="str">
        <f>'Ek.3-A'!M2063</f>
        <v/>
      </c>
      <c r="R2063" s="24">
        <f t="shared" si="439"/>
        <v>0</v>
      </c>
      <c r="S2063" s="141" t="str">
        <f t="shared" si="440"/>
        <v>H</v>
      </c>
      <c r="T2063" s="24">
        <f>IF(S2063="E",SUM($R$5:R2063),0)</f>
        <v>0</v>
      </c>
      <c r="U2063" s="143">
        <f t="shared" si="441"/>
        <v>0</v>
      </c>
    </row>
    <row r="2064" spans="1:21" x14ac:dyDescent="0.25">
      <c r="A2064" s="6">
        <v>21.64</v>
      </c>
      <c r="B2064" s="31" t="s">
        <v>90</v>
      </c>
      <c r="D2064" s="87">
        <v>320414000000</v>
      </c>
      <c r="E2064" s="3">
        <v>0.6</v>
      </c>
      <c r="K2064" s="3">
        <f t="shared" si="442"/>
        <v>1520</v>
      </c>
      <c r="L2064" s="97" t="str">
        <f>IF(TRIM('Ek.3-A'!F2064)&lt;&gt;"","var","yok")</f>
        <v>yok</v>
      </c>
      <c r="M2064" s="5" t="str">
        <f>IF('Ek.3-A'!F2064="", "", IF(VLOOKUP('Ek.3-A'!F2064, Veriler!D:E, 2, 0)=0, "", VLOOKUP('Ek.3-A'!F2064, Veriler!D:E, 2, 0)))</f>
        <v/>
      </c>
      <c r="N2064" s="5" t="str">
        <f>IF('Ek.3-A'!P2064="", "", 'Ek.3-A'!P2064)</f>
        <v/>
      </c>
      <c r="O2064" s="142">
        <f>'Ek.3-A'!S2064</f>
        <v>0</v>
      </c>
      <c r="P2064" s="143" t="str">
        <f>'Ek.3-A'!L2064</f>
        <v/>
      </c>
      <c r="Q2064" s="24" t="str">
        <f>'Ek.3-A'!M2064</f>
        <v/>
      </c>
      <c r="R2064" s="24">
        <f t="shared" si="439"/>
        <v>0</v>
      </c>
      <c r="S2064" s="141" t="str">
        <f t="shared" si="440"/>
        <v>H</v>
      </c>
      <c r="T2064" s="24">
        <f>IF(S2064="E",SUM($R$5:R2064),0)</f>
        <v>0</v>
      </c>
      <c r="U2064" s="143">
        <f t="shared" si="441"/>
        <v>0</v>
      </c>
    </row>
    <row r="2065" spans="1:21" x14ac:dyDescent="0.25">
      <c r="A2065" s="6">
        <v>21.65</v>
      </c>
      <c r="B2065" s="31" t="s">
        <v>90</v>
      </c>
      <c r="D2065" s="89">
        <v>903033201000</v>
      </c>
      <c r="E2065" s="3">
        <v>0.6</v>
      </c>
      <c r="K2065" s="3">
        <f t="shared" si="442"/>
        <v>1521</v>
      </c>
      <c r="L2065" s="97" t="str">
        <f>IF(TRIM('Ek.3-A'!F2065)&lt;&gt;"","var","yok")</f>
        <v>yok</v>
      </c>
      <c r="M2065" s="5" t="str">
        <f>IF('Ek.3-A'!F2065="", "", IF(VLOOKUP('Ek.3-A'!F2065, Veriler!D:E, 2, 0)=0, "", VLOOKUP('Ek.3-A'!F2065, Veriler!D:E, 2, 0)))</f>
        <v/>
      </c>
      <c r="N2065" s="5" t="str">
        <f>IF('Ek.3-A'!P2065="", "", 'Ek.3-A'!P2065)</f>
        <v/>
      </c>
      <c r="O2065" s="142">
        <f>'Ek.3-A'!S2065</f>
        <v>0</v>
      </c>
      <c r="P2065" s="143" t="str">
        <f>'Ek.3-A'!L2065</f>
        <v/>
      </c>
      <c r="Q2065" s="24" t="str">
        <f>'Ek.3-A'!M2065</f>
        <v/>
      </c>
      <c r="R2065" s="24">
        <f t="shared" si="439"/>
        <v>0</v>
      </c>
      <c r="S2065" s="141" t="str">
        <f t="shared" si="440"/>
        <v>H</v>
      </c>
      <c r="T2065" s="24">
        <f>IF(S2065="E",SUM($R$5:R2065),0)</f>
        <v>0</v>
      </c>
      <c r="U2065" s="143">
        <f t="shared" si="441"/>
        <v>0</v>
      </c>
    </row>
    <row r="2066" spans="1:21" x14ac:dyDescent="0.25">
      <c r="A2066" s="6">
        <v>21.66</v>
      </c>
      <c r="B2066" s="31" t="s">
        <v>90</v>
      </c>
      <c r="D2066" s="87">
        <v>903033209000</v>
      </c>
      <c r="E2066" s="3">
        <v>0.6</v>
      </c>
      <c r="K2066" s="3">
        <f t="shared" si="442"/>
        <v>1522</v>
      </c>
      <c r="L2066" s="97" t="str">
        <f>IF(TRIM('Ek.3-A'!F2066)&lt;&gt;"","var","yok")</f>
        <v>yok</v>
      </c>
      <c r="M2066" s="5" t="str">
        <f>IF('Ek.3-A'!F2066="", "", IF(VLOOKUP('Ek.3-A'!F2066, Veriler!D:E, 2, 0)=0, "", VLOOKUP('Ek.3-A'!F2066, Veriler!D:E, 2, 0)))</f>
        <v/>
      </c>
      <c r="N2066" s="5" t="str">
        <f>IF('Ek.3-A'!P2066="", "", 'Ek.3-A'!P2066)</f>
        <v/>
      </c>
      <c r="O2066" s="142">
        <f>'Ek.3-A'!S2066</f>
        <v>0</v>
      </c>
      <c r="P2066" s="143" t="str">
        <f>'Ek.3-A'!L2066</f>
        <v/>
      </c>
      <c r="Q2066" s="24" t="str">
        <f>'Ek.3-A'!M2066</f>
        <v/>
      </c>
      <c r="R2066" s="24">
        <f t="shared" si="439"/>
        <v>0</v>
      </c>
      <c r="S2066" s="141" t="str">
        <f t="shared" si="440"/>
        <v>H</v>
      </c>
      <c r="T2066" s="24">
        <f>IF(S2066="E",SUM($R$5:R2066),0)</f>
        <v>0</v>
      </c>
      <c r="U2066" s="143">
        <f t="shared" si="441"/>
        <v>0</v>
      </c>
    </row>
    <row r="2067" spans="1:21" x14ac:dyDescent="0.25">
      <c r="A2067" s="6">
        <v>21.67</v>
      </c>
      <c r="B2067" s="31" t="s">
        <v>90</v>
      </c>
      <c r="D2067" s="89">
        <v>292620000000</v>
      </c>
      <c r="E2067" s="3">
        <v>0.6</v>
      </c>
      <c r="K2067" s="3">
        <f t="shared" si="442"/>
        <v>1523</v>
      </c>
      <c r="L2067" s="97" t="str">
        <f>IF(TRIM('Ek.3-A'!F2067)&lt;&gt;"","var","yok")</f>
        <v>yok</v>
      </c>
      <c r="M2067" s="5" t="str">
        <f>IF('Ek.3-A'!F2067="", "", IF(VLOOKUP('Ek.3-A'!F2067, Veriler!D:E, 2, 0)=0, "", VLOOKUP('Ek.3-A'!F2067, Veriler!D:E, 2, 0)))</f>
        <v/>
      </c>
      <c r="N2067" s="5" t="str">
        <f>IF('Ek.3-A'!P2067="", "", 'Ek.3-A'!P2067)</f>
        <v/>
      </c>
      <c r="O2067" s="142">
        <f>'Ek.3-A'!S2067</f>
        <v>0</v>
      </c>
      <c r="P2067" s="143" t="str">
        <f>'Ek.3-A'!L2067</f>
        <v/>
      </c>
      <c r="Q2067" s="24" t="str">
        <f>'Ek.3-A'!M2067</f>
        <v/>
      </c>
      <c r="R2067" s="24">
        <f t="shared" si="439"/>
        <v>0</v>
      </c>
      <c r="S2067" s="141" t="str">
        <f t="shared" si="440"/>
        <v>H</v>
      </c>
      <c r="T2067" s="24">
        <f>IF(S2067="E",SUM($R$5:R2067),0)</f>
        <v>0</v>
      </c>
      <c r="U2067" s="143">
        <f t="shared" si="441"/>
        <v>0</v>
      </c>
    </row>
    <row r="2068" spans="1:21" x14ac:dyDescent="0.25">
      <c r="A2068" s="6">
        <v>21.68</v>
      </c>
      <c r="B2068" s="31" t="s">
        <v>90</v>
      </c>
      <c r="D2068" s="87">
        <v>283522000012</v>
      </c>
      <c r="E2068" s="3">
        <v>0.6</v>
      </c>
      <c r="K2068" s="3">
        <f t="shared" si="442"/>
        <v>1524</v>
      </c>
      <c r="L2068" s="97" t="str">
        <f>IF(TRIM('Ek.3-A'!F2068)&lt;&gt;"","var","yok")</f>
        <v>yok</v>
      </c>
      <c r="M2068" s="5" t="str">
        <f>IF('Ek.3-A'!F2068="", "", IF(VLOOKUP('Ek.3-A'!F2068, Veriler!D:E, 2, 0)=0, "", VLOOKUP('Ek.3-A'!F2068, Veriler!D:E, 2, 0)))</f>
        <v/>
      </c>
      <c r="N2068" s="5" t="str">
        <f>IF('Ek.3-A'!P2068="", "", 'Ek.3-A'!P2068)</f>
        <v/>
      </c>
      <c r="O2068" s="142">
        <f>'Ek.3-A'!S2068</f>
        <v>0</v>
      </c>
      <c r="P2068" s="143" t="str">
        <f>'Ek.3-A'!L2068</f>
        <v/>
      </c>
      <c r="Q2068" s="24" t="str">
        <f>'Ek.3-A'!M2068</f>
        <v/>
      </c>
      <c r="R2068" s="24">
        <f t="shared" si="439"/>
        <v>0</v>
      </c>
      <c r="S2068" s="141" t="str">
        <f t="shared" si="440"/>
        <v>H</v>
      </c>
      <c r="T2068" s="24">
        <f>IF(S2068="E",SUM($R$5:R2068),0)</f>
        <v>0</v>
      </c>
      <c r="U2068" s="143">
        <f t="shared" si="441"/>
        <v>0</v>
      </c>
    </row>
    <row r="2069" spans="1:21" x14ac:dyDescent="0.25">
      <c r="A2069" s="6">
        <v>21.69</v>
      </c>
      <c r="B2069" s="31" t="s">
        <v>90</v>
      </c>
      <c r="D2069" s="89">
        <v>284019100000</v>
      </c>
      <c r="E2069" s="3">
        <v>0.6</v>
      </c>
      <c r="K2069" s="3">
        <f t="shared" si="442"/>
        <v>1525</v>
      </c>
      <c r="L2069" s="97" t="str">
        <f>IF(TRIM('Ek.3-A'!F2069)&lt;&gt;"","var","yok")</f>
        <v>yok</v>
      </c>
      <c r="M2069" s="5" t="str">
        <f>IF('Ek.3-A'!F2069="", "", IF(VLOOKUP('Ek.3-A'!F2069, Veriler!D:E, 2, 0)=0, "", VLOOKUP('Ek.3-A'!F2069, Veriler!D:E, 2, 0)))</f>
        <v/>
      </c>
      <c r="N2069" s="5" t="str">
        <f>IF('Ek.3-A'!P2069="", "", 'Ek.3-A'!P2069)</f>
        <v/>
      </c>
      <c r="O2069" s="142">
        <f>'Ek.3-A'!S2069</f>
        <v>0</v>
      </c>
      <c r="P2069" s="143" t="str">
        <f>'Ek.3-A'!L2069</f>
        <v/>
      </c>
      <c r="Q2069" s="24" t="str">
        <f>'Ek.3-A'!M2069</f>
        <v/>
      </c>
      <c r="R2069" s="24">
        <f t="shared" si="439"/>
        <v>0</v>
      </c>
      <c r="S2069" s="141" t="str">
        <f t="shared" si="440"/>
        <v>H</v>
      </c>
      <c r="T2069" s="24">
        <f>IF(S2069="E",SUM($R$5:R2069),0)</f>
        <v>0</v>
      </c>
      <c r="U2069" s="143">
        <f t="shared" si="441"/>
        <v>0</v>
      </c>
    </row>
    <row r="2070" spans="1:21" x14ac:dyDescent="0.25">
      <c r="A2070" s="6">
        <v>21.7</v>
      </c>
      <c r="B2070" s="31" t="s">
        <v>90</v>
      </c>
      <c r="D2070" s="87">
        <v>284019900000</v>
      </c>
      <c r="E2070" s="3">
        <v>0.6</v>
      </c>
      <c r="K2070" s="3">
        <f t="shared" si="442"/>
        <v>1526</v>
      </c>
      <c r="L2070" s="97" t="str">
        <f>IF(TRIM('Ek.3-A'!F2070)&lt;&gt;"","var","yok")</f>
        <v>yok</v>
      </c>
      <c r="M2070" s="5" t="str">
        <f>IF('Ek.3-A'!F2070="", "", IF(VLOOKUP('Ek.3-A'!F2070, Veriler!D:E, 2, 0)=0, "", VLOOKUP('Ek.3-A'!F2070, Veriler!D:E, 2, 0)))</f>
        <v/>
      </c>
      <c r="N2070" s="5" t="str">
        <f>IF('Ek.3-A'!P2070="", "", 'Ek.3-A'!P2070)</f>
        <v/>
      </c>
      <c r="O2070" s="142">
        <f>'Ek.3-A'!S2070</f>
        <v>0</v>
      </c>
      <c r="P2070" s="143" t="str">
        <f>'Ek.3-A'!L2070</f>
        <v/>
      </c>
      <c r="Q2070" s="24" t="str">
        <f>'Ek.3-A'!M2070</f>
        <v/>
      </c>
      <c r="R2070" s="24">
        <f t="shared" si="439"/>
        <v>0</v>
      </c>
      <c r="S2070" s="141" t="str">
        <f t="shared" si="440"/>
        <v>H</v>
      </c>
      <c r="T2070" s="24">
        <f>IF(S2070="E",SUM($R$5:R2070),0)</f>
        <v>0</v>
      </c>
      <c r="U2070" s="143">
        <f t="shared" si="441"/>
        <v>0</v>
      </c>
    </row>
    <row r="2071" spans="1:21" x14ac:dyDescent="0.25">
      <c r="A2071" s="6">
        <v>21.71</v>
      </c>
      <c r="B2071" s="31" t="s">
        <v>90</v>
      </c>
      <c r="D2071" s="89">
        <v>391000000012</v>
      </c>
      <c r="E2071" s="3">
        <v>0.6</v>
      </c>
      <c r="L2071" s="97"/>
      <c r="M2071" s="5"/>
      <c r="N2071" s="5"/>
      <c r="O2071" s="5"/>
      <c r="Q2071" s="23"/>
      <c r="T2071" s="24"/>
      <c r="U2071" s="25"/>
    </row>
    <row r="2072" spans="1:21" x14ac:dyDescent="0.25">
      <c r="A2072" s="6">
        <v>21.72</v>
      </c>
      <c r="B2072" s="31" t="s">
        <v>90</v>
      </c>
      <c r="D2072" s="87">
        <v>901841000011</v>
      </c>
      <c r="E2072" s="3">
        <v>0.6</v>
      </c>
      <c r="K2072" s="3">
        <f>K2070+1</f>
        <v>1527</v>
      </c>
      <c r="L2072" s="97" t="str">
        <f>IF(TRIM('Ek.3-A'!F2072)&lt;&gt;"","var","yok")</f>
        <v>yok</v>
      </c>
      <c r="M2072" s="5" t="str">
        <f>IF('Ek.3-A'!F2072="", "", IF(VLOOKUP('Ek.3-A'!F2072, Veriler!D:E, 2, 0)=0, "", VLOOKUP('Ek.3-A'!F2072, Veriler!D:E, 2, 0)))</f>
        <v/>
      </c>
      <c r="N2072" s="5" t="str">
        <f>IF('Ek.3-A'!P2072="", "", 'Ek.3-A'!P2072)</f>
        <v/>
      </c>
      <c r="O2072" s="142">
        <f>'Ek.3-A'!S2072</f>
        <v>0</v>
      </c>
      <c r="P2072" s="143" t="str">
        <f>'Ek.3-A'!L2072</f>
        <v/>
      </c>
      <c r="Q2072" s="24" t="str">
        <f>'Ek.3-A'!M2072</f>
        <v/>
      </c>
      <c r="R2072" s="24">
        <f t="shared" ref="R2072:R2085" si="443">IF(L2072="var",0,IF(Q2072&lt;=0.005,Q2072,0))</f>
        <v>0</v>
      </c>
      <c r="S2072" s="141" t="str">
        <f t="shared" ref="S2072:S2085" si="444">IF(Q2072&lt;=0.005,"E","H")</f>
        <v>H</v>
      </c>
      <c r="T2072" s="24">
        <f>IF(S2072="E",SUM($R$5:R2072),0)</f>
        <v>0</v>
      </c>
      <c r="U2072" s="143">
        <f t="shared" ref="U2072:U2085" si="445">IF(T2072&lt;=0.1, O2072, IF(R2072&gt;$G$2, R2072*O2072, $G$2*O2072))</f>
        <v>0</v>
      </c>
    </row>
    <row r="2073" spans="1:21" x14ac:dyDescent="0.25">
      <c r="A2073" s="6">
        <v>21.73</v>
      </c>
      <c r="B2073" s="31" t="s">
        <v>90</v>
      </c>
      <c r="D2073" s="89">
        <v>901849100000</v>
      </c>
      <c r="E2073" s="3">
        <v>0.6</v>
      </c>
      <c r="K2073" s="3">
        <f t="shared" ref="K2073:K2085" si="446">K2072+1</f>
        <v>1528</v>
      </c>
      <c r="L2073" s="97" t="str">
        <f>IF(TRIM('Ek.3-A'!F2073)&lt;&gt;"","var","yok")</f>
        <v>yok</v>
      </c>
      <c r="M2073" s="5" t="str">
        <f>IF('Ek.3-A'!F2073="", "", IF(VLOOKUP('Ek.3-A'!F2073, Veriler!D:E, 2, 0)=0, "", VLOOKUP('Ek.3-A'!F2073, Veriler!D:E, 2, 0)))</f>
        <v/>
      </c>
      <c r="N2073" s="5" t="str">
        <f>IF('Ek.3-A'!P2073="", "", 'Ek.3-A'!P2073)</f>
        <v/>
      </c>
      <c r="O2073" s="142">
        <f>'Ek.3-A'!S2073</f>
        <v>0</v>
      </c>
      <c r="P2073" s="143" t="str">
        <f>'Ek.3-A'!L2073</f>
        <v/>
      </c>
      <c r="Q2073" s="24" t="str">
        <f>'Ek.3-A'!M2073</f>
        <v/>
      </c>
      <c r="R2073" s="24">
        <f t="shared" si="443"/>
        <v>0</v>
      </c>
      <c r="S2073" s="141" t="str">
        <f t="shared" si="444"/>
        <v>H</v>
      </c>
      <c r="T2073" s="24">
        <f>IF(S2073="E",SUM($R$5:R2073),0)</f>
        <v>0</v>
      </c>
      <c r="U2073" s="143">
        <f t="shared" si="445"/>
        <v>0</v>
      </c>
    </row>
    <row r="2074" spans="1:21" x14ac:dyDescent="0.25">
      <c r="A2074" s="6">
        <v>21.74</v>
      </c>
      <c r="B2074" s="31" t="s">
        <v>90</v>
      </c>
      <c r="D2074" s="87">
        <v>901890300013</v>
      </c>
      <c r="E2074" s="3">
        <v>0.6</v>
      </c>
      <c r="K2074" s="3">
        <f t="shared" si="446"/>
        <v>1529</v>
      </c>
      <c r="L2074" s="97" t="str">
        <f>IF(TRIM('Ek.3-A'!F2074)&lt;&gt;"","var","yok")</f>
        <v>yok</v>
      </c>
      <c r="M2074" s="5" t="str">
        <f>IF('Ek.3-A'!F2074="", "", IF(VLOOKUP('Ek.3-A'!F2074, Veriler!D:E, 2, 0)=0, "", VLOOKUP('Ek.3-A'!F2074, Veriler!D:E, 2, 0)))</f>
        <v/>
      </c>
      <c r="N2074" s="5" t="str">
        <f>IF('Ek.3-A'!P2074="", "", 'Ek.3-A'!P2074)</f>
        <v/>
      </c>
      <c r="O2074" s="142">
        <f>'Ek.3-A'!S2074</f>
        <v>0</v>
      </c>
      <c r="P2074" s="143" t="str">
        <f>'Ek.3-A'!L2074</f>
        <v/>
      </c>
      <c r="Q2074" s="24" t="str">
        <f>'Ek.3-A'!M2074</f>
        <v/>
      </c>
      <c r="R2074" s="24">
        <f t="shared" si="443"/>
        <v>0</v>
      </c>
      <c r="S2074" s="141" t="str">
        <f t="shared" si="444"/>
        <v>H</v>
      </c>
      <c r="T2074" s="24">
        <f>IF(S2074="E",SUM($R$5:R2074),0)</f>
        <v>0</v>
      </c>
      <c r="U2074" s="143">
        <f t="shared" si="445"/>
        <v>0</v>
      </c>
    </row>
    <row r="2075" spans="1:21" x14ac:dyDescent="0.25">
      <c r="A2075" s="6">
        <v>21.75</v>
      </c>
      <c r="B2075" s="31" t="s">
        <v>90</v>
      </c>
      <c r="D2075" s="89">
        <v>293090300000</v>
      </c>
      <c r="E2075" s="3">
        <v>0.6</v>
      </c>
      <c r="K2075" s="3">
        <f t="shared" si="446"/>
        <v>1530</v>
      </c>
      <c r="L2075" s="97" t="str">
        <f>IF(TRIM('Ek.3-A'!F2075)&lt;&gt;"","var","yok")</f>
        <v>yok</v>
      </c>
      <c r="M2075" s="5" t="str">
        <f>IF('Ek.3-A'!F2075="", "", IF(VLOOKUP('Ek.3-A'!F2075, Veriler!D:E, 2, 0)=0, "", VLOOKUP('Ek.3-A'!F2075, Veriler!D:E, 2, 0)))</f>
        <v/>
      </c>
      <c r="N2075" s="5" t="str">
        <f>IF('Ek.3-A'!P2075="", "", 'Ek.3-A'!P2075)</f>
        <v/>
      </c>
      <c r="O2075" s="142">
        <f>'Ek.3-A'!S2075</f>
        <v>0</v>
      </c>
      <c r="P2075" s="143" t="str">
        <f>'Ek.3-A'!L2075</f>
        <v/>
      </c>
      <c r="Q2075" s="24" t="str">
        <f>'Ek.3-A'!M2075</f>
        <v/>
      </c>
      <c r="R2075" s="24">
        <f t="shared" si="443"/>
        <v>0</v>
      </c>
      <c r="S2075" s="141" t="str">
        <f t="shared" si="444"/>
        <v>H</v>
      </c>
      <c r="T2075" s="24">
        <f>IF(S2075="E",SUM($R$5:R2075),0)</f>
        <v>0</v>
      </c>
      <c r="U2075" s="143">
        <f t="shared" si="445"/>
        <v>0</v>
      </c>
    </row>
    <row r="2076" spans="1:21" x14ac:dyDescent="0.25">
      <c r="A2076" s="6">
        <v>21.76</v>
      </c>
      <c r="B2076" s="31" t="s">
        <v>90</v>
      </c>
      <c r="D2076" s="87">
        <v>290517001000</v>
      </c>
      <c r="E2076" s="3">
        <v>0.6</v>
      </c>
      <c r="K2076" s="3">
        <f t="shared" si="446"/>
        <v>1531</v>
      </c>
      <c r="L2076" s="97" t="str">
        <f>IF(TRIM('Ek.3-A'!F2076)&lt;&gt;"","var","yok")</f>
        <v>yok</v>
      </c>
      <c r="M2076" s="5" t="str">
        <f>IF('Ek.3-A'!F2076="", "", IF(VLOOKUP('Ek.3-A'!F2076, Veriler!D:E, 2, 0)=0, "", VLOOKUP('Ek.3-A'!F2076, Veriler!D:E, 2, 0)))</f>
        <v/>
      </c>
      <c r="N2076" s="5" t="str">
        <f>IF('Ek.3-A'!P2076="", "", 'Ek.3-A'!P2076)</f>
        <v/>
      </c>
      <c r="O2076" s="142">
        <f>'Ek.3-A'!S2076</f>
        <v>0</v>
      </c>
      <c r="P2076" s="143" t="str">
        <f>'Ek.3-A'!L2076</f>
        <v/>
      </c>
      <c r="Q2076" s="24" t="str">
        <f>'Ek.3-A'!M2076</f>
        <v/>
      </c>
      <c r="R2076" s="24">
        <f t="shared" si="443"/>
        <v>0</v>
      </c>
      <c r="S2076" s="141" t="str">
        <f t="shared" si="444"/>
        <v>H</v>
      </c>
      <c r="T2076" s="24">
        <f>IF(S2076="E",SUM($R$5:R2076),0)</f>
        <v>0</v>
      </c>
      <c r="U2076" s="143">
        <f t="shared" si="445"/>
        <v>0</v>
      </c>
    </row>
    <row r="2077" spans="1:21" x14ac:dyDescent="0.25">
      <c r="A2077" s="6">
        <v>21.77</v>
      </c>
      <c r="B2077" s="31" t="s">
        <v>90</v>
      </c>
      <c r="D2077" s="89">
        <v>850131001012</v>
      </c>
      <c r="E2077" s="3">
        <v>0.6</v>
      </c>
      <c r="K2077" s="3">
        <f t="shared" si="446"/>
        <v>1532</v>
      </c>
      <c r="L2077" s="97" t="str">
        <f>IF(TRIM('Ek.3-A'!F2077)&lt;&gt;"","var","yok")</f>
        <v>yok</v>
      </c>
      <c r="M2077" s="5" t="str">
        <f>IF('Ek.3-A'!F2077="", "", IF(VLOOKUP('Ek.3-A'!F2077, Veriler!D:E, 2, 0)=0, "", VLOOKUP('Ek.3-A'!F2077, Veriler!D:E, 2, 0)))</f>
        <v/>
      </c>
      <c r="N2077" s="5" t="str">
        <f>IF('Ek.3-A'!P2077="", "", 'Ek.3-A'!P2077)</f>
        <v/>
      </c>
      <c r="O2077" s="142">
        <f>'Ek.3-A'!S2077</f>
        <v>0</v>
      </c>
      <c r="P2077" s="143" t="str">
        <f>'Ek.3-A'!L2077</f>
        <v/>
      </c>
      <c r="Q2077" s="24" t="str">
        <f>'Ek.3-A'!M2077</f>
        <v/>
      </c>
      <c r="R2077" s="24">
        <f t="shared" si="443"/>
        <v>0</v>
      </c>
      <c r="S2077" s="141" t="str">
        <f t="shared" si="444"/>
        <v>H</v>
      </c>
      <c r="T2077" s="24">
        <f>IF(S2077="E",SUM($R$5:R2077),0)</f>
        <v>0</v>
      </c>
      <c r="U2077" s="143">
        <f t="shared" si="445"/>
        <v>0</v>
      </c>
    </row>
    <row r="2078" spans="1:21" x14ac:dyDescent="0.25">
      <c r="A2078" s="6">
        <v>21.78</v>
      </c>
      <c r="B2078" s="31" t="s">
        <v>90</v>
      </c>
      <c r="D2078" s="87">
        <v>850131009012</v>
      </c>
      <c r="E2078" s="3">
        <v>0.6</v>
      </c>
      <c r="K2078" s="3">
        <f t="shared" si="446"/>
        <v>1533</v>
      </c>
      <c r="L2078" s="97" t="str">
        <f>IF(TRIM('Ek.3-A'!F2078)&lt;&gt;"","var","yok")</f>
        <v>yok</v>
      </c>
      <c r="M2078" s="5" t="str">
        <f>IF('Ek.3-A'!F2078="", "", IF(VLOOKUP('Ek.3-A'!F2078, Veriler!D:E, 2, 0)=0, "", VLOOKUP('Ek.3-A'!F2078, Veriler!D:E, 2, 0)))</f>
        <v/>
      </c>
      <c r="N2078" s="5" t="str">
        <f>IF('Ek.3-A'!P2078="", "", 'Ek.3-A'!P2078)</f>
        <v/>
      </c>
      <c r="O2078" s="142">
        <f>'Ek.3-A'!S2078</f>
        <v>0</v>
      </c>
      <c r="P2078" s="143" t="str">
        <f>'Ek.3-A'!L2078</f>
        <v/>
      </c>
      <c r="Q2078" s="24" t="str">
        <f>'Ek.3-A'!M2078</f>
        <v/>
      </c>
      <c r="R2078" s="24">
        <f t="shared" si="443"/>
        <v>0</v>
      </c>
      <c r="S2078" s="141" t="str">
        <f t="shared" si="444"/>
        <v>H</v>
      </c>
      <c r="T2078" s="24">
        <f>IF(S2078="E",SUM($R$5:R2078),0)</f>
        <v>0</v>
      </c>
      <c r="U2078" s="143">
        <f t="shared" si="445"/>
        <v>0</v>
      </c>
    </row>
    <row r="2079" spans="1:21" x14ac:dyDescent="0.25">
      <c r="A2079" s="6">
        <v>21.79</v>
      </c>
      <c r="B2079" s="31" t="s">
        <v>90</v>
      </c>
      <c r="D2079" s="89">
        <v>701990001000</v>
      </c>
      <c r="E2079" s="3">
        <v>0.6</v>
      </c>
      <c r="K2079" s="3">
        <f t="shared" si="446"/>
        <v>1534</v>
      </c>
      <c r="L2079" s="97" t="str">
        <f>IF(TRIM('Ek.3-A'!F2079)&lt;&gt;"","var","yok")</f>
        <v>yok</v>
      </c>
      <c r="M2079" s="5" t="str">
        <f>IF('Ek.3-A'!F2079="", "", IF(VLOOKUP('Ek.3-A'!F2079, Veriler!D:E, 2, 0)=0, "", VLOOKUP('Ek.3-A'!F2079, Veriler!D:E, 2, 0)))</f>
        <v/>
      </c>
      <c r="N2079" s="5" t="str">
        <f>IF('Ek.3-A'!P2079="", "", 'Ek.3-A'!P2079)</f>
        <v/>
      </c>
      <c r="O2079" s="142">
        <f>'Ek.3-A'!S2079</f>
        <v>0</v>
      </c>
      <c r="P2079" s="143" t="str">
        <f>'Ek.3-A'!L2079</f>
        <v/>
      </c>
      <c r="Q2079" s="24" t="str">
        <f>'Ek.3-A'!M2079</f>
        <v/>
      </c>
      <c r="R2079" s="24">
        <f t="shared" si="443"/>
        <v>0</v>
      </c>
      <c r="S2079" s="141" t="str">
        <f t="shared" si="444"/>
        <v>H</v>
      </c>
      <c r="T2079" s="24">
        <f>IF(S2079="E",SUM($R$5:R2079),0)</f>
        <v>0</v>
      </c>
      <c r="U2079" s="143">
        <f t="shared" si="445"/>
        <v>0</v>
      </c>
    </row>
    <row r="2080" spans="1:21" x14ac:dyDescent="0.25">
      <c r="A2080" s="6">
        <v>21.8</v>
      </c>
      <c r="B2080" s="31" t="s">
        <v>90</v>
      </c>
      <c r="D2080" s="87">
        <v>531100905900</v>
      </c>
      <c r="E2080" s="3">
        <v>0.6</v>
      </c>
      <c r="K2080" s="3">
        <f t="shared" si="446"/>
        <v>1535</v>
      </c>
      <c r="L2080" s="97" t="str">
        <f>IF(TRIM('Ek.3-A'!F2080)&lt;&gt;"","var","yok")</f>
        <v>yok</v>
      </c>
      <c r="M2080" s="5" t="str">
        <f>IF('Ek.3-A'!F2080="", "", IF(VLOOKUP('Ek.3-A'!F2080, Veriler!D:E, 2, 0)=0, "", VLOOKUP('Ek.3-A'!F2080, Veriler!D:E, 2, 0)))</f>
        <v/>
      </c>
      <c r="N2080" s="5" t="str">
        <f>IF('Ek.3-A'!P2080="", "", 'Ek.3-A'!P2080)</f>
        <v/>
      </c>
      <c r="O2080" s="142">
        <f>'Ek.3-A'!S2080</f>
        <v>0</v>
      </c>
      <c r="P2080" s="143" t="str">
        <f>'Ek.3-A'!L2080</f>
        <v/>
      </c>
      <c r="Q2080" s="24" t="str">
        <f>'Ek.3-A'!M2080</f>
        <v/>
      </c>
      <c r="R2080" s="24">
        <f t="shared" si="443"/>
        <v>0</v>
      </c>
      <c r="S2080" s="141" t="str">
        <f t="shared" si="444"/>
        <v>H</v>
      </c>
      <c r="T2080" s="24">
        <f>IF(S2080="E",SUM($R$5:R2080),0)</f>
        <v>0</v>
      </c>
      <c r="U2080" s="143">
        <f t="shared" si="445"/>
        <v>0</v>
      </c>
    </row>
    <row r="2081" spans="1:41" x14ac:dyDescent="0.25">
      <c r="A2081" s="6">
        <v>21.81</v>
      </c>
      <c r="B2081" s="31" t="s">
        <v>90</v>
      </c>
      <c r="D2081" s="89">
        <v>530890900000</v>
      </c>
      <c r="E2081" s="3">
        <v>0.6</v>
      </c>
      <c r="K2081" s="3">
        <f t="shared" si="446"/>
        <v>1536</v>
      </c>
      <c r="L2081" s="97" t="str">
        <f>IF(TRIM('Ek.3-A'!F2081)&lt;&gt;"","var","yok")</f>
        <v>yok</v>
      </c>
      <c r="M2081" s="5" t="str">
        <f>IF('Ek.3-A'!F2081="", "", IF(VLOOKUP('Ek.3-A'!F2081, Veriler!D:E, 2, 0)=0, "", VLOOKUP('Ek.3-A'!F2081, Veriler!D:E, 2, 0)))</f>
        <v/>
      </c>
      <c r="N2081" s="5" t="str">
        <f>IF('Ek.3-A'!P2081="", "", 'Ek.3-A'!P2081)</f>
        <v/>
      </c>
      <c r="O2081" s="142">
        <f>'Ek.3-A'!S2081</f>
        <v>0</v>
      </c>
      <c r="P2081" s="143" t="str">
        <f>'Ek.3-A'!L2081</f>
        <v/>
      </c>
      <c r="Q2081" s="24" t="str">
        <f>'Ek.3-A'!M2081</f>
        <v/>
      </c>
      <c r="R2081" s="24">
        <f t="shared" si="443"/>
        <v>0</v>
      </c>
      <c r="S2081" s="141" t="str">
        <f t="shared" si="444"/>
        <v>H</v>
      </c>
      <c r="T2081" s="24">
        <f>IF(S2081="E",SUM($R$5:R2081),0)</f>
        <v>0</v>
      </c>
      <c r="U2081" s="143">
        <f t="shared" si="445"/>
        <v>0</v>
      </c>
    </row>
    <row r="2082" spans="1:41" x14ac:dyDescent="0.25">
      <c r="A2082" s="6">
        <v>21.82</v>
      </c>
      <c r="B2082" s="31" t="s">
        <v>90</v>
      </c>
      <c r="D2082" s="87">
        <v>590900909019</v>
      </c>
      <c r="E2082" s="3">
        <v>0.6</v>
      </c>
      <c r="K2082" s="3">
        <f t="shared" si="446"/>
        <v>1537</v>
      </c>
      <c r="L2082" s="97" t="str">
        <f>IF(TRIM('Ek.3-A'!F2082)&lt;&gt;"","var","yok")</f>
        <v>yok</v>
      </c>
      <c r="M2082" s="5" t="str">
        <f>IF('Ek.3-A'!F2082="", "", IF(VLOOKUP('Ek.3-A'!F2082, Veriler!D:E, 2, 0)=0, "", VLOOKUP('Ek.3-A'!F2082, Veriler!D:E, 2, 0)))</f>
        <v/>
      </c>
      <c r="N2082" s="5" t="str">
        <f>IF('Ek.3-A'!P2082="", "", 'Ek.3-A'!P2082)</f>
        <v/>
      </c>
      <c r="O2082" s="142">
        <f>'Ek.3-A'!S2082</f>
        <v>0</v>
      </c>
      <c r="P2082" s="143" t="str">
        <f>'Ek.3-A'!L2082</f>
        <v/>
      </c>
      <c r="Q2082" s="24" t="str">
        <f>'Ek.3-A'!M2082</f>
        <v/>
      </c>
      <c r="R2082" s="24">
        <f t="shared" si="443"/>
        <v>0</v>
      </c>
      <c r="S2082" s="141" t="str">
        <f t="shared" si="444"/>
        <v>H</v>
      </c>
      <c r="T2082" s="24">
        <f>IF(S2082="E",SUM($R$5:R2082),0)</f>
        <v>0</v>
      </c>
      <c r="U2082" s="143">
        <f t="shared" si="445"/>
        <v>0</v>
      </c>
    </row>
    <row r="2083" spans="1:41" x14ac:dyDescent="0.25">
      <c r="A2083" s="6">
        <v>21.83</v>
      </c>
      <c r="B2083" s="31" t="s">
        <v>90</v>
      </c>
      <c r="D2083" s="89">
        <v>560129000000</v>
      </c>
      <c r="E2083" s="3">
        <v>0.6</v>
      </c>
      <c r="K2083" s="3">
        <f t="shared" si="446"/>
        <v>1538</v>
      </c>
      <c r="L2083" s="97" t="str">
        <f>IF(TRIM('Ek.3-A'!F2083)&lt;&gt;"","var","yok")</f>
        <v>yok</v>
      </c>
      <c r="M2083" s="5" t="str">
        <f>IF('Ek.3-A'!F2083="", "", IF(VLOOKUP('Ek.3-A'!F2083, Veriler!D:E, 2, 0)=0, "", VLOOKUP('Ek.3-A'!F2083, Veriler!D:E, 2, 0)))</f>
        <v/>
      </c>
      <c r="N2083" s="5" t="str">
        <f>IF('Ek.3-A'!P2083="", "", 'Ek.3-A'!P2083)</f>
        <v/>
      </c>
      <c r="O2083" s="142">
        <f>'Ek.3-A'!S2083</f>
        <v>0</v>
      </c>
      <c r="P2083" s="143" t="str">
        <f>'Ek.3-A'!L2083</f>
        <v/>
      </c>
      <c r="Q2083" s="24" t="str">
        <f>'Ek.3-A'!M2083</f>
        <v/>
      </c>
      <c r="R2083" s="24">
        <f t="shared" si="443"/>
        <v>0</v>
      </c>
      <c r="S2083" s="141" t="str">
        <f t="shared" si="444"/>
        <v>H</v>
      </c>
      <c r="T2083" s="24">
        <f>IF(S2083="E",SUM($R$5:R2083),0)</f>
        <v>0</v>
      </c>
      <c r="U2083" s="143">
        <f t="shared" si="445"/>
        <v>0</v>
      </c>
    </row>
    <row r="2084" spans="1:41" x14ac:dyDescent="0.25">
      <c r="A2084" s="6">
        <v>21.84</v>
      </c>
      <c r="B2084" s="31" t="s">
        <v>90</v>
      </c>
      <c r="D2084" s="87">
        <v>590900909011</v>
      </c>
      <c r="E2084" s="3">
        <v>0.6</v>
      </c>
      <c r="K2084" s="3">
        <f t="shared" si="446"/>
        <v>1539</v>
      </c>
      <c r="L2084" s="97" t="str">
        <f>IF(TRIM('Ek.3-A'!F2084)&lt;&gt;"","var","yok")</f>
        <v>yok</v>
      </c>
      <c r="M2084" s="5" t="str">
        <f>IF('Ek.3-A'!F2084="", "", IF(VLOOKUP('Ek.3-A'!F2084, Veriler!D:E, 2, 0)=0, "", VLOOKUP('Ek.3-A'!F2084, Veriler!D:E, 2, 0)))</f>
        <v/>
      </c>
      <c r="N2084" s="5" t="str">
        <f>IF('Ek.3-A'!P2084="", "", 'Ek.3-A'!P2084)</f>
        <v/>
      </c>
      <c r="O2084" s="142">
        <f>'Ek.3-A'!S2084</f>
        <v>0</v>
      </c>
      <c r="P2084" s="143" t="str">
        <f>'Ek.3-A'!L2084</f>
        <v/>
      </c>
      <c r="Q2084" s="24" t="str">
        <f>'Ek.3-A'!M2084</f>
        <v/>
      </c>
      <c r="R2084" s="24">
        <f t="shared" si="443"/>
        <v>0</v>
      </c>
      <c r="S2084" s="141" t="str">
        <f t="shared" si="444"/>
        <v>H</v>
      </c>
      <c r="T2084" s="24">
        <f>IF(S2084="E",SUM($R$5:R2084),0)</f>
        <v>0</v>
      </c>
      <c r="U2084" s="143">
        <f t="shared" si="445"/>
        <v>0</v>
      </c>
    </row>
    <row r="2085" spans="1:41" x14ac:dyDescent="0.25">
      <c r="A2085" s="6">
        <v>21.85</v>
      </c>
      <c r="B2085" s="31" t="s">
        <v>90</v>
      </c>
      <c r="D2085" s="89">
        <v>844832000000</v>
      </c>
      <c r="E2085" s="3">
        <v>0.6</v>
      </c>
      <c r="K2085" s="3">
        <f t="shared" si="446"/>
        <v>1540</v>
      </c>
      <c r="L2085" s="97" t="str">
        <f>IF(TRIM('Ek.3-A'!F2085)&lt;&gt;"","var","yok")</f>
        <v>yok</v>
      </c>
      <c r="M2085" s="5" t="str">
        <f>IF('Ek.3-A'!F2085="", "", IF(VLOOKUP('Ek.3-A'!F2085, Veriler!D:E, 2, 0)=0, "", VLOOKUP('Ek.3-A'!F2085, Veriler!D:E, 2, 0)))</f>
        <v/>
      </c>
      <c r="N2085" s="5" t="str">
        <f>IF('Ek.3-A'!P2085="", "", 'Ek.3-A'!P2085)</f>
        <v/>
      </c>
      <c r="O2085" s="142">
        <f>'Ek.3-A'!S2085</f>
        <v>0</v>
      </c>
      <c r="P2085" s="143" t="str">
        <f>'Ek.3-A'!L2085</f>
        <v/>
      </c>
      <c r="Q2085" s="24" t="str">
        <f>'Ek.3-A'!M2085</f>
        <v/>
      </c>
      <c r="R2085" s="24">
        <f t="shared" si="443"/>
        <v>0</v>
      </c>
      <c r="S2085" s="141" t="str">
        <f t="shared" si="444"/>
        <v>H</v>
      </c>
      <c r="T2085" s="24">
        <f>IF(S2085="E",SUM($R$5:R2085),0)</f>
        <v>0</v>
      </c>
      <c r="U2085" s="143">
        <f t="shared" si="445"/>
        <v>0</v>
      </c>
    </row>
    <row r="2086" spans="1:41" x14ac:dyDescent="0.25">
      <c r="A2086" s="6">
        <v>21.86</v>
      </c>
      <c r="B2086" s="31" t="s">
        <v>90</v>
      </c>
      <c r="D2086" s="87">
        <v>844391991000</v>
      </c>
      <c r="E2086" s="3">
        <v>0.6</v>
      </c>
      <c r="T2086" s="24"/>
      <c r="U2086" s="25"/>
      <c r="AO2086" s="140">
        <f>'Ek.3-A'!L2086</f>
        <v>0</v>
      </c>
    </row>
    <row r="2087" spans="1:41" x14ac:dyDescent="0.25">
      <c r="A2087" s="6">
        <v>21.87</v>
      </c>
      <c r="B2087" s="31" t="s">
        <v>90</v>
      </c>
      <c r="D2087" s="89">
        <v>844391911000</v>
      </c>
      <c r="E2087" s="3">
        <v>0.6</v>
      </c>
      <c r="T2087" s="24"/>
      <c r="U2087" s="25"/>
    </row>
    <row r="2088" spans="1:41" x14ac:dyDescent="0.25">
      <c r="A2088" s="6">
        <v>21.88</v>
      </c>
      <c r="B2088" s="31" t="s">
        <v>90</v>
      </c>
      <c r="D2088" s="87">
        <v>844399902000</v>
      </c>
      <c r="E2088" s="3">
        <v>0.6</v>
      </c>
      <c r="T2088" s="24"/>
      <c r="U2088" s="25"/>
    </row>
    <row r="2089" spans="1:41" x14ac:dyDescent="0.25">
      <c r="A2089" s="6">
        <v>21.89</v>
      </c>
      <c r="B2089" s="31" t="s">
        <v>90</v>
      </c>
      <c r="D2089" s="89">
        <v>560410000000</v>
      </c>
      <c r="E2089" s="3">
        <v>0.6</v>
      </c>
      <c r="T2089" s="24"/>
      <c r="U2089" s="25"/>
    </row>
    <row r="2090" spans="1:41" x14ac:dyDescent="0.25">
      <c r="A2090" s="6">
        <v>21.9</v>
      </c>
      <c r="B2090" s="31" t="s">
        <v>90</v>
      </c>
      <c r="D2090" s="87">
        <v>560490909013</v>
      </c>
      <c r="E2090" s="3">
        <v>0.6</v>
      </c>
      <c r="T2090" s="24"/>
      <c r="U2090" s="25"/>
    </row>
    <row r="2091" spans="1:41" x14ac:dyDescent="0.25">
      <c r="A2091" s="6">
        <v>21.91</v>
      </c>
      <c r="B2091" s="31" t="s">
        <v>90</v>
      </c>
      <c r="D2091" s="89">
        <v>560122100019</v>
      </c>
      <c r="E2091" s="3">
        <v>0.6</v>
      </c>
      <c r="T2091" s="24"/>
      <c r="U2091" s="25"/>
    </row>
    <row r="2092" spans="1:41" x14ac:dyDescent="0.25">
      <c r="A2092" s="6">
        <v>21.92</v>
      </c>
      <c r="B2092" s="31" t="s">
        <v>90</v>
      </c>
      <c r="D2092" s="87">
        <v>580190100000</v>
      </c>
      <c r="E2092" s="3">
        <v>0.6</v>
      </c>
      <c r="T2092" s="24"/>
      <c r="U2092" s="25"/>
    </row>
    <row r="2093" spans="1:41" x14ac:dyDescent="0.25">
      <c r="A2093" s="6">
        <v>21.93</v>
      </c>
      <c r="B2093" s="31" t="s">
        <v>90</v>
      </c>
      <c r="D2093" s="89">
        <v>480441910000</v>
      </c>
      <c r="E2093" s="3">
        <v>0.6</v>
      </c>
      <c r="T2093" s="24"/>
      <c r="U2093" s="25"/>
    </row>
    <row r="2094" spans="1:41" x14ac:dyDescent="0.25">
      <c r="A2094" s="6">
        <v>21.94</v>
      </c>
      <c r="B2094" s="31" t="s">
        <v>90</v>
      </c>
      <c r="D2094" s="87">
        <v>381600100000</v>
      </c>
      <c r="E2094" s="3">
        <v>0.6</v>
      </c>
      <c r="T2094" s="24"/>
      <c r="U2094" s="25"/>
    </row>
    <row r="2095" spans="1:41" x14ac:dyDescent="0.25">
      <c r="A2095" s="6">
        <v>21.95</v>
      </c>
      <c r="B2095" s="31" t="s">
        <v>90</v>
      </c>
      <c r="D2095" s="89">
        <v>251820000019</v>
      </c>
      <c r="E2095" s="3">
        <v>0.6</v>
      </c>
      <c r="K2095" s="3">
        <f>K2085+1</f>
        <v>1541</v>
      </c>
      <c r="L2095" s="97" t="str">
        <f>IF(TRIM('Ek.3-A'!F2095)&lt;&gt;"","var","yok")</f>
        <v>yok</v>
      </c>
      <c r="M2095" s="5" t="str">
        <f>IF('Ek.3-A'!F2095="", "", IF(VLOOKUP('Ek.3-A'!F2095, Veriler!D:E, 2, 0)=0, "", VLOOKUP('Ek.3-A'!F2095, Veriler!D:E, 2, 0)))</f>
        <v/>
      </c>
      <c r="N2095" s="5" t="str">
        <f>IF('Ek.3-A'!P2095="", "", 'Ek.3-A'!P2095)</f>
        <v/>
      </c>
      <c r="O2095" s="142">
        <f>'Ek.3-A'!S2095</f>
        <v>0</v>
      </c>
      <c r="P2095" s="143" t="str">
        <f>'Ek.3-A'!L2095</f>
        <v/>
      </c>
      <c r="Q2095" s="24" t="str">
        <f>'Ek.3-A'!M2095</f>
        <v/>
      </c>
      <c r="R2095" s="24">
        <f t="shared" ref="R2095:R2108" si="447">IF(L2095="var",0,IF(Q2095&lt;=0.005,Q2095,0))</f>
        <v>0</v>
      </c>
      <c r="S2095" s="141" t="str">
        <f t="shared" ref="S2095:S2108" si="448">IF(Q2095&lt;=0.005,"E","H")</f>
        <v>H</v>
      </c>
      <c r="T2095" s="24">
        <f>IF(S2095="E",SUM($R$5:R2095),0)</f>
        <v>0</v>
      </c>
      <c r="U2095" s="143">
        <f t="shared" ref="U2095:U2108" si="449">IF(T2095&lt;=0.1, O2095, IF(R2095&gt;$G$2, R2095*O2095, $G$2*O2095))</f>
        <v>0</v>
      </c>
    </row>
    <row r="2096" spans="1:41" x14ac:dyDescent="0.25">
      <c r="A2096" s="6">
        <v>21.96</v>
      </c>
      <c r="B2096" s="31" t="s">
        <v>90</v>
      </c>
      <c r="D2096" s="87">
        <v>251820000011</v>
      </c>
      <c r="E2096" s="3">
        <v>0.6</v>
      </c>
      <c r="K2096" s="3">
        <f t="shared" ref="K2096:K2108" si="450">K2095+1</f>
        <v>1542</v>
      </c>
      <c r="L2096" s="97" t="str">
        <f>IF(TRIM('Ek.3-A'!F2096)&lt;&gt;"","var","yok")</f>
        <v>yok</v>
      </c>
      <c r="M2096" s="5" t="str">
        <f>IF('Ek.3-A'!F2096="", "", IF(VLOOKUP('Ek.3-A'!F2096, Veriler!D:E, 2, 0)=0, "", VLOOKUP('Ek.3-A'!F2096, Veriler!D:E, 2, 0)))</f>
        <v/>
      </c>
      <c r="N2096" s="5" t="str">
        <f>IF('Ek.3-A'!P2096="", "", 'Ek.3-A'!P2096)</f>
        <v/>
      </c>
      <c r="O2096" s="142">
        <f>'Ek.3-A'!S2096</f>
        <v>0</v>
      </c>
      <c r="P2096" s="143" t="str">
        <f>'Ek.3-A'!L2096</f>
        <v/>
      </c>
      <c r="Q2096" s="24" t="str">
        <f>'Ek.3-A'!M2096</f>
        <v/>
      </c>
      <c r="R2096" s="24">
        <f t="shared" si="447"/>
        <v>0</v>
      </c>
      <c r="S2096" s="141" t="str">
        <f t="shared" si="448"/>
        <v>H</v>
      </c>
      <c r="T2096" s="24">
        <f>IF(S2096="E",SUM($R$5:R2096),0)</f>
        <v>0</v>
      </c>
      <c r="U2096" s="143">
        <f t="shared" si="449"/>
        <v>0</v>
      </c>
    </row>
    <row r="2097" spans="1:21" x14ac:dyDescent="0.25">
      <c r="A2097" s="6">
        <v>21.97</v>
      </c>
      <c r="B2097" s="31" t="s">
        <v>90</v>
      </c>
      <c r="D2097" s="89">
        <v>410632000000</v>
      </c>
      <c r="E2097" s="3">
        <v>0.6</v>
      </c>
      <c r="K2097" s="3">
        <f t="shared" si="450"/>
        <v>1543</v>
      </c>
      <c r="L2097" s="97" t="str">
        <f>IF(TRIM('Ek.3-A'!F2097)&lt;&gt;"","var","yok")</f>
        <v>yok</v>
      </c>
      <c r="M2097" s="5" t="str">
        <f>IF('Ek.3-A'!F2097="", "", IF(VLOOKUP('Ek.3-A'!F2097, Veriler!D:E, 2, 0)=0, "", VLOOKUP('Ek.3-A'!F2097, Veriler!D:E, 2, 0)))</f>
        <v/>
      </c>
      <c r="N2097" s="5" t="str">
        <f>IF('Ek.3-A'!P2097="", "", 'Ek.3-A'!P2097)</f>
        <v/>
      </c>
      <c r="O2097" s="142">
        <f>'Ek.3-A'!S2097</f>
        <v>0</v>
      </c>
      <c r="P2097" s="143" t="str">
        <f>'Ek.3-A'!L2097</f>
        <v/>
      </c>
      <c r="Q2097" s="24" t="str">
        <f>'Ek.3-A'!M2097</f>
        <v/>
      </c>
      <c r="R2097" s="24">
        <f t="shared" si="447"/>
        <v>0</v>
      </c>
      <c r="S2097" s="141" t="str">
        <f t="shared" si="448"/>
        <v>H</v>
      </c>
      <c r="T2097" s="24">
        <f>IF(S2097="E",SUM($R$5:R2097),0)</f>
        <v>0</v>
      </c>
      <c r="U2097" s="143">
        <f t="shared" si="449"/>
        <v>0</v>
      </c>
    </row>
    <row r="2098" spans="1:21" x14ac:dyDescent="0.25">
      <c r="A2098" s="6">
        <v>21.98</v>
      </c>
      <c r="B2098" s="31" t="s">
        <v>90</v>
      </c>
      <c r="D2098" s="87">
        <v>290529909000</v>
      </c>
      <c r="E2098" s="3">
        <v>0.6</v>
      </c>
      <c r="K2098" s="3">
        <f t="shared" si="450"/>
        <v>1544</v>
      </c>
      <c r="L2098" s="97" t="str">
        <f>IF(TRIM('Ek.3-A'!F2098)&lt;&gt;"","var","yok")</f>
        <v>yok</v>
      </c>
      <c r="M2098" s="5" t="str">
        <f>IF('Ek.3-A'!F2098="", "", IF(VLOOKUP('Ek.3-A'!F2098, Veriler!D:E, 2, 0)=0, "", VLOOKUP('Ek.3-A'!F2098, Veriler!D:E, 2, 0)))</f>
        <v/>
      </c>
      <c r="N2098" s="5" t="str">
        <f>IF('Ek.3-A'!P2098="", "", 'Ek.3-A'!P2098)</f>
        <v/>
      </c>
      <c r="O2098" s="142">
        <f>'Ek.3-A'!S2098</f>
        <v>0</v>
      </c>
      <c r="P2098" s="143" t="str">
        <f>'Ek.3-A'!L2098</f>
        <v/>
      </c>
      <c r="Q2098" s="24" t="str">
        <f>'Ek.3-A'!M2098</f>
        <v/>
      </c>
      <c r="R2098" s="24">
        <f t="shared" si="447"/>
        <v>0</v>
      </c>
      <c r="S2098" s="141" t="str">
        <f t="shared" si="448"/>
        <v>H</v>
      </c>
      <c r="T2098" s="24">
        <f>IF(S2098="E",SUM($R$5:R2098),0)</f>
        <v>0</v>
      </c>
      <c r="U2098" s="143">
        <f t="shared" si="449"/>
        <v>0</v>
      </c>
    </row>
    <row r="2099" spans="1:21" x14ac:dyDescent="0.25">
      <c r="A2099" s="6">
        <v>21.99</v>
      </c>
      <c r="B2099" s="31" t="s">
        <v>90</v>
      </c>
      <c r="D2099" s="89">
        <v>700330000000</v>
      </c>
      <c r="E2099" s="3">
        <v>0.6</v>
      </c>
      <c r="K2099" s="3">
        <f t="shared" si="450"/>
        <v>1545</v>
      </c>
      <c r="L2099" s="97" t="str">
        <f>IF(TRIM('Ek.3-A'!F2099)&lt;&gt;"","var","yok")</f>
        <v>yok</v>
      </c>
      <c r="M2099" s="5" t="str">
        <f>IF('Ek.3-A'!F2099="", "", IF(VLOOKUP('Ek.3-A'!F2099, Veriler!D:E, 2, 0)=0, "", VLOOKUP('Ek.3-A'!F2099, Veriler!D:E, 2, 0)))</f>
        <v/>
      </c>
      <c r="N2099" s="5" t="str">
        <f>IF('Ek.3-A'!P2099="", "", 'Ek.3-A'!P2099)</f>
        <v/>
      </c>
      <c r="O2099" s="142">
        <f>'Ek.3-A'!S2099</f>
        <v>0</v>
      </c>
      <c r="P2099" s="143" t="str">
        <f>'Ek.3-A'!L2099</f>
        <v/>
      </c>
      <c r="Q2099" s="24" t="str">
        <f>'Ek.3-A'!M2099</f>
        <v/>
      </c>
      <c r="R2099" s="24">
        <f t="shared" si="447"/>
        <v>0</v>
      </c>
      <c r="S2099" s="141" t="str">
        <f t="shared" si="448"/>
        <v>H</v>
      </c>
      <c r="T2099" s="24">
        <f>IF(S2099="E",SUM($R$5:R2099),0)</f>
        <v>0</v>
      </c>
      <c r="U2099" s="143">
        <f t="shared" si="449"/>
        <v>0</v>
      </c>
    </row>
    <row r="2100" spans="1:21" x14ac:dyDescent="0.25">
      <c r="A2100" s="6">
        <v>22</v>
      </c>
      <c r="B2100" s="31" t="s">
        <v>90</v>
      </c>
      <c r="D2100" s="87">
        <v>700312999000</v>
      </c>
      <c r="E2100" s="3">
        <v>0.6</v>
      </c>
      <c r="K2100" s="3">
        <f t="shared" si="450"/>
        <v>1546</v>
      </c>
      <c r="L2100" s="97" t="str">
        <f>IF(TRIM('Ek.3-A'!F2100)&lt;&gt;"","var","yok")</f>
        <v>yok</v>
      </c>
      <c r="M2100" s="5" t="str">
        <f>IF('Ek.3-A'!F2100="", "", IF(VLOOKUP('Ek.3-A'!F2100, Veriler!D:E, 2, 0)=0, "", VLOOKUP('Ek.3-A'!F2100, Veriler!D:E, 2, 0)))</f>
        <v/>
      </c>
      <c r="N2100" s="5" t="str">
        <f>IF('Ek.3-A'!P2100="", "", 'Ek.3-A'!P2100)</f>
        <v/>
      </c>
      <c r="O2100" s="142">
        <f>'Ek.3-A'!S2100</f>
        <v>0</v>
      </c>
      <c r="P2100" s="143" t="str">
        <f>'Ek.3-A'!L2100</f>
        <v/>
      </c>
      <c r="Q2100" s="24" t="str">
        <f>'Ek.3-A'!M2100</f>
        <v/>
      </c>
      <c r="R2100" s="24">
        <f t="shared" si="447"/>
        <v>0</v>
      </c>
      <c r="S2100" s="141" t="str">
        <f t="shared" si="448"/>
        <v>H</v>
      </c>
      <c r="T2100" s="24">
        <f>IF(S2100="E",SUM($R$5:R2100),0)</f>
        <v>0</v>
      </c>
      <c r="U2100" s="143">
        <f t="shared" si="449"/>
        <v>0</v>
      </c>
    </row>
    <row r="2101" spans="1:21" x14ac:dyDescent="0.25">
      <c r="A2101" s="6">
        <v>22.01</v>
      </c>
      <c r="B2101" s="31" t="s">
        <v>90</v>
      </c>
      <c r="D2101" s="89">
        <v>700312919000</v>
      </c>
      <c r="E2101" s="3">
        <v>0.6</v>
      </c>
      <c r="K2101" s="3">
        <f t="shared" si="450"/>
        <v>1547</v>
      </c>
      <c r="L2101" s="97" t="str">
        <f>IF(TRIM('Ek.3-A'!F2101)&lt;&gt;"","var","yok")</f>
        <v>yok</v>
      </c>
      <c r="M2101" s="5" t="str">
        <f>IF('Ek.3-A'!F2101="", "", IF(VLOOKUP('Ek.3-A'!F2101, Veriler!D:E, 2, 0)=0, "", VLOOKUP('Ek.3-A'!F2101, Veriler!D:E, 2, 0)))</f>
        <v/>
      </c>
      <c r="N2101" s="5" t="str">
        <f>IF('Ek.3-A'!P2101="", "", 'Ek.3-A'!P2101)</f>
        <v/>
      </c>
      <c r="O2101" s="142">
        <f>'Ek.3-A'!S2101</f>
        <v>0</v>
      </c>
      <c r="P2101" s="143" t="str">
        <f>'Ek.3-A'!L2101</f>
        <v/>
      </c>
      <c r="Q2101" s="24" t="str">
        <f>'Ek.3-A'!M2101</f>
        <v/>
      </c>
      <c r="R2101" s="24">
        <f t="shared" si="447"/>
        <v>0</v>
      </c>
      <c r="S2101" s="141" t="str">
        <f t="shared" si="448"/>
        <v>H</v>
      </c>
      <c r="T2101" s="24">
        <f>IF(S2101="E",SUM($R$5:R2101),0)</f>
        <v>0</v>
      </c>
      <c r="U2101" s="143">
        <f t="shared" si="449"/>
        <v>0</v>
      </c>
    </row>
    <row r="2102" spans="1:21" x14ac:dyDescent="0.25">
      <c r="A2102" s="6">
        <v>22.02</v>
      </c>
      <c r="B2102" s="31" t="s">
        <v>90</v>
      </c>
      <c r="D2102" s="87">
        <v>700600900012</v>
      </c>
      <c r="E2102" s="3">
        <v>0.6</v>
      </c>
      <c r="K2102" s="3">
        <f t="shared" si="450"/>
        <v>1548</v>
      </c>
      <c r="L2102" s="97" t="str">
        <f>IF(TRIM('Ek.3-A'!F2102)&lt;&gt;"","var","yok")</f>
        <v>yok</v>
      </c>
      <c r="M2102" s="5" t="str">
        <f>IF('Ek.3-A'!F2102="", "", IF(VLOOKUP('Ek.3-A'!F2102, Veriler!D:E, 2, 0)=0, "", VLOOKUP('Ek.3-A'!F2102, Veriler!D:E, 2, 0)))</f>
        <v/>
      </c>
      <c r="N2102" s="5" t="str">
        <f>IF('Ek.3-A'!P2102="", "", 'Ek.3-A'!P2102)</f>
        <v/>
      </c>
      <c r="O2102" s="142">
        <f>'Ek.3-A'!S2102</f>
        <v>0</v>
      </c>
      <c r="P2102" s="143" t="str">
        <f>'Ek.3-A'!L2102</f>
        <v/>
      </c>
      <c r="Q2102" s="24" t="str">
        <f>'Ek.3-A'!M2102</f>
        <v/>
      </c>
      <c r="R2102" s="24">
        <f t="shared" si="447"/>
        <v>0</v>
      </c>
      <c r="S2102" s="141" t="str">
        <f t="shared" si="448"/>
        <v>H</v>
      </c>
      <c r="T2102" s="24">
        <f>IF(S2102="E",SUM($R$5:R2102),0)</f>
        <v>0</v>
      </c>
      <c r="U2102" s="143">
        <f t="shared" si="449"/>
        <v>0</v>
      </c>
    </row>
    <row r="2103" spans="1:21" x14ac:dyDescent="0.25">
      <c r="A2103" s="6">
        <v>22.03</v>
      </c>
      <c r="B2103" s="31" t="s">
        <v>90</v>
      </c>
      <c r="D2103" s="89">
        <v>700600100000</v>
      </c>
      <c r="E2103" s="3">
        <v>0.6</v>
      </c>
      <c r="K2103" s="3">
        <f t="shared" si="450"/>
        <v>1549</v>
      </c>
      <c r="L2103" s="97" t="str">
        <f>IF(TRIM('Ek.3-A'!F2103)&lt;&gt;"","var","yok")</f>
        <v>yok</v>
      </c>
      <c r="M2103" s="5" t="str">
        <f>IF('Ek.3-A'!F2103="", "", IF(VLOOKUP('Ek.3-A'!F2103, Veriler!D:E, 2, 0)=0, "", VLOOKUP('Ek.3-A'!F2103, Veriler!D:E, 2, 0)))</f>
        <v/>
      </c>
      <c r="N2103" s="5" t="str">
        <f>IF('Ek.3-A'!P2103="", "", 'Ek.3-A'!P2103)</f>
        <v/>
      </c>
      <c r="O2103" s="142">
        <f>'Ek.3-A'!S2103</f>
        <v>0</v>
      </c>
      <c r="P2103" s="143" t="str">
        <f>'Ek.3-A'!L2103</f>
        <v/>
      </c>
      <c r="Q2103" s="24" t="str">
        <f>'Ek.3-A'!M2103</f>
        <v/>
      </c>
      <c r="R2103" s="24">
        <f t="shared" si="447"/>
        <v>0</v>
      </c>
      <c r="S2103" s="141" t="str">
        <f t="shared" si="448"/>
        <v>H</v>
      </c>
      <c r="T2103" s="24">
        <f>IF(S2103="E",SUM($R$5:R2103),0)</f>
        <v>0</v>
      </c>
      <c r="U2103" s="143">
        <f t="shared" si="449"/>
        <v>0</v>
      </c>
    </row>
    <row r="2104" spans="1:21" x14ac:dyDescent="0.25">
      <c r="A2104" s="6">
        <v>22.04</v>
      </c>
      <c r="B2104" s="31" t="s">
        <v>90</v>
      </c>
      <c r="D2104" s="87">
        <v>700319901011</v>
      </c>
      <c r="E2104" s="3">
        <v>0.6</v>
      </c>
      <c r="K2104" s="3">
        <f t="shared" si="450"/>
        <v>1550</v>
      </c>
      <c r="L2104" s="97" t="str">
        <f>IF(TRIM('Ek.3-A'!F2104)&lt;&gt;"","var","yok")</f>
        <v>yok</v>
      </c>
      <c r="M2104" s="5" t="str">
        <f>IF('Ek.3-A'!F2104="", "", IF(VLOOKUP('Ek.3-A'!F2104, Veriler!D:E, 2, 0)=0, "", VLOOKUP('Ek.3-A'!F2104, Veriler!D:E, 2, 0)))</f>
        <v/>
      </c>
      <c r="N2104" s="5" t="str">
        <f>IF('Ek.3-A'!P2104="", "", 'Ek.3-A'!P2104)</f>
        <v/>
      </c>
      <c r="O2104" s="142">
        <f>'Ek.3-A'!S2104</f>
        <v>0</v>
      </c>
      <c r="P2104" s="143" t="str">
        <f>'Ek.3-A'!L2104</f>
        <v/>
      </c>
      <c r="Q2104" s="24" t="str">
        <f>'Ek.3-A'!M2104</f>
        <v/>
      </c>
      <c r="R2104" s="24">
        <f t="shared" si="447"/>
        <v>0</v>
      </c>
      <c r="S2104" s="141" t="str">
        <f t="shared" si="448"/>
        <v>H</v>
      </c>
      <c r="T2104" s="24">
        <f>IF(S2104="E",SUM($R$5:R2104),0)</f>
        <v>0</v>
      </c>
      <c r="U2104" s="143">
        <f t="shared" si="449"/>
        <v>0</v>
      </c>
    </row>
    <row r="2105" spans="1:21" x14ac:dyDescent="0.25">
      <c r="A2105" s="6">
        <v>22.05</v>
      </c>
      <c r="B2105" s="31" t="s">
        <v>90</v>
      </c>
      <c r="D2105" s="89">
        <v>700319901012</v>
      </c>
      <c r="E2105" s="3">
        <v>0.6</v>
      </c>
      <c r="K2105" s="3">
        <f t="shared" si="450"/>
        <v>1551</v>
      </c>
      <c r="L2105" s="97" t="str">
        <f>IF(TRIM('Ek.3-A'!F2105)&lt;&gt;"","var","yok")</f>
        <v>yok</v>
      </c>
      <c r="M2105" s="5" t="str">
        <f>IF('Ek.3-A'!F2105="", "", IF(VLOOKUP('Ek.3-A'!F2105, Veriler!D:E, 2, 0)=0, "", VLOOKUP('Ek.3-A'!F2105, Veriler!D:E, 2, 0)))</f>
        <v/>
      </c>
      <c r="N2105" s="5" t="str">
        <f>IF('Ek.3-A'!P2105="", "", 'Ek.3-A'!P2105)</f>
        <v/>
      </c>
      <c r="O2105" s="142">
        <f>'Ek.3-A'!S2105</f>
        <v>0</v>
      </c>
      <c r="P2105" s="143" t="str">
        <f>'Ek.3-A'!L2105</f>
        <v/>
      </c>
      <c r="Q2105" s="24" t="str">
        <f>'Ek.3-A'!M2105</f>
        <v/>
      </c>
      <c r="R2105" s="24">
        <f t="shared" si="447"/>
        <v>0</v>
      </c>
      <c r="S2105" s="141" t="str">
        <f t="shared" si="448"/>
        <v>H</v>
      </c>
      <c r="T2105" s="24">
        <f>IF(S2105="E",SUM($R$5:R2105),0)</f>
        <v>0</v>
      </c>
      <c r="U2105" s="143">
        <f t="shared" si="449"/>
        <v>0</v>
      </c>
    </row>
    <row r="2106" spans="1:21" x14ac:dyDescent="0.25">
      <c r="A2106" s="6">
        <v>22.06</v>
      </c>
      <c r="B2106" s="31" t="s">
        <v>90</v>
      </c>
      <c r="D2106" s="87">
        <v>700320001000</v>
      </c>
      <c r="E2106" s="3">
        <v>0.6</v>
      </c>
      <c r="K2106" s="3">
        <f t="shared" si="450"/>
        <v>1552</v>
      </c>
      <c r="L2106" s="97" t="str">
        <f>IF(TRIM('Ek.3-A'!F2106)&lt;&gt;"","var","yok")</f>
        <v>yok</v>
      </c>
      <c r="M2106" s="5" t="str">
        <f>IF('Ek.3-A'!F2106="", "", IF(VLOOKUP('Ek.3-A'!F2106, Veriler!D:E, 2, 0)=0, "", VLOOKUP('Ek.3-A'!F2106, Veriler!D:E, 2, 0)))</f>
        <v/>
      </c>
      <c r="N2106" s="5" t="str">
        <f>IF('Ek.3-A'!P2106="", "", 'Ek.3-A'!P2106)</f>
        <v/>
      </c>
      <c r="O2106" s="142">
        <f>'Ek.3-A'!S2106</f>
        <v>0</v>
      </c>
      <c r="P2106" s="143" t="str">
        <f>'Ek.3-A'!L2106</f>
        <v/>
      </c>
      <c r="Q2106" s="24" t="str">
        <f>'Ek.3-A'!M2106</f>
        <v/>
      </c>
      <c r="R2106" s="24">
        <f t="shared" si="447"/>
        <v>0</v>
      </c>
      <c r="S2106" s="141" t="str">
        <f t="shared" si="448"/>
        <v>H</v>
      </c>
      <c r="T2106" s="24">
        <f>IF(S2106="E",SUM($R$5:R2106),0)</f>
        <v>0</v>
      </c>
      <c r="U2106" s="143">
        <f t="shared" si="449"/>
        <v>0</v>
      </c>
    </row>
    <row r="2107" spans="1:21" x14ac:dyDescent="0.25">
      <c r="A2107" s="6">
        <v>22.07</v>
      </c>
      <c r="B2107" s="31" t="s">
        <v>90</v>
      </c>
      <c r="D2107" s="89">
        <v>700319901019</v>
      </c>
      <c r="E2107" s="3">
        <v>0.6</v>
      </c>
      <c r="K2107" s="3">
        <f t="shared" si="450"/>
        <v>1553</v>
      </c>
      <c r="L2107" s="97" t="str">
        <f>IF(TRIM('Ek.3-A'!F2107)&lt;&gt;"","var","yok")</f>
        <v>yok</v>
      </c>
      <c r="M2107" s="5" t="str">
        <f>IF('Ek.3-A'!F2107="", "", IF(VLOOKUP('Ek.3-A'!F2107, Veriler!D:E, 2, 0)=0, "", VLOOKUP('Ek.3-A'!F2107, Veriler!D:E, 2, 0)))</f>
        <v/>
      </c>
      <c r="N2107" s="5" t="str">
        <f>IF('Ek.3-A'!P2107="", "", 'Ek.3-A'!P2107)</f>
        <v/>
      </c>
      <c r="O2107" s="142">
        <f>'Ek.3-A'!S2107</f>
        <v>0</v>
      </c>
      <c r="P2107" s="143" t="str">
        <f>'Ek.3-A'!L2107</f>
        <v/>
      </c>
      <c r="Q2107" s="24" t="str">
        <f>'Ek.3-A'!M2107</f>
        <v/>
      </c>
      <c r="R2107" s="24">
        <f t="shared" si="447"/>
        <v>0</v>
      </c>
      <c r="S2107" s="141" t="str">
        <f t="shared" si="448"/>
        <v>H</v>
      </c>
      <c r="T2107" s="24">
        <f>IF(S2107="E",SUM($R$5:R2107),0)</f>
        <v>0</v>
      </c>
      <c r="U2107" s="143">
        <f t="shared" si="449"/>
        <v>0</v>
      </c>
    </row>
    <row r="2108" spans="1:21" x14ac:dyDescent="0.25">
      <c r="A2108" s="6">
        <v>22.08</v>
      </c>
      <c r="B2108" s="31" t="s">
        <v>90</v>
      </c>
      <c r="D2108" s="87">
        <v>700320009000</v>
      </c>
      <c r="E2108" s="3">
        <v>0.6</v>
      </c>
      <c r="K2108" s="3">
        <f t="shared" si="450"/>
        <v>1554</v>
      </c>
      <c r="L2108" s="97" t="str">
        <f>IF(TRIM('Ek.3-A'!F2108)&lt;&gt;"","var","yok")</f>
        <v>yok</v>
      </c>
      <c r="M2108" s="5" t="str">
        <f>IF('Ek.3-A'!F2108="", "", IF(VLOOKUP('Ek.3-A'!F2108, Veriler!D:E, 2, 0)=0, "", VLOOKUP('Ek.3-A'!F2108, Veriler!D:E, 2, 0)))</f>
        <v/>
      </c>
      <c r="N2108" s="5" t="str">
        <f>IF('Ek.3-A'!P2108="", "", 'Ek.3-A'!P2108)</f>
        <v/>
      </c>
      <c r="O2108" s="142">
        <f>'Ek.3-A'!S2108</f>
        <v>0</v>
      </c>
      <c r="P2108" s="143" t="str">
        <f>'Ek.3-A'!L2108</f>
        <v/>
      </c>
      <c r="Q2108" s="24" t="str">
        <f>'Ek.3-A'!M2108</f>
        <v/>
      </c>
      <c r="R2108" s="24">
        <f t="shared" si="447"/>
        <v>0</v>
      </c>
      <c r="S2108" s="141" t="str">
        <f t="shared" si="448"/>
        <v>H</v>
      </c>
      <c r="T2108" s="24">
        <f>IF(S2108="E",SUM($R$5:R2108),0)</f>
        <v>0</v>
      </c>
      <c r="U2108" s="143">
        <f t="shared" si="449"/>
        <v>0</v>
      </c>
    </row>
    <row r="2109" spans="1:21" x14ac:dyDescent="0.25">
      <c r="A2109" s="6">
        <v>22.09</v>
      </c>
      <c r="B2109" s="31" t="s">
        <v>90</v>
      </c>
      <c r="D2109" s="89">
        <v>700319909000</v>
      </c>
      <c r="E2109" s="3">
        <v>0.6</v>
      </c>
      <c r="L2109" s="97"/>
      <c r="M2109" s="5"/>
      <c r="N2109" s="5"/>
      <c r="O2109" s="5"/>
      <c r="Q2109" s="23"/>
      <c r="T2109" s="24"/>
      <c r="U2109" s="25"/>
    </row>
    <row r="2110" spans="1:21" x14ac:dyDescent="0.25">
      <c r="A2110" s="6">
        <v>22.1</v>
      </c>
      <c r="B2110" s="31" t="s">
        <v>90</v>
      </c>
      <c r="D2110" s="87">
        <v>700312100000</v>
      </c>
      <c r="E2110" s="3">
        <v>0.6</v>
      </c>
      <c r="K2110" s="3">
        <f>K2108+1</f>
        <v>1555</v>
      </c>
      <c r="L2110" s="97" t="str">
        <f>IF(TRIM('Ek.3-A'!F2110)&lt;&gt;"","var","yok")</f>
        <v>yok</v>
      </c>
      <c r="M2110" s="5" t="str">
        <f>IF('Ek.3-A'!F2110="", "", IF(VLOOKUP('Ek.3-A'!F2110, Veriler!D:E, 2, 0)=0, "", VLOOKUP('Ek.3-A'!F2110, Veriler!D:E, 2, 0)))</f>
        <v/>
      </c>
      <c r="N2110" s="5" t="str">
        <f>IF('Ek.3-A'!P2110="", "", 'Ek.3-A'!P2110)</f>
        <v/>
      </c>
      <c r="O2110" s="142">
        <f>'Ek.3-A'!S2110</f>
        <v>0</v>
      </c>
      <c r="P2110" s="143" t="str">
        <f>'Ek.3-A'!L2110</f>
        <v/>
      </c>
      <c r="Q2110" s="24" t="str">
        <f>'Ek.3-A'!M2110</f>
        <v/>
      </c>
      <c r="R2110" s="24">
        <f t="shared" ref="R2110:R2123" si="451">IF(L2110="var",0,IF(Q2110&lt;=0.005,Q2110,0))</f>
        <v>0</v>
      </c>
      <c r="S2110" s="141" t="str">
        <f t="shared" ref="S2110:S2123" si="452">IF(Q2110&lt;=0.005,"E","H")</f>
        <v>H</v>
      </c>
      <c r="T2110" s="24">
        <f>IF(S2110="E",SUM($R$5:R2110),0)</f>
        <v>0</v>
      </c>
      <c r="U2110" s="143">
        <f t="shared" ref="U2110:U2123" si="453">IF(T2110&lt;=0.1, O2110, IF(R2110&gt;$G$2, R2110*O2110, $G$2*O2110))</f>
        <v>0</v>
      </c>
    </row>
    <row r="2111" spans="1:21" x14ac:dyDescent="0.25">
      <c r="A2111" s="6">
        <v>22.11</v>
      </c>
      <c r="B2111" s="31" t="s">
        <v>90</v>
      </c>
      <c r="D2111" s="89">
        <v>700319100000</v>
      </c>
      <c r="E2111" s="3">
        <v>0.6</v>
      </c>
      <c r="K2111" s="3">
        <f t="shared" ref="K2111:K2123" si="454">K2110+1</f>
        <v>1556</v>
      </c>
      <c r="L2111" s="97" t="str">
        <f>IF(TRIM('Ek.3-A'!F2111)&lt;&gt;"","var","yok")</f>
        <v>yok</v>
      </c>
      <c r="M2111" s="5" t="str">
        <f>IF('Ek.3-A'!F2111="", "", IF(VLOOKUP('Ek.3-A'!F2111, Veriler!D:E, 2, 0)=0, "", VLOOKUP('Ek.3-A'!F2111, Veriler!D:E, 2, 0)))</f>
        <v/>
      </c>
      <c r="N2111" s="5" t="str">
        <f>IF('Ek.3-A'!P2111="", "", 'Ek.3-A'!P2111)</f>
        <v/>
      </c>
      <c r="O2111" s="142">
        <f>'Ek.3-A'!S2111</f>
        <v>0</v>
      </c>
      <c r="P2111" s="143" t="str">
        <f>'Ek.3-A'!L2111</f>
        <v/>
      </c>
      <c r="Q2111" s="24" t="str">
        <f>'Ek.3-A'!M2111</f>
        <v/>
      </c>
      <c r="R2111" s="24">
        <f t="shared" si="451"/>
        <v>0</v>
      </c>
      <c r="S2111" s="141" t="str">
        <f t="shared" si="452"/>
        <v>H</v>
      </c>
      <c r="T2111" s="24">
        <f>IF(S2111="E",SUM($R$5:R2111),0)</f>
        <v>0</v>
      </c>
      <c r="U2111" s="143">
        <f t="shared" si="453"/>
        <v>0</v>
      </c>
    </row>
    <row r="2112" spans="1:21" x14ac:dyDescent="0.25">
      <c r="A2112" s="6">
        <v>22.12</v>
      </c>
      <c r="B2112" s="31" t="s">
        <v>90</v>
      </c>
      <c r="D2112" s="87">
        <v>848030100000</v>
      </c>
      <c r="E2112" s="3">
        <v>0.6</v>
      </c>
      <c r="K2112" s="3">
        <f t="shared" si="454"/>
        <v>1557</v>
      </c>
      <c r="L2112" s="97" t="str">
        <f>IF(TRIM('Ek.3-A'!F2112)&lt;&gt;"","var","yok")</f>
        <v>yok</v>
      </c>
      <c r="M2112" s="5" t="str">
        <f>IF('Ek.3-A'!F2112="", "", IF(VLOOKUP('Ek.3-A'!F2112, Veriler!D:E, 2, 0)=0, "", VLOOKUP('Ek.3-A'!F2112, Veriler!D:E, 2, 0)))</f>
        <v/>
      </c>
      <c r="N2112" s="5" t="str">
        <f>IF('Ek.3-A'!P2112="", "", 'Ek.3-A'!P2112)</f>
        <v/>
      </c>
      <c r="O2112" s="142">
        <f>'Ek.3-A'!S2112</f>
        <v>0</v>
      </c>
      <c r="P2112" s="143" t="str">
        <f>'Ek.3-A'!L2112</f>
        <v/>
      </c>
      <c r="Q2112" s="24" t="str">
        <f>'Ek.3-A'!M2112</f>
        <v/>
      </c>
      <c r="R2112" s="24">
        <f t="shared" si="451"/>
        <v>0</v>
      </c>
      <c r="S2112" s="141" t="str">
        <f t="shared" si="452"/>
        <v>H</v>
      </c>
      <c r="T2112" s="24">
        <f>IF(S2112="E",SUM($R$5:R2112),0)</f>
        <v>0</v>
      </c>
      <c r="U2112" s="143">
        <f t="shared" si="453"/>
        <v>0</v>
      </c>
    </row>
    <row r="2113" spans="1:41" x14ac:dyDescent="0.25">
      <c r="A2113" s="6">
        <v>22.13</v>
      </c>
      <c r="B2113" s="31" t="s">
        <v>90</v>
      </c>
      <c r="D2113" s="89">
        <v>382410009019</v>
      </c>
      <c r="E2113" s="3">
        <v>0.6</v>
      </c>
      <c r="K2113" s="3">
        <f t="shared" si="454"/>
        <v>1558</v>
      </c>
      <c r="L2113" s="97" t="str">
        <f>IF(TRIM('Ek.3-A'!F2113)&lt;&gt;"","var","yok")</f>
        <v>yok</v>
      </c>
      <c r="M2113" s="5" t="str">
        <f>IF('Ek.3-A'!F2113="", "", IF(VLOOKUP('Ek.3-A'!F2113, Veriler!D:E, 2, 0)=0, "", VLOOKUP('Ek.3-A'!F2113, Veriler!D:E, 2, 0)))</f>
        <v/>
      </c>
      <c r="N2113" s="5" t="str">
        <f>IF('Ek.3-A'!P2113="", "", 'Ek.3-A'!P2113)</f>
        <v/>
      </c>
      <c r="O2113" s="142">
        <f>'Ek.3-A'!S2113</f>
        <v>0</v>
      </c>
      <c r="P2113" s="143" t="str">
        <f>'Ek.3-A'!L2113</f>
        <v/>
      </c>
      <c r="Q2113" s="24" t="str">
        <f>'Ek.3-A'!M2113</f>
        <v/>
      </c>
      <c r="R2113" s="24">
        <f t="shared" si="451"/>
        <v>0</v>
      </c>
      <c r="S2113" s="141" t="str">
        <f t="shared" si="452"/>
        <v>H</v>
      </c>
      <c r="T2113" s="24">
        <f>IF(S2113="E",SUM($R$5:R2113),0)</f>
        <v>0</v>
      </c>
      <c r="U2113" s="143">
        <f t="shared" si="453"/>
        <v>0</v>
      </c>
    </row>
    <row r="2114" spans="1:41" x14ac:dyDescent="0.25">
      <c r="A2114" s="6">
        <v>22.14</v>
      </c>
      <c r="B2114" s="31" t="s">
        <v>90</v>
      </c>
      <c r="D2114" s="87">
        <v>382410009011</v>
      </c>
      <c r="E2114" s="3">
        <v>0.6</v>
      </c>
      <c r="K2114" s="3">
        <f t="shared" si="454"/>
        <v>1559</v>
      </c>
      <c r="L2114" s="97" t="str">
        <f>IF(TRIM('Ek.3-A'!F2114)&lt;&gt;"","var","yok")</f>
        <v>yok</v>
      </c>
      <c r="M2114" s="5" t="str">
        <f>IF('Ek.3-A'!F2114="", "", IF(VLOOKUP('Ek.3-A'!F2114, Veriler!D:E, 2, 0)=0, "", VLOOKUP('Ek.3-A'!F2114, Veriler!D:E, 2, 0)))</f>
        <v/>
      </c>
      <c r="N2114" s="5" t="str">
        <f>IF('Ek.3-A'!P2114="", "", 'Ek.3-A'!P2114)</f>
        <v/>
      </c>
      <c r="O2114" s="142">
        <f>'Ek.3-A'!S2114</f>
        <v>0</v>
      </c>
      <c r="P2114" s="143" t="str">
        <f>'Ek.3-A'!L2114</f>
        <v/>
      </c>
      <c r="Q2114" s="24" t="str">
        <f>'Ek.3-A'!M2114</f>
        <v/>
      </c>
      <c r="R2114" s="24">
        <f t="shared" si="451"/>
        <v>0</v>
      </c>
      <c r="S2114" s="141" t="str">
        <f t="shared" si="452"/>
        <v>H</v>
      </c>
      <c r="T2114" s="24">
        <f>IF(S2114="E",SUM($R$5:R2114),0)</f>
        <v>0</v>
      </c>
      <c r="U2114" s="143">
        <f t="shared" si="453"/>
        <v>0</v>
      </c>
    </row>
    <row r="2115" spans="1:41" x14ac:dyDescent="0.25">
      <c r="A2115" s="6">
        <v>22.15</v>
      </c>
      <c r="B2115" s="31" t="s">
        <v>90</v>
      </c>
      <c r="D2115" s="89">
        <v>382410001000</v>
      </c>
      <c r="E2115" s="3">
        <v>0.6</v>
      </c>
      <c r="K2115" s="3">
        <f t="shared" si="454"/>
        <v>1560</v>
      </c>
      <c r="L2115" s="97" t="str">
        <f>IF(TRIM('Ek.3-A'!F2115)&lt;&gt;"","var","yok")</f>
        <v>yok</v>
      </c>
      <c r="M2115" s="5" t="str">
        <f>IF('Ek.3-A'!F2115="", "", IF(VLOOKUP('Ek.3-A'!F2115, Veriler!D:E, 2, 0)=0, "", VLOOKUP('Ek.3-A'!F2115, Veriler!D:E, 2, 0)))</f>
        <v/>
      </c>
      <c r="N2115" s="5" t="str">
        <f>IF('Ek.3-A'!P2115="", "", 'Ek.3-A'!P2115)</f>
        <v/>
      </c>
      <c r="O2115" s="142">
        <f>'Ek.3-A'!S2115</f>
        <v>0</v>
      </c>
      <c r="P2115" s="143" t="str">
        <f>'Ek.3-A'!L2115</f>
        <v/>
      </c>
      <c r="Q2115" s="24" t="str">
        <f>'Ek.3-A'!M2115</f>
        <v/>
      </c>
      <c r="R2115" s="24">
        <f t="shared" si="451"/>
        <v>0</v>
      </c>
      <c r="S2115" s="141" t="str">
        <f t="shared" si="452"/>
        <v>H</v>
      </c>
      <c r="T2115" s="24">
        <f>IF(S2115="E",SUM($R$5:R2115),0)</f>
        <v>0</v>
      </c>
      <c r="U2115" s="143">
        <f t="shared" si="453"/>
        <v>0</v>
      </c>
    </row>
    <row r="2116" spans="1:41" x14ac:dyDescent="0.25">
      <c r="A2116" s="6">
        <v>22.16</v>
      </c>
      <c r="B2116" s="31" t="s">
        <v>90</v>
      </c>
      <c r="D2116" s="87">
        <v>450190000000</v>
      </c>
      <c r="E2116" s="3">
        <v>0.6</v>
      </c>
      <c r="K2116" s="3">
        <f t="shared" si="454"/>
        <v>1561</v>
      </c>
      <c r="L2116" s="97" t="str">
        <f>IF(TRIM('Ek.3-A'!F2116)&lt;&gt;"","var","yok")</f>
        <v>yok</v>
      </c>
      <c r="M2116" s="5" t="str">
        <f>IF('Ek.3-A'!F2116="", "", IF(VLOOKUP('Ek.3-A'!F2116, Veriler!D:E, 2, 0)=0, "", VLOOKUP('Ek.3-A'!F2116, Veriler!D:E, 2, 0)))</f>
        <v/>
      </c>
      <c r="N2116" s="5" t="str">
        <f>IF('Ek.3-A'!P2116="", "", 'Ek.3-A'!P2116)</f>
        <v/>
      </c>
      <c r="O2116" s="142">
        <f>'Ek.3-A'!S2116</f>
        <v>0</v>
      </c>
      <c r="P2116" s="143" t="str">
        <f>'Ek.3-A'!L2116</f>
        <v/>
      </c>
      <c r="Q2116" s="24" t="str">
        <f>'Ek.3-A'!M2116</f>
        <v/>
      </c>
      <c r="R2116" s="24">
        <f t="shared" si="451"/>
        <v>0</v>
      </c>
      <c r="S2116" s="141" t="str">
        <f t="shared" si="452"/>
        <v>H</v>
      </c>
      <c r="T2116" s="24">
        <f>IF(S2116="E",SUM($R$5:R2116),0)</f>
        <v>0</v>
      </c>
      <c r="U2116" s="143">
        <f t="shared" si="453"/>
        <v>0</v>
      </c>
    </row>
    <row r="2117" spans="1:41" x14ac:dyDescent="0.25">
      <c r="A2117" s="6">
        <v>22.17</v>
      </c>
      <c r="B2117" s="31" t="s">
        <v>90</v>
      </c>
      <c r="D2117" s="89">
        <v>841360319011</v>
      </c>
      <c r="E2117" s="3">
        <v>0.6</v>
      </c>
      <c r="K2117" s="3">
        <f t="shared" si="454"/>
        <v>1562</v>
      </c>
      <c r="L2117" s="97" t="str">
        <f>IF(TRIM('Ek.3-A'!F2117)&lt;&gt;"","var","yok")</f>
        <v>yok</v>
      </c>
      <c r="M2117" s="5" t="str">
        <f>IF('Ek.3-A'!F2117="", "", IF(VLOOKUP('Ek.3-A'!F2117, Veriler!D:E, 2, 0)=0, "", VLOOKUP('Ek.3-A'!F2117, Veriler!D:E, 2, 0)))</f>
        <v/>
      </c>
      <c r="N2117" s="5" t="str">
        <f>IF('Ek.3-A'!P2117="", "", 'Ek.3-A'!P2117)</f>
        <v/>
      </c>
      <c r="O2117" s="142">
        <f>'Ek.3-A'!S2117</f>
        <v>0</v>
      </c>
      <c r="P2117" s="143" t="str">
        <f>'Ek.3-A'!L2117</f>
        <v/>
      </c>
      <c r="Q2117" s="24" t="str">
        <f>'Ek.3-A'!M2117</f>
        <v/>
      </c>
      <c r="R2117" s="24">
        <f t="shared" si="451"/>
        <v>0</v>
      </c>
      <c r="S2117" s="141" t="str">
        <f t="shared" si="452"/>
        <v>H</v>
      </c>
      <c r="T2117" s="24">
        <f>IF(S2117="E",SUM($R$5:R2117),0)</f>
        <v>0</v>
      </c>
      <c r="U2117" s="143">
        <f t="shared" si="453"/>
        <v>0</v>
      </c>
    </row>
    <row r="2118" spans="1:41" x14ac:dyDescent="0.25">
      <c r="A2118" s="6">
        <v>22.18</v>
      </c>
      <c r="B2118" s="31" t="s">
        <v>90</v>
      </c>
      <c r="D2118" s="87">
        <v>841480789000</v>
      </c>
      <c r="E2118" s="3">
        <v>0.6</v>
      </c>
      <c r="K2118" s="3">
        <f t="shared" si="454"/>
        <v>1563</v>
      </c>
      <c r="L2118" s="97" t="str">
        <f>IF(TRIM('Ek.3-A'!F2118)&lt;&gt;"","var","yok")</f>
        <v>yok</v>
      </c>
      <c r="M2118" s="5" t="str">
        <f>IF('Ek.3-A'!F2118="", "", IF(VLOOKUP('Ek.3-A'!F2118, Veriler!D:E, 2, 0)=0, "", VLOOKUP('Ek.3-A'!F2118, Veriler!D:E, 2, 0)))</f>
        <v/>
      </c>
      <c r="N2118" s="5" t="str">
        <f>IF('Ek.3-A'!P2118="", "", 'Ek.3-A'!P2118)</f>
        <v/>
      </c>
      <c r="O2118" s="142">
        <f>'Ek.3-A'!S2118</f>
        <v>0</v>
      </c>
      <c r="P2118" s="143" t="str">
        <f>'Ek.3-A'!L2118</f>
        <v/>
      </c>
      <c r="Q2118" s="24" t="str">
        <f>'Ek.3-A'!M2118</f>
        <v/>
      </c>
      <c r="R2118" s="24">
        <f t="shared" si="451"/>
        <v>0</v>
      </c>
      <c r="S2118" s="141" t="str">
        <f t="shared" si="452"/>
        <v>H</v>
      </c>
      <c r="T2118" s="24">
        <f>IF(S2118="E",SUM($R$5:R2118),0)</f>
        <v>0</v>
      </c>
      <c r="U2118" s="143">
        <f t="shared" si="453"/>
        <v>0</v>
      </c>
    </row>
    <row r="2119" spans="1:41" x14ac:dyDescent="0.25">
      <c r="A2119" s="6">
        <v>22.19</v>
      </c>
      <c r="B2119" s="31" t="s">
        <v>90</v>
      </c>
      <c r="D2119" s="89">
        <v>841410251000</v>
      </c>
      <c r="E2119" s="3">
        <v>0.6</v>
      </c>
      <c r="K2119" s="3">
        <f t="shared" si="454"/>
        <v>1564</v>
      </c>
      <c r="L2119" s="97" t="str">
        <f>IF(TRIM('Ek.3-A'!F2119)&lt;&gt;"","var","yok")</f>
        <v>yok</v>
      </c>
      <c r="M2119" s="5" t="str">
        <f>IF('Ek.3-A'!F2119="", "", IF(VLOOKUP('Ek.3-A'!F2119, Veriler!D:E, 2, 0)=0, "", VLOOKUP('Ek.3-A'!F2119, Veriler!D:E, 2, 0)))</f>
        <v/>
      </c>
      <c r="N2119" s="5" t="str">
        <f>IF('Ek.3-A'!P2119="", "", 'Ek.3-A'!P2119)</f>
        <v/>
      </c>
      <c r="O2119" s="142">
        <f>'Ek.3-A'!S2119</f>
        <v>0</v>
      </c>
      <c r="P2119" s="143" t="str">
        <f>'Ek.3-A'!L2119</f>
        <v/>
      </c>
      <c r="Q2119" s="24" t="str">
        <f>'Ek.3-A'!M2119</f>
        <v/>
      </c>
      <c r="R2119" s="24">
        <f t="shared" si="451"/>
        <v>0</v>
      </c>
      <c r="S2119" s="141" t="str">
        <f t="shared" si="452"/>
        <v>H</v>
      </c>
      <c r="T2119" s="24">
        <f>IF(S2119="E",SUM($R$5:R2119),0)</f>
        <v>0</v>
      </c>
      <c r="U2119" s="143">
        <f t="shared" si="453"/>
        <v>0</v>
      </c>
    </row>
    <row r="2120" spans="1:41" x14ac:dyDescent="0.25">
      <c r="A2120" s="6">
        <v>22.2</v>
      </c>
      <c r="B2120" s="31" t="s">
        <v>90</v>
      </c>
      <c r="D2120" s="87">
        <v>841410259000</v>
      </c>
      <c r="E2120" s="3">
        <v>0.6</v>
      </c>
      <c r="K2120" s="3">
        <f t="shared" si="454"/>
        <v>1565</v>
      </c>
      <c r="L2120" s="97" t="str">
        <f>IF(TRIM('Ek.3-A'!F2120)&lt;&gt;"","var","yok")</f>
        <v>yok</v>
      </c>
      <c r="M2120" s="5" t="str">
        <f>IF('Ek.3-A'!F2120="", "", IF(VLOOKUP('Ek.3-A'!F2120, Veriler!D:E, 2, 0)=0, "", VLOOKUP('Ek.3-A'!F2120, Veriler!D:E, 2, 0)))</f>
        <v/>
      </c>
      <c r="N2120" s="5" t="str">
        <f>IF('Ek.3-A'!P2120="", "", 'Ek.3-A'!P2120)</f>
        <v/>
      </c>
      <c r="O2120" s="142">
        <f>'Ek.3-A'!S2120</f>
        <v>0</v>
      </c>
      <c r="P2120" s="143" t="str">
        <f>'Ek.3-A'!L2120</f>
        <v/>
      </c>
      <c r="Q2120" s="24" t="str">
        <f>'Ek.3-A'!M2120</f>
        <v/>
      </c>
      <c r="R2120" s="24">
        <f t="shared" si="451"/>
        <v>0</v>
      </c>
      <c r="S2120" s="141" t="str">
        <f t="shared" si="452"/>
        <v>H</v>
      </c>
      <c r="T2120" s="24">
        <f>IF(S2120="E",SUM($R$5:R2120),0)</f>
        <v>0</v>
      </c>
      <c r="U2120" s="143">
        <f t="shared" si="453"/>
        <v>0</v>
      </c>
    </row>
    <row r="2121" spans="1:41" x14ac:dyDescent="0.25">
      <c r="A2121" s="6">
        <v>22.21</v>
      </c>
      <c r="B2121" s="31" t="s">
        <v>90</v>
      </c>
      <c r="D2121" s="89">
        <v>284590100011</v>
      </c>
      <c r="E2121" s="3">
        <v>0.6</v>
      </c>
      <c r="K2121" s="3">
        <f t="shared" si="454"/>
        <v>1566</v>
      </c>
      <c r="L2121" s="97" t="str">
        <f>IF(TRIM('Ek.3-A'!F2121)&lt;&gt;"","var","yok")</f>
        <v>yok</v>
      </c>
      <c r="M2121" s="5" t="str">
        <f>IF('Ek.3-A'!F2121="", "", IF(VLOOKUP('Ek.3-A'!F2121, Veriler!D:E, 2, 0)=0, "", VLOOKUP('Ek.3-A'!F2121, Veriler!D:E, 2, 0)))</f>
        <v/>
      </c>
      <c r="N2121" s="5" t="str">
        <f>IF('Ek.3-A'!P2121="", "", 'Ek.3-A'!P2121)</f>
        <v/>
      </c>
      <c r="O2121" s="142">
        <f>'Ek.3-A'!S2121</f>
        <v>0</v>
      </c>
      <c r="P2121" s="143" t="str">
        <f>'Ek.3-A'!L2121</f>
        <v/>
      </c>
      <c r="Q2121" s="24" t="str">
        <f>'Ek.3-A'!M2121</f>
        <v/>
      </c>
      <c r="R2121" s="24">
        <f t="shared" si="451"/>
        <v>0</v>
      </c>
      <c r="S2121" s="141" t="str">
        <f t="shared" si="452"/>
        <v>H</v>
      </c>
      <c r="T2121" s="24">
        <f>IF(S2121="E",SUM($R$5:R2121),0)</f>
        <v>0</v>
      </c>
      <c r="U2121" s="143">
        <f t="shared" si="453"/>
        <v>0</v>
      </c>
    </row>
    <row r="2122" spans="1:41" x14ac:dyDescent="0.25">
      <c r="A2122" s="6">
        <v>22.22</v>
      </c>
      <c r="B2122" s="31" t="s">
        <v>90</v>
      </c>
      <c r="D2122" s="87">
        <v>284590100019</v>
      </c>
      <c r="E2122" s="3">
        <v>0.6</v>
      </c>
      <c r="K2122" s="3">
        <f t="shared" si="454"/>
        <v>1567</v>
      </c>
      <c r="L2122" s="97" t="str">
        <f>IF(TRIM('Ek.3-A'!F2122)&lt;&gt;"","var","yok")</f>
        <v>yok</v>
      </c>
      <c r="M2122" s="5" t="str">
        <f>IF('Ek.3-A'!F2122="", "", IF(VLOOKUP('Ek.3-A'!F2122, Veriler!D:E, 2, 0)=0, "", VLOOKUP('Ek.3-A'!F2122, Veriler!D:E, 2, 0)))</f>
        <v/>
      </c>
      <c r="N2122" s="5" t="str">
        <f>IF('Ek.3-A'!P2122="", "", 'Ek.3-A'!P2122)</f>
        <v/>
      </c>
      <c r="O2122" s="142">
        <f>'Ek.3-A'!S2122</f>
        <v>0</v>
      </c>
      <c r="P2122" s="143" t="str">
        <f>'Ek.3-A'!L2122</f>
        <v/>
      </c>
      <c r="Q2122" s="24" t="str">
        <f>'Ek.3-A'!M2122</f>
        <v/>
      </c>
      <c r="R2122" s="24">
        <f t="shared" si="451"/>
        <v>0</v>
      </c>
      <c r="S2122" s="141" t="str">
        <f t="shared" si="452"/>
        <v>H</v>
      </c>
      <c r="T2122" s="24">
        <f>IF(S2122="E",SUM($R$5:R2122),0)</f>
        <v>0</v>
      </c>
      <c r="U2122" s="143">
        <f t="shared" si="453"/>
        <v>0</v>
      </c>
    </row>
    <row r="2123" spans="1:41" x14ac:dyDescent="0.25">
      <c r="A2123" s="6">
        <v>22.23</v>
      </c>
      <c r="B2123" s="31" t="s">
        <v>90</v>
      </c>
      <c r="D2123" s="89">
        <v>730711100000</v>
      </c>
      <c r="E2123" s="3">
        <v>0.6</v>
      </c>
      <c r="K2123" s="3">
        <f t="shared" si="454"/>
        <v>1568</v>
      </c>
      <c r="L2123" s="97" t="str">
        <f>IF(TRIM('Ek.3-A'!F2123)&lt;&gt;"","var","yok")</f>
        <v>yok</v>
      </c>
      <c r="M2123" s="5" t="str">
        <f>IF('Ek.3-A'!F2123="", "", IF(VLOOKUP('Ek.3-A'!F2123, Veriler!D:E, 2, 0)=0, "", VLOOKUP('Ek.3-A'!F2123, Veriler!D:E, 2, 0)))</f>
        <v/>
      </c>
      <c r="N2123" s="5" t="str">
        <f>IF('Ek.3-A'!P2123="", "", 'Ek.3-A'!P2123)</f>
        <v/>
      </c>
      <c r="O2123" s="142">
        <f>'Ek.3-A'!S2123</f>
        <v>0</v>
      </c>
      <c r="P2123" s="143" t="str">
        <f>'Ek.3-A'!L2123</f>
        <v/>
      </c>
      <c r="Q2123" s="24" t="str">
        <f>'Ek.3-A'!M2123</f>
        <v/>
      </c>
      <c r="R2123" s="24">
        <f t="shared" si="451"/>
        <v>0</v>
      </c>
      <c r="S2123" s="141" t="str">
        <f t="shared" si="452"/>
        <v>H</v>
      </c>
      <c r="T2123" s="24">
        <f>IF(S2123="E",SUM($R$5:R2123),0)</f>
        <v>0</v>
      </c>
      <c r="U2123" s="143">
        <f t="shared" si="453"/>
        <v>0</v>
      </c>
    </row>
    <row r="2124" spans="1:41" x14ac:dyDescent="0.25">
      <c r="A2124" s="6">
        <v>22.24</v>
      </c>
      <c r="B2124" s="31" t="s">
        <v>90</v>
      </c>
      <c r="D2124" s="87">
        <v>730711900000</v>
      </c>
      <c r="E2124" s="3">
        <v>0.6</v>
      </c>
      <c r="T2124" s="24"/>
      <c r="U2124" s="25"/>
      <c r="AO2124" s="140">
        <f>'Ek.3-A'!L2124</f>
        <v>0</v>
      </c>
    </row>
    <row r="2125" spans="1:41" x14ac:dyDescent="0.25">
      <c r="A2125" s="6">
        <v>22.25</v>
      </c>
      <c r="B2125" s="31" t="s">
        <v>90</v>
      </c>
      <c r="D2125" s="89">
        <v>480240909000</v>
      </c>
      <c r="E2125" s="3">
        <v>0.6</v>
      </c>
      <c r="T2125" s="24"/>
      <c r="U2125" s="25"/>
    </row>
    <row r="2126" spans="1:41" x14ac:dyDescent="0.25">
      <c r="A2126" s="6">
        <v>22.26</v>
      </c>
      <c r="B2126" s="31" t="s">
        <v>90</v>
      </c>
      <c r="D2126" s="87">
        <v>480240901000</v>
      </c>
      <c r="E2126" s="3">
        <v>0.6</v>
      </c>
      <c r="T2126" s="24"/>
      <c r="U2126" s="25"/>
    </row>
    <row r="2127" spans="1:41" x14ac:dyDescent="0.25">
      <c r="A2127" s="6">
        <v>22.27</v>
      </c>
      <c r="B2127" s="31" t="s">
        <v>90</v>
      </c>
      <c r="D2127" s="89">
        <v>480240100000</v>
      </c>
      <c r="E2127" s="3">
        <v>0.6</v>
      </c>
      <c r="T2127" s="24"/>
      <c r="U2127" s="25"/>
    </row>
    <row r="2128" spans="1:41" x14ac:dyDescent="0.25">
      <c r="A2128" s="6">
        <v>22.28</v>
      </c>
      <c r="B2128" s="31" t="s">
        <v>90</v>
      </c>
      <c r="D2128" s="87">
        <v>590500903900</v>
      </c>
      <c r="E2128" s="3">
        <v>0.6</v>
      </c>
      <c r="T2128" s="24"/>
      <c r="U2128" s="25"/>
    </row>
    <row r="2129" spans="1:21" x14ac:dyDescent="0.25">
      <c r="A2129" s="6">
        <v>22.29</v>
      </c>
      <c r="B2129" s="31" t="s">
        <v>90</v>
      </c>
      <c r="D2129" s="89">
        <v>590500905000</v>
      </c>
      <c r="E2129" s="3">
        <v>0.6</v>
      </c>
      <c r="T2129" s="24"/>
      <c r="U2129" s="25"/>
    </row>
    <row r="2130" spans="1:21" x14ac:dyDescent="0.25">
      <c r="A2130" s="6">
        <v>22.3</v>
      </c>
      <c r="B2130" s="31" t="s">
        <v>90</v>
      </c>
      <c r="D2130" s="87">
        <v>590500100000</v>
      </c>
      <c r="E2130" s="3">
        <v>0.6</v>
      </c>
      <c r="T2130" s="24"/>
      <c r="U2130" s="25"/>
    </row>
    <row r="2131" spans="1:21" x14ac:dyDescent="0.25">
      <c r="A2131" s="6">
        <v>22.31</v>
      </c>
      <c r="B2131" s="31" t="s">
        <v>90</v>
      </c>
      <c r="D2131" s="89">
        <v>590500901011</v>
      </c>
      <c r="E2131" s="3">
        <v>0.6</v>
      </c>
      <c r="T2131" s="24"/>
      <c r="U2131" s="25"/>
    </row>
    <row r="2132" spans="1:21" x14ac:dyDescent="0.25">
      <c r="A2132" s="6">
        <v>22.32</v>
      </c>
      <c r="B2132" s="31" t="s">
        <v>90</v>
      </c>
      <c r="D2132" s="87">
        <v>590500500000</v>
      </c>
      <c r="E2132" s="3">
        <v>0.6</v>
      </c>
      <c r="T2132" s="24"/>
      <c r="U2132" s="25"/>
    </row>
    <row r="2133" spans="1:21" x14ac:dyDescent="0.25">
      <c r="A2133" s="6">
        <v>22.33</v>
      </c>
      <c r="B2133" s="31" t="s">
        <v>90</v>
      </c>
      <c r="D2133" s="89">
        <v>590500903100</v>
      </c>
      <c r="E2133" s="3">
        <v>0.6</v>
      </c>
      <c r="K2133" s="3">
        <f>K2123+1</f>
        <v>1569</v>
      </c>
      <c r="L2133" s="97" t="str">
        <f>IF(TRIM('Ek.3-A'!F2133)&lt;&gt;"","var","yok")</f>
        <v>yok</v>
      </c>
      <c r="M2133" s="5" t="str">
        <f>IF('Ek.3-A'!F2133="", "", IF(VLOOKUP('Ek.3-A'!F2133, Veriler!D:E, 2, 0)=0, "", VLOOKUP('Ek.3-A'!F2133, Veriler!D:E, 2, 0)))</f>
        <v/>
      </c>
      <c r="N2133" s="5" t="str">
        <f>IF('Ek.3-A'!P2133="", "", 'Ek.3-A'!P2133)</f>
        <v/>
      </c>
      <c r="O2133" s="142">
        <f>'Ek.3-A'!S2133</f>
        <v>0</v>
      </c>
      <c r="P2133" s="143" t="str">
        <f>'Ek.3-A'!L2133</f>
        <v/>
      </c>
      <c r="Q2133" s="24" t="str">
        <f>'Ek.3-A'!M2133</f>
        <v/>
      </c>
      <c r="R2133" s="24">
        <f t="shared" ref="R2133:R2146" si="455">IF(L2133="var",0,IF(Q2133&lt;=0.005,Q2133,0))</f>
        <v>0</v>
      </c>
      <c r="S2133" s="141" t="str">
        <f t="shared" ref="S2133:S2146" si="456">IF(Q2133&lt;=0.005,"E","H")</f>
        <v>H</v>
      </c>
      <c r="T2133" s="24">
        <f>IF(S2133="E",SUM($R$5:R2133),0)</f>
        <v>0</v>
      </c>
      <c r="U2133" s="143">
        <f t="shared" ref="U2133:U2146" si="457">IF(T2133&lt;=0.1, O2133, IF(R2133&gt;$G$2, R2133*O2133, $G$2*O2133))</f>
        <v>0</v>
      </c>
    </row>
    <row r="2134" spans="1:21" x14ac:dyDescent="0.25">
      <c r="A2134" s="6">
        <v>22.34</v>
      </c>
      <c r="B2134" s="31" t="s">
        <v>90</v>
      </c>
      <c r="D2134" s="87">
        <v>590500904000</v>
      </c>
      <c r="E2134" s="3">
        <v>0.6</v>
      </c>
      <c r="K2134" s="3">
        <f t="shared" ref="K2134:K2146" si="458">K2133+1</f>
        <v>1570</v>
      </c>
      <c r="L2134" s="97" t="str">
        <f>IF(TRIM('Ek.3-A'!F2134)&lt;&gt;"","var","yok")</f>
        <v>yok</v>
      </c>
      <c r="M2134" s="5" t="str">
        <f>IF('Ek.3-A'!F2134="", "", IF(VLOOKUP('Ek.3-A'!F2134, Veriler!D:E, 2, 0)=0, "", VLOOKUP('Ek.3-A'!F2134, Veriler!D:E, 2, 0)))</f>
        <v/>
      </c>
      <c r="N2134" s="5" t="str">
        <f>IF('Ek.3-A'!P2134="", "", 'Ek.3-A'!P2134)</f>
        <v/>
      </c>
      <c r="O2134" s="142">
        <f>'Ek.3-A'!S2134</f>
        <v>0</v>
      </c>
      <c r="P2134" s="143" t="str">
        <f>'Ek.3-A'!L2134</f>
        <v/>
      </c>
      <c r="Q2134" s="24" t="str">
        <f>'Ek.3-A'!M2134</f>
        <v/>
      </c>
      <c r="R2134" s="24">
        <f t="shared" si="455"/>
        <v>0</v>
      </c>
      <c r="S2134" s="141" t="str">
        <f t="shared" si="456"/>
        <v>H</v>
      </c>
      <c r="T2134" s="24">
        <f>IF(S2134="E",SUM($R$5:R2134),0)</f>
        <v>0</v>
      </c>
      <c r="U2134" s="143">
        <f t="shared" si="457"/>
        <v>0</v>
      </c>
    </row>
    <row r="2135" spans="1:21" x14ac:dyDescent="0.25">
      <c r="A2135" s="6">
        <v>22.35</v>
      </c>
      <c r="B2135" s="31" t="s">
        <v>90</v>
      </c>
      <c r="D2135" s="89">
        <v>590500300000</v>
      </c>
      <c r="E2135" s="3">
        <v>0.6</v>
      </c>
      <c r="K2135" s="3">
        <f t="shared" si="458"/>
        <v>1571</v>
      </c>
      <c r="L2135" s="97" t="str">
        <f>IF(TRIM('Ek.3-A'!F2135)&lt;&gt;"","var","yok")</f>
        <v>yok</v>
      </c>
      <c r="M2135" s="5" t="str">
        <f>IF('Ek.3-A'!F2135="", "", IF(VLOOKUP('Ek.3-A'!F2135, Veriler!D:E, 2, 0)=0, "", VLOOKUP('Ek.3-A'!F2135, Veriler!D:E, 2, 0)))</f>
        <v/>
      </c>
      <c r="N2135" s="5" t="str">
        <f>IF('Ek.3-A'!P2135="", "", 'Ek.3-A'!P2135)</f>
        <v/>
      </c>
      <c r="O2135" s="142">
        <f>'Ek.3-A'!S2135</f>
        <v>0</v>
      </c>
      <c r="P2135" s="143" t="str">
        <f>'Ek.3-A'!L2135</f>
        <v/>
      </c>
      <c r="Q2135" s="24" t="str">
        <f>'Ek.3-A'!M2135</f>
        <v/>
      </c>
      <c r="R2135" s="24">
        <f t="shared" si="455"/>
        <v>0</v>
      </c>
      <c r="S2135" s="141" t="str">
        <f t="shared" si="456"/>
        <v>H</v>
      </c>
      <c r="T2135" s="24">
        <f>IF(S2135="E",SUM($R$5:R2135),0)</f>
        <v>0</v>
      </c>
      <c r="U2135" s="143">
        <f t="shared" si="457"/>
        <v>0</v>
      </c>
    </row>
    <row r="2136" spans="1:21" x14ac:dyDescent="0.25">
      <c r="A2136" s="6">
        <v>22.36</v>
      </c>
      <c r="B2136" s="31" t="s">
        <v>90</v>
      </c>
      <c r="D2136" s="87">
        <v>590500902000</v>
      </c>
      <c r="E2136" s="3">
        <v>0.6</v>
      </c>
      <c r="K2136" s="3">
        <f t="shared" si="458"/>
        <v>1572</v>
      </c>
      <c r="L2136" s="97" t="str">
        <f>IF(TRIM('Ek.3-A'!F2136)&lt;&gt;"","var","yok")</f>
        <v>yok</v>
      </c>
      <c r="M2136" s="5" t="str">
        <f>IF('Ek.3-A'!F2136="", "", IF(VLOOKUP('Ek.3-A'!F2136, Veriler!D:E, 2, 0)=0, "", VLOOKUP('Ek.3-A'!F2136, Veriler!D:E, 2, 0)))</f>
        <v/>
      </c>
      <c r="N2136" s="5" t="str">
        <f>IF('Ek.3-A'!P2136="", "", 'Ek.3-A'!P2136)</f>
        <v/>
      </c>
      <c r="O2136" s="142">
        <f>'Ek.3-A'!S2136</f>
        <v>0</v>
      </c>
      <c r="P2136" s="143" t="str">
        <f>'Ek.3-A'!L2136</f>
        <v/>
      </c>
      <c r="Q2136" s="24" t="str">
        <f>'Ek.3-A'!M2136</f>
        <v/>
      </c>
      <c r="R2136" s="24">
        <f t="shared" si="455"/>
        <v>0</v>
      </c>
      <c r="S2136" s="141" t="str">
        <f t="shared" si="456"/>
        <v>H</v>
      </c>
      <c r="T2136" s="24">
        <f>IF(S2136="E",SUM($R$5:R2136),0)</f>
        <v>0</v>
      </c>
      <c r="U2136" s="143">
        <f t="shared" si="457"/>
        <v>0</v>
      </c>
    </row>
    <row r="2137" spans="1:21" x14ac:dyDescent="0.25">
      <c r="A2137" s="6">
        <v>22.37</v>
      </c>
      <c r="B2137" s="31" t="s">
        <v>90</v>
      </c>
      <c r="D2137" s="89">
        <v>590500700011</v>
      </c>
      <c r="E2137" s="3">
        <v>0.6</v>
      </c>
      <c r="K2137" s="3">
        <f t="shared" si="458"/>
        <v>1573</v>
      </c>
      <c r="L2137" s="97" t="str">
        <f>IF(TRIM('Ek.3-A'!F2137)&lt;&gt;"","var","yok")</f>
        <v>yok</v>
      </c>
      <c r="M2137" s="5" t="str">
        <f>IF('Ek.3-A'!F2137="", "", IF(VLOOKUP('Ek.3-A'!F2137, Veriler!D:E, 2, 0)=0, "", VLOOKUP('Ek.3-A'!F2137, Veriler!D:E, 2, 0)))</f>
        <v/>
      </c>
      <c r="N2137" s="5" t="str">
        <f>IF('Ek.3-A'!P2137="", "", 'Ek.3-A'!P2137)</f>
        <v/>
      </c>
      <c r="O2137" s="142">
        <f>'Ek.3-A'!S2137</f>
        <v>0</v>
      </c>
      <c r="P2137" s="143" t="str">
        <f>'Ek.3-A'!L2137</f>
        <v/>
      </c>
      <c r="Q2137" s="24" t="str">
        <f>'Ek.3-A'!M2137</f>
        <v/>
      </c>
      <c r="R2137" s="24">
        <f t="shared" si="455"/>
        <v>0</v>
      </c>
      <c r="S2137" s="141" t="str">
        <f t="shared" si="456"/>
        <v>H</v>
      </c>
      <c r="T2137" s="24">
        <f>IF(S2137="E",SUM($R$5:R2137),0)</f>
        <v>0</v>
      </c>
      <c r="U2137" s="143">
        <f t="shared" si="457"/>
        <v>0</v>
      </c>
    </row>
    <row r="2138" spans="1:21" x14ac:dyDescent="0.25">
      <c r="A2138" s="6">
        <v>22.38</v>
      </c>
      <c r="B2138" s="31" t="s">
        <v>90</v>
      </c>
      <c r="D2138" s="87">
        <v>590500700012</v>
      </c>
      <c r="E2138" s="3">
        <v>0.6</v>
      </c>
      <c r="K2138" s="3">
        <f t="shared" si="458"/>
        <v>1574</v>
      </c>
      <c r="L2138" s="97" t="str">
        <f>IF(TRIM('Ek.3-A'!F2138)&lt;&gt;"","var","yok")</f>
        <v>yok</v>
      </c>
      <c r="M2138" s="5" t="str">
        <f>IF('Ek.3-A'!F2138="", "", IF(VLOOKUP('Ek.3-A'!F2138, Veriler!D:E, 2, 0)=0, "", VLOOKUP('Ek.3-A'!F2138, Veriler!D:E, 2, 0)))</f>
        <v/>
      </c>
      <c r="N2138" s="5" t="str">
        <f>IF('Ek.3-A'!P2138="", "", 'Ek.3-A'!P2138)</f>
        <v/>
      </c>
      <c r="O2138" s="142">
        <f>'Ek.3-A'!S2138</f>
        <v>0</v>
      </c>
      <c r="P2138" s="143" t="str">
        <f>'Ek.3-A'!L2138</f>
        <v/>
      </c>
      <c r="Q2138" s="24" t="str">
        <f>'Ek.3-A'!M2138</f>
        <v/>
      </c>
      <c r="R2138" s="24">
        <f t="shared" si="455"/>
        <v>0</v>
      </c>
      <c r="S2138" s="141" t="str">
        <f t="shared" si="456"/>
        <v>H</v>
      </c>
      <c r="T2138" s="24">
        <f>IF(S2138="E",SUM($R$5:R2138),0)</f>
        <v>0</v>
      </c>
      <c r="U2138" s="143">
        <f t="shared" si="457"/>
        <v>0</v>
      </c>
    </row>
    <row r="2139" spans="1:21" x14ac:dyDescent="0.25">
      <c r="A2139" s="6">
        <v>22.39</v>
      </c>
      <c r="B2139" s="31" t="s">
        <v>90</v>
      </c>
      <c r="D2139" s="89">
        <v>590500700013</v>
      </c>
      <c r="E2139" s="3">
        <v>0.6</v>
      </c>
      <c r="K2139" s="3">
        <f t="shared" si="458"/>
        <v>1575</v>
      </c>
      <c r="L2139" s="97" t="str">
        <f>IF(TRIM('Ek.3-A'!F2139)&lt;&gt;"","var","yok")</f>
        <v>yok</v>
      </c>
      <c r="M2139" s="5" t="str">
        <f>IF('Ek.3-A'!F2139="", "", IF(VLOOKUP('Ek.3-A'!F2139, Veriler!D:E, 2, 0)=0, "", VLOOKUP('Ek.3-A'!F2139, Veriler!D:E, 2, 0)))</f>
        <v/>
      </c>
      <c r="N2139" s="5" t="str">
        <f>IF('Ek.3-A'!P2139="", "", 'Ek.3-A'!P2139)</f>
        <v/>
      </c>
      <c r="O2139" s="142">
        <f>'Ek.3-A'!S2139</f>
        <v>0</v>
      </c>
      <c r="P2139" s="143" t="str">
        <f>'Ek.3-A'!L2139</f>
        <v/>
      </c>
      <c r="Q2139" s="24" t="str">
        <f>'Ek.3-A'!M2139</f>
        <v/>
      </c>
      <c r="R2139" s="24">
        <f t="shared" si="455"/>
        <v>0</v>
      </c>
      <c r="S2139" s="141" t="str">
        <f t="shared" si="456"/>
        <v>H</v>
      </c>
      <c r="T2139" s="24">
        <f>IF(S2139="E",SUM($R$5:R2139),0)</f>
        <v>0</v>
      </c>
      <c r="U2139" s="143">
        <f t="shared" si="457"/>
        <v>0</v>
      </c>
    </row>
    <row r="2140" spans="1:21" x14ac:dyDescent="0.25">
      <c r="A2140" s="6">
        <v>22.4</v>
      </c>
      <c r="B2140" s="31" t="s">
        <v>90</v>
      </c>
      <c r="D2140" s="87">
        <v>590500700015</v>
      </c>
      <c r="E2140" s="3">
        <v>0.6</v>
      </c>
      <c r="K2140" s="3">
        <f t="shared" si="458"/>
        <v>1576</v>
      </c>
      <c r="L2140" s="97" t="str">
        <f>IF(TRIM('Ek.3-A'!F2140)&lt;&gt;"","var","yok")</f>
        <v>yok</v>
      </c>
      <c r="M2140" s="5" t="str">
        <f>IF('Ek.3-A'!F2140="", "", IF(VLOOKUP('Ek.3-A'!F2140, Veriler!D:E, 2, 0)=0, "", VLOOKUP('Ek.3-A'!F2140, Veriler!D:E, 2, 0)))</f>
        <v/>
      </c>
      <c r="N2140" s="5" t="str">
        <f>IF('Ek.3-A'!P2140="", "", 'Ek.3-A'!P2140)</f>
        <v/>
      </c>
      <c r="O2140" s="142">
        <f>'Ek.3-A'!S2140</f>
        <v>0</v>
      </c>
      <c r="P2140" s="143" t="str">
        <f>'Ek.3-A'!L2140</f>
        <v/>
      </c>
      <c r="Q2140" s="24" t="str">
        <f>'Ek.3-A'!M2140</f>
        <v/>
      </c>
      <c r="R2140" s="24">
        <f t="shared" si="455"/>
        <v>0</v>
      </c>
      <c r="S2140" s="141" t="str">
        <f t="shared" si="456"/>
        <v>H</v>
      </c>
      <c r="T2140" s="24">
        <f>IF(S2140="E",SUM($R$5:R2140),0)</f>
        <v>0</v>
      </c>
      <c r="U2140" s="143">
        <f t="shared" si="457"/>
        <v>0</v>
      </c>
    </row>
    <row r="2141" spans="1:21" x14ac:dyDescent="0.25">
      <c r="A2141" s="6">
        <v>22.41</v>
      </c>
      <c r="B2141" s="31" t="s">
        <v>90</v>
      </c>
      <c r="D2141" s="89">
        <v>590500700014</v>
      </c>
      <c r="E2141" s="3">
        <v>0.6</v>
      </c>
      <c r="K2141" s="3">
        <f t="shared" si="458"/>
        <v>1577</v>
      </c>
      <c r="L2141" s="97" t="str">
        <f>IF(TRIM('Ek.3-A'!F2141)&lt;&gt;"","var","yok")</f>
        <v>yok</v>
      </c>
      <c r="M2141" s="5" t="str">
        <f>IF('Ek.3-A'!F2141="", "", IF(VLOOKUP('Ek.3-A'!F2141, Veriler!D:E, 2, 0)=0, "", VLOOKUP('Ek.3-A'!F2141, Veriler!D:E, 2, 0)))</f>
        <v/>
      </c>
      <c r="N2141" s="5" t="str">
        <f>IF('Ek.3-A'!P2141="", "", 'Ek.3-A'!P2141)</f>
        <v/>
      </c>
      <c r="O2141" s="142">
        <f>'Ek.3-A'!S2141</f>
        <v>0</v>
      </c>
      <c r="P2141" s="143" t="str">
        <f>'Ek.3-A'!L2141</f>
        <v/>
      </c>
      <c r="Q2141" s="24" t="str">
        <f>'Ek.3-A'!M2141</f>
        <v/>
      </c>
      <c r="R2141" s="24">
        <f t="shared" si="455"/>
        <v>0</v>
      </c>
      <c r="S2141" s="141" t="str">
        <f t="shared" si="456"/>
        <v>H</v>
      </c>
      <c r="T2141" s="24">
        <f>IF(S2141="E",SUM($R$5:R2141),0)</f>
        <v>0</v>
      </c>
      <c r="U2141" s="143">
        <f t="shared" si="457"/>
        <v>0</v>
      </c>
    </row>
    <row r="2142" spans="1:21" x14ac:dyDescent="0.25">
      <c r="A2142" s="6">
        <v>22.42</v>
      </c>
      <c r="B2142" s="31" t="s">
        <v>90</v>
      </c>
      <c r="D2142" s="87">
        <v>590500901012</v>
      </c>
      <c r="E2142" s="3">
        <v>0.6</v>
      </c>
      <c r="K2142" s="3">
        <f t="shared" si="458"/>
        <v>1578</v>
      </c>
      <c r="L2142" s="97" t="str">
        <f>IF(TRIM('Ek.3-A'!F2142)&lt;&gt;"","var","yok")</f>
        <v>yok</v>
      </c>
      <c r="M2142" s="5" t="str">
        <f>IF('Ek.3-A'!F2142="", "", IF(VLOOKUP('Ek.3-A'!F2142, Veriler!D:E, 2, 0)=0, "", VLOOKUP('Ek.3-A'!F2142, Veriler!D:E, 2, 0)))</f>
        <v/>
      </c>
      <c r="N2142" s="5" t="str">
        <f>IF('Ek.3-A'!P2142="", "", 'Ek.3-A'!P2142)</f>
        <v/>
      </c>
      <c r="O2142" s="142">
        <f>'Ek.3-A'!S2142</f>
        <v>0</v>
      </c>
      <c r="P2142" s="143" t="str">
        <f>'Ek.3-A'!L2142</f>
        <v/>
      </c>
      <c r="Q2142" s="24" t="str">
        <f>'Ek.3-A'!M2142</f>
        <v/>
      </c>
      <c r="R2142" s="24">
        <f t="shared" si="455"/>
        <v>0</v>
      </c>
      <c r="S2142" s="141" t="str">
        <f t="shared" si="456"/>
        <v>H</v>
      </c>
      <c r="T2142" s="24">
        <f>IF(S2142="E",SUM($R$5:R2142),0)</f>
        <v>0</v>
      </c>
      <c r="U2142" s="143">
        <f t="shared" si="457"/>
        <v>0</v>
      </c>
    </row>
    <row r="2143" spans="1:21" x14ac:dyDescent="0.25">
      <c r="A2143" s="6">
        <v>22.43</v>
      </c>
      <c r="B2143" s="31" t="s">
        <v>90</v>
      </c>
      <c r="D2143" s="89">
        <v>820750300000</v>
      </c>
      <c r="E2143" s="3">
        <v>0.6</v>
      </c>
      <c r="K2143" s="3">
        <f t="shared" si="458"/>
        <v>1579</v>
      </c>
      <c r="L2143" s="97" t="str">
        <f>IF(TRIM('Ek.3-A'!F2143)&lt;&gt;"","var","yok")</f>
        <v>yok</v>
      </c>
      <c r="M2143" s="5" t="str">
        <f>IF('Ek.3-A'!F2143="", "", IF(VLOOKUP('Ek.3-A'!F2143, Veriler!D:E, 2, 0)=0, "", VLOOKUP('Ek.3-A'!F2143, Veriler!D:E, 2, 0)))</f>
        <v/>
      </c>
      <c r="N2143" s="5" t="str">
        <f>IF('Ek.3-A'!P2143="", "", 'Ek.3-A'!P2143)</f>
        <v/>
      </c>
      <c r="O2143" s="142">
        <f>'Ek.3-A'!S2143</f>
        <v>0</v>
      </c>
      <c r="P2143" s="143" t="str">
        <f>'Ek.3-A'!L2143</f>
        <v/>
      </c>
      <c r="Q2143" s="24" t="str">
        <f>'Ek.3-A'!M2143</f>
        <v/>
      </c>
      <c r="R2143" s="24">
        <f t="shared" si="455"/>
        <v>0</v>
      </c>
      <c r="S2143" s="141" t="str">
        <f t="shared" si="456"/>
        <v>H</v>
      </c>
      <c r="T2143" s="24">
        <f>IF(S2143="E",SUM($R$5:R2143),0)</f>
        <v>0</v>
      </c>
      <c r="U2143" s="143">
        <f t="shared" si="457"/>
        <v>0</v>
      </c>
    </row>
    <row r="2144" spans="1:21" x14ac:dyDescent="0.25">
      <c r="A2144" s="6">
        <v>22.44</v>
      </c>
      <c r="B2144" s="31" t="s">
        <v>90</v>
      </c>
      <c r="D2144" s="87">
        <v>960630000000</v>
      </c>
      <c r="E2144" s="3">
        <v>0.6</v>
      </c>
      <c r="K2144" s="3">
        <f t="shared" si="458"/>
        <v>1580</v>
      </c>
      <c r="L2144" s="97" t="str">
        <f>IF(TRIM('Ek.3-A'!F2144)&lt;&gt;"","var","yok")</f>
        <v>yok</v>
      </c>
      <c r="M2144" s="5" t="str">
        <f>IF('Ek.3-A'!F2144="", "", IF(VLOOKUP('Ek.3-A'!F2144, Veriler!D:E, 2, 0)=0, "", VLOOKUP('Ek.3-A'!F2144, Veriler!D:E, 2, 0)))</f>
        <v/>
      </c>
      <c r="N2144" s="5" t="str">
        <f>IF('Ek.3-A'!P2144="", "", 'Ek.3-A'!P2144)</f>
        <v/>
      </c>
      <c r="O2144" s="142">
        <f>'Ek.3-A'!S2144</f>
        <v>0</v>
      </c>
      <c r="P2144" s="143" t="str">
        <f>'Ek.3-A'!L2144</f>
        <v/>
      </c>
      <c r="Q2144" s="24" t="str">
        <f>'Ek.3-A'!M2144</f>
        <v/>
      </c>
      <c r="R2144" s="24">
        <f t="shared" si="455"/>
        <v>0</v>
      </c>
      <c r="S2144" s="141" t="str">
        <f t="shared" si="456"/>
        <v>H</v>
      </c>
      <c r="T2144" s="24">
        <f>IF(S2144="E",SUM($R$5:R2144),0)</f>
        <v>0</v>
      </c>
      <c r="U2144" s="143">
        <f t="shared" si="457"/>
        <v>0</v>
      </c>
    </row>
    <row r="2145" spans="1:21" x14ac:dyDescent="0.25">
      <c r="A2145" s="6">
        <v>22.45</v>
      </c>
      <c r="B2145" s="31" t="s">
        <v>90</v>
      </c>
      <c r="D2145" s="89">
        <v>844720200012</v>
      </c>
      <c r="E2145" s="3">
        <v>0.6</v>
      </c>
      <c r="K2145" s="3">
        <f t="shared" si="458"/>
        <v>1581</v>
      </c>
      <c r="L2145" s="97" t="str">
        <f>IF(TRIM('Ek.3-A'!F2145)&lt;&gt;"","var","yok")</f>
        <v>yok</v>
      </c>
      <c r="M2145" s="5" t="str">
        <f>IF('Ek.3-A'!F2145="", "", IF(VLOOKUP('Ek.3-A'!F2145, Veriler!D:E, 2, 0)=0, "", VLOOKUP('Ek.3-A'!F2145, Veriler!D:E, 2, 0)))</f>
        <v/>
      </c>
      <c r="N2145" s="5" t="str">
        <f>IF('Ek.3-A'!P2145="", "", 'Ek.3-A'!P2145)</f>
        <v/>
      </c>
      <c r="O2145" s="142">
        <f>'Ek.3-A'!S2145</f>
        <v>0</v>
      </c>
      <c r="P2145" s="143" t="str">
        <f>'Ek.3-A'!L2145</f>
        <v/>
      </c>
      <c r="Q2145" s="24" t="str">
        <f>'Ek.3-A'!M2145</f>
        <v/>
      </c>
      <c r="R2145" s="24">
        <f t="shared" si="455"/>
        <v>0</v>
      </c>
      <c r="S2145" s="141" t="str">
        <f t="shared" si="456"/>
        <v>H</v>
      </c>
      <c r="T2145" s="24">
        <f>IF(S2145="E",SUM($R$5:R2145),0)</f>
        <v>0</v>
      </c>
      <c r="U2145" s="143">
        <f t="shared" si="457"/>
        <v>0</v>
      </c>
    </row>
    <row r="2146" spans="1:21" x14ac:dyDescent="0.25">
      <c r="A2146" s="6">
        <v>22.46</v>
      </c>
      <c r="B2146" s="31" t="s">
        <v>90</v>
      </c>
      <c r="D2146" s="87">
        <v>853939200000</v>
      </c>
      <c r="E2146" s="3">
        <v>0.6</v>
      </c>
      <c r="K2146" s="3">
        <f t="shared" si="458"/>
        <v>1582</v>
      </c>
      <c r="L2146" s="97" t="str">
        <f>IF(TRIM('Ek.3-A'!F2146)&lt;&gt;"","var","yok")</f>
        <v>yok</v>
      </c>
      <c r="M2146" s="5" t="str">
        <f>IF('Ek.3-A'!F2146="", "", IF(VLOOKUP('Ek.3-A'!F2146, Veriler!D:E, 2, 0)=0, "", VLOOKUP('Ek.3-A'!F2146, Veriler!D:E, 2, 0)))</f>
        <v/>
      </c>
      <c r="N2146" s="5" t="str">
        <f>IF('Ek.3-A'!P2146="", "", 'Ek.3-A'!P2146)</f>
        <v/>
      </c>
      <c r="O2146" s="142">
        <f>'Ek.3-A'!S2146</f>
        <v>0</v>
      </c>
      <c r="P2146" s="143" t="str">
        <f>'Ek.3-A'!L2146</f>
        <v/>
      </c>
      <c r="Q2146" s="24" t="str">
        <f>'Ek.3-A'!M2146</f>
        <v/>
      </c>
      <c r="R2146" s="24">
        <f t="shared" si="455"/>
        <v>0</v>
      </c>
      <c r="S2146" s="141" t="str">
        <f t="shared" si="456"/>
        <v>H</v>
      </c>
      <c r="T2146" s="24">
        <f>IF(S2146="E",SUM($R$5:R2146),0)</f>
        <v>0</v>
      </c>
      <c r="U2146" s="143">
        <f t="shared" si="457"/>
        <v>0</v>
      </c>
    </row>
    <row r="2147" spans="1:21" x14ac:dyDescent="0.25">
      <c r="A2147" s="6">
        <v>22.47</v>
      </c>
      <c r="B2147" s="31" t="s">
        <v>90</v>
      </c>
      <c r="D2147" s="89">
        <v>820291000000</v>
      </c>
      <c r="E2147" s="3">
        <v>0.6</v>
      </c>
      <c r="L2147" s="97"/>
      <c r="M2147" s="5"/>
      <c r="N2147" s="5"/>
      <c r="O2147" s="5"/>
      <c r="Q2147" s="23"/>
      <c r="T2147" s="24"/>
      <c r="U2147" s="25"/>
    </row>
    <row r="2148" spans="1:21" x14ac:dyDescent="0.25">
      <c r="A2148" s="6">
        <v>22.48</v>
      </c>
      <c r="B2148" s="31" t="s">
        <v>90</v>
      </c>
      <c r="D2148" s="87">
        <v>701090710000</v>
      </c>
      <c r="E2148" s="3">
        <v>0.6</v>
      </c>
      <c r="K2148" s="3">
        <f>K2146+1</f>
        <v>1583</v>
      </c>
      <c r="L2148" s="97" t="str">
        <f>IF(TRIM('Ek.3-A'!F2148)&lt;&gt;"","var","yok")</f>
        <v>yok</v>
      </c>
      <c r="M2148" s="5" t="str">
        <f>IF('Ek.3-A'!F2148="", "", IF(VLOOKUP('Ek.3-A'!F2148, Veriler!D:E, 2, 0)=0, "", VLOOKUP('Ek.3-A'!F2148, Veriler!D:E, 2, 0)))</f>
        <v/>
      </c>
      <c r="N2148" s="5" t="str">
        <f>IF('Ek.3-A'!P2148="", "", 'Ek.3-A'!P2148)</f>
        <v/>
      </c>
      <c r="O2148" s="142">
        <f>'Ek.3-A'!S2148</f>
        <v>0</v>
      </c>
      <c r="P2148" s="143" t="str">
        <f>'Ek.3-A'!L2148</f>
        <v/>
      </c>
      <c r="Q2148" s="24" t="str">
        <f>'Ek.3-A'!M2148</f>
        <v/>
      </c>
      <c r="R2148" s="24">
        <f t="shared" ref="R2148:R2161" si="459">IF(L2148="var",0,IF(Q2148&lt;=0.005,Q2148,0))</f>
        <v>0</v>
      </c>
      <c r="S2148" s="141" t="str">
        <f t="shared" ref="S2148:S2161" si="460">IF(Q2148&lt;=0.005,"E","H")</f>
        <v>H</v>
      </c>
      <c r="T2148" s="24">
        <f>IF(S2148="E",SUM($R$5:R2148),0)</f>
        <v>0</v>
      </c>
      <c r="U2148" s="143">
        <f t="shared" ref="U2148:U2161" si="461">IF(T2148&lt;=0.1, O2148, IF(R2148&gt;$G$2, R2148*O2148, $G$2*O2148))</f>
        <v>0</v>
      </c>
    </row>
    <row r="2149" spans="1:21" x14ac:dyDescent="0.25">
      <c r="A2149" s="6">
        <v>22.49</v>
      </c>
      <c r="B2149" s="31" t="s">
        <v>90</v>
      </c>
      <c r="D2149" s="89">
        <v>701090790000</v>
      </c>
      <c r="E2149" s="3">
        <v>0.6</v>
      </c>
      <c r="K2149" s="3">
        <f t="shared" ref="K2149:K2161" si="462">K2148+1</f>
        <v>1584</v>
      </c>
      <c r="L2149" s="97" t="str">
        <f>IF(TRIM('Ek.3-A'!F2149)&lt;&gt;"","var","yok")</f>
        <v>yok</v>
      </c>
      <c r="M2149" s="5" t="str">
        <f>IF('Ek.3-A'!F2149="", "", IF(VLOOKUP('Ek.3-A'!F2149, Veriler!D:E, 2, 0)=0, "", VLOOKUP('Ek.3-A'!F2149, Veriler!D:E, 2, 0)))</f>
        <v/>
      </c>
      <c r="N2149" s="5" t="str">
        <f>IF('Ek.3-A'!P2149="", "", 'Ek.3-A'!P2149)</f>
        <v/>
      </c>
      <c r="O2149" s="142">
        <f>'Ek.3-A'!S2149</f>
        <v>0</v>
      </c>
      <c r="P2149" s="143" t="str">
        <f>'Ek.3-A'!L2149</f>
        <v/>
      </c>
      <c r="Q2149" s="24" t="str">
        <f>'Ek.3-A'!M2149</f>
        <v/>
      </c>
      <c r="R2149" s="24">
        <f t="shared" si="459"/>
        <v>0</v>
      </c>
      <c r="S2149" s="141" t="str">
        <f t="shared" si="460"/>
        <v>H</v>
      </c>
      <c r="T2149" s="24">
        <f>IF(S2149="E",SUM($R$5:R2149),0)</f>
        <v>0</v>
      </c>
      <c r="U2149" s="143">
        <f t="shared" si="461"/>
        <v>0</v>
      </c>
    </row>
    <row r="2150" spans="1:21" x14ac:dyDescent="0.25">
      <c r="A2150" s="6">
        <v>22.5</v>
      </c>
      <c r="B2150" s="31" t="s">
        <v>90</v>
      </c>
      <c r="D2150" s="87">
        <v>853661100000</v>
      </c>
      <c r="E2150" s="3">
        <v>0.6</v>
      </c>
      <c r="K2150" s="3">
        <f t="shared" si="462"/>
        <v>1585</v>
      </c>
      <c r="L2150" s="97" t="str">
        <f>IF(TRIM('Ek.3-A'!F2150)&lt;&gt;"","var","yok")</f>
        <v>yok</v>
      </c>
      <c r="M2150" s="5" t="str">
        <f>IF('Ek.3-A'!F2150="", "", IF(VLOOKUP('Ek.3-A'!F2150, Veriler!D:E, 2, 0)=0, "", VLOOKUP('Ek.3-A'!F2150, Veriler!D:E, 2, 0)))</f>
        <v/>
      </c>
      <c r="N2150" s="5" t="str">
        <f>IF('Ek.3-A'!P2150="", "", 'Ek.3-A'!P2150)</f>
        <v/>
      </c>
      <c r="O2150" s="142">
        <f>'Ek.3-A'!S2150</f>
        <v>0</v>
      </c>
      <c r="P2150" s="143" t="str">
        <f>'Ek.3-A'!L2150</f>
        <v/>
      </c>
      <c r="Q2150" s="24" t="str">
        <f>'Ek.3-A'!M2150</f>
        <v/>
      </c>
      <c r="R2150" s="24">
        <f t="shared" si="459"/>
        <v>0</v>
      </c>
      <c r="S2150" s="141" t="str">
        <f t="shared" si="460"/>
        <v>H</v>
      </c>
      <c r="T2150" s="24">
        <f>IF(S2150="E",SUM($R$5:R2150),0)</f>
        <v>0</v>
      </c>
      <c r="U2150" s="143">
        <f t="shared" si="461"/>
        <v>0</v>
      </c>
    </row>
    <row r="2151" spans="1:21" x14ac:dyDescent="0.25">
      <c r="A2151" s="6">
        <v>22.51</v>
      </c>
      <c r="B2151" s="31" t="s">
        <v>90</v>
      </c>
      <c r="D2151" s="89">
        <v>293941000011</v>
      </c>
      <c r="E2151" s="3">
        <v>0.6</v>
      </c>
      <c r="K2151" s="3">
        <f t="shared" si="462"/>
        <v>1586</v>
      </c>
      <c r="L2151" s="97" t="str">
        <f>IF(TRIM('Ek.3-A'!F2151)&lt;&gt;"","var","yok")</f>
        <v>yok</v>
      </c>
      <c r="M2151" s="5" t="str">
        <f>IF('Ek.3-A'!F2151="", "", IF(VLOOKUP('Ek.3-A'!F2151, Veriler!D:E, 2, 0)=0, "", VLOOKUP('Ek.3-A'!F2151, Veriler!D:E, 2, 0)))</f>
        <v/>
      </c>
      <c r="N2151" s="5" t="str">
        <f>IF('Ek.3-A'!P2151="", "", 'Ek.3-A'!P2151)</f>
        <v/>
      </c>
      <c r="O2151" s="142">
        <f>'Ek.3-A'!S2151</f>
        <v>0</v>
      </c>
      <c r="P2151" s="143" t="str">
        <f>'Ek.3-A'!L2151</f>
        <v/>
      </c>
      <c r="Q2151" s="24" t="str">
        <f>'Ek.3-A'!M2151</f>
        <v/>
      </c>
      <c r="R2151" s="24">
        <f t="shared" si="459"/>
        <v>0</v>
      </c>
      <c r="S2151" s="141" t="str">
        <f t="shared" si="460"/>
        <v>H</v>
      </c>
      <c r="T2151" s="24">
        <f>IF(S2151="E",SUM($R$5:R2151),0)</f>
        <v>0</v>
      </c>
      <c r="U2151" s="143">
        <f t="shared" si="461"/>
        <v>0</v>
      </c>
    </row>
    <row r="2152" spans="1:21" x14ac:dyDescent="0.25">
      <c r="A2152" s="6">
        <v>22.52</v>
      </c>
      <c r="B2152" s="31" t="s">
        <v>90</v>
      </c>
      <c r="D2152" s="87">
        <v>293941000012</v>
      </c>
      <c r="E2152" s="3">
        <v>0.6</v>
      </c>
      <c r="K2152" s="3">
        <f t="shared" si="462"/>
        <v>1587</v>
      </c>
      <c r="L2152" s="97" t="str">
        <f>IF(TRIM('Ek.3-A'!F2152)&lt;&gt;"","var","yok")</f>
        <v>yok</v>
      </c>
      <c r="M2152" s="5" t="str">
        <f>IF('Ek.3-A'!F2152="", "", IF(VLOOKUP('Ek.3-A'!F2152, Veriler!D:E, 2, 0)=0, "", VLOOKUP('Ek.3-A'!F2152, Veriler!D:E, 2, 0)))</f>
        <v/>
      </c>
      <c r="N2152" s="5" t="str">
        <f>IF('Ek.3-A'!P2152="", "", 'Ek.3-A'!P2152)</f>
        <v/>
      </c>
      <c r="O2152" s="142">
        <f>'Ek.3-A'!S2152</f>
        <v>0</v>
      </c>
      <c r="P2152" s="143" t="str">
        <f>'Ek.3-A'!L2152</f>
        <v/>
      </c>
      <c r="Q2152" s="24" t="str">
        <f>'Ek.3-A'!M2152</f>
        <v/>
      </c>
      <c r="R2152" s="24">
        <f t="shared" si="459"/>
        <v>0</v>
      </c>
      <c r="S2152" s="141" t="str">
        <f t="shared" si="460"/>
        <v>H</v>
      </c>
      <c r="T2152" s="24">
        <f>IF(S2152="E",SUM($R$5:R2152),0)</f>
        <v>0</v>
      </c>
      <c r="U2152" s="143">
        <f t="shared" si="461"/>
        <v>0</v>
      </c>
    </row>
    <row r="2153" spans="1:21" x14ac:dyDescent="0.25">
      <c r="A2153" s="6">
        <v>22.53</v>
      </c>
      <c r="B2153" s="31" t="s">
        <v>90</v>
      </c>
      <c r="D2153" s="89">
        <v>293941000019</v>
      </c>
      <c r="E2153" s="3">
        <v>0.6</v>
      </c>
      <c r="K2153" s="3">
        <f t="shared" si="462"/>
        <v>1588</v>
      </c>
      <c r="L2153" s="97" t="str">
        <f>IF(TRIM('Ek.3-A'!F2153)&lt;&gt;"","var","yok")</f>
        <v>yok</v>
      </c>
      <c r="M2153" s="5" t="str">
        <f>IF('Ek.3-A'!F2153="", "", IF(VLOOKUP('Ek.3-A'!F2153, Veriler!D:E, 2, 0)=0, "", VLOOKUP('Ek.3-A'!F2153, Veriler!D:E, 2, 0)))</f>
        <v/>
      </c>
      <c r="N2153" s="5" t="str">
        <f>IF('Ek.3-A'!P2153="", "", 'Ek.3-A'!P2153)</f>
        <v/>
      </c>
      <c r="O2153" s="142">
        <f>'Ek.3-A'!S2153</f>
        <v>0</v>
      </c>
      <c r="P2153" s="143" t="str">
        <f>'Ek.3-A'!L2153</f>
        <v/>
      </c>
      <c r="Q2153" s="24" t="str">
        <f>'Ek.3-A'!M2153</f>
        <v/>
      </c>
      <c r="R2153" s="24">
        <f t="shared" si="459"/>
        <v>0</v>
      </c>
      <c r="S2153" s="141" t="str">
        <f t="shared" si="460"/>
        <v>H</v>
      </c>
      <c r="T2153" s="24">
        <f>IF(S2153="E",SUM($R$5:R2153),0)</f>
        <v>0</v>
      </c>
      <c r="U2153" s="143">
        <f t="shared" si="461"/>
        <v>0</v>
      </c>
    </row>
    <row r="2154" spans="1:21" x14ac:dyDescent="0.25">
      <c r="A2154" s="6">
        <v>22.54</v>
      </c>
      <c r="B2154" s="31" t="s">
        <v>90</v>
      </c>
      <c r="D2154" s="87">
        <v>293972000021</v>
      </c>
      <c r="E2154" s="3">
        <v>0.6</v>
      </c>
      <c r="K2154" s="3">
        <f t="shared" si="462"/>
        <v>1589</v>
      </c>
      <c r="L2154" s="97" t="str">
        <f>IF(TRIM('Ek.3-A'!F2154)&lt;&gt;"","var","yok")</f>
        <v>yok</v>
      </c>
      <c r="M2154" s="5" t="str">
        <f>IF('Ek.3-A'!F2154="", "", IF(VLOOKUP('Ek.3-A'!F2154, Veriler!D:E, 2, 0)=0, "", VLOOKUP('Ek.3-A'!F2154, Veriler!D:E, 2, 0)))</f>
        <v/>
      </c>
      <c r="N2154" s="5" t="str">
        <f>IF('Ek.3-A'!P2154="", "", 'Ek.3-A'!P2154)</f>
        <v/>
      </c>
      <c r="O2154" s="142">
        <f>'Ek.3-A'!S2154</f>
        <v>0</v>
      </c>
      <c r="P2154" s="143" t="str">
        <f>'Ek.3-A'!L2154</f>
        <v/>
      </c>
      <c r="Q2154" s="24" t="str">
        <f>'Ek.3-A'!M2154</f>
        <v/>
      </c>
      <c r="R2154" s="24">
        <f t="shared" si="459"/>
        <v>0</v>
      </c>
      <c r="S2154" s="141" t="str">
        <f t="shared" si="460"/>
        <v>H</v>
      </c>
      <c r="T2154" s="24">
        <f>IF(S2154="E",SUM($R$5:R2154),0)</f>
        <v>0</v>
      </c>
      <c r="U2154" s="143">
        <f t="shared" si="461"/>
        <v>0</v>
      </c>
    </row>
    <row r="2155" spans="1:21" x14ac:dyDescent="0.25">
      <c r="A2155" s="6">
        <v>22.55</v>
      </c>
      <c r="B2155" s="31" t="s">
        <v>90</v>
      </c>
      <c r="D2155" s="89">
        <v>846799001900</v>
      </c>
      <c r="E2155" s="3">
        <v>0.6</v>
      </c>
      <c r="K2155" s="3">
        <f t="shared" si="462"/>
        <v>1590</v>
      </c>
      <c r="L2155" s="97" t="str">
        <f>IF(TRIM('Ek.3-A'!F2155)&lt;&gt;"","var","yok")</f>
        <v>yok</v>
      </c>
      <c r="M2155" s="5" t="str">
        <f>IF('Ek.3-A'!F2155="", "", IF(VLOOKUP('Ek.3-A'!F2155, Veriler!D:E, 2, 0)=0, "", VLOOKUP('Ek.3-A'!F2155, Veriler!D:E, 2, 0)))</f>
        <v/>
      </c>
      <c r="N2155" s="5" t="str">
        <f>IF('Ek.3-A'!P2155="", "", 'Ek.3-A'!P2155)</f>
        <v/>
      </c>
      <c r="O2155" s="142">
        <f>'Ek.3-A'!S2155</f>
        <v>0</v>
      </c>
      <c r="P2155" s="143" t="str">
        <f>'Ek.3-A'!L2155</f>
        <v/>
      </c>
      <c r="Q2155" s="24" t="str">
        <f>'Ek.3-A'!M2155</f>
        <v/>
      </c>
      <c r="R2155" s="24">
        <f t="shared" si="459"/>
        <v>0</v>
      </c>
      <c r="S2155" s="141" t="str">
        <f t="shared" si="460"/>
        <v>H</v>
      </c>
      <c r="T2155" s="24">
        <f>IF(S2155="E",SUM($R$5:R2155),0)</f>
        <v>0</v>
      </c>
      <c r="U2155" s="143">
        <f t="shared" si="461"/>
        <v>0</v>
      </c>
    </row>
    <row r="2156" spans="1:21" x14ac:dyDescent="0.25">
      <c r="A2156" s="6">
        <v>22.56</v>
      </c>
      <c r="B2156" s="31" t="s">
        <v>90</v>
      </c>
      <c r="D2156" s="87">
        <v>846799001100</v>
      </c>
      <c r="E2156" s="3">
        <v>0.6</v>
      </c>
      <c r="K2156" s="3">
        <f t="shared" si="462"/>
        <v>1591</v>
      </c>
      <c r="L2156" s="97" t="str">
        <f>IF(TRIM('Ek.3-A'!F2156)&lt;&gt;"","var","yok")</f>
        <v>yok</v>
      </c>
      <c r="M2156" s="5" t="str">
        <f>IF('Ek.3-A'!F2156="", "", IF(VLOOKUP('Ek.3-A'!F2156, Veriler!D:E, 2, 0)=0, "", VLOOKUP('Ek.3-A'!F2156, Veriler!D:E, 2, 0)))</f>
        <v/>
      </c>
      <c r="N2156" s="5" t="str">
        <f>IF('Ek.3-A'!P2156="", "", 'Ek.3-A'!P2156)</f>
        <v/>
      </c>
      <c r="O2156" s="142">
        <f>'Ek.3-A'!S2156</f>
        <v>0</v>
      </c>
      <c r="P2156" s="143" t="str">
        <f>'Ek.3-A'!L2156</f>
        <v/>
      </c>
      <c r="Q2156" s="24" t="str">
        <f>'Ek.3-A'!M2156</f>
        <v/>
      </c>
      <c r="R2156" s="24">
        <f t="shared" si="459"/>
        <v>0</v>
      </c>
      <c r="S2156" s="141" t="str">
        <f t="shared" si="460"/>
        <v>H</v>
      </c>
      <c r="T2156" s="24">
        <f>IF(S2156="E",SUM($R$5:R2156),0)</f>
        <v>0</v>
      </c>
      <c r="U2156" s="143">
        <f t="shared" si="461"/>
        <v>0</v>
      </c>
    </row>
    <row r="2157" spans="1:21" x14ac:dyDescent="0.25">
      <c r="A2157" s="6">
        <v>22.57</v>
      </c>
      <c r="B2157" s="31" t="s">
        <v>90</v>
      </c>
      <c r="D2157" s="89">
        <v>846799002000</v>
      </c>
      <c r="E2157" s="3">
        <v>0.6</v>
      </c>
      <c r="K2157" s="3">
        <f t="shared" si="462"/>
        <v>1592</v>
      </c>
      <c r="L2157" s="97" t="str">
        <f>IF(TRIM('Ek.3-A'!F2157)&lt;&gt;"","var","yok")</f>
        <v>yok</v>
      </c>
      <c r="M2157" s="5" t="str">
        <f>IF('Ek.3-A'!F2157="", "", IF(VLOOKUP('Ek.3-A'!F2157, Veriler!D:E, 2, 0)=0, "", VLOOKUP('Ek.3-A'!F2157, Veriler!D:E, 2, 0)))</f>
        <v/>
      </c>
      <c r="N2157" s="5" t="str">
        <f>IF('Ek.3-A'!P2157="", "", 'Ek.3-A'!P2157)</f>
        <v/>
      </c>
      <c r="O2157" s="142">
        <f>'Ek.3-A'!S2157</f>
        <v>0</v>
      </c>
      <c r="P2157" s="143" t="str">
        <f>'Ek.3-A'!L2157</f>
        <v/>
      </c>
      <c r="Q2157" s="24" t="str">
        <f>'Ek.3-A'!M2157</f>
        <v/>
      </c>
      <c r="R2157" s="24">
        <f t="shared" si="459"/>
        <v>0</v>
      </c>
      <c r="S2157" s="141" t="str">
        <f t="shared" si="460"/>
        <v>H</v>
      </c>
      <c r="T2157" s="24">
        <f>IF(S2157="E",SUM($R$5:R2157),0)</f>
        <v>0</v>
      </c>
      <c r="U2157" s="143">
        <f t="shared" si="461"/>
        <v>0</v>
      </c>
    </row>
    <row r="2158" spans="1:21" x14ac:dyDescent="0.25">
      <c r="A2158" s="6">
        <v>22.58</v>
      </c>
      <c r="B2158" s="31" t="s">
        <v>90</v>
      </c>
      <c r="D2158" s="87">
        <v>846791001000</v>
      </c>
      <c r="E2158" s="3">
        <v>0.6</v>
      </c>
      <c r="K2158" s="3">
        <f t="shared" si="462"/>
        <v>1593</v>
      </c>
      <c r="L2158" s="97" t="str">
        <f>IF(TRIM('Ek.3-A'!F2158)&lt;&gt;"","var","yok")</f>
        <v>yok</v>
      </c>
      <c r="M2158" s="5" t="str">
        <f>IF('Ek.3-A'!F2158="", "", IF(VLOOKUP('Ek.3-A'!F2158, Veriler!D:E, 2, 0)=0, "", VLOOKUP('Ek.3-A'!F2158, Veriler!D:E, 2, 0)))</f>
        <v/>
      </c>
      <c r="N2158" s="5" t="str">
        <f>IF('Ek.3-A'!P2158="", "", 'Ek.3-A'!P2158)</f>
        <v/>
      </c>
      <c r="O2158" s="142">
        <f>'Ek.3-A'!S2158</f>
        <v>0</v>
      </c>
      <c r="P2158" s="143" t="str">
        <f>'Ek.3-A'!L2158</f>
        <v/>
      </c>
      <c r="Q2158" s="24" t="str">
        <f>'Ek.3-A'!M2158</f>
        <v/>
      </c>
      <c r="R2158" s="24">
        <f t="shared" si="459"/>
        <v>0</v>
      </c>
      <c r="S2158" s="141" t="str">
        <f t="shared" si="460"/>
        <v>H</v>
      </c>
      <c r="T2158" s="24">
        <f>IF(S2158="E",SUM($R$5:R2158),0)</f>
        <v>0</v>
      </c>
      <c r="U2158" s="143">
        <f t="shared" si="461"/>
        <v>0</v>
      </c>
    </row>
    <row r="2159" spans="1:21" x14ac:dyDescent="0.25">
      <c r="A2159" s="6">
        <v>22.59</v>
      </c>
      <c r="B2159" s="31" t="s">
        <v>90</v>
      </c>
      <c r="D2159" s="89">
        <v>846791009000</v>
      </c>
      <c r="E2159" s="3">
        <v>0.6</v>
      </c>
      <c r="K2159" s="3">
        <f t="shared" si="462"/>
        <v>1594</v>
      </c>
      <c r="L2159" s="97" t="str">
        <f>IF(TRIM('Ek.3-A'!F2159)&lt;&gt;"","var","yok")</f>
        <v>yok</v>
      </c>
      <c r="M2159" s="5" t="str">
        <f>IF('Ek.3-A'!F2159="", "", IF(VLOOKUP('Ek.3-A'!F2159, Veriler!D:E, 2, 0)=0, "", VLOOKUP('Ek.3-A'!F2159, Veriler!D:E, 2, 0)))</f>
        <v/>
      </c>
      <c r="N2159" s="5" t="str">
        <f>IF('Ek.3-A'!P2159="", "", 'Ek.3-A'!P2159)</f>
        <v/>
      </c>
      <c r="O2159" s="142">
        <f>'Ek.3-A'!S2159</f>
        <v>0</v>
      </c>
      <c r="P2159" s="143" t="str">
        <f>'Ek.3-A'!L2159</f>
        <v/>
      </c>
      <c r="Q2159" s="24" t="str">
        <f>'Ek.3-A'!M2159</f>
        <v/>
      </c>
      <c r="R2159" s="24">
        <f t="shared" si="459"/>
        <v>0</v>
      </c>
      <c r="S2159" s="141" t="str">
        <f t="shared" si="460"/>
        <v>H</v>
      </c>
      <c r="T2159" s="24">
        <f>IF(S2159="E",SUM($R$5:R2159),0)</f>
        <v>0</v>
      </c>
      <c r="U2159" s="143">
        <f t="shared" si="461"/>
        <v>0</v>
      </c>
    </row>
    <row r="2160" spans="1:21" x14ac:dyDescent="0.25">
      <c r="A2160" s="6">
        <v>22.6</v>
      </c>
      <c r="B2160" s="31" t="s">
        <v>90</v>
      </c>
      <c r="D2160" s="87">
        <v>846799009000</v>
      </c>
      <c r="E2160" s="3">
        <v>0.6</v>
      </c>
      <c r="K2160" s="3">
        <f t="shared" si="462"/>
        <v>1595</v>
      </c>
      <c r="L2160" s="97" t="str">
        <f>IF(TRIM('Ek.3-A'!F2160)&lt;&gt;"","var","yok")</f>
        <v>yok</v>
      </c>
      <c r="M2160" s="5" t="str">
        <f>IF('Ek.3-A'!F2160="", "", IF(VLOOKUP('Ek.3-A'!F2160, Veriler!D:E, 2, 0)=0, "", VLOOKUP('Ek.3-A'!F2160, Veriler!D:E, 2, 0)))</f>
        <v/>
      </c>
      <c r="N2160" s="5" t="str">
        <f>IF('Ek.3-A'!P2160="", "", 'Ek.3-A'!P2160)</f>
        <v/>
      </c>
      <c r="O2160" s="142">
        <f>'Ek.3-A'!S2160</f>
        <v>0</v>
      </c>
      <c r="P2160" s="143" t="str">
        <f>'Ek.3-A'!L2160</f>
        <v/>
      </c>
      <c r="Q2160" s="24" t="str">
        <f>'Ek.3-A'!M2160</f>
        <v/>
      </c>
      <c r="R2160" s="24">
        <f t="shared" si="459"/>
        <v>0</v>
      </c>
      <c r="S2160" s="141" t="str">
        <f t="shared" si="460"/>
        <v>H</v>
      </c>
      <c r="T2160" s="24">
        <f>IF(S2160="E",SUM($R$5:R2160),0)</f>
        <v>0</v>
      </c>
      <c r="U2160" s="143">
        <f t="shared" si="461"/>
        <v>0</v>
      </c>
    </row>
    <row r="2161" spans="1:41" x14ac:dyDescent="0.25">
      <c r="A2161" s="6">
        <v>22.61</v>
      </c>
      <c r="B2161" s="31" t="s">
        <v>90</v>
      </c>
      <c r="D2161" s="89">
        <v>846792000000</v>
      </c>
      <c r="E2161" s="3">
        <v>0.6</v>
      </c>
      <c r="K2161" s="3">
        <f t="shared" si="462"/>
        <v>1596</v>
      </c>
      <c r="L2161" s="97" t="str">
        <f>IF(TRIM('Ek.3-A'!F2161)&lt;&gt;"","var","yok")</f>
        <v>yok</v>
      </c>
      <c r="M2161" s="5" t="str">
        <f>IF('Ek.3-A'!F2161="", "", IF(VLOOKUP('Ek.3-A'!F2161, Veriler!D:E, 2, 0)=0, "", VLOOKUP('Ek.3-A'!F2161, Veriler!D:E, 2, 0)))</f>
        <v/>
      </c>
      <c r="N2161" s="5" t="str">
        <f>IF('Ek.3-A'!P2161="", "", 'Ek.3-A'!P2161)</f>
        <v/>
      </c>
      <c r="O2161" s="142">
        <f>'Ek.3-A'!S2161</f>
        <v>0</v>
      </c>
      <c r="P2161" s="143" t="str">
        <f>'Ek.3-A'!L2161</f>
        <v/>
      </c>
      <c r="Q2161" s="24" t="str">
        <f>'Ek.3-A'!M2161</f>
        <v/>
      </c>
      <c r="R2161" s="24">
        <f t="shared" si="459"/>
        <v>0</v>
      </c>
      <c r="S2161" s="141" t="str">
        <f t="shared" si="460"/>
        <v>H</v>
      </c>
      <c r="T2161" s="24">
        <f>IF(S2161="E",SUM($R$5:R2161),0)</f>
        <v>0</v>
      </c>
      <c r="U2161" s="143">
        <f t="shared" si="461"/>
        <v>0</v>
      </c>
    </row>
    <row r="2162" spans="1:41" x14ac:dyDescent="0.25">
      <c r="A2162" s="6">
        <v>22.62</v>
      </c>
      <c r="B2162" s="31" t="s">
        <v>90</v>
      </c>
      <c r="D2162" s="87">
        <v>540411000000</v>
      </c>
      <c r="E2162" s="3">
        <v>0.6</v>
      </c>
      <c r="T2162" s="24"/>
      <c r="U2162" s="25"/>
      <c r="AO2162" s="140">
        <f>'Ek.3-A'!L2162</f>
        <v>0</v>
      </c>
    </row>
    <row r="2163" spans="1:41" x14ac:dyDescent="0.25">
      <c r="A2163" s="6">
        <v>22.63</v>
      </c>
      <c r="B2163" s="31" t="s">
        <v>90</v>
      </c>
      <c r="D2163" s="89">
        <v>853710980019</v>
      </c>
      <c r="E2163" s="3">
        <v>0.6</v>
      </c>
      <c r="T2163" s="24"/>
      <c r="U2163" s="25"/>
    </row>
    <row r="2164" spans="1:41" x14ac:dyDescent="0.25">
      <c r="A2164" s="6">
        <v>22.64</v>
      </c>
      <c r="B2164" s="31" t="s">
        <v>90</v>
      </c>
      <c r="D2164" s="87">
        <v>853690010000</v>
      </c>
      <c r="E2164" s="3">
        <v>0.6</v>
      </c>
      <c r="T2164" s="24"/>
      <c r="U2164" s="25"/>
    </row>
    <row r="2165" spans="1:41" x14ac:dyDescent="0.25">
      <c r="A2165" s="6">
        <v>22.65</v>
      </c>
      <c r="B2165" s="31" t="s">
        <v>90</v>
      </c>
      <c r="D2165" s="89">
        <v>853630300000</v>
      </c>
      <c r="E2165" s="3">
        <v>0.6</v>
      </c>
      <c r="T2165" s="24"/>
      <c r="U2165" s="25"/>
    </row>
    <row r="2166" spans="1:41" x14ac:dyDescent="0.25">
      <c r="A2166" s="6">
        <v>22.66</v>
      </c>
      <c r="B2166" s="31" t="s">
        <v>90</v>
      </c>
      <c r="D2166" s="87">
        <v>853630900000</v>
      </c>
      <c r="E2166" s="3">
        <v>0.6</v>
      </c>
      <c r="T2166" s="24"/>
      <c r="U2166" s="25"/>
    </row>
    <row r="2167" spans="1:41" x14ac:dyDescent="0.25">
      <c r="A2167" s="6">
        <v>22.67</v>
      </c>
      <c r="B2167" s="31" t="s">
        <v>90</v>
      </c>
      <c r="D2167" s="89">
        <v>271019930000</v>
      </c>
      <c r="E2167" s="3">
        <v>0.6</v>
      </c>
      <c r="T2167" s="24"/>
      <c r="U2167" s="25"/>
    </row>
    <row r="2168" spans="1:41" x14ac:dyDescent="0.25">
      <c r="A2168" s="6">
        <v>22.68</v>
      </c>
      <c r="B2168" s="31" t="s">
        <v>90</v>
      </c>
      <c r="D2168" s="87">
        <v>902890100011</v>
      </c>
      <c r="E2168" s="3">
        <v>0.6</v>
      </c>
      <c r="T2168" s="24"/>
      <c r="U2168" s="25"/>
    </row>
    <row r="2169" spans="1:41" x14ac:dyDescent="0.25">
      <c r="A2169" s="6">
        <v>22.69</v>
      </c>
      <c r="B2169" s="31" t="s">
        <v>90</v>
      </c>
      <c r="D2169" s="89">
        <v>902890100019</v>
      </c>
      <c r="E2169" s="3">
        <v>0.6</v>
      </c>
      <c r="T2169" s="24"/>
      <c r="U2169" s="25"/>
    </row>
    <row r="2170" spans="1:41" x14ac:dyDescent="0.25">
      <c r="A2170" s="6">
        <v>22.7</v>
      </c>
      <c r="B2170" s="31" t="s">
        <v>90</v>
      </c>
      <c r="D2170" s="87">
        <v>382499200000</v>
      </c>
      <c r="E2170" s="3">
        <v>0.6</v>
      </c>
      <c r="T2170" s="24"/>
      <c r="U2170" s="25"/>
    </row>
    <row r="2171" spans="1:41" x14ac:dyDescent="0.25">
      <c r="A2171" s="6">
        <v>22.71</v>
      </c>
      <c r="B2171" s="31" t="s">
        <v>90</v>
      </c>
      <c r="D2171" s="89">
        <v>847510000000</v>
      </c>
      <c r="E2171" s="3">
        <v>0.6</v>
      </c>
      <c r="K2171" s="3">
        <f>K2161+1</f>
        <v>1597</v>
      </c>
      <c r="L2171" s="97" t="str">
        <f>IF(TRIM('Ek.3-A'!F2171)&lt;&gt;"","var","yok")</f>
        <v>yok</v>
      </c>
      <c r="M2171" s="5" t="str">
        <f>IF('Ek.3-A'!F2171="", "", IF(VLOOKUP('Ek.3-A'!F2171, Veriler!D:E, 2, 0)=0, "", VLOOKUP('Ek.3-A'!F2171, Veriler!D:E, 2, 0)))</f>
        <v/>
      </c>
      <c r="N2171" s="5" t="str">
        <f>IF('Ek.3-A'!P2171="", "", 'Ek.3-A'!P2171)</f>
        <v/>
      </c>
      <c r="O2171" s="142">
        <f>'Ek.3-A'!S2171</f>
        <v>0</v>
      </c>
      <c r="P2171" s="143" t="str">
        <f>'Ek.3-A'!L2171</f>
        <v/>
      </c>
      <c r="Q2171" s="24" t="str">
        <f>'Ek.3-A'!M2171</f>
        <v/>
      </c>
      <c r="R2171" s="24">
        <f t="shared" ref="R2171:R2184" si="463">IF(L2171="var",0,IF(Q2171&lt;=0.005,Q2171,0))</f>
        <v>0</v>
      </c>
      <c r="S2171" s="141" t="str">
        <f t="shared" ref="S2171:S2184" si="464">IF(Q2171&lt;=0.005,"E","H")</f>
        <v>H</v>
      </c>
      <c r="T2171" s="24">
        <f>IF(S2171="E",SUM($R$5:R2171),0)</f>
        <v>0</v>
      </c>
      <c r="U2171" s="143">
        <f t="shared" ref="U2171:U2184" si="465">IF(T2171&lt;=0.1, O2171, IF(R2171&gt;$G$2, R2171*O2171, $G$2*O2171))</f>
        <v>0</v>
      </c>
    </row>
    <row r="2172" spans="1:41" x14ac:dyDescent="0.25">
      <c r="A2172" s="6">
        <v>22.72</v>
      </c>
      <c r="B2172" s="31" t="s">
        <v>90</v>
      </c>
      <c r="D2172" s="87">
        <v>851519900000</v>
      </c>
      <c r="E2172" s="3">
        <v>0.6</v>
      </c>
      <c r="K2172" s="3">
        <f t="shared" ref="K2172:K2184" si="466">K2171+1</f>
        <v>1598</v>
      </c>
      <c r="L2172" s="97" t="str">
        <f>IF(TRIM('Ek.3-A'!F2172)&lt;&gt;"","var","yok")</f>
        <v>yok</v>
      </c>
      <c r="M2172" s="5" t="str">
        <f>IF('Ek.3-A'!F2172="", "", IF(VLOOKUP('Ek.3-A'!F2172, Veriler!D:E, 2, 0)=0, "", VLOOKUP('Ek.3-A'!F2172, Veriler!D:E, 2, 0)))</f>
        <v/>
      </c>
      <c r="N2172" s="5" t="str">
        <f>IF('Ek.3-A'!P2172="", "", 'Ek.3-A'!P2172)</f>
        <v/>
      </c>
      <c r="O2172" s="142">
        <f>'Ek.3-A'!S2172</f>
        <v>0</v>
      </c>
      <c r="P2172" s="143" t="str">
        <f>'Ek.3-A'!L2172</f>
        <v/>
      </c>
      <c r="Q2172" s="24" t="str">
        <f>'Ek.3-A'!M2172</f>
        <v/>
      </c>
      <c r="R2172" s="24">
        <f t="shared" si="463"/>
        <v>0</v>
      </c>
      <c r="S2172" s="141" t="str">
        <f t="shared" si="464"/>
        <v>H</v>
      </c>
      <c r="T2172" s="24">
        <f>IF(S2172="E",SUM($R$5:R2172),0)</f>
        <v>0</v>
      </c>
      <c r="U2172" s="143">
        <f t="shared" si="465"/>
        <v>0</v>
      </c>
    </row>
    <row r="2173" spans="1:41" x14ac:dyDescent="0.25">
      <c r="A2173" s="6">
        <v>22.73</v>
      </c>
      <c r="B2173" s="31" t="s">
        <v>90</v>
      </c>
      <c r="D2173" s="89">
        <v>851511000000</v>
      </c>
      <c r="E2173" s="3">
        <v>0.6</v>
      </c>
      <c r="K2173" s="3">
        <f t="shared" si="466"/>
        <v>1599</v>
      </c>
      <c r="L2173" s="97" t="str">
        <f>IF(TRIM('Ek.3-A'!F2173)&lt;&gt;"","var","yok")</f>
        <v>yok</v>
      </c>
      <c r="M2173" s="5" t="str">
        <f>IF('Ek.3-A'!F2173="", "", IF(VLOOKUP('Ek.3-A'!F2173, Veriler!D:E, 2, 0)=0, "", VLOOKUP('Ek.3-A'!F2173, Veriler!D:E, 2, 0)))</f>
        <v/>
      </c>
      <c r="N2173" s="5" t="str">
        <f>IF('Ek.3-A'!P2173="", "", 'Ek.3-A'!P2173)</f>
        <v/>
      </c>
      <c r="O2173" s="142">
        <f>'Ek.3-A'!S2173</f>
        <v>0</v>
      </c>
      <c r="P2173" s="143" t="str">
        <f>'Ek.3-A'!L2173</f>
        <v/>
      </c>
      <c r="Q2173" s="24" t="str">
        <f>'Ek.3-A'!M2173</f>
        <v/>
      </c>
      <c r="R2173" s="24">
        <f t="shared" si="463"/>
        <v>0</v>
      </c>
      <c r="S2173" s="141" t="str">
        <f t="shared" si="464"/>
        <v>H</v>
      </c>
      <c r="T2173" s="24">
        <f>IF(S2173="E",SUM($R$5:R2173),0)</f>
        <v>0</v>
      </c>
      <c r="U2173" s="143">
        <f t="shared" si="465"/>
        <v>0</v>
      </c>
    </row>
    <row r="2174" spans="1:41" x14ac:dyDescent="0.25">
      <c r="A2174" s="6">
        <v>22.74</v>
      </c>
      <c r="B2174" s="31" t="s">
        <v>90</v>
      </c>
      <c r="D2174" s="87">
        <v>851840000000</v>
      </c>
      <c r="E2174" s="3">
        <v>0.6</v>
      </c>
      <c r="K2174" s="3">
        <f t="shared" si="466"/>
        <v>1600</v>
      </c>
      <c r="L2174" s="97" t="str">
        <f>IF(TRIM('Ek.3-A'!F2174)&lt;&gt;"","var","yok")</f>
        <v>yok</v>
      </c>
      <c r="M2174" s="5" t="str">
        <f>IF('Ek.3-A'!F2174="", "", IF(VLOOKUP('Ek.3-A'!F2174, Veriler!D:E, 2, 0)=0, "", VLOOKUP('Ek.3-A'!F2174, Veriler!D:E, 2, 0)))</f>
        <v/>
      </c>
      <c r="N2174" s="5" t="str">
        <f>IF('Ek.3-A'!P2174="", "", 'Ek.3-A'!P2174)</f>
        <v/>
      </c>
      <c r="O2174" s="142">
        <f>'Ek.3-A'!S2174</f>
        <v>0</v>
      </c>
      <c r="P2174" s="143" t="str">
        <f>'Ek.3-A'!L2174</f>
        <v/>
      </c>
      <c r="Q2174" s="24" t="str">
        <f>'Ek.3-A'!M2174</f>
        <v/>
      </c>
      <c r="R2174" s="24">
        <f t="shared" si="463"/>
        <v>0</v>
      </c>
      <c r="S2174" s="141" t="str">
        <f t="shared" si="464"/>
        <v>H</v>
      </c>
      <c r="T2174" s="24">
        <f>IF(S2174="E",SUM($R$5:R2174),0)</f>
        <v>0</v>
      </c>
      <c r="U2174" s="143">
        <f t="shared" si="465"/>
        <v>0</v>
      </c>
    </row>
    <row r="2175" spans="1:41" x14ac:dyDescent="0.25">
      <c r="A2175" s="6">
        <v>22.75</v>
      </c>
      <c r="B2175" s="31" t="s">
        <v>90</v>
      </c>
      <c r="D2175" s="89">
        <v>854232610000</v>
      </c>
      <c r="E2175" s="3">
        <v>0.6</v>
      </c>
      <c r="K2175" s="3">
        <f t="shared" si="466"/>
        <v>1601</v>
      </c>
      <c r="L2175" s="97" t="str">
        <f>IF(TRIM('Ek.3-A'!F2175)&lt;&gt;"","var","yok")</f>
        <v>yok</v>
      </c>
      <c r="M2175" s="5" t="str">
        <f>IF('Ek.3-A'!F2175="", "", IF(VLOOKUP('Ek.3-A'!F2175, Veriler!D:E, 2, 0)=0, "", VLOOKUP('Ek.3-A'!F2175, Veriler!D:E, 2, 0)))</f>
        <v/>
      </c>
      <c r="N2175" s="5" t="str">
        <f>IF('Ek.3-A'!P2175="", "", 'Ek.3-A'!P2175)</f>
        <v/>
      </c>
      <c r="O2175" s="142">
        <f>'Ek.3-A'!S2175</f>
        <v>0</v>
      </c>
      <c r="P2175" s="143" t="str">
        <f>'Ek.3-A'!L2175</f>
        <v/>
      </c>
      <c r="Q2175" s="24" t="str">
        <f>'Ek.3-A'!M2175</f>
        <v/>
      </c>
      <c r="R2175" s="24">
        <f t="shared" si="463"/>
        <v>0</v>
      </c>
      <c r="S2175" s="141" t="str">
        <f t="shared" si="464"/>
        <v>H</v>
      </c>
      <c r="T2175" s="24">
        <f>IF(S2175="E",SUM($R$5:R2175),0)</f>
        <v>0</v>
      </c>
      <c r="U2175" s="143">
        <f t="shared" si="465"/>
        <v>0</v>
      </c>
    </row>
    <row r="2176" spans="1:41" x14ac:dyDescent="0.25">
      <c r="A2176" s="6">
        <v>22.76</v>
      </c>
      <c r="B2176" s="31" t="s">
        <v>90</v>
      </c>
      <c r="D2176" s="87">
        <v>854232690000</v>
      </c>
      <c r="E2176" s="3">
        <v>0.6</v>
      </c>
      <c r="K2176" s="3">
        <f t="shared" si="466"/>
        <v>1602</v>
      </c>
      <c r="L2176" s="97" t="str">
        <f>IF(TRIM('Ek.3-A'!F2176)&lt;&gt;"","var","yok")</f>
        <v>yok</v>
      </c>
      <c r="M2176" s="5" t="str">
        <f>IF('Ek.3-A'!F2176="", "", IF(VLOOKUP('Ek.3-A'!F2176, Veriler!D:E, 2, 0)=0, "", VLOOKUP('Ek.3-A'!F2176, Veriler!D:E, 2, 0)))</f>
        <v/>
      </c>
      <c r="N2176" s="5" t="str">
        <f>IF('Ek.3-A'!P2176="", "", 'Ek.3-A'!P2176)</f>
        <v/>
      </c>
      <c r="O2176" s="142">
        <f>'Ek.3-A'!S2176</f>
        <v>0</v>
      </c>
      <c r="P2176" s="143" t="str">
        <f>'Ek.3-A'!L2176</f>
        <v/>
      </c>
      <c r="Q2176" s="24" t="str">
        <f>'Ek.3-A'!M2176</f>
        <v/>
      </c>
      <c r="R2176" s="24">
        <f t="shared" si="463"/>
        <v>0</v>
      </c>
      <c r="S2176" s="141" t="str">
        <f t="shared" si="464"/>
        <v>H</v>
      </c>
      <c r="T2176" s="24">
        <f>IF(S2176="E",SUM($R$5:R2176),0)</f>
        <v>0</v>
      </c>
      <c r="U2176" s="143">
        <f t="shared" si="465"/>
        <v>0</v>
      </c>
    </row>
    <row r="2177" spans="1:21" x14ac:dyDescent="0.25">
      <c r="A2177" s="6">
        <v>22.77</v>
      </c>
      <c r="B2177" s="31" t="s">
        <v>90</v>
      </c>
      <c r="D2177" s="89">
        <v>831120000000</v>
      </c>
      <c r="E2177" s="3">
        <v>0.6</v>
      </c>
      <c r="K2177" s="3">
        <f t="shared" si="466"/>
        <v>1603</v>
      </c>
      <c r="L2177" s="97" t="str">
        <f>IF(TRIM('Ek.3-A'!F2177)&lt;&gt;"","var","yok")</f>
        <v>yok</v>
      </c>
      <c r="M2177" s="5" t="str">
        <f>IF('Ek.3-A'!F2177="", "", IF(VLOOKUP('Ek.3-A'!F2177, Veriler!D:E, 2, 0)=0, "", VLOOKUP('Ek.3-A'!F2177, Veriler!D:E, 2, 0)))</f>
        <v/>
      </c>
      <c r="N2177" s="5" t="str">
        <f>IF('Ek.3-A'!P2177="", "", 'Ek.3-A'!P2177)</f>
        <v/>
      </c>
      <c r="O2177" s="142">
        <f>'Ek.3-A'!S2177</f>
        <v>0</v>
      </c>
      <c r="P2177" s="143" t="str">
        <f>'Ek.3-A'!L2177</f>
        <v/>
      </c>
      <c r="Q2177" s="24" t="str">
        <f>'Ek.3-A'!M2177</f>
        <v/>
      </c>
      <c r="R2177" s="24">
        <f t="shared" si="463"/>
        <v>0</v>
      </c>
      <c r="S2177" s="141" t="str">
        <f t="shared" si="464"/>
        <v>H</v>
      </c>
      <c r="T2177" s="24">
        <f>IF(S2177="E",SUM($R$5:R2177),0)</f>
        <v>0</v>
      </c>
      <c r="U2177" s="143">
        <f t="shared" si="465"/>
        <v>0</v>
      </c>
    </row>
    <row r="2178" spans="1:21" x14ac:dyDescent="0.25">
      <c r="A2178" s="6">
        <v>22.78</v>
      </c>
      <c r="B2178" s="31" t="s">
        <v>90</v>
      </c>
      <c r="D2178" s="87">
        <v>831110001000</v>
      </c>
      <c r="E2178" s="3">
        <v>0.6</v>
      </c>
      <c r="K2178" s="3">
        <f t="shared" si="466"/>
        <v>1604</v>
      </c>
      <c r="L2178" s="97" t="str">
        <f>IF(TRIM('Ek.3-A'!F2178)&lt;&gt;"","var","yok")</f>
        <v>yok</v>
      </c>
      <c r="M2178" s="5" t="str">
        <f>IF('Ek.3-A'!F2178="", "", IF(VLOOKUP('Ek.3-A'!F2178, Veriler!D:E, 2, 0)=0, "", VLOOKUP('Ek.3-A'!F2178, Veriler!D:E, 2, 0)))</f>
        <v/>
      </c>
      <c r="N2178" s="5" t="str">
        <f>IF('Ek.3-A'!P2178="", "", 'Ek.3-A'!P2178)</f>
        <v/>
      </c>
      <c r="O2178" s="142">
        <f>'Ek.3-A'!S2178</f>
        <v>0</v>
      </c>
      <c r="P2178" s="143" t="str">
        <f>'Ek.3-A'!L2178</f>
        <v/>
      </c>
      <c r="Q2178" s="24" t="str">
        <f>'Ek.3-A'!M2178</f>
        <v/>
      </c>
      <c r="R2178" s="24">
        <f t="shared" si="463"/>
        <v>0</v>
      </c>
      <c r="S2178" s="141" t="str">
        <f t="shared" si="464"/>
        <v>H</v>
      </c>
      <c r="T2178" s="24">
        <f>IF(S2178="E",SUM($R$5:R2178),0)</f>
        <v>0</v>
      </c>
      <c r="U2178" s="143">
        <f t="shared" si="465"/>
        <v>0</v>
      </c>
    </row>
    <row r="2179" spans="1:21" x14ac:dyDescent="0.25">
      <c r="A2179" s="6">
        <v>22.79</v>
      </c>
      <c r="B2179" s="31" t="s">
        <v>90</v>
      </c>
      <c r="D2179" s="89">
        <v>701110000000</v>
      </c>
      <c r="E2179" s="3">
        <v>0.6</v>
      </c>
      <c r="K2179" s="3">
        <f t="shared" si="466"/>
        <v>1605</v>
      </c>
      <c r="L2179" s="97" t="str">
        <f>IF(TRIM('Ek.3-A'!F2179)&lt;&gt;"","var","yok")</f>
        <v>yok</v>
      </c>
      <c r="M2179" s="5" t="str">
        <f>IF('Ek.3-A'!F2179="", "", IF(VLOOKUP('Ek.3-A'!F2179, Veriler!D:E, 2, 0)=0, "", VLOOKUP('Ek.3-A'!F2179, Veriler!D:E, 2, 0)))</f>
        <v/>
      </c>
      <c r="N2179" s="5" t="str">
        <f>IF('Ek.3-A'!P2179="", "", 'Ek.3-A'!P2179)</f>
        <v/>
      </c>
      <c r="O2179" s="142">
        <f>'Ek.3-A'!S2179</f>
        <v>0</v>
      </c>
      <c r="P2179" s="143" t="str">
        <f>'Ek.3-A'!L2179</f>
        <v/>
      </c>
      <c r="Q2179" s="24" t="str">
        <f>'Ek.3-A'!M2179</f>
        <v/>
      </c>
      <c r="R2179" s="24">
        <f t="shared" si="463"/>
        <v>0</v>
      </c>
      <c r="S2179" s="141" t="str">
        <f t="shared" si="464"/>
        <v>H</v>
      </c>
      <c r="T2179" s="24">
        <f>IF(S2179="E",SUM($R$5:R2179),0)</f>
        <v>0</v>
      </c>
      <c r="U2179" s="143">
        <f t="shared" si="465"/>
        <v>0</v>
      </c>
    </row>
    <row r="2180" spans="1:21" x14ac:dyDescent="0.25">
      <c r="A2180" s="6">
        <v>22.8</v>
      </c>
      <c r="B2180" s="31" t="s">
        <v>90</v>
      </c>
      <c r="D2180" s="87">
        <v>854511000019</v>
      </c>
      <c r="E2180" s="3">
        <v>0.6</v>
      </c>
      <c r="K2180" s="3">
        <f t="shared" si="466"/>
        <v>1606</v>
      </c>
      <c r="L2180" s="97" t="str">
        <f>IF(TRIM('Ek.3-A'!F2180)&lt;&gt;"","var","yok")</f>
        <v>yok</v>
      </c>
      <c r="M2180" s="5" t="str">
        <f>IF('Ek.3-A'!F2180="", "", IF(VLOOKUP('Ek.3-A'!F2180, Veriler!D:E, 2, 0)=0, "", VLOOKUP('Ek.3-A'!F2180, Veriler!D:E, 2, 0)))</f>
        <v/>
      </c>
      <c r="N2180" s="5" t="str">
        <f>IF('Ek.3-A'!P2180="", "", 'Ek.3-A'!P2180)</f>
        <v/>
      </c>
      <c r="O2180" s="142">
        <f>'Ek.3-A'!S2180</f>
        <v>0</v>
      </c>
      <c r="P2180" s="143" t="str">
        <f>'Ek.3-A'!L2180</f>
        <v/>
      </c>
      <c r="Q2180" s="24" t="str">
        <f>'Ek.3-A'!M2180</f>
        <v/>
      </c>
      <c r="R2180" s="24">
        <f t="shared" si="463"/>
        <v>0</v>
      </c>
      <c r="S2180" s="141" t="str">
        <f t="shared" si="464"/>
        <v>H</v>
      </c>
      <c r="T2180" s="24">
        <f>IF(S2180="E",SUM($R$5:R2180),0)</f>
        <v>0</v>
      </c>
      <c r="U2180" s="143">
        <f t="shared" si="465"/>
        <v>0</v>
      </c>
    </row>
    <row r="2181" spans="1:21" x14ac:dyDescent="0.25">
      <c r="A2181" s="6">
        <v>22.81</v>
      </c>
      <c r="B2181" s="31" t="s">
        <v>90</v>
      </c>
      <c r="D2181" s="89">
        <v>902580802000</v>
      </c>
      <c r="E2181" s="3">
        <v>0.6</v>
      </c>
      <c r="K2181" s="3">
        <f t="shared" si="466"/>
        <v>1607</v>
      </c>
      <c r="L2181" s="97" t="str">
        <f>IF(TRIM('Ek.3-A'!F2181)&lt;&gt;"","var","yok")</f>
        <v>yok</v>
      </c>
      <c r="M2181" s="5" t="str">
        <f>IF('Ek.3-A'!F2181="", "", IF(VLOOKUP('Ek.3-A'!F2181, Veriler!D:E, 2, 0)=0, "", VLOOKUP('Ek.3-A'!F2181, Veriler!D:E, 2, 0)))</f>
        <v/>
      </c>
      <c r="N2181" s="5" t="str">
        <f>IF('Ek.3-A'!P2181="", "", 'Ek.3-A'!P2181)</f>
        <v/>
      </c>
      <c r="O2181" s="142">
        <f>'Ek.3-A'!S2181</f>
        <v>0</v>
      </c>
      <c r="P2181" s="143" t="str">
        <f>'Ek.3-A'!L2181</f>
        <v/>
      </c>
      <c r="Q2181" s="24" t="str">
        <f>'Ek.3-A'!M2181</f>
        <v/>
      </c>
      <c r="R2181" s="24">
        <f t="shared" si="463"/>
        <v>0</v>
      </c>
      <c r="S2181" s="141" t="str">
        <f t="shared" si="464"/>
        <v>H</v>
      </c>
      <c r="T2181" s="24">
        <f>IF(S2181="E",SUM($R$5:R2181),0)</f>
        <v>0</v>
      </c>
      <c r="U2181" s="143">
        <f t="shared" si="465"/>
        <v>0</v>
      </c>
    </row>
    <row r="2182" spans="1:21" x14ac:dyDescent="0.25">
      <c r="A2182" s="6">
        <v>22.82</v>
      </c>
      <c r="B2182" s="31" t="s">
        <v>90</v>
      </c>
      <c r="D2182" s="87">
        <v>851680800019</v>
      </c>
      <c r="E2182" s="3">
        <v>0.6</v>
      </c>
      <c r="K2182" s="3">
        <f t="shared" si="466"/>
        <v>1608</v>
      </c>
      <c r="L2182" s="97" t="str">
        <f>IF(TRIM('Ek.3-A'!F2182)&lt;&gt;"","var","yok")</f>
        <v>yok</v>
      </c>
      <c r="M2182" s="5" t="str">
        <f>IF('Ek.3-A'!F2182="", "", IF(VLOOKUP('Ek.3-A'!F2182, Veriler!D:E, 2, 0)=0, "", VLOOKUP('Ek.3-A'!F2182, Veriler!D:E, 2, 0)))</f>
        <v/>
      </c>
      <c r="N2182" s="5" t="str">
        <f>IF('Ek.3-A'!P2182="", "", 'Ek.3-A'!P2182)</f>
        <v/>
      </c>
      <c r="O2182" s="142">
        <f>'Ek.3-A'!S2182</f>
        <v>0</v>
      </c>
      <c r="P2182" s="143" t="str">
        <f>'Ek.3-A'!L2182</f>
        <v/>
      </c>
      <c r="Q2182" s="24" t="str">
        <f>'Ek.3-A'!M2182</f>
        <v/>
      </c>
      <c r="R2182" s="24">
        <f t="shared" si="463"/>
        <v>0</v>
      </c>
      <c r="S2182" s="141" t="str">
        <f t="shared" si="464"/>
        <v>H</v>
      </c>
      <c r="T2182" s="24">
        <f>IF(S2182="E",SUM($R$5:R2182),0)</f>
        <v>0</v>
      </c>
      <c r="U2182" s="143">
        <f t="shared" si="465"/>
        <v>0</v>
      </c>
    </row>
    <row r="2183" spans="1:21" x14ac:dyDescent="0.25">
      <c r="A2183" s="6">
        <v>22.83</v>
      </c>
      <c r="B2183" s="31" t="s">
        <v>90</v>
      </c>
      <c r="D2183" s="89">
        <v>854710000000</v>
      </c>
      <c r="E2183" s="3">
        <v>0.6</v>
      </c>
      <c r="K2183" s="3">
        <f t="shared" si="466"/>
        <v>1609</v>
      </c>
      <c r="L2183" s="97" t="str">
        <f>IF(TRIM('Ek.3-A'!F2183)&lt;&gt;"","var","yok")</f>
        <v>yok</v>
      </c>
      <c r="M2183" s="5" t="str">
        <f>IF('Ek.3-A'!F2183="", "", IF(VLOOKUP('Ek.3-A'!F2183, Veriler!D:E, 2, 0)=0, "", VLOOKUP('Ek.3-A'!F2183, Veriler!D:E, 2, 0)))</f>
        <v/>
      </c>
      <c r="N2183" s="5" t="str">
        <f>IF('Ek.3-A'!P2183="", "", 'Ek.3-A'!P2183)</f>
        <v/>
      </c>
      <c r="O2183" s="142">
        <f>'Ek.3-A'!S2183</f>
        <v>0</v>
      </c>
      <c r="P2183" s="143" t="str">
        <f>'Ek.3-A'!L2183</f>
        <v/>
      </c>
      <c r="Q2183" s="24" t="str">
        <f>'Ek.3-A'!M2183</f>
        <v/>
      </c>
      <c r="R2183" s="24">
        <f t="shared" si="463"/>
        <v>0</v>
      </c>
      <c r="S2183" s="141" t="str">
        <f t="shared" si="464"/>
        <v>H</v>
      </c>
      <c r="T2183" s="24">
        <f>IF(S2183="E",SUM($R$5:R2183),0)</f>
        <v>0</v>
      </c>
      <c r="U2183" s="143">
        <f t="shared" si="465"/>
        <v>0</v>
      </c>
    </row>
    <row r="2184" spans="1:21" x14ac:dyDescent="0.25">
      <c r="A2184" s="6">
        <v>22.84</v>
      </c>
      <c r="B2184" s="31" t="s">
        <v>90</v>
      </c>
      <c r="D2184" s="87">
        <v>903031009012</v>
      </c>
      <c r="E2184" s="3">
        <v>0.6</v>
      </c>
      <c r="K2184" s="3">
        <f t="shared" si="466"/>
        <v>1610</v>
      </c>
      <c r="L2184" s="97" t="str">
        <f>IF(TRIM('Ek.3-A'!F2184)&lt;&gt;"","var","yok")</f>
        <v>yok</v>
      </c>
      <c r="M2184" s="5" t="str">
        <f>IF('Ek.3-A'!F2184="", "", IF(VLOOKUP('Ek.3-A'!F2184, Veriler!D:E, 2, 0)=0, "", VLOOKUP('Ek.3-A'!F2184, Veriler!D:E, 2, 0)))</f>
        <v/>
      </c>
      <c r="N2184" s="5" t="str">
        <f>IF('Ek.3-A'!P2184="", "", 'Ek.3-A'!P2184)</f>
        <v/>
      </c>
      <c r="O2184" s="142">
        <f>'Ek.3-A'!S2184</f>
        <v>0</v>
      </c>
      <c r="P2184" s="143" t="str">
        <f>'Ek.3-A'!L2184</f>
        <v/>
      </c>
      <c r="Q2184" s="24" t="str">
        <f>'Ek.3-A'!M2184</f>
        <v/>
      </c>
      <c r="R2184" s="24">
        <f t="shared" si="463"/>
        <v>0</v>
      </c>
      <c r="S2184" s="141" t="str">
        <f t="shared" si="464"/>
        <v>H</v>
      </c>
      <c r="T2184" s="24">
        <f>IF(S2184="E",SUM($R$5:R2184),0)</f>
        <v>0</v>
      </c>
      <c r="U2184" s="143">
        <f t="shared" si="465"/>
        <v>0</v>
      </c>
    </row>
    <row r="2185" spans="1:21" x14ac:dyDescent="0.25">
      <c r="A2185" s="6">
        <v>22.85</v>
      </c>
      <c r="B2185" s="31" t="s">
        <v>90</v>
      </c>
      <c r="D2185" s="89">
        <v>940550000000</v>
      </c>
      <c r="E2185" s="3">
        <v>0.6</v>
      </c>
      <c r="L2185" s="97"/>
      <c r="M2185" s="5"/>
      <c r="N2185" s="5"/>
      <c r="O2185" s="5"/>
      <c r="Q2185" s="23"/>
      <c r="T2185" s="24"/>
      <c r="U2185" s="25"/>
    </row>
    <row r="2186" spans="1:21" x14ac:dyDescent="0.25">
      <c r="A2186" s="6">
        <v>22.86</v>
      </c>
      <c r="B2186" s="31" t="s">
        <v>90</v>
      </c>
      <c r="D2186" s="87">
        <v>851090002000</v>
      </c>
      <c r="E2186" s="3">
        <v>0.6</v>
      </c>
      <c r="K2186" s="3">
        <f>K2184+1</f>
        <v>1611</v>
      </c>
      <c r="L2186" s="97" t="str">
        <f>IF(TRIM('Ek.3-A'!F2186)&lt;&gt;"","var","yok")</f>
        <v>yok</v>
      </c>
      <c r="M2186" s="5" t="str">
        <f>IF('Ek.3-A'!F2186="", "", IF(VLOOKUP('Ek.3-A'!F2186, Veriler!D:E, 2, 0)=0, "", VLOOKUP('Ek.3-A'!F2186, Veriler!D:E, 2, 0)))</f>
        <v/>
      </c>
      <c r="N2186" s="5" t="str">
        <f>IF('Ek.3-A'!P2186="", "", 'Ek.3-A'!P2186)</f>
        <v/>
      </c>
      <c r="O2186" s="142">
        <f>'Ek.3-A'!S2186</f>
        <v>0</v>
      </c>
      <c r="P2186" s="143" t="str">
        <f>'Ek.3-A'!L2186</f>
        <v/>
      </c>
      <c r="Q2186" s="24" t="str">
        <f>'Ek.3-A'!M2186</f>
        <v/>
      </c>
      <c r="R2186" s="24">
        <f t="shared" ref="R2186:R2199" si="467">IF(L2186="var",0,IF(Q2186&lt;=0.005,Q2186,0))</f>
        <v>0</v>
      </c>
      <c r="S2186" s="141" t="str">
        <f t="shared" ref="S2186:S2199" si="468">IF(Q2186&lt;=0.005,"E","H")</f>
        <v>H</v>
      </c>
      <c r="T2186" s="24">
        <f>IF(S2186="E",SUM($R$5:R2186),0)</f>
        <v>0</v>
      </c>
      <c r="U2186" s="143">
        <f t="shared" ref="U2186:U2199" si="469">IF(T2186&lt;=0.1, O2186, IF(R2186&gt;$G$2, R2186*O2186, $G$2*O2186))</f>
        <v>0</v>
      </c>
    </row>
    <row r="2187" spans="1:21" x14ac:dyDescent="0.25">
      <c r="A2187" s="6">
        <v>22.87</v>
      </c>
      <c r="B2187" s="31" t="s">
        <v>90</v>
      </c>
      <c r="D2187" s="89">
        <v>851090001000</v>
      </c>
      <c r="E2187" s="3">
        <v>0.6</v>
      </c>
      <c r="K2187" s="3">
        <f t="shared" ref="K2187:K2199" si="470">K2186+1</f>
        <v>1612</v>
      </c>
      <c r="L2187" s="97" t="str">
        <f>IF(TRIM('Ek.3-A'!F2187)&lt;&gt;"","var","yok")</f>
        <v>yok</v>
      </c>
      <c r="M2187" s="5" t="str">
        <f>IF('Ek.3-A'!F2187="", "", IF(VLOOKUP('Ek.3-A'!F2187, Veriler!D:E, 2, 0)=0, "", VLOOKUP('Ek.3-A'!F2187, Veriler!D:E, 2, 0)))</f>
        <v/>
      </c>
      <c r="N2187" s="5" t="str">
        <f>IF('Ek.3-A'!P2187="", "", 'Ek.3-A'!P2187)</f>
        <v/>
      </c>
      <c r="O2187" s="142">
        <f>'Ek.3-A'!S2187</f>
        <v>0</v>
      </c>
      <c r="P2187" s="143" t="str">
        <f>'Ek.3-A'!L2187</f>
        <v/>
      </c>
      <c r="Q2187" s="24" t="str">
        <f>'Ek.3-A'!M2187</f>
        <v/>
      </c>
      <c r="R2187" s="24">
        <f t="shared" si="467"/>
        <v>0</v>
      </c>
      <c r="S2187" s="141" t="str">
        <f t="shared" si="468"/>
        <v>H</v>
      </c>
      <c r="T2187" s="24">
        <f>IF(S2187="E",SUM($R$5:R2187),0)</f>
        <v>0</v>
      </c>
      <c r="U2187" s="143">
        <f t="shared" si="469"/>
        <v>0</v>
      </c>
    </row>
    <row r="2188" spans="1:21" x14ac:dyDescent="0.25">
      <c r="A2188" s="6">
        <v>22.88</v>
      </c>
      <c r="B2188" s="31" t="s">
        <v>90</v>
      </c>
      <c r="D2188" s="87">
        <v>901420201100</v>
      </c>
      <c r="E2188" s="3">
        <v>0.6</v>
      </c>
      <c r="K2188" s="3">
        <f t="shared" si="470"/>
        <v>1613</v>
      </c>
      <c r="L2188" s="97" t="str">
        <f>IF(TRIM('Ek.3-A'!F2188)&lt;&gt;"","var","yok")</f>
        <v>yok</v>
      </c>
      <c r="M2188" s="5" t="str">
        <f>IF('Ek.3-A'!F2188="", "", IF(VLOOKUP('Ek.3-A'!F2188, Veriler!D:E, 2, 0)=0, "", VLOOKUP('Ek.3-A'!F2188, Veriler!D:E, 2, 0)))</f>
        <v/>
      </c>
      <c r="N2188" s="5" t="str">
        <f>IF('Ek.3-A'!P2188="", "", 'Ek.3-A'!P2188)</f>
        <v/>
      </c>
      <c r="O2188" s="142">
        <f>'Ek.3-A'!S2188</f>
        <v>0</v>
      </c>
      <c r="P2188" s="143" t="str">
        <f>'Ek.3-A'!L2188</f>
        <v/>
      </c>
      <c r="Q2188" s="24" t="str">
        <f>'Ek.3-A'!M2188</f>
        <v/>
      </c>
      <c r="R2188" s="24">
        <f t="shared" si="467"/>
        <v>0</v>
      </c>
      <c r="S2188" s="141" t="str">
        <f t="shared" si="468"/>
        <v>H</v>
      </c>
      <c r="T2188" s="24">
        <f>IF(S2188="E",SUM($R$5:R2188),0)</f>
        <v>0</v>
      </c>
      <c r="U2188" s="143">
        <f t="shared" si="469"/>
        <v>0</v>
      </c>
    </row>
    <row r="2189" spans="1:21" x14ac:dyDescent="0.25">
      <c r="A2189" s="6">
        <v>22.89</v>
      </c>
      <c r="B2189" s="31" t="s">
        <v>90</v>
      </c>
      <c r="D2189" s="89">
        <v>901420201900</v>
      </c>
      <c r="E2189" s="3">
        <v>0.6</v>
      </c>
      <c r="K2189" s="3">
        <f t="shared" si="470"/>
        <v>1614</v>
      </c>
      <c r="L2189" s="97" t="str">
        <f>IF(TRIM('Ek.3-A'!F2189)&lt;&gt;"","var","yok")</f>
        <v>yok</v>
      </c>
      <c r="M2189" s="5" t="str">
        <f>IF('Ek.3-A'!F2189="", "", IF(VLOOKUP('Ek.3-A'!F2189, Veriler!D:E, 2, 0)=0, "", VLOOKUP('Ek.3-A'!F2189, Veriler!D:E, 2, 0)))</f>
        <v/>
      </c>
      <c r="N2189" s="5" t="str">
        <f>IF('Ek.3-A'!P2189="", "", 'Ek.3-A'!P2189)</f>
        <v/>
      </c>
      <c r="O2189" s="142">
        <f>'Ek.3-A'!S2189</f>
        <v>0</v>
      </c>
      <c r="P2189" s="143" t="str">
        <f>'Ek.3-A'!L2189</f>
        <v/>
      </c>
      <c r="Q2189" s="24" t="str">
        <f>'Ek.3-A'!M2189</f>
        <v/>
      </c>
      <c r="R2189" s="24">
        <f t="shared" si="467"/>
        <v>0</v>
      </c>
      <c r="S2189" s="141" t="str">
        <f t="shared" si="468"/>
        <v>H</v>
      </c>
      <c r="T2189" s="24">
        <f>IF(S2189="E",SUM($R$5:R2189),0)</f>
        <v>0</v>
      </c>
      <c r="U2189" s="143">
        <f t="shared" si="469"/>
        <v>0</v>
      </c>
    </row>
    <row r="2190" spans="1:21" x14ac:dyDescent="0.25">
      <c r="A2190" s="6">
        <v>22.9</v>
      </c>
      <c r="B2190" s="31" t="s">
        <v>90</v>
      </c>
      <c r="D2190" s="87">
        <v>902590001100</v>
      </c>
      <c r="E2190" s="3">
        <v>0.6</v>
      </c>
      <c r="K2190" s="3">
        <f t="shared" si="470"/>
        <v>1615</v>
      </c>
      <c r="L2190" s="97" t="str">
        <f>IF(TRIM('Ek.3-A'!F2190)&lt;&gt;"","var","yok")</f>
        <v>yok</v>
      </c>
      <c r="M2190" s="5" t="str">
        <f>IF('Ek.3-A'!F2190="", "", IF(VLOOKUP('Ek.3-A'!F2190, Veriler!D:E, 2, 0)=0, "", VLOOKUP('Ek.3-A'!F2190, Veriler!D:E, 2, 0)))</f>
        <v/>
      </c>
      <c r="N2190" s="5" t="str">
        <f>IF('Ek.3-A'!P2190="", "", 'Ek.3-A'!P2190)</f>
        <v/>
      </c>
      <c r="O2190" s="142">
        <f>'Ek.3-A'!S2190</f>
        <v>0</v>
      </c>
      <c r="P2190" s="143" t="str">
        <f>'Ek.3-A'!L2190</f>
        <v/>
      </c>
      <c r="Q2190" s="24" t="str">
        <f>'Ek.3-A'!M2190</f>
        <v/>
      </c>
      <c r="R2190" s="24">
        <f t="shared" si="467"/>
        <v>0</v>
      </c>
      <c r="S2190" s="141" t="str">
        <f t="shared" si="468"/>
        <v>H</v>
      </c>
      <c r="T2190" s="24">
        <f>IF(S2190="E",SUM($R$5:R2190),0)</f>
        <v>0</v>
      </c>
      <c r="U2190" s="143">
        <f t="shared" si="469"/>
        <v>0</v>
      </c>
    </row>
    <row r="2191" spans="1:21" x14ac:dyDescent="0.25">
      <c r="A2191" s="6">
        <v>22.91</v>
      </c>
      <c r="B2191" s="31" t="s">
        <v>90</v>
      </c>
      <c r="D2191" s="89">
        <v>850590290000</v>
      </c>
      <c r="E2191" s="3">
        <v>0.6</v>
      </c>
      <c r="K2191" s="3">
        <f t="shared" si="470"/>
        <v>1616</v>
      </c>
      <c r="L2191" s="97" t="str">
        <f>IF(TRIM('Ek.3-A'!F2191)&lt;&gt;"","var","yok")</f>
        <v>yok</v>
      </c>
      <c r="M2191" s="5" t="str">
        <f>IF('Ek.3-A'!F2191="", "", IF(VLOOKUP('Ek.3-A'!F2191, Veriler!D:E, 2, 0)=0, "", VLOOKUP('Ek.3-A'!F2191, Veriler!D:E, 2, 0)))</f>
        <v/>
      </c>
      <c r="N2191" s="5" t="str">
        <f>IF('Ek.3-A'!P2191="", "", 'Ek.3-A'!P2191)</f>
        <v/>
      </c>
      <c r="O2191" s="142">
        <f>'Ek.3-A'!S2191</f>
        <v>0</v>
      </c>
      <c r="P2191" s="143" t="str">
        <f>'Ek.3-A'!L2191</f>
        <v/>
      </c>
      <c r="Q2191" s="24" t="str">
        <f>'Ek.3-A'!M2191</f>
        <v/>
      </c>
      <c r="R2191" s="24">
        <f t="shared" si="467"/>
        <v>0</v>
      </c>
      <c r="S2191" s="141" t="str">
        <f t="shared" si="468"/>
        <v>H</v>
      </c>
      <c r="T2191" s="24">
        <f>IF(S2191="E",SUM($R$5:R2191),0)</f>
        <v>0</v>
      </c>
      <c r="U2191" s="143">
        <f t="shared" si="469"/>
        <v>0</v>
      </c>
    </row>
    <row r="2192" spans="1:21" x14ac:dyDescent="0.25">
      <c r="A2192" s="6">
        <v>22.92</v>
      </c>
      <c r="B2192" s="31" t="s">
        <v>90</v>
      </c>
      <c r="D2192" s="87">
        <v>901819900011</v>
      </c>
      <c r="E2192" s="3">
        <v>0.6</v>
      </c>
      <c r="K2192" s="3">
        <f t="shared" si="470"/>
        <v>1617</v>
      </c>
      <c r="L2192" s="97" t="str">
        <f>IF(TRIM('Ek.3-A'!F2192)&lt;&gt;"","var","yok")</f>
        <v>yok</v>
      </c>
      <c r="M2192" s="5" t="str">
        <f>IF('Ek.3-A'!F2192="", "", IF(VLOOKUP('Ek.3-A'!F2192, Veriler!D:E, 2, 0)=0, "", VLOOKUP('Ek.3-A'!F2192, Veriler!D:E, 2, 0)))</f>
        <v/>
      </c>
      <c r="N2192" s="5" t="str">
        <f>IF('Ek.3-A'!P2192="", "", 'Ek.3-A'!P2192)</f>
        <v/>
      </c>
      <c r="O2192" s="142">
        <f>'Ek.3-A'!S2192</f>
        <v>0</v>
      </c>
      <c r="P2192" s="143" t="str">
        <f>'Ek.3-A'!L2192</f>
        <v/>
      </c>
      <c r="Q2192" s="24" t="str">
        <f>'Ek.3-A'!M2192</f>
        <v/>
      </c>
      <c r="R2192" s="24">
        <f t="shared" si="467"/>
        <v>0</v>
      </c>
      <c r="S2192" s="141" t="str">
        <f t="shared" si="468"/>
        <v>H</v>
      </c>
      <c r="T2192" s="24">
        <f>IF(S2192="E",SUM($R$5:R2192),0)</f>
        <v>0</v>
      </c>
      <c r="U2192" s="143">
        <f t="shared" si="469"/>
        <v>0</v>
      </c>
    </row>
    <row r="2193" spans="1:41" x14ac:dyDescent="0.25">
      <c r="A2193" s="6">
        <v>22.93</v>
      </c>
      <c r="B2193" s="31" t="s">
        <v>90</v>
      </c>
      <c r="D2193" s="89">
        <v>845630110000</v>
      </c>
      <c r="E2193" s="3">
        <v>0.6</v>
      </c>
      <c r="K2193" s="3">
        <f t="shared" si="470"/>
        <v>1618</v>
      </c>
      <c r="L2193" s="97" t="str">
        <f>IF(TRIM('Ek.3-A'!F2193)&lt;&gt;"","var","yok")</f>
        <v>yok</v>
      </c>
      <c r="M2193" s="5" t="str">
        <f>IF('Ek.3-A'!F2193="", "", IF(VLOOKUP('Ek.3-A'!F2193, Veriler!D:E, 2, 0)=0, "", VLOOKUP('Ek.3-A'!F2193, Veriler!D:E, 2, 0)))</f>
        <v/>
      </c>
      <c r="N2193" s="5" t="str">
        <f>IF('Ek.3-A'!P2193="", "", 'Ek.3-A'!P2193)</f>
        <v/>
      </c>
      <c r="O2193" s="142">
        <f>'Ek.3-A'!S2193</f>
        <v>0</v>
      </c>
      <c r="P2193" s="143" t="str">
        <f>'Ek.3-A'!L2193</f>
        <v/>
      </c>
      <c r="Q2193" s="24" t="str">
        <f>'Ek.3-A'!M2193</f>
        <v/>
      </c>
      <c r="R2193" s="24">
        <f t="shared" si="467"/>
        <v>0</v>
      </c>
      <c r="S2193" s="141" t="str">
        <f t="shared" si="468"/>
        <v>H</v>
      </c>
      <c r="T2193" s="24">
        <f>IF(S2193="E",SUM($R$5:R2193),0)</f>
        <v>0</v>
      </c>
      <c r="U2193" s="143">
        <f t="shared" si="469"/>
        <v>0</v>
      </c>
    </row>
    <row r="2194" spans="1:41" x14ac:dyDescent="0.25">
      <c r="A2194" s="6">
        <v>22.94</v>
      </c>
      <c r="B2194" s="31" t="s">
        <v>90</v>
      </c>
      <c r="D2194" s="87">
        <v>740200000012</v>
      </c>
      <c r="E2194" s="3">
        <v>0.6</v>
      </c>
      <c r="K2194" s="3">
        <f t="shared" si="470"/>
        <v>1619</v>
      </c>
      <c r="L2194" s="97" t="str">
        <f>IF(TRIM('Ek.3-A'!F2194)&lt;&gt;"","var","yok")</f>
        <v>yok</v>
      </c>
      <c r="M2194" s="5" t="str">
        <f>IF('Ek.3-A'!F2194="", "", IF(VLOOKUP('Ek.3-A'!F2194, Veriler!D:E, 2, 0)=0, "", VLOOKUP('Ek.3-A'!F2194, Veriler!D:E, 2, 0)))</f>
        <v/>
      </c>
      <c r="N2194" s="5" t="str">
        <f>IF('Ek.3-A'!P2194="", "", 'Ek.3-A'!P2194)</f>
        <v/>
      </c>
      <c r="O2194" s="142">
        <f>'Ek.3-A'!S2194</f>
        <v>0</v>
      </c>
      <c r="P2194" s="143" t="str">
        <f>'Ek.3-A'!L2194</f>
        <v/>
      </c>
      <c r="Q2194" s="24" t="str">
        <f>'Ek.3-A'!M2194</f>
        <v/>
      </c>
      <c r="R2194" s="24">
        <f t="shared" si="467"/>
        <v>0</v>
      </c>
      <c r="S2194" s="141" t="str">
        <f t="shared" si="468"/>
        <v>H</v>
      </c>
      <c r="T2194" s="24">
        <f>IF(S2194="E",SUM($R$5:R2194),0)</f>
        <v>0</v>
      </c>
      <c r="U2194" s="143">
        <f t="shared" si="469"/>
        <v>0</v>
      </c>
    </row>
    <row r="2195" spans="1:41" x14ac:dyDescent="0.25">
      <c r="A2195" s="6">
        <v>22.95</v>
      </c>
      <c r="B2195" s="31" t="s">
        <v>90</v>
      </c>
      <c r="D2195" s="89">
        <v>850520000000</v>
      </c>
      <c r="E2195" s="3">
        <v>0.6</v>
      </c>
      <c r="K2195" s="3">
        <f t="shared" si="470"/>
        <v>1620</v>
      </c>
      <c r="L2195" s="97" t="str">
        <f>IF(TRIM('Ek.3-A'!F2195)&lt;&gt;"","var","yok")</f>
        <v>yok</v>
      </c>
      <c r="M2195" s="5" t="str">
        <f>IF('Ek.3-A'!F2195="", "", IF(VLOOKUP('Ek.3-A'!F2195, Veriler!D:E, 2, 0)=0, "", VLOOKUP('Ek.3-A'!F2195, Veriler!D:E, 2, 0)))</f>
        <v/>
      </c>
      <c r="N2195" s="5" t="str">
        <f>IF('Ek.3-A'!P2195="", "", 'Ek.3-A'!P2195)</f>
        <v/>
      </c>
      <c r="O2195" s="142">
        <f>'Ek.3-A'!S2195</f>
        <v>0</v>
      </c>
      <c r="P2195" s="143" t="str">
        <f>'Ek.3-A'!L2195</f>
        <v/>
      </c>
      <c r="Q2195" s="24" t="str">
        <f>'Ek.3-A'!M2195</f>
        <v/>
      </c>
      <c r="R2195" s="24">
        <f t="shared" si="467"/>
        <v>0</v>
      </c>
      <c r="S2195" s="141" t="str">
        <f t="shared" si="468"/>
        <v>H</v>
      </c>
      <c r="T2195" s="24">
        <f>IF(S2195="E",SUM($R$5:R2195),0)</f>
        <v>0</v>
      </c>
      <c r="U2195" s="143">
        <f t="shared" si="469"/>
        <v>0</v>
      </c>
    </row>
    <row r="2196" spans="1:41" x14ac:dyDescent="0.25">
      <c r="A2196" s="6">
        <v>22.96</v>
      </c>
      <c r="B2196" s="31" t="s">
        <v>90</v>
      </c>
      <c r="D2196" s="87">
        <v>850590500000</v>
      </c>
      <c r="E2196" s="3">
        <v>0.6</v>
      </c>
      <c r="K2196" s="3">
        <f t="shared" si="470"/>
        <v>1621</v>
      </c>
      <c r="L2196" s="97" t="str">
        <f>IF(TRIM('Ek.3-A'!F2196)&lt;&gt;"","var","yok")</f>
        <v>yok</v>
      </c>
      <c r="M2196" s="5" t="str">
        <f>IF('Ek.3-A'!F2196="", "", IF(VLOOKUP('Ek.3-A'!F2196, Veriler!D:E, 2, 0)=0, "", VLOOKUP('Ek.3-A'!F2196, Veriler!D:E, 2, 0)))</f>
        <v/>
      </c>
      <c r="N2196" s="5" t="str">
        <f>IF('Ek.3-A'!P2196="", "", 'Ek.3-A'!P2196)</f>
        <v/>
      </c>
      <c r="O2196" s="142">
        <f>'Ek.3-A'!S2196</f>
        <v>0</v>
      </c>
      <c r="P2196" s="143" t="str">
        <f>'Ek.3-A'!L2196</f>
        <v/>
      </c>
      <c r="Q2196" s="24" t="str">
        <f>'Ek.3-A'!M2196</f>
        <v/>
      </c>
      <c r="R2196" s="24">
        <f t="shared" si="467"/>
        <v>0</v>
      </c>
      <c r="S2196" s="141" t="str">
        <f t="shared" si="468"/>
        <v>H</v>
      </c>
      <c r="T2196" s="24">
        <f>IF(S2196="E",SUM($R$5:R2196),0)</f>
        <v>0</v>
      </c>
      <c r="U2196" s="143">
        <f t="shared" si="469"/>
        <v>0</v>
      </c>
    </row>
    <row r="2197" spans="1:41" x14ac:dyDescent="0.25">
      <c r="A2197" s="6">
        <v>22.97</v>
      </c>
      <c r="B2197" s="31" t="s">
        <v>90</v>
      </c>
      <c r="D2197" s="89">
        <v>901819900014</v>
      </c>
      <c r="E2197" s="3">
        <v>0.6</v>
      </c>
      <c r="K2197" s="3">
        <f t="shared" si="470"/>
        <v>1622</v>
      </c>
      <c r="L2197" s="97" t="str">
        <f>IF(TRIM('Ek.3-A'!F2197)&lt;&gt;"","var","yok")</f>
        <v>yok</v>
      </c>
      <c r="M2197" s="5" t="str">
        <f>IF('Ek.3-A'!F2197="", "", IF(VLOOKUP('Ek.3-A'!F2197, Veriler!D:E, 2, 0)=0, "", VLOOKUP('Ek.3-A'!F2197, Veriler!D:E, 2, 0)))</f>
        <v/>
      </c>
      <c r="N2197" s="5" t="str">
        <f>IF('Ek.3-A'!P2197="", "", 'Ek.3-A'!P2197)</f>
        <v/>
      </c>
      <c r="O2197" s="142">
        <f>'Ek.3-A'!S2197</f>
        <v>0</v>
      </c>
      <c r="P2197" s="143" t="str">
        <f>'Ek.3-A'!L2197</f>
        <v/>
      </c>
      <c r="Q2197" s="24" t="str">
        <f>'Ek.3-A'!M2197</f>
        <v/>
      </c>
      <c r="R2197" s="24">
        <f t="shared" si="467"/>
        <v>0</v>
      </c>
      <c r="S2197" s="141" t="str">
        <f t="shared" si="468"/>
        <v>H</v>
      </c>
      <c r="T2197" s="24">
        <f>IF(S2197="E",SUM($R$5:R2197),0)</f>
        <v>0</v>
      </c>
      <c r="U2197" s="143">
        <f t="shared" si="469"/>
        <v>0</v>
      </c>
    </row>
    <row r="2198" spans="1:41" x14ac:dyDescent="0.25">
      <c r="A2198" s="6">
        <v>22.98</v>
      </c>
      <c r="B2198" s="31" t="s">
        <v>90</v>
      </c>
      <c r="D2198" s="87">
        <v>903220009011</v>
      </c>
      <c r="E2198" s="3">
        <v>0.6</v>
      </c>
      <c r="K2198" s="3">
        <f t="shared" si="470"/>
        <v>1623</v>
      </c>
      <c r="L2198" s="97" t="str">
        <f>IF(TRIM('Ek.3-A'!F2198)&lt;&gt;"","var","yok")</f>
        <v>yok</v>
      </c>
      <c r="M2198" s="5" t="str">
        <f>IF('Ek.3-A'!F2198="", "", IF(VLOOKUP('Ek.3-A'!F2198, Veriler!D:E, 2, 0)=0, "", VLOOKUP('Ek.3-A'!F2198, Veriler!D:E, 2, 0)))</f>
        <v/>
      </c>
      <c r="N2198" s="5" t="str">
        <f>IF('Ek.3-A'!P2198="", "", 'Ek.3-A'!P2198)</f>
        <v/>
      </c>
      <c r="O2198" s="142">
        <f>'Ek.3-A'!S2198</f>
        <v>0</v>
      </c>
      <c r="P2198" s="143" t="str">
        <f>'Ek.3-A'!L2198</f>
        <v/>
      </c>
      <c r="Q2198" s="24" t="str">
        <f>'Ek.3-A'!M2198</f>
        <v/>
      </c>
      <c r="R2198" s="24">
        <f t="shared" si="467"/>
        <v>0</v>
      </c>
      <c r="S2198" s="141" t="str">
        <f t="shared" si="468"/>
        <v>H</v>
      </c>
      <c r="T2198" s="24">
        <f>IF(S2198="E",SUM($R$5:R2198),0)</f>
        <v>0</v>
      </c>
      <c r="U2198" s="143">
        <f t="shared" si="469"/>
        <v>0</v>
      </c>
    </row>
    <row r="2199" spans="1:41" x14ac:dyDescent="0.25">
      <c r="A2199" s="6">
        <v>22.99</v>
      </c>
      <c r="B2199" s="31" t="s">
        <v>90</v>
      </c>
      <c r="D2199" s="89">
        <v>902610219000</v>
      </c>
      <c r="E2199" s="3">
        <v>0.6</v>
      </c>
      <c r="K2199" s="3">
        <f t="shared" si="470"/>
        <v>1624</v>
      </c>
      <c r="L2199" s="97" t="str">
        <f>IF(TRIM('Ek.3-A'!F2199)&lt;&gt;"","var","yok")</f>
        <v>yok</v>
      </c>
      <c r="M2199" s="5" t="str">
        <f>IF('Ek.3-A'!F2199="", "", IF(VLOOKUP('Ek.3-A'!F2199, Veriler!D:E, 2, 0)=0, "", VLOOKUP('Ek.3-A'!F2199, Veriler!D:E, 2, 0)))</f>
        <v/>
      </c>
      <c r="N2199" s="5" t="str">
        <f>IF('Ek.3-A'!P2199="", "", 'Ek.3-A'!P2199)</f>
        <v/>
      </c>
      <c r="O2199" s="142">
        <f>'Ek.3-A'!S2199</f>
        <v>0</v>
      </c>
      <c r="P2199" s="143" t="str">
        <f>'Ek.3-A'!L2199</f>
        <v/>
      </c>
      <c r="Q2199" s="24" t="str">
        <f>'Ek.3-A'!M2199</f>
        <v/>
      </c>
      <c r="R2199" s="24">
        <f t="shared" si="467"/>
        <v>0</v>
      </c>
      <c r="S2199" s="141" t="str">
        <f t="shared" si="468"/>
        <v>H</v>
      </c>
      <c r="T2199" s="24">
        <f>IF(S2199="E",SUM($R$5:R2199),0)</f>
        <v>0</v>
      </c>
      <c r="U2199" s="143">
        <f t="shared" si="469"/>
        <v>0</v>
      </c>
    </row>
    <row r="2200" spans="1:41" x14ac:dyDescent="0.25">
      <c r="A2200" s="6">
        <v>23</v>
      </c>
      <c r="B2200" s="31" t="s">
        <v>90</v>
      </c>
      <c r="D2200" s="87">
        <v>903210209000</v>
      </c>
      <c r="E2200" s="3">
        <v>0.6</v>
      </c>
      <c r="T2200" s="24"/>
      <c r="U2200" s="25"/>
      <c r="AO2200" s="140">
        <f>'Ek.3-A'!L2200</f>
        <v>0</v>
      </c>
    </row>
    <row r="2201" spans="1:41" x14ac:dyDescent="0.25">
      <c r="A2201" s="6">
        <v>23.01</v>
      </c>
      <c r="B2201" s="31" t="s">
        <v>90</v>
      </c>
      <c r="D2201" s="89">
        <v>854232900000</v>
      </c>
      <c r="E2201" s="3">
        <v>0.6</v>
      </c>
      <c r="T2201" s="24"/>
      <c r="U2201" s="25"/>
      <c r="AO2201" s="140"/>
    </row>
    <row r="2202" spans="1:41" x14ac:dyDescent="0.25">
      <c r="A2202" s="6">
        <v>23.02</v>
      </c>
      <c r="B2202" s="31" t="s">
        <v>90</v>
      </c>
      <c r="D2202" s="87">
        <v>854233900000</v>
      </c>
      <c r="E2202" s="3">
        <v>0.6</v>
      </c>
      <c r="T2202" s="24"/>
      <c r="U2202" s="25"/>
      <c r="AO2202" s="140"/>
    </row>
    <row r="2203" spans="1:41" x14ac:dyDescent="0.25">
      <c r="A2203" s="6">
        <v>23.03</v>
      </c>
      <c r="B2203" s="31" t="s">
        <v>90</v>
      </c>
      <c r="D2203" s="89">
        <v>902580401000</v>
      </c>
      <c r="E2203" s="3">
        <v>0.6</v>
      </c>
      <c r="T2203" s="24"/>
      <c r="U2203" s="25"/>
      <c r="AO2203" s="140"/>
    </row>
    <row r="2204" spans="1:41" x14ac:dyDescent="0.25">
      <c r="A2204" s="6">
        <v>23.04</v>
      </c>
      <c r="B2204" s="31" t="s">
        <v>90</v>
      </c>
      <c r="D2204" s="87">
        <v>902580409000</v>
      </c>
      <c r="E2204" s="3">
        <v>0.6</v>
      </c>
      <c r="T2204" s="24"/>
      <c r="U2204" s="25"/>
    </row>
    <row r="2205" spans="1:41" x14ac:dyDescent="0.25">
      <c r="A2205" s="6">
        <v>23.05</v>
      </c>
      <c r="B2205" s="31" t="s">
        <v>90</v>
      </c>
      <c r="D2205" s="89">
        <v>903210809000</v>
      </c>
      <c r="E2205" s="3">
        <v>0.6</v>
      </c>
      <c r="T2205" s="24"/>
      <c r="U2205" s="25"/>
    </row>
    <row r="2206" spans="1:41" x14ac:dyDescent="0.25">
      <c r="A2206" s="6">
        <v>23.06</v>
      </c>
      <c r="B2206" s="31" t="s">
        <v>90</v>
      </c>
      <c r="D2206" s="87">
        <v>901890100011</v>
      </c>
      <c r="E2206" s="3">
        <v>0.6</v>
      </c>
      <c r="T2206" s="24"/>
      <c r="U2206" s="25"/>
    </row>
    <row r="2207" spans="1:41" x14ac:dyDescent="0.25">
      <c r="A2207" s="6">
        <v>23.07</v>
      </c>
      <c r="B2207" s="31" t="s">
        <v>90</v>
      </c>
      <c r="D2207" s="89">
        <v>903210201000</v>
      </c>
      <c r="E2207" s="3">
        <v>0.6</v>
      </c>
      <c r="T2207" s="24"/>
      <c r="U2207" s="25"/>
    </row>
    <row r="2208" spans="1:41" x14ac:dyDescent="0.25">
      <c r="A2208" s="6">
        <v>23.08</v>
      </c>
      <c r="B2208" s="31" t="s">
        <v>90</v>
      </c>
      <c r="D2208" s="87">
        <v>902910002000</v>
      </c>
      <c r="E2208" s="3">
        <v>0.6</v>
      </c>
      <c r="T2208" s="24"/>
      <c r="U2208" s="25"/>
    </row>
    <row r="2209" spans="1:21" x14ac:dyDescent="0.25">
      <c r="A2209" s="6">
        <v>23.09</v>
      </c>
      <c r="B2209" s="31" t="s">
        <v>90</v>
      </c>
      <c r="D2209" s="89">
        <v>380130000000</v>
      </c>
      <c r="E2209" s="3">
        <v>0.6</v>
      </c>
      <c r="K2209" s="3">
        <f>K2199+1</f>
        <v>1625</v>
      </c>
      <c r="L2209" s="97" t="str">
        <f>IF(TRIM('Ek.3-A'!F2209)&lt;&gt;"","var","yok")</f>
        <v>yok</v>
      </c>
      <c r="M2209" s="5" t="str">
        <f>IF('Ek.3-A'!F2209="", "", IF(VLOOKUP('Ek.3-A'!F2209, Veriler!D:E, 2, 0)=0, "", VLOOKUP('Ek.3-A'!F2209, Veriler!D:E, 2, 0)))</f>
        <v/>
      </c>
      <c r="N2209" s="5" t="str">
        <f>IF('Ek.3-A'!P2209="", "", 'Ek.3-A'!P2209)</f>
        <v/>
      </c>
      <c r="O2209" s="142">
        <f>'Ek.3-A'!S2209</f>
        <v>0</v>
      </c>
      <c r="P2209" s="143" t="str">
        <f>'Ek.3-A'!L2209</f>
        <v/>
      </c>
      <c r="Q2209" s="24" t="str">
        <f>'Ek.3-A'!M2209</f>
        <v/>
      </c>
      <c r="R2209" s="24">
        <f t="shared" ref="R2209:R2222" si="471">IF(L2209="var",0,IF(Q2209&lt;=0.005,Q2209,0))</f>
        <v>0</v>
      </c>
      <c r="S2209" s="141" t="str">
        <f t="shared" ref="S2209:S2222" si="472">IF(Q2209&lt;=0.005,"E","H")</f>
        <v>H</v>
      </c>
      <c r="T2209" s="24">
        <f>IF(S2209="E",SUM($R$5:R2209),0)</f>
        <v>0</v>
      </c>
      <c r="U2209" s="143">
        <f t="shared" ref="U2209:U2222" si="473">IF(T2209&lt;=0.1, O2209, IF(R2209&gt;$G$2, R2209*O2209, $G$2*O2209))</f>
        <v>0</v>
      </c>
    </row>
    <row r="2210" spans="1:21" x14ac:dyDescent="0.25">
      <c r="A2210" s="6">
        <v>23.1</v>
      </c>
      <c r="B2210" s="31" t="s">
        <v>90</v>
      </c>
      <c r="D2210" s="87">
        <v>710221000000</v>
      </c>
      <c r="E2210" s="3">
        <v>0.6</v>
      </c>
      <c r="K2210" s="3">
        <f t="shared" ref="K2210:K2222" si="474">K2209+1</f>
        <v>1626</v>
      </c>
      <c r="L2210" s="97" t="str">
        <f>IF(TRIM('Ek.3-A'!F2210)&lt;&gt;"","var","yok")</f>
        <v>yok</v>
      </c>
      <c r="M2210" s="5" t="str">
        <f>IF('Ek.3-A'!F2210="", "", IF(VLOOKUP('Ek.3-A'!F2210, Veriler!D:E, 2, 0)=0, "", VLOOKUP('Ek.3-A'!F2210, Veriler!D:E, 2, 0)))</f>
        <v/>
      </c>
      <c r="N2210" s="5" t="str">
        <f>IF('Ek.3-A'!P2210="", "", 'Ek.3-A'!P2210)</f>
        <v/>
      </c>
      <c r="O2210" s="142">
        <f>'Ek.3-A'!S2210</f>
        <v>0</v>
      </c>
      <c r="P2210" s="143" t="str">
        <f>'Ek.3-A'!L2210</f>
        <v/>
      </c>
      <c r="Q2210" s="24" t="str">
        <f>'Ek.3-A'!M2210</f>
        <v/>
      </c>
      <c r="R2210" s="24">
        <f t="shared" si="471"/>
        <v>0</v>
      </c>
      <c r="S2210" s="141" t="str">
        <f t="shared" si="472"/>
        <v>H</v>
      </c>
      <c r="T2210" s="24">
        <f>IF(S2210="E",SUM($R$5:R2210),0)</f>
        <v>0</v>
      </c>
      <c r="U2210" s="143">
        <f t="shared" si="473"/>
        <v>0</v>
      </c>
    </row>
    <row r="2211" spans="1:21" x14ac:dyDescent="0.25">
      <c r="A2211" s="6">
        <v>23.11</v>
      </c>
      <c r="B2211" s="31" t="s">
        <v>90</v>
      </c>
      <c r="D2211" s="89">
        <v>710510000019</v>
      </c>
      <c r="E2211" s="3">
        <v>0.6</v>
      </c>
      <c r="K2211" s="3">
        <f t="shared" si="474"/>
        <v>1627</v>
      </c>
      <c r="L2211" s="97" t="str">
        <f>IF(TRIM('Ek.3-A'!F2211)&lt;&gt;"","var","yok")</f>
        <v>yok</v>
      </c>
      <c r="M2211" s="5" t="str">
        <f>IF('Ek.3-A'!F2211="", "", IF(VLOOKUP('Ek.3-A'!F2211, Veriler!D:E, 2, 0)=0, "", VLOOKUP('Ek.3-A'!F2211, Veriler!D:E, 2, 0)))</f>
        <v/>
      </c>
      <c r="N2211" s="5" t="str">
        <f>IF('Ek.3-A'!P2211="", "", 'Ek.3-A'!P2211)</f>
        <v/>
      </c>
      <c r="O2211" s="142">
        <f>'Ek.3-A'!S2211</f>
        <v>0</v>
      </c>
      <c r="P2211" s="143" t="str">
        <f>'Ek.3-A'!L2211</f>
        <v/>
      </c>
      <c r="Q2211" s="24" t="str">
        <f>'Ek.3-A'!M2211</f>
        <v/>
      </c>
      <c r="R2211" s="24">
        <f t="shared" si="471"/>
        <v>0</v>
      </c>
      <c r="S2211" s="141" t="str">
        <f t="shared" si="472"/>
        <v>H</v>
      </c>
      <c r="T2211" s="24">
        <f>IF(S2211="E",SUM($R$5:R2211),0)</f>
        <v>0</v>
      </c>
      <c r="U2211" s="143">
        <f t="shared" si="473"/>
        <v>0</v>
      </c>
    </row>
    <row r="2212" spans="1:21" x14ac:dyDescent="0.25">
      <c r="A2212" s="6">
        <v>23.12</v>
      </c>
      <c r="B2212" s="31" t="s">
        <v>90</v>
      </c>
      <c r="D2212" s="87">
        <v>710510000011</v>
      </c>
      <c r="E2212" s="3">
        <v>0.6</v>
      </c>
      <c r="K2212" s="3">
        <f t="shared" si="474"/>
        <v>1628</v>
      </c>
      <c r="L2212" s="97" t="str">
        <f>IF(TRIM('Ek.3-A'!F2212)&lt;&gt;"","var","yok")</f>
        <v>yok</v>
      </c>
      <c r="M2212" s="5" t="str">
        <f>IF('Ek.3-A'!F2212="", "", IF(VLOOKUP('Ek.3-A'!F2212, Veriler!D:E, 2, 0)=0, "", VLOOKUP('Ek.3-A'!F2212, Veriler!D:E, 2, 0)))</f>
        <v/>
      </c>
      <c r="N2212" s="5" t="str">
        <f>IF('Ek.3-A'!P2212="", "", 'Ek.3-A'!P2212)</f>
        <v/>
      </c>
      <c r="O2212" s="142">
        <f>'Ek.3-A'!S2212</f>
        <v>0</v>
      </c>
      <c r="P2212" s="143" t="str">
        <f>'Ek.3-A'!L2212</f>
        <v/>
      </c>
      <c r="Q2212" s="24" t="str">
        <f>'Ek.3-A'!M2212</f>
        <v/>
      </c>
      <c r="R2212" s="24">
        <f t="shared" si="471"/>
        <v>0</v>
      </c>
      <c r="S2212" s="141" t="str">
        <f t="shared" si="472"/>
        <v>H</v>
      </c>
      <c r="T2212" s="24">
        <f>IF(S2212="E",SUM($R$5:R2212),0)</f>
        <v>0</v>
      </c>
      <c r="U2212" s="143">
        <f t="shared" si="473"/>
        <v>0</v>
      </c>
    </row>
    <row r="2213" spans="1:21" x14ac:dyDescent="0.25">
      <c r="A2213" s="6">
        <v>23.13</v>
      </c>
      <c r="B2213" s="31" t="s">
        <v>90</v>
      </c>
      <c r="D2213" s="89">
        <v>390410000011</v>
      </c>
      <c r="E2213" s="3">
        <v>0.6</v>
      </c>
      <c r="K2213" s="3">
        <f t="shared" si="474"/>
        <v>1629</v>
      </c>
      <c r="L2213" s="97" t="str">
        <f>IF(TRIM('Ek.3-A'!F2213)&lt;&gt;"","var","yok")</f>
        <v>yok</v>
      </c>
      <c r="M2213" s="5" t="str">
        <f>IF('Ek.3-A'!F2213="", "", IF(VLOOKUP('Ek.3-A'!F2213, Veriler!D:E, 2, 0)=0, "", VLOOKUP('Ek.3-A'!F2213, Veriler!D:E, 2, 0)))</f>
        <v/>
      </c>
      <c r="N2213" s="5" t="str">
        <f>IF('Ek.3-A'!P2213="", "", 'Ek.3-A'!P2213)</f>
        <v/>
      </c>
      <c r="O2213" s="142">
        <f>'Ek.3-A'!S2213</f>
        <v>0</v>
      </c>
      <c r="P2213" s="143" t="str">
        <f>'Ek.3-A'!L2213</f>
        <v/>
      </c>
      <c r="Q2213" s="24" t="str">
        <f>'Ek.3-A'!M2213</f>
        <v/>
      </c>
      <c r="R2213" s="24">
        <f t="shared" si="471"/>
        <v>0</v>
      </c>
      <c r="S2213" s="141" t="str">
        <f t="shared" si="472"/>
        <v>H</v>
      </c>
      <c r="T2213" s="24">
        <f>IF(S2213="E",SUM($R$5:R2213),0)</f>
        <v>0</v>
      </c>
      <c r="U2213" s="143">
        <f t="shared" si="473"/>
        <v>0</v>
      </c>
    </row>
    <row r="2214" spans="1:21" x14ac:dyDescent="0.25">
      <c r="A2214" s="6">
        <v>23.14</v>
      </c>
      <c r="B2214" s="31" t="s">
        <v>90</v>
      </c>
      <c r="D2214" s="87">
        <v>850410201000</v>
      </c>
      <c r="E2214" s="3">
        <v>0.6</v>
      </c>
      <c r="K2214" s="3">
        <f t="shared" si="474"/>
        <v>1630</v>
      </c>
      <c r="L2214" s="97" t="str">
        <f>IF(TRIM('Ek.3-A'!F2214)&lt;&gt;"","var","yok")</f>
        <v>yok</v>
      </c>
      <c r="M2214" s="5" t="str">
        <f>IF('Ek.3-A'!F2214="", "", IF(VLOOKUP('Ek.3-A'!F2214, Veriler!D:E, 2, 0)=0, "", VLOOKUP('Ek.3-A'!F2214, Veriler!D:E, 2, 0)))</f>
        <v/>
      </c>
      <c r="N2214" s="5" t="str">
        <f>IF('Ek.3-A'!P2214="", "", 'Ek.3-A'!P2214)</f>
        <v/>
      </c>
      <c r="O2214" s="142">
        <f>'Ek.3-A'!S2214</f>
        <v>0</v>
      </c>
      <c r="P2214" s="143" t="str">
        <f>'Ek.3-A'!L2214</f>
        <v/>
      </c>
      <c r="Q2214" s="24" t="str">
        <f>'Ek.3-A'!M2214</f>
        <v/>
      </c>
      <c r="R2214" s="24">
        <f t="shared" si="471"/>
        <v>0</v>
      </c>
      <c r="S2214" s="141" t="str">
        <f t="shared" si="472"/>
        <v>H</v>
      </c>
      <c r="T2214" s="24">
        <f>IF(S2214="E",SUM($R$5:R2214),0)</f>
        <v>0</v>
      </c>
      <c r="U2214" s="143">
        <f t="shared" si="473"/>
        <v>0</v>
      </c>
    </row>
    <row r="2215" spans="1:21" x14ac:dyDescent="0.25">
      <c r="A2215" s="6">
        <v>23.15</v>
      </c>
      <c r="B2215" s="31" t="s">
        <v>90</v>
      </c>
      <c r="D2215" s="89">
        <v>850410209000</v>
      </c>
      <c r="E2215" s="3">
        <v>0.6</v>
      </c>
      <c r="K2215" s="3">
        <f t="shared" si="474"/>
        <v>1631</v>
      </c>
      <c r="L2215" s="97" t="str">
        <f>IF(TRIM('Ek.3-A'!F2215)&lt;&gt;"","var","yok")</f>
        <v>yok</v>
      </c>
      <c r="M2215" s="5" t="str">
        <f>IF('Ek.3-A'!F2215="", "", IF(VLOOKUP('Ek.3-A'!F2215, Veriler!D:E, 2, 0)=0, "", VLOOKUP('Ek.3-A'!F2215, Veriler!D:E, 2, 0)))</f>
        <v/>
      </c>
      <c r="N2215" s="5" t="str">
        <f>IF('Ek.3-A'!P2215="", "", 'Ek.3-A'!P2215)</f>
        <v/>
      </c>
      <c r="O2215" s="142">
        <f>'Ek.3-A'!S2215</f>
        <v>0</v>
      </c>
      <c r="P2215" s="143" t="str">
        <f>'Ek.3-A'!L2215</f>
        <v/>
      </c>
      <c r="Q2215" s="24" t="str">
        <f>'Ek.3-A'!M2215</f>
        <v/>
      </c>
      <c r="R2215" s="24">
        <f t="shared" si="471"/>
        <v>0</v>
      </c>
      <c r="S2215" s="141" t="str">
        <f t="shared" si="472"/>
        <v>H</v>
      </c>
      <c r="T2215" s="24">
        <f>IF(S2215="E",SUM($R$5:R2215),0)</f>
        <v>0</v>
      </c>
      <c r="U2215" s="143">
        <f t="shared" si="473"/>
        <v>0</v>
      </c>
    </row>
    <row r="2216" spans="1:21" x14ac:dyDescent="0.25">
      <c r="A2216" s="6">
        <v>23.16</v>
      </c>
      <c r="B2216" s="31" t="s">
        <v>90</v>
      </c>
      <c r="D2216" s="87">
        <v>871420000000</v>
      </c>
      <c r="E2216" s="3">
        <v>0.6</v>
      </c>
      <c r="K2216" s="3">
        <f t="shared" si="474"/>
        <v>1632</v>
      </c>
      <c r="L2216" s="97" t="str">
        <f>IF(TRIM('Ek.3-A'!F2216)&lt;&gt;"","var","yok")</f>
        <v>yok</v>
      </c>
      <c r="M2216" s="5" t="str">
        <f>IF('Ek.3-A'!F2216="", "", IF(VLOOKUP('Ek.3-A'!F2216, Veriler!D:E, 2, 0)=0, "", VLOOKUP('Ek.3-A'!F2216, Veriler!D:E, 2, 0)))</f>
        <v/>
      </c>
      <c r="N2216" s="5" t="str">
        <f>IF('Ek.3-A'!P2216="", "", 'Ek.3-A'!P2216)</f>
        <v/>
      </c>
      <c r="O2216" s="142">
        <f>'Ek.3-A'!S2216</f>
        <v>0</v>
      </c>
      <c r="P2216" s="143" t="str">
        <f>'Ek.3-A'!L2216</f>
        <v/>
      </c>
      <c r="Q2216" s="24" t="str">
        <f>'Ek.3-A'!M2216</f>
        <v/>
      </c>
      <c r="R2216" s="24">
        <f t="shared" si="471"/>
        <v>0</v>
      </c>
      <c r="S2216" s="141" t="str">
        <f t="shared" si="472"/>
        <v>H</v>
      </c>
      <c r="T2216" s="24">
        <f>IF(S2216="E",SUM($R$5:R2216),0)</f>
        <v>0</v>
      </c>
      <c r="U2216" s="143">
        <f t="shared" si="473"/>
        <v>0</v>
      </c>
    </row>
    <row r="2217" spans="1:21" x14ac:dyDescent="0.25">
      <c r="A2217" s="6">
        <v>23.17</v>
      </c>
      <c r="B2217" s="31" t="s">
        <v>90</v>
      </c>
      <c r="D2217" s="89">
        <v>840991000016</v>
      </c>
      <c r="E2217" s="3">
        <v>0.6</v>
      </c>
      <c r="K2217" s="3">
        <f t="shared" si="474"/>
        <v>1633</v>
      </c>
      <c r="L2217" s="97" t="str">
        <f>IF(TRIM('Ek.3-A'!F2217)&lt;&gt;"","var","yok")</f>
        <v>yok</v>
      </c>
      <c r="M2217" s="5" t="str">
        <f>IF('Ek.3-A'!F2217="", "", IF(VLOOKUP('Ek.3-A'!F2217, Veriler!D:E, 2, 0)=0, "", VLOOKUP('Ek.3-A'!F2217, Veriler!D:E, 2, 0)))</f>
        <v/>
      </c>
      <c r="N2217" s="5" t="str">
        <f>IF('Ek.3-A'!P2217="", "", 'Ek.3-A'!P2217)</f>
        <v/>
      </c>
      <c r="O2217" s="142">
        <f>'Ek.3-A'!S2217</f>
        <v>0</v>
      </c>
      <c r="P2217" s="143" t="str">
        <f>'Ek.3-A'!L2217</f>
        <v/>
      </c>
      <c r="Q2217" s="24" t="str">
        <f>'Ek.3-A'!M2217</f>
        <v/>
      </c>
      <c r="R2217" s="24">
        <f t="shared" si="471"/>
        <v>0</v>
      </c>
      <c r="S2217" s="141" t="str">
        <f t="shared" si="472"/>
        <v>H</v>
      </c>
      <c r="T2217" s="24">
        <f>IF(S2217="E",SUM($R$5:R2217),0)</f>
        <v>0</v>
      </c>
      <c r="U2217" s="143">
        <f t="shared" si="473"/>
        <v>0</v>
      </c>
    </row>
    <row r="2218" spans="1:21" x14ac:dyDescent="0.25">
      <c r="A2218" s="6">
        <v>23.18</v>
      </c>
      <c r="B2218" s="31" t="s">
        <v>90</v>
      </c>
      <c r="D2218" s="87">
        <v>293712001000</v>
      </c>
      <c r="E2218" s="3">
        <v>0.6</v>
      </c>
      <c r="K2218" s="3">
        <f t="shared" si="474"/>
        <v>1634</v>
      </c>
      <c r="L2218" s="97" t="str">
        <f>IF(TRIM('Ek.3-A'!F2218)&lt;&gt;"","var","yok")</f>
        <v>yok</v>
      </c>
      <c r="M2218" s="5" t="str">
        <f>IF('Ek.3-A'!F2218="", "", IF(VLOOKUP('Ek.3-A'!F2218, Veriler!D:E, 2, 0)=0, "", VLOOKUP('Ek.3-A'!F2218, Veriler!D:E, 2, 0)))</f>
        <v/>
      </c>
      <c r="N2218" s="5" t="str">
        <f>IF('Ek.3-A'!P2218="", "", 'Ek.3-A'!P2218)</f>
        <v/>
      </c>
      <c r="O2218" s="142">
        <f>'Ek.3-A'!S2218</f>
        <v>0</v>
      </c>
      <c r="P2218" s="143" t="str">
        <f>'Ek.3-A'!L2218</f>
        <v/>
      </c>
      <c r="Q2218" s="24" t="str">
        <f>'Ek.3-A'!M2218</f>
        <v/>
      </c>
      <c r="R2218" s="24">
        <f t="shared" si="471"/>
        <v>0</v>
      </c>
      <c r="S2218" s="141" t="str">
        <f t="shared" si="472"/>
        <v>H</v>
      </c>
      <c r="T2218" s="24">
        <f>IF(S2218="E",SUM($R$5:R2218),0)</f>
        <v>0</v>
      </c>
      <c r="U2218" s="143">
        <f t="shared" si="473"/>
        <v>0</v>
      </c>
    </row>
    <row r="2219" spans="1:21" x14ac:dyDescent="0.25">
      <c r="A2219" s="6">
        <v>23.19</v>
      </c>
      <c r="B2219" s="31" t="s">
        <v>90</v>
      </c>
      <c r="D2219" s="89">
        <v>293712002000</v>
      </c>
      <c r="E2219" s="3">
        <v>0.6</v>
      </c>
      <c r="K2219" s="3">
        <f t="shared" si="474"/>
        <v>1635</v>
      </c>
      <c r="L2219" s="97" t="str">
        <f>IF(TRIM('Ek.3-A'!F2219)&lt;&gt;"","var","yok")</f>
        <v>yok</v>
      </c>
      <c r="M2219" s="5" t="str">
        <f>IF('Ek.3-A'!F2219="", "", IF(VLOOKUP('Ek.3-A'!F2219, Veriler!D:E, 2, 0)=0, "", VLOOKUP('Ek.3-A'!F2219, Veriler!D:E, 2, 0)))</f>
        <v/>
      </c>
      <c r="N2219" s="5" t="str">
        <f>IF('Ek.3-A'!P2219="", "", 'Ek.3-A'!P2219)</f>
        <v/>
      </c>
      <c r="O2219" s="142">
        <f>'Ek.3-A'!S2219</f>
        <v>0</v>
      </c>
      <c r="P2219" s="143" t="str">
        <f>'Ek.3-A'!L2219</f>
        <v/>
      </c>
      <c r="Q2219" s="24" t="str">
        <f>'Ek.3-A'!M2219</f>
        <v/>
      </c>
      <c r="R2219" s="24">
        <f t="shared" si="471"/>
        <v>0</v>
      </c>
      <c r="S2219" s="141" t="str">
        <f t="shared" si="472"/>
        <v>H</v>
      </c>
      <c r="T2219" s="24">
        <f>IF(S2219="E",SUM($R$5:R2219),0)</f>
        <v>0</v>
      </c>
      <c r="U2219" s="143">
        <f t="shared" si="473"/>
        <v>0</v>
      </c>
    </row>
    <row r="2220" spans="1:21" x14ac:dyDescent="0.25">
      <c r="A2220" s="6">
        <v>23.2</v>
      </c>
      <c r="B2220" s="31" t="s">
        <v>90</v>
      </c>
      <c r="D2220" s="87">
        <v>293371000000</v>
      </c>
      <c r="E2220" s="3">
        <v>0.6</v>
      </c>
      <c r="K2220" s="3">
        <f t="shared" si="474"/>
        <v>1636</v>
      </c>
      <c r="L2220" s="97" t="str">
        <f>IF(TRIM('Ek.3-A'!F2220)&lt;&gt;"","var","yok")</f>
        <v>yok</v>
      </c>
      <c r="M2220" s="5" t="str">
        <f>IF('Ek.3-A'!F2220="", "", IF(VLOOKUP('Ek.3-A'!F2220, Veriler!D:E, 2, 0)=0, "", VLOOKUP('Ek.3-A'!F2220, Veriler!D:E, 2, 0)))</f>
        <v/>
      </c>
      <c r="N2220" s="5" t="str">
        <f>IF('Ek.3-A'!P2220="", "", 'Ek.3-A'!P2220)</f>
        <v/>
      </c>
      <c r="O2220" s="142">
        <f>'Ek.3-A'!S2220</f>
        <v>0</v>
      </c>
      <c r="P2220" s="143" t="str">
        <f>'Ek.3-A'!L2220</f>
        <v/>
      </c>
      <c r="Q2220" s="24" t="str">
        <f>'Ek.3-A'!M2220</f>
        <v/>
      </c>
      <c r="R2220" s="24">
        <f t="shared" si="471"/>
        <v>0</v>
      </c>
      <c r="S2220" s="141" t="str">
        <f t="shared" si="472"/>
        <v>H</v>
      </c>
      <c r="T2220" s="24">
        <f>IF(S2220="E",SUM($R$5:R2220),0)</f>
        <v>0</v>
      </c>
      <c r="U2220" s="143">
        <f t="shared" si="473"/>
        <v>0</v>
      </c>
    </row>
    <row r="2221" spans="1:21" x14ac:dyDescent="0.25">
      <c r="A2221" s="6">
        <v>23.21</v>
      </c>
      <c r="B2221" s="31" t="s">
        <v>90</v>
      </c>
      <c r="D2221" s="89">
        <v>253020000012</v>
      </c>
      <c r="E2221" s="3">
        <v>0.6</v>
      </c>
      <c r="K2221" s="3">
        <f t="shared" si="474"/>
        <v>1637</v>
      </c>
      <c r="L2221" s="97" t="str">
        <f>IF(TRIM('Ek.3-A'!F2221)&lt;&gt;"","var","yok")</f>
        <v>yok</v>
      </c>
      <c r="M2221" s="5" t="str">
        <f>IF('Ek.3-A'!F2221="", "", IF(VLOOKUP('Ek.3-A'!F2221, Veriler!D:E, 2, 0)=0, "", VLOOKUP('Ek.3-A'!F2221, Veriler!D:E, 2, 0)))</f>
        <v/>
      </c>
      <c r="N2221" s="5" t="str">
        <f>IF('Ek.3-A'!P2221="", "", 'Ek.3-A'!P2221)</f>
        <v/>
      </c>
      <c r="O2221" s="142">
        <f>'Ek.3-A'!S2221</f>
        <v>0</v>
      </c>
      <c r="P2221" s="143" t="str">
        <f>'Ek.3-A'!L2221</f>
        <v/>
      </c>
      <c r="Q2221" s="24" t="str">
        <f>'Ek.3-A'!M2221</f>
        <v/>
      </c>
      <c r="R2221" s="24">
        <f t="shared" si="471"/>
        <v>0</v>
      </c>
      <c r="S2221" s="141" t="str">
        <f t="shared" si="472"/>
        <v>H</v>
      </c>
      <c r="T2221" s="24">
        <f>IF(S2221="E",SUM($R$5:R2221),0)</f>
        <v>0</v>
      </c>
      <c r="U2221" s="143">
        <f t="shared" si="473"/>
        <v>0</v>
      </c>
    </row>
    <row r="2222" spans="1:21" x14ac:dyDescent="0.25">
      <c r="A2222" s="6">
        <v>23.22</v>
      </c>
      <c r="B2222" s="31" t="s">
        <v>90</v>
      </c>
      <c r="D2222" s="87">
        <v>293961000000</v>
      </c>
      <c r="E2222" s="3">
        <v>0.6</v>
      </c>
      <c r="K2222" s="3">
        <f t="shared" si="474"/>
        <v>1638</v>
      </c>
      <c r="L2222" s="97" t="str">
        <f>IF(TRIM('Ek.3-A'!F2222)&lt;&gt;"","var","yok")</f>
        <v>yok</v>
      </c>
      <c r="M2222" s="5" t="str">
        <f>IF('Ek.3-A'!F2222="", "", IF(VLOOKUP('Ek.3-A'!F2222, Veriler!D:E, 2, 0)=0, "", VLOOKUP('Ek.3-A'!F2222, Veriler!D:E, 2, 0)))</f>
        <v/>
      </c>
      <c r="N2222" s="5" t="str">
        <f>IF('Ek.3-A'!P2222="", "", 'Ek.3-A'!P2222)</f>
        <v/>
      </c>
      <c r="O2222" s="142">
        <f>'Ek.3-A'!S2222</f>
        <v>0</v>
      </c>
      <c r="P2222" s="143" t="str">
        <f>'Ek.3-A'!L2222</f>
        <v/>
      </c>
      <c r="Q2222" s="24" t="str">
        <f>'Ek.3-A'!M2222</f>
        <v/>
      </c>
      <c r="R2222" s="24">
        <f t="shared" si="471"/>
        <v>0</v>
      </c>
      <c r="S2222" s="141" t="str">
        <f t="shared" si="472"/>
        <v>H</v>
      </c>
      <c r="T2222" s="24">
        <f>IF(S2222="E",SUM($R$5:R2222),0)</f>
        <v>0</v>
      </c>
      <c r="U2222" s="143">
        <f t="shared" si="473"/>
        <v>0</v>
      </c>
    </row>
    <row r="2223" spans="1:21" x14ac:dyDescent="0.25">
      <c r="A2223" s="6">
        <v>23.23</v>
      </c>
      <c r="B2223" s="31" t="s">
        <v>90</v>
      </c>
      <c r="D2223" s="89">
        <v>293962000000</v>
      </c>
      <c r="E2223" s="3">
        <v>0.6</v>
      </c>
      <c r="L2223" s="97"/>
      <c r="M2223" s="5"/>
      <c r="N2223" s="5"/>
      <c r="O2223" s="5"/>
      <c r="Q2223" s="23"/>
      <c r="T2223" s="24"/>
      <c r="U2223" s="25"/>
    </row>
    <row r="2224" spans="1:21" x14ac:dyDescent="0.25">
      <c r="A2224" s="6">
        <v>23.24</v>
      </c>
      <c r="B2224" s="31" t="s">
        <v>90</v>
      </c>
      <c r="D2224" s="87">
        <v>294150000011</v>
      </c>
      <c r="E2224" s="3">
        <v>0.6</v>
      </c>
      <c r="K2224" s="3">
        <f>K2222+1</f>
        <v>1639</v>
      </c>
      <c r="L2224" s="97" t="str">
        <f>IF(TRIM('Ek.3-A'!F2224)&lt;&gt;"","var","yok")</f>
        <v>yok</v>
      </c>
      <c r="M2224" s="5" t="str">
        <f>IF('Ek.3-A'!F2224="", "", IF(VLOOKUP('Ek.3-A'!F2224, Veriler!D:E, 2, 0)=0, "", VLOOKUP('Ek.3-A'!F2224, Veriler!D:E, 2, 0)))</f>
        <v/>
      </c>
      <c r="N2224" s="5" t="str">
        <f>IF('Ek.3-A'!P2224="", "", 'Ek.3-A'!P2224)</f>
        <v/>
      </c>
      <c r="O2224" s="142">
        <f>'Ek.3-A'!S2224</f>
        <v>0</v>
      </c>
      <c r="P2224" s="143" t="str">
        <f>'Ek.3-A'!L2224</f>
        <v/>
      </c>
      <c r="Q2224" s="24" t="str">
        <f>'Ek.3-A'!M2224</f>
        <v/>
      </c>
      <c r="R2224" s="24">
        <f t="shared" ref="R2224:R2237" si="475">IF(L2224="var",0,IF(Q2224&lt;=0.005,Q2224,0))</f>
        <v>0</v>
      </c>
      <c r="S2224" s="141" t="str">
        <f t="shared" ref="S2224:S2237" si="476">IF(Q2224&lt;=0.005,"E","H")</f>
        <v>H</v>
      </c>
      <c r="T2224" s="24">
        <f>IF(S2224="E",SUM($R$5:R2224),0)</f>
        <v>0</v>
      </c>
      <c r="U2224" s="143">
        <f t="shared" ref="U2224:U2237" si="477">IF(T2224&lt;=0.1, O2224, IF(R2224&gt;$G$2, R2224*O2224, $G$2*O2224))</f>
        <v>0</v>
      </c>
    </row>
    <row r="2225" spans="1:41" x14ac:dyDescent="0.25">
      <c r="A2225" s="6">
        <v>23.25</v>
      </c>
      <c r="B2225" s="31" t="s">
        <v>90</v>
      </c>
      <c r="D2225" s="89">
        <v>294150000019</v>
      </c>
      <c r="E2225" s="3">
        <v>0.6</v>
      </c>
      <c r="K2225" s="3">
        <f t="shared" ref="K2225:K2237" si="478">K2224+1</f>
        <v>1640</v>
      </c>
      <c r="L2225" s="97" t="str">
        <f>IF(TRIM('Ek.3-A'!F2225)&lt;&gt;"","var","yok")</f>
        <v>yok</v>
      </c>
      <c r="M2225" s="5" t="str">
        <f>IF('Ek.3-A'!F2225="", "", IF(VLOOKUP('Ek.3-A'!F2225, Veriler!D:E, 2, 0)=0, "", VLOOKUP('Ek.3-A'!F2225, Veriler!D:E, 2, 0)))</f>
        <v/>
      </c>
      <c r="N2225" s="5" t="str">
        <f>IF('Ek.3-A'!P2225="", "", 'Ek.3-A'!P2225)</f>
        <v/>
      </c>
      <c r="O2225" s="142">
        <f>'Ek.3-A'!S2225</f>
        <v>0</v>
      </c>
      <c r="P2225" s="143" t="str">
        <f>'Ek.3-A'!L2225</f>
        <v/>
      </c>
      <c r="Q2225" s="24" t="str">
        <f>'Ek.3-A'!M2225</f>
        <v/>
      </c>
      <c r="R2225" s="24">
        <f t="shared" si="475"/>
        <v>0</v>
      </c>
      <c r="S2225" s="141" t="str">
        <f t="shared" si="476"/>
        <v>H</v>
      </c>
      <c r="T2225" s="24">
        <f>IF(S2225="E",SUM($R$5:R2225),0)</f>
        <v>0</v>
      </c>
      <c r="U2225" s="143">
        <f t="shared" si="477"/>
        <v>0</v>
      </c>
    </row>
    <row r="2226" spans="1:41" x14ac:dyDescent="0.25">
      <c r="A2226" s="6">
        <v>23.26</v>
      </c>
      <c r="B2226" s="31" t="s">
        <v>90</v>
      </c>
      <c r="D2226" s="87">
        <v>380690001000</v>
      </c>
      <c r="E2226" s="3">
        <v>0.6</v>
      </c>
      <c r="K2226" s="3">
        <f t="shared" si="478"/>
        <v>1641</v>
      </c>
      <c r="L2226" s="97" t="str">
        <f>IF(TRIM('Ek.3-A'!F2226)&lt;&gt;"","var","yok")</f>
        <v>yok</v>
      </c>
      <c r="M2226" s="5" t="str">
        <f>IF('Ek.3-A'!F2226="", "", IF(VLOOKUP('Ek.3-A'!F2226, Veriler!D:E, 2, 0)=0, "", VLOOKUP('Ek.3-A'!F2226, Veriler!D:E, 2, 0)))</f>
        <v/>
      </c>
      <c r="N2226" s="5" t="str">
        <f>IF('Ek.3-A'!P2226="", "", 'Ek.3-A'!P2226)</f>
        <v/>
      </c>
      <c r="O2226" s="142">
        <f>'Ek.3-A'!S2226</f>
        <v>0</v>
      </c>
      <c r="P2226" s="143" t="str">
        <f>'Ek.3-A'!L2226</f>
        <v/>
      </c>
      <c r="Q2226" s="24" t="str">
        <f>'Ek.3-A'!M2226</f>
        <v/>
      </c>
      <c r="R2226" s="24">
        <f t="shared" si="475"/>
        <v>0</v>
      </c>
      <c r="S2226" s="141" t="str">
        <f t="shared" si="476"/>
        <v>H</v>
      </c>
      <c r="T2226" s="24">
        <f>IF(S2226="E",SUM($R$5:R2226),0)</f>
        <v>0</v>
      </c>
      <c r="U2226" s="143">
        <f t="shared" si="477"/>
        <v>0</v>
      </c>
    </row>
    <row r="2227" spans="1:41" x14ac:dyDescent="0.25">
      <c r="A2227" s="6">
        <v>23.27</v>
      </c>
      <c r="B2227" s="31" t="s">
        <v>90</v>
      </c>
      <c r="D2227" s="89">
        <v>853610500012</v>
      </c>
      <c r="E2227" s="3">
        <v>0.6</v>
      </c>
      <c r="K2227" s="3">
        <f t="shared" si="478"/>
        <v>1642</v>
      </c>
      <c r="L2227" s="97" t="str">
        <f>IF(TRIM('Ek.3-A'!F2227)&lt;&gt;"","var","yok")</f>
        <v>yok</v>
      </c>
      <c r="M2227" s="5" t="str">
        <f>IF('Ek.3-A'!F2227="", "", IF(VLOOKUP('Ek.3-A'!F2227, Veriler!D:E, 2, 0)=0, "", VLOOKUP('Ek.3-A'!F2227, Veriler!D:E, 2, 0)))</f>
        <v/>
      </c>
      <c r="N2227" s="5" t="str">
        <f>IF('Ek.3-A'!P2227="", "", 'Ek.3-A'!P2227)</f>
        <v/>
      </c>
      <c r="O2227" s="142">
        <f>'Ek.3-A'!S2227</f>
        <v>0</v>
      </c>
      <c r="P2227" s="143" t="str">
        <f>'Ek.3-A'!L2227</f>
        <v/>
      </c>
      <c r="Q2227" s="24" t="str">
        <f>'Ek.3-A'!M2227</f>
        <v/>
      </c>
      <c r="R2227" s="24">
        <f t="shared" si="475"/>
        <v>0</v>
      </c>
      <c r="S2227" s="141" t="str">
        <f t="shared" si="476"/>
        <v>H</v>
      </c>
      <c r="T2227" s="24">
        <f>IF(S2227="E",SUM($R$5:R2227),0)</f>
        <v>0</v>
      </c>
      <c r="U2227" s="143">
        <f t="shared" si="477"/>
        <v>0</v>
      </c>
    </row>
    <row r="2228" spans="1:41" x14ac:dyDescent="0.25">
      <c r="A2228" s="6">
        <v>23.28</v>
      </c>
      <c r="B2228" s="31" t="s">
        <v>90</v>
      </c>
      <c r="D2228" s="87">
        <v>853610100012</v>
      </c>
      <c r="E2228" s="3">
        <v>0.6</v>
      </c>
      <c r="K2228" s="3">
        <f t="shared" si="478"/>
        <v>1643</v>
      </c>
      <c r="L2228" s="97" t="str">
        <f>IF(TRIM('Ek.3-A'!F2228)&lt;&gt;"","var","yok")</f>
        <v>yok</v>
      </c>
      <c r="M2228" s="5" t="str">
        <f>IF('Ek.3-A'!F2228="", "", IF(VLOOKUP('Ek.3-A'!F2228, Veriler!D:E, 2, 0)=0, "", VLOOKUP('Ek.3-A'!F2228, Veriler!D:E, 2, 0)))</f>
        <v/>
      </c>
      <c r="N2228" s="5" t="str">
        <f>IF('Ek.3-A'!P2228="", "", 'Ek.3-A'!P2228)</f>
        <v/>
      </c>
      <c r="O2228" s="142">
        <f>'Ek.3-A'!S2228</f>
        <v>0</v>
      </c>
      <c r="P2228" s="143" t="str">
        <f>'Ek.3-A'!L2228</f>
        <v/>
      </c>
      <c r="Q2228" s="24" t="str">
        <f>'Ek.3-A'!M2228</f>
        <v/>
      </c>
      <c r="R2228" s="24">
        <f t="shared" si="475"/>
        <v>0</v>
      </c>
      <c r="S2228" s="141" t="str">
        <f t="shared" si="476"/>
        <v>H</v>
      </c>
      <c r="T2228" s="24">
        <f>IF(S2228="E",SUM($R$5:R2228),0)</f>
        <v>0</v>
      </c>
      <c r="U2228" s="143">
        <f t="shared" si="477"/>
        <v>0</v>
      </c>
    </row>
    <row r="2229" spans="1:41" x14ac:dyDescent="0.25">
      <c r="A2229" s="6">
        <v>23.29</v>
      </c>
      <c r="B2229" s="31" t="s">
        <v>90</v>
      </c>
      <c r="D2229" s="89">
        <v>853610500011</v>
      </c>
      <c r="E2229" s="3">
        <v>0.6</v>
      </c>
      <c r="K2229" s="3">
        <f t="shared" si="478"/>
        <v>1644</v>
      </c>
      <c r="L2229" s="97" t="str">
        <f>IF(TRIM('Ek.3-A'!F2229)&lt;&gt;"","var","yok")</f>
        <v>yok</v>
      </c>
      <c r="M2229" s="5" t="str">
        <f>IF('Ek.3-A'!F2229="", "", IF(VLOOKUP('Ek.3-A'!F2229, Veriler!D:E, 2, 0)=0, "", VLOOKUP('Ek.3-A'!F2229, Veriler!D:E, 2, 0)))</f>
        <v/>
      </c>
      <c r="N2229" s="5" t="str">
        <f>IF('Ek.3-A'!P2229="", "", 'Ek.3-A'!P2229)</f>
        <v/>
      </c>
      <c r="O2229" s="142">
        <f>'Ek.3-A'!S2229</f>
        <v>0</v>
      </c>
      <c r="P2229" s="143" t="str">
        <f>'Ek.3-A'!L2229</f>
        <v/>
      </c>
      <c r="Q2229" s="24" t="str">
        <f>'Ek.3-A'!M2229</f>
        <v/>
      </c>
      <c r="R2229" s="24">
        <f t="shared" si="475"/>
        <v>0</v>
      </c>
      <c r="S2229" s="141" t="str">
        <f t="shared" si="476"/>
        <v>H</v>
      </c>
      <c r="T2229" s="24">
        <f>IF(S2229="E",SUM($R$5:R2229),0)</f>
        <v>0</v>
      </c>
      <c r="U2229" s="143">
        <f t="shared" si="477"/>
        <v>0</v>
      </c>
    </row>
    <row r="2230" spans="1:41" x14ac:dyDescent="0.25">
      <c r="A2230" s="6">
        <v>23.3</v>
      </c>
      <c r="B2230" s="31" t="s">
        <v>90</v>
      </c>
      <c r="D2230" s="87">
        <v>853610100011</v>
      </c>
      <c r="E2230" s="3">
        <v>0.6</v>
      </c>
      <c r="K2230" s="3">
        <f t="shared" si="478"/>
        <v>1645</v>
      </c>
      <c r="L2230" s="97" t="str">
        <f>IF(TRIM('Ek.3-A'!F2230)&lt;&gt;"","var","yok")</f>
        <v>yok</v>
      </c>
      <c r="M2230" s="5" t="str">
        <f>IF('Ek.3-A'!F2230="", "", IF(VLOOKUP('Ek.3-A'!F2230, Veriler!D:E, 2, 0)=0, "", VLOOKUP('Ek.3-A'!F2230, Veriler!D:E, 2, 0)))</f>
        <v/>
      </c>
      <c r="N2230" s="5" t="str">
        <f>IF('Ek.3-A'!P2230="", "", 'Ek.3-A'!P2230)</f>
        <v/>
      </c>
      <c r="O2230" s="142">
        <f>'Ek.3-A'!S2230</f>
        <v>0</v>
      </c>
      <c r="P2230" s="143" t="str">
        <f>'Ek.3-A'!L2230</f>
        <v/>
      </c>
      <c r="Q2230" s="24" t="str">
        <f>'Ek.3-A'!M2230</f>
        <v/>
      </c>
      <c r="R2230" s="24">
        <f t="shared" si="475"/>
        <v>0</v>
      </c>
      <c r="S2230" s="141" t="str">
        <f t="shared" si="476"/>
        <v>H</v>
      </c>
      <c r="T2230" s="24">
        <f>IF(S2230="E",SUM($R$5:R2230),0)</f>
        <v>0</v>
      </c>
      <c r="U2230" s="143">
        <f t="shared" si="477"/>
        <v>0</v>
      </c>
    </row>
    <row r="2231" spans="1:41" x14ac:dyDescent="0.25">
      <c r="A2231" s="6">
        <v>23.31</v>
      </c>
      <c r="B2231" s="31" t="s">
        <v>90</v>
      </c>
      <c r="D2231" s="89">
        <v>853610500013</v>
      </c>
      <c r="E2231" s="3">
        <v>0.6</v>
      </c>
      <c r="K2231" s="3">
        <f t="shared" si="478"/>
        <v>1646</v>
      </c>
      <c r="L2231" s="97" t="str">
        <f>IF(TRIM('Ek.3-A'!F2231)&lt;&gt;"","var","yok")</f>
        <v>yok</v>
      </c>
      <c r="M2231" s="5" t="str">
        <f>IF('Ek.3-A'!F2231="", "", IF(VLOOKUP('Ek.3-A'!F2231, Veriler!D:E, 2, 0)=0, "", VLOOKUP('Ek.3-A'!F2231, Veriler!D:E, 2, 0)))</f>
        <v/>
      </c>
      <c r="N2231" s="5" t="str">
        <f>IF('Ek.3-A'!P2231="", "", 'Ek.3-A'!P2231)</f>
        <v/>
      </c>
      <c r="O2231" s="142">
        <f>'Ek.3-A'!S2231</f>
        <v>0</v>
      </c>
      <c r="P2231" s="143" t="str">
        <f>'Ek.3-A'!L2231</f>
        <v/>
      </c>
      <c r="Q2231" s="24" t="str">
        <f>'Ek.3-A'!M2231</f>
        <v/>
      </c>
      <c r="R2231" s="24">
        <f t="shared" si="475"/>
        <v>0</v>
      </c>
      <c r="S2231" s="141" t="str">
        <f t="shared" si="476"/>
        <v>H</v>
      </c>
      <c r="T2231" s="24">
        <f>IF(S2231="E",SUM($R$5:R2231),0)</f>
        <v>0</v>
      </c>
      <c r="U2231" s="143">
        <f t="shared" si="477"/>
        <v>0</v>
      </c>
    </row>
    <row r="2232" spans="1:41" x14ac:dyDescent="0.25">
      <c r="A2232" s="6">
        <v>23.32</v>
      </c>
      <c r="B2232" s="31" t="s">
        <v>90</v>
      </c>
      <c r="D2232" s="87">
        <v>853610100013</v>
      </c>
      <c r="E2232" s="3">
        <v>0.6</v>
      </c>
      <c r="K2232" s="3">
        <f t="shared" si="478"/>
        <v>1647</v>
      </c>
      <c r="L2232" s="97" t="str">
        <f>IF(TRIM('Ek.3-A'!F2232)&lt;&gt;"","var","yok")</f>
        <v>yok</v>
      </c>
      <c r="M2232" s="5" t="str">
        <f>IF('Ek.3-A'!F2232="", "", IF(VLOOKUP('Ek.3-A'!F2232, Veriler!D:E, 2, 0)=0, "", VLOOKUP('Ek.3-A'!F2232, Veriler!D:E, 2, 0)))</f>
        <v/>
      </c>
      <c r="N2232" s="5" t="str">
        <f>IF('Ek.3-A'!P2232="", "", 'Ek.3-A'!P2232)</f>
        <v/>
      </c>
      <c r="O2232" s="142">
        <f>'Ek.3-A'!S2232</f>
        <v>0</v>
      </c>
      <c r="P2232" s="143" t="str">
        <f>'Ek.3-A'!L2232</f>
        <v/>
      </c>
      <c r="Q2232" s="24" t="str">
        <f>'Ek.3-A'!M2232</f>
        <v/>
      </c>
      <c r="R2232" s="24">
        <f t="shared" si="475"/>
        <v>0</v>
      </c>
      <c r="S2232" s="141" t="str">
        <f t="shared" si="476"/>
        <v>H</v>
      </c>
      <c r="T2232" s="24">
        <f>IF(S2232="E",SUM($R$5:R2232),0)</f>
        <v>0</v>
      </c>
      <c r="U2232" s="143">
        <f t="shared" si="477"/>
        <v>0</v>
      </c>
    </row>
    <row r="2233" spans="1:41" x14ac:dyDescent="0.25">
      <c r="A2233" s="6">
        <v>23.33</v>
      </c>
      <c r="B2233" s="31" t="s">
        <v>90</v>
      </c>
      <c r="D2233" s="89">
        <v>853610500019</v>
      </c>
      <c r="E2233" s="3">
        <v>0.6</v>
      </c>
      <c r="K2233" s="3">
        <f t="shared" si="478"/>
        <v>1648</v>
      </c>
      <c r="L2233" s="97" t="str">
        <f>IF(TRIM('Ek.3-A'!F2233)&lt;&gt;"","var","yok")</f>
        <v>yok</v>
      </c>
      <c r="M2233" s="5" t="str">
        <f>IF('Ek.3-A'!F2233="", "", IF(VLOOKUP('Ek.3-A'!F2233, Veriler!D:E, 2, 0)=0, "", VLOOKUP('Ek.3-A'!F2233, Veriler!D:E, 2, 0)))</f>
        <v/>
      </c>
      <c r="N2233" s="5" t="str">
        <f>IF('Ek.3-A'!P2233="", "", 'Ek.3-A'!P2233)</f>
        <v/>
      </c>
      <c r="O2233" s="142">
        <f>'Ek.3-A'!S2233</f>
        <v>0</v>
      </c>
      <c r="P2233" s="143" t="str">
        <f>'Ek.3-A'!L2233</f>
        <v/>
      </c>
      <c r="Q2233" s="24" t="str">
        <f>'Ek.3-A'!M2233</f>
        <v/>
      </c>
      <c r="R2233" s="24">
        <f t="shared" si="475"/>
        <v>0</v>
      </c>
      <c r="S2233" s="141" t="str">
        <f t="shared" si="476"/>
        <v>H</v>
      </c>
      <c r="T2233" s="24">
        <f>IF(S2233="E",SUM($R$5:R2233),0)</f>
        <v>0</v>
      </c>
      <c r="U2233" s="143">
        <f t="shared" si="477"/>
        <v>0</v>
      </c>
    </row>
    <row r="2234" spans="1:41" x14ac:dyDescent="0.25">
      <c r="A2234" s="6">
        <v>23.34</v>
      </c>
      <c r="B2234" s="31" t="s">
        <v>90</v>
      </c>
      <c r="D2234" s="87">
        <v>853610100019</v>
      </c>
      <c r="E2234" s="3">
        <v>0.6</v>
      </c>
      <c r="K2234" s="3">
        <f t="shared" si="478"/>
        <v>1649</v>
      </c>
      <c r="L2234" s="97" t="str">
        <f>IF(TRIM('Ek.3-A'!F2234)&lt;&gt;"","var","yok")</f>
        <v>yok</v>
      </c>
      <c r="M2234" s="5" t="str">
        <f>IF('Ek.3-A'!F2234="", "", IF(VLOOKUP('Ek.3-A'!F2234, Veriler!D:E, 2, 0)=0, "", VLOOKUP('Ek.3-A'!F2234, Veriler!D:E, 2, 0)))</f>
        <v/>
      </c>
      <c r="N2234" s="5" t="str">
        <f>IF('Ek.3-A'!P2234="", "", 'Ek.3-A'!P2234)</f>
        <v/>
      </c>
      <c r="O2234" s="142">
        <f>'Ek.3-A'!S2234</f>
        <v>0</v>
      </c>
      <c r="P2234" s="143" t="str">
        <f>'Ek.3-A'!L2234</f>
        <v/>
      </c>
      <c r="Q2234" s="24" t="str">
        <f>'Ek.3-A'!M2234</f>
        <v/>
      </c>
      <c r="R2234" s="24">
        <f t="shared" si="475"/>
        <v>0</v>
      </c>
      <c r="S2234" s="141" t="str">
        <f t="shared" si="476"/>
        <v>H</v>
      </c>
      <c r="T2234" s="24">
        <f>IF(S2234="E",SUM($R$5:R2234),0)</f>
        <v>0</v>
      </c>
      <c r="U2234" s="143">
        <f t="shared" si="477"/>
        <v>0</v>
      </c>
    </row>
    <row r="2235" spans="1:41" x14ac:dyDescent="0.25">
      <c r="A2235" s="6">
        <v>23.35</v>
      </c>
      <c r="B2235" s="31" t="s">
        <v>90</v>
      </c>
      <c r="D2235" s="89">
        <v>853610900019</v>
      </c>
      <c r="E2235" s="3">
        <v>0.6</v>
      </c>
      <c r="K2235" s="3">
        <f t="shared" si="478"/>
        <v>1650</v>
      </c>
      <c r="L2235" s="97" t="str">
        <f>IF(TRIM('Ek.3-A'!F2235)&lt;&gt;"","var","yok")</f>
        <v>yok</v>
      </c>
      <c r="M2235" s="5" t="str">
        <f>IF('Ek.3-A'!F2235="", "", IF(VLOOKUP('Ek.3-A'!F2235, Veriler!D:E, 2, 0)=0, "", VLOOKUP('Ek.3-A'!F2235, Veriler!D:E, 2, 0)))</f>
        <v/>
      </c>
      <c r="N2235" s="5" t="str">
        <f>IF('Ek.3-A'!P2235="", "", 'Ek.3-A'!P2235)</f>
        <v/>
      </c>
      <c r="O2235" s="142">
        <f>'Ek.3-A'!S2235</f>
        <v>0</v>
      </c>
      <c r="P2235" s="143" t="str">
        <f>'Ek.3-A'!L2235</f>
        <v/>
      </c>
      <c r="Q2235" s="24" t="str">
        <f>'Ek.3-A'!M2235</f>
        <v/>
      </c>
      <c r="R2235" s="24">
        <f t="shared" si="475"/>
        <v>0</v>
      </c>
      <c r="S2235" s="141" t="str">
        <f t="shared" si="476"/>
        <v>H</v>
      </c>
      <c r="T2235" s="24">
        <f>IF(S2235="E",SUM($R$5:R2235),0)</f>
        <v>0</v>
      </c>
      <c r="U2235" s="143">
        <f t="shared" si="477"/>
        <v>0</v>
      </c>
    </row>
    <row r="2236" spans="1:41" x14ac:dyDescent="0.25">
      <c r="A2236" s="6">
        <v>23.36</v>
      </c>
      <c r="B2236" s="31" t="s">
        <v>90</v>
      </c>
      <c r="D2236" s="87">
        <v>853610500014</v>
      </c>
      <c r="E2236" s="3">
        <v>0.6</v>
      </c>
      <c r="K2236" s="3">
        <f t="shared" si="478"/>
        <v>1651</v>
      </c>
      <c r="L2236" s="97" t="str">
        <f>IF(TRIM('Ek.3-A'!F2236)&lt;&gt;"","var","yok")</f>
        <v>yok</v>
      </c>
      <c r="M2236" s="5" t="str">
        <f>IF('Ek.3-A'!F2236="", "", IF(VLOOKUP('Ek.3-A'!F2236, Veriler!D:E, 2, 0)=0, "", VLOOKUP('Ek.3-A'!F2236, Veriler!D:E, 2, 0)))</f>
        <v/>
      </c>
      <c r="N2236" s="5" t="str">
        <f>IF('Ek.3-A'!P2236="", "", 'Ek.3-A'!P2236)</f>
        <v/>
      </c>
      <c r="O2236" s="142">
        <f>'Ek.3-A'!S2236</f>
        <v>0</v>
      </c>
      <c r="P2236" s="143" t="str">
        <f>'Ek.3-A'!L2236</f>
        <v/>
      </c>
      <c r="Q2236" s="24" t="str">
        <f>'Ek.3-A'!M2236</f>
        <v/>
      </c>
      <c r="R2236" s="24">
        <f t="shared" si="475"/>
        <v>0</v>
      </c>
      <c r="S2236" s="141" t="str">
        <f t="shared" si="476"/>
        <v>H</v>
      </c>
      <c r="T2236" s="24">
        <f>IF(S2236="E",SUM($R$5:R2236),0)</f>
        <v>0</v>
      </c>
      <c r="U2236" s="143">
        <f t="shared" si="477"/>
        <v>0</v>
      </c>
    </row>
    <row r="2237" spans="1:41" x14ac:dyDescent="0.25">
      <c r="A2237" s="6">
        <v>23.37</v>
      </c>
      <c r="B2237" s="31" t="s">
        <v>90</v>
      </c>
      <c r="D2237" s="89">
        <v>853610100014</v>
      </c>
      <c r="E2237" s="3">
        <v>0.6</v>
      </c>
      <c r="K2237" s="3">
        <f t="shared" si="478"/>
        <v>1652</v>
      </c>
      <c r="L2237" s="97" t="str">
        <f>IF(TRIM('Ek.3-A'!F2237)&lt;&gt;"","var","yok")</f>
        <v>yok</v>
      </c>
      <c r="M2237" s="5" t="str">
        <f>IF('Ek.3-A'!F2237="", "", IF(VLOOKUP('Ek.3-A'!F2237, Veriler!D:E, 2, 0)=0, "", VLOOKUP('Ek.3-A'!F2237, Veriler!D:E, 2, 0)))</f>
        <v/>
      </c>
      <c r="N2237" s="5" t="str">
        <f>IF('Ek.3-A'!P2237="", "", 'Ek.3-A'!P2237)</f>
        <v/>
      </c>
      <c r="O2237" s="142">
        <f>'Ek.3-A'!S2237</f>
        <v>0</v>
      </c>
      <c r="P2237" s="143" t="str">
        <f>'Ek.3-A'!L2237</f>
        <v/>
      </c>
      <c r="Q2237" s="24" t="str">
        <f>'Ek.3-A'!M2237</f>
        <v/>
      </c>
      <c r="R2237" s="24">
        <f t="shared" si="475"/>
        <v>0</v>
      </c>
      <c r="S2237" s="141" t="str">
        <f t="shared" si="476"/>
        <v>H</v>
      </c>
      <c r="T2237" s="24">
        <f>IF(S2237="E",SUM($R$5:R2237),0)</f>
        <v>0</v>
      </c>
      <c r="U2237" s="143">
        <f t="shared" si="477"/>
        <v>0</v>
      </c>
    </row>
    <row r="2238" spans="1:41" x14ac:dyDescent="0.25">
      <c r="A2238" s="6">
        <v>23.38</v>
      </c>
      <c r="B2238" s="31" t="s">
        <v>90</v>
      </c>
      <c r="D2238" s="87">
        <v>853610900014</v>
      </c>
      <c r="E2238" s="3">
        <v>0.6</v>
      </c>
      <c r="T2238" s="24"/>
      <c r="U2238" s="25"/>
      <c r="AO2238" s="140">
        <f>'Ek.3-A'!L2238</f>
        <v>0</v>
      </c>
    </row>
    <row r="2239" spans="1:41" x14ac:dyDescent="0.25">
      <c r="A2239" s="6">
        <v>23.39</v>
      </c>
      <c r="B2239" s="31" t="s">
        <v>90</v>
      </c>
      <c r="D2239" s="89">
        <v>853610500015</v>
      </c>
      <c r="E2239" s="3">
        <v>0.6</v>
      </c>
      <c r="T2239" s="24"/>
      <c r="U2239" s="25"/>
    </row>
    <row r="2240" spans="1:41" x14ac:dyDescent="0.25">
      <c r="A2240" s="6">
        <v>23.4</v>
      </c>
      <c r="B2240" s="31" t="s">
        <v>90</v>
      </c>
      <c r="D2240" s="87">
        <v>853610100015</v>
      </c>
      <c r="E2240" s="3">
        <v>0.6</v>
      </c>
      <c r="T2240" s="24"/>
      <c r="U2240" s="25"/>
    </row>
    <row r="2241" spans="1:21" x14ac:dyDescent="0.25">
      <c r="A2241" s="6">
        <v>23.41</v>
      </c>
      <c r="B2241" s="31" t="s">
        <v>90</v>
      </c>
      <c r="D2241" s="89">
        <v>382499920039</v>
      </c>
      <c r="E2241" s="3">
        <v>0.6</v>
      </c>
      <c r="T2241" s="24"/>
      <c r="U2241" s="25"/>
    </row>
    <row r="2242" spans="1:21" x14ac:dyDescent="0.25">
      <c r="A2242" s="6">
        <v>23.42</v>
      </c>
      <c r="B2242" s="31" t="s">
        <v>90</v>
      </c>
      <c r="D2242" s="87">
        <v>320412000019</v>
      </c>
      <c r="E2242" s="3">
        <v>0.6</v>
      </c>
      <c r="T2242" s="24"/>
      <c r="U2242" s="25"/>
    </row>
    <row r="2243" spans="1:21" x14ac:dyDescent="0.25">
      <c r="A2243" s="6">
        <v>23.43</v>
      </c>
      <c r="B2243" s="31" t="s">
        <v>90</v>
      </c>
      <c r="D2243" s="90">
        <v>381119000000</v>
      </c>
      <c r="E2243" s="3">
        <v>0.6</v>
      </c>
      <c r="T2243" s="24"/>
      <c r="U2243" s="25"/>
    </row>
    <row r="2244" spans="1:21" x14ac:dyDescent="0.25">
      <c r="A2244" s="6">
        <v>23.44</v>
      </c>
      <c r="B2244" s="31" t="s">
        <v>90</v>
      </c>
      <c r="D2244" s="91">
        <v>381111900000</v>
      </c>
      <c r="E2244" s="3">
        <v>0.6</v>
      </c>
      <c r="T2244" s="24"/>
      <c r="U2244" s="25"/>
    </row>
    <row r="2245" spans="1:21" x14ac:dyDescent="0.25">
      <c r="A2245" s="6">
        <v>23.45</v>
      </c>
      <c r="B2245" s="31" t="s">
        <v>90</v>
      </c>
      <c r="D2245" s="87">
        <v>320620000019</v>
      </c>
      <c r="E2245" s="3">
        <v>0.6</v>
      </c>
      <c r="T2245" s="24"/>
      <c r="U2245" s="25"/>
    </row>
    <row r="2246" spans="1:21" x14ac:dyDescent="0.25">
      <c r="A2246" s="6">
        <v>23.46</v>
      </c>
      <c r="B2246" s="31" t="s">
        <v>90</v>
      </c>
      <c r="D2246" s="89">
        <v>381111100000</v>
      </c>
      <c r="E2246" s="3">
        <v>0.6</v>
      </c>
      <c r="T2246" s="24"/>
      <c r="U2246" s="25"/>
    </row>
    <row r="2247" spans="1:21" x14ac:dyDescent="0.25">
      <c r="A2247" s="6">
        <v>23.47</v>
      </c>
      <c r="B2247" s="31" t="s">
        <v>90</v>
      </c>
      <c r="D2247" s="87">
        <v>320641009000</v>
      </c>
      <c r="E2247" s="3">
        <v>0.6</v>
      </c>
      <c r="K2247" s="3">
        <f>K2237+1</f>
        <v>1653</v>
      </c>
      <c r="L2247" s="97" t="str">
        <f>IF(TRIM('Ek.3-A'!F2247)&lt;&gt;"","var","yok")</f>
        <v>yok</v>
      </c>
      <c r="M2247" s="5" t="str">
        <f>IF('Ek.3-A'!F2247="", "", IF(VLOOKUP('Ek.3-A'!F2247, Veriler!D:E, 2, 0)=0, "", VLOOKUP('Ek.3-A'!F2247, Veriler!D:E, 2, 0)))</f>
        <v/>
      </c>
      <c r="N2247" s="5" t="str">
        <f>IF('Ek.3-A'!P2247="", "", 'Ek.3-A'!P2247)</f>
        <v/>
      </c>
      <c r="O2247" s="142">
        <f>'Ek.3-A'!S2247</f>
        <v>0</v>
      </c>
      <c r="P2247" s="143" t="str">
        <f>'Ek.3-A'!L2247</f>
        <v/>
      </c>
      <c r="Q2247" s="24" t="str">
        <f>'Ek.3-A'!M2247</f>
        <v/>
      </c>
      <c r="R2247" s="24">
        <f t="shared" ref="R2247:R2260" si="479">IF(L2247="var",0,IF(Q2247&lt;=0.005,Q2247,0))</f>
        <v>0</v>
      </c>
      <c r="S2247" s="141" t="str">
        <f t="shared" ref="S2247:S2260" si="480">IF(Q2247&lt;=0.005,"E","H")</f>
        <v>H</v>
      </c>
      <c r="T2247" s="24">
        <f>IF(S2247="E",SUM($R$5:R2247),0)</f>
        <v>0</v>
      </c>
      <c r="U2247" s="143">
        <f t="shared" ref="U2247:U2260" si="481">IF(T2247&lt;=0.1, O2247, IF(R2247&gt;$G$2, R2247*O2247, $G$2*O2247))</f>
        <v>0</v>
      </c>
    </row>
    <row r="2248" spans="1:21" x14ac:dyDescent="0.25">
      <c r="A2248" s="6">
        <v>23.48</v>
      </c>
      <c r="B2248" s="31" t="s">
        <v>90</v>
      </c>
      <c r="D2248" s="89">
        <v>380630001000</v>
      </c>
      <c r="E2248" s="3">
        <v>0.6</v>
      </c>
      <c r="K2248" s="3">
        <f t="shared" ref="K2248:K2260" si="482">K2247+1</f>
        <v>1654</v>
      </c>
      <c r="L2248" s="97" t="str">
        <f>IF(TRIM('Ek.3-A'!F2248)&lt;&gt;"","var","yok")</f>
        <v>yok</v>
      </c>
      <c r="M2248" s="5" t="str">
        <f>IF('Ek.3-A'!F2248="", "", IF(VLOOKUP('Ek.3-A'!F2248, Veriler!D:E, 2, 0)=0, "", VLOOKUP('Ek.3-A'!F2248, Veriler!D:E, 2, 0)))</f>
        <v/>
      </c>
      <c r="N2248" s="5" t="str">
        <f>IF('Ek.3-A'!P2248="", "", 'Ek.3-A'!P2248)</f>
        <v/>
      </c>
      <c r="O2248" s="142">
        <f>'Ek.3-A'!S2248</f>
        <v>0</v>
      </c>
      <c r="P2248" s="143" t="str">
        <f>'Ek.3-A'!L2248</f>
        <v/>
      </c>
      <c r="Q2248" s="24" t="str">
        <f>'Ek.3-A'!M2248</f>
        <v/>
      </c>
      <c r="R2248" s="24">
        <f t="shared" si="479"/>
        <v>0</v>
      </c>
      <c r="S2248" s="141" t="str">
        <f t="shared" si="480"/>
        <v>H</v>
      </c>
      <c r="T2248" s="24">
        <f>IF(S2248="E",SUM($R$5:R2248),0)</f>
        <v>0</v>
      </c>
      <c r="U2248" s="143">
        <f t="shared" si="481"/>
        <v>0</v>
      </c>
    </row>
    <row r="2249" spans="1:21" x14ac:dyDescent="0.25">
      <c r="A2249" s="6">
        <v>23.49</v>
      </c>
      <c r="B2249" s="31" t="s">
        <v>90</v>
      </c>
      <c r="D2249" s="87">
        <v>380630009000</v>
      </c>
      <c r="E2249" s="3">
        <v>0.6</v>
      </c>
      <c r="K2249" s="3">
        <f t="shared" si="482"/>
        <v>1655</v>
      </c>
      <c r="L2249" s="97" t="str">
        <f>IF(TRIM('Ek.3-A'!F2249)&lt;&gt;"","var","yok")</f>
        <v>yok</v>
      </c>
      <c r="M2249" s="5" t="str">
        <f>IF('Ek.3-A'!F2249="", "", IF(VLOOKUP('Ek.3-A'!F2249, Veriler!D:E, 2, 0)=0, "", VLOOKUP('Ek.3-A'!F2249, Veriler!D:E, 2, 0)))</f>
        <v/>
      </c>
      <c r="N2249" s="5" t="str">
        <f>IF('Ek.3-A'!P2249="", "", 'Ek.3-A'!P2249)</f>
        <v/>
      </c>
      <c r="O2249" s="142">
        <f>'Ek.3-A'!S2249</f>
        <v>0</v>
      </c>
      <c r="P2249" s="143" t="str">
        <f>'Ek.3-A'!L2249</f>
        <v/>
      </c>
      <c r="Q2249" s="24" t="str">
        <f>'Ek.3-A'!M2249</f>
        <v/>
      </c>
      <c r="R2249" s="24">
        <f t="shared" si="479"/>
        <v>0</v>
      </c>
      <c r="S2249" s="141" t="str">
        <f t="shared" si="480"/>
        <v>H</v>
      </c>
      <c r="T2249" s="24">
        <f>IF(S2249="E",SUM($R$5:R2249),0)</f>
        <v>0</v>
      </c>
      <c r="U2249" s="143">
        <f t="shared" si="481"/>
        <v>0</v>
      </c>
    </row>
    <row r="2250" spans="1:21" x14ac:dyDescent="0.25">
      <c r="A2250" s="6">
        <v>23.5</v>
      </c>
      <c r="B2250" s="31" t="s">
        <v>90</v>
      </c>
      <c r="D2250" s="89">
        <v>842839201000</v>
      </c>
      <c r="E2250" s="3">
        <v>0.6</v>
      </c>
      <c r="K2250" s="3">
        <f t="shared" si="482"/>
        <v>1656</v>
      </c>
      <c r="L2250" s="97" t="str">
        <f>IF(TRIM('Ek.3-A'!F2250)&lt;&gt;"","var","yok")</f>
        <v>yok</v>
      </c>
      <c r="M2250" s="5" t="str">
        <f>IF('Ek.3-A'!F2250="", "", IF(VLOOKUP('Ek.3-A'!F2250, Veriler!D:E, 2, 0)=0, "", VLOOKUP('Ek.3-A'!F2250, Veriler!D:E, 2, 0)))</f>
        <v/>
      </c>
      <c r="N2250" s="5" t="str">
        <f>IF('Ek.3-A'!P2250="", "", 'Ek.3-A'!P2250)</f>
        <v/>
      </c>
      <c r="O2250" s="142">
        <f>'Ek.3-A'!S2250</f>
        <v>0</v>
      </c>
      <c r="P2250" s="143" t="str">
        <f>'Ek.3-A'!L2250</f>
        <v/>
      </c>
      <c r="Q2250" s="24" t="str">
        <f>'Ek.3-A'!M2250</f>
        <v/>
      </c>
      <c r="R2250" s="24">
        <f t="shared" si="479"/>
        <v>0</v>
      </c>
      <c r="S2250" s="141" t="str">
        <f t="shared" si="480"/>
        <v>H</v>
      </c>
      <c r="T2250" s="24">
        <f>IF(S2250="E",SUM($R$5:R2250),0)</f>
        <v>0</v>
      </c>
      <c r="U2250" s="143">
        <f t="shared" si="481"/>
        <v>0</v>
      </c>
    </row>
    <row r="2251" spans="1:21" x14ac:dyDescent="0.25">
      <c r="A2251" s="6">
        <v>23.51</v>
      </c>
      <c r="B2251" s="31" t="s">
        <v>90</v>
      </c>
      <c r="D2251" s="87">
        <v>291719200000</v>
      </c>
      <c r="E2251" s="3">
        <v>0.6</v>
      </c>
      <c r="K2251" s="3">
        <f t="shared" si="482"/>
        <v>1657</v>
      </c>
      <c r="L2251" s="97" t="str">
        <f>IF(TRIM('Ek.3-A'!F2251)&lt;&gt;"","var","yok")</f>
        <v>yok</v>
      </c>
      <c r="M2251" s="5" t="str">
        <f>IF('Ek.3-A'!F2251="", "", IF(VLOOKUP('Ek.3-A'!F2251, Veriler!D:E, 2, 0)=0, "", VLOOKUP('Ek.3-A'!F2251, Veriler!D:E, 2, 0)))</f>
        <v/>
      </c>
      <c r="N2251" s="5" t="str">
        <f>IF('Ek.3-A'!P2251="", "", 'Ek.3-A'!P2251)</f>
        <v/>
      </c>
      <c r="O2251" s="142">
        <f>'Ek.3-A'!S2251</f>
        <v>0</v>
      </c>
      <c r="P2251" s="143" t="str">
        <f>'Ek.3-A'!L2251</f>
        <v/>
      </c>
      <c r="Q2251" s="24" t="str">
        <f>'Ek.3-A'!M2251</f>
        <v/>
      </c>
      <c r="R2251" s="24">
        <f t="shared" si="479"/>
        <v>0</v>
      </c>
      <c r="S2251" s="141" t="str">
        <f t="shared" si="480"/>
        <v>H</v>
      </c>
      <c r="T2251" s="24">
        <f>IF(S2251="E",SUM($R$5:R2251),0)</f>
        <v>0</v>
      </c>
      <c r="U2251" s="143">
        <f t="shared" si="481"/>
        <v>0</v>
      </c>
    </row>
    <row r="2252" spans="1:21" x14ac:dyDescent="0.25">
      <c r="A2252" s="6">
        <v>23.52</v>
      </c>
      <c r="B2252" s="31" t="s">
        <v>90</v>
      </c>
      <c r="D2252" s="89">
        <v>291612000012</v>
      </c>
      <c r="E2252" s="3">
        <v>0.6</v>
      </c>
      <c r="K2252" s="3">
        <f t="shared" si="482"/>
        <v>1658</v>
      </c>
      <c r="L2252" s="97" t="str">
        <f>IF(TRIM('Ek.3-A'!F2252)&lt;&gt;"","var","yok")</f>
        <v>yok</v>
      </c>
      <c r="M2252" s="5" t="str">
        <f>IF('Ek.3-A'!F2252="", "", IF(VLOOKUP('Ek.3-A'!F2252, Veriler!D:E, 2, 0)=0, "", VLOOKUP('Ek.3-A'!F2252, Veriler!D:E, 2, 0)))</f>
        <v/>
      </c>
      <c r="N2252" s="5" t="str">
        <f>IF('Ek.3-A'!P2252="", "", 'Ek.3-A'!P2252)</f>
        <v/>
      </c>
      <c r="O2252" s="142">
        <f>'Ek.3-A'!S2252</f>
        <v>0</v>
      </c>
      <c r="P2252" s="143" t="str">
        <f>'Ek.3-A'!L2252</f>
        <v/>
      </c>
      <c r="Q2252" s="24" t="str">
        <f>'Ek.3-A'!M2252</f>
        <v/>
      </c>
      <c r="R2252" s="24">
        <f t="shared" si="479"/>
        <v>0</v>
      </c>
      <c r="S2252" s="141" t="str">
        <f t="shared" si="480"/>
        <v>H</v>
      </c>
      <c r="T2252" s="24">
        <f>IF(S2252="E",SUM($R$5:R2252),0)</f>
        <v>0</v>
      </c>
      <c r="U2252" s="143">
        <f t="shared" si="481"/>
        <v>0</v>
      </c>
    </row>
    <row r="2253" spans="1:21" x14ac:dyDescent="0.25">
      <c r="A2253" s="6">
        <v>23.53</v>
      </c>
      <c r="B2253" s="31" t="s">
        <v>90</v>
      </c>
      <c r="D2253" s="87">
        <v>220720001014</v>
      </c>
      <c r="E2253" s="3">
        <v>0.6</v>
      </c>
      <c r="K2253" s="3">
        <f t="shared" si="482"/>
        <v>1659</v>
      </c>
      <c r="L2253" s="97" t="str">
        <f>IF(TRIM('Ek.3-A'!F2253)&lt;&gt;"","var","yok")</f>
        <v>yok</v>
      </c>
      <c r="M2253" s="5" t="str">
        <f>IF('Ek.3-A'!F2253="", "", IF(VLOOKUP('Ek.3-A'!F2253, Veriler!D:E, 2, 0)=0, "", VLOOKUP('Ek.3-A'!F2253, Veriler!D:E, 2, 0)))</f>
        <v/>
      </c>
      <c r="N2253" s="5" t="str">
        <f>IF('Ek.3-A'!P2253="", "", 'Ek.3-A'!P2253)</f>
        <v/>
      </c>
      <c r="O2253" s="142">
        <f>'Ek.3-A'!S2253</f>
        <v>0</v>
      </c>
      <c r="P2253" s="143" t="str">
        <f>'Ek.3-A'!L2253</f>
        <v/>
      </c>
      <c r="Q2253" s="24" t="str">
        <f>'Ek.3-A'!M2253</f>
        <v/>
      </c>
      <c r="R2253" s="24">
        <f t="shared" si="479"/>
        <v>0</v>
      </c>
      <c r="S2253" s="141" t="str">
        <f t="shared" si="480"/>
        <v>H</v>
      </c>
      <c r="T2253" s="24">
        <f>IF(S2253="E",SUM($R$5:R2253),0)</f>
        <v>0</v>
      </c>
      <c r="U2253" s="143">
        <f t="shared" si="481"/>
        <v>0</v>
      </c>
    </row>
    <row r="2254" spans="1:21" x14ac:dyDescent="0.25">
      <c r="A2254" s="6">
        <v>23.54</v>
      </c>
      <c r="B2254" s="31" t="s">
        <v>90</v>
      </c>
      <c r="D2254" s="89">
        <v>220720009014</v>
      </c>
      <c r="E2254" s="3">
        <v>0.6</v>
      </c>
      <c r="K2254" s="3">
        <f t="shared" si="482"/>
        <v>1660</v>
      </c>
      <c r="L2254" s="97" t="str">
        <f>IF(TRIM('Ek.3-A'!F2254)&lt;&gt;"","var","yok")</f>
        <v>yok</v>
      </c>
      <c r="M2254" s="5" t="str">
        <f>IF('Ek.3-A'!F2254="", "", IF(VLOOKUP('Ek.3-A'!F2254, Veriler!D:E, 2, 0)=0, "", VLOOKUP('Ek.3-A'!F2254, Veriler!D:E, 2, 0)))</f>
        <v/>
      </c>
      <c r="N2254" s="5" t="str">
        <f>IF('Ek.3-A'!P2254="", "", 'Ek.3-A'!P2254)</f>
        <v/>
      </c>
      <c r="O2254" s="142">
        <f>'Ek.3-A'!S2254</f>
        <v>0</v>
      </c>
      <c r="P2254" s="143" t="str">
        <f>'Ek.3-A'!L2254</f>
        <v/>
      </c>
      <c r="Q2254" s="24" t="str">
        <f>'Ek.3-A'!M2254</f>
        <v/>
      </c>
      <c r="R2254" s="24">
        <f t="shared" si="479"/>
        <v>0</v>
      </c>
      <c r="S2254" s="141" t="str">
        <f t="shared" si="480"/>
        <v>H</v>
      </c>
      <c r="T2254" s="24">
        <f>IF(S2254="E",SUM($R$5:R2254),0)</f>
        <v>0</v>
      </c>
      <c r="U2254" s="143">
        <f t="shared" si="481"/>
        <v>0</v>
      </c>
    </row>
    <row r="2255" spans="1:21" x14ac:dyDescent="0.25">
      <c r="A2255" s="6">
        <v>23.55</v>
      </c>
      <c r="B2255" s="31" t="s">
        <v>90</v>
      </c>
      <c r="D2255" s="87">
        <v>220720009013</v>
      </c>
      <c r="E2255" s="3">
        <v>0.6</v>
      </c>
      <c r="K2255" s="3">
        <f t="shared" si="482"/>
        <v>1661</v>
      </c>
      <c r="L2255" s="97" t="str">
        <f>IF(TRIM('Ek.3-A'!F2255)&lt;&gt;"","var","yok")</f>
        <v>yok</v>
      </c>
      <c r="M2255" s="5" t="str">
        <f>IF('Ek.3-A'!F2255="", "", IF(VLOOKUP('Ek.3-A'!F2255, Veriler!D:E, 2, 0)=0, "", VLOOKUP('Ek.3-A'!F2255, Veriler!D:E, 2, 0)))</f>
        <v/>
      </c>
      <c r="N2255" s="5" t="str">
        <f>IF('Ek.3-A'!P2255="", "", 'Ek.3-A'!P2255)</f>
        <v/>
      </c>
      <c r="O2255" s="142">
        <f>'Ek.3-A'!S2255</f>
        <v>0</v>
      </c>
      <c r="P2255" s="143" t="str">
        <f>'Ek.3-A'!L2255</f>
        <v/>
      </c>
      <c r="Q2255" s="24" t="str">
        <f>'Ek.3-A'!M2255</f>
        <v/>
      </c>
      <c r="R2255" s="24">
        <f t="shared" si="479"/>
        <v>0</v>
      </c>
      <c r="S2255" s="141" t="str">
        <f t="shared" si="480"/>
        <v>H</v>
      </c>
      <c r="T2255" s="24">
        <f>IF(S2255="E",SUM($R$5:R2255),0)</f>
        <v>0</v>
      </c>
      <c r="U2255" s="143">
        <f t="shared" si="481"/>
        <v>0</v>
      </c>
    </row>
    <row r="2256" spans="1:21" x14ac:dyDescent="0.25">
      <c r="A2256" s="6">
        <v>23.56</v>
      </c>
      <c r="B2256" s="31" t="s">
        <v>90</v>
      </c>
      <c r="D2256" s="89">
        <v>220720001001</v>
      </c>
      <c r="E2256" s="3">
        <v>0.6</v>
      </c>
      <c r="K2256" s="3">
        <f t="shared" si="482"/>
        <v>1662</v>
      </c>
      <c r="L2256" s="97" t="str">
        <f>IF(TRIM('Ek.3-A'!F2256)&lt;&gt;"","var","yok")</f>
        <v>yok</v>
      </c>
      <c r="M2256" s="5" t="str">
        <f>IF('Ek.3-A'!F2256="", "", IF(VLOOKUP('Ek.3-A'!F2256, Veriler!D:E, 2, 0)=0, "", VLOOKUP('Ek.3-A'!F2256, Veriler!D:E, 2, 0)))</f>
        <v/>
      </c>
      <c r="N2256" s="5" t="str">
        <f>IF('Ek.3-A'!P2256="", "", 'Ek.3-A'!P2256)</f>
        <v/>
      </c>
      <c r="O2256" s="142">
        <f>'Ek.3-A'!S2256</f>
        <v>0</v>
      </c>
      <c r="P2256" s="143" t="str">
        <f>'Ek.3-A'!L2256</f>
        <v/>
      </c>
      <c r="Q2256" s="24" t="str">
        <f>'Ek.3-A'!M2256</f>
        <v/>
      </c>
      <c r="R2256" s="24">
        <f t="shared" si="479"/>
        <v>0</v>
      </c>
      <c r="S2256" s="141" t="str">
        <f t="shared" si="480"/>
        <v>H</v>
      </c>
      <c r="T2256" s="24">
        <f>IF(S2256="E",SUM($R$5:R2256),0)</f>
        <v>0</v>
      </c>
      <c r="U2256" s="143">
        <f t="shared" si="481"/>
        <v>0</v>
      </c>
    </row>
    <row r="2257" spans="1:21" x14ac:dyDescent="0.25">
      <c r="A2257" s="6">
        <v>23.57</v>
      </c>
      <c r="B2257" s="31" t="s">
        <v>90</v>
      </c>
      <c r="D2257" s="87">
        <v>220720001009</v>
      </c>
      <c r="E2257" s="3">
        <v>0.6</v>
      </c>
      <c r="K2257" s="3">
        <f t="shared" si="482"/>
        <v>1663</v>
      </c>
      <c r="L2257" s="97" t="str">
        <f>IF(TRIM('Ek.3-A'!F2257)&lt;&gt;"","var","yok")</f>
        <v>yok</v>
      </c>
      <c r="M2257" s="5" t="str">
        <f>IF('Ek.3-A'!F2257="", "", IF(VLOOKUP('Ek.3-A'!F2257, Veriler!D:E, 2, 0)=0, "", VLOOKUP('Ek.3-A'!F2257, Veriler!D:E, 2, 0)))</f>
        <v/>
      </c>
      <c r="N2257" s="5" t="str">
        <f>IF('Ek.3-A'!P2257="", "", 'Ek.3-A'!P2257)</f>
        <v/>
      </c>
      <c r="O2257" s="142">
        <f>'Ek.3-A'!S2257</f>
        <v>0</v>
      </c>
      <c r="P2257" s="143" t="str">
        <f>'Ek.3-A'!L2257</f>
        <v/>
      </c>
      <c r="Q2257" s="24" t="str">
        <f>'Ek.3-A'!M2257</f>
        <v/>
      </c>
      <c r="R2257" s="24">
        <f t="shared" si="479"/>
        <v>0</v>
      </c>
      <c r="S2257" s="141" t="str">
        <f t="shared" si="480"/>
        <v>H</v>
      </c>
      <c r="T2257" s="24">
        <f>IF(S2257="E",SUM($R$5:R2257),0)</f>
        <v>0</v>
      </c>
      <c r="U2257" s="143">
        <f t="shared" si="481"/>
        <v>0</v>
      </c>
    </row>
    <row r="2258" spans="1:21" x14ac:dyDescent="0.25">
      <c r="A2258" s="6">
        <v>23.58</v>
      </c>
      <c r="B2258" s="31" t="s">
        <v>90</v>
      </c>
      <c r="D2258" s="89">
        <v>291830000016</v>
      </c>
      <c r="E2258" s="3">
        <v>0.6</v>
      </c>
      <c r="K2258" s="3">
        <f t="shared" si="482"/>
        <v>1664</v>
      </c>
      <c r="L2258" s="97" t="str">
        <f>IF(TRIM('Ek.3-A'!F2258)&lt;&gt;"","var","yok")</f>
        <v>yok</v>
      </c>
      <c r="M2258" s="5" t="str">
        <f>IF('Ek.3-A'!F2258="", "", IF(VLOOKUP('Ek.3-A'!F2258, Veriler!D:E, 2, 0)=0, "", VLOOKUP('Ek.3-A'!F2258, Veriler!D:E, 2, 0)))</f>
        <v/>
      </c>
      <c r="N2258" s="5" t="str">
        <f>IF('Ek.3-A'!P2258="", "", 'Ek.3-A'!P2258)</f>
        <v/>
      </c>
      <c r="O2258" s="142">
        <f>'Ek.3-A'!S2258</f>
        <v>0</v>
      </c>
      <c r="P2258" s="143" t="str">
        <f>'Ek.3-A'!L2258</f>
        <v/>
      </c>
      <c r="Q2258" s="24" t="str">
        <f>'Ek.3-A'!M2258</f>
        <v/>
      </c>
      <c r="R2258" s="24">
        <f t="shared" si="479"/>
        <v>0</v>
      </c>
      <c r="S2258" s="141" t="str">
        <f t="shared" si="480"/>
        <v>H</v>
      </c>
      <c r="T2258" s="24">
        <f>IF(S2258="E",SUM($R$5:R2258),0)</f>
        <v>0</v>
      </c>
      <c r="U2258" s="143">
        <f t="shared" si="481"/>
        <v>0</v>
      </c>
    </row>
    <row r="2259" spans="1:21" x14ac:dyDescent="0.25">
      <c r="A2259" s="6">
        <v>23.59</v>
      </c>
      <c r="B2259" s="31" t="s">
        <v>90</v>
      </c>
      <c r="D2259" s="87">
        <v>290369190014</v>
      </c>
      <c r="E2259" s="3">
        <v>0.6</v>
      </c>
      <c r="K2259" s="3">
        <f t="shared" si="482"/>
        <v>1665</v>
      </c>
      <c r="L2259" s="97" t="str">
        <f>IF(TRIM('Ek.3-A'!F2259)&lt;&gt;"","var","yok")</f>
        <v>yok</v>
      </c>
      <c r="M2259" s="5" t="str">
        <f>IF('Ek.3-A'!F2259="", "", IF(VLOOKUP('Ek.3-A'!F2259, Veriler!D:E, 2, 0)=0, "", VLOOKUP('Ek.3-A'!F2259, Veriler!D:E, 2, 0)))</f>
        <v/>
      </c>
      <c r="N2259" s="5" t="str">
        <f>IF('Ek.3-A'!P2259="", "", 'Ek.3-A'!P2259)</f>
        <v/>
      </c>
      <c r="O2259" s="142">
        <f>'Ek.3-A'!S2259</f>
        <v>0</v>
      </c>
      <c r="P2259" s="143" t="str">
        <f>'Ek.3-A'!L2259</f>
        <v/>
      </c>
      <c r="Q2259" s="24" t="str">
        <f>'Ek.3-A'!M2259</f>
        <v/>
      </c>
      <c r="R2259" s="24">
        <f t="shared" si="479"/>
        <v>0</v>
      </c>
      <c r="S2259" s="141" t="str">
        <f t="shared" si="480"/>
        <v>H</v>
      </c>
      <c r="T2259" s="24">
        <f>IF(S2259="E",SUM($R$5:R2259),0)</f>
        <v>0</v>
      </c>
      <c r="U2259" s="143">
        <f t="shared" si="481"/>
        <v>0</v>
      </c>
    </row>
    <row r="2260" spans="1:21" x14ac:dyDescent="0.25">
      <c r="A2260" s="6">
        <v>23.6</v>
      </c>
      <c r="B2260" s="31" t="s">
        <v>90</v>
      </c>
      <c r="D2260" s="89">
        <v>291560190014</v>
      </c>
      <c r="E2260" s="3">
        <v>0.6</v>
      </c>
      <c r="K2260" s="3">
        <f t="shared" si="482"/>
        <v>1666</v>
      </c>
      <c r="L2260" s="97" t="str">
        <f>IF(TRIM('Ek.3-A'!F2260)&lt;&gt;"","var","yok")</f>
        <v>yok</v>
      </c>
      <c r="M2260" s="5" t="str">
        <f>IF('Ek.3-A'!F2260="", "", IF(VLOOKUP('Ek.3-A'!F2260, Veriler!D:E, 2, 0)=0, "", VLOOKUP('Ek.3-A'!F2260, Veriler!D:E, 2, 0)))</f>
        <v/>
      </c>
      <c r="N2260" s="5" t="str">
        <f>IF('Ek.3-A'!P2260="", "", 'Ek.3-A'!P2260)</f>
        <v/>
      </c>
      <c r="O2260" s="142">
        <f>'Ek.3-A'!S2260</f>
        <v>0</v>
      </c>
      <c r="P2260" s="143" t="str">
        <f>'Ek.3-A'!L2260</f>
        <v/>
      </c>
      <c r="Q2260" s="24" t="str">
        <f>'Ek.3-A'!M2260</f>
        <v/>
      </c>
      <c r="R2260" s="24">
        <f t="shared" si="479"/>
        <v>0</v>
      </c>
      <c r="S2260" s="141" t="str">
        <f t="shared" si="480"/>
        <v>H</v>
      </c>
      <c r="T2260" s="24">
        <f>IF(S2260="E",SUM($R$5:R2260),0)</f>
        <v>0</v>
      </c>
      <c r="U2260" s="143">
        <f t="shared" si="481"/>
        <v>0</v>
      </c>
    </row>
    <row r="2261" spans="1:21" x14ac:dyDescent="0.25">
      <c r="A2261" s="6">
        <v>23.61</v>
      </c>
      <c r="B2261" s="31" t="s">
        <v>90</v>
      </c>
      <c r="D2261" s="87">
        <v>291513009012</v>
      </c>
      <c r="E2261" s="3">
        <v>0.6</v>
      </c>
      <c r="L2261" s="97"/>
      <c r="M2261" s="5"/>
      <c r="N2261" s="5"/>
      <c r="O2261" s="5"/>
      <c r="Q2261" s="23"/>
      <c r="T2261" s="24"/>
      <c r="U2261" s="25"/>
    </row>
    <row r="2262" spans="1:21" x14ac:dyDescent="0.25">
      <c r="A2262" s="6">
        <v>23.62</v>
      </c>
      <c r="B2262" s="31" t="s">
        <v>90</v>
      </c>
      <c r="D2262" s="89">
        <v>290369800012</v>
      </c>
      <c r="E2262" s="3">
        <v>0.6</v>
      </c>
      <c r="K2262" s="3">
        <f>K2260+1</f>
        <v>1667</v>
      </c>
      <c r="L2262" s="97" t="str">
        <f>IF(TRIM('Ek.3-A'!F2262)&lt;&gt;"","var","yok")</f>
        <v>yok</v>
      </c>
      <c r="M2262" s="5" t="str">
        <f>IF('Ek.3-A'!F2262="", "", IF(VLOOKUP('Ek.3-A'!F2262, Veriler!D:E, 2, 0)=0, "", VLOOKUP('Ek.3-A'!F2262, Veriler!D:E, 2, 0)))</f>
        <v/>
      </c>
      <c r="N2262" s="5" t="str">
        <f>IF('Ek.3-A'!P2262="", "", 'Ek.3-A'!P2262)</f>
        <v/>
      </c>
      <c r="O2262" s="142">
        <f>'Ek.3-A'!S2262</f>
        <v>0</v>
      </c>
      <c r="P2262" s="143" t="str">
        <f>'Ek.3-A'!L2262</f>
        <v/>
      </c>
      <c r="Q2262" s="24" t="str">
        <f>'Ek.3-A'!M2262</f>
        <v/>
      </c>
      <c r="R2262" s="24">
        <f t="shared" ref="R2262:R2275" si="483">IF(L2262="var",0,IF(Q2262&lt;=0.005,Q2262,0))</f>
        <v>0</v>
      </c>
      <c r="S2262" s="141" t="str">
        <f t="shared" ref="S2262:S2275" si="484">IF(Q2262&lt;=0.005,"E","H")</f>
        <v>H</v>
      </c>
      <c r="T2262" s="24">
        <f>IF(S2262="E",SUM($R$5:R2262),0)</f>
        <v>0</v>
      </c>
      <c r="U2262" s="143">
        <f t="shared" ref="U2262:U2275" si="485">IF(T2262&lt;=0.1, O2262, IF(R2262&gt;$G$2, R2262*O2262, $G$2*O2262))</f>
        <v>0</v>
      </c>
    </row>
    <row r="2263" spans="1:21" x14ac:dyDescent="0.25">
      <c r="A2263" s="6">
        <v>23.63</v>
      </c>
      <c r="B2263" s="31" t="s">
        <v>90</v>
      </c>
      <c r="D2263" s="87">
        <v>291811000021</v>
      </c>
      <c r="E2263" s="3">
        <v>0.6</v>
      </c>
      <c r="K2263" s="3">
        <f t="shared" ref="K2263:K2275" si="486">K2262+1</f>
        <v>1668</v>
      </c>
      <c r="L2263" s="97" t="str">
        <f>IF(TRIM('Ek.3-A'!F2263)&lt;&gt;"","var","yok")</f>
        <v>yok</v>
      </c>
      <c r="M2263" s="5" t="str">
        <f>IF('Ek.3-A'!F2263="", "", IF(VLOOKUP('Ek.3-A'!F2263, Veriler!D:E, 2, 0)=0, "", VLOOKUP('Ek.3-A'!F2263, Veriler!D:E, 2, 0)))</f>
        <v/>
      </c>
      <c r="N2263" s="5" t="str">
        <f>IF('Ek.3-A'!P2263="", "", 'Ek.3-A'!P2263)</f>
        <v/>
      </c>
      <c r="O2263" s="142">
        <f>'Ek.3-A'!S2263</f>
        <v>0</v>
      </c>
      <c r="P2263" s="143" t="str">
        <f>'Ek.3-A'!L2263</f>
        <v/>
      </c>
      <c r="Q2263" s="24" t="str">
        <f>'Ek.3-A'!M2263</f>
        <v/>
      </c>
      <c r="R2263" s="24">
        <f t="shared" si="483"/>
        <v>0</v>
      </c>
      <c r="S2263" s="141" t="str">
        <f t="shared" si="484"/>
        <v>H</v>
      </c>
      <c r="T2263" s="24">
        <f>IF(S2263="E",SUM($R$5:R2263),0)</f>
        <v>0</v>
      </c>
      <c r="U2263" s="143">
        <f t="shared" si="485"/>
        <v>0</v>
      </c>
    </row>
    <row r="2264" spans="1:21" x14ac:dyDescent="0.25">
      <c r="A2264" s="6">
        <v>23.64</v>
      </c>
      <c r="B2264" s="31" t="s">
        <v>90</v>
      </c>
      <c r="D2264" s="89">
        <v>293090989031</v>
      </c>
      <c r="E2264" s="3">
        <v>0.6</v>
      </c>
      <c r="K2264" s="3">
        <f t="shared" si="486"/>
        <v>1669</v>
      </c>
      <c r="L2264" s="97" t="str">
        <f>IF(TRIM('Ek.3-A'!F2264)&lt;&gt;"","var","yok")</f>
        <v>yok</v>
      </c>
      <c r="M2264" s="5" t="str">
        <f>IF('Ek.3-A'!F2264="", "", IF(VLOOKUP('Ek.3-A'!F2264, Veriler!D:E, 2, 0)=0, "", VLOOKUP('Ek.3-A'!F2264, Veriler!D:E, 2, 0)))</f>
        <v/>
      </c>
      <c r="N2264" s="5" t="str">
        <f>IF('Ek.3-A'!P2264="", "", 'Ek.3-A'!P2264)</f>
        <v/>
      </c>
      <c r="O2264" s="142">
        <f>'Ek.3-A'!S2264</f>
        <v>0</v>
      </c>
      <c r="P2264" s="143" t="str">
        <f>'Ek.3-A'!L2264</f>
        <v/>
      </c>
      <c r="Q2264" s="24" t="str">
        <f>'Ek.3-A'!M2264</f>
        <v/>
      </c>
      <c r="R2264" s="24">
        <f t="shared" si="483"/>
        <v>0</v>
      </c>
      <c r="S2264" s="141" t="str">
        <f t="shared" si="484"/>
        <v>H</v>
      </c>
      <c r="T2264" s="24">
        <f>IF(S2264="E",SUM($R$5:R2264),0)</f>
        <v>0</v>
      </c>
      <c r="U2264" s="143">
        <f t="shared" si="485"/>
        <v>0</v>
      </c>
    </row>
    <row r="2265" spans="1:21" x14ac:dyDescent="0.25">
      <c r="A2265" s="6">
        <v>23.65</v>
      </c>
      <c r="B2265" s="31" t="s">
        <v>90</v>
      </c>
      <c r="D2265" s="87">
        <v>293090959031</v>
      </c>
      <c r="E2265" s="3">
        <v>0.6</v>
      </c>
      <c r="K2265" s="3">
        <f t="shared" si="486"/>
        <v>1670</v>
      </c>
      <c r="L2265" s="97" t="str">
        <f>IF(TRIM('Ek.3-A'!F2265)&lt;&gt;"","var","yok")</f>
        <v>yok</v>
      </c>
      <c r="M2265" s="5" t="str">
        <f>IF('Ek.3-A'!F2265="", "", IF(VLOOKUP('Ek.3-A'!F2265, Veriler!D:E, 2, 0)=0, "", VLOOKUP('Ek.3-A'!F2265, Veriler!D:E, 2, 0)))</f>
        <v/>
      </c>
      <c r="N2265" s="5" t="str">
        <f>IF('Ek.3-A'!P2265="", "", 'Ek.3-A'!P2265)</f>
        <v/>
      </c>
      <c r="O2265" s="142">
        <f>'Ek.3-A'!S2265</f>
        <v>0</v>
      </c>
      <c r="P2265" s="143" t="str">
        <f>'Ek.3-A'!L2265</f>
        <v/>
      </c>
      <c r="Q2265" s="24" t="str">
        <f>'Ek.3-A'!M2265</f>
        <v/>
      </c>
      <c r="R2265" s="24">
        <f t="shared" si="483"/>
        <v>0</v>
      </c>
      <c r="S2265" s="141" t="str">
        <f t="shared" si="484"/>
        <v>H</v>
      </c>
      <c r="T2265" s="24">
        <f>IF(S2265="E",SUM($R$5:R2265),0)</f>
        <v>0</v>
      </c>
      <c r="U2265" s="143">
        <f t="shared" si="485"/>
        <v>0</v>
      </c>
    </row>
    <row r="2266" spans="1:21" x14ac:dyDescent="0.25">
      <c r="A2266" s="6">
        <v>23.66</v>
      </c>
      <c r="B2266" s="31" t="s">
        <v>90</v>
      </c>
      <c r="D2266" s="89">
        <v>291614000012</v>
      </c>
      <c r="E2266" s="3">
        <v>0.6</v>
      </c>
      <c r="K2266" s="3">
        <f t="shared" si="486"/>
        <v>1671</v>
      </c>
      <c r="L2266" s="97" t="str">
        <f>IF(TRIM('Ek.3-A'!F2266)&lt;&gt;"","var","yok")</f>
        <v>yok</v>
      </c>
      <c r="M2266" s="5" t="str">
        <f>IF('Ek.3-A'!F2266="", "", IF(VLOOKUP('Ek.3-A'!F2266, Veriler!D:E, 2, 0)=0, "", VLOOKUP('Ek.3-A'!F2266, Veriler!D:E, 2, 0)))</f>
        <v/>
      </c>
      <c r="N2266" s="5" t="str">
        <f>IF('Ek.3-A'!P2266="", "", 'Ek.3-A'!P2266)</f>
        <v/>
      </c>
      <c r="O2266" s="142">
        <f>'Ek.3-A'!S2266</f>
        <v>0</v>
      </c>
      <c r="P2266" s="143" t="str">
        <f>'Ek.3-A'!L2266</f>
        <v/>
      </c>
      <c r="Q2266" s="24" t="str">
        <f>'Ek.3-A'!M2266</f>
        <v/>
      </c>
      <c r="R2266" s="24">
        <f t="shared" si="483"/>
        <v>0</v>
      </c>
      <c r="S2266" s="141" t="str">
        <f t="shared" si="484"/>
        <v>H</v>
      </c>
      <c r="T2266" s="24">
        <f>IF(S2266="E",SUM($R$5:R2266),0)</f>
        <v>0</v>
      </c>
      <c r="U2266" s="143">
        <f t="shared" si="485"/>
        <v>0</v>
      </c>
    </row>
    <row r="2267" spans="1:21" x14ac:dyDescent="0.25">
      <c r="A2267" s="6">
        <v>23.67</v>
      </c>
      <c r="B2267" s="31" t="s">
        <v>90</v>
      </c>
      <c r="D2267" s="87">
        <v>291829003022</v>
      </c>
      <c r="E2267" s="3">
        <v>0.6</v>
      </c>
      <c r="K2267" s="3">
        <f t="shared" si="486"/>
        <v>1672</v>
      </c>
      <c r="L2267" s="97" t="str">
        <f>IF(TRIM('Ek.3-A'!F2267)&lt;&gt;"","var","yok")</f>
        <v>yok</v>
      </c>
      <c r="M2267" s="5" t="str">
        <f>IF('Ek.3-A'!F2267="", "", IF(VLOOKUP('Ek.3-A'!F2267, Veriler!D:E, 2, 0)=0, "", VLOOKUP('Ek.3-A'!F2267, Veriler!D:E, 2, 0)))</f>
        <v/>
      </c>
      <c r="N2267" s="5" t="str">
        <f>IF('Ek.3-A'!P2267="", "", 'Ek.3-A'!P2267)</f>
        <v/>
      </c>
      <c r="O2267" s="142">
        <f>'Ek.3-A'!S2267</f>
        <v>0</v>
      </c>
      <c r="P2267" s="143" t="str">
        <f>'Ek.3-A'!L2267</f>
        <v/>
      </c>
      <c r="Q2267" s="24" t="str">
        <f>'Ek.3-A'!M2267</f>
        <v/>
      </c>
      <c r="R2267" s="24">
        <f t="shared" si="483"/>
        <v>0</v>
      </c>
      <c r="S2267" s="141" t="str">
        <f t="shared" si="484"/>
        <v>H</v>
      </c>
      <c r="T2267" s="24">
        <f>IF(S2267="E",SUM($R$5:R2267),0)</f>
        <v>0</v>
      </c>
      <c r="U2267" s="143">
        <f t="shared" si="485"/>
        <v>0</v>
      </c>
    </row>
    <row r="2268" spans="1:21" x14ac:dyDescent="0.25">
      <c r="A2268" s="6">
        <v>23.68</v>
      </c>
      <c r="B2268" s="31" t="s">
        <v>90</v>
      </c>
      <c r="D2268" s="89">
        <v>291570501011</v>
      </c>
      <c r="E2268" s="3">
        <v>0.6</v>
      </c>
      <c r="K2268" s="3">
        <f t="shared" si="486"/>
        <v>1673</v>
      </c>
      <c r="L2268" s="97" t="str">
        <f>IF(TRIM('Ek.3-A'!F2268)&lt;&gt;"","var","yok")</f>
        <v>yok</v>
      </c>
      <c r="M2268" s="5" t="str">
        <f>IF('Ek.3-A'!F2268="", "", IF(VLOOKUP('Ek.3-A'!F2268, Veriler!D:E, 2, 0)=0, "", VLOOKUP('Ek.3-A'!F2268, Veriler!D:E, 2, 0)))</f>
        <v/>
      </c>
      <c r="N2268" s="5" t="str">
        <f>IF('Ek.3-A'!P2268="", "", 'Ek.3-A'!P2268)</f>
        <v/>
      </c>
      <c r="O2268" s="142">
        <f>'Ek.3-A'!S2268</f>
        <v>0</v>
      </c>
      <c r="P2268" s="143" t="str">
        <f>'Ek.3-A'!L2268</f>
        <v/>
      </c>
      <c r="Q2268" s="24" t="str">
        <f>'Ek.3-A'!M2268</f>
        <v/>
      </c>
      <c r="R2268" s="24">
        <f t="shared" si="483"/>
        <v>0</v>
      </c>
      <c r="S2268" s="141" t="str">
        <f t="shared" si="484"/>
        <v>H</v>
      </c>
      <c r="T2268" s="24">
        <f>IF(S2268="E",SUM($R$5:R2268),0)</f>
        <v>0</v>
      </c>
      <c r="U2268" s="143">
        <f t="shared" si="485"/>
        <v>0</v>
      </c>
    </row>
    <row r="2269" spans="1:21" x14ac:dyDescent="0.25">
      <c r="A2269" s="6">
        <v>23.69</v>
      </c>
      <c r="B2269" s="31" t="s">
        <v>90</v>
      </c>
      <c r="D2269" s="87">
        <v>291813009021</v>
      </c>
      <c r="E2269" s="3">
        <v>0.6</v>
      </c>
      <c r="K2269" s="3">
        <f t="shared" si="486"/>
        <v>1674</v>
      </c>
      <c r="L2269" s="97" t="str">
        <f>IF(TRIM('Ek.3-A'!F2269)&lt;&gt;"","var","yok")</f>
        <v>yok</v>
      </c>
      <c r="M2269" s="5" t="str">
        <f>IF('Ek.3-A'!F2269="", "", IF(VLOOKUP('Ek.3-A'!F2269, Veriler!D:E, 2, 0)=0, "", VLOOKUP('Ek.3-A'!F2269, Veriler!D:E, 2, 0)))</f>
        <v/>
      </c>
      <c r="N2269" s="5" t="str">
        <f>IF('Ek.3-A'!P2269="", "", 'Ek.3-A'!P2269)</f>
        <v/>
      </c>
      <c r="O2269" s="142">
        <f>'Ek.3-A'!S2269</f>
        <v>0</v>
      </c>
      <c r="P2269" s="143" t="str">
        <f>'Ek.3-A'!L2269</f>
        <v/>
      </c>
      <c r="Q2269" s="24" t="str">
        <f>'Ek.3-A'!M2269</f>
        <v/>
      </c>
      <c r="R2269" s="24">
        <f t="shared" si="483"/>
        <v>0</v>
      </c>
      <c r="S2269" s="141" t="str">
        <f t="shared" si="484"/>
        <v>H</v>
      </c>
      <c r="T2269" s="24">
        <f>IF(S2269="E",SUM($R$5:R2269),0)</f>
        <v>0</v>
      </c>
      <c r="U2269" s="143">
        <f t="shared" si="485"/>
        <v>0</v>
      </c>
    </row>
    <row r="2270" spans="1:21" x14ac:dyDescent="0.25">
      <c r="A2270" s="6">
        <v>23.7</v>
      </c>
      <c r="B2270" s="31" t="s">
        <v>90</v>
      </c>
      <c r="D2270" s="89">
        <v>291242000000</v>
      </c>
      <c r="E2270" s="3">
        <v>0.6</v>
      </c>
      <c r="K2270" s="3">
        <f t="shared" si="486"/>
        <v>1675</v>
      </c>
      <c r="L2270" s="97" t="str">
        <f>IF(TRIM('Ek.3-A'!F2270)&lt;&gt;"","var","yok")</f>
        <v>yok</v>
      </c>
      <c r="M2270" s="5" t="str">
        <f>IF('Ek.3-A'!F2270="", "", IF(VLOOKUP('Ek.3-A'!F2270, Veriler!D:E, 2, 0)=0, "", VLOOKUP('Ek.3-A'!F2270, Veriler!D:E, 2, 0)))</f>
        <v/>
      </c>
      <c r="N2270" s="5" t="str">
        <f>IF('Ek.3-A'!P2270="", "", 'Ek.3-A'!P2270)</f>
        <v/>
      </c>
      <c r="O2270" s="142">
        <f>'Ek.3-A'!S2270</f>
        <v>0</v>
      </c>
      <c r="P2270" s="143" t="str">
        <f>'Ek.3-A'!L2270</f>
        <v/>
      </c>
      <c r="Q2270" s="24" t="str">
        <f>'Ek.3-A'!M2270</f>
        <v/>
      </c>
      <c r="R2270" s="24">
        <f t="shared" si="483"/>
        <v>0</v>
      </c>
      <c r="S2270" s="141" t="str">
        <f t="shared" si="484"/>
        <v>H</v>
      </c>
      <c r="T2270" s="24">
        <f>IF(S2270="E",SUM($R$5:R2270),0)</f>
        <v>0</v>
      </c>
      <c r="U2270" s="143">
        <f t="shared" si="485"/>
        <v>0</v>
      </c>
    </row>
    <row r="2271" spans="1:21" x14ac:dyDescent="0.25">
      <c r="A2271" s="6">
        <v>23.71</v>
      </c>
      <c r="B2271" s="31" t="s">
        <v>90</v>
      </c>
      <c r="D2271" s="87">
        <v>291823001000</v>
      </c>
      <c r="E2271" s="3">
        <v>0.6</v>
      </c>
      <c r="K2271" s="3">
        <f t="shared" si="486"/>
        <v>1676</v>
      </c>
      <c r="L2271" s="97" t="str">
        <f>IF(TRIM('Ek.3-A'!F2271)&lt;&gt;"","var","yok")</f>
        <v>yok</v>
      </c>
      <c r="M2271" s="5" t="str">
        <f>IF('Ek.3-A'!F2271="", "", IF(VLOOKUP('Ek.3-A'!F2271, Veriler!D:E, 2, 0)=0, "", VLOOKUP('Ek.3-A'!F2271, Veriler!D:E, 2, 0)))</f>
        <v/>
      </c>
      <c r="N2271" s="5" t="str">
        <f>IF('Ek.3-A'!P2271="", "", 'Ek.3-A'!P2271)</f>
        <v/>
      </c>
      <c r="O2271" s="142">
        <f>'Ek.3-A'!S2271</f>
        <v>0</v>
      </c>
      <c r="P2271" s="143" t="str">
        <f>'Ek.3-A'!L2271</f>
        <v/>
      </c>
      <c r="Q2271" s="24" t="str">
        <f>'Ek.3-A'!M2271</f>
        <v/>
      </c>
      <c r="R2271" s="24">
        <f t="shared" si="483"/>
        <v>0</v>
      </c>
      <c r="S2271" s="141" t="str">
        <f t="shared" si="484"/>
        <v>H</v>
      </c>
      <c r="T2271" s="24">
        <f>IF(S2271="E",SUM($R$5:R2271),0)</f>
        <v>0</v>
      </c>
      <c r="U2271" s="143">
        <f t="shared" si="485"/>
        <v>0</v>
      </c>
    </row>
    <row r="2272" spans="1:21" x14ac:dyDescent="0.25">
      <c r="A2272" s="6">
        <v>23.72</v>
      </c>
      <c r="B2272" s="31" t="s">
        <v>90</v>
      </c>
      <c r="D2272" s="89">
        <v>290260000000</v>
      </c>
      <c r="E2272" s="3">
        <v>0.6</v>
      </c>
      <c r="K2272" s="3">
        <f t="shared" si="486"/>
        <v>1677</v>
      </c>
      <c r="L2272" s="97" t="str">
        <f>IF(TRIM('Ek.3-A'!F2272)&lt;&gt;"","var","yok")</f>
        <v>yok</v>
      </c>
      <c r="M2272" s="5" t="str">
        <f>IF('Ek.3-A'!F2272="", "", IF(VLOOKUP('Ek.3-A'!F2272, Veriler!D:E, 2, 0)=0, "", VLOOKUP('Ek.3-A'!F2272, Veriler!D:E, 2, 0)))</f>
        <v/>
      </c>
      <c r="N2272" s="5" t="str">
        <f>IF('Ek.3-A'!P2272="", "", 'Ek.3-A'!P2272)</f>
        <v/>
      </c>
      <c r="O2272" s="142">
        <f>'Ek.3-A'!S2272</f>
        <v>0</v>
      </c>
      <c r="P2272" s="143" t="str">
        <f>'Ek.3-A'!L2272</f>
        <v/>
      </c>
      <c r="Q2272" s="24" t="str">
        <f>'Ek.3-A'!M2272</f>
        <v/>
      </c>
      <c r="R2272" s="24">
        <f t="shared" si="483"/>
        <v>0</v>
      </c>
      <c r="S2272" s="141" t="str">
        <f t="shared" si="484"/>
        <v>H</v>
      </c>
      <c r="T2272" s="24">
        <f>IF(S2272="E",SUM($R$5:R2272),0)</f>
        <v>0</v>
      </c>
      <c r="U2272" s="143">
        <f t="shared" si="485"/>
        <v>0</v>
      </c>
    </row>
    <row r="2273" spans="1:41" x14ac:dyDescent="0.25">
      <c r="A2273" s="6">
        <v>23.73</v>
      </c>
      <c r="B2273" s="31" t="s">
        <v>90</v>
      </c>
      <c r="D2273" s="87">
        <v>291590700042</v>
      </c>
      <c r="E2273" s="3">
        <v>0.6</v>
      </c>
      <c r="K2273" s="3">
        <f t="shared" si="486"/>
        <v>1678</v>
      </c>
      <c r="L2273" s="97" t="str">
        <f>IF(TRIM('Ek.3-A'!F2273)&lt;&gt;"","var","yok")</f>
        <v>yok</v>
      </c>
      <c r="M2273" s="5" t="str">
        <f>IF('Ek.3-A'!F2273="", "", IF(VLOOKUP('Ek.3-A'!F2273, Veriler!D:E, 2, 0)=0, "", VLOOKUP('Ek.3-A'!F2273, Veriler!D:E, 2, 0)))</f>
        <v/>
      </c>
      <c r="N2273" s="5" t="str">
        <f>IF('Ek.3-A'!P2273="", "", 'Ek.3-A'!P2273)</f>
        <v/>
      </c>
      <c r="O2273" s="142">
        <f>'Ek.3-A'!S2273</f>
        <v>0</v>
      </c>
      <c r="P2273" s="143" t="str">
        <f>'Ek.3-A'!L2273</f>
        <v/>
      </c>
      <c r="Q2273" s="24" t="str">
        <f>'Ek.3-A'!M2273</f>
        <v/>
      </c>
      <c r="R2273" s="24">
        <f t="shared" si="483"/>
        <v>0</v>
      </c>
      <c r="S2273" s="141" t="str">
        <f t="shared" si="484"/>
        <v>H</v>
      </c>
      <c r="T2273" s="24">
        <f>IF(S2273="E",SUM($R$5:R2273),0)</f>
        <v>0</v>
      </c>
      <c r="U2273" s="143">
        <f t="shared" si="485"/>
        <v>0</v>
      </c>
    </row>
    <row r="2274" spans="1:41" x14ac:dyDescent="0.25">
      <c r="A2274" s="6">
        <v>23.74</v>
      </c>
      <c r="B2274" s="31" t="s">
        <v>90</v>
      </c>
      <c r="D2274" s="89">
        <v>291590900042</v>
      </c>
      <c r="E2274" s="3">
        <v>0.6</v>
      </c>
      <c r="K2274" s="3">
        <f t="shared" si="486"/>
        <v>1679</v>
      </c>
      <c r="L2274" s="97" t="str">
        <f>IF(TRIM('Ek.3-A'!F2274)&lt;&gt;"","var","yok")</f>
        <v>yok</v>
      </c>
      <c r="M2274" s="5" t="str">
        <f>IF('Ek.3-A'!F2274="", "", IF(VLOOKUP('Ek.3-A'!F2274, Veriler!D:E, 2, 0)=0, "", VLOOKUP('Ek.3-A'!F2274, Veriler!D:E, 2, 0)))</f>
        <v/>
      </c>
      <c r="N2274" s="5" t="str">
        <f>IF('Ek.3-A'!P2274="", "", 'Ek.3-A'!P2274)</f>
        <v/>
      </c>
      <c r="O2274" s="142">
        <f>'Ek.3-A'!S2274</f>
        <v>0</v>
      </c>
      <c r="P2274" s="143" t="str">
        <f>'Ek.3-A'!L2274</f>
        <v/>
      </c>
      <c r="Q2274" s="24" t="str">
        <f>'Ek.3-A'!M2274</f>
        <v/>
      </c>
      <c r="R2274" s="24">
        <f t="shared" si="483"/>
        <v>0</v>
      </c>
      <c r="S2274" s="141" t="str">
        <f t="shared" si="484"/>
        <v>H</v>
      </c>
      <c r="T2274" s="24">
        <f>IF(S2274="E",SUM($R$5:R2274),0)</f>
        <v>0</v>
      </c>
      <c r="U2274" s="143">
        <f t="shared" si="485"/>
        <v>0</v>
      </c>
    </row>
    <row r="2275" spans="1:41" x14ac:dyDescent="0.25">
      <c r="A2275" s="6">
        <v>23.75</v>
      </c>
      <c r="B2275" s="31" t="s">
        <v>90</v>
      </c>
      <c r="D2275" s="87">
        <v>290362000000</v>
      </c>
      <c r="E2275" s="3">
        <v>0.6</v>
      </c>
      <c r="K2275" s="3">
        <f t="shared" si="486"/>
        <v>1680</v>
      </c>
      <c r="L2275" s="97" t="str">
        <f>IF(TRIM('Ek.3-A'!F2275)&lt;&gt;"","var","yok")</f>
        <v>yok</v>
      </c>
      <c r="M2275" s="5" t="str">
        <f>IF('Ek.3-A'!F2275="", "", IF(VLOOKUP('Ek.3-A'!F2275, Veriler!D:E, 2, 0)=0, "", VLOOKUP('Ek.3-A'!F2275, Veriler!D:E, 2, 0)))</f>
        <v/>
      </c>
      <c r="N2275" s="5" t="str">
        <f>IF('Ek.3-A'!P2275="", "", 'Ek.3-A'!P2275)</f>
        <v/>
      </c>
      <c r="O2275" s="142">
        <f>'Ek.3-A'!S2275</f>
        <v>0</v>
      </c>
      <c r="P2275" s="143" t="str">
        <f>'Ek.3-A'!L2275</f>
        <v/>
      </c>
      <c r="Q2275" s="24" t="str">
        <f>'Ek.3-A'!M2275</f>
        <v/>
      </c>
      <c r="R2275" s="24">
        <f t="shared" si="483"/>
        <v>0</v>
      </c>
      <c r="S2275" s="141" t="str">
        <f t="shared" si="484"/>
        <v>H</v>
      </c>
      <c r="T2275" s="24">
        <f>IF(S2275="E",SUM($R$5:R2275),0)</f>
        <v>0</v>
      </c>
      <c r="U2275" s="143">
        <f t="shared" si="485"/>
        <v>0</v>
      </c>
    </row>
    <row r="2276" spans="1:41" x14ac:dyDescent="0.25">
      <c r="A2276" s="6">
        <v>23.76</v>
      </c>
      <c r="B2276" s="31" t="s">
        <v>90</v>
      </c>
      <c r="D2276" s="89">
        <v>290315000000</v>
      </c>
      <c r="E2276" s="3">
        <v>0.6</v>
      </c>
      <c r="T2276" s="24"/>
      <c r="U2276" s="25"/>
      <c r="AO2276" s="140">
        <f>'Ek.3-A'!L2276</f>
        <v>0</v>
      </c>
    </row>
    <row r="2277" spans="1:41" x14ac:dyDescent="0.25">
      <c r="A2277" s="6">
        <v>23.77</v>
      </c>
      <c r="B2277" s="31" t="s">
        <v>90</v>
      </c>
      <c r="D2277" s="87">
        <v>290944000012</v>
      </c>
      <c r="E2277" s="3">
        <v>0.6</v>
      </c>
      <c r="T2277" s="24"/>
      <c r="U2277" s="25"/>
    </row>
    <row r="2278" spans="1:41" x14ac:dyDescent="0.25">
      <c r="A2278" s="6">
        <v>23.78</v>
      </c>
      <c r="B2278" s="31" t="s">
        <v>90</v>
      </c>
      <c r="D2278" s="89">
        <v>290944000019</v>
      </c>
      <c r="E2278" s="3">
        <v>0.6</v>
      </c>
      <c r="T2278" s="24"/>
      <c r="U2278" s="25"/>
    </row>
    <row r="2279" spans="1:41" x14ac:dyDescent="0.25">
      <c r="A2279" s="6">
        <v>23.79</v>
      </c>
      <c r="B2279" s="31" t="s">
        <v>90</v>
      </c>
      <c r="D2279" s="87">
        <v>290943000011</v>
      </c>
      <c r="E2279" s="3">
        <v>0.6</v>
      </c>
      <c r="T2279" s="24"/>
      <c r="U2279" s="25"/>
    </row>
    <row r="2280" spans="1:41" x14ac:dyDescent="0.25">
      <c r="A2280" s="6">
        <v>23.8</v>
      </c>
      <c r="B2280" s="31" t="s">
        <v>90</v>
      </c>
      <c r="D2280" s="89">
        <v>390190800011</v>
      </c>
      <c r="E2280" s="3">
        <v>0.6</v>
      </c>
      <c r="T2280" s="24"/>
      <c r="U2280" s="25"/>
    </row>
    <row r="2281" spans="1:41" x14ac:dyDescent="0.25">
      <c r="A2281" s="6">
        <v>23.81</v>
      </c>
      <c r="B2281" s="31" t="s">
        <v>90</v>
      </c>
      <c r="D2281" s="87">
        <v>290121000011</v>
      </c>
      <c r="E2281" s="3">
        <v>0.6</v>
      </c>
      <c r="T2281" s="24"/>
      <c r="U2281" s="25"/>
    </row>
    <row r="2282" spans="1:41" x14ac:dyDescent="0.25">
      <c r="A2282" s="6">
        <v>23.82</v>
      </c>
      <c r="B2282" s="31" t="s">
        <v>90</v>
      </c>
      <c r="D2282" s="90">
        <v>290121000019</v>
      </c>
      <c r="E2282" s="3">
        <v>0.6</v>
      </c>
      <c r="T2282" s="24"/>
      <c r="U2282" s="25"/>
    </row>
    <row r="2283" spans="1:41" x14ac:dyDescent="0.25">
      <c r="A2283" s="6">
        <v>23.83</v>
      </c>
      <c r="B2283" s="31" t="s">
        <v>90</v>
      </c>
      <c r="D2283" s="91">
        <v>292121000011</v>
      </c>
      <c r="E2283" s="3">
        <v>0.6</v>
      </c>
      <c r="T2283" s="24"/>
      <c r="U2283" s="25"/>
    </row>
    <row r="2284" spans="1:41" x14ac:dyDescent="0.25">
      <c r="A2284" s="6">
        <v>23.84</v>
      </c>
      <c r="B2284" s="31" t="s">
        <v>90</v>
      </c>
      <c r="D2284" s="87">
        <v>292121000012</v>
      </c>
      <c r="E2284" s="3">
        <v>0.6</v>
      </c>
      <c r="T2284" s="24"/>
      <c r="U2284" s="25"/>
    </row>
    <row r="2285" spans="1:41" x14ac:dyDescent="0.25">
      <c r="A2285" s="6">
        <v>23.85</v>
      </c>
      <c r="B2285" s="31" t="s">
        <v>90</v>
      </c>
      <c r="D2285" s="89">
        <v>292249859032</v>
      </c>
      <c r="E2285" s="3">
        <v>0.6</v>
      </c>
      <c r="K2285" s="3">
        <f>K2275+1</f>
        <v>1681</v>
      </c>
      <c r="L2285" s="97" t="str">
        <f>IF(TRIM('Ek.3-A'!F2285)&lt;&gt;"","var","yok")</f>
        <v>yok</v>
      </c>
      <c r="M2285" s="5" t="str">
        <f>IF('Ek.3-A'!F2285="", "", IF(VLOOKUP('Ek.3-A'!F2285, Veriler!D:E, 2, 0)=0, "", VLOOKUP('Ek.3-A'!F2285, Veriler!D:E, 2, 0)))</f>
        <v/>
      </c>
      <c r="N2285" s="5" t="str">
        <f>IF('Ek.3-A'!P2285="", "", 'Ek.3-A'!P2285)</f>
        <v/>
      </c>
      <c r="O2285" s="142">
        <f>'Ek.3-A'!S2285</f>
        <v>0</v>
      </c>
      <c r="P2285" s="143" t="str">
        <f>'Ek.3-A'!L2285</f>
        <v/>
      </c>
      <c r="Q2285" s="24" t="str">
        <f>'Ek.3-A'!M2285</f>
        <v/>
      </c>
      <c r="R2285" s="24">
        <f t="shared" ref="R2285:R2298" si="487">IF(L2285="var",0,IF(Q2285&lt;=0.005,Q2285,0))</f>
        <v>0</v>
      </c>
      <c r="S2285" s="141" t="str">
        <f t="shared" ref="S2285:S2298" si="488">IF(Q2285&lt;=0.005,"E","H")</f>
        <v>H</v>
      </c>
      <c r="T2285" s="24">
        <f>IF(S2285="E",SUM($R$5:R2285),0)</f>
        <v>0</v>
      </c>
      <c r="U2285" s="143">
        <f t="shared" ref="U2285:U2298" si="489">IF(T2285&lt;=0.1, O2285, IF(R2285&gt;$G$2, R2285*O2285, $G$2*O2285))</f>
        <v>0</v>
      </c>
    </row>
    <row r="2286" spans="1:41" x14ac:dyDescent="0.25">
      <c r="A2286" s="6">
        <v>23.86</v>
      </c>
      <c r="B2286" s="31" t="s">
        <v>90</v>
      </c>
      <c r="D2286" s="87">
        <v>292249859033</v>
      </c>
      <c r="E2286" s="3">
        <v>0.6</v>
      </c>
      <c r="K2286" s="3">
        <f t="shared" ref="K2286:K2298" si="490">K2285+1</f>
        <v>1682</v>
      </c>
      <c r="L2286" s="97" t="str">
        <f>IF(TRIM('Ek.3-A'!F2286)&lt;&gt;"","var","yok")</f>
        <v>yok</v>
      </c>
      <c r="M2286" s="5" t="str">
        <f>IF('Ek.3-A'!F2286="", "", IF(VLOOKUP('Ek.3-A'!F2286, Veriler!D:E, 2, 0)=0, "", VLOOKUP('Ek.3-A'!F2286, Veriler!D:E, 2, 0)))</f>
        <v/>
      </c>
      <c r="N2286" s="5" t="str">
        <f>IF('Ek.3-A'!P2286="", "", 'Ek.3-A'!P2286)</f>
        <v/>
      </c>
      <c r="O2286" s="142">
        <f>'Ek.3-A'!S2286</f>
        <v>0</v>
      </c>
      <c r="P2286" s="143" t="str">
        <f>'Ek.3-A'!L2286</f>
        <v/>
      </c>
      <c r="Q2286" s="24" t="str">
        <f>'Ek.3-A'!M2286</f>
        <v/>
      </c>
      <c r="R2286" s="24">
        <f t="shared" si="487"/>
        <v>0</v>
      </c>
      <c r="S2286" s="141" t="str">
        <f t="shared" si="488"/>
        <v>H</v>
      </c>
      <c r="T2286" s="24">
        <f>IF(S2286="E",SUM($R$5:R2286),0)</f>
        <v>0</v>
      </c>
      <c r="U2286" s="143">
        <f t="shared" si="489"/>
        <v>0</v>
      </c>
    </row>
    <row r="2287" spans="1:41" x14ac:dyDescent="0.25">
      <c r="A2287" s="6">
        <v>23.87</v>
      </c>
      <c r="B2287" s="31" t="s">
        <v>90</v>
      </c>
      <c r="D2287" s="89">
        <v>390190300000</v>
      </c>
      <c r="E2287" s="3">
        <v>0.6</v>
      </c>
      <c r="K2287" s="3">
        <f t="shared" si="490"/>
        <v>1683</v>
      </c>
      <c r="L2287" s="97" t="str">
        <f>IF(TRIM('Ek.3-A'!F2287)&lt;&gt;"","var","yok")</f>
        <v>yok</v>
      </c>
      <c r="M2287" s="5" t="str">
        <f>IF('Ek.3-A'!F2287="", "", IF(VLOOKUP('Ek.3-A'!F2287, Veriler!D:E, 2, 0)=0, "", VLOOKUP('Ek.3-A'!F2287, Veriler!D:E, 2, 0)))</f>
        <v/>
      </c>
      <c r="N2287" s="5" t="str">
        <f>IF('Ek.3-A'!P2287="", "", 'Ek.3-A'!P2287)</f>
        <v/>
      </c>
      <c r="O2287" s="142">
        <f>'Ek.3-A'!S2287</f>
        <v>0</v>
      </c>
      <c r="P2287" s="143" t="str">
        <f>'Ek.3-A'!L2287</f>
        <v/>
      </c>
      <c r="Q2287" s="24" t="str">
        <f>'Ek.3-A'!M2287</f>
        <v/>
      </c>
      <c r="R2287" s="24">
        <f t="shared" si="487"/>
        <v>0</v>
      </c>
      <c r="S2287" s="141" t="str">
        <f t="shared" si="488"/>
        <v>H</v>
      </c>
      <c r="T2287" s="24">
        <f>IF(S2287="E",SUM($R$5:R2287),0)</f>
        <v>0</v>
      </c>
      <c r="U2287" s="143">
        <f t="shared" si="489"/>
        <v>0</v>
      </c>
    </row>
    <row r="2288" spans="1:41" x14ac:dyDescent="0.25">
      <c r="A2288" s="6">
        <v>23.88</v>
      </c>
      <c r="B2288" s="31" t="s">
        <v>90</v>
      </c>
      <c r="D2288" s="87">
        <v>292419000016</v>
      </c>
      <c r="E2288" s="3">
        <v>0.6</v>
      </c>
      <c r="K2288" s="3">
        <f t="shared" si="490"/>
        <v>1684</v>
      </c>
      <c r="L2288" s="97" t="str">
        <f>IF(TRIM('Ek.3-A'!F2288)&lt;&gt;"","var","yok")</f>
        <v>yok</v>
      </c>
      <c r="M2288" s="5" t="str">
        <f>IF('Ek.3-A'!F2288="", "", IF(VLOOKUP('Ek.3-A'!F2288, Veriler!D:E, 2, 0)=0, "", VLOOKUP('Ek.3-A'!F2288, Veriler!D:E, 2, 0)))</f>
        <v/>
      </c>
      <c r="N2288" s="5" t="str">
        <f>IF('Ek.3-A'!P2288="", "", 'Ek.3-A'!P2288)</f>
        <v/>
      </c>
      <c r="O2288" s="142">
        <f>'Ek.3-A'!S2288</f>
        <v>0</v>
      </c>
      <c r="P2288" s="143" t="str">
        <f>'Ek.3-A'!L2288</f>
        <v/>
      </c>
      <c r="Q2288" s="24" t="str">
        <f>'Ek.3-A'!M2288</f>
        <v/>
      </c>
      <c r="R2288" s="24">
        <f t="shared" si="487"/>
        <v>0</v>
      </c>
      <c r="S2288" s="141" t="str">
        <f t="shared" si="488"/>
        <v>H</v>
      </c>
      <c r="T2288" s="24">
        <f>IF(S2288="E",SUM($R$5:R2288),0)</f>
        <v>0</v>
      </c>
      <c r="U2288" s="143">
        <f t="shared" si="489"/>
        <v>0</v>
      </c>
    </row>
    <row r="2289" spans="1:21" x14ac:dyDescent="0.25">
      <c r="A2289" s="6">
        <v>23.89</v>
      </c>
      <c r="B2289" s="31" t="s">
        <v>90</v>
      </c>
      <c r="D2289" s="89">
        <v>293220909015</v>
      </c>
      <c r="E2289" s="3">
        <v>0.6</v>
      </c>
      <c r="K2289" s="3">
        <f t="shared" si="490"/>
        <v>1685</v>
      </c>
      <c r="L2289" s="97" t="str">
        <f>IF(TRIM('Ek.3-A'!F2289)&lt;&gt;"","var","yok")</f>
        <v>yok</v>
      </c>
      <c r="M2289" s="5" t="str">
        <f>IF('Ek.3-A'!F2289="", "", IF(VLOOKUP('Ek.3-A'!F2289, Veriler!D:E, 2, 0)=0, "", VLOOKUP('Ek.3-A'!F2289, Veriler!D:E, 2, 0)))</f>
        <v/>
      </c>
      <c r="N2289" s="5" t="str">
        <f>IF('Ek.3-A'!P2289="", "", 'Ek.3-A'!P2289)</f>
        <v/>
      </c>
      <c r="O2289" s="142">
        <f>'Ek.3-A'!S2289</f>
        <v>0</v>
      </c>
      <c r="P2289" s="143" t="str">
        <f>'Ek.3-A'!L2289</f>
        <v/>
      </c>
      <c r="Q2289" s="24" t="str">
        <f>'Ek.3-A'!M2289</f>
        <v/>
      </c>
      <c r="R2289" s="24">
        <f t="shared" si="487"/>
        <v>0</v>
      </c>
      <c r="S2289" s="141" t="str">
        <f t="shared" si="488"/>
        <v>H</v>
      </c>
      <c r="T2289" s="24">
        <f>IF(S2289="E",SUM($R$5:R2289),0)</f>
        <v>0</v>
      </c>
      <c r="U2289" s="143">
        <f t="shared" si="489"/>
        <v>0</v>
      </c>
    </row>
    <row r="2290" spans="1:21" x14ac:dyDescent="0.25">
      <c r="A2290" s="6">
        <v>23.9</v>
      </c>
      <c r="B2290" s="31" t="s">
        <v>90</v>
      </c>
      <c r="D2290" s="87">
        <v>293149300000</v>
      </c>
      <c r="E2290" s="3">
        <v>0.6</v>
      </c>
      <c r="K2290" s="3">
        <f t="shared" si="490"/>
        <v>1686</v>
      </c>
      <c r="L2290" s="97" t="str">
        <f>IF(TRIM('Ek.3-A'!F2290)&lt;&gt;"","var","yok")</f>
        <v>yok</v>
      </c>
      <c r="M2290" s="5" t="str">
        <f>IF('Ek.3-A'!F2290="", "", IF(VLOOKUP('Ek.3-A'!F2290, Veriler!D:E, 2, 0)=0, "", VLOOKUP('Ek.3-A'!F2290, Veriler!D:E, 2, 0)))</f>
        <v/>
      </c>
      <c r="N2290" s="5" t="str">
        <f>IF('Ek.3-A'!P2290="", "", 'Ek.3-A'!P2290)</f>
        <v/>
      </c>
      <c r="O2290" s="142">
        <f>'Ek.3-A'!S2290</f>
        <v>0</v>
      </c>
      <c r="P2290" s="143" t="str">
        <f>'Ek.3-A'!L2290</f>
        <v/>
      </c>
      <c r="Q2290" s="24" t="str">
        <f>'Ek.3-A'!M2290</f>
        <v/>
      </c>
      <c r="R2290" s="24">
        <f t="shared" si="487"/>
        <v>0</v>
      </c>
      <c r="S2290" s="141" t="str">
        <f t="shared" si="488"/>
        <v>H</v>
      </c>
      <c r="T2290" s="24">
        <f>IF(S2290="E",SUM($R$5:R2290),0)</f>
        <v>0</v>
      </c>
      <c r="U2290" s="143">
        <f t="shared" si="489"/>
        <v>0</v>
      </c>
    </row>
    <row r="2291" spans="1:21" x14ac:dyDescent="0.25">
      <c r="A2291" s="6">
        <v>23.91</v>
      </c>
      <c r="B2291" s="31" t="s">
        <v>90</v>
      </c>
      <c r="D2291" s="89">
        <v>293329900013</v>
      </c>
      <c r="E2291" s="3">
        <v>0.6</v>
      </c>
      <c r="K2291" s="3">
        <f t="shared" si="490"/>
        <v>1687</v>
      </c>
      <c r="L2291" s="97" t="str">
        <f>IF(TRIM('Ek.3-A'!F2291)&lt;&gt;"","var","yok")</f>
        <v>yok</v>
      </c>
      <c r="M2291" s="5" t="str">
        <f>IF('Ek.3-A'!F2291="", "", IF(VLOOKUP('Ek.3-A'!F2291, Veriler!D:E, 2, 0)=0, "", VLOOKUP('Ek.3-A'!F2291, Veriler!D:E, 2, 0)))</f>
        <v/>
      </c>
      <c r="N2291" s="5" t="str">
        <f>IF('Ek.3-A'!P2291="", "", 'Ek.3-A'!P2291)</f>
        <v/>
      </c>
      <c r="O2291" s="142">
        <f>'Ek.3-A'!S2291</f>
        <v>0</v>
      </c>
      <c r="P2291" s="143" t="str">
        <f>'Ek.3-A'!L2291</f>
        <v/>
      </c>
      <c r="Q2291" s="24" t="str">
        <f>'Ek.3-A'!M2291</f>
        <v/>
      </c>
      <c r="R2291" s="24">
        <f t="shared" si="487"/>
        <v>0</v>
      </c>
      <c r="S2291" s="141" t="str">
        <f t="shared" si="488"/>
        <v>H</v>
      </c>
      <c r="T2291" s="24">
        <f>IF(S2291="E",SUM($R$5:R2291),0)</f>
        <v>0</v>
      </c>
      <c r="U2291" s="143">
        <f t="shared" si="489"/>
        <v>0</v>
      </c>
    </row>
    <row r="2292" spans="1:21" x14ac:dyDescent="0.25">
      <c r="A2292" s="6">
        <v>23.92</v>
      </c>
      <c r="B2292" s="31" t="s">
        <v>90</v>
      </c>
      <c r="D2292" s="87">
        <v>853620900011</v>
      </c>
      <c r="E2292" s="3">
        <v>0.6</v>
      </c>
      <c r="K2292" s="3">
        <f t="shared" si="490"/>
        <v>1688</v>
      </c>
      <c r="L2292" s="97" t="str">
        <f>IF(TRIM('Ek.3-A'!F2292)&lt;&gt;"","var","yok")</f>
        <v>yok</v>
      </c>
      <c r="M2292" s="5" t="str">
        <f>IF('Ek.3-A'!F2292="", "", IF(VLOOKUP('Ek.3-A'!F2292, Veriler!D:E, 2, 0)=0, "", VLOOKUP('Ek.3-A'!F2292, Veriler!D:E, 2, 0)))</f>
        <v/>
      </c>
      <c r="N2292" s="5" t="str">
        <f>IF('Ek.3-A'!P2292="", "", 'Ek.3-A'!P2292)</f>
        <v/>
      </c>
      <c r="O2292" s="142">
        <f>'Ek.3-A'!S2292</f>
        <v>0</v>
      </c>
      <c r="P2292" s="143" t="str">
        <f>'Ek.3-A'!L2292</f>
        <v/>
      </c>
      <c r="Q2292" s="24" t="str">
        <f>'Ek.3-A'!M2292</f>
        <v/>
      </c>
      <c r="R2292" s="24">
        <f t="shared" si="487"/>
        <v>0</v>
      </c>
      <c r="S2292" s="141" t="str">
        <f t="shared" si="488"/>
        <v>H</v>
      </c>
      <c r="T2292" s="24">
        <f>IF(S2292="E",SUM($R$5:R2292),0)</f>
        <v>0</v>
      </c>
      <c r="U2292" s="143">
        <f t="shared" si="489"/>
        <v>0</v>
      </c>
    </row>
    <row r="2293" spans="1:21" x14ac:dyDescent="0.25">
      <c r="A2293" s="6">
        <v>23.93</v>
      </c>
      <c r="B2293" s="31" t="s">
        <v>90</v>
      </c>
      <c r="D2293" s="89">
        <v>280530390000</v>
      </c>
      <c r="E2293" s="3">
        <v>0.6</v>
      </c>
      <c r="K2293" s="3">
        <f t="shared" si="490"/>
        <v>1689</v>
      </c>
      <c r="L2293" s="97" t="str">
        <f>IF(TRIM('Ek.3-A'!F2293)&lt;&gt;"","var","yok")</f>
        <v>yok</v>
      </c>
      <c r="M2293" s="5" t="str">
        <f>IF('Ek.3-A'!F2293="", "", IF(VLOOKUP('Ek.3-A'!F2293, Veriler!D:E, 2, 0)=0, "", VLOOKUP('Ek.3-A'!F2293, Veriler!D:E, 2, 0)))</f>
        <v/>
      </c>
      <c r="N2293" s="5" t="str">
        <f>IF('Ek.3-A'!P2293="", "", 'Ek.3-A'!P2293)</f>
        <v/>
      </c>
      <c r="O2293" s="142">
        <f>'Ek.3-A'!S2293</f>
        <v>0</v>
      </c>
      <c r="P2293" s="143" t="str">
        <f>'Ek.3-A'!L2293</f>
        <v/>
      </c>
      <c r="Q2293" s="24" t="str">
        <f>'Ek.3-A'!M2293</f>
        <v/>
      </c>
      <c r="R2293" s="24">
        <f t="shared" si="487"/>
        <v>0</v>
      </c>
      <c r="S2293" s="141" t="str">
        <f t="shared" si="488"/>
        <v>H</v>
      </c>
      <c r="T2293" s="24">
        <f>IF(S2293="E",SUM($R$5:R2293),0)</f>
        <v>0</v>
      </c>
      <c r="U2293" s="143">
        <f t="shared" si="489"/>
        <v>0</v>
      </c>
    </row>
    <row r="2294" spans="1:21" x14ac:dyDescent="0.25">
      <c r="A2294" s="6">
        <v>23.94</v>
      </c>
      <c r="B2294" s="31" t="s">
        <v>90</v>
      </c>
      <c r="D2294" s="87">
        <v>284690700000</v>
      </c>
      <c r="E2294" s="3">
        <v>0.6</v>
      </c>
      <c r="K2294" s="3">
        <f t="shared" si="490"/>
        <v>1690</v>
      </c>
      <c r="L2294" s="97" t="str">
        <f>IF(TRIM('Ek.3-A'!F2294)&lt;&gt;"","var","yok")</f>
        <v>yok</v>
      </c>
      <c r="M2294" s="5" t="str">
        <f>IF('Ek.3-A'!F2294="", "", IF(VLOOKUP('Ek.3-A'!F2294, Veriler!D:E, 2, 0)=0, "", VLOOKUP('Ek.3-A'!F2294, Veriler!D:E, 2, 0)))</f>
        <v/>
      </c>
      <c r="N2294" s="5" t="str">
        <f>IF('Ek.3-A'!P2294="", "", 'Ek.3-A'!P2294)</f>
        <v/>
      </c>
      <c r="O2294" s="142">
        <f>'Ek.3-A'!S2294</f>
        <v>0</v>
      </c>
      <c r="P2294" s="143" t="str">
        <f>'Ek.3-A'!L2294</f>
        <v/>
      </c>
      <c r="Q2294" s="24" t="str">
        <f>'Ek.3-A'!M2294</f>
        <v/>
      </c>
      <c r="R2294" s="24">
        <f t="shared" si="487"/>
        <v>0</v>
      </c>
      <c r="S2294" s="141" t="str">
        <f t="shared" si="488"/>
        <v>H</v>
      </c>
      <c r="T2294" s="24">
        <f>IF(S2294="E",SUM($R$5:R2294),0)</f>
        <v>0</v>
      </c>
      <c r="U2294" s="143">
        <f t="shared" si="489"/>
        <v>0</v>
      </c>
    </row>
    <row r="2295" spans="1:21" x14ac:dyDescent="0.25">
      <c r="A2295" s="6">
        <v>23.95</v>
      </c>
      <c r="B2295" s="31" t="s">
        <v>90</v>
      </c>
      <c r="D2295" s="89">
        <v>841459150000</v>
      </c>
      <c r="E2295" s="3">
        <v>0.6</v>
      </c>
      <c r="K2295" s="3">
        <f t="shared" si="490"/>
        <v>1691</v>
      </c>
      <c r="L2295" s="97" t="str">
        <f>IF(TRIM('Ek.3-A'!F2295)&lt;&gt;"","var","yok")</f>
        <v>yok</v>
      </c>
      <c r="M2295" s="5" t="str">
        <f>IF('Ek.3-A'!F2295="", "", IF(VLOOKUP('Ek.3-A'!F2295, Veriler!D:E, 2, 0)=0, "", VLOOKUP('Ek.3-A'!F2295, Veriler!D:E, 2, 0)))</f>
        <v/>
      </c>
      <c r="N2295" s="5" t="str">
        <f>IF('Ek.3-A'!P2295="", "", 'Ek.3-A'!P2295)</f>
        <v/>
      </c>
      <c r="O2295" s="142">
        <f>'Ek.3-A'!S2295</f>
        <v>0</v>
      </c>
      <c r="P2295" s="143" t="str">
        <f>'Ek.3-A'!L2295</f>
        <v/>
      </c>
      <c r="Q2295" s="24" t="str">
        <f>'Ek.3-A'!M2295</f>
        <v/>
      </c>
      <c r="R2295" s="24">
        <f t="shared" si="487"/>
        <v>0</v>
      </c>
      <c r="S2295" s="141" t="str">
        <f t="shared" si="488"/>
        <v>H</v>
      </c>
      <c r="T2295" s="24">
        <f>IF(S2295="E",SUM($R$5:R2295),0)</f>
        <v>0</v>
      </c>
      <c r="U2295" s="143">
        <f t="shared" si="489"/>
        <v>0</v>
      </c>
    </row>
    <row r="2296" spans="1:21" x14ac:dyDescent="0.25">
      <c r="A2296" s="6">
        <v>23.96</v>
      </c>
      <c r="B2296" s="31" t="s">
        <v>90</v>
      </c>
      <c r="D2296" s="87">
        <v>252910000013</v>
      </c>
      <c r="E2296" s="3">
        <v>0.6</v>
      </c>
      <c r="K2296" s="3">
        <f t="shared" si="490"/>
        <v>1692</v>
      </c>
      <c r="L2296" s="97" t="str">
        <f>IF(TRIM('Ek.3-A'!F2296)&lt;&gt;"","var","yok")</f>
        <v>yok</v>
      </c>
      <c r="M2296" s="5" t="str">
        <f>IF('Ek.3-A'!F2296="", "", IF(VLOOKUP('Ek.3-A'!F2296, Veriler!D:E, 2, 0)=0, "", VLOOKUP('Ek.3-A'!F2296, Veriler!D:E, 2, 0)))</f>
        <v/>
      </c>
      <c r="N2296" s="5" t="str">
        <f>IF('Ek.3-A'!P2296="", "", 'Ek.3-A'!P2296)</f>
        <v/>
      </c>
      <c r="O2296" s="142">
        <f>'Ek.3-A'!S2296</f>
        <v>0</v>
      </c>
      <c r="P2296" s="143" t="str">
        <f>'Ek.3-A'!L2296</f>
        <v/>
      </c>
      <c r="Q2296" s="24" t="str">
        <f>'Ek.3-A'!M2296</f>
        <v/>
      </c>
      <c r="R2296" s="24">
        <f t="shared" si="487"/>
        <v>0</v>
      </c>
      <c r="S2296" s="141" t="str">
        <f t="shared" si="488"/>
        <v>H</v>
      </c>
      <c r="T2296" s="24">
        <f>IF(S2296="E",SUM($R$5:R2296),0)</f>
        <v>0</v>
      </c>
      <c r="U2296" s="143">
        <f t="shared" si="489"/>
        <v>0</v>
      </c>
    </row>
    <row r="2297" spans="1:21" x14ac:dyDescent="0.25">
      <c r="A2297" s="6">
        <v>23.97</v>
      </c>
      <c r="B2297" s="31" t="s">
        <v>90</v>
      </c>
      <c r="D2297" s="89">
        <v>293311900011</v>
      </c>
      <c r="E2297" s="3">
        <v>0.6</v>
      </c>
      <c r="K2297" s="3">
        <f t="shared" si="490"/>
        <v>1693</v>
      </c>
      <c r="L2297" s="97" t="str">
        <f>IF(TRIM('Ek.3-A'!F2297)&lt;&gt;"","var","yok")</f>
        <v>yok</v>
      </c>
      <c r="M2297" s="5" t="str">
        <f>IF('Ek.3-A'!F2297="", "", IF(VLOOKUP('Ek.3-A'!F2297, Veriler!D:E, 2, 0)=0, "", VLOOKUP('Ek.3-A'!F2297, Veriler!D:E, 2, 0)))</f>
        <v/>
      </c>
      <c r="N2297" s="5" t="str">
        <f>IF('Ek.3-A'!P2297="", "", 'Ek.3-A'!P2297)</f>
        <v/>
      </c>
      <c r="O2297" s="142">
        <f>'Ek.3-A'!S2297</f>
        <v>0</v>
      </c>
      <c r="P2297" s="143" t="str">
        <f>'Ek.3-A'!L2297</f>
        <v/>
      </c>
      <c r="Q2297" s="24" t="str">
        <f>'Ek.3-A'!M2297</f>
        <v/>
      </c>
      <c r="R2297" s="24">
        <f t="shared" si="487"/>
        <v>0</v>
      </c>
      <c r="S2297" s="141" t="str">
        <f t="shared" si="488"/>
        <v>H</v>
      </c>
      <c r="T2297" s="24">
        <f>IF(S2297="E",SUM($R$5:R2297),0)</f>
        <v>0</v>
      </c>
      <c r="U2297" s="143">
        <f t="shared" si="489"/>
        <v>0</v>
      </c>
    </row>
    <row r="2298" spans="1:21" x14ac:dyDescent="0.25">
      <c r="A2298" s="6">
        <v>23.98</v>
      </c>
      <c r="B2298" s="31" t="s">
        <v>90</v>
      </c>
      <c r="D2298" s="87">
        <v>293311900019</v>
      </c>
      <c r="E2298" s="3">
        <v>0.6</v>
      </c>
      <c r="K2298" s="3">
        <f t="shared" si="490"/>
        <v>1694</v>
      </c>
      <c r="L2298" s="97" t="str">
        <f>IF(TRIM('Ek.3-A'!F2298)&lt;&gt;"","var","yok")</f>
        <v>yok</v>
      </c>
      <c r="M2298" s="5" t="str">
        <f>IF('Ek.3-A'!F2298="", "", IF(VLOOKUP('Ek.3-A'!F2298, Veriler!D:E, 2, 0)=0, "", VLOOKUP('Ek.3-A'!F2298, Veriler!D:E, 2, 0)))</f>
        <v/>
      </c>
      <c r="N2298" s="5" t="str">
        <f>IF('Ek.3-A'!P2298="", "", 'Ek.3-A'!P2298)</f>
        <v/>
      </c>
      <c r="O2298" s="142">
        <f>'Ek.3-A'!S2298</f>
        <v>0</v>
      </c>
      <c r="P2298" s="143" t="str">
        <f>'Ek.3-A'!L2298</f>
        <v/>
      </c>
      <c r="Q2298" s="24" t="str">
        <f>'Ek.3-A'!M2298</f>
        <v/>
      </c>
      <c r="R2298" s="24">
        <f t="shared" si="487"/>
        <v>0</v>
      </c>
      <c r="S2298" s="141" t="str">
        <f t="shared" si="488"/>
        <v>H</v>
      </c>
      <c r="T2298" s="24">
        <f>IF(S2298="E",SUM($R$5:R2298),0)</f>
        <v>0</v>
      </c>
      <c r="U2298" s="143">
        <f t="shared" si="489"/>
        <v>0</v>
      </c>
    </row>
    <row r="2299" spans="1:21" x14ac:dyDescent="0.25">
      <c r="A2299" s="6">
        <v>23.99</v>
      </c>
      <c r="B2299" s="31" t="s">
        <v>90</v>
      </c>
      <c r="D2299" s="89">
        <v>292229001013</v>
      </c>
      <c r="E2299" s="3">
        <v>0.6</v>
      </c>
      <c r="L2299" s="97"/>
      <c r="M2299" s="5"/>
      <c r="N2299" s="5"/>
      <c r="O2299" s="5"/>
      <c r="Q2299" s="23"/>
      <c r="T2299" s="24"/>
      <c r="U2299" s="25"/>
    </row>
    <row r="2300" spans="1:21" x14ac:dyDescent="0.25">
      <c r="A2300" s="6">
        <v>24</v>
      </c>
      <c r="B2300" s="31" t="s">
        <v>90</v>
      </c>
      <c r="D2300" s="87">
        <v>292249859015</v>
      </c>
      <c r="E2300" s="3">
        <v>0.6</v>
      </c>
      <c r="K2300" s="3">
        <f>K2298+1</f>
        <v>1695</v>
      </c>
      <c r="L2300" s="97" t="str">
        <f>IF(TRIM('Ek.3-A'!F2300)&lt;&gt;"","var","yok")</f>
        <v>yok</v>
      </c>
      <c r="M2300" s="5" t="str">
        <f>IF('Ek.3-A'!F2300="", "", IF(VLOOKUP('Ek.3-A'!F2300, Veriler!D:E, 2, 0)=0, "", VLOOKUP('Ek.3-A'!F2300, Veriler!D:E, 2, 0)))</f>
        <v/>
      </c>
      <c r="N2300" s="5" t="str">
        <f>IF('Ek.3-A'!P2300="", "", 'Ek.3-A'!P2300)</f>
        <v/>
      </c>
      <c r="O2300" s="142">
        <f>'Ek.3-A'!S2300</f>
        <v>0</v>
      </c>
      <c r="P2300" s="143" t="str">
        <f>'Ek.3-A'!L2300</f>
        <v/>
      </c>
      <c r="Q2300" s="24" t="str">
        <f>'Ek.3-A'!M2300</f>
        <v/>
      </c>
      <c r="R2300" s="24">
        <f t="shared" ref="R2300:R2313" si="491">IF(L2300="var",0,IF(Q2300&lt;=0.005,Q2300,0))</f>
        <v>0</v>
      </c>
      <c r="S2300" s="141" t="str">
        <f t="shared" ref="S2300:S2313" si="492">IF(Q2300&lt;=0.005,"E","H")</f>
        <v>H</v>
      </c>
      <c r="T2300" s="24">
        <f>IF(S2300="E",SUM($R$5:R2300),0)</f>
        <v>0</v>
      </c>
      <c r="U2300" s="143">
        <f t="shared" ref="U2300:U2313" si="493">IF(T2300&lt;=0.1, O2300, IF(R2300&gt;$G$2, R2300*O2300, $G$2*O2300))</f>
        <v>0</v>
      </c>
    </row>
    <row r="2301" spans="1:21" x14ac:dyDescent="0.25">
      <c r="A2301" s="6">
        <v>24.01</v>
      </c>
      <c r="B2301" s="31" t="s">
        <v>90</v>
      </c>
      <c r="D2301" s="89">
        <v>291819981013</v>
      </c>
      <c r="E2301" s="3">
        <v>0.6</v>
      </c>
      <c r="K2301" s="3">
        <f t="shared" ref="K2301:K2313" si="494">K2300+1</f>
        <v>1696</v>
      </c>
      <c r="L2301" s="97" t="str">
        <f>IF(TRIM('Ek.3-A'!F2301)&lt;&gt;"","var","yok")</f>
        <v>yok</v>
      </c>
      <c r="M2301" s="5" t="str">
        <f>IF('Ek.3-A'!F2301="", "", IF(VLOOKUP('Ek.3-A'!F2301, Veriler!D:E, 2, 0)=0, "", VLOOKUP('Ek.3-A'!F2301, Veriler!D:E, 2, 0)))</f>
        <v/>
      </c>
      <c r="N2301" s="5" t="str">
        <f>IF('Ek.3-A'!P2301="", "", 'Ek.3-A'!P2301)</f>
        <v/>
      </c>
      <c r="O2301" s="142">
        <f>'Ek.3-A'!S2301</f>
        <v>0</v>
      </c>
      <c r="P2301" s="143" t="str">
        <f>'Ek.3-A'!L2301</f>
        <v/>
      </c>
      <c r="Q2301" s="24" t="str">
        <f>'Ek.3-A'!M2301</f>
        <v/>
      </c>
      <c r="R2301" s="24">
        <f t="shared" si="491"/>
        <v>0</v>
      </c>
      <c r="S2301" s="141" t="str">
        <f t="shared" si="492"/>
        <v>H</v>
      </c>
      <c r="T2301" s="24">
        <f>IF(S2301="E",SUM($R$5:R2301),0)</f>
        <v>0</v>
      </c>
      <c r="U2301" s="143">
        <f t="shared" si="493"/>
        <v>0</v>
      </c>
    </row>
    <row r="2302" spans="1:21" x14ac:dyDescent="0.25">
      <c r="A2302" s="6">
        <v>24.02</v>
      </c>
      <c r="B2302" s="31" t="s">
        <v>90</v>
      </c>
      <c r="D2302" s="87">
        <v>291819981014</v>
      </c>
      <c r="E2302" s="3">
        <v>0.6</v>
      </c>
      <c r="K2302" s="3">
        <f t="shared" si="494"/>
        <v>1697</v>
      </c>
      <c r="L2302" s="97" t="str">
        <f>IF(TRIM('Ek.3-A'!F2302)&lt;&gt;"","var","yok")</f>
        <v>yok</v>
      </c>
      <c r="M2302" s="5" t="str">
        <f>IF('Ek.3-A'!F2302="", "", IF(VLOOKUP('Ek.3-A'!F2302, Veriler!D:E, 2, 0)=0, "", VLOOKUP('Ek.3-A'!F2302, Veriler!D:E, 2, 0)))</f>
        <v/>
      </c>
      <c r="N2302" s="5" t="str">
        <f>IF('Ek.3-A'!P2302="", "", 'Ek.3-A'!P2302)</f>
        <v/>
      </c>
      <c r="O2302" s="142">
        <f>'Ek.3-A'!S2302</f>
        <v>0</v>
      </c>
      <c r="P2302" s="143" t="str">
        <f>'Ek.3-A'!L2302</f>
        <v/>
      </c>
      <c r="Q2302" s="24" t="str">
        <f>'Ek.3-A'!M2302</f>
        <v/>
      </c>
      <c r="R2302" s="24">
        <f t="shared" si="491"/>
        <v>0</v>
      </c>
      <c r="S2302" s="141" t="str">
        <f t="shared" si="492"/>
        <v>H</v>
      </c>
      <c r="T2302" s="24">
        <f>IF(S2302="E",SUM($R$5:R2302),0)</f>
        <v>0</v>
      </c>
      <c r="U2302" s="143">
        <f t="shared" si="493"/>
        <v>0</v>
      </c>
    </row>
    <row r="2303" spans="1:21" x14ac:dyDescent="0.25">
      <c r="A2303" s="6">
        <v>24.03</v>
      </c>
      <c r="B2303" s="31" t="s">
        <v>90</v>
      </c>
      <c r="D2303" s="89">
        <v>292249859025</v>
      </c>
      <c r="E2303" s="3">
        <v>0.6</v>
      </c>
      <c r="K2303" s="3">
        <f t="shared" si="494"/>
        <v>1698</v>
      </c>
      <c r="L2303" s="97" t="str">
        <f>IF(TRIM('Ek.3-A'!F2303)&lt;&gt;"","var","yok")</f>
        <v>yok</v>
      </c>
      <c r="M2303" s="5" t="str">
        <f>IF('Ek.3-A'!F2303="", "", IF(VLOOKUP('Ek.3-A'!F2303, Veriler!D:E, 2, 0)=0, "", VLOOKUP('Ek.3-A'!F2303, Veriler!D:E, 2, 0)))</f>
        <v/>
      </c>
      <c r="N2303" s="5" t="str">
        <f>IF('Ek.3-A'!P2303="", "", 'Ek.3-A'!P2303)</f>
        <v/>
      </c>
      <c r="O2303" s="142">
        <f>'Ek.3-A'!S2303</f>
        <v>0</v>
      </c>
      <c r="P2303" s="143" t="str">
        <f>'Ek.3-A'!L2303</f>
        <v/>
      </c>
      <c r="Q2303" s="24" t="str">
        <f>'Ek.3-A'!M2303</f>
        <v/>
      </c>
      <c r="R2303" s="24">
        <f t="shared" si="491"/>
        <v>0</v>
      </c>
      <c r="S2303" s="141" t="str">
        <f t="shared" si="492"/>
        <v>H</v>
      </c>
      <c r="T2303" s="24">
        <f>IF(S2303="E",SUM($R$5:R2303),0)</f>
        <v>0</v>
      </c>
      <c r="U2303" s="143">
        <f t="shared" si="493"/>
        <v>0</v>
      </c>
    </row>
    <row r="2304" spans="1:21" x14ac:dyDescent="0.25">
      <c r="A2304" s="6">
        <v>24.04</v>
      </c>
      <c r="B2304" s="31" t="s">
        <v>90</v>
      </c>
      <c r="D2304" s="87">
        <v>293090989036</v>
      </c>
      <c r="E2304" s="3">
        <v>0.6</v>
      </c>
      <c r="K2304" s="3">
        <f t="shared" si="494"/>
        <v>1699</v>
      </c>
      <c r="L2304" s="97" t="str">
        <f>IF(TRIM('Ek.3-A'!F2304)&lt;&gt;"","var","yok")</f>
        <v>yok</v>
      </c>
      <c r="M2304" s="5" t="str">
        <f>IF('Ek.3-A'!F2304="", "", IF(VLOOKUP('Ek.3-A'!F2304, Veriler!D:E, 2, 0)=0, "", VLOOKUP('Ek.3-A'!F2304, Veriler!D:E, 2, 0)))</f>
        <v/>
      </c>
      <c r="N2304" s="5" t="str">
        <f>IF('Ek.3-A'!P2304="", "", 'Ek.3-A'!P2304)</f>
        <v/>
      </c>
      <c r="O2304" s="142">
        <f>'Ek.3-A'!S2304</f>
        <v>0</v>
      </c>
      <c r="P2304" s="143" t="str">
        <f>'Ek.3-A'!L2304</f>
        <v/>
      </c>
      <c r="Q2304" s="24" t="str">
        <f>'Ek.3-A'!M2304</f>
        <v/>
      </c>
      <c r="R2304" s="24">
        <f t="shared" si="491"/>
        <v>0</v>
      </c>
      <c r="S2304" s="141" t="str">
        <f t="shared" si="492"/>
        <v>H</v>
      </c>
      <c r="T2304" s="24">
        <f>IF(S2304="E",SUM($R$5:R2304),0)</f>
        <v>0</v>
      </c>
      <c r="U2304" s="143">
        <f t="shared" si="493"/>
        <v>0</v>
      </c>
    </row>
    <row r="2305" spans="1:41" x14ac:dyDescent="0.25">
      <c r="A2305" s="6">
        <v>24.05</v>
      </c>
      <c r="B2305" s="31" t="s">
        <v>90</v>
      </c>
      <c r="D2305" s="89">
        <v>293090959036</v>
      </c>
      <c r="E2305" s="3">
        <v>0.6</v>
      </c>
      <c r="K2305" s="3">
        <f t="shared" si="494"/>
        <v>1700</v>
      </c>
      <c r="L2305" s="97" t="str">
        <f>IF(TRIM('Ek.3-A'!F2305)&lt;&gt;"","var","yok")</f>
        <v>yok</v>
      </c>
      <c r="M2305" s="5" t="str">
        <f>IF('Ek.3-A'!F2305="", "", IF(VLOOKUP('Ek.3-A'!F2305, Veriler!D:E, 2, 0)=0, "", VLOOKUP('Ek.3-A'!F2305, Veriler!D:E, 2, 0)))</f>
        <v/>
      </c>
      <c r="N2305" s="5" t="str">
        <f>IF('Ek.3-A'!P2305="", "", 'Ek.3-A'!P2305)</f>
        <v/>
      </c>
      <c r="O2305" s="142">
        <f>'Ek.3-A'!S2305</f>
        <v>0</v>
      </c>
      <c r="P2305" s="143" t="str">
        <f>'Ek.3-A'!L2305</f>
        <v/>
      </c>
      <c r="Q2305" s="24" t="str">
        <f>'Ek.3-A'!M2305</f>
        <v/>
      </c>
      <c r="R2305" s="24">
        <f t="shared" si="491"/>
        <v>0</v>
      </c>
      <c r="S2305" s="141" t="str">
        <f t="shared" si="492"/>
        <v>H</v>
      </c>
      <c r="T2305" s="24">
        <f>IF(S2305="E",SUM($R$5:R2305),0)</f>
        <v>0</v>
      </c>
      <c r="U2305" s="143">
        <f t="shared" si="493"/>
        <v>0</v>
      </c>
    </row>
    <row r="2306" spans="1:41" x14ac:dyDescent="0.25">
      <c r="A2306" s="6">
        <v>24.06</v>
      </c>
      <c r="B2306" s="31" t="s">
        <v>90</v>
      </c>
      <c r="D2306" s="87">
        <v>291539005114</v>
      </c>
      <c r="E2306" s="3">
        <v>0.6</v>
      </c>
      <c r="K2306" s="3">
        <f t="shared" si="494"/>
        <v>1701</v>
      </c>
      <c r="L2306" s="97" t="str">
        <f>IF(TRIM('Ek.3-A'!F2306)&lt;&gt;"","var","yok")</f>
        <v>yok</v>
      </c>
      <c r="M2306" s="5" t="str">
        <f>IF('Ek.3-A'!F2306="", "", IF(VLOOKUP('Ek.3-A'!F2306, Veriler!D:E, 2, 0)=0, "", VLOOKUP('Ek.3-A'!F2306, Veriler!D:E, 2, 0)))</f>
        <v/>
      </c>
      <c r="N2306" s="5" t="str">
        <f>IF('Ek.3-A'!P2306="", "", 'Ek.3-A'!P2306)</f>
        <v/>
      </c>
      <c r="O2306" s="142">
        <f>'Ek.3-A'!S2306</f>
        <v>0</v>
      </c>
      <c r="P2306" s="143" t="str">
        <f>'Ek.3-A'!L2306</f>
        <v/>
      </c>
      <c r="Q2306" s="24" t="str">
        <f>'Ek.3-A'!M2306</f>
        <v/>
      </c>
      <c r="R2306" s="24">
        <f t="shared" si="491"/>
        <v>0</v>
      </c>
      <c r="S2306" s="141" t="str">
        <f t="shared" si="492"/>
        <v>H</v>
      </c>
      <c r="T2306" s="24">
        <f>IF(S2306="E",SUM($R$5:R2306),0)</f>
        <v>0</v>
      </c>
      <c r="U2306" s="143">
        <f t="shared" si="493"/>
        <v>0</v>
      </c>
    </row>
    <row r="2307" spans="1:41" x14ac:dyDescent="0.25">
      <c r="A2307" s="6">
        <v>24.07</v>
      </c>
      <c r="B2307" s="31" t="s">
        <v>90</v>
      </c>
      <c r="D2307" s="89">
        <v>291823009012</v>
      </c>
      <c r="E2307" s="3">
        <v>0.6</v>
      </c>
      <c r="K2307" s="3">
        <f t="shared" si="494"/>
        <v>1702</v>
      </c>
      <c r="L2307" s="97" t="str">
        <f>IF(TRIM('Ek.3-A'!F2307)&lt;&gt;"","var","yok")</f>
        <v>yok</v>
      </c>
      <c r="M2307" s="5" t="str">
        <f>IF('Ek.3-A'!F2307="", "", IF(VLOOKUP('Ek.3-A'!F2307, Veriler!D:E, 2, 0)=0, "", VLOOKUP('Ek.3-A'!F2307, Veriler!D:E, 2, 0)))</f>
        <v/>
      </c>
      <c r="N2307" s="5" t="str">
        <f>IF('Ek.3-A'!P2307="", "", 'Ek.3-A'!P2307)</f>
        <v/>
      </c>
      <c r="O2307" s="142">
        <f>'Ek.3-A'!S2307</f>
        <v>0</v>
      </c>
      <c r="P2307" s="143" t="str">
        <f>'Ek.3-A'!L2307</f>
        <v/>
      </c>
      <c r="Q2307" s="24" t="str">
        <f>'Ek.3-A'!M2307</f>
        <v/>
      </c>
      <c r="R2307" s="24">
        <f t="shared" si="491"/>
        <v>0</v>
      </c>
      <c r="S2307" s="141" t="str">
        <f t="shared" si="492"/>
        <v>H</v>
      </c>
      <c r="T2307" s="24">
        <f>IF(S2307="E",SUM($R$5:R2307),0)</f>
        <v>0</v>
      </c>
      <c r="U2307" s="143">
        <f t="shared" si="493"/>
        <v>0</v>
      </c>
    </row>
    <row r="2308" spans="1:41" x14ac:dyDescent="0.25">
      <c r="A2308" s="6">
        <v>24.08</v>
      </c>
      <c r="B2308" s="31" t="s">
        <v>90</v>
      </c>
      <c r="D2308" s="87">
        <v>291229001013</v>
      </c>
      <c r="E2308" s="3">
        <v>0.6</v>
      </c>
      <c r="K2308" s="3">
        <f t="shared" si="494"/>
        <v>1703</v>
      </c>
      <c r="L2308" s="97" t="str">
        <f>IF(TRIM('Ek.3-A'!F2308)&lt;&gt;"","var","yok")</f>
        <v>yok</v>
      </c>
      <c r="M2308" s="5" t="str">
        <f>IF('Ek.3-A'!F2308="", "", IF(VLOOKUP('Ek.3-A'!F2308, Veriler!D:E, 2, 0)=0, "", VLOOKUP('Ek.3-A'!F2308, Veriler!D:E, 2, 0)))</f>
        <v/>
      </c>
      <c r="N2308" s="5" t="str">
        <f>IF('Ek.3-A'!P2308="", "", 'Ek.3-A'!P2308)</f>
        <v/>
      </c>
      <c r="O2308" s="142">
        <f>'Ek.3-A'!S2308</f>
        <v>0</v>
      </c>
      <c r="P2308" s="143" t="str">
        <f>'Ek.3-A'!L2308</f>
        <v/>
      </c>
      <c r="Q2308" s="24" t="str">
        <f>'Ek.3-A'!M2308</f>
        <v/>
      </c>
      <c r="R2308" s="24">
        <f t="shared" si="491"/>
        <v>0</v>
      </c>
      <c r="S2308" s="141" t="str">
        <f t="shared" si="492"/>
        <v>H</v>
      </c>
      <c r="T2308" s="24">
        <f>IF(S2308="E",SUM($R$5:R2308),0)</f>
        <v>0</v>
      </c>
      <c r="U2308" s="143">
        <f t="shared" si="493"/>
        <v>0</v>
      </c>
    </row>
    <row r="2309" spans="1:41" x14ac:dyDescent="0.25">
      <c r="A2309" s="6">
        <v>24.09</v>
      </c>
      <c r="B2309" s="31" t="s">
        <v>90</v>
      </c>
      <c r="D2309" s="89">
        <v>292429700025</v>
      </c>
      <c r="E2309" s="3">
        <v>0.6</v>
      </c>
      <c r="K2309" s="3">
        <f t="shared" si="494"/>
        <v>1704</v>
      </c>
      <c r="L2309" s="97" t="str">
        <f>IF(TRIM('Ek.3-A'!F2309)&lt;&gt;"","var","yok")</f>
        <v>yok</v>
      </c>
      <c r="M2309" s="5" t="str">
        <f>IF('Ek.3-A'!F2309="", "", IF(VLOOKUP('Ek.3-A'!F2309, Veriler!D:E, 2, 0)=0, "", VLOOKUP('Ek.3-A'!F2309, Veriler!D:E, 2, 0)))</f>
        <v/>
      </c>
      <c r="N2309" s="5" t="str">
        <f>IF('Ek.3-A'!P2309="", "", 'Ek.3-A'!P2309)</f>
        <v/>
      </c>
      <c r="O2309" s="142">
        <f>'Ek.3-A'!S2309</f>
        <v>0</v>
      </c>
      <c r="P2309" s="143" t="str">
        <f>'Ek.3-A'!L2309</f>
        <v/>
      </c>
      <c r="Q2309" s="24" t="str">
        <f>'Ek.3-A'!M2309</f>
        <v/>
      </c>
      <c r="R2309" s="24">
        <f t="shared" si="491"/>
        <v>0</v>
      </c>
      <c r="S2309" s="141" t="str">
        <f t="shared" si="492"/>
        <v>H</v>
      </c>
      <c r="T2309" s="24">
        <f>IF(S2309="E",SUM($R$5:R2309),0)</f>
        <v>0</v>
      </c>
      <c r="U2309" s="143">
        <f t="shared" si="493"/>
        <v>0</v>
      </c>
    </row>
    <row r="2310" spans="1:41" x14ac:dyDescent="0.25">
      <c r="A2310" s="6">
        <v>24.1</v>
      </c>
      <c r="B2310" s="31" t="s">
        <v>90</v>
      </c>
      <c r="D2310" s="87">
        <v>291634000000</v>
      </c>
      <c r="E2310" s="3">
        <v>0.6</v>
      </c>
      <c r="K2310" s="3">
        <f t="shared" si="494"/>
        <v>1705</v>
      </c>
      <c r="L2310" s="97" t="str">
        <f>IF(TRIM('Ek.3-A'!F2310)&lt;&gt;"","var","yok")</f>
        <v>yok</v>
      </c>
      <c r="M2310" s="5" t="str">
        <f>IF('Ek.3-A'!F2310="", "", IF(VLOOKUP('Ek.3-A'!F2310, Veriler!D:E, 2, 0)=0, "", VLOOKUP('Ek.3-A'!F2310, Veriler!D:E, 2, 0)))</f>
        <v/>
      </c>
      <c r="N2310" s="5" t="str">
        <f>IF('Ek.3-A'!P2310="", "", 'Ek.3-A'!P2310)</f>
        <v/>
      </c>
      <c r="O2310" s="142">
        <f>'Ek.3-A'!S2310</f>
        <v>0</v>
      </c>
      <c r="P2310" s="143" t="str">
        <f>'Ek.3-A'!L2310</f>
        <v/>
      </c>
      <c r="Q2310" s="24" t="str">
        <f>'Ek.3-A'!M2310</f>
        <v/>
      </c>
      <c r="R2310" s="24">
        <f t="shared" si="491"/>
        <v>0</v>
      </c>
      <c r="S2310" s="141" t="str">
        <f t="shared" si="492"/>
        <v>H</v>
      </c>
      <c r="T2310" s="24">
        <f>IF(S2310="E",SUM($R$5:R2310),0)</f>
        <v>0</v>
      </c>
      <c r="U2310" s="143">
        <f t="shared" si="493"/>
        <v>0</v>
      </c>
    </row>
    <row r="2311" spans="1:41" x14ac:dyDescent="0.25">
      <c r="A2311" s="6">
        <v>24.11</v>
      </c>
      <c r="B2311" s="31" t="s">
        <v>90</v>
      </c>
      <c r="D2311" s="89">
        <v>291639100000</v>
      </c>
      <c r="E2311" s="3">
        <v>0.6</v>
      </c>
      <c r="K2311" s="3">
        <f t="shared" si="494"/>
        <v>1706</v>
      </c>
      <c r="L2311" s="97" t="str">
        <f>IF(TRIM('Ek.3-A'!F2311)&lt;&gt;"","var","yok")</f>
        <v>yok</v>
      </c>
      <c r="M2311" s="5" t="str">
        <f>IF('Ek.3-A'!F2311="", "", IF(VLOOKUP('Ek.3-A'!F2311, Veriler!D:E, 2, 0)=0, "", VLOOKUP('Ek.3-A'!F2311, Veriler!D:E, 2, 0)))</f>
        <v/>
      </c>
      <c r="N2311" s="5" t="str">
        <f>IF('Ek.3-A'!P2311="", "", 'Ek.3-A'!P2311)</f>
        <v/>
      </c>
      <c r="O2311" s="142">
        <f>'Ek.3-A'!S2311</f>
        <v>0</v>
      </c>
      <c r="P2311" s="143" t="str">
        <f>'Ek.3-A'!L2311</f>
        <v/>
      </c>
      <c r="Q2311" s="24" t="str">
        <f>'Ek.3-A'!M2311</f>
        <v/>
      </c>
      <c r="R2311" s="24">
        <f t="shared" si="491"/>
        <v>0</v>
      </c>
      <c r="S2311" s="141" t="str">
        <f t="shared" si="492"/>
        <v>H</v>
      </c>
      <c r="T2311" s="24">
        <f>IF(S2311="E",SUM($R$5:R2311),0)</f>
        <v>0</v>
      </c>
      <c r="U2311" s="143">
        <f t="shared" si="493"/>
        <v>0</v>
      </c>
    </row>
    <row r="2312" spans="1:41" x14ac:dyDescent="0.25">
      <c r="A2312" s="6">
        <v>24.12</v>
      </c>
      <c r="B2312" s="31" t="s">
        <v>90</v>
      </c>
      <c r="D2312" s="87">
        <v>293319100000</v>
      </c>
      <c r="E2312" s="3">
        <v>0.6</v>
      </c>
      <c r="K2312" s="3">
        <f t="shared" si="494"/>
        <v>1707</v>
      </c>
      <c r="L2312" s="97" t="str">
        <f>IF(TRIM('Ek.3-A'!F2312)&lt;&gt;"","var","yok")</f>
        <v>yok</v>
      </c>
      <c r="M2312" s="5" t="str">
        <f>IF('Ek.3-A'!F2312="", "", IF(VLOOKUP('Ek.3-A'!F2312, Veriler!D:E, 2, 0)=0, "", VLOOKUP('Ek.3-A'!F2312, Veriler!D:E, 2, 0)))</f>
        <v/>
      </c>
      <c r="N2312" s="5" t="str">
        <f>IF('Ek.3-A'!P2312="", "", 'Ek.3-A'!P2312)</f>
        <v/>
      </c>
      <c r="O2312" s="142">
        <f>'Ek.3-A'!S2312</f>
        <v>0</v>
      </c>
      <c r="P2312" s="143" t="str">
        <f>'Ek.3-A'!L2312</f>
        <v/>
      </c>
      <c r="Q2312" s="24" t="str">
        <f>'Ek.3-A'!M2312</f>
        <v/>
      </c>
      <c r="R2312" s="24">
        <f t="shared" si="491"/>
        <v>0</v>
      </c>
      <c r="S2312" s="141" t="str">
        <f t="shared" si="492"/>
        <v>H</v>
      </c>
      <c r="T2312" s="24">
        <f>IF(S2312="E",SUM($R$5:R2312),0)</f>
        <v>0</v>
      </c>
      <c r="U2312" s="143">
        <f t="shared" si="493"/>
        <v>0</v>
      </c>
    </row>
    <row r="2313" spans="1:41" x14ac:dyDescent="0.25">
      <c r="A2313" s="6">
        <v>24.13</v>
      </c>
      <c r="B2313" s="31" t="s">
        <v>90</v>
      </c>
      <c r="D2313" s="89">
        <v>290629001011</v>
      </c>
      <c r="E2313" s="3">
        <v>0.6</v>
      </c>
      <c r="K2313" s="3">
        <f t="shared" si="494"/>
        <v>1708</v>
      </c>
      <c r="L2313" s="97" t="str">
        <f>IF(TRIM('Ek.3-A'!F2313)&lt;&gt;"","var","yok")</f>
        <v>yok</v>
      </c>
      <c r="M2313" s="5" t="str">
        <f>IF('Ek.3-A'!F2313="", "", IF(VLOOKUP('Ek.3-A'!F2313, Veriler!D:E, 2, 0)=0, "", VLOOKUP('Ek.3-A'!F2313, Veriler!D:E, 2, 0)))</f>
        <v/>
      </c>
      <c r="N2313" s="5" t="str">
        <f>IF('Ek.3-A'!P2313="", "", 'Ek.3-A'!P2313)</f>
        <v/>
      </c>
      <c r="O2313" s="142">
        <f>'Ek.3-A'!S2313</f>
        <v>0</v>
      </c>
      <c r="P2313" s="143" t="str">
        <f>'Ek.3-A'!L2313</f>
        <v/>
      </c>
      <c r="Q2313" s="24" t="str">
        <f>'Ek.3-A'!M2313</f>
        <v/>
      </c>
      <c r="R2313" s="24">
        <f t="shared" si="491"/>
        <v>0</v>
      </c>
      <c r="S2313" s="141" t="str">
        <f t="shared" si="492"/>
        <v>H</v>
      </c>
      <c r="T2313" s="24">
        <f>IF(S2313="E",SUM($R$5:R2313),0)</f>
        <v>0</v>
      </c>
      <c r="U2313" s="143">
        <f t="shared" si="493"/>
        <v>0</v>
      </c>
    </row>
    <row r="2314" spans="1:41" x14ac:dyDescent="0.25">
      <c r="A2314" s="6">
        <v>24.14</v>
      </c>
      <c r="B2314" s="31" t="s">
        <v>90</v>
      </c>
      <c r="D2314" s="87">
        <v>292800901011</v>
      </c>
      <c r="E2314" s="3">
        <v>0.6</v>
      </c>
      <c r="T2314" s="24"/>
      <c r="U2314" s="25"/>
      <c r="AO2314" s="140">
        <f>'Ek.3-A'!L2314</f>
        <v>0</v>
      </c>
    </row>
    <row r="2315" spans="1:41" x14ac:dyDescent="0.25">
      <c r="A2315" s="6">
        <v>24.15</v>
      </c>
      <c r="B2315" s="31" t="s">
        <v>90</v>
      </c>
      <c r="D2315" s="89">
        <v>292910000021</v>
      </c>
      <c r="E2315" s="3">
        <v>0.6</v>
      </c>
      <c r="T2315" s="24"/>
      <c r="U2315" s="25"/>
    </row>
    <row r="2316" spans="1:41" x14ac:dyDescent="0.25">
      <c r="A2316" s="6">
        <v>24.16</v>
      </c>
      <c r="B2316" s="31" t="s">
        <v>90</v>
      </c>
      <c r="D2316" s="87">
        <v>290629001012</v>
      </c>
      <c r="E2316" s="3">
        <v>0.6</v>
      </c>
      <c r="T2316" s="24"/>
      <c r="U2316" s="25"/>
    </row>
    <row r="2317" spans="1:41" x14ac:dyDescent="0.25">
      <c r="A2317" s="6">
        <v>24.17</v>
      </c>
      <c r="B2317" s="31" t="s">
        <v>90</v>
      </c>
      <c r="D2317" s="89">
        <v>291429000011</v>
      </c>
      <c r="E2317" s="3">
        <v>0.6</v>
      </c>
      <c r="T2317" s="24"/>
      <c r="U2317" s="25"/>
    </row>
    <row r="2318" spans="1:41" x14ac:dyDescent="0.25">
      <c r="A2318" s="6">
        <v>24.18</v>
      </c>
      <c r="B2318" s="31" t="s">
        <v>90</v>
      </c>
      <c r="D2318" s="87">
        <v>293353100011</v>
      </c>
      <c r="E2318" s="3">
        <v>0.6</v>
      </c>
      <c r="T2318" s="24"/>
      <c r="U2318" s="25"/>
    </row>
    <row r="2319" spans="1:41" x14ac:dyDescent="0.25">
      <c r="A2319" s="6">
        <v>24.19</v>
      </c>
      <c r="B2319" s="31" t="s">
        <v>90</v>
      </c>
      <c r="D2319" s="89">
        <v>293353100019</v>
      </c>
      <c r="E2319" s="3">
        <v>0.6</v>
      </c>
      <c r="T2319" s="24"/>
      <c r="U2319" s="25"/>
    </row>
    <row r="2320" spans="1:41" x14ac:dyDescent="0.25">
      <c r="A2320" s="6">
        <v>24.2</v>
      </c>
      <c r="B2320" s="31" t="s">
        <v>90</v>
      </c>
      <c r="D2320" s="87">
        <v>291829008919</v>
      </c>
      <c r="E2320" s="3">
        <v>0.6</v>
      </c>
      <c r="T2320" s="24"/>
      <c r="U2320" s="25"/>
    </row>
    <row r="2321" spans="1:21" x14ac:dyDescent="0.25">
      <c r="A2321" s="6">
        <v>24.21</v>
      </c>
      <c r="B2321" s="31" t="s">
        <v>90</v>
      </c>
      <c r="D2321" s="89">
        <v>290711002000</v>
      </c>
      <c r="E2321" s="3">
        <v>0.6</v>
      </c>
      <c r="T2321" s="24"/>
      <c r="U2321" s="25"/>
    </row>
    <row r="2322" spans="1:21" x14ac:dyDescent="0.25">
      <c r="A2322" s="6">
        <v>24.22</v>
      </c>
      <c r="B2322" s="31" t="s">
        <v>90</v>
      </c>
      <c r="D2322" s="87">
        <v>293220100000</v>
      </c>
      <c r="E2322" s="3">
        <v>0.6</v>
      </c>
      <c r="T2322" s="24"/>
      <c r="U2322" s="25"/>
    </row>
    <row r="2323" spans="1:21" x14ac:dyDescent="0.25">
      <c r="A2323" s="6">
        <v>24.23</v>
      </c>
      <c r="B2323" s="31" t="s">
        <v>90</v>
      </c>
      <c r="D2323" s="89">
        <v>390940000019</v>
      </c>
      <c r="E2323" s="3">
        <v>0.6</v>
      </c>
      <c r="K2323" s="3">
        <f>K2313+1</f>
        <v>1709</v>
      </c>
      <c r="L2323" s="97" t="str">
        <f>IF(TRIM('Ek.3-A'!F2323)&lt;&gt;"","var","yok")</f>
        <v>yok</v>
      </c>
      <c r="M2323" s="5" t="str">
        <f>IF('Ek.3-A'!F2323="", "", IF(VLOOKUP('Ek.3-A'!F2323, Veriler!D:E, 2, 0)=0, "", VLOOKUP('Ek.3-A'!F2323, Veriler!D:E, 2, 0)))</f>
        <v/>
      </c>
      <c r="N2323" s="5" t="str">
        <f>IF('Ek.3-A'!P2323="", "", 'Ek.3-A'!P2323)</f>
        <v/>
      </c>
      <c r="O2323" s="142">
        <f>'Ek.3-A'!S2323</f>
        <v>0</v>
      </c>
      <c r="P2323" s="143" t="str">
        <f>'Ek.3-A'!L2323</f>
        <v/>
      </c>
      <c r="Q2323" s="24" t="str">
        <f>'Ek.3-A'!M2323</f>
        <v/>
      </c>
      <c r="R2323" s="24">
        <f t="shared" ref="R2323:R2336" si="495">IF(L2323="var",0,IF(Q2323&lt;=0.005,Q2323,0))</f>
        <v>0</v>
      </c>
      <c r="S2323" s="141" t="str">
        <f t="shared" ref="S2323:S2336" si="496">IF(Q2323&lt;=0.005,"E","H")</f>
        <v>H</v>
      </c>
      <c r="T2323" s="24">
        <f>IF(S2323="E",SUM($R$5:R2323),0)</f>
        <v>0</v>
      </c>
      <c r="U2323" s="143">
        <f t="shared" ref="U2323:U2336" si="497">IF(T2323&lt;=0.1, O2323, IF(R2323&gt;$G$2, R2323*O2323, $G$2*O2323))</f>
        <v>0</v>
      </c>
    </row>
    <row r="2324" spans="1:21" x14ac:dyDescent="0.25">
      <c r="A2324" s="6">
        <v>24.24</v>
      </c>
      <c r="B2324" s="31" t="s">
        <v>90</v>
      </c>
      <c r="D2324" s="87">
        <v>392190300000</v>
      </c>
      <c r="E2324" s="3">
        <v>0.6</v>
      </c>
      <c r="K2324" s="3">
        <f t="shared" ref="K2324:K2336" si="498">K2323+1</f>
        <v>1710</v>
      </c>
      <c r="L2324" s="97" t="str">
        <f>IF(TRIM('Ek.3-A'!F2324)&lt;&gt;"","var","yok")</f>
        <v>yok</v>
      </c>
      <c r="M2324" s="5" t="str">
        <f>IF('Ek.3-A'!F2324="", "", IF(VLOOKUP('Ek.3-A'!F2324, Veriler!D:E, 2, 0)=0, "", VLOOKUP('Ek.3-A'!F2324, Veriler!D:E, 2, 0)))</f>
        <v/>
      </c>
      <c r="N2324" s="5" t="str">
        <f>IF('Ek.3-A'!P2324="", "", 'Ek.3-A'!P2324)</f>
        <v/>
      </c>
      <c r="O2324" s="142">
        <f>'Ek.3-A'!S2324</f>
        <v>0</v>
      </c>
      <c r="P2324" s="143" t="str">
        <f>'Ek.3-A'!L2324</f>
        <v/>
      </c>
      <c r="Q2324" s="24" t="str">
        <f>'Ek.3-A'!M2324</f>
        <v/>
      </c>
      <c r="R2324" s="24">
        <f t="shared" si="495"/>
        <v>0</v>
      </c>
      <c r="S2324" s="141" t="str">
        <f t="shared" si="496"/>
        <v>H</v>
      </c>
      <c r="T2324" s="24">
        <f>IF(S2324="E",SUM($R$5:R2324),0)</f>
        <v>0</v>
      </c>
      <c r="U2324" s="143">
        <f t="shared" si="497"/>
        <v>0</v>
      </c>
    </row>
    <row r="2325" spans="1:21" x14ac:dyDescent="0.25">
      <c r="A2325" s="6">
        <v>24.25</v>
      </c>
      <c r="B2325" s="31" t="s">
        <v>90</v>
      </c>
      <c r="D2325" s="89">
        <v>392094000000</v>
      </c>
      <c r="E2325" s="3">
        <v>0.6</v>
      </c>
      <c r="K2325" s="3">
        <f t="shared" si="498"/>
        <v>1711</v>
      </c>
      <c r="L2325" s="97" t="str">
        <f>IF(TRIM('Ek.3-A'!F2325)&lt;&gt;"","var","yok")</f>
        <v>yok</v>
      </c>
      <c r="M2325" s="5" t="str">
        <f>IF('Ek.3-A'!F2325="", "", IF(VLOOKUP('Ek.3-A'!F2325, Veriler!D:E, 2, 0)=0, "", VLOOKUP('Ek.3-A'!F2325, Veriler!D:E, 2, 0)))</f>
        <v/>
      </c>
      <c r="N2325" s="5" t="str">
        <f>IF('Ek.3-A'!P2325="", "", 'Ek.3-A'!P2325)</f>
        <v/>
      </c>
      <c r="O2325" s="142">
        <f>'Ek.3-A'!S2325</f>
        <v>0</v>
      </c>
      <c r="P2325" s="143" t="str">
        <f>'Ek.3-A'!L2325</f>
        <v/>
      </c>
      <c r="Q2325" s="24" t="str">
        <f>'Ek.3-A'!M2325</f>
        <v/>
      </c>
      <c r="R2325" s="24">
        <f t="shared" si="495"/>
        <v>0</v>
      </c>
      <c r="S2325" s="141" t="str">
        <f t="shared" si="496"/>
        <v>H</v>
      </c>
      <c r="T2325" s="24">
        <f>IF(S2325="E",SUM($R$5:R2325),0)</f>
        <v>0</v>
      </c>
      <c r="U2325" s="143">
        <f t="shared" si="497"/>
        <v>0</v>
      </c>
    </row>
    <row r="2326" spans="1:21" x14ac:dyDescent="0.25">
      <c r="A2326" s="6">
        <v>24.26</v>
      </c>
      <c r="B2326" s="31" t="s">
        <v>90</v>
      </c>
      <c r="D2326" s="87">
        <v>290899009029</v>
      </c>
      <c r="E2326" s="3">
        <v>0.6</v>
      </c>
      <c r="K2326" s="3">
        <f t="shared" si="498"/>
        <v>1712</v>
      </c>
      <c r="L2326" s="97" t="str">
        <f>IF(TRIM('Ek.3-A'!F2326)&lt;&gt;"","var","yok")</f>
        <v>yok</v>
      </c>
      <c r="M2326" s="5" t="str">
        <f>IF('Ek.3-A'!F2326="", "", IF(VLOOKUP('Ek.3-A'!F2326, Veriler!D:E, 2, 0)=0, "", VLOOKUP('Ek.3-A'!F2326, Veriler!D:E, 2, 0)))</f>
        <v/>
      </c>
      <c r="N2326" s="5" t="str">
        <f>IF('Ek.3-A'!P2326="", "", 'Ek.3-A'!P2326)</f>
        <v/>
      </c>
      <c r="O2326" s="142">
        <f>'Ek.3-A'!S2326</f>
        <v>0</v>
      </c>
      <c r="P2326" s="143" t="str">
        <f>'Ek.3-A'!L2326</f>
        <v/>
      </c>
      <c r="Q2326" s="24" t="str">
        <f>'Ek.3-A'!M2326</f>
        <v/>
      </c>
      <c r="R2326" s="24">
        <f t="shared" si="495"/>
        <v>0</v>
      </c>
      <c r="S2326" s="141" t="str">
        <f t="shared" si="496"/>
        <v>H</v>
      </c>
      <c r="T2326" s="24">
        <f>IF(S2326="E",SUM($R$5:R2326),0)</f>
        <v>0</v>
      </c>
      <c r="U2326" s="143">
        <f t="shared" si="497"/>
        <v>0</v>
      </c>
    </row>
    <row r="2327" spans="1:21" x14ac:dyDescent="0.25">
      <c r="A2327" s="6">
        <v>24.27</v>
      </c>
      <c r="B2327" s="31" t="s">
        <v>90</v>
      </c>
      <c r="D2327" s="89">
        <v>290819009019</v>
      </c>
      <c r="E2327" s="3">
        <v>0.6</v>
      </c>
      <c r="K2327" s="3">
        <f t="shared" si="498"/>
        <v>1713</v>
      </c>
      <c r="L2327" s="97" t="str">
        <f>IF(TRIM('Ek.3-A'!F2327)&lt;&gt;"","var","yok")</f>
        <v>yok</v>
      </c>
      <c r="M2327" s="5" t="str">
        <f>IF('Ek.3-A'!F2327="", "", IF(VLOOKUP('Ek.3-A'!F2327, Veriler!D:E, 2, 0)=0, "", VLOOKUP('Ek.3-A'!F2327, Veriler!D:E, 2, 0)))</f>
        <v/>
      </c>
      <c r="N2327" s="5" t="str">
        <f>IF('Ek.3-A'!P2327="", "", 'Ek.3-A'!P2327)</f>
        <v/>
      </c>
      <c r="O2327" s="142">
        <f>'Ek.3-A'!S2327</f>
        <v>0</v>
      </c>
      <c r="P2327" s="143" t="str">
        <f>'Ek.3-A'!L2327</f>
        <v/>
      </c>
      <c r="Q2327" s="24" t="str">
        <f>'Ek.3-A'!M2327</f>
        <v/>
      </c>
      <c r="R2327" s="24">
        <f t="shared" si="495"/>
        <v>0</v>
      </c>
      <c r="S2327" s="141" t="str">
        <f t="shared" si="496"/>
        <v>H</v>
      </c>
      <c r="T2327" s="24">
        <f>IF(S2327="E",SUM($R$5:R2327),0)</f>
        <v>0</v>
      </c>
      <c r="U2327" s="143">
        <f t="shared" si="497"/>
        <v>0</v>
      </c>
    </row>
    <row r="2328" spans="1:21" x14ac:dyDescent="0.25">
      <c r="A2328" s="6">
        <v>24.28</v>
      </c>
      <c r="B2328" s="31" t="s">
        <v>90</v>
      </c>
      <c r="D2328" s="87">
        <v>293333000018</v>
      </c>
      <c r="E2328" s="3">
        <v>0.6</v>
      </c>
      <c r="K2328" s="3">
        <f t="shared" si="498"/>
        <v>1714</v>
      </c>
      <c r="L2328" s="97" t="str">
        <f>IF(TRIM('Ek.3-A'!F2328)&lt;&gt;"","var","yok")</f>
        <v>yok</v>
      </c>
      <c r="M2328" s="5" t="str">
        <f>IF('Ek.3-A'!F2328="", "", IF(VLOOKUP('Ek.3-A'!F2328, Veriler!D:E, 2, 0)=0, "", VLOOKUP('Ek.3-A'!F2328, Veriler!D:E, 2, 0)))</f>
        <v/>
      </c>
      <c r="N2328" s="5" t="str">
        <f>IF('Ek.3-A'!P2328="", "", 'Ek.3-A'!P2328)</f>
        <v/>
      </c>
      <c r="O2328" s="142">
        <f>'Ek.3-A'!S2328</f>
        <v>0</v>
      </c>
      <c r="P2328" s="143" t="str">
        <f>'Ek.3-A'!L2328</f>
        <v/>
      </c>
      <c r="Q2328" s="24" t="str">
        <f>'Ek.3-A'!M2328</f>
        <v/>
      </c>
      <c r="R2328" s="24">
        <f t="shared" si="495"/>
        <v>0</v>
      </c>
      <c r="S2328" s="141" t="str">
        <f t="shared" si="496"/>
        <v>H</v>
      </c>
      <c r="T2328" s="24">
        <f>IF(S2328="E",SUM($R$5:R2328),0)</f>
        <v>0</v>
      </c>
      <c r="U2328" s="143">
        <f t="shared" si="497"/>
        <v>0</v>
      </c>
    </row>
    <row r="2329" spans="1:21" x14ac:dyDescent="0.25">
      <c r="A2329" s="6">
        <v>24.29</v>
      </c>
      <c r="B2329" s="31" t="s">
        <v>90</v>
      </c>
      <c r="D2329" s="89">
        <v>293190009055</v>
      </c>
      <c r="E2329" s="3">
        <v>0.6</v>
      </c>
      <c r="K2329" s="3">
        <f t="shared" si="498"/>
        <v>1715</v>
      </c>
      <c r="L2329" s="97" t="str">
        <f>IF(TRIM('Ek.3-A'!F2329)&lt;&gt;"","var","yok")</f>
        <v>yok</v>
      </c>
      <c r="M2329" s="5" t="str">
        <f>IF('Ek.3-A'!F2329="", "", IF(VLOOKUP('Ek.3-A'!F2329, Veriler!D:E, 2, 0)=0, "", VLOOKUP('Ek.3-A'!F2329, Veriler!D:E, 2, 0)))</f>
        <v/>
      </c>
      <c r="N2329" s="5" t="str">
        <f>IF('Ek.3-A'!P2329="", "", 'Ek.3-A'!P2329)</f>
        <v/>
      </c>
      <c r="O2329" s="142">
        <f>'Ek.3-A'!S2329</f>
        <v>0</v>
      </c>
      <c r="P2329" s="143" t="str">
        <f>'Ek.3-A'!L2329</f>
        <v/>
      </c>
      <c r="Q2329" s="24" t="str">
        <f>'Ek.3-A'!M2329</f>
        <v/>
      </c>
      <c r="R2329" s="24">
        <f t="shared" si="495"/>
        <v>0</v>
      </c>
      <c r="S2329" s="141" t="str">
        <f t="shared" si="496"/>
        <v>H</v>
      </c>
      <c r="T2329" s="24">
        <f>IF(S2329="E",SUM($R$5:R2329),0)</f>
        <v>0</v>
      </c>
      <c r="U2329" s="143">
        <f t="shared" si="497"/>
        <v>0</v>
      </c>
    </row>
    <row r="2330" spans="1:21" x14ac:dyDescent="0.25">
      <c r="A2330" s="6">
        <v>24.3</v>
      </c>
      <c r="B2330" s="31" t="s">
        <v>90</v>
      </c>
      <c r="D2330" s="87">
        <v>293190009056</v>
      </c>
      <c r="E2330" s="3">
        <v>0.6</v>
      </c>
      <c r="K2330" s="3">
        <f t="shared" si="498"/>
        <v>1716</v>
      </c>
      <c r="L2330" s="97" t="str">
        <f>IF(TRIM('Ek.3-A'!F2330)&lt;&gt;"","var","yok")</f>
        <v>yok</v>
      </c>
      <c r="M2330" s="5" t="str">
        <f>IF('Ek.3-A'!F2330="", "", IF(VLOOKUP('Ek.3-A'!F2330, Veriler!D:E, 2, 0)=0, "", VLOOKUP('Ek.3-A'!F2330, Veriler!D:E, 2, 0)))</f>
        <v/>
      </c>
      <c r="N2330" s="5" t="str">
        <f>IF('Ek.3-A'!P2330="", "", 'Ek.3-A'!P2330)</f>
        <v/>
      </c>
      <c r="O2330" s="142">
        <f>'Ek.3-A'!S2330</f>
        <v>0</v>
      </c>
      <c r="P2330" s="143" t="str">
        <f>'Ek.3-A'!L2330</f>
        <v/>
      </c>
      <c r="Q2330" s="24" t="str">
        <f>'Ek.3-A'!M2330</f>
        <v/>
      </c>
      <c r="R2330" s="24">
        <f t="shared" si="495"/>
        <v>0</v>
      </c>
      <c r="S2330" s="141" t="str">
        <f t="shared" si="496"/>
        <v>H</v>
      </c>
      <c r="T2330" s="24">
        <f>IF(S2330="E",SUM($R$5:R2330),0)</f>
        <v>0</v>
      </c>
      <c r="U2330" s="143">
        <f t="shared" si="497"/>
        <v>0</v>
      </c>
    </row>
    <row r="2331" spans="1:21" x14ac:dyDescent="0.25">
      <c r="A2331" s="6">
        <v>24.31</v>
      </c>
      <c r="B2331" s="31" t="s">
        <v>90</v>
      </c>
      <c r="D2331" s="89">
        <v>292690700022</v>
      </c>
      <c r="E2331" s="3">
        <v>0.6</v>
      </c>
      <c r="K2331" s="3">
        <f t="shared" si="498"/>
        <v>1717</v>
      </c>
      <c r="L2331" s="97" t="str">
        <f>IF(TRIM('Ek.3-A'!F2331)&lt;&gt;"","var","yok")</f>
        <v>yok</v>
      </c>
      <c r="M2331" s="5" t="str">
        <f>IF('Ek.3-A'!F2331="", "", IF(VLOOKUP('Ek.3-A'!F2331, Veriler!D:E, 2, 0)=0, "", VLOOKUP('Ek.3-A'!F2331, Veriler!D:E, 2, 0)))</f>
        <v/>
      </c>
      <c r="N2331" s="5" t="str">
        <f>IF('Ek.3-A'!P2331="", "", 'Ek.3-A'!P2331)</f>
        <v/>
      </c>
      <c r="O2331" s="142">
        <f>'Ek.3-A'!S2331</f>
        <v>0</v>
      </c>
      <c r="P2331" s="143" t="str">
        <f>'Ek.3-A'!L2331</f>
        <v/>
      </c>
      <c r="Q2331" s="24" t="str">
        <f>'Ek.3-A'!M2331</f>
        <v/>
      </c>
      <c r="R2331" s="24">
        <f t="shared" si="495"/>
        <v>0</v>
      </c>
      <c r="S2331" s="141" t="str">
        <f t="shared" si="496"/>
        <v>H</v>
      </c>
      <c r="T2331" s="24">
        <f>IF(S2331="E",SUM($R$5:R2331),0)</f>
        <v>0</v>
      </c>
      <c r="U2331" s="143">
        <f t="shared" si="497"/>
        <v>0</v>
      </c>
    </row>
    <row r="2332" spans="1:21" x14ac:dyDescent="0.25">
      <c r="A2332" s="6">
        <v>24.32</v>
      </c>
      <c r="B2332" s="31" t="s">
        <v>90</v>
      </c>
      <c r="D2332" s="87">
        <v>850431809011</v>
      </c>
      <c r="E2332" s="3">
        <v>0.6</v>
      </c>
      <c r="K2332" s="3">
        <f t="shared" si="498"/>
        <v>1718</v>
      </c>
      <c r="L2332" s="97" t="str">
        <f>IF(TRIM('Ek.3-A'!F2332)&lt;&gt;"","var","yok")</f>
        <v>yok</v>
      </c>
      <c r="M2332" s="5" t="str">
        <f>IF('Ek.3-A'!F2332="", "", IF(VLOOKUP('Ek.3-A'!F2332, Veriler!D:E, 2, 0)=0, "", VLOOKUP('Ek.3-A'!F2332, Veriler!D:E, 2, 0)))</f>
        <v/>
      </c>
      <c r="N2332" s="5" t="str">
        <f>IF('Ek.3-A'!P2332="", "", 'Ek.3-A'!P2332)</f>
        <v/>
      </c>
      <c r="O2332" s="142">
        <f>'Ek.3-A'!S2332</f>
        <v>0</v>
      </c>
      <c r="P2332" s="143" t="str">
        <f>'Ek.3-A'!L2332</f>
        <v/>
      </c>
      <c r="Q2332" s="24" t="str">
        <f>'Ek.3-A'!M2332</f>
        <v/>
      </c>
      <c r="R2332" s="24">
        <f t="shared" si="495"/>
        <v>0</v>
      </c>
      <c r="S2332" s="141" t="str">
        <f t="shared" si="496"/>
        <v>H</v>
      </c>
      <c r="T2332" s="24">
        <f>IF(S2332="E",SUM($R$5:R2332),0)</f>
        <v>0</v>
      </c>
      <c r="U2332" s="143">
        <f t="shared" si="497"/>
        <v>0</v>
      </c>
    </row>
    <row r="2333" spans="1:21" x14ac:dyDescent="0.25">
      <c r="A2333" s="6">
        <v>24.33</v>
      </c>
      <c r="B2333" s="31" t="s">
        <v>90</v>
      </c>
      <c r="D2333" s="89">
        <v>720299101000</v>
      </c>
      <c r="E2333" s="3">
        <v>0.6</v>
      </c>
      <c r="K2333" s="3">
        <f t="shared" si="498"/>
        <v>1719</v>
      </c>
      <c r="L2333" s="97" t="str">
        <f>IF(TRIM('Ek.3-A'!F2333)&lt;&gt;"","var","yok")</f>
        <v>yok</v>
      </c>
      <c r="M2333" s="5" t="str">
        <f>IF('Ek.3-A'!F2333="", "", IF(VLOOKUP('Ek.3-A'!F2333, Veriler!D:E, 2, 0)=0, "", VLOOKUP('Ek.3-A'!F2333, Veriler!D:E, 2, 0)))</f>
        <v/>
      </c>
      <c r="N2333" s="5" t="str">
        <f>IF('Ek.3-A'!P2333="", "", 'Ek.3-A'!P2333)</f>
        <v/>
      </c>
      <c r="O2333" s="142">
        <f>'Ek.3-A'!S2333</f>
        <v>0</v>
      </c>
      <c r="P2333" s="143" t="str">
        <f>'Ek.3-A'!L2333</f>
        <v/>
      </c>
      <c r="Q2333" s="24" t="str">
        <f>'Ek.3-A'!M2333</f>
        <v/>
      </c>
      <c r="R2333" s="24">
        <f t="shared" si="495"/>
        <v>0</v>
      </c>
      <c r="S2333" s="141" t="str">
        <f t="shared" si="496"/>
        <v>H</v>
      </c>
      <c r="T2333" s="24">
        <f>IF(S2333="E",SUM($R$5:R2333),0)</f>
        <v>0</v>
      </c>
      <c r="U2333" s="143">
        <f t="shared" si="497"/>
        <v>0</v>
      </c>
    </row>
    <row r="2334" spans="1:21" x14ac:dyDescent="0.25">
      <c r="A2334" s="6">
        <v>24.34</v>
      </c>
      <c r="B2334" s="31" t="s">
        <v>90</v>
      </c>
      <c r="D2334" s="87">
        <v>720249500000</v>
      </c>
      <c r="E2334" s="3">
        <v>0.6</v>
      </c>
      <c r="K2334" s="3">
        <f t="shared" si="498"/>
        <v>1720</v>
      </c>
      <c r="L2334" s="97" t="str">
        <f>IF(TRIM('Ek.3-A'!F2334)&lt;&gt;"","var","yok")</f>
        <v>yok</v>
      </c>
      <c r="M2334" s="5" t="str">
        <f>IF('Ek.3-A'!F2334="", "", IF(VLOOKUP('Ek.3-A'!F2334, Veriler!D:E, 2, 0)=0, "", VLOOKUP('Ek.3-A'!F2334, Veriler!D:E, 2, 0)))</f>
        <v/>
      </c>
      <c r="N2334" s="5" t="str">
        <f>IF('Ek.3-A'!P2334="", "", 'Ek.3-A'!P2334)</f>
        <v/>
      </c>
      <c r="O2334" s="142">
        <f>'Ek.3-A'!S2334</f>
        <v>0</v>
      </c>
      <c r="P2334" s="143" t="str">
        <f>'Ek.3-A'!L2334</f>
        <v/>
      </c>
      <c r="Q2334" s="24" t="str">
        <f>'Ek.3-A'!M2334</f>
        <v/>
      </c>
      <c r="R2334" s="24">
        <f t="shared" si="495"/>
        <v>0</v>
      </c>
      <c r="S2334" s="141" t="str">
        <f t="shared" si="496"/>
        <v>H</v>
      </c>
      <c r="T2334" s="24">
        <f>IF(S2334="E",SUM($R$5:R2334),0)</f>
        <v>0</v>
      </c>
      <c r="U2334" s="143">
        <f t="shared" si="497"/>
        <v>0</v>
      </c>
    </row>
    <row r="2335" spans="1:21" x14ac:dyDescent="0.25">
      <c r="A2335" s="6">
        <v>24.35</v>
      </c>
      <c r="B2335" s="31" t="s">
        <v>90</v>
      </c>
      <c r="D2335" s="89">
        <v>720249900000</v>
      </c>
      <c r="E2335" s="3">
        <v>0.6</v>
      </c>
      <c r="K2335" s="3">
        <f t="shared" si="498"/>
        <v>1721</v>
      </c>
      <c r="L2335" s="97" t="str">
        <f>IF(TRIM('Ek.3-A'!F2335)&lt;&gt;"","var","yok")</f>
        <v>yok</v>
      </c>
      <c r="M2335" s="5" t="str">
        <f>IF('Ek.3-A'!F2335="", "", IF(VLOOKUP('Ek.3-A'!F2335, Veriler!D:E, 2, 0)=0, "", VLOOKUP('Ek.3-A'!F2335, Veriler!D:E, 2, 0)))</f>
        <v/>
      </c>
      <c r="N2335" s="5" t="str">
        <f>IF('Ek.3-A'!P2335="", "", 'Ek.3-A'!P2335)</f>
        <v/>
      </c>
      <c r="O2335" s="142">
        <f>'Ek.3-A'!S2335</f>
        <v>0</v>
      </c>
      <c r="P2335" s="143" t="str">
        <f>'Ek.3-A'!L2335</f>
        <v/>
      </c>
      <c r="Q2335" s="24" t="str">
        <f>'Ek.3-A'!M2335</f>
        <v/>
      </c>
      <c r="R2335" s="24">
        <f t="shared" si="495"/>
        <v>0</v>
      </c>
      <c r="S2335" s="141" t="str">
        <f t="shared" si="496"/>
        <v>H</v>
      </c>
      <c r="T2335" s="24">
        <f>IF(S2335="E",SUM($R$5:R2335),0)</f>
        <v>0</v>
      </c>
      <c r="U2335" s="143">
        <f t="shared" si="497"/>
        <v>0</v>
      </c>
    </row>
    <row r="2336" spans="1:21" x14ac:dyDescent="0.25">
      <c r="A2336" s="6">
        <v>24.36</v>
      </c>
      <c r="B2336" s="31" t="s">
        <v>90</v>
      </c>
      <c r="D2336" s="87">
        <v>720241100000</v>
      </c>
      <c r="E2336" s="3">
        <v>0.6</v>
      </c>
      <c r="K2336" s="3">
        <f t="shared" si="498"/>
        <v>1722</v>
      </c>
      <c r="L2336" s="97" t="str">
        <f>IF(TRIM('Ek.3-A'!F2336)&lt;&gt;"","var","yok")</f>
        <v>yok</v>
      </c>
      <c r="M2336" s="5" t="str">
        <f>IF('Ek.3-A'!F2336="", "", IF(VLOOKUP('Ek.3-A'!F2336, Veriler!D:E, 2, 0)=0, "", VLOOKUP('Ek.3-A'!F2336, Veriler!D:E, 2, 0)))</f>
        <v/>
      </c>
      <c r="N2336" s="5" t="str">
        <f>IF('Ek.3-A'!P2336="", "", 'Ek.3-A'!P2336)</f>
        <v/>
      </c>
      <c r="O2336" s="142">
        <f>'Ek.3-A'!S2336</f>
        <v>0</v>
      </c>
      <c r="P2336" s="143" t="str">
        <f>'Ek.3-A'!L2336</f>
        <v/>
      </c>
      <c r="Q2336" s="24" t="str">
        <f>'Ek.3-A'!M2336</f>
        <v/>
      </c>
      <c r="R2336" s="24">
        <f t="shared" si="495"/>
        <v>0</v>
      </c>
      <c r="S2336" s="141" t="str">
        <f t="shared" si="496"/>
        <v>H</v>
      </c>
      <c r="T2336" s="24">
        <f>IF(S2336="E",SUM($R$5:R2336),0)</f>
        <v>0</v>
      </c>
      <c r="U2336" s="143">
        <f t="shared" si="497"/>
        <v>0</v>
      </c>
    </row>
    <row r="2337" spans="1:41" x14ac:dyDescent="0.25">
      <c r="A2337" s="6">
        <v>24.37</v>
      </c>
      <c r="B2337" s="31" t="s">
        <v>90</v>
      </c>
      <c r="D2337" s="89">
        <v>720249100000</v>
      </c>
      <c r="E2337" s="3">
        <v>0.6</v>
      </c>
      <c r="L2337" s="97"/>
      <c r="M2337" s="5"/>
      <c r="N2337" s="5"/>
      <c r="O2337" s="5"/>
      <c r="Q2337" s="23"/>
      <c r="T2337" s="24"/>
      <c r="U2337" s="25"/>
    </row>
    <row r="2338" spans="1:41" x14ac:dyDescent="0.25">
      <c r="A2338" s="6">
        <v>24.38</v>
      </c>
      <c r="B2338" s="31" t="s">
        <v>90</v>
      </c>
      <c r="D2338" s="87">
        <v>720241900011</v>
      </c>
      <c r="E2338" s="3">
        <v>0.6</v>
      </c>
      <c r="K2338" s="3">
        <f>K2336+1</f>
        <v>1723</v>
      </c>
      <c r="L2338" s="97" t="str">
        <f>IF(TRIM('Ek.3-A'!F2338)&lt;&gt;"","var","yok")</f>
        <v>yok</v>
      </c>
      <c r="M2338" s="5" t="str">
        <f>IF('Ek.3-A'!F2338="", "", IF(VLOOKUP('Ek.3-A'!F2338, Veriler!D:E, 2, 0)=0, "", VLOOKUP('Ek.3-A'!F2338, Veriler!D:E, 2, 0)))</f>
        <v/>
      </c>
      <c r="N2338" s="5" t="str">
        <f>IF('Ek.3-A'!P2338="", "", 'Ek.3-A'!P2338)</f>
        <v/>
      </c>
      <c r="O2338" s="142">
        <f>'Ek.3-A'!S2338</f>
        <v>0</v>
      </c>
      <c r="P2338" s="143" t="str">
        <f>'Ek.3-A'!L2338</f>
        <v/>
      </c>
      <c r="Q2338" s="24" t="str">
        <f>'Ek.3-A'!M2338</f>
        <v/>
      </c>
      <c r="R2338" s="24">
        <f t="shared" ref="R2338:R2351" si="499">IF(L2338="var",0,IF(Q2338&lt;=0.005,Q2338,0))</f>
        <v>0</v>
      </c>
      <c r="S2338" s="141" t="str">
        <f t="shared" ref="S2338:S2351" si="500">IF(Q2338&lt;=0.005,"E","H")</f>
        <v>H</v>
      </c>
      <c r="T2338" s="24">
        <f>IF(S2338="E",SUM($R$5:R2338),0)</f>
        <v>0</v>
      </c>
      <c r="U2338" s="143">
        <f t="shared" ref="U2338:U2351" si="501">IF(T2338&lt;=0.1, O2338, IF(R2338&gt;$G$2, R2338*O2338, $G$2*O2338))</f>
        <v>0</v>
      </c>
    </row>
    <row r="2339" spans="1:41" x14ac:dyDescent="0.25">
      <c r="A2339" s="6">
        <v>24.39</v>
      </c>
      <c r="B2339" s="31" t="s">
        <v>90</v>
      </c>
      <c r="D2339" s="89">
        <v>720219000011</v>
      </c>
      <c r="E2339" s="3">
        <v>0.6</v>
      </c>
      <c r="K2339" s="3">
        <f t="shared" ref="K2339:K2351" si="502">K2338+1</f>
        <v>1724</v>
      </c>
      <c r="L2339" s="97" t="str">
        <f>IF(TRIM('Ek.3-A'!F2339)&lt;&gt;"","var","yok")</f>
        <v>yok</v>
      </c>
      <c r="M2339" s="5" t="str">
        <f>IF('Ek.3-A'!F2339="", "", IF(VLOOKUP('Ek.3-A'!F2339, Veriler!D:E, 2, 0)=0, "", VLOOKUP('Ek.3-A'!F2339, Veriler!D:E, 2, 0)))</f>
        <v/>
      </c>
      <c r="N2339" s="5" t="str">
        <f>IF('Ek.3-A'!P2339="", "", 'Ek.3-A'!P2339)</f>
        <v/>
      </c>
      <c r="O2339" s="142">
        <f>'Ek.3-A'!S2339</f>
        <v>0</v>
      </c>
      <c r="P2339" s="143" t="str">
        <f>'Ek.3-A'!L2339</f>
        <v/>
      </c>
      <c r="Q2339" s="24" t="str">
        <f>'Ek.3-A'!M2339</f>
        <v/>
      </c>
      <c r="R2339" s="24">
        <f t="shared" si="499"/>
        <v>0</v>
      </c>
      <c r="S2339" s="141" t="str">
        <f t="shared" si="500"/>
        <v>H</v>
      </c>
      <c r="T2339" s="24">
        <f>IF(S2339="E",SUM($R$5:R2339),0)</f>
        <v>0</v>
      </c>
      <c r="U2339" s="143">
        <f t="shared" si="501"/>
        <v>0</v>
      </c>
    </row>
    <row r="2340" spans="1:41" x14ac:dyDescent="0.25">
      <c r="A2340" s="6">
        <v>24.4</v>
      </c>
      <c r="B2340" s="31" t="s">
        <v>90</v>
      </c>
      <c r="D2340" s="87">
        <v>720211200000</v>
      </c>
      <c r="E2340" s="3">
        <v>0.6</v>
      </c>
      <c r="K2340" s="3">
        <f t="shared" si="502"/>
        <v>1725</v>
      </c>
      <c r="L2340" s="97" t="str">
        <f>IF(TRIM('Ek.3-A'!F2340)&lt;&gt;"","var","yok")</f>
        <v>yok</v>
      </c>
      <c r="M2340" s="5" t="str">
        <f>IF('Ek.3-A'!F2340="", "", IF(VLOOKUP('Ek.3-A'!F2340, Veriler!D:E, 2, 0)=0, "", VLOOKUP('Ek.3-A'!F2340, Veriler!D:E, 2, 0)))</f>
        <v/>
      </c>
      <c r="N2340" s="5" t="str">
        <f>IF('Ek.3-A'!P2340="", "", 'Ek.3-A'!P2340)</f>
        <v/>
      </c>
      <c r="O2340" s="142">
        <f>'Ek.3-A'!S2340</f>
        <v>0</v>
      </c>
      <c r="P2340" s="143" t="str">
        <f>'Ek.3-A'!L2340</f>
        <v/>
      </c>
      <c r="Q2340" s="24" t="str">
        <f>'Ek.3-A'!M2340</f>
        <v/>
      </c>
      <c r="R2340" s="24">
        <f t="shared" si="499"/>
        <v>0</v>
      </c>
      <c r="S2340" s="141" t="str">
        <f t="shared" si="500"/>
        <v>H</v>
      </c>
      <c r="T2340" s="24">
        <f>IF(S2340="E",SUM($R$5:R2340),0)</f>
        <v>0</v>
      </c>
      <c r="U2340" s="143">
        <f t="shared" si="501"/>
        <v>0</v>
      </c>
    </row>
    <row r="2341" spans="1:41" x14ac:dyDescent="0.25">
      <c r="A2341" s="6">
        <v>24.41</v>
      </c>
      <c r="B2341" s="31" t="s">
        <v>90</v>
      </c>
      <c r="D2341" s="89">
        <v>720260000000</v>
      </c>
      <c r="E2341" s="3">
        <v>0.6</v>
      </c>
      <c r="K2341" s="3">
        <f t="shared" si="502"/>
        <v>1726</v>
      </c>
      <c r="L2341" s="97" t="str">
        <f>IF(TRIM('Ek.3-A'!F2341)&lt;&gt;"","var","yok")</f>
        <v>yok</v>
      </c>
      <c r="M2341" s="5" t="str">
        <f>IF('Ek.3-A'!F2341="", "", IF(VLOOKUP('Ek.3-A'!F2341, Veriler!D:E, 2, 0)=0, "", VLOOKUP('Ek.3-A'!F2341, Veriler!D:E, 2, 0)))</f>
        <v/>
      </c>
      <c r="N2341" s="5" t="str">
        <f>IF('Ek.3-A'!P2341="", "", 'Ek.3-A'!P2341)</f>
        <v/>
      </c>
      <c r="O2341" s="142">
        <f>'Ek.3-A'!S2341</f>
        <v>0</v>
      </c>
      <c r="P2341" s="143" t="str">
        <f>'Ek.3-A'!L2341</f>
        <v/>
      </c>
      <c r="Q2341" s="24" t="str">
        <f>'Ek.3-A'!M2341</f>
        <v/>
      </c>
      <c r="R2341" s="24">
        <f t="shared" si="499"/>
        <v>0</v>
      </c>
      <c r="S2341" s="141" t="str">
        <f t="shared" si="500"/>
        <v>H</v>
      </c>
      <c r="T2341" s="24">
        <f>IF(S2341="E",SUM($R$5:R2341),0)</f>
        <v>0</v>
      </c>
      <c r="U2341" s="143">
        <f t="shared" si="501"/>
        <v>0</v>
      </c>
    </row>
    <row r="2342" spans="1:41" x14ac:dyDescent="0.25">
      <c r="A2342" s="6">
        <v>24.42</v>
      </c>
      <c r="B2342" s="31" t="s">
        <v>90</v>
      </c>
      <c r="D2342" s="87">
        <v>360690109000</v>
      </c>
      <c r="E2342" s="3">
        <v>0.6</v>
      </c>
      <c r="K2342" s="3">
        <f t="shared" si="502"/>
        <v>1727</v>
      </c>
      <c r="L2342" s="97" t="str">
        <f>IF(TRIM('Ek.3-A'!F2342)&lt;&gt;"","var","yok")</f>
        <v>yok</v>
      </c>
      <c r="M2342" s="5" t="str">
        <f>IF('Ek.3-A'!F2342="", "", IF(VLOOKUP('Ek.3-A'!F2342, Veriler!D:E, 2, 0)=0, "", VLOOKUP('Ek.3-A'!F2342, Veriler!D:E, 2, 0)))</f>
        <v/>
      </c>
      <c r="N2342" s="5" t="str">
        <f>IF('Ek.3-A'!P2342="", "", 'Ek.3-A'!P2342)</f>
        <v/>
      </c>
      <c r="O2342" s="142">
        <f>'Ek.3-A'!S2342</f>
        <v>0</v>
      </c>
      <c r="P2342" s="143" t="str">
        <f>'Ek.3-A'!L2342</f>
        <v/>
      </c>
      <c r="Q2342" s="24" t="str">
        <f>'Ek.3-A'!M2342</f>
        <v/>
      </c>
      <c r="R2342" s="24">
        <f t="shared" si="499"/>
        <v>0</v>
      </c>
      <c r="S2342" s="141" t="str">
        <f t="shared" si="500"/>
        <v>H</v>
      </c>
      <c r="T2342" s="24">
        <f>IF(S2342="E",SUM($R$5:R2342),0)</f>
        <v>0</v>
      </c>
      <c r="U2342" s="143">
        <f t="shared" si="501"/>
        <v>0</v>
      </c>
    </row>
    <row r="2343" spans="1:41" x14ac:dyDescent="0.25">
      <c r="A2343" s="6">
        <v>24.43</v>
      </c>
      <c r="B2343" s="31" t="s">
        <v>90</v>
      </c>
      <c r="D2343" s="89">
        <v>720250000000</v>
      </c>
      <c r="E2343" s="3">
        <v>0.6</v>
      </c>
      <c r="K2343" s="3">
        <f t="shared" si="502"/>
        <v>1728</v>
      </c>
      <c r="L2343" s="97" t="str">
        <f>IF(TRIM('Ek.3-A'!F2343)&lt;&gt;"","var","yok")</f>
        <v>yok</v>
      </c>
      <c r="M2343" s="5" t="str">
        <f>IF('Ek.3-A'!F2343="", "", IF(VLOOKUP('Ek.3-A'!F2343, Veriler!D:E, 2, 0)=0, "", VLOOKUP('Ek.3-A'!F2343, Veriler!D:E, 2, 0)))</f>
        <v/>
      </c>
      <c r="N2343" s="5" t="str">
        <f>IF('Ek.3-A'!P2343="", "", 'Ek.3-A'!P2343)</f>
        <v/>
      </c>
      <c r="O2343" s="142">
        <f>'Ek.3-A'!S2343</f>
        <v>0</v>
      </c>
      <c r="P2343" s="143" t="str">
        <f>'Ek.3-A'!L2343</f>
        <v/>
      </c>
      <c r="Q2343" s="24" t="str">
        <f>'Ek.3-A'!M2343</f>
        <v/>
      </c>
      <c r="R2343" s="24">
        <f t="shared" si="499"/>
        <v>0</v>
      </c>
      <c r="S2343" s="141" t="str">
        <f t="shared" si="500"/>
        <v>H</v>
      </c>
      <c r="T2343" s="24">
        <f>IF(S2343="E",SUM($R$5:R2343),0)</f>
        <v>0</v>
      </c>
      <c r="U2343" s="143">
        <f t="shared" si="501"/>
        <v>0</v>
      </c>
    </row>
    <row r="2344" spans="1:41" x14ac:dyDescent="0.25">
      <c r="A2344" s="6">
        <v>24.44</v>
      </c>
      <c r="B2344" s="31" t="s">
        <v>90</v>
      </c>
      <c r="D2344" s="87">
        <v>720299300000</v>
      </c>
      <c r="E2344" s="3">
        <v>0.6</v>
      </c>
      <c r="K2344" s="3">
        <f t="shared" si="502"/>
        <v>1729</v>
      </c>
      <c r="L2344" s="97" t="str">
        <f>IF(TRIM('Ek.3-A'!F2344)&lt;&gt;"","var","yok")</f>
        <v>yok</v>
      </c>
      <c r="M2344" s="5" t="str">
        <f>IF('Ek.3-A'!F2344="", "", IF(VLOOKUP('Ek.3-A'!F2344, Veriler!D:E, 2, 0)=0, "", VLOOKUP('Ek.3-A'!F2344, Veriler!D:E, 2, 0)))</f>
        <v/>
      </c>
      <c r="N2344" s="5" t="str">
        <f>IF('Ek.3-A'!P2344="", "", 'Ek.3-A'!P2344)</f>
        <v/>
      </c>
      <c r="O2344" s="142">
        <f>'Ek.3-A'!S2344</f>
        <v>0</v>
      </c>
      <c r="P2344" s="143" t="str">
        <f>'Ek.3-A'!L2344</f>
        <v/>
      </c>
      <c r="Q2344" s="24" t="str">
        <f>'Ek.3-A'!M2344</f>
        <v/>
      </c>
      <c r="R2344" s="24">
        <f t="shared" si="499"/>
        <v>0</v>
      </c>
      <c r="S2344" s="141" t="str">
        <f t="shared" si="500"/>
        <v>H</v>
      </c>
      <c r="T2344" s="24">
        <f>IF(S2344="E",SUM($R$5:R2344),0)</f>
        <v>0</v>
      </c>
      <c r="U2344" s="143">
        <f t="shared" si="501"/>
        <v>0</v>
      </c>
    </row>
    <row r="2345" spans="1:41" x14ac:dyDescent="0.25">
      <c r="A2345" s="6">
        <v>24.45</v>
      </c>
      <c r="B2345" s="31" t="s">
        <v>90</v>
      </c>
      <c r="D2345" s="89">
        <v>720229100000</v>
      </c>
      <c r="E2345" s="3">
        <v>0.6</v>
      </c>
      <c r="K2345" s="3">
        <f t="shared" si="502"/>
        <v>1730</v>
      </c>
      <c r="L2345" s="97" t="str">
        <f>IF(TRIM('Ek.3-A'!F2345)&lt;&gt;"","var","yok")</f>
        <v>yok</v>
      </c>
      <c r="M2345" s="5" t="str">
        <f>IF('Ek.3-A'!F2345="", "", IF(VLOOKUP('Ek.3-A'!F2345, Veriler!D:E, 2, 0)=0, "", VLOOKUP('Ek.3-A'!F2345, Veriler!D:E, 2, 0)))</f>
        <v/>
      </c>
      <c r="N2345" s="5" t="str">
        <f>IF('Ek.3-A'!P2345="", "", 'Ek.3-A'!P2345)</f>
        <v/>
      </c>
      <c r="O2345" s="142">
        <f>'Ek.3-A'!S2345</f>
        <v>0</v>
      </c>
      <c r="P2345" s="143" t="str">
        <f>'Ek.3-A'!L2345</f>
        <v/>
      </c>
      <c r="Q2345" s="24" t="str">
        <f>'Ek.3-A'!M2345</f>
        <v/>
      </c>
      <c r="R2345" s="24">
        <f t="shared" si="499"/>
        <v>0</v>
      </c>
      <c r="S2345" s="141" t="str">
        <f t="shared" si="500"/>
        <v>H</v>
      </c>
      <c r="T2345" s="24">
        <f>IF(S2345="E",SUM($R$5:R2345),0)</f>
        <v>0</v>
      </c>
      <c r="U2345" s="143">
        <f t="shared" si="501"/>
        <v>0</v>
      </c>
    </row>
    <row r="2346" spans="1:41" x14ac:dyDescent="0.25">
      <c r="A2346" s="6">
        <v>24.46</v>
      </c>
      <c r="B2346" s="31" t="s">
        <v>90</v>
      </c>
      <c r="D2346" s="87">
        <v>720221000012</v>
      </c>
      <c r="E2346" s="3">
        <v>0.6</v>
      </c>
      <c r="K2346" s="3">
        <f t="shared" si="502"/>
        <v>1731</v>
      </c>
      <c r="L2346" s="97" t="str">
        <f>IF(TRIM('Ek.3-A'!F2346)&lt;&gt;"","var","yok")</f>
        <v>yok</v>
      </c>
      <c r="M2346" s="5" t="str">
        <f>IF('Ek.3-A'!F2346="", "", IF(VLOOKUP('Ek.3-A'!F2346, Veriler!D:E, 2, 0)=0, "", VLOOKUP('Ek.3-A'!F2346, Veriler!D:E, 2, 0)))</f>
        <v/>
      </c>
      <c r="N2346" s="5" t="str">
        <f>IF('Ek.3-A'!P2346="", "", 'Ek.3-A'!P2346)</f>
        <v/>
      </c>
      <c r="O2346" s="142">
        <f>'Ek.3-A'!S2346</f>
        <v>0</v>
      </c>
      <c r="P2346" s="143" t="str">
        <f>'Ek.3-A'!L2346</f>
        <v/>
      </c>
      <c r="Q2346" s="24" t="str">
        <f>'Ek.3-A'!M2346</f>
        <v/>
      </c>
      <c r="R2346" s="24">
        <f t="shared" si="499"/>
        <v>0</v>
      </c>
      <c r="S2346" s="141" t="str">
        <f t="shared" si="500"/>
        <v>H</v>
      </c>
      <c r="T2346" s="24">
        <f>IF(S2346="E",SUM($R$5:R2346),0)</f>
        <v>0</v>
      </c>
      <c r="U2346" s="143">
        <f t="shared" si="501"/>
        <v>0</v>
      </c>
    </row>
    <row r="2347" spans="1:41" x14ac:dyDescent="0.25">
      <c r="A2347" s="6">
        <v>24.47</v>
      </c>
      <c r="B2347" s="31" t="s">
        <v>90</v>
      </c>
      <c r="D2347" s="89">
        <v>720291000000</v>
      </c>
      <c r="E2347" s="3">
        <v>0.6</v>
      </c>
      <c r="K2347" s="3">
        <f t="shared" si="502"/>
        <v>1732</v>
      </c>
      <c r="L2347" s="97" t="str">
        <f>IF(TRIM('Ek.3-A'!F2347)&lt;&gt;"","var","yok")</f>
        <v>yok</v>
      </c>
      <c r="M2347" s="5" t="str">
        <f>IF('Ek.3-A'!F2347="", "", IF(VLOOKUP('Ek.3-A'!F2347, Veriler!D:E, 2, 0)=0, "", VLOOKUP('Ek.3-A'!F2347, Veriler!D:E, 2, 0)))</f>
        <v/>
      </c>
      <c r="N2347" s="5" t="str">
        <f>IF('Ek.3-A'!P2347="", "", 'Ek.3-A'!P2347)</f>
        <v/>
      </c>
      <c r="O2347" s="142">
        <f>'Ek.3-A'!S2347</f>
        <v>0</v>
      </c>
      <c r="P2347" s="143" t="str">
        <f>'Ek.3-A'!L2347</f>
        <v/>
      </c>
      <c r="Q2347" s="24" t="str">
        <f>'Ek.3-A'!M2347</f>
        <v/>
      </c>
      <c r="R2347" s="24">
        <f t="shared" si="499"/>
        <v>0</v>
      </c>
      <c r="S2347" s="141" t="str">
        <f t="shared" si="500"/>
        <v>H</v>
      </c>
      <c r="T2347" s="24">
        <f>IF(S2347="E",SUM($R$5:R2347),0)</f>
        <v>0</v>
      </c>
      <c r="U2347" s="143">
        <f t="shared" si="501"/>
        <v>0</v>
      </c>
    </row>
    <row r="2348" spans="1:41" x14ac:dyDescent="0.25">
      <c r="A2348" s="6">
        <v>24.48</v>
      </c>
      <c r="B2348" s="31" t="s">
        <v>90</v>
      </c>
      <c r="D2348" s="87">
        <v>720280000000</v>
      </c>
      <c r="E2348" s="3">
        <v>0.6</v>
      </c>
      <c r="K2348" s="3">
        <f t="shared" si="502"/>
        <v>1733</v>
      </c>
      <c r="L2348" s="97" t="str">
        <f>IF(TRIM('Ek.3-A'!F2348)&lt;&gt;"","var","yok")</f>
        <v>yok</v>
      </c>
      <c r="M2348" s="5" t="str">
        <f>IF('Ek.3-A'!F2348="", "", IF(VLOOKUP('Ek.3-A'!F2348, Veriler!D:E, 2, 0)=0, "", VLOOKUP('Ek.3-A'!F2348, Veriler!D:E, 2, 0)))</f>
        <v/>
      </c>
      <c r="N2348" s="5" t="str">
        <f>IF('Ek.3-A'!P2348="", "", 'Ek.3-A'!P2348)</f>
        <v/>
      </c>
      <c r="O2348" s="142">
        <f>'Ek.3-A'!S2348</f>
        <v>0</v>
      </c>
      <c r="P2348" s="143" t="str">
        <f>'Ek.3-A'!L2348</f>
        <v/>
      </c>
      <c r="Q2348" s="24" t="str">
        <f>'Ek.3-A'!M2348</f>
        <v/>
      </c>
      <c r="R2348" s="24">
        <f t="shared" si="499"/>
        <v>0</v>
      </c>
      <c r="S2348" s="141" t="str">
        <f t="shared" si="500"/>
        <v>H</v>
      </c>
      <c r="T2348" s="24">
        <f>IF(S2348="E",SUM($R$5:R2348),0)</f>
        <v>0</v>
      </c>
      <c r="U2348" s="143">
        <f t="shared" si="501"/>
        <v>0</v>
      </c>
    </row>
    <row r="2349" spans="1:41" x14ac:dyDescent="0.25">
      <c r="A2349" s="6">
        <v>24.49</v>
      </c>
      <c r="B2349" s="31" t="s">
        <v>90</v>
      </c>
      <c r="D2349" s="89">
        <v>720292000000</v>
      </c>
      <c r="E2349" s="3">
        <v>0.6</v>
      </c>
      <c r="K2349" s="3">
        <f t="shared" si="502"/>
        <v>1734</v>
      </c>
      <c r="L2349" s="97" t="str">
        <f>IF(TRIM('Ek.3-A'!F2349)&lt;&gt;"","var","yok")</f>
        <v>yok</v>
      </c>
      <c r="M2349" s="5" t="str">
        <f>IF('Ek.3-A'!F2349="", "", IF(VLOOKUP('Ek.3-A'!F2349, Veriler!D:E, 2, 0)=0, "", VLOOKUP('Ek.3-A'!F2349, Veriler!D:E, 2, 0)))</f>
        <v/>
      </c>
      <c r="N2349" s="5" t="str">
        <f>IF('Ek.3-A'!P2349="", "", 'Ek.3-A'!P2349)</f>
        <v/>
      </c>
      <c r="O2349" s="142">
        <f>'Ek.3-A'!S2349</f>
        <v>0</v>
      </c>
      <c r="P2349" s="143" t="str">
        <f>'Ek.3-A'!L2349</f>
        <v/>
      </c>
      <c r="Q2349" s="24" t="str">
        <f>'Ek.3-A'!M2349</f>
        <v/>
      </c>
      <c r="R2349" s="24">
        <f t="shared" si="499"/>
        <v>0</v>
      </c>
      <c r="S2349" s="141" t="str">
        <f t="shared" si="500"/>
        <v>H</v>
      </c>
      <c r="T2349" s="24">
        <f>IF(S2349="E",SUM($R$5:R2349),0)</f>
        <v>0</v>
      </c>
      <c r="U2349" s="143">
        <f t="shared" si="501"/>
        <v>0</v>
      </c>
    </row>
    <row r="2350" spans="1:41" x14ac:dyDescent="0.25">
      <c r="A2350" s="6">
        <v>24.5</v>
      </c>
      <c r="B2350" s="31" t="s">
        <v>90</v>
      </c>
      <c r="D2350" s="87">
        <v>854470000000</v>
      </c>
      <c r="E2350" s="3">
        <v>0.6</v>
      </c>
      <c r="K2350" s="3">
        <f t="shared" si="502"/>
        <v>1735</v>
      </c>
      <c r="L2350" s="97" t="str">
        <f>IF(TRIM('Ek.3-A'!F2350)&lt;&gt;"","var","yok")</f>
        <v>yok</v>
      </c>
      <c r="M2350" s="5" t="str">
        <f>IF('Ek.3-A'!F2350="", "", IF(VLOOKUP('Ek.3-A'!F2350, Veriler!D:E, 2, 0)=0, "", VLOOKUP('Ek.3-A'!F2350, Veriler!D:E, 2, 0)))</f>
        <v/>
      </c>
      <c r="N2350" s="5" t="str">
        <f>IF('Ek.3-A'!P2350="", "", 'Ek.3-A'!P2350)</f>
        <v/>
      </c>
      <c r="O2350" s="142">
        <f>'Ek.3-A'!S2350</f>
        <v>0</v>
      </c>
      <c r="P2350" s="143" t="str">
        <f>'Ek.3-A'!L2350</f>
        <v/>
      </c>
      <c r="Q2350" s="24" t="str">
        <f>'Ek.3-A'!M2350</f>
        <v/>
      </c>
      <c r="R2350" s="24">
        <f t="shared" si="499"/>
        <v>0</v>
      </c>
      <c r="S2350" s="141" t="str">
        <f t="shared" si="500"/>
        <v>H</v>
      </c>
      <c r="T2350" s="24">
        <f>IF(S2350="E",SUM($R$5:R2350),0)</f>
        <v>0</v>
      </c>
      <c r="U2350" s="143">
        <f t="shared" si="501"/>
        <v>0</v>
      </c>
    </row>
    <row r="2351" spans="1:41" x14ac:dyDescent="0.25">
      <c r="A2351" s="6">
        <v>24.51</v>
      </c>
      <c r="B2351" s="31" t="s">
        <v>90</v>
      </c>
      <c r="D2351" s="89">
        <v>901819900012</v>
      </c>
      <c r="E2351" s="3">
        <v>0.6</v>
      </c>
      <c r="K2351" s="3">
        <f t="shared" si="502"/>
        <v>1736</v>
      </c>
      <c r="L2351" s="97" t="str">
        <f>IF(TRIM('Ek.3-A'!F2351)&lt;&gt;"","var","yok")</f>
        <v>yok</v>
      </c>
      <c r="M2351" s="5" t="str">
        <f>IF('Ek.3-A'!F2351="", "", IF(VLOOKUP('Ek.3-A'!F2351, Veriler!D:E, 2, 0)=0, "", VLOOKUP('Ek.3-A'!F2351, Veriler!D:E, 2, 0)))</f>
        <v/>
      </c>
      <c r="N2351" s="5" t="str">
        <f>IF('Ek.3-A'!P2351="", "", 'Ek.3-A'!P2351)</f>
        <v/>
      </c>
      <c r="O2351" s="142">
        <f>'Ek.3-A'!S2351</f>
        <v>0</v>
      </c>
      <c r="P2351" s="143" t="str">
        <f>'Ek.3-A'!L2351</f>
        <v/>
      </c>
      <c r="Q2351" s="24" t="str">
        <f>'Ek.3-A'!M2351</f>
        <v/>
      </c>
      <c r="R2351" s="24">
        <f t="shared" si="499"/>
        <v>0</v>
      </c>
      <c r="S2351" s="141" t="str">
        <f t="shared" si="500"/>
        <v>H</v>
      </c>
      <c r="T2351" s="24">
        <f>IF(S2351="E",SUM($R$5:R2351),0)</f>
        <v>0</v>
      </c>
      <c r="U2351" s="143">
        <f t="shared" si="501"/>
        <v>0</v>
      </c>
    </row>
    <row r="2352" spans="1:41" x14ac:dyDescent="0.25">
      <c r="A2352" s="6">
        <v>24.52</v>
      </c>
      <c r="B2352" s="31" t="s">
        <v>90</v>
      </c>
      <c r="D2352" s="87">
        <v>481200001000</v>
      </c>
      <c r="E2352" s="3">
        <v>0.6</v>
      </c>
      <c r="T2352" s="24"/>
      <c r="U2352" s="25"/>
      <c r="AO2352" s="140">
        <f>'Ek.3-A'!L2352</f>
        <v>0</v>
      </c>
    </row>
    <row r="2353" spans="1:21" x14ac:dyDescent="0.25">
      <c r="A2353" s="6">
        <v>24.53</v>
      </c>
      <c r="B2353" s="31" t="s">
        <v>90</v>
      </c>
      <c r="D2353" s="89">
        <v>480540000000</v>
      </c>
      <c r="E2353" s="3">
        <v>0.6</v>
      </c>
      <c r="T2353" s="24"/>
      <c r="U2353" s="25"/>
    </row>
    <row r="2354" spans="1:21" x14ac:dyDescent="0.25">
      <c r="A2354" s="6">
        <v>24.54</v>
      </c>
      <c r="B2354" s="31" t="s">
        <v>90</v>
      </c>
      <c r="D2354" s="87">
        <v>482320000000</v>
      </c>
      <c r="E2354" s="3">
        <v>0.6</v>
      </c>
      <c r="T2354" s="24"/>
      <c r="U2354" s="25"/>
    </row>
    <row r="2355" spans="1:21" x14ac:dyDescent="0.25">
      <c r="A2355" s="6">
        <v>24.55</v>
      </c>
      <c r="B2355" s="31" t="s">
        <v>90</v>
      </c>
      <c r="D2355" s="90">
        <v>290522000021</v>
      </c>
      <c r="E2355" s="3">
        <v>0.6</v>
      </c>
      <c r="T2355" s="24"/>
      <c r="U2355" s="25"/>
    </row>
    <row r="2356" spans="1:21" x14ac:dyDescent="0.25">
      <c r="A2356" s="6">
        <v>24.56</v>
      </c>
      <c r="B2356" s="31" t="s">
        <v>90</v>
      </c>
      <c r="D2356" s="91">
        <v>902750000000</v>
      </c>
      <c r="E2356" s="3">
        <v>0.6</v>
      </c>
      <c r="T2356" s="24"/>
      <c r="U2356" s="25"/>
    </row>
    <row r="2357" spans="1:21" x14ac:dyDescent="0.25">
      <c r="A2357" s="6">
        <v>24.57</v>
      </c>
      <c r="B2357" s="31" t="s">
        <v>90</v>
      </c>
      <c r="D2357" s="87">
        <v>902750000019</v>
      </c>
      <c r="E2357" s="3">
        <v>0.6</v>
      </c>
      <c r="T2357" s="24"/>
      <c r="U2357" s="25"/>
    </row>
    <row r="2358" spans="1:21" x14ac:dyDescent="0.25">
      <c r="A2358" s="6">
        <v>24.58</v>
      </c>
      <c r="B2358" s="31" t="s">
        <v>90</v>
      </c>
      <c r="D2358" s="89">
        <v>900699009000</v>
      </c>
      <c r="E2358" s="3">
        <v>0.6</v>
      </c>
      <c r="T2358" s="24"/>
      <c r="U2358" s="25"/>
    </row>
    <row r="2359" spans="1:21" x14ac:dyDescent="0.25">
      <c r="A2359" s="6">
        <v>24.59</v>
      </c>
      <c r="B2359" s="31" t="s">
        <v>90</v>
      </c>
      <c r="D2359" s="87">
        <v>700510250000</v>
      </c>
      <c r="E2359" s="3">
        <v>0.6</v>
      </c>
      <c r="T2359" s="24"/>
      <c r="U2359" s="25"/>
    </row>
    <row r="2360" spans="1:21" x14ac:dyDescent="0.25">
      <c r="A2360" s="6">
        <v>24.6</v>
      </c>
      <c r="B2360" s="31" t="s">
        <v>90</v>
      </c>
      <c r="D2360" s="89">
        <v>700510800000</v>
      </c>
      <c r="E2360" s="3">
        <v>0.6</v>
      </c>
      <c r="T2360" s="24"/>
      <c r="U2360" s="25"/>
    </row>
    <row r="2361" spans="1:21" x14ac:dyDescent="0.25">
      <c r="A2361" s="6">
        <v>24.61</v>
      </c>
      <c r="B2361" s="31" t="s">
        <v>90</v>
      </c>
      <c r="D2361" s="87">
        <v>700530000000</v>
      </c>
      <c r="E2361" s="3">
        <v>0.6</v>
      </c>
      <c r="K2361" s="3">
        <f>K2351+1</f>
        <v>1737</v>
      </c>
      <c r="L2361" s="97" t="str">
        <f>IF(TRIM('Ek.3-A'!F2361)&lt;&gt;"","var","yok")</f>
        <v>yok</v>
      </c>
      <c r="M2361" s="5" t="str">
        <f>IF('Ek.3-A'!F2361="", "", IF(VLOOKUP('Ek.3-A'!F2361, Veriler!D:E, 2, 0)=0, "", VLOOKUP('Ek.3-A'!F2361, Veriler!D:E, 2, 0)))</f>
        <v/>
      </c>
      <c r="N2361" s="5" t="str">
        <f>IF('Ek.3-A'!P2361="", "", 'Ek.3-A'!P2361)</f>
        <v/>
      </c>
      <c r="O2361" s="142">
        <f>'Ek.3-A'!S2361</f>
        <v>0</v>
      </c>
      <c r="P2361" s="143" t="str">
        <f>'Ek.3-A'!L2361</f>
        <v/>
      </c>
      <c r="Q2361" s="24" t="str">
        <f>'Ek.3-A'!M2361</f>
        <v/>
      </c>
      <c r="R2361" s="24">
        <f t="shared" ref="R2361:R2374" si="503">IF(L2361="var",0,IF(Q2361&lt;=0.005,Q2361,0))</f>
        <v>0</v>
      </c>
      <c r="S2361" s="141" t="str">
        <f t="shared" ref="S2361:S2374" si="504">IF(Q2361&lt;=0.005,"E","H")</f>
        <v>H</v>
      </c>
      <c r="T2361" s="24">
        <f>IF(S2361="E",SUM($R$5:R2361),0)</f>
        <v>0</v>
      </c>
      <c r="U2361" s="143">
        <f t="shared" ref="U2361:U2374" si="505">IF(T2361&lt;=0.1, O2361, IF(R2361&gt;$G$2, R2361*O2361, $G$2*O2361))</f>
        <v>0</v>
      </c>
    </row>
    <row r="2362" spans="1:21" x14ac:dyDescent="0.25">
      <c r="A2362" s="6">
        <v>24.62</v>
      </c>
      <c r="B2362" s="31" t="s">
        <v>90</v>
      </c>
      <c r="D2362" s="89">
        <v>700510050000</v>
      </c>
      <c r="E2362" s="3">
        <v>0.6</v>
      </c>
      <c r="K2362" s="3">
        <f t="shared" ref="K2362:K2374" si="506">K2361+1</f>
        <v>1738</v>
      </c>
      <c r="L2362" s="97" t="str">
        <f>IF(TRIM('Ek.3-A'!F2362)&lt;&gt;"","var","yok")</f>
        <v>yok</v>
      </c>
      <c r="M2362" s="5" t="str">
        <f>IF('Ek.3-A'!F2362="", "", IF(VLOOKUP('Ek.3-A'!F2362, Veriler!D:E, 2, 0)=0, "", VLOOKUP('Ek.3-A'!F2362, Veriler!D:E, 2, 0)))</f>
        <v/>
      </c>
      <c r="N2362" s="5" t="str">
        <f>IF('Ek.3-A'!P2362="", "", 'Ek.3-A'!P2362)</f>
        <v/>
      </c>
      <c r="O2362" s="142">
        <f>'Ek.3-A'!S2362</f>
        <v>0</v>
      </c>
      <c r="P2362" s="143" t="str">
        <f>'Ek.3-A'!L2362</f>
        <v/>
      </c>
      <c r="Q2362" s="24" t="str">
        <f>'Ek.3-A'!M2362</f>
        <v/>
      </c>
      <c r="R2362" s="24">
        <f t="shared" si="503"/>
        <v>0</v>
      </c>
      <c r="S2362" s="141" t="str">
        <f t="shared" si="504"/>
        <v>H</v>
      </c>
      <c r="T2362" s="24">
        <f>IF(S2362="E",SUM($R$5:R2362),0)</f>
        <v>0</v>
      </c>
      <c r="U2362" s="143">
        <f t="shared" si="505"/>
        <v>0</v>
      </c>
    </row>
    <row r="2363" spans="1:21" x14ac:dyDescent="0.25">
      <c r="A2363" s="6">
        <v>24.63</v>
      </c>
      <c r="B2363" s="31" t="s">
        <v>90</v>
      </c>
      <c r="D2363" s="87">
        <v>292412000000</v>
      </c>
      <c r="E2363" s="3">
        <v>0.6</v>
      </c>
      <c r="K2363" s="3">
        <f t="shared" si="506"/>
        <v>1739</v>
      </c>
      <c r="L2363" s="97" t="str">
        <f>IF(TRIM('Ek.3-A'!F2363)&lt;&gt;"","var","yok")</f>
        <v>yok</v>
      </c>
      <c r="M2363" s="5" t="str">
        <f>IF('Ek.3-A'!F2363="", "", IF(VLOOKUP('Ek.3-A'!F2363, Veriler!D:E, 2, 0)=0, "", VLOOKUP('Ek.3-A'!F2363, Veriler!D:E, 2, 0)))</f>
        <v/>
      </c>
      <c r="N2363" s="5" t="str">
        <f>IF('Ek.3-A'!P2363="", "", 'Ek.3-A'!P2363)</f>
        <v/>
      </c>
      <c r="O2363" s="142">
        <f>'Ek.3-A'!S2363</f>
        <v>0</v>
      </c>
      <c r="P2363" s="143" t="str">
        <f>'Ek.3-A'!L2363</f>
        <v/>
      </c>
      <c r="Q2363" s="24" t="str">
        <f>'Ek.3-A'!M2363</f>
        <v/>
      </c>
      <c r="R2363" s="24">
        <f t="shared" si="503"/>
        <v>0</v>
      </c>
      <c r="S2363" s="141" t="str">
        <f t="shared" si="504"/>
        <v>H</v>
      </c>
      <c r="T2363" s="24">
        <f>IF(S2363="E",SUM($R$5:R2363),0)</f>
        <v>0</v>
      </c>
      <c r="U2363" s="143">
        <f t="shared" si="505"/>
        <v>0</v>
      </c>
    </row>
    <row r="2364" spans="1:21" x14ac:dyDescent="0.25">
      <c r="A2364" s="6">
        <v>24.64</v>
      </c>
      <c r="B2364" s="31" t="s">
        <v>90</v>
      </c>
      <c r="D2364" s="89">
        <v>290729001014</v>
      </c>
      <c r="E2364" s="3">
        <v>0.6</v>
      </c>
      <c r="K2364" s="3">
        <f t="shared" si="506"/>
        <v>1740</v>
      </c>
      <c r="L2364" s="97" t="str">
        <f>IF(TRIM('Ek.3-A'!F2364)&lt;&gt;"","var","yok")</f>
        <v>yok</v>
      </c>
      <c r="M2364" s="5" t="str">
        <f>IF('Ek.3-A'!F2364="", "", IF(VLOOKUP('Ek.3-A'!F2364, Veriler!D:E, 2, 0)=0, "", VLOOKUP('Ek.3-A'!F2364, Veriler!D:E, 2, 0)))</f>
        <v/>
      </c>
      <c r="N2364" s="5" t="str">
        <f>IF('Ek.3-A'!P2364="", "", 'Ek.3-A'!P2364)</f>
        <v/>
      </c>
      <c r="O2364" s="142">
        <f>'Ek.3-A'!S2364</f>
        <v>0</v>
      </c>
      <c r="P2364" s="143" t="str">
        <f>'Ek.3-A'!L2364</f>
        <v/>
      </c>
      <c r="Q2364" s="24" t="str">
        <f>'Ek.3-A'!M2364</f>
        <v/>
      </c>
      <c r="R2364" s="24">
        <f t="shared" si="503"/>
        <v>0</v>
      </c>
      <c r="S2364" s="141" t="str">
        <f t="shared" si="504"/>
        <v>H</v>
      </c>
      <c r="T2364" s="24">
        <f>IF(S2364="E",SUM($R$5:R2364),0)</f>
        <v>0</v>
      </c>
      <c r="U2364" s="143">
        <f t="shared" si="505"/>
        <v>0</v>
      </c>
    </row>
    <row r="2365" spans="1:21" x14ac:dyDescent="0.25">
      <c r="A2365" s="6">
        <v>24.65</v>
      </c>
      <c r="B2365" s="31" t="s">
        <v>90</v>
      </c>
      <c r="D2365" s="87">
        <v>252922000000</v>
      </c>
      <c r="E2365" s="3">
        <v>0.6</v>
      </c>
      <c r="K2365" s="3">
        <f t="shared" si="506"/>
        <v>1741</v>
      </c>
      <c r="L2365" s="97" t="str">
        <f>IF(TRIM('Ek.3-A'!F2365)&lt;&gt;"","var","yok")</f>
        <v>yok</v>
      </c>
      <c r="M2365" s="5" t="str">
        <f>IF('Ek.3-A'!F2365="", "", IF(VLOOKUP('Ek.3-A'!F2365, Veriler!D:E, 2, 0)=0, "", VLOOKUP('Ek.3-A'!F2365, Veriler!D:E, 2, 0)))</f>
        <v/>
      </c>
      <c r="N2365" s="5" t="str">
        <f>IF('Ek.3-A'!P2365="", "", 'Ek.3-A'!P2365)</f>
        <v/>
      </c>
      <c r="O2365" s="142">
        <f>'Ek.3-A'!S2365</f>
        <v>0</v>
      </c>
      <c r="P2365" s="143" t="str">
        <f>'Ek.3-A'!L2365</f>
        <v/>
      </c>
      <c r="Q2365" s="24" t="str">
        <f>'Ek.3-A'!M2365</f>
        <v/>
      </c>
      <c r="R2365" s="24">
        <f t="shared" si="503"/>
        <v>0</v>
      </c>
      <c r="S2365" s="141" t="str">
        <f t="shared" si="504"/>
        <v>H</v>
      </c>
      <c r="T2365" s="24">
        <f>IF(S2365="E",SUM($R$5:R2365),0)</f>
        <v>0</v>
      </c>
      <c r="U2365" s="143">
        <f t="shared" si="505"/>
        <v>0</v>
      </c>
    </row>
    <row r="2366" spans="1:21" x14ac:dyDescent="0.25">
      <c r="A2366" s="6">
        <v>24.66</v>
      </c>
      <c r="B2366" s="31" t="s">
        <v>90</v>
      </c>
      <c r="D2366" s="89">
        <v>252921000000</v>
      </c>
      <c r="E2366" s="3">
        <v>0.6</v>
      </c>
      <c r="K2366" s="3">
        <f t="shared" si="506"/>
        <v>1742</v>
      </c>
      <c r="L2366" s="97" t="str">
        <f>IF(TRIM('Ek.3-A'!F2366)&lt;&gt;"","var","yok")</f>
        <v>yok</v>
      </c>
      <c r="M2366" s="5" t="str">
        <f>IF('Ek.3-A'!F2366="", "", IF(VLOOKUP('Ek.3-A'!F2366, Veriler!D:E, 2, 0)=0, "", VLOOKUP('Ek.3-A'!F2366, Veriler!D:E, 2, 0)))</f>
        <v/>
      </c>
      <c r="N2366" s="5" t="str">
        <f>IF('Ek.3-A'!P2366="", "", 'Ek.3-A'!P2366)</f>
        <v/>
      </c>
      <c r="O2366" s="142">
        <f>'Ek.3-A'!S2366</f>
        <v>0</v>
      </c>
      <c r="P2366" s="143" t="str">
        <f>'Ek.3-A'!L2366</f>
        <v/>
      </c>
      <c r="Q2366" s="24" t="str">
        <f>'Ek.3-A'!M2366</f>
        <v/>
      </c>
      <c r="R2366" s="24">
        <f t="shared" si="503"/>
        <v>0</v>
      </c>
      <c r="S2366" s="141" t="str">
        <f t="shared" si="504"/>
        <v>H</v>
      </c>
      <c r="T2366" s="24">
        <f>IF(S2366="E",SUM($R$5:R2366),0)</f>
        <v>0</v>
      </c>
      <c r="U2366" s="143">
        <f t="shared" si="505"/>
        <v>0</v>
      </c>
    </row>
    <row r="2367" spans="1:21" x14ac:dyDescent="0.25">
      <c r="A2367" s="6">
        <v>24.67</v>
      </c>
      <c r="B2367" s="31" t="s">
        <v>90</v>
      </c>
      <c r="D2367" s="87">
        <v>293391900022</v>
      </c>
      <c r="E2367" s="3">
        <v>0.6</v>
      </c>
      <c r="K2367" s="3">
        <f t="shared" si="506"/>
        <v>1743</v>
      </c>
      <c r="L2367" s="97" t="str">
        <f>IF(TRIM('Ek.3-A'!F2367)&lt;&gt;"","var","yok")</f>
        <v>yok</v>
      </c>
      <c r="M2367" s="5" t="str">
        <f>IF('Ek.3-A'!F2367="", "", IF(VLOOKUP('Ek.3-A'!F2367, Veriler!D:E, 2, 0)=0, "", VLOOKUP('Ek.3-A'!F2367, Veriler!D:E, 2, 0)))</f>
        <v/>
      </c>
      <c r="N2367" s="5" t="str">
        <f>IF('Ek.3-A'!P2367="", "", 'Ek.3-A'!P2367)</f>
        <v/>
      </c>
      <c r="O2367" s="142">
        <f>'Ek.3-A'!S2367</f>
        <v>0</v>
      </c>
      <c r="P2367" s="143" t="str">
        <f>'Ek.3-A'!L2367</f>
        <v/>
      </c>
      <c r="Q2367" s="24" t="str">
        <f>'Ek.3-A'!M2367</f>
        <v/>
      </c>
      <c r="R2367" s="24">
        <f t="shared" si="503"/>
        <v>0</v>
      </c>
      <c r="S2367" s="141" t="str">
        <f t="shared" si="504"/>
        <v>H</v>
      </c>
      <c r="T2367" s="24">
        <f>IF(S2367="E",SUM($R$5:R2367),0)</f>
        <v>0</v>
      </c>
      <c r="U2367" s="143">
        <f t="shared" si="505"/>
        <v>0</v>
      </c>
    </row>
    <row r="2368" spans="1:21" x14ac:dyDescent="0.25">
      <c r="A2368" s="6">
        <v>24.68</v>
      </c>
      <c r="B2368" s="31" t="s">
        <v>90</v>
      </c>
      <c r="D2368" s="89">
        <v>390469200000</v>
      </c>
      <c r="E2368" s="3">
        <v>0.6</v>
      </c>
      <c r="K2368" s="3">
        <f t="shared" si="506"/>
        <v>1744</v>
      </c>
      <c r="L2368" s="97" t="str">
        <f>IF(TRIM('Ek.3-A'!F2368)&lt;&gt;"","var","yok")</f>
        <v>yok</v>
      </c>
      <c r="M2368" s="5" t="str">
        <f>IF('Ek.3-A'!F2368="", "", IF(VLOOKUP('Ek.3-A'!F2368, Veriler!D:E, 2, 0)=0, "", VLOOKUP('Ek.3-A'!F2368, Veriler!D:E, 2, 0)))</f>
        <v/>
      </c>
      <c r="N2368" s="5" t="str">
        <f>IF('Ek.3-A'!P2368="", "", 'Ek.3-A'!P2368)</f>
        <v/>
      </c>
      <c r="O2368" s="142">
        <f>'Ek.3-A'!S2368</f>
        <v>0</v>
      </c>
      <c r="P2368" s="143" t="str">
        <f>'Ek.3-A'!L2368</f>
        <v/>
      </c>
      <c r="Q2368" s="24" t="str">
        <f>'Ek.3-A'!M2368</f>
        <v/>
      </c>
      <c r="R2368" s="24">
        <f t="shared" si="503"/>
        <v>0</v>
      </c>
      <c r="S2368" s="141" t="str">
        <f t="shared" si="504"/>
        <v>H</v>
      </c>
      <c r="T2368" s="24">
        <f>IF(S2368="E",SUM($R$5:R2368),0)</f>
        <v>0</v>
      </c>
      <c r="U2368" s="143">
        <f t="shared" si="505"/>
        <v>0</v>
      </c>
    </row>
    <row r="2369" spans="1:21" x14ac:dyDescent="0.25">
      <c r="A2369" s="6">
        <v>24.69</v>
      </c>
      <c r="B2369" s="31" t="s">
        <v>90</v>
      </c>
      <c r="D2369" s="87">
        <v>292219000024</v>
      </c>
      <c r="E2369" s="3">
        <v>0.6</v>
      </c>
      <c r="K2369" s="3">
        <f t="shared" si="506"/>
        <v>1745</v>
      </c>
      <c r="L2369" s="97" t="str">
        <f>IF(TRIM('Ek.3-A'!F2369)&lt;&gt;"","var","yok")</f>
        <v>yok</v>
      </c>
      <c r="M2369" s="5" t="str">
        <f>IF('Ek.3-A'!F2369="", "", IF(VLOOKUP('Ek.3-A'!F2369, Veriler!D:E, 2, 0)=0, "", VLOOKUP('Ek.3-A'!F2369, Veriler!D:E, 2, 0)))</f>
        <v/>
      </c>
      <c r="N2369" s="5" t="str">
        <f>IF('Ek.3-A'!P2369="", "", 'Ek.3-A'!P2369)</f>
        <v/>
      </c>
      <c r="O2369" s="142">
        <f>'Ek.3-A'!S2369</f>
        <v>0</v>
      </c>
      <c r="P2369" s="143" t="str">
        <f>'Ek.3-A'!L2369</f>
        <v/>
      </c>
      <c r="Q2369" s="24" t="str">
        <f>'Ek.3-A'!M2369</f>
        <v/>
      </c>
      <c r="R2369" s="24">
        <f t="shared" si="503"/>
        <v>0</v>
      </c>
      <c r="S2369" s="141" t="str">
        <f t="shared" si="504"/>
        <v>H</v>
      </c>
      <c r="T2369" s="24">
        <f>IF(S2369="E",SUM($R$5:R2369),0)</f>
        <v>0</v>
      </c>
      <c r="U2369" s="143">
        <f t="shared" si="505"/>
        <v>0</v>
      </c>
    </row>
    <row r="2370" spans="1:21" x14ac:dyDescent="0.25">
      <c r="A2370" s="6">
        <v>24.7</v>
      </c>
      <c r="B2370" s="31" t="s">
        <v>90</v>
      </c>
      <c r="D2370" s="89">
        <v>320420000000</v>
      </c>
      <c r="E2370" s="3">
        <v>0.6</v>
      </c>
      <c r="K2370" s="3">
        <f t="shared" si="506"/>
        <v>1746</v>
      </c>
      <c r="L2370" s="97" t="str">
        <f>IF(TRIM('Ek.3-A'!F2370)&lt;&gt;"","var","yok")</f>
        <v>yok</v>
      </c>
      <c r="M2370" s="5" t="str">
        <f>IF('Ek.3-A'!F2370="", "", IF(VLOOKUP('Ek.3-A'!F2370, Veriler!D:E, 2, 0)=0, "", VLOOKUP('Ek.3-A'!F2370, Veriler!D:E, 2, 0)))</f>
        <v/>
      </c>
      <c r="N2370" s="5" t="str">
        <f>IF('Ek.3-A'!P2370="", "", 'Ek.3-A'!P2370)</f>
        <v/>
      </c>
      <c r="O2370" s="142">
        <f>'Ek.3-A'!S2370</f>
        <v>0</v>
      </c>
      <c r="P2370" s="143" t="str">
        <f>'Ek.3-A'!L2370</f>
        <v/>
      </c>
      <c r="Q2370" s="24" t="str">
        <f>'Ek.3-A'!M2370</f>
        <v/>
      </c>
      <c r="R2370" s="24">
        <f t="shared" si="503"/>
        <v>0</v>
      </c>
      <c r="S2370" s="141" t="str">
        <f t="shared" si="504"/>
        <v>H</v>
      </c>
      <c r="T2370" s="24">
        <f>IF(S2370="E",SUM($R$5:R2370),0)</f>
        <v>0</v>
      </c>
      <c r="U2370" s="143">
        <f t="shared" si="505"/>
        <v>0</v>
      </c>
    </row>
    <row r="2371" spans="1:21" x14ac:dyDescent="0.25">
      <c r="A2371" s="6">
        <v>24.71</v>
      </c>
      <c r="B2371" s="31" t="s">
        <v>90</v>
      </c>
      <c r="D2371" s="87">
        <v>901819900013</v>
      </c>
      <c r="E2371" s="3">
        <v>0.6</v>
      </c>
      <c r="K2371" s="3">
        <f t="shared" si="506"/>
        <v>1747</v>
      </c>
      <c r="L2371" s="97" t="str">
        <f>IF(TRIM('Ek.3-A'!F2371)&lt;&gt;"","var","yok")</f>
        <v>yok</v>
      </c>
      <c r="M2371" s="5" t="str">
        <f>IF('Ek.3-A'!F2371="", "", IF(VLOOKUP('Ek.3-A'!F2371, Veriler!D:E, 2, 0)=0, "", VLOOKUP('Ek.3-A'!F2371, Veriler!D:E, 2, 0)))</f>
        <v/>
      </c>
      <c r="N2371" s="5" t="str">
        <f>IF('Ek.3-A'!P2371="", "", 'Ek.3-A'!P2371)</f>
        <v/>
      </c>
      <c r="O2371" s="142">
        <f>'Ek.3-A'!S2371</f>
        <v>0</v>
      </c>
      <c r="P2371" s="143" t="str">
        <f>'Ek.3-A'!L2371</f>
        <v/>
      </c>
      <c r="Q2371" s="24" t="str">
        <f>'Ek.3-A'!M2371</f>
        <v/>
      </c>
      <c r="R2371" s="24">
        <f t="shared" si="503"/>
        <v>0</v>
      </c>
      <c r="S2371" s="141" t="str">
        <f t="shared" si="504"/>
        <v>H</v>
      </c>
      <c r="T2371" s="24">
        <f>IF(S2371="E",SUM($R$5:R2371),0)</f>
        <v>0</v>
      </c>
      <c r="U2371" s="143">
        <f t="shared" si="505"/>
        <v>0</v>
      </c>
    </row>
    <row r="2372" spans="1:21" x14ac:dyDescent="0.25">
      <c r="A2372" s="6">
        <v>24.72</v>
      </c>
      <c r="B2372" s="31" t="s">
        <v>90</v>
      </c>
      <c r="D2372" s="89">
        <v>291511000000</v>
      </c>
      <c r="E2372" s="3">
        <v>0.6</v>
      </c>
      <c r="K2372" s="3">
        <f t="shared" si="506"/>
        <v>1748</v>
      </c>
      <c r="L2372" s="97" t="str">
        <f>IF(TRIM('Ek.3-A'!F2372)&lt;&gt;"","var","yok")</f>
        <v>yok</v>
      </c>
      <c r="M2372" s="5" t="str">
        <f>IF('Ek.3-A'!F2372="", "", IF(VLOOKUP('Ek.3-A'!F2372, Veriler!D:E, 2, 0)=0, "", VLOOKUP('Ek.3-A'!F2372, Veriler!D:E, 2, 0)))</f>
        <v/>
      </c>
      <c r="N2372" s="5" t="str">
        <f>IF('Ek.3-A'!P2372="", "", 'Ek.3-A'!P2372)</f>
        <v/>
      </c>
      <c r="O2372" s="142">
        <f>'Ek.3-A'!S2372</f>
        <v>0</v>
      </c>
      <c r="P2372" s="143" t="str">
        <f>'Ek.3-A'!L2372</f>
        <v/>
      </c>
      <c r="Q2372" s="24" t="str">
        <f>'Ek.3-A'!M2372</f>
        <v/>
      </c>
      <c r="R2372" s="24">
        <f t="shared" si="503"/>
        <v>0</v>
      </c>
      <c r="S2372" s="141" t="str">
        <f t="shared" si="504"/>
        <v>H</v>
      </c>
      <c r="T2372" s="24">
        <f>IF(S2372="E",SUM($R$5:R2372),0)</f>
        <v>0</v>
      </c>
      <c r="U2372" s="143">
        <f t="shared" si="505"/>
        <v>0</v>
      </c>
    </row>
    <row r="2373" spans="1:21" x14ac:dyDescent="0.25">
      <c r="A2373" s="6">
        <v>24.73</v>
      </c>
      <c r="B2373" s="31" t="s">
        <v>90</v>
      </c>
      <c r="D2373" s="87">
        <v>291513009019</v>
      </c>
      <c r="E2373" s="3">
        <v>0.6</v>
      </c>
      <c r="K2373" s="3">
        <f t="shared" si="506"/>
        <v>1749</v>
      </c>
      <c r="L2373" s="97" t="str">
        <f>IF(TRIM('Ek.3-A'!F2373)&lt;&gt;"","var","yok")</f>
        <v>yok</v>
      </c>
      <c r="M2373" s="5" t="str">
        <f>IF('Ek.3-A'!F2373="", "", IF(VLOOKUP('Ek.3-A'!F2373, Veriler!D:E, 2, 0)=0, "", VLOOKUP('Ek.3-A'!F2373, Veriler!D:E, 2, 0)))</f>
        <v/>
      </c>
      <c r="N2373" s="5" t="str">
        <f>IF('Ek.3-A'!P2373="", "", 'Ek.3-A'!P2373)</f>
        <v/>
      </c>
      <c r="O2373" s="142">
        <f>'Ek.3-A'!S2373</f>
        <v>0</v>
      </c>
      <c r="P2373" s="143" t="str">
        <f>'Ek.3-A'!L2373</f>
        <v/>
      </c>
      <c r="Q2373" s="24" t="str">
        <f>'Ek.3-A'!M2373</f>
        <v/>
      </c>
      <c r="R2373" s="24">
        <f t="shared" si="503"/>
        <v>0</v>
      </c>
      <c r="S2373" s="141" t="str">
        <f t="shared" si="504"/>
        <v>H</v>
      </c>
      <c r="T2373" s="24">
        <f>IF(S2373="E",SUM($R$5:R2373),0)</f>
        <v>0</v>
      </c>
      <c r="U2373" s="143">
        <f t="shared" si="505"/>
        <v>0</v>
      </c>
    </row>
    <row r="2374" spans="1:21" x14ac:dyDescent="0.25">
      <c r="A2374" s="6">
        <v>24.74</v>
      </c>
      <c r="B2374" s="31" t="s">
        <v>90</v>
      </c>
      <c r="D2374" s="89">
        <v>291512000019</v>
      </c>
      <c r="E2374" s="3">
        <v>0.6</v>
      </c>
      <c r="K2374" s="3">
        <f t="shared" si="506"/>
        <v>1750</v>
      </c>
      <c r="L2374" s="97" t="str">
        <f>IF(TRIM('Ek.3-A'!F2374)&lt;&gt;"","var","yok")</f>
        <v>yok</v>
      </c>
      <c r="M2374" s="5" t="str">
        <f>IF('Ek.3-A'!F2374="", "", IF(VLOOKUP('Ek.3-A'!F2374, Veriler!D:E, 2, 0)=0, "", VLOOKUP('Ek.3-A'!F2374, Veriler!D:E, 2, 0)))</f>
        <v/>
      </c>
      <c r="N2374" s="5" t="str">
        <f>IF('Ek.3-A'!P2374="", "", 'Ek.3-A'!P2374)</f>
        <v/>
      </c>
      <c r="O2374" s="142">
        <f>'Ek.3-A'!S2374</f>
        <v>0</v>
      </c>
      <c r="P2374" s="143" t="str">
        <f>'Ek.3-A'!L2374</f>
        <v/>
      </c>
      <c r="Q2374" s="24" t="str">
        <f>'Ek.3-A'!M2374</f>
        <v/>
      </c>
      <c r="R2374" s="24">
        <f t="shared" si="503"/>
        <v>0</v>
      </c>
      <c r="S2374" s="141" t="str">
        <f t="shared" si="504"/>
        <v>H</v>
      </c>
      <c r="T2374" s="24">
        <f>IF(S2374="E",SUM($R$5:R2374),0)</f>
        <v>0</v>
      </c>
      <c r="U2374" s="143">
        <f t="shared" si="505"/>
        <v>0</v>
      </c>
    </row>
    <row r="2375" spans="1:21" x14ac:dyDescent="0.25">
      <c r="A2375" s="6">
        <v>24.75</v>
      </c>
      <c r="B2375" s="31" t="s">
        <v>90</v>
      </c>
      <c r="D2375" s="87">
        <v>291419900015</v>
      </c>
      <c r="E2375" s="3">
        <v>0.6</v>
      </c>
      <c r="L2375" s="97"/>
      <c r="M2375" s="5"/>
      <c r="N2375" s="5"/>
      <c r="O2375" s="5"/>
      <c r="Q2375" s="23"/>
      <c r="T2375" s="24"/>
      <c r="U2375" s="25"/>
    </row>
    <row r="2376" spans="1:21" x14ac:dyDescent="0.25">
      <c r="A2376" s="6">
        <v>24.76</v>
      </c>
      <c r="B2376" s="31" t="s">
        <v>90</v>
      </c>
      <c r="D2376" s="89">
        <v>310390000000</v>
      </c>
      <c r="E2376" s="3">
        <v>0.6</v>
      </c>
      <c r="K2376" s="3">
        <f>K2374+1</f>
        <v>1751</v>
      </c>
      <c r="L2376" s="97" t="str">
        <f>IF(TRIM('Ek.3-A'!F2376)&lt;&gt;"","var","yok")</f>
        <v>yok</v>
      </c>
      <c r="M2376" s="5" t="str">
        <f>IF('Ek.3-A'!F2376="", "", IF(VLOOKUP('Ek.3-A'!F2376, Veriler!D:E, 2, 0)=0, "", VLOOKUP('Ek.3-A'!F2376, Veriler!D:E, 2, 0)))</f>
        <v/>
      </c>
      <c r="N2376" s="5" t="str">
        <f>IF('Ek.3-A'!P2376="", "", 'Ek.3-A'!P2376)</f>
        <v/>
      </c>
      <c r="O2376" s="142">
        <f>'Ek.3-A'!S2376</f>
        <v>0</v>
      </c>
      <c r="P2376" s="143" t="str">
        <f>'Ek.3-A'!L2376</f>
        <v/>
      </c>
      <c r="Q2376" s="24" t="str">
        <f>'Ek.3-A'!M2376</f>
        <v/>
      </c>
      <c r="R2376" s="24">
        <f t="shared" ref="R2376:R2389" si="507">IF(L2376="var",0,IF(Q2376&lt;=0.005,Q2376,0))</f>
        <v>0</v>
      </c>
      <c r="S2376" s="141" t="str">
        <f t="shared" ref="S2376:S2389" si="508">IF(Q2376&lt;=0.005,"E","H")</f>
        <v>H</v>
      </c>
      <c r="T2376" s="24">
        <f>IF(S2376="E",SUM($R$5:R2376),0)</f>
        <v>0</v>
      </c>
      <c r="U2376" s="143">
        <f t="shared" ref="U2376:U2389" si="509">IF(T2376&lt;=0.1, O2376, IF(R2376&gt;$G$2, R2376*O2376, $G$2*O2376))</f>
        <v>0</v>
      </c>
    </row>
    <row r="2377" spans="1:21" x14ac:dyDescent="0.25">
      <c r="A2377" s="6">
        <v>24.77</v>
      </c>
      <c r="B2377" s="31" t="s">
        <v>90</v>
      </c>
      <c r="D2377" s="87">
        <v>251020009000</v>
      </c>
      <c r="E2377" s="3">
        <v>0.6</v>
      </c>
      <c r="K2377" s="3">
        <f t="shared" ref="K2377:K2389" si="510">K2376+1</f>
        <v>1752</v>
      </c>
      <c r="L2377" s="97" t="str">
        <f>IF(TRIM('Ek.3-A'!F2377)&lt;&gt;"","var","yok")</f>
        <v>yok</v>
      </c>
      <c r="M2377" s="5" t="str">
        <f>IF('Ek.3-A'!F2377="", "", IF(VLOOKUP('Ek.3-A'!F2377, Veriler!D:E, 2, 0)=0, "", VLOOKUP('Ek.3-A'!F2377, Veriler!D:E, 2, 0)))</f>
        <v/>
      </c>
      <c r="N2377" s="5" t="str">
        <f>IF('Ek.3-A'!P2377="", "", 'Ek.3-A'!P2377)</f>
        <v/>
      </c>
      <c r="O2377" s="142">
        <f>'Ek.3-A'!S2377</f>
        <v>0</v>
      </c>
      <c r="P2377" s="143" t="str">
        <f>'Ek.3-A'!L2377</f>
        <v/>
      </c>
      <c r="Q2377" s="24" t="str">
        <f>'Ek.3-A'!M2377</f>
        <v/>
      </c>
      <c r="R2377" s="24">
        <f t="shared" si="507"/>
        <v>0</v>
      </c>
      <c r="S2377" s="141" t="str">
        <f t="shared" si="508"/>
        <v>H</v>
      </c>
      <c r="T2377" s="24">
        <f>IF(S2377="E",SUM($R$5:R2377),0)</f>
        <v>0</v>
      </c>
      <c r="U2377" s="143">
        <f t="shared" si="509"/>
        <v>0</v>
      </c>
    </row>
    <row r="2378" spans="1:21" x14ac:dyDescent="0.25">
      <c r="A2378" s="6">
        <v>24.78</v>
      </c>
      <c r="B2378" s="31" t="s">
        <v>90</v>
      </c>
      <c r="D2378" s="89">
        <v>293149900033</v>
      </c>
      <c r="E2378" s="3">
        <v>0.6</v>
      </c>
      <c r="K2378" s="3">
        <f t="shared" si="510"/>
        <v>1753</v>
      </c>
      <c r="L2378" s="97" t="str">
        <f>IF(TRIM('Ek.3-A'!F2378)&lt;&gt;"","var","yok")</f>
        <v>yok</v>
      </c>
      <c r="M2378" s="5" t="str">
        <f>IF('Ek.3-A'!F2378="", "", IF(VLOOKUP('Ek.3-A'!F2378, Veriler!D:E, 2, 0)=0, "", VLOOKUP('Ek.3-A'!F2378, Veriler!D:E, 2, 0)))</f>
        <v/>
      </c>
      <c r="N2378" s="5" t="str">
        <f>IF('Ek.3-A'!P2378="", "", 'Ek.3-A'!P2378)</f>
        <v/>
      </c>
      <c r="O2378" s="142">
        <f>'Ek.3-A'!S2378</f>
        <v>0</v>
      </c>
      <c r="P2378" s="143" t="str">
        <f>'Ek.3-A'!L2378</f>
        <v/>
      </c>
      <c r="Q2378" s="24" t="str">
        <f>'Ek.3-A'!M2378</f>
        <v/>
      </c>
      <c r="R2378" s="24">
        <f t="shared" si="507"/>
        <v>0</v>
      </c>
      <c r="S2378" s="141" t="str">
        <f t="shared" si="508"/>
        <v>H</v>
      </c>
      <c r="T2378" s="24">
        <f>IF(S2378="E",SUM($R$5:R2378),0)</f>
        <v>0</v>
      </c>
      <c r="U2378" s="143">
        <f t="shared" si="509"/>
        <v>0</v>
      </c>
    </row>
    <row r="2379" spans="1:21" x14ac:dyDescent="0.25">
      <c r="A2379" s="6">
        <v>24.79</v>
      </c>
      <c r="B2379" s="31" t="s">
        <v>90</v>
      </c>
      <c r="D2379" s="87">
        <v>293149800033</v>
      </c>
      <c r="E2379" s="3">
        <v>0.6</v>
      </c>
      <c r="K2379" s="3">
        <f t="shared" si="510"/>
        <v>1754</v>
      </c>
      <c r="L2379" s="97" t="str">
        <f>IF(TRIM('Ek.3-A'!F2379)&lt;&gt;"","var","yok")</f>
        <v>yok</v>
      </c>
      <c r="M2379" s="5" t="str">
        <f>IF('Ek.3-A'!F2379="", "", IF(VLOOKUP('Ek.3-A'!F2379, Veriler!D:E, 2, 0)=0, "", VLOOKUP('Ek.3-A'!F2379, Veriler!D:E, 2, 0)))</f>
        <v/>
      </c>
      <c r="N2379" s="5" t="str">
        <f>IF('Ek.3-A'!P2379="", "", 'Ek.3-A'!P2379)</f>
        <v/>
      </c>
      <c r="O2379" s="142">
        <f>'Ek.3-A'!S2379</f>
        <v>0</v>
      </c>
      <c r="P2379" s="143" t="str">
        <f>'Ek.3-A'!L2379</f>
        <v/>
      </c>
      <c r="Q2379" s="24" t="str">
        <f>'Ek.3-A'!M2379</f>
        <v/>
      </c>
      <c r="R2379" s="24">
        <f t="shared" si="507"/>
        <v>0</v>
      </c>
      <c r="S2379" s="141" t="str">
        <f t="shared" si="508"/>
        <v>H</v>
      </c>
      <c r="T2379" s="24">
        <f>IF(S2379="E",SUM($R$5:R2379),0)</f>
        <v>0</v>
      </c>
      <c r="U2379" s="143">
        <f t="shared" si="509"/>
        <v>0</v>
      </c>
    </row>
    <row r="2380" spans="1:21" x14ac:dyDescent="0.25">
      <c r="A2380" s="6">
        <v>24.8</v>
      </c>
      <c r="B2380" s="31" t="s">
        <v>90</v>
      </c>
      <c r="D2380" s="89">
        <v>281212000000</v>
      </c>
      <c r="E2380" s="3">
        <v>0.6</v>
      </c>
      <c r="K2380" s="3">
        <f t="shared" si="510"/>
        <v>1755</v>
      </c>
      <c r="L2380" s="97" t="str">
        <f>IF(TRIM('Ek.3-A'!F2380)&lt;&gt;"","var","yok")</f>
        <v>yok</v>
      </c>
      <c r="M2380" s="5" t="str">
        <f>IF('Ek.3-A'!F2380="", "", IF(VLOOKUP('Ek.3-A'!F2380, Veriler!D:E, 2, 0)=0, "", VLOOKUP('Ek.3-A'!F2380, Veriler!D:E, 2, 0)))</f>
        <v/>
      </c>
      <c r="N2380" s="5" t="str">
        <f>IF('Ek.3-A'!P2380="", "", 'Ek.3-A'!P2380)</f>
        <v/>
      </c>
      <c r="O2380" s="142">
        <f>'Ek.3-A'!S2380</f>
        <v>0</v>
      </c>
      <c r="P2380" s="143" t="str">
        <f>'Ek.3-A'!L2380</f>
        <v/>
      </c>
      <c r="Q2380" s="24" t="str">
        <f>'Ek.3-A'!M2380</f>
        <v/>
      </c>
      <c r="R2380" s="24">
        <f t="shared" si="507"/>
        <v>0</v>
      </c>
      <c r="S2380" s="141" t="str">
        <f t="shared" si="508"/>
        <v>H</v>
      </c>
      <c r="T2380" s="24">
        <f>IF(S2380="E",SUM($R$5:R2380),0)</f>
        <v>0</v>
      </c>
      <c r="U2380" s="143">
        <f t="shared" si="509"/>
        <v>0</v>
      </c>
    </row>
    <row r="2381" spans="1:21" x14ac:dyDescent="0.25">
      <c r="A2381" s="6">
        <v>24.81</v>
      </c>
      <c r="B2381" s="31" t="s">
        <v>90</v>
      </c>
      <c r="D2381" s="87">
        <v>281214000000</v>
      </c>
      <c r="E2381" s="3">
        <v>0.6</v>
      </c>
      <c r="K2381" s="3">
        <f t="shared" si="510"/>
        <v>1756</v>
      </c>
      <c r="L2381" s="97" t="str">
        <f>IF(TRIM('Ek.3-A'!F2381)&lt;&gt;"","var","yok")</f>
        <v>yok</v>
      </c>
      <c r="M2381" s="5" t="str">
        <f>IF('Ek.3-A'!F2381="", "", IF(VLOOKUP('Ek.3-A'!F2381, Veriler!D:E, 2, 0)=0, "", VLOOKUP('Ek.3-A'!F2381, Veriler!D:E, 2, 0)))</f>
        <v/>
      </c>
      <c r="N2381" s="5" t="str">
        <f>IF('Ek.3-A'!P2381="", "", 'Ek.3-A'!P2381)</f>
        <v/>
      </c>
      <c r="O2381" s="142">
        <f>'Ek.3-A'!S2381</f>
        <v>0</v>
      </c>
      <c r="P2381" s="143" t="str">
        <f>'Ek.3-A'!L2381</f>
        <v/>
      </c>
      <c r="Q2381" s="24" t="str">
        <f>'Ek.3-A'!M2381</f>
        <v/>
      </c>
      <c r="R2381" s="24">
        <f t="shared" si="507"/>
        <v>0</v>
      </c>
      <c r="S2381" s="141" t="str">
        <f t="shared" si="508"/>
        <v>H</v>
      </c>
      <c r="T2381" s="24">
        <f>IF(S2381="E",SUM($R$5:R2381),0)</f>
        <v>0</v>
      </c>
      <c r="U2381" s="143">
        <f t="shared" si="509"/>
        <v>0</v>
      </c>
    </row>
    <row r="2382" spans="1:21" x14ac:dyDescent="0.25">
      <c r="A2382" s="6">
        <v>24.82</v>
      </c>
      <c r="B2382" s="31" t="s">
        <v>90</v>
      </c>
      <c r="D2382" s="89">
        <v>280910000000</v>
      </c>
      <c r="E2382" s="3">
        <v>0.6</v>
      </c>
      <c r="K2382" s="3">
        <f t="shared" si="510"/>
        <v>1757</v>
      </c>
      <c r="L2382" s="97" t="str">
        <f>IF(TRIM('Ek.3-A'!F2382)&lt;&gt;"","var","yok")</f>
        <v>yok</v>
      </c>
      <c r="M2382" s="5" t="str">
        <f>IF('Ek.3-A'!F2382="", "", IF(VLOOKUP('Ek.3-A'!F2382, Veriler!D:E, 2, 0)=0, "", VLOOKUP('Ek.3-A'!F2382, Veriler!D:E, 2, 0)))</f>
        <v/>
      </c>
      <c r="N2382" s="5" t="str">
        <f>IF('Ek.3-A'!P2382="", "", 'Ek.3-A'!P2382)</f>
        <v/>
      </c>
      <c r="O2382" s="142">
        <f>'Ek.3-A'!S2382</f>
        <v>0</v>
      </c>
      <c r="P2382" s="143" t="str">
        <f>'Ek.3-A'!L2382</f>
        <v/>
      </c>
      <c r="Q2382" s="24" t="str">
        <f>'Ek.3-A'!M2382</f>
        <v/>
      </c>
      <c r="R2382" s="24">
        <f t="shared" si="507"/>
        <v>0</v>
      </c>
      <c r="S2382" s="141" t="str">
        <f t="shared" si="508"/>
        <v>H</v>
      </c>
      <c r="T2382" s="24">
        <f>IF(S2382="E",SUM($R$5:R2382),0)</f>
        <v>0</v>
      </c>
      <c r="U2382" s="143">
        <f t="shared" si="509"/>
        <v>0</v>
      </c>
    </row>
    <row r="2383" spans="1:21" x14ac:dyDescent="0.25">
      <c r="A2383" s="6">
        <v>24.83</v>
      </c>
      <c r="B2383" s="31" t="s">
        <v>90</v>
      </c>
      <c r="D2383" s="87">
        <v>281390100000</v>
      </c>
      <c r="E2383" s="3">
        <v>0.6</v>
      </c>
      <c r="K2383" s="3">
        <f t="shared" si="510"/>
        <v>1758</v>
      </c>
      <c r="L2383" s="97" t="str">
        <f>IF(TRIM('Ek.3-A'!F2383)&lt;&gt;"","var","yok")</f>
        <v>yok</v>
      </c>
      <c r="M2383" s="5" t="str">
        <f>IF('Ek.3-A'!F2383="", "", IF(VLOOKUP('Ek.3-A'!F2383, Veriler!D:E, 2, 0)=0, "", VLOOKUP('Ek.3-A'!F2383, Veriler!D:E, 2, 0)))</f>
        <v/>
      </c>
      <c r="N2383" s="5" t="str">
        <f>IF('Ek.3-A'!P2383="", "", 'Ek.3-A'!P2383)</f>
        <v/>
      </c>
      <c r="O2383" s="142">
        <f>'Ek.3-A'!S2383</f>
        <v>0</v>
      </c>
      <c r="P2383" s="143" t="str">
        <f>'Ek.3-A'!L2383</f>
        <v/>
      </c>
      <c r="Q2383" s="24" t="str">
        <f>'Ek.3-A'!M2383</f>
        <v/>
      </c>
      <c r="R2383" s="24">
        <f t="shared" si="507"/>
        <v>0</v>
      </c>
      <c r="S2383" s="141" t="str">
        <f t="shared" si="508"/>
        <v>H</v>
      </c>
      <c r="T2383" s="24">
        <f>IF(S2383="E",SUM($R$5:R2383),0)</f>
        <v>0</v>
      </c>
      <c r="U2383" s="143">
        <f t="shared" si="509"/>
        <v>0</v>
      </c>
    </row>
    <row r="2384" spans="1:21" x14ac:dyDescent="0.25">
      <c r="A2384" s="6">
        <v>24.84</v>
      </c>
      <c r="B2384" s="31" t="s">
        <v>90</v>
      </c>
      <c r="D2384" s="89">
        <v>281290000012</v>
      </c>
      <c r="E2384" s="3">
        <v>0.6</v>
      </c>
      <c r="K2384" s="3">
        <f t="shared" si="510"/>
        <v>1759</v>
      </c>
      <c r="L2384" s="97" t="str">
        <f>IF(TRIM('Ek.3-A'!F2384)&lt;&gt;"","var","yok")</f>
        <v>yok</v>
      </c>
      <c r="M2384" s="5" t="str">
        <f>IF('Ek.3-A'!F2384="", "", IF(VLOOKUP('Ek.3-A'!F2384, Veriler!D:E, 2, 0)=0, "", VLOOKUP('Ek.3-A'!F2384, Veriler!D:E, 2, 0)))</f>
        <v/>
      </c>
      <c r="N2384" s="5" t="str">
        <f>IF('Ek.3-A'!P2384="", "", 'Ek.3-A'!P2384)</f>
        <v/>
      </c>
      <c r="O2384" s="142">
        <f>'Ek.3-A'!S2384</f>
        <v>0</v>
      </c>
      <c r="P2384" s="143" t="str">
        <f>'Ek.3-A'!L2384</f>
        <v/>
      </c>
      <c r="Q2384" s="24" t="str">
        <f>'Ek.3-A'!M2384</f>
        <v/>
      </c>
      <c r="R2384" s="24">
        <f t="shared" si="507"/>
        <v>0</v>
      </c>
      <c r="S2384" s="141" t="str">
        <f t="shared" si="508"/>
        <v>H</v>
      </c>
      <c r="T2384" s="24">
        <f>IF(S2384="E",SUM($R$5:R2384),0)</f>
        <v>0</v>
      </c>
      <c r="U2384" s="143">
        <f t="shared" si="509"/>
        <v>0</v>
      </c>
    </row>
    <row r="2385" spans="1:41" x14ac:dyDescent="0.25">
      <c r="A2385" s="6">
        <v>24.85</v>
      </c>
      <c r="B2385" s="31" t="s">
        <v>90</v>
      </c>
      <c r="D2385" s="87">
        <v>281213000000</v>
      </c>
      <c r="E2385" s="3">
        <v>0.6</v>
      </c>
      <c r="K2385" s="3">
        <f t="shared" si="510"/>
        <v>1760</v>
      </c>
      <c r="L2385" s="97" t="str">
        <f>IF(TRIM('Ek.3-A'!F2385)&lt;&gt;"","var","yok")</f>
        <v>yok</v>
      </c>
      <c r="M2385" s="5" t="str">
        <f>IF('Ek.3-A'!F2385="", "", IF(VLOOKUP('Ek.3-A'!F2385, Veriler!D:E, 2, 0)=0, "", VLOOKUP('Ek.3-A'!F2385, Veriler!D:E, 2, 0)))</f>
        <v/>
      </c>
      <c r="N2385" s="5" t="str">
        <f>IF('Ek.3-A'!P2385="", "", 'Ek.3-A'!P2385)</f>
        <v/>
      </c>
      <c r="O2385" s="142">
        <f>'Ek.3-A'!S2385</f>
        <v>0</v>
      </c>
      <c r="P2385" s="143" t="str">
        <f>'Ek.3-A'!L2385</f>
        <v/>
      </c>
      <c r="Q2385" s="24" t="str">
        <f>'Ek.3-A'!M2385</f>
        <v/>
      </c>
      <c r="R2385" s="24">
        <f t="shared" si="507"/>
        <v>0</v>
      </c>
      <c r="S2385" s="141" t="str">
        <f t="shared" si="508"/>
        <v>H</v>
      </c>
      <c r="T2385" s="24">
        <f>IF(S2385="E",SUM($R$5:R2385),0)</f>
        <v>0</v>
      </c>
      <c r="U2385" s="143">
        <f t="shared" si="509"/>
        <v>0</v>
      </c>
    </row>
    <row r="2386" spans="1:41" x14ac:dyDescent="0.25">
      <c r="A2386" s="6">
        <v>24.86</v>
      </c>
      <c r="B2386" s="31" t="s">
        <v>90</v>
      </c>
      <c r="D2386" s="89">
        <v>281219100000</v>
      </c>
      <c r="E2386" s="3">
        <v>0.6</v>
      </c>
      <c r="K2386" s="3">
        <f t="shared" si="510"/>
        <v>1761</v>
      </c>
      <c r="L2386" s="97" t="str">
        <f>IF(TRIM('Ek.3-A'!F2386)&lt;&gt;"","var","yok")</f>
        <v>yok</v>
      </c>
      <c r="M2386" s="5" t="str">
        <f>IF('Ek.3-A'!F2386="", "", IF(VLOOKUP('Ek.3-A'!F2386, Veriler!D:E, 2, 0)=0, "", VLOOKUP('Ek.3-A'!F2386, Veriler!D:E, 2, 0)))</f>
        <v/>
      </c>
      <c r="N2386" s="5" t="str">
        <f>IF('Ek.3-A'!P2386="", "", 'Ek.3-A'!P2386)</f>
        <v/>
      </c>
      <c r="O2386" s="142">
        <f>'Ek.3-A'!S2386</f>
        <v>0</v>
      </c>
      <c r="P2386" s="143" t="str">
        <f>'Ek.3-A'!L2386</f>
        <v/>
      </c>
      <c r="Q2386" s="24" t="str">
        <f>'Ek.3-A'!M2386</f>
        <v/>
      </c>
      <c r="R2386" s="24">
        <f t="shared" si="507"/>
        <v>0</v>
      </c>
      <c r="S2386" s="141" t="str">
        <f t="shared" si="508"/>
        <v>H</v>
      </c>
      <c r="T2386" s="24">
        <f>IF(S2386="E",SUM($R$5:R2386),0)</f>
        <v>0</v>
      </c>
      <c r="U2386" s="143">
        <f t="shared" si="509"/>
        <v>0</v>
      </c>
    </row>
    <row r="2387" spans="1:41" x14ac:dyDescent="0.25">
      <c r="A2387" s="6">
        <v>24.87</v>
      </c>
      <c r="B2387" s="31" t="s">
        <v>90</v>
      </c>
      <c r="D2387" s="87">
        <v>281211000000</v>
      </c>
      <c r="E2387" s="3">
        <v>0.6</v>
      </c>
      <c r="K2387" s="3">
        <f t="shared" si="510"/>
        <v>1762</v>
      </c>
      <c r="L2387" s="97" t="str">
        <f>IF(TRIM('Ek.3-A'!F2387)&lt;&gt;"","var","yok")</f>
        <v>yok</v>
      </c>
      <c r="M2387" s="5" t="str">
        <f>IF('Ek.3-A'!F2387="", "", IF(VLOOKUP('Ek.3-A'!F2387, Veriler!D:E, 2, 0)=0, "", VLOOKUP('Ek.3-A'!F2387, Veriler!D:E, 2, 0)))</f>
        <v/>
      </c>
      <c r="N2387" s="5" t="str">
        <f>IF('Ek.3-A'!P2387="", "", 'Ek.3-A'!P2387)</f>
        <v/>
      </c>
      <c r="O2387" s="142">
        <f>'Ek.3-A'!S2387</f>
        <v>0</v>
      </c>
      <c r="P2387" s="143" t="str">
        <f>'Ek.3-A'!L2387</f>
        <v/>
      </c>
      <c r="Q2387" s="24" t="str">
        <f>'Ek.3-A'!M2387</f>
        <v/>
      </c>
      <c r="R2387" s="24">
        <f t="shared" si="507"/>
        <v>0</v>
      </c>
      <c r="S2387" s="141" t="str">
        <f t="shared" si="508"/>
        <v>H</v>
      </c>
      <c r="T2387" s="24">
        <f>IF(S2387="E",SUM($R$5:R2387),0)</f>
        <v>0</v>
      </c>
      <c r="U2387" s="143">
        <f t="shared" si="509"/>
        <v>0</v>
      </c>
    </row>
    <row r="2388" spans="1:41" x14ac:dyDescent="0.25">
      <c r="A2388" s="6">
        <v>24.88</v>
      </c>
      <c r="B2388" s="31" t="s">
        <v>90</v>
      </c>
      <c r="D2388" s="89">
        <v>900890009000</v>
      </c>
      <c r="E2388" s="3">
        <v>0.6</v>
      </c>
      <c r="K2388" s="3">
        <f t="shared" si="510"/>
        <v>1763</v>
      </c>
      <c r="L2388" s="97" t="str">
        <f>IF(TRIM('Ek.3-A'!F2388)&lt;&gt;"","var","yok")</f>
        <v>yok</v>
      </c>
      <c r="M2388" s="5" t="str">
        <f>IF('Ek.3-A'!F2388="", "", IF(VLOOKUP('Ek.3-A'!F2388, Veriler!D:E, 2, 0)=0, "", VLOOKUP('Ek.3-A'!F2388, Veriler!D:E, 2, 0)))</f>
        <v/>
      </c>
      <c r="N2388" s="5" t="str">
        <f>IF('Ek.3-A'!P2388="", "", 'Ek.3-A'!P2388)</f>
        <v/>
      </c>
      <c r="O2388" s="142">
        <f>'Ek.3-A'!S2388</f>
        <v>0</v>
      </c>
      <c r="P2388" s="143" t="str">
        <f>'Ek.3-A'!L2388</f>
        <v/>
      </c>
      <c r="Q2388" s="24" t="str">
        <f>'Ek.3-A'!M2388</f>
        <v/>
      </c>
      <c r="R2388" s="24">
        <f t="shared" si="507"/>
        <v>0</v>
      </c>
      <c r="S2388" s="141" t="str">
        <f t="shared" si="508"/>
        <v>H</v>
      </c>
      <c r="T2388" s="24">
        <f>IF(S2388="E",SUM($R$5:R2388),0)</f>
        <v>0</v>
      </c>
      <c r="U2388" s="143">
        <f t="shared" si="509"/>
        <v>0</v>
      </c>
    </row>
    <row r="2389" spans="1:41" x14ac:dyDescent="0.25">
      <c r="A2389" s="6">
        <v>24.89</v>
      </c>
      <c r="B2389" s="31" t="s">
        <v>90</v>
      </c>
      <c r="D2389" s="87">
        <v>370242000000</v>
      </c>
      <c r="E2389" s="3">
        <v>0.6</v>
      </c>
      <c r="K2389" s="3">
        <f t="shared" si="510"/>
        <v>1764</v>
      </c>
      <c r="L2389" s="97" t="str">
        <f>IF(TRIM('Ek.3-A'!F2389)&lt;&gt;"","var","yok")</f>
        <v>yok</v>
      </c>
      <c r="M2389" s="5" t="str">
        <f>IF('Ek.3-A'!F2389="", "", IF(VLOOKUP('Ek.3-A'!F2389, Veriler!D:E, 2, 0)=0, "", VLOOKUP('Ek.3-A'!F2389, Veriler!D:E, 2, 0)))</f>
        <v/>
      </c>
      <c r="N2389" s="5" t="str">
        <f>IF('Ek.3-A'!P2389="", "", 'Ek.3-A'!P2389)</f>
        <v/>
      </c>
      <c r="O2389" s="142">
        <f>'Ek.3-A'!S2389</f>
        <v>0</v>
      </c>
      <c r="P2389" s="143" t="str">
        <f>'Ek.3-A'!L2389</f>
        <v/>
      </c>
      <c r="Q2389" s="24" t="str">
        <f>'Ek.3-A'!M2389</f>
        <v/>
      </c>
      <c r="R2389" s="24">
        <f t="shared" si="507"/>
        <v>0</v>
      </c>
      <c r="S2389" s="141" t="str">
        <f t="shared" si="508"/>
        <v>H</v>
      </c>
      <c r="T2389" s="24">
        <f>IF(S2389="E",SUM($R$5:R2389),0)</f>
        <v>0</v>
      </c>
      <c r="U2389" s="143">
        <f t="shared" si="509"/>
        <v>0</v>
      </c>
    </row>
    <row r="2390" spans="1:41" x14ac:dyDescent="0.25">
      <c r="A2390" s="6">
        <v>24.9</v>
      </c>
      <c r="B2390" s="31" t="s">
        <v>90</v>
      </c>
      <c r="D2390" s="89">
        <v>370244000000</v>
      </c>
      <c r="E2390" s="3">
        <v>0.6</v>
      </c>
      <c r="T2390" s="24"/>
      <c r="U2390" s="25"/>
      <c r="AO2390" s="140">
        <f>'Ek.3-A'!L2390</f>
        <v>0</v>
      </c>
    </row>
    <row r="2391" spans="1:41" x14ac:dyDescent="0.25">
      <c r="A2391" s="6">
        <v>24.91</v>
      </c>
      <c r="B2391" s="31" t="s">
        <v>90</v>
      </c>
      <c r="D2391" s="87">
        <v>370243000000</v>
      </c>
      <c r="E2391" s="3">
        <v>0.6</v>
      </c>
      <c r="T2391" s="24"/>
      <c r="U2391" s="25"/>
    </row>
    <row r="2392" spans="1:41" x14ac:dyDescent="0.25">
      <c r="A2392" s="6">
        <v>24.92</v>
      </c>
      <c r="B2392" s="31" t="s">
        <v>90</v>
      </c>
      <c r="D2392" s="89">
        <v>900691000000</v>
      </c>
      <c r="E2392" s="3">
        <v>0.6</v>
      </c>
      <c r="T2392" s="24"/>
      <c r="U2392" s="25"/>
    </row>
    <row r="2393" spans="1:41" x14ac:dyDescent="0.25">
      <c r="A2393" s="6">
        <v>24.93</v>
      </c>
      <c r="B2393" s="31" t="s">
        <v>90</v>
      </c>
      <c r="D2393" s="87">
        <v>370710000000</v>
      </c>
      <c r="E2393" s="3">
        <v>0.6</v>
      </c>
      <c r="T2393" s="24"/>
      <c r="U2393" s="25"/>
    </row>
    <row r="2394" spans="1:41" x14ac:dyDescent="0.25">
      <c r="A2394" s="6">
        <v>24.94</v>
      </c>
      <c r="B2394" s="31" t="s">
        <v>90</v>
      </c>
      <c r="D2394" s="89">
        <v>900669009000</v>
      </c>
      <c r="E2394" s="3">
        <v>0.6</v>
      </c>
      <c r="T2394" s="24"/>
      <c r="U2394" s="25"/>
    </row>
    <row r="2395" spans="1:41" x14ac:dyDescent="0.25">
      <c r="A2395" s="6">
        <v>24.95</v>
      </c>
      <c r="B2395" s="31" t="s">
        <v>90</v>
      </c>
      <c r="D2395" s="87">
        <v>900699001000</v>
      </c>
      <c r="E2395" s="3">
        <v>0.6</v>
      </c>
      <c r="T2395" s="24"/>
      <c r="U2395" s="25"/>
    </row>
    <row r="2396" spans="1:41" x14ac:dyDescent="0.25">
      <c r="A2396" s="6">
        <v>24.96</v>
      </c>
      <c r="B2396" s="31" t="s">
        <v>90</v>
      </c>
      <c r="D2396" s="89">
        <v>900661000000</v>
      </c>
      <c r="E2396" s="3">
        <v>0.6</v>
      </c>
      <c r="T2396" s="24"/>
      <c r="U2396" s="25"/>
    </row>
    <row r="2397" spans="1:41" x14ac:dyDescent="0.25">
      <c r="A2397" s="6">
        <v>24.97</v>
      </c>
      <c r="B2397" s="31" t="s">
        <v>90</v>
      </c>
      <c r="D2397" s="87">
        <v>370790200000</v>
      </c>
      <c r="E2397" s="3">
        <v>0.6</v>
      </c>
      <c r="T2397" s="24"/>
      <c r="U2397" s="25"/>
    </row>
    <row r="2398" spans="1:41" x14ac:dyDescent="0.25">
      <c r="A2398" s="6">
        <v>24.98</v>
      </c>
      <c r="B2398" s="31" t="s">
        <v>90</v>
      </c>
      <c r="D2398" s="89">
        <v>370790900000</v>
      </c>
      <c r="E2398" s="3">
        <v>0.6</v>
      </c>
      <c r="T2398" s="24"/>
      <c r="U2398" s="25"/>
    </row>
    <row r="2399" spans="1:41" x14ac:dyDescent="0.25">
      <c r="A2399" s="6">
        <v>24.99</v>
      </c>
      <c r="B2399" s="31" t="s">
        <v>90</v>
      </c>
      <c r="D2399" s="87">
        <v>370199000000</v>
      </c>
      <c r="E2399" s="3">
        <v>0.6</v>
      </c>
      <c r="K2399" s="3">
        <f>K2389+1</f>
        <v>1765</v>
      </c>
      <c r="L2399" s="97" t="str">
        <f>IF(TRIM('Ek.3-A'!F2399)&lt;&gt;"","var","yok")</f>
        <v>yok</v>
      </c>
      <c r="M2399" s="5" t="str">
        <f>IF('Ek.3-A'!F2399="", "", IF(VLOOKUP('Ek.3-A'!F2399, Veriler!D:E, 2, 0)=0, "", VLOOKUP('Ek.3-A'!F2399, Veriler!D:E, 2, 0)))</f>
        <v/>
      </c>
      <c r="N2399" s="5" t="str">
        <f>IF('Ek.3-A'!P2399="", "", 'Ek.3-A'!P2399)</f>
        <v/>
      </c>
      <c r="O2399" s="142">
        <f>'Ek.3-A'!S2399</f>
        <v>0</v>
      </c>
      <c r="P2399" s="143" t="str">
        <f>'Ek.3-A'!L2399</f>
        <v/>
      </c>
      <c r="Q2399" s="24" t="str">
        <f>'Ek.3-A'!M2399</f>
        <v/>
      </c>
      <c r="R2399" s="24">
        <f t="shared" ref="R2399:R2412" si="511">IF(L2399="var",0,IF(Q2399&lt;=0.005,Q2399,0))</f>
        <v>0</v>
      </c>
      <c r="S2399" s="141" t="str">
        <f t="shared" ref="S2399:S2412" si="512">IF(Q2399&lt;=0.005,"E","H")</f>
        <v>H</v>
      </c>
      <c r="T2399" s="24">
        <f>IF(S2399="E",SUM($R$5:R2399),0)</f>
        <v>0</v>
      </c>
      <c r="U2399" s="143">
        <f t="shared" ref="U2399:U2412" si="513">IF(T2399&lt;=0.1, O2399, IF(R2399&gt;$G$2, R2399*O2399, $G$2*O2399))</f>
        <v>0</v>
      </c>
    </row>
    <row r="2400" spans="1:41" x14ac:dyDescent="0.25">
      <c r="A2400" s="6">
        <v>25</v>
      </c>
      <c r="B2400" s="31" t="s">
        <v>90</v>
      </c>
      <c r="D2400" s="89">
        <v>900669001000</v>
      </c>
      <c r="E2400" s="3">
        <v>0.6</v>
      </c>
      <c r="K2400" s="3">
        <f t="shared" ref="K2400:K2412" si="514">K2399+1</f>
        <v>1766</v>
      </c>
      <c r="L2400" s="97" t="str">
        <f>IF(TRIM('Ek.3-A'!F2400)&lt;&gt;"","var","yok")</f>
        <v>yok</v>
      </c>
      <c r="M2400" s="5" t="str">
        <f>IF('Ek.3-A'!F2400="", "", IF(VLOOKUP('Ek.3-A'!F2400, Veriler!D:E, 2, 0)=0, "", VLOOKUP('Ek.3-A'!F2400, Veriler!D:E, 2, 0)))</f>
        <v/>
      </c>
      <c r="N2400" s="5" t="str">
        <f>IF('Ek.3-A'!P2400="", "", 'Ek.3-A'!P2400)</f>
        <v/>
      </c>
      <c r="O2400" s="142">
        <f>'Ek.3-A'!S2400</f>
        <v>0</v>
      </c>
      <c r="P2400" s="143" t="str">
        <f>'Ek.3-A'!L2400</f>
        <v/>
      </c>
      <c r="Q2400" s="24" t="str">
        <f>'Ek.3-A'!M2400</f>
        <v/>
      </c>
      <c r="R2400" s="24">
        <f t="shared" si="511"/>
        <v>0</v>
      </c>
      <c r="S2400" s="141" t="str">
        <f t="shared" si="512"/>
        <v>H</v>
      </c>
      <c r="T2400" s="24">
        <f>IF(S2400="E",SUM($R$5:R2400),0)</f>
        <v>0</v>
      </c>
      <c r="U2400" s="143">
        <f t="shared" si="513"/>
        <v>0</v>
      </c>
    </row>
    <row r="2401" spans="1:21" x14ac:dyDescent="0.25">
      <c r="A2401" s="6">
        <v>25.01</v>
      </c>
      <c r="B2401" s="31" t="s">
        <v>90</v>
      </c>
      <c r="D2401" s="87">
        <v>370310000019</v>
      </c>
      <c r="E2401" s="3">
        <v>0.6</v>
      </c>
      <c r="K2401" s="3">
        <f t="shared" si="514"/>
        <v>1767</v>
      </c>
      <c r="L2401" s="97" t="str">
        <f>IF(TRIM('Ek.3-A'!F2401)&lt;&gt;"","var","yok")</f>
        <v>yok</v>
      </c>
      <c r="M2401" s="5" t="str">
        <f>IF('Ek.3-A'!F2401="", "", IF(VLOOKUP('Ek.3-A'!F2401, Veriler!D:E, 2, 0)=0, "", VLOOKUP('Ek.3-A'!F2401, Veriler!D:E, 2, 0)))</f>
        <v/>
      </c>
      <c r="N2401" s="5" t="str">
        <f>IF('Ek.3-A'!P2401="", "", 'Ek.3-A'!P2401)</f>
        <v/>
      </c>
      <c r="O2401" s="142">
        <f>'Ek.3-A'!S2401</f>
        <v>0</v>
      </c>
      <c r="P2401" s="143" t="str">
        <f>'Ek.3-A'!L2401</f>
        <v/>
      </c>
      <c r="Q2401" s="24" t="str">
        <f>'Ek.3-A'!M2401</f>
        <v/>
      </c>
      <c r="R2401" s="24">
        <f t="shared" si="511"/>
        <v>0</v>
      </c>
      <c r="S2401" s="141" t="str">
        <f t="shared" si="512"/>
        <v>H</v>
      </c>
      <c r="T2401" s="24">
        <f>IF(S2401="E",SUM($R$5:R2401),0)</f>
        <v>0</v>
      </c>
      <c r="U2401" s="143">
        <f t="shared" si="513"/>
        <v>0</v>
      </c>
    </row>
    <row r="2402" spans="1:21" x14ac:dyDescent="0.25">
      <c r="A2402" s="6">
        <v>25.02</v>
      </c>
      <c r="B2402" s="31" t="s">
        <v>90</v>
      </c>
      <c r="D2402" s="89">
        <v>370320000000</v>
      </c>
      <c r="E2402" s="3">
        <v>0.6</v>
      </c>
      <c r="K2402" s="3">
        <f t="shared" si="514"/>
        <v>1768</v>
      </c>
      <c r="L2402" s="97" t="str">
        <f>IF(TRIM('Ek.3-A'!F2402)&lt;&gt;"","var","yok")</f>
        <v>yok</v>
      </c>
      <c r="M2402" s="5" t="str">
        <f>IF('Ek.3-A'!F2402="", "", IF(VLOOKUP('Ek.3-A'!F2402, Veriler!D:E, 2, 0)=0, "", VLOOKUP('Ek.3-A'!F2402, Veriler!D:E, 2, 0)))</f>
        <v/>
      </c>
      <c r="N2402" s="5" t="str">
        <f>IF('Ek.3-A'!P2402="", "", 'Ek.3-A'!P2402)</f>
        <v/>
      </c>
      <c r="O2402" s="142">
        <f>'Ek.3-A'!S2402</f>
        <v>0</v>
      </c>
      <c r="P2402" s="143" t="str">
        <f>'Ek.3-A'!L2402</f>
        <v/>
      </c>
      <c r="Q2402" s="24" t="str">
        <f>'Ek.3-A'!M2402</f>
        <v/>
      </c>
      <c r="R2402" s="24">
        <f t="shared" si="511"/>
        <v>0</v>
      </c>
      <c r="S2402" s="141" t="str">
        <f t="shared" si="512"/>
        <v>H</v>
      </c>
      <c r="T2402" s="24">
        <f>IF(S2402="E",SUM($R$5:R2402),0)</f>
        <v>0</v>
      </c>
      <c r="U2402" s="143">
        <f t="shared" si="513"/>
        <v>0</v>
      </c>
    </row>
    <row r="2403" spans="1:21" x14ac:dyDescent="0.25">
      <c r="A2403" s="6">
        <v>25.03</v>
      </c>
      <c r="B2403" s="31" t="s">
        <v>90</v>
      </c>
      <c r="D2403" s="87">
        <v>370310000011</v>
      </c>
      <c r="E2403" s="3">
        <v>0.6</v>
      </c>
      <c r="K2403" s="3">
        <f t="shared" si="514"/>
        <v>1769</v>
      </c>
      <c r="L2403" s="97" t="str">
        <f>IF(TRIM('Ek.3-A'!F2403)&lt;&gt;"","var","yok")</f>
        <v>yok</v>
      </c>
      <c r="M2403" s="5" t="str">
        <f>IF('Ek.3-A'!F2403="", "", IF(VLOOKUP('Ek.3-A'!F2403, Veriler!D:E, 2, 0)=0, "", VLOOKUP('Ek.3-A'!F2403, Veriler!D:E, 2, 0)))</f>
        <v/>
      </c>
      <c r="N2403" s="5" t="str">
        <f>IF('Ek.3-A'!P2403="", "", 'Ek.3-A'!P2403)</f>
        <v/>
      </c>
      <c r="O2403" s="142">
        <f>'Ek.3-A'!S2403</f>
        <v>0</v>
      </c>
      <c r="P2403" s="143" t="str">
        <f>'Ek.3-A'!L2403</f>
        <v/>
      </c>
      <c r="Q2403" s="24" t="str">
        <f>'Ek.3-A'!M2403</f>
        <v/>
      </c>
      <c r="R2403" s="24">
        <f t="shared" si="511"/>
        <v>0</v>
      </c>
      <c r="S2403" s="141" t="str">
        <f t="shared" si="512"/>
        <v>H</v>
      </c>
      <c r="T2403" s="24">
        <f>IF(S2403="E",SUM($R$5:R2403),0)</f>
        <v>0</v>
      </c>
      <c r="U2403" s="143">
        <f t="shared" si="513"/>
        <v>0</v>
      </c>
    </row>
    <row r="2404" spans="1:21" x14ac:dyDescent="0.25">
      <c r="A2404" s="6">
        <v>25.04</v>
      </c>
      <c r="B2404" s="31" t="s">
        <v>90</v>
      </c>
      <c r="D2404" s="89">
        <v>370390000000</v>
      </c>
      <c r="E2404" s="3">
        <v>0.6</v>
      </c>
      <c r="K2404" s="3">
        <f t="shared" si="514"/>
        <v>1770</v>
      </c>
      <c r="L2404" s="97" t="str">
        <f>IF(TRIM('Ek.3-A'!F2404)&lt;&gt;"","var","yok")</f>
        <v>yok</v>
      </c>
      <c r="M2404" s="5" t="str">
        <f>IF('Ek.3-A'!F2404="", "", IF(VLOOKUP('Ek.3-A'!F2404, Veriler!D:E, 2, 0)=0, "", VLOOKUP('Ek.3-A'!F2404, Veriler!D:E, 2, 0)))</f>
        <v/>
      </c>
      <c r="N2404" s="5" t="str">
        <f>IF('Ek.3-A'!P2404="", "", 'Ek.3-A'!P2404)</f>
        <v/>
      </c>
      <c r="O2404" s="142">
        <f>'Ek.3-A'!S2404</f>
        <v>0</v>
      </c>
      <c r="P2404" s="143" t="str">
        <f>'Ek.3-A'!L2404</f>
        <v/>
      </c>
      <c r="Q2404" s="24" t="str">
        <f>'Ek.3-A'!M2404</f>
        <v/>
      </c>
      <c r="R2404" s="24">
        <f t="shared" si="511"/>
        <v>0</v>
      </c>
      <c r="S2404" s="141" t="str">
        <f t="shared" si="512"/>
        <v>H</v>
      </c>
      <c r="T2404" s="24">
        <f>IF(S2404="E",SUM($R$5:R2404),0)</f>
        <v>0</v>
      </c>
      <c r="U2404" s="143">
        <f t="shared" si="513"/>
        <v>0</v>
      </c>
    </row>
    <row r="2405" spans="1:21" x14ac:dyDescent="0.25">
      <c r="A2405" s="6">
        <v>25.05</v>
      </c>
      <c r="B2405" s="31" t="s">
        <v>90</v>
      </c>
      <c r="D2405" s="87">
        <v>901120900011</v>
      </c>
      <c r="E2405" s="3">
        <v>0.6</v>
      </c>
      <c r="K2405" s="3">
        <f t="shared" si="514"/>
        <v>1771</v>
      </c>
      <c r="L2405" s="97" t="str">
        <f>IF(TRIM('Ek.3-A'!F2405)&lt;&gt;"","var","yok")</f>
        <v>yok</v>
      </c>
      <c r="M2405" s="5" t="str">
        <f>IF('Ek.3-A'!F2405="", "", IF(VLOOKUP('Ek.3-A'!F2405, Veriler!D:E, 2, 0)=0, "", VLOOKUP('Ek.3-A'!F2405, Veriler!D:E, 2, 0)))</f>
        <v/>
      </c>
      <c r="N2405" s="5" t="str">
        <f>IF('Ek.3-A'!P2405="", "", 'Ek.3-A'!P2405)</f>
        <v/>
      </c>
      <c r="O2405" s="142">
        <f>'Ek.3-A'!S2405</f>
        <v>0</v>
      </c>
      <c r="P2405" s="143" t="str">
        <f>'Ek.3-A'!L2405</f>
        <v/>
      </c>
      <c r="Q2405" s="24" t="str">
        <f>'Ek.3-A'!M2405</f>
        <v/>
      </c>
      <c r="R2405" s="24">
        <f t="shared" si="511"/>
        <v>0</v>
      </c>
      <c r="S2405" s="141" t="str">
        <f t="shared" si="512"/>
        <v>H</v>
      </c>
      <c r="T2405" s="24">
        <f>IF(S2405="E",SUM($R$5:R2405),0)</f>
        <v>0</v>
      </c>
      <c r="U2405" s="143">
        <f t="shared" si="513"/>
        <v>0</v>
      </c>
    </row>
    <row r="2406" spans="1:21" x14ac:dyDescent="0.25">
      <c r="A2406" s="6">
        <v>25.06</v>
      </c>
      <c r="B2406" s="31" t="s">
        <v>90</v>
      </c>
      <c r="D2406" s="89">
        <v>901120100000</v>
      </c>
      <c r="E2406" s="3">
        <v>0.6</v>
      </c>
      <c r="K2406" s="3">
        <f t="shared" si="514"/>
        <v>1772</v>
      </c>
      <c r="L2406" s="97" t="str">
        <f>IF(TRIM('Ek.3-A'!F2406)&lt;&gt;"","var","yok")</f>
        <v>yok</v>
      </c>
      <c r="M2406" s="5" t="str">
        <f>IF('Ek.3-A'!F2406="", "", IF(VLOOKUP('Ek.3-A'!F2406, Veriler!D:E, 2, 0)=0, "", VLOOKUP('Ek.3-A'!F2406, Veriler!D:E, 2, 0)))</f>
        <v/>
      </c>
      <c r="N2406" s="5" t="str">
        <f>IF('Ek.3-A'!P2406="", "", 'Ek.3-A'!P2406)</f>
        <v/>
      </c>
      <c r="O2406" s="142">
        <f>'Ek.3-A'!S2406</f>
        <v>0</v>
      </c>
      <c r="P2406" s="143" t="str">
        <f>'Ek.3-A'!L2406</f>
        <v/>
      </c>
      <c r="Q2406" s="24" t="str">
        <f>'Ek.3-A'!M2406</f>
        <v/>
      </c>
      <c r="R2406" s="24">
        <f t="shared" si="511"/>
        <v>0</v>
      </c>
      <c r="S2406" s="141" t="str">
        <f t="shared" si="512"/>
        <v>H</v>
      </c>
      <c r="T2406" s="24">
        <f>IF(S2406="E",SUM($R$5:R2406),0)</f>
        <v>0</v>
      </c>
      <c r="U2406" s="143">
        <f t="shared" si="513"/>
        <v>0</v>
      </c>
    </row>
    <row r="2407" spans="1:21" x14ac:dyDescent="0.25">
      <c r="A2407" s="6">
        <v>25.07</v>
      </c>
      <c r="B2407" s="31" t="s">
        <v>90</v>
      </c>
      <c r="D2407" s="87">
        <v>292519950013</v>
      </c>
      <c r="E2407" s="3">
        <v>0.6</v>
      </c>
      <c r="K2407" s="3">
        <f t="shared" si="514"/>
        <v>1773</v>
      </c>
      <c r="L2407" s="97" t="str">
        <f>IF(TRIM('Ek.3-A'!F2407)&lt;&gt;"","var","yok")</f>
        <v>yok</v>
      </c>
      <c r="M2407" s="5" t="str">
        <f>IF('Ek.3-A'!F2407="", "", IF(VLOOKUP('Ek.3-A'!F2407, Veriler!D:E, 2, 0)=0, "", VLOOKUP('Ek.3-A'!F2407, Veriler!D:E, 2, 0)))</f>
        <v/>
      </c>
      <c r="N2407" s="5" t="str">
        <f>IF('Ek.3-A'!P2407="", "", 'Ek.3-A'!P2407)</f>
        <v/>
      </c>
      <c r="O2407" s="142">
        <f>'Ek.3-A'!S2407</f>
        <v>0</v>
      </c>
      <c r="P2407" s="143" t="str">
        <f>'Ek.3-A'!L2407</f>
        <v/>
      </c>
      <c r="Q2407" s="24" t="str">
        <f>'Ek.3-A'!M2407</f>
        <v/>
      </c>
      <c r="R2407" s="24">
        <f t="shared" si="511"/>
        <v>0</v>
      </c>
      <c r="S2407" s="141" t="str">
        <f t="shared" si="512"/>
        <v>H</v>
      </c>
      <c r="T2407" s="24">
        <f>IF(S2407="E",SUM($R$5:R2407),0)</f>
        <v>0</v>
      </c>
      <c r="U2407" s="143">
        <f t="shared" si="513"/>
        <v>0</v>
      </c>
    </row>
    <row r="2408" spans="1:21" x14ac:dyDescent="0.25">
      <c r="A2408" s="6">
        <v>25.08</v>
      </c>
      <c r="B2408" s="31" t="s">
        <v>90</v>
      </c>
      <c r="D2408" s="89">
        <v>271019660011</v>
      </c>
      <c r="E2408" s="3">
        <v>0.6</v>
      </c>
      <c r="K2408" s="3">
        <f t="shared" si="514"/>
        <v>1774</v>
      </c>
      <c r="L2408" s="97" t="str">
        <f>IF(TRIM('Ek.3-A'!F2408)&lt;&gt;"","var","yok")</f>
        <v>yok</v>
      </c>
      <c r="M2408" s="5" t="str">
        <f>IF('Ek.3-A'!F2408="", "", IF(VLOOKUP('Ek.3-A'!F2408, Veriler!D:E, 2, 0)=0, "", VLOOKUP('Ek.3-A'!F2408, Veriler!D:E, 2, 0)))</f>
        <v/>
      </c>
      <c r="N2408" s="5" t="str">
        <f>IF('Ek.3-A'!P2408="", "", 'Ek.3-A'!P2408)</f>
        <v/>
      </c>
      <c r="O2408" s="142">
        <f>'Ek.3-A'!S2408</f>
        <v>0</v>
      </c>
      <c r="P2408" s="143" t="str">
        <f>'Ek.3-A'!L2408</f>
        <v/>
      </c>
      <c r="Q2408" s="24" t="str">
        <f>'Ek.3-A'!M2408</f>
        <v/>
      </c>
      <c r="R2408" s="24">
        <f t="shared" si="511"/>
        <v>0</v>
      </c>
      <c r="S2408" s="141" t="str">
        <f t="shared" si="512"/>
        <v>H</v>
      </c>
      <c r="T2408" s="24">
        <f>IF(S2408="E",SUM($R$5:R2408),0)</f>
        <v>0</v>
      </c>
      <c r="U2408" s="143">
        <f t="shared" si="513"/>
        <v>0</v>
      </c>
    </row>
    <row r="2409" spans="1:21" x14ac:dyDescent="0.25">
      <c r="A2409" s="6">
        <v>25.09</v>
      </c>
      <c r="B2409" s="31" t="s">
        <v>90</v>
      </c>
      <c r="D2409" s="87">
        <v>271019620011</v>
      </c>
      <c r="E2409" s="3">
        <v>0.6</v>
      </c>
      <c r="K2409" s="3">
        <f t="shared" si="514"/>
        <v>1775</v>
      </c>
      <c r="L2409" s="97" t="str">
        <f>IF(TRIM('Ek.3-A'!F2409)&lt;&gt;"","var","yok")</f>
        <v>yok</v>
      </c>
      <c r="M2409" s="5" t="str">
        <f>IF('Ek.3-A'!F2409="", "", IF(VLOOKUP('Ek.3-A'!F2409, Veriler!D:E, 2, 0)=0, "", VLOOKUP('Ek.3-A'!F2409, Veriler!D:E, 2, 0)))</f>
        <v/>
      </c>
      <c r="N2409" s="5" t="str">
        <f>IF('Ek.3-A'!P2409="", "", 'Ek.3-A'!P2409)</f>
        <v/>
      </c>
      <c r="O2409" s="142">
        <f>'Ek.3-A'!S2409</f>
        <v>0</v>
      </c>
      <c r="P2409" s="143" t="str">
        <f>'Ek.3-A'!L2409</f>
        <v/>
      </c>
      <c r="Q2409" s="24" t="str">
        <f>'Ek.3-A'!M2409</f>
        <v/>
      </c>
      <c r="R2409" s="24">
        <f t="shared" si="511"/>
        <v>0</v>
      </c>
      <c r="S2409" s="141" t="str">
        <f t="shared" si="512"/>
        <v>H</v>
      </c>
      <c r="T2409" s="24">
        <f>IF(S2409="E",SUM($R$5:R2409),0)</f>
        <v>0</v>
      </c>
      <c r="U2409" s="143">
        <f t="shared" si="513"/>
        <v>0</v>
      </c>
    </row>
    <row r="2410" spans="1:21" x14ac:dyDescent="0.25">
      <c r="A2410" s="6">
        <v>25.1</v>
      </c>
      <c r="B2410" s="31" t="s">
        <v>90</v>
      </c>
      <c r="D2410" s="89">
        <v>271019550000</v>
      </c>
      <c r="E2410" s="3">
        <v>0.6</v>
      </c>
      <c r="K2410" s="3">
        <f t="shared" si="514"/>
        <v>1776</v>
      </c>
      <c r="L2410" s="97" t="str">
        <f>IF(TRIM('Ek.3-A'!F2410)&lt;&gt;"","var","yok")</f>
        <v>yok</v>
      </c>
      <c r="M2410" s="5" t="str">
        <f>IF('Ek.3-A'!F2410="", "", IF(VLOOKUP('Ek.3-A'!F2410, Veriler!D:E, 2, 0)=0, "", VLOOKUP('Ek.3-A'!F2410, Veriler!D:E, 2, 0)))</f>
        <v/>
      </c>
      <c r="N2410" s="5" t="str">
        <f>IF('Ek.3-A'!P2410="", "", 'Ek.3-A'!P2410)</f>
        <v/>
      </c>
      <c r="O2410" s="142">
        <f>'Ek.3-A'!S2410</f>
        <v>0</v>
      </c>
      <c r="P2410" s="143" t="str">
        <f>'Ek.3-A'!L2410</f>
        <v/>
      </c>
      <c r="Q2410" s="24" t="str">
        <f>'Ek.3-A'!M2410</f>
        <v/>
      </c>
      <c r="R2410" s="24">
        <f t="shared" si="511"/>
        <v>0</v>
      </c>
      <c r="S2410" s="141" t="str">
        <f t="shared" si="512"/>
        <v>H</v>
      </c>
      <c r="T2410" s="24">
        <f>IF(S2410="E",SUM($R$5:R2410),0)</f>
        <v>0</v>
      </c>
      <c r="U2410" s="143">
        <f t="shared" si="513"/>
        <v>0</v>
      </c>
    </row>
    <row r="2411" spans="1:21" x14ac:dyDescent="0.25">
      <c r="A2411" s="6">
        <v>25.11</v>
      </c>
      <c r="B2411" s="31" t="s">
        <v>90</v>
      </c>
      <c r="D2411" s="87">
        <v>293499609000</v>
      </c>
      <c r="E2411" s="3">
        <v>0.6</v>
      </c>
      <c r="K2411" s="3">
        <f t="shared" si="514"/>
        <v>1777</v>
      </c>
      <c r="L2411" s="97" t="str">
        <f>IF(TRIM('Ek.3-A'!F2411)&lt;&gt;"","var","yok")</f>
        <v>yok</v>
      </c>
      <c r="M2411" s="5" t="str">
        <f>IF('Ek.3-A'!F2411="", "", IF(VLOOKUP('Ek.3-A'!F2411, Veriler!D:E, 2, 0)=0, "", VLOOKUP('Ek.3-A'!F2411, Veriler!D:E, 2, 0)))</f>
        <v/>
      </c>
      <c r="N2411" s="5" t="str">
        <f>IF('Ek.3-A'!P2411="", "", 'Ek.3-A'!P2411)</f>
        <v/>
      </c>
      <c r="O2411" s="142">
        <f>'Ek.3-A'!S2411</f>
        <v>0</v>
      </c>
      <c r="P2411" s="143" t="str">
        <f>'Ek.3-A'!L2411</f>
        <v/>
      </c>
      <c r="Q2411" s="24" t="str">
        <f>'Ek.3-A'!M2411</f>
        <v/>
      </c>
      <c r="R2411" s="24">
        <f t="shared" si="511"/>
        <v>0</v>
      </c>
      <c r="S2411" s="141" t="str">
        <f t="shared" si="512"/>
        <v>H</v>
      </c>
      <c r="T2411" s="24">
        <f>IF(S2411="E",SUM($R$5:R2411),0)</f>
        <v>0</v>
      </c>
      <c r="U2411" s="143">
        <f t="shared" si="513"/>
        <v>0</v>
      </c>
    </row>
    <row r="2412" spans="1:21" x14ac:dyDescent="0.25">
      <c r="A2412" s="6">
        <v>25.12</v>
      </c>
      <c r="B2412" s="31" t="s">
        <v>90</v>
      </c>
      <c r="D2412" s="89">
        <v>293213000011</v>
      </c>
      <c r="E2412" s="3">
        <v>0.6</v>
      </c>
      <c r="K2412" s="3">
        <f t="shared" si="514"/>
        <v>1778</v>
      </c>
      <c r="L2412" s="97" t="str">
        <f>IF(TRIM('Ek.3-A'!F2412)&lt;&gt;"","var","yok")</f>
        <v>yok</v>
      </c>
      <c r="M2412" s="5" t="str">
        <f>IF('Ek.3-A'!F2412="", "", IF(VLOOKUP('Ek.3-A'!F2412, Veriler!D:E, 2, 0)=0, "", VLOOKUP('Ek.3-A'!F2412, Veriler!D:E, 2, 0)))</f>
        <v/>
      </c>
      <c r="N2412" s="5" t="str">
        <f>IF('Ek.3-A'!P2412="", "", 'Ek.3-A'!P2412)</f>
        <v/>
      </c>
      <c r="O2412" s="142">
        <f>'Ek.3-A'!S2412</f>
        <v>0</v>
      </c>
      <c r="P2412" s="143" t="str">
        <f>'Ek.3-A'!L2412</f>
        <v/>
      </c>
      <c r="Q2412" s="24" t="str">
        <f>'Ek.3-A'!M2412</f>
        <v/>
      </c>
      <c r="R2412" s="24">
        <f t="shared" si="511"/>
        <v>0</v>
      </c>
      <c r="S2412" s="141" t="str">
        <f t="shared" si="512"/>
        <v>H</v>
      </c>
      <c r="T2412" s="24">
        <f>IF(S2412="E",SUM($R$5:R2412),0)</f>
        <v>0</v>
      </c>
      <c r="U2412" s="143">
        <f t="shared" si="513"/>
        <v>0</v>
      </c>
    </row>
    <row r="2413" spans="1:21" x14ac:dyDescent="0.25">
      <c r="A2413" s="6">
        <v>25.13</v>
      </c>
      <c r="B2413" s="31" t="s">
        <v>90</v>
      </c>
      <c r="D2413" s="87">
        <v>284290809200</v>
      </c>
      <c r="E2413" s="3">
        <v>0.6</v>
      </c>
      <c r="L2413" s="97"/>
      <c r="M2413" s="5"/>
      <c r="N2413" s="5"/>
      <c r="O2413" s="5"/>
      <c r="Q2413" s="23"/>
      <c r="T2413" s="24"/>
      <c r="U2413" s="25"/>
    </row>
    <row r="2414" spans="1:21" x14ac:dyDescent="0.25">
      <c r="A2414" s="6">
        <v>25.14</v>
      </c>
      <c r="B2414" s="31" t="s">
        <v>90</v>
      </c>
      <c r="D2414" s="89">
        <v>284290709200</v>
      </c>
      <c r="E2414" s="3">
        <v>0.6</v>
      </c>
      <c r="K2414" s="3">
        <f>K2412+1</f>
        <v>1779</v>
      </c>
      <c r="L2414" s="97" t="str">
        <f>IF(TRIM('Ek.3-A'!F2414)&lt;&gt;"","var","yok")</f>
        <v>yok</v>
      </c>
      <c r="M2414" s="5" t="str">
        <f>IF('Ek.3-A'!F2414="", "", IF(VLOOKUP('Ek.3-A'!F2414, Veriler!D:E, 2, 0)=0, "", VLOOKUP('Ek.3-A'!F2414, Veriler!D:E, 2, 0)))</f>
        <v/>
      </c>
      <c r="N2414" s="5" t="str">
        <f>IF('Ek.3-A'!P2414="", "", 'Ek.3-A'!P2414)</f>
        <v/>
      </c>
      <c r="O2414" s="142">
        <f>'Ek.3-A'!S2414</f>
        <v>0</v>
      </c>
      <c r="P2414" s="143" t="str">
        <f>'Ek.3-A'!L2414</f>
        <v/>
      </c>
      <c r="Q2414" s="24" t="str">
        <f>'Ek.3-A'!M2414</f>
        <v/>
      </c>
      <c r="R2414" s="24">
        <f t="shared" ref="R2414:R2427" si="515">IF(L2414="var",0,IF(Q2414&lt;=0.005,Q2414,0))</f>
        <v>0</v>
      </c>
      <c r="S2414" s="141" t="str">
        <f t="shared" ref="S2414:S2427" si="516">IF(Q2414&lt;=0.005,"E","H")</f>
        <v>H</v>
      </c>
      <c r="T2414" s="24">
        <f>IF(S2414="E",SUM($R$5:R2414),0)</f>
        <v>0</v>
      </c>
      <c r="U2414" s="143">
        <f t="shared" ref="U2414:U2427" si="517">IF(T2414&lt;=0.1, O2414, IF(R2414&gt;$G$2, R2414*O2414, $G$2*O2414))</f>
        <v>0</v>
      </c>
    </row>
    <row r="2415" spans="1:21" x14ac:dyDescent="0.25">
      <c r="A2415" s="6">
        <v>25.15</v>
      </c>
      <c r="B2415" s="31" t="s">
        <v>90</v>
      </c>
      <c r="D2415" s="87">
        <v>292249859036</v>
      </c>
      <c r="E2415" s="3">
        <v>0.6</v>
      </c>
      <c r="K2415" s="3">
        <f t="shared" ref="K2415:K2427" si="518">K2414+1</f>
        <v>1780</v>
      </c>
      <c r="L2415" s="97" t="str">
        <f>IF(TRIM('Ek.3-A'!F2415)&lt;&gt;"","var","yok")</f>
        <v>yok</v>
      </c>
      <c r="M2415" s="5" t="str">
        <f>IF('Ek.3-A'!F2415="", "", IF(VLOOKUP('Ek.3-A'!F2415, Veriler!D:E, 2, 0)=0, "", VLOOKUP('Ek.3-A'!F2415, Veriler!D:E, 2, 0)))</f>
        <v/>
      </c>
      <c r="N2415" s="5" t="str">
        <f>IF('Ek.3-A'!P2415="", "", 'Ek.3-A'!P2415)</f>
        <v/>
      </c>
      <c r="O2415" s="142">
        <f>'Ek.3-A'!S2415</f>
        <v>0</v>
      </c>
      <c r="P2415" s="143" t="str">
        <f>'Ek.3-A'!L2415</f>
        <v/>
      </c>
      <c r="Q2415" s="24" t="str">
        <f>'Ek.3-A'!M2415</f>
        <v/>
      </c>
      <c r="R2415" s="24">
        <f t="shared" si="515"/>
        <v>0</v>
      </c>
      <c r="S2415" s="141" t="str">
        <f t="shared" si="516"/>
        <v>H</v>
      </c>
      <c r="T2415" s="24">
        <f>IF(S2415="E",SUM($R$5:R2415),0)</f>
        <v>0</v>
      </c>
      <c r="U2415" s="143">
        <f t="shared" si="517"/>
        <v>0</v>
      </c>
    </row>
    <row r="2416" spans="1:21" x14ac:dyDescent="0.25">
      <c r="A2416" s="6">
        <v>25.16</v>
      </c>
      <c r="B2416" s="31" t="s">
        <v>90</v>
      </c>
      <c r="D2416" s="89">
        <v>280530310000</v>
      </c>
      <c r="E2416" s="3">
        <v>0.6</v>
      </c>
      <c r="K2416" s="3">
        <f t="shared" si="518"/>
        <v>1781</v>
      </c>
      <c r="L2416" s="97" t="str">
        <f>IF(TRIM('Ek.3-A'!F2416)&lt;&gt;"","var","yok")</f>
        <v>yok</v>
      </c>
      <c r="M2416" s="5" t="str">
        <f>IF('Ek.3-A'!F2416="", "", IF(VLOOKUP('Ek.3-A'!F2416, Veriler!D:E, 2, 0)=0, "", VLOOKUP('Ek.3-A'!F2416, Veriler!D:E, 2, 0)))</f>
        <v/>
      </c>
      <c r="N2416" s="5" t="str">
        <f>IF('Ek.3-A'!P2416="", "", 'Ek.3-A'!P2416)</f>
        <v/>
      </c>
      <c r="O2416" s="142">
        <f>'Ek.3-A'!S2416</f>
        <v>0</v>
      </c>
      <c r="P2416" s="143" t="str">
        <f>'Ek.3-A'!L2416</f>
        <v/>
      </c>
      <c r="Q2416" s="24" t="str">
        <f>'Ek.3-A'!M2416</f>
        <v/>
      </c>
      <c r="R2416" s="24">
        <f t="shared" si="515"/>
        <v>0</v>
      </c>
      <c r="S2416" s="141" t="str">
        <f t="shared" si="516"/>
        <v>H</v>
      </c>
      <c r="T2416" s="24">
        <f>IF(S2416="E",SUM($R$5:R2416),0)</f>
        <v>0</v>
      </c>
      <c r="U2416" s="143">
        <f t="shared" si="517"/>
        <v>0</v>
      </c>
    </row>
    <row r="2417" spans="1:41" x14ac:dyDescent="0.25">
      <c r="A2417" s="6">
        <v>25.17</v>
      </c>
      <c r="B2417" s="31" t="s">
        <v>90</v>
      </c>
      <c r="D2417" s="87">
        <v>284690600000</v>
      </c>
      <c r="E2417" s="3">
        <v>0.6</v>
      </c>
      <c r="K2417" s="3">
        <f t="shared" si="518"/>
        <v>1782</v>
      </c>
      <c r="L2417" s="97" t="str">
        <f>IF(TRIM('Ek.3-A'!F2417)&lt;&gt;"","var","yok")</f>
        <v>yok</v>
      </c>
      <c r="M2417" s="5" t="str">
        <f>IF('Ek.3-A'!F2417="", "", IF(VLOOKUP('Ek.3-A'!F2417, Veriler!D:E, 2, 0)=0, "", VLOOKUP('Ek.3-A'!F2417, Veriler!D:E, 2, 0)))</f>
        <v/>
      </c>
      <c r="N2417" s="5" t="str">
        <f>IF('Ek.3-A'!P2417="", "", 'Ek.3-A'!P2417)</f>
        <v/>
      </c>
      <c r="O2417" s="142">
        <f>'Ek.3-A'!S2417</f>
        <v>0</v>
      </c>
      <c r="P2417" s="143" t="str">
        <f>'Ek.3-A'!L2417</f>
        <v/>
      </c>
      <c r="Q2417" s="24" t="str">
        <f>'Ek.3-A'!M2417</f>
        <v/>
      </c>
      <c r="R2417" s="24">
        <f t="shared" si="515"/>
        <v>0</v>
      </c>
      <c r="S2417" s="141" t="str">
        <f t="shared" si="516"/>
        <v>H</v>
      </c>
      <c r="T2417" s="24">
        <f>IF(S2417="E",SUM($R$5:R2417),0)</f>
        <v>0</v>
      </c>
      <c r="U2417" s="143">
        <f t="shared" si="517"/>
        <v>0</v>
      </c>
    </row>
    <row r="2418" spans="1:41" x14ac:dyDescent="0.25">
      <c r="A2418" s="6">
        <v>25.18</v>
      </c>
      <c r="B2418" s="31" t="s">
        <v>90</v>
      </c>
      <c r="D2418" s="89">
        <v>291829008111</v>
      </c>
      <c r="E2418" s="3">
        <v>0.6</v>
      </c>
      <c r="K2418" s="3">
        <f t="shared" si="518"/>
        <v>1783</v>
      </c>
      <c r="L2418" s="97" t="str">
        <f>IF(TRIM('Ek.3-A'!F2418)&lt;&gt;"","var","yok")</f>
        <v>yok</v>
      </c>
      <c r="M2418" s="5" t="str">
        <f>IF('Ek.3-A'!F2418="", "", IF(VLOOKUP('Ek.3-A'!F2418, Veriler!D:E, 2, 0)=0, "", VLOOKUP('Ek.3-A'!F2418, Veriler!D:E, 2, 0)))</f>
        <v/>
      </c>
      <c r="N2418" s="5" t="str">
        <f>IF('Ek.3-A'!P2418="", "", 'Ek.3-A'!P2418)</f>
        <v/>
      </c>
      <c r="O2418" s="142">
        <f>'Ek.3-A'!S2418</f>
        <v>0</v>
      </c>
      <c r="P2418" s="143" t="str">
        <f>'Ek.3-A'!L2418</f>
        <v/>
      </c>
      <c r="Q2418" s="24" t="str">
        <f>'Ek.3-A'!M2418</f>
        <v/>
      </c>
      <c r="R2418" s="24">
        <f t="shared" si="515"/>
        <v>0</v>
      </c>
      <c r="S2418" s="141" t="str">
        <f t="shared" si="516"/>
        <v>H</v>
      </c>
      <c r="T2418" s="24">
        <f>IF(S2418="E",SUM($R$5:R2418),0)</f>
        <v>0</v>
      </c>
      <c r="U2418" s="143">
        <f t="shared" si="517"/>
        <v>0</v>
      </c>
    </row>
    <row r="2419" spans="1:41" x14ac:dyDescent="0.25">
      <c r="A2419" s="6">
        <v>25.19</v>
      </c>
      <c r="B2419" s="31" t="s">
        <v>90</v>
      </c>
      <c r="D2419" s="87">
        <v>291829008129</v>
      </c>
      <c r="E2419" s="3">
        <v>0.6</v>
      </c>
      <c r="K2419" s="3">
        <f t="shared" si="518"/>
        <v>1784</v>
      </c>
      <c r="L2419" s="97" t="str">
        <f>IF(TRIM('Ek.3-A'!F2419)&lt;&gt;"","var","yok")</f>
        <v>yok</v>
      </c>
      <c r="M2419" s="5" t="str">
        <f>IF('Ek.3-A'!F2419="", "", IF(VLOOKUP('Ek.3-A'!F2419, Veriler!D:E, 2, 0)=0, "", VLOOKUP('Ek.3-A'!F2419, Veriler!D:E, 2, 0)))</f>
        <v/>
      </c>
      <c r="N2419" s="5" t="str">
        <f>IF('Ek.3-A'!P2419="", "", 'Ek.3-A'!P2419)</f>
        <v/>
      </c>
      <c r="O2419" s="142">
        <f>'Ek.3-A'!S2419</f>
        <v>0</v>
      </c>
      <c r="P2419" s="143" t="str">
        <f>'Ek.3-A'!L2419</f>
        <v/>
      </c>
      <c r="Q2419" s="24" t="str">
        <f>'Ek.3-A'!M2419</f>
        <v/>
      </c>
      <c r="R2419" s="24">
        <f t="shared" si="515"/>
        <v>0</v>
      </c>
      <c r="S2419" s="141" t="str">
        <f t="shared" si="516"/>
        <v>H</v>
      </c>
      <c r="T2419" s="24">
        <f>IF(S2419="E",SUM($R$5:R2419),0)</f>
        <v>0</v>
      </c>
      <c r="U2419" s="143">
        <f t="shared" si="517"/>
        <v>0</v>
      </c>
    </row>
    <row r="2420" spans="1:41" x14ac:dyDescent="0.25">
      <c r="A2420" s="6">
        <v>25.2</v>
      </c>
      <c r="B2420" s="31" t="s">
        <v>90</v>
      </c>
      <c r="D2420" s="89">
        <v>291829008119</v>
      </c>
      <c r="E2420" s="3">
        <v>0.6</v>
      </c>
      <c r="K2420" s="3">
        <f t="shared" si="518"/>
        <v>1785</v>
      </c>
      <c r="L2420" s="97" t="str">
        <f>IF(TRIM('Ek.3-A'!F2420)&lt;&gt;"","var","yok")</f>
        <v>yok</v>
      </c>
      <c r="M2420" s="5" t="str">
        <f>IF('Ek.3-A'!F2420="", "", IF(VLOOKUP('Ek.3-A'!F2420, Veriler!D:E, 2, 0)=0, "", VLOOKUP('Ek.3-A'!F2420, Veriler!D:E, 2, 0)))</f>
        <v/>
      </c>
      <c r="N2420" s="5" t="str">
        <f>IF('Ek.3-A'!P2420="", "", 'Ek.3-A'!P2420)</f>
        <v/>
      </c>
      <c r="O2420" s="142">
        <f>'Ek.3-A'!S2420</f>
        <v>0</v>
      </c>
      <c r="P2420" s="143" t="str">
        <f>'Ek.3-A'!L2420</f>
        <v/>
      </c>
      <c r="Q2420" s="24" t="str">
        <f>'Ek.3-A'!M2420</f>
        <v/>
      </c>
      <c r="R2420" s="24">
        <f t="shared" si="515"/>
        <v>0</v>
      </c>
      <c r="S2420" s="141" t="str">
        <f t="shared" si="516"/>
        <v>H</v>
      </c>
      <c r="T2420" s="24">
        <f>IF(S2420="E",SUM($R$5:R2420),0)</f>
        <v>0</v>
      </c>
      <c r="U2420" s="143">
        <f t="shared" si="517"/>
        <v>0</v>
      </c>
    </row>
    <row r="2421" spans="1:41" x14ac:dyDescent="0.25">
      <c r="A2421" s="6">
        <v>25.21</v>
      </c>
      <c r="B2421" s="31" t="s">
        <v>90</v>
      </c>
      <c r="D2421" s="87">
        <v>262011000000</v>
      </c>
      <c r="E2421" s="3">
        <v>0.6</v>
      </c>
      <c r="K2421" s="3">
        <f t="shared" si="518"/>
        <v>1786</v>
      </c>
      <c r="L2421" s="97" t="str">
        <f>IF(TRIM('Ek.3-A'!F2421)&lt;&gt;"","var","yok")</f>
        <v>yok</v>
      </c>
      <c r="M2421" s="5" t="str">
        <f>IF('Ek.3-A'!F2421="", "", IF(VLOOKUP('Ek.3-A'!F2421, Veriler!D:E, 2, 0)=0, "", VLOOKUP('Ek.3-A'!F2421, Veriler!D:E, 2, 0)))</f>
        <v/>
      </c>
      <c r="N2421" s="5" t="str">
        <f>IF('Ek.3-A'!P2421="", "", 'Ek.3-A'!P2421)</f>
        <v/>
      </c>
      <c r="O2421" s="142">
        <f>'Ek.3-A'!S2421</f>
        <v>0</v>
      </c>
      <c r="P2421" s="143" t="str">
        <f>'Ek.3-A'!L2421</f>
        <v/>
      </c>
      <c r="Q2421" s="24" t="str">
        <f>'Ek.3-A'!M2421</f>
        <v/>
      </c>
      <c r="R2421" s="24">
        <f t="shared" si="515"/>
        <v>0</v>
      </c>
      <c r="S2421" s="141" t="str">
        <f t="shared" si="516"/>
        <v>H</v>
      </c>
      <c r="T2421" s="24">
        <f>IF(S2421="E",SUM($R$5:R2421),0)</f>
        <v>0</v>
      </c>
      <c r="U2421" s="143">
        <f t="shared" si="517"/>
        <v>0</v>
      </c>
    </row>
    <row r="2422" spans="1:41" x14ac:dyDescent="0.25">
      <c r="A2422" s="6">
        <v>25.22</v>
      </c>
      <c r="B2422" s="31" t="s">
        <v>90</v>
      </c>
      <c r="D2422" s="89">
        <v>811299700000</v>
      </c>
      <c r="E2422" s="3">
        <v>0.6</v>
      </c>
      <c r="K2422" s="3">
        <f t="shared" si="518"/>
        <v>1787</v>
      </c>
      <c r="L2422" s="97" t="str">
        <f>IF(TRIM('Ek.3-A'!F2422)&lt;&gt;"","var","yok")</f>
        <v>yok</v>
      </c>
      <c r="M2422" s="5" t="str">
        <f>IF('Ek.3-A'!F2422="", "", IF(VLOOKUP('Ek.3-A'!F2422, Veriler!D:E, 2, 0)=0, "", VLOOKUP('Ek.3-A'!F2422, Veriler!D:E, 2, 0)))</f>
        <v/>
      </c>
      <c r="N2422" s="5" t="str">
        <f>IF('Ek.3-A'!P2422="", "", 'Ek.3-A'!P2422)</f>
        <v/>
      </c>
      <c r="O2422" s="142">
        <f>'Ek.3-A'!S2422</f>
        <v>0</v>
      </c>
      <c r="P2422" s="143" t="str">
        <f>'Ek.3-A'!L2422</f>
        <v/>
      </c>
      <c r="Q2422" s="24" t="str">
        <f>'Ek.3-A'!M2422</f>
        <v/>
      </c>
      <c r="R2422" s="24">
        <f t="shared" si="515"/>
        <v>0</v>
      </c>
      <c r="S2422" s="141" t="str">
        <f t="shared" si="516"/>
        <v>H</v>
      </c>
      <c r="T2422" s="24">
        <f>IF(S2422="E",SUM($R$5:R2422),0)</f>
        <v>0</v>
      </c>
      <c r="U2422" s="143">
        <f t="shared" si="517"/>
        <v>0</v>
      </c>
    </row>
    <row r="2423" spans="1:41" x14ac:dyDescent="0.25">
      <c r="A2423" s="6">
        <v>25.23</v>
      </c>
      <c r="B2423" s="31" t="s">
        <v>90</v>
      </c>
      <c r="D2423" s="87">
        <v>293220200000</v>
      </c>
      <c r="E2423" s="3">
        <v>0.6</v>
      </c>
      <c r="K2423" s="3">
        <f t="shared" si="518"/>
        <v>1788</v>
      </c>
      <c r="L2423" s="97" t="str">
        <f>IF(TRIM('Ek.3-A'!F2423)&lt;&gt;"","var","yok")</f>
        <v>yok</v>
      </c>
      <c r="M2423" s="5" t="str">
        <f>IF('Ek.3-A'!F2423="", "", IF(VLOOKUP('Ek.3-A'!F2423, Veriler!D:E, 2, 0)=0, "", VLOOKUP('Ek.3-A'!F2423, Veriler!D:E, 2, 0)))</f>
        <v/>
      </c>
      <c r="N2423" s="5" t="str">
        <f>IF('Ek.3-A'!P2423="", "", 'Ek.3-A'!P2423)</f>
        <v/>
      </c>
      <c r="O2423" s="142">
        <f>'Ek.3-A'!S2423</f>
        <v>0</v>
      </c>
      <c r="P2423" s="143" t="str">
        <f>'Ek.3-A'!L2423</f>
        <v/>
      </c>
      <c r="Q2423" s="24" t="str">
        <f>'Ek.3-A'!M2423</f>
        <v/>
      </c>
      <c r="R2423" s="24">
        <f t="shared" si="515"/>
        <v>0</v>
      </c>
      <c r="S2423" s="141" t="str">
        <f t="shared" si="516"/>
        <v>H</v>
      </c>
      <c r="T2423" s="24">
        <f>IF(S2423="E",SUM($R$5:R2423),0)</f>
        <v>0</v>
      </c>
      <c r="U2423" s="143">
        <f t="shared" si="517"/>
        <v>0</v>
      </c>
    </row>
    <row r="2424" spans="1:41" x14ac:dyDescent="0.25">
      <c r="A2424" s="6">
        <v>25.24</v>
      </c>
      <c r="B2424" s="31" t="s">
        <v>90</v>
      </c>
      <c r="D2424" s="89">
        <v>290950003000</v>
      </c>
      <c r="E2424" s="3">
        <v>0.6</v>
      </c>
      <c r="K2424" s="3">
        <f t="shared" si="518"/>
        <v>1789</v>
      </c>
      <c r="L2424" s="97" t="str">
        <f>IF(TRIM('Ek.3-A'!F2424)&lt;&gt;"","var","yok")</f>
        <v>yok</v>
      </c>
      <c r="M2424" s="5" t="str">
        <f>IF('Ek.3-A'!F2424="", "", IF(VLOOKUP('Ek.3-A'!F2424, Veriler!D:E, 2, 0)=0, "", VLOOKUP('Ek.3-A'!F2424, Veriler!D:E, 2, 0)))</f>
        <v/>
      </c>
      <c r="N2424" s="5" t="str">
        <f>IF('Ek.3-A'!P2424="", "", 'Ek.3-A'!P2424)</f>
        <v/>
      </c>
      <c r="O2424" s="142">
        <f>'Ek.3-A'!S2424</f>
        <v>0</v>
      </c>
      <c r="P2424" s="143" t="str">
        <f>'Ek.3-A'!L2424</f>
        <v/>
      </c>
      <c r="Q2424" s="24" t="str">
        <f>'Ek.3-A'!M2424</f>
        <v/>
      </c>
      <c r="R2424" s="24">
        <f t="shared" si="515"/>
        <v>0</v>
      </c>
      <c r="S2424" s="141" t="str">
        <f t="shared" si="516"/>
        <v>H</v>
      </c>
      <c r="T2424" s="24">
        <f>IF(S2424="E",SUM($R$5:R2424),0)</f>
        <v>0</v>
      </c>
      <c r="U2424" s="143">
        <f t="shared" si="517"/>
        <v>0</v>
      </c>
    </row>
    <row r="2425" spans="1:41" x14ac:dyDescent="0.25">
      <c r="A2425" s="6">
        <v>25.25</v>
      </c>
      <c r="B2425" s="31" t="s">
        <v>90</v>
      </c>
      <c r="D2425" s="87">
        <v>840510000011</v>
      </c>
      <c r="E2425" s="3">
        <v>0.6</v>
      </c>
      <c r="K2425" s="3">
        <f t="shared" si="518"/>
        <v>1790</v>
      </c>
      <c r="L2425" s="97" t="str">
        <f>IF(TRIM('Ek.3-A'!F2425)&lt;&gt;"","var","yok")</f>
        <v>yok</v>
      </c>
      <c r="M2425" s="5" t="str">
        <f>IF('Ek.3-A'!F2425="", "", IF(VLOOKUP('Ek.3-A'!F2425, Veriler!D:E, 2, 0)=0, "", VLOOKUP('Ek.3-A'!F2425, Veriler!D:E, 2, 0)))</f>
        <v/>
      </c>
      <c r="N2425" s="5" t="str">
        <f>IF('Ek.3-A'!P2425="", "", 'Ek.3-A'!P2425)</f>
        <v/>
      </c>
      <c r="O2425" s="142">
        <f>'Ek.3-A'!S2425</f>
        <v>0</v>
      </c>
      <c r="P2425" s="143" t="str">
        <f>'Ek.3-A'!L2425</f>
        <v/>
      </c>
      <c r="Q2425" s="24" t="str">
        <f>'Ek.3-A'!M2425</f>
        <v/>
      </c>
      <c r="R2425" s="24">
        <f t="shared" si="515"/>
        <v>0</v>
      </c>
      <c r="S2425" s="141" t="str">
        <f t="shared" si="516"/>
        <v>H</v>
      </c>
      <c r="T2425" s="24">
        <f>IF(S2425="E",SUM($R$5:R2425),0)</f>
        <v>0</v>
      </c>
      <c r="U2425" s="143">
        <f t="shared" si="517"/>
        <v>0</v>
      </c>
    </row>
    <row r="2426" spans="1:41" x14ac:dyDescent="0.25">
      <c r="A2426" s="6">
        <v>25.26</v>
      </c>
      <c r="B2426" s="31" t="s">
        <v>90</v>
      </c>
      <c r="D2426" s="89">
        <v>580300909000</v>
      </c>
      <c r="E2426" s="3">
        <v>0.6</v>
      </c>
      <c r="K2426" s="3">
        <f t="shared" si="518"/>
        <v>1791</v>
      </c>
      <c r="L2426" s="97" t="str">
        <f>IF(TRIM('Ek.3-A'!F2426)&lt;&gt;"","var","yok")</f>
        <v>yok</v>
      </c>
      <c r="M2426" s="5" t="str">
        <f>IF('Ek.3-A'!F2426="", "", IF(VLOOKUP('Ek.3-A'!F2426, Veriler!D:E, 2, 0)=0, "", VLOOKUP('Ek.3-A'!F2426, Veriler!D:E, 2, 0)))</f>
        <v/>
      </c>
      <c r="N2426" s="5" t="str">
        <f>IF('Ek.3-A'!P2426="", "", 'Ek.3-A'!P2426)</f>
        <v/>
      </c>
      <c r="O2426" s="142">
        <f>'Ek.3-A'!S2426</f>
        <v>0</v>
      </c>
      <c r="P2426" s="143" t="str">
        <f>'Ek.3-A'!L2426</f>
        <v/>
      </c>
      <c r="Q2426" s="24" t="str">
        <f>'Ek.3-A'!M2426</f>
        <v/>
      </c>
      <c r="R2426" s="24">
        <f t="shared" si="515"/>
        <v>0</v>
      </c>
      <c r="S2426" s="141" t="str">
        <f t="shared" si="516"/>
        <v>H</v>
      </c>
      <c r="T2426" s="24">
        <f>IF(S2426="E",SUM($R$5:R2426),0)</f>
        <v>0</v>
      </c>
      <c r="U2426" s="143">
        <f t="shared" si="517"/>
        <v>0</v>
      </c>
    </row>
    <row r="2427" spans="1:41" x14ac:dyDescent="0.25">
      <c r="A2427" s="6">
        <v>25.27</v>
      </c>
      <c r="B2427" s="31" t="s">
        <v>90</v>
      </c>
      <c r="D2427" s="87">
        <v>580300902000</v>
      </c>
      <c r="E2427" s="3">
        <v>0.6</v>
      </c>
      <c r="K2427" s="3">
        <f t="shared" si="518"/>
        <v>1792</v>
      </c>
      <c r="L2427" s="97" t="str">
        <f>IF(TRIM('Ek.3-A'!F2427)&lt;&gt;"","var","yok")</f>
        <v>yok</v>
      </c>
      <c r="M2427" s="5" t="str">
        <f>IF('Ek.3-A'!F2427="", "", IF(VLOOKUP('Ek.3-A'!F2427, Veriler!D:E, 2, 0)=0, "", VLOOKUP('Ek.3-A'!F2427, Veriler!D:E, 2, 0)))</f>
        <v/>
      </c>
      <c r="N2427" s="5" t="str">
        <f>IF('Ek.3-A'!P2427="", "", 'Ek.3-A'!P2427)</f>
        <v/>
      </c>
      <c r="O2427" s="142">
        <f>'Ek.3-A'!S2427</f>
        <v>0</v>
      </c>
      <c r="P2427" s="143" t="str">
        <f>'Ek.3-A'!L2427</f>
        <v/>
      </c>
      <c r="Q2427" s="24" t="str">
        <f>'Ek.3-A'!M2427</f>
        <v/>
      </c>
      <c r="R2427" s="24">
        <f t="shared" si="515"/>
        <v>0</v>
      </c>
      <c r="S2427" s="141" t="str">
        <f t="shared" si="516"/>
        <v>H</v>
      </c>
      <c r="T2427" s="24">
        <f>IF(S2427="E",SUM($R$5:R2427),0)</f>
        <v>0</v>
      </c>
      <c r="U2427" s="143">
        <f t="shared" si="517"/>
        <v>0</v>
      </c>
    </row>
    <row r="2428" spans="1:41" x14ac:dyDescent="0.25">
      <c r="A2428" s="6">
        <v>25.28</v>
      </c>
      <c r="B2428" s="31" t="s">
        <v>90</v>
      </c>
      <c r="D2428" s="89">
        <v>580300100000</v>
      </c>
      <c r="E2428" s="3">
        <v>0.6</v>
      </c>
      <c r="T2428" s="24"/>
      <c r="U2428" s="25"/>
      <c r="AO2428" s="140">
        <f>'Ek.3-A'!L2428</f>
        <v>0</v>
      </c>
    </row>
    <row r="2429" spans="1:41" x14ac:dyDescent="0.25">
      <c r="A2429" s="6">
        <v>25.29</v>
      </c>
      <c r="B2429" s="31" t="s">
        <v>90</v>
      </c>
      <c r="D2429" s="87">
        <v>580300901000</v>
      </c>
      <c r="E2429" s="3">
        <v>0.6</v>
      </c>
      <c r="T2429" s="24"/>
      <c r="U2429" s="25"/>
      <c r="AO2429" s="140"/>
    </row>
    <row r="2430" spans="1:41" x14ac:dyDescent="0.25">
      <c r="A2430" s="6">
        <v>25.3</v>
      </c>
      <c r="B2430" s="31" t="s">
        <v>90</v>
      </c>
      <c r="D2430" s="89">
        <v>271019350000</v>
      </c>
      <c r="E2430" s="3">
        <v>0.6</v>
      </c>
      <c r="T2430" s="24"/>
      <c r="U2430" s="25"/>
      <c r="AO2430" s="140"/>
    </row>
    <row r="2431" spans="1:41" x14ac:dyDescent="0.25">
      <c r="A2431" s="6">
        <v>25.31</v>
      </c>
      <c r="B2431" s="31" t="s">
        <v>90</v>
      </c>
      <c r="D2431" s="87">
        <v>271020160000</v>
      </c>
      <c r="E2431" s="3">
        <v>0.6</v>
      </c>
      <c r="T2431" s="24"/>
      <c r="U2431" s="25"/>
      <c r="AO2431" s="140"/>
    </row>
    <row r="2432" spans="1:41" x14ac:dyDescent="0.25">
      <c r="A2432" s="6">
        <v>25.32</v>
      </c>
      <c r="B2432" s="31" t="s">
        <v>90</v>
      </c>
      <c r="D2432" s="89">
        <v>271020190000</v>
      </c>
      <c r="E2432" s="3">
        <v>0.6</v>
      </c>
      <c r="T2432" s="24"/>
      <c r="U2432" s="25"/>
    </row>
    <row r="2433" spans="1:21" x14ac:dyDescent="0.25">
      <c r="A2433" s="6">
        <v>25.33</v>
      </c>
      <c r="B2433" s="31" t="s">
        <v>90</v>
      </c>
      <c r="D2433" s="87">
        <v>902710100000</v>
      </c>
      <c r="E2433" s="3">
        <v>0.6</v>
      </c>
      <c r="T2433" s="24"/>
      <c r="U2433" s="25"/>
    </row>
    <row r="2434" spans="1:21" x14ac:dyDescent="0.25">
      <c r="A2434" s="6">
        <v>25.34</v>
      </c>
      <c r="B2434" s="31" t="s">
        <v>90</v>
      </c>
      <c r="D2434" s="89">
        <v>840590000000</v>
      </c>
      <c r="E2434" s="3">
        <v>0.6</v>
      </c>
      <c r="T2434" s="24"/>
      <c r="U2434" s="25"/>
    </row>
    <row r="2435" spans="1:21" x14ac:dyDescent="0.25">
      <c r="A2435" s="6">
        <v>25.35</v>
      </c>
      <c r="B2435" s="31" t="s">
        <v>90</v>
      </c>
      <c r="D2435" s="87">
        <v>480100001000</v>
      </c>
      <c r="E2435" s="3">
        <v>0.6</v>
      </c>
      <c r="T2435" s="24"/>
      <c r="U2435" s="25"/>
    </row>
    <row r="2436" spans="1:21" x14ac:dyDescent="0.25">
      <c r="A2436" s="6">
        <v>25.36</v>
      </c>
      <c r="B2436" s="31" t="s">
        <v>90</v>
      </c>
      <c r="D2436" s="89">
        <v>842139851000</v>
      </c>
      <c r="E2436" s="3">
        <v>0.6</v>
      </c>
      <c r="T2436" s="24"/>
      <c r="U2436" s="25"/>
    </row>
    <row r="2437" spans="1:21" x14ac:dyDescent="0.25">
      <c r="A2437" s="6">
        <v>25.37</v>
      </c>
      <c r="B2437" s="31" t="s">
        <v>90</v>
      </c>
      <c r="D2437" s="87">
        <v>842139859000</v>
      </c>
      <c r="E2437" s="3">
        <v>0.6</v>
      </c>
      <c r="K2437" s="3">
        <f>K2427+1</f>
        <v>1793</v>
      </c>
      <c r="L2437" s="97" t="str">
        <f>IF(TRIM('Ek.3-A'!F2437)&lt;&gt;"","var","yok")</f>
        <v>yok</v>
      </c>
      <c r="M2437" s="5" t="str">
        <f>IF('Ek.3-A'!F2437="", "", IF(VLOOKUP('Ek.3-A'!F2437, Veriler!D:E, 2, 0)=0, "", VLOOKUP('Ek.3-A'!F2437, Veriler!D:E, 2, 0)))</f>
        <v/>
      </c>
      <c r="N2437" s="5" t="str">
        <f>IF('Ek.3-A'!P2437="", "", 'Ek.3-A'!P2437)</f>
        <v/>
      </c>
      <c r="O2437" s="142">
        <f>'Ek.3-A'!S2437</f>
        <v>0</v>
      </c>
      <c r="P2437" s="143" t="str">
        <f>'Ek.3-A'!L2437</f>
        <v/>
      </c>
      <c r="Q2437" s="24" t="str">
        <f>'Ek.3-A'!M2437</f>
        <v/>
      </c>
      <c r="R2437" s="24">
        <f t="shared" ref="R2437:R2450" si="519">IF(L2437="var",0,IF(Q2437&lt;=0.005,Q2437,0))</f>
        <v>0</v>
      </c>
      <c r="S2437" s="141" t="str">
        <f t="shared" ref="S2437:S2450" si="520">IF(Q2437&lt;=0.005,"E","H")</f>
        <v>H</v>
      </c>
      <c r="T2437" s="24">
        <f>IF(S2437="E",SUM($R$5:R2437),0)</f>
        <v>0</v>
      </c>
      <c r="U2437" s="143">
        <f t="shared" ref="U2437:U2450" si="521">IF(T2437&lt;=0.1, O2437, IF(R2437&gt;$G$2, R2437*O2437, $G$2*O2437))</f>
        <v>0</v>
      </c>
    </row>
    <row r="2438" spans="1:21" x14ac:dyDescent="0.25">
      <c r="A2438" s="6">
        <v>25.38</v>
      </c>
      <c r="B2438" s="31" t="s">
        <v>90</v>
      </c>
      <c r="D2438" s="89">
        <v>842139150000</v>
      </c>
      <c r="E2438" s="3">
        <v>0.6</v>
      </c>
      <c r="K2438" s="3">
        <f t="shared" ref="K2438:K2450" si="522">K2437+1</f>
        <v>1794</v>
      </c>
      <c r="L2438" s="97" t="str">
        <f>IF(TRIM('Ek.3-A'!F2438)&lt;&gt;"","var","yok")</f>
        <v>yok</v>
      </c>
      <c r="M2438" s="5" t="str">
        <f>IF('Ek.3-A'!F2438="", "", IF(VLOOKUP('Ek.3-A'!F2438, Veriler!D:E, 2, 0)=0, "", VLOOKUP('Ek.3-A'!F2438, Veriler!D:E, 2, 0)))</f>
        <v/>
      </c>
      <c r="N2438" s="5" t="str">
        <f>IF('Ek.3-A'!P2438="", "", 'Ek.3-A'!P2438)</f>
        <v/>
      </c>
      <c r="O2438" s="142">
        <f>'Ek.3-A'!S2438</f>
        <v>0</v>
      </c>
      <c r="P2438" s="143" t="str">
        <f>'Ek.3-A'!L2438</f>
        <v/>
      </c>
      <c r="Q2438" s="24" t="str">
        <f>'Ek.3-A'!M2438</f>
        <v/>
      </c>
      <c r="R2438" s="24">
        <f t="shared" si="519"/>
        <v>0</v>
      </c>
      <c r="S2438" s="141" t="str">
        <f t="shared" si="520"/>
        <v>H</v>
      </c>
      <c r="T2438" s="24">
        <f>IF(S2438="E",SUM($R$5:R2438),0)</f>
        <v>0</v>
      </c>
      <c r="U2438" s="143">
        <f t="shared" si="521"/>
        <v>0</v>
      </c>
    </row>
    <row r="2439" spans="1:21" x14ac:dyDescent="0.25">
      <c r="A2439" s="6">
        <v>25.39</v>
      </c>
      <c r="B2439" s="31" t="s">
        <v>90</v>
      </c>
      <c r="D2439" s="87">
        <v>848710100000</v>
      </c>
      <c r="E2439" s="3">
        <v>0.6</v>
      </c>
      <c r="K2439" s="3">
        <f t="shared" si="522"/>
        <v>1795</v>
      </c>
      <c r="L2439" s="97" t="str">
        <f>IF(TRIM('Ek.3-A'!F2439)&lt;&gt;"","var","yok")</f>
        <v>yok</v>
      </c>
      <c r="M2439" s="5" t="str">
        <f>IF('Ek.3-A'!F2439="", "", IF(VLOOKUP('Ek.3-A'!F2439, Veriler!D:E, 2, 0)=0, "", VLOOKUP('Ek.3-A'!F2439, Veriler!D:E, 2, 0)))</f>
        <v/>
      </c>
      <c r="N2439" s="5" t="str">
        <f>IF('Ek.3-A'!P2439="", "", 'Ek.3-A'!P2439)</f>
        <v/>
      </c>
      <c r="O2439" s="142">
        <f>'Ek.3-A'!S2439</f>
        <v>0</v>
      </c>
      <c r="P2439" s="143" t="str">
        <f>'Ek.3-A'!L2439</f>
        <v/>
      </c>
      <c r="Q2439" s="24" t="str">
        <f>'Ek.3-A'!M2439</f>
        <v/>
      </c>
      <c r="R2439" s="24">
        <f t="shared" si="519"/>
        <v>0</v>
      </c>
      <c r="S2439" s="141" t="str">
        <f t="shared" si="520"/>
        <v>H</v>
      </c>
      <c r="T2439" s="24">
        <f>IF(S2439="E",SUM($R$5:R2439),0)</f>
        <v>0</v>
      </c>
      <c r="U2439" s="143">
        <f t="shared" si="521"/>
        <v>0</v>
      </c>
    </row>
    <row r="2440" spans="1:21" x14ac:dyDescent="0.25">
      <c r="A2440" s="6">
        <v>25.4</v>
      </c>
      <c r="B2440" s="31" t="s">
        <v>90</v>
      </c>
      <c r="D2440" s="89">
        <v>401694000000</v>
      </c>
      <c r="E2440" s="3">
        <v>0.6</v>
      </c>
      <c r="K2440" s="3">
        <f t="shared" si="522"/>
        <v>1796</v>
      </c>
      <c r="L2440" s="97" t="str">
        <f>IF(TRIM('Ek.3-A'!F2440)&lt;&gt;"","var","yok")</f>
        <v>yok</v>
      </c>
      <c r="M2440" s="5" t="str">
        <f>IF('Ek.3-A'!F2440="", "", IF(VLOOKUP('Ek.3-A'!F2440, Veriler!D:E, 2, 0)=0, "", VLOOKUP('Ek.3-A'!F2440, Veriler!D:E, 2, 0)))</f>
        <v/>
      </c>
      <c r="N2440" s="5" t="str">
        <f>IF('Ek.3-A'!P2440="", "", 'Ek.3-A'!P2440)</f>
        <v/>
      </c>
      <c r="O2440" s="142">
        <f>'Ek.3-A'!S2440</f>
        <v>0</v>
      </c>
      <c r="P2440" s="143" t="str">
        <f>'Ek.3-A'!L2440</f>
        <v/>
      </c>
      <c r="Q2440" s="24" t="str">
        <f>'Ek.3-A'!M2440</f>
        <v/>
      </c>
      <c r="R2440" s="24">
        <f t="shared" si="519"/>
        <v>0</v>
      </c>
      <c r="S2440" s="141" t="str">
        <f t="shared" si="520"/>
        <v>H</v>
      </c>
      <c r="T2440" s="24">
        <f>IF(S2440="E",SUM($R$5:R2440),0)</f>
        <v>0</v>
      </c>
      <c r="U2440" s="143">
        <f t="shared" si="521"/>
        <v>0</v>
      </c>
    </row>
    <row r="2441" spans="1:21" x14ac:dyDescent="0.25">
      <c r="A2441" s="6">
        <v>25.41</v>
      </c>
      <c r="B2441" s="31" t="s">
        <v>90</v>
      </c>
      <c r="D2441" s="87">
        <v>470429000000</v>
      </c>
      <c r="E2441" s="3">
        <v>0.6</v>
      </c>
      <c r="K2441" s="3">
        <f t="shared" si="522"/>
        <v>1797</v>
      </c>
      <c r="L2441" s="97" t="str">
        <f>IF(TRIM('Ek.3-A'!F2441)&lt;&gt;"","var","yok")</f>
        <v>yok</v>
      </c>
      <c r="M2441" s="5" t="str">
        <f>IF('Ek.3-A'!F2441="", "", IF(VLOOKUP('Ek.3-A'!F2441, Veriler!D:E, 2, 0)=0, "", VLOOKUP('Ek.3-A'!F2441, Veriler!D:E, 2, 0)))</f>
        <v/>
      </c>
      <c r="N2441" s="5" t="str">
        <f>IF('Ek.3-A'!P2441="", "", 'Ek.3-A'!P2441)</f>
        <v/>
      </c>
      <c r="O2441" s="142">
        <f>'Ek.3-A'!S2441</f>
        <v>0</v>
      </c>
      <c r="P2441" s="143" t="str">
        <f>'Ek.3-A'!L2441</f>
        <v/>
      </c>
      <c r="Q2441" s="24" t="str">
        <f>'Ek.3-A'!M2441</f>
        <v/>
      </c>
      <c r="R2441" s="24">
        <f t="shared" si="519"/>
        <v>0</v>
      </c>
      <c r="S2441" s="141" t="str">
        <f t="shared" si="520"/>
        <v>H</v>
      </c>
      <c r="T2441" s="24">
        <f>IF(S2441="E",SUM($R$5:R2441),0)</f>
        <v>0</v>
      </c>
      <c r="U2441" s="143">
        <f t="shared" si="521"/>
        <v>0</v>
      </c>
    </row>
    <row r="2442" spans="1:21" x14ac:dyDescent="0.25">
      <c r="A2442" s="6">
        <v>25.42</v>
      </c>
      <c r="B2442" s="31" t="s">
        <v>90</v>
      </c>
      <c r="D2442" s="89">
        <v>680620100000</v>
      </c>
      <c r="E2442" s="3">
        <v>0.6</v>
      </c>
      <c r="K2442" s="3">
        <f t="shared" si="522"/>
        <v>1798</v>
      </c>
      <c r="L2442" s="97" t="str">
        <f>IF(TRIM('Ek.3-A'!F2442)&lt;&gt;"","var","yok")</f>
        <v>yok</v>
      </c>
      <c r="M2442" s="5" t="str">
        <f>IF('Ek.3-A'!F2442="", "", IF(VLOOKUP('Ek.3-A'!F2442, Veriler!D:E, 2, 0)=0, "", VLOOKUP('Ek.3-A'!F2442, Veriler!D:E, 2, 0)))</f>
        <v/>
      </c>
      <c r="N2442" s="5" t="str">
        <f>IF('Ek.3-A'!P2442="", "", 'Ek.3-A'!P2442)</f>
        <v/>
      </c>
      <c r="O2442" s="142">
        <f>'Ek.3-A'!S2442</f>
        <v>0</v>
      </c>
      <c r="P2442" s="143" t="str">
        <f>'Ek.3-A'!L2442</f>
        <v/>
      </c>
      <c r="Q2442" s="24" t="str">
        <f>'Ek.3-A'!M2442</f>
        <v/>
      </c>
      <c r="R2442" s="24">
        <f t="shared" si="519"/>
        <v>0</v>
      </c>
      <c r="S2442" s="141" t="str">
        <f t="shared" si="520"/>
        <v>H</v>
      </c>
      <c r="T2442" s="24">
        <f>IF(S2442="E",SUM($R$5:R2442),0)</f>
        <v>0</v>
      </c>
      <c r="U2442" s="143">
        <f t="shared" si="521"/>
        <v>0</v>
      </c>
    </row>
    <row r="2443" spans="1:21" x14ac:dyDescent="0.25">
      <c r="A2443" s="6">
        <v>25.43</v>
      </c>
      <c r="B2443" s="31" t="s">
        <v>90</v>
      </c>
      <c r="D2443" s="87">
        <v>680620900012</v>
      </c>
      <c r="E2443" s="3">
        <v>0.6</v>
      </c>
      <c r="K2443" s="3">
        <f t="shared" si="522"/>
        <v>1799</v>
      </c>
      <c r="L2443" s="97" t="str">
        <f>IF(TRIM('Ek.3-A'!F2443)&lt;&gt;"","var","yok")</f>
        <v>yok</v>
      </c>
      <c r="M2443" s="5" t="str">
        <f>IF('Ek.3-A'!F2443="", "", IF(VLOOKUP('Ek.3-A'!F2443, Veriler!D:E, 2, 0)=0, "", VLOOKUP('Ek.3-A'!F2443, Veriler!D:E, 2, 0)))</f>
        <v/>
      </c>
      <c r="N2443" s="5" t="str">
        <f>IF('Ek.3-A'!P2443="", "", 'Ek.3-A'!P2443)</f>
        <v/>
      </c>
      <c r="O2443" s="142">
        <f>'Ek.3-A'!S2443</f>
        <v>0</v>
      </c>
      <c r="P2443" s="143" t="str">
        <f>'Ek.3-A'!L2443</f>
        <v/>
      </c>
      <c r="Q2443" s="24" t="str">
        <f>'Ek.3-A'!M2443</f>
        <v/>
      </c>
      <c r="R2443" s="24">
        <f t="shared" si="519"/>
        <v>0</v>
      </c>
      <c r="S2443" s="141" t="str">
        <f t="shared" si="520"/>
        <v>H</v>
      </c>
      <c r="T2443" s="24">
        <f>IF(S2443="E",SUM($R$5:R2443),0)</f>
        <v>0</v>
      </c>
      <c r="U2443" s="143">
        <f t="shared" si="521"/>
        <v>0</v>
      </c>
    </row>
    <row r="2444" spans="1:21" x14ac:dyDescent="0.25">
      <c r="A2444" s="6">
        <v>25.44</v>
      </c>
      <c r="B2444" s="31" t="s">
        <v>90</v>
      </c>
      <c r="D2444" s="89">
        <v>294190000022</v>
      </c>
      <c r="E2444" s="3">
        <v>0.6</v>
      </c>
      <c r="K2444" s="3">
        <f t="shared" si="522"/>
        <v>1800</v>
      </c>
      <c r="L2444" s="97" t="str">
        <f>IF(TRIM('Ek.3-A'!F2444)&lt;&gt;"","var","yok")</f>
        <v>yok</v>
      </c>
      <c r="M2444" s="5" t="str">
        <f>IF('Ek.3-A'!F2444="", "", IF(VLOOKUP('Ek.3-A'!F2444, Veriler!D:E, 2, 0)=0, "", VLOOKUP('Ek.3-A'!F2444, Veriler!D:E, 2, 0)))</f>
        <v/>
      </c>
      <c r="N2444" s="5" t="str">
        <f>IF('Ek.3-A'!P2444="", "", 'Ek.3-A'!P2444)</f>
        <v/>
      </c>
      <c r="O2444" s="142">
        <f>'Ek.3-A'!S2444</f>
        <v>0</v>
      </c>
      <c r="P2444" s="143" t="str">
        <f>'Ek.3-A'!L2444</f>
        <v/>
      </c>
      <c r="Q2444" s="24" t="str">
        <f>'Ek.3-A'!M2444</f>
        <v/>
      </c>
      <c r="R2444" s="24">
        <f t="shared" si="519"/>
        <v>0</v>
      </c>
      <c r="S2444" s="141" t="str">
        <f t="shared" si="520"/>
        <v>H</v>
      </c>
      <c r="T2444" s="24">
        <f>IF(S2444="E",SUM($R$5:R2444),0)</f>
        <v>0</v>
      </c>
      <c r="U2444" s="143">
        <f t="shared" si="521"/>
        <v>0</v>
      </c>
    </row>
    <row r="2445" spans="1:21" x14ac:dyDescent="0.25">
      <c r="A2445" s="6">
        <v>25.45</v>
      </c>
      <c r="B2445" s="31" t="s">
        <v>90</v>
      </c>
      <c r="D2445" s="87">
        <v>294190000023</v>
      </c>
      <c r="E2445" s="3">
        <v>0.6</v>
      </c>
      <c r="K2445" s="3">
        <f t="shared" si="522"/>
        <v>1801</v>
      </c>
      <c r="L2445" s="97" t="str">
        <f>IF(TRIM('Ek.3-A'!F2445)&lt;&gt;"","var","yok")</f>
        <v>yok</v>
      </c>
      <c r="M2445" s="5" t="str">
        <f>IF('Ek.3-A'!F2445="", "", IF(VLOOKUP('Ek.3-A'!F2445, Veriler!D:E, 2, 0)=0, "", VLOOKUP('Ek.3-A'!F2445, Veriler!D:E, 2, 0)))</f>
        <v/>
      </c>
      <c r="N2445" s="5" t="str">
        <f>IF('Ek.3-A'!P2445="", "", 'Ek.3-A'!P2445)</f>
        <v/>
      </c>
      <c r="O2445" s="142">
        <f>'Ek.3-A'!S2445</f>
        <v>0</v>
      </c>
      <c r="P2445" s="143" t="str">
        <f>'Ek.3-A'!L2445</f>
        <v/>
      </c>
      <c r="Q2445" s="24" t="str">
        <f>'Ek.3-A'!M2445</f>
        <v/>
      </c>
      <c r="R2445" s="24">
        <f t="shared" si="519"/>
        <v>0</v>
      </c>
      <c r="S2445" s="141" t="str">
        <f t="shared" si="520"/>
        <v>H</v>
      </c>
      <c r="T2445" s="24">
        <f>IF(S2445="E",SUM($R$5:R2445),0)</f>
        <v>0</v>
      </c>
      <c r="U2445" s="143">
        <f t="shared" si="521"/>
        <v>0</v>
      </c>
    </row>
    <row r="2446" spans="1:21" x14ac:dyDescent="0.25">
      <c r="A2446" s="6">
        <v>25.46</v>
      </c>
      <c r="B2446" s="31" t="s">
        <v>90</v>
      </c>
      <c r="D2446" s="89">
        <v>294190000029</v>
      </c>
      <c r="E2446" s="3">
        <v>0.6</v>
      </c>
      <c r="K2446" s="3">
        <f t="shared" si="522"/>
        <v>1802</v>
      </c>
      <c r="L2446" s="97" t="str">
        <f>IF(TRIM('Ek.3-A'!F2446)&lt;&gt;"","var","yok")</f>
        <v>yok</v>
      </c>
      <c r="M2446" s="5" t="str">
        <f>IF('Ek.3-A'!F2446="", "", IF(VLOOKUP('Ek.3-A'!F2446, Veriler!D:E, 2, 0)=0, "", VLOOKUP('Ek.3-A'!F2446, Veriler!D:E, 2, 0)))</f>
        <v/>
      </c>
      <c r="N2446" s="5" t="str">
        <f>IF('Ek.3-A'!P2446="", "", 'Ek.3-A'!P2446)</f>
        <v/>
      </c>
      <c r="O2446" s="142">
        <f>'Ek.3-A'!S2446</f>
        <v>0</v>
      </c>
      <c r="P2446" s="143" t="str">
        <f>'Ek.3-A'!L2446</f>
        <v/>
      </c>
      <c r="Q2446" s="24" t="str">
        <f>'Ek.3-A'!M2446</f>
        <v/>
      </c>
      <c r="R2446" s="24">
        <f t="shared" si="519"/>
        <v>0</v>
      </c>
      <c r="S2446" s="141" t="str">
        <f t="shared" si="520"/>
        <v>H</v>
      </c>
      <c r="T2446" s="24">
        <f>IF(S2446="E",SUM($R$5:R2446),0)</f>
        <v>0</v>
      </c>
      <c r="U2446" s="143">
        <f t="shared" si="521"/>
        <v>0</v>
      </c>
    </row>
    <row r="2447" spans="1:21" x14ac:dyDescent="0.25">
      <c r="A2447" s="6">
        <v>25.47</v>
      </c>
      <c r="B2447" s="31" t="s">
        <v>90</v>
      </c>
      <c r="D2447" s="87">
        <v>903180209000</v>
      </c>
      <c r="E2447" s="3">
        <v>0.6</v>
      </c>
      <c r="K2447" s="3">
        <f t="shared" si="522"/>
        <v>1803</v>
      </c>
      <c r="L2447" s="97" t="str">
        <f>IF(TRIM('Ek.3-A'!F2447)&lt;&gt;"","var","yok")</f>
        <v>yok</v>
      </c>
      <c r="M2447" s="5" t="str">
        <f>IF('Ek.3-A'!F2447="", "", IF(VLOOKUP('Ek.3-A'!F2447, Veriler!D:E, 2, 0)=0, "", VLOOKUP('Ek.3-A'!F2447, Veriler!D:E, 2, 0)))</f>
        <v/>
      </c>
      <c r="N2447" s="5" t="str">
        <f>IF('Ek.3-A'!P2447="", "", 'Ek.3-A'!P2447)</f>
        <v/>
      </c>
      <c r="O2447" s="142">
        <f>'Ek.3-A'!S2447</f>
        <v>0</v>
      </c>
      <c r="P2447" s="143" t="str">
        <f>'Ek.3-A'!L2447</f>
        <v/>
      </c>
      <c r="Q2447" s="24" t="str">
        <f>'Ek.3-A'!M2447</f>
        <v/>
      </c>
      <c r="R2447" s="24">
        <f t="shared" si="519"/>
        <v>0</v>
      </c>
      <c r="S2447" s="141" t="str">
        <f t="shared" si="520"/>
        <v>H</v>
      </c>
      <c r="T2447" s="24">
        <f>IF(S2447="E",SUM($R$5:R2447),0)</f>
        <v>0</v>
      </c>
      <c r="U2447" s="143">
        <f t="shared" si="521"/>
        <v>0</v>
      </c>
    </row>
    <row r="2448" spans="1:21" x14ac:dyDescent="0.25">
      <c r="A2448" s="6">
        <v>25.48</v>
      </c>
      <c r="B2448" s="31" t="s">
        <v>90</v>
      </c>
      <c r="D2448" s="89">
        <v>290522000011</v>
      </c>
      <c r="E2448" s="3">
        <v>0.6</v>
      </c>
      <c r="K2448" s="3">
        <f t="shared" si="522"/>
        <v>1804</v>
      </c>
      <c r="L2448" s="97" t="str">
        <f>IF(TRIM('Ek.3-A'!F2448)&lt;&gt;"","var","yok")</f>
        <v>yok</v>
      </c>
      <c r="M2448" s="5" t="str">
        <f>IF('Ek.3-A'!F2448="", "", IF(VLOOKUP('Ek.3-A'!F2448, Veriler!D:E, 2, 0)=0, "", VLOOKUP('Ek.3-A'!F2448, Veriler!D:E, 2, 0)))</f>
        <v/>
      </c>
      <c r="N2448" s="5" t="str">
        <f>IF('Ek.3-A'!P2448="", "", 'Ek.3-A'!P2448)</f>
        <v/>
      </c>
      <c r="O2448" s="142">
        <f>'Ek.3-A'!S2448</f>
        <v>0</v>
      </c>
      <c r="P2448" s="143" t="str">
        <f>'Ek.3-A'!L2448</f>
        <v/>
      </c>
      <c r="Q2448" s="24" t="str">
        <f>'Ek.3-A'!M2448</f>
        <v/>
      </c>
      <c r="R2448" s="24">
        <f t="shared" si="519"/>
        <v>0</v>
      </c>
      <c r="S2448" s="141" t="str">
        <f t="shared" si="520"/>
        <v>H</v>
      </c>
      <c r="T2448" s="24">
        <f>IF(S2448="E",SUM($R$5:R2448),0)</f>
        <v>0</v>
      </c>
      <c r="U2448" s="143">
        <f t="shared" si="521"/>
        <v>0</v>
      </c>
    </row>
    <row r="2449" spans="1:21" x14ac:dyDescent="0.25">
      <c r="A2449" s="6">
        <v>25.49</v>
      </c>
      <c r="B2449" s="31" t="s">
        <v>90</v>
      </c>
      <c r="D2449" s="87">
        <v>853540000012</v>
      </c>
      <c r="E2449" s="3">
        <v>0.6</v>
      </c>
      <c r="K2449" s="3">
        <f t="shared" si="522"/>
        <v>1805</v>
      </c>
      <c r="L2449" s="97" t="str">
        <f>IF(TRIM('Ek.3-A'!F2449)&lt;&gt;"","var","yok")</f>
        <v>yok</v>
      </c>
      <c r="M2449" s="5" t="str">
        <f>IF('Ek.3-A'!F2449="", "", IF(VLOOKUP('Ek.3-A'!F2449, Veriler!D:E, 2, 0)=0, "", VLOOKUP('Ek.3-A'!F2449, Veriler!D:E, 2, 0)))</f>
        <v/>
      </c>
      <c r="N2449" s="5" t="str">
        <f>IF('Ek.3-A'!P2449="", "", 'Ek.3-A'!P2449)</f>
        <v/>
      </c>
      <c r="O2449" s="142">
        <f>'Ek.3-A'!S2449</f>
        <v>0</v>
      </c>
      <c r="P2449" s="143" t="str">
        <f>'Ek.3-A'!L2449</f>
        <v/>
      </c>
      <c r="Q2449" s="24" t="str">
        <f>'Ek.3-A'!M2449</f>
        <v/>
      </c>
      <c r="R2449" s="24">
        <f t="shared" si="519"/>
        <v>0</v>
      </c>
      <c r="S2449" s="141" t="str">
        <f t="shared" si="520"/>
        <v>H</v>
      </c>
      <c r="T2449" s="24">
        <f>IF(S2449="E",SUM($R$5:R2449),0)</f>
        <v>0</v>
      </c>
      <c r="U2449" s="143">
        <f t="shared" si="521"/>
        <v>0</v>
      </c>
    </row>
    <row r="2450" spans="1:21" x14ac:dyDescent="0.25">
      <c r="A2450" s="6">
        <v>25.5</v>
      </c>
      <c r="B2450" s="31" t="s">
        <v>90</v>
      </c>
      <c r="D2450" s="89">
        <v>903033701000</v>
      </c>
      <c r="E2450" s="3">
        <v>0.6</v>
      </c>
      <c r="K2450" s="3">
        <f t="shared" si="522"/>
        <v>1806</v>
      </c>
      <c r="L2450" s="97" t="str">
        <f>IF(TRIM('Ek.3-A'!F2450)&lt;&gt;"","var","yok")</f>
        <v>yok</v>
      </c>
      <c r="M2450" s="5" t="str">
        <f>IF('Ek.3-A'!F2450="", "", IF(VLOOKUP('Ek.3-A'!F2450, Veriler!D:E, 2, 0)=0, "", VLOOKUP('Ek.3-A'!F2450, Veriler!D:E, 2, 0)))</f>
        <v/>
      </c>
      <c r="N2450" s="5" t="str">
        <f>IF('Ek.3-A'!P2450="", "", 'Ek.3-A'!P2450)</f>
        <v/>
      </c>
      <c r="O2450" s="142">
        <f>'Ek.3-A'!S2450</f>
        <v>0</v>
      </c>
      <c r="P2450" s="143" t="str">
        <f>'Ek.3-A'!L2450</f>
        <v/>
      </c>
      <c r="Q2450" s="24" t="str">
        <f>'Ek.3-A'!M2450</f>
        <v/>
      </c>
      <c r="R2450" s="24">
        <f t="shared" si="519"/>
        <v>0</v>
      </c>
      <c r="S2450" s="141" t="str">
        <f t="shared" si="520"/>
        <v>H</v>
      </c>
      <c r="T2450" s="24">
        <f>IF(S2450="E",SUM($R$5:R2450),0)</f>
        <v>0</v>
      </c>
      <c r="U2450" s="143">
        <f t="shared" si="521"/>
        <v>0</v>
      </c>
    </row>
    <row r="2451" spans="1:21" x14ac:dyDescent="0.25">
      <c r="A2451" s="6">
        <v>25.51</v>
      </c>
      <c r="B2451" s="31" t="s">
        <v>90</v>
      </c>
      <c r="D2451" s="87">
        <v>903033709000</v>
      </c>
      <c r="E2451" s="3">
        <v>0.6</v>
      </c>
      <c r="L2451" s="97"/>
      <c r="M2451" s="5"/>
      <c r="N2451" s="5"/>
      <c r="O2451" s="5"/>
      <c r="Q2451" s="23"/>
      <c r="T2451" s="24"/>
      <c r="U2451" s="25"/>
    </row>
    <row r="2452" spans="1:21" x14ac:dyDescent="0.25">
      <c r="A2452" s="6">
        <v>25.52</v>
      </c>
      <c r="B2452" s="31" t="s">
        <v>90</v>
      </c>
      <c r="D2452" s="89">
        <v>282560000011</v>
      </c>
      <c r="E2452" s="3">
        <v>0.6</v>
      </c>
      <c r="K2452" s="3">
        <f>K2450+1</f>
        <v>1807</v>
      </c>
      <c r="L2452" s="97" t="str">
        <f>IF(TRIM('Ek.3-A'!F2452)&lt;&gt;"","var","yok")</f>
        <v>yok</v>
      </c>
      <c r="M2452" s="5" t="str">
        <f>IF('Ek.3-A'!F2452="", "", IF(VLOOKUP('Ek.3-A'!F2452, Veriler!D:E, 2, 0)=0, "", VLOOKUP('Ek.3-A'!F2452, Veriler!D:E, 2, 0)))</f>
        <v/>
      </c>
      <c r="N2452" s="5" t="str">
        <f>IF('Ek.3-A'!P2452="", "", 'Ek.3-A'!P2452)</f>
        <v/>
      </c>
      <c r="O2452" s="142">
        <f>'Ek.3-A'!S2452</f>
        <v>0</v>
      </c>
      <c r="P2452" s="143" t="str">
        <f>'Ek.3-A'!L2452</f>
        <v/>
      </c>
      <c r="Q2452" s="24" t="str">
        <f>'Ek.3-A'!M2452</f>
        <v/>
      </c>
      <c r="R2452" s="24">
        <f t="shared" ref="R2452:R2465" si="523">IF(L2452="var",0,IF(Q2452&lt;=0.005,Q2452,0))</f>
        <v>0</v>
      </c>
      <c r="S2452" s="141" t="str">
        <f t="shared" ref="S2452:S2465" si="524">IF(Q2452&lt;=0.005,"E","H")</f>
        <v>H</v>
      </c>
      <c r="T2452" s="24">
        <f>IF(S2452="E",SUM($R$5:R2452),0)</f>
        <v>0</v>
      </c>
      <c r="U2452" s="143">
        <f t="shared" ref="U2452:U2465" si="525">IF(T2452&lt;=0.1, O2452, IF(R2452&gt;$G$2, R2452*O2452, $G$2*O2452))</f>
        <v>0</v>
      </c>
    </row>
    <row r="2453" spans="1:21" x14ac:dyDescent="0.25">
      <c r="A2453" s="6">
        <v>25.53</v>
      </c>
      <c r="B2453" s="31" t="s">
        <v>90</v>
      </c>
      <c r="D2453" s="87">
        <v>291819983000</v>
      </c>
      <c r="E2453" s="3">
        <v>0.6</v>
      </c>
      <c r="K2453" s="3">
        <f t="shared" ref="K2453:K2465" si="526">K2452+1</f>
        <v>1808</v>
      </c>
      <c r="L2453" s="97" t="str">
        <f>IF(TRIM('Ek.3-A'!F2453)&lt;&gt;"","var","yok")</f>
        <v>yok</v>
      </c>
      <c r="M2453" s="5" t="str">
        <f>IF('Ek.3-A'!F2453="", "", IF(VLOOKUP('Ek.3-A'!F2453, Veriler!D:E, 2, 0)=0, "", VLOOKUP('Ek.3-A'!F2453, Veriler!D:E, 2, 0)))</f>
        <v/>
      </c>
      <c r="N2453" s="5" t="str">
        <f>IF('Ek.3-A'!P2453="", "", 'Ek.3-A'!P2453)</f>
        <v/>
      </c>
      <c r="O2453" s="142">
        <f>'Ek.3-A'!S2453</f>
        <v>0</v>
      </c>
      <c r="P2453" s="143" t="str">
        <f>'Ek.3-A'!L2453</f>
        <v/>
      </c>
      <c r="Q2453" s="24" t="str">
        <f>'Ek.3-A'!M2453</f>
        <v/>
      </c>
      <c r="R2453" s="24">
        <f t="shared" si="523"/>
        <v>0</v>
      </c>
      <c r="S2453" s="141" t="str">
        <f t="shared" si="524"/>
        <v>H</v>
      </c>
      <c r="T2453" s="24">
        <f>IF(S2453="E",SUM($R$5:R2453),0)</f>
        <v>0</v>
      </c>
      <c r="U2453" s="143">
        <f t="shared" si="525"/>
        <v>0</v>
      </c>
    </row>
    <row r="2454" spans="1:21" x14ac:dyDescent="0.25">
      <c r="A2454" s="6">
        <v>25.54</v>
      </c>
      <c r="B2454" s="31" t="s">
        <v>90</v>
      </c>
      <c r="D2454" s="89">
        <v>844190101100</v>
      </c>
      <c r="E2454" s="3">
        <v>0.6</v>
      </c>
      <c r="K2454" s="3">
        <f t="shared" si="526"/>
        <v>1809</v>
      </c>
      <c r="L2454" s="97" t="str">
        <f>IF(TRIM('Ek.3-A'!F2454)&lt;&gt;"","var","yok")</f>
        <v>yok</v>
      </c>
      <c r="M2454" s="5" t="str">
        <f>IF('Ek.3-A'!F2454="", "", IF(VLOOKUP('Ek.3-A'!F2454, Veriler!D:E, 2, 0)=0, "", VLOOKUP('Ek.3-A'!F2454, Veriler!D:E, 2, 0)))</f>
        <v/>
      </c>
      <c r="N2454" s="5" t="str">
        <f>IF('Ek.3-A'!P2454="", "", 'Ek.3-A'!P2454)</f>
        <v/>
      </c>
      <c r="O2454" s="142">
        <f>'Ek.3-A'!S2454</f>
        <v>0</v>
      </c>
      <c r="P2454" s="143" t="str">
        <f>'Ek.3-A'!L2454</f>
        <v/>
      </c>
      <c r="Q2454" s="24" t="str">
        <f>'Ek.3-A'!M2454</f>
        <v/>
      </c>
      <c r="R2454" s="24">
        <f t="shared" si="523"/>
        <v>0</v>
      </c>
      <c r="S2454" s="141" t="str">
        <f t="shared" si="524"/>
        <v>H</v>
      </c>
      <c r="T2454" s="24">
        <f>IF(S2454="E",SUM($R$5:R2454),0)</f>
        <v>0</v>
      </c>
      <c r="U2454" s="143">
        <f t="shared" si="525"/>
        <v>0</v>
      </c>
    </row>
    <row r="2455" spans="1:21" x14ac:dyDescent="0.25">
      <c r="A2455" s="6">
        <v>25.55</v>
      </c>
      <c r="B2455" s="31" t="s">
        <v>90</v>
      </c>
      <c r="D2455" s="87">
        <v>844190101900</v>
      </c>
      <c r="E2455" s="3">
        <v>0.6</v>
      </c>
      <c r="K2455" s="3">
        <f t="shared" si="526"/>
        <v>1810</v>
      </c>
      <c r="L2455" s="97" t="str">
        <f>IF(TRIM('Ek.3-A'!F2455)&lt;&gt;"","var","yok")</f>
        <v>yok</v>
      </c>
      <c r="M2455" s="5" t="str">
        <f>IF('Ek.3-A'!F2455="", "", IF(VLOOKUP('Ek.3-A'!F2455, Veriler!D:E, 2, 0)=0, "", VLOOKUP('Ek.3-A'!F2455, Veriler!D:E, 2, 0)))</f>
        <v/>
      </c>
      <c r="N2455" s="5" t="str">
        <f>IF('Ek.3-A'!P2455="", "", 'Ek.3-A'!P2455)</f>
        <v/>
      </c>
      <c r="O2455" s="142">
        <f>'Ek.3-A'!S2455</f>
        <v>0</v>
      </c>
      <c r="P2455" s="143" t="str">
        <f>'Ek.3-A'!L2455</f>
        <v/>
      </c>
      <c r="Q2455" s="24" t="str">
        <f>'Ek.3-A'!M2455</f>
        <v/>
      </c>
      <c r="R2455" s="24">
        <f t="shared" si="523"/>
        <v>0</v>
      </c>
      <c r="S2455" s="141" t="str">
        <f t="shared" si="524"/>
        <v>H</v>
      </c>
      <c r="T2455" s="24">
        <f>IF(S2455="E",SUM($R$5:R2455),0)</f>
        <v>0</v>
      </c>
      <c r="U2455" s="143">
        <f t="shared" si="525"/>
        <v>0</v>
      </c>
    </row>
    <row r="2456" spans="1:21" x14ac:dyDescent="0.25">
      <c r="A2456" s="6">
        <v>25.56</v>
      </c>
      <c r="B2456" s="31" t="s">
        <v>90</v>
      </c>
      <c r="D2456" s="89">
        <v>291570501014</v>
      </c>
      <c r="E2456" s="3">
        <v>0.6</v>
      </c>
      <c r="K2456" s="3">
        <f t="shared" si="526"/>
        <v>1811</v>
      </c>
      <c r="L2456" s="97" t="str">
        <f>IF(TRIM('Ek.3-A'!F2456)&lt;&gt;"","var","yok")</f>
        <v>yok</v>
      </c>
      <c r="M2456" s="5" t="str">
        <f>IF('Ek.3-A'!F2456="", "", IF(VLOOKUP('Ek.3-A'!F2456, Veriler!D:E, 2, 0)=0, "", VLOOKUP('Ek.3-A'!F2456, Veriler!D:E, 2, 0)))</f>
        <v/>
      </c>
      <c r="N2456" s="5" t="str">
        <f>IF('Ek.3-A'!P2456="", "", 'Ek.3-A'!P2456)</f>
        <v/>
      </c>
      <c r="O2456" s="142">
        <f>'Ek.3-A'!S2456</f>
        <v>0</v>
      </c>
      <c r="P2456" s="143" t="str">
        <f>'Ek.3-A'!L2456</f>
        <v/>
      </c>
      <c r="Q2456" s="24" t="str">
        <f>'Ek.3-A'!M2456</f>
        <v/>
      </c>
      <c r="R2456" s="24">
        <f t="shared" si="523"/>
        <v>0</v>
      </c>
      <c r="S2456" s="141" t="str">
        <f t="shared" si="524"/>
        <v>H</v>
      </c>
      <c r="T2456" s="24">
        <f>IF(S2456="E",SUM($R$5:R2456),0)</f>
        <v>0</v>
      </c>
      <c r="U2456" s="143">
        <f t="shared" si="525"/>
        <v>0</v>
      </c>
    </row>
    <row r="2457" spans="1:21" x14ac:dyDescent="0.25">
      <c r="A2457" s="6">
        <v>25.57</v>
      </c>
      <c r="B2457" s="31" t="s">
        <v>90</v>
      </c>
      <c r="D2457" s="87">
        <v>291539003014</v>
      </c>
      <c r="E2457" s="3">
        <v>0.6</v>
      </c>
      <c r="K2457" s="3">
        <f t="shared" si="526"/>
        <v>1812</v>
      </c>
      <c r="L2457" s="97" t="str">
        <f>IF(TRIM('Ek.3-A'!F2457)&lt;&gt;"","var","yok")</f>
        <v>yok</v>
      </c>
      <c r="M2457" s="5" t="str">
        <f>IF('Ek.3-A'!F2457="", "", IF(VLOOKUP('Ek.3-A'!F2457, Veriler!D:E, 2, 0)=0, "", VLOOKUP('Ek.3-A'!F2457, Veriler!D:E, 2, 0)))</f>
        <v/>
      </c>
      <c r="N2457" s="5" t="str">
        <f>IF('Ek.3-A'!P2457="", "", 'Ek.3-A'!P2457)</f>
        <v/>
      </c>
      <c r="O2457" s="142">
        <f>'Ek.3-A'!S2457</f>
        <v>0</v>
      </c>
      <c r="P2457" s="143" t="str">
        <f>'Ek.3-A'!L2457</f>
        <v/>
      </c>
      <c r="Q2457" s="24" t="str">
        <f>'Ek.3-A'!M2457</f>
        <v/>
      </c>
      <c r="R2457" s="24">
        <f t="shared" si="523"/>
        <v>0</v>
      </c>
      <c r="S2457" s="141" t="str">
        <f t="shared" si="524"/>
        <v>H</v>
      </c>
      <c r="T2457" s="24">
        <f>IF(S2457="E",SUM($R$5:R2457),0)</f>
        <v>0</v>
      </c>
      <c r="U2457" s="143">
        <f t="shared" si="525"/>
        <v>0</v>
      </c>
    </row>
    <row r="2458" spans="1:21" x14ac:dyDescent="0.25">
      <c r="A2458" s="6">
        <v>25.58</v>
      </c>
      <c r="B2458" s="31" t="s">
        <v>90</v>
      </c>
      <c r="D2458" s="89">
        <v>291990009011</v>
      </c>
      <c r="E2458" s="3">
        <v>0.6</v>
      </c>
      <c r="K2458" s="3">
        <f t="shared" si="526"/>
        <v>1813</v>
      </c>
      <c r="L2458" s="97" t="str">
        <f>IF(TRIM('Ek.3-A'!F2458)&lt;&gt;"","var","yok")</f>
        <v>yok</v>
      </c>
      <c r="M2458" s="5" t="str">
        <f>IF('Ek.3-A'!F2458="", "", IF(VLOOKUP('Ek.3-A'!F2458, Veriler!D:E, 2, 0)=0, "", VLOOKUP('Ek.3-A'!F2458, Veriler!D:E, 2, 0)))</f>
        <v/>
      </c>
      <c r="N2458" s="5" t="str">
        <f>IF('Ek.3-A'!P2458="", "", 'Ek.3-A'!P2458)</f>
        <v/>
      </c>
      <c r="O2458" s="142">
        <f>'Ek.3-A'!S2458</f>
        <v>0</v>
      </c>
      <c r="P2458" s="143" t="str">
        <f>'Ek.3-A'!L2458</f>
        <v/>
      </c>
      <c r="Q2458" s="24" t="str">
        <f>'Ek.3-A'!M2458</f>
        <v/>
      </c>
      <c r="R2458" s="24">
        <f t="shared" si="523"/>
        <v>0</v>
      </c>
      <c r="S2458" s="141" t="str">
        <f t="shared" si="524"/>
        <v>H</v>
      </c>
      <c r="T2458" s="24">
        <f>IF(S2458="E",SUM($R$5:R2458),0)</f>
        <v>0</v>
      </c>
      <c r="U2458" s="143">
        <f t="shared" si="525"/>
        <v>0</v>
      </c>
    </row>
    <row r="2459" spans="1:21" x14ac:dyDescent="0.25">
      <c r="A2459" s="6">
        <v>25.59</v>
      </c>
      <c r="B2459" s="31" t="s">
        <v>90</v>
      </c>
      <c r="D2459" s="87">
        <v>290950002000</v>
      </c>
      <c r="E2459" s="3">
        <v>0.6</v>
      </c>
      <c r="K2459" s="3">
        <f t="shared" si="526"/>
        <v>1814</v>
      </c>
      <c r="L2459" s="97" t="str">
        <f>IF(TRIM('Ek.3-A'!F2459)&lt;&gt;"","var","yok")</f>
        <v>yok</v>
      </c>
      <c r="M2459" s="5" t="str">
        <f>IF('Ek.3-A'!F2459="", "", IF(VLOOKUP('Ek.3-A'!F2459, Veriler!D:E, 2, 0)=0, "", VLOOKUP('Ek.3-A'!F2459, Veriler!D:E, 2, 0)))</f>
        <v/>
      </c>
      <c r="N2459" s="5" t="str">
        <f>IF('Ek.3-A'!P2459="", "", 'Ek.3-A'!P2459)</f>
        <v/>
      </c>
      <c r="O2459" s="142">
        <f>'Ek.3-A'!S2459</f>
        <v>0</v>
      </c>
      <c r="P2459" s="143" t="str">
        <f>'Ek.3-A'!L2459</f>
        <v/>
      </c>
      <c r="Q2459" s="24" t="str">
        <f>'Ek.3-A'!M2459</f>
        <v/>
      </c>
      <c r="R2459" s="24">
        <f t="shared" si="523"/>
        <v>0</v>
      </c>
      <c r="S2459" s="141" t="str">
        <f t="shared" si="524"/>
        <v>H</v>
      </c>
      <c r="T2459" s="24">
        <f>IF(S2459="E",SUM($R$5:R2459),0)</f>
        <v>0</v>
      </c>
      <c r="U2459" s="143">
        <f t="shared" si="525"/>
        <v>0</v>
      </c>
    </row>
    <row r="2460" spans="1:21" x14ac:dyDescent="0.25">
      <c r="A2460" s="6">
        <v>25.6</v>
      </c>
      <c r="B2460" s="31" t="s">
        <v>90</v>
      </c>
      <c r="D2460" s="89">
        <v>293890300000</v>
      </c>
      <c r="E2460" s="3">
        <v>0.6</v>
      </c>
      <c r="K2460" s="3">
        <f t="shared" si="526"/>
        <v>1815</v>
      </c>
      <c r="L2460" s="97" t="str">
        <f>IF(TRIM('Ek.3-A'!F2460)&lt;&gt;"","var","yok")</f>
        <v>yok</v>
      </c>
      <c r="M2460" s="5" t="str">
        <f>IF('Ek.3-A'!F2460="", "", IF(VLOOKUP('Ek.3-A'!F2460, Veriler!D:E, 2, 0)=0, "", VLOOKUP('Ek.3-A'!F2460, Veriler!D:E, 2, 0)))</f>
        <v/>
      </c>
      <c r="N2460" s="5" t="str">
        <f>IF('Ek.3-A'!P2460="", "", 'Ek.3-A'!P2460)</f>
        <v/>
      </c>
      <c r="O2460" s="142">
        <f>'Ek.3-A'!S2460</f>
        <v>0</v>
      </c>
      <c r="P2460" s="143" t="str">
        <f>'Ek.3-A'!L2460</f>
        <v/>
      </c>
      <c r="Q2460" s="24" t="str">
        <f>'Ek.3-A'!M2460</f>
        <v/>
      </c>
      <c r="R2460" s="24">
        <f t="shared" si="523"/>
        <v>0</v>
      </c>
      <c r="S2460" s="141" t="str">
        <f t="shared" si="524"/>
        <v>H</v>
      </c>
      <c r="T2460" s="24">
        <f>IF(S2460="E",SUM($R$5:R2460),0)</f>
        <v>0</v>
      </c>
      <c r="U2460" s="143">
        <f t="shared" si="525"/>
        <v>0</v>
      </c>
    </row>
    <row r="2461" spans="1:21" x14ac:dyDescent="0.25">
      <c r="A2461" s="6">
        <v>25.61</v>
      </c>
      <c r="B2461" s="31" t="s">
        <v>90</v>
      </c>
      <c r="D2461" s="87">
        <v>292249851000</v>
      </c>
      <c r="E2461" s="3">
        <v>0.6</v>
      </c>
      <c r="K2461" s="3">
        <f t="shared" si="526"/>
        <v>1816</v>
      </c>
      <c r="L2461" s="97" t="str">
        <f>IF(TRIM('Ek.3-A'!F2461)&lt;&gt;"","var","yok")</f>
        <v>yok</v>
      </c>
      <c r="M2461" s="5" t="str">
        <f>IF('Ek.3-A'!F2461="", "", IF(VLOOKUP('Ek.3-A'!F2461, Veriler!D:E, 2, 0)=0, "", VLOOKUP('Ek.3-A'!F2461, Veriler!D:E, 2, 0)))</f>
        <v/>
      </c>
      <c r="N2461" s="5" t="str">
        <f>IF('Ek.3-A'!P2461="", "", 'Ek.3-A'!P2461)</f>
        <v/>
      </c>
      <c r="O2461" s="142">
        <f>'Ek.3-A'!S2461</f>
        <v>0</v>
      </c>
      <c r="P2461" s="143" t="str">
        <f>'Ek.3-A'!L2461</f>
        <v/>
      </c>
      <c r="Q2461" s="24" t="str">
        <f>'Ek.3-A'!M2461</f>
        <v/>
      </c>
      <c r="R2461" s="24">
        <f t="shared" si="523"/>
        <v>0</v>
      </c>
      <c r="S2461" s="141" t="str">
        <f t="shared" si="524"/>
        <v>H</v>
      </c>
      <c r="T2461" s="24">
        <f>IF(S2461="E",SUM($R$5:R2461),0)</f>
        <v>0</v>
      </c>
      <c r="U2461" s="143">
        <f t="shared" si="525"/>
        <v>0</v>
      </c>
    </row>
    <row r="2462" spans="1:21" x14ac:dyDescent="0.25">
      <c r="A2462" s="6">
        <v>25.62</v>
      </c>
      <c r="B2462" s="31" t="s">
        <v>90</v>
      </c>
      <c r="D2462" s="89">
        <v>291816000011</v>
      </c>
      <c r="E2462" s="3">
        <v>0.6</v>
      </c>
      <c r="K2462" s="3">
        <f t="shared" si="526"/>
        <v>1817</v>
      </c>
      <c r="L2462" s="97" t="str">
        <f>IF(TRIM('Ek.3-A'!F2462)&lt;&gt;"","var","yok")</f>
        <v>yok</v>
      </c>
      <c r="M2462" s="5" t="str">
        <f>IF('Ek.3-A'!F2462="", "", IF(VLOOKUP('Ek.3-A'!F2462, Veriler!D:E, 2, 0)=0, "", VLOOKUP('Ek.3-A'!F2462, Veriler!D:E, 2, 0)))</f>
        <v/>
      </c>
      <c r="N2462" s="5" t="str">
        <f>IF('Ek.3-A'!P2462="", "", 'Ek.3-A'!P2462)</f>
        <v/>
      </c>
      <c r="O2462" s="142">
        <f>'Ek.3-A'!S2462</f>
        <v>0</v>
      </c>
      <c r="P2462" s="143" t="str">
        <f>'Ek.3-A'!L2462</f>
        <v/>
      </c>
      <c r="Q2462" s="24" t="str">
        <f>'Ek.3-A'!M2462</f>
        <v/>
      </c>
      <c r="R2462" s="24">
        <f t="shared" si="523"/>
        <v>0</v>
      </c>
      <c r="S2462" s="141" t="str">
        <f t="shared" si="524"/>
        <v>H</v>
      </c>
      <c r="T2462" s="24">
        <f>IF(S2462="E",SUM($R$5:R2462),0)</f>
        <v>0</v>
      </c>
      <c r="U2462" s="143">
        <f t="shared" si="525"/>
        <v>0</v>
      </c>
    </row>
    <row r="2463" spans="1:21" x14ac:dyDescent="0.25">
      <c r="A2463" s="6">
        <v>25.63</v>
      </c>
      <c r="B2463" s="31" t="s">
        <v>90</v>
      </c>
      <c r="D2463" s="87">
        <v>291816000021</v>
      </c>
      <c r="E2463" s="3">
        <v>0.6</v>
      </c>
      <c r="K2463" s="3">
        <f t="shared" si="526"/>
        <v>1818</v>
      </c>
      <c r="L2463" s="97" t="str">
        <f>IF(TRIM('Ek.3-A'!F2463)&lt;&gt;"","var","yok")</f>
        <v>yok</v>
      </c>
      <c r="M2463" s="5" t="str">
        <f>IF('Ek.3-A'!F2463="", "", IF(VLOOKUP('Ek.3-A'!F2463, Veriler!D:E, 2, 0)=0, "", VLOOKUP('Ek.3-A'!F2463, Veriler!D:E, 2, 0)))</f>
        <v/>
      </c>
      <c r="N2463" s="5" t="str">
        <f>IF('Ek.3-A'!P2463="", "", 'Ek.3-A'!P2463)</f>
        <v/>
      </c>
      <c r="O2463" s="142">
        <f>'Ek.3-A'!S2463</f>
        <v>0</v>
      </c>
      <c r="P2463" s="143" t="str">
        <f>'Ek.3-A'!L2463</f>
        <v/>
      </c>
      <c r="Q2463" s="24" t="str">
        <f>'Ek.3-A'!M2463</f>
        <v/>
      </c>
      <c r="R2463" s="24">
        <f t="shared" si="523"/>
        <v>0</v>
      </c>
      <c r="S2463" s="141" t="str">
        <f t="shared" si="524"/>
        <v>H</v>
      </c>
      <c r="T2463" s="24">
        <f>IF(S2463="E",SUM($R$5:R2463),0)</f>
        <v>0</v>
      </c>
      <c r="U2463" s="143">
        <f t="shared" si="525"/>
        <v>0</v>
      </c>
    </row>
    <row r="2464" spans="1:21" x14ac:dyDescent="0.25">
      <c r="A2464" s="6">
        <v>25.64</v>
      </c>
      <c r="B2464" s="31" t="s">
        <v>90</v>
      </c>
      <c r="D2464" s="89">
        <v>291816000019</v>
      </c>
      <c r="E2464" s="3">
        <v>0.6</v>
      </c>
      <c r="K2464" s="3">
        <f t="shared" si="526"/>
        <v>1819</v>
      </c>
      <c r="L2464" s="97" t="str">
        <f>IF(TRIM('Ek.3-A'!F2464)&lt;&gt;"","var","yok")</f>
        <v>yok</v>
      </c>
      <c r="M2464" s="5" t="str">
        <f>IF('Ek.3-A'!F2464="", "", IF(VLOOKUP('Ek.3-A'!F2464, Veriler!D:E, 2, 0)=0, "", VLOOKUP('Ek.3-A'!F2464, Veriler!D:E, 2, 0)))</f>
        <v/>
      </c>
      <c r="N2464" s="5" t="str">
        <f>IF('Ek.3-A'!P2464="", "", 'Ek.3-A'!P2464)</f>
        <v/>
      </c>
      <c r="O2464" s="142">
        <f>'Ek.3-A'!S2464</f>
        <v>0</v>
      </c>
      <c r="P2464" s="143" t="str">
        <f>'Ek.3-A'!L2464</f>
        <v/>
      </c>
      <c r="Q2464" s="24" t="str">
        <f>'Ek.3-A'!M2464</f>
        <v/>
      </c>
      <c r="R2464" s="24">
        <f t="shared" si="523"/>
        <v>0</v>
      </c>
      <c r="S2464" s="141" t="str">
        <f t="shared" si="524"/>
        <v>H</v>
      </c>
      <c r="T2464" s="24">
        <f>IF(S2464="E",SUM($R$5:R2464),0)</f>
        <v>0</v>
      </c>
      <c r="U2464" s="143">
        <f t="shared" si="525"/>
        <v>0</v>
      </c>
    </row>
    <row r="2465" spans="1:41" x14ac:dyDescent="0.25">
      <c r="A2465" s="6">
        <v>25.65</v>
      </c>
      <c r="B2465" s="31" t="s">
        <v>90</v>
      </c>
      <c r="D2465" s="87">
        <v>292242000029</v>
      </c>
      <c r="E2465" s="3">
        <v>0.6</v>
      </c>
      <c r="K2465" s="3">
        <f t="shared" si="526"/>
        <v>1820</v>
      </c>
      <c r="L2465" s="97" t="str">
        <f>IF(TRIM('Ek.3-A'!F2465)&lt;&gt;"","var","yok")</f>
        <v>yok</v>
      </c>
      <c r="M2465" s="5" t="str">
        <f>IF('Ek.3-A'!F2465="", "", IF(VLOOKUP('Ek.3-A'!F2465, Veriler!D:E, 2, 0)=0, "", VLOOKUP('Ek.3-A'!F2465, Veriler!D:E, 2, 0)))</f>
        <v/>
      </c>
      <c r="N2465" s="5" t="str">
        <f>IF('Ek.3-A'!P2465="", "", 'Ek.3-A'!P2465)</f>
        <v/>
      </c>
      <c r="O2465" s="142">
        <f>'Ek.3-A'!S2465</f>
        <v>0</v>
      </c>
      <c r="P2465" s="143" t="str">
        <f>'Ek.3-A'!L2465</f>
        <v/>
      </c>
      <c r="Q2465" s="24" t="str">
        <f>'Ek.3-A'!M2465</f>
        <v/>
      </c>
      <c r="R2465" s="24">
        <f t="shared" si="523"/>
        <v>0</v>
      </c>
      <c r="S2465" s="141" t="str">
        <f t="shared" si="524"/>
        <v>H</v>
      </c>
      <c r="T2465" s="24">
        <f>IF(S2465="E",SUM($R$5:R2465),0)</f>
        <v>0</v>
      </c>
      <c r="U2465" s="143">
        <f t="shared" si="525"/>
        <v>0</v>
      </c>
    </row>
    <row r="2466" spans="1:41" x14ac:dyDescent="0.25">
      <c r="A2466" s="6">
        <v>25.66</v>
      </c>
      <c r="B2466" s="31" t="s">
        <v>90</v>
      </c>
      <c r="D2466" s="89">
        <v>292242000011</v>
      </c>
      <c r="E2466" s="3">
        <v>0.6</v>
      </c>
      <c r="T2466" s="24"/>
      <c r="U2466" s="25"/>
      <c r="AO2466" s="140">
        <f>'Ek.3-A'!L2466</f>
        <v>0</v>
      </c>
    </row>
    <row r="2467" spans="1:41" x14ac:dyDescent="0.25">
      <c r="A2467" s="6">
        <v>25.67</v>
      </c>
      <c r="B2467" s="31" t="s">
        <v>90</v>
      </c>
      <c r="D2467" s="87">
        <v>292419000017</v>
      </c>
      <c r="E2467" s="3">
        <v>0.6</v>
      </c>
      <c r="T2467" s="24"/>
      <c r="U2467" s="25"/>
    </row>
    <row r="2468" spans="1:41" x14ac:dyDescent="0.25">
      <c r="A2468" s="6">
        <v>25.68</v>
      </c>
      <c r="B2468" s="31" t="s">
        <v>90</v>
      </c>
      <c r="D2468" s="89">
        <v>291719800013</v>
      </c>
      <c r="E2468" s="3">
        <v>0.6</v>
      </c>
      <c r="T2468" s="24"/>
      <c r="U2468" s="25"/>
    </row>
    <row r="2469" spans="1:41" x14ac:dyDescent="0.25">
      <c r="A2469" s="6">
        <v>25.69</v>
      </c>
      <c r="B2469" s="31" t="s">
        <v>90</v>
      </c>
      <c r="D2469" s="87">
        <v>900140800000</v>
      </c>
      <c r="E2469" s="3">
        <v>0.6</v>
      </c>
      <c r="T2469" s="24"/>
      <c r="U2469" s="25"/>
    </row>
    <row r="2470" spans="1:41" x14ac:dyDescent="0.25">
      <c r="A2470" s="6">
        <v>25.7</v>
      </c>
      <c r="B2470" s="31" t="s">
        <v>90</v>
      </c>
      <c r="D2470" s="89">
        <v>900150800000</v>
      </c>
      <c r="E2470" s="3">
        <v>0.6</v>
      </c>
      <c r="T2470" s="24"/>
      <c r="U2470" s="25"/>
    </row>
    <row r="2471" spans="1:41" x14ac:dyDescent="0.25">
      <c r="A2471" s="6">
        <v>25.71</v>
      </c>
      <c r="B2471" s="31" t="s">
        <v>90</v>
      </c>
      <c r="D2471" s="87">
        <v>900110100000</v>
      </c>
      <c r="E2471" s="3">
        <v>0.6</v>
      </c>
      <c r="T2471" s="24"/>
      <c r="U2471" s="25"/>
    </row>
    <row r="2472" spans="1:41" x14ac:dyDescent="0.25">
      <c r="A2472" s="6">
        <v>25.72</v>
      </c>
      <c r="B2472" s="31" t="s">
        <v>90</v>
      </c>
      <c r="D2472" s="89">
        <v>854020800000</v>
      </c>
      <c r="E2472" s="3">
        <v>0.6</v>
      </c>
      <c r="T2472" s="24"/>
      <c r="U2472" s="25"/>
    </row>
    <row r="2473" spans="1:41" x14ac:dyDescent="0.25">
      <c r="A2473" s="6">
        <v>25.73</v>
      </c>
      <c r="B2473" s="31" t="s">
        <v>90</v>
      </c>
      <c r="D2473" s="87">
        <v>900110101000</v>
      </c>
      <c r="E2473" s="3">
        <v>0.6</v>
      </c>
      <c r="T2473" s="24"/>
      <c r="U2473" s="25"/>
    </row>
    <row r="2474" spans="1:41" x14ac:dyDescent="0.25">
      <c r="A2474" s="6">
        <v>25.74</v>
      </c>
      <c r="B2474" s="31" t="s">
        <v>90</v>
      </c>
      <c r="D2474" s="89">
        <v>900110109000</v>
      </c>
      <c r="E2474" s="3">
        <v>0.6</v>
      </c>
      <c r="T2474" s="24"/>
      <c r="U2474" s="25"/>
    </row>
    <row r="2475" spans="1:41" x14ac:dyDescent="0.25">
      <c r="A2475" s="6">
        <v>25.75</v>
      </c>
      <c r="B2475" s="31" t="s">
        <v>90</v>
      </c>
      <c r="D2475" s="87">
        <v>901850900000</v>
      </c>
      <c r="E2475" s="3">
        <v>0.6</v>
      </c>
      <c r="K2475" s="3">
        <f>K2465+1</f>
        <v>1821</v>
      </c>
      <c r="L2475" s="97" t="str">
        <f>IF(TRIM('Ek.3-A'!F2475)&lt;&gt;"","var","yok")</f>
        <v>yok</v>
      </c>
      <c r="M2475" s="5" t="str">
        <f>IF('Ek.3-A'!F2475="", "", IF(VLOOKUP('Ek.3-A'!F2475, Veriler!D:E, 2, 0)=0, "", VLOOKUP('Ek.3-A'!F2475, Veriler!D:E, 2, 0)))</f>
        <v/>
      </c>
      <c r="N2475" s="5" t="str">
        <f>IF('Ek.3-A'!P2475="", "", 'Ek.3-A'!P2475)</f>
        <v/>
      </c>
      <c r="O2475" s="142">
        <f>'Ek.3-A'!S2475</f>
        <v>0</v>
      </c>
      <c r="P2475" s="143" t="str">
        <f>'Ek.3-A'!L2475</f>
        <v/>
      </c>
      <c r="Q2475" s="24" t="str">
        <f>'Ek.3-A'!M2475</f>
        <v/>
      </c>
      <c r="R2475" s="24">
        <f t="shared" ref="R2475:R2488" si="527">IF(L2475="var",0,IF(Q2475&lt;=0.005,Q2475,0))</f>
        <v>0</v>
      </c>
      <c r="S2475" s="141" t="str">
        <f t="shared" ref="S2475:S2488" si="528">IF(Q2475&lt;=0.005,"E","H")</f>
        <v>H</v>
      </c>
      <c r="T2475" s="24">
        <f>IF(S2475="E",SUM($R$5:R2475),0)</f>
        <v>0</v>
      </c>
      <c r="U2475" s="143">
        <f t="shared" ref="U2475:U2488" si="529">IF(T2475&lt;=0.1, O2475, IF(R2475&gt;$G$2, R2475*O2475, $G$2*O2475))</f>
        <v>0</v>
      </c>
    </row>
    <row r="2476" spans="1:41" x14ac:dyDescent="0.25">
      <c r="A2476" s="6">
        <v>25.76</v>
      </c>
      <c r="B2476" s="31" t="s">
        <v>90</v>
      </c>
      <c r="D2476" s="89">
        <v>901850100000</v>
      </c>
      <c r="E2476" s="3">
        <v>0.6</v>
      </c>
      <c r="K2476" s="3">
        <f t="shared" ref="K2476:K2488" si="530">K2475+1</f>
        <v>1822</v>
      </c>
      <c r="L2476" s="97" t="str">
        <f>IF(TRIM('Ek.3-A'!F2476)&lt;&gt;"","var","yok")</f>
        <v>yok</v>
      </c>
      <c r="M2476" s="5" t="str">
        <f>IF('Ek.3-A'!F2476="", "", IF(VLOOKUP('Ek.3-A'!F2476, Veriler!D:E, 2, 0)=0, "", VLOOKUP('Ek.3-A'!F2476, Veriler!D:E, 2, 0)))</f>
        <v/>
      </c>
      <c r="N2476" s="5" t="str">
        <f>IF('Ek.3-A'!P2476="", "", 'Ek.3-A'!P2476)</f>
        <v/>
      </c>
      <c r="O2476" s="142">
        <f>'Ek.3-A'!S2476</f>
        <v>0</v>
      </c>
      <c r="P2476" s="143" t="str">
        <f>'Ek.3-A'!L2476</f>
        <v/>
      </c>
      <c r="Q2476" s="24" t="str">
        <f>'Ek.3-A'!M2476</f>
        <v/>
      </c>
      <c r="R2476" s="24">
        <f t="shared" si="527"/>
        <v>0</v>
      </c>
      <c r="S2476" s="141" t="str">
        <f t="shared" si="528"/>
        <v>H</v>
      </c>
      <c r="T2476" s="24">
        <f>IF(S2476="E",SUM($R$5:R2476),0)</f>
        <v>0</v>
      </c>
      <c r="U2476" s="143">
        <f t="shared" si="529"/>
        <v>0</v>
      </c>
    </row>
    <row r="2477" spans="1:41" x14ac:dyDescent="0.25">
      <c r="A2477" s="6">
        <v>25.77</v>
      </c>
      <c r="B2477" s="31" t="s">
        <v>90</v>
      </c>
      <c r="D2477" s="87">
        <v>400821100000</v>
      </c>
      <c r="E2477" s="3">
        <v>0.6</v>
      </c>
      <c r="K2477" s="3">
        <f t="shared" si="530"/>
        <v>1823</v>
      </c>
      <c r="L2477" s="97" t="str">
        <f>IF(TRIM('Ek.3-A'!F2477)&lt;&gt;"","var","yok")</f>
        <v>yok</v>
      </c>
      <c r="M2477" s="5" t="str">
        <f>IF('Ek.3-A'!F2477="", "", IF(VLOOKUP('Ek.3-A'!F2477, Veriler!D:E, 2, 0)=0, "", VLOOKUP('Ek.3-A'!F2477, Veriler!D:E, 2, 0)))</f>
        <v/>
      </c>
      <c r="N2477" s="5" t="str">
        <f>IF('Ek.3-A'!P2477="", "", 'Ek.3-A'!P2477)</f>
        <v/>
      </c>
      <c r="O2477" s="142">
        <f>'Ek.3-A'!S2477</f>
        <v>0</v>
      </c>
      <c r="P2477" s="143" t="str">
        <f>'Ek.3-A'!L2477</f>
        <v/>
      </c>
      <c r="Q2477" s="24" t="str">
        <f>'Ek.3-A'!M2477</f>
        <v/>
      </c>
      <c r="R2477" s="24">
        <f t="shared" si="527"/>
        <v>0</v>
      </c>
      <c r="S2477" s="141" t="str">
        <f t="shared" si="528"/>
        <v>H</v>
      </c>
      <c r="T2477" s="24">
        <f>IF(S2477="E",SUM($R$5:R2477),0)</f>
        <v>0</v>
      </c>
      <c r="U2477" s="143">
        <f t="shared" si="529"/>
        <v>0</v>
      </c>
    </row>
    <row r="2478" spans="1:41" x14ac:dyDescent="0.25">
      <c r="A2478" s="6">
        <v>25.78</v>
      </c>
      <c r="B2478" s="31" t="s">
        <v>90</v>
      </c>
      <c r="D2478" s="89">
        <v>900390000000</v>
      </c>
      <c r="E2478" s="3">
        <v>0.6</v>
      </c>
      <c r="K2478" s="3">
        <f t="shared" si="530"/>
        <v>1824</v>
      </c>
      <c r="L2478" s="97" t="str">
        <f>IF(TRIM('Ek.3-A'!F2478)&lt;&gt;"","var","yok")</f>
        <v>yok</v>
      </c>
      <c r="M2478" s="5" t="str">
        <f>IF('Ek.3-A'!F2478="", "", IF(VLOOKUP('Ek.3-A'!F2478, Veriler!D:E, 2, 0)=0, "", VLOOKUP('Ek.3-A'!F2478, Veriler!D:E, 2, 0)))</f>
        <v/>
      </c>
      <c r="N2478" s="5" t="str">
        <f>IF('Ek.3-A'!P2478="", "", 'Ek.3-A'!P2478)</f>
        <v/>
      </c>
      <c r="O2478" s="142">
        <f>'Ek.3-A'!S2478</f>
        <v>0</v>
      </c>
      <c r="P2478" s="143" t="str">
        <f>'Ek.3-A'!L2478</f>
        <v/>
      </c>
      <c r="Q2478" s="24" t="str">
        <f>'Ek.3-A'!M2478</f>
        <v/>
      </c>
      <c r="R2478" s="24">
        <f t="shared" si="527"/>
        <v>0</v>
      </c>
      <c r="S2478" s="141" t="str">
        <f t="shared" si="528"/>
        <v>H</v>
      </c>
      <c r="T2478" s="24">
        <f>IF(S2478="E",SUM($R$5:R2478),0)</f>
        <v>0</v>
      </c>
      <c r="U2478" s="143">
        <f t="shared" si="529"/>
        <v>0</v>
      </c>
    </row>
    <row r="2479" spans="1:41" x14ac:dyDescent="0.25">
      <c r="A2479" s="6">
        <v>25.79</v>
      </c>
      <c r="B2479" s="31" t="s">
        <v>90</v>
      </c>
      <c r="D2479" s="87">
        <v>380190009000</v>
      </c>
      <c r="E2479" s="3">
        <v>0.6</v>
      </c>
      <c r="K2479" s="3">
        <f t="shared" si="530"/>
        <v>1825</v>
      </c>
      <c r="L2479" s="97" t="str">
        <f>IF(TRIM('Ek.3-A'!F2479)&lt;&gt;"","var","yok")</f>
        <v>yok</v>
      </c>
      <c r="M2479" s="5" t="str">
        <f>IF('Ek.3-A'!F2479="", "", IF(VLOOKUP('Ek.3-A'!F2479, Veriler!D:E, 2, 0)=0, "", VLOOKUP('Ek.3-A'!F2479, Veriler!D:E, 2, 0)))</f>
        <v/>
      </c>
      <c r="N2479" s="5" t="str">
        <f>IF('Ek.3-A'!P2479="", "", 'Ek.3-A'!P2479)</f>
        <v/>
      </c>
      <c r="O2479" s="142">
        <f>'Ek.3-A'!S2479</f>
        <v>0</v>
      </c>
      <c r="P2479" s="143" t="str">
        <f>'Ek.3-A'!L2479</f>
        <v/>
      </c>
      <c r="Q2479" s="24" t="str">
        <f>'Ek.3-A'!M2479</f>
        <v/>
      </c>
      <c r="R2479" s="24">
        <f t="shared" si="527"/>
        <v>0</v>
      </c>
      <c r="S2479" s="141" t="str">
        <f t="shared" si="528"/>
        <v>H</v>
      </c>
      <c r="T2479" s="24">
        <f>IF(S2479="E",SUM($R$5:R2479),0)</f>
        <v>0</v>
      </c>
      <c r="U2479" s="143">
        <f t="shared" si="529"/>
        <v>0</v>
      </c>
    </row>
    <row r="2480" spans="1:41" x14ac:dyDescent="0.25">
      <c r="A2480" s="6">
        <v>25.8</v>
      </c>
      <c r="B2480" s="31" t="s">
        <v>90</v>
      </c>
      <c r="D2480" s="89">
        <v>251611000000</v>
      </c>
      <c r="E2480" s="3">
        <v>0.6</v>
      </c>
      <c r="K2480" s="3">
        <f t="shared" si="530"/>
        <v>1826</v>
      </c>
      <c r="L2480" s="97" t="str">
        <f>IF(TRIM('Ek.3-A'!F2480)&lt;&gt;"","var","yok")</f>
        <v>yok</v>
      </c>
      <c r="M2480" s="5" t="str">
        <f>IF('Ek.3-A'!F2480="", "", IF(VLOOKUP('Ek.3-A'!F2480, Veriler!D:E, 2, 0)=0, "", VLOOKUP('Ek.3-A'!F2480, Veriler!D:E, 2, 0)))</f>
        <v/>
      </c>
      <c r="N2480" s="5" t="str">
        <f>IF('Ek.3-A'!P2480="", "", 'Ek.3-A'!P2480)</f>
        <v/>
      </c>
      <c r="O2480" s="142">
        <f>'Ek.3-A'!S2480</f>
        <v>0</v>
      </c>
      <c r="P2480" s="143" t="str">
        <f>'Ek.3-A'!L2480</f>
        <v/>
      </c>
      <c r="Q2480" s="24" t="str">
        <f>'Ek.3-A'!M2480</f>
        <v/>
      </c>
      <c r="R2480" s="24">
        <f t="shared" si="527"/>
        <v>0</v>
      </c>
      <c r="S2480" s="141" t="str">
        <f t="shared" si="528"/>
        <v>H</v>
      </c>
      <c r="T2480" s="24">
        <f>IF(S2480="E",SUM($R$5:R2480),0)</f>
        <v>0</v>
      </c>
      <c r="U2480" s="143">
        <f t="shared" si="529"/>
        <v>0</v>
      </c>
    </row>
    <row r="2481" spans="1:21" x14ac:dyDescent="0.25">
      <c r="A2481" s="6">
        <v>25.81</v>
      </c>
      <c r="B2481" s="31" t="s">
        <v>90</v>
      </c>
      <c r="D2481" s="87">
        <v>251620000000</v>
      </c>
      <c r="E2481" s="3">
        <v>0.6</v>
      </c>
      <c r="K2481" s="3">
        <f t="shared" si="530"/>
        <v>1827</v>
      </c>
      <c r="L2481" s="97" t="str">
        <f>IF(TRIM('Ek.3-A'!F2481)&lt;&gt;"","var","yok")</f>
        <v>yok</v>
      </c>
      <c r="M2481" s="5" t="str">
        <f>IF('Ek.3-A'!F2481="", "", IF(VLOOKUP('Ek.3-A'!F2481, Veriler!D:E, 2, 0)=0, "", VLOOKUP('Ek.3-A'!F2481, Veriler!D:E, 2, 0)))</f>
        <v/>
      </c>
      <c r="N2481" s="5" t="str">
        <f>IF('Ek.3-A'!P2481="", "", 'Ek.3-A'!P2481)</f>
        <v/>
      </c>
      <c r="O2481" s="142">
        <f>'Ek.3-A'!S2481</f>
        <v>0</v>
      </c>
      <c r="P2481" s="143" t="str">
        <f>'Ek.3-A'!L2481</f>
        <v/>
      </c>
      <c r="Q2481" s="24" t="str">
        <f>'Ek.3-A'!M2481</f>
        <v/>
      </c>
      <c r="R2481" s="24">
        <f t="shared" si="527"/>
        <v>0</v>
      </c>
      <c r="S2481" s="141" t="str">
        <f t="shared" si="528"/>
        <v>H</v>
      </c>
      <c r="T2481" s="24">
        <f>IF(S2481="E",SUM($R$5:R2481),0)</f>
        <v>0</v>
      </c>
      <c r="U2481" s="143">
        <f t="shared" si="529"/>
        <v>0</v>
      </c>
    </row>
    <row r="2482" spans="1:21" x14ac:dyDescent="0.25">
      <c r="A2482" s="6">
        <v>25.82</v>
      </c>
      <c r="B2482" s="31" t="s">
        <v>90</v>
      </c>
      <c r="D2482" s="89">
        <v>292529000011</v>
      </c>
      <c r="E2482" s="3">
        <v>0.6</v>
      </c>
      <c r="K2482" s="3">
        <f t="shared" si="530"/>
        <v>1828</v>
      </c>
      <c r="L2482" s="97" t="str">
        <f>IF(TRIM('Ek.3-A'!F2482)&lt;&gt;"","var","yok")</f>
        <v>yok</v>
      </c>
      <c r="M2482" s="5" t="str">
        <f>IF('Ek.3-A'!F2482="", "", IF(VLOOKUP('Ek.3-A'!F2482, Veriler!D:E, 2, 0)=0, "", VLOOKUP('Ek.3-A'!F2482, Veriler!D:E, 2, 0)))</f>
        <v/>
      </c>
      <c r="N2482" s="5" t="str">
        <f>IF('Ek.3-A'!P2482="", "", 'Ek.3-A'!P2482)</f>
        <v/>
      </c>
      <c r="O2482" s="142">
        <f>'Ek.3-A'!S2482</f>
        <v>0</v>
      </c>
      <c r="P2482" s="143" t="str">
        <f>'Ek.3-A'!L2482</f>
        <v/>
      </c>
      <c r="Q2482" s="24" t="str">
        <f>'Ek.3-A'!M2482</f>
        <v/>
      </c>
      <c r="R2482" s="24">
        <f t="shared" si="527"/>
        <v>0</v>
      </c>
      <c r="S2482" s="141" t="str">
        <f t="shared" si="528"/>
        <v>H</v>
      </c>
      <c r="T2482" s="24">
        <f>IF(S2482="E",SUM($R$5:R2482),0)</f>
        <v>0</v>
      </c>
      <c r="U2482" s="143">
        <f t="shared" si="529"/>
        <v>0</v>
      </c>
    </row>
    <row r="2483" spans="1:21" x14ac:dyDescent="0.25">
      <c r="A2483" s="6">
        <v>25.83</v>
      </c>
      <c r="B2483" s="31" t="s">
        <v>90</v>
      </c>
      <c r="D2483" s="87">
        <v>292529000013</v>
      </c>
      <c r="E2483" s="3">
        <v>0.6</v>
      </c>
      <c r="K2483" s="3">
        <f t="shared" si="530"/>
        <v>1829</v>
      </c>
      <c r="L2483" s="97" t="str">
        <f>IF(TRIM('Ek.3-A'!F2483)&lt;&gt;"","var","yok")</f>
        <v>yok</v>
      </c>
      <c r="M2483" s="5" t="str">
        <f>IF('Ek.3-A'!F2483="", "", IF(VLOOKUP('Ek.3-A'!F2483, Veriler!D:E, 2, 0)=0, "", VLOOKUP('Ek.3-A'!F2483, Veriler!D:E, 2, 0)))</f>
        <v/>
      </c>
      <c r="N2483" s="5" t="str">
        <f>IF('Ek.3-A'!P2483="", "", 'Ek.3-A'!P2483)</f>
        <v/>
      </c>
      <c r="O2483" s="142">
        <f>'Ek.3-A'!S2483</f>
        <v>0</v>
      </c>
      <c r="P2483" s="143" t="str">
        <f>'Ek.3-A'!L2483</f>
        <v/>
      </c>
      <c r="Q2483" s="24" t="str">
        <f>'Ek.3-A'!M2483</f>
        <v/>
      </c>
      <c r="R2483" s="24">
        <f t="shared" si="527"/>
        <v>0</v>
      </c>
      <c r="S2483" s="141" t="str">
        <f t="shared" si="528"/>
        <v>H</v>
      </c>
      <c r="T2483" s="24">
        <f>IF(S2483="E",SUM($R$5:R2483),0)</f>
        <v>0</v>
      </c>
      <c r="U2483" s="143">
        <f t="shared" si="529"/>
        <v>0</v>
      </c>
    </row>
    <row r="2484" spans="1:21" x14ac:dyDescent="0.25">
      <c r="A2484" s="6">
        <v>25.84</v>
      </c>
      <c r="B2484" s="31" t="s">
        <v>90</v>
      </c>
      <c r="D2484" s="89">
        <v>292529000014</v>
      </c>
      <c r="E2484" s="3">
        <v>0.6</v>
      </c>
      <c r="K2484" s="3">
        <f t="shared" si="530"/>
        <v>1830</v>
      </c>
      <c r="L2484" s="97" t="str">
        <f>IF(TRIM('Ek.3-A'!F2484)&lt;&gt;"","var","yok")</f>
        <v>yok</v>
      </c>
      <c r="M2484" s="5" t="str">
        <f>IF('Ek.3-A'!F2484="", "", IF(VLOOKUP('Ek.3-A'!F2484, Veriler!D:E, 2, 0)=0, "", VLOOKUP('Ek.3-A'!F2484, Veriler!D:E, 2, 0)))</f>
        <v/>
      </c>
      <c r="N2484" s="5" t="str">
        <f>IF('Ek.3-A'!P2484="", "", 'Ek.3-A'!P2484)</f>
        <v/>
      </c>
      <c r="O2484" s="142">
        <f>'Ek.3-A'!S2484</f>
        <v>0</v>
      </c>
      <c r="P2484" s="143" t="str">
        <f>'Ek.3-A'!L2484</f>
        <v/>
      </c>
      <c r="Q2484" s="24" t="str">
        <f>'Ek.3-A'!M2484</f>
        <v/>
      </c>
      <c r="R2484" s="24">
        <f t="shared" si="527"/>
        <v>0</v>
      </c>
      <c r="S2484" s="141" t="str">
        <f t="shared" si="528"/>
        <v>H</v>
      </c>
      <c r="T2484" s="24">
        <f>IF(S2484="E",SUM($R$5:R2484),0)</f>
        <v>0</v>
      </c>
      <c r="U2484" s="143">
        <f t="shared" si="529"/>
        <v>0</v>
      </c>
    </row>
    <row r="2485" spans="1:21" x14ac:dyDescent="0.25">
      <c r="A2485" s="6">
        <v>25.85</v>
      </c>
      <c r="B2485" s="31" t="s">
        <v>90</v>
      </c>
      <c r="D2485" s="87">
        <v>411410900000</v>
      </c>
      <c r="E2485" s="3">
        <v>0.6</v>
      </c>
      <c r="K2485" s="3">
        <f t="shared" si="530"/>
        <v>1831</v>
      </c>
      <c r="L2485" s="97" t="str">
        <f>IF(TRIM('Ek.3-A'!F2485)&lt;&gt;"","var","yok")</f>
        <v>yok</v>
      </c>
      <c r="M2485" s="5" t="str">
        <f>IF('Ek.3-A'!F2485="", "", IF(VLOOKUP('Ek.3-A'!F2485, Veriler!D:E, 2, 0)=0, "", VLOOKUP('Ek.3-A'!F2485, Veriler!D:E, 2, 0)))</f>
        <v/>
      </c>
      <c r="N2485" s="5" t="str">
        <f>IF('Ek.3-A'!P2485="", "", 'Ek.3-A'!P2485)</f>
        <v/>
      </c>
      <c r="O2485" s="142">
        <f>'Ek.3-A'!S2485</f>
        <v>0</v>
      </c>
      <c r="P2485" s="143" t="str">
        <f>'Ek.3-A'!L2485</f>
        <v/>
      </c>
      <c r="Q2485" s="24" t="str">
        <f>'Ek.3-A'!M2485</f>
        <v/>
      </c>
      <c r="R2485" s="24">
        <f t="shared" si="527"/>
        <v>0</v>
      </c>
      <c r="S2485" s="141" t="str">
        <f t="shared" si="528"/>
        <v>H</v>
      </c>
      <c r="T2485" s="24">
        <f>IF(S2485="E",SUM($R$5:R2485),0)</f>
        <v>0</v>
      </c>
      <c r="U2485" s="143">
        <f t="shared" si="529"/>
        <v>0</v>
      </c>
    </row>
    <row r="2486" spans="1:21" x14ac:dyDescent="0.25">
      <c r="A2486" s="6">
        <v>25.86</v>
      </c>
      <c r="B2486" s="31" t="s">
        <v>90</v>
      </c>
      <c r="D2486" s="89">
        <v>411410100000</v>
      </c>
      <c r="E2486" s="3">
        <v>0.6</v>
      </c>
      <c r="K2486" s="3">
        <f t="shared" si="530"/>
        <v>1832</v>
      </c>
      <c r="L2486" s="97" t="str">
        <f>IF(TRIM('Ek.3-A'!F2486)&lt;&gt;"","var","yok")</f>
        <v>yok</v>
      </c>
      <c r="M2486" s="5" t="str">
        <f>IF('Ek.3-A'!F2486="", "", IF(VLOOKUP('Ek.3-A'!F2486, Veriler!D:E, 2, 0)=0, "", VLOOKUP('Ek.3-A'!F2486, Veriler!D:E, 2, 0)))</f>
        <v/>
      </c>
      <c r="N2486" s="5" t="str">
        <f>IF('Ek.3-A'!P2486="", "", 'Ek.3-A'!P2486)</f>
        <v/>
      </c>
      <c r="O2486" s="142">
        <f>'Ek.3-A'!S2486</f>
        <v>0</v>
      </c>
      <c r="P2486" s="143" t="str">
        <f>'Ek.3-A'!L2486</f>
        <v/>
      </c>
      <c r="Q2486" s="24" t="str">
        <f>'Ek.3-A'!M2486</f>
        <v/>
      </c>
      <c r="R2486" s="24">
        <f t="shared" si="527"/>
        <v>0</v>
      </c>
      <c r="S2486" s="141" t="str">
        <f t="shared" si="528"/>
        <v>H</v>
      </c>
      <c r="T2486" s="24">
        <f>IF(S2486="E",SUM($R$5:R2486),0)</f>
        <v>0</v>
      </c>
      <c r="U2486" s="143">
        <f t="shared" si="529"/>
        <v>0</v>
      </c>
    </row>
    <row r="2487" spans="1:21" x14ac:dyDescent="0.25">
      <c r="A2487" s="6">
        <v>25.87</v>
      </c>
      <c r="B2487" s="31" t="s">
        <v>90</v>
      </c>
      <c r="D2487" s="87">
        <v>710692000000</v>
      </c>
      <c r="E2487" s="3">
        <v>0.6</v>
      </c>
      <c r="K2487" s="3">
        <f t="shared" si="530"/>
        <v>1833</v>
      </c>
      <c r="L2487" s="97" t="str">
        <f>IF(TRIM('Ek.3-A'!F2487)&lt;&gt;"","var","yok")</f>
        <v>yok</v>
      </c>
      <c r="M2487" s="5" t="str">
        <f>IF('Ek.3-A'!F2487="", "", IF(VLOOKUP('Ek.3-A'!F2487, Veriler!D:E, 2, 0)=0, "", VLOOKUP('Ek.3-A'!F2487, Veriler!D:E, 2, 0)))</f>
        <v/>
      </c>
      <c r="N2487" s="5" t="str">
        <f>IF('Ek.3-A'!P2487="", "", 'Ek.3-A'!P2487)</f>
        <v/>
      </c>
      <c r="O2487" s="142">
        <f>'Ek.3-A'!S2487</f>
        <v>0</v>
      </c>
      <c r="P2487" s="143" t="str">
        <f>'Ek.3-A'!L2487</f>
        <v/>
      </c>
      <c r="Q2487" s="24" t="str">
        <f>'Ek.3-A'!M2487</f>
        <v/>
      </c>
      <c r="R2487" s="24">
        <f t="shared" si="527"/>
        <v>0</v>
      </c>
      <c r="S2487" s="141" t="str">
        <f t="shared" si="528"/>
        <v>H</v>
      </c>
      <c r="T2487" s="24">
        <f>IF(S2487="E",SUM($R$5:R2487),0)</f>
        <v>0</v>
      </c>
      <c r="U2487" s="143">
        <f t="shared" si="529"/>
        <v>0</v>
      </c>
    </row>
    <row r="2488" spans="1:21" x14ac:dyDescent="0.25">
      <c r="A2488" s="6">
        <v>25.88</v>
      </c>
      <c r="B2488" s="31" t="s">
        <v>90</v>
      </c>
      <c r="D2488" s="89">
        <v>261610000000</v>
      </c>
      <c r="E2488" s="3">
        <v>0.6</v>
      </c>
      <c r="K2488" s="3">
        <f t="shared" si="530"/>
        <v>1834</v>
      </c>
      <c r="L2488" s="97" t="str">
        <f>IF(TRIM('Ek.3-A'!F2488)&lt;&gt;"","var","yok")</f>
        <v>yok</v>
      </c>
      <c r="M2488" s="5" t="str">
        <f>IF('Ek.3-A'!F2488="", "", IF(VLOOKUP('Ek.3-A'!F2488, Veriler!D:E, 2, 0)=0, "", VLOOKUP('Ek.3-A'!F2488, Veriler!D:E, 2, 0)))</f>
        <v/>
      </c>
      <c r="N2488" s="5" t="str">
        <f>IF('Ek.3-A'!P2488="", "", 'Ek.3-A'!P2488)</f>
        <v/>
      </c>
      <c r="O2488" s="142">
        <f>'Ek.3-A'!S2488</f>
        <v>0</v>
      </c>
      <c r="P2488" s="143" t="str">
        <f>'Ek.3-A'!L2488</f>
        <v/>
      </c>
      <c r="Q2488" s="24" t="str">
        <f>'Ek.3-A'!M2488</f>
        <v/>
      </c>
      <c r="R2488" s="24">
        <f t="shared" si="527"/>
        <v>0</v>
      </c>
      <c r="S2488" s="141" t="str">
        <f t="shared" si="528"/>
        <v>H</v>
      </c>
      <c r="T2488" s="24">
        <f>IF(S2488="E",SUM($R$5:R2488),0)</f>
        <v>0</v>
      </c>
      <c r="U2488" s="143">
        <f t="shared" si="529"/>
        <v>0</v>
      </c>
    </row>
    <row r="2489" spans="1:21" x14ac:dyDescent="0.25">
      <c r="A2489" s="6">
        <v>25.89</v>
      </c>
      <c r="B2489" s="31" t="s">
        <v>90</v>
      </c>
      <c r="D2489" s="87">
        <v>370232850000</v>
      </c>
      <c r="E2489" s="3">
        <v>0.6</v>
      </c>
      <c r="L2489" s="97"/>
      <c r="M2489" s="5"/>
      <c r="N2489" s="5"/>
      <c r="O2489" s="5"/>
      <c r="Q2489" s="23"/>
      <c r="T2489" s="24"/>
      <c r="U2489" s="25"/>
    </row>
    <row r="2490" spans="1:21" x14ac:dyDescent="0.25">
      <c r="A2490" s="6">
        <v>25.9</v>
      </c>
      <c r="B2490" s="31" t="s">
        <v>90</v>
      </c>
      <c r="D2490" s="89">
        <v>370232200000</v>
      </c>
      <c r="E2490" s="3">
        <v>0.6</v>
      </c>
      <c r="K2490" s="3">
        <f>K2488+1</f>
        <v>1835</v>
      </c>
      <c r="L2490" s="97" t="str">
        <f>IF(TRIM('Ek.3-A'!F2490)&lt;&gt;"","var","yok")</f>
        <v>yok</v>
      </c>
      <c r="M2490" s="5" t="str">
        <f>IF('Ek.3-A'!F2490="", "", IF(VLOOKUP('Ek.3-A'!F2490, Veriler!D:E, 2, 0)=0, "", VLOOKUP('Ek.3-A'!F2490, Veriler!D:E, 2, 0)))</f>
        <v/>
      </c>
      <c r="N2490" s="5" t="str">
        <f>IF('Ek.3-A'!P2490="", "", 'Ek.3-A'!P2490)</f>
        <v/>
      </c>
      <c r="O2490" s="142">
        <f>'Ek.3-A'!S2490</f>
        <v>0</v>
      </c>
      <c r="P2490" s="143" t="str">
        <f>'Ek.3-A'!L2490</f>
        <v/>
      </c>
      <c r="Q2490" s="24" t="str">
        <f>'Ek.3-A'!M2490</f>
        <v/>
      </c>
      <c r="R2490" s="24">
        <f t="shared" ref="R2490:R2503" si="531">IF(L2490="var",0,IF(Q2490&lt;=0.005,Q2490,0))</f>
        <v>0</v>
      </c>
      <c r="S2490" s="141" t="str">
        <f t="shared" ref="S2490:S2503" si="532">IF(Q2490&lt;=0.005,"E","H")</f>
        <v>H</v>
      </c>
      <c r="T2490" s="24">
        <f>IF(S2490="E",SUM($R$5:R2490),0)</f>
        <v>0</v>
      </c>
      <c r="U2490" s="143">
        <f t="shared" ref="U2490:U2503" si="533">IF(T2490&lt;=0.1, O2490, IF(R2490&gt;$G$2, R2490*O2490, $G$2*O2490))</f>
        <v>0</v>
      </c>
    </row>
    <row r="2491" spans="1:21" x14ac:dyDescent="0.25">
      <c r="A2491" s="6">
        <v>25.91</v>
      </c>
      <c r="B2491" s="31" t="s">
        <v>90</v>
      </c>
      <c r="D2491" s="87">
        <v>284321000000</v>
      </c>
      <c r="E2491" s="3">
        <v>0.6</v>
      </c>
      <c r="K2491" s="3">
        <f t="shared" ref="K2491:K2503" si="534">K2490+1</f>
        <v>1836</v>
      </c>
      <c r="L2491" s="97" t="str">
        <f>IF(TRIM('Ek.3-A'!F2491)&lt;&gt;"","var","yok")</f>
        <v>yok</v>
      </c>
      <c r="M2491" s="5" t="str">
        <f>IF('Ek.3-A'!F2491="", "", IF(VLOOKUP('Ek.3-A'!F2491, Veriler!D:E, 2, 0)=0, "", VLOOKUP('Ek.3-A'!F2491, Veriler!D:E, 2, 0)))</f>
        <v/>
      </c>
      <c r="N2491" s="5" t="str">
        <f>IF('Ek.3-A'!P2491="", "", 'Ek.3-A'!P2491)</f>
        <v/>
      </c>
      <c r="O2491" s="142">
        <f>'Ek.3-A'!S2491</f>
        <v>0</v>
      </c>
      <c r="P2491" s="143" t="str">
        <f>'Ek.3-A'!L2491</f>
        <v/>
      </c>
      <c r="Q2491" s="24" t="str">
        <f>'Ek.3-A'!M2491</f>
        <v/>
      </c>
      <c r="R2491" s="24">
        <f t="shared" si="531"/>
        <v>0</v>
      </c>
      <c r="S2491" s="141" t="str">
        <f t="shared" si="532"/>
        <v>H</v>
      </c>
      <c r="T2491" s="24">
        <f>IF(S2491="E",SUM($R$5:R2491),0)</f>
        <v>0</v>
      </c>
      <c r="U2491" s="143">
        <f t="shared" si="533"/>
        <v>0</v>
      </c>
    </row>
    <row r="2492" spans="1:21" x14ac:dyDescent="0.25">
      <c r="A2492" s="6">
        <v>25.92</v>
      </c>
      <c r="B2492" s="31" t="s">
        <v>90</v>
      </c>
      <c r="D2492" s="89">
        <v>284329001011</v>
      </c>
      <c r="E2492" s="3">
        <v>0.6</v>
      </c>
      <c r="K2492" s="3">
        <f t="shared" si="534"/>
        <v>1837</v>
      </c>
      <c r="L2492" s="97" t="str">
        <f>IF(TRIM('Ek.3-A'!F2492)&lt;&gt;"","var","yok")</f>
        <v>yok</v>
      </c>
      <c r="M2492" s="5" t="str">
        <f>IF('Ek.3-A'!F2492="", "", IF(VLOOKUP('Ek.3-A'!F2492, Veriler!D:E, 2, 0)=0, "", VLOOKUP('Ek.3-A'!F2492, Veriler!D:E, 2, 0)))</f>
        <v/>
      </c>
      <c r="N2492" s="5" t="str">
        <f>IF('Ek.3-A'!P2492="", "", 'Ek.3-A'!P2492)</f>
        <v/>
      </c>
      <c r="O2492" s="142">
        <f>'Ek.3-A'!S2492</f>
        <v>0</v>
      </c>
      <c r="P2492" s="143" t="str">
        <f>'Ek.3-A'!L2492</f>
        <v/>
      </c>
      <c r="Q2492" s="24" t="str">
        <f>'Ek.3-A'!M2492</f>
        <v/>
      </c>
      <c r="R2492" s="24">
        <f t="shared" si="531"/>
        <v>0</v>
      </c>
      <c r="S2492" s="141" t="str">
        <f t="shared" si="532"/>
        <v>H</v>
      </c>
      <c r="T2492" s="24">
        <f>IF(S2492="E",SUM($R$5:R2492),0)</f>
        <v>0</v>
      </c>
      <c r="U2492" s="143">
        <f t="shared" si="533"/>
        <v>0</v>
      </c>
    </row>
    <row r="2493" spans="1:21" x14ac:dyDescent="0.25">
      <c r="A2493" s="6">
        <v>25.93</v>
      </c>
      <c r="B2493" s="31" t="s">
        <v>90</v>
      </c>
      <c r="D2493" s="87">
        <v>854460100011</v>
      </c>
      <c r="E2493" s="3">
        <v>0.6</v>
      </c>
      <c r="K2493" s="3">
        <f t="shared" si="534"/>
        <v>1838</v>
      </c>
      <c r="L2493" s="97" t="str">
        <f>IF(TRIM('Ek.3-A'!F2493)&lt;&gt;"","var","yok")</f>
        <v>yok</v>
      </c>
      <c r="M2493" s="5" t="str">
        <f>IF('Ek.3-A'!F2493="", "", IF(VLOOKUP('Ek.3-A'!F2493, Veriler!D:E, 2, 0)=0, "", VLOOKUP('Ek.3-A'!F2493, Veriler!D:E, 2, 0)))</f>
        <v/>
      </c>
      <c r="N2493" s="5" t="str">
        <f>IF('Ek.3-A'!P2493="", "", 'Ek.3-A'!P2493)</f>
        <v/>
      </c>
      <c r="O2493" s="142">
        <f>'Ek.3-A'!S2493</f>
        <v>0</v>
      </c>
      <c r="P2493" s="143" t="str">
        <f>'Ek.3-A'!L2493</f>
        <v/>
      </c>
      <c r="Q2493" s="24" t="str">
        <f>'Ek.3-A'!M2493</f>
        <v/>
      </c>
      <c r="R2493" s="24">
        <f t="shared" si="531"/>
        <v>0</v>
      </c>
      <c r="S2493" s="141" t="str">
        <f t="shared" si="532"/>
        <v>H</v>
      </c>
      <c r="T2493" s="24">
        <f>IF(S2493="E",SUM($R$5:R2493),0)</f>
        <v>0</v>
      </c>
      <c r="U2493" s="143">
        <f t="shared" si="533"/>
        <v>0</v>
      </c>
    </row>
    <row r="2494" spans="1:21" x14ac:dyDescent="0.25">
      <c r="A2494" s="6">
        <v>25.94</v>
      </c>
      <c r="B2494" s="31" t="s">
        <v>90</v>
      </c>
      <c r="D2494" s="89">
        <v>711590000022</v>
      </c>
      <c r="E2494" s="3">
        <v>0.6</v>
      </c>
      <c r="K2494" s="3">
        <f t="shared" si="534"/>
        <v>1839</v>
      </c>
      <c r="L2494" s="97" t="str">
        <f>IF(TRIM('Ek.3-A'!F2494)&lt;&gt;"","var","yok")</f>
        <v>yok</v>
      </c>
      <c r="M2494" s="5" t="str">
        <f>IF('Ek.3-A'!F2494="", "", IF(VLOOKUP('Ek.3-A'!F2494, Veriler!D:E, 2, 0)=0, "", VLOOKUP('Ek.3-A'!F2494, Veriler!D:E, 2, 0)))</f>
        <v/>
      </c>
      <c r="N2494" s="5" t="str">
        <f>IF('Ek.3-A'!P2494="", "", 'Ek.3-A'!P2494)</f>
        <v/>
      </c>
      <c r="O2494" s="142">
        <f>'Ek.3-A'!S2494</f>
        <v>0</v>
      </c>
      <c r="P2494" s="143" t="str">
        <f>'Ek.3-A'!L2494</f>
        <v/>
      </c>
      <c r="Q2494" s="24" t="str">
        <f>'Ek.3-A'!M2494</f>
        <v/>
      </c>
      <c r="R2494" s="24">
        <f t="shared" si="531"/>
        <v>0</v>
      </c>
      <c r="S2494" s="141" t="str">
        <f t="shared" si="532"/>
        <v>H</v>
      </c>
      <c r="T2494" s="24">
        <f>IF(S2494="E",SUM($R$5:R2494),0)</f>
        <v>0</v>
      </c>
      <c r="U2494" s="143">
        <f t="shared" si="533"/>
        <v>0</v>
      </c>
    </row>
    <row r="2495" spans="1:21" x14ac:dyDescent="0.25">
      <c r="A2495" s="6">
        <v>25.95</v>
      </c>
      <c r="B2495" s="31" t="s">
        <v>90</v>
      </c>
      <c r="D2495" s="87">
        <v>381190001012</v>
      </c>
      <c r="E2495" s="3">
        <v>0.6</v>
      </c>
      <c r="K2495" s="3">
        <f t="shared" si="534"/>
        <v>1840</v>
      </c>
      <c r="L2495" s="97" t="str">
        <f>IF(TRIM('Ek.3-A'!F2495)&lt;&gt;"","var","yok")</f>
        <v>yok</v>
      </c>
      <c r="M2495" s="5" t="str">
        <f>IF('Ek.3-A'!F2495="", "", IF(VLOOKUP('Ek.3-A'!F2495, Veriler!D:E, 2, 0)=0, "", VLOOKUP('Ek.3-A'!F2495, Veriler!D:E, 2, 0)))</f>
        <v/>
      </c>
      <c r="N2495" s="5" t="str">
        <f>IF('Ek.3-A'!P2495="", "", 'Ek.3-A'!P2495)</f>
        <v/>
      </c>
      <c r="O2495" s="142">
        <f>'Ek.3-A'!S2495</f>
        <v>0</v>
      </c>
      <c r="P2495" s="143" t="str">
        <f>'Ek.3-A'!L2495</f>
        <v/>
      </c>
      <c r="Q2495" s="24" t="str">
        <f>'Ek.3-A'!M2495</f>
        <v/>
      </c>
      <c r="R2495" s="24">
        <f t="shared" si="531"/>
        <v>0</v>
      </c>
      <c r="S2495" s="141" t="str">
        <f t="shared" si="532"/>
        <v>H</v>
      </c>
      <c r="T2495" s="24">
        <f>IF(S2495="E",SUM($R$5:R2495),0)</f>
        <v>0</v>
      </c>
      <c r="U2495" s="143">
        <f t="shared" si="533"/>
        <v>0</v>
      </c>
    </row>
    <row r="2496" spans="1:21" x14ac:dyDescent="0.25">
      <c r="A2496" s="6">
        <v>25.96</v>
      </c>
      <c r="B2496" s="31" t="s">
        <v>90</v>
      </c>
      <c r="D2496" s="89">
        <v>293299001000</v>
      </c>
      <c r="E2496" s="3">
        <v>0.6</v>
      </c>
      <c r="K2496" s="3">
        <f t="shared" si="534"/>
        <v>1841</v>
      </c>
      <c r="L2496" s="97" t="str">
        <f>IF(TRIM('Ek.3-A'!F2496)&lt;&gt;"","var","yok")</f>
        <v>yok</v>
      </c>
      <c r="M2496" s="5" t="str">
        <f>IF('Ek.3-A'!F2496="", "", IF(VLOOKUP('Ek.3-A'!F2496, Veriler!D:E, 2, 0)=0, "", VLOOKUP('Ek.3-A'!F2496, Veriler!D:E, 2, 0)))</f>
        <v/>
      </c>
      <c r="N2496" s="5" t="str">
        <f>IF('Ek.3-A'!P2496="", "", 'Ek.3-A'!P2496)</f>
        <v/>
      </c>
      <c r="O2496" s="142">
        <f>'Ek.3-A'!S2496</f>
        <v>0</v>
      </c>
      <c r="P2496" s="143" t="str">
        <f>'Ek.3-A'!L2496</f>
        <v/>
      </c>
      <c r="Q2496" s="24" t="str">
        <f>'Ek.3-A'!M2496</f>
        <v/>
      </c>
      <c r="R2496" s="24">
        <f t="shared" si="531"/>
        <v>0</v>
      </c>
      <c r="S2496" s="141" t="str">
        <f t="shared" si="532"/>
        <v>H</v>
      </c>
      <c r="T2496" s="24">
        <f>IF(S2496="E",SUM($R$5:R2496),0)</f>
        <v>0</v>
      </c>
      <c r="U2496" s="143">
        <f t="shared" si="533"/>
        <v>0</v>
      </c>
    </row>
    <row r="2497" spans="1:41" x14ac:dyDescent="0.25">
      <c r="A2497" s="6">
        <v>25.97</v>
      </c>
      <c r="B2497" s="31" t="s">
        <v>90</v>
      </c>
      <c r="D2497" s="87">
        <v>450410990012</v>
      </c>
      <c r="E2497" s="3">
        <v>0.6</v>
      </c>
      <c r="K2497" s="3">
        <f t="shared" si="534"/>
        <v>1842</v>
      </c>
      <c r="L2497" s="97" t="str">
        <f>IF(TRIM('Ek.3-A'!F2497)&lt;&gt;"","var","yok")</f>
        <v>yok</v>
      </c>
      <c r="M2497" s="5" t="str">
        <f>IF('Ek.3-A'!F2497="", "", IF(VLOOKUP('Ek.3-A'!F2497, Veriler!D:E, 2, 0)=0, "", VLOOKUP('Ek.3-A'!F2497, Veriler!D:E, 2, 0)))</f>
        <v/>
      </c>
      <c r="N2497" s="5" t="str">
        <f>IF('Ek.3-A'!P2497="", "", 'Ek.3-A'!P2497)</f>
        <v/>
      </c>
      <c r="O2497" s="142">
        <f>'Ek.3-A'!S2497</f>
        <v>0</v>
      </c>
      <c r="P2497" s="143" t="str">
        <f>'Ek.3-A'!L2497</f>
        <v/>
      </c>
      <c r="Q2497" s="24" t="str">
        <f>'Ek.3-A'!M2497</f>
        <v/>
      </c>
      <c r="R2497" s="24">
        <f t="shared" si="531"/>
        <v>0</v>
      </c>
      <c r="S2497" s="141" t="str">
        <f t="shared" si="532"/>
        <v>H</v>
      </c>
      <c r="T2497" s="24">
        <f>IF(S2497="E",SUM($R$5:R2497),0)</f>
        <v>0</v>
      </c>
      <c r="U2497" s="143">
        <f t="shared" si="533"/>
        <v>0</v>
      </c>
    </row>
    <row r="2498" spans="1:41" x14ac:dyDescent="0.25">
      <c r="A2498" s="6">
        <v>25.98</v>
      </c>
      <c r="B2498" s="31" t="s">
        <v>90</v>
      </c>
      <c r="D2498" s="89">
        <v>380590909011</v>
      </c>
      <c r="E2498" s="3">
        <v>0.6</v>
      </c>
      <c r="K2498" s="3">
        <f t="shared" si="534"/>
        <v>1843</v>
      </c>
      <c r="L2498" s="97" t="str">
        <f>IF(TRIM('Ek.3-A'!F2498)&lt;&gt;"","var","yok")</f>
        <v>yok</v>
      </c>
      <c r="M2498" s="5" t="str">
        <f>IF('Ek.3-A'!F2498="", "", IF(VLOOKUP('Ek.3-A'!F2498, Veriler!D:E, 2, 0)=0, "", VLOOKUP('Ek.3-A'!F2498, Veriler!D:E, 2, 0)))</f>
        <v/>
      </c>
      <c r="N2498" s="5" t="str">
        <f>IF('Ek.3-A'!P2498="", "", 'Ek.3-A'!P2498)</f>
        <v/>
      </c>
      <c r="O2498" s="142">
        <f>'Ek.3-A'!S2498</f>
        <v>0</v>
      </c>
      <c r="P2498" s="143" t="str">
        <f>'Ek.3-A'!L2498</f>
        <v/>
      </c>
      <c r="Q2498" s="24" t="str">
        <f>'Ek.3-A'!M2498</f>
        <v/>
      </c>
      <c r="R2498" s="24">
        <f t="shared" si="531"/>
        <v>0</v>
      </c>
      <c r="S2498" s="141" t="str">
        <f t="shared" si="532"/>
        <v>H</v>
      </c>
      <c r="T2498" s="24">
        <f>IF(S2498="E",SUM($R$5:R2498),0)</f>
        <v>0</v>
      </c>
      <c r="U2498" s="143">
        <f t="shared" si="533"/>
        <v>0</v>
      </c>
    </row>
    <row r="2499" spans="1:41" x14ac:dyDescent="0.25">
      <c r="A2499" s="6">
        <v>25.99</v>
      </c>
      <c r="B2499" s="31" t="s">
        <v>90</v>
      </c>
      <c r="D2499" s="87">
        <v>250610000011</v>
      </c>
      <c r="E2499" s="3">
        <v>0.6</v>
      </c>
      <c r="K2499" s="3">
        <f t="shared" si="534"/>
        <v>1844</v>
      </c>
      <c r="L2499" s="97" t="str">
        <f>IF(TRIM('Ek.3-A'!F2499)&lt;&gt;"","var","yok")</f>
        <v>yok</v>
      </c>
      <c r="M2499" s="5" t="str">
        <f>IF('Ek.3-A'!F2499="", "", IF(VLOOKUP('Ek.3-A'!F2499, Veriler!D:E, 2, 0)=0, "", VLOOKUP('Ek.3-A'!F2499, Veriler!D:E, 2, 0)))</f>
        <v/>
      </c>
      <c r="N2499" s="5" t="str">
        <f>IF('Ek.3-A'!P2499="", "", 'Ek.3-A'!P2499)</f>
        <v/>
      </c>
      <c r="O2499" s="142">
        <f>'Ek.3-A'!S2499</f>
        <v>0</v>
      </c>
      <c r="P2499" s="143" t="str">
        <f>'Ek.3-A'!L2499</f>
        <v/>
      </c>
      <c r="Q2499" s="24" t="str">
        <f>'Ek.3-A'!M2499</f>
        <v/>
      </c>
      <c r="R2499" s="24">
        <f t="shared" si="531"/>
        <v>0</v>
      </c>
      <c r="S2499" s="141" t="str">
        <f t="shared" si="532"/>
        <v>H</v>
      </c>
      <c r="T2499" s="24">
        <f>IF(S2499="E",SUM($R$5:R2499),0)</f>
        <v>0</v>
      </c>
      <c r="U2499" s="143">
        <f t="shared" si="533"/>
        <v>0</v>
      </c>
    </row>
    <row r="2500" spans="1:41" x14ac:dyDescent="0.25">
      <c r="A2500" s="6">
        <v>26</v>
      </c>
      <c r="B2500" s="31" t="s">
        <v>90</v>
      </c>
      <c r="D2500" s="89">
        <v>252510000000</v>
      </c>
      <c r="E2500" s="3">
        <v>0.6</v>
      </c>
      <c r="K2500" s="3">
        <f t="shared" si="534"/>
        <v>1845</v>
      </c>
      <c r="L2500" s="97" t="str">
        <f>IF(TRIM('Ek.3-A'!F2500)&lt;&gt;"","var","yok")</f>
        <v>yok</v>
      </c>
      <c r="M2500" s="5" t="str">
        <f>IF('Ek.3-A'!F2500="", "", IF(VLOOKUP('Ek.3-A'!F2500, Veriler!D:E, 2, 0)=0, "", VLOOKUP('Ek.3-A'!F2500, Veriler!D:E, 2, 0)))</f>
        <v/>
      </c>
      <c r="N2500" s="5" t="str">
        <f>IF('Ek.3-A'!P2500="", "", 'Ek.3-A'!P2500)</f>
        <v/>
      </c>
      <c r="O2500" s="142">
        <f>'Ek.3-A'!S2500</f>
        <v>0</v>
      </c>
      <c r="P2500" s="143" t="str">
        <f>'Ek.3-A'!L2500</f>
        <v/>
      </c>
      <c r="Q2500" s="24" t="str">
        <f>'Ek.3-A'!M2500</f>
        <v/>
      </c>
      <c r="R2500" s="24">
        <f t="shared" si="531"/>
        <v>0</v>
      </c>
      <c r="S2500" s="141" t="str">
        <f t="shared" si="532"/>
        <v>H</v>
      </c>
      <c r="T2500" s="24">
        <f>IF(S2500="E",SUM($R$5:R2500),0)</f>
        <v>0</v>
      </c>
      <c r="U2500" s="143">
        <f t="shared" si="533"/>
        <v>0</v>
      </c>
    </row>
    <row r="2501" spans="1:41" x14ac:dyDescent="0.25">
      <c r="A2501" s="6">
        <v>26.01</v>
      </c>
      <c r="B2501" s="31" t="s">
        <v>90</v>
      </c>
      <c r="D2501" s="87">
        <v>842612001000</v>
      </c>
      <c r="E2501" s="3">
        <v>0.6</v>
      </c>
      <c r="K2501" s="3">
        <f t="shared" si="534"/>
        <v>1846</v>
      </c>
      <c r="L2501" s="97" t="str">
        <f>IF(TRIM('Ek.3-A'!F2501)&lt;&gt;"","var","yok")</f>
        <v>yok</v>
      </c>
      <c r="M2501" s="5" t="str">
        <f>IF('Ek.3-A'!F2501="", "", IF(VLOOKUP('Ek.3-A'!F2501, Veriler!D:E, 2, 0)=0, "", VLOOKUP('Ek.3-A'!F2501, Veriler!D:E, 2, 0)))</f>
        <v/>
      </c>
      <c r="N2501" s="5" t="str">
        <f>IF('Ek.3-A'!P2501="", "", 'Ek.3-A'!P2501)</f>
        <v/>
      </c>
      <c r="O2501" s="142">
        <f>'Ek.3-A'!S2501</f>
        <v>0</v>
      </c>
      <c r="P2501" s="143" t="str">
        <f>'Ek.3-A'!L2501</f>
        <v/>
      </c>
      <c r="Q2501" s="24" t="str">
        <f>'Ek.3-A'!M2501</f>
        <v/>
      </c>
      <c r="R2501" s="24">
        <f t="shared" si="531"/>
        <v>0</v>
      </c>
      <c r="S2501" s="141" t="str">
        <f t="shared" si="532"/>
        <v>H</v>
      </c>
      <c r="T2501" s="24">
        <f>IF(S2501="E",SUM($R$5:R2501),0)</f>
        <v>0</v>
      </c>
      <c r="U2501" s="143">
        <f t="shared" si="533"/>
        <v>0</v>
      </c>
    </row>
    <row r="2502" spans="1:41" x14ac:dyDescent="0.25">
      <c r="A2502" s="6">
        <v>26.02</v>
      </c>
      <c r="B2502" s="31" t="s">
        <v>90</v>
      </c>
      <c r="D2502" s="89">
        <v>852792000000</v>
      </c>
      <c r="E2502" s="3">
        <v>0.6</v>
      </c>
      <c r="K2502" s="3">
        <f t="shared" si="534"/>
        <v>1847</v>
      </c>
      <c r="L2502" s="97" t="str">
        <f>IF(TRIM('Ek.3-A'!F2502)&lt;&gt;"","var","yok")</f>
        <v>yok</v>
      </c>
      <c r="M2502" s="5" t="str">
        <f>IF('Ek.3-A'!F2502="", "", IF(VLOOKUP('Ek.3-A'!F2502, Veriler!D:E, 2, 0)=0, "", VLOOKUP('Ek.3-A'!F2502, Veriler!D:E, 2, 0)))</f>
        <v/>
      </c>
      <c r="N2502" s="5" t="str">
        <f>IF('Ek.3-A'!P2502="", "", 'Ek.3-A'!P2502)</f>
        <v/>
      </c>
      <c r="O2502" s="142">
        <f>'Ek.3-A'!S2502</f>
        <v>0</v>
      </c>
      <c r="P2502" s="143" t="str">
        <f>'Ek.3-A'!L2502</f>
        <v/>
      </c>
      <c r="Q2502" s="24" t="str">
        <f>'Ek.3-A'!M2502</f>
        <v/>
      </c>
      <c r="R2502" s="24">
        <f t="shared" si="531"/>
        <v>0</v>
      </c>
      <c r="S2502" s="141" t="str">
        <f t="shared" si="532"/>
        <v>H</v>
      </c>
      <c r="T2502" s="24">
        <f>IF(S2502="E",SUM($R$5:R2502),0)</f>
        <v>0</v>
      </c>
      <c r="U2502" s="143">
        <f t="shared" si="533"/>
        <v>0</v>
      </c>
    </row>
    <row r="2503" spans="1:41" x14ac:dyDescent="0.25">
      <c r="A2503" s="6">
        <v>26.03</v>
      </c>
      <c r="B2503" s="31" t="s">
        <v>90</v>
      </c>
      <c r="D2503" s="87">
        <v>940191100000</v>
      </c>
      <c r="E2503" s="3">
        <v>0.6</v>
      </c>
      <c r="K2503" s="3">
        <f t="shared" si="534"/>
        <v>1848</v>
      </c>
      <c r="L2503" s="97" t="str">
        <f>IF(TRIM('Ek.3-A'!F2503)&lt;&gt;"","var","yok")</f>
        <v>yok</v>
      </c>
      <c r="M2503" s="5" t="str">
        <f>IF('Ek.3-A'!F2503="", "", IF(VLOOKUP('Ek.3-A'!F2503, Veriler!D:E, 2, 0)=0, "", VLOOKUP('Ek.3-A'!F2503, Veriler!D:E, 2, 0)))</f>
        <v/>
      </c>
      <c r="N2503" s="5" t="str">
        <f>IF('Ek.3-A'!P2503="", "", 'Ek.3-A'!P2503)</f>
        <v/>
      </c>
      <c r="O2503" s="142">
        <f>'Ek.3-A'!S2503</f>
        <v>0</v>
      </c>
      <c r="P2503" s="143" t="str">
        <f>'Ek.3-A'!L2503</f>
        <v/>
      </c>
      <c r="Q2503" s="24" t="str">
        <f>'Ek.3-A'!M2503</f>
        <v/>
      </c>
      <c r="R2503" s="24">
        <f t="shared" si="531"/>
        <v>0</v>
      </c>
      <c r="S2503" s="141" t="str">
        <f t="shared" si="532"/>
        <v>H</v>
      </c>
      <c r="T2503" s="24">
        <f>IF(S2503="E",SUM($R$5:R2503),0)</f>
        <v>0</v>
      </c>
      <c r="U2503" s="143">
        <f t="shared" si="533"/>
        <v>0</v>
      </c>
    </row>
    <row r="2504" spans="1:41" x14ac:dyDescent="0.25">
      <c r="A2504" s="6">
        <v>26.04</v>
      </c>
      <c r="B2504" s="31" t="s">
        <v>90</v>
      </c>
      <c r="D2504" s="89">
        <v>901420809000</v>
      </c>
      <c r="E2504" s="3">
        <v>0.6</v>
      </c>
      <c r="T2504" s="24"/>
      <c r="U2504" s="25"/>
      <c r="AO2504" s="140">
        <f>'Ek.3-A'!L2504</f>
        <v>0</v>
      </c>
    </row>
    <row r="2505" spans="1:41" x14ac:dyDescent="0.25">
      <c r="A2505" s="6">
        <v>26.05</v>
      </c>
      <c r="B2505" s="31" t="s">
        <v>90</v>
      </c>
      <c r="D2505" s="87">
        <v>901420800000</v>
      </c>
      <c r="E2505" s="3">
        <v>0.6</v>
      </c>
      <c r="T2505" s="24"/>
      <c r="U2505" s="25"/>
    </row>
    <row r="2506" spans="1:41" x14ac:dyDescent="0.25">
      <c r="A2506" s="6">
        <v>26.06</v>
      </c>
      <c r="B2506" s="31" t="s">
        <v>90</v>
      </c>
      <c r="D2506" s="89">
        <v>901420801000</v>
      </c>
      <c r="E2506" s="3">
        <v>0.6</v>
      </c>
      <c r="T2506" s="24"/>
      <c r="U2506" s="25"/>
    </row>
    <row r="2507" spans="1:41" x14ac:dyDescent="0.25">
      <c r="A2507" s="6">
        <v>26.07</v>
      </c>
      <c r="B2507" s="31" t="s">
        <v>90</v>
      </c>
      <c r="D2507" s="87">
        <v>842139259000</v>
      </c>
      <c r="E2507" s="3">
        <v>0.6</v>
      </c>
      <c r="T2507" s="24"/>
      <c r="U2507" s="25"/>
    </row>
    <row r="2508" spans="1:41" x14ac:dyDescent="0.25">
      <c r="A2508" s="6">
        <v>26.08</v>
      </c>
      <c r="B2508" s="31" t="s">
        <v>90</v>
      </c>
      <c r="D2508" s="89">
        <v>230800900000</v>
      </c>
      <c r="E2508" s="3">
        <v>0.6</v>
      </c>
      <c r="T2508" s="24"/>
      <c r="U2508" s="25"/>
    </row>
    <row r="2509" spans="1:41" x14ac:dyDescent="0.25">
      <c r="A2509" s="6">
        <v>26.09</v>
      </c>
      <c r="B2509" s="31" t="s">
        <v>90</v>
      </c>
      <c r="D2509" s="87">
        <v>230800400000</v>
      </c>
      <c r="E2509" s="3">
        <v>0.6</v>
      </c>
      <c r="T2509" s="24"/>
      <c r="U2509" s="25"/>
    </row>
    <row r="2510" spans="1:41" x14ac:dyDescent="0.25">
      <c r="A2510" s="6">
        <v>26.1</v>
      </c>
      <c r="B2510" s="31" t="s">
        <v>90</v>
      </c>
      <c r="D2510" s="89">
        <v>151800959000</v>
      </c>
      <c r="E2510" s="3">
        <v>0.6</v>
      </c>
      <c r="T2510" s="24"/>
      <c r="U2510" s="25"/>
    </row>
    <row r="2511" spans="1:41" x14ac:dyDescent="0.25">
      <c r="A2511" s="6">
        <v>26.11</v>
      </c>
      <c r="B2511" s="31" t="s">
        <v>90</v>
      </c>
      <c r="D2511" s="87">
        <v>151800951000</v>
      </c>
      <c r="E2511" s="3">
        <v>0.6</v>
      </c>
      <c r="T2511" s="24"/>
      <c r="U2511" s="25"/>
    </row>
    <row r="2512" spans="1:41" x14ac:dyDescent="0.25">
      <c r="A2512" s="6">
        <v>26.12</v>
      </c>
      <c r="B2512" s="31" t="s">
        <v>90</v>
      </c>
      <c r="D2512" s="89">
        <v>380290001000</v>
      </c>
      <c r="E2512" s="3">
        <v>0.6</v>
      </c>
      <c r="T2512" s="24"/>
      <c r="U2512" s="25"/>
    </row>
    <row r="2513" spans="1:21" x14ac:dyDescent="0.25">
      <c r="A2513" s="6">
        <v>26.13</v>
      </c>
      <c r="B2513" s="31" t="s">
        <v>90</v>
      </c>
      <c r="D2513" s="87">
        <v>320300900000</v>
      </c>
      <c r="E2513" s="3">
        <v>0.6</v>
      </c>
      <c r="K2513" s="3">
        <f>K2503+1</f>
        <v>1849</v>
      </c>
      <c r="L2513" s="97" t="str">
        <f>IF(TRIM('Ek.3-A'!F2513)&lt;&gt;"","var","yok")</f>
        <v>yok</v>
      </c>
      <c r="M2513" s="5" t="str">
        <f>IF('Ek.3-A'!F2513="", "", IF(VLOOKUP('Ek.3-A'!F2513, Veriler!D:E, 2, 0)=0, "", VLOOKUP('Ek.3-A'!F2513, Veriler!D:E, 2, 0)))</f>
        <v/>
      </c>
      <c r="N2513" s="5" t="str">
        <f>IF('Ek.3-A'!P2513="", "", 'Ek.3-A'!P2513)</f>
        <v/>
      </c>
      <c r="O2513" s="142">
        <f>'Ek.3-A'!S2513</f>
        <v>0</v>
      </c>
      <c r="P2513" s="143" t="str">
        <f>'Ek.3-A'!L2513</f>
        <v/>
      </c>
      <c r="Q2513" s="24" t="str">
        <f>'Ek.3-A'!M2513</f>
        <v/>
      </c>
      <c r="R2513" s="24">
        <f t="shared" ref="R2513:R2526" si="535">IF(L2513="var",0,IF(Q2513&lt;=0.005,Q2513,0))</f>
        <v>0</v>
      </c>
      <c r="S2513" s="141" t="str">
        <f t="shared" ref="S2513:S2526" si="536">IF(Q2513&lt;=0.005,"E","H")</f>
        <v>H</v>
      </c>
      <c r="T2513" s="24">
        <f>IF(S2513="E",SUM($R$5:R2513),0)</f>
        <v>0</v>
      </c>
      <c r="U2513" s="143">
        <f t="shared" ref="U2513:U2526" si="537">IF(T2513&lt;=0.1, O2513, IF(R2513&gt;$G$2, R2513*O2513, $G$2*O2513))</f>
        <v>0</v>
      </c>
    </row>
    <row r="2514" spans="1:21" x14ac:dyDescent="0.25">
      <c r="A2514" s="6">
        <v>26.14</v>
      </c>
      <c r="B2514" s="31" t="s">
        <v>90</v>
      </c>
      <c r="D2514" s="89">
        <v>560819110000</v>
      </c>
      <c r="E2514" s="3">
        <v>0.6</v>
      </c>
      <c r="K2514" s="3">
        <f t="shared" ref="K2514:K2526" si="538">K2513+1</f>
        <v>1850</v>
      </c>
      <c r="L2514" s="97" t="str">
        <f>IF(TRIM('Ek.3-A'!F2514)&lt;&gt;"","var","yok")</f>
        <v>yok</v>
      </c>
      <c r="M2514" s="5" t="str">
        <f>IF('Ek.3-A'!F2514="", "", IF(VLOOKUP('Ek.3-A'!F2514, Veriler!D:E, 2, 0)=0, "", VLOOKUP('Ek.3-A'!F2514, Veriler!D:E, 2, 0)))</f>
        <v/>
      </c>
      <c r="N2514" s="5" t="str">
        <f>IF('Ek.3-A'!P2514="", "", 'Ek.3-A'!P2514)</f>
        <v/>
      </c>
      <c r="O2514" s="142">
        <f>'Ek.3-A'!S2514</f>
        <v>0</v>
      </c>
      <c r="P2514" s="143" t="str">
        <f>'Ek.3-A'!L2514</f>
        <v/>
      </c>
      <c r="Q2514" s="24" t="str">
        <f>'Ek.3-A'!M2514</f>
        <v/>
      </c>
      <c r="R2514" s="24">
        <f t="shared" si="535"/>
        <v>0</v>
      </c>
      <c r="S2514" s="141" t="str">
        <f t="shared" si="536"/>
        <v>H</v>
      </c>
      <c r="T2514" s="24">
        <f>IF(S2514="E",SUM($R$5:R2514),0)</f>
        <v>0</v>
      </c>
      <c r="U2514" s="143">
        <f t="shared" si="537"/>
        <v>0</v>
      </c>
    </row>
    <row r="2515" spans="1:21" x14ac:dyDescent="0.25">
      <c r="A2515" s="6">
        <v>26.15</v>
      </c>
      <c r="B2515" s="31" t="s">
        <v>90</v>
      </c>
      <c r="D2515" s="87">
        <v>292390009011</v>
      </c>
      <c r="E2515" s="3">
        <v>0.6</v>
      </c>
      <c r="K2515" s="3">
        <f t="shared" si="538"/>
        <v>1851</v>
      </c>
      <c r="L2515" s="97" t="str">
        <f>IF(TRIM('Ek.3-A'!F2515)&lt;&gt;"","var","yok")</f>
        <v>yok</v>
      </c>
      <c r="M2515" s="5" t="str">
        <f>IF('Ek.3-A'!F2515="", "", IF(VLOOKUP('Ek.3-A'!F2515, Veriler!D:E, 2, 0)=0, "", VLOOKUP('Ek.3-A'!F2515, Veriler!D:E, 2, 0)))</f>
        <v/>
      </c>
      <c r="N2515" s="5" t="str">
        <f>IF('Ek.3-A'!P2515="", "", 'Ek.3-A'!P2515)</f>
        <v/>
      </c>
      <c r="O2515" s="142">
        <f>'Ek.3-A'!S2515</f>
        <v>0</v>
      </c>
      <c r="P2515" s="143" t="str">
        <f>'Ek.3-A'!L2515</f>
        <v/>
      </c>
      <c r="Q2515" s="24" t="str">
        <f>'Ek.3-A'!M2515</f>
        <v/>
      </c>
      <c r="R2515" s="24">
        <f t="shared" si="535"/>
        <v>0</v>
      </c>
      <c r="S2515" s="141" t="str">
        <f t="shared" si="536"/>
        <v>H</v>
      </c>
      <c r="T2515" s="24">
        <f>IF(S2515="E",SUM($R$5:R2515),0)</f>
        <v>0</v>
      </c>
      <c r="U2515" s="143">
        <f t="shared" si="537"/>
        <v>0</v>
      </c>
    </row>
    <row r="2516" spans="1:21" x14ac:dyDescent="0.25">
      <c r="A2516" s="6">
        <v>26.16</v>
      </c>
      <c r="B2516" s="31" t="s">
        <v>90</v>
      </c>
      <c r="D2516" s="89">
        <v>290319000011</v>
      </c>
      <c r="E2516" s="3">
        <v>0.6</v>
      </c>
      <c r="K2516" s="3">
        <f t="shared" si="538"/>
        <v>1852</v>
      </c>
      <c r="L2516" s="97" t="str">
        <f>IF(TRIM('Ek.3-A'!F2516)&lt;&gt;"","var","yok")</f>
        <v>yok</v>
      </c>
      <c r="M2516" s="5" t="str">
        <f>IF('Ek.3-A'!F2516="", "", IF(VLOOKUP('Ek.3-A'!F2516, Veriler!D:E, 2, 0)=0, "", VLOOKUP('Ek.3-A'!F2516, Veriler!D:E, 2, 0)))</f>
        <v/>
      </c>
      <c r="N2516" s="5" t="str">
        <f>IF('Ek.3-A'!P2516="", "", 'Ek.3-A'!P2516)</f>
        <v/>
      </c>
      <c r="O2516" s="142">
        <f>'Ek.3-A'!S2516</f>
        <v>0</v>
      </c>
      <c r="P2516" s="143" t="str">
        <f>'Ek.3-A'!L2516</f>
        <v/>
      </c>
      <c r="Q2516" s="24" t="str">
        <f>'Ek.3-A'!M2516</f>
        <v/>
      </c>
      <c r="R2516" s="24">
        <f t="shared" si="535"/>
        <v>0</v>
      </c>
      <c r="S2516" s="141" t="str">
        <f t="shared" si="536"/>
        <v>H</v>
      </c>
      <c r="T2516" s="24">
        <f>IF(S2516="E",SUM($R$5:R2516),0)</f>
        <v>0</v>
      </c>
      <c r="U2516" s="143">
        <f t="shared" si="537"/>
        <v>0</v>
      </c>
    </row>
    <row r="2517" spans="1:21" x14ac:dyDescent="0.25">
      <c r="A2517" s="6">
        <v>26.17</v>
      </c>
      <c r="B2517" s="31" t="s">
        <v>90</v>
      </c>
      <c r="D2517" s="87">
        <v>292910000022</v>
      </c>
      <c r="E2517" s="3">
        <v>0.6</v>
      </c>
      <c r="K2517" s="3">
        <f t="shared" si="538"/>
        <v>1853</v>
      </c>
      <c r="L2517" s="97" t="str">
        <f>IF(TRIM('Ek.3-A'!F2517)&lt;&gt;"","var","yok")</f>
        <v>yok</v>
      </c>
      <c r="M2517" s="5" t="str">
        <f>IF('Ek.3-A'!F2517="", "", IF(VLOOKUP('Ek.3-A'!F2517, Veriler!D:E, 2, 0)=0, "", VLOOKUP('Ek.3-A'!F2517, Veriler!D:E, 2, 0)))</f>
        <v/>
      </c>
      <c r="N2517" s="5" t="str">
        <f>IF('Ek.3-A'!P2517="", "", 'Ek.3-A'!P2517)</f>
        <v/>
      </c>
      <c r="O2517" s="142">
        <f>'Ek.3-A'!S2517</f>
        <v>0</v>
      </c>
      <c r="P2517" s="143" t="str">
        <f>'Ek.3-A'!L2517</f>
        <v/>
      </c>
      <c r="Q2517" s="24" t="str">
        <f>'Ek.3-A'!M2517</f>
        <v/>
      </c>
      <c r="R2517" s="24">
        <f t="shared" si="535"/>
        <v>0</v>
      </c>
      <c r="S2517" s="141" t="str">
        <f t="shared" si="536"/>
        <v>H</v>
      </c>
      <c r="T2517" s="24">
        <f>IF(S2517="E",SUM($R$5:R2517),0)</f>
        <v>0</v>
      </c>
      <c r="U2517" s="143">
        <f t="shared" si="537"/>
        <v>0</v>
      </c>
    </row>
    <row r="2518" spans="1:21" x14ac:dyDescent="0.25">
      <c r="A2518" s="6">
        <v>26.18</v>
      </c>
      <c r="B2518" s="31" t="s">
        <v>90</v>
      </c>
      <c r="D2518" s="89">
        <v>292122000012</v>
      </c>
      <c r="E2518" s="3">
        <v>0.6</v>
      </c>
      <c r="K2518" s="3">
        <f t="shared" si="538"/>
        <v>1854</v>
      </c>
      <c r="L2518" s="97" t="str">
        <f>IF(TRIM('Ek.3-A'!F2518)&lt;&gt;"","var","yok")</f>
        <v>yok</v>
      </c>
      <c r="M2518" s="5" t="str">
        <f>IF('Ek.3-A'!F2518="", "", IF(VLOOKUP('Ek.3-A'!F2518, Veriler!D:E, 2, 0)=0, "", VLOOKUP('Ek.3-A'!F2518, Veriler!D:E, 2, 0)))</f>
        <v/>
      </c>
      <c r="N2518" s="5" t="str">
        <f>IF('Ek.3-A'!P2518="", "", 'Ek.3-A'!P2518)</f>
        <v/>
      </c>
      <c r="O2518" s="142">
        <f>'Ek.3-A'!S2518</f>
        <v>0</v>
      </c>
      <c r="P2518" s="143" t="str">
        <f>'Ek.3-A'!L2518</f>
        <v/>
      </c>
      <c r="Q2518" s="24" t="str">
        <f>'Ek.3-A'!M2518</f>
        <v/>
      </c>
      <c r="R2518" s="24">
        <f t="shared" si="535"/>
        <v>0</v>
      </c>
      <c r="S2518" s="141" t="str">
        <f t="shared" si="536"/>
        <v>H</v>
      </c>
      <c r="T2518" s="24">
        <f>IF(S2518="E",SUM($R$5:R2518),0)</f>
        <v>0</v>
      </c>
      <c r="U2518" s="143">
        <f t="shared" si="537"/>
        <v>0</v>
      </c>
    </row>
    <row r="2519" spans="1:21" x14ac:dyDescent="0.25">
      <c r="A2519" s="6">
        <v>26.19</v>
      </c>
      <c r="B2519" s="31" t="s">
        <v>90</v>
      </c>
      <c r="D2519" s="87">
        <v>290110009011</v>
      </c>
      <c r="E2519" s="3">
        <v>0.6</v>
      </c>
      <c r="K2519" s="3">
        <f t="shared" si="538"/>
        <v>1855</v>
      </c>
      <c r="L2519" s="97" t="str">
        <f>IF(TRIM('Ek.3-A'!F2519)&lt;&gt;"","var","yok")</f>
        <v>yok</v>
      </c>
      <c r="M2519" s="5" t="str">
        <f>IF('Ek.3-A'!F2519="", "", IF(VLOOKUP('Ek.3-A'!F2519, Veriler!D:E, 2, 0)=0, "", VLOOKUP('Ek.3-A'!F2519, Veriler!D:E, 2, 0)))</f>
        <v/>
      </c>
      <c r="N2519" s="5" t="str">
        <f>IF('Ek.3-A'!P2519="", "", 'Ek.3-A'!P2519)</f>
        <v/>
      </c>
      <c r="O2519" s="142">
        <f>'Ek.3-A'!S2519</f>
        <v>0</v>
      </c>
      <c r="P2519" s="143" t="str">
        <f>'Ek.3-A'!L2519</f>
        <v/>
      </c>
      <c r="Q2519" s="24" t="str">
        <f>'Ek.3-A'!M2519</f>
        <v/>
      </c>
      <c r="R2519" s="24">
        <f t="shared" si="535"/>
        <v>0</v>
      </c>
      <c r="S2519" s="141" t="str">
        <f t="shared" si="536"/>
        <v>H</v>
      </c>
      <c r="T2519" s="24">
        <f>IF(S2519="E",SUM($R$5:R2519),0)</f>
        <v>0</v>
      </c>
      <c r="U2519" s="143">
        <f t="shared" si="537"/>
        <v>0</v>
      </c>
    </row>
    <row r="2520" spans="1:21" x14ac:dyDescent="0.25">
      <c r="A2520" s="6">
        <v>26.2</v>
      </c>
      <c r="B2520" s="31" t="s">
        <v>90</v>
      </c>
      <c r="D2520" s="89">
        <v>290539959011</v>
      </c>
      <c r="E2520" s="3">
        <v>0.6</v>
      </c>
      <c r="K2520" s="3">
        <f t="shared" si="538"/>
        <v>1856</v>
      </c>
      <c r="L2520" s="97" t="str">
        <f>IF(TRIM('Ek.3-A'!F2520)&lt;&gt;"","var","yok")</f>
        <v>yok</v>
      </c>
      <c r="M2520" s="5" t="str">
        <f>IF('Ek.3-A'!F2520="", "", IF(VLOOKUP('Ek.3-A'!F2520, Veriler!D:E, 2, 0)=0, "", VLOOKUP('Ek.3-A'!F2520, Veriler!D:E, 2, 0)))</f>
        <v/>
      </c>
      <c r="N2520" s="5" t="str">
        <f>IF('Ek.3-A'!P2520="", "", 'Ek.3-A'!P2520)</f>
        <v/>
      </c>
      <c r="O2520" s="142">
        <f>'Ek.3-A'!S2520</f>
        <v>0</v>
      </c>
      <c r="P2520" s="143" t="str">
        <f>'Ek.3-A'!L2520</f>
        <v/>
      </c>
      <c r="Q2520" s="24" t="str">
        <f>'Ek.3-A'!M2520</f>
        <v/>
      </c>
      <c r="R2520" s="24">
        <f t="shared" si="535"/>
        <v>0</v>
      </c>
      <c r="S2520" s="141" t="str">
        <f t="shared" si="536"/>
        <v>H</v>
      </c>
      <c r="T2520" s="24">
        <f>IF(S2520="E",SUM($R$5:R2520),0)</f>
        <v>0</v>
      </c>
      <c r="U2520" s="143">
        <f t="shared" si="537"/>
        <v>0</v>
      </c>
    </row>
    <row r="2521" spans="1:21" x14ac:dyDescent="0.25">
      <c r="A2521" s="6">
        <v>26.21</v>
      </c>
      <c r="B2521" s="31" t="s">
        <v>90</v>
      </c>
      <c r="D2521" s="87">
        <v>290729001012</v>
      </c>
      <c r="E2521" s="3">
        <v>0.6</v>
      </c>
      <c r="K2521" s="3">
        <f t="shared" si="538"/>
        <v>1857</v>
      </c>
      <c r="L2521" s="97" t="str">
        <f>IF(TRIM('Ek.3-A'!F2521)&lt;&gt;"","var","yok")</f>
        <v>yok</v>
      </c>
      <c r="M2521" s="5" t="str">
        <f>IF('Ek.3-A'!F2521="", "", IF(VLOOKUP('Ek.3-A'!F2521, Veriler!D:E, 2, 0)=0, "", VLOOKUP('Ek.3-A'!F2521, Veriler!D:E, 2, 0)))</f>
        <v/>
      </c>
      <c r="N2521" s="5" t="str">
        <f>IF('Ek.3-A'!P2521="", "", 'Ek.3-A'!P2521)</f>
        <v/>
      </c>
      <c r="O2521" s="142">
        <f>'Ek.3-A'!S2521</f>
        <v>0</v>
      </c>
      <c r="P2521" s="143" t="str">
        <f>'Ek.3-A'!L2521</f>
        <v/>
      </c>
      <c r="Q2521" s="24" t="str">
        <f>'Ek.3-A'!M2521</f>
        <v/>
      </c>
      <c r="R2521" s="24">
        <f t="shared" si="535"/>
        <v>0</v>
      </c>
      <c r="S2521" s="141" t="str">
        <f t="shared" si="536"/>
        <v>H</v>
      </c>
      <c r="T2521" s="24">
        <f>IF(S2521="E",SUM($R$5:R2521),0)</f>
        <v>0</v>
      </c>
      <c r="U2521" s="143">
        <f t="shared" si="537"/>
        <v>0</v>
      </c>
    </row>
    <row r="2522" spans="1:21" x14ac:dyDescent="0.25">
      <c r="A2522" s="6">
        <v>26.22</v>
      </c>
      <c r="B2522" s="31" t="s">
        <v>90</v>
      </c>
      <c r="D2522" s="89">
        <v>280429100000</v>
      </c>
      <c r="E2522" s="3">
        <v>0.6</v>
      </c>
      <c r="K2522" s="3">
        <f t="shared" si="538"/>
        <v>1858</v>
      </c>
      <c r="L2522" s="97" t="str">
        <f>IF(TRIM('Ek.3-A'!F2522)&lt;&gt;"","var","yok")</f>
        <v>yok</v>
      </c>
      <c r="M2522" s="5" t="str">
        <f>IF('Ek.3-A'!F2522="", "", IF(VLOOKUP('Ek.3-A'!F2522, Veriler!D:E, 2, 0)=0, "", VLOOKUP('Ek.3-A'!F2522, Veriler!D:E, 2, 0)))</f>
        <v/>
      </c>
      <c r="N2522" s="5" t="str">
        <f>IF('Ek.3-A'!P2522="", "", 'Ek.3-A'!P2522)</f>
        <v/>
      </c>
      <c r="O2522" s="142">
        <f>'Ek.3-A'!S2522</f>
        <v>0</v>
      </c>
      <c r="P2522" s="143" t="str">
        <f>'Ek.3-A'!L2522</f>
        <v/>
      </c>
      <c r="Q2522" s="24" t="str">
        <f>'Ek.3-A'!M2522</f>
        <v/>
      </c>
      <c r="R2522" s="24">
        <f t="shared" si="535"/>
        <v>0</v>
      </c>
      <c r="S2522" s="141" t="str">
        <f t="shared" si="536"/>
        <v>H</v>
      </c>
      <c r="T2522" s="24">
        <f>IF(S2522="E",SUM($R$5:R2522),0)</f>
        <v>0</v>
      </c>
      <c r="U2522" s="143">
        <f t="shared" si="537"/>
        <v>0</v>
      </c>
    </row>
    <row r="2523" spans="1:21" x14ac:dyDescent="0.25">
      <c r="A2523" s="6">
        <v>26.23</v>
      </c>
      <c r="B2523" s="31" t="s">
        <v>90</v>
      </c>
      <c r="D2523" s="87">
        <v>290110009012</v>
      </c>
      <c r="E2523" s="3">
        <v>0.6</v>
      </c>
      <c r="K2523" s="3">
        <f t="shared" si="538"/>
        <v>1859</v>
      </c>
      <c r="L2523" s="97" t="str">
        <f>IF(TRIM('Ek.3-A'!F2523)&lt;&gt;"","var","yok")</f>
        <v>yok</v>
      </c>
      <c r="M2523" s="5" t="str">
        <f>IF('Ek.3-A'!F2523="", "", IF(VLOOKUP('Ek.3-A'!F2523, Veriler!D:E, 2, 0)=0, "", VLOOKUP('Ek.3-A'!F2523, Veriler!D:E, 2, 0)))</f>
        <v/>
      </c>
      <c r="N2523" s="5" t="str">
        <f>IF('Ek.3-A'!P2523="", "", 'Ek.3-A'!P2523)</f>
        <v/>
      </c>
      <c r="O2523" s="142">
        <f>'Ek.3-A'!S2523</f>
        <v>0</v>
      </c>
      <c r="P2523" s="143" t="str">
        <f>'Ek.3-A'!L2523</f>
        <v/>
      </c>
      <c r="Q2523" s="24" t="str">
        <f>'Ek.3-A'!M2523</f>
        <v/>
      </c>
      <c r="R2523" s="24">
        <f t="shared" si="535"/>
        <v>0</v>
      </c>
      <c r="S2523" s="141" t="str">
        <f t="shared" si="536"/>
        <v>H</v>
      </c>
      <c r="T2523" s="24">
        <f>IF(S2523="E",SUM($R$5:R2523),0)</f>
        <v>0</v>
      </c>
      <c r="U2523" s="143">
        <f t="shared" si="537"/>
        <v>0</v>
      </c>
    </row>
    <row r="2524" spans="1:21" x14ac:dyDescent="0.25">
      <c r="A2524" s="6">
        <v>26.24</v>
      </c>
      <c r="B2524" s="31" t="s">
        <v>90</v>
      </c>
      <c r="D2524" s="89">
        <v>851771000000</v>
      </c>
      <c r="E2524" s="3">
        <v>0.6</v>
      </c>
      <c r="K2524" s="3">
        <f t="shared" si="538"/>
        <v>1860</v>
      </c>
      <c r="L2524" s="97" t="str">
        <f>IF(TRIM('Ek.3-A'!F2524)&lt;&gt;"","var","yok")</f>
        <v>yok</v>
      </c>
      <c r="M2524" s="5" t="str">
        <f>IF('Ek.3-A'!F2524="", "", IF(VLOOKUP('Ek.3-A'!F2524, Veriler!D:E, 2, 0)=0, "", VLOOKUP('Ek.3-A'!F2524, Veriler!D:E, 2, 0)))</f>
        <v/>
      </c>
      <c r="N2524" s="5" t="str">
        <f>IF('Ek.3-A'!P2524="", "", 'Ek.3-A'!P2524)</f>
        <v/>
      </c>
      <c r="O2524" s="142">
        <f>'Ek.3-A'!S2524</f>
        <v>0</v>
      </c>
      <c r="P2524" s="143" t="str">
        <f>'Ek.3-A'!L2524</f>
        <v/>
      </c>
      <c r="Q2524" s="24" t="str">
        <f>'Ek.3-A'!M2524</f>
        <v/>
      </c>
      <c r="R2524" s="24">
        <f t="shared" si="535"/>
        <v>0</v>
      </c>
      <c r="S2524" s="141" t="str">
        <f t="shared" si="536"/>
        <v>H</v>
      </c>
      <c r="T2524" s="24">
        <f>IF(S2524="E",SUM($R$5:R2524),0)</f>
        <v>0</v>
      </c>
      <c r="U2524" s="143">
        <f t="shared" si="537"/>
        <v>0</v>
      </c>
    </row>
    <row r="2525" spans="1:21" x14ac:dyDescent="0.25">
      <c r="A2525" s="6">
        <v>26.25</v>
      </c>
      <c r="B2525" s="31" t="s">
        <v>90</v>
      </c>
      <c r="D2525" s="87">
        <v>293321000012</v>
      </c>
      <c r="E2525" s="3">
        <v>0.6</v>
      </c>
      <c r="K2525" s="3">
        <f t="shared" si="538"/>
        <v>1861</v>
      </c>
      <c r="L2525" s="97" t="str">
        <f>IF(TRIM('Ek.3-A'!F2525)&lt;&gt;"","var","yok")</f>
        <v>yok</v>
      </c>
      <c r="M2525" s="5" t="str">
        <f>IF('Ek.3-A'!F2525="", "", IF(VLOOKUP('Ek.3-A'!F2525, Veriler!D:E, 2, 0)=0, "", VLOOKUP('Ek.3-A'!F2525, Veriler!D:E, 2, 0)))</f>
        <v/>
      </c>
      <c r="N2525" s="5" t="str">
        <f>IF('Ek.3-A'!P2525="", "", 'Ek.3-A'!P2525)</f>
        <v/>
      </c>
      <c r="O2525" s="142">
        <f>'Ek.3-A'!S2525</f>
        <v>0</v>
      </c>
      <c r="P2525" s="143" t="str">
        <f>'Ek.3-A'!L2525</f>
        <v/>
      </c>
      <c r="Q2525" s="24" t="str">
        <f>'Ek.3-A'!M2525</f>
        <v/>
      </c>
      <c r="R2525" s="24">
        <f t="shared" si="535"/>
        <v>0</v>
      </c>
      <c r="S2525" s="141" t="str">
        <f t="shared" si="536"/>
        <v>H</v>
      </c>
      <c r="T2525" s="24">
        <f>IF(S2525="E",SUM($R$5:R2525),0)</f>
        <v>0</v>
      </c>
      <c r="U2525" s="143">
        <f t="shared" si="537"/>
        <v>0</v>
      </c>
    </row>
    <row r="2526" spans="1:21" x14ac:dyDescent="0.25">
      <c r="A2526" s="6">
        <v>26.26</v>
      </c>
      <c r="B2526" s="31" t="s">
        <v>90</v>
      </c>
      <c r="D2526" s="89">
        <v>282510000011</v>
      </c>
      <c r="E2526" s="3">
        <v>0.6</v>
      </c>
      <c r="K2526" s="3">
        <f t="shared" si="538"/>
        <v>1862</v>
      </c>
      <c r="L2526" s="97" t="str">
        <f>IF(TRIM('Ek.3-A'!F2526)&lt;&gt;"","var","yok")</f>
        <v>yok</v>
      </c>
      <c r="M2526" s="5" t="str">
        <f>IF('Ek.3-A'!F2526="", "", IF(VLOOKUP('Ek.3-A'!F2526, Veriler!D:E, 2, 0)=0, "", VLOOKUP('Ek.3-A'!F2526, Veriler!D:E, 2, 0)))</f>
        <v/>
      </c>
      <c r="N2526" s="5" t="str">
        <f>IF('Ek.3-A'!P2526="", "", 'Ek.3-A'!P2526)</f>
        <v/>
      </c>
      <c r="O2526" s="142">
        <f>'Ek.3-A'!S2526</f>
        <v>0</v>
      </c>
      <c r="P2526" s="143" t="str">
        <f>'Ek.3-A'!L2526</f>
        <v/>
      </c>
      <c r="Q2526" s="24" t="str">
        <f>'Ek.3-A'!M2526</f>
        <v/>
      </c>
      <c r="R2526" s="24">
        <f t="shared" si="535"/>
        <v>0</v>
      </c>
      <c r="S2526" s="141" t="str">
        <f t="shared" si="536"/>
        <v>H</v>
      </c>
      <c r="T2526" s="24">
        <f>IF(S2526="E",SUM($R$5:R2526),0)</f>
        <v>0</v>
      </c>
      <c r="U2526" s="143">
        <f t="shared" si="537"/>
        <v>0</v>
      </c>
    </row>
    <row r="2527" spans="1:21" x14ac:dyDescent="0.25">
      <c r="A2527" s="6">
        <v>26.27</v>
      </c>
      <c r="B2527" s="31" t="s">
        <v>90</v>
      </c>
      <c r="D2527" s="87">
        <v>292800901019</v>
      </c>
      <c r="E2527" s="3">
        <v>0.6</v>
      </c>
      <c r="L2527" s="97"/>
      <c r="M2527" s="5"/>
      <c r="N2527" s="5"/>
      <c r="O2527" s="5"/>
      <c r="Q2527" s="23"/>
      <c r="T2527" s="24"/>
      <c r="U2527" s="25"/>
    </row>
    <row r="2528" spans="1:21" x14ac:dyDescent="0.25">
      <c r="A2528" s="6">
        <v>26.28</v>
      </c>
      <c r="B2528" s="31" t="s">
        <v>90</v>
      </c>
      <c r="D2528" s="89">
        <v>560121100000</v>
      </c>
      <c r="E2528" s="3">
        <v>0.6</v>
      </c>
      <c r="K2528" s="3">
        <f>K2526+1</f>
        <v>1863</v>
      </c>
      <c r="L2528" s="97" t="str">
        <f>IF(TRIM('Ek.3-A'!F2528)&lt;&gt;"","var","yok")</f>
        <v>yok</v>
      </c>
      <c r="M2528" s="5" t="str">
        <f>IF('Ek.3-A'!F2528="", "", IF(VLOOKUP('Ek.3-A'!F2528, Veriler!D:E, 2, 0)=0, "", VLOOKUP('Ek.3-A'!F2528, Veriler!D:E, 2, 0)))</f>
        <v/>
      </c>
      <c r="N2528" s="5" t="str">
        <f>IF('Ek.3-A'!P2528="", "", 'Ek.3-A'!P2528)</f>
        <v/>
      </c>
      <c r="O2528" s="142">
        <f>'Ek.3-A'!S2528</f>
        <v>0</v>
      </c>
      <c r="P2528" s="143" t="str">
        <f>'Ek.3-A'!L2528</f>
        <v/>
      </c>
      <c r="Q2528" s="24" t="str">
        <f>'Ek.3-A'!M2528</f>
        <v/>
      </c>
      <c r="R2528" s="24">
        <f t="shared" ref="R2528:R2541" si="539">IF(L2528="var",0,IF(Q2528&lt;=0.005,Q2528,0))</f>
        <v>0</v>
      </c>
      <c r="S2528" s="141" t="str">
        <f t="shared" ref="S2528:S2541" si="540">IF(Q2528&lt;=0.005,"E","H")</f>
        <v>H</v>
      </c>
      <c r="T2528" s="24">
        <f>IF(S2528="E",SUM($R$5:R2528),0)</f>
        <v>0</v>
      </c>
      <c r="U2528" s="143">
        <f t="shared" ref="U2528:U2541" si="541">IF(T2528&lt;=0.1, O2528, IF(R2528&gt;$G$2, R2528*O2528, $G$2*O2528))</f>
        <v>0</v>
      </c>
    </row>
    <row r="2529" spans="1:41" x14ac:dyDescent="0.25">
      <c r="A2529" s="6">
        <v>26.29</v>
      </c>
      <c r="B2529" s="31" t="s">
        <v>90</v>
      </c>
      <c r="D2529" s="87">
        <v>280410000000</v>
      </c>
      <c r="E2529" s="3">
        <v>0.6</v>
      </c>
      <c r="K2529" s="3">
        <f t="shared" ref="K2529:K2541" si="542">K2528+1</f>
        <v>1864</v>
      </c>
      <c r="L2529" s="97" t="str">
        <f>IF(TRIM('Ek.3-A'!F2529)&lt;&gt;"","var","yok")</f>
        <v>yok</v>
      </c>
      <c r="M2529" s="5" t="str">
        <f>IF('Ek.3-A'!F2529="", "", IF(VLOOKUP('Ek.3-A'!F2529, Veriler!D:E, 2, 0)=0, "", VLOOKUP('Ek.3-A'!F2529, Veriler!D:E, 2, 0)))</f>
        <v/>
      </c>
      <c r="N2529" s="5" t="str">
        <f>IF('Ek.3-A'!P2529="", "", 'Ek.3-A'!P2529)</f>
        <v/>
      </c>
      <c r="O2529" s="142">
        <f>'Ek.3-A'!S2529</f>
        <v>0</v>
      </c>
      <c r="P2529" s="143" t="str">
        <f>'Ek.3-A'!L2529</f>
        <v/>
      </c>
      <c r="Q2529" s="24" t="str">
        <f>'Ek.3-A'!M2529</f>
        <v/>
      </c>
      <c r="R2529" s="24">
        <f t="shared" si="539"/>
        <v>0</v>
      </c>
      <c r="S2529" s="141" t="str">
        <f t="shared" si="540"/>
        <v>H</v>
      </c>
      <c r="T2529" s="24">
        <f>IF(S2529="E",SUM($R$5:R2529),0)</f>
        <v>0</v>
      </c>
      <c r="U2529" s="143">
        <f t="shared" si="541"/>
        <v>0</v>
      </c>
    </row>
    <row r="2530" spans="1:41" x14ac:dyDescent="0.25">
      <c r="A2530" s="6">
        <v>26.3</v>
      </c>
      <c r="B2530" s="31" t="s">
        <v>90</v>
      </c>
      <c r="D2530" s="89">
        <v>281119100000</v>
      </c>
      <c r="E2530" s="3">
        <v>0.6</v>
      </c>
      <c r="K2530" s="3">
        <f t="shared" si="542"/>
        <v>1865</v>
      </c>
      <c r="L2530" s="97" t="str">
        <f>IF(TRIM('Ek.3-A'!F2530)&lt;&gt;"","var","yok")</f>
        <v>yok</v>
      </c>
      <c r="M2530" s="5" t="str">
        <f>IF('Ek.3-A'!F2530="", "", IF(VLOOKUP('Ek.3-A'!F2530, Veriler!D:E, 2, 0)=0, "", VLOOKUP('Ek.3-A'!F2530, Veriler!D:E, 2, 0)))</f>
        <v/>
      </c>
      <c r="N2530" s="5" t="str">
        <f>IF('Ek.3-A'!P2530="", "", 'Ek.3-A'!P2530)</f>
        <v/>
      </c>
      <c r="O2530" s="142">
        <f>'Ek.3-A'!S2530</f>
        <v>0</v>
      </c>
      <c r="P2530" s="143" t="str">
        <f>'Ek.3-A'!L2530</f>
        <v/>
      </c>
      <c r="Q2530" s="24" t="str">
        <f>'Ek.3-A'!M2530</f>
        <v/>
      </c>
      <c r="R2530" s="24">
        <f t="shared" si="539"/>
        <v>0</v>
      </c>
      <c r="S2530" s="141" t="str">
        <f t="shared" si="540"/>
        <v>H</v>
      </c>
      <c r="T2530" s="24">
        <f>IF(S2530="E",SUM($R$5:R2530),0)</f>
        <v>0</v>
      </c>
      <c r="U2530" s="143">
        <f t="shared" si="541"/>
        <v>0</v>
      </c>
    </row>
    <row r="2531" spans="1:41" x14ac:dyDescent="0.25">
      <c r="A2531" s="6">
        <v>26.31</v>
      </c>
      <c r="B2531" s="31" t="s">
        <v>90</v>
      </c>
      <c r="D2531" s="87">
        <v>281111000000</v>
      </c>
      <c r="E2531" s="3">
        <v>0.6</v>
      </c>
      <c r="K2531" s="3">
        <f t="shared" si="542"/>
        <v>1866</v>
      </c>
      <c r="L2531" s="97" t="str">
        <f>IF(TRIM('Ek.3-A'!F2531)&lt;&gt;"","var","yok")</f>
        <v>yok</v>
      </c>
      <c r="M2531" s="5" t="str">
        <f>IF('Ek.3-A'!F2531="", "", IF(VLOOKUP('Ek.3-A'!F2531, Veriler!D:E, 2, 0)=0, "", VLOOKUP('Ek.3-A'!F2531, Veriler!D:E, 2, 0)))</f>
        <v/>
      </c>
      <c r="N2531" s="5" t="str">
        <f>IF('Ek.3-A'!P2531="", "", 'Ek.3-A'!P2531)</f>
        <v/>
      </c>
      <c r="O2531" s="142">
        <f>'Ek.3-A'!S2531</f>
        <v>0</v>
      </c>
      <c r="P2531" s="143" t="str">
        <f>'Ek.3-A'!L2531</f>
        <v/>
      </c>
      <c r="Q2531" s="24" t="str">
        <f>'Ek.3-A'!M2531</f>
        <v/>
      </c>
      <c r="R2531" s="24">
        <f t="shared" si="539"/>
        <v>0</v>
      </c>
      <c r="S2531" s="141" t="str">
        <f t="shared" si="540"/>
        <v>H</v>
      </c>
      <c r="T2531" s="24">
        <f>IF(S2531="E",SUM($R$5:R2531),0)</f>
        <v>0</v>
      </c>
      <c r="U2531" s="143">
        <f t="shared" si="541"/>
        <v>0</v>
      </c>
    </row>
    <row r="2532" spans="1:41" x14ac:dyDescent="0.25">
      <c r="A2532" s="6">
        <v>26.32</v>
      </c>
      <c r="B2532" s="31" t="s">
        <v>90</v>
      </c>
      <c r="D2532" s="89">
        <v>281112000000</v>
      </c>
      <c r="E2532" s="3">
        <v>0.6</v>
      </c>
      <c r="K2532" s="3">
        <f t="shared" si="542"/>
        <v>1867</v>
      </c>
      <c r="L2532" s="97" t="str">
        <f>IF(TRIM('Ek.3-A'!F2532)&lt;&gt;"","var","yok")</f>
        <v>yok</v>
      </c>
      <c r="M2532" s="5" t="str">
        <f>IF('Ek.3-A'!F2532="", "", IF(VLOOKUP('Ek.3-A'!F2532, Veriler!D:E, 2, 0)=0, "", VLOOKUP('Ek.3-A'!F2532, Veriler!D:E, 2, 0)))</f>
        <v/>
      </c>
      <c r="N2532" s="5" t="str">
        <f>IF('Ek.3-A'!P2532="", "", 'Ek.3-A'!P2532)</f>
        <v/>
      </c>
      <c r="O2532" s="142">
        <f>'Ek.3-A'!S2532</f>
        <v>0</v>
      </c>
      <c r="P2532" s="143" t="str">
        <f>'Ek.3-A'!L2532</f>
        <v/>
      </c>
      <c r="Q2532" s="24" t="str">
        <f>'Ek.3-A'!M2532</f>
        <v/>
      </c>
      <c r="R2532" s="24">
        <f t="shared" si="539"/>
        <v>0</v>
      </c>
      <c r="S2532" s="141" t="str">
        <f t="shared" si="540"/>
        <v>H</v>
      </c>
      <c r="T2532" s="24">
        <f>IF(S2532="E",SUM($R$5:R2532),0)</f>
        <v>0</v>
      </c>
      <c r="U2532" s="143">
        <f t="shared" si="541"/>
        <v>0</v>
      </c>
    </row>
    <row r="2533" spans="1:41" x14ac:dyDescent="0.25">
      <c r="A2533" s="6">
        <v>26.33</v>
      </c>
      <c r="B2533" s="31" t="s">
        <v>90</v>
      </c>
      <c r="D2533" s="87">
        <v>271119000019</v>
      </c>
      <c r="E2533" s="3">
        <v>0.6</v>
      </c>
      <c r="K2533" s="3">
        <f t="shared" si="542"/>
        <v>1868</v>
      </c>
      <c r="L2533" s="97" t="str">
        <f>IF(TRIM('Ek.3-A'!F2533)&lt;&gt;"","var","yok")</f>
        <v>yok</v>
      </c>
      <c r="M2533" s="5" t="str">
        <f>IF('Ek.3-A'!F2533="", "", IF(VLOOKUP('Ek.3-A'!F2533, Veriler!D:E, 2, 0)=0, "", VLOOKUP('Ek.3-A'!F2533, Veriler!D:E, 2, 0)))</f>
        <v/>
      </c>
      <c r="N2533" s="5" t="str">
        <f>IF('Ek.3-A'!P2533="", "", 'Ek.3-A'!P2533)</f>
        <v/>
      </c>
      <c r="O2533" s="142">
        <f>'Ek.3-A'!S2533</f>
        <v>0</v>
      </c>
      <c r="P2533" s="143" t="str">
        <f>'Ek.3-A'!L2533</f>
        <v/>
      </c>
      <c r="Q2533" s="24" t="str">
        <f>'Ek.3-A'!M2533</f>
        <v/>
      </c>
      <c r="R2533" s="24">
        <f t="shared" si="539"/>
        <v>0</v>
      </c>
      <c r="S2533" s="141" t="str">
        <f t="shared" si="540"/>
        <v>H</v>
      </c>
      <c r="T2533" s="24">
        <f>IF(S2533="E",SUM($R$5:R2533),0)</f>
        <v>0</v>
      </c>
      <c r="U2533" s="143">
        <f t="shared" si="541"/>
        <v>0</v>
      </c>
    </row>
    <row r="2534" spans="1:41" x14ac:dyDescent="0.25">
      <c r="A2534" s="6">
        <v>26.34</v>
      </c>
      <c r="B2534" s="31" t="s">
        <v>90</v>
      </c>
      <c r="D2534" s="89">
        <v>290420000028</v>
      </c>
      <c r="E2534" s="3">
        <v>0.6</v>
      </c>
      <c r="K2534" s="3">
        <f t="shared" si="542"/>
        <v>1869</v>
      </c>
      <c r="L2534" s="97" t="str">
        <f>IF(TRIM('Ek.3-A'!F2534)&lt;&gt;"","var","yok")</f>
        <v>yok</v>
      </c>
      <c r="M2534" s="5" t="str">
        <f>IF('Ek.3-A'!F2534="", "", IF(VLOOKUP('Ek.3-A'!F2534, Veriler!D:E, 2, 0)=0, "", VLOOKUP('Ek.3-A'!F2534, Veriler!D:E, 2, 0)))</f>
        <v/>
      </c>
      <c r="N2534" s="5" t="str">
        <f>IF('Ek.3-A'!P2534="", "", 'Ek.3-A'!P2534)</f>
        <v/>
      </c>
      <c r="O2534" s="142">
        <f>'Ek.3-A'!S2534</f>
        <v>0</v>
      </c>
      <c r="P2534" s="143" t="str">
        <f>'Ek.3-A'!L2534</f>
        <v/>
      </c>
      <c r="Q2534" s="24" t="str">
        <f>'Ek.3-A'!M2534</f>
        <v/>
      </c>
      <c r="R2534" s="24">
        <f t="shared" si="539"/>
        <v>0</v>
      </c>
      <c r="S2534" s="141" t="str">
        <f t="shared" si="540"/>
        <v>H</v>
      </c>
      <c r="T2534" s="24">
        <f>IF(S2534="E",SUM($R$5:R2534),0)</f>
        <v>0</v>
      </c>
      <c r="U2534" s="143">
        <f t="shared" si="541"/>
        <v>0</v>
      </c>
    </row>
    <row r="2535" spans="1:41" x14ac:dyDescent="0.25">
      <c r="A2535" s="6">
        <v>26.35</v>
      </c>
      <c r="B2535" s="31" t="s">
        <v>90</v>
      </c>
      <c r="D2535" s="87">
        <v>290410000029</v>
      </c>
      <c r="E2535" s="3">
        <v>0.6</v>
      </c>
      <c r="K2535" s="3">
        <f t="shared" si="542"/>
        <v>1870</v>
      </c>
      <c r="L2535" s="97" t="str">
        <f>IF(TRIM('Ek.3-A'!F2535)&lt;&gt;"","var","yok")</f>
        <v>yok</v>
      </c>
      <c r="M2535" s="5" t="str">
        <f>IF('Ek.3-A'!F2535="", "", IF(VLOOKUP('Ek.3-A'!F2535, Veriler!D:E, 2, 0)=0, "", VLOOKUP('Ek.3-A'!F2535, Veriler!D:E, 2, 0)))</f>
        <v/>
      </c>
      <c r="N2535" s="5" t="str">
        <f>IF('Ek.3-A'!P2535="", "", 'Ek.3-A'!P2535)</f>
        <v/>
      </c>
      <c r="O2535" s="142">
        <f>'Ek.3-A'!S2535</f>
        <v>0</v>
      </c>
      <c r="P2535" s="143" t="str">
        <f>'Ek.3-A'!L2535</f>
        <v/>
      </c>
      <c r="Q2535" s="24" t="str">
        <f>'Ek.3-A'!M2535</f>
        <v/>
      </c>
      <c r="R2535" s="24">
        <f t="shared" si="539"/>
        <v>0</v>
      </c>
      <c r="S2535" s="141" t="str">
        <f t="shared" si="540"/>
        <v>H</v>
      </c>
      <c r="T2535" s="24">
        <f>IF(S2535="E",SUM($R$5:R2535),0)</f>
        <v>0</v>
      </c>
      <c r="U2535" s="143">
        <f t="shared" si="541"/>
        <v>0</v>
      </c>
    </row>
    <row r="2536" spans="1:41" x14ac:dyDescent="0.25">
      <c r="A2536" s="6">
        <v>26.36</v>
      </c>
      <c r="B2536" s="31" t="s">
        <v>90</v>
      </c>
      <c r="D2536" s="89">
        <v>290499000019</v>
      </c>
      <c r="E2536" s="3">
        <v>0.6</v>
      </c>
      <c r="K2536" s="3">
        <f t="shared" si="542"/>
        <v>1871</v>
      </c>
      <c r="L2536" s="97" t="str">
        <f>IF(TRIM('Ek.3-A'!F2536)&lt;&gt;"","var","yok")</f>
        <v>yok</v>
      </c>
      <c r="M2536" s="5" t="str">
        <f>IF('Ek.3-A'!F2536="", "", IF(VLOOKUP('Ek.3-A'!F2536, Veriler!D:E, 2, 0)=0, "", VLOOKUP('Ek.3-A'!F2536, Veriler!D:E, 2, 0)))</f>
        <v/>
      </c>
      <c r="N2536" s="5" t="str">
        <f>IF('Ek.3-A'!P2536="", "", 'Ek.3-A'!P2536)</f>
        <v/>
      </c>
      <c r="O2536" s="142">
        <f>'Ek.3-A'!S2536</f>
        <v>0</v>
      </c>
      <c r="P2536" s="143" t="str">
        <f>'Ek.3-A'!L2536</f>
        <v/>
      </c>
      <c r="Q2536" s="24" t="str">
        <f>'Ek.3-A'!M2536</f>
        <v/>
      </c>
      <c r="R2536" s="24">
        <f t="shared" si="539"/>
        <v>0</v>
      </c>
      <c r="S2536" s="141" t="str">
        <f t="shared" si="540"/>
        <v>H</v>
      </c>
      <c r="T2536" s="24">
        <f>IF(S2536="E",SUM($R$5:R2536),0)</f>
        <v>0</v>
      </c>
      <c r="U2536" s="143">
        <f t="shared" si="541"/>
        <v>0</v>
      </c>
    </row>
    <row r="2537" spans="1:41" x14ac:dyDescent="0.25">
      <c r="A2537" s="6">
        <v>26.37</v>
      </c>
      <c r="B2537" s="31" t="s">
        <v>90</v>
      </c>
      <c r="D2537" s="87">
        <v>290499000039</v>
      </c>
      <c r="E2537" s="3">
        <v>0.6</v>
      </c>
      <c r="K2537" s="3">
        <f t="shared" si="542"/>
        <v>1872</v>
      </c>
      <c r="L2537" s="97" t="str">
        <f>IF(TRIM('Ek.3-A'!F2537)&lt;&gt;"","var","yok")</f>
        <v>yok</v>
      </c>
      <c r="M2537" s="5" t="str">
        <f>IF('Ek.3-A'!F2537="", "", IF(VLOOKUP('Ek.3-A'!F2537, Veriler!D:E, 2, 0)=0, "", VLOOKUP('Ek.3-A'!F2537, Veriler!D:E, 2, 0)))</f>
        <v/>
      </c>
      <c r="N2537" s="5" t="str">
        <f>IF('Ek.3-A'!P2537="", "", 'Ek.3-A'!P2537)</f>
        <v/>
      </c>
      <c r="O2537" s="142">
        <f>'Ek.3-A'!S2537</f>
        <v>0</v>
      </c>
      <c r="P2537" s="143" t="str">
        <f>'Ek.3-A'!L2537</f>
        <v/>
      </c>
      <c r="Q2537" s="24" t="str">
        <f>'Ek.3-A'!M2537</f>
        <v/>
      </c>
      <c r="R2537" s="24">
        <f t="shared" si="539"/>
        <v>0</v>
      </c>
      <c r="S2537" s="141" t="str">
        <f t="shared" si="540"/>
        <v>H</v>
      </c>
      <c r="T2537" s="24">
        <f>IF(S2537="E",SUM($R$5:R2537),0)</f>
        <v>0</v>
      </c>
      <c r="U2537" s="143">
        <f t="shared" si="541"/>
        <v>0</v>
      </c>
    </row>
    <row r="2538" spans="1:41" x14ac:dyDescent="0.25">
      <c r="A2538" s="6">
        <v>26.38</v>
      </c>
      <c r="B2538" s="31" t="s">
        <v>90</v>
      </c>
      <c r="D2538" s="89">
        <v>290722001000</v>
      </c>
      <c r="E2538" s="3">
        <v>0.6</v>
      </c>
      <c r="K2538" s="3">
        <f t="shared" si="542"/>
        <v>1873</v>
      </c>
      <c r="L2538" s="97" t="str">
        <f>IF(TRIM('Ek.3-A'!F2538)&lt;&gt;"","var","yok")</f>
        <v>yok</v>
      </c>
      <c r="M2538" s="5" t="str">
        <f>IF('Ek.3-A'!F2538="", "", IF(VLOOKUP('Ek.3-A'!F2538, Veriler!D:E, 2, 0)=0, "", VLOOKUP('Ek.3-A'!F2538, Veriler!D:E, 2, 0)))</f>
        <v/>
      </c>
      <c r="N2538" s="5" t="str">
        <f>IF('Ek.3-A'!P2538="", "", 'Ek.3-A'!P2538)</f>
        <v/>
      </c>
      <c r="O2538" s="142">
        <f>'Ek.3-A'!S2538</f>
        <v>0</v>
      </c>
      <c r="P2538" s="143" t="str">
        <f>'Ek.3-A'!L2538</f>
        <v/>
      </c>
      <c r="Q2538" s="24" t="str">
        <f>'Ek.3-A'!M2538</f>
        <v/>
      </c>
      <c r="R2538" s="24">
        <f t="shared" si="539"/>
        <v>0</v>
      </c>
      <c r="S2538" s="141" t="str">
        <f t="shared" si="540"/>
        <v>H</v>
      </c>
      <c r="T2538" s="24">
        <f>IF(S2538="E",SUM($R$5:R2538),0)</f>
        <v>0</v>
      </c>
      <c r="U2538" s="143">
        <f t="shared" si="541"/>
        <v>0</v>
      </c>
    </row>
    <row r="2539" spans="1:41" x14ac:dyDescent="0.25">
      <c r="A2539" s="6">
        <v>26.39</v>
      </c>
      <c r="B2539" s="31" t="s">
        <v>90</v>
      </c>
      <c r="D2539" s="87">
        <v>290722009000</v>
      </c>
      <c r="E2539" s="3">
        <v>0.6</v>
      </c>
      <c r="K2539" s="3">
        <f t="shared" si="542"/>
        <v>1874</v>
      </c>
      <c r="L2539" s="97" t="str">
        <f>IF(TRIM('Ek.3-A'!F2539)&lt;&gt;"","var","yok")</f>
        <v>yok</v>
      </c>
      <c r="M2539" s="5" t="str">
        <f>IF('Ek.3-A'!F2539="", "", IF(VLOOKUP('Ek.3-A'!F2539, Veriler!D:E, 2, 0)=0, "", VLOOKUP('Ek.3-A'!F2539, Veriler!D:E, 2, 0)))</f>
        <v/>
      </c>
      <c r="N2539" s="5" t="str">
        <f>IF('Ek.3-A'!P2539="", "", 'Ek.3-A'!P2539)</f>
        <v/>
      </c>
      <c r="O2539" s="142">
        <f>'Ek.3-A'!S2539</f>
        <v>0</v>
      </c>
      <c r="P2539" s="143" t="str">
        <f>'Ek.3-A'!L2539</f>
        <v/>
      </c>
      <c r="Q2539" s="24" t="str">
        <f>'Ek.3-A'!M2539</f>
        <v/>
      </c>
      <c r="R2539" s="24">
        <f t="shared" si="539"/>
        <v>0</v>
      </c>
      <c r="S2539" s="141" t="str">
        <f t="shared" si="540"/>
        <v>H</v>
      </c>
      <c r="T2539" s="24">
        <f>IF(S2539="E",SUM($R$5:R2539),0)</f>
        <v>0</v>
      </c>
      <c r="U2539" s="143">
        <f t="shared" si="541"/>
        <v>0</v>
      </c>
    </row>
    <row r="2540" spans="1:41" x14ac:dyDescent="0.25">
      <c r="A2540" s="6">
        <v>26.4</v>
      </c>
      <c r="B2540" s="31" t="s">
        <v>90</v>
      </c>
      <c r="D2540" s="89">
        <v>293721000012</v>
      </c>
      <c r="E2540" s="3">
        <v>0.6</v>
      </c>
      <c r="K2540" s="3">
        <f t="shared" si="542"/>
        <v>1875</v>
      </c>
      <c r="L2540" s="97" t="str">
        <f>IF(TRIM('Ek.3-A'!F2540)&lt;&gt;"","var","yok")</f>
        <v>yok</v>
      </c>
      <c r="M2540" s="5" t="str">
        <f>IF('Ek.3-A'!F2540="", "", IF(VLOOKUP('Ek.3-A'!F2540, Veriler!D:E, 2, 0)=0, "", VLOOKUP('Ek.3-A'!F2540, Veriler!D:E, 2, 0)))</f>
        <v/>
      </c>
      <c r="N2540" s="5" t="str">
        <f>IF('Ek.3-A'!P2540="", "", 'Ek.3-A'!P2540)</f>
        <v/>
      </c>
      <c r="O2540" s="142">
        <f>'Ek.3-A'!S2540</f>
        <v>0</v>
      </c>
      <c r="P2540" s="143" t="str">
        <f>'Ek.3-A'!L2540</f>
        <v/>
      </c>
      <c r="Q2540" s="24" t="str">
        <f>'Ek.3-A'!M2540</f>
        <v/>
      </c>
      <c r="R2540" s="24">
        <f t="shared" si="539"/>
        <v>0</v>
      </c>
      <c r="S2540" s="141" t="str">
        <f t="shared" si="540"/>
        <v>H</v>
      </c>
      <c r="T2540" s="24">
        <f>IF(S2540="E",SUM($R$5:R2540),0)</f>
        <v>0</v>
      </c>
      <c r="U2540" s="143">
        <f t="shared" si="541"/>
        <v>0</v>
      </c>
    </row>
    <row r="2541" spans="1:41" x14ac:dyDescent="0.25">
      <c r="A2541" s="6">
        <v>26.41</v>
      </c>
      <c r="B2541" s="31" t="s">
        <v>90</v>
      </c>
      <c r="D2541" s="87">
        <v>282510000012</v>
      </c>
      <c r="E2541" s="3">
        <v>0.6</v>
      </c>
      <c r="K2541" s="3">
        <f t="shared" si="542"/>
        <v>1876</v>
      </c>
      <c r="L2541" s="97" t="str">
        <f>IF(TRIM('Ek.3-A'!F2541)&lt;&gt;"","var","yok")</f>
        <v>yok</v>
      </c>
      <c r="M2541" s="5" t="str">
        <f>IF('Ek.3-A'!F2541="", "", IF(VLOOKUP('Ek.3-A'!F2541, Veriler!D:E, 2, 0)=0, "", VLOOKUP('Ek.3-A'!F2541, Veriler!D:E, 2, 0)))</f>
        <v/>
      </c>
      <c r="N2541" s="5" t="str">
        <f>IF('Ek.3-A'!P2541="", "", 'Ek.3-A'!P2541)</f>
        <v/>
      </c>
      <c r="O2541" s="142">
        <f>'Ek.3-A'!S2541</f>
        <v>0</v>
      </c>
      <c r="P2541" s="143" t="str">
        <f>'Ek.3-A'!L2541</f>
        <v/>
      </c>
      <c r="Q2541" s="24" t="str">
        <f>'Ek.3-A'!M2541</f>
        <v/>
      </c>
      <c r="R2541" s="24">
        <f t="shared" si="539"/>
        <v>0</v>
      </c>
      <c r="S2541" s="141" t="str">
        <f t="shared" si="540"/>
        <v>H</v>
      </c>
      <c r="T2541" s="24">
        <f>IF(S2541="E",SUM($R$5:R2541),0)</f>
        <v>0</v>
      </c>
      <c r="U2541" s="143">
        <f t="shared" si="541"/>
        <v>0</v>
      </c>
    </row>
    <row r="2542" spans="1:41" x14ac:dyDescent="0.25">
      <c r="A2542" s="6">
        <v>26.42</v>
      </c>
      <c r="B2542" s="31" t="s">
        <v>90</v>
      </c>
      <c r="D2542" s="89">
        <v>292800902019</v>
      </c>
      <c r="E2542" s="3">
        <v>0.6</v>
      </c>
      <c r="T2542" s="24"/>
      <c r="U2542" s="25"/>
      <c r="AO2542" s="140">
        <f>'Ek.3-A'!L2542</f>
        <v>0</v>
      </c>
    </row>
    <row r="2543" spans="1:41" x14ac:dyDescent="0.25">
      <c r="A2543" s="6">
        <v>26.43</v>
      </c>
      <c r="B2543" s="31" t="s">
        <v>90</v>
      </c>
      <c r="D2543" s="87">
        <v>291829001012</v>
      </c>
      <c r="E2543" s="3">
        <v>0.6</v>
      </c>
      <c r="T2543" s="24"/>
      <c r="U2543" s="25"/>
    </row>
    <row r="2544" spans="1:41" x14ac:dyDescent="0.25">
      <c r="A2544" s="6">
        <v>26.44</v>
      </c>
      <c r="B2544" s="31" t="s">
        <v>90</v>
      </c>
      <c r="D2544" s="90">
        <v>291249002000</v>
      </c>
      <c r="E2544" s="3">
        <v>0.6</v>
      </c>
      <c r="T2544" s="24"/>
      <c r="U2544" s="25"/>
    </row>
    <row r="2545" spans="1:21" x14ac:dyDescent="0.25">
      <c r="A2545" s="6">
        <v>26.45</v>
      </c>
      <c r="B2545" s="31" t="s">
        <v>90</v>
      </c>
      <c r="D2545" s="91">
        <v>903281009019</v>
      </c>
      <c r="E2545" s="3">
        <v>0.6</v>
      </c>
      <c r="T2545" s="24"/>
      <c r="U2545" s="25"/>
    </row>
    <row r="2546" spans="1:21" x14ac:dyDescent="0.25">
      <c r="A2546" s="6">
        <v>26.46</v>
      </c>
      <c r="B2546" s="31" t="s">
        <v>90</v>
      </c>
      <c r="D2546" s="87">
        <v>841229811000</v>
      </c>
      <c r="E2546" s="3">
        <v>0.6</v>
      </c>
      <c r="T2546" s="24"/>
      <c r="U2546" s="25"/>
    </row>
    <row r="2547" spans="1:21" x14ac:dyDescent="0.25">
      <c r="A2547" s="6">
        <v>26.47</v>
      </c>
      <c r="B2547" s="31" t="s">
        <v>90</v>
      </c>
      <c r="D2547" s="92">
        <v>841229819000</v>
      </c>
      <c r="E2547" s="3">
        <v>0.6</v>
      </c>
      <c r="T2547" s="24"/>
      <c r="U2547" s="25"/>
    </row>
    <row r="2548" spans="1:21" x14ac:dyDescent="0.25">
      <c r="A2548" s="6">
        <v>26.48</v>
      </c>
      <c r="B2548" s="31" t="s">
        <v>90</v>
      </c>
      <c r="D2548" s="87">
        <v>271019830000</v>
      </c>
      <c r="E2548" s="3">
        <v>0.6</v>
      </c>
      <c r="T2548" s="24"/>
      <c r="U2548" s="25"/>
    </row>
    <row r="2549" spans="1:21" x14ac:dyDescent="0.25">
      <c r="A2549" s="6">
        <v>26.49</v>
      </c>
      <c r="B2549" s="31" t="s">
        <v>90</v>
      </c>
      <c r="D2549" s="92">
        <v>901580200019</v>
      </c>
      <c r="E2549" s="3">
        <v>0.6</v>
      </c>
      <c r="T2549" s="24"/>
      <c r="U2549" s="25"/>
    </row>
    <row r="2550" spans="1:21" x14ac:dyDescent="0.25">
      <c r="A2550" s="6">
        <v>26.5</v>
      </c>
      <c r="B2550" s="31" t="s">
        <v>90</v>
      </c>
      <c r="D2550" s="87">
        <v>285000200000</v>
      </c>
      <c r="E2550" s="3">
        <v>0.6</v>
      </c>
      <c r="T2550" s="24"/>
      <c r="U2550" s="25"/>
    </row>
    <row r="2551" spans="1:21" x14ac:dyDescent="0.25">
      <c r="A2551" s="6">
        <v>26.51</v>
      </c>
      <c r="B2551" s="31" t="s">
        <v>90</v>
      </c>
      <c r="D2551" s="92">
        <v>530810000000</v>
      </c>
      <c r="E2551" s="3">
        <v>0.6</v>
      </c>
      <c r="K2551" s="3">
        <f>K2541+1</f>
        <v>1877</v>
      </c>
      <c r="L2551" s="97" t="str">
        <f>IF(TRIM('Ek.3-A'!F2551)&lt;&gt;"","var","yok")</f>
        <v>yok</v>
      </c>
      <c r="M2551" s="5" t="str">
        <f>IF('Ek.3-A'!F2551="", "", IF(VLOOKUP('Ek.3-A'!F2551, Veriler!D:E, 2, 0)=0, "", VLOOKUP('Ek.3-A'!F2551, Veriler!D:E, 2, 0)))</f>
        <v/>
      </c>
      <c r="N2551" s="5" t="str">
        <f>IF('Ek.3-A'!P2551="", "", 'Ek.3-A'!P2551)</f>
        <v/>
      </c>
      <c r="O2551" s="142">
        <f>'Ek.3-A'!S2551</f>
        <v>0</v>
      </c>
      <c r="P2551" s="143" t="str">
        <f>'Ek.3-A'!L2551</f>
        <v/>
      </c>
      <c r="Q2551" s="24" t="str">
        <f>'Ek.3-A'!M2551</f>
        <v/>
      </c>
      <c r="R2551" s="24">
        <f t="shared" ref="R2551:R2564" si="543">IF(L2551="var",0,IF(Q2551&lt;=0.005,Q2551,0))</f>
        <v>0</v>
      </c>
      <c r="S2551" s="141" t="str">
        <f t="shared" ref="S2551:S2564" si="544">IF(Q2551&lt;=0.005,"E","H")</f>
        <v>H</v>
      </c>
      <c r="T2551" s="24">
        <f>IF(S2551="E",SUM($R$5:R2551),0)</f>
        <v>0</v>
      </c>
      <c r="U2551" s="143">
        <f t="shared" ref="U2551:U2564" si="545">IF(T2551&lt;=0.1, O2551, IF(R2551&gt;$G$2, R2551*O2551, $G$2*O2551))</f>
        <v>0</v>
      </c>
    </row>
    <row r="2552" spans="1:21" x14ac:dyDescent="0.25">
      <c r="A2552" s="6">
        <v>26.52</v>
      </c>
      <c r="B2552" s="31" t="s">
        <v>90</v>
      </c>
      <c r="D2552" s="87">
        <v>530500002019</v>
      </c>
      <c r="E2552" s="3">
        <v>0.6</v>
      </c>
      <c r="K2552" s="3">
        <f t="shared" ref="K2552:K2564" si="546">K2551+1</f>
        <v>1878</v>
      </c>
      <c r="L2552" s="97" t="str">
        <f>IF(TRIM('Ek.3-A'!F2552)&lt;&gt;"","var","yok")</f>
        <v>yok</v>
      </c>
      <c r="M2552" s="5" t="str">
        <f>IF('Ek.3-A'!F2552="", "", IF(VLOOKUP('Ek.3-A'!F2552, Veriler!D:E, 2, 0)=0, "", VLOOKUP('Ek.3-A'!F2552, Veriler!D:E, 2, 0)))</f>
        <v/>
      </c>
      <c r="N2552" s="5" t="str">
        <f>IF('Ek.3-A'!P2552="", "", 'Ek.3-A'!P2552)</f>
        <v/>
      </c>
      <c r="O2552" s="142">
        <f>'Ek.3-A'!S2552</f>
        <v>0</v>
      </c>
      <c r="P2552" s="143" t="str">
        <f>'Ek.3-A'!L2552</f>
        <v/>
      </c>
      <c r="Q2552" s="24" t="str">
        <f>'Ek.3-A'!M2552</f>
        <v/>
      </c>
      <c r="R2552" s="24">
        <f t="shared" si="543"/>
        <v>0</v>
      </c>
      <c r="S2552" s="141" t="str">
        <f t="shared" si="544"/>
        <v>H</v>
      </c>
      <c r="T2552" s="24">
        <f>IF(S2552="E",SUM($R$5:R2552),0)</f>
        <v>0</v>
      </c>
      <c r="U2552" s="143">
        <f t="shared" si="545"/>
        <v>0</v>
      </c>
    </row>
    <row r="2553" spans="1:21" x14ac:dyDescent="0.25">
      <c r="A2553" s="6">
        <v>26.53</v>
      </c>
      <c r="B2553" s="31" t="s">
        <v>90</v>
      </c>
      <c r="D2553" s="92">
        <v>410622100000</v>
      </c>
      <c r="E2553" s="3">
        <v>0.6</v>
      </c>
      <c r="K2553" s="3">
        <f t="shared" si="546"/>
        <v>1879</v>
      </c>
      <c r="L2553" s="97" t="str">
        <f>IF(TRIM('Ek.3-A'!F2553)&lt;&gt;"","var","yok")</f>
        <v>yok</v>
      </c>
      <c r="M2553" s="5" t="str">
        <f>IF('Ek.3-A'!F2553="", "", IF(VLOOKUP('Ek.3-A'!F2553, Veriler!D:E, 2, 0)=0, "", VLOOKUP('Ek.3-A'!F2553, Veriler!D:E, 2, 0)))</f>
        <v/>
      </c>
      <c r="N2553" s="5" t="str">
        <f>IF('Ek.3-A'!P2553="", "", 'Ek.3-A'!P2553)</f>
        <v/>
      </c>
      <c r="O2553" s="142">
        <f>'Ek.3-A'!S2553</f>
        <v>0</v>
      </c>
      <c r="P2553" s="143" t="str">
        <f>'Ek.3-A'!L2553</f>
        <v/>
      </c>
      <c r="Q2553" s="24" t="str">
        <f>'Ek.3-A'!M2553</f>
        <v/>
      </c>
      <c r="R2553" s="24">
        <f t="shared" si="543"/>
        <v>0</v>
      </c>
      <c r="S2553" s="141" t="str">
        <f t="shared" si="544"/>
        <v>H</v>
      </c>
      <c r="T2553" s="24">
        <f>IF(S2553="E",SUM($R$5:R2553),0)</f>
        <v>0</v>
      </c>
      <c r="U2553" s="143">
        <f t="shared" si="545"/>
        <v>0</v>
      </c>
    </row>
    <row r="2554" spans="1:21" x14ac:dyDescent="0.25">
      <c r="A2554" s="6">
        <v>26.54</v>
      </c>
      <c r="B2554" s="31" t="s">
        <v>90</v>
      </c>
      <c r="D2554" s="87">
        <v>151530900000</v>
      </c>
      <c r="E2554" s="3">
        <v>0.6</v>
      </c>
      <c r="K2554" s="3">
        <f t="shared" si="546"/>
        <v>1880</v>
      </c>
      <c r="L2554" s="97" t="str">
        <f>IF(TRIM('Ek.3-A'!F2554)&lt;&gt;"","var","yok")</f>
        <v>yok</v>
      </c>
      <c r="M2554" s="5" t="str">
        <f>IF('Ek.3-A'!F2554="", "", IF(VLOOKUP('Ek.3-A'!F2554, Veriler!D:E, 2, 0)=0, "", VLOOKUP('Ek.3-A'!F2554, Veriler!D:E, 2, 0)))</f>
        <v/>
      </c>
      <c r="N2554" s="5" t="str">
        <f>IF('Ek.3-A'!P2554="", "", 'Ek.3-A'!P2554)</f>
        <v/>
      </c>
      <c r="O2554" s="142">
        <f>'Ek.3-A'!S2554</f>
        <v>0</v>
      </c>
      <c r="P2554" s="143" t="str">
        <f>'Ek.3-A'!L2554</f>
        <v/>
      </c>
      <c r="Q2554" s="24" t="str">
        <f>'Ek.3-A'!M2554</f>
        <v/>
      </c>
      <c r="R2554" s="24">
        <f t="shared" si="543"/>
        <v>0</v>
      </c>
      <c r="S2554" s="141" t="str">
        <f t="shared" si="544"/>
        <v>H</v>
      </c>
      <c r="T2554" s="24">
        <f>IF(S2554="E",SUM($R$5:R2554),0)</f>
        <v>0</v>
      </c>
      <c r="U2554" s="143">
        <f t="shared" si="545"/>
        <v>0</v>
      </c>
    </row>
    <row r="2555" spans="1:21" x14ac:dyDescent="0.25">
      <c r="A2555" s="6">
        <v>26.55</v>
      </c>
      <c r="B2555" s="31" t="s">
        <v>90</v>
      </c>
      <c r="D2555" s="92">
        <v>151530100000</v>
      </c>
      <c r="E2555" s="3">
        <v>0.6</v>
      </c>
      <c r="K2555" s="3">
        <f t="shared" si="546"/>
        <v>1881</v>
      </c>
      <c r="L2555" s="97" t="str">
        <f>IF(TRIM('Ek.3-A'!F2555)&lt;&gt;"","var","yok")</f>
        <v>yok</v>
      </c>
      <c r="M2555" s="5" t="str">
        <f>IF('Ek.3-A'!F2555="", "", IF(VLOOKUP('Ek.3-A'!F2555, Veriler!D:E, 2, 0)=0, "", VLOOKUP('Ek.3-A'!F2555, Veriler!D:E, 2, 0)))</f>
        <v/>
      </c>
      <c r="N2555" s="5" t="str">
        <f>IF('Ek.3-A'!P2555="", "", 'Ek.3-A'!P2555)</f>
        <v/>
      </c>
      <c r="O2555" s="142">
        <f>'Ek.3-A'!S2555</f>
        <v>0</v>
      </c>
      <c r="P2555" s="143" t="str">
        <f>'Ek.3-A'!L2555</f>
        <v/>
      </c>
      <c r="Q2555" s="24" t="str">
        <f>'Ek.3-A'!M2555</f>
        <v/>
      </c>
      <c r="R2555" s="24">
        <f t="shared" si="543"/>
        <v>0</v>
      </c>
      <c r="S2555" s="141" t="str">
        <f t="shared" si="544"/>
        <v>H</v>
      </c>
      <c r="T2555" s="24">
        <f>IF(S2555="E",SUM($R$5:R2555),0)</f>
        <v>0</v>
      </c>
      <c r="U2555" s="143">
        <f t="shared" si="545"/>
        <v>0</v>
      </c>
    </row>
    <row r="2556" spans="1:21" x14ac:dyDescent="0.25">
      <c r="A2556" s="6">
        <v>26.56</v>
      </c>
      <c r="B2556" s="31" t="s">
        <v>90</v>
      </c>
      <c r="D2556" s="87">
        <v>293719000012</v>
      </c>
      <c r="E2556" s="3">
        <v>0.6</v>
      </c>
      <c r="K2556" s="3">
        <f t="shared" si="546"/>
        <v>1882</v>
      </c>
      <c r="L2556" s="97" t="str">
        <f>IF(TRIM('Ek.3-A'!F2556)&lt;&gt;"","var","yok")</f>
        <v>yok</v>
      </c>
      <c r="M2556" s="5" t="str">
        <f>IF('Ek.3-A'!F2556="", "", IF(VLOOKUP('Ek.3-A'!F2556, Veriler!D:E, 2, 0)=0, "", VLOOKUP('Ek.3-A'!F2556, Veriler!D:E, 2, 0)))</f>
        <v/>
      </c>
      <c r="N2556" s="5" t="str">
        <f>IF('Ek.3-A'!P2556="", "", 'Ek.3-A'!P2556)</f>
        <v/>
      </c>
      <c r="O2556" s="142">
        <f>'Ek.3-A'!S2556</f>
        <v>0</v>
      </c>
      <c r="P2556" s="143" t="str">
        <f>'Ek.3-A'!L2556</f>
        <v/>
      </c>
      <c r="Q2556" s="24" t="str">
        <f>'Ek.3-A'!M2556</f>
        <v/>
      </c>
      <c r="R2556" s="24">
        <f t="shared" si="543"/>
        <v>0</v>
      </c>
      <c r="S2556" s="141" t="str">
        <f t="shared" si="544"/>
        <v>H</v>
      </c>
      <c r="T2556" s="24">
        <f>IF(S2556="E",SUM($R$5:R2556),0)</f>
        <v>0</v>
      </c>
      <c r="U2556" s="143">
        <f t="shared" si="545"/>
        <v>0</v>
      </c>
    </row>
    <row r="2557" spans="1:21" x14ac:dyDescent="0.25">
      <c r="A2557" s="6">
        <v>26.57</v>
      </c>
      <c r="B2557" s="31" t="s">
        <v>90</v>
      </c>
      <c r="D2557" s="92">
        <v>293719000011</v>
      </c>
      <c r="E2557" s="3">
        <v>0.6</v>
      </c>
      <c r="K2557" s="3">
        <f t="shared" si="546"/>
        <v>1883</v>
      </c>
      <c r="L2557" s="97" t="str">
        <f>IF(TRIM('Ek.3-A'!F2557)&lt;&gt;"","var","yok")</f>
        <v>yok</v>
      </c>
      <c r="M2557" s="5" t="str">
        <f>IF('Ek.3-A'!F2557="", "", IF(VLOOKUP('Ek.3-A'!F2557, Veriler!D:E, 2, 0)=0, "", VLOOKUP('Ek.3-A'!F2557, Veriler!D:E, 2, 0)))</f>
        <v/>
      </c>
      <c r="N2557" s="5" t="str">
        <f>IF('Ek.3-A'!P2557="", "", 'Ek.3-A'!P2557)</f>
        <v/>
      </c>
      <c r="O2557" s="142">
        <f>'Ek.3-A'!S2557</f>
        <v>0</v>
      </c>
      <c r="P2557" s="143" t="str">
        <f>'Ek.3-A'!L2557</f>
        <v/>
      </c>
      <c r="Q2557" s="24" t="str">
        <f>'Ek.3-A'!M2557</f>
        <v/>
      </c>
      <c r="R2557" s="24">
        <f t="shared" si="543"/>
        <v>0</v>
      </c>
      <c r="S2557" s="141" t="str">
        <f t="shared" si="544"/>
        <v>H</v>
      </c>
      <c r="T2557" s="24">
        <f>IF(S2557="E",SUM($R$5:R2557),0)</f>
        <v>0</v>
      </c>
      <c r="U2557" s="143">
        <f t="shared" si="545"/>
        <v>0</v>
      </c>
    </row>
    <row r="2558" spans="1:21" x14ac:dyDescent="0.25">
      <c r="A2558" s="6">
        <v>26.58</v>
      </c>
      <c r="B2558" s="31" t="s">
        <v>90</v>
      </c>
      <c r="D2558" s="87">
        <v>280920000011</v>
      </c>
      <c r="E2558" s="3">
        <v>0.6</v>
      </c>
      <c r="K2558" s="3">
        <f t="shared" si="546"/>
        <v>1884</v>
      </c>
      <c r="L2558" s="97" t="str">
        <f>IF(TRIM('Ek.3-A'!F2558)&lt;&gt;"","var","yok")</f>
        <v>yok</v>
      </c>
      <c r="M2558" s="5" t="str">
        <f>IF('Ek.3-A'!F2558="", "", IF(VLOOKUP('Ek.3-A'!F2558, Veriler!D:E, 2, 0)=0, "", VLOOKUP('Ek.3-A'!F2558, Veriler!D:E, 2, 0)))</f>
        <v/>
      </c>
      <c r="N2558" s="5" t="str">
        <f>IF('Ek.3-A'!P2558="", "", 'Ek.3-A'!P2558)</f>
        <v/>
      </c>
      <c r="O2558" s="142">
        <f>'Ek.3-A'!S2558</f>
        <v>0</v>
      </c>
      <c r="P2558" s="143" t="str">
        <f>'Ek.3-A'!L2558</f>
        <v/>
      </c>
      <c r="Q2558" s="24" t="str">
        <f>'Ek.3-A'!M2558</f>
        <v/>
      </c>
      <c r="R2558" s="24">
        <f t="shared" si="543"/>
        <v>0</v>
      </c>
      <c r="S2558" s="141" t="str">
        <f t="shared" si="544"/>
        <v>H</v>
      </c>
      <c r="T2558" s="24">
        <f>IF(S2558="E",SUM($R$5:R2558),0)</f>
        <v>0</v>
      </c>
      <c r="U2558" s="143">
        <f t="shared" si="545"/>
        <v>0</v>
      </c>
    </row>
    <row r="2559" spans="1:21" x14ac:dyDescent="0.25">
      <c r="A2559" s="6">
        <v>26.59</v>
      </c>
      <c r="B2559" s="31" t="s">
        <v>90</v>
      </c>
      <c r="D2559" s="92">
        <v>293979909017</v>
      </c>
      <c r="E2559" s="3">
        <v>0.6</v>
      </c>
      <c r="K2559" s="3">
        <f t="shared" si="546"/>
        <v>1885</v>
      </c>
      <c r="L2559" s="97" t="str">
        <f>IF(TRIM('Ek.3-A'!F2559)&lt;&gt;"","var","yok")</f>
        <v>yok</v>
      </c>
      <c r="M2559" s="5" t="str">
        <f>IF('Ek.3-A'!F2559="", "", IF(VLOOKUP('Ek.3-A'!F2559, Veriler!D:E, 2, 0)=0, "", VLOOKUP('Ek.3-A'!F2559, Veriler!D:E, 2, 0)))</f>
        <v/>
      </c>
      <c r="N2559" s="5" t="str">
        <f>IF('Ek.3-A'!P2559="", "", 'Ek.3-A'!P2559)</f>
        <v/>
      </c>
      <c r="O2559" s="142">
        <f>'Ek.3-A'!S2559</f>
        <v>0</v>
      </c>
      <c r="P2559" s="143" t="str">
        <f>'Ek.3-A'!L2559</f>
        <v/>
      </c>
      <c r="Q2559" s="24" t="str">
        <f>'Ek.3-A'!M2559</f>
        <v/>
      </c>
      <c r="R2559" s="24">
        <f t="shared" si="543"/>
        <v>0</v>
      </c>
      <c r="S2559" s="141" t="str">
        <f t="shared" si="544"/>
        <v>H</v>
      </c>
      <c r="T2559" s="24">
        <f>IF(S2559="E",SUM($R$5:R2559),0)</f>
        <v>0</v>
      </c>
      <c r="U2559" s="143">
        <f t="shared" si="545"/>
        <v>0</v>
      </c>
    </row>
    <row r="2560" spans="1:21" x14ac:dyDescent="0.25">
      <c r="A2560" s="6">
        <v>26.6</v>
      </c>
      <c r="B2560" s="31" t="s">
        <v>90</v>
      </c>
      <c r="D2560" s="87">
        <v>293979909015</v>
      </c>
      <c r="E2560" s="3">
        <v>0.6</v>
      </c>
      <c r="K2560" s="3">
        <f t="shared" si="546"/>
        <v>1886</v>
      </c>
      <c r="L2560" s="97" t="str">
        <f>IF(TRIM('Ek.3-A'!F2560)&lt;&gt;"","var","yok")</f>
        <v>yok</v>
      </c>
      <c r="M2560" s="5" t="str">
        <f>IF('Ek.3-A'!F2560="", "", IF(VLOOKUP('Ek.3-A'!F2560, Veriler!D:E, 2, 0)=0, "", VLOOKUP('Ek.3-A'!F2560, Veriler!D:E, 2, 0)))</f>
        <v/>
      </c>
      <c r="N2560" s="5" t="str">
        <f>IF('Ek.3-A'!P2560="", "", 'Ek.3-A'!P2560)</f>
        <v/>
      </c>
      <c r="O2560" s="142">
        <f>'Ek.3-A'!S2560</f>
        <v>0</v>
      </c>
      <c r="P2560" s="143" t="str">
        <f>'Ek.3-A'!L2560</f>
        <v/>
      </c>
      <c r="Q2560" s="24" t="str">
        <f>'Ek.3-A'!M2560</f>
        <v/>
      </c>
      <c r="R2560" s="24">
        <f t="shared" si="543"/>
        <v>0</v>
      </c>
      <c r="S2560" s="141" t="str">
        <f t="shared" si="544"/>
        <v>H</v>
      </c>
      <c r="T2560" s="24">
        <f>IF(S2560="E",SUM($R$5:R2560),0)</f>
        <v>0</v>
      </c>
      <c r="U2560" s="143">
        <f t="shared" si="545"/>
        <v>0</v>
      </c>
    </row>
    <row r="2561" spans="1:21" x14ac:dyDescent="0.25">
      <c r="A2561" s="6">
        <v>26.61</v>
      </c>
      <c r="B2561" s="31" t="s">
        <v>90</v>
      </c>
      <c r="D2561" s="92">
        <v>293979909013</v>
      </c>
      <c r="E2561" s="3">
        <v>0.6</v>
      </c>
      <c r="K2561" s="3">
        <f t="shared" si="546"/>
        <v>1887</v>
      </c>
      <c r="L2561" s="97" t="str">
        <f>IF(TRIM('Ek.3-A'!F2561)&lt;&gt;"","var","yok")</f>
        <v>yok</v>
      </c>
      <c r="M2561" s="5" t="str">
        <f>IF('Ek.3-A'!F2561="", "", IF(VLOOKUP('Ek.3-A'!F2561, Veriler!D:E, 2, 0)=0, "", VLOOKUP('Ek.3-A'!F2561, Veriler!D:E, 2, 0)))</f>
        <v/>
      </c>
      <c r="N2561" s="5" t="str">
        <f>IF('Ek.3-A'!P2561="", "", 'Ek.3-A'!P2561)</f>
        <v/>
      </c>
      <c r="O2561" s="142">
        <f>'Ek.3-A'!S2561</f>
        <v>0</v>
      </c>
      <c r="P2561" s="143" t="str">
        <f>'Ek.3-A'!L2561</f>
        <v/>
      </c>
      <c r="Q2561" s="24" t="str">
        <f>'Ek.3-A'!M2561</f>
        <v/>
      </c>
      <c r="R2561" s="24">
        <f t="shared" si="543"/>
        <v>0</v>
      </c>
      <c r="S2561" s="141" t="str">
        <f t="shared" si="544"/>
        <v>H</v>
      </c>
      <c r="T2561" s="24">
        <f>IF(S2561="E",SUM($R$5:R2561),0)</f>
        <v>0</v>
      </c>
      <c r="U2561" s="143">
        <f t="shared" si="545"/>
        <v>0</v>
      </c>
    </row>
    <row r="2562" spans="1:21" x14ac:dyDescent="0.25">
      <c r="A2562" s="6">
        <v>26.62</v>
      </c>
      <c r="B2562" s="31" t="s">
        <v>90</v>
      </c>
      <c r="D2562" s="87">
        <v>851829009000</v>
      </c>
      <c r="E2562" s="3">
        <v>0.6</v>
      </c>
      <c r="K2562" s="3">
        <f t="shared" si="546"/>
        <v>1888</v>
      </c>
      <c r="L2562" s="97" t="str">
        <f>IF(TRIM('Ek.3-A'!F2562)&lt;&gt;"","var","yok")</f>
        <v>yok</v>
      </c>
      <c r="M2562" s="5" t="str">
        <f>IF('Ek.3-A'!F2562="", "", IF(VLOOKUP('Ek.3-A'!F2562, Veriler!D:E, 2, 0)=0, "", VLOOKUP('Ek.3-A'!F2562, Veriler!D:E, 2, 0)))</f>
        <v/>
      </c>
      <c r="N2562" s="5" t="str">
        <f>IF('Ek.3-A'!P2562="", "", 'Ek.3-A'!P2562)</f>
        <v/>
      </c>
      <c r="O2562" s="142">
        <f>'Ek.3-A'!S2562</f>
        <v>0</v>
      </c>
      <c r="P2562" s="143" t="str">
        <f>'Ek.3-A'!L2562</f>
        <v/>
      </c>
      <c r="Q2562" s="24" t="str">
        <f>'Ek.3-A'!M2562</f>
        <v/>
      </c>
      <c r="R2562" s="24">
        <f t="shared" si="543"/>
        <v>0</v>
      </c>
      <c r="S2562" s="141" t="str">
        <f t="shared" si="544"/>
        <v>H</v>
      </c>
      <c r="T2562" s="24">
        <f>IF(S2562="E",SUM($R$5:R2562),0)</f>
        <v>0</v>
      </c>
      <c r="U2562" s="143">
        <f t="shared" si="545"/>
        <v>0</v>
      </c>
    </row>
    <row r="2563" spans="1:21" x14ac:dyDescent="0.25">
      <c r="A2563" s="6">
        <v>26.63</v>
      </c>
      <c r="B2563" s="31" t="s">
        <v>90</v>
      </c>
      <c r="D2563" s="92">
        <v>851890005000</v>
      </c>
      <c r="E2563" s="3">
        <v>0.6</v>
      </c>
      <c r="K2563" s="3">
        <f t="shared" si="546"/>
        <v>1889</v>
      </c>
      <c r="L2563" s="97" t="str">
        <f>IF(TRIM('Ek.3-A'!F2563)&lt;&gt;"","var","yok")</f>
        <v>yok</v>
      </c>
      <c r="M2563" s="5" t="str">
        <f>IF('Ek.3-A'!F2563="", "", IF(VLOOKUP('Ek.3-A'!F2563, Veriler!D:E, 2, 0)=0, "", VLOOKUP('Ek.3-A'!F2563, Veriler!D:E, 2, 0)))</f>
        <v/>
      </c>
      <c r="N2563" s="5" t="str">
        <f>IF('Ek.3-A'!P2563="", "", 'Ek.3-A'!P2563)</f>
        <v/>
      </c>
      <c r="O2563" s="142">
        <f>'Ek.3-A'!S2563</f>
        <v>0</v>
      </c>
      <c r="P2563" s="143" t="str">
        <f>'Ek.3-A'!L2563</f>
        <v/>
      </c>
      <c r="Q2563" s="24" t="str">
        <f>'Ek.3-A'!M2563</f>
        <v/>
      </c>
      <c r="R2563" s="24">
        <f t="shared" si="543"/>
        <v>0</v>
      </c>
      <c r="S2563" s="141" t="str">
        <f t="shared" si="544"/>
        <v>H</v>
      </c>
      <c r="T2563" s="24">
        <f>IF(S2563="E",SUM($R$5:R2563),0)</f>
        <v>0</v>
      </c>
      <c r="U2563" s="143">
        <f t="shared" si="545"/>
        <v>0</v>
      </c>
    </row>
    <row r="2564" spans="1:21" x14ac:dyDescent="0.25">
      <c r="A2564" s="6">
        <v>26.64</v>
      </c>
      <c r="B2564" s="31" t="s">
        <v>90</v>
      </c>
      <c r="D2564" s="87">
        <v>300339000000</v>
      </c>
      <c r="E2564" s="3">
        <v>0.6</v>
      </c>
      <c r="K2564" s="3">
        <f t="shared" si="546"/>
        <v>1890</v>
      </c>
      <c r="L2564" s="97" t="str">
        <f>IF(TRIM('Ek.3-A'!F2564)&lt;&gt;"","var","yok")</f>
        <v>yok</v>
      </c>
      <c r="M2564" s="5" t="str">
        <f>IF('Ek.3-A'!F2564="", "", IF(VLOOKUP('Ek.3-A'!F2564, Veriler!D:E, 2, 0)=0, "", VLOOKUP('Ek.3-A'!F2564, Veriler!D:E, 2, 0)))</f>
        <v/>
      </c>
      <c r="N2564" s="5" t="str">
        <f>IF('Ek.3-A'!P2564="", "", 'Ek.3-A'!P2564)</f>
        <v/>
      </c>
      <c r="O2564" s="142">
        <f>'Ek.3-A'!S2564</f>
        <v>0</v>
      </c>
      <c r="P2564" s="143" t="str">
        <f>'Ek.3-A'!L2564</f>
        <v/>
      </c>
      <c r="Q2564" s="24" t="str">
        <f>'Ek.3-A'!M2564</f>
        <v/>
      </c>
      <c r="R2564" s="24">
        <f t="shared" si="543"/>
        <v>0</v>
      </c>
      <c r="S2564" s="141" t="str">
        <f t="shared" si="544"/>
        <v>H</v>
      </c>
      <c r="T2564" s="24">
        <f>IF(S2564="E",SUM($R$5:R2564),0)</f>
        <v>0</v>
      </c>
      <c r="U2564" s="143">
        <f t="shared" si="545"/>
        <v>0</v>
      </c>
    </row>
    <row r="2565" spans="1:21" x14ac:dyDescent="0.25">
      <c r="A2565" s="6">
        <v>26.65</v>
      </c>
      <c r="B2565" s="31" t="s">
        <v>90</v>
      </c>
      <c r="D2565" s="92">
        <v>300259000000</v>
      </c>
      <c r="E2565" s="3">
        <v>0.6</v>
      </c>
      <c r="L2565" s="97"/>
      <c r="M2565" s="5"/>
      <c r="N2565" s="5"/>
      <c r="O2565" s="5"/>
      <c r="Q2565" s="23"/>
      <c r="T2565" s="24"/>
      <c r="U2565" s="25"/>
    </row>
    <row r="2566" spans="1:21" x14ac:dyDescent="0.25">
      <c r="A2566" s="6">
        <v>26.66</v>
      </c>
      <c r="B2566" s="31" t="s">
        <v>90</v>
      </c>
      <c r="D2566" s="87">
        <v>300251000000</v>
      </c>
      <c r="E2566" s="3">
        <v>0.6</v>
      </c>
      <c r="K2566" s="3">
        <f>K2564+1</f>
        <v>1891</v>
      </c>
      <c r="L2566" s="97" t="str">
        <f>IF(TRIM('Ek.3-A'!F2566)&lt;&gt;"","var","yok")</f>
        <v>yok</v>
      </c>
      <c r="M2566" s="5" t="str">
        <f>IF('Ek.3-A'!F2566="", "", IF(VLOOKUP('Ek.3-A'!F2566, Veriler!D:E, 2, 0)=0, "", VLOOKUP('Ek.3-A'!F2566, Veriler!D:E, 2, 0)))</f>
        <v/>
      </c>
      <c r="N2566" s="5" t="str">
        <f>IF('Ek.3-A'!P2566="", "", 'Ek.3-A'!P2566)</f>
        <v/>
      </c>
      <c r="O2566" s="142">
        <f>'Ek.3-A'!S2566</f>
        <v>0</v>
      </c>
      <c r="P2566" s="143" t="str">
        <f>'Ek.3-A'!L2566</f>
        <v/>
      </c>
      <c r="Q2566" s="24" t="str">
        <f>'Ek.3-A'!M2566</f>
        <v/>
      </c>
      <c r="R2566" s="24">
        <f t="shared" ref="R2566:R2579" si="547">IF(L2566="var",0,IF(Q2566&lt;=0.005,Q2566,0))</f>
        <v>0</v>
      </c>
      <c r="S2566" s="141" t="str">
        <f t="shared" ref="S2566:S2579" si="548">IF(Q2566&lt;=0.005,"E","H")</f>
        <v>H</v>
      </c>
      <c r="T2566" s="24">
        <f>IF(S2566="E",SUM($R$5:R2566),0)</f>
        <v>0</v>
      </c>
      <c r="U2566" s="143">
        <f t="shared" ref="U2566:U2579" si="549">IF(T2566&lt;=0.1, O2566, IF(R2566&gt;$G$2, R2566*O2566, $G$2*O2566))</f>
        <v>0</v>
      </c>
    </row>
    <row r="2567" spans="1:21" x14ac:dyDescent="0.25">
      <c r="A2567" s="6">
        <v>26.67</v>
      </c>
      <c r="B2567" s="31" t="s">
        <v>90</v>
      </c>
      <c r="D2567" s="92">
        <v>271019430013</v>
      </c>
      <c r="E2567" s="3">
        <v>0.6</v>
      </c>
      <c r="K2567" s="3">
        <f t="shared" ref="K2567:K2579" si="550">K2566+1</f>
        <v>1892</v>
      </c>
      <c r="L2567" s="97" t="str">
        <f>IF(TRIM('Ek.3-A'!F2567)&lt;&gt;"","var","yok")</f>
        <v>yok</v>
      </c>
      <c r="M2567" s="5" t="str">
        <f>IF('Ek.3-A'!F2567="", "", IF(VLOOKUP('Ek.3-A'!F2567, Veriler!D:E, 2, 0)=0, "", VLOOKUP('Ek.3-A'!F2567, Veriler!D:E, 2, 0)))</f>
        <v/>
      </c>
      <c r="N2567" s="5" t="str">
        <f>IF('Ek.3-A'!P2567="", "", 'Ek.3-A'!P2567)</f>
        <v/>
      </c>
      <c r="O2567" s="142">
        <f>'Ek.3-A'!S2567</f>
        <v>0</v>
      </c>
      <c r="P2567" s="143" t="str">
        <f>'Ek.3-A'!L2567</f>
        <v/>
      </c>
      <c r="Q2567" s="24" t="str">
        <f>'Ek.3-A'!M2567</f>
        <v/>
      </c>
      <c r="R2567" s="24">
        <f t="shared" si="547"/>
        <v>0</v>
      </c>
      <c r="S2567" s="141" t="str">
        <f t="shared" si="548"/>
        <v>H</v>
      </c>
      <c r="T2567" s="24">
        <f>IF(S2567="E",SUM($R$5:R2567),0)</f>
        <v>0</v>
      </c>
      <c r="U2567" s="143">
        <f t="shared" si="549"/>
        <v>0</v>
      </c>
    </row>
    <row r="2568" spans="1:21" x14ac:dyDescent="0.25">
      <c r="A2568" s="6">
        <v>26.68</v>
      </c>
      <c r="B2568" s="31" t="s">
        <v>90</v>
      </c>
      <c r="D2568" s="87">
        <v>293911000022</v>
      </c>
      <c r="E2568" s="3">
        <v>0.6</v>
      </c>
      <c r="K2568" s="3">
        <f t="shared" si="550"/>
        <v>1893</v>
      </c>
      <c r="L2568" s="97" t="str">
        <f>IF(TRIM('Ek.3-A'!F2568)&lt;&gt;"","var","yok")</f>
        <v>yok</v>
      </c>
      <c r="M2568" s="5" t="str">
        <f>IF('Ek.3-A'!F2568="", "", IF(VLOOKUP('Ek.3-A'!F2568, Veriler!D:E, 2, 0)=0, "", VLOOKUP('Ek.3-A'!F2568, Veriler!D:E, 2, 0)))</f>
        <v/>
      </c>
      <c r="N2568" s="5" t="str">
        <f>IF('Ek.3-A'!P2568="", "", 'Ek.3-A'!P2568)</f>
        <v/>
      </c>
      <c r="O2568" s="142">
        <f>'Ek.3-A'!S2568</f>
        <v>0</v>
      </c>
      <c r="P2568" s="143" t="str">
        <f>'Ek.3-A'!L2568</f>
        <v/>
      </c>
      <c r="Q2568" s="24" t="str">
        <f>'Ek.3-A'!M2568</f>
        <v/>
      </c>
      <c r="R2568" s="24">
        <f t="shared" si="547"/>
        <v>0</v>
      </c>
      <c r="S2568" s="141" t="str">
        <f t="shared" si="548"/>
        <v>H</v>
      </c>
      <c r="T2568" s="24">
        <f>IF(S2568="E",SUM($R$5:R2568),0)</f>
        <v>0</v>
      </c>
      <c r="U2568" s="143">
        <f t="shared" si="549"/>
        <v>0</v>
      </c>
    </row>
    <row r="2569" spans="1:21" x14ac:dyDescent="0.25">
      <c r="A2569" s="6">
        <v>26.69</v>
      </c>
      <c r="B2569" s="31" t="s">
        <v>90</v>
      </c>
      <c r="D2569" s="92">
        <v>293090989049</v>
      </c>
      <c r="E2569" s="3">
        <v>0.6</v>
      </c>
      <c r="K2569" s="3">
        <f t="shared" si="550"/>
        <v>1894</v>
      </c>
      <c r="L2569" s="97" t="str">
        <f>IF(TRIM('Ek.3-A'!F2569)&lt;&gt;"","var","yok")</f>
        <v>yok</v>
      </c>
      <c r="M2569" s="5" t="str">
        <f>IF('Ek.3-A'!F2569="", "", IF(VLOOKUP('Ek.3-A'!F2569, Veriler!D:E, 2, 0)=0, "", VLOOKUP('Ek.3-A'!F2569, Veriler!D:E, 2, 0)))</f>
        <v/>
      </c>
      <c r="N2569" s="5" t="str">
        <f>IF('Ek.3-A'!P2569="", "", 'Ek.3-A'!P2569)</f>
        <v/>
      </c>
      <c r="O2569" s="142">
        <f>'Ek.3-A'!S2569</f>
        <v>0</v>
      </c>
      <c r="P2569" s="143" t="str">
        <f>'Ek.3-A'!L2569</f>
        <v/>
      </c>
      <c r="Q2569" s="24" t="str">
        <f>'Ek.3-A'!M2569</f>
        <v/>
      </c>
      <c r="R2569" s="24">
        <f t="shared" si="547"/>
        <v>0</v>
      </c>
      <c r="S2569" s="141" t="str">
        <f t="shared" si="548"/>
        <v>H</v>
      </c>
      <c r="T2569" s="24">
        <f>IF(S2569="E",SUM($R$5:R2569),0)</f>
        <v>0</v>
      </c>
      <c r="U2569" s="143">
        <f t="shared" si="549"/>
        <v>0</v>
      </c>
    </row>
    <row r="2570" spans="1:21" x14ac:dyDescent="0.25">
      <c r="A2570" s="6">
        <v>26.7</v>
      </c>
      <c r="B2570" s="31" t="s">
        <v>90</v>
      </c>
      <c r="D2570" s="87">
        <v>293090959049</v>
      </c>
      <c r="E2570" s="3">
        <v>0.6</v>
      </c>
      <c r="K2570" s="3">
        <f t="shared" si="550"/>
        <v>1895</v>
      </c>
      <c r="L2570" s="97" t="str">
        <f>IF(TRIM('Ek.3-A'!F2570)&lt;&gt;"","var","yok")</f>
        <v>yok</v>
      </c>
      <c r="M2570" s="5" t="str">
        <f>IF('Ek.3-A'!F2570="", "", IF(VLOOKUP('Ek.3-A'!F2570, Veriler!D:E, 2, 0)=0, "", VLOOKUP('Ek.3-A'!F2570, Veriler!D:E, 2, 0)))</f>
        <v/>
      </c>
      <c r="N2570" s="5" t="str">
        <f>IF('Ek.3-A'!P2570="", "", 'Ek.3-A'!P2570)</f>
        <v/>
      </c>
      <c r="O2570" s="142">
        <f>'Ek.3-A'!S2570</f>
        <v>0</v>
      </c>
      <c r="P2570" s="143" t="str">
        <f>'Ek.3-A'!L2570</f>
        <v/>
      </c>
      <c r="Q2570" s="24" t="str">
        <f>'Ek.3-A'!M2570</f>
        <v/>
      </c>
      <c r="R2570" s="24">
        <f t="shared" si="547"/>
        <v>0</v>
      </c>
      <c r="S2570" s="141" t="str">
        <f t="shared" si="548"/>
        <v>H</v>
      </c>
      <c r="T2570" s="24">
        <f>IF(S2570="E",SUM($R$5:R2570),0)</f>
        <v>0</v>
      </c>
      <c r="U2570" s="143">
        <f t="shared" si="549"/>
        <v>0</v>
      </c>
    </row>
    <row r="2571" spans="1:21" x14ac:dyDescent="0.25">
      <c r="A2571" s="6">
        <v>26.71</v>
      </c>
      <c r="B2571" s="31" t="s">
        <v>90</v>
      </c>
      <c r="D2571" s="92">
        <v>293911000023</v>
      </c>
      <c r="E2571" s="3">
        <v>0.6</v>
      </c>
      <c r="K2571" s="3">
        <f t="shared" si="550"/>
        <v>1896</v>
      </c>
      <c r="L2571" s="97" t="str">
        <f>IF(TRIM('Ek.3-A'!F2571)&lt;&gt;"","var","yok")</f>
        <v>yok</v>
      </c>
      <c r="M2571" s="5" t="str">
        <f>IF('Ek.3-A'!F2571="", "", IF(VLOOKUP('Ek.3-A'!F2571, Veriler!D:E, 2, 0)=0, "", VLOOKUP('Ek.3-A'!F2571, Veriler!D:E, 2, 0)))</f>
        <v/>
      </c>
      <c r="N2571" s="5" t="str">
        <f>IF('Ek.3-A'!P2571="", "", 'Ek.3-A'!P2571)</f>
        <v/>
      </c>
      <c r="O2571" s="142">
        <f>'Ek.3-A'!S2571</f>
        <v>0</v>
      </c>
      <c r="P2571" s="143" t="str">
        <f>'Ek.3-A'!L2571</f>
        <v/>
      </c>
      <c r="Q2571" s="24" t="str">
        <f>'Ek.3-A'!M2571</f>
        <v/>
      </c>
      <c r="R2571" s="24">
        <f t="shared" si="547"/>
        <v>0</v>
      </c>
      <c r="S2571" s="141" t="str">
        <f t="shared" si="548"/>
        <v>H</v>
      </c>
      <c r="T2571" s="24">
        <f>IF(S2571="E",SUM($R$5:R2571),0)</f>
        <v>0</v>
      </c>
      <c r="U2571" s="143">
        <f t="shared" si="549"/>
        <v>0</v>
      </c>
    </row>
    <row r="2572" spans="1:21" x14ac:dyDescent="0.25">
      <c r="A2572" s="6">
        <v>26.72</v>
      </c>
      <c r="B2572" s="31" t="s">
        <v>90</v>
      </c>
      <c r="D2572" s="87">
        <v>841950200000</v>
      </c>
      <c r="E2572" s="3">
        <v>0.6</v>
      </c>
      <c r="K2572" s="3">
        <f t="shared" si="550"/>
        <v>1897</v>
      </c>
      <c r="L2572" s="97" t="str">
        <f>IF(TRIM('Ek.3-A'!F2572)&lt;&gt;"","var","yok")</f>
        <v>yok</v>
      </c>
      <c r="M2572" s="5" t="str">
        <f>IF('Ek.3-A'!F2572="", "", IF(VLOOKUP('Ek.3-A'!F2572, Veriler!D:E, 2, 0)=0, "", VLOOKUP('Ek.3-A'!F2572, Veriler!D:E, 2, 0)))</f>
        <v/>
      </c>
      <c r="N2572" s="5" t="str">
        <f>IF('Ek.3-A'!P2572="", "", 'Ek.3-A'!P2572)</f>
        <v/>
      </c>
      <c r="O2572" s="142">
        <f>'Ek.3-A'!S2572</f>
        <v>0</v>
      </c>
      <c r="P2572" s="143" t="str">
        <f>'Ek.3-A'!L2572</f>
        <v/>
      </c>
      <c r="Q2572" s="24" t="str">
        <f>'Ek.3-A'!M2572</f>
        <v/>
      </c>
      <c r="R2572" s="24">
        <f t="shared" si="547"/>
        <v>0</v>
      </c>
      <c r="S2572" s="141" t="str">
        <f t="shared" si="548"/>
        <v>H</v>
      </c>
      <c r="T2572" s="24">
        <f>IF(S2572="E",SUM($R$5:R2572),0)</f>
        <v>0</v>
      </c>
      <c r="U2572" s="143">
        <f t="shared" si="549"/>
        <v>0</v>
      </c>
    </row>
    <row r="2573" spans="1:21" x14ac:dyDescent="0.25">
      <c r="A2573" s="6">
        <v>26.73</v>
      </c>
      <c r="B2573" s="31" t="s">
        <v>90</v>
      </c>
      <c r="D2573" s="92">
        <v>841950800000</v>
      </c>
      <c r="E2573" s="3">
        <v>0.6</v>
      </c>
      <c r="K2573" s="3">
        <f t="shared" si="550"/>
        <v>1898</v>
      </c>
      <c r="L2573" s="97" t="str">
        <f>IF(TRIM('Ek.3-A'!F2573)&lt;&gt;"","var","yok")</f>
        <v>yok</v>
      </c>
      <c r="M2573" s="5" t="str">
        <f>IF('Ek.3-A'!F2573="", "", IF(VLOOKUP('Ek.3-A'!F2573, Veriler!D:E, 2, 0)=0, "", VLOOKUP('Ek.3-A'!F2573, Veriler!D:E, 2, 0)))</f>
        <v/>
      </c>
      <c r="N2573" s="5" t="str">
        <f>IF('Ek.3-A'!P2573="", "", 'Ek.3-A'!P2573)</f>
        <v/>
      </c>
      <c r="O2573" s="142">
        <f>'Ek.3-A'!S2573</f>
        <v>0</v>
      </c>
      <c r="P2573" s="143" t="str">
        <f>'Ek.3-A'!L2573</f>
        <v/>
      </c>
      <c r="Q2573" s="24" t="str">
        <f>'Ek.3-A'!M2573</f>
        <v/>
      </c>
      <c r="R2573" s="24">
        <f t="shared" si="547"/>
        <v>0</v>
      </c>
      <c r="S2573" s="141" t="str">
        <f t="shared" si="548"/>
        <v>H</v>
      </c>
      <c r="T2573" s="24">
        <f>IF(S2573="E",SUM($R$5:R2573),0)</f>
        <v>0</v>
      </c>
      <c r="U2573" s="143">
        <f t="shared" si="549"/>
        <v>0</v>
      </c>
    </row>
    <row r="2574" spans="1:21" x14ac:dyDescent="0.25">
      <c r="A2574" s="6">
        <v>26.74</v>
      </c>
      <c r="B2574" s="31" t="s">
        <v>90</v>
      </c>
      <c r="D2574" s="87">
        <v>841370301000</v>
      </c>
      <c r="E2574" s="3">
        <v>0.6</v>
      </c>
      <c r="K2574" s="3">
        <f t="shared" si="550"/>
        <v>1899</v>
      </c>
      <c r="L2574" s="97" t="str">
        <f>IF(TRIM('Ek.3-A'!F2574)&lt;&gt;"","var","yok")</f>
        <v>yok</v>
      </c>
      <c r="M2574" s="5" t="str">
        <f>IF('Ek.3-A'!F2574="", "", IF(VLOOKUP('Ek.3-A'!F2574, Veriler!D:E, 2, 0)=0, "", VLOOKUP('Ek.3-A'!F2574, Veriler!D:E, 2, 0)))</f>
        <v/>
      </c>
      <c r="N2574" s="5" t="str">
        <f>IF('Ek.3-A'!P2574="", "", 'Ek.3-A'!P2574)</f>
        <v/>
      </c>
      <c r="O2574" s="142">
        <f>'Ek.3-A'!S2574</f>
        <v>0</v>
      </c>
      <c r="P2574" s="143" t="str">
        <f>'Ek.3-A'!L2574</f>
        <v/>
      </c>
      <c r="Q2574" s="24" t="str">
        <f>'Ek.3-A'!M2574</f>
        <v/>
      </c>
      <c r="R2574" s="24">
        <f t="shared" si="547"/>
        <v>0</v>
      </c>
      <c r="S2574" s="141" t="str">
        <f t="shared" si="548"/>
        <v>H</v>
      </c>
      <c r="T2574" s="24">
        <f>IF(S2574="E",SUM($R$5:R2574),0)</f>
        <v>0</v>
      </c>
      <c r="U2574" s="143">
        <f t="shared" si="549"/>
        <v>0</v>
      </c>
    </row>
    <row r="2575" spans="1:21" x14ac:dyDescent="0.25">
      <c r="A2575" s="6">
        <v>26.75</v>
      </c>
      <c r="B2575" s="31" t="s">
        <v>90</v>
      </c>
      <c r="D2575" s="92">
        <v>841370309000</v>
      </c>
      <c r="E2575" s="3">
        <v>0.6</v>
      </c>
      <c r="K2575" s="3">
        <f t="shared" si="550"/>
        <v>1900</v>
      </c>
      <c r="L2575" s="97" t="str">
        <f>IF(TRIM('Ek.3-A'!F2575)&lt;&gt;"","var","yok")</f>
        <v>yok</v>
      </c>
      <c r="M2575" s="5" t="str">
        <f>IF('Ek.3-A'!F2575="", "", IF(VLOOKUP('Ek.3-A'!F2575, Veriler!D:E, 2, 0)=0, "", VLOOKUP('Ek.3-A'!F2575, Veriler!D:E, 2, 0)))</f>
        <v/>
      </c>
      <c r="N2575" s="5" t="str">
        <f>IF('Ek.3-A'!P2575="", "", 'Ek.3-A'!P2575)</f>
        <v/>
      </c>
      <c r="O2575" s="142">
        <f>'Ek.3-A'!S2575</f>
        <v>0</v>
      </c>
      <c r="P2575" s="143" t="str">
        <f>'Ek.3-A'!L2575</f>
        <v/>
      </c>
      <c r="Q2575" s="24" t="str">
        <f>'Ek.3-A'!M2575</f>
        <v/>
      </c>
      <c r="R2575" s="24">
        <f t="shared" si="547"/>
        <v>0</v>
      </c>
      <c r="S2575" s="141" t="str">
        <f t="shared" si="548"/>
        <v>H</v>
      </c>
      <c r="T2575" s="24">
        <f>IF(S2575="E",SUM($R$5:R2575),0)</f>
        <v>0</v>
      </c>
      <c r="U2575" s="143">
        <f t="shared" si="549"/>
        <v>0</v>
      </c>
    </row>
    <row r="2576" spans="1:21" x14ac:dyDescent="0.25">
      <c r="A2576" s="6">
        <v>26.76</v>
      </c>
      <c r="B2576" s="31" t="s">
        <v>90</v>
      </c>
      <c r="D2576" s="87">
        <v>700232000000</v>
      </c>
      <c r="E2576" s="3">
        <v>0.6</v>
      </c>
      <c r="K2576" s="3">
        <f t="shared" si="550"/>
        <v>1901</v>
      </c>
      <c r="L2576" s="97" t="str">
        <f>IF(TRIM('Ek.3-A'!F2576)&lt;&gt;"","var","yok")</f>
        <v>yok</v>
      </c>
      <c r="M2576" s="5" t="str">
        <f>IF('Ek.3-A'!F2576="", "", IF(VLOOKUP('Ek.3-A'!F2576, Veriler!D:E, 2, 0)=0, "", VLOOKUP('Ek.3-A'!F2576, Veriler!D:E, 2, 0)))</f>
        <v/>
      </c>
      <c r="N2576" s="5" t="str">
        <f>IF('Ek.3-A'!P2576="", "", 'Ek.3-A'!P2576)</f>
        <v/>
      </c>
      <c r="O2576" s="142">
        <f>'Ek.3-A'!S2576</f>
        <v>0</v>
      </c>
      <c r="P2576" s="143" t="str">
        <f>'Ek.3-A'!L2576</f>
        <v/>
      </c>
      <c r="Q2576" s="24" t="str">
        <f>'Ek.3-A'!M2576</f>
        <v/>
      </c>
      <c r="R2576" s="24">
        <f t="shared" si="547"/>
        <v>0</v>
      </c>
      <c r="S2576" s="141" t="str">
        <f t="shared" si="548"/>
        <v>H</v>
      </c>
      <c r="T2576" s="24">
        <f>IF(S2576="E",SUM($R$5:R2576),0)</f>
        <v>0</v>
      </c>
      <c r="U2576" s="143">
        <f t="shared" si="549"/>
        <v>0</v>
      </c>
    </row>
    <row r="2577" spans="1:41" x14ac:dyDescent="0.25">
      <c r="A2577" s="6">
        <v>26.77</v>
      </c>
      <c r="B2577" s="31" t="s">
        <v>90</v>
      </c>
      <c r="D2577" s="92">
        <v>701342000000</v>
      </c>
      <c r="E2577" s="3">
        <v>0.6</v>
      </c>
      <c r="K2577" s="3">
        <f t="shared" si="550"/>
        <v>1902</v>
      </c>
      <c r="L2577" s="97" t="str">
        <f>IF(TRIM('Ek.3-A'!F2577)&lt;&gt;"","var","yok")</f>
        <v>yok</v>
      </c>
      <c r="M2577" s="5" t="str">
        <f>IF('Ek.3-A'!F2577="", "", IF(VLOOKUP('Ek.3-A'!F2577, Veriler!D:E, 2, 0)=0, "", VLOOKUP('Ek.3-A'!F2577, Veriler!D:E, 2, 0)))</f>
        <v/>
      </c>
      <c r="N2577" s="5" t="str">
        <f>IF('Ek.3-A'!P2577="", "", 'Ek.3-A'!P2577)</f>
        <v/>
      </c>
      <c r="O2577" s="142">
        <f>'Ek.3-A'!S2577</f>
        <v>0</v>
      </c>
      <c r="P2577" s="143" t="str">
        <f>'Ek.3-A'!L2577</f>
        <v/>
      </c>
      <c r="Q2577" s="24" t="str">
        <f>'Ek.3-A'!M2577</f>
        <v/>
      </c>
      <c r="R2577" s="24">
        <f t="shared" si="547"/>
        <v>0</v>
      </c>
      <c r="S2577" s="141" t="str">
        <f t="shared" si="548"/>
        <v>H</v>
      </c>
      <c r="T2577" s="24">
        <f>IF(S2577="E",SUM($R$5:R2577),0)</f>
        <v>0</v>
      </c>
      <c r="U2577" s="143">
        <f t="shared" si="549"/>
        <v>0</v>
      </c>
    </row>
    <row r="2578" spans="1:41" x14ac:dyDescent="0.25">
      <c r="A2578" s="6">
        <v>26.78</v>
      </c>
      <c r="B2578" s="31" t="s">
        <v>90</v>
      </c>
      <c r="D2578" s="87">
        <v>321210000000</v>
      </c>
      <c r="E2578" s="3">
        <v>0.6</v>
      </c>
      <c r="K2578" s="3">
        <f t="shared" si="550"/>
        <v>1903</v>
      </c>
      <c r="L2578" s="97" t="str">
        <f>IF(TRIM('Ek.3-A'!F2578)&lt;&gt;"","var","yok")</f>
        <v>yok</v>
      </c>
      <c r="M2578" s="5" t="str">
        <f>IF('Ek.3-A'!F2578="", "", IF(VLOOKUP('Ek.3-A'!F2578, Veriler!D:E, 2, 0)=0, "", VLOOKUP('Ek.3-A'!F2578, Veriler!D:E, 2, 0)))</f>
        <v/>
      </c>
      <c r="N2578" s="5" t="str">
        <f>IF('Ek.3-A'!P2578="", "", 'Ek.3-A'!P2578)</f>
        <v/>
      </c>
      <c r="O2578" s="142">
        <f>'Ek.3-A'!S2578</f>
        <v>0</v>
      </c>
      <c r="P2578" s="143" t="str">
        <f>'Ek.3-A'!L2578</f>
        <v/>
      </c>
      <c r="Q2578" s="24" t="str">
        <f>'Ek.3-A'!M2578</f>
        <v/>
      </c>
      <c r="R2578" s="24">
        <f t="shared" si="547"/>
        <v>0</v>
      </c>
      <c r="S2578" s="141" t="str">
        <f t="shared" si="548"/>
        <v>H</v>
      </c>
      <c r="T2578" s="24">
        <f>IF(S2578="E",SUM($R$5:R2578),0)</f>
        <v>0</v>
      </c>
      <c r="U2578" s="143">
        <f t="shared" si="549"/>
        <v>0</v>
      </c>
    </row>
    <row r="2579" spans="1:41" x14ac:dyDescent="0.25">
      <c r="A2579" s="6">
        <v>26.79</v>
      </c>
      <c r="B2579" s="31" t="s">
        <v>90</v>
      </c>
      <c r="D2579" s="92">
        <v>961220000000</v>
      </c>
      <c r="E2579" s="3">
        <v>0.6</v>
      </c>
      <c r="K2579" s="3">
        <f t="shared" si="550"/>
        <v>1904</v>
      </c>
      <c r="L2579" s="97" t="str">
        <f>IF(TRIM('Ek.3-A'!F2579)&lt;&gt;"","var","yok")</f>
        <v>yok</v>
      </c>
      <c r="M2579" s="5" t="str">
        <f>IF('Ek.3-A'!F2579="", "", IF(VLOOKUP('Ek.3-A'!F2579, Veriler!D:E, 2, 0)=0, "", VLOOKUP('Ek.3-A'!F2579, Veriler!D:E, 2, 0)))</f>
        <v/>
      </c>
      <c r="N2579" s="5" t="str">
        <f>IF('Ek.3-A'!P2579="", "", 'Ek.3-A'!P2579)</f>
        <v/>
      </c>
      <c r="O2579" s="142">
        <f>'Ek.3-A'!S2579</f>
        <v>0</v>
      </c>
      <c r="P2579" s="143" t="str">
        <f>'Ek.3-A'!L2579</f>
        <v/>
      </c>
      <c r="Q2579" s="24" t="str">
        <f>'Ek.3-A'!M2579</f>
        <v/>
      </c>
      <c r="R2579" s="24">
        <f t="shared" si="547"/>
        <v>0</v>
      </c>
      <c r="S2579" s="141" t="str">
        <f t="shared" si="548"/>
        <v>H</v>
      </c>
      <c r="T2579" s="24">
        <f>IF(S2579="E",SUM($R$5:R2579),0)</f>
        <v>0</v>
      </c>
      <c r="U2579" s="143">
        <f t="shared" si="549"/>
        <v>0</v>
      </c>
    </row>
    <row r="2580" spans="1:41" x14ac:dyDescent="0.25">
      <c r="A2580" s="6">
        <v>26.8</v>
      </c>
      <c r="B2580" s="31" t="s">
        <v>90</v>
      </c>
      <c r="D2580" s="87">
        <v>480220000000</v>
      </c>
      <c r="E2580" s="3">
        <v>0.6</v>
      </c>
      <c r="T2580" s="24"/>
      <c r="U2580" s="25"/>
      <c r="AO2580" s="140">
        <f>'Ek.3-A'!L2580</f>
        <v>0</v>
      </c>
    </row>
    <row r="2581" spans="1:41" x14ac:dyDescent="0.25">
      <c r="A2581" s="6">
        <v>26.81</v>
      </c>
      <c r="B2581" s="31" t="s">
        <v>90</v>
      </c>
      <c r="D2581" s="92">
        <v>840130000000</v>
      </c>
      <c r="E2581" s="3">
        <v>0.6</v>
      </c>
      <c r="T2581" s="24"/>
      <c r="U2581" s="25"/>
    </row>
    <row r="2582" spans="1:41" x14ac:dyDescent="0.25">
      <c r="A2582" s="6">
        <v>26.82</v>
      </c>
      <c r="B2582" s="31" t="s">
        <v>90</v>
      </c>
      <c r="D2582" s="87">
        <v>330210210000</v>
      </c>
      <c r="E2582" s="3">
        <v>0.6</v>
      </c>
      <c r="T2582" s="24"/>
      <c r="U2582" s="25"/>
    </row>
    <row r="2583" spans="1:41" x14ac:dyDescent="0.25">
      <c r="A2583" s="6">
        <v>26.83</v>
      </c>
      <c r="B2583" s="31" t="s">
        <v>90</v>
      </c>
      <c r="D2583" s="92">
        <v>330210100000</v>
      </c>
      <c r="E2583" s="3">
        <v>0.6</v>
      </c>
      <c r="T2583" s="24"/>
      <c r="U2583" s="25"/>
    </row>
    <row r="2584" spans="1:41" x14ac:dyDescent="0.25">
      <c r="A2584" s="6">
        <v>26.84</v>
      </c>
      <c r="B2584" s="31" t="s">
        <v>90</v>
      </c>
      <c r="D2584" s="87">
        <v>330210409000</v>
      </c>
      <c r="E2584" s="3">
        <v>0.6</v>
      </c>
      <c r="T2584" s="24"/>
      <c r="U2584" s="25"/>
    </row>
    <row r="2585" spans="1:41" x14ac:dyDescent="0.25">
      <c r="A2585" s="6">
        <v>26.85</v>
      </c>
      <c r="B2585" s="31" t="s">
        <v>90</v>
      </c>
      <c r="C2585" s="167">
        <v>2</v>
      </c>
      <c r="D2585" s="169">
        <v>852692009019</v>
      </c>
      <c r="E2585" s="3" t="e">
        <f>IF($L$2=1,0.1,0.6)</f>
        <v>#VALUE!</v>
      </c>
      <c r="T2585" s="24"/>
      <c r="U2585" s="25"/>
    </row>
    <row r="2586" spans="1:41" x14ac:dyDescent="0.25">
      <c r="A2586" s="6">
        <v>26.86</v>
      </c>
      <c r="B2586" s="31" t="s">
        <v>90</v>
      </c>
      <c r="D2586" s="87">
        <v>841330209000</v>
      </c>
      <c r="E2586" s="3">
        <v>0.6</v>
      </c>
      <c r="T2586" s="24"/>
      <c r="U2586" s="25"/>
    </row>
    <row r="2587" spans="1:41" x14ac:dyDescent="0.25">
      <c r="A2587" s="6">
        <v>26.87</v>
      </c>
      <c r="B2587" s="31" t="s">
        <v>90</v>
      </c>
      <c r="D2587" s="92">
        <v>841330809012</v>
      </c>
      <c r="E2587" s="3">
        <v>0.6</v>
      </c>
      <c r="T2587" s="24"/>
      <c r="U2587" s="25"/>
    </row>
    <row r="2588" spans="1:41" x14ac:dyDescent="0.25">
      <c r="A2588" s="6">
        <v>26.88</v>
      </c>
      <c r="B2588" s="31" t="s">
        <v>90</v>
      </c>
      <c r="D2588" s="87">
        <v>841330809011</v>
      </c>
      <c r="E2588" s="3">
        <v>0.6</v>
      </c>
      <c r="T2588" s="24"/>
      <c r="U2588" s="25"/>
    </row>
    <row r="2589" spans="1:41" x14ac:dyDescent="0.25">
      <c r="A2589" s="6">
        <v>26.89</v>
      </c>
      <c r="B2589" s="31" t="s">
        <v>90</v>
      </c>
      <c r="D2589" s="92">
        <v>841330809019</v>
      </c>
      <c r="E2589" s="3">
        <v>0.6</v>
      </c>
      <c r="K2589" s="3">
        <f>K2579+1</f>
        <v>1905</v>
      </c>
      <c r="L2589" s="97" t="str">
        <f>IF(TRIM('Ek.3-A'!F2589)&lt;&gt;"","var","yok")</f>
        <v>yok</v>
      </c>
      <c r="M2589" s="5" t="str">
        <f>IF('Ek.3-A'!F2589="", "", IF(VLOOKUP('Ek.3-A'!F2589, Veriler!D:E, 2, 0)=0, "", VLOOKUP('Ek.3-A'!F2589, Veriler!D:E, 2, 0)))</f>
        <v/>
      </c>
      <c r="N2589" s="5" t="str">
        <f>IF('Ek.3-A'!P2589="", "", 'Ek.3-A'!P2589)</f>
        <v/>
      </c>
      <c r="O2589" s="142">
        <f>'Ek.3-A'!S2589</f>
        <v>0</v>
      </c>
      <c r="P2589" s="143" t="str">
        <f>'Ek.3-A'!L2589</f>
        <v/>
      </c>
      <c r="Q2589" s="24" t="str">
        <f>'Ek.3-A'!M2589</f>
        <v/>
      </c>
      <c r="R2589" s="24">
        <f t="shared" ref="R2589:R2602" si="551">IF(L2589="var",0,IF(Q2589&lt;=0.005,Q2589,0))</f>
        <v>0</v>
      </c>
      <c r="S2589" s="141" t="str">
        <f t="shared" ref="S2589:S2602" si="552">IF(Q2589&lt;=0.005,"E","H")</f>
        <v>H</v>
      </c>
      <c r="T2589" s="24">
        <f>IF(S2589="E",SUM($R$5:R2589),0)</f>
        <v>0</v>
      </c>
      <c r="U2589" s="143">
        <f t="shared" ref="U2589:U2602" si="553">IF(T2589&lt;=0.1, O2589, IF(R2589&gt;$G$2, R2589*O2589, $G$2*O2589))</f>
        <v>0</v>
      </c>
    </row>
    <row r="2590" spans="1:41" x14ac:dyDescent="0.25">
      <c r="A2590" s="6">
        <v>26.9</v>
      </c>
      <c r="B2590" s="31" t="s">
        <v>90</v>
      </c>
      <c r="D2590" s="87">
        <v>841330801000</v>
      </c>
      <c r="E2590" s="3">
        <v>0.6</v>
      </c>
      <c r="K2590" s="3">
        <f t="shared" ref="K2590:K2602" si="554">K2589+1</f>
        <v>1906</v>
      </c>
      <c r="L2590" s="97" t="str">
        <f>IF(TRIM('Ek.3-A'!F2590)&lt;&gt;"","var","yok")</f>
        <v>yok</v>
      </c>
      <c r="M2590" s="5" t="str">
        <f>IF('Ek.3-A'!F2590="", "", IF(VLOOKUP('Ek.3-A'!F2590, Veriler!D:E, 2, 0)=0, "", VLOOKUP('Ek.3-A'!F2590, Veriler!D:E, 2, 0)))</f>
        <v/>
      </c>
      <c r="N2590" s="5" t="str">
        <f>IF('Ek.3-A'!P2590="", "", 'Ek.3-A'!P2590)</f>
        <v/>
      </c>
      <c r="O2590" s="142">
        <f>'Ek.3-A'!S2590</f>
        <v>0</v>
      </c>
      <c r="P2590" s="143" t="str">
        <f>'Ek.3-A'!L2590</f>
        <v/>
      </c>
      <c r="Q2590" s="24" t="str">
        <f>'Ek.3-A'!M2590</f>
        <v/>
      </c>
      <c r="R2590" s="24">
        <f t="shared" si="551"/>
        <v>0</v>
      </c>
      <c r="S2590" s="141" t="str">
        <f t="shared" si="552"/>
        <v>H</v>
      </c>
      <c r="T2590" s="24">
        <f>IF(S2590="E",SUM($R$5:R2590),0)</f>
        <v>0</v>
      </c>
      <c r="U2590" s="143">
        <f t="shared" si="553"/>
        <v>0</v>
      </c>
    </row>
    <row r="2591" spans="1:41" x14ac:dyDescent="0.25">
      <c r="A2591" s="6">
        <v>26.91</v>
      </c>
      <c r="B2591" s="31" t="s">
        <v>90</v>
      </c>
      <c r="D2591" s="92">
        <v>470311000000</v>
      </c>
      <c r="E2591" s="3">
        <v>0.6</v>
      </c>
      <c r="K2591" s="3">
        <f t="shared" si="554"/>
        <v>1907</v>
      </c>
      <c r="L2591" s="97" t="str">
        <f>IF(TRIM('Ek.3-A'!F2591)&lt;&gt;"","var","yok")</f>
        <v>yok</v>
      </c>
      <c r="M2591" s="5" t="str">
        <f>IF('Ek.3-A'!F2591="", "", IF(VLOOKUP('Ek.3-A'!F2591, Veriler!D:E, 2, 0)=0, "", VLOOKUP('Ek.3-A'!F2591, Veriler!D:E, 2, 0)))</f>
        <v/>
      </c>
      <c r="N2591" s="5" t="str">
        <f>IF('Ek.3-A'!P2591="", "", 'Ek.3-A'!P2591)</f>
        <v/>
      </c>
      <c r="O2591" s="142">
        <f>'Ek.3-A'!S2591</f>
        <v>0</v>
      </c>
      <c r="P2591" s="143" t="str">
        <f>'Ek.3-A'!L2591</f>
        <v/>
      </c>
      <c r="Q2591" s="24" t="str">
        <f>'Ek.3-A'!M2591</f>
        <v/>
      </c>
      <c r="R2591" s="24">
        <f t="shared" si="551"/>
        <v>0</v>
      </c>
      <c r="S2591" s="141" t="str">
        <f t="shared" si="552"/>
        <v>H</v>
      </c>
      <c r="T2591" s="24">
        <f>IF(S2591="E",SUM($R$5:R2591),0)</f>
        <v>0</v>
      </c>
      <c r="U2591" s="143">
        <f t="shared" si="553"/>
        <v>0</v>
      </c>
    </row>
    <row r="2592" spans="1:41" x14ac:dyDescent="0.25">
      <c r="A2592" s="6">
        <v>26.92</v>
      </c>
      <c r="B2592" s="31" t="s">
        <v>90</v>
      </c>
      <c r="D2592" s="87">
        <v>470411000000</v>
      </c>
      <c r="E2592" s="3">
        <v>0.6</v>
      </c>
      <c r="K2592" s="3">
        <f t="shared" si="554"/>
        <v>1908</v>
      </c>
      <c r="L2592" s="97" t="str">
        <f>IF(TRIM('Ek.3-A'!F2592)&lt;&gt;"","var","yok")</f>
        <v>yok</v>
      </c>
      <c r="M2592" s="5" t="str">
        <f>IF('Ek.3-A'!F2592="", "", IF(VLOOKUP('Ek.3-A'!F2592, Veriler!D:E, 2, 0)=0, "", VLOOKUP('Ek.3-A'!F2592, Veriler!D:E, 2, 0)))</f>
        <v/>
      </c>
      <c r="N2592" s="5" t="str">
        <f>IF('Ek.3-A'!P2592="", "", 'Ek.3-A'!P2592)</f>
        <v/>
      </c>
      <c r="O2592" s="142">
        <f>'Ek.3-A'!S2592</f>
        <v>0</v>
      </c>
      <c r="P2592" s="143" t="str">
        <f>'Ek.3-A'!L2592</f>
        <v/>
      </c>
      <c r="Q2592" s="24" t="str">
        <f>'Ek.3-A'!M2592</f>
        <v/>
      </c>
      <c r="R2592" s="24">
        <f t="shared" si="551"/>
        <v>0</v>
      </c>
      <c r="S2592" s="141" t="str">
        <f t="shared" si="552"/>
        <v>H</v>
      </c>
      <c r="T2592" s="24">
        <f>IF(S2592="E",SUM($R$5:R2592),0)</f>
        <v>0</v>
      </c>
      <c r="U2592" s="143">
        <f t="shared" si="553"/>
        <v>0</v>
      </c>
    </row>
    <row r="2593" spans="1:21" x14ac:dyDescent="0.25">
      <c r="A2593" s="6">
        <v>26.93</v>
      </c>
      <c r="B2593" s="31" t="s">
        <v>90</v>
      </c>
      <c r="D2593" s="92">
        <v>470421000000</v>
      </c>
      <c r="E2593" s="3">
        <v>0.6</v>
      </c>
      <c r="K2593" s="3">
        <f t="shared" si="554"/>
        <v>1909</v>
      </c>
      <c r="L2593" s="97" t="str">
        <f>IF(TRIM('Ek.3-A'!F2593)&lt;&gt;"","var","yok")</f>
        <v>yok</v>
      </c>
      <c r="M2593" s="5" t="str">
        <f>IF('Ek.3-A'!F2593="", "", IF(VLOOKUP('Ek.3-A'!F2593, Veriler!D:E, 2, 0)=0, "", VLOOKUP('Ek.3-A'!F2593, Veriler!D:E, 2, 0)))</f>
        <v/>
      </c>
      <c r="N2593" s="5" t="str">
        <f>IF('Ek.3-A'!P2593="", "", 'Ek.3-A'!P2593)</f>
        <v/>
      </c>
      <c r="O2593" s="142">
        <f>'Ek.3-A'!S2593</f>
        <v>0</v>
      </c>
      <c r="P2593" s="143" t="str">
        <f>'Ek.3-A'!L2593</f>
        <v/>
      </c>
      <c r="Q2593" s="24" t="str">
        <f>'Ek.3-A'!M2593</f>
        <v/>
      </c>
      <c r="R2593" s="24">
        <f t="shared" si="551"/>
        <v>0</v>
      </c>
      <c r="S2593" s="141" t="str">
        <f t="shared" si="552"/>
        <v>H</v>
      </c>
      <c r="T2593" s="24">
        <f>IF(S2593="E",SUM($R$5:R2593),0)</f>
        <v>0</v>
      </c>
      <c r="U2593" s="143">
        <f t="shared" si="553"/>
        <v>0</v>
      </c>
    </row>
    <row r="2594" spans="1:21" x14ac:dyDescent="0.25">
      <c r="A2594" s="6">
        <v>26.94</v>
      </c>
      <c r="B2594" s="31" t="s">
        <v>90</v>
      </c>
      <c r="D2594" s="87">
        <v>440692000000</v>
      </c>
      <c r="E2594" s="3">
        <v>0.6</v>
      </c>
      <c r="K2594" s="3">
        <f t="shared" si="554"/>
        <v>1910</v>
      </c>
      <c r="L2594" s="97" t="str">
        <f>IF(TRIM('Ek.3-A'!F2594)&lt;&gt;"","var","yok")</f>
        <v>yok</v>
      </c>
      <c r="M2594" s="5" t="str">
        <f>IF('Ek.3-A'!F2594="", "", IF(VLOOKUP('Ek.3-A'!F2594, Veriler!D:E, 2, 0)=0, "", VLOOKUP('Ek.3-A'!F2594, Veriler!D:E, 2, 0)))</f>
        <v/>
      </c>
      <c r="N2594" s="5" t="str">
        <f>IF('Ek.3-A'!P2594="", "", 'Ek.3-A'!P2594)</f>
        <v/>
      </c>
      <c r="O2594" s="142">
        <f>'Ek.3-A'!S2594</f>
        <v>0</v>
      </c>
      <c r="P2594" s="143" t="str">
        <f>'Ek.3-A'!L2594</f>
        <v/>
      </c>
      <c r="Q2594" s="24" t="str">
        <f>'Ek.3-A'!M2594</f>
        <v/>
      </c>
      <c r="R2594" s="24">
        <f t="shared" si="551"/>
        <v>0</v>
      </c>
      <c r="S2594" s="141" t="str">
        <f t="shared" si="552"/>
        <v>H</v>
      </c>
      <c r="T2594" s="24">
        <f>IF(S2594="E",SUM($R$5:R2594),0)</f>
        <v>0</v>
      </c>
      <c r="U2594" s="143">
        <f t="shared" si="553"/>
        <v>0</v>
      </c>
    </row>
    <row r="2595" spans="1:21" x14ac:dyDescent="0.25">
      <c r="A2595" s="6">
        <v>26.95</v>
      </c>
      <c r="B2595" s="31" t="s">
        <v>90</v>
      </c>
      <c r="D2595" s="92">
        <v>901780109011</v>
      </c>
      <c r="E2595" s="3">
        <v>0.6</v>
      </c>
      <c r="K2595" s="3">
        <f t="shared" si="554"/>
        <v>1911</v>
      </c>
      <c r="L2595" s="97" t="str">
        <f>IF(TRIM('Ek.3-A'!F2595)&lt;&gt;"","var","yok")</f>
        <v>yok</v>
      </c>
      <c r="M2595" s="5" t="str">
        <f>IF('Ek.3-A'!F2595="", "", IF(VLOOKUP('Ek.3-A'!F2595, Veriler!D:E, 2, 0)=0, "", VLOOKUP('Ek.3-A'!F2595, Veriler!D:E, 2, 0)))</f>
        <v/>
      </c>
      <c r="N2595" s="5" t="str">
        <f>IF('Ek.3-A'!P2595="", "", 'Ek.3-A'!P2595)</f>
        <v/>
      </c>
      <c r="O2595" s="142">
        <f>'Ek.3-A'!S2595</f>
        <v>0</v>
      </c>
      <c r="P2595" s="143" t="str">
        <f>'Ek.3-A'!L2595</f>
        <v/>
      </c>
      <c r="Q2595" s="24" t="str">
        <f>'Ek.3-A'!M2595</f>
        <v/>
      </c>
      <c r="R2595" s="24">
        <f t="shared" si="551"/>
        <v>0</v>
      </c>
      <c r="S2595" s="141" t="str">
        <f t="shared" si="552"/>
        <v>H</v>
      </c>
      <c r="T2595" s="24">
        <f>IF(S2595="E",SUM($R$5:R2595),0)</f>
        <v>0</v>
      </c>
      <c r="U2595" s="143">
        <f t="shared" si="553"/>
        <v>0</v>
      </c>
    </row>
    <row r="2596" spans="1:21" x14ac:dyDescent="0.25">
      <c r="A2596" s="6">
        <v>26.96</v>
      </c>
      <c r="B2596" s="31" t="s">
        <v>90</v>
      </c>
      <c r="D2596" s="87">
        <v>293399209013</v>
      </c>
      <c r="E2596" s="3">
        <v>0.6</v>
      </c>
      <c r="K2596" s="3">
        <f t="shared" si="554"/>
        <v>1912</v>
      </c>
      <c r="L2596" s="97" t="str">
        <f>IF(TRIM('Ek.3-A'!F2596)&lt;&gt;"","var","yok")</f>
        <v>yok</v>
      </c>
      <c r="M2596" s="5" t="str">
        <f>IF('Ek.3-A'!F2596="", "", IF(VLOOKUP('Ek.3-A'!F2596, Veriler!D:E, 2, 0)=0, "", VLOOKUP('Ek.3-A'!F2596, Veriler!D:E, 2, 0)))</f>
        <v/>
      </c>
      <c r="N2596" s="5" t="str">
        <f>IF('Ek.3-A'!P2596="", "", 'Ek.3-A'!P2596)</f>
        <v/>
      </c>
      <c r="O2596" s="142">
        <f>'Ek.3-A'!S2596</f>
        <v>0</v>
      </c>
      <c r="P2596" s="143" t="str">
        <f>'Ek.3-A'!L2596</f>
        <v/>
      </c>
      <c r="Q2596" s="24" t="str">
        <f>'Ek.3-A'!M2596</f>
        <v/>
      </c>
      <c r="R2596" s="24">
        <f t="shared" si="551"/>
        <v>0</v>
      </c>
      <c r="S2596" s="141" t="str">
        <f t="shared" si="552"/>
        <v>H</v>
      </c>
      <c r="T2596" s="24">
        <f>IF(S2596="E",SUM($R$5:R2596),0)</f>
        <v>0</v>
      </c>
      <c r="U2596" s="143">
        <f t="shared" si="553"/>
        <v>0</v>
      </c>
    </row>
    <row r="2597" spans="1:21" x14ac:dyDescent="0.25">
      <c r="A2597" s="6">
        <v>26.97</v>
      </c>
      <c r="B2597" s="31" t="s">
        <v>90</v>
      </c>
      <c r="D2597" s="92">
        <v>293399209019</v>
      </c>
      <c r="E2597" s="3">
        <v>0.6</v>
      </c>
      <c r="K2597" s="3">
        <f t="shared" si="554"/>
        <v>1913</v>
      </c>
      <c r="L2597" s="97" t="str">
        <f>IF(TRIM('Ek.3-A'!F2597)&lt;&gt;"","var","yok")</f>
        <v>yok</v>
      </c>
      <c r="M2597" s="5" t="str">
        <f>IF('Ek.3-A'!F2597="", "", IF(VLOOKUP('Ek.3-A'!F2597, Veriler!D:E, 2, 0)=0, "", VLOOKUP('Ek.3-A'!F2597, Veriler!D:E, 2, 0)))</f>
        <v/>
      </c>
      <c r="N2597" s="5" t="str">
        <f>IF('Ek.3-A'!P2597="", "", 'Ek.3-A'!P2597)</f>
        <v/>
      </c>
      <c r="O2597" s="142">
        <f>'Ek.3-A'!S2597</f>
        <v>0</v>
      </c>
      <c r="P2597" s="143" t="str">
        <f>'Ek.3-A'!L2597</f>
        <v/>
      </c>
      <c r="Q2597" s="24" t="str">
        <f>'Ek.3-A'!M2597</f>
        <v/>
      </c>
      <c r="R2597" s="24">
        <f t="shared" si="551"/>
        <v>0</v>
      </c>
      <c r="S2597" s="141" t="str">
        <f t="shared" si="552"/>
        <v>H</v>
      </c>
      <c r="T2597" s="24">
        <f>IF(S2597="E",SUM($R$5:R2597),0)</f>
        <v>0</v>
      </c>
      <c r="U2597" s="143">
        <f t="shared" si="553"/>
        <v>0</v>
      </c>
    </row>
    <row r="2598" spans="1:21" x14ac:dyDescent="0.25">
      <c r="A2598" s="6">
        <v>26.98</v>
      </c>
      <c r="B2598" s="31" t="s">
        <v>90</v>
      </c>
      <c r="D2598" s="87">
        <v>510539000019</v>
      </c>
      <c r="E2598" s="3">
        <v>0.6</v>
      </c>
      <c r="K2598" s="3">
        <f t="shared" si="554"/>
        <v>1914</v>
      </c>
      <c r="L2598" s="97" t="str">
        <f>IF(TRIM('Ek.3-A'!F2598)&lt;&gt;"","var","yok")</f>
        <v>yok</v>
      </c>
      <c r="M2598" s="5" t="str">
        <f>IF('Ek.3-A'!F2598="", "", IF(VLOOKUP('Ek.3-A'!F2598, Veriler!D:E, 2, 0)=0, "", VLOOKUP('Ek.3-A'!F2598, Veriler!D:E, 2, 0)))</f>
        <v/>
      </c>
      <c r="N2598" s="5" t="str">
        <f>IF('Ek.3-A'!P2598="", "", 'Ek.3-A'!P2598)</f>
        <v/>
      </c>
      <c r="O2598" s="142">
        <f>'Ek.3-A'!S2598</f>
        <v>0</v>
      </c>
      <c r="P2598" s="143" t="str">
        <f>'Ek.3-A'!L2598</f>
        <v/>
      </c>
      <c r="Q2598" s="24" t="str">
        <f>'Ek.3-A'!M2598</f>
        <v/>
      </c>
      <c r="R2598" s="24">
        <f t="shared" si="551"/>
        <v>0</v>
      </c>
      <c r="S2598" s="141" t="str">
        <f t="shared" si="552"/>
        <v>H</v>
      </c>
      <c r="T2598" s="24">
        <f>IF(S2598="E",SUM($R$5:R2598),0)</f>
        <v>0</v>
      </c>
      <c r="U2598" s="143">
        <f t="shared" si="553"/>
        <v>0</v>
      </c>
    </row>
    <row r="2599" spans="1:21" x14ac:dyDescent="0.25">
      <c r="A2599" s="6">
        <v>26.99</v>
      </c>
      <c r="B2599" s="31" t="s">
        <v>90</v>
      </c>
      <c r="D2599" s="92">
        <v>293399201011</v>
      </c>
      <c r="E2599" s="3">
        <v>0.6</v>
      </c>
      <c r="K2599" s="3">
        <f t="shared" si="554"/>
        <v>1915</v>
      </c>
      <c r="L2599" s="97" t="str">
        <f>IF(TRIM('Ek.3-A'!F2599)&lt;&gt;"","var","yok")</f>
        <v>yok</v>
      </c>
      <c r="M2599" s="5" t="str">
        <f>IF('Ek.3-A'!F2599="", "", IF(VLOOKUP('Ek.3-A'!F2599, Veriler!D:E, 2, 0)=0, "", VLOOKUP('Ek.3-A'!F2599, Veriler!D:E, 2, 0)))</f>
        <v/>
      </c>
      <c r="N2599" s="5" t="str">
        <f>IF('Ek.3-A'!P2599="", "", 'Ek.3-A'!P2599)</f>
        <v/>
      </c>
      <c r="O2599" s="142">
        <f>'Ek.3-A'!S2599</f>
        <v>0</v>
      </c>
      <c r="P2599" s="143" t="str">
        <f>'Ek.3-A'!L2599</f>
        <v/>
      </c>
      <c r="Q2599" s="24" t="str">
        <f>'Ek.3-A'!M2599</f>
        <v/>
      </c>
      <c r="R2599" s="24">
        <f t="shared" si="551"/>
        <v>0</v>
      </c>
      <c r="S2599" s="141" t="str">
        <f t="shared" si="552"/>
        <v>H</v>
      </c>
      <c r="T2599" s="24">
        <f>IF(S2599="E",SUM($R$5:R2599),0)</f>
        <v>0</v>
      </c>
      <c r="U2599" s="143">
        <f t="shared" si="553"/>
        <v>0</v>
      </c>
    </row>
    <row r="2600" spans="1:21" x14ac:dyDescent="0.25">
      <c r="A2600" s="6">
        <v>27</v>
      </c>
      <c r="B2600" s="31" t="s">
        <v>90</v>
      </c>
      <c r="D2600" s="87">
        <v>293399809021</v>
      </c>
      <c r="E2600" s="3">
        <v>0.6</v>
      </c>
      <c r="K2600" s="3">
        <f t="shared" si="554"/>
        <v>1916</v>
      </c>
      <c r="L2600" s="97" t="str">
        <f>IF(TRIM('Ek.3-A'!F2600)&lt;&gt;"","var","yok")</f>
        <v>yok</v>
      </c>
      <c r="M2600" s="5" t="str">
        <f>IF('Ek.3-A'!F2600="", "", IF(VLOOKUP('Ek.3-A'!F2600, Veriler!D:E, 2, 0)=0, "", VLOOKUP('Ek.3-A'!F2600, Veriler!D:E, 2, 0)))</f>
        <v/>
      </c>
      <c r="N2600" s="5" t="str">
        <f>IF('Ek.3-A'!P2600="", "", 'Ek.3-A'!P2600)</f>
        <v/>
      </c>
      <c r="O2600" s="142">
        <f>'Ek.3-A'!S2600</f>
        <v>0</v>
      </c>
      <c r="P2600" s="143" t="str">
        <f>'Ek.3-A'!L2600</f>
        <v/>
      </c>
      <c r="Q2600" s="24" t="str">
        <f>'Ek.3-A'!M2600</f>
        <v/>
      </c>
      <c r="R2600" s="24">
        <f t="shared" si="551"/>
        <v>0</v>
      </c>
      <c r="S2600" s="141" t="str">
        <f t="shared" si="552"/>
        <v>H</v>
      </c>
      <c r="T2600" s="24">
        <f>IF(S2600="E",SUM($R$5:R2600),0)</f>
        <v>0</v>
      </c>
      <c r="U2600" s="143">
        <f t="shared" si="553"/>
        <v>0</v>
      </c>
    </row>
    <row r="2601" spans="1:21" x14ac:dyDescent="0.25">
      <c r="A2601" s="6">
        <v>27.01</v>
      </c>
      <c r="B2601" s="31" t="s">
        <v>90</v>
      </c>
      <c r="D2601" s="92">
        <v>293399809022</v>
      </c>
      <c r="E2601" s="3">
        <v>0.6</v>
      </c>
      <c r="K2601" s="3">
        <f t="shared" si="554"/>
        <v>1917</v>
      </c>
      <c r="L2601" s="97" t="str">
        <f>IF(TRIM('Ek.3-A'!F2601)&lt;&gt;"","var","yok")</f>
        <v>yok</v>
      </c>
      <c r="M2601" s="5" t="str">
        <f>IF('Ek.3-A'!F2601="", "", IF(VLOOKUP('Ek.3-A'!F2601, Veriler!D:E, 2, 0)=0, "", VLOOKUP('Ek.3-A'!F2601, Veriler!D:E, 2, 0)))</f>
        <v/>
      </c>
      <c r="N2601" s="5" t="str">
        <f>IF('Ek.3-A'!P2601="", "", 'Ek.3-A'!P2601)</f>
        <v/>
      </c>
      <c r="O2601" s="142">
        <f>'Ek.3-A'!S2601</f>
        <v>0</v>
      </c>
      <c r="P2601" s="143" t="str">
        <f>'Ek.3-A'!L2601</f>
        <v/>
      </c>
      <c r="Q2601" s="24" t="str">
        <f>'Ek.3-A'!M2601</f>
        <v/>
      </c>
      <c r="R2601" s="24">
        <f t="shared" si="551"/>
        <v>0</v>
      </c>
      <c r="S2601" s="141" t="str">
        <f t="shared" si="552"/>
        <v>H</v>
      </c>
      <c r="T2601" s="24">
        <f>IF(S2601="E",SUM($R$5:R2601),0)</f>
        <v>0</v>
      </c>
      <c r="U2601" s="143">
        <f t="shared" si="553"/>
        <v>0</v>
      </c>
    </row>
    <row r="2602" spans="1:21" x14ac:dyDescent="0.25">
      <c r="A2602" s="6">
        <v>27.02</v>
      </c>
      <c r="B2602" s="31" t="s">
        <v>90</v>
      </c>
      <c r="D2602" s="87">
        <v>284290809919</v>
      </c>
      <c r="E2602" s="3">
        <v>0.6</v>
      </c>
      <c r="K2602" s="3">
        <f t="shared" si="554"/>
        <v>1918</v>
      </c>
      <c r="L2602" s="97" t="str">
        <f>IF(TRIM('Ek.3-A'!F2602)&lt;&gt;"","var","yok")</f>
        <v>yok</v>
      </c>
      <c r="M2602" s="5" t="str">
        <f>IF('Ek.3-A'!F2602="", "", IF(VLOOKUP('Ek.3-A'!F2602, Veriler!D:E, 2, 0)=0, "", VLOOKUP('Ek.3-A'!F2602, Veriler!D:E, 2, 0)))</f>
        <v/>
      </c>
      <c r="N2602" s="5" t="str">
        <f>IF('Ek.3-A'!P2602="", "", 'Ek.3-A'!P2602)</f>
        <v/>
      </c>
      <c r="O2602" s="142">
        <f>'Ek.3-A'!S2602</f>
        <v>0</v>
      </c>
      <c r="P2602" s="143" t="str">
        <f>'Ek.3-A'!L2602</f>
        <v/>
      </c>
      <c r="Q2602" s="24" t="str">
        <f>'Ek.3-A'!M2602</f>
        <v/>
      </c>
      <c r="R2602" s="24">
        <f t="shared" si="551"/>
        <v>0</v>
      </c>
      <c r="S2602" s="141" t="str">
        <f t="shared" si="552"/>
        <v>H</v>
      </c>
      <c r="T2602" s="24">
        <f>IF(S2602="E",SUM($R$5:R2602),0)</f>
        <v>0</v>
      </c>
      <c r="U2602" s="143">
        <f t="shared" si="553"/>
        <v>0</v>
      </c>
    </row>
    <row r="2603" spans="1:21" x14ac:dyDescent="0.25">
      <c r="A2603" s="6">
        <v>27.03</v>
      </c>
      <c r="B2603" s="31" t="s">
        <v>90</v>
      </c>
      <c r="D2603" s="92">
        <v>284290709919</v>
      </c>
      <c r="E2603" s="3">
        <v>0.6</v>
      </c>
      <c r="L2603" s="97"/>
      <c r="M2603" s="5"/>
      <c r="N2603" s="5"/>
      <c r="O2603" s="5"/>
      <c r="Q2603" s="23"/>
      <c r="T2603" s="24"/>
      <c r="U2603" s="25"/>
    </row>
    <row r="2604" spans="1:21" x14ac:dyDescent="0.25">
      <c r="A2604" s="6">
        <v>27.04</v>
      </c>
      <c r="B2604" s="31" t="s">
        <v>90</v>
      </c>
      <c r="D2604" s="87">
        <v>290613900000</v>
      </c>
      <c r="E2604" s="3">
        <v>0.6</v>
      </c>
      <c r="K2604" s="3">
        <f>K2602+1</f>
        <v>1919</v>
      </c>
      <c r="L2604" s="97" t="str">
        <f>IF(TRIM('Ek.3-A'!F2604)&lt;&gt;"","var","yok")</f>
        <v>yok</v>
      </c>
      <c r="M2604" s="5" t="str">
        <f>IF('Ek.3-A'!F2604="", "", IF(VLOOKUP('Ek.3-A'!F2604, Veriler!D:E, 2, 0)=0, "", VLOOKUP('Ek.3-A'!F2604, Veriler!D:E, 2, 0)))</f>
        <v/>
      </c>
      <c r="N2604" s="5" t="str">
        <f>IF('Ek.3-A'!P2604="", "", 'Ek.3-A'!P2604)</f>
        <v/>
      </c>
      <c r="O2604" s="142">
        <f>'Ek.3-A'!S2604</f>
        <v>0</v>
      </c>
      <c r="P2604" s="143" t="str">
        <f>'Ek.3-A'!L2604</f>
        <v/>
      </c>
      <c r="Q2604" s="24" t="str">
        <f>'Ek.3-A'!M2604</f>
        <v/>
      </c>
      <c r="R2604" s="24">
        <f t="shared" ref="R2604:R2617" si="555">IF(L2604="var",0,IF(Q2604&lt;=0.005,Q2604,0))</f>
        <v>0</v>
      </c>
      <c r="S2604" s="141" t="str">
        <f t="shared" ref="S2604:S2617" si="556">IF(Q2604&lt;=0.005,"E","H")</f>
        <v>H</v>
      </c>
      <c r="T2604" s="24">
        <f>IF(S2604="E",SUM($R$5:R2604),0)</f>
        <v>0</v>
      </c>
      <c r="U2604" s="143">
        <f t="shared" ref="U2604:U2617" si="557">IF(T2604&lt;=0.1, O2604, IF(R2604&gt;$G$2, R2604*O2604, $G$2*O2604))</f>
        <v>0</v>
      </c>
    </row>
    <row r="2605" spans="1:21" x14ac:dyDescent="0.25">
      <c r="A2605" s="6">
        <v>27.05</v>
      </c>
      <c r="B2605" s="31" t="s">
        <v>90</v>
      </c>
      <c r="D2605" s="92">
        <v>291990009015</v>
      </c>
      <c r="E2605" s="3">
        <v>0.6</v>
      </c>
      <c r="K2605" s="3">
        <f t="shared" ref="K2605:K2617" si="558">K2604+1</f>
        <v>1920</v>
      </c>
      <c r="L2605" s="97" t="str">
        <f>IF(TRIM('Ek.3-A'!F2605)&lt;&gt;"","var","yok")</f>
        <v>yok</v>
      </c>
      <c r="M2605" s="5" t="str">
        <f>IF('Ek.3-A'!F2605="", "", IF(VLOOKUP('Ek.3-A'!F2605, Veriler!D:E, 2, 0)=0, "", VLOOKUP('Ek.3-A'!F2605, Veriler!D:E, 2, 0)))</f>
        <v/>
      </c>
      <c r="N2605" s="5" t="str">
        <f>IF('Ek.3-A'!P2605="", "", 'Ek.3-A'!P2605)</f>
        <v/>
      </c>
      <c r="O2605" s="142">
        <f>'Ek.3-A'!S2605</f>
        <v>0</v>
      </c>
      <c r="P2605" s="143" t="str">
        <f>'Ek.3-A'!L2605</f>
        <v/>
      </c>
      <c r="Q2605" s="24" t="str">
        <f>'Ek.3-A'!M2605</f>
        <v/>
      </c>
      <c r="R2605" s="24">
        <f t="shared" si="555"/>
        <v>0</v>
      </c>
      <c r="S2605" s="141" t="str">
        <f t="shared" si="556"/>
        <v>H</v>
      </c>
      <c r="T2605" s="24">
        <f>IF(S2605="E",SUM($R$5:R2605),0)</f>
        <v>0</v>
      </c>
      <c r="U2605" s="143">
        <f t="shared" si="557"/>
        <v>0</v>
      </c>
    </row>
    <row r="2606" spans="1:21" x14ac:dyDescent="0.25">
      <c r="A2606" s="6">
        <v>27.06</v>
      </c>
      <c r="B2606" s="31" t="s">
        <v>90</v>
      </c>
      <c r="D2606" s="87">
        <v>300290100000</v>
      </c>
      <c r="E2606" s="3">
        <v>0.6</v>
      </c>
      <c r="K2606" s="3">
        <f t="shared" si="558"/>
        <v>1921</v>
      </c>
      <c r="L2606" s="97" t="str">
        <f>IF(TRIM('Ek.3-A'!F2606)&lt;&gt;"","var","yok")</f>
        <v>yok</v>
      </c>
      <c r="M2606" s="5" t="str">
        <f>IF('Ek.3-A'!F2606="", "", IF(VLOOKUP('Ek.3-A'!F2606, Veriler!D:E, 2, 0)=0, "", VLOOKUP('Ek.3-A'!F2606, Veriler!D:E, 2, 0)))</f>
        <v/>
      </c>
      <c r="N2606" s="5" t="str">
        <f>IF('Ek.3-A'!P2606="", "", 'Ek.3-A'!P2606)</f>
        <v/>
      </c>
      <c r="O2606" s="142">
        <f>'Ek.3-A'!S2606</f>
        <v>0</v>
      </c>
      <c r="P2606" s="143" t="str">
        <f>'Ek.3-A'!L2606</f>
        <v/>
      </c>
      <c r="Q2606" s="24" t="str">
        <f>'Ek.3-A'!M2606</f>
        <v/>
      </c>
      <c r="R2606" s="24">
        <f t="shared" si="555"/>
        <v>0</v>
      </c>
      <c r="S2606" s="141" t="str">
        <f t="shared" si="556"/>
        <v>H</v>
      </c>
      <c r="T2606" s="24">
        <f>IF(S2606="E",SUM($R$5:R2606),0)</f>
        <v>0</v>
      </c>
      <c r="U2606" s="143">
        <f t="shared" si="557"/>
        <v>0</v>
      </c>
    </row>
    <row r="2607" spans="1:21" x14ac:dyDescent="0.25">
      <c r="A2607" s="6">
        <v>27.07</v>
      </c>
      <c r="B2607" s="31" t="s">
        <v>90</v>
      </c>
      <c r="D2607" s="92">
        <v>852871150000</v>
      </c>
      <c r="E2607" s="3">
        <v>0.6</v>
      </c>
      <c r="K2607" s="3">
        <f t="shared" si="558"/>
        <v>1922</v>
      </c>
      <c r="L2607" s="97" t="str">
        <f>IF(TRIM('Ek.3-A'!F2607)&lt;&gt;"","var","yok")</f>
        <v>yok</v>
      </c>
      <c r="M2607" s="5" t="str">
        <f>IF('Ek.3-A'!F2607="", "", IF(VLOOKUP('Ek.3-A'!F2607, Veriler!D:E, 2, 0)=0, "", VLOOKUP('Ek.3-A'!F2607, Veriler!D:E, 2, 0)))</f>
        <v/>
      </c>
      <c r="N2607" s="5" t="str">
        <f>IF('Ek.3-A'!P2607="", "", 'Ek.3-A'!P2607)</f>
        <v/>
      </c>
      <c r="O2607" s="142">
        <f>'Ek.3-A'!S2607</f>
        <v>0</v>
      </c>
      <c r="P2607" s="143" t="str">
        <f>'Ek.3-A'!L2607</f>
        <v/>
      </c>
      <c r="Q2607" s="24" t="str">
        <f>'Ek.3-A'!M2607</f>
        <v/>
      </c>
      <c r="R2607" s="24">
        <f t="shared" si="555"/>
        <v>0</v>
      </c>
      <c r="S2607" s="141" t="str">
        <f t="shared" si="556"/>
        <v>H</v>
      </c>
      <c r="T2607" s="24">
        <f>IF(S2607="E",SUM($R$5:R2607),0)</f>
        <v>0</v>
      </c>
      <c r="U2607" s="143">
        <f t="shared" si="557"/>
        <v>0</v>
      </c>
    </row>
    <row r="2608" spans="1:21" x14ac:dyDescent="0.25">
      <c r="A2608" s="6">
        <v>27.08</v>
      </c>
      <c r="B2608" s="31" t="s">
        <v>90</v>
      </c>
      <c r="D2608" s="87">
        <v>850440869011</v>
      </c>
      <c r="E2608" s="3">
        <v>0.6</v>
      </c>
      <c r="K2608" s="3">
        <f t="shared" si="558"/>
        <v>1923</v>
      </c>
      <c r="L2608" s="97" t="str">
        <f>IF(TRIM('Ek.3-A'!F2608)&lt;&gt;"","var","yok")</f>
        <v>yok</v>
      </c>
      <c r="M2608" s="5" t="str">
        <f>IF('Ek.3-A'!F2608="", "", IF(VLOOKUP('Ek.3-A'!F2608, Veriler!D:E, 2, 0)=0, "", VLOOKUP('Ek.3-A'!F2608, Veriler!D:E, 2, 0)))</f>
        <v/>
      </c>
      <c r="N2608" s="5" t="str">
        <f>IF('Ek.3-A'!P2608="", "", 'Ek.3-A'!P2608)</f>
        <v/>
      </c>
      <c r="O2608" s="142">
        <f>'Ek.3-A'!S2608</f>
        <v>0</v>
      </c>
      <c r="P2608" s="143" t="str">
        <f>'Ek.3-A'!L2608</f>
        <v/>
      </c>
      <c r="Q2608" s="24" t="str">
        <f>'Ek.3-A'!M2608</f>
        <v/>
      </c>
      <c r="R2608" s="24">
        <f t="shared" si="555"/>
        <v>0</v>
      </c>
      <c r="S2608" s="141" t="str">
        <f t="shared" si="556"/>
        <v>H</v>
      </c>
      <c r="T2608" s="24">
        <f>IF(S2608="E",SUM($R$5:R2608),0)</f>
        <v>0</v>
      </c>
      <c r="U2608" s="143">
        <f t="shared" si="557"/>
        <v>0</v>
      </c>
    </row>
    <row r="2609" spans="1:41" x14ac:dyDescent="0.25">
      <c r="A2609" s="6">
        <v>27.09</v>
      </c>
      <c r="B2609" s="31" t="s">
        <v>90</v>
      </c>
      <c r="D2609" s="92">
        <v>110820000000</v>
      </c>
      <c r="E2609" s="3">
        <v>0.6</v>
      </c>
      <c r="K2609" s="3">
        <f t="shared" si="558"/>
        <v>1924</v>
      </c>
      <c r="L2609" s="97" t="str">
        <f>IF(TRIM('Ek.3-A'!F2609)&lt;&gt;"","var","yok")</f>
        <v>yok</v>
      </c>
      <c r="M2609" s="5" t="str">
        <f>IF('Ek.3-A'!F2609="", "", IF(VLOOKUP('Ek.3-A'!F2609, Veriler!D:E, 2, 0)=0, "", VLOOKUP('Ek.3-A'!F2609, Veriler!D:E, 2, 0)))</f>
        <v/>
      </c>
      <c r="N2609" s="5" t="str">
        <f>IF('Ek.3-A'!P2609="", "", 'Ek.3-A'!P2609)</f>
        <v/>
      </c>
      <c r="O2609" s="142">
        <f>'Ek.3-A'!S2609</f>
        <v>0</v>
      </c>
      <c r="P2609" s="143" t="str">
        <f>'Ek.3-A'!L2609</f>
        <v/>
      </c>
      <c r="Q2609" s="24" t="str">
        <f>'Ek.3-A'!M2609</f>
        <v/>
      </c>
      <c r="R2609" s="24">
        <f t="shared" si="555"/>
        <v>0</v>
      </c>
      <c r="S2609" s="141" t="str">
        <f t="shared" si="556"/>
        <v>H</v>
      </c>
      <c r="T2609" s="24">
        <f>IF(S2609="E",SUM($R$5:R2609),0)</f>
        <v>0</v>
      </c>
      <c r="U2609" s="143">
        <f t="shared" si="557"/>
        <v>0</v>
      </c>
    </row>
    <row r="2610" spans="1:41" x14ac:dyDescent="0.25">
      <c r="A2610" s="6">
        <v>27.1</v>
      </c>
      <c r="B2610" s="31" t="s">
        <v>90</v>
      </c>
      <c r="D2610" s="87">
        <v>850440859000</v>
      </c>
      <c r="E2610" s="3">
        <v>0.6</v>
      </c>
      <c r="K2610" s="3">
        <f t="shared" si="558"/>
        <v>1925</v>
      </c>
      <c r="L2610" s="97" t="str">
        <f>IF(TRIM('Ek.3-A'!F2610)&lt;&gt;"","var","yok")</f>
        <v>yok</v>
      </c>
      <c r="M2610" s="5" t="str">
        <f>IF('Ek.3-A'!F2610="", "", IF(VLOOKUP('Ek.3-A'!F2610, Veriler!D:E, 2, 0)=0, "", VLOOKUP('Ek.3-A'!F2610, Veriler!D:E, 2, 0)))</f>
        <v/>
      </c>
      <c r="N2610" s="5" t="str">
        <f>IF('Ek.3-A'!P2610="", "", 'Ek.3-A'!P2610)</f>
        <v/>
      </c>
      <c r="O2610" s="142">
        <f>'Ek.3-A'!S2610</f>
        <v>0</v>
      </c>
      <c r="P2610" s="143" t="str">
        <f>'Ek.3-A'!L2610</f>
        <v/>
      </c>
      <c r="Q2610" s="24" t="str">
        <f>'Ek.3-A'!M2610</f>
        <v/>
      </c>
      <c r="R2610" s="24">
        <f t="shared" si="555"/>
        <v>0</v>
      </c>
      <c r="S2610" s="141" t="str">
        <f t="shared" si="556"/>
        <v>H</v>
      </c>
      <c r="T2610" s="24">
        <f>IF(S2610="E",SUM($R$5:R2610),0)</f>
        <v>0</v>
      </c>
      <c r="U2610" s="143">
        <f t="shared" si="557"/>
        <v>0</v>
      </c>
    </row>
    <row r="2611" spans="1:41" x14ac:dyDescent="0.25">
      <c r="A2611" s="6">
        <v>27.11</v>
      </c>
      <c r="B2611" s="31" t="s">
        <v>90</v>
      </c>
      <c r="C2611" s="167">
        <v>2</v>
      </c>
      <c r="D2611" s="87">
        <v>850440879012</v>
      </c>
      <c r="E2611" s="3">
        <v>0.6</v>
      </c>
      <c r="K2611" s="3">
        <f t="shared" si="558"/>
        <v>1926</v>
      </c>
      <c r="L2611" s="97" t="str">
        <f>IF(TRIM('Ek.3-A'!F2611)&lt;&gt;"","var","yok")</f>
        <v>yok</v>
      </c>
      <c r="M2611" s="5" t="str">
        <f>IF('Ek.3-A'!F2611="", "", IF(VLOOKUP('Ek.3-A'!F2611, Veriler!D:E, 2, 0)=0, "", VLOOKUP('Ek.3-A'!F2611, Veriler!D:E, 2, 0)))</f>
        <v/>
      </c>
      <c r="N2611" s="5" t="str">
        <f>IF('Ek.3-A'!P2611="", "", 'Ek.3-A'!P2611)</f>
        <v/>
      </c>
      <c r="O2611" s="142">
        <f>'Ek.3-A'!S2611</f>
        <v>0</v>
      </c>
      <c r="P2611" s="143" t="str">
        <f>'Ek.3-A'!L2611</f>
        <v/>
      </c>
      <c r="Q2611" s="24" t="str">
        <f>'Ek.3-A'!M2611</f>
        <v/>
      </c>
      <c r="R2611" s="24">
        <f t="shared" si="555"/>
        <v>0</v>
      </c>
      <c r="S2611" s="141" t="str">
        <f t="shared" si="556"/>
        <v>H</v>
      </c>
      <c r="T2611" s="24">
        <f>IF(S2611="E",SUM($R$5:R2611),0)</f>
        <v>0</v>
      </c>
      <c r="U2611" s="143">
        <f t="shared" si="557"/>
        <v>0</v>
      </c>
    </row>
    <row r="2612" spans="1:41" x14ac:dyDescent="0.25">
      <c r="A2612" s="6">
        <v>27.12</v>
      </c>
      <c r="B2612" s="31" t="s">
        <v>90</v>
      </c>
      <c r="D2612" s="92">
        <v>850440869000</v>
      </c>
      <c r="E2612" s="3">
        <v>0.6</v>
      </c>
      <c r="K2612" s="3">
        <f t="shared" si="558"/>
        <v>1927</v>
      </c>
      <c r="L2612" s="97" t="str">
        <f>IF(TRIM('Ek.3-A'!F2612)&lt;&gt;"","var","yok")</f>
        <v>yok</v>
      </c>
      <c r="M2612" s="5" t="str">
        <f>IF('Ek.3-A'!F2612="", "", IF(VLOOKUP('Ek.3-A'!F2612, Veriler!D:E, 2, 0)=0, "", VLOOKUP('Ek.3-A'!F2612, Veriler!D:E, 2, 0)))</f>
        <v/>
      </c>
      <c r="N2612" s="5" t="str">
        <f>IF('Ek.3-A'!P2612="", "", 'Ek.3-A'!P2612)</f>
        <v/>
      </c>
      <c r="O2612" s="142">
        <f>'Ek.3-A'!S2612</f>
        <v>0</v>
      </c>
      <c r="P2612" s="143" t="str">
        <f>'Ek.3-A'!L2612</f>
        <v/>
      </c>
      <c r="Q2612" s="24" t="str">
        <f>'Ek.3-A'!M2612</f>
        <v/>
      </c>
      <c r="R2612" s="24">
        <f t="shared" si="555"/>
        <v>0</v>
      </c>
      <c r="S2612" s="141" t="str">
        <f t="shared" si="556"/>
        <v>H</v>
      </c>
      <c r="T2612" s="24">
        <f>IF(S2612="E",SUM($R$5:R2612),0)</f>
        <v>0</v>
      </c>
      <c r="U2612" s="143">
        <f t="shared" si="557"/>
        <v>0</v>
      </c>
    </row>
    <row r="2613" spans="1:41" x14ac:dyDescent="0.25">
      <c r="A2613" s="6">
        <v>27.13</v>
      </c>
      <c r="B2613" s="31" t="s">
        <v>90</v>
      </c>
      <c r="D2613" s="87">
        <v>500500100019</v>
      </c>
      <c r="E2613" s="3">
        <v>0.6</v>
      </c>
      <c r="K2613" s="3">
        <f t="shared" si="558"/>
        <v>1928</v>
      </c>
      <c r="L2613" s="97" t="str">
        <f>IF(TRIM('Ek.3-A'!F2613)&lt;&gt;"","var","yok")</f>
        <v>yok</v>
      </c>
      <c r="M2613" s="5" t="str">
        <f>IF('Ek.3-A'!F2613="", "", IF(VLOOKUP('Ek.3-A'!F2613, Veriler!D:E, 2, 0)=0, "", VLOOKUP('Ek.3-A'!F2613, Veriler!D:E, 2, 0)))</f>
        <v/>
      </c>
      <c r="N2613" s="5" t="str">
        <f>IF('Ek.3-A'!P2613="", "", 'Ek.3-A'!P2613)</f>
        <v/>
      </c>
      <c r="O2613" s="142">
        <f>'Ek.3-A'!S2613</f>
        <v>0</v>
      </c>
      <c r="P2613" s="143" t="str">
        <f>'Ek.3-A'!L2613</f>
        <v/>
      </c>
      <c r="Q2613" s="24" t="str">
        <f>'Ek.3-A'!M2613</f>
        <v/>
      </c>
      <c r="R2613" s="24">
        <f t="shared" si="555"/>
        <v>0</v>
      </c>
      <c r="S2613" s="141" t="str">
        <f t="shared" si="556"/>
        <v>H</v>
      </c>
      <c r="T2613" s="24">
        <f>IF(S2613="E",SUM($R$5:R2613),0)</f>
        <v>0</v>
      </c>
      <c r="U2613" s="143">
        <f t="shared" si="557"/>
        <v>0</v>
      </c>
    </row>
    <row r="2614" spans="1:41" x14ac:dyDescent="0.25">
      <c r="A2614" s="6">
        <v>27.14</v>
      </c>
      <c r="B2614" s="31" t="s">
        <v>90</v>
      </c>
      <c r="D2614" s="92">
        <v>500500900019</v>
      </c>
      <c r="E2614" s="3">
        <v>0.6</v>
      </c>
      <c r="K2614" s="3">
        <f t="shared" si="558"/>
        <v>1929</v>
      </c>
      <c r="L2614" s="97" t="str">
        <f>IF(TRIM('Ek.3-A'!F2614)&lt;&gt;"","var","yok")</f>
        <v>yok</v>
      </c>
      <c r="M2614" s="5" t="str">
        <f>IF('Ek.3-A'!F2614="", "", IF(VLOOKUP('Ek.3-A'!F2614, Veriler!D:E, 2, 0)=0, "", VLOOKUP('Ek.3-A'!F2614, Veriler!D:E, 2, 0)))</f>
        <v/>
      </c>
      <c r="N2614" s="5" t="str">
        <f>IF('Ek.3-A'!P2614="", "", 'Ek.3-A'!P2614)</f>
        <v/>
      </c>
      <c r="O2614" s="142">
        <f>'Ek.3-A'!S2614</f>
        <v>0</v>
      </c>
      <c r="P2614" s="143" t="str">
        <f>'Ek.3-A'!L2614</f>
        <v/>
      </c>
      <c r="Q2614" s="24" t="str">
        <f>'Ek.3-A'!M2614</f>
        <v/>
      </c>
      <c r="R2614" s="24">
        <f t="shared" si="555"/>
        <v>0</v>
      </c>
      <c r="S2614" s="141" t="str">
        <f t="shared" si="556"/>
        <v>H</v>
      </c>
      <c r="T2614" s="24">
        <f>IF(S2614="E",SUM($R$5:R2614),0)</f>
        <v>0</v>
      </c>
      <c r="U2614" s="143">
        <f t="shared" si="557"/>
        <v>0</v>
      </c>
    </row>
    <row r="2615" spans="1:41" x14ac:dyDescent="0.25">
      <c r="A2615" s="6">
        <v>27.15</v>
      </c>
      <c r="B2615" s="31" t="s">
        <v>90</v>
      </c>
      <c r="D2615" s="87">
        <v>560490909011</v>
      </c>
      <c r="E2615" s="3">
        <v>0.6</v>
      </c>
      <c r="K2615" s="3">
        <f t="shared" si="558"/>
        <v>1930</v>
      </c>
      <c r="L2615" s="97" t="str">
        <f>IF(TRIM('Ek.3-A'!F2615)&lt;&gt;"","var","yok")</f>
        <v>yok</v>
      </c>
      <c r="M2615" s="5" t="str">
        <f>IF('Ek.3-A'!F2615="", "", IF(VLOOKUP('Ek.3-A'!F2615, Veriler!D:E, 2, 0)=0, "", VLOOKUP('Ek.3-A'!F2615, Veriler!D:E, 2, 0)))</f>
        <v/>
      </c>
      <c r="N2615" s="5" t="str">
        <f>IF('Ek.3-A'!P2615="", "", 'Ek.3-A'!P2615)</f>
        <v/>
      </c>
      <c r="O2615" s="142">
        <f>'Ek.3-A'!S2615</f>
        <v>0</v>
      </c>
      <c r="P2615" s="143" t="str">
        <f>'Ek.3-A'!L2615</f>
        <v/>
      </c>
      <c r="Q2615" s="24" t="str">
        <f>'Ek.3-A'!M2615</f>
        <v/>
      </c>
      <c r="R2615" s="24">
        <f t="shared" si="555"/>
        <v>0</v>
      </c>
      <c r="S2615" s="141" t="str">
        <f t="shared" si="556"/>
        <v>H</v>
      </c>
      <c r="T2615" s="24">
        <f>IF(S2615="E",SUM($R$5:R2615),0)</f>
        <v>0</v>
      </c>
      <c r="U2615" s="143">
        <f t="shared" si="557"/>
        <v>0</v>
      </c>
    </row>
    <row r="2616" spans="1:41" x14ac:dyDescent="0.25">
      <c r="A2616" s="6">
        <v>27.16</v>
      </c>
      <c r="B2616" s="31" t="s">
        <v>90</v>
      </c>
      <c r="D2616" s="92">
        <v>500200000000</v>
      </c>
      <c r="E2616" s="3">
        <v>0.6</v>
      </c>
      <c r="K2616" s="3">
        <f t="shared" si="558"/>
        <v>1931</v>
      </c>
      <c r="L2616" s="97" t="str">
        <f>IF(TRIM('Ek.3-A'!F2616)&lt;&gt;"","var","yok")</f>
        <v>yok</v>
      </c>
      <c r="M2616" s="5" t="str">
        <f>IF('Ek.3-A'!F2616="", "", IF(VLOOKUP('Ek.3-A'!F2616, Veriler!D:E, 2, 0)=0, "", VLOOKUP('Ek.3-A'!F2616, Veriler!D:E, 2, 0)))</f>
        <v/>
      </c>
      <c r="N2616" s="5" t="str">
        <f>IF('Ek.3-A'!P2616="", "", 'Ek.3-A'!P2616)</f>
        <v/>
      </c>
      <c r="O2616" s="142">
        <f>'Ek.3-A'!S2616</f>
        <v>0</v>
      </c>
      <c r="P2616" s="143" t="str">
        <f>'Ek.3-A'!L2616</f>
        <v/>
      </c>
      <c r="Q2616" s="24" t="str">
        <f>'Ek.3-A'!M2616</f>
        <v/>
      </c>
      <c r="R2616" s="24">
        <f t="shared" si="555"/>
        <v>0</v>
      </c>
      <c r="S2616" s="141" t="str">
        <f t="shared" si="556"/>
        <v>H</v>
      </c>
      <c r="T2616" s="24">
        <f>IF(S2616="E",SUM($R$5:R2616),0)</f>
        <v>0</v>
      </c>
      <c r="U2616" s="143">
        <f t="shared" si="557"/>
        <v>0</v>
      </c>
    </row>
    <row r="2617" spans="1:41" x14ac:dyDescent="0.25">
      <c r="A2617" s="6">
        <v>27.17</v>
      </c>
      <c r="B2617" s="31" t="s">
        <v>90</v>
      </c>
      <c r="D2617" s="87">
        <v>551030000000</v>
      </c>
      <c r="E2617" s="3">
        <v>0.6</v>
      </c>
      <c r="K2617" s="3">
        <f t="shared" si="558"/>
        <v>1932</v>
      </c>
      <c r="L2617" s="97" t="str">
        <f>IF(TRIM('Ek.3-A'!F2617)&lt;&gt;"","var","yok")</f>
        <v>yok</v>
      </c>
      <c r="M2617" s="5" t="str">
        <f>IF('Ek.3-A'!F2617="", "", IF(VLOOKUP('Ek.3-A'!F2617, Veriler!D:E, 2, 0)=0, "", VLOOKUP('Ek.3-A'!F2617, Veriler!D:E, 2, 0)))</f>
        <v/>
      </c>
      <c r="N2617" s="5" t="str">
        <f>IF('Ek.3-A'!P2617="", "", 'Ek.3-A'!P2617)</f>
        <v/>
      </c>
      <c r="O2617" s="142">
        <f>'Ek.3-A'!S2617</f>
        <v>0</v>
      </c>
      <c r="P2617" s="143" t="str">
        <f>'Ek.3-A'!L2617</f>
        <v/>
      </c>
      <c r="Q2617" s="24" t="str">
        <f>'Ek.3-A'!M2617</f>
        <v/>
      </c>
      <c r="R2617" s="24">
        <f t="shared" si="555"/>
        <v>0</v>
      </c>
      <c r="S2617" s="141" t="str">
        <f t="shared" si="556"/>
        <v>H</v>
      </c>
      <c r="T2617" s="24">
        <f>IF(S2617="E",SUM($R$5:R2617),0)</f>
        <v>0</v>
      </c>
      <c r="U2617" s="143">
        <f t="shared" si="557"/>
        <v>0</v>
      </c>
    </row>
    <row r="2618" spans="1:41" x14ac:dyDescent="0.25">
      <c r="A2618" s="6">
        <v>27.18</v>
      </c>
      <c r="B2618" s="31" t="s">
        <v>90</v>
      </c>
      <c r="D2618" s="92">
        <v>551020000000</v>
      </c>
      <c r="E2618" s="3">
        <v>0.6</v>
      </c>
      <c r="T2618" s="24"/>
      <c r="U2618" s="25"/>
      <c r="AO2618" s="140">
        <f>'Ek.3-A'!L2618</f>
        <v>0</v>
      </c>
    </row>
    <row r="2619" spans="1:41" x14ac:dyDescent="0.25">
      <c r="A2619" s="6">
        <v>27.19</v>
      </c>
      <c r="B2619" s="31" t="s">
        <v>90</v>
      </c>
      <c r="D2619" s="87">
        <v>711041000000</v>
      </c>
      <c r="E2619" s="3">
        <v>0.6</v>
      </c>
      <c r="T2619" s="24"/>
      <c r="U2619" s="25"/>
    </row>
    <row r="2620" spans="1:41" x14ac:dyDescent="0.25">
      <c r="A2620" s="6">
        <v>27.2</v>
      </c>
      <c r="B2620" s="31" t="s">
        <v>90</v>
      </c>
      <c r="D2620" s="92">
        <v>711049000000</v>
      </c>
      <c r="E2620" s="3">
        <v>0.6</v>
      </c>
      <c r="T2620" s="24"/>
      <c r="U2620" s="25"/>
    </row>
    <row r="2621" spans="1:41" x14ac:dyDescent="0.25">
      <c r="A2621" s="6">
        <v>27.21</v>
      </c>
      <c r="B2621" s="31" t="s">
        <v>90</v>
      </c>
      <c r="D2621" s="87">
        <v>820790500000</v>
      </c>
      <c r="E2621" s="3">
        <v>0.6</v>
      </c>
      <c r="T2621" s="24"/>
      <c r="U2621" s="25"/>
    </row>
    <row r="2622" spans="1:41" x14ac:dyDescent="0.25">
      <c r="A2622" s="6">
        <v>27.22</v>
      </c>
      <c r="B2622" s="31" t="s">
        <v>90</v>
      </c>
      <c r="D2622" s="92">
        <v>820790300000</v>
      </c>
      <c r="E2622" s="3">
        <v>0.6</v>
      </c>
      <c r="T2622" s="24"/>
      <c r="U2622" s="25"/>
    </row>
    <row r="2623" spans="1:41" x14ac:dyDescent="0.25">
      <c r="A2623" s="6">
        <v>27.23</v>
      </c>
      <c r="B2623" s="31" t="s">
        <v>90</v>
      </c>
      <c r="D2623" s="87">
        <v>820231000000</v>
      </c>
      <c r="E2623" s="3">
        <v>0.6</v>
      </c>
      <c r="T2623" s="24"/>
      <c r="U2623" s="25"/>
    </row>
    <row r="2624" spans="1:41" x14ac:dyDescent="0.25">
      <c r="A2624" s="6">
        <v>27.24</v>
      </c>
      <c r="B2624" s="31" t="s">
        <v>90</v>
      </c>
      <c r="D2624" s="92">
        <v>760110900000</v>
      </c>
      <c r="E2624" s="3">
        <v>0.6</v>
      </c>
      <c r="T2624" s="24"/>
      <c r="U2624" s="25"/>
    </row>
    <row r="2625" spans="1:21" x14ac:dyDescent="0.25">
      <c r="A2625" s="6">
        <v>27.25</v>
      </c>
      <c r="B2625" s="31" t="s">
        <v>90</v>
      </c>
      <c r="D2625" s="87">
        <v>780199900000</v>
      </c>
      <c r="E2625" s="3">
        <v>0.6</v>
      </c>
      <c r="T2625" s="24"/>
      <c r="U2625" s="25"/>
    </row>
    <row r="2626" spans="1:21" x14ac:dyDescent="0.25">
      <c r="A2626" s="6">
        <v>27.26</v>
      </c>
      <c r="B2626" s="31" t="s">
        <v>90</v>
      </c>
      <c r="D2626" s="92">
        <v>710700000011</v>
      </c>
      <c r="E2626" s="3">
        <v>0.6</v>
      </c>
      <c r="T2626" s="24"/>
      <c r="U2626" s="25"/>
    </row>
    <row r="2627" spans="1:21" x14ac:dyDescent="0.25">
      <c r="A2627" s="6">
        <v>27.27</v>
      </c>
      <c r="B2627" s="31" t="s">
        <v>90</v>
      </c>
      <c r="D2627" s="87">
        <v>800120000000</v>
      </c>
      <c r="E2627" s="3">
        <v>0.6</v>
      </c>
      <c r="K2627" s="3">
        <f>K2617+1</f>
        <v>1933</v>
      </c>
      <c r="L2627" s="97" t="str">
        <f>IF(TRIM('Ek.3-A'!F2627)&lt;&gt;"","var","yok")</f>
        <v>yok</v>
      </c>
      <c r="M2627" s="5" t="str">
        <f>IF('Ek.3-A'!F2627="", "", IF(VLOOKUP('Ek.3-A'!F2627, Veriler!D:E, 2, 0)=0, "", VLOOKUP('Ek.3-A'!F2627, Veriler!D:E, 2, 0)))</f>
        <v/>
      </c>
      <c r="N2627" s="5" t="str">
        <f>IF('Ek.3-A'!P2627="", "", 'Ek.3-A'!P2627)</f>
        <v/>
      </c>
      <c r="O2627" s="142">
        <f>'Ek.3-A'!S2627</f>
        <v>0</v>
      </c>
      <c r="P2627" s="143" t="str">
        <f>'Ek.3-A'!L2627</f>
        <v/>
      </c>
      <c r="Q2627" s="24" t="str">
        <f>'Ek.3-A'!M2627</f>
        <v/>
      </c>
      <c r="R2627" s="24">
        <f t="shared" ref="R2627:R2640" si="559">IF(L2627="var",0,IF(Q2627&lt;=0.005,Q2627,0))</f>
        <v>0</v>
      </c>
      <c r="S2627" s="141" t="str">
        <f t="shared" ref="S2627:S2640" si="560">IF(Q2627&lt;=0.005,"E","H")</f>
        <v>H</v>
      </c>
      <c r="T2627" s="24">
        <f>IF(S2627="E",SUM($R$5:R2627),0)</f>
        <v>0</v>
      </c>
      <c r="U2627" s="143">
        <f t="shared" ref="U2627:U2640" si="561">IF(T2627&lt;=0.1, O2627, IF(R2627&gt;$G$2, R2627*O2627, $G$2*O2627))</f>
        <v>0</v>
      </c>
    </row>
    <row r="2628" spans="1:21" x14ac:dyDescent="0.25">
      <c r="A2628" s="6">
        <v>27.28</v>
      </c>
      <c r="B2628" s="31" t="s">
        <v>90</v>
      </c>
      <c r="D2628" s="92">
        <v>811221900011</v>
      </c>
      <c r="E2628" s="3">
        <v>0.6</v>
      </c>
      <c r="K2628" s="3">
        <f t="shared" ref="K2628:K2640" si="562">K2627+1</f>
        <v>1934</v>
      </c>
      <c r="L2628" s="97" t="str">
        <f>IF(TRIM('Ek.3-A'!F2628)&lt;&gt;"","var","yok")</f>
        <v>yok</v>
      </c>
      <c r="M2628" s="5" t="str">
        <f>IF('Ek.3-A'!F2628="", "", IF(VLOOKUP('Ek.3-A'!F2628, Veriler!D:E, 2, 0)=0, "", VLOOKUP('Ek.3-A'!F2628, Veriler!D:E, 2, 0)))</f>
        <v/>
      </c>
      <c r="N2628" s="5" t="str">
        <f>IF('Ek.3-A'!P2628="", "", 'Ek.3-A'!P2628)</f>
        <v/>
      </c>
      <c r="O2628" s="142">
        <f>'Ek.3-A'!S2628</f>
        <v>0</v>
      </c>
      <c r="P2628" s="143" t="str">
        <f>'Ek.3-A'!L2628</f>
        <v/>
      </c>
      <c r="Q2628" s="24" t="str">
        <f>'Ek.3-A'!M2628</f>
        <v/>
      </c>
      <c r="R2628" s="24">
        <f t="shared" si="559"/>
        <v>0</v>
      </c>
      <c r="S2628" s="141" t="str">
        <f t="shared" si="560"/>
        <v>H</v>
      </c>
      <c r="T2628" s="24">
        <f>IF(S2628="E",SUM($R$5:R2628),0)</f>
        <v>0</v>
      </c>
      <c r="U2628" s="143">
        <f t="shared" si="561"/>
        <v>0</v>
      </c>
    </row>
    <row r="2629" spans="1:21" x14ac:dyDescent="0.25">
      <c r="A2629" s="6">
        <v>27.29</v>
      </c>
      <c r="B2629" s="31" t="s">
        <v>90</v>
      </c>
      <c r="D2629" s="87">
        <v>810419000000</v>
      </c>
      <c r="E2629" s="3">
        <v>0.6</v>
      </c>
      <c r="K2629" s="3">
        <f t="shared" si="562"/>
        <v>1935</v>
      </c>
      <c r="L2629" s="97" t="str">
        <f>IF(TRIM('Ek.3-A'!F2629)&lt;&gt;"","var","yok")</f>
        <v>yok</v>
      </c>
      <c r="M2629" s="5" t="str">
        <f>IF('Ek.3-A'!F2629="", "", IF(VLOOKUP('Ek.3-A'!F2629, Veriler!D:E, 2, 0)=0, "", VLOOKUP('Ek.3-A'!F2629, Veriler!D:E, 2, 0)))</f>
        <v/>
      </c>
      <c r="N2629" s="5" t="str">
        <f>IF('Ek.3-A'!P2629="", "", 'Ek.3-A'!P2629)</f>
        <v/>
      </c>
      <c r="O2629" s="142">
        <f>'Ek.3-A'!S2629</f>
        <v>0</v>
      </c>
      <c r="P2629" s="143" t="str">
        <f>'Ek.3-A'!L2629</f>
        <v/>
      </c>
      <c r="Q2629" s="24" t="str">
        <f>'Ek.3-A'!M2629</f>
        <v/>
      </c>
      <c r="R2629" s="24">
        <f t="shared" si="559"/>
        <v>0</v>
      </c>
      <c r="S2629" s="141" t="str">
        <f t="shared" si="560"/>
        <v>H</v>
      </c>
      <c r="T2629" s="24">
        <f>IF(S2629="E",SUM($R$5:R2629),0)</f>
        <v>0</v>
      </c>
      <c r="U2629" s="143">
        <f t="shared" si="561"/>
        <v>0</v>
      </c>
    </row>
    <row r="2630" spans="1:21" x14ac:dyDescent="0.25">
      <c r="A2630" s="6">
        <v>27.3</v>
      </c>
      <c r="B2630" s="31" t="s">
        <v>90</v>
      </c>
      <c r="D2630" s="90">
        <v>810411000000</v>
      </c>
      <c r="E2630" s="3">
        <v>0.6</v>
      </c>
      <c r="K2630" s="3">
        <f t="shared" si="562"/>
        <v>1936</v>
      </c>
      <c r="L2630" s="97" t="str">
        <f>IF(TRIM('Ek.3-A'!F2630)&lt;&gt;"","var","yok")</f>
        <v>yok</v>
      </c>
      <c r="M2630" s="5" t="str">
        <f>IF('Ek.3-A'!F2630="", "", IF(VLOOKUP('Ek.3-A'!F2630, Veriler!D:E, 2, 0)=0, "", VLOOKUP('Ek.3-A'!F2630, Veriler!D:E, 2, 0)))</f>
        <v/>
      </c>
      <c r="N2630" s="5" t="str">
        <f>IF('Ek.3-A'!P2630="", "", 'Ek.3-A'!P2630)</f>
        <v/>
      </c>
      <c r="O2630" s="142">
        <f>'Ek.3-A'!S2630</f>
        <v>0</v>
      </c>
      <c r="P2630" s="143" t="str">
        <f>'Ek.3-A'!L2630</f>
        <v/>
      </c>
      <c r="Q2630" s="24" t="str">
        <f>'Ek.3-A'!M2630</f>
        <v/>
      </c>
      <c r="R2630" s="24">
        <f t="shared" si="559"/>
        <v>0</v>
      </c>
      <c r="S2630" s="141" t="str">
        <f t="shared" si="560"/>
        <v>H</v>
      </c>
      <c r="T2630" s="24">
        <f>IF(S2630="E",SUM($R$5:R2630),0)</f>
        <v>0</v>
      </c>
      <c r="U2630" s="143">
        <f t="shared" si="561"/>
        <v>0</v>
      </c>
    </row>
    <row r="2631" spans="1:21" x14ac:dyDescent="0.25">
      <c r="A2631" s="6">
        <v>27.31</v>
      </c>
      <c r="B2631" s="31" t="s">
        <v>90</v>
      </c>
      <c r="D2631" s="91">
        <v>810294000000</v>
      </c>
      <c r="E2631" s="3">
        <v>0.6</v>
      </c>
      <c r="K2631" s="3">
        <f t="shared" si="562"/>
        <v>1937</v>
      </c>
      <c r="L2631" s="97" t="str">
        <f>IF(TRIM('Ek.3-A'!F2631)&lt;&gt;"","var","yok")</f>
        <v>yok</v>
      </c>
      <c r="M2631" s="5" t="str">
        <f>IF('Ek.3-A'!F2631="", "", IF(VLOOKUP('Ek.3-A'!F2631, Veriler!D:E, 2, 0)=0, "", VLOOKUP('Ek.3-A'!F2631, Veriler!D:E, 2, 0)))</f>
        <v/>
      </c>
      <c r="N2631" s="5" t="str">
        <f>IF('Ek.3-A'!P2631="", "", 'Ek.3-A'!P2631)</f>
        <v/>
      </c>
      <c r="O2631" s="142">
        <f>'Ek.3-A'!S2631</f>
        <v>0</v>
      </c>
      <c r="P2631" s="143" t="str">
        <f>'Ek.3-A'!L2631</f>
        <v/>
      </c>
      <c r="Q2631" s="24" t="str">
        <f>'Ek.3-A'!M2631</f>
        <v/>
      </c>
      <c r="R2631" s="24">
        <f t="shared" si="559"/>
        <v>0</v>
      </c>
      <c r="S2631" s="141" t="str">
        <f t="shared" si="560"/>
        <v>H</v>
      </c>
      <c r="T2631" s="24">
        <f>IF(S2631="E",SUM($R$5:R2631),0)</f>
        <v>0</v>
      </c>
      <c r="U2631" s="143">
        <f t="shared" si="561"/>
        <v>0</v>
      </c>
    </row>
    <row r="2632" spans="1:21" x14ac:dyDescent="0.25">
      <c r="A2632" s="6">
        <v>27.32</v>
      </c>
      <c r="B2632" s="31" t="s">
        <v>90</v>
      </c>
      <c r="D2632" s="87">
        <v>811300200000</v>
      </c>
      <c r="E2632" s="3">
        <v>0.6</v>
      </c>
      <c r="K2632" s="3">
        <f t="shared" si="562"/>
        <v>1938</v>
      </c>
      <c r="L2632" s="97" t="str">
        <f>IF(TRIM('Ek.3-A'!F2632)&lt;&gt;"","var","yok")</f>
        <v>yok</v>
      </c>
      <c r="M2632" s="5" t="str">
        <f>IF('Ek.3-A'!F2632="", "", IF(VLOOKUP('Ek.3-A'!F2632, Veriler!D:E, 2, 0)=0, "", VLOOKUP('Ek.3-A'!F2632, Veriler!D:E, 2, 0)))</f>
        <v/>
      </c>
      <c r="N2632" s="5" t="str">
        <f>IF('Ek.3-A'!P2632="", "", 'Ek.3-A'!P2632)</f>
        <v/>
      </c>
      <c r="O2632" s="142">
        <f>'Ek.3-A'!S2632</f>
        <v>0</v>
      </c>
      <c r="P2632" s="143" t="str">
        <f>'Ek.3-A'!L2632</f>
        <v/>
      </c>
      <c r="Q2632" s="24" t="str">
        <f>'Ek.3-A'!M2632</f>
        <v/>
      </c>
      <c r="R2632" s="24">
        <f t="shared" si="559"/>
        <v>0</v>
      </c>
      <c r="S2632" s="141" t="str">
        <f t="shared" si="560"/>
        <v>H</v>
      </c>
      <c r="T2632" s="24">
        <f>IF(S2632="E",SUM($R$5:R2632),0)</f>
        <v>0</v>
      </c>
      <c r="U2632" s="143">
        <f t="shared" si="561"/>
        <v>0</v>
      </c>
    </row>
    <row r="2633" spans="1:21" x14ac:dyDescent="0.25">
      <c r="A2633" s="6">
        <v>27.33</v>
      </c>
      <c r="B2633" s="31" t="s">
        <v>90</v>
      </c>
      <c r="D2633" s="89">
        <v>810194000000</v>
      </c>
      <c r="E2633" s="3">
        <v>0.6</v>
      </c>
      <c r="K2633" s="3">
        <f t="shared" si="562"/>
        <v>1939</v>
      </c>
      <c r="L2633" s="97" t="str">
        <f>IF(TRIM('Ek.3-A'!F2633)&lt;&gt;"","var","yok")</f>
        <v>yok</v>
      </c>
      <c r="M2633" s="5" t="str">
        <f>IF('Ek.3-A'!F2633="", "", IF(VLOOKUP('Ek.3-A'!F2633, Veriler!D:E, 2, 0)=0, "", VLOOKUP('Ek.3-A'!F2633, Veriler!D:E, 2, 0)))</f>
        <v/>
      </c>
      <c r="N2633" s="5" t="str">
        <f>IF('Ek.3-A'!P2633="", "", 'Ek.3-A'!P2633)</f>
        <v/>
      </c>
      <c r="O2633" s="142">
        <f>'Ek.3-A'!S2633</f>
        <v>0</v>
      </c>
      <c r="P2633" s="143" t="str">
        <f>'Ek.3-A'!L2633</f>
        <v/>
      </c>
      <c r="Q2633" s="24" t="str">
        <f>'Ek.3-A'!M2633</f>
        <v/>
      </c>
      <c r="R2633" s="24">
        <f t="shared" si="559"/>
        <v>0</v>
      </c>
      <c r="S2633" s="141" t="str">
        <f t="shared" si="560"/>
        <v>H</v>
      </c>
      <c r="T2633" s="24">
        <f>IF(S2633="E",SUM($R$5:R2633),0)</f>
        <v>0</v>
      </c>
      <c r="U2633" s="143">
        <f t="shared" si="561"/>
        <v>0</v>
      </c>
    </row>
    <row r="2634" spans="1:21" x14ac:dyDescent="0.25">
      <c r="A2634" s="6">
        <v>27.34</v>
      </c>
      <c r="B2634" s="31" t="s">
        <v>90</v>
      </c>
      <c r="D2634" s="87">
        <v>681490000000</v>
      </c>
      <c r="E2634" s="3">
        <v>0.6</v>
      </c>
      <c r="K2634" s="3">
        <f t="shared" si="562"/>
        <v>1940</v>
      </c>
      <c r="L2634" s="97" t="str">
        <f>IF(TRIM('Ek.3-A'!F2634)&lt;&gt;"","var","yok")</f>
        <v>yok</v>
      </c>
      <c r="M2634" s="5" t="str">
        <f>IF('Ek.3-A'!F2634="", "", IF(VLOOKUP('Ek.3-A'!F2634, Veriler!D:E, 2, 0)=0, "", VLOOKUP('Ek.3-A'!F2634, Veriler!D:E, 2, 0)))</f>
        <v/>
      </c>
      <c r="N2634" s="5" t="str">
        <f>IF('Ek.3-A'!P2634="", "", 'Ek.3-A'!P2634)</f>
        <v/>
      </c>
      <c r="O2634" s="142">
        <f>'Ek.3-A'!S2634</f>
        <v>0</v>
      </c>
      <c r="P2634" s="143" t="str">
        <f>'Ek.3-A'!L2634</f>
        <v/>
      </c>
      <c r="Q2634" s="24" t="str">
        <f>'Ek.3-A'!M2634</f>
        <v/>
      </c>
      <c r="R2634" s="24">
        <f t="shared" si="559"/>
        <v>0</v>
      </c>
      <c r="S2634" s="141" t="str">
        <f t="shared" si="560"/>
        <v>H</v>
      </c>
      <c r="T2634" s="24">
        <f>IF(S2634="E",SUM($R$5:R2634),0)</f>
        <v>0</v>
      </c>
      <c r="U2634" s="143">
        <f t="shared" si="561"/>
        <v>0</v>
      </c>
    </row>
    <row r="2635" spans="1:21" x14ac:dyDescent="0.25">
      <c r="A2635" s="6">
        <v>27.35</v>
      </c>
      <c r="B2635" s="31" t="s">
        <v>90</v>
      </c>
      <c r="D2635" s="89">
        <v>290369800014</v>
      </c>
      <c r="E2635" s="3">
        <v>0.6</v>
      </c>
      <c r="K2635" s="3">
        <f t="shared" si="562"/>
        <v>1941</v>
      </c>
      <c r="L2635" s="97" t="str">
        <f>IF(TRIM('Ek.3-A'!F2635)&lt;&gt;"","var","yok")</f>
        <v>yok</v>
      </c>
      <c r="M2635" s="5" t="str">
        <f>IF('Ek.3-A'!F2635="", "", IF(VLOOKUP('Ek.3-A'!F2635, Veriler!D:E, 2, 0)=0, "", VLOOKUP('Ek.3-A'!F2635, Veriler!D:E, 2, 0)))</f>
        <v/>
      </c>
      <c r="N2635" s="5" t="str">
        <f>IF('Ek.3-A'!P2635="", "", 'Ek.3-A'!P2635)</f>
        <v/>
      </c>
      <c r="O2635" s="142">
        <f>'Ek.3-A'!S2635</f>
        <v>0</v>
      </c>
      <c r="P2635" s="143" t="str">
        <f>'Ek.3-A'!L2635</f>
        <v/>
      </c>
      <c r="Q2635" s="24" t="str">
        <f>'Ek.3-A'!M2635</f>
        <v/>
      </c>
      <c r="R2635" s="24">
        <f t="shared" si="559"/>
        <v>0</v>
      </c>
      <c r="S2635" s="141" t="str">
        <f t="shared" si="560"/>
        <v>H</v>
      </c>
      <c r="T2635" s="24">
        <f>IF(S2635="E",SUM($R$5:R2635),0)</f>
        <v>0</v>
      </c>
      <c r="U2635" s="143">
        <f t="shared" si="561"/>
        <v>0</v>
      </c>
    </row>
    <row r="2636" spans="1:21" x14ac:dyDescent="0.25">
      <c r="A2636" s="6">
        <v>27.36</v>
      </c>
      <c r="B2636" s="31" t="s">
        <v>90</v>
      </c>
      <c r="D2636" s="87">
        <v>392099530000</v>
      </c>
      <c r="E2636" s="3">
        <v>0.6</v>
      </c>
      <c r="K2636" s="3">
        <f t="shared" si="562"/>
        <v>1942</v>
      </c>
      <c r="L2636" s="97" t="str">
        <f>IF(TRIM('Ek.3-A'!F2636)&lt;&gt;"","var","yok")</f>
        <v>yok</v>
      </c>
      <c r="M2636" s="5" t="str">
        <f>IF('Ek.3-A'!F2636="", "", IF(VLOOKUP('Ek.3-A'!F2636, Veriler!D:E, 2, 0)=0, "", VLOOKUP('Ek.3-A'!F2636, Veriler!D:E, 2, 0)))</f>
        <v/>
      </c>
      <c r="N2636" s="5" t="str">
        <f>IF('Ek.3-A'!P2636="", "", 'Ek.3-A'!P2636)</f>
        <v/>
      </c>
      <c r="O2636" s="142">
        <f>'Ek.3-A'!S2636</f>
        <v>0</v>
      </c>
      <c r="P2636" s="143" t="str">
        <f>'Ek.3-A'!L2636</f>
        <v/>
      </c>
      <c r="Q2636" s="24" t="str">
        <f>'Ek.3-A'!M2636</f>
        <v/>
      </c>
      <c r="R2636" s="24">
        <f t="shared" si="559"/>
        <v>0</v>
      </c>
      <c r="S2636" s="141" t="str">
        <f t="shared" si="560"/>
        <v>H</v>
      </c>
      <c r="T2636" s="24">
        <f>IF(S2636="E",SUM($R$5:R2636),0)</f>
        <v>0</v>
      </c>
      <c r="U2636" s="143">
        <f t="shared" si="561"/>
        <v>0</v>
      </c>
    </row>
    <row r="2637" spans="1:21" x14ac:dyDescent="0.25">
      <c r="A2637" s="6">
        <v>27.37</v>
      </c>
      <c r="B2637" s="31" t="s">
        <v>90</v>
      </c>
      <c r="D2637" s="89">
        <v>382499150011</v>
      </c>
      <c r="E2637" s="3">
        <v>0.6</v>
      </c>
      <c r="K2637" s="3">
        <f t="shared" si="562"/>
        <v>1943</v>
      </c>
      <c r="L2637" s="97" t="str">
        <f>IF(TRIM('Ek.3-A'!F2637)&lt;&gt;"","var","yok")</f>
        <v>yok</v>
      </c>
      <c r="M2637" s="5" t="str">
        <f>IF('Ek.3-A'!F2637="", "", IF(VLOOKUP('Ek.3-A'!F2637, Veriler!D:E, 2, 0)=0, "", VLOOKUP('Ek.3-A'!F2637, Veriler!D:E, 2, 0)))</f>
        <v/>
      </c>
      <c r="N2637" s="5" t="str">
        <f>IF('Ek.3-A'!P2637="", "", 'Ek.3-A'!P2637)</f>
        <v/>
      </c>
      <c r="O2637" s="142">
        <f>'Ek.3-A'!S2637</f>
        <v>0</v>
      </c>
      <c r="P2637" s="143" t="str">
        <f>'Ek.3-A'!L2637</f>
        <v/>
      </c>
      <c r="Q2637" s="24" t="str">
        <f>'Ek.3-A'!M2637</f>
        <v/>
      </c>
      <c r="R2637" s="24">
        <f t="shared" si="559"/>
        <v>0</v>
      </c>
      <c r="S2637" s="141" t="str">
        <f t="shared" si="560"/>
        <v>H</v>
      </c>
      <c r="T2637" s="24">
        <f>IF(S2637="E",SUM($R$5:R2637),0)</f>
        <v>0</v>
      </c>
      <c r="U2637" s="143">
        <f t="shared" si="561"/>
        <v>0</v>
      </c>
    </row>
    <row r="2638" spans="1:21" x14ac:dyDescent="0.25">
      <c r="A2638" s="6">
        <v>27.38</v>
      </c>
      <c r="B2638" s="31" t="s">
        <v>90</v>
      </c>
      <c r="D2638" s="87">
        <v>903010001000</v>
      </c>
      <c r="E2638" s="3">
        <v>0.6</v>
      </c>
      <c r="K2638" s="3">
        <f t="shared" si="562"/>
        <v>1944</v>
      </c>
      <c r="L2638" s="97" t="str">
        <f>IF(TRIM('Ek.3-A'!F2638)&lt;&gt;"","var","yok")</f>
        <v>yok</v>
      </c>
      <c r="M2638" s="5" t="str">
        <f>IF('Ek.3-A'!F2638="", "", IF(VLOOKUP('Ek.3-A'!F2638, Veriler!D:E, 2, 0)=0, "", VLOOKUP('Ek.3-A'!F2638, Veriler!D:E, 2, 0)))</f>
        <v/>
      </c>
      <c r="N2638" s="5" t="str">
        <f>IF('Ek.3-A'!P2638="", "", 'Ek.3-A'!P2638)</f>
        <v/>
      </c>
      <c r="O2638" s="142">
        <f>'Ek.3-A'!S2638</f>
        <v>0</v>
      </c>
      <c r="P2638" s="143" t="str">
        <f>'Ek.3-A'!L2638</f>
        <v/>
      </c>
      <c r="Q2638" s="24" t="str">
        <f>'Ek.3-A'!M2638</f>
        <v/>
      </c>
      <c r="R2638" s="24">
        <f t="shared" si="559"/>
        <v>0</v>
      </c>
      <c r="S2638" s="141" t="str">
        <f t="shared" si="560"/>
        <v>H</v>
      </c>
      <c r="T2638" s="24">
        <f>IF(S2638="E",SUM($R$5:R2638),0)</f>
        <v>0</v>
      </c>
      <c r="U2638" s="143">
        <f t="shared" si="561"/>
        <v>0</v>
      </c>
    </row>
    <row r="2639" spans="1:21" x14ac:dyDescent="0.25">
      <c r="A2639" s="6">
        <v>27.39</v>
      </c>
      <c r="B2639" s="31" t="s">
        <v>90</v>
      </c>
      <c r="D2639" s="89">
        <v>903010009000</v>
      </c>
      <c r="E2639" s="3">
        <v>0.6</v>
      </c>
      <c r="K2639" s="3">
        <f t="shared" si="562"/>
        <v>1945</v>
      </c>
      <c r="L2639" s="97" t="str">
        <f>IF(TRIM('Ek.3-A'!F2639)&lt;&gt;"","var","yok")</f>
        <v>yok</v>
      </c>
      <c r="M2639" s="5" t="str">
        <f>IF('Ek.3-A'!F2639="", "", IF(VLOOKUP('Ek.3-A'!F2639, Veriler!D:E, 2, 0)=0, "", VLOOKUP('Ek.3-A'!F2639, Veriler!D:E, 2, 0)))</f>
        <v/>
      </c>
      <c r="N2639" s="5" t="str">
        <f>IF('Ek.3-A'!P2639="", "", 'Ek.3-A'!P2639)</f>
        <v/>
      </c>
      <c r="O2639" s="142">
        <f>'Ek.3-A'!S2639</f>
        <v>0</v>
      </c>
      <c r="P2639" s="143" t="str">
        <f>'Ek.3-A'!L2639</f>
        <v/>
      </c>
      <c r="Q2639" s="24" t="str">
        <f>'Ek.3-A'!M2639</f>
        <v/>
      </c>
      <c r="R2639" s="24">
        <f t="shared" si="559"/>
        <v>0</v>
      </c>
      <c r="S2639" s="141" t="str">
        <f t="shared" si="560"/>
        <v>H</v>
      </c>
      <c r="T2639" s="24">
        <f>IF(S2639="E",SUM($R$5:R2639),0)</f>
        <v>0</v>
      </c>
      <c r="U2639" s="143">
        <f t="shared" si="561"/>
        <v>0</v>
      </c>
    </row>
    <row r="2640" spans="1:21" x14ac:dyDescent="0.25">
      <c r="A2640" s="6">
        <v>27.4</v>
      </c>
      <c r="B2640" s="31" t="s">
        <v>90</v>
      </c>
      <c r="D2640" s="87">
        <v>280120009000</v>
      </c>
      <c r="E2640" s="3">
        <v>0.6</v>
      </c>
      <c r="K2640" s="3">
        <f t="shared" si="562"/>
        <v>1946</v>
      </c>
      <c r="L2640" s="97" t="str">
        <f>IF(TRIM('Ek.3-A'!F2640)&lt;&gt;"","var","yok")</f>
        <v>yok</v>
      </c>
      <c r="M2640" s="5" t="str">
        <f>IF('Ek.3-A'!F2640="", "", IF(VLOOKUP('Ek.3-A'!F2640, Veriler!D:E, 2, 0)=0, "", VLOOKUP('Ek.3-A'!F2640, Veriler!D:E, 2, 0)))</f>
        <v/>
      </c>
      <c r="N2640" s="5" t="str">
        <f>IF('Ek.3-A'!P2640="", "", 'Ek.3-A'!P2640)</f>
        <v/>
      </c>
      <c r="O2640" s="142">
        <f>'Ek.3-A'!S2640</f>
        <v>0</v>
      </c>
      <c r="P2640" s="143" t="str">
        <f>'Ek.3-A'!L2640</f>
        <v/>
      </c>
      <c r="Q2640" s="24" t="str">
        <f>'Ek.3-A'!M2640</f>
        <v/>
      </c>
      <c r="R2640" s="24">
        <f t="shared" si="559"/>
        <v>0</v>
      </c>
      <c r="S2640" s="141" t="str">
        <f t="shared" si="560"/>
        <v>H</v>
      </c>
      <c r="T2640" s="24">
        <f>IF(S2640="E",SUM($R$5:R2640),0)</f>
        <v>0</v>
      </c>
      <c r="U2640" s="143">
        <f t="shared" si="561"/>
        <v>0</v>
      </c>
    </row>
    <row r="2641" spans="1:41" x14ac:dyDescent="0.25">
      <c r="A2641" s="6">
        <v>27.41</v>
      </c>
      <c r="B2641" s="31" t="s">
        <v>90</v>
      </c>
      <c r="D2641" s="89">
        <v>293379000011</v>
      </c>
      <c r="E2641" s="3">
        <v>0.6</v>
      </c>
      <c r="L2641" s="97"/>
      <c r="M2641" s="5"/>
      <c r="N2641" s="5"/>
      <c r="O2641" s="5"/>
      <c r="Q2641" s="23"/>
      <c r="T2641" s="24"/>
      <c r="U2641" s="25"/>
    </row>
    <row r="2642" spans="1:41" x14ac:dyDescent="0.25">
      <c r="A2642" s="6">
        <v>27.42</v>
      </c>
      <c r="B2642" s="31" t="s">
        <v>90</v>
      </c>
      <c r="D2642" s="87">
        <v>293220909012</v>
      </c>
      <c r="E2642" s="3">
        <v>0.6</v>
      </c>
      <c r="K2642" s="3">
        <f>K2640+1</f>
        <v>1947</v>
      </c>
      <c r="L2642" s="97" t="str">
        <f>IF(TRIM('Ek.3-A'!F2642)&lt;&gt;"","var","yok")</f>
        <v>yok</v>
      </c>
      <c r="M2642" s="5" t="str">
        <f>IF('Ek.3-A'!F2642="", "", IF(VLOOKUP('Ek.3-A'!F2642, Veriler!D:E, 2, 0)=0, "", VLOOKUP('Ek.3-A'!F2642, Veriler!D:E, 2, 0)))</f>
        <v/>
      </c>
      <c r="N2642" s="5" t="str">
        <f>IF('Ek.3-A'!P2642="", "", 'Ek.3-A'!P2642)</f>
        <v/>
      </c>
      <c r="O2642" s="142">
        <f>'Ek.3-A'!S2642</f>
        <v>0</v>
      </c>
      <c r="P2642" s="143" t="str">
        <f>'Ek.3-A'!L2642</f>
        <v/>
      </c>
      <c r="Q2642" s="24" t="str">
        <f>'Ek.3-A'!M2642</f>
        <v/>
      </c>
      <c r="R2642" s="24">
        <f t="shared" ref="R2642:R2655" si="563">IF(L2642="var",0,IF(Q2642&lt;=0.005,Q2642,0))</f>
        <v>0</v>
      </c>
      <c r="S2642" s="141" t="str">
        <f t="shared" ref="S2642:S2655" si="564">IF(Q2642&lt;=0.005,"E","H")</f>
        <v>H</v>
      </c>
      <c r="T2642" s="24">
        <f>IF(S2642="E",SUM($R$5:R2642),0)</f>
        <v>0</v>
      </c>
      <c r="U2642" s="143">
        <f t="shared" ref="U2642:U2655" si="565">IF(T2642&lt;=0.1, O2642, IF(R2642&gt;$G$2, R2642*O2642, $G$2*O2642))</f>
        <v>0</v>
      </c>
    </row>
    <row r="2643" spans="1:41" x14ac:dyDescent="0.25">
      <c r="A2643" s="6">
        <v>27.43</v>
      </c>
      <c r="B2643" s="31" t="s">
        <v>90</v>
      </c>
      <c r="D2643" s="89">
        <v>290619002012</v>
      </c>
      <c r="E2643" s="3">
        <v>0.6</v>
      </c>
      <c r="K2643" s="3">
        <f t="shared" ref="K2643:K2655" si="566">K2642+1</f>
        <v>1948</v>
      </c>
      <c r="L2643" s="97" t="str">
        <f>IF(TRIM('Ek.3-A'!F2643)&lt;&gt;"","var","yok")</f>
        <v>yok</v>
      </c>
      <c r="M2643" s="5" t="str">
        <f>IF('Ek.3-A'!F2643="", "", IF(VLOOKUP('Ek.3-A'!F2643, Veriler!D:E, 2, 0)=0, "", VLOOKUP('Ek.3-A'!F2643, Veriler!D:E, 2, 0)))</f>
        <v/>
      </c>
      <c r="N2643" s="5" t="str">
        <f>IF('Ek.3-A'!P2643="", "", 'Ek.3-A'!P2643)</f>
        <v/>
      </c>
      <c r="O2643" s="142">
        <f>'Ek.3-A'!S2643</f>
        <v>0</v>
      </c>
      <c r="P2643" s="143" t="str">
        <f>'Ek.3-A'!L2643</f>
        <v/>
      </c>
      <c r="Q2643" s="24" t="str">
        <f>'Ek.3-A'!M2643</f>
        <v/>
      </c>
      <c r="R2643" s="24">
        <f t="shared" si="563"/>
        <v>0</v>
      </c>
      <c r="S2643" s="141" t="str">
        <f t="shared" si="564"/>
        <v>H</v>
      </c>
      <c r="T2643" s="24">
        <f>IF(S2643="E",SUM($R$5:R2643),0)</f>
        <v>0</v>
      </c>
      <c r="U2643" s="143">
        <f t="shared" si="565"/>
        <v>0</v>
      </c>
    </row>
    <row r="2644" spans="1:41" x14ac:dyDescent="0.25">
      <c r="A2644" s="6">
        <v>27.44</v>
      </c>
      <c r="B2644" s="31" t="s">
        <v>90</v>
      </c>
      <c r="D2644" s="87">
        <v>291539009116</v>
      </c>
      <c r="E2644" s="3">
        <v>0.6</v>
      </c>
      <c r="K2644" s="3">
        <f t="shared" si="566"/>
        <v>1949</v>
      </c>
      <c r="L2644" s="97" t="str">
        <f>IF(TRIM('Ek.3-A'!F2644)&lt;&gt;"","var","yok")</f>
        <v>yok</v>
      </c>
      <c r="M2644" s="5" t="str">
        <f>IF('Ek.3-A'!F2644="", "", IF(VLOOKUP('Ek.3-A'!F2644, Veriler!D:E, 2, 0)=0, "", VLOOKUP('Ek.3-A'!F2644, Veriler!D:E, 2, 0)))</f>
        <v/>
      </c>
      <c r="N2644" s="5" t="str">
        <f>IF('Ek.3-A'!P2644="", "", 'Ek.3-A'!P2644)</f>
        <v/>
      </c>
      <c r="O2644" s="142">
        <f>'Ek.3-A'!S2644</f>
        <v>0</v>
      </c>
      <c r="P2644" s="143" t="str">
        <f>'Ek.3-A'!L2644</f>
        <v/>
      </c>
      <c r="Q2644" s="24" t="str">
        <f>'Ek.3-A'!M2644</f>
        <v/>
      </c>
      <c r="R2644" s="24">
        <f t="shared" si="563"/>
        <v>0</v>
      </c>
      <c r="S2644" s="141" t="str">
        <f t="shared" si="564"/>
        <v>H</v>
      </c>
      <c r="T2644" s="24">
        <f>IF(S2644="E",SUM($R$5:R2644),0)</f>
        <v>0</v>
      </c>
      <c r="U2644" s="143">
        <f t="shared" si="565"/>
        <v>0</v>
      </c>
    </row>
    <row r="2645" spans="1:41" x14ac:dyDescent="0.25">
      <c r="A2645" s="6">
        <v>27.45</v>
      </c>
      <c r="B2645" s="31" t="s">
        <v>90</v>
      </c>
      <c r="D2645" s="89">
        <v>293349900014</v>
      </c>
      <c r="E2645" s="3">
        <v>0.6</v>
      </c>
      <c r="K2645" s="3">
        <f t="shared" si="566"/>
        <v>1950</v>
      </c>
      <c r="L2645" s="97" t="str">
        <f>IF(TRIM('Ek.3-A'!F2645)&lt;&gt;"","var","yok")</f>
        <v>yok</v>
      </c>
      <c r="M2645" s="5" t="str">
        <f>IF('Ek.3-A'!F2645="", "", IF(VLOOKUP('Ek.3-A'!F2645, Veriler!D:E, 2, 0)=0, "", VLOOKUP('Ek.3-A'!F2645, Veriler!D:E, 2, 0)))</f>
        <v/>
      </c>
      <c r="N2645" s="5" t="str">
        <f>IF('Ek.3-A'!P2645="", "", 'Ek.3-A'!P2645)</f>
        <v/>
      </c>
      <c r="O2645" s="142">
        <f>'Ek.3-A'!S2645</f>
        <v>0</v>
      </c>
      <c r="P2645" s="143" t="str">
        <f>'Ek.3-A'!L2645</f>
        <v/>
      </c>
      <c r="Q2645" s="24" t="str">
        <f>'Ek.3-A'!M2645</f>
        <v/>
      </c>
      <c r="R2645" s="24">
        <f t="shared" si="563"/>
        <v>0</v>
      </c>
      <c r="S2645" s="141" t="str">
        <f t="shared" si="564"/>
        <v>H</v>
      </c>
      <c r="T2645" s="24">
        <f>IF(S2645="E",SUM($R$5:R2645),0)</f>
        <v>0</v>
      </c>
      <c r="U2645" s="143">
        <f t="shared" si="565"/>
        <v>0</v>
      </c>
    </row>
    <row r="2646" spans="1:41" x14ac:dyDescent="0.25">
      <c r="A2646" s="6">
        <v>27.46</v>
      </c>
      <c r="B2646" s="31" t="s">
        <v>90</v>
      </c>
      <c r="D2646" s="87">
        <v>291560190012</v>
      </c>
      <c r="E2646" s="3">
        <v>0.6</v>
      </c>
      <c r="K2646" s="3">
        <f t="shared" si="566"/>
        <v>1951</v>
      </c>
      <c r="L2646" s="97" t="str">
        <f>IF(TRIM('Ek.3-A'!F2646)&lt;&gt;"","var","yok")</f>
        <v>yok</v>
      </c>
      <c r="M2646" s="5" t="str">
        <f>IF('Ek.3-A'!F2646="", "", IF(VLOOKUP('Ek.3-A'!F2646, Veriler!D:E, 2, 0)=0, "", VLOOKUP('Ek.3-A'!F2646, Veriler!D:E, 2, 0)))</f>
        <v/>
      </c>
      <c r="N2646" s="5" t="str">
        <f>IF('Ek.3-A'!P2646="", "", 'Ek.3-A'!P2646)</f>
        <v/>
      </c>
      <c r="O2646" s="142">
        <f>'Ek.3-A'!S2646</f>
        <v>0</v>
      </c>
      <c r="P2646" s="143" t="str">
        <f>'Ek.3-A'!L2646</f>
        <v/>
      </c>
      <c r="Q2646" s="24" t="str">
        <f>'Ek.3-A'!M2646</f>
        <v/>
      </c>
      <c r="R2646" s="24">
        <f t="shared" si="563"/>
        <v>0</v>
      </c>
      <c r="S2646" s="141" t="str">
        <f t="shared" si="564"/>
        <v>H</v>
      </c>
      <c r="T2646" s="24">
        <f>IF(S2646="E",SUM($R$5:R2646),0)</f>
        <v>0</v>
      </c>
      <c r="U2646" s="143">
        <f t="shared" si="565"/>
        <v>0</v>
      </c>
    </row>
    <row r="2647" spans="1:41" x14ac:dyDescent="0.25">
      <c r="A2647" s="6">
        <v>27.47</v>
      </c>
      <c r="B2647" s="31" t="s">
        <v>90</v>
      </c>
      <c r="D2647" s="89">
        <v>400231000000</v>
      </c>
      <c r="E2647" s="3">
        <v>0.6</v>
      </c>
      <c r="K2647" s="3">
        <f t="shared" si="566"/>
        <v>1952</v>
      </c>
      <c r="L2647" s="97" t="str">
        <f>IF(TRIM('Ek.3-A'!F2647)&lt;&gt;"","var","yok")</f>
        <v>yok</v>
      </c>
      <c r="M2647" s="5" t="str">
        <f>IF('Ek.3-A'!F2647="", "", IF(VLOOKUP('Ek.3-A'!F2647, Veriler!D:E, 2, 0)=0, "", VLOOKUP('Ek.3-A'!F2647, Veriler!D:E, 2, 0)))</f>
        <v/>
      </c>
      <c r="N2647" s="5" t="str">
        <f>IF('Ek.3-A'!P2647="", "", 'Ek.3-A'!P2647)</f>
        <v/>
      </c>
      <c r="O2647" s="142">
        <f>'Ek.3-A'!S2647</f>
        <v>0</v>
      </c>
      <c r="P2647" s="143" t="str">
        <f>'Ek.3-A'!L2647</f>
        <v/>
      </c>
      <c r="Q2647" s="24" t="str">
        <f>'Ek.3-A'!M2647</f>
        <v/>
      </c>
      <c r="R2647" s="24">
        <f t="shared" si="563"/>
        <v>0</v>
      </c>
      <c r="S2647" s="141" t="str">
        <f t="shared" si="564"/>
        <v>H</v>
      </c>
      <c r="T2647" s="24">
        <f>IF(S2647="E",SUM($R$5:R2647),0)</f>
        <v>0</v>
      </c>
      <c r="U2647" s="143">
        <f t="shared" si="565"/>
        <v>0</v>
      </c>
    </row>
    <row r="2648" spans="1:41" x14ac:dyDescent="0.25">
      <c r="A2648" s="6">
        <v>27.48</v>
      </c>
      <c r="B2648" s="31" t="s">
        <v>90</v>
      </c>
      <c r="D2648" s="87">
        <v>290514900011</v>
      </c>
      <c r="E2648" s="3">
        <v>0.6</v>
      </c>
      <c r="K2648" s="3">
        <f t="shared" si="566"/>
        <v>1953</v>
      </c>
      <c r="L2648" s="97" t="str">
        <f>IF(TRIM('Ek.3-A'!F2648)&lt;&gt;"","var","yok")</f>
        <v>yok</v>
      </c>
      <c r="M2648" s="5" t="str">
        <f>IF('Ek.3-A'!F2648="", "", IF(VLOOKUP('Ek.3-A'!F2648, Veriler!D:E, 2, 0)=0, "", VLOOKUP('Ek.3-A'!F2648, Veriler!D:E, 2, 0)))</f>
        <v/>
      </c>
      <c r="N2648" s="5" t="str">
        <f>IF('Ek.3-A'!P2648="", "", 'Ek.3-A'!P2648)</f>
        <v/>
      </c>
      <c r="O2648" s="142">
        <f>'Ek.3-A'!S2648</f>
        <v>0</v>
      </c>
      <c r="P2648" s="143" t="str">
        <f>'Ek.3-A'!L2648</f>
        <v/>
      </c>
      <c r="Q2648" s="24" t="str">
        <f>'Ek.3-A'!M2648</f>
        <v/>
      </c>
      <c r="R2648" s="24">
        <f t="shared" si="563"/>
        <v>0</v>
      </c>
      <c r="S2648" s="141" t="str">
        <f t="shared" si="564"/>
        <v>H</v>
      </c>
      <c r="T2648" s="24">
        <f>IF(S2648="E",SUM($R$5:R2648),0)</f>
        <v>0</v>
      </c>
      <c r="U2648" s="143">
        <f t="shared" si="565"/>
        <v>0</v>
      </c>
    </row>
    <row r="2649" spans="1:41" x14ac:dyDescent="0.25">
      <c r="A2649" s="6">
        <v>27.49</v>
      </c>
      <c r="B2649" s="31" t="s">
        <v>90</v>
      </c>
      <c r="D2649" s="89">
        <v>291539009200</v>
      </c>
      <c r="E2649" s="3">
        <v>0.6</v>
      </c>
      <c r="K2649" s="3">
        <f t="shared" si="566"/>
        <v>1954</v>
      </c>
      <c r="L2649" s="97" t="str">
        <f>IF(TRIM('Ek.3-A'!F2649)&lt;&gt;"","var","yok")</f>
        <v>yok</v>
      </c>
      <c r="M2649" s="5" t="str">
        <f>IF('Ek.3-A'!F2649="", "", IF(VLOOKUP('Ek.3-A'!F2649, Veriler!D:E, 2, 0)=0, "", VLOOKUP('Ek.3-A'!F2649, Veriler!D:E, 2, 0)))</f>
        <v/>
      </c>
      <c r="N2649" s="5" t="str">
        <f>IF('Ek.3-A'!P2649="", "", 'Ek.3-A'!P2649)</f>
        <v/>
      </c>
      <c r="O2649" s="142">
        <f>'Ek.3-A'!S2649</f>
        <v>0</v>
      </c>
      <c r="P2649" s="143" t="str">
        <f>'Ek.3-A'!L2649</f>
        <v/>
      </c>
      <c r="Q2649" s="24" t="str">
        <f>'Ek.3-A'!M2649</f>
        <v/>
      </c>
      <c r="R2649" s="24">
        <f t="shared" si="563"/>
        <v>0</v>
      </c>
      <c r="S2649" s="141" t="str">
        <f t="shared" si="564"/>
        <v>H</v>
      </c>
      <c r="T2649" s="24">
        <f>IF(S2649="E",SUM($R$5:R2649),0)</f>
        <v>0</v>
      </c>
      <c r="U2649" s="143">
        <f t="shared" si="565"/>
        <v>0</v>
      </c>
    </row>
    <row r="2650" spans="1:41" x14ac:dyDescent="0.25">
      <c r="A2650" s="6">
        <v>27.5</v>
      </c>
      <c r="B2650" s="31" t="s">
        <v>90</v>
      </c>
      <c r="D2650" s="87">
        <v>292690200000</v>
      </c>
      <c r="E2650" s="3">
        <v>0.6</v>
      </c>
      <c r="K2650" s="3">
        <f t="shared" si="566"/>
        <v>1955</v>
      </c>
      <c r="L2650" s="97" t="str">
        <f>IF(TRIM('Ek.3-A'!F2650)&lt;&gt;"","var","yok")</f>
        <v>yok</v>
      </c>
      <c r="M2650" s="5" t="str">
        <f>IF('Ek.3-A'!F2650="", "", IF(VLOOKUP('Ek.3-A'!F2650, Veriler!D:E, 2, 0)=0, "", VLOOKUP('Ek.3-A'!F2650, Veriler!D:E, 2, 0)))</f>
        <v/>
      </c>
      <c r="N2650" s="5" t="str">
        <f>IF('Ek.3-A'!P2650="", "", 'Ek.3-A'!P2650)</f>
        <v/>
      </c>
      <c r="O2650" s="142">
        <f>'Ek.3-A'!S2650</f>
        <v>0</v>
      </c>
      <c r="P2650" s="143" t="str">
        <f>'Ek.3-A'!L2650</f>
        <v/>
      </c>
      <c r="Q2650" s="24" t="str">
        <f>'Ek.3-A'!M2650</f>
        <v/>
      </c>
      <c r="R2650" s="24">
        <f t="shared" si="563"/>
        <v>0</v>
      </c>
      <c r="S2650" s="141" t="str">
        <f t="shared" si="564"/>
        <v>H</v>
      </c>
      <c r="T2650" s="24">
        <f>IF(S2650="E",SUM($R$5:R2650),0)</f>
        <v>0</v>
      </c>
      <c r="U2650" s="143">
        <f t="shared" si="565"/>
        <v>0</v>
      </c>
    </row>
    <row r="2651" spans="1:41" x14ac:dyDescent="0.25">
      <c r="A2651" s="6">
        <v>27.51</v>
      </c>
      <c r="B2651" s="31" t="s">
        <v>90</v>
      </c>
      <c r="D2651" s="89">
        <v>293349900012</v>
      </c>
      <c r="E2651" s="3">
        <v>0.6</v>
      </c>
      <c r="K2651" s="3">
        <f t="shared" si="566"/>
        <v>1956</v>
      </c>
      <c r="L2651" s="97" t="str">
        <f>IF(TRIM('Ek.3-A'!F2651)&lt;&gt;"","var","yok")</f>
        <v>yok</v>
      </c>
      <c r="M2651" s="5" t="str">
        <f>IF('Ek.3-A'!F2651="", "", IF(VLOOKUP('Ek.3-A'!F2651, Veriler!D:E, 2, 0)=0, "", VLOOKUP('Ek.3-A'!F2651, Veriler!D:E, 2, 0)))</f>
        <v/>
      </c>
      <c r="N2651" s="5" t="str">
        <f>IF('Ek.3-A'!P2651="", "", 'Ek.3-A'!P2651)</f>
        <v/>
      </c>
      <c r="O2651" s="142">
        <f>'Ek.3-A'!S2651</f>
        <v>0</v>
      </c>
      <c r="P2651" s="143" t="str">
        <f>'Ek.3-A'!L2651</f>
        <v/>
      </c>
      <c r="Q2651" s="24" t="str">
        <f>'Ek.3-A'!M2651</f>
        <v/>
      </c>
      <c r="R2651" s="24">
        <f t="shared" si="563"/>
        <v>0</v>
      </c>
      <c r="S2651" s="141" t="str">
        <f t="shared" si="564"/>
        <v>H</v>
      </c>
      <c r="T2651" s="24">
        <f>IF(S2651="E",SUM($R$5:R2651),0)</f>
        <v>0</v>
      </c>
      <c r="U2651" s="143">
        <f t="shared" si="565"/>
        <v>0</v>
      </c>
    </row>
    <row r="2652" spans="1:41" x14ac:dyDescent="0.25">
      <c r="A2652" s="6">
        <v>27.52</v>
      </c>
      <c r="B2652" s="31" t="s">
        <v>90</v>
      </c>
      <c r="D2652" s="87">
        <v>702000070000</v>
      </c>
      <c r="E2652" s="3">
        <v>0.6</v>
      </c>
      <c r="K2652" s="3">
        <f t="shared" si="566"/>
        <v>1957</v>
      </c>
      <c r="L2652" s="97" t="str">
        <f>IF(TRIM('Ek.3-A'!F2652)&lt;&gt;"","var","yok")</f>
        <v>yok</v>
      </c>
      <c r="M2652" s="5" t="str">
        <f>IF('Ek.3-A'!F2652="", "", IF(VLOOKUP('Ek.3-A'!F2652, Veriler!D:E, 2, 0)=0, "", VLOOKUP('Ek.3-A'!F2652, Veriler!D:E, 2, 0)))</f>
        <v/>
      </c>
      <c r="N2652" s="5" t="str">
        <f>IF('Ek.3-A'!P2652="", "", 'Ek.3-A'!P2652)</f>
        <v/>
      </c>
      <c r="O2652" s="142">
        <f>'Ek.3-A'!S2652</f>
        <v>0</v>
      </c>
      <c r="P2652" s="143" t="str">
        <f>'Ek.3-A'!L2652</f>
        <v/>
      </c>
      <c r="Q2652" s="24" t="str">
        <f>'Ek.3-A'!M2652</f>
        <v/>
      </c>
      <c r="R2652" s="24">
        <f t="shared" si="563"/>
        <v>0</v>
      </c>
      <c r="S2652" s="141" t="str">
        <f t="shared" si="564"/>
        <v>H</v>
      </c>
      <c r="T2652" s="24">
        <f>IF(S2652="E",SUM($R$5:R2652),0)</f>
        <v>0</v>
      </c>
      <c r="U2652" s="143">
        <f t="shared" si="565"/>
        <v>0</v>
      </c>
    </row>
    <row r="2653" spans="1:41" x14ac:dyDescent="0.25">
      <c r="A2653" s="6">
        <v>27.53</v>
      </c>
      <c r="B2653" s="31" t="s">
        <v>90</v>
      </c>
      <c r="D2653" s="89">
        <v>702000080000</v>
      </c>
      <c r="E2653" s="3">
        <v>0.6</v>
      </c>
      <c r="K2653" s="3">
        <f t="shared" si="566"/>
        <v>1958</v>
      </c>
      <c r="L2653" s="97" t="str">
        <f>IF(TRIM('Ek.3-A'!F2653)&lt;&gt;"","var","yok")</f>
        <v>yok</v>
      </c>
      <c r="M2653" s="5" t="str">
        <f>IF('Ek.3-A'!F2653="", "", IF(VLOOKUP('Ek.3-A'!F2653, Veriler!D:E, 2, 0)=0, "", VLOOKUP('Ek.3-A'!F2653, Veriler!D:E, 2, 0)))</f>
        <v/>
      </c>
      <c r="N2653" s="5" t="str">
        <f>IF('Ek.3-A'!P2653="", "", 'Ek.3-A'!P2653)</f>
        <v/>
      </c>
      <c r="O2653" s="142">
        <f>'Ek.3-A'!S2653</f>
        <v>0</v>
      </c>
      <c r="P2653" s="143" t="str">
        <f>'Ek.3-A'!L2653</f>
        <v/>
      </c>
      <c r="Q2653" s="24" t="str">
        <f>'Ek.3-A'!M2653</f>
        <v/>
      </c>
      <c r="R2653" s="24">
        <f t="shared" si="563"/>
        <v>0</v>
      </c>
      <c r="S2653" s="141" t="str">
        <f t="shared" si="564"/>
        <v>H</v>
      </c>
      <c r="T2653" s="24">
        <f>IF(S2653="E",SUM($R$5:R2653),0)</f>
        <v>0</v>
      </c>
      <c r="U2653" s="143">
        <f t="shared" si="565"/>
        <v>0</v>
      </c>
    </row>
    <row r="2654" spans="1:41" x14ac:dyDescent="0.25">
      <c r="A2654" s="6">
        <v>27.54</v>
      </c>
      <c r="B2654" s="31" t="s">
        <v>90</v>
      </c>
      <c r="D2654" s="87">
        <v>854460900000</v>
      </c>
      <c r="E2654" s="3">
        <v>0.6</v>
      </c>
      <c r="K2654" s="3">
        <f t="shared" si="566"/>
        <v>1959</v>
      </c>
      <c r="L2654" s="97" t="str">
        <f>IF(TRIM('Ek.3-A'!F2654)&lt;&gt;"","var","yok")</f>
        <v>yok</v>
      </c>
      <c r="M2654" s="5" t="str">
        <f>IF('Ek.3-A'!F2654="", "", IF(VLOOKUP('Ek.3-A'!F2654, Veriler!D:E, 2, 0)=0, "", VLOOKUP('Ek.3-A'!F2654, Veriler!D:E, 2, 0)))</f>
        <v/>
      </c>
      <c r="N2654" s="5" t="str">
        <f>IF('Ek.3-A'!P2654="", "", 'Ek.3-A'!P2654)</f>
        <v/>
      </c>
      <c r="O2654" s="142">
        <f>'Ek.3-A'!S2654</f>
        <v>0</v>
      </c>
      <c r="P2654" s="143" t="str">
        <f>'Ek.3-A'!L2654</f>
        <v/>
      </c>
      <c r="Q2654" s="24" t="str">
        <f>'Ek.3-A'!M2654</f>
        <v/>
      </c>
      <c r="R2654" s="24">
        <f t="shared" si="563"/>
        <v>0</v>
      </c>
      <c r="S2654" s="141" t="str">
        <f t="shared" si="564"/>
        <v>H</v>
      </c>
      <c r="T2654" s="24">
        <f>IF(S2654="E",SUM($R$5:R2654),0)</f>
        <v>0</v>
      </c>
      <c r="U2654" s="143">
        <f t="shared" si="565"/>
        <v>0</v>
      </c>
    </row>
    <row r="2655" spans="1:41" x14ac:dyDescent="0.25">
      <c r="A2655" s="6">
        <v>27.55</v>
      </c>
      <c r="B2655" s="31" t="s">
        <v>90</v>
      </c>
      <c r="D2655" s="89">
        <v>854449950000</v>
      </c>
      <c r="E2655" s="3">
        <v>0.6</v>
      </c>
      <c r="K2655" s="3">
        <f t="shared" si="566"/>
        <v>1960</v>
      </c>
      <c r="L2655" s="97" t="str">
        <f>IF(TRIM('Ek.3-A'!F2655)&lt;&gt;"","var","yok")</f>
        <v>yok</v>
      </c>
      <c r="M2655" s="5" t="str">
        <f>IF('Ek.3-A'!F2655="", "", IF(VLOOKUP('Ek.3-A'!F2655, Veriler!D:E, 2, 0)=0, "", VLOOKUP('Ek.3-A'!F2655, Veriler!D:E, 2, 0)))</f>
        <v/>
      </c>
      <c r="N2655" s="5" t="str">
        <f>IF('Ek.3-A'!P2655="", "", 'Ek.3-A'!P2655)</f>
        <v/>
      </c>
      <c r="O2655" s="142">
        <f>'Ek.3-A'!S2655</f>
        <v>0</v>
      </c>
      <c r="P2655" s="143" t="str">
        <f>'Ek.3-A'!L2655</f>
        <v/>
      </c>
      <c r="Q2655" s="24" t="str">
        <f>'Ek.3-A'!M2655</f>
        <v/>
      </c>
      <c r="R2655" s="24">
        <f t="shared" si="563"/>
        <v>0</v>
      </c>
      <c r="S2655" s="141" t="str">
        <f t="shared" si="564"/>
        <v>H</v>
      </c>
      <c r="T2655" s="24">
        <f>IF(S2655="E",SUM($R$5:R2655),0)</f>
        <v>0</v>
      </c>
      <c r="U2655" s="143">
        <f t="shared" si="565"/>
        <v>0</v>
      </c>
    </row>
    <row r="2656" spans="1:41" x14ac:dyDescent="0.25">
      <c r="A2656" s="6">
        <v>27.56</v>
      </c>
      <c r="B2656" s="31" t="s">
        <v>90</v>
      </c>
      <c r="D2656" s="87">
        <v>294000000014</v>
      </c>
      <c r="E2656" s="3">
        <v>0.6</v>
      </c>
      <c r="T2656" s="24"/>
      <c r="U2656" s="25"/>
      <c r="AO2656" s="140">
        <f>'Ek.3-A'!L2656</f>
        <v>0</v>
      </c>
    </row>
    <row r="2657" spans="1:41" x14ac:dyDescent="0.25">
      <c r="A2657" s="6">
        <v>27.57</v>
      </c>
      <c r="B2657" s="31" t="s">
        <v>90</v>
      </c>
      <c r="D2657" s="89">
        <v>292990000011</v>
      </c>
      <c r="E2657" s="3">
        <v>0.6</v>
      </c>
      <c r="T2657" s="24"/>
      <c r="U2657" s="25"/>
      <c r="AO2657" s="140"/>
    </row>
    <row r="2658" spans="1:41" x14ac:dyDescent="0.25">
      <c r="A2658" s="6">
        <v>27.58</v>
      </c>
      <c r="B2658" s="31" t="s">
        <v>90</v>
      </c>
      <c r="D2658" s="87">
        <v>292990900011</v>
      </c>
      <c r="E2658" s="3">
        <v>0.6</v>
      </c>
      <c r="T2658" s="24"/>
      <c r="U2658" s="25"/>
      <c r="AO2658" s="140"/>
    </row>
    <row r="2659" spans="1:41" x14ac:dyDescent="0.25">
      <c r="A2659" s="6">
        <v>27.59</v>
      </c>
      <c r="B2659" s="31" t="s">
        <v>90</v>
      </c>
      <c r="D2659" s="89">
        <v>290519009014</v>
      </c>
      <c r="E2659" s="3">
        <v>0.6</v>
      </c>
      <c r="T2659" s="24"/>
      <c r="U2659" s="25"/>
      <c r="AO2659" s="140"/>
    </row>
    <row r="2660" spans="1:41" x14ac:dyDescent="0.25">
      <c r="A2660" s="6">
        <v>27.6</v>
      </c>
      <c r="B2660" s="31" t="s">
        <v>90</v>
      </c>
      <c r="D2660" s="87">
        <v>290516850011</v>
      </c>
      <c r="E2660" s="3">
        <v>0.6</v>
      </c>
      <c r="T2660" s="24"/>
      <c r="U2660" s="25"/>
    </row>
    <row r="2661" spans="1:41" x14ac:dyDescent="0.25">
      <c r="A2661" s="6">
        <v>27.61</v>
      </c>
      <c r="B2661" s="31" t="s">
        <v>90</v>
      </c>
      <c r="D2661" s="89">
        <v>291539003013</v>
      </c>
      <c r="E2661" s="3">
        <v>0.6</v>
      </c>
      <c r="T2661" s="24"/>
      <c r="U2661" s="25"/>
    </row>
    <row r="2662" spans="1:41" x14ac:dyDescent="0.25">
      <c r="A2662" s="6">
        <v>27.62</v>
      </c>
      <c r="B2662" s="31" t="s">
        <v>90</v>
      </c>
      <c r="D2662" s="87">
        <v>291570409014</v>
      </c>
      <c r="E2662" s="3">
        <v>0.6</v>
      </c>
      <c r="T2662" s="24"/>
      <c r="U2662" s="25"/>
    </row>
    <row r="2663" spans="1:41" x14ac:dyDescent="0.25">
      <c r="A2663" s="6">
        <v>27.63</v>
      </c>
      <c r="B2663" s="31" t="s">
        <v>90</v>
      </c>
      <c r="D2663" s="89">
        <v>291570501012</v>
      </c>
      <c r="E2663" s="3">
        <v>0.6</v>
      </c>
      <c r="T2663" s="24"/>
      <c r="U2663" s="25"/>
    </row>
    <row r="2664" spans="1:41" x14ac:dyDescent="0.25">
      <c r="A2664" s="6">
        <v>27.64</v>
      </c>
      <c r="B2664" s="31" t="s">
        <v>90</v>
      </c>
      <c r="D2664" s="87">
        <v>292119990021</v>
      </c>
      <c r="E2664" s="3">
        <v>0.6</v>
      </c>
      <c r="T2664" s="24"/>
      <c r="U2664" s="25"/>
    </row>
    <row r="2665" spans="1:41" x14ac:dyDescent="0.25">
      <c r="A2665" s="6">
        <v>27.65</v>
      </c>
      <c r="B2665" s="31" t="s">
        <v>90</v>
      </c>
      <c r="D2665" s="89">
        <v>292119990029</v>
      </c>
      <c r="E2665" s="3">
        <v>0.6</v>
      </c>
      <c r="K2665" s="3">
        <f>K2655+1</f>
        <v>1961</v>
      </c>
      <c r="L2665" s="97" t="str">
        <f>IF(TRIM('Ek.3-A'!F2665)&lt;&gt;"","var","yok")</f>
        <v>yok</v>
      </c>
      <c r="M2665" s="5" t="str">
        <f>IF('Ek.3-A'!F2665="", "", IF(VLOOKUP('Ek.3-A'!F2665, Veriler!D:E, 2, 0)=0, "", VLOOKUP('Ek.3-A'!F2665, Veriler!D:E, 2, 0)))</f>
        <v/>
      </c>
      <c r="N2665" s="5" t="str">
        <f>IF('Ek.3-A'!P2665="", "", 'Ek.3-A'!P2665)</f>
        <v/>
      </c>
      <c r="O2665" s="142">
        <f>'Ek.3-A'!S2665</f>
        <v>0</v>
      </c>
      <c r="P2665" s="143" t="str">
        <f>'Ek.3-A'!L2665</f>
        <v/>
      </c>
      <c r="Q2665" s="24" t="str">
        <f>'Ek.3-A'!M2665</f>
        <v/>
      </c>
      <c r="R2665" s="24">
        <f t="shared" ref="R2665:R2678" si="567">IF(L2665="var",0,IF(Q2665&lt;=0.005,Q2665,0))</f>
        <v>0</v>
      </c>
      <c r="S2665" s="141" t="str">
        <f t="shared" ref="S2665:S2678" si="568">IF(Q2665&lt;=0.005,"E","H")</f>
        <v>H</v>
      </c>
      <c r="T2665" s="24">
        <f>IF(S2665="E",SUM($R$5:R2665),0)</f>
        <v>0</v>
      </c>
      <c r="U2665" s="143">
        <f t="shared" ref="U2665:U2678" si="569">IF(T2665&lt;=0.1, O2665, IF(R2665&gt;$G$2, R2665*O2665, $G$2*O2665))</f>
        <v>0</v>
      </c>
    </row>
    <row r="2666" spans="1:41" x14ac:dyDescent="0.25">
      <c r="A2666" s="6">
        <v>27.66</v>
      </c>
      <c r="B2666" s="31" t="s">
        <v>90</v>
      </c>
      <c r="D2666" s="87">
        <v>293349900015</v>
      </c>
      <c r="E2666" s="3">
        <v>0.6</v>
      </c>
      <c r="K2666" s="3">
        <f t="shared" ref="K2666:K2678" si="570">K2665+1</f>
        <v>1962</v>
      </c>
      <c r="L2666" s="97" t="str">
        <f>IF(TRIM('Ek.3-A'!F2666)&lt;&gt;"","var","yok")</f>
        <v>yok</v>
      </c>
      <c r="M2666" s="5" t="str">
        <f>IF('Ek.3-A'!F2666="", "", IF(VLOOKUP('Ek.3-A'!F2666, Veriler!D:E, 2, 0)=0, "", VLOOKUP('Ek.3-A'!F2666, Veriler!D:E, 2, 0)))</f>
        <v/>
      </c>
      <c r="N2666" s="5" t="str">
        <f>IF('Ek.3-A'!P2666="", "", 'Ek.3-A'!P2666)</f>
        <v/>
      </c>
      <c r="O2666" s="142">
        <f>'Ek.3-A'!S2666</f>
        <v>0</v>
      </c>
      <c r="P2666" s="143" t="str">
        <f>'Ek.3-A'!L2666</f>
        <v/>
      </c>
      <c r="Q2666" s="24" t="str">
        <f>'Ek.3-A'!M2666</f>
        <v/>
      </c>
      <c r="R2666" s="24">
        <f t="shared" si="567"/>
        <v>0</v>
      </c>
      <c r="S2666" s="141" t="str">
        <f t="shared" si="568"/>
        <v>H</v>
      </c>
      <c r="T2666" s="24">
        <f>IF(S2666="E",SUM($R$5:R2666),0)</f>
        <v>0</v>
      </c>
      <c r="U2666" s="143">
        <f t="shared" si="569"/>
        <v>0</v>
      </c>
    </row>
    <row r="2667" spans="1:41" x14ac:dyDescent="0.25">
      <c r="A2667" s="6">
        <v>27.67</v>
      </c>
      <c r="B2667" s="31" t="s">
        <v>90</v>
      </c>
      <c r="D2667" s="89">
        <v>292421000011</v>
      </c>
      <c r="E2667" s="3">
        <v>0.6</v>
      </c>
      <c r="K2667" s="3">
        <f t="shared" si="570"/>
        <v>1963</v>
      </c>
      <c r="L2667" s="97" t="str">
        <f>IF(TRIM('Ek.3-A'!F2667)&lt;&gt;"","var","yok")</f>
        <v>yok</v>
      </c>
      <c r="M2667" s="5" t="str">
        <f>IF('Ek.3-A'!F2667="", "", IF(VLOOKUP('Ek.3-A'!F2667, Veriler!D:E, 2, 0)=0, "", VLOOKUP('Ek.3-A'!F2667, Veriler!D:E, 2, 0)))</f>
        <v/>
      </c>
      <c r="N2667" s="5" t="str">
        <f>IF('Ek.3-A'!P2667="", "", 'Ek.3-A'!P2667)</f>
        <v/>
      </c>
      <c r="O2667" s="142">
        <f>'Ek.3-A'!S2667</f>
        <v>0</v>
      </c>
      <c r="P2667" s="143" t="str">
        <f>'Ek.3-A'!L2667</f>
        <v/>
      </c>
      <c r="Q2667" s="24" t="str">
        <f>'Ek.3-A'!M2667</f>
        <v/>
      </c>
      <c r="R2667" s="24">
        <f t="shared" si="567"/>
        <v>0</v>
      </c>
      <c r="S2667" s="141" t="str">
        <f t="shared" si="568"/>
        <v>H</v>
      </c>
      <c r="T2667" s="24">
        <f>IF(S2667="E",SUM($R$5:R2667),0)</f>
        <v>0</v>
      </c>
      <c r="U2667" s="143">
        <f t="shared" si="569"/>
        <v>0</v>
      </c>
    </row>
    <row r="2668" spans="1:41" x14ac:dyDescent="0.25">
      <c r="A2668" s="6">
        <v>27.68</v>
      </c>
      <c r="B2668" s="31" t="s">
        <v>90</v>
      </c>
      <c r="D2668" s="87">
        <v>840120009015</v>
      </c>
      <c r="E2668" s="3">
        <v>0.6</v>
      </c>
      <c r="K2668" s="3">
        <f t="shared" si="570"/>
        <v>1964</v>
      </c>
      <c r="L2668" s="97" t="str">
        <f>IF(TRIM('Ek.3-A'!F2668)&lt;&gt;"","var","yok")</f>
        <v>yok</v>
      </c>
      <c r="M2668" s="5" t="str">
        <f>IF('Ek.3-A'!F2668="", "", IF(VLOOKUP('Ek.3-A'!F2668, Veriler!D:E, 2, 0)=0, "", VLOOKUP('Ek.3-A'!F2668, Veriler!D:E, 2, 0)))</f>
        <v/>
      </c>
      <c r="N2668" s="5" t="str">
        <f>IF('Ek.3-A'!P2668="", "", 'Ek.3-A'!P2668)</f>
        <v/>
      </c>
      <c r="O2668" s="142">
        <f>'Ek.3-A'!S2668</f>
        <v>0</v>
      </c>
      <c r="P2668" s="143" t="str">
        <f>'Ek.3-A'!L2668</f>
        <v/>
      </c>
      <c r="Q2668" s="24" t="str">
        <f>'Ek.3-A'!M2668</f>
        <v/>
      </c>
      <c r="R2668" s="24">
        <f t="shared" si="567"/>
        <v>0</v>
      </c>
      <c r="S2668" s="141" t="str">
        <f t="shared" si="568"/>
        <v>H</v>
      </c>
      <c r="T2668" s="24">
        <f>IF(S2668="E",SUM($R$5:R2668),0)</f>
        <v>0</v>
      </c>
      <c r="U2668" s="143">
        <f t="shared" si="569"/>
        <v>0</v>
      </c>
    </row>
    <row r="2669" spans="1:41" x14ac:dyDescent="0.25">
      <c r="A2669" s="6">
        <v>27.69</v>
      </c>
      <c r="B2669" s="31" t="s">
        <v>90</v>
      </c>
      <c r="D2669" s="89">
        <v>291560909012</v>
      </c>
      <c r="E2669" s="3">
        <v>0.6</v>
      </c>
      <c r="K2669" s="3">
        <f t="shared" si="570"/>
        <v>1965</v>
      </c>
      <c r="L2669" s="97" t="str">
        <f>IF(TRIM('Ek.3-A'!F2669)&lt;&gt;"","var","yok")</f>
        <v>yok</v>
      </c>
      <c r="M2669" s="5" t="str">
        <f>IF('Ek.3-A'!F2669="", "", IF(VLOOKUP('Ek.3-A'!F2669, Veriler!D:E, 2, 0)=0, "", VLOOKUP('Ek.3-A'!F2669, Veriler!D:E, 2, 0)))</f>
        <v/>
      </c>
      <c r="N2669" s="5" t="str">
        <f>IF('Ek.3-A'!P2669="", "", 'Ek.3-A'!P2669)</f>
        <v/>
      </c>
      <c r="O2669" s="142">
        <f>'Ek.3-A'!S2669</f>
        <v>0</v>
      </c>
      <c r="P2669" s="143" t="str">
        <f>'Ek.3-A'!L2669</f>
        <v/>
      </c>
      <c r="Q2669" s="24" t="str">
        <f>'Ek.3-A'!M2669</f>
        <v/>
      </c>
      <c r="R2669" s="24">
        <f t="shared" si="567"/>
        <v>0</v>
      </c>
      <c r="S2669" s="141" t="str">
        <f t="shared" si="568"/>
        <v>H</v>
      </c>
      <c r="T2669" s="24">
        <f>IF(S2669="E",SUM($R$5:R2669),0)</f>
        <v>0</v>
      </c>
      <c r="U2669" s="143">
        <f t="shared" si="569"/>
        <v>0</v>
      </c>
    </row>
    <row r="2670" spans="1:41" x14ac:dyDescent="0.25">
      <c r="A2670" s="6">
        <v>27.7</v>
      </c>
      <c r="B2670" s="31" t="s">
        <v>90</v>
      </c>
      <c r="D2670" s="87">
        <v>291429000013</v>
      </c>
      <c r="E2670" s="3">
        <v>0.6</v>
      </c>
      <c r="K2670" s="3">
        <f t="shared" si="570"/>
        <v>1966</v>
      </c>
      <c r="L2670" s="97" t="str">
        <f>IF(TRIM('Ek.3-A'!F2670)&lt;&gt;"","var","yok")</f>
        <v>yok</v>
      </c>
      <c r="M2670" s="5" t="str">
        <f>IF('Ek.3-A'!F2670="", "", IF(VLOOKUP('Ek.3-A'!F2670, Veriler!D:E, 2, 0)=0, "", VLOOKUP('Ek.3-A'!F2670, Veriler!D:E, 2, 0)))</f>
        <v/>
      </c>
      <c r="N2670" s="5" t="str">
        <f>IF('Ek.3-A'!P2670="", "", 'Ek.3-A'!P2670)</f>
        <v/>
      </c>
      <c r="O2670" s="142">
        <f>'Ek.3-A'!S2670</f>
        <v>0</v>
      </c>
      <c r="P2670" s="143" t="str">
        <f>'Ek.3-A'!L2670</f>
        <v/>
      </c>
      <c r="Q2670" s="24" t="str">
        <f>'Ek.3-A'!M2670</f>
        <v/>
      </c>
      <c r="R2670" s="24">
        <f t="shared" si="567"/>
        <v>0</v>
      </c>
      <c r="S2670" s="141" t="str">
        <f t="shared" si="568"/>
        <v>H</v>
      </c>
      <c r="T2670" s="24">
        <f>IF(S2670="E",SUM($R$5:R2670),0)</f>
        <v>0</v>
      </c>
      <c r="U2670" s="143">
        <f t="shared" si="569"/>
        <v>0</v>
      </c>
    </row>
    <row r="2671" spans="1:41" x14ac:dyDescent="0.25">
      <c r="A2671" s="6">
        <v>27.71</v>
      </c>
      <c r="B2671" s="31" t="s">
        <v>90</v>
      </c>
      <c r="D2671" s="89">
        <v>851539180000</v>
      </c>
      <c r="E2671" s="3">
        <v>0.6</v>
      </c>
      <c r="K2671" s="3">
        <f t="shared" si="570"/>
        <v>1967</v>
      </c>
      <c r="L2671" s="97" t="str">
        <f>IF(TRIM('Ek.3-A'!F2671)&lt;&gt;"","var","yok")</f>
        <v>yok</v>
      </c>
      <c r="M2671" s="5" t="str">
        <f>IF('Ek.3-A'!F2671="", "", IF(VLOOKUP('Ek.3-A'!F2671, Veriler!D:E, 2, 0)=0, "", VLOOKUP('Ek.3-A'!F2671, Veriler!D:E, 2, 0)))</f>
        <v/>
      </c>
      <c r="N2671" s="5" t="str">
        <f>IF('Ek.3-A'!P2671="", "", 'Ek.3-A'!P2671)</f>
        <v/>
      </c>
      <c r="O2671" s="142">
        <f>'Ek.3-A'!S2671</f>
        <v>0</v>
      </c>
      <c r="P2671" s="143" t="str">
        <f>'Ek.3-A'!L2671</f>
        <v/>
      </c>
      <c r="Q2671" s="24" t="str">
        <f>'Ek.3-A'!M2671</f>
        <v/>
      </c>
      <c r="R2671" s="24">
        <f t="shared" si="567"/>
        <v>0</v>
      </c>
      <c r="S2671" s="141" t="str">
        <f t="shared" si="568"/>
        <v>H</v>
      </c>
      <c r="T2671" s="24">
        <f>IF(S2671="E",SUM($R$5:R2671),0)</f>
        <v>0</v>
      </c>
      <c r="U2671" s="143">
        <f t="shared" si="569"/>
        <v>0</v>
      </c>
    </row>
    <row r="2672" spans="1:41" x14ac:dyDescent="0.25">
      <c r="A2672" s="6">
        <v>27.72</v>
      </c>
      <c r="B2672" s="31" t="s">
        <v>90</v>
      </c>
      <c r="D2672" s="87">
        <v>901580401011</v>
      </c>
      <c r="E2672" s="3">
        <v>0.6</v>
      </c>
      <c r="K2672" s="3">
        <f t="shared" si="570"/>
        <v>1968</v>
      </c>
      <c r="L2672" s="97" t="str">
        <f>IF(TRIM('Ek.3-A'!F2672)&lt;&gt;"","var","yok")</f>
        <v>yok</v>
      </c>
      <c r="M2672" s="5" t="str">
        <f>IF('Ek.3-A'!F2672="", "", IF(VLOOKUP('Ek.3-A'!F2672, Veriler!D:E, 2, 0)=0, "", VLOOKUP('Ek.3-A'!F2672, Veriler!D:E, 2, 0)))</f>
        <v/>
      </c>
      <c r="N2672" s="5" t="str">
        <f>IF('Ek.3-A'!P2672="", "", 'Ek.3-A'!P2672)</f>
        <v/>
      </c>
      <c r="O2672" s="142">
        <f>'Ek.3-A'!S2672</f>
        <v>0</v>
      </c>
      <c r="P2672" s="143" t="str">
        <f>'Ek.3-A'!L2672</f>
        <v/>
      </c>
      <c r="Q2672" s="24" t="str">
        <f>'Ek.3-A'!M2672</f>
        <v/>
      </c>
      <c r="R2672" s="24">
        <f t="shared" si="567"/>
        <v>0</v>
      </c>
      <c r="S2672" s="141" t="str">
        <f t="shared" si="568"/>
        <v>H</v>
      </c>
      <c r="T2672" s="24">
        <f>IF(S2672="E",SUM($R$5:R2672),0)</f>
        <v>0</v>
      </c>
      <c r="U2672" s="143">
        <f t="shared" si="569"/>
        <v>0</v>
      </c>
    </row>
    <row r="2673" spans="1:21" x14ac:dyDescent="0.25">
      <c r="A2673" s="6">
        <v>27.73</v>
      </c>
      <c r="B2673" s="31" t="s">
        <v>90</v>
      </c>
      <c r="D2673" s="89">
        <v>901580200012</v>
      </c>
      <c r="E2673" s="3">
        <v>0.6</v>
      </c>
      <c r="K2673" s="3">
        <f t="shared" si="570"/>
        <v>1969</v>
      </c>
      <c r="L2673" s="97" t="str">
        <f>IF(TRIM('Ek.3-A'!F2673)&lt;&gt;"","var","yok")</f>
        <v>yok</v>
      </c>
      <c r="M2673" s="5" t="str">
        <f>IF('Ek.3-A'!F2673="", "", IF(VLOOKUP('Ek.3-A'!F2673, Veriler!D:E, 2, 0)=0, "", VLOOKUP('Ek.3-A'!F2673, Veriler!D:E, 2, 0)))</f>
        <v/>
      </c>
      <c r="N2673" s="5" t="str">
        <f>IF('Ek.3-A'!P2673="", "", 'Ek.3-A'!P2673)</f>
        <v/>
      </c>
      <c r="O2673" s="142">
        <f>'Ek.3-A'!S2673</f>
        <v>0</v>
      </c>
      <c r="P2673" s="143" t="str">
        <f>'Ek.3-A'!L2673</f>
        <v/>
      </c>
      <c r="Q2673" s="24" t="str">
        <f>'Ek.3-A'!M2673</f>
        <v/>
      </c>
      <c r="R2673" s="24">
        <f t="shared" si="567"/>
        <v>0</v>
      </c>
      <c r="S2673" s="141" t="str">
        <f t="shared" si="568"/>
        <v>H</v>
      </c>
      <c r="T2673" s="24">
        <f>IF(S2673="E",SUM($R$5:R2673),0)</f>
        <v>0</v>
      </c>
      <c r="U2673" s="143">
        <f t="shared" si="569"/>
        <v>0</v>
      </c>
    </row>
    <row r="2674" spans="1:21" x14ac:dyDescent="0.25">
      <c r="A2674" s="6">
        <v>27.74</v>
      </c>
      <c r="B2674" s="31" t="s">
        <v>90</v>
      </c>
      <c r="D2674" s="87">
        <v>291539009115</v>
      </c>
      <c r="E2674" s="3">
        <v>0.6</v>
      </c>
      <c r="K2674" s="3">
        <f t="shared" si="570"/>
        <v>1970</v>
      </c>
      <c r="L2674" s="97" t="str">
        <f>IF(TRIM('Ek.3-A'!F2674)&lt;&gt;"","var","yok")</f>
        <v>yok</v>
      </c>
      <c r="M2674" s="5" t="str">
        <f>IF('Ek.3-A'!F2674="", "", IF(VLOOKUP('Ek.3-A'!F2674, Veriler!D:E, 2, 0)=0, "", VLOOKUP('Ek.3-A'!F2674, Veriler!D:E, 2, 0)))</f>
        <v/>
      </c>
      <c r="N2674" s="5" t="str">
        <f>IF('Ek.3-A'!P2674="", "", 'Ek.3-A'!P2674)</f>
        <v/>
      </c>
      <c r="O2674" s="142">
        <f>'Ek.3-A'!S2674</f>
        <v>0</v>
      </c>
      <c r="P2674" s="143" t="str">
        <f>'Ek.3-A'!L2674</f>
        <v/>
      </c>
      <c r="Q2674" s="24" t="str">
        <f>'Ek.3-A'!M2674</f>
        <v/>
      </c>
      <c r="R2674" s="24">
        <f t="shared" si="567"/>
        <v>0</v>
      </c>
      <c r="S2674" s="141" t="str">
        <f t="shared" si="568"/>
        <v>H</v>
      </c>
      <c r="T2674" s="24">
        <f>IF(S2674="E",SUM($R$5:R2674),0)</f>
        <v>0</v>
      </c>
      <c r="U2674" s="143">
        <f t="shared" si="569"/>
        <v>0</v>
      </c>
    </row>
    <row r="2675" spans="1:21" x14ac:dyDescent="0.25">
      <c r="A2675" s="6">
        <v>27.75</v>
      </c>
      <c r="B2675" s="31" t="s">
        <v>90</v>
      </c>
      <c r="D2675" s="89">
        <v>151590111100</v>
      </c>
      <c r="E2675" s="3">
        <v>0.6</v>
      </c>
      <c r="K2675" s="3">
        <f t="shared" si="570"/>
        <v>1971</v>
      </c>
      <c r="L2675" s="97" t="str">
        <f>IF(TRIM('Ek.3-A'!F2675)&lt;&gt;"","var","yok")</f>
        <v>yok</v>
      </c>
      <c r="M2675" s="5" t="str">
        <f>IF('Ek.3-A'!F2675="", "", IF(VLOOKUP('Ek.3-A'!F2675, Veriler!D:E, 2, 0)=0, "", VLOOKUP('Ek.3-A'!F2675, Veriler!D:E, 2, 0)))</f>
        <v/>
      </c>
      <c r="N2675" s="5" t="str">
        <f>IF('Ek.3-A'!P2675="", "", 'Ek.3-A'!P2675)</f>
        <v/>
      </c>
      <c r="O2675" s="142">
        <f>'Ek.3-A'!S2675</f>
        <v>0</v>
      </c>
      <c r="P2675" s="143" t="str">
        <f>'Ek.3-A'!L2675</f>
        <v/>
      </c>
      <c r="Q2675" s="24" t="str">
        <f>'Ek.3-A'!M2675</f>
        <v/>
      </c>
      <c r="R2675" s="24">
        <f t="shared" si="567"/>
        <v>0</v>
      </c>
      <c r="S2675" s="141" t="str">
        <f t="shared" si="568"/>
        <v>H</v>
      </c>
      <c r="T2675" s="24">
        <f>IF(S2675="E",SUM($R$5:R2675),0)</f>
        <v>0</v>
      </c>
      <c r="U2675" s="143">
        <f t="shared" si="569"/>
        <v>0</v>
      </c>
    </row>
    <row r="2676" spans="1:21" x14ac:dyDescent="0.25">
      <c r="A2676" s="6">
        <v>27.76</v>
      </c>
      <c r="B2676" s="31" t="s">
        <v>90</v>
      </c>
      <c r="D2676" s="87">
        <v>151590111900</v>
      </c>
      <c r="E2676" s="3">
        <v>0.6</v>
      </c>
      <c r="K2676" s="3">
        <f t="shared" si="570"/>
        <v>1972</v>
      </c>
      <c r="L2676" s="97" t="str">
        <f>IF(TRIM('Ek.3-A'!F2676)&lt;&gt;"","var","yok")</f>
        <v>yok</v>
      </c>
      <c r="M2676" s="5" t="str">
        <f>IF('Ek.3-A'!F2676="", "", IF(VLOOKUP('Ek.3-A'!F2676, Veriler!D:E, 2, 0)=0, "", VLOOKUP('Ek.3-A'!F2676, Veriler!D:E, 2, 0)))</f>
        <v/>
      </c>
      <c r="N2676" s="5" t="str">
        <f>IF('Ek.3-A'!P2676="", "", 'Ek.3-A'!P2676)</f>
        <v/>
      </c>
      <c r="O2676" s="142">
        <f>'Ek.3-A'!S2676</f>
        <v>0</v>
      </c>
      <c r="P2676" s="143" t="str">
        <f>'Ek.3-A'!L2676</f>
        <v/>
      </c>
      <c r="Q2676" s="24" t="str">
        <f>'Ek.3-A'!M2676</f>
        <v/>
      </c>
      <c r="R2676" s="24">
        <f t="shared" si="567"/>
        <v>0</v>
      </c>
      <c r="S2676" s="141" t="str">
        <f t="shared" si="568"/>
        <v>H</v>
      </c>
      <c r="T2676" s="24">
        <f>IF(S2676="E",SUM($R$5:R2676),0)</f>
        <v>0</v>
      </c>
      <c r="U2676" s="143">
        <f t="shared" si="569"/>
        <v>0</v>
      </c>
    </row>
    <row r="2677" spans="1:21" x14ac:dyDescent="0.25">
      <c r="A2677" s="6">
        <v>27.77</v>
      </c>
      <c r="B2677" s="31" t="s">
        <v>90</v>
      </c>
      <c r="D2677" s="89">
        <v>530720000000</v>
      </c>
      <c r="E2677" s="3">
        <v>0.6</v>
      </c>
      <c r="K2677" s="3">
        <f t="shared" si="570"/>
        <v>1973</v>
      </c>
      <c r="L2677" s="97" t="str">
        <f>IF(TRIM('Ek.3-A'!F2677)&lt;&gt;"","var","yok")</f>
        <v>yok</v>
      </c>
      <c r="M2677" s="5" t="str">
        <f>IF('Ek.3-A'!F2677="", "", IF(VLOOKUP('Ek.3-A'!F2677, Veriler!D:E, 2, 0)=0, "", VLOOKUP('Ek.3-A'!F2677, Veriler!D:E, 2, 0)))</f>
        <v/>
      </c>
      <c r="N2677" s="5" t="str">
        <f>IF('Ek.3-A'!P2677="", "", 'Ek.3-A'!P2677)</f>
        <v/>
      </c>
      <c r="O2677" s="142">
        <f>'Ek.3-A'!S2677</f>
        <v>0</v>
      </c>
      <c r="P2677" s="143" t="str">
        <f>'Ek.3-A'!L2677</f>
        <v/>
      </c>
      <c r="Q2677" s="24" t="str">
        <f>'Ek.3-A'!M2677</f>
        <v/>
      </c>
      <c r="R2677" s="24">
        <f t="shared" si="567"/>
        <v>0</v>
      </c>
      <c r="S2677" s="141" t="str">
        <f t="shared" si="568"/>
        <v>H</v>
      </c>
      <c r="T2677" s="24">
        <f>IF(S2677="E",SUM($R$5:R2677),0)</f>
        <v>0</v>
      </c>
      <c r="U2677" s="143">
        <f t="shared" si="569"/>
        <v>0</v>
      </c>
    </row>
    <row r="2678" spans="1:21" x14ac:dyDescent="0.25">
      <c r="A2678" s="6">
        <v>27.78</v>
      </c>
      <c r="B2678" s="31" t="s">
        <v>90</v>
      </c>
      <c r="D2678" s="87">
        <v>560490903000</v>
      </c>
      <c r="E2678" s="3">
        <v>0.6</v>
      </c>
      <c r="K2678" s="3">
        <f t="shared" si="570"/>
        <v>1974</v>
      </c>
      <c r="L2678" s="97" t="str">
        <f>IF(TRIM('Ek.3-A'!F2678)&lt;&gt;"","var","yok")</f>
        <v>yok</v>
      </c>
      <c r="M2678" s="5" t="str">
        <f>IF('Ek.3-A'!F2678="", "", IF(VLOOKUP('Ek.3-A'!F2678, Veriler!D:E, 2, 0)=0, "", VLOOKUP('Ek.3-A'!F2678, Veriler!D:E, 2, 0)))</f>
        <v/>
      </c>
      <c r="N2678" s="5" t="str">
        <f>IF('Ek.3-A'!P2678="", "", 'Ek.3-A'!P2678)</f>
        <v/>
      </c>
      <c r="O2678" s="142">
        <f>'Ek.3-A'!S2678</f>
        <v>0</v>
      </c>
      <c r="P2678" s="143" t="str">
        <f>'Ek.3-A'!L2678</f>
        <v/>
      </c>
      <c r="Q2678" s="24" t="str">
        <f>'Ek.3-A'!M2678</f>
        <v/>
      </c>
      <c r="R2678" s="24">
        <f t="shared" si="567"/>
        <v>0</v>
      </c>
      <c r="S2678" s="141" t="str">
        <f t="shared" si="568"/>
        <v>H</v>
      </c>
      <c r="T2678" s="24">
        <f>IF(S2678="E",SUM($R$5:R2678),0)</f>
        <v>0</v>
      </c>
      <c r="U2678" s="143">
        <f t="shared" si="569"/>
        <v>0</v>
      </c>
    </row>
    <row r="2679" spans="1:21" x14ac:dyDescent="0.25">
      <c r="A2679" s="6">
        <v>27.79</v>
      </c>
      <c r="B2679" s="31" t="s">
        <v>90</v>
      </c>
      <c r="D2679" s="89">
        <v>530390000019</v>
      </c>
      <c r="E2679" s="3">
        <v>0.6</v>
      </c>
      <c r="L2679" s="97"/>
      <c r="M2679" s="5"/>
      <c r="N2679" s="5"/>
      <c r="O2679" s="5"/>
      <c r="Q2679" s="23"/>
      <c r="T2679" s="24"/>
      <c r="U2679" s="25"/>
    </row>
    <row r="2680" spans="1:21" x14ac:dyDescent="0.25">
      <c r="A2680" s="6">
        <v>27.8</v>
      </c>
      <c r="B2680" s="31" t="s">
        <v>90</v>
      </c>
      <c r="D2680" s="87">
        <v>531090000000</v>
      </c>
      <c r="E2680" s="3">
        <v>0.6</v>
      </c>
      <c r="K2680" s="3">
        <f>K2678+1</f>
        <v>1975</v>
      </c>
      <c r="L2680" s="97" t="str">
        <f>IF(TRIM('Ek.3-A'!F2680)&lt;&gt;"","var","yok")</f>
        <v>yok</v>
      </c>
      <c r="M2680" s="5" t="str">
        <f>IF('Ek.3-A'!F2680="", "", IF(VLOOKUP('Ek.3-A'!F2680, Veriler!D:E, 2, 0)=0, "", VLOOKUP('Ek.3-A'!F2680, Veriler!D:E, 2, 0)))</f>
        <v/>
      </c>
      <c r="N2680" s="5" t="str">
        <f>IF('Ek.3-A'!P2680="", "", 'Ek.3-A'!P2680)</f>
        <v/>
      </c>
      <c r="O2680" s="142">
        <f>'Ek.3-A'!S2680</f>
        <v>0</v>
      </c>
      <c r="P2680" s="143" t="str">
        <f>'Ek.3-A'!L2680</f>
        <v/>
      </c>
      <c r="Q2680" s="24" t="str">
        <f>'Ek.3-A'!M2680</f>
        <v/>
      </c>
      <c r="R2680" s="24">
        <f t="shared" ref="R2680:R2693" si="571">IF(L2680="var",0,IF(Q2680&lt;=0.005,Q2680,0))</f>
        <v>0</v>
      </c>
      <c r="S2680" s="141" t="str">
        <f t="shared" ref="S2680:S2693" si="572">IF(Q2680&lt;=0.005,"E","H")</f>
        <v>H</v>
      </c>
      <c r="T2680" s="24">
        <f>IF(S2680="E",SUM($R$5:R2680),0)</f>
        <v>0</v>
      </c>
      <c r="U2680" s="143">
        <f t="shared" ref="U2680:U2693" si="573">IF(T2680&lt;=0.1, O2680, IF(R2680&gt;$G$2, R2680*O2680, $G$2*O2680))</f>
        <v>0</v>
      </c>
    </row>
    <row r="2681" spans="1:21" x14ac:dyDescent="0.25">
      <c r="A2681" s="6">
        <v>27.81</v>
      </c>
      <c r="B2681" s="31" t="s">
        <v>90</v>
      </c>
      <c r="D2681" s="89">
        <v>531010900000</v>
      </c>
      <c r="E2681" s="3">
        <v>0.6</v>
      </c>
      <c r="K2681" s="3">
        <f t="shared" ref="K2681:K2693" si="574">K2680+1</f>
        <v>1976</v>
      </c>
      <c r="L2681" s="97" t="str">
        <f>IF(TRIM('Ek.3-A'!F2681)&lt;&gt;"","var","yok")</f>
        <v>yok</v>
      </c>
      <c r="M2681" s="5" t="str">
        <f>IF('Ek.3-A'!F2681="", "", IF(VLOOKUP('Ek.3-A'!F2681, Veriler!D:E, 2, 0)=0, "", VLOOKUP('Ek.3-A'!F2681, Veriler!D:E, 2, 0)))</f>
        <v/>
      </c>
      <c r="N2681" s="5" t="str">
        <f>IF('Ek.3-A'!P2681="", "", 'Ek.3-A'!P2681)</f>
        <v/>
      </c>
      <c r="O2681" s="142">
        <f>'Ek.3-A'!S2681</f>
        <v>0</v>
      </c>
      <c r="P2681" s="143" t="str">
        <f>'Ek.3-A'!L2681</f>
        <v/>
      </c>
      <c r="Q2681" s="24" t="str">
        <f>'Ek.3-A'!M2681</f>
        <v/>
      </c>
      <c r="R2681" s="24">
        <f t="shared" si="571"/>
        <v>0</v>
      </c>
      <c r="S2681" s="141" t="str">
        <f t="shared" si="572"/>
        <v>H</v>
      </c>
      <c r="T2681" s="24">
        <f>IF(S2681="E",SUM($R$5:R2681),0)</f>
        <v>0</v>
      </c>
      <c r="U2681" s="143">
        <f t="shared" si="573"/>
        <v>0</v>
      </c>
    </row>
    <row r="2682" spans="1:21" x14ac:dyDescent="0.25">
      <c r="A2682" s="6">
        <v>27.82</v>
      </c>
      <c r="B2682" s="31" t="s">
        <v>90</v>
      </c>
      <c r="D2682" s="87">
        <v>531010100000</v>
      </c>
      <c r="E2682" s="3">
        <v>0.6</v>
      </c>
      <c r="K2682" s="3">
        <f t="shared" si="574"/>
        <v>1977</v>
      </c>
      <c r="L2682" s="97" t="str">
        <f>IF(TRIM('Ek.3-A'!F2682)&lt;&gt;"","var","yok")</f>
        <v>yok</v>
      </c>
      <c r="M2682" s="5" t="str">
        <f>IF('Ek.3-A'!F2682="", "", IF(VLOOKUP('Ek.3-A'!F2682, Veriler!D:E, 2, 0)=0, "", VLOOKUP('Ek.3-A'!F2682, Veriler!D:E, 2, 0)))</f>
        <v/>
      </c>
      <c r="N2682" s="5" t="str">
        <f>IF('Ek.3-A'!P2682="", "", 'Ek.3-A'!P2682)</f>
        <v/>
      </c>
      <c r="O2682" s="142">
        <f>'Ek.3-A'!S2682</f>
        <v>0</v>
      </c>
      <c r="P2682" s="143" t="str">
        <f>'Ek.3-A'!L2682</f>
        <v/>
      </c>
      <c r="Q2682" s="24" t="str">
        <f>'Ek.3-A'!M2682</f>
        <v/>
      </c>
      <c r="R2682" s="24">
        <f t="shared" si="571"/>
        <v>0</v>
      </c>
      <c r="S2682" s="141" t="str">
        <f t="shared" si="572"/>
        <v>H</v>
      </c>
      <c r="T2682" s="24">
        <f>IF(S2682="E",SUM($R$5:R2682),0)</f>
        <v>0</v>
      </c>
      <c r="U2682" s="143">
        <f t="shared" si="573"/>
        <v>0</v>
      </c>
    </row>
    <row r="2683" spans="1:21" x14ac:dyDescent="0.25">
      <c r="A2683" s="6">
        <v>27.83</v>
      </c>
      <c r="B2683" s="31" t="s">
        <v>90</v>
      </c>
      <c r="D2683" s="89">
        <v>510540000000</v>
      </c>
      <c r="E2683" s="3">
        <v>0.6</v>
      </c>
      <c r="K2683" s="3">
        <f t="shared" si="574"/>
        <v>1978</v>
      </c>
      <c r="L2683" s="97" t="str">
        <f>IF(TRIM('Ek.3-A'!F2683)&lt;&gt;"","var","yok")</f>
        <v>yok</v>
      </c>
      <c r="M2683" s="5" t="str">
        <f>IF('Ek.3-A'!F2683="", "", IF(VLOOKUP('Ek.3-A'!F2683, Veriler!D:E, 2, 0)=0, "", VLOOKUP('Ek.3-A'!F2683, Veriler!D:E, 2, 0)))</f>
        <v/>
      </c>
      <c r="N2683" s="5" t="str">
        <f>IF('Ek.3-A'!P2683="", "", 'Ek.3-A'!P2683)</f>
        <v/>
      </c>
      <c r="O2683" s="142">
        <f>'Ek.3-A'!S2683</f>
        <v>0</v>
      </c>
      <c r="P2683" s="143" t="str">
        <f>'Ek.3-A'!L2683</f>
        <v/>
      </c>
      <c r="Q2683" s="24" t="str">
        <f>'Ek.3-A'!M2683</f>
        <v/>
      </c>
      <c r="R2683" s="24">
        <f t="shared" si="571"/>
        <v>0</v>
      </c>
      <c r="S2683" s="141" t="str">
        <f t="shared" si="572"/>
        <v>H</v>
      </c>
      <c r="T2683" s="24">
        <f>IF(S2683="E",SUM($R$5:R2683),0)</f>
        <v>0</v>
      </c>
      <c r="U2683" s="143">
        <f t="shared" si="573"/>
        <v>0</v>
      </c>
    </row>
    <row r="2684" spans="1:21" x14ac:dyDescent="0.25">
      <c r="A2684" s="6">
        <v>27.84</v>
      </c>
      <c r="B2684" s="31" t="s">
        <v>90</v>
      </c>
      <c r="D2684" s="87">
        <v>851821000000</v>
      </c>
      <c r="E2684" s="3">
        <v>0.6</v>
      </c>
      <c r="K2684" s="3">
        <f t="shared" si="574"/>
        <v>1979</v>
      </c>
      <c r="L2684" s="97" t="str">
        <f>IF(TRIM('Ek.3-A'!F2684)&lt;&gt;"","var","yok")</f>
        <v>yok</v>
      </c>
      <c r="M2684" s="5" t="str">
        <f>IF('Ek.3-A'!F2684="", "", IF(VLOOKUP('Ek.3-A'!F2684, Veriler!D:E, 2, 0)=0, "", VLOOKUP('Ek.3-A'!F2684, Veriler!D:E, 2, 0)))</f>
        <v/>
      </c>
      <c r="N2684" s="5" t="str">
        <f>IF('Ek.3-A'!P2684="", "", 'Ek.3-A'!P2684)</f>
        <v/>
      </c>
      <c r="O2684" s="142">
        <f>'Ek.3-A'!S2684</f>
        <v>0</v>
      </c>
      <c r="P2684" s="143" t="str">
        <f>'Ek.3-A'!L2684</f>
        <v/>
      </c>
      <c r="Q2684" s="24" t="str">
        <f>'Ek.3-A'!M2684</f>
        <v/>
      </c>
      <c r="R2684" s="24">
        <f t="shared" si="571"/>
        <v>0</v>
      </c>
      <c r="S2684" s="141" t="str">
        <f t="shared" si="572"/>
        <v>H</v>
      </c>
      <c r="T2684" s="24">
        <f>IF(S2684="E",SUM($R$5:R2684),0)</f>
        <v>0</v>
      </c>
      <c r="U2684" s="143">
        <f t="shared" si="573"/>
        <v>0</v>
      </c>
    </row>
    <row r="2685" spans="1:21" x14ac:dyDescent="0.25">
      <c r="A2685" s="6">
        <v>27.85</v>
      </c>
      <c r="B2685" s="31" t="s">
        <v>90</v>
      </c>
      <c r="D2685" s="89">
        <v>382499450000</v>
      </c>
      <c r="E2685" s="3">
        <v>0.6</v>
      </c>
      <c r="K2685" s="3">
        <f t="shared" si="574"/>
        <v>1980</v>
      </c>
      <c r="L2685" s="97" t="str">
        <f>IF(TRIM('Ek.3-A'!F2685)&lt;&gt;"","var","yok")</f>
        <v>yok</v>
      </c>
      <c r="M2685" s="5" t="str">
        <f>IF('Ek.3-A'!F2685="", "", IF(VLOOKUP('Ek.3-A'!F2685, Veriler!D:E, 2, 0)=0, "", VLOOKUP('Ek.3-A'!F2685, Veriler!D:E, 2, 0)))</f>
        <v/>
      </c>
      <c r="N2685" s="5" t="str">
        <f>IF('Ek.3-A'!P2685="", "", 'Ek.3-A'!P2685)</f>
        <v/>
      </c>
      <c r="O2685" s="142">
        <f>'Ek.3-A'!S2685</f>
        <v>0</v>
      </c>
      <c r="P2685" s="143" t="str">
        <f>'Ek.3-A'!L2685</f>
        <v/>
      </c>
      <c r="Q2685" s="24" t="str">
        <f>'Ek.3-A'!M2685</f>
        <v/>
      </c>
      <c r="R2685" s="24">
        <f t="shared" si="571"/>
        <v>0</v>
      </c>
      <c r="S2685" s="141" t="str">
        <f t="shared" si="572"/>
        <v>H</v>
      </c>
      <c r="T2685" s="24">
        <f>IF(S2685="E",SUM($R$5:R2685),0)</f>
        <v>0</v>
      </c>
      <c r="U2685" s="143">
        <f t="shared" si="573"/>
        <v>0</v>
      </c>
    </row>
    <row r="2686" spans="1:21" x14ac:dyDescent="0.25">
      <c r="A2686" s="6">
        <v>27.86</v>
      </c>
      <c r="B2686" s="31" t="s">
        <v>90</v>
      </c>
      <c r="D2686" s="87">
        <v>282739852014</v>
      </c>
      <c r="E2686" s="3">
        <v>0.6</v>
      </c>
      <c r="K2686" s="3">
        <f t="shared" si="574"/>
        <v>1981</v>
      </c>
      <c r="L2686" s="97" t="str">
        <f>IF(TRIM('Ek.3-A'!F2686)&lt;&gt;"","var","yok")</f>
        <v>yok</v>
      </c>
      <c r="M2686" s="5" t="str">
        <f>IF('Ek.3-A'!F2686="", "", IF(VLOOKUP('Ek.3-A'!F2686, Veriler!D:E, 2, 0)=0, "", VLOOKUP('Ek.3-A'!F2686, Veriler!D:E, 2, 0)))</f>
        <v/>
      </c>
      <c r="N2686" s="5" t="str">
        <f>IF('Ek.3-A'!P2686="", "", 'Ek.3-A'!P2686)</f>
        <v/>
      </c>
      <c r="O2686" s="142">
        <f>'Ek.3-A'!S2686</f>
        <v>0</v>
      </c>
      <c r="P2686" s="143" t="str">
        <f>'Ek.3-A'!L2686</f>
        <v/>
      </c>
      <c r="Q2686" s="24" t="str">
        <f>'Ek.3-A'!M2686</f>
        <v/>
      </c>
      <c r="R2686" s="24">
        <f t="shared" si="571"/>
        <v>0</v>
      </c>
      <c r="S2686" s="141" t="str">
        <f t="shared" si="572"/>
        <v>H</v>
      </c>
      <c r="T2686" s="24">
        <f>IF(S2686="E",SUM($R$5:R2686),0)</f>
        <v>0</v>
      </c>
      <c r="U2686" s="143">
        <f t="shared" si="573"/>
        <v>0</v>
      </c>
    </row>
    <row r="2687" spans="1:21" x14ac:dyDescent="0.25">
      <c r="A2687" s="6">
        <v>27.87</v>
      </c>
      <c r="B2687" s="31" t="s">
        <v>90</v>
      </c>
      <c r="D2687" s="89">
        <v>283429202000</v>
      </c>
      <c r="E2687" s="3">
        <v>0.6</v>
      </c>
      <c r="K2687" s="3">
        <f t="shared" si="574"/>
        <v>1982</v>
      </c>
      <c r="L2687" s="97" t="str">
        <f>IF(TRIM('Ek.3-A'!F2687)&lt;&gt;"","var","yok")</f>
        <v>yok</v>
      </c>
      <c r="M2687" s="5" t="str">
        <f>IF('Ek.3-A'!F2687="", "", IF(VLOOKUP('Ek.3-A'!F2687, Veriler!D:E, 2, 0)=0, "", VLOOKUP('Ek.3-A'!F2687, Veriler!D:E, 2, 0)))</f>
        <v/>
      </c>
      <c r="N2687" s="5" t="str">
        <f>IF('Ek.3-A'!P2687="", "", 'Ek.3-A'!P2687)</f>
        <v/>
      </c>
      <c r="O2687" s="142">
        <f>'Ek.3-A'!S2687</f>
        <v>0</v>
      </c>
      <c r="P2687" s="143" t="str">
        <f>'Ek.3-A'!L2687</f>
        <v/>
      </c>
      <c r="Q2687" s="24" t="str">
        <f>'Ek.3-A'!M2687</f>
        <v/>
      </c>
      <c r="R2687" s="24">
        <f t="shared" si="571"/>
        <v>0</v>
      </c>
      <c r="S2687" s="141" t="str">
        <f t="shared" si="572"/>
        <v>H</v>
      </c>
      <c r="T2687" s="24">
        <f>IF(S2687="E",SUM($R$5:R2687),0)</f>
        <v>0</v>
      </c>
      <c r="U2687" s="143">
        <f t="shared" si="573"/>
        <v>0</v>
      </c>
    </row>
    <row r="2688" spans="1:21" x14ac:dyDescent="0.25">
      <c r="A2688" s="6">
        <v>27.88</v>
      </c>
      <c r="B2688" s="31" t="s">
        <v>90</v>
      </c>
      <c r="D2688" s="87">
        <v>282590600000</v>
      </c>
      <c r="E2688" s="3">
        <v>0.6</v>
      </c>
      <c r="K2688" s="3">
        <f t="shared" si="574"/>
        <v>1983</v>
      </c>
      <c r="L2688" s="97" t="str">
        <f>IF(TRIM('Ek.3-A'!F2688)&lt;&gt;"","var","yok")</f>
        <v>yok</v>
      </c>
      <c r="M2688" s="5" t="str">
        <f>IF('Ek.3-A'!F2688="", "", IF(VLOOKUP('Ek.3-A'!F2688, Veriler!D:E, 2, 0)=0, "", VLOOKUP('Ek.3-A'!F2688, Veriler!D:E, 2, 0)))</f>
        <v/>
      </c>
      <c r="N2688" s="5" t="str">
        <f>IF('Ek.3-A'!P2688="", "", 'Ek.3-A'!P2688)</f>
        <v/>
      </c>
      <c r="O2688" s="142">
        <f>'Ek.3-A'!S2688</f>
        <v>0</v>
      </c>
      <c r="P2688" s="143" t="str">
        <f>'Ek.3-A'!L2688</f>
        <v/>
      </c>
      <c r="Q2688" s="24" t="str">
        <f>'Ek.3-A'!M2688</f>
        <v/>
      </c>
      <c r="R2688" s="24">
        <f t="shared" si="571"/>
        <v>0</v>
      </c>
      <c r="S2688" s="141" t="str">
        <f t="shared" si="572"/>
        <v>H</v>
      </c>
      <c r="T2688" s="24">
        <f>IF(S2688="E",SUM($R$5:R2688),0)</f>
        <v>0</v>
      </c>
      <c r="U2688" s="143">
        <f t="shared" si="573"/>
        <v>0</v>
      </c>
    </row>
    <row r="2689" spans="1:41" x14ac:dyDescent="0.25">
      <c r="A2689" s="6">
        <v>27.89</v>
      </c>
      <c r="B2689" s="31" t="s">
        <v>90</v>
      </c>
      <c r="D2689" s="89">
        <v>283329201000</v>
      </c>
      <c r="E2689" s="3">
        <v>0.6</v>
      </c>
      <c r="K2689" s="3">
        <f t="shared" si="574"/>
        <v>1984</v>
      </c>
      <c r="L2689" s="97" t="str">
        <f>IF(TRIM('Ek.3-A'!F2689)&lt;&gt;"","var","yok")</f>
        <v>yok</v>
      </c>
      <c r="M2689" s="5" t="str">
        <f>IF('Ek.3-A'!F2689="", "", IF(VLOOKUP('Ek.3-A'!F2689, Veriler!D:E, 2, 0)=0, "", VLOOKUP('Ek.3-A'!F2689, Veriler!D:E, 2, 0)))</f>
        <v/>
      </c>
      <c r="N2689" s="5" t="str">
        <f>IF('Ek.3-A'!P2689="", "", 'Ek.3-A'!P2689)</f>
        <v/>
      </c>
      <c r="O2689" s="142">
        <f>'Ek.3-A'!S2689</f>
        <v>0</v>
      </c>
      <c r="P2689" s="143" t="str">
        <f>'Ek.3-A'!L2689</f>
        <v/>
      </c>
      <c r="Q2689" s="24" t="str">
        <f>'Ek.3-A'!M2689</f>
        <v/>
      </c>
      <c r="R2689" s="24">
        <f t="shared" si="571"/>
        <v>0</v>
      </c>
      <c r="S2689" s="141" t="str">
        <f t="shared" si="572"/>
        <v>H</v>
      </c>
      <c r="T2689" s="24">
        <f>IF(S2689="E",SUM($R$5:R2689),0)</f>
        <v>0</v>
      </c>
      <c r="U2689" s="143">
        <f t="shared" si="573"/>
        <v>0</v>
      </c>
    </row>
    <row r="2690" spans="1:41" x14ac:dyDescent="0.25">
      <c r="A2690" s="6">
        <v>27.9</v>
      </c>
      <c r="B2690" s="31" t="s">
        <v>90</v>
      </c>
      <c r="D2690" s="87">
        <v>291479001000</v>
      </c>
      <c r="E2690" s="3">
        <v>0.6</v>
      </c>
      <c r="K2690" s="3">
        <f t="shared" si="574"/>
        <v>1985</v>
      </c>
      <c r="L2690" s="97" t="str">
        <f>IF(TRIM('Ek.3-A'!F2690)&lt;&gt;"","var","yok")</f>
        <v>yok</v>
      </c>
      <c r="M2690" s="5" t="str">
        <f>IF('Ek.3-A'!F2690="", "", IF(VLOOKUP('Ek.3-A'!F2690, Veriler!D:E, 2, 0)=0, "", VLOOKUP('Ek.3-A'!F2690, Veriler!D:E, 2, 0)))</f>
        <v/>
      </c>
      <c r="N2690" s="5" t="str">
        <f>IF('Ek.3-A'!P2690="", "", 'Ek.3-A'!P2690)</f>
        <v/>
      </c>
      <c r="O2690" s="142">
        <f>'Ek.3-A'!S2690</f>
        <v>0</v>
      </c>
      <c r="P2690" s="143" t="str">
        <f>'Ek.3-A'!L2690</f>
        <v/>
      </c>
      <c r="Q2690" s="24" t="str">
        <f>'Ek.3-A'!M2690</f>
        <v/>
      </c>
      <c r="R2690" s="24">
        <f t="shared" si="571"/>
        <v>0</v>
      </c>
      <c r="S2690" s="141" t="str">
        <f t="shared" si="572"/>
        <v>H</v>
      </c>
      <c r="T2690" s="24">
        <f>IF(S2690="E",SUM($R$5:R2690),0)</f>
        <v>0</v>
      </c>
      <c r="U2690" s="143">
        <f t="shared" si="573"/>
        <v>0</v>
      </c>
    </row>
    <row r="2691" spans="1:41" x14ac:dyDescent="0.25">
      <c r="A2691" s="6">
        <v>27.91</v>
      </c>
      <c r="B2691" s="31" t="s">
        <v>90</v>
      </c>
      <c r="D2691" s="89">
        <v>291479002000</v>
      </c>
      <c r="E2691" s="3">
        <v>0.6</v>
      </c>
      <c r="K2691" s="3">
        <f t="shared" si="574"/>
        <v>1986</v>
      </c>
      <c r="L2691" s="97" t="str">
        <f>IF(TRIM('Ek.3-A'!F2691)&lt;&gt;"","var","yok")</f>
        <v>yok</v>
      </c>
      <c r="M2691" s="5" t="str">
        <f>IF('Ek.3-A'!F2691="", "", IF(VLOOKUP('Ek.3-A'!F2691, Veriler!D:E, 2, 0)=0, "", VLOOKUP('Ek.3-A'!F2691, Veriler!D:E, 2, 0)))</f>
        <v/>
      </c>
      <c r="N2691" s="5" t="str">
        <f>IF('Ek.3-A'!P2691="", "", 'Ek.3-A'!P2691)</f>
        <v/>
      </c>
      <c r="O2691" s="142">
        <f>'Ek.3-A'!S2691</f>
        <v>0</v>
      </c>
      <c r="P2691" s="143" t="str">
        <f>'Ek.3-A'!L2691</f>
        <v/>
      </c>
      <c r="Q2691" s="24" t="str">
        <f>'Ek.3-A'!M2691</f>
        <v/>
      </c>
      <c r="R2691" s="24">
        <f t="shared" si="571"/>
        <v>0</v>
      </c>
      <c r="S2691" s="141" t="str">
        <f t="shared" si="572"/>
        <v>H</v>
      </c>
      <c r="T2691" s="24">
        <f>IF(S2691="E",SUM($R$5:R2691),0)</f>
        <v>0</v>
      </c>
      <c r="U2691" s="143">
        <f t="shared" si="573"/>
        <v>0</v>
      </c>
    </row>
    <row r="2692" spans="1:41" x14ac:dyDescent="0.25">
      <c r="A2692" s="6">
        <v>27.92</v>
      </c>
      <c r="B2692" s="31" t="s">
        <v>90</v>
      </c>
      <c r="D2692" s="87">
        <v>844140000000</v>
      </c>
      <c r="E2692" s="3">
        <v>0.6</v>
      </c>
      <c r="K2692" s="3">
        <f t="shared" si="574"/>
        <v>1987</v>
      </c>
      <c r="L2692" s="97" t="str">
        <f>IF(TRIM('Ek.3-A'!F2692)&lt;&gt;"","var","yok")</f>
        <v>yok</v>
      </c>
      <c r="M2692" s="5" t="str">
        <f>IF('Ek.3-A'!F2692="", "", IF(VLOOKUP('Ek.3-A'!F2692, Veriler!D:E, 2, 0)=0, "", VLOOKUP('Ek.3-A'!F2692, Veriler!D:E, 2, 0)))</f>
        <v/>
      </c>
      <c r="N2692" s="5" t="str">
        <f>IF('Ek.3-A'!P2692="", "", 'Ek.3-A'!P2692)</f>
        <v/>
      </c>
      <c r="O2692" s="142">
        <f>'Ek.3-A'!S2692</f>
        <v>0</v>
      </c>
      <c r="P2692" s="143" t="str">
        <f>'Ek.3-A'!L2692</f>
        <v/>
      </c>
      <c r="Q2692" s="24" t="str">
        <f>'Ek.3-A'!M2692</f>
        <v/>
      </c>
      <c r="R2692" s="24">
        <f t="shared" si="571"/>
        <v>0</v>
      </c>
      <c r="S2692" s="141" t="str">
        <f t="shared" si="572"/>
        <v>H</v>
      </c>
      <c r="T2692" s="24">
        <f>IF(S2692="E",SUM($R$5:R2692),0)</f>
        <v>0</v>
      </c>
      <c r="U2692" s="143">
        <f t="shared" si="573"/>
        <v>0</v>
      </c>
    </row>
    <row r="2693" spans="1:41" x14ac:dyDescent="0.25">
      <c r="A2693" s="6">
        <v>27.93</v>
      </c>
      <c r="B2693" s="31" t="s">
        <v>90</v>
      </c>
      <c r="D2693" s="89">
        <v>481200009000</v>
      </c>
      <c r="E2693" s="3">
        <v>0.6</v>
      </c>
      <c r="K2693" s="3">
        <f t="shared" si="574"/>
        <v>1988</v>
      </c>
      <c r="L2693" s="97" t="str">
        <f>IF(TRIM('Ek.3-A'!F2693)&lt;&gt;"","var","yok")</f>
        <v>yok</v>
      </c>
      <c r="M2693" s="5" t="str">
        <f>IF('Ek.3-A'!F2693="", "", IF(VLOOKUP('Ek.3-A'!F2693, Veriler!D:E, 2, 0)=0, "", VLOOKUP('Ek.3-A'!F2693, Veriler!D:E, 2, 0)))</f>
        <v/>
      </c>
      <c r="N2693" s="5" t="str">
        <f>IF('Ek.3-A'!P2693="", "", 'Ek.3-A'!P2693)</f>
        <v/>
      </c>
      <c r="O2693" s="142">
        <f>'Ek.3-A'!S2693</f>
        <v>0</v>
      </c>
      <c r="P2693" s="143" t="str">
        <f>'Ek.3-A'!L2693</f>
        <v/>
      </c>
      <c r="Q2693" s="24" t="str">
        <f>'Ek.3-A'!M2693</f>
        <v/>
      </c>
      <c r="R2693" s="24">
        <f t="shared" si="571"/>
        <v>0</v>
      </c>
      <c r="S2693" s="141" t="str">
        <f t="shared" si="572"/>
        <v>H</v>
      </c>
      <c r="T2693" s="24">
        <f>IF(S2693="E",SUM($R$5:R2693),0)</f>
        <v>0</v>
      </c>
      <c r="U2693" s="143">
        <f t="shared" si="573"/>
        <v>0</v>
      </c>
    </row>
    <row r="2694" spans="1:41" x14ac:dyDescent="0.25">
      <c r="A2694" s="6">
        <v>27.94</v>
      </c>
      <c r="B2694" s="31" t="s">
        <v>90</v>
      </c>
      <c r="D2694" s="87">
        <v>591131190012</v>
      </c>
      <c r="E2694" s="3">
        <v>0.6</v>
      </c>
      <c r="T2694" s="24"/>
      <c r="U2694" s="25"/>
      <c r="AO2694" s="140">
        <f>'Ek.3-A'!L2694</f>
        <v>0</v>
      </c>
    </row>
    <row r="2695" spans="1:41" x14ac:dyDescent="0.25">
      <c r="A2695" s="6">
        <v>27.95</v>
      </c>
      <c r="B2695" s="31" t="s">
        <v>90</v>
      </c>
      <c r="D2695" s="89">
        <v>591131900000</v>
      </c>
      <c r="E2695" s="3">
        <v>0.6</v>
      </c>
      <c r="T2695" s="24"/>
      <c r="U2695" s="25"/>
    </row>
    <row r="2696" spans="1:41" x14ac:dyDescent="0.25">
      <c r="A2696" s="6">
        <v>27.96</v>
      </c>
      <c r="B2696" s="31" t="s">
        <v>90</v>
      </c>
      <c r="D2696" s="87">
        <v>591132900000</v>
      </c>
      <c r="E2696" s="3">
        <v>0.6</v>
      </c>
      <c r="T2696" s="24"/>
      <c r="U2696" s="25"/>
    </row>
    <row r="2697" spans="1:41" x14ac:dyDescent="0.25">
      <c r="A2697" s="6">
        <v>27.97</v>
      </c>
      <c r="B2697" s="31" t="s">
        <v>90</v>
      </c>
      <c r="D2697" s="89">
        <v>591132190000</v>
      </c>
      <c r="E2697" s="3">
        <v>0.6</v>
      </c>
      <c r="T2697" s="24"/>
      <c r="U2697" s="25"/>
    </row>
    <row r="2698" spans="1:41" x14ac:dyDescent="0.25">
      <c r="A2698" s="6">
        <v>27.98</v>
      </c>
      <c r="B2698" s="31" t="s">
        <v>90</v>
      </c>
      <c r="D2698" s="87">
        <v>591131110000</v>
      </c>
      <c r="E2698" s="3">
        <v>0.6</v>
      </c>
      <c r="T2698" s="24"/>
      <c r="U2698" s="25"/>
    </row>
    <row r="2699" spans="1:41" x14ac:dyDescent="0.25">
      <c r="A2699" s="6">
        <v>27.99</v>
      </c>
      <c r="B2699" s="31" t="s">
        <v>90</v>
      </c>
      <c r="D2699" s="89">
        <v>591131190011</v>
      </c>
      <c r="E2699" s="3">
        <v>0.6</v>
      </c>
      <c r="T2699" s="24"/>
      <c r="U2699" s="25"/>
    </row>
    <row r="2700" spans="1:41" x14ac:dyDescent="0.25">
      <c r="A2700" s="6">
        <v>28</v>
      </c>
      <c r="B2700" s="31" t="s">
        <v>90</v>
      </c>
      <c r="D2700" s="87">
        <v>531100904900</v>
      </c>
      <c r="E2700" s="3">
        <v>0.6</v>
      </c>
      <c r="T2700" s="24"/>
      <c r="U2700" s="25"/>
    </row>
    <row r="2701" spans="1:41" x14ac:dyDescent="0.25">
      <c r="A2701" s="6">
        <v>28.01</v>
      </c>
      <c r="B2701" s="31" t="s">
        <v>90</v>
      </c>
      <c r="D2701" s="89">
        <v>530890500000</v>
      </c>
      <c r="E2701" s="3">
        <v>0.6</v>
      </c>
      <c r="T2701" s="24"/>
      <c r="U2701" s="25"/>
    </row>
    <row r="2702" spans="1:41" x14ac:dyDescent="0.25">
      <c r="A2702" s="6">
        <v>28.02</v>
      </c>
      <c r="B2702" s="31" t="s">
        <v>90</v>
      </c>
      <c r="D2702" s="87">
        <v>591132110000</v>
      </c>
      <c r="E2702" s="3">
        <v>0.6</v>
      </c>
      <c r="T2702" s="24"/>
      <c r="U2702" s="25"/>
    </row>
    <row r="2703" spans="1:41" x14ac:dyDescent="0.25">
      <c r="A2703" s="6">
        <v>28.03</v>
      </c>
      <c r="B2703" s="31" t="s">
        <v>90</v>
      </c>
      <c r="D2703" s="89">
        <v>380992009000</v>
      </c>
      <c r="E2703" s="3">
        <v>0.6</v>
      </c>
      <c r="K2703" s="3">
        <f>K2693+1</f>
        <v>1989</v>
      </c>
      <c r="L2703" s="97" t="str">
        <f>IF(TRIM('Ek.3-A'!F2703)&lt;&gt;"","var","yok")</f>
        <v>yok</v>
      </c>
      <c r="M2703" s="5" t="str">
        <f>IF('Ek.3-A'!F2703="", "", IF(VLOOKUP('Ek.3-A'!F2703, Veriler!D:E, 2, 0)=0, "", VLOOKUP('Ek.3-A'!F2703, Veriler!D:E, 2, 0)))</f>
        <v/>
      </c>
      <c r="N2703" s="5" t="str">
        <f>IF('Ek.3-A'!P2703="", "", 'Ek.3-A'!P2703)</f>
        <v/>
      </c>
      <c r="O2703" s="142">
        <f>'Ek.3-A'!S2703</f>
        <v>0</v>
      </c>
      <c r="P2703" s="143" t="str">
        <f>'Ek.3-A'!L2703</f>
        <v/>
      </c>
      <c r="Q2703" s="24" t="str">
        <f>'Ek.3-A'!M2703</f>
        <v/>
      </c>
      <c r="R2703" s="24">
        <f t="shared" ref="R2703:R2716" si="575">IF(L2703="var",0,IF(Q2703&lt;=0.005,Q2703,0))</f>
        <v>0</v>
      </c>
      <c r="S2703" s="141" t="str">
        <f t="shared" ref="S2703:S2716" si="576">IF(Q2703&lt;=0.005,"E","H")</f>
        <v>H</v>
      </c>
      <c r="T2703" s="24">
        <f>IF(S2703="E",SUM($R$5:R2703),0)</f>
        <v>0</v>
      </c>
      <c r="U2703" s="143">
        <f t="shared" ref="U2703:U2716" si="577">IF(T2703&lt;=0.1, O2703, IF(R2703&gt;$G$2, R2703*O2703, $G$2*O2703))</f>
        <v>0</v>
      </c>
    </row>
    <row r="2704" spans="1:41" x14ac:dyDescent="0.25">
      <c r="A2704" s="6">
        <v>28.04</v>
      </c>
      <c r="B2704" s="31" t="s">
        <v>90</v>
      </c>
      <c r="D2704" s="87">
        <v>380992001000</v>
      </c>
      <c r="E2704" s="3">
        <v>0.6</v>
      </c>
      <c r="K2704" s="3">
        <f t="shared" ref="K2704:K2716" si="578">K2703+1</f>
        <v>1990</v>
      </c>
      <c r="L2704" s="97" t="str">
        <f>IF(TRIM('Ek.3-A'!F2704)&lt;&gt;"","var","yok")</f>
        <v>yok</v>
      </c>
      <c r="M2704" s="5" t="str">
        <f>IF('Ek.3-A'!F2704="", "", IF(VLOOKUP('Ek.3-A'!F2704, Veriler!D:E, 2, 0)=0, "", VLOOKUP('Ek.3-A'!F2704, Veriler!D:E, 2, 0)))</f>
        <v/>
      </c>
      <c r="N2704" s="5" t="str">
        <f>IF('Ek.3-A'!P2704="", "", 'Ek.3-A'!P2704)</f>
        <v/>
      </c>
      <c r="O2704" s="142">
        <f>'Ek.3-A'!S2704</f>
        <v>0</v>
      </c>
      <c r="P2704" s="143" t="str">
        <f>'Ek.3-A'!L2704</f>
        <v/>
      </c>
      <c r="Q2704" s="24" t="str">
        <f>'Ek.3-A'!M2704</f>
        <v/>
      </c>
      <c r="R2704" s="24">
        <f t="shared" si="575"/>
        <v>0</v>
      </c>
      <c r="S2704" s="141" t="str">
        <f t="shared" si="576"/>
        <v>H</v>
      </c>
      <c r="T2704" s="24">
        <f>IF(S2704="E",SUM($R$5:R2704),0)</f>
        <v>0</v>
      </c>
      <c r="U2704" s="143">
        <f t="shared" si="577"/>
        <v>0</v>
      </c>
    </row>
    <row r="2705" spans="1:21" x14ac:dyDescent="0.25">
      <c r="A2705" s="6">
        <v>28.05</v>
      </c>
      <c r="B2705" s="31" t="s">
        <v>90</v>
      </c>
      <c r="D2705" s="89">
        <v>844190109000</v>
      </c>
      <c r="E2705" s="3">
        <v>0.6</v>
      </c>
      <c r="K2705" s="3">
        <f t="shared" si="578"/>
        <v>1991</v>
      </c>
      <c r="L2705" s="97" t="str">
        <f>IF(TRIM('Ek.3-A'!F2705)&lt;&gt;"","var","yok")</f>
        <v>yok</v>
      </c>
      <c r="M2705" s="5" t="str">
        <f>IF('Ek.3-A'!F2705="", "", IF(VLOOKUP('Ek.3-A'!F2705, Veriler!D:E, 2, 0)=0, "", VLOOKUP('Ek.3-A'!F2705, Veriler!D:E, 2, 0)))</f>
        <v/>
      </c>
      <c r="N2705" s="5" t="str">
        <f>IF('Ek.3-A'!P2705="", "", 'Ek.3-A'!P2705)</f>
        <v/>
      </c>
      <c r="O2705" s="142">
        <f>'Ek.3-A'!S2705</f>
        <v>0</v>
      </c>
      <c r="P2705" s="143" t="str">
        <f>'Ek.3-A'!L2705</f>
        <v/>
      </c>
      <c r="Q2705" s="24" t="str">
        <f>'Ek.3-A'!M2705</f>
        <v/>
      </c>
      <c r="R2705" s="24">
        <f t="shared" si="575"/>
        <v>0</v>
      </c>
      <c r="S2705" s="141" t="str">
        <f t="shared" si="576"/>
        <v>H</v>
      </c>
      <c r="T2705" s="24">
        <f>IF(S2705="E",SUM($R$5:R2705),0)</f>
        <v>0</v>
      </c>
      <c r="U2705" s="143">
        <f t="shared" si="577"/>
        <v>0</v>
      </c>
    </row>
    <row r="2706" spans="1:21" x14ac:dyDescent="0.25">
      <c r="A2706" s="6">
        <v>28.06</v>
      </c>
      <c r="B2706" s="31" t="s">
        <v>90</v>
      </c>
      <c r="D2706" s="87">
        <v>843999000000</v>
      </c>
      <c r="E2706" s="3">
        <v>0.6</v>
      </c>
      <c r="K2706" s="3">
        <f t="shared" si="578"/>
        <v>1992</v>
      </c>
      <c r="L2706" s="97" t="str">
        <f>IF(TRIM('Ek.3-A'!F2706)&lt;&gt;"","var","yok")</f>
        <v>yok</v>
      </c>
      <c r="M2706" s="5" t="str">
        <f>IF('Ek.3-A'!F2706="", "", IF(VLOOKUP('Ek.3-A'!F2706, Veriler!D:E, 2, 0)=0, "", VLOOKUP('Ek.3-A'!F2706, Veriler!D:E, 2, 0)))</f>
        <v/>
      </c>
      <c r="N2706" s="5" t="str">
        <f>IF('Ek.3-A'!P2706="", "", 'Ek.3-A'!P2706)</f>
        <v/>
      </c>
      <c r="O2706" s="142">
        <f>'Ek.3-A'!S2706</f>
        <v>0</v>
      </c>
      <c r="P2706" s="143" t="str">
        <f>'Ek.3-A'!L2706</f>
        <v/>
      </c>
      <c r="Q2706" s="24" t="str">
        <f>'Ek.3-A'!M2706</f>
        <v/>
      </c>
      <c r="R2706" s="24">
        <f t="shared" si="575"/>
        <v>0</v>
      </c>
      <c r="S2706" s="141" t="str">
        <f t="shared" si="576"/>
        <v>H</v>
      </c>
      <c r="T2706" s="24">
        <f>IF(S2706="E",SUM($R$5:R2706),0)</f>
        <v>0</v>
      </c>
      <c r="U2706" s="143">
        <f t="shared" si="577"/>
        <v>0</v>
      </c>
    </row>
    <row r="2707" spans="1:21" x14ac:dyDescent="0.25">
      <c r="A2707" s="6">
        <v>28.07</v>
      </c>
      <c r="B2707" s="31" t="s">
        <v>90</v>
      </c>
      <c r="D2707" s="89">
        <v>853225000000</v>
      </c>
      <c r="E2707" s="3">
        <v>0.6</v>
      </c>
      <c r="K2707" s="3">
        <f t="shared" si="578"/>
        <v>1993</v>
      </c>
      <c r="L2707" s="97" t="str">
        <f>IF(TRIM('Ek.3-A'!F2707)&lt;&gt;"","var","yok")</f>
        <v>yok</v>
      </c>
      <c r="M2707" s="5" t="str">
        <f>IF('Ek.3-A'!F2707="", "", IF(VLOOKUP('Ek.3-A'!F2707, Veriler!D:E, 2, 0)=0, "", VLOOKUP('Ek.3-A'!F2707, Veriler!D:E, 2, 0)))</f>
        <v/>
      </c>
      <c r="N2707" s="5" t="str">
        <f>IF('Ek.3-A'!P2707="", "", 'Ek.3-A'!P2707)</f>
        <v/>
      </c>
      <c r="O2707" s="142">
        <f>'Ek.3-A'!S2707</f>
        <v>0</v>
      </c>
      <c r="P2707" s="143" t="str">
        <f>'Ek.3-A'!L2707</f>
        <v/>
      </c>
      <c r="Q2707" s="24" t="str">
        <f>'Ek.3-A'!M2707</f>
        <v/>
      </c>
      <c r="R2707" s="24">
        <f t="shared" si="575"/>
        <v>0</v>
      </c>
      <c r="S2707" s="141" t="str">
        <f t="shared" si="576"/>
        <v>H</v>
      </c>
      <c r="T2707" s="24">
        <f>IF(S2707="E",SUM($R$5:R2707),0)</f>
        <v>0</v>
      </c>
      <c r="U2707" s="143">
        <f t="shared" si="577"/>
        <v>0</v>
      </c>
    </row>
    <row r="2708" spans="1:21" x14ac:dyDescent="0.25">
      <c r="A2708" s="6">
        <v>28.08</v>
      </c>
      <c r="B2708" s="31" t="s">
        <v>90</v>
      </c>
      <c r="D2708" s="87">
        <v>180200000000</v>
      </c>
      <c r="E2708" s="3">
        <v>0.6</v>
      </c>
      <c r="K2708" s="3">
        <f t="shared" si="578"/>
        <v>1994</v>
      </c>
      <c r="L2708" s="97" t="str">
        <f>IF(TRIM('Ek.3-A'!F2708)&lt;&gt;"","var","yok")</f>
        <v>yok</v>
      </c>
      <c r="M2708" s="5" t="str">
        <f>IF('Ek.3-A'!F2708="", "", IF(VLOOKUP('Ek.3-A'!F2708, Veriler!D:E, 2, 0)=0, "", VLOOKUP('Ek.3-A'!F2708, Veriler!D:E, 2, 0)))</f>
        <v/>
      </c>
      <c r="N2708" s="5" t="str">
        <f>IF('Ek.3-A'!P2708="", "", 'Ek.3-A'!P2708)</f>
        <v/>
      </c>
      <c r="O2708" s="142">
        <f>'Ek.3-A'!S2708</f>
        <v>0</v>
      </c>
      <c r="P2708" s="143" t="str">
        <f>'Ek.3-A'!L2708</f>
        <v/>
      </c>
      <c r="Q2708" s="24" t="str">
        <f>'Ek.3-A'!M2708</f>
        <v/>
      </c>
      <c r="R2708" s="24">
        <f t="shared" si="575"/>
        <v>0</v>
      </c>
      <c r="S2708" s="141" t="str">
        <f t="shared" si="576"/>
        <v>H</v>
      </c>
      <c r="T2708" s="24">
        <f>IF(S2708="E",SUM($R$5:R2708),0)</f>
        <v>0</v>
      </c>
      <c r="U2708" s="143">
        <f t="shared" si="577"/>
        <v>0</v>
      </c>
    </row>
    <row r="2709" spans="1:21" x14ac:dyDescent="0.25">
      <c r="A2709" s="6">
        <v>28.09</v>
      </c>
      <c r="B2709" s="31" t="s">
        <v>90</v>
      </c>
      <c r="D2709" s="89">
        <v>800300009013</v>
      </c>
      <c r="E2709" s="3">
        <v>0.6</v>
      </c>
      <c r="K2709" s="3">
        <f t="shared" si="578"/>
        <v>1995</v>
      </c>
      <c r="L2709" s="97" t="str">
        <f>IF(TRIM('Ek.3-A'!F2709)&lt;&gt;"","var","yok")</f>
        <v>yok</v>
      </c>
      <c r="M2709" s="5" t="str">
        <f>IF('Ek.3-A'!F2709="", "", IF(VLOOKUP('Ek.3-A'!F2709, Veriler!D:E, 2, 0)=0, "", VLOOKUP('Ek.3-A'!F2709, Veriler!D:E, 2, 0)))</f>
        <v/>
      </c>
      <c r="N2709" s="5" t="str">
        <f>IF('Ek.3-A'!P2709="", "", 'Ek.3-A'!P2709)</f>
        <v/>
      </c>
      <c r="O2709" s="142">
        <f>'Ek.3-A'!S2709</f>
        <v>0</v>
      </c>
      <c r="P2709" s="143" t="str">
        <f>'Ek.3-A'!L2709</f>
        <v/>
      </c>
      <c r="Q2709" s="24" t="str">
        <f>'Ek.3-A'!M2709</f>
        <v/>
      </c>
      <c r="R2709" s="24">
        <f t="shared" si="575"/>
        <v>0</v>
      </c>
      <c r="S2709" s="141" t="str">
        <f t="shared" si="576"/>
        <v>H</v>
      </c>
      <c r="T2709" s="24">
        <f>IF(S2709="E",SUM($R$5:R2709),0)</f>
        <v>0</v>
      </c>
      <c r="U2709" s="143">
        <f t="shared" si="577"/>
        <v>0</v>
      </c>
    </row>
    <row r="2710" spans="1:21" x14ac:dyDescent="0.25">
      <c r="A2710" s="6">
        <v>28.1</v>
      </c>
      <c r="B2710" s="31" t="s">
        <v>90</v>
      </c>
      <c r="D2710" s="87">
        <v>800300009011</v>
      </c>
      <c r="E2710" s="3">
        <v>0.6</v>
      </c>
      <c r="K2710" s="3">
        <f t="shared" si="578"/>
        <v>1996</v>
      </c>
      <c r="L2710" s="97" t="str">
        <f>IF(TRIM('Ek.3-A'!F2710)&lt;&gt;"","var","yok")</f>
        <v>yok</v>
      </c>
      <c r="M2710" s="5" t="str">
        <f>IF('Ek.3-A'!F2710="", "", IF(VLOOKUP('Ek.3-A'!F2710, Veriler!D:E, 2, 0)=0, "", VLOOKUP('Ek.3-A'!F2710, Veriler!D:E, 2, 0)))</f>
        <v/>
      </c>
      <c r="N2710" s="5" t="str">
        <f>IF('Ek.3-A'!P2710="", "", 'Ek.3-A'!P2710)</f>
        <v/>
      </c>
      <c r="O2710" s="142">
        <f>'Ek.3-A'!S2710</f>
        <v>0</v>
      </c>
      <c r="P2710" s="143" t="str">
        <f>'Ek.3-A'!L2710</f>
        <v/>
      </c>
      <c r="Q2710" s="24" t="str">
        <f>'Ek.3-A'!M2710</f>
        <v/>
      </c>
      <c r="R2710" s="24">
        <f t="shared" si="575"/>
        <v>0</v>
      </c>
      <c r="S2710" s="141" t="str">
        <f t="shared" si="576"/>
        <v>H</v>
      </c>
      <c r="T2710" s="24">
        <f>IF(S2710="E",SUM($R$5:R2710),0)</f>
        <v>0</v>
      </c>
      <c r="U2710" s="143">
        <f t="shared" si="577"/>
        <v>0</v>
      </c>
    </row>
    <row r="2711" spans="1:21" x14ac:dyDescent="0.25">
      <c r="A2711" s="6">
        <v>28.11</v>
      </c>
      <c r="B2711" s="31" t="s">
        <v>90</v>
      </c>
      <c r="D2711" s="89">
        <v>800700101011</v>
      </c>
      <c r="E2711" s="3">
        <v>0.6</v>
      </c>
      <c r="K2711" s="3">
        <f t="shared" si="578"/>
        <v>1997</v>
      </c>
      <c r="L2711" s="97" t="str">
        <f>IF(TRIM('Ek.3-A'!F2711)&lt;&gt;"","var","yok")</f>
        <v>yok</v>
      </c>
      <c r="M2711" s="5" t="str">
        <f>IF('Ek.3-A'!F2711="", "", IF(VLOOKUP('Ek.3-A'!F2711, Veriler!D:E, 2, 0)=0, "", VLOOKUP('Ek.3-A'!F2711, Veriler!D:E, 2, 0)))</f>
        <v/>
      </c>
      <c r="N2711" s="5" t="str">
        <f>IF('Ek.3-A'!P2711="", "", 'Ek.3-A'!P2711)</f>
        <v/>
      </c>
      <c r="O2711" s="142">
        <f>'Ek.3-A'!S2711</f>
        <v>0</v>
      </c>
      <c r="P2711" s="143" t="str">
        <f>'Ek.3-A'!L2711</f>
        <v/>
      </c>
      <c r="Q2711" s="24" t="str">
        <f>'Ek.3-A'!M2711</f>
        <v/>
      </c>
      <c r="R2711" s="24">
        <f t="shared" si="575"/>
        <v>0</v>
      </c>
      <c r="S2711" s="141" t="str">
        <f t="shared" si="576"/>
        <v>H</v>
      </c>
      <c r="T2711" s="24">
        <f>IF(S2711="E",SUM($R$5:R2711),0)</f>
        <v>0</v>
      </c>
      <c r="U2711" s="143">
        <f t="shared" si="577"/>
        <v>0</v>
      </c>
    </row>
    <row r="2712" spans="1:21" x14ac:dyDescent="0.25">
      <c r="A2712" s="6">
        <v>28.12</v>
      </c>
      <c r="B2712" s="31" t="s">
        <v>90</v>
      </c>
      <c r="D2712" s="87">
        <v>800300009015</v>
      </c>
      <c r="E2712" s="3">
        <v>0.6</v>
      </c>
      <c r="K2712" s="3">
        <f t="shared" si="578"/>
        <v>1998</v>
      </c>
      <c r="L2712" s="97" t="str">
        <f>IF(TRIM('Ek.3-A'!F2712)&lt;&gt;"","var","yok")</f>
        <v>yok</v>
      </c>
      <c r="M2712" s="5" t="str">
        <f>IF('Ek.3-A'!F2712="", "", IF(VLOOKUP('Ek.3-A'!F2712, Veriler!D:E, 2, 0)=0, "", VLOOKUP('Ek.3-A'!F2712, Veriler!D:E, 2, 0)))</f>
        <v/>
      </c>
      <c r="N2712" s="5" t="str">
        <f>IF('Ek.3-A'!P2712="", "", 'Ek.3-A'!P2712)</f>
        <v/>
      </c>
      <c r="O2712" s="142">
        <f>'Ek.3-A'!S2712</f>
        <v>0</v>
      </c>
      <c r="P2712" s="143" t="str">
        <f>'Ek.3-A'!L2712</f>
        <v/>
      </c>
      <c r="Q2712" s="24" t="str">
        <f>'Ek.3-A'!M2712</f>
        <v/>
      </c>
      <c r="R2712" s="24">
        <f t="shared" si="575"/>
        <v>0</v>
      </c>
      <c r="S2712" s="141" t="str">
        <f t="shared" si="576"/>
        <v>H</v>
      </c>
      <c r="T2712" s="24">
        <f>IF(S2712="E",SUM($R$5:R2712),0)</f>
        <v>0</v>
      </c>
      <c r="U2712" s="143">
        <f t="shared" si="577"/>
        <v>0</v>
      </c>
    </row>
    <row r="2713" spans="1:21" x14ac:dyDescent="0.25">
      <c r="A2713" s="6">
        <v>28.13</v>
      </c>
      <c r="B2713" s="31" t="s">
        <v>90</v>
      </c>
      <c r="D2713" s="89">
        <v>800200000000</v>
      </c>
      <c r="E2713" s="3">
        <v>0.6</v>
      </c>
      <c r="K2713" s="3">
        <f t="shared" si="578"/>
        <v>1999</v>
      </c>
      <c r="L2713" s="97" t="str">
        <f>IF(TRIM('Ek.3-A'!F2713)&lt;&gt;"","var","yok")</f>
        <v>yok</v>
      </c>
      <c r="M2713" s="5" t="str">
        <f>IF('Ek.3-A'!F2713="", "", IF(VLOOKUP('Ek.3-A'!F2713, Veriler!D:E, 2, 0)=0, "", VLOOKUP('Ek.3-A'!F2713, Veriler!D:E, 2, 0)))</f>
        <v/>
      </c>
      <c r="N2713" s="5" t="str">
        <f>IF('Ek.3-A'!P2713="", "", 'Ek.3-A'!P2713)</f>
        <v/>
      </c>
      <c r="O2713" s="142">
        <f>'Ek.3-A'!S2713</f>
        <v>0</v>
      </c>
      <c r="P2713" s="143" t="str">
        <f>'Ek.3-A'!L2713</f>
        <v/>
      </c>
      <c r="Q2713" s="24" t="str">
        <f>'Ek.3-A'!M2713</f>
        <v/>
      </c>
      <c r="R2713" s="24">
        <f t="shared" si="575"/>
        <v>0</v>
      </c>
      <c r="S2713" s="141" t="str">
        <f t="shared" si="576"/>
        <v>H</v>
      </c>
      <c r="T2713" s="24">
        <f>IF(S2713="E",SUM($R$5:R2713),0)</f>
        <v>0</v>
      </c>
      <c r="U2713" s="143">
        <f t="shared" si="577"/>
        <v>0</v>
      </c>
    </row>
    <row r="2714" spans="1:21" x14ac:dyDescent="0.25">
      <c r="A2714" s="6">
        <v>28.14</v>
      </c>
      <c r="B2714" s="31" t="s">
        <v>90</v>
      </c>
      <c r="D2714" s="87">
        <v>282739100011</v>
      </c>
      <c r="E2714" s="3">
        <v>0.6</v>
      </c>
      <c r="K2714" s="3">
        <f t="shared" si="578"/>
        <v>2000</v>
      </c>
      <c r="L2714" s="97" t="str">
        <f>IF(TRIM('Ek.3-A'!F2714)&lt;&gt;"","var","yok")</f>
        <v>yok</v>
      </c>
      <c r="M2714" s="5" t="str">
        <f>IF('Ek.3-A'!F2714="", "", IF(VLOOKUP('Ek.3-A'!F2714, Veriler!D:E, 2, 0)=0, "", VLOOKUP('Ek.3-A'!F2714, Veriler!D:E, 2, 0)))</f>
        <v/>
      </c>
      <c r="N2714" s="5" t="str">
        <f>IF('Ek.3-A'!P2714="", "", 'Ek.3-A'!P2714)</f>
        <v/>
      </c>
      <c r="O2714" s="142">
        <f>'Ek.3-A'!S2714</f>
        <v>0</v>
      </c>
      <c r="P2714" s="143" t="str">
        <f>'Ek.3-A'!L2714</f>
        <v/>
      </c>
      <c r="Q2714" s="24" t="str">
        <f>'Ek.3-A'!M2714</f>
        <v/>
      </c>
      <c r="R2714" s="24">
        <f t="shared" si="575"/>
        <v>0</v>
      </c>
      <c r="S2714" s="141" t="str">
        <f t="shared" si="576"/>
        <v>H</v>
      </c>
      <c r="T2714" s="24">
        <f>IF(S2714="E",SUM($R$5:R2714),0)</f>
        <v>0</v>
      </c>
      <c r="U2714" s="143">
        <f t="shared" si="577"/>
        <v>0</v>
      </c>
    </row>
    <row r="2715" spans="1:21" x14ac:dyDescent="0.25">
      <c r="A2715" s="6">
        <v>28.15</v>
      </c>
      <c r="B2715" s="31" t="s">
        <v>90</v>
      </c>
      <c r="D2715" s="89">
        <v>282739100012</v>
      </c>
      <c r="E2715" s="3">
        <v>0.6</v>
      </c>
      <c r="K2715" s="3">
        <f t="shared" si="578"/>
        <v>2001</v>
      </c>
      <c r="L2715" s="97" t="str">
        <f>IF(TRIM('Ek.3-A'!F2715)&lt;&gt;"","var","yok")</f>
        <v>yok</v>
      </c>
      <c r="M2715" s="5" t="str">
        <f>IF('Ek.3-A'!F2715="", "", IF(VLOOKUP('Ek.3-A'!F2715, Veriler!D:E, 2, 0)=0, "", VLOOKUP('Ek.3-A'!F2715, Veriler!D:E, 2, 0)))</f>
        <v/>
      </c>
      <c r="N2715" s="5" t="str">
        <f>IF('Ek.3-A'!P2715="", "", 'Ek.3-A'!P2715)</f>
        <v/>
      </c>
      <c r="O2715" s="142">
        <f>'Ek.3-A'!S2715</f>
        <v>0</v>
      </c>
      <c r="P2715" s="143" t="str">
        <f>'Ek.3-A'!L2715</f>
        <v/>
      </c>
      <c r="Q2715" s="24" t="str">
        <f>'Ek.3-A'!M2715</f>
        <v/>
      </c>
      <c r="R2715" s="24">
        <f t="shared" si="575"/>
        <v>0</v>
      </c>
      <c r="S2715" s="141" t="str">
        <f t="shared" si="576"/>
        <v>H</v>
      </c>
      <c r="T2715" s="24">
        <f>IF(S2715="E",SUM($R$5:R2715),0)</f>
        <v>0</v>
      </c>
      <c r="U2715" s="143">
        <f t="shared" si="577"/>
        <v>0</v>
      </c>
    </row>
    <row r="2716" spans="1:21" x14ac:dyDescent="0.25">
      <c r="A2716" s="6">
        <v>28.16</v>
      </c>
      <c r="B2716" s="31" t="s">
        <v>90</v>
      </c>
      <c r="D2716" s="87">
        <v>282590851000</v>
      </c>
      <c r="E2716" s="3">
        <v>0.6</v>
      </c>
      <c r="K2716" s="3">
        <f t="shared" si="578"/>
        <v>2002</v>
      </c>
      <c r="L2716" s="97" t="str">
        <f>IF(TRIM('Ek.3-A'!F2716)&lt;&gt;"","var","yok")</f>
        <v>yok</v>
      </c>
      <c r="M2716" s="5" t="str">
        <f>IF('Ek.3-A'!F2716="", "", IF(VLOOKUP('Ek.3-A'!F2716, Veriler!D:E, 2, 0)=0, "", VLOOKUP('Ek.3-A'!F2716, Veriler!D:E, 2, 0)))</f>
        <v/>
      </c>
      <c r="N2716" s="5" t="str">
        <f>IF('Ek.3-A'!P2716="", "", 'Ek.3-A'!P2716)</f>
        <v/>
      </c>
      <c r="O2716" s="142">
        <f>'Ek.3-A'!S2716</f>
        <v>0</v>
      </c>
      <c r="P2716" s="143" t="str">
        <f>'Ek.3-A'!L2716</f>
        <v/>
      </c>
      <c r="Q2716" s="24" t="str">
        <f>'Ek.3-A'!M2716</f>
        <v/>
      </c>
      <c r="R2716" s="24">
        <f t="shared" si="575"/>
        <v>0</v>
      </c>
      <c r="S2716" s="141" t="str">
        <f t="shared" si="576"/>
        <v>H</v>
      </c>
      <c r="T2716" s="24">
        <f>IF(S2716="E",SUM($R$5:R2716),0)</f>
        <v>0</v>
      </c>
      <c r="U2716" s="143">
        <f t="shared" si="577"/>
        <v>0</v>
      </c>
    </row>
    <row r="2717" spans="1:21" x14ac:dyDescent="0.25">
      <c r="A2717" s="6">
        <v>28.17</v>
      </c>
      <c r="B2717" s="31" t="s">
        <v>90</v>
      </c>
      <c r="D2717" s="89">
        <v>283090851012</v>
      </c>
      <c r="E2717" s="3">
        <v>0.6</v>
      </c>
      <c r="L2717" s="97"/>
      <c r="M2717" s="5"/>
      <c r="N2717" s="5"/>
      <c r="O2717" s="5"/>
      <c r="Q2717" s="23"/>
      <c r="T2717" s="24"/>
      <c r="U2717" s="25"/>
    </row>
    <row r="2718" spans="1:21" x14ac:dyDescent="0.25">
      <c r="A2718" s="6">
        <v>28.18</v>
      </c>
      <c r="B2718" s="31" t="s">
        <v>90</v>
      </c>
      <c r="D2718" s="87">
        <v>800700802900</v>
      </c>
      <c r="E2718" s="3">
        <v>0.6</v>
      </c>
      <c r="K2718" s="3">
        <f>K2716+1</f>
        <v>2003</v>
      </c>
      <c r="L2718" s="97" t="str">
        <f>IF(TRIM('Ek.3-A'!F2718)&lt;&gt;"","var","yok")</f>
        <v>yok</v>
      </c>
      <c r="M2718" s="5" t="str">
        <f>IF('Ek.3-A'!F2718="", "", IF(VLOOKUP('Ek.3-A'!F2718, Veriler!D:E, 2, 0)=0, "", VLOOKUP('Ek.3-A'!F2718, Veriler!D:E, 2, 0)))</f>
        <v/>
      </c>
      <c r="N2718" s="5" t="str">
        <f>IF('Ek.3-A'!P2718="", "", 'Ek.3-A'!P2718)</f>
        <v/>
      </c>
      <c r="O2718" s="142">
        <f>'Ek.3-A'!S2718</f>
        <v>0</v>
      </c>
      <c r="P2718" s="143" t="str">
        <f>'Ek.3-A'!L2718</f>
        <v/>
      </c>
      <c r="Q2718" s="24" t="str">
        <f>'Ek.3-A'!M2718</f>
        <v/>
      </c>
      <c r="R2718" s="24">
        <f t="shared" ref="R2718:R2731" si="579">IF(L2718="var",0,IF(Q2718&lt;=0.005,Q2718,0))</f>
        <v>0</v>
      </c>
      <c r="S2718" s="141" t="str">
        <f t="shared" ref="S2718:S2731" si="580">IF(Q2718&lt;=0.005,"E","H")</f>
        <v>H</v>
      </c>
      <c r="T2718" s="24">
        <f>IF(S2718="E",SUM($R$5:R2718),0)</f>
        <v>0</v>
      </c>
      <c r="U2718" s="143">
        <f t="shared" ref="U2718:U2731" si="581">IF(T2718&lt;=0.1, O2718, IF(R2718&gt;$G$2, R2718*O2718, $G$2*O2718))</f>
        <v>0</v>
      </c>
    </row>
    <row r="2719" spans="1:21" x14ac:dyDescent="0.25">
      <c r="A2719" s="6">
        <v>28.19</v>
      </c>
      <c r="B2719" s="31" t="s">
        <v>90</v>
      </c>
      <c r="D2719" s="89">
        <v>800300001000</v>
      </c>
      <c r="E2719" s="3">
        <v>0.6</v>
      </c>
      <c r="K2719" s="3">
        <f t="shared" ref="K2719:K2731" si="582">K2718+1</f>
        <v>2004</v>
      </c>
      <c r="L2719" s="97" t="str">
        <f>IF(TRIM('Ek.3-A'!F2719)&lt;&gt;"","var","yok")</f>
        <v>yok</v>
      </c>
      <c r="M2719" s="5" t="str">
        <f>IF('Ek.3-A'!F2719="", "", IF(VLOOKUP('Ek.3-A'!F2719, Veriler!D:E, 2, 0)=0, "", VLOOKUP('Ek.3-A'!F2719, Veriler!D:E, 2, 0)))</f>
        <v/>
      </c>
      <c r="N2719" s="5" t="str">
        <f>IF('Ek.3-A'!P2719="", "", 'Ek.3-A'!P2719)</f>
        <v/>
      </c>
      <c r="O2719" s="142">
        <f>'Ek.3-A'!S2719</f>
        <v>0</v>
      </c>
      <c r="P2719" s="143" t="str">
        <f>'Ek.3-A'!L2719</f>
        <v/>
      </c>
      <c r="Q2719" s="24" t="str">
        <f>'Ek.3-A'!M2719</f>
        <v/>
      </c>
      <c r="R2719" s="24">
        <f t="shared" si="579"/>
        <v>0</v>
      </c>
      <c r="S2719" s="141" t="str">
        <f t="shared" si="580"/>
        <v>H</v>
      </c>
      <c r="T2719" s="24">
        <f>IF(S2719="E",SUM($R$5:R2719),0)</f>
        <v>0</v>
      </c>
      <c r="U2719" s="143">
        <f t="shared" si="581"/>
        <v>0</v>
      </c>
    </row>
    <row r="2720" spans="1:21" x14ac:dyDescent="0.25">
      <c r="A2720" s="6">
        <v>28.2</v>
      </c>
      <c r="B2720" s="31" t="s">
        <v>90</v>
      </c>
      <c r="D2720" s="87">
        <v>800700802100</v>
      </c>
      <c r="E2720" s="3">
        <v>0.6</v>
      </c>
      <c r="K2720" s="3">
        <f t="shared" si="582"/>
        <v>2005</v>
      </c>
      <c r="L2720" s="97" t="str">
        <f>IF(TRIM('Ek.3-A'!F2720)&lt;&gt;"","var","yok")</f>
        <v>yok</v>
      </c>
      <c r="M2720" s="5" t="str">
        <f>IF('Ek.3-A'!F2720="", "", IF(VLOOKUP('Ek.3-A'!F2720, Veriler!D:E, 2, 0)=0, "", VLOOKUP('Ek.3-A'!F2720, Veriler!D:E, 2, 0)))</f>
        <v/>
      </c>
      <c r="N2720" s="5" t="str">
        <f>IF('Ek.3-A'!P2720="", "", 'Ek.3-A'!P2720)</f>
        <v/>
      </c>
      <c r="O2720" s="142">
        <f>'Ek.3-A'!S2720</f>
        <v>0</v>
      </c>
      <c r="P2720" s="143" t="str">
        <f>'Ek.3-A'!L2720</f>
        <v/>
      </c>
      <c r="Q2720" s="24" t="str">
        <f>'Ek.3-A'!M2720</f>
        <v/>
      </c>
      <c r="R2720" s="24">
        <f t="shared" si="579"/>
        <v>0</v>
      </c>
      <c r="S2720" s="141" t="str">
        <f t="shared" si="580"/>
        <v>H</v>
      </c>
      <c r="T2720" s="24">
        <f>IF(S2720="E",SUM($R$5:R2720),0)</f>
        <v>0</v>
      </c>
      <c r="U2720" s="143">
        <f t="shared" si="581"/>
        <v>0</v>
      </c>
    </row>
    <row r="2721" spans="1:41" x14ac:dyDescent="0.25">
      <c r="A2721" s="6">
        <v>28.21</v>
      </c>
      <c r="B2721" s="31" t="s">
        <v>90</v>
      </c>
      <c r="D2721" s="89">
        <v>800700801900</v>
      </c>
      <c r="E2721" s="3">
        <v>0.6</v>
      </c>
      <c r="K2721" s="3">
        <f t="shared" si="582"/>
        <v>2006</v>
      </c>
      <c r="L2721" s="97" t="str">
        <f>IF(TRIM('Ek.3-A'!F2721)&lt;&gt;"","var","yok")</f>
        <v>yok</v>
      </c>
      <c r="M2721" s="5" t="str">
        <f>IF('Ek.3-A'!F2721="", "", IF(VLOOKUP('Ek.3-A'!F2721, Veriler!D:E, 2, 0)=0, "", VLOOKUP('Ek.3-A'!F2721, Veriler!D:E, 2, 0)))</f>
        <v/>
      </c>
      <c r="N2721" s="5" t="str">
        <f>IF('Ek.3-A'!P2721="", "", 'Ek.3-A'!P2721)</f>
        <v/>
      </c>
      <c r="O2721" s="142">
        <f>'Ek.3-A'!S2721</f>
        <v>0</v>
      </c>
      <c r="P2721" s="143" t="str">
        <f>'Ek.3-A'!L2721</f>
        <v/>
      </c>
      <c r="Q2721" s="24" t="str">
        <f>'Ek.3-A'!M2721</f>
        <v/>
      </c>
      <c r="R2721" s="24">
        <f t="shared" si="579"/>
        <v>0</v>
      </c>
      <c r="S2721" s="141" t="str">
        <f t="shared" si="580"/>
        <v>H</v>
      </c>
      <c r="T2721" s="24">
        <f>IF(S2721="E",SUM($R$5:R2721),0)</f>
        <v>0</v>
      </c>
      <c r="U2721" s="143">
        <f t="shared" si="581"/>
        <v>0</v>
      </c>
    </row>
    <row r="2722" spans="1:41" x14ac:dyDescent="0.25">
      <c r="A2722" s="6">
        <v>28.22</v>
      </c>
      <c r="B2722" s="31" t="s">
        <v>90</v>
      </c>
      <c r="D2722" s="87">
        <v>842091100011</v>
      </c>
      <c r="E2722" s="3">
        <v>0.6</v>
      </c>
      <c r="K2722" s="3">
        <f t="shared" si="582"/>
        <v>2007</v>
      </c>
      <c r="L2722" s="97" t="str">
        <f>IF(TRIM('Ek.3-A'!F2722)&lt;&gt;"","var","yok")</f>
        <v>yok</v>
      </c>
      <c r="M2722" s="5" t="str">
        <f>IF('Ek.3-A'!F2722="", "", IF(VLOOKUP('Ek.3-A'!F2722, Veriler!D:E, 2, 0)=0, "", VLOOKUP('Ek.3-A'!F2722, Veriler!D:E, 2, 0)))</f>
        <v/>
      </c>
      <c r="N2722" s="5" t="str">
        <f>IF('Ek.3-A'!P2722="", "", 'Ek.3-A'!P2722)</f>
        <v/>
      </c>
      <c r="O2722" s="142">
        <f>'Ek.3-A'!S2722</f>
        <v>0</v>
      </c>
      <c r="P2722" s="143" t="str">
        <f>'Ek.3-A'!L2722</f>
        <v/>
      </c>
      <c r="Q2722" s="24" t="str">
        <f>'Ek.3-A'!M2722</f>
        <v/>
      </c>
      <c r="R2722" s="24">
        <f t="shared" si="579"/>
        <v>0</v>
      </c>
      <c r="S2722" s="141" t="str">
        <f t="shared" si="580"/>
        <v>H</v>
      </c>
      <c r="T2722" s="24">
        <f>IF(S2722="E",SUM($R$5:R2722),0)</f>
        <v>0</v>
      </c>
      <c r="U2722" s="143">
        <f t="shared" si="581"/>
        <v>0</v>
      </c>
    </row>
    <row r="2723" spans="1:41" x14ac:dyDescent="0.25">
      <c r="A2723" s="6">
        <v>28.23</v>
      </c>
      <c r="B2723" s="31" t="s">
        <v>90</v>
      </c>
      <c r="D2723" s="89">
        <v>842091800011</v>
      </c>
      <c r="E2723" s="3">
        <v>0.6</v>
      </c>
      <c r="K2723" s="3">
        <f t="shared" si="582"/>
        <v>2008</v>
      </c>
      <c r="L2723" s="97" t="str">
        <f>IF(TRIM('Ek.3-A'!F2723)&lt;&gt;"","var","yok")</f>
        <v>yok</v>
      </c>
      <c r="M2723" s="5" t="str">
        <f>IF('Ek.3-A'!F2723="", "", IF(VLOOKUP('Ek.3-A'!F2723, Veriler!D:E, 2, 0)=0, "", VLOOKUP('Ek.3-A'!F2723, Veriler!D:E, 2, 0)))</f>
        <v/>
      </c>
      <c r="N2723" s="5" t="str">
        <f>IF('Ek.3-A'!P2723="", "", 'Ek.3-A'!P2723)</f>
        <v/>
      </c>
      <c r="O2723" s="142">
        <f>'Ek.3-A'!S2723</f>
        <v>0</v>
      </c>
      <c r="P2723" s="143" t="str">
        <f>'Ek.3-A'!L2723</f>
        <v/>
      </c>
      <c r="Q2723" s="24" t="str">
        <f>'Ek.3-A'!M2723</f>
        <v/>
      </c>
      <c r="R2723" s="24">
        <f t="shared" si="579"/>
        <v>0</v>
      </c>
      <c r="S2723" s="141" t="str">
        <f t="shared" si="580"/>
        <v>H</v>
      </c>
      <c r="T2723" s="24">
        <f>IF(S2723="E",SUM($R$5:R2723),0)</f>
        <v>0</v>
      </c>
      <c r="U2723" s="143">
        <f t="shared" si="581"/>
        <v>0</v>
      </c>
    </row>
    <row r="2724" spans="1:41" x14ac:dyDescent="0.25">
      <c r="A2724" s="6">
        <v>28.24</v>
      </c>
      <c r="B2724" s="31" t="s">
        <v>90</v>
      </c>
      <c r="D2724" s="87">
        <v>842010300000</v>
      </c>
      <c r="E2724" s="3">
        <v>0.6</v>
      </c>
      <c r="K2724" s="3">
        <f t="shared" si="582"/>
        <v>2009</v>
      </c>
      <c r="L2724" s="97" t="str">
        <f>IF(TRIM('Ek.3-A'!F2724)&lt;&gt;"","var","yok")</f>
        <v>yok</v>
      </c>
      <c r="M2724" s="5" t="str">
        <f>IF('Ek.3-A'!F2724="", "", IF(VLOOKUP('Ek.3-A'!F2724, Veriler!D:E, 2, 0)=0, "", VLOOKUP('Ek.3-A'!F2724, Veriler!D:E, 2, 0)))</f>
        <v/>
      </c>
      <c r="N2724" s="5" t="str">
        <f>IF('Ek.3-A'!P2724="", "", 'Ek.3-A'!P2724)</f>
        <v/>
      </c>
      <c r="O2724" s="142">
        <f>'Ek.3-A'!S2724</f>
        <v>0</v>
      </c>
      <c r="P2724" s="143" t="str">
        <f>'Ek.3-A'!L2724</f>
        <v/>
      </c>
      <c r="Q2724" s="24" t="str">
        <f>'Ek.3-A'!M2724</f>
        <v/>
      </c>
      <c r="R2724" s="24">
        <f t="shared" si="579"/>
        <v>0</v>
      </c>
      <c r="S2724" s="141" t="str">
        <f t="shared" si="580"/>
        <v>H</v>
      </c>
      <c r="T2724" s="24">
        <f>IF(S2724="E",SUM($R$5:R2724),0)</f>
        <v>0</v>
      </c>
      <c r="U2724" s="143">
        <f t="shared" si="581"/>
        <v>0</v>
      </c>
    </row>
    <row r="2725" spans="1:41" x14ac:dyDescent="0.25">
      <c r="A2725" s="6">
        <v>28.25</v>
      </c>
      <c r="B2725" s="31" t="s">
        <v>90</v>
      </c>
      <c r="D2725" s="89">
        <v>842099000000</v>
      </c>
      <c r="E2725" s="3">
        <v>0.6</v>
      </c>
      <c r="K2725" s="3">
        <f t="shared" si="582"/>
        <v>2010</v>
      </c>
      <c r="L2725" s="97" t="str">
        <f>IF(TRIM('Ek.3-A'!F2725)&lt;&gt;"","var","yok")</f>
        <v>yok</v>
      </c>
      <c r="M2725" s="5" t="str">
        <f>IF('Ek.3-A'!F2725="", "", IF(VLOOKUP('Ek.3-A'!F2725, Veriler!D:E, 2, 0)=0, "", VLOOKUP('Ek.3-A'!F2725, Veriler!D:E, 2, 0)))</f>
        <v/>
      </c>
      <c r="N2725" s="5" t="str">
        <f>IF('Ek.3-A'!P2725="", "", 'Ek.3-A'!P2725)</f>
        <v/>
      </c>
      <c r="O2725" s="142">
        <f>'Ek.3-A'!S2725</f>
        <v>0</v>
      </c>
      <c r="P2725" s="143" t="str">
        <f>'Ek.3-A'!L2725</f>
        <v/>
      </c>
      <c r="Q2725" s="24" t="str">
        <f>'Ek.3-A'!M2725</f>
        <v/>
      </c>
      <c r="R2725" s="24">
        <f t="shared" si="579"/>
        <v>0</v>
      </c>
      <c r="S2725" s="141" t="str">
        <f t="shared" si="580"/>
        <v>H</v>
      </c>
      <c r="T2725" s="24">
        <f>IF(S2725="E",SUM($R$5:R2725),0)</f>
        <v>0</v>
      </c>
      <c r="U2725" s="143">
        <f t="shared" si="581"/>
        <v>0</v>
      </c>
    </row>
    <row r="2726" spans="1:41" x14ac:dyDescent="0.25">
      <c r="A2726" s="6">
        <v>28.26</v>
      </c>
      <c r="B2726" s="31" t="s">
        <v>90</v>
      </c>
      <c r="D2726" s="87">
        <v>761290300000</v>
      </c>
      <c r="E2726" s="3">
        <v>0.6</v>
      </c>
      <c r="K2726" s="3">
        <f t="shared" si="582"/>
        <v>2011</v>
      </c>
      <c r="L2726" s="97" t="str">
        <f>IF(TRIM('Ek.3-A'!F2726)&lt;&gt;"","var","yok")</f>
        <v>yok</v>
      </c>
      <c r="M2726" s="5" t="str">
        <f>IF('Ek.3-A'!F2726="", "", IF(VLOOKUP('Ek.3-A'!F2726, Veriler!D:E, 2, 0)=0, "", VLOOKUP('Ek.3-A'!F2726, Veriler!D:E, 2, 0)))</f>
        <v/>
      </c>
      <c r="N2726" s="5" t="str">
        <f>IF('Ek.3-A'!P2726="", "", 'Ek.3-A'!P2726)</f>
        <v/>
      </c>
      <c r="O2726" s="142">
        <f>'Ek.3-A'!S2726</f>
        <v>0</v>
      </c>
      <c r="P2726" s="143" t="str">
        <f>'Ek.3-A'!L2726</f>
        <v/>
      </c>
      <c r="Q2726" s="24" t="str">
        <f>'Ek.3-A'!M2726</f>
        <v/>
      </c>
      <c r="R2726" s="24">
        <f t="shared" si="579"/>
        <v>0</v>
      </c>
      <c r="S2726" s="141" t="str">
        <f t="shared" si="580"/>
        <v>H</v>
      </c>
      <c r="T2726" s="24">
        <f>IF(S2726="E",SUM($R$5:R2726),0)</f>
        <v>0</v>
      </c>
      <c r="U2726" s="143">
        <f t="shared" si="581"/>
        <v>0</v>
      </c>
    </row>
    <row r="2727" spans="1:41" x14ac:dyDescent="0.25">
      <c r="A2727" s="6">
        <v>28.27</v>
      </c>
      <c r="B2727" s="31" t="s">
        <v>90</v>
      </c>
      <c r="D2727" s="89">
        <v>280512000000</v>
      </c>
      <c r="E2727" s="3">
        <v>0.6</v>
      </c>
      <c r="K2727" s="3">
        <f t="shared" si="582"/>
        <v>2012</v>
      </c>
      <c r="L2727" s="97" t="str">
        <f>IF(TRIM('Ek.3-A'!F2727)&lt;&gt;"","var","yok")</f>
        <v>yok</v>
      </c>
      <c r="M2727" s="5" t="str">
        <f>IF('Ek.3-A'!F2727="", "", IF(VLOOKUP('Ek.3-A'!F2727, Veriler!D:E, 2, 0)=0, "", VLOOKUP('Ek.3-A'!F2727, Veriler!D:E, 2, 0)))</f>
        <v/>
      </c>
      <c r="N2727" s="5" t="str">
        <f>IF('Ek.3-A'!P2727="", "", 'Ek.3-A'!P2727)</f>
        <v/>
      </c>
      <c r="O2727" s="142">
        <f>'Ek.3-A'!S2727</f>
        <v>0</v>
      </c>
      <c r="P2727" s="143" t="str">
        <f>'Ek.3-A'!L2727</f>
        <v/>
      </c>
      <c r="Q2727" s="24" t="str">
        <f>'Ek.3-A'!M2727</f>
        <v/>
      </c>
      <c r="R2727" s="24">
        <f t="shared" si="579"/>
        <v>0</v>
      </c>
      <c r="S2727" s="141" t="str">
        <f t="shared" si="580"/>
        <v>H</v>
      </c>
      <c r="T2727" s="24">
        <f>IF(S2727="E",SUM($R$5:R2727),0)</f>
        <v>0</v>
      </c>
      <c r="U2727" s="143">
        <f t="shared" si="581"/>
        <v>0</v>
      </c>
    </row>
    <row r="2728" spans="1:41" x14ac:dyDescent="0.25">
      <c r="A2728" s="6">
        <v>28.28</v>
      </c>
      <c r="B2728" s="31" t="s">
        <v>90</v>
      </c>
      <c r="D2728" s="87">
        <v>310240100011</v>
      </c>
      <c r="E2728" s="3">
        <v>0.6</v>
      </c>
      <c r="K2728" s="3">
        <f t="shared" si="582"/>
        <v>2013</v>
      </c>
      <c r="L2728" s="97" t="str">
        <f>IF(TRIM('Ek.3-A'!F2728)&lt;&gt;"","var","yok")</f>
        <v>yok</v>
      </c>
      <c r="M2728" s="5" t="str">
        <f>IF('Ek.3-A'!F2728="", "", IF(VLOOKUP('Ek.3-A'!F2728, Veriler!D:E, 2, 0)=0, "", VLOOKUP('Ek.3-A'!F2728, Veriler!D:E, 2, 0)))</f>
        <v/>
      </c>
      <c r="N2728" s="5" t="str">
        <f>IF('Ek.3-A'!P2728="", "", 'Ek.3-A'!P2728)</f>
        <v/>
      </c>
      <c r="O2728" s="142">
        <f>'Ek.3-A'!S2728</f>
        <v>0</v>
      </c>
      <c r="P2728" s="143" t="str">
        <f>'Ek.3-A'!L2728</f>
        <v/>
      </c>
      <c r="Q2728" s="24" t="str">
        <f>'Ek.3-A'!M2728</f>
        <v/>
      </c>
      <c r="R2728" s="24">
        <f t="shared" si="579"/>
        <v>0</v>
      </c>
      <c r="S2728" s="141" t="str">
        <f t="shared" si="580"/>
        <v>H</v>
      </c>
      <c r="T2728" s="24">
        <f>IF(S2728="E",SUM($R$5:R2728),0)</f>
        <v>0</v>
      </c>
      <c r="U2728" s="143">
        <f t="shared" si="581"/>
        <v>0</v>
      </c>
    </row>
    <row r="2729" spans="1:41" x14ac:dyDescent="0.25">
      <c r="A2729" s="6">
        <v>28.29</v>
      </c>
      <c r="B2729" s="31" t="s">
        <v>90</v>
      </c>
      <c r="D2729" s="89">
        <v>282619909011</v>
      </c>
      <c r="E2729" s="3">
        <v>0.6</v>
      </c>
      <c r="K2729" s="3">
        <f t="shared" si="582"/>
        <v>2014</v>
      </c>
      <c r="L2729" s="97" t="str">
        <f>IF(TRIM('Ek.3-A'!F2729)&lt;&gt;"","var","yok")</f>
        <v>yok</v>
      </c>
      <c r="M2729" s="5" t="str">
        <f>IF('Ek.3-A'!F2729="", "", IF(VLOOKUP('Ek.3-A'!F2729, Veriler!D:E, 2, 0)=0, "", VLOOKUP('Ek.3-A'!F2729, Veriler!D:E, 2, 0)))</f>
        <v/>
      </c>
      <c r="N2729" s="5" t="str">
        <f>IF('Ek.3-A'!P2729="", "", 'Ek.3-A'!P2729)</f>
        <v/>
      </c>
      <c r="O2729" s="142">
        <f>'Ek.3-A'!S2729</f>
        <v>0</v>
      </c>
      <c r="P2729" s="143" t="str">
        <f>'Ek.3-A'!L2729</f>
        <v/>
      </c>
      <c r="Q2729" s="24" t="str">
        <f>'Ek.3-A'!M2729</f>
        <v/>
      </c>
      <c r="R2729" s="24">
        <f t="shared" si="579"/>
        <v>0</v>
      </c>
      <c r="S2729" s="141" t="str">
        <f t="shared" si="580"/>
        <v>H</v>
      </c>
      <c r="T2729" s="24">
        <f>IF(S2729="E",SUM($R$5:R2729),0)</f>
        <v>0</v>
      </c>
      <c r="U2729" s="143">
        <f t="shared" si="581"/>
        <v>0</v>
      </c>
    </row>
    <row r="2730" spans="1:41" x14ac:dyDescent="0.25">
      <c r="A2730" s="6">
        <v>28.3</v>
      </c>
      <c r="B2730" s="31" t="s">
        <v>90</v>
      </c>
      <c r="D2730" s="87">
        <v>291512000013</v>
      </c>
      <c r="E2730" s="3">
        <v>0.6</v>
      </c>
      <c r="K2730" s="3">
        <f t="shared" si="582"/>
        <v>2015</v>
      </c>
      <c r="L2730" s="97" t="str">
        <f>IF(TRIM('Ek.3-A'!F2730)&lt;&gt;"","var","yok")</f>
        <v>yok</v>
      </c>
      <c r="M2730" s="5" t="str">
        <f>IF('Ek.3-A'!F2730="", "", IF(VLOOKUP('Ek.3-A'!F2730, Veriler!D:E, 2, 0)=0, "", VLOOKUP('Ek.3-A'!F2730, Veriler!D:E, 2, 0)))</f>
        <v/>
      </c>
      <c r="N2730" s="5" t="str">
        <f>IF('Ek.3-A'!P2730="", "", 'Ek.3-A'!P2730)</f>
        <v/>
      </c>
      <c r="O2730" s="142">
        <f>'Ek.3-A'!S2730</f>
        <v>0</v>
      </c>
      <c r="P2730" s="143" t="str">
        <f>'Ek.3-A'!L2730</f>
        <v/>
      </c>
      <c r="Q2730" s="24" t="str">
        <f>'Ek.3-A'!M2730</f>
        <v/>
      </c>
      <c r="R2730" s="24">
        <f t="shared" si="579"/>
        <v>0</v>
      </c>
      <c r="S2730" s="141" t="str">
        <f t="shared" si="580"/>
        <v>H</v>
      </c>
      <c r="T2730" s="24">
        <f>IF(S2730="E",SUM($R$5:R2730),0)</f>
        <v>0</v>
      </c>
      <c r="U2730" s="143">
        <f t="shared" si="581"/>
        <v>0</v>
      </c>
    </row>
    <row r="2731" spans="1:41" x14ac:dyDescent="0.25">
      <c r="A2731" s="6">
        <v>28.31</v>
      </c>
      <c r="B2731" s="31" t="s">
        <v>90</v>
      </c>
      <c r="D2731" s="89">
        <v>283510001012</v>
      </c>
      <c r="E2731" s="3">
        <v>0.6</v>
      </c>
      <c r="K2731" s="3">
        <f t="shared" si="582"/>
        <v>2016</v>
      </c>
      <c r="L2731" s="97" t="str">
        <f>IF(TRIM('Ek.3-A'!F2731)&lt;&gt;"","var","yok")</f>
        <v>yok</v>
      </c>
      <c r="M2731" s="5" t="str">
        <f>IF('Ek.3-A'!F2731="", "", IF(VLOOKUP('Ek.3-A'!F2731, Veriler!D:E, 2, 0)=0, "", VLOOKUP('Ek.3-A'!F2731, Veriler!D:E, 2, 0)))</f>
        <v/>
      </c>
      <c r="N2731" s="5" t="str">
        <f>IF('Ek.3-A'!P2731="", "", 'Ek.3-A'!P2731)</f>
        <v/>
      </c>
      <c r="O2731" s="142">
        <f>'Ek.3-A'!S2731</f>
        <v>0</v>
      </c>
      <c r="P2731" s="143" t="str">
        <f>'Ek.3-A'!L2731</f>
        <v/>
      </c>
      <c r="Q2731" s="24" t="str">
        <f>'Ek.3-A'!M2731</f>
        <v/>
      </c>
      <c r="R2731" s="24">
        <f t="shared" si="579"/>
        <v>0</v>
      </c>
      <c r="S2731" s="141" t="str">
        <f t="shared" si="580"/>
        <v>H</v>
      </c>
      <c r="T2731" s="24">
        <f>IF(S2731="E",SUM($R$5:R2731),0)</f>
        <v>0</v>
      </c>
      <c r="U2731" s="143">
        <f t="shared" si="581"/>
        <v>0</v>
      </c>
    </row>
    <row r="2732" spans="1:41" x14ac:dyDescent="0.25">
      <c r="A2732" s="6">
        <v>28.32</v>
      </c>
      <c r="B2732" s="31" t="s">
        <v>90</v>
      </c>
      <c r="D2732" s="87">
        <v>291990009013</v>
      </c>
      <c r="E2732" s="3">
        <v>0.6</v>
      </c>
      <c r="T2732" s="24"/>
      <c r="U2732" s="25"/>
      <c r="AO2732" s="140">
        <f>'Ek.3-A'!L2732</f>
        <v>0</v>
      </c>
    </row>
    <row r="2733" spans="1:41" x14ac:dyDescent="0.25">
      <c r="A2733" s="6">
        <v>28.33</v>
      </c>
      <c r="B2733" s="31" t="s">
        <v>90</v>
      </c>
      <c r="D2733" s="89">
        <v>291816000012</v>
      </c>
      <c r="E2733" s="3">
        <v>0.6</v>
      </c>
      <c r="T2733" s="24"/>
      <c r="U2733" s="25"/>
    </row>
    <row r="2734" spans="1:41" x14ac:dyDescent="0.25">
      <c r="A2734" s="6">
        <v>28.34</v>
      </c>
      <c r="B2734" s="31" t="s">
        <v>90</v>
      </c>
      <c r="D2734" s="87">
        <v>282590110000</v>
      </c>
      <c r="E2734" s="3">
        <v>0.6</v>
      </c>
      <c r="T2734" s="24"/>
      <c r="U2734" s="25"/>
    </row>
    <row r="2735" spans="1:41" x14ac:dyDescent="0.25">
      <c r="A2735" s="6">
        <v>28.35</v>
      </c>
      <c r="B2735" s="31" t="s">
        <v>90</v>
      </c>
      <c r="D2735" s="89">
        <v>284910000000</v>
      </c>
      <c r="E2735" s="3">
        <v>0.6</v>
      </c>
      <c r="T2735" s="24"/>
      <c r="U2735" s="25"/>
    </row>
    <row r="2736" spans="1:41" x14ac:dyDescent="0.25">
      <c r="A2736" s="6">
        <v>28.36</v>
      </c>
      <c r="B2736" s="31" t="s">
        <v>90</v>
      </c>
      <c r="D2736" s="87">
        <v>282720000000</v>
      </c>
      <c r="E2736" s="3">
        <v>0.6</v>
      </c>
      <c r="T2736" s="24"/>
      <c r="U2736" s="25"/>
    </row>
    <row r="2737" spans="1:21" x14ac:dyDescent="0.25">
      <c r="A2737" s="6">
        <v>28.37</v>
      </c>
      <c r="B2737" s="31" t="s">
        <v>90</v>
      </c>
      <c r="D2737" s="89">
        <v>291811000012</v>
      </c>
      <c r="E2737" s="3">
        <v>0.6</v>
      </c>
      <c r="T2737" s="24"/>
      <c r="U2737" s="25"/>
    </row>
    <row r="2738" spans="1:21" x14ac:dyDescent="0.25">
      <c r="A2738" s="6">
        <v>28.38</v>
      </c>
      <c r="B2738" s="31" t="s">
        <v>90</v>
      </c>
      <c r="D2738" s="87">
        <v>283429801100</v>
      </c>
      <c r="E2738" s="3">
        <v>0.6</v>
      </c>
      <c r="T2738" s="24"/>
      <c r="U2738" s="25"/>
    </row>
    <row r="2739" spans="1:21" x14ac:dyDescent="0.25">
      <c r="A2739" s="6">
        <v>28.39</v>
      </c>
      <c r="B2739" s="31" t="s">
        <v>90</v>
      </c>
      <c r="D2739" s="89">
        <v>283429801900</v>
      </c>
      <c r="E2739" s="3">
        <v>0.6</v>
      </c>
      <c r="T2739" s="24"/>
      <c r="U2739" s="25"/>
    </row>
    <row r="2740" spans="1:21" x14ac:dyDescent="0.25">
      <c r="A2740" s="6">
        <v>28.4</v>
      </c>
      <c r="B2740" s="31" t="s">
        <v>90</v>
      </c>
      <c r="D2740" s="87">
        <v>283429801200</v>
      </c>
      <c r="E2740" s="3">
        <v>0.6</v>
      </c>
      <c r="T2740" s="24"/>
      <c r="U2740" s="25"/>
    </row>
    <row r="2741" spans="1:21" x14ac:dyDescent="0.25">
      <c r="A2741" s="6">
        <v>28.41</v>
      </c>
      <c r="B2741" s="31" t="s">
        <v>90</v>
      </c>
      <c r="D2741" s="89">
        <v>310260000000</v>
      </c>
      <c r="E2741" s="3">
        <v>0.6</v>
      </c>
      <c r="K2741" s="3">
        <f>K2731+1</f>
        <v>2017</v>
      </c>
      <c r="L2741" s="97" t="str">
        <f>IF(TRIM('Ek.3-A'!F2741)&lt;&gt;"","var","yok")</f>
        <v>yok</v>
      </c>
      <c r="M2741" s="5" t="str">
        <f>IF('Ek.3-A'!F2741="", "", IF(VLOOKUP('Ek.3-A'!F2741, Veriler!D:E, 2, 0)=0, "", VLOOKUP('Ek.3-A'!F2741, Veriler!D:E, 2, 0)))</f>
        <v/>
      </c>
      <c r="N2741" s="5" t="str">
        <f>IF('Ek.3-A'!P2741="", "", 'Ek.3-A'!P2741)</f>
        <v/>
      </c>
      <c r="O2741" s="142">
        <f>'Ek.3-A'!S2741</f>
        <v>0</v>
      </c>
      <c r="P2741" s="143" t="str">
        <f>'Ek.3-A'!L2741</f>
        <v/>
      </c>
      <c r="Q2741" s="24" t="str">
        <f>'Ek.3-A'!M2741</f>
        <v/>
      </c>
      <c r="R2741" s="24">
        <f t="shared" ref="R2741:R2754" si="583">IF(L2741="var",0,IF(Q2741&lt;=0.005,Q2741,0))</f>
        <v>0</v>
      </c>
      <c r="S2741" s="141" t="str">
        <f t="shared" ref="S2741:S2754" si="584">IF(Q2741&lt;=0.005,"E","H")</f>
        <v>H</v>
      </c>
      <c r="T2741" s="24">
        <f>IF(S2741="E",SUM($R$5:R2741),0)</f>
        <v>0</v>
      </c>
      <c r="U2741" s="143">
        <f t="shared" ref="U2741:U2754" si="585">IF(T2741&lt;=0.1, O2741, IF(R2741&gt;$G$2, R2741*O2741, $G$2*O2741))</f>
        <v>0</v>
      </c>
    </row>
    <row r="2742" spans="1:21" x14ac:dyDescent="0.25">
      <c r="A2742" s="6">
        <v>28.42</v>
      </c>
      <c r="B2742" s="31" t="s">
        <v>90</v>
      </c>
      <c r="D2742" s="87">
        <v>282590190011</v>
      </c>
      <c r="E2742" s="3">
        <v>0.6</v>
      </c>
      <c r="K2742" s="3">
        <f t="shared" ref="K2742:K2754" si="586">K2741+1</f>
        <v>2018</v>
      </c>
      <c r="L2742" s="97" t="str">
        <f>IF(TRIM('Ek.3-A'!F2742)&lt;&gt;"","var","yok")</f>
        <v>yok</v>
      </c>
      <c r="M2742" s="5" t="str">
        <f>IF('Ek.3-A'!F2742="", "", IF(VLOOKUP('Ek.3-A'!F2742, Veriler!D:E, 2, 0)=0, "", VLOOKUP('Ek.3-A'!F2742, Veriler!D:E, 2, 0)))</f>
        <v/>
      </c>
      <c r="N2742" s="5" t="str">
        <f>IF('Ek.3-A'!P2742="", "", 'Ek.3-A'!P2742)</f>
        <v/>
      </c>
      <c r="O2742" s="142">
        <f>'Ek.3-A'!S2742</f>
        <v>0</v>
      </c>
      <c r="P2742" s="143" t="str">
        <f>'Ek.3-A'!L2742</f>
        <v/>
      </c>
      <c r="Q2742" s="24" t="str">
        <f>'Ek.3-A'!M2742</f>
        <v/>
      </c>
      <c r="R2742" s="24">
        <f t="shared" si="583"/>
        <v>0</v>
      </c>
      <c r="S2742" s="141" t="str">
        <f t="shared" si="584"/>
        <v>H</v>
      </c>
      <c r="T2742" s="24">
        <f>IF(S2742="E",SUM($R$5:R2742),0)</f>
        <v>0</v>
      </c>
      <c r="U2742" s="143">
        <f t="shared" si="585"/>
        <v>0</v>
      </c>
    </row>
    <row r="2743" spans="1:21" x14ac:dyDescent="0.25">
      <c r="A2743" s="6">
        <v>28.43</v>
      </c>
      <c r="B2743" s="31" t="s">
        <v>90</v>
      </c>
      <c r="D2743" s="89">
        <v>291550000013</v>
      </c>
      <c r="E2743" s="3">
        <v>0.6</v>
      </c>
      <c r="K2743" s="3">
        <f t="shared" si="586"/>
        <v>2019</v>
      </c>
      <c r="L2743" s="97" t="str">
        <f>IF(TRIM('Ek.3-A'!F2743)&lt;&gt;"","var","yok")</f>
        <v>yok</v>
      </c>
      <c r="M2743" s="5" t="str">
        <f>IF('Ek.3-A'!F2743="", "", IF(VLOOKUP('Ek.3-A'!F2743, Veriler!D:E, 2, 0)=0, "", VLOOKUP('Ek.3-A'!F2743, Veriler!D:E, 2, 0)))</f>
        <v/>
      </c>
      <c r="N2743" s="5" t="str">
        <f>IF('Ek.3-A'!P2743="", "", 'Ek.3-A'!P2743)</f>
        <v/>
      </c>
      <c r="O2743" s="142">
        <f>'Ek.3-A'!S2743</f>
        <v>0</v>
      </c>
      <c r="P2743" s="143" t="str">
        <f>'Ek.3-A'!L2743</f>
        <v/>
      </c>
      <c r="Q2743" s="24" t="str">
        <f>'Ek.3-A'!M2743</f>
        <v/>
      </c>
      <c r="R2743" s="24">
        <f t="shared" si="583"/>
        <v>0</v>
      </c>
      <c r="S2743" s="141" t="str">
        <f t="shared" si="584"/>
        <v>H</v>
      </c>
      <c r="T2743" s="24">
        <f>IF(S2743="E",SUM($R$5:R2743),0)</f>
        <v>0</v>
      </c>
      <c r="U2743" s="143">
        <f t="shared" si="585"/>
        <v>0</v>
      </c>
    </row>
    <row r="2744" spans="1:21" x14ac:dyDescent="0.25">
      <c r="A2744" s="6">
        <v>28.44</v>
      </c>
      <c r="B2744" s="31" t="s">
        <v>90</v>
      </c>
      <c r="D2744" s="87">
        <v>291570503014</v>
      </c>
      <c r="E2744" s="3">
        <v>0.6</v>
      </c>
      <c r="K2744" s="3">
        <f t="shared" si="586"/>
        <v>2020</v>
      </c>
      <c r="L2744" s="97" t="str">
        <f>IF(TRIM('Ek.3-A'!F2744)&lt;&gt;"","var","yok")</f>
        <v>yok</v>
      </c>
      <c r="M2744" s="5" t="str">
        <f>IF('Ek.3-A'!F2744="", "", IF(VLOOKUP('Ek.3-A'!F2744, Veriler!D:E, 2, 0)=0, "", VLOOKUP('Ek.3-A'!F2744, Veriler!D:E, 2, 0)))</f>
        <v/>
      </c>
      <c r="N2744" s="5" t="str">
        <f>IF('Ek.3-A'!P2744="", "", 'Ek.3-A'!P2744)</f>
        <v/>
      </c>
      <c r="O2744" s="142">
        <f>'Ek.3-A'!S2744</f>
        <v>0</v>
      </c>
      <c r="P2744" s="143" t="str">
        <f>'Ek.3-A'!L2744</f>
        <v/>
      </c>
      <c r="Q2744" s="24" t="str">
        <f>'Ek.3-A'!M2744</f>
        <v/>
      </c>
      <c r="R2744" s="24">
        <f t="shared" si="583"/>
        <v>0</v>
      </c>
      <c r="S2744" s="141" t="str">
        <f t="shared" si="584"/>
        <v>H</v>
      </c>
      <c r="T2744" s="24">
        <f>IF(S2744="E",SUM($R$5:R2744),0)</f>
        <v>0</v>
      </c>
      <c r="U2744" s="143">
        <f t="shared" si="585"/>
        <v>0</v>
      </c>
    </row>
    <row r="2745" spans="1:21" x14ac:dyDescent="0.25">
      <c r="A2745" s="6">
        <v>28.45</v>
      </c>
      <c r="B2745" s="31" t="s">
        <v>90</v>
      </c>
      <c r="D2745" s="89">
        <v>291813009013</v>
      </c>
      <c r="E2745" s="3">
        <v>0.6</v>
      </c>
      <c r="K2745" s="3">
        <f t="shared" si="586"/>
        <v>2021</v>
      </c>
      <c r="L2745" s="97" t="str">
        <f>IF(TRIM('Ek.3-A'!F2745)&lt;&gt;"","var","yok")</f>
        <v>yok</v>
      </c>
      <c r="M2745" s="5" t="str">
        <f>IF('Ek.3-A'!F2745="", "", IF(VLOOKUP('Ek.3-A'!F2745, Veriler!D:E, 2, 0)=0, "", VLOOKUP('Ek.3-A'!F2745, Veriler!D:E, 2, 0)))</f>
        <v/>
      </c>
      <c r="N2745" s="5" t="str">
        <f>IF('Ek.3-A'!P2745="", "", 'Ek.3-A'!P2745)</f>
        <v/>
      </c>
      <c r="O2745" s="142">
        <f>'Ek.3-A'!S2745</f>
        <v>0</v>
      </c>
      <c r="P2745" s="143" t="str">
        <f>'Ek.3-A'!L2745</f>
        <v/>
      </c>
      <c r="Q2745" s="24" t="str">
        <f>'Ek.3-A'!M2745</f>
        <v/>
      </c>
      <c r="R2745" s="24">
        <f t="shared" si="583"/>
        <v>0</v>
      </c>
      <c r="S2745" s="141" t="str">
        <f t="shared" si="584"/>
        <v>H</v>
      </c>
      <c r="T2745" s="24">
        <f>IF(S2745="E",SUM($R$5:R2745),0)</f>
        <v>0</v>
      </c>
      <c r="U2745" s="143">
        <f t="shared" si="585"/>
        <v>0</v>
      </c>
    </row>
    <row r="2746" spans="1:21" x14ac:dyDescent="0.25">
      <c r="A2746" s="6">
        <v>28.46</v>
      </c>
      <c r="B2746" s="31" t="s">
        <v>90</v>
      </c>
      <c r="D2746" s="87">
        <v>283090112000</v>
      </c>
      <c r="E2746" s="3">
        <v>0.6</v>
      </c>
      <c r="K2746" s="3">
        <f t="shared" si="586"/>
        <v>2022</v>
      </c>
      <c r="L2746" s="97" t="str">
        <f>IF(TRIM('Ek.3-A'!F2746)&lt;&gt;"","var","yok")</f>
        <v>yok</v>
      </c>
      <c r="M2746" s="5" t="str">
        <f>IF('Ek.3-A'!F2746="", "", IF(VLOOKUP('Ek.3-A'!F2746, Veriler!D:E, 2, 0)=0, "", VLOOKUP('Ek.3-A'!F2746, Veriler!D:E, 2, 0)))</f>
        <v/>
      </c>
      <c r="N2746" s="5" t="str">
        <f>IF('Ek.3-A'!P2746="", "", 'Ek.3-A'!P2746)</f>
        <v/>
      </c>
      <c r="O2746" s="142">
        <f>'Ek.3-A'!S2746</f>
        <v>0</v>
      </c>
      <c r="P2746" s="143" t="str">
        <f>'Ek.3-A'!L2746</f>
        <v/>
      </c>
      <c r="Q2746" s="24" t="str">
        <f>'Ek.3-A'!M2746</f>
        <v/>
      </c>
      <c r="R2746" s="24">
        <f t="shared" si="583"/>
        <v>0</v>
      </c>
      <c r="S2746" s="141" t="str">
        <f t="shared" si="584"/>
        <v>H</v>
      </c>
      <c r="T2746" s="24">
        <f>IF(S2746="E",SUM($R$5:R2746),0)</f>
        <v>0</v>
      </c>
      <c r="U2746" s="143">
        <f t="shared" si="585"/>
        <v>0</v>
      </c>
    </row>
    <row r="2747" spans="1:21" x14ac:dyDescent="0.25">
      <c r="A2747" s="6">
        <v>28.47</v>
      </c>
      <c r="B2747" s="31" t="s">
        <v>90</v>
      </c>
      <c r="D2747" s="89">
        <v>283090852000</v>
      </c>
      <c r="E2747" s="3">
        <v>0.6</v>
      </c>
      <c r="K2747" s="3">
        <f t="shared" si="586"/>
        <v>2023</v>
      </c>
      <c r="L2747" s="97" t="str">
        <f>IF(TRIM('Ek.3-A'!F2747)&lt;&gt;"","var","yok")</f>
        <v>yok</v>
      </c>
      <c r="M2747" s="5" t="str">
        <f>IF('Ek.3-A'!F2747="", "", IF(VLOOKUP('Ek.3-A'!F2747, Veriler!D:E, 2, 0)=0, "", VLOOKUP('Ek.3-A'!F2747, Veriler!D:E, 2, 0)))</f>
        <v/>
      </c>
      <c r="N2747" s="5" t="str">
        <f>IF('Ek.3-A'!P2747="", "", 'Ek.3-A'!P2747)</f>
        <v/>
      </c>
      <c r="O2747" s="142">
        <f>'Ek.3-A'!S2747</f>
        <v>0</v>
      </c>
      <c r="P2747" s="143" t="str">
        <f>'Ek.3-A'!L2747</f>
        <v/>
      </c>
      <c r="Q2747" s="24" t="str">
        <f>'Ek.3-A'!M2747</f>
        <v/>
      </c>
      <c r="R2747" s="24">
        <f t="shared" si="583"/>
        <v>0</v>
      </c>
      <c r="S2747" s="141" t="str">
        <f t="shared" si="584"/>
        <v>H</v>
      </c>
      <c r="T2747" s="24">
        <f>IF(S2747="E",SUM($R$5:R2747),0)</f>
        <v>0</v>
      </c>
      <c r="U2747" s="143">
        <f t="shared" si="585"/>
        <v>0</v>
      </c>
    </row>
    <row r="2748" spans="1:21" x14ac:dyDescent="0.25">
      <c r="A2748" s="6">
        <v>28.48</v>
      </c>
      <c r="B2748" s="31" t="s">
        <v>90</v>
      </c>
      <c r="D2748" s="87">
        <v>282749903019</v>
      </c>
      <c r="E2748" s="3">
        <v>0.6</v>
      </c>
      <c r="K2748" s="3">
        <f t="shared" si="586"/>
        <v>2024</v>
      </c>
      <c r="L2748" s="97" t="str">
        <f>IF(TRIM('Ek.3-A'!F2748)&lt;&gt;"","var","yok")</f>
        <v>yok</v>
      </c>
      <c r="M2748" s="5" t="str">
        <f>IF('Ek.3-A'!F2748="", "", IF(VLOOKUP('Ek.3-A'!F2748, Veriler!D:E, 2, 0)=0, "", VLOOKUP('Ek.3-A'!F2748, Veriler!D:E, 2, 0)))</f>
        <v/>
      </c>
      <c r="N2748" s="5" t="str">
        <f>IF('Ek.3-A'!P2748="", "", 'Ek.3-A'!P2748)</f>
        <v/>
      </c>
      <c r="O2748" s="142">
        <f>'Ek.3-A'!S2748</f>
        <v>0</v>
      </c>
      <c r="P2748" s="143" t="str">
        <f>'Ek.3-A'!L2748</f>
        <v/>
      </c>
      <c r="Q2748" s="24" t="str">
        <f>'Ek.3-A'!M2748</f>
        <v/>
      </c>
      <c r="R2748" s="24">
        <f t="shared" si="583"/>
        <v>0</v>
      </c>
      <c r="S2748" s="141" t="str">
        <f t="shared" si="584"/>
        <v>H</v>
      </c>
      <c r="T2748" s="24">
        <f>IF(S2748="E",SUM($R$5:R2748),0)</f>
        <v>0</v>
      </c>
      <c r="U2748" s="143">
        <f t="shared" si="585"/>
        <v>0</v>
      </c>
    </row>
    <row r="2749" spans="1:21" x14ac:dyDescent="0.25">
      <c r="A2749" s="6">
        <v>28.49</v>
      </c>
      <c r="B2749" s="31" t="s">
        <v>90</v>
      </c>
      <c r="D2749" s="89">
        <v>290219000012</v>
      </c>
      <c r="E2749" s="3">
        <v>0.6</v>
      </c>
      <c r="K2749" s="3">
        <f t="shared" si="586"/>
        <v>2025</v>
      </c>
      <c r="L2749" s="97" t="str">
        <f>IF(TRIM('Ek.3-A'!F2749)&lt;&gt;"","var","yok")</f>
        <v>yok</v>
      </c>
      <c r="M2749" s="5" t="str">
        <f>IF('Ek.3-A'!F2749="", "", IF(VLOOKUP('Ek.3-A'!F2749, Veriler!D:E, 2, 0)=0, "", VLOOKUP('Ek.3-A'!F2749, Veriler!D:E, 2, 0)))</f>
        <v/>
      </c>
      <c r="N2749" s="5" t="str">
        <f>IF('Ek.3-A'!P2749="", "", 'Ek.3-A'!P2749)</f>
        <v/>
      </c>
      <c r="O2749" s="142">
        <f>'Ek.3-A'!S2749</f>
        <v>0</v>
      </c>
      <c r="P2749" s="143" t="str">
        <f>'Ek.3-A'!L2749</f>
        <v/>
      </c>
      <c r="Q2749" s="24" t="str">
        <f>'Ek.3-A'!M2749</f>
        <v/>
      </c>
      <c r="R2749" s="24">
        <f t="shared" si="583"/>
        <v>0</v>
      </c>
      <c r="S2749" s="141" t="str">
        <f t="shared" si="584"/>
        <v>H</v>
      </c>
      <c r="T2749" s="24">
        <f>IF(S2749="E",SUM($R$5:R2749),0)</f>
        <v>0</v>
      </c>
      <c r="U2749" s="143">
        <f t="shared" si="585"/>
        <v>0</v>
      </c>
    </row>
    <row r="2750" spans="1:21" x14ac:dyDescent="0.25">
      <c r="A2750" s="6">
        <v>28.5</v>
      </c>
      <c r="B2750" s="31" t="s">
        <v>90</v>
      </c>
      <c r="D2750" s="87">
        <v>291429000016</v>
      </c>
      <c r="E2750" s="3">
        <v>0.6</v>
      </c>
      <c r="K2750" s="3">
        <f t="shared" si="586"/>
        <v>2026</v>
      </c>
      <c r="L2750" s="97" t="str">
        <f>IF(TRIM('Ek.3-A'!F2750)&lt;&gt;"","var","yok")</f>
        <v>yok</v>
      </c>
      <c r="M2750" s="5" t="str">
        <f>IF('Ek.3-A'!F2750="", "", IF(VLOOKUP('Ek.3-A'!F2750, Veriler!D:E, 2, 0)=0, "", VLOOKUP('Ek.3-A'!F2750, Veriler!D:E, 2, 0)))</f>
        <v/>
      </c>
      <c r="N2750" s="5" t="str">
        <f>IF('Ek.3-A'!P2750="", "", 'Ek.3-A'!P2750)</f>
        <v/>
      </c>
      <c r="O2750" s="142">
        <f>'Ek.3-A'!S2750</f>
        <v>0</v>
      </c>
      <c r="P2750" s="143" t="str">
        <f>'Ek.3-A'!L2750</f>
        <v/>
      </c>
      <c r="Q2750" s="24" t="str">
        <f>'Ek.3-A'!M2750</f>
        <v/>
      </c>
      <c r="R2750" s="24">
        <f t="shared" si="583"/>
        <v>0</v>
      </c>
      <c r="S2750" s="141" t="str">
        <f t="shared" si="584"/>
        <v>H</v>
      </c>
      <c r="T2750" s="24">
        <f>IF(S2750="E",SUM($R$5:R2750),0)</f>
        <v>0</v>
      </c>
      <c r="U2750" s="143">
        <f t="shared" si="585"/>
        <v>0</v>
      </c>
    </row>
    <row r="2751" spans="1:21" x14ac:dyDescent="0.25">
      <c r="A2751" s="6">
        <v>28.51</v>
      </c>
      <c r="B2751" s="31" t="s">
        <v>90</v>
      </c>
      <c r="D2751" s="89">
        <v>401120100012</v>
      </c>
      <c r="E2751" s="3">
        <v>0.6</v>
      </c>
      <c r="K2751" s="3">
        <f t="shared" si="586"/>
        <v>2027</v>
      </c>
      <c r="L2751" s="97" t="str">
        <f>IF(TRIM('Ek.3-A'!F2751)&lt;&gt;"","var","yok")</f>
        <v>yok</v>
      </c>
      <c r="M2751" s="5" t="str">
        <f>IF('Ek.3-A'!F2751="", "", IF(VLOOKUP('Ek.3-A'!F2751, Veriler!D:E, 2, 0)=0, "", VLOOKUP('Ek.3-A'!F2751, Veriler!D:E, 2, 0)))</f>
        <v/>
      </c>
      <c r="N2751" s="5" t="str">
        <f>IF('Ek.3-A'!P2751="", "", 'Ek.3-A'!P2751)</f>
        <v/>
      </c>
      <c r="O2751" s="142">
        <f>'Ek.3-A'!S2751</f>
        <v>0</v>
      </c>
      <c r="P2751" s="143" t="str">
        <f>'Ek.3-A'!L2751</f>
        <v/>
      </c>
      <c r="Q2751" s="24" t="str">
        <f>'Ek.3-A'!M2751</f>
        <v/>
      </c>
      <c r="R2751" s="24">
        <f t="shared" si="583"/>
        <v>0</v>
      </c>
      <c r="S2751" s="141" t="str">
        <f t="shared" si="584"/>
        <v>H</v>
      </c>
      <c r="T2751" s="24">
        <f>IF(S2751="E",SUM($R$5:R2751),0)</f>
        <v>0</v>
      </c>
      <c r="U2751" s="143">
        <f t="shared" si="585"/>
        <v>0</v>
      </c>
    </row>
    <row r="2752" spans="1:21" x14ac:dyDescent="0.25">
      <c r="A2752" s="6">
        <v>28.52</v>
      </c>
      <c r="B2752" s="31" t="s">
        <v>90</v>
      </c>
      <c r="D2752" s="87">
        <v>901890500012</v>
      </c>
      <c r="E2752" s="3">
        <v>0.6</v>
      </c>
      <c r="K2752" s="3">
        <f t="shared" si="586"/>
        <v>2028</v>
      </c>
      <c r="L2752" s="97" t="str">
        <f>IF(TRIM('Ek.3-A'!F2752)&lt;&gt;"","var","yok")</f>
        <v>yok</v>
      </c>
      <c r="M2752" s="5" t="str">
        <f>IF('Ek.3-A'!F2752="", "", IF(VLOOKUP('Ek.3-A'!F2752, Veriler!D:E, 2, 0)=0, "", VLOOKUP('Ek.3-A'!F2752, Veriler!D:E, 2, 0)))</f>
        <v/>
      </c>
      <c r="N2752" s="5" t="str">
        <f>IF('Ek.3-A'!P2752="", "", 'Ek.3-A'!P2752)</f>
        <v/>
      </c>
      <c r="O2752" s="142">
        <f>'Ek.3-A'!S2752</f>
        <v>0</v>
      </c>
      <c r="P2752" s="143" t="str">
        <f>'Ek.3-A'!L2752</f>
        <v/>
      </c>
      <c r="Q2752" s="24" t="str">
        <f>'Ek.3-A'!M2752</f>
        <v/>
      </c>
      <c r="R2752" s="24">
        <f t="shared" si="583"/>
        <v>0</v>
      </c>
      <c r="S2752" s="141" t="str">
        <f t="shared" si="584"/>
        <v>H</v>
      </c>
      <c r="T2752" s="24">
        <f>IF(S2752="E",SUM($R$5:R2752),0)</f>
        <v>0</v>
      </c>
      <c r="U2752" s="143">
        <f t="shared" si="585"/>
        <v>0</v>
      </c>
    </row>
    <row r="2753" spans="1:21" x14ac:dyDescent="0.25">
      <c r="A2753" s="6">
        <v>28.53</v>
      </c>
      <c r="B2753" s="31" t="s">
        <v>90</v>
      </c>
      <c r="D2753" s="89">
        <v>294190000015</v>
      </c>
      <c r="E2753" s="3">
        <v>0.6</v>
      </c>
      <c r="K2753" s="3">
        <f t="shared" si="586"/>
        <v>2029</v>
      </c>
      <c r="L2753" s="97" t="str">
        <f>IF(TRIM('Ek.3-A'!F2753)&lt;&gt;"","var","yok")</f>
        <v>yok</v>
      </c>
      <c r="M2753" s="5" t="str">
        <f>IF('Ek.3-A'!F2753="", "", IF(VLOOKUP('Ek.3-A'!F2753, Veriler!D:E, 2, 0)=0, "", VLOOKUP('Ek.3-A'!F2753, Veriler!D:E, 2, 0)))</f>
        <v/>
      </c>
      <c r="N2753" s="5" t="str">
        <f>IF('Ek.3-A'!P2753="", "", 'Ek.3-A'!P2753)</f>
        <v/>
      </c>
      <c r="O2753" s="142">
        <f>'Ek.3-A'!S2753</f>
        <v>0</v>
      </c>
      <c r="P2753" s="143" t="str">
        <f>'Ek.3-A'!L2753</f>
        <v/>
      </c>
      <c r="Q2753" s="24" t="str">
        <f>'Ek.3-A'!M2753</f>
        <v/>
      </c>
      <c r="R2753" s="24">
        <f t="shared" si="583"/>
        <v>0</v>
      </c>
      <c r="S2753" s="141" t="str">
        <f t="shared" si="584"/>
        <v>H</v>
      </c>
      <c r="T2753" s="24">
        <f>IF(S2753="E",SUM($R$5:R2753),0)</f>
        <v>0</v>
      </c>
      <c r="U2753" s="143">
        <f t="shared" si="585"/>
        <v>0</v>
      </c>
    </row>
    <row r="2754" spans="1:21" x14ac:dyDescent="0.25">
      <c r="A2754" s="6">
        <v>28.54</v>
      </c>
      <c r="B2754" s="31" t="s">
        <v>90</v>
      </c>
      <c r="D2754" s="87">
        <v>848360209012</v>
      </c>
      <c r="E2754" s="3">
        <v>0.6</v>
      </c>
      <c r="K2754" s="3">
        <f t="shared" si="586"/>
        <v>2030</v>
      </c>
      <c r="L2754" s="97" t="str">
        <f>IF(TRIM('Ek.3-A'!F2754)&lt;&gt;"","var","yok")</f>
        <v>yok</v>
      </c>
      <c r="M2754" s="5" t="str">
        <f>IF('Ek.3-A'!F2754="", "", IF(VLOOKUP('Ek.3-A'!F2754, Veriler!D:E, 2, 0)=0, "", VLOOKUP('Ek.3-A'!F2754, Veriler!D:E, 2, 0)))</f>
        <v/>
      </c>
      <c r="N2754" s="5" t="str">
        <f>IF('Ek.3-A'!P2754="", "", 'Ek.3-A'!P2754)</f>
        <v/>
      </c>
      <c r="O2754" s="142">
        <f>'Ek.3-A'!S2754</f>
        <v>0</v>
      </c>
      <c r="P2754" s="143" t="str">
        <f>'Ek.3-A'!L2754</f>
        <v/>
      </c>
      <c r="Q2754" s="24" t="str">
        <f>'Ek.3-A'!M2754</f>
        <v/>
      </c>
      <c r="R2754" s="24">
        <f t="shared" si="583"/>
        <v>0</v>
      </c>
      <c r="S2754" s="141" t="str">
        <f t="shared" si="584"/>
        <v>H</v>
      </c>
      <c r="T2754" s="24">
        <f>IF(S2754="E",SUM($R$5:R2754),0)</f>
        <v>0</v>
      </c>
      <c r="U2754" s="143">
        <f t="shared" si="585"/>
        <v>0</v>
      </c>
    </row>
    <row r="2755" spans="1:21" x14ac:dyDescent="0.25">
      <c r="A2755" s="6">
        <v>28.55</v>
      </c>
      <c r="B2755" s="31" t="s">
        <v>90</v>
      </c>
      <c r="D2755" s="89">
        <v>291590700036</v>
      </c>
      <c r="E2755" s="3">
        <v>0.6</v>
      </c>
      <c r="L2755" s="97"/>
      <c r="M2755" s="5"/>
      <c r="N2755" s="5"/>
      <c r="O2755" s="5"/>
      <c r="Q2755" s="23"/>
      <c r="T2755" s="24"/>
      <c r="U2755" s="25"/>
    </row>
    <row r="2756" spans="1:21" x14ac:dyDescent="0.25">
      <c r="A2756" s="6">
        <v>28.56</v>
      </c>
      <c r="B2756" s="31" t="s">
        <v>90</v>
      </c>
      <c r="D2756" s="87">
        <v>291590900036</v>
      </c>
      <c r="E2756" s="3">
        <v>0.6</v>
      </c>
      <c r="K2756" s="3">
        <f>K2754+1</f>
        <v>2031</v>
      </c>
      <c r="L2756" s="97" t="str">
        <f>IF(TRIM('Ek.3-A'!F2756)&lt;&gt;"","var","yok")</f>
        <v>yok</v>
      </c>
      <c r="M2756" s="5" t="str">
        <f>IF('Ek.3-A'!F2756="", "", IF(VLOOKUP('Ek.3-A'!F2756, Veriler!D:E, 2, 0)=0, "", VLOOKUP('Ek.3-A'!F2756, Veriler!D:E, 2, 0)))</f>
        <v/>
      </c>
      <c r="N2756" s="5" t="str">
        <f>IF('Ek.3-A'!P2756="", "", 'Ek.3-A'!P2756)</f>
        <v/>
      </c>
      <c r="O2756" s="142">
        <f>'Ek.3-A'!S2756</f>
        <v>0</v>
      </c>
      <c r="P2756" s="143" t="str">
        <f>'Ek.3-A'!L2756</f>
        <v/>
      </c>
      <c r="Q2756" s="24" t="str">
        <f>'Ek.3-A'!M2756</f>
        <v/>
      </c>
      <c r="R2756" s="24">
        <f t="shared" ref="R2756:R2769" si="587">IF(L2756="var",0,IF(Q2756&lt;=0.005,Q2756,0))</f>
        <v>0</v>
      </c>
      <c r="S2756" s="141" t="str">
        <f t="shared" ref="S2756:S2769" si="588">IF(Q2756&lt;=0.005,"E","H")</f>
        <v>H</v>
      </c>
      <c r="T2756" s="24">
        <f>IF(S2756="E",SUM($R$5:R2756),0)</f>
        <v>0</v>
      </c>
      <c r="U2756" s="143">
        <f t="shared" ref="U2756:U2769" si="589">IF(T2756&lt;=0.1, O2756, IF(R2756&gt;$G$2, R2756*O2756, $G$2*O2756))</f>
        <v>0</v>
      </c>
    </row>
    <row r="2757" spans="1:21" x14ac:dyDescent="0.25">
      <c r="A2757" s="6">
        <v>28.57</v>
      </c>
      <c r="B2757" s="31" t="s">
        <v>90</v>
      </c>
      <c r="D2757" s="89">
        <v>291590700035</v>
      </c>
      <c r="E2757" s="3">
        <v>0.6</v>
      </c>
      <c r="K2757" s="3">
        <f t="shared" ref="K2757:K2769" si="590">K2756+1</f>
        <v>2032</v>
      </c>
      <c r="L2757" s="97" t="str">
        <f>IF(TRIM('Ek.3-A'!F2757)&lt;&gt;"","var","yok")</f>
        <v>yok</v>
      </c>
      <c r="M2757" s="5" t="str">
        <f>IF('Ek.3-A'!F2757="", "", IF(VLOOKUP('Ek.3-A'!F2757, Veriler!D:E, 2, 0)=0, "", VLOOKUP('Ek.3-A'!F2757, Veriler!D:E, 2, 0)))</f>
        <v/>
      </c>
      <c r="N2757" s="5" t="str">
        <f>IF('Ek.3-A'!P2757="", "", 'Ek.3-A'!P2757)</f>
        <v/>
      </c>
      <c r="O2757" s="142">
        <f>'Ek.3-A'!S2757</f>
        <v>0</v>
      </c>
      <c r="P2757" s="143" t="str">
        <f>'Ek.3-A'!L2757</f>
        <v/>
      </c>
      <c r="Q2757" s="24" t="str">
        <f>'Ek.3-A'!M2757</f>
        <v/>
      </c>
      <c r="R2757" s="24">
        <f t="shared" si="587"/>
        <v>0</v>
      </c>
      <c r="S2757" s="141" t="str">
        <f t="shared" si="588"/>
        <v>H</v>
      </c>
      <c r="T2757" s="24">
        <f>IF(S2757="E",SUM($R$5:R2757),0)</f>
        <v>0</v>
      </c>
      <c r="U2757" s="143">
        <f t="shared" si="589"/>
        <v>0</v>
      </c>
    </row>
    <row r="2758" spans="1:21" x14ac:dyDescent="0.25">
      <c r="A2758" s="6">
        <v>28.58</v>
      </c>
      <c r="B2758" s="31" t="s">
        <v>90</v>
      </c>
      <c r="D2758" s="87">
        <v>291590900035</v>
      </c>
      <c r="E2758" s="3">
        <v>0.6</v>
      </c>
      <c r="K2758" s="3">
        <f t="shared" si="590"/>
        <v>2033</v>
      </c>
      <c r="L2758" s="97" t="str">
        <f>IF(TRIM('Ek.3-A'!F2758)&lt;&gt;"","var","yok")</f>
        <v>yok</v>
      </c>
      <c r="M2758" s="5" t="str">
        <f>IF('Ek.3-A'!F2758="", "", IF(VLOOKUP('Ek.3-A'!F2758, Veriler!D:E, 2, 0)=0, "", VLOOKUP('Ek.3-A'!F2758, Veriler!D:E, 2, 0)))</f>
        <v/>
      </c>
      <c r="N2758" s="5" t="str">
        <f>IF('Ek.3-A'!P2758="", "", 'Ek.3-A'!P2758)</f>
        <v/>
      </c>
      <c r="O2758" s="142">
        <f>'Ek.3-A'!S2758</f>
        <v>0</v>
      </c>
      <c r="P2758" s="143" t="str">
        <f>'Ek.3-A'!L2758</f>
        <v/>
      </c>
      <c r="Q2758" s="24" t="str">
        <f>'Ek.3-A'!M2758</f>
        <v/>
      </c>
      <c r="R2758" s="24">
        <f t="shared" si="587"/>
        <v>0</v>
      </c>
      <c r="S2758" s="141" t="str">
        <f t="shared" si="588"/>
        <v>H</v>
      </c>
      <c r="T2758" s="24">
        <f>IF(S2758="E",SUM($R$5:R2758),0)</f>
        <v>0</v>
      </c>
      <c r="U2758" s="143">
        <f t="shared" si="589"/>
        <v>0</v>
      </c>
    </row>
    <row r="2759" spans="1:21" x14ac:dyDescent="0.25">
      <c r="A2759" s="6">
        <v>28.59</v>
      </c>
      <c r="B2759" s="31" t="s">
        <v>90</v>
      </c>
      <c r="D2759" s="89">
        <v>291590700034</v>
      </c>
      <c r="E2759" s="3">
        <v>0.6</v>
      </c>
      <c r="K2759" s="3">
        <f t="shared" si="590"/>
        <v>2034</v>
      </c>
      <c r="L2759" s="97" t="str">
        <f>IF(TRIM('Ek.3-A'!F2759)&lt;&gt;"","var","yok")</f>
        <v>yok</v>
      </c>
      <c r="M2759" s="5" t="str">
        <f>IF('Ek.3-A'!F2759="", "", IF(VLOOKUP('Ek.3-A'!F2759, Veriler!D:E, 2, 0)=0, "", VLOOKUP('Ek.3-A'!F2759, Veriler!D:E, 2, 0)))</f>
        <v/>
      </c>
      <c r="N2759" s="5" t="str">
        <f>IF('Ek.3-A'!P2759="", "", 'Ek.3-A'!P2759)</f>
        <v/>
      </c>
      <c r="O2759" s="142">
        <f>'Ek.3-A'!S2759</f>
        <v>0</v>
      </c>
      <c r="P2759" s="143" t="str">
        <f>'Ek.3-A'!L2759</f>
        <v/>
      </c>
      <c r="Q2759" s="24" t="str">
        <f>'Ek.3-A'!M2759</f>
        <v/>
      </c>
      <c r="R2759" s="24">
        <f t="shared" si="587"/>
        <v>0</v>
      </c>
      <c r="S2759" s="141" t="str">
        <f t="shared" si="588"/>
        <v>H</v>
      </c>
      <c r="T2759" s="24">
        <f>IF(S2759="E",SUM($R$5:R2759),0)</f>
        <v>0</v>
      </c>
      <c r="U2759" s="143">
        <f t="shared" si="589"/>
        <v>0</v>
      </c>
    </row>
    <row r="2760" spans="1:21" x14ac:dyDescent="0.25">
      <c r="A2760" s="6">
        <v>28.6</v>
      </c>
      <c r="B2760" s="31" t="s">
        <v>90</v>
      </c>
      <c r="D2760" s="87">
        <v>291590900034</v>
      </c>
      <c r="E2760" s="3">
        <v>0.6</v>
      </c>
      <c r="K2760" s="3">
        <f t="shared" si="590"/>
        <v>2035</v>
      </c>
      <c r="L2760" s="97" t="str">
        <f>IF(TRIM('Ek.3-A'!F2760)&lt;&gt;"","var","yok")</f>
        <v>yok</v>
      </c>
      <c r="M2760" s="5" t="str">
        <f>IF('Ek.3-A'!F2760="", "", IF(VLOOKUP('Ek.3-A'!F2760, Veriler!D:E, 2, 0)=0, "", VLOOKUP('Ek.3-A'!F2760, Veriler!D:E, 2, 0)))</f>
        <v/>
      </c>
      <c r="N2760" s="5" t="str">
        <f>IF('Ek.3-A'!P2760="", "", 'Ek.3-A'!P2760)</f>
        <v/>
      </c>
      <c r="O2760" s="142">
        <f>'Ek.3-A'!S2760</f>
        <v>0</v>
      </c>
      <c r="P2760" s="143" t="str">
        <f>'Ek.3-A'!L2760</f>
        <v/>
      </c>
      <c r="Q2760" s="24" t="str">
        <f>'Ek.3-A'!M2760</f>
        <v/>
      </c>
      <c r="R2760" s="24">
        <f t="shared" si="587"/>
        <v>0</v>
      </c>
      <c r="S2760" s="141" t="str">
        <f t="shared" si="588"/>
        <v>H</v>
      </c>
      <c r="T2760" s="24">
        <f>IF(S2760="E",SUM($R$5:R2760),0)</f>
        <v>0</v>
      </c>
      <c r="U2760" s="143">
        <f t="shared" si="589"/>
        <v>0</v>
      </c>
    </row>
    <row r="2761" spans="1:21" x14ac:dyDescent="0.25">
      <c r="A2761" s="6">
        <v>28.61</v>
      </c>
      <c r="B2761" s="31" t="s">
        <v>90</v>
      </c>
      <c r="D2761" s="89">
        <v>360100000011</v>
      </c>
      <c r="E2761" s="3">
        <v>0.6</v>
      </c>
      <c r="K2761" s="3">
        <f t="shared" si="590"/>
        <v>2036</v>
      </c>
      <c r="L2761" s="97" t="str">
        <f>IF(TRIM('Ek.3-A'!F2761)&lt;&gt;"","var","yok")</f>
        <v>yok</v>
      </c>
      <c r="M2761" s="5" t="str">
        <f>IF('Ek.3-A'!F2761="", "", IF(VLOOKUP('Ek.3-A'!F2761, Veriler!D:E, 2, 0)=0, "", VLOOKUP('Ek.3-A'!F2761, Veriler!D:E, 2, 0)))</f>
        <v/>
      </c>
      <c r="N2761" s="5" t="str">
        <f>IF('Ek.3-A'!P2761="", "", 'Ek.3-A'!P2761)</f>
        <v/>
      </c>
      <c r="O2761" s="142">
        <f>'Ek.3-A'!S2761</f>
        <v>0</v>
      </c>
      <c r="P2761" s="143" t="str">
        <f>'Ek.3-A'!L2761</f>
        <v/>
      </c>
      <c r="Q2761" s="24" t="str">
        <f>'Ek.3-A'!M2761</f>
        <v/>
      </c>
      <c r="R2761" s="24">
        <f t="shared" si="587"/>
        <v>0</v>
      </c>
      <c r="S2761" s="141" t="str">
        <f t="shared" si="588"/>
        <v>H</v>
      </c>
      <c r="T2761" s="24">
        <f>IF(S2761="E",SUM($R$5:R2761),0)</f>
        <v>0</v>
      </c>
      <c r="U2761" s="143">
        <f t="shared" si="589"/>
        <v>0</v>
      </c>
    </row>
    <row r="2762" spans="1:21" x14ac:dyDescent="0.25">
      <c r="A2762" s="6">
        <v>28.62</v>
      </c>
      <c r="B2762" s="31" t="s">
        <v>90</v>
      </c>
      <c r="D2762" s="87">
        <v>840733200000</v>
      </c>
      <c r="E2762" s="3">
        <v>0.6</v>
      </c>
      <c r="K2762" s="3">
        <f t="shared" si="590"/>
        <v>2037</v>
      </c>
      <c r="L2762" s="97" t="str">
        <f>IF(TRIM('Ek.3-A'!F2762)&lt;&gt;"","var","yok")</f>
        <v>yok</v>
      </c>
      <c r="M2762" s="5" t="str">
        <f>IF('Ek.3-A'!F2762="", "", IF(VLOOKUP('Ek.3-A'!F2762, Veriler!D:E, 2, 0)=0, "", VLOOKUP('Ek.3-A'!F2762, Veriler!D:E, 2, 0)))</f>
        <v/>
      </c>
      <c r="N2762" s="5" t="str">
        <f>IF('Ek.3-A'!P2762="", "", 'Ek.3-A'!P2762)</f>
        <v/>
      </c>
      <c r="O2762" s="142">
        <f>'Ek.3-A'!S2762</f>
        <v>0</v>
      </c>
      <c r="P2762" s="143" t="str">
        <f>'Ek.3-A'!L2762</f>
        <v/>
      </c>
      <c r="Q2762" s="24" t="str">
        <f>'Ek.3-A'!M2762</f>
        <v/>
      </c>
      <c r="R2762" s="24">
        <f t="shared" si="587"/>
        <v>0</v>
      </c>
      <c r="S2762" s="141" t="str">
        <f t="shared" si="588"/>
        <v>H</v>
      </c>
      <c r="T2762" s="24">
        <f>IF(S2762="E",SUM($R$5:R2762),0)</f>
        <v>0</v>
      </c>
      <c r="U2762" s="143">
        <f t="shared" si="589"/>
        <v>0</v>
      </c>
    </row>
    <row r="2763" spans="1:21" x14ac:dyDescent="0.25">
      <c r="A2763" s="6">
        <v>28.63</v>
      </c>
      <c r="B2763" s="31" t="s">
        <v>90</v>
      </c>
      <c r="D2763" s="89">
        <v>902920311000</v>
      </c>
      <c r="E2763" s="3">
        <v>0.6</v>
      </c>
      <c r="K2763" s="3">
        <f t="shared" si="590"/>
        <v>2038</v>
      </c>
      <c r="L2763" s="97" t="str">
        <f>IF(TRIM('Ek.3-A'!F2763)&lt;&gt;"","var","yok")</f>
        <v>yok</v>
      </c>
      <c r="M2763" s="5" t="str">
        <f>IF('Ek.3-A'!F2763="", "", IF(VLOOKUP('Ek.3-A'!F2763, Veriler!D:E, 2, 0)=0, "", VLOOKUP('Ek.3-A'!F2763, Veriler!D:E, 2, 0)))</f>
        <v/>
      </c>
      <c r="N2763" s="5" t="str">
        <f>IF('Ek.3-A'!P2763="", "", 'Ek.3-A'!P2763)</f>
        <v/>
      </c>
      <c r="O2763" s="142">
        <f>'Ek.3-A'!S2763</f>
        <v>0</v>
      </c>
      <c r="P2763" s="143" t="str">
        <f>'Ek.3-A'!L2763</f>
        <v/>
      </c>
      <c r="Q2763" s="24" t="str">
        <f>'Ek.3-A'!M2763</f>
        <v/>
      </c>
      <c r="R2763" s="24">
        <f t="shared" si="587"/>
        <v>0</v>
      </c>
      <c r="S2763" s="141" t="str">
        <f t="shared" si="588"/>
        <v>H</v>
      </c>
      <c r="T2763" s="24">
        <f>IF(S2763="E",SUM($R$5:R2763),0)</f>
        <v>0</v>
      </c>
      <c r="U2763" s="143">
        <f t="shared" si="589"/>
        <v>0</v>
      </c>
    </row>
    <row r="2764" spans="1:21" x14ac:dyDescent="0.25">
      <c r="A2764" s="6">
        <v>28.64</v>
      </c>
      <c r="B2764" s="31" t="s">
        <v>90</v>
      </c>
      <c r="D2764" s="87">
        <v>902920319000</v>
      </c>
      <c r="E2764" s="3">
        <v>0.6</v>
      </c>
      <c r="K2764" s="3">
        <f t="shared" si="590"/>
        <v>2039</v>
      </c>
      <c r="L2764" s="97" t="str">
        <f>IF(TRIM('Ek.3-A'!F2764)&lt;&gt;"","var","yok")</f>
        <v>yok</v>
      </c>
      <c r="M2764" s="5" t="str">
        <f>IF('Ek.3-A'!F2764="", "", IF(VLOOKUP('Ek.3-A'!F2764, Veriler!D:E, 2, 0)=0, "", VLOOKUP('Ek.3-A'!F2764, Veriler!D:E, 2, 0)))</f>
        <v/>
      </c>
      <c r="N2764" s="5" t="str">
        <f>IF('Ek.3-A'!P2764="", "", 'Ek.3-A'!P2764)</f>
        <v/>
      </c>
      <c r="O2764" s="142">
        <f>'Ek.3-A'!S2764</f>
        <v>0</v>
      </c>
      <c r="P2764" s="143" t="str">
        <f>'Ek.3-A'!L2764</f>
        <v/>
      </c>
      <c r="Q2764" s="24" t="str">
        <f>'Ek.3-A'!M2764</f>
        <v/>
      </c>
      <c r="R2764" s="24">
        <f t="shared" si="587"/>
        <v>0</v>
      </c>
      <c r="S2764" s="141" t="str">
        <f t="shared" si="588"/>
        <v>H</v>
      </c>
      <c r="T2764" s="24">
        <f>IF(S2764="E",SUM($R$5:R2764),0)</f>
        <v>0</v>
      </c>
      <c r="U2764" s="143">
        <f t="shared" si="589"/>
        <v>0</v>
      </c>
    </row>
    <row r="2765" spans="1:21" x14ac:dyDescent="0.25">
      <c r="A2765" s="6">
        <v>28.65</v>
      </c>
      <c r="B2765" s="31" t="s">
        <v>90</v>
      </c>
      <c r="D2765" s="89">
        <v>840820100000</v>
      </c>
      <c r="E2765" s="3">
        <v>0.6</v>
      </c>
      <c r="K2765" s="3">
        <f t="shared" si="590"/>
        <v>2040</v>
      </c>
      <c r="L2765" s="97" t="str">
        <f>IF(TRIM('Ek.3-A'!F2765)&lt;&gt;"","var","yok")</f>
        <v>yok</v>
      </c>
      <c r="M2765" s="5" t="str">
        <f>IF('Ek.3-A'!F2765="", "", IF(VLOOKUP('Ek.3-A'!F2765, Veriler!D:E, 2, 0)=0, "", VLOOKUP('Ek.3-A'!F2765, Veriler!D:E, 2, 0)))</f>
        <v/>
      </c>
      <c r="N2765" s="5" t="str">
        <f>IF('Ek.3-A'!P2765="", "", 'Ek.3-A'!P2765)</f>
        <v/>
      </c>
      <c r="O2765" s="142">
        <f>'Ek.3-A'!S2765</f>
        <v>0</v>
      </c>
      <c r="P2765" s="143" t="str">
        <f>'Ek.3-A'!L2765</f>
        <v/>
      </c>
      <c r="Q2765" s="24" t="str">
        <f>'Ek.3-A'!M2765</f>
        <v/>
      </c>
      <c r="R2765" s="24">
        <f t="shared" si="587"/>
        <v>0</v>
      </c>
      <c r="S2765" s="141" t="str">
        <f t="shared" si="588"/>
        <v>H</v>
      </c>
      <c r="T2765" s="24">
        <f>IF(S2765="E",SUM($R$5:R2765),0)</f>
        <v>0</v>
      </c>
      <c r="U2765" s="143">
        <f t="shared" si="589"/>
        <v>0</v>
      </c>
    </row>
    <row r="2766" spans="1:21" x14ac:dyDescent="0.25">
      <c r="A2766" s="6">
        <v>28.66</v>
      </c>
      <c r="B2766" s="31" t="s">
        <v>90</v>
      </c>
      <c r="D2766" s="87">
        <v>293399809024</v>
      </c>
      <c r="E2766" s="3">
        <v>0.6</v>
      </c>
      <c r="K2766" s="3">
        <f t="shared" si="590"/>
        <v>2041</v>
      </c>
      <c r="L2766" s="97" t="str">
        <f>IF(TRIM('Ek.3-A'!F2766)&lt;&gt;"","var","yok")</f>
        <v>yok</v>
      </c>
      <c r="M2766" s="5" t="str">
        <f>IF('Ek.3-A'!F2766="", "", IF(VLOOKUP('Ek.3-A'!F2766, Veriler!D:E, 2, 0)=0, "", VLOOKUP('Ek.3-A'!F2766, Veriler!D:E, 2, 0)))</f>
        <v/>
      </c>
      <c r="N2766" s="5" t="str">
        <f>IF('Ek.3-A'!P2766="", "", 'Ek.3-A'!P2766)</f>
        <v/>
      </c>
      <c r="O2766" s="142">
        <f>'Ek.3-A'!S2766</f>
        <v>0</v>
      </c>
      <c r="P2766" s="143" t="str">
        <f>'Ek.3-A'!L2766</f>
        <v/>
      </c>
      <c r="Q2766" s="24" t="str">
        <f>'Ek.3-A'!M2766</f>
        <v/>
      </c>
      <c r="R2766" s="24">
        <f t="shared" si="587"/>
        <v>0</v>
      </c>
      <c r="S2766" s="141" t="str">
        <f t="shared" si="588"/>
        <v>H</v>
      </c>
      <c r="T2766" s="24">
        <f>IF(S2766="E",SUM($R$5:R2766),0)</f>
        <v>0</v>
      </c>
      <c r="U2766" s="143">
        <f t="shared" si="589"/>
        <v>0</v>
      </c>
    </row>
    <row r="2767" spans="1:21" x14ac:dyDescent="0.25">
      <c r="A2767" s="6">
        <v>28.67</v>
      </c>
      <c r="B2767" s="31" t="s">
        <v>90</v>
      </c>
      <c r="D2767" s="89">
        <v>293296000000</v>
      </c>
      <c r="E2767" s="3">
        <v>0.6</v>
      </c>
      <c r="K2767" s="3">
        <f t="shared" si="590"/>
        <v>2042</v>
      </c>
      <c r="L2767" s="97" t="str">
        <f>IF(TRIM('Ek.3-A'!F2767)&lt;&gt;"","var","yok")</f>
        <v>yok</v>
      </c>
      <c r="M2767" s="5" t="str">
        <f>IF('Ek.3-A'!F2767="", "", IF(VLOOKUP('Ek.3-A'!F2767, Veriler!D:E, 2, 0)=0, "", VLOOKUP('Ek.3-A'!F2767, Veriler!D:E, 2, 0)))</f>
        <v/>
      </c>
      <c r="N2767" s="5" t="str">
        <f>IF('Ek.3-A'!P2767="", "", 'Ek.3-A'!P2767)</f>
        <v/>
      </c>
      <c r="O2767" s="142">
        <f>'Ek.3-A'!S2767</f>
        <v>0</v>
      </c>
      <c r="P2767" s="143" t="str">
        <f>'Ek.3-A'!L2767</f>
        <v/>
      </c>
      <c r="Q2767" s="24" t="str">
        <f>'Ek.3-A'!M2767</f>
        <v/>
      </c>
      <c r="R2767" s="24">
        <f t="shared" si="587"/>
        <v>0</v>
      </c>
      <c r="S2767" s="141" t="str">
        <f t="shared" si="588"/>
        <v>H</v>
      </c>
      <c r="T2767" s="24">
        <f>IF(S2767="E",SUM($R$5:R2767),0)</f>
        <v>0</v>
      </c>
      <c r="U2767" s="143">
        <f t="shared" si="589"/>
        <v>0</v>
      </c>
    </row>
    <row r="2768" spans="1:21" x14ac:dyDescent="0.25">
      <c r="A2768" s="6">
        <v>28.68</v>
      </c>
      <c r="B2768" s="31" t="s">
        <v>90</v>
      </c>
      <c r="D2768" s="87">
        <v>391231000000</v>
      </c>
      <c r="E2768" s="3">
        <v>0.6</v>
      </c>
      <c r="K2768" s="3">
        <f t="shared" si="590"/>
        <v>2043</v>
      </c>
      <c r="L2768" s="97" t="str">
        <f>IF(TRIM('Ek.3-A'!F2768)&lt;&gt;"","var","yok")</f>
        <v>yok</v>
      </c>
      <c r="M2768" s="5" t="str">
        <f>IF('Ek.3-A'!F2768="", "", IF(VLOOKUP('Ek.3-A'!F2768, Veriler!D:E, 2, 0)=0, "", VLOOKUP('Ek.3-A'!F2768, Veriler!D:E, 2, 0)))</f>
        <v/>
      </c>
      <c r="N2768" s="5" t="str">
        <f>IF('Ek.3-A'!P2768="", "", 'Ek.3-A'!P2768)</f>
        <v/>
      </c>
      <c r="O2768" s="142">
        <f>'Ek.3-A'!S2768</f>
        <v>0</v>
      </c>
      <c r="P2768" s="143" t="str">
        <f>'Ek.3-A'!L2768</f>
        <v/>
      </c>
      <c r="Q2768" s="24" t="str">
        <f>'Ek.3-A'!M2768</f>
        <v/>
      </c>
      <c r="R2768" s="24">
        <f t="shared" si="587"/>
        <v>0</v>
      </c>
      <c r="S2768" s="141" t="str">
        <f t="shared" si="588"/>
        <v>H</v>
      </c>
      <c r="T2768" s="24">
        <f>IF(S2768="E",SUM($R$5:R2768),0)</f>
        <v>0</v>
      </c>
      <c r="U2768" s="143">
        <f t="shared" si="589"/>
        <v>0</v>
      </c>
    </row>
    <row r="2769" spans="1:41" x14ac:dyDescent="0.25">
      <c r="A2769" s="6">
        <v>28.69</v>
      </c>
      <c r="B2769" s="31" t="s">
        <v>90</v>
      </c>
      <c r="D2769" s="89">
        <v>681513000000</v>
      </c>
      <c r="E2769" s="3">
        <v>0.6</v>
      </c>
      <c r="K2769" s="3">
        <f t="shared" si="590"/>
        <v>2044</v>
      </c>
      <c r="L2769" s="97" t="str">
        <f>IF(TRIM('Ek.3-A'!F2769)&lt;&gt;"","var","yok")</f>
        <v>yok</v>
      </c>
      <c r="M2769" s="5" t="str">
        <f>IF('Ek.3-A'!F2769="", "", IF(VLOOKUP('Ek.3-A'!F2769, Veriler!D:E, 2, 0)=0, "", VLOOKUP('Ek.3-A'!F2769, Veriler!D:E, 2, 0)))</f>
        <v/>
      </c>
      <c r="N2769" s="5" t="str">
        <f>IF('Ek.3-A'!P2769="", "", 'Ek.3-A'!P2769)</f>
        <v/>
      </c>
      <c r="O2769" s="142">
        <f>'Ek.3-A'!S2769</f>
        <v>0</v>
      </c>
      <c r="P2769" s="143" t="str">
        <f>'Ek.3-A'!L2769</f>
        <v/>
      </c>
      <c r="Q2769" s="24" t="str">
        <f>'Ek.3-A'!M2769</f>
        <v/>
      </c>
      <c r="R2769" s="24">
        <f t="shared" si="587"/>
        <v>0</v>
      </c>
      <c r="S2769" s="141" t="str">
        <f t="shared" si="588"/>
        <v>H</v>
      </c>
      <c r="T2769" s="24">
        <f>IF(S2769="E",SUM($R$5:R2769),0)</f>
        <v>0</v>
      </c>
      <c r="U2769" s="143">
        <f t="shared" si="589"/>
        <v>0</v>
      </c>
    </row>
    <row r="2770" spans="1:41" x14ac:dyDescent="0.25">
      <c r="A2770" s="6">
        <v>28.7</v>
      </c>
      <c r="B2770" s="31" t="s">
        <v>90</v>
      </c>
      <c r="D2770" s="87">
        <v>480256806200</v>
      </c>
      <c r="E2770" s="3">
        <v>0.6</v>
      </c>
      <c r="T2770" s="24"/>
      <c r="U2770" s="25"/>
      <c r="AO2770" s="140">
        <f>'Ek.3-A'!L2770</f>
        <v>0</v>
      </c>
    </row>
    <row r="2771" spans="1:41" x14ac:dyDescent="0.25">
      <c r="A2771" s="6">
        <v>28.71</v>
      </c>
      <c r="B2771" s="31" t="s">
        <v>90</v>
      </c>
      <c r="D2771" s="89">
        <v>480256203900</v>
      </c>
      <c r="E2771" s="3">
        <v>0.6</v>
      </c>
      <c r="T2771" s="24"/>
      <c r="U2771" s="25"/>
    </row>
    <row r="2772" spans="1:41" x14ac:dyDescent="0.25">
      <c r="A2772" s="6">
        <v>28.72</v>
      </c>
      <c r="B2772" s="31" t="s">
        <v>90</v>
      </c>
      <c r="D2772" s="87">
        <v>480255156100</v>
      </c>
      <c r="E2772" s="3">
        <v>0.6</v>
      </c>
      <c r="T2772" s="24"/>
      <c r="U2772" s="25"/>
    </row>
    <row r="2773" spans="1:41" x14ac:dyDescent="0.25">
      <c r="A2773" s="6">
        <v>28.73</v>
      </c>
      <c r="B2773" s="31" t="s">
        <v>90</v>
      </c>
      <c r="D2773" s="89">
        <v>480258906200</v>
      </c>
      <c r="E2773" s="3">
        <v>0.6</v>
      </c>
      <c r="T2773" s="24"/>
      <c r="U2773" s="25"/>
    </row>
    <row r="2774" spans="1:41" x14ac:dyDescent="0.25">
      <c r="A2774" s="6">
        <v>28.74</v>
      </c>
      <c r="B2774" s="31" t="s">
        <v>90</v>
      </c>
      <c r="D2774" s="87">
        <v>480257006200</v>
      </c>
      <c r="E2774" s="3">
        <v>0.6</v>
      </c>
      <c r="T2774" s="24"/>
      <c r="U2774" s="25"/>
    </row>
    <row r="2775" spans="1:41" x14ac:dyDescent="0.25">
      <c r="A2775" s="6">
        <v>28.75</v>
      </c>
      <c r="B2775" s="31" t="s">
        <v>90</v>
      </c>
      <c r="D2775" s="89">
        <v>290314000000</v>
      </c>
      <c r="E2775" s="3">
        <v>0.6</v>
      </c>
      <c r="T2775" s="24"/>
      <c r="U2775" s="25"/>
    </row>
    <row r="2776" spans="1:41" x14ac:dyDescent="0.25">
      <c r="A2776" s="6">
        <v>28.76</v>
      </c>
      <c r="B2776" s="31" t="s">
        <v>90</v>
      </c>
      <c r="D2776" s="87">
        <v>281121000000</v>
      </c>
      <c r="E2776" s="3">
        <v>0.6</v>
      </c>
      <c r="T2776" s="24"/>
      <c r="U2776" s="25"/>
    </row>
    <row r="2777" spans="1:41" x14ac:dyDescent="0.25">
      <c r="A2777" s="6">
        <v>28.77</v>
      </c>
      <c r="B2777" s="31" t="s">
        <v>90</v>
      </c>
      <c r="D2777" s="89">
        <v>853310000000</v>
      </c>
      <c r="E2777" s="3">
        <v>0.6</v>
      </c>
      <c r="T2777" s="24"/>
      <c r="U2777" s="25"/>
    </row>
    <row r="2778" spans="1:41" x14ac:dyDescent="0.25">
      <c r="A2778" s="6">
        <v>28.78</v>
      </c>
      <c r="B2778" s="31" t="s">
        <v>90</v>
      </c>
      <c r="D2778" s="87">
        <v>281310000000</v>
      </c>
      <c r="E2778" s="3">
        <v>0.6</v>
      </c>
      <c r="T2778" s="24"/>
      <c r="U2778" s="25"/>
    </row>
    <row r="2779" spans="1:41" x14ac:dyDescent="0.25">
      <c r="A2779" s="6">
        <v>28.79</v>
      </c>
      <c r="B2779" s="31" t="s">
        <v>90</v>
      </c>
      <c r="D2779" s="89">
        <v>381700800029</v>
      </c>
      <c r="E2779" s="3">
        <v>0.6</v>
      </c>
      <c r="K2779" s="3">
        <f>K2769+1</f>
        <v>2045</v>
      </c>
      <c r="L2779" s="97" t="str">
        <f>IF(TRIM('Ek.3-A'!F2779)&lt;&gt;"","var","yok")</f>
        <v>yok</v>
      </c>
      <c r="M2779" s="5" t="str">
        <f>IF('Ek.3-A'!F2779="", "", IF(VLOOKUP('Ek.3-A'!F2779, Veriler!D:E, 2, 0)=0, "", VLOOKUP('Ek.3-A'!F2779, Veriler!D:E, 2, 0)))</f>
        <v/>
      </c>
      <c r="N2779" s="5" t="str">
        <f>IF('Ek.3-A'!P2779="", "", 'Ek.3-A'!P2779)</f>
        <v/>
      </c>
      <c r="O2779" s="142">
        <f>'Ek.3-A'!S2779</f>
        <v>0</v>
      </c>
      <c r="P2779" s="143" t="str">
        <f>'Ek.3-A'!L2779</f>
        <v/>
      </c>
      <c r="Q2779" s="24" t="str">
        <f>'Ek.3-A'!M2779</f>
        <v/>
      </c>
      <c r="R2779" s="24">
        <f t="shared" ref="R2779:R2792" si="591">IF(L2779="var",0,IF(Q2779&lt;=0.005,Q2779,0))</f>
        <v>0</v>
      </c>
      <c r="S2779" s="141" t="str">
        <f t="shared" ref="S2779:S2792" si="592">IF(Q2779&lt;=0.005,"E","H")</f>
        <v>H</v>
      </c>
      <c r="T2779" s="24">
        <f>IF(S2779="E",SUM($R$5:R2779),0)</f>
        <v>0</v>
      </c>
      <c r="U2779" s="143">
        <f t="shared" ref="U2779:U2792" si="593">IF(T2779&lt;=0.1, O2779, IF(R2779&gt;$G$2, R2779*O2779, $G$2*O2779))</f>
        <v>0</v>
      </c>
    </row>
    <row r="2780" spans="1:41" x14ac:dyDescent="0.25">
      <c r="A2780" s="6">
        <v>28.8</v>
      </c>
      <c r="B2780" s="31" t="s">
        <v>90</v>
      </c>
      <c r="D2780" s="87">
        <v>381700800019</v>
      </c>
      <c r="E2780" s="3">
        <v>0.6</v>
      </c>
      <c r="K2780" s="3">
        <f t="shared" ref="K2780:K2792" si="594">K2779+1</f>
        <v>2046</v>
      </c>
      <c r="L2780" s="97" t="str">
        <f>IF(TRIM('Ek.3-A'!F2780)&lt;&gt;"","var","yok")</f>
        <v>yok</v>
      </c>
      <c r="M2780" s="5" t="str">
        <f>IF('Ek.3-A'!F2780="", "", IF(VLOOKUP('Ek.3-A'!F2780, Veriler!D:E, 2, 0)=0, "", VLOOKUP('Ek.3-A'!F2780, Veriler!D:E, 2, 0)))</f>
        <v/>
      </c>
      <c r="N2780" s="5" t="str">
        <f>IF('Ek.3-A'!P2780="", "", 'Ek.3-A'!P2780)</f>
        <v/>
      </c>
      <c r="O2780" s="142">
        <f>'Ek.3-A'!S2780</f>
        <v>0</v>
      </c>
      <c r="P2780" s="143" t="str">
        <f>'Ek.3-A'!L2780</f>
        <v/>
      </c>
      <c r="Q2780" s="24" t="str">
        <f>'Ek.3-A'!M2780</f>
        <v/>
      </c>
      <c r="R2780" s="24">
        <f t="shared" si="591"/>
        <v>0</v>
      </c>
      <c r="S2780" s="141" t="str">
        <f t="shared" si="592"/>
        <v>H</v>
      </c>
      <c r="T2780" s="24">
        <f>IF(S2780="E",SUM($R$5:R2780),0)</f>
        <v>0</v>
      </c>
      <c r="U2780" s="143">
        <f t="shared" si="593"/>
        <v>0</v>
      </c>
    </row>
    <row r="2781" spans="1:41" x14ac:dyDescent="0.25">
      <c r="A2781" s="6">
        <v>28.81</v>
      </c>
      <c r="B2781" s="31" t="s">
        <v>90</v>
      </c>
      <c r="D2781" s="89">
        <v>480257009900</v>
      </c>
      <c r="E2781" s="3">
        <v>0.6</v>
      </c>
      <c r="K2781" s="3">
        <f t="shared" si="594"/>
        <v>2047</v>
      </c>
      <c r="L2781" s="97" t="str">
        <f>IF(TRIM('Ek.3-A'!F2781)&lt;&gt;"","var","yok")</f>
        <v>yok</v>
      </c>
      <c r="M2781" s="5" t="str">
        <f>IF('Ek.3-A'!F2781="", "", IF(VLOOKUP('Ek.3-A'!F2781, Veriler!D:E, 2, 0)=0, "", VLOOKUP('Ek.3-A'!F2781, Veriler!D:E, 2, 0)))</f>
        <v/>
      </c>
      <c r="N2781" s="5" t="str">
        <f>IF('Ek.3-A'!P2781="", "", 'Ek.3-A'!P2781)</f>
        <v/>
      </c>
      <c r="O2781" s="142">
        <f>'Ek.3-A'!S2781</f>
        <v>0</v>
      </c>
      <c r="P2781" s="143" t="str">
        <f>'Ek.3-A'!L2781</f>
        <v/>
      </c>
      <c r="Q2781" s="24" t="str">
        <f>'Ek.3-A'!M2781</f>
        <v/>
      </c>
      <c r="R2781" s="24">
        <f t="shared" si="591"/>
        <v>0</v>
      </c>
      <c r="S2781" s="141" t="str">
        <f t="shared" si="592"/>
        <v>H</v>
      </c>
      <c r="T2781" s="24">
        <f>IF(S2781="E",SUM($R$5:R2781),0)</f>
        <v>0</v>
      </c>
      <c r="U2781" s="143">
        <f t="shared" si="593"/>
        <v>0</v>
      </c>
    </row>
    <row r="2782" spans="1:41" x14ac:dyDescent="0.25">
      <c r="A2782" s="6">
        <v>28.82</v>
      </c>
      <c r="B2782" s="31" t="s">
        <v>90</v>
      </c>
      <c r="D2782" s="87">
        <v>480257005000</v>
      </c>
      <c r="E2782" s="3">
        <v>0.6</v>
      </c>
      <c r="K2782" s="3">
        <f t="shared" si="594"/>
        <v>2048</v>
      </c>
      <c r="L2782" s="97" t="str">
        <f>IF(TRIM('Ek.3-A'!F2782)&lt;&gt;"","var","yok")</f>
        <v>yok</v>
      </c>
      <c r="M2782" s="5" t="str">
        <f>IF('Ek.3-A'!F2782="", "", IF(VLOOKUP('Ek.3-A'!F2782, Veriler!D:E, 2, 0)=0, "", VLOOKUP('Ek.3-A'!F2782, Veriler!D:E, 2, 0)))</f>
        <v/>
      </c>
      <c r="N2782" s="5" t="str">
        <f>IF('Ek.3-A'!P2782="", "", 'Ek.3-A'!P2782)</f>
        <v/>
      </c>
      <c r="O2782" s="142">
        <f>'Ek.3-A'!S2782</f>
        <v>0</v>
      </c>
      <c r="P2782" s="143" t="str">
        <f>'Ek.3-A'!L2782</f>
        <v/>
      </c>
      <c r="Q2782" s="24" t="str">
        <f>'Ek.3-A'!M2782</f>
        <v/>
      </c>
      <c r="R2782" s="24">
        <f t="shared" si="591"/>
        <v>0</v>
      </c>
      <c r="S2782" s="141" t="str">
        <f t="shared" si="592"/>
        <v>H</v>
      </c>
      <c r="T2782" s="24">
        <f>IF(S2782="E",SUM($R$5:R2782),0)</f>
        <v>0</v>
      </c>
      <c r="U2782" s="143">
        <f t="shared" si="593"/>
        <v>0</v>
      </c>
    </row>
    <row r="2783" spans="1:41" x14ac:dyDescent="0.25">
      <c r="A2783" s="6">
        <v>28.83</v>
      </c>
      <c r="B2783" s="31" t="s">
        <v>90</v>
      </c>
      <c r="D2783" s="89">
        <v>290719909011</v>
      </c>
      <c r="E2783" s="3">
        <v>0.6</v>
      </c>
      <c r="K2783" s="3">
        <f t="shared" si="594"/>
        <v>2049</v>
      </c>
      <c r="L2783" s="97" t="str">
        <f>IF(TRIM('Ek.3-A'!F2783)&lt;&gt;"","var","yok")</f>
        <v>yok</v>
      </c>
      <c r="M2783" s="5" t="str">
        <f>IF('Ek.3-A'!F2783="", "", IF(VLOOKUP('Ek.3-A'!F2783, Veriler!D:E, 2, 0)=0, "", VLOOKUP('Ek.3-A'!F2783, Veriler!D:E, 2, 0)))</f>
        <v/>
      </c>
      <c r="N2783" s="5" t="str">
        <f>IF('Ek.3-A'!P2783="", "", 'Ek.3-A'!P2783)</f>
        <v/>
      </c>
      <c r="O2783" s="142">
        <f>'Ek.3-A'!S2783</f>
        <v>0</v>
      </c>
      <c r="P2783" s="143" t="str">
        <f>'Ek.3-A'!L2783</f>
        <v/>
      </c>
      <c r="Q2783" s="24" t="str">
        <f>'Ek.3-A'!M2783</f>
        <v/>
      </c>
      <c r="R2783" s="24">
        <f t="shared" si="591"/>
        <v>0</v>
      </c>
      <c r="S2783" s="141" t="str">
        <f t="shared" si="592"/>
        <v>H</v>
      </c>
      <c r="T2783" s="24">
        <f>IF(S2783="E",SUM($R$5:R2783),0)</f>
        <v>0</v>
      </c>
      <c r="U2783" s="143">
        <f t="shared" si="593"/>
        <v>0</v>
      </c>
    </row>
    <row r="2784" spans="1:41" x14ac:dyDescent="0.25">
      <c r="A2784" s="6">
        <v>28.84</v>
      </c>
      <c r="B2784" s="31" t="s">
        <v>90</v>
      </c>
      <c r="D2784" s="87">
        <v>291429000012</v>
      </c>
      <c r="E2784" s="3">
        <v>0.6</v>
      </c>
      <c r="K2784" s="3">
        <f t="shared" si="594"/>
        <v>2050</v>
      </c>
      <c r="L2784" s="97" t="str">
        <f>IF(TRIM('Ek.3-A'!F2784)&lt;&gt;"","var","yok")</f>
        <v>yok</v>
      </c>
      <c r="M2784" s="5" t="str">
        <f>IF('Ek.3-A'!F2784="", "", IF(VLOOKUP('Ek.3-A'!F2784, Veriler!D:E, 2, 0)=0, "", VLOOKUP('Ek.3-A'!F2784, Veriler!D:E, 2, 0)))</f>
        <v/>
      </c>
      <c r="N2784" s="5" t="str">
        <f>IF('Ek.3-A'!P2784="", "", 'Ek.3-A'!P2784)</f>
        <v/>
      </c>
      <c r="O2784" s="142">
        <f>'Ek.3-A'!S2784</f>
        <v>0</v>
      </c>
      <c r="P2784" s="143" t="str">
        <f>'Ek.3-A'!L2784</f>
        <v/>
      </c>
      <c r="Q2784" s="24" t="str">
        <f>'Ek.3-A'!M2784</f>
        <v/>
      </c>
      <c r="R2784" s="24">
        <f t="shared" si="591"/>
        <v>0</v>
      </c>
      <c r="S2784" s="141" t="str">
        <f t="shared" si="592"/>
        <v>H</v>
      </c>
      <c r="T2784" s="24">
        <f>IF(S2784="E",SUM($R$5:R2784),0)</f>
        <v>0</v>
      </c>
      <c r="U2784" s="143">
        <f t="shared" si="593"/>
        <v>0</v>
      </c>
    </row>
    <row r="2785" spans="1:21" x14ac:dyDescent="0.25">
      <c r="A2785" s="6">
        <v>28.85</v>
      </c>
      <c r="B2785" s="31" t="s">
        <v>90</v>
      </c>
      <c r="D2785" s="89">
        <v>510531000000</v>
      </c>
      <c r="E2785" s="3">
        <v>0.6</v>
      </c>
      <c r="K2785" s="3">
        <f t="shared" si="594"/>
        <v>2051</v>
      </c>
      <c r="L2785" s="97" t="str">
        <f>IF(TRIM('Ek.3-A'!F2785)&lt;&gt;"","var","yok")</f>
        <v>yok</v>
      </c>
      <c r="M2785" s="5" t="str">
        <f>IF('Ek.3-A'!F2785="", "", IF(VLOOKUP('Ek.3-A'!F2785, Veriler!D:E, 2, 0)=0, "", VLOOKUP('Ek.3-A'!F2785, Veriler!D:E, 2, 0)))</f>
        <v/>
      </c>
      <c r="N2785" s="5" t="str">
        <f>IF('Ek.3-A'!P2785="", "", 'Ek.3-A'!P2785)</f>
        <v/>
      </c>
      <c r="O2785" s="142">
        <f>'Ek.3-A'!S2785</f>
        <v>0</v>
      </c>
      <c r="P2785" s="143" t="str">
        <f>'Ek.3-A'!L2785</f>
        <v/>
      </c>
      <c r="Q2785" s="24" t="str">
        <f>'Ek.3-A'!M2785</f>
        <v/>
      </c>
      <c r="R2785" s="24">
        <f t="shared" si="591"/>
        <v>0</v>
      </c>
      <c r="S2785" s="141" t="str">
        <f t="shared" si="592"/>
        <v>H</v>
      </c>
      <c r="T2785" s="24">
        <f>IF(S2785="E",SUM($R$5:R2785),0)</f>
        <v>0</v>
      </c>
      <c r="U2785" s="143">
        <f t="shared" si="593"/>
        <v>0</v>
      </c>
    </row>
    <row r="2786" spans="1:21" x14ac:dyDescent="0.25">
      <c r="A2786" s="6">
        <v>28.86</v>
      </c>
      <c r="B2786" s="31" t="s">
        <v>90</v>
      </c>
      <c r="D2786" s="87">
        <v>284700009011</v>
      </c>
      <c r="E2786" s="3">
        <v>0.6</v>
      </c>
      <c r="K2786" s="3">
        <f t="shared" si="594"/>
        <v>2052</v>
      </c>
      <c r="L2786" s="97" t="str">
        <f>IF(TRIM('Ek.3-A'!F2786)&lt;&gt;"","var","yok")</f>
        <v>yok</v>
      </c>
      <c r="M2786" s="5" t="str">
        <f>IF('Ek.3-A'!F2786="", "", IF(VLOOKUP('Ek.3-A'!F2786, Veriler!D:E, 2, 0)=0, "", VLOOKUP('Ek.3-A'!F2786, Veriler!D:E, 2, 0)))</f>
        <v/>
      </c>
      <c r="N2786" s="5" t="str">
        <f>IF('Ek.3-A'!P2786="", "", 'Ek.3-A'!P2786)</f>
        <v/>
      </c>
      <c r="O2786" s="142">
        <f>'Ek.3-A'!S2786</f>
        <v>0</v>
      </c>
      <c r="P2786" s="143" t="str">
        <f>'Ek.3-A'!L2786</f>
        <v/>
      </c>
      <c r="Q2786" s="24" t="str">
        <f>'Ek.3-A'!M2786</f>
        <v/>
      </c>
      <c r="R2786" s="24">
        <f t="shared" si="591"/>
        <v>0</v>
      </c>
      <c r="S2786" s="141" t="str">
        <f t="shared" si="592"/>
        <v>H</v>
      </c>
      <c r="T2786" s="24">
        <f>IF(S2786="E",SUM($R$5:R2786),0)</f>
        <v>0</v>
      </c>
      <c r="U2786" s="143">
        <f t="shared" si="593"/>
        <v>0</v>
      </c>
    </row>
    <row r="2787" spans="1:21" x14ac:dyDescent="0.25">
      <c r="A2787" s="6">
        <v>28.87</v>
      </c>
      <c r="B2787" s="31" t="s">
        <v>90</v>
      </c>
      <c r="D2787" s="89">
        <v>360690900011</v>
      </c>
      <c r="E2787" s="3">
        <v>0.6</v>
      </c>
      <c r="K2787" s="3">
        <f t="shared" si="594"/>
        <v>2053</v>
      </c>
      <c r="L2787" s="97" t="str">
        <f>IF(TRIM('Ek.3-A'!F2787)&lt;&gt;"","var","yok")</f>
        <v>yok</v>
      </c>
      <c r="M2787" s="5" t="str">
        <f>IF('Ek.3-A'!F2787="", "", IF(VLOOKUP('Ek.3-A'!F2787, Veriler!D:E, 2, 0)=0, "", VLOOKUP('Ek.3-A'!F2787, Veriler!D:E, 2, 0)))</f>
        <v/>
      </c>
      <c r="N2787" s="5" t="str">
        <f>IF('Ek.3-A'!P2787="", "", 'Ek.3-A'!P2787)</f>
        <v/>
      </c>
      <c r="O2787" s="142">
        <f>'Ek.3-A'!S2787</f>
        <v>0</v>
      </c>
      <c r="P2787" s="143" t="str">
        <f>'Ek.3-A'!L2787</f>
        <v/>
      </c>
      <c r="Q2787" s="24" t="str">
        <f>'Ek.3-A'!M2787</f>
        <v/>
      </c>
      <c r="R2787" s="24">
        <f t="shared" si="591"/>
        <v>0</v>
      </c>
      <c r="S2787" s="141" t="str">
        <f t="shared" si="592"/>
        <v>H</v>
      </c>
      <c r="T2787" s="24">
        <f>IF(S2787="E",SUM($R$5:R2787),0)</f>
        <v>0</v>
      </c>
      <c r="U2787" s="143">
        <f t="shared" si="593"/>
        <v>0</v>
      </c>
    </row>
    <row r="2788" spans="1:21" x14ac:dyDescent="0.25">
      <c r="A2788" s="6">
        <v>28.88</v>
      </c>
      <c r="B2788" s="31" t="s">
        <v>90</v>
      </c>
      <c r="D2788" s="87">
        <v>293943000011</v>
      </c>
      <c r="E2788" s="3">
        <v>0.6</v>
      </c>
      <c r="K2788" s="3">
        <f t="shared" si="594"/>
        <v>2054</v>
      </c>
      <c r="L2788" s="97" t="str">
        <f>IF(TRIM('Ek.3-A'!F2788)&lt;&gt;"","var","yok")</f>
        <v>yok</v>
      </c>
      <c r="M2788" s="5" t="str">
        <f>IF('Ek.3-A'!F2788="", "", IF(VLOOKUP('Ek.3-A'!F2788, Veriler!D:E, 2, 0)=0, "", VLOOKUP('Ek.3-A'!F2788, Veriler!D:E, 2, 0)))</f>
        <v/>
      </c>
      <c r="N2788" s="5" t="str">
        <f>IF('Ek.3-A'!P2788="", "", 'Ek.3-A'!P2788)</f>
        <v/>
      </c>
      <c r="O2788" s="142">
        <f>'Ek.3-A'!S2788</f>
        <v>0</v>
      </c>
      <c r="P2788" s="143" t="str">
        <f>'Ek.3-A'!L2788</f>
        <v/>
      </c>
      <c r="Q2788" s="24" t="str">
        <f>'Ek.3-A'!M2788</f>
        <v/>
      </c>
      <c r="R2788" s="24">
        <f t="shared" si="591"/>
        <v>0</v>
      </c>
      <c r="S2788" s="141" t="str">
        <f t="shared" si="592"/>
        <v>H</v>
      </c>
      <c r="T2788" s="24">
        <f>IF(S2788="E",SUM($R$5:R2788),0)</f>
        <v>0</v>
      </c>
      <c r="U2788" s="143">
        <f t="shared" si="593"/>
        <v>0</v>
      </c>
    </row>
    <row r="2789" spans="1:21" x14ac:dyDescent="0.25">
      <c r="A2789" s="6">
        <v>28.89</v>
      </c>
      <c r="B2789" s="31" t="s">
        <v>90</v>
      </c>
      <c r="D2789" s="89">
        <v>701120000011</v>
      </c>
      <c r="E2789" s="3">
        <v>0.6</v>
      </c>
      <c r="K2789" s="3">
        <f t="shared" si="594"/>
        <v>2055</v>
      </c>
      <c r="L2789" s="97" t="str">
        <f>IF(TRIM('Ek.3-A'!F2789)&lt;&gt;"","var","yok")</f>
        <v>yok</v>
      </c>
      <c r="M2789" s="5" t="str">
        <f>IF('Ek.3-A'!F2789="", "", IF(VLOOKUP('Ek.3-A'!F2789, Veriler!D:E, 2, 0)=0, "", VLOOKUP('Ek.3-A'!F2789, Veriler!D:E, 2, 0)))</f>
        <v/>
      </c>
      <c r="N2789" s="5" t="str">
        <f>IF('Ek.3-A'!P2789="", "", 'Ek.3-A'!P2789)</f>
        <v/>
      </c>
      <c r="O2789" s="142">
        <f>'Ek.3-A'!S2789</f>
        <v>0</v>
      </c>
      <c r="P2789" s="143" t="str">
        <f>'Ek.3-A'!L2789</f>
        <v/>
      </c>
      <c r="Q2789" s="24" t="str">
        <f>'Ek.3-A'!M2789</f>
        <v/>
      </c>
      <c r="R2789" s="24">
        <f t="shared" si="591"/>
        <v>0</v>
      </c>
      <c r="S2789" s="141" t="str">
        <f t="shared" si="592"/>
        <v>H</v>
      </c>
      <c r="T2789" s="24">
        <f>IF(S2789="E",SUM($R$5:R2789),0)</f>
        <v>0</v>
      </c>
      <c r="U2789" s="143">
        <f t="shared" si="593"/>
        <v>0</v>
      </c>
    </row>
    <row r="2790" spans="1:21" x14ac:dyDescent="0.25">
      <c r="A2790" s="6">
        <v>28.9</v>
      </c>
      <c r="B2790" s="31" t="s">
        <v>90</v>
      </c>
      <c r="D2790" s="87">
        <v>852842000000</v>
      </c>
      <c r="E2790" s="3">
        <v>0.6</v>
      </c>
      <c r="K2790" s="3">
        <f t="shared" si="594"/>
        <v>2056</v>
      </c>
      <c r="L2790" s="97" t="str">
        <f>IF(TRIM('Ek.3-A'!F2790)&lt;&gt;"","var","yok")</f>
        <v>yok</v>
      </c>
      <c r="M2790" s="5" t="str">
        <f>IF('Ek.3-A'!F2790="", "", IF(VLOOKUP('Ek.3-A'!F2790, Veriler!D:E, 2, 0)=0, "", VLOOKUP('Ek.3-A'!F2790, Veriler!D:E, 2, 0)))</f>
        <v/>
      </c>
      <c r="N2790" s="5" t="str">
        <f>IF('Ek.3-A'!P2790="", "", 'Ek.3-A'!P2790)</f>
        <v/>
      </c>
      <c r="O2790" s="142">
        <f>'Ek.3-A'!S2790</f>
        <v>0</v>
      </c>
      <c r="P2790" s="143" t="str">
        <f>'Ek.3-A'!L2790</f>
        <v/>
      </c>
      <c r="Q2790" s="24" t="str">
        <f>'Ek.3-A'!M2790</f>
        <v/>
      </c>
      <c r="R2790" s="24">
        <f t="shared" si="591"/>
        <v>0</v>
      </c>
      <c r="S2790" s="141" t="str">
        <f t="shared" si="592"/>
        <v>H</v>
      </c>
      <c r="T2790" s="24">
        <f>IF(S2790="E",SUM($R$5:R2790),0)</f>
        <v>0</v>
      </c>
      <c r="U2790" s="143">
        <f t="shared" si="593"/>
        <v>0</v>
      </c>
    </row>
    <row r="2791" spans="1:21" x14ac:dyDescent="0.25">
      <c r="A2791" s="6">
        <v>28.91</v>
      </c>
      <c r="B2791" s="31" t="s">
        <v>90</v>
      </c>
      <c r="D2791" s="89">
        <v>854091000000</v>
      </c>
      <c r="E2791" s="3">
        <v>0.6</v>
      </c>
      <c r="K2791" s="3">
        <f t="shared" si="594"/>
        <v>2057</v>
      </c>
      <c r="L2791" s="97" t="str">
        <f>IF(TRIM('Ek.3-A'!F2791)&lt;&gt;"","var","yok")</f>
        <v>yok</v>
      </c>
      <c r="M2791" s="5" t="str">
        <f>IF('Ek.3-A'!F2791="", "", IF(VLOOKUP('Ek.3-A'!F2791, Veriler!D:E, 2, 0)=0, "", VLOOKUP('Ek.3-A'!F2791, Veriler!D:E, 2, 0)))</f>
        <v/>
      </c>
      <c r="N2791" s="5" t="str">
        <f>IF('Ek.3-A'!P2791="", "", 'Ek.3-A'!P2791)</f>
        <v/>
      </c>
      <c r="O2791" s="142">
        <f>'Ek.3-A'!S2791</f>
        <v>0</v>
      </c>
      <c r="P2791" s="143" t="str">
        <f>'Ek.3-A'!L2791</f>
        <v/>
      </c>
      <c r="Q2791" s="24" t="str">
        <f>'Ek.3-A'!M2791</f>
        <v/>
      </c>
      <c r="R2791" s="24">
        <f t="shared" si="591"/>
        <v>0</v>
      </c>
      <c r="S2791" s="141" t="str">
        <f t="shared" si="592"/>
        <v>H</v>
      </c>
      <c r="T2791" s="24">
        <f>IF(S2791="E",SUM($R$5:R2791),0)</f>
        <v>0</v>
      </c>
      <c r="U2791" s="143">
        <f t="shared" si="593"/>
        <v>0</v>
      </c>
    </row>
    <row r="2792" spans="1:21" x14ac:dyDescent="0.25">
      <c r="A2792" s="6">
        <v>28.92</v>
      </c>
      <c r="B2792" s="31" t="s">
        <v>90</v>
      </c>
      <c r="D2792" s="87">
        <v>481110009000</v>
      </c>
      <c r="E2792" s="3">
        <v>0.6</v>
      </c>
      <c r="K2792" s="3">
        <f t="shared" si="594"/>
        <v>2058</v>
      </c>
      <c r="L2792" s="97" t="str">
        <f>IF(TRIM('Ek.3-A'!F2792)&lt;&gt;"","var","yok")</f>
        <v>yok</v>
      </c>
      <c r="M2792" s="5" t="str">
        <f>IF('Ek.3-A'!F2792="", "", IF(VLOOKUP('Ek.3-A'!F2792, Veriler!D:E, 2, 0)=0, "", VLOOKUP('Ek.3-A'!F2792, Veriler!D:E, 2, 0)))</f>
        <v/>
      </c>
      <c r="N2792" s="5" t="str">
        <f>IF('Ek.3-A'!P2792="", "", 'Ek.3-A'!P2792)</f>
        <v/>
      </c>
      <c r="O2792" s="142">
        <f>'Ek.3-A'!S2792</f>
        <v>0</v>
      </c>
      <c r="P2792" s="143" t="str">
        <f>'Ek.3-A'!L2792</f>
        <v/>
      </c>
      <c r="Q2792" s="24" t="str">
        <f>'Ek.3-A'!M2792</f>
        <v/>
      </c>
      <c r="R2792" s="24">
        <f t="shared" si="591"/>
        <v>0</v>
      </c>
      <c r="S2792" s="141" t="str">
        <f t="shared" si="592"/>
        <v>H</v>
      </c>
      <c r="T2792" s="24">
        <f>IF(S2792="E",SUM($R$5:R2792),0)</f>
        <v>0</v>
      </c>
      <c r="U2792" s="143">
        <f t="shared" si="593"/>
        <v>0</v>
      </c>
    </row>
    <row r="2793" spans="1:21" x14ac:dyDescent="0.25">
      <c r="A2793" s="6">
        <v>28.93</v>
      </c>
      <c r="B2793" s="31" t="s">
        <v>90</v>
      </c>
      <c r="D2793" s="89">
        <v>481110001000</v>
      </c>
      <c r="E2793" s="3">
        <v>0.6</v>
      </c>
      <c r="L2793" s="97"/>
      <c r="M2793" s="5"/>
      <c r="N2793" s="5"/>
      <c r="O2793" s="5"/>
      <c r="Q2793" s="23"/>
      <c r="T2793" s="24"/>
      <c r="U2793" s="25"/>
    </row>
    <row r="2794" spans="1:21" x14ac:dyDescent="0.25">
      <c r="A2794" s="6">
        <v>28.94</v>
      </c>
      <c r="B2794" s="31" t="s">
        <v>90</v>
      </c>
      <c r="D2794" s="87">
        <v>400610000011</v>
      </c>
      <c r="E2794" s="3">
        <v>0.6</v>
      </c>
      <c r="K2794" s="3">
        <f>K2792+1</f>
        <v>2059</v>
      </c>
      <c r="L2794" s="97" t="str">
        <f>IF(TRIM('Ek.3-A'!F2794)&lt;&gt;"","var","yok")</f>
        <v>yok</v>
      </c>
      <c r="M2794" s="5" t="str">
        <f>IF('Ek.3-A'!F2794="", "", IF(VLOOKUP('Ek.3-A'!F2794, Veriler!D:E, 2, 0)=0, "", VLOOKUP('Ek.3-A'!F2794, Veriler!D:E, 2, 0)))</f>
        <v/>
      </c>
      <c r="N2794" s="5" t="str">
        <f>IF('Ek.3-A'!P2794="", "", 'Ek.3-A'!P2794)</f>
        <v/>
      </c>
      <c r="O2794" s="142">
        <f>'Ek.3-A'!S2794</f>
        <v>0</v>
      </c>
      <c r="P2794" s="143" t="str">
        <f>'Ek.3-A'!L2794</f>
        <v/>
      </c>
      <c r="Q2794" s="24" t="str">
        <f>'Ek.3-A'!M2794</f>
        <v/>
      </c>
      <c r="R2794" s="24">
        <f t="shared" ref="R2794:R2807" si="595">IF(L2794="var",0,IF(Q2794&lt;=0.005,Q2794,0))</f>
        <v>0</v>
      </c>
      <c r="S2794" s="141" t="str">
        <f t="shared" ref="S2794:S2807" si="596">IF(Q2794&lt;=0.005,"E","H")</f>
        <v>H</v>
      </c>
      <c r="T2794" s="24">
        <f>IF(S2794="E",SUM($R$5:R2794),0)</f>
        <v>0</v>
      </c>
      <c r="U2794" s="143">
        <f t="shared" ref="U2794:U2807" si="597">IF(T2794&lt;=0.1, O2794, IF(R2794&gt;$G$2, R2794*O2794, $G$2*O2794))</f>
        <v>0</v>
      </c>
    </row>
    <row r="2795" spans="1:21" x14ac:dyDescent="0.25">
      <c r="A2795" s="6">
        <v>28.95</v>
      </c>
      <c r="B2795" s="31" t="s">
        <v>90</v>
      </c>
      <c r="D2795" s="89">
        <v>400610000019</v>
      </c>
      <c r="E2795" s="3">
        <v>0.6</v>
      </c>
      <c r="K2795" s="3">
        <f t="shared" ref="K2795:K2807" si="598">K2794+1</f>
        <v>2060</v>
      </c>
      <c r="L2795" s="97" t="str">
        <f>IF(TRIM('Ek.3-A'!F2795)&lt;&gt;"","var","yok")</f>
        <v>yok</v>
      </c>
      <c r="M2795" s="5" t="str">
        <f>IF('Ek.3-A'!F2795="", "", IF(VLOOKUP('Ek.3-A'!F2795, Veriler!D:E, 2, 0)=0, "", VLOOKUP('Ek.3-A'!F2795, Veriler!D:E, 2, 0)))</f>
        <v/>
      </c>
      <c r="N2795" s="5" t="str">
        <f>IF('Ek.3-A'!P2795="", "", 'Ek.3-A'!P2795)</f>
        <v/>
      </c>
      <c r="O2795" s="142">
        <f>'Ek.3-A'!S2795</f>
        <v>0</v>
      </c>
      <c r="P2795" s="143" t="str">
        <f>'Ek.3-A'!L2795</f>
        <v/>
      </c>
      <c r="Q2795" s="24" t="str">
        <f>'Ek.3-A'!M2795</f>
        <v/>
      </c>
      <c r="R2795" s="24">
        <f t="shared" si="595"/>
        <v>0</v>
      </c>
      <c r="S2795" s="141" t="str">
        <f t="shared" si="596"/>
        <v>H</v>
      </c>
      <c r="T2795" s="24">
        <f>IF(S2795="E",SUM($R$5:R2795),0)</f>
        <v>0</v>
      </c>
      <c r="U2795" s="143">
        <f t="shared" si="597"/>
        <v>0</v>
      </c>
    </row>
    <row r="2796" spans="1:21" x14ac:dyDescent="0.25">
      <c r="A2796" s="6">
        <v>28.96</v>
      </c>
      <c r="B2796" s="31" t="s">
        <v>90</v>
      </c>
      <c r="D2796" s="87">
        <v>381220900000</v>
      </c>
      <c r="E2796" s="3">
        <v>0.6</v>
      </c>
      <c r="K2796" s="3">
        <f t="shared" si="598"/>
        <v>2061</v>
      </c>
      <c r="L2796" s="97" t="str">
        <f>IF(TRIM('Ek.3-A'!F2796)&lt;&gt;"","var","yok")</f>
        <v>yok</v>
      </c>
      <c r="M2796" s="5" t="str">
        <f>IF('Ek.3-A'!F2796="", "", IF(VLOOKUP('Ek.3-A'!F2796, Veriler!D:E, 2, 0)=0, "", VLOOKUP('Ek.3-A'!F2796, Veriler!D:E, 2, 0)))</f>
        <v/>
      </c>
      <c r="N2796" s="5" t="str">
        <f>IF('Ek.3-A'!P2796="", "", 'Ek.3-A'!P2796)</f>
        <v/>
      </c>
      <c r="O2796" s="142">
        <f>'Ek.3-A'!S2796</f>
        <v>0</v>
      </c>
      <c r="P2796" s="143" t="str">
        <f>'Ek.3-A'!L2796</f>
        <v/>
      </c>
      <c r="Q2796" s="24" t="str">
        <f>'Ek.3-A'!M2796</f>
        <v/>
      </c>
      <c r="R2796" s="24">
        <f t="shared" si="595"/>
        <v>0</v>
      </c>
      <c r="S2796" s="141" t="str">
        <f t="shared" si="596"/>
        <v>H</v>
      </c>
      <c r="T2796" s="24">
        <f>IF(S2796="E",SUM($R$5:R2796),0)</f>
        <v>0</v>
      </c>
      <c r="U2796" s="143">
        <f t="shared" si="597"/>
        <v>0</v>
      </c>
    </row>
    <row r="2797" spans="1:21" x14ac:dyDescent="0.25">
      <c r="A2797" s="6">
        <v>28.97</v>
      </c>
      <c r="B2797" s="31" t="s">
        <v>90</v>
      </c>
      <c r="D2797" s="89">
        <v>590699100000</v>
      </c>
      <c r="E2797" s="3">
        <v>0.6</v>
      </c>
      <c r="K2797" s="3">
        <f t="shared" si="598"/>
        <v>2062</v>
      </c>
      <c r="L2797" s="97" t="str">
        <f>IF(TRIM('Ek.3-A'!F2797)&lt;&gt;"","var","yok")</f>
        <v>yok</v>
      </c>
      <c r="M2797" s="5" t="str">
        <f>IF('Ek.3-A'!F2797="", "", IF(VLOOKUP('Ek.3-A'!F2797, Veriler!D:E, 2, 0)=0, "", VLOOKUP('Ek.3-A'!F2797, Veriler!D:E, 2, 0)))</f>
        <v/>
      </c>
      <c r="N2797" s="5" t="str">
        <f>IF('Ek.3-A'!P2797="", "", 'Ek.3-A'!P2797)</f>
        <v/>
      </c>
      <c r="O2797" s="142">
        <f>'Ek.3-A'!S2797</f>
        <v>0</v>
      </c>
      <c r="P2797" s="143" t="str">
        <f>'Ek.3-A'!L2797</f>
        <v/>
      </c>
      <c r="Q2797" s="24" t="str">
        <f>'Ek.3-A'!M2797</f>
        <v/>
      </c>
      <c r="R2797" s="24">
        <f t="shared" si="595"/>
        <v>0</v>
      </c>
      <c r="S2797" s="141" t="str">
        <f t="shared" si="596"/>
        <v>H</v>
      </c>
      <c r="T2797" s="24">
        <f>IF(S2797="E",SUM($R$5:R2797),0)</f>
        <v>0</v>
      </c>
      <c r="U2797" s="143">
        <f t="shared" si="597"/>
        <v>0</v>
      </c>
    </row>
    <row r="2798" spans="1:21" x14ac:dyDescent="0.25">
      <c r="A2798" s="6">
        <v>28.98</v>
      </c>
      <c r="B2798" s="31" t="s">
        <v>90</v>
      </c>
      <c r="D2798" s="87">
        <v>590699900000</v>
      </c>
      <c r="E2798" s="3">
        <v>0.6</v>
      </c>
      <c r="K2798" s="3">
        <f t="shared" si="598"/>
        <v>2063</v>
      </c>
      <c r="L2798" s="97" t="str">
        <f>IF(TRIM('Ek.3-A'!F2798)&lt;&gt;"","var","yok")</f>
        <v>yok</v>
      </c>
      <c r="M2798" s="5" t="str">
        <f>IF('Ek.3-A'!F2798="", "", IF(VLOOKUP('Ek.3-A'!F2798, Veriler!D:E, 2, 0)=0, "", VLOOKUP('Ek.3-A'!F2798, Veriler!D:E, 2, 0)))</f>
        <v/>
      </c>
      <c r="N2798" s="5" t="str">
        <f>IF('Ek.3-A'!P2798="", "", 'Ek.3-A'!P2798)</f>
        <v/>
      </c>
      <c r="O2798" s="142">
        <f>'Ek.3-A'!S2798</f>
        <v>0</v>
      </c>
      <c r="P2798" s="143" t="str">
        <f>'Ek.3-A'!L2798</f>
        <v/>
      </c>
      <c r="Q2798" s="24" t="str">
        <f>'Ek.3-A'!M2798</f>
        <v/>
      </c>
      <c r="R2798" s="24">
        <f t="shared" si="595"/>
        <v>0</v>
      </c>
      <c r="S2798" s="141" t="str">
        <f t="shared" si="596"/>
        <v>H</v>
      </c>
      <c r="T2798" s="24">
        <f>IF(S2798="E",SUM($R$5:R2798),0)</f>
        <v>0</v>
      </c>
      <c r="U2798" s="143">
        <f t="shared" si="597"/>
        <v>0</v>
      </c>
    </row>
    <row r="2799" spans="1:21" x14ac:dyDescent="0.25">
      <c r="A2799" s="6">
        <v>28.99</v>
      </c>
      <c r="B2799" s="31" t="s">
        <v>90</v>
      </c>
      <c r="D2799" s="89">
        <v>590691000000</v>
      </c>
      <c r="E2799" s="3">
        <v>0.6</v>
      </c>
      <c r="K2799" s="3">
        <f t="shared" si="598"/>
        <v>2064</v>
      </c>
      <c r="L2799" s="97" t="str">
        <f>IF(TRIM('Ek.3-A'!F2799)&lt;&gt;"","var","yok")</f>
        <v>yok</v>
      </c>
      <c r="M2799" s="5" t="str">
        <f>IF('Ek.3-A'!F2799="", "", IF(VLOOKUP('Ek.3-A'!F2799, Veriler!D:E, 2, 0)=0, "", VLOOKUP('Ek.3-A'!F2799, Veriler!D:E, 2, 0)))</f>
        <v/>
      </c>
      <c r="N2799" s="5" t="str">
        <f>IF('Ek.3-A'!P2799="", "", 'Ek.3-A'!P2799)</f>
        <v/>
      </c>
      <c r="O2799" s="142">
        <f>'Ek.3-A'!S2799</f>
        <v>0</v>
      </c>
      <c r="P2799" s="143" t="str">
        <f>'Ek.3-A'!L2799</f>
        <v/>
      </c>
      <c r="Q2799" s="24" t="str">
        <f>'Ek.3-A'!M2799</f>
        <v/>
      </c>
      <c r="R2799" s="24">
        <f t="shared" si="595"/>
        <v>0</v>
      </c>
      <c r="S2799" s="141" t="str">
        <f t="shared" si="596"/>
        <v>H</v>
      </c>
      <c r="T2799" s="24">
        <f>IF(S2799="E",SUM($R$5:R2799),0)</f>
        <v>0</v>
      </c>
      <c r="U2799" s="143">
        <f t="shared" si="597"/>
        <v>0</v>
      </c>
    </row>
    <row r="2800" spans="1:21" x14ac:dyDescent="0.25">
      <c r="A2800" s="6">
        <v>29</v>
      </c>
      <c r="B2800" s="31" t="s">
        <v>90</v>
      </c>
      <c r="D2800" s="87">
        <v>401290900000</v>
      </c>
      <c r="E2800" s="3">
        <v>0.6</v>
      </c>
      <c r="K2800" s="3">
        <f t="shared" si="598"/>
        <v>2065</v>
      </c>
      <c r="L2800" s="97" t="str">
        <f>IF(TRIM('Ek.3-A'!F2800)&lt;&gt;"","var","yok")</f>
        <v>yok</v>
      </c>
      <c r="M2800" s="5" t="str">
        <f>IF('Ek.3-A'!F2800="", "", IF(VLOOKUP('Ek.3-A'!F2800, Veriler!D:E, 2, 0)=0, "", VLOOKUP('Ek.3-A'!F2800, Veriler!D:E, 2, 0)))</f>
        <v/>
      </c>
      <c r="N2800" s="5" t="str">
        <f>IF('Ek.3-A'!P2800="", "", 'Ek.3-A'!P2800)</f>
        <v/>
      </c>
      <c r="O2800" s="142">
        <f>'Ek.3-A'!S2800</f>
        <v>0</v>
      </c>
      <c r="P2800" s="143" t="str">
        <f>'Ek.3-A'!L2800</f>
        <v/>
      </c>
      <c r="Q2800" s="24" t="str">
        <f>'Ek.3-A'!M2800</f>
        <v/>
      </c>
      <c r="R2800" s="24">
        <f t="shared" si="595"/>
        <v>0</v>
      </c>
      <c r="S2800" s="141" t="str">
        <f t="shared" si="596"/>
        <v>H</v>
      </c>
      <c r="T2800" s="24">
        <f>IF(S2800="E",SUM($R$5:R2800),0)</f>
        <v>0</v>
      </c>
      <c r="U2800" s="143">
        <f t="shared" si="597"/>
        <v>0</v>
      </c>
    </row>
    <row r="2801" spans="1:41" x14ac:dyDescent="0.25">
      <c r="A2801" s="6">
        <v>29.01</v>
      </c>
      <c r="B2801" s="31" t="s">
        <v>90</v>
      </c>
      <c r="D2801" s="89">
        <v>401290300000</v>
      </c>
      <c r="E2801" s="3">
        <v>0.6</v>
      </c>
      <c r="K2801" s="3">
        <f t="shared" si="598"/>
        <v>2066</v>
      </c>
      <c r="L2801" s="97" t="str">
        <f>IF(TRIM('Ek.3-A'!F2801)&lt;&gt;"","var","yok")</f>
        <v>yok</v>
      </c>
      <c r="M2801" s="5" t="str">
        <f>IF('Ek.3-A'!F2801="", "", IF(VLOOKUP('Ek.3-A'!F2801, Veriler!D:E, 2, 0)=0, "", VLOOKUP('Ek.3-A'!F2801, Veriler!D:E, 2, 0)))</f>
        <v/>
      </c>
      <c r="N2801" s="5" t="str">
        <f>IF('Ek.3-A'!P2801="", "", 'Ek.3-A'!P2801)</f>
        <v/>
      </c>
      <c r="O2801" s="142">
        <f>'Ek.3-A'!S2801</f>
        <v>0</v>
      </c>
      <c r="P2801" s="143" t="str">
        <f>'Ek.3-A'!L2801</f>
        <v/>
      </c>
      <c r="Q2801" s="24" t="str">
        <f>'Ek.3-A'!M2801</f>
        <v/>
      </c>
      <c r="R2801" s="24">
        <f t="shared" si="595"/>
        <v>0</v>
      </c>
      <c r="S2801" s="141" t="str">
        <f t="shared" si="596"/>
        <v>H</v>
      </c>
      <c r="T2801" s="24">
        <f>IF(S2801="E",SUM($R$5:R2801),0)</f>
        <v>0</v>
      </c>
      <c r="U2801" s="143">
        <f t="shared" si="597"/>
        <v>0</v>
      </c>
    </row>
    <row r="2802" spans="1:41" x14ac:dyDescent="0.25">
      <c r="A2802" s="6">
        <v>29.02</v>
      </c>
      <c r="B2802" s="31" t="s">
        <v>90</v>
      </c>
      <c r="D2802" s="87">
        <v>401290200011</v>
      </c>
      <c r="E2802" s="3">
        <v>0.6</v>
      </c>
      <c r="K2802" s="3">
        <f t="shared" si="598"/>
        <v>2067</v>
      </c>
      <c r="L2802" s="97" t="str">
        <f>IF(TRIM('Ek.3-A'!F2802)&lt;&gt;"","var","yok")</f>
        <v>yok</v>
      </c>
      <c r="M2802" s="5" t="str">
        <f>IF('Ek.3-A'!F2802="", "", IF(VLOOKUP('Ek.3-A'!F2802, Veriler!D:E, 2, 0)=0, "", VLOOKUP('Ek.3-A'!F2802, Veriler!D:E, 2, 0)))</f>
        <v/>
      </c>
      <c r="N2802" s="5" t="str">
        <f>IF('Ek.3-A'!P2802="", "", 'Ek.3-A'!P2802)</f>
        <v/>
      </c>
      <c r="O2802" s="142">
        <f>'Ek.3-A'!S2802</f>
        <v>0</v>
      </c>
      <c r="P2802" s="143" t="str">
        <f>'Ek.3-A'!L2802</f>
        <v/>
      </c>
      <c r="Q2802" s="24" t="str">
        <f>'Ek.3-A'!M2802</f>
        <v/>
      </c>
      <c r="R2802" s="24">
        <f t="shared" si="595"/>
        <v>0</v>
      </c>
      <c r="S2802" s="141" t="str">
        <f t="shared" si="596"/>
        <v>H</v>
      </c>
      <c r="T2802" s="24">
        <f>IF(S2802="E",SUM($R$5:R2802),0)</f>
        <v>0</v>
      </c>
      <c r="U2802" s="143">
        <f t="shared" si="597"/>
        <v>0</v>
      </c>
    </row>
    <row r="2803" spans="1:41" x14ac:dyDescent="0.25">
      <c r="A2803" s="6">
        <v>29.03</v>
      </c>
      <c r="B2803" s="31" t="s">
        <v>90</v>
      </c>
      <c r="D2803" s="89">
        <v>401290200012</v>
      </c>
      <c r="E2803" s="3">
        <v>0.6</v>
      </c>
      <c r="K2803" s="3">
        <f t="shared" si="598"/>
        <v>2068</v>
      </c>
      <c r="L2803" s="97" t="str">
        <f>IF(TRIM('Ek.3-A'!F2803)&lt;&gt;"","var","yok")</f>
        <v>yok</v>
      </c>
      <c r="M2803" s="5" t="str">
        <f>IF('Ek.3-A'!F2803="", "", IF(VLOOKUP('Ek.3-A'!F2803, Veriler!D:E, 2, 0)=0, "", VLOOKUP('Ek.3-A'!F2803, Veriler!D:E, 2, 0)))</f>
        <v/>
      </c>
      <c r="N2803" s="5" t="str">
        <f>IF('Ek.3-A'!P2803="", "", 'Ek.3-A'!P2803)</f>
        <v/>
      </c>
      <c r="O2803" s="142">
        <f>'Ek.3-A'!S2803</f>
        <v>0</v>
      </c>
      <c r="P2803" s="143" t="str">
        <f>'Ek.3-A'!L2803</f>
        <v/>
      </c>
      <c r="Q2803" s="24" t="str">
        <f>'Ek.3-A'!M2803</f>
        <v/>
      </c>
      <c r="R2803" s="24">
        <f t="shared" si="595"/>
        <v>0</v>
      </c>
      <c r="S2803" s="141" t="str">
        <f t="shared" si="596"/>
        <v>H</v>
      </c>
      <c r="T2803" s="24">
        <f>IF(S2803="E",SUM($R$5:R2803),0)</f>
        <v>0</v>
      </c>
      <c r="U2803" s="143">
        <f t="shared" si="597"/>
        <v>0</v>
      </c>
    </row>
    <row r="2804" spans="1:41" x14ac:dyDescent="0.25">
      <c r="A2804" s="6">
        <v>29.04</v>
      </c>
      <c r="B2804" s="31" t="s">
        <v>90</v>
      </c>
      <c r="D2804" s="87">
        <v>400400000013</v>
      </c>
      <c r="E2804" s="3">
        <v>0.6</v>
      </c>
      <c r="K2804" s="3">
        <f t="shared" si="598"/>
        <v>2069</v>
      </c>
      <c r="L2804" s="97" t="str">
        <f>IF(TRIM('Ek.3-A'!F2804)&lt;&gt;"","var","yok")</f>
        <v>yok</v>
      </c>
      <c r="M2804" s="5" t="str">
        <f>IF('Ek.3-A'!F2804="", "", IF(VLOOKUP('Ek.3-A'!F2804, Veriler!D:E, 2, 0)=0, "", VLOOKUP('Ek.3-A'!F2804, Veriler!D:E, 2, 0)))</f>
        <v/>
      </c>
      <c r="N2804" s="5" t="str">
        <f>IF('Ek.3-A'!P2804="", "", 'Ek.3-A'!P2804)</f>
        <v/>
      </c>
      <c r="O2804" s="142">
        <f>'Ek.3-A'!S2804</f>
        <v>0</v>
      </c>
      <c r="P2804" s="143" t="str">
        <f>'Ek.3-A'!L2804</f>
        <v/>
      </c>
      <c r="Q2804" s="24" t="str">
        <f>'Ek.3-A'!M2804</f>
        <v/>
      </c>
      <c r="R2804" s="24">
        <f t="shared" si="595"/>
        <v>0</v>
      </c>
      <c r="S2804" s="141" t="str">
        <f t="shared" si="596"/>
        <v>H</v>
      </c>
      <c r="T2804" s="24">
        <f>IF(S2804="E",SUM($R$5:R2804),0)</f>
        <v>0</v>
      </c>
      <c r="U2804" s="143">
        <f t="shared" si="597"/>
        <v>0</v>
      </c>
    </row>
    <row r="2805" spans="1:41" x14ac:dyDescent="0.25">
      <c r="A2805" s="6">
        <v>29.05</v>
      </c>
      <c r="B2805" s="31" t="s">
        <v>90</v>
      </c>
      <c r="D2805" s="89">
        <v>401190000000</v>
      </c>
      <c r="E2805" s="3">
        <v>0.6</v>
      </c>
      <c r="K2805" s="3">
        <f t="shared" si="598"/>
        <v>2070</v>
      </c>
      <c r="L2805" s="97" t="str">
        <f>IF(TRIM('Ek.3-A'!F2805)&lt;&gt;"","var","yok")</f>
        <v>yok</v>
      </c>
      <c r="M2805" s="5" t="str">
        <f>IF('Ek.3-A'!F2805="", "", IF(VLOOKUP('Ek.3-A'!F2805, Veriler!D:E, 2, 0)=0, "", VLOOKUP('Ek.3-A'!F2805, Veriler!D:E, 2, 0)))</f>
        <v/>
      </c>
      <c r="N2805" s="5" t="str">
        <f>IF('Ek.3-A'!P2805="", "", 'Ek.3-A'!P2805)</f>
        <v/>
      </c>
      <c r="O2805" s="142">
        <f>'Ek.3-A'!S2805</f>
        <v>0</v>
      </c>
      <c r="P2805" s="143" t="str">
        <f>'Ek.3-A'!L2805</f>
        <v/>
      </c>
      <c r="Q2805" s="24" t="str">
        <f>'Ek.3-A'!M2805</f>
        <v/>
      </c>
      <c r="R2805" s="24">
        <f t="shared" si="595"/>
        <v>0</v>
      </c>
      <c r="S2805" s="141" t="str">
        <f t="shared" si="596"/>
        <v>H</v>
      </c>
      <c r="T2805" s="24">
        <f>IF(S2805="E",SUM($R$5:R2805),0)</f>
        <v>0</v>
      </c>
      <c r="U2805" s="143">
        <f t="shared" si="597"/>
        <v>0</v>
      </c>
    </row>
    <row r="2806" spans="1:41" x14ac:dyDescent="0.25">
      <c r="A2806" s="6">
        <v>29.06</v>
      </c>
      <c r="B2806" s="31" t="s">
        <v>90</v>
      </c>
      <c r="D2806" s="87">
        <v>848360801000</v>
      </c>
      <c r="E2806" s="3">
        <v>0.6</v>
      </c>
      <c r="K2806" s="3">
        <f t="shared" si="598"/>
        <v>2071</v>
      </c>
      <c r="L2806" s="97" t="str">
        <f>IF(TRIM('Ek.3-A'!F2806)&lt;&gt;"","var","yok")</f>
        <v>yok</v>
      </c>
      <c r="M2806" s="5" t="str">
        <f>IF('Ek.3-A'!F2806="", "", IF(VLOOKUP('Ek.3-A'!F2806, Veriler!D:E, 2, 0)=0, "", VLOOKUP('Ek.3-A'!F2806, Veriler!D:E, 2, 0)))</f>
        <v/>
      </c>
      <c r="N2806" s="5" t="str">
        <f>IF('Ek.3-A'!P2806="", "", 'Ek.3-A'!P2806)</f>
        <v/>
      </c>
      <c r="O2806" s="142">
        <f>'Ek.3-A'!S2806</f>
        <v>0</v>
      </c>
      <c r="P2806" s="143" t="str">
        <f>'Ek.3-A'!L2806</f>
        <v/>
      </c>
      <c r="Q2806" s="24" t="str">
        <f>'Ek.3-A'!M2806</f>
        <v/>
      </c>
      <c r="R2806" s="24">
        <f t="shared" si="595"/>
        <v>0</v>
      </c>
      <c r="S2806" s="141" t="str">
        <f t="shared" si="596"/>
        <v>H</v>
      </c>
      <c r="T2806" s="24">
        <f>IF(S2806="E",SUM($R$5:R2806),0)</f>
        <v>0</v>
      </c>
      <c r="U2806" s="143">
        <f t="shared" si="597"/>
        <v>0</v>
      </c>
    </row>
    <row r="2807" spans="1:41" x14ac:dyDescent="0.25">
      <c r="A2807" s="6">
        <v>29.07</v>
      </c>
      <c r="B2807" s="31" t="s">
        <v>90</v>
      </c>
      <c r="D2807" s="89">
        <v>848360201000</v>
      </c>
      <c r="E2807" s="3">
        <v>0.6</v>
      </c>
      <c r="K2807" s="3">
        <f t="shared" si="598"/>
        <v>2072</v>
      </c>
      <c r="L2807" s="97" t="str">
        <f>IF(TRIM('Ek.3-A'!F2807)&lt;&gt;"","var","yok")</f>
        <v>yok</v>
      </c>
      <c r="M2807" s="5" t="str">
        <f>IF('Ek.3-A'!F2807="", "", IF(VLOOKUP('Ek.3-A'!F2807, Veriler!D:E, 2, 0)=0, "", VLOOKUP('Ek.3-A'!F2807, Veriler!D:E, 2, 0)))</f>
        <v/>
      </c>
      <c r="N2807" s="5" t="str">
        <f>IF('Ek.3-A'!P2807="", "", 'Ek.3-A'!P2807)</f>
        <v/>
      </c>
      <c r="O2807" s="142">
        <f>'Ek.3-A'!S2807</f>
        <v>0</v>
      </c>
      <c r="P2807" s="143" t="str">
        <f>'Ek.3-A'!L2807</f>
        <v/>
      </c>
      <c r="Q2807" s="24" t="str">
        <f>'Ek.3-A'!M2807</f>
        <v/>
      </c>
      <c r="R2807" s="24">
        <f t="shared" si="595"/>
        <v>0</v>
      </c>
      <c r="S2807" s="141" t="str">
        <f t="shared" si="596"/>
        <v>H</v>
      </c>
      <c r="T2807" s="24">
        <f>IF(S2807="E",SUM($R$5:R2807),0)</f>
        <v>0</v>
      </c>
      <c r="U2807" s="143">
        <f t="shared" si="597"/>
        <v>0</v>
      </c>
    </row>
    <row r="2808" spans="1:41" x14ac:dyDescent="0.25">
      <c r="A2808" s="6">
        <v>29.08</v>
      </c>
      <c r="B2808" s="31" t="s">
        <v>90</v>
      </c>
      <c r="D2808" s="87">
        <v>848360209011</v>
      </c>
      <c r="E2808" s="3">
        <v>0.6</v>
      </c>
      <c r="T2808" s="24"/>
      <c r="U2808" s="25"/>
      <c r="AO2808" s="140">
        <f>'Ek.3-A'!L2808</f>
        <v>0</v>
      </c>
    </row>
    <row r="2809" spans="1:41" x14ac:dyDescent="0.25">
      <c r="A2809" s="6">
        <v>29.09</v>
      </c>
      <c r="B2809" s="31" t="s">
        <v>90</v>
      </c>
      <c r="D2809" s="89">
        <v>848360809011</v>
      </c>
      <c r="E2809" s="3">
        <v>0.6</v>
      </c>
      <c r="T2809" s="24"/>
      <c r="U2809" s="25"/>
    </row>
    <row r="2810" spans="1:41" x14ac:dyDescent="0.25">
      <c r="A2810" s="6">
        <v>29.1</v>
      </c>
      <c r="B2810" s="31" t="s">
        <v>90</v>
      </c>
      <c r="D2810" s="87">
        <v>250200000011</v>
      </c>
      <c r="E2810" s="3">
        <v>0.6</v>
      </c>
      <c r="T2810" s="24"/>
      <c r="U2810" s="25"/>
    </row>
    <row r="2811" spans="1:41" x14ac:dyDescent="0.25">
      <c r="A2811" s="6">
        <v>29.11</v>
      </c>
      <c r="B2811" s="31" t="s">
        <v>90</v>
      </c>
      <c r="D2811" s="89">
        <v>250200000019</v>
      </c>
      <c r="E2811" s="3">
        <v>0.6</v>
      </c>
      <c r="T2811" s="24"/>
      <c r="U2811" s="25"/>
    </row>
    <row r="2812" spans="1:41" x14ac:dyDescent="0.25">
      <c r="A2812" s="6">
        <v>29.12</v>
      </c>
      <c r="B2812" s="31" t="s">
        <v>90</v>
      </c>
      <c r="D2812" s="87">
        <v>350510900011</v>
      </c>
      <c r="E2812" s="3">
        <v>0.6</v>
      </c>
      <c r="T2812" s="24"/>
      <c r="U2812" s="25"/>
    </row>
    <row r="2813" spans="1:41" x14ac:dyDescent="0.25">
      <c r="A2813" s="6">
        <v>29.13</v>
      </c>
      <c r="B2813" s="31" t="s">
        <v>90</v>
      </c>
      <c r="D2813" s="89">
        <v>820713000000</v>
      </c>
      <c r="E2813" s="3">
        <v>0.6</v>
      </c>
      <c r="T2813" s="24"/>
      <c r="U2813" s="25"/>
    </row>
    <row r="2814" spans="1:41" x14ac:dyDescent="0.25">
      <c r="A2814" s="6">
        <v>29.14</v>
      </c>
      <c r="B2814" s="31" t="s">
        <v>90</v>
      </c>
      <c r="D2814" s="87">
        <v>251400000000</v>
      </c>
      <c r="E2814" s="3">
        <v>0.6</v>
      </c>
      <c r="T2814" s="24"/>
      <c r="U2814" s="25"/>
    </row>
    <row r="2815" spans="1:41" x14ac:dyDescent="0.25">
      <c r="A2815" s="6">
        <v>29.15</v>
      </c>
      <c r="B2815" s="31" t="s">
        <v>90</v>
      </c>
      <c r="D2815" s="89">
        <v>960720100000</v>
      </c>
      <c r="E2815" s="3">
        <v>0.6</v>
      </c>
      <c r="T2815" s="24"/>
      <c r="U2815" s="25"/>
    </row>
    <row r="2816" spans="1:41" x14ac:dyDescent="0.25">
      <c r="A2816" s="6">
        <v>29.16</v>
      </c>
      <c r="B2816" s="31" t="s">
        <v>90</v>
      </c>
      <c r="D2816" s="87">
        <v>960720900000</v>
      </c>
      <c r="E2816" s="3">
        <v>0.6</v>
      </c>
      <c r="T2816" s="24"/>
      <c r="U2816" s="25"/>
    </row>
    <row r="2817" spans="1:21" x14ac:dyDescent="0.25">
      <c r="A2817" s="6">
        <v>29.17</v>
      </c>
      <c r="B2817" s="31" t="s">
        <v>90</v>
      </c>
      <c r="D2817" s="89">
        <v>482340000000</v>
      </c>
      <c r="E2817" s="3">
        <v>0.6</v>
      </c>
      <c r="K2817" s="3">
        <f>K2807+1</f>
        <v>2073</v>
      </c>
      <c r="L2817" s="97" t="str">
        <f>IF(TRIM('Ek.3-A'!F2817)&lt;&gt;"","var","yok")</f>
        <v>yok</v>
      </c>
      <c r="M2817" s="5" t="str">
        <f>IF('Ek.3-A'!F2817="", "", IF(VLOOKUP('Ek.3-A'!F2817, Veriler!D:E, 2, 0)=0, "", VLOOKUP('Ek.3-A'!F2817, Veriler!D:E, 2, 0)))</f>
        <v/>
      </c>
      <c r="N2817" s="5" t="str">
        <f>IF('Ek.3-A'!P2817="", "", 'Ek.3-A'!P2817)</f>
        <v/>
      </c>
      <c r="O2817" s="142">
        <f>'Ek.3-A'!S2817</f>
        <v>0</v>
      </c>
      <c r="P2817" s="143" t="str">
        <f>'Ek.3-A'!L2817</f>
        <v/>
      </c>
      <c r="Q2817" s="24" t="str">
        <f>'Ek.3-A'!M2817</f>
        <v/>
      </c>
      <c r="R2817" s="24">
        <f t="shared" ref="R2817:R2830" si="599">IF(L2817="var",0,IF(Q2817&lt;=0.005,Q2817,0))</f>
        <v>0</v>
      </c>
      <c r="S2817" s="141" t="str">
        <f t="shared" ref="S2817:S2830" si="600">IF(Q2817&lt;=0.005,"E","H")</f>
        <v>H</v>
      </c>
      <c r="T2817" s="24">
        <f>IF(S2817="E",SUM($R$5:R2817),0)</f>
        <v>0</v>
      </c>
      <c r="U2817" s="143">
        <f t="shared" ref="U2817:U2830" si="601">IF(T2817&lt;=0.1, O2817, IF(R2817&gt;$G$2, R2817*O2817, $G$2*O2817))</f>
        <v>0</v>
      </c>
    </row>
    <row r="2818" spans="1:21" x14ac:dyDescent="0.25">
      <c r="A2818" s="6">
        <v>29.18</v>
      </c>
      <c r="B2818" s="31" t="s">
        <v>90</v>
      </c>
      <c r="D2818" s="87">
        <v>481013001000</v>
      </c>
      <c r="E2818" s="3">
        <v>0.6</v>
      </c>
      <c r="K2818" s="3">
        <f t="shared" ref="K2818:K2830" si="602">K2817+1</f>
        <v>2074</v>
      </c>
      <c r="L2818" s="97" t="str">
        <f>IF(TRIM('Ek.3-A'!F2818)&lt;&gt;"","var","yok")</f>
        <v>yok</v>
      </c>
      <c r="M2818" s="5" t="str">
        <f>IF('Ek.3-A'!F2818="", "", IF(VLOOKUP('Ek.3-A'!F2818, Veriler!D:E, 2, 0)=0, "", VLOOKUP('Ek.3-A'!F2818, Veriler!D:E, 2, 0)))</f>
        <v/>
      </c>
      <c r="N2818" s="5" t="str">
        <f>IF('Ek.3-A'!P2818="", "", 'Ek.3-A'!P2818)</f>
        <v/>
      </c>
      <c r="O2818" s="142">
        <f>'Ek.3-A'!S2818</f>
        <v>0</v>
      </c>
      <c r="P2818" s="143" t="str">
        <f>'Ek.3-A'!L2818</f>
        <v/>
      </c>
      <c r="Q2818" s="24" t="str">
        <f>'Ek.3-A'!M2818</f>
        <v/>
      </c>
      <c r="R2818" s="24">
        <f t="shared" si="599"/>
        <v>0</v>
      </c>
      <c r="S2818" s="141" t="str">
        <f t="shared" si="600"/>
        <v>H</v>
      </c>
      <c r="T2818" s="24">
        <f>IF(S2818="E",SUM($R$5:R2818),0)</f>
        <v>0</v>
      </c>
      <c r="U2818" s="143">
        <f t="shared" si="601"/>
        <v>0</v>
      </c>
    </row>
    <row r="2819" spans="1:21" x14ac:dyDescent="0.25">
      <c r="A2819" s="6">
        <v>29.19</v>
      </c>
      <c r="B2819" s="31" t="s">
        <v>90</v>
      </c>
      <c r="D2819" s="89">
        <v>820560000000</v>
      </c>
      <c r="E2819" s="3">
        <v>0.6</v>
      </c>
      <c r="K2819" s="3">
        <f t="shared" si="602"/>
        <v>2075</v>
      </c>
      <c r="L2819" s="97" t="str">
        <f>IF(TRIM('Ek.3-A'!F2819)&lt;&gt;"","var","yok")</f>
        <v>yok</v>
      </c>
      <c r="M2819" s="5" t="str">
        <f>IF('Ek.3-A'!F2819="", "", IF(VLOOKUP('Ek.3-A'!F2819, Veriler!D:E, 2, 0)=0, "", VLOOKUP('Ek.3-A'!F2819, Veriler!D:E, 2, 0)))</f>
        <v/>
      </c>
      <c r="N2819" s="5" t="str">
        <f>IF('Ek.3-A'!P2819="", "", 'Ek.3-A'!P2819)</f>
        <v/>
      </c>
      <c r="O2819" s="142">
        <f>'Ek.3-A'!S2819</f>
        <v>0</v>
      </c>
      <c r="P2819" s="143" t="str">
        <f>'Ek.3-A'!L2819</f>
        <v/>
      </c>
      <c r="Q2819" s="24" t="str">
        <f>'Ek.3-A'!M2819</f>
        <v/>
      </c>
      <c r="R2819" s="24">
        <f t="shared" si="599"/>
        <v>0</v>
      </c>
      <c r="S2819" s="141" t="str">
        <f t="shared" si="600"/>
        <v>H</v>
      </c>
      <c r="T2819" s="24">
        <f>IF(S2819="E",SUM($R$5:R2819),0)</f>
        <v>0</v>
      </c>
      <c r="U2819" s="143">
        <f t="shared" si="601"/>
        <v>0</v>
      </c>
    </row>
    <row r="2820" spans="1:21" x14ac:dyDescent="0.25">
      <c r="A2820" s="6">
        <v>29.2</v>
      </c>
      <c r="B2820" s="31" t="s">
        <v>90</v>
      </c>
      <c r="D2820" s="87">
        <v>851590809012</v>
      </c>
      <c r="E2820" s="3">
        <v>0.6</v>
      </c>
      <c r="K2820" s="3">
        <f t="shared" si="602"/>
        <v>2076</v>
      </c>
      <c r="L2820" s="97" t="str">
        <f>IF(TRIM('Ek.3-A'!F2820)&lt;&gt;"","var","yok")</f>
        <v>yok</v>
      </c>
      <c r="M2820" s="5" t="str">
        <f>IF('Ek.3-A'!F2820="", "", IF(VLOOKUP('Ek.3-A'!F2820, Veriler!D:E, 2, 0)=0, "", VLOOKUP('Ek.3-A'!F2820, Veriler!D:E, 2, 0)))</f>
        <v/>
      </c>
      <c r="N2820" s="5" t="str">
        <f>IF('Ek.3-A'!P2820="", "", 'Ek.3-A'!P2820)</f>
        <v/>
      </c>
      <c r="O2820" s="142">
        <f>'Ek.3-A'!S2820</f>
        <v>0</v>
      </c>
      <c r="P2820" s="143" t="str">
        <f>'Ek.3-A'!L2820</f>
        <v/>
      </c>
      <c r="Q2820" s="24" t="str">
        <f>'Ek.3-A'!M2820</f>
        <v/>
      </c>
      <c r="R2820" s="24">
        <f t="shared" si="599"/>
        <v>0</v>
      </c>
      <c r="S2820" s="141" t="str">
        <f t="shared" si="600"/>
        <v>H</v>
      </c>
      <c r="T2820" s="24">
        <f>IF(S2820="E",SUM($R$5:R2820),0)</f>
        <v>0</v>
      </c>
      <c r="U2820" s="143">
        <f t="shared" si="601"/>
        <v>0</v>
      </c>
    </row>
    <row r="2821" spans="1:21" x14ac:dyDescent="0.25">
      <c r="A2821" s="6">
        <v>29.21</v>
      </c>
      <c r="B2821" s="31" t="s">
        <v>90</v>
      </c>
      <c r="D2821" s="89">
        <v>846890009019</v>
      </c>
      <c r="E2821" s="3">
        <v>0.6</v>
      </c>
      <c r="K2821" s="3">
        <f t="shared" si="602"/>
        <v>2077</v>
      </c>
      <c r="L2821" s="97" t="str">
        <f>IF(TRIM('Ek.3-A'!F2821)&lt;&gt;"","var","yok")</f>
        <v>yok</v>
      </c>
      <c r="M2821" s="5" t="str">
        <f>IF('Ek.3-A'!F2821="", "", IF(VLOOKUP('Ek.3-A'!F2821, Veriler!D:E, 2, 0)=0, "", VLOOKUP('Ek.3-A'!F2821, Veriler!D:E, 2, 0)))</f>
        <v/>
      </c>
      <c r="N2821" s="5" t="str">
        <f>IF('Ek.3-A'!P2821="", "", 'Ek.3-A'!P2821)</f>
        <v/>
      </c>
      <c r="O2821" s="142">
        <f>'Ek.3-A'!S2821</f>
        <v>0</v>
      </c>
      <c r="P2821" s="143" t="str">
        <f>'Ek.3-A'!L2821</f>
        <v/>
      </c>
      <c r="Q2821" s="24" t="str">
        <f>'Ek.3-A'!M2821</f>
        <v/>
      </c>
      <c r="R2821" s="24">
        <f t="shared" si="599"/>
        <v>0</v>
      </c>
      <c r="S2821" s="141" t="str">
        <f t="shared" si="600"/>
        <v>H</v>
      </c>
      <c r="T2821" s="24">
        <f>IF(S2821="E",SUM($R$5:R2821),0)</f>
        <v>0</v>
      </c>
      <c r="U2821" s="143">
        <f t="shared" si="601"/>
        <v>0</v>
      </c>
    </row>
    <row r="2822" spans="1:21" x14ac:dyDescent="0.25">
      <c r="A2822" s="6">
        <v>29.22</v>
      </c>
      <c r="B2822" s="31" t="s">
        <v>90</v>
      </c>
      <c r="D2822" s="87">
        <v>350190100000</v>
      </c>
      <c r="E2822" s="3">
        <v>0.6</v>
      </c>
      <c r="K2822" s="3">
        <f t="shared" si="602"/>
        <v>2078</v>
      </c>
      <c r="L2822" s="97" t="str">
        <f>IF(TRIM('Ek.3-A'!F2822)&lt;&gt;"","var","yok")</f>
        <v>yok</v>
      </c>
      <c r="M2822" s="5" t="str">
        <f>IF('Ek.3-A'!F2822="", "", IF(VLOOKUP('Ek.3-A'!F2822, Veriler!D:E, 2, 0)=0, "", VLOOKUP('Ek.3-A'!F2822, Veriler!D:E, 2, 0)))</f>
        <v/>
      </c>
      <c r="N2822" s="5" t="str">
        <f>IF('Ek.3-A'!P2822="", "", 'Ek.3-A'!P2822)</f>
        <v/>
      </c>
      <c r="O2822" s="142">
        <f>'Ek.3-A'!S2822</f>
        <v>0</v>
      </c>
      <c r="P2822" s="143" t="str">
        <f>'Ek.3-A'!L2822</f>
        <v/>
      </c>
      <c r="Q2822" s="24" t="str">
        <f>'Ek.3-A'!M2822</f>
        <v/>
      </c>
      <c r="R2822" s="24">
        <f t="shared" si="599"/>
        <v>0</v>
      </c>
      <c r="S2822" s="141" t="str">
        <f t="shared" si="600"/>
        <v>H</v>
      </c>
      <c r="T2822" s="24">
        <f>IF(S2822="E",SUM($R$5:R2822),0)</f>
        <v>0</v>
      </c>
      <c r="U2822" s="143">
        <f t="shared" si="601"/>
        <v>0</v>
      </c>
    </row>
    <row r="2823" spans="1:21" x14ac:dyDescent="0.25">
      <c r="A2823" s="6">
        <v>29.23</v>
      </c>
      <c r="B2823" s="31" t="s">
        <v>90</v>
      </c>
      <c r="D2823" s="89">
        <v>350110500000</v>
      </c>
      <c r="E2823" s="3">
        <v>0.6</v>
      </c>
      <c r="K2823" s="3">
        <f t="shared" si="602"/>
        <v>2079</v>
      </c>
      <c r="L2823" s="97" t="str">
        <f>IF(TRIM('Ek.3-A'!F2823)&lt;&gt;"","var","yok")</f>
        <v>yok</v>
      </c>
      <c r="M2823" s="5" t="str">
        <f>IF('Ek.3-A'!F2823="", "", IF(VLOOKUP('Ek.3-A'!F2823, Veriler!D:E, 2, 0)=0, "", VLOOKUP('Ek.3-A'!F2823, Veriler!D:E, 2, 0)))</f>
        <v/>
      </c>
      <c r="N2823" s="5" t="str">
        <f>IF('Ek.3-A'!P2823="", "", 'Ek.3-A'!P2823)</f>
        <v/>
      </c>
      <c r="O2823" s="142">
        <f>'Ek.3-A'!S2823</f>
        <v>0</v>
      </c>
      <c r="P2823" s="143" t="str">
        <f>'Ek.3-A'!L2823</f>
        <v/>
      </c>
      <c r="Q2823" s="24" t="str">
        <f>'Ek.3-A'!M2823</f>
        <v/>
      </c>
      <c r="R2823" s="24">
        <f t="shared" si="599"/>
        <v>0</v>
      </c>
      <c r="S2823" s="141" t="str">
        <f t="shared" si="600"/>
        <v>H</v>
      </c>
      <c r="T2823" s="24">
        <f>IF(S2823="E",SUM($R$5:R2823),0)</f>
        <v>0</v>
      </c>
      <c r="U2823" s="143">
        <f t="shared" si="601"/>
        <v>0</v>
      </c>
    </row>
    <row r="2824" spans="1:21" x14ac:dyDescent="0.25">
      <c r="A2824" s="6">
        <v>29.24</v>
      </c>
      <c r="B2824" s="31" t="s">
        <v>90</v>
      </c>
      <c r="D2824" s="87">
        <v>350110100000</v>
      </c>
      <c r="E2824" s="3">
        <v>0.6</v>
      </c>
      <c r="K2824" s="3">
        <f t="shared" si="602"/>
        <v>2080</v>
      </c>
      <c r="L2824" s="97" t="str">
        <f>IF(TRIM('Ek.3-A'!F2824)&lt;&gt;"","var","yok")</f>
        <v>yok</v>
      </c>
      <c r="M2824" s="5" t="str">
        <f>IF('Ek.3-A'!F2824="", "", IF(VLOOKUP('Ek.3-A'!F2824, Veriler!D:E, 2, 0)=0, "", VLOOKUP('Ek.3-A'!F2824, Veriler!D:E, 2, 0)))</f>
        <v/>
      </c>
      <c r="N2824" s="5" t="str">
        <f>IF('Ek.3-A'!P2824="", "", 'Ek.3-A'!P2824)</f>
        <v/>
      </c>
      <c r="O2824" s="142">
        <f>'Ek.3-A'!S2824</f>
        <v>0</v>
      </c>
      <c r="P2824" s="143" t="str">
        <f>'Ek.3-A'!L2824</f>
        <v/>
      </c>
      <c r="Q2824" s="24" t="str">
        <f>'Ek.3-A'!M2824</f>
        <v/>
      </c>
      <c r="R2824" s="24">
        <f t="shared" si="599"/>
        <v>0</v>
      </c>
      <c r="S2824" s="141" t="str">
        <f t="shared" si="600"/>
        <v>H</v>
      </c>
      <c r="T2824" s="24">
        <f>IF(S2824="E",SUM($R$5:R2824),0)</f>
        <v>0</v>
      </c>
      <c r="U2824" s="143">
        <f t="shared" si="601"/>
        <v>0</v>
      </c>
    </row>
    <row r="2825" spans="1:21" x14ac:dyDescent="0.25">
      <c r="A2825" s="6">
        <v>29.25</v>
      </c>
      <c r="B2825" s="31" t="s">
        <v>90</v>
      </c>
      <c r="D2825" s="89">
        <v>350190900019</v>
      </c>
      <c r="E2825" s="3">
        <v>0.6</v>
      </c>
      <c r="K2825" s="3">
        <f t="shared" si="602"/>
        <v>2081</v>
      </c>
      <c r="L2825" s="97" t="str">
        <f>IF(TRIM('Ek.3-A'!F2825)&lt;&gt;"","var","yok")</f>
        <v>yok</v>
      </c>
      <c r="M2825" s="5" t="str">
        <f>IF('Ek.3-A'!F2825="", "", IF(VLOOKUP('Ek.3-A'!F2825, Veriler!D:E, 2, 0)=0, "", VLOOKUP('Ek.3-A'!F2825, Veriler!D:E, 2, 0)))</f>
        <v/>
      </c>
      <c r="N2825" s="5" t="str">
        <f>IF('Ek.3-A'!P2825="", "", 'Ek.3-A'!P2825)</f>
        <v/>
      </c>
      <c r="O2825" s="142">
        <f>'Ek.3-A'!S2825</f>
        <v>0</v>
      </c>
      <c r="P2825" s="143" t="str">
        <f>'Ek.3-A'!L2825</f>
        <v/>
      </c>
      <c r="Q2825" s="24" t="str">
        <f>'Ek.3-A'!M2825</f>
        <v/>
      </c>
      <c r="R2825" s="24">
        <f t="shared" si="599"/>
        <v>0</v>
      </c>
      <c r="S2825" s="141" t="str">
        <f t="shared" si="600"/>
        <v>H</v>
      </c>
      <c r="T2825" s="24">
        <f>IF(S2825="E",SUM($R$5:R2825),0)</f>
        <v>0</v>
      </c>
      <c r="U2825" s="143">
        <f t="shared" si="601"/>
        <v>0</v>
      </c>
    </row>
    <row r="2826" spans="1:21" x14ac:dyDescent="0.25">
      <c r="A2826" s="6">
        <v>29.26</v>
      </c>
      <c r="B2826" s="31" t="s">
        <v>90</v>
      </c>
      <c r="D2826" s="87">
        <v>320110000000</v>
      </c>
      <c r="E2826" s="3">
        <v>0.6</v>
      </c>
      <c r="K2826" s="3">
        <f t="shared" si="602"/>
        <v>2082</v>
      </c>
      <c r="L2826" s="97" t="str">
        <f>IF(TRIM('Ek.3-A'!F2826)&lt;&gt;"","var","yok")</f>
        <v>yok</v>
      </c>
      <c r="M2826" s="5" t="str">
        <f>IF('Ek.3-A'!F2826="", "", IF(VLOOKUP('Ek.3-A'!F2826, Veriler!D:E, 2, 0)=0, "", VLOOKUP('Ek.3-A'!F2826, Veriler!D:E, 2, 0)))</f>
        <v/>
      </c>
      <c r="N2826" s="5" t="str">
        <f>IF('Ek.3-A'!P2826="", "", 'Ek.3-A'!P2826)</f>
        <v/>
      </c>
      <c r="O2826" s="142">
        <f>'Ek.3-A'!S2826</f>
        <v>0</v>
      </c>
      <c r="P2826" s="143" t="str">
        <f>'Ek.3-A'!L2826</f>
        <v/>
      </c>
      <c r="Q2826" s="24" t="str">
        <f>'Ek.3-A'!M2826</f>
        <v/>
      </c>
      <c r="R2826" s="24">
        <f t="shared" si="599"/>
        <v>0</v>
      </c>
      <c r="S2826" s="141" t="str">
        <f t="shared" si="600"/>
        <v>H</v>
      </c>
      <c r="T2826" s="24">
        <f>IF(S2826="E",SUM($R$5:R2826),0)</f>
        <v>0</v>
      </c>
      <c r="U2826" s="143">
        <f t="shared" si="601"/>
        <v>0</v>
      </c>
    </row>
    <row r="2827" spans="1:21" x14ac:dyDescent="0.25">
      <c r="A2827" s="6">
        <v>29.27</v>
      </c>
      <c r="B2827" s="31" t="s">
        <v>90</v>
      </c>
      <c r="D2827" s="89">
        <v>480550000000</v>
      </c>
      <c r="E2827" s="3">
        <v>0.6</v>
      </c>
      <c r="K2827" s="3">
        <f t="shared" si="602"/>
        <v>2083</v>
      </c>
      <c r="L2827" s="97" t="str">
        <f>IF(TRIM('Ek.3-A'!F2827)&lt;&gt;"","var","yok")</f>
        <v>yok</v>
      </c>
      <c r="M2827" s="5" t="str">
        <f>IF('Ek.3-A'!F2827="", "", IF(VLOOKUP('Ek.3-A'!F2827, Veriler!D:E, 2, 0)=0, "", VLOOKUP('Ek.3-A'!F2827, Veriler!D:E, 2, 0)))</f>
        <v/>
      </c>
      <c r="N2827" s="5" t="str">
        <f>IF('Ek.3-A'!P2827="", "", 'Ek.3-A'!P2827)</f>
        <v/>
      </c>
      <c r="O2827" s="142">
        <f>'Ek.3-A'!S2827</f>
        <v>0</v>
      </c>
      <c r="P2827" s="143" t="str">
        <f>'Ek.3-A'!L2827</f>
        <v/>
      </c>
      <c r="Q2827" s="24" t="str">
        <f>'Ek.3-A'!M2827</f>
        <v/>
      </c>
      <c r="R2827" s="24">
        <f t="shared" si="599"/>
        <v>0</v>
      </c>
      <c r="S2827" s="141" t="str">
        <f t="shared" si="600"/>
        <v>H</v>
      </c>
      <c r="T2827" s="24">
        <f>IF(S2827="E",SUM($R$5:R2827),0)</f>
        <v>0</v>
      </c>
      <c r="U2827" s="143">
        <f t="shared" si="601"/>
        <v>0</v>
      </c>
    </row>
    <row r="2828" spans="1:21" x14ac:dyDescent="0.25">
      <c r="A2828" s="6">
        <v>29.28</v>
      </c>
      <c r="B2828" s="31" t="s">
        <v>90</v>
      </c>
      <c r="D2828" s="87">
        <v>844900001000</v>
      </c>
      <c r="E2828" s="3">
        <v>0.6</v>
      </c>
      <c r="K2828" s="3">
        <f t="shared" si="602"/>
        <v>2084</v>
      </c>
      <c r="L2828" s="97" t="str">
        <f>IF(TRIM('Ek.3-A'!F2828)&lt;&gt;"","var","yok")</f>
        <v>yok</v>
      </c>
      <c r="M2828" s="5" t="str">
        <f>IF('Ek.3-A'!F2828="", "", IF(VLOOKUP('Ek.3-A'!F2828, Veriler!D:E, 2, 0)=0, "", VLOOKUP('Ek.3-A'!F2828, Veriler!D:E, 2, 0)))</f>
        <v/>
      </c>
      <c r="N2828" s="5" t="str">
        <f>IF('Ek.3-A'!P2828="", "", 'Ek.3-A'!P2828)</f>
        <v/>
      </c>
      <c r="O2828" s="142">
        <f>'Ek.3-A'!S2828</f>
        <v>0</v>
      </c>
      <c r="P2828" s="143" t="str">
        <f>'Ek.3-A'!L2828</f>
        <v/>
      </c>
      <c r="Q2828" s="24" t="str">
        <f>'Ek.3-A'!M2828</f>
        <v/>
      </c>
      <c r="R2828" s="24">
        <f t="shared" si="599"/>
        <v>0</v>
      </c>
      <c r="S2828" s="141" t="str">
        <f t="shared" si="600"/>
        <v>H</v>
      </c>
      <c r="T2828" s="24">
        <f>IF(S2828="E",SUM($R$5:R2828),0)</f>
        <v>0</v>
      </c>
      <c r="U2828" s="143">
        <f t="shared" si="601"/>
        <v>0</v>
      </c>
    </row>
    <row r="2829" spans="1:21" x14ac:dyDescent="0.25">
      <c r="A2829" s="6">
        <v>29.29</v>
      </c>
      <c r="B2829" s="31" t="s">
        <v>90</v>
      </c>
      <c r="D2829" s="89">
        <v>844900009000</v>
      </c>
      <c r="E2829" s="3">
        <v>0.6</v>
      </c>
      <c r="K2829" s="3">
        <f t="shared" si="602"/>
        <v>2085</v>
      </c>
      <c r="L2829" s="97" t="str">
        <f>IF(TRIM('Ek.3-A'!F2829)&lt;&gt;"","var","yok")</f>
        <v>yok</v>
      </c>
      <c r="M2829" s="5" t="str">
        <f>IF('Ek.3-A'!F2829="", "", IF(VLOOKUP('Ek.3-A'!F2829, Veriler!D:E, 2, 0)=0, "", VLOOKUP('Ek.3-A'!F2829, Veriler!D:E, 2, 0)))</f>
        <v/>
      </c>
      <c r="N2829" s="5" t="str">
        <f>IF('Ek.3-A'!P2829="", "", 'Ek.3-A'!P2829)</f>
        <v/>
      </c>
      <c r="O2829" s="142">
        <f>'Ek.3-A'!S2829</f>
        <v>0</v>
      </c>
      <c r="P2829" s="143" t="str">
        <f>'Ek.3-A'!L2829</f>
        <v/>
      </c>
      <c r="Q2829" s="24" t="str">
        <f>'Ek.3-A'!M2829</f>
        <v/>
      </c>
      <c r="R2829" s="24">
        <f t="shared" si="599"/>
        <v>0</v>
      </c>
      <c r="S2829" s="141" t="str">
        <f t="shared" si="600"/>
        <v>H</v>
      </c>
      <c r="T2829" s="24">
        <f>IF(S2829="E",SUM($R$5:R2829),0)</f>
        <v>0</v>
      </c>
      <c r="U2829" s="143">
        <f t="shared" si="601"/>
        <v>0</v>
      </c>
    </row>
    <row r="2830" spans="1:21" x14ac:dyDescent="0.25">
      <c r="A2830" s="6">
        <v>29.3</v>
      </c>
      <c r="B2830" s="31" t="s">
        <v>90</v>
      </c>
      <c r="D2830" s="87">
        <v>411310000000</v>
      </c>
      <c r="E2830" s="3">
        <v>0.6</v>
      </c>
      <c r="K2830" s="3">
        <f t="shared" si="602"/>
        <v>2086</v>
      </c>
      <c r="L2830" s="97" t="str">
        <f>IF(TRIM('Ek.3-A'!F2830)&lt;&gt;"","var","yok")</f>
        <v>yok</v>
      </c>
      <c r="M2830" s="5" t="str">
        <f>IF('Ek.3-A'!F2830="", "", IF(VLOOKUP('Ek.3-A'!F2830, Veriler!D:E, 2, 0)=0, "", VLOOKUP('Ek.3-A'!F2830, Veriler!D:E, 2, 0)))</f>
        <v/>
      </c>
      <c r="N2830" s="5" t="str">
        <f>IF('Ek.3-A'!P2830="", "", 'Ek.3-A'!P2830)</f>
        <v/>
      </c>
      <c r="O2830" s="142">
        <f>'Ek.3-A'!S2830</f>
        <v>0</v>
      </c>
      <c r="P2830" s="143" t="str">
        <f>'Ek.3-A'!L2830</f>
        <v/>
      </c>
      <c r="Q2830" s="24" t="str">
        <f>'Ek.3-A'!M2830</f>
        <v/>
      </c>
      <c r="R2830" s="24">
        <f t="shared" si="599"/>
        <v>0</v>
      </c>
      <c r="S2830" s="141" t="str">
        <f t="shared" si="600"/>
        <v>H</v>
      </c>
      <c r="T2830" s="24">
        <f>IF(S2830="E",SUM($R$5:R2830),0)</f>
        <v>0</v>
      </c>
      <c r="U2830" s="143">
        <f t="shared" si="601"/>
        <v>0</v>
      </c>
    </row>
    <row r="2831" spans="1:21" x14ac:dyDescent="0.25">
      <c r="A2831" s="6">
        <v>29.31</v>
      </c>
      <c r="B2831" s="31" t="s">
        <v>90</v>
      </c>
      <c r="D2831" s="89">
        <v>410621000000</v>
      </c>
      <c r="E2831" s="3">
        <v>0.6</v>
      </c>
      <c r="L2831" s="97"/>
      <c r="M2831" s="5"/>
      <c r="N2831" s="5"/>
      <c r="O2831" s="5"/>
      <c r="Q2831" s="23"/>
      <c r="T2831" s="24"/>
      <c r="U2831" s="25"/>
    </row>
    <row r="2832" spans="1:21" x14ac:dyDescent="0.25">
      <c r="A2832" s="6">
        <v>29.32</v>
      </c>
      <c r="B2832" s="31" t="s">
        <v>90</v>
      </c>
      <c r="D2832" s="87">
        <v>130232101000</v>
      </c>
      <c r="E2832" s="3">
        <v>0.6</v>
      </c>
      <c r="K2832" s="3">
        <f>K2830+1</f>
        <v>2087</v>
      </c>
      <c r="L2832" s="97" t="str">
        <f>IF(TRIM('Ek.3-A'!F2832)&lt;&gt;"","var","yok")</f>
        <v>yok</v>
      </c>
      <c r="M2832" s="5" t="str">
        <f>IF('Ek.3-A'!F2832="", "", IF(VLOOKUP('Ek.3-A'!F2832, Veriler!D:E, 2, 0)=0, "", VLOOKUP('Ek.3-A'!F2832, Veriler!D:E, 2, 0)))</f>
        <v/>
      </c>
      <c r="N2832" s="5" t="str">
        <f>IF('Ek.3-A'!P2832="", "", 'Ek.3-A'!P2832)</f>
        <v/>
      </c>
      <c r="O2832" s="142">
        <f>'Ek.3-A'!S2832</f>
        <v>0</v>
      </c>
      <c r="P2832" s="143" t="str">
        <f>'Ek.3-A'!L2832</f>
        <v/>
      </c>
      <c r="Q2832" s="24" t="str">
        <f>'Ek.3-A'!M2832</f>
        <v/>
      </c>
      <c r="R2832" s="24">
        <f t="shared" ref="R2832:R2845" si="603">IF(L2832="var",0,IF(Q2832&lt;=0.005,Q2832,0))</f>
        <v>0</v>
      </c>
      <c r="S2832" s="141" t="str">
        <f t="shared" ref="S2832:S2845" si="604">IF(Q2832&lt;=0.005,"E","H")</f>
        <v>H</v>
      </c>
      <c r="T2832" s="24">
        <f>IF(S2832="E",SUM($R$5:R2832),0)</f>
        <v>0</v>
      </c>
      <c r="U2832" s="143">
        <f t="shared" ref="U2832:U2845" si="605">IF(T2832&lt;=0.1, O2832, IF(R2832&gt;$G$2, R2832*O2832, $G$2*O2832))</f>
        <v>0</v>
      </c>
    </row>
    <row r="2833" spans="1:41" x14ac:dyDescent="0.25">
      <c r="A2833" s="6">
        <v>29.33</v>
      </c>
      <c r="B2833" s="31" t="s">
        <v>90</v>
      </c>
      <c r="D2833" s="89">
        <v>130232109000</v>
      </c>
      <c r="E2833" s="3">
        <v>0.6</v>
      </c>
      <c r="K2833" s="3">
        <f t="shared" ref="K2833:K2845" si="606">K2832+1</f>
        <v>2088</v>
      </c>
      <c r="L2833" s="97" t="str">
        <f>IF(TRIM('Ek.3-A'!F2833)&lt;&gt;"","var","yok")</f>
        <v>yok</v>
      </c>
      <c r="M2833" s="5" t="str">
        <f>IF('Ek.3-A'!F2833="", "", IF(VLOOKUP('Ek.3-A'!F2833, Veriler!D:E, 2, 0)=0, "", VLOOKUP('Ek.3-A'!F2833, Veriler!D:E, 2, 0)))</f>
        <v/>
      </c>
      <c r="N2833" s="5" t="str">
        <f>IF('Ek.3-A'!P2833="", "", 'Ek.3-A'!P2833)</f>
        <v/>
      </c>
      <c r="O2833" s="142">
        <f>'Ek.3-A'!S2833</f>
        <v>0</v>
      </c>
      <c r="P2833" s="143" t="str">
        <f>'Ek.3-A'!L2833</f>
        <v/>
      </c>
      <c r="Q2833" s="24" t="str">
        <f>'Ek.3-A'!M2833</f>
        <v/>
      </c>
      <c r="R2833" s="24">
        <f t="shared" si="603"/>
        <v>0</v>
      </c>
      <c r="S2833" s="141" t="str">
        <f t="shared" si="604"/>
        <v>H</v>
      </c>
      <c r="T2833" s="24">
        <f>IF(S2833="E",SUM($R$5:R2833),0)</f>
        <v>0</v>
      </c>
      <c r="U2833" s="143">
        <f t="shared" si="605"/>
        <v>0</v>
      </c>
    </row>
    <row r="2834" spans="1:41" x14ac:dyDescent="0.25">
      <c r="A2834" s="6">
        <v>29.34</v>
      </c>
      <c r="B2834" s="31" t="s">
        <v>90</v>
      </c>
      <c r="D2834" s="87">
        <v>382430000000</v>
      </c>
      <c r="E2834" s="3">
        <v>0.6</v>
      </c>
      <c r="K2834" s="3">
        <f t="shared" si="606"/>
        <v>2089</v>
      </c>
      <c r="L2834" s="97" t="str">
        <f>IF(TRIM('Ek.3-A'!F2834)&lt;&gt;"","var","yok")</f>
        <v>yok</v>
      </c>
      <c r="M2834" s="5" t="str">
        <f>IF('Ek.3-A'!F2834="", "", IF(VLOOKUP('Ek.3-A'!F2834, Veriler!D:E, 2, 0)=0, "", VLOOKUP('Ek.3-A'!F2834, Veriler!D:E, 2, 0)))</f>
        <v/>
      </c>
      <c r="N2834" s="5" t="str">
        <f>IF('Ek.3-A'!P2834="", "", 'Ek.3-A'!P2834)</f>
        <v/>
      </c>
      <c r="O2834" s="142">
        <f>'Ek.3-A'!S2834</f>
        <v>0</v>
      </c>
      <c r="P2834" s="143" t="str">
        <f>'Ek.3-A'!L2834</f>
        <v/>
      </c>
      <c r="Q2834" s="24" t="str">
        <f>'Ek.3-A'!M2834</f>
        <v/>
      </c>
      <c r="R2834" s="24">
        <f t="shared" si="603"/>
        <v>0</v>
      </c>
      <c r="S2834" s="141" t="str">
        <f t="shared" si="604"/>
        <v>H</v>
      </c>
      <c r="T2834" s="24">
        <f>IF(S2834="E",SUM($R$5:R2834),0)</f>
        <v>0</v>
      </c>
      <c r="U2834" s="143">
        <f t="shared" si="605"/>
        <v>0</v>
      </c>
    </row>
    <row r="2835" spans="1:41" x14ac:dyDescent="0.25">
      <c r="A2835" s="6">
        <v>29.35</v>
      </c>
      <c r="B2835" s="31" t="s">
        <v>90</v>
      </c>
      <c r="D2835" s="89">
        <v>851390009000</v>
      </c>
      <c r="E2835" s="3">
        <v>0.6</v>
      </c>
      <c r="K2835" s="3">
        <f t="shared" si="606"/>
        <v>2090</v>
      </c>
      <c r="L2835" s="97" t="str">
        <f>IF(TRIM('Ek.3-A'!F2835)&lt;&gt;"","var","yok")</f>
        <v>yok</v>
      </c>
      <c r="M2835" s="5" t="str">
        <f>IF('Ek.3-A'!F2835="", "", IF(VLOOKUP('Ek.3-A'!F2835, Veriler!D:E, 2, 0)=0, "", VLOOKUP('Ek.3-A'!F2835, Veriler!D:E, 2, 0)))</f>
        <v/>
      </c>
      <c r="N2835" s="5" t="str">
        <f>IF('Ek.3-A'!P2835="", "", 'Ek.3-A'!P2835)</f>
        <v/>
      </c>
      <c r="O2835" s="142">
        <f>'Ek.3-A'!S2835</f>
        <v>0</v>
      </c>
      <c r="P2835" s="143" t="str">
        <f>'Ek.3-A'!L2835</f>
        <v/>
      </c>
      <c r="Q2835" s="24" t="str">
        <f>'Ek.3-A'!M2835</f>
        <v/>
      </c>
      <c r="R2835" s="24">
        <f t="shared" si="603"/>
        <v>0</v>
      </c>
      <c r="S2835" s="141" t="str">
        <f t="shared" si="604"/>
        <v>H</v>
      </c>
      <c r="T2835" s="24">
        <f>IF(S2835="E",SUM($R$5:R2835),0)</f>
        <v>0</v>
      </c>
      <c r="U2835" s="143">
        <f t="shared" si="605"/>
        <v>0</v>
      </c>
    </row>
    <row r="2836" spans="1:41" x14ac:dyDescent="0.25">
      <c r="A2836" s="6">
        <v>29.36</v>
      </c>
      <c r="B2836" s="31" t="s">
        <v>90</v>
      </c>
      <c r="D2836" s="87">
        <v>851310009000</v>
      </c>
      <c r="E2836" s="3">
        <v>0.6</v>
      </c>
      <c r="K2836" s="3">
        <f t="shared" si="606"/>
        <v>2091</v>
      </c>
      <c r="L2836" s="97" t="str">
        <f>IF(TRIM('Ek.3-A'!F2836)&lt;&gt;"","var","yok")</f>
        <v>yok</v>
      </c>
      <c r="M2836" s="5" t="str">
        <f>IF('Ek.3-A'!F2836="", "", IF(VLOOKUP('Ek.3-A'!F2836, Veriler!D:E, 2, 0)=0, "", VLOOKUP('Ek.3-A'!F2836, Veriler!D:E, 2, 0)))</f>
        <v/>
      </c>
      <c r="N2836" s="5" t="str">
        <f>IF('Ek.3-A'!P2836="", "", 'Ek.3-A'!P2836)</f>
        <v/>
      </c>
      <c r="O2836" s="142">
        <f>'Ek.3-A'!S2836</f>
        <v>0</v>
      </c>
      <c r="P2836" s="143" t="str">
        <f>'Ek.3-A'!L2836</f>
        <v/>
      </c>
      <c r="Q2836" s="24" t="str">
        <f>'Ek.3-A'!M2836</f>
        <v/>
      </c>
      <c r="R2836" s="24">
        <f t="shared" si="603"/>
        <v>0</v>
      </c>
      <c r="S2836" s="141" t="str">
        <f t="shared" si="604"/>
        <v>H</v>
      </c>
      <c r="T2836" s="24">
        <f>IF(S2836="E",SUM($R$5:R2836),0)</f>
        <v>0</v>
      </c>
      <c r="U2836" s="143">
        <f t="shared" si="605"/>
        <v>0</v>
      </c>
    </row>
    <row r="2837" spans="1:41" x14ac:dyDescent="0.25">
      <c r="A2837" s="6">
        <v>29.37</v>
      </c>
      <c r="B2837" s="31" t="s">
        <v>90</v>
      </c>
      <c r="D2837" s="89">
        <v>851090009000</v>
      </c>
      <c r="E2837" s="3">
        <v>0.6</v>
      </c>
      <c r="K2837" s="3">
        <f t="shared" si="606"/>
        <v>2092</v>
      </c>
      <c r="L2837" s="97" t="str">
        <f>IF(TRIM('Ek.3-A'!F2837)&lt;&gt;"","var","yok")</f>
        <v>yok</v>
      </c>
      <c r="M2837" s="5" t="str">
        <f>IF('Ek.3-A'!F2837="", "", IF(VLOOKUP('Ek.3-A'!F2837, Veriler!D:E, 2, 0)=0, "", VLOOKUP('Ek.3-A'!F2837, Veriler!D:E, 2, 0)))</f>
        <v/>
      </c>
      <c r="N2837" s="5" t="str">
        <f>IF('Ek.3-A'!P2837="", "", 'Ek.3-A'!P2837)</f>
        <v/>
      </c>
      <c r="O2837" s="142">
        <f>'Ek.3-A'!S2837</f>
        <v>0</v>
      </c>
      <c r="P2837" s="143" t="str">
        <f>'Ek.3-A'!L2837</f>
        <v/>
      </c>
      <c r="Q2837" s="24" t="str">
        <f>'Ek.3-A'!M2837</f>
        <v/>
      </c>
      <c r="R2837" s="24">
        <f t="shared" si="603"/>
        <v>0</v>
      </c>
      <c r="S2837" s="141" t="str">
        <f t="shared" si="604"/>
        <v>H</v>
      </c>
      <c r="T2837" s="24">
        <f>IF(S2837="E",SUM($R$5:R2837),0)</f>
        <v>0</v>
      </c>
      <c r="U2837" s="143">
        <f t="shared" si="605"/>
        <v>0</v>
      </c>
    </row>
    <row r="2838" spans="1:41" x14ac:dyDescent="0.25">
      <c r="A2838" s="6">
        <v>29.38</v>
      </c>
      <c r="B2838" s="31" t="s">
        <v>90</v>
      </c>
      <c r="D2838" s="87">
        <v>842940300000</v>
      </c>
      <c r="E2838" s="3">
        <v>0.6</v>
      </c>
      <c r="K2838" s="3">
        <f t="shared" si="606"/>
        <v>2093</v>
      </c>
      <c r="L2838" s="97" t="str">
        <f>IF(TRIM('Ek.3-A'!F2838)&lt;&gt;"","var","yok")</f>
        <v>yok</v>
      </c>
      <c r="M2838" s="5" t="str">
        <f>IF('Ek.3-A'!F2838="", "", IF(VLOOKUP('Ek.3-A'!F2838, Veriler!D:E, 2, 0)=0, "", VLOOKUP('Ek.3-A'!F2838, Veriler!D:E, 2, 0)))</f>
        <v/>
      </c>
      <c r="N2838" s="5" t="str">
        <f>IF('Ek.3-A'!P2838="", "", 'Ek.3-A'!P2838)</f>
        <v/>
      </c>
      <c r="O2838" s="142">
        <f>'Ek.3-A'!S2838</f>
        <v>0</v>
      </c>
      <c r="P2838" s="143" t="str">
        <f>'Ek.3-A'!L2838</f>
        <v/>
      </c>
      <c r="Q2838" s="24" t="str">
        <f>'Ek.3-A'!M2838</f>
        <v/>
      </c>
      <c r="R2838" s="24">
        <f t="shared" si="603"/>
        <v>0</v>
      </c>
      <c r="S2838" s="141" t="str">
        <f t="shared" si="604"/>
        <v>H</v>
      </c>
      <c r="T2838" s="24">
        <f>IF(S2838="E",SUM($R$5:R2838),0)</f>
        <v>0</v>
      </c>
      <c r="U2838" s="143">
        <f t="shared" si="605"/>
        <v>0</v>
      </c>
    </row>
    <row r="2839" spans="1:41" x14ac:dyDescent="0.25">
      <c r="A2839" s="6">
        <v>29.39</v>
      </c>
      <c r="B2839" s="31" t="s">
        <v>90</v>
      </c>
      <c r="D2839" s="89">
        <v>842951999019</v>
      </c>
      <c r="E2839" s="3">
        <v>0.6</v>
      </c>
      <c r="K2839" s="3">
        <f t="shared" si="606"/>
        <v>2094</v>
      </c>
      <c r="L2839" s="97" t="str">
        <f>IF(TRIM('Ek.3-A'!F2839)&lt;&gt;"","var","yok")</f>
        <v>yok</v>
      </c>
      <c r="M2839" s="5" t="str">
        <f>IF('Ek.3-A'!F2839="", "", IF(VLOOKUP('Ek.3-A'!F2839, Veriler!D:E, 2, 0)=0, "", VLOOKUP('Ek.3-A'!F2839, Veriler!D:E, 2, 0)))</f>
        <v/>
      </c>
      <c r="N2839" s="5" t="str">
        <f>IF('Ek.3-A'!P2839="", "", 'Ek.3-A'!P2839)</f>
        <v/>
      </c>
      <c r="O2839" s="142">
        <f>'Ek.3-A'!S2839</f>
        <v>0</v>
      </c>
      <c r="P2839" s="143" t="str">
        <f>'Ek.3-A'!L2839</f>
        <v/>
      </c>
      <c r="Q2839" s="24" t="str">
        <f>'Ek.3-A'!M2839</f>
        <v/>
      </c>
      <c r="R2839" s="24">
        <f t="shared" si="603"/>
        <v>0</v>
      </c>
      <c r="S2839" s="141" t="str">
        <f t="shared" si="604"/>
        <v>H</v>
      </c>
      <c r="T2839" s="24">
        <f>IF(S2839="E",SUM($R$5:R2839),0)</f>
        <v>0</v>
      </c>
      <c r="U2839" s="143">
        <f t="shared" si="605"/>
        <v>0</v>
      </c>
    </row>
    <row r="2840" spans="1:41" x14ac:dyDescent="0.25">
      <c r="A2840" s="6">
        <v>29.4</v>
      </c>
      <c r="B2840" s="31" t="s">
        <v>90</v>
      </c>
      <c r="D2840" s="87">
        <v>842951991019</v>
      </c>
      <c r="E2840" s="3">
        <v>0.6</v>
      </c>
      <c r="K2840" s="3">
        <f t="shared" si="606"/>
        <v>2095</v>
      </c>
      <c r="L2840" s="97" t="str">
        <f>IF(TRIM('Ek.3-A'!F2840)&lt;&gt;"","var","yok")</f>
        <v>yok</v>
      </c>
      <c r="M2840" s="5" t="str">
        <f>IF('Ek.3-A'!F2840="", "", IF(VLOOKUP('Ek.3-A'!F2840, Veriler!D:E, 2, 0)=0, "", VLOOKUP('Ek.3-A'!F2840, Veriler!D:E, 2, 0)))</f>
        <v/>
      </c>
      <c r="N2840" s="5" t="str">
        <f>IF('Ek.3-A'!P2840="", "", 'Ek.3-A'!P2840)</f>
        <v/>
      </c>
      <c r="O2840" s="142">
        <f>'Ek.3-A'!S2840</f>
        <v>0</v>
      </c>
      <c r="P2840" s="143" t="str">
        <f>'Ek.3-A'!L2840</f>
        <v/>
      </c>
      <c r="Q2840" s="24" t="str">
        <f>'Ek.3-A'!M2840</f>
        <v/>
      </c>
      <c r="R2840" s="24">
        <f t="shared" si="603"/>
        <v>0</v>
      </c>
      <c r="S2840" s="141" t="str">
        <f t="shared" si="604"/>
        <v>H</v>
      </c>
      <c r="T2840" s="24">
        <f>IF(S2840="E",SUM($R$5:R2840),0)</f>
        <v>0</v>
      </c>
      <c r="U2840" s="143">
        <f t="shared" si="605"/>
        <v>0</v>
      </c>
    </row>
    <row r="2841" spans="1:41" x14ac:dyDescent="0.25">
      <c r="A2841" s="6">
        <v>29.41</v>
      </c>
      <c r="B2841" s="31" t="s">
        <v>90</v>
      </c>
      <c r="D2841" s="89">
        <v>854390009000</v>
      </c>
      <c r="E2841" s="3">
        <v>0.6</v>
      </c>
      <c r="K2841" s="3">
        <f t="shared" si="606"/>
        <v>2096</v>
      </c>
      <c r="L2841" s="97" t="str">
        <f>IF(TRIM('Ek.3-A'!F2841)&lt;&gt;"","var","yok")</f>
        <v>yok</v>
      </c>
      <c r="M2841" s="5" t="str">
        <f>IF('Ek.3-A'!F2841="", "", IF(VLOOKUP('Ek.3-A'!F2841, Veriler!D:E, 2, 0)=0, "", VLOOKUP('Ek.3-A'!F2841, Veriler!D:E, 2, 0)))</f>
        <v/>
      </c>
      <c r="N2841" s="5" t="str">
        <f>IF('Ek.3-A'!P2841="", "", 'Ek.3-A'!P2841)</f>
        <v/>
      </c>
      <c r="O2841" s="142">
        <f>'Ek.3-A'!S2841</f>
        <v>0</v>
      </c>
      <c r="P2841" s="143" t="str">
        <f>'Ek.3-A'!L2841</f>
        <v/>
      </c>
      <c r="Q2841" s="24" t="str">
        <f>'Ek.3-A'!M2841</f>
        <v/>
      </c>
      <c r="R2841" s="24">
        <f t="shared" si="603"/>
        <v>0</v>
      </c>
      <c r="S2841" s="141" t="str">
        <f t="shared" si="604"/>
        <v>H</v>
      </c>
      <c r="T2841" s="24">
        <f>IF(S2841="E",SUM($R$5:R2841),0)</f>
        <v>0</v>
      </c>
      <c r="U2841" s="143">
        <f t="shared" si="605"/>
        <v>0</v>
      </c>
    </row>
    <row r="2842" spans="1:41" x14ac:dyDescent="0.25">
      <c r="A2842" s="6">
        <v>29.42</v>
      </c>
      <c r="B2842" s="31" t="s">
        <v>90</v>
      </c>
      <c r="D2842" s="87">
        <v>854390909000</v>
      </c>
      <c r="E2842" s="3">
        <v>0.6</v>
      </c>
      <c r="K2842" s="3">
        <f t="shared" si="606"/>
        <v>2097</v>
      </c>
      <c r="L2842" s="97" t="str">
        <f>IF(TRIM('Ek.3-A'!F2842)&lt;&gt;"","var","yok")</f>
        <v>yok</v>
      </c>
      <c r="M2842" s="5" t="str">
        <f>IF('Ek.3-A'!F2842="", "", IF(VLOOKUP('Ek.3-A'!F2842, Veriler!D:E, 2, 0)=0, "", VLOOKUP('Ek.3-A'!F2842, Veriler!D:E, 2, 0)))</f>
        <v/>
      </c>
      <c r="N2842" s="5" t="str">
        <f>IF('Ek.3-A'!P2842="", "", 'Ek.3-A'!P2842)</f>
        <v/>
      </c>
      <c r="O2842" s="142">
        <f>'Ek.3-A'!S2842</f>
        <v>0</v>
      </c>
      <c r="P2842" s="143" t="str">
        <f>'Ek.3-A'!L2842</f>
        <v/>
      </c>
      <c r="Q2842" s="24" t="str">
        <f>'Ek.3-A'!M2842</f>
        <v/>
      </c>
      <c r="R2842" s="24">
        <f t="shared" si="603"/>
        <v>0</v>
      </c>
      <c r="S2842" s="141" t="str">
        <f t="shared" si="604"/>
        <v>H</v>
      </c>
      <c r="T2842" s="24">
        <f>IF(S2842="E",SUM($R$5:R2842),0)</f>
        <v>0</v>
      </c>
      <c r="U2842" s="143">
        <f t="shared" si="605"/>
        <v>0</v>
      </c>
    </row>
    <row r="2843" spans="1:41" x14ac:dyDescent="0.25">
      <c r="A2843" s="6">
        <v>29.43</v>
      </c>
      <c r="B2843" s="31" t="s">
        <v>90</v>
      </c>
      <c r="D2843" s="89">
        <v>530820100000</v>
      </c>
      <c r="E2843" s="3">
        <v>0.6</v>
      </c>
      <c r="K2843" s="3">
        <f t="shared" si="606"/>
        <v>2098</v>
      </c>
      <c r="L2843" s="97" t="str">
        <f>IF(TRIM('Ek.3-A'!F2843)&lt;&gt;"","var","yok")</f>
        <v>yok</v>
      </c>
      <c r="M2843" s="5" t="str">
        <f>IF('Ek.3-A'!F2843="", "", IF(VLOOKUP('Ek.3-A'!F2843, Veriler!D:E, 2, 0)=0, "", VLOOKUP('Ek.3-A'!F2843, Veriler!D:E, 2, 0)))</f>
        <v/>
      </c>
      <c r="N2843" s="5" t="str">
        <f>IF('Ek.3-A'!P2843="", "", 'Ek.3-A'!P2843)</f>
        <v/>
      </c>
      <c r="O2843" s="142">
        <f>'Ek.3-A'!S2843</f>
        <v>0</v>
      </c>
      <c r="P2843" s="143" t="str">
        <f>'Ek.3-A'!L2843</f>
        <v/>
      </c>
      <c r="Q2843" s="24" t="str">
        <f>'Ek.3-A'!M2843</f>
        <v/>
      </c>
      <c r="R2843" s="24">
        <f t="shared" si="603"/>
        <v>0</v>
      </c>
      <c r="S2843" s="141" t="str">
        <f t="shared" si="604"/>
        <v>H</v>
      </c>
      <c r="T2843" s="24">
        <f>IF(S2843="E",SUM($R$5:R2843),0)</f>
        <v>0</v>
      </c>
      <c r="U2843" s="143">
        <f t="shared" si="605"/>
        <v>0</v>
      </c>
    </row>
    <row r="2844" spans="1:41" x14ac:dyDescent="0.25">
      <c r="A2844" s="6">
        <v>29.44</v>
      </c>
      <c r="B2844" s="31" t="s">
        <v>90</v>
      </c>
      <c r="D2844" s="87">
        <v>530820900000</v>
      </c>
      <c r="E2844" s="3">
        <v>0.6</v>
      </c>
      <c r="K2844" s="3">
        <f t="shared" si="606"/>
        <v>2099</v>
      </c>
      <c r="L2844" s="97" t="str">
        <f>IF(TRIM('Ek.3-A'!F2844)&lt;&gt;"","var","yok")</f>
        <v>yok</v>
      </c>
      <c r="M2844" s="5" t="str">
        <f>IF('Ek.3-A'!F2844="", "", IF(VLOOKUP('Ek.3-A'!F2844, Veriler!D:E, 2, 0)=0, "", VLOOKUP('Ek.3-A'!F2844, Veriler!D:E, 2, 0)))</f>
        <v/>
      </c>
      <c r="N2844" s="5" t="str">
        <f>IF('Ek.3-A'!P2844="", "", 'Ek.3-A'!P2844)</f>
        <v/>
      </c>
      <c r="O2844" s="142">
        <f>'Ek.3-A'!S2844</f>
        <v>0</v>
      </c>
      <c r="P2844" s="143" t="str">
        <f>'Ek.3-A'!L2844</f>
        <v/>
      </c>
      <c r="Q2844" s="24" t="str">
        <f>'Ek.3-A'!M2844</f>
        <v/>
      </c>
      <c r="R2844" s="24">
        <f t="shared" si="603"/>
        <v>0</v>
      </c>
      <c r="S2844" s="141" t="str">
        <f t="shared" si="604"/>
        <v>H</v>
      </c>
      <c r="T2844" s="24">
        <f>IF(S2844="E",SUM($R$5:R2844),0)</f>
        <v>0</v>
      </c>
      <c r="U2844" s="143">
        <f t="shared" si="605"/>
        <v>0</v>
      </c>
    </row>
    <row r="2845" spans="1:41" x14ac:dyDescent="0.25">
      <c r="A2845" s="6">
        <v>29.45</v>
      </c>
      <c r="B2845" s="31" t="s">
        <v>90</v>
      </c>
      <c r="D2845" s="89">
        <v>530290000019</v>
      </c>
      <c r="E2845" s="3">
        <v>0.6</v>
      </c>
      <c r="K2845" s="3">
        <f t="shared" si="606"/>
        <v>2100</v>
      </c>
      <c r="L2845" s="97" t="str">
        <f>IF(TRIM('Ek.3-A'!F2845)&lt;&gt;"","var","yok")</f>
        <v>yok</v>
      </c>
      <c r="M2845" s="5" t="str">
        <f>IF('Ek.3-A'!F2845="", "", IF(VLOOKUP('Ek.3-A'!F2845, Veriler!D:E, 2, 0)=0, "", VLOOKUP('Ek.3-A'!F2845, Veriler!D:E, 2, 0)))</f>
        <v/>
      </c>
      <c r="N2845" s="5" t="str">
        <f>IF('Ek.3-A'!P2845="", "", 'Ek.3-A'!P2845)</f>
        <v/>
      </c>
      <c r="O2845" s="142">
        <f>'Ek.3-A'!S2845</f>
        <v>0</v>
      </c>
      <c r="P2845" s="143" t="str">
        <f>'Ek.3-A'!L2845</f>
        <v/>
      </c>
      <c r="Q2845" s="24" t="str">
        <f>'Ek.3-A'!M2845</f>
        <v/>
      </c>
      <c r="R2845" s="24">
        <f t="shared" si="603"/>
        <v>0</v>
      </c>
      <c r="S2845" s="141" t="str">
        <f t="shared" si="604"/>
        <v>H</v>
      </c>
      <c r="T2845" s="24">
        <f>IF(S2845="E",SUM($R$5:R2845),0)</f>
        <v>0</v>
      </c>
      <c r="U2845" s="143">
        <f t="shared" si="605"/>
        <v>0</v>
      </c>
    </row>
    <row r="2846" spans="1:41" x14ac:dyDescent="0.25">
      <c r="A2846" s="6">
        <v>29.46</v>
      </c>
      <c r="B2846" s="31" t="s">
        <v>90</v>
      </c>
      <c r="D2846" s="87">
        <v>271019250019</v>
      </c>
      <c r="E2846" s="3">
        <v>0.6</v>
      </c>
      <c r="T2846" s="24"/>
      <c r="U2846" s="25"/>
      <c r="AO2846" s="140">
        <f>'Ek.3-A'!L2846</f>
        <v>0</v>
      </c>
    </row>
    <row r="2847" spans="1:41" x14ac:dyDescent="0.25">
      <c r="A2847" s="6">
        <v>29.47</v>
      </c>
      <c r="B2847" s="31" t="s">
        <v>90</v>
      </c>
      <c r="D2847" s="89">
        <v>820320000012</v>
      </c>
      <c r="E2847" s="3">
        <v>0.6</v>
      </c>
      <c r="T2847" s="24"/>
      <c r="U2847" s="25"/>
    </row>
    <row r="2848" spans="1:41" x14ac:dyDescent="0.25">
      <c r="A2848" s="6">
        <v>29.48</v>
      </c>
      <c r="B2848" s="31" t="s">
        <v>90</v>
      </c>
      <c r="D2848" s="87">
        <v>292239000014</v>
      </c>
      <c r="E2848" s="3">
        <v>0.6</v>
      </c>
      <c r="T2848" s="24"/>
      <c r="U2848" s="25"/>
    </row>
    <row r="2849" spans="1:21" x14ac:dyDescent="0.25">
      <c r="A2849" s="6">
        <v>29.49</v>
      </c>
      <c r="B2849" s="31" t="s">
        <v>90</v>
      </c>
      <c r="D2849" s="89">
        <v>530130000029</v>
      </c>
      <c r="E2849" s="3">
        <v>0.6</v>
      </c>
      <c r="T2849" s="24"/>
      <c r="U2849" s="25"/>
    </row>
    <row r="2850" spans="1:21" x14ac:dyDescent="0.25">
      <c r="A2850" s="6">
        <v>29.5</v>
      </c>
      <c r="B2850" s="31" t="s">
        <v>90</v>
      </c>
      <c r="D2850" s="87">
        <v>530130000021</v>
      </c>
      <c r="E2850" s="3">
        <v>0.6</v>
      </c>
      <c r="T2850" s="24"/>
      <c r="U2850" s="25"/>
    </row>
    <row r="2851" spans="1:21" x14ac:dyDescent="0.25">
      <c r="A2851" s="6">
        <v>29.51</v>
      </c>
      <c r="B2851" s="31" t="s">
        <v>90</v>
      </c>
      <c r="D2851" s="89">
        <v>530620100000</v>
      </c>
      <c r="E2851" s="3">
        <v>0.6</v>
      </c>
      <c r="T2851" s="24"/>
      <c r="U2851" s="25"/>
    </row>
    <row r="2852" spans="1:21" x14ac:dyDescent="0.25">
      <c r="A2852" s="6">
        <v>29.52</v>
      </c>
      <c r="B2852" s="31" t="s">
        <v>90</v>
      </c>
      <c r="D2852" s="87">
        <v>530610500000</v>
      </c>
      <c r="E2852" s="3">
        <v>0.6</v>
      </c>
      <c r="T2852" s="24"/>
      <c r="U2852" s="25"/>
    </row>
    <row r="2853" spans="1:21" x14ac:dyDescent="0.25">
      <c r="A2853" s="6">
        <v>29.53</v>
      </c>
      <c r="B2853" s="31" t="s">
        <v>90</v>
      </c>
      <c r="D2853" s="89">
        <v>530610100000</v>
      </c>
      <c r="E2853" s="3">
        <v>0.6</v>
      </c>
      <c r="T2853" s="24"/>
      <c r="U2853" s="25"/>
    </row>
    <row r="2854" spans="1:21" x14ac:dyDescent="0.25">
      <c r="A2854" s="6">
        <v>29.54</v>
      </c>
      <c r="B2854" s="31" t="s">
        <v>90</v>
      </c>
      <c r="D2854" s="87">
        <v>151511009000</v>
      </c>
      <c r="E2854" s="3">
        <v>0.6</v>
      </c>
      <c r="T2854" s="24"/>
      <c r="U2854" s="25"/>
    </row>
    <row r="2855" spans="1:21" x14ac:dyDescent="0.25">
      <c r="A2855" s="6">
        <v>29.55</v>
      </c>
      <c r="B2855" s="31" t="s">
        <v>90</v>
      </c>
      <c r="D2855" s="89">
        <v>151511001000</v>
      </c>
      <c r="E2855" s="3">
        <v>0.6</v>
      </c>
      <c r="K2855" s="3">
        <f>K2845+1</f>
        <v>2101</v>
      </c>
      <c r="L2855" s="97" t="str">
        <f>IF(TRIM('Ek.3-A'!F2855)&lt;&gt;"","var","yok")</f>
        <v>yok</v>
      </c>
      <c r="M2855" s="5" t="str">
        <f>IF('Ek.3-A'!F2855="", "", IF(VLOOKUP('Ek.3-A'!F2855, Veriler!D:E, 2, 0)=0, "", VLOOKUP('Ek.3-A'!F2855, Veriler!D:E, 2, 0)))</f>
        <v/>
      </c>
      <c r="N2855" s="5" t="str">
        <f>IF('Ek.3-A'!P2855="", "", 'Ek.3-A'!P2855)</f>
        <v/>
      </c>
      <c r="O2855" s="142">
        <f>'Ek.3-A'!S2855</f>
        <v>0</v>
      </c>
      <c r="P2855" s="143" t="str">
        <f>'Ek.3-A'!L2855</f>
        <v/>
      </c>
      <c r="Q2855" s="24" t="str">
        <f>'Ek.3-A'!M2855</f>
        <v/>
      </c>
      <c r="R2855" s="24">
        <f t="shared" ref="R2855:R2868" si="607">IF(L2855="var",0,IF(Q2855&lt;=0.005,Q2855,0))</f>
        <v>0</v>
      </c>
      <c r="S2855" s="141" t="str">
        <f t="shared" ref="S2855:S2868" si="608">IF(Q2855&lt;=0.005,"E","H")</f>
        <v>H</v>
      </c>
      <c r="T2855" s="24">
        <f>IF(S2855="E",SUM($R$5:R2855),0)</f>
        <v>0</v>
      </c>
      <c r="U2855" s="143">
        <f t="shared" ref="U2855:U2868" si="609">IF(T2855&lt;=0.1, O2855, IF(R2855&gt;$G$2, R2855*O2855, $G$2*O2855))</f>
        <v>0</v>
      </c>
    </row>
    <row r="2856" spans="1:21" x14ac:dyDescent="0.25">
      <c r="A2856" s="6">
        <v>29.56</v>
      </c>
      <c r="B2856" s="31" t="s">
        <v>90</v>
      </c>
      <c r="D2856" s="87">
        <v>151519900000</v>
      </c>
      <c r="E2856" s="3">
        <v>0.6</v>
      </c>
      <c r="K2856" s="3">
        <f t="shared" ref="K2856:K2868" si="610">K2855+1</f>
        <v>2102</v>
      </c>
      <c r="L2856" s="97" t="str">
        <f>IF(TRIM('Ek.3-A'!F2856)&lt;&gt;"","var","yok")</f>
        <v>yok</v>
      </c>
      <c r="M2856" s="5" t="str">
        <f>IF('Ek.3-A'!F2856="", "", IF(VLOOKUP('Ek.3-A'!F2856, Veriler!D:E, 2, 0)=0, "", VLOOKUP('Ek.3-A'!F2856, Veriler!D:E, 2, 0)))</f>
        <v/>
      </c>
      <c r="N2856" s="5" t="str">
        <f>IF('Ek.3-A'!P2856="", "", 'Ek.3-A'!P2856)</f>
        <v/>
      </c>
      <c r="O2856" s="142">
        <f>'Ek.3-A'!S2856</f>
        <v>0</v>
      </c>
      <c r="P2856" s="143" t="str">
        <f>'Ek.3-A'!L2856</f>
        <v/>
      </c>
      <c r="Q2856" s="24" t="str">
        <f>'Ek.3-A'!M2856</f>
        <v/>
      </c>
      <c r="R2856" s="24">
        <f t="shared" si="607"/>
        <v>0</v>
      </c>
      <c r="S2856" s="141" t="str">
        <f t="shared" si="608"/>
        <v>H</v>
      </c>
      <c r="T2856" s="24">
        <f>IF(S2856="E",SUM($R$5:R2856),0)</f>
        <v>0</v>
      </c>
      <c r="U2856" s="143">
        <f t="shared" si="609"/>
        <v>0</v>
      </c>
    </row>
    <row r="2857" spans="1:21" x14ac:dyDescent="0.25">
      <c r="A2857" s="6">
        <v>29.57</v>
      </c>
      <c r="B2857" s="31" t="s">
        <v>90</v>
      </c>
      <c r="D2857" s="89">
        <v>151519100000</v>
      </c>
      <c r="E2857" s="3">
        <v>0.6</v>
      </c>
      <c r="K2857" s="3">
        <f t="shared" si="610"/>
        <v>2103</v>
      </c>
      <c r="L2857" s="97" t="str">
        <f>IF(TRIM('Ek.3-A'!F2857)&lt;&gt;"","var","yok")</f>
        <v>yok</v>
      </c>
      <c r="M2857" s="5" t="str">
        <f>IF('Ek.3-A'!F2857="", "", IF(VLOOKUP('Ek.3-A'!F2857, Veriler!D:E, 2, 0)=0, "", VLOOKUP('Ek.3-A'!F2857, Veriler!D:E, 2, 0)))</f>
        <v/>
      </c>
      <c r="N2857" s="5" t="str">
        <f>IF('Ek.3-A'!P2857="", "", 'Ek.3-A'!P2857)</f>
        <v/>
      </c>
      <c r="O2857" s="142">
        <f>'Ek.3-A'!S2857</f>
        <v>0</v>
      </c>
      <c r="P2857" s="143" t="str">
        <f>'Ek.3-A'!L2857</f>
        <v/>
      </c>
      <c r="Q2857" s="24" t="str">
        <f>'Ek.3-A'!M2857</f>
        <v/>
      </c>
      <c r="R2857" s="24">
        <f t="shared" si="607"/>
        <v>0</v>
      </c>
      <c r="S2857" s="141" t="str">
        <f t="shared" si="608"/>
        <v>H</v>
      </c>
      <c r="T2857" s="24">
        <f>IF(S2857="E",SUM($R$5:R2857),0)</f>
        <v>0</v>
      </c>
      <c r="U2857" s="143">
        <f t="shared" si="609"/>
        <v>0</v>
      </c>
    </row>
    <row r="2858" spans="1:21" x14ac:dyDescent="0.25">
      <c r="A2858" s="6">
        <v>29.58</v>
      </c>
      <c r="B2858" s="31" t="s">
        <v>90</v>
      </c>
      <c r="D2858" s="87">
        <v>530129000000</v>
      </c>
      <c r="E2858" s="3">
        <v>0.6</v>
      </c>
      <c r="K2858" s="3">
        <f t="shared" si="610"/>
        <v>2104</v>
      </c>
      <c r="L2858" s="97" t="str">
        <f>IF(TRIM('Ek.3-A'!F2858)&lt;&gt;"","var","yok")</f>
        <v>yok</v>
      </c>
      <c r="M2858" s="5" t="str">
        <f>IF('Ek.3-A'!F2858="", "", IF(VLOOKUP('Ek.3-A'!F2858, Veriler!D:E, 2, 0)=0, "", VLOOKUP('Ek.3-A'!F2858, Veriler!D:E, 2, 0)))</f>
        <v/>
      </c>
      <c r="N2858" s="5" t="str">
        <f>IF('Ek.3-A'!P2858="", "", 'Ek.3-A'!P2858)</f>
        <v/>
      </c>
      <c r="O2858" s="142">
        <f>'Ek.3-A'!S2858</f>
        <v>0</v>
      </c>
      <c r="P2858" s="143" t="str">
        <f>'Ek.3-A'!L2858</f>
        <v/>
      </c>
      <c r="Q2858" s="24" t="str">
        <f>'Ek.3-A'!M2858</f>
        <v/>
      </c>
      <c r="R2858" s="24">
        <f t="shared" si="607"/>
        <v>0</v>
      </c>
      <c r="S2858" s="141" t="str">
        <f t="shared" si="608"/>
        <v>H</v>
      </c>
      <c r="T2858" s="24">
        <f>IF(S2858="E",SUM($R$5:R2858),0)</f>
        <v>0</v>
      </c>
      <c r="U2858" s="143">
        <f t="shared" si="609"/>
        <v>0</v>
      </c>
    </row>
    <row r="2859" spans="1:21" x14ac:dyDescent="0.25">
      <c r="A2859" s="6">
        <v>29.59</v>
      </c>
      <c r="B2859" s="31" t="s">
        <v>90</v>
      </c>
      <c r="D2859" s="89">
        <v>291830000015</v>
      </c>
      <c r="E2859" s="3">
        <v>0.6</v>
      </c>
      <c r="K2859" s="3">
        <f t="shared" si="610"/>
        <v>2105</v>
      </c>
      <c r="L2859" s="97" t="str">
        <f>IF(TRIM('Ek.3-A'!F2859)&lt;&gt;"","var","yok")</f>
        <v>yok</v>
      </c>
      <c r="M2859" s="5" t="str">
        <f>IF('Ek.3-A'!F2859="", "", IF(VLOOKUP('Ek.3-A'!F2859, Veriler!D:E, 2, 0)=0, "", VLOOKUP('Ek.3-A'!F2859, Veriler!D:E, 2, 0)))</f>
        <v/>
      </c>
      <c r="N2859" s="5" t="str">
        <f>IF('Ek.3-A'!P2859="", "", 'Ek.3-A'!P2859)</f>
        <v/>
      </c>
      <c r="O2859" s="142">
        <f>'Ek.3-A'!S2859</f>
        <v>0</v>
      </c>
      <c r="P2859" s="143" t="str">
        <f>'Ek.3-A'!L2859</f>
        <v/>
      </c>
      <c r="Q2859" s="24" t="str">
        <f>'Ek.3-A'!M2859</f>
        <v/>
      </c>
      <c r="R2859" s="24">
        <f t="shared" si="607"/>
        <v>0</v>
      </c>
      <c r="S2859" s="141" t="str">
        <f t="shared" si="608"/>
        <v>H</v>
      </c>
      <c r="T2859" s="24">
        <f>IF(S2859="E",SUM($R$5:R2859),0)</f>
        <v>0</v>
      </c>
      <c r="U2859" s="143">
        <f t="shared" si="609"/>
        <v>0</v>
      </c>
    </row>
    <row r="2860" spans="1:21" x14ac:dyDescent="0.25">
      <c r="A2860" s="6">
        <v>29.6</v>
      </c>
      <c r="B2860" s="31" t="s">
        <v>90</v>
      </c>
      <c r="D2860" s="87">
        <v>291830000014</v>
      </c>
      <c r="E2860" s="3">
        <v>0.6</v>
      </c>
      <c r="K2860" s="3">
        <f t="shared" si="610"/>
        <v>2106</v>
      </c>
      <c r="L2860" s="97" t="str">
        <f>IF(TRIM('Ek.3-A'!F2860)&lt;&gt;"","var","yok")</f>
        <v>yok</v>
      </c>
      <c r="M2860" s="5" t="str">
        <f>IF('Ek.3-A'!F2860="", "", IF(VLOOKUP('Ek.3-A'!F2860, Veriler!D:E, 2, 0)=0, "", VLOOKUP('Ek.3-A'!F2860, Veriler!D:E, 2, 0)))</f>
        <v/>
      </c>
      <c r="N2860" s="5" t="str">
        <f>IF('Ek.3-A'!P2860="", "", 'Ek.3-A'!P2860)</f>
        <v/>
      </c>
      <c r="O2860" s="142">
        <f>'Ek.3-A'!S2860</f>
        <v>0</v>
      </c>
      <c r="P2860" s="143" t="str">
        <f>'Ek.3-A'!L2860</f>
        <v/>
      </c>
      <c r="Q2860" s="24" t="str">
        <f>'Ek.3-A'!M2860</f>
        <v/>
      </c>
      <c r="R2860" s="24">
        <f t="shared" si="607"/>
        <v>0</v>
      </c>
      <c r="S2860" s="141" t="str">
        <f t="shared" si="608"/>
        <v>H</v>
      </c>
      <c r="T2860" s="24">
        <f>IF(S2860="E",SUM($R$5:R2860),0)</f>
        <v>0</v>
      </c>
      <c r="U2860" s="143">
        <f t="shared" si="609"/>
        <v>0</v>
      </c>
    </row>
    <row r="2861" spans="1:21" x14ac:dyDescent="0.25">
      <c r="A2861" s="6">
        <v>29.61</v>
      </c>
      <c r="B2861" s="31" t="s">
        <v>90</v>
      </c>
      <c r="D2861" s="89">
        <v>291830000019</v>
      </c>
      <c r="E2861" s="3">
        <v>0.6</v>
      </c>
      <c r="K2861" s="3">
        <f t="shared" si="610"/>
        <v>2107</v>
      </c>
      <c r="L2861" s="97" t="str">
        <f>IF(TRIM('Ek.3-A'!F2861)&lt;&gt;"","var","yok")</f>
        <v>yok</v>
      </c>
      <c r="M2861" s="5" t="str">
        <f>IF('Ek.3-A'!F2861="", "", IF(VLOOKUP('Ek.3-A'!F2861, Veriler!D:E, 2, 0)=0, "", VLOOKUP('Ek.3-A'!F2861, Veriler!D:E, 2, 0)))</f>
        <v/>
      </c>
      <c r="N2861" s="5" t="str">
        <f>IF('Ek.3-A'!P2861="", "", 'Ek.3-A'!P2861)</f>
        <v/>
      </c>
      <c r="O2861" s="142">
        <f>'Ek.3-A'!S2861</f>
        <v>0</v>
      </c>
      <c r="P2861" s="143" t="str">
        <f>'Ek.3-A'!L2861</f>
        <v/>
      </c>
      <c r="Q2861" s="24" t="str">
        <f>'Ek.3-A'!M2861</f>
        <v/>
      </c>
      <c r="R2861" s="24">
        <f t="shared" si="607"/>
        <v>0</v>
      </c>
      <c r="S2861" s="141" t="str">
        <f t="shared" si="608"/>
        <v>H</v>
      </c>
      <c r="T2861" s="24">
        <f>IF(S2861="E",SUM($R$5:R2861),0)</f>
        <v>0</v>
      </c>
      <c r="U2861" s="143">
        <f t="shared" si="609"/>
        <v>0</v>
      </c>
    </row>
    <row r="2862" spans="1:21" x14ac:dyDescent="0.25">
      <c r="A2862" s="6">
        <v>29.62</v>
      </c>
      <c r="B2862" s="31" t="s">
        <v>90</v>
      </c>
      <c r="D2862" s="87">
        <v>291440900000</v>
      </c>
      <c r="E2862" s="3">
        <v>0.6</v>
      </c>
      <c r="K2862" s="3">
        <f t="shared" si="610"/>
        <v>2108</v>
      </c>
      <c r="L2862" s="97" t="str">
        <f>IF(TRIM('Ek.3-A'!F2862)&lt;&gt;"","var","yok")</f>
        <v>yok</v>
      </c>
      <c r="M2862" s="5" t="str">
        <f>IF('Ek.3-A'!F2862="", "", IF(VLOOKUP('Ek.3-A'!F2862, Veriler!D:E, 2, 0)=0, "", VLOOKUP('Ek.3-A'!F2862, Veriler!D:E, 2, 0)))</f>
        <v/>
      </c>
      <c r="N2862" s="5" t="str">
        <f>IF('Ek.3-A'!P2862="", "", 'Ek.3-A'!P2862)</f>
        <v/>
      </c>
      <c r="O2862" s="142">
        <f>'Ek.3-A'!S2862</f>
        <v>0</v>
      </c>
      <c r="P2862" s="143" t="str">
        <f>'Ek.3-A'!L2862</f>
        <v/>
      </c>
      <c r="Q2862" s="24" t="str">
        <f>'Ek.3-A'!M2862</f>
        <v/>
      </c>
      <c r="R2862" s="24">
        <f t="shared" si="607"/>
        <v>0</v>
      </c>
      <c r="S2862" s="141" t="str">
        <f t="shared" si="608"/>
        <v>H</v>
      </c>
      <c r="T2862" s="24">
        <f>IF(S2862="E",SUM($R$5:R2862),0)</f>
        <v>0</v>
      </c>
      <c r="U2862" s="143">
        <f t="shared" si="609"/>
        <v>0</v>
      </c>
    </row>
    <row r="2863" spans="1:21" x14ac:dyDescent="0.25">
      <c r="A2863" s="6">
        <v>29.63</v>
      </c>
      <c r="B2863" s="31" t="s">
        <v>90</v>
      </c>
      <c r="D2863" s="89">
        <v>291450000000</v>
      </c>
      <c r="E2863" s="3">
        <v>0.6</v>
      </c>
      <c r="K2863" s="3">
        <f t="shared" si="610"/>
        <v>2109</v>
      </c>
      <c r="L2863" s="97" t="str">
        <f>IF(TRIM('Ek.3-A'!F2863)&lt;&gt;"","var","yok")</f>
        <v>yok</v>
      </c>
      <c r="M2863" s="5" t="str">
        <f>IF('Ek.3-A'!F2863="", "", IF(VLOOKUP('Ek.3-A'!F2863, Veriler!D:E, 2, 0)=0, "", VLOOKUP('Ek.3-A'!F2863, Veriler!D:E, 2, 0)))</f>
        <v/>
      </c>
      <c r="N2863" s="5" t="str">
        <f>IF('Ek.3-A'!P2863="", "", 'Ek.3-A'!P2863)</f>
        <v/>
      </c>
      <c r="O2863" s="142">
        <f>'Ek.3-A'!S2863</f>
        <v>0</v>
      </c>
      <c r="P2863" s="143" t="str">
        <f>'Ek.3-A'!L2863</f>
        <v/>
      </c>
      <c r="Q2863" s="24" t="str">
        <f>'Ek.3-A'!M2863</f>
        <v/>
      </c>
      <c r="R2863" s="24">
        <f t="shared" si="607"/>
        <v>0</v>
      </c>
      <c r="S2863" s="141" t="str">
        <f t="shared" si="608"/>
        <v>H</v>
      </c>
      <c r="T2863" s="24">
        <f>IF(S2863="E",SUM($R$5:R2863),0)</f>
        <v>0</v>
      </c>
      <c r="U2863" s="143">
        <f t="shared" si="609"/>
        <v>0</v>
      </c>
    </row>
    <row r="2864" spans="1:21" x14ac:dyDescent="0.25">
      <c r="A2864" s="6">
        <v>29.64</v>
      </c>
      <c r="B2864" s="31" t="s">
        <v>90</v>
      </c>
      <c r="D2864" s="87">
        <v>291479009000</v>
      </c>
      <c r="E2864" s="3">
        <v>0.6</v>
      </c>
      <c r="K2864" s="3">
        <f t="shared" si="610"/>
        <v>2110</v>
      </c>
      <c r="L2864" s="97" t="str">
        <f>IF(TRIM('Ek.3-A'!F2864)&lt;&gt;"","var","yok")</f>
        <v>yok</v>
      </c>
      <c r="M2864" s="5" t="str">
        <f>IF('Ek.3-A'!F2864="", "", IF(VLOOKUP('Ek.3-A'!F2864, Veriler!D:E, 2, 0)=0, "", VLOOKUP('Ek.3-A'!F2864, Veriler!D:E, 2, 0)))</f>
        <v/>
      </c>
      <c r="N2864" s="5" t="str">
        <f>IF('Ek.3-A'!P2864="", "", 'Ek.3-A'!P2864)</f>
        <v/>
      </c>
      <c r="O2864" s="142">
        <f>'Ek.3-A'!S2864</f>
        <v>0</v>
      </c>
      <c r="P2864" s="143" t="str">
        <f>'Ek.3-A'!L2864</f>
        <v/>
      </c>
      <c r="Q2864" s="24" t="str">
        <f>'Ek.3-A'!M2864</f>
        <v/>
      </c>
      <c r="R2864" s="24">
        <f t="shared" si="607"/>
        <v>0</v>
      </c>
      <c r="S2864" s="141" t="str">
        <f t="shared" si="608"/>
        <v>H</v>
      </c>
      <c r="T2864" s="24">
        <f>IF(S2864="E",SUM($R$5:R2864),0)</f>
        <v>0</v>
      </c>
      <c r="U2864" s="143">
        <f t="shared" si="609"/>
        <v>0</v>
      </c>
    </row>
    <row r="2865" spans="1:21" x14ac:dyDescent="0.25">
      <c r="A2865" s="6">
        <v>29.65</v>
      </c>
      <c r="B2865" s="31" t="s">
        <v>90</v>
      </c>
      <c r="D2865" s="89">
        <v>293920009019</v>
      </c>
      <c r="E2865" s="3">
        <v>0.6</v>
      </c>
      <c r="K2865" s="3">
        <f t="shared" si="610"/>
        <v>2111</v>
      </c>
      <c r="L2865" s="97" t="str">
        <f>IF(TRIM('Ek.3-A'!F2865)&lt;&gt;"","var","yok")</f>
        <v>yok</v>
      </c>
      <c r="M2865" s="5" t="str">
        <f>IF('Ek.3-A'!F2865="", "", IF(VLOOKUP('Ek.3-A'!F2865, Veriler!D:E, 2, 0)=0, "", VLOOKUP('Ek.3-A'!F2865, Veriler!D:E, 2, 0)))</f>
        <v/>
      </c>
      <c r="N2865" s="5" t="str">
        <f>IF('Ek.3-A'!P2865="", "", 'Ek.3-A'!P2865)</f>
        <v/>
      </c>
      <c r="O2865" s="142">
        <f>'Ek.3-A'!S2865</f>
        <v>0</v>
      </c>
      <c r="P2865" s="143" t="str">
        <f>'Ek.3-A'!L2865</f>
        <v/>
      </c>
      <c r="Q2865" s="24" t="str">
        <f>'Ek.3-A'!M2865</f>
        <v/>
      </c>
      <c r="R2865" s="24">
        <f t="shared" si="607"/>
        <v>0</v>
      </c>
      <c r="S2865" s="141" t="str">
        <f t="shared" si="608"/>
        <v>H</v>
      </c>
      <c r="T2865" s="24">
        <f>IF(S2865="E",SUM($R$5:R2865),0)</f>
        <v>0</v>
      </c>
      <c r="U2865" s="143">
        <f t="shared" si="609"/>
        <v>0</v>
      </c>
    </row>
    <row r="2866" spans="1:21" x14ac:dyDescent="0.25">
      <c r="A2866" s="6">
        <v>29.66</v>
      </c>
      <c r="B2866" s="31" t="s">
        <v>90</v>
      </c>
      <c r="D2866" s="87">
        <v>850220404000</v>
      </c>
      <c r="E2866" s="3">
        <v>0.6</v>
      </c>
      <c r="K2866" s="3">
        <f t="shared" si="610"/>
        <v>2112</v>
      </c>
      <c r="L2866" s="97" t="str">
        <f>IF(TRIM('Ek.3-A'!F2866)&lt;&gt;"","var","yok")</f>
        <v>yok</v>
      </c>
      <c r="M2866" s="5" t="str">
        <f>IF('Ek.3-A'!F2866="", "", IF(VLOOKUP('Ek.3-A'!F2866, Veriler!D:E, 2, 0)=0, "", VLOOKUP('Ek.3-A'!F2866, Veriler!D:E, 2, 0)))</f>
        <v/>
      </c>
      <c r="N2866" s="5" t="str">
        <f>IF('Ek.3-A'!P2866="", "", 'Ek.3-A'!P2866)</f>
        <v/>
      </c>
      <c r="O2866" s="142">
        <f>'Ek.3-A'!S2866</f>
        <v>0</v>
      </c>
      <c r="P2866" s="143" t="str">
        <f>'Ek.3-A'!L2866</f>
        <v/>
      </c>
      <c r="Q2866" s="24" t="str">
        <f>'Ek.3-A'!M2866</f>
        <v/>
      </c>
      <c r="R2866" s="24">
        <f t="shared" si="607"/>
        <v>0</v>
      </c>
      <c r="S2866" s="141" t="str">
        <f t="shared" si="608"/>
        <v>H</v>
      </c>
      <c r="T2866" s="24">
        <f>IF(S2866="E",SUM($R$5:R2866),0)</f>
        <v>0</v>
      </c>
      <c r="U2866" s="143">
        <f t="shared" si="609"/>
        <v>0</v>
      </c>
    </row>
    <row r="2867" spans="1:21" x14ac:dyDescent="0.25">
      <c r="A2867" s="6">
        <v>29.67</v>
      </c>
      <c r="B2867" s="31" t="s">
        <v>90</v>
      </c>
      <c r="D2867" s="89">
        <v>850220609000</v>
      </c>
      <c r="E2867" s="3">
        <v>0.6</v>
      </c>
      <c r="K2867" s="3">
        <f t="shared" si="610"/>
        <v>2113</v>
      </c>
      <c r="L2867" s="97" t="str">
        <f>IF(TRIM('Ek.3-A'!F2867)&lt;&gt;"","var","yok")</f>
        <v>yok</v>
      </c>
      <c r="M2867" s="5" t="str">
        <f>IF('Ek.3-A'!F2867="", "", IF(VLOOKUP('Ek.3-A'!F2867, Veriler!D:E, 2, 0)=0, "", VLOOKUP('Ek.3-A'!F2867, Veriler!D:E, 2, 0)))</f>
        <v/>
      </c>
      <c r="N2867" s="5" t="str">
        <f>IF('Ek.3-A'!P2867="", "", 'Ek.3-A'!P2867)</f>
        <v/>
      </c>
      <c r="O2867" s="142">
        <f>'Ek.3-A'!S2867</f>
        <v>0</v>
      </c>
      <c r="P2867" s="143" t="str">
        <f>'Ek.3-A'!L2867</f>
        <v/>
      </c>
      <c r="Q2867" s="24" t="str">
        <f>'Ek.3-A'!M2867</f>
        <v/>
      </c>
      <c r="R2867" s="24">
        <f t="shared" si="607"/>
        <v>0</v>
      </c>
      <c r="S2867" s="141" t="str">
        <f t="shared" si="608"/>
        <v>H</v>
      </c>
      <c r="T2867" s="24">
        <f>IF(S2867="E",SUM($R$5:R2867),0)</f>
        <v>0</v>
      </c>
      <c r="U2867" s="143">
        <f t="shared" si="609"/>
        <v>0</v>
      </c>
    </row>
    <row r="2868" spans="1:21" x14ac:dyDescent="0.25">
      <c r="A2868" s="6">
        <v>29.68</v>
      </c>
      <c r="B2868" s="31" t="s">
        <v>90</v>
      </c>
      <c r="D2868" s="87">
        <v>850220402000</v>
      </c>
      <c r="E2868" s="3">
        <v>0.6</v>
      </c>
      <c r="K2868" s="3">
        <f t="shared" si="610"/>
        <v>2114</v>
      </c>
      <c r="L2868" s="97" t="str">
        <f>IF(TRIM('Ek.3-A'!F2868)&lt;&gt;"","var","yok")</f>
        <v>yok</v>
      </c>
      <c r="M2868" s="5" t="str">
        <f>IF('Ek.3-A'!F2868="", "", IF(VLOOKUP('Ek.3-A'!F2868, Veriler!D:E, 2, 0)=0, "", VLOOKUP('Ek.3-A'!F2868, Veriler!D:E, 2, 0)))</f>
        <v/>
      </c>
      <c r="N2868" s="5" t="str">
        <f>IF('Ek.3-A'!P2868="", "", 'Ek.3-A'!P2868)</f>
        <v/>
      </c>
      <c r="O2868" s="142">
        <f>'Ek.3-A'!S2868</f>
        <v>0</v>
      </c>
      <c r="P2868" s="143" t="str">
        <f>'Ek.3-A'!L2868</f>
        <v/>
      </c>
      <c r="Q2868" s="24" t="str">
        <f>'Ek.3-A'!M2868</f>
        <v/>
      </c>
      <c r="R2868" s="24">
        <f t="shared" si="607"/>
        <v>0</v>
      </c>
      <c r="S2868" s="141" t="str">
        <f t="shared" si="608"/>
        <v>H</v>
      </c>
      <c r="T2868" s="24">
        <f>IF(S2868="E",SUM($R$5:R2868),0)</f>
        <v>0</v>
      </c>
      <c r="U2868" s="143">
        <f t="shared" si="609"/>
        <v>0</v>
      </c>
    </row>
    <row r="2869" spans="1:21" x14ac:dyDescent="0.25">
      <c r="A2869" s="6">
        <v>29.69</v>
      </c>
      <c r="B2869" s="31" t="s">
        <v>90</v>
      </c>
      <c r="D2869" s="89">
        <v>850220209000</v>
      </c>
      <c r="E2869" s="3">
        <v>0.6</v>
      </c>
      <c r="L2869" s="97"/>
      <c r="M2869" s="5"/>
      <c r="N2869" s="5"/>
      <c r="O2869" s="5"/>
      <c r="Q2869" s="23"/>
      <c r="T2869" s="24"/>
      <c r="U2869" s="25"/>
    </row>
    <row r="2870" spans="1:21" x14ac:dyDescent="0.25">
      <c r="A2870" s="6">
        <v>29.7</v>
      </c>
      <c r="B2870" s="31" t="s">
        <v>90</v>
      </c>
      <c r="D2870" s="87">
        <v>850220403000</v>
      </c>
      <c r="E2870" s="3">
        <v>0.6</v>
      </c>
      <c r="K2870" s="3">
        <f>K2868+1</f>
        <v>2115</v>
      </c>
      <c r="L2870" s="97" t="str">
        <f>IF(TRIM('Ek.3-A'!F2870)&lt;&gt;"","var","yok")</f>
        <v>yok</v>
      </c>
      <c r="M2870" s="5" t="str">
        <f>IF('Ek.3-A'!F2870="", "", IF(VLOOKUP('Ek.3-A'!F2870, Veriler!D:E, 2, 0)=0, "", VLOOKUP('Ek.3-A'!F2870, Veriler!D:E, 2, 0)))</f>
        <v/>
      </c>
      <c r="N2870" s="5" t="str">
        <f>IF('Ek.3-A'!P2870="", "", 'Ek.3-A'!P2870)</f>
        <v/>
      </c>
      <c r="O2870" s="142">
        <f>'Ek.3-A'!S2870</f>
        <v>0</v>
      </c>
      <c r="P2870" s="143" t="str">
        <f>'Ek.3-A'!L2870</f>
        <v/>
      </c>
      <c r="Q2870" s="24" t="str">
        <f>'Ek.3-A'!M2870</f>
        <v/>
      </c>
      <c r="R2870" s="24">
        <f t="shared" ref="R2870:R2883" si="611">IF(L2870="var",0,IF(Q2870&lt;=0.005,Q2870,0))</f>
        <v>0</v>
      </c>
      <c r="S2870" s="141" t="str">
        <f t="shared" ref="S2870:S2883" si="612">IF(Q2870&lt;=0.005,"E","H")</f>
        <v>H</v>
      </c>
      <c r="T2870" s="24">
        <f>IF(S2870="E",SUM($R$5:R2870),0)</f>
        <v>0</v>
      </c>
      <c r="U2870" s="143">
        <f t="shared" ref="U2870:U2883" si="613">IF(T2870&lt;=0.1, O2870, IF(R2870&gt;$G$2, R2870*O2870, $G$2*O2870))</f>
        <v>0</v>
      </c>
    </row>
    <row r="2871" spans="1:21" x14ac:dyDescent="0.25">
      <c r="A2871" s="6">
        <v>29.71</v>
      </c>
      <c r="B2871" s="31" t="s">
        <v>90</v>
      </c>
      <c r="D2871" s="89">
        <v>850220809000</v>
      </c>
      <c r="E2871" s="3">
        <v>0.6</v>
      </c>
      <c r="K2871" s="3">
        <f t="shared" ref="K2871:K2883" si="614">K2870+1</f>
        <v>2116</v>
      </c>
      <c r="L2871" s="97" t="str">
        <f>IF(TRIM('Ek.3-A'!F2871)&lt;&gt;"","var","yok")</f>
        <v>yok</v>
      </c>
      <c r="M2871" s="5" t="str">
        <f>IF('Ek.3-A'!F2871="", "", IF(VLOOKUP('Ek.3-A'!F2871, Veriler!D:E, 2, 0)=0, "", VLOOKUP('Ek.3-A'!F2871, Veriler!D:E, 2, 0)))</f>
        <v/>
      </c>
      <c r="N2871" s="5" t="str">
        <f>IF('Ek.3-A'!P2871="", "", 'Ek.3-A'!P2871)</f>
        <v/>
      </c>
      <c r="O2871" s="142">
        <f>'Ek.3-A'!S2871</f>
        <v>0</v>
      </c>
      <c r="P2871" s="143" t="str">
        <f>'Ek.3-A'!L2871</f>
        <v/>
      </c>
      <c r="Q2871" s="24" t="str">
        <f>'Ek.3-A'!M2871</f>
        <v/>
      </c>
      <c r="R2871" s="24">
        <f t="shared" si="611"/>
        <v>0</v>
      </c>
      <c r="S2871" s="141" t="str">
        <f t="shared" si="612"/>
        <v>H</v>
      </c>
      <c r="T2871" s="24">
        <f>IF(S2871="E",SUM($R$5:R2871),0)</f>
        <v>0</v>
      </c>
      <c r="U2871" s="143">
        <f t="shared" si="613"/>
        <v>0</v>
      </c>
    </row>
    <row r="2872" spans="1:21" x14ac:dyDescent="0.25">
      <c r="A2872" s="6">
        <v>29.72</v>
      </c>
      <c r="B2872" s="31" t="s">
        <v>90</v>
      </c>
      <c r="D2872" s="87">
        <v>851130009012</v>
      </c>
      <c r="E2872" s="3">
        <v>0.6</v>
      </c>
      <c r="K2872" s="3">
        <f t="shared" si="614"/>
        <v>2117</v>
      </c>
      <c r="L2872" s="97" t="str">
        <f>IF(TRIM('Ek.3-A'!F2872)&lt;&gt;"","var","yok")</f>
        <v>yok</v>
      </c>
      <c r="M2872" s="5" t="str">
        <f>IF('Ek.3-A'!F2872="", "", IF(VLOOKUP('Ek.3-A'!F2872, Veriler!D:E, 2, 0)=0, "", VLOOKUP('Ek.3-A'!F2872, Veriler!D:E, 2, 0)))</f>
        <v/>
      </c>
      <c r="N2872" s="5" t="str">
        <f>IF('Ek.3-A'!P2872="", "", 'Ek.3-A'!P2872)</f>
        <v/>
      </c>
      <c r="O2872" s="142">
        <f>'Ek.3-A'!S2872</f>
        <v>0</v>
      </c>
      <c r="P2872" s="143" t="str">
        <f>'Ek.3-A'!L2872</f>
        <v/>
      </c>
      <c r="Q2872" s="24" t="str">
        <f>'Ek.3-A'!M2872</f>
        <v/>
      </c>
      <c r="R2872" s="24">
        <f t="shared" si="611"/>
        <v>0</v>
      </c>
      <c r="S2872" s="141" t="str">
        <f t="shared" si="612"/>
        <v>H</v>
      </c>
      <c r="T2872" s="24">
        <f>IF(S2872="E",SUM($R$5:R2872),0)</f>
        <v>0</v>
      </c>
      <c r="U2872" s="143">
        <f t="shared" si="613"/>
        <v>0</v>
      </c>
    </row>
    <row r="2873" spans="1:21" x14ac:dyDescent="0.25">
      <c r="A2873" s="6">
        <v>29.73</v>
      </c>
      <c r="B2873" s="31" t="s">
        <v>90</v>
      </c>
      <c r="D2873" s="89">
        <v>851130001000</v>
      </c>
      <c r="E2873" s="3">
        <v>0.6</v>
      </c>
      <c r="K2873" s="3">
        <f t="shared" si="614"/>
        <v>2118</v>
      </c>
      <c r="L2873" s="97" t="str">
        <f>IF(TRIM('Ek.3-A'!F2873)&lt;&gt;"","var","yok")</f>
        <v>yok</v>
      </c>
      <c r="M2873" s="5" t="str">
        <f>IF('Ek.3-A'!F2873="", "", IF(VLOOKUP('Ek.3-A'!F2873, Veriler!D:E, 2, 0)=0, "", VLOOKUP('Ek.3-A'!F2873, Veriler!D:E, 2, 0)))</f>
        <v/>
      </c>
      <c r="N2873" s="5" t="str">
        <f>IF('Ek.3-A'!P2873="", "", 'Ek.3-A'!P2873)</f>
        <v/>
      </c>
      <c r="O2873" s="142">
        <f>'Ek.3-A'!S2873</f>
        <v>0</v>
      </c>
      <c r="P2873" s="143" t="str">
        <f>'Ek.3-A'!L2873</f>
        <v/>
      </c>
      <c r="Q2873" s="24" t="str">
        <f>'Ek.3-A'!M2873</f>
        <v/>
      </c>
      <c r="R2873" s="24">
        <f t="shared" si="611"/>
        <v>0</v>
      </c>
      <c r="S2873" s="141" t="str">
        <f t="shared" si="612"/>
        <v>H</v>
      </c>
      <c r="T2873" s="24">
        <f>IF(S2873="E",SUM($R$5:R2873),0)</f>
        <v>0</v>
      </c>
      <c r="U2873" s="143">
        <f t="shared" si="613"/>
        <v>0</v>
      </c>
    </row>
    <row r="2874" spans="1:21" x14ac:dyDescent="0.25">
      <c r="A2874" s="6">
        <v>29.74</v>
      </c>
      <c r="B2874" s="31" t="s">
        <v>90</v>
      </c>
      <c r="D2874" s="87">
        <v>851130009011</v>
      </c>
      <c r="E2874" s="3">
        <v>0.6</v>
      </c>
      <c r="K2874" s="3">
        <f t="shared" si="614"/>
        <v>2119</v>
      </c>
      <c r="L2874" s="97" t="str">
        <f>IF(TRIM('Ek.3-A'!F2874)&lt;&gt;"","var","yok")</f>
        <v>yok</v>
      </c>
      <c r="M2874" s="5" t="str">
        <f>IF('Ek.3-A'!F2874="", "", IF(VLOOKUP('Ek.3-A'!F2874, Veriler!D:E, 2, 0)=0, "", VLOOKUP('Ek.3-A'!F2874, Veriler!D:E, 2, 0)))</f>
        <v/>
      </c>
      <c r="N2874" s="5" t="str">
        <f>IF('Ek.3-A'!P2874="", "", 'Ek.3-A'!P2874)</f>
        <v/>
      </c>
      <c r="O2874" s="142">
        <f>'Ek.3-A'!S2874</f>
        <v>0</v>
      </c>
      <c r="P2874" s="143" t="str">
        <f>'Ek.3-A'!L2874</f>
        <v/>
      </c>
      <c r="Q2874" s="24" t="str">
        <f>'Ek.3-A'!M2874</f>
        <v/>
      </c>
      <c r="R2874" s="24">
        <f t="shared" si="611"/>
        <v>0</v>
      </c>
      <c r="S2874" s="141" t="str">
        <f t="shared" si="612"/>
        <v>H</v>
      </c>
      <c r="T2874" s="24">
        <f>IF(S2874="E",SUM($R$5:R2874),0)</f>
        <v>0</v>
      </c>
      <c r="U2874" s="143">
        <f t="shared" si="613"/>
        <v>0</v>
      </c>
    </row>
    <row r="2875" spans="1:21" x14ac:dyDescent="0.25">
      <c r="A2875" s="6">
        <v>29.75</v>
      </c>
      <c r="B2875" s="31" t="s">
        <v>90</v>
      </c>
      <c r="D2875" s="89">
        <v>840790100000</v>
      </c>
      <c r="E2875" s="3">
        <v>0.6</v>
      </c>
      <c r="K2875" s="3">
        <f t="shared" si="614"/>
        <v>2120</v>
      </c>
      <c r="L2875" s="97" t="str">
        <f>IF(TRIM('Ek.3-A'!F2875)&lt;&gt;"","var","yok")</f>
        <v>yok</v>
      </c>
      <c r="M2875" s="5" t="str">
        <f>IF('Ek.3-A'!F2875="", "", IF(VLOOKUP('Ek.3-A'!F2875, Veriler!D:E, 2, 0)=0, "", VLOOKUP('Ek.3-A'!F2875, Veriler!D:E, 2, 0)))</f>
        <v/>
      </c>
      <c r="N2875" s="5" t="str">
        <f>IF('Ek.3-A'!P2875="", "", 'Ek.3-A'!P2875)</f>
        <v/>
      </c>
      <c r="O2875" s="142">
        <f>'Ek.3-A'!S2875</f>
        <v>0</v>
      </c>
      <c r="P2875" s="143" t="str">
        <f>'Ek.3-A'!L2875</f>
        <v/>
      </c>
      <c r="Q2875" s="24" t="str">
        <f>'Ek.3-A'!M2875</f>
        <v/>
      </c>
      <c r="R2875" s="24">
        <f t="shared" si="611"/>
        <v>0</v>
      </c>
      <c r="S2875" s="141" t="str">
        <f t="shared" si="612"/>
        <v>H</v>
      </c>
      <c r="T2875" s="24">
        <f>IF(S2875="E",SUM($R$5:R2875),0)</f>
        <v>0</v>
      </c>
      <c r="U2875" s="143">
        <f t="shared" si="613"/>
        <v>0</v>
      </c>
    </row>
    <row r="2876" spans="1:21" x14ac:dyDescent="0.25">
      <c r="A2876" s="6">
        <v>29.76</v>
      </c>
      <c r="B2876" s="31" t="s">
        <v>90</v>
      </c>
      <c r="D2876" s="87">
        <v>840790800000</v>
      </c>
      <c r="E2876" s="3">
        <v>0.6</v>
      </c>
      <c r="K2876" s="3">
        <f t="shared" si="614"/>
        <v>2121</v>
      </c>
      <c r="L2876" s="97" t="str">
        <f>IF(TRIM('Ek.3-A'!F2876)&lt;&gt;"","var","yok")</f>
        <v>yok</v>
      </c>
      <c r="M2876" s="5" t="str">
        <f>IF('Ek.3-A'!F2876="", "", IF(VLOOKUP('Ek.3-A'!F2876, Veriler!D:E, 2, 0)=0, "", VLOOKUP('Ek.3-A'!F2876, Veriler!D:E, 2, 0)))</f>
        <v/>
      </c>
      <c r="N2876" s="5" t="str">
        <f>IF('Ek.3-A'!P2876="", "", 'Ek.3-A'!P2876)</f>
        <v/>
      </c>
      <c r="O2876" s="142">
        <f>'Ek.3-A'!S2876</f>
        <v>0</v>
      </c>
      <c r="P2876" s="143" t="str">
        <f>'Ek.3-A'!L2876</f>
        <v/>
      </c>
      <c r="Q2876" s="24" t="str">
        <f>'Ek.3-A'!M2876</f>
        <v/>
      </c>
      <c r="R2876" s="24">
        <f t="shared" si="611"/>
        <v>0</v>
      </c>
      <c r="S2876" s="141" t="str">
        <f t="shared" si="612"/>
        <v>H</v>
      </c>
      <c r="T2876" s="24">
        <f>IF(S2876="E",SUM($R$5:R2876),0)</f>
        <v>0</v>
      </c>
      <c r="U2876" s="143">
        <f t="shared" si="613"/>
        <v>0</v>
      </c>
    </row>
    <row r="2877" spans="1:21" x14ac:dyDescent="0.25">
      <c r="A2877" s="6">
        <v>29.77</v>
      </c>
      <c r="B2877" s="31" t="s">
        <v>90</v>
      </c>
      <c r="D2877" s="89">
        <v>840790900000</v>
      </c>
      <c r="E2877" s="3">
        <v>0.6</v>
      </c>
      <c r="K2877" s="3">
        <f t="shared" si="614"/>
        <v>2122</v>
      </c>
      <c r="L2877" s="97" t="str">
        <f>IF(TRIM('Ek.3-A'!F2877)&lt;&gt;"","var","yok")</f>
        <v>yok</v>
      </c>
      <c r="M2877" s="5" t="str">
        <f>IF('Ek.3-A'!F2877="", "", IF(VLOOKUP('Ek.3-A'!F2877, Veriler!D:E, 2, 0)=0, "", VLOOKUP('Ek.3-A'!F2877, Veriler!D:E, 2, 0)))</f>
        <v/>
      </c>
      <c r="N2877" s="5" t="str">
        <f>IF('Ek.3-A'!P2877="", "", 'Ek.3-A'!P2877)</f>
        <v/>
      </c>
      <c r="O2877" s="142">
        <f>'Ek.3-A'!S2877</f>
        <v>0</v>
      </c>
      <c r="P2877" s="143" t="str">
        <f>'Ek.3-A'!L2877</f>
        <v/>
      </c>
      <c r="Q2877" s="24" t="str">
        <f>'Ek.3-A'!M2877</f>
        <v/>
      </c>
      <c r="R2877" s="24">
        <f t="shared" si="611"/>
        <v>0</v>
      </c>
      <c r="S2877" s="141" t="str">
        <f t="shared" si="612"/>
        <v>H</v>
      </c>
      <c r="T2877" s="24">
        <f>IF(S2877="E",SUM($R$5:R2877),0)</f>
        <v>0</v>
      </c>
      <c r="U2877" s="143">
        <f t="shared" si="613"/>
        <v>0</v>
      </c>
    </row>
    <row r="2878" spans="1:21" x14ac:dyDescent="0.25">
      <c r="A2878" s="6">
        <v>29.78</v>
      </c>
      <c r="B2878" s="31" t="s">
        <v>90</v>
      </c>
      <c r="D2878" s="87">
        <v>840991000011</v>
      </c>
      <c r="E2878" s="3">
        <v>0.6</v>
      </c>
      <c r="K2878" s="3">
        <f t="shared" si="614"/>
        <v>2123</v>
      </c>
      <c r="L2878" s="97" t="str">
        <f>IF(TRIM('Ek.3-A'!F2878)&lt;&gt;"","var","yok")</f>
        <v>yok</v>
      </c>
      <c r="M2878" s="5" t="str">
        <f>IF('Ek.3-A'!F2878="", "", IF(VLOOKUP('Ek.3-A'!F2878, Veriler!D:E, 2, 0)=0, "", VLOOKUP('Ek.3-A'!F2878, Veriler!D:E, 2, 0)))</f>
        <v/>
      </c>
      <c r="N2878" s="5" t="str">
        <f>IF('Ek.3-A'!P2878="", "", 'Ek.3-A'!P2878)</f>
        <v/>
      </c>
      <c r="O2878" s="142">
        <f>'Ek.3-A'!S2878</f>
        <v>0</v>
      </c>
      <c r="P2878" s="143" t="str">
        <f>'Ek.3-A'!L2878</f>
        <v/>
      </c>
      <c r="Q2878" s="24" t="str">
        <f>'Ek.3-A'!M2878</f>
        <v/>
      </c>
      <c r="R2878" s="24">
        <f t="shared" si="611"/>
        <v>0</v>
      </c>
      <c r="S2878" s="141" t="str">
        <f t="shared" si="612"/>
        <v>H</v>
      </c>
      <c r="T2878" s="24">
        <f>IF(S2878="E",SUM($R$5:R2878),0)</f>
        <v>0</v>
      </c>
      <c r="U2878" s="143">
        <f t="shared" si="613"/>
        <v>0</v>
      </c>
    </row>
    <row r="2879" spans="1:21" x14ac:dyDescent="0.25">
      <c r="A2879" s="6">
        <v>29.79</v>
      </c>
      <c r="B2879" s="31" t="s">
        <v>90</v>
      </c>
      <c r="D2879" s="89">
        <v>840991000039</v>
      </c>
      <c r="E2879" s="3">
        <v>0.6</v>
      </c>
      <c r="K2879" s="3">
        <f t="shared" si="614"/>
        <v>2124</v>
      </c>
      <c r="L2879" s="97" t="str">
        <f>IF(TRIM('Ek.3-A'!F2879)&lt;&gt;"","var","yok")</f>
        <v>yok</v>
      </c>
      <c r="M2879" s="5" t="str">
        <f>IF('Ek.3-A'!F2879="", "", IF(VLOOKUP('Ek.3-A'!F2879, Veriler!D:E, 2, 0)=0, "", VLOOKUP('Ek.3-A'!F2879, Veriler!D:E, 2, 0)))</f>
        <v/>
      </c>
      <c r="N2879" s="5" t="str">
        <f>IF('Ek.3-A'!P2879="", "", 'Ek.3-A'!P2879)</f>
        <v/>
      </c>
      <c r="O2879" s="142">
        <f>'Ek.3-A'!S2879</f>
        <v>0</v>
      </c>
      <c r="P2879" s="143" t="str">
        <f>'Ek.3-A'!L2879</f>
        <v/>
      </c>
      <c r="Q2879" s="24" t="str">
        <f>'Ek.3-A'!M2879</f>
        <v/>
      </c>
      <c r="R2879" s="24">
        <f t="shared" si="611"/>
        <v>0</v>
      </c>
      <c r="S2879" s="141" t="str">
        <f t="shared" si="612"/>
        <v>H</v>
      </c>
      <c r="T2879" s="24">
        <f>IF(S2879="E",SUM($R$5:R2879),0)</f>
        <v>0</v>
      </c>
      <c r="U2879" s="143">
        <f t="shared" si="613"/>
        <v>0</v>
      </c>
    </row>
    <row r="2880" spans="1:21" x14ac:dyDescent="0.25">
      <c r="A2880" s="6">
        <v>29.8</v>
      </c>
      <c r="B2880" s="31" t="s">
        <v>90</v>
      </c>
      <c r="D2880" s="87">
        <v>840991000031</v>
      </c>
      <c r="E2880" s="3">
        <v>0.6</v>
      </c>
      <c r="K2880" s="3">
        <f t="shared" si="614"/>
        <v>2125</v>
      </c>
      <c r="L2880" s="97" t="str">
        <f>IF(TRIM('Ek.3-A'!F2880)&lt;&gt;"","var","yok")</f>
        <v>yok</v>
      </c>
      <c r="M2880" s="5" t="str">
        <f>IF('Ek.3-A'!F2880="", "", IF(VLOOKUP('Ek.3-A'!F2880, Veriler!D:E, 2, 0)=0, "", VLOOKUP('Ek.3-A'!F2880, Veriler!D:E, 2, 0)))</f>
        <v/>
      </c>
      <c r="N2880" s="5" t="str">
        <f>IF('Ek.3-A'!P2880="", "", 'Ek.3-A'!P2880)</f>
        <v/>
      </c>
      <c r="O2880" s="142">
        <f>'Ek.3-A'!S2880</f>
        <v>0</v>
      </c>
      <c r="P2880" s="143" t="str">
        <f>'Ek.3-A'!L2880</f>
        <v/>
      </c>
      <c r="Q2880" s="24" t="str">
        <f>'Ek.3-A'!M2880</f>
        <v/>
      </c>
      <c r="R2880" s="24">
        <f t="shared" si="611"/>
        <v>0</v>
      </c>
      <c r="S2880" s="141" t="str">
        <f t="shared" si="612"/>
        <v>H</v>
      </c>
      <c r="T2880" s="24">
        <f>IF(S2880="E",SUM($R$5:R2880),0)</f>
        <v>0</v>
      </c>
      <c r="U2880" s="143">
        <f t="shared" si="613"/>
        <v>0</v>
      </c>
    </row>
    <row r="2881" spans="1:41" x14ac:dyDescent="0.25">
      <c r="A2881" s="6">
        <v>29.81</v>
      </c>
      <c r="B2881" s="31" t="s">
        <v>90</v>
      </c>
      <c r="D2881" s="89">
        <v>851150001000</v>
      </c>
      <c r="E2881" s="3">
        <v>0.6</v>
      </c>
      <c r="K2881" s="3">
        <f t="shared" si="614"/>
        <v>2126</v>
      </c>
      <c r="L2881" s="97" t="str">
        <f>IF(TRIM('Ek.3-A'!F2881)&lt;&gt;"","var","yok")</f>
        <v>yok</v>
      </c>
      <c r="M2881" s="5" t="str">
        <f>IF('Ek.3-A'!F2881="", "", IF(VLOOKUP('Ek.3-A'!F2881, Veriler!D:E, 2, 0)=0, "", VLOOKUP('Ek.3-A'!F2881, Veriler!D:E, 2, 0)))</f>
        <v/>
      </c>
      <c r="N2881" s="5" t="str">
        <f>IF('Ek.3-A'!P2881="", "", 'Ek.3-A'!P2881)</f>
        <v/>
      </c>
      <c r="O2881" s="142">
        <f>'Ek.3-A'!S2881</f>
        <v>0</v>
      </c>
      <c r="P2881" s="143" t="str">
        <f>'Ek.3-A'!L2881</f>
        <v/>
      </c>
      <c r="Q2881" s="24" t="str">
        <f>'Ek.3-A'!M2881</f>
        <v/>
      </c>
      <c r="R2881" s="24">
        <f t="shared" si="611"/>
        <v>0</v>
      </c>
      <c r="S2881" s="141" t="str">
        <f t="shared" si="612"/>
        <v>H</v>
      </c>
      <c r="T2881" s="24">
        <f>IF(S2881="E",SUM($R$5:R2881),0)</f>
        <v>0</v>
      </c>
      <c r="U2881" s="143">
        <f t="shared" si="613"/>
        <v>0</v>
      </c>
    </row>
    <row r="2882" spans="1:41" x14ac:dyDescent="0.25">
      <c r="A2882" s="6">
        <v>29.82</v>
      </c>
      <c r="B2882" s="31" t="s">
        <v>90</v>
      </c>
      <c r="D2882" s="87">
        <v>851190000000</v>
      </c>
      <c r="E2882" s="3">
        <v>0.6</v>
      </c>
      <c r="K2882" s="3">
        <f t="shared" si="614"/>
        <v>2127</v>
      </c>
      <c r="L2882" s="97" t="str">
        <f>IF(TRIM('Ek.3-A'!F2882)&lt;&gt;"","var","yok")</f>
        <v>yok</v>
      </c>
      <c r="M2882" s="5" t="str">
        <f>IF('Ek.3-A'!F2882="", "", IF(VLOOKUP('Ek.3-A'!F2882, Veriler!D:E, 2, 0)=0, "", VLOOKUP('Ek.3-A'!F2882, Veriler!D:E, 2, 0)))</f>
        <v/>
      </c>
      <c r="N2882" s="5" t="str">
        <f>IF('Ek.3-A'!P2882="", "", 'Ek.3-A'!P2882)</f>
        <v/>
      </c>
      <c r="O2882" s="142">
        <f>'Ek.3-A'!S2882</f>
        <v>0</v>
      </c>
      <c r="P2882" s="143" t="str">
        <f>'Ek.3-A'!L2882</f>
        <v/>
      </c>
      <c r="Q2882" s="24" t="str">
        <f>'Ek.3-A'!M2882</f>
        <v/>
      </c>
      <c r="R2882" s="24">
        <f t="shared" si="611"/>
        <v>0</v>
      </c>
      <c r="S2882" s="141" t="str">
        <f t="shared" si="612"/>
        <v>H</v>
      </c>
      <c r="T2882" s="24">
        <f>IF(S2882="E",SUM($R$5:R2882),0)</f>
        <v>0</v>
      </c>
      <c r="U2882" s="143">
        <f t="shared" si="613"/>
        <v>0</v>
      </c>
    </row>
    <row r="2883" spans="1:41" x14ac:dyDescent="0.25">
      <c r="A2883" s="6">
        <v>29.83</v>
      </c>
      <c r="B2883" s="31" t="s">
        <v>90</v>
      </c>
      <c r="D2883" s="89">
        <v>261690000000</v>
      </c>
      <c r="E2883" s="3">
        <v>0.6</v>
      </c>
      <c r="K2883" s="3">
        <f t="shared" si="614"/>
        <v>2128</v>
      </c>
      <c r="L2883" s="97" t="str">
        <f>IF(TRIM('Ek.3-A'!F2883)&lt;&gt;"","var","yok")</f>
        <v>yok</v>
      </c>
      <c r="M2883" s="5" t="str">
        <f>IF('Ek.3-A'!F2883="", "", IF(VLOOKUP('Ek.3-A'!F2883, Veriler!D:E, 2, 0)=0, "", VLOOKUP('Ek.3-A'!F2883, Veriler!D:E, 2, 0)))</f>
        <v/>
      </c>
      <c r="N2883" s="5" t="str">
        <f>IF('Ek.3-A'!P2883="", "", 'Ek.3-A'!P2883)</f>
        <v/>
      </c>
      <c r="O2883" s="142">
        <f>'Ek.3-A'!S2883</f>
        <v>0</v>
      </c>
      <c r="P2883" s="143" t="str">
        <f>'Ek.3-A'!L2883</f>
        <v/>
      </c>
      <c r="Q2883" s="24" t="str">
        <f>'Ek.3-A'!M2883</f>
        <v/>
      </c>
      <c r="R2883" s="24">
        <f t="shared" si="611"/>
        <v>0</v>
      </c>
      <c r="S2883" s="141" t="str">
        <f t="shared" si="612"/>
        <v>H</v>
      </c>
      <c r="T2883" s="24">
        <f>IF(S2883="E",SUM($R$5:R2883),0)</f>
        <v>0</v>
      </c>
      <c r="U2883" s="143">
        <f t="shared" si="613"/>
        <v>0</v>
      </c>
    </row>
    <row r="2884" spans="1:41" x14ac:dyDescent="0.25">
      <c r="A2884" s="6">
        <v>29.84</v>
      </c>
      <c r="B2884" s="31" t="s">
        <v>90</v>
      </c>
      <c r="D2884" s="87">
        <v>285210002800</v>
      </c>
      <c r="E2884" s="3">
        <v>0.6</v>
      </c>
      <c r="T2884" s="24"/>
      <c r="U2884" s="25"/>
      <c r="AO2884" s="140">
        <f>'Ek.3-A'!L2884</f>
        <v>0</v>
      </c>
    </row>
    <row r="2885" spans="1:41" x14ac:dyDescent="0.25">
      <c r="A2885" s="6">
        <v>29.85</v>
      </c>
      <c r="B2885" s="31" t="s">
        <v>90</v>
      </c>
      <c r="D2885" s="89">
        <v>840220000000</v>
      </c>
      <c r="E2885" s="3">
        <v>0.6</v>
      </c>
      <c r="T2885" s="24"/>
      <c r="U2885" s="25"/>
    </row>
    <row r="2886" spans="1:41" x14ac:dyDescent="0.25">
      <c r="A2886" s="6">
        <v>29.86</v>
      </c>
      <c r="B2886" s="31" t="s">
        <v>90</v>
      </c>
      <c r="D2886" s="87">
        <v>853990909019</v>
      </c>
      <c r="E2886" s="3">
        <v>0.6</v>
      </c>
      <c r="T2886" s="24"/>
      <c r="U2886" s="25"/>
    </row>
    <row r="2887" spans="1:41" x14ac:dyDescent="0.25">
      <c r="A2887" s="6">
        <v>29.87</v>
      </c>
      <c r="B2887" s="31" t="s">
        <v>90</v>
      </c>
      <c r="D2887" s="89">
        <v>253020000011</v>
      </c>
      <c r="E2887" s="3">
        <v>0.6</v>
      </c>
      <c r="T2887" s="24"/>
      <c r="U2887" s="25"/>
    </row>
    <row r="2888" spans="1:41" x14ac:dyDescent="0.25">
      <c r="A2888" s="6">
        <v>29.88</v>
      </c>
      <c r="B2888" s="31" t="s">
        <v>90</v>
      </c>
      <c r="D2888" s="87">
        <v>830150000000</v>
      </c>
      <c r="E2888" s="3">
        <v>0.6</v>
      </c>
      <c r="T2888" s="24"/>
      <c r="U2888" s="25"/>
    </row>
    <row r="2889" spans="1:41" x14ac:dyDescent="0.25">
      <c r="A2889" s="6">
        <v>29.89</v>
      </c>
      <c r="B2889" s="31" t="s">
        <v>90</v>
      </c>
      <c r="D2889" s="89">
        <v>382590900000</v>
      </c>
      <c r="E2889" s="3">
        <v>0.6</v>
      </c>
      <c r="T2889" s="24"/>
      <c r="U2889" s="25"/>
    </row>
    <row r="2890" spans="1:41" x14ac:dyDescent="0.25">
      <c r="A2890" s="6">
        <v>29.9</v>
      </c>
      <c r="B2890" s="31" t="s">
        <v>90</v>
      </c>
      <c r="D2890" s="87">
        <v>382499969068</v>
      </c>
      <c r="E2890" s="3">
        <v>0.6</v>
      </c>
      <c r="T2890" s="24"/>
      <c r="U2890" s="25"/>
    </row>
    <row r="2891" spans="1:41" x14ac:dyDescent="0.25">
      <c r="A2891" s="6">
        <v>29.91</v>
      </c>
      <c r="B2891" s="31" t="s">
        <v>90</v>
      </c>
      <c r="D2891" s="89">
        <v>382481000000</v>
      </c>
      <c r="E2891" s="3">
        <v>0.6</v>
      </c>
      <c r="T2891" s="24"/>
      <c r="U2891" s="25"/>
    </row>
    <row r="2892" spans="1:41" x14ac:dyDescent="0.25">
      <c r="A2892" s="6">
        <v>29.92</v>
      </c>
      <c r="B2892" s="31" t="s">
        <v>90</v>
      </c>
      <c r="D2892" s="87">
        <v>470692000000</v>
      </c>
      <c r="E2892" s="3">
        <v>0.6</v>
      </c>
      <c r="T2892" s="24"/>
      <c r="U2892" s="25"/>
    </row>
    <row r="2893" spans="1:41" x14ac:dyDescent="0.25">
      <c r="A2893" s="6">
        <v>29.93</v>
      </c>
      <c r="B2893" s="31" t="s">
        <v>90</v>
      </c>
      <c r="D2893" s="89">
        <v>560121900011</v>
      </c>
      <c r="E2893" s="3">
        <v>0.6</v>
      </c>
      <c r="K2893" s="3">
        <f>K2883+1</f>
        <v>2129</v>
      </c>
      <c r="L2893" s="97" t="str">
        <f>IF(TRIM('Ek.3-A'!F2893)&lt;&gt;"","var","yok")</f>
        <v>yok</v>
      </c>
      <c r="M2893" s="5" t="str">
        <f>IF('Ek.3-A'!F2893="", "", IF(VLOOKUP('Ek.3-A'!F2893, Veriler!D:E, 2, 0)=0, "", VLOOKUP('Ek.3-A'!F2893, Veriler!D:E, 2, 0)))</f>
        <v/>
      </c>
      <c r="N2893" s="5" t="str">
        <f>IF('Ek.3-A'!P2893="", "", 'Ek.3-A'!P2893)</f>
        <v/>
      </c>
      <c r="O2893" s="142">
        <f>'Ek.3-A'!S2893</f>
        <v>0</v>
      </c>
      <c r="P2893" s="143" t="str">
        <f>'Ek.3-A'!L2893</f>
        <v/>
      </c>
      <c r="Q2893" s="24" t="str">
        <f>'Ek.3-A'!M2893</f>
        <v/>
      </c>
      <c r="R2893" s="24">
        <f t="shared" ref="R2893:R2906" si="615">IF(L2893="var",0,IF(Q2893&lt;=0.005,Q2893,0))</f>
        <v>0</v>
      </c>
      <c r="S2893" s="141" t="str">
        <f t="shared" ref="S2893:S2906" si="616">IF(Q2893&lt;=0.005,"E","H")</f>
        <v>H</v>
      </c>
      <c r="T2893" s="24">
        <f>IF(S2893="E",SUM($R$5:R2893),0)</f>
        <v>0</v>
      </c>
      <c r="U2893" s="143">
        <f t="shared" ref="U2893:U2906" si="617">IF(T2893&lt;=0.1, O2893, IF(R2893&gt;$G$2, R2893*O2893, $G$2*O2893))</f>
        <v>0</v>
      </c>
    </row>
    <row r="2894" spans="1:41" x14ac:dyDescent="0.25">
      <c r="A2894" s="6">
        <v>29.94</v>
      </c>
      <c r="B2894" s="31" t="s">
        <v>90</v>
      </c>
      <c r="D2894" s="87">
        <v>285210009912</v>
      </c>
      <c r="E2894" s="3">
        <v>0.6</v>
      </c>
      <c r="K2894" s="3">
        <f t="shared" ref="K2894:K2906" si="618">K2893+1</f>
        <v>2130</v>
      </c>
      <c r="L2894" s="97" t="str">
        <f>IF(TRIM('Ek.3-A'!F2894)&lt;&gt;"","var","yok")</f>
        <v>yok</v>
      </c>
      <c r="M2894" s="5" t="str">
        <f>IF('Ek.3-A'!F2894="", "", IF(VLOOKUP('Ek.3-A'!F2894, Veriler!D:E, 2, 0)=0, "", VLOOKUP('Ek.3-A'!F2894, Veriler!D:E, 2, 0)))</f>
        <v/>
      </c>
      <c r="N2894" s="5" t="str">
        <f>IF('Ek.3-A'!P2894="", "", 'Ek.3-A'!P2894)</f>
        <v/>
      </c>
      <c r="O2894" s="142">
        <f>'Ek.3-A'!S2894</f>
        <v>0</v>
      </c>
      <c r="P2894" s="143" t="str">
        <f>'Ek.3-A'!L2894</f>
        <v/>
      </c>
      <c r="Q2894" s="24" t="str">
        <f>'Ek.3-A'!M2894</f>
        <v/>
      </c>
      <c r="R2894" s="24">
        <f t="shared" si="615"/>
        <v>0</v>
      </c>
      <c r="S2894" s="141" t="str">
        <f t="shared" si="616"/>
        <v>H</v>
      </c>
      <c r="T2894" s="24">
        <f>IF(S2894="E",SUM($R$5:R2894),0)</f>
        <v>0</v>
      </c>
      <c r="U2894" s="143">
        <f t="shared" si="617"/>
        <v>0</v>
      </c>
    </row>
    <row r="2895" spans="1:41" x14ac:dyDescent="0.25">
      <c r="A2895" s="6">
        <v>29.95</v>
      </c>
      <c r="B2895" s="31" t="s">
        <v>90</v>
      </c>
      <c r="D2895" s="89">
        <v>293920001011</v>
      </c>
      <c r="E2895" s="3">
        <v>0.6</v>
      </c>
      <c r="K2895" s="3">
        <f t="shared" si="618"/>
        <v>2131</v>
      </c>
      <c r="L2895" s="97" t="str">
        <f>IF(TRIM('Ek.3-A'!F2895)&lt;&gt;"","var","yok")</f>
        <v>yok</v>
      </c>
      <c r="M2895" s="5" t="str">
        <f>IF('Ek.3-A'!F2895="", "", IF(VLOOKUP('Ek.3-A'!F2895, Veriler!D:E, 2, 0)=0, "", VLOOKUP('Ek.3-A'!F2895, Veriler!D:E, 2, 0)))</f>
        <v/>
      </c>
      <c r="N2895" s="5" t="str">
        <f>IF('Ek.3-A'!P2895="", "", 'Ek.3-A'!P2895)</f>
        <v/>
      </c>
      <c r="O2895" s="142">
        <f>'Ek.3-A'!S2895</f>
        <v>0</v>
      </c>
      <c r="P2895" s="143" t="str">
        <f>'Ek.3-A'!L2895</f>
        <v/>
      </c>
      <c r="Q2895" s="24" t="str">
        <f>'Ek.3-A'!M2895</f>
        <v/>
      </c>
      <c r="R2895" s="24">
        <f t="shared" si="615"/>
        <v>0</v>
      </c>
      <c r="S2895" s="141" t="str">
        <f t="shared" si="616"/>
        <v>H</v>
      </c>
      <c r="T2895" s="24">
        <f>IF(S2895="E",SUM($R$5:R2895),0)</f>
        <v>0</v>
      </c>
      <c r="U2895" s="143">
        <f t="shared" si="617"/>
        <v>0</v>
      </c>
    </row>
    <row r="2896" spans="1:41" x14ac:dyDescent="0.25">
      <c r="A2896" s="6">
        <v>29.96</v>
      </c>
      <c r="B2896" s="31" t="s">
        <v>90</v>
      </c>
      <c r="D2896" s="87">
        <v>293920001012</v>
      </c>
      <c r="E2896" s="3">
        <v>0.6</v>
      </c>
      <c r="K2896" s="3">
        <f t="shared" si="618"/>
        <v>2132</v>
      </c>
      <c r="L2896" s="97" t="str">
        <f>IF(TRIM('Ek.3-A'!F2896)&lt;&gt;"","var","yok")</f>
        <v>yok</v>
      </c>
      <c r="M2896" s="5" t="str">
        <f>IF('Ek.3-A'!F2896="", "", IF(VLOOKUP('Ek.3-A'!F2896, Veriler!D:E, 2, 0)=0, "", VLOOKUP('Ek.3-A'!F2896, Veriler!D:E, 2, 0)))</f>
        <v/>
      </c>
      <c r="N2896" s="5" t="str">
        <f>IF('Ek.3-A'!P2896="", "", 'Ek.3-A'!P2896)</f>
        <v/>
      </c>
      <c r="O2896" s="142">
        <f>'Ek.3-A'!S2896</f>
        <v>0</v>
      </c>
      <c r="P2896" s="143" t="str">
        <f>'Ek.3-A'!L2896</f>
        <v/>
      </c>
      <c r="Q2896" s="24" t="str">
        <f>'Ek.3-A'!M2896</f>
        <v/>
      </c>
      <c r="R2896" s="24">
        <f t="shared" si="615"/>
        <v>0</v>
      </c>
      <c r="S2896" s="141" t="str">
        <f t="shared" si="616"/>
        <v>H</v>
      </c>
      <c r="T2896" s="24">
        <f>IF(S2896="E",SUM($R$5:R2896),0)</f>
        <v>0</v>
      </c>
      <c r="U2896" s="143">
        <f t="shared" si="617"/>
        <v>0</v>
      </c>
    </row>
    <row r="2897" spans="1:21" x14ac:dyDescent="0.25">
      <c r="A2897" s="6">
        <v>29.97</v>
      </c>
      <c r="B2897" s="31" t="s">
        <v>90</v>
      </c>
      <c r="D2897" s="89">
        <v>293920001019</v>
      </c>
      <c r="E2897" s="3">
        <v>0.6</v>
      </c>
      <c r="K2897" s="3">
        <f t="shared" si="618"/>
        <v>2133</v>
      </c>
      <c r="L2897" s="97" t="str">
        <f>IF(TRIM('Ek.3-A'!F2897)&lt;&gt;"","var","yok")</f>
        <v>yok</v>
      </c>
      <c r="M2897" s="5" t="str">
        <f>IF('Ek.3-A'!F2897="", "", IF(VLOOKUP('Ek.3-A'!F2897, Veriler!D:E, 2, 0)=0, "", VLOOKUP('Ek.3-A'!F2897, Veriler!D:E, 2, 0)))</f>
        <v/>
      </c>
      <c r="N2897" s="5" t="str">
        <f>IF('Ek.3-A'!P2897="", "", 'Ek.3-A'!P2897)</f>
        <v/>
      </c>
      <c r="O2897" s="142">
        <f>'Ek.3-A'!S2897</f>
        <v>0</v>
      </c>
      <c r="P2897" s="143" t="str">
        <f>'Ek.3-A'!L2897</f>
        <v/>
      </c>
      <c r="Q2897" s="24" t="str">
        <f>'Ek.3-A'!M2897</f>
        <v/>
      </c>
      <c r="R2897" s="24">
        <f t="shared" si="615"/>
        <v>0</v>
      </c>
      <c r="S2897" s="141" t="str">
        <f t="shared" si="616"/>
        <v>H</v>
      </c>
      <c r="T2897" s="24">
        <f>IF(S2897="E",SUM($R$5:R2897),0)</f>
        <v>0</v>
      </c>
      <c r="U2897" s="143">
        <f t="shared" si="617"/>
        <v>0</v>
      </c>
    </row>
    <row r="2898" spans="1:21" x14ac:dyDescent="0.25">
      <c r="A2898" s="6">
        <v>29.98</v>
      </c>
      <c r="B2898" s="31" t="s">
        <v>90</v>
      </c>
      <c r="D2898" s="87">
        <v>293349900011</v>
      </c>
      <c r="E2898" s="3">
        <v>0.6</v>
      </c>
      <c r="K2898" s="3">
        <f t="shared" si="618"/>
        <v>2134</v>
      </c>
      <c r="L2898" s="97" t="str">
        <f>IF(TRIM('Ek.3-A'!F2898)&lt;&gt;"","var","yok")</f>
        <v>yok</v>
      </c>
      <c r="M2898" s="5" t="str">
        <f>IF('Ek.3-A'!F2898="", "", IF(VLOOKUP('Ek.3-A'!F2898, Veriler!D:E, 2, 0)=0, "", VLOOKUP('Ek.3-A'!F2898, Veriler!D:E, 2, 0)))</f>
        <v/>
      </c>
      <c r="N2898" s="5" t="str">
        <f>IF('Ek.3-A'!P2898="", "", 'Ek.3-A'!P2898)</f>
        <v/>
      </c>
      <c r="O2898" s="142">
        <f>'Ek.3-A'!S2898</f>
        <v>0</v>
      </c>
      <c r="P2898" s="143" t="str">
        <f>'Ek.3-A'!L2898</f>
        <v/>
      </c>
      <c r="Q2898" s="24" t="str">
        <f>'Ek.3-A'!M2898</f>
        <v/>
      </c>
      <c r="R2898" s="24">
        <f t="shared" si="615"/>
        <v>0</v>
      </c>
      <c r="S2898" s="141" t="str">
        <f t="shared" si="616"/>
        <v>H</v>
      </c>
      <c r="T2898" s="24">
        <f>IF(S2898="E",SUM($R$5:R2898),0)</f>
        <v>0</v>
      </c>
      <c r="U2898" s="143">
        <f t="shared" si="617"/>
        <v>0</v>
      </c>
    </row>
    <row r="2899" spans="1:21" x14ac:dyDescent="0.25">
      <c r="A2899" s="6">
        <v>29.99</v>
      </c>
      <c r="B2899" s="31" t="s">
        <v>90</v>
      </c>
      <c r="D2899" s="89">
        <v>293349900029</v>
      </c>
      <c r="E2899" s="3">
        <v>0.6</v>
      </c>
      <c r="K2899" s="3">
        <f t="shared" si="618"/>
        <v>2135</v>
      </c>
      <c r="L2899" s="97" t="str">
        <f>IF(TRIM('Ek.3-A'!F2899)&lt;&gt;"","var","yok")</f>
        <v>yok</v>
      </c>
      <c r="M2899" s="5" t="str">
        <f>IF('Ek.3-A'!F2899="", "", IF(VLOOKUP('Ek.3-A'!F2899, Veriler!D:E, 2, 0)=0, "", VLOOKUP('Ek.3-A'!F2899, Veriler!D:E, 2, 0)))</f>
        <v/>
      </c>
      <c r="N2899" s="5" t="str">
        <f>IF('Ek.3-A'!P2899="", "", 'Ek.3-A'!P2899)</f>
        <v/>
      </c>
      <c r="O2899" s="142">
        <f>'Ek.3-A'!S2899</f>
        <v>0</v>
      </c>
      <c r="P2899" s="143" t="str">
        <f>'Ek.3-A'!L2899</f>
        <v/>
      </c>
      <c r="Q2899" s="24" t="str">
        <f>'Ek.3-A'!M2899</f>
        <v/>
      </c>
      <c r="R2899" s="24">
        <f t="shared" si="615"/>
        <v>0</v>
      </c>
      <c r="S2899" s="141" t="str">
        <f t="shared" si="616"/>
        <v>H</v>
      </c>
      <c r="T2899" s="24">
        <f>IF(S2899="E",SUM($R$5:R2899),0)</f>
        <v>0</v>
      </c>
      <c r="U2899" s="143">
        <f t="shared" si="617"/>
        <v>0</v>
      </c>
    </row>
    <row r="2900" spans="1:21" x14ac:dyDescent="0.25">
      <c r="A2900" s="6">
        <v>30</v>
      </c>
      <c r="B2900" s="31" t="s">
        <v>90</v>
      </c>
      <c r="D2900" s="87">
        <v>293349100019</v>
      </c>
      <c r="E2900" s="3">
        <v>0.6</v>
      </c>
      <c r="K2900" s="3">
        <f t="shared" si="618"/>
        <v>2136</v>
      </c>
      <c r="L2900" s="97" t="str">
        <f>IF(TRIM('Ek.3-A'!F2900)&lt;&gt;"","var","yok")</f>
        <v>yok</v>
      </c>
      <c r="M2900" s="5" t="str">
        <f>IF('Ek.3-A'!F2900="", "", IF(VLOOKUP('Ek.3-A'!F2900, Veriler!D:E, 2, 0)=0, "", VLOOKUP('Ek.3-A'!F2900, Veriler!D:E, 2, 0)))</f>
        <v/>
      </c>
      <c r="N2900" s="5" t="str">
        <f>IF('Ek.3-A'!P2900="", "", 'Ek.3-A'!P2900)</f>
        <v/>
      </c>
      <c r="O2900" s="142">
        <f>'Ek.3-A'!S2900</f>
        <v>0</v>
      </c>
      <c r="P2900" s="143" t="str">
        <f>'Ek.3-A'!L2900</f>
        <v/>
      </c>
      <c r="Q2900" s="24" t="str">
        <f>'Ek.3-A'!M2900</f>
        <v/>
      </c>
      <c r="R2900" s="24">
        <f t="shared" si="615"/>
        <v>0</v>
      </c>
      <c r="S2900" s="141" t="str">
        <f t="shared" si="616"/>
        <v>H</v>
      </c>
      <c r="T2900" s="24">
        <f>IF(S2900="E",SUM($R$5:R2900),0)</f>
        <v>0</v>
      </c>
      <c r="U2900" s="143">
        <f t="shared" si="617"/>
        <v>0</v>
      </c>
    </row>
    <row r="2901" spans="1:21" x14ac:dyDescent="0.25">
      <c r="A2901" s="6">
        <v>30.01</v>
      </c>
      <c r="B2901" s="31" t="s">
        <v>90</v>
      </c>
      <c r="D2901" s="89">
        <v>293349100021</v>
      </c>
      <c r="E2901" s="3">
        <v>0.6</v>
      </c>
      <c r="K2901" s="3">
        <f t="shared" si="618"/>
        <v>2137</v>
      </c>
      <c r="L2901" s="97" t="str">
        <f>IF(TRIM('Ek.3-A'!F2901)&lt;&gt;"","var","yok")</f>
        <v>yok</v>
      </c>
      <c r="M2901" s="5" t="str">
        <f>IF('Ek.3-A'!F2901="", "", IF(VLOOKUP('Ek.3-A'!F2901, Veriler!D:E, 2, 0)=0, "", VLOOKUP('Ek.3-A'!F2901, Veriler!D:E, 2, 0)))</f>
        <v/>
      </c>
      <c r="N2901" s="5" t="str">
        <f>IF('Ek.3-A'!P2901="", "", 'Ek.3-A'!P2901)</f>
        <v/>
      </c>
      <c r="O2901" s="142">
        <f>'Ek.3-A'!S2901</f>
        <v>0</v>
      </c>
      <c r="P2901" s="143" t="str">
        <f>'Ek.3-A'!L2901</f>
        <v/>
      </c>
      <c r="Q2901" s="24" t="str">
        <f>'Ek.3-A'!M2901</f>
        <v/>
      </c>
      <c r="R2901" s="24">
        <f t="shared" si="615"/>
        <v>0</v>
      </c>
      <c r="S2901" s="141" t="str">
        <f t="shared" si="616"/>
        <v>H</v>
      </c>
      <c r="T2901" s="24">
        <f>IF(S2901="E",SUM($R$5:R2901),0)</f>
        <v>0</v>
      </c>
      <c r="U2901" s="143">
        <f t="shared" si="617"/>
        <v>0</v>
      </c>
    </row>
    <row r="2902" spans="1:21" x14ac:dyDescent="0.25">
      <c r="A2902" s="6">
        <v>30.02</v>
      </c>
      <c r="B2902" s="31" t="s">
        <v>90</v>
      </c>
      <c r="D2902" s="87">
        <v>291469800011</v>
      </c>
      <c r="E2902" s="3">
        <v>0.6</v>
      </c>
      <c r="K2902" s="3">
        <f t="shared" si="618"/>
        <v>2138</v>
      </c>
      <c r="L2902" s="97" t="str">
        <f>IF(TRIM('Ek.3-A'!F2902)&lt;&gt;"","var","yok")</f>
        <v>yok</v>
      </c>
      <c r="M2902" s="5" t="str">
        <f>IF('Ek.3-A'!F2902="", "", IF(VLOOKUP('Ek.3-A'!F2902, Veriler!D:E, 2, 0)=0, "", VLOOKUP('Ek.3-A'!F2902, Veriler!D:E, 2, 0)))</f>
        <v/>
      </c>
      <c r="N2902" s="5" t="str">
        <f>IF('Ek.3-A'!P2902="", "", 'Ek.3-A'!P2902)</f>
        <v/>
      </c>
      <c r="O2902" s="142">
        <f>'Ek.3-A'!S2902</f>
        <v>0</v>
      </c>
      <c r="P2902" s="143" t="str">
        <f>'Ek.3-A'!L2902</f>
        <v/>
      </c>
      <c r="Q2902" s="24" t="str">
        <f>'Ek.3-A'!M2902</f>
        <v/>
      </c>
      <c r="R2902" s="24">
        <f t="shared" si="615"/>
        <v>0</v>
      </c>
      <c r="S2902" s="141" t="str">
        <f t="shared" si="616"/>
        <v>H</v>
      </c>
      <c r="T2902" s="24">
        <f>IF(S2902="E",SUM($R$5:R2902),0)</f>
        <v>0</v>
      </c>
      <c r="U2902" s="143">
        <f t="shared" si="617"/>
        <v>0</v>
      </c>
    </row>
    <row r="2903" spans="1:21" x14ac:dyDescent="0.25">
      <c r="A2903" s="6">
        <v>30.03</v>
      </c>
      <c r="B2903" s="31" t="s">
        <v>90</v>
      </c>
      <c r="D2903" s="89">
        <v>252220000000</v>
      </c>
      <c r="E2903" s="3">
        <v>0.6</v>
      </c>
      <c r="K2903" s="3">
        <f t="shared" si="618"/>
        <v>2139</v>
      </c>
      <c r="L2903" s="97" t="str">
        <f>IF(TRIM('Ek.3-A'!F2903)&lt;&gt;"","var","yok")</f>
        <v>yok</v>
      </c>
      <c r="M2903" s="5" t="str">
        <f>IF('Ek.3-A'!F2903="", "", IF(VLOOKUP('Ek.3-A'!F2903, Veriler!D:E, 2, 0)=0, "", VLOOKUP('Ek.3-A'!F2903, Veriler!D:E, 2, 0)))</f>
        <v/>
      </c>
      <c r="N2903" s="5" t="str">
        <f>IF('Ek.3-A'!P2903="", "", 'Ek.3-A'!P2903)</f>
        <v/>
      </c>
      <c r="O2903" s="142">
        <f>'Ek.3-A'!S2903</f>
        <v>0</v>
      </c>
      <c r="P2903" s="143" t="str">
        <f>'Ek.3-A'!L2903</f>
        <v/>
      </c>
      <c r="Q2903" s="24" t="str">
        <f>'Ek.3-A'!M2903</f>
        <v/>
      </c>
      <c r="R2903" s="24">
        <f t="shared" si="615"/>
        <v>0</v>
      </c>
      <c r="S2903" s="141" t="str">
        <f t="shared" si="616"/>
        <v>H</v>
      </c>
      <c r="T2903" s="24">
        <f>IF(S2903="E",SUM($R$5:R2903),0)</f>
        <v>0</v>
      </c>
      <c r="U2903" s="143">
        <f t="shared" si="617"/>
        <v>0</v>
      </c>
    </row>
    <row r="2904" spans="1:21" x14ac:dyDescent="0.25">
      <c r="A2904" s="6">
        <v>30.04</v>
      </c>
      <c r="B2904" s="31" t="s">
        <v>90</v>
      </c>
      <c r="D2904" s="87">
        <v>252230000000</v>
      </c>
      <c r="E2904" s="3">
        <v>0.6</v>
      </c>
      <c r="K2904" s="3">
        <f t="shared" si="618"/>
        <v>2140</v>
      </c>
      <c r="L2904" s="97" t="str">
        <f>IF(TRIM('Ek.3-A'!F2904)&lt;&gt;"","var","yok")</f>
        <v>yok</v>
      </c>
      <c r="M2904" s="5" t="str">
        <f>IF('Ek.3-A'!F2904="", "", IF(VLOOKUP('Ek.3-A'!F2904, Veriler!D:E, 2, 0)=0, "", VLOOKUP('Ek.3-A'!F2904, Veriler!D:E, 2, 0)))</f>
        <v/>
      </c>
      <c r="N2904" s="5" t="str">
        <f>IF('Ek.3-A'!P2904="", "", 'Ek.3-A'!P2904)</f>
        <v/>
      </c>
      <c r="O2904" s="142">
        <f>'Ek.3-A'!S2904</f>
        <v>0</v>
      </c>
      <c r="P2904" s="143" t="str">
        <f>'Ek.3-A'!L2904</f>
        <v/>
      </c>
      <c r="Q2904" s="24" t="str">
        <f>'Ek.3-A'!M2904</f>
        <v/>
      </c>
      <c r="R2904" s="24">
        <f t="shared" si="615"/>
        <v>0</v>
      </c>
      <c r="S2904" s="141" t="str">
        <f t="shared" si="616"/>
        <v>H</v>
      </c>
      <c r="T2904" s="24">
        <f>IF(S2904="E",SUM($R$5:R2904),0)</f>
        <v>0</v>
      </c>
      <c r="U2904" s="143">
        <f t="shared" si="617"/>
        <v>0</v>
      </c>
    </row>
    <row r="2905" spans="1:21" x14ac:dyDescent="0.25">
      <c r="A2905" s="6">
        <v>30.05</v>
      </c>
      <c r="B2905" s="31" t="s">
        <v>90</v>
      </c>
      <c r="D2905" s="89">
        <v>251200000013</v>
      </c>
      <c r="E2905" s="3">
        <v>0.6</v>
      </c>
      <c r="K2905" s="3">
        <f t="shared" si="618"/>
        <v>2141</v>
      </c>
      <c r="L2905" s="97" t="str">
        <f>IF(TRIM('Ek.3-A'!F2905)&lt;&gt;"","var","yok")</f>
        <v>yok</v>
      </c>
      <c r="M2905" s="5" t="str">
        <f>IF('Ek.3-A'!F2905="", "", IF(VLOOKUP('Ek.3-A'!F2905, Veriler!D:E, 2, 0)=0, "", VLOOKUP('Ek.3-A'!F2905, Veriler!D:E, 2, 0)))</f>
        <v/>
      </c>
      <c r="N2905" s="5" t="str">
        <f>IF('Ek.3-A'!P2905="", "", 'Ek.3-A'!P2905)</f>
        <v/>
      </c>
      <c r="O2905" s="142">
        <f>'Ek.3-A'!S2905</f>
        <v>0</v>
      </c>
      <c r="P2905" s="143" t="str">
        <f>'Ek.3-A'!L2905</f>
        <v/>
      </c>
      <c r="Q2905" s="24" t="str">
        <f>'Ek.3-A'!M2905</f>
        <v/>
      </c>
      <c r="R2905" s="24">
        <f t="shared" si="615"/>
        <v>0</v>
      </c>
      <c r="S2905" s="141" t="str">
        <f t="shared" si="616"/>
        <v>H</v>
      </c>
      <c r="T2905" s="24">
        <f>IF(S2905="E",SUM($R$5:R2905),0)</f>
        <v>0</v>
      </c>
      <c r="U2905" s="143">
        <f t="shared" si="617"/>
        <v>0</v>
      </c>
    </row>
    <row r="2906" spans="1:21" x14ac:dyDescent="0.25">
      <c r="A2906" s="6">
        <v>30.06</v>
      </c>
      <c r="B2906" s="31" t="s">
        <v>90</v>
      </c>
      <c r="D2906" s="87">
        <v>841590009019</v>
      </c>
      <c r="E2906" s="3">
        <v>0.6</v>
      </c>
      <c r="K2906" s="3">
        <f t="shared" si="618"/>
        <v>2142</v>
      </c>
      <c r="L2906" s="97" t="str">
        <f>IF(TRIM('Ek.3-A'!F2906)&lt;&gt;"","var","yok")</f>
        <v>yok</v>
      </c>
      <c r="M2906" s="5" t="str">
        <f>IF('Ek.3-A'!F2906="", "", IF(VLOOKUP('Ek.3-A'!F2906, Veriler!D:E, 2, 0)=0, "", VLOOKUP('Ek.3-A'!F2906, Veriler!D:E, 2, 0)))</f>
        <v/>
      </c>
      <c r="N2906" s="5" t="str">
        <f>IF('Ek.3-A'!P2906="", "", 'Ek.3-A'!P2906)</f>
        <v/>
      </c>
      <c r="O2906" s="142">
        <f>'Ek.3-A'!S2906</f>
        <v>0</v>
      </c>
      <c r="P2906" s="143" t="str">
        <f>'Ek.3-A'!L2906</f>
        <v/>
      </c>
      <c r="Q2906" s="24" t="str">
        <f>'Ek.3-A'!M2906</f>
        <v/>
      </c>
      <c r="R2906" s="24">
        <f t="shared" si="615"/>
        <v>0</v>
      </c>
      <c r="S2906" s="141" t="str">
        <f t="shared" si="616"/>
        <v>H</v>
      </c>
      <c r="T2906" s="24">
        <f>IF(S2906="E",SUM($R$5:R2906),0)</f>
        <v>0</v>
      </c>
      <c r="U2906" s="143">
        <f t="shared" si="617"/>
        <v>0</v>
      </c>
    </row>
    <row r="2907" spans="1:21" x14ac:dyDescent="0.25">
      <c r="A2907" s="6">
        <v>30.07</v>
      </c>
      <c r="B2907" s="31" t="s">
        <v>90</v>
      </c>
      <c r="D2907" s="89">
        <v>382530000000</v>
      </c>
      <c r="E2907" s="3">
        <v>0.6</v>
      </c>
      <c r="L2907" s="97"/>
      <c r="M2907" s="5"/>
      <c r="N2907" s="5"/>
      <c r="O2907" s="5"/>
      <c r="Q2907" s="23"/>
      <c r="T2907" s="24"/>
      <c r="U2907" s="25"/>
    </row>
    <row r="2908" spans="1:21" x14ac:dyDescent="0.25">
      <c r="A2908" s="6">
        <v>30.08</v>
      </c>
      <c r="B2908" s="31" t="s">
        <v>90</v>
      </c>
      <c r="D2908" s="87">
        <v>370130000021</v>
      </c>
      <c r="E2908" s="3">
        <v>0.6</v>
      </c>
      <c r="K2908" s="3">
        <f>K2906+1</f>
        <v>2143</v>
      </c>
      <c r="L2908" s="97" t="str">
        <f>IF(TRIM('Ek.3-A'!F2908)&lt;&gt;"","var","yok")</f>
        <v>yok</v>
      </c>
      <c r="M2908" s="5" t="str">
        <f>IF('Ek.3-A'!F2908="", "", IF(VLOOKUP('Ek.3-A'!F2908, Veriler!D:E, 2, 0)=0, "", VLOOKUP('Ek.3-A'!F2908, Veriler!D:E, 2, 0)))</f>
        <v/>
      </c>
      <c r="N2908" s="5" t="str">
        <f>IF('Ek.3-A'!P2908="", "", 'Ek.3-A'!P2908)</f>
        <v/>
      </c>
      <c r="O2908" s="142">
        <f>'Ek.3-A'!S2908</f>
        <v>0</v>
      </c>
      <c r="P2908" s="143" t="str">
        <f>'Ek.3-A'!L2908</f>
        <v/>
      </c>
      <c r="Q2908" s="24" t="str">
        <f>'Ek.3-A'!M2908</f>
        <v/>
      </c>
      <c r="R2908" s="24">
        <f t="shared" ref="R2908:R2921" si="619">IF(L2908="var",0,IF(Q2908&lt;=0.005,Q2908,0))</f>
        <v>0</v>
      </c>
      <c r="S2908" s="141" t="str">
        <f t="shared" ref="S2908:S2921" si="620">IF(Q2908&lt;=0.005,"E","H")</f>
        <v>H</v>
      </c>
      <c r="T2908" s="24">
        <f>IF(S2908="E",SUM($R$5:R2908),0)</f>
        <v>0</v>
      </c>
      <c r="U2908" s="143">
        <f t="shared" ref="U2908:U2921" si="621">IF(T2908&lt;=0.1, O2908, IF(R2908&gt;$G$2, R2908*O2908, $G$2*O2908))</f>
        <v>0</v>
      </c>
    </row>
    <row r="2909" spans="1:21" x14ac:dyDescent="0.25">
      <c r="A2909" s="6">
        <v>30.09</v>
      </c>
      <c r="B2909" s="31" t="s">
        <v>90</v>
      </c>
      <c r="D2909" s="89">
        <v>844230001000</v>
      </c>
      <c r="E2909" s="3">
        <v>0.6</v>
      </c>
      <c r="K2909" s="3">
        <f t="shared" ref="K2909:K2921" si="622">K2908+1</f>
        <v>2144</v>
      </c>
      <c r="L2909" s="97" t="str">
        <f>IF(TRIM('Ek.3-A'!F2909)&lt;&gt;"","var","yok")</f>
        <v>yok</v>
      </c>
      <c r="M2909" s="5" t="str">
        <f>IF('Ek.3-A'!F2909="", "", IF(VLOOKUP('Ek.3-A'!F2909, Veriler!D:E, 2, 0)=0, "", VLOOKUP('Ek.3-A'!F2909, Veriler!D:E, 2, 0)))</f>
        <v/>
      </c>
      <c r="N2909" s="5" t="str">
        <f>IF('Ek.3-A'!P2909="", "", 'Ek.3-A'!P2909)</f>
        <v/>
      </c>
      <c r="O2909" s="142">
        <f>'Ek.3-A'!S2909</f>
        <v>0</v>
      </c>
      <c r="P2909" s="143" t="str">
        <f>'Ek.3-A'!L2909</f>
        <v/>
      </c>
      <c r="Q2909" s="24" t="str">
        <f>'Ek.3-A'!M2909</f>
        <v/>
      </c>
      <c r="R2909" s="24">
        <f t="shared" si="619"/>
        <v>0</v>
      </c>
      <c r="S2909" s="141" t="str">
        <f t="shared" si="620"/>
        <v>H</v>
      </c>
      <c r="T2909" s="24">
        <f>IF(S2909="E",SUM($R$5:R2909),0)</f>
        <v>0</v>
      </c>
      <c r="U2909" s="143">
        <f t="shared" si="621"/>
        <v>0</v>
      </c>
    </row>
    <row r="2910" spans="1:21" x14ac:dyDescent="0.25">
      <c r="A2910" s="6">
        <v>30.1</v>
      </c>
      <c r="B2910" s="31" t="s">
        <v>90</v>
      </c>
      <c r="D2910" s="87">
        <v>293372000011</v>
      </c>
      <c r="E2910" s="3">
        <v>0.6</v>
      </c>
      <c r="K2910" s="3">
        <f t="shared" si="622"/>
        <v>2145</v>
      </c>
      <c r="L2910" s="97" t="str">
        <f>IF(TRIM('Ek.3-A'!F2910)&lt;&gt;"","var","yok")</f>
        <v>yok</v>
      </c>
      <c r="M2910" s="5" t="str">
        <f>IF('Ek.3-A'!F2910="", "", IF(VLOOKUP('Ek.3-A'!F2910, Veriler!D:E, 2, 0)=0, "", VLOOKUP('Ek.3-A'!F2910, Veriler!D:E, 2, 0)))</f>
        <v/>
      </c>
      <c r="N2910" s="5" t="str">
        <f>IF('Ek.3-A'!P2910="", "", 'Ek.3-A'!P2910)</f>
        <v/>
      </c>
      <c r="O2910" s="142">
        <f>'Ek.3-A'!S2910</f>
        <v>0</v>
      </c>
      <c r="P2910" s="143" t="str">
        <f>'Ek.3-A'!L2910</f>
        <v/>
      </c>
      <c r="Q2910" s="24" t="str">
        <f>'Ek.3-A'!M2910</f>
        <v/>
      </c>
      <c r="R2910" s="24">
        <f t="shared" si="619"/>
        <v>0</v>
      </c>
      <c r="S2910" s="141" t="str">
        <f t="shared" si="620"/>
        <v>H</v>
      </c>
      <c r="T2910" s="24">
        <f>IF(S2910="E",SUM($R$5:R2910),0)</f>
        <v>0</v>
      </c>
      <c r="U2910" s="143">
        <f t="shared" si="621"/>
        <v>0</v>
      </c>
    </row>
    <row r="2911" spans="1:21" x14ac:dyDescent="0.25">
      <c r="A2911" s="6">
        <v>30.11</v>
      </c>
      <c r="B2911" s="31" t="s">
        <v>90</v>
      </c>
      <c r="D2911" s="89">
        <v>280110000000</v>
      </c>
      <c r="E2911" s="3">
        <v>0.6</v>
      </c>
      <c r="K2911" s="3">
        <f t="shared" si="622"/>
        <v>2146</v>
      </c>
      <c r="L2911" s="97" t="str">
        <f>IF(TRIM('Ek.3-A'!F2911)&lt;&gt;"","var","yok")</f>
        <v>yok</v>
      </c>
      <c r="M2911" s="5" t="str">
        <f>IF('Ek.3-A'!F2911="", "", IF(VLOOKUP('Ek.3-A'!F2911, Veriler!D:E, 2, 0)=0, "", VLOOKUP('Ek.3-A'!F2911, Veriler!D:E, 2, 0)))</f>
        <v/>
      </c>
      <c r="N2911" s="5" t="str">
        <f>IF('Ek.3-A'!P2911="", "", 'Ek.3-A'!P2911)</f>
        <v/>
      </c>
      <c r="O2911" s="142">
        <f>'Ek.3-A'!S2911</f>
        <v>0</v>
      </c>
      <c r="P2911" s="143" t="str">
        <f>'Ek.3-A'!L2911</f>
        <v/>
      </c>
      <c r="Q2911" s="24" t="str">
        <f>'Ek.3-A'!M2911</f>
        <v/>
      </c>
      <c r="R2911" s="24">
        <f t="shared" si="619"/>
        <v>0</v>
      </c>
      <c r="S2911" s="141" t="str">
        <f t="shared" si="620"/>
        <v>H</v>
      </c>
      <c r="T2911" s="24">
        <f>IF(S2911="E",SUM($R$5:R2911),0)</f>
        <v>0</v>
      </c>
      <c r="U2911" s="143">
        <f t="shared" si="621"/>
        <v>0</v>
      </c>
    </row>
    <row r="2912" spans="1:21" x14ac:dyDescent="0.25">
      <c r="A2912" s="6">
        <v>30.12</v>
      </c>
      <c r="B2912" s="31" t="s">
        <v>90</v>
      </c>
      <c r="D2912" s="87">
        <v>291540000014</v>
      </c>
      <c r="E2912" s="3">
        <v>0.6</v>
      </c>
      <c r="K2912" s="3">
        <f t="shared" si="622"/>
        <v>2147</v>
      </c>
      <c r="L2912" s="97" t="str">
        <f>IF(TRIM('Ek.3-A'!F2912)&lt;&gt;"","var","yok")</f>
        <v>yok</v>
      </c>
      <c r="M2912" s="5" t="str">
        <f>IF('Ek.3-A'!F2912="", "", IF(VLOOKUP('Ek.3-A'!F2912, Veriler!D:E, 2, 0)=0, "", VLOOKUP('Ek.3-A'!F2912, Veriler!D:E, 2, 0)))</f>
        <v/>
      </c>
      <c r="N2912" s="5" t="str">
        <f>IF('Ek.3-A'!P2912="", "", 'Ek.3-A'!P2912)</f>
        <v/>
      </c>
      <c r="O2912" s="142">
        <f>'Ek.3-A'!S2912</f>
        <v>0</v>
      </c>
      <c r="P2912" s="143" t="str">
        <f>'Ek.3-A'!L2912</f>
        <v/>
      </c>
      <c r="Q2912" s="24" t="str">
        <f>'Ek.3-A'!M2912</f>
        <v/>
      </c>
      <c r="R2912" s="24">
        <f t="shared" si="619"/>
        <v>0</v>
      </c>
      <c r="S2912" s="141" t="str">
        <f t="shared" si="620"/>
        <v>H</v>
      </c>
      <c r="T2912" s="24">
        <f>IF(S2912="E",SUM($R$5:R2912),0)</f>
        <v>0</v>
      </c>
      <c r="U2912" s="143">
        <f t="shared" si="621"/>
        <v>0</v>
      </c>
    </row>
    <row r="2913" spans="1:41" x14ac:dyDescent="0.25">
      <c r="A2913" s="6">
        <v>30.13</v>
      </c>
      <c r="B2913" s="31" t="s">
        <v>90</v>
      </c>
      <c r="D2913" s="89">
        <v>291639909015</v>
      </c>
      <c r="E2913" s="3">
        <v>0.6</v>
      </c>
      <c r="K2913" s="3">
        <f t="shared" si="622"/>
        <v>2148</v>
      </c>
      <c r="L2913" s="97" t="str">
        <f>IF(TRIM('Ek.3-A'!F2913)&lt;&gt;"","var","yok")</f>
        <v>yok</v>
      </c>
      <c r="M2913" s="5" t="str">
        <f>IF('Ek.3-A'!F2913="", "", IF(VLOOKUP('Ek.3-A'!F2913, Veriler!D:E, 2, 0)=0, "", VLOOKUP('Ek.3-A'!F2913, Veriler!D:E, 2, 0)))</f>
        <v/>
      </c>
      <c r="N2913" s="5" t="str">
        <f>IF('Ek.3-A'!P2913="", "", 'Ek.3-A'!P2913)</f>
        <v/>
      </c>
      <c r="O2913" s="142">
        <f>'Ek.3-A'!S2913</f>
        <v>0</v>
      </c>
      <c r="P2913" s="143" t="str">
        <f>'Ek.3-A'!L2913</f>
        <v/>
      </c>
      <c r="Q2913" s="24" t="str">
        <f>'Ek.3-A'!M2913</f>
        <v/>
      </c>
      <c r="R2913" s="24">
        <f t="shared" si="619"/>
        <v>0</v>
      </c>
      <c r="S2913" s="141" t="str">
        <f t="shared" si="620"/>
        <v>H</v>
      </c>
      <c r="T2913" s="24">
        <f>IF(S2913="E",SUM($R$5:R2913),0)</f>
        <v>0</v>
      </c>
      <c r="U2913" s="143">
        <f t="shared" si="621"/>
        <v>0</v>
      </c>
    </row>
    <row r="2914" spans="1:41" x14ac:dyDescent="0.25">
      <c r="A2914" s="6">
        <v>30.14</v>
      </c>
      <c r="B2914" s="31" t="s">
        <v>90</v>
      </c>
      <c r="D2914" s="87">
        <v>290399800013</v>
      </c>
      <c r="E2914" s="3">
        <v>0.6</v>
      </c>
      <c r="K2914" s="3">
        <f t="shared" si="622"/>
        <v>2149</v>
      </c>
      <c r="L2914" s="97" t="str">
        <f>IF(TRIM('Ek.3-A'!F2914)&lt;&gt;"","var","yok")</f>
        <v>yok</v>
      </c>
      <c r="M2914" s="5" t="str">
        <f>IF('Ek.3-A'!F2914="", "", IF(VLOOKUP('Ek.3-A'!F2914, Veriler!D:E, 2, 0)=0, "", VLOOKUP('Ek.3-A'!F2914, Veriler!D:E, 2, 0)))</f>
        <v/>
      </c>
      <c r="N2914" s="5" t="str">
        <f>IF('Ek.3-A'!P2914="", "", 'Ek.3-A'!P2914)</f>
        <v/>
      </c>
      <c r="O2914" s="142">
        <f>'Ek.3-A'!S2914</f>
        <v>0</v>
      </c>
      <c r="P2914" s="143" t="str">
        <f>'Ek.3-A'!L2914</f>
        <v/>
      </c>
      <c r="Q2914" s="24" t="str">
        <f>'Ek.3-A'!M2914</f>
        <v/>
      </c>
      <c r="R2914" s="24">
        <f t="shared" si="619"/>
        <v>0</v>
      </c>
      <c r="S2914" s="141" t="str">
        <f t="shared" si="620"/>
        <v>H</v>
      </c>
      <c r="T2914" s="24">
        <f>IF(S2914="E",SUM($R$5:R2914),0)</f>
        <v>0</v>
      </c>
      <c r="U2914" s="143">
        <f t="shared" si="621"/>
        <v>0</v>
      </c>
    </row>
    <row r="2915" spans="1:41" x14ac:dyDescent="0.25">
      <c r="A2915" s="6">
        <v>30.15</v>
      </c>
      <c r="B2915" s="31" t="s">
        <v>90</v>
      </c>
      <c r="D2915" s="89">
        <v>291300001000</v>
      </c>
      <c r="E2915" s="3">
        <v>0.6</v>
      </c>
      <c r="K2915" s="3">
        <f t="shared" si="622"/>
        <v>2150</v>
      </c>
      <c r="L2915" s="97" t="str">
        <f>IF(TRIM('Ek.3-A'!F2915)&lt;&gt;"","var","yok")</f>
        <v>yok</v>
      </c>
      <c r="M2915" s="5" t="str">
        <f>IF('Ek.3-A'!F2915="", "", IF(VLOOKUP('Ek.3-A'!F2915, Veriler!D:E, 2, 0)=0, "", VLOOKUP('Ek.3-A'!F2915, Veriler!D:E, 2, 0)))</f>
        <v/>
      </c>
      <c r="N2915" s="5" t="str">
        <f>IF('Ek.3-A'!P2915="", "", 'Ek.3-A'!P2915)</f>
        <v/>
      </c>
      <c r="O2915" s="142">
        <f>'Ek.3-A'!S2915</f>
        <v>0</v>
      </c>
      <c r="P2915" s="143" t="str">
        <f>'Ek.3-A'!L2915</f>
        <v/>
      </c>
      <c r="Q2915" s="24" t="str">
        <f>'Ek.3-A'!M2915</f>
        <v/>
      </c>
      <c r="R2915" s="24">
        <f t="shared" si="619"/>
        <v>0</v>
      </c>
      <c r="S2915" s="141" t="str">
        <f t="shared" si="620"/>
        <v>H</v>
      </c>
      <c r="T2915" s="24">
        <f>IF(S2915="E",SUM($R$5:R2915),0)</f>
        <v>0</v>
      </c>
      <c r="U2915" s="143">
        <f t="shared" si="621"/>
        <v>0</v>
      </c>
    </row>
    <row r="2916" spans="1:41" x14ac:dyDescent="0.25">
      <c r="A2916" s="6">
        <v>30.16</v>
      </c>
      <c r="B2916" s="31" t="s">
        <v>90</v>
      </c>
      <c r="D2916" s="87">
        <v>290559981000</v>
      </c>
      <c r="E2916" s="3">
        <v>0.6</v>
      </c>
      <c r="K2916" s="3">
        <f t="shared" si="622"/>
        <v>2151</v>
      </c>
      <c r="L2916" s="97" t="str">
        <f>IF(TRIM('Ek.3-A'!F2916)&lt;&gt;"","var","yok")</f>
        <v>yok</v>
      </c>
      <c r="M2916" s="5" t="str">
        <f>IF('Ek.3-A'!F2916="", "", IF(VLOOKUP('Ek.3-A'!F2916, Veriler!D:E, 2, 0)=0, "", VLOOKUP('Ek.3-A'!F2916, Veriler!D:E, 2, 0)))</f>
        <v/>
      </c>
      <c r="N2916" s="5" t="str">
        <f>IF('Ek.3-A'!P2916="", "", 'Ek.3-A'!P2916)</f>
        <v/>
      </c>
      <c r="O2916" s="142">
        <f>'Ek.3-A'!S2916</f>
        <v>0</v>
      </c>
      <c r="P2916" s="143" t="str">
        <f>'Ek.3-A'!L2916</f>
        <v/>
      </c>
      <c r="Q2916" s="24" t="str">
        <f>'Ek.3-A'!M2916</f>
        <v/>
      </c>
      <c r="R2916" s="24">
        <f t="shared" si="619"/>
        <v>0</v>
      </c>
      <c r="S2916" s="141" t="str">
        <f t="shared" si="620"/>
        <v>H</v>
      </c>
      <c r="T2916" s="24">
        <f>IF(S2916="E",SUM($R$5:R2916),0)</f>
        <v>0</v>
      </c>
      <c r="U2916" s="143">
        <f t="shared" si="621"/>
        <v>0</v>
      </c>
    </row>
    <row r="2917" spans="1:41" x14ac:dyDescent="0.25">
      <c r="A2917" s="6">
        <v>30.17</v>
      </c>
      <c r="B2917" s="31" t="s">
        <v>90</v>
      </c>
      <c r="D2917" s="89">
        <v>294140000011</v>
      </c>
      <c r="E2917" s="3">
        <v>0.6</v>
      </c>
      <c r="K2917" s="3">
        <f t="shared" si="622"/>
        <v>2152</v>
      </c>
      <c r="L2917" s="97" t="str">
        <f>IF(TRIM('Ek.3-A'!F2917)&lt;&gt;"","var","yok")</f>
        <v>yok</v>
      </c>
      <c r="M2917" s="5" t="str">
        <f>IF('Ek.3-A'!F2917="", "", IF(VLOOKUP('Ek.3-A'!F2917, Veriler!D:E, 2, 0)=0, "", VLOOKUP('Ek.3-A'!F2917, Veriler!D:E, 2, 0)))</f>
        <v/>
      </c>
      <c r="N2917" s="5" t="str">
        <f>IF('Ek.3-A'!P2917="", "", 'Ek.3-A'!P2917)</f>
        <v/>
      </c>
      <c r="O2917" s="142">
        <f>'Ek.3-A'!S2917</f>
        <v>0</v>
      </c>
      <c r="P2917" s="143" t="str">
        <f>'Ek.3-A'!L2917</f>
        <v/>
      </c>
      <c r="Q2917" s="24" t="str">
        <f>'Ek.3-A'!M2917</f>
        <v/>
      </c>
      <c r="R2917" s="24">
        <f t="shared" si="619"/>
        <v>0</v>
      </c>
      <c r="S2917" s="141" t="str">
        <f t="shared" si="620"/>
        <v>H</v>
      </c>
      <c r="T2917" s="24">
        <f>IF(S2917="E",SUM($R$5:R2917),0)</f>
        <v>0</v>
      </c>
      <c r="U2917" s="143">
        <f t="shared" si="621"/>
        <v>0</v>
      </c>
    </row>
    <row r="2918" spans="1:41" x14ac:dyDescent="0.25">
      <c r="A2918" s="6">
        <v>30.18</v>
      </c>
      <c r="B2918" s="31" t="s">
        <v>90</v>
      </c>
      <c r="D2918" s="87">
        <v>294140000012</v>
      </c>
      <c r="E2918" s="3">
        <v>0.6</v>
      </c>
      <c r="K2918" s="3">
        <f t="shared" si="622"/>
        <v>2153</v>
      </c>
      <c r="L2918" s="97" t="str">
        <f>IF(TRIM('Ek.3-A'!F2918)&lt;&gt;"","var","yok")</f>
        <v>yok</v>
      </c>
      <c r="M2918" s="5" t="str">
        <f>IF('Ek.3-A'!F2918="", "", IF(VLOOKUP('Ek.3-A'!F2918, Veriler!D:E, 2, 0)=0, "", VLOOKUP('Ek.3-A'!F2918, Veriler!D:E, 2, 0)))</f>
        <v/>
      </c>
      <c r="N2918" s="5" t="str">
        <f>IF('Ek.3-A'!P2918="", "", 'Ek.3-A'!P2918)</f>
        <v/>
      </c>
      <c r="O2918" s="142">
        <f>'Ek.3-A'!S2918</f>
        <v>0</v>
      </c>
      <c r="P2918" s="143" t="str">
        <f>'Ek.3-A'!L2918</f>
        <v/>
      </c>
      <c r="Q2918" s="24" t="str">
        <f>'Ek.3-A'!M2918</f>
        <v/>
      </c>
      <c r="R2918" s="24">
        <f t="shared" si="619"/>
        <v>0</v>
      </c>
      <c r="S2918" s="141" t="str">
        <f t="shared" si="620"/>
        <v>H</v>
      </c>
      <c r="T2918" s="24">
        <f>IF(S2918="E",SUM($R$5:R2918),0)</f>
        <v>0</v>
      </c>
      <c r="U2918" s="143">
        <f t="shared" si="621"/>
        <v>0</v>
      </c>
    </row>
    <row r="2919" spans="1:41" x14ac:dyDescent="0.25">
      <c r="A2919" s="6">
        <v>30.19</v>
      </c>
      <c r="B2919" s="31" t="s">
        <v>90</v>
      </c>
      <c r="D2919" s="89">
        <v>294140000019</v>
      </c>
      <c r="E2919" s="3">
        <v>0.6</v>
      </c>
      <c r="K2919" s="3">
        <f t="shared" si="622"/>
        <v>2154</v>
      </c>
      <c r="L2919" s="97" t="str">
        <f>IF(TRIM('Ek.3-A'!F2919)&lt;&gt;"","var","yok")</f>
        <v>yok</v>
      </c>
      <c r="M2919" s="5" t="str">
        <f>IF('Ek.3-A'!F2919="", "", IF(VLOOKUP('Ek.3-A'!F2919, Veriler!D:E, 2, 0)=0, "", VLOOKUP('Ek.3-A'!F2919, Veriler!D:E, 2, 0)))</f>
        <v/>
      </c>
      <c r="N2919" s="5" t="str">
        <f>IF('Ek.3-A'!P2919="", "", 'Ek.3-A'!P2919)</f>
        <v/>
      </c>
      <c r="O2919" s="142">
        <f>'Ek.3-A'!S2919</f>
        <v>0</v>
      </c>
      <c r="P2919" s="143" t="str">
        <f>'Ek.3-A'!L2919</f>
        <v/>
      </c>
      <c r="Q2919" s="24" t="str">
        <f>'Ek.3-A'!M2919</f>
        <v/>
      </c>
      <c r="R2919" s="24">
        <f t="shared" si="619"/>
        <v>0</v>
      </c>
      <c r="S2919" s="141" t="str">
        <f t="shared" si="620"/>
        <v>H</v>
      </c>
      <c r="T2919" s="24">
        <f>IF(S2919="E",SUM($R$5:R2919),0)</f>
        <v>0</v>
      </c>
      <c r="U2919" s="143">
        <f t="shared" si="621"/>
        <v>0</v>
      </c>
    </row>
    <row r="2920" spans="1:41" x14ac:dyDescent="0.25">
      <c r="A2920" s="6">
        <v>30.2</v>
      </c>
      <c r="B2920" s="31" t="s">
        <v>90</v>
      </c>
      <c r="D2920" s="87">
        <v>292142000011</v>
      </c>
      <c r="E2920" s="3">
        <v>0.6</v>
      </c>
      <c r="K2920" s="3">
        <f t="shared" si="622"/>
        <v>2155</v>
      </c>
      <c r="L2920" s="97" t="str">
        <f>IF(TRIM('Ek.3-A'!F2920)&lt;&gt;"","var","yok")</f>
        <v>yok</v>
      </c>
      <c r="M2920" s="5" t="str">
        <f>IF('Ek.3-A'!F2920="", "", IF(VLOOKUP('Ek.3-A'!F2920, Veriler!D:E, 2, 0)=0, "", VLOOKUP('Ek.3-A'!F2920, Veriler!D:E, 2, 0)))</f>
        <v/>
      </c>
      <c r="N2920" s="5" t="str">
        <f>IF('Ek.3-A'!P2920="", "", 'Ek.3-A'!P2920)</f>
        <v/>
      </c>
      <c r="O2920" s="142">
        <f>'Ek.3-A'!S2920</f>
        <v>0</v>
      </c>
      <c r="P2920" s="143" t="str">
        <f>'Ek.3-A'!L2920</f>
        <v/>
      </c>
      <c r="Q2920" s="24" t="str">
        <f>'Ek.3-A'!M2920</f>
        <v/>
      </c>
      <c r="R2920" s="24">
        <f t="shared" si="619"/>
        <v>0</v>
      </c>
      <c r="S2920" s="141" t="str">
        <f t="shared" si="620"/>
        <v>H</v>
      </c>
      <c r="T2920" s="24">
        <f>IF(S2920="E",SUM($R$5:R2920),0)</f>
        <v>0</v>
      </c>
      <c r="U2920" s="143">
        <f t="shared" si="621"/>
        <v>0</v>
      </c>
    </row>
    <row r="2921" spans="1:41" x14ac:dyDescent="0.25">
      <c r="A2921" s="6">
        <v>30.21</v>
      </c>
      <c r="B2921" s="31" t="s">
        <v>90</v>
      </c>
      <c r="D2921" s="89">
        <v>290391000011</v>
      </c>
      <c r="E2921" s="3">
        <v>0.6</v>
      </c>
      <c r="K2921" s="3">
        <f t="shared" si="622"/>
        <v>2156</v>
      </c>
      <c r="L2921" s="97" t="str">
        <f>IF(TRIM('Ek.3-A'!F2921)&lt;&gt;"","var","yok")</f>
        <v>yok</v>
      </c>
      <c r="M2921" s="5" t="str">
        <f>IF('Ek.3-A'!F2921="", "", IF(VLOOKUP('Ek.3-A'!F2921, Veriler!D:E, 2, 0)=0, "", VLOOKUP('Ek.3-A'!F2921, Veriler!D:E, 2, 0)))</f>
        <v/>
      </c>
      <c r="N2921" s="5" t="str">
        <f>IF('Ek.3-A'!P2921="", "", 'Ek.3-A'!P2921)</f>
        <v/>
      </c>
      <c r="O2921" s="142">
        <f>'Ek.3-A'!S2921</f>
        <v>0</v>
      </c>
      <c r="P2921" s="143" t="str">
        <f>'Ek.3-A'!L2921</f>
        <v/>
      </c>
      <c r="Q2921" s="24" t="str">
        <f>'Ek.3-A'!M2921</f>
        <v/>
      </c>
      <c r="R2921" s="24">
        <f t="shared" si="619"/>
        <v>0</v>
      </c>
      <c r="S2921" s="141" t="str">
        <f t="shared" si="620"/>
        <v>H</v>
      </c>
      <c r="T2921" s="24">
        <f>IF(S2921="E",SUM($R$5:R2921),0)</f>
        <v>0</v>
      </c>
      <c r="U2921" s="143">
        <f t="shared" si="621"/>
        <v>0</v>
      </c>
    </row>
    <row r="2922" spans="1:41" x14ac:dyDescent="0.25">
      <c r="A2922" s="6">
        <v>30.22</v>
      </c>
      <c r="B2922" s="31" t="s">
        <v>90</v>
      </c>
      <c r="D2922" s="87">
        <v>291471000000</v>
      </c>
      <c r="E2922" s="3">
        <v>0.6</v>
      </c>
      <c r="T2922" s="24"/>
      <c r="U2922" s="25"/>
      <c r="AO2922" s="140">
        <f>'Ek.3-A'!L2922</f>
        <v>0</v>
      </c>
    </row>
    <row r="2923" spans="1:41" x14ac:dyDescent="0.25">
      <c r="A2923" s="6">
        <v>30.23</v>
      </c>
      <c r="B2923" s="31" t="s">
        <v>90</v>
      </c>
      <c r="D2923" s="89">
        <v>293391100000</v>
      </c>
      <c r="E2923" s="3">
        <v>0.6</v>
      </c>
      <c r="T2923" s="24"/>
      <c r="U2923" s="25"/>
      <c r="AO2923" s="140"/>
    </row>
    <row r="2924" spans="1:41" x14ac:dyDescent="0.25">
      <c r="A2924" s="6">
        <v>30.24</v>
      </c>
      <c r="B2924" s="31" t="s">
        <v>90</v>
      </c>
      <c r="D2924" s="87">
        <v>292521000000</v>
      </c>
      <c r="E2924" s="3">
        <v>0.6</v>
      </c>
      <c r="T2924" s="24"/>
      <c r="U2924" s="25"/>
      <c r="AO2924" s="140"/>
    </row>
    <row r="2925" spans="1:41" x14ac:dyDescent="0.25">
      <c r="A2925" s="6">
        <v>30.25</v>
      </c>
      <c r="B2925" s="31" t="s">
        <v>90</v>
      </c>
      <c r="D2925" s="89">
        <v>290499000025</v>
      </c>
      <c r="E2925" s="3">
        <v>0.6</v>
      </c>
      <c r="T2925" s="24"/>
      <c r="U2925" s="25"/>
      <c r="AO2925" s="140"/>
    </row>
    <row r="2926" spans="1:41" x14ac:dyDescent="0.25">
      <c r="A2926" s="6">
        <v>30.26</v>
      </c>
      <c r="B2926" s="31" t="s">
        <v>90</v>
      </c>
      <c r="D2926" s="87">
        <v>291818000000</v>
      </c>
      <c r="E2926" s="3">
        <v>0.6</v>
      </c>
      <c r="T2926" s="24"/>
      <c r="U2926" s="25"/>
    </row>
    <row r="2927" spans="1:41" x14ac:dyDescent="0.25">
      <c r="A2927" s="6">
        <v>30.27</v>
      </c>
      <c r="B2927" s="31" t="s">
        <v>90</v>
      </c>
      <c r="D2927" s="89">
        <v>290371000000</v>
      </c>
      <c r="E2927" s="3">
        <v>0.6</v>
      </c>
      <c r="T2927" s="24"/>
      <c r="U2927" s="25"/>
    </row>
    <row r="2928" spans="1:41" x14ac:dyDescent="0.25">
      <c r="A2928" s="6">
        <v>30.28</v>
      </c>
      <c r="B2928" s="31" t="s">
        <v>90</v>
      </c>
      <c r="D2928" s="87">
        <v>290311000012</v>
      </c>
      <c r="E2928" s="3">
        <v>0.6</v>
      </c>
      <c r="T2928" s="24"/>
      <c r="U2928" s="25"/>
    </row>
    <row r="2929" spans="1:21" x14ac:dyDescent="0.25">
      <c r="A2929" s="6">
        <v>30.29</v>
      </c>
      <c r="B2929" s="31" t="s">
        <v>90</v>
      </c>
      <c r="D2929" s="89">
        <v>290313000000</v>
      </c>
      <c r="E2929" s="3">
        <v>0.6</v>
      </c>
      <c r="T2929" s="24"/>
      <c r="U2929" s="25"/>
    </row>
    <row r="2930" spans="1:21" x14ac:dyDescent="0.25">
      <c r="A2930" s="6">
        <v>30.3</v>
      </c>
      <c r="B2930" s="31" t="s">
        <v>90</v>
      </c>
      <c r="D2930" s="87">
        <v>290311000011</v>
      </c>
      <c r="E2930" s="3">
        <v>0.6</v>
      </c>
      <c r="T2930" s="24"/>
      <c r="U2930" s="25"/>
    </row>
    <row r="2931" spans="1:21" x14ac:dyDescent="0.25">
      <c r="A2931" s="6">
        <v>30.31</v>
      </c>
      <c r="B2931" s="31" t="s">
        <v>90</v>
      </c>
      <c r="D2931" s="89">
        <v>400249000000</v>
      </c>
      <c r="E2931" s="3">
        <v>0.6</v>
      </c>
      <c r="K2931" s="3">
        <f>K2921+1</f>
        <v>2157</v>
      </c>
      <c r="L2931" s="97" t="str">
        <f>IF(TRIM('Ek.3-A'!F2931)&lt;&gt;"","var","yok")</f>
        <v>yok</v>
      </c>
      <c r="M2931" s="5" t="str">
        <f>IF('Ek.3-A'!F2931="", "", IF(VLOOKUP('Ek.3-A'!F2931, Veriler!D:E, 2, 0)=0, "", VLOOKUP('Ek.3-A'!F2931, Veriler!D:E, 2, 0)))</f>
        <v/>
      </c>
      <c r="N2931" s="5" t="str">
        <f>IF('Ek.3-A'!P2931="", "", 'Ek.3-A'!P2931)</f>
        <v/>
      </c>
      <c r="O2931" s="142">
        <f>'Ek.3-A'!S2931</f>
        <v>0</v>
      </c>
      <c r="P2931" s="143" t="str">
        <f>'Ek.3-A'!L2931</f>
        <v/>
      </c>
      <c r="Q2931" s="24" t="str">
        <f>'Ek.3-A'!M2931</f>
        <v/>
      </c>
      <c r="R2931" s="24">
        <f t="shared" ref="R2931:R2944" si="623">IF(L2931="var",0,IF(Q2931&lt;=0.005,Q2931,0))</f>
        <v>0</v>
      </c>
      <c r="S2931" s="141" t="str">
        <f t="shared" ref="S2931:S2944" si="624">IF(Q2931&lt;=0.005,"E","H")</f>
        <v>H</v>
      </c>
      <c r="T2931" s="24">
        <f>IF(S2931="E",SUM($R$5:R2931),0)</f>
        <v>0</v>
      </c>
      <c r="U2931" s="143">
        <f t="shared" ref="U2931:U2944" si="625">IF(T2931&lt;=0.1, O2931, IF(R2931&gt;$G$2, R2931*O2931, $G$2*O2931))</f>
        <v>0</v>
      </c>
    </row>
    <row r="2932" spans="1:21" x14ac:dyDescent="0.25">
      <c r="A2932" s="6">
        <v>30.32</v>
      </c>
      <c r="B2932" s="31" t="s">
        <v>90</v>
      </c>
      <c r="D2932" s="87">
        <v>280620000000</v>
      </c>
      <c r="E2932" s="3">
        <v>0.6</v>
      </c>
      <c r="K2932" s="3">
        <f t="shared" ref="K2932:K2944" si="626">K2931+1</f>
        <v>2158</v>
      </c>
      <c r="L2932" s="97" t="str">
        <f>IF(TRIM('Ek.3-A'!F2932)&lt;&gt;"","var","yok")</f>
        <v>yok</v>
      </c>
      <c r="M2932" s="5" t="str">
        <f>IF('Ek.3-A'!F2932="", "", IF(VLOOKUP('Ek.3-A'!F2932, Veriler!D:E, 2, 0)=0, "", VLOOKUP('Ek.3-A'!F2932, Veriler!D:E, 2, 0)))</f>
        <v/>
      </c>
      <c r="N2932" s="5" t="str">
        <f>IF('Ek.3-A'!P2932="", "", 'Ek.3-A'!P2932)</f>
        <v/>
      </c>
      <c r="O2932" s="142">
        <f>'Ek.3-A'!S2932</f>
        <v>0</v>
      </c>
      <c r="P2932" s="143" t="str">
        <f>'Ek.3-A'!L2932</f>
        <v/>
      </c>
      <c r="Q2932" s="24" t="str">
        <f>'Ek.3-A'!M2932</f>
        <v/>
      </c>
      <c r="R2932" s="24">
        <f t="shared" si="623"/>
        <v>0</v>
      </c>
      <c r="S2932" s="141" t="str">
        <f t="shared" si="624"/>
        <v>H</v>
      </c>
      <c r="T2932" s="24">
        <f>IF(S2932="E",SUM($R$5:R2932),0)</f>
        <v>0</v>
      </c>
      <c r="U2932" s="143">
        <f t="shared" si="625"/>
        <v>0</v>
      </c>
    </row>
    <row r="2933" spans="1:21" x14ac:dyDescent="0.25">
      <c r="A2933" s="6">
        <v>30.33</v>
      </c>
      <c r="B2933" s="31" t="s">
        <v>90</v>
      </c>
      <c r="D2933" s="89">
        <v>390190800012</v>
      </c>
      <c r="E2933" s="3">
        <v>0.6</v>
      </c>
      <c r="K2933" s="3">
        <f t="shared" si="626"/>
        <v>2159</v>
      </c>
      <c r="L2933" s="97" t="str">
        <f>IF(TRIM('Ek.3-A'!F2933)&lt;&gt;"","var","yok")</f>
        <v>yok</v>
      </c>
      <c r="M2933" s="5" t="str">
        <f>IF('Ek.3-A'!F2933="", "", IF(VLOOKUP('Ek.3-A'!F2933, Veriler!D:E, 2, 0)=0, "", VLOOKUP('Ek.3-A'!F2933, Veriler!D:E, 2, 0)))</f>
        <v/>
      </c>
      <c r="N2933" s="5" t="str">
        <f>IF('Ek.3-A'!P2933="", "", 'Ek.3-A'!P2933)</f>
        <v/>
      </c>
      <c r="O2933" s="142">
        <f>'Ek.3-A'!S2933</f>
        <v>0</v>
      </c>
      <c r="P2933" s="143" t="str">
        <f>'Ek.3-A'!L2933</f>
        <v/>
      </c>
      <c r="Q2933" s="24" t="str">
        <f>'Ek.3-A'!M2933</f>
        <v/>
      </c>
      <c r="R2933" s="24">
        <f t="shared" si="623"/>
        <v>0</v>
      </c>
      <c r="S2933" s="141" t="str">
        <f t="shared" si="624"/>
        <v>H</v>
      </c>
      <c r="T2933" s="24">
        <f>IF(S2933="E",SUM($R$5:R2933),0)</f>
        <v>0</v>
      </c>
      <c r="U2933" s="143">
        <f t="shared" si="625"/>
        <v>0</v>
      </c>
    </row>
    <row r="2934" spans="1:21" x14ac:dyDescent="0.25">
      <c r="A2934" s="6">
        <v>30.34</v>
      </c>
      <c r="B2934" s="31" t="s">
        <v>90</v>
      </c>
      <c r="D2934" s="87">
        <v>853669100000</v>
      </c>
      <c r="E2934" s="3">
        <v>0.6</v>
      </c>
      <c r="K2934" s="3">
        <f t="shared" si="626"/>
        <v>2160</v>
      </c>
      <c r="L2934" s="97" t="str">
        <f>IF(TRIM('Ek.3-A'!F2934)&lt;&gt;"","var","yok")</f>
        <v>yok</v>
      </c>
      <c r="M2934" s="5" t="str">
        <f>IF('Ek.3-A'!F2934="", "", IF(VLOOKUP('Ek.3-A'!F2934, Veriler!D:E, 2, 0)=0, "", VLOOKUP('Ek.3-A'!F2934, Veriler!D:E, 2, 0)))</f>
        <v/>
      </c>
      <c r="N2934" s="5" t="str">
        <f>IF('Ek.3-A'!P2934="", "", 'Ek.3-A'!P2934)</f>
        <v/>
      </c>
      <c r="O2934" s="142">
        <f>'Ek.3-A'!S2934</f>
        <v>0</v>
      </c>
      <c r="P2934" s="143" t="str">
        <f>'Ek.3-A'!L2934</f>
        <v/>
      </c>
      <c r="Q2934" s="24" t="str">
        <f>'Ek.3-A'!M2934</f>
        <v/>
      </c>
      <c r="R2934" s="24">
        <f t="shared" si="623"/>
        <v>0</v>
      </c>
      <c r="S2934" s="141" t="str">
        <f t="shared" si="624"/>
        <v>H</v>
      </c>
      <c r="T2934" s="24">
        <f>IF(S2934="E",SUM($R$5:R2934),0)</f>
        <v>0</v>
      </c>
      <c r="U2934" s="143">
        <f t="shared" si="625"/>
        <v>0</v>
      </c>
    </row>
    <row r="2935" spans="1:21" x14ac:dyDescent="0.25">
      <c r="A2935" s="6">
        <v>30.35</v>
      </c>
      <c r="B2935" s="31" t="s">
        <v>90</v>
      </c>
      <c r="D2935" s="89">
        <v>291529002000</v>
      </c>
      <c r="E2935" s="3">
        <v>0.6</v>
      </c>
      <c r="K2935" s="3">
        <f t="shared" si="626"/>
        <v>2161</v>
      </c>
      <c r="L2935" s="97" t="str">
        <f>IF(TRIM('Ek.3-A'!F2935)&lt;&gt;"","var","yok")</f>
        <v>yok</v>
      </c>
      <c r="M2935" s="5" t="str">
        <f>IF('Ek.3-A'!F2935="", "", IF(VLOOKUP('Ek.3-A'!F2935, Veriler!D:E, 2, 0)=0, "", VLOOKUP('Ek.3-A'!F2935, Veriler!D:E, 2, 0)))</f>
        <v/>
      </c>
      <c r="N2935" s="5" t="str">
        <f>IF('Ek.3-A'!P2935="", "", 'Ek.3-A'!P2935)</f>
        <v/>
      </c>
      <c r="O2935" s="142">
        <f>'Ek.3-A'!S2935</f>
        <v>0</v>
      </c>
      <c r="P2935" s="143" t="str">
        <f>'Ek.3-A'!L2935</f>
        <v/>
      </c>
      <c r="Q2935" s="24" t="str">
        <f>'Ek.3-A'!M2935</f>
        <v/>
      </c>
      <c r="R2935" s="24">
        <f t="shared" si="623"/>
        <v>0</v>
      </c>
      <c r="S2935" s="141" t="str">
        <f t="shared" si="624"/>
        <v>H</v>
      </c>
      <c r="T2935" s="24">
        <f>IF(S2935="E",SUM($R$5:R2935),0)</f>
        <v>0</v>
      </c>
      <c r="U2935" s="143">
        <f t="shared" si="625"/>
        <v>0</v>
      </c>
    </row>
    <row r="2936" spans="1:21" x14ac:dyDescent="0.25">
      <c r="A2936" s="6">
        <v>30.36</v>
      </c>
      <c r="B2936" s="31" t="s">
        <v>90</v>
      </c>
      <c r="D2936" s="87">
        <v>282200000013</v>
      </c>
      <c r="E2936" s="3">
        <v>0.6</v>
      </c>
      <c r="K2936" s="3">
        <f t="shared" si="626"/>
        <v>2162</v>
      </c>
      <c r="L2936" s="97" t="str">
        <f>IF(TRIM('Ek.3-A'!F2936)&lt;&gt;"","var","yok")</f>
        <v>yok</v>
      </c>
      <c r="M2936" s="5" t="str">
        <f>IF('Ek.3-A'!F2936="", "", IF(VLOOKUP('Ek.3-A'!F2936, Veriler!D:E, 2, 0)=0, "", VLOOKUP('Ek.3-A'!F2936, Veriler!D:E, 2, 0)))</f>
        <v/>
      </c>
      <c r="N2936" s="5" t="str">
        <f>IF('Ek.3-A'!P2936="", "", 'Ek.3-A'!P2936)</f>
        <v/>
      </c>
      <c r="O2936" s="142">
        <f>'Ek.3-A'!S2936</f>
        <v>0</v>
      </c>
      <c r="P2936" s="143" t="str">
        <f>'Ek.3-A'!L2936</f>
        <v/>
      </c>
      <c r="Q2936" s="24" t="str">
        <f>'Ek.3-A'!M2936</f>
        <v/>
      </c>
      <c r="R2936" s="24">
        <f t="shared" si="623"/>
        <v>0</v>
      </c>
      <c r="S2936" s="141" t="str">
        <f t="shared" si="624"/>
        <v>H</v>
      </c>
      <c r="T2936" s="24">
        <f>IF(S2936="E",SUM($R$5:R2936),0)</f>
        <v>0</v>
      </c>
      <c r="U2936" s="143">
        <f t="shared" si="625"/>
        <v>0</v>
      </c>
    </row>
    <row r="2937" spans="1:21" x14ac:dyDescent="0.25">
      <c r="A2937" s="6">
        <v>30.37</v>
      </c>
      <c r="B2937" s="31" t="s">
        <v>90</v>
      </c>
      <c r="D2937" s="89">
        <v>282760002018</v>
      </c>
      <c r="E2937" s="3">
        <v>0.6</v>
      </c>
      <c r="K2937" s="3">
        <f t="shared" si="626"/>
        <v>2163</v>
      </c>
      <c r="L2937" s="97" t="str">
        <f>IF(TRIM('Ek.3-A'!F2937)&lt;&gt;"","var","yok")</f>
        <v>yok</v>
      </c>
      <c r="M2937" s="5" t="str">
        <f>IF('Ek.3-A'!F2937="", "", IF(VLOOKUP('Ek.3-A'!F2937, Veriler!D:E, 2, 0)=0, "", VLOOKUP('Ek.3-A'!F2937, Veriler!D:E, 2, 0)))</f>
        <v/>
      </c>
      <c r="N2937" s="5" t="str">
        <f>IF('Ek.3-A'!P2937="", "", 'Ek.3-A'!P2937)</f>
        <v/>
      </c>
      <c r="O2937" s="142">
        <f>'Ek.3-A'!S2937</f>
        <v>0</v>
      </c>
      <c r="P2937" s="143" t="str">
        <f>'Ek.3-A'!L2937</f>
        <v/>
      </c>
      <c r="Q2937" s="24" t="str">
        <f>'Ek.3-A'!M2937</f>
        <v/>
      </c>
      <c r="R2937" s="24">
        <f t="shared" si="623"/>
        <v>0</v>
      </c>
      <c r="S2937" s="141" t="str">
        <f t="shared" si="624"/>
        <v>H</v>
      </c>
      <c r="T2937" s="24">
        <f>IF(S2937="E",SUM($R$5:R2937),0)</f>
        <v>0</v>
      </c>
      <c r="U2937" s="143">
        <f t="shared" si="625"/>
        <v>0</v>
      </c>
    </row>
    <row r="2938" spans="1:21" x14ac:dyDescent="0.25">
      <c r="A2938" s="6">
        <v>30.38</v>
      </c>
      <c r="B2938" s="31" t="s">
        <v>90</v>
      </c>
      <c r="D2938" s="87">
        <v>283699179012</v>
      </c>
      <c r="E2938" s="3">
        <v>0.6</v>
      </c>
      <c r="K2938" s="3">
        <f t="shared" si="626"/>
        <v>2164</v>
      </c>
      <c r="L2938" s="97" t="str">
        <f>IF(TRIM('Ek.3-A'!F2938)&lt;&gt;"","var","yok")</f>
        <v>yok</v>
      </c>
      <c r="M2938" s="5" t="str">
        <f>IF('Ek.3-A'!F2938="", "", IF(VLOOKUP('Ek.3-A'!F2938, Veriler!D:E, 2, 0)=0, "", VLOOKUP('Ek.3-A'!F2938, Veriler!D:E, 2, 0)))</f>
        <v/>
      </c>
      <c r="N2938" s="5" t="str">
        <f>IF('Ek.3-A'!P2938="", "", 'Ek.3-A'!P2938)</f>
        <v/>
      </c>
      <c r="O2938" s="142">
        <f>'Ek.3-A'!S2938</f>
        <v>0</v>
      </c>
      <c r="P2938" s="143" t="str">
        <f>'Ek.3-A'!L2938</f>
        <v/>
      </c>
      <c r="Q2938" s="24" t="str">
        <f>'Ek.3-A'!M2938</f>
        <v/>
      </c>
      <c r="R2938" s="24">
        <f t="shared" si="623"/>
        <v>0</v>
      </c>
      <c r="S2938" s="141" t="str">
        <f t="shared" si="624"/>
        <v>H</v>
      </c>
      <c r="T2938" s="24">
        <f>IF(S2938="E",SUM($R$5:R2938),0)</f>
        <v>0</v>
      </c>
      <c r="U2938" s="143">
        <f t="shared" si="625"/>
        <v>0</v>
      </c>
    </row>
    <row r="2939" spans="1:21" x14ac:dyDescent="0.25">
      <c r="A2939" s="6">
        <v>30.39</v>
      </c>
      <c r="B2939" s="31" t="s">
        <v>90</v>
      </c>
      <c r="D2939" s="89">
        <v>282739300000</v>
      </c>
      <c r="E2939" s="3">
        <v>0.6</v>
      </c>
      <c r="K2939" s="3">
        <f t="shared" si="626"/>
        <v>2165</v>
      </c>
      <c r="L2939" s="97" t="str">
        <f>IF(TRIM('Ek.3-A'!F2939)&lt;&gt;"","var","yok")</f>
        <v>yok</v>
      </c>
      <c r="M2939" s="5" t="str">
        <f>IF('Ek.3-A'!F2939="", "", IF(VLOOKUP('Ek.3-A'!F2939, Veriler!D:E, 2, 0)=0, "", VLOOKUP('Ek.3-A'!F2939, Veriler!D:E, 2, 0)))</f>
        <v/>
      </c>
      <c r="N2939" s="5" t="str">
        <f>IF('Ek.3-A'!P2939="", "", 'Ek.3-A'!P2939)</f>
        <v/>
      </c>
      <c r="O2939" s="142">
        <f>'Ek.3-A'!S2939</f>
        <v>0</v>
      </c>
      <c r="P2939" s="143" t="str">
        <f>'Ek.3-A'!L2939</f>
        <v/>
      </c>
      <c r="Q2939" s="24" t="str">
        <f>'Ek.3-A'!M2939</f>
        <v/>
      </c>
      <c r="R2939" s="24">
        <f t="shared" si="623"/>
        <v>0</v>
      </c>
      <c r="S2939" s="141" t="str">
        <f t="shared" si="624"/>
        <v>H</v>
      </c>
      <c r="T2939" s="24">
        <f>IF(S2939="E",SUM($R$5:R2939),0)</f>
        <v>0</v>
      </c>
      <c r="U2939" s="143">
        <f t="shared" si="625"/>
        <v>0</v>
      </c>
    </row>
    <row r="2940" spans="1:21" x14ac:dyDescent="0.25">
      <c r="A2940" s="6">
        <v>30.4</v>
      </c>
      <c r="B2940" s="31" t="s">
        <v>90</v>
      </c>
      <c r="D2940" s="87">
        <v>283429203012</v>
      </c>
      <c r="E2940" s="3">
        <v>0.6</v>
      </c>
      <c r="K2940" s="3">
        <f t="shared" si="626"/>
        <v>2166</v>
      </c>
      <c r="L2940" s="97" t="str">
        <f>IF(TRIM('Ek.3-A'!F2940)&lt;&gt;"","var","yok")</f>
        <v>yok</v>
      </c>
      <c r="M2940" s="5" t="str">
        <f>IF('Ek.3-A'!F2940="", "", IF(VLOOKUP('Ek.3-A'!F2940, Veriler!D:E, 2, 0)=0, "", VLOOKUP('Ek.3-A'!F2940, Veriler!D:E, 2, 0)))</f>
        <v/>
      </c>
      <c r="N2940" s="5" t="str">
        <f>IF('Ek.3-A'!P2940="", "", 'Ek.3-A'!P2940)</f>
        <v/>
      </c>
      <c r="O2940" s="142">
        <f>'Ek.3-A'!S2940</f>
        <v>0</v>
      </c>
      <c r="P2940" s="143" t="str">
        <f>'Ek.3-A'!L2940</f>
        <v/>
      </c>
      <c r="Q2940" s="24" t="str">
        <f>'Ek.3-A'!M2940</f>
        <v/>
      </c>
      <c r="R2940" s="24">
        <f t="shared" si="623"/>
        <v>0</v>
      </c>
      <c r="S2940" s="141" t="str">
        <f t="shared" si="624"/>
        <v>H</v>
      </c>
      <c r="T2940" s="24">
        <f>IF(S2940="E",SUM($R$5:R2940),0)</f>
        <v>0</v>
      </c>
      <c r="U2940" s="143">
        <f t="shared" si="625"/>
        <v>0</v>
      </c>
    </row>
    <row r="2941" spans="1:21" x14ac:dyDescent="0.25">
      <c r="A2941" s="6">
        <v>30.41</v>
      </c>
      <c r="B2941" s="31" t="s">
        <v>90</v>
      </c>
      <c r="D2941" s="89">
        <v>282200000011</v>
      </c>
      <c r="E2941" s="3">
        <v>0.6</v>
      </c>
      <c r="K2941" s="3">
        <f t="shared" si="626"/>
        <v>2167</v>
      </c>
      <c r="L2941" s="97" t="str">
        <f>IF(TRIM('Ek.3-A'!F2941)&lt;&gt;"","var","yok")</f>
        <v>yok</v>
      </c>
      <c r="M2941" s="5" t="str">
        <f>IF('Ek.3-A'!F2941="", "", IF(VLOOKUP('Ek.3-A'!F2941, Veriler!D:E, 2, 0)=0, "", VLOOKUP('Ek.3-A'!F2941, Veriler!D:E, 2, 0)))</f>
        <v/>
      </c>
      <c r="N2941" s="5" t="str">
        <f>IF('Ek.3-A'!P2941="", "", 'Ek.3-A'!P2941)</f>
        <v/>
      </c>
      <c r="O2941" s="142">
        <f>'Ek.3-A'!S2941</f>
        <v>0</v>
      </c>
      <c r="P2941" s="143" t="str">
        <f>'Ek.3-A'!L2941</f>
        <v/>
      </c>
      <c r="Q2941" s="24" t="str">
        <f>'Ek.3-A'!M2941</f>
        <v/>
      </c>
      <c r="R2941" s="24">
        <f t="shared" si="623"/>
        <v>0</v>
      </c>
      <c r="S2941" s="141" t="str">
        <f t="shared" si="624"/>
        <v>H</v>
      </c>
      <c r="T2941" s="24">
        <f>IF(S2941="E",SUM($R$5:R2941),0)</f>
        <v>0</v>
      </c>
      <c r="U2941" s="143">
        <f t="shared" si="625"/>
        <v>0</v>
      </c>
    </row>
    <row r="2942" spans="1:21" x14ac:dyDescent="0.25">
      <c r="A2942" s="6">
        <v>30.42</v>
      </c>
      <c r="B2942" s="31" t="s">
        <v>90</v>
      </c>
      <c r="D2942" s="87">
        <v>283329300000</v>
      </c>
      <c r="E2942" s="3">
        <v>0.6</v>
      </c>
      <c r="K2942" s="3">
        <f t="shared" si="626"/>
        <v>2168</v>
      </c>
      <c r="L2942" s="97" t="str">
        <f>IF(TRIM('Ek.3-A'!F2942)&lt;&gt;"","var","yok")</f>
        <v>yok</v>
      </c>
      <c r="M2942" s="5" t="str">
        <f>IF('Ek.3-A'!F2942="", "", IF(VLOOKUP('Ek.3-A'!F2942, Veriler!D:E, 2, 0)=0, "", VLOOKUP('Ek.3-A'!F2942, Veriler!D:E, 2, 0)))</f>
        <v/>
      </c>
      <c r="N2942" s="5" t="str">
        <f>IF('Ek.3-A'!P2942="", "", 'Ek.3-A'!P2942)</f>
        <v/>
      </c>
      <c r="O2942" s="142">
        <f>'Ek.3-A'!S2942</f>
        <v>0</v>
      </c>
      <c r="P2942" s="143" t="str">
        <f>'Ek.3-A'!L2942</f>
        <v/>
      </c>
      <c r="Q2942" s="24" t="str">
        <f>'Ek.3-A'!M2942</f>
        <v/>
      </c>
      <c r="R2942" s="24">
        <f t="shared" si="623"/>
        <v>0</v>
      </c>
      <c r="S2942" s="141" t="str">
        <f t="shared" si="624"/>
        <v>H</v>
      </c>
      <c r="T2942" s="24">
        <f>IF(S2942="E",SUM($R$5:R2942),0)</f>
        <v>0</v>
      </c>
      <c r="U2942" s="143">
        <f t="shared" si="625"/>
        <v>0</v>
      </c>
    </row>
    <row r="2943" spans="1:21" x14ac:dyDescent="0.25">
      <c r="A2943" s="6">
        <v>30.43</v>
      </c>
      <c r="B2943" s="31" t="s">
        <v>90</v>
      </c>
      <c r="D2943" s="89">
        <v>810590000000</v>
      </c>
      <c r="E2943" s="3">
        <v>0.6</v>
      </c>
      <c r="K2943" s="3">
        <f t="shared" si="626"/>
        <v>2169</v>
      </c>
      <c r="L2943" s="97" t="str">
        <f>IF(TRIM('Ek.3-A'!F2943)&lt;&gt;"","var","yok")</f>
        <v>yok</v>
      </c>
      <c r="M2943" s="5" t="str">
        <f>IF('Ek.3-A'!F2943="", "", IF(VLOOKUP('Ek.3-A'!F2943, Veriler!D:E, 2, 0)=0, "", VLOOKUP('Ek.3-A'!F2943, Veriler!D:E, 2, 0)))</f>
        <v/>
      </c>
      <c r="N2943" s="5" t="str">
        <f>IF('Ek.3-A'!P2943="", "", 'Ek.3-A'!P2943)</f>
        <v/>
      </c>
      <c r="O2943" s="142">
        <f>'Ek.3-A'!S2943</f>
        <v>0</v>
      </c>
      <c r="P2943" s="143" t="str">
        <f>'Ek.3-A'!L2943</f>
        <v/>
      </c>
      <c r="Q2943" s="24" t="str">
        <f>'Ek.3-A'!M2943</f>
        <v/>
      </c>
      <c r="R2943" s="24">
        <f t="shared" si="623"/>
        <v>0</v>
      </c>
      <c r="S2943" s="141" t="str">
        <f t="shared" si="624"/>
        <v>H</v>
      </c>
      <c r="T2943" s="24">
        <f>IF(S2943="E",SUM($R$5:R2943),0)</f>
        <v>0</v>
      </c>
      <c r="U2943" s="143">
        <f t="shared" si="625"/>
        <v>0</v>
      </c>
    </row>
    <row r="2944" spans="1:21" x14ac:dyDescent="0.25">
      <c r="A2944" s="6">
        <v>30.44</v>
      </c>
      <c r="B2944" s="31" t="s">
        <v>90</v>
      </c>
      <c r="D2944" s="87">
        <v>293911000015</v>
      </c>
      <c r="E2944" s="3">
        <v>0.6</v>
      </c>
      <c r="K2944" s="3">
        <f t="shared" si="626"/>
        <v>2170</v>
      </c>
      <c r="L2944" s="97" t="str">
        <f>IF(TRIM('Ek.3-A'!F2944)&lt;&gt;"","var","yok")</f>
        <v>yok</v>
      </c>
      <c r="M2944" s="5" t="str">
        <f>IF('Ek.3-A'!F2944="", "", IF(VLOOKUP('Ek.3-A'!F2944, Veriler!D:E, 2, 0)=0, "", VLOOKUP('Ek.3-A'!F2944, Veriler!D:E, 2, 0)))</f>
        <v/>
      </c>
      <c r="N2944" s="5" t="str">
        <f>IF('Ek.3-A'!P2944="", "", 'Ek.3-A'!P2944)</f>
        <v/>
      </c>
      <c r="O2944" s="142">
        <f>'Ek.3-A'!S2944</f>
        <v>0</v>
      </c>
      <c r="P2944" s="143" t="str">
        <f>'Ek.3-A'!L2944</f>
        <v/>
      </c>
      <c r="Q2944" s="24" t="str">
        <f>'Ek.3-A'!M2944</f>
        <v/>
      </c>
      <c r="R2944" s="24">
        <f t="shared" si="623"/>
        <v>0</v>
      </c>
      <c r="S2944" s="141" t="str">
        <f t="shared" si="624"/>
        <v>H</v>
      </c>
      <c r="T2944" s="24">
        <f>IF(S2944="E",SUM($R$5:R2944),0)</f>
        <v>0</v>
      </c>
      <c r="U2944" s="143">
        <f t="shared" si="625"/>
        <v>0</v>
      </c>
    </row>
    <row r="2945" spans="1:41" x14ac:dyDescent="0.25">
      <c r="A2945" s="6">
        <v>30.45</v>
      </c>
      <c r="B2945" s="31" t="s">
        <v>90</v>
      </c>
      <c r="D2945" s="89">
        <v>291462000000</v>
      </c>
      <c r="E2945" s="3">
        <v>0.6</v>
      </c>
      <c r="L2945" s="97"/>
      <c r="M2945" s="5"/>
      <c r="N2945" s="5"/>
      <c r="O2945" s="5"/>
      <c r="Q2945" s="23"/>
      <c r="T2945" s="24"/>
      <c r="U2945" s="25"/>
    </row>
    <row r="2946" spans="1:41" x14ac:dyDescent="0.25">
      <c r="A2946" s="6">
        <v>30.46</v>
      </c>
      <c r="B2946" s="31" t="s">
        <v>90</v>
      </c>
      <c r="D2946" s="87">
        <v>291819300000</v>
      </c>
      <c r="E2946" s="3">
        <v>0.6</v>
      </c>
      <c r="K2946" s="3">
        <f>K2944+1</f>
        <v>2171</v>
      </c>
      <c r="L2946" s="97" t="str">
        <f>IF(TRIM('Ek.3-A'!F2946)&lt;&gt;"","var","yok")</f>
        <v>yok</v>
      </c>
      <c r="M2946" s="5" t="str">
        <f>IF('Ek.3-A'!F2946="", "", IF(VLOOKUP('Ek.3-A'!F2946, Veriler!D:E, 2, 0)=0, "", VLOOKUP('Ek.3-A'!F2946, Veriler!D:E, 2, 0)))</f>
        <v/>
      </c>
      <c r="N2946" s="5" t="str">
        <f>IF('Ek.3-A'!P2946="", "", 'Ek.3-A'!P2946)</f>
        <v/>
      </c>
      <c r="O2946" s="142">
        <f>'Ek.3-A'!S2946</f>
        <v>0</v>
      </c>
      <c r="P2946" s="143" t="str">
        <f>'Ek.3-A'!L2946</f>
        <v/>
      </c>
      <c r="Q2946" s="24" t="str">
        <f>'Ek.3-A'!M2946</f>
        <v/>
      </c>
      <c r="R2946" s="24">
        <f t="shared" ref="R2946:R2959" si="627">IF(L2946="var",0,IF(Q2946&lt;=0.005,Q2946,0))</f>
        <v>0</v>
      </c>
      <c r="S2946" s="141" t="str">
        <f t="shared" ref="S2946:S2959" si="628">IF(Q2946&lt;=0.005,"E","H")</f>
        <v>H</v>
      </c>
      <c r="T2946" s="24">
        <f>IF(S2946="E",SUM($R$5:R2946),0)</f>
        <v>0</v>
      </c>
      <c r="U2946" s="143">
        <f t="shared" ref="U2946:U2959" si="629">IF(T2946&lt;=0.1, O2946, IF(R2946&gt;$G$2, R2946*O2946, $G$2*O2946))</f>
        <v>0</v>
      </c>
    </row>
    <row r="2947" spans="1:41" x14ac:dyDescent="0.25">
      <c r="A2947" s="6">
        <v>30.47</v>
      </c>
      <c r="B2947" s="31" t="s">
        <v>90</v>
      </c>
      <c r="D2947" s="89">
        <v>294190000018</v>
      </c>
      <c r="E2947" s="3">
        <v>0.6</v>
      </c>
      <c r="K2947" s="3">
        <f t="shared" ref="K2947:K2959" si="630">K2946+1</f>
        <v>2172</v>
      </c>
      <c r="L2947" s="97" t="str">
        <f>IF(TRIM('Ek.3-A'!F2947)&lt;&gt;"","var","yok")</f>
        <v>yok</v>
      </c>
      <c r="M2947" s="5" t="str">
        <f>IF('Ek.3-A'!F2947="", "", IF(VLOOKUP('Ek.3-A'!F2947, Veriler!D:E, 2, 0)=0, "", VLOOKUP('Ek.3-A'!F2947, Veriler!D:E, 2, 0)))</f>
        <v/>
      </c>
      <c r="N2947" s="5" t="str">
        <f>IF('Ek.3-A'!P2947="", "", 'Ek.3-A'!P2947)</f>
        <v/>
      </c>
      <c r="O2947" s="142">
        <f>'Ek.3-A'!S2947</f>
        <v>0</v>
      </c>
      <c r="P2947" s="143" t="str">
        <f>'Ek.3-A'!L2947</f>
        <v/>
      </c>
      <c r="Q2947" s="24" t="str">
        <f>'Ek.3-A'!M2947</f>
        <v/>
      </c>
      <c r="R2947" s="24">
        <f t="shared" si="627"/>
        <v>0</v>
      </c>
      <c r="S2947" s="141" t="str">
        <f t="shared" si="628"/>
        <v>H</v>
      </c>
      <c r="T2947" s="24">
        <f>IF(S2947="E",SUM($R$5:R2947),0)</f>
        <v>0</v>
      </c>
      <c r="U2947" s="143">
        <f t="shared" si="629"/>
        <v>0</v>
      </c>
    </row>
    <row r="2948" spans="1:41" x14ac:dyDescent="0.25">
      <c r="A2948" s="6">
        <v>30.48</v>
      </c>
      <c r="B2948" s="31" t="s">
        <v>90</v>
      </c>
      <c r="D2948" s="87">
        <v>292310000000</v>
      </c>
      <c r="E2948" s="3">
        <v>0.6</v>
      </c>
      <c r="K2948" s="3">
        <f t="shared" si="630"/>
        <v>2173</v>
      </c>
      <c r="L2948" s="97" t="str">
        <f>IF(TRIM('Ek.3-A'!F2948)&lt;&gt;"","var","yok")</f>
        <v>yok</v>
      </c>
      <c r="M2948" s="5" t="str">
        <f>IF('Ek.3-A'!F2948="", "", IF(VLOOKUP('Ek.3-A'!F2948, Veriler!D:E, 2, 0)=0, "", VLOOKUP('Ek.3-A'!F2948, Veriler!D:E, 2, 0)))</f>
        <v/>
      </c>
      <c r="N2948" s="5" t="str">
        <f>IF('Ek.3-A'!P2948="", "", 'Ek.3-A'!P2948)</f>
        <v/>
      </c>
      <c r="O2948" s="142">
        <f>'Ek.3-A'!S2948</f>
        <v>0</v>
      </c>
      <c r="P2948" s="143" t="str">
        <f>'Ek.3-A'!L2948</f>
        <v/>
      </c>
      <c r="Q2948" s="24" t="str">
        <f>'Ek.3-A'!M2948</f>
        <v/>
      </c>
      <c r="R2948" s="24">
        <f t="shared" si="627"/>
        <v>0</v>
      </c>
      <c r="S2948" s="141" t="str">
        <f t="shared" si="628"/>
        <v>H</v>
      </c>
      <c r="T2948" s="24">
        <f>IF(S2948="E",SUM($R$5:R2948),0)</f>
        <v>0</v>
      </c>
      <c r="U2948" s="143">
        <f t="shared" si="629"/>
        <v>0</v>
      </c>
    </row>
    <row r="2949" spans="1:41" x14ac:dyDescent="0.25">
      <c r="A2949" s="6">
        <v>30.49</v>
      </c>
      <c r="B2949" s="31" t="s">
        <v>90</v>
      </c>
      <c r="D2949" s="89">
        <v>284310100000</v>
      </c>
      <c r="E2949" s="3">
        <v>0.6</v>
      </c>
      <c r="K2949" s="3">
        <f t="shared" si="630"/>
        <v>2174</v>
      </c>
      <c r="L2949" s="97" t="str">
        <f>IF(TRIM('Ek.3-A'!F2949)&lt;&gt;"","var","yok")</f>
        <v>yok</v>
      </c>
      <c r="M2949" s="5" t="str">
        <f>IF('Ek.3-A'!F2949="", "", IF(VLOOKUP('Ek.3-A'!F2949, Veriler!D:E, 2, 0)=0, "", VLOOKUP('Ek.3-A'!F2949, Veriler!D:E, 2, 0)))</f>
        <v/>
      </c>
      <c r="N2949" s="5" t="str">
        <f>IF('Ek.3-A'!P2949="", "", 'Ek.3-A'!P2949)</f>
        <v/>
      </c>
      <c r="O2949" s="142">
        <f>'Ek.3-A'!S2949</f>
        <v>0</v>
      </c>
      <c r="P2949" s="143" t="str">
        <f>'Ek.3-A'!L2949</f>
        <v/>
      </c>
      <c r="Q2949" s="24" t="str">
        <f>'Ek.3-A'!M2949</f>
        <v/>
      </c>
      <c r="R2949" s="24">
        <f t="shared" si="627"/>
        <v>0</v>
      </c>
      <c r="S2949" s="141" t="str">
        <f t="shared" si="628"/>
        <v>H</v>
      </c>
      <c r="T2949" s="24">
        <f>IF(S2949="E",SUM($R$5:R2949),0)</f>
        <v>0</v>
      </c>
      <c r="U2949" s="143">
        <f t="shared" si="629"/>
        <v>0</v>
      </c>
    </row>
    <row r="2950" spans="1:41" x14ac:dyDescent="0.25">
      <c r="A2950" s="6">
        <v>30.5</v>
      </c>
      <c r="B2950" s="31" t="s">
        <v>90</v>
      </c>
      <c r="D2950" s="87">
        <v>391220110011</v>
      </c>
      <c r="E2950" s="3">
        <v>0.6</v>
      </c>
      <c r="K2950" s="3">
        <f t="shared" si="630"/>
        <v>2175</v>
      </c>
      <c r="L2950" s="97" t="str">
        <f>IF(TRIM('Ek.3-A'!F2950)&lt;&gt;"","var","yok")</f>
        <v>yok</v>
      </c>
      <c r="M2950" s="5" t="str">
        <f>IF('Ek.3-A'!F2950="", "", IF(VLOOKUP('Ek.3-A'!F2950, Veriler!D:E, 2, 0)=0, "", VLOOKUP('Ek.3-A'!F2950, Veriler!D:E, 2, 0)))</f>
        <v/>
      </c>
      <c r="N2950" s="5" t="str">
        <f>IF('Ek.3-A'!P2950="", "", 'Ek.3-A'!P2950)</f>
        <v/>
      </c>
      <c r="O2950" s="142">
        <f>'Ek.3-A'!S2950</f>
        <v>0</v>
      </c>
      <c r="P2950" s="143" t="str">
        <f>'Ek.3-A'!L2950</f>
        <v/>
      </c>
      <c r="Q2950" s="24" t="str">
        <f>'Ek.3-A'!M2950</f>
        <v/>
      </c>
      <c r="R2950" s="24">
        <f t="shared" si="627"/>
        <v>0</v>
      </c>
      <c r="S2950" s="141" t="str">
        <f t="shared" si="628"/>
        <v>H</v>
      </c>
      <c r="T2950" s="24">
        <f>IF(S2950="E",SUM($R$5:R2950),0)</f>
        <v>0</v>
      </c>
      <c r="U2950" s="143">
        <f t="shared" si="629"/>
        <v>0</v>
      </c>
    </row>
    <row r="2951" spans="1:41" x14ac:dyDescent="0.25">
      <c r="A2951" s="6">
        <v>30.51</v>
      </c>
      <c r="B2951" s="31" t="s">
        <v>90</v>
      </c>
      <c r="D2951" s="89">
        <v>284310900011</v>
      </c>
      <c r="E2951" s="3">
        <v>0.6</v>
      </c>
      <c r="K2951" s="3">
        <f t="shared" si="630"/>
        <v>2176</v>
      </c>
      <c r="L2951" s="97" t="str">
        <f>IF(TRIM('Ek.3-A'!F2951)&lt;&gt;"","var","yok")</f>
        <v>yok</v>
      </c>
      <c r="M2951" s="5" t="str">
        <f>IF('Ek.3-A'!F2951="", "", IF(VLOOKUP('Ek.3-A'!F2951, Veriler!D:E, 2, 0)=0, "", VLOOKUP('Ek.3-A'!F2951, Veriler!D:E, 2, 0)))</f>
        <v/>
      </c>
      <c r="N2951" s="5" t="str">
        <f>IF('Ek.3-A'!P2951="", "", 'Ek.3-A'!P2951)</f>
        <v/>
      </c>
      <c r="O2951" s="142">
        <f>'Ek.3-A'!S2951</f>
        <v>0</v>
      </c>
      <c r="P2951" s="143" t="str">
        <f>'Ek.3-A'!L2951</f>
        <v/>
      </c>
      <c r="Q2951" s="24" t="str">
        <f>'Ek.3-A'!M2951</f>
        <v/>
      </c>
      <c r="R2951" s="24">
        <f t="shared" si="627"/>
        <v>0</v>
      </c>
      <c r="S2951" s="141" t="str">
        <f t="shared" si="628"/>
        <v>H</v>
      </c>
      <c r="T2951" s="24">
        <f>IF(S2951="E",SUM($R$5:R2951),0)</f>
        <v>0</v>
      </c>
      <c r="U2951" s="143">
        <f t="shared" si="629"/>
        <v>0</v>
      </c>
    </row>
    <row r="2952" spans="1:41" x14ac:dyDescent="0.25">
      <c r="A2952" s="6">
        <v>30.52</v>
      </c>
      <c r="B2952" s="31" t="s">
        <v>90</v>
      </c>
      <c r="D2952" s="87">
        <v>280200000000</v>
      </c>
      <c r="E2952" s="3">
        <v>0.6</v>
      </c>
      <c r="K2952" s="3">
        <f t="shared" si="630"/>
        <v>2177</v>
      </c>
      <c r="L2952" s="97" t="str">
        <f>IF(TRIM('Ek.3-A'!F2952)&lt;&gt;"","var","yok")</f>
        <v>yok</v>
      </c>
      <c r="M2952" s="5" t="str">
        <f>IF('Ek.3-A'!F2952="", "", IF(VLOOKUP('Ek.3-A'!F2952, Veriler!D:E, 2, 0)=0, "", VLOOKUP('Ek.3-A'!F2952, Veriler!D:E, 2, 0)))</f>
        <v/>
      </c>
      <c r="N2952" s="5" t="str">
        <f>IF('Ek.3-A'!P2952="", "", 'Ek.3-A'!P2952)</f>
        <v/>
      </c>
      <c r="O2952" s="142">
        <f>'Ek.3-A'!S2952</f>
        <v>0</v>
      </c>
      <c r="P2952" s="143" t="str">
        <f>'Ek.3-A'!L2952</f>
        <v/>
      </c>
      <c r="Q2952" s="24" t="str">
        <f>'Ek.3-A'!M2952</f>
        <v/>
      </c>
      <c r="R2952" s="24">
        <f t="shared" si="627"/>
        <v>0</v>
      </c>
      <c r="S2952" s="141" t="str">
        <f t="shared" si="628"/>
        <v>H</v>
      </c>
      <c r="T2952" s="24">
        <f>IF(S2952="E",SUM($R$5:R2952),0)</f>
        <v>0</v>
      </c>
      <c r="U2952" s="143">
        <f t="shared" si="629"/>
        <v>0</v>
      </c>
    </row>
    <row r="2953" spans="1:41" x14ac:dyDescent="0.25">
      <c r="A2953" s="6">
        <v>30.53</v>
      </c>
      <c r="B2953" s="31" t="s">
        <v>90</v>
      </c>
      <c r="D2953" s="89">
        <v>284310900012</v>
      </c>
      <c r="E2953" s="3">
        <v>0.6</v>
      </c>
      <c r="K2953" s="3">
        <f t="shared" si="630"/>
        <v>2178</v>
      </c>
      <c r="L2953" s="97" t="str">
        <f>IF(TRIM('Ek.3-A'!F2953)&lt;&gt;"","var","yok")</f>
        <v>yok</v>
      </c>
      <c r="M2953" s="5" t="str">
        <f>IF('Ek.3-A'!F2953="", "", IF(VLOOKUP('Ek.3-A'!F2953, Veriler!D:E, 2, 0)=0, "", VLOOKUP('Ek.3-A'!F2953, Veriler!D:E, 2, 0)))</f>
        <v/>
      </c>
      <c r="N2953" s="5" t="str">
        <f>IF('Ek.3-A'!P2953="", "", 'Ek.3-A'!P2953)</f>
        <v/>
      </c>
      <c r="O2953" s="142">
        <f>'Ek.3-A'!S2953</f>
        <v>0</v>
      </c>
      <c r="P2953" s="143" t="str">
        <f>'Ek.3-A'!L2953</f>
        <v/>
      </c>
      <c r="Q2953" s="24" t="str">
        <f>'Ek.3-A'!M2953</f>
        <v/>
      </c>
      <c r="R2953" s="24">
        <f t="shared" si="627"/>
        <v>0</v>
      </c>
      <c r="S2953" s="141" t="str">
        <f t="shared" si="628"/>
        <v>H</v>
      </c>
      <c r="T2953" s="24">
        <f>IF(S2953="E",SUM($R$5:R2953),0)</f>
        <v>0</v>
      </c>
      <c r="U2953" s="143">
        <f t="shared" si="629"/>
        <v>0</v>
      </c>
    </row>
    <row r="2954" spans="1:41" x14ac:dyDescent="0.25">
      <c r="A2954" s="6">
        <v>30.54</v>
      </c>
      <c r="B2954" s="31" t="s">
        <v>90</v>
      </c>
      <c r="D2954" s="87">
        <v>380120900000</v>
      </c>
      <c r="E2954" s="3">
        <v>0.6</v>
      </c>
      <c r="K2954" s="3">
        <f t="shared" si="630"/>
        <v>2179</v>
      </c>
      <c r="L2954" s="97" t="str">
        <f>IF(TRIM('Ek.3-A'!F2954)&lt;&gt;"","var","yok")</f>
        <v>yok</v>
      </c>
      <c r="M2954" s="5" t="str">
        <f>IF('Ek.3-A'!F2954="", "", IF(VLOOKUP('Ek.3-A'!F2954, Veriler!D:E, 2, 0)=0, "", VLOOKUP('Ek.3-A'!F2954, Veriler!D:E, 2, 0)))</f>
        <v/>
      </c>
      <c r="N2954" s="5" t="str">
        <f>IF('Ek.3-A'!P2954="", "", 'Ek.3-A'!P2954)</f>
        <v/>
      </c>
      <c r="O2954" s="142">
        <f>'Ek.3-A'!S2954</f>
        <v>0</v>
      </c>
      <c r="P2954" s="143" t="str">
        <f>'Ek.3-A'!L2954</f>
        <v/>
      </c>
      <c r="Q2954" s="24" t="str">
        <f>'Ek.3-A'!M2954</f>
        <v/>
      </c>
      <c r="R2954" s="24">
        <f t="shared" si="627"/>
        <v>0</v>
      </c>
      <c r="S2954" s="141" t="str">
        <f t="shared" si="628"/>
        <v>H</v>
      </c>
      <c r="T2954" s="24">
        <f>IF(S2954="E",SUM($R$5:R2954),0)</f>
        <v>0</v>
      </c>
      <c r="U2954" s="143">
        <f t="shared" si="629"/>
        <v>0</v>
      </c>
    </row>
    <row r="2955" spans="1:41" x14ac:dyDescent="0.25">
      <c r="A2955" s="6">
        <v>30.55</v>
      </c>
      <c r="B2955" s="31" t="s">
        <v>90</v>
      </c>
      <c r="D2955" s="89">
        <v>380610000000</v>
      </c>
      <c r="E2955" s="3">
        <v>0.6</v>
      </c>
      <c r="K2955" s="3">
        <f t="shared" si="630"/>
        <v>2180</v>
      </c>
      <c r="L2955" s="97" t="str">
        <f>IF(TRIM('Ek.3-A'!F2955)&lt;&gt;"","var","yok")</f>
        <v>yok</v>
      </c>
      <c r="M2955" s="5" t="str">
        <f>IF('Ek.3-A'!F2955="", "", IF(VLOOKUP('Ek.3-A'!F2955, Veriler!D:E, 2, 0)=0, "", VLOOKUP('Ek.3-A'!F2955, Veriler!D:E, 2, 0)))</f>
        <v/>
      </c>
      <c r="N2955" s="5" t="str">
        <f>IF('Ek.3-A'!P2955="", "", 'Ek.3-A'!P2955)</f>
        <v/>
      </c>
      <c r="O2955" s="142">
        <f>'Ek.3-A'!S2955</f>
        <v>0</v>
      </c>
      <c r="P2955" s="143" t="str">
        <f>'Ek.3-A'!L2955</f>
        <v/>
      </c>
      <c r="Q2955" s="24" t="str">
        <f>'Ek.3-A'!M2955</f>
        <v/>
      </c>
      <c r="R2955" s="24">
        <f t="shared" si="627"/>
        <v>0</v>
      </c>
      <c r="S2955" s="141" t="str">
        <f t="shared" si="628"/>
        <v>H</v>
      </c>
      <c r="T2955" s="24">
        <f>IF(S2955="E",SUM($R$5:R2955),0)</f>
        <v>0</v>
      </c>
      <c r="U2955" s="143">
        <f t="shared" si="629"/>
        <v>0</v>
      </c>
    </row>
    <row r="2956" spans="1:41" x14ac:dyDescent="0.25">
      <c r="A2956" s="6">
        <v>30.56</v>
      </c>
      <c r="B2956" s="31" t="s">
        <v>90</v>
      </c>
      <c r="D2956" s="87">
        <v>380620000000</v>
      </c>
      <c r="E2956" s="3">
        <v>0.6</v>
      </c>
      <c r="K2956" s="3">
        <f t="shared" si="630"/>
        <v>2181</v>
      </c>
      <c r="L2956" s="97" t="str">
        <f>IF(TRIM('Ek.3-A'!F2956)&lt;&gt;"","var","yok")</f>
        <v>yok</v>
      </c>
      <c r="M2956" s="5" t="str">
        <f>IF('Ek.3-A'!F2956="", "", IF(VLOOKUP('Ek.3-A'!F2956, Veriler!D:E, 2, 0)=0, "", VLOOKUP('Ek.3-A'!F2956, Veriler!D:E, 2, 0)))</f>
        <v/>
      </c>
      <c r="N2956" s="5" t="str">
        <f>IF('Ek.3-A'!P2956="", "", 'Ek.3-A'!P2956)</f>
        <v/>
      </c>
      <c r="O2956" s="142">
        <f>'Ek.3-A'!S2956</f>
        <v>0</v>
      </c>
      <c r="P2956" s="143" t="str">
        <f>'Ek.3-A'!L2956</f>
        <v/>
      </c>
      <c r="Q2956" s="24" t="str">
        <f>'Ek.3-A'!M2956</f>
        <v/>
      </c>
      <c r="R2956" s="24">
        <f t="shared" si="627"/>
        <v>0</v>
      </c>
      <c r="S2956" s="141" t="str">
        <f t="shared" si="628"/>
        <v>H</v>
      </c>
      <c r="T2956" s="24">
        <f>IF(S2956="E",SUM($R$5:R2956),0)</f>
        <v>0</v>
      </c>
      <c r="U2956" s="143">
        <f t="shared" si="629"/>
        <v>0</v>
      </c>
    </row>
    <row r="2957" spans="1:41" x14ac:dyDescent="0.25">
      <c r="A2957" s="6">
        <v>30.57</v>
      </c>
      <c r="B2957" s="31" t="s">
        <v>90</v>
      </c>
      <c r="D2957" s="89">
        <v>380690009019</v>
      </c>
      <c r="E2957" s="3">
        <v>0.6</v>
      </c>
      <c r="K2957" s="3">
        <f t="shared" si="630"/>
        <v>2182</v>
      </c>
      <c r="L2957" s="97" t="str">
        <f>IF(TRIM('Ek.3-A'!F2957)&lt;&gt;"","var","yok")</f>
        <v>yok</v>
      </c>
      <c r="M2957" s="5" t="str">
        <f>IF('Ek.3-A'!F2957="", "", IF(VLOOKUP('Ek.3-A'!F2957, Veriler!D:E, 2, 0)=0, "", VLOOKUP('Ek.3-A'!F2957, Veriler!D:E, 2, 0)))</f>
        <v/>
      </c>
      <c r="N2957" s="5" t="str">
        <f>IF('Ek.3-A'!P2957="", "", 'Ek.3-A'!P2957)</f>
        <v/>
      </c>
      <c r="O2957" s="142">
        <f>'Ek.3-A'!S2957</f>
        <v>0</v>
      </c>
      <c r="P2957" s="143" t="str">
        <f>'Ek.3-A'!L2957</f>
        <v/>
      </c>
      <c r="Q2957" s="24" t="str">
        <f>'Ek.3-A'!M2957</f>
        <v/>
      </c>
      <c r="R2957" s="24">
        <f t="shared" si="627"/>
        <v>0</v>
      </c>
      <c r="S2957" s="141" t="str">
        <f t="shared" si="628"/>
        <v>H</v>
      </c>
      <c r="T2957" s="24">
        <f>IF(S2957="E",SUM($R$5:R2957),0)</f>
        <v>0</v>
      </c>
      <c r="U2957" s="143">
        <f t="shared" si="629"/>
        <v>0</v>
      </c>
    </row>
    <row r="2958" spans="1:41" x14ac:dyDescent="0.25">
      <c r="A2958" s="6">
        <v>30.58</v>
      </c>
      <c r="B2958" s="31" t="s">
        <v>90</v>
      </c>
      <c r="D2958" s="87">
        <v>901180000019</v>
      </c>
      <c r="E2958" s="3">
        <v>0.6</v>
      </c>
      <c r="K2958" s="3">
        <f t="shared" si="630"/>
        <v>2183</v>
      </c>
      <c r="L2958" s="97" t="str">
        <f>IF(TRIM('Ek.3-A'!F2958)&lt;&gt;"","var","yok")</f>
        <v>yok</v>
      </c>
      <c r="M2958" s="5" t="str">
        <f>IF('Ek.3-A'!F2958="", "", IF(VLOOKUP('Ek.3-A'!F2958, Veriler!D:E, 2, 0)=0, "", VLOOKUP('Ek.3-A'!F2958, Veriler!D:E, 2, 0)))</f>
        <v/>
      </c>
      <c r="N2958" s="5" t="str">
        <f>IF('Ek.3-A'!P2958="", "", 'Ek.3-A'!P2958)</f>
        <v/>
      </c>
      <c r="O2958" s="142">
        <f>'Ek.3-A'!S2958</f>
        <v>0</v>
      </c>
      <c r="P2958" s="143" t="str">
        <f>'Ek.3-A'!L2958</f>
        <v/>
      </c>
      <c r="Q2958" s="24" t="str">
        <f>'Ek.3-A'!M2958</f>
        <v/>
      </c>
      <c r="R2958" s="24">
        <f t="shared" si="627"/>
        <v>0</v>
      </c>
      <c r="S2958" s="141" t="str">
        <f t="shared" si="628"/>
        <v>H</v>
      </c>
      <c r="T2958" s="24">
        <f>IF(S2958="E",SUM($R$5:R2958),0)</f>
        <v>0</v>
      </c>
      <c r="U2958" s="143">
        <f t="shared" si="629"/>
        <v>0</v>
      </c>
    </row>
    <row r="2959" spans="1:41" x14ac:dyDescent="0.25">
      <c r="A2959" s="6">
        <v>30.59</v>
      </c>
      <c r="B2959" s="31" t="s">
        <v>90</v>
      </c>
      <c r="D2959" s="89">
        <v>283720004014</v>
      </c>
      <c r="E2959" s="3">
        <v>0.6</v>
      </c>
      <c r="K2959" s="3">
        <f t="shared" si="630"/>
        <v>2184</v>
      </c>
      <c r="L2959" s="97" t="str">
        <f>IF(TRIM('Ek.3-A'!F2959)&lt;&gt;"","var","yok")</f>
        <v>yok</v>
      </c>
      <c r="M2959" s="5" t="str">
        <f>IF('Ek.3-A'!F2959="", "", IF(VLOOKUP('Ek.3-A'!F2959, Veriler!D:E, 2, 0)=0, "", VLOOKUP('Ek.3-A'!F2959, Veriler!D:E, 2, 0)))</f>
        <v/>
      </c>
      <c r="N2959" s="5" t="str">
        <f>IF('Ek.3-A'!P2959="", "", 'Ek.3-A'!P2959)</f>
        <v/>
      </c>
      <c r="O2959" s="142">
        <f>'Ek.3-A'!S2959</f>
        <v>0</v>
      </c>
      <c r="P2959" s="143" t="str">
        <f>'Ek.3-A'!L2959</f>
        <v/>
      </c>
      <c r="Q2959" s="24" t="str">
        <f>'Ek.3-A'!M2959</f>
        <v/>
      </c>
      <c r="R2959" s="24">
        <f t="shared" si="627"/>
        <v>0</v>
      </c>
      <c r="S2959" s="141" t="str">
        <f t="shared" si="628"/>
        <v>H</v>
      </c>
      <c r="T2959" s="24">
        <f>IF(S2959="E",SUM($R$5:R2959),0)</f>
        <v>0</v>
      </c>
      <c r="U2959" s="143">
        <f t="shared" si="629"/>
        <v>0</v>
      </c>
    </row>
    <row r="2960" spans="1:41" x14ac:dyDescent="0.25">
      <c r="A2960" s="6">
        <v>30.6</v>
      </c>
      <c r="B2960" s="31" t="s">
        <v>90</v>
      </c>
      <c r="D2960" s="87">
        <v>283720004013</v>
      </c>
      <c r="E2960" s="3">
        <v>0.6</v>
      </c>
      <c r="T2960" s="24"/>
      <c r="U2960" s="25"/>
      <c r="AO2960" s="140">
        <f>'Ek.3-A'!L2960</f>
        <v>0</v>
      </c>
    </row>
    <row r="2961" spans="1:21" x14ac:dyDescent="0.25">
      <c r="A2961" s="6">
        <v>30.61</v>
      </c>
      <c r="B2961" s="31" t="s">
        <v>90</v>
      </c>
      <c r="D2961" s="89">
        <v>283720003019</v>
      </c>
      <c r="E2961" s="3">
        <v>0.6</v>
      </c>
      <c r="T2961" s="24"/>
      <c r="U2961" s="25"/>
    </row>
    <row r="2962" spans="1:21" x14ac:dyDescent="0.25">
      <c r="A2962" s="6">
        <v>30.62</v>
      </c>
      <c r="B2962" s="31" t="s">
        <v>90</v>
      </c>
      <c r="D2962" s="87">
        <v>283720002012</v>
      </c>
      <c r="E2962" s="3">
        <v>0.6</v>
      </c>
      <c r="T2962" s="24"/>
      <c r="U2962" s="25"/>
    </row>
    <row r="2963" spans="1:21" x14ac:dyDescent="0.25">
      <c r="A2963" s="6">
        <v>30.63</v>
      </c>
      <c r="B2963" s="31" t="s">
        <v>90</v>
      </c>
      <c r="D2963" s="89">
        <v>283720004012</v>
      </c>
      <c r="E2963" s="3">
        <v>0.6</v>
      </c>
      <c r="T2963" s="24"/>
      <c r="U2963" s="25"/>
    </row>
    <row r="2964" spans="1:21" x14ac:dyDescent="0.25">
      <c r="A2964" s="6">
        <v>30.64</v>
      </c>
      <c r="B2964" s="31" t="s">
        <v>90</v>
      </c>
      <c r="D2964" s="87">
        <v>283720004011</v>
      </c>
      <c r="E2964" s="3">
        <v>0.6</v>
      </c>
      <c r="T2964" s="24"/>
      <c r="U2964" s="25"/>
    </row>
    <row r="2965" spans="1:21" x14ac:dyDescent="0.25">
      <c r="A2965" s="6">
        <v>30.65</v>
      </c>
      <c r="B2965" s="31" t="s">
        <v>90</v>
      </c>
      <c r="D2965" s="89">
        <v>283720003011</v>
      </c>
      <c r="E2965" s="3">
        <v>0.6</v>
      </c>
      <c r="T2965" s="24"/>
      <c r="U2965" s="25"/>
    </row>
    <row r="2966" spans="1:21" x14ac:dyDescent="0.25">
      <c r="A2966" s="6">
        <v>30.66</v>
      </c>
      <c r="B2966" s="31" t="s">
        <v>90</v>
      </c>
      <c r="D2966" s="87">
        <v>284290809911</v>
      </c>
      <c r="E2966" s="3">
        <v>0.6</v>
      </c>
      <c r="T2966" s="24"/>
      <c r="U2966" s="25"/>
    </row>
    <row r="2967" spans="1:21" x14ac:dyDescent="0.25">
      <c r="A2967" s="6">
        <v>30.67</v>
      </c>
      <c r="B2967" s="31" t="s">
        <v>90</v>
      </c>
      <c r="D2967" s="89">
        <v>284290709911</v>
      </c>
      <c r="E2967" s="3">
        <v>0.6</v>
      </c>
      <c r="T2967" s="24"/>
      <c r="U2967" s="25"/>
    </row>
    <row r="2968" spans="1:21" x14ac:dyDescent="0.25">
      <c r="A2968" s="6">
        <v>30.68</v>
      </c>
      <c r="B2968" s="31" t="s">
        <v>90</v>
      </c>
      <c r="D2968" s="87">
        <v>284290809912</v>
      </c>
      <c r="E2968" s="3">
        <v>0.6</v>
      </c>
      <c r="T2968" s="24"/>
      <c r="U2968" s="25"/>
    </row>
    <row r="2969" spans="1:21" x14ac:dyDescent="0.25">
      <c r="A2969" s="6">
        <v>30.69</v>
      </c>
      <c r="B2969" s="31" t="s">
        <v>90</v>
      </c>
      <c r="D2969" s="90">
        <v>284290709912</v>
      </c>
      <c r="E2969" s="3">
        <v>0.6</v>
      </c>
      <c r="K2969" s="3">
        <f>K2959+1</f>
        <v>2185</v>
      </c>
      <c r="L2969" s="97" t="str">
        <f>IF(TRIM('Ek.3-A'!F2969)&lt;&gt;"","var","yok")</f>
        <v>yok</v>
      </c>
      <c r="M2969" s="5" t="str">
        <f>IF('Ek.3-A'!F2969="", "", IF(VLOOKUP('Ek.3-A'!F2969, Veriler!D:E, 2, 0)=0, "", VLOOKUP('Ek.3-A'!F2969, Veriler!D:E, 2, 0)))</f>
        <v/>
      </c>
      <c r="N2969" s="5" t="str">
        <f>IF('Ek.3-A'!P2969="", "", 'Ek.3-A'!P2969)</f>
        <v/>
      </c>
      <c r="O2969" s="142">
        <f>'Ek.3-A'!S2969</f>
        <v>0</v>
      </c>
      <c r="P2969" s="143" t="str">
        <f>'Ek.3-A'!L2969</f>
        <v/>
      </c>
      <c r="Q2969" s="24" t="str">
        <f>'Ek.3-A'!M2969</f>
        <v/>
      </c>
      <c r="R2969" s="24">
        <f t="shared" ref="R2969:R2982" si="631">IF(L2969="var",0,IF(Q2969&lt;=0.005,Q2969,0))</f>
        <v>0</v>
      </c>
      <c r="S2969" s="141" t="str">
        <f t="shared" ref="S2969:S2982" si="632">IF(Q2969&lt;=0.005,"E","H")</f>
        <v>H</v>
      </c>
      <c r="T2969" s="24">
        <f>IF(S2969="E",SUM($R$5:R2969),0)</f>
        <v>0</v>
      </c>
      <c r="U2969" s="143">
        <f t="shared" ref="U2969:U2982" si="633">IF(T2969&lt;=0.1, O2969, IF(R2969&gt;$G$2, R2969*O2969, $G$2*O2969))</f>
        <v>0</v>
      </c>
    </row>
    <row r="2970" spans="1:21" x14ac:dyDescent="0.25">
      <c r="A2970" s="6">
        <v>30.7</v>
      </c>
      <c r="B2970" s="31" t="s">
        <v>90</v>
      </c>
      <c r="D2970" s="91">
        <v>284210000000</v>
      </c>
      <c r="E2970" s="3">
        <v>0.6</v>
      </c>
      <c r="K2970" s="3">
        <f t="shared" ref="K2970:K2982" si="634">K2969+1</f>
        <v>2186</v>
      </c>
      <c r="L2970" s="97" t="str">
        <f>IF(TRIM('Ek.3-A'!F2970)&lt;&gt;"","var","yok")</f>
        <v>yok</v>
      </c>
      <c r="M2970" s="5" t="str">
        <f>IF('Ek.3-A'!F2970="", "", IF(VLOOKUP('Ek.3-A'!F2970, Veriler!D:E, 2, 0)=0, "", VLOOKUP('Ek.3-A'!F2970, Veriler!D:E, 2, 0)))</f>
        <v/>
      </c>
      <c r="N2970" s="5" t="str">
        <f>IF('Ek.3-A'!P2970="", "", 'Ek.3-A'!P2970)</f>
        <v/>
      </c>
      <c r="O2970" s="142">
        <f>'Ek.3-A'!S2970</f>
        <v>0</v>
      </c>
      <c r="P2970" s="143" t="str">
        <f>'Ek.3-A'!L2970</f>
        <v/>
      </c>
      <c r="Q2970" s="24" t="str">
        <f>'Ek.3-A'!M2970</f>
        <v/>
      </c>
      <c r="R2970" s="24">
        <f t="shared" si="631"/>
        <v>0</v>
      </c>
      <c r="S2970" s="141" t="str">
        <f t="shared" si="632"/>
        <v>H</v>
      </c>
      <c r="T2970" s="24">
        <f>IF(S2970="E",SUM($R$5:R2970),0)</f>
        <v>0</v>
      </c>
      <c r="U2970" s="143">
        <f t="shared" si="633"/>
        <v>0</v>
      </c>
    </row>
    <row r="2971" spans="1:21" x14ac:dyDescent="0.25">
      <c r="A2971" s="6">
        <v>30.71</v>
      </c>
      <c r="B2971" s="31" t="s">
        <v>90</v>
      </c>
      <c r="D2971" s="87">
        <v>848340231000</v>
      </c>
      <c r="E2971" s="3">
        <v>0.6</v>
      </c>
      <c r="K2971" s="3">
        <f t="shared" si="634"/>
        <v>2187</v>
      </c>
      <c r="L2971" s="97" t="str">
        <f>IF(TRIM('Ek.3-A'!F2971)&lt;&gt;"","var","yok")</f>
        <v>yok</v>
      </c>
      <c r="M2971" s="5" t="str">
        <f>IF('Ek.3-A'!F2971="", "", IF(VLOOKUP('Ek.3-A'!F2971, Veriler!D:E, 2, 0)=0, "", VLOOKUP('Ek.3-A'!F2971, Veriler!D:E, 2, 0)))</f>
        <v/>
      </c>
      <c r="N2971" s="5" t="str">
        <f>IF('Ek.3-A'!P2971="", "", 'Ek.3-A'!P2971)</f>
        <v/>
      </c>
      <c r="O2971" s="142">
        <f>'Ek.3-A'!S2971</f>
        <v>0</v>
      </c>
      <c r="P2971" s="143" t="str">
        <f>'Ek.3-A'!L2971</f>
        <v/>
      </c>
      <c r="Q2971" s="24" t="str">
        <f>'Ek.3-A'!M2971</f>
        <v/>
      </c>
      <c r="R2971" s="24">
        <f t="shared" si="631"/>
        <v>0</v>
      </c>
      <c r="S2971" s="141" t="str">
        <f t="shared" si="632"/>
        <v>H</v>
      </c>
      <c r="T2971" s="24">
        <f>IF(S2971="E",SUM($R$5:R2971),0)</f>
        <v>0</v>
      </c>
      <c r="U2971" s="143">
        <f t="shared" si="633"/>
        <v>0</v>
      </c>
    </row>
    <row r="2972" spans="1:21" x14ac:dyDescent="0.25">
      <c r="A2972" s="6">
        <v>30.72</v>
      </c>
      <c r="B2972" s="31" t="s">
        <v>90</v>
      </c>
      <c r="D2972" s="89">
        <v>848340239000</v>
      </c>
      <c r="E2972" s="3">
        <v>0.6</v>
      </c>
      <c r="K2972" s="3">
        <f t="shared" si="634"/>
        <v>2188</v>
      </c>
      <c r="L2972" s="97" t="str">
        <f>IF(TRIM('Ek.3-A'!F2972)&lt;&gt;"","var","yok")</f>
        <v>yok</v>
      </c>
      <c r="M2972" s="5" t="str">
        <f>IF('Ek.3-A'!F2972="", "", IF(VLOOKUP('Ek.3-A'!F2972, Veriler!D:E, 2, 0)=0, "", VLOOKUP('Ek.3-A'!F2972, Veriler!D:E, 2, 0)))</f>
        <v/>
      </c>
      <c r="N2972" s="5" t="str">
        <f>IF('Ek.3-A'!P2972="", "", 'Ek.3-A'!P2972)</f>
        <v/>
      </c>
      <c r="O2972" s="142">
        <f>'Ek.3-A'!S2972</f>
        <v>0</v>
      </c>
      <c r="P2972" s="143" t="str">
        <f>'Ek.3-A'!L2972</f>
        <v/>
      </c>
      <c r="Q2972" s="24" t="str">
        <f>'Ek.3-A'!M2972</f>
        <v/>
      </c>
      <c r="R2972" s="24">
        <f t="shared" si="631"/>
        <v>0</v>
      </c>
      <c r="S2972" s="141" t="str">
        <f t="shared" si="632"/>
        <v>H</v>
      </c>
      <c r="T2972" s="24">
        <f>IF(S2972="E",SUM($R$5:R2972),0)</f>
        <v>0</v>
      </c>
      <c r="U2972" s="143">
        <f t="shared" si="633"/>
        <v>0</v>
      </c>
    </row>
    <row r="2973" spans="1:21" x14ac:dyDescent="0.25">
      <c r="A2973" s="6">
        <v>30.73</v>
      </c>
      <c r="B2973" s="31" t="s">
        <v>90</v>
      </c>
      <c r="D2973" s="87">
        <v>350400100000</v>
      </c>
      <c r="E2973" s="3">
        <v>0.6</v>
      </c>
      <c r="K2973" s="3">
        <f t="shared" si="634"/>
        <v>2189</v>
      </c>
      <c r="L2973" s="97" t="str">
        <f>IF(TRIM('Ek.3-A'!F2973)&lt;&gt;"","var","yok")</f>
        <v>yok</v>
      </c>
      <c r="M2973" s="5" t="str">
        <f>IF('Ek.3-A'!F2973="", "", IF(VLOOKUP('Ek.3-A'!F2973, Veriler!D:E, 2, 0)=0, "", VLOOKUP('Ek.3-A'!F2973, Veriler!D:E, 2, 0)))</f>
        <v/>
      </c>
      <c r="N2973" s="5" t="str">
        <f>IF('Ek.3-A'!P2973="", "", 'Ek.3-A'!P2973)</f>
        <v/>
      </c>
      <c r="O2973" s="142">
        <f>'Ek.3-A'!S2973</f>
        <v>0</v>
      </c>
      <c r="P2973" s="143" t="str">
        <f>'Ek.3-A'!L2973</f>
        <v/>
      </c>
      <c r="Q2973" s="24" t="str">
        <f>'Ek.3-A'!M2973</f>
        <v/>
      </c>
      <c r="R2973" s="24">
        <f t="shared" si="631"/>
        <v>0</v>
      </c>
      <c r="S2973" s="141" t="str">
        <f t="shared" si="632"/>
        <v>H</v>
      </c>
      <c r="T2973" s="24">
        <f>IF(S2973="E",SUM($R$5:R2973),0)</f>
        <v>0</v>
      </c>
      <c r="U2973" s="143">
        <f t="shared" si="633"/>
        <v>0</v>
      </c>
    </row>
    <row r="2974" spans="1:21" x14ac:dyDescent="0.25">
      <c r="A2974" s="6">
        <v>30.74</v>
      </c>
      <c r="B2974" s="31" t="s">
        <v>90</v>
      </c>
      <c r="D2974" s="89">
        <v>690390909013</v>
      </c>
      <c r="E2974" s="3">
        <v>0.6</v>
      </c>
      <c r="K2974" s="3">
        <f t="shared" si="634"/>
        <v>2190</v>
      </c>
      <c r="L2974" s="97" t="str">
        <f>IF(TRIM('Ek.3-A'!F2974)&lt;&gt;"","var","yok")</f>
        <v>yok</v>
      </c>
      <c r="M2974" s="5" t="str">
        <f>IF('Ek.3-A'!F2974="", "", IF(VLOOKUP('Ek.3-A'!F2974, Veriler!D:E, 2, 0)=0, "", VLOOKUP('Ek.3-A'!F2974, Veriler!D:E, 2, 0)))</f>
        <v/>
      </c>
      <c r="N2974" s="5" t="str">
        <f>IF('Ek.3-A'!P2974="", "", 'Ek.3-A'!P2974)</f>
        <v/>
      </c>
      <c r="O2974" s="142">
        <f>'Ek.3-A'!S2974</f>
        <v>0</v>
      </c>
      <c r="P2974" s="143" t="str">
        <f>'Ek.3-A'!L2974</f>
        <v/>
      </c>
      <c r="Q2974" s="24" t="str">
        <f>'Ek.3-A'!M2974</f>
        <v/>
      </c>
      <c r="R2974" s="24">
        <f t="shared" si="631"/>
        <v>0</v>
      </c>
      <c r="S2974" s="141" t="str">
        <f t="shared" si="632"/>
        <v>H</v>
      </c>
      <c r="T2974" s="24">
        <f>IF(S2974="E",SUM($R$5:R2974),0)</f>
        <v>0</v>
      </c>
      <c r="U2974" s="143">
        <f t="shared" si="633"/>
        <v>0</v>
      </c>
    </row>
    <row r="2975" spans="1:21" x14ac:dyDescent="0.25">
      <c r="A2975" s="6">
        <v>30.75</v>
      </c>
      <c r="B2975" s="31" t="s">
        <v>90</v>
      </c>
      <c r="D2975" s="87">
        <v>293722000000</v>
      </c>
      <c r="E2975" s="3">
        <v>0.6</v>
      </c>
      <c r="K2975" s="3">
        <f t="shared" si="634"/>
        <v>2191</v>
      </c>
      <c r="L2975" s="97" t="str">
        <f>IF(TRIM('Ek.3-A'!F2975)&lt;&gt;"","var","yok")</f>
        <v>yok</v>
      </c>
      <c r="M2975" s="5" t="str">
        <f>IF('Ek.3-A'!F2975="", "", IF(VLOOKUP('Ek.3-A'!F2975, Veriler!D:E, 2, 0)=0, "", VLOOKUP('Ek.3-A'!F2975, Veriler!D:E, 2, 0)))</f>
        <v/>
      </c>
      <c r="N2975" s="5" t="str">
        <f>IF('Ek.3-A'!P2975="", "", 'Ek.3-A'!P2975)</f>
        <v/>
      </c>
      <c r="O2975" s="142">
        <f>'Ek.3-A'!S2975</f>
        <v>0</v>
      </c>
      <c r="P2975" s="143" t="str">
        <f>'Ek.3-A'!L2975</f>
        <v/>
      </c>
      <c r="Q2975" s="24" t="str">
        <f>'Ek.3-A'!M2975</f>
        <v/>
      </c>
      <c r="R2975" s="24">
        <f t="shared" si="631"/>
        <v>0</v>
      </c>
      <c r="S2975" s="141" t="str">
        <f t="shared" si="632"/>
        <v>H</v>
      </c>
      <c r="T2975" s="24">
        <f>IF(S2975="E",SUM($R$5:R2975),0)</f>
        <v>0</v>
      </c>
      <c r="U2975" s="143">
        <f t="shared" si="633"/>
        <v>0</v>
      </c>
    </row>
    <row r="2976" spans="1:21" x14ac:dyDescent="0.25">
      <c r="A2976" s="6">
        <v>30.76</v>
      </c>
      <c r="B2976" s="31" t="s">
        <v>90</v>
      </c>
      <c r="D2976" s="89">
        <v>293721000011</v>
      </c>
      <c r="E2976" s="3">
        <v>0.6</v>
      </c>
      <c r="K2976" s="3">
        <f t="shared" si="634"/>
        <v>2192</v>
      </c>
      <c r="L2976" s="97" t="str">
        <f>IF(TRIM('Ek.3-A'!F2976)&lt;&gt;"","var","yok")</f>
        <v>yok</v>
      </c>
      <c r="M2976" s="5" t="str">
        <f>IF('Ek.3-A'!F2976="", "", IF(VLOOKUP('Ek.3-A'!F2976, Veriler!D:E, 2, 0)=0, "", VLOOKUP('Ek.3-A'!F2976, Veriler!D:E, 2, 0)))</f>
        <v/>
      </c>
      <c r="N2976" s="5" t="str">
        <f>IF('Ek.3-A'!P2976="", "", 'Ek.3-A'!P2976)</f>
        <v/>
      </c>
      <c r="O2976" s="142">
        <f>'Ek.3-A'!S2976</f>
        <v>0</v>
      </c>
      <c r="P2976" s="143" t="str">
        <f>'Ek.3-A'!L2976</f>
        <v/>
      </c>
      <c r="Q2976" s="24" t="str">
        <f>'Ek.3-A'!M2976</f>
        <v/>
      </c>
      <c r="R2976" s="24">
        <f t="shared" si="631"/>
        <v>0</v>
      </c>
      <c r="S2976" s="141" t="str">
        <f t="shared" si="632"/>
        <v>H</v>
      </c>
      <c r="T2976" s="24">
        <f>IF(S2976="E",SUM($R$5:R2976),0)</f>
        <v>0</v>
      </c>
      <c r="U2976" s="143">
        <f t="shared" si="633"/>
        <v>0</v>
      </c>
    </row>
    <row r="2977" spans="1:21" x14ac:dyDescent="0.25">
      <c r="A2977" s="6">
        <v>30.77</v>
      </c>
      <c r="B2977" s="31" t="s">
        <v>90</v>
      </c>
      <c r="D2977" s="87">
        <v>410229000000</v>
      </c>
      <c r="E2977" s="3">
        <v>0.6</v>
      </c>
      <c r="K2977" s="3">
        <f t="shared" si="634"/>
        <v>2193</v>
      </c>
      <c r="L2977" s="97" t="str">
        <f>IF(TRIM('Ek.3-A'!F2977)&lt;&gt;"","var","yok")</f>
        <v>yok</v>
      </c>
      <c r="M2977" s="5" t="str">
        <f>IF('Ek.3-A'!F2977="", "", IF(VLOOKUP('Ek.3-A'!F2977, Veriler!D:E, 2, 0)=0, "", VLOOKUP('Ek.3-A'!F2977, Veriler!D:E, 2, 0)))</f>
        <v/>
      </c>
      <c r="N2977" s="5" t="str">
        <f>IF('Ek.3-A'!P2977="", "", 'Ek.3-A'!P2977)</f>
        <v/>
      </c>
      <c r="O2977" s="142">
        <f>'Ek.3-A'!S2977</f>
        <v>0</v>
      </c>
      <c r="P2977" s="143" t="str">
        <f>'Ek.3-A'!L2977</f>
        <v/>
      </c>
      <c r="Q2977" s="24" t="str">
        <f>'Ek.3-A'!M2977</f>
        <v/>
      </c>
      <c r="R2977" s="24">
        <f t="shared" si="631"/>
        <v>0</v>
      </c>
      <c r="S2977" s="141" t="str">
        <f t="shared" si="632"/>
        <v>H</v>
      </c>
      <c r="T2977" s="24">
        <f>IF(S2977="E",SUM($R$5:R2977),0)</f>
        <v>0</v>
      </c>
      <c r="U2977" s="143">
        <f t="shared" si="633"/>
        <v>0</v>
      </c>
    </row>
    <row r="2978" spans="1:21" x14ac:dyDescent="0.25">
      <c r="A2978" s="6">
        <v>30.78</v>
      </c>
      <c r="B2978" s="31" t="s">
        <v>90</v>
      </c>
      <c r="D2978" s="89">
        <v>410221000000</v>
      </c>
      <c r="E2978" s="3">
        <v>0.6</v>
      </c>
      <c r="K2978" s="3">
        <f t="shared" si="634"/>
        <v>2194</v>
      </c>
      <c r="L2978" s="97" t="str">
        <f>IF(TRIM('Ek.3-A'!F2978)&lt;&gt;"","var","yok")</f>
        <v>yok</v>
      </c>
      <c r="M2978" s="5" t="str">
        <f>IF('Ek.3-A'!F2978="", "", IF(VLOOKUP('Ek.3-A'!F2978, Veriler!D:E, 2, 0)=0, "", VLOOKUP('Ek.3-A'!F2978, Veriler!D:E, 2, 0)))</f>
        <v/>
      </c>
      <c r="N2978" s="5" t="str">
        <f>IF('Ek.3-A'!P2978="", "", 'Ek.3-A'!P2978)</f>
        <v/>
      </c>
      <c r="O2978" s="142">
        <f>'Ek.3-A'!S2978</f>
        <v>0</v>
      </c>
      <c r="P2978" s="143" t="str">
        <f>'Ek.3-A'!L2978</f>
        <v/>
      </c>
      <c r="Q2978" s="24" t="str">
        <f>'Ek.3-A'!M2978</f>
        <v/>
      </c>
      <c r="R2978" s="24">
        <f t="shared" si="631"/>
        <v>0</v>
      </c>
      <c r="S2978" s="141" t="str">
        <f t="shared" si="632"/>
        <v>H</v>
      </c>
      <c r="T2978" s="24">
        <f>IF(S2978="E",SUM($R$5:R2978),0)</f>
        <v>0</v>
      </c>
      <c r="U2978" s="143">
        <f t="shared" si="633"/>
        <v>0</v>
      </c>
    </row>
    <row r="2979" spans="1:21" x14ac:dyDescent="0.25">
      <c r="A2979" s="6">
        <v>30.79</v>
      </c>
      <c r="B2979" s="31" t="s">
        <v>90</v>
      </c>
      <c r="D2979" s="87">
        <v>410210900000</v>
      </c>
      <c r="E2979" s="3">
        <v>0.6</v>
      </c>
      <c r="K2979" s="3">
        <f t="shared" si="634"/>
        <v>2195</v>
      </c>
      <c r="L2979" s="97" t="str">
        <f>IF(TRIM('Ek.3-A'!F2979)&lt;&gt;"","var","yok")</f>
        <v>yok</v>
      </c>
      <c r="M2979" s="5" t="str">
        <f>IF('Ek.3-A'!F2979="", "", IF(VLOOKUP('Ek.3-A'!F2979, Veriler!D:E, 2, 0)=0, "", VLOOKUP('Ek.3-A'!F2979, Veriler!D:E, 2, 0)))</f>
        <v/>
      </c>
      <c r="N2979" s="5" t="str">
        <f>IF('Ek.3-A'!P2979="", "", 'Ek.3-A'!P2979)</f>
        <v/>
      </c>
      <c r="O2979" s="142">
        <f>'Ek.3-A'!S2979</f>
        <v>0</v>
      </c>
      <c r="P2979" s="143" t="str">
        <f>'Ek.3-A'!L2979</f>
        <v/>
      </c>
      <c r="Q2979" s="24" t="str">
        <f>'Ek.3-A'!M2979</f>
        <v/>
      </c>
      <c r="R2979" s="24">
        <f t="shared" si="631"/>
        <v>0</v>
      </c>
      <c r="S2979" s="141" t="str">
        <f t="shared" si="632"/>
        <v>H</v>
      </c>
      <c r="T2979" s="24">
        <f>IF(S2979="E",SUM($R$5:R2979),0)</f>
        <v>0</v>
      </c>
      <c r="U2979" s="143">
        <f t="shared" si="633"/>
        <v>0</v>
      </c>
    </row>
    <row r="2980" spans="1:21" x14ac:dyDescent="0.25">
      <c r="A2980" s="6">
        <v>30.8</v>
      </c>
      <c r="B2980" s="31" t="s">
        <v>90</v>
      </c>
      <c r="D2980" s="89">
        <v>843039000000</v>
      </c>
      <c r="E2980" s="3">
        <v>0.6</v>
      </c>
      <c r="K2980" s="3">
        <f t="shared" si="634"/>
        <v>2196</v>
      </c>
      <c r="L2980" s="97" t="str">
        <f>IF(TRIM('Ek.3-A'!F2980)&lt;&gt;"","var","yok")</f>
        <v>yok</v>
      </c>
      <c r="M2980" s="5" t="str">
        <f>IF('Ek.3-A'!F2980="", "", IF(VLOOKUP('Ek.3-A'!F2980, Veriler!D:E, 2, 0)=0, "", VLOOKUP('Ek.3-A'!F2980, Veriler!D:E, 2, 0)))</f>
        <v/>
      </c>
      <c r="N2980" s="5" t="str">
        <f>IF('Ek.3-A'!P2980="", "", 'Ek.3-A'!P2980)</f>
        <v/>
      </c>
      <c r="O2980" s="142">
        <f>'Ek.3-A'!S2980</f>
        <v>0</v>
      </c>
      <c r="P2980" s="143" t="str">
        <f>'Ek.3-A'!L2980</f>
        <v/>
      </c>
      <c r="Q2980" s="24" t="str">
        <f>'Ek.3-A'!M2980</f>
        <v/>
      </c>
      <c r="R2980" s="24">
        <f t="shared" si="631"/>
        <v>0</v>
      </c>
      <c r="S2980" s="141" t="str">
        <f t="shared" si="632"/>
        <v>H</v>
      </c>
      <c r="T2980" s="24">
        <f>IF(S2980="E",SUM($R$5:R2980),0)</f>
        <v>0</v>
      </c>
      <c r="U2980" s="143">
        <f t="shared" si="633"/>
        <v>0</v>
      </c>
    </row>
    <row r="2981" spans="1:21" x14ac:dyDescent="0.25">
      <c r="A2981" s="6">
        <v>30.81</v>
      </c>
      <c r="B2981" s="31" t="s">
        <v>90</v>
      </c>
      <c r="D2981" s="87">
        <v>848310219000</v>
      </c>
      <c r="E2981" s="3">
        <v>0.6</v>
      </c>
      <c r="K2981" s="3">
        <f t="shared" si="634"/>
        <v>2197</v>
      </c>
      <c r="L2981" s="97" t="str">
        <f>IF(TRIM('Ek.3-A'!F2981)&lt;&gt;"","var","yok")</f>
        <v>yok</v>
      </c>
      <c r="M2981" s="5" t="str">
        <f>IF('Ek.3-A'!F2981="", "", IF(VLOOKUP('Ek.3-A'!F2981, Veriler!D:E, 2, 0)=0, "", VLOOKUP('Ek.3-A'!F2981, Veriler!D:E, 2, 0)))</f>
        <v/>
      </c>
      <c r="N2981" s="5" t="str">
        <f>IF('Ek.3-A'!P2981="", "", 'Ek.3-A'!P2981)</f>
        <v/>
      </c>
      <c r="O2981" s="142">
        <f>'Ek.3-A'!S2981</f>
        <v>0</v>
      </c>
      <c r="P2981" s="143" t="str">
        <f>'Ek.3-A'!L2981</f>
        <v/>
      </c>
      <c r="Q2981" s="24" t="str">
        <f>'Ek.3-A'!M2981</f>
        <v/>
      </c>
      <c r="R2981" s="24">
        <f t="shared" si="631"/>
        <v>0</v>
      </c>
      <c r="S2981" s="141" t="str">
        <f t="shared" si="632"/>
        <v>H</v>
      </c>
      <c r="T2981" s="24">
        <f>IF(S2981="E",SUM($R$5:R2981),0)</f>
        <v>0</v>
      </c>
      <c r="U2981" s="143">
        <f t="shared" si="633"/>
        <v>0</v>
      </c>
    </row>
    <row r="2982" spans="1:21" x14ac:dyDescent="0.25">
      <c r="A2982" s="6">
        <v>30.82</v>
      </c>
      <c r="B2982" s="31" t="s">
        <v>90</v>
      </c>
      <c r="D2982" s="89">
        <v>842111000000</v>
      </c>
      <c r="E2982" s="3">
        <v>0.6</v>
      </c>
      <c r="K2982" s="3">
        <f t="shared" si="634"/>
        <v>2198</v>
      </c>
      <c r="L2982" s="97" t="str">
        <f>IF(TRIM('Ek.3-A'!F2982)&lt;&gt;"","var","yok")</f>
        <v>yok</v>
      </c>
      <c r="M2982" s="5" t="str">
        <f>IF('Ek.3-A'!F2982="", "", IF(VLOOKUP('Ek.3-A'!F2982, Veriler!D:E, 2, 0)=0, "", VLOOKUP('Ek.3-A'!F2982, Veriler!D:E, 2, 0)))</f>
        <v/>
      </c>
      <c r="N2982" s="5" t="str">
        <f>IF('Ek.3-A'!P2982="", "", 'Ek.3-A'!P2982)</f>
        <v/>
      </c>
      <c r="O2982" s="142">
        <f>'Ek.3-A'!S2982</f>
        <v>0</v>
      </c>
      <c r="P2982" s="143" t="str">
        <f>'Ek.3-A'!L2982</f>
        <v/>
      </c>
      <c r="Q2982" s="24" t="str">
        <f>'Ek.3-A'!M2982</f>
        <v/>
      </c>
      <c r="R2982" s="24">
        <f t="shared" si="631"/>
        <v>0</v>
      </c>
      <c r="S2982" s="141" t="str">
        <f t="shared" si="632"/>
        <v>H</v>
      </c>
      <c r="T2982" s="24">
        <f>IF(S2982="E",SUM($R$5:R2982),0)</f>
        <v>0</v>
      </c>
      <c r="U2982" s="143">
        <f t="shared" si="633"/>
        <v>0</v>
      </c>
    </row>
    <row r="2983" spans="1:21" x14ac:dyDescent="0.25">
      <c r="A2983" s="6">
        <v>30.83</v>
      </c>
      <c r="B2983" s="31" t="s">
        <v>90</v>
      </c>
      <c r="D2983" s="87">
        <v>400129001000</v>
      </c>
      <c r="E2983" s="3">
        <v>0.6</v>
      </c>
      <c r="L2983" s="97"/>
      <c r="M2983" s="5"/>
      <c r="N2983" s="5"/>
      <c r="O2983" s="5"/>
      <c r="Q2983" s="23"/>
      <c r="T2983" s="24"/>
      <c r="U2983" s="25"/>
    </row>
    <row r="2984" spans="1:21" x14ac:dyDescent="0.25">
      <c r="A2984" s="6">
        <v>30.84</v>
      </c>
      <c r="B2984" s="31" t="s">
        <v>90</v>
      </c>
      <c r="D2984" s="89">
        <v>480300390000</v>
      </c>
      <c r="E2984" s="3">
        <v>0.6</v>
      </c>
      <c r="K2984" s="3">
        <f>K2982+1</f>
        <v>2199</v>
      </c>
      <c r="L2984" s="97" t="str">
        <f>IF(TRIM('Ek.3-A'!F2984)&lt;&gt;"","var","yok")</f>
        <v>yok</v>
      </c>
      <c r="M2984" s="5" t="str">
        <f>IF('Ek.3-A'!F2984="", "", IF(VLOOKUP('Ek.3-A'!F2984, Veriler!D:E, 2, 0)=0, "", VLOOKUP('Ek.3-A'!F2984, Veriler!D:E, 2, 0)))</f>
        <v/>
      </c>
      <c r="N2984" s="5" t="str">
        <f>IF('Ek.3-A'!P2984="", "", 'Ek.3-A'!P2984)</f>
        <v/>
      </c>
      <c r="O2984" s="142">
        <f>'Ek.3-A'!S2984</f>
        <v>0</v>
      </c>
      <c r="P2984" s="143" t="str">
        <f>'Ek.3-A'!L2984</f>
        <v/>
      </c>
      <c r="Q2984" s="24" t="str">
        <f>'Ek.3-A'!M2984</f>
        <v/>
      </c>
      <c r="R2984" s="24">
        <f t="shared" ref="R2984:R2997" si="635">IF(L2984="var",0,IF(Q2984&lt;=0.005,Q2984,0))</f>
        <v>0</v>
      </c>
      <c r="S2984" s="141" t="str">
        <f t="shared" ref="S2984:S2997" si="636">IF(Q2984&lt;=0.005,"E","H")</f>
        <v>H</v>
      </c>
      <c r="T2984" s="24">
        <f>IF(S2984="E",SUM($R$5:R2984),0)</f>
        <v>0</v>
      </c>
      <c r="U2984" s="143">
        <f t="shared" ref="U2984:U2997" si="637">IF(T2984&lt;=0.1, O2984, IF(R2984&gt;$G$2, R2984*O2984, $G$2*O2984))</f>
        <v>0</v>
      </c>
    </row>
    <row r="2985" spans="1:21" x14ac:dyDescent="0.25">
      <c r="A2985" s="6">
        <v>30.85</v>
      </c>
      <c r="B2985" s="31" t="s">
        <v>90</v>
      </c>
      <c r="D2985" s="87">
        <v>500720110000</v>
      </c>
      <c r="E2985" s="3">
        <v>0.6</v>
      </c>
      <c r="K2985" s="3">
        <f t="shared" ref="K2985:K2997" si="638">K2984+1</f>
        <v>2200</v>
      </c>
      <c r="L2985" s="97" t="str">
        <f>IF(TRIM('Ek.3-A'!F2985)&lt;&gt;"","var","yok")</f>
        <v>yok</v>
      </c>
      <c r="M2985" s="5" t="str">
        <f>IF('Ek.3-A'!F2985="", "", IF(VLOOKUP('Ek.3-A'!F2985, Veriler!D:E, 2, 0)=0, "", VLOOKUP('Ek.3-A'!F2985, Veriler!D:E, 2, 0)))</f>
        <v/>
      </c>
      <c r="N2985" s="5" t="str">
        <f>IF('Ek.3-A'!P2985="", "", 'Ek.3-A'!P2985)</f>
        <v/>
      </c>
      <c r="O2985" s="142">
        <f>'Ek.3-A'!S2985</f>
        <v>0</v>
      </c>
      <c r="P2985" s="143" t="str">
        <f>'Ek.3-A'!L2985</f>
        <v/>
      </c>
      <c r="Q2985" s="24" t="str">
        <f>'Ek.3-A'!M2985</f>
        <v/>
      </c>
      <c r="R2985" s="24">
        <f t="shared" si="635"/>
        <v>0</v>
      </c>
      <c r="S2985" s="141" t="str">
        <f t="shared" si="636"/>
        <v>H</v>
      </c>
      <c r="T2985" s="24">
        <f>IF(S2985="E",SUM($R$5:R2985),0)</f>
        <v>0</v>
      </c>
      <c r="U2985" s="143">
        <f t="shared" si="637"/>
        <v>0</v>
      </c>
    </row>
    <row r="2986" spans="1:21" x14ac:dyDescent="0.25">
      <c r="A2986" s="6">
        <v>30.86</v>
      </c>
      <c r="B2986" s="31" t="s">
        <v>90</v>
      </c>
      <c r="D2986" s="89">
        <v>290712001000</v>
      </c>
      <c r="E2986" s="3">
        <v>0.6</v>
      </c>
      <c r="K2986" s="3">
        <f t="shared" si="638"/>
        <v>2201</v>
      </c>
      <c r="L2986" s="97" t="str">
        <f>IF(TRIM('Ek.3-A'!F2986)&lt;&gt;"","var","yok")</f>
        <v>yok</v>
      </c>
      <c r="M2986" s="5" t="str">
        <f>IF('Ek.3-A'!F2986="", "", IF(VLOOKUP('Ek.3-A'!F2986, Veriler!D:E, 2, 0)=0, "", VLOOKUP('Ek.3-A'!F2986, Veriler!D:E, 2, 0)))</f>
        <v/>
      </c>
      <c r="N2986" s="5" t="str">
        <f>IF('Ek.3-A'!P2986="", "", 'Ek.3-A'!P2986)</f>
        <v/>
      </c>
      <c r="O2986" s="142">
        <f>'Ek.3-A'!S2986</f>
        <v>0</v>
      </c>
      <c r="P2986" s="143" t="str">
        <f>'Ek.3-A'!L2986</f>
        <v/>
      </c>
      <c r="Q2986" s="24" t="str">
        <f>'Ek.3-A'!M2986</f>
        <v/>
      </c>
      <c r="R2986" s="24">
        <f t="shared" si="635"/>
        <v>0</v>
      </c>
      <c r="S2986" s="141" t="str">
        <f t="shared" si="636"/>
        <v>H</v>
      </c>
      <c r="T2986" s="24">
        <f>IF(S2986="E",SUM($R$5:R2986),0)</f>
        <v>0</v>
      </c>
      <c r="U2986" s="143">
        <f t="shared" si="637"/>
        <v>0</v>
      </c>
    </row>
    <row r="2987" spans="1:21" x14ac:dyDescent="0.25">
      <c r="A2987" s="6">
        <v>30.87</v>
      </c>
      <c r="B2987" s="31" t="s">
        <v>90</v>
      </c>
      <c r="D2987" s="87">
        <v>290712002000</v>
      </c>
      <c r="E2987" s="3">
        <v>0.6</v>
      </c>
      <c r="K2987" s="3">
        <f t="shared" si="638"/>
        <v>2202</v>
      </c>
      <c r="L2987" s="97" t="str">
        <f>IF(TRIM('Ek.3-A'!F2987)&lt;&gt;"","var","yok")</f>
        <v>yok</v>
      </c>
      <c r="M2987" s="5" t="str">
        <f>IF('Ek.3-A'!F2987="", "", IF(VLOOKUP('Ek.3-A'!F2987, Veriler!D:E, 2, 0)=0, "", VLOOKUP('Ek.3-A'!F2987, Veriler!D:E, 2, 0)))</f>
        <v/>
      </c>
      <c r="N2987" s="5" t="str">
        <f>IF('Ek.3-A'!P2987="", "", 'Ek.3-A'!P2987)</f>
        <v/>
      </c>
      <c r="O2987" s="142">
        <f>'Ek.3-A'!S2987</f>
        <v>0</v>
      </c>
      <c r="P2987" s="143" t="str">
        <f>'Ek.3-A'!L2987</f>
        <v/>
      </c>
      <c r="Q2987" s="24" t="str">
        <f>'Ek.3-A'!M2987</f>
        <v/>
      </c>
      <c r="R2987" s="24">
        <f t="shared" si="635"/>
        <v>0</v>
      </c>
      <c r="S2987" s="141" t="str">
        <f t="shared" si="636"/>
        <v>H</v>
      </c>
      <c r="T2987" s="24">
        <f>IF(S2987="E",SUM($R$5:R2987),0)</f>
        <v>0</v>
      </c>
      <c r="U2987" s="143">
        <f t="shared" si="637"/>
        <v>0</v>
      </c>
    </row>
    <row r="2988" spans="1:21" x14ac:dyDescent="0.25">
      <c r="A2988" s="6">
        <v>30.88</v>
      </c>
      <c r="B2988" s="31" t="s">
        <v>90</v>
      </c>
      <c r="D2988" s="89">
        <v>283620000012</v>
      </c>
      <c r="E2988" s="3">
        <v>0.6</v>
      </c>
      <c r="K2988" s="3">
        <f t="shared" si="638"/>
        <v>2203</v>
      </c>
      <c r="L2988" s="97" t="str">
        <f>IF(TRIM('Ek.3-A'!F2988)&lt;&gt;"","var","yok")</f>
        <v>yok</v>
      </c>
      <c r="M2988" s="5" t="str">
        <f>IF('Ek.3-A'!F2988="", "", IF(VLOOKUP('Ek.3-A'!F2988, Veriler!D:E, 2, 0)=0, "", VLOOKUP('Ek.3-A'!F2988, Veriler!D:E, 2, 0)))</f>
        <v/>
      </c>
      <c r="N2988" s="5" t="str">
        <f>IF('Ek.3-A'!P2988="", "", 'Ek.3-A'!P2988)</f>
        <v/>
      </c>
      <c r="O2988" s="142">
        <f>'Ek.3-A'!S2988</f>
        <v>0</v>
      </c>
      <c r="P2988" s="143" t="str">
        <f>'Ek.3-A'!L2988</f>
        <v/>
      </c>
      <c r="Q2988" s="24" t="str">
        <f>'Ek.3-A'!M2988</f>
        <v/>
      </c>
      <c r="R2988" s="24">
        <f t="shared" si="635"/>
        <v>0</v>
      </c>
      <c r="S2988" s="141" t="str">
        <f t="shared" si="636"/>
        <v>H</v>
      </c>
      <c r="T2988" s="24">
        <f>IF(S2988="E",SUM($R$5:R2988),0)</f>
        <v>0</v>
      </c>
      <c r="U2988" s="143">
        <f t="shared" si="637"/>
        <v>0</v>
      </c>
    </row>
    <row r="2989" spans="1:21" x14ac:dyDescent="0.25">
      <c r="A2989" s="6">
        <v>30.89</v>
      </c>
      <c r="B2989" s="31" t="s">
        <v>90</v>
      </c>
      <c r="D2989" s="87">
        <v>281990100000</v>
      </c>
      <c r="E2989" s="3">
        <v>0.6</v>
      </c>
      <c r="K2989" s="3">
        <f t="shared" si="638"/>
        <v>2204</v>
      </c>
      <c r="L2989" s="97" t="str">
        <f>IF(TRIM('Ek.3-A'!F2989)&lt;&gt;"","var","yok")</f>
        <v>yok</v>
      </c>
      <c r="M2989" s="5" t="str">
        <f>IF('Ek.3-A'!F2989="", "", IF(VLOOKUP('Ek.3-A'!F2989, Veriler!D:E, 2, 0)=0, "", VLOOKUP('Ek.3-A'!F2989, Veriler!D:E, 2, 0)))</f>
        <v/>
      </c>
      <c r="N2989" s="5" t="str">
        <f>IF('Ek.3-A'!P2989="", "", 'Ek.3-A'!P2989)</f>
        <v/>
      </c>
      <c r="O2989" s="142">
        <f>'Ek.3-A'!S2989</f>
        <v>0</v>
      </c>
      <c r="P2989" s="143" t="str">
        <f>'Ek.3-A'!L2989</f>
        <v/>
      </c>
      <c r="Q2989" s="24" t="str">
        <f>'Ek.3-A'!M2989</f>
        <v/>
      </c>
      <c r="R2989" s="24">
        <f t="shared" si="635"/>
        <v>0</v>
      </c>
      <c r="S2989" s="141" t="str">
        <f t="shared" si="636"/>
        <v>H</v>
      </c>
      <c r="T2989" s="24">
        <f>IF(S2989="E",SUM($R$5:R2989),0)</f>
        <v>0</v>
      </c>
      <c r="U2989" s="143">
        <f t="shared" si="637"/>
        <v>0</v>
      </c>
    </row>
    <row r="2990" spans="1:21" x14ac:dyDescent="0.25">
      <c r="A2990" s="6">
        <v>30.9</v>
      </c>
      <c r="B2990" s="31" t="s">
        <v>90</v>
      </c>
      <c r="D2990" s="89">
        <v>281990900012</v>
      </c>
      <c r="E2990" s="3">
        <v>0.6</v>
      </c>
      <c r="K2990" s="3">
        <f t="shared" si="638"/>
        <v>2205</v>
      </c>
      <c r="L2990" s="97" t="str">
        <f>IF(TRIM('Ek.3-A'!F2990)&lt;&gt;"","var","yok")</f>
        <v>yok</v>
      </c>
      <c r="M2990" s="5" t="str">
        <f>IF('Ek.3-A'!F2990="", "", IF(VLOOKUP('Ek.3-A'!F2990, Veriler!D:E, 2, 0)=0, "", VLOOKUP('Ek.3-A'!F2990, Veriler!D:E, 2, 0)))</f>
        <v/>
      </c>
      <c r="N2990" s="5" t="str">
        <f>IF('Ek.3-A'!P2990="", "", 'Ek.3-A'!P2990)</f>
        <v/>
      </c>
      <c r="O2990" s="142">
        <f>'Ek.3-A'!S2990</f>
        <v>0</v>
      </c>
      <c r="P2990" s="143" t="str">
        <f>'Ek.3-A'!L2990</f>
        <v/>
      </c>
      <c r="Q2990" s="24" t="str">
        <f>'Ek.3-A'!M2990</f>
        <v/>
      </c>
      <c r="R2990" s="24">
        <f t="shared" si="635"/>
        <v>0</v>
      </c>
      <c r="S2990" s="141" t="str">
        <f t="shared" si="636"/>
        <v>H</v>
      </c>
      <c r="T2990" s="24">
        <f>IF(S2990="E",SUM($R$5:R2990),0)</f>
        <v>0</v>
      </c>
      <c r="U2990" s="143">
        <f t="shared" si="637"/>
        <v>0</v>
      </c>
    </row>
    <row r="2991" spans="1:21" x14ac:dyDescent="0.25">
      <c r="A2991" s="6">
        <v>30.91</v>
      </c>
      <c r="B2991" s="31" t="s">
        <v>90</v>
      </c>
      <c r="D2991" s="87">
        <v>281990900011</v>
      </c>
      <c r="E2991" s="3">
        <v>0.6</v>
      </c>
      <c r="K2991" s="3">
        <f t="shared" si="638"/>
        <v>2206</v>
      </c>
      <c r="L2991" s="97" t="str">
        <f>IF(TRIM('Ek.3-A'!F2991)&lt;&gt;"","var","yok")</f>
        <v>yok</v>
      </c>
      <c r="M2991" s="5" t="str">
        <f>IF('Ek.3-A'!F2991="", "", IF(VLOOKUP('Ek.3-A'!F2991, Veriler!D:E, 2, 0)=0, "", VLOOKUP('Ek.3-A'!F2991, Veriler!D:E, 2, 0)))</f>
        <v/>
      </c>
      <c r="N2991" s="5" t="str">
        <f>IF('Ek.3-A'!P2991="", "", 'Ek.3-A'!P2991)</f>
        <v/>
      </c>
      <c r="O2991" s="142">
        <f>'Ek.3-A'!S2991</f>
        <v>0</v>
      </c>
      <c r="P2991" s="143" t="str">
        <f>'Ek.3-A'!L2991</f>
        <v/>
      </c>
      <c r="Q2991" s="24" t="str">
        <f>'Ek.3-A'!M2991</f>
        <v/>
      </c>
      <c r="R2991" s="24">
        <f t="shared" si="635"/>
        <v>0</v>
      </c>
      <c r="S2991" s="141" t="str">
        <f t="shared" si="636"/>
        <v>H</v>
      </c>
      <c r="T2991" s="24">
        <f>IF(S2991="E",SUM($R$5:R2991),0)</f>
        <v>0</v>
      </c>
      <c r="U2991" s="143">
        <f t="shared" si="637"/>
        <v>0</v>
      </c>
    </row>
    <row r="2992" spans="1:21" x14ac:dyDescent="0.25">
      <c r="A2992" s="6">
        <v>30.92</v>
      </c>
      <c r="B2992" s="31" t="s">
        <v>90</v>
      </c>
      <c r="D2992" s="89">
        <v>284990500012</v>
      </c>
      <c r="E2992" s="3">
        <v>0.6</v>
      </c>
      <c r="K2992" s="3">
        <f t="shared" si="638"/>
        <v>2207</v>
      </c>
      <c r="L2992" s="97" t="str">
        <f>IF(TRIM('Ek.3-A'!F2992)&lt;&gt;"","var","yok")</f>
        <v>yok</v>
      </c>
      <c r="M2992" s="5" t="str">
        <f>IF('Ek.3-A'!F2992="", "", IF(VLOOKUP('Ek.3-A'!F2992, Veriler!D:E, 2, 0)=0, "", VLOOKUP('Ek.3-A'!F2992, Veriler!D:E, 2, 0)))</f>
        <v/>
      </c>
      <c r="N2992" s="5" t="str">
        <f>IF('Ek.3-A'!P2992="", "", 'Ek.3-A'!P2992)</f>
        <v/>
      </c>
      <c r="O2992" s="142">
        <f>'Ek.3-A'!S2992</f>
        <v>0</v>
      </c>
      <c r="P2992" s="143" t="str">
        <f>'Ek.3-A'!L2992</f>
        <v/>
      </c>
      <c r="Q2992" s="24" t="str">
        <f>'Ek.3-A'!M2992</f>
        <v/>
      </c>
      <c r="R2992" s="24">
        <f t="shared" si="635"/>
        <v>0</v>
      </c>
      <c r="S2992" s="141" t="str">
        <f t="shared" si="636"/>
        <v>H</v>
      </c>
      <c r="T2992" s="24">
        <f>IF(S2992="E",SUM($R$5:R2992),0)</f>
        <v>0</v>
      </c>
      <c r="U2992" s="143">
        <f t="shared" si="637"/>
        <v>0</v>
      </c>
    </row>
    <row r="2993" spans="1:41" x14ac:dyDescent="0.25">
      <c r="A2993" s="6">
        <v>30.93</v>
      </c>
      <c r="B2993" s="31" t="s">
        <v>90</v>
      </c>
      <c r="D2993" s="87">
        <v>283330009012</v>
      </c>
      <c r="E2993" s="3">
        <v>0.6</v>
      </c>
      <c r="K2993" s="3">
        <f t="shared" si="638"/>
        <v>2208</v>
      </c>
      <c r="L2993" s="97" t="str">
        <f>IF(TRIM('Ek.3-A'!F2993)&lt;&gt;"","var","yok")</f>
        <v>yok</v>
      </c>
      <c r="M2993" s="5" t="str">
        <f>IF('Ek.3-A'!F2993="", "", IF(VLOOKUP('Ek.3-A'!F2993, Veriler!D:E, 2, 0)=0, "", VLOOKUP('Ek.3-A'!F2993, Veriler!D:E, 2, 0)))</f>
        <v/>
      </c>
      <c r="N2993" s="5" t="str">
        <f>IF('Ek.3-A'!P2993="", "", 'Ek.3-A'!P2993)</f>
        <v/>
      </c>
      <c r="O2993" s="142">
        <f>'Ek.3-A'!S2993</f>
        <v>0</v>
      </c>
      <c r="P2993" s="143" t="str">
        <f>'Ek.3-A'!L2993</f>
        <v/>
      </c>
      <c r="Q2993" s="24" t="str">
        <f>'Ek.3-A'!M2993</f>
        <v/>
      </c>
      <c r="R2993" s="24">
        <f t="shared" si="635"/>
        <v>0</v>
      </c>
      <c r="S2993" s="141" t="str">
        <f t="shared" si="636"/>
        <v>H</v>
      </c>
      <c r="T2993" s="24">
        <f>IF(S2993="E",SUM($R$5:R2993),0)</f>
        <v>0</v>
      </c>
      <c r="U2993" s="143">
        <f t="shared" si="637"/>
        <v>0</v>
      </c>
    </row>
    <row r="2994" spans="1:41" x14ac:dyDescent="0.25">
      <c r="A2994" s="6">
        <v>30.94</v>
      </c>
      <c r="B2994" s="31" t="s">
        <v>90</v>
      </c>
      <c r="D2994" s="89">
        <v>283329202000</v>
      </c>
      <c r="E2994" s="3">
        <v>0.6</v>
      </c>
      <c r="K2994" s="3">
        <f t="shared" si="638"/>
        <v>2209</v>
      </c>
      <c r="L2994" s="97" t="str">
        <f>IF(TRIM('Ek.3-A'!F2994)&lt;&gt;"","var","yok")</f>
        <v>yok</v>
      </c>
      <c r="M2994" s="5" t="str">
        <f>IF('Ek.3-A'!F2994="", "", IF(VLOOKUP('Ek.3-A'!F2994, Veriler!D:E, 2, 0)=0, "", VLOOKUP('Ek.3-A'!F2994, Veriler!D:E, 2, 0)))</f>
        <v/>
      </c>
      <c r="N2994" s="5" t="str">
        <f>IF('Ek.3-A'!P2994="", "", 'Ek.3-A'!P2994)</f>
        <v/>
      </c>
      <c r="O2994" s="142">
        <f>'Ek.3-A'!S2994</f>
        <v>0</v>
      </c>
      <c r="P2994" s="143" t="str">
        <f>'Ek.3-A'!L2994</f>
        <v/>
      </c>
      <c r="Q2994" s="24" t="str">
        <f>'Ek.3-A'!M2994</f>
        <v/>
      </c>
      <c r="R2994" s="24">
        <f t="shared" si="635"/>
        <v>0</v>
      </c>
      <c r="S2994" s="141" t="str">
        <f t="shared" si="636"/>
        <v>H</v>
      </c>
      <c r="T2994" s="24">
        <f>IF(S2994="E",SUM($R$5:R2994),0)</f>
        <v>0</v>
      </c>
      <c r="U2994" s="143">
        <f t="shared" si="637"/>
        <v>0</v>
      </c>
    </row>
    <row r="2995" spans="1:41" x14ac:dyDescent="0.25">
      <c r="A2995" s="6">
        <v>30.95</v>
      </c>
      <c r="B2995" s="31" t="s">
        <v>90</v>
      </c>
      <c r="D2995" s="87">
        <v>811221900012</v>
      </c>
      <c r="E2995" s="3">
        <v>0.6</v>
      </c>
      <c r="K2995" s="3">
        <f t="shared" si="638"/>
        <v>2210</v>
      </c>
      <c r="L2995" s="97" t="str">
        <f>IF(TRIM('Ek.3-A'!F2995)&lt;&gt;"","var","yok")</f>
        <v>yok</v>
      </c>
      <c r="M2995" s="5" t="str">
        <f>IF('Ek.3-A'!F2995="", "", IF(VLOOKUP('Ek.3-A'!F2995, Veriler!D:E, 2, 0)=0, "", VLOOKUP('Ek.3-A'!F2995, Veriler!D:E, 2, 0)))</f>
        <v/>
      </c>
      <c r="N2995" s="5" t="str">
        <f>IF('Ek.3-A'!P2995="", "", 'Ek.3-A'!P2995)</f>
        <v/>
      </c>
      <c r="O2995" s="142">
        <f>'Ek.3-A'!S2995</f>
        <v>0</v>
      </c>
      <c r="P2995" s="143" t="str">
        <f>'Ek.3-A'!L2995</f>
        <v/>
      </c>
      <c r="Q2995" s="24" t="str">
        <f>'Ek.3-A'!M2995</f>
        <v/>
      </c>
      <c r="R2995" s="24">
        <f t="shared" si="635"/>
        <v>0</v>
      </c>
      <c r="S2995" s="141" t="str">
        <f t="shared" si="636"/>
        <v>H</v>
      </c>
      <c r="T2995" s="24">
        <f>IF(S2995="E",SUM($R$5:R2995),0)</f>
        <v>0</v>
      </c>
      <c r="U2995" s="143">
        <f t="shared" si="637"/>
        <v>0</v>
      </c>
    </row>
    <row r="2996" spans="1:41" x14ac:dyDescent="0.25">
      <c r="A2996" s="6">
        <v>30.96</v>
      </c>
      <c r="B2996" s="31" t="s">
        <v>90</v>
      </c>
      <c r="D2996" s="89">
        <v>281910000000</v>
      </c>
      <c r="E2996" s="3">
        <v>0.6</v>
      </c>
      <c r="K2996" s="3">
        <f t="shared" si="638"/>
        <v>2211</v>
      </c>
      <c r="L2996" s="97" t="str">
        <f>IF(TRIM('Ek.3-A'!F2996)&lt;&gt;"","var","yok")</f>
        <v>yok</v>
      </c>
      <c r="M2996" s="5" t="str">
        <f>IF('Ek.3-A'!F2996="", "", IF(VLOOKUP('Ek.3-A'!F2996, Veriler!D:E, 2, 0)=0, "", VLOOKUP('Ek.3-A'!F2996, Veriler!D:E, 2, 0)))</f>
        <v/>
      </c>
      <c r="N2996" s="5" t="str">
        <f>IF('Ek.3-A'!P2996="", "", 'Ek.3-A'!P2996)</f>
        <v/>
      </c>
      <c r="O2996" s="142">
        <f>'Ek.3-A'!S2996</f>
        <v>0</v>
      </c>
      <c r="P2996" s="143" t="str">
        <f>'Ek.3-A'!L2996</f>
        <v/>
      </c>
      <c r="Q2996" s="24" t="str">
        <f>'Ek.3-A'!M2996</f>
        <v/>
      </c>
      <c r="R2996" s="24">
        <f t="shared" si="635"/>
        <v>0</v>
      </c>
      <c r="S2996" s="141" t="str">
        <f t="shared" si="636"/>
        <v>H</v>
      </c>
      <c r="T2996" s="24">
        <f>IF(S2996="E",SUM($R$5:R2996),0)</f>
        <v>0</v>
      </c>
      <c r="U2996" s="143">
        <f t="shared" si="637"/>
        <v>0</v>
      </c>
    </row>
    <row r="2997" spans="1:41" x14ac:dyDescent="0.25">
      <c r="A2997" s="6">
        <v>30.97</v>
      </c>
      <c r="B2997" s="31" t="s">
        <v>90</v>
      </c>
      <c r="D2997" s="87">
        <v>902720000000</v>
      </c>
      <c r="E2997" s="3">
        <v>0.6</v>
      </c>
      <c r="K2997" s="3">
        <f t="shared" si="638"/>
        <v>2212</v>
      </c>
      <c r="L2997" s="97" t="str">
        <f>IF(TRIM('Ek.3-A'!F2997)&lt;&gt;"","var","yok")</f>
        <v>yok</v>
      </c>
      <c r="M2997" s="5" t="str">
        <f>IF('Ek.3-A'!F2997="", "", IF(VLOOKUP('Ek.3-A'!F2997, Veriler!D:E, 2, 0)=0, "", VLOOKUP('Ek.3-A'!F2997, Veriler!D:E, 2, 0)))</f>
        <v/>
      </c>
      <c r="N2997" s="5" t="str">
        <f>IF('Ek.3-A'!P2997="", "", 'Ek.3-A'!P2997)</f>
        <v/>
      </c>
      <c r="O2997" s="142">
        <f>'Ek.3-A'!S2997</f>
        <v>0</v>
      </c>
      <c r="P2997" s="143" t="str">
        <f>'Ek.3-A'!L2997</f>
        <v/>
      </c>
      <c r="Q2997" s="24" t="str">
        <f>'Ek.3-A'!M2997</f>
        <v/>
      </c>
      <c r="R2997" s="24">
        <f t="shared" si="635"/>
        <v>0</v>
      </c>
      <c r="S2997" s="141" t="str">
        <f t="shared" si="636"/>
        <v>H</v>
      </c>
      <c r="T2997" s="24">
        <f>IF(S2997="E",SUM($R$5:R2997),0)</f>
        <v>0</v>
      </c>
      <c r="U2997" s="143">
        <f t="shared" si="637"/>
        <v>0</v>
      </c>
    </row>
    <row r="2998" spans="1:41" x14ac:dyDescent="0.25">
      <c r="A2998" s="6">
        <v>30.98</v>
      </c>
      <c r="B2998" s="31" t="s">
        <v>90</v>
      </c>
      <c r="D2998" s="89">
        <v>811229000000</v>
      </c>
      <c r="E2998" s="3">
        <v>0.6</v>
      </c>
      <c r="T2998" s="24"/>
      <c r="U2998" s="25"/>
      <c r="AO2998" s="140">
        <f>'Ek.3-A'!L2998</f>
        <v>0</v>
      </c>
    </row>
    <row r="2999" spans="1:41" x14ac:dyDescent="0.25">
      <c r="A2999" s="6">
        <v>30.99</v>
      </c>
      <c r="B2999" s="31" t="s">
        <v>90</v>
      </c>
      <c r="D2999" s="87">
        <v>690390901000</v>
      </c>
      <c r="E2999" s="3">
        <v>0.6</v>
      </c>
      <c r="T2999" s="24"/>
      <c r="U2999" s="25"/>
    </row>
    <row r="3000" spans="1:41" x14ac:dyDescent="0.25">
      <c r="A3000" s="6">
        <v>31</v>
      </c>
      <c r="B3000" s="31" t="s">
        <v>90</v>
      </c>
      <c r="D3000" s="89">
        <v>291219009012</v>
      </c>
      <c r="E3000" s="3">
        <v>0.6</v>
      </c>
      <c r="T3000" s="24"/>
      <c r="U3000" s="25"/>
    </row>
    <row r="3001" spans="1:41" x14ac:dyDescent="0.25">
      <c r="A3001" s="6">
        <v>31.01</v>
      </c>
      <c r="B3001" s="31" t="s">
        <v>90</v>
      </c>
      <c r="D3001" s="87">
        <v>291619400000</v>
      </c>
      <c r="E3001" s="3">
        <v>0.6</v>
      </c>
      <c r="T3001" s="24"/>
      <c r="U3001" s="25"/>
    </row>
    <row r="3002" spans="1:41" x14ac:dyDescent="0.25">
      <c r="A3002" s="6">
        <v>31.02</v>
      </c>
      <c r="B3002" s="31" t="s">
        <v>90</v>
      </c>
      <c r="D3002" s="89">
        <v>293090982000</v>
      </c>
      <c r="E3002" s="3">
        <v>0.6</v>
      </c>
      <c r="T3002" s="24"/>
      <c r="U3002" s="25"/>
    </row>
    <row r="3003" spans="1:41" x14ac:dyDescent="0.25">
      <c r="A3003" s="6">
        <v>31.03</v>
      </c>
      <c r="B3003" s="31" t="s">
        <v>90</v>
      </c>
      <c r="D3003" s="87">
        <v>293090952000</v>
      </c>
      <c r="E3003" s="3">
        <v>0.6</v>
      </c>
      <c r="T3003" s="24"/>
      <c r="U3003" s="25"/>
    </row>
    <row r="3004" spans="1:41" x14ac:dyDescent="0.25">
      <c r="A3004" s="6">
        <v>31.04</v>
      </c>
      <c r="B3004" s="31" t="s">
        <v>90</v>
      </c>
      <c r="D3004" s="89">
        <v>290244000000</v>
      </c>
      <c r="E3004" s="3">
        <v>0.6</v>
      </c>
      <c r="T3004" s="24"/>
      <c r="U3004" s="25"/>
    </row>
    <row r="3005" spans="1:41" x14ac:dyDescent="0.25">
      <c r="A3005" s="6">
        <v>31.05</v>
      </c>
      <c r="B3005" s="31" t="s">
        <v>90</v>
      </c>
      <c r="D3005" s="87">
        <v>290719100000</v>
      </c>
      <c r="E3005" s="3">
        <v>0.6</v>
      </c>
      <c r="T3005" s="24"/>
      <c r="U3005" s="25"/>
    </row>
    <row r="3006" spans="1:41" x14ac:dyDescent="0.25">
      <c r="A3006" s="6">
        <v>31.06</v>
      </c>
      <c r="B3006" s="31" t="s">
        <v>90</v>
      </c>
      <c r="D3006" s="89">
        <v>290410000013</v>
      </c>
      <c r="E3006" s="3">
        <v>0.6</v>
      </c>
      <c r="T3006" s="24"/>
      <c r="U3006" s="25"/>
    </row>
    <row r="3007" spans="1:41" x14ac:dyDescent="0.25">
      <c r="A3007" s="6">
        <v>31.07</v>
      </c>
      <c r="B3007" s="31" t="s">
        <v>90</v>
      </c>
      <c r="D3007" s="87">
        <v>292149000011</v>
      </c>
      <c r="E3007" s="3">
        <v>0.6</v>
      </c>
      <c r="K3007" s="3">
        <f>K2997+1</f>
        <v>2213</v>
      </c>
      <c r="L3007" s="97" t="str">
        <f>IF(TRIM('Ek.3-A'!F3007)&lt;&gt;"","var","yok")</f>
        <v>yok</v>
      </c>
      <c r="M3007" s="5" t="str">
        <f>IF('Ek.3-A'!F3007="", "", IF(VLOOKUP('Ek.3-A'!F3007, Veriler!D:E, 2, 0)=0, "", VLOOKUP('Ek.3-A'!F3007, Veriler!D:E, 2, 0)))</f>
        <v/>
      </c>
      <c r="N3007" s="5" t="str">
        <f>IF('Ek.3-A'!P3007="", "", 'Ek.3-A'!P3007)</f>
        <v/>
      </c>
      <c r="O3007" s="142">
        <f>'Ek.3-A'!S3007</f>
        <v>0</v>
      </c>
      <c r="P3007" s="143" t="str">
        <f>'Ek.3-A'!L3007</f>
        <v/>
      </c>
      <c r="Q3007" s="24" t="str">
        <f>'Ek.3-A'!M3007</f>
        <v/>
      </c>
      <c r="R3007" s="24">
        <f t="shared" ref="R3007:R3020" si="639">IF(L3007="var",0,IF(Q3007&lt;=0.005,Q3007,0))</f>
        <v>0</v>
      </c>
      <c r="S3007" s="141" t="str">
        <f t="shared" ref="S3007:S3020" si="640">IF(Q3007&lt;=0.005,"E","H")</f>
        <v>H</v>
      </c>
      <c r="T3007" s="24">
        <f>IF(S3007="E",SUM($R$5:R3007),0)</f>
        <v>0</v>
      </c>
      <c r="U3007" s="143">
        <f t="shared" ref="U3007:U3020" si="641">IF(T3007&lt;=0.1, O3007, IF(R3007&gt;$G$2, R3007*O3007, $G$2*O3007))</f>
        <v>0</v>
      </c>
    </row>
    <row r="3008" spans="1:41" x14ac:dyDescent="0.25">
      <c r="A3008" s="6">
        <v>31.08</v>
      </c>
      <c r="B3008" s="31" t="s">
        <v>90</v>
      </c>
      <c r="D3008" s="89">
        <v>290549009010</v>
      </c>
      <c r="E3008" s="3">
        <v>0.6</v>
      </c>
      <c r="K3008" s="3">
        <f t="shared" ref="K3008:K3020" si="642">K3007+1</f>
        <v>2214</v>
      </c>
      <c r="L3008" s="97" t="str">
        <f>IF(TRIM('Ek.3-A'!F3008)&lt;&gt;"","var","yok")</f>
        <v>yok</v>
      </c>
      <c r="M3008" s="5" t="str">
        <f>IF('Ek.3-A'!F3008="", "", IF(VLOOKUP('Ek.3-A'!F3008, Veriler!D:E, 2, 0)=0, "", VLOOKUP('Ek.3-A'!F3008, Veriler!D:E, 2, 0)))</f>
        <v/>
      </c>
      <c r="N3008" s="5" t="str">
        <f>IF('Ek.3-A'!P3008="", "", 'Ek.3-A'!P3008)</f>
        <v/>
      </c>
      <c r="O3008" s="142">
        <f>'Ek.3-A'!S3008</f>
        <v>0</v>
      </c>
      <c r="P3008" s="143" t="str">
        <f>'Ek.3-A'!L3008</f>
        <v/>
      </c>
      <c r="Q3008" s="24" t="str">
        <f>'Ek.3-A'!M3008</f>
        <v/>
      </c>
      <c r="R3008" s="24">
        <f t="shared" si="639"/>
        <v>0</v>
      </c>
      <c r="S3008" s="141" t="str">
        <f t="shared" si="640"/>
        <v>H</v>
      </c>
      <c r="T3008" s="24">
        <f>IF(S3008="E",SUM($R$5:R3008),0)</f>
        <v>0</v>
      </c>
      <c r="U3008" s="143">
        <f t="shared" si="641"/>
        <v>0</v>
      </c>
    </row>
    <row r="3009" spans="1:21" x14ac:dyDescent="0.25">
      <c r="A3009" s="6">
        <v>31.09</v>
      </c>
      <c r="B3009" s="31" t="s">
        <v>90</v>
      </c>
      <c r="D3009" s="87">
        <v>292390009019</v>
      </c>
      <c r="E3009" s="3">
        <v>0.6</v>
      </c>
      <c r="K3009" s="3">
        <f t="shared" si="642"/>
        <v>2215</v>
      </c>
      <c r="L3009" s="97" t="str">
        <f>IF(TRIM('Ek.3-A'!F3009)&lt;&gt;"","var","yok")</f>
        <v>yok</v>
      </c>
      <c r="M3009" s="5" t="str">
        <f>IF('Ek.3-A'!F3009="", "", IF(VLOOKUP('Ek.3-A'!F3009, Veriler!D:E, 2, 0)=0, "", VLOOKUP('Ek.3-A'!F3009, Veriler!D:E, 2, 0)))</f>
        <v/>
      </c>
      <c r="N3009" s="5" t="str">
        <f>IF('Ek.3-A'!P3009="", "", 'Ek.3-A'!P3009)</f>
        <v/>
      </c>
      <c r="O3009" s="142">
        <f>'Ek.3-A'!S3009</f>
        <v>0</v>
      </c>
      <c r="P3009" s="143" t="str">
        <f>'Ek.3-A'!L3009</f>
        <v/>
      </c>
      <c r="Q3009" s="24" t="str">
        <f>'Ek.3-A'!M3009</f>
        <v/>
      </c>
      <c r="R3009" s="24">
        <f t="shared" si="639"/>
        <v>0</v>
      </c>
      <c r="S3009" s="141" t="str">
        <f t="shared" si="640"/>
        <v>H</v>
      </c>
      <c r="T3009" s="24">
        <f>IF(S3009="E",SUM($R$5:R3009),0)</f>
        <v>0</v>
      </c>
      <c r="U3009" s="143">
        <f t="shared" si="641"/>
        <v>0</v>
      </c>
    </row>
    <row r="3010" spans="1:21" x14ac:dyDescent="0.25">
      <c r="A3010" s="6">
        <v>31.1</v>
      </c>
      <c r="B3010" s="31" t="s">
        <v>90</v>
      </c>
      <c r="D3010" s="89">
        <v>851830009000</v>
      </c>
      <c r="E3010" s="3">
        <v>0.6</v>
      </c>
      <c r="K3010" s="3">
        <f t="shared" si="642"/>
        <v>2216</v>
      </c>
      <c r="L3010" s="97" t="str">
        <f>IF(TRIM('Ek.3-A'!F3010)&lt;&gt;"","var","yok")</f>
        <v>yok</v>
      </c>
      <c r="M3010" s="5" t="str">
        <f>IF('Ek.3-A'!F3010="", "", IF(VLOOKUP('Ek.3-A'!F3010, Veriler!D:E, 2, 0)=0, "", VLOOKUP('Ek.3-A'!F3010, Veriler!D:E, 2, 0)))</f>
        <v/>
      </c>
      <c r="N3010" s="5" t="str">
        <f>IF('Ek.3-A'!P3010="", "", 'Ek.3-A'!P3010)</f>
        <v/>
      </c>
      <c r="O3010" s="142">
        <f>'Ek.3-A'!S3010</f>
        <v>0</v>
      </c>
      <c r="P3010" s="143" t="str">
        <f>'Ek.3-A'!L3010</f>
        <v/>
      </c>
      <c r="Q3010" s="24" t="str">
        <f>'Ek.3-A'!M3010</f>
        <v/>
      </c>
      <c r="R3010" s="24">
        <f t="shared" si="639"/>
        <v>0</v>
      </c>
      <c r="S3010" s="141" t="str">
        <f t="shared" si="640"/>
        <v>H</v>
      </c>
      <c r="T3010" s="24">
        <f>IF(S3010="E",SUM($R$5:R3010),0)</f>
        <v>0</v>
      </c>
      <c r="U3010" s="143">
        <f t="shared" si="641"/>
        <v>0</v>
      </c>
    </row>
    <row r="3011" spans="1:21" x14ac:dyDescent="0.25">
      <c r="A3011" s="6">
        <v>31.11</v>
      </c>
      <c r="B3011" s="31" t="s">
        <v>90</v>
      </c>
      <c r="D3011" s="87">
        <v>401220009000</v>
      </c>
      <c r="E3011" s="3">
        <v>0.6</v>
      </c>
      <c r="K3011" s="3">
        <f t="shared" si="642"/>
        <v>2217</v>
      </c>
      <c r="L3011" s="97" t="str">
        <f>IF(TRIM('Ek.3-A'!F3011)&lt;&gt;"","var","yok")</f>
        <v>yok</v>
      </c>
      <c r="M3011" s="5" t="str">
        <f>IF('Ek.3-A'!F3011="", "", IF(VLOOKUP('Ek.3-A'!F3011, Veriler!D:E, 2, 0)=0, "", VLOOKUP('Ek.3-A'!F3011, Veriler!D:E, 2, 0)))</f>
        <v/>
      </c>
      <c r="N3011" s="5" t="str">
        <f>IF('Ek.3-A'!P3011="", "", 'Ek.3-A'!P3011)</f>
        <v/>
      </c>
      <c r="O3011" s="142">
        <f>'Ek.3-A'!S3011</f>
        <v>0</v>
      </c>
      <c r="P3011" s="143" t="str">
        <f>'Ek.3-A'!L3011</f>
        <v/>
      </c>
      <c r="Q3011" s="24" t="str">
        <f>'Ek.3-A'!M3011</f>
        <v/>
      </c>
      <c r="R3011" s="24">
        <f t="shared" si="639"/>
        <v>0</v>
      </c>
      <c r="S3011" s="141" t="str">
        <f t="shared" si="640"/>
        <v>H</v>
      </c>
      <c r="T3011" s="24">
        <f>IF(S3011="E",SUM($R$5:R3011),0)</f>
        <v>0</v>
      </c>
      <c r="U3011" s="143">
        <f t="shared" si="641"/>
        <v>0</v>
      </c>
    </row>
    <row r="3012" spans="1:21" x14ac:dyDescent="0.25">
      <c r="A3012" s="6">
        <v>31.12</v>
      </c>
      <c r="B3012" s="31" t="s">
        <v>90</v>
      </c>
      <c r="D3012" s="89">
        <v>293220909014</v>
      </c>
      <c r="E3012" s="3">
        <v>0.6</v>
      </c>
      <c r="K3012" s="3">
        <f t="shared" si="642"/>
        <v>2218</v>
      </c>
      <c r="L3012" s="97" t="str">
        <f>IF(TRIM('Ek.3-A'!F3012)&lt;&gt;"","var","yok")</f>
        <v>yok</v>
      </c>
      <c r="M3012" s="5" t="str">
        <f>IF('Ek.3-A'!F3012="", "", IF(VLOOKUP('Ek.3-A'!F3012, Veriler!D:E, 2, 0)=0, "", VLOOKUP('Ek.3-A'!F3012, Veriler!D:E, 2, 0)))</f>
        <v/>
      </c>
      <c r="N3012" s="5" t="str">
        <f>IF('Ek.3-A'!P3012="", "", 'Ek.3-A'!P3012)</f>
        <v/>
      </c>
      <c r="O3012" s="142">
        <f>'Ek.3-A'!S3012</f>
        <v>0</v>
      </c>
      <c r="P3012" s="143" t="str">
        <f>'Ek.3-A'!L3012</f>
        <v/>
      </c>
      <c r="Q3012" s="24" t="str">
        <f>'Ek.3-A'!M3012</f>
        <v/>
      </c>
      <c r="R3012" s="24">
        <f t="shared" si="639"/>
        <v>0</v>
      </c>
      <c r="S3012" s="141" t="str">
        <f t="shared" si="640"/>
        <v>H</v>
      </c>
      <c r="T3012" s="24">
        <f>IF(S3012="E",SUM($R$5:R3012),0)</f>
        <v>0</v>
      </c>
      <c r="U3012" s="143">
        <f t="shared" si="641"/>
        <v>0</v>
      </c>
    </row>
    <row r="3013" spans="1:21" x14ac:dyDescent="0.25">
      <c r="A3013" s="6">
        <v>31.13</v>
      </c>
      <c r="B3013" s="31" t="s">
        <v>90</v>
      </c>
      <c r="D3013" s="87">
        <v>844610000000</v>
      </c>
      <c r="E3013" s="3">
        <v>0.6</v>
      </c>
      <c r="K3013" s="3">
        <f t="shared" si="642"/>
        <v>2219</v>
      </c>
      <c r="L3013" s="97" t="str">
        <f>IF(TRIM('Ek.3-A'!F3013)&lt;&gt;"","var","yok")</f>
        <v>yok</v>
      </c>
      <c r="M3013" s="5" t="str">
        <f>IF('Ek.3-A'!F3013="", "", IF(VLOOKUP('Ek.3-A'!F3013, Veriler!D:E, 2, 0)=0, "", VLOOKUP('Ek.3-A'!F3013, Veriler!D:E, 2, 0)))</f>
        <v/>
      </c>
      <c r="N3013" s="5" t="str">
        <f>IF('Ek.3-A'!P3013="", "", 'Ek.3-A'!P3013)</f>
        <v/>
      </c>
      <c r="O3013" s="142">
        <f>'Ek.3-A'!S3013</f>
        <v>0</v>
      </c>
      <c r="P3013" s="143" t="str">
        <f>'Ek.3-A'!L3013</f>
        <v/>
      </c>
      <c r="Q3013" s="24" t="str">
        <f>'Ek.3-A'!M3013</f>
        <v/>
      </c>
      <c r="R3013" s="24">
        <f t="shared" si="639"/>
        <v>0</v>
      </c>
      <c r="S3013" s="141" t="str">
        <f t="shared" si="640"/>
        <v>H</v>
      </c>
      <c r="T3013" s="24">
        <f>IF(S3013="E",SUM($R$5:R3013),0)</f>
        <v>0</v>
      </c>
      <c r="U3013" s="143">
        <f t="shared" si="641"/>
        <v>0</v>
      </c>
    </row>
    <row r="3014" spans="1:21" x14ac:dyDescent="0.25">
      <c r="A3014" s="6">
        <v>31.14</v>
      </c>
      <c r="B3014" s="31" t="s">
        <v>90</v>
      </c>
      <c r="D3014" s="89">
        <v>283699176000</v>
      </c>
      <c r="E3014" s="3">
        <v>0.6</v>
      </c>
      <c r="K3014" s="3">
        <f t="shared" si="642"/>
        <v>2220</v>
      </c>
      <c r="L3014" s="97" t="str">
        <f>IF(TRIM('Ek.3-A'!F3014)&lt;&gt;"","var","yok")</f>
        <v>yok</v>
      </c>
      <c r="M3014" s="5" t="str">
        <f>IF('Ek.3-A'!F3014="", "", IF(VLOOKUP('Ek.3-A'!F3014, Veriler!D:E, 2, 0)=0, "", VLOOKUP('Ek.3-A'!F3014, Veriler!D:E, 2, 0)))</f>
        <v/>
      </c>
      <c r="N3014" s="5" t="str">
        <f>IF('Ek.3-A'!P3014="", "", 'Ek.3-A'!P3014)</f>
        <v/>
      </c>
      <c r="O3014" s="142">
        <f>'Ek.3-A'!S3014</f>
        <v>0</v>
      </c>
      <c r="P3014" s="143" t="str">
        <f>'Ek.3-A'!L3014</f>
        <v/>
      </c>
      <c r="Q3014" s="24" t="str">
        <f>'Ek.3-A'!M3014</f>
        <v/>
      </c>
      <c r="R3014" s="24">
        <f t="shared" si="639"/>
        <v>0</v>
      </c>
      <c r="S3014" s="141" t="str">
        <f t="shared" si="640"/>
        <v>H</v>
      </c>
      <c r="T3014" s="24">
        <f>IF(S3014="E",SUM($R$5:R3014),0)</f>
        <v>0</v>
      </c>
      <c r="U3014" s="143">
        <f t="shared" si="641"/>
        <v>0</v>
      </c>
    </row>
    <row r="3015" spans="1:21" x14ac:dyDescent="0.25">
      <c r="A3015" s="6">
        <v>31.15</v>
      </c>
      <c r="B3015" s="31" t="s">
        <v>90</v>
      </c>
      <c r="D3015" s="87">
        <v>282739852015</v>
      </c>
      <c r="E3015" s="3">
        <v>0.6</v>
      </c>
      <c r="K3015" s="3">
        <f t="shared" si="642"/>
        <v>2221</v>
      </c>
      <c r="L3015" s="97" t="str">
        <f>IF(TRIM('Ek.3-A'!F3015)&lt;&gt;"","var","yok")</f>
        <v>yok</v>
      </c>
      <c r="M3015" s="5" t="str">
        <f>IF('Ek.3-A'!F3015="", "", IF(VLOOKUP('Ek.3-A'!F3015, Veriler!D:E, 2, 0)=0, "", VLOOKUP('Ek.3-A'!F3015, Veriler!D:E, 2, 0)))</f>
        <v/>
      </c>
      <c r="N3015" s="5" t="str">
        <f>IF('Ek.3-A'!P3015="", "", 'Ek.3-A'!P3015)</f>
        <v/>
      </c>
      <c r="O3015" s="142">
        <f>'Ek.3-A'!S3015</f>
        <v>0</v>
      </c>
      <c r="P3015" s="143" t="str">
        <f>'Ek.3-A'!L3015</f>
        <v/>
      </c>
      <c r="Q3015" s="24" t="str">
        <f>'Ek.3-A'!M3015</f>
        <v/>
      </c>
      <c r="R3015" s="24">
        <f t="shared" si="639"/>
        <v>0</v>
      </c>
      <c r="S3015" s="141" t="str">
        <f t="shared" si="640"/>
        <v>H</v>
      </c>
      <c r="T3015" s="24">
        <f>IF(S3015="E",SUM($R$5:R3015),0)</f>
        <v>0</v>
      </c>
      <c r="U3015" s="143">
        <f t="shared" si="641"/>
        <v>0</v>
      </c>
    </row>
    <row r="3016" spans="1:21" x14ac:dyDescent="0.25">
      <c r="A3016" s="6">
        <v>31.16</v>
      </c>
      <c r="B3016" s="31" t="s">
        <v>90</v>
      </c>
      <c r="D3016" s="89">
        <v>320620000014</v>
      </c>
      <c r="E3016" s="3">
        <v>0.6</v>
      </c>
      <c r="K3016" s="3">
        <f t="shared" si="642"/>
        <v>2222</v>
      </c>
      <c r="L3016" s="97" t="str">
        <f>IF(TRIM('Ek.3-A'!F3016)&lt;&gt;"","var","yok")</f>
        <v>yok</v>
      </c>
      <c r="M3016" s="5" t="str">
        <f>IF('Ek.3-A'!F3016="", "", IF(VLOOKUP('Ek.3-A'!F3016, Veriler!D:E, 2, 0)=0, "", VLOOKUP('Ek.3-A'!F3016, Veriler!D:E, 2, 0)))</f>
        <v/>
      </c>
      <c r="N3016" s="5" t="str">
        <f>IF('Ek.3-A'!P3016="", "", 'Ek.3-A'!P3016)</f>
        <v/>
      </c>
      <c r="O3016" s="142">
        <f>'Ek.3-A'!S3016</f>
        <v>0</v>
      </c>
      <c r="P3016" s="143" t="str">
        <f>'Ek.3-A'!L3016</f>
        <v/>
      </c>
      <c r="Q3016" s="24" t="str">
        <f>'Ek.3-A'!M3016</f>
        <v/>
      </c>
      <c r="R3016" s="24">
        <f t="shared" si="639"/>
        <v>0</v>
      </c>
      <c r="S3016" s="141" t="str">
        <f t="shared" si="640"/>
        <v>H</v>
      </c>
      <c r="T3016" s="24">
        <f>IF(S3016="E",SUM($R$5:R3016),0)</f>
        <v>0</v>
      </c>
      <c r="U3016" s="143">
        <f t="shared" si="641"/>
        <v>0</v>
      </c>
    </row>
    <row r="3017" spans="1:21" x14ac:dyDescent="0.25">
      <c r="A3017" s="6">
        <v>31.17</v>
      </c>
      <c r="B3017" s="31" t="s">
        <v>90</v>
      </c>
      <c r="D3017" s="87">
        <v>282410000000</v>
      </c>
      <c r="E3017" s="3">
        <v>0.6</v>
      </c>
      <c r="K3017" s="3">
        <f t="shared" si="642"/>
        <v>2223</v>
      </c>
      <c r="L3017" s="97" t="str">
        <f>IF(TRIM('Ek.3-A'!F3017)&lt;&gt;"","var","yok")</f>
        <v>yok</v>
      </c>
      <c r="M3017" s="5" t="str">
        <f>IF('Ek.3-A'!F3017="", "", IF(VLOOKUP('Ek.3-A'!F3017, Veriler!D:E, 2, 0)=0, "", VLOOKUP('Ek.3-A'!F3017, Veriler!D:E, 2, 0)))</f>
        <v/>
      </c>
      <c r="N3017" s="5" t="str">
        <f>IF('Ek.3-A'!P3017="", "", 'Ek.3-A'!P3017)</f>
        <v/>
      </c>
      <c r="O3017" s="142">
        <f>'Ek.3-A'!S3017</f>
        <v>0</v>
      </c>
      <c r="P3017" s="143" t="str">
        <f>'Ek.3-A'!L3017</f>
        <v/>
      </c>
      <c r="Q3017" s="24" t="str">
        <f>'Ek.3-A'!M3017</f>
        <v/>
      </c>
      <c r="R3017" s="24">
        <f t="shared" si="639"/>
        <v>0</v>
      </c>
      <c r="S3017" s="141" t="str">
        <f t="shared" si="640"/>
        <v>H</v>
      </c>
      <c r="T3017" s="24">
        <f>IF(S3017="E",SUM($R$5:R3017),0)</f>
        <v>0</v>
      </c>
      <c r="U3017" s="143">
        <f t="shared" si="641"/>
        <v>0</v>
      </c>
    </row>
    <row r="3018" spans="1:21" x14ac:dyDescent="0.25">
      <c r="A3018" s="6">
        <v>31.18</v>
      </c>
      <c r="B3018" s="31" t="s">
        <v>90</v>
      </c>
      <c r="D3018" s="89">
        <v>283429204000</v>
      </c>
      <c r="E3018" s="3">
        <v>0.6</v>
      </c>
      <c r="K3018" s="3">
        <f t="shared" si="642"/>
        <v>2224</v>
      </c>
      <c r="L3018" s="97" t="str">
        <f>IF(TRIM('Ek.3-A'!F3018)&lt;&gt;"","var","yok")</f>
        <v>yok</v>
      </c>
      <c r="M3018" s="5" t="str">
        <f>IF('Ek.3-A'!F3018="", "", IF(VLOOKUP('Ek.3-A'!F3018, Veriler!D:E, 2, 0)=0, "", VLOOKUP('Ek.3-A'!F3018, Veriler!D:E, 2, 0)))</f>
        <v/>
      </c>
      <c r="N3018" s="5" t="str">
        <f>IF('Ek.3-A'!P3018="", "", 'Ek.3-A'!P3018)</f>
        <v/>
      </c>
      <c r="O3018" s="142">
        <f>'Ek.3-A'!S3018</f>
        <v>0</v>
      </c>
      <c r="P3018" s="143" t="str">
        <f>'Ek.3-A'!L3018</f>
        <v/>
      </c>
      <c r="Q3018" s="24" t="str">
        <f>'Ek.3-A'!M3018</f>
        <v/>
      </c>
      <c r="R3018" s="24">
        <f t="shared" si="639"/>
        <v>0</v>
      </c>
      <c r="S3018" s="141" t="str">
        <f t="shared" si="640"/>
        <v>H</v>
      </c>
      <c r="T3018" s="24">
        <f>IF(S3018="E",SUM($R$5:R3018),0)</f>
        <v>0</v>
      </c>
      <c r="U3018" s="143">
        <f t="shared" si="641"/>
        <v>0</v>
      </c>
    </row>
    <row r="3019" spans="1:21" x14ac:dyDescent="0.25">
      <c r="A3019" s="6">
        <v>31.19</v>
      </c>
      <c r="B3019" s="31" t="s">
        <v>90</v>
      </c>
      <c r="D3019" s="87">
        <v>291570503017</v>
      </c>
      <c r="E3019" s="3">
        <v>0.6</v>
      </c>
      <c r="K3019" s="3">
        <f t="shared" si="642"/>
        <v>2225</v>
      </c>
      <c r="L3019" s="97" t="str">
        <f>IF(TRIM('Ek.3-A'!F3019)&lt;&gt;"","var","yok")</f>
        <v>yok</v>
      </c>
      <c r="M3019" s="5" t="str">
        <f>IF('Ek.3-A'!F3019="", "", IF(VLOOKUP('Ek.3-A'!F3019, Veriler!D:E, 2, 0)=0, "", VLOOKUP('Ek.3-A'!F3019, Veriler!D:E, 2, 0)))</f>
        <v/>
      </c>
      <c r="N3019" s="5" t="str">
        <f>IF('Ek.3-A'!P3019="", "", 'Ek.3-A'!P3019)</f>
        <v/>
      </c>
      <c r="O3019" s="142">
        <f>'Ek.3-A'!S3019</f>
        <v>0</v>
      </c>
      <c r="P3019" s="143" t="str">
        <f>'Ek.3-A'!L3019</f>
        <v/>
      </c>
      <c r="Q3019" s="24" t="str">
        <f>'Ek.3-A'!M3019</f>
        <v/>
      </c>
      <c r="R3019" s="24">
        <f t="shared" si="639"/>
        <v>0</v>
      </c>
      <c r="S3019" s="141" t="str">
        <f t="shared" si="640"/>
        <v>H</v>
      </c>
      <c r="T3019" s="24">
        <f>IF(S3019="E",SUM($R$5:R3019),0)</f>
        <v>0</v>
      </c>
      <c r="U3019" s="143">
        <f t="shared" si="641"/>
        <v>0</v>
      </c>
    </row>
    <row r="3020" spans="1:21" x14ac:dyDescent="0.25">
      <c r="A3020" s="6">
        <v>31.2</v>
      </c>
      <c r="B3020" s="31" t="s">
        <v>90</v>
      </c>
      <c r="D3020" s="89">
        <v>283329600000</v>
      </c>
      <c r="E3020" s="3">
        <v>0.6</v>
      </c>
      <c r="K3020" s="3">
        <f t="shared" si="642"/>
        <v>2226</v>
      </c>
      <c r="L3020" s="97" t="str">
        <f>IF(TRIM('Ek.3-A'!F3020)&lt;&gt;"","var","yok")</f>
        <v>yok</v>
      </c>
      <c r="M3020" s="5" t="str">
        <f>IF('Ek.3-A'!F3020="", "", IF(VLOOKUP('Ek.3-A'!F3020, Veriler!D:E, 2, 0)=0, "", VLOOKUP('Ek.3-A'!F3020, Veriler!D:E, 2, 0)))</f>
        <v/>
      </c>
      <c r="N3020" s="5" t="str">
        <f>IF('Ek.3-A'!P3020="", "", 'Ek.3-A'!P3020)</f>
        <v/>
      </c>
      <c r="O3020" s="142">
        <f>'Ek.3-A'!S3020</f>
        <v>0</v>
      </c>
      <c r="P3020" s="143" t="str">
        <f>'Ek.3-A'!L3020</f>
        <v/>
      </c>
      <c r="Q3020" s="24" t="str">
        <f>'Ek.3-A'!M3020</f>
        <v/>
      </c>
      <c r="R3020" s="24">
        <f t="shared" si="639"/>
        <v>0</v>
      </c>
      <c r="S3020" s="141" t="str">
        <f t="shared" si="640"/>
        <v>H</v>
      </c>
      <c r="T3020" s="24">
        <f>IF(S3020="E",SUM($R$5:R3020),0)</f>
        <v>0</v>
      </c>
      <c r="U3020" s="143">
        <f t="shared" si="641"/>
        <v>0</v>
      </c>
    </row>
    <row r="3021" spans="1:21" x14ac:dyDescent="0.25">
      <c r="A3021" s="6">
        <v>31.21</v>
      </c>
      <c r="B3021" s="31" t="s">
        <v>90</v>
      </c>
      <c r="D3021" s="87">
        <v>780600800000</v>
      </c>
      <c r="E3021" s="3">
        <v>0.6</v>
      </c>
      <c r="L3021" s="97"/>
      <c r="M3021" s="5"/>
      <c r="N3021" s="5"/>
      <c r="O3021" s="5"/>
      <c r="Q3021" s="23"/>
      <c r="T3021" s="24"/>
      <c r="U3021" s="25"/>
    </row>
    <row r="3022" spans="1:21" x14ac:dyDescent="0.25">
      <c r="A3022" s="6">
        <v>31.22</v>
      </c>
      <c r="B3022" s="31" t="s">
        <v>90</v>
      </c>
      <c r="D3022" s="89">
        <v>670100000012</v>
      </c>
      <c r="E3022" s="3">
        <v>0.6</v>
      </c>
      <c r="K3022" s="3">
        <f>K3020+1</f>
        <v>2227</v>
      </c>
      <c r="L3022" s="97" t="str">
        <f>IF(TRIM('Ek.3-A'!F3022)&lt;&gt;"","var","yok")</f>
        <v>yok</v>
      </c>
      <c r="M3022" s="5" t="str">
        <f>IF('Ek.3-A'!F3022="", "", IF(VLOOKUP('Ek.3-A'!F3022, Veriler!D:E, 2, 0)=0, "", VLOOKUP('Ek.3-A'!F3022, Veriler!D:E, 2, 0)))</f>
        <v/>
      </c>
      <c r="N3022" s="5" t="str">
        <f>IF('Ek.3-A'!P3022="", "", 'Ek.3-A'!P3022)</f>
        <v/>
      </c>
      <c r="O3022" s="142">
        <f>'Ek.3-A'!S3022</f>
        <v>0</v>
      </c>
      <c r="P3022" s="143" t="str">
        <f>'Ek.3-A'!L3022</f>
        <v/>
      </c>
      <c r="Q3022" s="24" t="str">
        <f>'Ek.3-A'!M3022</f>
        <v/>
      </c>
      <c r="R3022" s="24">
        <f t="shared" ref="R3022:R3035" si="643">IF(L3022="var",0,IF(Q3022&lt;=0.005,Q3022,0))</f>
        <v>0</v>
      </c>
      <c r="S3022" s="141" t="str">
        <f t="shared" ref="S3022:S3035" si="644">IF(Q3022&lt;=0.005,"E","H")</f>
        <v>H</v>
      </c>
      <c r="T3022" s="24">
        <f>IF(S3022="E",SUM($R$5:R3022),0)</f>
        <v>0</v>
      </c>
      <c r="U3022" s="143">
        <f t="shared" ref="U3022:U3035" si="645">IF(T3022&lt;=0.1, O3022, IF(R3022&gt;$G$2, R3022*O3022, $G$2*O3022))</f>
        <v>0</v>
      </c>
    </row>
    <row r="3023" spans="1:21" x14ac:dyDescent="0.25">
      <c r="A3023" s="6">
        <v>31.23</v>
      </c>
      <c r="B3023" s="31" t="s">
        <v>90</v>
      </c>
      <c r="D3023" s="87">
        <v>670100000011</v>
      </c>
      <c r="E3023" s="3">
        <v>0.6</v>
      </c>
      <c r="K3023" s="3">
        <f t="shared" ref="K3023:K3035" si="646">K3022+1</f>
        <v>2228</v>
      </c>
      <c r="L3023" s="97" t="str">
        <f>IF(TRIM('Ek.3-A'!F3023)&lt;&gt;"","var","yok")</f>
        <v>yok</v>
      </c>
      <c r="M3023" s="5" t="str">
        <f>IF('Ek.3-A'!F3023="", "", IF(VLOOKUP('Ek.3-A'!F3023, Veriler!D:E, 2, 0)=0, "", VLOOKUP('Ek.3-A'!F3023, Veriler!D:E, 2, 0)))</f>
        <v/>
      </c>
      <c r="N3023" s="5" t="str">
        <f>IF('Ek.3-A'!P3023="", "", 'Ek.3-A'!P3023)</f>
        <v/>
      </c>
      <c r="O3023" s="142">
        <f>'Ek.3-A'!S3023</f>
        <v>0</v>
      </c>
      <c r="P3023" s="143" t="str">
        <f>'Ek.3-A'!L3023</f>
        <v/>
      </c>
      <c r="Q3023" s="24" t="str">
        <f>'Ek.3-A'!M3023</f>
        <v/>
      </c>
      <c r="R3023" s="24">
        <f t="shared" si="643"/>
        <v>0</v>
      </c>
      <c r="S3023" s="141" t="str">
        <f t="shared" si="644"/>
        <v>H</v>
      </c>
      <c r="T3023" s="24">
        <f>IF(S3023="E",SUM($R$5:R3023),0)</f>
        <v>0</v>
      </c>
      <c r="U3023" s="143">
        <f t="shared" si="645"/>
        <v>0</v>
      </c>
    </row>
    <row r="3024" spans="1:21" x14ac:dyDescent="0.25">
      <c r="A3024" s="6">
        <v>31.24</v>
      </c>
      <c r="B3024" s="31" t="s">
        <v>90</v>
      </c>
      <c r="D3024" s="89">
        <v>670100000013</v>
      </c>
      <c r="E3024" s="3">
        <v>0.6</v>
      </c>
      <c r="K3024" s="3">
        <f t="shared" si="646"/>
        <v>2229</v>
      </c>
      <c r="L3024" s="97" t="str">
        <f>IF(TRIM('Ek.3-A'!F3024)&lt;&gt;"","var","yok")</f>
        <v>yok</v>
      </c>
      <c r="M3024" s="5" t="str">
        <f>IF('Ek.3-A'!F3024="", "", IF(VLOOKUP('Ek.3-A'!F3024, Veriler!D:E, 2, 0)=0, "", VLOOKUP('Ek.3-A'!F3024, Veriler!D:E, 2, 0)))</f>
        <v/>
      </c>
      <c r="N3024" s="5" t="str">
        <f>IF('Ek.3-A'!P3024="", "", 'Ek.3-A'!P3024)</f>
        <v/>
      </c>
      <c r="O3024" s="142">
        <f>'Ek.3-A'!S3024</f>
        <v>0</v>
      </c>
      <c r="P3024" s="143" t="str">
        <f>'Ek.3-A'!L3024</f>
        <v/>
      </c>
      <c r="Q3024" s="24" t="str">
        <f>'Ek.3-A'!M3024</f>
        <v/>
      </c>
      <c r="R3024" s="24">
        <f t="shared" si="643"/>
        <v>0</v>
      </c>
      <c r="S3024" s="141" t="str">
        <f t="shared" si="644"/>
        <v>H</v>
      </c>
      <c r="T3024" s="24">
        <f>IF(S3024="E",SUM($R$5:R3024),0)</f>
        <v>0</v>
      </c>
      <c r="U3024" s="143">
        <f t="shared" si="645"/>
        <v>0</v>
      </c>
    </row>
    <row r="3025" spans="1:41" x14ac:dyDescent="0.25">
      <c r="A3025" s="6">
        <v>31.25</v>
      </c>
      <c r="B3025" s="31" t="s">
        <v>90</v>
      </c>
      <c r="D3025" s="87">
        <v>410210100000</v>
      </c>
      <c r="E3025" s="3">
        <v>0.6</v>
      </c>
      <c r="K3025" s="3">
        <f t="shared" si="646"/>
        <v>2230</v>
      </c>
      <c r="L3025" s="97" t="str">
        <f>IF(TRIM('Ek.3-A'!F3025)&lt;&gt;"","var","yok")</f>
        <v>yok</v>
      </c>
      <c r="M3025" s="5" t="str">
        <f>IF('Ek.3-A'!F3025="", "", IF(VLOOKUP('Ek.3-A'!F3025, Veriler!D:E, 2, 0)=0, "", VLOOKUP('Ek.3-A'!F3025, Veriler!D:E, 2, 0)))</f>
        <v/>
      </c>
      <c r="N3025" s="5" t="str">
        <f>IF('Ek.3-A'!P3025="", "", 'Ek.3-A'!P3025)</f>
        <v/>
      </c>
      <c r="O3025" s="142">
        <f>'Ek.3-A'!S3025</f>
        <v>0</v>
      </c>
      <c r="P3025" s="143" t="str">
        <f>'Ek.3-A'!L3025</f>
        <v/>
      </c>
      <c r="Q3025" s="24" t="str">
        <f>'Ek.3-A'!M3025</f>
        <v/>
      </c>
      <c r="R3025" s="24">
        <f t="shared" si="643"/>
        <v>0</v>
      </c>
      <c r="S3025" s="141" t="str">
        <f t="shared" si="644"/>
        <v>H</v>
      </c>
      <c r="T3025" s="24">
        <f>IF(S3025="E",SUM($R$5:R3025),0)</f>
        <v>0</v>
      </c>
      <c r="U3025" s="143">
        <f t="shared" si="645"/>
        <v>0</v>
      </c>
    </row>
    <row r="3026" spans="1:41" x14ac:dyDescent="0.25">
      <c r="A3026" s="6">
        <v>31.26</v>
      </c>
      <c r="B3026" s="31" t="s">
        <v>90</v>
      </c>
      <c r="D3026" s="89">
        <v>281129050000</v>
      </c>
      <c r="E3026" s="3">
        <v>0.6</v>
      </c>
      <c r="K3026" s="3">
        <f t="shared" si="646"/>
        <v>2231</v>
      </c>
      <c r="L3026" s="97" t="str">
        <f>IF(TRIM('Ek.3-A'!F3026)&lt;&gt;"","var","yok")</f>
        <v>yok</v>
      </c>
      <c r="M3026" s="5" t="str">
        <f>IF('Ek.3-A'!F3026="", "", IF(VLOOKUP('Ek.3-A'!F3026, Veriler!D:E, 2, 0)=0, "", VLOOKUP('Ek.3-A'!F3026, Veriler!D:E, 2, 0)))</f>
        <v/>
      </c>
      <c r="N3026" s="5" t="str">
        <f>IF('Ek.3-A'!P3026="", "", 'Ek.3-A'!P3026)</f>
        <v/>
      </c>
      <c r="O3026" s="142">
        <f>'Ek.3-A'!S3026</f>
        <v>0</v>
      </c>
      <c r="P3026" s="143" t="str">
        <f>'Ek.3-A'!L3026</f>
        <v/>
      </c>
      <c r="Q3026" s="24" t="str">
        <f>'Ek.3-A'!M3026</f>
        <v/>
      </c>
      <c r="R3026" s="24">
        <f t="shared" si="643"/>
        <v>0</v>
      </c>
      <c r="S3026" s="141" t="str">
        <f t="shared" si="644"/>
        <v>H</v>
      </c>
      <c r="T3026" s="24">
        <f>IF(S3026="E",SUM($R$5:R3026),0)</f>
        <v>0</v>
      </c>
      <c r="U3026" s="143">
        <f t="shared" si="645"/>
        <v>0</v>
      </c>
    </row>
    <row r="3027" spans="1:41" x14ac:dyDescent="0.25">
      <c r="A3027" s="6">
        <v>31.27</v>
      </c>
      <c r="B3027" s="31" t="s">
        <v>90</v>
      </c>
      <c r="D3027" s="87">
        <v>281129101000</v>
      </c>
      <c r="E3027" s="3">
        <v>0.6</v>
      </c>
      <c r="K3027" s="3">
        <f t="shared" si="646"/>
        <v>2232</v>
      </c>
      <c r="L3027" s="97" t="str">
        <f>IF(TRIM('Ek.3-A'!F3027)&lt;&gt;"","var","yok")</f>
        <v>yok</v>
      </c>
      <c r="M3027" s="5" t="str">
        <f>IF('Ek.3-A'!F3027="", "", IF(VLOOKUP('Ek.3-A'!F3027, Veriler!D:E, 2, 0)=0, "", VLOOKUP('Ek.3-A'!F3027, Veriler!D:E, 2, 0)))</f>
        <v/>
      </c>
      <c r="N3027" s="5" t="str">
        <f>IF('Ek.3-A'!P3027="", "", 'Ek.3-A'!P3027)</f>
        <v/>
      </c>
      <c r="O3027" s="142">
        <f>'Ek.3-A'!S3027</f>
        <v>0</v>
      </c>
      <c r="P3027" s="143" t="str">
        <f>'Ek.3-A'!L3027</f>
        <v/>
      </c>
      <c r="Q3027" s="24" t="str">
        <f>'Ek.3-A'!M3027</f>
        <v/>
      </c>
      <c r="R3027" s="24">
        <f t="shared" si="643"/>
        <v>0</v>
      </c>
      <c r="S3027" s="141" t="str">
        <f t="shared" si="644"/>
        <v>H</v>
      </c>
      <c r="T3027" s="24">
        <f>IF(S3027="E",SUM($R$5:R3027),0)</f>
        <v>0</v>
      </c>
      <c r="U3027" s="143">
        <f t="shared" si="645"/>
        <v>0</v>
      </c>
    </row>
    <row r="3028" spans="1:41" x14ac:dyDescent="0.25">
      <c r="A3028" s="6">
        <v>31.28</v>
      </c>
      <c r="B3028" s="31" t="s">
        <v>90</v>
      </c>
      <c r="D3028" s="89">
        <v>721810000000</v>
      </c>
      <c r="E3028" s="3">
        <v>0.6</v>
      </c>
      <c r="K3028" s="3">
        <f t="shared" si="646"/>
        <v>2233</v>
      </c>
      <c r="L3028" s="97" t="str">
        <f>IF(TRIM('Ek.3-A'!F3028)&lt;&gt;"","var","yok")</f>
        <v>yok</v>
      </c>
      <c r="M3028" s="5" t="str">
        <f>IF('Ek.3-A'!F3028="", "", IF(VLOOKUP('Ek.3-A'!F3028, Veriler!D:E, 2, 0)=0, "", VLOOKUP('Ek.3-A'!F3028, Veriler!D:E, 2, 0)))</f>
        <v/>
      </c>
      <c r="N3028" s="5" t="str">
        <f>IF('Ek.3-A'!P3028="", "", 'Ek.3-A'!P3028)</f>
        <v/>
      </c>
      <c r="O3028" s="142">
        <f>'Ek.3-A'!S3028</f>
        <v>0</v>
      </c>
      <c r="P3028" s="143" t="str">
        <f>'Ek.3-A'!L3028</f>
        <v/>
      </c>
      <c r="Q3028" s="24" t="str">
        <f>'Ek.3-A'!M3028</f>
        <v/>
      </c>
      <c r="R3028" s="24">
        <f t="shared" si="643"/>
        <v>0</v>
      </c>
      <c r="S3028" s="141" t="str">
        <f t="shared" si="644"/>
        <v>H</v>
      </c>
      <c r="T3028" s="24">
        <f>IF(S3028="E",SUM($R$5:R3028),0)</f>
        <v>0</v>
      </c>
      <c r="U3028" s="143">
        <f t="shared" si="645"/>
        <v>0</v>
      </c>
    </row>
    <row r="3029" spans="1:41" x14ac:dyDescent="0.25">
      <c r="A3029" s="6">
        <v>31.29</v>
      </c>
      <c r="B3029" s="31" t="s">
        <v>90</v>
      </c>
      <c r="D3029" s="87">
        <v>710122000000</v>
      </c>
      <c r="E3029" s="3">
        <v>0.6</v>
      </c>
      <c r="K3029" s="3">
        <f t="shared" si="646"/>
        <v>2234</v>
      </c>
      <c r="L3029" s="97" t="str">
        <f>IF(TRIM('Ek.3-A'!F3029)&lt;&gt;"","var","yok")</f>
        <v>yok</v>
      </c>
      <c r="M3029" s="5" t="str">
        <f>IF('Ek.3-A'!F3029="", "", IF(VLOOKUP('Ek.3-A'!F3029, Veriler!D:E, 2, 0)=0, "", VLOOKUP('Ek.3-A'!F3029, Veriler!D:E, 2, 0)))</f>
        <v/>
      </c>
      <c r="N3029" s="5" t="str">
        <f>IF('Ek.3-A'!P3029="", "", 'Ek.3-A'!P3029)</f>
        <v/>
      </c>
      <c r="O3029" s="142">
        <f>'Ek.3-A'!S3029</f>
        <v>0</v>
      </c>
      <c r="P3029" s="143" t="str">
        <f>'Ek.3-A'!L3029</f>
        <v/>
      </c>
      <c r="Q3029" s="24" t="str">
        <f>'Ek.3-A'!M3029</f>
        <v/>
      </c>
      <c r="R3029" s="24">
        <f t="shared" si="643"/>
        <v>0</v>
      </c>
      <c r="S3029" s="141" t="str">
        <f t="shared" si="644"/>
        <v>H</v>
      </c>
      <c r="T3029" s="24">
        <f>IF(S3029="E",SUM($R$5:R3029),0)</f>
        <v>0</v>
      </c>
      <c r="U3029" s="143">
        <f t="shared" si="645"/>
        <v>0</v>
      </c>
    </row>
    <row r="3030" spans="1:41" x14ac:dyDescent="0.25">
      <c r="A3030" s="6">
        <v>31.3</v>
      </c>
      <c r="B3030" s="31" t="s">
        <v>90</v>
      </c>
      <c r="D3030" s="89">
        <v>290270000000</v>
      </c>
      <c r="E3030" s="3">
        <v>0.6</v>
      </c>
      <c r="K3030" s="3">
        <f t="shared" si="646"/>
        <v>2235</v>
      </c>
      <c r="L3030" s="97" t="str">
        <f>IF(TRIM('Ek.3-A'!F3030)&lt;&gt;"","var","yok")</f>
        <v>yok</v>
      </c>
      <c r="M3030" s="5" t="str">
        <f>IF('Ek.3-A'!F3030="", "", IF(VLOOKUP('Ek.3-A'!F3030, Veriler!D:E, 2, 0)=0, "", VLOOKUP('Ek.3-A'!F3030, Veriler!D:E, 2, 0)))</f>
        <v/>
      </c>
      <c r="N3030" s="5" t="str">
        <f>IF('Ek.3-A'!P3030="", "", 'Ek.3-A'!P3030)</f>
        <v/>
      </c>
      <c r="O3030" s="142">
        <f>'Ek.3-A'!S3030</f>
        <v>0</v>
      </c>
      <c r="P3030" s="143" t="str">
        <f>'Ek.3-A'!L3030</f>
        <v/>
      </c>
      <c r="Q3030" s="24" t="str">
        <f>'Ek.3-A'!M3030</f>
        <v/>
      </c>
      <c r="R3030" s="24">
        <f t="shared" si="643"/>
        <v>0</v>
      </c>
      <c r="S3030" s="141" t="str">
        <f t="shared" si="644"/>
        <v>H</v>
      </c>
      <c r="T3030" s="24">
        <f>IF(S3030="E",SUM($R$5:R3030),0)</f>
        <v>0</v>
      </c>
      <c r="U3030" s="143">
        <f t="shared" si="645"/>
        <v>0</v>
      </c>
    </row>
    <row r="3031" spans="1:41" x14ac:dyDescent="0.25">
      <c r="A3031" s="6">
        <v>31.31</v>
      </c>
      <c r="B3031" s="31" t="s">
        <v>90</v>
      </c>
      <c r="D3031" s="87">
        <v>700521300000</v>
      </c>
      <c r="E3031" s="3">
        <v>0.6</v>
      </c>
      <c r="K3031" s="3">
        <f t="shared" si="646"/>
        <v>2236</v>
      </c>
      <c r="L3031" s="97" t="str">
        <f>IF(TRIM('Ek.3-A'!F3031)&lt;&gt;"","var","yok")</f>
        <v>yok</v>
      </c>
      <c r="M3031" s="5" t="str">
        <f>IF('Ek.3-A'!F3031="", "", IF(VLOOKUP('Ek.3-A'!F3031, Veriler!D:E, 2, 0)=0, "", VLOOKUP('Ek.3-A'!F3031, Veriler!D:E, 2, 0)))</f>
        <v/>
      </c>
      <c r="N3031" s="5" t="str">
        <f>IF('Ek.3-A'!P3031="", "", 'Ek.3-A'!P3031)</f>
        <v/>
      </c>
      <c r="O3031" s="142">
        <f>'Ek.3-A'!S3031</f>
        <v>0</v>
      </c>
      <c r="P3031" s="143" t="str">
        <f>'Ek.3-A'!L3031</f>
        <v/>
      </c>
      <c r="Q3031" s="24" t="str">
        <f>'Ek.3-A'!M3031</f>
        <v/>
      </c>
      <c r="R3031" s="24">
        <f t="shared" si="643"/>
        <v>0</v>
      </c>
      <c r="S3031" s="141" t="str">
        <f t="shared" si="644"/>
        <v>H</v>
      </c>
      <c r="T3031" s="24">
        <f>IF(S3031="E",SUM($R$5:R3031),0)</f>
        <v>0</v>
      </c>
      <c r="U3031" s="143">
        <f t="shared" si="645"/>
        <v>0</v>
      </c>
    </row>
    <row r="3032" spans="1:41" x14ac:dyDescent="0.25">
      <c r="A3032" s="6">
        <v>31.32</v>
      </c>
      <c r="B3032" s="31" t="s">
        <v>90</v>
      </c>
      <c r="D3032" s="89">
        <v>700521250000</v>
      </c>
      <c r="E3032" s="3">
        <v>0.6</v>
      </c>
      <c r="K3032" s="3">
        <f t="shared" si="646"/>
        <v>2237</v>
      </c>
      <c r="L3032" s="97" t="str">
        <f>IF(TRIM('Ek.3-A'!F3032)&lt;&gt;"","var","yok")</f>
        <v>yok</v>
      </c>
      <c r="M3032" s="5" t="str">
        <f>IF('Ek.3-A'!F3032="", "", IF(VLOOKUP('Ek.3-A'!F3032, Veriler!D:E, 2, 0)=0, "", VLOOKUP('Ek.3-A'!F3032, Veriler!D:E, 2, 0)))</f>
        <v/>
      </c>
      <c r="N3032" s="5" t="str">
        <f>IF('Ek.3-A'!P3032="", "", 'Ek.3-A'!P3032)</f>
        <v/>
      </c>
      <c r="O3032" s="142">
        <f>'Ek.3-A'!S3032</f>
        <v>0</v>
      </c>
      <c r="P3032" s="143" t="str">
        <f>'Ek.3-A'!L3032</f>
        <v/>
      </c>
      <c r="Q3032" s="24" t="str">
        <f>'Ek.3-A'!M3032</f>
        <v/>
      </c>
      <c r="R3032" s="24">
        <f t="shared" si="643"/>
        <v>0</v>
      </c>
      <c r="S3032" s="141" t="str">
        <f t="shared" si="644"/>
        <v>H</v>
      </c>
      <c r="T3032" s="24">
        <f>IF(S3032="E",SUM($R$5:R3032),0)</f>
        <v>0</v>
      </c>
      <c r="U3032" s="143">
        <f t="shared" si="645"/>
        <v>0</v>
      </c>
    </row>
    <row r="3033" spans="1:41" x14ac:dyDescent="0.25">
      <c r="A3033" s="6">
        <v>31.33</v>
      </c>
      <c r="B3033" s="31" t="s">
        <v>90</v>
      </c>
      <c r="D3033" s="87">
        <v>700521800000</v>
      </c>
      <c r="E3033" s="3">
        <v>0.6</v>
      </c>
      <c r="K3033" s="3">
        <f t="shared" si="646"/>
        <v>2238</v>
      </c>
      <c r="L3033" s="97" t="str">
        <f>IF(TRIM('Ek.3-A'!F3033)&lt;&gt;"","var","yok")</f>
        <v>yok</v>
      </c>
      <c r="M3033" s="5" t="str">
        <f>IF('Ek.3-A'!F3033="", "", IF(VLOOKUP('Ek.3-A'!F3033, Veriler!D:E, 2, 0)=0, "", VLOOKUP('Ek.3-A'!F3033, Veriler!D:E, 2, 0)))</f>
        <v/>
      </c>
      <c r="N3033" s="5" t="str">
        <f>IF('Ek.3-A'!P3033="", "", 'Ek.3-A'!P3033)</f>
        <v/>
      </c>
      <c r="O3033" s="142">
        <f>'Ek.3-A'!S3033</f>
        <v>0</v>
      </c>
      <c r="P3033" s="143" t="str">
        <f>'Ek.3-A'!L3033</f>
        <v/>
      </c>
      <c r="Q3033" s="24" t="str">
        <f>'Ek.3-A'!M3033</f>
        <v/>
      </c>
      <c r="R3033" s="24">
        <f t="shared" si="643"/>
        <v>0</v>
      </c>
      <c r="S3033" s="141" t="str">
        <f t="shared" si="644"/>
        <v>H</v>
      </c>
      <c r="T3033" s="24">
        <f>IF(S3033="E",SUM($R$5:R3033),0)</f>
        <v>0</v>
      </c>
      <c r="U3033" s="143">
        <f t="shared" si="645"/>
        <v>0</v>
      </c>
    </row>
    <row r="3034" spans="1:41" x14ac:dyDescent="0.25">
      <c r="A3034" s="6">
        <v>31.34</v>
      </c>
      <c r="B3034" s="31" t="s">
        <v>90</v>
      </c>
      <c r="D3034" s="89">
        <v>760120400000</v>
      </c>
      <c r="E3034" s="3">
        <v>0.6</v>
      </c>
      <c r="K3034" s="3">
        <f t="shared" si="646"/>
        <v>2239</v>
      </c>
      <c r="L3034" s="97" t="str">
        <f>IF(TRIM('Ek.3-A'!F3034)&lt;&gt;"","var","yok")</f>
        <v>yok</v>
      </c>
      <c r="M3034" s="5" t="str">
        <f>IF('Ek.3-A'!F3034="", "", IF(VLOOKUP('Ek.3-A'!F3034, Veriler!D:E, 2, 0)=0, "", VLOOKUP('Ek.3-A'!F3034, Veriler!D:E, 2, 0)))</f>
        <v/>
      </c>
      <c r="N3034" s="5" t="str">
        <f>IF('Ek.3-A'!P3034="", "", 'Ek.3-A'!P3034)</f>
        <v/>
      </c>
      <c r="O3034" s="142">
        <f>'Ek.3-A'!S3034</f>
        <v>0</v>
      </c>
      <c r="P3034" s="143" t="str">
        <f>'Ek.3-A'!L3034</f>
        <v/>
      </c>
      <c r="Q3034" s="24" t="str">
        <f>'Ek.3-A'!M3034</f>
        <v/>
      </c>
      <c r="R3034" s="24">
        <f t="shared" si="643"/>
        <v>0</v>
      </c>
      <c r="S3034" s="141" t="str">
        <f t="shared" si="644"/>
        <v>H</v>
      </c>
      <c r="T3034" s="24">
        <f>IF(S3034="E",SUM($R$5:R3034),0)</f>
        <v>0</v>
      </c>
      <c r="U3034" s="143">
        <f t="shared" si="645"/>
        <v>0</v>
      </c>
    </row>
    <row r="3035" spans="1:41" x14ac:dyDescent="0.25">
      <c r="A3035" s="6">
        <v>31.35</v>
      </c>
      <c r="B3035" s="31" t="s">
        <v>90</v>
      </c>
      <c r="D3035" s="87">
        <v>842119209000</v>
      </c>
      <c r="E3035" s="3">
        <v>0.6</v>
      </c>
      <c r="K3035" s="3">
        <f t="shared" si="646"/>
        <v>2240</v>
      </c>
      <c r="L3035" s="97" t="str">
        <f>IF(TRIM('Ek.3-A'!F3035)&lt;&gt;"","var","yok")</f>
        <v>yok</v>
      </c>
      <c r="M3035" s="5" t="str">
        <f>IF('Ek.3-A'!F3035="", "", IF(VLOOKUP('Ek.3-A'!F3035, Veriler!D:E, 2, 0)=0, "", VLOOKUP('Ek.3-A'!F3035, Veriler!D:E, 2, 0)))</f>
        <v/>
      </c>
      <c r="N3035" s="5" t="str">
        <f>IF('Ek.3-A'!P3035="", "", 'Ek.3-A'!P3035)</f>
        <v/>
      </c>
      <c r="O3035" s="142">
        <f>'Ek.3-A'!S3035</f>
        <v>0</v>
      </c>
      <c r="P3035" s="143" t="str">
        <f>'Ek.3-A'!L3035</f>
        <v/>
      </c>
      <c r="Q3035" s="24" t="str">
        <f>'Ek.3-A'!M3035</f>
        <v/>
      </c>
      <c r="R3035" s="24">
        <f t="shared" si="643"/>
        <v>0</v>
      </c>
      <c r="S3035" s="141" t="str">
        <f t="shared" si="644"/>
        <v>H</v>
      </c>
      <c r="T3035" s="24">
        <f>IF(S3035="E",SUM($R$5:R3035),0)</f>
        <v>0</v>
      </c>
      <c r="U3035" s="143">
        <f t="shared" si="645"/>
        <v>0</v>
      </c>
    </row>
    <row r="3036" spans="1:41" x14ac:dyDescent="0.25">
      <c r="A3036" s="6">
        <v>31.36</v>
      </c>
      <c r="B3036" s="31" t="s">
        <v>90</v>
      </c>
      <c r="D3036" s="89">
        <v>291811000011</v>
      </c>
      <c r="E3036" s="3">
        <v>0.6</v>
      </c>
      <c r="T3036" s="24"/>
      <c r="U3036" s="25"/>
      <c r="AO3036" s="140">
        <f>'Ek.3-A'!L3036</f>
        <v>0</v>
      </c>
    </row>
    <row r="3037" spans="1:41" x14ac:dyDescent="0.25">
      <c r="A3037" s="6">
        <v>31.37</v>
      </c>
      <c r="B3037" s="31" t="s">
        <v>90</v>
      </c>
      <c r="D3037" s="87">
        <v>291811000029</v>
      </c>
      <c r="E3037" s="3">
        <v>0.6</v>
      </c>
      <c r="T3037" s="24"/>
      <c r="U3037" s="25"/>
    </row>
    <row r="3038" spans="1:41" x14ac:dyDescent="0.25">
      <c r="A3038" s="6">
        <v>31.38</v>
      </c>
      <c r="B3038" s="31" t="s">
        <v>90</v>
      </c>
      <c r="D3038" s="89">
        <v>291811000019</v>
      </c>
      <c r="E3038" s="3">
        <v>0.6</v>
      </c>
      <c r="T3038" s="24"/>
      <c r="U3038" s="25"/>
    </row>
    <row r="3039" spans="1:41" x14ac:dyDescent="0.25">
      <c r="A3039" s="6">
        <v>31.39</v>
      </c>
      <c r="B3039" s="31" t="s">
        <v>90</v>
      </c>
      <c r="D3039" s="87">
        <v>294000000013</v>
      </c>
      <c r="E3039" s="3">
        <v>0.6</v>
      </c>
      <c r="T3039" s="24"/>
      <c r="U3039" s="25"/>
    </row>
    <row r="3040" spans="1:41" x14ac:dyDescent="0.25">
      <c r="A3040" s="6">
        <v>31.4</v>
      </c>
      <c r="B3040" s="31" t="s">
        <v>90</v>
      </c>
      <c r="D3040" s="89">
        <v>730300900013</v>
      </c>
      <c r="E3040" s="3">
        <v>0.6</v>
      </c>
      <c r="T3040" s="24"/>
      <c r="U3040" s="25"/>
    </row>
    <row r="3041" spans="1:21" x14ac:dyDescent="0.25">
      <c r="A3041" s="6">
        <v>31.41</v>
      </c>
      <c r="B3041" s="31" t="s">
        <v>90</v>
      </c>
      <c r="D3041" s="87">
        <v>730300900015</v>
      </c>
      <c r="E3041" s="3">
        <v>0.6</v>
      </c>
      <c r="T3041" s="24"/>
      <c r="U3041" s="25"/>
    </row>
    <row r="3042" spans="1:21" x14ac:dyDescent="0.25">
      <c r="A3042" s="6">
        <v>31.42</v>
      </c>
      <c r="B3042" s="31" t="s">
        <v>90</v>
      </c>
      <c r="D3042" s="89">
        <v>150500900011</v>
      </c>
      <c r="E3042" s="3">
        <v>0.6</v>
      </c>
      <c r="T3042" s="24"/>
      <c r="U3042" s="25"/>
    </row>
    <row r="3043" spans="1:21" x14ac:dyDescent="0.25">
      <c r="A3043" s="6">
        <v>31.43</v>
      </c>
      <c r="B3043" s="31" t="s">
        <v>90</v>
      </c>
      <c r="D3043" s="87">
        <v>284690400000</v>
      </c>
      <c r="E3043" s="3">
        <v>0.6</v>
      </c>
      <c r="T3043" s="24"/>
      <c r="U3043" s="25"/>
    </row>
    <row r="3044" spans="1:21" x14ac:dyDescent="0.25">
      <c r="A3044" s="6">
        <v>31.44</v>
      </c>
      <c r="B3044" s="31" t="s">
        <v>90</v>
      </c>
      <c r="D3044" s="89">
        <v>400291000000</v>
      </c>
      <c r="E3044" s="3">
        <v>0.6</v>
      </c>
      <c r="T3044" s="24"/>
      <c r="U3044" s="25"/>
    </row>
    <row r="3045" spans="1:21" x14ac:dyDescent="0.25">
      <c r="A3045" s="6">
        <v>31.45</v>
      </c>
      <c r="B3045" s="31" t="s">
        <v>90</v>
      </c>
      <c r="D3045" s="87">
        <v>400241000000</v>
      </c>
      <c r="E3045" s="3">
        <v>0.6</v>
      </c>
      <c r="K3045" s="3">
        <f>K3035+1</f>
        <v>2241</v>
      </c>
      <c r="L3045" s="97" t="str">
        <f>IF(TRIM('Ek.3-A'!F3045)&lt;&gt;"","var","yok")</f>
        <v>yok</v>
      </c>
      <c r="M3045" s="5" t="str">
        <f>IF('Ek.3-A'!F3045="", "", IF(VLOOKUP('Ek.3-A'!F3045, Veriler!D:E, 2, 0)=0, "", VLOOKUP('Ek.3-A'!F3045, Veriler!D:E, 2, 0)))</f>
        <v/>
      </c>
      <c r="N3045" s="5" t="str">
        <f>IF('Ek.3-A'!P3045="", "", 'Ek.3-A'!P3045)</f>
        <v/>
      </c>
      <c r="O3045" s="142">
        <f>'Ek.3-A'!S3045</f>
        <v>0</v>
      </c>
      <c r="P3045" s="143" t="str">
        <f>'Ek.3-A'!L3045</f>
        <v/>
      </c>
      <c r="Q3045" s="24" t="str">
        <f>'Ek.3-A'!M3045</f>
        <v/>
      </c>
      <c r="R3045" s="24">
        <f t="shared" ref="R3045:R3058" si="647">IF(L3045="var",0,IF(Q3045&lt;=0.005,Q3045,0))</f>
        <v>0</v>
      </c>
      <c r="S3045" s="141" t="str">
        <f t="shared" ref="S3045:S3058" si="648">IF(Q3045&lt;=0.005,"E","H")</f>
        <v>H</v>
      </c>
      <c r="T3045" s="24">
        <f>IF(S3045="E",SUM($R$5:R3045),0)</f>
        <v>0</v>
      </c>
      <c r="U3045" s="143">
        <f t="shared" ref="U3045:U3058" si="649">IF(T3045&lt;=0.1, O3045, IF(R3045&gt;$G$2, R3045*O3045, $G$2*O3045))</f>
        <v>0</v>
      </c>
    </row>
    <row r="3046" spans="1:21" x14ac:dyDescent="0.25">
      <c r="A3046" s="6">
        <v>31.46</v>
      </c>
      <c r="B3046" s="31" t="s">
        <v>90</v>
      </c>
      <c r="D3046" s="89">
        <v>291590300000</v>
      </c>
      <c r="E3046" s="3">
        <v>0.6</v>
      </c>
      <c r="K3046" s="3">
        <f t="shared" ref="K3046:K3058" si="650">K3045+1</f>
        <v>2242</v>
      </c>
      <c r="L3046" s="97" t="str">
        <f>IF(TRIM('Ek.3-A'!F3046)&lt;&gt;"","var","yok")</f>
        <v>yok</v>
      </c>
      <c r="M3046" s="5" t="str">
        <f>IF('Ek.3-A'!F3046="", "", IF(VLOOKUP('Ek.3-A'!F3046, Veriler!D:E, 2, 0)=0, "", VLOOKUP('Ek.3-A'!F3046, Veriler!D:E, 2, 0)))</f>
        <v/>
      </c>
      <c r="N3046" s="5" t="str">
        <f>IF('Ek.3-A'!P3046="", "", 'Ek.3-A'!P3046)</f>
        <v/>
      </c>
      <c r="O3046" s="142">
        <f>'Ek.3-A'!S3046</f>
        <v>0</v>
      </c>
      <c r="P3046" s="143" t="str">
        <f>'Ek.3-A'!L3046</f>
        <v/>
      </c>
      <c r="Q3046" s="24" t="str">
        <f>'Ek.3-A'!M3046</f>
        <v/>
      </c>
      <c r="R3046" s="24">
        <f t="shared" si="647"/>
        <v>0</v>
      </c>
      <c r="S3046" s="141" t="str">
        <f t="shared" si="648"/>
        <v>H</v>
      </c>
      <c r="T3046" s="24">
        <f>IF(S3046="E",SUM($R$5:R3046),0)</f>
        <v>0</v>
      </c>
      <c r="U3046" s="143">
        <f t="shared" si="649"/>
        <v>0</v>
      </c>
    </row>
    <row r="3047" spans="1:21" x14ac:dyDescent="0.25">
      <c r="A3047" s="6">
        <v>31.47</v>
      </c>
      <c r="B3047" s="31" t="s">
        <v>90</v>
      </c>
      <c r="D3047" s="87">
        <v>292419000015</v>
      </c>
      <c r="E3047" s="3">
        <v>0.6</v>
      </c>
      <c r="K3047" s="3">
        <f t="shared" si="650"/>
        <v>2243</v>
      </c>
      <c r="L3047" s="97" t="str">
        <f>IF(TRIM('Ek.3-A'!F3047)&lt;&gt;"","var","yok")</f>
        <v>yok</v>
      </c>
      <c r="M3047" s="5" t="str">
        <f>IF('Ek.3-A'!F3047="", "", IF(VLOOKUP('Ek.3-A'!F3047, Veriler!D:E, 2, 0)=0, "", VLOOKUP('Ek.3-A'!F3047, Veriler!D:E, 2, 0)))</f>
        <v/>
      </c>
      <c r="N3047" s="5" t="str">
        <f>IF('Ek.3-A'!P3047="", "", 'Ek.3-A'!P3047)</f>
        <v/>
      </c>
      <c r="O3047" s="142">
        <f>'Ek.3-A'!S3047</f>
        <v>0</v>
      </c>
      <c r="P3047" s="143" t="str">
        <f>'Ek.3-A'!L3047</f>
        <v/>
      </c>
      <c r="Q3047" s="24" t="str">
        <f>'Ek.3-A'!M3047</f>
        <v/>
      </c>
      <c r="R3047" s="24">
        <f t="shared" si="647"/>
        <v>0</v>
      </c>
      <c r="S3047" s="141" t="str">
        <f t="shared" si="648"/>
        <v>H</v>
      </c>
      <c r="T3047" s="24">
        <f>IF(S3047="E",SUM($R$5:R3047),0)</f>
        <v>0</v>
      </c>
      <c r="U3047" s="143">
        <f t="shared" si="649"/>
        <v>0</v>
      </c>
    </row>
    <row r="3048" spans="1:21" x14ac:dyDescent="0.25">
      <c r="A3048" s="6">
        <v>31.48</v>
      </c>
      <c r="B3048" s="31" t="s">
        <v>90</v>
      </c>
      <c r="D3048" s="89">
        <v>845611900000</v>
      </c>
      <c r="E3048" s="3">
        <v>0.6</v>
      </c>
      <c r="K3048" s="3">
        <f t="shared" si="650"/>
        <v>2244</v>
      </c>
      <c r="L3048" s="97" t="str">
        <f>IF(TRIM('Ek.3-A'!F3048)&lt;&gt;"","var","yok")</f>
        <v>yok</v>
      </c>
      <c r="M3048" s="5" t="str">
        <f>IF('Ek.3-A'!F3048="", "", IF(VLOOKUP('Ek.3-A'!F3048, Veriler!D:E, 2, 0)=0, "", VLOOKUP('Ek.3-A'!F3048, Veriler!D:E, 2, 0)))</f>
        <v/>
      </c>
      <c r="N3048" s="5" t="str">
        <f>IF('Ek.3-A'!P3048="", "", 'Ek.3-A'!P3048)</f>
        <v/>
      </c>
      <c r="O3048" s="142">
        <f>'Ek.3-A'!S3048</f>
        <v>0</v>
      </c>
      <c r="P3048" s="143" t="str">
        <f>'Ek.3-A'!L3048</f>
        <v/>
      </c>
      <c r="Q3048" s="24" t="str">
        <f>'Ek.3-A'!M3048</f>
        <v/>
      </c>
      <c r="R3048" s="24">
        <f t="shared" si="647"/>
        <v>0</v>
      </c>
      <c r="S3048" s="141" t="str">
        <f t="shared" si="648"/>
        <v>H</v>
      </c>
      <c r="T3048" s="24">
        <f>IF(S3048="E",SUM($R$5:R3048),0)</f>
        <v>0</v>
      </c>
      <c r="U3048" s="143">
        <f t="shared" si="649"/>
        <v>0</v>
      </c>
    </row>
    <row r="3049" spans="1:21" x14ac:dyDescent="0.25">
      <c r="A3049" s="6">
        <v>31.49</v>
      </c>
      <c r="B3049" s="31" t="s">
        <v>90</v>
      </c>
      <c r="D3049" s="87">
        <v>852341300000</v>
      </c>
      <c r="E3049" s="3">
        <v>0.6</v>
      </c>
      <c r="K3049" s="3">
        <f t="shared" si="650"/>
        <v>2245</v>
      </c>
      <c r="L3049" s="97" t="str">
        <f>IF(TRIM('Ek.3-A'!F3049)&lt;&gt;"","var","yok")</f>
        <v>yok</v>
      </c>
      <c r="M3049" s="5" t="str">
        <f>IF('Ek.3-A'!F3049="", "", IF(VLOOKUP('Ek.3-A'!F3049, Veriler!D:E, 2, 0)=0, "", VLOOKUP('Ek.3-A'!F3049, Veriler!D:E, 2, 0)))</f>
        <v/>
      </c>
      <c r="N3049" s="5" t="str">
        <f>IF('Ek.3-A'!P3049="", "", 'Ek.3-A'!P3049)</f>
        <v/>
      </c>
      <c r="O3049" s="142">
        <f>'Ek.3-A'!S3049</f>
        <v>0</v>
      </c>
      <c r="P3049" s="143" t="str">
        <f>'Ek.3-A'!L3049</f>
        <v/>
      </c>
      <c r="Q3049" s="24" t="str">
        <f>'Ek.3-A'!M3049</f>
        <v/>
      </c>
      <c r="R3049" s="24">
        <f t="shared" si="647"/>
        <v>0</v>
      </c>
      <c r="S3049" s="141" t="str">
        <f t="shared" si="648"/>
        <v>H</v>
      </c>
      <c r="T3049" s="24">
        <f>IF(S3049="E",SUM($R$5:R3049),0)</f>
        <v>0</v>
      </c>
      <c r="U3049" s="143">
        <f t="shared" si="649"/>
        <v>0</v>
      </c>
    </row>
    <row r="3050" spans="1:21" x14ac:dyDescent="0.25">
      <c r="A3050" s="6">
        <v>31.5</v>
      </c>
      <c r="B3050" s="31" t="s">
        <v>90</v>
      </c>
      <c r="D3050" s="89">
        <v>852341100000</v>
      </c>
      <c r="E3050" s="3">
        <v>0.6</v>
      </c>
      <c r="K3050" s="3">
        <f t="shared" si="650"/>
        <v>2246</v>
      </c>
      <c r="L3050" s="97" t="str">
        <f>IF(TRIM('Ek.3-A'!F3050)&lt;&gt;"","var","yok")</f>
        <v>yok</v>
      </c>
      <c r="M3050" s="5" t="str">
        <f>IF('Ek.3-A'!F3050="", "", IF(VLOOKUP('Ek.3-A'!F3050, Veriler!D:E, 2, 0)=0, "", VLOOKUP('Ek.3-A'!F3050, Veriler!D:E, 2, 0)))</f>
        <v/>
      </c>
      <c r="N3050" s="5" t="str">
        <f>IF('Ek.3-A'!P3050="", "", 'Ek.3-A'!P3050)</f>
        <v/>
      </c>
      <c r="O3050" s="142">
        <f>'Ek.3-A'!S3050</f>
        <v>0</v>
      </c>
      <c r="P3050" s="143" t="str">
        <f>'Ek.3-A'!L3050</f>
        <v/>
      </c>
      <c r="Q3050" s="24" t="str">
        <f>'Ek.3-A'!M3050</f>
        <v/>
      </c>
      <c r="R3050" s="24">
        <f t="shared" si="647"/>
        <v>0</v>
      </c>
      <c r="S3050" s="141" t="str">
        <f t="shared" si="648"/>
        <v>H</v>
      </c>
      <c r="T3050" s="24">
        <f>IF(S3050="E",SUM($R$5:R3050),0)</f>
        <v>0</v>
      </c>
      <c r="U3050" s="143">
        <f t="shared" si="649"/>
        <v>0</v>
      </c>
    </row>
    <row r="3051" spans="1:21" x14ac:dyDescent="0.25">
      <c r="A3051" s="6">
        <v>31.51</v>
      </c>
      <c r="B3051" s="31" t="s">
        <v>90</v>
      </c>
      <c r="D3051" s="87">
        <v>901320000090</v>
      </c>
      <c r="E3051" s="3">
        <v>0.6</v>
      </c>
      <c r="K3051" s="3">
        <f t="shared" si="650"/>
        <v>2247</v>
      </c>
      <c r="L3051" s="97" t="str">
        <f>IF(TRIM('Ek.3-A'!F3051)&lt;&gt;"","var","yok")</f>
        <v>yok</v>
      </c>
      <c r="M3051" s="5" t="str">
        <f>IF('Ek.3-A'!F3051="", "", IF(VLOOKUP('Ek.3-A'!F3051, Veriler!D:E, 2, 0)=0, "", VLOOKUP('Ek.3-A'!F3051, Veriler!D:E, 2, 0)))</f>
        <v/>
      </c>
      <c r="N3051" s="5" t="str">
        <f>IF('Ek.3-A'!P3051="", "", 'Ek.3-A'!P3051)</f>
        <v/>
      </c>
      <c r="O3051" s="142">
        <f>'Ek.3-A'!S3051</f>
        <v>0</v>
      </c>
      <c r="P3051" s="143" t="str">
        <f>'Ek.3-A'!L3051</f>
        <v/>
      </c>
      <c r="Q3051" s="24" t="str">
        <f>'Ek.3-A'!M3051</f>
        <v/>
      </c>
      <c r="R3051" s="24">
        <f t="shared" si="647"/>
        <v>0</v>
      </c>
      <c r="S3051" s="141" t="str">
        <f t="shared" si="648"/>
        <v>H</v>
      </c>
      <c r="T3051" s="24">
        <f>IF(S3051="E",SUM($R$5:R3051),0)</f>
        <v>0</v>
      </c>
      <c r="U3051" s="143">
        <f t="shared" si="649"/>
        <v>0</v>
      </c>
    </row>
    <row r="3052" spans="1:21" x14ac:dyDescent="0.25">
      <c r="A3052" s="6">
        <v>31.52</v>
      </c>
      <c r="B3052" s="31" t="s">
        <v>90</v>
      </c>
      <c r="D3052" s="89">
        <v>901390800000</v>
      </c>
      <c r="E3052" s="3">
        <v>0.6</v>
      </c>
      <c r="K3052" s="3">
        <f t="shared" si="650"/>
        <v>2248</v>
      </c>
      <c r="L3052" s="97" t="str">
        <f>IF(TRIM('Ek.3-A'!F3052)&lt;&gt;"","var","yok")</f>
        <v>yok</v>
      </c>
      <c r="M3052" s="5" t="str">
        <f>IF('Ek.3-A'!F3052="", "", IF(VLOOKUP('Ek.3-A'!F3052, Veriler!D:E, 2, 0)=0, "", VLOOKUP('Ek.3-A'!F3052, Veriler!D:E, 2, 0)))</f>
        <v/>
      </c>
      <c r="N3052" s="5" t="str">
        <f>IF('Ek.3-A'!P3052="", "", 'Ek.3-A'!P3052)</f>
        <v/>
      </c>
      <c r="O3052" s="142">
        <f>'Ek.3-A'!S3052</f>
        <v>0</v>
      </c>
      <c r="P3052" s="143" t="str">
        <f>'Ek.3-A'!L3052</f>
        <v/>
      </c>
      <c r="Q3052" s="24" t="str">
        <f>'Ek.3-A'!M3052</f>
        <v/>
      </c>
      <c r="R3052" s="24">
        <f t="shared" si="647"/>
        <v>0</v>
      </c>
      <c r="S3052" s="141" t="str">
        <f t="shared" si="648"/>
        <v>H</v>
      </c>
      <c r="T3052" s="24">
        <f>IF(S3052="E",SUM($R$5:R3052),0)</f>
        <v>0</v>
      </c>
      <c r="U3052" s="143">
        <f t="shared" si="649"/>
        <v>0</v>
      </c>
    </row>
    <row r="3053" spans="1:21" x14ac:dyDescent="0.25">
      <c r="A3053" s="6">
        <v>31.53</v>
      </c>
      <c r="B3053" s="31" t="s">
        <v>90</v>
      </c>
      <c r="D3053" s="87">
        <v>853952000000</v>
      </c>
      <c r="E3053" s="3">
        <v>0.6</v>
      </c>
      <c r="K3053" s="3">
        <f t="shared" si="650"/>
        <v>2249</v>
      </c>
      <c r="L3053" s="97" t="str">
        <f>IF(TRIM('Ek.3-A'!F3053)&lt;&gt;"","var","yok")</f>
        <v>yok</v>
      </c>
      <c r="M3053" s="5" t="str">
        <f>IF('Ek.3-A'!F3053="", "", IF(VLOOKUP('Ek.3-A'!F3053, Veriler!D:E, 2, 0)=0, "", VLOOKUP('Ek.3-A'!F3053, Veriler!D:E, 2, 0)))</f>
        <v/>
      </c>
      <c r="N3053" s="5" t="str">
        <f>IF('Ek.3-A'!P3053="", "", 'Ek.3-A'!P3053)</f>
        <v/>
      </c>
      <c r="O3053" s="142">
        <f>'Ek.3-A'!S3053</f>
        <v>0</v>
      </c>
      <c r="P3053" s="143" t="str">
        <f>'Ek.3-A'!L3053</f>
        <v/>
      </c>
      <c r="Q3053" s="24" t="str">
        <f>'Ek.3-A'!M3053</f>
        <v/>
      </c>
      <c r="R3053" s="24">
        <f t="shared" si="647"/>
        <v>0</v>
      </c>
      <c r="S3053" s="141" t="str">
        <f t="shared" si="648"/>
        <v>H</v>
      </c>
      <c r="T3053" s="24">
        <f>IF(S3053="E",SUM($R$5:R3053),0)</f>
        <v>0</v>
      </c>
      <c r="U3053" s="143">
        <f t="shared" si="649"/>
        <v>0</v>
      </c>
    </row>
    <row r="3054" spans="1:21" x14ac:dyDescent="0.25">
      <c r="A3054" s="6">
        <v>31.54</v>
      </c>
      <c r="B3054" s="31" t="s">
        <v>90</v>
      </c>
      <c r="D3054" s="89">
        <v>853951000000</v>
      </c>
      <c r="E3054" s="3">
        <v>0.6</v>
      </c>
      <c r="K3054" s="3">
        <f t="shared" si="650"/>
        <v>2250</v>
      </c>
      <c r="L3054" s="97" t="str">
        <f>IF(TRIM('Ek.3-A'!F3054)&lt;&gt;"","var","yok")</f>
        <v>yok</v>
      </c>
      <c r="M3054" s="5" t="str">
        <f>IF('Ek.3-A'!F3054="", "", IF(VLOOKUP('Ek.3-A'!F3054, Veriler!D:E, 2, 0)=0, "", VLOOKUP('Ek.3-A'!F3054, Veriler!D:E, 2, 0)))</f>
        <v/>
      </c>
      <c r="N3054" s="5" t="str">
        <f>IF('Ek.3-A'!P3054="", "", 'Ek.3-A'!P3054)</f>
        <v/>
      </c>
      <c r="O3054" s="142">
        <f>'Ek.3-A'!S3054</f>
        <v>0</v>
      </c>
      <c r="P3054" s="143" t="str">
        <f>'Ek.3-A'!L3054</f>
        <v/>
      </c>
      <c r="Q3054" s="24" t="str">
        <f>'Ek.3-A'!M3054</f>
        <v/>
      </c>
      <c r="R3054" s="24">
        <f t="shared" si="647"/>
        <v>0</v>
      </c>
      <c r="S3054" s="141" t="str">
        <f t="shared" si="648"/>
        <v>H</v>
      </c>
      <c r="T3054" s="24">
        <f>IF(S3054="E",SUM($R$5:R3054),0)</f>
        <v>0</v>
      </c>
      <c r="U3054" s="143">
        <f t="shared" si="649"/>
        <v>0</v>
      </c>
    </row>
    <row r="3055" spans="1:21" x14ac:dyDescent="0.25">
      <c r="A3055" s="6">
        <v>31.55</v>
      </c>
      <c r="B3055" s="31" t="s">
        <v>90</v>
      </c>
      <c r="D3055" s="87">
        <v>292320001000</v>
      </c>
      <c r="E3055" s="3">
        <v>0.6</v>
      </c>
      <c r="K3055" s="3">
        <f t="shared" si="650"/>
        <v>2251</v>
      </c>
      <c r="L3055" s="97" t="str">
        <f>IF(TRIM('Ek.3-A'!F3055)&lt;&gt;"","var","yok")</f>
        <v>yok</v>
      </c>
      <c r="M3055" s="5" t="str">
        <f>IF('Ek.3-A'!F3055="", "", IF(VLOOKUP('Ek.3-A'!F3055, Veriler!D:E, 2, 0)=0, "", VLOOKUP('Ek.3-A'!F3055, Veriler!D:E, 2, 0)))</f>
        <v/>
      </c>
      <c r="N3055" s="5" t="str">
        <f>IF('Ek.3-A'!P3055="", "", 'Ek.3-A'!P3055)</f>
        <v/>
      </c>
      <c r="O3055" s="142">
        <f>'Ek.3-A'!S3055</f>
        <v>0</v>
      </c>
      <c r="P3055" s="143" t="str">
        <f>'Ek.3-A'!L3055</f>
        <v/>
      </c>
      <c r="Q3055" s="24" t="str">
        <f>'Ek.3-A'!M3055</f>
        <v/>
      </c>
      <c r="R3055" s="24">
        <f t="shared" si="647"/>
        <v>0</v>
      </c>
      <c r="S3055" s="141" t="str">
        <f t="shared" si="648"/>
        <v>H</v>
      </c>
      <c r="T3055" s="24">
        <f>IF(S3055="E",SUM($R$5:R3055),0)</f>
        <v>0</v>
      </c>
      <c r="U3055" s="143">
        <f t="shared" si="649"/>
        <v>0</v>
      </c>
    </row>
    <row r="3056" spans="1:21" x14ac:dyDescent="0.25">
      <c r="A3056" s="6">
        <v>31.56</v>
      </c>
      <c r="B3056" s="31" t="s">
        <v>90</v>
      </c>
      <c r="D3056" s="89">
        <v>844391999000</v>
      </c>
      <c r="E3056" s="3">
        <v>0.6</v>
      </c>
      <c r="K3056" s="3">
        <f t="shared" si="650"/>
        <v>2252</v>
      </c>
      <c r="L3056" s="97" t="str">
        <f>IF(TRIM('Ek.3-A'!F3056)&lt;&gt;"","var","yok")</f>
        <v>yok</v>
      </c>
      <c r="M3056" s="5" t="str">
        <f>IF('Ek.3-A'!F3056="", "", IF(VLOOKUP('Ek.3-A'!F3056, Veriler!D:E, 2, 0)=0, "", VLOOKUP('Ek.3-A'!F3056, Veriler!D:E, 2, 0)))</f>
        <v/>
      </c>
      <c r="N3056" s="5" t="str">
        <f>IF('Ek.3-A'!P3056="", "", 'Ek.3-A'!P3056)</f>
        <v/>
      </c>
      <c r="O3056" s="142">
        <f>'Ek.3-A'!S3056</f>
        <v>0</v>
      </c>
      <c r="P3056" s="143" t="str">
        <f>'Ek.3-A'!L3056</f>
        <v/>
      </c>
      <c r="Q3056" s="24" t="str">
        <f>'Ek.3-A'!M3056</f>
        <v/>
      </c>
      <c r="R3056" s="24">
        <f t="shared" si="647"/>
        <v>0</v>
      </c>
      <c r="S3056" s="141" t="str">
        <f t="shared" si="648"/>
        <v>H</v>
      </c>
      <c r="T3056" s="24">
        <f>IF(S3056="E",SUM($R$5:R3056),0)</f>
        <v>0</v>
      </c>
      <c r="U3056" s="143">
        <f t="shared" si="649"/>
        <v>0</v>
      </c>
    </row>
    <row r="3057" spans="1:21" x14ac:dyDescent="0.25">
      <c r="A3057" s="6">
        <v>31.57</v>
      </c>
      <c r="B3057" s="31" t="s">
        <v>90</v>
      </c>
      <c r="D3057" s="87">
        <v>293190009031</v>
      </c>
      <c r="E3057" s="3">
        <v>0.6</v>
      </c>
      <c r="K3057" s="3">
        <f t="shared" si="650"/>
        <v>2253</v>
      </c>
      <c r="L3057" s="97" t="str">
        <f>IF(TRIM('Ek.3-A'!F3057)&lt;&gt;"","var","yok")</f>
        <v>yok</v>
      </c>
      <c r="M3057" s="5" t="str">
        <f>IF('Ek.3-A'!F3057="", "", IF(VLOOKUP('Ek.3-A'!F3057, Veriler!D:E, 2, 0)=0, "", VLOOKUP('Ek.3-A'!F3057, Veriler!D:E, 2, 0)))</f>
        <v/>
      </c>
      <c r="N3057" s="5" t="str">
        <f>IF('Ek.3-A'!P3057="", "", 'Ek.3-A'!P3057)</f>
        <v/>
      </c>
      <c r="O3057" s="142">
        <f>'Ek.3-A'!S3057</f>
        <v>0</v>
      </c>
      <c r="P3057" s="143" t="str">
        <f>'Ek.3-A'!L3057</f>
        <v/>
      </c>
      <c r="Q3057" s="24" t="str">
        <f>'Ek.3-A'!M3057</f>
        <v/>
      </c>
      <c r="R3057" s="24">
        <f t="shared" si="647"/>
        <v>0</v>
      </c>
      <c r="S3057" s="141" t="str">
        <f t="shared" si="648"/>
        <v>H</v>
      </c>
      <c r="T3057" s="24">
        <f>IF(S3057="E",SUM($R$5:R3057),0)</f>
        <v>0</v>
      </c>
      <c r="U3057" s="143">
        <f t="shared" si="649"/>
        <v>0</v>
      </c>
    </row>
    <row r="3058" spans="1:21" x14ac:dyDescent="0.25">
      <c r="A3058" s="6">
        <v>31.58</v>
      </c>
      <c r="B3058" s="31" t="s">
        <v>90</v>
      </c>
      <c r="D3058" s="89">
        <v>293190009033</v>
      </c>
      <c r="E3058" s="3">
        <v>0.6</v>
      </c>
      <c r="K3058" s="3">
        <f t="shared" si="650"/>
        <v>2254</v>
      </c>
      <c r="L3058" s="97" t="str">
        <f>IF(TRIM('Ek.3-A'!F3058)&lt;&gt;"","var","yok")</f>
        <v>yok</v>
      </c>
      <c r="M3058" s="5" t="str">
        <f>IF('Ek.3-A'!F3058="", "", IF(VLOOKUP('Ek.3-A'!F3058, Veriler!D:E, 2, 0)=0, "", VLOOKUP('Ek.3-A'!F3058, Veriler!D:E, 2, 0)))</f>
        <v/>
      </c>
      <c r="N3058" s="5" t="str">
        <f>IF('Ek.3-A'!P3058="", "", 'Ek.3-A'!P3058)</f>
        <v/>
      </c>
      <c r="O3058" s="142">
        <f>'Ek.3-A'!S3058</f>
        <v>0</v>
      </c>
      <c r="P3058" s="143" t="str">
        <f>'Ek.3-A'!L3058</f>
        <v/>
      </c>
      <c r="Q3058" s="24" t="str">
        <f>'Ek.3-A'!M3058</f>
        <v/>
      </c>
      <c r="R3058" s="24">
        <f t="shared" si="647"/>
        <v>0</v>
      </c>
      <c r="S3058" s="141" t="str">
        <f t="shared" si="648"/>
        <v>H</v>
      </c>
      <c r="T3058" s="24">
        <f>IF(S3058="E",SUM($R$5:R3058),0)</f>
        <v>0</v>
      </c>
      <c r="U3058" s="143">
        <f t="shared" si="649"/>
        <v>0</v>
      </c>
    </row>
    <row r="3059" spans="1:21" x14ac:dyDescent="0.25">
      <c r="A3059" s="6">
        <v>31.59</v>
      </c>
      <c r="B3059" s="31" t="s">
        <v>90</v>
      </c>
      <c r="D3059" s="87">
        <v>350520101000</v>
      </c>
      <c r="E3059" s="3">
        <v>0.6</v>
      </c>
      <c r="L3059" s="97"/>
      <c r="M3059" s="5"/>
      <c r="N3059" s="5"/>
      <c r="O3059" s="5"/>
      <c r="Q3059" s="23"/>
      <c r="T3059" s="24"/>
      <c r="U3059" s="25"/>
    </row>
    <row r="3060" spans="1:21" x14ac:dyDescent="0.25">
      <c r="A3060" s="6">
        <v>31.6</v>
      </c>
      <c r="B3060" s="31" t="s">
        <v>90</v>
      </c>
      <c r="D3060" s="89">
        <v>292429100000</v>
      </c>
      <c r="E3060" s="3">
        <v>0.6</v>
      </c>
      <c r="K3060" s="3">
        <f>K3058+1</f>
        <v>2255</v>
      </c>
      <c r="L3060" s="97" t="str">
        <f>IF(TRIM('Ek.3-A'!F3060)&lt;&gt;"","var","yok")</f>
        <v>yok</v>
      </c>
      <c r="M3060" s="5" t="str">
        <f>IF('Ek.3-A'!F3060="", "", IF(VLOOKUP('Ek.3-A'!F3060, Veriler!D:E, 2, 0)=0, "", VLOOKUP('Ek.3-A'!F3060, Veriler!D:E, 2, 0)))</f>
        <v/>
      </c>
      <c r="N3060" s="5" t="str">
        <f>IF('Ek.3-A'!P3060="", "", 'Ek.3-A'!P3060)</f>
        <v/>
      </c>
      <c r="O3060" s="142">
        <f>'Ek.3-A'!S3060</f>
        <v>0</v>
      </c>
      <c r="P3060" s="143" t="str">
        <f>'Ek.3-A'!L3060</f>
        <v/>
      </c>
      <c r="Q3060" s="24" t="str">
        <f>'Ek.3-A'!M3060</f>
        <v/>
      </c>
      <c r="R3060" s="24">
        <f t="shared" ref="R3060:R3073" si="651">IF(L3060="var",0,IF(Q3060&lt;=0.005,Q3060,0))</f>
        <v>0</v>
      </c>
      <c r="S3060" s="141" t="str">
        <f t="shared" ref="S3060:S3073" si="652">IF(Q3060&lt;=0.005,"E","H")</f>
        <v>H</v>
      </c>
      <c r="T3060" s="24">
        <f>IF(S3060="E",SUM($R$5:R3060),0)</f>
        <v>0</v>
      </c>
      <c r="U3060" s="143">
        <f t="shared" ref="U3060:U3073" si="653">IF(T3060&lt;=0.1, O3060, IF(R3060&gt;$G$2, R3060*O3060, $G$2*O3060))</f>
        <v>0</v>
      </c>
    </row>
    <row r="3061" spans="1:21" x14ac:dyDescent="0.25">
      <c r="A3061" s="6">
        <v>31.61</v>
      </c>
      <c r="B3061" s="31" t="s">
        <v>90</v>
      </c>
      <c r="D3061" s="87">
        <v>292429700027</v>
      </c>
      <c r="E3061" s="3">
        <v>0.6</v>
      </c>
      <c r="K3061" s="3">
        <f t="shared" ref="K3061:K3073" si="654">K3060+1</f>
        <v>2256</v>
      </c>
      <c r="L3061" s="97" t="str">
        <f>IF(TRIM('Ek.3-A'!F3061)&lt;&gt;"","var","yok")</f>
        <v>yok</v>
      </c>
      <c r="M3061" s="5" t="str">
        <f>IF('Ek.3-A'!F3061="", "", IF(VLOOKUP('Ek.3-A'!F3061, Veriler!D:E, 2, 0)=0, "", VLOOKUP('Ek.3-A'!F3061, Veriler!D:E, 2, 0)))</f>
        <v/>
      </c>
      <c r="N3061" s="5" t="str">
        <f>IF('Ek.3-A'!P3061="", "", 'Ek.3-A'!P3061)</f>
        <v/>
      </c>
      <c r="O3061" s="142">
        <f>'Ek.3-A'!S3061</f>
        <v>0</v>
      </c>
      <c r="P3061" s="143" t="str">
        <f>'Ek.3-A'!L3061</f>
        <v/>
      </c>
      <c r="Q3061" s="24" t="str">
        <f>'Ek.3-A'!M3061</f>
        <v/>
      </c>
      <c r="R3061" s="24">
        <f t="shared" si="651"/>
        <v>0</v>
      </c>
      <c r="S3061" s="141" t="str">
        <f t="shared" si="652"/>
        <v>H</v>
      </c>
      <c r="T3061" s="24">
        <f>IF(S3061="E",SUM($R$5:R3061),0)</f>
        <v>0</v>
      </c>
      <c r="U3061" s="143">
        <f t="shared" si="653"/>
        <v>0</v>
      </c>
    </row>
    <row r="3062" spans="1:21" x14ac:dyDescent="0.25">
      <c r="A3062" s="6">
        <v>31.62</v>
      </c>
      <c r="B3062" s="31" t="s">
        <v>90</v>
      </c>
      <c r="D3062" s="89">
        <v>470630000000</v>
      </c>
      <c r="E3062" s="3">
        <v>0.6</v>
      </c>
      <c r="K3062" s="3">
        <f t="shared" si="654"/>
        <v>2257</v>
      </c>
      <c r="L3062" s="97" t="str">
        <f>IF(TRIM('Ek.3-A'!F3062)&lt;&gt;"","var","yok")</f>
        <v>yok</v>
      </c>
      <c r="M3062" s="5" t="str">
        <f>IF('Ek.3-A'!F3062="", "", IF(VLOOKUP('Ek.3-A'!F3062, Veriler!D:E, 2, 0)=0, "", VLOOKUP('Ek.3-A'!F3062, Veriler!D:E, 2, 0)))</f>
        <v/>
      </c>
      <c r="N3062" s="5" t="str">
        <f>IF('Ek.3-A'!P3062="", "", 'Ek.3-A'!P3062)</f>
        <v/>
      </c>
      <c r="O3062" s="142">
        <f>'Ek.3-A'!S3062</f>
        <v>0</v>
      </c>
      <c r="P3062" s="143" t="str">
        <f>'Ek.3-A'!L3062</f>
        <v/>
      </c>
      <c r="Q3062" s="24" t="str">
        <f>'Ek.3-A'!M3062</f>
        <v/>
      </c>
      <c r="R3062" s="24">
        <f t="shared" si="651"/>
        <v>0</v>
      </c>
      <c r="S3062" s="141" t="str">
        <f t="shared" si="652"/>
        <v>H</v>
      </c>
      <c r="T3062" s="24">
        <f>IF(S3062="E",SUM($R$5:R3062),0)</f>
        <v>0</v>
      </c>
      <c r="U3062" s="143">
        <f t="shared" si="653"/>
        <v>0</v>
      </c>
    </row>
    <row r="3063" spans="1:21" x14ac:dyDescent="0.25">
      <c r="A3063" s="6">
        <v>31.63</v>
      </c>
      <c r="B3063" s="31" t="s">
        <v>90</v>
      </c>
      <c r="D3063" s="87">
        <v>470620000000</v>
      </c>
      <c r="E3063" s="3">
        <v>0.6</v>
      </c>
      <c r="K3063" s="3">
        <f t="shared" si="654"/>
        <v>2258</v>
      </c>
      <c r="L3063" s="97" t="str">
        <f>IF(TRIM('Ek.3-A'!F3063)&lt;&gt;"","var","yok")</f>
        <v>yok</v>
      </c>
      <c r="M3063" s="5" t="str">
        <f>IF('Ek.3-A'!F3063="", "", IF(VLOOKUP('Ek.3-A'!F3063, Veriler!D:E, 2, 0)=0, "", VLOOKUP('Ek.3-A'!F3063, Veriler!D:E, 2, 0)))</f>
        <v/>
      </c>
      <c r="N3063" s="5" t="str">
        <f>IF('Ek.3-A'!P3063="", "", 'Ek.3-A'!P3063)</f>
        <v/>
      </c>
      <c r="O3063" s="142">
        <f>'Ek.3-A'!S3063</f>
        <v>0</v>
      </c>
      <c r="P3063" s="143" t="str">
        <f>'Ek.3-A'!L3063</f>
        <v/>
      </c>
      <c r="Q3063" s="24" t="str">
        <f>'Ek.3-A'!M3063</f>
        <v/>
      </c>
      <c r="R3063" s="24">
        <f t="shared" si="651"/>
        <v>0</v>
      </c>
      <c r="S3063" s="141" t="str">
        <f t="shared" si="652"/>
        <v>H</v>
      </c>
      <c r="T3063" s="24">
        <f>IF(S3063="E",SUM($R$5:R3063),0)</f>
        <v>0</v>
      </c>
      <c r="U3063" s="143">
        <f t="shared" si="653"/>
        <v>0</v>
      </c>
    </row>
    <row r="3064" spans="1:21" x14ac:dyDescent="0.25">
      <c r="A3064" s="6">
        <v>31.64</v>
      </c>
      <c r="B3064" s="31" t="s">
        <v>90</v>
      </c>
      <c r="D3064" s="89">
        <v>843991000000</v>
      </c>
      <c r="E3064" s="3">
        <v>0.6</v>
      </c>
      <c r="K3064" s="3">
        <f t="shared" si="654"/>
        <v>2259</v>
      </c>
      <c r="L3064" s="97" t="str">
        <f>IF(TRIM('Ek.3-A'!F3064)&lt;&gt;"","var","yok")</f>
        <v>yok</v>
      </c>
      <c r="M3064" s="5" t="str">
        <f>IF('Ek.3-A'!F3064="", "", IF(VLOOKUP('Ek.3-A'!F3064, Veriler!D:E, 2, 0)=0, "", VLOOKUP('Ek.3-A'!F3064, Veriler!D:E, 2, 0)))</f>
        <v/>
      </c>
      <c r="N3064" s="5" t="str">
        <f>IF('Ek.3-A'!P3064="", "", 'Ek.3-A'!P3064)</f>
        <v/>
      </c>
      <c r="O3064" s="142">
        <f>'Ek.3-A'!S3064</f>
        <v>0</v>
      </c>
      <c r="P3064" s="143" t="str">
        <f>'Ek.3-A'!L3064</f>
        <v/>
      </c>
      <c r="Q3064" s="24" t="str">
        <f>'Ek.3-A'!M3064</f>
        <v/>
      </c>
      <c r="R3064" s="24">
        <f t="shared" si="651"/>
        <v>0</v>
      </c>
      <c r="S3064" s="141" t="str">
        <f t="shared" si="652"/>
        <v>H</v>
      </c>
      <c r="T3064" s="24">
        <f>IF(S3064="E",SUM($R$5:R3064),0)</f>
        <v>0</v>
      </c>
      <c r="U3064" s="143">
        <f t="shared" si="653"/>
        <v>0</v>
      </c>
    </row>
    <row r="3065" spans="1:21" x14ac:dyDescent="0.25">
      <c r="A3065" s="6">
        <v>31.65</v>
      </c>
      <c r="B3065" s="31" t="s">
        <v>90</v>
      </c>
      <c r="D3065" s="87">
        <v>291539009117</v>
      </c>
      <c r="E3065" s="3">
        <v>0.6</v>
      </c>
      <c r="K3065" s="3">
        <f t="shared" si="654"/>
        <v>2260</v>
      </c>
      <c r="L3065" s="97" t="str">
        <f>IF(TRIM('Ek.3-A'!F3065)&lt;&gt;"","var","yok")</f>
        <v>yok</v>
      </c>
      <c r="M3065" s="5" t="str">
        <f>IF('Ek.3-A'!F3065="", "", IF(VLOOKUP('Ek.3-A'!F3065, Veriler!D:E, 2, 0)=0, "", VLOOKUP('Ek.3-A'!F3065, Veriler!D:E, 2, 0)))</f>
        <v/>
      </c>
      <c r="N3065" s="5" t="str">
        <f>IF('Ek.3-A'!P3065="", "", 'Ek.3-A'!P3065)</f>
        <v/>
      </c>
      <c r="O3065" s="142">
        <f>'Ek.3-A'!S3065</f>
        <v>0</v>
      </c>
      <c r="P3065" s="143" t="str">
        <f>'Ek.3-A'!L3065</f>
        <v/>
      </c>
      <c r="Q3065" s="24" t="str">
        <f>'Ek.3-A'!M3065</f>
        <v/>
      </c>
      <c r="R3065" s="24">
        <f t="shared" si="651"/>
        <v>0</v>
      </c>
      <c r="S3065" s="141" t="str">
        <f t="shared" si="652"/>
        <v>H</v>
      </c>
      <c r="T3065" s="24">
        <f>IF(S3065="E",SUM($R$5:R3065),0)</f>
        <v>0</v>
      </c>
      <c r="U3065" s="143">
        <f t="shared" si="653"/>
        <v>0</v>
      </c>
    </row>
    <row r="3066" spans="1:21" x14ac:dyDescent="0.25">
      <c r="A3066" s="6">
        <v>31.66</v>
      </c>
      <c r="B3066" s="31" t="s">
        <v>90</v>
      </c>
      <c r="D3066" s="89">
        <v>290522000014</v>
      </c>
      <c r="E3066" s="3">
        <v>0.6</v>
      </c>
      <c r="K3066" s="3">
        <f t="shared" si="654"/>
        <v>2261</v>
      </c>
      <c r="L3066" s="97" t="str">
        <f>IF(TRIM('Ek.3-A'!F3066)&lt;&gt;"","var","yok")</f>
        <v>yok</v>
      </c>
      <c r="M3066" s="5" t="str">
        <f>IF('Ek.3-A'!F3066="", "", IF(VLOOKUP('Ek.3-A'!F3066, Veriler!D:E, 2, 0)=0, "", VLOOKUP('Ek.3-A'!F3066, Veriler!D:E, 2, 0)))</f>
        <v/>
      </c>
      <c r="N3066" s="5" t="str">
        <f>IF('Ek.3-A'!P3066="", "", 'Ek.3-A'!P3066)</f>
        <v/>
      </c>
      <c r="O3066" s="142">
        <f>'Ek.3-A'!S3066</f>
        <v>0</v>
      </c>
      <c r="P3066" s="143" t="str">
        <f>'Ek.3-A'!L3066</f>
        <v/>
      </c>
      <c r="Q3066" s="24" t="str">
        <f>'Ek.3-A'!M3066</f>
        <v/>
      </c>
      <c r="R3066" s="24">
        <f t="shared" si="651"/>
        <v>0</v>
      </c>
      <c r="S3066" s="141" t="str">
        <f t="shared" si="652"/>
        <v>H</v>
      </c>
      <c r="T3066" s="24">
        <f>IF(S3066="E",SUM($R$5:R3066),0)</f>
        <v>0</v>
      </c>
      <c r="U3066" s="143">
        <f t="shared" si="653"/>
        <v>0</v>
      </c>
    </row>
    <row r="3067" spans="1:21" x14ac:dyDescent="0.25">
      <c r="A3067" s="6">
        <v>31.67</v>
      </c>
      <c r="B3067" s="31" t="s">
        <v>90</v>
      </c>
      <c r="D3067" s="87">
        <v>294190000031</v>
      </c>
      <c r="E3067" s="3">
        <v>0.6</v>
      </c>
      <c r="K3067" s="3">
        <f t="shared" si="654"/>
        <v>2262</v>
      </c>
      <c r="L3067" s="97" t="str">
        <f>IF(TRIM('Ek.3-A'!F3067)&lt;&gt;"","var","yok")</f>
        <v>yok</v>
      </c>
      <c r="M3067" s="5" t="str">
        <f>IF('Ek.3-A'!F3067="", "", IF(VLOOKUP('Ek.3-A'!F3067, Veriler!D:E, 2, 0)=0, "", VLOOKUP('Ek.3-A'!F3067, Veriler!D:E, 2, 0)))</f>
        <v/>
      </c>
      <c r="N3067" s="5" t="str">
        <f>IF('Ek.3-A'!P3067="", "", 'Ek.3-A'!P3067)</f>
        <v/>
      </c>
      <c r="O3067" s="142">
        <f>'Ek.3-A'!S3067</f>
        <v>0</v>
      </c>
      <c r="P3067" s="143" t="str">
        <f>'Ek.3-A'!L3067</f>
        <v/>
      </c>
      <c r="Q3067" s="24" t="str">
        <f>'Ek.3-A'!M3067</f>
        <v/>
      </c>
      <c r="R3067" s="24">
        <f t="shared" si="651"/>
        <v>0</v>
      </c>
      <c r="S3067" s="141" t="str">
        <f t="shared" si="652"/>
        <v>H</v>
      </c>
      <c r="T3067" s="24">
        <f>IF(S3067="E",SUM($R$5:R3067),0)</f>
        <v>0</v>
      </c>
      <c r="U3067" s="143">
        <f t="shared" si="653"/>
        <v>0</v>
      </c>
    </row>
    <row r="3068" spans="1:21" x14ac:dyDescent="0.25">
      <c r="A3068" s="6">
        <v>31.68</v>
      </c>
      <c r="B3068" s="31" t="s">
        <v>90</v>
      </c>
      <c r="D3068" s="89">
        <v>294190000032</v>
      </c>
      <c r="E3068" s="3">
        <v>0.6</v>
      </c>
      <c r="K3068" s="3">
        <f t="shared" si="654"/>
        <v>2263</v>
      </c>
      <c r="L3068" s="97" t="str">
        <f>IF(TRIM('Ek.3-A'!F3068)&lt;&gt;"","var","yok")</f>
        <v>yok</v>
      </c>
      <c r="M3068" s="5" t="str">
        <f>IF('Ek.3-A'!F3068="", "", IF(VLOOKUP('Ek.3-A'!F3068, Veriler!D:E, 2, 0)=0, "", VLOOKUP('Ek.3-A'!F3068, Veriler!D:E, 2, 0)))</f>
        <v/>
      </c>
      <c r="N3068" s="5" t="str">
        <f>IF('Ek.3-A'!P3068="", "", 'Ek.3-A'!P3068)</f>
        <v/>
      </c>
      <c r="O3068" s="142">
        <f>'Ek.3-A'!S3068</f>
        <v>0</v>
      </c>
      <c r="P3068" s="143" t="str">
        <f>'Ek.3-A'!L3068</f>
        <v/>
      </c>
      <c r="Q3068" s="24" t="str">
        <f>'Ek.3-A'!M3068</f>
        <v/>
      </c>
      <c r="R3068" s="24">
        <f t="shared" si="651"/>
        <v>0</v>
      </c>
      <c r="S3068" s="141" t="str">
        <f t="shared" si="652"/>
        <v>H</v>
      </c>
      <c r="T3068" s="24">
        <f>IF(S3068="E",SUM($R$5:R3068),0)</f>
        <v>0</v>
      </c>
      <c r="U3068" s="143">
        <f t="shared" si="653"/>
        <v>0</v>
      </c>
    </row>
    <row r="3069" spans="1:21" x14ac:dyDescent="0.25">
      <c r="A3069" s="6">
        <v>31.69</v>
      </c>
      <c r="B3069" s="31" t="s">
        <v>90</v>
      </c>
      <c r="D3069" s="87">
        <v>294190000039</v>
      </c>
      <c r="E3069" s="3">
        <v>0.6</v>
      </c>
      <c r="K3069" s="3">
        <f t="shared" si="654"/>
        <v>2264</v>
      </c>
      <c r="L3069" s="97" t="str">
        <f>IF(TRIM('Ek.3-A'!F3069)&lt;&gt;"","var","yok")</f>
        <v>yok</v>
      </c>
      <c r="M3069" s="5" t="str">
        <f>IF('Ek.3-A'!F3069="", "", IF(VLOOKUP('Ek.3-A'!F3069, Veriler!D:E, 2, 0)=0, "", VLOOKUP('Ek.3-A'!F3069, Veriler!D:E, 2, 0)))</f>
        <v/>
      </c>
      <c r="N3069" s="5" t="str">
        <f>IF('Ek.3-A'!P3069="", "", 'Ek.3-A'!P3069)</f>
        <v/>
      </c>
      <c r="O3069" s="142">
        <f>'Ek.3-A'!S3069</f>
        <v>0</v>
      </c>
      <c r="P3069" s="143" t="str">
        <f>'Ek.3-A'!L3069</f>
        <v/>
      </c>
      <c r="Q3069" s="24" t="str">
        <f>'Ek.3-A'!M3069</f>
        <v/>
      </c>
      <c r="R3069" s="24">
        <f t="shared" si="651"/>
        <v>0</v>
      </c>
      <c r="S3069" s="141" t="str">
        <f t="shared" si="652"/>
        <v>H</v>
      </c>
      <c r="T3069" s="24">
        <f>IF(S3069="E",SUM($R$5:R3069),0)</f>
        <v>0</v>
      </c>
      <c r="U3069" s="143">
        <f t="shared" si="653"/>
        <v>0</v>
      </c>
    </row>
    <row r="3070" spans="1:21" x14ac:dyDescent="0.25">
      <c r="A3070" s="6">
        <v>31.7</v>
      </c>
      <c r="B3070" s="31" t="s">
        <v>90</v>
      </c>
      <c r="D3070" s="89">
        <v>151800100000</v>
      </c>
      <c r="E3070" s="3">
        <v>0.6</v>
      </c>
      <c r="K3070" s="3">
        <f t="shared" si="654"/>
        <v>2265</v>
      </c>
      <c r="L3070" s="97" t="str">
        <f>IF(TRIM('Ek.3-A'!F3070)&lt;&gt;"","var","yok")</f>
        <v>yok</v>
      </c>
      <c r="M3070" s="5" t="str">
        <f>IF('Ek.3-A'!F3070="", "", IF(VLOOKUP('Ek.3-A'!F3070, Veriler!D:E, 2, 0)=0, "", VLOOKUP('Ek.3-A'!F3070, Veriler!D:E, 2, 0)))</f>
        <v/>
      </c>
      <c r="N3070" s="5" t="str">
        <f>IF('Ek.3-A'!P3070="", "", 'Ek.3-A'!P3070)</f>
        <v/>
      </c>
      <c r="O3070" s="142">
        <f>'Ek.3-A'!S3070</f>
        <v>0</v>
      </c>
      <c r="P3070" s="143" t="str">
        <f>'Ek.3-A'!L3070</f>
        <v/>
      </c>
      <c r="Q3070" s="24" t="str">
        <f>'Ek.3-A'!M3070</f>
        <v/>
      </c>
      <c r="R3070" s="24">
        <f t="shared" si="651"/>
        <v>0</v>
      </c>
      <c r="S3070" s="141" t="str">
        <f t="shared" si="652"/>
        <v>H</v>
      </c>
      <c r="T3070" s="24">
        <f>IF(S3070="E",SUM($R$5:R3070),0)</f>
        <v>0</v>
      </c>
      <c r="U3070" s="143">
        <f t="shared" si="653"/>
        <v>0</v>
      </c>
    </row>
    <row r="3071" spans="1:21" x14ac:dyDescent="0.25">
      <c r="A3071" s="6">
        <v>31.71</v>
      </c>
      <c r="B3071" s="31" t="s">
        <v>90</v>
      </c>
      <c r="D3071" s="87">
        <v>291615009011</v>
      </c>
      <c r="E3071" s="3">
        <v>0.6</v>
      </c>
      <c r="K3071" s="3">
        <f t="shared" si="654"/>
        <v>2266</v>
      </c>
      <c r="L3071" s="97" t="str">
        <f>IF(TRIM('Ek.3-A'!F3071)&lt;&gt;"","var","yok")</f>
        <v>yok</v>
      </c>
      <c r="M3071" s="5" t="str">
        <f>IF('Ek.3-A'!F3071="", "", IF(VLOOKUP('Ek.3-A'!F3071, Veriler!D:E, 2, 0)=0, "", VLOOKUP('Ek.3-A'!F3071, Veriler!D:E, 2, 0)))</f>
        <v/>
      </c>
      <c r="N3071" s="5" t="str">
        <f>IF('Ek.3-A'!P3071="", "", 'Ek.3-A'!P3071)</f>
        <v/>
      </c>
      <c r="O3071" s="142">
        <f>'Ek.3-A'!S3071</f>
        <v>0</v>
      </c>
      <c r="P3071" s="143" t="str">
        <f>'Ek.3-A'!L3071</f>
        <v/>
      </c>
      <c r="Q3071" s="24" t="str">
        <f>'Ek.3-A'!M3071</f>
        <v/>
      </c>
      <c r="R3071" s="24">
        <f t="shared" si="651"/>
        <v>0</v>
      </c>
      <c r="S3071" s="141" t="str">
        <f t="shared" si="652"/>
        <v>H</v>
      </c>
      <c r="T3071" s="24">
        <f>IF(S3071="E",SUM($R$5:R3071),0)</f>
        <v>0</v>
      </c>
      <c r="U3071" s="143">
        <f t="shared" si="653"/>
        <v>0</v>
      </c>
    </row>
    <row r="3072" spans="1:21" x14ac:dyDescent="0.25">
      <c r="A3072" s="6">
        <v>31.72</v>
      </c>
      <c r="B3072" s="31" t="s">
        <v>90</v>
      </c>
      <c r="D3072" s="89">
        <v>291615009012</v>
      </c>
      <c r="E3072" s="3">
        <v>0.6</v>
      </c>
      <c r="K3072" s="3">
        <f t="shared" si="654"/>
        <v>2267</v>
      </c>
      <c r="L3072" s="97" t="str">
        <f>IF(TRIM('Ek.3-A'!F3072)&lt;&gt;"","var","yok")</f>
        <v>yok</v>
      </c>
      <c r="M3072" s="5" t="str">
        <f>IF('Ek.3-A'!F3072="", "", IF(VLOOKUP('Ek.3-A'!F3072, Veriler!D:E, 2, 0)=0, "", VLOOKUP('Ek.3-A'!F3072, Veriler!D:E, 2, 0)))</f>
        <v/>
      </c>
      <c r="N3072" s="5" t="str">
        <f>IF('Ek.3-A'!P3072="", "", 'Ek.3-A'!P3072)</f>
        <v/>
      </c>
      <c r="O3072" s="142">
        <f>'Ek.3-A'!S3072</f>
        <v>0</v>
      </c>
      <c r="P3072" s="143" t="str">
        <f>'Ek.3-A'!L3072</f>
        <v/>
      </c>
      <c r="Q3072" s="24" t="str">
        <f>'Ek.3-A'!M3072</f>
        <v/>
      </c>
      <c r="R3072" s="24">
        <f t="shared" si="651"/>
        <v>0</v>
      </c>
      <c r="S3072" s="141" t="str">
        <f t="shared" si="652"/>
        <v>H</v>
      </c>
      <c r="T3072" s="24">
        <f>IF(S3072="E",SUM($R$5:R3072),0)</f>
        <v>0</v>
      </c>
      <c r="U3072" s="143">
        <f t="shared" si="653"/>
        <v>0</v>
      </c>
    </row>
    <row r="3073" spans="1:41" x14ac:dyDescent="0.25">
      <c r="A3073" s="6">
        <v>31.73</v>
      </c>
      <c r="B3073" s="31" t="s">
        <v>90</v>
      </c>
      <c r="D3073" s="87">
        <v>470610000011</v>
      </c>
      <c r="E3073" s="3">
        <v>0.6</v>
      </c>
      <c r="K3073" s="3">
        <f t="shared" si="654"/>
        <v>2268</v>
      </c>
      <c r="L3073" s="97" t="str">
        <f>IF(TRIM('Ek.3-A'!F3073)&lt;&gt;"","var","yok")</f>
        <v>yok</v>
      </c>
      <c r="M3073" s="5" t="str">
        <f>IF('Ek.3-A'!F3073="", "", IF(VLOOKUP('Ek.3-A'!F3073, Veriler!D:E, 2, 0)=0, "", VLOOKUP('Ek.3-A'!F3073, Veriler!D:E, 2, 0)))</f>
        <v/>
      </c>
      <c r="N3073" s="5" t="str">
        <f>IF('Ek.3-A'!P3073="", "", 'Ek.3-A'!P3073)</f>
        <v/>
      </c>
      <c r="O3073" s="142">
        <f>'Ek.3-A'!S3073</f>
        <v>0</v>
      </c>
      <c r="P3073" s="143" t="str">
        <f>'Ek.3-A'!L3073</f>
        <v/>
      </c>
      <c r="Q3073" s="24" t="str">
        <f>'Ek.3-A'!M3073</f>
        <v/>
      </c>
      <c r="R3073" s="24">
        <f t="shared" si="651"/>
        <v>0</v>
      </c>
      <c r="S3073" s="141" t="str">
        <f t="shared" si="652"/>
        <v>H</v>
      </c>
      <c r="T3073" s="24">
        <f>IF(S3073="E",SUM($R$5:R3073),0)</f>
        <v>0</v>
      </c>
      <c r="U3073" s="143">
        <f t="shared" si="653"/>
        <v>0</v>
      </c>
    </row>
    <row r="3074" spans="1:41" x14ac:dyDescent="0.25">
      <c r="A3074" s="6">
        <v>31.74</v>
      </c>
      <c r="B3074" s="31" t="s">
        <v>90</v>
      </c>
      <c r="D3074" s="89">
        <v>470610000012</v>
      </c>
      <c r="E3074" s="3">
        <v>0.6</v>
      </c>
      <c r="T3074" s="24"/>
      <c r="U3074" s="25"/>
      <c r="AO3074" s="140">
        <f>'Ek.3-A'!L3074</f>
        <v>0</v>
      </c>
    </row>
    <row r="3075" spans="1:41" x14ac:dyDescent="0.25">
      <c r="A3075" s="6">
        <v>31.75</v>
      </c>
      <c r="B3075" s="31" t="s">
        <v>90</v>
      </c>
      <c r="D3075" s="87">
        <v>270220000000</v>
      </c>
      <c r="E3075" s="3">
        <v>0.6</v>
      </c>
      <c r="T3075" s="24"/>
      <c r="U3075" s="25"/>
    </row>
    <row r="3076" spans="1:41" x14ac:dyDescent="0.25">
      <c r="A3076" s="6">
        <v>31.76</v>
      </c>
      <c r="B3076" s="31" t="s">
        <v>90</v>
      </c>
      <c r="D3076" s="89">
        <v>270400300000</v>
      </c>
      <c r="E3076" s="3">
        <v>0.6</v>
      </c>
      <c r="T3076" s="24"/>
      <c r="U3076" s="25"/>
    </row>
    <row r="3077" spans="1:41" x14ac:dyDescent="0.25">
      <c r="A3077" s="6">
        <v>31.77</v>
      </c>
      <c r="B3077" s="31" t="s">
        <v>90</v>
      </c>
      <c r="D3077" s="87">
        <v>293329900011</v>
      </c>
      <c r="E3077" s="3">
        <v>0.6</v>
      </c>
      <c r="T3077" s="24"/>
      <c r="U3077" s="25"/>
    </row>
    <row r="3078" spans="1:41" x14ac:dyDescent="0.25">
      <c r="A3078" s="6">
        <v>31.78</v>
      </c>
      <c r="B3078" s="31" t="s">
        <v>90</v>
      </c>
      <c r="D3078" s="89">
        <v>320642000000</v>
      </c>
      <c r="E3078" s="3">
        <v>0.6</v>
      </c>
      <c r="T3078" s="24"/>
      <c r="U3078" s="25"/>
    </row>
    <row r="3079" spans="1:41" x14ac:dyDescent="0.25">
      <c r="A3079" s="6">
        <v>31.79</v>
      </c>
      <c r="B3079" s="31" t="s">
        <v>90</v>
      </c>
      <c r="D3079" s="87">
        <v>280519900012</v>
      </c>
      <c r="E3079" s="3">
        <v>0.6</v>
      </c>
      <c r="T3079" s="24"/>
      <c r="U3079" s="25"/>
    </row>
    <row r="3080" spans="1:41" x14ac:dyDescent="0.25">
      <c r="A3080" s="6">
        <v>31.8</v>
      </c>
      <c r="B3080" s="31" t="s">
        <v>90</v>
      </c>
      <c r="D3080" s="89">
        <v>253090400000</v>
      </c>
      <c r="E3080" s="3">
        <v>0.6</v>
      </c>
      <c r="T3080" s="24"/>
      <c r="U3080" s="25"/>
    </row>
    <row r="3081" spans="1:41" x14ac:dyDescent="0.25">
      <c r="A3081" s="6">
        <v>31.81</v>
      </c>
      <c r="B3081" s="31" t="s">
        <v>90</v>
      </c>
      <c r="D3081" s="87">
        <v>282990801012</v>
      </c>
      <c r="E3081" s="3">
        <v>0.6</v>
      </c>
      <c r="T3081" s="24"/>
      <c r="U3081" s="25"/>
    </row>
    <row r="3082" spans="1:41" x14ac:dyDescent="0.25">
      <c r="A3082" s="6">
        <v>31.82</v>
      </c>
      <c r="B3082" s="31" t="s">
        <v>90</v>
      </c>
      <c r="D3082" s="89">
        <v>282760002012</v>
      </c>
      <c r="E3082" s="3">
        <v>0.6</v>
      </c>
      <c r="T3082" s="24"/>
      <c r="U3082" s="25"/>
    </row>
    <row r="3083" spans="1:41" x14ac:dyDescent="0.25">
      <c r="A3083" s="6">
        <v>31.83</v>
      </c>
      <c r="B3083" s="31" t="s">
        <v>90</v>
      </c>
      <c r="D3083" s="87">
        <v>283429802012</v>
      </c>
      <c r="E3083" s="3">
        <v>0.6</v>
      </c>
      <c r="K3083" s="3">
        <f>K3073+1</f>
        <v>2269</v>
      </c>
      <c r="L3083" s="97" t="str">
        <f>IF(TRIM('Ek.3-A'!F3083)&lt;&gt;"","var","yok")</f>
        <v>yok</v>
      </c>
      <c r="M3083" s="5" t="str">
        <f>IF('Ek.3-A'!F3083="", "", IF(VLOOKUP('Ek.3-A'!F3083, Veriler!D:E, 2, 0)=0, "", VLOOKUP('Ek.3-A'!F3083, Veriler!D:E, 2, 0)))</f>
        <v/>
      </c>
      <c r="N3083" s="5" t="str">
        <f>IF('Ek.3-A'!P3083="", "", 'Ek.3-A'!P3083)</f>
        <v/>
      </c>
      <c r="O3083" s="142">
        <f>'Ek.3-A'!S3083</f>
        <v>0</v>
      </c>
      <c r="P3083" s="143" t="str">
        <f>'Ek.3-A'!L3083</f>
        <v/>
      </c>
      <c r="Q3083" s="24" t="str">
        <f>'Ek.3-A'!M3083</f>
        <v/>
      </c>
      <c r="R3083" s="24">
        <f t="shared" ref="R3083:R3096" si="655">IF(L3083="var",0,IF(Q3083&lt;=0.005,Q3083,0))</f>
        <v>0</v>
      </c>
      <c r="S3083" s="141" t="str">
        <f t="shared" ref="S3083:S3096" si="656">IF(Q3083&lt;=0.005,"E","H")</f>
        <v>H</v>
      </c>
      <c r="T3083" s="24">
        <f>IF(S3083="E",SUM($R$5:R3083),0)</f>
        <v>0</v>
      </c>
      <c r="U3083" s="143">
        <f t="shared" ref="U3083:U3096" si="657">IF(T3083&lt;=0.1, O3083, IF(R3083&gt;$G$2, R3083*O3083, $G$2*O3083))</f>
        <v>0</v>
      </c>
    </row>
    <row r="3084" spans="1:41" x14ac:dyDescent="0.25">
      <c r="A3084" s="6">
        <v>31.84</v>
      </c>
      <c r="B3084" s="31" t="s">
        <v>90</v>
      </c>
      <c r="D3084" s="89">
        <v>282520000000</v>
      </c>
      <c r="E3084" s="3">
        <v>0.6</v>
      </c>
      <c r="K3084" s="3">
        <f t="shared" ref="K3084:K3096" si="658">K3083+1</f>
        <v>2270</v>
      </c>
      <c r="L3084" s="97" t="str">
        <f>IF(TRIM('Ek.3-A'!F3084)&lt;&gt;"","var","yok")</f>
        <v>yok</v>
      </c>
      <c r="M3084" s="5" t="str">
        <f>IF('Ek.3-A'!F3084="", "", IF(VLOOKUP('Ek.3-A'!F3084, Veriler!D:E, 2, 0)=0, "", VLOOKUP('Ek.3-A'!F3084, Veriler!D:E, 2, 0)))</f>
        <v/>
      </c>
      <c r="N3084" s="5" t="str">
        <f>IF('Ek.3-A'!P3084="", "", 'Ek.3-A'!P3084)</f>
        <v/>
      </c>
      <c r="O3084" s="142">
        <f>'Ek.3-A'!S3084</f>
        <v>0</v>
      </c>
      <c r="P3084" s="143" t="str">
        <f>'Ek.3-A'!L3084</f>
        <v/>
      </c>
      <c r="Q3084" s="24" t="str">
        <f>'Ek.3-A'!M3084</f>
        <v/>
      </c>
      <c r="R3084" s="24">
        <f t="shared" si="655"/>
        <v>0</v>
      </c>
      <c r="S3084" s="141" t="str">
        <f t="shared" si="656"/>
        <v>H</v>
      </c>
      <c r="T3084" s="24">
        <f>IF(S3084="E",SUM($R$5:R3084),0)</f>
        <v>0</v>
      </c>
      <c r="U3084" s="143">
        <f t="shared" si="657"/>
        <v>0</v>
      </c>
    </row>
    <row r="3085" spans="1:41" x14ac:dyDescent="0.25">
      <c r="A3085" s="6">
        <v>31.85</v>
      </c>
      <c r="B3085" s="31" t="s">
        <v>90</v>
      </c>
      <c r="D3085" s="87">
        <v>850650900019</v>
      </c>
      <c r="E3085" s="3">
        <v>0.6</v>
      </c>
      <c r="K3085" s="3">
        <f t="shared" si="658"/>
        <v>2271</v>
      </c>
      <c r="L3085" s="97" t="str">
        <f>IF(TRIM('Ek.3-A'!F3085)&lt;&gt;"","var","yok")</f>
        <v>yok</v>
      </c>
      <c r="M3085" s="5" t="str">
        <f>IF('Ek.3-A'!F3085="", "", IF(VLOOKUP('Ek.3-A'!F3085, Veriler!D:E, 2, 0)=0, "", VLOOKUP('Ek.3-A'!F3085, Veriler!D:E, 2, 0)))</f>
        <v/>
      </c>
      <c r="N3085" s="5" t="str">
        <f>IF('Ek.3-A'!P3085="", "", 'Ek.3-A'!P3085)</f>
        <v/>
      </c>
      <c r="O3085" s="142">
        <f>'Ek.3-A'!S3085</f>
        <v>0</v>
      </c>
      <c r="P3085" s="143" t="str">
        <f>'Ek.3-A'!L3085</f>
        <v/>
      </c>
      <c r="Q3085" s="24" t="str">
        <f>'Ek.3-A'!M3085</f>
        <v/>
      </c>
      <c r="R3085" s="24">
        <f t="shared" si="655"/>
        <v>0</v>
      </c>
      <c r="S3085" s="141" t="str">
        <f t="shared" si="656"/>
        <v>H</v>
      </c>
      <c r="T3085" s="24">
        <f>IF(S3085="E",SUM($R$5:R3085),0)</f>
        <v>0</v>
      </c>
      <c r="U3085" s="143">
        <f t="shared" si="657"/>
        <v>0</v>
      </c>
    </row>
    <row r="3086" spans="1:41" x14ac:dyDescent="0.25">
      <c r="A3086" s="6">
        <v>31.86</v>
      </c>
      <c r="B3086" s="31" t="s">
        <v>90</v>
      </c>
      <c r="D3086" s="89">
        <v>292241000011</v>
      </c>
      <c r="E3086" s="3">
        <v>0.6</v>
      </c>
      <c r="K3086" s="3">
        <f t="shared" si="658"/>
        <v>2272</v>
      </c>
      <c r="L3086" s="97" t="str">
        <f>IF(TRIM('Ek.3-A'!F3086)&lt;&gt;"","var","yok")</f>
        <v>yok</v>
      </c>
      <c r="M3086" s="5" t="str">
        <f>IF('Ek.3-A'!F3086="", "", IF(VLOOKUP('Ek.3-A'!F3086, Veriler!D:E, 2, 0)=0, "", VLOOKUP('Ek.3-A'!F3086, Veriler!D:E, 2, 0)))</f>
        <v/>
      </c>
      <c r="N3086" s="5" t="str">
        <f>IF('Ek.3-A'!P3086="", "", 'Ek.3-A'!P3086)</f>
        <v/>
      </c>
      <c r="O3086" s="142">
        <f>'Ek.3-A'!S3086</f>
        <v>0</v>
      </c>
      <c r="P3086" s="143" t="str">
        <f>'Ek.3-A'!L3086</f>
        <v/>
      </c>
      <c r="Q3086" s="24" t="str">
        <f>'Ek.3-A'!M3086</f>
        <v/>
      </c>
      <c r="R3086" s="24">
        <f t="shared" si="655"/>
        <v>0</v>
      </c>
      <c r="S3086" s="141" t="str">
        <f t="shared" si="656"/>
        <v>H</v>
      </c>
      <c r="T3086" s="24">
        <f>IF(S3086="E",SUM($R$5:R3086),0)</f>
        <v>0</v>
      </c>
      <c r="U3086" s="143">
        <f t="shared" si="657"/>
        <v>0</v>
      </c>
    </row>
    <row r="3087" spans="1:41" x14ac:dyDescent="0.25">
      <c r="A3087" s="6">
        <v>31.87</v>
      </c>
      <c r="B3087" s="31" t="s">
        <v>90</v>
      </c>
      <c r="D3087" s="87">
        <v>292241000013</v>
      </c>
      <c r="E3087" s="3">
        <v>0.6</v>
      </c>
      <c r="K3087" s="3">
        <f t="shared" si="658"/>
        <v>2273</v>
      </c>
      <c r="L3087" s="97" t="str">
        <f>IF(TRIM('Ek.3-A'!F3087)&lt;&gt;"","var","yok")</f>
        <v>yok</v>
      </c>
      <c r="M3087" s="5" t="str">
        <f>IF('Ek.3-A'!F3087="", "", IF(VLOOKUP('Ek.3-A'!F3087, Veriler!D:E, 2, 0)=0, "", VLOOKUP('Ek.3-A'!F3087, Veriler!D:E, 2, 0)))</f>
        <v/>
      </c>
      <c r="N3087" s="5" t="str">
        <f>IF('Ek.3-A'!P3087="", "", 'Ek.3-A'!P3087)</f>
        <v/>
      </c>
      <c r="O3087" s="142">
        <f>'Ek.3-A'!S3087</f>
        <v>0</v>
      </c>
      <c r="P3087" s="143" t="str">
        <f>'Ek.3-A'!L3087</f>
        <v/>
      </c>
      <c r="Q3087" s="24" t="str">
        <f>'Ek.3-A'!M3087</f>
        <v/>
      </c>
      <c r="R3087" s="24">
        <f t="shared" si="655"/>
        <v>0</v>
      </c>
      <c r="S3087" s="141" t="str">
        <f t="shared" si="656"/>
        <v>H</v>
      </c>
      <c r="T3087" s="24">
        <f>IF(S3087="E",SUM($R$5:R3087),0)</f>
        <v>0</v>
      </c>
      <c r="U3087" s="143">
        <f t="shared" si="657"/>
        <v>0</v>
      </c>
    </row>
    <row r="3088" spans="1:41" x14ac:dyDescent="0.25">
      <c r="A3088" s="6">
        <v>31.88</v>
      </c>
      <c r="B3088" s="31" t="s">
        <v>90</v>
      </c>
      <c r="D3088" s="89">
        <v>292241000021</v>
      </c>
      <c r="E3088" s="3">
        <v>0.6</v>
      </c>
      <c r="K3088" s="3">
        <f t="shared" si="658"/>
        <v>2274</v>
      </c>
      <c r="L3088" s="97" t="str">
        <f>IF(TRIM('Ek.3-A'!F3088)&lt;&gt;"","var","yok")</f>
        <v>yok</v>
      </c>
      <c r="M3088" s="5" t="str">
        <f>IF('Ek.3-A'!F3088="", "", IF(VLOOKUP('Ek.3-A'!F3088, Veriler!D:E, 2, 0)=0, "", VLOOKUP('Ek.3-A'!F3088, Veriler!D:E, 2, 0)))</f>
        <v/>
      </c>
      <c r="N3088" s="5" t="str">
        <f>IF('Ek.3-A'!P3088="", "", 'Ek.3-A'!P3088)</f>
        <v/>
      </c>
      <c r="O3088" s="142">
        <f>'Ek.3-A'!S3088</f>
        <v>0</v>
      </c>
      <c r="P3088" s="143" t="str">
        <f>'Ek.3-A'!L3088</f>
        <v/>
      </c>
      <c r="Q3088" s="24" t="str">
        <f>'Ek.3-A'!M3088</f>
        <v/>
      </c>
      <c r="R3088" s="24">
        <f t="shared" si="655"/>
        <v>0</v>
      </c>
      <c r="S3088" s="141" t="str">
        <f t="shared" si="656"/>
        <v>H</v>
      </c>
      <c r="T3088" s="24">
        <f>IF(S3088="E",SUM($R$5:R3088),0)</f>
        <v>0</v>
      </c>
      <c r="U3088" s="143">
        <f t="shared" si="657"/>
        <v>0</v>
      </c>
    </row>
    <row r="3089" spans="1:21" x14ac:dyDescent="0.25">
      <c r="A3089" s="6">
        <v>31.89</v>
      </c>
      <c r="B3089" s="31" t="s">
        <v>90</v>
      </c>
      <c r="D3089" s="87">
        <v>292241000012</v>
      </c>
      <c r="E3089" s="3">
        <v>0.6</v>
      </c>
      <c r="K3089" s="3">
        <f t="shared" si="658"/>
        <v>2275</v>
      </c>
      <c r="L3089" s="97" t="str">
        <f>IF(TRIM('Ek.3-A'!F3089)&lt;&gt;"","var","yok")</f>
        <v>yok</v>
      </c>
      <c r="M3089" s="5" t="str">
        <f>IF('Ek.3-A'!F3089="", "", IF(VLOOKUP('Ek.3-A'!F3089, Veriler!D:E, 2, 0)=0, "", VLOOKUP('Ek.3-A'!F3089, Veriler!D:E, 2, 0)))</f>
        <v/>
      </c>
      <c r="N3089" s="5" t="str">
        <f>IF('Ek.3-A'!P3089="", "", 'Ek.3-A'!P3089)</f>
        <v/>
      </c>
      <c r="O3089" s="142">
        <f>'Ek.3-A'!S3089</f>
        <v>0</v>
      </c>
      <c r="P3089" s="143" t="str">
        <f>'Ek.3-A'!L3089</f>
        <v/>
      </c>
      <c r="Q3089" s="24" t="str">
        <f>'Ek.3-A'!M3089</f>
        <v/>
      </c>
      <c r="R3089" s="24">
        <f t="shared" si="655"/>
        <v>0</v>
      </c>
      <c r="S3089" s="141" t="str">
        <f t="shared" si="656"/>
        <v>H</v>
      </c>
      <c r="T3089" s="24">
        <f>IF(S3089="E",SUM($R$5:R3089),0)</f>
        <v>0</v>
      </c>
      <c r="U3089" s="143">
        <f t="shared" si="657"/>
        <v>0</v>
      </c>
    </row>
    <row r="3090" spans="1:21" x14ac:dyDescent="0.25">
      <c r="A3090" s="6">
        <v>31.9</v>
      </c>
      <c r="B3090" s="31" t="s">
        <v>90</v>
      </c>
      <c r="D3090" s="89">
        <v>292241000019</v>
      </c>
      <c r="E3090" s="3">
        <v>0.6</v>
      </c>
      <c r="K3090" s="3">
        <f t="shared" si="658"/>
        <v>2276</v>
      </c>
      <c r="L3090" s="97" t="str">
        <f>IF(TRIM('Ek.3-A'!F3090)&lt;&gt;"","var","yok")</f>
        <v>yok</v>
      </c>
      <c r="M3090" s="5" t="str">
        <f>IF('Ek.3-A'!F3090="", "", IF(VLOOKUP('Ek.3-A'!F3090, Veriler!D:E, 2, 0)=0, "", VLOOKUP('Ek.3-A'!F3090, Veriler!D:E, 2, 0)))</f>
        <v/>
      </c>
      <c r="N3090" s="5" t="str">
        <f>IF('Ek.3-A'!P3090="", "", 'Ek.3-A'!P3090)</f>
        <v/>
      </c>
      <c r="O3090" s="142">
        <f>'Ek.3-A'!S3090</f>
        <v>0</v>
      </c>
      <c r="P3090" s="143" t="str">
        <f>'Ek.3-A'!L3090</f>
        <v/>
      </c>
      <c r="Q3090" s="24" t="str">
        <f>'Ek.3-A'!M3090</f>
        <v/>
      </c>
      <c r="R3090" s="24">
        <f t="shared" si="655"/>
        <v>0</v>
      </c>
      <c r="S3090" s="141" t="str">
        <f t="shared" si="656"/>
        <v>H</v>
      </c>
      <c r="T3090" s="24">
        <f>IF(S3090="E",SUM($R$5:R3090),0)</f>
        <v>0</v>
      </c>
      <c r="U3090" s="143">
        <f t="shared" si="657"/>
        <v>0</v>
      </c>
    </row>
    <row r="3091" spans="1:21" x14ac:dyDescent="0.25">
      <c r="A3091" s="6">
        <v>31.91</v>
      </c>
      <c r="B3091" s="31" t="s">
        <v>90</v>
      </c>
      <c r="D3091" s="87">
        <v>292249859017</v>
      </c>
      <c r="E3091" s="3">
        <v>0.6</v>
      </c>
      <c r="K3091" s="3">
        <f t="shared" si="658"/>
        <v>2277</v>
      </c>
      <c r="L3091" s="97" t="str">
        <f>IF(TRIM('Ek.3-A'!F3091)&lt;&gt;"","var","yok")</f>
        <v>yok</v>
      </c>
      <c r="M3091" s="5" t="str">
        <f>IF('Ek.3-A'!F3091="", "", IF(VLOOKUP('Ek.3-A'!F3091, Veriler!D:E, 2, 0)=0, "", VLOOKUP('Ek.3-A'!F3091, Veriler!D:E, 2, 0)))</f>
        <v/>
      </c>
      <c r="N3091" s="5" t="str">
        <f>IF('Ek.3-A'!P3091="", "", 'Ek.3-A'!P3091)</f>
        <v/>
      </c>
      <c r="O3091" s="142">
        <f>'Ek.3-A'!S3091</f>
        <v>0</v>
      </c>
      <c r="P3091" s="143" t="str">
        <f>'Ek.3-A'!L3091</f>
        <v/>
      </c>
      <c r="Q3091" s="24" t="str">
        <f>'Ek.3-A'!M3091</f>
        <v/>
      </c>
      <c r="R3091" s="24">
        <f t="shared" si="655"/>
        <v>0</v>
      </c>
      <c r="S3091" s="141" t="str">
        <f t="shared" si="656"/>
        <v>H</v>
      </c>
      <c r="T3091" s="24">
        <f>IF(S3091="E",SUM($R$5:R3091),0)</f>
        <v>0</v>
      </c>
      <c r="U3091" s="143">
        <f t="shared" si="657"/>
        <v>0</v>
      </c>
    </row>
    <row r="3092" spans="1:21" x14ac:dyDescent="0.25">
      <c r="A3092" s="6">
        <v>31.92</v>
      </c>
      <c r="B3092" s="31" t="s">
        <v>90</v>
      </c>
      <c r="D3092" s="89">
        <v>252930000000</v>
      </c>
      <c r="E3092" s="3">
        <v>0.6</v>
      </c>
      <c r="K3092" s="3">
        <f t="shared" si="658"/>
        <v>2278</v>
      </c>
      <c r="L3092" s="97" t="str">
        <f>IF(TRIM('Ek.3-A'!F3092)&lt;&gt;"","var","yok")</f>
        <v>yok</v>
      </c>
      <c r="M3092" s="5" t="str">
        <f>IF('Ek.3-A'!F3092="", "", IF(VLOOKUP('Ek.3-A'!F3092, Veriler!D:E, 2, 0)=0, "", VLOOKUP('Ek.3-A'!F3092, Veriler!D:E, 2, 0)))</f>
        <v/>
      </c>
      <c r="N3092" s="5" t="str">
        <f>IF('Ek.3-A'!P3092="", "", 'Ek.3-A'!P3092)</f>
        <v/>
      </c>
      <c r="O3092" s="142">
        <f>'Ek.3-A'!S3092</f>
        <v>0</v>
      </c>
      <c r="P3092" s="143" t="str">
        <f>'Ek.3-A'!L3092</f>
        <v/>
      </c>
      <c r="Q3092" s="24" t="str">
        <f>'Ek.3-A'!M3092</f>
        <v/>
      </c>
      <c r="R3092" s="24">
        <f t="shared" si="655"/>
        <v>0</v>
      </c>
      <c r="S3092" s="141" t="str">
        <f t="shared" si="656"/>
        <v>H</v>
      </c>
      <c r="T3092" s="24">
        <f>IF(S3092="E",SUM($R$5:R3092),0)</f>
        <v>0</v>
      </c>
      <c r="U3092" s="143">
        <f t="shared" si="657"/>
        <v>0</v>
      </c>
    </row>
    <row r="3093" spans="1:21" x14ac:dyDescent="0.25">
      <c r="A3093" s="6">
        <v>31.93</v>
      </c>
      <c r="B3093" s="31" t="s">
        <v>90</v>
      </c>
      <c r="D3093" s="87">
        <v>293339990012</v>
      </c>
      <c r="E3093" s="3">
        <v>0.6</v>
      </c>
      <c r="K3093" s="3">
        <f t="shared" si="658"/>
        <v>2279</v>
      </c>
      <c r="L3093" s="97" t="str">
        <f>IF(TRIM('Ek.3-A'!F3093)&lt;&gt;"","var","yok")</f>
        <v>yok</v>
      </c>
      <c r="M3093" s="5" t="str">
        <f>IF('Ek.3-A'!F3093="", "", IF(VLOOKUP('Ek.3-A'!F3093, Veriler!D:E, 2, 0)=0, "", VLOOKUP('Ek.3-A'!F3093, Veriler!D:E, 2, 0)))</f>
        <v/>
      </c>
      <c r="N3093" s="5" t="str">
        <f>IF('Ek.3-A'!P3093="", "", 'Ek.3-A'!P3093)</f>
        <v/>
      </c>
      <c r="O3093" s="142">
        <f>'Ek.3-A'!S3093</f>
        <v>0</v>
      </c>
      <c r="P3093" s="143" t="str">
        <f>'Ek.3-A'!L3093</f>
        <v/>
      </c>
      <c r="Q3093" s="24" t="str">
        <f>'Ek.3-A'!M3093</f>
        <v/>
      </c>
      <c r="R3093" s="24">
        <f t="shared" si="655"/>
        <v>0</v>
      </c>
      <c r="S3093" s="141" t="str">
        <f t="shared" si="656"/>
        <v>H</v>
      </c>
      <c r="T3093" s="24">
        <f>IF(S3093="E",SUM($R$5:R3093),0)</f>
        <v>0</v>
      </c>
      <c r="U3093" s="143">
        <f t="shared" si="657"/>
        <v>0</v>
      </c>
    </row>
    <row r="3094" spans="1:21" x14ac:dyDescent="0.25">
      <c r="A3094" s="6">
        <v>31.94</v>
      </c>
      <c r="B3094" s="31" t="s">
        <v>90</v>
      </c>
      <c r="D3094" s="89">
        <v>320650000000</v>
      </c>
      <c r="E3094" s="3">
        <v>0.6</v>
      </c>
      <c r="K3094" s="3">
        <f t="shared" si="658"/>
        <v>2280</v>
      </c>
      <c r="L3094" s="97" t="str">
        <f>IF(TRIM('Ek.3-A'!F3094)&lt;&gt;"","var","yok")</f>
        <v>yok</v>
      </c>
      <c r="M3094" s="5" t="str">
        <f>IF('Ek.3-A'!F3094="", "", IF(VLOOKUP('Ek.3-A'!F3094, Veriler!D:E, 2, 0)=0, "", VLOOKUP('Ek.3-A'!F3094, Veriler!D:E, 2, 0)))</f>
        <v/>
      </c>
      <c r="N3094" s="5" t="str">
        <f>IF('Ek.3-A'!P3094="", "", 'Ek.3-A'!P3094)</f>
        <v/>
      </c>
      <c r="O3094" s="142">
        <f>'Ek.3-A'!S3094</f>
        <v>0</v>
      </c>
      <c r="P3094" s="143" t="str">
        <f>'Ek.3-A'!L3094</f>
        <v/>
      </c>
      <c r="Q3094" s="24" t="str">
        <f>'Ek.3-A'!M3094</f>
        <v/>
      </c>
      <c r="R3094" s="24">
        <f t="shared" si="655"/>
        <v>0</v>
      </c>
      <c r="S3094" s="141" t="str">
        <f t="shared" si="656"/>
        <v>H</v>
      </c>
      <c r="T3094" s="24">
        <f>IF(S3094="E",SUM($R$5:R3094),0)</f>
        <v>0</v>
      </c>
      <c r="U3094" s="143">
        <f t="shared" si="657"/>
        <v>0</v>
      </c>
    </row>
    <row r="3095" spans="1:21" x14ac:dyDescent="0.25">
      <c r="A3095" s="6">
        <v>31.95</v>
      </c>
      <c r="B3095" s="31" t="s">
        <v>90</v>
      </c>
      <c r="D3095" s="87">
        <v>292151110000</v>
      </c>
      <c r="E3095" s="3">
        <v>0.6</v>
      </c>
      <c r="K3095" s="3">
        <f t="shared" si="658"/>
        <v>2281</v>
      </c>
      <c r="L3095" s="97" t="str">
        <f>IF(TRIM('Ek.3-A'!F3095)&lt;&gt;"","var","yok")</f>
        <v>yok</v>
      </c>
      <c r="M3095" s="5" t="str">
        <f>IF('Ek.3-A'!F3095="", "", IF(VLOOKUP('Ek.3-A'!F3095, Veriler!D:E, 2, 0)=0, "", VLOOKUP('Ek.3-A'!F3095, Veriler!D:E, 2, 0)))</f>
        <v/>
      </c>
      <c r="N3095" s="5" t="str">
        <f>IF('Ek.3-A'!P3095="", "", 'Ek.3-A'!P3095)</f>
        <v/>
      </c>
      <c r="O3095" s="142">
        <f>'Ek.3-A'!S3095</f>
        <v>0</v>
      </c>
      <c r="P3095" s="143" t="str">
        <f>'Ek.3-A'!L3095</f>
        <v/>
      </c>
      <c r="Q3095" s="24" t="str">
        <f>'Ek.3-A'!M3095</f>
        <v/>
      </c>
      <c r="R3095" s="24">
        <f t="shared" si="655"/>
        <v>0</v>
      </c>
      <c r="S3095" s="141" t="str">
        <f t="shared" si="656"/>
        <v>H</v>
      </c>
      <c r="T3095" s="24">
        <f>IF(S3095="E",SUM($R$5:R3095),0)</f>
        <v>0</v>
      </c>
      <c r="U3095" s="143">
        <f t="shared" si="657"/>
        <v>0</v>
      </c>
    </row>
    <row r="3096" spans="1:21" x14ac:dyDescent="0.25">
      <c r="A3096" s="6">
        <v>31.96</v>
      </c>
      <c r="B3096" s="31" t="s">
        <v>90</v>
      </c>
      <c r="D3096" s="89">
        <v>290242000000</v>
      </c>
      <c r="E3096" s="3">
        <v>0.6</v>
      </c>
      <c r="K3096" s="3">
        <f t="shared" si="658"/>
        <v>2282</v>
      </c>
      <c r="L3096" s="97" t="str">
        <f>IF(TRIM('Ek.3-A'!F3096)&lt;&gt;"","var","yok")</f>
        <v>yok</v>
      </c>
      <c r="M3096" s="5" t="str">
        <f>IF('Ek.3-A'!F3096="", "", IF(VLOOKUP('Ek.3-A'!F3096, Veriler!D:E, 2, 0)=0, "", VLOOKUP('Ek.3-A'!F3096, Veriler!D:E, 2, 0)))</f>
        <v/>
      </c>
      <c r="N3096" s="5" t="str">
        <f>IF('Ek.3-A'!P3096="", "", 'Ek.3-A'!P3096)</f>
        <v/>
      </c>
      <c r="O3096" s="142">
        <f>'Ek.3-A'!S3096</f>
        <v>0</v>
      </c>
      <c r="P3096" s="143" t="str">
        <f>'Ek.3-A'!L3096</f>
        <v/>
      </c>
      <c r="Q3096" s="24" t="str">
        <f>'Ek.3-A'!M3096</f>
        <v/>
      </c>
      <c r="R3096" s="24">
        <f t="shared" si="655"/>
        <v>0</v>
      </c>
      <c r="S3096" s="141" t="str">
        <f t="shared" si="656"/>
        <v>H</v>
      </c>
      <c r="T3096" s="24">
        <f>IF(S3096="E",SUM($R$5:R3096),0)</f>
        <v>0</v>
      </c>
      <c r="U3096" s="143">
        <f t="shared" si="657"/>
        <v>0</v>
      </c>
    </row>
    <row r="3097" spans="1:21" x14ac:dyDescent="0.25">
      <c r="A3097" s="6">
        <v>31.97</v>
      </c>
      <c r="B3097" s="31" t="s">
        <v>90</v>
      </c>
      <c r="D3097" s="87">
        <v>292159500000</v>
      </c>
      <c r="E3097" s="3">
        <v>0.6</v>
      </c>
      <c r="L3097" s="97"/>
      <c r="M3097" s="5"/>
      <c r="N3097" s="5"/>
      <c r="O3097" s="5"/>
      <c r="Q3097" s="23"/>
      <c r="T3097" s="24"/>
      <c r="U3097" s="25"/>
    </row>
    <row r="3098" spans="1:21" x14ac:dyDescent="0.25">
      <c r="A3098" s="6">
        <v>31.98</v>
      </c>
      <c r="B3098" s="31" t="s">
        <v>90</v>
      </c>
      <c r="D3098" s="89">
        <v>851310001000</v>
      </c>
      <c r="E3098" s="3">
        <v>0.6</v>
      </c>
      <c r="K3098" s="3">
        <f>K3096+1</f>
        <v>2283</v>
      </c>
      <c r="L3098" s="97" t="str">
        <f>IF(TRIM('Ek.3-A'!F3098)&lt;&gt;"","var","yok")</f>
        <v>yok</v>
      </c>
      <c r="M3098" s="5" t="str">
        <f>IF('Ek.3-A'!F3098="", "", IF(VLOOKUP('Ek.3-A'!F3098, Veriler!D:E, 2, 0)=0, "", VLOOKUP('Ek.3-A'!F3098, Veriler!D:E, 2, 0)))</f>
        <v/>
      </c>
      <c r="N3098" s="5" t="str">
        <f>IF('Ek.3-A'!P3098="", "", 'Ek.3-A'!P3098)</f>
        <v/>
      </c>
      <c r="O3098" s="142">
        <f>'Ek.3-A'!S3098</f>
        <v>0</v>
      </c>
      <c r="P3098" s="143" t="str">
        <f>'Ek.3-A'!L3098</f>
        <v/>
      </c>
      <c r="Q3098" s="24" t="str">
        <f>'Ek.3-A'!M3098</f>
        <v/>
      </c>
      <c r="R3098" s="24">
        <f t="shared" ref="R3098:R3111" si="659">IF(L3098="var",0,IF(Q3098&lt;=0.005,Q3098,0))</f>
        <v>0</v>
      </c>
      <c r="S3098" s="141" t="str">
        <f t="shared" ref="S3098:S3111" si="660">IF(Q3098&lt;=0.005,"E","H")</f>
        <v>H</v>
      </c>
      <c r="T3098" s="24">
        <f>IF(S3098="E",SUM($R$5:R3098),0)</f>
        <v>0</v>
      </c>
      <c r="U3098" s="143">
        <f t="shared" ref="U3098:U3111" si="661">IF(T3098&lt;=0.1, O3098, IF(R3098&gt;$G$2, R3098*O3098, $G$2*O3098))</f>
        <v>0</v>
      </c>
    </row>
    <row r="3099" spans="1:21" x14ac:dyDescent="0.25">
      <c r="A3099" s="6">
        <v>31.99</v>
      </c>
      <c r="B3099" s="31" t="s">
        <v>90</v>
      </c>
      <c r="D3099" s="87">
        <v>851390001000</v>
      </c>
      <c r="E3099" s="3">
        <v>0.6</v>
      </c>
      <c r="K3099" s="3">
        <f t="shared" ref="K3099:K3111" si="662">K3098+1</f>
        <v>2284</v>
      </c>
      <c r="L3099" s="97" t="str">
        <f>IF(TRIM('Ek.3-A'!F3099)&lt;&gt;"","var","yok")</f>
        <v>yok</v>
      </c>
      <c r="M3099" s="5" t="str">
        <f>IF('Ek.3-A'!F3099="", "", IF(VLOOKUP('Ek.3-A'!F3099, Veriler!D:E, 2, 0)=0, "", VLOOKUP('Ek.3-A'!F3099, Veriler!D:E, 2, 0)))</f>
        <v/>
      </c>
      <c r="N3099" s="5" t="str">
        <f>IF('Ek.3-A'!P3099="", "", 'Ek.3-A'!P3099)</f>
        <v/>
      </c>
      <c r="O3099" s="142">
        <f>'Ek.3-A'!S3099</f>
        <v>0</v>
      </c>
      <c r="P3099" s="143" t="str">
        <f>'Ek.3-A'!L3099</f>
        <v/>
      </c>
      <c r="Q3099" s="24" t="str">
        <f>'Ek.3-A'!M3099</f>
        <v/>
      </c>
      <c r="R3099" s="24">
        <f t="shared" si="659"/>
        <v>0</v>
      </c>
      <c r="S3099" s="141" t="str">
        <f t="shared" si="660"/>
        <v>H</v>
      </c>
      <c r="T3099" s="24">
        <f>IF(S3099="E",SUM($R$5:R3099),0)</f>
        <v>0</v>
      </c>
      <c r="U3099" s="143">
        <f t="shared" si="661"/>
        <v>0</v>
      </c>
    </row>
    <row r="3100" spans="1:21" x14ac:dyDescent="0.25">
      <c r="A3100" s="6">
        <v>32</v>
      </c>
      <c r="B3100" s="31" t="s">
        <v>90</v>
      </c>
      <c r="D3100" s="89">
        <v>320649100000</v>
      </c>
      <c r="E3100" s="3">
        <v>0.6</v>
      </c>
      <c r="K3100" s="3">
        <f t="shared" si="662"/>
        <v>2285</v>
      </c>
      <c r="L3100" s="97" t="str">
        <f>IF(TRIM('Ek.3-A'!F3100)&lt;&gt;"","var","yok")</f>
        <v>yok</v>
      </c>
      <c r="M3100" s="5" t="str">
        <f>IF('Ek.3-A'!F3100="", "", IF(VLOOKUP('Ek.3-A'!F3100, Veriler!D:E, 2, 0)=0, "", VLOOKUP('Ek.3-A'!F3100, Veriler!D:E, 2, 0)))</f>
        <v/>
      </c>
      <c r="N3100" s="5" t="str">
        <f>IF('Ek.3-A'!P3100="", "", 'Ek.3-A'!P3100)</f>
        <v/>
      </c>
      <c r="O3100" s="142">
        <f>'Ek.3-A'!S3100</f>
        <v>0</v>
      </c>
      <c r="P3100" s="143" t="str">
        <f>'Ek.3-A'!L3100</f>
        <v/>
      </c>
      <c r="Q3100" s="24" t="str">
        <f>'Ek.3-A'!M3100</f>
        <v/>
      </c>
      <c r="R3100" s="24">
        <f t="shared" si="659"/>
        <v>0</v>
      </c>
      <c r="S3100" s="141" t="str">
        <f t="shared" si="660"/>
        <v>H</v>
      </c>
      <c r="T3100" s="24">
        <f>IF(S3100="E",SUM($R$5:R3100),0)</f>
        <v>0</v>
      </c>
      <c r="U3100" s="143">
        <f t="shared" si="661"/>
        <v>0</v>
      </c>
    </row>
    <row r="3101" spans="1:21" x14ac:dyDescent="0.25">
      <c r="A3101" s="6">
        <v>32.01</v>
      </c>
      <c r="B3101" s="31" t="s">
        <v>90</v>
      </c>
      <c r="D3101" s="87">
        <v>854071000000</v>
      </c>
      <c r="E3101" s="3">
        <v>0.6</v>
      </c>
      <c r="K3101" s="3">
        <f t="shared" si="662"/>
        <v>2286</v>
      </c>
      <c r="L3101" s="97" t="str">
        <f>IF(TRIM('Ek.3-A'!F3101)&lt;&gt;"","var","yok")</f>
        <v>yok</v>
      </c>
      <c r="M3101" s="5" t="str">
        <f>IF('Ek.3-A'!F3101="", "", IF(VLOOKUP('Ek.3-A'!F3101, Veriler!D:E, 2, 0)=0, "", VLOOKUP('Ek.3-A'!F3101, Veriler!D:E, 2, 0)))</f>
        <v/>
      </c>
      <c r="N3101" s="5" t="str">
        <f>IF('Ek.3-A'!P3101="", "", 'Ek.3-A'!P3101)</f>
        <v/>
      </c>
      <c r="O3101" s="142">
        <f>'Ek.3-A'!S3101</f>
        <v>0</v>
      </c>
      <c r="P3101" s="143" t="str">
        <f>'Ek.3-A'!L3101</f>
        <v/>
      </c>
      <c r="Q3101" s="24" t="str">
        <f>'Ek.3-A'!M3101</f>
        <v/>
      </c>
      <c r="R3101" s="24">
        <f t="shared" si="659"/>
        <v>0</v>
      </c>
      <c r="S3101" s="141" t="str">
        <f t="shared" si="660"/>
        <v>H</v>
      </c>
      <c r="T3101" s="24">
        <f>IF(S3101="E",SUM($R$5:R3101),0)</f>
        <v>0</v>
      </c>
      <c r="U3101" s="143">
        <f t="shared" si="661"/>
        <v>0</v>
      </c>
    </row>
    <row r="3102" spans="1:21" x14ac:dyDescent="0.25">
      <c r="A3102" s="6">
        <v>32.020000000000003</v>
      </c>
      <c r="B3102" s="31" t="s">
        <v>90</v>
      </c>
      <c r="D3102" s="89">
        <v>251990900013</v>
      </c>
      <c r="E3102" s="3">
        <v>0.6</v>
      </c>
      <c r="K3102" s="3">
        <f t="shared" si="662"/>
        <v>2287</v>
      </c>
      <c r="L3102" s="97" t="str">
        <f>IF(TRIM('Ek.3-A'!F3102)&lt;&gt;"","var","yok")</f>
        <v>yok</v>
      </c>
      <c r="M3102" s="5" t="str">
        <f>IF('Ek.3-A'!F3102="", "", IF(VLOOKUP('Ek.3-A'!F3102, Veriler!D:E, 2, 0)=0, "", VLOOKUP('Ek.3-A'!F3102, Veriler!D:E, 2, 0)))</f>
        <v/>
      </c>
      <c r="N3102" s="5" t="str">
        <f>IF('Ek.3-A'!P3102="", "", 'Ek.3-A'!P3102)</f>
        <v/>
      </c>
      <c r="O3102" s="142">
        <f>'Ek.3-A'!S3102</f>
        <v>0</v>
      </c>
      <c r="P3102" s="143" t="str">
        <f>'Ek.3-A'!L3102</f>
        <v/>
      </c>
      <c r="Q3102" s="24" t="str">
        <f>'Ek.3-A'!M3102</f>
        <v/>
      </c>
      <c r="R3102" s="24">
        <f t="shared" si="659"/>
        <v>0</v>
      </c>
      <c r="S3102" s="141" t="str">
        <f t="shared" si="660"/>
        <v>H</v>
      </c>
      <c r="T3102" s="24">
        <f>IF(S3102="E",SUM($R$5:R3102),0)</f>
        <v>0</v>
      </c>
      <c r="U3102" s="143">
        <f t="shared" si="661"/>
        <v>0</v>
      </c>
    </row>
    <row r="3103" spans="1:21" x14ac:dyDescent="0.25">
      <c r="A3103" s="6">
        <v>32.03</v>
      </c>
      <c r="B3103" s="31" t="s">
        <v>90</v>
      </c>
      <c r="D3103" s="87">
        <v>690390909012</v>
      </c>
      <c r="E3103" s="3">
        <v>0.6</v>
      </c>
      <c r="K3103" s="3">
        <f t="shared" si="662"/>
        <v>2288</v>
      </c>
      <c r="L3103" s="97" t="str">
        <f>IF(TRIM('Ek.3-A'!F3103)&lt;&gt;"","var","yok")</f>
        <v>yok</v>
      </c>
      <c r="M3103" s="5" t="str">
        <f>IF('Ek.3-A'!F3103="", "", IF(VLOOKUP('Ek.3-A'!F3103, Veriler!D:E, 2, 0)=0, "", VLOOKUP('Ek.3-A'!F3103, Veriler!D:E, 2, 0)))</f>
        <v/>
      </c>
      <c r="N3103" s="5" t="str">
        <f>IF('Ek.3-A'!P3103="", "", 'Ek.3-A'!P3103)</f>
        <v/>
      </c>
      <c r="O3103" s="142">
        <f>'Ek.3-A'!S3103</f>
        <v>0</v>
      </c>
      <c r="P3103" s="143" t="str">
        <f>'Ek.3-A'!L3103</f>
        <v/>
      </c>
      <c r="Q3103" s="24" t="str">
        <f>'Ek.3-A'!M3103</f>
        <v/>
      </c>
      <c r="R3103" s="24">
        <f t="shared" si="659"/>
        <v>0</v>
      </c>
      <c r="S3103" s="141" t="str">
        <f t="shared" si="660"/>
        <v>H</v>
      </c>
      <c r="T3103" s="24">
        <f>IF(S3103="E",SUM($R$5:R3103),0)</f>
        <v>0</v>
      </c>
      <c r="U3103" s="143">
        <f t="shared" si="661"/>
        <v>0</v>
      </c>
    </row>
    <row r="3104" spans="1:21" x14ac:dyDescent="0.25">
      <c r="A3104" s="6">
        <v>32.04</v>
      </c>
      <c r="B3104" s="31" t="s">
        <v>90</v>
      </c>
      <c r="D3104" s="89">
        <v>291529009011</v>
      </c>
      <c r="E3104" s="3">
        <v>0.6</v>
      </c>
      <c r="K3104" s="3">
        <f t="shared" si="662"/>
        <v>2289</v>
      </c>
      <c r="L3104" s="97" t="str">
        <f>IF(TRIM('Ek.3-A'!F3104)&lt;&gt;"","var","yok")</f>
        <v>yok</v>
      </c>
      <c r="M3104" s="5" t="str">
        <f>IF('Ek.3-A'!F3104="", "", IF(VLOOKUP('Ek.3-A'!F3104, Veriler!D:E, 2, 0)=0, "", VLOOKUP('Ek.3-A'!F3104, Veriler!D:E, 2, 0)))</f>
        <v/>
      </c>
      <c r="N3104" s="5" t="str">
        <f>IF('Ek.3-A'!P3104="", "", 'Ek.3-A'!P3104)</f>
        <v/>
      </c>
      <c r="O3104" s="142">
        <f>'Ek.3-A'!S3104</f>
        <v>0</v>
      </c>
      <c r="P3104" s="143" t="str">
        <f>'Ek.3-A'!L3104</f>
        <v/>
      </c>
      <c r="Q3104" s="24" t="str">
        <f>'Ek.3-A'!M3104</f>
        <v/>
      </c>
      <c r="R3104" s="24">
        <f t="shared" si="659"/>
        <v>0</v>
      </c>
      <c r="S3104" s="141" t="str">
        <f t="shared" si="660"/>
        <v>H</v>
      </c>
      <c r="T3104" s="24">
        <f>IF(S3104="E",SUM($R$5:R3104),0)</f>
        <v>0</v>
      </c>
      <c r="U3104" s="143">
        <f t="shared" si="661"/>
        <v>0</v>
      </c>
    </row>
    <row r="3105" spans="1:41" x14ac:dyDescent="0.25">
      <c r="A3105" s="6">
        <v>32.049999999999997</v>
      </c>
      <c r="B3105" s="31" t="s">
        <v>90</v>
      </c>
      <c r="D3105" s="87">
        <v>282760002014</v>
      </c>
      <c r="E3105" s="3">
        <v>0.6</v>
      </c>
      <c r="K3105" s="3">
        <f t="shared" si="662"/>
        <v>2290</v>
      </c>
      <c r="L3105" s="97" t="str">
        <f>IF(TRIM('Ek.3-A'!F3105)&lt;&gt;"","var","yok")</f>
        <v>yok</v>
      </c>
      <c r="M3105" s="5" t="str">
        <f>IF('Ek.3-A'!F3105="", "", IF(VLOOKUP('Ek.3-A'!F3105, Veriler!D:E, 2, 0)=0, "", VLOOKUP('Ek.3-A'!F3105, Veriler!D:E, 2, 0)))</f>
        <v/>
      </c>
      <c r="N3105" s="5" t="str">
        <f>IF('Ek.3-A'!P3105="", "", 'Ek.3-A'!P3105)</f>
        <v/>
      </c>
      <c r="O3105" s="142">
        <f>'Ek.3-A'!S3105</f>
        <v>0</v>
      </c>
      <c r="P3105" s="143" t="str">
        <f>'Ek.3-A'!L3105</f>
        <v/>
      </c>
      <c r="Q3105" s="24" t="str">
        <f>'Ek.3-A'!M3105</f>
        <v/>
      </c>
      <c r="R3105" s="24">
        <f t="shared" si="659"/>
        <v>0</v>
      </c>
      <c r="S3105" s="141" t="str">
        <f t="shared" si="660"/>
        <v>H</v>
      </c>
      <c r="T3105" s="24">
        <f>IF(S3105="E",SUM($R$5:R3105),0)</f>
        <v>0</v>
      </c>
      <c r="U3105" s="143">
        <f t="shared" si="661"/>
        <v>0</v>
      </c>
    </row>
    <row r="3106" spans="1:41" x14ac:dyDescent="0.25">
      <c r="A3106" s="6">
        <v>32.06</v>
      </c>
      <c r="B3106" s="31" t="s">
        <v>90</v>
      </c>
      <c r="D3106" s="89">
        <v>283699111000</v>
      </c>
      <c r="E3106" s="3">
        <v>0.6</v>
      </c>
      <c r="K3106" s="3">
        <f t="shared" si="662"/>
        <v>2291</v>
      </c>
      <c r="L3106" s="97" t="str">
        <f>IF(TRIM('Ek.3-A'!F3106)&lt;&gt;"","var","yok")</f>
        <v>yok</v>
      </c>
      <c r="M3106" s="5" t="str">
        <f>IF('Ek.3-A'!F3106="", "", IF(VLOOKUP('Ek.3-A'!F3106, Veriler!D:E, 2, 0)=0, "", VLOOKUP('Ek.3-A'!F3106, Veriler!D:E, 2, 0)))</f>
        <v/>
      </c>
      <c r="N3106" s="5" t="str">
        <f>IF('Ek.3-A'!P3106="", "", 'Ek.3-A'!P3106)</f>
        <v/>
      </c>
      <c r="O3106" s="142">
        <f>'Ek.3-A'!S3106</f>
        <v>0</v>
      </c>
      <c r="P3106" s="143" t="str">
        <f>'Ek.3-A'!L3106</f>
        <v/>
      </c>
      <c r="Q3106" s="24" t="str">
        <f>'Ek.3-A'!M3106</f>
        <v/>
      </c>
      <c r="R3106" s="24">
        <f t="shared" si="659"/>
        <v>0</v>
      </c>
      <c r="S3106" s="141" t="str">
        <f t="shared" si="660"/>
        <v>H</v>
      </c>
      <c r="T3106" s="24">
        <f>IF(S3106="E",SUM($R$5:R3106),0)</f>
        <v>0</v>
      </c>
      <c r="U3106" s="143">
        <f t="shared" si="661"/>
        <v>0</v>
      </c>
    </row>
    <row r="3107" spans="1:41" x14ac:dyDescent="0.25">
      <c r="A3107" s="6">
        <v>32.07</v>
      </c>
      <c r="B3107" s="31" t="s">
        <v>90</v>
      </c>
      <c r="D3107" s="87">
        <v>282731000000</v>
      </c>
      <c r="E3107" s="3">
        <v>0.6</v>
      </c>
      <c r="K3107" s="3">
        <f t="shared" si="662"/>
        <v>2292</v>
      </c>
      <c r="L3107" s="97" t="str">
        <f>IF(TRIM('Ek.3-A'!F3107)&lt;&gt;"","var","yok")</f>
        <v>yok</v>
      </c>
      <c r="M3107" s="5" t="str">
        <f>IF('Ek.3-A'!F3107="", "", IF(VLOOKUP('Ek.3-A'!F3107, Veriler!D:E, 2, 0)=0, "", VLOOKUP('Ek.3-A'!F3107, Veriler!D:E, 2, 0)))</f>
        <v/>
      </c>
      <c r="N3107" s="5" t="str">
        <f>IF('Ek.3-A'!P3107="", "", 'Ek.3-A'!P3107)</f>
        <v/>
      </c>
      <c r="O3107" s="142">
        <f>'Ek.3-A'!S3107</f>
        <v>0</v>
      </c>
      <c r="P3107" s="143" t="str">
        <f>'Ek.3-A'!L3107</f>
        <v/>
      </c>
      <c r="Q3107" s="24" t="str">
        <f>'Ek.3-A'!M3107</f>
        <v/>
      </c>
      <c r="R3107" s="24">
        <f t="shared" si="659"/>
        <v>0</v>
      </c>
      <c r="S3107" s="141" t="str">
        <f t="shared" si="660"/>
        <v>H</v>
      </c>
      <c r="T3107" s="24">
        <f>IF(S3107="E",SUM($R$5:R3107),0)</f>
        <v>0</v>
      </c>
      <c r="U3107" s="143">
        <f t="shared" si="661"/>
        <v>0</v>
      </c>
    </row>
    <row r="3108" spans="1:41" x14ac:dyDescent="0.25">
      <c r="A3108" s="6">
        <v>32.08</v>
      </c>
      <c r="B3108" s="31" t="s">
        <v>90</v>
      </c>
      <c r="D3108" s="89">
        <v>283429802011</v>
      </c>
      <c r="E3108" s="3">
        <v>0.6</v>
      </c>
      <c r="K3108" s="3">
        <f t="shared" si="662"/>
        <v>2293</v>
      </c>
      <c r="L3108" s="97" t="str">
        <f>IF(TRIM('Ek.3-A'!F3108)&lt;&gt;"","var","yok")</f>
        <v>yok</v>
      </c>
      <c r="M3108" s="5" t="str">
        <f>IF('Ek.3-A'!F3108="", "", IF(VLOOKUP('Ek.3-A'!F3108, Veriler!D:E, 2, 0)=0, "", VLOOKUP('Ek.3-A'!F3108, Veriler!D:E, 2, 0)))</f>
        <v/>
      </c>
      <c r="N3108" s="5" t="str">
        <f>IF('Ek.3-A'!P3108="", "", 'Ek.3-A'!P3108)</f>
        <v/>
      </c>
      <c r="O3108" s="142">
        <f>'Ek.3-A'!S3108</f>
        <v>0</v>
      </c>
      <c r="P3108" s="143" t="str">
        <f>'Ek.3-A'!L3108</f>
        <v/>
      </c>
      <c r="Q3108" s="24" t="str">
        <f>'Ek.3-A'!M3108</f>
        <v/>
      </c>
      <c r="R3108" s="24">
        <f t="shared" si="659"/>
        <v>0</v>
      </c>
      <c r="S3108" s="141" t="str">
        <f t="shared" si="660"/>
        <v>H</v>
      </c>
      <c r="T3108" s="24">
        <f>IF(S3108="E",SUM($R$5:R3108),0)</f>
        <v>0</v>
      </c>
      <c r="U3108" s="143">
        <f t="shared" si="661"/>
        <v>0</v>
      </c>
    </row>
    <row r="3109" spans="1:41" x14ac:dyDescent="0.25">
      <c r="A3109" s="6">
        <v>32.090000000000003</v>
      </c>
      <c r="B3109" s="31" t="s">
        <v>90</v>
      </c>
      <c r="D3109" s="87">
        <v>251990100011</v>
      </c>
      <c r="E3109" s="3">
        <v>0.6</v>
      </c>
      <c r="K3109" s="3">
        <f t="shared" si="662"/>
        <v>2294</v>
      </c>
      <c r="L3109" s="97" t="str">
        <f>IF(TRIM('Ek.3-A'!F3109)&lt;&gt;"","var","yok")</f>
        <v>yok</v>
      </c>
      <c r="M3109" s="5" t="str">
        <f>IF('Ek.3-A'!F3109="", "", IF(VLOOKUP('Ek.3-A'!F3109, Veriler!D:E, 2, 0)=0, "", VLOOKUP('Ek.3-A'!F3109, Veriler!D:E, 2, 0)))</f>
        <v/>
      </c>
      <c r="N3109" s="5" t="str">
        <f>IF('Ek.3-A'!P3109="", "", 'Ek.3-A'!P3109)</f>
        <v/>
      </c>
      <c r="O3109" s="142">
        <f>'Ek.3-A'!S3109</f>
        <v>0</v>
      </c>
      <c r="P3109" s="143" t="str">
        <f>'Ek.3-A'!L3109</f>
        <v/>
      </c>
      <c r="Q3109" s="24" t="str">
        <f>'Ek.3-A'!M3109</f>
        <v/>
      </c>
      <c r="R3109" s="24">
        <f t="shared" si="659"/>
        <v>0</v>
      </c>
      <c r="S3109" s="141" t="str">
        <f t="shared" si="660"/>
        <v>H</v>
      </c>
      <c r="T3109" s="24">
        <f>IF(S3109="E",SUM($R$5:R3109),0)</f>
        <v>0</v>
      </c>
      <c r="U3109" s="143">
        <f t="shared" si="661"/>
        <v>0</v>
      </c>
    </row>
    <row r="3110" spans="1:41" x14ac:dyDescent="0.25">
      <c r="A3110" s="6">
        <v>32.1</v>
      </c>
      <c r="B3110" s="31" t="s">
        <v>90</v>
      </c>
      <c r="D3110" s="89">
        <v>251990100012</v>
      </c>
      <c r="E3110" s="3">
        <v>0.6</v>
      </c>
      <c r="K3110" s="3">
        <f t="shared" si="662"/>
        <v>2295</v>
      </c>
      <c r="L3110" s="97" t="str">
        <f>IF(TRIM('Ek.3-A'!F3110)&lt;&gt;"","var","yok")</f>
        <v>yok</v>
      </c>
      <c r="M3110" s="5" t="str">
        <f>IF('Ek.3-A'!F3110="", "", IF(VLOOKUP('Ek.3-A'!F3110, Veriler!D:E, 2, 0)=0, "", VLOOKUP('Ek.3-A'!F3110, Veriler!D:E, 2, 0)))</f>
        <v/>
      </c>
      <c r="N3110" s="5" t="str">
        <f>IF('Ek.3-A'!P3110="", "", 'Ek.3-A'!P3110)</f>
        <v/>
      </c>
      <c r="O3110" s="142">
        <f>'Ek.3-A'!S3110</f>
        <v>0</v>
      </c>
      <c r="P3110" s="143" t="str">
        <f>'Ek.3-A'!L3110</f>
        <v/>
      </c>
      <c r="Q3110" s="24" t="str">
        <f>'Ek.3-A'!M3110</f>
        <v/>
      </c>
      <c r="R3110" s="24">
        <f t="shared" si="659"/>
        <v>0</v>
      </c>
      <c r="S3110" s="141" t="str">
        <f t="shared" si="660"/>
        <v>H</v>
      </c>
      <c r="T3110" s="24">
        <f>IF(S3110="E",SUM($R$5:R3110),0)</f>
        <v>0</v>
      </c>
      <c r="U3110" s="143">
        <f t="shared" si="661"/>
        <v>0</v>
      </c>
    </row>
    <row r="3111" spans="1:41" x14ac:dyDescent="0.25">
      <c r="A3111" s="6">
        <v>32.11</v>
      </c>
      <c r="B3111" s="31" t="s">
        <v>90</v>
      </c>
      <c r="D3111" s="87">
        <v>291815001011</v>
      </c>
      <c r="E3111" s="3">
        <v>0.6</v>
      </c>
      <c r="K3111" s="3">
        <f t="shared" si="662"/>
        <v>2296</v>
      </c>
      <c r="L3111" s="97" t="str">
        <f>IF(TRIM('Ek.3-A'!F3111)&lt;&gt;"","var","yok")</f>
        <v>yok</v>
      </c>
      <c r="M3111" s="5" t="str">
        <f>IF('Ek.3-A'!F3111="", "", IF(VLOOKUP('Ek.3-A'!F3111, Veriler!D:E, 2, 0)=0, "", VLOOKUP('Ek.3-A'!F3111, Veriler!D:E, 2, 0)))</f>
        <v/>
      </c>
      <c r="N3111" s="5" t="str">
        <f>IF('Ek.3-A'!P3111="", "", 'Ek.3-A'!P3111)</f>
        <v/>
      </c>
      <c r="O3111" s="142">
        <f>'Ek.3-A'!S3111</f>
        <v>0</v>
      </c>
      <c r="P3111" s="143" t="str">
        <f>'Ek.3-A'!L3111</f>
        <v/>
      </c>
      <c r="Q3111" s="24" t="str">
        <f>'Ek.3-A'!M3111</f>
        <v/>
      </c>
      <c r="R3111" s="24">
        <f t="shared" si="659"/>
        <v>0</v>
      </c>
      <c r="S3111" s="141" t="str">
        <f t="shared" si="660"/>
        <v>H</v>
      </c>
      <c r="T3111" s="24">
        <f>IF(S3111="E",SUM($R$5:R3111),0)</f>
        <v>0</v>
      </c>
      <c r="U3111" s="143">
        <f t="shared" si="661"/>
        <v>0</v>
      </c>
    </row>
    <row r="3112" spans="1:41" x14ac:dyDescent="0.25">
      <c r="A3112" s="6">
        <v>32.119999999999997</v>
      </c>
      <c r="B3112" s="31" t="s">
        <v>90</v>
      </c>
      <c r="D3112" s="89">
        <v>291570503013</v>
      </c>
      <c r="E3112" s="3">
        <v>0.6</v>
      </c>
      <c r="T3112" s="24"/>
      <c r="U3112" s="25"/>
      <c r="AO3112" s="140">
        <f>'Ek.3-A'!L3112</f>
        <v>0</v>
      </c>
    </row>
    <row r="3113" spans="1:41" x14ac:dyDescent="0.25">
      <c r="A3113" s="6">
        <v>32.130000000000003</v>
      </c>
      <c r="B3113" s="31" t="s">
        <v>90</v>
      </c>
      <c r="D3113" s="87">
        <v>283321000000</v>
      </c>
      <c r="E3113" s="3">
        <v>0.6</v>
      </c>
      <c r="T3113" s="24"/>
      <c r="U3113" s="25"/>
    </row>
    <row r="3114" spans="1:41" x14ac:dyDescent="0.25">
      <c r="A3114" s="6">
        <v>32.14</v>
      </c>
      <c r="B3114" s="31" t="s">
        <v>90</v>
      </c>
      <c r="D3114" s="89">
        <v>310490001100</v>
      </c>
      <c r="E3114" s="3">
        <v>0.6</v>
      </c>
      <c r="T3114" s="24"/>
      <c r="U3114" s="25"/>
    </row>
    <row r="3115" spans="1:41" x14ac:dyDescent="0.25">
      <c r="A3115" s="6">
        <v>32.15</v>
      </c>
      <c r="B3115" s="31" t="s">
        <v>90</v>
      </c>
      <c r="D3115" s="87">
        <v>310490001900</v>
      </c>
      <c r="E3115" s="3">
        <v>0.6</v>
      </c>
      <c r="T3115" s="24"/>
      <c r="U3115" s="25"/>
    </row>
    <row r="3116" spans="1:41" x14ac:dyDescent="0.25">
      <c r="A3116" s="6">
        <v>32.159999999999997</v>
      </c>
      <c r="B3116" s="31" t="s">
        <v>90</v>
      </c>
      <c r="D3116" s="89">
        <v>810490000011</v>
      </c>
      <c r="E3116" s="3">
        <v>0.6</v>
      </c>
      <c r="T3116" s="24"/>
      <c r="U3116" s="25"/>
    </row>
    <row r="3117" spans="1:41" x14ac:dyDescent="0.25">
      <c r="A3117" s="6">
        <v>32.17</v>
      </c>
      <c r="B3117" s="31" t="s">
        <v>90</v>
      </c>
      <c r="D3117" s="87">
        <v>810490000019</v>
      </c>
      <c r="E3117" s="3">
        <v>0.6</v>
      </c>
      <c r="T3117" s="24"/>
      <c r="U3117" s="25"/>
    </row>
    <row r="3118" spans="1:41" x14ac:dyDescent="0.25">
      <c r="A3118" s="6">
        <v>32.18</v>
      </c>
      <c r="B3118" s="31" t="s">
        <v>90</v>
      </c>
      <c r="D3118" s="89">
        <v>810490000013</v>
      </c>
      <c r="E3118" s="3">
        <v>0.6</v>
      </c>
      <c r="T3118" s="24"/>
      <c r="U3118" s="25"/>
    </row>
    <row r="3119" spans="1:41" x14ac:dyDescent="0.25">
      <c r="A3119" s="6">
        <v>32.19</v>
      </c>
      <c r="B3119" s="31" t="s">
        <v>90</v>
      </c>
      <c r="D3119" s="87">
        <v>281610000000</v>
      </c>
      <c r="E3119" s="3">
        <v>0.6</v>
      </c>
      <c r="T3119" s="24"/>
      <c r="U3119" s="25"/>
    </row>
    <row r="3120" spans="1:41" x14ac:dyDescent="0.25">
      <c r="A3120" s="6">
        <v>32.200000000000003</v>
      </c>
      <c r="B3120" s="31" t="s">
        <v>90</v>
      </c>
      <c r="D3120" s="89">
        <v>848340303000</v>
      </c>
      <c r="E3120" s="3">
        <v>0.6</v>
      </c>
      <c r="T3120" s="24"/>
      <c r="U3120" s="25"/>
    </row>
    <row r="3121" spans="1:21" x14ac:dyDescent="0.25">
      <c r="A3121" s="6">
        <v>32.21</v>
      </c>
      <c r="B3121" s="31" t="s">
        <v>90</v>
      </c>
      <c r="D3121" s="87">
        <v>961210801000</v>
      </c>
      <c r="E3121" s="3">
        <v>0.6</v>
      </c>
      <c r="K3121" s="3">
        <f>K3111+1</f>
        <v>2297</v>
      </c>
      <c r="L3121" s="97" t="str">
        <f>IF(TRIM('Ek.3-A'!F3121)&lt;&gt;"","var","yok")</f>
        <v>yok</v>
      </c>
      <c r="M3121" s="5" t="str">
        <f>IF('Ek.3-A'!F3121="", "", IF(VLOOKUP('Ek.3-A'!F3121, Veriler!D:E, 2, 0)=0, "", VLOOKUP('Ek.3-A'!F3121, Veriler!D:E, 2, 0)))</f>
        <v/>
      </c>
      <c r="N3121" s="5" t="str">
        <f>IF('Ek.3-A'!P3121="", "", 'Ek.3-A'!P3121)</f>
        <v/>
      </c>
      <c r="O3121" s="142">
        <f>'Ek.3-A'!S3121</f>
        <v>0</v>
      </c>
      <c r="P3121" s="143" t="str">
        <f>'Ek.3-A'!L3121</f>
        <v/>
      </c>
      <c r="Q3121" s="24" t="str">
        <f>'Ek.3-A'!M3121</f>
        <v/>
      </c>
      <c r="R3121" s="24">
        <f t="shared" ref="R3121:R3134" si="663">IF(L3121="var",0,IF(Q3121&lt;=0.005,Q3121,0))</f>
        <v>0</v>
      </c>
      <c r="S3121" s="141" t="str">
        <f t="shared" ref="S3121:S3134" si="664">IF(Q3121&lt;=0.005,"E","H")</f>
        <v>H</v>
      </c>
      <c r="T3121" s="24">
        <f>IF(S3121="E",SUM($R$5:R3121),0)</f>
        <v>0</v>
      </c>
      <c r="U3121" s="143">
        <f t="shared" ref="U3121:U3134" si="665">IF(T3121&lt;=0.1, O3121, IF(R3121&gt;$G$2, R3121*O3121, $G$2*O3121))</f>
        <v>0</v>
      </c>
    </row>
    <row r="3122" spans="1:21" x14ac:dyDescent="0.25">
      <c r="A3122" s="6">
        <v>32.22</v>
      </c>
      <c r="B3122" s="31" t="s">
        <v>90</v>
      </c>
      <c r="D3122" s="89">
        <v>961210101000</v>
      </c>
      <c r="E3122" s="3">
        <v>0.6</v>
      </c>
      <c r="K3122" s="3">
        <f t="shared" ref="K3122:K3134" si="666">K3121+1</f>
        <v>2298</v>
      </c>
      <c r="L3122" s="97" t="str">
        <f>IF(TRIM('Ek.3-A'!F3122)&lt;&gt;"","var","yok")</f>
        <v>yok</v>
      </c>
      <c r="M3122" s="5" t="str">
        <f>IF('Ek.3-A'!F3122="", "", IF(VLOOKUP('Ek.3-A'!F3122, Veriler!D:E, 2, 0)=0, "", VLOOKUP('Ek.3-A'!F3122, Veriler!D:E, 2, 0)))</f>
        <v/>
      </c>
      <c r="N3122" s="5" t="str">
        <f>IF('Ek.3-A'!P3122="", "", 'Ek.3-A'!P3122)</f>
        <v/>
      </c>
      <c r="O3122" s="142">
        <f>'Ek.3-A'!S3122</f>
        <v>0</v>
      </c>
      <c r="P3122" s="143" t="str">
        <f>'Ek.3-A'!L3122</f>
        <v/>
      </c>
      <c r="Q3122" s="24" t="str">
        <f>'Ek.3-A'!M3122</f>
        <v/>
      </c>
      <c r="R3122" s="24">
        <f t="shared" si="663"/>
        <v>0</v>
      </c>
      <c r="S3122" s="141" t="str">
        <f t="shared" si="664"/>
        <v>H</v>
      </c>
      <c r="T3122" s="24">
        <f>IF(S3122="E",SUM($R$5:R3122),0)</f>
        <v>0</v>
      </c>
      <c r="U3122" s="143">
        <f t="shared" si="665"/>
        <v>0</v>
      </c>
    </row>
    <row r="3123" spans="1:21" x14ac:dyDescent="0.25">
      <c r="A3123" s="6">
        <v>32.229999999999997</v>
      </c>
      <c r="B3123" s="31" t="s">
        <v>90</v>
      </c>
      <c r="D3123" s="87">
        <v>848340909000</v>
      </c>
      <c r="E3123" s="3">
        <v>0.6</v>
      </c>
      <c r="K3123" s="3">
        <f t="shared" si="666"/>
        <v>2299</v>
      </c>
      <c r="L3123" s="97" t="str">
        <f>IF(TRIM('Ek.3-A'!F3123)&lt;&gt;"","var","yok")</f>
        <v>yok</v>
      </c>
      <c r="M3123" s="5" t="str">
        <f>IF('Ek.3-A'!F3123="", "", IF(VLOOKUP('Ek.3-A'!F3123, Veriler!D:E, 2, 0)=0, "", VLOOKUP('Ek.3-A'!F3123, Veriler!D:E, 2, 0)))</f>
        <v/>
      </c>
      <c r="N3123" s="5" t="str">
        <f>IF('Ek.3-A'!P3123="", "", 'Ek.3-A'!P3123)</f>
        <v/>
      </c>
      <c r="O3123" s="142">
        <f>'Ek.3-A'!S3123</f>
        <v>0</v>
      </c>
      <c r="P3123" s="143" t="str">
        <f>'Ek.3-A'!L3123</f>
        <v/>
      </c>
      <c r="Q3123" s="24" t="str">
        <f>'Ek.3-A'!M3123</f>
        <v/>
      </c>
      <c r="R3123" s="24">
        <f t="shared" si="663"/>
        <v>0</v>
      </c>
      <c r="S3123" s="141" t="str">
        <f t="shared" si="664"/>
        <v>H</v>
      </c>
      <c r="T3123" s="24">
        <f>IF(S3123="E",SUM($R$5:R3123),0)</f>
        <v>0</v>
      </c>
      <c r="U3123" s="143">
        <f t="shared" si="665"/>
        <v>0</v>
      </c>
    </row>
    <row r="3124" spans="1:21" x14ac:dyDescent="0.25">
      <c r="A3124" s="6">
        <v>32.24</v>
      </c>
      <c r="B3124" s="31" t="s">
        <v>90</v>
      </c>
      <c r="D3124" s="89">
        <v>420500191000</v>
      </c>
      <c r="E3124" s="3">
        <v>0.6</v>
      </c>
      <c r="K3124" s="3">
        <f t="shared" si="666"/>
        <v>2300</v>
      </c>
      <c r="L3124" s="97" t="str">
        <f>IF(TRIM('Ek.3-A'!F3124)&lt;&gt;"","var","yok")</f>
        <v>yok</v>
      </c>
      <c r="M3124" s="5" t="str">
        <f>IF('Ek.3-A'!F3124="", "", IF(VLOOKUP('Ek.3-A'!F3124, Veriler!D:E, 2, 0)=0, "", VLOOKUP('Ek.3-A'!F3124, Veriler!D:E, 2, 0)))</f>
        <v/>
      </c>
      <c r="N3124" s="5" t="str">
        <f>IF('Ek.3-A'!P3124="", "", 'Ek.3-A'!P3124)</f>
        <v/>
      </c>
      <c r="O3124" s="142">
        <f>'Ek.3-A'!S3124</f>
        <v>0</v>
      </c>
      <c r="P3124" s="143" t="str">
        <f>'Ek.3-A'!L3124</f>
        <v/>
      </c>
      <c r="Q3124" s="24" t="str">
        <f>'Ek.3-A'!M3124</f>
        <v/>
      </c>
      <c r="R3124" s="24">
        <f t="shared" si="663"/>
        <v>0</v>
      </c>
      <c r="S3124" s="141" t="str">
        <f t="shared" si="664"/>
        <v>H</v>
      </c>
      <c r="T3124" s="24">
        <f>IF(S3124="E",SUM($R$5:R3124),0)</f>
        <v>0</v>
      </c>
      <c r="U3124" s="143">
        <f t="shared" si="665"/>
        <v>0</v>
      </c>
    </row>
    <row r="3125" spans="1:21" x14ac:dyDescent="0.25">
      <c r="A3125" s="6">
        <v>32.25</v>
      </c>
      <c r="B3125" s="31" t="s">
        <v>90</v>
      </c>
      <c r="D3125" s="87">
        <v>420500199000</v>
      </c>
      <c r="E3125" s="3">
        <v>0.6</v>
      </c>
      <c r="K3125" s="3">
        <f t="shared" si="666"/>
        <v>2301</v>
      </c>
      <c r="L3125" s="97" t="str">
        <f>IF(TRIM('Ek.3-A'!F3125)&lt;&gt;"","var","yok")</f>
        <v>yok</v>
      </c>
      <c r="M3125" s="5" t="str">
        <f>IF('Ek.3-A'!F3125="", "", IF(VLOOKUP('Ek.3-A'!F3125, Veriler!D:E, 2, 0)=0, "", VLOOKUP('Ek.3-A'!F3125, Veriler!D:E, 2, 0)))</f>
        <v/>
      </c>
      <c r="N3125" s="5" t="str">
        <f>IF('Ek.3-A'!P3125="", "", 'Ek.3-A'!P3125)</f>
        <v/>
      </c>
      <c r="O3125" s="142">
        <f>'Ek.3-A'!S3125</f>
        <v>0</v>
      </c>
      <c r="P3125" s="143" t="str">
        <f>'Ek.3-A'!L3125</f>
        <v/>
      </c>
      <c r="Q3125" s="24" t="str">
        <f>'Ek.3-A'!M3125</f>
        <v/>
      </c>
      <c r="R3125" s="24">
        <f t="shared" si="663"/>
        <v>0</v>
      </c>
      <c r="S3125" s="141" t="str">
        <f t="shared" si="664"/>
        <v>H</v>
      </c>
      <c r="T3125" s="24">
        <f>IF(S3125="E",SUM($R$5:R3125),0)</f>
        <v>0</v>
      </c>
      <c r="U3125" s="143">
        <f t="shared" si="665"/>
        <v>0</v>
      </c>
    </row>
    <row r="3126" spans="1:21" x14ac:dyDescent="0.25">
      <c r="A3126" s="6">
        <v>32.26</v>
      </c>
      <c r="B3126" s="31" t="s">
        <v>90</v>
      </c>
      <c r="D3126" s="89">
        <v>731412000000</v>
      </c>
      <c r="E3126" s="3">
        <v>0.6</v>
      </c>
      <c r="K3126" s="3">
        <f t="shared" si="666"/>
        <v>2302</v>
      </c>
      <c r="L3126" s="97" t="str">
        <f>IF(TRIM('Ek.3-A'!F3126)&lt;&gt;"","var","yok")</f>
        <v>yok</v>
      </c>
      <c r="M3126" s="5" t="str">
        <f>IF('Ek.3-A'!F3126="", "", IF(VLOOKUP('Ek.3-A'!F3126, Veriler!D:E, 2, 0)=0, "", VLOOKUP('Ek.3-A'!F3126, Veriler!D:E, 2, 0)))</f>
        <v/>
      </c>
      <c r="N3126" s="5" t="str">
        <f>IF('Ek.3-A'!P3126="", "", 'Ek.3-A'!P3126)</f>
        <v/>
      </c>
      <c r="O3126" s="142">
        <f>'Ek.3-A'!S3126</f>
        <v>0</v>
      </c>
      <c r="P3126" s="143" t="str">
        <f>'Ek.3-A'!L3126</f>
        <v/>
      </c>
      <c r="Q3126" s="24" t="str">
        <f>'Ek.3-A'!M3126</f>
        <v/>
      </c>
      <c r="R3126" s="24">
        <f t="shared" si="663"/>
        <v>0</v>
      </c>
      <c r="S3126" s="141" t="str">
        <f t="shared" si="664"/>
        <v>H</v>
      </c>
      <c r="T3126" s="24">
        <f>IF(S3126="E",SUM($R$5:R3126),0)</f>
        <v>0</v>
      </c>
      <c r="U3126" s="143">
        <f t="shared" si="665"/>
        <v>0</v>
      </c>
    </row>
    <row r="3127" spans="1:21" x14ac:dyDescent="0.25">
      <c r="A3127" s="6">
        <v>32.270000000000003</v>
      </c>
      <c r="B3127" s="31" t="s">
        <v>90</v>
      </c>
      <c r="D3127" s="87">
        <v>293399809038</v>
      </c>
      <c r="E3127" s="3">
        <v>0.6</v>
      </c>
      <c r="K3127" s="3">
        <f t="shared" si="666"/>
        <v>2303</v>
      </c>
      <c r="L3127" s="97" t="str">
        <f>IF(TRIM('Ek.3-A'!F3127)&lt;&gt;"","var","yok")</f>
        <v>yok</v>
      </c>
      <c r="M3127" s="5" t="str">
        <f>IF('Ek.3-A'!F3127="", "", IF(VLOOKUP('Ek.3-A'!F3127, Veriler!D:E, 2, 0)=0, "", VLOOKUP('Ek.3-A'!F3127, Veriler!D:E, 2, 0)))</f>
        <v/>
      </c>
      <c r="N3127" s="5" t="str">
        <f>IF('Ek.3-A'!P3127="", "", 'Ek.3-A'!P3127)</f>
        <v/>
      </c>
      <c r="O3127" s="142">
        <f>'Ek.3-A'!S3127</f>
        <v>0</v>
      </c>
      <c r="P3127" s="143" t="str">
        <f>'Ek.3-A'!L3127</f>
        <v/>
      </c>
      <c r="Q3127" s="24" t="str">
        <f>'Ek.3-A'!M3127</f>
        <v/>
      </c>
      <c r="R3127" s="24">
        <f t="shared" si="663"/>
        <v>0</v>
      </c>
      <c r="S3127" s="141" t="str">
        <f t="shared" si="664"/>
        <v>H</v>
      </c>
      <c r="T3127" s="24">
        <f>IF(S3127="E",SUM($R$5:R3127),0)</f>
        <v>0</v>
      </c>
      <c r="U3127" s="143">
        <f t="shared" si="665"/>
        <v>0</v>
      </c>
    </row>
    <row r="3128" spans="1:21" x14ac:dyDescent="0.25">
      <c r="A3128" s="6">
        <v>32.28</v>
      </c>
      <c r="B3128" s="31" t="s">
        <v>90</v>
      </c>
      <c r="D3128" s="89">
        <v>291719800011</v>
      </c>
      <c r="E3128" s="3">
        <v>0.6</v>
      </c>
      <c r="K3128" s="3">
        <f t="shared" si="666"/>
        <v>2304</v>
      </c>
      <c r="L3128" s="97" t="str">
        <f>IF(TRIM('Ek.3-A'!F3128)&lt;&gt;"","var","yok")</f>
        <v>yok</v>
      </c>
      <c r="M3128" s="5" t="str">
        <f>IF('Ek.3-A'!F3128="", "", IF(VLOOKUP('Ek.3-A'!F3128, Veriler!D:E, 2, 0)=0, "", VLOOKUP('Ek.3-A'!F3128, Veriler!D:E, 2, 0)))</f>
        <v/>
      </c>
      <c r="N3128" s="5" t="str">
        <f>IF('Ek.3-A'!P3128="", "", 'Ek.3-A'!P3128)</f>
        <v/>
      </c>
      <c r="O3128" s="142">
        <f>'Ek.3-A'!S3128</f>
        <v>0</v>
      </c>
      <c r="P3128" s="143" t="str">
        <f>'Ek.3-A'!L3128</f>
        <v/>
      </c>
      <c r="Q3128" s="24" t="str">
        <f>'Ek.3-A'!M3128</f>
        <v/>
      </c>
      <c r="R3128" s="24">
        <f t="shared" si="663"/>
        <v>0</v>
      </c>
      <c r="S3128" s="141" t="str">
        <f t="shared" si="664"/>
        <v>H</v>
      </c>
      <c r="T3128" s="24">
        <f>IF(S3128="E",SUM($R$5:R3128),0)</f>
        <v>0</v>
      </c>
      <c r="U3128" s="143">
        <f t="shared" si="665"/>
        <v>0</v>
      </c>
    </row>
    <row r="3129" spans="1:21" x14ac:dyDescent="0.25">
      <c r="A3129" s="6">
        <v>32.29</v>
      </c>
      <c r="B3129" s="31" t="s">
        <v>90</v>
      </c>
      <c r="D3129" s="87">
        <v>291819982000</v>
      </c>
      <c r="E3129" s="3">
        <v>0.6</v>
      </c>
      <c r="K3129" s="3">
        <f t="shared" si="666"/>
        <v>2305</v>
      </c>
      <c r="L3129" s="97" t="str">
        <f>IF(TRIM('Ek.3-A'!F3129)&lt;&gt;"","var","yok")</f>
        <v>yok</v>
      </c>
      <c r="M3129" s="5" t="str">
        <f>IF('Ek.3-A'!F3129="", "", IF(VLOOKUP('Ek.3-A'!F3129, Veriler!D:E, 2, 0)=0, "", VLOOKUP('Ek.3-A'!F3129, Veriler!D:E, 2, 0)))</f>
        <v/>
      </c>
      <c r="N3129" s="5" t="str">
        <f>IF('Ek.3-A'!P3129="", "", 'Ek.3-A'!P3129)</f>
        <v/>
      </c>
      <c r="O3129" s="142">
        <f>'Ek.3-A'!S3129</f>
        <v>0</v>
      </c>
      <c r="P3129" s="143" t="str">
        <f>'Ek.3-A'!L3129</f>
        <v/>
      </c>
      <c r="Q3129" s="24" t="str">
        <f>'Ek.3-A'!M3129</f>
        <v/>
      </c>
      <c r="R3129" s="24">
        <f t="shared" si="663"/>
        <v>0</v>
      </c>
      <c r="S3129" s="141" t="str">
        <f t="shared" si="664"/>
        <v>H</v>
      </c>
      <c r="T3129" s="24">
        <f>IF(S3129="E",SUM($R$5:R3129),0)</f>
        <v>0</v>
      </c>
      <c r="U3129" s="143">
        <f t="shared" si="665"/>
        <v>0</v>
      </c>
    </row>
    <row r="3130" spans="1:21" x14ac:dyDescent="0.25">
      <c r="A3130" s="6">
        <v>32.299999999999997</v>
      </c>
      <c r="B3130" s="31" t="s">
        <v>90</v>
      </c>
      <c r="D3130" s="89">
        <v>291719100011</v>
      </c>
      <c r="E3130" s="3">
        <v>0.6</v>
      </c>
      <c r="K3130" s="3">
        <f t="shared" si="666"/>
        <v>2306</v>
      </c>
      <c r="L3130" s="97" t="str">
        <f>IF(TRIM('Ek.3-A'!F3130)&lt;&gt;"","var","yok")</f>
        <v>yok</v>
      </c>
      <c r="M3130" s="5" t="str">
        <f>IF('Ek.3-A'!F3130="", "", IF(VLOOKUP('Ek.3-A'!F3130, Veriler!D:E, 2, 0)=0, "", VLOOKUP('Ek.3-A'!F3130, Veriler!D:E, 2, 0)))</f>
        <v/>
      </c>
      <c r="N3130" s="5" t="str">
        <f>IF('Ek.3-A'!P3130="", "", 'Ek.3-A'!P3130)</f>
        <v/>
      </c>
      <c r="O3130" s="142">
        <f>'Ek.3-A'!S3130</f>
        <v>0</v>
      </c>
      <c r="P3130" s="143" t="str">
        <f>'Ek.3-A'!L3130</f>
        <v/>
      </c>
      <c r="Q3130" s="24" t="str">
        <f>'Ek.3-A'!M3130</f>
        <v/>
      </c>
      <c r="R3130" s="24">
        <f t="shared" si="663"/>
        <v>0</v>
      </c>
      <c r="S3130" s="141" t="str">
        <f t="shared" si="664"/>
        <v>H</v>
      </c>
      <c r="T3130" s="24">
        <f>IF(S3130="E",SUM($R$5:R3130),0)</f>
        <v>0</v>
      </c>
      <c r="U3130" s="143">
        <f t="shared" si="665"/>
        <v>0</v>
      </c>
    </row>
    <row r="3131" spans="1:21" x14ac:dyDescent="0.25">
      <c r="A3131" s="6">
        <v>32.31</v>
      </c>
      <c r="B3131" s="31" t="s">
        <v>90</v>
      </c>
      <c r="D3131" s="87">
        <v>291719100019</v>
      </c>
      <c r="E3131" s="3">
        <v>0.6</v>
      </c>
      <c r="K3131" s="3">
        <f t="shared" si="666"/>
        <v>2307</v>
      </c>
      <c r="L3131" s="97" t="str">
        <f>IF(TRIM('Ek.3-A'!F3131)&lt;&gt;"","var","yok")</f>
        <v>yok</v>
      </c>
      <c r="M3131" s="5" t="str">
        <f>IF('Ek.3-A'!F3131="", "", IF(VLOOKUP('Ek.3-A'!F3131, Veriler!D:E, 2, 0)=0, "", VLOOKUP('Ek.3-A'!F3131, Veriler!D:E, 2, 0)))</f>
        <v/>
      </c>
      <c r="N3131" s="5" t="str">
        <f>IF('Ek.3-A'!P3131="", "", 'Ek.3-A'!P3131)</f>
        <v/>
      </c>
      <c r="O3131" s="142">
        <f>'Ek.3-A'!S3131</f>
        <v>0</v>
      </c>
      <c r="P3131" s="143" t="str">
        <f>'Ek.3-A'!L3131</f>
        <v/>
      </c>
      <c r="Q3131" s="24" t="str">
        <f>'Ek.3-A'!M3131</f>
        <v/>
      </c>
      <c r="R3131" s="24">
        <f t="shared" si="663"/>
        <v>0</v>
      </c>
      <c r="S3131" s="141" t="str">
        <f t="shared" si="664"/>
        <v>H</v>
      </c>
      <c r="T3131" s="24">
        <f>IF(S3131="E",SUM($R$5:R3131),0)</f>
        <v>0</v>
      </c>
      <c r="U3131" s="143">
        <f t="shared" si="665"/>
        <v>0</v>
      </c>
    </row>
    <row r="3132" spans="1:21" x14ac:dyDescent="0.25">
      <c r="A3132" s="6">
        <v>32.32</v>
      </c>
      <c r="B3132" s="31" t="s">
        <v>90</v>
      </c>
      <c r="D3132" s="89">
        <v>293352000000</v>
      </c>
      <c r="E3132" s="3">
        <v>0.6</v>
      </c>
      <c r="K3132" s="3">
        <f t="shared" si="666"/>
        <v>2308</v>
      </c>
      <c r="L3132" s="97" t="str">
        <f>IF(TRIM('Ek.3-A'!F3132)&lt;&gt;"","var","yok")</f>
        <v>yok</v>
      </c>
      <c r="M3132" s="5" t="str">
        <f>IF('Ek.3-A'!F3132="", "", IF(VLOOKUP('Ek.3-A'!F3132, Veriler!D:E, 2, 0)=0, "", VLOOKUP('Ek.3-A'!F3132, Veriler!D:E, 2, 0)))</f>
        <v/>
      </c>
      <c r="N3132" s="5" t="str">
        <f>IF('Ek.3-A'!P3132="", "", 'Ek.3-A'!P3132)</f>
        <v/>
      </c>
      <c r="O3132" s="142">
        <f>'Ek.3-A'!S3132</f>
        <v>0</v>
      </c>
      <c r="P3132" s="143" t="str">
        <f>'Ek.3-A'!L3132</f>
        <v/>
      </c>
      <c r="Q3132" s="24" t="str">
        <f>'Ek.3-A'!M3132</f>
        <v/>
      </c>
      <c r="R3132" s="24">
        <f t="shared" si="663"/>
        <v>0</v>
      </c>
      <c r="S3132" s="141" t="str">
        <f t="shared" si="664"/>
        <v>H</v>
      </c>
      <c r="T3132" s="24">
        <f>IF(S3132="E",SUM($R$5:R3132),0)</f>
        <v>0</v>
      </c>
      <c r="U3132" s="143">
        <f t="shared" si="665"/>
        <v>0</v>
      </c>
    </row>
    <row r="3133" spans="1:21" x14ac:dyDescent="0.25">
      <c r="A3133" s="6">
        <v>32.33</v>
      </c>
      <c r="B3133" s="31" t="s">
        <v>90</v>
      </c>
      <c r="D3133" s="87">
        <v>293354000019</v>
      </c>
      <c r="E3133" s="3">
        <v>0.6</v>
      </c>
      <c r="K3133" s="3">
        <f t="shared" si="666"/>
        <v>2309</v>
      </c>
      <c r="L3133" s="97" t="str">
        <f>IF(TRIM('Ek.3-A'!F3133)&lt;&gt;"","var","yok")</f>
        <v>yok</v>
      </c>
      <c r="M3133" s="5" t="str">
        <f>IF('Ek.3-A'!F3133="", "", IF(VLOOKUP('Ek.3-A'!F3133, Veriler!D:E, 2, 0)=0, "", VLOOKUP('Ek.3-A'!F3133, Veriler!D:E, 2, 0)))</f>
        <v/>
      </c>
      <c r="N3133" s="5" t="str">
        <f>IF('Ek.3-A'!P3133="", "", 'Ek.3-A'!P3133)</f>
        <v/>
      </c>
      <c r="O3133" s="142">
        <f>'Ek.3-A'!S3133</f>
        <v>0</v>
      </c>
      <c r="P3133" s="143" t="str">
        <f>'Ek.3-A'!L3133</f>
        <v/>
      </c>
      <c r="Q3133" s="24" t="str">
        <f>'Ek.3-A'!M3133</f>
        <v/>
      </c>
      <c r="R3133" s="24">
        <f t="shared" si="663"/>
        <v>0</v>
      </c>
      <c r="S3133" s="141" t="str">
        <f t="shared" si="664"/>
        <v>H</v>
      </c>
      <c r="T3133" s="24">
        <f>IF(S3133="E",SUM($R$5:R3133),0)</f>
        <v>0</v>
      </c>
      <c r="U3133" s="143">
        <f t="shared" si="665"/>
        <v>0</v>
      </c>
    </row>
    <row r="3134" spans="1:21" x14ac:dyDescent="0.25">
      <c r="A3134" s="6">
        <v>32.340000000000003</v>
      </c>
      <c r="B3134" s="31" t="s">
        <v>90</v>
      </c>
      <c r="D3134" s="89">
        <v>294000000012</v>
      </c>
      <c r="E3134" s="3">
        <v>0.6</v>
      </c>
      <c r="K3134" s="3">
        <f t="shared" si="666"/>
        <v>2310</v>
      </c>
      <c r="L3134" s="97" t="str">
        <f>IF(TRIM('Ek.3-A'!F3134)&lt;&gt;"","var","yok")</f>
        <v>yok</v>
      </c>
      <c r="M3134" s="5" t="str">
        <f>IF('Ek.3-A'!F3134="", "", IF(VLOOKUP('Ek.3-A'!F3134, Veriler!D:E, 2, 0)=0, "", VLOOKUP('Ek.3-A'!F3134, Veriler!D:E, 2, 0)))</f>
        <v/>
      </c>
      <c r="N3134" s="5" t="str">
        <f>IF('Ek.3-A'!P3134="", "", 'Ek.3-A'!P3134)</f>
        <v/>
      </c>
      <c r="O3134" s="142">
        <f>'Ek.3-A'!S3134</f>
        <v>0</v>
      </c>
      <c r="P3134" s="143" t="str">
        <f>'Ek.3-A'!L3134</f>
        <v/>
      </c>
      <c r="Q3134" s="24" t="str">
        <f>'Ek.3-A'!M3134</f>
        <v/>
      </c>
      <c r="R3134" s="24">
        <f t="shared" si="663"/>
        <v>0</v>
      </c>
      <c r="S3134" s="141" t="str">
        <f t="shared" si="664"/>
        <v>H</v>
      </c>
      <c r="T3134" s="24">
        <f>IF(S3134="E",SUM($R$5:R3134),0)</f>
        <v>0</v>
      </c>
      <c r="U3134" s="143">
        <f t="shared" si="665"/>
        <v>0</v>
      </c>
    </row>
    <row r="3135" spans="1:21" x14ac:dyDescent="0.25">
      <c r="A3135" s="6">
        <v>32.35</v>
      </c>
      <c r="B3135" s="31" t="s">
        <v>90</v>
      </c>
      <c r="D3135" s="87">
        <v>292249859031</v>
      </c>
      <c r="E3135" s="3">
        <v>0.6</v>
      </c>
      <c r="L3135" s="97"/>
      <c r="M3135" s="5"/>
      <c r="N3135" s="5"/>
      <c r="O3135" s="5"/>
      <c r="Q3135" s="23"/>
      <c r="T3135" s="24"/>
      <c r="U3135" s="25"/>
    </row>
    <row r="3136" spans="1:21" x14ac:dyDescent="0.25">
      <c r="A3136" s="6">
        <v>32.36</v>
      </c>
      <c r="B3136" s="31" t="s">
        <v>90</v>
      </c>
      <c r="D3136" s="89">
        <v>282739851000</v>
      </c>
      <c r="E3136" s="3">
        <v>0.6</v>
      </c>
      <c r="K3136" s="3">
        <f>K3134+1</f>
        <v>2311</v>
      </c>
      <c r="L3136" s="97" t="str">
        <f>IF(TRIM('Ek.3-A'!F3136)&lt;&gt;"","var","yok")</f>
        <v>yok</v>
      </c>
      <c r="M3136" s="5" t="str">
        <f>IF('Ek.3-A'!F3136="", "", IF(VLOOKUP('Ek.3-A'!F3136, Veriler!D:E, 2, 0)=0, "", VLOOKUP('Ek.3-A'!F3136, Veriler!D:E, 2, 0)))</f>
        <v/>
      </c>
      <c r="N3136" s="5" t="str">
        <f>IF('Ek.3-A'!P3136="", "", 'Ek.3-A'!P3136)</f>
        <v/>
      </c>
      <c r="O3136" s="142">
        <f>'Ek.3-A'!S3136</f>
        <v>0</v>
      </c>
      <c r="P3136" s="143" t="str">
        <f>'Ek.3-A'!L3136</f>
        <v/>
      </c>
      <c r="Q3136" s="24" t="str">
        <f>'Ek.3-A'!M3136</f>
        <v/>
      </c>
      <c r="R3136" s="24">
        <f t="shared" ref="R3136:R3149" si="667">IF(L3136="var",0,IF(Q3136&lt;=0.005,Q3136,0))</f>
        <v>0</v>
      </c>
      <c r="S3136" s="141" t="str">
        <f t="shared" ref="S3136:S3149" si="668">IF(Q3136&lt;=0.005,"E","H")</f>
        <v>H</v>
      </c>
      <c r="T3136" s="24">
        <f>IF(S3136="E",SUM($R$5:R3136),0)</f>
        <v>0</v>
      </c>
      <c r="U3136" s="143">
        <f t="shared" ref="U3136:U3149" si="669">IF(T3136&lt;=0.1, O3136, IF(R3136&gt;$G$2, R3136*O3136, $G$2*O3136))</f>
        <v>0</v>
      </c>
    </row>
    <row r="3137" spans="1:41" x14ac:dyDescent="0.25">
      <c r="A3137" s="6">
        <v>32.369999999999997</v>
      </c>
      <c r="B3137" s="31" t="s">
        <v>90</v>
      </c>
      <c r="D3137" s="87">
        <v>282010000000</v>
      </c>
      <c r="E3137" s="3">
        <v>0.6</v>
      </c>
      <c r="K3137" s="3">
        <f t="shared" ref="K3137:K3149" si="670">K3136+1</f>
        <v>2312</v>
      </c>
      <c r="L3137" s="97" t="str">
        <f>IF(TRIM('Ek.3-A'!F3137)&lt;&gt;"","var","yok")</f>
        <v>yok</v>
      </c>
      <c r="M3137" s="5" t="str">
        <f>IF('Ek.3-A'!F3137="", "", IF(VLOOKUP('Ek.3-A'!F3137, Veriler!D:E, 2, 0)=0, "", VLOOKUP('Ek.3-A'!F3137, Veriler!D:E, 2, 0)))</f>
        <v/>
      </c>
      <c r="N3137" s="5" t="str">
        <f>IF('Ek.3-A'!P3137="", "", 'Ek.3-A'!P3137)</f>
        <v/>
      </c>
      <c r="O3137" s="142">
        <f>'Ek.3-A'!S3137</f>
        <v>0</v>
      </c>
      <c r="P3137" s="143" t="str">
        <f>'Ek.3-A'!L3137</f>
        <v/>
      </c>
      <c r="Q3137" s="24" t="str">
        <f>'Ek.3-A'!M3137</f>
        <v/>
      </c>
      <c r="R3137" s="24">
        <f t="shared" si="667"/>
        <v>0</v>
      </c>
      <c r="S3137" s="141" t="str">
        <f t="shared" si="668"/>
        <v>H</v>
      </c>
      <c r="T3137" s="24">
        <f>IF(S3137="E",SUM($R$5:R3137),0)</f>
        <v>0</v>
      </c>
      <c r="U3137" s="143">
        <f t="shared" si="669"/>
        <v>0</v>
      </c>
    </row>
    <row r="3138" spans="1:41" x14ac:dyDescent="0.25">
      <c r="A3138" s="6">
        <v>32.380000000000003</v>
      </c>
      <c r="B3138" s="31" t="s">
        <v>90</v>
      </c>
      <c r="D3138" s="89">
        <v>283699171000</v>
      </c>
      <c r="E3138" s="3">
        <v>0.6</v>
      </c>
      <c r="K3138" s="3">
        <f t="shared" si="670"/>
        <v>2313</v>
      </c>
      <c r="L3138" s="97" t="str">
        <f>IF(TRIM('Ek.3-A'!F3138)&lt;&gt;"","var","yok")</f>
        <v>yok</v>
      </c>
      <c r="M3138" s="5" t="str">
        <f>IF('Ek.3-A'!F3138="", "", IF(VLOOKUP('Ek.3-A'!F3138, Veriler!D:E, 2, 0)=0, "", VLOOKUP('Ek.3-A'!F3138, Veriler!D:E, 2, 0)))</f>
        <v/>
      </c>
      <c r="N3138" s="5" t="str">
        <f>IF('Ek.3-A'!P3138="", "", 'Ek.3-A'!P3138)</f>
        <v/>
      </c>
      <c r="O3138" s="142">
        <f>'Ek.3-A'!S3138</f>
        <v>0</v>
      </c>
      <c r="P3138" s="143" t="str">
        <f>'Ek.3-A'!L3138</f>
        <v/>
      </c>
      <c r="Q3138" s="24" t="str">
        <f>'Ek.3-A'!M3138</f>
        <v/>
      </c>
      <c r="R3138" s="24">
        <f t="shared" si="667"/>
        <v>0</v>
      </c>
      <c r="S3138" s="141" t="str">
        <f t="shared" si="668"/>
        <v>H</v>
      </c>
      <c r="T3138" s="24">
        <f>IF(S3138="E",SUM($R$5:R3138),0)</f>
        <v>0</v>
      </c>
      <c r="U3138" s="143">
        <f t="shared" si="669"/>
        <v>0</v>
      </c>
    </row>
    <row r="3139" spans="1:41" x14ac:dyDescent="0.25">
      <c r="A3139" s="6">
        <v>32.39</v>
      </c>
      <c r="B3139" s="31" t="s">
        <v>90</v>
      </c>
      <c r="D3139" s="87">
        <v>282090100000</v>
      </c>
      <c r="E3139" s="3">
        <v>0.6</v>
      </c>
      <c r="K3139" s="3">
        <f t="shared" si="670"/>
        <v>2314</v>
      </c>
      <c r="L3139" s="97" t="str">
        <f>IF(TRIM('Ek.3-A'!F3139)&lt;&gt;"","var","yok")</f>
        <v>yok</v>
      </c>
      <c r="M3139" s="5" t="str">
        <f>IF('Ek.3-A'!F3139="", "", IF(VLOOKUP('Ek.3-A'!F3139, Veriler!D:E, 2, 0)=0, "", VLOOKUP('Ek.3-A'!F3139, Veriler!D:E, 2, 0)))</f>
        <v/>
      </c>
      <c r="N3139" s="5" t="str">
        <f>IF('Ek.3-A'!P3139="", "", 'Ek.3-A'!P3139)</f>
        <v/>
      </c>
      <c r="O3139" s="142">
        <f>'Ek.3-A'!S3139</f>
        <v>0</v>
      </c>
      <c r="P3139" s="143" t="str">
        <f>'Ek.3-A'!L3139</f>
        <v/>
      </c>
      <c r="Q3139" s="24" t="str">
        <f>'Ek.3-A'!M3139</f>
        <v/>
      </c>
      <c r="R3139" s="24">
        <f t="shared" si="667"/>
        <v>0</v>
      </c>
      <c r="S3139" s="141" t="str">
        <f t="shared" si="668"/>
        <v>H</v>
      </c>
      <c r="T3139" s="24">
        <f>IF(S3139="E",SUM($R$5:R3139),0)</f>
        <v>0</v>
      </c>
      <c r="U3139" s="143">
        <f t="shared" si="669"/>
        <v>0</v>
      </c>
    </row>
    <row r="3140" spans="1:41" x14ac:dyDescent="0.25">
      <c r="A3140" s="6">
        <v>32.4</v>
      </c>
      <c r="B3140" s="31" t="s">
        <v>90</v>
      </c>
      <c r="D3140" s="89">
        <v>283329800011</v>
      </c>
      <c r="E3140" s="3">
        <v>0.6</v>
      </c>
      <c r="K3140" s="3">
        <f t="shared" si="670"/>
        <v>2315</v>
      </c>
      <c r="L3140" s="97" t="str">
        <f>IF(TRIM('Ek.3-A'!F3140)&lt;&gt;"","var","yok")</f>
        <v>yok</v>
      </c>
      <c r="M3140" s="5" t="str">
        <f>IF('Ek.3-A'!F3140="", "", IF(VLOOKUP('Ek.3-A'!F3140, Veriler!D:E, 2, 0)=0, "", VLOOKUP('Ek.3-A'!F3140, Veriler!D:E, 2, 0)))</f>
        <v/>
      </c>
      <c r="N3140" s="5" t="str">
        <f>IF('Ek.3-A'!P3140="", "", 'Ek.3-A'!P3140)</f>
        <v/>
      </c>
      <c r="O3140" s="142">
        <f>'Ek.3-A'!S3140</f>
        <v>0</v>
      </c>
      <c r="P3140" s="143" t="str">
        <f>'Ek.3-A'!L3140</f>
        <v/>
      </c>
      <c r="Q3140" s="24" t="str">
        <f>'Ek.3-A'!M3140</f>
        <v/>
      </c>
      <c r="R3140" s="24">
        <f t="shared" si="667"/>
        <v>0</v>
      </c>
      <c r="S3140" s="141" t="str">
        <f t="shared" si="668"/>
        <v>H</v>
      </c>
      <c r="T3140" s="24">
        <f>IF(S3140="E",SUM($R$5:R3140),0)</f>
        <v>0</v>
      </c>
      <c r="U3140" s="143">
        <f t="shared" si="669"/>
        <v>0</v>
      </c>
    </row>
    <row r="3141" spans="1:41" x14ac:dyDescent="0.25">
      <c r="A3141" s="6">
        <v>32.409999999999997</v>
      </c>
      <c r="B3141" s="31" t="s">
        <v>90</v>
      </c>
      <c r="D3141" s="87">
        <v>811100900000</v>
      </c>
      <c r="E3141" s="3">
        <v>0.6</v>
      </c>
      <c r="K3141" s="3">
        <f t="shared" si="670"/>
        <v>2316</v>
      </c>
      <c r="L3141" s="97" t="str">
        <f>IF(TRIM('Ek.3-A'!F3141)&lt;&gt;"","var","yok")</f>
        <v>yok</v>
      </c>
      <c r="M3141" s="5" t="str">
        <f>IF('Ek.3-A'!F3141="", "", IF(VLOOKUP('Ek.3-A'!F3141, Veriler!D:E, 2, 0)=0, "", VLOOKUP('Ek.3-A'!F3141, Veriler!D:E, 2, 0)))</f>
        <v/>
      </c>
      <c r="N3141" s="5" t="str">
        <f>IF('Ek.3-A'!P3141="", "", 'Ek.3-A'!P3141)</f>
        <v/>
      </c>
      <c r="O3141" s="142">
        <f>'Ek.3-A'!S3141</f>
        <v>0</v>
      </c>
      <c r="P3141" s="143" t="str">
        <f>'Ek.3-A'!L3141</f>
        <v/>
      </c>
      <c r="Q3141" s="24" t="str">
        <f>'Ek.3-A'!M3141</f>
        <v/>
      </c>
      <c r="R3141" s="24">
        <f t="shared" si="667"/>
        <v>0</v>
      </c>
      <c r="S3141" s="141" t="str">
        <f t="shared" si="668"/>
        <v>H</v>
      </c>
      <c r="T3141" s="24">
        <f>IF(S3141="E",SUM($R$5:R3141),0)</f>
        <v>0</v>
      </c>
      <c r="U3141" s="143">
        <f t="shared" si="669"/>
        <v>0</v>
      </c>
    </row>
    <row r="3142" spans="1:41" x14ac:dyDescent="0.25">
      <c r="A3142" s="6">
        <v>32.42</v>
      </c>
      <c r="B3142" s="31" t="s">
        <v>90</v>
      </c>
      <c r="D3142" s="89">
        <v>282090900000</v>
      </c>
      <c r="E3142" s="3">
        <v>0.6</v>
      </c>
      <c r="K3142" s="3">
        <f t="shared" si="670"/>
        <v>2317</v>
      </c>
      <c r="L3142" s="97" t="str">
        <f>IF(TRIM('Ek.3-A'!F3142)&lt;&gt;"","var","yok")</f>
        <v>yok</v>
      </c>
      <c r="M3142" s="5" t="str">
        <f>IF('Ek.3-A'!F3142="", "", IF(VLOOKUP('Ek.3-A'!F3142, Veriler!D:E, 2, 0)=0, "", VLOOKUP('Ek.3-A'!F3142, Veriler!D:E, 2, 0)))</f>
        <v/>
      </c>
      <c r="N3142" s="5" t="str">
        <f>IF('Ek.3-A'!P3142="", "", 'Ek.3-A'!P3142)</f>
        <v/>
      </c>
      <c r="O3142" s="142">
        <f>'Ek.3-A'!S3142</f>
        <v>0</v>
      </c>
      <c r="P3142" s="143" t="str">
        <f>'Ek.3-A'!L3142</f>
        <v/>
      </c>
      <c r="Q3142" s="24" t="str">
        <f>'Ek.3-A'!M3142</f>
        <v/>
      </c>
      <c r="R3142" s="24">
        <f t="shared" si="667"/>
        <v>0</v>
      </c>
      <c r="S3142" s="141" t="str">
        <f t="shared" si="668"/>
        <v>H</v>
      </c>
      <c r="T3142" s="24">
        <f>IF(S3142="E",SUM($R$5:R3142),0)</f>
        <v>0</v>
      </c>
      <c r="U3142" s="143">
        <f t="shared" si="669"/>
        <v>0</v>
      </c>
    </row>
    <row r="3143" spans="1:41" x14ac:dyDescent="0.25">
      <c r="A3143" s="6">
        <v>32.43</v>
      </c>
      <c r="B3143" s="31" t="s">
        <v>90</v>
      </c>
      <c r="D3143" s="87">
        <v>284169000011</v>
      </c>
      <c r="E3143" s="3">
        <v>0.6</v>
      </c>
      <c r="K3143" s="3">
        <f t="shared" si="670"/>
        <v>2318</v>
      </c>
      <c r="L3143" s="97" t="str">
        <f>IF(TRIM('Ek.3-A'!F3143)&lt;&gt;"","var","yok")</f>
        <v>yok</v>
      </c>
      <c r="M3143" s="5" t="str">
        <f>IF('Ek.3-A'!F3143="", "", IF(VLOOKUP('Ek.3-A'!F3143, Veriler!D:E, 2, 0)=0, "", VLOOKUP('Ek.3-A'!F3143, Veriler!D:E, 2, 0)))</f>
        <v/>
      </c>
      <c r="N3143" s="5" t="str">
        <f>IF('Ek.3-A'!P3143="", "", 'Ek.3-A'!P3143)</f>
        <v/>
      </c>
      <c r="O3143" s="142">
        <f>'Ek.3-A'!S3143</f>
        <v>0</v>
      </c>
      <c r="P3143" s="143" t="str">
        <f>'Ek.3-A'!L3143</f>
        <v/>
      </c>
      <c r="Q3143" s="24" t="str">
        <f>'Ek.3-A'!M3143</f>
        <v/>
      </c>
      <c r="R3143" s="24">
        <f t="shared" si="667"/>
        <v>0</v>
      </c>
      <c r="S3143" s="141" t="str">
        <f t="shared" si="668"/>
        <v>H</v>
      </c>
      <c r="T3143" s="24">
        <f>IF(S3143="E",SUM($R$5:R3143),0)</f>
        <v>0</v>
      </c>
      <c r="U3143" s="143">
        <f t="shared" si="669"/>
        <v>0</v>
      </c>
    </row>
    <row r="3144" spans="1:41" x14ac:dyDescent="0.25">
      <c r="A3144" s="6">
        <v>32.44</v>
      </c>
      <c r="B3144" s="31" t="s">
        <v>90</v>
      </c>
      <c r="D3144" s="89">
        <v>290543000000</v>
      </c>
      <c r="E3144" s="3">
        <v>0.6</v>
      </c>
      <c r="K3144" s="3">
        <f t="shared" si="670"/>
        <v>2319</v>
      </c>
      <c r="L3144" s="97" t="str">
        <f>IF(TRIM('Ek.3-A'!F3144)&lt;&gt;"","var","yok")</f>
        <v>yok</v>
      </c>
      <c r="M3144" s="5" t="str">
        <f>IF('Ek.3-A'!F3144="", "", IF(VLOOKUP('Ek.3-A'!F3144, Veriler!D:E, 2, 0)=0, "", VLOOKUP('Ek.3-A'!F3144, Veriler!D:E, 2, 0)))</f>
        <v/>
      </c>
      <c r="N3144" s="5" t="str">
        <f>IF('Ek.3-A'!P3144="", "", 'Ek.3-A'!P3144)</f>
        <v/>
      </c>
      <c r="O3144" s="142">
        <f>'Ek.3-A'!S3144</f>
        <v>0</v>
      </c>
      <c r="P3144" s="143" t="str">
        <f>'Ek.3-A'!L3144</f>
        <v/>
      </c>
      <c r="Q3144" s="24" t="str">
        <f>'Ek.3-A'!M3144</f>
        <v/>
      </c>
      <c r="R3144" s="24">
        <f t="shared" si="667"/>
        <v>0</v>
      </c>
      <c r="S3144" s="141" t="str">
        <f t="shared" si="668"/>
        <v>H</v>
      </c>
      <c r="T3144" s="24">
        <f>IF(S3144="E",SUM($R$5:R3144),0)</f>
        <v>0</v>
      </c>
      <c r="U3144" s="143">
        <f t="shared" si="669"/>
        <v>0</v>
      </c>
    </row>
    <row r="3145" spans="1:41" x14ac:dyDescent="0.25">
      <c r="A3145" s="6">
        <v>32.450000000000003</v>
      </c>
      <c r="B3145" s="31" t="s">
        <v>90</v>
      </c>
      <c r="D3145" s="87">
        <v>291560902000</v>
      </c>
      <c r="E3145" s="3">
        <v>0.6</v>
      </c>
      <c r="K3145" s="3">
        <f t="shared" si="670"/>
        <v>2320</v>
      </c>
      <c r="L3145" s="97" t="str">
        <f>IF(TRIM('Ek.3-A'!F3145)&lt;&gt;"","var","yok")</f>
        <v>yok</v>
      </c>
      <c r="M3145" s="5" t="str">
        <f>IF('Ek.3-A'!F3145="", "", IF(VLOOKUP('Ek.3-A'!F3145, Veriler!D:E, 2, 0)=0, "", VLOOKUP('Ek.3-A'!F3145, Veriler!D:E, 2, 0)))</f>
        <v/>
      </c>
      <c r="N3145" s="5" t="str">
        <f>IF('Ek.3-A'!P3145="", "", 'Ek.3-A'!P3145)</f>
        <v/>
      </c>
      <c r="O3145" s="142">
        <f>'Ek.3-A'!S3145</f>
        <v>0</v>
      </c>
      <c r="P3145" s="143" t="str">
        <f>'Ek.3-A'!L3145</f>
        <v/>
      </c>
      <c r="Q3145" s="24" t="str">
        <f>'Ek.3-A'!M3145</f>
        <v/>
      </c>
      <c r="R3145" s="24">
        <f t="shared" si="667"/>
        <v>0</v>
      </c>
      <c r="S3145" s="141" t="str">
        <f t="shared" si="668"/>
        <v>H</v>
      </c>
      <c r="T3145" s="24">
        <f>IF(S3145="E",SUM($R$5:R3145),0)</f>
        <v>0</v>
      </c>
      <c r="U3145" s="143">
        <f t="shared" si="669"/>
        <v>0</v>
      </c>
    </row>
    <row r="3146" spans="1:41" x14ac:dyDescent="0.25">
      <c r="A3146" s="6">
        <v>32.46</v>
      </c>
      <c r="B3146" s="31" t="s">
        <v>90</v>
      </c>
      <c r="D3146" s="89">
        <v>850590210000</v>
      </c>
      <c r="E3146" s="3">
        <v>0.6</v>
      </c>
      <c r="K3146" s="3">
        <f t="shared" si="670"/>
        <v>2321</v>
      </c>
      <c r="L3146" s="97" t="str">
        <f>IF(TRIM('Ek.3-A'!F3146)&lt;&gt;"","var","yok")</f>
        <v>yok</v>
      </c>
      <c r="M3146" s="5" t="str">
        <f>IF('Ek.3-A'!F3146="", "", IF(VLOOKUP('Ek.3-A'!F3146, Veriler!D:E, 2, 0)=0, "", VLOOKUP('Ek.3-A'!F3146, Veriler!D:E, 2, 0)))</f>
        <v/>
      </c>
      <c r="N3146" s="5" t="str">
        <f>IF('Ek.3-A'!P3146="", "", 'Ek.3-A'!P3146)</f>
        <v/>
      </c>
      <c r="O3146" s="142">
        <f>'Ek.3-A'!S3146</f>
        <v>0</v>
      </c>
      <c r="P3146" s="143" t="str">
        <f>'Ek.3-A'!L3146</f>
        <v/>
      </c>
      <c r="Q3146" s="24" t="str">
        <f>'Ek.3-A'!M3146</f>
        <v/>
      </c>
      <c r="R3146" s="24">
        <f t="shared" si="667"/>
        <v>0</v>
      </c>
      <c r="S3146" s="141" t="str">
        <f t="shared" si="668"/>
        <v>H</v>
      </c>
      <c r="T3146" s="24">
        <f>IF(S3146="E",SUM($R$5:R3146),0)</f>
        <v>0</v>
      </c>
      <c r="U3146" s="143">
        <f t="shared" si="669"/>
        <v>0</v>
      </c>
    </row>
    <row r="3147" spans="1:41" x14ac:dyDescent="0.25">
      <c r="A3147" s="6">
        <v>32.47</v>
      </c>
      <c r="B3147" s="31" t="s">
        <v>90</v>
      </c>
      <c r="D3147" s="87">
        <v>852321000000</v>
      </c>
      <c r="E3147" s="3">
        <v>0.6</v>
      </c>
      <c r="K3147" s="3">
        <f t="shared" si="670"/>
        <v>2322</v>
      </c>
      <c r="L3147" s="97" t="str">
        <f>IF(TRIM('Ek.3-A'!F3147)&lt;&gt;"","var","yok")</f>
        <v>yok</v>
      </c>
      <c r="M3147" s="5" t="str">
        <f>IF('Ek.3-A'!F3147="", "", IF(VLOOKUP('Ek.3-A'!F3147, Veriler!D:E, 2, 0)=0, "", VLOOKUP('Ek.3-A'!F3147, Veriler!D:E, 2, 0)))</f>
        <v/>
      </c>
      <c r="N3147" s="5" t="str">
        <f>IF('Ek.3-A'!P3147="", "", 'Ek.3-A'!P3147)</f>
        <v/>
      </c>
      <c r="O3147" s="142">
        <f>'Ek.3-A'!S3147</f>
        <v>0</v>
      </c>
      <c r="P3147" s="143" t="str">
        <f>'Ek.3-A'!L3147</f>
        <v/>
      </c>
      <c r="Q3147" s="24" t="str">
        <f>'Ek.3-A'!M3147</f>
        <v/>
      </c>
      <c r="R3147" s="24">
        <f t="shared" si="667"/>
        <v>0</v>
      </c>
      <c r="S3147" s="141" t="str">
        <f t="shared" si="668"/>
        <v>H</v>
      </c>
      <c r="T3147" s="24">
        <f>IF(S3147="E",SUM($R$5:R3147),0)</f>
        <v>0</v>
      </c>
      <c r="U3147" s="143">
        <f t="shared" si="669"/>
        <v>0</v>
      </c>
    </row>
    <row r="3148" spans="1:41" x14ac:dyDescent="0.25">
      <c r="A3148" s="6">
        <v>32.479999999999997</v>
      </c>
      <c r="B3148" s="31" t="s">
        <v>90</v>
      </c>
      <c r="D3148" s="89">
        <v>847190000000</v>
      </c>
      <c r="E3148" s="3">
        <v>0.6</v>
      </c>
      <c r="K3148" s="3">
        <f t="shared" si="670"/>
        <v>2323</v>
      </c>
      <c r="L3148" s="97" t="str">
        <f>IF(TRIM('Ek.3-A'!F3148)&lt;&gt;"","var","yok")</f>
        <v>yok</v>
      </c>
      <c r="M3148" s="5" t="str">
        <f>IF('Ek.3-A'!F3148="", "", IF(VLOOKUP('Ek.3-A'!F3148, Veriler!D:E, 2, 0)=0, "", VLOOKUP('Ek.3-A'!F3148, Veriler!D:E, 2, 0)))</f>
        <v/>
      </c>
      <c r="N3148" s="5" t="str">
        <f>IF('Ek.3-A'!P3148="", "", 'Ek.3-A'!P3148)</f>
        <v/>
      </c>
      <c r="O3148" s="142">
        <f>'Ek.3-A'!S3148</f>
        <v>0</v>
      </c>
      <c r="P3148" s="143" t="str">
        <f>'Ek.3-A'!L3148</f>
        <v/>
      </c>
      <c r="Q3148" s="24" t="str">
        <f>'Ek.3-A'!M3148</f>
        <v/>
      </c>
      <c r="R3148" s="24">
        <f t="shared" si="667"/>
        <v>0</v>
      </c>
      <c r="S3148" s="141" t="str">
        <f t="shared" si="668"/>
        <v>H</v>
      </c>
      <c r="T3148" s="24">
        <f>IF(S3148="E",SUM($R$5:R3148),0)</f>
        <v>0</v>
      </c>
      <c r="U3148" s="143">
        <f t="shared" si="669"/>
        <v>0</v>
      </c>
    </row>
    <row r="3149" spans="1:41" x14ac:dyDescent="0.25">
      <c r="A3149" s="6">
        <v>32.49</v>
      </c>
      <c r="B3149" s="31" t="s">
        <v>90</v>
      </c>
      <c r="D3149" s="87">
        <v>110814001000</v>
      </c>
      <c r="E3149" s="3">
        <v>0.6</v>
      </c>
      <c r="K3149" s="3">
        <f t="shared" si="670"/>
        <v>2324</v>
      </c>
      <c r="L3149" s="97" t="str">
        <f>IF(TRIM('Ek.3-A'!F3149)&lt;&gt;"","var","yok")</f>
        <v>yok</v>
      </c>
      <c r="M3149" s="5" t="str">
        <f>IF('Ek.3-A'!F3149="", "", IF(VLOOKUP('Ek.3-A'!F3149, Veriler!D:E, 2, 0)=0, "", VLOOKUP('Ek.3-A'!F3149, Veriler!D:E, 2, 0)))</f>
        <v/>
      </c>
      <c r="N3149" s="5" t="str">
        <f>IF('Ek.3-A'!P3149="", "", 'Ek.3-A'!P3149)</f>
        <v/>
      </c>
      <c r="O3149" s="142">
        <f>'Ek.3-A'!S3149</f>
        <v>0</v>
      </c>
      <c r="P3149" s="143" t="str">
        <f>'Ek.3-A'!L3149</f>
        <v/>
      </c>
      <c r="Q3149" s="24" t="str">
        <f>'Ek.3-A'!M3149</f>
        <v/>
      </c>
      <c r="R3149" s="24">
        <f t="shared" si="667"/>
        <v>0</v>
      </c>
      <c r="S3149" s="141" t="str">
        <f t="shared" si="668"/>
        <v>H</v>
      </c>
      <c r="T3149" s="24">
        <f>IF(S3149="E",SUM($R$5:R3149),0)</f>
        <v>0</v>
      </c>
      <c r="U3149" s="143">
        <f t="shared" si="669"/>
        <v>0</v>
      </c>
    </row>
    <row r="3150" spans="1:41" x14ac:dyDescent="0.25">
      <c r="A3150" s="6">
        <v>32.5</v>
      </c>
      <c r="B3150" s="31" t="s">
        <v>90</v>
      </c>
      <c r="D3150" s="89">
        <v>110814009000</v>
      </c>
      <c r="E3150" s="3">
        <v>0.6</v>
      </c>
      <c r="T3150" s="24"/>
      <c r="U3150" s="25"/>
      <c r="AO3150" s="140">
        <f>'Ek.3-A'!L3150</f>
        <v>0</v>
      </c>
    </row>
    <row r="3151" spans="1:41" x14ac:dyDescent="0.25">
      <c r="A3151" s="6">
        <v>32.51</v>
      </c>
      <c r="B3151" s="31" t="s">
        <v>90</v>
      </c>
      <c r="D3151" s="87">
        <v>680423000011</v>
      </c>
      <c r="E3151" s="3">
        <v>0.6</v>
      </c>
      <c r="T3151" s="24"/>
      <c r="U3151" s="25"/>
      <c r="AO3151" s="140"/>
    </row>
    <row r="3152" spans="1:41" x14ac:dyDescent="0.25">
      <c r="A3152" s="6">
        <v>32.520000000000003</v>
      </c>
      <c r="B3152" s="31" t="s">
        <v>90</v>
      </c>
      <c r="D3152" s="89">
        <v>293299009015</v>
      </c>
      <c r="E3152" s="3">
        <v>0.6</v>
      </c>
      <c r="T3152" s="24"/>
      <c r="U3152" s="25"/>
      <c r="AO3152" s="140"/>
    </row>
    <row r="3153" spans="1:41" x14ac:dyDescent="0.25">
      <c r="A3153" s="6">
        <v>32.53</v>
      </c>
      <c r="B3153" s="31" t="s">
        <v>90</v>
      </c>
      <c r="D3153" s="87">
        <v>290399800014</v>
      </c>
      <c r="E3153" s="3">
        <v>0.6</v>
      </c>
      <c r="T3153" s="24"/>
      <c r="U3153" s="25"/>
      <c r="AO3153" s="140"/>
    </row>
    <row r="3154" spans="1:41" x14ac:dyDescent="0.25">
      <c r="A3154" s="6">
        <v>32.54</v>
      </c>
      <c r="B3154" s="31" t="s">
        <v>90</v>
      </c>
      <c r="D3154" s="89">
        <v>293299009016</v>
      </c>
      <c r="E3154" s="3">
        <v>0.6</v>
      </c>
      <c r="T3154" s="24"/>
      <c r="U3154" s="25"/>
    </row>
    <row r="3155" spans="1:41" x14ac:dyDescent="0.25">
      <c r="A3155" s="6">
        <v>32.549999999999997</v>
      </c>
      <c r="B3155" s="31" t="s">
        <v>90</v>
      </c>
      <c r="D3155" s="87">
        <v>293391900028</v>
      </c>
      <c r="E3155" s="3">
        <v>0.6</v>
      </c>
      <c r="T3155" s="24"/>
      <c r="U3155" s="25"/>
    </row>
    <row r="3156" spans="1:41" x14ac:dyDescent="0.25">
      <c r="A3156" s="6">
        <v>32.56</v>
      </c>
      <c r="B3156" s="31" t="s">
        <v>90</v>
      </c>
      <c r="D3156" s="89">
        <v>901890100012</v>
      </c>
      <c r="E3156" s="3">
        <v>0.6</v>
      </c>
      <c r="T3156" s="24"/>
      <c r="U3156" s="25"/>
    </row>
    <row r="3157" spans="1:41" x14ac:dyDescent="0.25">
      <c r="A3157" s="6">
        <v>32.57</v>
      </c>
      <c r="B3157" s="31" t="s">
        <v>90</v>
      </c>
      <c r="D3157" s="87">
        <v>470693000000</v>
      </c>
      <c r="E3157" s="3">
        <v>0.6</v>
      </c>
      <c r="T3157" s="24"/>
      <c r="U3157" s="25"/>
    </row>
    <row r="3158" spans="1:41" x14ac:dyDescent="0.25">
      <c r="A3158" s="6">
        <v>32.58</v>
      </c>
      <c r="B3158" s="31" t="s">
        <v>90</v>
      </c>
      <c r="D3158" s="89">
        <v>470500000000</v>
      </c>
      <c r="E3158" s="3">
        <v>0.6</v>
      </c>
      <c r="T3158" s="24"/>
      <c r="U3158" s="25"/>
    </row>
    <row r="3159" spans="1:41" x14ac:dyDescent="0.25">
      <c r="A3159" s="6">
        <v>32.590000000000003</v>
      </c>
      <c r="B3159" s="31" t="s">
        <v>90</v>
      </c>
      <c r="D3159" s="87">
        <v>470691000000</v>
      </c>
      <c r="E3159" s="3">
        <v>0.6</v>
      </c>
      <c r="K3159" s="3">
        <f>K3149+1</f>
        <v>2325</v>
      </c>
      <c r="L3159" s="97" t="str">
        <f>IF(TRIM('Ek.3-A'!F3159)&lt;&gt;"","var","yok")</f>
        <v>yok</v>
      </c>
      <c r="M3159" s="5" t="str">
        <f>IF('Ek.3-A'!F3159="", "", IF(VLOOKUP('Ek.3-A'!F3159, Veriler!D:E, 2, 0)=0, "", VLOOKUP('Ek.3-A'!F3159, Veriler!D:E, 2, 0)))</f>
        <v/>
      </c>
      <c r="N3159" s="5" t="str">
        <f>IF('Ek.3-A'!P3159="", "", 'Ek.3-A'!P3159)</f>
        <v/>
      </c>
      <c r="O3159" s="142">
        <f>'Ek.3-A'!S3159</f>
        <v>0</v>
      </c>
      <c r="P3159" s="143" t="str">
        <f>'Ek.3-A'!L3159</f>
        <v/>
      </c>
      <c r="Q3159" s="24" t="str">
        <f>'Ek.3-A'!M3159</f>
        <v/>
      </c>
      <c r="R3159" s="24">
        <f t="shared" ref="R3159:R3172" si="671">IF(L3159="var",0,IF(Q3159&lt;=0.005,Q3159,0))</f>
        <v>0</v>
      </c>
      <c r="S3159" s="141" t="str">
        <f t="shared" ref="S3159:S3172" si="672">IF(Q3159&lt;=0.005,"E","H")</f>
        <v>H</v>
      </c>
      <c r="T3159" s="24">
        <f>IF(S3159="E",SUM($R$5:R3159),0)</f>
        <v>0</v>
      </c>
      <c r="U3159" s="143">
        <f t="shared" ref="U3159:U3172" si="673">IF(T3159&lt;=0.1, O3159, IF(R3159&gt;$G$2, R3159*O3159, $G$2*O3159))</f>
        <v>0</v>
      </c>
    </row>
    <row r="3160" spans="1:41" x14ac:dyDescent="0.25">
      <c r="A3160" s="6">
        <v>32.6</v>
      </c>
      <c r="B3160" s="31" t="s">
        <v>90</v>
      </c>
      <c r="D3160" s="89">
        <v>470100900000</v>
      </c>
      <c r="E3160" s="3">
        <v>0.6</v>
      </c>
      <c r="K3160" s="3">
        <f t="shared" ref="K3160:K3172" si="674">K3159+1</f>
        <v>2326</v>
      </c>
      <c r="L3160" s="97" t="str">
        <f>IF(TRIM('Ek.3-A'!F3160)&lt;&gt;"","var","yok")</f>
        <v>yok</v>
      </c>
      <c r="M3160" s="5" t="str">
        <f>IF('Ek.3-A'!F3160="", "", IF(VLOOKUP('Ek.3-A'!F3160, Veriler!D:E, 2, 0)=0, "", VLOOKUP('Ek.3-A'!F3160, Veriler!D:E, 2, 0)))</f>
        <v/>
      </c>
      <c r="N3160" s="5" t="str">
        <f>IF('Ek.3-A'!P3160="", "", 'Ek.3-A'!P3160)</f>
        <v/>
      </c>
      <c r="O3160" s="142">
        <f>'Ek.3-A'!S3160</f>
        <v>0</v>
      </c>
      <c r="P3160" s="143" t="str">
        <f>'Ek.3-A'!L3160</f>
        <v/>
      </c>
      <c r="Q3160" s="24" t="str">
        <f>'Ek.3-A'!M3160</f>
        <v/>
      </c>
      <c r="R3160" s="24">
        <f t="shared" si="671"/>
        <v>0</v>
      </c>
      <c r="S3160" s="141" t="str">
        <f t="shared" si="672"/>
        <v>H</v>
      </c>
      <c r="T3160" s="24">
        <f>IF(S3160="E",SUM($R$5:R3160),0)</f>
        <v>0</v>
      </c>
      <c r="U3160" s="143">
        <f t="shared" si="673"/>
        <v>0</v>
      </c>
    </row>
    <row r="3161" spans="1:41" x14ac:dyDescent="0.25">
      <c r="A3161" s="6">
        <v>32.61</v>
      </c>
      <c r="B3161" s="31" t="s">
        <v>90</v>
      </c>
      <c r="D3161" s="87">
        <v>901910900011</v>
      </c>
      <c r="E3161" s="3">
        <v>0.6</v>
      </c>
      <c r="K3161" s="3">
        <f t="shared" si="674"/>
        <v>2327</v>
      </c>
      <c r="L3161" s="97" t="str">
        <f>IF(TRIM('Ek.3-A'!F3161)&lt;&gt;"","var","yok")</f>
        <v>yok</v>
      </c>
      <c r="M3161" s="5" t="str">
        <f>IF('Ek.3-A'!F3161="", "", IF(VLOOKUP('Ek.3-A'!F3161, Veriler!D:E, 2, 0)=0, "", VLOOKUP('Ek.3-A'!F3161, Veriler!D:E, 2, 0)))</f>
        <v/>
      </c>
      <c r="N3161" s="5" t="str">
        <f>IF('Ek.3-A'!P3161="", "", 'Ek.3-A'!P3161)</f>
        <v/>
      </c>
      <c r="O3161" s="142">
        <f>'Ek.3-A'!S3161</f>
        <v>0</v>
      </c>
      <c r="P3161" s="143" t="str">
        <f>'Ek.3-A'!L3161</f>
        <v/>
      </c>
      <c r="Q3161" s="24" t="str">
        <f>'Ek.3-A'!M3161</f>
        <v/>
      </c>
      <c r="R3161" s="24">
        <f t="shared" si="671"/>
        <v>0</v>
      </c>
      <c r="S3161" s="141" t="str">
        <f t="shared" si="672"/>
        <v>H</v>
      </c>
      <c r="T3161" s="24">
        <f>IF(S3161="E",SUM($R$5:R3161),0)</f>
        <v>0</v>
      </c>
      <c r="U3161" s="143">
        <f t="shared" si="673"/>
        <v>0</v>
      </c>
    </row>
    <row r="3162" spans="1:41" x14ac:dyDescent="0.25">
      <c r="A3162" s="6">
        <v>32.619999999999997</v>
      </c>
      <c r="B3162" s="31" t="s">
        <v>90</v>
      </c>
      <c r="D3162" s="89">
        <v>901910900025</v>
      </c>
      <c r="E3162" s="3">
        <v>0.6</v>
      </c>
      <c r="K3162" s="3">
        <f t="shared" si="674"/>
        <v>2328</v>
      </c>
      <c r="L3162" s="97" t="str">
        <f>IF(TRIM('Ek.3-A'!F3162)&lt;&gt;"","var","yok")</f>
        <v>yok</v>
      </c>
      <c r="M3162" s="5" t="str">
        <f>IF('Ek.3-A'!F3162="", "", IF(VLOOKUP('Ek.3-A'!F3162, Veriler!D:E, 2, 0)=0, "", VLOOKUP('Ek.3-A'!F3162, Veriler!D:E, 2, 0)))</f>
        <v/>
      </c>
      <c r="N3162" s="5" t="str">
        <f>IF('Ek.3-A'!P3162="", "", 'Ek.3-A'!P3162)</f>
        <v/>
      </c>
      <c r="O3162" s="142">
        <f>'Ek.3-A'!S3162</f>
        <v>0</v>
      </c>
      <c r="P3162" s="143" t="str">
        <f>'Ek.3-A'!L3162</f>
        <v/>
      </c>
      <c r="Q3162" s="24" t="str">
        <f>'Ek.3-A'!M3162</f>
        <v/>
      </c>
      <c r="R3162" s="24">
        <f t="shared" si="671"/>
        <v>0</v>
      </c>
      <c r="S3162" s="141" t="str">
        <f t="shared" si="672"/>
        <v>H</v>
      </c>
      <c r="T3162" s="24">
        <f>IF(S3162="E",SUM($R$5:R3162),0)</f>
        <v>0</v>
      </c>
      <c r="U3162" s="143">
        <f t="shared" si="673"/>
        <v>0</v>
      </c>
    </row>
    <row r="3163" spans="1:41" x14ac:dyDescent="0.25">
      <c r="A3163" s="6">
        <v>32.630000000000003</v>
      </c>
      <c r="B3163" s="31" t="s">
        <v>90</v>
      </c>
      <c r="D3163" s="87">
        <v>390920000000</v>
      </c>
      <c r="E3163" s="3">
        <v>0.6</v>
      </c>
      <c r="K3163" s="3">
        <f t="shared" si="674"/>
        <v>2329</v>
      </c>
      <c r="L3163" s="97" t="str">
        <f>IF(TRIM('Ek.3-A'!F3163)&lt;&gt;"","var","yok")</f>
        <v>yok</v>
      </c>
      <c r="M3163" s="5" t="str">
        <f>IF('Ek.3-A'!F3163="", "", IF(VLOOKUP('Ek.3-A'!F3163, Veriler!D:E, 2, 0)=0, "", VLOOKUP('Ek.3-A'!F3163, Veriler!D:E, 2, 0)))</f>
        <v/>
      </c>
      <c r="N3163" s="5" t="str">
        <f>IF('Ek.3-A'!P3163="", "", 'Ek.3-A'!P3163)</f>
        <v/>
      </c>
      <c r="O3163" s="142">
        <f>'Ek.3-A'!S3163</f>
        <v>0</v>
      </c>
      <c r="P3163" s="143" t="str">
        <f>'Ek.3-A'!L3163</f>
        <v/>
      </c>
      <c r="Q3163" s="24" t="str">
        <f>'Ek.3-A'!M3163</f>
        <v/>
      </c>
      <c r="R3163" s="24">
        <f t="shared" si="671"/>
        <v>0</v>
      </c>
      <c r="S3163" s="141" t="str">
        <f t="shared" si="672"/>
        <v>H</v>
      </c>
      <c r="T3163" s="24">
        <f>IF(S3163="E",SUM($R$5:R3163),0)</f>
        <v>0</v>
      </c>
      <c r="U3163" s="143">
        <f t="shared" si="673"/>
        <v>0</v>
      </c>
    </row>
    <row r="3164" spans="1:41" x14ac:dyDescent="0.25">
      <c r="A3164" s="6">
        <v>32.64</v>
      </c>
      <c r="B3164" s="31" t="s">
        <v>90</v>
      </c>
      <c r="D3164" s="89">
        <v>291469800014</v>
      </c>
      <c r="E3164" s="3">
        <v>0.6</v>
      </c>
      <c r="K3164" s="3">
        <f t="shared" si="674"/>
        <v>2330</v>
      </c>
      <c r="L3164" s="97" t="str">
        <f>IF(TRIM('Ek.3-A'!F3164)&lt;&gt;"","var","yok")</f>
        <v>yok</v>
      </c>
      <c r="M3164" s="5" t="str">
        <f>IF('Ek.3-A'!F3164="", "", IF(VLOOKUP('Ek.3-A'!F3164, Veriler!D:E, 2, 0)=0, "", VLOOKUP('Ek.3-A'!F3164, Veriler!D:E, 2, 0)))</f>
        <v/>
      </c>
      <c r="N3164" s="5" t="str">
        <f>IF('Ek.3-A'!P3164="", "", 'Ek.3-A'!P3164)</f>
        <v/>
      </c>
      <c r="O3164" s="142">
        <f>'Ek.3-A'!S3164</f>
        <v>0</v>
      </c>
      <c r="P3164" s="143" t="str">
        <f>'Ek.3-A'!L3164</f>
        <v/>
      </c>
      <c r="Q3164" s="24" t="str">
        <f>'Ek.3-A'!M3164</f>
        <v/>
      </c>
      <c r="R3164" s="24">
        <f t="shared" si="671"/>
        <v>0</v>
      </c>
      <c r="S3164" s="141" t="str">
        <f t="shared" si="672"/>
        <v>H</v>
      </c>
      <c r="T3164" s="24">
        <f>IF(S3164="E",SUM($R$5:R3164),0)</f>
        <v>0</v>
      </c>
      <c r="U3164" s="143">
        <f t="shared" si="673"/>
        <v>0</v>
      </c>
    </row>
    <row r="3165" spans="1:41" x14ac:dyDescent="0.25">
      <c r="A3165" s="6">
        <v>32.65</v>
      </c>
      <c r="B3165" s="31" t="s">
        <v>90</v>
      </c>
      <c r="D3165" s="87">
        <v>820570000000</v>
      </c>
      <c r="E3165" s="3">
        <v>0.6</v>
      </c>
      <c r="K3165" s="3">
        <f t="shared" si="674"/>
        <v>2331</v>
      </c>
      <c r="L3165" s="97" t="str">
        <f>IF(TRIM('Ek.3-A'!F3165)&lt;&gt;"","var","yok")</f>
        <v>yok</v>
      </c>
      <c r="M3165" s="5" t="str">
        <f>IF('Ek.3-A'!F3165="", "", IF(VLOOKUP('Ek.3-A'!F3165, Veriler!D:E, 2, 0)=0, "", VLOOKUP('Ek.3-A'!F3165, Veriler!D:E, 2, 0)))</f>
        <v/>
      </c>
      <c r="N3165" s="5" t="str">
        <f>IF('Ek.3-A'!P3165="", "", 'Ek.3-A'!P3165)</f>
        <v/>
      </c>
      <c r="O3165" s="142">
        <f>'Ek.3-A'!S3165</f>
        <v>0</v>
      </c>
      <c r="P3165" s="143" t="str">
        <f>'Ek.3-A'!L3165</f>
        <v/>
      </c>
      <c r="Q3165" s="24" t="str">
        <f>'Ek.3-A'!M3165</f>
        <v/>
      </c>
      <c r="R3165" s="24">
        <f t="shared" si="671"/>
        <v>0</v>
      </c>
      <c r="S3165" s="141" t="str">
        <f t="shared" si="672"/>
        <v>H</v>
      </c>
      <c r="T3165" s="24">
        <f>IF(S3165="E",SUM($R$5:R3165),0)</f>
        <v>0</v>
      </c>
      <c r="U3165" s="143">
        <f t="shared" si="673"/>
        <v>0</v>
      </c>
    </row>
    <row r="3166" spans="1:41" x14ac:dyDescent="0.25">
      <c r="A3166" s="6">
        <v>32.659999999999997</v>
      </c>
      <c r="B3166" s="31" t="s">
        <v>90</v>
      </c>
      <c r="D3166" s="89">
        <v>380910100000</v>
      </c>
      <c r="E3166" s="3">
        <v>0.6</v>
      </c>
      <c r="K3166" s="3">
        <f t="shared" si="674"/>
        <v>2332</v>
      </c>
      <c r="L3166" s="97" t="str">
        <f>IF(TRIM('Ek.3-A'!F3166)&lt;&gt;"","var","yok")</f>
        <v>yok</v>
      </c>
      <c r="M3166" s="5" t="str">
        <f>IF('Ek.3-A'!F3166="", "", IF(VLOOKUP('Ek.3-A'!F3166, Veriler!D:E, 2, 0)=0, "", VLOOKUP('Ek.3-A'!F3166, Veriler!D:E, 2, 0)))</f>
        <v/>
      </c>
      <c r="N3166" s="5" t="str">
        <f>IF('Ek.3-A'!P3166="", "", 'Ek.3-A'!P3166)</f>
        <v/>
      </c>
      <c r="O3166" s="142">
        <f>'Ek.3-A'!S3166</f>
        <v>0</v>
      </c>
      <c r="P3166" s="143" t="str">
        <f>'Ek.3-A'!L3166</f>
        <v/>
      </c>
      <c r="Q3166" s="24" t="str">
        <f>'Ek.3-A'!M3166</f>
        <v/>
      </c>
      <c r="R3166" s="24">
        <f t="shared" si="671"/>
        <v>0</v>
      </c>
      <c r="S3166" s="141" t="str">
        <f t="shared" si="672"/>
        <v>H</v>
      </c>
      <c r="T3166" s="24">
        <f>IF(S3166="E",SUM($R$5:R3166),0)</f>
        <v>0</v>
      </c>
      <c r="U3166" s="143">
        <f t="shared" si="673"/>
        <v>0</v>
      </c>
    </row>
    <row r="3167" spans="1:41" x14ac:dyDescent="0.25">
      <c r="A3167" s="6">
        <v>32.67</v>
      </c>
      <c r="B3167" s="31" t="s">
        <v>90</v>
      </c>
      <c r="D3167" s="87">
        <v>380910900000</v>
      </c>
      <c r="E3167" s="3">
        <v>0.6</v>
      </c>
      <c r="K3167" s="3">
        <f t="shared" si="674"/>
        <v>2333</v>
      </c>
      <c r="L3167" s="97" t="str">
        <f>IF(TRIM('Ek.3-A'!F3167)&lt;&gt;"","var","yok")</f>
        <v>yok</v>
      </c>
      <c r="M3167" s="5" t="str">
        <f>IF('Ek.3-A'!F3167="", "", IF(VLOOKUP('Ek.3-A'!F3167, Veriler!D:E, 2, 0)=0, "", VLOOKUP('Ek.3-A'!F3167, Veriler!D:E, 2, 0)))</f>
        <v/>
      </c>
      <c r="N3167" s="5" t="str">
        <f>IF('Ek.3-A'!P3167="", "", 'Ek.3-A'!P3167)</f>
        <v/>
      </c>
      <c r="O3167" s="142">
        <f>'Ek.3-A'!S3167</f>
        <v>0</v>
      </c>
      <c r="P3167" s="143" t="str">
        <f>'Ek.3-A'!L3167</f>
        <v/>
      </c>
      <c r="Q3167" s="24" t="str">
        <f>'Ek.3-A'!M3167</f>
        <v/>
      </c>
      <c r="R3167" s="24">
        <f t="shared" si="671"/>
        <v>0</v>
      </c>
      <c r="S3167" s="141" t="str">
        <f t="shared" si="672"/>
        <v>H</v>
      </c>
      <c r="T3167" s="24">
        <f>IF(S3167="E",SUM($R$5:R3167),0)</f>
        <v>0</v>
      </c>
      <c r="U3167" s="143">
        <f t="shared" si="673"/>
        <v>0</v>
      </c>
    </row>
    <row r="3168" spans="1:41" x14ac:dyDescent="0.25">
      <c r="A3168" s="6">
        <v>32.68</v>
      </c>
      <c r="B3168" s="31" t="s">
        <v>90</v>
      </c>
      <c r="D3168" s="89">
        <v>380910300000</v>
      </c>
      <c r="E3168" s="3">
        <v>0.6</v>
      </c>
      <c r="K3168" s="3">
        <f t="shared" si="674"/>
        <v>2334</v>
      </c>
      <c r="L3168" s="97" t="str">
        <f>IF(TRIM('Ek.3-A'!F3168)&lt;&gt;"","var","yok")</f>
        <v>yok</v>
      </c>
      <c r="M3168" s="5" t="str">
        <f>IF('Ek.3-A'!F3168="", "", IF(VLOOKUP('Ek.3-A'!F3168, Veriler!D:E, 2, 0)=0, "", VLOOKUP('Ek.3-A'!F3168, Veriler!D:E, 2, 0)))</f>
        <v/>
      </c>
      <c r="N3168" s="5" t="str">
        <f>IF('Ek.3-A'!P3168="", "", 'Ek.3-A'!P3168)</f>
        <v/>
      </c>
      <c r="O3168" s="142">
        <f>'Ek.3-A'!S3168</f>
        <v>0</v>
      </c>
      <c r="P3168" s="143" t="str">
        <f>'Ek.3-A'!L3168</f>
        <v/>
      </c>
      <c r="Q3168" s="24" t="str">
        <f>'Ek.3-A'!M3168</f>
        <v/>
      </c>
      <c r="R3168" s="24">
        <f t="shared" si="671"/>
        <v>0</v>
      </c>
      <c r="S3168" s="141" t="str">
        <f t="shared" si="672"/>
        <v>H</v>
      </c>
      <c r="T3168" s="24">
        <f>IF(S3168="E",SUM($R$5:R3168),0)</f>
        <v>0</v>
      </c>
      <c r="U3168" s="143">
        <f t="shared" si="673"/>
        <v>0</v>
      </c>
    </row>
    <row r="3169" spans="1:21" x14ac:dyDescent="0.25">
      <c r="A3169" s="6">
        <v>32.69</v>
      </c>
      <c r="B3169" s="31" t="s">
        <v>90</v>
      </c>
      <c r="D3169" s="87">
        <v>380910500000</v>
      </c>
      <c r="E3169" s="3">
        <v>0.6</v>
      </c>
      <c r="K3169" s="3">
        <f t="shared" si="674"/>
        <v>2335</v>
      </c>
      <c r="L3169" s="97" t="str">
        <f>IF(TRIM('Ek.3-A'!F3169)&lt;&gt;"","var","yok")</f>
        <v>yok</v>
      </c>
      <c r="M3169" s="5" t="str">
        <f>IF('Ek.3-A'!F3169="", "", IF(VLOOKUP('Ek.3-A'!F3169, Veriler!D:E, 2, 0)=0, "", VLOOKUP('Ek.3-A'!F3169, Veriler!D:E, 2, 0)))</f>
        <v/>
      </c>
      <c r="N3169" s="5" t="str">
        <f>IF('Ek.3-A'!P3169="", "", 'Ek.3-A'!P3169)</f>
        <v/>
      </c>
      <c r="O3169" s="142">
        <f>'Ek.3-A'!S3169</f>
        <v>0</v>
      </c>
      <c r="P3169" s="143" t="str">
        <f>'Ek.3-A'!L3169</f>
        <v/>
      </c>
      <c r="Q3169" s="24" t="str">
        <f>'Ek.3-A'!M3169</f>
        <v/>
      </c>
      <c r="R3169" s="24">
        <f t="shared" si="671"/>
        <v>0</v>
      </c>
      <c r="S3169" s="141" t="str">
        <f t="shared" si="672"/>
        <v>H</v>
      </c>
      <c r="T3169" s="24">
        <f>IF(S3169="E",SUM($R$5:R3169),0)</f>
        <v>0</v>
      </c>
      <c r="U3169" s="143">
        <f t="shared" si="673"/>
        <v>0</v>
      </c>
    </row>
    <row r="3170" spans="1:21" x14ac:dyDescent="0.25">
      <c r="A3170" s="6">
        <v>32.700000000000003</v>
      </c>
      <c r="B3170" s="31" t="s">
        <v>90</v>
      </c>
      <c r="D3170" s="89">
        <v>290611000000</v>
      </c>
      <c r="E3170" s="3">
        <v>0.6</v>
      </c>
      <c r="K3170" s="3">
        <f t="shared" si="674"/>
        <v>2336</v>
      </c>
      <c r="L3170" s="97" t="str">
        <f>IF(TRIM('Ek.3-A'!F3170)&lt;&gt;"","var","yok")</f>
        <v>yok</v>
      </c>
      <c r="M3170" s="5" t="str">
        <f>IF('Ek.3-A'!F3170="", "", IF(VLOOKUP('Ek.3-A'!F3170, Veriler!D:E, 2, 0)=0, "", VLOOKUP('Ek.3-A'!F3170, Veriler!D:E, 2, 0)))</f>
        <v/>
      </c>
      <c r="N3170" s="5" t="str">
        <f>IF('Ek.3-A'!P3170="", "", 'Ek.3-A'!P3170)</f>
        <v/>
      </c>
      <c r="O3170" s="142">
        <f>'Ek.3-A'!S3170</f>
        <v>0</v>
      </c>
      <c r="P3170" s="143" t="str">
        <f>'Ek.3-A'!L3170</f>
        <v/>
      </c>
      <c r="Q3170" s="24" t="str">
        <f>'Ek.3-A'!M3170</f>
        <v/>
      </c>
      <c r="R3170" s="24">
        <f t="shared" si="671"/>
        <v>0</v>
      </c>
      <c r="S3170" s="141" t="str">
        <f t="shared" si="672"/>
        <v>H</v>
      </c>
      <c r="T3170" s="24">
        <f>IF(S3170="E",SUM($R$5:R3170),0)</f>
        <v>0</v>
      </c>
      <c r="U3170" s="143">
        <f t="shared" si="673"/>
        <v>0</v>
      </c>
    </row>
    <row r="3171" spans="1:21" x14ac:dyDescent="0.25">
      <c r="A3171" s="6">
        <v>32.71</v>
      </c>
      <c r="B3171" s="31" t="s">
        <v>90</v>
      </c>
      <c r="D3171" s="87">
        <v>291429000014</v>
      </c>
      <c r="E3171" s="3">
        <v>0.6</v>
      </c>
      <c r="K3171" s="3">
        <f t="shared" si="674"/>
        <v>2337</v>
      </c>
      <c r="L3171" s="97" t="str">
        <f>IF(TRIM('Ek.3-A'!F3171)&lt;&gt;"","var","yok")</f>
        <v>yok</v>
      </c>
      <c r="M3171" s="5" t="str">
        <f>IF('Ek.3-A'!F3171="", "", IF(VLOOKUP('Ek.3-A'!F3171, Veriler!D:E, 2, 0)=0, "", VLOOKUP('Ek.3-A'!F3171, Veriler!D:E, 2, 0)))</f>
        <v/>
      </c>
      <c r="N3171" s="5" t="str">
        <f>IF('Ek.3-A'!P3171="", "", 'Ek.3-A'!P3171)</f>
        <v/>
      </c>
      <c r="O3171" s="142">
        <f>'Ek.3-A'!S3171</f>
        <v>0</v>
      </c>
      <c r="P3171" s="143" t="str">
        <f>'Ek.3-A'!L3171</f>
        <v/>
      </c>
      <c r="Q3171" s="24" t="str">
        <f>'Ek.3-A'!M3171</f>
        <v/>
      </c>
      <c r="R3171" s="24">
        <f t="shared" si="671"/>
        <v>0</v>
      </c>
      <c r="S3171" s="141" t="str">
        <f t="shared" si="672"/>
        <v>H</v>
      </c>
      <c r="T3171" s="24">
        <f>IF(S3171="E",SUM($R$5:R3171),0)</f>
        <v>0</v>
      </c>
      <c r="U3171" s="143">
        <f t="shared" si="673"/>
        <v>0</v>
      </c>
    </row>
    <row r="3172" spans="1:21" x14ac:dyDescent="0.25">
      <c r="A3172" s="6">
        <v>32.72</v>
      </c>
      <c r="B3172" s="31" t="s">
        <v>90</v>
      </c>
      <c r="D3172" s="89">
        <v>440831110000</v>
      </c>
      <c r="E3172" s="3">
        <v>0.6</v>
      </c>
      <c r="K3172" s="3">
        <f t="shared" si="674"/>
        <v>2338</v>
      </c>
      <c r="L3172" s="97" t="str">
        <f>IF(TRIM('Ek.3-A'!F3172)&lt;&gt;"","var","yok")</f>
        <v>yok</v>
      </c>
      <c r="M3172" s="5" t="str">
        <f>IF('Ek.3-A'!F3172="", "", IF(VLOOKUP('Ek.3-A'!F3172, Veriler!D:E, 2, 0)=0, "", VLOOKUP('Ek.3-A'!F3172, Veriler!D:E, 2, 0)))</f>
        <v/>
      </c>
      <c r="N3172" s="5" t="str">
        <f>IF('Ek.3-A'!P3172="", "", 'Ek.3-A'!P3172)</f>
        <v/>
      </c>
      <c r="O3172" s="142">
        <f>'Ek.3-A'!S3172</f>
        <v>0</v>
      </c>
      <c r="P3172" s="143" t="str">
        <f>'Ek.3-A'!L3172</f>
        <v/>
      </c>
      <c r="Q3172" s="24" t="str">
        <f>'Ek.3-A'!M3172</f>
        <v/>
      </c>
      <c r="R3172" s="24">
        <f t="shared" si="671"/>
        <v>0</v>
      </c>
      <c r="S3172" s="141" t="str">
        <f t="shared" si="672"/>
        <v>H</v>
      </c>
      <c r="T3172" s="24">
        <f>IF(S3172="E",SUM($R$5:R3172),0)</f>
        <v>0</v>
      </c>
      <c r="U3172" s="143">
        <f t="shared" si="673"/>
        <v>0</v>
      </c>
    </row>
    <row r="3173" spans="1:21" x14ac:dyDescent="0.25">
      <c r="A3173" s="6">
        <v>32.729999999999997</v>
      </c>
      <c r="B3173" s="31" t="s">
        <v>90</v>
      </c>
      <c r="D3173" s="87">
        <v>293420200012</v>
      </c>
      <c r="E3173" s="3">
        <v>0.6</v>
      </c>
      <c r="L3173" s="97"/>
      <c r="M3173" s="5"/>
      <c r="N3173" s="5"/>
      <c r="O3173" s="5"/>
      <c r="Q3173" s="23"/>
      <c r="T3173" s="24"/>
      <c r="U3173" s="25"/>
    </row>
    <row r="3174" spans="1:21" x14ac:dyDescent="0.25">
      <c r="A3174" s="6">
        <v>32.74</v>
      </c>
      <c r="B3174" s="31" t="s">
        <v>90</v>
      </c>
      <c r="D3174" s="89">
        <v>840410001000</v>
      </c>
      <c r="E3174" s="3">
        <v>0.6</v>
      </c>
      <c r="K3174" s="3">
        <f>K3172+1</f>
        <v>2339</v>
      </c>
      <c r="L3174" s="97" t="str">
        <f>IF(TRIM('Ek.3-A'!F3174)&lt;&gt;"","var","yok")</f>
        <v>yok</v>
      </c>
      <c r="M3174" s="5" t="str">
        <f>IF('Ek.3-A'!F3174="", "", IF(VLOOKUP('Ek.3-A'!F3174, Veriler!D:E, 2, 0)=0, "", VLOOKUP('Ek.3-A'!F3174, Veriler!D:E, 2, 0)))</f>
        <v/>
      </c>
      <c r="N3174" s="5" t="str">
        <f>IF('Ek.3-A'!P3174="", "", 'Ek.3-A'!P3174)</f>
        <v/>
      </c>
      <c r="O3174" s="142">
        <f>'Ek.3-A'!S3174</f>
        <v>0</v>
      </c>
      <c r="P3174" s="143" t="str">
        <f>'Ek.3-A'!L3174</f>
        <v/>
      </c>
      <c r="Q3174" s="24" t="str">
        <f>'Ek.3-A'!M3174</f>
        <v/>
      </c>
      <c r="R3174" s="24">
        <f t="shared" ref="R3174:R3187" si="675">IF(L3174="var",0,IF(Q3174&lt;=0.005,Q3174,0))</f>
        <v>0</v>
      </c>
      <c r="S3174" s="141" t="str">
        <f t="shared" ref="S3174:S3187" si="676">IF(Q3174&lt;=0.005,"E","H")</f>
        <v>H</v>
      </c>
      <c r="T3174" s="24">
        <f>IF(S3174="E",SUM($R$5:R3174),0)</f>
        <v>0</v>
      </c>
      <c r="U3174" s="143">
        <f t="shared" ref="U3174:U3187" si="677">IF(T3174&lt;=0.1, O3174, IF(R3174&gt;$G$2, R3174*O3174, $G$2*O3174))</f>
        <v>0</v>
      </c>
    </row>
    <row r="3175" spans="1:21" x14ac:dyDescent="0.25">
      <c r="A3175" s="6">
        <v>32.75</v>
      </c>
      <c r="B3175" s="31" t="s">
        <v>90</v>
      </c>
      <c r="D3175" s="87">
        <v>848180310000</v>
      </c>
      <c r="E3175" s="3">
        <v>0.6</v>
      </c>
      <c r="K3175" s="3">
        <f t="shared" ref="K3175:K3187" si="678">K3174+1</f>
        <v>2340</v>
      </c>
      <c r="L3175" s="97" t="str">
        <f>IF(TRIM('Ek.3-A'!F3175)&lt;&gt;"","var","yok")</f>
        <v>yok</v>
      </c>
      <c r="M3175" s="5" t="str">
        <f>IF('Ek.3-A'!F3175="", "", IF(VLOOKUP('Ek.3-A'!F3175, Veriler!D:E, 2, 0)=0, "", VLOOKUP('Ek.3-A'!F3175, Veriler!D:E, 2, 0)))</f>
        <v/>
      </c>
      <c r="N3175" s="5" t="str">
        <f>IF('Ek.3-A'!P3175="", "", 'Ek.3-A'!P3175)</f>
        <v/>
      </c>
      <c r="O3175" s="142">
        <f>'Ek.3-A'!S3175</f>
        <v>0</v>
      </c>
      <c r="P3175" s="143" t="str">
        <f>'Ek.3-A'!L3175</f>
        <v/>
      </c>
      <c r="Q3175" s="24" t="str">
        <f>'Ek.3-A'!M3175</f>
        <v/>
      </c>
      <c r="R3175" s="24">
        <f t="shared" si="675"/>
        <v>0</v>
      </c>
      <c r="S3175" s="141" t="str">
        <f t="shared" si="676"/>
        <v>H</v>
      </c>
      <c r="T3175" s="24">
        <f>IF(S3175="E",SUM($R$5:R3175),0)</f>
        <v>0</v>
      </c>
      <c r="U3175" s="143">
        <f t="shared" si="677"/>
        <v>0</v>
      </c>
    </row>
    <row r="3176" spans="1:21" x14ac:dyDescent="0.25">
      <c r="A3176" s="6">
        <v>32.76</v>
      </c>
      <c r="B3176" s="31" t="s">
        <v>90</v>
      </c>
      <c r="D3176" s="89">
        <v>848180390000</v>
      </c>
      <c r="E3176" s="3">
        <v>0.6</v>
      </c>
      <c r="K3176" s="3">
        <f t="shared" si="678"/>
        <v>2341</v>
      </c>
      <c r="L3176" s="97" t="str">
        <f>IF(TRIM('Ek.3-A'!F3176)&lt;&gt;"","var","yok")</f>
        <v>yok</v>
      </c>
      <c r="M3176" s="5" t="str">
        <f>IF('Ek.3-A'!F3176="", "", IF(VLOOKUP('Ek.3-A'!F3176, Veriler!D:E, 2, 0)=0, "", VLOOKUP('Ek.3-A'!F3176, Veriler!D:E, 2, 0)))</f>
        <v/>
      </c>
      <c r="N3176" s="5" t="str">
        <f>IF('Ek.3-A'!P3176="", "", 'Ek.3-A'!P3176)</f>
        <v/>
      </c>
      <c r="O3176" s="142">
        <f>'Ek.3-A'!S3176</f>
        <v>0</v>
      </c>
      <c r="P3176" s="143" t="str">
        <f>'Ek.3-A'!L3176</f>
        <v/>
      </c>
      <c r="Q3176" s="24" t="str">
        <f>'Ek.3-A'!M3176</f>
        <v/>
      </c>
      <c r="R3176" s="24">
        <f t="shared" si="675"/>
        <v>0</v>
      </c>
      <c r="S3176" s="141" t="str">
        <f t="shared" si="676"/>
        <v>H</v>
      </c>
      <c r="T3176" s="24">
        <f>IF(S3176="E",SUM($R$5:R3176),0)</f>
        <v>0</v>
      </c>
      <c r="U3176" s="143">
        <f t="shared" si="677"/>
        <v>0</v>
      </c>
    </row>
    <row r="3177" spans="1:21" x14ac:dyDescent="0.25">
      <c r="A3177" s="6">
        <v>32.770000000000003</v>
      </c>
      <c r="B3177" s="31" t="s">
        <v>90</v>
      </c>
      <c r="D3177" s="87">
        <v>847989600000</v>
      </c>
      <c r="E3177" s="3">
        <v>0.6</v>
      </c>
      <c r="K3177" s="3">
        <f t="shared" si="678"/>
        <v>2342</v>
      </c>
      <c r="L3177" s="97" t="str">
        <f>IF(TRIM('Ek.3-A'!F3177)&lt;&gt;"","var","yok")</f>
        <v>yok</v>
      </c>
      <c r="M3177" s="5" t="str">
        <f>IF('Ek.3-A'!F3177="", "", IF(VLOOKUP('Ek.3-A'!F3177, Veriler!D:E, 2, 0)=0, "", VLOOKUP('Ek.3-A'!F3177, Veriler!D:E, 2, 0)))</f>
        <v/>
      </c>
      <c r="N3177" s="5" t="str">
        <f>IF('Ek.3-A'!P3177="", "", 'Ek.3-A'!P3177)</f>
        <v/>
      </c>
      <c r="O3177" s="142">
        <f>'Ek.3-A'!S3177</f>
        <v>0</v>
      </c>
      <c r="P3177" s="143" t="str">
        <f>'Ek.3-A'!L3177</f>
        <v/>
      </c>
      <c r="Q3177" s="24" t="str">
        <f>'Ek.3-A'!M3177</f>
        <v/>
      </c>
      <c r="R3177" s="24">
        <f t="shared" si="675"/>
        <v>0</v>
      </c>
      <c r="S3177" s="141" t="str">
        <f t="shared" si="676"/>
        <v>H</v>
      </c>
      <c r="T3177" s="24">
        <f>IF(S3177="E",SUM($R$5:R3177),0)</f>
        <v>0</v>
      </c>
      <c r="U3177" s="143">
        <f t="shared" si="677"/>
        <v>0</v>
      </c>
    </row>
    <row r="3178" spans="1:21" x14ac:dyDescent="0.25">
      <c r="A3178" s="6">
        <v>32.78</v>
      </c>
      <c r="B3178" s="31" t="s">
        <v>90</v>
      </c>
      <c r="D3178" s="89">
        <v>280920000012</v>
      </c>
      <c r="E3178" s="3">
        <v>0.6</v>
      </c>
      <c r="K3178" s="3">
        <f t="shared" si="678"/>
        <v>2343</v>
      </c>
      <c r="L3178" s="97" t="str">
        <f>IF(TRIM('Ek.3-A'!F3178)&lt;&gt;"","var","yok")</f>
        <v>yok</v>
      </c>
      <c r="M3178" s="5" t="str">
        <f>IF('Ek.3-A'!F3178="", "", IF(VLOOKUP('Ek.3-A'!F3178, Veriler!D:E, 2, 0)=0, "", VLOOKUP('Ek.3-A'!F3178, Veriler!D:E, 2, 0)))</f>
        <v/>
      </c>
      <c r="N3178" s="5" t="str">
        <f>IF('Ek.3-A'!P3178="", "", 'Ek.3-A'!P3178)</f>
        <v/>
      </c>
      <c r="O3178" s="142">
        <f>'Ek.3-A'!S3178</f>
        <v>0</v>
      </c>
      <c r="P3178" s="143" t="str">
        <f>'Ek.3-A'!L3178</f>
        <v/>
      </c>
      <c r="Q3178" s="24" t="str">
        <f>'Ek.3-A'!M3178</f>
        <v/>
      </c>
      <c r="R3178" s="24">
        <f t="shared" si="675"/>
        <v>0</v>
      </c>
      <c r="S3178" s="141" t="str">
        <f t="shared" si="676"/>
        <v>H</v>
      </c>
      <c r="T3178" s="24">
        <f>IF(S3178="E",SUM($R$5:R3178),0)</f>
        <v>0</v>
      </c>
      <c r="U3178" s="143">
        <f t="shared" si="677"/>
        <v>0</v>
      </c>
    </row>
    <row r="3179" spans="1:21" x14ac:dyDescent="0.25">
      <c r="A3179" s="6">
        <v>32.79</v>
      </c>
      <c r="B3179" s="31" t="s">
        <v>90</v>
      </c>
      <c r="D3179" s="87">
        <v>291613000011</v>
      </c>
      <c r="E3179" s="3">
        <v>0.6</v>
      </c>
      <c r="K3179" s="3">
        <f t="shared" si="678"/>
        <v>2344</v>
      </c>
      <c r="L3179" s="97" t="str">
        <f>IF(TRIM('Ek.3-A'!F3179)&lt;&gt;"","var","yok")</f>
        <v>yok</v>
      </c>
      <c r="M3179" s="5" t="str">
        <f>IF('Ek.3-A'!F3179="", "", IF(VLOOKUP('Ek.3-A'!F3179, Veriler!D:E, 2, 0)=0, "", VLOOKUP('Ek.3-A'!F3179, Veriler!D:E, 2, 0)))</f>
        <v/>
      </c>
      <c r="N3179" s="5" t="str">
        <f>IF('Ek.3-A'!P3179="", "", 'Ek.3-A'!P3179)</f>
        <v/>
      </c>
      <c r="O3179" s="142">
        <f>'Ek.3-A'!S3179</f>
        <v>0</v>
      </c>
      <c r="P3179" s="143" t="str">
        <f>'Ek.3-A'!L3179</f>
        <v/>
      </c>
      <c r="Q3179" s="24" t="str">
        <f>'Ek.3-A'!M3179</f>
        <v/>
      </c>
      <c r="R3179" s="24">
        <f t="shared" si="675"/>
        <v>0</v>
      </c>
      <c r="S3179" s="141" t="str">
        <f t="shared" si="676"/>
        <v>H</v>
      </c>
      <c r="T3179" s="24">
        <f>IF(S3179="E",SUM($R$5:R3179),0)</f>
        <v>0</v>
      </c>
      <c r="U3179" s="143">
        <f t="shared" si="677"/>
        <v>0</v>
      </c>
    </row>
    <row r="3180" spans="1:21" x14ac:dyDescent="0.25">
      <c r="A3180" s="6">
        <v>32.799999999999997</v>
      </c>
      <c r="B3180" s="31" t="s">
        <v>90</v>
      </c>
      <c r="D3180" s="89">
        <v>291613000012</v>
      </c>
      <c r="E3180" s="3">
        <v>0.6</v>
      </c>
      <c r="K3180" s="3">
        <f t="shared" si="678"/>
        <v>2345</v>
      </c>
      <c r="L3180" s="97" t="str">
        <f>IF(TRIM('Ek.3-A'!F3180)&lt;&gt;"","var","yok")</f>
        <v>yok</v>
      </c>
      <c r="M3180" s="5" t="str">
        <f>IF('Ek.3-A'!F3180="", "", IF(VLOOKUP('Ek.3-A'!F3180, Veriler!D:E, 2, 0)=0, "", VLOOKUP('Ek.3-A'!F3180, Veriler!D:E, 2, 0)))</f>
        <v/>
      </c>
      <c r="N3180" s="5" t="str">
        <f>IF('Ek.3-A'!P3180="", "", 'Ek.3-A'!P3180)</f>
        <v/>
      </c>
      <c r="O3180" s="142">
        <f>'Ek.3-A'!S3180</f>
        <v>0</v>
      </c>
      <c r="P3180" s="143" t="str">
        <f>'Ek.3-A'!L3180</f>
        <v/>
      </c>
      <c r="Q3180" s="24" t="str">
        <f>'Ek.3-A'!M3180</f>
        <v/>
      </c>
      <c r="R3180" s="24">
        <f t="shared" si="675"/>
        <v>0</v>
      </c>
      <c r="S3180" s="141" t="str">
        <f t="shared" si="676"/>
        <v>H</v>
      </c>
      <c r="T3180" s="24">
        <f>IF(S3180="E",SUM($R$5:R3180),0)</f>
        <v>0</v>
      </c>
      <c r="U3180" s="143">
        <f t="shared" si="677"/>
        <v>0</v>
      </c>
    </row>
    <row r="3181" spans="1:21" x14ac:dyDescent="0.25">
      <c r="A3181" s="6">
        <v>32.81</v>
      </c>
      <c r="B3181" s="31" t="s">
        <v>90</v>
      </c>
      <c r="D3181" s="87">
        <v>291614000019</v>
      </c>
      <c r="E3181" s="3">
        <v>0.6</v>
      </c>
      <c r="K3181" s="3">
        <f t="shared" si="678"/>
        <v>2346</v>
      </c>
      <c r="L3181" s="97" t="str">
        <f>IF(TRIM('Ek.3-A'!F3181)&lt;&gt;"","var","yok")</f>
        <v>yok</v>
      </c>
      <c r="M3181" s="5" t="str">
        <f>IF('Ek.3-A'!F3181="", "", IF(VLOOKUP('Ek.3-A'!F3181, Veriler!D:E, 2, 0)=0, "", VLOOKUP('Ek.3-A'!F3181, Veriler!D:E, 2, 0)))</f>
        <v/>
      </c>
      <c r="N3181" s="5" t="str">
        <f>IF('Ek.3-A'!P3181="", "", 'Ek.3-A'!P3181)</f>
        <v/>
      </c>
      <c r="O3181" s="142">
        <f>'Ek.3-A'!S3181</f>
        <v>0</v>
      </c>
      <c r="P3181" s="143" t="str">
        <f>'Ek.3-A'!L3181</f>
        <v/>
      </c>
      <c r="Q3181" s="24" t="str">
        <f>'Ek.3-A'!M3181</f>
        <v/>
      </c>
      <c r="R3181" s="24">
        <f t="shared" si="675"/>
        <v>0</v>
      </c>
      <c r="S3181" s="141" t="str">
        <f t="shared" si="676"/>
        <v>H</v>
      </c>
      <c r="T3181" s="24">
        <f>IF(S3181="E",SUM($R$5:R3181),0)</f>
        <v>0</v>
      </c>
      <c r="U3181" s="143">
        <f t="shared" si="677"/>
        <v>0</v>
      </c>
    </row>
    <row r="3182" spans="1:21" x14ac:dyDescent="0.25">
      <c r="A3182" s="6">
        <v>32.82</v>
      </c>
      <c r="B3182" s="31" t="s">
        <v>90</v>
      </c>
      <c r="D3182" s="89">
        <v>291219009013</v>
      </c>
      <c r="E3182" s="3">
        <v>0.6</v>
      </c>
      <c r="K3182" s="3">
        <f t="shared" si="678"/>
        <v>2347</v>
      </c>
      <c r="L3182" s="97" t="str">
        <f>IF(TRIM('Ek.3-A'!F3182)&lt;&gt;"","var","yok")</f>
        <v>yok</v>
      </c>
      <c r="M3182" s="5" t="str">
        <f>IF('Ek.3-A'!F3182="", "", IF(VLOOKUP('Ek.3-A'!F3182, Veriler!D:E, 2, 0)=0, "", VLOOKUP('Ek.3-A'!F3182, Veriler!D:E, 2, 0)))</f>
        <v/>
      </c>
      <c r="N3182" s="5" t="str">
        <f>IF('Ek.3-A'!P3182="", "", 'Ek.3-A'!P3182)</f>
        <v/>
      </c>
      <c r="O3182" s="142">
        <f>'Ek.3-A'!S3182</f>
        <v>0</v>
      </c>
      <c r="P3182" s="143" t="str">
        <f>'Ek.3-A'!L3182</f>
        <v/>
      </c>
      <c r="Q3182" s="24" t="str">
        <f>'Ek.3-A'!M3182</f>
        <v/>
      </c>
      <c r="R3182" s="24">
        <f t="shared" si="675"/>
        <v>0</v>
      </c>
      <c r="S3182" s="141" t="str">
        <f t="shared" si="676"/>
        <v>H</v>
      </c>
      <c r="T3182" s="24">
        <f>IF(S3182="E",SUM($R$5:R3182),0)</f>
        <v>0</v>
      </c>
      <c r="U3182" s="143">
        <f t="shared" si="677"/>
        <v>0</v>
      </c>
    </row>
    <row r="3183" spans="1:21" x14ac:dyDescent="0.25">
      <c r="A3183" s="6">
        <v>32.83</v>
      </c>
      <c r="B3183" s="31" t="s">
        <v>90</v>
      </c>
      <c r="D3183" s="87">
        <v>290529901000</v>
      </c>
      <c r="E3183" s="3">
        <v>0.6</v>
      </c>
      <c r="K3183" s="3">
        <f t="shared" si="678"/>
        <v>2348</v>
      </c>
      <c r="L3183" s="97" t="str">
        <f>IF(TRIM('Ek.3-A'!F3183)&lt;&gt;"","var","yok")</f>
        <v>yok</v>
      </c>
      <c r="M3183" s="5" t="str">
        <f>IF('Ek.3-A'!F3183="", "", IF(VLOOKUP('Ek.3-A'!F3183, Veriler!D:E, 2, 0)=0, "", VLOOKUP('Ek.3-A'!F3183, Veriler!D:E, 2, 0)))</f>
        <v/>
      </c>
      <c r="N3183" s="5" t="str">
        <f>IF('Ek.3-A'!P3183="", "", 'Ek.3-A'!P3183)</f>
        <v/>
      </c>
      <c r="O3183" s="142">
        <f>'Ek.3-A'!S3183</f>
        <v>0</v>
      </c>
      <c r="P3183" s="143" t="str">
        <f>'Ek.3-A'!L3183</f>
        <v/>
      </c>
      <c r="Q3183" s="24" t="str">
        <f>'Ek.3-A'!M3183</f>
        <v/>
      </c>
      <c r="R3183" s="24">
        <f t="shared" si="675"/>
        <v>0</v>
      </c>
      <c r="S3183" s="141" t="str">
        <f t="shared" si="676"/>
        <v>H</v>
      </c>
      <c r="T3183" s="24">
        <f>IF(S3183="E",SUM($R$5:R3183),0)</f>
        <v>0</v>
      </c>
      <c r="U3183" s="143">
        <f t="shared" si="677"/>
        <v>0</v>
      </c>
    </row>
    <row r="3184" spans="1:21" x14ac:dyDescent="0.25">
      <c r="A3184" s="6">
        <v>32.840000000000003</v>
      </c>
      <c r="B3184" s="31" t="s">
        <v>90</v>
      </c>
      <c r="D3184" s="89">
        <v>382550000000</v>
      </c>
      <c r="E3184" s="3">
        <v>0.6</v>
      </c>
      <c r="K3184" s="3">
        <f t="shared" si="678"/>
        <v>2349</v>
      </c>
      <c r="L3184" s="97" t="str">
        <f>IF(TRIM('Ek.3-A'!F3184)&lt;&gt;"","var","yok")</f>
        <v>yok</v>
      </c>
      <c r="M3184" s="5" t="str">
        <f>IF('Ek.3-A'!F3184="", "", IF(VLOOKUP('Ek.3-A'!F3184, Veriler!D:E, 2, 0)=0, "", VLOOKUP('Ek.3-A'!F3184, Veriler!D:E, 2, 0)))</f>
        <v/>
      </c>
      <c r="N3184" s="5" t="str">
        <f>IF('Ek.3-A'!P3184="", "", 'Ek.3-A'!P3184)</f>
        <v/>
      </c>
      <c r="O3184" s="142">
        <f>'Ek.3-A'!S3184</f>
        <v>0</v>
      </c>
      <c r="P3184" s="143" t="str">
        <f>'Ek.3-A'!L3184</f>
        <v/>
      </c>
      <c r="Q3184" s="24" t="str">
        <f>'Ek.3-A'!M3184</f>
        <v/>
      </c>
      <c r="R3184" s="24">
        <f t="shared" si="675"/>
        <v>0</v>
      </c>
      <c r="S3184" s="141" t="str">
        <f t="shared" si="676"/>
        <v>H</v>
      </c>
      <c r="T3184" s="24">
        <f>IF(S3184="E",SUM($R$5:R3184),0)</f>
        <v>0</v>
      </c>
      <c r="U3184" s="143">
        <f t="shared" si="677"/>
        <v>0</v>
      </c>
    </row>
    <row r="3185" spans="1:41" x14ac:dyDescent="0.25">
      <c r="A3185" s="6">
        <v>32.85</v>
      </c>
      <c r="B3185" s="31" t="s">
        <v>90</v>
      </c>
      <c r="D3185" s="87">
        <v>820740900000</v>
      </c>
      <c r="E3185" s="3">
        <v>0.6</v>
      </c>
      <c r="K3185" s="3">
        <f t="shared" si="678"/>
        <v>2350</v>
      </c>
      <c r="L3185" s="97" t="str">
        <f>IF(TRIM('Ek.3-A'!F3185)&lt;&gt;"","var","yok")</f>
        <v>yok</v>
      </c>
      <c r="M3185" s="5" t="str">
        <f>IF('Ek.3-A'!F3185="", "", IF(VLOOKUP('Ek.3-A'!F3185, Veriler!D:E, 2, 0)=0, "", VLOOKUP('Ek.3-A'!F3185, Veriler!D:E, 2, 0)))</f>
        <v/>
      </c>
      <c r="N3185" s="5" t="str">
        <f>IF('Ek.3-A'!P3185="", "", 'Ek.3-A'!P3185)</f>
        <v/>
      </c>
      <c r="O3185" s="142">
        <f>'Ek.3-A'!S3185</f>
        <v>0</v>
      </c>
      <c r="P3185" s="143" t="str">
        <f>'Ek.3-A'!L3185</f>
        <v/>
      </c>
      <c r="Q3185" s="24" t="str">
        <f>'Ek.3-A'!M3185</f>
        <v/>
      </c>
      <c r="R3185" s="24">
        <f t="shared" si="675"/>
        <v>0</v>
      </c>
      <c r="S3185" s="141" t="str">
        <f t="shared" si="676"/>
        <v>H</v>
      </c>
      <c r="T3185" s="24">
        <f>IF(S3185="E",SUM($R$5:R3185),0)</f>
        <v>0</v>
      </c>
      <c r="U3185" s="143">
        <f t="shared" si="677"/>
        <v>0</v>
      </c>
    </row>
    <row r="3186" spans="1:41" x14ac:dyDescent="0.25">
      <c r="A3186" s="6">
        <v>32.86</v>
      </c>
      <c r="B3186" s="31" t="s">
        <v>90</v>
      </c>
      <c r="D3186" s="89">
        <v>820760900000</v>
      </c>
      <c r="E3186" s="3">
        <v>0.6</v>
      </c>
      <c r="K3186" s="3">
        <f t="shared" si="678"/>
        <v>2351</v>
      </c>
      <c r="L3186" s="97" t="str">
        <f>IF(TRIM('Ek.3-A'!F3186)&lt;&gt;"","var","yok")</f>
        <v>yok</v>
      </c>
      <c r="M3186" s="5" t="str">
        <f>IF('Ek.3-A'!F3186="", "", IF(VLOOKUP('Ek.3-A'!F3186, Veriler!D:E, 2, 0)=0, "", VLOOKUP('Ek.3-A'!F3186, Veriler!D:E, 2, 0)))</f>
        <v/>
      </c>
      <c r="N3186" s="5" t="str">
        <f>IF('Ek.3-A'!P3186="", "", 'Ek.3-A'!P3186)</f>
        <v/>
      </c>
      <c r="O3186" s="142">
        <f>'Ek.3-A'!S3186</f>
        <v>0</v>
      </c>
      <c r="P3186" s="143" t="str">
        <f>'Ek.3-A'!L3186</f>
        <v/>
      </c>
      <c r="Q3186" s="24" t="str">
        <f>'Ek.3-A'!M3186</f>
        <v/>
      </c>
      <c r="R3186" s="24">
        <f t="shared" si="675"/>
        <v>0</v>
      </c>
      <c r="S3186" s="141" t="str">
        <f t="shared" si="676"/>
        <v>H</v>
      </c>
      <c r="T3186" s="24">
        <f>IF(S3186="E",SUM($R$5:R3186),0)</f>
        <v>0</v>
      </c>
      <c r="U3186" s="143">
        <f t="shared" si="677"/>
        <v>0</v>
      </c>
    </row>
    <row r="3187" spans="1:41" x14ac:dyDescent="0.25">
      <c r="A3187" s="6">
        <v>32.869999999999997</v>
      </c>
      <c r="B3187" s="31" t="s">
        <v>90</v>
      </c>
      <c r="D3187" s="87">
        <v>820790990000</v>
      </c>
      <c r="E3187" s="3">
        <v>0.6</v>
      </c>
      <c r="K3187" s="3">
        <f t="shared" si="678"/>
        <v>2352</v>
      </c>
      <c r="L3187" s="97" t="str">
        <f>IF(TRIM('Ek.3-A'!F3187)&lt;&gt;"","var","yok")</f>
        <v>yok</v>
      </c>
      <c r="M3187" s="5" t="str">
        <f>IF('Ek.3-A'!F3187="", "", IF(VLOOKUP('Ek.3-A'!F3187, Veriler!D:E, 2, 0)=0, "", VLOOKUP('Ek.3-A'!F3187, Veriler!D:E, 2, 0)))</f>
        <v/>
      </c>
      <c r="N3187" s="5" t="str">
        <f>IF('Ek.3-A'!P3187="", "", 'Ek.3-A'!P3187)</f>
        <v/>
      </c>
      <c r="O3187" s="142">
        <f>'Ek.3-A'!S3187</f>
        <v>0</v>
      </c>
      <c r="P3187" s="143" t="str">
        <f>'Ek.3-A'!L3187</f>
        <v/>
      </c>
      <c r="Q3187" s="24" t="str">
        <f>'Ek.3-A'!M3187</f>
        <v/>
      </c>
      <c r="R3187" s="24">
        <f t="shared" si="675"/>
        <v>0</v>
      </c>
      <c r="S3187" s="141" t="str">
        <f t="shared" si="676"/>
        <v>H</v>
      </c>
      <c r="T3187" s="24">
        <f>IF(S3187="E",SUM($R$5:R3187),0)</f>
        <v>0</v>
      </c>
      <c r="U3187" s="143">
        <f t="shared" si="677"/>
        <v>0</v>
      </c>
    </row>
    <row r="3188" spans="1:41" x14ac:dyDescent="0.25">
      <c r="A3188" s="6">
        <v>32.880000000000003</v>
      </c>
      <c r="B3188" s="31" t="s">
        <v>90</v>
      </c>
      <c r="D3188" s="89">
        <v>820790780000</v>
      </c>
      <c r="E3188" s="3">
        <v>0.6</v>
      </c>
      <c r="T3188" s="24"/>
      <c r="U3188" s="25"/>
      <c r="AO3188" s="140">
        <f>'Ek.3-A'!L3188</f>
        <v>0</v>
      </c>
    </row>
    <row r="3189" spans="1:41" x14ac:dyDescent="0.25">
      <c r="A3189" s="6">
        <v>32.89</v>
      </c>
      <c r="B3189" s="31" t="s">
        <v>90</v>
      </c>
      <c r="D3189" s="87">
        <v>820760500000</v>
      </c>
      <c r="E3189" s="3">
        <v>0.6</v>
      </c>
      <c r="T3189" s="24"/>
      <c r="U3189" s="25"/>
    </row>
    <row r="3190" spans="1:41" x14ac:dyDescent="0.25">
      <c r="A3190" s="6">
        <v>32.9</v>
      </c>
      <c r="B3190" s="31" t="s">
        <v>90</v>
      </c>
      <c r="D3190" s="89">
        <v>820780900011</v>
      </c>
      <c r="E3190" s="3">
        <v>0.6</v>
      </c>
      <c r="T3190" s="24"/>
      <c r="U3190" s="25"/>
    </row>
    <row r="3191" spans="1:41" x14ac:dyDescent="0.25">
      <c r="A3191" s="6">
        <v>32.909999999999997</v>
      </c>
      <c r="B3191" s="31" t="s">
        <v>90</v>
      </c>
      <c r="D3191" s="87">
        <v>820780900019</v>
      </c>
      <c r="E3191" s="3">
        <v>0.6</v>
      </c>
      <c r="T3191" s="24"/>
      <c r="U3191" s="25"/>
    </row>
    <row r="3192" spans="1:41" x14ac:dyDescent="0.25">
      <c r="A3192" s="6">
        <v>32.92</v>
      </c>
      <c r="B3192" s="31" t="s">
        <v>90</v>
      </c>
      <c r="D3192" s="89">
        <v>820780900012</v>
      </c>
      <c r="E3192" s="3">
        <v>0.6</v>
      </c>
      <c r="T3192" s="24"/>
      <c r="U3192" s="25"/>
    </row>
    <row r="3193" spans="1:41" x14ac:dyDescent="0.25">
      <c r="A3193" s="6">
        <v>32.93</v>
      </c>
      <c r="B3193" s="31" t="s">
        <v>90</v>
      </c>
      <c r="D3193" s="87">
        <v>820780900013</v>
      </c>
      <c r="E3193" s="3">
        <v>0.6</v>
      </c>
      <c r="T3193" s="24"/>
      <c r="U3193" s="25"/>
    </row>
    <row r="3194" spans="1:41" x14ac:dyDescent="0.25">
      <c r="A3194" s="6">
        <v>32.94</v>
      </c>
      <c r="B3194" s="31" t="s">
        <v>90</v>
      </c>
      <c r="D3194" s="89">
        <v>820730900000</v>
      </c>
      <c r="E3194" s="3">
        <v>0.6</v>
      </c>
      <c r="T3194" s="24"/>
      <c r="U3194" s="25"/>
    </row>
    <row r="3195" spans="1:41" x14ac:dyDescent="0.25">
      <c r="A3195" s="6">
        <v>32.950000000000003</v>
      </c>
      <c r="B3195" s="31" t="s">
        <v>90</v>
      </c>
      <c r="D3195" s="87">
        <v>290539951000</v>
      </c>
      <c r="E3195" s="3">
        <v>0.6</v>
      </c>
      <c r="T3195" s="24"/>
      <c r="U3195" s="25"/>
    </row>
    <row r="3196" spans="1:41" x14ac:dyDescent="0.25">
      <c r="A3196" s="6">
        <v>32.96</v>
      </c>
      <c r="B3196" s="31" t="s">
        <v>90</v>
      </c>
      <c r="D3196" s="89">
        <v>853932900000</v>
      </c>
      <c r="E3196" s="3">
        <v>0.6</v>
      </c>
      <c r="T3196" s="24"/>
      <c r="U3196" s="25"/>
    </row>
    <row r="3197" spans="1:41" x14ac:dyDescent="0.25">
      <c r="A3197" s="6">
        <v>32.97</v>
      </c>
      <c r="B3197" s="31" t="s">
        <v>90</v>
      </c>
      <c r="D3197" s="87">
        <v>580900000000</v>
      </c>
      <c r="E3197" s="3">
        <v>0.6</v>
      </c>
      <c r="K3197" s="3">
        <f>K3187+1</f>
        <v>2353</v>
      </c>
      <c r="L3197" s="97" t="str">
        <f>IF(TRIM('Ek.3-A'!F3197)&lt;&gt;"","var","yok")</f>
        <v>yok</v>
      </c>
      <c r="M3197" s="5" t="str">
        <f>IF('Ek.3-A'!F3197="", "", IF(VLOOKUP('Ek.3-A'!F3197, Veriler!D:E, 2, 0)=0, "", VLOOKUP('Ek.3-A'!F3197, Veriler!D:E, 2, 0)))</f>
        <v/>
      </c>
      <c r="N3197" s="5" t="str">
        <f>IF('Ek.3-A'!P3197="", "", 'Ek.3-A'!P3197)</f>
        <v/>
      </c>
      <c r="O3197" s="142">
        <f>'Ek.3-A'!S3197</f>
        <v>0</v>
      </c>
      <c r="P3197" s="143" t="str">
        <f>'Ek.3-A'!L3197</f>
        <v/>
      </c>
      <c r="Q3197" s="24" t="str">
        <f>'Ek.3-A'!M3197</f>
        <v/>
      </c>
      <c r="R3197" s="24">
        <f t="shared" ref="R3197:R3210" si="679">IF(L3197="var",0,IF(Q3197&lt;=0.005,Q3197,0))</f>
        <v>0</v>
      </c>
      <c r="S3197" s="141" t="str">
        <f t="shared" ref="S3197:S3210" si="680">IF(Q3197&lt;=0.005,"E","H")</f>
        <v>H</v>
      </c>
      <c r="T3197" s="24">
        <f>IF(S3197="E",SUM($R$5:R3197),0)</f>
        <v>0</v>
      </c>
      <c r="U3197" s="143">
        <f t="shared" ref="U3197:U3210" si="681">IF(T3197&lt;=0.1, O3197, IF(R3197&gt;$G$2, R3197*O3197, $G$2*O3197))</f>
        <v>0</v>
      </c>
    </row>
    <row r="3198" spans="1:41" x14ac:dyDescent="0.25">
      <c r="A3198" s="6">
        <v>32.979999999999997</v>
      </c>
      <c r="B3198" s="31" t="s">
        <v>90</v>
      </c>
      <c r="D3198" s="89">
        <v>271019910000</v>
      </c>
      <c r="E3198" s="3">
        <v>0.6</v>
      </c>
      <c r="K3198" s="3">
        <f t="shared" ref="K3198:K3210" si="682">K3197+1</f>
        <v>2354</v>
      </c>
      <c r="L3198" s="97" t="str">
        <f>IF(TRIM('Ek.3-A'!F3198)&lt;&gt;"","var","yok")</f>
        <v>yok</v>
      </c>
      <c r="M3198" s="5" t="str">
        <f>IF('Ek.3-A'!F3198="", "", IF(VLOOKUP('Ek.3-A'!F3198, Veriler!D:E, 2, 0)=0, "", VLOOKUP('Ek.3-A'!F3198, Veriler!D:E, 2, 0)))</f>
        <v/>
      </c>
      <c r="N3198" s="5" t="str">
        <f>IF('Ek.3-A'!P3198="", "", 'Ek.3-A'!P3198)</f>
        <v/>
      </c>
      <c r="O3198" s="142">
        <f>'Ek.3-A'!S3198</f>
        <v>0</v>
      </c>
      <c r="P3198" s="143" t="str">
        <f>'Ek.3-A'!L3198</f>
        <v/>
      </c>
      <c r="Q3198" s="24" t="str">
        <f>'Ek.3-A'!M3198</f>
        <v/>
      </c>
      <c r="R3198" s="24">
        <f t="shared" si="679"/>
        <v>0</v>
      </c>
      <c r="S3198" s="141" t="str">
        <f t="shared" si="680"/>
        <v>H</v>
      </c>
      <c r="T3198" s="24">
        <f>IF(S3198="E",SUM($R$5:R3198),0)</f>
        <v>0</v>
      </c>
      <c r="U3198" s="143">
        <f t="shared" si="681"/>
        <v>0</v>
      </c>
    </row>
    <row r="3199" spans="1:41" x14ac:dyDescent="0.25">
      <c r="A3199" s="6">
        <v>32.99</v>
      </c>
      <c r="B3199" s="31" t="s">
        <v>90</v>
      </c>
      <c r="D3199" s="87">
        <v>820299200000</v>
      </c>
      <c r="E3199" s="3">
        <v>0.6</v>
      </c>
      <c r="K3199" s="3">
        <f t="shared" si="682"/>
        <v>2355</v>
      </c>
      <c r="L3199" s="97" t="str">
        <f>IF(TRIM('Ek.3-A'!F3199)&lt;&gt;"","var","yok")</f>
        <v>yok</v>
      </c>
      <c r="M3199" s="5" t="str">
        <f>IF('Ek.3-A'!F3199="", "", IF(VLOOKUP('Ek.3-A'!F3199, Veriler!D:E, 2, 0)=0, "", VLOOKUP('Ek.3-A'!F3199, Veriler!D:E, 2, 0)))</f>
        <v/>
      </c>
      <c r="N3199" s="5" t="str">
        <f>IF('Ek.3-A'!P3199="", "", 'Ek.3-A'!P3199)</f>
        <v/>
      </c>
      <c r="O3199" s="142">
        <f>'Ek.3-A'!S3199</f>
        <v>0</v>
      </c>
      <c r="P3199" s="143" t="str">
        <f>'Ek.3-A'!L3199</f>
        <v/>
      </c>
      <c r="Q3199" s="24" t="str">
        <f>'Ek.3-A'!M3199</f>
        <v/>
      </c>
      <c r="R3199" s="24">
        <f t="shared" si="679"/>
        <v>0</v>
      </c>
      <c r="S3199" s="141" t="str">
        <f t="shared" si="680"/>
        <v>H</v>
      </c>
      <c r="T3199" s="24">
        <f>IF(S3199="E",SUM($R$5:R3199),0)</f>
        <v>0</v>
      </c>
      <c r="U3199" s="143">
        <f t="shared" si="681"/>
        <v>0</v>
      </c>
    </row>
    <row r="3200" spans="1:41" x14ac:dyDescent="0.25">
      <c r="A3200" s="6">
        <v>33</v>
      </c>
      <c r="B3200" s="31" t="s">
        <v>90</v>
      </c>
      <c r="D3200" s="89">
        <v>845899000000</v>
      </c>
      <c r="E3200" s="3">
        <v>0.6</v>
      </c>
      <c r="K3200" s="3">
        <f t="shared" si="682"/>
        <v>2356</v>
      </c>
      <c r="L3200" s="97" t="str">
        <f>IF(TRIM('Ek.3-A'!F3200)&lt;&gt;"","var","yok")</f>
        <v>yok</v>
      </c>
      <c r="M3200" s="5" t="str">
        <f>IF('Ek.3-A'!F3200="", "", IF(VLOOKUP('Ek.3-A'!F3200, Veriler!D:E, 2, 0)=0, "", VLOOKUP('Ek.3-A'!F3200, Veriler!D:E, 2, 0)))</f>
        <v/>
      </c>
      <c r="N3200" s="5" t="str">
        <f>IF('Ek.3-A'!P3200="", "", 'Ek.3-A'!P3200)</f>
        <v/>
      </c>
      <c r="O3200" s="142">
        <f>'Ek.3-A'!S3200</f>
        <v>0</v>
      </c>
      <c r="P3200" s="143" t="str">
        <f>'Ek.3-A'!L3200</f>
        <v/>
      </c>
      <c r="Q3200" s="24" t="str">
        <f>'Ek.3-A'!M3200</f>
        <v/>
      </c>
      <c r="R3200" s="24">
        <f t="shared" si="679"/>
        <v>0</v>
      </c>
      <c r="S3200" s="141" t="str">
        <f t="shared" si="680"/>
        <v>H</v>
      </c>
      <c r="T3200" s="24">
        <f>IF(S3200="E",SUM($R$5:R3200),0)</f>
        <v>0</v>
      </c>
      <c r="U3200" s="143">
        <f t="shared" si="681"/>
        <v>0</v>
      </c>
    </row>
    <row r="3201" spans="1:21" x14ac:dyDescent="0.25">
      <c r="A3201" s="6">
        <v>33.01</v>
      </c>
      <c r="B3201" s="31" t="s">
        <v>90</v>
      </c>
      <c r="D3201" s="87">
        <v>845720000000</v>
      </c>
      <c r="E3201" s="3">
        <v>0.6</v>
      </c>
      <c r="K3201" s="3">
        <f t="shared" si="682"/>
        <v>2357</v>
      </c>
      <c r="L3201" s="97" t="str">
        <f>IF(TRIM('Ek.3-A'!F3201)&lt;&gt;"","var","yok")</f>
        <v>yok</v>
      </c>
      <c r="M3201" s="5" t="str">
        <f>IF('Ek.3-A'!F3201="", "", IF(VLOOKUP('Ek.3-A'!F3201, Veriler!D:E, 2, 0)=0, "", VLOOKUP('Ek.3-A'!F3201, Veriler!D:E, 2, 0)))</f>
        <v/>
      </c>
      <c r="N3201" s="5" t="str">
        <f>IF('Ek.3-A'!P3201="", "", 'Ek.3-A'!P3201)</f>
        <v/>
      </c>
      <c r="O3201" s="142">
        <f>'Ek.3-A'!S3201</f>
        <v>0</v>
      </c>
      <c r="P3201" s="143" t="str">
        <f>'Ek.3-A'!L3201</f>
        <v/>
      </c>
      <c r="Q3201" s="24" t="str">
        <f>'Ek.3-A'!M3201</f>
        <v/>
      </c>
      <c r="R3201" s="24">
        <f t="shared" si="679"/>
        <v>0</v>
      </c>
      <c r="S3201" s="141" t="str">
        <f t="shared" si="680"/>
        <v>H</v>
      </c>
      <c r="T3201" s="24">
        <f>IF(S3201="E",SUM($R$5:R3201),0)</f>
        <v>0</v>
      </c>
      <c r="U3201" s="143">
        <f t="shared" si="681"/>
        <v>0</v>
      </c>
    </row>
    <row r="3202" spans="1:21" x14ac:dyDescent="0.25">
      <c r="A3202" s="6">
        <v>33.020000000000003</v>
      </c>
      <c r="B3202" s="31" t="s">
        <v>90</v>
      </c>
      <c r="D3202" s="89">
        <v>820310001000</v>
      </c>
      <c r="E3202" s="3">
        <v>0.6</v>
      </c>
      <c r="K3202" s="3">
        <f t="shared" si="682"/>
        <v>2358</v>
      </c>
      <c r="L3202" s="97" t="str">
        <f>IF(TRIM('Ek.3-A'!F3202)&lt;&gt;"","var","yok")</f>
        <v>yok</v>
      </c>
      <c r="M3202" s="5" t="str">
        <f>IF('Ek.3-A'!F3202="", "", IF(VLOOKUP('Ek.3-A'!F3202, Veriler!D:E, 2, 0)=0, "", VLOOKUP('Ek.3-A'!F3202, Veriler!D:E, 2, 0)))</f>
        <v/>
      </c>
      <c r="N3202" s="5" t="str">
        <f>IF('Ek.3-A'!P3202="", "", 'Ek.3-A'!P3202)</f>
        <v/>
      </c>
      <c r="O3202" s="142">
        <f>'Ek.3-A'!S3202</f>
        <v>0</v>
      </c>
      <c r="P3202" s="143" t="str">
        <f>'Ek.3-A'!L3202</f>
        <v/>
      </c>
      <c r="Q3202" s="24" t="str">
        <f>'Ek.3-A'!M3202</f>
        <v/>
      </c>
      <c r="R3202" s="24">
        <f t="shared" si="679"/>
        <v>0</v>
      </c>
      <c r="S3202" s="141" t="str">
        <f t="shared" si="680"/>
        <v>H</v>
      </c>
      <c r="T3202" s="24">
        <f>IF(S3202="E",SUM($R$5:R3202),0)</f>
        <v>0</v>
      </c>
      <c r="U3202" s="143">
        <f t="shared" si="681"/>
        <v>0</v>
      </c>
    </row>
    <row r="3203" spans="1:21" x14ac:dyDescent="0.25">
      <c r="A3203" s="6">
        <v>33.03</v>
      </c>
      <c r="B3203" s="31" t="s">
        <v>90</v>
      </c>
      <c r="D3203" s="87">
        <v>290549001000</v>
      </c>
      <c r="E3203" s="3">
        <v>0.6</v>
      </c>
      <c r="K3203" s="3">
        <f t="shared" si="682"/>
        <v>2359</v>
      </c>
      <c r="L3203" s="97" t="str">
        <f>IF(TRIM('Ek.3-A'!F3203)&lt;&gt;"","var","yok")</f>
        <v>yok</v>
      </c>
      <c r="M3203" s="5" t="str">
        <f>IF('Ek.3-A'!F3203="", "", IF(VLOOKUP('Ek.3-A'!F3203, Veriler!D:E, 2, 0)=0, "", VLOOKUP('Ek.3-A'!F3203, Veriler!D:E, 2, 0)))</f>
        <v/>
      </c>
      <c r="N3203" s="5" t="str">
        <f>IF('Ek.3-A'!P3203="", "", 'Ek.3-A'!P3203)</f>
        <v/>
      </c>
      <c r="O3203" s="142">
        <f>'Ek.3-A'!S3203</f>
        <v>0</v>
      </c>
      <c r="P3203" s="143" t="str">
        <f>'Ek.3-A'!L3203</f>
        <v/>
      </c>
      <c r="Q3203" s="24" t="str">
        <f>'Ek.3-A'!M3203</f>
        <v/>
      </c>
      <c r="R3203" s="24">
        <f t="shared" si="679"/>
        <v>0</v>
      </c>
      <c r="S3203" s="141" t="str">
        <f t="shared" si="680"/>
        <v>H</v>
      </c>
      <c r="T3203" s="24">
        <f>IF(S3203="E",SUM($R$5:R3203),0)</f>
        <v>0</v>
      </c>
      <c r="U3203" s="143">
        <f t="shared" si="681"/>
        <v>0</v>
      </c>
    </row>
    <row r="3204" spans="1:21" x14ac:dyDescent="0.25">
      <c r="A3204" s="6">
        <v>33.04</v>
      </c>
      <c r="B3204" s="31" t="s">
        <v>90</v>
      </c>
      <c r="D3204" s="89">
        <v>291250000013</v>
      </c>
      <c r="E3204" s="3">
        <v>0.6</v>
      </c>
      <c r="K3204" s="3">
        <f t="shared" si="682"/>
        <v>2360</v>
      </c>
      <c r="L3204" s="97" t="str">
        <f>IF(TRIM('Ek.3-A'!F3204)&lt;&gt;"","var","yok")</f>
        <v>yok</v>
      </c>
      <c r="M3204" s="5" t="str">
        <f>IF('Ek.3-A'!F3204="", "", IF(VLOOKUP('Ek.3-A'!F3204, Veriler!D:E, 2, 0)=0, "", VLOOKUP('Ek.3-A'!F3204, Veriler!D:E, 2, 0)))</f>
        <v/>
      </c>
      <c r="N3204" s="5" t="str">
        <f>IF('Ek.3-A'!P3204="", "", 'Ek.3-A'!P3204)</f>
        <v/>
      </c>
      <c r="O3204" s="142">
        <f>'Ek.3-A'!S3204</f>
        <v>0</v>
      </c>
      <c r="P3204" s="143" t="str">
        <f>'Ek.3-A'!L3204</f>
        <v/>
      </c>
      <c r="Q3204" s="24" t="str">
        <f>'Ek.3-A'!M3204</f>
        <v/>
      </c>
      <c r="R3204" s="24">
        <f t="shared" si="679"/>
        <v>0</v>
      </c>
      <c r="S3204" s="141" t="str">
        <f t="shared" si="680"/>
        <v>H</v>
      </c>
      <c r="T3204" s="24">
        <f>IF(S3204="E",SUM($R$5:R3204),0)</f>
        <v>0</v>
      </c>
      <c r="U3204" s="143">
        <f t="shared" si="681"/>
        <v>0</v>
      </c>
    </row>
    <row r="3205" spans="1:21" x14ac:dyDescent="0.25">
      <c r="A3205" s="6">
        <v>33.049999999999997</v>
      </c>
      <c r="B3205" s="31" t="s">
        <v>90</v>
      </c>
      <c r="D3205" s="87">
        <v>820740101000</v>
      </c>
      <c r="E3205" s="3">
        <v>0.6</v>
      </c>
      <c r="K3205" s="3">
        <f t="shared" si="682"/>
        <v>2361</v>
      </c>
      <c r="L3205" s="97" t="str">
        <f>IF(TRIM('Ek.3-A'!F3205)&lt;&gt;"","var","yok")</f>
        <v>yok</v>
      </c>
      <c r="M3205" s="5" t="str">
        <f>IF('Ek.3-A'!F3205="", "", IF(VLOOKUP('Ek.3-A'!F3205, Veriler!D:E, 2, 0)=0, "", VLOOKUP('Ek.3-A'!F3205, Veriler!D:E, 2, 0)))</f>
        <v/>
      </c>
      <c r="N3205" s="5" t="str">
        <f>IF('Ek.3-A'!P3205="", "", 'Ek.3-A'!P3205)</f>
        <v/>
      </c>
      <c r="O3205" s="142">
        <f>'Ek.3-A'!S3205</f>
        <v>0</v>
      </c>
      <c r="P3205" s="143" t="str">
        <f>'Ek.3-A'!L3205</f>
        <v/>
      </c>
      <c r="Q3205" s="24" t="str">
        <f>'Ek.3-A'!M3205</f>
        <v/>
      </c>
      <c r="R3205" s="24">
        <f t="shared" si="679"/>
        <v>0</v>
      </c>
      <c r="S3205" s="141" t="str">
        <f t="shared" si="680"/>
        <v>H</v>
      </c>
      <c r="T3205" s="24">
        <f>IF(S3205="E",SUM($R$5:R3205),0)</f>
        <v>0</v>
      </c>
      <c r="U3205" s="143">
        <f t="shared" si="681"/>
        <v>0</v>
      </c>
    </row>
    <row r="3206" spans="1:21" x14ac:dyDescent="0.25">
      <c r="A3206" s="6">
        <v>33.06</v>
      </c>
      <c r="B3206" s="31" t="s">
        <v>90</v>
      </c>
      <c r="D3206" s="89">
        <v>820740109000</v>
      </c>
      <c r="E3206" s="3">
        <v>0.6</v>
      </c>
      <c r="K3206" s="3">
        <f t="shared" si="682"/>
        <v>2362</v>
      </c>
      <c r="L3206" s="97" t="str">
        <f>IF(TRIM('Ek.3-A'!F3206)&lt;&gt;"","var","yok")</f>
        <v>yok</v>
      </c>
      <c r="M3206" s="5" t="str">
        <f>IF('Ek.3-A'!F3206="", "", IF(VLOOKUP('Ek.3-A'!F3206, Veriler!D:E, 2, 0)=0, "", VLOOKUP('Ek.3-A'!F3206, Veriler!D:E, 2, 0)))</f>
        <v/>
      </c>
      <c r="N3206" s="5" t="str">
        <f>IF('Ek.3-A'!P3206="", "", 'Ek.3-A'!P3206)</f>
        <v/>
      </c>
      <c r="O3206" s="142">
        <f>'Ek.3-A'!S3206</f>
        <v>0</v>
      </c>
      <c r="P3206" s="143" t="str">
        <f>'Ek.3-A'!L3206</f>
        <v/>
      </c>
      <c r="Q3206" s="24" t="str">
        <f>'Ek.3-A'!M3206</f>
        <v/>
      </c>
      <c r="R3206" s="24">
        <f t="shared" si="679"/>
        <v>0</v>
      </c>
      <c r="S3206" s="141" t="str">
        <f t="shared" si="680"/>
        <v>H</v>
      </c>
      <c r="T3206" s="24">
        <f>IF(S3206="E",SUM($R$5:R3206),0)</f>
        <v>0</v>
      </c>
      <c r="U3206" s="143">
        <f t="shared" si="681"/>
        <v>0</v>
      </c>
    </row>
    <row r="3207" spans="1:21" x14ac:dyDescent="0.25">
      <c r="A3207" s="6">
        <v>33.07</v>
      </c>
      <c r="B3207" s="31" t="s">
        <v>90</v>
      </c>
      <c r="D3207" s="87">
        <v>820740301000</v>
      </c>
      <c r="E3207" s="3">
        <v>0.6</v>
      </c>
      <c r="K3207" s="3">
        <f t="shared" si="682"/>
        <v>2363</v>
      </c>
      <c r="L3207" s="97" t="str">
        <f>IF(TRIM('Ek.3-A'!F3207)&lt;&gt;"","var","yok")</f>
        <v>yok</v>
      </c>
      <c r="M3207" s="5" t="str">
        <f>IF('Ek.3-A'!F3207="", "", IF(VLOOKUP('Ek.3-A'!F3207, Veriler!D:E, 2, 0)=0, "", VLOOKUP('Ek.3-A'!F3207, Veriler!D:E, 2, 0)))</f>
        <v/>
      </c>
      <c r="N3207" s="5" t="str">
        <f>IF('Ek.3-A'!P3207="", "", 'Ek.3-A'!P3207)</f>
        <v/>
      </c>
      <c r="O3207" s="142">
        <f>'Ek.3-A'!S3207</f>
        <v>0</v>
      </c>
      <c r="P3207" s="143" t="str">
        <f>'Ek.3-A'!L3207</f>
        <v/>
      </c>
      <c r="Q3207" s="24" t="str">
        <f>'Ek.3-A'!M3207</f>
        <v/>
      </c>
      <c r="R3207" s="24">
        <f t="shared" si="679"/>
        <v>0</v>
      </c>
      <c r="S3207" s="141" t="str">
        <f t="shared" si="680"/>
        <v>H</v>
      </c>
      <c r="T3207" s="24">
        <f>IF(S3207="E",SUM($R$5:R3207),0)</f>
        <v>0</v>
      </c>
      <c r="U3207" s="143">
        <f t="shared" si="681"/>
        <v>0</v>
      </c>
    </row>
    <row r="3208" spans="1:21" x14ac:dyDescent="0.25">
      <c r="A3208" s="6">
        <v>33.08</v>
      </c>
      <c r="B3208" s="31" t="s">
        <v>90</v>
      </c>
      <c r="D3208" s="89">
        <v>820740309000</v>
      </c>
      <c r="E3208" s="3">
        <v>0.6</v>
      </c>
      <c r="K3208" s="3">
        <f t="shared" si="682"/>
        <v>2364</v>
      </c>
      <c r="L3208" s="97" t="str">
        <f>IF(TRIM('Ek.3-A'!F3208)&lt;&gt;"","var","yok")</f>
        <v>yok</v>
      </c>
      <c r="M3208" s="5" t="str">
        <f>IF('Ek.3-A'!F3208="", "", IF(VLOOKUP('Ek.3-A'!F3208, Veriler!D:E, 2, 0)=0, "", VLOOKUP('Ek.3-A'!F3208, Veriler!D:E, 2, 0)))</f>
        <v/>
      </c>
      <c r="N3208" s="5" t="str">
        <f>IF('Ek.3-A'!P3208="", "", 'Ek.3-A'!P3208)</f>
        <v/>
      </c>
      <c r="O3208" s="142">
        <f>'Ek.3-A'!S3208</f>
        <v>0</v>
      </c>
      <c r="P3208" s="143" t="str">
        <f>'Ek.3-A'!L3208</f>
        <v/>
      </c>
      <c r="Q3208" s="24" t="str">
        <f>'Ek.3-A'!M3208</f>
        <v/>
      </c>
      <c r="R3208" s="24">
        <f t="shared" si="679"/>
        <v>0</v>
      </c>
      <c r="S3208" s="141" t="str">
        <f t="shared" si="680"/>
        <v>H</v>
      </c>
      <c r="T3208" s="24">
        <f>IF(S3208="E",SUM($R$5:R3208),0)</f>
        <v>0</v>
      </c>
      <c r="U3208" s="143">
        <f t="shared" si="681"/>
        <v>0</v>
      </c>
    </row>
    <row r="3209" spans="1:21" x14ac:dyDescent="0.25">
      <c r="A3209" s="6">
        <v>33.090000000000003</v>
      </c>
      <c r="B3209" s="31" t="s">
        <v>90</v>
      </c>
      <c r="D3209" s="87">
        <v>845929000000</v>
      </c>
      <c r="E3209" s="3">
        <v>0.6</v>
      </c>
      <c r="K3209" s="3">
        <f t="shared" si="682"/>
        <v>2365</v>
      </c>
      <c r="L3209" s="97" t="str">
        <f>IF(TRIM('Ek.3-A'!F3209)&lt;&gt;"","var","yok")</f>
        <v>yok</v>
      </c>
      <c r="M3209" s="5" t="str">
        <f>IF('Ek.3-A'!F3209="", "", IF(VLOOKUP('Ek.3-A'!F3209, Veriler!D:E, 2, 0)=0, "", VLOOKUP('Ek.3-A'!F3209, Veriler!D:E, 2, 0)))</f>
        <v/>
      </c>
      <c r="N3209" s="5" t="str">
        <f>IF('Ek.3-A'!P3209="", "", 'Ek.3-A'!P3209)</f>
        <v/>
      </c>
      <c r="O3209" s="142">
        <f>'Ek.3-A'!S3209</f>
        <v>0</v>
      </c>
      <c r="P3209" s="143" t="str">
        <f>'Ek.3-A'!L3209</f>
        <v/>
      </c>
      <c r="Q3209" s="24" t="str">
        <f>'Ek.3-A'!M3209</f>
        <v/>
      </c>
      <c r="R3209" s="24">
        <f t="shared" si="679"/>
        <v>0</v>
      </c>
      <c r="S3209" s="141" t="str">
        <f t="shared" si="680"/>
        <v>H</v>
      </c>
      <c r="T3209" s="24">
        <f>IF(S3209="E",SUM($R$5:R3209),0)</f>
        <v>0</v>
      </c>
      <c r="U3209" s="143">
        <f t="shared" si="681"/>
        <v>0</v>
      </c>
    </row>
    <row r="3210" spans="1:21" x14ac:dyDescent="0.25">
      <c r="A3210" s="6">
        <v>33.1</v>
      </c>
      <c r="B3210" s="31" t="s">
        <v>90</v>
      </c>
      <c r="D3210" s="89">
        <v>846320000019</v>
      </c>
      <c r="E3210" s="3">
        <v>0.6</v>
      </c>
      <c r="K3210" s="3">
        <f t="shared" si="682"/>
        <v>2366</v>
      </c>
      <c r="L3210" s="97" t="str">
        <f>IF(TRIM('Ek.3-A'!F3210)&lt;&gt;"","var","yok")</f>
        <v>yok</v>
      </c>
      <c r="M3210" s="5" t="str">
        <f>IF('Ek.3-A'!F3210="", "", IF(VLOOKUP('Ek.3-A'!F3210, Veriler!D:E, 2, 0)=0, "", VLOOKUP('Ek.3-A'!F3210, Veriler!D:E, 2, 0)))</f>
        <v/>
      </c>
      <c r="N3210" s="5" t="str">
        <f>IF('Ek.3-A'!P3210="", "", 'Ek.3-A'!P3210)</f>
        <v/>
      </c>
      <c r="O3210" s="142">
        <f>'Ek.3-A'!S3210</f>
        <v>0</v>
      </c>
      <c r="P3210" s="143" t="str">
        <f>'Ek.3-A'!L3210</f>
        <v/>
      </c>
      <c r="Q3210" s="24" t="str">
        <f>'Ek.3-A'!M3210</f>
        <v/>
      </c>
      <c r="R3210" s="24">
        <f t="shared" si="679"/>
        <v>0</v>
      </c>
      <c r="S3210" s="141" t="str">
        <f t="shared" si="680"/>
        <v>H</v>
      </c>
      <c r="T3210" s="24">
        <f>IF(S3210="E",SUM($R$5:R3210),0)</f>
        <v>0</v>
      </c>
      <c r="U3210" s="143">
        <f t="shared" si="681"/>
        <v>0</v>
      </c>
    </row>
    <row r="3211" spans="1:21" x14ac:dyDescent="0.25">
      <c r="A3211" s="6">
        <v>33.11</v>
      </c>
      <c r="B3211" s="31" t="s">
        <v>90</v>
      </c>
      <c r="D3211" s="87">
        <v>845959000000</v>
      </c>
      <c r="E3211" s="3">
        <v>0.6</v>
      </c>
      <c r="L3211" s="97"/>
      <c r="M3211" s="5"/>
      <c r="N3211" s="5"/>
      <c r="O3211" s="5"/>
      <c r="Q3211" s="23"/>
      <c r="T3211" s="24"/>
      <c r="U3211" s="25"/>
    </row>
    <row r="3212" spans="1:21" x14ac:dyDescent="0.25">
      <c r="A3212" s="6">
        <v>33.119999999999997</v>
      </c>
      <c r="B3212" s="31" t="s">
        <v>90</v>
      </c>
      <c r="D3212" s="89">
        <v>845931000000</v>
      </c>
      <c r="E3212" s="3">
        <v>0.6</v>
      </c>
      <c r="K3212" s="3">
        <f>K3210+1</f>
        <v>2367</v>
      </c>
      <c r="L3212" s="97" t="str">
        <f>IF(TRIM('Ek.3-A'!F3212)&lt;&gt;"","var","yok")</f>
        <v>yok</v>
      </c>
      <c r="M3212" s="5" t="str">
        <f>IF('Ek.3-A'!F3212="", "", IF(VLOOKUP('Ek.3-A'!F3212, Veriler!D:E, 2, 0)=0, "", VLOOKUP('Ek.3-A'!F3212, Veriler!D:E, 2, 0)))</f>
        <v/>
      </c>
      <c r="N3212" s="5" t="str">
        <f>IF('Ek.3-A'!P3212="", "", 'Ek.3-A'!P3212)</f>
        <v/>
      </c>
      <c r="O3212" s="142">
        <f>'Ek.3-A'!S3212</f>
        <v>0</v>
      </c>
      <c r="P3212" s="143" t="str">
        <f>'Ek.3-A'!L3212</f>
        <v/>
      </c>
      <c r="Q3212" s="24" t="str">
        <f>'Ek.3-A'!M3212</f>
        <v/>
      </c>
      <c r="R3212" s="24">
        <f t="shared" ref="R3212:R3225" si="683">IF(L3212="var",0,IF(Q3212&lt;=0.005,Q3212,0))</f>
        <v>0</v>
      </c>
      <c r="S3212" s="141" t="str">
        <f t="shared" ref="S3212:S3225" si="684">IF(Q3212&lt;=0.005,"E","H")</f>
        <v>H</v>
      </c>
      <c r="T3212" s="24">
        <f>IF(S3212="E",SUM($R$5:R3212),0)</f>
        <v>0</v>
      </c>
      <c r="U3212" s="143">
        <f t="shared" ref="U3212:U3225" si="685">IF(T3212&lt;=0.1, O3212, IF(R3212&gt;$G$2, R3212*O3212, $G$2*O3212))</f>
        <v>0</v>
      </c>
    </row>
    <row r="3213" spans="1:21" x14ac:dyDescent="0.25">
      <c r="A3213" s="6">
        <v>33.130000000000003</v>
      </c>
      <c r="B3213" s="31" t="s">
        <v>90</v>
      </c>
      <c r="D3213" s="87">
        <v>848041000000</v>
      </c>
      <c r="E3213" s="3">
        <v>0.6</v>
      </c>
      <c r="K3213" s="3">
        <f t="shared" ref="K3213:K3225" si="686">K3212+1</f>
        <v>2368</v>
      </c>
      <c r="L3213" s="97" t="str">
        <f>IF(TRIM('Ek.3-A'!F3213)&lt;&gt;"","var","yok")</f>
        <v>yok</v>
      </c>
      <c r="M3213" s="5" t="str">
        <f>IF('Ek.3-A'!F3213="", "", IF(VLOOKUP('Ek.3-A'!F3213, Veriler!D:E, 2, 0)=0, "", VLOOKUP('Ek.3-A'!F3213, Veriler!D:E, 2, 0)))</f>
        <v/>
      </c>
      <c r="N3213" s="5" t="str">
        <f>IF('Ek.3-A'!P3213="", "", 'Ek.3-A'!P3213)</f>
        <v/>
      </c>
      <c r="O3213" s="142">
        <f>'Ek.3-A'!S3213</f>
        <v>0</v>
      </c>
      <c r="P3213" s="143" t="str">
        <f>'Ek.3-A'!L3213</f>
        <v/>
      </c>
      <c r="Q3213" s="24" t="str">
        <f>'Ek.3-A'!M3213</f>
        <v/>
      </c>
      <c r="R3213" s="24">
        <f t="shared" si="683"/>
        <v>0</v>
      </c>
      <c r="S3213" s="141" t="str">
        <f t="shared" si="684"/>
        <v>H</v>
      </c>
      <c r="T3213" s="24">
        <f>IF(S3213="E",SUM($R$5:R3213),0)</f>
        <v>0</v>
      </c>
      <c r="U3213" s="143">
        <f t="shared" si="685"/>
        <v>0</v>
      </c>
    </row>
    <row r="3214" spans="1:21" x14ac:dyDescent="0.25">
      <c r="A3214" s="6">
        <v>33.14</v>
      </c>
      <c r="B3214" s="31" t="s">
        <v>90</v>
      </c>
      <c r="D3214" s="89">
        <v>820750700000</v>
      </c>
      <c r="E3214" s="3">
        <v>0.6</v>
      </c>
      <c r="K3214" s="3">
        <f t="shared" si="686"/>
        <v>2369</v>
      </c>
      <c r="L3214" s="97" t="str">
        <f>IF(TRIM('Ek.3-A'!F3214)&lt;&gt;"","var","yok")</f>
        <v>yok</v>
      </c>
      <c r="M3214" s="5" t="str">
        <f>IF('Ek.3-A'!F3214="", "", IF(VLOOKUP('Ek.3-A'!F3214, Veriler!D:E, 2, 0)=0, "", VLOOKUP('Ek.3-A'!F3214, Veriler!D:E, 2, 0)))</f>
        <v/>
      </c>
      <c r="N3214" s="5" t="str">
        <f>IF('Ek.3-A'!P3214="", "", 'Ek.3-A'!P3214)</f>
        <v/>
      </c>
      <c r="O3214" s="142">
        <f>'Ek.3-A'!S3214</f>
        <v>0</v>
      </c>
      <c r="P3214" s="143" t="str">
        <f>'Ek.3-A'!L3214</f>
        <v/>
      </c>
      <c r="Q3214" s="24" t="str">
        <f>'Ek.3-A'!M3214</f>
        <v/>
      </c>
      <c r="R3214" s="24">
        <f t="shared" si="683"/>
        <v>0</v>
      </c>
      <c r="S3214" s="141" t="str">
        <f t="shared" si="684"/>
        <v>H</v>
      </c>
      <c r="T3214" s="24">
        <f>IF(S3214="E",SUM($R$5:R3214),0)</f>
        <v>0</v>
      </c>
      <c r="U3214" s="143">
        <f t="shared" si="685"/>
        <v>0</v>
      </c>
    </row>
    <row r="3215" spans="1:21" x14ac:dyDescent="0.25">
      <c r="A3215" s="6">
        <v>33.15</v>
      </c>
      <c r="B3215" s="31" t="s">
        <v>90</v>
      </c>
      <c r="D3215" s="88">
        <v>820750500000</v>
      </c>
      <c r="E3215" s="3">
        <v>0.6</v>
      </c>
      <c r="K3215" s="3">
        <f t="shared" si="686"/>
        <v>2370</v>
      </c>
      <c r="L3215" s="97" t="str">
        <f>IF(TRIM('Ek.3-A'!F3215)&lt;&gt;"","var","yok")</f>
        <v>yok</v>
      </c>
      <c r="M3215" s="5" t="str">
        <f>IF('Ek.3-A'!F3215="", "", IF(VLOOKUP('Ek.3-A'!F3215, Veriler!D:E, 2, 0)=0, "", VLOOKUP('Ek.3-A'!F3215, Veriler!D:E, 2, 0)))</f>
        <v/>
      </c>
      <c r="N3215" s="5" t="str">
        <f>IF('Ek.3-A'!P3215="", "", 'Ek.3-A'!P3215)</f>
        <v/>
      </c>
      <c r="O3215" s="142">
        <f>'Ek.3-A'!S3215</f>
        <v>0</v>
      </c>
      <c r="P3215" s="143" t="str">
        <f>'Ek.3-A'!L3215</f>
        <v/>
      </c>
      <c r="Q3215" s="24" t="str">
        <f>'Ek.3-A'!M3215</f>
        <v/>
      </c>
      <c r="R3215" s="24">
        <f t="shared" si="683"/>
        <v>0</v>
      </c>
      <c r="S3215" s="141" t="str">
        <f t="shared" si="684"/>
        <v>H</v>
      </c>
      <c r="T3215" s="24">
        <f>IF(S3215="E",SUM($R$5:R3215),0)</f>
        <v>0</v>
      </c>
      <c r="U3215" s="143">
        <f t="shared" si="685"/>
        <v>0</v>
      </c>
    </row>
    <row r="3216" spans="1:21" x14ac:dyDescent="0.25">
      <c r="A3216" s="6">
        <v>33.159999999999997</v>
      </c>
      <c r="B3216" s="31" t="s">
        <v>90</v>
      </c>
      <c r="D3216" s="85">
        <v>820760700011</v>
      </c>
      <c r="E3216" s="3">
        <v>0.6</v>
      </c>
      <c r="K3216" s="3">
        <f t="shared" si="686"/>
        <v>2371</v>
      </c>
      <c r="L3216" s="97" t="str">
        <f>IF(TRIM('Ek.3-A'!F3216)&lt;&gt;"","var","yok")</f>
        <v>yok</v>
      </c>
      <c r="M3216" s="5" t="str">
        <f>IF('Ek.3-A'!F3216="", "", IF(VLOOKUP('Ek.3-A'!F3216, Veriler!D:E, 2, 0)=0, "", VLOOKUP('Ek.3-A'!F3216, Veriler!D:E, 2, 0)))</f>
        <v/>
      </c>
      <c r="N3216" s="5" t="str">
        <f>IF('Ek.3-A'!P3216="", "", 'Ek.3-A'!P3216)</f>
        <v/>
      </c>
      <c r="O3216" s="142">
        <f>'Ek.3-A'!S3216</f>
        <v>0</v>
      </c>
      <c r="P3216" s="143" t="str">
        <f>'Ek.3-A'!L3216</f>
        <v/>
      </c>
      <c r="Q3216" s="24" t="str">
        <f>'Ek.3-A'!M3216</f>
        <v/>
      </c>
      <c r="R3216" s="24">
        <f t="shared" si="683"/>
        <v>0</v>
      </c>
      <c r="S3216" s="141" t="str">
        <f t="shared" si="684"/>
        <v>H</v>
      </c>
      <c r="T3216" s="24">
        <f>IF(S3216="E",SUM($R$5:R3216),0)</f>
        <v>0</v>
      </c>
      <c r="U3216" s="143">
        <f t="shared" si="685"/>
        <v>0</v>
      </c>
    </row>
    <row r="3217" spans="1:41" x14ac:dyDescent="0.25">
      <c r="A3217" s="6">
        <v>33.17</v>
      </c>
      <c r="B3217" s="31" t="s">
        <v>90</v>
      </c>
      <c r="D3217" s="89">
        <v>820760700019</v>
      </c>
      <c r="E3217" s="3">
        <v>0.6</v>
      </c>
      <c r="K3217" s="3">
        <f t="shared" si="686"/>
        <v>2372</v>
      </c>
      <c r="L3217" s="97" t="str">
        <f>IF(TRIM('Ek.3-A'!F3217)&lt;&gt;"","var","yok")</f>
        <v>yok</v>
      </c>
      <c r="M3217" s="5" t="str">
        <f>IF('Ek.3-A'!F3217="", "", IF(VLOOKUP('Ek.3-A'!F3217, Veriler!D:E, 2, 0)=0, "", VLOOKUP('Ek.3-A'!F3217, Veriler!D:E, 2, 0)))</f>
        <v/>
      </c>
      <c r="N3217" s="5" t="str">
        <f>IF('Ek.3-A'!P3217="", "", 'Ek.3-A'!P3217)</f>
        <v/>
      </c>
      <c r="O3217" s="142">
        <f>'Ek.3-A'!S3217</f>
        <v>0</v>
      </c>
      <c r="P3217" s="143" t="str">
        <f>'Ek.3-A'!L3217</f>
        <v/>
      </c>
      <c r="Q3217" s="24" t="str">
        <f>'Ek.3-A'!M3217</f>
        <v/>
      </c>
      <c r="R3217" s="24">
        <f t="shared" si="683"/>
        <v>0</v>
      </c>
      <c r="S3217" s="141" t="str">
        <f t="shared" si="684"/>
        <v>H</v>
      </c>
      <c r="T3217" s="24">
        <f>IF(S3217="E",SUM($R$5:R3217),0)</f>
        <v>0</v>
      </c>
      <c r="U3217" s="143">
        <f t="shared" si="685"/>
        <v>0</v>
      </c>
    </row>
    <row r="3218" spans="1:41" x14ac:dyDescent="0.25">
      <c r="A3218" s="6">
        <v>33.18</v>
      </c>
      <c r="B3218" s="31" t="s">
        <v>90</v>
      </c>
      <c r="D3218" s="87">
        <v>820790910000</v>
      </c>
      <c r="E3218" s="3">
        <v>0.6</v>
      </c>
      <c r="K3218" s="3">
        <f t="shared" si="686"/>
        <v>2373</v>
      </c>
      <c r="L3218" s="97" t="str">
        <f>IF(TRIM('Ek.3-A'!F3218)&lt;&gt;"","var","yok")</f>
        <v>yok</v>
      </c>
      <c r="M3218" s="5" t="str">
        <f>IF('Ek.3-A'!F3218="", "", IF(VLOOKUP('Ek.3-A'!F3218, Veriler!D:E, 2, 0)=0, "", VLOOKUP('Ek.3-A'!F3218, Veriler!D:E, 2, 0)))</f>
        <v/>
      </c>
      <c r="N3218" s="5" t="str">
        <f>IF('Ek.3-A'!P3218="", "", 'Ek.3-A'!P3218)</f>
        <v/>
      </c>
      <c r="O3218" s="142">
        <f>'Ek.3-A'!S3218</f>
        <v>0</v>
      </c>
      <c r="P3218" s="143" t="str">
        <f>'Ek.3-A'!L3218</f>
        <v/>
      </c>
      <c r="Q3218" s="24" t="str">
        <f>'Ek.3-A'!M3218</f>
        <v/>
      </c>
      <c r="R3218" s="24">
        <f t="shared" si="683"/>
        <v>0</v>
      </c>
      <c r="S3218" s="141" t="str">
        <f t="shared" si="684"/>
        <v>H</v>
      </c>
      <c r="T3218" s="24">
        <f>IF(S3218="E",SUM($R$5:R3218),0)</f>
        <v>0</v>
      </c>
      <c r="U3218" s="143">
        <f t="shared" si="685"/>
        <v>0</v>
      </c>
    </row>
    <row r="3219" spans="1:41" x14ac:dyDescent="0.25">
      <c r="A3219" s="6">
        <v>33.19</v>
      </c>
      <c r="B3219" s="31" t="s">
        <v>90</v>
      </c>
      <c r="D3219" s="89">
        <v>820790710000</v>
      </c>
      <c r="E3219" s="3">
        <v>0.6</v>
      </c>
      <c r="K3219" s="3">
        <f t="shared" si="686"/>
        <v>2374</v>
      </c>
      <c r="L3219" s="97" t="str">
        <f>IF(TRIM('Ek.3-A'!F3219)&lt;&gt;"","var","yok")</f>
        <v>yok</v>
      </c>
      <c r="M3219" s="5" t="str">
        <f>IF('Ek.3-A'!F3219="", "", IF(VLOOKUP('Ek.3-A'!F3219, Veriler!D:E, 2, 0)=0, "", VLOOKUP('Ek.3-A'!F3219, Veriler!D:E, 2, 0)))</f>
        <v/>
      </c>
      <c r="N3219" s="5" t="str">
        <f>IF('Ek.3-A'!P3219="", "", 'Ek.3-A'!P3219)</f>
        <v/>
      </c>
      <c r="O3219" s="142">
        <f>'Ek.3-A'!S3219</f>
        <v>0</v>
      </c>
      <c r="P3219" s="143" t="str">
        <f>'Ek.3-A'!L3219</f>
        <v/>
      </c>
      <c r="Q3219" s="24" t="str">
        <f>'Ek.3-A'!M3219</f>
        <v/>
      </c>
      <c r="R3219" s="24">
        <f t="shared" si="683"/>
        <v>0</v>
      </c>
      <c r="S3219" s="141" t="str">
        <f t="shared" si="684"/>
        <v>H</v>
      </c>
      <c r="T3219" s="24">
        <f>IF(S3219="E",SUM($R$5:R3219),0)</f>
        <v>0</v>
      </c>
      <c r="U3219" s="143">
        <f t="shared" si="685"/>
        <v>0</v>
      </c>
    </row>
    <row r="3220" spans="1:41" x14ac:dyDescent="0.25">
      <c r="A3220" s="6">
        <v>33.200000000000003</v>
      </c>
      <c r="B3220" s="31" t="s">
        <v>90</v>
      </c>
      <c r="D3220" s="87">
        <v>820760300019</v>
      </c>
      <c r="E3220" s="3">
        <v>0.6</v>
      </c>
      <c r="K3220" s="3">
        <f t="shared" si="686"/>
        <v>2375</v>
      </c>
      <c r="L3220" s="97" t="str">
        <f>IF(TRIM('Ek.3-A'!F3220)&lt;&gt;"","var","yok")</f>
        <v>yok</v>
      </c>
      <c r="M3220" s="5" t="str">
        <f>IF('Ek.3-A'!F3220="", "", IF(VLOOKUP('Ek.3-A'!F3220, Veriler!D:E, 2, 0)=0, "", VLOOKUP('Ek.3-A'!F3220, Veriler!D:E, 2, 0)))</f>
        <v/>
      </c>
      <c r="N3220" s="5" t="str">
        <f>IF('Ek.3-A'!P3220="", "", 'Ek.3-A'!P3220)</f>
        <v/>
      </c>
      <c r="O3220" s="142">
        <f>'Ek.3-A'!S3220</f>
        <v>0</v>
      </c>
      <c r="P3220" s="143" t="str">
        <f>'Ek.3-A'!L3220</f>
        <v/>
      </c>
      <c r="Q3220" s="24" t="str">
        <f>'Ek.3-A'!M3220</f>
        <v/>
      </c>
      <c r="R3220" s="24">
        <f t="shared" si="683"/>
        <v>0</v>
      </c>
      <c r="S3220" s="141" t="str">
        <f t="shared" si="684"/>
        <v>H</v>
      </c>
      <c r="T3220" s="24">
        <f>IF(S3220="E",SUM($R$5:R3220),0)</f>
        <v>0</v>
      </c>
      <c r="U3220" s="143">
        <f t="shared" si="685"/>
        <v>0</v>
      </c>
    </row>
    <row r="3221" spans="1:41" x14ac:dyDescent="0.25">
      <c r="A3221" s="6">
        <v>33.21</v>
      </c>
      <c r="B3221" s="31" t="s">
        <v>90</v>
      </c>
      <c r="D3221" s="89">
        <v>820780190011</v>
      </c>
      <c r="E3221" s="3">
        <v>0.6</v>
      </c>
      <c r="K3221" s="3">
        <f t="shared" si="686"/>
        <v>2376</v>
      </c>
      <c r="L3221" s="97" t="str">
        <f>IF(TRIM('Ek.3-A'!F3221)&lt;&gt;"","var","yok")</f>
        <v>yok</v>
      </c>
      <c r="M3221" s="5" t="str">
        <f>IF('Ek.3-A'!F3221="", "", IF(VLOOKUP('Ek.3-A'!F3221, Veriler!D:E, 2, 0)=0, "", VLOOKUP('Ek.3-A'!F3221, Veriler!D:E, 2, 0)))</f>
        <v/>
      </c>
      <c r="N3221" s="5" t="str">
        <f>IF('Ek.3-A'!P3221="", "", 'Ek.3-A'!P3221)</f>
        <v/>
      </c>
      <c r="O3221" s="142">
        <f>'Ek.3-A'!S3221</f>
        <v>0</v>
      </c>
      <c r="P3221" s="143" t="str">
        <f>'Ek.3-A'!L3221</f>
        <v/>
      </c>
      <c r="Q3221" s="24" t="str">
        <f>'Ek.3-A'!M3221</f>
        <v/>
      </c>
      <c r="R3221" s="24">
        <f t="shared" si="683"/>
        <v>0</v>
      </c>
      <c r="S3221" s="141" t="str">
        <f t="shared" si="684"/>
        <v>H</v>
      </c>
      <c r="T3221" s="24">
        <f>IF(S3221="E",SUM($R$5:R3221),0)</f>
        <v>0</v>
      </c>
      <c r="U3221" s="143">
        <f t="shared" si="685"/>
        <v>0</v>
      </c>
    </row>
    <row r="3222" spans="1:41" x14ac:dyDescent="0.25">
      <c r="A3222" s="6">
        <v>33.22</v>
      </c>
      <c r="B3222" s="31" t="s">
        <v>90</v>
      </c>
      <c r="D3222" s="87">
        <v>820780190019</v>
      </c>
      <c r="E3222" s="3">
        <v>0.6</v>
      </c>
      <c r="K3222" s="3">
        <f t="shared" si="686"/>
        <v>2377</v>
      </c>
      <c r="L3222" s="97" t="str">
        <f>IF(TRIM('Ek.3-A'!F3222)&lt;&gt;"","var","yok")</f>
        <v>yok</v>
      </c>
      <c r="M3222" s="5" t="str">
        <f>IF('Ek.3-A'!F3222="", "", IF(VLOOKUP('Ek.3-A'!F3222, Veriler!D:E, 2, 0)=0, "", VLOOKUP('Ek.3-A'!F3222, Veriler!D:E, 2, 0)))</f>
        <v/>
      </c>
      <c r="N3222" s="5" t="str">
        <f>IF('Ek.3-A'!P3222="", "", 'Ek.3-A'!P3222)</f>
        <v/>
      </c>
      <c r="O3222" s="142">
        <f>'Ek.3-A'!S3222</f>
        <v>0</v>
      </c>
      <c r="P3222" s="143" t="str">
        <f>'Ek.3-A'!L3222</f>
        <v/>
      </c>
      <c r="Q3222" s="24" t="str">
        <f>'Ek.3-A'!M3222</f>
        <v/>
      </c>
      <c r="R3222" s="24">
        <f t="shared" si="683"/>
        <v>0</v>
      </c>
      <c r="S3222" s="141" t="str">
        <f t="shared" si="684"/>
        <v>H</v>
      </c>
      <c r="T3222" s="24">
        <f>IF(S3222="E",SUM($R$5:R3222),0)</f>
        <v>0</v>
      </c>
      <c r="U3222" s="143">
        <f t="shared" si="685"/>
        <v>0</v>
      </c>
    </row>
    <row r="3223" spans="1:41" x14ac:dyDescent="0.25">
      <c r="A3223" s="6">
        <v>33.229999999999997</v>
      </c>
      <c r="B3223" s="31" t="s">
        <v>90</v>
      </c>
      <c r="D3223" s="89">
        <v>820780110000</v>
      </c>
      <c r="E3223" s="3">
        <v>0.6</v>
      </c>
      <c r="K3223" s="3">
        <f t="shared" si="686"/>
        <v>2378</v>
      </c>
      <c r="L3223" s="97" t="str">
        <f>IF(TRIM('Ek.3-A'!F3223)&lt;&gt;"","var","yok")</f>
        <v>yok</v>
      </c>
      <c r="M3223" s="5" t="str">
        <f>IF('Ek.3-A'!F3223="", "", IF(VLOOKUP('Ek.3-A'!F3223, Veriler!D:E, 2, 0)=0, "", VLOOKUP('Ek.3-A'!F3223, Veriler!D:E, 2, 0)))</f>
        <v/>
      </c>
      <c r="N3223" s="5" t="str">
        <f>IF('Ek.3-A'!P3223="", "", 'Ek.3-A'!P3223)</f>
        <v/>
      </c>
      <c r="O3223" s="142">
        <f>'Ek.3-A'!S3223</f>
        <v>0</v>
      </c>
      <c r="P3223" s="143" t="str">
        <f>'Ek.3-A'!L3223</f>
        <v/>
      </c>
      <c r="Q3223" s="24" t="str">
        <f>'Ek.3-A'!M3223</f>
        <v/>
      </c>
      <c r="R3223" s="24">
        <f t="shared" si="683"/>
        <v>0</v>
      </c>
      <c r="S3223" s="141" t="str">
        <f t="shared" si="684"/>
        <v>H</v>
      </c>
      <c r="T3223" s="24">
        <f>IF(S3223="E",SUM($R$5:R3223),0)</f>
        <v>0</v>
      </c>
      <c r="U3223" s="143">
        <f t="shared" si="685"/>
        <v>0</v>
      </c>
    </row>
    <row r="3224" spans="1:41" x14ac:dyDescent="0.25">
      <c r="A3224" s="6">
        <v>33.24</v>
      </c>
      <c r="B3224" s="31" t="s">
        <v>90</v>
      </c>
      <c r="D3224" s="87">
        <v>262099950000</v>
      </c>
      <c r="E3224" s="3">
        <v>0.6</v>
      </c>
      <c r="K3224" s="3">
        <f t="shared" si="686"/>
        <v>2379</v>
      </c>
      <c r="L3224" s="97" t="str">
        <f>IF(TRIM('Ek.3-A'!F3224)&lt;&gt;"","var","yok")</f>
        <v>yok</v>
      </c>
      <c r="M3224" s="5" t="str">
        <f>IF('Ek.3-A'!F3224="", "", IF(VLOOKUP('Ek.3-A'!F3224, Veriler!D:E, 2, 0)=0, "", VLOOKUP('Ek.3-A'!F3224, Veriler!D:E, 2, 0)))</f>
        <v/>
      </c>
      <c r="N3224" s="5" t="str">
        <f>IF('Ek.3-A'!P3224="", "", 'Ek.3-A'!P3224)</f>
        <v/>
      </c>
      <c r="O3224" s="142">
        <f>'Ek.3-A'!S3224</f>
        <v>0</v>
      </c>
      <c r="P3224" s="143" t="str">
        <f>'Ek.3-A'!L3224</f>
        <v/>
      </c>
      <c r="Q3224" s="24" t="str">
        <f>'Ek.3-A'!M3224</f>
        <v/>
      </c>
      <c r="R3224" s="24">
        <f t="shared" si="683"/>
        <v>0</v>
      </c>
      <c r="S3224" s="141" t="str">
        <f t="shared" si="684"/>
        <v>H</v>
      </c>
      <c r="T3224" s="24">
        <f>IF(S3224="E",SUM($R$5:R3224),0)</f>
        <v>0</v>
      </c>
      <c r="U3224" s="143">
        <f t="shared" si="685"/>
        <v>0</v>
      </c>
    </row>
    <row r="3225" spans="1:41" x14ac:dyDescent="0.25">
      <c r="A3225" s="6">
        <v>33.25</v>
      </c>
      <c r="B3225" s="31" t="s">
        <v>90</v>
      </c>
      <c r="D3225" s="89">
        <v>820720900011</v>
      </c>
      <c r="E3225" s="3">
        <v>0.6</v>
      </c>
      <c r="K3225" s="3">
        <f t="shared" si="686"/>
        <v>2380</v>
      </c>
      <c r="L3225" s="97" t="str">
        <f>IF(TRIM('Ek.3-A'!F3225)&lt;&gt;"","var","yok")</f>
        <v>yok</v>
      </c>
      <c r="M3225" s="5" t="str">
        <f>IF('Ek.3-A'!F3225="", "", IF(VLOOKUP('Ek.3-A'!F3225, Veriler!D:E, 2, 0)=0, "", VLOOKUP('Ek.3-A'!F3225, Veriler!D:E, 2, 0)))</f>
        <v/>
      </c>
      <c r="N3225" s="5" t="str">
        <f>IF('Ek.3-A'!P3225="", "", 'Ek.3-A'!P3225)</f>
        <v/>
      </c>
      <c r="O3225" s="142">
        <f>'Ek.3-A'!S3225</f>
        <v>0</v>
      </c>
      <c r="P3225" s="143" t="str">
        <f>'Ek.3-A'!L3225</f>
        <v/>
      </c>
      <c r="Q3225" s="24" t="str">
        <f>'Ek.3-A'!M3225</f>
        <v/>
      </c>
      <c r="R3225" s="24">
        <f t="shared" si="683"/>
        <v>0</v>
      </c>
      <c r="S3225" s="141" t="str">
        <f t="shared" si="684"/>
        <v>H</v>
      </c>
      <c r="T3225" s="24">
        <f>IF(S3225="E",SUM($R$5:R3225),0)</f>
        <v>0</v>
      </c>
      <c r="U3225" s="143">
        <f t="shared" si="685"/>
        <v>0</v>
      </c>
    </row>
    <row r="3226" spans="1:41" x14ac:dyDescent="0.25">
      <c r="A3226" s="6">
        <v>33.26</v>
      </c>
      <c r="B3226" s="31" t="s">
        <v>90</v>
      </c>
      <c r="D3226" s="87">
        <v>820720900019</v>
      </c>
      <c r="E3226" s="3">
        <v>0.6</v>
      </c>
      <c r="T3226" s="24"/>
      <c r="U3226" s="25"/>
      <c r="AO3226" s="140">
        <f>'Ek.3-A'!L3226</f>
        <v>0</v>
      </c>
    </row>
    <row r="3227" spans="1:41" x14ac:dyDescent="0.25">
      <c r="A3227" s="6">
        <v>33.270000000000003</v>
      </c>
      <c r="B3227" s="31" t="s">
        <v>90</v>
      </c>
      <c r="D3227" s="89">
        <v>820720100000</v>
      </c>
      <c r="E3227" s="3">
        <v>0.6</v>
      </c>
      <c r="T3227" s="24"/>
      <c r="U3227" s="25"/>
    </row>
    <row r="3228" spans="1:41" x14ac:dyDescent="0.25">
      <c r="A3228" s="6">
        <v>33.28</v>
      </c>
      <c r="B3228" s="31" t="s">
        <v>90</v>
      </c>
      <c r="D3228" s="87">
        <v>261900970019</v>
      </c>
      <c r="E3228" s="3">
        <v>0.6</v>
      </c>
      <c r="T3228" s="24"/>
      <c r="U3228" s="25"/>
    </row>
    <row r="3229" spans="1:41" x14ac:dyDescent="0.25">
      <c r="A3229" s="6">
        <v>33.29</v>
      </c>
      <c r="B3229" s="31" t="s">
        <v>90</v>
      </c>
      <c r="D3229" s="89">
        <v>820770370011</v>
      </c>
      <c r="E3229" s="3">
        <v>0.6</v>
      </c>
      <c r="T3229" s="24"/>
      <c r="U3229" s="25"/>
    </row>
    <row r="3230" spans="1:41" x14ac:dyDescent="0.25">
      <c r="A3230" s="6">
        <v>33.299999999999997</v>
      </c>
      <c r="B3230" s="31" t="s">
        <v>90</v>
      </c>
      <c r="D3230" s="87">
        <v>820770370019</v>
      </c>
      <c r="E3230" s="3">
        <v>0.6</v>
      </c>
      <c r="T3230" s="24"/>
      <c r="U3230" s="25"/>
    </row>
    <row r="3231" spans="1:41" x14ac:dyDescent="0.25">
      <c r="A3231" s="6">
        <v>33.31</v>
      </c>
      <c r="B3231" s="31" t="s">
        <v>90</v>
      </c>
      <c r="D3231" s="89">
        <v>820770370012</v>
      </c>
      <c r="E3231" s="3">
        <v>0.6</v>
      </c>
      <c r="T3231" s="24"/>
      <c r="U3231" s="25"/>
    </row>
    <row r="3232" spans="1:41" x14ac:dyDescent="0.25">
      <c r="A3232" s="6">
        <v>33.32</v>
      </c>
      <c r="B3232" s="31" t="s">
        <v>90</v>
      </c>
      <c r="D3232" s="87">
        <v>380190001000</v>
      </c>
      <c r="E3232" s="3">
        <v>0.6</v>
      </c>
      <c r="T3232" s="24"/>
      <c r="U3232" s="25"/>
    </row>
    <row r="3233" spans="1:21" x14ac:dyDescent="0.25">
      <c r="A3233" s="6">
        <v>33.33</v>
      </c>
      <c r="B3233" s="31" t="s">
        <v>90</v>
      </c>
      <c r="D3233" s="89">
        <v>271129000017</v>
      </c>
      <c r="E3233" s="3">
        <v>0.6</v>
      </c>
      <c r="T3233" s="24"/>
      <c r="U3233" s="25"/>
    </row>
    <row r="3234" spans="1:21" x14ac:dyDescent="0.25">
      <c r="A3234" s="6">
        <v>33.340000000000003</v>
      </c>
      <c r="B3234" s="31" t="s">
        <v>90</v>
      </c>
      <c r="D3234" s="87">
        <v>291211000000</v>
      </c>
      <c r="E3234" s="3">
        <v>0.6</v>
      </c>
      <c r="T3234" s="24"/>
      <c r="U3234" s="25"/>
    </row>
    <row r="3235" spans="1:21" x14ac:dyDescent="0.25">
      <c r="A3235" s="6">
        <v>33.35</v>
      </c>
      <c r="B3235" s="31" t="s">
        <v>90</v>
      </c>
      <c r="D3235" s="89">
        <v>293369401000</v>
      </c>
      <c r="E3235" s="3">
        <v>0.6</v>
      </c>
      <c r="K3235" s="3">
        <f>K3225+1</f>
        <v>2381</v>
      </c>
      <c r="L3235" s="97" t="str">
        <f>IF(TRIM('Ek.3-A'!F3235)&lt;&gt;"","var","yok")</f>
        <v>yok</v>
      </c>
      <c r="M3235" s="5" t="str">
        <f>IF('Ek.3-A'!F3235="", "", IF(VLOOKUP('Ek.3-A'!F3235, Veriler!D:E, 2, 0)=0, "", VLOOKUP('Ek.3-A'!F3235, Veriler!D:E, 2, 0)))</f>
        <v/>
      </c>
      <c r="N3235" s="5" t="str">
        <f>IF('Ek.3-A'!P3235="", "", 'Ek.3-A'!P3235)</f>
        <v/>
      </c>
      <c r="O3235" s="142">
        <f>'Ek.3-A'!S3235</f>
        <v>0</v>
      </c>
      <c r="P3235" s="143" t="str">
        <f>'Ek.3-A'!L3235</f>
        <v/>
      </c>
      <c r="Q3235" s="24" t="str">
        <f>'Ek.3-A'!M3235</f>
        <v/>
      </c>
      <c r="R3235" s="24">
        <f t="shared" ref="R3235:R3248" si="687">IF(L3235="var",0,IF(Q3235&lt;=0.005,Q3235,0))</f>
        <v>0</v>
      </c>
      <c r="S3235" s="141" t="str">
        <f t="shared" ref="S3235:S3248" si="688">IF(Q3235&lt;=0.005,"E","H")</f>
        <v>H</v>
      </c>
      <c r="T3235" s="24">
        <f>IF(S3235="E",SUM($R$5:R3235),0)</f>
        <v>0</v>
      </c>
      <c r="U3235" s="143">
        <f t="shared" ref="U3235:U3248" si="689">IF(T3235&lt;=0.1, O3235, IF(R3235&gt;$G$2, R3235*O3235, $G$2*O3235))</f>
        <v>0</v>
      </c>
    </row>
    <row r="3236" spans="1:21" x14ac:dyDescent="0.25">
      <c r="A3236" s="6">
        <v>33.36</v>
      </c>
      <c r="B3236" s="31" t="s">
        <v>90</v>
      </c>
      <c r="D3236" s="87">
        <v>290410000017</v>
      </c>
      <c r="E3236" s="3">
        <v>0.6</v>
      </c>
      <c r="K3236" s="3">
        <f t="shared" ref="K3236:K3248" si="690">K3235+1</f>
        <v>2382</v>
      </c>
      <c r="L3236" s="97" t="str">
        <f>IF(TRIM('Ek.3-A'!F3236)&lt;&gt;"","var","yok")</f>
        <v>yok</v>
      </c>
      <c r="M3236" s="5" t="str">
        <f>IF('Ek.3-A'!F3236="", "", IF(VLOOKUP('Ek.3-A'!F3236, Veriler!D:E, 2, 0)=0, "", VLOOKUP('Ek.3-A'!F3236, Veriler!D:E, 2, 0)))</f>
        <v/>
      </c>
      <c r="N3236" s="5" t="str">
        <f>IF('Ek.3-A'!P3236="", "", 'Ek.3-A'!P3236)</f>
        <v/>
      </c>
      <c r="O3236" s="142">
        <f>'Ek.3-A'!S3236</f>
        <v>0</v>
      </c>
      <c r="P3236" s="143" t="str">
        <f>'Ek.3-A'!L3236</f>
        <v/>
      </c>
      <c r="Q3236" s="24" t="str">
        <f>'Ek.3-A'!M3236</f>
        <v/>
      </c>
      <c r="R3236" s="24">
        <f t="shared" si="687"/>
        <v>0</v>
      </c>
      <c r="S3236" s="141" t="str">
        <f t="shared" si="688"/>
        <v>H</v>
      </c>
      <c r="T3236" s="24">
        <f>IF(S3236="E",SUM($R$5:R3236),0)</f>
        <v>0</v>
      </c>
      <c r="U3236" s="143">
        <f t="shared" si="689"/>
        <v>0</v>
      </c>
    </row>
    <row r="3237" spans="1:21" x14ac:dyDescent="0.25">
      <c r="A3237" s="6">
        <v>33.369999999999997</v>
      </c>
      <c r="B3237" s="31" t="s">
        <v>90</v>
      </c>
      <c r="D3237" s="89">
        <v>901580200011</v>
      </c>
      <c r="E3237" s="3">
        <v>0.6</v>
      </c>
      <c r="K3237" s="3">
        <f t="shared" si="690"/>
        <v>2383</v>
      </c>
      <c r="L3237" s="97" t="str">
        <f>IF(TRIM('Ek.3-A'!F3237)&lt;&gt;"","var","yok")</f>
        <v>yok</v>
      </c>
      <c r="M3237" s="5" t="str">
        <f>IF('Ek.3-A'!F3237="", "", IF(VLOOKUP('Ek.3-A'!F3237, Veriler!D:E, 2, 0)=0, "", VLOOKUP('Ek.3-A'!F3237, Veriler!D:E, 2, 0)))</f>
        <v/>
      </c>
      <c r="N3237" s="5" t="str">
        <f>IF('Ek.3-A'!P3237="", "", 'Ek.3-A'!P3237)</f>
        <v/>
      </c>
      <c r="O3237" s="142">
        <f>'Ek.3-A'!S3237</f>
        <v>0</v>
      </c>
      <c r="P3237" s="143" t="str">
        <f>'Ek.3-A'!L3237</f>
        <v/>
      </c>
      <c r="Q3237" s="24" t="str">
        <f>'Ek.3-A'!M3237</f>
        <v/>
      </c>
      <c r="R3237" s="24">
        <f t="shared" si="687"/>
        <v>0</v>
      </c>
      <c r="S3237" s="141" t="str">
        <f t="shared" si="688"/>
        <v>H</v>
      </c>
      <c r="T3237" s="24">
        <f>IF(S3237="E",SUM($R$5:R3237),0)</f>
        <v>0</v>
      </c>
      <c r="U3237" s="143">
        <f t="shared" si="689"/>
        <v>0</v>
      </c>
    </row>
    <row r="3238" spans="1:21" x14ac:dyDescent="0.25">
      <c r="A3238" s="6">
        <v>33.380000000000003</v>
      </c>
      <c r="B3238" s="31" t="s">
        <v>90</v>
      </c>
      <c r="D3238" s="87">
        <v>292529000018</v>
      </c>
      <c r="E3238" s="3">
        <v>0.6</v>
      </c>
      <c r="K3238" s="3">
        <f t="shared" si="690"/>
        <v>2384</v>
      </c>
      <c r="L3238" s="97" t="str">
        <f>IF(TRIM('Ek.3-A'!F3238)&lt;&gt;"","var","yok")</f>
        <v>yok</v>
      </c>
      <c r="M3238" s="5" t="str">
        <f>IF('Ek.3-A'!F3238="", "", IF(VLOOKUP('Ek.3-A'!F3238, Veriler!D:E, 2, 0)=0, "", VLOOKUP('Ek.3-A'!F3238, Veriler!D:E, 2, 0)))</f>
        <v/>
      </c>
      <c r="N3238" s="5" t="str">
        <f>IF('Ek.3-A'!P3238="", "", 'Ek.3-A'!P3238)</f>
        <v/>
      </c>
      <c r="O3238" s="142">
        <f>'Ek.3-A'!S3238</f>
        <v>0</v>
      </c>
      <c r="P3238" s="143" t="str">
        <f>'Ek.3-A'!L3238</f>
        <v/>
      </c>
      <c r="Q3238" s="24" t="str">
        <f>'Ek.3-A'!M3238</f>
        <v/>
      </c>
      <c r="R3238" s="24">
        <f t="shared" si="687"/>
        <v>0</v>
      </c>
      <c r="S3238" s="141" t="str">
        <f t="shared" si="688"/>
        <v>H</v>
      </c>
      <c r="T3238" s="24">
        <f>IF(S3238="E",SUM($R$5:R3238),0)</f>
        <v>0</v>
      </c>
      <c r="U3238" s="143">
        <f t="shared" si="689"/>
        <v>0</v>
      </c>
    </row>
    <row r="3239" spans="1:21" x14ac:dyDescent="0.25">
      <c r="A3239" s="6">
        <v>33.39</v>
      </c>
      <c r="B3239" s="31" t="s">
        <v>90</v>
      </c>
      <c r="D3239" s="89">
        <v>293040100000</v>
      </c>
      <c r="E3239" s="3">
        <v>0.6</v>
      </c>
      <c r="K3239" s="3">
        <f t="shared" si="690"/>
        <v>2385</v>
      </c>
      <c r="L3239" s="97" t="str">
        <f>IF(TRIM('Ek.3-A'!F3239)&lt;&gt;"","var","yok")</f>
        <v>yok</v>
      </c>
      <c r="M3239" s="5" t="str">
        <f>IF('Ek.3-A'!F3239="", "", IF(VLOOKUP('Ek.3-A'!F3239, Veriler!D:E, 2, 0)=0, "", VLOOKUP('Ek.3-A'!F3239, Veriler!D:E, 2, 0)))</f>
        <v/>
      </c>
      <c r="N3239" s="5" t="str">
        <f>IF('Ek.3-A'!P3239="", "", 'Ek.3-A'!P3239)</f>
        <v/>
      </c>
      <c r="O3239" s="142">
        <f>'Ek.3-A'!S3239</f>
        <v>0</v>
      </c>
      <c r="P3239" s="143" t="str">
        <f>'Ek.3-A'!L3239</f>
        <v/>
      </c>
      <c r="Q3239" s="24" t="str">
        <f>'Ek.3-A'!M3239</f>
        <v/>
      </c>
      <c r="R3239" s="24">
        <f t="shared" si="687"/>
        <v>0</v>
      </c>
      <c r="S3239" s="141" t="str">
        <f t="shared" si="688"/>
        <v>H</v>
      </c>
      <c r="T3239" s="24">
        <f>IF(S3239="E",SUM($R$5:R3239),0)</f>
        <v>0</v>
      </c>
      <c r="U3239" s="143">
        <f t="shared" si="689"/>
        <v>0</v>
      </c>
    </row>
    <row r="3240" spans="1:21" x14ac:dyDescent="0.25">
      <c r="A3240" s="6">
        <v>33.4</v>
      </c>
      <c r="B3240" s="31" t="s">
        <v>90</v>
      </c>
      <c r="D3240" s="87">
        <v>293969000013</v>
      </c>
      <c r="E3240" s="3">
        <v>0.6</v>
      </c>
      <c r="K3240" s="3">
        <f t="shared" si="690"/>
        <v>2386</v>
      </c>
      <c r="L3240" s="97" t="str">
        <f>IF(TRIM('Ek.3-A'!F3240)&lt;&gt;"","var","yok")</f>
        <v>yok</v>
      </c>
      <c r="M3240" s="5" t="str">
        <f>IF('Ek.3-A'!F3240="", "", IF(VLOOKUP('Ek.3-A'!F3240, Veriler!D:E, 2, 0)=0, "", VLOOKUP('Ek.3-A'!F3240, Veriler!D:E, 2, 0)))</f>
        <v/>
      </c>
      <c r="N3240" s="5" t="str">
        <f>IF('Ek.3-A'!P3240="", "", 'Ek.3-A'!P3240)</f>
        <v/>
      </c>
      <c r="O3240" s="142">
        <f>'Ek.3-A'!S3240</f>
        <v>0</v>
      </c>
      <c r="P3240" s="143" t="str">
        <f>'Ek.3-A'!L3240</f>
        <v/>
      </c>
      <c r="Q3240" s="24" t="str">
        <f>'Ek.3-A'!M3240</f>
        <v/>
      </c>
      <c r="R3240" s="24">
        <f t="shared" si="687"/>
        <v>0</v>
      </c>
      <c r="S3240" s="141" t="str">
        <f t="shared" si="688"/>
        <v>H</v>
      </c>
      <c r="T3240" s="24">
        <f>IF(S3240="E",SUM($R$5:R3240),0)</f>
        <v>0</v>
      </c>
      <c r="U3240" s="143">
        <f t="shared" si="689"/>
        <v>0</v>
      </c>
    </row>
    <row r="3241" spans="1:21" x14ac:dyDescent="0.25">
      <c r="A3241" s="6">
        <v>33.409999999999997</v>
      </c>
      <c r="B3241" s="31" t="s">
        <v>90</v>
      </c>
      <c r="D3241" s="89">
        <v>293333000022</v>
      </c>
      <c r="E3241" s="3">
        <v>0.6</v>
      </c>
      <c r="K3241" s="3">
        <f t="shared" si="690"/>
        <v>2387</v>
      </c>
      <c r="L3241" s="97" t="str">
        <f>IF(TRIM('Ek.3-A'!F3241)&lt;&gt;"","var","yok")</f>
        <v>yok</v>
      </c>
      <c r="M3241" s="5" t="str">
        <f>IF('Ek.3-A'!F3241="", "", IF(VLOOKUP('Ek.3-A'!F3241, Veriler!D:E, 2, 0)=0, "", VLOOKUP('Ek.3-A'!F3241, Veriler!D:E, 2, 0)))</f>
        <v/>
      </c>
      <c r="N3241" s="5" t="str">
        <f>IF('Ek.3-A'!P3241="", "", 'Ek.3-A'!P3241)</f>
        <v/>
      </c>
      <c r="O3241" s="142">
        <f>'Ek.3-A'!S3241</f>
        <v>0</v>
      </c>
      <c r="P3241" s="143" t="str">
        <f>'Ek.3-A'!L3241</f>
        <v/>
      </c>
      <c r="Q3241" s="24" t="str">
        <f>'Ek.3-A'!M3241</f>
        <v/>
      </c>
      <c r="R3241" s="24">
        <f t="shared" si="687"/>
        <v>0</v>
      </c>
      <c r="S3241" s="141" t="str">
        <f t="shared" si="688"/>
        <v>H</v>
      </c>
      <c r="T3241" s="24">
        <f>IF(S3241="E",SUM($R$5:R3241),0)</f>
        <v>0</v>
      </c>
      <c r="U3241" s="143">
        <f t="shared" si="689"/>
        <v>0</v>
      </c>
    </row>
    <row r="3242" spans="1:21" x14ac:dyDescent="0.25">
      <c r="A3242" s="6">
        <v>33.42</v>
      </c>
      <c r="B3242" s="31" t="s">
        <v>90</v>
      </c>
      <c r="D3242" s="87">
        <v>291612000011</v>
      </c>
      <c r="E3242" s="3">
        <v>0.6</v>
      </c>
      <c r="K3242" s="3">
        <f t="shared" si="690"/>
        <v>2388</v>
      </c>
      <c r="L3242" s="97" t="str">
        <f>IF(TRIM('Ek.3-A'!F3242)&lt;&gt;"","var","yok")</f>
        <v>yok</v>
      </c>
      <c r="M3242" s="5" t="str">
        <f>IF('Ek.3-A'!F3242="", "", IF(VLOOKUP('Ek.3-A'!F3242, Veriler!D:E, 2, 0)=0, "", VLOOKUP('Ek.3-A'!F3242, Veriler!D:E, 2, 0)))</f>
        <v/>
      </c>
      <c r="N3242" s="5" t="str">
        <f>IF('Ek.3-A'!P3242="", "", 'Ek.3-A'!P3242)</f>
        <v/>
      </c>
      <c r="O3242" s="142">
        <f>'Ek.3-A'!S3242</f>
        <v>0</v>
      </c>
      <c r="P3242" s="143" t="str">
        <f>'Ek.3-A'!L3242</f>
        <v/>
      </c>
      <c r="Q3242" s="24" t="str">
        <f>'Ek.3-A'!M3242</f>
        <v/>
      </c>
      <c r="R3242" s="24">
        <f t="shared" si="687"/>
        <v>0</v>
      </c>
      <c r="S3242" s="141" t="str">
        <f t="shared" si="688"/>
        <v>H</v>
      </c>
      <c r="T3242" s="24">
        <f>IF(S3242="E",SUM($R$5:R3242),0)</f>
        <v>0</v>
      </c>
      <c r="U3242" s="143">
        <f t="shared" si="689"/>
        <v>0</v>
      </c>
    </row>
    <row r="3243" spans="1:21" x14ac:dyDescent="0.25">
      <c r="A3243" s="6">
        <v>33.43</v>
      </c>
      <c r="B3243" s="31" t="s">
        <v>90</v>
      </c>
      <c r="D3243" s="89">
        <v>291539003011</v>
      </c>
      <c r="E3243" s="3">
        <v>0.6</v>
      </c>
      <c r="K3243" s="3">
        <f t="shared" si="690"/>
        <v>2389</v>
      </c>
      <c r="L3243" s="97" t="str">
        <f>IF(TRIM('Ek.3-A'!F3243)&lt;&gt;"","var","yok")</f>
        <v>yok</v>
      </c>
      <c r="M3243" s="5" t="str">
        <f>IF('Ek.3-A'!F3243="", "", IF(VLOOKUP('Ek.3-A'!F3243, Veriler!D:E, 2, 0)=0, "", VLOOKUP('Ek.3-A'!F3243, Veriler!D:E, 2, 0)))</f>
        <v/>
      </c>
      <c r="N3243" s="5" t="str">
        <f>IF('Ek.3-A'!P3243="", "", 'Ek.3-A'!P3243)</f>
        <v/>
      </c>
      <c r="O3243" s="142">
        <f>'Ek.3-A'!S3243</f>
        <v>0</v>
      </c>
      <c r="P3243" s="143" t="str">
        <f>'Ek.3-A'!L3243</f>
        <v/>
      </c>
      <c r="Q3243" s="24" t="str">
        <f>'Ek.3-A'!M3243</f>
        <v/>
      </c>
      <c r="R3243" s="24">
        <f t="shared" si="687"/>
        <v>0</v>
      </c>
      <c r="S3243" s="141" t="str">
        <f t="shared" si="688"/>
        <v>H</v>
      </c>
      <c r="T3243" s="24">
        <f>IF(S3243="E",SUM($R$5:R3243),0)</f>
        <v>0</v>
      </c>
      <c r="U3243" s="143">
        <f t="shared" si="689"/>
        <v>0</v>
      </c>
    </row>
    <row r="3244" spans="1:21" x14ac:dyDescent="0.25">
      <c r="A3244" s="6">
        <v>33.44</v>
      </c>
      <c r="B3244" s="31" t="s">
        <v>90</v>
      </c>
      <c r="D3244" s="87">
        <v>290960900012</v>
      </c>
      <c r="E3244" s="3">
        <v>0.6</v>
      </c>
      <c r="K3244" s="3">
        <f t="shared" si="690"/>
        <v>2390</v>
      </c>
      <c r="L3244" s="97" t="str">
        <f>IF(TRIM('Ek.3-A'!F3244)&lt;&gt;"","var","yok")</f>
        <v>yok</v>
      </c>
      <c r="M3244" s="5" t="str">
        <f>IF('Ek.3-A'!F3244="", "", IF(VLOOKUP('Ek.3-A'!F3244, Veriler!D:E, 2, 0)=0, "", VLOOKUP('Ek.3-A'!F3244, Veriler!D:E, 2, 0)))</f>
        <v/>
      </c>
      <c r="N3244" s="5" t="str">
        <f>IF('Ek.3-A'!P3244="", "", 'Ek.3-A'!P3244)</f>
        <v/>
      </c>
      <c r="O3244" s="142">
        <f>'Ek.3-A'!S3244</f>
        <v>0</v>
      </c>
      <c r="P3244" s="143" t="str">
        <f>'Ek.3-A'!L3244</f>
        <v/>
      </c>
      <c r="Q3244" s="24" t="str">
        <f>'Ek.3-A'!M3244</f>
        <v/>
      </c>
      <c r="R3244" s="24">
        <f t="shared" si="687"/>
        <v>0</v>
      </c>
      <c r="S3244" s="141" t="str">
        <f t="shared" si="688"/>
        <v>H</v>
      </c>
      <c r="T3244" s="24">
        <f>IF(S3244="E",SUM($R$5:R3244),0)</f>
        <v>0</v>
      </c>
      <c r="U3244" s="143">
        <f t="shared" si="689"/>
        <v>0</v>
      </c>
    </row>
    <row r="3245" spans="1:21" x14ac:dyDescent="0.25">
      <c r="A3245" s="6">
        <v>33.450000000000003</v>
      </c>
      <c r="B3245" s="31" t="s">
        <v>90</v>
      </c>
      <c r="D3245" s="89">
        <v>291513009011</v>
      </c>
      <c r="E3245" s="3">
        <v>0.6</v>
      </c>
      <c r="K3245" s="3">
        <f t="shared" si="690"/>
        <v>2391</v>
      </c>
      <c r="L3245" s="97" t="str">
        <f>IF(TRIM('Ek.3-A'!F3245)&lt;&gt;"","var","yok")</f>
        <v>yok</v>
      </c>
      <c r="M3245" s="5" t="str">
        <f>IF('Ek.3-A'!F3245="", "", IF(VLOOKUP('Ek.3-A'!F3245, Veriler!D:E, 2, 0)=0, "", VLOOKUP('Ek.3-A'!F3245, Veriler!D:E, 2, 0)))</f>
        <v/>
      </c>
      <c r="N3245" s="5" t="str">
        <f>IF('Ek.3-A'!P3245="", "", 'Ek.3-A'!P3245)</f>
        <v/>
      </c>
      <c r="O3245" s="142">
        <f>'Ek.3-A'!S3245</f>
        <v>0</v>
      </c>
      <c r="P3245" s="143" t="str">
        <f>'Ek.3-A'!L3245</f>
        <v/>
      </c>
      <c r="Q3245" s="24" t="str">
        <f>'Ek.3-A'!M3245</f>
        <v/>
      </c>
      <c r="R3245" s="24">
        <f t="shared" si="687"/>
        <v>0</v>
      </c>
      <c r="S3245" s="141" t="str">
        <f t="shared" si="688"/>
        <v>H</v>
      </c>
      <c r="T3245" s="24">
        <f>IF(S3245="E",SUM($R$5:R3245),0)</f>
        <v>0</v>
      </c>
      <c r="U3245" s="143">
        <f t="shared" si="689"/>
        <v>0</v>
      </c>
    </row>
    <row r="3246" spans="1:21" x14ac:dyDescent="0.25">
      <c r="A3246" s="6">
        <v>33.46</v>
      </c>
      <c r="B3246" s="31" t="s">
        <v>90</v>
      </c>
      <c r="D3246" s="87">
        <v>290369800011</v>
      </c>
      <c r="E3246" s="3">
        <v>0.6</v>
      </c>
      <c r="K3246" s="3">
        <f t="shared" si="690"/>
        <v>2392</v>
      </c>
      <c r="L3246" s="97" t="str">
        <f>IF(TRIM('Ek.3-A'!F3246)&lt;&gt;"","var","yok")</f>
        <v>yok</v>
      </c>
      <c r="M3246" s="5" t="str">
        <f>IF('Ek.3-A'!F3246="", "", IF(VLOOKUP('Ek.3-A'!F3246, Veriler!D:E, 2, 0)=0, "", VLOOKUP('Ek.3-A'!F3246, Veriler!D:E, 2, 0)))</f>
        <v/>
      </c>
      <c r="N3246" s="5" t="str">
        <f>IF('Ek.3-A'!P3246="", "", 'Ek.3-A'!P3246)</f>
        <v/>
      </c>
      <c r="O3246" s="142">
        <f>'Ek.3-A'!S3246</f>
        <v>0</v>
      </c>
      <c r="P3246" s="143" t="str">
        <f>'Ek.3-A'!L3246</f>
        <v/>
      </c>
      <c r="Q3246" s="24" t="str">
        <f>'Ek.3-A'!M3246</f>
        <v/>
      </c>
      <c r="R3246" s="24">
        <f t="shared" si="687"/>
        <v>0</v>
      </c>
      <c r="S3246" s="141" t="str">
        <f t="shared" si="688"/>
        <v>H</v>
      </c>
      <c r="T3246" s="24">
        <f>IF(S3246="E",SUM($R$5:R3246),0)</f>
        <v>0</v>
      </c>
      <c r="U3246" s="143">
        <f t="shared" si="689"/>
        <v>0</v>
      </c>
    </row>
    <row r="3247" spans="1:21" x14ac:dyDescent="0.25">
      <c r="A3247" s="6">
        <v>33.47</v>
      </c>
      <c r="B3247" s="31" t="s">
        <v>90</v>
      </c>
      <c r="D3247" s="89">
        <v>291423000013</v>
      </c>
      <c r="E3247" s="3">
        <v>0.6</v>
      </c>
      <c r="K3247" s="3">
        <f t="shared" si="690"/>
        <v>2393</v>
      </c>
      <c r="L3247" s="97" t="str">
        <f>IF(TRIM('Ek.3-A'!F3247)&lt;&gt;"","var","yok")</f>
        <v>yok</v>
      </c>
      <c r="M3247" s="5" t="str">
        <f>IF('Ek.3-A'!F3247="", "", IF(VLOOKUP('Ek.3-A'!F3247, Veriler!D:E, 2, 0)=0, "", VLOOKUP('Ek.3-A'!F3247, Veriler!D:E, 2, 0)))</f>
        <v/>
      </c>
      <c r="N3247" s="5" t="str">
        <f>IF('Ek.3-A'!P3247="", "", 'Ek.3-A'!P3247)</f>
        <v/>
      </c>
      <c r="O3247" s="142">
        <f>'Ek.3-A'!S3247</f>
        <v>0</v>
      </c>
      <c r="P3247" s="143" t="str">
        <f>'Ek.3-A'!L3247</f>
        <v/>
      </c>
      <c r="Q3247" s="24" t="str">
        <f>'Ek.3-A'!M3247</f>
        <v/>
      </c>
      <c r="R3247" s="24">
        <f t="shared" si="687"/>
        <v>0</v>
      </c>
      <c r="S3247" s="141" t="str">
        <f t="shared" si="688"/>
        <v>H</v>
      </c>
      <c r="T3247" s="24">
        <f>IF(S3247="E",SUM($R$5:R3247),0)</f>
        <v>0</v>
      </c>
      <c r="U3247" s="143">
        <f t="shared" si="689"/>
        <v>0</v>
      </c>
    </row>
    <row r="3248" spans="1:21" x14ac:dyDescent="0.25">
      <c r="A3248" s="6">
        <v>33.479999999999997</v>
      </c>
      <c r="B3248" s="31" t="s">
        <v>90</v>
      </c>
      <c r="D3248" s="87">
        <v>293090989028</v>
      </c>
      <c r="E3248" s="3">
        <v>0.6</v>
      </c>
      <c r="K3248" s="3">
        <f t="shared" si="690"/>
        <v>2394</v>
      </c>
      <c r="L3248" s="97" t="str">
        <f>IF(TRIM('Ek.3-A'!F3248)&lt;&gt;"","var","yok")</f>
        <v>yok</v>
      </c>
      <c r="M3248" s="5" t="str">
        <f>IF('Ek.3-A'!F3248="", "", IF(VLOOKUP('Ek.3-A'!F3248, Veriler!D:E, 2, 0)=0, "", VLOOKUP('Ek.3-A'!F3248, Veriler!D:E, 2, 0)))</f>
        <v/>
      </c>
      <c r="N3248" s="5" t="str">
        <f>IF('Ek.3-A'!P3248="", "", 'Ek.3-A'!P3248)</f>
        <v/>
      </c>
      <c r="O3248" s="142">
        <f>'Ek.3-A'!S3248</f>
        <v>0</v>
      </c>
      <c r="P3248" s="143" t="str">
        <f>'Ek.3-A'!L3248</f>
        <v/>
      </c>
      <c r="Q3248" s="24" t="str">
        <f>'Ek.3-A'!M3248</f>
        <v/>
      </c>
      <c r="R3248" s="24">
        <f t="shared" si="687"/>
        <v>0</v>
      </c>
      <c r="S3248" s="141" t="str">
        <f t="shared" si="688"/>
        <v>H</v>
      </c>
      <c r="T3248" s="24">
        <f>IF(S3248="E",SUM($R$5:R3248),0)</f>
        <v>0</v>
      </c>
      <c r="U3248" s="143">
        <f t="shared" si="689"/>
        <v>0</v>
      </c>
    </row>
    <row r="3249" spans="1:41" x14ac:dyDescent="0.25">
      <c r="A3249" s="6">
        <v>33.49</v>
      </c>
      <c r="B3249" s="31" t="s">
        <v>90</v>
      </c>
      <c r="D3249" s="89">
        <v>293090959028</v>
      </c>
      <c r="E3249" s="3">
        <v>0.6</v>
      </c>
      <c r="L3249" s="97"/>
      <c r="M3249" s="5"/>
      <c r="N3249" s="5"/>
      <c r="O3249" s="5"/>
      <c r="Q3249" s="23"/>
      <c r="T3249" s="24"/>
      <c r="U3249" s="25"/>
    </row>
    <row r="3250" spans="1:41" x14ac:dyDescent="0.25">
      <c r="A3250" s="6">
        <v>33.5</v>
      </c>
      <c r="B3250" s="31" t="s">
        <v>90</v>
      </c>
      <c r="D3250" s="87">
        <v>291439000011</v>
      </c>
      <c r="E3250" s="3">
        <v>0.6</v>
      </c>
      <c r="K3250" s="3">
        <f>K3248+1</f>
        <v>2395</v>
      </c>
      <c r="L3250" s="97" t="str">
        <f>IF(TRIM('Ek.3-A'!F3250)&lt;&gt;"","var","yok")</f>
        <v>yok</v>
      </c>
      <c r="M3250" s="5" t="str">
        <f>IF('Ek.3-A'!F3250="", "", IF(VLOOKUP('Ek.3-A'!F3250, Veriler!D:E, 2, 0)=0, "", VLOOKUP('Ek.3-A'!F3250, Veriler!D:E, 2, 0)))</f>
        <v/>
      </c>
      <c r="N3250" s="5" t="str">
        <f>IF('Ek.3-A'!P3250="", "", 'Ek.3-A'!P3250)</f>
        <v/>
      </c>
      <c r="O3250" s="142">
        <f>'Ek.3-A'!S3250</f>
        <v>0</v>
      </c>
      <c r="P3250" s="143" t="str">
        <f>'Ek.3-A'!L3250</f>
        <v/>
      </c>
      <c r="Q3250" s="24" t="str">
        <f>'Ek.3-A'!M3250</f>
        <v/>
      </c>
      <c r="R3250" s="24">
        <f t="shared" ref="R3250:R3263" si="691">IF(L3250="var",0,IF(Q3250&lt;=0.005,Q3250,0))</f>
        <v>0</v>
      </c>
      <c r="S3250" s="141" t="str">
        <f t="shared" ref="S3250:S3263" si="692">IF(Q3250&lt;=0.005,"E","H")</f>
        <v>H</v>
      </c>
      <c r="T3250" s="24">
        <f>IF(S3250="E",SUM($R$5:R3250),0)</f>
        <v>0</v>
      </c>
      <c r="U3250" s="143">
        <f t="shared" ref="U3250:U3263" si="693">IF(T3250&lt;=0.1, O3250, IF(R3250&gt;$G$2, R3250*O3250, $G$2*O3250))</f>
        <v>0</v>
      </c>
    </row>
    <row r="3251" spans="1:41" x14ac:dyDescent="0.25">
      <c r="A3251" s="6">
        <v>33.51</v>
      </c>
      <c r="B3251" s="31" t="s">
        <v>90</v>
      </c>
      <c r="D3251" s="89">
        <v>291829003021</v>
      </c>
      <c r="E3251" s="3">
        <v>0.6</v>
      </c>
      <c r="K3251" s="3">
        <f t="shared" ref="K3251:K3263" si="694">K3250+1</f>
        <v>2396</v>
      </c>
      <c r="L3251" s="97" t="str">
        <f>IF(TRIM('Ek.3-A'!F3251)&lt;&gt;"","var","yok")</f>
        <v>yok</v>
      </c>
      <c r="M3251" s="5" t="str">
        <f>IF('Ek.3-A'!F3251="", "", IF(VLOOKUP('Ek.3-A'!F3251, Veriler!D:E, 2, 0)=0, "", VLOOKUP('Ek.3-A'!F3251, Veriler!D:E, 2, 0)))</f>
        <v/>
      </c>
      <c r="N3251" s="5" t="str">
        <f>IF('Ek.3-A'!P3251="", "", 'Ek.3-A'!P3251)</f>
        <v/>
      </c>
      <c r="O3251" s="142">
        <f>'Ek.3-A'!S3251</f>
        <v>0</v>
      </c>
      <c r="P3251" s="143" t="str">
        <f>'Ek.3-A'!L3251</f>
        <v/>
      </c>
      <c r="Q3251" s="24" t="str">
        <f>'Ek.3-A'!M3251</f>
        <v/>
      </c>
      <c r="R3251" s="24">
        <f t="shared" si="691"/>
        <v>0</v>
      </c>
      <c r="S3251" s="141" t="str">
        <f t="shared" si="692"/>
        <v>H</v>
      </c>
      <c r="T3251" s="24">
        <f>IF(S3251="E",SUM($R$5:R3251),0)</f>
        <v>0</v>
      </c>
      <c r="U3251" s="143">
        <f t="shared" si="693"/>
        <v>0</v>
      </c>
    </row>
    <row r="3252" spans="1:41" x14ac:dyDescent="0.25">
      <c r="A3252" s="6">
        <v>33.520000000000003</v>
      </c>
      <c r="B3252" s="31" t="s">
        <v>90</v>
      </c>
      <c r="D3252" s="87">
        <v>290919900018</v>
      </c>
      <c r="E3252" s="3">
        <v>0.6</v>
      </c>
      <c r="K3252" s="3">
        <f t="shared" si="694"/>
        <v>2397</v>
      </c>
      <c r="L3252" s="97" t="str">
        <f>IF(TRIM('Ek.3-A'!F3252)&lt;&gt;"","var","yok")</f>
        <v>yok</v>
      </c>
      <c r="M3252" s="5" t="str">
        <f>IF('Ek.3-A'!F3252="", "", IF(VLOOKUP('Ek.3-A'!F3252, Veriler!D:E, 2, 0)=0, "", VLOOKUP('Ek.3-A'!F3252, Veriler!D:E, 2, 0)))</f>
        <v/>
      </c>
      <c r="N3252" s="5" t="str">
        <f>IF('Ek.3-A'!P3252="", "", 'Ek.3-A'!P3252)</f>
        <v/>
      </c>
      <c r="O3252" s="142">
        <f>'Ek.3-A'!S3252</f>
        <v>0</v>
      </c>
      <c r="P3252" s="143" t="str">
        <f>'Ek.3-A'!L3252</f>
        <v/>
      </c>
      <c r="Q3252" s="24" t="str">
        <f>'Ek.3-A'!M3252</f>
        <v/>
      </c>
      <c r="R3252" s="24">
        <f t="shared" si="691"/>
        <v>0</v>
      </c>
      <c r="S3252" s="141" t="str">
        <f t="shared" si="692"/>
        <v>H</v>
      </c>
      <c r="T3252" s="24">
        <f>IF(S3252="E",SUM($R$5:R3252),0)</f>
        <v>0</v>
      </c>
      <c r="U3252" s="143">
        <f t="shared" si="693"/>
        <v>0</v>
      </c>
    </row>
    <row r="3253" spans="1:41" x14ac:dyDescent="0.25">
      <c r="A3253" s="6">
        <v>33.53</v>
      </c>
      <c r="B3253" s="31" t="s">
        <v>90</v>
      </c>
      <c r="D3253" s="89">
        <v>291823009011</v>
      </c>
      <c r="E3253" s="3">
        <v>0.6</v>
      </c>
      <c r="K3253" s="3">
        <f t="shared" si="694"/>
        <v>2398</v>
      </c>
      <c r="L3253" s="97" t="str">
        <f>IF(TRIM('Ek.3-A'!F3253)&lt;&gt;"","var","yok")</f>
        <v>yok</v>
      </c>
      <c r="M3253" s="5" t="str">
        <f>IF('Ek.3-A'!F3253="", "", IF(VLOOKUP('Ek.3-A'!F3253, Veriler!D:E, 2, 0)=0, "", VLOOKUP('Ek.3-A'!F3253, Veriler!D:E, 2, 0)))</f>
        <v/>
      </c>
      <c r="N3253" s="5" t="str">
        <f>IF('Ek.3-A'!P3253="", "", 'Ek.3-A'!P3253)</f>
        <v/>
      </c>
      <c r="O3253" s="142">
        <f>'Ek.3-A'!S3253</f>
        <v>0</v>
      </c>
      <c r="P3253" s="143" t="str">
        <f>'Ek.3-A'!L3253</f>
        <v/>
      </c>
      <c r="Q3253" s="24" t="str">
        <f>'Ek.3-A'!M3253</f>
        <v/>
      </c>
      <c r="R3253" s="24">
        <f t="shared" si="691"/>
        <v>0</v>
      </c>
      <c r="S3253" s="141" t="str">
        <f t="shared" si="692"/>
        <v>H</v>
      </c>
      <c r="T3253" s="24">
        <f>IF(S3253="E",SUM($R$5:R3253),0)</f>
        <v>0</v>
      </c>
      <c r="U3253" s="143">
        <f t="shared" si="693"/>
        <v>0</v>
      </c>
    </row>
    <row r="3254" spans="1:41" x14ac:dyDescent="0.25">
      <c r="A3254" s="6">
        <v>33.54</v>
      </c>
      <c r="B3254" s="31" t="s">
        <v>90</v>
      </c>
      <c r="D3254" s="87">
        <v>291631001000</v>
      </c>
      <c r="E3254" s="3">
        <v>0.6</v>
      </c>
      <c r="K3254" s="3">
        <f t="shared" si="694"/>
        <v>2399</v>
      </c>
      <c r="L3254" s="97" t="str">
        <f>IF(TRIM('Ek.3-A'!F3254)&lt;&gt;"","var","yok")</f>
        <v>yok</v>
      </c>
      <c r="M3254" s="5" t="str">
        <f>IF('Ek.3-A'!F3254="", "", IF(VLOOKUP('Ek.3-A'!F3254, Veriler!D:E, 2, 0)=0, "", VLOOKUP('Ek.3-A'!F3254, Veriler!D:E, 2, 0)))</f>
        <v/>
      </c>
      <c r="N3254" s="5" t="str">
        <f>IF('Ek.3-A'!P3254="", "", 'Ek.3-A'!P3254)</f>
        <v/>
      </c>
      <c r="O3254" s="142">
        <f>'Ek.3-A'!S3254</f>
        <v>0</v>
      </c>
      <c r="P3254" s="143" t="str">
        <f>'Ek.3-A'!L3254</f>
        <v/>
      </c>
      <c r="Q3254" s="24" t="str">
        <f>'Ek.3-A'!M3254</f>
        <v/>
      </c>
      <c r="R3254" s="24">
        <f t="shared" si="691"/>
        <v>0</v>
      </c>
      <c r="S3254" s="141" t="str">
        <f t="shared" si="692"/>
        <v>H</v>
      </c>
      <c r="T3254" s="24">
        <f>IF(S3254="E",SUM($R$5:R3254),0)</f>
        <v>0</v>
      </c>
      <c r="U3254" s="143">
        <f t="shared" si="693"/>
        <v>0</v>
      </c>
    </row>
    <row r="3255" spans="1:41" x14ac:dyDescent="0.25">
      <c r="A3255" s="6">
        <v>33.549999999999997</v>
      </c>
      <c r="B3255" s="31" t="s">
        <v>90</v>
      </c>
      <c r="D3255" s="89">
        <v>291100001011</v>
      </c>
      <c r="E3255" s="3">
        <v>0.6</v>
      </c>
      <c r="K3255" s="3">
        <f t="shared" si="694"/>
        <v>2400</v>
      </c>
      <c r="L3255" s="97" t="str">
        <f>IF(TRIM('Ek.3-A'!F3255)&lt;&gt;"","var","yok")</f>
        <v>yok</v>
      </c>
      <c r="M3255" s="5" t="str">
        <f>IF('Ek.3-A'!F3255="", "", IF(VLOOKUP('Ek.3-A'!F3255, Veriler!D:E, 2, 0)=0, "", VLOOKUP('Ek.3-A'!F3255, Veriler!D:E, 2, 0)))</f>
        <v/>
      </c>
      <c r="N3255" s="5" t="str">
        <f>IF('Ek.3-A'!P3255="", "", 'Ek.3-A'!P3255)</f>
        <v/>
      </c>
      <c r="O3255" s="142">
        <f>'Ek.3-A'!S3255</f>
        <v>0</v>
      </c>
      <c r="P3255" s="143" t="str">
        <f>'Ek.3-A'!L3255</f>
        <v/>
      </c>
      <c r="Q3255" s="24" t="str">
        <f>'Ek.3-A'!M3255</f>
        <v/>
      </c>
      <c r="R3255" s="24">
        <f t="shared" si="691"/>
        <v>0</v>
      </c>
      <c r="S3255" s="141" t="str">
        <f t="shared" si="692"/>
        <v>H</v>
      </c>
      <c r="T3255" s="24">
        <f>IF(S3255="E",SUM($R$5:R3255),0)</f>
        <v>0</v>
      </c>
      <c r="U3255" s="143">
        <f t="shared" si="693"/>
        <v>0</v>
      </c>
    </row>
    <row r="3256" spans="1:41" x14ac:dyDescent="0.25">
      <c r="A3256" s="6">
        <v>33.56</v>
      </c>
      <c r="B3256" s="31" t="s">
        <v>90</v>
      </c>
      <c r="D3256" s="87">
        <v>292111000011</v>
      </c>
      <c r="E3256" s="3">
        <v>0.6</v>
      </c>
      <c r="K3256" s="3">
        <f t="shared" si="694"/>
        <v>2401</v>
      </c>
      <c r="L3256" s="97" t="str">
        <f>IF(TRIM('Ek.3-A'!F3256)&lt;&gt;"","var","yok")</f>
        <v>yok</v>
      </c>
      <c r="M3256" s="5" t="str">
        <f>IF('Ek.3-A'!F3256="", "", IF(VLOOKUP('Ek.3-A'!F3256, Veriler!D:E, 2, 0)=0, "", VLOOKUP('Ek.3-A'!F3256, Veriler!D:E, 2, 0)))</f>
        <v/>
      </c>
      <c r="N3256" s="5" t="str">
        <f>IF('Ek.3-A'!P3256="", "", 'Ek.3-A'!P3256)</f>
        <v/>
      </c>
      <c r="O3256" s="142">
        <f>'Ek.3-A'!S3256</f>
        <v>0</v>
      </c>
      <c r="P3256" s="143" t="str">
        <f>'Ek.3-A'!L3256</f>
        <v/>
      </c>
      <c r="Q3256" s="24" t="str">
        <f>'Ek.3-A'!M3256</f>
        <v/>
      </c>
      <c r="R3256" s="24">
        <f t="shared" si="691"/>
        <v>0</v>
      </c>
      <c r="S3256" s="141" t="str">
        <f t="shared" si="692"/>
        <v>H</v>
      </c>
      <c r="T3256" s="24">
        <f>IF(S3256="E",SUM($R$5:R3256),0)</f>
        <v>0</v>
      </c>
      <c r="U3256" s="143">
        <f t="shared" si="693"/>
        <v>0</v>
      </c>
    </row>
    <row r="3257" spans="1:41" x14ac:dyDescent="0.25">
      <c r="A3257" s="6">
        <v>33.57</v>
      </c>
      <c r="B3257" s="31" t="s">
        <v>90</v>
      </c>
      <c r="D3257" s="89">
        <v>292111000021</v>
      </c>
      <c r="E3257" s="3">
        <v>0.6</v>
      </c>
      <c r="K3257" s="3">
        <f t="shared" si="694"/>
        <v>2402</v>
      </c>
      <c r="L3257" s="97" t="str">
        <f>IF(TRIM('Ek.3-A'!F3257)&lt;&gt;"","var","yok")</f>
        <v>yok</v>
      </c>
      <c r="M3257" s="5" t="str">
        <f>IF('Ek.3-A'!F3257="", "", IF(VLOOKUP('Ek.3-A'!F3257, Veriler!D:E, 2, 0)=0, "", VLOOKUP('Ek.3-A'!F3257, Veriler!D:E, 2, 0)))</f>
        <v/>
      </c>
      <c r="N3257" s="5" t="str">
        <f>IF('Ek.3-A'!P3257="", "", 'Ek.3-A'!P3257)</f>
        <v/>
      </c>
      <c r="O3257" s="142">
        <f>'Ek.3-A'!S3257</f>
        <v>0</v>
      </c>
      <c r="P3257" s="143" t="str">
        <f>'Ek.3-A'!L3257</f>
        <v/>
      </c>
      <c r="Q3257" s="24" t="str">
        <f>'Ek.3-A'!M3257</f>
        <v/>
      </c>
      <c r="R3257" s="24">
        <f t="shared" si="691"/>
        <v>0</v>
      </c>
      <c r="S3257" s="141" t="str">
        <f t="shared" si="692"/>
        <v>H</v>
      </c>
      <c r="T3257" s="24">
        <f>IF(S3257="E",SUM($R$5:R3257),0)</f>
        <v>0</v>
      </c>
      <c r="U3257" s="143">
        <f t="shared" si="693"/>
        <v>0</v>
      </c>
    </row>
    <row r="3258" spans="1:41" x14ac:dyDescent="0.25">
      <c r="A3258" s="6">
        <v>33.58</v>
      </c>
      <c r="B3258" s="31" t="s">
        <v>90</v>
      </c>
      <c r="D3258" s="87">
        <v>292111000024</v>
      </c>
      <c r="E3258" s="3">
        <v>0.6</v>
      </c>
      <c r="K3258" s="3">
        <f t="shared" si="694"/>
        <v>2403</v>
      </c>
      <c r="L3258" s="97" t="str">
        <f>IF(TRIM('Ek.3-A'!F3258)&lt;&gt;"","var","yok")</f>
        <v>yok</v>
      </c>
      <c r="M3258" s="5" t="str">
        <f>IF('Ek.3-A'!F3258="", "", IF(VLOOKUP('Ek.3-A'!F3258, Veriler!D:E, 2, 0)=0, "", VLOOKUP('Ek.3-A'!F3258, Veriler!D:E, 2, 0)))</f>
        <v/>
      </c>
      <c r="N3258" s="5" t="str">
        <f>IF('Ek.3-A'!P3258="", "", 'Ek.3-A'!P3258)</f>
        <v/>
      </c>
      <c r="O3258" s="142">
        <f>'Ek.3-A'!S3258</f>
        <v>0</v>
      </c>
      <c r="P3258" s="143" t="str">
        <f>'Ek.3-A'!L3258</f>
        <v/>
      </c>
      <c r="Q3258" s="24" t="str">
        <f>'Ek.3-A'!M3258</f>
        <v/>
      </c>
      <c r="R3258" s="24">
        <f t="shared" si="691"/>
        <v>0</v>
      </c>
      <c r="S3258" s="141" t="str">
        <f t="shared" si="692"/>
        <v>H</v>
      </c>
      <c r="T3258" s="24">
        <f>IF(S3258="E",SUM($R$5:R3258),0)</f>
        <v>0</v>
      </c>
      <c r="U3258" s="143">
        <f t="shared" si="693"/>
        <v>0</v>
      </c>
    </row>
    <row r="3259" spans="1:41" x14ac:dyDescent="0.25">
      <c r="A3259" s="6">
        <v>33.590000000000003</v>
      </c>
      <c r="B3259" s="31" t="s">
        <v>90</v>
      </c>
      <c r="D3259" s="89">
        <v>292217000000</v>
      </c>
      <c r="E3259" s="3">
        <v>0.6</v>
      </c>
      <c r="K3259" s="3">
        <f t="shared" si="694"/>
        <v>2404</v>
      </c>
      <c r="L3259" s="97" t="str">
        <f>IF(TRIM('Ek.3-A'!F3259)&lt;&gt;"","var","yok")</f>
        <v>yok</v>
      </c>
      <c r="M3259" s="5" t="str">
        <f>IF('Ek.3-A'!F3259="", "", IF(VLOOKUP('Ek.3-A'!F3259, Veriler!D:E, 2, 0)=0, "", VLOOKUP('Ek.3-A'!F3259, Veriler!D:E, 2, 0)))</f>
        <v/>
      </c>
      <c r="N3259" s="5" t="str">
        <f>IF('Ek.3-A'!P3259="", "", 'Ek.3-A'!P3259)</f>
        <v/>
      </c>
      <c r="O3259" s="142">
        <f>'Ek.3-A'!S3259</f>
        <v>0</v>
      </c>
      <c r="P3259" s="143" t="str">
        <f>'Ek.3-A'!L3259</f>
        <v/>
      </c>
      <c r="Q3259" s="24" t="str">
        <f>'Ek.3-A'!M3259</f>
        <v/>
      </c>
      <c r="R3259" s="24">
        <f t="shared" si="691"/>
        <v>0</v>
      </c>
      <c r="S3259" s="141" t="str">
        <f t="shared" si="692"/>
        <v>H</v>
      </c>
      <c r="T3259" s="24">
        <f>IF(S3259="E",SUM($R$5:R3259),0)</f>
        <v>0</v>
      </c>
      <c r="U3259" s="143">
        <f t="shared" si="693"/>
        <v>0</v>
      </c>
    </row>
    <row r="3260" spans="1:41" x14ac:dyDescent="0.25">
      <c r="A3260" s="6">
        <v>33.6</v>
      </c>
      <c r="B3260" s="31" t="s">
        <v>90</v>
      </c>
      <c r="D3260" s="87">
        <v>290369800013</v>
      </c>
      <c r="E3260" s="3">
        <v>0.6</v>
      </c>
      <c r="K3260" s="3">
        <f t="shared" si="694"/>
        <v>2405</v>
      </c>
      <c r="L3260" s="97" t="str">
        <f>IF(TRIM('Ek.3-A'!F3260)&lt;&gt;"","var","yok")</f>
        <v>yok</v>
      </c>
      <c r="M3260" s="5" t="str">
        <f>IF('Ek.3-A'!F3260="", "", IF(VLOOKUP('Ek.3-A'!F3260, Veriler!D:E, 2, 0)=0, "", VLOOKUP('Ek.3-A'!F3260, Veriler!D:E, 2, 0)))</f>
        <v/>
      </c>
      <c r="N3260" s="5" t="str">
        <f>IF('Ek.3-A'!P3260="", "", 'Ek.3-A'!P3260)</f>
        <v/>
      </c>
      <c r="O3260" s="142">
        <f>'Ek.3-A'!S3260</f>
        <v>0</v>
      </c>
      <c r="P3260" s="143" t="str">
        <f>'Ek.3-A'!L3260</f>
        <v/>
      </c>
      <c r="Q3260" s="24" t="str">
        <f>'Ek.3-A'!M3260</f>
        <v/>
      </c>
      <c r="R3260" s="24">
        <f t="shared" si="691"/>
        <v>0</v>
      </c>
      <c r="S3260" s="141" t="str">
        <f t="shared" si="692"/>
        <v>H</v>
      </c>
      <c r="T3260" s="24">
        <f>IF(S3260="E",SUM($R$5:R3260),0)</f>
        <v>0</v>
      </c>
      <c r="U3260" s="143">
        <f t="shared" si="693"/>
        <v>0</v>
      </c>
    </row>
    <row r="3261" spans="1:41" x14ac:dyDescent="0.25">
      <c r="A3261" s="6">
        <v>33.61</v>
      </c>
      <c r="B3261" s="31" t="s">
        <v>90</v>
      </c>
      <c r="D3261" s="89">
        <v>293144000000</v>
      </c>
      <c r="E3261" s="3">
        <v>0.6</v>
      </c>
      <c r="K3261" s="3">
        <f t="shared" si="694"/>
        <v>2406</v>
      </c>
      <c r="L3261" s="97" t="str">
        <f>IF(TRIM('Ek.3-A'!F3261)&lt;&gt;"","var","yok")</f>
        <v>yok</v>
      </c>
      <c r="M3261" s="5" t="str">
        <f>IF('Ek.3-A'!F3261="", "", IF(VLOOKUP('Ek.3-A'!F3261, Veriler!D:E, 2, 0)=0, "", VLOOKUP('Ek.3-A'!F3261, Veriler!D:E, 2, 0)))</f>
        <v/>
      </c>
      <c r="N3261" s="5" t="str">
        <f>IF('Ek.3-A'!P3261="", "", 'Ek.3-A'!P3261)</f>
        <v/>
      </c>
      <c r="O3261" s="142">
        <f>'Ek.3-A'!S3261</f>
        <v>0</v>
      </c>
      <c r="P3261" s="143" t="str">
        <f>'Ek.3-A'!L3261</f>
        <v/>
      </c>
      <c r="Q3261" s="24" t="str">
        <f>'Ek.3-A'!M3261</f>
        <v/>
      </c>
      <c r="R3261" s="24">
        <f t="shared" si="691"/>
        <v>0</v>
      </c>
      <c r="S3261" s="141" t="str">
        <f t="shared" si="692"/>
        <v>H</v>
      </c>
      <c r="T3261" s="24">
        <f>IF(S3261="E",SUM($R$5:R3261),0)</f>
        <v>0</v>
      </c>
      <c r="U3261" s="143">
        <f t="shared" si="693"/>
        <v>0</v>
      </c>
    </row>
    <row r="3262" spans="1:41" x14ac:dyDescent="0.25">
      <c r="A3262" s="6">
        <v>33.619999999999997</v>
      </c>
      <c r="B3262" s="31" t="s">
        <v>90</v>
      </c>
      <c r="D3262" s="87">
        <v>293349900013</v>
      </c>
      <c r="E3262" s="3">
        <v>0.6</v>
      </c>
      <c r="K3262" s="3">
        <f t="shared" si="694"/>
        <v>2407</v>
      </c>
      <c r="L3262" s="97" t="str">
        <f>IF(TRIM('Ek.3-A'!F3262)&lt;&gt;"","var","yok")</f>
        <v>yok</v>
      </c>
      <c r="M3262" s="5" t="str">
        <f>IF('Ek.3-A'!F3262="", "", IF(VLOOKUP('Ek.3-A'!F3262, Veriler!D:E, 2, 0)=0, "", VLOOKUP('Ek.3-A'!F3262, Veriler!D:E, 2, 0)))</f>
        <v/>
      </c>
      <c r="N3262" s="5" t="str">
        <f>IF('Ek.3-A'!P3262="", "", 'Ek.3-A'!P3262)</f>
        <v/>
      </c>
      <c r="O3262" s="142">
        <f>'Ek.3-A'!S3262</f>
        <v>0</v>
      </c>
      <c r="P3262" s="143" t="str">
        <f>'Ek.3-A'!L3262</f>
        <v/>
      </c>
      <c r="Q3262" s="24" t="str">
        <f>'Ek.3-A'!M3262</f>
        <v/>
      </c>
      <c r="R3262" s="24">
        <f t="shared" si="691"/>
        <v>0</v>
      </c>
      <c r="S3262" s="141" t="str">
        <f t="shared" si="692"/>
        <v>H</v>
      </c>
      <c r="T3262" s="24">
        <f>IF(S3262="E",SUM($R$5:R3262),0)</f>
        <v>0</v>
      </c>
      <c r="U3262" s="143">
        <f t="shared" si="693"/>
        <v>0</v>
      </c>
    </row>
    <row r="3263" spans="1:41" x14ac:dyDescent="0.25">
      <c r="A3263" s="6">
        <v>33.630000000000003</v>
      </c>
      <c r="B3263" s="31" t="s">
        <v>90</v>
      </c>
      <c r="D3263" s="89">
        <v>291020000000</v>
      </c>
      <c r="E3263" s="3">
        <v>0.6</v>
      </c>
      <c r="K3263" s="3">
        <f t="shared" si="694"/>
        <v>2408</v>
      </c>
      <c r="L3263" s="97" t="str">
        <f>IF(TRIM('Ek.3-A'!F3263)&lt;&gt;"","var","yok")</f>
        <v>yok</v>
      </c>
      <c r="M3263" s="5" t="str">
        <f>IF('Ek.3-A'!F3263="", "", IF(VLOOKUP('Ek.3-A'!F3263, Veriler!D:E, 2, 0)=0, "", VLOOKUP('Ek.3-A'!F3263, Veriler!D:E, 2, 0)))</f>
        <v/>
      </c>
      <c r="N3263" s="5" t="str">
        <f>IF('Ek.3-A'!P3263="", "", 'Ek.3-A'!P3263)</f>
        <v/>
      </c>
      <c r="O3263" s="142">
        <f>'Ek.3-A'!S3263</f>
        <v>0</v>
      </c>
      <c r="P3263" s="143" t="str">
        <f>'Ek.3-A'!L3263</f>
        <v/>
      </c>
      <c r="Q3263" s="24" t="str">
        <f>'Ek.3-A'!M3263</f>
        <v/>
      </c>
      <c r="R3263" s="24">
        <f t="shared" si="691"/>
        <v>0</v>
      </c>
      <c r="S3263" s="141" t="str">
        <f t="shared" si="692"/>
        <v>H</v>
      </c>
      <c r="T3263" s="24">
        <f>IF(S3263="E",SUM($R$5:R3263),0)</f>
        <v>0</v>
      </c>
      <c r="U3263" s="143">
        <f t="shared" si="693"/>
        <v>0</v>
      </c>
    </row>
    <row r="3264" spans="1:41" x14ac:dyDescent="0.25">
      <c r="A3264" s="6">
        <v>33.64</v>
      </c>
      <c r="B3264" s="31" t="s">
        <v>90</v>
      </c>
      <c r="D3264" s="87">
        <v>291422000012</v>
      </c>
      <c r="E3264" s="3">
        <v>0.6</v>
      </c>
      <c r="T3264" s="24"/>
      <c r="U3264" s="25"/>
      <c r="AO3264" s="140">
        <f>'Ek.3-A'!L3264</f>
        <v>0</v>
      </c>
    </row>
    <row r="3265" spans="1:21" x14ac:dyDescent="0.25">
      <c r="A3265" s="6">
        <v>33.65</v>
      </c>
      <c r="B3265" s="31" t="s">
        <v>90</v>
      </c>
      <c r="D3265" s="89">
        <v>292142000017</v>
      </c>
      <c r="E3265" s="3">
        <v>0.6</v>
      </c>
      <c r="T3265" s="24"/>
      <c r="U3265" s="25"/>
    </row>
    <row r="3266" spans="1:21" x14ac:dyDescent="0.25">
      <c r="A3266" s="6">
        <v>33.659999999999997</v>
      </c>
      <c r="B3266" s="31" t="s">
        <v>90</v>
      </c>
      <c r="D3266" s="87">
        <v>920999400000</v>
      </c>
      <c r="E3266" s="3">
        <v>0.6</v>
      </c>
      <c r="T3266" s="24"/>
      <c r="U3266" s="25"/>
    </row>
    <row r="3267" spans="1:21" x14ac:dyDescent="0.25">
      <c r="A3267" s="6">
        <v>33.67</v>
      </c>
      <c r="B3267" s="31" t="s">
        <v>90</v>
      </c>
      <c r="D3267" s="89">
        <v>130212000000</v>
      </c>
      <c r="E3267" s="3">
        <v>0.6</v>
      </c>
      <c r="T3267" s="24"/>
      <c r="U3267" s="25"/>
    </row>
    <row r="3268" spans="1:21" x14ac:dyDescent="0.25">
      <c r="A3268" s="6">
        <v>33.68</v>
      </c>
      <c r="B3268" s="31" t="s">
        <v>90</v>
      </c>
      <c r="D3268" s="87">
        <v>843510000012</v>
      </c>
      <c r="E3268" s="3">
        <v>0.6</v>
      </c>
      <c r="T3268" s="24"/>
      <c r="U3268" s="25"/>
    </row>
    <row r="3269" spans="1:21" x14ac:dyDescent="0.25">
      <c r="A3269" s="6">
        <v>33.69</v>
      </c>
      <c r="B3269" s="31" t="s">
        <v>90</v>
      </c>
      <c r="D3269" s="89">
        <v>291419900014</v>
      </c>
      <c r="E3269" s="3">
        <v>0.6</v>
      </c>
      <c r="T3269" s="24"/>
      <c r="U3269" s="25"/>
    </row>
    <row r="3270" spans="1:21" x14ac:dyDescent="0.25">
      <c r="A3270" s="6">
        <v>33.700000000000003</v>
      </c>
      <c r="B3270" s="31" t="s">
        <v>90</v>
      </c>
      <c r="D3270" s="87">
        <v>293339990014</v>
      </c>
      <c r="E3270" s="3">
        <v>0.6</v>
      </c>
      <c r="T3270" s="24"/>
      <c r="U3270" s="25"/>
    </row>
    <row r="3271" spans="1:21" x14ac:dyDescent="0.25">
      <c r="A3271" s="6">
        <v>33.71</v>
      </c>
      <c r="B3271" s="31" t="s">
        <v>90</v>
      </c>
      <c r="D3271" s="89">
        <v>850590900000</v>
      </c>
      <c r="E3271" s="3">
        <v>0.6</v>
      </c>
      <c r="T3271" s="24"/>
      <c r="U3271" s="25"/>
    </row>
    <row r="3272" spans="1:21" x14ac:dyDescent="0.25">
      <c r="A3272" s="6">
        <v>33.72</v>
      </c>
      <c r="B3272" s="31" t="s">
        <v>90</v>
      </c>
      <c r="D3272" s="87">
        <v>293391900031</v>
      </c>
      <c r="E3272" s="3">
        <v>0.6</v>
      </c>
      <c r="T3272" s="24"/>
      <c r="U3272" s="25"/>
    </row>
    <row r="3273" spans="1:21" x14ac:dyDescent="0.25">
      <c r="A3273" s="6">
        <v>33.729999999999997</v>
      </c>
      <c r="B3273" s="31" t="s">
        <v>90</v>
      </c>
      <c r="D3273" s="89">
        <v>252520000000</v>
      </c>
      <c r="E3273" s="3">
        <v>0.6</v>
      </c>
      <c r="K3273" s="3">
        <f>K3263+1</f>
        <v>2409</v>
      </c>
      <c r="L3273" s="97" t="str">
        <f>IF(TRIM('Ek.3-A'!F3273)&lt;&gt;"","var","yok")</f>
        <v>yok</v>
      </c>
      <c r="M3273" s="5" t="str">
        <f>IF('Ek.3-A'!F3273="", "", IF(VLOOKUP('Ek.3-A'!F3273, Veriler!D:E, 2, 0)=0, "", VLOOKUP('Ek.3-A'!F3273, Veriler!D:E, 2, 0)))</f>
        <v/>
      </c>
      <c r="N3273" s="5" t="str">
        <f>IF('Ek.3-A'!P3273="", "", 'Ek.3-A'!P3273)</f>
        <v/>
      </c>
      <c r="O3273" s="142">
        <f>'Ek.3-A'!S3273</f>
        <v>0</v>
      </c>
      <c r="P3273" s="143" t="str">
        <f>'Ek.3-A'!L3273</f>
        <v/>
      </c>
      <c r="Q3273" s="24" t="str">
        <f>'Ek.3-A'!M3273</f>
        <v/>
      </c>
      <c r="R3273" s="24">
        <f t="shared" ref="R3273:R3286" si="695">IF(L3273="var",0,IF(Q3273&lt;=0.005,Q3273,0))</f>
        <v>0</v>
      </c>
      <c r="S3273" s="141" t="str">
        <f t="shared" ref="S3273:S3286" si="696">IF(Q3273&lt;=0.005,"E","H")</f>
        <v>H</v>
      </c>
      <c r="T3273" s="24">
        <f>IF(S3273="E",SUM($R$5:R3273),0)</f>
        <v>0</v>
      </c>
      <c r="U3273" s="143">
        <f t="shared" ref="U3273:U3286" si="697">IF(T3273&lt;=0.1, O3273, IF(R3273&gt;$G$2, R3273*O3273, $G$2*O3273))</f>
        <v>0</v>
      </c>
    </row>
    <row r="3274" spans="1:21" x14ac:dyDescent="0.25">
      <c r="A3274" s="6">
        <v>33.74</v>
      </c>
      <c r="B3274" s="31" t="s">
        <v>90</v>
      </c>
      <c r="D3274" s="87">
        <v>851890003000</v>
      </c>
      <c r="E3274" s="3">
        <v>0.6</v>
      </c>
      <c r="K3274" s="3">
        <f t="shared" ref="K3274:K3286" si="698">K3273+1</f>
        <v>2410</v>
      </c>
      <c r="L3274" s="97" t="str">
        <f>IF(TRIM('Ek.3-A'!F3274)&lt;&gt;"","var","yok")</f>
        <v>yok</v>
      </c>
      <c r="M3274" s="5" t="str">
        <f>IF('Ek.3-A'!F3274="", "", IF(VLOOKUP('Ek.3-A'!F3274, Veriler!D:E, 2, 0)=0, "", VLOOKUP('Ek.3-A'!F3274, Veriler!D:E, 2, 0)))</f>
        <v/>
      </c>
      <c r="N3274" s="5" t="str">
        <f>IF('Ek.3-A'!P3274="", "", 'Ek.3-A'!P3274)</f>
        <v/>
      </c>
      <c r="O3274" s="142">
        <f>'Ek.3-A'!S3274</f>
        <v>0</v>
      </c>
      <c r="P3274" s="143" t="str">
        <f>'Ek.3-A'!L3274</f>
        <v/>
      </c>
      <c r="Q3274" s="24" t="str">
        <f>'Ek.3-A'!M3274</f>
        <v/>
      </c>
      <c r="R3274" s="24">
        <f t="shared" si="695"/>
        <v>0</v>
      </c>
      <c r="S3274" s="141" t="str">
        <f t="shared" si="696"/>
        <v>H</v>
      </c>
      <c r="T3274" s="24">
        <f>IF(S3274="E",SUM($R$5:R3274),0)</f>
        <v>0</v>
      </c>
      <c r="U3274" s="143">
        <f t="shared" si="697"/>
        <v>0</v>
      </c>
    </row>
    <row r="3275" spans="1:21" x14ac:dyDescent="0.25">
      <c r="A3275" s="6">
        <v>33.75</v>
      </c>
      <c r="B3275" s="31" t="s">
        <v>90</v>
      </c>
      <c r="D3275" s="89">
        <v>250610000014</v>
      </c>
      <c r="E3275" s="3">
        <v>0.6</v>
      </c>
      <c r="K3275" s="3">
        <f t="shared" si="698"/>
        <v>2411</v>
      </c>
      <c r="L3275" s="97" t="str">
        <f>IF(TRIM('Ek.3-A'!F3275)&lt;&gt;"","var","yok")</f>
        <v>yok</v>
      </c>
      <c r="M3275" s="5" t="str">
        <f>IF('Ek.3-A'!F3275="", "", IF(VLOOKUP('Ek.3-A'!F3275, Veriler!D:E, 2, 0)=0, "", VLOOKUP('Ek.3-A'!F3275, Veriler!D:E, 2, 0)))</f>
        <v/>
      </c>
      <c r="N3275" s="5" t="str">
        <f>IF('Ek.3-A'!P3275="", "", 'Ek.3-A'!P3275)</f>
        <v/>
      </c>
      <c r="O3275" s="142">
        <f>'Ek.3-A'!S3275</f>
        <v>0</v>
      </c>
      <c r="P3275" s="143" t="str">
        <f>'Ek.3-A'!L3275</f>
        <v/>
      </c>
      <c r="Q3275" s="24" t="str">
        <f>'Ek.3-A'!M3275</f>
        <v/>
      </c>
      <c r="R3275" s="24">
        <f t="shared" si="695"/>
        <v>0</v>
      </c>
      <c r="S3275" s="141" t="str">
        <f t="shared" si="696"/>
        <v>H</v>
      </c>
      <c r="T3275" s="24">
        <f>IF(S3275="E",SUM($R$5:R3275),0)</f>
        <v>0</v>
      </c>
      <c r="U3275" s="143">
        <f t="shared" si="697"/>
        <v>0</v>
      </c>
    </row>
    <row r="3276" spans="1:21" x14ac:dyDescent="0.25">
      <c r="A3276" s="6">
        <v>33.76</v>
      </c>
      <c r="B3276" s="31" t="s">
        <v>90</v>
      </c>
      <c r="D3276" s="87">
        <v>901210000000</v>
      </c>
      <c r="E3276" s="3">
        <v>0.6</v>
      </c>
      <c r="K3276" s="3">
        <f t="shared" si="698"/>
        <v>2412</v>
      </c>
      <c r="L3276" s="97" t="str">
        <f>IF(TRIM('Ek.3-A'!F3276)&lt;&gt;"","var","yok")</f>
        <v>yok</v>
      </c>
      <c r="M3276" s="5" t="str">
        <f>IF('Ek.3-A'!F3276="", "", IF(VLOOKUP('Ek.3-A'!F3276, Veriler!D:E, 2, 0)=0, "", VLOOKUP('Ek.3-A'!F3276, Veriler!D:E, 2, 0)))</f>
        <v/>
      </c>
      <c r="N3276" s="5" t="str">
        <f>IF('Ek.3-A'!P3276="", "", 'Ek.3-A'!P3276)</f>
        <v/>
      </c>
      <c r="O3276" s="142">
        <f>'Ek.3-A'!S3276</f>
        <v>0</v>
      </c>
      <c r="P3276" s="143" t="str">
        <f>'Ek.3-A'!L3276</f>
        <v/>
      </c>
      <c r="Q3276" s="24" t="str">
        <f>'Ek.3-A'!M3276</f>
        <v/>
      </c>
      <c r="R3276" s="24">
        <f t="shared" si="695"/>
        <v>0</v>
      </c>
      <c r="S3276" s="141" t="str">
        <f t="shared" si="696"/>
        <v>H</v>
      </c>
      <c r="T3276" s="24">
        <f>IF(S3276="E",SUM($R$5:R3276),0)</f>
        <v>0</v>
      </c>
      <c r="U3276" s="143">
        <f t="shared" si="697"/>
        <v>0</v>
      </c>
    </row>
    <row r="3277" spans="1:21" x14ac:dyDescent="0.25">
      <c r="A3277" s="6">
        <v>33.770000000000003</v>
      </c>
      <c r="B3277" s="31" t="s">
        <v>90</v>
      </c>
      <c r="D3277" s="89">
        <v>901290000000</v>
      </c>
      <c r="E3277" s="3">
        <v>0.6</v>
      </c>
      <c r="K3277" s="3">
        <f t="shared" si="698"/>
        <v>2413</v>
      </c>
      <c r="L3277" s="97" t="str">
        <f>IF(TRIM('Ek.3-A'!F3277)&lt;&gt;"","var","yok")</f>
        <v>yok</v>
      </c>
      <c r="M3277" s="5" t="str">
        <f>IF('Ek.3-A'!F3277="", "", IF(VLOOKUP('Ek.3-A'!F3277, Veriler!D:E, 2, 0)=0, "", VLOOKUP('Ek.3-A'!F3277, Veriler!D:E, 2, 0)))</f>
        <v/>
      </c>
      <c r="N3277" s="5" t="str">
        <f>IF('Ek.3-A'!P3277="", "", 'Ek.3-A'!P3277)</f>
        <v/>
      </c>
      <c r="O3277" s="142">
        <f>'Ek.3-A'!S3277</f>
        <v>0</v>
      </c>
      <c r="P3277" s="143" t="str">
        <f>'Ek.3-A'!L3277</f>
        <v/>
      </c>
      <c r="Q3277" s="24" t="str">
        <f>'Ek.3-A'!M3277</f>
        <v/>
      </c>
      <c r="R3277" s="24">
        <f t="shared" si="695"/>
        <v>0</v>
      </c>
      <c r="S3277" s="141" t="str">
        <f t="shared" si="696"/>
        <v>H</v>
      </c>
      <c r="T3277" s="24">
        <f>IF(S3277="E",SUM($R$5:R3277),0)</f>
        <v>0</v>
      </c>
      <c r="U3277" s="143">
        <f t="shared" si="697"/>
        <v>0</v>
      </c>
    </row>
    <row r="3278" spans="1:21" x14ac:dyDescent="0.25">
      <c r="A3278" s="6">
        <v>33.78</v>
      </c>
      <c r="B3278" s="31" t="s">
        <v>90</v>
      </c>
      <c r="D3278" s="87">
        <v>320120001000</v>
      </c>
      <c r="E3278" s="3">
        <v>0.6</v>
      </c>
      <c r="K3278" s="3">
        <f t="shared" si="698"/>
        <v>2414</v>
      </c>
      <c r="L3278" s="97" t="str">
        <f>IF(TRIM('Ek.3-A'!F3278)&lt;&gt;"","var","yok")</f>
        <v>yok</v>
      </c>
      <c r="M3278" s="5" t="str">
        <f>IF('Ek.3-A'!F3278="", "", IF(VLOOKUP('Ek.3-A'!F3278, Veriler!D:E, 2, 0)=0, "", VLOOKUP('Ek.3-A'!F3278, Veriler!D:E, 2, 0)))</f>
        <v/>
      </c>
      <c r="N3278" s="5" t="str">
        <f>IF('Ek.3-A'!P3278="", "", 'Ek.3-A'!P3278)</f>
        <v/>
      </c>
      <c r="O3278" s="142">
        <f>'Ek.3-A'!S3278</f>
        <v>0</v>
      </c>
      <c r="P3278" s="143" t="str">
        <f>'Ek.3-A'!L3278</f>
        <v/>
      </c>
      <c r="Q3278" s="24" t="str">
        <f>'Ek.3-A'!M3278</f>
        <v/>
      </c>
      <c r="R3278" s="24">
        <f t="shared" si="695"/>
        <v>0</v>
      </c>
      <c r="S3278" s="141" t="str">
        <f t="shared" si="696"/>
        <v>H</v>
      </c>
      <c r="T3278" s="24">
        <f>IF(S3278="E",SUM($R$5:R3278),0)</f>
        <v>0</v>
      </c>
      <c r="U3278" s="143">
        <f t="shared" si="697"/>
        <v>0</v>
      </c>
    </row>
    <row r="3279" spans="1:21" x14ac:dyDescent="0.25">
      <c r="A3279" s="6">
        <v>33.79</v>
      </c>
      <c r="B3279" s="31" t="s">
        <v>90</v>
      </c>
      <c r="D3279" s="89">
        <v>320120009000</v>
      </c>
      <c r="E3279" s="3">
        <v>0.6</v>
      </c>
      <c r="K3279" s="3">
        <f t="shared" si="698"/>
        <v>2415</v>
      </c>
      <c r="L3279" s="97" t="str">
        <f>IF(TRIM('Ek.3-A'!F3279)&lt;&gt;"","var","yok")</f>
        <v>yok</v>
      </c>
      <c r="M3279" s="5" t="str">
        <f>IF('Ek.3-A'!F3279="", "", IF(VLOOKUP('Ek.3-A'!F3279, Veriler!D:E, 2, 0)=0, "", VLOOKUP('Ek.3-A'!F3279, Veriler!D:E, 2, 0)))</f>
        <v/>
      </c>
      <c r="N3279" s="5" t="str">
        <f>IF('Ek.3-A'!P3279="", "", 'Ek.3-A'!P3279)</f>
        <v/>
      </c>
      <c r="O3279" s="142">
        <f>'Ek.3-A'!S3279</f>
        <v>0</v>
      </c>
      <c r="P3279" s="143" t="str">
        <f>'Ek.3-A'!L3279</f>
        <v/>
      </c>
      <c r="Q3279" s="24" t="str">
        <f>'Ek.3-A'!M3279</f>
        <v/>
      </c>
      <c r="R3279" s="24">
        <f t="shared" si="695"/>
        <v>0</v>
      </c>
      <c r="S3279" s="141" t="str">
        <f t="shared" si="696"/>
        <v>H</v>
      </c>
      <c r="T3279" s="24">
        <f>IF(S3279="E",SUM($R$5:R3279),0)</f>
        <v>0</v>
      </c>
      <c r="U3279" s="143">
        <f t="shared" si="697"/>
        <v>0</v>
      </c>
    </row>
    <row r="3280" spans="1:21" x14ac:dyDescent="0.25">
      <c r="A3280" s="6">
        <v>33.799999999999997</v>
      </c>
      <c r="B3280" s="31" t="s">
        <v>90</v>
      </c>
      <c r="D3280" s="87">
        <v>381129001000</v>
      </c>
      <c r="E3280" s="3">
        <v>0.6</v>
      </c>
      <c r="K3280" s="3">
        <f t="shared" si="698"/>
        <v>2416</v>
      </c>
      <c r="L3280" s="97" t="str">
        <f>IF(TRIM('Ek.3-A'!F3280)&lt;&gt;"","var","yok")</f>
        <v>yok</v>
      </c>
      <c r="M3280" s="5" t="str">
        <f>IF('Ek.3-A'!F3280="", "", IF(VLOOKUP('Ek.3-A'!F3280, Veriler!D:E, 2, 0)=0, "", VLOOKUP('Ek.3-A'!F3280, Veriler!D:E, 2, 0)))</f>
        <v/>
      </c>
      <c r="N3280" s="5" t="str">
        <f>IF('Ek.3-A'!P3280="", "", 'Ek.3-A'!P3280)</f>
        <v/>
      </c>
      <c r="O3280" s="142">
        <f>'Ek.3-A'!S3280</f>
        <v>0</v>
      </c>
      <c r="P3280" s="143" t="str">
        <f>'Ek.3-A'!L3280</f>
        <v/>
      </c>
      <c r="Q3280" s="24" t="str">
        <f>'Ek.3-A'!M3280</f>
        <v/>
      </c>
      <c r="R3280" s="24">
        <f t="shared" si="695"/>
        <v>0</v>
      </c>
      <c r="S3280" s="141" t="str">
        <f t="shared" si="696"/>
        <v>H</v>
      </c>
      <c r="T3280" s="24">
        <f>IF(S3280="E",SUM($R$5:R3280),0)</f>
        <v>0</v>
      </c>
      <c r="U3280" s="143">
        <f t="shared" si="697"/>
        <v>0</v>
      </c>
    </row>
    <row r="3281" spans="1:21" x14ac:dyDescent="0.25">
      <c r="A3281" s="6">
        <v>33.81</v>
      </c>
      <c r="B3281" s="31" t="s">
        <v>90</v>
      </c>
      <c r="D3281" s="89">
        <v>282490000011</v>
      </c>
      <c r="E3281" s="3">
        <v>0.6</v>
      </c>
      <c r="K3281" s="3">
        <f t="shared" si="698"/>
        <v>2417</v>
      </c>
      <c r="L3281" s="97" t="str">
        <f>IF(TRIM('Ek.3-A'!F3281)&lt;&gt;"","var","yok")</f>
        <v>yok</v>
      </c>
      <c r="M3281" s="5" t="str">
        <f>IF('Ek.3-A'!F3281="", "", IF(VLOOKUP('Ek.3-A'!F3281, Veriler!D:E, 2, 0)=0, "", VLOOKUP('Ek.3-A'!F3281, Veriler!D:E, 2, 0)))</f>
        <v/>
      </c>
      <c r="N3281" s="5" t="str">
        <f>IF('Ek.3-A'!P3281="", "", 'Ek.3-A'!P3281)</f>
        <v/>
      </c>
      <c r="O3281" s="142">
        <f>'Ek.3-A'!S3281</f>
        <v>0</v>
      </c>
      <c r="P3281" s="143" t="str">
        <f>'Ek.3-A'!L3281</f>
        <v/>
      </c>
      <c r="Q3281" s="24" t="str">
        <f>'Ek.3-A'!M3281</f>
        <v/>
      </c>
      <c r="R3281" s="24">
        <f t="shared" si="695"/>
        <v>0</v>
      </c>
      <c r="S3281" s="141" t="str">
        <f t="shared" si="696"/>
        <v>H</v>
      </c>
      <c r="T3281" s="24">
        <f>IF(S3281="E",SUM($R$5:R3281),0)</f>
        <v>0</v>
      </c>
      <c r="U3281" s="143">
        <f t="shared" si="697"/>
        <v>0</v>
      </c>
    </row>
    <row r="3282" spans="1:21" x14ac:dyDescent="0.25">
      <c r="A3282" s="6">
        <v>33.82</v>
      </c>
      <c r="B3282" s="31" t="s">
        <v>90</v>
      </c>
      <c r="D3282" s="87">
        <v>291590700037</v>
      </c>
      <c r="E3282" s="3">
        <v>0.6</v>
      </c>
      <c r="K3282" s="3">
        <f t="shared" si="698"/>
        <v>2418</v>
      </c>
      <c r="L3282" s="97" t="str">
        <f>IF(TRIM('Ek.3-A'!F3282)&lt;&gt;"","var","yok")</f>
        <v>yok</v>
      </c>
      <c r="M3282" s="5" t="str">
        <f>IF('Ek.3-A'!F3282="", "", IF(VLOOKUP('Ek.3-A'!F3282, Veriler!D:E, 2, 0)=0, "", VLOOKUP('Ek.3-A'!F3282, Veriler!D:E, 2, 0)))</f>
        <v/>
      </c>
      <c r="N3282" s="5" t="str">
        <f>IF('Ek.3-A'!P3282="", "", 'Ek.3-A'!P3282)</f>
        <v/>
      </c>
      <c r="O3282" s="142">
        <f>'Ek.3-A'!S3282</f>
        <v>0</v>
      </c>
      <c r="P3282" s="143" t="str">
        <f>'Ek.3-A'!L3282</f>
        <v/>
      </c>
      <c r="Q3282" s="24" t="str">
        <f>'Ek.3-A'!M3282</f>
        <v/>
      </c>
      <c r="R3282" s="24">
        <f t="shared" si="695"/>
        <v>0</v>
      </c>
      <c r="S3282" s="141" t="str">
        <f t="shared" si="696"/>
        <v>H</v>
      </c>
      <c r="T3282" s="24">
        <f>IF(S3282="E",SUM($R$5:R3282),0)</f>
        <v>0</v>
      </c>
      <c r="U3282" s="143">
        <f t="shared" si="697"/>
        <v>0</v>
      </c>
    </row>
    <row r="3283" spans="1:21" x14ac:dyDescent="0.25">
      <c r="A3283" s="6">
        <v>33.83</v>
      </c>
      <c r="B3283" s="31" t="s">
        <v>90</v>
      </c>
      <c r="D3283" s="89">
        <v>291590900037</v>
      </c>
      <c r="E3283" s="3">
        <v>0.6</v>
      </c>
      <c r="K3283" s="3">
        <f t="shared" si="698"/>
        <v>2419</v>
      </c>
      <c r="L3283" s="97" t="str">
        <f>IF(TRIM('Ek.3-A'!F3283)&lt;&gt;"","var","yok")</f>
        <v>yok</v>
      </c>
      <c r="M3283" s="5" t="str">
        <f>IF('Ek.3-A'!F3283="", "", IF(VLOOKUP('Ek.3-A'!F3283, Veriler!D:E, 2, 0)=0, "", VLOOKUP('Ek.3-A'!F3283, Veriler!D:E, 2, 0)))</f>
        <v/>
      </c>
      <c r="N3283" s="5" t="str">
        <f>IF('Ek.3-A'!P3283="", "", 'Ek.3-A'!P3283)</f>
        <v/>
      </c>
      <c r="O3283" s="142">
        <f>'Ek.3-A'!S3283</f>
        <v>0</v>
      </c>
      <c r="P3283" s="143" t="str">
        <f>'Ek.3-A'!L3283</f>
        <v/>
      </c>
      <c r="Q3283" s="24" t="str">
        <f>'Ek.3-A'!M3283</f>
        <v/>
      </c>
      <c r="R3283" s="24">
        <f t="shared" si="695"/>
        <v>0</v>
      </c>
      <c r="S3283" s="141" t="str">
        <f t="shared" si="696"/>
        <v>H</v>
      </c>
      <c r="T3283" s="24">
        <f>IF(S3283="E",SUM($R$5:R3283),0)</f>
        <v>0</v>
      </c>
      <c r="U3283" s="143">
        <f t="shared" si="697"/>
        <v>0</v>
      </c>
    </row>
    <row r="3284" spans="1:21" x14ac:dyDescent="0.25">
      <c r="A3284" s="6">
        <v>33.840000000000003</v>
      </c>
      <c r="B3284" s="31" t="s">
        <v>90</v>
      </c>
      <c r="D3284" s="87">
        <v>291899900014</v>
      </c>
      <c r="E3284" s="3">
        <v>0.6</v>
      </c>
      <c r="K3284" s="3">
        <f t="shared" si="698"/>
        <v>2420</v>
      </c>
      <c r="L3284" s="97" t="str">
        <f>IF(TRIM('Ek.3-A'!F3284)&lt;&gt;"","var","yok")</f>
        <v>yok</v>
      </c>
      <c r="M3284" s="5" t="str">
        <f>IF('Ek.3-A'!F3284="", "", IF(VLOOKUP('Ek.3-A'!F3284, Veriler!D:E, 2, 0)=0, "", VLOOKUP('Ek.3-A'!F3284, Veriler!D:E, 2, 0)))</f>
        <v/>
      </c>
      <c r="N3284" s="5" t="str">
        <f>IF('Ek.3-A'!P3284="", "", 'Ek.3-A'!P3284)</f>
        <v/>
      </c>
      <c r="O3284" s="142">
        <f>'Ek.3-A'!S3284</f>
        <v>0</v>
      </c>
      <c r="P3284" s="143" t="str">
        <f>'Ek.3-A'!L3284</f>
        <v/>
      </c>
      <c r="Q3284" s="24" t="str">
        <f>'Ek.3-A'!M3284</f>
        <v/>
      </c>
      <c r="R3284" s="24">
        <f t="shared" si="695"/>
        <v>0</v>
      </c>
      <c r="S3284" s="141" t="str">
        <f t="shared" si="696"/>
        <v>H</v>
      </c>
      <c r="T3284" s="24">
        <f>IF(S3284="E",SUM($R$5:R3284),0)</f>
        <v>0</v>
      </c>
      <c r="U3284" s="143">
        <f t="shared" si="697"/>
        <v>0</v>
      </c>
    </row>
    <row r="3285" spans="1:21" x14ac:dyDescent="0.25">
      <c r="A3285" s="6">
        <v>33.85</v>
      </c>
      <c r="B3285" s="31" t="s">
        <v>90</v>
      </c>
      <c r="D3285" s="89">
        <v>290819009012</v>
      </c>
      <c r="E3285" s="3">
        <v>0.6</v>
      </c>
      <c r="K3285" s="3">
        <f t="shared" si="698"/>
        <v>2421</v>
      </c>
      <c r="L3285" s="97" t="str">
        <f>IF(TRIM('Ek.3-A'!F3285)&lt;&gt;"","var","yok")</f>
        <v>yok</v>
      </c>
      <c r="M3285" s="5" t="str">
        <f>IF('Ek.3-A'!F3285="", "", IF(VLOOKUP('Ek.3-A'!F3285, Veriler!D:E, 2, 0)=0, "", VLOOKUP('Ek.3-A'!F3285, Veriler!D:E, 2, 0)))</f>
        <v/>
      </c>
      <c r="N3285" s="5" t="str">
        <f>IF('Ek.3-A'!P3285="", "", 'Ek.3-A'!P3285)</f>
        <v/>
      </c>
      <c r="O3285" s="142">
        <f>'Ek.3-A'!S3285</f>
        <v>0</v>
      </c>
      <c r="P3285" s="143" t="str">
        <f>'Ek.3-A'!L3285</f>
        <v/>
      </c>
      <c r="Q3285" s="24" t="str">
        <f>'Ek.3-A'!M3285</f>
        <v/>
      </c>
      <c r="R3285" s="24">
        <f t="shared" si="695"/>
        <v>0</v>
      </c>
      <c r="S3285" s="141" t="str">
        <f t="shared" si="696"/>
        <v>H</v>
      </c>
      <c r="T3285" s="24">
        <f>IF(S3285="E",SUM($R$5:R3285),0)</f>
        <v>0</v>
      </c>
      <c r="U3285" s="143">
        <f t="shared" si="697"/>
        <v>0</v>
      </c>
    </row>
    <row r="3286" spans="1:21" x14ac:dyDescent="0.25">
      <c r="A3286" s="6">
        <v>33.86</v>
      </c>
      <c r="B3286" s="31" t="s">
        <v>90</v>
      </c>
      <c r="D3286" s="87">
        <v>830130000000</v>
      </c>
      <c r="E3286" s="3">
        <v>0.6</v>
      </c>
      <c r="K3286" s="3">
        <f t="shared" si="698"/>
        <v>2422</v>
      </c>
      <c r="L3286" s="97" t="str">
        <f>IF(TRIM('Ek.3-A'!F3286)&lt;&gt;"","var","yok")</f>
        <v>yok</v>
      </c>
      <c r="M3286" s="5" t="str">
        <f>IF('Ek.3-A'!F3286="", "", IF(VLOOKUP('Ek.3-A'!F3286, Veriler!D:E, 2, 0)=0, "", VLOOKUP('Ek.3-A'!F3286, Veriler!D:E, 2, 0)))</f>
        <v/>
      </c>
      <c r="N3286" s="5" t="str">
        <f>IF('Ek.3-A'!P3286="", "", 'Ek.3-A'!P3286)</f>
        <v/>
      </c>
      <c r="O3286" s="142">
        <f>'Ek.3-A'!S3286</f>
        <v>0</v>
      </c>
      <c r="P3286" s="143" t="str">
        <f>'Ek.3-A'!L3286</f>
        <v/>
      </c>
      <c r="Q3286" s="24" t="str">
        <f>'Ek.3-A'!M3286</f>
        <v/>
      </c>
      <c r="R3286" s="24">
        <f t="shared" si="695"/>
        <v>0</v>
      </c>
      <c r="S3286" s="141" t="str">
        <f t="shared" si="696"/>
        <v>H</v>
      </c>
      <c r="T3286" s="24">
        <f>IF(S3286="E",SUM($R$5:R3286),0)</f>
        <v>0</v>
      </c>
      <c r="U3286" s="143">
        <f t="shared" si="697"/>
        <v>0</v>
      </c>
    </row>
    <row r="3287" spans="1:21" x14ac:dyDescent="0.25">
      <c r="A3287" s="6">
        <v>33.869999999999997</v>
      </c>
      <c r="B3287" s="31" t="s">
        <v>90</v>
      </c>
      <c r="D3287" s="89">
        <v>282570000000</v>
      </c>
      <c r="E3287" s="3">
        <v>0.6</v>
      </c>
      <c r="L3287" s="97"/>
      <c r="M3287" s="5"/>
      <c r="N3287" s="5"/>
      <c r="O3287" s="5"/>
      <c r="Q3287" s="23"/>
      <c r="T3287" s="24"/>
      <c r="U3287" s="25"/>
    </row>
    <row r="3288" spans="1:21" x14ac:dyDescent="0.25">
      <c r="A3288" s="6">
        <v>33.880000000000003</v>
      </c>
      <c r="B3288" s="31" t="s">
        <v>90</v>
      </c>
      <c r="D3288" s="87">
        <v>810297000000</v>
      </c>
      <c r="E3288" s="3">
        <v>0.6</v>
      </c>
      <c r="K3288" s="3">
        <f>K3286+1</f>
        <v>2423</v>
      </c>
      <c r="L3288" s="97" t="str">
        <f>IF(TRIM('Ek.3-A'!F3288)&lt;&gt;"","var","yok")</f>
        <v>yok</v>
      </c>
      <c r="M3288" s="5" t="str">
        <f>IF('Ek.3-A'!F3288="", "", IF(VLOOKUP('Ek.3-A'!F3288, Veriler!D:E, 2, 0)=0, "", VLOOKUP('Ek.3-A'!F3288, Veriler!D:E, 2, 0)))</f>
        <v/>
      </c>
      <c r="N3288" s="5" t="str">
        <f>IF('Ek.3-A'!P3288="", "", 'Ek.3-A'!P3288)</f>
        <v/>
      </c>
      <c r="O3288" s="142">
        <f>'Ek.3-A'!S3288</f>
        <v>0</v>
      </c>
      <c r="P3288" s="143" t="str">
        <f>'Ek.3-A'!L3288</f>
        <v/>
      </c>
      <c r="Q3288" s="24" t="str">
        <f>'Ek.3-A'!M3288</f>
        <v/>
      </c>
      <c r="R3288" s="24">
        <f t="shared" ref="R3288:R3301" si="699">IF(L3288="var",0,IF(Q3288&lt;=0.005,Q3288,0))</f>
        <v>0</v>
      </c>
      <c r="S3288" s="141" t="str">
        <f t="shared" ref="S3288:S3301" si="700">IF(Q3288&lt;=0.005,"E","H")</f>
        <v>H</v>
      </c>
      <c r="T3288" s="24">
        <f>IF(S3288="E",SUM($R$5:R3288),0)</f>
        <v>0</v>
      </c>
      <c r="U3288" s="143">
        <f t="shared" ref="U3288:U3301" si="701">IF(T3288&lt;=0.1, O3288, IF(R3288&gt;$G$2, R3288*O3288, $G$2*O3288))</f>
        <v>0</v>
      </c>
    </row>
    <row r="3289" spans="1:21" x14ac:dyDescent="0.25">
      <c r="A3289" s="6">
        <v>33.89</v>
      </c>
      <c r="B3289" s="31" t="s">
        <v>90</v>
      </c>
      <c r="D3289" s="89">
        <v>810296000000</v>
      </c>
      <c r="E3289" s="3">
        <v>0.6</v>
      </c>
      <c r="K3289" s="3">
        <f t="shared" ref="K3289:K3301" si="702">K3288+1</f>
        <v>2424</v>
      </c>
      <c r="L3289" s="97" t="str">
        <f>IF(TRIM('Ek.3-A'!F3289)&lt;&gt;"","var","yok")</f>
        <v>yok</v>
      </c>
      <c r="M3289" s="5" t="str">
        <f>IF('Ek.3-A'!F3289="", "", IF(VLOOKUP('Ek.3-A'!F3289, Veriler!D:E, 2, 0)=0, "", VLOOKUP('Ek.3-A'!F3289, Veriler!D:E, 2, 0)))</f>
        <v/>
      </c>
      <c r="N3289" s="5" t="str">
        <f>IF('Ek.3-A'!P3289="", "", 'Ek.3-A'!P3289)</f>
        <v/>
      </c>
      <c r="O3289" s="142">
        <f>'Ek.3-A'!S3289</f>
        <v>0</v>
      </c>
      <c r="P3289" s="143" t="str">
        <f>'Ek.3-A'!L3289</f>
        <v/>
      </c>
      <c r="Q3289" s="24" t="str">
        <f>'Ek.3-A'!M3289</f>
        <v/>
      </c>
      <c r="R3289" s="24">
        <f t="shared" si="699"/>
        <v>0</v>
      </c>
      <c r="S3289" s="141" t="str">
        <f t="shared" si="700"/>
        <v>H</v>
      </c>
      <c r="T3289" s="24">
        <f>IF(S3289="E",SUM($R$5:R3289),0)</f>
        <v>0</v>
      </c>
      <c r="U3289" s="143">
        <f t="shared" si="701"/>
        <v>0</v>
      </c>
    </row>
    <row r="3290" spans="1:21" x14ac:dyDescent="0.25">
      <c r="A3290" s="6">
        <v>33.9</v>
      </c>
      <c r="B3290" s="31" t="s">
        <v>90</v>
      </c>
      <c r="D3290" s="87">
        <v>810210000000</v>
      </c>
      <c r="E3290" s="3">
        <v>0.6</v>
      </c>
      <c r="K3290" s="3">
        <f t="shared" si="702"/>
        <v>2425</v>
      </c>
      <c r="L3290" s="97" t="str">
        <f>IF(TRIM('Ek.3-A'!F3290)&lt;&gt;"","var","yok")</f>
        <v>yok</v>
      </c>
      <c r="M3290" s="5" t="str">
        <f>IF('Ek.3-A'!F3290="", "", IF(VLOOKUP('Ek.3-A'!F3290, Veriler!D:E, 2, 0)=0, "", VLOOKUP('Ek.3-A'!F3290, Veriler!D:E, 2, 0)))</f>
        <v/>
      </c>
      <c r="N3290" s="5" t="str">
        <f>IF('Ek.3-A'!P3290="", "", 'Ek.3-A'!P3290)</f>
        <v/>
      </c>
      <c r="O3290" s="142">
        <f>'Ek.3-A'!S3290</f>
        <v>0</v>
      </c>
      <c r="P3290" s="143" t="str">
        <f>'Ek.3-A'!L3290</f>
        <v/>
      </c>
      <c r="Q3290" s="24" t="str">
        <f>'Ek.3-A'!M3290</f>
        <v/>
      </c>
      <c r="R3290" s="24">
        <f t="shared" si="699"/>
        <v>0</v>
      </c>
      <c r="S3290" s="141" t="str">
        <f t="shared" si="700"/>
        <v>H</v>
      </c>
      <c r="T3290" s="24">
        <f>IF(S3290="E",SUM($R$5:R3290),0)</f>
        <v>0</v>
      </c>
      <c r="U3290" s="143">
        <f t="shared" si="701"/>
        <v>0</v>
      </c>
    </row>
    <row r="3291" spans="1:21" x14ac:dyDescent="0.25">
      <c r="A3291" s="6">
        <v>33.909999999999997</v>
      </c>
      <c r="B3291" s="31" t="s">
        <v>90</v>
      </c>
      <c r="D3291" s="89">
        <v>261220100000</v>
      </c>
      <c r="E3291" s="3">
        <v>0.6</v>
      </c>
      <c r="K3291" s="3">
        <f t="shared" si="702"/>
        <v>2426</v>
      </c>
      <c r="L3291" s="97" t="str">
        <f>IF(TRIM('Ek.3-A'!F3291)&lt;&gt;"","var","yok")</f>
        <v>yok</v>
      </c>
      <c r="M3291" s="5" t="str">
        <f>IF('Ek.3-A'!F3291="", "", IF(VLOOKUP('Ek.3-A'!F3291, Veriler!D:E, 2, 0)=0, "", VLOOKUP('Ek.3-A'!F3291, Veriler!D:E, 2, 0)))</f>
        <v/>
      </c>
      <c r="N3291" s="5" t="str">
        <f>IF('Ek.3-A'!P3291="", "", 'Ek.3-A'!P3291)</f>
        <v/>
      </c>
      <c r="O3291" s="142">
        <f>'Ek.3-A'!S3291</f>
        <v>0</v>
      </c>
      <c r="P3291" s="143" t="str">
        <f>'Ek.3-A'!L3291</f>
        <v/>
      </c>
      <c r="Q3291" s="24" t="str">
        <f>'Ek.3-A'!M3291</f>
        <v/>
      </c>
      <c r="R3291" s="24">
        <f t="shared" si="699"/>
        <v>0</v>
      </c>
      <c r="S3291" s="141" t="str">
        <f t="shared" si="700"/>
        <v>H</v>
      </c>
      <c r="T3291" s="24">
        <f>IF(S3291="E",SUM($R$5:R3291),0)</f>
        <v>0</v>
      </c>
      <c r="U3291" s="143">
        <f t="shared" si="701"/>
        <v>0</v>
      </c>
    </row>
    <row r="3292" spans="1:21" x14ac:dyDescent="0.25">
      <c r="A3292" s="6">
        <v>33.92</v>
      </c>
      <c r="B3292" s="31" t="s">
        <v>90</v>
      </c>
      <c r="D3292" s="87">
        <v>291540000019</v>
      </c>
      <c r="E3292" s="3">
        <v>0.6</v>
      </c>
      <c r="K3292" s="3">
        <f t="shared" si="702"/>
        <v>2427</v>
      </c>
      <c r="L3292" s="97" t="str">
        <f>IF(TRIM('Ek.3-A'!F3292)&lt;&gt;"","var","yok")</f>
        <v>yok</v>
      </c>
      <c r="M3292" s="5" t="str">
        <f>IF('Ek.3-A'!F3292="", "", IF(VLOOKUP('Ek.3-A'!F3292, Veriler!D:E, 2, 0)=0, "", VLOOKUP('Ek.3-A'!F3292, Veriler!D:E, 2, 0)))</f>
        <v/>
      </c>
      <c r="N3292" s="5" t="str">
        <f>IF('Ek.3-A'!P3292="", "", 'Ek.3-A'!P3292)</f>
        <v/>
      </c>
      <c r="O3292" s="142">
        <f>'Ek.3-A'!S3292</f>
        <v>0</v>
      </c>
      <c r="P3292" s="143" t="str">
        <f>'Ek.3-A'!L3292</f>
        <v/>
      </c>
      <c r="Q3292" s="24" t="str">
        <f>'Ek.3-A'!M3292</f>
        <v/>
      </c>
      <c r="R3292" s="24">
        <f t="shared" si="699"/>
        <v>0</v>
      </c>
      <c r="S3292" s="141" t="str">
        <f t="shared" si="700"/>
        <v>H</v>
      </c>
      <c r="T3292" s="24">
        <f>IF(S3292="E",SUM($R$5:R3292),0)</f>
        <v>0</v>
      </c>
      <c r="U3292" s="143">
        <f t="shared" si="701"/>
        <v>0</v>
      </c>
    </row>
    <row r="3293" spans="1:21" x14ac:dyDescent="0.25">
      <c r="A3293" s="6">
        <v>33.93</v>
      </c>
      <c r="B3293" s="31" t="s">
        <v>90</v>
      </c>
      <c r="D3293" s="89">
        <v>293399809014</v>
      </c>
      <c r="E3293" s="3">
        <v>0.6</v>
      </c>
      <c r="K3293" s="3">
        <f t="shared" si="702"/>
        <v>2428</v>
      </c>
      <c r="L3293" s="97" t="str">
        <f>IF(TRIM('Ek.3-A'!F3293)&lt;&gt;"","var","yok")</f>
        <v>yok</v>
      </c>
      <c r="M3293" s="5" t="str">
        <f>IF('Ek.3-A'!F3293="", "", IF(VLOOKUP('Ek.3-A'!F3293, Veriler!D:E, 2, 0)=0, "", VLOOKUP('Ek.3-A'!F3293, Veriler!D:E, 2, 0)))</f>
        <v/>
      </c>
      <c r="N3293" s="5" t="str">
        <f>IF('Ek.3-A'!P3293="", "", 'Ek.3-A'!P3293)</f>
        <v/>
      </c>
      <c r="O3293" s="142">
        <f>'Ek.3-A'!S3293</f>
        <v>0</v>
      </c>
      <c r="P3293" s="143" t="str">
        <f>'Ek.3-A'!L3293</f>
        <v/>
      </c>
      <c r="Q3293" s="24" t="str">
        <f>'Ek.3-A'!M3293</f>
        <v/>
      </c>
      <c r="R3293" s="24">
        <f t="shared" si="699"/>
        <v>0</v>
      </c>
      <c r="S3293" s="141" t="str">
        <f t="shared" si="700"/>
        <v>H</v>
      </c>
      <c r="T3293" s="24">
        <f>IF(S3293="E",SUM($R$5:R3293),0)</f>
        <v>0</v>
      </c>
      <c r="U3293" s="143">
        <f t="shared" si="701"/>
        <v>0</v>
      </c>
    </row>
    <row r="3294" spans="1:21" x14ac:dyDescent="0.25">
      <c r="A3294" s="6">
        <v>33.94</v>
      </c>
      <c r="B3294" s="31" t="s">
        <v>90</v>
      </c>
      <c r="D3294" s="87">
        <v>853910001000</v>
      </c>
      <c r="E3294" s="3">
        <v>0.6</v>
      </c>
      <c r="K3294" s="3">
        <f t="shared" si="702"/>
        <v>2429</v>
      </c>
      <c r="L3294" s="97" t="str">
        <f>IF(TRIM('Ek.3-A'!F3294)&lt;&gt;"","var","yok")</f>
        <v>yok</v>
      </c>
      <c r="M3294" s="5" t="str">
        <f>IF('Ek.3-A'!F3294="", "", IF(VLOOKUP('Ek.3-A'!F3294, Veriler!D:E, 2, 0)=0, "", VLOOKUP('Ek.3-A'!F3294, Veriler!D:E, 2, 0)))</f>
        <v/>
      </c>
      <c r="N3294" s="5" t="str">
        <f>IF('Ek.3-A'!P3294="", "", 'Ek.3-A'!P3294)</f>
        <v/>
      </c>
      <c r="O3294" s="142">
        <f>'Ek.3-A'!S3294</f>
        <v>0</v>
      </c>
      <c r="P3294" s="143" t="str">
        <f>'Ek.3-A'!L3294</f>
        <v/>
      </c>
      <c r="Q3294" s="24" t="str">
        <f>'Ek.3-A'!M3294</f>
        <v/>
      </c>
      <c r="R3294" s="24">
        <f t="shared" si="699"/>
        <v>0</v>
      </c>
      <c r="S3294" s="141" t="str">
        <f t="shared" si="700"/>
        <v>H</v>
      </c>
      <c r="T3294" s="24">
        <f>IF(S3294="E",SUM($R$5:R3294),0)</f>
        <v>0</v>
      </c>
      <c r="U3294" s="143">
        <f t="shared" si="701"/>
        <v>0</v>
      </c>
    </row>
    <row r="3295" spans="1:21" x14ac:dyDescent="0.25">
      <c r="A3295" s="6">
        <v>33.950000000000003</v>
      </c>
      <c r="B3295" s="31" t="s">
        <v>90</v>
      </c>
      <c r="D3295" s="89">
        <v>853910009000</v>
      </c>
      <c r="E3295" s="3">
        <v>0.6</v>
      </c>
      <c r="K3295" s="3">
        <f t="shared" si="702"/>
        <v>2430</v>
      </c>
      <c r="L3295" s="97" t="str">
        <f>IF(TRIM('Ek.3-A'!F3295)&lt;&gt;"","var","yok")</f>
        <v>yok</v>
      </c>
      <c r="M3295" s="5" t="str">
        <f>IF('Ek.3-A'!F3295="", "", IF(VLOOKUP('Ek.3-A'!F3295, Veriler!D:E, 2, 0)=0, "", VLOOKUP('Ek.3-A'!F3295, Veriler!D:E, 2, 0)))</f>
        <v/>
      </c>
      <c r="N3295" s="5" t="str">
        <f>IF('Ek.3-A'!P3295="", "", 'Ek.3-A'!P3295)</f>
        <v/>
      </c>
      <c r="O3295" s="142">
        <f>'Ek.3-A'!S3295</f>
        <v>0</v>
      </c>
      <c r="P3295" s="143" t="str">
        <f>'Ek.3-A'!L3295</f>
        <v/>
      </c>
      <c r="Q3295" s="24" t="str">
        <f>'Ek.3-A'!M3295</f>
        <v/>
      </c>
      <c r="R3295" s="24">
        <f t="shared" si="699"/>
        <v>0</v>
      </c>
      <c r="S3295" s="141" t="str">
        <f t="shared" si="700"/>
        <v>H</v>
      </c>
      <c r="T3295" s="24">
        <f>IF(S3295="E",SUM($R$5:R3295),0)</f>
        <v>0</v>
      </c>
      <c r="U3295" s="143">
        <f t="shared" si="701"/>
        <v>0</v>
      </c>
    </row>
    <row r="3296" spans="1:21" x14ac:dyDescent="0.25">
      <c r="A3296" s="6">
        <v>33.96</v>
      </c>
      <c r="B3296" s="31" t="s">
        <v>90</v>
      </c>
      <c r="D3296" s="87">
        <v>853990901000</v>
      </c>
      <c r="E3296" s="3">
        <v>0.6</v>
      </c>
      <c r="K3296" s="3">
        <f t="shared" si="702"/>
        <v>2431</v>
      </c>
      <c r="L3296" s="97" t="str">
        <f>IF(TRIM('Ek.3-A'!F3296)&lt;&gt;"","var","yok")</f>
        <v>yok</v>
      </c>
      <c r="M3296" s="5" t="str">
        <f>IF('Ek.3-A'!F3296="", "", IF(VLOOKUP('Ek.3-A'!F3296, Veriler!D:E, 2, 0)=0, "", VLOOKUP('Ek.3-A'!F3296, Veriler!D:E, 2, 0)))</f>
        <v/>
      </c>
      <c r="N3296" s="5" t="str">
        <f>IF('Ek.3-A'!P3296="", "", 'Ek.3-A'!P3296)</f>
        <v/>
      </c>
      <c r="O3296" s="142">
        <f>'Ek.3-A'!S3296</f>
        <v>0</v>
      </c>
      <c r="P3296" s="143" t="str">
        <f>'Ek.3-A'!L3296</f>
        <v/>
      </c>
      <c r="Q3296" s="24" t="str">
        <f>'Ek.3-A'!M3296</f>
        <v/>
      </c>
      <c r="R3296" s="24">
        <f t="shared" si="699"/>
        <v>0</v>
      </c>
      <c r="S3296" s="141" t="str">
        <f t="shared" si="700"/>
        <v>H</v>
      </c>
      <c r="T3296" s="24">
        <f>IF(S3296="E",SUM($R$5:R3296),0)</f>
        <v>0</v>
      </c>
      <c r="U3296" s="143">
        <f t="shared" si="701"/>
        <v>0</v>
      </c>
    </row>
    <row r="3297" spans="1:41" x14ac:dyDescent="0.25">
      <c r="A3297" s="6">
        <v>33.97</v>
      </c>
      <c r="B3297" s="31" t="s">
        <v>90</v>
      </c>
      <c r="D3297" s="89">
        <v>292211000011</v>
      </c>
      <c r="E3297" s="3">
        <v>0.6</v>
      </c>
      <c r="K3297" s="3">
        <f t="shared" si="702"/>
        <v>2432</v>
      </c>
      <c r="L3297" s="97" t="str">
        <f>IF(TRIM('Ek.3-A'!F3297)&lt;&gt;"","var","yok")</f>
        <v>yok</v>
      </c>
      <c r="M3297" s="5" t="str">
        <f>IF('Ek.3-A'!F3297="", "", IF(VLOOKUP('Ek.3-A'!F3297, Veriler!D:E, 2, 0)=0, "", VLOOKUP('Ek.3-A'!F3297, Veriler!D:E, 2, 0)))</f>
        <v/>
      </c>
      <c r="N3297" s="5" t="str">
        <f>IF('Ek.3-A'!P3297="", "", 'Ek.3-A'!P3297)</f>
        <v/>
      </c>
      <c r="O3297" s="142">
        <f>'Ek.3-A'!S3297</f>
        <v>0</v>
      </c>
      <c r="P3297" s="143" t="str">
        <f>'Ek.3-A'!L3297</f>
        <v/>
      </c>
      <c r="Q3297" s="24" t="str">
        <f>'Ek.3-A'!M3297</f>
        <v/>
      </c>
      <c r="R3297" s="24">
        <f t="shared" si="699"/>
        <v>0</v>
      </c>
      <c r="S3297" s="141" t="str">
        <f t="shared" si="700"/>
        <v>H</v>
      </c>
      <c r="T3297" s="24">
        <f>IF(S3297="E",SUM($R$5:R3297),0)</f>
        <v>0</v>
      </c>
      <c r="U3297" s="143">
        <f t="shared" si="701"/>
        <v>0</v>
      </c>
    </row>
    <row r="3298" spans="1:41" x14ac:dyDescent="0.25">
      <c r="A3298" s="6">
        <v>33.979999999999997</v>
      </c>
      <c r="B3298" s="31" t="s">
        <v>90</v>
      </c>
      <c r="D3298" s="87">
        <v>292211000012</v>
      </c>
      <c r="E3298" s="3">
        <v>0.6</v>
      </c>
      <c r="K3298" s="3">
        <f t="shared" si="702"/>
        <v>2433</v>
      </c>
      <c r="L3298" s="97" t="str">
        <f>IF(TRIM('Ek.3-A'!F3298)&lt;&gt;"","var","yok")</f>
        <v>yok</v>
      </c>
      <c r="M3298" s="5" t="str">
        <f>IF('Ek.3-A'!F3298="", "", IF(VLOOKUP('Ek.3-A'!F3298, Veriler!D:E, 2, 0)=0, "", VLOOKUP('Ek.3-A'!F3298, Veriler!D:E, 2, 0)))</f>
        <v/>
      </c>
      <c r="N3298" s="5" t="str">
        <f>IF('Ek.3-A'!P3298="", "", 'Ek.3-A'!P3298)</f>
        <v/>
      </c>
      <c r="O3298" s="142">
        <f>'Ek.3-A'!S3298</f>
        <v>0</v>
      </c>
      <c r="P3298" s="143" t="str">
        <f>'Ek.3-A'!L3298</f>
        <v/>
      </c>
      <c r="Q3298" s="24" t="str">
        <f>'Ek.3-A'!M3298</f>
        <v/>
      </c>
      <c r="R3298" s="24">
        <f t="shared" si="699"/>
        <v>0</v>
      </c>
      <c r="S3298" s="141" t="str">
        <f t="shared" si="700"/>
        <v>H</v>
      </c>
      <c r="T3298" s="24">
        <f>IF(S3298="E",SUM($R$5:R3298),0)</f>
        <v>0</v>
      </c>
      <c r="U3298" s="143">
        <f t="shared" si="701"/>
        <v>0</v>
      </c>
    </row>
    <row r="3299" spans="1:41" x14ac:dyDescent="0.25">
      <c r="A3299" s="6">
        <v>33.99</v>
      </c>
      <c r="B3299" s="31" t="s">
        <v>90</v>
      </c>
      <c r="D3299" s="89">
        <v>292211000019</v>
      </c>
      <c r="E3299" s="3">
        <v>0.6</v>
      </c>
      <c r="K3299" s="3">
        <f t="shared" si="702"/>
        <v>2434</v>
      </c>
      <c r="L3299" s="97" t="str">
        <f>IF(TRIM('Ek.3-A'!F3299)&lt;&gt;"","var","yok")</f>
        <v>yok</v>
      </c>
      <c r="M3299" s="5" t="str">
        <f>IF('Ek.3-A'!F3299="", "", IF(VLOOKUP('Ek.3-A'!F3299, Veriler!D:E, 2, 0)=0, "", VLOOKUP('Ek.3-A'!F3299, Veriler!D:E, 2, 0)))</f>
        <v/>
      </c>
      <c r="N3299" s="5" t="str">
        <f>IF('Ek.3-A'!P3299="", "", 'Ek.3-A'!P3299)</f>
        <v/>
      </c>
      <c r="O3299" s="142">
        <f>'Ek.3-A'!S3299</f>
        <v>0</v>
      </c>
      <c r="P3299" s="143" t="str">
        <f>'Ek.3-A'!L3299</f>
        <v/>
      </c>
      <c r="Q3299" s="24" t="str">
        <f>'Ek.3-A'!M3299</f>
        <v/>
      </c>
      <c r="R3299" s="24">
        <f t="shared" si="699"/>
        <v>0</v>
      </c>
      <c r="S3299" s="141" t="str">
        <f t="shared" si="700"/>
        <v>H</v>
      </c>
      <c r="T3299" s="24">
        <f>IF(S3299="E",SUM($R$5:R3299),0)</f>
        <v>0</v>
      </c>
      <c r="U3299" s="143">
        <f t="shared" si="701"/>
        <v>0</v>
      </c>
    </row>
    <row r="3300" spans="1:41" x14ac:dyDescent="0.25">
      <c r="A3300" s="6">
        <v>34</v>
      </c>
      <c r="B3300" s="31" t="s">
        <v>90</v>
      </c>
      <c r="D3300" s="87">
        <v>290559989019</v>
      </c>
      <c r="E3300" s="3">
        <v>0.6</v>
      </c>
      <c r="K3300" s="3">
        <f t="shared" si="702"/>
        <v>2435</v>
      </c>
      <c r="L3300" s="97" t="str">
        <f>IF(TRIM('Ek.3-A'!F3300)&lt;&gt;"","var","yok")</f>
        <v>yok</v>
      </c>
      <c r="M3300" s="5" t="str">
        <f>IF('Ek.3-A'!F3300="", "", IF(VLOOKUP('Ek.3-A'!F3300, Veriler!D:E, 2, 0)=0, "", VLOOKUP('Ek.3-A'!F3300, Veriler!D:E, 2, 0)))</f>
        <v/>
      </c>
      <c r="N3300" s="5" t="str">
        <f>IF('Ek.3-A'!P3300="", "", 'Ek.3-A'!P3300)</f>
        <v/>
      </c>
      <c r="O3300" s="142">
        <f>'Ek.3-A'!S3300</f>
        <v>0</v>
      </c>
      <c r="P3300" s="143" t="str">
        <f>'Ek.3-A'!L3300</f>
        <v/>
      </c>
      <c r="Q3300" s="24" t="str">
        <f>'Ek.3-A'!M3300</f>
        <v/>
      </c>
      <c r="R3300" s="24">
        <f t="shared" si="699"/>
        <v>0</v>
      </c>
      <c r="S3300" s="141" t="str">
        <f t="shared" si="700"/>
        <v>H</v>
      </c>
      <c r="T3300" s="24">
        <f>IF(S3300="E",SUM($R$5:R3300),0)</f>
        <v>0</v>
      </c>
      <c r="U3300" s="143">
        <f t="shared" si="701"/>
        <v>0</v>
      </c>
    </row>
    <row r="3301" spans="1:41" x14ac:dyDescent="0.25">
      <c r="A3301" s="6">
        <v>34.01</v>
      </c>
      <c r="B3301" s="31" t="s">
        <v>90</v>
      </c>
      <c r="D3301" s="89">
        <v>291540000011</v>
      </c>
      <c r="E3301" s="3">
        <v>0.6</v>
      </c>
      <c r="K3301" s="3">
        <f t="shared" si="702"/>
        <v>2436</v>
      </c>
      <c r="L3301" s="97" t="str">
        <f>IF(TRIM('Ek.3-A'!F3301)&lt;&gt;"","var","yok")</f>
        <v>yok</v>
      </c>
      <c r="M3301" s="5" t="str">
        <f>IF('Ek.3-A'!F3301="", "", IF(VLOOKUP('Ek.3-A'!F3301, Veriler!D:E, 2, 0)=0, "", VLOOKUP('Ek.3-A'!F3301, Veriler!D:E, 2, 0)))</f>
        <v/>
      </c>
      <c r="N3301" s="5" t="str">
        <f>IF('Ek.3-A'!P3301="", "", 'Ek.3-A'!P3301)</f>
        <v/>
      </c>
      <c r="O3301" s="142">
        <f>'Ek.3-A'!S3301</f>
        <v>0</v>
      </c>
      <c r="P3301" s="143" t="str">
        <f>'Ek.3-A'!L3301</f>
        <v/>
      </c>
      <c r="Q3301" s="24" t="str">
        <f>'Ek.3-A'!M3301</f>
        <v/>
      </c>
      <c r="R3301" s="24">
        <f t="shared" si="699"/>
        <v>0</v>
      </c>
      <c r="S3301" s="141" t="str">
        <f t="shared" si="700"/>
        <v>H</v>
      </c>
      <c r="T3301" s="24">
        <f>IF(S3301="E",SUM($R$5:R3301),0)</f>
        <v>0</v>
      </c>
      <c r="U3301" s="143">
        <f t="shared" si="701"/>
        <v>0</v>
      </c>
    </row>
    <row r="3302" spans="1:41" x14ac:dyDescent="0.25">
      <c r="A3302" s="6">
        <v>34.020000000000003</v>
      </c>
      <c r="B3302" s="31" t="s">
        <v>90</v>
      </c>
      <c r="D3302" s="87">
        <v>390690600000</v>
      </c>
      <c r="E3302" s="3">
        <v>0.6</v>
      </c>
      <c r="T3302" s="24"/>
      <c r="U3302" s="25"/>
      <c r="AO3302" s="140">
        <f>'Ek.3-A'!L3302</f>
        <v>0</v>
      </c>
    </row>
    <row r="3303" spans="1:41" x14ac:dyDescent="0.25">
      <c r="A3303" s="6">
        <v>34.03</v>
      </c>
      <c r="B3303" s="31" t="s">
        <v>90</v>
      </c>
      <c r="D3303" s="89">
        <v>290899001012</v>
      </c>
      <c r="E3303" s="3">
        <v>0.6</v>
      </c>
      <c r="T3303" s="24"/>
      <c r="U3303" s="25"/>
    </row>
    <row r="3304" spans="1:41" x14ac:dyDescent="0.25">
      <c r="A3304" s="6">
        <v>34.04</v>
      </c>
      <c r="B3304" s="31" t="s">
        <v>90</v>
      </c>
      <c r="D3304" s="87">
        <v>962000100000</v>
      </c>
      <c r="E3304" s="3">
        <v>0.6</v>
      </c>
      <c r="T3304" s="24"/>
      <c r="U3304" s="25"/>
    </row>
    <row r="3305" spans="1:41" x14ac:dyDescent="0.25">
      <c r="A3305" s="6">
        <v>34.049999999999997</v>
      </c>
      <c r="B3305" s="31" t="s">
        <v>90</v>
      </c>
      <c r="D3305" s="89">
        <v>283522000011</v>
      </c>
      <c r="E3305" s="3">
        <v>0.6</v>
      </c>
      <c r="T3305" s="24"/>
      <c r="U3305" s="25"/>
    </row>
    <row r="3306" spans="1:41" x14ac:dyDescent="0.25">
      <c r="A3306" s="6">
        <v>34.06</v>
      </c>
      <c r="B3306" s="31" t="s">
        <v>90</v>
      </c>
      <c r="D3306" s="87">
        <v>292242000013</v>
      </c>
      <c r="E3306" s="3">
        <v>0.6</v>
      </c>
      <c r="T3306" s="24"/>
      <c r="U3306" s="25"/>
    </row>
    <row r="3307" spans="1:41" x14ac:dyDescent="0.25">
      <c r="A3307" s="6">
        <v>34.07</v>
      </c>
      <c r="B3307" s="31" t="s">
        <v>90</v>
      </c>
      <c r="D3307" s="89">
        <v>293499903011</v>
      </c>
      <c r="E3307" s="3">
        <v>0.6</v>
      </c>
      <c r="T3307" s="24"/>
      <c r="U3307" s="25"/>
    </row>
    <row r="3308" spans="1:41" x14ac:dyDescent="0.25">
      <c r="A3308" s="6">
        <v>34.08</v>
      </c>
      <c r="B3308" s="31" t="s">
        <v>90</v>
      </c>
      <c r="D3308" s="87">
        <v>870893100000</v>
      </c>
      <c r="E3308" s="3">
        <v>0.6</v>
      </c>
      <c r="T3308" s="24"/>
      <c r="U3308" s="25"/>
    </row>
    <row r="3309" spans="1:41" x14ac:dyDescent="0.25">
      <c r="A3309" s="6">
        <v>34.090000000000003</v>
      </c>
      <c r="B3309" s="31" t="s">
        <v>90</v>
      </c>
      <c r="D3309" s="89">
        <v>870899101919</v>
      </c>
      <c r="E3309" s="3">
        <v>0.6</v>
      </c>
      <c r="T3309" s="24"/>
      <c r="U3309" s="25"/>
    </row>
    <row r="3310" spans="1:41" x14ac:dyDescent="0.25">
      <c r="A3310" s="6">
        <v>34.1</v>
      </c>
      <c r="B3310" s="31" t="s">
        <v>90</v>
      </c>
      <c r="D3310" s="87">
        <v>870830100000</v>
      </c>
      <c r="E3310" s="3">
        <v>0.6</v>
      </c>
      <c r="T3310" s="24"/>
      <c r="U3310" s="25"/>
    </row>
    <row r="3311" spans="1:41" x14ac:dyDescent="0.25">
      <c r="A3311" s="6">
        <v>34.11</v>
      </c>
      <c r="B3311" s="31" t="s">
        <v>90</v>
      </c>
      <c r="D3311" s="89">
        <v>870790100000</v>
      </c>
      <c r="E3311" s="3">
        <v>0.6</v>
      </c>
      <c r="K3311" s="3">
        <f>K3301+1</f>
        <v>2437</v>
      </c>
      <c r="L3311" s="97" t="str">
        <f>IF(TRIM('Ek.3-A'!F3311)&lt;&gt;"","var","yok")</f>
        <v>yok</v>
      </c>
      <c r="M3311" s="5" t="str">
        <f>IF('Ek.3-A'!F3311="", "", IF(VLOOKUP('Ek.3-A'!F3311, Veriler!D:E, 2, 0)=0, "", VLOOKUP('Ek.3-A'!F3311, Veriler!D:E, 2, 0)))</f>
        <v/>
      </c>
      <c r="N3311" s="5" t="str">
        <f>IF('Ek.3-A'!P3311="", "", 'Ek.3-A'!P3311)</f>
        <v/>
      </c>
      <c r="O3311" s="142">
        <f>'Ek.3-A'!S3311</f>
        <v>0</v>
      </c>
      <c r="P3311" s="143" t="str">
        <f>'Ek.3-A'!L3311</f>
        <v/>
      </c>
      <c r="Q3311" s="24" t="str">
        <f>'Ek.3-A'!M3311</f>
        <v/>
      </c>
      <c r="R3311" s="24">
        <f t="shared" ref="R3311:R3324" si="703">IF(L3311="var",0,IF(Q3311&lt;=0.005,Q3311,0))</f>
        <v>0</v>
      </c>
      <c r="S3311" s="141" t="str">
        <f t="shared" ref="S3311:S3324" si="704">IF(Q3311&lt;=0.005,"E","H")</f>
        <v>H</v>
      </c>
      <c r="T3311" s="24">
        <f>IF(S3311="E",SUM($R$5:R3311),0)</f>
        <v>0</v>
      </c>
      <c r="U3311" s="143">
        <f t="shared" ref="U3311:U3324" si="705">IF(T3311&lt;=0.1, O3311, IF(R3311&gt;$G$2, R3311*O3311, $G$2*O3311))</f>
        <v>0</v>
      </c>
    </row>
    <row r="3312" spans="1:41" x14ac:dyDescent="0.25">
      <c r="A3312" s="6">
        <v>34.119999999999997</v>
      </c>
      <c r="B3312" s="31" t="s">
        <v>90</v>
      </c>
      <c r="D3312" s="87">
        <v>870894200000</v>
      </c>
      <c r="E3312" s="3">
        <v>0.6</v>
      </c>
      <c r="K3312" s="3">
        <f t="shared" ref="K3312:K3324" si="706">K3311+1</f>
        <v>2438</v>
      </c>
      <c r="L3312" s="97" t="str">
        <f>IF(TRIM('Ek.3-A'!F3312)&lt;&gt;"","var","yok")</f>
        <v>yok</v>
      </c>
      <c r="M3312" s="5" t="str">
        <f>IF('Ek.3-A'!F3312="", "", IF(VLOOKUP('Ek.3-A'!F3312, Veriler!D:E, 2, 0)=0, "", VLOOKUP('Ek.3-A'!F3312, Veriler!D:E, 2, 0)))</f>
        <v/>
      </c>
      <c r="N3312" s="5" t="str">
        <f>IF('Ek.3-A'!P3312="", "", 'Ek.3-A'!P3312)</f>
        <v/>
      </c>
      <c r="O3312" s="142">
        <f>'Ek.3-A'!S3312</f>
        <v>0</v>
      </c>
      <c r="P3312" s="143" t="str">
        <f>'Ek.3-A'!L3312</f>
        <v/>
      </c>
      <c r="Q3312" s="24" t="str">
        <f>'Ek.3-A'!M3312</f>
        <v/>
      </c>
      <c r="R3312" s="24">
        <f t="shared" si="703"/>
        <v>0</v>
      </c>
      <c r="S3312" s="141" t="str">
        <f t="shared" si="704"/>
        <v>H</v>
      </c>
      <c r="T3312" s="24">
        <f>IF(S3312="E",SUM($R$5:R3312),0)</f>
        <v>0</v>
      </c>
      <c r="U3312" s="143">
        <f t="shared" si="705"/>
        <v>0</v>
      </c>
    </row>
    <row r="3313" spans="1:21" x14ac:dyDescent="0.25">
      <c r="A3313" s="6">
        <v>34.130000000000003</v>
      </c>
      <c r="B3313" s="31" t="s">
        <v>90</v>
      </c>
      <c r="D3313" s="89">
        <v>870850200000</v>
      </c>
      <c r="E3313" s="3">
        <v>0.6</v>
      </c>
      <c r="K3313" s="3">
        <f t="shared" si="706"/>
        <v>2439</v>
      </c>
      <c r="L3313" s="97" t="str">
        <f>IF(TRIM('Ek.3-A'!F3313)&lt;&gt;"","var","yok")</f>
        <v>yok</v>
      </c>
      <c r="M3313" s="5" t="str">
        <f>IF('Ek.3-A'!F3313="", "", IF(VLOOKUP('Ek.3-A'!F3313, Veriler!D:E, 2, 0)=0, "", VLOOKUP('Ek.3-A'!F3313, Veriler!D:E, 2, 0)))</f>
        <v/>
      </c>
      <c r="N3313" s="5" t="str">
        <f>IF('Ek.3-A'!P3313="", "", 'Ek.3-A'!P3313)</f>
        <v/>
      </c>
      <c r="O3313" s="142">
        <f>'Ek.3-A'!S3313</f>
        <v>0</v>
      </c>
      <c r="P3313" s="143" t="str">
        <f>'Ek.3-A'!L3313</f>
        <v/>
      </c>
      <c r="Q3313" s="24" t="str">
        <f>'Ek.3-A'!M3313</f>
        <v/>
      </c>
      <c r="R3313" s="24">
        <f t="shared" si="703"/>
        <v>0</v>
      </c>
      <c r="S3313" s="141" t="str">
        <f t="shared" si="704"/>
        <v>H</v>
      </c>
      <c r="T3313" s="24">
        <f>IF(S3313="E",SUM($R$5:R3313),0)</f>
        <v>0</v>
      </c>
      <c r="U3313" s="143">
        <f t="shared" si="705"/>
        <v>0</v>
      </c>
    </row>
    <row r="3314" spans="1:21" x14ac:dyDescent="0.25">
      <c r="A3314" s="6">
        <v>34.14</v>
      </c>
      <c r="B3314" s="31" t="s">
        <v>90</v>
      </c>
      <c r="D3314" s="87">
        <v>870840200000</v>
      </c>
      <c r="E3314" s="3">
        <v>0.6</v>
      </c>
      <c r="K3314" s="3">
        <f t="shared" si="706"/>
        <v>2440</v>
      </c>
      <c r="L3314" s="97" t="str">
        <f>IF(TRIM('Ek.3-A'!F3314)&lt;&gt;"","var","yok")</f>
        <v>yok</v>
      </c>
      <c r="M3314" s="5" t="str">
        <f>IF('Ek.3-A'!F3314="", "", IF(VLOOKUP('Ek.3-A'!F3314, Veriler!D:E, 2, 0)=0, "", VLOOKUP('Ek.3-A'!F3314, Veriler!D:E, 2, 0)))</f>
        <v/>
      </c>
      <c r="N3314" s="5" t="str">
        <f>IF('Ek.3-A'!P3314="", "", 'Ek.3-A'!P3314)</f>
        <v/>
      </c>
      <c r="O3314" s="142">
        <f>'Ek.3-A'!S3314</f>
        <v>0</v>
      </c>
      <c r="P3314" s="143" t="str">
        <f>'Ek.3-A'!L3314</f>
        <v/>
      </c>
      <c r="Q3314" s="24" t="str">
        <f>'Ek.3-A'!M3314</f>
        <v/>
      </c>
      <c r="R3314" s="24">
        <f t="shared" si="703"/>
        <v>0</v>
      </c>
      <c r="S3314" s="141" t="str">
        <f t="shared" si="704"/>
        <v>H</v>
      </c>
      <c r="T3314" s="24">
        <f>IF(S3314="E",SUM($R$5:R3314),0)</f>
        <v>0</v>
      </c>
      <c r="U3314" s="143">
        <f t="shared" si="705"/>
        <v>0</v>
      </c>
    </row>
    <row r="3315" spans="1:21" x14ac:dyDescent="0.25">
      <c r="A3315" s="6">
        <v>34.15</v>
      </c>
      <c r="B3315" s="31" t="s">
        <v>90</v>
      </c>
      <c r="D3315" s="89">
        <v>320412000012</v>
      </c>
      <c r="E3315" s="3">
        <v>0.6</v>
      </c>
      <c r="K3315" s="3">
        <f t="shared" si="706"/>
        <v>2441</v>
      </c>
      <c r="L3315" s="97" t="str">
        <f>IF(TRIM('Ek.3-A'!F3315)&lt;&gt;"","var","yok")</f>
        <v>yok</v>
      </c>
      <c r="M3315" s="5" t="str">
        <f>IF('Ek.3-A'!F3315="", "", IF(VLOOKUP('Ek.3-A'!F3315, Veriler!D:E, 2, 0)=0, "", VLOOKUP('Ek.3-A'!F3315, Veriler!D:E, 2, 0)))</f>
        <v/>
      </c>
      <c r="N3315" s="5" t="str">
        <f>IF('Ek.3-A'!P3315="", "", 'Ek.3-A'!P3315)</f>
        <v/>
      </c>
      <c r="O3315" s="142">
        <f>'Ek.3-A'!S3315</f>
        <v>0</v>
      </c>
      <c r="P3315" s="143" t="str">
        <f>'Ek.3-A'!L3315</f>
        <v/>
      </c>
      <c r="Q3315" s="24" t="str">
        <f>'Ek.3-A'!M3315</f>
        <v/>
      </c>
      <c r="R3315" s="24">
        <f t="shared" si="703"/>
        <v>0</v>
      </c>
      <c r="S3315" s="141" t="str">
        <f t="shared" si="704"/>
        <v>H</v>
      </c>
      <c r="T3315" s="24">
        <f>IF(S3315="E",SUM($R$5:R3315),0)</f>
        <v>0</v>
      </c>
      <c r="U3315" s="143">
        <f t="shared" si="705"/>
        <v>0</v>
      </c>
    </row>
    <row r="3316" spans="1:21" x14ac:dyDescent="0.25">
      <c r="A3316" s="6">
        <v>34.159999999999997</v>
      </c>
      <c r="B3316" s="31" t="s">
        <v>90</v>
      </c>
      <c r="D3316" s="87">
        <v>293911000012</v>
      </c>
      <c r="E3316" s="3">
        <v>0.6</v>
      </c>
      <c r="K3316" s="3">
        <f t="shared" si="706"/>
        <v>2442</v>
      </c>
      <c r="L3316" s="97" t="str">
        <f>IF(TRIM('Ek.3-A'!F3316)&lt;&gt;"","var","yok")</f>
        <v>yok</v>
      </c>
      <c r="M3316" s="5" t="str">
        <f>IF('Ek.3-A'!F3316="", "", IF(VLOOKUP('Ek.3-A'!F3316, Veriler!D:E, 2, 0)=0, "", VLOOKUP('Ek.3-A'!F3316, Veriler!D:E, 2, 0)))</f>
        <v/>
      </c>
      <c r="N3316" s="5" t="str">
        <f>IF('Ek.3-A'!P3316="", "", 'Ek.3-A'!P3316)</f>
        <v/>
      </c>
      <c r="O3316" s="142">
        <f>'Ek.3-A'!S3316</f>
        <v>0</v>
      </c>
      <c r="P3316" s="143" t="str">
        <f>'Ek.3-A'!L3316</f>
        <v/>
      </c>
      <c r="Q3316" s="24" t="str">
        <f>'Ek.3-A'!M3316</f>
        <v/>
      </c>
      <c r="R3316" s="24">
        <f t="shared" si="703"/>
        <v>0</v>
      </c>
      <c r="S3316" s="141" t="str">
        <f t="shared" si="704"/>
        <v>H</v>
      </c>
      <c r="T3316" s="24">
        <f>IF(S3316="E",SUM($R$5:R3316),0)</f>
        <v>0</v>
      </c>
      <c r="U3316" s="143">
        <f t="shared" si="705"/>
        <v>0</v>
      </c>
    </row>
    <row r="3317" spans="1:21" x14ac:dyDescent="0.25">
      <c r="A3317" s="6">
        <v>34.17</v>
      </c>
      <c r="B3317" s="31" t="s">
        <v>90</v>
      </c>
      <c r="D3317" s="89">
        <v>293911000032</v>
      </c>
      <c r="E3317" s="3">
        <v>0.6</v>
      </c>
      <c r="K3317" s="3">
        <f t="shared" si="706"/>
        <v>2443</v>
      </c>
      <c r="L3317" s="97" t="str">
        <f>IF(TRIM('Ek.3-A'!F3317)&lt;&gt;"","var","yok")</f>
        <v>yok</v>
      </c>
      <c r="M3317" s="5" t="str">
        <f>IF('Ek.3-A'!F3317="", "", IF(VLOOKUP('Ek.3-A'!F3317, Veriler!D:E, 2, 0)=0, "", VLOOKUP('Ek.3-A'!F3317, Veriler!D:E, 2, 0)))</f>
        <v/>
      </c>
      <c r="N3317" s="5" t="str">
        <f>IF('Ek.3-A'!P3317="", "", 'Ek.3-A'!P3317)</f>
        <v/>
      </c>
      <c r="O3317" s="142">
        <f>'Ek.3-A'!S3317</f>
        <v>0</v>
      </c>
      <c r="P3317" s="143" t="str">
        <f>'Ek.3-A'!L3317</f>
        <v/>
      </c>
      <c r="Q3317" s="24" t="str">
        <f>'Ek.3-A'!M3317</f>
        <v/>
      </c>
      <c r="R3317" s="24">
        <f t="shared" si="703"/>
        <v>0</v>
      </c>
      <c r="S3317" s="141" t="str">
        <f t="shared" si="704"/>
        <v>H</v>
      </c>
      <c r="T3317" s="24">
        <f>IF(S3317="E",SUM($R$5:R3317),0)</f>
        <v>0</v>
      </c>
      <c r="U3317" s="143">
        <f t="shared" si="705"/>
        <v>0</v>
      </c>
    </row>
    <row r="3318" spans="1:21" x14ac:dyDescent="0.25">
      <c r="A3318" s="6">
        <v>34.18</v>
      </c>
      <c r="B3318" s="31" t="s">
        <v>90</v>
      </c>
      <c r="D3318" s="87">
        <v>293911000031</v>
      </c>
      <c r="E3318" s="3">
        <v>0.6</v>
      </c>
      <c r="K3318" s="3">
        <f t="shared" si="706"/>
        <v>2444</v>
      </c>
      <c r="L3318" s="97" t="str">
        <f>IF(TRIM('Ek.3-A'!F3318)&lt;&gt;"","var","yok")</f>
        <v>yok</v>
      </c>
      <c r="M3318" s="5" t="str">
        <f>IF('Ek.3-A'!F3318="", "", IF(VLOOKUP('Ek.3-A'!F3318, Veriler!D:E, 2, 0)=0, "", VLOOKUP('Ek.3-A'!F3318, Veriler!D:E, 2, 0)))</f>
        <v/>
      </c>
      <c r="N3318" s="5" t="str">
        <f>IF('Ek.3-A'!P3318="", "", 'Ek.3-A'!P3318)</f>
        <v/>
      </c>
      <c r="O3318" s="142">
        <f>'Ek.3-A'!S3318</f>
        <v>0</v>
      </c>
      <c r="P3318" s="143" t="str">
        <f>'Ek.3-A'!L3318</f>
        <v/>
      </c>
      <c r="Q3318" s="24" t="str">
        <f>'Ek.3-A'!M3318</f>
        <v/>
      </c>
      <c r="R3318" s="24">
        <f t="shared" si="703"/>
        <v>0</v>
      </c>
      <c r="S3318" s="141" t="str">
        <f t="shared" si="704"/>
        <v>H</v>
      </c>
      <c r="T3318" s="24">
        <f>IF(S3318="E",SUM($R$5:R3318),0)</f>
        <v>0</v>
      </c>
      <c r="U3318" s="143">
        <f t="shared" si="705"/>
        <v>0</v>
      </c>
    </row>
    <row r="3319" spans="1:21" x14ac:dyDescent="0.25">
      <c r="A3319" s="6">
        <v>34.19</v>
      </c>
      <c r="B3319" s="31" t="s">
        <v>90</v>
      </c>
      <c r="D3319" s="89">
        <v>293499909012</v>
      </c>
      <c r="E3319" s="3">
        <v>0.6</v>
      </c>
      <c r="K3319" s="3">
        <f t="shared" si="706"/>
        <v>2445</v>
      </c>
      <c r="L3319" s="97" t="str">
        <f>IF(TRIM('Ek.3-A'!F3319)&lt;&gt;"","var","yok")</f>
        <v>yok</v>
      </c>
      <c r="M3319" s="5" t="str">
        <f>IF('Ek.3-A'!F3319="", "", IF(VLOOKUP('Ek.3-A'!F3319, Veriler!D:E, 2, 0)=0, "", VLOOKUP('Ek.3-A'!F3319, Veriler!D:E, 2, 0)))</f>
        <v/>
      </c>
      <c r="N3319" s="5" t="str">
        <f>IF('Ek.3-A'!P3319="", "", 'Ek.3-A'!P3319)</f>
        <v/>
      </c>
      <c r="O3319" s="142">
        <f>'Ek.3-A'!S3319</f>
        <v>0</v>
      </c>
      <c r="P3319" s="143" t="str">
        <f>'Ek.3-A'!L3319</f>
        <v/>
      </c>
      <c r="Q3319" s="24" t="str">
        <f>'Ek.3-A'!M3319</f>
        <v/>
      </c>
      <c r="R3319" s="24">
        <f t="shared" si="703"/>
        <v>0</v>
      </c>
      <c r="S3319" s="141" t="str">
        <f t="shared" si="704"/>
        <v>H</v>
      </c>
      <c r="T3319" s="24">
        <f>IF(S3319="E",SUM($R$5:R3319),0)</f>
        <v>0</v>
      </c>
      <c r="U3319" s="143">
        <f t="shared" si="705"/>
        <v>0</v>
      </c>
    </row>
    <row r="3320" spans="1:21" x14ac:dyDescent="0.25">
      <c r="A3320" s="6">
        <v>34.200000000000003</v>
      </c>
      <c r="B3320" s="31" t="s">
        <v>90</v>
      </c>
      <c r="D3320" s="87">
        <v>853949000000</v>
      </c>
      <c r="E3320" s="3">
        <v>0.6</v>
      </c>
      <c r="K3320" s="3">
        <f t="shared" si="706"/>
        <v>2446</v>
      </c>
      <c r="L3320" s="97" t="str">
        <f>IF(TRIM('Ek.3-A'!F3320)&lt;&gt;"","var","yok")</f>
        <v>yok</v>
      </c>
      <c r="M3320" s="5" t="str">
        <f>IF('Ek.3-A'!F3320="", "", IF(VLOOKUP('Ek.3-A'!F3320, Veriler!D:E, 2, 0)=0, "", VLOOKUP('Ek.3-A'!F3320, Veriler!D:E, 2, 0)))</f>
        <v/>
      </c>
      <c r="N3320" s="5" t="str">
        <f>IF('Ek.3-A'!P3320="", "", 'Ek.3-A'!P3320)</f>
        <v/>
      </c>
      <c r="O3320" s="142">
        <f>'Ek.3-A'!S3320</f>
        <v>0</v>
      </c>
      <c r="P3320" s="143" t="str">
        <f>'Ek.3-A'!L3320</f>
        <v/>
      </c>
      <c r="Q3320" s="24" t="str">
        <f>'Ek.3-A'!M3320</f>
        <v/>
      </c>
      <c r="R3320" s="24">
        <f t="shared" si="703"/>
        <v>0</v>
      </c>
      <c r="S3320" s="141" t="str">
        <f t="shared" si="704"/>
        <v>H</v>
      </c>
      <c r="T3320" s="24">
        <f>IF(S3320="E",SUM($R$5:R3320),0)</f>
        <v>0</v>
      </c>
      <c r="U3320" s="143">
        <f t="shared" si="705"/>
        <v>0</v>
      </c>
    </row>
    <row r="3321" spans="1:21" x14ac:dyDescent="0.25">
      <c r="A3321" s="6">
        <v>34.21</v>
      </c>
      <c r="B3321" s="31" t="s">
        <v>90</v>
      </c>
      <c r="D3321" s="89">
        <v>851230900011</v>
      </c>
      <c r="E3321" s="3">
        <v>0.6</v>
      </c>
      <c r="K3321" s="3">
        <f t="shared" si="706"/>
        <v>2447</v>
      </c>
      <c r="L3321" s="97" t="str">
        <f>IF(TRIM('Ek.3-A'!F3321)&lt;&gt;"","var","yok")</f>
        <v>yok</v>
      </c>
      <c r="M3321" s="5" t="str">
        <f>IF('Ek.3-A'!F3321="", "", IF(VLOOKUP('Ek.3-A'!F3321, Veriler!D:E, 2, 0)=0, "", VLOOKUP('Ek.3-A'!F3321, Veriler!D:E, 2, 0)))</f>
        <v/>
      </c>
      <c r="N3321" s="5" t="str">
        <f>IF('Ek.3-A'!P3321="", "", 'Ek.3-A'!P3321)</f>
        <v/>
      </c>
      <c r="O3321" s="142">
        <f>'Ek.3-A'!S3321</f>
        <v>0</v>
      </c>
      <c r="P3321" s="143" t="str">
        <f>'Ek.3-A'!L3321</f>
        <v/>
      </c>
      <c r="Q3321" s="24" t="str">
        <f>'Ek.3-A'!M3321</f>
        <v/>
      </c>
      <c r="R3321" s="24">
        <f t="shared" si="703"/>
        <v>0</v>
      </c>
      <c r="S3321" s="141" t="str">
        <f t="shared" si="704"/>
        <v>H</v>
      </c>
      <c r="T3321" s="24">
        <f>IF(S3321="E",SUM($R$5:R3321),0)</f>
        <v>0</v>
      </c>
      <c r="U3321" s="143">
        <f t="shared" si="705"/>
        <v>0</v>
      </c>
    </row>
    <row r="3322" spans="1:21" x14ac:dyDescent="0.25">
      <c r="A3322" s="6">
        <v>34.22</v>
      </c>
      <c r="B3322" s="31" t="s">
        <v>90</v>
      </c>
      <c r="D3322" s="87">
        <v>851230900012</v>
      </c>
      <c r="E3322" s="3">
        <v>0.6</v>
      </c>
      <c r="K3322" s="3">
        <f t="shared" si="706"/>
        <v>2448</v>
      </c>
      <c r="L3322" s="97" t="str">
        <f>IF(TRIM('Ek.3-A'!F3322)&lt;&gt;"","var","yok")</f>
        <v>yok</v>
      </c>
      <c r="M3322" s="5" t="str">
        <f>IF('Ek.3-A'!F3322="", "", IF(VLOOKUP('Ek.3-A'!F3322, Veriler!D:E, 2, 0)=0, "", VLOOKUP('Ek.3-A'!F3322, Veriler!D:E, 2, 0)))</f>
        <v/>
      </c>
      <c r="N3322" s="5" t="str">
        <f>IF('Ek.3-A'!P3322="", "", 'Ek.3-A'!P3322)</f>
        <v/>
      </c>
      <c r="O3322" s="142">
        <f>'Ek.3-A'!S3322</f>
        <v>0</v>
      </c>
      <c r="P3322" s="143" t="str">
        <f>'Ek.3-A'!L3322</f>
        <v/>
      </c>
      <c r="Q3322" s="24" t="str">
        <f>'Ek.3-A'!M3322</f>
        <v/>
      </c>
      <c r="R3322" s="24">
        <f t="shared" si="703"/>
        <v>0</v>
      </c>
      <c r="S3322" s="141" t="str">
        <f t="shared" si="704"/>
        <v>H</v>
      </c>
      <c r="T3322" s="24">
        <f>IF(S3322="E",SUM($R$5:R3322),0)</f>
        <v>0</v>
      </c>
      <c r="U3322" s="143">
        <f t="shared" si="705"/>
        <v>0</v>
      </c>
    </row>
    <row r="3323" spans="1:21" x14ac:dyDescent="0.25">
      <c r="A3323" s="6">
        <v>34.229999999999997</v>
      </c>
      <c r="B3323" s="31" t="s">
        <v>90</v>
      </c>
      <c r="D3323" s="89">
        <v>851290900012</v>
      </c>
      <c r="E3323" s="3">
        <v>0.6</v>
      </c>
      <c r="K3323" s="3">
        <f t="shared" si="706"/>
        <v>2449</v>
      </c>
      <c r="L3323" s="97" t="str">
        <f>IF(TRIM('Ek.3-A'!F3323)&lt;&gt;"","var","yok")</f>
        <v>yok</v>
      </c>
      <c r="M3323" s="5" t="str">
        <f>IF('Ek.3-A'!F3323="", "", IF(VLOOKUP('Ek.3-A'!F3323, Veriler!D:E, 2, 0)=0, "", VLOOKUP('Ek.3-A'!F3323, Veriler!D:E, 2, 0)))</f>
        <v/>
      </c>
      <c r="N3323" s="5" t="str">
        <f>IF('Ek.3-A'!P3323="", "", 'Ek.3-A'!P3323)</f>
        <v/>
      </c>
      <c r="O3323" s="142">
        <f>'Ek.3-A'!S3323</f>
        <v>0</v>
      </c>
      <c r="P3323" s="143" t="str">
        <f>'Ek.3-A'!L3323</f>
        <v/>
      </c>
      <c r="Q3323" s="24" t="str">
        <f>'Ek.3-A'!M3323</f>
        <v/>
      </c>
      <c r="R3323" s="24">
        <f t="shared" si="703"/>
        <v>0</v>
      </c>
      <c r="S3323" s="141" t="str">
        <f t="shared" si="704"/>
        <v>H</v>
      </c>
      <c r="T3323" s="24">
        <f>IF(S3323="E",SUM($R$5:R3323),0)</f>
        <v>0</v>
      </c>
      <c r="U3323" s="143">
        <f t="shared" si="705"/>
        <v>0</v>
      </c>
    </row>
    <row r="3324" spans="1:21" x14ac:dyDescent="0.25">
      <c r="A3324" s="6">
        <v>34.24</v>
      </c>
      <c r="B3324" s="31" t="s">
        <v>90</v>
      </c>
      <c r="D3324" s="87">
        <v>851230900019</v>
      </c>
      <c r="E3324" s="3">
        <v>0.6</v>
      </c>
      <c r="K3324" s="3">
        <f t="shared" si="706"/>
        <v>2450</v>
      </c>
      <c r="L3324" s="97" t="str">
        <f>IF(TRIM('Ek.3-A'!F3324)&lt;&gt;"","var","yok")</f>
        <v>yok</v>
      </c>
      <c r="M3324" s="5" t="str">
        <f>IF('Ek.3-A'!F3324="", "", IF(VLOOKUP('Ek.3-A'!F3324, Veriler!D:E, 2, 0)=0, "", VLOOKUP('Ek.3-A'!F3324, Veriler!D:E, 2, 0)))</f>
        <v/>
      </c>
      <c r="N3324" s="5" t="str">
        <f>IF('Ek.3-A'!P3324="", "", 'Ek.3-A'!P3324)</f>
        <v/>
      </c>
      <c r="O3324" s="142">
        <f>'Ek.3-A'!S3324</f>
        <v>0</v>
      </c>
      <c r="P3324" s="143" t="str">
        <f>'Ek.3-A'!L3324</f>
        <v/>
      </c>
      <c r="Q3324" s="24" t="str">
        <f>'Ek.3-A'!M3324</f>
        <v/>
      </c>
      <c r="R3324" s="24">
        <f t="shared" si="703"/>
        <v>0</v>
      </c>
      <c r="S3324" s="141" t="str">
        <f t="shared" si="704"/>
        <v>H</v>
      </c>
      <c r="T3324" s="24">
        <f>IF(S3324="E",SUM($R$5:R3324),0)</f>
        <v>0</v>
      </c>
      <c r="U3324" s="143">
        <f t="shared" si="705"/>
        <v>0</v>
      </c>
    </row>
    <row r="3325" spans="1:21" x14ac:dyDescent="0.25">
      <c r="A3325" s="6">
        <v>34.25</v>
      </c>
      <c r="B3325" s="31" t="s">
        <v>90</v>
      </c>
      <c r="D3325" s="89">
        <v>271020110011</v>
      </c>
      <c r="E3325" s="3">
        <v>0.6</v>
      </c>
      <c r="L3325" s="97"/>
      <c r="M3325" s="5"/>
      <c r="N3325" s="5"/>
      <c r="O3325" s="5"/>
      <c r="Q3325" s="23"/>
      <c r="T3325" s="24"/>
      <c r="U3325" s="25"/>
    </row>
    <row r="3326" spans="1:21" x14ac:dyDescent="0.25">
      <c r="A3326" s="6">
        <v>34.26</v>
      </c>
      <c r="B3326" s="31" t="s">
        <v>90</v>
      </c>
      <c r="D3326" s="87">
        <v>271012490018</v>
      </c>
      <c r="E3326" s="3">
        <v>0.6</v>
      </c>
      <c r="K3326" s="3">
        <f>K3324+1</f>
        <v>2451</v>
      </c>
      <c r="L3326" s="97" t="str">
        <f>IF(TRIM('Ek.3-A'!F3326)&lt;&gt;"","var","yok")</f>
        <v>yok</v>
      </c>
      <c r="M3326" s="5" t="str">
        <f>IF('Ek.3-A'!F3326="", "", IF(VLOOKUP('Ek.3-A'!F3326, Veriler!D:E, 2, 0)=0, "", VLOOKUP('Ek.3-A'!F3326, Veriler!D:E, 2, 0)))</f>
        <v/>
      </c>
      <c r="N3326" s="5" t="str">
        <f>IF('Ek.3-A'!P3326="", "", 'Ek.3-A'!P3326)</f>
        <v/>
      </c>
      <c r="O3326" s="142">
        <f>'Ek.3-A'!S3326</f>
        <v>0</v>
      </c>
      <c r="P3326" s="143" t="str">
        <f>'Ek.3-A'!L3326</f>
        <v/>
      </c>
      <c r="Q3326" s="24" t="str">
        <f>'Ek.3-A'!M3326</f>
        <v/>
      </c>
      <c r="R3326" s="24">
        <f t="shared" ref="R3326:R3339" si="707">IF(L3326="var",0,IF(Q3326&lt;=0.005,Q3326,0))</f>
        <v>0</v>
      </c>
      <c r="S3326" s="141" t="str">
        <f t="shared" ref="S3326:S3339" si="708">IF(Q3326&lt;=0.005,"E","H")</f>
        <v>H</v>
      </c>
      <c r="T3326" s="24">
        <f>IF(S3326="E",SUM($R$5:R3326),0)</f>
        <v>0</v>
      </c>
      <c r="U3326" s="143">
        <f t="shared" ref="U3326:U3339" si="709">IF(T3326&lt;=0.1, O3326, IF(R3326&gt;$G$2, R3326*O3326, $G$2*O3326))</f>
        <v>0</v>
      </c>
    </row>
    <row r="3327" spans="1:21" x14ac:dyDescent="0.25">
      <c r="A3327" s="6">
        <v>34.270000000000003</v>
      </c>
      <c r="B3327" s="31" t="s">
        <v>90</v>
      </c>
      <c r="D3327" s="89">
        <v>852910110000</v>
      </c>
      <c r="E3327" s="3">
        <v>0.6</v>
      </c>
      <c r="K3327" s="3">
        <f t="shared" ref="K3327:K3339" si="710">K3326+1</f>
        <v>2452</v>
      </c>
      <c r="L3327" s="97" t="str">
        <f>IF(TRIM('Ek.3-A'!F3327)&lt;&gt;"","var","yok")</f>
        <v>yok</v>
      </c>
      <c r="M3327" s="5" t="str">
        <f>IF('Ek.3-A'!F3327="", "", IF(VLOOKUP('Ek.3-A'!F3327, Veriler!D:E, 2, 0)=0, "", VLOOKUP('Ek.3-A'!F3327, Veriler!D:E, 2, 0)))</f>
        <v/>
      </c>
      <c r="N3327" s="5" t="str">
        <f>IF('Ek.3-A'!P3327="", "", 'Ek.3-A'!P3327)</f>
        <v/>
      </c>
      <c r="O3327" s="142">
        <f>'Ek.3-A'!S3327</f>
        <v>0</v>
      </c>
      <c r="P3327" s="143" t="str">
        <f>'Ek.3-A'!L3327</f>
        <v/>
      </c>
      <c r="Q3327" s="24" t="str">
        <f>'Ek.3-A'!M3327</f>
        <v/>
      </c>
      <c r="R3327" s="24">
        <f t="shared" si="707"/>
        <v>0</v>
      </c>
      <c r="S3327" s="141" t="str">
        <f t="shared" si="708"/>
        <v>H</v>
      </c>
      <c r="T3327" s="24">
        <f>IF(S3327="E",SUM($R$5:R3327),0)</f>
        <v>0</v>
      </c>
      <c r="U3327" s="143">
        <f t="shared" si="709"/>
        <v>0</v>
      </c>
    </row>
    <row r="3328" spans="1:21" x14ac:dyDescent="0.25">
      <c r="A3328" s="6">
        <v>34.28</v>
      </c>
      <c r="B3328" s="31" t="s">
        <v>90</v>
      </c>
      <c r="D3328" s="87">
        <v>870850990011</v>
      </c>
      <c r="E3328" s="3">
        <v>0.6</v>
      </c>
      <c r="K3328" s="3">
        <f t="shared" si="710"/>
        <v>2453</v>
      </c>
      <c r="L3328" s="97" t="str">
        <f>IF(TRIM('Ek.3-A'!F3328)&lt;&gt;"","var","yok")</f>
        <v>yok</v>
      </c>
      <c r="M3328" s="5" t="str">
        <f>IF('Ek.3-A'!F3328="", "", IF(VLOOKUP('Ek.3-A'!F3328, Veriler!D:E, 2, 0)=0, "", VLOOKUP('Ek.3-A'!F3328, Veriler!D:E, 2, 0)))</f>
        <v/>
      </c>
      <c r="N3328" s="5" t="str">
        <f>IF('Ek.3-A'!P3328="", "", 'Ek.3-A'!P3328)</f>
        <v/>
      </c>
      <c r="O3328" s="142">
        <f>'Ek.3-A'!S3328</f>
        <v>0</v>
      </c>
      <c r="P3328" s="143" t="str">
        <f>'Ek.3-A'!L3328</f>
        <v/>
      </c>
      <c r="Q3328" s="24" t="str">
        <f>'Ek.3-A'!M3328</f>
        <v/>
      </c>
      <c r="R3328" s="24">
        <f t="shared" si="707"/>
        <v>0</v>
      </c>
      <c r="S3328" s="141" t="str">
        <f t="shared" si="708"/>
        <v>H</v>
      </c>
      <c r="T3328" s="24">
        <f>IF(S3328="E",SUM($R$5:R3328),0)</f>
        <v>0</v>
      </c>
      <c r="U3328" s="143">
        <f t="shared" si="709"/>
        <v>0</v>
      </c>
    </row>
    <row r="3329" spans="1:41" x14ac:dyDescent="0.25">
      <c r="A3329" s="6">
        <v>34.29</v>
      </c>
      <c r="B3329" s="31" t="s">
        <v>90</v>
      </c>
      <c r="D3329" s="89">
        <v>852721920000</v>
      </c>
      <c r="E3329" s="3">
        <v>0.6</v>
      </c>
      <c r="K3329" s="3">
        <f t="shared" si="710"/>
        <v>2454</v>
      </c>
      <c r="L3329" s="97" t="str">
        <f>IF(TRIM('Ek.3-A'!F3329)&lt;&gt;"","var","yok")</f>
        <v>yok</v>
      </c>
      <c r="M3329" s="5" t="str">
        <f>IF('Ek.3-A'!F3329="", "", IF(VLOOKUP('Ek.3-A'!F3329, Veriler!D:E, 2, 0)=0, "", VLOOKUP('Ek.3-A'!F3329, Veriler!D:E, 2, 0)))</f>
        <v/>
      </c>
      <c r="N3329" s="5" t="str">
        <f>IF('Ek.3-A'!P3329="", "", 'Ek.3-A'!P3329)</f>
        <v/>
      </c>
      <c r="O3329" s="142">
        <f>'Ek.3-A'!S3329</f>
        <v>0</v>
      </c>
      <c r="P3329" s="143" t="str">
        <f>'Ek.3-A'!L3329</f>
        <v/>
      </c>
      <c r="Q3329" s="24" t="str">
        <f>'Ek.3-A'!M3329</f>
        <v/>
      </c>
      <c r="R3329" s="24">
        <f t="shared" si="707"/>
        <v>0</v>
      </c>
      <c r="S3329" s="141" t="str">
        <f t="shared" si="708"/>
        <v>H</v>
      </c>
      <c r="T3329" s="24">
        <f>IF(S3329="E",SUM($R$5:R3329),0)</f>
        <v>0</v>
      </c>
      <c r="U3329" s="143">
        <f t="shared" si="709"/>
        <v>0</v>
      </c>
    </row>
    <row r="3330" spans="1:41" x14ac:dyDescent="0.25">
      <c r="A3330" s="6">
        <v>34.299999999999997</v>
      </c>
      <c r="B3330" s="31" t="s">
        <v>90</v>
      </c>
      <c r="D3330" s="87">
        <v>852721520000</v>
      </c>
      <c r="E3330" s="3">
        <v>0.6</v>
      </c>
      <c r="K3330" s="3">
        <f t="shared" si="710"/>
        <v>2455</v>
      </c>
      <c r="L3330" s="97" t="str">
        <f>IF(TRIM('Ek.3-A'!F3330)&lt;&gt;"","var","yok")</f>
        <v>yok</v>
      </c>
      <c r="M3330" s="5" t="str">
        <f>IF('Ek.3-A'!F3330="", "", IF(VLOOKUP('Ek.3-A'!F3330, Veriler!D:E, 2, 0)=0, "", VLOOKUP('Ek.3-A'!F3330, Veriler!D:E, 2, 0)))</f>
        <v/>
      </c>
      <c r="N3330" s="5" t="str">
        <f>IF('Ek.3-A'!P3330="", "", 'Ek.3-A'!P3330)</f>
        <v/>
      </c>
      <c r="O3330" s="142">
        <f>'Ek.3-A'!S3330</f>
        <v>0</v>
      </c>
      <c r="P3330" s="143" t="str">
        <f>'Ek.3-A'!L3330</f>
        <v/>
      </c>
      <c r="Q3330" s="24" t="str">
        <f>'Ek.3-A'!M3330</f>
        <v/>
      </c>
      <c r="R3330" s="24">
        <f t="shared" si="707"/>
        <v>0</v>
      </c>
      <c r="S3330" s="141" t="str">
        <f t="shared" si="708"/>
        <v>H</v>
      </c>
      <c r="T3330" s="24">
        <f>IF(S3330="E",SUM($R$5:R3330),0)</f>
        <v>0</v>
      </c>
      <c r="U3330" s="143">
        <f t="shared" si="709"/>
        <v>0</v>
      </c>
    </row>
    <row r="3331" spans="1:41" x14ac:dyDescent="0.25">
      <c r="A3331" s="6">
        <v>34.31</v>
      </c>
      <c r="B3331" s="31" t="s">
        <v>90</v>
      </c>
      <c r="D3331" s="89">
        <v>852721300000</v>
      </c>
      <c r="E3331" s="3">
        <v>0.6</v>
      </c>
      <c r="K3331" s="3">
        <f t="shared" si="710"/>
        <v>2456</v>
      </c>
      <c r="L3331" s="97" t="str">
        <f>IF(TRIM('Ek.3-A'!F3331)&lt;&gt;"","var","yok")</f>
        <v>yok</v>
      </c>
      <c r="M3331" s="5" t="str">
        <f>IF('Ek.3-A'!F3331="", "", IF(VLOOKUP('Ek.3-A'!F3331, Veriler!D:E, 2, 0)=0, "", VLOOKUP('Ek.3-A'!F3331, Veriler!D:E, 2, 0)))</f>
        <v/>
      </c>
      <c r="N3331" s="5" t="str">
        <f>IF('Ek.3-A'!P3331="", "", 'Ek.3-A'!P3331)</f>
        <v/>
      </c>
      <c r="O3331" s="142">
        <f>'Ek.3-A'!S3331</f>
        <v>0</v>
      </c>
      <c r="P3331" s="143" t="str">
        <f>'Ek.3-A'!L3331</f>
        <v/>
      </c>
      <c r="Q3331" s="24" t="str">
        <f>'Ek.3-A'!M3331</f>
        <v/>
      </c>
      <c r="R3331" s="24">
        <f t="shared" si="707"/>
        <v>0</v>
      </c>
      <c r="S3331" s="141" t="str">
        <f t="shared" si="708"/>
        <v>H</v>
      </c>
      <c r="T3331" s="24">
        <f>IF(S3331="E",SUM($R$5:R3331),0)</f>
        <v>0</v>
      </c>
      <c r="U3331" s="143">
        <f t="shared" si="709"/>
        <v>0</v>
      </c>
    </row>
    <row r="3332" spans="1:41" x14ac:dyDescent="0.25">
      <c r="A3332" s="6">
        <v>34.32</v>
      </c>
      <c r="B3332" s="31" t="s">
        <v>90</v>
      </c>
      <c r="D3332" s="87">
        <v>852721700000</v>
      </c>
      <c r="E3332" s="3">
        <v>0.6</v>
      </c>
      <c r="K3332" s="3">
        <f t="shared" si="710"/>
        <v>2457</v>
      </c>
      <c r="L3332" s="97" t="str">
        <f>IF(TRIM('Ek.3-A'!F3332)&lt;&gt;"","var","yok")</f>
        <v>yok</v>
      </c>
      <c r="M3332" s="5" t="str">
        <f>IF('Ek.3-A'!F3332="", "", IF(VLOOKUP('Ek.3-A'!F3332, Veriler!D:E, 2, 0)=0, "", VLOOKUP('Ek.3-A'!F3332, Veriler!D:E, 2, 0)))</f>
        <v/>
      </c>
      <c r="N3332" s="5" t="str">
        <f>IF('Ek.3-A'!P3332="", "", 'Ek.3-A'!P3332)</f>
        <v/>
      </c>
      <c r="O3332" s="142">
        <f>'Ek.3-A'!S3332</f>
        <v>0</v>
      </c>
      <c r="P3332" s="143" t="str">
        <f>'Ek.3-A'!L3332</f>
        <v/>
      </c>
      <c r="Q3332" s="24" t="str">
        <f>'Ek.3-A'!M3332</f>
        <v/>
      </c>
      <c r="R3332" s="24">
        <f t="shared" si="707"/>
        <v>0</v>
      </c>
      <c r="S3332" s="141" t="str">
        <f t="shared" si="708"/>
        <v>H</v>
      </c>
      <c r="T3332" s="24">
        <f>IF(S3332="E",SUM($R$5:R3332),0)</f>
        <v>0</v>
      </c>
      <c r="U3332" s="143">
        <f t="shared" si="709"/>
        <v>0</v>
      </c>
    </row>
    <row r="3333" spans="1:41" x14ac:dyDescent="0.25">
      <c r="A3333" s="6">
        <v>34.33</v>
      </c>
      <c r="B3333" s="31" t="s">
        <v>90</v>
      </c>
      <c r="D3333" s="89">
        <v>852721590000</v>
      </c>
      <c r="E3333" s="3">
        <v>0.6</v>
      </c>
      <c r="K3333" s="3">
        <f t="shared" si="710"/>
        <v>2458</v>
      </c>
      <c r="L3333" s="97" t="str">
        <f>IF(TRIM('Ek.3-A'!F3333)&lt;&gt;"","var","yok")</f>
        <v>yok</v>
      </c>
      <c r="M3333" s="5" t="str">
        <f>IF('Ek.3-A'!F3333="", "", IF(VLOOKUP('Ek.3-A'!F3333, Veriler!D:E, 2, 0)=0, "", VLOOKUP('Ek.3-A'!F3333, Veriler!D:E, 2, 0)))</f>
        <v/>
      </c>
      <c r="N3333" s="5" t="str">
        <f>IF('Ek.3-A'!P3333="", "", 'Ek.3-A'!P3333)</f>
        <v/>
      </c>
      <c r="O3333" s="142">
        <f>'Ek.3-A'!S3333</f>
        <v>0</v>
      </c>
      <c r="P3333" s="143" t="str">
        <f>'Ek.3-A'!L3333</f>
        <v/>
      </c>
      <c r="Q3333" s="24" t="str">
        <f>'Ek.3-A'!M3333</f>
        <v/>
      </c>
      <c r="R3333" s="24">
        <f t="shared" si="707"/>
        <v>0</v>
      </c>
      <c r="S3333" s="141" t="str">
        <f t="shared" si="708"/>
        <v>H</v>
      </c>
      <c r="T3333" s="24">
        <f>IF(S3333="E",SUM($R$5:R3333),0)</f>
        <v>0</v>
      </c>
      <c r="U3333" s="143">
        <f t="shared" si="709"/>
        <v>0</v>
      </c>
    </row>
    <row r="3334" spans="1:41" x14ac:dyDescent="0.25">
      <c r="A3334" s="6">
        <v>34.340000000000003</v>
      </c>
      <c r="B3334" s="31" t="s">
        <v>90</v>
      </c>
      <c r="D3334" s="87">
        <v>841520000000</v>
      </c>
      <c r="E3334" s="3">
        <v>0.6</v>
      </c>
      <c r="K3334" s="3">
        <f t="shared" si="710"/>
        <v>2459</v>
      </c>
      <c r="L3334" s="97" t="str">
        <f>IF(TRIM('Ek.3-A'!F3334)&lt;&gt;"","var","yok")</f>
        <v>yok</v>
      </c>
      <c r="M3334" s="5" t="str">
        <f>IF('Ek.3-A'!F3334="", "", IF(VLOOKUP('Ek.3-A'!F3334, Veriler!D:E, 2, 0)=0, "", VLOOKUP('Ek.3-A'!F3334, Veriler!D:E, 2, 0)))</f>
        <v/>
      </c>
      <c r="N3334" s="5" t="str">
        <f>IF('Ek.3-A'!P3334="", "", 'Ek.3-A'!P3334)</f>
        <v/>
      </c>
      <c r="O3334" s="142">
        <f>'Ek.3-A'!S3334</f>
        <v>0</v>
      </c>
      <c r="P3334" s="143" t="str">
        <f>'Ek.3-A'!L3334</f>
        <v/>
      </c>
      <c r="Q3334" s="24" t="str">
        <f>'Ek.3-A'!M3334</f>
        <v/>
      </c>
      <c r="R3334" s="24">
        <f t="shared" si="707"/>
        <v>0</v>
      </c>
      <c r="S3334" s="141" t="str">
        <f t="shared" si="708"/>
        <v>H</v>
      </c>
      <c r="T3334" s="24">
        <f>IF(S3334="E",SUM($R$5:R3334),0)</f>
        <v>0</v>
      </c>
      <c r="U3334" s="143">
        <f t="shared" si="709"/>
        <v>0</v>
      </c>
    </row>
    <row r="3335" spans="1:41" x14ac:dyDescent="0.25">
      <c r="A3335" s="6">
        <v>34.35</v>
      </c>
      <c r="B3335" s="31" t="s">
        <v>90</v>
      </c>
      <c r="D3335" s="89">
        <v>871410300000</v>
      </c>
      <c r="E3335" s="3">
        <v>0.6</v>
      </c>
      <c r="K3335" s="3">
        <f t="shared" si="710"/>
        <v>2460</v>
      </c>
      <c r="L3335" s="97" t="str">
        <f>IF(TRIM('Ek.3-A'!F3335)&lt;&gt;"","var","yok")</f>
        <v>yok</v>
      </c>
      <c r="M3335" s="5" t="str">
        <f>IF('Ek.3-A'!F3335="", "", IF(VLOOKUP('Ek.3-A'!F3335, Veriler!D:E, 2, 0)=0, "", VLOOKUP('Ek.3-A'!F3335, Veriler!D:E, 2, 0)))</f>
        <v/>
      </c>
      <c r="N3335" s="5" t="str">
        <f>IF('Ek.3-A'!P3335="", "", 'Ek.3-A'!P3335)</f>
        <v/>
      </c>
      <c r="O3335" s="142">
        <f>'Ek.3-A'!S3335</f>
        <v>0</v>
      </c>
      <c r="P3335" s="143" t="str">
        <f>'Ek.3-A'!L3335</f>
        <v/>
      </c>
      <c r="Q3335" s="24" t="str">
        <f>'Ek.3-A'!M3335</f>
        <v/>
      </c>
      <c r="R3335" s="24">
        <f t="shared" si="707"/>
        <v>0</v>
      </c>
      <c r="S3335" s="141" t="str">
        <f t="shared" si="708"/>
        <v>H</v>
      </c>
      <c r="T3335" s="24">
        <f>IF(S3335="E",SUM($R$5:R3335),0)</f>
        <v>0</v>
      </c>
      <c r="U3335" s="143">
        <f t="shared" si="709"/>
        <v>0</v>
      </c>
    </row>
    <row r="3336" spans="1:41" x14ac:dyDescent="0.25">
      <c r="A3336" s="6">
        <v>34.36</v>
      </c>
      <c r="B3336" s="31" t="s">
        <v>90</v>
      </c>
      <c r="D3336" s="87">
        <v>401390000011</v>
      </c>
      <c r="E3336" s="3">
        <v>0.6</v>
      </c>
      <c r="K3336" s="3">
        <f t="shared" si="710"/>
        <v>2461</v>
      </c>
      <c r="L3336" s="97" t="str">
        <f>IF(TRIM('Ek.3-A'!F3336)&lt;&gt;"","var","yok")</f>
        <v>yok</v>
      </c>
      <c r="M3336" s="5" t="str">
        <f>IF('Ek.3-A'!F3336="", "", IF(VLOOKUP('Ek.3-A'!F3336, Veriler!D:E, 2, 0)=0, "", VLOOKUP('Ek.3-A'!F3336, Veriler!D:E, 2, 0)))</f>
        <v/>
      </c>
      <c r="N3336" s="5" t="str">
        <f>IF('Ek.3-A'!P3336="", "", 'Ek.3-A'!P3336)</f>
        <v/>
      </c>
      <c r="O3336" s="142">
        <f>'Ek.3-A'!S3336</f>
        <v>0</v>
      </c>
      <c r="P3336" s="143" t="str">
        <f>'Ek.3-A'!L3336</f>
        <v/>
      </c>
      <c r="Q3336" s="24" t="str">
        <f>'Ek.3-A'!M3336</f>
        <v/>
      </c>
      <c r="R3336" s="24">
        <f t="shared" si="707"/>
        <v>0</v>
      </c>
      <c r="S3336" s="141" t="str">
        <f t="shared" si="708"/>
        <v>H</v>
      </c>
      <c r="T3336" s="24">
        <f>IF(S3336="E",SUM($R$5:R3336),0)</f>
        <v>0</v>
      </c>
      <c r="U3336" s="143">
        <f t="shared" si="709"/>
        <v>0</v>
      </c>
    </row>
    <row r="3337" spans="1:41" x14ac:dyDescent="0.25">
      <c r="A3337" s="6">
        <v>34.369999999999997</v>
      </c>
      <c r="B3337" s="31" t="s">
        <v>90</v>
      </c>
      <c r="D3337" s="89">
        <v>401140000000</v>
      </c>
      <c r="E3337" s="3">
        <v>0.6</v>
      </c>
      <c r="K3337" s="3">
        <f t="shared" si="710"/>
        <v>2462</v>
      </c>
      <c r="L3337" s="97" t="str">
        <f>IF(TRIM('Ek.3-A'!F3337)&lt;&gt;"","var","yok")</f>
        <v>yok</v>
      </c>
      <c r="M3337" s="5" t="str">
        <f>IF('Ek.3-A'!F3337="", "", IF(VLOOKUP('Ek.3-A'!F3337, Veriler!D:E, 2, 0)=0, "", VLOOKUP('Ek.3-A'!F3337, Veriler!D:E, 2, 0)))</f>
        <v/>
      </c>
      <c r="N3337" s="5" t="str">
        <f>IF('Ek.3-A'!P3337="", "", 'Ek.3-A'!P3337)</f>
        <v/>
      </c>
      <c r="O3337" s="142">
        <f>'Ek.3-A'!S3337</f>
        <v>0</v>
      </c>
      <c r="P3337" s="143" t="str">
        <f>'Ek.3-A'!L3337</f>
        <v/>
      </c>
      <c r="Q3337" s="24" t="str">
        <f>'Ek.3-A'!M3337</f>
        <v/>
      </c>
      <c r="R3337" s="24">
        <f t="shared" si="707"/>
        <v>0</v>
      </c>
      <c r="S3337" s="141" t="str">
        <f t="shared" si="708"/>
        <v>H</v>
      </c>
      <c r="T3337" s="24">
        <f>IF(S3337="E",SUM($R$5:R3337),0)</f>
        <v>0</v>
      </c>
      <c r="U3337" s="143">
        <f t="shared" si="709"/>
        <v>0</v>
      </c>
    </row>
    <row r="3338" spans="1:41" x14ac:dyDescent="0.25">
      <c r="A3338" s="6">
        <v>34.380000000000003</v>
      </c>
      <c r="B3338" s="31" t="s">
        <v>90</v>
      </c>
      <c r="D3338" s="87">
        <v>441873100000</v>
      </c>
      <c r="E3338" s="3">
        <v>0.6</v>
      </c>
      <c r="K3338" s="3">
        <f t="shared" si="710"/>
        <v>2463</v>
      </c>
      <c r="L3338" s="97" t="str">
        <f>IF(TRIM('Ek.3-A'!F3338)&lt;&gt;"","var","yok")</f>
        <v>yok</v>
      </c>
      <c r="M3338" s="5" t="str">
        <f>IF('Ek.3-A'!F3338="", "", IF(VLOOKUP('Ek.3-A'!F3338, Veriler!D:E, 2, 0)=0, "", VLOOKUP('Ek.3-A'!F3338, Veriler!D:E, 2, 0)))</f>
        <v/>
      </c>
      <c r="N3338" s="5" t="str">
        <f>IF('Ek.3-A'!P3338="", "", 'Ek.3-A'!P3338)</f>
        <v/>
      </c>
      <c r="O3338" s="142">
        <f>'Ek.3-A'!S3338</f>
        <v>0</v>
      </c>
      <c r="P3338" s="143" t="str">
        <f>'Ek.3-A'!L3338</f>
        <v/>
      </c>
      <c r="Q3338" s="24" t="str">
        <f>'Ek.3-A'!M3338</f>
        <v/>
      </c>
      <c r="R3338" s="24">
        <f t="shared" si="707"/>
        <v>0</v>
      </c>
      <c r="S3338" s="141" t="str">
        <f t="shared" si="708"/>
        <v>H</v>
      </c>
      <c r="T3338" s="24">
        <f>IF(S3338="E",SUM($R$5:R3338),0)</f>
        <v>0</v>
      </c>
      <c r="U3338" s="143">
        <f t="shared" si="709"/>
        <v>0</v>
      </c>
    </row>
    <row r="3339" spans="1:41" x14ac:dyDescent="0.25">
      <c r="A3339" s="6">
        <v>34.39</v>
      </c>
      <c r="B3339" s="31" t="s">
        <v>90</v>
      </c>
      <c r="D3339" s="89">
        <v>441874000000</v>
      </c>
      <c r="E3339" s="3">
        <v>0.6</v>
      </c>
      <c r="K3339" s="3">
        <f t="shared" si="710"/>
        <v>2464</v>
      </c>
      <c r="L3339" s="97" t="str">
        <f>IF(TRIM('Ek.3-A'!F3339)&lt;&gt;"","var","yok")</f>
        <v>yok</v>
      </c>
      <c r="M3339" s="5" t="str">
        <f>IF('Ek.3-A'!F3339="", "", IF(VLOOKUP('Ek.3-A'!F3339, Veriler!D:E, 2, 0)=0, "", VLOOKUP('Ek.3-A'!F3339, Veriler!D:E, 2, 0)))</f>
        <v/>
      </c>
      <c r="N3339" s="5" t="str">
        <f>IF('Ek.3-A'!P3339="", "", 'Ek.3-A'!P3339)</f>
        <v/>
      </c>
      <c r="O3339" s="142">
        <f>'Ek.3-A'!S3339</f>
        <v>0</v>
      </c>
      <c r="P3339" s="143" t="str">
        <f>'Ek.3-A'!L3339</f>
        <v/>
      </c>
      <c r="Q3339" s="24" t="str">
        <f>'Ek.3-A'!M3339</f>
        <v/>
      </c>
      <c r="R3339" s="24">
        <f t="shared" si="707"/>
        <v>0</v>
      </c>
      <c r="S3339" s="141" t="str">
        <f t="shared" si="708"/>
        <v>H</v>
      </c>
      <c r="T3339" s="24">
        <f>IF(S3339="E",SUM($R$5:R3339),0)</f>
        <v>0</v>
      </c>
      <c r="U3339" s="143">
        <f t="shared" si="709"/>
        <v>0</v>
      </c>
    </row>
    <row r="3340" spans="1:41" x14ac:dyDescent="0.25">
      <c r="A3340" s="6">
        <v>34.4</v>
      </c>
      <c r="B3340" s="31" t="s">
        <v>90</v>
      </c>
      <c r="D3340" s="87">
        <v>701610000000</v>
      </c>
      <c r="E3340" s="3">
        <v>0.6</v>
      </c>
      <c r="T3340" s="24"/>
      <c r="U3340" s="25"/>
      <c r="AO3340" s="140">
        <f>'Ek.3-A'!L3340</f>
        <v>0</v>
      </c>
    </row>
    <row r="3341" spans="1:41" x14ac:dyDescent="0.25">
      <c r="A3341" s="6">
        <v>34.409999999999997</v>
      </c>
      <c r="B3341" s="31" t="s">
        <v>90</v>
      </c>
      <c r="D3341" s="89">
        <v>903031001000</v>
      </c>
      <c r="E3341" s="3">
        <v>0.6</v>
      </c>
      <c r="T3341" s="24"/>
      <c r="U3341" s="25"/>
    </row>
    <row r="3342" spans="1:41" x14ac:dyDescent="0.25">
      <c r="A3342" s="6">
        <v>34.42</v>
      </c>
      <c r="B3342" s="31" t="s">
        <v>90</v>
      </c>
      <c r="D3342" s="87">
        <v>382370001000</v>
      </c>
      <c r="E3342" s="3">
        <v>0.6</v>
      </c>
      <c r="T3342" s="24"/>
      <c r="U3342" s="25"/>
    </row>
    <row r="3343" spans="1:41" x14ac:dyDescent="0.25">
      <c r="A3343" s="6">
        <v>34.43</v>
      </c>
      <c r="B3343" s="31" t="s">
        <v>90</v>
      </c>
      <c r="D3343" s="89">
        <v>481160009000</v>
      </c>
      <c r="E3343" s="3">
        <v>0.6</v>
      </c>
      <c r="T3343" s="24"/>
      <c r="U3343" s="25"/>
    </row>
    <row r="3344" spans="1:41" x14ac:dyDescent="0.25">
      <c r="A3344" s="6">
        <v>34.44</v>
      </c>
      <c r="B3344" s="31" t="s">
        <v>90</v>
      </c>
      <c r="D3344" s="87">
        <v>481160001000</v>
      </c>
      <c r="E3344" s="3">
        <v>0.6</v>
      </c>
      <c r="T3344" s="24"/>
      <c r="U3344" s="25"/>
    </row>
    <row r="3345" spans="1:21" x14ac:dyDescent="0.25">
      <c r="A3345" s="6">
        <v>34.450000000000003</v>
      </c>
      <c r="B3345" s="31" t="s">
        <v>90</v>
      </c>
      <c r="D3345" s="89">
        <v>481690002000</v>
      </c>
      <c r="E3345" s="3">
        <v>0.6</v>
      </c>
      <c r="T3345" s="24"/>
      <c r="U3345" s="25"/>
    </row>
    <row r="3346" spans="1:21" x14ac:dyDescent="0.25">
      <c r="A3346" s="6">
        <v>34.46</v>
      </c>
      <c r="B3346" s="31" t="s">
        <v>90</v>
      </c>
      <c r="D3346" s="87">
        <v>321590200000</v>
      </c>
      <c r="E3346" s="3">
        <v>0.6</v>
      </c>
      <c r="T3346" s="24"/>
      <c r="U3346" s="25"/>
    </row>
    <row r="3347" spans="1:21" x14ac:dyDescent="0.25">
      <c r="A3347" s="6">
        <v>34.47</v>
      </c>
      <c r="B3347" s="31" t="s">
        <v>90</v>
      </c>
      <c r="D3347" s="89">
        <v>961210809000</v>
      </c>
      <c r="E3347" s="3">
        <v>0.6</v>
      </c>
      <c r="T3347" s="24"/>
      <c r="U3347" s="25"/>
    </row>
    <row r="3348" spans="1:21" x14ac:dyDescent="0.25">
      <c r="A3348" s="6">
        <v>34.479999999999997</v>
      </c>
      <c r="B3348" s="31" t="s">
        <v>90</v>
      </c>
      <c r="D3348" s="87">
        <v>961210109000</v>
      </c>
      <c r="E3348" s="3">
        <v>0.6</v>
      </c>
      <c r="T3348" s="24"/>
      <c r="U3348" s="25"/>
    </row>
    <row r="3349" spans="1:21" x14ac:dyDescent="0.25">
      <c r="A3349" s="6">
        <v>34.49</v>
      </c>
      <c r="B3349" s="31" t="s">
        <v>90</v>
      </c>
      <c r="D3349" s="89">
        <v>321100000000</v>
      </c>
      <c r="E3349" s="3">
        <v>0.6</v>
      </c>
      <c r="K3349" s="3">
        <f>K3339+1</f>
        <v>2465</v>
      </c>
      <c r="L3349" s="97" t="str">
        <f>IF(TRIM('Ek.3-A'!F3349)&lt;&gt;"","var","yok")</f>
        <v>yok</v>
      </c>
      <c r="M3349" s="5" t="str">
        <f>IF('Ek.3-A'!F3349="", "", IF(VLOOKUP('Ek.3-A'!F3349, Veriler!D:E, 2, 0)=0, "", VLOOKUP('Ek.3-A'!F3349, Veriler!D:E, 2, 0)))</f>
        <v/>
      </c>
      <c r="N3349" s="5" t="str">
        <f>IF('Ek.3-A'!P3349="", "", 'Ek.3-A'!P3349)</f>
        <v/>
      </c>
      <c r="O3349" s="142">
        <f>'Ek.3-A'!S3349</f>
        <v>0</v>
      </c>
      <c r="P3349" s="143" t="str">
        <f>'Ek.3-A'!L3349</f>
        <v/>
      </c>
      <c r="Q3349" s="24" t="str">
        <f>'Ek.3-A'!M3349</f>
        <v/>
      </c>
      <c r="R3349" s="24">
        <f t="shared" ref="R3349:R3362" si="711">IF(L3349="var",0,IF(Q3349&lt;=0.005,Q3349,0))</f>
        <v>0</v>
      </c>
      <c r="S3349" s="141" t="str">
        <f t="shared" ref="S3349:S3362" si="712">IF(Q3349&lt;=0.005,"E","H")</f>
        <v>H</v>
      </c>
      <c r="T3349" s="24">
        <f>IF(S3349="E",SUM($R$5:R3349),0)</f>
        <v>0</v>
      </c>
      <c r="U3349" s="143">
        <f t="shared" ref="U3349:U3362" si="713">IF(T3349&lt;=0.1, O3349, IF(R3349&gt;$G$2, R3349*O3349, $G$2*O3349))</f>
        <v>0</v>
      </c>
    </row>
    <row r="3350" spans="1:21" x14ac:dyDescent="0.25">
      <c r="A3350" s="6">
        <v>34.5</v>
      </c>
      <c r="B3350" s="31" t="s">
        <v>90</v>
      </c>
      <c r="D3350" s="87">
        <v>360200000019</v>
      </c>
      <c r="E3350" s="3">
        <v>0.6</v>
      </c>
      <c r="K3350" s="3">
        <f t="shared" ref="K3350:K3362" si="714">K3349+1</f>
        <v>2466</v>
      </c>
      <c r="L3350" s="97" t="str">
        <f>IF(TRIM('Ek.3-A'!F3350)&lt;&gt;"","var","yok")</f>
        <v>yok</v>
      </c>
      <c r="M3350" s="5" t="str">
        <f>IF('Ek.3-A'!F3350="", "", IF(VLOOKUP('Ek.3-A'!F3350, Veriler!D:E, 2, 0)=0, "", VLOOKUP('Ek.3-A'!F3350, Veriler!D:E, 2, 0)))</f>
        <v/>
      </c>
      <c r="N3350" s="5" t="str">
        <f>IF('Ek.3-A'!P3350="", "", 'Ek.3-A'!P3350)</f>
        <v/>
      </c>
      <c r="O3350" s="142">
        <f>'Ek.3-A'!S3350</f>
        <v>0</v>
      </c>
      <c r="P3350" s="143" t="str">
        <f>'Ek.3-A'!L3350</f>
        <v/>
      </c>
      <c r="Q3350" s="24" t="str">
        <f>'Ek.3-A'!M3350</f>
        <v/>
      </c>
      <c r="R3350" s="24">
        <f t="shared" si="711"/>
        <v>0</v>
      </c>
      <c r="S3350" s="141" t="str">
        <f t="shared" si="712"/>
        <v>H</v>
      </c>
      <c r="T3350" s="24">
        <f>IF(S3350="E",SUM($R$5:R3350),0)</f>
        <v>0</v>
      </c>
      <c r="U3350" s="143">
        <f t="shared" si="713"/>
        <v>0</v>
      </c>
    </row>
    <row r="3351" spans="1:21" x14ac:dyDescent="0.25">
      <c r="A3351" s="6">
        <v>34.51</v>
      </c>
      <c r="B3351" s="31" t="s">
        <v>90</v>
      </c>
      <c r="D3351" s="89">
        <v>920930000000</v>
      </c>
      <c r="E3351" s="3">
        <v>0.6</v>
      </c>
      <c r="K3351" s="3">
        <f t="shared" si="714"/>
        <v>2467</v>
      </c>
      <c r="L3351" s="97" t="str">
        <f>IF(TRIM('Ek.3-A'!F3351)&lt;&gt;"","var","yok")</f>
        <v>yok</v>
      </c>
      <c r="M3351" s="5" t="str">
        <f>IF('Ek.3-A'!F3351="", "", IF(VLOOKUP('Ek.3-A'!F3351, Veriler!D:E, 2, 0)=0, "", VLOOKUP('Ek.3-A'!F3351, Veriler!D:E, 2, 0)))</f>
        <v/>
      </c>
      <c r="N3351" s="5" t="str">
        <f>IF('Ek.3-A'!P3351="", "", 'Ek.3-A'!P3351)</f>
        <v/>
      </c>
      <c r="O3351" s="142">
        <f>'Ek.3-A'!S3351</f>
        <v>0</v>
      </c>
      <c r="P3351" s="143" t="str">
        <f>'Ek.3-A'!L3351</f>
        <v/>
      </c>
      <c r="Q3351" s="24" t="str">
        <f>'Ek.3-A'!M3351</f>
        <v/>
      </c>
      <c r="R3351" s="24">
        <f t="shared" si="711"/>
        <v>0</v>
      </c>
      <c r="S3351" s="141" t="str">
        <f t="shared" si="712"/>
        <v>H</v>
      </c>
      <c r="T3351" s="24">
        <f>IF(S3351="E",SUM($R$5:R3351),0)</f>
        <v>0</v>
      </c>
      <c r="U3351" s="143">
        <f t="shared" si="713"/>
        <v>0</v>
      </c>
    </row>
    <row r="3352" spans="1:21" x14ac:dyDescent="0.25">
      <c r="A3352" s="6">
        <v>34.520000000000003</v>
      </c>
      <c r="B3352" s="31" t="s">
        <v>90</v>
      </c>
      <c r="D3352" s="87">
        <v>920999500000</v>
      </c>
      <c r="E3352" s="3">
        <v>0.6</v>
      </c>
      <c r="K3352" s="3">
        <f t="shared" si="714"/>
        <v>2468</v>
      </c>
      <c r="L3352" s="97" t="str">
        <f>IF(TRIM('Ek.3-A'!F3352)&lt;&gt;"","var","yok")</f>
        <v>yok</v>
      </c>
      <c r="M3352" s="5" t="str">
        <f>IF('Ek.3-A'!F3352="", "", IF(VLOOKUP('Ek.3-A'!F3352, Veriler!D:E, 2, 0)=0, "", VLOOKUP('Ek.3-A'!F3352, Veriler!D:E, 2, 0)))</f>
        <v/>
      </c>
      <c r="N3352" s="5" t="str">
        <f>IF('Ek.3-A'!P3352="", "", 'Ek.3-A'!P3352)</f>
        <v/>
      </c>
      <c r="O3352" s="142">
        <f>'Ek.3-A'!S3352</f>
        <v>0</v>
      </c>
      <c r="P3352" s="143" t="str">
        <f>'Ek.3-A'!L3352</f>
        <v/>
      </c>
      <c r="Q3352" s="24" t="str">
        <f>'Ek.3-A'!M3352</f>
        <v/>
      </c>
      <c r="R3352" s="24">
        <f t="shared" si="711"/>
        <v>0</v>
      </c>
      <c r="S3352" s="141" t="str">
        <f t="shared" si="712"/>
        <v>H</v>
      </c>
      <c r="T3352" s="24">
        <f>IF(S3352="E",SUM($R$5:R3352),0)</f>
        <v>0</v>
      </c>
      <c r="U3352" s="143">
        <f t="shared" si="713"/>
        <v>0</v>
      </c>
    </row>
    <row r="3353" spans="1:21" x14ac:dyDescent="0.25">
      <c r="A3353" s="6">
        <v>34.53</v>
      </c>
      <c r="B3353" s="31" t="s">
        <v>90</v>
      </c>
      <c r="D3353" s="89">
        <v>292519950012</v>
      </c>
      <c r="E3353" s="3">
        <v>0.6</v>
      </c>
      <c r="K3353" s="3">
        <f t="shared" si="714"/>
        <v>2469</v>
      </c>
      <c r="L3353" s="97" t="str">
        <f>IF(TRIM('Ek.3-A'!F3353)&lt;&gt;"","var","yok")</f>
        <v>yok</v>
      </c>
      <c r="M3353" s="5" t="str">
        <f>IF('Ek.3-A'!F3353="", "", IF(VLOOKUP('Ek.3-A'!F3353, Veriler!D:E, 2, 0)=0, "", VLOOKUP('Ek.3-A'!F3353, Veriler!D:E, 2, 0)))</f>
        <v/>
      </c>
      <c r="N3353" s="5" t="str">
        <f>IF('Ek.3-A'!P3353="", "", 'Ek.3-A'!P3353)</f>
        <v/>
      </c>
      <c r="O3353" s="142">
        <f>'Ek.3-A'!S3353</f>
        <v>0</v>
      </c>
      <c r="P3353" s="143" t="str">
        <f>'Ek.3-A'!L3353</f>
        <v/>
      </c>
      <c r="Q3353" s="24" t="str">
        <f>'Ek.3-A'!M3353</f>
        <v/>
      </c>
      <c r="R3353" s="24">
        <f t="shared" si="711"/>
        <v>0</v>
      </c>
      <c r="S3353" s="141" t="str">
        <f t="shared" si="712"/>
        <v>H</v>
      </c>
      <c r="T3353" s="24">
        <f>IF(S3353="E",SUM($R$5:R3353),0)</f>
        <v>0</v>
      </c>
      <c r="U3353" s="143">
        <f t="shared" si="713"/>
        <v>0</v>
      </c>
    </row>
    <row r="3354" spans="1:21" x14ac:dyDescent="0.25">
      <c r="A3354" s="6">
        <v>34.54</v>
      </c>
      <c r="B3354" s="31" t="s">
        <v>90</v>
      </c>
      <c r="D3354" s="87">
        <v>292700000015</v>
      </c>
      <c r="E3354" s="3">
        <v>0.6</v>
      </c>
      <c r="K3354" s="3">
        <f t="shared" si="714"/>
        <v>2470</v>
      </c>
      <c r="L3354" s="97" t="str">
        <f>IF(TRIM('Ek.3-A'!F3354)&lt;&gt;"","var","yok")</f>
        <v>yok</v>
      </c>
      <c r="M3354" s="5" t="str">
        <f>IF('Ek.3-A'!F3354="", "", IF(VLOOKUP('Ek.3-A'!F3354, Veriler!D:E, 2, 0)=0, "", VLOOKUP('Ek.3-A'!F3354, Veriler!D:E, 2, 0)))</f>
        <v/>
      </c>
      <c r="N3354" s="5" t="str">
        <f>IF('Ek.3-A'!P3354="", "", 'Ek.3-A'!P3354)</f>
        <v/>
      </c>
      <c r="O3354" s="142">
        <f>'Ek.3-A'!S3354</f>
        <v>0</v>
      </c>
      <c r="P3354" s="143" t="str">
        <f>'Ek.3-A'!L3354</f>
        <v/>
      </c>
      <c r="Q3354" s="24" t="str">
        <f>'Ek.3-A'!M3354</f>
        <v/>
      </c>
      <c r="R3354" s="24">
        <f t="shared" si="711"/>
        <v>0</v>
      </c>
      <c r="S3354" s="141" t="str">
        <f t="shared" si="712"/>
        <v>H</v>
      </c>
      <c r="T3354" s="24">
        <f>IF(S3354="E",SUM($R$5:R3354),0)</f>
        <v>0</v>
      </c>
      <c r="U3354" s="143">
        <f t="shared" si="713"/>
        <v>0</v>
      </c>
    </row>
    <row r="3355" spans="1:21" x14ac:dyDescent="0.25">
      <c r="A3355" s="6">
        <v>34.549999999999997</v>
      </c>
      <c r="B3355" s="31" t="s">
        <v>90</v>
      </c>
      <c r="D3355" s="89">
        <v>292151900011</v>
      </c>
      <c r="E3355" s="3">
        <v>0.6</v>
      </c>
      <c r="K3355" s="3">
        <f t="shared" si="714"/>
        <v>2471</v>
      </c>
      <c r="L3355" s="97" t="str">
        <f>IF(TRIM('Ek.3-A'!F3355)&lt;&gt;"","var","yok")</f>
        <v>yok</v>
      </c>
      <c r="M3355" s="5" t="str">
        <f>IF('Ek.3-A'!F3355="", "", IF(VLOOKUP('Ek.3-A'!F3355, Veriler!D:E, 2, 0)=0, "", VLOOKUP('Ek.3-A'!F3355, Veriler!D:E, 2, 0)))</f>
        <v/>
      </c>
      <c r="N3355" s="5" t="str">
        <f>IF('Ek.3-A'!P3355="", "", 'Ek.3-A'!P3355)</f>
        <v/>
      </c>
      <c r="O3355" s="142">
        <f>'Ek.3-A'!S3355</f>
        <v>0</v>
      </c>
      <c r="P3355" s="143" t="str">
        <f>'Ek.3-A'!L3355</f>
        <v/>
      </c>
      <c r="Q3355" s="24" t="str">
        <f>'Ek.3-A'!M3355</f>
        <v/>
      </c>
      <c r="R3355" s="24">
        <f t="shared" si="711"/>
        <v>0</v>
      </c>
      <c r="S3355" s="141" t="str">
        <f t="shared" si="712"/>
        <v>H</v>
      </c>
      <c r="T3355" s="24">
        <f>IF(S3355="E",SUM($R$5:R3355),0)</f>
        <v>0</v>
      </c>
      <c r="U3355" s="143">
        <f t="shared" si="713"/>
        <v>0</v>
      </c>
    </row>
    <row r="3356" spans="1:21" x14ac:dyDescent="0.25">
      <c r="A3356" s="6">
        <v>34.56</v>
      </c>
      <c r="B3356" s="31" t="s">
        <v>90</v>
      </c>
      <c r="D3356" s="87">
        <v>293540000000</v>
      </c>
      <c r="E3356" s="3">
        <v>0.6</v>
      </c>
      <c r="K3356" s="3">
        <f t="shared" si="714"/>
        <v>2472</v>
      </c>
      <c r="L3356" s="97" t="str">
        <f>IF(TRIM('Ek.3-A'!F3356)&lt;&gt;"","var","yok")</f>
        <v>yok</v>
      </c>
      <c r="M3356" s="5" t="str">
        <f>IF('Ek.3-A'!F3356="", "", IF(VLOOKUP('Ek.3-A'!F3356, Veriler!D:E, 2, 0)=0, "", VLOOKUP('Ek.3-A'!F3356, Veriler!D:E, 2, 0)))</f>
        <v/>
      </c>
      <c r="N3356" s="5" t="str">
        <f>IF('Ek.3-A'!P3356="", "", 'Ek.3-A'!P3356)</f>
        <v/>
      </c>
      <c r="O3356" s="142">
        <f>'Ek.3-A'!S3356</f>
        <v>0</v>
      </c>
      <c r="P3356" s="143" t="str">
        <f>'Ek.3-A'!L3356</f>
        <v/>
      </c>
      <c r="Q3356" s="24" t="str">
        <f>'Ek.3-A'!M3356</f>
        <v/>
      </c>
      <c r="R3356" s="24">
        <f t="shared" si="711"/>
        <v>0</v>
      </c>
      <c r="S3356" s="141" t="str">
        <f t="shared" si="712"/>
        <v>H</v>
      </c>
      <c r="T3356" s="24">
        <f>IF(S3356="E",SUM($R$5:R3356),0)</f>
        <v>0</v>
      </c>
      <c r="U3356" s="143">
        <f t="shared" si="713"/>
        <v>0</v>
      </c>
    </row>
    <row r="3357" spans="1:21" x14ac:dyDescent="0.25">
      <c r="A3357" s="6">
        <v>34.57</v>
      </c>
      <c r="B3357" s="31" t="s">
        <v>90</v>
      </c>
      <c r="D3357" s="89">
        <v>292151900012</v>
      </c>
      <c r="E3357" s="3">
        <v>0.6</v>
      </c>
      <c r="K3357" s="3">
        <f t="shared" si="714"/>
        <v>2473</v>
      </c>
      <c r="L3357" s="97" t="str">
        <f>IF(TRIM('Ek.3-A'!F3357)&lt;&gt;"","var","yok")</f>
        <v>yok</v>
      </c>
      <c r="M3357" s="5" t="str">
        <f>IF('Ek.3-A'!F3357="", "", IF(VLOOKUP('Ek.3-A'!F3357, Veriler!D:E, 2, 0)=0, "", VLOOKUP('Ek.3-A'!F3357, Veriler!D:E, 2, 0)))</f>
        <v/>
      </c>
      <c r="N3357" s="5" t="str">
        <f>IF('Ek.3-A'!P3357="", "", 'Ek.3-A'!P3357)</f>
        <v/>
      </c>
      <c r="O3357" s="142">
        <f>'Ek.3-A'!S3357</f>
        <v>0</v>
      </c>
      <c r="P3357" s="143" t="str">
        <f>'Ek.3-A'!L3357</f>
        <v/>
      </c>
      <c r="Q3357" s="24" t="str">
        <f>'Ek.3-A'!M3357</f>
        <v/>
      </c>
      <c r="R3357" s="24">
        <f t="shared" si="711"/>
        <v>0</v>
      </c>
      <c r="S3357" s="141" t="str">
        <f t="shared" si="712"/>
        <v>H</v>
      </c>
      <c r="T3357" s="24">
        <f>IF(S3357="E",SUM($R$5:R3357),0)</f>
        <v>0</v>
      </c>
      <c r="U3357" s="143">
        <f t="shared" si="713"/>
        <v>0</v>
      </c>
    </row>
    <row r="3358" spans="1:21" x14ac:dyDescent="0.25">
      <c r="A3358" s="6">
        <v>34.58</v>
      </c>
      <c r="B3358" s="31" t="s">
        <v>90</v>
      </c>
      <c r="D3358" s="87">
        <v>292800100000</v>
      </c>
      <c r="E3358" s="3">
        <v>0.6</v>
      </c>
      <c r="K3358" s="3">
        <f t="shared" si="714"/>
        <v>2474</v>
      </c>
      <c r="L3358" s="97" t="str">
        <f>IF(TRIM('Ek.3-A'!F3358)&lt;&gt;"","var","yok")</f>
        <v>yok</v>
      </c>
      <c r="M3358" s="5" t="str">
        <f>IF('Ek.3-A'!F3358="", "", IF(VLOOKUP('Ek.3-A'!F3358, Veriler!D:E, 2, 0)=0, "", VLOOKUP('Ek.3-A'!F3358, Veriler!D:E, 2, 0)))</f>
        <v/>
      </c>
      <c r="N3358" s="5" t="str">
        <f>IF('Ek.3-A'!P3358="", "", 'Ek.3-A'!P3358)</f>
        <v/>
      </c>
      <c r="O3358" s="142">
        <f>'Ek.3-A'!S3358</f>
        <v>0</v>
      </c>
      <c r="P3358" s="143" t="str">
        <f>'Ek.3-A'!L3358</f>
        <v/>
      </c>
      <c r="Q3358" s="24" t="str">
        <f>'Ek.3-A'!M3358</f>
        <v/>
      </c>
      <c r="R3358" s="24">
        <f t="shared" si="711"/>
        <v>0</v>
      </c>
      <c r="S3358" s="141" t="str">
        <f t="shared" si="712"/>
        <v>H</v>
      </c>
      <c r="T3358" s="24">
        <f>IF(S3358="E",SUM($R$5:R3358),0)</f>
        <v>0</v>
      </c>
      <c r="U3358" s="143">
        <f t="shared" si="713"/>
        <v>0</v>
      </c>
    </row>
    <row r="3359" spans="1:21" x14ac:dyDescent="0.25">
      <c r="A3359" s="6">
        <v>34.590000000000003</v>
      </c>
      <c r="B3359" s="31" t="s">
        <v>90</v>
      </c>
      <c r="D3359" s="89">
        <v>292219000019</v>
      </c>
      <c r="E3359" s="3">
        <v>0.6</v>
      </c>
      <c r="K3359" s="3">
        <f t="shared" si="714"/>
        <v>2475</v>
      </c>
      <c r="L3359" s="97" t="str">
        <f>IF(TRIM('Ek.3-A'!F3359)&lt;&gt;"","var","yok")</f>
        <v>yok</v>
      </c>
      <c r="M3359" s="5" t="str">
        <f>IF('Ek.3-A'!F3359="", "", IF(VLOOKUP('Ek.3-A'!F3359, Veriler!D:E, 2, 0)=0, "", VLOOKUP('Ek.3-A'!F3359, Veriler!D:E, 2, 0)))</f>
        <v/>
      </c>
      <c r="N3359" s="5" t="str">
        <f>IF('Ek.3-A'!P3359="", "", 'Ek.3-A'!P3359)</f>
        <v/>
      </c>
      <c r="O3359" s="142">
        <f>'Ek.3-A'!S3359</f>
        <v>0</v>
      </c>
      <c r="P3359" s="143" t="str">
        <f>'Ek.3-A'!L3359</f>
        <v/>
      </c>
      <c r="Q3359" s="24" t="str">
        <f>'Ek.3-A'!M3359</f>
        <v/>
      </c>
      <c r="R3359" s="24">
        <f t="shared" si="711"/>
        <v>0</v>
      </c>
      <c r="S3359" s="141" t="str">
        <f t="shared" si="712"/>
        <v>H</v>
      </c>
      <c r="T3359" s="24">
        <f>IF(S3359="E",SUM($R$5:R3359),0)</f>
        <v>0</v>
      </c>
      <c r="U3359" s="143">
        <f t="shared" si="713"/>
        <v>0</v>
      </c>
    </row>
    <row r="3360" spans="1:21" x14ac:dyDescent="0.25">
      <c r="A3360" s="6">
        <v>34.6</v>
      </c>
      <c r="B3360" s="31" t="s">
        <v>90</v>
      </c>
      <c r="D3360" s="87">
        <v>292219000016</v>
      </c>
      <c r="E3360" s="3">
        <v>0.6</v>
      </c>
      <c r="K3360" s="3">
        <f t="shared" si="714"/>
        <v>2476</v>
      </c>
      <c r="L3360" s="97" t="str">
        <f>IF(TRIM('Ek.3-A'!F3360)&lt;&gt;"","var","yok")</f>
        <v>yok</v>
      </c>
      <c r="M3360" s="5" t="str">
        <f>IF('Ek.3-A'!F3360="", "", IF(VLOOKUP('Ek.3-A'!F3360, Veriler!D:E, 2, 0)=0, "", VLOOKUP('Ek.3-A'!F3360, Veriler!D:E, 2, 0)))</f>
        <v/>
      </c>
      <c r="N3360" s="5" t="str">
        <f>IF('Ek.3-A'!P3360="", "", 'Ek.3-A'!P3360)</f>
        <v/>
      </c>
      <c r="O3360" s="142">
        <f>'Ek.3-A'!S3360</f>
        <v>0</v>
      </c>
      <c r="P3360" s="143" t="str">
        <f>'Ek.3-A'!L3360</f>
        <v/>
      </c>
      <c r="Q3360" s="24" t="str">
        <f>'Ek.3-A'!M3360</f>
        <v/>
      </c>
      <c r="R3360" s="24">
        <f t="shared" si="711"/>
        <v>0</v>
      </c>
      <c r="S3360" s="141" t="str">
        <f t="shared" si="712"/>
        <v>H</v>
      </c>
      <c r="T3360" s="24">
        <f>IF(S3360="E",SUM($R$5:R3360),0)</f>
        <v>0</v>
      </c>
      <c r="U3360" s="143">
        <f t="shared" si="713"/>
        <v>0</v>
      </c>
    </row>
    <row r="3361" spans="1:21" x14ac:dyDescent="0.25">
      <c r="A3361" s="6">
        <v>34.61</v>
      </c>
      <c r="B3361" s="31" t="s">
        <v>90</v>
      </c>
      <c r="D3361" s="89">
        <v>292219000015</v>
      </c>
      <c r="E3361" s="3">
        <v>0.6</v>
      </c>
      <c r="K3361" s="3">
        <f t="shared" si="714"/>
        <v>2477</v>
      </c>
      <c r="L3361" s="97" t="str">
        <f>IF(TRIM('Ek.3-A'!F3361)&lt;&gt;"","var","yok")</f>
        <v>yok</v>
      </c>
      <c r="M3361" s="5" t="str">
        <f>IF('Ek.3-A'!F3361="", "", IF(VLOOKUP('Ek.3-A'!F3361, Veriler!D:E, 2, 0)=0, "", VLOOKUP('Ek.3-A'!F3361, Veriler!D:E, 2, 0)))</f>
        <v/>
      </c>
      <c r="N3361" s="5" t="str">
        <f>IF('Ek.3-A'!P3361="", "", 'Ek.3-A'!P3361)</f>
        <v/>
      </c>
      <c r="O3361" s="142">
        <f>'Ek.3-A'!S3361</f>
        <v>0</v>
      </c>
      <c r="P3361" s="143" t="str">
        <f>'Ek.3-A'!L3361</f>
        <v/>
      </c>
      <c r="Q3361" s="24" t="str">
        <f>'Ek.3-A'!M3361</f>
        <v/>
      </c>
      <c r="R3361" s="24">
        <f t="shared" si="711"/>
        <v>0</v>
      </c>
      <c r="S3361" s="141" t="str">
        <f t="shared" si="712"/>
        <v>H</v>
      </c>
      <c r="T3361" s="24">
        <f>IF(S3361="E",SUM($R$5:R3361),0)</f>
        <v>0</v>
      </c>
      <c r="U3361" s="143">
        <f t="shared" si="713"/>
        <v>0</v>
      </c>
    </row>
    <row r="3362" spans="1:21" x14ac:dyDescent="0.25">
      <c r="A3362" s="6">
        <v>34.619999999999997</v>
      </c>
      <c r="B3362" s="31" t="s">
        <v>90</v>
      </c>
      <c r="D3362" s="87">
        <v>292142000023</v>
      </c>
      <c r="E3362" s="3">
        <v>0.6</v>
      </c>
      <c r="K3362" s="3">
        <f t="shared" si="714"/>
        <v>2478</v>
      </c>
      <c r="L3362" s="97" t="str">
        <f>IF(TRIM('Ek.3-A'!F3362)&lt;&gt;"","var","yok")</f>
        <v>yok</v>
      </c>
      <c r="M3362" s="5" t="str">
        <f>IF('Ek.3-A'!F3362="", "", IF(VLOOKUP('Ek.3-A'!F3362, Veriler!D:E, 2, 0)=0, "", VLOOKUP('Ek.3-A'!F3362, Veriler!D:E, 2, 0)))</f>
        <v/>
      </c>
      <c r="N3362" s="5" t="str">
        <f>IF('Ek.3-A'!P3362="", "", 'Ek.3-A'!P3362)</f>
        <v/>
      </c>
      <c r="O3362" s="142">
        <f>'Ek.3-A'!S3362</f>
        <v>0</v>
      </c>
      <c r="P3362" s="143" t="str">
        <f>'Ek.3-A'!L3362</f>
        <v/>
      </c>
      <c r="Q3362" s="24" t="str">
        <f>'Ek.3-A'!M3362</f>
        <v/>
      </c>
      <c r="R3362" s="24">
        <f t="shared" si="711"/>
        <v>0</v>
      </c>
      <c r="S3362" s="141" t="str">
        <f t="shared" si="712"/>
        <v>H</v>
      </c>
      <c r="T3362" s="24">
        <f>IF(S3362="E",SUM($R$5:R3362),0)</f>
        <v>0</v>
      </c>
      <c r="U3362" s="143">
        <f t="shared" si="713"/>
        <v>0</v>
      </c>
    </row>
    <row r="3363" spans="1:21" x14ac:dyDescent="0.25">
      <c r="A3363" s="6">
        <v>34.630000000000003</v>
      </c>
      <c r="B3363" s="31" t="s">
        <v>90</v>
      </c>
      <c r="D3363" s="89">
        <v>280530800000</v>
      </c>
      <c r="E3363" s="3">
        <v>0.6</v>
      </c>
      <c r="L3363" s="97"/>
      <c r="M3363" s="5"/>
      <c r="N3363" s="5"/>
      <c r="O3363" s="5"/>
      <c r="Q3363" s="23"/>
      <c r="T3363" s="24"/>
      <c r="U3363" s="25"/>
    </row>
    <row r="3364" spans="1:21" x14ac:dyDescent="0.25">
      <c r="A3364" s="6">
        <v>34.64</v>
      </c>
      <c r="B3364" s="31" t="s">
        <v>90</v>
      </c>
      <c r="D3364" s="87">
        <v>280530100000</v>
      </c>
      <c r="E3364" s="3">
        <v>0.6</v>
      </c>
      <c r="K3364" s="3">
        <f>K3362+1</f>
        <v>2479</v>
      </c>
      <c r="L3364" s="97" t="str">
        <f>IF(TRIM('Ek.3-A'!F3364)&lt;&gt;"","var","yok")</f>
        <v>yok</v>
      </c>
      <c r="M3364" s="5" t="str">
        <f>IF('Ek.3-A'!F3364="", "", IF(VLOOKUP('Ek.3-A'!F3364, Veriler!D:E, 2, 0)=0, "", VLOOKUP('Ek.3-A'!F3364, Veriler!D:E, 2, 0)))</f>
        <v/>
      </c>
      <c r="N3364" s="5" t="str">
        <f>IF('Ek.3-A'!P3364="", "", 'Ek.3-A'!P3364)</f>
        <v/>
      </c>
      <c r="O3364" s="142">
        <f>'Ek.3-A'!S3364</f>
        <v>0</v>
      </c>
      <c r="P3364" s="143" t="str">
        <f>'Ek.3-A'!L3364</f>
        <v/>
      </c>
      <c r="Q3364" s="24" t="str">
        <f>'Ek.3-A'!M3364</f>
        <v/>
      </c>
      <c r="R3364" s="24">
        <f t="shared" ref="R3364:R3377" si="715">IF(L3364="var",0,IF(Q3364&lt;=0.005,Q3364,0))</f>
        <v>0</v>
      </c>
      <c r="S3364" s="141" t="str">
        <f t="shared" ref="S3364:S3377" si="716">IF(Q3364&lt;=0.005,"E","H")</f>
        <v>H</v>
      </c>
      <c r="T3364" s="24">
        <f>IF(S3364="E",SUM($R$5:R3364),0)</f>
        <v>0</v>
      </c>
      <c r="U3364" s="143">
        <f t="shared" ref="U3364:U3377" si="717">IF(T3364&lt;=0.1, O3364, IF(R3364&gt;$G$2, R3364*O3364, $G$2*O3364))</f>
        <v>0</v>
      </c>
    </row>
    <row r="3365" spans="1:21" x14ac:dyDescent="0.25">
      <c r="A3365" s="6">
        <v>34.65</v>
      </c>
      <c r="B3365" s="31" t="s">
        <v>90</v>
      </c>
      <c r="D3365" s="89">
        <v>253090500000</v>
      </c>
      <c r="E3365" s="3">
        <v>0.6</v>
      </c>
      <c r="K3365" s="3">
        <f t="shared" ref="K3365:K3377" si="718">K3364+1</f>
        <v>2480</v>
      </c>
      <c r="L3365" s="97" t="str">
        <f>IF(TRIM('Ek.3-A'!F3365)&lt;&gt;"","var","yok")</f>
        <v>yok</v>
      </c>
      <c r="M3365" s="5" t="str">
        <f>IF('Ek.3-A'!F3365="", "", IF(VLOOKUP('Ek.3-A'!F3365, Veriler!D:E, 2, 0)=0, "", VLOOKUP('Ek.3-A'!F3365, Veriler!D:E, 2, 0)))</f>
        <v/>
      </c>
      <c r="N3365" s="5" t="str">
        <f>IF('Ek.3-A'!P3365="", "", 'Ek.3-A'!P3365)</f>
        <v/>
      </c>
      <c r="O3365" s="142">
        <f>'Ek.3-A'!S3365</f>
        <v>0</v>
      </c>
      <c r="P3365" s="143" t="str">
        <f>'Ek.3-A'!L3365</f>
        <v/>
      </c>
      <c r="Q3365" s="24" t="str">
        <f>'Ek.3-A'!M3365</f>
        <v/>
      </c>
      <c r="R3365" s="24">
        <f t="shared" si="715"/>
        <v>0</v>
      </c>
      <c r="S3365" s="141" t="str">
        <f t="shared" si="716"/>
        <v>H</v>
      </c>
      <c r="T3365" s="24">
        <f>IF(S3365="E",SUM($R$5:R3365),0)</f>
        <v>0</v>
      </c>
      <c r="U3365" s="143">
        <f t="shared" si="717"/>
        <v>0</v>
      </c>
    </row>
    <row r="3366" spans="1:21" x14ac:dyDescent="0.25">
      <c r="A3366" s="6">
        <v>34.659999999999997</v>
      </c>
      <c r="B3366" s="31" t="s">
        <v>90</v>
      </c>
      <c r="D3366" s="87">
        <v>293329100011</v>
      </c>
      <c r="E3366" s="3">
        <v>0.6</v>
      </c>
      <c r="K3366" s="3">
        <f t="shared" si="718"/>
        <v>2481</v>
      </c>
      <c r="L3366" s="97" t="str">
        <f>IF(TRIM('Ek.3-A'!F3366)&lt;&gt;"","var","yok")</f>
        <v>yok</v>
      </c>
      <c r="M3366" s="5" t="str">
        <f>IF('Ek.3-A'!F3366="", "", IF(VLOOKUP('Ek.3-A'!F3366, Veriler!D:E, 2, 0)=0, "", VLOOKUP('Ek.3-A'!F3366, Veriler!D:E, 2, 0)))</f>
        <v/>
      </c>
      <c r="N3366" s="5" t="str">
        <f>IF('Ek.3-A'!P3366="", "", 'Ek.3-A'!P3366)</f>
        <v/>
      </c>
      <c r="O3366" s="142">
        <f>'Ek.3-A'!S3366</f>
        <v>0</v>
      </c>
      <c r="P3366" s="143" t="str">
        <f>'Ek.3-A'!L3366</f>
        <v/>
      </c>
      <c r="Q3366" s="24" t="str">
        <f>'Ek.3-A'!M3366</f>
        <v/>
      </c>
      <c r="R3366" s="24">
        <f t="shared" si="715"/>
        <v>0</v>
      </c>
      <c r="S3366" s="141" t="str">
        <f t="shared" si="716"/>
        <v>H</v>
      </c>
      <c r="T3366" s="24">
        <f>IF(S3366="E",SUM($R$5:R3366),0)</f>
        <v>0</v>
      </c>
      <c r="U3366" s="143">
        <f t="shared" si="717"/>
        <v>0</v>
      </c>
    </row>
    <row r="3367" spans="1:21" x14ac:dyDescent="0.25">
      <c r="A3367" s="6">
        <v>34.67</v>
      </c>
      <c r="B3367" s="31" t="s">
        <v>90</v>
      </c>
      <c r="D3367" s="89">
        <v>290290001100</v>
      </c>
      <c r="E3367" s="3">
        <v>0.6</v>
      </c>
      <c r="K3367" s="3">
        <f t="shared" si="718"/>
        <v>2482</v>
      </c>
      <c r="L3367" s="97" t="str">
        <f>IF(TRIM('Ek.3-A'!F3367)&lt;&gt;"","var","yok")</f>
        <v>yok</v>
      </c>
      <c r="M3367" s="5" t="str">
        <f>IF('Ek.3-A'!F3367="", "", IF(VLOOKUP('Ek.3-A'!F3367, Veriler!D:E, 2, 0)=0, "", VLOOKUP('Ek.3-A'!F3367, Veriler!D:E, 2, 0)))</f>
        <v/>
      </c>
      <c r="N3367" s="5" t="str">
        <f>IF('Ek.3-A'!P3367="", "", 'Ek.3-A'!P3367)</f>
        <v/>
      </c>
      <c r="O3367" s="142">
        <f>'Ek.3-A'!S3367</f>
        <v>0</v>
      </c>
      <c r="P3367" s="143" t="str">
        <f>'Ek.3-A'!L3367</f>
        <v/>
      </c>
      <c r="Q3367" s="24" t="str">
        <f>'Ek.3-A'!M3367</f>
        <v/>
      </c>
      <c r="R3367" s="24">
        <f t="shared" si="715"/>
        <v>0</v>
      </c>
      <c r="S3367" s="141" t="str">
        <f t="shared" si="716"/>
        <v>H</v>
      </c>
      <c r="T3367" s="24">
        <f>IF(S3367="E",SUM($R$5:R3367),0)</f>
        <v>0</v>
      </c>
      <c r="U3367" s="143">
        <f t="shared" si="717"/>
        <v>0</v>
      </c>
    </row>
    <row r="3368" spans="1:21" x14ac:dyDescent="0.25">
      <c r="A3368" s="6">
        <v>34.68</v>
      </c>
      <c r="B3368" s="31" t="s">
        <v>90</v>
      </c>
      <c r="D3368" s="87">
        <v>270740000000</v>
      </c>
      <c r="E3368" s="3">
        <v>0.6</v>
      </c>
      <c r="K3368" s="3">
        <f t="shared" si="718"/>
        <v>2483</v>
      </c>
      <c r="L3368" s="97" t="str">
        <f>IF(TRIM('Ek.3-A'!F3368)&lt;&gt;"","var","yok")</f>
        <v>yok</v>
      </c>
      <c r="M3368" s="5" t="str">
        <f>IF('Ek.3-A'!F3368="", "", IF(VLOOKUP('Ek.3-A'!F3368, Veriler!D:E, 2, 0)=0, "", VLOOKUP('Ek.3-A'!F3368, Veriler!D:E, 2, 0)))</f>
        <v/>
      </c>
      <c r="N3368" s="5" t="str">
        <f>IF('Ek.3-A'!P3368="", "", 'Ek.3-A'!P3368)</f>
        <v/>
      </c>
      <c r="O3368" s="142">
        <f>'Ek.3-A'!S3368</f>
        <v>0</v>
      </c>
      <c r="P3368" s="143" t="str">
        <f>'Ek.3-A'!L3368</f>
        <v/>
      </c>
      <c r="Q3368" s="24" t="str">
        <f>'Ek.3-A'!M3368</f>
        <v/>
      </c>
      <c r="R3368" s="24">
        <f t="shared" si="715"/>
        <v>0</v>
      </c>
      <c r="S3368" s="141" t="str">
        <f t="shared" si="716"/>
        <v>H</v>
      </c>
      <c r="T3368" s="24">
        <f>IF(S3368="E",SUM($R$5:R3368),0)</f>
        <v>0</v>
      </c>
      <c r="U3368" s="143">
        <f t="shared" si="717"/>
        <v>0</v>
      </c>
    </row>
    <row r="3369" spans="1:21" x14ac:dyDescent="0.25">
      <c r="A3369" s="6">
        <v>34.69</v>
      </c>
      <c r="B3369" s="31" t="s">
        <v>90</v>
      </c>
      <c r="D3369" s="89">
        <v>292145000029</v>
      </c>
      <c r="E3369" s="3">
        <v>0.6</v>
      </c>
      <c r="K3369" s="3">
        <f t="shared" si="718"/>
        <v>2484</v>
      </c>
      <c r="L3369" s="97" t="str">
        <f>IF(TRIM('Ek.3-A'!F3369)&lt;&gt;"","var","yok")</f>
        <v>yok</v>
      </c>
      <c r="M3369" s="5" t="str">
        <f>IF('Ek.3-A'!F3369="", "", IF(VLOOKUP('Ek.3-A'!F3369, Veriler!D:E, 2, 0)=0, "", VLOOKUP('Ek.3-A'!F3369, Veriler!D:E, 2, 0)))</f>
        <v/>
      </c>
      <c r="N3369" s="5" t="str">
        <f>IF('Ek.3-A'!P3369="", "", 'Ek.3-A'!P3369)</f>
        <v/>
      </c>
      <c r="O3369" s="142">
        <f>'Ek.3-A'!S3369</f>
        <v>0</v>
      </c>
      <c r="P3369" s="143" t="str">
        <f>'Ek.3-A'!L3369</f>
        <v/>
      </c>
      <c r="Q3369" s="24" t="str">
        <f>'Ek.3-A'!M3369</f>
        <v/>
      </c>
      <c r="R3369" s="24">
        <f t="shared" si="715"/>
        <v>0</v>
      </c>
      <c r="S3369" s="141" t="str">
        <f t="shared" si="716"/>
        <v>H</v>
      </c>
      <c r="T3369" s="24">
        <f>IF(S3369="E",SUM($R$5:R3369),0)</f>
        <v>0</v>
      </c>
      <c r="U3369" s="143">
        <f t="shared" si="717"/>
        <v>0</v>
      </c>
    </row>
    <row r="3370" spans="1:21" x14ac:dyDescent="0.25">
      <c r="A3370" s="6">
        <v>34.700000000000003</v>
      </c>
      <c r="B3370" s="31" t="s">
        <v>90</v>
      </c>
      <c r="D3370" s="87">
        <v>590210100000</v>
      </c>
      <c r="E3370" s="3">
        <v>0.6</v>
      </c>
      <c r="K3370" s="3">
        <f t="shared" si="718"/>
        <v>2485</v>
      </c>
      <c r="L3370" s="97" t="str">
        <f>IF(TRIM('Ek.3-A'!F3370)&lt;&gt;"","var","yok")</f>
        <v>yok</v>
      </c>
      <c r="M3370" s="5" t="str">
        <f>IF('Ek.3-A'!F3370="", "", IF(VLOOKUP('Ek.3-A'!F3370, Veriler!D:E, 2, 0)=0, "", VLOOKUP('Ek.3-A'!F3370, Veriler!D:E, 2, 0)))</f>
        <v/>
      </c>
      <c r="N3370" s="5" t="str">
        <f>IF('Ek.3-A'!P3370="", "", 'Ek.3-A'!P3370)</f>
        <v/>
      </c>
      <c r="O3370" s="142">
        <f>'Ek.3-A'!S3370</f>
        <v>0</v>
      </c>
      <c r="P3370" s="143" t="str">
        <f>'Ek.3-A'!L3370</f>
        <v/>
      </c>
      <c r="Q3370" s="24" t="str">
        <f>'Ek.3-A'!M3370</f>
        <v/>
      </c>
      <c r="R3370" s="24">
        <f t="shared" si="715"/>
        <v>0</v>
      </c>
      <c r="S3370" s="141" t="str">
        <f t="shared" si="716"/>
        <v>H</v>
      </c>
      <c r="T3370" s="24">
        <f>IF(S3370="E",SUM($R$5:R3370),0)</f>
        <v>0</v>
      </c>
      <c r="U3370" s="143">
        <f t="shared" si="717"/>
        <v>0</v>
      </c>
    </row>
    <row r="3371" spans="1:21" x14ac:dyDescent="0.25">
      <c r="A3371" s="6">
        <v>34.71</v>
      </c>
      <c r="B3371" s="31" t="s">
        <v>90</v>
      </c>
      <c r="D3371" s="89">
        <v>590220100000</v>
      </c>
      <c r="E3371" s="3">
        <v>0.6</v>
      </c>
      <c r="K3371" s="3">
        <f t="shared" si="718"/>
        <v>2486</v>
      </c>
      <c r="L3371" s="97" t="str">
        <f>IF(TRIM('Ek.3-A'!F3371)&lt;&gt;"","var","yok")</f>
        <v>yok</v>
      </c>
      <c r="M3371" s="5" t="str">
        <f>IF('Ek.3-A'!F3371="", "", IF(VLOOKUP('Ek.3-A'!F3371, Veriler!D:E, 2, 0)=0, "", VLOOKUP('Ek.3-A'!F3371, Veriler!D:E, 2, 0)))</f>
        <v/>
      </c>
      <c r="N3371" s="5" t="str">
        <f>IF('Ek.3-A'!P3371="", "", 'Ek.3-A'!P3371)</f>
        <v/>
      </c>
      <c r="O3371" s="142">
        <f>'Ek.3-A'!S3371</f>
        <v>0</v>
      </c>
      <c r="P3371" s="143" t="str">
        <f>'Ek.3-A'!L3371</f>
        <v/>
      </c>
      <c r="Q3371" s="24" t="str">
        <f>'Ek.3-A'!M3371</f>
        <v/>
      </c>
      <c r="R3371" s="24">
        <f t="shared" si="715"/>
        <v>0</v>
      </c>
      <c r="S3371" s="141" t="str">
        <f t="shared" si="716"/>
        <v>H</v>
      </c>
      <c r="T3371" s="24">
        <f>IF(S3371="E",SUM($R$5:R3371),0)</f>
        <v>0</v>
      </c>
      <c r="U3371" s="143">
        <f t="shared" si="717"/>
        <v>0</v>
      </c>
    </row>
    <row r="3372" spans="1:21" x14ac:dyDescent="0.25">
      <c r="A3372" s="6">
        <v>34.72</v>
      </c>
      <c r="B3372" s="31" t="s">
        <v>90</v>
      </c>
      <c r="D3372" s="87">
        <v>590290100000</v>
      </c>
      <c r="E3372" s="3">
        <v>0.6</v>
      </c>
      <c r="K3372" s="3">
        <f t="shared" si="718"/>
        <v>2487</v>
      </c>
      <c r="L3372" s="97" t="str">
        <f>IF(TRIM('Ek.3-A'!F3372)&lt;&gt;"","var","yok")</f>
        <v>yok</v>
      </c>
      <c r="M3372" s="5" t="str">
        <f>IF('Ek.3-A'!F3372="", "", IF(VLOOKUP('Ek.3-A'!F3372, Veriler!D:E, 2, 0)=0, "", VLOOKUP('Ek.3-A'!F3372, Veriler!D:E, 2, 0)))</f>
        <v/>
      </c>
      <c r="N3372" s="5" t="str">
        <f>IF('Ek.3-A'!P3372="", "", 'Ek.3-A'!P3372)</f>
        <v/>
      </c>
      <c r="O3372" s="142">
        <f>'Ek.3-A'!S3372</f>
        <v>0</v>
      </c>
      <c r="P3372" s="143" t="str">
        <f>'Ek.3-A'!L3372</f>
        <v/>
      </c>
      <c r="Q3372" s="24" t="str">
        <f>'Ek.3-A'!M3372</f>
        <v/>
      </c>
      <c r="R3372" s="24">
        <f t="shared" si="715"/>
        <v>0</v>
      </c>
      <c r="S3372" s="141" t="str">
        <f t="shared" si="716"/>
        <v>H</v>
      </c>
      <c r="T3372" s="24">
        <f>IF(S3372="E",SUM($R$5:R3372),0)</f>
        <v>0</v>
      </c>
      <c r="U3372" s="143">
        <f t="shared" si="717"/>
        <v>0</v>
      </c>
    </row>
    <row r="3373" spans="1:21" x14ac:dyDescent="0.25">
      <c r="A3373" s="6">
        <v>34.729999999999997</v>
      </c>
      <c r="B3373" s="31" t="s">
        <v>90</v>
      </c>
      <c r="D3373" s="89">
        <v>590210901000</v>
      </c>
      <c r="E3373" s="3">
        <v>0.6</v>
      </c>
      <c r="K3373" s="3">
        <f t="shared" si="718"/>
        <v>2488</v>
      </c>
      <c r="L3373" s="97" t="str">
        <f>IF(TRIM('Ek.3-A'!F3373)&lt;&gt;"","var","yok")</f>
        <v>yok</v>
      </c>
      <c r="M3373" s="5" t="str">
        <f>IF('Ek.3-A'!F3373="", "", IF(VLOOKUP('Ek.3-A'!F3373, Veriler!D:E, 2, 0)=0, "", VLOOKUP('Ek.3-A'!F3373, Veriler!D:E, 2, 0)))</f>
        <v/>
      </c>
      <c r="N3373" s="5" t="str">
        <f>IF('Ek.3-A'!P3373="", "", 'Ek.3-A'!P3373)</f>
        <v/>
      </c>
      <c r="O3373" s="142">
        <f>'Ek.3-A'!S3373</f>
        <v>0</v>
      </c>
      <c r="P3373" s="143" t="str">
        <f>'Ek.3-A'!L3373</f>
        <v/>
      </c>
      <c r="Q3373" s="24" t="str">
        <f>'Ek.3-A'!M3373</f>
        <v/>
      </c>
      <c r="R3373" s="24">
        <f t="shared" si="715"/>
        <v>0</v>
      </c>
      <c r="S3373" s="141" t="str">
        <f t="shared" si="716"/>
        <v>H</v>
      </c>
      <c r="T3373" s="24">
        <f>IF(S3373="E",SUM($R$5:R3373),0)</f>
        <v>0</v>
      </c>
      <c r="U3373" s="143">
        <f t="shared" si="717"/>
        <v>0</v>
      </c>
    </row>
    <row r="3374" spans="1:21" x14ac:dyDescent="0.25">
      <c r="A3374" s="6">
        <v>34.74</v>
      </c>
      <c r="B3374" s="31" t="s">
        <v>90</v>
      </c>
      <c r="D3374" s="87">
        <v>590220901000</v>
      </c>
      <c r="E3374" s="3">
        <v>0.6</v>
      </c>
      <c r="K3374" s="3">
        <f t="shared" si="718"/>
        <v>2489</v>
      </c>
      <c r="L3374" s="97" t="str">
        <f>IF(TRIM('Ek.3-A'!F3374)&lt;&gt;"","var","yok")</f>
        <v>yok</v>
      </c>
      <c r="M3374" s="5" t="str">
        <f>IF('Ek.3-A'!F3374="", "", IF(VLOOKUP('Ek.3-A'!F3374, Veriler!D:E, 2, 0)=0, "", VLOOKUP('Ek.3-A'!F3374, Veriler!D:E, 2, 0)))</f>
        <v/>
      </c>
      <c r="N3374" s="5" t="str">
        <f>IF('Ek.3-A'!P3374="", "", 'Ek.3-A'!P3374)</f>
        <v/>
      </c>
      <c r="O3374" s="142">
        <f>'Ek.3-A'!S3374</f>
        <v>0</v>
      </c>
      <c r="P3374" s="143" t="str">
        <f>'Ek.3-A'!L3374</f>
        <v/>
      </c>
      <c r="Q3374" s="24" t="str">
        <f>'Ek.3-A'!M3374</f>
        <v/>
      </c>
      <c r="R3374" s="24">
        <f t="shared" si="715"/>
        <v>0</v>
      </c>
      <c r="S3374" s="141" t="str">
        <f t="shared" si="716"/>
        <v>H</v>
      </c>
      <c r="T3374" s="24">
        <f>IF(S3374="E",SUM($R$5:R3374),0)</f>
        <v>0</v>
      </c>
      <c r="U3374" s="143">
        <f t="shared" si="717"/>
        <v>0</v>
      </c>
    </row>
    <row r="3375" spans="1:21" x14ac:dyDescent="0.25">
      <c r="A3375" s="6">
        <v>34.75</v>
      </c>
      <c r="B3375" s="31" t="s">
        <v>90</v>
      </c>
      <c r="D3375" s="89">
        <v>830230000000</v>
      </c>
      <c r="E3375" s="3">
        <v>0.6</v>
      </c>
      <c r="K3375" s="3">
        <f t="shared" si="718"/>
        <v>2490</v>
      </c>
      <c r="L3375" s="97" t="str">
        <f>IF(TRIM('Ek.3-A'!F3375)&lt;&gt;"","var","yok")</f>
        <v>yok</v>
      </c>
      <c r="M3375" s="5" t="str">
        <f>IF('Ek.3-A'!F3375="", "", IF(VLOOKUP('Ek.3-A'!F3375, Veriler!D:E, 2, 0)=0, "", VLOOKUP('Ek.3-A'!F3375, Veriler!D:E, 2, 0)))</f>
        <v/>
      </c>
      <c r="N3375" s="5" t="str">
        <f>IF('Ek.3-A'!P3375="", "", 'Ek.3-A'!P3375)</f>
        <v/>
      </c>
      <c r="O3375" s="142">
        <f>'Ek.3-A'!S3375</f>
        <v>0</v>
      </c>
      <c r="P3375" s="143" t="str">
        <f>'Ek.3-A'!L3375</f>
        <v/>
      </c>
      <c r="Q3375" s="24" t="str">
        <f>'Ek.3-A'!M3375</f>
        <v/>
      </c>
      <c r="R3375" s="24">
        <f t="shared" si="715"/>
        <v>0</v>
      </c>
      <c r="S3375" s="141" t="str">
        <f t="shared" si="716"/>
        <v>H</v>
      </c>
      <c r="T3375" s="24">
        <f>IF(S3375="E",SUM($R$5:R3375),0)</f>
        <v>0</v>
      </c>
      <c r="U3375" s="143">
        <f t="shared" si="717"/>
        <v>0</v>
      </c>
    </row>
    <row r="3376" spans="1:21" x14ac:dyDescent="0.25">
      <c r="A3376" s="6">
        <v>34.76</v>
      </c>
      <c r="B3376" s="31" t="s">
        <v>90</v>
      </c>
      <c r="D3376" s="87">
        <v>830120000000</v>
      </c>
      <c r="E3376" s="3">
        <v>0.6</v>
      </c>
      <c r="K3376" s="3">
        <f t="shared" si="718"/>
        <v>2491</v>
      </c>
      <c r="L3376" s="97" t="str">
        <f>IF(TRIM('Ek.3-A'!F3376)&lt;&gt;"","var","yok")</f>
        <v>yok</v>
      </c>
      <c r="M3376" s="5" t="str">
        <f>IF('Ek.3-A'!F3376="", "", IF(VLOOKUP('Ek.3-A'!F3376, Veriler!D:E, 2, 0)=0, "", VLOOKUP('Ek.3-A'!F3376, Veriler!D:E, 2, 0)))</f>
        <v/>
      </c>
      <c r="N3376" s="5" t="str">
        <f>IF('Ek.3-A'!P3376="", "", 'Ek.3-A'!P3376)</f>
        <v/>
      </c>
      <c r="O3376" s="142">
        <f>'Ek.3-A'!S3376</f>
        <v>0</v>
      </c>
      <c r="P3376" s="143" t="str">
        <f>'Ek.3-A'!L3376</f>
        <v/>
      </c>
      <c r="Q3376" s="24" t="str">
        <f>'Ek.3-A'!M3376</f>
        <v/>
      </c>
      <c r="R3376" s="24">
        <f t="shared" si="715"/>
        <v>0</v>
      </c>
      <c r="S3376" s="141" t="str">
        <f t="shared" si="716"/>
        <v>H</v>
      </c>
      <c r="T3376" s="24">
        <f>IF(S3376="E",SUM($R$5:R3376),0)</f>
        <v>0</v>
      </c>
      <c r="U3376" s="143">
        <f t="shared" si="717"/>
        <v>0</v>
      </c>
    </row>
    <row r="3377" spans="1:41" x14ac:dyDescent="0.25">
      <c r="A3377" s="6">
        <v>34.770000000000003</v>
      </c>
      <c r="B3377" s="31" t="s">
        <v>90</v>
      </c>
      <c r="D3377" s="89">
        <v>293919000012</v>
      </c>
      <c r="E3377" s="3">
        <v>0.6</v>
      </c>
      <c r="K3377" s="3">
        <f t="shared" si="718"/>
        <v>2492</v>
      </c>
      <c r="L3377" s="97" t="str">
        <f>IF(TRIM('Ek.3-A'!F3377)&lt;&gt;"","var","yok")</f>
        <v>yok</v>
      </c>
      <c r="M3377" s="5" t="str">
        <f>IF('Ek.3-A'!F3377="", "", IF(VLOOKUP('Ek.3-A'!F3377, Veriler!D:E, 2, 0)=0, "", VLOOKUP('Ek.3-A'!F3377, Veriler!D:E, 2, 0)))</f>
        <v/>
      </c>
      <c r="N3377" s="5" t="str">
        <f>IF('Ek.3-A'!P3377="", "", 'Ek.3-A'!P3377)</f>
        <v/>
      </c>
      <c r="O3377" s="142">
        <f>'Ek.3-A'!S3377</f>
        <v>0</v>
      </c>
      <c r="P3377" s="143" t="str">
        <f>'Ek.3-A'!L3377</f>
        <v/>
      </c>
      <c r="Q3377" s="24" t="str">
        <f>'Ek.3-A'!M3377</f>
        <v/>
      </c>
      <c r="R3377" s="24">
        <f t="shared" si="715"/>
        <v>0</v>
      </c>
      <c r="S3377" s="141" t="str">
        <f t="shared" si="716"/>
        <v>H</v>
      </c>
      <c r="T3377" s="24">
        <f>IF(S3377="E",SUM($R$5:R3377),0)</f>
        <v>0</v>
      </c>
      <c r="U3377" s="143">
        <f t="shared" si="717"/>
        <v>0</v>
      </c>
    </row>
    <row r="3378" spans="1:41" x14ac:dyDescent="0.25">
      <c r="A3378" s="6">
        <v>34.78</v>
      </c>
      <c r="B3378" s="31" t="s">
        <v>90</v>
      </c>
      <c r="D3378" s="87">
        <v>293919000011</v>
      </c>
      <c r="E3378" s="3">
        <v>0.6</v>
      </c>
      <c r="T3378" s="24"/>
      <c r="U3378" s="25"/>
      <c r="AO3378" s="140">
        <f>'Ek.3-A'!L3378</f>
        <v>0</v>
      </c>
    </row>
    <row r="3379" spans="1:41" x14ac:dyDescent="0.25">
      <c r="A3379" s="6">
        <v>34.79</v>
      </c>
      <c r="B3379" s="31" t="s">
        <v>90</v>
      </c>
      <c r="D3379" s="89">
        <v>550510100019</v>
      </c>
      <c r="E3379" s="3">
        <v>0.6</v>
      </c>
      <c r="T3379" s="24"/>
      <c r="U3379" s="25"/>
      <c r="AO3379" s="140"/>
    </row>
    <row r="3380" spans="1:41" x14ac:dyDescent="0.25">
      <c r="A3380" s="6">
        <v>34.799999999999997</v>
      </c>
      <c r="B3380" s="31" t="s">
        <v>90</v>
      </c>
      <c r="D3380" s="87">
        <v>293890909014</v>
      </c>
      <c r="E3380" s="3">
        <v>0.6</v>
      </c>
      <c r="T3380" s="24"/>
      <c r="U3380" s="25"/>
      <c r="AO3380" s="140"/>
    </row>
    <row r="3381" spans="1:41" x14ac:dyDescent="0.25">
      <c r="A3381" s="6">
        <v>34.81</v>
      </c>
      <c r="B3381" s="31" t="s">
        <v>90</v>
      </c>
      <c r="D3381" s="89">
        <v>294190000013</v>
      </c>
      <c r="E3381" s="3">
        <v>0.6</v>
      </c>
      <c r="T3381" s="24"/>
      <c r="U3381" s="25"/>
      <c r="AO3381" s="140"/>
    </row>
    <row r="3382" spans="1:41" x14ac:dyDescent="0.25">
      <c r="A3382" s="6">
        <v>34.82</v>
      </c>
      <c r="B3382" s="31" t="s">
        <v>90</v>
      </c>
      <c r="D3382" s="87">
        <v>280429900012</v>
      </c>
      <c r="E3382" s="3">
        <v>0.6</v>
      </c>
      <c r="T3382" s="24"/>
      <c r="U3382" s="25"/>
    </row>
    <row r="3383" spans="1:41" x14ac:dyDescent="0.25">
      <c r="A3383" s="6">
        <v>34.83</v>
      </c>
      <c r="B3383" s="31" t="s">
        <v>90</v>
      </c>
      <c r="D3383" s="89">
        <v>292429700031</v>
      </c>
      <c r="E3383" s="3">
        <v>0.6</v>
      </c>
      <c r="T3383" s="24"/>
      <c r="U3383" s="25"/>
    </row>
    <row r="3384" spans="1:41" x14ac:dyDescent="0.25">
      <c r="A3384" s="6">
        <v>34.840000000000003</v>
      </c>
      <c r="B3384" s="31" t="s">
        <v>90</v>
      </c>
      <c r="D3384" s="87">
        <v>292429700034</v>
      </c>
      <c r="E3384" s="3">
        <v>0.6</v>
      </c>
      <c r="T3384" s="24"/>
      <c r="U3384" s="25"/>
    </row>
    <row r="3385" spans="1:41" x14ac:dyDescent="0.25">
      <c r="A3385" s="6">
        <v>34.85</v>
      </c>
      <c r="B3385" s="31" t="s">
        <v>90</v>
      </c>
      <c r="D3385" s="89">
        <v>290522000012</v>
      </c>
      <c r="E3385" s="3">
        <v>0.6</v>
      </c>
      <c r="T3385" s="24"/>
      <c r="U3385" s="25"/>
    </row>
    <row r="3386" spans="1:41" x14ac:dyDescent="0.25">
      <c r="A3386" s="6">
        <v>34.86</v>
      </c>
      <c r="B3386" s="31" t="s">
        <v>90</v>
      </c>
      <c r="D3386" s="87">
        <v>290930909013</v>
      </c>
      <c r="E3386" s="3">
        <v>0.6</v>
      </c>
      <c r="T3386" s="24"/>
      <c r="U3386" s="25"/>
    </row>
    <row r="3387" spans="1:41" x14ac:dyDescent="0.25">
      <c r="A3387" s="6">
        <v>34.869999999999997</v>
      </c>
      <c r="B3387" s="31" t="s">
        <v>90</v>
      </c>
      <c r="D3387" s="89">
        <v>294190000051</v>
      </c>
      <c r="E3387" s="3">
        <v>0.6</v>
      </c>
      <c r="K3387" s="3">
        <f>K3377+1</f>
        <v>2493</v>
      </c>
      <c r="L3387" s="97" t="str">
        <f>IF(TRIM('Ek.3-A'!F3387)&lt;&gt;"","var","yok")</f>
        <v>yok</v>
      </c>
      <c r="M3387" s="5" t="str">
        <f>IF('Ek.3-A'!F3387="", "", IF(VLOOKUP('Ek.3-A'!F3387, Veriler!D:E, 2, 0)=0, "", VLOOKUP('Ek.3-A'!F3387, Veriler!D:E, 2, 0)))</f>
        <v/>
      </c>
      <c r="N3387" s="5" t="str">
        <f>IF('Ek.3-A'!P3387="", "", 'Ek.3-A'!P3387)</f>
        <v/>
      </c>
      <c r="O3387" s="142">
        <f>'Ek.3-A'!S3387</f>
        <v>0</v>
      </c>
      <c r="P3387" s="143" t="str">
        <f>'Ek.3-A'!L3387</f>
        <v/>
      </c>
      <c r="Q3387" s="24" t="str">
        <f>'Ek.3-A'!M3387</f>
        <v/>
      </c>
      <c r="R3387" s="24">
        <f t="shared" ref="R3387:R3400" si="719">IF(L3387="var",0,IF(Q3387&lt;=0.005,Q3387,0))</f>
        <v>0</v>
      </c>
      <c r="S3387" s="141" t="str">
        <f t="shared" ref="S3387:S3400" si="720">IF(Q3387&lt;=0.005,"E","H")</f>
        <v>H</v>
      </c>
      <c r="T3387" s="24">
        <f>IF(S3387="E",SUM($R$5:R3387),0)</f>
        <v>0</v>
      </c>
      <c r="U3387" s="143">
        <f t="shared" ref="U3387:U3400" si="721">IF(T3387&lt;=0.1, O3387, IF(R3387&gt;$G$2, R3387*O3387, $G$2*O3387))</f>
        <v>0</v>
      </c>
    </row>
    <row r="3388" spans="1:41" x14ac:dyDescent="0.25">
      <c r="A3388" s="6">
        <v>34.880000000000003</v>
      </c>
      <c r="B3388" s="31" t="s">
        <v>90</v>
      </c>
      <c r="D3388" s="87">
        <v>293530000000</v>
      </c>
      <c r="E3388" s="3">
        <v>0.6</v>
      </c>
      <c r="K3388" s="3">
        <f t="shared" ref="K3388:K3400" si="722">K3387+1</f>
        <v>2494</v>
      </c>
      <c r="L3388" s="97" t="str">
        <f>IF(TRIM('Ek.3-A'!F3388)&lt;&gt;"","var","yok")</f>
        <v>yok</v>
      </c>
      <c r="M3388" s="5" t="str">
        <f>IF('Ek.3-A'!F3388="", "", IF(VLOOKUP('Ek.3-A'!F3388, Veriler!D:E, 2, 0)=0, "", VLOOKUP('Ek.3-A'!F3388, Veriler!D:E, 2, 0)))</f>
        <v/>
      </c>
      <c r="N3388" s="5" t="str">
        <f>IF('Ek.3-A'!P3388="", "", 'Ek.3-A'!P3388)</f>
        <v/>
      </c>
      <c r="O3388" s="142">
        <f>'Ek.3-A'!S3388</f>
        <v>0</v>
      </c>
      <c r="P3388" s="143" t="str">
        <f>'Ek.3-A'!L3388</f>
        <v/>
      </c>
      <c r="Q3388" s="24" t="str">
        <f>'Ek.3-A'!M3388</f>
        <v/>
      </c>
      <c r="R3388" s="24">
        <f t="shared" si="719"/>
        <v>0</v>
      </c>
      <c r="S3388" s="141" t="str">
        <f t="shared" si="720"/>
        <v>H</v>
      </c>
      <c r="T3388" s="24">
        <f>IF(S3388="E",SUM($R$5:R3388),0)</f>
        <v>0</v>
      </c>
      <c r="U3388" s="143">
        <f t="shared" si="721"/>
        <v>0</v>
      </c>
    </row>
    <row r="3389" spans="1:41" x14ac:dyDescent="0.25">
      <c r="A3389" s="6">
        <v>34.89</v>
      </c>
      <c r="B3389" s="31" t="s">
        <v>90</v>
      </c>
      <c r="D3389" s="89">
        <v>293520000000</v>
      </c>
      <c r="E3389" s="3">
        <v>0.6</v>
      </c>
      <c r="K3389" s="3">
        <f t="shared" si="722"/>
        <v>2495</v>
      </c>
      <c r="L3389" s="97" t="str">
        <f>IF(TRIM('Ek.3-A'!F3389)&lt;&gt;"","var","yok")</f>
        <v>yok</v>
      </c>
      <c r="M3389" s="5" t="str">
        <f>IF('Ek.3-A'!F3389="", "", IF(VLOOKUP('Ek.3-A'!F3389, Veriler!D:E, 2, 0)=0, "", VLOOKUP('Ek.3-A'!F3389, Veriler!D:E, 2, 0)))</f>
        <v/>
      </c>
      <c r="N3389" s="5" t="str">
        <f>IF('Ek.3-A'!P3389="", "", 'Ek.3-A'!P3389)</f>
        <v/>
      </c>
      <c r="O3389" s="142">
        <f>'Ek.3-A'!S3389</f>
        <v>0</v>
      </c>
      <c r="P3389" s="143" t="str">
        <f>'Ek.3-A'!L3389</f>
        <v/>
      </c>
      <c r="Q3389" s="24" t="str">
        <f>'Ek.3-A'!M3389</f>
        <v/>
      </c>
      <c r="R3389" s="24">
        <f t="shared" si="719"/>
        <v>0</v>
      </c>
      <c r="S3389" s="141" t="str">
        <f t="shared" si="720"/>
        <v>H</v>
      </c>
      <c r="T3389" s="24">
        <f>IF(S3389="E",SUM($R$5:R3389),0)</f>
        <v>0</v>
      </c>
      <c r="U3389" s="143">
        <f t="shared" si="721"/>
        <v>0</v>
      </c>
    </row>
    <row r="3390" spans="1:41" x14ac:dyDescent="0.25">
      <c r="A3390" s="6">
        <v>34.9</v>
      </c>
      <c r="B3390" s="31" t="s">
        <v>90</v>
      </c>
      <c r="D3390" s="87">
        <v>293337000000</v>
      </c>
      <c r="E3390" s="3">
        <v>0.6</v>
      </c>
      <c r="K3390" s="3">
        <f t="shared" si="722"/>
        <v>2496</v>
      </c>
      <c r="L3390" s="97" t="str">
        <f>IF(TRIM('Ek.3-A'!F3390)&lt;&gt;"","var","yok")</f>
        <v>yok</v>
      </c>
      <c r="M3390" s="5" t="str">
        <f>IF('Ek.3-A'!F3390="", "", IF(VLOOKUP('Ek.3-A'!F3390, Veriler!D:E, 2, 0)=0, "", VLOOKUP('Ek.3-A'!F3390, Veriler!D:E, 2, 0)))</f>
        <v/>
      </c>
      <c r="N3390" s="5" t="str">
        <f>IF('Ek.3-A'!P3390="", "", 'Ek.3-A'!P3390)</f>
        <v/>
      </c>
      <c r="O3390" s="142">
        <f>'Ek.3-A'!S3390</f>
        <v>0</v>
      </c>
      <c r="P3390" s="143" t="str">
        <f>'Ek.3-A'!L3390</f>
        <v/>
      </c>
      <c r="Q3390" s="24" t="str">
        <f>'Ek.3-A'!M3390</f>
        <v/>
      </c>
      <c r="R3390" s="24">
        <f t="shared" si="719"/>
        <v>0</v>
      </c>
      <c r="S3390" s="141" t="str">
        <f t="shared" si="720"/>
        <v>H</v>
      </c>
      <c r="T3390" s="24">
        <f>IF(S3390="E",SUM($R$5:R3390),0)</f>
        <v>0</v>
      </c>
      <c r="U3390" s="143">
        <f t="shared" si="721"/>
        <v>0</v>
      </c>
    </row>
    <row r="3391" spans="1:41" x14ac:dyDescent="0.25">
      <c r="A3391" s="6">
        <v>34.909999999999997</v>
      </c>
      <c r="B3391" s="31" t="s">
        <v>90</v>
      </c>
      <c r="D3391" s="90">
        <v>750220000000</v>
      </c>
      <c r="E3391" s="3">
        <v>0.6</v>
      </c>
      <c r="K3391" s="3">
        <f t="shared" si="722"/>
        <v>2497</v>
      </c>
      <c r="L3391" s="97" t="str">
        <f>IF(TRIM('Ek.3-A'!F3391)&lt;&gt;"","var","yok")</f>
        <v>yok</v>
      </c>
      <c r="M3391" s="5" t="str">
        <f>IF('Ek.3-A'!F3391="", "", IF(VLOOKUP('Ek.3-A'!F3391, Veriler!D:E, 2, 0)=0, "", VLOOKUP('Ek.3-A'!F3391, Veriler!D:E, 2, 0)))</f>
        <v/>
      </c>
      <c r="N3391" s="5" t="str">
        <f>IF('Ek.3-A'!P3391="", "", 'Ek.3-A'!P3391)</f>
        <v/>
      </c>
      <c r="O3391" s="142">
        <f>'Ek.3-A'!S3391</f>
        <v>0</v>
      </c>
      <c r="P3391" s="143" t="str">
        <f>'Ek.3-A'!L3391</f>
        <v/>
      </c>
      <c r="Q3391" s="24" t="str">
        <f>'Ek.3-A'!M3391</f>
        <v/>
      </c>
      <c r="R3391" s="24">
        <f t="shared" si="719"/>
        <v>0</v>
      </c>
      <c r="S3391" s="141" t="str">
        <f t="shared" si="720"/>
        <v>H</v>
      </c>
      <c r="T3391" s="24">
        <f>IF(S3391="E",SUM($R$5:R3391),0)</f>
        <v>0</v>
      </c>
      <c r="U3391" s="143">
        <f t="shared" si="721"/>
        <v>0</v>
      </c>
    </row>
    <row r="3392" spans="1:41" x14ac:dyDescent="0.25">
      <c r="A3392" s="6">
        <v>34.92</v>
      </c>
      <c r="B3392" s="31" t="s">
        <v>90</v>
      </c>
      <c r="D3392" s="91">
        <v>750512009012</v>
      </c>
      <c r="E3392" s="3">
        <v>0.6</v>
      </c>
      <c r="K3392" s="3">
        <f t="shared" si="722"/>
        <v>2498</v>
      </c>
      <c r="L3392" s="97" t="str">
        <f>IF(TRIM('Ek.3-A'!F3392)&lt;&gt;"","var","yok")</f>
        <v>yok</v>
      </c>
      <c r="M3392" s="5" t="str">
        <f>IF('Ek.3-A'!F3392="", "", IF(VLOOKUP('Ek.3-A'!F3392, Veriler!D:E, 2, 0)=0, "", VLOOKUP('Ek.3-A'!F3392, Veriler!D:E, 2, 0)))</f>
        <v/>
      </c>
      <c r="N3392" s="5" t="str">
        <f>IF('Ek.3-A'!P3392="", "", 'Ek.3-A'!P3392)</f>
        <v/>
      </c>
      <c r="O3392" s="142">
        <f>'Ek.3-A'!S3392</f>
        <v>0</v>
      </c>
      <c r="P3392" s="143" t="str">
        <f>'Ek.3-A'!L3392</f>
        <v/>
      </c>
      <c r="Q3392" s="24" t="str">
        <f>'Ek.3-A'!M3392</f>
        <v/>
      </c>
      <c r="R3392" s="24">
        <f t="shared" si="719"/>
        <v>0</v>
      </c>
      <c r="S3392" s="141" t="str">
        <f t="shared" si="720"/>
        <v>H</v>
      </c>
      <c r="T3392" s="24">
        <f>IF(S3392="E",SUM($R$5:R3392),0)</f>
        <v>0</v>
      </c>
      <c r="U3392" s="143">
        <f t="shared" si="721"/>
        <v>0</v>
      </c>
    </row>
    <row r="3393" spans="1:21" x14ac:dyDescent="0.25">
      <c r="A3393" s="6">
        <v>34.93</v>
      </c>
      <c r="B3393" s="31" t="s">
        <v>90</v>
      </c>
      <c r="D3393" s="93">
        <v>750512001000</v>
      </c>
      <c r="E3393" s="3">
        <v>0.6</v>
      </c>
      <c r="K3393" s="3">
        <f t="shared" si="722"/>
        <v>2499</v>
      </c>
      <c r="L3393" s="97" t="str">
        <f>IF(TRIM('Ek.3-A'!F3393)&lt;&gt;"","var","yok")</f>
        <v>yok</v>
      </c>
      <c r="M3393" s="5" t="str">
        <f>IF('Ek.3-A'!F3393="", "", IF(VLOOKUP('Ek.3-A'!F3393, Veriler!D:E, 2, 0)=0, "", VLOOKUP('Ek.3-A'!F3393, Veriler!D:E, 2, 0)))</f>
        <v/>
      </c>
      <c r="N3393" s="5" t="str">
        <f>IF('Ek.3-A'!P3393="", "", 'Ek.3-A'!P3393)</f>
        <v/>
      </c>
      <c r="O3393" s="142">
        <f>'Ek.3-A'!S3393</f>
        <v>0</v>
      </c>
      <c r="P3393" s="143" t="str">
        <f>'Ek.3-A'!L3393</f>
        <v/>
      </c>
      <c r="Q3393" s="24" t="str">
        <f>'Ek.3-A'!M3393</f>
        <v/>
      </c>
      <c r="R3393" s="24">
        <f t="shared" si="719"/>
        <v>0</v>
      </c>
      <c r="S3393" s="141" t="str">
        <f t="shared" si="720"/>
        <v>H</v>
      </c>
      <c r="T3393" s="24">
        <f>IF(S3393="E",SUM($R$5:R3393),0)</f>
        <v>0</v>
      </c>
      <c r="U3393" s="143">
        <f t="shared" si="721"/>
        <v>0</v>
      </c>
    </row>
    <row r="3394" spans="1:21" x14ac:dyDescent="0.25">
      <c r="A3394" s="6">
        <v>34.94</v>
      </c>
      <c r="B3394" s="31" t="s">
        <v>90</v>
      </c>
      <c r="D3394" s="90">
        <v>750512009011</v>
      </c>
      <c r="E3394" s="3">
        <v>0.6</v>
      </c>
      <c r="K3394" s="3">
        <f t="shared" si="722"/>
        <v>2500</v>
      </c>
      <c r="L3394" s="97" t="str">
        <f>IF(TRIM('Ek.3-A'!F3394)&lt;&gt;"","var","yok")</f>
        <v>yok</v>
      </c>
      <c r="M3394" s="5" t="str">
        <f>IF('Ek.3-A'!F3394="", "", IF(VLOOKUP('Ek.3-A'!F3394, Veriler!D:E, 2, 0)=0, "", VLOOKUP('Ek.3-A'!F3394, Veriler!D:E, 2, 0)))</f>
        <v/>
      </c>
      <c r="N3394" s="5" t="str">
        <f>IF('Ek.3-A'!P3394="", "", 'Ek.3-A'!P3394)</f>
        <v/>
      </c>
      <c r="O3394" s="142">
        <f>'Ek.3-A'!S3394</f>
        <v>0</v>
      </c>
      <c r="P3394" s="143" t="str">
        <f>'Ek.3-A'!L3394</f>
        <v/>
      </c>
      <c r="Q3394" s="24" t="str">
        <f>'Ek.3-A'!M3394</f>
        <v/>
      </c>
      <c r="R3394" s="24">
        <f t="shared" si="719"/>
        <v>0</v>
      </c>
      <c r="S3394" s="141" t="str">
        <f t="shared" si="720"/>
        <v>H</v>
      </c>
      <c r="T3394" s="24">
        <f>IF(S3394="E",SUM($R$5:R3394),0)</f>
        <v>0</v>
      </c>
      <c r="U3394" s="143">
        <f t="shared" si="721"/>
        <v>0</v>
      </c>
    </row>
    <row r="3395" spans="1:21" x14ac:dyDescent="0.25">
      <c r="A3395" s="6">
        <v>34.950000000000003</v>
      </c>
      <c r="B3395" s="31" t="s">
        <v>90</v>
      </c>
      <c r="D3395" s="91">
        <v>750712000000</v>
      </c>
      <c r="E3395" s="3">
        <v>0.6</v>
      </c>
      <c r="K3395" s="3">
        <f t="shared" si="722"/>
        <v>2501</v>
      </c>
      <c r="L3395" s="97" t="str">
        <f>IF(TRIM('Ek.3-A'!F3395)&lt;&gt;"","var","yok")</f>
        <v>yok</v>
      </c>
      <c r="M3395" s="5" t="str">
        <f>IF('Ek.3-A'!F3395="", "", IF(VLOOKUP('Ek.3-A'!F3395, Veriler!D:E, 2, 0)=0, "", VLOOKUP('Ek.3-A'!F3395, Veriler!D:E, 2, 0)))</f>
        <v/>
      </c>
      <c r="N3395" s="5" t="str">
        <f>IF('Ek.3-A'!P3395="", "", 'Ek.3-A'!P3395)</f>
        <v/>
      </c>
      <c r="O3395" s="142">
        <f>'Ek.3-A'!S3395</f>
        <v>0</v>
      </c>
      <c r="P3395" s="143" t="str">
        <f>'Ek.3-A'!L3395</f>
        <v/>
      </c>
      <c r="Q3395" s="24" t="str">
        <f>'Ek.3-A'!M3395</f>
        <v/>
      </c>
      <c r="R3395" s="24">
        <f t="shared" si="719"/>
        <v>0</v>
      </c>
      <c r="S3395" s="141" t="str">
        <f t="shared" si="720"/>
        <v>H</v>
      </c>
      <c r="T3395" s="24">
        <f>IF(S3395="E",SUM($R$5:R3395),0)</f>
        <v>0</v>
      </c>
      <c r="U3395" s="143">
        <f t="shared" si="721"/>
        <v>0</v>
      </c>
    </row>
    <row r="3396" spans="1:21" x14ac:dyDescent="0.25">
      <c r="A3396" s="6">
        <v>34.96</v>
      </c>
      <c r="B3396" s="31" t="s">
        <v>90</v>
      </c>
      <c r="D3396" s="87">
        <v>750620000013</v>
      </c>
      <c r="E3396" s="3">
        <v>0.6</v>
      </c>
      <c r="K3396" s="3">
        <f t="shared" si="722"/>
        <v>2502</v>
      </c>
      <c r="L3396" s="97" t="str">
        <f>IF(TRIM('Ek.3-A'!F3396)&lt;&gt;"","var","yok")</f>
        <v>yok</v>
      </c>
      <c r="M3396" s="5" t="str">
        <f>IF('Ek.3-A'!F3396="", "", IF(VLOOKUP('Ek.3-A'!F3396, Veriler!D:E, 2, 0)=0, "", VLOOKUP('Ek.3-A'!F3396, Veriler!D:E, 2, 0)))</f>
        <v/>
      </c>
      <c r="N3396" s="5" t="str">
        <f>IF('Ek.3-A'!P3396="", "", 'Ek.3-A'!P3396)</f>
        <v/>
      </c>
      <c r="O3396" s="142">
        <f>'Ek.3-A'!S3396</f>
        <v>0</v>
      </c>
      <c r="P3396" s="143" t="str">
        <f>'Ek.3-A'!L3396</f>
        <v/>
      </c>
      <c r="Q3396" s="24" t="str">
        <f>'Ek.3-A'!M3396</f>
        <v/>
      </c>
      <c r="R3396" s="24">
        <f t="shared" si="719"/>
        <v>0</v>
      </c>
      <c r="S3396" s="141" t="str">
        <f t="shared" si="720"/>
        <v>H</v>
      </c>
      <c r="T3396" s="24">
        <f>IF(S3396="E",SUM($R$5:R3396),0)</f>
        <v>0</v>
      </c>
      <c r="U3396" s="143">
        <f t="shared" si="721"/>
        <v>0</v>
      </c>
    </row>
    <row r="3397" spans="1:21" x14ac:dyDescent="0.25">
      <c r="A3397" s="6">
        <v>34.97</v>
      </c>
      <c r="B3397" s="31" t="s">
        <v>90</v>
      </c>
      <c r="D3397" s="89">
        <v>750522000000</v>
      </c>
      <c r="E3397" s="3">
        <v>0.6</v>
      </c>
      <c r="K3397" s="3">
        <f t="shared" si="722"/>
        <v>2503</v>
      </c>
      <c r="L3397" s="97" t="str">
        <f>IF(TRIM('Ek.3-A'!F3397)&lt;&gt;"","var","yok")</f>
        <v>yok</v>
      </c>
      <c r="M3397" s="5" t="str">
        <f>IF('Ek.3-A'!F3397="", "", IF(VLOOKUP('Ek.3-A'!F3397, Veriler!D:E, 2, 0)=0, "", VLOOKUP('Ek.3-A'!F3397, Veriler!D:E, 2, 0)))</f>
        <v/>
      </c>
      <c r="N3397" s="5" t="str">
        <f>IF('Ek.3-A'!P3397="", "", 'Ek.3-A'!P3397)</f>
        <v/>
      </c>
      <c r="O3397" s="142">
        <f>'Ek.3-A'!S3397</f>
        <v>0</v>
      </c>
      <c r="P3397" s="143" t="str">
        <f>'Ek.3-A'!L3397</f>
        <v/>
      </c>
      <c r="Q3397" s="24" t="str">
        <f>'Ek.3-A'!M3397</f>
        <v/>
      </c>
      <c r="R3397" s="24">
        <f t="shared" si="719"/>
        <v>0</v>
      </c>
      <c r="S3397" s="141" t="str">
        <f t="shared" si="720"/>
        <v>H</v>
      </c>
      <c r="T3397" s="24">
        <f>IF(S3397="E",SUM($R$5:R3397),0)</f>
        <v>0</v>
      </c>
      <c r="U3397" s="143">
        <f t="shared" si="721"/>
        <v>0</v>
      </c>
    </row>
    <row r="3398" spans="1:21" x14ac:dyDescent="0.25">
      <c r="A3398" s="6">
        <v>34.979999999999997</v>
      </c>
      <c r="B3398" s="31" t="s">
        <v>90</v>
      </c>
      <c r="D3398" s="87">
        <v>260400000000</v>
      </c>
      <c r="E3398" s="3">
        <v>0.6</v>
      </c>
      <c r="K3398" s="3">
        <f t="shared" si="722"/>
        <v>2504</v>
      </c>
      <c r="L3398" s="97" t="str">
        <f>IF(TRIM('Ek.3-A'!F3398)&lt;&gt;"","var","yok")</f>
        <v>yok</v>
      </c>
      <c r="M3398" s="5" t="str">
        <f>IF('Ek.3-A'!F3398="", "", IF(VLOOKUP('Ek.3-A'!F3398, Veriler!D:E, 2, 0)=0, "", VLOOKUP('Ek.3-A'!F3398, Veriler!D:E, 2, 0)))</f>
        <v/>
      </c>
      <c r="N3398" s="5" t="str">
        <f>IF('Ek.3-A'!P3398="", "", 'Ek.3-A'!P3398)</f>
        <v/>
      </c>
      <c r="O3398" s="142">
        <f>'Ek.3-A'!S3398</f>
        <v>0</v>
      </c>
      <c r="P3398" s="143" t="str">
        <f>'Ek.3-A'!L3398</f>
        <v/>
      </c>
      <c r="Q3398" s="24" t="str">
        <f>'Ek.3-A'!M3398</f>
        <v/>
      </c>
      <c r="R3398" s="24">
        <f t="shared" si="719"/>
        <v>0</v>
      </c>
      <c r="S3398" s="141" t="str">
        <f t="shared" si="720"/>
        <v>H</v>
      </c>
      <c r="T3398" s="24">
        <f>IF(S3398="E",SUM($R$5:R3398),0)</f>
        <v>0</v>
      </c>
      <c r="U3398" s="143">
        <f t="shared" si="721"/>
        <v>0</v>
      </c>
    </row>
    <row r="3399" spans="1:21" x14ac:dyDescent="0.25">
      <c r="A3399" s="6">
        <v>34.99</v>
      </c>
      <c r="B3399" s="31" t="s">
        <v>90</v>
      </c>
      <c r="D3399" s="89">
        <v>850730200000</v>
      </c>
      <c r="E3399" s="3">
        <v>0.6</v>
      </c>
      <c r="K3399" s="3">
        <f t="shared" si="722"/>
        <v>2505</v>
      </c>
      <c r="L3399" s="97" t="str">
        <f>IF(TRIM('Ek.3-A'!F3399)&lt;&gt;"","var","yok")</f>
        <v>yok</v>
      </c>
      <c r="M3399" s="5" t="str">
        <f>IF('Ek.3-A'!F3399="", "", IF(VLOOKUP('Ek.3-A'!F3399, Veriler!D:E, 2, 0)=0, "", VLOOKUP('Ek.3-A'!F3399, Veriler!D:E, 2, 0)))</f>
        <v/>
      </c>
      <c r="N3399" s="5" t="str">
        <f>IF('Ek.3-A'!P3399="", "", 'Ek.3-A'!P3399)</f>
        <v/>
      </c>
      <c r="O3399" s="142">
        <f>'Ek.3-A'!S3399</f>
        <v>0</v>
      </c>
      <c r="P3399" s="143" t="str">
        <f>'Ek.3-A'!L3399</f>
        <v/>
      </c>
      <c r="Q3399" s="24" t="str">
        <f>'Ek.3-A'!M3399</f>
        <v/>
      </c>
      <c r="R3399" s="24">
        <f t="shared" si="719"/>
        <v>0</v>
      </c>
      <c r="S3399" s="141" t="str">
        <f t="shared" si="720"/>
        <v>H</v>
      </c>
      <c r="T3399" s="24">
        <f>IF(S3399="E",SUM($R$5:R3399),0)</f>
        <v>0</v>
      </c>
      <c r="U3399" s="143">
        <f t="shared" si="721"/>
        <v>0</v>
      </c>
    </row>
    <row r="3400" spans="1:21" x14ac:dyDescent="0.25">
      <c r="A3400" s="6">
        <v>35</v>
      </c>
      <c r="B3400" s="31" t="s">
        <v>90</v>
      </c>
      <c r="D3400" s="87">
        <v>850730800000</v>
      </c>
      <c r="E3400" s="3">
        <v>0.6</v>
      </c>
      <c r="K3400" s="3">
        <f t="shared" si="722"/>
        <v>2506</v>
      </c>
      <c r="L3400" s="97" t="str">
        <f>IF(TRIM('Ek.3-A'!F3400)&lt;&gt;"","var","yok")</f>
        <v>yok</v>
      </c>
      <c r="M3400" s="5" t="str">
        <f>IF('Ek.3-A'!F3400="", "", IF(VLOOKUP('Ek.3-A'!F3400, Veriler!D:E, 2, 0)=0, "", VLOOKUP('Ek.3-A'!F3400, Veriler!D:E, 2, 0)))</f>
        <v/>
      </c>
      <c r="N3400" s="5" t="str">
        <f>IF('Ek.3-A'!P3400="", "", 'Ek.3-A'!P3400)</f>
        <v/>
      </c>
      <c r="O3400" s="142">
        <f>'Ek.3-A'!S3400</f>
        <v>0</v>
      </c>
      <c r="P3400" s="143" t="str">
        <f>'Ek.3-A'!L3400</f>
        <v/>
      </c>
      <c r="Q3400" s="24" t="str">
        <f>'Ek.3-A'!M3400</f>
        <v/>
      </c>
      <c r="R3400" s="24">
        <f t="shared" si="719"/>
        <v>0</v>
      </c>
      <c r="S3400" s="141" t="str">
        <f t="shared" si="720"/>
        <v>H</v>
      </c>
      <c r="T3400" s="24">
        <f>IF(S3400="E",SUM($R$5:R3400),0)</f>
        <v>0</v>
      </c>
      <c r="U3400" s="143">
        <f t="shared" si="721"/>
        <v>0</v>
      </c>
    </row>
    <row r="3401" spans="1:21" x14ac:dyDescent="0.25">
      <c r="A3401" s="6">
        <v>35.01</v>
      </c>
      <c r="B3401" s="31" t="s">
        <v>90</v>
      </c>
      <c r="D3401" s="89">
        <v>282735000000</v>
      </c>
      <c r="E3401" s="3">
        <v>0.6</v>
      </c>
      <c r="L3401" s="97"/>
      <c r="M3401" s="5"/>
      <c r="N3401" s="5"/>
      <c r="O3401" s="5"/>
      <c r="Q3401" s="23"/>
      <c r="T3401" s="24"/>
      <c r="U3401" s="25"/>
    </row>
    <row r="3402" spans="1:21" x14ac:dyDescent="0.25">
      <c r="A3402" s="6">
        <v>35.020000000000003</v>
      </c>
      <c r="B3402" s="31" t="s">
        <v>90</v>
      </c>
      <c r="D3402" s="87">
        <v>750120000019</v>
      </c>
      <c r="E3402" s="3">
        <v>0.6</v>
      </c>
      <c r="K3402" s="3">
        <f>K3400+1</f>
        <v>2507</v>
      </c>
      <c r="L3402" s="97" t="str">
        <f>IF(TRIM('Ek.3-A'!F3402)&lt;&gt;"","var","yok")</f>
        <v>yok</v>
      </c>
      <c r="M3402" s="5" t="str">
        <f>IF('Ek.3-A'!F3402="", "", IF(VLOOKUP('Ek.3-A'!F3402, Veriler!D:E, 2, 0)=0, "", VLOOKUP('Ek.3-A'!F3402, Veriler!D:E, 2, 0)))</f>
        <v/>
      </c>
      <c r="N3402" s="5" t="str">
        <f>IF('Ek.3-A'!P3402="", "", 'Ek.3-A'!P3402)</f>
        <v/>
      </c>
      <c r="O3402" s="142">
        <f>'Ek.3-A'!S3402</f>
        <v>0</v>
      </c>
      <c r="P3402" s="143" t="str">
        <f>'Ek.3-A'!L3402</f>
        <v/>
      </c>
      <c r="Q3402" s="24" t="str">
        <f>'Ek.3-A'!M3402</f>
        <v/>
      </c>
      <c r="R3402" s="24">
        <f t="shared" ref="R3402:R3415" si="723">IF(L3402="var",0,IF(Q3402&lt;=0.005,Q3402,0))</f>
        <v>0</v>
      </c>
      <c r="S3402" s="141" t="str">
        <f t="shared" ref="S3402:S3415" si="724">IF(Q3402&lt;=0.005,"E","H")</f>
        <v>H</v>
      </c>
      <c r="T3402" s="24">
        <f>IF(S3402="E",SUM($R$5:R3402),0)</f>
        <v>0</v>
      </c>
      <c r="U3402" s="143">
        <f t="shared" ref="U3402:U3415" si="725">IF(T3402&lt;=0.1, O3402, IF(R3402&gt;$G$2, R3402*O3402, $G$2*O3402))</f>
        <v>0</v>
      </c>
    </row>
    <row r="3403" spans="1:21" x14ac:dyDescent="0.25">
      <c r="A3403" s="6">
        <v>35.03</v>
      </c>
      <c r="B3403" s="31" t="s">
        <v>90</v>
      </c>
      <c r="D3403" s="89">
        <v>283429203013</v>
      </c>
      <c r="E3403" s="3">
        <v>0.6</v>
      </c>
      <c r="K3403" s="3">
        <f t="shared" ref="K3403:K3415" si="726">K3402+1</f>
        <v>2508</v>
      </c>
      <c r="L3403" s="97" t="str">
        <f>IF(TRIM('Ek.3-A'!F3403)&lt;&gt;"","var","yok")</f>
        <v>yok</v>
      </c>
      <c r="M3403" s="5" t="str">
        <f>IF('Ek.3-A'!F3403="", "", IF(VLOOKUP('Ek.3-A'!F3403, Veriler!D:E, 2, 0)=0, "", VLOOKUP('Ek.3-A'!F3403, Veriler!D:E, 2, 0)))</f>
        <v/>
      </c>
      <c r="N3403" s="5" t="str">
        <f>IF('Ek.3-A'!P3403="", "", 'Ek.3-A'!P3403)</f>
        <v/>
      </c>
      <c r="O3403" s="142">
        <f>'Ek.3-A'!S3403</f>
        <v>0</v>
      </c>
      <c r="P3403" s="143" t="str">
        <f>'Ek.3-A'!L3403</f>
        <v/>
      </c>
      <c r="Q3403" s="24" t="str">
        <f>'Ek.3-A'!M3403</f>
        <v/>
      </c>
      <c r="R3403" s="24">
        <f t="shared" si="723"/>
        <v>0</v>
      </c>
      <c r="S3403" s="141" t="str">
        <f t="shared" si="724"/>
        <v>H</v>
      </c>
      <c r="T3403" s="24">
        <f>IF(S3403="E",SUM($R$5:R3403),0)</f>
        <v>0</v>
      </c>
      <c r="U3403" s="143">
        <f t="shared" si="725"/>
        <v>0</v>
      </c>
    </row>
    <row r="3404" spans="1:21" x14ac:dyDescent="0.25">
      <c r="A3404" s="6">
        <v>35.04</v>
      </c>
      <c r="B3404" s="31" t="s">
        <v>90</v>
      </c>
      <c r="D3404" s="87">
        <v>282540000000</v>
      </c>
      <c r="E3404" s="3">
        <v>0.6</v>
      </c>
      <c r="K3404" s="3">
        <f t="shared" si="726"/>
        <v>2509</v>
      </c>
      <c r="L3404" s="97" t="str">
        <f>IF(TRIM('Ek.3-A'!F3404)&lt;&gt;"","var","yok")</f>
        <v>yok</v>
      </c>
      <c r="M3404" s="5" t="str">
        <f>IF('Ek.3-A'!F3404="", "", IF(VLOOKUP('Ek.3-A'!F3404, Veriler!D:E, 2, 0)=0, "", VLOOKUP('Ek.3-A'!F3404, Veriler!D:E, 2, 0)))</f>
        <v/>
      </c>
      <c r="N3404" s="5" t="str">
        <f>IF('Ek.3-A'!P3404="", "", 'Ek.3-A'!P3404)</f>
        <v/>
      </c>
      <c r="O3404" s="142">
        <f>'Ek.3-A'!S3404</f>
        <v>0</v>
      </c>
      <c r="P3404" s="143" t="str">
        <f>'Ek.3-A'!L3404</f>
        <v/>
      </c>
      <c r="Q3404" s="24" t="str">
        <f>'Ek.3-A'!M3404</f>
        <v/>
      </c>
      <c r="R3404" s="24">
        <f t="shared" si="723"/>
        <v>0</v>
      </c>
      <c r="S3404" s="141" t="str">
        <f t="shared" si="724"/>
        <v>H</v>
      </c>
      <c r="T3404" s="24">
        <f>IF(S3404="E",SUM($R$5:R3404),0)</f>
        <v>0</v>
      </c>
      <c r="U3404" s="143">
        <f t="shared" si="725"/>
        <v>0</v>
      </c>
    </row>
    <row r="3405" spans="1:21" x14ac:dyDescent="0.25">
      <c r="A3405" s="6">
        <v>35.049999999999997</v>
      </c>
      <c r="B3405" s="31" t="s">
        <v>90</v>
      </c>
      <c r="D3405" s="89">
        <v>283324000000</v>
      </c>
      <c r="E3405" s="3">
        <v>0.6</v>
      </c>
      <c r="K3405" s="3">
        <f t="shared" si="726"/>
        <v>2510</v>
      </c>
      <c r="L3405" s="97" t="str">
        <f>IF(TRIM('Ek.3-A'!F3405)&lt;&gt;"","var","yok")</f>
        <v>yok</v>
      </c>
      <c r="M3405" s="5" t="str">
        <f>IF('Ek.3-A'!F3405="", "", IF(VLOOKUP('Ek.3-A'!F3405, Veriler!D:E, 2, 0)=0, "", VLOOKUP('Ek.3-A'!F3405, Veriler!D:E, 2, 0)))</f>
        <v/>
      </c>
      <c r="N3405" s="5" t="str">
        <f>IF('Ek.3-A'!P3405="", "", 'Ek.3-A'!P3405)</f>
        <v/>
      </c>
      <c r="O3405" s="142">
        <f>'Ek.3-A'!S3405</f>
        <v>0</v>
      </c>
      <c r="P3405" s="143" t="str">
        <f>'Ek.3-A'!L3405</f>
        <v/>
      </c>
      <c r="Q3405" s="24" t="str">
        <f>'Ek.3-A'!M3405</f>
        <v/>
      </c>
      <c r="R3405" s="24">
        <f t="shared" si="723"/>
        <v>0</v>
      </c>
      <c r="S3405" s="141" t="str">
        <f t="shared" si="724"/>
        <v>H</v>
      </c>
      <c r="T3405" s="24">
        <f>IF(S3405="E",SUM($R$5:R3405),0)</f>
        <v>0</v>
      </c>
      <c r="U3405" s="143">
        <f t="shared" si="725"/>
        <v>0</v>
      </c>
    </row>
    <row r="3406" spans="1:21" x14ac:dyDescent="0.25">
      <c r="A3406" s="6">
        <v>35.06</v>
      </c>
      <c r="B3406" s="31" t="s">
        <v>90</v>
      </c>
      <c r="D3406" s="87">
        <v>750810000000</v>
      </c>
      <c r="E3406" s="3">
        <v>0.6</v>
      </c>
      <c r="K3406" s="3">
        <f t="shared" si="726"/>
        <v>2511</v>
      </c>
      <c r="L3406" s="97" t="str">
        <f>IF(TRIM('Ek.3-A'!F3406)&lt;&gt;"","var","yok")</f>
        <v>yok</v>
      </c>
      <c r="M3406" s="5" t="str">
        <f>IF('Ek.3-A'!F3406="", "", IF(VLOOKUP('Ek.3-A'!F3406, Veriler!D:E, 2, 0)=0, "", VLOOKUP('Ek.3-A'!F3406, Veriler!D:E, 2, 0)))</f>
        <v/>
      </c>
      <c r="N3406" s="5" t="str">
        <f>IF('Ek.3-A'!P3406="", "", 'Ek.3-A'!P3406)</f>
        <v/>
      </c>
      <c r="O3406" s="142">
        <f>'Ek.3-A'!S3406</f>
        <v>0</v>
      </c>
      <c r="P3406" s="143" t="str">
        <f>'Ek.3-A'!L3406</f>
        <v/>
      </c>
      <c r="Q3406" s="24" t="str">
        <f>'Ek.3-A'!M3406</f>
        <v/>
      </c>
      <c r="R3406" s="24">
        <f t="shared" si="723"/>
        <v>0</v>
      </c>
      <c r="S3406" s="141" t="str">
        <f t="shared" si="724"/>
        <v>H</v>
      </c>
      <c r="T3406" s="24">
        <f>IF(S3406="E",SUM($R$5:R3406),0)</f>
        <v>0</v>
      </c>
      <c r="U3406" s="143">
        <f t="shared" si="725"/>
        <v>0</v>
      </c>
    </row>
    <row r="3407" spans="1:21" x14ac:dyDescent="0.25">
      <c r="A3407" s="6">
        <v>35.07</v>
      </c>
      <c r="B3407" s="31" t="s">
        <v>90</v>
      </c>
      <c r="D3407" s="89">
        <v>750400000000</v>
      </c>
      <c r="E3407" s="3">
        <v>0.6</v>
      </c>
      <c r="K3407" s="3">
        <f t="shared" si="726"/>
        <v>2512</v>
      </c>
      <c r="L3407" s="97" t="str">
        <f>IF(TRIM('Ek.3-A'!F3407)&lt;&gt;"","var","yok")</f>
        <v>yok</v>
      </c>
      <c r="M3407" s="5" t="str">
        <f>IF('Ek.3-A'!F3407="", "", IF(VLOOKUP('Ek.3-A'!F3407, Veriler!D:E, 2, 0)=0, "", VLOOKUP('Ek.3-A'!F3407, Veriler!D:E, 2, 0)))</f>
        <v/>
      </c>
      <c r="N3407" s="5" t="str">
        <f>IF('Ek.3-A'!P3407="", "", 'Ek.3-A'!P3407)</f>
        <v/>
      </c>
      <c r="O3407" s="142">
        <f>'Ek.3-A'!S3407</f>
        <v>0</v>
      </c>
      <c r="P3407" s="143" t="str">
        <f>'Ek.3-A'!L3407</f>
        <v/>
      </c>
      <c r="Q3407" s="24" t="str">
        <f>'Ek.3-A'!M3407</f>
        <v/>
      </c>
      <c r="R3407" s="24">
        <f t="shared" si="723"/>
        <v>0</v>
      </c>
      <c r="S3407" s="141" t="str">
        <f t="shared" si="724"/>
        <v>H</v>
      </c>
      <c r="T3407" s="24">
        <f>IF(S3407="E",SUM($R$5:R3407),0)</f>
        <v>0</v>
      </c>
      <c r="U3407" s="143">
        <f t="shared" si="725"/>
        <v>0</v>
      </c>
    </row>
    <row r="3408" spans="1:21" x14ac:dyDescent="0.25">
      <c r="A3408" s="6">
        <v>35.08</v>
      </c>
      <c r="B3408" s="31" t="s">
        <v>90</v>
      </c>
      <c r="D3408" s="87">
        <v>750890001011</v>
      </c>
      <c r="E3408" s="3">
        <v>0.6</v>
      </c>
      <c r="K3408" s="3">
        <f t="shared" si="726"/>
        <v>2513</v>
      </c>
      <c r="L3408" s="97" t="str">
        <f>IF(TRIM('Ek.3-A'!F3408)&lt;&gt;"","var","yok")</f>
        <v>yok</v>
      </c>
      <c r="M3408" s="5" t="str">
        <f>IF('Ek.3-A'!F3408="", "", IF(VLOOKUP('Ek.3-A'!F3408, Veriler!D:E, 2, 0)=0, "", VLOOKUP('Ek.3-A'!F3408, Veriler!D:E, 2, 0)))</f>
        <v/>
      </c>
      <c r="N3408" s="5" t="str">
        <f>IF('Ek.3-A'!P3408="", "", 'Ek.3-A'!P3408)</f>
        <v/>
      </c>
      <c r="O3408" s="142">
        <f>'Ek.3-A'!S3408</f>
        <v>0</v>
      </c>
      <c r="P3408" s="143" t="str">
        <f>'Ek.3-A'!L3408</f>
        <v/>
      </c>
      <c r="Q3408" s="24" t="str">
        <f>'Ek.3-A'!M3408</f>
        <v/>
      </c>
      <c r="R3408" s="24">
        <f t="shared" si="723"/>
        <v>0</v>
      </c>
      <c r="S3408" s="141" t="str">
        <f t="shared" si="724"/>
        <v>H</v>
      </c>
      <c r="T3408" s="24">
        <f>IF(S3408="E",SUM($R$5:R3408),0)</f>
        <v>0</v>
      </c>
      <c r="U3408" s="143">
        <f t="shared" si="725"/>
        <v>0</v>
      </c>
    </row>
    <row r="3409" spans="1:41" x14ac:dyDescent="0.25">
      <c r="A3409" s="6">
        <v>35.090000000000003</v>
      </c>
      <c r="B3409" s="31" t="s">
        <v>90</v>
      </c>
      <c r="D3409" s="89">
        <v>750890001019</v>
      </c>
      <c r="E3409" s="3">
        <v>0.6</v>
      </c>
      <c r="K3409" s="3">
        <f t="shared" si="726"/>
        <v>2514</v>
      </c>
      <c r="L3409" s="97" t="str">
        <f>IF(TRIM('Ek.3-A'!F3409)&lt;&gt;"","var","yok")</f>
        <v>yok</v>
      </c>
      <c r="M3409" s="5" t="str">
        <f>IF('Ek.3-A'!F3409="", "", IF(VLOOKUP('Ek.3-A'!F3409, Veriler!D:E, 2, 0)=0, "", VLOOKUP('Ek.3-A'!F3409, Veriler!D:E, 2, 0)))</f>
        <v/>
      </c>
      <c r="N3409" s="5" t="str">
        <f>IF('Ek.3-A'!P3409="", "", 'Ek.3-A'!P3409)</f>
        <v/>
      </c>
      <c r="O3409" s="142">
        <f>'Ek.3-A'!S3409</f>
        <v>0</v>
      </c>
      <c r="P3409" s="143" t="str">
        <f>'Ek.3-A'!L3409</f>
        <v/>
      </c>
      <c r="Q3409" s="24" t="str">
        <f>'Ek.3-A'!M3409</f>
        <v/>
      </c>
      <c r="R3409" s="24">
        <f t="shared" si="723"/>
        <v>0</v>
      </c>
      <c r="S3409" s="141" t="str">
        <f t="shared" si="724"/>
        <v>H</v>
      </c>
      <c r="T3409" s="24">
        <f>IF(S3409="E",SUM($R$5:R3409),0)</f>
        <v>0</v>
      </c>
      <c r="U3409" s="143">
        <f t="shared" si="725"/>
        <v>0</v>
      </c>
    </row>
    <row r="3410" spans="1:41" x14ac:dyDescent="0.25">
      <c r="A3410" s="6">
        <v>35.1</v>
      </c>
      <c r="B3410" s="31" t="s">
        <v>90</v>
      </c>
      <c r="D3410" s="87">
        <v>750720000000</v>
      </c>
      <c r="E3410" s="3">
        <v>0.6</v>
      </c>
      <c r="K3410" s="3">
        <f t="shared" si="726"/>
        <v>2515</v>
      </c>
      <c r="L3410" s="97" t="str">
        <f>IF(TRIM('Ek.3-A'!F3410)&lt;&gt;"","var","yok")</f>
        <v>yok</v>
      </c>
      <c r="M3410" s="5" t="str">
        <f>IF('Ek.3-A'!F3410="", "", IF(VLOOKUP('Ek.3-A'!F3410, Veriler!D:E, 2, 0)=0, "", VLOOKUP('Ek.3-A'!F3410, Veriler!D:E, 2, 0)))</f>
        <v/>
      </c>
      <c r="N3410" s="5" t="str">
        <f>IF('Ek.3-A'!P3410="", "", 'Ek.3-A'!P3410)</f>
        <v/>
      </c>
      <c r="O3410" s="142">
        <f>'Ek.3-A'!S3410</f>
        <v>0</v>
      </c>
      <c r="P3410" s="143" t="str">
        <f>'Ek.3-A'!L3410</f>
        <v/>
      </c>
      <c r="Q3410" s="24" t="str">
        <f>'Ek.3-A'!M3410</f>
        <v/>
      </c>
      <c r="R3410" s="24">
        <f t="shared" si="723"/>
        <v>0</v>
      </c>
      <c r="S3410" s="141" t="str">
        <f t="shared" si="724"/>
        <v>H</v>
      </c>
      <c r="T3410" s="24">
        <f>IF(S3410="E",SUM($R$5:R3410),0)</f>
        <v>0</v>
      </c>
      <c r="U3410" s="143">
        <f t="shared" si="725"/>
        <v>0</v>
      </c>
    </row>
    <row r="3411" spans="1:41" x14ac:dyDescent="0.25">
      <c r="A3411" s="6">
        <v>35.11</v>
      </c>
      <c r="B3411" s="31" t="s">
        <v>90</v>
      </c>
      <c r="D3411" s="89">
        <v>750890009011</v>
      </c>
      <c r="E3411" s="3">
        <v>0.6</v>
      </c>
      <c r="K3411" s="3">
        <f t="shared" si="726"/>
        <v>2516</v>
      </c>
      <c r="L3411" s="97" t="str">
        <f>IF(TRIM('Ek.3-A'!F3411)&lt;&gt;"","var","yok")</f>
        <v>yok</v>
      </c>
      <c r="M3411" s="5" t="str">
        <f>IF('Ek.3-A'!F3411="", "", IF(VLOOKUP('Ek.3-A'!F3411, Veriler!D:E, 2, 0)=0, "", VLOOKUP('Ek.3-A'!F3411, Veriler!D:E, 2, 0)))</f>
        <v/>
      </c>
      <c r="N3411" s="5" t="str">
        <f>IF('Ek.3-A'!P3411="", "", 'Ek.3-A'!P3411)</f>
        <v/>
      </c>
      <c r="O3411" s="142">
        <f>'Ek.3-A'!S3411</f>
        <v>0</v>
      </c>
      <c r="P3411" s="143" t="str">
        <f>'Ek.3-A'!L3411</f>
        <v/>
      </c>
      <c r="Q3411" s="24" t="str">
        <f>'Ek.3-A'!M3411</f>
        <v/>
      </c>
      <c r="R3411" s="24">
        <f t="shared" si="723"/>
        <v>0</v>
      </c>
      <c r="S3411" s="141" t="str">
        <f t="shared" si="724"/>
        <v>H</v>
      </c>
      <c r="T3411" s="24">
        <f>IF(S3411="E",SUM($R$5:R3411),0)</f>
        <v>0</v>
      </c>
      <c r="U3411" s="143">
        <f t="shared" si="725"/>
        <v>0</v>
      </c>
    </row>
    <row r="3412" spans="1:41" x14ac:dyDescent="0.25">
      <c r="A3412" s="6">
        <v>35.119999999999997</v>
      </c>
      <c r="B3412" s="31" t="s">
        <v>90</v>
      </c>
      <c r="D3412" s="87">
        <v>850750000000</v>
      </c>
      <c r="E3412" s="3">
        <v>0.6</v>
      </c>
      <c r="K3412" s="3">
        <f t="shared" si="726"/>
        <v>2517</v>
      </c>
      <c r="L3412" s="97" t="str">
        <f>IF(TRIM('Ek.3-A'!F3412)&lt;&gt;"","var","yok")</f>
        <v>yok</v>
      </c>
      <c r="M3412" s="5" t="str">
        <f>IF('Ek.3-A'!F3412="", "", IF(VLOOKUP('Ek.3-A'!F3412, Veriler!D:E, 2, 0)=0, "", VLOOKUP('Ek.3-A'!F3412, Veriler!D:E, 2, 0)))</f>
        <v/>
      </c>
      <c r="N3412" s="5" t="str">
        <f>IF('Ek.3-A'!P3412="", "", 'Ek.3-A'!P3412)</f>
        <v/>
      </c>
      <c r="O3412" s="142">
        <f>'Ek.3-A'!S3412</f>
        <v>0</v>
      </c>
      <c r="P3412" s="143" t="str">
        <f>'Ek.3-A'!L3412</f>
        <v/>
      </c>
      <c r="Q3412" s="24" t="str">
        <f>'Ek.3-A'!M3412</f>
        <v/>
      </c>
      <c r="R3412" s="24">
        <f t="shared" si="723"/>
        <v>0</v>
      </c>
      <c r="S3412" s="141" t="str">
        <f t="shared" si="724"/>
        <v>H</v>
      </c>
      <c r="T3412" s="24">
        <f>IF(S3412="E",SUM($R$5:R3412),0)</f>
        <v>0</v>
      </c>
      <c r="U3412" s="143">
        <f t="shared" si="725"/>
        <v>0</v>
      </c>
    </row>
    <row r="3413" spans="1:41" x14ac:dyDescent="0.25">
      <c r="A3413" s="6">
        <v>35.130000000000003</v>
      </c>
      <c r="B3413" s="31" t="s">
        <v>90</v>
      </c>
      <c r="D3413" s="89">
        <v>293979100000</v>
      </c>
      <c r="E3413" s="3">
        <v>0.6</v>
      </c>
      <c r="K3413" s="3">
        <f t="shared" si="726"/>
        <v>2518</v>
      </c>
      <c r="L3413" s="97" t="str">
        <f>IF(TRIM('Ek.3-A'!F3413)&lt;&gt;"","var","yok")</f>
        <v>yok</v>
      </c>
      <c r="M3413" s="5" t="str">
        <f>IF('Ek.3-A'!F3413="", "", IF(VLOOKUP('Ek.3-A'!F3413, Veriler!D:E, 2, 0)=0, "", VLOOKUP('Ek.3-A'!F3413, Veriler!D:E, 2, 0)))</f>
        <v/>
      </c>
      <c r="N3413" s="5" t="str">
        <f>IF('Ek.3-A'!P3413="", "", 'Ek.3-A'!P3413)</f>
        <v/>
      </c>
      <c r="O3413" s="142">
        <f>'Ek.3-A'!S3413</f>
        <v>0</v>
      </c>
      <c r="P3413" s="143" t="str">
        <f>'Ek.3-A'!L3413</f>
        <v/>
      </c>
      <c r="Q3413" s="24" t="str">
        <f>'Ek.3-A'!M3413</f>
        <v/>
      </c>
      <c r="R3413" s="24">
        <f t="shared" si="723"/>
        <v>0</v>
      </c>
      <c r="S3413" s="141" t="str">
        <f t="shared" si="724"/>
        <v>H</v>
      </c>
      <c r="T3413" s="24">
        <f>IF(S3413="E",SUM($R$5:R3413),0)</f>
        <v>0</v>
      </c>
      <c r="U3413" s="143">
        <f t="shared" si="725"/>
        <v>0</v>
      </c>
    </row>
    <row r="3414" spans="1:41" x14ac:dyDescent="0.25">
      <c r="A3414" s="6">
        <v>35.14</v>
      </c>
      <c r="B3414" s="31" t="s">
        <v>90</v>
      </c>
      <c r="D3414" s="87">
        <v>293339990013</v>
      </c>
      <c r="E3414" s="3">
        <v>0.6</v>
      </c>
      <c r="K3414" s="3">
        <f t="shared" si="726"/>
        <v>2519</v>
      </c>
      <c r="L3414" s="97" t="str">
        <f>IF(TRIM('Ek.3-A'!F3414)&lt;&gt;"","var","yok")</f>
        <v>yok</v>
      </c>
      <c r="M3414" s="5" t="str">
        <f>IF('Ek.3-A'!F3414="", "", IF(VLOOKUP('Ek.3-A'!F3414, Veriler!D:E, 2, 0)=0, "", VLOOKUP('Ek.3-A'!F3414, Veriler!D:E, 2, 0)))</f>
        <v/>
      </c>
      <c r="N3414" s="5" t="str">
        <f>IF('Ek.3-A'!P3414="", "", 'Ek.3-A'!P3414)</f>
        <v/>
      </c>
      <c r="O3414" s="142">
        <f>'Ek.3-A'!S3414</f>
        <v>0</v>
      </c>
      <c r="P3414" s="143" t="str">
        <f>'Ek.3-A'!L3414</f>
        <v/>
      </c>
      <c r="Q3414" s="24" t="str">
        <f>'Ek.3-A'!M3414</f>
        <v/>
      </c>
      <c r="R3414" s="24">
        <f t="shared" si="723"/>
        <v>0</v>
      </c>
      <c r="S3414" s="141" t="str">
        <f t="shared" si="724"/>
        <v>H</v>
      </c>
      <c r="T3414" s="24">
        <f>IF(S3414="E",SUM($R$5:R3414),0)</f>
        <v>0</v>
      </c>
      <c r="U3414" s="143">
        <f t="shared" si="725"/>
        <v>0</v>
      </c>
    </row>
    <row r="3415" spans="1:41" x14ac:dyDescent="0.25">
      <c r="A3415" s="6">
        <v>35.15</v>
      </c>
      <c r="B3415" s="31" t="s">
        <v>90</v>
      </c>
      <c r="D3415" s="89">
        <v>811292210000</v>
      </c>
      <c r="E3415" s="3">
        <v>0.6</v>
      </c>
      <c r="K3415" s="3">
        <f t="shared" si="726"/>
        <v>2520</v>
      </c>
      <c r="L3415" s="97" t="str">
        <f>IF(TRIM('Ek.3-A'!F3415)&lt;&gt;"","var","yok")</f>
        <v>yok</v>
      </c>
      <c r="M3415" s="5" t="str">
        <f>IF('Ek.3-A'!F3415="", "", IF(VLOOKUP('Ek.3-A'!F3415, Veriler!D:E, 2, 0)=0, "", VLOOKUP('Ek.3-A'!F3415, Veriler!D:E, 2, 0)))</f>
        <v/>
      </c>
      <c r="N3415" s="5" t="str">
        <f>IF('Ek.3-A'!P3415="", "", 'Ek.3-A'!P3415)</f>
        <v/>
      </c>
      <c r="O3415" s="142">
        <f>'Ek.3-A'!S3415</f>
        <v>0</v>
      </c>
      <c r="P3415" s="143" t="str">
        <f>'Ek.3-A'!L3415</f>
        <v/>
      </c>
      <c r="Q3415" s="24" t="str">
        <f>'Ek.3-A'!M3415</f>
        <v/>
      </c>
      <c r="R3415" s="24">
        <f t="shared" si="723"/>
        <v>0</v>
      </c>
      <c r="S3415" s="141" t="str">
        <f t="shared" si="724"/>
        <v>H</v>
      </c>
      <c r="T3415" s="24">
        <f>IF(S3415="E",SUM($R$5:R3415),0)</f>
        <v>0</v>
      </c>
      <c r="U3415" s="143">
        <f t="shared" si="725"/>
        <v>0</v>
      </c>
    </row>
    <row r="3416" spans="1:41" x14ac:dyDescent="0.25">
      <c r="A3416" s="6">
        <v>35.159999999999997</v>
      </c>
      <c r="B3416" s="31" t="s">
        <v>90</v>
      </c>
      <c r="D3416" s="87">
        <v>292090701919</v>
      </c>
      <c r="E3416" s="3">
        <v>0.6</v>
      </c>
      <c r="T3416" s="24"/>
      <c r="U3416" s="25"/>
      <c r="AO3416" s="140">
        <f>'Ek.3-A'!L3416</f>
        <v>0</v>
      </c>
    </row>
    <row r="3417" spans="1:41" x14ac:dyDescent="0.25">
      <c r="A3417" s="6">
        <v>35.17</v>
      </c>
      <c r="B3417" s="31" t="s">
        <v>90</v>
      </c>
      <c r="D3417" s="89">
        <v>292690700028</v>
      </c>
      <c r="E3417" s="3">
        <v>0.6</v>
      </c>
      <c r="T3417" s="24"/>
      <c r="U3417" s="25"/>
    </row>
    <row r="3418" spans="1:41" x14ac:dyDescent="0.25">
      <c r="A3418" s="6">
        <v>35.18</v>
      </c>
      <c r="B3418" s="31" t="s">
        <v>90</v>
      </c>
      <c r="D3418" s="87">
        <v>291639909014</v>
      </c>
      <c r="E3418" s="3">
        <v>0.6</v>
      </c>
      <c r="T3418" s="24"/>
      <c r="U3418" s="25"/>
    </row>
    <row r="3419" spans="1:41" x14ac:dyDescent="0.25">
      <c r="A3419" s="6">
        <v>35.19</v>
      </c>
      <c r="B3419" s="31" t="s">
        <v>90</v>
      </c>
      <c r="D3419" s="89">
        <v>290420000012</v>
      </c>
      <c r="E3419" s="3">
        <v>0.6</v>
      </c>
      <c r="T3419" s="24"/>
      <c r="U3419" s="25"/>
    </row>
    <row r="3420" spans="1:41" x14ac:dyDescent="0.25">
      <c r="A3420" s="6">
        <v>35.200000000000003</v>
      </c>
      <c r="B3420" s="31" t="s">
        <v>90</v>
      </c>
      <c r="D3420" s="87">
        <v>290499000027</v>
      </c>
      <c r="E3420" s="3">
        <v>0.6</v>
      </c>
      <c r="T3420" s="24"/>
      <c r="U3420" s="25"/>
    </row>
    <row r="3421" spans="1:41" x14ac:dyDescent="0.25">
      <c r="A3421" s="6">
        <v>35.21</v>
      </c>
      <c r="B3421" s="31" t="s">
        <v>90</v>
      </c>
      <c r="D3421" s="89">
        <v>290420000022</v>
      </c>
      <c r="E3421" s="3">
        <v>0.6</v>
      </c>
      <c r="T3421" s="24"/>
      <c r="U3421" s="25"/>
    </row>
    <row r="3422" spans="1:41" x14ac:dyDescent="0.25">
      <c r="A3422" s="6">
        <v>35.22</v>
      </c>
      <c r="B3422" s="31" t="s">
        <v>90</v>
      </c>
      <c r="D3422" s="87">
        <v>290930909014</v>
      </c>
      <c r="E3422" s="3">
        <v>0.6</v>
      </c>
      <c r="T3422" s="24"/>
      <c r="U3422" s="25"/>
    </row>
    <row r="3423" spans="1:41" x14ac:dyDescent="0.25">
      <c r="A3423" s="6">
        <v>35.229999999999997</v>
      </c>
      <c r="B3423" s="31" t="s">
        <v>90</v>
      </c>
      <c r="D3423" s="89">
        <v>292800901012</v>
      </c>
      <c r="E3423" s="3">
        <v>0.6</v>
      </c>
      <c r="T3423" s="24"/>
      <c r="U3423" s="25"/>
    </row>
    <row r="3424" spans="1:41" x14ac:dyDescent="0.25">
      <c r="A3424" s="6">
        <v>35.24</v>
      </c>
      <c r="B3424" s="31" t="s">
        <v>90</v>
      </c>
      <c r="D3424" s="87">
        <v>292690700015</v>
      </c>
      <c r="E3424" s="3">
        <v>0.6</v>
      </c>
      <c r="T3424" s="24"/>
      <c r="U3424" s="25"/>
    </row>
    <row r="3425" spans="1:21" x14ac:dyDescent="0.25">
      <c r="A3425" s="6">
        <v>35.25</v>
      </c>
      <c r="B3425" s="31" t="s">
        <v>90</v>
      </c>
      <c r="D3425" s="89">
        <v>293499909011</v>
      </c>
      <c r="E3425" s="3">
        <v>0.6</v>
      </c>
      <c r="K3425" s="3">
        <f>K3415+1</f>
        <v>2521</v>
      </c>
      <c r="L3425" s="97" t="str">
        <f>IF(TRIM('Ek.3-A'!F3425)&lt;&gt;"","var","yok")</f>
        <v>yok</v>
      </c>
      <c r="M3425" s="5" t="str">
        <f>IF('Ek.3-A'!F3425="", "", IF(VLOOKUP('Ek.3-A'!F3425, Veriler!D:E, 2, 0)=0, "", VLOOKUP('Ek.3-A'!F3425, Veriler!D:E, 2, 0)))</f>
        <v/>
      </c>
      <c r="N3425" s="5" t="str">
        <f>IF('Ek.3-A'!P3425="", "", 'Ek.3-A'!P3425)</f>
        <v/>
      </c>
      <c r="O3425" s="142">
        <f>'Ek.3-A'!S3425</f>
        <v>0</v>
      </c>
      <c r="P3425" s="143" t="str">
        <f>'Ek.3-A'!L3425</f>
        <v/>
      </c>
      <c r="Q3425" s="24" t="str">
        <f>'Ek.3-A'!M3425</f>
        <v/>
      </c>
      <c r="R3425" s="24">
        <f t="shared" ref="R3425:R3438" si="727">IF(L3425="var",0,IF(Q3425&lt;=0.005,Q3425,0))</f>
        <v>0</v>
      </c>
      <c r="S3425" s="141" t="str">
        <f t="shared" ref="S3425:S3438" si="728">IF(Q3425&lt;=0.005,"E","H")</f>
        <v>H</v>
      </c>
      <c r="T3425" s="24">
        <f>IF(S3425="E",SUM($R$5:R3425),0)</f>
        <v>0</v>
      </c>
      <c r="U3425" s="143">
        <f t="shared" ref="U3425:U3438" si="729">IF(T3425&lt;=0.1, O3425, IF(R3425&gt;$G$2, R3425*O3425, $G$2*O3425))</f>
        <v>0</v>
      </c>
    </row>
    <row r="3426" spans="1:21" x14ac:dyDescent="0.25">
      <c r="A3426" s="6">
        <v>35.26</v>
      </c>
      <c r="B3426" s="31" t="s">
        <v>90</v>
      </c>
      <c r="D3426" s="87">
        <v>293219000012</v>
      </c>
      <c r="E3426" s="3">
        <v>0.6</v>
      </c>
      <c r="K3426" s="3">
        <f t="shared" ref="K3426:K3438" si="730">K3425+1</f>
        <v>2522</v>
      </c>
      <c r="L3426" s="97" t="str">
        <f>IF(TRIM('Ek.3-A'!F3426)&lt;&gt;"","var","yok")</f>
        <v>yok</v>
      </c>
      <c r="M3426" s="5" t="str">
        <f>IF('Ek.3-A'!F3426="", "", IF(VLOOKUP('Ek.3-A'!F3426, Veriler!D:E, 2, 0)=0, "", VLOOKUP('Ek.3-A'!F3426, Veriler!D:E, 2, 0)))</f>
        <v/>
      </c>
      <c r="N3426" s="5" t="str">
        <f>IF('Ek.3-A'!P3426="", "", 'Ek.3-A'!P3426)</f>
        <v/>
      </c>
      <c r="O3426" s="142">
        <f>'Ek.3-A'!S3426</f>
        <v>0</v>
      </c>
      <c r="P3426" s="143" t="str">
        <f>'Ek.3-A'!L3426</f>
        <v/>
      </c>
      <c r="Q3426" s="24" t="str">
        <f>'Ek.3-A'!M3426</f>
        <v/>
      </c>
      <c r="R3426" s="24">
        <f t="shared" si="727"/>
        <v>0</v>
      </c>
      <c r="S3426" s="141" t="str">
        <f t="shared" si="728"/>
        <v>H</v>
      </c>
      <c r="T3426" s="24">
        <f>IF(S3426="E",SUM($R$5:R3426),0)</f>
        <v>0</v>
      </c>
      <c r="U3426" s="143">
        <f t="shared" si="729"/>
        <v>0</v>
      </c>
    </row>
    <row r="3427" spans="1:21" x14ac:dyDescent="0.25">
      <c r="A3427" s="6">
        <v>35.270000000000003</v>
      </c>
      <c r="B3427" s="31" t="s">
        <v>90</v>
      </c>
      <c r="D3427" s="90">
        <v>292090701914</v>
      </c>
      <c r="E3427" s="3">
        <v>0.6</v>
      </c>
      <c r="K3427" s="3">
        <f t="shared" si="730"/>
        <v>2523</v>
      </c>
      <c r="L3427" s="97" t="str">
        <f>IF(TRIM('Ek.3-A'!F3427)&lt;&gt;"","var","yok")</f>
        <v>yok</v>
      </c>
      <c r="M3427" s="5" t="str">
        <f>IF('Ek.3-A'!F3427="", "", IF(VLOOKUP('Ek.3-A'!F3427, Veriler!D:E, 2, 0)=0, "", VLOOKUP('Ek.3-A'!F3427, Veriler!D:E, 2, 0)))</f>
        <v/>
      </c>
      <c r="N3427" s="5" t="str">
        <f>IF('Ek.3-A'!P3427="", "", 'Ek.3-A'!P3427)</f>
        <v/>
      </c>
      <c r="O3427" s="142">
        <f>'Ek.3-A'!S3427</f>
        <v>0</v>
      </c>
      <c r="P3427" s="143" t="str">
        <f>'Ek.3-A'!L3427</f>
        <v/>
      </c>
      <c r="Q3427" s="24" t="str">
        <f>'Ek.3-A'!M3427</f>
        <v/>
      </c>
      <c r="R3427" s="24">
        <f t="shared" si="727"/>
        <v>0</v>
      </c>
      <c r="S3427" s="141" t="str">
        <f t="shared" si="728"/>
        <v>H</v>
      </c>
      <c r="T3427" s="24">
        <f>IF(S3427="E",SUM($R$5:R3427),0)</f>
        <v>0</v>
      </c>
      <c r="U3427" s="143">
        <f t="shared" si="729"/>
        <v>0</v>
      </c>
    </row>
    <row r="3428" spans="1:21" x14ac:dyDescent="0.25">
      <c r="A3428" s="6">
        <v>35.28</v>
      </c>
      <c r="B3428" s="31" t="s">
        <v>90</v>
      </c>
      <c r="D3428" s="91">
        <v>292990000022</v>
      </c>
      <c r="E3428" s="3">
        <v>0.6</v>
      </c>
      <c r="K3428" s="3">
        <f t="shared" si="730"/>
        <v>2524</v>
      </c>
      <c r="L3428" s="97" t="str">
        <f>IF(TRIM('Ek.3-A'!F3428)&lt;&gt;"","var","yok")</f>
        <v>yok</v>
      </c>
      <c r="M3428" s="5" t="str">
        <f>IF('Ek.3-A'!F3428="", "", IF(VLOOKUP('Ek.3-A'!F3428, Veriler!D:E, 2, 0)=0, "", VLOOKUP('Ek.3-A'!F3428, Veriler!D:E, 2, 0)))</f>
        <v/>
      </c>
      <c r="N3428" s="5" t="str">
        <f>IF('Ek.3-A'!P3428="", "", 'Ek.3-A'!P3428)</f>
        <v/>
      </c>
      <c r="O3428" s="142">
        <f>'Ek.3-A'!S3428</f>
        <v>0</v>
      </c>
      <c r="P3428" s="143" t="str">
        <f>'Ek.3-A'!L3428</f>
        <v/>
      </c>
      <c r="Q3428" s="24" t="str">
        <f>'Ek.3-A'!M3428</f>
        <v/>
      </c>
      <c r="R3428" s="24">
        <f t="shared" si="727"/>
        <v>0</v>
      </c>
      <c r="S3428" s="141" t="str">
        <f t="shared" si="728"/>
        <v>H</v>
      </c>
      <c r="T3428" s="24">
        <f>IF(S3428="E",SUM($R$5:R3428),0)</f>
        <v>0</v>
      </c>
      <c r="U3428" s="143">
        <f t="shared" si="729"/>
        <v>0</v>
      </c>
    </row>
    <row r="3429" spans="1:21" x14ac:dyDescent="0.25">
      <c r="A3429" s="6">
        <v>35.29</v>
      </c>
      <c r="B3429" s="31" t="s">
        <v>90</v>
      </c>
      <c r="D3429" s="87">
        <v>292990900022</v>
      </c>
      <c r="E3429" s="3">
        <v>0.6</v>
      </c>
      <c r="K3429" s="3">
        <f t="shared" si="730"/>
        <v>2525</v>
      </c>
      <c r="L3429" s="97" t="str">
        <f>IF(TRIM('Ek.3-A'!F3429)&lt;&gt;"","var","yok")</f>
        <v>yok</v>
      </c>
      <c r="M3429" s="5" t="str">
        <f>IF('Ek.3-A'!F3429="", "", IF(VLOOKUP('Ek.3-A'!F3429, Veriler!D:E, 2, 0)=0, "", VLOOKUP('Ek.3-A'!F3429, Veriler!D:E, 2, 0)))</f>
        <v/>
      </c>
      <c r="N3429" s="5" t="str">
        <f>IF('Ek.3-A'!P3429="", "", 'Ek.3-A'!P3429)</f>
        <v/>
      </c>
      <c r="O3429" s="142">
        <f>'Ek.3-A'!S3429</f>
        <v>0</v>
      </c>
      <c r="P3429" s="143" t="str">
        <f>'Ek.3-A'!L3429</f>
        <v/>
      </c>
      <c r="Q3429" s="24" t="str">
        <f>'Ek.3-A'!M3429</f>
        <v/>
      </c>
      <c r="R3429" s="24">
        <f t="shared" si="727"/>
        <v>0</v>
      </c>
      <c r="S3429" s="141" t="str">
        <f t="shared" si="728"/>
        <v>H</v>
      </c>
      <c r="T3429" s="24">
        <f>IF(S3429="E",SUM($R$5:R3429),0)</f>
        <v>0</v>
      </c>
      <c r="U3429" s="143">
        <f t="shared" si="729"/>
        <v>0</v>
      </c>
    </row>
    <row r="3430" spans="1:21" x14ac:dyDescent="0.25">
      <c r="A3430" s="6">
        <v>35.299999999999997</v>
      </c>
      <c r="B3430" s="31" t="s">
        <v>90</v>
      </c>
      <c r="D3430" s="89">
        <v>290420000021</v>
      </c>
      <c r="E3430" s="3">
        <v>0.6</v>
      </c>
      <c r="K3430" s="3">
        <f t="shared" si="730"/>
        <v>2526</v>
      </c>
      <c r="L3430" s="97" t="str">
        <f>IF(TRIM('Ek.3-A'!F3430)&lt;&gt;"","var","yok")</f>
        <v>yok</v>
      </c>
      <c r="M3430" s="5" t="str">
        <f>IF('Ek.3-A'!F3430="", "", IF(VLOOKUP('Ek.3-A'!F3430, Veriler!D:E, 2, 0)=0, "", VLOOKUP('Ek.3-A'!F3430, Veriler!D:E, 2, 0)))</f>
        <v/>
      </c>
      <c r="N3430" s="5" t="str">
        <f>IF('Ek.3-A'!P3430="", "", 'Ek.3-A'!P3430)</f>
        <v/>
      </c>
      <c r="O3430" s="142">
        <f>'Ek.3-A'!S3430</f>
        <v>0</v>
      </c>
      <c r="P3430" s="143" t="str">
        <f>'Ek.3-A'!L3430</f>
        <v/>
      </c>
      <c r="Q3430" s="24" t="str">
        <f>'Ek.3-A'!M3430</f>
        <v/>
      </c>
      <c r="R3430" s="24">
        <f t="shared" si="727"/>
        <v>0</v>
      </c>
      <c r="S3430" s="141" t="str">
        <f t="shared" si="728"/>
        <v>H</v>
      </c>
      <c r="T3430" s="24">
        <f>IF(S3430="E",SUM($R$5:R3430),0)</f>
        <v>0</v>
      </c>
      <c r="U3430" s="143">
        <f t="shared" si="729"/>
        <v>0</v>
      </c>
    </row>
    <row r="3431" spans="1:21" x14ac:dyDescent="0.25">
      <c r="A3431" s="6">
        <v>35.31</v>
      </c>
      <c r="B3431" s="31" t="s">
        <v>90</v>
      </c>
      <c r="D3431" s="87">
        <v>292090701911</v>
      </c>
      <c r="E3431" s="3">
        <v>0.6</v>
      </c>
      <c r="K3431" s="3">
        <f t="shared" si="730"/>
        <v>2527</v>
      </c>
      <c r="L3431" s="97" t="str">
        <f>IF(TRIM('Ek.3-A'!F3431)&lt;&gt;"","var","yok")</f>
        <v>yok</v>
      </c>
      <c r="M3431" s="5" t="str">
        <f>IF('Ek.3-A'!F3431="", "", IF(VLOOKUP('Ek.3-A'!F3431, Veriler!D:E, 2, 0)=0, "", VLOOKUP('Ek.3-A'!F3431, Veriler!D:E, 2, 0)))</f>
        <v/>
      </c>
      <c r="N3431" s="5" t="str">
        <f>IF('Ek.3-A'!P3431="", "", 'Ek.3-A'!P3431)</f>
        <v/>
      </c>
      <c r="O3431" s="142">
        <f>'Ek.3-A'!S3431</f>
        <v>0</v>
      </c>
      <c r="P3431" s="143" t="str">
        <f>'Ek.3-A'!L3431</f>
        <v/>
      </c>
      <c r="Q3431" s="24" t="str">
        <f>'Ek.3-A'!M3431</f>
        <v/>
      </c>
      <c r="R3431" s="24">
        <f t="shared" si="727"/>
        <v>0</v>
      </c>
      <c r="S3431" s="141" t="str">
        <f t="shared" si="728"/>
        <v>H</v>
      </c>
      <c r="T3431" s="24">
        <f>IF(S3431="E",SUM($R$5:R3431),0)</f>
        <v>0</v>
      </c>
      <c r="U3431" s="143">
        <f t="shared" si="729"/>
        <v>0</v>
      </c>
    </row>
    <row r="3432" spans="1:21" x14ac:dyDescent="0.25">
      <c r="A3432" s="6">
        <v>35.32</v>
      </c>
      <c r="B3432" s="31" t="s">
        <v>90</v>
      </c>
      <c r="D3432" s="89">
        <v>290420000014</v>
      </c>
      <c r="E3432" s="3">
        <v>0.6</v>
      </c>
      <c r="K3432" s="3">
        <f t="shared" si="730"/>
        <v>2528</v>
      </c>
      <c r="L3432" s="97" t="str">
        <f>IF(TRIM('Ek.3-A'!F3432)&lt;&gt;"","var","yok")</f>
        <v>yok</v>
      </c>
      <c r="M3432" s="5" t="str">
        <f>IF('Ek.3-A'!F3432="", "", IF(VLOOKUP('Ek.3-A'!F3432, Veriler!D:E, 2, 0)=0, "", VLOOKUP('Ek.3-A'!F3432, Veriler!D:E, 2, 0)))</f>
        <v/>
      </c>
      <c r="N3432" s="5" t="str">
        <f>IF('Ek.3-A'!P3432="", "", 'Ek.3-A'!P3432)</f>
        <v/>
      </c>
      <c r="O3432" s="142">
        <f>'Ek.3-A'!S3432</f>
        <v>0</v>
      </c>
      <c r="P3432" s="143" t="str">
        <f>'Ek.3-A'!L3432</f>
        <v/>
      </c>
      <c r="Q3432" s="24" t="str">
        <f>'Ek.3-A'!M3432</f>
        <v/>
      </c>
      <c r="R3432" s="24">
        <f t="shared" si="727"/>
        <v>0</v>
      </c>
      <c r="S3432" s="141" t="str">
        <f t="shared" si="728"/>
        <v>H</v>
      </c>
      <c r="T3432" s="24">
        <f>IF(S3432="E",SUM($R$5:R3432),0)</f>
        <v>0</v>
      </c>
      <c r="U3432" s="143">
        <f t="shared" si="729"/>
        <v>0</v>
      </c>
    </row>
    <row r="3433" spans="1:21" x14ac:dyDescent="0.25">
      <c r="A3433" s="6">
        <v>35.33</v>
      </c>
      <c r="B3433" s="31" t="s">
        <v>90</v>
      </c>
      <c r="D3433" s="87">
        <v>290499000031</v>
      </c>
      <c r="E3433" s="3">
        <v>0.6</v>
      </c>
      <c r="K3433" s="3">
        <f t="shared" si="730"/>
        <v>2529</v>
      </c>
      <c r="L3433" s="97" t="str">
        <f>IF(TRIM('Ek.3-A'!F3433)&lt;&gt;"","var","yok")</f>
        <v>yok</v>
      </c>
      <c r="M3433" s="5" t="str">
        <f>IF('Ek.3-A'!F3433="", "", IF(VLOOKUP('Ek.3-A'!F3433, Veriler!D:E, 2, 0)=0, "", VLOOKUP('Ek.3-A'!F3433, Veriler!D:E, 2, 0)))</f>
        <v/>
      </c>
      <c r="N3433" s="5" t="str">
        <f>IF('Ek.3-A'!P3433="", "", 'Ek.3-A'!P3433)</f>
        <v/>
      </c>
      <c r="O3433" s="142">
        <f>'Ek.3-A'!S3433</f>
        <v>0</v>
      </c>
      <c r="P3433" s="143" t="str">
        <f>'Ek.3-A'!L3433</f>
        <v/>
      </c>
      <c r="Q3433" s="24" t="str">
        <f>'Ek.3-A'!M3433</f>
        <v/>
      </c>
      <c r="R3433" s="24">
        <f t="shared" si="727"/>
        <v>0</v>
      </c>
      <c r="S3433" s="141" t="str">
        <f t="shared" si="728"/>
        <v>H</v>
      </c>
      <c r="T3433" s="24">
        <f>IF(S3433="E",SUM($R$5:R3433),0)</f>
        <v>0</v>
      </c>
      <c r="U3433" s="143">
        <f t="shared" si="729"/>
        <v>0</v>
      </c>
    </row>
    <row r="3434" spans="1:21" x14ac:dyDescent="0.25">
      <c r="A3434" s="6">
        <v>35.340000000000003</v>
      </c>
      <c r="B3434" s="31" t="s">
        <v>90</v>
      </c>
      <c r="D3434" s="89">
        <v>290499000022</v>
      </c>
      <c r="E3434" s="3">
        <v>0.6</v>
      </c>
      <c r="K3434" s="3">
        <f t="shared" si="730"/>
        <v>2530</v>
      </c>
      <c r="L3434" s="97" t="str">
        <f>IF(TRIM('Ek.3-A'!F3434)&lt;&gt;"","var","yok")</f>
        <v>yok</v>
      </c>
      <c r="M3434" s="5" t="str">
        <f>IF('Ek.3-A'!F3434="", "", IF(VLOOKUP('Ek.3-A'!F3434, Veriler!D:E, 2, 0)=0, "", VLOOKUP('Ek.3-A'!F3434, Veriler!D:E, 2, 0)))</f>
        <v/>
      </c>
      <c r="N3434" s="5" t="str">
        <f>IF('Ek.3-A'!P3434="", "", 'Ek.3-A'!P3434)</f>
        <v/>
      </c>
      <c r="O3434" s="142">
        <f>'Ek.3-A'!S3434</f>
        <v>0</v>
      </c>
      <c r="P3434" s="143" t="str">
        <f>'Ek.3-A'!L3434</f>
        <v/>
      </c>
      <c r="Q3434" s="24" t="str">
        <f>'Ek.3-A'!M3434</f>
        <v/>
      </c>
      <c r="R3434" s="24">
        <f t="shared" si="727"/>
        <v>0</v>
      </c>
      <c r="S3434" s="141" t="str">
        <f t="shared" si="728"/>
        <v>H</v>
      </c>
      <c r="T3434" s="24">
        <f>IF(S3434="E",SUM($R$5:R3434),0)</f>
        <v>0</v>
      </c>
      <c r="U3434" s="143">
        <f t="shared" si="729"/>
        <v>0</v>
      </c>
    </row>
    <row r="3435" spans="1:21" x14ac:dyDescent="0.25">
      <c r="A3435" s="6">
        <v>35.35</v>
      </c>
      <c r="B3435" s="31" t="s">
        <v>90</v>
      </c>
      <c r="D3435" s="87">
        <v>290899009015</v>
      </c>
      <c r="E3435" s="3">
        <v>0.6</v>
      </c>
      <c r="K3435" s="3">
        <f t="shared" si="730"/>
        <v>2531</v>
      </c>
      <c r="L3435" s="97" t="str">
        <f>IF(TRIM('Ek.3-A'!F3435)&lt;&gt;"","var","yok")</f>
        <v>yok</v>
      </c>
      <c r="M3435" s="5" t="str">
        <f>IF('Ek.3-A'!F3435="", "", IF(VLOOKUP('Ek.3-A'!F3435, Veriler!D:E, 2, 0)=0, "", VLOOKUP('Ek.3-A'!F3435, Veriler!D:E, 2, 0)))</f>
        <v/>
      </c>
      <c r="N3435" s="5" t="str">
        <f>IF('Ek.3-A'!P3435="", "", 'Ek.3-A'!P3435)</f>
        <v/>
      </c>
      <c r="O3435" s="142">
        <f>'Ek.3-A'!S3435</f>
        <v>0</v>
      </c>
      <c r="P3435" s="143" t="str">
        <f>'Ek.3-A'!L3435</f>
        <v/>
      </c>
      <c r="Q3435" s="24" t="str">
        <f>'Ek.3-A'!M3435</f>
        <v/>
      </c>
      <c r="R3435" s="24">
        <f t="shared" si="727"/>
        <v>0</v>
      </c>
      <c r="S3435" s="141" t="str">
        <f t="shared" si="728"/>
        <v>H</v>
      </c>
      <c r="T3435" s="24">
        <f>IF(S3435="E",SUM($R$5:R3435),0)</f>
        <v>0</v>
      </c>
      <c r="U3435" s="143">
        <f t="shared" si="729"/>
        <v>0</v>
      </c>
    </row>
    <row r="3436" spans="1:21" x14ac:dyDescent="0.25">
      <c r="A3436" s="6">
        <v>35.36</v>
      </c>
      <c r="B3436" s="31" t="s">
        <v>90</v>
      </c>
      <c r="D3436" s="89">
        <v>290899009014</v>
      </c>
      <c r="E3436" s="3">
        <v>0.6</v>
      </c>
      <c r="K3436" s="3">
        <f t="shared" si="730"/>
        <v>2532</v>
      </c>
      <c r="L3436" s="97" t="str">
        <f>IF(TRIM('Ek.3-A'!F3436)&lt;&gt;"","var","yok")</f>
        <v>yok</v>
      </c>
      <c r="M3436" s="5" t="str">
        <f>IF('Ek.3-A'!F3436="", "", IF(VLOOKUP('Ek.3-A'!F3436, Veriler!D:E, 2, 0)=0, "", VLOOKUP('Ek.3-A'!F3436, Veriler!D:E, 2, 0)))</f>
        <v/>
      </c>
      <c r="N3436" s="5" t="str">
        <f>IF('Ek.3-A'!P3436="", "", 'Ek.3-A'!P3436)</f>
        <v/>
      </c>
      <c r="O3436" s="142">
        <f>'Ek.3-A'!S3436</f>
        <v>0</v>
      </c>
      <c r="P3436" s="143" t="str">
        <f>'Ek.3-A'!L3436</f>
        <v/>
      </c>
      <c r="Q3436" s="24" t="str">
        <f>'Ek.3-A'!M3436</f>
        <v/>
      </c>
      <c r="R3436" s="24">
        <f t="shared" si="727"/>
        <v>0</v>
      </c>
      <c r="S3436" s="141" t="str">
        <f t="shared" si="728"/>
        <v>H</v>
      </c>
      <c r="T3436" s="24">
        <f>IF(S3436="E",SUM($R$5:R3436),0)</f>
        <v>0</v>
      </c>
      <c r="U3436" s="143">
        <f t="shared" si="729"/>
        <v>0</v>
      </c>
    </row>
    <row r="3437" spans="1:21" x14ac:dyDescent="0.25">
      <c r="A3437" s="6">
        <v>35.369999999999997</v>
      </c>
      <c r="B3437" s="31" t="s">
        <v>90</v>
      </c>
      <c r="D3437" s="87">
        <v>293299009011</v>
      </c>
      <c r="E3437" s="3">
        <v>0.6</v>
      </c>
      <c r="K3437" s="3">
        <f t="shared" si="730"/>
        <v>2533</v>
      </c>
      <c r="L3437" s="97" t="str">
        <f>IF(TRIM('Ek.3-A'!F3437)&lt;&gt;"","var","yok")</f>
        <v>yok</v>
      </c>
      <c r="M3437" s="5" t="str">
        <f>IF('Ek.3-A'!F3437="", "", IF(VLOOKUP('Ek.3-A'!F3437, Veriler!D:E, 2, 0)=0, "", VLOOKUP('Ek.3-A'!F3437, Veriler!D:E, 2, 0)))</f>
        <v/>
      </c>
      <c r="N3437" s="5" t="str">
        <f>IF('Ek.3-A'!P3437="", "", 'Ek.3-A'!P3437)</f>
        <v/>
      </c>
      <c r="O3437" s="142">
        <f>'Ek.3-A'!S3437</f>
        <v>0</v>
      </c>
      <c r="P3437" s="143" t="str">
        <f>'Ek.3-A'!L3437</f>
        <v/>
      </c>
      <c r="Q3437" s="24" t="str">
        <f>'Ek.3-A'!M3437</f>
        <v/>
      </c>
      <c r="R3437" s="24">
        <f t="shared" si="727"/>
        <v>0</v>
      </c>
      <c r="S3437" s="141" t="str">
        <f t="shared" si="728"/>
        <v>H</v>
      </c>
      <c r="T3437" s="24">
        <f>IF(S3437="E",SUM($R$5:R3437),0)</f>
        <v>0</v>
      </c>
      <c r="U3437" s="143">
        <f t="shared" si="729"/>
        <v>0</v>
      </c>
    </row>
    <row r="3438" spans="1:21" x14ac:dyDescent="0.25">
      <c r="A3438" s="6">
        <v>35.380000000000003</v>
      </c>
      <c r="B3438" s="31" t="s">
        <v>90</v>
      </c>
      <c r="D3438" s="89">
        <v>292142000022</v>
      </c>
      <c r="E3438" s="3">
        <v>0.6</v>
      </c>
      <c r="K3438" s="3">
        <f t="shared" si="730"/>
        <v>2534</v>
      </c>
      <c r="L3438" s="97" t="str">
        <f>IF(TRIM('Ek.3-A'!F3438)&lt;&gt;"","var","yok")</f>
        <v>yok</v>
      </c>
      <c r="M3438" s="5" t="str">
        <f>IF('Ek.3-A'!F3438="", "", IF(VLOOKUP('Ek.3-A'!F3438, Veriler!D:E, 2, 0)=0, "", VLOOKUP('Ek.3-A'!F3438, Veriler!D:E, 2, 0)))</f>
        <v/>
      </c>
      <c r="N3438" s="5" t="str">
        <f>IF('Ek.3-A'!P3438="", "", 'Ek.3-A'!P3438)</f>
        <v/>
      </c>
      <c r="O3438" s="142">
        <f>'Ek.3-A'!S3438</f>
        <v>0</v>
      </c>
      <c r="P3438" s="143" t="str">
        <f>'Ek.3-A'!L3438</f>
        <v/>
      </c>
      <c r="Q3438" s="24" t="str">
        <f>'Ek.3-A'!M3438</f>
        <v/>
      </c>
      <c r="R3438" s="24">
        <f t="shared" si="727"/>
        <v>0</v>
      </c>
      <c r="S3438" s="141" t="str">
        <f t="shared" si="728"/>
        <v>H</v>
      </c>
      <c r="T3438" s="24">
        <f>IF(S3438="E",SUM($R$5:R3438),0)</f>
        <v>0</v>
      </c>
      <c r="U3438" s="143">
        <f t="shared" si="729"/>
        <v>0</v>
      </c>
    </row>
    <row r="3439" spans="1:21" x14ac:dyDescent="0.25">
      <c r="A3439" s="6">
        <v>35.39</v>
      </c>
      <c r="B3439" s="31" t="s">
        <v>90</v>
      </c>
      <c r="D3439" s="87">
        <v>293510000000</v>
      </c>
      <c r="E3439" s="3">
        <v>0.6</v>
      </c>
      <c r="L3439" s="97"/>
      <c r="M3439" s="5"/>
      <c r="N3439" s="5"/>
      <c r="O3439" s="5"/>
      <c r="Q3439" s="23"/>
      <c r="T3439" s="24"/>
      <c r="U3439" s="25"/>
    </row>
    <row r="3440" spans="1:21" x14ac:dyDescent="0.25">
      <c r="A3440" s="6">
        <v>35.4</v>
      </c>
      <c r="B3440" s="31" t="s">
        <v>90</v>
      </c>
      <c r="D3440" s="89">
        <v>291539009118</v>
      </c>
      <c r="E3440" s="3">
        <v>0.6</v>
      </c>
      <c r="K3440" s="3">
        <f>K3438+1</f>
        <v>2535</v>
      </c>
      <c r="L3440" s="97" t="str">
        <f>IF(TRIM('Ek.3-A'!F3440)&lt;&gt;"","var","yok")</f>
        <v>yok</v>
      </c>
      <c r="M3440" s="5" t="str">
        <f>IF('Ek.3-A'!F3440="", "", IF(VLOOKUP('Ek.3-A'!F3440, Veriler!D:E, 2, 0)=0, "", VLOOKUP('Ek.3-A'!F3440, Veriler!D:E, 2, 0)))</f>
        <v/>
      </c>
      <c r="N3440" s="5" t="str">
        <f>IF('Ek.3-A'!P3440="", "", 'Ek.3-A'!P3440)</f>
        <v/>
      </c>
      <c r="O3440" s="142">
        <f>'Ek.3-A'!S3440</f>
        <v>0</v>
      </c>
      <c r="P3440" s="143" t="str">
        <f>'Ek.3-A'!L3440</f>
        <v/>
      </c>
      <c r="Q3440" s="24" t="str">
        <f>'Ek.3-A'!M3440</f>
        <v/>
      </c>
      <c r="R3440" s="24">
        <f t="shared" ref="R3440:R3453" si="731">IF(L3440="var",0,IF(Q3440&lt;=0.005,Q3440,0))</f>
        <v>0</v>
      </c>
      <c r="S3440" s="141" t="str">
        <f t="shared" ref="S3440:S3453" si="732">IF(Q3440&lt;=0.005,"E","H")</f>
        <v>H</v>
      </c>
      <c r="T3440" s="24">
        <f>IF(S3440="E",SUM($R$5:R3440),0)</f>
        <v>0</v>
      </c>
      <c r="U3440" s="143">
        <f t="shared" ref="U3440:U3453" si="733">IF(T3440&lt;=0.1, O3440, IF(R3440&gt;$G$2, R3440*O3440, $G$2*O3440))</f>
        <v>0</v>
      </c>
    </row>
    <row r="3441" spans="1:41" x14ac:dyDescent="0.25">
      <c r="A3441" s="6">
        <v>35.409999999999997</v>
      </c>
      <c r="B3441" s="31" t="s">
        <v>90</v>
      </c>
      <c r="D3441" s="87">
        <v>293220909011</v>
      </c>
      <c r="E3441" s="3">
        <v>0.6</v>
      </c>
      <c r="K3441" s="3">
        <f t="shared" ref="K3441:K3453" si="734">K3440+1</f>
        <v>2536</v>
      </c>
      <c r="L3441" s="97" t="str">
        <f>IF(TRIM('Ek.3-A'!F3441)&lt;&gt;"","var","yok")</f>
        <v>yok</v>
      </c>
      <c r="M3441" s="5" t="str">
        <f>IF('Ek.3-A'!F3441="", "", IF(VLOOKUP('Ek.3-A'!F3441, Veriler!D:E, 2, 0)=0, "", VLOOKUP('Ek.3-A'!F3441, Veriler!D:E, 2, 0)))</f>
        <v/>
      </c>
      <c r="N3441" s="5" t="str">
        <f>IF('Ek.3-A'!P3441="", "", 'Ek.3-A'!P3441)</f>
        <v/>
      </c>
      <c r="O3441" s="142">
        <f>'Ek.3-A'!S3441</f>
        <v>0</v>
      </c>
      <c r="P3441" s="143" t="str">
        <f>'Ek.3-A'!L3441</f>
        <v/>
      </c>
      <c r="Q3441" s="24" t="str">
        <f>'Ek.3-A'!M3441</f>
        <v/>
      </c>
      <c r="R3441" s="24">
        <f t="shared" si="731"/>
        <v>0</v>
      </c>
      <c r="S3441" s="141" t="str">
        <f t="shared" si="732"/>
        <v>H</v>
      </c>
      <c r="T3441" s="24">
        <f>IF(S3441="E",SUM($R$5:R3441),0)</f>
        <v>0</v>
      </c>
      <c r="U3441" s="143">
        <f t="shared" si="733"/>
        <v>0</v>
      </c>
    </row>
    <row r="3442" spans="1:41" x14ac:dyDescent="0.25">
      <c r="A3442" s="6">
        <v>35.42</v>
      </c>
      <c r="B3442" s="31" t="s">
        <v>90</v>
      </c>
      <c r="D3442" s="89">
        <v>290519009013</v>
      </c>
      <c r="E3442" s="3">
        <v>0.6</v>
      </c>
      <c r="K3442" s="3">
        <f t="shared" si="734"/>
        <v>2537</v>
      </c>
      <c r="L3442" s="97" t="str">
        <f>IF(TRIM('Ek.3-A'!F3442)&lt;&gt;"","var","yok")</f>
        <v>yok</v>
      </c>
      <c r="M3442" s="5" t="str">
        <f>IF('Ek.3-A'!F3442="", "", IF(VLOOKUP('Ek.3-A'!F3442, Veriler!D:E, 2, 0)=0, "", VLOOKUP('Ek.3-A'!F3442, Veriler!D:E, 2, 0)))</f>
        <v/>
      </c>
      <c r="N3442" s="5" t="str">
        <f>IF('Ek.3-A'!P3442="", "", 'Ek.3-A'!P3442)</f>
        <v/>
      </c>
      <c r="O3442" s="142">
        <f>'Ek.3-A'!S3442</f>
        <v>0</v>
      </c>
      <c r="P3442" s="143" t="str">
        <f>'Ek.3-A'!L3442</f>
        <v/>
      </c>
      <c r="Q3442" s="24" t="str">
        <f>'Ek.3-A'!M3442</f>
        <v/>
      </c>
      <c r="R3442" s="24">
        <f t="shared" si="731"/>
        <v>0</v>
      </c>
      <c r="S3442" s="141" t="str">
        <f t="shared" si="732"/>
        <v>H</v>
      </c>
      <c r="T3442" s="24">
        <f>IF(S3442="E",SUM($R$5:R3442),0)</f>
        <v>0</v>
      </c>
      <c r="U3442" s="143">
        <f t="shared" si="733"/>
        <v>0</v>
      </c>
    </row>
    <row r="3443" spans="1:41" x14ac:dyDescent="0.25">
      <c r="A3443" s="6">
        <v>35.43</v>
      </c>
      <c r="B3443" s="31" t="s">
        <v>90</v>
      </c>
      <c r="D3443" s="87">
        <v>290713000012</v>
      </c>
      <c r="E3443" s="3">
        <v>0.6</v>
      </c>
      <c r="K3443" s="3">
        <f t="shared" si="734"/>
        <v>2538</v>
      </c>
      <c r="L3443" s="97" t="str">
        <f>IF(TRIM('Ek.3-A'!F3443)&lt;&gt;"","var","yok")</f>
        <v>yok</v>
      </c>
      <c r="M3443" s="5" t="str">
        <f>IF('Ek.3-A'!F3443="", "", IF(VLOOKUP('Ek.3-A'!F3443, Veriler!D:E, 2, 0)=0, "", VLOOKUP('Ek.3-A'!F3443, Veriler!D:E, 2, 0)))</f>
        <v/>
      </c>
      <c r="N3443" s="5" t="str">
        <f>IF('Ek.3-A'!P3443="", "", 'Ek.3-A'!P3443)</f>
        <v/>
      </c>
      <c r="O3443" s="142">
        <f>'Ek.3-A'!S3443</f>
        <v>0</v>
      </c>
      <c r="P3443" s="143" t="str">
        <f>'Ek.3-A'!L3443</f>
        <v/>
      </c>
      <c r="Q3443" s="24" t="str">
        <f>'Ek.3-A'!M3443</f>
        <v/>
      </c>
      <c r="R3443" s="24">
        <f t="shared" si="731"/>
        <v>0</v>
      </c>
      <c r="S3443" s="141" t="str">
        <f t="shared" si="732"/>
        <v>H</v>
      </c>
      <c r="T3443" s="24">
        <f>IF(S3443="E",SUM($R$5:R3443),0)</f>
        <v>0</v>
      </c>
      <c r="U3443" s="143">
        <f t="shared" si="733"/>
        <v>0</v>
      </c>
    </row>
    <row r="3444" spans="1:41" x14ac:dyDescent="0.25">
      <c r="A3444" s="6">
        <v>35.44</v>
      </c>
      <c r="B3444" s="31" t="s">
        <v>90</v>
      </c>
      <c r="D3444" s="89">
        <v>293391900042</v>
      </c>
      <c r="E3444" s="3">
        <v>0.6</v>
      </c>
      <c r="K3444" s="3">
        <f t="shared" si="734"/>
        <v>2539</v>
      </c>
      <c r="L3444" s="97" t="str">
        <f>IF(TRIM('Ek.3-A'!F3444)&lt;&gt;"","var","yok")</f>
        <v>yok</v>
      </c>
      <c r="M3444" s="5" t="str">
        <f>IF('Ek.3-A'!F3444="", "", IF(VLOOKUP('Ek.3-A'!F3444, Veriler!D:E, 2, 0)=0, "", VLOOKUP('Ek.3-A'!F3444, Veriler!D:E, 2, 0)))</f>
        <v/>
      </c>
      <c r="N3444" s="5" t="str">
        <f>IF('Ek.3-A'!P3444="", "", 'Ek.3-A'!P3444)</f>
        <v/>
      </c>
      <c r="O3444" s="142">
        <f>'Ek.3-A'!S3444</f>
        <v>0</v>
      </c>
      <c r="P3444" s="143" t="str">
        <f>'Ek.3-A'!L3444</f>
        <v/>
      </c>
      <c r="Q3444" s="24" t="str">
        <f>'Ek.3-A'!M3444</f>
        <v/>
      </c>
      <c r="R3444" s="24">
        <f t="shared" si="731"/>
        <v>0</v>
      </c>
      <c r="S3444" s="141" t="str">
        <f t="shared" si="732"/>
        <v>H</v>
      </c>
      <c r="T3444" s="24">
        <f>IF(S3444="E",SUM($R$5:R3444),0)</f>
        <v>0</v>
      </c>
      <c r="U3444" s="143">
        <f t="shared" si="733"/>
        <v>0</v>
      </c>
    </row>
    <row r="3445" spans="1:41" x14ac:dyDescent="0.25">
      <c r="A3445" s="6">
        <v>35.450000000000003</v>
      </c>
      <c r="B3445" s="31" t="s">
        <v>90</v>
      </c>
      <c r="D3445" s="87">
        <v>293944000000</v>
      </c>
      <c r="E3445" s="3">
        <v>0.6</v>
      </c>
      <c r="K3445" s="3">
        <f t="shared" si="734"/>
        <v>2540</v>
      </c>
      <c r="L3445" s="97" t="str">
        <f>IF(TRIM('Ek.3-A'!F3445)&lt;&gt;"","var","yok")</f>
        <v>yok</v>
      </c>
      <c r="M3445" s="5" t="str">
        <f>IF('Ek.3-A'!F3445="", "", IF(VLOOKUP('Ek.3-A'!F3445, Veriler!D:E, 2, 0)=0, "", VLOOKUP('Ek.3-A'!F3445, Veriler!D:E, 2, 0)))</f>
        <v/>
      </c>
      <c r="N3445" s="5" t="str">
        <f>IF('Ek.3-A'!P3445="", "", 'Ek.3-A'!P3445)</f>
        <v/>
      </c>
      <c r="O3445" s="142">
        <f>'Ek.3-A'!S3445</f>
        <v>0</v>
      </c>
      <c r="P3445" s="143" t="str">
        <f>'Ek.3-A'!L3445</f>
        <v/>
      </c>
      <c r="Q3445" s="24" t="str">
        <f>'Ek.3-A'!M3445</f>
        <v/>
      </c>
      <c r="R3445" s="24">
        <f t="shared" si="731"/>
        <v>0</v>
      </c>
      <c r="S3445" s="141" t="str">
        <f t="shared" si="732"/>
        <v>H</v>
      </c>
      <c r="T3445" s="24">
        <f>IF(S3445="E",SUM($R$5:R3445),0)</f>
        <v>0</v>
      </c>
      <c r="U3445" s="143">
        <f t="shared" si="733"/>
        <v>0</v>
      </c>
    </row>
    <row r="3446" spans="1:41" x14ac:dyDescent="0.25">
      <c r="A3446" s="6">
        <v>35.46</v>
      </c>
      <c r="B3446" s="31" t="s">
        <v>90</v>
      </c>
      <c r="D3446" s="89">
        <v>293339990017</v>
      </c>
      <c r="E3446" s="3">
        <v>0.6</v>
      </c>
      <c r="K3446" s="3">
        <f t="shared" si="734"/>
        <v>2541</v>
      </c>
      <c r="L3446" s="97" t="str">
        <f>IF(TRIM('Ek.3-A'!F3446)&lt;&gt;"","var","yok")</f>
        <v>yok</v>
      </c>
      <c r="M3446" s="5" t="str">
        <f>IF('Ek.3-A'!F3446="", "", IF(VLOOKUP('Ek.3-A'!F3446, Veriler!D:E, 2, 0)=0, "", VLOOKUP('Ek.3-A'!F3446, Veriler!D:E, 2, 0)))</f>
        <v/>
      </c>
      <c r="N3446" s="5" t="str">
        <f>IF('Ek.3-A'!P3446="", "", 'Ek.3-A'!P3446)</f>
        <v/>
      </c>
      <c r="O3446" s="142">
        <f>'Ek.3-A'!S3446</f>
        <v>0</v>
      </c>
      <c r="P3446" s="143" t="str">
        <f>'Ek.3-A'!L3446</f>
        <v/>
      </c>
      <c r="Q3446" s="24" t="str">
        <f>'Ek.3-A'!M3446</f>
        <v/>
      </c>
      <c r="R3446" s="24">
        <f t="shared" si="731"/>
        <v>0</v>
      </c>
      <c r="S3446" s="141" t="str">
        <f t="shared" si="732"/>
        <v>H</v>
      </c>
      <c r="T3446" s="24">
        <f>IF(S3446="E",SUM($R$5:R3446),0)</f>
        <v>0</v>
      </c>
      <c r="U3446" s="143">
        <f t="shared" si="733"/>
        <v>0</v>
      </c>
    </row>
    <row r="3447" spans="1:41" x14ac:dyDescent="0.25">
      <c r="A3447" s="6">
        <v>35.47</v>
      </c>
      <c r="B3447" s="31" t="s">
        <v>90</v>
      </c>
      <c r="D3447" s="87">
        <v>701510000000</v>
      </c>
      <c r="E3447" s="3">
        <v>0.6</v>
      </c>
      <c r="K3447" s="3">
        <f t="shared" si="734"/>
        <v>2542</v>
      </c>
      <c r="L3447" s="97" t="str">
        <f>IF(TRIM('Ek.3-A'!F3447)&lt;&gt;"","var","yok")</f>
        <v>yok</v>
      </c>
      <c r="M3447" s="5" t="str">
        <f>IF('Ek.3-A'!F3447="", "", IF(VLOOKUP('Ek.3-A'!F3447, Veriler!D:E, 2, 0)=0, "", VLOOKUP('Ek.3-A'!F3447, Veriler!D:E, 2, 0)))</f>
        <v/>
      </c>
      <c r="N3447" s="5" t="str">
        <f>IF('Ek.3-A'!P3447="", "", 'Ek.3-A'!P3447)</f>
        <v/>
      </c>
      <c r="O3447" s="142">
        <f>'Ek.3-A'!S3447</f>
        <v>0</v>
      </c>
      <c r="P3447" s="143" t="str">
        <f>'Ek.3-A'!L3447</f>
        <v/>
      </c>
      <c r="Q3447" s="24" t="str">
        <f>'Ek.3-A'!M3447</f>
        <v/>
      </c>
      <c r="R3447" s="24">
        <f t="shared" si="731"/>
        <v>0</v>
      </c>
      <c r="S3447" s="141" t="str">
        <f t="shared" si="732"/>
        <v>H</v>
      </c>
      <c r="T3447" s="24">
        <f>IF(S3447="E",SUM($R$5:R3447),0)</f>
        <v>0</v>
      </c>
      <c r="U3447" s="143">
        <f t="shared" si="733"/>
        <v>0</v>
      </c>
    </row>
    <row r="3448" spans="1:41" x14ac:dyDescent="0.25">
      <c r="A3448" s="6">
        <v>35.479999999999997</v>
      </c>
      <c r="B3448" s="31" t="s">
        <v>90</v>
      </c>
      <c r="D3448" s="89">
        <v>701590001011</v>
      </c>
      <c r="E3448" s="3">
        <v>0.6</v>
      </c>
      <c r="K3448" s="3">
        <f t="shared" si="734"/>
        <v>2543</v>
      </c>
      <c r="L3448" s="97" t="str">
        <f>IF(TRIM('Ek.3-A'!F3448)&lt;&gt;"","var","yok")</f>
        <v>yok</v>
      </c>
      <c r="M3448" s="5" t="str">
        <f>IF('Ek.3-A'!F3448="", "", IF(VLOOKUP('Ek.3-A'!F3448, Veriler!D:E, 2, 0)=0, "", VLOOKUP('Ek.3-A'!F3448, Veriler!D:E, 2, 0)))</f>
        <v/>
      </c>
      <c r="N3448" s="5" t="str">
        <f>IF('Ek.3-A'!P3448="", "", 'Ek.3-A'!P3448)</f>
        <v/>
      </c>
      <c r="O3448" s="142">
        <f>'Ek.3-A'!S3448</f>
        <v>0</v>
      </c>
      <c r="P3448" s="143" t="str">
        <f>'Ek.3-A'!L3448</f>
        <v/>
      </c>
      <c r="Q3448" s="24" t="str">
        <f>'Ek.3-A'!M3448</f>
        <v/>
      </c>
      <c r="R3448" s="24">
        <f t="shared" si="731"/>
        <v>0</v>
      </c>
      <c r="S3448" s="141" t="str">
        <f t="shared" si="732"/>
        <v>H</v>
      </c>
      <c r="T3448" s="24">
        <f>IF(S3448="E",SUM($R$5:R3448),0)</f>
        <v>0</v>
      </c>
      <c r="U3448" s="143">
        <f t="shared" si="733"/>
        <v>0</v>
      </c>
    </row>
    <row r="3449" spans="1:41" x14ac:dyDescent="0.25">
      <c r="A3449" s="6">
        <v>35.49</v>
      </c>
      <c r="B3449" s="31" t="s">
        <v>90</v>
      </c>
      <c r="D3449" s="87">
        <v>293499903012</v>
      </c>
      <c r="E3449" s="3">
        <v>0.6</v>
      </c>
      <c r="K3449" s="3">
        <f t="shared" si="734"/>
        <v>2544</v>
      </c>
      <c r="L3449" s="97" t="str">
        <f>IF(TRIM('Ek.3-A'!F3449)&lt;&gt;"","var","yok")</f>
        <v>yok</v>
      </c>
      <c r="M3449" s="5" t="str">
        <f>IF('Ek.3-A'!F3449="", "", IF(VLOOKUP('Ek.3-A'!F3449, Veriler!D:E, 2, 0)=0, "", VLOOKUP('Ek.3-A'!F3449, Veriler!D:E, 2, 0)))</f>
        <v/>
      </c>
      <c r="N3449" s="5" t="str">
        <f>IF('Ek.3-A'!P3449="", "", 'Ek.3-A'!P3449)</f>
        <v/>
      </c>
      <c r="O3449" s="142">
        <f>'Ek.3-A'!S3449</f>
        <v>0</v>
      </c>
      <c r="P3449" s="143" t="str">
        <f>'Ek.3-A'!L3449</f>
        <v/>
      </c>
      <c r="Q3449" s="24" t="str">
        <f>'Ek.3-A'!M3449</f>
        <v/>
      </c>
      <c r="R3449" s="24">
        <f t="shared" si="731"/>
        <v>0</v>
      </c>
      <c r="S3449" s="141" t="str">
        <f t="shared" si="732"/>
        <v>H</v>
      </c>
      <c r="T3449" s="24">
        <f>IF(S3449="E",SUM($R$5:R3449),0)</f>
        <v>0</v>
      </c>
      <c r="U3449" s="143">
        <f t="shared" si="733"/>
        <v>0</v>
      </c>
    </row>
    <row r="3450" spans="1:41" x14ac:dyDescent="0.25">
      <c r="A3450" s="6">
        <v>35.5</v>
      </c>
      <c r="B3450" s="31" t="s">
        <v>90</v>
      </c>
      <c r="D3450" s="89">
        <v>290241000000</v>
      </c>
      <c r="E3450" s="3">
        <v>0.6</v>
      </c>
      <c r="K3450" s="3">
        <f t="shared" si="734"/>
        <v>2545</v>
      </c>
      <c r="L3450" s="97" t="str">
        <f>IF(TRIM('Ek.3-A'!F3450)&lt;&gt;"","var","yok")</f>
        <v>yok</v>
      </c>
      <c r="M3450" s="5" t="str">
        <f>IF('Ek.3-A'!F3450="", "", IF(VLOOKUP('Ek.3-A'!F3450, Veriler!D:E, 2, 0)=0, "", VLOOKUP('Ek.3-A'!F3450, Veriler!D:E, 2, 0)))</f>
        <v/>
      </c>
      <c r="N3450" s="5" t="str">
        <f>IF('Ek.3-A'!P3450="", "", 'Ek.3-A'!P3450)</f>
        <v/>
      </c>
      <c r="O3450" s="142">
        <f>'Ek.3-A'!S3450</f>
        <v>0</v>
      </c>
      <c r="P3450" s="143" t="str">
        <f>'Ek.3-A'!L3450</f>
        <v/>
      </c>
      <c r="Q3450" s="24" t="str">
        <f>'Ek.3-A'!M3450</f>
        <v/>
      </c>
      <c r="R3450" s="24">
        <f t="shared" si="731"/>
        <v>0</v>
      </c>
      <c r="S3450" s="141" t="str">
        <f t="shared" si="732"/>
        <v>H</v>
      </c>
      <c r="T3450" s="24">
        <f>IF(S3450="E",SUM($R$5:R3450),0)</f>
        <v>0</v>
      </c>
      <c r="U3450" s="143">
        <f t="shared" si="733"/>
        <v>0</v>
      </c>
    </row>
    <row r="3451" spans="1:41" x14ac:dyDescent="0.25">
      <c r="A3451" s="6">
        <v>35.51</v>
      </c>
      <c r="B3451" s="31" t="s">
        <v>90</v>
      </c>
      <c r="D3451" s="87">
        <v>293149900019</v>
      </c>
      <c r="E3451" s="3">
        <v>0.6</v>
      </c>
      <c r="K3451" s="3">
        <f t="shared" si="734"/>
        <v>2546</v>
      </c>
      <c r="L3451" s="97" t="str">
        <f>IF(TRIM('Ek.3-A'!F3451)&lt;&gt;"","var","yok")</f>
        <v>yok</v>
      </c>
      <c r="M3451" s="5" t="str">
        <f>IF('Ek.3-A'!F3451="", "", IF(VLOOKUP('Ek.3-A'!F3451, Veriler!D:E, 2, 0)=0, "", VLOOKUP('Ek.3-A'!F3451, Veriler!D:E, 2, 0)))</f>
        <v/>
      </c>
      <c r="N3451" s="5" t="str">
        <f>IF('Ek.3-A'!P3451="", "", 'Ek.3-A'!P3451)</f>
        <v/>
      </c>
      <c r="O3451" s="142">
        <f>'Ek.3-A'!S3451</f>
        <v>0</v>
      </c>
      <c r="P3451" s="143" t="str">
        <f>'Ek.3-A'!L3451</f>
        <v/>
      </c>
      <c r="Q3451" s="24" t="str">
        <f>'Ek.3-A'!M3451</f>
        <v/>
      </c>
      <c r="R3451" s="24">
        <f t="shared" si="731"/>
        <v>0</v>
      </c>
      <c r="S3451" s="141" t="str">
        <f t="shared" si="732"/>
        <v>H</v>
      </c>
      <c r="T3451" s="24">
        <f>IF(S3451="E",SUM($R$5:R3451),0)</f>
        <v>0</v>
      </c>
      <c r="U3451" s="143">
        <f t="shared" si="733"/>
        <v>0</v>
      </c>
    </row>
    <row r="3452" spans="1:41" x14ac:dyDescent="0.25">
      <c r="A3452" s="6">
        <v>35.520000000000003</v>
      </c>
      <c r="B3452" s="31" t="s">
        <v>90</v>
      </c>
      <c r="D3452" s="89">
        <v>291822001000</v>
      </c>
      <c r="E3452" s="3">
        <v>0.6</v>
      </c>
      <c r="K3452" s="3">
        <f t="shared" si="734"/>
        <v>2547</v>
      </c>
      <c r="L3452" s="97" t="str">
        <f>IF(TRIM('Ek.3-A'!F3452)&lt;&gt;"","var","yok")</f>
        <v>yok</v>
      </c>
      <c r="M3452" s="5" t="str">
        <f>IF('Ek.3-A'!F3452="", "", IF(VLOOKUP('Ek.3-A'!F3452, Veriler!D:E, 2, 0)=0, "", VLOOKUP('Ek.3-A'!F3452, Veriler!D:E, 2, 0)))</f>
        <v/>
      </c>
      <c r="N3452" s="5" t="str">
        <f>IF('Ek.3-A'!P3452="", "", 'Ek.3-A'!P3452)</f>
        <v/>
      </c>
      <c r="O3452" s="142">
        <f>'Ek.3-A'!S3452</f>
        <v>0</v>
      </c>
      <c r="P3452" s="143" t="str">
        <f>'Ek.3-A'!L3452</f>
        <v/>
      </c>
      <c r="Q3452" s="24" t="str">
        <f>'Ek.3-A'!M3452</f>
        <v/>
      </c>
      <c r="R3452" s="24">
        <f t="shared" si="731"/>
        <v>0</v>
      </c>
      <c r="S3452" s="141" t="str">
        <f t="shared" si="732"/>
        <v>H</v>
      </c>
      <c r="T3452" s="24">
        <f>IF(S3452="E",SUM($R$5:R3452),0)</f>
        <v>0</v>
      </c>
      <c r="U3452" s="143">
        <f t="shared" si="733"/>
        <v>0</v>
      </c>
    </row>
    <row r="3453" spans="1:41" x14ac:dyDescent="0.25">
      <c r="A3453" s="6">
        <v>35.53</v>
      </c>
      <c r="B3453" s="31" t="s">
        <v>90</v>
      </c>
      <c r="D3453" s="87">
        <v>290391000012</v>
      </c>
      <c r="E3453" s="3">
        <v>0.6</v>
      </c>
      <c r="K3453" s="3">
        <f t="shared" si="734"/>
        <v>2548</v>
      </c>
      <c r="L3453" s="97" t="str">
        <f>IF(TRIM('Ek.3-A'!F3453)&lt;&gt;"","var","yok")</f>
        <v>yok</v>
      </c>
      <c r="M3453" s="5" t="str">
        <f>IF('Ek.3-A'!F3453="", "", IF(VLOOKUP('Ek.3-A'!F3453, Veriler!D:E, 2, 0)=0, "", VLOOKUP('Ek.3-A'!F3453, Veriler!D:E, 2, 0)))</f>
        <v/>
      </c>
      <c r="N3453" s="5" t="str">
        <f>IF('Ek.3-A'!P3453="", "", 'Ek.3-A'!P3453)</f>
        <v/>
      </c>
      <c r="O3453" s="142">
        <f>'Ek.3-A'!S3453</f>
        <v>0</v>
      </c>
      <c r="P3453" s="143" t="str">
        <f>'Ek.3-A'!L3453</f>
        <v/>
      </c>
      <c r="Q3453" s="24" t="str">
        <f>'Ek.3-A'!M3453</f>
        <v/>
      </c>
      <c r="R3453" s="24">
        <f t="shared" si="731"/>
        <v>0</v>
      </c>
      <c r="S3453" s="141" t="str">
        <f t="shared" si="732"/>
        <v>H</v>
      </c>
      <c r="T3453" s="24">
        <f>IF(S3453="E",SUM($R$5:R3453),0)</f>
        <v>0</v>
      </c>
      <c r="U3453" s="143">
        <f t="shared" si="733"/>
        <v>0</v>
      </c>
    </row>
    <row r="3454" spans="1:41" x14ac:dyDescent="0.25">
      <c r="A3454" s="6">
        <v>35.54</v>
      </c>
      <c r="B3454" s="31" t="s">
        <v>90</v>
      </c>
      <c r="D3454" s="89">
        <v>440149000000</v>
      </c>
      <c r="E3454" s="3">
        <v>0.6</v>
      </c>
      <c r="T3454" s="24"/>
      <c r="U3454" s="25"/>
      <c r="AO3454" s="140">
        <f>'Ek.3-A'!L3454</f>
        <v>0</v>
      </c>
    </row>
    <row r="3455" spans="1:41" x14ac:dyDescent="0.25">
      <c r="A3455" s="6">
        <v>35.549999999999997</v>
      </c>
      <c r="B3455" s="31" t="s">
        <v>90</v>
      </c>
      <c r="D3455" s="87">
        <v>380400009900</v>
      </c>
      <c r="E3455" s="3">
        <v>0.6</v>
      </c>
      <c r="T3455" s="24"/>
      <c r="U3455" s="25"/>
    </row>
    <row r="3456" spans="1:41" x14ac:dyDescent="0.25">
      <c r="A3456" s="6">
        <v>35.56</v>
      </c>
      <c r="B3456" s="31" t="s">
        <v>90</v>
      </c>
      <c r="D3456" s="89">
        <v>380400001000</v>
      </c>
      <c r="E3456" s="3">
        <v>0.6</v>
      </c>
      <c r="T3456" s="24"/>
      <c r="U3456" s="25"/>
    </row>
    <row r="3457" spans="1:21" x14ac:dyDescent="0.25">
      <c r="A3457" s="6">
        <v>35.57</v>
      </c>
      <c r="B3457" s="31" t="s">
        <v>90</v>
      </c>
      <c r="D3457" s="87">
        <v>380700901911</v>
      </c>
      <c r="E3457" s="3">
        <v>0.6</v>
      </c>
      <c r="T3457" s="24"/>
      <c r="U3457" s="25"/>
    </row>
    <row r="3458" spans="1:21" x14ac:dyDescent="0.25">
      <c r="A3458" s="6">
        <v>35.58</v>
      </c>
      <c r="B3458" s="31" t="s">
        <v>90</v>
      </c>
      <c r="D3458" s="89">
        <v>380700901100</v>
      </c>
      <c r="E3458" s="3">
        <v>0.6</v>
      </c>
      <c r="T3458" s="24"/>
      <c r="U3458" s="25"/>
    </row>
    <row r="3459" spans="1:21" x14ac:dyDescent="0.25">
      <c r="A3459" s="6">
        <v>35.590000000000003</v>
      </c>
      <c r="B3459" s="31" t="s">
        <v>90</v>
      </c>
      <c r="D3459" s="87">
        <v>380700101000</v>
      </c>
      <c r="E3459" s="3">
        <v>0.6</v>
      </c>
      <c r="T3459" s="24"/>
      <c r="U3459" s="25"/>
    </row>
    <row r="3460" spans="1:21" x14ac:dyDescent="0.25">
      <c r="A3460" s="6">
        <v>35.6</v>
      </c>
      <c r="B3460" s="31" t="s">
        <v>90</v>
      </c>
      <c r="D3460" s="89">
        <v>380700109000</v>
      </c>
      <c r="E3460" s="3">
        <v>0.6</v>
      </c>
      <c r="T3460" s="24"/>
      <c r="U3460" s="25"/>
    </row>
    <row r="3461" spans="1:21" x14ac:dyDescent="0.25">
      <c r="A3461" s="6">
        <v>35.61</v>
      </c>
      <c r="B3461" s="31" t="s">
        <v>90</v>
      </c>
      <c r="D3461" s="87">
        <v>293090989052</v>
      </c>
      <c r="E3461" s="3">
        <v>0.6</v>
      </c>
      <c r="T3461" s="24"/>
      <c r="U3461" s="25"/>
    </row>
    <row r="3462" spans="1:21" x14ac:dyDescent="0.25">
      <c r="A3462" s="6">
        <v>35.619999999999997</v>
      </c>
      <c r="B3462" s="31" t="s">
        <v>90</v>
      </c>
      <c r="D3462" s="89">
        <v>293090959052</v>
      </c>
      <c r="E3462" s="3">
        <v>0.6</v>
      </c>
      <c r="T3462" s="24"/>
      <c r="U3462" s="25"/>
    </row>
    <row r="3463" spans="1:21" x14ac:dyDescent="0.25">
      <c r="A3463" s="6">
        <v>35.630000000000003</v>
      </c>
      <c r="B3463" s="31" t="s">
        <v>90</v>
      </c>
      <c r="D3463" s="87">
        <v>292151900019</v>
      </c>
      <c r="E3463" s="3">
        <v>0.6</v>
      </c>
      <c r="K3463" s="3">
        <f>K3453+1</f>
        <v>2549</v>
      </c>
      <c r="L3463" s="97" t="str">
        <f>IF(TRIM('Ek.3-A'!F3463)&lt;&gt;"","var","yok")</f>
        <v>yok</v>
      </c>
      <c r="M3463" s="5" t="str">
        <f>IF('Ek.3-A'!F3463="", "", IF(VLOOKUP('Ek.3-A'!F3463, Veriler!D:E, 2, 0)=0, "", VLOOKUP('Ek.3-A'!F3463, Veriler!D:E, 2, 0)))</f>
        <v/>
      </c>
      <c r="N3463" s="5" t="str">
        <f>IF('Ek.3-A'!P3463="", "", 'Ek.3-A'!P3463)</f>
        <v/>
      </c>
      <c r="O3463" s="142">
        <f>'Ek.3-A'!S3463</f>
        <v>0</v>
      </c>
      <c r="P3463" s="143" t="str">
        <f>'Ek.3-A'!L3463</f>
        <v/>
      </c>
      <c r="Q3463" s="24" t="str">
        <f>'Ek.3-A'!M3463</f>
        <v/>
      </c>
      <c r="R3463" s="24">
        <f t="shared" ref="R3463:R3476" si="735">IF(L3463="var",0,IF(Q3463&lt;=0.005,Q3463,0))</f>
        <v>0</v>
      </c>
      <c r="S3463" s="141" t="str">
        <f t="shared" ref="S3463:S3476" si="736">IF(Q3463&lt;=0.005,"E","H")</f>
        <v>H</v>
      </c>
      <c r="T3463" s="24">
        <f>IF(S3463="E",SUM($R$5:R3463),0)</f>
        <v>0</v>
      </c>
      <c r="U3463" s="143">
        <f t="shared" ref="U3463:U3476" si="737">IF(T3463&lt;=0.1, O3463, IF(R3463&gt;$G$2, R3463*O3463, $G$2*O3463))</f>
        <v>0</v>
      </c>
    </row>
    <row r="3464" spans="1:21" x14ac:dyDescent="0.25">
      <c r="A3464" s="6">
        <v>35.64</v>
      </c>
      <c r="B3464" s="31" t="s">
        <v>90</v>
      </c>
      <c r="D3464" s="89">
        <v>290819009011</v>
      </c>
      <c r="E3464" s="3">
        <v>0.6</v>
      </c>
      <c r="K3464" s="3">
        <f t="shared" ref="K3464:K3476" si="738">K3463+1</f>
        <v>2550</v>
      </c>
      <c r="L3464" s="97" t="str">
        <f>IF(TRIM('Ek.3-A'!F3464)&lt;&gt;"","var","yok")</f>
        <v>yok</v>
      </c>
      <c r="M3464" s="5" t="str">
        <f>IF('Ek.3-A'!F3464="", "", IF(VLOOKUP('Ek.3-A'!F3464, Veriler!D:E, 2, 0)=0, "", VLOOKUP('Ek.3-A'!F3464, Veriler!D:E, 2, 0)))</f>
        <v/>
      </c>
      <c r="N3464" s="5" t="str">
        <f>IF('Ek.3-A'!P3464="", "", 'Ek.3-A'!P3464)</f>
        <v/>
      </c>
      <c r="O3464" s="142">
        <f>'Ek.3-A'!S3464</f>
        <v>0</v>
      </c>
      <c r="P3464" s="143" t="str">
        <f>'Ek.3-A'!L3464</f>
        <v/>
      </c>
      <c r="Q3464" s="24" t="str">
        <f>'Ek.3-A'!M3464</f>
        <v/>
      </c>
      <c r="R3464" s="24">
        <f t="shared" si="735"/>
        <v>0</v>
      </c>
      <c r="S3464" s="141" t="str">
        <f t="shared" si="736"/>
        <v>H</v>
      </c>
      <c r="T3464" s="24">
        <f>IF(S3464="E",SUM($R$5:R3464),0)</f>
        <v>0</v>
      </c>
      <c r="U3464" s="143">
        <f t="shared" si="737"/>
        <v>0</v>
      </c>
    </row>
    <row r="3465" spans="1:21" x14ac:dyDescent="0.25">
      <c r="A3465" s="6">
        <v>35.65</v>
      </c>
      <c r="B3465" s="31" t="s">
        <v>90</v>
      </c>
      <c r="D3465" s="87">
        <v>282759001000</v>
      </c>
      <c r="E3465" s="3">
        <v>0.6</v>
      </c>
      <c r="K3465" s="3">
        <f t="shared" si="738"/>
        <v>2551</v>
      </c>
      <c r="L3465" s="97" t="str">
        <f>IF(TRIM('Ek.3-A'!F3465)&lt;&gt;"","var","yok")</f>
        <v>yok</v>
      </c>
      <c r="M3465" s="5" t="str">
        <f>IF('Ek.3-A'!F3465="", "", IF(VLOOKUP('Ek.3-A'!F3465, Veriler!D:E, 2, 0)=0, "", VLOOKUP('Ek.3-A'!F3465, Veriler!D:E, 2, 0)))</f>
        <v/>
      </c>
      <c r="N3465" s="5" t="str">
        <f>IF('Ek.3-A'!P3465="", "", 'Ek.3-A'!P3465)</f>
        <v/>
      </c>
      <c r="O3465" s="142">
        <f>'Ek.3-A'!S3465</f>
        <v>0</v>
      </c>
      <c r="P3465" s="143" t="str">
        <f>'Ek.3-A'!L3465</f>
        <v/>
      </c>
      <c r="Q3465" s="24" t="str">
        <f>'Ek.3-A'!M3465</f>
        <v/>
      </c>
      <c r="R3465" s="24">
        <f t="shared" si="735"/>
        <v>0</v>
      </c>
      <c r="S3465" s="141" t="str">
        <f t="shared" si="736"/>
        <v>H</v>
      </c>
      <c r="T3465" s="24">
        <f>IF(S3465="E",SUM($R$5:R3465),0)</f>
        <v>0</v>
      </c>
      <c r="U3465" s="143">
        <f t="shared" si="737"/>
        <v>0</v>
      </c>
    </row>
    <row r="3466" spans="1:21" x14ac:dyDescent="0.25">
      <c r="A3466" s="6">
        <v>35.659999999999997</v>
      </c>
      <c r="B3466" s="31" t="s">
        <v>90</v>
      </c>
      <c r="D3466" s="89">
        <v>381190009000</v>
      </c>
      <c r="E3466" s="3">
        <v>0.6</v>
      </c>
      <c r="K3466" s="3">
        <f t="shared" si="738"/>
        <v>2552</v>
      </c>
      <c r="L3466" s="97" t="str">
        <f>IF(TRIM('Ek.3-A'!F3466)&lt;&gt;"","var","yok")</f>
        <v>yok</v>
      </c>
      <c r="M3466" s="5" t="str">
        <f>IF('Ek.3-A'!F3466="", "", IF(VLOOKUP('Ek.3-A'!F3466, Veriler!D:E, 2, 0)=0, "", VLOOKUP('Ek.3-A'!F3466, Veriler!D:E, 2, 0)))</f>
        <v/>
      </c>
      <c r="N3466" s="5" t="str">
        <f>IF('Ek.3-A'!P3466="", "", 'Ek.3-A'!P3466)</f>
        <v/>
      </c>
      <c r="O3466" s="142">
        <f>'Ek.3-A'!S3466</f>
        <v>0</v>
      </c>
      <c r="P3466" s="143" t="str">
        <f>'Ek.3-A'!L3466</f>
        <v/>
      </c>
      <c r="Q3466" s="24" t="str">
        <f>'Ek.3-A'!M3466</f>
        <v/>
      </c>
      <c r="R3466" s="24">
        <f t="shared" si="735"/>
        <v>0</v>
      </c>
      <c r="S3466" s="141" t="str">
        <f t="shared" si="736"/>
        <v>H</v>
      </c>
      <c r="T3466" s="24">
        <f>IF(S3466="E",SUM($R$5:R3466),0)</f>
        <v>0</v>
      </c>
      <c r="U3466" s="143">
        <f t="shared" si="737"/>
        <v>0</v>
      </c>
    </row>
    <row r="3467" spans="1:21" x14ac:dyDescent="0.25">
      <c r="A3467" s="6">
        <v>35.67</v>
      </c>
      <c r="B3467" s="31" t="s">
        <v>90</v>
      </c>
      <c r="D3467" s="87">
        <v>701590001012</v>
      </c>
      <c r="E3467" s="3">
        <v>0.6</v>
      </c>
      <c r="K3467" s="3">
        <f t="shared" si="738"/>
        <v>2553</v>
      </c>
      <c r="L3467" s="97" t="str">
        <f>IF(TRIM('Ek.3-A'!F3467)&lt;&gt;"","var","yok")</f>
        <v>yok</v>
      </c>
      <c r="M3467" s="5" t="str">
        <f>IF('Ek.3-A'!F3467="", "", IF(VLOOKUP('Ek.3-A'!F3467, Veriler!D:E, 2, 0)=0, "", VLOOKUP('Ek.3-A'!F3467, Veriler!D:E, 2, 0)))</f>
        <v/>
      </c>
      <c r="N3467" s="5" t="str">
        <f>IF('Ek.3-A'!P3467="", "", 'Ek.3-A'!P3467)</f>
        <v/>
      </c>
      <c r="O3467" s="142">
        <f>'Ek.3-A'!S3467</f>
        <v>0</v>
      </c>
      <c r="P3467" s="143" t="str">
        <f>'Ek.3-A'!L3467</f>
        <v/>
      </c>
      <c r="Q3467" s="24" t="str">
        <f>'Ek.3-A'!M3467</f>
        <v/>
      </c>
      <c r="R3467" s="24">
        <f t="shared" si="735"/>
        <v>0</v>
      </c>
      <c r="S3467" s="141" t="str">
        <f t="shared" si="736"/>
        <v>H</v>
      </c>
      <c r="T3467" s="24">
        <f>IF(S3467="E",SUM($R$5:R3467),0)</f>
        <v>0</v>
      </c>
      <c r="U3467" s="143">
        <f t="shared" si="737"/>
        <v>0</v>
      </c>
    </row>
    <row r="3468" spans="1:21" x14ac:dyDescent="0.25">
      <c r="A3468" s="6">
        <v>35.68</v>
      </c>
      <c r="B3468" s="31" t="s">
        <v>90</v>
      </c>
      <c r="D3468" s="89">
        <v>284190859019</v>
      </c>
      <c r="E3468" s="3">
        <v>0.6</v>
      </c>
      <c r="K3468" s="3">
        <f t="shared" si="738"/>
        <v>2554</v>
      </c>
      <c r="L3468" s="97" t="str">
        <f>IF(TRIM('Ek.3-A'!F3468)&lt;&gt;"","var","yok")</f>
        <v>yok</v>
      </c>
      <c r="M3468" s="5" t="str">
        <f>IF('Ek.3-A'!F3468="", "", IF(VLOOKUP('Ek.3-A'!F3468, Veriler!D:E, 2, 0)=0, "", VLOOKUP('Ek.3-A'!F3468, Veriler!D:E, 2, 0)))</f>
        <v/>
      </c>
      <c r="N3468" s="5" t="str">
        <f>IF('Ek.3-A'!P3468="", "", 'Ek.3-A'!P3468)</f>
        <v/>
      </c>
      <c r="O3468" s="142">
        <f>'Ek.3-A'!S3468</f>
        <v>0</v>
      </c>
      <c r="P3468" s="143" t="str">
        <f>'Ek.3-A'!L3468</f>
        <v/>
      </c>
      <c r="Q3468" s="24" t="str">
        <f>'Ek.3-A'!M3468</f>
        <v/>
      </c>
      <c r="R3468" s="24">
        <f t="shared" si="735"/>
        <v>0</v>
      </c>
      <c r="S3468" s="141" t="str">
        <f t="shared" si="736"/>
        <v>H</v>
      </c>
      <c r="T3468" s="24">
        <f>IF(S3468="E",SUM($R$5:R3468),0)</f>
        <v>0</v>
      </c>
      <c r="U3468" s="143">
        <f t="shared" si="737"/>
        <v>0</v>
      </c>
    </row>
    <row r="3469" spans="1:21" x14ac:dyDescent="0.25">
      <c r="A3469" s="6">
        <v>35.69</v>
      </c>
      <c r="B3469" s="31" t="s">
        <v>90</v>
      </c>
      <c r="D3469" s="87">
        <v>284190709019</v>
      </c>
      <c r="E3469" s="3">
        <v>0.6</v>
      </c>
      <c r="K3469" s="3">
        <f t="shared" si="738"/>
        <v>2555</v>
      </c>
      <c r="L3469" s="97" t="str">
        <f>IF(TRIM('Ek.3-A'!F3469)&lt;&gt;"","var","yok")</f>
        <v>yok</v>
      </c>
      <c r="M3469" s="5" t="str">
        <f>IF('Ek.3-A'!F3469="", "", IF(VLOOKUP('Ek.3-A'!F3469, Veriler!D:E, 2, 0)=0, "", VLOOKUP('Ek.3-A'!F3469, Veriler!D:E, 2, 0)))</f>
        <v/>
      </c>
      <c r="N3469" s="5" t="str">
        <f>IF('Ek.3-A'!P3469="", "", 'Ek.3-A'!P3469)</f>
        <v/>
      </c>
      <c r="O3469" s="142">
        <f>'Ek.3-A'!S3469</f>
        <v>0</v>
      </c>
      <c r="P3469" s="143" t="str">
        <f>'Ek.3-A'!L3469</f>
        <v/>
      </c>
      <c r="Q3469" s="24" t="str">
        <f>'Ek.3-A'!M3469</f>
        <v/>
      </c>
      <c r="R3469" s="24">
        <f t="shared" si="735"/>
        <v>0</v>
      </c>
      <c r="S3469" s="141" t="str">
        <f t="shared" si="736"/>
        <v>H</v>
      </c>
      <c r="T3469" s="24">
        <f>IF(S3469="E",SUM($R$5:R3469),0)</f>
        <v>0</v>
      </c>
      <c r="U3469" s="143">
        <f t="shared" si="737"/>
        <v>0</v>
      </c>
    </row>
    <row r="3470" spans="1:21" x14ac:dyDescent="0.25">
      <c r="A3470" s="6">
        <v>35.700000000000003</v>
      </c>
      <c r="B3470" s="31" t="s">
        <v>90</v>
      </c>
      <c r="D3470" s="89">
        <v>291010000000</v>
      </c>
      <c r="E3470" s="3">
        <v>0.6</v>
      </c>
      <c r="K3470" s="3">
        <f t="shared" si="738"/>
        <v>2556</v>
      </c>
      <c r="L3470" s="97" t="str">
        <f>IF(TRIM('Ek.3-A'!F3470)&lt;&gt;"","var","yok")</f>
        <v>yok</v>
      </c>
      <c r="M3470" s="5" t="str">
        <f>IF('Ek.3-A'!F3470="", "", IF(VLOOKUP('Ek.3-A'!F3470, Veriler!D:E, 2, 0)=0, "", VLOOKUP('Ek.3-A'!F3470, Veriler!D:E, 2, 0)))</f>
        <v/>
      </c>
      <c r="N3470" s="5" t="str">
        <f>IF('Ek.3-A'!P3470="", "", 'Ek.3-A'!P3470)</f>
        <v/>
      </c>
      <c r="O3470" s="142">
        <f>'Ek.3-A'!S3470</f>
        <v>0</v>
      </c>
      <c r="P3470" s="143" t="str">
        <f>'Ek.3-A'!L3470</f>
        <v/>
      </c>
      <c r="Q3470" s="24" t="str">
        <f>'Ek.3-A'!M3470</f>
        <v/>
      </c>
      <c r="R3470" s="24">
        <f t="shared" si="735"/>
        <v>0</v>
      </c>
      <c r="S3470" s="141" t="str">
        <f t="shared" si="736"/>
        <v>H</v>
      </c>
      <c r="T3470" s="24">
        <f>IF(S3470="E",SUM($R$5:R3470),0)</f>
        <v>0</v>
      </c>
      <c r="U3470" s="143">
        <f t="shared" si="737"/>
        <v>0</v>
      </c>
    </row>
    <row r="3471" spans="1:21" x14ac:dyDescent="0.25">
      <c r="A3471" s="6">
        <v>35.71</v>
      </c>
      <c r="B3471" s="31" t="s">
        <v>90</v>
      </c>
      <c r="D3471" s="87">
        <v>290516200000</v>
      </c>
      <c r="E3471" s="3">
        <v>0.6</v>
      </c>
      <c r="K3471" s="3">
        <f t="shared" si="738"/>
        <v>2557</v>
      </c>
      <c r="L3471" s="97" t="str">
        <f>IF(TRIM('Ek.3-A'!F3471)&lt;&gt;"","var","yok")</f>
        <v>yok</v>
      </c>
      <c r="M3471" s="5" t="str">
        <f>IF('Ek.3-A'!F3471="", "", IF(VLOOKUP('Ek.3-A'!F3471, Veriler!D:E, 2, 0)=0, "", VLOOKUP('Ek.3-A'!F3471, Veriler!D:E, 2, 0)))</f>
        <v/>
      </c>
      <c r="N3471" s="5" t="str">
        <f>IF('Ek.3-A'!P3471="", "", 'Ek.3-A'!P3471)</f>
        <v/>
      </c>
      <c r="O3471" s="142">
        <f>'Ek.3-A'!S3471</f>
        <v>0</v>
      </c>
      <c r="P3471" s="143" t="str">
        <f>'Ek.3-A'!L3471</f>
        <v/>
      </c>
      <c r="Q3471" s="24" t="str">
        <f>'Ek.3-A'!M3471</f>
        <v/>
      </c>
      <c r="R3471" s="24">
        <f t="shared" si="735"/>
        <v>0</v>
      </c>
      <c r="S3471" s="141" t="str">
        <f t="shared" si="736"/>
        <v>H</v>
      </c>
      <c r="T3471" s="24">
        <f>IF(S3471="E",SUM($R$5:R3471),0)</f>
        <v>0</v>
      </c>
      <c r="U3471" s="143">
        <f t="shared" si="737"/>
        <v>0</v>
      </c>
    </row>
    <row r="3472" spans="1:21" x14ac:dyDescent="0.25">
      <c r="A3472" s="6">
        <v>35.72</v>
      </c>
      <c r="B3472" s="31" t="s">
        <v>90</v>
      </c>
      <c r="D3472" s="89">
        <v>291539009121</v>
      </c>
      <c r="E3472" s="3">
        <v>0.6</v>
      </c>
      <c r="K3472" s="3">
        <f t="shared" si="738"/>
        <v>2558</v>
      </c>
      <c r="L3472" s="97" t="str">
        <f>IF(TRIM('Ek.3-A'!F3472)&lt;&gt;"","var","yok")</f>
        <v>yok</v>
      </c>
      <c r="M3472" s="5" t="str">
        <f>IF('Ek.3-A'!F3472="", "", IF(VLOOKUP('Ek.3-A'!F3472, Veriler!D:E, 2, 0)=0, "", VLOOKUP('Ek.3-A'!F3472, Veriler!D:E, 2, 0)))</f>
        <v/>
      </c>
      <c r="N3472" s="5" t="str">
        <f>IF('Ek.3-A'!P3472="", "", 'Ek.3-A'!P3472)</f>
        <v/>
      </c>
      <c r="O3472" s="142">
        <f>'Ek.3-A'!S3472</f>
        <v>0</v>
      </c>
      <c r="P3472" s="143" t="str">
        <f>'Ek.3-A'!L3472</f>
        <v/>
      </c>
      <c r="Q3472" s="24" t="str">
        <f>'Ek.3-A'!M3472</f>
        <v/>
      </c>
      <c r="R3472" s="24">
        <f t="shared" si="735"/>
        <v>0</v>
      </c>
      <c r="S3472" s="141" t="str">
        <f t="shared" si="736"/>
        <v>H</v>
      </c>
      <c r="T3472" s="24">
        <f>IF(S3472="E",SUM($R$5:R3472),0)</f>
        <v>0</v>
      </c>
      <c r="U3472" s="143">
        <f t="shared" si="737"/>
        <v>0</v>
      </c>
    </row>
    <row r="3473" spans="1:21" x14ac:dyDescent="0.25">
      <c r="A3473" s="6">
        <v>35.729999999999997</v>
      </c>
      <c r="B3473" s="31" t="s">
        <v>90</v>
      </c>
      <c r="D3473" s="87">
        <v>290713000011</v>
      </c>
      <c r="E3473" s="3">
        <v>0.6</v>
      </c>
      <c r="K3473" s="3">
        <f t="shared" si="738"/>
        <v>2559</v>
      </c>
      <c r="L3473" s="97" t="str">
        <f>IF(TRIM('Ek.3-A'!F3473)&lt;&gt;"","var","yok")</f>
        <v>yok</v>
      </c>
      <c r="M3473" s="5" t="str">
        <f>IF('Ek.3-A'!F3473="", "", IF(VLOOKUP('Ek.3-A'!F3473, Veriler!D:E, 2, 0)=0, "", VLOOKUP('Ek.3-A'!F3473, Veriler!D:E, 2, 0)))</f>
        <v/>
      </c>
      <c r="N3473" s="5" t="str">
        <f>IF('Ek.3-A'!P3473="", "", 'Ek.3-A'!P3473)</f>
        <v/>
      </c>
      <c r="O3473" s="142">
        <f>'Ek.3-A'!S3473</f>
        <v>0</v>
      </c>
      <c r="P3473" s="143" t="str">
        <f>'Ek.3-A'!L3473</f>
        <v/>
      </c>
      <c r="Q3473" s="24" t="str">
        <f>'Ek.3-A'!M3473</f>
        <v/>
      </c>
      <c r="R3473" s="24">
        <f t="shared" si="735"/>
        <v>0</v>
      </c>
      <c r="S3473" s="141" t="str">
        <f t="shared" si="736"/>
        <v>H</v>
      </c>
      <c r="T3473" s="24">
        <f>IF(S3473="E",SUM($R$5:R3473),0)</f>
        <v>0</v>
      </c>
      <c r="U3473" s="143">
        <f t="shared" si="737"/>
        <v>0</v>
      </c>
    </row>
    <row r="3474" spans="1:21" x14ac:dyDescent="0.25">
      <c r="A3474" s="6">
        <v>35.74</v>
      </c>
      <c r="B3474" s="31" t="s">
        <v>90</v>
      </c>
      <c r="D3474" s="89">
        <v>290713000019</v>
      </c>
      <c r="E3474" s="3">
        <v>0.6</v>
      </c>
      <c r="K3474" s="3">
        <f t="shared" si="738"/>
        <v>2560</v>
      </c>
      <c r="L3474" s="97" t="str">
        <f>IF(TRIM('Ek.3-A'!F3474)&lt;&gt;"","var","yok")</f>
        <v>yok</v>
      </c>
      <c r="M3474" s="5" t="str">
        <f>IF('Ek.3-A'!F3474="", "", IF(VLOOKUP('Ek.3-A'!F3474, Veriler!D:E, 2, 0)=0, "", VLOOKUP('Ek.3-A'!F3474, Veriler!D:E, 2, 0)))</f>
        <v/>
      </c>
      <c r="N3474" s="5" t="str">
        <f>IF('Ek.3-A'!P3474="", "", 'Ek.3-A'!P3474)</f>
        <v/>
      </c>
      <c r="O3474" s="142">
        <f>'Ek.3-A'!S3474</f>
        <v>0</v>
      </c>
      <c r="P3474" s="143" t="str">
        <f>'Ek.3-A'!L3474</f>
        <v/>
      </c>
      <c r="Q3474" s="24" t="str">
        <f>'Ek.3-A'!M3474</f>
        <v/>
      </c>
      <c r="R3474" s="24">
        <f t="shared" si="735"/>
        <v>0</v>
      </c>
      <c r="S3474" s="141" t="str">
        <f t="shared" si="736"/>
        <v>H</v>
      </c>
      <c r="T3474" s="24">
        <f>IF(S3474="E",SUM($R$5:R3474),0)</f>
        <v>0</v>
      </c>
      <c r="U3474" s="143">
        <f t="shared" si="737"/>
        <v>0</v>
      </c>
    </row>
    <row r="3475" spans="1:21" x14ac:dyDescent="0.25">
      <c r="A3475" s="6">
        <v>35.75</v>
      </c>
      <c r="B3475" s="31" t="s">
        <v>90</v>
      </c>
      <c r="D3475" s="87">
        <v>291711001000</v>
      </c>
      <c r="E3475" s="3">
        <v>0.6</v>
      </c>
      <c r="K3475" s="3">
        <f t="shared" si="738"/>
        <v>2561</v>
      </c>
      <c r="L3475" s="97" t="str">
        <f>IF(TRIM('Ek.3-A'!F3475)&lt;&gt;"","var","yok")</f>
        <v>yok</v>
      </c>
      <c r="M3475" s="5" t="str">
        <f>IF('Ek.3-A'!F3475="", "", IF(VLOOKUP('Ek.3-A'!F3475, Veriler!D:E, 2, 0)=0, "", VLOOKUP('Ek.3-A'!F3475, Veriler!D:E, 2, 0)))</f>
        <v/>
      </c>
      <c r="N3475" s="5" t="str">
        <f>IF('Ek.3-A'!P3475="", "", 'Ek.3-A'!P3475)</f>
        <v/>
      </c>
      <c r="O3475" s="142">
        <f>'Ek.3-A'!S3475</f>
        <v>0</v>
      </c>
      <c r="P3475" s="143" t="str">
        <f>'Ek.3-A'!L3475</f>
        <v/>
      </c>
      <c r="Q3475" s="24" t="str">
        <f>'Ek.3-A'!M3475</f>
        <v/>
      </c>
      <c r="R3475" s="24">
        <f t="shared" si="735"/>
        <v>0</v>
      </c>
      <c r="S3475" s="141" t="str">
        <f t="shared" si="736"/>
        <v>H</v>
      </c>
      <c r="T3475" s="24">
        <f>IF(S3475="E",SUM($R$5:R3475),0)</f>
        <v>0</v>
      </c>
      <c r="U3475" s="143">
        <f t="shared" si="737"/>
        <v>0</v>
      </c>
    </row>
    <row r="3476" spans="1:21" x14ac:dyDescent="0.25">
      <c r="A3476" s="6">
        <v>35.76</v>
      </c>
      <c r="B3476" s="31" t="s">
        <v>90</v>
      </c>
      <c r="D3476" s="89">
        <v>291711009029</v>
      </c>
      <c r="E3476" s="3">
        <v>0.6</v>
      </c>
      <c r="K3476" s="3">
        <f t="shared" si="738"/>
        <v>2562</v>
      </c>
      <c r="L3476" s="97" t="str">
        <f>IF(TRIM('Ek.3-A'!F3476)&lt;&gt;"","var","yok")</f>
        <v>yok</v>
      </c>
      <c r="M3476" s="5" t="str">
        <f>IF('Ek.3-A'!F3476="", "", IF(VLOOKUP('Ek.3-A'!F3476, Veriler!D:E, 2, 0)=0, "", VLOOKUP('Ek.3-A'!F3476, Veriler!D:E, 2, 0)))</f>
        <v/>
      </c>
      <c r="N3476" s="5" t="str">
        <f>IF('Ek.3-A'!P3476="", "", 'Ek.3-A'!P3476)</f>
        <v/>
      </c>
      <c r="O3476" s="142">
        <f>'Ek.3-A'!S3476</f>
        <v>0</v>
      </c>
      <c r="P3476" s="143" t="str">
        <f>'Ek.3-A'!L3476</f>
        <v/>
      </c>
      <c r="Q3476" s="24" t="str">
        <f>'Ek.3-A'!M3476</f>
        <v/>
      </c>
      <c r="R3476" s="24">
        <f t="shared" si="735"/>
        <v>0</v>
      </c>
      <c r="S3476" s="141" t="str">
        <f t="shared" si="736"/>
        <v>H</v>
      </c>
      <c r="T3476" s="24">
        <f>IF(S3476="E",SUM($R$5:R3476),0)</f>
        <v>0</v>
      </c>
      <c r="U3476" s="143">
        <f t="shared" si="737"/>
        <v>0</v>
      </c>
    </row>
    <row r="3477" spans="1:21" x14ac:dyDescent="0.25">
      <c r="A3477" s="6">
        <v>35.770000000000003</v>
      </c>
      <c r="B3477" s="31" t="s">
        <v>90</v>
      </c>
      <c r="D3477" s="87">
        <v>291711009019</v>
      </c>
      <c r="E3477" s="3">
        <v>0.6</v>
      </c>
      <c r="L3477" s="97"/>
      <c r="M3477" s="5"/>
      <c r="N3477" s="5"/>
      <c r="O3477" s="5"/>
      <c r="Q3477" s="23"/>
      <c r="T3477" s="24"/>
      <c r="U3477" s="25"/>
    </row>
    <row r="3478" spans="1:21" x14ac:dyDescent="0.25">
      <c r="A3478" s="6">
        <v>35.78</v>
      </c>
      <c r="B3478" s="31" t="s">
        <v>90</v>
      </c>
      <c r="D3478" s="89">
        <v>291615001000</v>
      </c>
      <c r="E3478" s="3">
        <v>0.6</v>
      </c>
      <c r="K3478" s="3">
        <f>K3476+1</f>
        <v>2563</v>
      </c>
      <c r="L3478" s="97" t="str">
        <f>IF(TRIM('Ek.3-A'!F3478)&lt;&gt;"","var","yok")</f>
        <v>yok</v>
      </c>
      <c r="M3478" s="5" t="str">
        <f>IF('Ek.3-A'!F3478="", "", IF(VLOOKUP('Ek.3-A'!F3478, Veriler!D:E, 2, 0)=0, "", VLOOKUP('Ek.3-A'!F3478, Veriler!D:E, 2, 0)))</f>
        <v/>
      </c>
      <c r="N3478" s="5" t="str">
        <f>IF('Ek.3-A'!P3478="", "", 'Ek.3-A'!P3478)</f>
        <v/>
      </c>
      <c r="O3478" s="142">
        <f>'Ek.3-A'!S3478</f>
        <v>0</v>
      </c>
      <c r="P3478" s="143" t="str">
        <f>'Ek.3-A'!L3478</f>
        <v/>
      </c>
      <c r="Q3478" s="24" t="str">
        <f>'Ek.3-A'!M3478</f>
        <v/>
      </c>
      <c r="R3478" s="24">
        <f t="shared" ref="R3478:R3491" si="739">IF(L3478="var",0,IF(Q3478&lt;=0.005,Q3478,0))</f>
        <v>0</v>
      </c>
      <c r="S3478" s="141" t="str">
        <f t="shared" ref="S3478:S3491" si="740">IF(Q3478&lt;=0.005,"E","H")</f>
        <v>H</v>
      </c>
      <c r="T3478" s="24">
        <f>IF(S3478="E",SUM($R$5:R3478),0)</f>
        <v>0</v>
      </c>
      <c r="U3478" s="143">
        <f t="shared" ref="U3478:U3491" si="741">IF(T3478&lt;=0.1, O3478, IF(R3478&gt;$G$2, R3478*O3478, $G$2*O3478))</f>
        <v>0</v>
      </c>
    </row>
    <row r="3479" spans="1:21" x14ac:dyDescent="0.25">
      <c r="A3479" s="6">
        <v>35.79</v>
      </c>
      <c r="B3479" s="31" t="s">
        <v>90</v>
      </c>
      <c r="D3479" s="87">
        <v>382312000000</v>
      </c>
      <c r="E3479" s="3">
        <v>0.6</v>
      </c>
      <c r="K3479" s="3">
        <f t="shared" ref="K3479:K3491" si="742">K3478+1</f>
        <v>2564</v>
      </c>
      <c r="L3479" s="97" t="str">
        <f>IF(TRIM('Ek.3-A'!F3479)&lt;&gt;"","var","yok")</f>
        <v>yok</v>
      </c>
      <c r="M3479" s="5" t="str">
        <f>IF('Ek.3-A'!F3479="", "", IF(VLOOKUP('Ek.3-A'!F3479, Veriler!D:E, 2, 0)=0, "", VLOOKUP('Ek.3-A'!F3479, Veriler!D:E, 2, 0)))</f>
        <v/>
      </c>
      <c r="N3479" s="5" t="str">
        <f>IF('Ek.3-A'!P3479="", "", 'Ek.3-A'!P3479)</f>
        <v/>
      </c>
      <c r="O3479" s="142">
        <f>'Ek.3-A'!S3479</f>
        <v>0</v>
      </c>
      <c r="P3479" s="143" t="str">
        <f>'Ek.3-A'!L3479</f>
        <v/>
      </c>
      <c r="Q3479" s="24" t="str">
        <f>'Ek.3-A'!M3479</f>
        <v/>
      </c>
      <c r="R3479" s="24">
        <f t="shared" si="739"/>
        <v>0</v>
      </c>
      <c r="S3479" s="141" t="str">
        <f t="shared" si="740"/>
        <v>H</v>
      </c>
      <c r="T3479" s="24">
        <f>IF(S3479="E",SUM($R$5:R3479),0)</f>
        <v>0</v>
      </c>
      <c r="U3479" s="143">
        <f t="shared" si="741"/>
        <v>0</v>
      </c>
    </row>
    <row r="3480" spans="1:21" x14ac:dyDescent="0.25">
      <c r="A3480" s="6">
        <v>35.799999999999997</v>
      </c>
      <c r="B3480" s="31" t="s">
        <v>90</v>
      </c>
      <c r="D3480" s="89">
        <v>291615009019</v>
      </c>
      <c r="E3480" s="3">
        <v>0.6</v>
      </c>
      <c r="K3480" s="3">
        <f t="shared" si="742"/>
        <v>2565</v>
      </c>
      <c r="L3480" s="97" t="str">
        <f>IF(TRIM('Ek.3-A'!F3480)&lt;&gt;"","var","yok")</f>
        <v>yok</v>
      </c>
      <c r="M3480" s="5" t="str">
        <f>IF('Ek.3-A'!F3480="", "", IF(VLOOKUP('Ek.3-A'!F3480, Veriler!D:E, 2, 0)=0, "", VLOOKUP('Ek.3-A'!F3480, Veriler!D:E, 2, 0)))</f>
        <v/>
      </c>
      <c r="N3480" s="5" t="str">
        <f>IF('Ek.3-A'!P3480="", "", 'Ek.3-A'!P3480)</f>
        <v/>
      </c>
      <c r="O3480" s="142">
        <f>'Ek.3-A'!S3480</f>
        <v>0</v>
      </c>
      <c r="P3480" s="143" t="str">
        <f>'Ek.3-A'!L3480</f>
        <v/>
      </c>
      <c r="Q3480" s="24" t="str">
        <f>'Ek.3-A'!M3480</f>
        <v/>
      </c>
      <c r="R3480" s="24">
        <f t="shared" si="739"/>
        <v>0</v>
      </c>
      <c r="S3480" s="141" t="str">
        <f t="shared" si="740"/>
        <v>H</v>
      </c>
      <c r="T3480" s="24">
        <f>IF(S3480="E",SUM($R$5:R3480),0)</f>
        <v>0</v>
      </c>
      <c r="U3480" s="143">
        <f t="shared" si="741"/>
        <v>0</v>
      </c>
    </row>
    <row r="3481" spans="1:21" x14ac:dyDescent="0.25">
      <c r="A3481" s="6">
        <v>35.81</v>
      </c>
      <c r="B3481" s="31" t="s">
        <v>90</v>
      </c>
      <c r="D3481" s="87">
        <v>150300909000</v>
      </c>
      <c r="E3481" s="3">
        <v>0.6</v>
      </c>
      <c r="K3481" s="3">
        <f t="shared" si="742"/>
        <v>2566</v>
      </c>
      <c r="L3481" s="97" t="str">
        <f>IF(TRIM('Ek.3-A'!F3481)&lt;&gt;"","var","yok")</f>
        <v>yok</v>
      </c>
      <c r="M3481" s="5" t="str">
        <f>IF('Ek.3-A'!F3481="", "", IF(VLOOKUP('Ek.3-A'!F3481, Veriler!D:E, 2, 0)=0, "", VLOOKUP('Ek.3-A'!F3481, Veriler!D:E, 2, 0)))</f>
        <v/>
      </c>
      <c r="N3481" s="5" t="str">
        <f>IF('Ek.3-A'!P3481="", "", 'Ek.3-A'!P3481)</f>
        <v/>
      </c>
      <c r="O3481" s="142">
        <f>'Ek.3-A'!S3481</f>
        <v>0</v>
      </c>
      <c r="P3481" s="143" t="str">
        <f>'Ek.3-A'!L3481</f>
        <v/>
      </c>
      <c r="Q3481" s="24" t="str">
        <f>'Ek.3-A'!M3481</f>
        <v/>
      </c>
      <c r="R3481" s="24">
        <f t="shared" si="739"/>
        <v>0</v>
      </c>
      <c r="S3481" s="141" t="str">
        <f t="shared" si="740"/>
        <v>H</v>
      </c>
      <c r="T3481" s="24">
        <f>IF(S3481="E",SUM($R$5:R3481),0)</f>
        <v>0</v>
      </c>
      <c r="U3481" s="143">
        <f t="shared" si="741"/>
        <v>0</v>
      </c>
    </row>
    <row r="3482" spans="1:21" x14ac:dyDescent="0.25">
      <c r="A3482" s="6">
        <v>35.82</v>
      </c>
      <c r="B3482" s="31" t="s">
        <v>90</v>
      </c>
      <c r="D3482" s="89">
        <v>700220100000</v>
      </c>
      <c r="E3482" s="3">
        <v>0.6</v>
      </c>
      <c r="K3482" s="3">
        <f t="shared" si="742"/>
        <v>2567</v>
      </c>
      <c r="L3482" s="97" t="str">
        <f>IF(TRIM('Ek.3-A'!F3482)&lt;&gt;"","var","yok")</f>
        <v>yok</v>
      </c>
      <c r="M3482" s="5" t="str">
        <f>IF('Ek.3-A'!F3482="", "", IF(VLOOKUP('Ek.3-A'!F3482, Veriler!D:E, 2, 0)=0, "", VLOOKUP('Ek.3-A'!F3482, Veriler!D:E, 2, 0)))</f>
        <v/>
      </c>
      <c r="N3482" s="5" t="str">
        <f>IF('Ek.3-A'!P3482="", "", 'Ek.3-A'!P3482)</f>
        <v/>
      </c>
      <c r="O3482" s="142">
        <f>'Ek.3-A'!S3482</f>
        <v>0</v>
      </c>
      <c r="P3482" s="143" t="str">
        <f>'Ek.3-A'!L3482</f>
        <v/>
      </c>
      <c r="Q3482" s="24" t="str">
        <f>'Ek.3-A'!M3482</f>
        <v/>
      </c>
      <c r="R3482" s="24">
        <f t="shared" si="739"/>
        <v>0</v>
      </c>
      <c r="S3482" s="141" t="str">
        <f t="shared" si="740"/>
        <v>H</v>
      </c>
      <c r="T3482" s="24">
        <f>IF(S3482="E",SUM($R$5:R3482),0)</f>
        <v>0</v>
      </c>
      <c r="U3482" s="143">
        <f t="shared" si="741"/>
        <v>0</v>
      </c>
    </row>
    <row r="3483" spans="1:21" x14ac:dyDescent="0.25">
      <c r="A3483" s="6">
        <v>35.83</v>
      </c>
      <c r="B3483" s="31" t="s">
        <v>90</v>
      </c>
      <c r="D3483" s="87">
        <v>701400001029</v>
      </c>
      <c r="E3483" s="3">
        <v>0.6</v>
      </c>
      <c r="K3483" s="3">
        <f t="shared" si="742"/>
        <v>2568</v>
      </c>
      <c r="L3483" s="97" t="str">
        <f>IF(TRIM('Ek.3-A'!F3483)&lt;&gt;"","var","yok")</f>
        <v>yok</v>
      </c>
      <c r="M3483" s="5" t="str">
        <f>IF('Ek.3-A'!F3483="", "", IF(VLOOKUP('Ek.3-A'!F3483, Veriler!D:E, 2, 0)=0, "", VLOOKUP('Ek.3-A'!F3483, Veriler!D:E, 2, 0)))</f>
        <v/>
      </c>
      <c r="N3483" s="5" t="str">
        <f>IF('Ek.3-A'!P3483="", "", 'Ek.3-A'!P3483)</f>
        <v/>
      </c>
      <c r="O3483" s="142">
        <f>'Ek.3-A'!S3483</f>
        <v>0</v>
      </c>
      <c r="P3483" s="143" t="str">
        <f>'Ek.3-A'!L3483</f>
        <v/>
      </c>
      <c r="Q3483" s="24" t="str">
        <f>'Ek.3-A'!M3483</f>
        <v/>
      </c>
      <c r="R3483" s="24">
        <f t="shared" si="739"/>
        <v>0</v>
      </c>
      <c r="S3483" s="141" t="str">
        <f t="shared" si="740"/>
        <v>H</v>
      </c>
      <c r="T3483" s="24">
        <f>IF(S3483="E",SUM($R$5:R3483),0)</f>
        <v>0</v>
      </c>
      <c r="U3483" s="143">
        <f t="shared" si="741"/>
        <v>0</v>
      </c>
    </row>
    <row r="3484" spans="1:21" x14ac:dyDescent="0.25">
      <c r="A3484" s="6">
        <v>35.840000000000003</v>
      </c>
      <c r="B3484" s="31" t="s">
        <v>90</v>
      </c>
      <c r="D3484" s="89">
        <v>701400001019</v>
      </c>
      <c r="E3484" s="3">
        <v>0.6</v>
      </c>
      <c r="K3484" s="3">
        <f t="shared" si="742"/>
        <v>2569</v>
      </c>
      <c r="L3484" s="97" t="str">
        <f>IF(TRIM('Ek.3-A'!F3484)&lt;&gt;"","var","yok")</f>
        <v>yok</v>
      </c>
      <c r="M3484" s="5" t="str">
        <f>IF('Ek.3-A'!F3484="", "", IF(VLOOKUP('Ek.3-A'!F3484, Veriler!D:E, 2, 0)=0, "", VLOOKUP('Ek.3-A'!F3484, Veriler!D:E, 2, 0)))</f>
        <v/>
      </c>
      <c r="N3484" s="5" t="str">
        <f>IF('Ek.3-A'!P3484="", "", 'Ek.3-A'!P3484)</f>
        <v/>
      </c>
      <c r="O3484" s="142">
        <f>'Ek.3-A'!S3484</f>
        <v>0</v>
      </c>
      <c r="P3484" s="143" t="str">
        <f>'Ek.3-A'!L3484</f>
        <v/>
      </c>
      <c r="Q3484" s="24" t="str">
        <f>'Ek.3-A'!M3484</f>
        <v/>
      </c>
      <c r="R3484" s="24">
        <f t="shared" si="739"/>
        <v>0</v>
      </c>
      <c r="S3484" s="141" t="str">
        <f t="shared" si="740"/>
        <v>H</v>
      </c>
      <c r="T3484" s="24">
        <f>IF(S3484="E",SUM($R$5:R3484),0)</f>
        <v>0</v>
      </c>
      <c r="U3484" s="143">
        <f t="shared" si="741"/>
        <v>0</v>
      </c>
    </row>
    <row r="3485" spans="1:21" x14ac:dyDescent="0.25">
      <c r="A3485" s="6">
        <v>35.85</v>
      </c>
      <c r="B3485" s="31" t="s">
        <v>90</v>
      </c>
      <c r="D3485" s="87">
        <v>701400001011</v>
      </c>
      <c r="E3485" s="3">
        <v>0.6</v>
      </c>
      <c r="K3485" s="3">
        <f t="shared" si="742"/>
        <v>2570</v>
      </c>
      <c r="L3485" s="97" t="str">
        <f>IF(TRIM('Ek.3-A'!F3485)&lt;&gt;"","var","yok")</f>
        <v>yok</v>
      </c>
      <c r="M3485" s="5" t="str">
        <f>IF('Ek.3-A'!F3485="", "", IF(VLOOKUP('Ek.3-A'!F3485, Veriler!D:E, 2, 0)=0, "", VLOOKUP('Ek.3-A'!F3485, Veriler!D:E, 2, 0)))</f>
        <v/>
      </c>
      <c r="N3485" s="5" t="str">
        <f>IF('Ek.3-A'!P3485="", "", 'Ek.3-A'!P3485)</f>
        <v/>
      </c>
      <c r="O3485" s="142">
        <f>'Ek.3-A'!S3485</f>
        <v>0</v>
      </c>
      <c r="P3485" s="143" t="str">
        <f>'Ek.3-A'!L3485</f>
        <v/>
      </c>
      <c r="Q3485" s="24" t="str">
        <f>'Ek.3-A'!M3485</f>
        <v/>
      </c>
      <c r="R3485" s="24">
        <f t="shared" si="739"/>
        <v>0</v>
      </c>
      <c r="S3485" s="141" t="str">
        <f t="shared" si="740"/>
        <v>H</v>
      </c>
      <c r="T3485" s="24">
        <f>IF(S3485="E",SUM($R$5:R3485),0)</f>
        <v>0</v>
      </c>
      <c r="U3485" s="143">
        <f t="shared" si="741"/>
        <v>0</v>
      </c>
    </row>
    <row r="3486" spans="1:21" x14ac:dyDescent="0.25">
      <c r="A3486" s="6">
        <v>35.86</v>
      </c>
      <c r="B3486" s="31" t="s">
        <v>90</v>
      </c>
      <c r="D3486" s="89">
        <v>902730000019</v>
      </c>
      <c r="E3486" s="3">
        <v>0.6</v>
      </c>
      <c r="K3486" s="3">
        <f t="shared" si="742"/>
        <v>2571</v>
      </c>
      <c r="L3486" s="97" t="str">
        <f>IF(TRIM('Ek.3-A'!F3486)&lt;&gt;"","var","yok")</f>
        <v>yok</v>
      </c>
      <c r="M3486" s="5" t="str">
        <f>IF('Ek.3-A'!F3486="", "", IF(VLOOKUP('Ek.3-A'!F3486, Veriler!D:E, 2, 0)=0, "", VLOOKUP('Ek.3-A'!F3486, Veriler!D:E, 2, 0)))</f>
        <v/>
      </c>
      <c r="N3486" s="5" t="str">
        <f>IF('Ek.3-A'!P3486="", "", 'Ek.3-A'!P3486)</f>
        <v/>
      </c>
      <c r="O3486" s="142">
        <f>'Ek.3-A'!S3486</f>
        <v>0</v>
      </c>
      <c r="P3486" s="143" t="str">
        <f>'Ek.3-A'!L3486</f>
        <v/>
      </c>
      <c r="Q3486" s="24" t="str">
        <f>'Ek.3-A'!M3486</f>
        <v/>
      </c>
      <c r="R3486" s="24">
        <f t="shared" si="739"/>
        <v>0</v>
      </c>
      <c r="S3486" s="141" t="str">
        <f t="shared" si="740"/>
        <v>H</v>
      </c>
      <c r="T3486" s="24">
        <f>IF(S3486="E",SUM($R$5:R3486),0)</f>
        <v>0</v>
      </c>
      <c r="U3486" s="143">
        <f t="shared" si="741"/>
        <v>0</v>
      </c>
    </row>
    <row r="3487" spans="1:21" x14ac:dyDescent="0.25">
      <c r="A3487" s="6">
        <v>35.869999999999997</v>
      </c>
      <c r="B3487" s="31" t="s">
        <v>90</v>
      </c>
      <c r="D3487" s="87">
        <v>902730000011</v>
      </c>
      <c r="E3487" s="3">
        <v>0.6</v>
      </c>
      <c r="K3487" s="3">
        <f t="shared" si="742"/>
        <v>2572</v>
      </c>
      <c r="L3487" s="97" t="str">
        <f>IF(TRIM('Ek.3-A'!F3487)&lt;&gt;"","var","yok")</f>
        <v>yok</v>
      </c>
      <c r="M3487" s="5" t="str">
        <f>IF('Ek.3-A'!F3487="", "", IF(VLOOKUP('Ek.3-A'!F3487, Veriler!D:E, 2, 0)=0, "", VLOOKUP('Ek.3-A'!F3487, Veriler!D:E, 2, 0)))</f>
        <v/>
      </c>
      <c r="N3487" s="5" t="str">
        <f>IF('Ek.3-A'!P3487="", "", 'Ek.3-A'!P3487)</f>
        <v/>
      </c>
      <c r="O3487" s="142">
        <f>'Ek.3-A'!S3487</f>
        <v>0</v>
      </c>
      <c r="P3487" s="143" t="str">
        <f>'Ek.3-A'!L3487</f>
        <v/>
      </c>
      <c r="Q3487" s="24" t="str">
        <f>'Ek.3-A'!M3487</f>
        <v/>
      </c>
      <c r="R3487" s="24">
        <f t="shared" si="739"/>
        <v>0</v>
      </c>
      <c r="S3487" s="141" t="str">
        <f t="shared" si="740"/>
        <v>H</v>
      </c>
      <c r="T3487" s="24">
        <f>IF(S3487="E",SUM($R$5:R3487),0)</f>
        <v>0</v>
      </c>
      <c r="U3487" s="143">
        <f t="shared" si="741"/>
        <v>0</v>
      </c>
    </row>
    <row r="3488" spans="1:21" x14ac:dyDescent="0.25">
      <c r="A3488" s="6">
        <v>35.880000000000003</v>
      </c>
      <c r="B3488" s="31" t="s">
        <v>90</v>
      </c>
      <c r="D3488" s="89">
        <v>700100910000</v>
      </c>
      <c r="E3488" s="3">
        <v>0.6</v>
      </c>
      <c r="K3488" s="3">
        <f t="shared" si="742"/>
        <v>2573</v>
      </c>
      <c r="L3488" s="97" t="str">
        <f>IF(TRIM('Ek.3-A'!F3488)&lt;&gt;"","var","yok")</f>
        <v>yok</v>
      </c>
      <c r="M3488" s="5" t="str">
        <f>IF('Ek.3-A'!F3488="", "", IF(VLOOKUP('Ek.3-A'!F3488, Veriler!D:E, 2, 0)=0, "", VLOOKUP('Ek.3-A'!F3488, Veriler!D:E, 2, 0)))</f>
        <v/>
      </c>
      <c r="N3488" s="5" t="str">
        <f>IF('Ek.3-A'!P3488="", "", 'Ek.3-A'!P3488)</f>
        <v/>
      </c>
      <c r="O3488" s="142">
        <f>'Ek.3-A'!S3488</f>
        <v>0</v>
      </c>
      <c r="P3488" s="143" t="str">
        <f>'Ek.3-A'!L3488</f>
        <v/>
      </c>
      <c r="Q3488" s="24" t="str">
        <f>'Ek.3-A'!M3488</f>
        <v/>
      </c>
      <c r="R3488" s="24">
        <f t="shared" si="739"/>
        <v>0</v>
      </c>
      <c r="S3488" s="141" t="str">
        <f t="shared" si="740"/>
        <v>H</v>
      </c>
      <c r="T3488" s="24">
        <f>IF(S3488="E",SUM($R$5:R3488),0)</f>
        <v>0</v>
      </c>
      <c r="U3488" s="143">
        <f t="shared" si="741"/>
        <v>0</v>
      </c>
    </row>
    <row r="3489" spans="1:41" x14ac:dyDescent="0.25">
      <c r="A3489" s="6">
        <v>35.89</v>
      </c>
      <c r="B3489" s="31" t="s">
        <v>90</v>
      </c>
      <c r="D3489" s="87">
        <v>853670003000</v>
      </c>
      <c r="E3489" s="3">
        <v>0.6</v>
      </c>
      <c r="K3489" s="3">
        <f t="shared" si="742"/>
        <v>2574</v>
      </c>
      <c r="L3489" s="97" t="str">
        <f>IF(TRIM('Ek.3-A'!F3489)&lt;&gt;"","var","yok")</f>
        <v>yok</v>
      </c>
      <c r="M3489" s="5" t="str">
        <f>IF('Ek.3-A'!F3489="", "", IF(VLOOKUP('Ek.3-A'!F3489, Veriler!D:E, 2, 0)=0, "", VLOOKUP('Ek.3-A'!F3489, Veriler!D:E, 2, 0)))</f>
        <v/>
      </c>
      <c r="N3489" s="5" t="str">
        <f>IF('Ek.3-A'!P3489="", "", 'Ek.3-A'!P3489)</f>
        <v/>
      </c>
      <c r="O3489" s="142">
        <f>'Ek.3-A'!S3489</f>
        <v>0</v>
      </c>
      <c r="P3489" s="143" t="str">
        <f>'Ek.3-A'!L3489</f>
        <v/>
      </c>
      <c r="Q3489" s="24" t="str">
        <f>'Ek.3-A'!M3489</f>
        <v/>
      </c>
      <c r="R3489" s="24">
        <f t="shared" si="739"/>
        <v>0</v>
      </c>
      <c r="S3489" s="141" t="str">
        <f t="shared" si="740"/>
        <v>H</v>
      </c>
      <c r="T3489" s="24">
        <f>IF(S3489="E",SUM($R$5:R3489),0)</f>
        <v>0</v>
      </c>
      <c r="U3489" s="143">
        <f t="shared" si="741"/>
        <v>0</v>
      </c>
    </row>
    <row r="3490" spans="1:41" x14ac:dyDescent="0.25">
      <c r="A3490" s="6">
        <v>35.9</v>
      </c>
      <c r="B3490" s="31" t="s">
        <v>90</v>
      </c>
      <c r="D3490" s="89">
        <v>853670005000</v>
      </c>
      <c r="E3490" s="3">
        <v>0.6</v>
      </c>
      <c r="K3490" s="3">
        <f t="shared" si="742"/>
        <v>2575</v>
      </c>
      <c r="L3490" s="97" t="str">
        <f>IF(TRIM('Ek.3-A'!F3490)&lt;&gt;"","var","yok")</f>
        <v>yok</v>
      </c>
      <c r="M3490" s="5" t="str">
        <f>IF('Ek.3-A'!F3490="", "", IF(VLOOKUP('Ek.3-A'!F3490, Veriler!D:E, 2, 0)=0, "", VLOOKUP('Ek.3-A'!F3490, Veriler!D:E, 2, 0)))</f>
        <v/>
      </c>
      <c r="N3490" s="5" t="str">
        <f>IF('Ek.3-A'!P3490="", "", 'Ek.3-A'!P3490)</f>
        <v/>
      </c>
      <c r="O3490" s="142">
        <f>'Ek.3-A'!S3490</f>
        <v>0</v>
      </c>
      <c r="P3490" s="143" t="str">
        <f>'Ek.3-A'!L3490</f>
        <v/>
      </c>
      <c r="Q3490" s="24" t="str">
        <f>'Ek.3-A'!M3490</f>
        <v/>
      </c>
      <c r="R3490" s="24">
        <f t="shared" si="739"/>
        <v>0</v>
      </c>
      <c r="S3490" s="141" t="str">
        <f t="shared" si="740"/>
        <v>H</v>
      </c>
      <c r="T3490" s="24">
        <f>IF(S3490="E",SUM($R$5:R3490),0)</f>
        <v>0</v>
      </c>
      <c r="U3490" s="143">
        <f t="shared" si="741"/>
        <v>0</v>
      </c>
    </row>
    <row r="3491" spans="1:41" x14ac:dyDescent="0.25">
      <c r="A3491" s="6">
        <v>35.909999999999997</v>
      </c>
      <c r="B3491" s="31" t="s">
        <v>90</v>
      </c>
      <c r="D3491" s="87">
        <v>853670001000</v>
      </c>
      <c r="E3491" s="3">
        <v>0.6</v>
      </c>
      <c r="K3491" s="3">
        <f t="shared" si="742"/>
        <v>2576</v>
      </c>
      <c r="L3491" s="97" t="str">
        <f>IF(TRIM('Ek.3-A'!F3491)&lt;&gt;"","var","yok")</f>
        <v>yok</v>
      </c>
      <c r="M3491" s="5" t="str">
        <f>IF('Ek.3-A'!F3491="", "", IF(VLOOKUP('Ek.3-A'!F3491, Veriler!D:E, 2, 0)=0, "", VLOOKUP('Ek.3-A'!F3491, Veriler!D:E, 2, 0)))</f>
        <v/>
      </c>
      <c r="N3491" s="5" t="str">
        <f>IF('Ek.3-A'!P3491="", "", 'Ek.3-A'!P3491)</f>
        <v/>
      </c>
      <c r="O3491" s="142">
        <f>'Ek.3-A'!S3491</f>
        <v>0</v>
      </c>
      <c r="P3491" s="143" t="str">
        <f>'Ek.3-A'!L3491</f>
        <v/>
      </c>
      <c r="Q3491" s="24" t="str">
        <f>'Ek.3-A'!M3491</f>
        <v/>
      </c>
      <c r="R3491" s="24">
        <f t="shared" si="739"/>
        <v>0</v>
      </c>
      <c r="S3491" s="141" t="str">
        <f t="shared" si="740"/>
        <v>H</v>
      </c>
      <c r="T3491" s="24">
        <f>IF(S3491="E",SUM($R$5:R3491),0)</f>
        <v>0</v>
      </c>
      <c r="U3491" s="143">
        <f t="shared" si="741"/>
        <v>0</v>
      </c>
    </row>
    <row r="3492" spans="1:41" x14ac:dyDescent="0.25">
      <c r="A3492" s="6">
        <v>35.92</v>
      </c>
      <c r="B3492" s="31" t="s">
        <v>90</v>
      </c>
      <c r="D3492" s="89">
        <v>853670002000</v>
      </c>
      <c r="E3492" s="3">
        <v>0.6</v>
      </c>
      <c r="T3492" s="24"/>
      <c r="U3492" s="25"/>
      <c r="AO3492" s="140">
        <f>'Ek.3-A'!L3492</f>
        <v>0</v>
      </c>
    </row>
    <row r="3493" spans="1:41" x14ac:dyDescent="0.25">
      <c r="A3493" s="6">
        <v>35.93</v>
      </c>
      <c r="B3493" s="31" t="s">
        <v>90</v>
      </c>
      <c r="D3493" s="87">
        <v>900110901000</v>
      </c>
      <c r="E3493" s="3">
        <v>0.6</v>
      </c>
      <c r="T3493" s="24"/>
      <c r="U3493" s="25"/>
    </row>
    <row r="3494" spans="1:41" x14ac:dyDescent="0.25">
      <c r="A3494" s="6">
        <v>35.94</v>
      </c>
      <c r="B3494" s="31" t="s">
        <v>90</v>
      </c>
      <c r="D3494" s="89">
        <v>900110909900</v>
      </c>
      <c r="E3494" s="3">
        <v>0.6</v>
      </c>
      <c r="T3494" s="24"/>
      <c r="U3494" s="25"/>
    </row>
    <row r="3495" spans="1:41" x14ac:dyDescent="0.25">
      <c r="A3495" s="6">
        <v>35.950000000000003</v>
      </c>
      <c r="B3495" s="31" t="s">
        <v>90</v>
      </c>
      <c r="D3495" s="87">
        <v>900580009011</v>
      </c>
      <c r="E3495" s="3">
        <v>0.6</v>
      </c>
      <c r="T3495" s="24"/>
      <c r="U3495" s="25"/>
    </row>
    <row r="3496" spans="1:41" x14ac:dyDescent="0.25">
      <c r="A3496" s="6">
        <v>35.96</v>
      </c>
      <c r="B3496" s="31" t="s">
        <v>90</v>
      </c>
      <c r="D3496" s="89">
        <v>293329900012</v>
      </c>
      <c r="E3496" s="3">
        <v>0.6</v>
      </c>
      <c r="T3496" s="24"/>
      <c r="U3496" s="25"/>
    </row>
    <row r="3497" spans="1:41" x14ac:dyDescent="0.25">
      <c r="A3497" s="6">
        <v>35.97</v>
      </c>
      <c r="B3497" s="31" t="s">
        <v>90</v>
      </c>
      <c r="D3497" s="87">
        <v>271019150000</v>
      </c>
      <c r="E3497" s="3">
        <v>0.6</v>
      </c>
      <c r="T3497" s="24"/>
      <c r="U3497" s="25"/>
    </row>
    <row r="3498" spans="1:41" x14ac:dyDescent="0.25">
      <c r="A3498" s="6">
        <v>35.979999999999997</v>
      </c>
      <c r="B3498" s="31" t="s">
        <v>90</v>
      </c>
      <c r="D3498" s="89">
        <v>271019290000</v>
      </c>
      <c r="E3498" s="3">
        <v>0.6</v>
      </c>
      <c r="T3498" s="24"/>
      <c r="U3498" s="25"/>
    </row>
    <row r="3499" spans="1:41" x14ac:dyDescent="0.25">
      <c r="A3499" s="6">
        <v>35.99</v>
      </c>
      <c r="B3499" s="31" t="s">
        <v>90</v>
      </c>
      <c r="D3499" s="87">
        <v>271019110000</v>
      </c>
      <c r="E3499" s="3">
        <v>0.6</v>
      </c>
      <c r="T3499" s="24"/>
      <c r="U3499" s="25"/>
    </row>
    <row r="3500" spans="1:41" x14ac:dyDescent="0.25">
      <c r="A3500" s="6">
        <v>36</v>
      </c>
      <c r="B3500" s="31" t="s">
        <v>90</v>
      </c>
      <c r="D3500" s="89">
        <v>281000909011</v>
      </c>
      <c r="E3500" s="3">
        <v>0.6</v>
      </c>
      <c r="T3500" s="24"/>
      <c r="U3500" s="25"/>
    </row>
    <row r="3501" spans="1:41" x14ac:dyDescent="0.25">
      <c r="A3501" s="6">
        <v>36.01</v>
      </c>
      <c r="B3501" s="31" t="s">
        <v>90</v>
      </c>
      <c r="D3501" s="87">
        <v>280920000016</v>
      </c>
      <c r="E3501" s="3">
        <v>0.6</v>
      </c>
      <c r="K3501" s="3">
        <f>K3491+1</f>
        <v>2577</v>
      </c>
      <c r="L3501" s="97" t="str">
        <f>IF(TRIM('Ek.3-A'!F3501)&lt;&gt;"","var","yok")</f>
        <v>yok</v>
      </c>
      <c r="M3501" s="5" t="str">
        <f>IF('Ek.3-A'!F3501="", "", IF(VLOOKUP('Ek.3-A'!F3501, Veriler!D:E, 2, 0)=0, "", VLOOKUP('Ek.3-A'!F3501, Veriler!D:E, 2, 0)))</f>
        <v/>
      </c>
      <c r="N3501" s="5" t="str">
        <f>IF('Ek.3-A'!P3501="", "", 'Ek.3-A'!P3501)</f>
        <v/>
      </c>
      <c r="O3501" s="142">
        <f>'Ek.3-A'!S3501</f>
        <v>0</v>
      </c>
      <c r="P3501" s="143" t="str">
        <f>'Ek.3-A'!L3501</f>
        <v/>
      </c>
      <c r="Q3501" s="24" t="str">
        <f>'Ek.3-A'!M3501</f>
        <v/>
      </c>
      <c r="R3501" s="24">
        <f t="shared" ref="R3501:R3514" si="743">IF(L3501="var",0,IF(Q3501&lt;=0.005,Q3501,0))</f>
        <v>0</v>
      </c>
      <c r="S3501" s="141" t="str">
        <f t="shared" ref="S3501:S3514" si="744">IF(Q3501&lt;=0.005,"E","H")</f>
        <v>H</v>
      </c>
      <c r="T3501" s="24">
        <f>IF(S3501="E",SUM($R$5:R3501),0)</f>
        <v>0</v>
      </c>
      <c r="U3501" s="143">
        <f t="shared" ref="U3501:U3514" si="745">IF(T3501&lt;=0.1, O3501, IF(R3501&gt;$G$2, R3501*O3501, $G$2*O3501))</f>
        <v>0</v>
      </c>
    </row>
    <row r="3502" spans="1:41" x14ac:dyDescent="0.25">
      <c r="A3502" s="6">
        <v>36.020000000000003</v>
      </c>
      <c r="B3502" s="31" t="s">
        <v>90</v>
      </c>
      <c r="D3502" s="89">
        <v>291734000019</v>
      </c>
      <c r="E3502" s="3">
        <v>0.6</v>
      </c>
      <c r="K3502" s="3">
        <f t="shared" ref="K3502:K3514" si="746">K3501+1</f>
        <v>2578</v>
      </c>
      <c r="L3502" s="97" t="str">
        <f>IF(TRIM('Ek.3-A'!F3502)&lt;&gt;"","var","yok")</f>
        <v>yok</v>
      </c>
      <c r="M3502" s="5" t="str">
        <f>IF('Ek.3-A'!F3502="", "", IF(VLOOKUP('Ek.3-A'!F3502, Veriler!D:E, 2, 0)=0, "", VLOOKUP('Ek.3-A'!F3502, Veriler!D:E, 2, 0)))</f>
        <v/>
      </c>
      <c r="N3502" s="5" t="str">
        <f>IF('Ek.3-A'!P3502="", "", 'Ek.3-A'!P3502)</f>
        <v/>
      </c>
      <c r="O3502" s="142">
        <f>'Ek.3-A'!S3502</f>
        <v>0</v>
      </c>
      <c r="P3502" s="143" t="str">
        <f>'Ek.3-A'!L3502</f>
        <v/>
      </c>
      <c r="Q3502" s="24" t="str">
        <f>'Ek.3-A'!M3502</f>
        <v/>
      </c>
      <c r="R3502" s="24">
        <f t="shared" si="743"/>
        <v>0</v>
      </c>
      <c r="S3502" s="141" t="str">
        <f t="shared" si="744"/>
        <v>H</v>
      </c>
      <c r="T3502" s="24">
        <f>IF(S3502="E",SUM($R$5:R3502),0)</f>
        <v>0</v>
      </c>
      <c r="U3502" s="143">
        <f t="shared" si="745"/>
        <v>0</v>
      </c>
    </row>
    <row r="3503" spans="1:41" x14ac:dyDescent="0.25">
      <c r="A3503" s="6">
        <v>36.03</v>
      </c>
      <c r="B3503" s="31" t="s">
        <v>90</v>
      </c>
      <c r="D3503" s="87">
        <v>293723000011</v>
      </c>
      <c r="E3503" s="3">
        <v>0.6</v>
      </c>
      <c r="K3503" s="3">
        <f t="shared" si="746"/>
        <v>2579</v>
      </c>
      <c r="L3503" s="97" t="str">
        <f>IF(TRIM('Ek.3-A'!F3503)&lt;&gt;"","var","yok")</f>
        <v>yok</v>
      </c>
      <c r="M3503" s="5" t="str">
        <f>IF('Ek.3-A'!F3503="", "", IF(VLOOKUP('Ek.3-A'!F3503, Veriler!D:E, 2, 0)=0, "", VLOOKUP('Ek.3-A'!F3503, Veriler!D:E, 2, 0)))</f>
        <v/>
      </c>
      <c r="N3503" s="5" t="str">
        <f>IF('Ek.3-A'!P3503="", "", 'Ek.3-A'!P3503)</f>
        <v/>
      </c>
      <c r="O3503" s="142">
        <f>'Ek.3-A'!S3503</f>
        <v>0</v>
      </c>
      <c r="P3503" s="143" t="str">
        <f>'Ek.3-A'!L3503</f>
        <v/>
      </c>
      <c r="Q3503" s="24" t="str">
        <f>'Ek.3-A'!M3503</f>
        <v/>
      </c>
      <c r="R3503" s="24">
        <f t="shared" si="743"/>
        <v>0</v>
      </c>
      <c r="S3503" s="141" t="str">
        <f t="shared" si="744"/>
        <v>H</v>
      </c>
      <c r="T3503" s="24">
        <f>IF(S3503="E",SUM($R$5:R3503),0)</f>
        <v>0</v>
      </c>
      <c r="U3503" s="143">
        <f t="shared" si="745"/>
        <v>0</v>
      </c>
    </row>
    <row r="3504" spans="1:41" x14ac:dyDescent="0.25">
      <c r="A3504" s="6">
        <v>36.04</v>
      </c>
      <c r="B3504" s="31" t="s">
        <v>90</v>
      </c>
      <c r="D3504" s="89">
        <v>901580801000</v>
      </c>
      <c r="E3504" s="3">
        <v>0.6</v>
      </c>
      <c r="K3504" s="3">
        <f t="shared" si="746"/>
        <v>2580</v>
      </c>
      <c r="L3504" s="97" t="str">
        <f>IF(TRIM('Ek.3-A'!F3504)&lt;&gt;"","var","yok")</f>
        <v>yok</v>
      </c>
      <c r="M3504" s="5" t="str">
        <f>IF('Ek.3-A'!F3504="", "", IF(VLOOKUP('Ek.3-A'!F3504, Veriler!D:E, 2, 0)=0, "", VLOOKUP('Ek.3-A'!F3504, Veriler!D:E, 2, 0)))</f>
        <v/>
      </c>
      <c r="N3504" s="5" t="str">
        <f>IF('Ek.3-A'!P3504="", "", 'Ek.3-A'!P3504)</f>
        <v/>
      </c>
      <c r="O3504" s="142">
        <f>'Ek.3-A'!S3504</f>
        <v>0</v>
      </c>
      <c r="P3504" s="143" t="str">
        <f>'Ek.3-A'!L3504</f>
        <v/>
      </c>
      <c r="Q3504" s="24" t="str">
        <f>'Ek.3-A'!M3504</f>
        <v/>
      </c>
      <c r="R3504" s="24">
        <f t="shared" si="743"/>
        <v>0</v>
      </c>
      <c r="S3504" s="141" t="str">
        <f t="shared" si="744"/>
        <v>H</v>
      </c>
      <c r="T3504" s="24">
        <f>IF(S3504="E",SUM($R$5:R3504),0)</f>
        <v>0</v>
      </c>
      <c r="U3504" s="143">
        <f t="shared" si="745"/>
        <v>0</v>
      </c>
    </row>
    <row r="3505" spans="1:21" x14ac:dyDescent="0.25">
      <c r="A3505" s="6">
        <v>36.049999999999997</v>
      </c>
      <c r="B3505" s="31" t="s">
        <v>90</v>
      </c>
      <c r="D3505" s="87">
        <v>901580809000</v>
      </c>
      <c r="E3505" s="3">
        <v>0.6</v>
      </c>
      <c r="K3505" s="3">
        <f t="shared" si="746"/>
        <v>2581</v>
      </c>
      <c r="L3505" s="97" t="str">
        <f>IF(TRIM('Ek.3-A'!F3505)&lt;&gt;"","var","yok")</f>
        <v>yok</v>
      </c>
      <c r="M3505" s="5" t="str">
        <f>IF('Ek.3-A'!F3505="", "", IF(VLOOKUP('Ek.3-A'!F3505, Veriler!D:E, 2, 0)=0, "", VLOOKUP('Ek.3-A'!F3505, Veriler!D:E, 2, 0)))</f>
        <v/>
      </c>
      <c r="N3505" s="5" t="str">
        <f>IF('Ek.3-A'!P3505="", "", 'Ek.3-A'!P3505)</f>
        <v/>
      </c>
      <c r="O3505" s="142">
        <f>'Ek.3-A'!S3505</f>
        <v>0</v>
      </c>
      <c r="P3505" s="143" t="str">
        <f>'Ek.3-A'!L3505</f>
        <v/>
      </c>
      <c r="Q3505" s="24" t="str">
        <f>'Ek.3-A'!M3505</f>
        <v/>
      </c>
      <c r="R3505" s="24">
        <f t="shared" si="743"/>
        <v>0</v>
      </c>
      <c r="S3505" s="141" t="str">
        <f t="shared" si="744"/>
        <v>H</v>
      </c>
      <c r="T3505" s="24">
        <f>IF(S3505="E",SUM($R$5:R3505),0)</f>
        <v>0</v>
      </c>
      <c r="U3505" s="143">
        <f t="shared" si="745"/>
        <v>0</v>
      </c>
    </row>
    <row r="3506" spans="1:21" x14ac:dyDescent="0.25">
      <c r="A3506" s="6">
        <v>36.06</v>
      </c>
      <c r="B3506" s="31" t="s">
        <v>90</v>
      </c>
      <c r="D3506" s="89">
        <v>401212000000</v>
      </c>
      <c r="E3506" s="3">
        <v>0.6</v>
      </c>
      <c r="K3506" s="3">
        <f t="shared" si="746"/>
        <v>2582</v>
      </c>
      <c r="L3506" s="97" t="str">
        <f>IF(TRIM('Ek.3-A'!F3506)&lt;&gt;"","var","yok")</f>
        <v>yok</v>
      </c>
      <c r="M3506" s="5" t="str">
        <f>IF('Ek.3-A'!F3506="", "", IF(VLOOKUP('Ek.3-A'!F3506, Veriler!D:E, 2, 0)=0, "", VLOOKUP('Ek.3-A'!F3506, Veriler!D:E, 2, 0)))</f>
        <v/>
      </c>
      <c r="N3506" s="5" t="str">
        <f>IF('Ek.3-A'!P3506="", "", 'Ek.3-A'!P3506)</f>
        <v/>
      </c>
      <c r="O3506" s="142">
        <f>'Ek.3-A'!S3506</f>
        <v>0</v>
      </c>
      <c r="P3506" s="143" t="str">
        <f>'Ek.3-A'!L3506</f>
        <v/>
      </c>
      <c r="Q3506" s="24" t="str">
        <f>'Ek.3-A'!M3506</f>
        <v/>
      </c>
      <c r="R3506" s="24">
        <f t="shared" si="743"/>
        <v>0</v>
      </c>
      <c r="S3506" s="141" t="str">
        <f t="shared" si="744"/>
        <v>H</v>
      </c>
      <c r="T3506" s="24">
        <f>IF(S3506="E",SUM($R$5:R3506),0)</f>
        <v>0</v>
      </c>
      <c r="U3506" s="143">
        <f t="shared" si="745"/>
        <v>0</v>
      </c>
    </row>
    <row r="3507" spans="1:21" x14ac:dyDescent="0.25">
      <c r="A3507" s="6">
        <v>36.07</v>
      </c>
      <c r="B3507" s="31" t="s">
        <v>90</v>
      </c>
      <c r="D3507" s="87">
        <v>292529000016</v>
      </c>
      <c r="E3507" s="3">
        <v>0.6</v>
      </c>
      <c r="K3507" s="3">
        <f t="shared" si="746"/>
        <v>2583</v>
      </c>
      <c r="L3507" s="97" t="str">
        <f>IF(TRIM('Ek.3-A'!F3507)&lt;&gt;"","var","yok")</f>
        <v>yok</v>
      </c>
      <c r="M3507" s="5" t="str">
        <f>IF('Ek.3-A'!F3507="", "", IF(VLOOKUP('Ek.3-A'!F3507, Veriler!D:E, 2, 0)=0, "", VLOOKUP('Ek.3-A'!F3507, Veriler!D:E, 2, 0)))</f>
        <v/>
      </c>
      <c r="N3507" s="5" t="str">
        <f>IF('Ek.3-A'!P3507="", "", 'Ek.3-A'!P3507)</f>
        <v/>
      </c>
      <c r="O3507" s="142">
        <f>'Ek.3-A'!S3507</f>
        <v>0</v>
      </c>
      <c r="P3507" s="143" t="str">
        <f>'Ek.3-A'!L3507</f>
        <v/>
      </c>
      <c r="Q3507" s="24" t="str">
        <f>'Ek.3-A'!M3507</f>
        <v/>
      </c>
      <c r="R3507" s="24">
        <f t="shared" si="743"/>
        <v>0</v>
      </c>
      <c r="S3507" s="141" t="str">
        <f t="shared" si="744"/>
        <v>H</v>
      </c>
      <c r="T3507" s="24">
        <f>IF(S3507="E",SUM($R$5:R3507),0)</f>
        <v>0</v>
      </c>
      <c r="U3507" s="143">
        <f t="shared" si="745"/>
        <v>0</v>
      </c>
    </row>
    <row r="3508" spans="1:21" x14ac:dyDescent="0.25">
      <c r="A3508" s="6">
        <v>36.08</v>
      </c>
      <c r="B3508" s="31" t="s">
        <v>90</v>
      </c>
      <c r="D3508" s="89">
        <v>293590900013</v>
      </c>
      <c r="E3508" s="3">
        <v>0.6</v>
      </c>
      <c r="K3508" s="3">
        <f t="shared" si="746"/>
        <v>2584</v>
      </c>
      <c r="L3508" s="97" t="str">
        <f>IF(TRIM('Ek.3-A'!F3508)&lt;&gt;"","var","yok")</f>
        <v>yok</v>
      </c>
      <c r="M3508" s="5" t="str">
        <f>IF('Ek.3-A'!F3508="", "", IF(VLOOKUP('Ek.3-A'!F3508, Veriler!D:E, 2, 0)=0, "", VLOOKUP('Ek.3-A'!F3508, Veriler!D:E, 2, 0)))</f>
        <v/>
      </c>
      <c r="N3508" s="5" t="str">
        <f>IF('Ek.3-A'!P3508="", "", 'Ek.3-A'!P3508)</f>
        <v/>
      </c>
      <c r="O3508" s="142">
        <f>'Ek.3-A'!S3508</f>
        <v>0</v>
      </c>
      <c r="P3508" s="143" t="str">
        <f>'Ek.3-A'!L3508</f>
        <v/>
      </c>
      <c r="Q3508" s="24" t="str">
        <f>'Ek.3-A'!M3508</f>
        <v/>
      </c>
      <c r="R3508" s="24">
        <f t="shared" si="743"/>
        <v>0</v>
      </c>
      <c r="S3508" s="141" t="str">
        <f t="shared" si="744"/>
        <v>H</v>
      </c>
      <c r="T3508" s="24">
        <f>IF(S3508="E",SUM($R$5:R3508),0)</f>
        <v>0</v>
      </c>
      <c r="U3508" s="143">
        <f t="shared" si="745"/>
        <v>0</v>
      </c>
    </row>
    <row r="3509" spans="1:21" x14ac:dyDescent="0.25">
      <c r="A3509" s="6">
        <v>36.090000000000003</v>
      </c>
      <c r="B3509" s="31" t="s">
        <v>90</v>
      </c>
      <c r="D3509" s="87">
        <v>721430000016</v>
      </c>
      <c r="E3509" s="3">
        <v>0.6</v>
      </c>
      <c r="K3509" s="3">
        <f t="shared" si="746"/>
        <v>2585</v>
      </c>
      <c r="L3509" s="97" t="str">
        <f>IF(TRIM('Ek.3-A'!F3509)&lt;&gt;"","var","yok")</f>
        <v>yok</v>
      </c>
      <c r="M3509" s="5" t="str">
        <f>IF('Ek.3-A'!F3509="", "", IF(VLOOKUP('Ek.3-A'!F3509, Veriler!D:E, 2, 0)=0, "", VLOOKUP('Ek.3-A'!F3509, Veriler!D:E, 2, 0)))</f>
        <v/>
      </c>
      <c r="N3509" s="5" t="str">
        <f>IF('Ek.3-A'!P3509="", "", 'Ek.3-A'!P3509)</f>
        <v/>
      </c>
      <c r="O3509" s="142">
        <f>'Ek.3-A'!S3509</f>
        <v>0</v>
      </c>
      <c r="P3509" s="143" t="str">
        <f>'Ek.3-A'!L3509</f>
        <v/>
      </c>
      <c r="Q3509" s="24" t="str">
        <f>'Ek.3-A'!M3509</f>
        <v/>
      </c>
      <c r="R3509" s="24">
        <f t="shared" si="743"/>
        <v>0</v>
      </c>
      <c r="S3509" s="141" t="str">
        <f t="shared" si="744"/>
        <v>H</v>
      </c>
      <c r="T3509" s="24">
        <f>IF(S3509="E",SUM($R$5:R3509),0)</f>
        <v>0</v>
      </c>
      <c r="U3509" s="143">
        <f t="shared" si="745"/>
        <v>0</v>
      </c>
    </row>
    <row r="3510" spans="1:21" x14ac:dyDescent="0.25">
      <c r="A3510" s="6">
        <v>36.1</v>
      </c>
      <c r="B3510" s="31" t="s">
        <v>90</v>
      </c>
      <c r="D3510" s="89">
        <v>721430000019</v>
      </c>
      <c r="E3510" s="3">
        <v>0.6</v>
      </c>
      <c r="K3510" s="3">
        <f t="shared" si="746"/>
        <v>2586</v>
      </c>
      <c r="L3510" s="97" t="str">
        <f>IF(TRIM('Ek.3-A'!F3510)&lt;&gt;"","var","yok")</f>
        <v>yok</v>
      </c>
      <c r="M3510" s="5" t="str">
        <f>IF('Ek.3-A'!F3510="", "", IF(VLOOKUP('Ek.3-A'!F3510, Veriler!D:E, 2, 0)=0, "", VLOOKUP('Ek.3-A'!F3510, Veriler!D:E, 2, 0)))</f>
        <v/>
      </c>
      <c r="N3510" s="5" t="str">
        <f>IF('Ek.3-A'!P3510="", "", 'Ek.3-A'!P3510)</f>
        <v/>
      </c>
      <c r="O3510" s="142">
        <f>'Ek.3-A'!S3510</f>
        <v>0</v>
      </c>
      <c r="P3510" s="143" t="str">
        <f>'Ek.3-A'!L3510</f>
        <v/>
      </c>
      <c r="Q3510" s="24" t="str">
        <f>'Ek.3-A'!M3510</f>
        <v/>
      </c>
      <c r="R3510" s="24">
        <f t="shared" si="743"/>
        <v>0</v>
      </c>
      <c r="S3510" s="141" t="str">
        <f t="shared" si="744"/>
        <v>H</v>
      </c>
      <c r="T3510" s="24">
        <f>IF(S3510="E",SUM($R$5:R3510),0)</f>
        <v>0</v>
      </c>
      <c r="U3510" s="143">
        <f t="shared" si="745"/>
        <v>0</v>
      </c>
    </row>
    <row r="3511" spans="1:21" x14ac:dyDescent="0.25">
      <c r="A3511" s="6">
        <v>36.11</v>
      </c>
      <c r="B3511" s="31" t="s">
        <v>90</v>
      </c>
      <c r="D3511" s="87">
        <v>721430000015</v>
      </c>
      <c r="E3511" s="3">
        <v>0.6</v>
      </c>
      <c r="K3511" s="3">
        <f t="shared" si="746"/>
        <v>2587</v>
      </c>
      <c r="L3511" s="97" t="str">
        <f>IF(TRIM('Ek.3-A'!F3511)&lt;&gt;"","var","yok")</f>
        <v>yok</v>
      </c>
      <c r="M3511" s="5" t="str">
        <f>IF('Ek.3-A'!F3511="", "", IF(VLOOKUP('Ek.3-A'!F3511, Veriler!D:E, 2, 0)=0, "", VLOOKUP('Ek.3-A'!F3511, Veriler!D:E, 2, 0)))</f>
        <v/>
      </c>
      <c r="N3511" s="5" t="str">
        <f>IF('Ek.3-A'!P3511="", "", 'Ek.3-A'!P3511)</f>
        <v/>
      </c>
      <c r="O3511" s="142">
        <f>'Ek.3-A'!S3511</f>
        <v>0</v>
      </c>
      <c r="P3511" s="143" t="str">
        <f>'Ek.3-A'!L3511</f>
        <v/>
      </c>
      <c r="Q3511" s="24" t="str">
        <f>'Ek.3-A'!M3511</f>
        <v/>
      </c>
      <c r="R3511" s="24">
        <f t="shared" si="743"/>
        <v>0</v>
      </c>
      <c r="S3511" s="141" t="str">
        <f t="shared" si="744"/>
        <v>H</v>
      </c>
      <c r="T3511" s="24">
        <f>IF(S3511="E",SUM($R$5:R3511),0)</f>
        <v>0</v>
      </c>
      <c r="U3511" s="143">
        <f t="shared" si="745"/>
        <v>0</v>
      </c>
    </row>
    <row r="3512" spans="1:21" x14ac:dyDescent="0.25">
      <c r="A3512" s="6">
        <v>36.119999999999997</v>
      </c>
      <c r="B3512" s="31" t="s">
        <v>90</v>
      </c>
      <c r="D3512" s="89">
        <v>721320000011</v>
      </c>
      <c r="E3512" s="3">
        <v>0.6</v>
      </c>
      <c r="K3512" s="3">
        <f t="shared" si="746"/>
        <v>2588</v>
      </c>
      <c r="L3512" s="97" t="str">
        <f>IF(TRIM('Ek.3-A'!F3512)&lt;&gt;"","var","yok")</f>
        <v>yok</v>
      </c>
      <c r="M3512" s="5" t="str">
        <f>IF('Ek.3-A'!F3512="", "", IF(VLOOKUP('Ek.3-A'!F3512, Veriler!D:E, 2, 0)=0, "", VLOOKUP('Ek.3-A'!F3512, Veriler!D:E, 2, 0)))</f>
        <v/>
      </c>
      <c r="N3512" s="5" t="str">
        <f>IF('Ek.3-A'!P3512="", "", 'Ek.3-A'!P3512)</f>
        <v/>
      </c>
      <c r="O3512" s="142">
        <f>'Ek.3-A'!S3512</f>
        <v>0</v>
      </c>
      <c r="P3512" s="143" t="str">
        <f>'Ek.3-A'!L3512</f>
        <v/>
      </c>
      <c r="Q3512" s="24" t="str">
        <f>'Ek.3-A'!M3512</f>
        <v/>
      </c>
      <c r="R3512" s="24">
        <f t="shared" si="743"/>
        <v>0</v>
      </c>
      <c r="S3512" s="141" t="str">
        <f t="shared" si="744"/>
        <v>H</v>
      </c>
      <c r="T3512" s="24">
        <f>IF(S3512="E",SUM($R$5:R3512),0)</f>
        <v>0</v>
      </c>
      <c r="U3512" s="143">
        <f t="shared" si="745"/>
        <v>0</v>
      </c>
    </row>
    <row r="3513" spans="1:21" x14ac:dyDescent="0.25">
      <c r="A3513" s="6">
        <v>36.130000000000003</v>
      </c>
      <c r="B3513" s="31" t="s">
        <v>90</v>
      </c>
      <c r="D3513" s="87">
        <v>721320000013</v>
      </c>
      <c r="E3513" s="3">
        <v>0.6</v>
      </c>
      <c r="K3513" s="3">
        <f t="shared" si="746"/>
        <v>2589</v>
      </c>
      <c r="L3513" s="97" t="str">
        <f>IF(TRIM('Ek.3-A'!F3513)&lt;&gt;"","var","yok")</f>
        <v>yok</v>
      </c>
      <c r="M3513" s="5" t="str">
        <f>IF('Ek.3-A'!F3513="", "", IF(VLOOKUP('Ek.3-A'!F3513, Veriler!D:E, 2, 0)=0, "", VLOOKUP('Ek.3-A'!F3513, Veriler!D:E, 2, 0)))</f>
        <v/>
      </c>
      <c r="N3513" s="5" t="str">
        <f>IF('Ek.3-A'!P3513="", "", 'Ek.3-A'!P3513)</f>
        <v/>
      </c>
      <c r="O3513" s="142">
        <f>'Ek.3-A'!S3513</f>
        <v>0</v>
      </c>
      <c r="P3513" s="143" t="str">
        <f>'Ek.3-A'!L3513</f>
        <v/>
      </c>
      <c r="Q3513" s="24" t="str">
        <f>'Ek.3-A'!M3513</f>
        <v/>
      </c>
      <c r="R3513" s="24">
        <f t="shared" si="743"/>
        <v>0</v>
      </c>
      <c r="S3513" s="141" t="str">
        <f t="shared" si="744"/>
        <v>H</v>
      </c>
      <c r="T3513" s="24">
        <f>IF(S3513="E",SUM($R$5:R3513),0)</f>
        <v>0</v>
      </c>
      <c r="U3513" s="143">
        <f t="shared" si="745"/>
        <v>0</v>
      </c>
    </row>
    <row r="3514" spans="1:21" x14ac:dyDescent="0.25">
      <c r="A3514" s="6">
        <v>36.14</v>
      </c>
      <c r="B3514" s="31" t="s">
        <v>90</v>
      </c>
      <c r="D3514" s="89">
        <v>721430000013</v>
      </c>
      <c r="E3514" s="3">
        <v>0.6</v>
      </c>
      <c r="K3514" s="3">
        <f t="shared" si="746"/>
        <v>2590</v>
      </c>
      <c r="L3514" s="97" t="str">
        <f>IF(TRIM('Ek.3-A'!F3514)&lt;&gt;"","var","yok")</f>
        <v>yok</v>
      </c>
      <c r="M3514" s="5" t="str">
        <f>IF('Ek.3-A'!F3514="", "", IF(VLOOKUP('Ek.3-A'!F3514, Veriler!D:E, 2, 0)=0, "", VLOOKUP('Ek.3-A'!F3514, Veriler!D:E, 2, 0)))</f>
        <v/>
      </c>
      <c r="N3514" s="5" t="str">
        <f>IF('Ek.3-A'!P3514="", "", 'Ek.3-A'!P3514)</f>
        <v/>
      </c>
      <c r="O3514" s="142">
        <f>'Ek.3-A'!S3514</f>
        <v>0</v>
      </c>
      <c r="P3514" s="143" t="str">
        <f>'Ek.3-A'!L3514</f>
        <v/>
      </c>
      <c r="Q3514" s="24" t="str">
        <f>'Ek.3-A'!M3514</f>
        <v/>
      </c>
      <c r="R3514" s="24">
        <f t="shared" si="743"/>
        <v>0</v>
      </c>
      <c r="S3514" s="141" t="str">
        <f t="shared" si="744"/>
        <v>H</v>
      </c>
      <c r="T3514" s="24">
        <f>IF(S3514="E",SUM($R$5:R3514),0)</f>
        <v>0</v>
      </c>
      <c r="U3514" s="143">
        <f t="shared" si="745"/>
        <v>0</v>
      </c>
    </row>
    <row r="3515" spans="1:21" x14ac:dyDescent="0.25">
      <c r="A3515" s="6">
        <v>36.15</v>
      </c>
      <c r="B3515" s="31" t="s">
        <v>90</v>
      </c>
      <c r="D3515" s="87">
        <v>721430000011</v>
      </c>
      <c r="E3515" s="3">
        <v>0.6</v>
      </c>
      <c r="L3515" s="97"/>
      <c r="M3515" s="5"/>
      <c r="N3515" s="5"/>
      <c r="O3515" s="5"/>
      <c r="Q3515" s="23"/>
      <c r="T3515" s="24"/>
      <c r="U3515" s="25"/>
    </row>
    <row r="3516" spans="1:21" x14ac:dyDescent="0.25">
      <c r="A3516" s="6">
        <v>36.159999999999997</v>
      </c>
      <c r="B3516" s="31" t="s">
        <v>90</v>
      </c>
      <c r="D3516" s="89">
        <v>721430000014</v>
      </c>
      <c r="E3516" s="3">
        <v>0.6</v>
      </c>
      <c r="K3516" s="3">
        <f>K3514+1</f>
        <v>2591</v>
      </c>
      <c r="L3516" s="97" t="str">
        <f>IF(TRIM('Ek.3-A'!F3516)&lt;&gt;"","var","yok")</f>
        <v>yok</v>
      </c>
      <c r="M3516" s="5" t="str">
        <f>IF('Ek.3-A'!F3516="", "", IF(VLOOKUP('Ek.3-A'!F3516, Veriler!D:E, 2, 0)=0, "", VLOOKUP('Ek.3-A'!F3516, Veriler!D:E, 2, 0)))</f>
        <v/>
      </c>
      <c r="N3516" s="5" t="str">
        <f>IF('Ek.3-A'!P3516="", "", 'Ek.3-A'!P3516)</f>
        <v/>
      </c>
      <c r="O3516" s="142">
        <f>'Ek.3-A'!S3516</f>
        <v>0</v>
      </c>
      <c r="P3516" s="143" t="str">
        <f>'Ek.3-A'!L3516</f>
        <v/>
      </c>
      <c r="Q3516" s="24" t="str">
        <f>'Ek.3-A'!M3516</f>
        <v/>
      </c>
      <c r="R3516" s="24">
        <f t="shared" ref="R3516:R3529" si="747">IF(L3516="var",0,IF(Q3516&lt;=0.005,Q3516,0))</f>
        <v>0</v>
      </c>
      <c r="S3516" s="141" t="str">
        <f t="shared" ref="S3516:S3529" si="748">IF(Q3516&lt;=0.005,"E","H")</f>
        <v>H</v>
      </c>
      <c r="T3516" s="24">
        <f>IF(S3516="E",SUM($R$5:R3516),0)</f>
        <v>0</v>
      </c>
      <c r="U3516" s="143">
        <f t="shared" ref="U3516:U3529" si="749">IF(T3516&lt;=0.1, O3516, IF(R3516&gt;$G$2, R3516*O3516, $G$2*O3516))</f>
        <v>0</v>
      </c>
    </row>
    <row r="3517" spans="1:21" x14ac:dyDescent="0.25">
      <c r="A3517" s="6">
        <v>36.17</v>
      </c>
      <c r="B3517" s="31" t="s">
        <v>90</v>
      </c>
      <c r="D3517" s="87">
        <v>847170201000</v>
      </c>
      <c r="E3517" s="3">
        <v>0.6</v>
      </c>
      <c r="K3517" s="3">
        <f t="shared" ref="K3517:K3529" si="750">K3516+1</f>
        <v>2592</v>
      </c>
      <c r="L3517" s="97" t="str">
        <f>IF(TRIM('Ek.3-A'!F3517)&lt;&gt;"","var","yok")</f>
        <v>yok</v>
      </c>
      <c r="M3517" s="5" t="str">
        <f>IF('Ek.3-A'!F3517="", "", IF(VLOOKUP('Ek.3-A'!F3517, Veriler!D:E, 2, 0)=0, "", VLOOKUP('Ek.3-A'!F3517, Veriler!D:E, 2, 0)))</f>
        <v/>
      </c>
      <c r="N3517" s="5" t="str">
        <f>IF('Ek.3-A'!P3517="", "", 'Ek.3-A'!P3517)</f>
        <v/>
      </c>
      <c r="O3517" s="142">
        <f>'Ek.3-A'!S3517</f>
        <v>0</v>
      </c>
      <c r="P3517" s="143" t="str">
        <f>'Ek.3-A'!L3517</f>
        <v/>
      </c>
      <c r="Q3517" s="24" t="str">
        <f>'Ek.3-A'!M3517</f>
        <v/>
      </c>
      <c r="R3517" s="24">
        <f t="shared" si="747"/>
        <v>0</v>
      </c>
      <c r="S3517" s="141" t="str">
        <f t="shared" si="748"/>
        <v>H</v>
      </c>
      <c r="T3517" s="24">
        <f>IF(S3517="E",SUM($R$5:R3517),0)</f>
        <v>0</v>
      </c>
      <c r="U3517" s="143">
        <f t="shared" si="749"/>
        <v>0</v>
      </c>
    </row>
    <row r="3518" spans="1:21" x14ac:dyDescent="0.25">
      <c r="A3518" s="6">
        <v>36.18</v>
      </c>
      <c r="B3518" s="31" t="s">
        <v>90</v>
      </c>
      <c r="D3518" s="89">
        <v>847170209000</v>
      </c>
      <c r="E3518" s="3">
        <v>0.6</v>
      </c>
      <c r="K3518" s="3">
        <f t="shared" si="750"/>
        <v>2593</v>
      </c>
      <c r="L3518" s="97" t="str">
        <f>IF(TRIM('Ek.3-A'!F3518)&lt;&gt;"","var","yok")</f>
        <v>yok</v>
      </c>
      <c r="M3518" s="5" t="str">
        <f>IF('Ek.3-A'!F3518="", "", IF(VLOOKUP('Ek.3-A'!F3518, Veriler!D:E, 2, 0)=0, "", VLOOKUP('Ek.3-A'!F3518, Veriler!D:E, 2, 0)))</f>
        <v/>
      </c>
      <c r="N3518" s="5" t="str">
        <f>IF('Ek.3-A'!P3518="", "", 'Ek.3-A'!P3518)</f>
        <v/>
      </c>
      <c r="O3518" s="142">
        <f>'Ek.3-A'!S3518</f>
        <v>0</v>
      </c>
      <c r="P3518" s="143" t="str">
        <f>'Ek.3-A'!L3518</f>
        <v/>
      </c>
      <c r="Q3518" s="24" t="str">
        <f>'Ek.3-A'!M3518</f>
        <v/>
      </c>
      <c r="R3518" s="24">
        <f t="shared" si="747"/>
        <v>0</v>
      </c>
      <c r="S3518" s="141" t="str">
        <f t="shared" si="748"/>
        <v>H</v>
      </c>
      <c r="T3518" s="24">
        <f>IF(S3518="E",SUM($R$5:R3518),0)</f>
        <v>0</v>
      </c>
      <c r="U3518" s="143">
        <f t="shared" si="749"/>
        <v>0</v>
      </c>
    </row>
    <row r="3519" spans="1:21" x14ac:dyDescent="0.25">
      <c r="A3519" s="6">
        <v>36.19</v>
      </c>
      <c r="B3519" s="31" t="s">
        <v>90</v>
      </c>
      <c r="D3519" s="87">
        <v>847170981000</v>
      </c>
      <c r="E3519" s="3">
        <v>0.6</v>
      </c>
      <c r="K3519" s="3">
        <f t="shared" si="750"/>
        <v>2594</v>
      </c>
      <c r="L3519" s="97" t="str">
        <f>IF(TRIM('Ek.3-A'!F3519)&lt;&gt;"","var","yok")</f>
        <v>yok</v>
      </c>
      <c r="M3519" s="5" t="str">
        <f>IF('Ek.3-A'!F3519="", "", IF(VLOOKUP('Ek.3-A'!F3519, Veriler!D:E, 2, 0)=0, "", VLOOKUP('Ek.3-A'!F3519, Veriler!D:E, 2, 0)))</f>
        <v/>
      </c>
      <c r="N3519" s="5" t="str">
        <f>IF('Ek.3-A'!P3519="", "", 'Ek.3-A'!P3519)</f>
        <v/>
      </c>
      <c r="O3519" s="142">
        <f>'Ek.3-A'!S3519</f>
        <v>0</v>
      </c>
      <c r="P3519" s="143" t="str">
        <f>'Ek.3-A'!L3519</f>
        <v/>
      </c>
      <c r="Q3519" s="24" t="str">
        <f>'Ek.3-A'!M3519</f>
        <v/>
      </c>
      <c r="R3519" s="24">
        <f t="shared" si="747"/>
        <v>0</v>
      </c>
      <c r="S3519" s="141" t="str">
        <f t="shared" si="748"/>
        <v>H</v>
      </c>
      <c r="T3519" s="24">
        <f>IF(S3519="E",SUM($R$5:R3519),0)</f>
        <v>0</v>
      </c>
      <c r="U3519" s="143">
        <f t="shared" si="749"/>
        <v>0</v>
      </c>
    </row>
    <row r="3520" spans="1:21" x14ac:dyDescent="0.25">
      <c r="A3520" s="6">
        <v>36.200000000000003</v>
      </c>
      <c r="B3520" s="31" t="s">
        <v>90</v>
      </c>
      <c r="D3520" s="89">
        <v>847170989000</v>
      </c>
      <c r="E3520" s="3">
        <v>0.6</v>
      </c>
      <c r="K3520" s="3">
        <f t="shared" si="750"/>
        <v>2595</v>
      </c>
      <c r="L3520" s="97" t="str">
        <f>IF(TRIM('Ek.3-A'!F3520)&lt;&gt;"","var","yok")</f>
        <v>yok</v>
      </c>
      <c r="M3520" s="5" t="str">
        <f>IF('Ek.3-A'!F3520="", "", IF(VLOOKUP('Ek.3-A'!F3520, Veriler!D:E, 2, 0)=0, "", VLOOKUP('Ek.3-A'!F3520, Veriler!D:E, 2, 0)))</f>
        <v/>
      </c>
      <c r="N3520" s="5" t="str">
        <f>IF('Ek.3-A'!P3520="", "", 'Ek.3-A'!P3520)</f>
        <v/>
      </c>
      <c r="O3520" s="142">
        <f>'Ek.3-A'!S3520</f>
        <v>0</v>
      </c>
      <c r="P3520" s="143" t="str">
        <f>'Ek.3-A'!L3520</f>
        <v/>
      </c>
      <c r="Q3520" s="24" t="str">
        <f>'Ek.3-A'!M3520</f>
        <v/>
      </c>
      <c r="R3520" s="24">
        <f t="shared" si="747"/>
        <v>0</v>
      </c>
      <c r="S3520" s="141" t="str">
        <f t="shared" si="748"/>
        <v>H</v>
      </c>
      <c r="T3520" s="24">
        <f>IF(S3520="E",SUM($R$5:R3520),0)</f>
        <v>0</v>
      </c>
      <c r="U3520" s="143">
        <f t="shared" si="749"/>
        <v>0</v>
      </c>
    </row>
    <row r="3521" spans="1:41" x14ac:dyDescent="0.25">
      <c r="A3521" s="6">
        <v>36.21</v>
      </c>
      <c r="B3521" s="31" t="s">
        <v>90</v>
      </c>
      <c r="D3521" s="87">
        <v>847170701000</v>
      </c>
      <c r="E3521" s="3">
        <v>0.6</v>
      </c>
      <c r="K3521" s="3">
        <f t="shared" si="750"/>
        <v>2596</v>
      </c>
      <c r="L3521" s="97" t="str">
        <f>IF(TRIM('Ek.3-A'!F3521)&lt;&gt;"","var","yok")</f>
        <v>yok</v>
      </c>
      <c r="M3521" s="5" t="str">
        <f>IF('Ek.3-A'!F3521="", "", IF(VLOOKUP('Ek.3-A'!F3521, Veriler!D:E, 2, 0)=0, "", VLOOKUP('Ek.3-A'!F3521, Veriler!D:E, 2, 0)))</f>
        <v/>
      </c>
      <c r="N3521" s="5" t="str">
        <f>IF('Ek.3-A'!P3521="", "", 'Ek.3-A'!P3521)</f>
        <v/>
      </c>
      <c r="O3521" s="142">
        <f>'Ek.3-A'!S3521</f>
        <v>0</v>
      </c>
      <c r="P3521" s="143" t="str">
        <f>'Ek.3-A'!L3521</f>
        <v/>
      </c>
      <c r="Q3521" s="24" t="str">
        <f>'Ek.3-A'!M3521</f>
        <v/>
      </c>
      <c r="R3521" s="24">
        <f t="shared" si="747"/>
        <v>0</v>
      </c>
      <c r="S3521" s="141" t="str">
        <f t="shared" si="748"/>
        <v>H</v>
      </c>
      <c r="T3521" s="24">
        <f>IF(S3521="E",SUM($R$5:R3521),0)</f>
        <v>0</v>
      </c>
      <c r="U3521" s="143">
        <f t="shared" si="749"/>
        <v>0</v>
      </c>
    </row>
    <row r="3522" spans="1:41" x14ac:dyDescent="0.25">
      <c r="A3522" s="6">
        <v>36.22</v>
      </c>
      <c r="B3522" s="31" t="s">
        <v>90</v>
      </c>
      <c r="D3522" s="89">
        <v>847170709000</v>
      </c>
      <c r="E3522" s="3">
        <v>0.6</v>
      </c>
      <c r="K3522" s="3">
        <f t="shared" si="750"/>
        <v>2597</v>
      </c>
      <c r="L3522" s="97" t="str">
        <f>IF(TRIM('Ek.3-A'!F3522)&lt;&gt;"","var","yok")</f>
        <v>yok</v>
      </c>
      <c r="M3522" s="5" t="str">
        <f>IF('Ek.3-A'!F3522="", "", IF(VLOOKUP('Ek.3-A'!F3522, Veriler!D:E, 2, 0)=0, "", VLOOKUP('Ek.3-A'!F3522, Veriler!D:E, 2, 0)))</f>
        <v/>
      </c>
      <c r="N3522" s="5" t="str">
        <f>IF('Ek.3-A'!P3522="", "", 'Ek.3-A'!P3522)</f>
        <v/>
      </c>
      <c r="O3522" s="142">
        <f>'Ek.3-A'!S3522</f>
        <v>0</v>
      </c>
      <c r="P3522" s="143" t="str">
        <f>'Ek.3-A'!L3522</f>
        <v/>
      </c>
      <c r="Q3522" s="24" t="str">
        <f>'Ek.3-A'!M3522</f>
        <v/>
      </c>
      <c r="R3522" s="24">
        <f t="shared" si="747"/>
        <v>0</v>
      </c>
      <c r="S3522" s="141" t="str">
        <f t="shared" si="748"/>
        <v>H</v>
      </c>
      <c r="T3522" s="24">
        <f>IF(S3522="E",SUM($R$5:R3522),0)</f>
        <v>0</v>
      </c>
      <c r="U3522" s="143">
        <f t="shared" si="749"/>
        <v>0</v>
      </c>
    </row>
    <row r="3523" spans="1:41" x14ac:dyDescent="0.25">
      <c r="A3523" s="6">
        <v>36.229999999999997</v>
      </c>
      <c r="B3523" s="31" t="s">
        <v>90</v>
      </c>
      <c r="D3523" s="87">
        <v>847160701000</v>
      </c>
      <c r="E3523" s="3">
        <v>0.6</v>
      </c>
      <c r="K3523" s="3">
        <f t="shared" si="750"/>
        <v>2598</v>
      </c>
      <c r="L3523" s="97" t="str">
        <f>IF(TRIM('Ek.3-A'!F3523)&lt;&gt;"","var","yok")</f>
        <v>yok</v>
      </c>
      <c r="M3523" s="5" t="str">
        <f>IF('Ek.3-A'!F3523="", "", IF(VLOOKUP('Ek.3-A'!F3523, Veriler!D:E, 2, 0)=0, "", VLOOKUP('Ek.3-A'!F3523, Veriler!D:E, 2, 0)))</f>
        <v/>
      </c>
      <c r="N3523" s="5" t="str">
        <f>IF('Ek.3-A'!P3523="", "", 'Ek.3-A'!P3523)</f>
        <v/>
      </c>
      <c r="O3523" s="142">
        <f>'Ek.3-A'!S3523</f>
        <v>0</v>
      </c>
      <c r="P3523" s="143" t="str">
        <f>'Ek.3-A'!L3523</f>
        <v/>
      </c>
      <c r="Q3523" s="24" t="str">
        <f>'Ek.3-A'!M3523</f>
        <v/>
      </c>
      <c r="R3523" s="24">
        <f t="shared" si="747"/>
        <v>0</v>
      </c>
      <c r="S3523" s="141" t="str">
        <f t="shared" si="748"/>
        <v>H</v>
      </c>
      <c r="T3523" s="24">
        <f>IF(S3523="E",SUM($R$5:R3523),0)</f>
        <v>0</v>
      </c>
      <c r="U3523" s="143">
        <f t="shared" si="749"/>
        <v>0</v>
      </c>
    </row>
    <row r="3524" spans="1:41" x14ac:dyDescent="0.25">
      <c r="A3524" s="6">
        <v>36.24</v>
      </c>
      <c r="B3524" s="31" t="s">
        <v>90</v>
      </c>
      <c r="D3524" s="89">
        <v>847160709019</v>
      </c>
      <c r="E3524" s="3">
        <v>0.6</v>
      </c>
      <c r="K3524" s="3">
        <f t="shared" si="750"/>
        <v>2599</v>
      </c>
      <c r="L3524" s="97" t="str">
        <f>IF(TRIM('Ek.3-A'!F3524)&lt;&gt;"","var","yok")</f>
        <v>yok</v>
      </c>
      <c r="M3524" s="5" t="str">
        <f>IF('Ek.3-A'!F3524="", "", IF(VLOOKUP('Ek.3-A'!F3524, Veriler!D:E, 2, 0)=0, "", VLOOKUP('Ek.3-A'!F3524, Veriler!D:E, 2, 0)))</f>
        <v/>
      </c>
      <c r="N3524" s="5" t="str">
        <f>IF('Ek.3-A'!P3524="", "", 'Ek.3-A'!P3524)</f>
        <v/>
      </c>
      <c r="O3524" s="142">
        <f>'Ek.3-A'!S3524</f>
        <v>0</v>
      </c>
      <c r="P3524" s="143" t="str">
        <f>'Ek.3-A'!L3524</f>
        <v/>
      </c>
      <c r="Q3524" s="24" t="str">
        <f>'Ek.3-A'!M3524</f>
        <v/>
      </c>
      <c r="R3524" s="24">
        <f t="shared" si="747"/>
        <v>0</v>
      </c>
      <c r="S3524" s="141" t="str">
        <f t="shared" si="748"/>
        <v>H</v>
      </c>
      <c r="T3524" s="24">
        <f>IF(S3524="E",SUM($R$5:R3524),0)</f>
        <v>0</v>
      </c>
      <c r="U3524" s="143">
        <f t="shared" si="749"/>
        <v>0</v>
      </c>
    </row>
    <row r="3525" spans="1:41" x14ac:dyDescent="0.25">
      <c r="A3525" s="6">
        <v>36.25</v>
      </c>
      <c r="B3525" s="31" t="s">
        <v>90</v>
      </c>
      <c r="D3525" s="87">
        <v>847170509000</v>
      </c>
      <c r="E3525" s="3">
        <v>0.6</v>
      </c>
      <c r="K3525" s="3">
        <f t="shared" si="750"/>
        <v>2600</v>
      </c>
      <c r="L3525" s="97" t="str">
        <f>IF(TRIM('Ek.3-A'!F3525)&lt;&gt;"","var","yok")</f>
        <v>yok</v>
      </c>
      <c r="M3525" s="5" t="str">
        <f>IF('Ek.3-A'!F3525="", "", IF(VLOOKUP('Ek.3-A'!F3525, Veriler!D:E, 2, 0)=0, "", VLOOKUP('Ek.3-A'!F3525, Veriler!D:E, 2, 0)))</f>
        <v/>
      </c>
      <c r="N3525" s="5" t="str">
        <f>IF('Ek.3-A'!P3525="", "", 'Ek.3-A'!P3525)</f>
        <v/>
      </c>
      <c r="O3525" s="142">
        <f>'Ek.3-A'!S3525</f>
        <v>0</v>
      </c>
      <c r="P3525" s="143" t="str">
        <f>'Ek.3-A'!L3525</f>
        <v/>
      </c>
      <c r="Q3525" s="24" t="str">
        <f>'Ek.3-A'!M3525</f>
        <v/>
      </c>
      <c r="R3525" s="24">
        <f t="shared" si="747"/>
        <v>0</v>
      </c>
      <c r="S3525" s="141" t="str">
        <f t="shared" si="748"/>
        <v>H</v>
      </c>
      <c r="T3525" s="24">
        <f>IF(S3525="E",SUM($R$5:R3525),0)</f>
        <v>0</v>
      </c>
      <c r="U3525" s="143">
        <f t="shared" si="749"/>
        <v>0</v>
      </c>
    </row>
    <row r="3526" spans="1:41" x14ac:dyDescent="0.25">
      <c r="A3526" s="6">
        <v>36.26</v>
      </c>
      <c r="B3526" s="31" t="s">
        <v>90</v>
      </c>
      <c r="D3526" s="89">
        <v>847160709013</v>
      </c>
      <c r="E3526" s="3">
        <v>0.6</v>
      </c>
      <c r="K3526" s="3">
        <f t="shared" si="750"/>
        <v>2601</v>
      </c>
      <c r="L3526" s="97" t="str">
        <f>IF(TRIM('Ek.3-A'!F3526)&lt;&gt;"","var","yok")</f>
        <v>yok</v>
      </c>
      <c r="M3526" s="5" t="str">
        <f>IF('Ek.3-A'!F3526="", "", IF(VLOOKUP('Ek.3-A'!F3526, Veriler!D:E, 2, 0)=0, "", VLOOKUP('Ek.3-A'!F3526, Veriler!D:E, 2, 0)))</f>
        <v/>
      </c>
      <c r="N3526" s="5" t="str">
        <f>IF('Ek.3-A'!P3526="", "", 'Ek.3-A'!P3526)</f>
        <v/>
      </c>
      <c r="O3526" s="142">
        <f>'Ek.3-A'!S3526</f>
        <v>0</v>
      </c>
      <c r="P3526" s="143" t="str">
        <f>'Ek.3-A'!L3526</f>
        <v/>
      </c>
      <c r="Q3526" s="24" t="str">
        <f>'Ek.3-A'!M3526</f>
        <v/>
      </c>
      <c r="R3526" s="24">
        <f t="shared" si="747"/>
        <v>0</v>
      </c>
      <c r="S3526" s="141" t="str">
        <f t="shared" si="748"/>
        <v>H</v>
      </c>
      <c r="T3526" s="24">
        <f>IF(S3526="E",SUM($R$5:R3526),0)</f>
        <v>0</v>
      </c>
      <c r="U3526" s="143">
        <f t="shared" si="749"/>
        <v>0</v>
      </c>
    </row>
    <row r="3527" spans="1:41" x14ac:dyDescent="0.25">
      <c r="A3527" s="6">
        <v>36.270000000000003</v>
      </c>
      <c r="B3527" s="31" t="s">
        <v>90</v>
      </c>
      <c r="D3527" s="87">
        <v>847160709012</v>
      </c>
      <c r="E3527" s="3">
        <v>0.6</v>
      </c>
      <c r="K3527" s="3">
        <f t="shared" si="750"/>
        <v>2602</v>
      </c>
      <c r="L3527" s="97" t="str">
        <f>IF(TRIM('Ek.3-A'!F3527)&lt;&gt;"","var","yok")</f>
        <v>yok</v>
      </c>
      <c r="M3527" s="5" t="str">
        <f>IF('Ek.3-A'!F3527="", "", IF(VLOOKUP('Ek.3-A'!F3527, Veriler!D:E, 2, 0)=0, "", VLOOKUP('Ek.3-A'!F3527, Veriler!D:E, 2, 0)))</f>
        <v/>
      </c>
      <c r="N3527" s="5" t="str">
        <f>IF('Ek.3-A'!P3527="", "", 'Ek.3-A'!P3527)</f>
        <v/>
      </c>
      <c r="O3527" s="142">
        <f>'Ek.3-A'!S3527</f>
        <v>0</v>
      </c>
      <c r="P3527" s="143" t="str">
        <f>'Ek.3-A'!L3527</f>
        <v/>
      </c>
      <c r="Q3527" s="24" t="str">
        <f>'Ek.3-A'!M3527</f>
        <v/>
      </c>
      <c r="R3527" s="24">
        <f t="shared" si="747"/>
        <v>0</v>
      </c>
      <c r="S3527" s="141" t="str">
        <f t="shared" si="748"/>
        <v>H</v>
      </c>
      <c r="T3527" s="24">
        <f>IF(S3527="E",SUM($R$5:R3527),0)</f>
        <v>0</v>
      </c>
      <c r="U3527" s="143">
        <f t="shared" si="749"/>
        <v>0</v>
      </c>
    </row>
    <row r="3528" spans="1:41" x14ac:dyDescent="0.25">
      <c r="A3528" s="6">
        <v>36.28</v>
      </c>
      <c r="B3528" s="31" t="s">
        <v>90</v>
      </c>
      <c r="D3528" s="89">
        <v>847170301000</v>
      </c>
      <c r="E3528" s="3">
        <v>0.6</v>
      </c>
      <c r="K3528" s="3">
        <f t="shared" si="750"/>
        <v>2603</v>
      </c>
      <c r="L3528" s="97" t="str">
        <f>IF(TRIM('Ek.3-A'!F3528)&lt;&gt;"","var","yok")</f>
        <v>yok</v>
      </c>
      <c r="M3528" s="5" t="str">
        <f>IF('Ek.3-A'!F3528="", "", IF(VLOOKUP('Ek.3-A'!F3528, Veriler!D:E, 2, 0)=0, "", VLOOKUP('Ek.3-A'!F3528, Veriler!D:E, 2, 0)))</f>
        <v/>
      </c>
      <c r="N3528" s="5" t="str">
        <f>IF('Ek.3-A'!P3528="", "", 'Ek.3-A'!P3528)</f>
        <v/>
      </c>
      <c r="O3528" s="142">
        <f>'Ek.3-A'!S3528</f>
        <v>0</v>
      </c>
      <c r="P3528" s="143" t="str">
        <f>'Ek.3-A'!L3528</f>
        <v/>
      </c>
      <c r="Q3528" s="24" t="str">
        <f>'Ek.3-A'!M3528</f>
        <v/>
      </c>
      <c r="R3528" s="24">
        <f t="shared" si="747"/>
        <v>0</v>
      </c>
      <c r="S3528" s="141" t="str">
        <f t="shared" si="748"/>
        <v>H</v>
      </c>
      <c r="T3528" s="24">
        <f>IF(S3528="E",SUM($R$5:R3528),0)</f>
        <v>0</v>
      </c>
      <c r="U3528" s="143">
        <f t="shared" si="749"/>
        <v>0</v>
      </c>
    </row>
    <row r="3529" spans="1:41" x14ac:dyDescent="0.25">
      <c r="A3529" s="6">
        <v>36.29</v>
      </c>
      <c r="B3529" s="31" t="s">
        <v>90</v>
      </c>
      <c r="D3529" s="87">
        <v>847170309000</v>
      </c>
      <c r="E3529" s="3">
        <v>0.6</v>
      </c>
      <c r="K3529" s="3">
        <f t="shared" si="750"/>
        <v>2604</v>
      </c>
      <c r="L3529" s="97" t="str">
        <f>IF(TRIM('Ek.3-A'!F3529)&lt;&gt;"","var","yok")</f>
        <v>yok</v>
      </c>
      <c r="M3529" s="5" t="str">
        <f>IF('Ek.3-A'!F3529="", "", IF(VLOOKUP('Ek.3-A'!F3529, Veriler!D:E, 2, 0)=0, "", VLOOKUP('Ek.3-A'!F3529, Veriler!D:E, 2, 0)))</f>
        <v/>
      </c>
      <c r="N3529" s="5" t="str">
        <f>IF('Ek.3-A'!P3529="", "", 'Ek.3-A'!P3529)</f>
        <v/>
      </c>
      <c r="O3529" s="142">
        <f>'Ek.3-A'!S3529</f>
        <v>0</v>
      </c>
      <c r="P3529" s="143" t="str">
        <f>'Ek.3-A'!L3529</f>
        <v/>
      </c>
      <c r="Q3529" s="24" t="str">
        <f>'Ek.3-A'!M3529</f>
        <v/>
      </c>
      <c r="R3529" s="24">
        <f t="shared" si="747"/>
        <v>0</v>
      </c>
      <c r="S3529" s="141" t="str">
        <f t="shared" si="748"/>
        <v>H</v>
      </c>
      <c r="T3529" s="24">
        <f>IF(S3529="E",SUM($R$5:R3529),0)</f>
        <v>0</v>
      </c>
      <c r="U3529" s="143">
        <f t="shared" si="749"/>
        <v>0</v>
      </c>
    </row>
    <row r="3530" spans="1:41" x14ac:dyDescent="0.25">
      <c r="A3530" s="6">
        <v>36.299999999999997</v>
      </c>
      <c r="B3530" s="31" t="s">
        <v>90</v>
      </c>
      <c r="D3530" s="89">
        <v>847160709011</v>
      </c>
      <c r="E3530" s="3">
        <v>0.6</v>
      </c>
      <c r="T3530" s="24"/>
      <c r="U3530" s="25"/>
      <c r="AO3530" s="140">
        <f>'Ek.3-A'!L3530</f>
        <v>0</v>
      </c>
    </row>
    <row r="3531" spans="1:41" x14ac:dyDescent="0.25">
      <c r="A3531" s="6">
        <v>36.31</v>
      </c>
      <c r="B3531" s="31" t="s">
        <v>90</v>
      </c>
      <c r="D3531" s="87">
        <v>844332109019</v>
      </c>
      <c r="E3531" s="3">
        <v>0.6</v>
      </c>
      <c r="T3531" s="24"/>
      <c r="U3531" s="25"/>
    </row>
    <row r="3532" spans="1:41" x14ac:dyDescent="0.25">
      <c r="A3532" s="6">
        <v>36.32</v>
      </c>
      <c r="B3532" s="31" t="s">
        <v>90</v>
      </c>
      <c r="D3532" s="89">
        <v>852871110000</v>
      </c>
      <c r="E3532" s="3">
        <v>0.6</v>
      </c>
      <c r="T3532" s="24"/>
      <c r="U3532" s="25"/>
    </row>
    <row r="3533" spans="1:41" x14ac:dyDescent="0.25">
      <c r="A3533" s="6">
        <v>36.33</v>
      </c>
      <c r="B3533" s="31" t="s">
        <v>90</v>
      </c>
      <c r="D3533" s="87">
        <v>847180000000</v>
      </c>
      <c r="E3533" s="3">
        <v>0.6</v>
      </c>
      <c r="T3533" s="24"/>
      <c r="U3533" s="25"/>
    </row>
    <row r="3534" spans="1:41" x14ac:dyDescent="0.25">
      <c r="A3534" s="6">
        <v>36.340000000000003</v>
      </c>
      <c r="B3534" s="31" t="s">
        <v>90</v>
      </c>
      <c r="D3534" s="89">
        <v>847690900000</v>
      </c>
      <c r="E3534" s="3">
        <v>0.6</v>
      </c>
      <c r="T3534" s="24"/>
      <c r="U3534" s="25"/>
    </row>
    <row r="3535" spans="1:41" x14ac:dyDescent="0.25">
      <c r="A3535" s="6">
        <v>36.35</v>
      </c>
      <c r="B3535" s="31" t="s">
        <v>90</v>
      </c>
      <c r="D3535" s="87">
        <v>401310000000</v>
      </c>
      <c r="E3535" s="3">
        <v>0.6</v>
      </c>
      <c r="T3535" s="24"/>
      <c r="U3535" s="25"/>
    </row>
    <row r="3536" spans="1:41" x14ac:dyDescent="0.25">
      <c r="A3536" s="6">
        <v>36.36</v>
      </c>
      <c r="B3536" s="31" t="s">
        <v>90</v>
      </c>
      <c r="D3536" s="89">
        <v>401211000000</v>
      </c>
      <c r="E3536" s="3">
        <v>0.6</v>
      </c>
      <c r="T3536" s="24"/>
      <c r="U3536" s="25"/>
    </row>
    <row r="3537" spans="1:21" x14ac:dyDescent="0.25">
      <c r="A3537" s="6">
        <v>36.369999999999997</v>
      </c>
      <c r="B3537" s="31" t="s">
        <v>90</v>
      </c>
      <c r="D3537" s="87">
        <v>293911000025</v>
      </c>
      <c r="E3537" s="3">
        <v>0.6</v>
      </c>
      <c r="T3537" s="24"/>
      <c r="U3537" s="25"/>
    </row>
    <row r="3538" spans="1:21" x14ac:dyDescent="0.25">
      <c r="A3538" s="6">
        <v>36.380000000000003</v>
      </c>
      <c r="B3538" s="31" t="s">
        <v>90</v>
      </c>
      <c r="D3538" s="89">
        <v>294130000014</v>
      </c>
      <c r="E3538" s="3">
        <v>0.6</v>
      </c>
      <c r="T3538" s="24"/>
      <c r="U3538" s="25"/>
    </row>
    <row r="3539" spans="1:21" x14ac:dyDescent="0.25">
      <c r="A3539" s="6">
        <v>36.39</v>
      </c>
      <c r="B3539" s="31" t="s">
        <v>90</v>
      </c>
      <c r="D3539" s="87">
        <v>294130000015</v>
      </c>
      <c r="E3539" s="3">
        <v>0.6</v>
      </c>
      <c r="K3539" s="3">
        <f>K3529+1</f>
        <v>2605</v>
      </c>
      <c r="L3539" s="97" t="str">
        <f>IF(TRIM('Ek.3-A'!F3539)&lt;&gt;"","var","yok")</f>
        <v>yok</v>
      </c>
      <c r="M3539" s="5" t="str">
        <f>IF('Ek.3-A'!F3539="", "", IF(VLOOKUP('Ek.3-A'!F3539, Veriler!D:E, 2, 0)=0, "", VLOOKUP('Ek.3-A'!F3539, Veriler!D:E, 2, 0)))</f>
        <v/>
      </c>
      <c r="N3539" s="5" t="str">
        <f>IF('Ek.3-A'!P3539="", "", 'Ek.3-A'!P3539)</f>
        <v/>
      </c>
      <c r="O3539" s="142">
        <f>'Ek.3-A'!S3539</f>
        <v>0</v>
      </c>
      <c r="P3539" s="143" t="str">
        <f>'Ek.3-A'!L3539</f>
        <v/>
      </c>
      <c r="Q3539" s="24" t="str">
        <f>'Ek.3-A'!M3539</f>
        <v/>
      </c>
      <c r="R3539" s="24">
        <f t="shared" ref="R3539:R3552" si="751">IF(L3539="var",0,IF(Q3539&lt;=0.005,Q3539,0))</f>
        <v>0</v>
      </c>
      <c r="S3539" s="141" t="str">
        <f t="shared" ref="S3539:S3552" si="752">IF(Q3539&lt;=0.005,"E","H")</f>
        <v>H</v>
      </c>
      <c r="T3539" s="24">
        <f>IF(S3539="E",SUM($R$5:R3539),0)</f>
        <v>0</v>
      </c>
      <c r="U3539" s="143">
        <f t="shared" ref="U3539:U3552" si="753">IF(T3539&lt;=0.1, O3539, IF(R3539&gt;$G$2, R3539*O3539, $G$2*O3539))</f>
        <v>0</v>
      </c>
    </row>
    <row r="3540" spans="1:21" x14ac:dyDescent="0.25">
      <c r="A3540" s="6">
        <v>36.4</v>
      </c>
      <c r="B3540" s="31" t="s">
        <v>90</v>
      </c>
      <c r="D3540" s="89">
        <v>850432001000</v>
      </c>
      <c r="E3540" s="3">
        <v>0.6</v>
      </c>
      <c r="K3540" s="3">
        <f t="shared" ref="K3540:K3552" si="754">K3539+1</f>
        <v>2606</v>
      </c>
      <c r="L3540" s="97" t="str">
        <f>IF(TRIM('Ek.3-A'!F3540)&lt;&gt;"","var","yok")</f>
        <v>yok</v>
      </c>
      <c r="M3540" s="5" t="str">
        <f>IF('Ek.3-A'!F3540="", "", IF(VLOOKUP('Ek.3-A'!F3540, Veriler!D:E, 2, 0)=0, "", VLOOKUP('Ek.3-A'!F3540, Veriler!D:E, 2, 0)))</f>
        <v/>
      </c>
      <c r="N3540" s="5" t="str">
        <f>IF('Ek.3-A'!P3540="", "", 'Ek.3-A'!P3540)</f>
        <v/>
      </c>
      <c r="O3540" s="142">
        <f>'Ek.3-A'!S3540</f>
        <v>0</v>
      </c>
      <c r="P3540" s="143" t="str">
        <f>'Ek.3-A'!L3540</f>
        <v/>
      </c>
      <c r="Q3540" s="24" t="str">
        <f>'Ek.3-A'!M3540</f>
        <v/>
      </c>
      <c r="R3540" s="24">
        <f t="shared" si="751"/>
        <v>0</v>
      </c>
      <c r="S3540" s="141" t="str">
        <f t="shared" si="752"/>
        <v>H</v>
      </c>
      <c r="T3540" s="24">
        <f>IF(S3540="E",SUM($R$5:R3540),0)</f>
        <v>0</v>
      </c>
      <c r="U3540" s="143">
        <f t="shared" si="753"/>
        <v>0</v>
      </c>
    </row>
    <row r="3541" spans="1:21" x14ac:dyDescent="0.25">
      <c r="A3541" s="6">
        <v>36.409999999999997</v>
      </c>
      <c r="B3541" s="31" t="s">
        <v>90</v>
      </c>
      <c r="D3541" s="87">
        <v>850431801000</v>
      </c>
      <c r="E3541" s="3">
        <v>0.6</v>
      </c>
      <c r="K3541" s="3">
        <f t="shared" si="754"/>
        <v>2607</v>
      </c>
      <c r="L3541" s="97" t="str">
        <f>IF(TRIM('Ek.3-A'!F3541)&lt;&gt;"","var","yok")</f>
        <v>yok</v>
      </c>
      <c r="M3541" s="5" t="str">
        <f>IF('Ek.3-A'!F3541="", "", IF(VLOOKUP('Ek.3-A'!F3541, Veriler!D:E, 2, 0)=0, "", VLOOKUP('Ek.3-A'!F3541, Veriler!D:E, 2, 0)))</f>
        <v/>
      </c>
      <c r="N3541" s="5" t="str">
        <f>IF('Ek.3-A'!P3541="", "", 'Ek.3-A'!P3541)</f>
        <v/>
      </c>
      <c r="O3541" s="142">
        <f>'Ek.3-A'!S3541</f>
        <v>0</v>
      </c>
      <c r="P3541" s="143" t="str">
        <f>'Ek.3-A'!L3541</f>
        <v/>
      </c>
      <c r="Q3541" s="24" t="str">
        <f>'Ek.3-A'!M3541</f>
        <v/>
      </c>
      <c r="R3541" s="24">
        <f t="shared" si="751"/>
        <v>0</v>
      </c>
      <c r="S3541" s="141" t="str">
        <f t="shared" si="752"/>
        <v>H</v>
      </c>
      <c r="T3541" s="24">
        <f>IF(S3541="E",SUM($R$5:R3541),0)</f>
        <v>0</v>
      </c>
      <c r="U3541" s="143">
        <f t="shared" si="753"/>
        <v>0</v>
      </c>
    </row>
    <row r="3542" spans="1:21" x14ac:dyDescent="0.25">
      <c r="A3542" s="6">
        <v>36.42</v>
      </c>
      <c r="B3542" s="31" t="s">
        <v>90</v>
      </c>
      <c r="D3542" s="89">
        <v>901920900000</v>
      </c>
      <c r="E3542" s="3">
        <v>0.6</v>
      </c>
      <c r="K3542" s="3">
        <f t="shared" si="754"/>
        <v>2608</v>
      </c>
      <c r="L3542" s="97" t="str">
        <f>IF(TRIM('Ek.3-A'!F3542)&lt;&gt;"","var","yok")</f>
        <v>yok</v>
      </c>
      <c r="M3542" s="5" t="str">
        <f>IF('Ek.3-A'!F3542="", "", IF(VLOOKUP('Ek.3-A'!F3542, Veriler!D:E, 2, 0)=0, "", VLOOKUP('Ek.3-A'!F3542, Veriler!D:E, 2, 0)))</f>
        <v/>
      </c>
      <c r="N3542" s="5" t="str">
        <f>IF('Ek.3-A'!P3542="", "", 'Ek.3-A'!P3542)</f>
        <v/>
      </c>
      <c r="O3542" s="142">
        <f>'Ek.3-A'!S3542</f>
        <v>0</v>
      </c>
      <c r="P3542" s="143" t="str">
        <f>'Ek.3-A'!L3542</f>
        <v/>
      </c>
      <c r="Q3542" s="24" t="str">
        <f>'Ek.3-A'!M3542</f>
        <v/>
      </c>
      <c r="R3542" s="24">
        <f t="shared" si="751"/>
        <v>0</v>
      </c>
      <c r="S3542" s="141" t="str">
        <f t="shared" si="752"/>
        <v>H</v>
      </c>
      <c r="T3542" s="24">
        <f>IF(S3542="E",SUM($R$5:R3542),0)</f>
        <v>0</v>
      </c>
      <c r="U3542" s="143">
        <f t="shared" si="753"/>
        <v>0</v>
      </c>
    </row>
    <row r="3543" spans="1:21" x14ac:dyDescent="0.25">
      <c r="A3543" s="6">
        <v>36.43</v>
      </c>
      <c r="B3543" s="31" t="s">
        <v>90</v>
      </c>
      <c r="D3543" s="87">
        <v>290950001000</v>
      </c>
      <c r="E3543" s="3">
        <v>0.6</v>
      </c>
      <c r="K3543" s="3">
        <f t="shared" si="754"/>
        <v>2609</v>
      </c>
      <c r="L3543" s="97" t="str">
        <f>IF(TRIM('Ek.3-A'!F3543)&lt;&gt;"","var","yok")</f>
        <v>yok</v>
      </c>
      <c r="M3543" s="5" t="str">
        <f>IF('Ek.3-A'!F3543="", "", IF(VLOOKUP('Ek.3-A'!F3543, Veriler!D:E, 2, 0)=0, "", VLOOKUP('Ek.3-A'!F3543, Veriler!D:E, 2, 0)))</f>
        <v/>
      </c>
      <c r="N3543" s="5" t="str">
        <f>IF('Ek.3-A'!P3543="", "", 'Ek.3-A'!P3543)</f>
        <v/>
      </c>
      <c r="O3543" s="142">
        <f>'Ek.3-A'!S3543</f>
        <v>0</v>
      </c>
      <c r="P3543" s="143" t="str">
        <f>'Ek.3-A'!L3543</f>
        <v/>
      </c>
      <c r="Q3543" s="24" t="str">
        <f>'Ek.3-A'!M3543</f>
        <v/>
      </c>
      <c r="R3543" s="24">
        <f t="shared" si="751"/>
        <v>0</v>
      </c>
      <c r="S3543" s="141" t="str">
        <f t="shared" si="752"/>
        <v>H</v>
      </c>
      <c r="T3543" s="24">
        <f>IF(S3543="E",SUM($R$5:R3543),0)</f>
        <v>0</v>
      </c>
      <c r="U3543" s="143">
        <f t="shared" si="753"/>
        <v>0</v>
      </c>
    </row>
    <row r="3544" spans="1:21" x14ac:dyDescent="0.25">
      <c r="A3544" s="6">
        <v>36.44</v>
      </c>
      <c r="B3544" s="31" t="s">
        <v>90</v>
      </c>
      <c r="D3544" s="89">
        <v>901180000011</v>
      </c>
      <c r="E3544" s="3">
        <v>0.6</v>
      </c>
      <c r="K3544" s="3">
        <f t="shared" si="754"/>
        <v>2610</v>
      </c>
      <c r="L3544" s="97" t="str">
        <f>IF(TRIM('Ek.3-A'!F3544)&lt;&gt;"","var","yok")</f>
        <v>yok</v>
      </c>
      <c r="M3544" s="5" t="str">
        <f>IF('Ek.3-A'!F3544="", "", IF(VLOOKUP('Ek.3-A'!F3544, Veriler!D:E, 2, 0)=0, "", VLOOKUP('Ek.3-A'!F3544, Veriler!D:E, 2, 0)))</f>
        <v/>
      </c>
      <c r="N3544" s="5" t="str">
        <f>IF('Ek.3-A'!P3544="", "", 'Ek.3-A'!P3544)</f>
        <v/>
      </c>
      <c r="O3544" s="142">
        <f>'Ek.3-A'!S3544</f>
        <v>0</v>
      </c>
      <c r="P3544" s="143" t="str">
        <f>'Ek.3-A'!L3544</f>
        <v/>
      </c>
      <c r="Q3544" s="24" t="str">
        <f>'Ek.3-A'!M3544</f>
        <v/>
      </c>
      <c r="R3544" s="24">
        <f t="shared" si="751"/>
        <v>0</v>
      </c>
      <c r="S3544" s="141" t="str">
        <f t="shared" si="752"/>
        <v>H</v>
      </c>
      <c r="T3544" s="24">
        <f>IF(S3544="E",SUM($R$5:R3544),0)</f>
        <v>0</v>
      </c>
      <c r="U3544" s="143">
        <f t="shared" si="753"/>
        <v>0</v>
      </c>
    </row>
    <row r="3545" spans="1:21" x14ac:dyDescent="0.25">
      <c r="A3545" s="6">
        <v>36.450000000000003</v>
      </c>
      <c r="B3545" s="31" t="s">
        <v>90</v>
      </c>
      <c r="D3545" s="87">
        <v>320290000014</v>
      </c>
      <c r="E3545" s="3">
        <v>0.6</v>
      </c>
      <c r="K3545" s="3">
        <f t="shared" si="754"/>
        <v>2611</v>
      </c>
      <c r="L3545" s="97" t="str">
        <f>IF(TRIM('Ek.3-A'!F3545)&lt;&gt;"","var","yok")</f>
        <v>yok</v>
      </c>
      <c r="M3545" s="5" t="str">
        <f>IF('Ek.3-A'!F3545="", "", IF(VLOOKUP('Ek.3-A'!F3545, Veriler!D:E, 2, 0)=0, "", VLOOKUP('Ek.3-A'!F3545, Veriler!D:E, 2, 0)))</f>
        <v/>
      </c>
      <c r="N3545" s="5" t="str">
        <f>IF('Ek.3-A'!P3545="", "", 'Ek.3-A'!P3545)</f>
        <v/>
      </c>
      <c r="O3545" s="142">
        <f>'Ek.3-A'!S3545</f>
        <v>0</v>
      </c>
      <c r="P3545" s="143" t="str">
        <f>'Ek.3-A'!L3545</f>
        <v/>
      </c>
      <c r="Q3545" s="24" t="str">
        <f>'Ek.3-A'!M3545</f>
        <v/>
      </c>
      <c r="R3545" s="24">
        <f t="shared" si="751"/>
        <v>0</v>
      </c>
      <c r="S3545" s="141" t="str">
        <f t="shared" si="752"/>
        <v>H</v>
      </c>
      <c r="T3545" s="24">
        <f>IF(S3545="E",SUM($R$5:R3545),0)</f>
        <v>0</v>
      </c>
      <c r="U3545" s="143">
        <f t="shared" si="753"/>
        <v>0</v>
      </c>
    </row>
    <row r="3546" spans="1:21" x14ac:dyDescent="0.25">
      <c r="A3546" s="6">
        <v>36.46</v>
      </c>
      <c r="B3546" s="31" t="s">
        <v>90</v>
      </c>
      <c r="D3546" s="89">
        <v>600330900000</v>
      </c>
      <c r="E3546" s="3">
        <v>0.6</v>
      </c>
      <c r="K3546" s="3">
        <f t="shared" si="754"/>
        <v>2612</v>
      </c>
      <c r="L3546" s="97" t="str">
        <f>IF(TRIM('Ek.3-A'!F3546)&lt;&gt;"","var","yok")</f>
        <v>yok</v>
      </c>
      <c r="M3546" s="5" t="str">
        <f>IF('Ek.3-A'!F3546="", "", IF(VLOOKUP('Ek.3-A'!F3546, Veriler!D:E, 2, 0)=0, "", VLOOKUP('Ek.3-A'!F3546, Veriler!D:E, 2, 0)))</f>
        <v/>
      </c>
      <c r="N3546" s="5" t="str">
        <f>IF('Ek.3-A'!P3546="", "", 'Ek.3-A'!P3546)</f>
        <v/>
      </c>
      <c r="O3546" s="142">
        <f>'Ek.3-A'!S3546</f>
        <v>0</v>
      </c>
      <c r="P3546" s="143" t="str">
        <f>'Ek.3-A'!L3546</f>
        <v/>
      </c>
      <c r="Q3546" s="24" t="str">
        <f>'Ek.3-A'!M3546</f>
        <v/>
      </c>
      <c r="R3546" s="24">
        <f t="shared" si="751"/>
        <v>0</v>
      </c>
      <c r="S3546" s="141" t="str">
        <f t="shared" si="752"/>
        <v>H</v>
      </c>
      <c r="T3546" s="24">
        <f>IF(S3546="E",SUM($R$5:R3546),0)</f>
        <v>0</v>
      </c>
      <c r="U3546" s="143">
        <f t="shared" si="753"/>
        <v>0</v>
      </c>
    </row>
    <row r="3547" spans="1:21" x14ac:dyDescent="0.25">
      <c r="A3547" s="6">
        <v>36.47</v>
      </c>
      <c r="B3547" s="31" t="s">
        <v>90</v>
      </c>
      <c r="D3547" s="87">
        <v>600240000013</v>
      </c>
      <c r="E3547" s="3">
        <v>0.6</v>
      </c>
      <c r="K3547" s="3">
        <f t="shared" si="754"/>
        <v>2613</v>
      </c>
      <c r="L3547" s="97" t="str">
        <f>IF(TRIM('Ek.3-A'!F3547)&lt;&gt;"","var","yok")</f>
        <v>yok</v>
      </c>
      <c r="M3547" s="5" t="str">
        <f>IF('Ek.3-A'!F3547="", "", IF(VLOOKUP('Ek.3-A'!F3547, Veriler!D:E, 2, 0)=0, "", VLOOKUP('Ek.3-A'!F3547, Veriler!D:E, 2, 0)))</f>
        <v/>
      </c>
      <c r="N3547" s="5" t="str">
        <f>IF('Ek.3-A'!P3547="", "", 'Ek.3-A'!P3547)</f>
        <v/>
      </c>
      <c r="O3547" s="142">
        <f>'Ek.3-A'!S3547</f>
        <v>0</v>
      </c>
      <c r="P3547" s="143" t="str">
        <f>'Ek.3-A'!L3547</f>
        <v/>
      </c>
      <c r="Q3547" s="24" t="str">
        <f>'Ek.3-A'!M3547</f>
        <v/>
      </c>
      <c r="R3547" s="24">
        <f t="shared" si="751"/>
        <v>0</v>
      </c>
      <c r="S3547" s="141" t="str">
        <f t="shared" si="752"/>
        <v>H</v>
      </c>
      <c r="T3547" s="24">
        <f>IF(S3547="E",SUM($R$5:R3547),0)</f>
        <v>0</v>
      </c>
      <c r="U3547" s="143">
        <f t="shared" si="753"/>
        <v>0</v>
      </c>
    </row>
    <row r="3548" spans="1:21" x14ac:dyDescent="0.25">
      <c r="A3548" s="6">
        <v>36.479999999999997</v>
      </c>
      <c r="B3548" s="31" t="s">
        <v>90</v>
      </c>
      <c r="D3548" s="89">
        <v>600410000019</v>
      </c>
      <c r="E3548" s="3">
        <v>0.6</v>
      </c>
      <c r="K3548" s="3">
        <f t="shared" si="754"/>
        <v>2614</v>
      </c>
      <c r="L3548" s="97" t="str">
        <f>IF(TRIM('Ek.3-A'!F3548)&lt;&gt;"","var","yok")</f>
        <v>yok</v>
      </c>
      <c r="M3548" s="5" t="str">
        <f>IF('Ek.3-A'!F3548="", "", IF(VLOOKUP('Ek.3-A'!F3548, Veriler!D:E, 2, 0)=0, "", VLOOKUP('Ek.3-A'!F3548, Veriler!D:E, 2, 0)))</f>
        <v/>
      </c>
      <c r="N3548" s="5" t="str">
        <f>IF('Ek.3-A'!P3548="", "", 'Ek.3-A'!P3548)</f>
        <v/>
      </c>
      <c r="O3548" s="142">
        <f>'Ek.3-A'!S3548</f>
        <v>0</v>
      </c>
      <c r="P3548" s="143" t="str">
        <f>'Ek.3-A'!L3548</f>
        <v/>
      </c>
      <c r="Q3548" s="24" t="str">
        <f>'Ek.3-A'!M3548</f>
        <v/>
      </c>
      <c r="R3548" s="24">
        <f t="shared" si="751"/>
        <v>0</v>
      </c>
      <c r="S3548" s="141" t="str">
        <f t="shared" si="752"/>
        <v>H</v>
      </c>
      <c r="T3548" s="24">
        <f>IF(S3548="E",SUM($R$5:R3548),0)</f>
        <v>0</v>
      </c>
      <c r="U3548" s="143">
        <f t="shared" si="753"/>
        <v>0</v>
      </c>
    </row>
    <row r="3549" spans="1:21" x14ac:dyDescent="0.25">
      <c r="A3549" s="6">
        <v>36.49</v>
      </c>
      <c r="B3549" s="31" t="s">
        <v>90</v>
      </c>
      <c r="D3549" s="87">
        <v>600390000019</v>
      </c>
      <c r="E3549" s="3">
        <v>0.6</v>
      </c>
      <c r="K3549" s="3">
        <f t="shared" si="754"/>
        <v>2615</v>
      </c>
      <c r="L3549" s="97" t="str">
        <f>IF(TRIM('Ek.3-A'!F3549)&lt;&gt;"","var","yok")</f>
        <v>yok</v>
      </c>
      <c r="M3549" s="5" t="str">
        <f>IF('Ek.3-A'!F3549="", "", IF(VLOOKUP('Ek.3-A'!F3549, Veriler!D:E, 2, 0)=0, "", VLOOKUP('Ek.3-A'!F3549, Veriler!D:E, 2, 0)))</f>
        <v/>
      </c>
      <c r="N3549" s="5" t="str">
        <f>IF('Ek.3-A'!P3549="", "", 'Ek.3-A'!P3549)</f>
        <v/>
      </c>
      <c r="O3549" s="142">
        <f>'Ek.3-A'!S3549</f>
        <v>0</v>
      </c>
      <c r="P3549" s="143" t="str">
        <f>'Ek.3-A'!L3549</f>
        <v/>
      </c>
      <c r="Q3549" s="24" t="str">
        <f>'Ek.3-A'!M3549</f>
        <v/>
      </c>
      <c r="R3549" s="24">
        <f t="shared" si="751"/>
        <v>0</v>
      </c>
      <c r="S3549" s="141" t="str">
        <f t="shared" si="752"/>
        <v>H</v>
      </c>
      <c r="T3549" s="24">
        <f>IF(S3549="E",SUM($R$5:R3549),0)</f>
        <v>0</v>
      </c>
      <c r="U3549" s="143">
        <f t="shared" si="753"/>
        <v>0</v>
      </c>
    </row>
    <row r="3550" spans="1:21" x14ac:dyDescent="0.25">
      <c r="A3550" s="6">
        <v>36.5</v>
      </c>
      <c r="B3550" s="31" t="s">
        <v>90</v>
      </c>
      <c r="D3550" s="89">
        <v>600290000000</v>
      </c>
      <c r="E3550" s="3">
        <v>0.6</v>
      </c>
      <c r="K3550" s="3">
        <f t="shared" si="754"/>
        <v>2616</v>
      </c>
      <c r="L3550" s="97" t="str">
        <f>IF(TRIM('Ek.3-A'!F3550)&lt;&gt;"","var","yok")</f>
        <v>yok</v>
      </c>
      <c r="M3550" s="5" t="str">
        <f>IF('Ek.3-A'!F3550="", "", IF(VLOOKUP('Ek.3-A'!F3550, Veriler!D:E, 2, 0)=0, "", VLOOKUP('Ek.3-A'!F3550, Veriler!D:E, 2, 0)))</f>
        <v/>
      </c>
      <c r="N3550" s="5" t="str">
        <f>IF('Ek.3-A'!P3550="", "", 'Ek.3-A'!P3550)</f>
        <v/>
      </c>
      <c r="O3550" s="142">
        <f>'Ek.3-A'!S3550</f>
        <v>0</v>
      </c>
      <c r="P3550" s="143" t="str">
        <f>'Ek.3-A'!L3550</f>
        <v/>
      </c>
      <c r="Q3550" s="24" t="str">
        <f>'Ek.3-A'!M3550</f>
        <v/>
      </c>
      <c r="R3550" s="24">
        <f t="shared" si="751"/>
        <v>0</v>
      </c>
      <c r="S3550" s="141" t="str">
        <f t="shared" si="752"/>
        <v>H</v>
      </c>
      <c r="T3550" s="24">
        <f>IF(S3550="E",SUM($R$5:R3550),0)</f>
        <v>0</v>
      </c>
      <c r="U3550" s="143">
        <f t="shared" si="753"/>
        <v>0</v>
      </c>
    </row>
    <row r="3551" spans="1:21" x14ac:dyDescent="0.25">
      <c r="A3551" s="6">
        <v>36.51</v>
      </c>
      <c r="B3551" s="31" t="s">
        <v>90</v>
      </c>
      <c r="D3551" s="87">
        <v>600490000000</v>
      </c>
      <c r="E3551" s="3">
        <v>0.6</v>
      </c>
      <c r="K3551" s="3">
        <f t="shared" si="754"/>
        <v>2617</v>
      </c>
      <c r="L3551" s="97" t="str">
        <f>IF(TRIM('Ek.3-A'!F3551)&lt;&gt;"","var","yok")</f>
        <v>yok</v>
      </c>
      <c r="M3551" s="5" t="str">
        <f>IF('Ek.3-A'!F3551="", "", IF(VLOOKUP('Ek.3-A'!F3551, Veriler!D:E, 2, 0)=0, "", VLOOKUP('Ek.3-A'!F3551, Veriler!D:E, 2, 0)))</f>
        <v/>
      </c>
      <c r="N3551" s="5" t="str">
        <f>IF('Ek.3-A'!P3551="", "", 'Ek.3-A'!P3551)</f>
        <v/>
      </c>
      <c r="O3551" s="142">
        <f>'Ek.3-A'!S3551</f>
        <v>0</v>
      </c>
      <c r="P3551" s="143" t="str">
        <f>'Ek.3-A'!L3551</f>
        <v/>
      </c>
      <c r="Q3551" s="24" t="str">
        <f>'Ek.3-A'!M3551</f>
        <v/>
      </c>
      <c r="R3551" s="24">
        <f t="shared" si="751"/>
        <v>0</v>
      </c>
      <c r="S3551" s="141" t="str">
        <f t="shared" si="752"/>
        <v>H</v>
      </c>
      <c r="T3551" s="24">
        <f>IF(S3551="E",SUM($R$5:R3551),0)</f>
        <v>0</v>
      </c>
      <c r="U3551" s="143">
        <f t="shared" si="753"/>
        <v>0</v>
      </c>
    </row>
    <row r="3552" spans="1:21" x14ac:dyDescent="0.25">
      <c r="A3552" s="6">
        <v>36.520000000000003</v>
      </c>
      <c r="B3552" s="31" t="s">
        <v>90</v>
      </c>
      <c r="D3552" s="89">
        <v>600320000000</v>
      </c>
      <c r="E3552" s="3">
        <v>0.6</v>
      </c>
      <c r="K3552" s="3">
        <f t="shared" si="754"/>
        <v>2618</v>
      </c>
      <c r="L3552" s="97" t="str">
        <f>IF(TRIM('Ek.3-A'!F3552)&lt;&gt;"","var","yok")</f>
        <v>yok</v>
      </c>
      <c r="M3552" s="5" t="str">
        <f>IF('Ek.3-A'!F3552="", "", IF(VLOOKUP('Ek.3-A'!F3552, Veriler!D:E, 2, 0)=0, "", VLOOKUP('Ek.3-A'!F3552, Veriler!D:E, 2, 0)))</f>
        <v/>
      </c>
      <c r="N3552" s="5" t="str">
        <f>IF('Ek.3-A'!P3552="", "", 'Ek.3-A'!P3552)</f>
        <v/>
      </c>
      <c r="O3552" s="142">
        <f>'Ek.3-A'!S3552</f>
        <v>0</v>
      </c>
      <c r="P3552" s="143" t="str">
        <f>'Ek.3-A'!L3552</f>
        <v/>
      </c>
      <c r="Q3552" s="24" t="str">
        <f>'Ek.3-A'!M3552</f>
        <v/>
      </c>
      <c r="R3552" s="24">
        <f t="shared" si="751"/>
        <v>0</v>
      </c>
      <c r="S3552" s="141" t="str">
        <f t="shared" si="752"/>
        <v>H</v>
      </c>
      <c r="T3552" s="24">
        <f>IF(S3552="E",SUM($R$5:R3552),0)</f>
        <v>0</v>
      </c>
      <c r="U3552" s="143">
        <f t="shared" si="753"/>
        <v>0</v>
      </c>
    </row>
    <row r="3553" spans="1:41" x14ac:dyDescent="0.25">
      <c r="A3553" s="6">
        <v>36.53</v>
      </c>
      <c r="B3553" s="31" t="s">
        <v>90</v>
      </c>
      <c r="D3553" s="87">
        <v>600240000011</v>
      </c>
      <c r="E3553" s="3">
        <v>0.6</v>
      </c>
      <c r="L3553" s="97"/>
      <c r="M3553" s="5"/>
      <c r="N3553" s="5"/>
      <c r="O3553" s="5"/>
      <c r="Q3553" s="23"/>
      <c r="T3553" s="24"/>
      <c r="U3553" s="25"/>
    </row>
    <row r="3554" spans="1:41" x14ac:dyDescent="0.25">
      <c r="A3554" s="6">
        <v>36.54</v>
      </c>
      <c r="B3554" s="31" t="s">
        <v>90</v>
      </c>
      <c r="D3554" s="89">
        <v>600410000011</v>
      </c>
      <c r="E3554" s="3">
        <v>0.6</v>
      </c>
      <c r="K3554" s="3">
        <f>K3552+1</f>
        <v>2619</v>
      </c>
      <c r="L3554" s="97" t="str">
        <f>IF(TRIM('Ek.3-A'!F3554)&lt;&gt;"","var","yok")</f>
        <v>yok</v>
      </c>
      <c r="M3554" s="5" t="str">
        <f>IF('Ek.3-A'!F3554="", "", IF(VLOOKUP('Ek.3-A'!F3554, Veriler!D:E, 2, 0)=0, "", VLOOKUP('Ek.3-A'!F3554, Veriler!D:E, 2, 0)))</f>
        <v/>
      </c>
      <c r="N3554" s="5" t="str">
        <f>IF('Ek.3-A'!P3554="", "", 'Ek.3-A'!P3554)</f>
        <v/>
      </c>
      <c r="O3554" s="142">
        <f>'Ek.3-A'!S3554</f>
        <v>0</v>
      </c>
      <c r="P3554" s="143" t="str">
        <f>'Ek.3-A'!L3554</f>
        <v/>
      </c>
      <c r="Q3554" s="24" t="str">
        <f>'Ek.3-A'!M3554</f>
        <v/>
      </c>
      <c r="R3554" s="24">
        <f t="shared" ref="R3554:R3567" si="755">IF(L3554="var",0,IF(Q3554&lt;=0.005,Q3554,0))</f>
        <v>0</v>
      </c>
      <c r="S3554" s="141" t="str">
        <f t="shared" ref="S3554:S3567" si="756">IF(Q3554&lt;=0.005,"E","H")</f>
        <v>H</v>
      </c>
      <c r="T3554" s="24">
        <f>IF(S3554="E",SUM($R$5:R3554),0)</f>
        <v>0</v>
      </c>
      <c r="U3554" s="143">
        <f t="shared" ref="U3554:U3567" si="757">IF(T3554&lt;=0.1, O3554, IF(R3554&gt;$G$2, R3554*O3554, $G$2*O3554))</f>
        <v>0</v>
      </c>
    </row>
    <row r="3555" spans="1:41" x14ac:dyDescent="0.25">
      <c r="A3555" s="6">
        <v>36.549999999999997</v>
      </c>
      <c r="B3555" s="31" t="s">
        <v>90</v>
      </c>
      <c r="D3555" s="87">
        <v>600340000000</v>
      </c>
      <c r="E3555" s="3">
        <v>0.6</v>
      </c>
      <c r="K3555" s="3">
        <f t="shared" ref="K3555:K3567" si="758">K3554+1</f>
        <v>2620</v>
      </c>
      <c r="L3555" s="97" t="str">
        <f>IF(TRIM('Ek.3-A'!F3555)&lt;&gt;"","var","yok")</f>
        <v>yok</v>
      </c>
      <c r="M3555" s="5" t="str">
        <f>IF('Ek.3-A'!F3555="", "", IF(VLOOKUP('Ek.3-A'!F3555, Veriler!D:E, 2, 0)=0, "", VLOOKUP('Ek.3-A'!F3555, Veriler!D:E, 2, 0)))</f>
        <v/>
      </c>
      <c r="N3555" s="5" t="str">
        <f>IF('Ek.3-A'!P3555="", "", 'Ek.3-A'!P3555)</f>
        <v/>
      </c>
      <c r="O3555" s="142">
        <f>'Ek.3-A'!S3555</f>
        <v>0</v>
      </c>
      <c r="P3555" s="143" t="str">
        <f>'Ek.3-A'!L3555</f>
        <v/>
      </c>
      <c r="Q3555" s="24" t="str">
        <f>'Ek.3-A'!M3555</f>
        <v/>
      </c>
      <c r="R3555" s="24">
        <f t="shared" si="755"/>
        <v>0</v>
      </c>
      <c r="S3555" s="141" t="str">
        <f t="shared" si="756"/>
        <v>H</v>
      </c>
      <c r="T3555" s="24">
        <f>IF(S3555="E",SUM($R$5:R3555),0)</f>
        <v>0</v>
      </c>
      <c r="U3555" s="143">
        <f t="shared" si="757"/>
        <v>0</v>
      </c>
    </row>
    <row r="3556" spans="1:41" x14ac:dyDescent="0.25">
      <c r="A3556" s="6">
        <v>36.56</v>
      </c>
      <c r="B3556" s="31" t="s">
        <v>90</v>
      </c>
      <c r="D3556" s="89">
        <v>600310000000</v>
      </c>
      <c r="E3556" s="3">
        <v>0.6</v>
      </c>
      <c r="K3556" s="3">
        <f t="shared" si="758"/>
        <v>2621</v>
      </c>
      <c r="L3556" s="97" t="str">
        <f>IF(TRIM('Ek.3-A'!F3556)&lt;&gt;"","var","yok")</f>
        <v>yok</v>
      </c>
      <c r="M3556" s="5" t="str">
        <f>IF('Ek.3-A'!F3556="", "", IF(VLOOKUP('Ek.3-A'!F3556, Veriler!D:E, 2, 0)=0, "", VLOOKUP('Ek.3-A'!F3556, Veriler!D:E, 2, 0)))</f>
        <v/>
      </c>
      <c r="N3556" s="5" t="str">
        <f>IF('Ek.3-A'!P3556="", "", 'Ek.3-A'!P3556)</f>
        <v/>
      </c>
      <c r="O3556" s="142">
        <f>'Ek.3-A'!S3556</f>
        <v>0</v>
      </c>
      <c r="P3556" s="143" t="str">
        <f>'Ek.3-A'!L3556</f>
        <v/>
      </c>
      <c r="Q3556" s="24" t="str">
        <f>'Ek.3-A'!M3556</f>
        <v/>
      </c>
      <c r="R3556" s="24">
        <f t="shared" si="755"/>
        <v>0</v>
      </c>
      <c r="S3556" s="141" t="str">
        <f t="shared" si="756"/>
        <v>H</v>
      </c>
      <c r="T3556" s="24">
        <f>IF(S3556="E",SUM($R$5:R3556),0)</f>
        <v>0</v>
      </c>
      <c r="U3556" s="143">
        <f t="shared" si="757"/>
        <v>0</v>
      </c>
    </row>
    <row r="3557" spans="1:41" x14ac:dyDescent="0.25">
      <c r="A3557" s="6">
        <v>36.57</v>
      </c>
      <c r="B3557" s="31" t="s">
        <v>90</v>
      </c>
      <c r="D3557" s="87">
        <v>600240000012</v>
      </c>
      <c r="E3557" s="3">
        <v>0.6</v>
      </c>
      <c r="K3557" s="3">
        <f t="shared" si="758"/>
        <v>2622</v>
      </c>
      <c r="L3557" s="97" t="str">
        <f>IF(TRIM('Ek.3-A'!F3557)&lt;&gt;"","var","yok")</f>
        <v>yok</v>
      </c>
      <c r="M3557" s="5" t="str">
        <f>IF('Ek.3-A'!F3557="", "", IF(VLOOKUP('Ek.3-A'!F3557, Veriler!D:E, 2, 0)=0, "", VLOOKUP('Ek.3-A'!F3557, Veriler!D:E, 2, 0)))</f>
        <v/>
      </c>
      <c r="N3557" s="5" t="str">
        <f>IF('Ek.3-A'!P3557="", "", 'Ek.3-A'!P3557)</f>
        <v/>
      </c>
      <c r="O3557" s="142">
        <f>'Ek.3-A'!S3557</f>
        <v>0</v>
      </c>
      <c r="P3557" s="143" t="str">
        <f>'Ek.3-A'!L3557</f>
        <v/>
      </c>
      <c r="Q3557" s="24" t="str">
        <f>'Ek.3-A'!M3557</f>
        <v/>
      </c>
      <c r="R3557" s="24">
        <f t="shared" si="755"/>
        <v>0</v>
      </c>
      <c r="S3557" s="141" t="str">
        <f t="shared" si="756"/>
        <v>H</v>
      </c>
      <c r="T3557" s="24">
        <f>IF(S3557="E",SUM($R$5:R3557),0)</f>
        <v>0</v>
      </c>
      <c r="U3557" s="143">
        <f t="shared" si="757"/>
        <v>0</v>
      </c>
    </row>
    <row r="3558" spans="1:41" x14ac:dyDescent="0.25">
      <c r="A3558" s="6">
        <v>36.58</v>
      </c>
      <c r="B3558" s="31" t="s">
        <v>90</v>
      </c>
      <c r="D3558" s="89">
        <v>600410000012</v>
      </c>
      <c r="E3558" s="3">
        <v>0.6</v>
      </c>
      <c r="K3558" s="3">
        <f t="shared" si="758"/>
        <v>2623</v>
      </c>
      <c r="L3558" s="97" t="str">
        <f>IF(TRIM('Ek.3-A'!F3558)&lt;&gt;"","var","yok")</f>
        <v>yok</v>
      </c>
      <c r="M3558" s="5" t="str">
        <f>IF('Ek.3-A'!F3558="", "", IF(VLOOKUP('Ek.3-A'!F3558, Veriler!D:E, 2, 0)=0, "", VLOOKUP('Ek.3-A'!F3558, Veriler!D:E, 2, 0)))</f>
        <v/>
      </c>
      <c r="N3558" s="5" t="str">
        <f>IF('Ek.3-A'!P3558="", "", 'Ek.3-A'!P3558)</f>
        <v/>
      </c>
      <c r="O3558" s="142">
        <f>'Ek.3-A'!S3558</f>
        <v>0</v>
      </c>
      <c r="P3558" s="143" t="str">
        <f>'Ek.3-A'!L3558</f>
        <v/>
      </c>
      <c r="Q3558" s="24" t="str">
        <f>'Ek.3-A'!M3558</f>
        <v/>
      </c>
      <c r="R3558" s="24">
        <f t="shared" si="755"/>
        <v>0</v>
      </c>
      <c r="S3558" s="141" t="str">
        <f t="shared" si="756"/>
        <v>H</v>
      </c>
      <c r="T3558" s="24">
        <f>IF(S3558="E",SUM($R$5:R3558),0)</f>
        <v>0</v>
      </c>
      <c r="U3558" s="143">
        <f t="shared" si="757"/>
        <v>0</v>
      </c>
    </row>
    <row r="3559" spans="1:41" x14ac:dyDescent="0.25">
      <c r="A3559" s="6">
        <v>36.590000000000003</v>
      </c>
      <c r="B3559" s="31" t="s">
        <v>90</v>
      </c>
      <c r="D3559" s="87">
        <v>820590100000</v>
      </c>
      <c r="E3559" s="3">
        <v>0.6</v>
      </c>
      <c r="K3559" s="3">
        <f t="shared" si="758"/>
        <v>2624</v>
      </c>
      <c r="L3559" s="97" t="str">
        <f>IF(TRIM('Ek.3-A'!F3559)&lt;&gt;"","var","yok")</f>
        <v>yok</v>
      </c>
      <c r="M3559" s="5" t="str">
        <f>IF('Ek.3-A'!F3559="", "", IF(VLOOKUP('Ek.3-A'!F3559, Veriler!D:E, 2, 0)=0, "", VLOOKUP('Ek.3-A'!F3559, Veriler!D:E, 2, 0)))</f>
        <v/>
      </c>
      <c r="N3559" s="5" t="str">
        <f>IF('Ek.3-A'!P3559="", "", 'Ek.3-A'!P3559)</f>
        <v/>
      </c>
      <c r="O3559" s="142">
        <f>'Ek.3-A'!S3559</f>
        <v>0</v>
      </c>
      <c r="P3559" s="143" t="str">
        <f>'Ek.3-A'!L3559</f>
        <v/>
      </c>
      <c r="Q3559" s="24" t="str">
        <f>'Ek.3-A'!M3559</f>
        <v/>
      </c>
      <c r="R3559" s="24">
        <f t="shared" si="755"/>
        <v>0</v>
      </c>
      <c r="S3559" s="141" t="str">
        <f t="shared" si="756"/>
        <v>H</v>
      </c>
      <c r="T3559" s="24">
        <f>IF(S3559="E",SUM($R$5:R3559),0)</f>
        <v>0</v>
      </c>
      <c r="U3559" s="143">
        <f t="shared" si="757"/>
        <v>0</v>
      </c>
    </row>
    <row r="3560" spans="1:41" x14ac:dyDescent="0.25">
      <c r="A3560" s="6">
        <v>36.6</v>
      </c>
      <c r="B3560" s="31" t="s">
        <v>90</v>
      </c>
      <c r="D3560" s="89">
        <v>291829003011</v>
      </c>
      <c r="E3560" s="3">
        <v>0.6</v>
      </c>
      <c r="K3560" s="3">
        <f t="shared" si="758"/>
        <v>2625</v>
      </c>
      <c r="L3560" s="97" t="str">
        <f>IF(TRIM('Ek.3-A'!F3560)&lt;&gt;"","var","yok")</f>
        <v>yok</v>
      </c>
      <c r="M3560" s="5" t="str">
        <f>IF('Ek.3-A'!F3560="", "", IF(VLOOKUP('Ek.3-A'!F3560, Veriler!D:E, 2, 0)=0, "", VLOOKUP('Ek.3-A'!F3560, Veriler!D:E, 2, 0)))</f>
        <v/>
      </c>
      <c r="N3560" s="5" t="str">
        <f>IF('Ek.3-A'!P3560="", "", 'Ek.3-A'!P3560)</f>
        <v/>
      </c>
      <c r="O3560" s="142">
        <f>'Ek.3-A'!S3560</f>
        <v>0</v>
      </c>
      <c r="P3560" s="143" t="str">
        <f>'Ek.3-A'!L3560</f>
        <v/>
      </c>
      <c r="Q3560" s="24" t="str">
        <f>'Ek.3-A'!M3560</f>
        <v/>
      </c>
      <c r="R3560" s="24">
        <f t="shared" si="755"/>
        <v>0</v>
      </c>
      <c r="S3560" s="141" t="str">
        <f t="shared" si="756"/>
        <v>H</v>
      </c>
      <c r="T3560" s="24">
        <f>IF(S3560="E",SUM($R$5:R3560),0)</f>
        <v>0</v>
      </c>
      <c r="U3560" s="143">
        <f t="shared" si="757"/>
        <v>0</v>
      </c>
    </row>
    <row r="3561" spans="1:41" x14ac:dyDescent="0.25">
      <c r="A3561" s="6">
        <v>36.61</v>
      </c>
      <c r="B3561" s="31" t="s">
        <v>90</v>
      </c>
      <c r="D3561" s="87">
        <v>291829003029</v>
      </c>
      <c r="E3561" s="3">
        <v>0.6</v>
      </c>
      <c r="K3561" s="3">
        <f t="shared" si="758"/>
        <v>2626</v>
      </c>
      <c r="L3561" s="97" t="str">
        <f>IF(TRIM('Ek.3-A'!F3561)&lt;&gt;"","var","yok")</f>
        <v>yok</v>
      </c>
      <c r="M3561" s="5" t="str">
        <f>IF('Ek.3-A'!F3561="", "", IF(VLOOKUP('Ek.3-A'!F3561, Veriler!D:E, 2, 0)=0, "", VLOOKUP('Ek.3-A'!F3561, Veriler!D:E, 2, 0)))</f>
        <v/>
      </c>
      <c r="N3561" s="5" t="str">
        <f>IF('Ek.3-A'!P3561="", "", 'Ek.3-A'!P3561)</f>
        <v/>
      </c>
      <c r="O3561" s="142">
        <f>'Ek.3-A'!S3561</f>
        <v>0</v>
      </c>
      <c r="P3561" s="143" t="str">
        <f>'Ek.3-A'!L3561</f>
        <v/>
      </c>
      <c r="Q3561" s="24" t="str">
        <f>'Ek.3-A'!M3561</f>
        <v/>
      </c>
      <c r="R3561" s="24">
        <f t="shared" si="755"/>
        <v>0</v>
      </c>
      <c r="S3561" s="141" t="str">
        <f t="shared" si="756"/>
        <v>H</v>
      </c>
      <c r="T3561" s="24">
        <f>IF(S3561="E",SUM($R$5:R3561),0)</f>
        <v>0</v>
      </c>
      <c r="U3561" s="143">
        <f t="shared" si="757"/>
        <v>0</v>
      </c>
    </row>
    <row r="3562" spans="1:41" x14ac:dyDescent="0.25">
      <c r="A3562" s="6">
        <v>36.619999999999997</v>
      </c>
      <c r="B3562" s="31" t="s">
        <v>90</v>
      </c>
      <c r="D3562" s="89">
        <v>291829003019</v>
      </c>
      <c r="E3562" s="3">
        <v>0.6</v>
      </c>
      <c r="K3562" s="3">
        <f t="shared" si="758"/>
        <v>2627</v>
      </c>
      <c r="L3562" s="97" t="str">
        <f>IF(TRIM('Ek.3-A'!F3562)&lt;&gt;"","var","yok")</f>
        <v>yok</v>
      </c>
      <c r="M3562" s="5" t="str">
        <f>IF('Ek.3-A'!F3562="", "", IF(VLOOKUP('Ek.3-A'!F3562, Veriler!D:E, 2, 0)=0, "", VLOOKUP('Ek.3-A'!F3562, Veriler!D:E, 2, 0)))</f>
        <v/>
      </c>
      <c r="N3562" s="5" t="str">
        <f>IF('Ek.3-A'!P3562="", "", 'Ek.3-A'!P3562)</f>
        <v/>
      </c>
      <c r="O3562" s="142">
        <f>'Ek.3-A'!S3562</f>
        <v>0</v>
      </c>
      <c r="P3562" s="143" t="str">
        <f>'Ek.3-A'!L3562</f>
        <v/>
      </c>
      <c r="Q3562" s="24" t="str">
        <f>'Ek.3-A'!M3562</f>
        <v/>
      </c>
      <c r="R3562" s="24">
        <f t="shared" si="755"/>
        <v>0</v>
      </c>
      <c r="S3562" s="141" t="str">
        <f t="shared" si="756"/>
        <v>H</v>
      </c>
      <c r="T3562" s="24">
        <f>IF(S3562="E",SUM($R$5:R3562),0)</f>
        <v>0</v>
      </c>
      <c r="U3562" s="143">
        <f t="shared" si="757"/>
        <v>0</v>
      </c>
    </row>
    <row r="3563" spans="1:41" x14ac:dyDescent="0.25">
      <c r="A3563" s="6">
        <v>36.630000000000003</v>
      </c>
      <c r="B3563" s="31" t="s">
        <v>90</v>
      </c>
      <c r="D3563" s="87">
        <v>292142000013</v>
      </c>
      <c r="E3563" s="3">
        <v>0.6</v>
      </c>
      <c r="K3563" s="3">
        <f t="shared" si="758"/>
        <v>2628</v>
      </c>
      <c r="L3563" s="97" t="str">
        <f>IF(TRIM('Ek.3-A'!F3563)&lt;&gt;"","var","yok")</f>
        <v>yok</v>
      </c>
      <c r="M3563" s="5" t="str">
        <f>IF('Ek.3-A'!F3563="", "", IF(VLOOKUP('Ek.3-A'!F3563, Veriler!D:E, 2, 0)=0, "", VLOOKUP('Ek.3-A'!F3563, Veriler!D:E, 2, 0)))</f>
        <v/>
      </c>
      <c r="N3563" s="5" t="str">
        <f>IF('Ek.3-A'!P3563="", "", 'Ek.3-A'!P3563)</f>
        <v/>
      </c>
      <c r="O3563" s="142">
        <f>'Ek.3-A'!S3563</f>
        <v>0</v>
      </c>
      <c r="P3563" s="143" t="str">
        <f>'Ek.3-A'!L3563</f>
        <v/>
      </c>
      <c r="Q3563" s="24" t="str">
        <f>'Ek.3-A'!M3563</f>
        <v/>
      </c>
      <c r="R3563" s="24">
        <f t="shared" si="755"/>
        <v>0</v>
      </c>
      <c r="S3563" s="141" t="str">
        <f t="shared" si="756"/>
        <v>H</v>
      </c>
      <c r="T3563" s="24">
        <f>IF(S3563="E",SUM($R$5:R3563),0)</f>
        <v>0</v>
      </c>
      <c r="U3563" s="143">
        <f t="shared" si="757"/>
        <v>0</v>
      </c>
    </row>
    <row r="3564" spans="1:41" x14ac:dyDescent="0.25">
      <c r="A3564" s="6">
        <v>36.64</v>
      </c>
      <c r="B3564" s="31" t="s">
        <v>90</v>
      </c>
      <c r="D3564" s="89">
        <v>291539005900</v>
      </c>
      <c r="E3564" s="3">
        <v>0.6</v>
      </c>
      <c r="K3564" s="3">
        <f t="shared" si="758"/>
        <v>2629</v>
      </c>
      <c r="L3564" s="97" t="str">
        <f>IF(TRIM('Ek.3-A'!F3564)&lt;&gt;"","var","yok")</f>
        <v>yok</v>
      </c>
      <c r="M3564" s="5" t="str">
        <f>IF('Ek.3-A'!F3564="", "", IF(VLOOKUP('Ek.3-A'!F3564, Veriler!D:E, 2, 0)=0, "", VLOOKUP('Ek.3-A'!F3564, Veriler!D:E, 2, 0)))</f>
        <v/>
      </c>
      <c r="N3564" s="5" t="str">
        <f>IF('Ek.3-A'!P3564="", "", 'Ek.3-A'!P3564)</f>
        <v/>
      </c>
      <c r="O3564" s="142">
        <f>'Ek.3-A'!S3564</f>
        <v>0</v>
      </c>
      <c r="P3564" s="143" t="str">
        <f>'Ek.3-A'!L3564</f>
        <v/>
      </c>
      <c r="Q3564" s="24" t="str">
        <f>'Ek.3-A'!M3564</f>
        <v/>
      </c>
      <c r="R3564" s="24">
        <f t="shared" si="755"/>
        <v>0</v>
      </c>
      <c r="S3564" s="141" t="str">
        <f t="shared" si="756"/>
        <v>H</v>
      </c>
      <c r="T3564" s="24">
        <f>IF(S3564="E",SUM($R$5:R3564),0)</f>
        <v>0</v>
      </c>
      <c r="U3564" s="143">
        <f t="shared" si="757"/>
        <v>0</v>
      </c>
    </row>
    <row r="3565" spans="1:41" x14ac:dyDescent="0.25">
      <c r="A3565" s="6">
        <v>36.65</v>
      </c>
      <c r="B3565" s="31" t="s">
        <v>90</v>
      </c>
      <c r="D3565" s="87">
        <v>711029000000</v>
      </c>
      <c r="E3565" s="3">
        <v>0.6</v>
      </c>
      <c r="K3565" s="3">
        <f t="shared" si="758"/>
        <v>2630</v>
      </c>
      <c r="L3565" s="97" t="str">
        <f>IF(TRIM('Ek.3-A'!F3565)&lt;&gt;"","var","yok")</f>
        <v>yok</v>
      </c>
      <c r="M3565" s="5" t="str">
        <f>IF('Ek.3-A'!F3565="", "", IF(VLOOKUP('Ek.3-A'!F3565, Veriler!D:E, 2, 0)=0, "", VLOOKUP('Ek.3-A'!F3565, Veriler!D:E, 2, 0)))</f>
        <v/>
      </c>
      <c r="N3565" s="5" t="str">
        <f>IF('Ek.3-A'!P3565="", "", 'Ek.3-A'!P3565)</f>
        <v/>
      </c>
      <c r="O3565" s="142">
        <f>'Ek.3-A'!S3565</f>
        <v>0</v>
      </c>
      <c r="P3565" s="143" t="str">
        <f>'Ek.3-A'!L3565</f>
        <v/>
      </c>
      <c r="Q3565" s="24" t="str">
        <f>'Ek.3-A'!M3565</f>
        <v/>
      </c>
      <c r="R3565" s="24">
        <f t="shared" si="755"/>
        <v>0</v>
      </c>
      <c r="S3565" s="141" t="str">
        <f t="shared" si="756"/>
        <v>H</v>
      </c>
      <c r="T3565" s="24">
        <f>IF(S3565="E",SUM($R$5:R3565),0)</f>
        <v>0</v>
      </c>
      <c r="U3565" s="143">
        <f t="shared" si="757"/>
        <v>0</v>
      </c>
    </row>
    <row r="3566" spans="1:41" x14ac:dyDescent="0.25">
      <c r="A3566" s="6">
        <v>36.659999999999997</v>
      </c>
      <c r="B3566" s="31" t="s">
        <v>90</v>
      </c>
      <c r="D3566" s="89">
        <v>842519000000</v>
      </c>
      <c r="E3566" s="3">
        <v>0.6</v>
      </c>
      <c r="K3566" s="3">
        <f t="shared" si="758"/>
        <v>2631</v>
      </c>
      <c r="L3566" s="97" t="str">
        <f>IF(TRIM('Ek.3-A'!F3566)&lt;&gt;"","var","yok")</f>
        <v>yok</v>
      </c>
      <c r="M3566" s="5" t="str">
        <f>IF('Ek.3-A'!F3566="", "", IF(VLOOKUP('Ek.3-A'!F3566, Veriler!D:E, 2, 0)=0, "", VLOOKUP('Ek.3-A'!F3566, Veriler!D:E, 2, 0)))</f>
        <v/>
      </c>
      <c r="N3566" s="5" t="str">
        <f>IF('Ek.3-A'!P3566="", "", 'Ek.3-A'!P3566)</f>
        <v/>
      </c>
      <c r="O3566" s="142">
        <f>'Ek.3-A'!S3566</f>
        <v>0</v>
      </c>
      <c r="P3566" s="143" t="str">
        <f>'Ek.3-A'!L3566</f>
        <v/>
      </c>
      <c r="Q3566" s="24" t="str">
        <f>'Ek.3-A'!M3566</f>
        <v/>
      </c>
      <c r="R3566" s="24">
        <f t="shared" si="755"/>
        <v>0</v>
      </c>
      <c r="S3566" s="141" t="str">
        <f t="shared" si="756"/>
        <v>H</v>
      </c>
      <c r="T3566" s="24">
        <f>IF(S3566="E",SUM($R$5:R3566),0)</f>
        <v>0</v>
      </c>
      <c r="U3566" s="143">
        <f t="shared" si="757"/>
        <v>0</v>
      </c>
    </row>
    <row r="3567" spans="1:41" x14ac:dyDescent="0.25">
      <c r="A3567" s="6">
        <v>36.67</v>
      </c>
      <c r="B3567" s="31" t="s">
        <v>90</v>
      </c>
      <c r="D3567" s="87">
        <v>291570401000</v>
      </c>
      <c r="E3567" s="3">
        <v>0.6</v>
      </c>
      <c r="K3567" s="3">
        <f t="shared" si="758"/>
        <v>2632</v>
      </c>
      <c r="L3567" s="97" t="str">
        <f>IF(TRIM('Ek.3-A'!F3567)&lt;&gt;"","var","yok")</f>
        <v>yok</v>
      </c>
      <c r="M3567" s="5" t="str">
        <f>IF('Ek.3-A'!F3567="", "", IF(VLOOKUP('Ek.3-A'!F3567, Veriler!D:E, 2, 0)=0, "", VLOOKUP('Ek.3-A'!F3567, Veriler!D:E, 2, 0)))</f>
        <v/>
      </c>
      <c r="N3567" s="5" t="str">
        <f>IF('Ek.3-A'!P3567="", "", 'Ek.3-A'!P3567)</f>
        <v/>
      </c>
      <c r="O3567" s="142">
        <f>'Ek.3-A'!S3567</f>
        <v>0</v>
      </c>
      <c r="P3567" s="143" t="str">
        <f>'Ek.3-A'!L3567</f>
        <v/>
      </c>
      <c r="Q3567" s="24" t="str">
        <f>'Ek.3-A'!M3567</f>
        <v/>
      </c>
      <c r="R3567" s="24">
        <f t="shared" si="755"/>
        <v>0</v>
      </c>
      <c r="S3567" s="141" t="str">
        <f t="shared" si="756"/>
        <v>H</v>
      </c>
      <c r="T3567" s="24">
        <f>IF(S3567="E",SUM($R$5:R3567),0)</f>
        <v>0</v>
      </c>
      <c r="U3567" s="143">
        <f t="shared" si="757"/>
        <v>0</v>
      </c>
    </row>
    <row r="3568" spans="1:41" x14ac:dyDescent="0.25">
      <c r="A3568" s="6">
        <v>36.68</v>
      </c>
      <c r="B3568" s="31" t="s">
        <v>90</v>
      </c>
      <c r="D3568" s="89">
        <v>291570409019</v>
      </c>
      <c r="E3568" s="3">
        <v>0.6</v>
      </c>
      <c r="T3568" s="24"/>
      <c r="U3568" s="25"/>
      <c r="AO3568" s="140">
        <f>'Ek.3-A'!L3568</f>
        <v>0</v>
      </c>
    </row>
    <row r="3569" spans="1:21" x14ac:dyDescent="0.25">
      <c r="A3569" s="6">
        <v>36.69</v>
      </c>
      <c r="B3569" s="31" t="s">
        <v>90</v>
      </c>
      <c r="D3569" s="87">
        <v>293590900015</v>
      </c>
      <c r="E3569" s="3">
        <v>0.6</v>
      </c>
      <c r="T3569" s="24"/>
      <c r="U3569" s="25"/>
    </row>
    <row r="3570" spans="1:21" x14ac:dyDescent="0.25">
      <c r="A3570" s="6">
        <v>36.700000000000003</v>
      </c>
      <c r="B3570" s="31" t="s">
        <v>90</v>
      </c>
      <c r="D3570" s="89">
        <v>292249859026</v>
      </c>
      <c r="E3570" s="3">
        <v>0.6</v>
      </c>
      <c r="T3570" s="24"/>
      <c r="U3570" s="25"/>
    </row>
    <row r="3571" spans="1:21" x14ac:dyDescent="0.25">
      <c r="A3571" s="6">
        <v>36.71</v>
      </c>
      <c r="B3571" s="31" t="s">
        <v>90</v>
      </c>
      <c r="D3571" s="87">
        <v>292249859028</v>
      </c>
      <c r="E3571" s="3">
        <v>0.6</v>
      </c>
      <c r="T3571" s="24"/>
      <c r="U3571" s="25"/>
    </row>
    <row r="3572" spans="1:21" x14ac:dyDescent="0.25">
      <c r="A3572" s="6">
        <v>36.72</v>
      </c>
      <c r="B3572" s="31" t="s">
        <v>90</v>
      </c>
      <c r="D3572" s="89">
        <v>292249859027</v>
      </c>
      <c r="E3572" s="3">
        <v>0.6</v>
      </c>
      <c r="T3572" s="24"/>
      <c r="U3572" s="25"/>
    </row>
    <row r="3573" spans="1:21" x14ac:dyDescent="0.25">
      <c r="A3573" s="6">
        <v>36.729999999999997</v>
      </c>
      <c r="B3573" s="31" t="s">
        <v>90</v>
      </c>
      <c r="D3573" s="87">
        <v>292250001000</v>
      </c>
      <c r="E3573" s="3">
        <v>0.6</v>
      </c>
      <c r="T3573" s="24"/>
      <c r="U3573" s="25"/>
    </row>
    <row r="3574" spans="1:21" x14ac:dyDescent="0.25">
      <c r="A3574" s="6">
        <v>36.74</v>
      </c>
      <c r="B3574" s="31" t="s">
        <v>90</v>
      </c>
      <c r="D3574" s="89">
        <v>560121900019</v>
      </c>
      <c r="E3574" s="3">
        <v>0.6</v>
      </c>
      <c r="T3574" s="24"/>
      <c r="U3574" s="25"/>
    </row>
    <row r="3575" spans="1:21" x14ac:dyDescent="0.25">
      <c r="A3575" s="6">
        <v>36.75</v>
      </c>
      <c r="B3575" s="31" t="s">
        <v>90</v>
      </c>
      <c r="D3575" s="87">
        <v>580429009011</v>
      </c>
      <c r="E3575" s="3">
        <v>0.6</v>
      </c>
      <c r="T3575" s="24"/>
      <c r="U3575" s="25"/>
    </row>
    <row r="3576" spans="1:21" x14ac:dyDescent="0.25">
      <c r="A3576" s="6">
        <v>36.76</v>
      </c>
      <c r="B3576" s="31" t="s">
        <v>90</v>
      </c>
      <c r="D3576" s="89">
        <v>293919000013</v>
      </c>
      <c r="E3576" s="3">
        <v>0.6</v>
      </c>
      <c r="T3576" s="24"/>
      <c r="U3576" s="25"/>
    </row>
    <row r="3577" spans="1:21" x14ac:dyDescent="0.25">
      <c r="A3577" s="6">
        <v>36.770000000000003</v>
      </c>
      <c r="B3577" s="31" t="s">
        <v>90</v>
      </c>
      <c r="D3577" s="87">
        <v>847690100000</v>
      </c>
      <c r="E3577" s="3">
        <v>0.6</v>
      </c>
      <c r="K3577" s="3">
        <f>K3567+1</f>
        <v>2633</v>
      </c>
      <c r="L3577" s="97" t="str">
        <f>IF(TRIM('Ek.3-A'!F3577)&lt;&gt;"","var","yok")</f>
        <v>yok</v>
      </c>
      <c r="M3577" s="5" t="str">
        <f>IF('Ek.3-A'!F3577="", "", IF(VLOOKUP('Ek.3-A'!F3577, Veriler!D:E, 2, 0)=0, "", VLOOKUP('Ek.3-A'!F3577, Veriler!D:E, 2, 0)))</f>
        <v/>
      </c>
      <c r="N3577" s="5" t="str">
        <f>IF('Ek.3-A'!P3577="", "", 'Ek.3-A'!P3577)</f>
        <v/>
      </c>
      <c r="O3577" s="142">
        <f>'Ek.3-A'!S3577</f>
        <v>0</v>
      </c>
      <c r="P3577" s="143" t="str">
        <f>'Ek.3-A'!L3577</f>
        <v/>
      </c>
      <c r="Q3577" s="24" t="str">
        <f>'Ek.3-A'!M3577</f>
        <v/>
      </c>
      <c r="R3577" s="24">
        <f t="shared" ref="R3577:R3590" si="759">IF(L3577="var",0,IF(Q3577&lt;=0.005,Q3577,0))</f>
        <v>0</v>
      </c>
      <c r="S3577" s="141" t="str">
        <f t="shared" ref="S3577:S3590" si="760">IF(Q3577&lt;=0.005,"E","H")</f>
        <v>H</v>
      </c>
      <c r="T3577" s="24">
        <f>IF(S3577="E",SUM($R$5:R3577),0)</f>
        <v>0</v>
      </c>
      <c r="U3577" s="143">
        <f t="shared" ref="U3577:U3590" si="761">IF(T3577&lt;=0.1, O3577, IF(R3577&gt;$G$2, R3577*O3577, $G$2*O3577))</f>
        <v>0</v>
      </c>
    </row>
    <row r="3578" spans="1:21" x14ac:dyDescent="0.25">
      <c r="A3578" s="6">
        <v>36.78</v>
      </c>
      <c r="B3578" s="31" t="s">
        <v>90</v>
      </c>
      <c r="D3578" s="89">
        <v>291260000000</v>
      </c>
      <c r="E3578" s="3">
        <v>0.6</v>
      </c>
      <c r="K3578" s="3">
        <f t="shared" ref="K3578:K3590" si="762">K3577+1</f>
        <v>2634</v>
      </c>
      <c r="L3578" s="97" t="str">
        <f>IF(TRIM('Ek.3-A'!F3578)&lt;&gt;"","var","yok")</f>
        <v>yok</v>
      </c>
      <c r="M3578" s="5" t="str">
        <f>IF('Ek.3-A'!F3578="", "", IF(VLOOKUP('Ek.3-A'!F3578, Veriler!D:E, 2, 0)=0, "", VLOOKUP('Ek.3-A'!F3578, Veriler!D:E, 2, 0)))</f>
        <v/>
      </c>
      <c r="N3578" s="5" t="str">
        <f>IF('Ek.3-A'!P3578="", "", 'Ek.3-A'!P3578)</f>
        <v/>
      </c>
      <c r="O3578" s="142">
        <f>'Ek.3-A'!S3578</f>
        <v>0</v>
      </c>
      <c r="P3578" s="143" t="str">
        <f>'Ek.3-A'!L3578</f>
        <v/>
      </c>
      <c r="Q3578" s="24" t="str">
        <f>'Ek.3-A'!M3578</f>
        <v/>
      </c>
      <c r="R3578" s="24">
        <f t="shared" si="759"/>
        <v>0</v>
      </c>
      <c r="S3578" s="141" t="str">
        <f t="shared" si="760"/>
        <v>H</v>
      </c>
      <c r="T3578" s="24">
        <f>IF(S3578="E",SUM($R$5:R3578),0)</f>
        <v>0</v>
      </c>
      <c r="U3578" s="143">
        <f t="shared" si="761"/>
        <v>0</v>
      </c>
    </row>
    <row r="3579" spans="1:21" x14ac:dyDescent="0.25">
      <c r="A3579" s="6">
        <v>36.79</v>
      </c>
      <c r="B3579" s="31" t="s">
        <v>90</v>
      </c>
      <c r="D3579" s="87">
        <v>853540000011</v>
      </c>
      <c r="E3579" s="3">
        <v>0.6</v>
      </c>
      <c r="K3579" s="3">
        <f t="shared" si="762"/>
        <v>2635</v>
      </c>
      <c r="L3579" s="97" t="str">
        <f>IF(TRIM('Ek.3-A'!F3579)&lt;&gt;"","var","yok")</f>
        <v>yok</v>
      </c>
      <c r="M3579" s="5" t="str">
        <f>IF('Ek.3-A'!F3579="", "", IF(VLOOKUP('Ek.3-A'!F3579, Veriler!D:E, 2, 0)=0, "", VLOOKUP('Ek.3-A'!F3579, Veriler!D:E, 2, 0)))</f>
        <v/>
      </c>
      <c r="N3579" s="5" t="str">
        <f>IF('Ek.3-A'!P3579="", "", 'Ek.3-A'!P3579)</f>
        <v/>
      </c>
      <c r="O3579" s="142">
        <f>'Ek.3-A'!S3579</f>
        <v>0</v>
      </c>
      <c r="P3579" s="143" t="str">
        <f>'Ek.3-A'!L3579</f>
        <v/>
      </c>
      <c r="Q3579" s="24" t="str">
        <f>'Ek.3-A'!M3579</f>
        <v/>
      </c>
      <c r="R3579" s="24">
        <f t="shared" si="759"/>
        <v>0</v>
      </c>
      <c r="S3579" s="141" t="str">
        <f t="shared" si="760"/>
        <v>H</v>
      </c>
      <c r="T3579" s="24">
        <f>IF(S3579="E",SUM($R$5:R3579),0)</f>
        <v>0</v>
      </c>
      <c r="U3579" s="143">
        <f t="shared" si="761"/>
        <v>0</v>
      </c>
    </row>
    <row r="3580" spans="1:21" x14ac:dyDescent="0.25">
      <c r="A3580" s="6">
        <v>36.799999999999997</v>
      </c>
      <c r="B3580" s="31" t="s">
        <v>90</v>
      </c>
      <c r="D3580" s="89">
        <v>291250000012</v>
      </c>
      <c r="E3580" s="3">
        <v>0.6</v>
      </c>
      <c r="K3580" s="3">
        <f t="shared" si="762"/>
        <v>2636</v>
      </c>
      <c r="L3580" s="97" t="str">
        <f>IF(TRIM('Ek.3-A'!F3580)&lt;&gt;"","var","yok")</f>
        <v>yok</v>
      </c>
      <c r="M3580" s="5" t="str">
        <f>IF('Ek.3-A'!F3580="", "", IF(VLOOKUP('Ek.3-A'!F3580, Veriler!D:E, 2, 0)=0, "", VLOOKUP('Ek.3-A'!F3580, Veriler!D:E, 2, 0)))</f>
        <v/>
      </c>
      <c r="N3580" s="5" t="str">
        <f>IF('Ek.3-A'!P3580="", "", 'Ek.3-A'!P3580)</f>
        <v/>
      </c>
      <c r="O3580" s="142">
        <f>'Ek.3-A'!S3580</f>
        <v>0</v>
      </c>
      <c r="P3580" s="143" t="str">
        <f>'Ek.3-A'!L3580</f>
        <v/>
      </c>
      <c r="Q3580" s="24" t="str">
        <f>'Ek.3-A'!M3580</f>
        <v/>
      </c>
      <c r="R3580" s="24">
        <f t="shared" si="759"/>
        <v>0</v>
      </c>
      <c r="S3580" s="141" t="str">
        <f t="shared" si="760"/>
        <v>H</v>
      </c>
      <c r="T3580" s="24">
        <f>IF(S3580="E",SUM($R$5:R3580),0)</f>
        <v>0</v>
      </c>
      <c r="U3580" s="143">
        <f t="shared" si="761"/>
        <v>0</v>
      </c>
    </row>
    <row r="3581" spans="1:21" x14ac:dyDescent="0.25">
      <c r="A3581" s="6">
        <v>36.81</v>
      </c>
      <c r="B3581" s="31" t="s">
        <v>90</v>
      </c>
      <c r="D3581" s="87">
        <v>292429700011</v>
      </c>
      <c r="E3581" s="3">
        <v>0.6</v>
      </c>
      <c r="K3581" s="3">
        <f t="shared" si="762"/>
        <v>2637</v>
      </c>
      <c r="L3581" s="97" t="str">
        <f>IF(TRIM('Ek.3-A'!F3581)&lt;&gt;"","var","yok")</f>
        <v>yok</v>
      </c>
      <c r="M3581" s="5" t="str">
        <f>IF('Ek.3-A'!F3581="", "", IF(VLOOKUP('Ek.3-A'!F3581, Veriler!D:E, 2, 0)=0, "", VLOOKUP('Ek.3-A'!F3581, Veriler!D:E, 2, 0)))</f>
        <v/>
      </c>
      <c r="N3581" s="5" t="str">
        <f>IF('Ek.3-A'!P3581="", "", 'Ek.3-A'!P3581)</f>
        <v/>
      </c>
      <c r="O3581" s="142">
        <f>'Ek.3-A'!S3581</f>
        <v>0</v>
      </c>
      <c r="P3581" s="143" t="str">
        <f>'Ek.3-A'!L3581</f>
        <v/>
      </c>
      <c r="Q3581" s="24" t="str">
        <f>'Ek.3-A'!M3581</f>
        <v/>
      </c>
      <c r="R3581" s="24">
        <f t="shared" si="759"/>
        <v>0</v>
      </c>
      <c r="S3581" s="141" t="str">
        <f t="shared" si="760"/>
        <v>H</v>
      </c>
      <c r="T3581" s="24">
        <f>IF(S3581="E",SUM($R$5:R3581),0)</f>
        <v>0</v>
      </c>
      <c r="U3581" s="143">
        <f t="shared" si="761"/>
        <v>0</v>
      </c>
    </row>
    <row r="3582" spans="1:21" x14ac:dyDescent="0.25">
      <c r="A3582" s="6">
        <v>36.82</v>
      </c>
      <c r="B3582" s="31" t="s">
        <v>90</v>
      </c>
      <c r="D3582" s="89">
        <v>292011000000</v>
      </c>
      <c r="E3582" s="3">
        <v>0.6</v>
      </c>
      <c r="K3582" s="3">
        <f t="shared" si="762"/>
        <v>2638</v>
      </c>
      <c r="L3582" s="97" t="str">
        <f>IF(TRIM('Ek.3-A'!F3582)&lt;&gt;"","var","yok")</f>
        <v>yok</v>
      </c>
      <c r="M3582" s="5" t="str">
        <f>IF('Ek.3-A'!F3582="", "", IF(VLOOKUP('Ek.3-A'!F3582, Veriler!D:E, 2, 0)=0, "", VLOOKUP('Ek.3-A'!F3582, Veriler!D:E, 2, 0)))</f>
        <v/>
      </c>
      <c r="N3582" s="5" t="str">
        <f>IF('Ek.3-A'!P3582="", "", 'Ek.3-A'!P3582)</f>
        <v/>
      </c>
      <c r="O3582" s="142">
        <f>'Ek.3-A'!S3582</f>
        <v>0</v>
      </c>
      <c r="P3582" s="143" t="str">
        <f>'Ek.3-A'!L3582</f>
        <v/>
      </c>
      <c r="Q3582" s="24" t="str">
        <f>'Ek.3-A'!M3582</f>
        <v/>
      </c>
      <c r="R3582" s="24">
        <f t="shared" si="759"/>
        <v>0</v>
      </c>
      <c r="S3582" s="141" t="str">
        <f t="shared" si="760"/>
        <v>H</v>
      </c>
      <c r="T3582" s="24">
        <f>IF(S3582="E",SUM($R$5:R3582),0)</f>
        <v>0</v>
      </c>
      <c r="U3582" s="143">
        <f t="shared" si="761"/>
        <v>0</v>
      </c>
    </row>
    <row r="3583" spans="1:21" x14ac:dyDescent="0.25">
      <c r="A3583" s="6">
        <v>36.83</v>
      </c>
      <c r="B3583" s="31" t="s">
        <v>90</v>
      </c>
      <c r="D3583" s="87">
        <v>731815620000</v>
      </c>
      <c r="E3583" s="3">
        <v>0.6</v>
      </c>
      <c r="K3583" s="3">
        <f t="shared" si="762"/>
        <v>2639</v>
      </c>
      <c r="L3583" s="97" t="str">
        <f>IF(TRIM('Ek.3-A'!F3583)&lt;&gt;"","var","yok")</f>
        <v>yok</v>
      </c>
      <c r="M3583" s="5" t="str">
        <f>IF('Ek.3-A'!F3583="", "", IF(VLOOKUP('Ek.3-A'!F3583, Veriler!D:E, 2, 0)=0, "", VLOOKUP('Ek.3-A'!F3583, Veriler!D:E, 2, 0)))</f>
        <v/>
      </c>
      <c r="N3583" s="5" t="str">
        <f>IF('Ek.3-A'!P3583="", "", 'Ek.3-A'!P3583)</f>
        <v/>
      </c>
      <c r="O3583" s="142">
        <f>'Ek.3-A'!S3583</f>
        <v>0</v>
      </c>
      <c r="P3583" s="143" t="str">
        <f>'Ek.3-A'!L3583</f>
        <v/>
      </c>
      <c r="Q3583" s="24" t="str">
        <f>'Ek.3-A'!M3583</f>
        <v/>
      </c>
      <c r="R3583" s="24">
        <f t="shared" si="759"/>
        <v>0</v>
      </c>
      <c r="S3583" s="141" t="str">
        <f t="shared" si="760"/>
        <v>H</v>
      </c>
      <c r="T3583" s="24">
        <f>IF(S3583="E",SUM($R$5:R3583),0)</f>
        <v>0</v>
      </c>
      <c r="U3583" s="143">
        <f t="shared" si="761"/>
        <v>0</v>
      </c>
    </row>
    <row r="3584" spans="1:21" x14ac:dyDescent="0.25">
      <c r="A3584" s="6">
        <v>36.840000000000003</v>
      </c>
      <c r="B3584" s="31" t="s">
        <v>90</v>
      </c>
      <c r="D3584" s="89">
        <v>722090200029</v>
      </c>
      <c r="E3584" s="3">
        <v>0.6</v>
      </c>
      <c r="K3584" s="3">
        <f t="shared" si="762"/>
        <v>2640</v>
      </c>
      <c r="L3584" s="97" t="str">
        <f>IF(TRIM('Ek.3-A'!F3584)&lt;&gt;"","var","yok")</f>
        <v>yok</v>
      </c>
      <c r="M3584" s="5" t="str">
        <f>IF('Ek.3-A'!F3584="", "", IF(VLOOKUP('Ek.3-A'!F3584, Veriler!D:E, 2, 0)=0, "", VLOOKUP('Ek.3-A'!F3584, Veriler!D:E, 2, 0)))</f>
        <v/>
      </c>
      <c r="N3584" s="5" t="str">
        <f>IF('Ek.3-A'!P3584="", "", 'Ek.3-A'!P3584)</f>
        <v/>
      </c>
      <c r="O3584" s="142">
        <f>'Ek.3-A'!S3584</f>
        <v>0</v>
      </c>
      <c r="P3584" s="143" t="str">
        <f>'Ek.3-A'!L3584</f>
        <v/>
      </c>
      <c r="Q3584" s="24" t="str">
        <f>'Ek.3-A'!M3584</f>
        <v/>
      </c>
      <c r="R3584" s="24">
        <f t="shared" si="759"/>
        <v>0</v>
      </c>
      <c r="S3584" s="141" t="str">
        <f t="shared" si="760"/>
        <v>H</v>
      </c>
      <c r="T3584" s="24">
        <f>IF(S3584="E",SUM($R$5:R3584),0)</f>
        <v>0</v>
      </c>
      <c r="U3584" s="143">
        <f t="shared" si="761"/>
        <v>0</v>
      </c>
    </row>
    <row r="3585" spans="1:21" x14ac:dyDescent="0.25">
      <c r="A3585" s="6">
        <v>36.85</v>
      </c>
      <c r="B3585" s="31" t="s">
        <v>90</v>
      </c>
      <c r="D3585" s="87">
        <v>731210200000</v>
      </c>
      <c r="E3585" s="3">
        <v>0.6</v>
      </c>
      <c r="K3585" s="3">
        <f t="shared" si="762"/>
        <v>2641</v>
      </c>
      <c r="L3585" s="97" t="str">
        <f>IF(TRIM('Ek.3-A'!F3585)&lt;&gt;"","var","yok")</f>
        <v>yok</v>
      </c>
      <c r="M3585" s="5" t="str">
        <f>IF('Ek.3-A'!F3585="", "", IF(VLOOKUP('Ek.3-A'!F3585, Veriler!D:E, 2, 0)=0, "", VLOOKUP('Ek.3-A'!F3585, Veriler!D:E, 2, 0)))</f>
        <v/>
      </c>
      <c r="N3585" s="5" t="str">
        <f>IF('Ek.3-A'!P3585="", "", 'Ek.3-A'!P3585)</f>
        <v/>
      </c>
      <c r="O3585" s="142">
        <f>'Ek.3-A'!S3585</f>
        <v>0</v>
      </c>
      <c r="P3585" s="143" t="str">
        <f>'Ek.3-A'!L3585</f>
        <v/>
      </c>
      <c r="Q3585" s="24" t="str">
        <f>'Ek.3-A'!M3585</f>
        <v/>
      </c>
      <c r="R3585" s="24">
        <f t="shared" si="759"/>
        <v>0</v>
      </c>
      <c r="S3585" s="141" t="str">
        <f t="shared" si="760"/>
        <v>H</v>
      </c>
      <c r="T3585" s="24">
        <f>IF(S3585="E",SUM($R$5:R3585),0)</f>
        <v>0</v>
      </c>
      <c r="U3585" s="143">
        <f t="shared" si="761"/>
        <v>0</v>
      </c>
    </row>
    <row r="3586" spans="1:21" x14ac:dyDescent="0.25">
      <c r="A3586" s="6">
        <v>36.86</v>
      </c>
      <c r="B3586" s="31" t="s">
        <v>90</v>
      </c>
      <c r="D3586" s="89">
        <v>722230970019</v>
      </c>
      <c r="E3586" s="3">
        <v>0.6</v>
      </c>
      <c r="K3586" s="3">
        <f t="shared" si="762"/>
        <v>2642</v>
      </c>
      <c r="L3586" s="97" t="str">
        <f>IF(TRIM('Ek.3-A'!F3586)&lt;&gt;"","var","yok")</f>
        <v>yok</v>
      </c>
      <c r="M3586" s="5" t="str">
        <f>IF('Ek.3-A'!F3586="", "", IF(VLOOKUP('Ek.3-A'!F3586, Veriler!D:E, 2, 0)=0, "", VLOOKUP('Ek.3-A'!F3586, Veriler!D:E, 2, 0)))</f>
        <v/>
      </c>
      <c r="N3586" s="5" t="str">
        <f>IF('Ek.3-A'!P3586="", "", 'Ek.3-A'!P3586)</f>
        <v/>
      </c>
      <c r="O3586" s="142">
        <f>'Ek.3-A'!S3586</f>
        <v>0</v>
      </c>
      <c r="P3586" s="143" t="str">
        <f>'Ek.3-A'!L3586</f>
        <v/>
      </c>
      <c r="Q3586" s="24" t="str">
        <f>'Ek.3-A'!M3586</f>
        <v/>
      </c>
      <c r="R3586" s="24">
        <f t="shared" si="759"/>
        <v>0</v>
      </c>
      <c r="S3586" s="141" t="str">
        <f t="shared" si="760"/>
        <v>H</v>
      </c>
      <c r="T3586" s="24">
        <f>IF(S3586="E",SUM($R$5:R3586),0)</f>
        <v>0</v>
      </c>
      <c r="U3586" s="143">
        <f t="shared" si="761"/>
        <v>0</v>
      </c>
    </row>
    <row r="3587" spans="1:21" x14ac:dyDescent="0.25">
      <c r="A3587" s="6">
        <v>36.869999999999997</v>
      </c>
      <c r="B3587" s="31" t="s">
        <v>90</v>
      </c>
      <c r="D3587" s="87">
        <v>722230910000</v>
      </c>
      <c r="E3587" s="3">
        <v>0.6</v>
      </c>
      <c r="K3587" s="3">
        <f t="shared" si="762"/>
        <v>2643</v>
      </c>
      <c r="L3587" s="97" t="str">
        <f>IF(TRIM('Ek.3-A'!F3587)&lt;&gt;"","var","yok")</f>
        <v>yok</v>
      </c>
      <c r="M3587" s="5" t="str">
        <f>IF('Ek.3-A'!F3587="", "", IF(VLOOKUP('Ek.3-A'!F3587, Veriler!D:E, 2, 0)=0, "", VLOOKUP('Ek.3-A'!F3587, Veriler!D:E, 2, 0)))</f>
        <v/>
      </c>
      <c r="N3587" s="5" t="str">
        <f>IF('Ek.3-A'!P3587="", "", 'Ek.3-A'!P3587)</f>
        <v/>
      </c>
      <c r="O3587" s="142">
        <f>'Ek.3-A'!S3587</f>
        <v>0</v>
      </c>
      <c r="P3587" s="143" t="str">
        <f>'Ek.3-A'!L3587</f>
        <v/>
      </c>
      <c r="Q3587" s="24" t="str">
        <f>'Ek.3-A'!M3587</f>
        <v/>
      </c>
      <c r="R3587" s="24">
        <f t="shared" si="759"/>
        <v>0</v>
      </c>
      <c r="S3587" s="141" t="str">
        <f t="shared" si="760"/>
        <v>H</v>
      </c>
      <c r="T3587" s="24">
        <f>IF(S3587="E",SUM($R$5:R3587),0)</f>
        <v>0</v>
      </c>
      <c r="U3587" s="143">
        <f t="shared" si="761"/>
        <v>0</v>
      </c>
    </row>
    <row r="3588" spans="1:21" x14ac:dyDescent="0.25">
      <c r="A3588" s="6">
        <v>36.880000000000003</v>
      </c>
      <c r="B3588" s="31" t="s">
        <v>90</v>
      </c>
      <c r="D3588" s="89">
        <v>722230510000</v>
      </c>
      <c r="E3588" s="3">
        <v>0.6</v>
      </c>
      <c r="K3588" s="3">
        <f t="shared" si="762"/>
        <v>2644</v>
      </c>
      <c r="L3588" s="97" t="str">
        <f>IF(TRIM('Ek.3-A'!F3588)&lt;&gt;"","var","yok")</f>
        <v>yok</v>
      </c>
      <c r="M3588" s="5" t="str">
        <f>IF('Ek.3-A'!F3588="", "", IF(VLOOKUP('Ek.3-A'!F3588, Veriler!D:E, 2, 0)=0, "", VLOOKUP('Ek.3-A'!F3588, Veriler!D:E, 2, 0)))</f>
        <v/>
      </c>
      <c r="N3588" s="5" t="str">
        <f>IF('Ek.3-A'!P3588="", "", 'Ek.3-A'!P3588)</f>
        <v/>
      </c>
      <c r="O3588" s="142">
        <f>'Ek.3-A'!S3588</f>
        <v>0</v>
      </c>
      <c r="P3588" s="143" t="str">
        <f>'Ek.3-A'!L3588</f>
        <v/>
      </c>
      <c r="Q3588" s="24" t="str">
        <f>'Ek.3-A'!M3588</f>
        <v/>
      </c>
      <c r="R3588" s="24">
        <f t="shared" si="759"/>
        <v>0</v>
      </c>
      <c r="S3588" s="141" t="str">
        <f t="shared" si="760"/>
        <v>H</v>
      </c>
      <c r="T3588" s="24">
        <f>IF(S3588="E",SUM($R$5:R3588),0)</f>
        <v>0</v>
      </c>
      <c r="U3588" s="143">
        <f t="shared" si="761"/>
        <v>0</v>
      </c>
    </row>
    <row r="3589" spans="1:21" x14ac:dyDescent="0.25">
      <c r="A3589" s="6">
        <v>36.89</v>
      </c>
      <c r="B3589" s="31" t="s">
        <v>90</v>
      </c>
      <c r="D3589" s="87">
        <v>722219900000</v>
      </c>
      <c r="E3589" s="3">
        <v>0.6</v>
      </c>
      <c r="K3589" s="3">
        <f t="shared" si="762"/>
        <v>2645</v>
      </c>
      <c r="L3589" s="97" t="str">
        <f>IF(TRIM('Ek.3-A'!F3589)&lt;&gt;"","var","yok")</f>
        <v>yok</v>
      </c>
      <c r="M3589" s="5" t="str">
        <f>IF('Ek.3-A'!F3589="", "", IF(VLOOKUP('Ek.3-A'!F3589, Veriler!D:E, 2, 0)=0, "", VLOOKUP('Ek.3-A'!F3589, Veriler!D:E, 2, 0)))</f>
        <v/>
      </c>
      <c r="N3589" s="5" t="str">
        <f>IF('Ek.3-A'!P3589="", "", 'Ek.3-A'!P3589)</f>
        <v/>
      </c>
      <c r="O3589" s="142">
        <f>'Ek.3-A'!S3589</f>
        <v>0</v>
      </c>
      <c r="P3589" s="143" t="str">
        <f>'Ek.3-A'!L3589</f>
        <v/>
      </c>
      <c r="Q3589" s="24" t="str">
        <f>'Ek.3-A'!M3589</f>
        <v/>
      </c>
      <c r="R3589" s="24">
        <f t="shared" si="759"/>
        <v>0</v>
      </c>
      <c r="S3589" s="141" t="str">
        <f t="shared" si="760"/>
        <v>H</v>
      </c>
      <c r="T3589" s="24">
        <f>IF(S3589="E",SUM($R$5:R3589),0)</f>
        <v>0</v>
      </c>
      <c r="U3589" s="143">
        <f t="shared" si="761"/>
        <v>0</v>
      </c>
    </row>
    <row r="3590" spans="1:21" x14ac:dyDescent="0.25">
      <c r="A3590" s="6">
        <v>36.9</v>
      </c>
      <c r="B3590" s="31" t="s">
        <v>90</v>
      </c>
      <c r="D3590" s="89">
        <v>722219100000</v>
      </c>
      <c r="E3590" s="3">
        <v>0.6</v>
      </c>
      <c r="K3590" s="3">
        <f t="shared" si="762"/>
        <v>2646</v>
      </c>
      <c r="L3590" s="97" t="str">
        <f>IF(TRIM('Ek.3-A'!F3590)&lt;&gt;"","var","yok")</f>
        <v>yok</v>
      </c>
      <c r="M3590" s="5" t="str">
        <f>IF('Ek.3-A'!F3590="", "", IF(VLOOKUP('Ek.3-A'!F3590, Veriler!D:E, 2, 0)=0, "", VLOOKUP('Ek.3-A'!F3590, Veriler!D:E, 2, 0)))</f>
        <v/>
      </c>
      <c r="N3590" s="5" t="str">
        <f>IF('Ek.3-A'!P3590="", "", 'Ek.3-A'!P3590)</f>
        <v/>
      </c>
      <c r="O3590" s="142">
        <f>'Ek.3-A'!S3590</f>
        <v>0</v>
      </c>
      <c r="P3590" s="143" t="str">
        <f>'Ek.3-A'!L3590</f>
        <v/>
      </c>
      <c r="Q3590" s="24" t="str">
        <f>'Ek.3-A'!M3590</f>
        <v/>
      </c>
      <c r="R3590" s="24">
        <f t="shared" si="759"/>
        <v>0</v>
      </c>
      <c r="S3590" s="141" t="str">
        <f t="shared" si="760"/>
        <v>H</v>
      </c>
      <c r="T3590" s="24">
        <f>IF(S3590="E",SUM($R$5:R3590),0)</f>
        <v>0</v>
      </c>
      <c r="U3590" s="143">
        <f t="shared" si="761"/>
        <v>0</v>
      </c>
    </row>
    <row r="3591" spans="1:21" x14ac:dyDescent="0.25">
      <c r="A3591" s="6">
        <v>36.909999999999997</v>
      </c>
      <c r="B3591" s="31" t="s">
        <v>90</v>
      </c>
      <c r="D3591" s="87">
        <v>722230970011</v>
      </c>
      <c r="E3591" s="3">
        <v>0.6</v>
      </c>
      <c r="L3591" s="97"/>
      <c r="M3591" s="5"/>
      <c r="N3591" s="5"/>
      <c r="O3591" s="5"/>
      <c r="Q3591" s="23"/>
      <c r="T3591" s="24"/>
      <c r="U3591" s="25"/>
    </row>
    <row r="3592" spans="1:21" x14ac:dyDescent="0.25">
      <c r="A3592" s="6">
        <v>36.92</v>
      </c>
      <c r="B3592" s="31" t="s">
        <v>90</v>
      </c>
      <c r="D3592" s="89">
        <v>722240900019</v>
      </c>
      <c r="E3592" s="3">
        <v>0.6</v>
      </c>
      <c r="K3592" s="3">
        <f>K3590+1</f>
        <v>2647</v>
      </c>
      <c r="L3592" s="97" t="str">
        <f>IF(TRIM('Ek.3-A'!F3592)&lt;&gt;"","var","yok")</f>
        <v>yok</v>
      </c>
      <c r="M3592" s="5" t="str">
        <f>IF('Ek.3-A'!F3592="", "", IF(VLOOKUP('Ek.3-A'!F3592, Veriler!D:E, 2, 0)=0, "", VLOOKUP('Ek.3-A'!F3592, Veriler!D:E, 2, 0)))</f>
        <v/>
      </c>
      <c r="N3592" s="5" t="str">
        <f>IF('Ek.3-A'!P3592="", "", 'Ek.3-A'!P3592)</f>
        <v/>
      </c>
      <c r="O3592" s="142">
        <f>'Ek.3-A'!S3592</f>
        <v>0</v>
      </c>
      <c r="P3592" s="143" t="str">
        <f>'Ek.3-A'!L3592</f>
        <v/>
      </c>
      <c r="Q3592" s="24" t="str">
        <f>'Ek.3-A'!M3592</f>
        <v/>
      </c>
      <c r="R3592" s="24">
        <f t="shared" ref="R3592:R3605" si="763">IF(L3592="var",0,IF(Q3592&lt;=0.005,Q3592,0))</f>
        <v>0</v>
      </c>
      <c r="S3592" s="141" t="str">
        <f t="shared" ref="S3592:S3605" si="764">IF(Q3592&lt;=0.005,"E","H")</f>
        <v>H</v>
      </c>
      <c r="T3592" s="24">
        <f>IF(S3592="E",SUM($R$5:R3592),0)</f>
        <v>0</v>
      </c>
      <c r="U3592" s="143">
        <f t="shared" ref="U3592:U3605" si="765">IF(T3592&lt;=0.1, O3592, IF(R3592&gt;$G$2, R3592*O3592, $G$2*O3592))</f>
        <v>0</v>
      </c>
    </row>
    <row r="3593" spans="1:21" x14ac:dyDescent="0.25">
      <c r="A3593" s="6">
        <v>36.93</v>
      </c>
      <c r="B3593" s="31" t="s">
        <v>90</v>
      </c>
      <c r="D3593" s="87">
        <v>722240900011</v>
      </c>
      <c r="E3593" s="3">
        <v>0.6</v>
      </c>
      <c r="K3593" s="3">
        <f t="shared" ref="K3593:K3605" si="766">K3592+1</f>
        <v>2648</v>
      </c>
      <c r="L3593" s="97" t="str">
        <f>IF(TRIM('Ek.3-A'!F3593)&lt;&gt;"","var","yok")</f>
        <v>yok</v>
      </c>
      <c r="M3593" s="5" t="str">
        <f>IF('Ek.3-A'!F3593="", "", IF(VLOOKUP('Ek.3-A'!F3593, Veriler!D:E, 2, 0)=0, "", VLOOKUP('Ek.3-A'!F3593, Veriler!D:E, 2, 0)))</f>
        <v/>
      </c>
      <c r="N3593" s="5" t="str">
        <f>IF('Ek.3-A'!P3593="", "", 'Ek.3-A'!P3593)</f>
        <v/>
      </c>
      <c r="O3593" s="142">
        <f>'Ek.3-A'!S3593</f>
        <v>0</v>
      </c>
      <c r="P3593" s="143" t="str">
        <f>'Ek.3-A'!L3593</f>
        <v/>
      </c>
      <c r="Q3593" s="24" t="str">
        <f>'Ek.3-A'!M3593</f>
        <v/>
      </c>
      <c r="R3593" s="24">
        <f t="shared" si="763"/>
        <v>0</v>
      </c>
      <c r="S3593" s="141" t="str">
        <f t="shared" si="764"/>
        <v>H</v>
      </c>
      <c r="T3593" s="24">
        <f>IF(S3593="E",SUM($R$5:R3593),0)</f>
        <v>0</v>
      </c>
      <c r="U3593" s="143">
        <f t="shared" si="765"/>
        <v>0</v>
      </c>
    </row>
    <row r="3594" spans="1:21" x14ac:dyDescent="0.25">
      <c r="A3594" s="6">
        <v>36.94</v>
      </c>
      <c r="B3594" s="31" t="s">
        <v>90</v>
      </c>
      <c r="D3594" s="89">
        <v>722300990000</v>
      </c>
      <c r="E3594" s="3">
        <v>0.6</v>
      </c>
      <c r="K3594" s="3">
        <f t="shared" si="766"/>
        <v>2649</v>
      </c>
      <c r="L3594" s="97" t="str">
        <f>IF(TRIM('Ek.3-A'!F3594)&lt;&gt;"","var","yok")</f>
        <v>yok</v>
      </c>
      <c r="M3594" s="5" t="str">
        <f>IF('Ek.3-A'!F3594="", "", IF(VLOOKUP('Ek.3-A'!F3594, Veriler!D:E, 2, 0)=0, "", VLOOKUP('Ek.3-A'!F3594, Veriler!D:E, 2, 0)))</f>
        <v/>
      </c>
      <c r="N3594" s="5" t="str">
        <f>IF('Ek.3-A'!P3594="", "", 'Ek.3-A'!P3594)</f>
        <v/>
      </c>
      <c r="O3594" s="142">
        <f>'Ek.3-A'!S3594</f>
        <v>0</v>
      </c>
      <c r="P3594" s="143" t="str">
        <f>'Ek.3-A'!L3594</f>
        <v/>
      </c>
      <c r="Q3594" s="24" t="str">
        <f>'Ek.3-A'!M3594</f>
        <v/>
      </c>
      <c r="R3594" s="24">
        <f t="shared" si="763"/>
        <v>0</v>
      </c>
      <c r="S3594" s="141" t="str">
        <f t="shared" si="764"/>
        <v>H</v>
      </c>
      <c r="T3594" s="24">
        <f>IF(S3594="E",SUM($R$5:R3594),0)</f>
        <v>0</v>
      </c>
      <c r="U3594" s="143">
        <f t="shared" si="765"/>
        <v>0</v>
      </c>
    </row>
    <row r="3595" spans="1:21" x14ac:dyDescent="0.25">
      <c r="A3595" s="6">
        <v>36.950000000000003</v>
      </c>
      <c r="B3595" s="31" t="s">
        <v>90</v>
      </c>
      <c r="D3595" s="87">
        <v>721912900019</v>
      </c>
      <c r="E3595" s="3">
        <v>0.6</v>
      </c>
      <c r="K3595" s="3">
        <f t="shared" si="766"/>
        <v>2650</v>
      </c>
      <c r="L3595" s="97" t="str">
        <f>IF(TRIM('Ek.3-A'!F3595)&lt;&gt;"","var","yok")</f>
        <v>yok</v>
      </c>
      <c r="M3595" s="5" t="str">
        <f>IF('Ek.3-A'!F3595="", "", IF(VLOOKUP('Ek.3-A'!F3595, Veriler!D:E, 2, 0)=0, "", VLOOKUP('Ek.3-A'!F3595, Veriler!D:E, 2, 0)))</f>
        <v/>
      </c>
      <c r="N3595" s="5" t="str">
        <f>IF('Ek.3-A'!P3595="", "", 'Ek.3-A'!P3595)</f>
        <v/>
      </c>
      <c r="O3595" s="142">
        <f>'Ek.3-A'!S3595</f>
        <v>0</v>
      </c>
      <c r="P3595" s="143" t="str">
        <f>'Ek.3-A'!L3595</f>
        <v/>
      </c>
      <c r="Q3595" s="24" t="str">
        <f>'Ek.3-A'!M3595</f>
        <v/>
      </c>
      <c r="R3595" s="24">
        <f t="shared" si="763"/>
        <v>0</v>
      </c>
      <c r="S3595" s="141" t="str">
        <f t="shared" si="764"/>
        <v>H</v>
      </c>
      <c r="T3595" s="24">
        <f>IF(S3595="E",SUM($R$5:R3595),0)</f>
        <v>0</v>
      </c>
      <c r="U3595" s="143">
        <f t="shared" si="765"/>
        <v>0</v>
      </c>
    </row>
    <row r="3596" spans="1:21" x14ac:dyDescent="0.25">
      <c r="A3596" s="6">
        <v>36.96</v>
      </c>
      <c r="B3596" s="31" t="s">
        <v>90</v>
      </c>
      <c r="D3596" s="89">
        <v>721914900019</v>
      </c>
      <c r="E3596" s="3">
        <v>0.6</v>
      </c>
      <c r="K3596" s="3">
        <f t="shared" si="766"/>
        <v>2651</v>
      </c>
      <c r="L3596" s="97" t="str">
        <f>IF(TRIM('Ek.3-A'!F3596)&lt;&gt;"","var","yok")</f>
        <v>yok</v>
      </c>
      <c r="M3596" s="5" t="str">
        <f>IF('Ek.3-A'!F3596="", "", IF(VLOOKUP('Ek.3-A'!F3596, Veriler!D:E, 2, 0)=0, "", VLOOKUP('Ek.3-A'!F3596, Veriler!D:E, 2, 0)))</f>
        <v/>
      </c>
      <c r="N3596" s="5" t="str">
        <f>IF('Ek.3-A'!P3596="", "", 'Ek.3-A'!P3596)</f>
        <v/>
      </c>
      <c r="O3596" s="142">
        <f>'Ek.3-A'!S3596</f>
        <v>0</v>
      </c>
      <c r="P3596" s="143" t="str">
        <f>'Ek.3-A'!L3596</f>
        <v/>
      </c>
      <c r="Q3596" s="24" t="str">
        <f>'Ek.3-A'!M3596</f>
        <v/>
      </c>
      <c r="R3596" s="24">
        <f t="shared" si="763"/>
        <v>0</v>
      </c>
      <c r="S3596" s="141" t="str">
        <f t="shared" si="764"/>
        <v>H</v>
      </c>
      <c r="T3596" s="24">
        <f>IF(S3596="E",SUM($R$5:R3596),0)</f>
        <v>0</v>
      </c>
      <c r="U3596" s="143">
        <f t="shared" si="765"/>
        <v>0</v>
      </c>
    </row>
    <row r="3597" spans="1:21" x14ac:dyDescent="0.25">
      <c r="A3597" s="6">
        <v>36.97</v>
      </c>
      <c r="B3597" s="31" t="s">
        <v>90</v>
      </c>
      <c r="D3597" s="87">
        <v>721914100019</v>
      </c>
      <c r="E3597" s="3">
        <v>0.6</v>
      </c>
      <c r="K3597" s="3">
        <f t="shared" si="766"/>
        <v>2652</v>
      </c>
      <c r="L3597" s="97" t="str">
        <f>IF(TRIM('Ek.3-A'!F3597)&lt;&gt;"","var","yok")</f>
        <v>yok</v>
      </c>
      <c r="M3597" s="5" t="str">
        <f>IF('Ek.3-A'!F3597="", "", IF(VLOOKUP('Ek.3-A'!F3597, Veriler!D:E, 2, 0)=0, "", VLOOKUP('Ek.3-A'!F3597, Veriler!D:E, 2, 0)))</f>
        <v/>
      </c>
      <c r="N3597" s="5" t="str">
        <f>IF('Ek.3-A'!P3597="", "", 'Ek.3-A'!P3597)</f>
        <v/>
      </c>
      <c r="O3597" s="142">
        <f>'Ek.3-A'!S3597</f>
        <v>0</v>
      </c>
      <c r="P3597" s="143" t="str">
        <f>'Ek.3-A'!L3597</f>
        <v/>
      </c>
      <c r="Q3597" s="24" t="str">
        <f>'Ek.3-A'!M3597</f>
        <v/>
      </c>
      <c r="R3597" s="24">
        <f t="shared" si="763"/>
        <v>0</v>
      </c>
      <c r="S3597" s="141" t="str">
        <f t="shared" si="764"/>
        <v>H</v>
      </c>
      <c r="T3597" s="24">
        <f>IF(S3597="E",SUM($R$5:R3597),0)</f>
        <v>0</v>
      </c>
      <c r="U3597" s="143">
        <f t="shared" si="765"/>
        <v>0</v>
      </c>
    </row>
    <row r="3598" spans="1:21" x14ac:dyDescent="0.25">
      <c r="A3598" s="6">
        <v>36.979999999999997</v>
      </c>
      <c r="B3598" s="31" t="s">
        <v>90</v>
      </c>
      <c r="D3598" s="89">
        <v>721911000019</v>
      </c>
      <c r="E3598" s="3">
        <v>0.6</v>
      </c>
      <c r="K3598" s="3">
        <f t="shared" si="766"/>
        <v>2653</v>
      </c>
      <c r="L3598" s="97" t="str">
        <f>IF(TRIM('Ek.3-A'!F3598)&lt;&gt;"","var","yok")</f>
        <v>yok</v>
      </c>
      <c r="M3598" s="5" t="str">
        <f>IF('Ek.3-A'!F3598="", "", IF(VLOOKUP('Ek.3-A'!F3598, Veriler!D:E, 2, 0)=0, "", VLOOKUP('Ek.3-A'!F3598, Veriler!D:E, 2, 0)))</f>
        <v/>
      </c>
      <c r="N3598" s="5" t="str">
        <f>IF('Ek.3-A'!P3598="", "", 'Ek.3-A'!P3598)</f>
        <v/>
      </c>
      <c r="O3598" s="142">
        <f>'Ek.3-A'!S3598</f>
        <v>0</v>
      </c>
      <c r="P3598" s="143" t="str">
        <f>'Ek.3-A'!L3598</f>
        <v/>
      </c>
      <c r="Q3598" s="24" t="str">
        <f>'Ek.3-A'!M3598</f>
        <v/>
      </c>
      <c r="R3598" s="24">
        <f t="shared" si="763"/>
        <v>0</v>
      </c>
      <c r="S3598" s="141" t="str">
        <f t="shared" si="764"/>
        <v>H</v>
      </c>
      <c r="T3598" s="24">
        <f>IF(S3598="E",SUM($R$5:R3598),0)</f>
        <v>0</v>
      </c>
      <c r="U3598" s="143">
        <f t="shared" si="765"/>
        <v>0</v>
      </c>
    </row>
    <row r="3599" spans="1:21" x14ac:dyDescent="0.25">
      <c r="A3599" s="6">
        <v>36.99</v>
      </c>
      <c r="B3599" s="31" t="s">
        <v>90</v>
      </c>
      <c r="D3599" s="87">
        <v>722090800029</v>
      </c>
      <c r="E3599" s="3">
        <v>0.6</v>
      </c>
      <c r="K3599" s="3">
        <f t="shared" si="766"/>
        <v>2654</v>
      </c>
      <c r="L3599" s="97" t="str">
        <f>IF(TRIM('Ek.3-A'!F3599)&lt;&gt;"","var","yok")</f>
        <v>yok</v>
      </c>
      <c r="M3599" s="5" t="str">
        <f>IF('Ek.3-A'!F3599="", "", IF(VLOOKUP('Ek.3-A'!F3599, Veriler!D:E, 2, 0)=0, "", VLOOKUP('Ek.3-A'!F3599, Veriler!D:E, 2, 0)))</f>
        <v/>
      </c>
      <c r="N3599" s="5" t="str">
        <f>IF('Ek.3-A'!P3599="", "", 'Ek.3-A'!P3599)</f>
        <v/>
      </c>
      <c r="O3599" s="142">
        <f>'Ek.3-A'!S3599</f>
        <v>0</v>
      </c>
      <c r="P3599" s="143" t="str">
        <f>'Ek.3-A'!L3599</f>
        <v/>
      </c>
      <c r="Q3599" s="24" t="str">
        <f>'Ek.3-A'!M3599</f>
        <v/>
      </c>
      <c r="R3599" s="24">
        <f t="shared" si="763"/>
        <v>0</v>
      </c>
      <c r="S3599" s="141" t="str">
        <f t="shared" si="764"/>
        <v>H</v>
      </c>
      <c r="T3599" s="24">
        <f>IF(S3599="E",SUM($R$5:R3599),0)</f>
        <v>0</v>
      </c>
      <c r="U3599" s="143">
        <f t="shared" si="765"/>
        <v>0</v>
      </c>
    </row>
    <row r="3600" spans="1:21" x14ac:dyDescent="0.25">
      <c r="A3600" s="6">
        <v>37</v>
      </c>
      <c r="B3600" s="31" t="s">
        <v>90</v>
      </c>
      <c r="D3600" s="89">
        <v>722090800021</v>
      </c>
      <c r="E3600" s="3">
        <v>0.6</v>
      </c>
      <c r="K3600" s="3">
        <f t="shared" si="766"/>
        <v>2655</v>
      </c>
      <c r="L3600" s="97" t="str">
        <f>IF(TRIM('Ek.3-A'!F3600)&lt;&gt;"","var","yok")</f>
        <v>yok</v>
      </c>
      <c r="M3600" s="5" t="str">
        <f>IF('Ek.3-A'!F3600="", "", IF(VLOOKUP('Ek.3-A'!F3600, Veriler!D:E, 2, 0)=0, "", VLOOKUP('Ek.3-A'!F3600, Veriler!D:E, 2, 0)))</f>
        <v/>
      </c>
      <c r="N3600" s="5" t="str">
        <f>IF('Ek.3-A'!P3600="", "", 'Ek.3-A'!P3600)</f>
        <v/>
      </c>
      <c r="O3600" s="142">
        <f>'Ek.3-A'!S3600</f>
        <v>0</v>
      </c>
      <c r="P3600" s="143" t="str">
        <f>'Ek.3-A'!L3600</f>
        <v/>
      </c>
      <c r="Q3600" s="24" t="str">
        <f>'Ek.3-A'!M3600</f>
        <v/>
      </c>
      <c r="R3600" s="24">
        <f t="shared" si="763"/>
        <v>0</v>
      </c>
      <c r="S3600" s="141" t="str">
        <f t="shared" si="764"/>
        <v>H</v>
      </c>
      <c r="T3600" s="24">
        <f>IF(S3600="E",SUM($R$5:R3600),0)</f>
        <v>0</v>
      </c>
      <c r="U3600" s="143">
        <f t="shared" si="765"/>
        <v>0</v>
      </c>
    </row>
    <row r="3601" spans="1:41" x14ac:dyDescent="0.25">
      <c r="A3601" s="6">
        <v>37.01</v>
      </c>
      <c r="B3601" s="31" t="s">
        <v>90</v>
      </c>
      <c r="D3601" s="87">
        <v>731815350011</v>
      </c>
      <c r="E3601" s="3">
        <v>0.6</v>
      </c>
      <c r="K3601" s="3">
        <f t="shared" si="766"/>
        <v>2656</v>
      </c>
      <c r="L3601" s="97" t="str">
        <f>IF(TRIM('Ek.3-A'!F3601)&lt;&gt;"","var","yok")</f>
        <v>yok</v>
      </c>
      <c r="M3601" s="5" t="str">
        <f>IF('Ek.3-A'!F3601="", "", IF(VLOOKUP('Ek.3-A'!F3601, Veriler!D:E, 2, 0)=0, "", VLOOKUP('Ek.3-A'!F3601, Veriler!D:E, 2, 0)))</f>
        <v/>
      </c>
      <c r="N3601" s="5" t="str">
        <f>IF('Ek.3-A'!P3601="", "", 'Ek.3-A'!P3601)</f>
        <v/>
      </c>
      <c r="O3601" s="142">
        <f>'Ek.3-A'!S3601</f>
        <v>0</v>
      </c>
      <c r="P3601" s="143" t="str">
        <f>'Ek.3-A'!L3601</f>
        <v/>
      </c>
      <c r="Q3601" s="24" t="str">
        <f>'Ek.3-A'!M3601</f>
        <v/>
      </c>
      <c r="R3601" s="24">
        <f t="shared" si="763"/>
        <v>0</v>
      </c>
      <c r="S3601" s="141" t="str">
        <f t="shared" si="764"/>
        <v>H</v>
      </c>
      <c r="T3601" s="24">
        <f>IF(S3601="E",SUM($R$5:R3601),0)</f>
        <v>0</v>
      </c>
      <c r="U3601" s="143">
        <f t="shared" si="765"/>
        <v>0</v>
      </c>
    </row>
    <row r="3602" spans="1:41" x14ac:dyDescent="0.25">
      <c r="A3602" s="6">
        <v>37.020000000000003</v>
      </c>
      <c r="B3602" s="31" t="s">
        <v>90</v>
      </c>
      <c r="D3602" s="89">
        <v>731814100000</v>
      </c>
      <c r="E3602" s="3">
        <v>0.6</v>
      </c>
      <c r="K3602" s="3">
        <f t="shared" si="766"/>
        <v>2657</v>
      </c>
      <c r="L3602" s="97" t="str">
        <f>IF(TRIM('Ek.3-A'!F3602)&lt;&gt;"","var","yok")</f>
        <v>yok</v>
      </c>
      <c r="M3602" s="5" t="str">
        <f>IF('Ek.3-A'!F3602="", "", IF(VLOOKUP('Ek.3-A'!F3602, Veriler!D:E, 2, 0)=0, "", VLOOKUP('Ek.3-A'!F3602, Veriler!D:E, 2, 0)))</f>
        <v/>
      </c>
      <c r="N3602" s="5" t="str">
        <f>IF('Ek.3-A'!P3602="", "", 'Ek.3-A'!P3602)</f>
        <v/>
      </c>
      <c r="O3602" s="142">
        <f>'Ek.3-A'!S3602</f>
        <v>0</v>
      </c>
      <c r="P3602" s="143" t="str">
        <f>'Ek.3-A'!L3602</f>
        <v/>
      </c>
      <c r="Q3602" s="24" t="str">
        <f>'Ek.3-A'!M3602</f>
        <v/>
      </c>
      <c r="R3602" s="24">
        <f t="shared" si="763"/>
        <v>0</v>
      </c>
      <c r="S3602" s="141" t="str">
        <f t="shared" si="764"/>
        <v>H</v>
      </c>
      <c r="T3602" s="24">
        <f>IF(S3602="E",SUM($R$5:R3602),0)</f>
        <v>0</v>
      </c>
      <c r="U3602" s="143">
        <f t="shared" si="765"/>
        <v>0</v>
      </c>
    </row>
    <row r="3603" spans="1:41" x14ac:dyDescent="0.25">
      <c r="A3603" s="6">
        <v>37.03</v>
      </c>
      <c r="B3603" s="31" t="s">
        <v>90</v>
      </c>
      <c r="D3603" s="87">
        <v>721899800000</v>
      </c>
      <c r="E3603" s="3">
        <v>0.6</v>
      </c>
      <c r="K3603" s="3">
        <f t="shared" si="766"/>
        <v>2658</v>
      </c>
      <c r="L3603" s="97" t="str">
        <f>IF(TRIM('Ek.3-A'!F3603)&lt;&gt;"","var","yok")</f>
        <v>yok</v>
      </c>
      <c r="M3603" s="5" t="str">
        <f>IF('Ek.3-A'!F3603="", "", IF(VLOOKUP('Ek.3-A'!F3603, Veriler!D:E, 2, 0)=0, "", VLOOKUP('Ek.3-A'!F3603, Veriler!D:E, 2, 0)))</f>
        <v/>
      </c>
      <c r="N3603" s="5" t="str">
        <f>IF('Ek.3-A'!P3603="", "", 'Ek.3-A'!P3603)</f>
        <v/>
      </c>
      <c r="O3603" s="142">
        <f>'Ek.3-A'!S3603</f>
        <v>0</v>
      </c>
      <c r="P3603" s="143" t="str">
        <f>'Ek.3-A'!L3603</f>
        <v/>
      </c>
      <c r="Q3603" s="24" t="str">
        <f>'Ek.3-A'!M3603</f>
        <v/>
      </c>
      <c r="R3603" s="24">
        <f t="shared" si="763"/>
        <v>0</v>
      </c>
      <c r="S3603" s="141" t="str">
        <f t="shared" si="764"/>
        <v>H</v>
      </c>
      <c r="T3603" s="24">
        <f>IF(S3603="E",SUM($R$5:R3603),0)</f>
        <v>0</v>
      </c>
      <c r="U3603" s="143">
        <f t="shared" si="765"/>
        <v>0</v>
      </c>
    </row>
    <row r="3604" spans="1:41" x14ac:dyDescent="0.25">
      <c r="A3604" s="6">
        <v>37.04</v>
      </c>
      <c r="B3604" s="31" t="s">
        <v>90</v>
      </c>
      <c r="D3604" s="89">
        <v>730411000000</v>
      </c>
      <c r="E3604" s="3">
        <v>0.6</v>
      </c>
      <c r="K3604" s="3">
        <f t="shared" si="766"/>
        <v>2659</v>
      </c>
      <c r="L3604" s="97" t="str">
        <f>IF(TRIM('Ek.3-A'!F3604)&lt;&gt;"","var","yok")</f>
        <v>yok</v>
      </c>
      <c r="M3604" s="5" t="str">
        <f>IF('Ek.3-A'!F3604="", "", IF(VLOOKUP('Ek.3-A'!F3604, Veriler!D:E, 2, 0)=0, "", VLOOKUP('Ek.3-A'!F3604, Veriler!D:E, 2, 0)))</f>
        <v/>
      </c>
      <c r="N3604" s="5" t="str">
        <f>IF('Ek.3-A'!P3604="", "", 'Ek.3-A'!P3604)</f>
        <v/>
      </c>
      <c r="O3604" s="142">
        <f>'Ek.3-A'!S3604</f>
        <v>0</v>
      </c>
      <c r="P3604" s="143" t="str">
        <f>'Ek.3-A'!L3604</f>
        <v/>
      </c>
      <c r="Q3604" s="24" t="str">
        <f>'Ek.3-A'!M3604</f>
        <v/>
      </c>
      <c r="R3604" s="24">
        <f t="shared" si="763"/>
        <v>0</v>
      </c>
      <c r="S3604" s="141" t="str">
        <f t="shared" si="764"/>
        <v>H</v>
      </c>
      <c r="T3604" s="24">
        <f>IF(S3604="E",SUM($R$5:R3604),0)</f>
        <v>0</v>
      </c>
      <c r="U3604" s="143">
        <f t="shared" si="765"/>
        <v>0</v>
      </c>
    </row>
    <row r="3605" spans="1:41" x14ac:dyDescent="0.25">
      <c r="A3605" s="6">
        <v>37.049999999999997</v>
      </c>
      <c r="B3605" s="31" t="s">
        <v>90</v>
      </c>
      <c r="D3605" s="87">
        <v>730424001000</v>
      </c>
      <c r="E3605" s="3">
        <v>0.6</v>
      </c>
      <c r="K3605" s="3">
        <f t="shared" si="766"/>
        <v>2660</v>
      </c>
      <c r="L3605" s="97" t="str">
        <f>IF(TRIM('Ek.3-A'!F3605)&lt;&gt;"","var","yok")</f>
        <v>yok</v>
      </c>
      <c r="M3605" s="5" t="str">
        <f>IF('Ek.3-A'!F3605="", "", IF(VLOOKUP('Ek.3-A'!F3605, Veriler!D:E, 2, 0)=0, "", VLOOKUP('Ek.3-A'!F3605, Veriler!D:E, 2, 0)))</f>
        <v/>
      </c>
      <c r="N3605" s="5" t="str">
        <f>IF('Ek.3-A'!P3605="", "", 'Ek.3-A'!P3605)</f>
        <v/>
      </c>
      <c r="O3605" s="142">
        <f>'Ek.3-A'!S3605</f>
        <v>0</v>
      </c>
      <c r="P3605" s="143" t="str">
        <f>'Ek.3-A'!L3605</f>
        <v/>
      </c>
      <c r="Q3605" s="24" t="str">
        <f>'Ek.3-A'!M3605</f>
        <v/>
      </c>
      <c r="R3605" s="24">
        <f t="shared" si="763"/>
        <v>0</v>
      </c>
      <c r="S3605" s="141" t="str">
        <f t="shared" si="764"/>
        <v>H</v>
      </c>
      <c r="T3605" s="24">
        <f>IF(S3605="E",SUM($R$5:R3605),0)</f>
        <v>0</v>
      </c>
      <c r="U3605" s="143">
        <f t="shared" si="765"/>
        <v>0</v>
      </c>
    </row>
    <row r="3606" spans="1:41" x14ac:dyDescent="0.25">
      <c r="A3606" s="6">
        <v>37.06</v>
      </c>
      <c r="B3606" s="31" t="s">
        <v>90</v>
      </c>
      <c r="D3606" s="89">
        <v>730424009000</v>
      </c>
      <c r="E3606" s="3">
        <v>0.6</v>
      </c>
      <c r="T3606" s="24"/>
      <c r="U3606" s="25"/>
      <c r="AO3606" s="140">
        <f>'Ek.3-A'!L3606</f>
        <v>0</v>
      </c>
    </row>
    <row r="3607" spans="1:41" x14ac:dyDescent="0.25">
      <c r="A3607" s="6">
        <v>37.07</v>
      </c>
      <c r="B3607" s="31" t="s">
        <v>90</v>
      </c>
      <c r="D3607" s="87">
        <v>730422001000</v>
      </c>
      <c r="E3607" s="3">
        <v>0.6</v>
      </c>
      <c r="T3607" s="24"/>
      <c r="U3607" s="25"/>
    </row>
    <row r="3608" spans="1:41" x14ac:dyDescent="0.25">
      <c r="A3608" s="6">
        <v>37.08</v>
      </c>
      <c r="B3608" s="31" t="s">
        <v>90</v>
      </c>
      <c r="D3608" s="89">
        <v>730422009000</v>
      </c>
      <c r="E3608" s="3">
        <v>0.6</v>
      </c>
      <c r="T3608" s="24"/>
      <c r="U3608" s="25"/>
    </row>
    <row r="3609" spans="1:41" x14ac:dyDescent="0.25">
      <c r="A3609" s="6">
        <v>37.090000000000003</v>
      </c>
      <c r="B3609" s="31" t="s">
        <v>90</v>
      </c>
      <c r="D3609" s="87">
        <v>730621000000</v>
      </c>
      <c r="E3609" s="3">
        <v>0.6</v>
      </c>
      <c r="T3609" s="24"/>
      <c r="U3609" s="25"/>
    </row>
    <row r="3610" spans="1:41" x14ac:dyDescent="0.25">
      <c r="A3610" s="6">
        <v>37.1</v>
      </c>
      <c r="B3610" s="31" t="s">
        <v>90</v>
      </c>
      <c r="D3610" s="89">
        <v>721923000012</v>
      </c>
      <c r="E3610" s="3">
        <v>0.6</v>
      </c>
      <c r="T3610" s="24"/>
      <c r="U3610" s="25"/>
    </row>
    <row r="3611" spans="1:41" x14ac:dyDescent="0.25">
      <c r="A3611" s="6">
        <v>37.11</v>
      </c>
      <c r="B3611" s="31" t="s">
        <v>90</v>
      </c>
      <c r="D3611" s="87">
        <v>721922900012</v>
      </c>
      <c r="E3611" s="3">
        <v>0.6</v>
      </c>
      <c r="T3611" s="24"/>
      <c r="U3611" s="25"/>
    </row>
    <row r="3612" spans="1:41" x14ac:dyDescent="0.25">
      <c r="A3612" s="6">
        <v>37.119999999999997</v>
      </c>
      <c r="B3612" s="31" t="s">
        <v>90</v>
      </c>
      <c r="D3612" s="89">
        <v>721922100012</v>
      </c>
      <c r="E3612" s="3">
        <v>0.6</v>
      </c>
      <c r="T3612" s="24"/>
      <c r="U3612" s="25"/>
    </row>
    <row r="3613" spans="1:41" x14ac:dyDescent="0.25">
      <c r="A3613" s="6">
        <v>37.130000000000003</v>
      </c>
      <c r="B3613" s="31" t="s">
        <v>90</v>
      </c>
      <c r="D3613" s="87">
        <v>721924000012</v>
      </c>
      <c r="E3613" s="3">
        <v>0.6</v>
      </c>
      <c r="T3613" s="24"/>
      <c r="U3613" s="25"/>
    </row>
    <row r="3614" spans="1:41" x14ac:dyDescent="0.25">
      <c r="A3614" s="6">
        <v>37.14</v>
      </c>
      <c r="B3614" s="31" t="s">
        <v>90</v>
      </c>
      <c r="D3614" s="89">
        <v>721921900012</v>
      </c>
      <c r="E3614" s="3">
        <v>0.6</v>
      </c>
      <c r="T3614" s="24"/>
      <c r="U3614" s="25"/>
    </row>
    <row r="3615" spans="1:41" x14ac:dyDescent="0.25">
      <c r="A3615" s="6">
        <v>37.15</v>
      </c>
      <c r="B3615" s="31" t="s">
        <v>90</v>
      </c>
      <c r="D3615" s="87">
        <v>721921100012</v>
      </c>
      <c r="E3615" s="3">
        <v>0.6</v>
      </c>
      <c r="K3615" s="3">
        <f>K3605+1</f>
        <v>2661</v>
      </c>
      <c r="L3615" s="97" t="str">
        <f>IF(TRIM('Ek.3-A'!F3615)&lt;&gt;"","var","yok")</f>
        <v>yok</v>
      </c>
      <c r="M3615" s="5" t="str">
        <f>IF('Ek.3-A'!F3615="", "", IF(VLOOKUP('Ek.3-A'!F3615, Veriler!D:E, 2, 0)=0, "", VLOOKUP('Ek.3-A'!F3615, Veriler!D:E, 2, 0)))</f>
        <v/>
      </c>
      <c r="N3615" s="5" t="str">
        <f>IF('Ek.3-A'!P3615="", "", 'Ek.3-A'!P3615)</f>
        <v/>
      </c>
      <c r="O3615" s="142">
        <f>'Ek.3-A'!S3615</f>
        <v>0</v>
      </c>
      <c r="P3615" s="143" t="str">
        <f>'Ek.3-A'!L3615</f>
        <v/>
      </c>
      <c r="Q3615" s="24" t="str">
        <f>'Ek.3-A'!M3615</f>
        <v/>
      </c>
      <c r="R3615" s="24">
        <f t="shared" ref="R3615:R3628" si="767">IF(L3615="var",0,IF(Q3615&lt;=0.005,Q3615,0))</f>
        <v>0</v>
      </c>
      <c r="S3615" s="141" t="str">
        <f t="shared" ref="S3615:S3628" si="768">IF(Q3615&lt;=0.005,"E","H")</f>
        <v>H</v>
      </c>
      <c r="T3615" s="24">
        <f>IF(S3615="E",SUM($R$5:R3615),0)</f>
        <v>0</v>
      </c>
      <c r="U3615" s="143">
        <f t="shared" ref="U3615:U3628" si="769">IF(T3615&lt;=0.1, O3615, IF(R3615&gt;$G$2, R3615*O3615, $G$2*O3615))</f>
        <v>0</v>
      </c>
    </row>
    <row r="3616" spans="1:41" x14ac:dyDescent="0.25">
      <c r="A3616" s="6">
        <v>37.159999999999997</v>
      </c>
      <c r="B3616" s="31" t="s">
        <v>90</v>
      </c>
      <c r="D3616" s="89">
        <v>721899200000</v>
      </c>
      <c r="E3616" s="3">
        <v>0.6</v>
      </c>
      <c r="K3616" s="3">
        <f t="shared" ref="K3616:K3628" si="770">K3615+1</f>
        <v>2662</v>
      </c>
      <c r="L3616" s="97" t="str">
        <f>IF(TRIM('Ek.3-A'!F3616)&lt;&gt;"","var","yok")</f>
        <v>yok</v>
      </c>
      <c r="M3616" s="5" t="str">
        <f>IF('Ek.3-A'!F3616="", "", IF(VLOOKUP('Ek.3-A'!F3616, Veriler!D:E, 2, 0)=0, "", VLOOKUP('Ek.3-A'!F3616, Veriler!D:E, 2, 0)))</f>
        <v/>
      </c>
      <c r="N3616" s="5" t="str">
        <f>IF('Ek.3-A'!P3616="", "", 'Ek.3-A'!P3616)</f>
        <v/>
      </c>
      <c r="O3616" s="142">
        <f>'Ek.3-A'!S3616</f>
        <v>0</v>
      </c>
      <c r="P3616" s="143" t="str">
        <f>'Ek.3-A'!L3616</f>
        <v/>
      </c>
      <c r="Q3616" s="24" t="str">
        <f>'Ek.3-A'!M3616</f>
        <v/>
      </c>
      <c r="R3616" s="24">
        <f t="shared" si="767"/>
        <v>0</v>
      </c>
      <c r="S3616" s="141" t="str">
        <f t="shared" si="768"/>
        <v>H</v>
      </c>
      <c r="T3616" s="24">
        <f>IF(S3616="E",SUM($R$5:R3616),0)</f>
        <v>0</v>
      </c>
      <c r="U3616" s="143">
        <f t="shared" si="769"/>
        <v>0</v>
      </c>
    </row>
    <row r="3617" spans="1:21" x14ac:dyDescent="0.25">
      <c r="A3617" s="6">
        <v>37.17</v>
      </c>
      <c r="B3617" s="31" t="s">
        <v>90</v>
      </c>
      <c r="D3617" s="87">
        <v>730449859000</v>
      </c>
      <c r="E3617" s="3">
        <v>0.6</v>
      </c>
      <c r="K3617" s="3">
        <f t="shared" si="770"/>
        <v>2663</v>
      </c>
      <c r="L3617" s="97" t="str">
        <f>IF(TRIM('Ek.3-A'!F3617)&lt;&gt;"","var","yok")</f>
        <v>yok</v>
      </c>
      <c r="M3617" s="5" t="str">
        <f>IF('Ek.3-A'!F3617="", "", IF(VLOOKUP('Ek.3-A'!F3617, Veriler!D:E, 2, 0)=0, "", VLOOKUP('Ek.3-A'!F3617, Veriler!D:E, 2, 0)))</f>
        <v/>
      </c>
      <c r="N3617" s="5" t="str">
        <f>IF('Ek.3-A'!P3617="", "", 'Ek.3-A'!P3617)</f>
        <v/>
      </c>
      <c r="O3617" s="142">
        <f>'Ek.3-A'!S3617</f>
        <v>0</v>
      </c>
      <c r="P3617" s="143" t="str">
        <f>'Ek.3-A'!L3617</f>
        <v/>
      </c>
      <c r="Q3617" s="24" t="str">
        <f>'Ek.3-A'!M3617</f>
        <v/>
      </c>
      <c r="R3617" s="24">
        <f t="shared" si="767"/>
        <v>0</v>
      </c>
      <c r="S3617" s="141" t="str">
        <f t="shared" si="768"/>
        <v>H</v>
      </c>
      <c r="T3617" s="24">
        <f>IF(S3617="E",SUM($R$5:R3617),0)</f>
        <v>0</v>
      </c>
      <c r="U3617" s="143">
        <f t="shared" si="769"/>
        <v>0</v>
      </c>
    </row>
    <row r="3618" spans="1:21" x14ac:dyDescent="0.25">
      <c r="A3618" s="6">
        <v>37.18</v>
      </c>
      <c r="B3618" s="31" t="s">
        <v>90</v>
      </c>
      <c r="D3618" s="89">
        <v>730449891000</v>
      </c>
      <c r="E3618" s="3">
        <v>0.6</v>
      </c>
      <c r="K3618" s="3">
        <f t="shared" si="770"/>
        <v>2664</v>
      </c>
      <c r="L3618" s="97" t="str">
        <f>IF(TRIM('Ek.3-A'!F3618)&lt;&gt;"","var","yok")</f>
        <v>yok</v>
      </c>
      <c r="M3618" s="5" t="str">
        <f>IF('Ek.3-A'!F3618="", "", IF(VLOOKUP('Ek.3-A'!F3618, Veriler!D:E, 2, 0)=0, "", VLOOKUP('Ek.3-A'!F3618, Veriler!D:E, 2, 0)))</f>
        <v/>
      </c>
      <c r="N3618" s="5" t="str">
        <f>IF('Ek.3-A'!P3618="", "", 'Ek.3-A'!P3618)</f>
        <v/>
      </c>
      <c r="O3618" s="142">
        <f>'Ek.3-A'!S3618</f>
        <v>0</v>
      </c>
      <c r="P3618" s="143" t="str">
        <f>'Ek.3-A'!L3618</f>
        <v/>
      </c>
      <c r="Q3618" s="24" t="str">
        <f>'Ek.3-A'!M3618</f>
        <v/>
      </c>
      <c r="R3618" s="24">
        <f t="shared" si="767"/>
        <v>0</v>
      </c>
      <c r="S3618" s="141" t="str">
        <f t="shared" si="768"/>
        <v>H</v>
      </c>
      <c r="T3618" s="24">
        <f>IF(S3618="E",SUM($R$5:R3618),0)</f>
        <v>0</v>
      </c>
      <c r="U3618" s="143">
        <f t="shared" si="769"/>
        <v>0</v>
      </c>
    </row>
    <row r="3619" spans="1:21" x14ac:dyDescent="0.25">
      <c r="A3619" s="6">
        <v>37.19</v>
      </c>
      <c r="B3619" s="31" t="s">
        <v>90</v>
      </c>
      <c r="D3619" s="87">
        <v>730441001000</v>
      </c>
      <c r="E3619" s="3">
        <v>0.6</v>
      </c>
      <c r="K3619" s="3">
        <f t="shared" si="770"/>
        <v>2665</v>
      </c>
      <c r="L3619" s="97" t="str">
        <f>IF(TRIM('Ek.3-A'!F3619)&lt;&gt;"","var","yok")</f>
        <v>yok</v>
      </c>
      <c r="M3619" s="5" t="str">
        <f>IF('Ek.3-A'!F3619="", "", IF(VLOOKUP('Ek.3-A'!F3619, Veriler!D:E, 2, 0)=0, "", VLOOKUP('Ek.3-A'!F3619, Veriler!D:E, 2, 0)))</f>
        <v/>
      </c>
      <c r="N3619" s="5" t="str">
        <f>IF('Ek.3-A'!P3619="", "", 'Ek.3-A'!P3619)</f>
        <v/>
      </c>
      <c r="O3619" s="142">
        <f>'Ek.3-A'!S3619</f>
        <v>0</v>
      </c>
      <c r="P3619" s="143" t="str">
        <f>'Ek.3-A'!L3619</f>
        <v/>
      </c>
      <c r="Q3619" s="24" t="str">
        <f>'Ek.3-A'!M3619</f>
        <v/>
      </c>
      <c r="R3619" s="24">
        <f t="shared" si="767"/>
        <v>0</v>
      </c>
      <c r="S3619" s="141" t="str">
        <f t="shared" si="768"/>
        <v>H</v>
      </c>
      <c r="T3619" s="24">
        <f>IF(S3619="E",SUM($R$5:R3619),0)</f>
        <v>0</v>
      </c>
      <c r="U3619" s="143">
        <f t="shared" si="769"/>
        <v>0</v>
      </c>
    </row>
    <row r="3620" spans="1:21" x14ac:dyDescent="0.25">
      <c r="A3620" s="6">
        <v>37.200000000000003</v>
      </c>
      <c r="B3620" s="31" t="s">
        <v>90</v>
      </c>
      <c r="D3620" s="89">
        <v>730449899000</v>
      </c>
      <c r="E3620" s="3">
        <v>0.6</v>
      </c>
      <c r="K3620" s="3">
        <f t="shared" si="770"/>
        <v>2666</v>
      </c>
      <c r="L3620" s="97" t="str">
        <f>IF(TRIM('Ek.3-A'!F3620)&lt;&gt;"","var","yok")</f>
        <v>yok</v>
      </c>
      <c r="M3620" s="5" t="str">
        <f>IF('Ek.3-A'!F3620="", "", IF(VLOOKUP('Ek.3-A'!F3620, Veriler!D:E, 2, 0)=0, "", VLOOKUP('Ek.3-A'!F3620, Veriler!D:E, 2, 0)))</f>
        <v/>
      </c>
      <c r="N3620" s="5" t="str">
        <f>IF('Ek.3-A'!P3620="", "", 'Ek.3-A'!P3620)</f>
        <v/>
      </c>
      <c r="O3620" s="142">
        <f>'Ek.3-A'!S3620</f>
        <v>0</v>
      </c>
      <c r="P3620" s="143" t="str">
        <f>'Ek.3-A'!L3620</f>
        <v/>
      </c>
      <c r="Q3620" s="24" t="str">
        <f>'Ek.3-A'!M3620</f>
        <v/>
      </c>
      <c r="R3620" s="24">
        <f t="shared" si="767"/>
        <v>0</v>
      </c>
      <c r="S3620" s="141" t="str">
        <f t="shared" si="768"/>
        <v>H</v>
      </c>
      <c r="T3620" s="24">
        <f>IF(S3620="E",SUM($R$5:R3620),0)</f>
        <v>0</v>
      </c>
      <c r="U3620" s="143">
        <f t="shared" si="769"/>
        <v>0</v>
      </c>
    </row>
    <row r="3621" spans="1:21" x14ac:dyDescent="0.25">
      <c r="A3621" s="6">
        <v>37.21</v>
      </c>
      <c r="B3621" s="31" t="s">
        <v>90</v>
      </c>
      <c r="D3621" s="87">
        <v>722240100000</v>
      </c>
      <c r="E3621" s="3">
        <v>0.6</v>
      </c>
      <c r="K3621" s="3">
        <f t="shared" si="770"/>
        <v>2667</v>
      </c>
      <c r="L3621" s="97" t="str">
        <f>IF(TRIM('Ek.3-A'!F3621)&lt;&gt;"","var","yok")</f>
        <v>yok</v>
      </c>
      <c r="M3621" s="5" t="str">
        <f>IF('Ek.3-A'!F3621="", "", IF(VLOOKUP('Ek.3-A'!F3621, Veriler!D:E, 2, 0)=0, "", VLOOKUP('Ek.3-A'!F3621, Veriler!D:E, 2, 0)))</f>
        <v/>
      </c>
      <c r="N3621" s="5" t="str">
        <f>IF('Ek.3-A'!P3621="", "", 'Ek.3-A'!P3621)</f>
        <v/>
      </c>
      <c r="O3621" s="142">
        <f>'Ek.3-A'!S3621</f>
        <v>0</v>
      </c>
      <c r="P3621" s="143" t="str">
        <f>'Ek.3-A'!L3621</f>
        <v/>
      </c>
      <c r="Q3621" s="24" t="str">
        <f>'Ek.3-A'!M3621</f>
        <v/>
      </c>
      <c r="R3621" s="24">
        <f t="shared" si="767"/>
        <v>0</v>
      </c>
      <c r="S3621" s="141" t="str">
        <f t="shared" si="768"/>
        <v>H</v>
      </c>
      <c r="T3621" s="24">
        <f>IF(S3621="E",SUM($R$5:R3621),0)</f>
        <v>0</v>
      </c>
      <c r="U3621" s="143">
        <f t="shared" si="769"/>
        <v>0</v>
      </c>
    </row>
    <row r="3622" spans="1:21" x14ac:dyDescent="0.25">
      <c r="A3622" s="6">
        <v>37.22</v>
      </c>
      <c r="B3622" s="31" t="s">
        <v>90</v>
      </c>
      <c r="D3622" s="89">
        <v>721913100011</v>
      </c>
      <c r="E3622" s="3">
        <v>0.6</v>
      </c>
      <c r="K3622" s="3">
        <f t="shared" si="770"/>
        <v>2668</v>
      </c>
      <c r="L3622" s="97" t="str">
        <f>IF(TRIM('Ek.3-A'!F3622)&lt;&gt;"","var","yok")</f>
        <v>yok</v>
      </c>
      <c r="M3622" s="5" t="str">
        <f>IF('Ek.3-A'!F3622="", "", IF(VLOOKUP('Ek.3-A'!F3622, Veriler!D:E, 2, 0)=0, "", VLOOKUP('Ek.3-A'!F3622, Veriler!D:E, 2, 0)))</f>
        <v/>
      </c>
      <c r="N3622" s="5" t="str">
        <f>IF('Ek.3-A'!P3622="", "", 'Ek.3-A'!P3622)</f>
        <v/>
      </c>
      <c r="O3622" s="142">
        <f>'Ek.3-A'!S3622</f>
        <v>0</v>
      </c>
      <c r="P3622" s="143" t="str">
        <f>'Ek.3-A'!L3622</f>
        <v/>
      </c>
      <c r="Q3622" s="24" t="str">
        <f>'Ek.3-A'!M3622</f>
        <v/>
      </c>
      <c r="R3622" s="24">
        <f t="shared" si="767"/>
        <v>0</v>
      </c>
      <c r="S3622" s="141" t="str">
        <f t="shared" si="768"/>
        <v>H</v>
      </c>
      <c r="T3622" s="24">
        <f>IF(S3622="E",SUM($R$5:R3622),0)</f>
        <v>0</v>
      </c>
      <c r="U3622" s="143">
        <f t="shared" si="769"/>
        <v>0</v>
      </c>
    </row>
    <row r="3623" spans="1:21" x14ac:dyDescent="0.25">
      <c r="A3623" s="6">
        <v>37.229999999999997</v>
      </c>
      <c r="B3623" s="31" t="s">
        <v>90</v>
      </c>
      <c r="D3623" s="87">
        <v>721912100011</v>
      </c>
      <c r="E3623" s="3">
        <v>0.6</v>
      </c>
      <c r="K3623" s="3">
        <f t="shared" si="770"/>
        <v>2669</v>
      </c>
      <c r="L3623" s="97" t="str">
        <f>IF(TRIM('Ek.3-A'!F3623)&lt;&gt;"","var","yok")</f>
        <v>yok</v>
      </c>
      <c r="M3623" s="5" t="str">
        <f>IF('Ek.3-A'!F3623="", "", IF(VLOOKUP('Ek.3-A'!F3623, Veriler!D:E, 2, 0)=0, "", VLOOKUP('Ek.3-A'!F3623, Veriler!D:E, 2, 0)))</f>
        <v/>
      </c>
      <c r="N3623" s="5" t="str">
        <f>IF('Ek.3-A'!P3623="", "", 'Ek.3-A'!P3623)</f>
        <v/>
      </c>
      <c r="O3623" s="142">
        <f>'Ek.3-A'!S3623</f>
        <v>0</v>
      </c>
      <c r="P3623" s="143" t="str">
        <f>'Ek.3-A'!L3623</f>
        <v/>
      </c>
      <c r="Q3623" s="24" t="str">
        <f>'Ek.3-A'!M3623</f>
        <v/>
      </c>
      <c r="R3623" s="24">
        <f t="shared" si="767"/>
        <v>0</v>
      </c>
      <c r="S3623" s="141" t="str">
        <f t="shared" si="768"/>
        <v>H</v>
      </c>
      <c r="T3623" s="24">
        <f>IF(S3623="E",SUM($R$5:R3623),0)</f>
        <v>0</v>
      </c>
      <c r="U3623" s="143">
        <f t="shared" si="769"/>
        <v>0</v>
      </c>
    </row>
    <row r="3624" spans="1:21" x14ac:dyDescent="0.25">
      <c r="A3624" s="6">
        <v>37.24</v>
      </c>
      <c r="B3624" s="31" t="s">
        <v>90</v>
      </c>
      <c r="D3624" s="89">
        <v>721914900011</v>
      </c>
      <c r="E3624" s="3">
        <v>0.6</v>
      </c>
      <c r="K3624" s="3">
        <f t="shared" si="770"/>
        <v>2670</v>
      </c>
      <c r="L3624" s="97" t="str">
        <f>IF(TRIM('Ek.3-A'!F3624)&lt;&gt;"","var","yok")</f>
        <v>yok</v>
      </c>
      <c r="M3624" s="5" t="str">
        <f>IF('Ek.3-A'!F3624="", "", IF(VLOOKUP('Ek.3-A'!F3624, Veriler!D:E, 2, 0)=0, "", VLOOKUP('Ek.3-A'!F3624, Veriler!D:E, 2, 0)))</f>
        <v/>
      </c>
      <c r="N3624" s="5" t="str">
        <f>IF('Ek.3-A'!P3624="", "", 'Ek.3-A'!P3624)</f>
        <v/>
      </c>
      <c r="O3624" s="142">
        <f>'Ek.3-A'!S3624</f>
        <v>0</v>
      </c>
      <c r="P3624" s="143" t="str">
        <f>'Ek.3-A'!L3624</f>
        <v/>
      </c>
      <c r="Q3624" s="24" t="str">
        <f>'Ek.3-A'!M3624</f>
        <v/>
      </c>
      <c r="R3624" s="24">
        <f t="shared" si="767"/>
        <v>0</v>
      </c>
      <c r="S3624" s="141" t="str">
        <f t="shared" si="768"/>
        <v>H</v>
      </c>
      <c r="T3624" s="24">
        <f>IF(S3624="E",SUM($R$5:R3624),0)</f>
        <v>0</v>
      </c>
      <c r="U3624" s="143">
        <f t="shared" si="769"/>
        <v>0</v>
      </c>
    </row>
    <row r="3625" spans="1:21" x14ac:dyDescent="0.25">
      <c r="A3625" s="6">
        <v>37.25</v>
      </c>
      <c r="B3625" s="31" t="s">
        <v>90</v>
      </c>
      <c r="D3625" s="87">
        <v>721914100011</v>
      </c>
      <c r="E3625" s="3">
        <v>0.6</v>
      </c>
      <c r="K3625" s="3">
        <f t="shared" si="770"/>
        <v>2671</v>
      </c>
      <c r="L3625" s="97" t="str">
        <f>IF(TRIM('Ek.3-A'!F3625)&lt;&gt;"","var","yok")</f>
        <v>yok</v>
      </c>
      <c r="M3625" s="5" t="str">
        <f>IF('Ek.3-A'!F3625="", "", IF(VLOOKUP('Ek.3-A'!F3625, Veriler!D:E, 2, 0)=0, "", VLOOKUP('Ek.3-A'!F3625, Veriler!D:E, 2, 0)))</f>
        <v/>
      </c>
      <c r="N3625" s="5" t="str">
        <f>IF('Ek.3-A'!P3625="", "", 'Ek.3-A'!P3625)</f>
        <v/>
      </c>
      <c r="O3625" s="142">
        <f>'Ek.3-A'!S3625</f>
        <v>0</v>
      </c>
      <c r="P3625" s="143" t="str">
        <f>'Ek.3-A'!L3625</f>
        <v/>
      </c>
      <c r="Q3625" s="24" t="str">
        <f>'Ek.3-A'!M3625</f>
        <v/>
      </c>
      <c r="R3625" s="24">
        <f t="shared" si="767"/>
        <v>0</v>
      </c>
      <c r="S3625" s="141" t="str">
        <f t="shared" si="768"/>
        <v>H</v>
      </c>
      <c r="T3625" s="24">
        <f>IF(S3625="E",SUM($R$5:R3625),0)</f>
        <v>0</v>
      </c>
      <c r="U3625" s="143">
        <f t="shared" si="769"/>
        <v>0</v>
      </c>
    </row>
    <row r="3626" spans="1:21" x14ac:dyDescent="0.25">
      <c r="A3626" s="6">
        <v>37.26</v>
      </c>
      <c r="B3626" s="31" t="s">
        <v>90</v>
      </c>
      <c r="D3626" s="89">
        <v>721911000011</v>
      </c>
      <c r="E3626" s="3">
        <v>0.6</v>
      </c>
      <c r="K3626" s="3">
        <f t="shared" si="770"/>
        <v>2672</v>
      </c>
      <c r="L3626" s="97" t="str">
        <f>IF(TRIM('Ek.3-A'!F3626)&lt;&gt;"","var","yok")</f>
        <v>yok</v>
      </c>
      <c r="M3626" s="5" t="str">
        <f>IF('Ek.3-A'!F3626="", "", IF(VLOOKUP('Ek.3-A'!F3626, Veriler!D:E, 2, 0)=0, "", VLOOKUP('Ek.3-A'!F3626, Veriler!D:E, 2, 0)))</f>
        <v/>
      </c>
      <c r="N3626" s="5" t="str">
        <f>IF('Ek.3-A'!P3626="", "", 'Ek.3-A'!P3626)</f>
        <v/>
      </c>
      <c r="O3626" s="142">
        <f>'Ek.3-A'!S3626</f>
        <v>0</v>
      </c>
      <c r="P3626" s="143" t="str">
        <f>'Ek.3-A'!L3626</f>
        <v/>
      </c>
      <c r="Q3626" s="24" t="str">
        <f>'Ek.3-A'!M3626</f>
        <v/>
      </c>
      <c r="R3626" s="24">
        <f t="shared" si="767"/>
        <v>0</v>
      </c>
      <c r="S3626" s="141" t="str">
        <f t="shared" si="768"/>
        <v>H</v>
      </c>
      <c r="T3626" s="24">
        <f>IF(S3626="E",SUM($R$5:R3626),0)</f>
        <v>0</v>
      </c>
      <c r="U3626" s="143">
        <f t="shared" si="769"/>
        <v>0</v>
      </c>
    </row>
    <row r="3627" spans="1:21" x14ac:dyDescent="0.25">
      <c r="A3627" s="6">
        <v>37.270000000000003</v>
      </c>
      <c r="B3627" s="31" t="s">
        <v>90</v>
      </c>
      <c r="D3627" s="87">
        <v>722012000011</v>
      </c>
      <c r="E3627" s="3">
        <v>0.6</v>
      </c>
      <c r="K3627" s="3">
        <f t="shared" si="770"/>
        <v>2673</v>
      </c>
      <c r="L3627" s="97" t="str">
        <f>IF(TRIM('Ek.3-A'!F3627)&lt;&gt;"","var","yok")</f>
        <v>yok</v>
      </c>
      <c r="M3627" s="5" t="str">
        <f>IF('Ek.3-A'!F3627="", "", IF(VLOOKUP('Ek.3-A'!F3627, Veriler!D:E, 2, 0)=0, "", VLOOKUP('Ek.3-A'!F3627, Veriler!D:E, 2, 0)))</f>
        <v/>
      </c>
      <c r="N3627" s="5" t="str">
        <f>IF('Ek.3-A'!P3627="", "", 'Ek.3-A'!P3627)</f>
        <v/>
      </c>
      <c r="O3627" s="142">
        <f>'Ek.3-A'!S3627</f>
        <v>0</v>
      </c>
      <c r="P3627" s="143" t="str">
        <f>'Ek.3-A'!L3627</f>
        <v/>
      </c>
      <c r="Q3627" s="24" t="str">
        <f>'Ek.3-A'!M3627</f>
        <v/>
      </c>
      <c r="R3627" s="24">
        <f t="shared" si="767"/>
        <v>0</v>
      </c>
      <c r="S3627" s="141" t="str">
        <f t="shared" si="768"/>
        <v>H</v>
      </c>
      <c r="T3627" s="24">
        <f>IF(S3627="E",SUM($R$5:R3627),0)</f>
        <v>0</v>
      </c>
      <c r="U3627" s="143">
        <f t="shared" si="769"/>
        <v>0</v>
      </c>
    </row>
    <row r="3628" spans="1:21" x14ac:dyDescent="0.25">
      <c r="A3628" s="6">
        <v>37.28</v>
      </c>
      <c r="B3628" s="31" t="s">
        <v>90</v>
      </c>
      <c r="D3628" s="89">
        <v>722011000011</v>
      </c>
      <c r="E3628" s="3">
        <v>0.6</v>
      </c>
      <c r="K3628" s="3">
        <f t="shared" si="770"/>
        <v>2674</v>
      </c>
      <c r="L3628" s="97" t="str">
        <f>IF(TRIM('Ek.3-A'!F3628)&lt;&gt;"","var","yok")</f>
        <v>yok</v>
      </c>
      <c r="M3628" s="5" t="str">
        <f>IF('Ek.3-A'!F3628="", "", IF(VLOOKUP('Ek.3-A'!F3628, Veriler!D:E, 2, 0)=0, "", VLOOKUP('Ek.3-A'!F3628, Veriler!D:E, 2, 0)))</f>
        <v/>
      </c>
      <c r="N3628" s="5" t="str">
        <f>IF('Ek.3-A'!P3628="", "", 'Ek.3-A'!P3628)</f>
        <v/>
      </c>
      <c r="O3628" s="142">
        <f>'Ek.3-A'!S3628</f>
        <v>0</v>
      </c>
      <c r="P3628" s="143" t="str">
        <f>'Ek.3-A'!L3628</f>
        <v/>
      </c>
      <c r="Q3628" s="24" t="str">
        <f>'Ek.3-A'!M3628</f>
        <v/>
      </c>
      <c r="R3628" s="24">
        <f t="shared" si="767"/>
        <v>0</v>
      </c>
      <c r="S3628" s="141" t="str">
        <f t="shared" si="768"/>
        <v>H</v>
      </c>
      <c r="T3628" s="24">
        <f>IF(S3628="E",SUM($R$5:R3628),0)</f>
        <v>0</v>
      </c>
      <c r="U3628" s="143">
        <f t="shared" si="769"/>
        <v>0</v>
      </c>
    </row>
    <row r="3629" spans="1:21" x14ac:dyDescent="0.25">
      <c r="A3629" s="6">
        <v>37.29</v>
      </c>
      <c r="B3629" s="31" t="s">
        <v>90</v>
      </c>
      <c r="D3629" s="87">
        <v>721923000011</v>
      </c>
      <c r="E3629" s="3">
        <v>0.6</v>
      </c>
      <c r="L3629" s="97"/>
      <c r="M3629" s="5"/>
      <c r="N3629" s="5"/>
      <c r="O3629" s="5"/>
      <c r="Q3629" s="23"/>
      <c r="T3629" s="24"/>
      <c r="U3629" s="25"/>
    </row>
    <row r="3630" spans="1:21" x14ac:dyDescent="0.25">
      <c r="A3630" s="6">
        <v>37.299999999999997</v>
      </c>
      <c r="B3630" s="31" t="s">
        <v>90</v>
      </c>
      <c r="D3630" s="89">
        <v>721922900011</v>
      </c>
      <c r="E3630" s="3">
        <v>0.6</v>
      </c>
      <c r="K3630" s="3">
        <f>K3628+1</f>
        <v>2675</v>
      </c>
      <c r="L3630" s="97" t="str">
        <f>IF(TRIM('Ek.3-A'!F3630)&lt;&gt;"","var","yok")</f>
        <v>yok</v>
      </c>
      <c r="M3630" s="5" t="str">
        <f>IF('Ek.3-A'!F3630="", "", IF(VLOOKUP('Ek.3-A'!F3630, Veriler!D:E, 2, 0)=0, "", VLOOKUP('Ek.3-A'!F3630, Veriler!D:E, 2, 0)))</f>
        <v/>
      </c>
      <c r="N3630" s="5" t="str">
        <f>IF('Ek.3-A'!P3630="", "", 'Ek.3-A'!P3630)</f>
        <v/>
      </c>
      <c r="O3630" s="142">
        <f>'Ek.3-A'!S3630</f>
        <v>0</v>
      </c>
      <c r="P3630" s="143" t="str">
        <f>'Ek.3-A'!L3630</f>
        <v/>
      </c>
      <c r="Q3630" s="24" t="str">
        <f>'Ek.3-A'!M3630</f>
        <v/>
      </c>
      <c r="R3630" s="24">
        <f t="shared" ref="R3630:R3643" si="771">IF(L3630="var",0,IF(Q3630&lt;=0.005,Q3630,0))</f>
        <v>0</v>
      </c>
      <c r="S3630" s="141" t="str">
        <f t="shared" ref="S3630:S3643" si="772">IF(Q3630&lt;=0.005,"E","H")</f>
        <v>H</v>
      </c>
      <c r="T3630" s="24">
        <f>IF(S3630="E",SUM($R$5:R3630),0)</f>
        <v>0</v>
      </c>
      <c r="U3630" s="143">
        <f t="shared" ref="U3630:U3643" si="773">IF(T3630&lt;=0.1, O3630, IF(R3630&gt;$G$2, R3630*O3630, $G$2*O3630))</f>
        <v>0</v>
      </c>
    </row>
    <row r="3631" spans="1:21" x14ac:dyDescent="0.25">
      <c r="A3631" s="6">
        <v>37.31</v>
      </c>
      <c r="B3631" s="31" t="s">
        <v>90</v>
      </c>
      <c r="D3631" s="87">
        <v>721922100011</v>
      </c>
      <c r="E3631" s="3">
        <v>0.6</v>
      </c>
      <c r="K3631" s="3">
        <f t="shared" ref="K3631:K3643" si="774">K3630+1</f>
        <v>2676</v>
      </c>
      <c r="L3631" s="97" t="str">
        <f>IF(TRIM('Ek.3-A'!F3631)&lt;&gt;"","var","yok")</f>
        <v>yok</v>
      </c>
      <c r="M3631" s="5" t="str">
        <f>IF('Ek.3-A'!F3631="", "", IF(VLOOKUP('Ek.3-A'!F3631, Veriler!D:E, 2, 0)=0, "", VLOOKUP('Ek.3-A'!F3631, Veriler!D:E, 2, 0)))</f>
        <v/>
      </c>
      <c r="N3631" s="5" t="str">
        <f>IF('Ek.3-A'!P3631="", "", 'Ek.3-A'!P3631)</f>
        <v/>
      </c>
      <c r="O3631" s="142">
        <f>'Ek.3-A'!S3631</f>
        <v>0</v>
      </c>
      <c r="P3631" s="143" t="str">
        <f>'Ek.3-A'!L3631</f>
        <v/>
      </c>
      <c r="Q3631" s="24" t="str">
        <f>'Ek.3-A'!M3631</f>
        <v/>
      </c>
      <c r="R3631" s="24">
        <f t="shared" si="771"/>
        <v>0</v>
      </c>
      <c r="S3631" s="141" t="str">
        <f t="shared" si="772"/>
        <v>H</v>
      </c>
      <c r="T3631" s="24">
        <f>IF(S3631="E",SUM($R$5:R3631),0)</f>
        <v>0</v>
      </c>
      <c r="U3631" s="143">
        <f t="shared" si="773"/>
        <v>0</v>
      </c>
    </row>
    <row r="3632" spans="1:21" x14ac:dyDescent="0.25">
      <c r="A3632" s="6">
        <v>37.32</v>
      </c>
      <c r="B3632" s="31" t="s">
        <v>90</v>
      </c>
      <c r="D3632" s="89">
        <v>721924000011</v>
      </c>
      <c r="E3632" s="3">
        <v>0.6</v>
      </c>
      <c r="K3632" s="3">
        <f t="shared" si="774"/>
        <v>2677</v>
      </c>
      <c r="L3632" s="97" t="str">
        <f>IF(TRIM('Ek.3-A'!F3632)&lt;&gt;"","var","yok")</f>
        <v>yok</v>
      </c>
      <c r="M3632" s="5" t="str">
        <f>IF('Ek.3-A'!F3632="", "", IF(VLOOKUP('Ek.3-A'!F3632, Veriler!D:E, 2, 0)=0, "", VLOOKUP('Ek.3-A'!F3632, Veriler!D:E, 2, 0)))</f>
        <v/>
      </c>
      <c r="N3632" s="5" t="str">
        <f>IF('Ek.3-A'!P3632="", "", 'Ek.3-A'!P3632)</f>
        <v/>
      </c>
      <c r="O3632" s="142">
        <f>'Ek.3-A'!S3632</f>
        <v>0</v>
      </c>
      <c r="P3632" s="143" t="str">
        <f>'Ek.3-A'!L3632</f>
        <v/>
      </c>
      <c r="Q3632" s="24" t="str">
        <f>'Ek.3-A'!M3632</f>
        <v/>
      </c>
      <c r="R3632" s="24">
        <f t="shared" si="771"/>
        <v>0</v>
      </c>
      <c r="S3632" s="141" t="str">
        <f t="shared" si="772"/>
        <v>H</v>
      </c>
      <c r="T3632" s="24">
        <f>IF(S3632="E",SUM($R$5:R3632),0)</f>
        <v>0</v>
      </c>
      <c r="U3632" s="143">
        <f t="shared" si="773"/>
        <v>0</v>
      </c>
    </row>
    <row r="3633" spans="1:41" x14ac:dyDescent="0.25">
      <c r="A3633" s="6">
        <v>37.33</v>
      </c>
      <c r="B3633" s="31" t="s">
        <v>90</v>
      </c>
      <c r="D3633" s="87">
        <v>721921900011</v>
      </c>
      <c r="E3633" s="3">
        <v>0.6</v>
      </c>
      <c r="K3633" s="3">
        <f t="shared" si="774"/>
        <v>2678</v>
      </c>
      <c r="L3633" s="97" t="str">
        <f>IF(TRIM('Ek.3-A'!F3633)&lt;&gt;"","var","yok")</f>
        <v>yok</v>
      </c>
      <c r="M3633" s="5" t="str">
        <f>IF('Ek.3-A'!F3633="", "", IF(VLOOKUP('Ek.3-A'!F3633, Veriler!D:E, 2, 0)=0, "", VLOOKUP('Ek.3-A'!F3633, Veriler!D:E, 2, 0)))</f>
        <v/>
      </c>
      <c r="N3633" s="5" t="str">
        <f>IF('Ek.3-A'!P3633="", "", 'Ek.3-A'!P3633)</f>
        <v/>
      </c>
      <c r="O3633" s="142">
        <f>'Ek.3-A'!S3633</f>
        <v>0</v>
      </c>
      <c r="P3633" s="143" t="str">
        <f>'Ek.3-A'!L3633</f>
        <v/>
      </c>
      <c r="Q3633" s="24" t="str">
        <f>'Ek.3-A'!M3633</f>
        <v/>
      </c>
      <c r="R3633" s="24">
        <f t="shared" si="771"/>
        <v>0</v>
      </c>
      <c r="S3633" s="141" t="str">
        <f t="shared" si="772"/>
        <v>H</v>
      </c>
      <c r="T3633" s="24">
        <f>IF(S3633="E",SUM($R$5:R3633),0)</f>
        <v>0</v>
      </c>
      <c r="U3633" s="143">
        <f t="shared" si="773"/>
        <v>0</v>
      </c>
    </row>
    <row r="3634" spans="1:41" x14ac:dyDescent="0.25">
      <c r="A3634" s="6">
        <v>37.340000000000003</v>
      </c>
      <c r="B3634" s="31" t="s">
        <v>90</v>
      </c>
      <c r="D3634" s="89">
        <v>722012000012</v>
      </c>
      <c r="E3634" s="3">
        <v>0.6</v>
      </c>
      <c r="K3634" s="3">
        <f t="shared" si="774"/>
        <v>2679</v>
      </c>
      <c r="L3634" s="97" t="str">
        <f>IF(TRIM('Ek.3-A'!F3634)&lt;&gt;"","var","yok")</f>
        <v>yok</v>
      </c>
      <c r="M3634" s="5" t="str">
        <f>IF('Ek.3-A'!F3634="", "", IF(VLOOKUP('Ek.3-A'!F3634, Veriler!D:E, 2, 0)=0, "", VLOOKUP('Ek.3-A'!F3634, Veriler!D:E, 2, 0)))</f>
        <v/>
      </c>
      <c r="N3634" s="5" t="str">
        <f>IF('Ek.3-A'!P3634="", "", 'Ek.3-A'!P3634)</f>
        <v/>
      </c>
      <c r="O3634" s="142">
        <f>'Ek.3-A'!S3634</f>
        <v>0</v>
      </c>
      <c r="P3634" s="143" t="str">
        <f>'Ek.3-A'!L3634</f>
        <v/>
      </c>
      <c r="Q3634" s="24" t="str">
        <f>'Ek.3-A'!M3634</f>
        <v/>
      </c>
      <c r="R3634" s="24">
        <f t="shared" si="771"/>
        <v>0</v>
      </c>
      <c r="S3634" s="141" t="str">
        <f t="shared" si="772"/>
        <v>H</v>
      </c>
      <c r="T3634" s="24">
        <f>IF(S3634="E",SUM($R$5:R3634),0)</f>
        <v>0</v>
      </c>
      <c r="U3634" s="143">
        <f t="shared" si="773"/>
        <v>0</v>
      </c>
    </row>
    <row r="3635" spans="1:41" x14ac:dyDescent="0.25">
      <c r="A3635" s="6">
        <v>37.35</v>
      </c>
      <c r="B3635" s="31" t="s">
        <v>90</v>
      </c>
      <c r="D3635" s="87">
        <v>722011000012</v>
      </c>
      <c r="E3635" s="3">
        <v>0.6</v>
      </c>
      <c r="K3635" s="3">
        <f t="shared" si="774"/>
        <v>2680</v>
      </c>
      <c r="L3635" s="97" t="str">
        <f>IF(TRIM('Ek.3-A'!F3635)&lt;&gt;"","var","yok")</f>
        <v>yok</v>
      </c>
      <c r="M3635" s="5" t="str">
        <f>IF('Ek.3-A'!F3635="", "", IF(VLOOKUP('Ek.3-A'!F3635, Veriler!D:E, 2, 0)=0, "", VLOOKUP('Ek.3-A'!F3635, Veriler!D:E, 2, 0)))</f>
        <v/>
      </c>
      <c r="N3635" s="5" t="str">
        <f>IF('Ek.3-A'!P3635="", "", 'Ek.3-A'!P3635)</f>
        <v/>
      </c>
      <c r="O3635" s="142">
        <f>'Ek.3-A'!S3635</f>
        <v>0</v>
      </c>
      <c r="P3635" s="143" t="str">
        <f>'Ek.3-A'!L3635</f>
        <v/>
      </c>
      <c r="Q3635" s="24" t="str">
        <f>'Ek.3-A'!M3635</f>
        <v/>
      </c>
      <c r="R3635" s="24">
        <f t="shared" si="771"/>
        <v>0</v>
      </c>
      <c r="S3635" s="141" t="str">
        <f t="shared" si="772"/>
        <v>H</v>
      </c>
      <c r="T3635" s="24">
        <f>IF(S3635="E",SUM($R$5:R3635),0)</f>
        <v>0</v>
      </c>
      <c r="U3635" s="143">
        <f t="shared" si="773"/>
        <v>0</v>
      </c>
    </row>
    <row r="3636" spans="1:41" x14ac:dyDescent="0.25">
      <c r="A3636" s="6">
        <v>37.36</v>
      </c>
      <c r="B3636" s="31" t="s">
        <v>90</v>
      </c>
      <c r="D3636" s="89">
        <v>722300110000</v>
      </c>
      <c r="E3636" s="3">
        <v>0.6</v>
      </c>
      <c r="K3636" s="3">
        <f t="shared" si="774"/>
        <v>2681</v>
      </c>
      <c r="L3636" s="97" t="str">
        <f>IF(TRIM('Ek.3-A'!F3636)&lt;&gt;"","var","yok")</f>
        <v>yok</v>
      </c>
      <c r="M3636" s="5" t="str">
        <f>IF('Ek.3-A'!F3636="", "", IF(VLOOKUP('Ek.3-A'!F3636, Veriler!D:E, 2, 0)=0, "", VLOOKUP('Ek.3-A'!F3636, Veriler!D:E, 2, 0)))</f>
        <v/>
      </c>
      <c r="N3636" s="5" t="str">
        <f>IF('Ek.3-A'!P3636="", "", 'Ek.3-A'!P3636)</f>
        <v/>
      </c>
      <c r="O3636" s="142">
        <f>'Ek.3-A'!S3636</f>
        <v>0</v>
      </c>
      <c r="P3636" s="143" t="str">
        <f>'Ek.3-A'!L3636</f>
        <v/>
      </c>
      <c r="Q3636" s="24" t="str">
        <f>'Ek.3-A'!M3636</f>
        <v/>
      </c>
      <c r="R3636" s="24">
        <f t="shared" si="771"/>
        <v>0</v>
      </c>
      <c r="S3636" s="141" t="str">
        <f t="shared" si="772"/>
        <v>H</v>
      </c>
      <c r="T3636" s="24">
        <f>IF(S3636="E",SUM($R$5:R3636),0)</f>
        <v>0</v>
      </c>
      <c r="U3636" s="143">
        <f t="shared" si="773"/>
        <v>0</v>
      </c>
    </row>
    <row r="3637" spans="1:41" x14ac:dyDescent="0.25">
      <c r="A3637" s="6">
        <v>37.369999999999997</v>
      </c>
      <c r="B3637" s="31" t="s">
        <v>90</v>
      </c>
      <c r="D3637" s="87">
        <v>722300910000</v>
      </c>
      <c r="E3637" s="3">
        <v>0.6</v>
      </c>
      <c r="K3637" s="3">
        <f t="shared" si="774"/>
        <v>2682</v>
      </c>
      <c r="L3637" s="97" t="str">
        <f>IF(TRIM('Ek.3-A'!F3637)&lt;&gt;"","var","yok")</f>
        <v>yok</v>
      </c>
      <c r="M3637" s="5" t="str">
        <f>IF('Ek.3-A'!F3637="", "", IF(VLOOKUP('Ek.3-A'!F3637, Veriler!D:E, 2, 0)=0, "", VLOOKUP('Ek.3-A'!F3637, Veriler!D:E, 2, 0)))</f>
        <v/>
      </c>
      <c r="N3637" s="5" t="str">
        <f>IF('Ek.3-A'!P3637="", "", 'Ek.3-A'!P3637)</f>
        <v/>
      </c>
      <c r="O3637" s="142">
        <f>'Ek.3-A'!S3637</f>
        <v>0</v>
      </c>
      <c r="P3637" s="143" t="str">
        <f>'Ek.3-A'!L3637</f>
        <v/>
      </c>
      <c r="Q3637" s="24" t="str">
        <f>'Ek.3-A'!M3637</f>
        <v/>
      </c>
      <c r="R3637" s="24">
        <f t="shared" si="771"/>
        <v>0</v>
      </c>
      <c r="S3637" s="141" t="str">
        <f t="shared" si="772"/>
        <v>H</v>
      </c>
      <c r="T3637" s="24">
        <f>IF(S3637="E",SUM($R$5:R3637),0)</f>
        <v>0</v>
      </c>
      <c r="U3637" s="143">
        <f t="shared" si="773"/>
        <v>0</v>
      </c>
    </row>
    <row r="3638" spans="1:41" x14ac:dyDescent="0.25">
      <c r="A3638" s="6">
        <v>37.380000000000003</v>
      </c>
      <c r="B3638" s="31" t="s">
        <v>90</v>
      </c>
      <c r="D3638" s="89">
        <v>721891800012</v>
      </c>
      <c r="E3638" s="3">
        <v>0.6</v>
      </c>
      <c r="K3638" s="3">
        <f t="shared" si="774"/>
        <v>2683</v>
      </c>
      <c r="L3638" s="97" t="str">
        <f>IF(TRIM('Ek.3-A'!F3638)&lt;&gt;"","var","yok")</f>
        <v>yok</v>
      </c>
      <c r="M3638" s="5" t="str">
        <f>IF('Ek.3-A'!F3638="", "", IF(VLOOKUP('Ek.3-A'!F3638, Veriler!D:E, 2, 0)=0, "", VLOOKUP('Ek.3-A'!F3638, Veriler!D:E, 2, 0)))</f>
        <v/>
      </c>
      <c r="N3638" s="5" t="str">
        <f>IF('Ek.3-A'!P3638="", "", 'Ek.3-A'!P3638)</f>
        <v/>
      </c>
      <c r="O3638" s="142">
        <f>'Ek.3-A'!S3638</f>
        <v>0</v>
      </c>
      <c r="P3638" s="143" t="str">
        <f>'Ek.3-A'!L3638</f>
        <v/>
      </c>
      <c r="Q3638" s="24" t="str">
        <f>'Ek.3-A'!M3638</f>
        <v/>
      </c>
      <c r="R3638" s="24">
        <f t="shared" si="771"/>
        <v>0</v>
      </c>
      <c r="S3638" s="141" t="str">
        <f t="shared" si="772"/>
        <v>H</v>
      </c>
      <c r="T3638" s="24">
        <f>IF(S3638="E",SUM($R$5:R3638),0)</f>
        <v>0</v>
      </c>
      <c r="U3638" s="143">
        <f t="shared" si="773"/>
        <v>0</v>
      </c>
    </row>
    <row r="3639" spans="1:41" x14ac:dyDescent="0.25">
      <c r="A3639" s="6">
        <v>37.39</v>
      </c>
      <c r="B3639" s="31" t="s">
        <v>90</v>
      </c>
      <c r="D3639" s="87">
        <v>721891100012</v>
      </c>
      <c r="E3639" s="3">
        <v>0.6</v>
      </c>
      <c r="K3639" s="3">
        <f t="shared" si="774"/>
        <v>2684</v>
      </c>
      <c r="L3639" s="97" t="str">
        <f>IF(TRIM('Ek.3-A'!F3639)&lt;&gt;"","var","yok")</f>
        <v>yok</v>
      </c>
      <c r="M3639" s="5" t="str">
        <f>IF('Ek.3-A'!F3639="", "", IF(VLOOKUP('Ek.3-A'!F3639, Veriler!D:E, 2, 0)=0, "", VLOOKUP('Ek.3-A'!F3639, Veriler!D:E, 2, 0)))</f>
        <v/>
      </c>
      <c r="N3639" s="5" t="str">
        <f>IF('Ek.3-A'!P3639="", "", 'Ek.3-A'!P3639)</f>
        <v/>
      </c>
      <c r="O3639" s="142">
        <f>'Ek.3-A'!S3639</f>
        <v>0</v>
      </c>
      <c r="P3639" s="143" t="str">
        <f>'Ek.3-A'!L3639</f>
        <v/>
      </c>
      <c r="Q3639" s="24" t="str">
        <f>'Ek.3-A'!M3639</f>
        <v/>
      </c>
      <c r="R3639" s="24">
        <f t="shared" si="771"/>
        <v>0</v>
      </c>
      <c r="S3639" s="141" t="str">
        <f t="shared" si="772"/>
        <v>H</v>
      </c>
      <c r="T3639" s="24">
        <f>IF(S3639="E",SUM($R$5:R3639),0)</f>
        <v>0</v>
      </c>
      <c r="U3639" s="143">
        <f t="shared" si="773"/>
        <v>0</v>
      </c>
    </row>
    <row r="3640" spans="1:41" x14ac:dyDescent="0.25">
      <c r="A3640" s="6">
        <v>37.4</v>
      </c>
      <c r="B3640" s="31" t="s">
        <v>90</v>
      </c>
      <c r="D3640" s="89">
        <v>721899190000</v>
      </c>
      <c r="E3640" s="3">
        <v>0.6</v>
      </c>
      <c r="K3640" s="3">
        <f t="shared" si="774"/>
        <v>2685</v>
      </c>
      <c r="L3640" s="97" t="str">
        <f>IF(TRIM('Ek.3-A'!F3640)&lt;&gt;"","var","yok")</f>
        <v>yok</v>
      </c>
      <c r="M3640" s="5" t="str">
        <f>IF('Ek.3-A'!F3640="", "", IF(VLOOKUP('Ek.3-A'!F3640, Veriler!D:E, 2, 0)=0, "", VLOOKUP('Ek.3-A'!F3640, Veriler!D:E, 2, 0)))</f>
        <v/>
      </c>
      <c r="N3640" s="5" t="str">
        <f>IF('Ek.3-A'!P3640="", "", 'Ek.3-A'!P3640)</f>
        <v/>
      </c>
      <c r="O3640" s="142">
        <f>'Ek.3-A'!S3640</f>
        <v>0</v>
      </c>
      <c r="P3640" s="143" t="str">
        <f>'Ek.3-A'!L3640</f>
        <v/>
      </c>
      <c r="Q3640" s="24" t="str">
        <f>'Ek.3-A'!M3640</f>
        <v/>
      </c>
      <c r="R3640" s="24">
        <f t="shared" si="771"/>
        <v>0</v>
      </c>
      <c r="S3640" s="141" t="str">
        <f t="shared" si="772"/>
        <v>H</v>
      </c>
      <c r="T3640" s="24">
        <f>IF(S3640="E",SUM($R$5:R3640),0)</f>
        <v>0</v>
      </c>
      <c r="U3640" s="143">
        <f t="shared" si="773"/>
        <v>0</v>
      </c>
    </row>
    <row r="3641" spans="1:41" x14ac:dyDescent="0.25">
      <c r="A3641" s="6">
        <v>37.409999999999997</v>
      </c>
      <c r="B3641" s="31" t="s">
        <v>90</v>
      </c>
      <c r="D3641" s="87">
        <v>722012000013</v>
      </c>
      <c r="E3641" s="3">
        <v>0.6</v>
      </c>
      <c r="K3641" s="3">
        <f t="shared" si="774"/>
        <v>2686</v>
      </c>
      <c r="L3641" s="97" t="str">
        <f>IF(TRIM('Ek.3-A'!F3641)&lt;&gt;"","var","yok")</f>
        <v>yok</v>
      </c>
      <c r="M3641" s="5" t="str">
        <f>IF('Ek.3-A'!F3641="", "", IF(VLOOKUP('Ek.3-A'!F3641, Veriler!D:E, 2, 0)=0, "", VLOOKUP('Ek.3-A'!F3641, Veriler!D:E, 2, 0)))</f>
        <v/>
      </c>
      <c r="N3641" s="5" t="str">
        <f>IF('Ek.3-A'!P3641="", "", 'Ek.3-A'!P3641)</f>
        <v/>
      </c>
      <c r="O3641" s="142">
        <f>'Ek.3-A'!S3641</f>
        <v>0</v>
      </c>
      <c r="P3641" s="143" t="str">
        <f>'Ek.3-A'!L3641</f>
        <v/>
      </c>
      <c r="Q3641" s="24" t="str">
        <f>'Ek.3-A'!M3641</f>
        <v/>
      </c>
      <c r="R3641" s="24">
        <f t="shared" si="771"/>
        <v>0</v>
      </c>
      <c r="S3641" s="141" t="str">
        <f t="shared" si="772"/>
        <v>H</v>
      </c>
      <c r="T3641" s="24">
        <f>IF(S3641="E",SUM($R$5:R3641),0)</f>
        <v>0</v>
      </c>
      <c r="U3641" s="143">
        <f t="shared" si="773"/>
        <v>0</v>
      </c>
    </row>
    <row r="3642" spans="1:41" x14ac:dyDescent="0.25">
      <c r="A3642" s="6">
        <v>37.42</v>
      </c>
      <c r="B3642" s="31" t="s">
        <v>90</v>
      </c>
      <c r="D3642" s="89">
        <v>722011000013</v>
      </c>
      <c r="E3642" s="3">
        <v>0.6</v>
      </c>
      <c r="K3642" s="3">
        <f t="shared" si="774"/>
        <v>2687</v>
      </c>
      <c r="L3642" s="97" t="str">
        <f>IF(TRIM('Ek.3-A'!F3642)&lt;&gt;"","var","yok")</f>
        <v>yok</v>
      </c>
      <c r="M3642" s="5" t="str">
        <f>IF('Ek.3-A'!F3642="", "", IF(VLOOKUP('Ek.3-A'!F3642, Veriler!D:E, 2, 0)=0, "", VLOOKUP('Ek.3-A'!F3642, Veriler!D:E, 2, 0)))</f>
        <v/>
      </c>
      <c r="N3642" s="5" t="str">
        <f>IF('Ek.3-A'!P3642="", "", 'Ek.3-A'!P3642)</f>
        <v/>
      </c>
      <c r="O3642" s="142">
        <f>'Ek.3-A'!S3642</f>
        <v>0</v>
      </c>
      <c r="P3642" s="143" t="str">
        <f>'Ek.3-A'!L3642</f>
        <v/>
      </c>
      <c r="Q3642" s="24" t="str">
        <f>'Ek.3-A'!M3642</f>
        <v/>
      </c>
      <c r="R3642" s="24">
        <f t="shared" si="771"/>
        <v>0</v>
      </c>
      <c r="S3642" s="141" t="str">
        <f t="shared" si="772"/>
        <v>H</v>
      </c>
      <c r="T3642" s="24">
        <f>IF(S3642="E",SUM($R$5:R3642),0)</f>
        <v>0</v>
      </c>
      <c r="U3642" s="143">
        <f t="shared" si="773"/>
        <v>0</v>
      </c>
    </row>
    <row r="3643" spans="1:41" x14ac:dyDescent="0.25">
      <c r="A3643" s="6">
        <v>37.43</v>
      </c>
      <c r="B3643" s="31" t="s">
        <v>90</v>
      </c>
      <c r="D3643" s="87">
        <v>110813001000</v>
      </c>
      <c r="E3643" s="3">
        <v>0.6</v>
      </c>
      <c r="K3643" s="3">
        <f t="shared" si="774"/>
        <v>2688</v>
      </c>
      <c r="L3643" s="97" t="str">
        <f>IF(TRIM('Ek.3-A'!F3643)&lt;&gt;"","var","yok")</f>
        <v>yok</v>
      </c>
      <c r="M3643" s="5" t="str">
        <f>IF('Ek.3-A'!F3643="", "", IF(VLOOKUP('Ek.3-A'!F3643, Veriler!D:E, 2, 0)=0, "", VLOOKUP('Ek.3-A'!F3643, Veriler!D:E, 2, 0)))</f>
        <v/>
      </c>
      <c r="N3643" s="5" t="str">
        <f>IF('Ek.3-A'!P3643="", "", 'Ek.3-A'!P3643)</f>
        <v/>
      </c>
      <c r="O3643" s="142">
        <f>'Ek.3-A'!S3643</f>
        <v>0</v>
      </c>
      <c r="P3643" s="143" t="str">
        <f>'Ek.3-A'!L3643</f>
        <v/>
      </c>
      <c r="Q3643" s="24" t="str">
        <f>'Ek.3-A'!M3643</f>
        <v/>
      </c>
      <c r="R3643" s="24">
        <f t="shared" si="771"/>
        <v>0</v>
      </c>
      <c r="S3643" s="141" t="str">
        <f t="shared" si="772"/>
        <v>H</v>
      </c>
      <c r="T3643" s="24">
        <f>IF(S3643="E",SUM($R$5:R3643),0)</f>
        <v>0</v>
      </c>
      <c r="U3643" s="143">
        <f t="shared" si="773"/>
        <v>0</v>
      </c>
    </row>
    <row r="3644" spans="1:41" x14ac:dyDescent="0.25">
      <c r="A3644" s="6">
        <v>37.44</v>
      </c>
      <c r="B3644" s="31" t="s">
        <v>90</v>
      </c>
      <c r="D3644" s="89">
        <v>110813009000</v>
      </c>
      <c r="E3644" s="3">
        <v>0.6</v>
      </c>
      <c r="T3644" s="24"/>
      <c r="U3644" s="25"/>
      <c r="AO3644" s="140">
        <f>'Ek.3-A'!L3644</f>
        <v>0</v>
      </c>
    </row>
    <row r="3645" spans="1:41" x14ac:dyDescent="0.25">
      <c r="A3645" s="6">
        <v>37.450000000000003</v>
      </c>
      <c r="B3645" s="31" t="s">
        <v>90</v>
      </c>
      <c r="D3645" s="87">
        <v>290391000013</v>
      </c>
      <c r="E3645" s="3">
        <v>0.6</v>
      </c>
      <c r="T3645" s="24"/>
      <c r="U3645" s="25"/>
      <c r="AO3645" s="140"/>
    </row>
    <row r="3646" spans="1:41" x14ac:dyDescent="0.25">
      <c r="A3646" s="6">
        <v>37.46</v>
      </c>
      <c r="B3646" s="31" t="s">
        <v>90</v>
      </c>
      <c r="D3646" s="89">
        <v>130220109012</v>
      </c>
      <c r="E3646" s="3">
        <v>0.6</v>
      </c>
      <c r="T3646" s="24"/>
      <c r="U3646" s="25"/>
      <c r="AO3646" s="140"/>
    </row>
    <row r="3647" spans="1:41" x14ac:dyDescent="0.25">
      <c r="A3647" s="6">
        <v>37.47</v>
      </c>
      <c r="B3647" s="31" t="s">
        <v>90</v>
      </c>
      <c r="D3647" s="87">
        <v>130220909012</v>
      </c>
      <c r="E3647" s="3">
        <v>0.6</v>
      </c>
      <c r="T3647" s="24"/>
      <c r="U3647" s="25"/>
      <c r="AO3647" s="140"/>
    </row>
    <row r="3648" spans="1:41" x14ac:dyDescent="0.25">
      <c r="A3648" s="6">
        <v>37.479999999999997</v>
      </c>
      <c r="B3648" s="31" t="s">
        <v>90</v>
      </c>
      <c r="D3648" s="89">
        <v>130220101000</v>
      </c>
      <c r="E3648" s="3">
        <v>0.6</v>
      </c>
      <c r="T3648" s="24"/>
      <c r="U3648" s="25"/>
    </row>
    <row r="3649" spans="1:21" x14ac:dyDescent="0.25">
      <c r="A3649" s="6">
        <v>37.49</v>
      </c>
      <c r="B3649" s="31" t="s">
        <v>90</v>
      </c>
      <c r="D3649" s="87">
        <v>130220901000</v>
      </c>
      <c r="E3649" s="3">
        <v>0.6</v>
      </c>
      <c r="T3649" s="24"/>
      <c r="U3649" s="25"/>
    </row>
    <row r="3650" spans="1:21" x14ac:dyDescent="0.25">
      <c r="A3650" s="6">
        <v>37.5</v>
      </c>
      <c r="B3650" s="31" t="s">
        <v>90</v>
      </c>
      <c r="D3650" s="89">
        <v>130220109011</v>
      </c>
      <c r="E3650" s="3">
        <v>0.6</v>
      </c>
      <c r="T3650" s="24"/>
      <c r="U3650" s="25"/>
    </row>
    <row r="3651" spans="1:21" x14ac:dyDescent="0.25">
      <c r="A3651" s="6">
        <v>37.51</v>
      </c>
      <c r="B3651" s="31" t="s">
        <v>90</v>
      </c>
      <c r="D3651" s="87">
        <v>130220909011</v>
      </c>
      <c r="E3651" s="3">
        <v>0.6</v>
      </c>
      <c r="T3651" s="24"/>
      <c r="U3651" s="25"/>
    </row>
    <row r="3652" spans="1:21" x14ac:dyDescent="0.25">
      <c r="A3652" s="6">
        <v>37.520000000000003</v>
      </c>
      <c r="B3652" s="31" t="s">
        <v>90</v>
      </c>
      <c r="D3652" s="89">
        <v>300310000000</v>
      </c>
      <c r="E3652" s="3">
        <v>0.6</v>
      </c>
      <c r="T3652" s="24"/>
      <c r="U3652" s="25"/>
    </row>
    <row r="3653" spans="1:21" x14ac:dyDescent="0.25">
      <c r="A3653" s="6">
        <v>37.53</v>
      </c>
      <c r="B3653" s="31" t="s">
        <v>90</v>
      </c>
      <c r="D3653" s="87">
        <v>820320000011</v>
      </c>
      <c r="E3653" s="3">
        <v>0.6</v>
      </c>
      <c r="K3653" s="3">
        <f>K3643+1</f>
        <v>2689</v>
      </c>
      <c r="L3653" s="97" t="str">
        <f>IF(TRIM('Ek.3-A'!F3653)&lt;&gt;"","var","yok")</f>
        <v>yok</v>
      </c>
      <c r="M3653" s="5" t="str">
        <f>IF('Ek.3-A'!F3653="", "", IF(VLOOKUP('Ek.3-A'!F3653, Veriler!D:E, 2, 0)=0, "", VLOOKUP('Ek.3-A'!F3653, Veriler!D:E, 2, 0)))</f>
        <v/>
      </c>
      <c r="N3653" s="5" t="str">
        <f>IF('Ek.3-A'!P3653="", "", 'Ek.3-A'!P3653)</f>
        <v/>
      </c>
      <c r="O3653" s="142">
        <f>'Ek.3-A'!S3653</f>
        <v>0</v>
      </c>
      <c r="P3653" s="143" t="str">
        <f>'Ek.3-A'!L3653</f>
        <v/>
      </c>
      <c r="Q3653" s="24" t="str">
        <f>'Ek.3-A'!M3653</f>
        <v/>
      </c>
      <c r="R3653" s="24">
        <f t="shared" ref="R3653:R3666" si="775">IF(L3653="var",0,IF(Q3653&lt;=0.005,Q3653,0))</f>
        <v>0</v>
      </c>
      <c r="S3653" s="141" t="str">
        <f t="shared" ref="S3653:S3666" si="776">IF(Q3653&lt;=0.005,"E","H")</f>
        <v>H</v>
      </c>
      <c r="T3653" s="24">
        <f>IF(S3653="E",SUM($R$5:R3653),0)</f>
        <v>0</v>
      </c>
      <c r="U3653" s="143">
        <f t="shared" ref="U3653:U3666" si="777">IF(T3653&lt;=0.1, O3653, IF(R3653&gt;$G$2, R3653*O3653, $G$2*O3653))</f>
        <v>0</v>
      </c>
    </row>
    <row r="3654" spans="1:21" x14ac:dyDescent="0.25">
      <c r="A3654" s="6">
        <v>37.54</v>
      </c>
      <c r="B3654" s="31" t="s">
        <v>90</v>
      </c>
      <c r="D3654" s="89">
        <v>290542000000</v>
      </c>
      <c r="E3654" s="3">
        <v>0.6</v>
      </c>
      <c r="K3654" s="3">
        <f t="shared" ref="K3654:K3666" si="778">K3653+1</f>
        <v>2690</v>
      </c>
      <c r="L3654" s="97" t="str">
        <f>IF(TRIM('Ek.3-A'!F3654)&lt;&gt;"","var","yok")</f>
        <v>yok</v>
      </c>
      <c r="M3654" s="5" t="str">
        <f>IF('Ek.3-A'!F3654="", "", IF(VLOOKUP('Ek.3-A'!F3654, Veriler!D:E, 2, 0)=0, "", VLOOKUP('Ek.3-A'!F3654, Veriler!D:E, 2, 0)))</f>
        <v/>
      </c>
      <c r="N3654" s="5" t="str">
        <f>IF('Ek.3-A'!P3654="", "", 'Ek.3-A'!P3654)</f>
        <v/>
      </c>
      <c r="O3654" s="142">
        <f>'Ek.3-A'!S3654</f>
        <v>0</v>
      </c>
      <c r="P3654" s="143" t="str">
        <f>'Ek.3-A'!L3654</f>
        <v/>
      </c>
      <c r="Q3654" s="24" t="str">
        <f>'Ek.3-A'!M3654</f>
        <v/>
      </c>
      <c r="R3654" s="24">
        <f t="shared" si="775"/>
        <v>0</v>
      </c>
      <c r="S3654" s="141" t="str">
        <f t="shared" si="776"/>
        <v>H</v>
      </c>
      <c r="T3654" s="24">
        <f>IF(S3654="E",SUM($R$5:R3654),0)</f>
        <v>0</v>
      </c>
      <c r="U3654" s="143">
        <f t="shared" si="777"/>
        <v>0</v>
      </c>
    </row>
    <row r="3655" spans="1:21" x14ac:dyDescent="0.25">
      <c r="A3655" s="6">
        <v>37.549999999999997</v>
      </c>
      <c r="B3655" s="31" t="s">
        <v>90</v>
      </c>
      <c r="D3655" s="87">
        <v>290344000011</v>
      </c>
      <c r="E3655" s="3">
        <v>0.6</v>
      </c>
      <c r="K3655" s="3">
        <f t="shared" si="778"/>
        <v>2691</v>
      </c>
      <c r="L3655" s="97" t="str">
        <f>IF(TRIM('Ek.3-A'!F3655)&lt;&gt;"","var","yok")</f>
        <v>yok</v>
      </c>
      <c r="M3655" s="5" t="str">
        <f>IF('Ek.3-A'!F3655="", "", IF(VLOOKUP('Ek.3-A'!F3655, Veriler!D:E, 2, 0)=0, "", VLOOKUP('Ek.3-A'!F3655, Veriler!D:E, 2, 0)))</f>
        <v/>
      </c>
      <c r="N3655" s="5" t="str">
        <f>IF('Ek.3-A'!P3655="", "", 'Ek.3-A'!P3655)</f>
        <v/>
      </c>
      <c r="O3655" s="142">
        <f>'Ek.3-A'!S3655</f>
        <v>0</v>
      </c>
      <c r="P3655" s="143" t="str">
        <f>'Ek.3-A'!L3655</f>
        <v/>
      </c>
      <c r="Q3655" s="24" t="str">
        <f>'Ek.3-A'!M3655</f>
        <v/>
      </c>
      <c r="R3655" s="24">
        <f t="shared" si="775"/>
        <v>0</v>
      </c>
      <c r="S3655" s="141" t="str">
        <f t="shared" si="776"/>
        <v>H</v>
      </c>
      <c r="T3655" s="24">
        <f>IF(S3655="E",SUM($R$5:R3655),0)</f>
        <v>0</v>
      </c>
      <c r="U3655" s="143">
        <f t="shared" si="777"/>
        <v>0</v>
      </c>
    </row>
    <row r="3656" spans="1:21" x14ac:dyDescent="0.25">
      <c r="A3656" s="6">
        <v>37.56</v>
      </c>
      <c r="B3656" s="31" t="s">
        <v>90</v>
      </c>
      <c r="D3656" s="89">
        <v>290499000021</v>
      </c>
      <c r="E3656" s="3">
        <v>0.6</v>
      </c>
      <c r="K3656" s="3">
        <f t="shared" si="778"/>
        <v>2692</v>
      </c>
      <c r="L3656" s="97" t="str">
        <f>IF(TRIM('Ek.3-A'!F3656)&lt;&gt;"","var","yok")</f>
        <v>yok</v>
      </c>
      <c r="M3656" s="5" t="str">
        <f>IF('Ek.3-A'!F3656="", "", IF(VLOOKUP('Ek.3-A'!F3656, Veriler!D:E, 2, 0)=0, "", VLOOKUP('Ek.3-A'!F3656, Veriler!D:E, 2, 0)))</f>
        <v/>
      </c>
      <c r="N3656" s="5" t="str">
        <f>IF('Ek.3-A'!P3656="", "", 'Ek.3-A'!P3656)</f>
        <v/>
      </c>
      <c r="O3656" s="142">
        <f>'Ek.3-A'!S3656</f>
        <v>0</v>
      </c>
      <c r="P3656" s="143" t="str">
        <f>'Ek.3-A'!L3656</f>
        <v/>
      </c>
      <c r="Q3656" s="24" t="str">
        <f>'Ek.3-A'!M3656</f>
        <v/>
      </c>
      <c r="R3656" s="24">
        <f t="shared" si="775"/>
        <v>0</v>
      </c>
      <c r="S3656" s="141" t="str">
        <f t="shared" si="776"/>
        <v>H</v>
      </c>
      <c r="T3656" s="24">
        <f>IF(S3656="E",SUM($R$5:R3656),0)</f>
        <v>0</v>
      </c>
      <c r="U3656" s="143">
        <f t="shared" si="777"/>
        <v>0</v>
      </c>
    </row>
    <row r="3657" spans="1:21" x14ac:dyDescent="0.25">
      <c r="A3657" s="6">
        <v>37.57</v>
      </c>
      <c r="B3657" s="31" t="s">
        <v>90</v>
      </c>
      <c r="D3657" s="87">
        <v>290110009013</v>
      </c>
      <c r="E3657" s="3">
        <v>0.6</v>
      </c>
      <c r="K3657" s="3">
        <f t="shared" si="778"/>
        <v>2693</v>
      </c>
      <c r="L3657" s="97" t="str">
        <f>IF(TRIM('Ek.3-A'!F3657)&lt;&gt;"","var","yok")</f>
        <v>yok</v>
      </c>
      <c r="M3657" s="5" t="str">
        <f>IF('Ek.3-A'!F3657="", "", IF(VLOOKUP('Ek.3-A'!F3657, Veriler!D:E, 2, 0)=0, "", VLOOKUP('Ek.3-A'!F3657, Veriler!D:E, 2, 0)))</f>
        <v/>
      </c>
      <c r="N3657" s="5" t="str">
        <f>IF('Ek.3-A'!P3657="", "", 'Ek.3-A'!P3657)</f>
        <v/>
      </c>
      <c r="O3657" s="142">
        <f>'Ek.3-A'!S3657</f>
        <v>0</v>
      </c>
      <c r="P3657" s="143" t="str">
        <f>'Ek.3-A'!L3657</f>
        <v/>
      </c>
      <c r="Q3657" s="24" t="str">
        <f>'Ek.3-A'!M3657</f>
        <v/>
      </c>
      <c r="R3657" s="24">
        <f t="shared" si="775"/>
        <v>0</v>
      </c>
      <c r="S3657" s="141" t="str">
        <f t="shared" si="776"/>
        <v>H</v>
      </c>
      <c r="T3657" s="24">
        <f>IF(S3657="E",SUM($R$5:R3657),0)</f>
        <v>0</v>
      </c>
      <c r="U3657" s="143">
        <f t="shared" si="777"/>
        <v>0</v>
      </c>
    </row>
    <row r="3658" spans="1:21" x14ac:dyDescent="0.25">
      <c r="A3658" s="6">
        <v>37.58</v>
      </c>
      <c r="B3658" s="31" t="s">
        <v>90</v>
      </c>
      <c r="D3658" s="89">
        <v>290519009016</v>
      </c>
      <c r="E3658" s="3">
        <v>0.6</v>
      </c>
      <c r="K3658" s="3">
        <f t="shared" si="778"/>
        <v>2694</v>
      </c>
      <c r="L3658" s="97" t="str">
        <f>IF(TRIM('Ek.3-A'!F3658)&lt;&gt;"","var","yok")</f>
        <v>yok</v>
      </c>
      <c r="M3658" s="5" t="str">
        <f>IF('Ek.3-A'!F3658="", "", IF(VLOOKUP('Ek.3-A'!F3658, Veriler!D:E, 2, 0)=0, "", VLOOKUP('Ek.3-A'!F3658, Veriler!D:E, 2, 0)))</f>
        <v/>
      </c>
      <c r="N3658" s="5" t="str">
        <f>IF('Ek.3-A'!P3658="", "", 'Ek.3-A'!P3658)</f>
        <v/>
      </c>
      <c r="O3658" s="142">
        <f>'Ek.3-A'!S3658</f>
        <v>0</v>
      </c>
      <c r="P3658" s="143" t="str">
        <f>'Ek.3-A'!L3658</f>
        <v/>
      </c>
      <c r="Q3658" s="24" t="str">
        <f>'Ek.3-A'!M3658</f>
        <v/>
      </c>
      <c r="R3658" s="24">
        <f t="shared" si="775"/>
        <v>0</v>
      </c>
      <c r="S3658" s="141" t="str">
        <f t="shared" si="776"/>
        <v>H</v>
      </c>
      <c r="T3658" s="24">
        <f>IF(S3658="E",SUM($R$5:R3658),0)</f>
        <v>0</v>
      </c>
      <c r="U3658" s="143">
        <f t="shared" si="777"/>
        <v>0</v>
      </c>
    </row>
    <row r="3659" spans="1:21" x14ac:dyDescent="0.25">
      <c r="A3659" s="6">
        <v>37.590000000000003</v>
      </c>
      <c r="B3659" s="31" t="s">
        <v>90</v>
      </c>
      <c r="D3659" s="87">
        <v>291539003012</v>
      </c>
      <c r="E3659" s="3">
        <v>0.6</v>
      </c>
      <c r="K3659" s="3">
        <f t="shared" si="778"/>
        <v>2695</v>
      </c>
      <c r="L3659" s="97" t="str">
        <f>IF(TRIM('Ek.3-A'!F3659)&lt;&gt;"","var","yok")</f>
        <v>yok</v>
      </c>
      <c r="M3659" s="5" t="str">
        <f>IF('Ek.3-A'!F3659="", "", IF(VLOOKUP('Ek.3-A'!F3659, Veriler!D:E, 2, 0)=0, "", VLOOKUP('Ek.3-A'!F3659, Veriler!D:E, 2, 0)))</f>
        <v/>
      </c>
      <c r="N3659" s="5" t="str">
        <f>IF('Ek.3-A'!P3659="", "", 'Ek.3-A'!P3659)</f>
        <v/>
      </c>
      <c r="O3659" s="142">
        <f>'Ek.3-A'!S3659</f>
        <v>0</v>
      </c>
      <c r="P3659" s="143" t="str">
        <f>'Ek.3-A'!L3659</f>
        <v/>
      </c>
      <c r="Q3659" s="24" t="str">
        <f>'Ek.3-A'!M3659</f>
        <v/>
      </c>
      <c r="R3659" s="24">
        <f t="shared" si="775"/>
        <v>0</v>
      </c>
      <c r="S3659" s="141" t="str">
        <f t="shared" si="776"/>
        <v>H</v>
      </c>
      <c r="T3659" s="24">
        <f>IF(S3659="E",SUM($R$5:R3659),0)</f>
        <v>0</v>
      </c>
      <c r="U3659" s="143">
        <f t="shared" si="777"/>
        <v>0</v>
      </c>
    </row>
    <row r="3660" spans="1:21" x14ac:dyDescent="0.25">
      <c r="A3660" s="6">
        <v>37.6</v>
      </c>
      <c r="B3660" s="31" t="s">
        <v>90</v>
      </c>
      <c r="D3660" s="89">
        <v>293353900012</v>
      </c>
      <c r="E3660" s="3">
        <v>0.6</v>
      </c>
      <c r="K3660" s="3">
        <f t="shared" si="778"/>
        <v>2696</v>
      </c>
      <c r="L3660" s="97" t="str">
        <f>IF(TRIM('Ek.3-A'!F3660)&lt;&gt;"","var","yok")</f>
        <v>yok</v>
      </c>
      <c r="M3660" s="5" t="str">
        <f>IF('Ek.3-A'!F3660="", "", IF(VLOOKUP('Ek.3-A'!F3660, Veriler!D:E, 2, 0)=0, "", VLOOKUP('Ek.3-A'!F3660, Veriler!D:E, 2, 0)))</f>
        <v/>
      </c>
      <c r="N3660" s="5" t="str">
        <f>IF('Ek.3-A'!P3660="", "", 'Ek.3-A'!P3660)</f>
        <v/>
      </c>
      <c r="O3660" s="142">
        <f>'Ek.3-A'!S3660</f>
        <v>0</v>
      </c>
      <c r="P3660" s="143" t="str">
        <f>'Ek.3-A'!L3660</f>
        <v/>
      </c>
      <c r="Q3660" s="24" t="str">
        <f>'Ek.3-A'!M3660</f>
        <v/>
      </c>
      <c r="R3660" s="24">
        <f t="shared" si="775"/>
        <v>0</v>
      </c>
      <c r="S3660" s="141" t="str">
        <f t="shared" si="776"/>
        <v>H</v>
      </c>
      <c r="T3660" s="24">
        <f>IF(S3660="E",SUM($R$5:R3660),0)</f>
        <v>0</v>
      </c>
      <c r="U3660" s="143">
        <f t="shared" si="777"/>
        <v>0</v>
      </c>
    </row>
    <row r="3661" spans="1:21" x14ac:dyDescent="0.25">
      <c r="A3661" s="6">
        <v>37.61</v>
      </c>
      <c r="B3661" s="31" t="s">
        <v>90</v>
      </c>
      <c r="D3661" s="87">
        <v>290349300017</v>
      </c>
      <c r="E3661" s="3">
        <v>0.6</v>
      </c>
      <c r="K3661" s="3">
        <f t="shared" si="778"/>
        <v>2697</v>
      </c>
      <c r="L3661" s="97" t="str">
        <f>IF(TRIM('Ek.3-A'!F3661)&lt;&gt;"","var","yok")</f>
        <v>yok</v>
      </c>
      <c r="M3661" s="5" t="str">
        <f>IF('Ek.3-A'!F3661="", "", IF(VLOOKUP('Ek.3-A'!F3661, Veriler!D:E, 2, 0)=0, "", VLOOKUP('Ek.3-A'!F3661, Veriler!D:E, 2, 0)))</f>
        <v/>
      </c>
      <c r="N3661" s="5" t="str">
        <f>IF('Ek.3-A'!P3661="", "", 'Ek.3-A'!P3661)</f>
        <v/>
      </c>
      <c r="O3661" s="142">
        <f>'Ek.3-A'!S3661</f>
        <v>0</v>
      </c>
      <c r="P3661" s="143" t="str">
        <f>'Ek.3-A'!L3661</f>
        <v/>
      </c>
      <c r="Q3661" s="24" t="str">
        <f>'Ek.3-A'!M3661</f>
        <v/>
      </c>
      <c r="R3661" s="24">
        <f t="shared" si="775"/>
        <v>0</v>
      </c>
      <c r="S3661" s="141" t="str">
        <f t="shared" si="776"/>
        <v>H</v>
      </c>
      <c r="T3661" s="24">
        <f>IF(S3661="E",SUM($R$5:R3661),0)</f>
        <v>0</v>
      </c>
      <c r="U3661" s="143">
        <f t="shared" si="777"/>
        <v>0</v>
      </c>
    </row>
    <row r="3662" spans="1:21" x14ac:dyDescent="0.25">
      <c r="A3662" s="6">
        <v>37.619999999999997</v>
      </c>
      <c r="B3662" s="31" t="s">
        <v>90</v>
      </c>
      <c r="D3662" s="89">
        <v>290436000000</v>
      </c>
      <c r="E3662" s="3">
        <v>0.6</v>
      </c>
      <c r="K3662" s="3">
        <f t="shared" si="778"/>
        <v>2698</v>
      </c>
      <c r="L3662" s="97" t="str">
        <f>IF(TRIM('Ek.3-A'!F3662)&lt;&gt;"","var","yok")</f>
        <v>yok</v>
      </c>
      <c r="M3662" s="5" t="str">
        <f>IF('Ek.3-A'!F3662="", "", IF(VLOOKUP('Ek.3-A'!F3662, Veriler!D:E, 2, 0)=0, "", VLOOKUP('Ek.3-A'!F3662, Veriler!D:E, 2, 0)))</f>
        <v/>
      </c>
      <c r="N3662" s="5" t="str">
        <f>IF('Ek.3-A'!P3662="", "", 'Ek.3-A'!P3662)</f>
        <v/>
      </c>
      <c r="O3662" s="142">
        <f>'Ek.3-A'!S3662</f>
        <v>0</v>
      </c>
      <c r="P3662" s="143" t="str">
        <f>'Ek.3-A'!L3662</f>
        <v/>
      </c>
      <c r="Q3662" s="24" t="str">
        <f>'Ek.3-A'!M3662</f>
        <v/>
      </c>
      <c r="R3662" s="24">
        <f t="shared" si="775"/>
        <v>0</v>
      </c>
      <c r="S3662" s="141" t="str">
        <f t="shared" si="776"/>
        <v>H</v>
      </c>
      <c r="T3662" s="24">
        <f>IF(S3662="E",SUM($R$5:R3662),0)</f>
        <v>0</v>
      </c>
      <c r="U3662" s="143">
        <f t="shared" si="777"/>
        <v>0</v>
      </c>
    </row>
    <row r="3663" spans="1:21" x14ac:dyDescent="0.25">
      <c r="A3663" s="6">
        <v>37.630000000000003</v>
      </c>
      <c r="B3663" s="31" t="s">
        <v>90</v>
      </c>
      <c r="D3663" s="87">
        <v>290349300012</v>
      </c>
      <c r="E3663" s="3">
        <v>0.6</v>
      </c>
      <c r="K3663" s="3">
        <f t="shared" si="778"/>
        <v>2699</v>
      </c>
      <c r="L3663" s="97" t="str">
        <f>IF(TRIM('Ek.3-A'!F3663)&lt;&gt;"","var","yok")</f>
        <v>yok</v>
      </c>
      <c r="M3663" s="5" t="str">
        <f>IF('Ek.3-A'!F3663="", "", IF(VLOOKUP('Ek.3-A'!F3663, Veriler!D:E, 2, 0)=0, "", VLOOKUP('Ek.3-A'!F3663, Veriler!D:E, 2, 0)))</f>
        <v/>
      </c>
      <c r="N3663" s="5" t="str">
        <f>IF('Ek.3-A'!P3663="", "", 'Ek.3-A'!P3663)</f>
        <v/>
      </c>
      <c r="O3663" s="142">
        <f>'Ek.3-A'!S3663</f>
        <v>0</v>
      </c>
      <c r="P3663" s="143" t="str">
        <f>'Ek.3-A'!L3663</f>
        <v/>
      </c>
      <c r="Q3663" s="24" t="str">
        <f>'Ek.3-A'!M3663</f>
        <v/>
      </c>
      <c r="R3663" s="24">
        <f t="shared" si="775"/>
        <v>0</v>
      </c>
      <c r="S3663" s="141" t="str">
        <f t="shared" si="776"/>
        <v>H</v>
      </c>
      <c r="T3663" s="24">
        <f>IF(S3663="E",SUM($R$5:R3663),0)</f>
        <v>0</v>
      </c>
      <c r="U3663" s="143">
        <f t="shared" si="777"/>
        <v>0</v>
      </c>
    </row>
    <row r="3664" spans="1:21" x14ac:dyDescent="0.25">
      <c r="A3664" s="6">
        <v>37.64</v>
      </c>
      <c r="B3664" s="31" t="s">
        <v>90</v>
      </c>
      <c r="D3664" s="89">
        <v>284700001000</v>
      </c>
      <c r="E3664" s="3">
        <v>0.6</v>
      </c>
      <c r="K3664" s="3">
        <f t="shared" si="778"/>
        <v>2700</v>
      </c>
      <c r="L3664" s="97" t="str">
        <f>IF(TRIM('Ek.3-A'!F3664)&lt;&gt;"","var","yok")</f>
        <v>yok</v>
      </c>
      <c r="M3664" s="5" t="str">
        <f>IF('Ek.3-A'!F3664="", "", IF(VLOOKUP('Ek.3-A'!F3664, Veriler!D:E, 2, 0)=0, "", VLOOKUP('Ek.3-A'!F3664, Veriler!D:E, 2, 0)))</f>
        <v/>
      </c>
      <c r="N3664" s="5" t="str">
        <f>IF('Ek.3-A'!P3664="", "", 'Ek.3-A'!P3664)</f>
        <v/>
      </c>
      <c r="O3664" s="142">
        <f>'Ek.3-A'!S3664</f>
        <v>0</v>
      </c>
      <c r="P3664" s="143" t="str">
        <f>'Ek.3-A'!L3664</f>
        <v/>
      </c>
      <c r="Q3664" s="24" t="str">
        <f>'Ek.3-A'!M3664</f>
        <v/>
      </c>
      <c r="R3664" s="24">
        <f t="shared" si="775"/>
        <v>0</v>
      </c>
      <c r="S3664" s="141" t="str">
        <f t="shared" si="776"/>
        <v>H</v>
      </c>
      <c r="T3664" s="24">
        <f>IF(S3664="E",SUM($R$5:R3664),0)</f>
        <v>0</v>
      </c>
      <c r="U3664" s="143">
        <f t="shared" si="777"/>
        <v>0</v>
      </c>
    </row>
    <row r="3665" spans="1:21" x14ac:dyDescent="0.25">
      <c r="A3665" s="6">
        <v>37.65</v>
      </c>
      <c r="B3665" s="31" t="s">
        <v>90</v>
      </c>
      <c r="D3665" s="87">
        <v>281119809011</v>
      </c>
      <c r="E3665" s="3">
        <v>0.6</v>
      </c>
      <c r="K3665" s="3">
        <f t="shared" si="778"/>
        <v>2701</v>
      </c>
      <c r="L3665" s="97" t="str">
        <f>IF(TRIM('Ek.3-A'!F3665)&lt;&gt;"","var","yok")</f>
        <v>yok</v>
      </c>
      <c r="M3665" s="5" t="str">
        <f>IF('Ek.3-A'!F3665="", "", IF(VLOOKUP('Ek.3-A'!F3665, Veriler!D:E, 2, 0)=0, "", VLOOKUP('Ek.3-A'!F3665, Veriler!D:E, 2, 0)))</f>
        <v/>
      </c>
      <c r="N3665" s="5" t="str">
        <f>IF('Ek.3-A'!P3665="", "", 'Ek.3-A'!P3665)</f>
        <v/>
      </c>
      <c r="O3665" s="142">
        <f>'Ek.3-A'!S3665</f>
        <v>0</v>
      </c>
      <c r="P3665" s="143" t="str">
        <f>'Ek.3-A'!L3665</f>
        <v/>
      </c>
      <c r="Q3665" s="24" t="str">
        <f>'Ek.3-A'!M3665</f>
        <v/>
      </c>
      <c r="R3665" s="24">
        <f t="shared" si="775"/>
        <v>0</v>
      </c>
      <c r="S3665" s="141" t="str">
        <f t="shared" si="776"/>
        <v>H</v>
      </c>
      <c r="T3665" s="24">
        <f>IF(S3665="E",SUM($R$5:R3665),0)</f>
        <v>0</v>
      </c>
      <c r="U3665" s="143">
        <f t="shared" si="777"/>
        <v>0</v>
      </c>
    </row>
    <row r="3666" spans="1:21" x14ac:dyDescent="0.25">
      <c r="A3666" s="6">
        <v>37.659999999999997</v>
      </c>
      <c r="B3666" s="31" t="s">
        <v>90</v>
      </c>
      <c r="D3666" s="89">
        <v>291620000013</v>
      </c>
      <c r="E3666" s="3">
        <v>0.6</v>
      </c>
      <c r="K3666" s="3">
        <f t="shared" si="778"/>
        <v>2702</v>
      </c>
      <c r="L3666" s="97" t="str">
        <f>IF(TRIM('Ek.3-A'!F3666)&lt;&gt;"","var","yok")</f>
        <v>yok</v>
      </c>
      <c r="M3666" s="5" t="str">
        <f>IF('Ek.3-A'!F3666="", "", IF(VLOOKUP('Ek.3-A'!F3666, Veriler!D:E, 2, 0)=0, "", VLOOKUP('Ek.3-A'!F3666, Veriler!D:E, 2, 0)))</f>
        <v/>
      </c>
      <c r="N3666" s="5" t="str">
        <f>IF('Ek.3-A'!P3666="", "", 'Ek.3-A'!P3666)</f>
        <v/>
      </c>
      <c r="O3666" s="142">
        <f>'Ek.3-A'!S3666</f>
        <v>0</v>
      </c>
      <c r="P3666" s="143" t="str">
        <f>'Ek.3-A'!L3666</f>
        <v/>
      </c>
      <c r="Q3666" s="24" t="str">
        <f>'Ek.3-A'!M3666</f>
        <v/>
      </c>
      <c r="R3666" s="24">
        <f t="shared" si="775"/>
        <v>0</v>
      </c>
      <c r="S3666" s="141" t="str">
        <f t="shared" si="776"/>
        <v>H</v>
      </c>
      <c r="T3666" s="24">
        <f>IF(S3666="E",SUM($R$5:R3666),0)</f>
        <v>0</v>
      </c>
      <c r="U3666" s="143">
        <f t="shared" si="777"/>
        <v>0</v>
      </c>
    </row>
    <row r="3667" spans="1:21" x14ac:dyDescent="0.25">
      <c r="A3667" s="6">
        <v>37.67</v>
      </c>
      <c r="B3667" s="31" t="s">
        <v>90</v>
      </c>
      <c r="D3667" s="87">
        <v>284150009031</v>
      </c>
      <c r="E3667" s="3">
        <v>0.6</v>
      </c>
      <c r="L3667" s="97"/>
      <c r="M3667" s="5"/>
      <c r="N3667" s="5"/>
      <c r="O3667" s="5"/>
      <c r="Q3667" s="23"/>
      <c r="T3667" s="24"/>
      <c r="U3667" s="25"/>
    </row>
    <row r="3668" spans="1:21" x14ac:dyDescent="0.25">
      <c r="A3668" s="6">
        <v>37.68</v>
      </c>
      <c r="B3668" s="31" t="s">
        <v>90</v>
      </c>
      <c r="D3668" s="89">
        <v>293333000024</v>
      </c>
      <c r="E3668" s="3">
        <v>0.6</v>
      </c>
      <c r="K3668" s="3">
        <f>K3666+1</f>
        <v>2703</v>
      </c>
      <c r="L3668" s="97" t="str">
        <f>IF(TRIM('Ek.3-A'!F3668)&lt;&gt;"","var","yok")</f>
        <v>yok</v>
      </c>
      <c r="M3668" s="5" t="str">
        <f>IF('Ek.3-A'!F3668="", "", IF(VLOOKUP('Ek.3-A'!F3668, Veriler!D:E, 2, 0)=0, "", VLOOKUP('Ek.3-A'!F3668, Veriler!D:E, 2, 0)))</f>
        <v/>
      </c>
      <c r="N3668" s="5" t="str">
        <f>IF('Ek.3-A'!P3668="", "", 'Ek.3-A'!P3668)</f>
        <v/>
      </c>
      <c r="O3668" s="142">
        <f>'Ek.3-A'!S3668</f>
        <v>0</v>
      </c>
      <c r="P3668" s="143" t="str">
        <f>'Ek.3-A'!L3668</f>
        <v/>
      </c>
      <c r="Q3668" s="24" t="str">
        <f>'Ek.3-A'!M3668</f>
        <v/>
      </c>
      <c r="R3668" s="24">
        <f t="shared" ref="R3668:R3681" si="779">IF(L3668="var",0,IF(Q3668&lt;=0.005,Q3668,0))</f>
        <v>0</v>
      </c>
      <c r="S3668" s="141" t="str">
        <f t="shared" ref="S3668:S3681" si="780">IF(Q3668&lt;=0.005,"E","H")</f>
        <v>H</v>
      </c>
      <c r="T3668" s="24">
        <f>IF(S3668="E",SUM($R$5:R3668),0)</f>
        <v>0</v>
      </c>
      <c r="U3668" s="143">
        <f t="shared" ref="U3668:U3681" si="781">IF(T3668&lt;=0.1, O3668, IF(R3668&gt;$G$2, R3668*O3668, $G$2*O3668))</f>
        <v>0</v>
      </c>
    </row>
    <row r="3669" spans="1:21" x14ac:dyDescent="0.25">
      <c r="A3669" s="6">
        <v>37.69</v>
      </c>
      <c r="B3669" s="31" t="s">
        <v>90</v>
      </c>
      <c r="D3669" s="87">
        <v>293339990024</v>
      </c>
      <c r="E3669" s="3">
        <v>0.6</v>
      </c>
      <c r="K3669" s="3">
        <f t="shared" ref="K3669:K3681" si="782">K3668+1</f>
        <v>2704</v>
      </c>
      <c r="L3669" s="97" t="str">
        <f>IF(TRIM('Ek.3-A'!F3669)&lt;&gt;"","var","yok")</f>
        <v>yok</v>
      </c>
      <c r="M3669" s="5" t="str">
        <f>IF('Ek.3-A'!F3669="", "", IF(VLOOKUP('Ek.3-A'!F3669, Veriler!D:E, 2, 0)=0, "", VLOOKUP('Ek.3-A'!F3669, Veriler!D:E, 2, 0)))</f>
        <v/>
      </c>
      <c r="N3669" s="5" t="str">
        <f>IF('Ek.3-A'!P3669="", "", 'Ek.3-A'!P3669)</f>
        <v/>
      </c>
      <c r="O3669" s="142">
        <f>'Ek.3-A'!S3669</f>
        <v>0</v>
      </c>
      <c r="P3669" s="143" t="str">
        <f>'Ek.3-A'!L3669</f>
        <v/>
      </c>
      <c r="Q3669" s="24" t="str">
        <f>'Ek.3-A'!M3669</f>
        <v/>
      </c>
      <c r="R3669" s="24">
        <f t="shared" si="779"/>
        <v>0</v>
      </c>
      <c r="S3669" s="141" t="str">
        <f t="shared" si="780"/>
        <v>H</v>
      </c>
      <c r="T3669" s="24">
        <f>IF(S3669="E",SUM($R$5:R3669),0)</f>
        <v>0</v>
      </c>
      <c r="U3669" s="143">
        <f t="shared" si="781"/>
        <v>0</v>
      </c>
    </row>
    <row r="3670" spans="1:21" x14ac:dyDescent="0.25">
      <c r="A3670" s="6">
        <v>37.700000000000003</v>
      </c>
      <c r="B3670" s="31" t="s">
        <v>90</v>
      </c>
      <c r="D3670" s="89">
        <v>293339990025</v>
      </c>
      <c r="E3670" s="3">
        <v>0.6</v>
      </c>
      <c r="K3670" s="3">
        <f t="shared" si="782"/>
        <v>2705</v>
      </c>
      <c r="L3670" s="97" t="str">
        <f>IF(TRIM('Ek.3-A'!F3670)&lt;&gt;"","var","yok")</f>
        <v>yok</v>
      </c>
      <c r="M3670" s="5" t="str">
        <f>IF('Ek.3-A'!F3670="", "", IF(VLOOKUP('Ek.3-A'!F3670, Veriler!D:E, 2, 0)=0, "", VLOOKUP('Ek.3-A'!F3670, Veriler!D:E, 2, 0)))</f>
        <v/>
      </c>
      <c r="N3670" s="5" t="str">
        <f>IF('Ek.3-A'!P3670="", "", 'Ek.3-A'!P3670)</f>
        <v/>
      </c>
      <c r="O3670" s="142">
        <f>'Ek.3-A'!S3670</f>
        <v>0</v>
      </c>
      <c r="P3670" s="143" t="str">
        <f>'Ek.3-A'!L3670</f>
        <v/>
      </c>
      <c r="Q3670" s="24" t="str">
        <f>'Ek.3-A'!M3670</f>
        <v/>
      </c>
      <c r="R3670" s="24">
        <f t="shared" si="779"/>
        <v>0</v>
      </c>
      <c r="S3670" s="141" t="str">
        <f t="shared" si="780"/>
        <v>H</v>
      </c>
      <c r="T3670" s="24">
        <f>IF(S3670="E",SUM($R$5:R3670),0)</f>
        <v>0</v>
      </c>
      <c r="U3670" s="143">
        <f t="shared" si="781"/>
        <v>0</v>
      </c>
    </row>
    <row r="3671" spans="1:21" x14ac:dyDescent="0.25">
      <c r="A3671" s="6">
        <v>37.71</v>
      </c>
      <c r="B3671" s="31" t="s">
        <v>90</v>
      </c>
      <c r="D3671" s="87">
        <v>292421000021</v>
      </c>
      <c r="E3671" s="3">
        <v>0.6</v>
      </c>
      <c r="K3671" s="3">
        <f t="shared" si="782"/>
        <v>2706</v>
      </c>
      <c r="L3671" s="97" t="str">
        <f>IF(TRIM('Ek.3-A'!F3671)&lt;&gt;"","var","yok")</f>
        <v>yok</v>
      </c>
      <c r="M3671" s="5" t="str">
        <f>IF('Ek.3-A'!F3671="", "", IF(VLOOKUP('Ek.3-A'!F3671, Veriler!D:E, 2, 0)=0, "", VLOOKUP('Ek.3-A'!F3671, Veriler!D:E, 2, 0)))</f>
        <v/>
      </c>
      <c r="N3671" s="5" t="str">
        <f>IF('Ek.3-A'!P3671="", "", 'Ek.3-A'!P3671)</f>
        <v/>
      </c>
      <c r="O3671" s="142">
        <f>'Ek.3-A'!S3671</f>
        <v>0</v>
      </c>
      <c r="P3671" s="143" t="str">
        <f>'Ek.3-A'!L3671</f>
        <v/>
      </c>
      <c r="Q3671" s="24" t="str">
        <f>'Ek.3-A'!M3671</f>
        <v/>
      </c>
      <c r="R3671" s="24">
        <f t="shared" si="779"/>
        <v>0</v>
      </c>
      <c r="S3671" s="141" t="str">
        <f t="shared" si="780"/>
        <v>H</v>
      </c>
      <c r="T3671" s="24">
        <f>IF(S3671="E",SUM($R$5:R3671),0)</f>
        <v>0</v>
      </c>
      <c r="U3671" s="143">
        <f t="shared" si="781"/>
        <v>0</v>
      </c>
    </row>
    <row r="3672" spans="1:21" x14ac:dyDescent="0.25">
      <c r="A3672" s="6">
        <v>37.72</v>
      </c>
      <c r="B3672" s="31" t="s">
        <v>90</v>
      </c>
      <c r="D3672" s="89">
        <v>280300001000</v>
      </c>
      <c r="E3672" s="3">
        <v>0.6</v>
      </c>
      <c r="K3672" s="3">
        <f t="shared" si="782"/>
        <v>2707</v>
      </c>
      <c r="L3672" s="97" t="str">
        <f>IF(TRIM('Ek.3-A'!F3672)&lt;&gt;"","var","yok")</f>
        <v>yok</v>
      </c>
      <c r="M3672" s="5" t="str">
        <f>IF('Ek.3-A'!F3672="", "", IF(VLOOKUP('Ek.3-A'!F3672, Veriler!D:E, 2, 0)=0, "", VLOOKUP('Ek.3-A'!F3672, Veriler!D:E, 2, 0)))</f>
        <v/>
      </c>
      <c r="N3672" s="5" t="str">
        <f>IF('Ek.3-A'!P3672="", "", 'Ek.3-A'!P3672)</f>
        <v/>
      </c>
      <c r="O3672" s="142">
        <f>'Ek.3-A'!S3672</f>
        <v>0</v>
      </c>
      <c r="P3672" s="143" t="str">
        <f>'Ek.3-A'!L3672</f>
        <v/>
      </c>
      <c r="Q3672" s="24" t="str">
        <f>'Ek.3-A'!M3672</f>
        <v/>
      </c>
      <c r="R3672" s="24">
        <f t="shared" si="779"/>
        <v>0</v>
      </c>
      <c r="S3672" s="141" t="str">
        <f t="shared" si="780"/>
        <v>H</v>
      </c>
      <c r="T3672" s="24">
        <f>IF(S3672="E",SUM($R$5:R3672),0)</f>
        <v>0</v>
      </c>
      <c r="U3672" s="143">
        <f t="shared" si="781"/>
        <v>0</v>
      </c>
    </row>
    <row r="3673" spans="1:21" x14ac:dyDescent="0.25">
      <c r="A3673" s="6">
        <v>37.729999999999997</v>
      </c>
      <c r="B3673" s="31" t="s">
        <v>90</v>
      </c>
      <c r="D3673" s="87">
        <v>271312000000</v>
      </c>
      <c r="E3673" s="3">
        <v>0.6</v>
      </c>
      <c r="K3673" s="3">
        <f t="shared" si="782"/>
        <v>2708</v>
      </c>
      <c r="L3673" s="97" t="str">
        <f>IF(TRIM('Ek.3-A'!F3673)&lt;&gt;"","var","yok")</f>
        <v>yok</v>
      </c>
      <c r="M3673" s="5" t="str">
        <f>IF('Ek.3-A'!F3673="", "", IF(VLOOKUP('Ek.3-A'!F3673, Veriler!D:E, 2, 0)=0, "", VLOOKUP('Ek.3-A'!F3673, Veriler!D:E, 2, 0)))</f>
        <v/>
      </c>
      <c r="N3673" s="5" t="str">
        <f>IF('Ek.3-A'!P3673="", "", 'Ek.3-A'!P3673)</f>
        <v/>
      </c>
      <c r="O3673" s="142">
        <f>'Ek.3-A'!S3673</f>
        <v>0</v>
      </c>
      <c r="P3673" s="143" t="str">
        <f>'Ek.3-A'!L3673</f>
        <v/>
      </c>
      <c r="Q3673" s="24" t="str">
        <f>'Ek.3-A'!M3673</f>
        <v/>
      </c>
      <c r="R3673" s="24">
        <f t="shared" si="779"/>
        <v>0</v>
      </c>
      <c r="S3673" s="141" t="str">
        <f t="shared" si="780"/>
        <v>H</v>
      </c>
      <c r="T3673" s="24">
        <f>IF(S3673="E",SUM($R$5:R3673),0)</f>
        <v>0</v>
      </c>
      <c r="U3673" s="143">
        <f t="shared" si="781"/>
        <v>0</v>
      </c>
    </row>
    <row r="3674" spans="1:21" x14ac:dyDescent="0.25">
      <c r="A3674" s="6">
        <v>37.74</v>
      </c>
      <c r="B3674" s="31" t="s">
        <v>90</v>
      </c>
      <c r="D3674" s="89">
        <v>382499100000</v>
      </c>
      <c r="E3674" s="3">
        <v>0.6</v>
      </c>
      <c r="K3674" s="3">
        <f t="shared" si="782"/>
        <v>2709</v>
      </c>
      <c r="L3674" s="97" t="str">
        <f>IF(TRIM('Ek.3-A'!F3674)&lt;&gt;"","var","yok")</f>
        <v>yok</v>
      </c>
      <c r="M3674" s="5" t="str">
        <f>IF('Ek.3-A'!F3674="", "", IF(VLOOKUP('Ek.3-A'!F3674, Veriler!D:E, 2, 0)=0, "", VLOOKUP('Ek.3-A'!F3674, Veriler!D:E, 2, 0)))</f>
        <v/>
      </c>
      <c r="N3674" s="5" t="str">
        <f>IF('Ek.3-A'!P3674="", "", 'Ek.3-A'!P3674)</f>
        <v/>
      </c>
      <c r="O3674" s="142">
        <f>'Ek.3-A'!S3674</f>
        <v>0</v>
      </c>
      <c r="P3674" s="143" t="str">
        <f>'Ek.3-A'!L3674</f>
        <v/>
      </c>
      <c r="Q3674" s="24" t="str">
        <f>'Ek.3-A'!M3674</f>
        <v/>
      </c>
      <c r="R3674" s="24">
        <f t="shared" si="779"/>
        <v>0</v>
      </c>
      <c r="S3674" s="141" t="str">
        <f t="shared" si="780"/>
        <v>H</v>
      </c>
      <c r="T3674" s="24">
        <f>IF(S3674="E",SUM($R$5:R3674),0)</f>
        <v>0</v>
      </c>
      <c r="U3674" s="143">
        <f t="shared" si="781"/>
        <v>0</v>
      </c>
    </row>
    <row r="3675" spans="1:21" x14ac:dyDescent="0.25">
      <c r="A3675" s="6">
        <v>37.75</v>
      </c>
      <c r="B3675" s="31" t="s">
        <v>90</v>
      </c>
      <c r="D3675" s="87">
        <v>340311000000</v>
      </c>
      <c r="E3675" s="3">
        <v>0.6</v>
      </c>
      <c r="K3675" s="3">
        <f t="shared" si="782"/>
        <v>2710</v>
      </c>
      <c r="L3675" s="97" t="str">
        <f>IF(TRIM('Ek.3-A'!F3675)&lt;&gt;"","var","yok")</f>
        <v>yok</v>
      </c>
      <c r="M3675" s="5" t="str">
        <f>IF('Ek.3-A'!F3675="", "", IF(VLOOKUP('Ek.3-A'!F3675, Veriler!D:E, 2, 0)=0, "", VLOOKUP('Ek.3-A'!F3675, Veriler!D:E, 2, 0)))</f>
        <v/>
      </c>
      <c r="N3675" s="5" t="str">
        <f>IF('Ek.3-A'!P3675="", "", 'Ek.3-A'!P3675)</f>
        <v/>
      </c>
      <c r="O3675" s="142">
        <f>'Ek.3-A'!S3675</f>
        <v>0</v>
      </c>
      <c r="P3675" s="143" t="str">
        <f>'Ek.3-A'!L3675</f>
        <v/>
      </c>
      <c r="Q3675" s="24" t="str">
        <f>'Ek.3-A'!M3675</f>
        <v/>
      </c>
      <c r="R3675" s="24">
        <f t="shared" si="779"/>
        <v>0</v>
      </c>
      <c r="S3675" s="141" t="str">
        <f t="shared" si="780"/>
        <v>H</v>
      </c>
      <c r="T3675" s="24">
        <f>IF(S3675="E",SUM($R$5:R3675),0)</f>
        <v>0</v>
      </c>
      <c r="U3675" s="143">
        <f t="shared" si="781"/>
        <v>0</v>
      </c>
    </row>
    <row r="3676" spans="1:21" x14ac:dyDescent="0.25">
      <c r="A3676" s="6">
        <v>37.76</v>
      </c>
      <c r="B3676" s="31" t="s">
        <v>90</v>
      </c>
      <c r="D3676" s="89">
        <v>340319200000</v>
      </c>
      <c r="E3676" s="3">
        <v>0.6</v>
      </c>
      <c r="K3676" s="3">
        <f t="shared" si="782"/>
        <v>2711</v>
      </c>
      <c r="L3676" s="97" t="str">
        <f>IF(TRIM('Ek.3-A'!F3676)&lt;&gt;"","var","yok")</f>
        <v>yok</v>
      </c>
      <c r="M3676" s="5" t="str">
        <f>IF('Ek.3-A'!F3676="", "", IF(VLOOKUP('Ek.3-A'!F3676, Veriler!D:E, 2, 0)=0, "", VLOOKUP('Ek.3-A'!F3676, Veriler!D:E, 2, 0)))</f>
        <v/>
      </c>
      <c r="N3676" s="5" t="str">
        <f>IF('Ek.3-A'!P3676="", "", 'Ek.3-A'!P3676)</f>
        <v/>
      </c>
      <c r="O3676" s="142">
        <f>'Ek.3-A'!S3676</f>
        <v>0</v>
      </c>
      <c r="P3676" s="143" t="str">
        <f>'Ek.3-A'!L3676</f>
        <v/>
      </c>
      <c r="Q3676" s="24" t="str">
        <f>'Ek.3-A'!M3676</f>
        <v/>
      </c>
      <c r="R3676" s="24">
        <f t="shared" si="779"/>
        <v>0</v>
      </c>
      <c r="S3676" s="141" t="str">
        <f t="shared" si="780"/>
        <v>H</v>
      </c>
      <c r="T3676" s="24">
        <f>IF(S3676="E",SUM($R$5:R3676),0)</f>
        <v>0</v>
      </c>
      <c r="U3676" s="143">
        <f t="shared" si="781"/>
        <v>0</v>
      </c>
    </row>
    <row r="3677" spans="1:21" x14ac:dyDescent="0.25">
      <c r="A3677" s="6">
        <v>37.770000000000003</v>
      </c>
      <c r="B3677" s="31" t="s">
        <v>90</v>
      </c>
      <c r="D3677" s="87">
        <v>902789300000</v>
      </c>
      <c r="E3677" s="3">
        <v>0.6</v>
      </c>
      <c r="K3677" s="3">
        <f t="shared" si="782"/>
        <v>2712</v>
      </c>
      <c r="L3677" s="97" t="str">
        <f>IF(TRIM('Ek.3-A'!F3677)&lt;&gt;"","var","yok")</f>
        <v>yok</v>
      </c>
      <c r="M3677" s="5" t="str">
        <f>IF('Ek.3-A'!F3677="", "", IF(VLOOKUP('Ek.3-A'!F3677, Veriler!D:E, 2, 0)=0, "", VLOOKUP('Ek.3-A'!F3677, Veriler!D:E, 2, 0)))</f>
        <v/>
      </c>
      <c r="N3677" s="5" t="str">
        <f>IF('Ek.3-A'!P3677="", "", 'Ek.3-A'!P3677)</f>
        <v/>
      </c>
      <c r="O3677" s="142">
        <f>'Ek.3-A'!S3677</f>
        <v>0</v>
      </c>
      <c r="P3677" s="143" t="str">
        <f>'Ek.3-A'!L3677</f>
        <v/>
      </c>
      <c r="Q3677" s="24" t="str">
        <f>'Ek.3-A'!M3677</f>
        <v/>
      </c>
      <c r="R3677" s="24">
        <f t="shared" si="779"/>
        <v>0</v>
      </c>
      <c r="S3677" s="141" t="str">
        <f t="shared" si="780"/>
        <v>H</v>
      </c>
      <c r="T3677" s="24">
        <f>IF(S3677="E",SUM($R$5:R3677),0)</f>
        <v>0</v>
      </c>
      <c r="U3677" s="143">
        <f t="shared" si="781"/>
        <v>0</v>
      </c>
    </row>
    <row r="3678" spans="1:21" x14ac:dyDescent="0.25">
      <c r="A3678" s="6">
        <v>37.78</v>
      </c>
      <c r="B3678" s="31" t="s">
        <v>90</v>
      </c>
      <c r="D3678" s="89">
        <v>293339990026</v>
      </c>
      <c r="E3678" s="3">
        <v>0.6</v>
      </c>
      <c r="K3678" s="3">
        <f t="shared" si="782"/>
        <v>2713</v>
      </c>
      <c r="L3678" s="97" t="str">
        <f>IF(TRIM('Ek.3-A'!F3678)&lt;&gt;"","var","yok")</f>
        <v>yok</v>
      </c>
      <c r="M3678" s="5" t="str">
        <f>IF('Ek.3-A'!F3678="", "", IF(VLOOKUP('Ek.3-A'!F3678, Veriler!D:E, 2, 0)=0, "", VLOOKUP('Ek.3-A'!F3678, Veriler!D:E, 2, 0)))</f>
        <v/>
      </c>
      <c r="N3678" s="5" t="str">
        <f>IF('Ek.3-A'!P3678="", "", 'Ek.3-A'!P3678)</f>
        <v/>
      </c>
      <c r="O3678" s="142">
        <f>'Ek.3-A'!S3678</f>
        <v>0</v>
      </c>
      <c r="P3678" s="143" t="str">
        <f>'Ek.3-A'!L3678</f>
        <v/>
      </c>
      <c r="Q3678" s="24" t="str">
        <f>'Ek.3-A'!M3678</f>
        <v/>
      </c>
      <c r="R3678" s="24">
        <f t="shared" si="779"/>
        <v>0</v>
      </c>
      <c r="S3678" s="141" t="str">
        <f t="shared" si="780"/>
        <v>H</v>
      </c>
      <c r="T3678" s="24">
        <f>IF(S3678="E",SUM($R$5:R3678),0)</f>
        <v>0</v>
      </c>
      <c r="U3678" s="143">
        <f t="shared" si="781"/>
        <v>0</v>
      </c>
    </row>
    <row r="3679" spans="1:21" x14ac:dyDescent="0.25">
      <c r="A3679" s="6">
        <v>37.79</v>
      </c>
      <c r="B3679" s="31" t="s">
        <v>90</v>
      </c>
      <c r="D3679" s="87">
        <v>293333000026</v>
      </c>
      <c r="E3679" s="3">
        <v>0.6</v>
      </c>
      <c r="K3679" s="3">
        <f t="shared" si="782"/>
        <v>2714</v>
      </c>
      <c r="L3679" s="97" t="str">
        <f>IF(TRIM('Ek.3-A'!F3679)&lt;&gt;"","var","yok")</f>
        <v>yok</v>
      </c>
      <c r="M3679" s="5" t="str">
        <f>IF('Ek.3-A'!F3679="", "", IF(VLOOKUP('Ek.3-A'!F3679, Veriler!D:E, 2, 0)=0, "", VLOOKUP('Ek.3-A'!F3679, Veriler!D:E, 2, 0)))</f>
        <v/>
      </c>
      <c r="N3679" s="5" t="str">
        <f>IF('Ek.3-A'!P3679="", "", 'Ek.3-A'!P3679)</f>
        <v/>
      </c>
      <c r="O3679" s="142">
        <f>'Ek.3-A'!S3679</f>
        <v>0</v>
      </c>
      <c r="P3679" s="143" t="str">
        <f>'Ek.3-A'!L3679</f>
        <v/>
      </c>
      <c r="Q3679" s="24" t="str">
        <f>'Ek.3-A'!M3679</f>
        <v/>
      </c>
      <c r="R3679" s="24">
        <f t="shared" si="779"/>
        <v>0</v>
      </c>
      <c r="S3679" s="141" t="str">
        <f t="shared" si="780"/>
        <v>H</v>
      </c>
      <c r="T3679" s="24">
        <f>IF(S3679="E",SUM($R$5:R3679),0)</f>
        <v>0</v>
      </c>
      <c r="U3679" s="143">
        <f t="shared" si="781"/>
        <v>0</v>
      </c>
    </row>
    <row r="3680" spans="1:21" x14ac:dyDescent="0.25">
      <c r="A3680" s="6">
        <v>37.799999999999997</v>
      </c>
      <c r="B3680" s="31" t="s">
        <v>90</v>
      </c>
      <c r="D3680" s="89">
        <v>852210000000</v>
      </c>
      <c r="E3680" s="3">
        <v>0.6</v>
      </c>
      <c r="K3680" s="3">
        <f t="shared" si="782"/>
        <v>2715</v>
      </c>
      <c r="L3680" s="97" t="str">
        <f>IF(TRIM('Ek.3-A'!F3680)&lt;&gt;"","var","yok")</f>
        <v>yok</v>
      </c>
      <c r="M3680" s="5" t="str">
        <f>IF('Ek.3-A'!F3680="", "", IF(VLOOKUP('Ek.3-A'!F3680, Veriler!D:E, 2, 0)=0, "", VLOOKUP('Ek.3-A'!F3680, Veriler!D:E, 2, 0)))</f>
        <v/>
      </c>
      <c r="N3680" s="5" t="str">
        <f>IF('Ek.3-A'!P3680="", "", 'Ek.3-A'!P3680)</f>
        <v/>
      </c>
      <c r="O3680" s="142">
        <f>'Ek.3-A'!S3680</f>
        <v>0</v>
      </c>
      <c r="P3680" s="143" t="str">
        <f>'Ek.3-A'!L3680</f>
        <v/>
      </c>
      <c r="Q3680" s="24" t="str">
        <f>'Ek.3-A'!M3680</f>
        <v/>
      </c>
      <c r="R3680" s="24">
        <f t="shared" si="779"/>
        <v>0</v>
      </c>
      <c r="S3680" s="141" t="str">
        <f t="shared" si="780"/>
        <v>H</v>
      </c>
      <c r="T3680" s="24">
        <f>IF(S3680="E",SUM($R$5:R3680),0)</f>
        <v>0</v>
      </c>
      <c r="U3680" s="143">
        <f t="shared" si="781"/>
        <v>0</v>
      </c>
    </row>
    <row r="3681" spans="1:41" x14ac:dyDescent="0.25">
      <c r="A3681" s="6">
        <v>37.81</v>
      </c>
      <c r="B3681" s="31" t="s">
        <v>90</v>
      </c>
      <c r="D3681" s="87">
        <v>710410000000</v>
      </c>
      <c r="E3681" s="3">
        <v>0.6</v>
      </c>
      <c r="K3681" s="3">
        <f t="shared" si="782"/>
        <v>2716</v>
      </c>
      <c r="L3681" s="97" t="str">
        <f>IF(TRIM('Ek.3-A'!F3681)&lt;&gt;"","var","yok")</f>
        <v>yok</v>
      </c>
      <c r="M3681" s="5" t="str">
        <f>IF('Ek.3-A'!F3681="", "", IF(VLOOKUP('Ek.3-A'!F3681, Veriler!D:E, 2, 0)=0, "", VLOOKUP('Ek.3-A'!F3681, Veriler!D:E, 2, 0)))</f>
        <v/>
      </c>
      <c r="N3681" s="5" t="str">
        <f>IF('Ek.3-A'!P3681="", "", 'Ek.3-A'!P3681)</f>
        <v/>
      </c>
      <c r="O3681" s="142">
        <f>'Ek.3-A'!S3681</f>
        <v>0</v>
      </c>
      <c r="P3681" s="143" t="str">
        <f>'Ek.3-A'!L3681</f>
        <v/>
      </c>
      <c r="Q3681" s="24" t="str">
        <f>'Ek.3-A'!M3681</f>
        <v/>
      </c>
      <c r="R3681" s="24">
        <f t="shared" si="779"/>
        <v>0</v>
      </c>
      <c r="S3681" s="141" t="str">
        <f t="shared" si="780"/>
        <v>H</v>
      </c>
      <c r="T3681" s="24">
        <f>IF(S3681="E",SUM($R$5:R3681),0)</f>
        <v>0</v>
      </c>
      <c r="U3681" s="143">
        <f t="shared" si="781"/>
        <v>0</v>
      </c>
    </row>
    <row r="3682" spans="1:41" x14ac:dyDescent="0.25">
      <c r="A3682" s="6">
        <v>37.82</v>
      </c>
      <c r="B3682" s="31" t="s">
        <v>90</v>
      </c>
      <c r="D3682" s="89">
        <v>293979909014</v>
      </c>
      <c r="E3682" s="3">
        <v>0.6</v>
      </c>
      <c r="T3682" s="24"/>
      <c r="U3682" s="25"/>
      <c r="AO3682" s="140">
        <f>'Ek.3-A'!L3682</f>
        <v>0</v>
      </c>
    </row>
    <row r="3683" spans="1:41" x14ac:dyDescent="0.25">
      <c r="A3683" s="6">
        <v>37.83</v>
      </c>
      <c r="B3683" s="31" t="s">
        <v>90</v>
      </c>
      <c r="D3683" s="87">
        <v>290219000011</v>
      </c>
      <c r="E3683" s="3">
        <v>0.6</v>
      </c>
      <c r="T3683" s="24"/>
      <c r="U3683" s="25"/>
    </row>
    <row r="3684" spans="1:41" x14ac:dyDescent="0.25">
      <c r="A3684" s="6">
        <v>37.840000000000003</v>
      </c>
      <c r="B3684" s="31" t="s">
        <v>90</v>
      </c>
      <c r="D3684" s="89">
        <v>294110000032</v>
      </c>
      <c r="E3684" s="3">
        <v>0.6</v>
      </c>
      <c r="T3684" s="24"/>
      <c r="U3684" s="25"/>
    </row>
    <row r="3685" spans="1:41" x14ac:dyDescent="0.25">
      <c r="A3685" s="6">
        <v>37.85</v>
      </c>
      <c r="B3685" s="31" t="s">
        <v>90</v>
      </c>
      <c r="D3685" s="87">
        <v>293359950011</v>
      </c>
      <c r="E3685" s="3">
        <v>0.6</v>
      </c>
      <c r="T3685" s="24"/>
      <c r="U3685" s="25"/>
    </row>
    <row r="3686" spans="1:41" x14ac:dyDescent="0.25">
      <c r="A3686" s="6">
        <v>37.86</v>
      </c>
      <c r="B3686" s="31" t="s">
        <v>90</v>
      </c>
      <c r="D3686" s="89">
        <v>293359950012</v>
      </c>
      <c r="E3686" s="3">
        <v>0.6</v>
      </c>
      <c r="T3686" s="24"/>
      <c r="U3686" s="25"/>
    </row>
    <row r="3687" spans="1:41" x14ac:dyDescent="0.25">
      <c r="A3687" s="6">
        <v>37.869999999999997</v>
      </c>
      <c r="B3687" s="31" t="s">
        <v>90</v>
      </c>
      <c r="D3687" s="87">
        <v>293359950013</v>
      </c>
      <c r="E3687" s="3">
        <v>0.6</v>
      </c>
      <c r="T3687" s="24"/>
      <c r="U3687" s="25"/>
    </row>
    <row r="3688" spans="1:41" x14ac:dyDescent="0.25">
      <c r="A3688" s="6">
        <v>37.880000000000003</v>
      </c>
      <c r="B3688" s="31" t="s">
        <v>90</v>
      </c>
      <c r="D3688" s="89">
        <v>293359950028</v>
      </c>
      <c r="E3688" s="3">
        <v>0.6</v>
      </c>
      <c r="T3688" s="24"/>
      <c r="U3688" s="25"/>
    </row>
    <row r="3689" spans="1:41" x14ac:dyDescent="0.25">
      <c r="A3689" s="6">
        <v>37.89</v>
      </c>
      <c r="B3689" s="31" t="s">
        <v>90</v>
      </c>
      <c r="D3689" s="87">
        <v>293332000019</v>
      </c>
      <c r="E3689" s="3">
        <v>0.6</v>
      </c>
      <c r="T3689" s="24"/>
      <c r="U3689" s="25"/>
    </row>
    <row r="3690" spans="1:41" x14ac:dyDescent="0.25">
      <c r="A3690" s="6">
        <v>37.9</v>
      </c>
      <c r="B3690" s="31" t="s">
        <v>90</v>
      </c>
      <c r="D3690" s="89">
        <v>293332000021</v>
      </c>
      <c r="E3690" s="3">
        <v>0.6</v>
      </c>
      <c r="T3690" s="24"/>
      <c r="U3690" s="25"/>
    </row>
    <row r="3691" spans="1:41" x14ac:dyDescent="0.25">
      <c r="A3691" s="6">
        <v>37.909999999999997</v>
      </c>
      <c r="B3691" s="31" t="s">
        <v>90</v>
      </c>
      <c r="D3691" s="87">
        <v>293979909011</v>
      </c>
      <c r="E3691" s="3">
        <v>0.6</v>
      </c>
      <c r="K3691" s="3">
        <f>K3681+1</f>
        <v>2717</v>
      </c>
      <c r="L3691" s="97" t="str">
        <f>IF(TRIM('Ek.3-A'!F3691)&lt;&gt;"","var","yok")</f>
        <v>yok</v>
      </c>
      <c r="M3691" s="5" t="str">
        <f>IF('Ek.3-A'!F3691="", "", IF(VLOOKUP('Ek.3-A'!F3691, Veriler!D:E, 2, 0)=0, "", VLOOKUP('Ek.3-A'!F3691, Veriler!D:E, 2, 0)))</f>
        <v/>
      </c>
      <c r="N3691" s="5" t="str">
        <f>IF('Ek.3-A'!P3691="", "", 'Ek.3-A'!P3691)</f>
        <v/>
      </c>
      <c r="O3691" s="142">
        <f>'Ek.3-A'!S3691</f>
        <v>0</v>
      </c>
      <c r="P3691" s="143" t="str">
        <f>'Ek.3-A'!L3691</f>
        <v/>
      </c>
      <c r="Q3691" s="24" t="str">
        <f>'Ek.3-A'!M3691</f>
        <v/>
      </c>
      <c r="R3691" s="24">
        <f t="shared" ref="R3691:R3704" si="783">IF(L3691="var",0,IF(Q3691&lt;=0.005,Q3691,0))</f>
        <v>0</v>
      </c>
      <c r="S3691" s="141" t="str">
        <f t="shared" ref="S3691:S3704" si="784">IF(Q3691&lt;=0.005,"E","H")</f>
        <v>H</v>
      </c>
      <c r="T3691" s="24">
        <f>IF(S3691="E",SUM($R$5:R3691),0)</f>
        <v>0</v>
      </c>
      <c r="U3691" s="143">
        <f t="shared" ref="U3691:U3704" si="785">IF(T3691&lt;=0.1, O3691, IF(R3691&gt;$G$2, R3691*O3691, $G$2*O3691))</f>
        <v>0</v>
      </c>
    </row>
    <row r="3692" spans="1:41" x14ac:dyDescent="0.25">
      <c r="A3692" s="6">
        <v>37.92</v>
      </c>
      <c r="B3692" s="31" t="s">
        <v>90</v>
      </c>
      <c r="D3692" s="89">
        <v>293293000000</v>
      </c>
      <c r="E3692" s="3">
        <v>0.6</v>
      </c>
      <c r="K3692" s="3">
        <f t="shared" ref="K3692:K3704" si="786">K3691+1</f>
        <v>2718</v>
      </c>
      <c r="L3692" s="97" t="str">
        <f>IF(TRIM('Ek.3-A'!F3692)&lt;&gt;"","var","yok")</f>
        <v>yok</v>
      </c>
      <c r="M3692" s="5" t="str">
        <f>IF('Ek.3-A'!F3692="", "", IF(VLOOKUP('Ek.3-A'!F3692, Veriler!D:E, 2, 0)=0, "", VLOOKUP('Ek.3-A'!F3692, Veriler!D:E, 2, 0)))</f>
        <v/>
      </c>
      <c r="N3692" s="5" t="str">
        <f>IF('Ek.3-A'!P3692="", "", 'Ek.3-A'!P3692)</f>
        <v/>
      </c>
      <c r="O3692" s="142">
        <f>'Ek.3-A'!S3692</f>
        <v>0</v>
      </c>
      <c r="P3692" s="143" t="str">
        <f>'Ek.3-A'!L3692</f>
        <v/>
      </c>
      <c r="Q3692" s="24" t="str">
        <f>'Ek.3-A'!M3692</f>
        <v/>
      </c>
      <c r="R3692" s="24">
        <f t="shared" si="783"/>
        <v>0</v>
      </c>
      <c r="S3692" s="141" t="str">
        <f t="shared" si="784"/>
        <v>H</v>
      </c>
      <c r="T3692" s="24">
        <f>IF(S3692="E",SUM($R$5:R3692),0)</f>
        <v>0</v>
      </c>
      <c r="U3692" s="143">
        <f t="shared" si="785"/>
        <v>0</v>
      </c>
    </row>
    <row r="3693" spans="1:41" x14ac:dyDescent="0.25">
      <c r="A3693" s="6">
        <v>37.93</v>
      </c>
      <c r="B3693" s="31" t="s">
        <v>90</v>
      </c>
      <c r="D3693" s="87">
        <v>293299004000</v>
      </c>
      <c r="E3693" s="3">
        <v>0.6</v>
      </c>
      <c r="K3693" s="3">
        <f t="shared" si="786"/>
        <v>2719</v>
      </c>
      <c r="L3693" s="97" t="str">
        <f>IF(TRIM('Ek.3-A'!F3693)&lt;&gt;"","var","yok")</f>
        <v>yok</v>
      </c>
      <c r="M3693" s="5" t="str">
        <f>IF('Ek.3-A'!F3693="", "", IF(VLOOKUP('Ek.3-A'!F3693, Veriler!D:E, 2, 0)=0, "", VLOOKUP('Ek.3-A'!F3693, Veriler!D:E, 2, 0)))</f>
        <v/>
      </c>
      <c r="N3693" s="5" t="str">
        <f>IF('Ek.3-A'!P3693="", "", 'Ek.3-A'!P3693)</f>
        <v/>
      </c>
      <c r="O3693" s="142">
        <f>'Ek.3-A'!S3693</f>
        <v>0</v>
      </c>
      <c r="P3693" s="143" t="str">
        <f>'Ek.3-A'!L3693</f>
        <v/>
      </c>
      <c r="Q3693" s="24" t="str">
        <f>'Ek.3-A'!M3693</f>
        <v/>
      </c>
      <c r="R3693" s="24">
        <f t="shared" si="783"/>
        <v>0</v>
      </c>
      <c r="S3693" s="141" t="str">
        <f t="shared" si="784"/>
        <v>H</v>
      </c>
      <c r="T3693" s="24">
        <f>IF(S3693="E",SUM($R$5:R3693),0)</f>
        <v>0</v>
      </c>
      <c r="U3693" s="143">
        <f t="shared" si="785"/>
        <v>0</v>
      </c>
    </row>
    <row r="3694" spans="1:41" x14ac:dyDescent="0.25">
      <c r="A3694" s="6">
        <v>37.94</v>
      </c>
      <c r="B3694" s="31" t="s">
        <v>90</v>
      </c>
      <c r="D3694" s="89">
        <v>293299003000</v>
      </c>
      <c r="E3694" s="3">
        <v>0.6</v>
      </c>
      <c r="K3694" s="3">
        <f t="shared" si="786"/>
        <v>2720</v>
      </c>
      <c r="L3694" s="97" t="str">
        <f>IF(TRIM('Ek.3-A'!F3694)&lt;&gt;"","var","yok")</f>
        <v>yok</v>
      </c>
      <c r="M3694" s="5" t="str">
        <f>IF('Ek.3-A'!F3694="", "", IF(VLOOKUP('Ek.3-A'!F3694, Veriler!D:E, 2, 0)=0, "", VLOOKUP('Ek.3-A'!F3694, Veriler!D:E, 2, 0)))</f>
        <v/>
      </c>
      <c r="N3694" s="5" t="str">
        <f>IF('Ek.3-A'!P3694="", "", 'Ek.3-A'!P3694)</f>
        <v/>
      </c>
      <c r="O3694" s="142">
        <f>'Ek.3-A'!S3694</f>
        <v>0</v>
      </c>
      <c r="P3694" s="143" t="str">
        <f>'Ek.3-A'!L3694</f>
        <v/>
      </c>
      <c r="Q3694" s="24" t="str">
        <f>'Ek.3-A'!M3694</f>
        <v/>
      </c>
      <c r="R3694" s="24">
        <f t="shared" si="783"/>
        <v>0</v>
      </c>
      <c r="S3694" s="141" t="str">
        <f t="shared" si="784"/>
        <v>H</v>
      </c>
      <c r="T3694" s="24">
        <f>IF(S3694="E",SUM($R$5:R3694),0)</f>
        <v>0</v>
      </c>
      <c r="U3694" s="143">
        <f t="shared" si="785"/>
        <v>0</v>
      </c>
    </row>
    <row r="3695" spans="1:41" x14ac:dyDescent="0.25">
      <c r="A3695" s="6">
        <v>37.950000000000003</v>
      </c>
      <c r="B3695" s="31" t="s">
        <v>90</v>
      </c>
      <c r="D3695" s="87">
        <v>130219709100</v>
      </c>
      <c r="E3695" s="3">
        <v>0.6</v>
      </c>
      <c r="K3695" s="3">
        <f t="shared" si="786"/>
        <v>2721</v>
      </c>
      <c r="L3695" s="97" t="str">
        <f>IF(TRIM('Ek.3-A'!F3695)&lt;&gt;"","var","yok")</f>
        <v>yok</v>
      </c>
      <c r="M3695" s="5" t="str">
        <f>IF('Ek.3-A'!F3695="", "", IF(VLOOKUP('Ek.3-A'!F3695, Veriler!D:E, 2, 0)=0, "", VLOOKUP('Ek.3-A'!F3695, Veriler!D:E, 2, 0)))</f>
        <v/>
      </c>
      <c r="N3695" s="5" t="str">
        <f>IF('Ek.3-A'!P3695="", "", 'Ek.3-A'!P3695)</f>
        <v/>
      </c>
      <c r="O3695" s="142">
        <f>'Ek.3-A'!S3695</f>
        <v>0</v>
      </c>
      <c r="P3695" s="143" t="str">
        <f>'Ek.3-A'!L3695</f>
        <v/>
      </c>
      <c r="Q3695" s="24" t="str">
        <f>'Ek.3-A'!M3695</f>
        <v/>
      </c>
      <c r="R3695" s="24">
        <f t="shared" si="783"/>
        <v>0</v>
      </c>
      <c r="S3695" s="141" t="str">
        <f t="shared" si="784"/>
        <v>H</v>
      </c>
      <c r="T3695" s="24">
        <f>IF(S3695="E",SUM($R$5:R3695),0)</f>
        <v>0</v>
      </c>
      <c r="U3695" s="143">
        <f t="shared" si="785"/>
        <v>0</v>
      </c>
    </row>
    <row r="3696" spans="1:41" x14ac:dyDescent="0.25">
      <c r="A3696" s="6">
        <v>37.96</v>
      </c>
      <c r="B3696" s="31" t="s">
        <v>90</v>
      </c>
      <c r="D3696" s="89">
        <v>293331009011</v>
      </c>
      <c r="E3696" s="3">
        <v>0.6</v>
      </c>
      <c r="K3696" s="3">
        <f t="shared" si="786"/>
        <v>2722</v>
      </c>
      <c r="L3696" s="97" t="str">
        <f>IF(TRIM('Ek.3-A'!F3696)&lt;&gt;"","var","yok")</f>
        <v>yok</v>
      </c>
      <c r="M3696" s="5" t="str">
        <f>IF('Ek.3-A'!F3696="", "", IF(VLOOKUP('Ek.3-A'!F3696, Veriler!D:E, 2, 0)=0, "", VLOOKUP('Ek.3-A'!F3696, Veriler!D:E, 2, 0)))</f>
        <v/>
      </c>
      <c r="N3696" s="5" t="str">
        <f>IF('Ek.3-A'!P3696="", "", 'Ek.3-A'!P3696)</f>
        <v/>
      </c>
      <c r="O3696" s="142">
        <f>'Ek.3-A'!S3696</f>
        <v>0</v>
      </c>
      <c r="P3696" s="143" t="str">
        <f>'Ek.3-A'!L3696</f>
        <v/>
      </c>
      <c r="Q3696" s="24" t="str">
        <f>'Ek.3-A'!M3696</f>
        <v/>
      </c>
      <c r="R3696" s="24">
        <f t="shared" si="783"/>
        <v>0</v>
      </c>
      <c r="S3696" s="141" t="str">
        <f t="shared" si="784"/>
        <v>H</v>
      </c>
      <c r="T3696" s="24">
        <f>IF(S3696="E",SUM($R$5:R3696),0)</f>
        <v>0</v>
      </c>
      <c r="U3696" s="143">
        <f t="shared" si="785"/>
        <v>0</v>
      </c>
    </row>
    <row r="3697" spans="1:21" x14ac:dyDescent="0.25">
      <c r="A3697" s="6">
        <v>37.97</v>
      </c>
      <c r="B3697" s="31" t="s">
        <v>90</v>
      </c>
      <c r="D3697" s="87">
        <v>293331009012</v>
      </c>
      <c r="E3697" s="3">
        <v>0.6</v>
      </c>
      <c r="K3697" s="3">
        <f t="shared" si="786"/>
        <v>2723</v>
      </c>
      <c r="L3697" s="97" t="str">
        <f>IF(TRIM('Ek.3-A'!F3697)&lt;&gt;"","var","yok")</f>
        <v>yok</v>
      </c>
      <c r="M3697" s="5" t="str">
        <f>IF('Ek.3-A'!F3697="", "", IF(VLOOKUP('Ek.3-A'!F3697, Veriler!D:E, 2, 0)=0, "", VLOOKUP('Ek.3-A'!F3697, Veriler!D:E, 2, 0)))</f>
        <v/>
      </c>
      <c r="N3697" s="5" t="str">
        <f>IF('Ek.3-A'!P3697="", "", 'Ek.3-A'!P3697)</f>
        <v/>
      </c>
      <c r="O3697" s="142">
        <f>'Ek.3-A'!S3697</f>
        <v>0</v>
      </c>
      <c r="P3697" s="143" t="str">
        <f>'Ek.3-A'!L3697</f>
        <v/>
      </c>
      <c r="Q3697" s="24" t="str">
        <f>'Ek.3-A'!M3697</f>
        <v/>
      </c>
      <c r="R3697" s="24">
        <f t="shared" si="783"/>
        <v>0</v>
      </c>
      <c r="S3697" s="141" t="str">
        <f t="shared" si="784"/>
        <v>H</v>
      </c>
      <c r="T3697" s="24">
        <f>IF(S3697="E",SUM($R$5:R3697),0)</f>
        <v>0</v>
      </c>
      <c r="U3697" s="143">
        <f t="shared" si="785"/>
        <v>0</v>
      </c>
    </row>
    <row r="3698" spans="1:21" x14ac:dyDescent="0.25">
      <c r="A3698" s="6">
        <v>37.979999999999997</v>
      </c>
      <c r="B3698" s="31" t="s">
        <v>90</v>
      </c>
      <c r="D3698" s="89">
        <v>293331001000</v>
      </c>
      <c r="E3698" s="3">
        <v>0.6</v>
      </c>
      <c r="K3698" s="3">
        <f t="shared" si="786"/>
        <v>2724</v>
      </c>
      <c r="L3698" s="97" t="str">
        <f>IF(TRIM('Ek.3-A'!F3698)&lt;&gt;"","var","yok")</f>
        <v>yok</v>
      </c>
      <c r="M3698" s="5" t="str">
        <f>IF('Ek.3-A'!F3698="", "", IF(VLOOKUP('Ek.3-A'!F3698, Veriler!D:E, 2, 0)=0, "", VLOOKUP('Ek.3-A'!F3698, Veriler!D:E, 2, 0)))</f>
        <v/>
      </c>
      <c r="N3698" s="5" t="str">
        <f>IF('Ek.3-A'!P3698="", "", 'Ek.3-A'!P3698)</f>
        <v/>
      </c>
      <c r="O3698" s="142">
        <f>'Ek.3-A'!S3698</f>
        <v>0</v>
      </c>
      <c r="P3698" s="143" t="str">
        <f>'Ek.3-A'!L3698</f>
        <v/>
      </c>
      <c r="Q3698" s="24" t="str">
        <f>'Ek.3-A'!M3698</f>
        <v/>
      </c>
      <c r="R3698" s="24">
        <f t="shared" si="783"/>
        <v>0</v>
      </c>
      <c r="S3698" s="141" t="str">
        <f t="shared" si="784"/>
        <v>H</v>
      </c>
      <c r="T3698" s="24">
        <f>IF(S3698="E",SUM($R$5:R3698),0)</f>
        <v>0</v>
      </c>
      <c r="U3698" s="143">
        <f t="shared" si="785"/>
        <v>0</v>
      </c>
    </row>
    <row r="3699" spans="1:21" x14ac:dyDescent="0.25">
      <c r="A3699" s="6">
        <v>37.99</v>
      </c>
      <c r="B3699" s="31" t="s">
        <v>90</v>
      </c>
      <c r="D3699" s="87">
        <v>293331009019</v>
      </c>
      <c r="E3699" s="3">
        <v>0.6</v>
      </c>
      <c r="K3699" s="3">
        <f t="shared" si="786"/>
        <v>2725</v>
      </c>
      <c r="L3699" s="97" t="str">
        <f>IF(TRIM('Ek.3-A'!F3699)&lt;&gt;"","var","yok")</f>
        <v>yok</v>
      </c>
      <c r="M3699" s="5" t="str">
        <f>IF('Ek.3-A'!F3699="", "", IF(VLOOKUP('Ek.3-A'!F3699, Veriler!D:E, 2, 0)=0, "", VLOOKUP('Ek.3-A'!F3699, Veriler!D:E, 2, 0)))</f>
        <v/>
      </c>
      <c r="N3699" s="5" t="str">
        <f>IF('Ek.3-A'!P3699="", "", 'Ek.3-A'!P3699)</f>
        <v/>
      </c>
      <c r="O3699" s="142">
        <f>'Ek.3-A'!S3699</f>
        <v>0</v>
      </c>
      <c r="P3699" s="143" t="str">
        <f>'Ek.3-A'!L3699</f>
        <v/>
      </c>
      <c r="Q3699" s="24" t="str">
        <f>'Ek.3-A'!M3699</f>
        <v/>
      </c>
      <c r="R3699" s="24">
        <f t="shared" si="783"/>
        <v>0</v>
      </c>
      <c r="S3699" s="141" t="str">
        <f t="shared" si="784"/>
        <v>H</v>
      </c>
      <c r="T3699" s="24">
        <f>IF(S3699="E",SUM($R$5:R3699),0)</f>
        <v>0</v>
      </c>
      <c r="U3699" s="143">
        <f t="shared" si="785"/>
        <v>0</v>
      </c>
    </row>
    <row r="3700" spans="1:21" x14ac:dyDescent="0.25">
      <c r="A3700" s="6">
        <v>38</v>
      </c>
      <c r="B3700" s="31" t="s">
        <v>90</v>
      </c>
      <c r="D3700" s="89">
        <v>110819101000</v>
      </c>
      <c r="E3700" s="3">
        <v>0.6</v>
      </c>
      <c r="K3700" s="3">
        <f t="shared" si="786"/>
        <v>2726</v>
      </c>
      <c r="L3700" s="97" t="str">
        <f>IF(TRIM('Ek.3-A'!F3700)&lt;&gt;"","var","yok")</f>
        <v>yok</v>
      </c>
      <c r="M3700" s="5" t="str">
        <f>IF('Ek.3-A'!F3700="", "", IF(VLOOKUP('Ek.3-A'!F3700, Veriler!D:E, 2, 0)=0, "", VLOOKUP('Ek.3-A'!F3700, Veriler!D:E, 2, 0)))</f>
        <v/>
      </c>
      <c r="N3700" s="5" t="str">
        <f>IF('Ek.3-A'!P3700="", "", 'Ek.3-A'!P3700)</f>
        <v/>
      </c>
      <c r="O3700" s="142">
        <f>'Ek.3-A'!S3700</f>
        <v>0</v>
      </c>
      <c r="P3700" s="143" t="str">
        <f>'Ek.3-A'!L3700</f>
        <v/>
      </c>
      <c r="Q3700" s="24" t="str">
        <f>'Ek.3-A'!M3700</f>
        <v/>
      </c>
      <c r="R3700" s="24">
        <f t="shared" si="783"/>
        <v>0</v>
      </c>
      <c r="S3700" s="141" t="str">
        <f t="shared" si="784"/>
        <v>H</v>
      </c>
      <c r="T3700" s="24">
        <f>IF(S3700="E",SUM($R$5:R3700),0)</f>
        <v>0</v>
      </c>
      <c r="U3700" s="143">
        <f t="shared" si="785"/>
        <v>0</v>
      </c>
    </row>
    <row r="3701" spans="1:21" x14ac:dyDescent="0.25">
      <c r="A3701" s="6">
        <v>38.01</v>
      </c>
      <c r="B3701" s="31" t="s">
        <v>90</v>
      </c>
      <c r="D3701" s="87">
        <v>110819109000</v>
      </c>
      <c r="E3701" s="3">
        <v>0.6</v>
      </c>
      <c r="K3701" s="3">
        <f t="shared" si="786"/>
        <v>2727</v>
      </c>
      <c r="L3701" s="97" t="str">
        <f>IF(TRIM('Ek.3-A'!F3701)&lt;&gt;"","var","yok")</f>
        <v>yok</v>
      </c>
      <c r="M3701" s="5" t="str">
        <f>IF('Ek.3-A'!F3701="", "", IF(VLOOKUP('Ek.3-A'!F3701, Veriler!D:E, 2, 0)=0, "", VLOOKUP('Ek.3-A'!F3701, Veriler!D:E, 2, 0)))</f>
        <v/>
      </c>
      <c r="N3701" s="5" t="str">
        <f>IF('Ek.3-A'!P3701="", "", 'Ek.3-A'!P3701)</f>
        <v/>
      </c>
      <c r="O3701" s="142">
        <f>'Ek.3-A'!S3701</f>
        <v>0</v>
      </c>
      <c r="P3701" s="143" t="str">
        <f>'Ek.3-A'!L3701</f>
        <v/>
      </c>
      <c r="Q3701" s="24" t="str">
        <f>'Ek.3-A'!M3701</f>
        <v/>
      </c>
      <c r="R3701" s="24">
        <f t="shared" si="783"/>
        <v>0</v>
      </c>
      <c r="S3701" s="141" t="str">
        <f t="shared" si="784"/>
        <v>H</v>
      </c>
      <c r="T3701" s="24">
        <f>IF(S3701="E",SUM($R$5:R3701),0)</f>
        <v>0</v>
      </c>
      <c r="U3701" s="143">
        <f t="shared" si="785"/>
        <v>0</v>
      </c>
    </row>
    <row r="3702" spans="1:21" x14ac:dyDescent="0.25">
      <c r="A3702" s="6">
        <v>38.020000000000003</v>
      </c>
      <c r="B3702" s="31" t="s">
        <v>90</v>
      </c>
      <c r="D3702" s="89">
        <v>280920000014</v>
      </c>
      <c r="E3702" s="3">
        <v>0.6</v>
      </c>
      <c r="K3702" s="3">
        <f t="shared" si="786"/>
        <v>2728</v>
      </c>
      <c r="L3702" s="97" t="str">
        <f>IF(TRIM('Ek.3-A'!F3702)&lt;&gt;"","var","yok")</f>
        <v>yok</v>
      </c>
      <c r="M3702" s="5" t="str">
        <f>IF('Ek.3-A'!F3702="", "", IF(VLOOKUP('Ek.3-A'!F3702, Veriler!D:E, 2, 0)=0, "", VLOOKUP('Ek.3-A'!F3702, Veriler!D:E, 2, 0)))</f>
        <v/>
      </c>
      <c r="N3702" s="5" t="str">
        <f>IF('Ek.3-A'!P3702="", "", 'Ek.3-A'!P3702)</f>
        <v/>
      </c>
      <c r="O3702" s="142">
        <f>'Ek.3-A'!S3702</f>
        <v>0</v>
      </c>
      <c r="P3702" s="143" t="str">
        <f>'Ek.3-A'!L3702</f>
        <v/>
      </c>
      <c r="Q3702" s="24" t="str">
        <f>'Ek.3-A'!M3702</f>
        <v/>
      </c>
      <c r="R3702" s="24">
        <f t="shared" si="783"/>
        <v>0</v>
      </c>
      <c r="S3702" s="141" t="str">
        <f t="shared" si="784"/>
        <v>H</v>
      </c>
      <c r="T3702" s="24">
        <f>IF(S3702="E",SUM($R$5:R3702),0)</f>
        <v>0</v>
      </c>
      <c r="U3702" s="143">
        <f t="shared" si="785"/>
        <v>0</v>
      </c>
    </row>
    <row r="3703" spans="1:21" x14ac:dyDescent="0.25">
      <c r="A3703" s="6">
        <v>38.03</v>
      </c>
      <c r="B3703" s="31" t="s">
        <v>90</v>
      </c>
      <c r="D3703" s="87">
        <v>290729008011</v>
      </c>
      <c r="E3703" s="3">
        <v>0.6</v>
      </c>
      <c r="K3703" s="3">
        <f t="shared" si="786"/>
        <v>2729</v>
      </c>
      <c r="L3703" s="97" t="str">
        <f>IF(TRIM('Ek.3-A'!F3703)&lt;&gt;"","var","yok")</f>
        <v>yok</v>
      </c>
      <c r="M3703" s="5" t="str">
        <f>IF('Ek.3-A'!F3703="", "", IF(VLOOKUP('Ek.3-A'!F3703, Veriler!D:E, 2, 0)=0, "", VLOOKUP('Ek.3-A'!F3703, Veriler!D:E, 2, 0)))</f>
        <v/>
      </c>
      <c r="N3703" s="5" t="str">
        <f>IF('Ek.3-A'!P3703="", "", 'Ek.3-A'!P3703)</f>
        <v/>
      </c>
      <c r="O3703" s="142">
        <f>'Ek.3-A'!S3703</f>
        <v>0</v>
      </c>
      <c r="P3703" s="143" t="str">
        <f>'Ek.3-A'!L3703</f>
        <v/>
      </c>
      <c r="Q3703" s="24" t="str">
        <f>'Ek.3-A'!M3703</f>
        <v/>
      </c>
      <c r="R3703" s="24">
        <f t="shared" si="783"/>
        <v>0</v>
      </c>
      <c r="S3703" s="141" t="str">
        <f t="shared" si="784"/>
        <v>H</v>
      </c>
      <c r="T3703" s="24">
        <f>IF(S3703="E",SUM($R$5:R3703),0)</f>
        <v>0</v>
      </c>
      <c r="U3703" s="143">
        <f t="shared" si="785"/>
        <v>0</v>
      </c>
    </row>
    <row r="3704" spans="1:21" x14ac:dyDescent="0.25">
      <c r="A3704" s="6">
        <v>38.04</v>
      </c>
      <c r="B3704" s="31" t="s">
        <v>90</v>
      </c>
      <c r="D3704" s="89">
        <v>290729001011</v>
      </c>
      <c r="E3704" s="3">
        <v>0.6</v>
      </c>
      <c r="K3704" s="3">
        <f t="shared" si="786"/>
        <v>2730</v>
      </c>
      <c r="L3704" s="97" t="str">
        <f>IF(TRIM('Ek.3-A'!F3704)&lt;&gt;"","var","yok")</f>
        <v>yok</v>
      </c>
      <c r="M3704" s="5" t="str">
        <f>IF('Ek.3-A'!F3704="", "", IF(VLOOKUP('Ek.3-A'!F3704, Veriler!D:E, 2, 0)=0, "", VLOOKUP('Ek.3-A'!F3704, Veriler!D:E, 2, 0)))</f>
        <v/>
      </c>
      <c r="N3704" s="5" t="str">
        <f>IF('Ek.3-A'!P3704="", "", 'Ek.3-A'!P3704)</f>
        <v/>
      </c>
      <c r="O3704" s="142">
        <f>'Ek.3-A'!S3704</f>
        <v>0</v>
      </c>
      <c r="P3704" s="143" t="str">
        <f>'Ek.3-A'!L3704</f>
        <v/>
      </c>
      <c r="Q3704" s="24" t="str">
        <f>'Ek.3-A'!M3704</f>
        <v/>
      </c>
      <c r="R3704" s="24">
        <f t="shared" si="783"/>
        <v>0</v>
      </c>
      <c r="S3704" s="141" t="str">
        <f t="shared" si="784"/>
        <v>H</v>
      </c>
      <c r="T3704" s="24">
        <f>IF(S3704="E",SUM($R$5:R3704),0)</f>
        <v>0</v>
      </c>
      <c r="U3704" s="143">
        <f t="shared" si="785"/>
        <v>0</v>
      </c>
    </row>
    <row r="3705" spans="1:21" x14ac:dyDescent="0.25">
      <c r="A3705" s="6">
        <v>38.049999999999997</v>
      </c>
      <c r="B3705" s="31" t="s">
        <v>90</v>
      </c>
      <c r="D3705" s="87">
        <v>291419900017</v>
      </c>
      <c r="E3705" s="3">
        <v>0.6</v>
      </c>
      <c r="L3705" s="97"/>
      <c r="M3705" s="5"/>
      <c r="N3705" s="5"/>
      <c r="O3705" s="5"/>
      <c r="Q3705" s="23"/>
      <c r="T3705" s="24"/>
      <c r="U3705" s="25"/>
    </row>
    <row r="3706" spans="1:21" x14ac:dyDescent="0.25">
      <c r="A3706" s="6">
        <v>38.06</v>
      </c>
      <c r="B3706" s="31" t="s">
        <v>90</v>
      </c>
      <c r="D3706" s="89">
        <v>840991000012</v>
      </c>
      <c r="E3706" s="3">
        <v>0.6</v>
      </c>
      <c r="K3706" s="3">
        <f>K3704+1</f>
        <v>2731</v>
      </c>
      <c r="L3706" s="97" t="str">
        <f>IF(TRIM('Ek.3-A'!F3706)&lt;&gt;"","var","yok")</f>
        <v>yok</v>
      </c>
      <c r="M3706" s="5" t="str">
        <f>IF('Ek.3-A'!F3706="", "", IF(VLOOKUP('Ek.3-A'!F3706, Veriler!D:E, 2, 0)=0, "", VLOOKUP('Ek.3-A'!F3706, Veriler!D:E, 2, 0)))</f>
        <v/>
      </c>
      <c r="N3706" s="5" t="str">
        <f>IF('Ek.3-A'!P3706="", "", 'Ek.3-A'!P3706)</f>
        <v/>
      </c>
      <c r="O3706" s="142">
        <f>'Ek.3-A'!S3706</f>
        <v>0</v>
      </c>
      <c r="P3706" s="143" t="str">
        <f>'Ek.3-A'!L3706</f>
        <v/>
      </c>
      <c r="Q3706" s="24" t="str">
        <f>'Ek.3-A'!M3706</f>
        <v/>
      </c>
      <c r="R3706" s="24">
        <f t="shared" ref="R3706:R3719" si="787">IF(L3706="var",0,IF(Q3706&lt;=0.005,Q3706,0))</f>
        <v>0</v>
      </c>
      <c r="S3706" s="141" t="str">
        <f t="shared" ref="S3706:S3719" si="788">IF(Q3706&lt;=0.005,"E","H")</f>
        <v>H</v>
      </c>
      <c r="T3706" s="24">
        <f>IF(S3706="E",SUM($R$5:R3706),0)</f>
        <v>0</v>
      </c>
      <c r="U3706" s="143">
        <f t="shared" ref="U3706:U3719" si="789">IF(T3706&lt;=0.1, O3706, IF(R3706&gt;$G$2, R3706*O3706, $G$2*O3706))</f>
        <v>0</v>
      </c>
    </row>
    <row r="3707" spans="1:21" x14ac:dyDescent="0.25">
      <c r="A3707" s="6">
        <v>38.07</v>
      </c>
      <c r="B3707" s="31" t="s">
        <v>90</v>
      </c>
      <c r="D3707" s="87">
        <v>840999000012</v>
      </c>
      <c r="E3707" s="3">
        <v>0.6</v>
      </c>
      <c r="K3707" s="3">
        <f t="shared" ref="K3707:K3719" si="790">K3706+1</f>
        <v>2732</v>
      </c>
      <c r="L3707" s="97" t="str">
        <f>IF(TRIM('Ek.3-A'!F3707)&lt;&gt;"","var","yok")</f>
        <v>yok</v>
      </c>
      <c r="M3707" s="5" t="str">
        <f>IF('Ek.3-A'!F3707="", "", IF(VLOOKUP('Ek.3-A'!F3707, Veriler!D:E, 2, 0)=0, "", VLOOKUP('Ek.3-A'!F3707, Veriler!D:E, 2, 0)))</f>
        <v/>
      </c>
      <c r="N3707" s="5" t="str">
        <f>IF('Ek.3-A'!P3707="", "", 'Ek.3-A'!P3707)</f>
        <v/>
      </c>
      <c r="O3707" s="142">
        <f>'Ek.3-A'!S3707</f>
        <v>0</v>
      </c>
      <c r="P3707" s="143" t="str">
        <f>'Ek.3-A'!L3707</f>
        <v/>
      </c>
      <c r="Q3707" s="24" t="str">
        <f>'Ek.3-A'!M3707</f>
        <v/>
      </c>
      <c r="R3707" s="24">
        <f t="shared" si="787"/>
        <v>0</v>
      </c>
      <c r="S3707" s="141" t="str">
        <f t="shared" si="788"/>
        <v>H</v>
      </c>
      <c r="T3707" s="24">
        <f>IF(S3707="E",SUM($R$5:R3707),0)</f>
        <v>0</v>
      </c>
      <c r="U3707" s="143">
        <f t="shared" si="789"/>
        <v>0</v>
      </c>
    </row>
    <row r="3708" spans="1:21" x14ac:dyDescent="0.25">
      <c r="A3708" s="6">
        <v>38.08</v>
      </c>
      <c r="B3708" s="31" t="s">
        <v>90</v>
      </c>
      <c r="D3708" s="89">
        <v>841480229019</v>
      </c>
      <c r="E3708" s="3">
        <v>0.6</v>
      </c>
      <c r="K3708" s="3">
        <f t="shared" si="790"/>
        <v>2733</v>
      </c>
      <c r="L3708" s="97" t="str">
        <f>IF(TRIM('Ek.3-A'!F3708)&lt;&gt;"","var","yok")</f>
        <v>yok</v>
      </c>
      <c r="M3708" s="5" t="str">
        <f>IF('Ek.3-A'!F3708="", "", IF(VLOOKUP('Ek.3-A'!F3708, Veriler!D:E, 2, 0)=0, "", VLOOKUP('Ek.3-A'!F3708, Veriler!D:E, 2, 0)))</f>
        <v/>
      </c>
      <c r="N3708" s="5" t="str">
        <f>IF('Ek.3-A'!P3708="", "", 'Ek.3-A'!P3708)</f>
        <v/>
      </c>
      <c r="O3708" s="142">
        <f>'Ek.3-A'!S3708</f>
        <v>0</v>
      </c>
      <c r="P3708" s="143" t="str">
        <f>'Ek.3-A'!L3708</f>
        <v/>
      </c>
      <c r="Q3708" s="24" t="str">
        <f>'Ek.3-A'!M3708</f>
        <v/>
      </c>
      <c r="R3708" s="24">
        <f t="shared" si="787"/>
        <v>0</v>
      </c>
      <c r="S3708" s="141" t="str">
        <f t="shared" si="788"/>
        <v>H</v>
      </c>
      <c r="T3708" s="24">
        <f>IF(S3708="E",SUM($R$5:R3708),0)</f>
        <v>0</v>
      </c>
      <c r="U3708" s="143">
        <f t="shared" si="789"/>
        <v>0</v>
      </c>
    </row>
    <row r="3709" spans="1:21" x14ac:dyDescent="0.25">
      <c r="A3709" s="6">
        <v>38.090000000000003</v>
      </c>
      <c r="B3709" s="31" t="s">
        <v>90</v>
      </c>
      <c r="D3709" s="87">
        <v>841480221000</v>
      </c>
      <c r="E3709" s="3">
        <v>0.6</v>
      </c>
      <c r="K3709" s="3">
        <f t="shared" si="790"/>
        <v>2734</v>
      </c>
      <c r="L3709" s="97" t="str">
        <f>IF(TRIM('Ek.3-A'!F3709)&lt;&gt;"","var","yok")</f>
        <v>yok</v>
      </c>
      <c r="M3709" s="5" t="str">
        <f>IF('Ek.3-A'!F3709="", "", IF(VLOOKUP('Ek.3-A'!F3709, Veriler!D:E, 2, 0)=0, "", VLOOKUP('Ek.3-A'!F3709, Veriler!D:E, 2, 0)))</f>
        <v/>
      </c>
      <c r="N3709" s="5" t="str">
        <f>IF('Ek.3-A'!P3709="", "", 'Ek.3-A'!P3709)</f>
        <v/>
      </c>
      <c r="O3709" s="142">
        <f>'Ek.3-A'!S3709</f>
        <v>0</v>
      </c>
      <c r="P3709" s="143" t="str">
        <f>'Ek.3-A'!L3709</f>
        <v/>
      </c>
      <c r="Q3709" s="24" t="str">
        <f>'Ek.3-A'!M3709</f>
        <v/>
      </c>
      <c r="R3709" s="24">
        <f t="shared" si="787"/>
        <v>0</v>
      </c>
      <c r="S3709" s="141" t="str">
        <f t="shared" si="788"/>
        <v>H</v>
      </c>
      <c r="T3709" s="24">
        <f>IF(S3709="E",SUM($R$5:R3709),0)</f>
        <v>0</v>
      </c>
      <c r="U3709" s="143">
        <f t="shared" si="789"/>
        <v>0</v>
      </c>
    </row>
    <row r="3710" spans="1:21" x14ac:dyDescent="0.25">
      <c r="A3710" s="6">
        <v>38.1</v>
      </c>
      <c r="B3710" s="31" t="s">
        <v>90</v>
      </c>
      <c r="D3710" s="89">
        <v>841480511000</v>
      </c>
      <c r="E3710" s="3">
        <v>0.6</v>
      </c>
      <c r="K3710" s="3">
        <f t="shared" si="790"/>
        <v>2735</v>
      </c>
      <c r="L3710" s="97" t="str">
        <f>IF(TRIM('Ek.3-A'!F3710)&lt;&gt;"","var","yok")</f>
        <v>yok</v>
      </c>
      <c r="M3710" s="5" t="str">
        <f>IF('Ek.3-A'!F3710="", "", IF(VLOOKUP('Ek.3-A'!F3710, Veriler!D:E, 2, 0)=0, "", VLOOKUP('Ek.3-A'!F3710, Veriler!D:E, 2, 0)))</f>
        <v/>
      </c>
      <c r="N3710" s="5" t="str">
        <f>IF('Ek.3-A'!P3710="", "", 'Ek.3-A'!P3710)</f>
        <v/>
      </c>
      <c r="O3710" s="142">
        <f>'Ek.3-A'!S3710</f>
        <v>0</v>
      </c>
      <c r="P3710" s="143" t="str">
        <f>'Ek.3-A'!L3710</f>
        <v/>
      </c>
      <c r="Q3710" s="24" t="str">
        <f>'Ek.3-A'!M3710</f>
        <v/>
      </c>
      <c r="R3710" s="24">
        <f t="shared" si="787"/>
        <v>0</v>
      </c>
      <c r="S3710" s="141" t="str">
        <f t="shared" si="788"/>
        <v>H</v>
      </c>
      <c r="T3710" s="24">
        <f>IF(S3710="E",SUM($R$5:R3710),0)</f>
        <v>0</v>
      </c>
      <c r="U3710" s="143">
        <f t="shared" si="789"/>
        <v>0</v>
      </c>
    </row>
    <row r="3711" spans="1:21" x14ac:dyDescent="0.25">
      <c r="A3711" s="6">
        <v>38.11</v>
      </c>
      <c r="B3711" s="31" t="s">
        <v>90</v>
      </c>
      <c r="D3711" s="87">
        <v>841480519000</v>
      </c>
      <c r="E3711" s="3">
        <v>0.6</v>
      </c>
      <c r="K3711" s="3">
        <f t="shared" si="790"/>
        <v>2736</v>
      </c>
      <c r="L3711" s="97" t="str">
        <f>IF(TRIM('Ek.3-A'!F3711)&lt;&gt;"","var","yok")</f>
        <v>yok</v>
      </c>
      <c r="M3711" s="5" t="str">
        <f>IF('Ek.3-A'!F3711="", "", IF(VLOOKUP('Ek.3-A'!F3711, Veriler!D:E, 2, 0)=0, "", VLOOKUP('Ek.3-A'!F3711, Veriler!D:E, 2, 0)))</f>
        <v/>
      </c>
      <c r="N3711" s="5" t="str">
        <f>IF('Ek.3-A'!P3711="", "", 'Ek.3-A'!P3711)</f>
        <v/>
      </c>
      <c r="O3711" s="142">
        <f>'Ek.3-A'!S3711</f>
        <v>0</v>
      </c>
      <c r="P3711" s="143" t="str">
        <f>'Ek.3-A'!L3711</f>
        <v/>
      </c>
      <c r="Q3711" s="24" t="str">
        <f>'Ek.3-A'!M3711</f>
        <v/>
      </c>
      <c r="R3711" s="24">
        <f t="shared" si="787"/>
        <v>0</v>
      </c>
      <c r="S3711" s="141" t="str">
        <f t="shared" si="788"/>
        <v>H</v>
      </c>
      <c r="T3711" s="24">
        <f>IF(S3711="E",SUM($R$5:R3711),0)</f>
        <v>0</v>
      </c>
      <c r="U3711" s="143">
        <f t="shared" si="789"/>
        <v>0</v>
      </c>
    </row>
    <row r="3712" spans="1:21" x14ac:dyDescent="0.25">
      <c r="A3712" s="6">
        <v>38.119999999999997</v>
      </c>
      <c r="B3712" s="31" t="s">
        <v>90</v>
      </c>
      <c r="D3712" s="89">
        <v>850710200012</v>
      </c>
      <c r="E3712" s="3">
        <v>0.6</v>
      </c>
      <c r="K3712" s="3">
        <f t="shared" si="790"/>
        <v>2737</v>
      </c>
      <c r="L3712" s="97" t="str">
        <f>IF(TRIM('Ek.3-A'!F3712)&lt;&gt;"","var","yok")</f>
        <v>yok</v>
      </c>
      <c r="M3712" s="5" t="str">
        <f>IF('Ek.3-A'!F3712="", "", IF(VLOOKUP('Ek.3-A'!F3712, Veriler!D:E, 2, 0)=0, "", VLOOKUP('Ek.3-A'!F3712, Veriler!D:E, 2, 0)))</f>
        <v/>
      </c>
      <c r="N3712" s="5" t="str">
        <f>IF('Ek.3-A'!P3712="", "", 'Ek.3-A'!P3712)</f>
        <v/>
      </c>
      <c r="O3712" s="142">
        <f>'Ek.3-A'!S3712</f>
        <v>0</v>
      </c>
      <c r="P3712" s="143" t="str">
        <f>'Ek.3-A'!L3712</f>
        <v/>
      </c>
      <c r="Q3712" s="24" t="str">
        <f>'Ek.3-A'!M3712</f>
        <v/>
      </c>
      <c r="R3712" s="24">
        <f t="shared" si="787"/>
        <v>0</v>
      </c>
      <c r="S3712" s="141" t="str">
        <f t="shared" si="788"/>
        <v>H</v>
      </c>
      <c r="T3712" s="24">
        <f>IF(S3712="E",SUM($R$5:R3712),0)</f>
        <v>0</v>
      </c>
      <c r="U3712" s="143">
        <f t="shared" si="789"/>
        <v>0</v>
      </c>
    </row>
    <row r="3713" spans="1:41" x14ac:dyDescent="0.25">
      <c r="A3713" s="6">
        <v>38.130000000000003</v>
      </c>
      <c r="B3713" s="31" t="s">
        <v>90</v>
      </c>
      <c r="D3713" s="87">
        <v>681591000011</v>
      </c>
      <c r="E3713" s="3">
        <v>0.6</v>
      </c>
      <c r="K3713" s="3">
        <f t="shared" si="790"/>
        <v>2738</v>
      </c>
      <c r="L3713" s="97" t="str">
        <f>IF(TRIM('Ek.3-A'!F3713)&lt;&gt;"","var","yok")</f>
        <v>yok</v>
      </c>
      <c r="M3713" s="5" t="str">
        <f>IF('Ek.3-A'!F3713="", "", IF(VLOOKUP('Ek.3-A'!F3713, Veriler!D:E, 2, 0)=0, "", VLOOKUP('Ek.3-A'!F3713, Veriler!D:E, 2, 0)))</f>
        <v/>
      </c>
      <c r="N3713" s="5" t="str">
        <f>IF('Ek.3-A'!P3713="", "", 'Ek.3-A'!P3713)</f>
        <v/>
      </c>
      <c r="O3713" s="142">
        <f>'Ek.3-A'!S3713</f>
        <v>0</v>
      </c>
      <c r="P3713" s="143" t="str">
        <f>'Ek.3-A'!L3713</f>
        <v/>
      </c>
      <c r="Q3713" s="24" t="str">
        <f>'Ek.3-A'!M3713</f>
        <v/>
      </c>
      <c r="R3713" s="24">
        <f t="shared" si="787"/>
        <v>0</v>
      </c>
      <c r="S3713" s="141" t="str">
        <f t="shared" si="788"/>
        <v>H</v>
      </c>
      <c r="T3713" s="24">
        <f>IF(S3713="E",SUM($R$5:R3713),0)</f>
        <v>0</v>
      </c>
      <c r="U3713" s="143">
        <f t="shared" si="789"/>
        <v>0</v>
      </c>
    </row>
    <row r="3714" spans="1:41" x14ac:dyDescent="0.25">
      <c r="A3714" s="6">
        <v>38.14</v>
      </c>
      <c r="B3714" s="31" t="s">
        <v>90</v>
      </c>
      <c r="D3714" s="89">
        <v>290819009013</v>
      </c>
      <c r="E3714" s="3">
        <v>0.6</v>
      </c>
      <c r="K3714" s="3">
        <f t="shared" si="790"/>
        <v>2739</v>
      </c>
      <c r="L3714" s="97" t="str">
        <f>IF(TRIM('Ek.3-A'!F3714)&lt;&gt;"","var","yok")</f>
        <v>yok</v>
      </c>
      <c r="M3714" s="5" t="str">
        <f>IF('Ek.3-A'!F3714="", "", IF(VLOOKUP('Ek.3-A'!F3714, Veriler!D:E, 2, 0)=0, "", VLOOKUP('Ek.3-A'!F3714, Veriler!D:E, 2, 0)))</f>
        <v/>
      </c>
      <c r="N3714" s="5" t="str">
        <f>IF('Ek.3-A'!P3714="", "", 'Ek.3-A'!P3714)</f>
        <v/>
      </c>
      <c r="O3714" s="142">
        <f>'Ek.3-A'!S3714</f>
        <v>0</v>
      </c>
      <c r="P3714" s="143" t="str">
        <f>'Ek.3-A'!L3714</f>
        <v/>
      </c>
      <c r="Q3714" s="24" t="str">
        <f>'Ek.3-A'!M3714</f>
        <v/>
      </c>
      <c r="R3714" s="24">
        <f t="shared" si="787"/>
        <v>0</v>
      </c>
      <c r="S3714" s="141" t="str">
        <f t="shared" si="788"/>
        <v>H</v>
      </c>
      <c r="T3714" s="24">
        <f>IF(S3714="E",SUM($R$5:R3714),0)</f>
        <v>0</v>
      </c>
      <c r="U3714" s="143">
        <f t="shared" si="789"/>
        <v>0</v>
      </c>
    </row>
    <row r="3715" spans="1:41" x14ac:dyDescent="0.25">
      <c r="A3715" s="6">
        <v>38.15</v>
      </c>
      <c r="B3715" s="31" t="s">
        <v>90</v>
      </c>
      <c r="D3715" s="87">
        <v>290819001012</v>
      </c>
      <c r="E3715" s="3">
        <v>0.6</v>
      </c>
      <c r="K3715" s="3">
        <f t="shared" si="790"/>
        <v>2740</v>
      </c>
      <c r="L3715" s="97" t="str">
        <f>IF(TRIM('Ek.3-A'!F3715)&lt;&gt;"","var","yok")</f>
        <v>yok</v>
      </c>
      <c r="M3715" s="5" t="str">
        <f>IF('Ek.3-A'!F3715="", "", IF(VLOOKUP('Ek.3-A'!F3715, Veriler!D:E, 2, 0)=0, "", VLOOKUP('Ek.3-A'!F3715, Veriler!D:E, 2, 0)))</f>
        <v/>
      </c>
      <c r="N3715" s="5" t="str">
        <f>IF('Ek.3-A'!P3715="", "", 'Ek.3-A'!P3715)</f>
        <v/>
      </c>
      <c r="O3715" s="142">
        <f>'Ek.3-A'!S3715</f>
        <v>0</v>
      </c>
      <c r="P3715" s="143" t="str">
        <f>'Ek.3-A'!L3715</f>
        <v/>
      </c>
      <c r="Q3715" s="24" t="str">
        <f>'Ek.3-A'!M3715</f>
        <v/>
      </c>
      <c r="R3715" s="24">
        <f t="shared" si="787"/>
        <v>0</v>
      </c>
      <c r="S3715" s="141" t="str">
        <f t="shared" si="788"/>
        <v>H</v>
      </c>
      <c r="T3715" s="24">
        <f>IF(S3715="E",SUM($R$5:R3715),0)</f>
        <v>0</v>
      </c>
      <c r="U3715" s="143">
        <f t="shared" si="789"/>
        <v>0</v>
      </c>
    </row>
    <row r="3716" spans="1:41" x14ac:dyDescent="0.25">
      <c r="A3716" s="6">
        <v>38.159999999999997</v>
      </c>
      <c r="B3716" s="31" t="s">
        <v>90</v>
      </c>
      <c r="D3716" s="89">
        <v>291539009111</v>
      </c>
      <c r="E3716" s="3">
        <v>0.6</v>
      </c>
      <c r="K3716" s="3">
        <f t="shared" si="790"/>
        <v>2741</v>
      </c>
      <c r="L3716" s="97" t="str">
        <f>IF(TRIM('Ek.3-A'!F3716)&lt;&gt;"","var","yok")</f>
        <v>yok</v>
      </c>
      <c r="M3716" s="5" t="str">
        <f>IF('Ek.3-A'!F3716="", "", IF(VLOOKUP('Ek.3-A'!F3716, Veriler!D:E, 2, 0)=0, "", VLOOKUP('Ek.3-A'!F3716, Veriler!D:E, 2, 0)))</f>
        <v/>
      </c>
      <c r="N3716" s="5" t="str">
        <f>IF('Ek.3-A'!P3716="", "", 'Ek.3-A'!P3716)</f>
        <v/>
      </c>
      <c r="O3716" s="142">
        <f>'Ek.3-A'!S3716</f>
        <v>0</v>
      </c>
      <c r="P3716" s="143" t="str">
        <f>'Ek.3-A'!L3716</f>
        <v/>
      </c>
      <c r="Q3716" s="24" t="str">
        <f>'Ek.3-A'!M3716</f>
        <v/>
      </c>
      <c r="R3716" s="24">
        <f t="shared" si="787"/>
        <v>0</v>
      </c>
      <c r="S3716" s="141" t="str">
        <f t="shared" si="788"/>
        <v>H</v>
      </c>
      <c r="T3716" s="24">
        <f>IF(S3716="E",SUM($R$5:R3716),0)</f>
        <v>0</v>
      </c>
      <c r="U3716" s="143">
        <f t="shared" si="789"/>
        <v>0</v>
      </c>
    </row>
    <row r="3717" spans="1:41" x14ac:dyDescent="0.25">
      <c r="A3717" s="6">
        <v>38.17</v>
      </c>
      <c r="B3717" s="31" t="s">
        <v>90</v>
      </c>
      <c r="D3717" s="87">
        <v>391190920000</v>
      </c>
      <c r="E3717" s="3">
        <v>0.6</v>
      </c>
      <c r="K3717" s="3">
        <f t="shared" si="790"/>
        <v>2742</v>
      </c>
      <c r="L3717" s="97" t="str">
        <f>IF(TRIM('Ek.3-A'!F3717)&lt;&gt;"","var","yok")</f>
        <v>yok</v>
      </c>
      <c r="M3717" s="5" t="str">
        <f>IF('Ek.3-A'!F3717="", "", IF(VLOOKUP('Ek.3-A'!F3717, Veriler!D:E, 2, 0)=0, "", VLOOKUP('Ek.3-A'!F3717, Veriler!D:E, 2, 0)))</f>
        <v/>
      </c>
      <c r="N3717" s="5" t="str">
        <f>IF('Ek.3-A'!P3717="", "", 'Ek.3-A'!P3717)</f>
        <v/>
      </c>
      <c r="O3717" s="142">
        <f>'Ek.3-A'!S3717</f>
        <v>0</v>
      </c>
      <c r="P3717" s="143" t="str">
        <f>'Ek.3-A'!L3717</f>
        <v/>
      </c>
      <c r="Q3717" s="24" t="str">
        <f>'Ek.3-A'!M3717</f>
        <v/>
      </c>
      <c r="R3717" s="24">
        <f t="shared" si="787"/>
        <v>0</v>
      </c>
      <c r="S3717" s="141" t="str">
        <f t="shared" si="788"/>
        <v>H</v>
      </c>
      <c r="T3717" s="24">
        <f>IF(S3717="E",SUM($R$5:R3717),0)</f>
        <v>0</v>
      </c>
      <c r="U3717" s="143">
        <f t="shared" si="789"/>
        <v>0</v>
      </c>
    </row>
    <row r="3718" spans="1:41" x14ac:dyDescent="0.25">
      <c r="A3718" s="6">
        <v>38.18</v>
      </c>
      <c r="B3718" s="31" t="s">
        <v>90</v>
      </c>
      <c r="D3718" s="89">
        <v>391220190019</v>
      </c>
      <c r="E3718" s="3">
        <v>0.6</v>
      </c>
      <c r="K3718" s="3">
        <f t="shared" si="790"/>
        <v>2743</v>
      </c>
      <c r="L3718" s="97" t="str">
        <f>IF(TRIM('Ek.3-A'!F3718)&lt;&gt;"","var","yok")</f>
        <v>yok</v>
      </c>
      <c r="M3718" s="5" t="str">
        <f>IF('Ek.3-A'!F3718="", "", IF(VLOOKUP('Ek.3-A'!F3718, Veriler!D:E, 2, 0)=0, "", VLOOKUP('Ek.3-A'!F3718, Veriler!D:E, 2, 0)))</f>
        <v/>
      </c>
      <c r="N3718" s="5" t="str">
        <f>IF('Ek.3-A'!P3718="", "", 'Ek.3-A'!P3718)</f>
        <v/>
      </c>
      <c r="O3718" s="142">
        <f>'Ek.3-A'!S3718</f>
        <v>0</v>
      </c>
      <c r="P3718" s="143" t="str">
        <f>'Ek.3-A'!L3718</f>
        <v/>
      </c>
      <c r="Q3718" s="24" t="str">
        <f>'Ek.3-A'!M3718</f>
        <v/>
      </c>
      <c r="R3718" s="24">
        <f t="shared" si="787"/>
        <v>0</v>
      </c>
      <c r="S3718" s="141" t="str">
        <f t="shared" si="788"/>
        <v>H</v>
      </c>
      <c r="T3718" s="24">
        <f>IF(S3718="E",SUM($R$5:R3718),0)</f>
        <v>0</v>
      </c>
      <c r="U3718" s="143">
        <f t="shared" si="789"/>
        <v>0</v>
      </c>
    </row>
    <row r="3719" spans="1:41" x14ac:dyDescent="0.25">
      <c r="A3719" s="6">
        <v>38.19</v>
      </c>
      <c r="B3719" s="31" t="s">
        <v>90</v>
      </c>
      <c r="D3719" s="87">
        <v>390421000000</v>
      </c>
      <c r="E3719" s="3">
        <v>0.6</v>
      </c>
      <c r="K3719" s="3">
        <f t="shared" si="790"/>
        <v>2744</v>
      </c>
      <c r="L3719" s="97" t="str">
        <f>IF(TRIM('Ek.3-A'!F3719)&lt;&gt;"","var","yok")</f>
        <v>yok</v>
      </c>
      <c r="M3719" s="5" t="str">
        <f>IF('Ek.3-A'!F3719="", "", IF(VLOOKUP('Ek.3-A'!F3719, Veriler!D:E, 2, 0)=0, "", VLOOKUP('Ek.3-A'!F3719, Veriler!D:E, 2, 0)))</f>
        <v/>
      </c>
      <c r="N3719" s="5" t="str">
        <f>IF('Ek.3-A'!P3719="", "", 'Ek.3-A'!P3719)</f>
        <v/>
      </c>
      <c r="O3719" s="142">
        <f>'Ek.3-A'!S3719</f>
        <v>0</v>
      </c>
      <c r="P3719" s="143" t="str">
        <f>'Ek.3-A'!L3719</f>
        <v/>
      </c>
      <c r="Q3719" s="24" t="str">
        <f>'Ek.3-A'!M3719</f>
        <v/>
      </c>
      <c r="R3719" s="24">
        <f t="shared" si="787"/>
        <v>0</v>
      </c>
      <c r="S3719" s="141" t="str">
        <f t="shared" si="788"/>
        <v>H</v>
      </c>
      <c r="T3719" s="24">
        <f>IF(S3719="E",SUM($R$5:R3719),0)</f>
        <v>0</v>
      </c>
      <c r="U3719" s="143">
        <f t="shared" si="789"/>
        <v>0</v>
      </c>
    </row>
    <row r="3720" spans="1:41" x14ac:dyDescent="0.25">
      <c r="A3720" s="6">
        <v>38.200000000000003</v>
      </c>
      <c r="B3720" s="31" t="s">
        <v>90</v>
      </c>
      <c r="D3720" s="89">
        <v>390422000000</v>
      </c>
      <c r="E3720" s="3">
        <v>0.6</v>
      </c>
      <c r="T3720" s="24"/>
      <c r="U3720" s="25"/>
      <c r="AO3720" s="140">
        <f>'Ek.3-A'!L3720</f>
        <v>0</v>
      </c>
    </row>
    <row r="3721" spans="1:41" x14ac:dyDescent="0.25">
      <c r="A3721" s="6">
        <v>38.21</v>
      </c>
      <c r="B3721" s="31" t="s">
        <v>90</v>
      </c>
      <c r="D3721" s="87">
        <v>400299100000</v>
      </c>
      <c r="E3721" s="3">
        <v>0.6</v>
      </c>
      <c r="T3721" s="24"/>
      <c r="U3721" s="25"/>
    </row>
    <row r="3722" spans="1:41" x14ac:dyDescent="0.25">
      <c r="A3722" s="6">
        <v>38.22</v>
      </c>
      <c r="B3722" s="31" t="s">
        <v>90</v>
      </c>
      <c r="D3722" s="89">
        <v>481151001000</v>
      </c>
      <c r="E3722" s="3">
        <v>0.6</v>
      </c>
      <c r="T3722" s="24"/>
      <c r="U3722" s="25"/>
    </row>
    <row r="3723" spans="1:41" x14ac:dyDescent="0.25">
      <c r="A3723" s="6">
        <v>38.229999999999997</v>
      </c>
      <c r="B3723" s="31" t="s">
        <v>90</v>
      </c>
      <c r="D3723" s="87">
        <v>391739008000</v>
      </c>
      <c r="E3723" s="3">
        <v>0.6</v>
      </c>
      <c r="T3723" s="24"/>
      <c r="U3723" s="25"/>
    </row>
    <row r="3724" spans="1:41" x14ac:dyDescent="0.25">
      <c r="A3724" s="6">
        <v>38.24</v>
      </c>
      <c r="B3724" s="31" t="s">
        <v>90</v>
      </c>
      <c r="D3724" s="89">
        <v>391732008000</v>
      </c>
      <c r="E3724" s="3">
        <v>0.6</v>
      </c>
      <c r="T3724" s="24"/>
      <c r="U3724" s="25"/>
    </row>
    <row r="3725" spans="1:41" x14ac:dyDescent="0.25">
      <c r="A3725" s="6">
        <v>38.25</v>
      </c>
      <c r="B3725" s="31" t="s">
        <v>90</v>
      </c>
      <c r="D3725" s="87">
        <v>392690979018</v>
      </c>
      <c r="E3725" s="3">
        <v>0.6</v>
      </c>
      <c r="T3725" s="24"/>
      <c r="U3725" s="25"/>
    </row>
    <row r="3726" spans="1:41" x14ac:dyDescent="0.25">
      <c r="A3726" s="6">
        <v>38.26</v>
      </c>
      <c r="B3726" s="31" t="s">
        <v>90</v>
      </c>
      <c r="D3726" s="89">
        <v>392690979029</v>
      </c>
      <c r="E3726" s="3">
        <v>0.6</v>
      </c>
      <c r="T3726" s="24"/>
      <c r="U3726" s="25"/>
    </row>
    <row r="3727" spans="1:41" x14ac:dyDescent="0.25">
      <c r="A3727" s="6">
        <v>38.270000000000003</v>
      </c>
      <c r="B3727" s="31" t="s">
        <v>90</v>
      </c>
      <c r="D3727" s="87">
        <v>392590200000</v>
      </c>
      <c r="E3727" s="3">
        <v>0.6</v>
      </c>
      <c r="T3727" s="24"/>
      <c r="U3727" s="25"/>
    </row>
    <row r="3728" spans="1:41" x14ac:dyDescent="0.25">
      <c r="A3728" s="6">
        <v>38.28</v>
      </c>
      <c r="B3728" s="31" t="s">
        <v>90</v>
      </c>
      <c r="D3728" s="89">
        <v>711100000011</v>
      </c>
      <c r="E3728" s="3">
        <v>0.6</v>
      </c>
      <c r="T3728" s="24"/>
      <c r="U3728" s="25"/>
    </row>
    <row r="3729" spans="1:21" x14ac:dyDescent="0.25">
      <c r="A3729" s="6">
        <v>38.29</v>
      </c>
      <c r="B3729" s="31" t="s">
        <v>90</v>
      </c>
      <c r="D3729" s="87">
        <v>711100000012</v>
      </c>
      <c r="E3729" s="3">
        <v>0.6</v>
      </c>
      <c r="K3729" s="3">
        <f>K3719+1</f>
        <v>2745</v>
      </c>
      <c r="L3729" s="97" t="str">
        <f>IF(TRIM('Ek.3-A'!F3729)&lt;&gt;"","var","yok")</f>
        <v>yok</v>
      </c>
      <c r="M3729" s="5" t="str">
        <f>IF('Ek.3-A'!F3729="", "", IF(VLOOKUP('Ek.3-A'!F3729, Veriler!D:E, 2, 0)=0, "", VLOOKUP('Ek.3-A'!F3729, Veriler!D:E, 2, 0)))</f>
        <v/>
      </c>
      <c r="N3729" s="5" t="str">
        <f>IF('Ek.3-A'!P3729="", "", 'Ek.3-A'!P3729)</f>
        <v/>
      </c>
      <c r="O3729" s="142">
        <f>'Ek.3-A'!S3729</f>
        <v>0</v>
      </c>
      <c r="P3729" s="143" t="str">
        <f>'Ek.3-A'!L3729</f>
        <v/>
      </c>
      <c r="Q3729" s="24" t="str">
        <f>'Ek.3-A'!M3729</f>
        <v/>
      </c>
      <c r="R3729" s="24">
        <f t="shared" ref="R3729:R3742" si="791">IF(L3729="var",0,IF(Q3729&lt;=0.005,Q3729,0))</f>
        <v>0</v>
      </c>
      <c r="S3729" s="141" t="str">
        <f t="shared" ref="S3729:S3742" si="792">IF(Q3729&lt;=0.005,"E","H")</f>
        <v>H</v>
      </c>
      <c r="T3729" s="24">
        <f>IF(S3729="E",SUM($R$5:R3729),0)</f>
        <v>0</v>
      </c>
      <c r="U3729" s="143">
        <f t="shared" ref="U3729:U3742" si="793">IF(T3729&lt;=0.1, O3729, IF(R3729&gt;$G$2, R3729*O3729, $G$2*O3729))</f>
        <v>0</v>
      </c>
    </row>
    <row r="3730" spans="1:21" x14ac:dyDescent="0.25">
      <c r="A3730" s="6">
        <v>38.299999999999997</v>
      </c>
      <c r="B3730" s="31" t="s">
        <v>90</v>
      </c>
      <c r="D3730" s="89">
        <v>711011000000</v>
      </c>
      <c r="E3730" s="3">
        <v>0.6</v>
      </c>
      <c r="K3730" s="3">
        <f t="shared" ref="K3730:K3742" si="794">K3729+1</f>
        <v>2746</v>
      </c>
      <c r="L3730" s="97" t="str">
        <f>IF(TRIM('Ek.3-A'!F3730)&lt;&gt;"","var","yok")</f>
        <v>yok</v>
      </c>
      <c r="M3730" s="5" t="str">
        <f>IF('Ek.3-A'!F3730="", "", IF(VLOOKUP('Ek.3-A'!F3730, Veriler!D:E, 2, 0)=0, "", VLOOKUP('Ek.3-A'!F3730, Veriler!D:E, 2, 0)))</f>
        <v/>
      </c>
      <c r="N3730" s="5" t="str">
        <f>IF('Ek.3-A'!P3730="", "", 'Ek.3-A'!P3730)</f>
        <v/>
      </c>
      <c r="O3730" s="142">
        <f>'Ek.3-A'!S3730</f>
        <v>0</v>
      </c>
      <c r="P3730" s="143" t="str">
        <f>'Ek.3-A'!L3730</f>
        <v/>
      </c>
      <c r="Q3730" s="24" t="str">
        <f>'Ek.3-A'!M3730</f>
        <v/>
      </c>
      <c r="R3730" s="24">
        <f t="shared" si="791"/>
        <v>0</v>
      </c>
      <c r="S3730" s="141" t="str">
        <f t="shared" si="792"/>
        <v>H</v>
      </c>
      <c r="T3730" s="24">
        <f>IF(S3730="E",SUM($R$5:R3730),0)</f>
        <v>0</v>
      </c>
      <c r="U3730" s="143">
        <f t="shared" si="793"/>
        <v>0</v>
      </c>
    </row>
    <row r="3731" spans="1:21" x14ac:dyDescent="0.25">
      <c r="A3731" s="6">
        <v>38.31</v>
      </c>
      <c r="B3731" s="31" t="s">
        <v>90</v>
      </c>
      <c r="D3731" s="87">
        <v>711510000000</v>
      </c>
      <c r="E3731" s="3">
        <v>0.6</v>
      </c>
      <c r="K3731" s="3">
        <f t="shared" si="794"/>
        <v>2747</v>
      </c>
      <c r="L3731" s="97" t="str">
        <f>IF(TRIM('Ek.3-A'!F3731)&lt;&gt;"","var","yok")</f>
        <v>yok</v>
      </c>
      <c r="M3731" s="5" t="str">
        <f>IF('Ek.3-A'!F3731="", "", IF(VLOOKUP('Ek.3-A'!F3731, Veriler!D:E, 2, 0)=0, "", VLOOKUP('Ek.3-A'!F3731, Veriler!D:E, 2, 0)))</f>
        <v/>
      </c>
      <c r="N3731" s="5" t="str">
        <f>IF('Ek.3-A'!P3731="", "", 'Ek.3-A'!P3731)</f>
        <v/>
      </c>
      <c r="O3731" s="142">
        <f>'Ek.3-A'!S3731</f>
        <v>0</v>
      </c>
      <c r="P3731" s="143" t="str">
        <f>'Ek.3-A'!L3731</f>
        <v/>
      </c>
      <c r="Q3731" s="24" t="str">
        <f>'Ek.3-A'!M3731</f>
        <v/>
      </c>
      <c r="R3731" s="24">
        <f t="shared" si="791"/>
        <v>0</v>
      </c>
      <c r="S3731" s="141" t="str">
        <f t="shared" si="792"/>
        <v>H</v>
      </c>
      <c r="T3731" s="24">
        <f>IF(S3731="E",SUM($R$5:R3731),0)</f>
        <v>0</v>
      </c>
      <c r="U3731" s="143">
        <f t="shared" si="793"/>
        <v>0</v>
      </c>
    </row>
    <row r="3732" spans="1:21" x14ac:dyDescent="0.25">
      <c r="A3732" s="6">
        <v>38.32</v>
      </c>
      <c r="B3732" s="31" t="s">
        <v>90</v>
      </c>
      <c r="D3732" s="89">
        <v>848180400000</v>
      </c>
      <c r="E3732" s="3">
        <v>0.6</v>
      </c>
      <c r="K3732" s="3">
        <f t="shared" si="794"/>
        <v>2748</v>
      </c>
      <c r="L3732" s="97" t="str">
        <f>IF(TRIM('Ek.3-A'!F3732)&lt;&gt;"","var","yok")</f>
        <v>yok</v>
      </c>
      <c r="M3732" s="5" t="str">
        <f>IF('Ek.3-A'!F3732="", "", IF(VLOOKUP('Ek.3-A'!F3732, Veriler!D:E, 2, 0)=0, "", VLOOKUP('Ek.3-A'!F3732, Veriler!D:E, 2, 0)))</f>
        <v/>
      </c>
      <c r="N3732" s="5" t="str">
        <f>IF('Ek.3-A'!P3732="", "", 'Ek.3-A'!P3732)</f>
        <v/>
      </c>
      <c r="O3732" s="142">
        <f>'Ek.3-A'!S3732</f>
        <v>0</v>
      </c>
      <c r="P3732" s="143" t="str">
        <f>'Ek.3-A'!L3732</f>
        <v/>
      </c>
      <c r="Q3732" s="24" t="str">
        <f>'Ek.3-A'!M3732</f>
        <v/>
      </c>
      <c r="R3732" s="24">
        <f t="shared" si="791"/>
        <v>0</v>
      </c>
      <c r="S3732" s="141" t="str">
        <f t="shared" si="792"/>
        <v>H</v>
      </c>
      <c r="T3732" s="24">
        <f>IF(S3732="E",SUM($R$5:R3732),0)</f>
        <v>0</v>
      </c>
      <c r="U3732" s="143">
        <f t="shared" si="793"/>
        <v>0</v>
      </c>
    </row>
    <row r="3733" spans="1:21" x14ac:dyDescent="0.25">
      <c r="A3733" s="6">
        <v>38.33</v>
      </c>
      <c r="B3733" s="31" t="s">
        <v>90</v>
      </c>
      <c r="D3733" s="87">
        <v>391190130000</v>
      </c>
      <c r="E3733" s="3">
        <v>0.6</v>
      </c>
      <c r="K3733" s="3">
        <f t="shared" si="794"/>
        <v>2749</v>
      </c>
      <c r="L3733" s="97" t="str">
        <f>IF(TRIM('Ek.3-A'!F3733)&lt;&gt;"","var","yok")</f>
        <v>yok</v>
      </c>
      <c r="M3733" s="5" t="str">
        <f>IF('Ek.3-A'!F3733="", "", IF(VLOOKUP('Ek.3-A'!F3733, Veriler!D:E, 2, 0)=0, "", VLOOKUP('Ek.3-A'!F3733, Veriler!D:E, 2, 0)))</f>
        <v/>
      </c>
      <c r="N3733" s="5" t="str">
        <f>IF('Ek.3-A'!P3733="", "", 'Ek.3-A'!P3733)</f>
        <v/>
      </c>
      <c r="O3733" s="142">
        <f>'Ek.3-A'!S3733</f>
        <v>0</v>
      </c>
      <c r="P3733" s="143" t="str">
        <f>'Ek.3-A'!L3733</f>
        <v/>
      </c>
      <c r="Q3733" s="24" t="str">
        <f>'Ek.3-A'!M3733</f>
        <v/>
      </c>
      <c r="R3733" s="24">
        <f t="shared" si="791"/>
        <v>0</v>
      </c>
      <c r="S3733" s="141" t="str">
        <f t="shared" si="792"/>
        <v>H</v>
      </c>
      <c r="T3733" s="24">
        <f>IF(S3733="E",SUM($R$5:R3733),0)</f>
        <v>0</v>
      </c>
      <c r="U3733" s="143">
        <f t="shared" si="793"/>
        <v>0</v>
      </c>
    </row>
    <row r="3734" spans="1:21" x14ac:dyDescent="0.25">
      <c r="A3734" s="6">
        <v>38.340000000000003</v>
      </c>
      <c r="B3734" s="31" t="s">
        <v>90</v>
      </c>
      <c r="D3734" s="89">
        <v>390599100000</v>
      </c>
      <c r="E3734" s="3">
        <v>0.6</v>
      </c>
      <c r="K3734" s="3">
        <f t="shared" si="794"/>
        <v>2750</v>
      </c>
      <c r="L3734" s="97" t="str">
        <f>IF(TRIM('Ek.3-A'!F3734)&lt;&gt;"","var","yok")</f>
        <v>yok</v>
      </c>
      <c r="M3734" s="5" t="str">
        <f>IF('Ek.3-A'!F3734="", "", IF(VLOOKUP('Ek.3-A'!F3734, Veriler!D:E, 2, 0)=0, "", VLOOKUP('Ek.3-A'!F3734, Veriler!D:E, 2, 0)))</f>
        <v/>
      </c>
      <c r="N3734" s="5" t="str">
        <f>IF('Ek.3-A'!P3734="", "", 'Ek.3-A'!P3734)</f>
        <v/>
      </c>
      <c r="O3734" s="142">
        <f>'Ek.3-A'!S3734</f>
        <v>0</v>
      </c>
      <c r="P3734" s="143" t="str">
        <f>'Ek.3-A'!L3734</f>
        <v/>
      </c>
      <c r="Q3734" s="24" t="str">
        <f>'Ek.3-A'!M3734</f>
        <v/>
      </c>
      <c r="R3734" s="24">
        <f t="shared" si="791"/>
        <v>0</v>
      </c>
      <c r="S3734" s="141" t="str">
        <f t="shared" si="792"/>
        <v>H</v>
      </c>
      <c r="T3734" s="24">
        <f>IF(S3734="E",SUM($R$5:R3734),0)</f>
        <v>0</v>
      </c>
      <c r="U3734" s="143">
        <f t="shared" si="793"/>
        <v>0</v>
      </c>
    </row>
    <row r="3735" spans="1:21" x14ac:dyDescent="0.25">
      <c r="A3735" s="6">
        <v>38.35</v>
      </c>
      <c r="B3735" s="31" t="s">
        <v>90</v>
      </c>
      <c r="D3735" s="87">
        <v>390690100000</v>
      </c>
      <c r="E3735" s="3">
        <v>0.6</v>
      </c>
      <c r="K3735" s="3">
        <f t="shared" si="794"/>
        <v>2751</v>
      </c>
      <c r="L3735" s="97" t="str">
        <f>IF(TRIM('Ek.3-A'!F3735)&lt;&gt;"","var","yok")</f>
        <v>yok</v>
      </c>
      <c r="M3735" s="5" t="str">
        <f>IF('Ek.3-A'!F3735="", "", IF(VLOOKUP('Ek.3-A'!F3735, Veriler!D:E, 2, 0)=0, "", VLOOKUP('Ek.3-A'!F3735, Veriler!D:E, 2, 0)))</f>
        <v/>
      </c>
      <c r="N3735" s="5" t="str">
        <f>IF('Ek.3-A'!P3735="", "", 'Ek.3-A'!P3735)</f>
        <v/>
      </c>
      <c r="O3735" s="142">
        <f>'Ek.3-A'!S3735</f>
        <v>0</v>
      </c>
      <c r="P3735" s="143" t="str">
        <f>'Ek.3-A'!L3735</f>
        <v/>
      </c>
      <c r="Q3735" s="24" t="str">
        <f>'Ek.3-A'!M3735</f>
        <v/>
      </c>
      <c r="R3735" s="24">
        <f t="shared" si="791"/>
        <v>0</v>
      </c>
      <c r="S3735" s="141" t="str">
        <f t="shared" si="792"/>
        <v>H</v>
      </c>
      <c r="T3735" s="24">
        <f>IF(S3735="E",SUM($R$5:R3735),0)</f>
        <v>0</v>
      </c>
      <c r="U3735" s="143">
        <f t="shared" si="793"/>
        <v>0</v>
      </c>
    </row>
    <row r="3736" spans="1:21" x14ac:dyDescent="0.25">
      <c r="A3736" s="6">
        <v>38.36</v>
      </c>
      <c r="B3736" s="31" t="s">
        <v>90</v>
      </c>
      <c r="D3736" s="89">
        <v>391120000000</v>
      </c>
      <c r="E3736" s="3">
        <v>0.6</v>
      </c>
      <c r="K3736" s="3">
        <f t="shared" si="794"/>
        <v>2752</v>
      </c>
      <c r="L3736" s="97" t="str">
        <f>IF(TRIM('Ek.3-A'!F3736)&lt;&gt;"","var","yok")</f>
        <v>yok</v>
      </c>
      <c r="M3736" s="5" t="str">
        <f>IF('Ek.3-A'!F3736="", "", IF(VLOOKUP('Ek.3-A'!F3736, Veriler!D:E, 2, 0)=0, "", VLOOKUP('Ek.3-A'!F3736, Veriler!D:E, 2, 0)))</f>
        <v/>
      </c>
      <c r="N3736" s="5" t="str">
        <f>IF('Ek.3-A'!P3736="", "", 'Ek.3-A'!P3736)</f>
        <v/>
      </c>
      <c r="O3736" s="142">
        <f>'Ek.3-A'!S3736</f>
        <v>0</v>
      </c>
      <c r="P3736" s="143" t="str">
        <f>'Ek.3-A'!L3736</f>
        <v/>
      </c>
      <c r="Q3736" s="24" t="str">
        <f>'Ek.3-A'!M3736</f>
        <v/>
      </c>
      <c r="R3736" s="24">
        <f t="shared" si="791"/>
        <v>0</v>
      </c>
      <c r="S3736" s="141" t="str">
        <f t="shared" si="792"/>
        <v>H</v>
      </c>
      <c r="T3736" s="24">
        <f>IF(S3736="E",SUM($R$5:R3736),0)</f>
        <v>0</v>
      </c>
      <c r="U3736" s="143">
        <f t="shared" si="793"/>
        <v>0</v>
      </c>
    </row>
    <row r="3737" spans="1:21" x14ac:dyDescent="0.25">
      <c r="A3737" s="6">
        <v>38.369999999999997</v>
      </c>
      <c r="B3737" s="31" t="s">
        <v>90</v>
      </c>
      <c r="D3737" s="87">
        <v>391190110000</v>
      </c>
      <c r="E3737" s="3">
        <v>0.6</v>
      </c>
      <c r="K3737" s="3">
        <f t="shared" si="794"/>
        <v>2753</v>
      </c>
      <c r="L3737" s="97" t="str">
        <f>IF(TRIM('Ek.3-A'!F3737)&lt;&gt;"","var","yok")</f>
        <v>yok</v>
      </c>
      <c r="M3737" s="5" t="str">
        <f>IF('Ek.3-A'!F3737="", "", IF(VLOOKUP('Ek.3-A'!F3737, Veriler!D:E, 2, 0)=0, "", VLOOKUP('Ek.3-A'!F3737, Veriler!D:E, 2, 0)))</f>
        <v/>
      </c>
      <c r="N3737" s="5" t="str">
        <f>IF('Ek.3-A'!P3737="", "", 'Ek.3-A'!P3737)</f>
        <v/>
      </c>
      <c r="O3737" s="142">
        <f>'Ek.3-A'!S3737</f>
        <v>0</v>
      </c>
      <c r="P3737" s="143" t="str">
        <f>'Ek.3-A'!L3737</f>
        <v/>
      </c>
      <c r="Q3737" s="24" t="str">
        <f>'Ek.3-A'!M3737</f>
        <v/>
      </c>
      <c r="R3737" s="24">
        <f t="shared" si="791"/>
        <v>0</v>
      </c>
      <c r="S3737" s="141" t="str">
        <f t="shared" si="792"/>
        <v>H</v>
      </c>
      <c r="T3737" s="24">
        <f>IF(S3737="E",SUM($R$5:R3737),0)</f>
        <v>0</v>
      </c>
      <c r="U3737" s="143">
        <f t="shared" si="793"/>
        <v>0</v>
      </c>
    </row>
    <row r="3738" spans="1:21" x14ac:dyDescent="0.25">
      <c r="A3738" s="6">
        <v>38.380000000000003</v>
      </c>
      <c r="B3738" s="31" t="s">
        <v>90</v>
      </c>
      <c r="D3738" s="89">
        <v>390530000000</v>
      </c>
      <c r="E3738" s="3">
        <v>0.6</v>
      </c>
      <c r="K3738" s="3">
        <f t="shared" si="794"/>
        <v>2754</v>
      </c>
      <c r="L3738" s="97" t="str">
        <f>IF(TRIM('Ek.3-A'!F3738)&lt;&gt;"","var","yok")</f>
        <v>yok</v>
      </c>
      <c r="M3738" s="5" t="str">
        <f>IF('Ek.3-A'!F3738="", "", IF(VLOOKUP('Ek.3-A'!F3738, Veriler!D:E, 2, 0)=0, "", VLOOKUP('Ek.3-A'!F3738, Veriler!D:E, 2, 0)))</f>
        <v/>
      </c>
      <c r="N3738" s="5" t="str">
        <f>IF('Ek.3-A'!P3738="", "", 'Ek.3-A'!P3738)</f>
        <v/>
      </c>
      <c r="O3738" s="142">
        <f>'Ek.3-A'!S3738</f>
        <v>0</v>
      </c>
      <c r="P3738" s="143" t="str">
        <f>'Ek.3-A'!L3738</f>
        <v/>
      </c>
      <c r="Q3738" s="24" t="str">
        <f>'Ek.3-A'!M3738</f>
        <v/>
      </c>
      <c r="R3738" s="24">
        <f t="shared" si="791"/>
        <v>0</v>
      </c>
      <c r="S3738" s="141" t="str">
        <f t="shared" si="792"/>
        <v>H</v>
      </c>
      <c r="T3738" s="24">
        <f>IF(S3738="E",SUM($R$5:R3738),0)</f>
        <v>0</v>
      </c>
      <c r="U3738" s="143">
        <f t="shared" si="793"/>
        <v>0</v>
      </c>
    </row>
    <row r="3739" spans="1:21" x14ac:dyDescent="0.25">
      <c r="A3739" s="6">
        <v>38.39</v>
      </c>
      <c r="B3739" s="31" t="s">
        <v>90</v>
      </c>
      <c r="D3739" s="87">
        <v>390410000019</v>
      </c>
      <c r="E3739" s="3">
        <v>0.6</v>
      </c>
      <c r="K3739" s="3">
        <f t="shared" si="794"/>
        <v>2755</v>
      </c>
      <c r="L3739" s="97" t="str">
        <f>IF(TRIM('Ek.3-A'!F3739)&lt;&gt;"","var","yok")</f>
        <v>yok</v>
      </c>
      <c r="M3739" s="5" t="str">
        <f>IF('Ek.3-A'!F3739="", "", IF(VLOOKUP('Ek.3-A'!F3739, Veriler!D:E, 2, 0)=0, "", VLOOKUP('Ek.3-A'!F3739, Veriler!D:E, 2, 0)))</f>
        <v/>
      </c>
      <c r="N3739" s="5" t="str">
        <f>IF('Ek.3-A'!P3739="", "", 'Ek.3-A'!P3739)</f>
        <v/>
      </c>
      <c r="O3739" s="142">
        <f>'Ek.3-A'!S3739</f>
        <v>0</v>
      </c>
      <c r="P3739" s="143" t="str">
        <f>'Ek.3-A'!L3739</f>
        <v/>
      </c>
      <c r="Q3739" s="24" t="str">
        <f>'Ek.3-A'!M3739</f>
        <v/>
      </c>
      <c r="R3739" s="24">
        <f t="shared" si="791"/>
        <v>0</v>
      </c>
      <c r="S3739" s="141" t="str">
        <f t="shared" si="792"/>
        <v>H</v>
      </c>
      <c r="T3739" s="24">
        <f>IF(S3739="E",SUM($R$5:R3739),0)</f>
        <v>0</v>
      </c>
      <c r="U3739" s="143">
        <f t="shared" si="793"/>
        <v>0</v>
      </c>
    </row>
    <row r="3740" spans="1:21" x14ac:dyDescent="0.25">
      <c r="A3740" s="6">
        <v>38.4</v>
      </c>
      <c r="B3740" s="31" t="s">
        <v>90</v>
      </c>
      <c r="D3740" s="89">
        <v>390512000000</v>
      </c>
      <c r="E3740" s="3">
        <v>0.6</v>
      </c>
      <c r="K3740" s="3">
        <f t="shared" si="794"/>
        <v>2756</v>
      </c>
      <c r="L3740" s="97" t="str">
        <f>IF(TRIM('Ek.3-A'!F3740)&lt;&gt;"","var","yok")</f>
        <v>yok</v>
      </c>
      <c r="M3740" s="5" t="str">
        <f>IF('Ek.3-A'!F3740="", "", IF(VLOOKUP('Ek.3-A'!F3740, Veriler!D:E, 2, 0)=0, "", VLOOKUP('Ek.3-A'!F3740, Veriler!D:E, 2, 0)))</f>
        <v/>
      </c>
      <c r="N3740" s="5" t="str">
        <f>IF('Ek.3-A'!P3740="", "", 'Ek.3-A'!P3740)</f>
        <v/>
      </c>
      <c r="O3740" s="142">
        <f>'Ek.3-A'!S3740</f>
        <v>0</v>
      </c>
      <c r="P3740" s="143" t="str">
        <f>'Ek.3-A'!L3740</f>
        <v/>
      </c>
      <c r="Q3740" s="24" t="str">
        <f>'Ek.3-A'!M3740</f>
        <v/>
      </c>
      <c r="R3740" s="24">
        <f t="shared" si="791"/>
        <v>0</v>
      </c>
      <c r="S3740" s="141" t="str">
        <f t="shared" si="792"/>
        <v>H</v>
      </c>
      <c r="T3740" s="24">
        <f>IF(S3740="E",SUM($R$5:R3740),0)</f>
        <v>0</v>
      </c>
      <c r="U3740" s="143">
        <f t="shared" si="793"/>
        <v>0</v>
      </c>
    </row>
    <row r="3741" spans="1:21" x14ac:dyDescent="0.25">
      <c r="A3741" s="6">
        <v>38.409999999999997</v>
      </c>
      <c r="B3741" s="31" t="s">
        <v>90</v>
      </c>
      <c r="D3741" s="87">
        <v>390519000000</v>
      </c>
      <c r="E3741" s="3">
        <v>0.6</v>
      </c>
      <c r="K3741" s="3">
        <f t="shared" si="794"/>
        <v>2757</v>
      </c>
      <c r="L3741" s="97" t="str">
        <f>IF(TRIM('Ek.3-A'!F3741)&lt;&gt;"","var","yok")</f>
        <v>yok</v>
      </c>
      <c r="M3741" s="5" t="str">
        <f>IF('Ek.3-A'!F3741="", "", IF(VLOOKUP('Ek.3-A'!F3741, Veriler!D:E, 2, 0)=0, "", VLOOKUP('Ek.3-A'!F3741, Veriler!D:E, 2, 0)))</f>
        <v/>
      </c>
      <c r="N3741" s="5" t="str">
        <f>IF('Ek.3-A'!P3741="", "", 'Ek.3-A'!P3741)</f>
        <v/>
      </c>
      <c r="O3741" s="142">
        <f>'Ek.3-A'!S3741</f>
        <v>0</v>
      </c>
      <c r="P3741" s="143" t="str">
        <f>'Ek.3-A'!L3741</f>
        <v/>
      </c>
      <c r="Q3741" s="24" t="str">
        <f>'Ek.3-A'!M3741</f>
        <v/>
      </c>
      <c r="R3741" s="24">
        <f t="shared" si="791"/>
        <v>0</v>
      </c>
      <c r="S3741" s="141" t="str">
        <f t="shared" si="792"/>
        <v>H</v>
      </c>
      <c r="T3741" s="24">
        <f>IF(S3741="E",SUM($R$5:R3741),0)</f>
        <v>0</v>
      </c>
      <c r="U3741" s="143">
        <f t="shared" si="793"/>
        <v>0</v>
      </c>
    </row>
    <row r="3742" spans="1:21" x14ac:dyDescent="0.25">
      <c r="A3742" s="6">
        <v>38.42</v>
      </c>
      <c r="B3742" s="31" t="s">
        <v>90</v>
      </c>
      <c r="D3742" s="89">
        <v>392099210000</v>
      </c>
      <c r="E3742" s="3">
        <v>0.6</v>
      </c>
      <c r="K3742" s="3">
        <f t="shared" si="794"/>
        <v>2758</v>
      </c>
      <c r="L3742" s="97" t="str">
        <f>IF(TRIM('Ek.3-A'!F3742)&lt;&gt;"","var","yok")</f>
        <v>yok</v>
      </c>
      <c r="M3742" s="5" t="str">
        <f>IF('Ek.3-A'!F3742="", "", IF(VLOOKUP('Ek.3-A'!F3742, Veriler!D:E, 2, 0)=0, "", VLOOKUP('Ek.3-A'!F3742, Veriler!D:E, 2, 0)))</f>
        <v/>
      </c>
      <c r="N3742" s="5" t="str">
        <f>IF('Ek.3-A'!P3742="", "", 'Ek.3-A'!P3742)</f>
        <v/>
      </c>
      <c r="O3742" s="142">
        <f>'Ek.3-A'!S3742</f>
        <v>0</v>
      </c>
      <c r="P3742" s="143" t="str">
        <f>'Ek.3-A'!L3742</f>
        <v/>
      </c>
      <c r="Q3742" s="24" t="str">
        <f>'Ek.3-A'!M3742</f>
        <v/>
      </c>
      <c r="R3742" s="24">
        <f t="shared" si="791"/>
        <v>0</v>
      </c>
      <c r="S3742" s="141" t="str">
        <f t="shared" si="792"/>
        <v>H</v>
      </c>
      <c r="T3742" s="24">
        <f>IF(S3742="E",SUM($R$5:R3742),0)</f>
        <v>0</v>
      </c>
      <c r="U3742" s="143">
        <f t="shared" si="793"/>
        <v>0</v>
      </c>
    </row>
    <row r="3743" spans="1:21" x14ac:dyDescent="0.25">
      <c r="A3743" s="6">
        <v>38.43</v>
      </c>
      <c r="B3743" s="31" t="s">
        <v>90</v>
      </c>
      <c r="D3743" s="87">
        <v>560490101100</v>
      </c>
      <c r="E3743" s="3">
        <v>0.6</v>
      </c>
      <c r="L3743" s="97"/>
      <c r="M3743" s="5"/>
      <c r="N3743" s="5"/>
      <c r="O3743" s="5"/>
      <c r="Q3743" s="23"/>
      <c r="T3743" s="24"/>
      <c r="U3743" s="25"/>
    </row>
    <row r="3744" spans="1:21" x14ac:dyDescent="0.25">
      <c r="A3744" s="6">
        <v>38.44</v>
      </c>
      <c r="B3744" s="31" t="s">
        <v>90</v>
      </c>
      <c r="D3744" s="89">
        <v>560490101200</v>
      </c>
      <c r="E3744" s="3">
        <v>0.6</v>
      </c>
      <c r="K3744" s="3">
        <f>K3742+1</f>
        <v>2759</v>
      </c>
      <c r="L3744" s="97" t="str">
        <f>IF(TRIM('Ek.3-A'!F3744)&lt;&gt;"","var","yok")</f>
        <v>yok</v>
      </c>
      <c r="M3744" s="5" t="str">
        <f>IF('Ek.3-A'!F3744="", "", IF(VLOOKUP('Ek.3-A'!F3744, Veriler!D:E, 2, 0)=0, "", VLOOKUP('Ek.3-A'!F3744, Veriler!D:E, 2, 0)))</f>
        <v/>
      </c>
      <c r="N3744" s="5" t="str">
        <f>IF('Ek.3-A'!P3744="", "", 'Ek.3-A'!P3744)</f>
        <v/>
      </c>
      <c r="O3744" s="142">
        <f>'Ek.3-A'!S3744</f>
        <v>0</v>
      </c>
      <c r="P3744" s="143" t="str">
        <f>'Ek.3-A'!L3744</f>
        <v/>
      </c>
      <c r="Q3744" s="24" t="str">
        <f>'Ek.3-A'!M3744</f>
        <v/>
      </c>
      <c r="R3744" s="24">
        <f t="shared" ref="R3744:R3757" si="795">IF(L3744="var",0,IF(Q3744&lt;=0.005,Q3744,0))</f>
        <v>0</v>
      </c>
      <c r="S3744" s="141" t="str">
        <f t="shared" ref="S3744:S3757" si="796">IF(Q3744&lt;=0.005,"E","H")</f>
        <v>H</v>
      </c>
      <c r="T3744" s="24">
        <f>IF(S3744="E",SUM($R$5:R3744),0)</f>
        <v>0</v>
      </c>
      <c r="U3744" s="143">
        <f t="shared" ref="U3744:U3757" si="797">IF(T3744&lt;=0.1, O3744, IF(R3744&gt;$G$2, R3744*O3744, $G$2*O3744))</f>
        <v>0</v>
      </c>
    </row>
    <row r="3745" spans="1:41" x14ac:dyDescent="0.25">
      <c r="A3745" s="6">
        <v>38.450000000000003</v>
      </c>
      <c r="B3745" s="31" t="s">
        <v>90</v>
      </c>
      <c r="D3745" s="87">
        <v>290399800019</v>
      </c>
      <c r="E3745" s="3">
        <v>0.6</v>
      </c>
      <c r="K3745" s="3">
        <f t="shared" ref="K3745:K3757" si="798">K3744+1</f>
        <v>2760</v>
      </c>
      <c r="L3745" s="97" t="str">
        <f>IF(TRIM('Ek.3-A'!F3745)&lt;&gt;"","var","yok")</f>
        <v>yok</v>
      </c>
      <c r="M3745" s="5" t="str">
        <f>IF('Ek.3-A'!F3745="", "", IF(VLOOKUP('Ek.3-A'!F3745, Veriler!D:E, 2, 0)=0, "", VLOOKUP('Ek.3-A'!F3745, Veriler!D:E, 2, 0)))</f>
        <v/>
      </c>
      <c r="N3745" s="5" t="str">
        <f>IF('Ek.3-A'!P3745="", "", 'Ek.3-A'!P3745)</f>
        <v/>
      </c>
      <c r="O3745" s="142">
        <f>'Ek.3-A'!S3745</f>
        <v>0</v>
      </c>
      <c r="P3745" s="143" t="str">
        <f>'Ek.3-A'!L3745</f>
        <v/>
      </c>
      <c r="Q3745" s="24" t="str">
        <f>'Ek.3-A'!M3745</f>
        <v/>
      </c>
      <c r="R3745" s="24">
        <f t="shared" si="795"/>
        <v>0</v>
      </c>
      <c r="S3745" s="141" t="str">
        <f t="shared" si="796"/>
        <v>H</v>
      </c>
      <c r="T3745" s="24">
        <f>IF(S3745="E",SUM($R$5:R3745),0)</f>
        <v>0</v>
      </c>
      <c r="U3745" s="143">
        <f t="shared" si="797"/>
        <v>0</v>
      </c>
    </row>
    <row r="3746" spans="1:41" x14ac:dyDescent="0.25">
      <c r="A3746" s="6">
        <v>38.46</v>
      </c>
      <c r="B3746" s="31" t="s">
        <v>90</v>
      </c>
      <c r="D3746" s="89">
        <v>290399800015</v>
      </c>
      <c r="E3746" s="3">
        <v>0.6</v>
      </c>
      <c r="K3746" s="3">
        <f t="shared" si="798"/>
        <v>2761</v>
      </c>
      <c r="L3746" s="97" t="str">
        <f>IF(TRIM('Ek.3-A'!F3746)&lt;&gt;"","var","yok")</f>
        <v>yok</v>
      </c>
      <c r="M3746" s="5" t="str">
        <f>IF('Ek.3-A'!F3746="", "", IF(VLOOKUP('Ek.3-A'!F3746, Veriler!D:E, 2, 0)=0, "", VLOOKUP('Ek.3-A'!F3746, Veriler!D:E, 2, 0)))</f>
        <v/>
      </c>
      <c r="N3746" s="5" t="str">
        <f>IF('Ek.3-A'!P3746="", "", 'Ek.3-A'!P3746)</f>
        <v/>
      </c>
      <c r="O3746" s="142">
        <f>'Ek.3-A'!S3746</f>
        <v>0</v>
      </c>
      <c r="P3746" s="143" t="str">
        <f>'Ek.3-A'!L3746</f>
        <v/>
      </c>
      <c r="Q3746" s="24" t="str">
        <f>'Ek.3-A'!M3746</f>
        <v/>
      </c>
      <c r="R3746" s="24">
        <f t="shared" si="795"/>
        <v>0</v>
      </c>
      <c r="S3746" s="141" t="str">
        <f t="shared" si="796"/>
        <v>H</v>
      </c>
      <c r="T3746" s="24">
        <f>IF(S3746="E",SUM($R$5:R3746),0)</f>
        <v>0</v>
      </c>
      <c r="U3746" s="143">
        <f t="shared" si="797"/>
        <v>0</v>
      </c>
    </row>
    <row r="3747" spans="1:41" x14ac:dyDescent="0.25">
      <c r="A3747" s="6">
        <v>38.47</v>
      </c>
      <c r="B3747" s="31" t="s">
        <v>90</v>
      </c>
      <c r="D3747" s="87">
        <v>392190100000</v>
      </c>
      <c r="E3747" s="3">
        <v>0.6</v>
      </c>
      <c r="K3747" s="3">
        <f t="shared" si="798"/>
        <v>2762</v>
      </c>
      <c r="L3747" s="97" t="str">
        <f>IF(TRIM('Ek.3-A'!F3747)&lt;&gt;"","var","yok")</f>
        <v>yok</v>
      </c>
      <c r="M3747" s="5" t="str">
        <f>IF('Ek.3-A'!F3747="", "", IF(VLOOKUP('Ek.3-A'!F3747, Veriler!D:E, 2, 0)=0, "", VLOOKUP('Ek.3-A'!F3747, Veriler!D:E, 2, 0)))</f>
        <v/>
      </c>
      <c r="N3747" s="5" t="str">
        <f>IF('Ek.3-A'!P3747="", "", 'Ek.3-A'!P3747)</f>
        <v/>
      </c>
      <c r="O3747" s="142">
        <f>'Ek.3-A'!S3747</f>
        <v>0</v>
      </c>
      <c r="P3747" s="143" t="str">
        <f>'Ek.3-A'!L3747</f>
        <v/>
      </c>
      <c r="Q3747" s="24" t="str">
        <f>'Ek.3-A'!M3747</f>
        <v/>
      </c>
      <c r="R3747" s="24">
        <f t="shared" si="795"/>
        <v>0</v>
      </c>
      <c r="S3747" s="141" t="str">
        <f t="shared" si="796"/>
        <v>H</v>
      </c>
      <c r="T3747" s="24">
        <f>IF(S3747="E",SUM($R$5:R3747),0)</f>
        <v>0</v>
      </c>
      <c r="U3747" s="143">
        <f t="shared" si="797"/>
        <v>0</v>
      </c>
    </row>
    <row r="3748" spans="1:41" x14ac:dyDescent="0.25">
      <c r="A3748" s="6">
        <v>38.479999999999997</v>
      </c>
      <c r="B3748" s="31" t="s">
        <v>90</v>
      </c>
      <c r="D3748" s="89">
        <v>550510300019</v>
      </c>
      <c r="E3748" s="3">
        <v>0.6</v>
      </c>
      <c r="K3748" s="3">
        <f t="shared" si="798"/>
        <v>2763</v>
      </c>
      <c r="L3748" s="97" t="str">
        <f>IF(TRIM('Ek.3-A'!F3748)&lt;&gt;"","var","yok")</f>
        <v>yok</v>
      </c>
      <c r="M3748" s="5" t="str">
        <f>IF('Ek.3-A'!F3748="", "", IF(VLOOKUP('Ek.3-A'!F3748, Veriler!D:E, 2, 0)=0, "", VLOOKUP('Ek.3-A'!F3748, Veriler!D:E, 2, 0)))</f>
        <v/>
      </c>
      <c r="N3748" s="5" t="str">
        <f>IF('Ek.3-A'!P3748="", "", 'Ek.3-A'!P3748)</f>
        <v/>
      </c>
      <c r="O3748" s="142">
        <f>'Ek.3-A'!S3748</f>
        <v>0</v>
      </c>
      <c r="P3748" s="143" t="str">
        <f>'Ek.3-A'!L3748</f>
        <v/>
      </c>
      <c r="Q3748" s="24" t="str">
        <f>'Ek.3-A'!M3748</f>
        <v/>
      </c>
      <c r="R3748" s="24">
        <f t="shared" si="795"/>
        <v>0</v>
      </c>
      <c r="S3748" s="141" t="str">
        <f t="shared" si="796"/>
        <v>H</v>
      </c>
      <c r="T3748" s="24">
        <f>IF(S3748="E",SUM($R$5:R3748),0)</f>
        <v>0</v>
      </c>
      <c r="U3748" s="143">
        <f t="shared" si="797"/>
        <v>0</v>
      </c>
    </row>
    <row r="3749" spans="1:41" x14ac:dyDescent="0.25">
      <c r="A3749" s="6">
        <v>38.49</v>
      </c>
      <c r="B3749" s="31" t="s">
        <v>90</v>
      </c>
      <c r="D3749" s="87">
        <v>560741000000</v>
      </c>
      <c r="E3749" s="3">
        <v>0.6</v>
      </c>
      <c r="K3749" s="3">
        <f t="shared" si="798"/>
        <v>2764</v>
      </c>
      <c r="L3749" s="97" t="str">
        <f>IF(TRIM('Ek.3-A'!F3749)&lt;&gt;"","var","yok")</f>
        <v>yok</v>
      </c>
      <c r="M3749" s="5" t="str">
        <f>IF('Ek.3-A'!F3749="", "", IF(VLOOKUP('Ek.3-A'!F3749, Veriler!D:E, 2, 0)=0, "", VLOOKUP('Ek.3-A'!F3749, Veriler!D:E, 2, 0)))</f>
        <v/>
      </c>
      <c r="N3749" s="5" t="str">
        <f>IF('Ek.3-A'!P3749="", "", 'Ek.3-A'!P3749)</f>
        <v/>
      </c>
      <c r="O3749" s="142">
        <f>'Ek.3-A'!S3749</f>
        <v>0</v>
      </c>
      <c r="P3749" s="143" t="str">
        <f>'Ek.3-A'!L3749</f>
        <v/>
      </c>
      <c r="Q3749" s="24" t="str">
        <f>'Ek.3-A'!M3749</f>
        <v/>
      </c>
      <c r="R3749" s="24">
        <f t="shared" si="795"/>
        <v>0</v>
      </c>
      <c r="S3749" s="141" t="str">
        <f t="shared" si="796"/>
        <v>H</v>
      </c>
      <c r="T3749" s="24">
        <f>IF(S3749="E",SUM($R$5:R3749),0)</f>
        <v>0</v>
      </c>
      <c r="U3749" s="143">
        <f t="shared" si="797"/>
        <v>0</v>
      </c>
    </row>
    <row r="3750" spans="1:41" x14ac:dyDescent="0.25">
      <c r="A3750" s="6">
        <v>38.5</v>
      </c>
      <c r="B3750" s="31" t="s">
        <v>90</v>
      </c>
      <c r="D3750" s="89">
        <v>280920000015</v>
      </c>
      <c r="E3750" s="3">
        <v>0.6</v>
      </c>
      <c r="K3750" s="3">
        <f t="shared" si="798"/>
        <v>2765</v>
      </c>
      <c r="L3750" s="97" t="str">
        <f>IF(TRIM('Ek.3-A'!F3750)&lt;&gt;"","var","yok")</f>
        <v>yok</v>
      </c>
      <c r="M3750" s="5" t="str">
        <f>IF('Ek.3-A'!F3750="", "", IF(VLOOKUP('Ek.3-A'!F3750, Veriler!D:E, 2, 0)=0, "", VLOOKUP('Ek.3-A'!F3750, Veriler!D:E, 2, 0)))</f>
        <v/>
      </c>
      <c r="N3750" s="5" t="str">
        <f>IF('Ek.3-A'!P3750="", "", 'Ek.3-A'!P3750)</f>
        <v/>
      </c>
      <c r="O3750" s="142">
        <f>'Ek.3-A'!S3750</f>
        <v>0</v>
      </c>
      <c r="P3750" s="143" t="str">
        <f>'Ek.3-A'!L3750</f>
        <v/>
      </c>
      <c r="Q3750" s="24" t="str">
        <f>'Ek.3-A'!M3750</f>
        <v/>
      </c>
      <c r="R3750" s="24">
        <f t="shared" si="795"/>
        <v>0</v>
      </c>
      <c r="S3750" s="141" t="str">
        <f t="shared" si="796"/>
        <v>H</v>
      </c>
      <c r="T3750" s="24">
        <f>IF(S3750="E",SUM($R$5:R3750),0)</f>
        <v>0</v>
      </c>
      <c r="U3750" s="143">
        <f t="shared" si="797"/>
        <v>0</v>
      </c>
    </row>
    <row r="3751" spans="1:41" x14ac:dyDescent="0.25">
      <c r="A3751" s="6">
        <v>38.51</v>
      </c>
      <c r="B3751" s="31" t="s">
        <v>90</v>
      </c>
      <c r="D3751" s="87">
        <v>390220000000</v>
      </c>
      <c r="E3751" s="3">
        <v>0.6</v>
      </c>
      <c r="K3751" s="3">
        <f t="shared" si="798"/>
        <v>2766</v>
      </c>
      <c r="L3751" s="97" t="str">
        <f>IF(TRIM('Ek.3-A'!F3751)&lt;&gt;"","var","yok")</f>
        <v>yok</v>
      </c>
      <c r="M3751" s="5" t="str">
        <f>IF('Ek.3-A'!F3751="", "", IF(VLOOKUP('Ek.3-A'!F3751, Veriler!D:E, 2, 0)=0, "", VLOOKUP('Ek.3-A'!F3751, Veriler!D:E, 2, 0)))</f>
        <v/>
      </c>
      <c r="N3751" s="5" t="str">
        <f>IF('Ek.3-A'!P3751="", "", 'Ek.3-A'!P3751)</f>
        <v/>
      </c>
      <c r="O3751" s="142">
        <f>'Ek.3-A'!S3751</f>
        <v>0</v>
      </c>
      <c r="P3751" s="143" t="str">
        <f>'Ek.3-A'!L3751</f>
        <v/>
      </c>
      <c r="Q3751" s="24" t="str">
        <f>'Ek.3-A'!M3751</f>
        <v/>
      </c>
      <c r="R3751" s="24">
        <f t="shared" si="795"/>
        <v>0</v>
      </c>
      <c r="S3751" s="141" t="str">
        <f t="shared" si="796"/>
        <v>H</v>
      </c>
      <c r="T3751" s="24">
        <f>IF(S3751="E",SUM($R$5:R3751),0)</f>
        <v>0</v>
      </c>
      <c r="U3751" s="143">
        <f t="shared" si="797"/>
        <v>0</v>
      </c>
    </row>
    <row r="3752" spans="1:41" x14ac:dyDescent="0.25">
      <c r="A3752" s="6">
        <v>38.520000000000003</v>
      </c>
      <c r="B3752" s="31" t="s">
        <v>90</v>
      </c>
      <c r="D3752" s="89">
        <v>391400000000</v>
      </c>
      <c r="E3752" s="3">
        <v>0.6</v>
      </c>
      <c r="K3752" s="3">
        <f t="shared" si="798"/>
        <v>2767</v>
      </c>
      <c r="L3752" s="97" t="str">
        <f>IF(TRIM('Ek.3-A'!F3752)&lt;&gt;"","var","yok")</f>
        <v>yok</v>
      </c>
      <c r="M3752" s="5" t="str">
        <f>IF('Ek.3-A'!F3752="", "", IF(VLOOKUP('Ek.3-A'!F3752, Veriler!D:E, 2, 0)=0, "", VLOOKUP('Ek.3-A'!F3752, Veriler!D:E, 2, 0)))</f>
        <v/>
      </c>
      <c r="N3752" s="5" t="str">
        <f>IF('Ek.3-A'!P3752="", "", 'Ek.3-A'!P3752)</f>
        <v/>
      </c>
      <c r="O3752" s="142">
        <f>'Ek.3-A'!S3752</f>
        <v>0</v>
      </c>
      <c r="P3752" s="143" t="str">
        <f>'Ek.3-A'!L3752</f>
        <v/>
      </c>
      <c r="Q3752" s="24" t="str">
        <f>'Ek.3-A'!M3752</f>
        <v/>
      </c>
      <c r="R3752" s="24">
        <f t="shared" si="795"/>
        <v>0</v>
      </c>
      <c r="S3752" s="141" t="str">
        <f t="shared" si="796"/>
        <v>H</v>
      </c>
      <c r="T3752" s="24">
        <f>IF(S3752="E",SUM($R$5:R3752),0)</f>
        <v>0</v>
      </c>
      <c r="U3752" s="143">
        <f t="shared" si="797"/>
        <v>0</v>
      </c>
    </row>
    <row r="3753" spans="1:41" x14ac:dyDescent="0.25">
      <c r="A3753" s="6">
        <v>38.53</v>
      </c>
      <c r="B3753" s="31" t="s">
        <v>90</v>
      </c>
      <c r="D3753" s="87">
        <v>294190000014</v>
      </c>
      <c r="E3753" s="3">
        <v>0.6</v>
      </c>
      <c r="K3753" s="3">
        <f t="shared" si="798"/>
        <v>2768</v>
      </c>
      <c r="L3753" s="97" t="str">
        <f>IF(TRIM('Ek.3-A'!F3753)&lt;&gt;"","var","yok")</f>
        <v>yok</v>
      </c>
      <c r="M3753" s="5" t="str">
        <f>IF('Ek.3-A'!F3753="", "", IF(VLOOKUP('Ek.3-A'!F3753, Veriler!D:E, 2, 0)=0, "", VLOOKUP('Ek.3-A'!F3753, Veriler!D:E, 2, 0)))</f>
        <v/>
      </c>
      <c r="N3753" s="5" t="str">
        <f>IF('Ek.3-A'!P3753="", "", 'Ek.3-A'!P3753)</f>
        <v/>
      </c>
      <c r="O3753" s="142">
        <f>'Ek.3-A'!S3753</f>
        <v>0</v>
      </c>
      <c r="P3753" s="143" t="str">
        <f>'Ek.3-A'!L3753</f>
        <v/>
      </c>
      <c r="Q3753" s="24" t="str">
        <f>'Ek.3-A'!M3753</f>
        <v/>
      </c>
      <c r="R3753" s="24">
        <f t="shared" si="795"/>
        <v>0</v>
      </c>
      <c r="S3753" s="141" t="str">
        <f t="shared" si="796"/>
        <v>H</v>
      </c>
      <c r="T3753" s="24">
        <f>IF(S3753="E",SUM($R$5:R3753),0)</f>
        <v>0</v>
      </c>
      <c r="U3753" s="143">
        <f t="shared" si="797"/>
        <v>0</v>
      </c>
    </row>
    <row r="3754" spans="1:41" x14ac:dyDescent="0.25">
      <c r="A3754" s="6">
        <v>38.54</v>
      </c>
      <c r="B3754" s="31" t="s">
        <v>90</v>
      </c>
      <c r="D3754" s="89">
        <v>293719000019</v>
      </c>
      <c r="E3754" s="3">
        <v>0.6</v>
      </c>
      <c r="K3754" s="3">
        <f t="shared" si="798"/>
        <v>2769</v>
      </c>
      <c r="L3754" s="97" t="str">
        <f>IF(TRIM('Ek.3-A'!F3754)&lt;&gt;"","var","yok")</f>
        <v>yok</v>
      </c>
      <c r="M3754" s="5" t="str">
        <f>IF('Ek.3-A'!F3754="", "", IF(VLOOKUP('Ek.3-A'!F3754, Veriler!D:E, 2, 0)=0, "", VLOOKUP('Ek.3-A'!F3754, Veriler!D:E, 2, 0)))</f>
        <v/>
      </c>
      <c r="N3754" s="5" t="str">
        <f>IF('Ek.3-A'!P3754="", "", 'Ek.3-A'!P3754)</f>
        <v/>
      </c>
      <c r="O3754" s="142">
        <f>'Ek.3-A'!S3754</f>
        <v>0</v>
      </c>
      <c r="P3754" s="143" t="str">
        <f>'Ek.3-A'!L3754</f>
        <v/>
      </c>
      <c r="Q3754" s="24" t="str">
        <f>'Ek.3-A'!M3754</f>
        <v/>
      </c>
      <c r="R3754" s="24">
        <f t="shared" si="795"/>
        <v>0</v>
      </c>
      <c r="S3754" s="141" t="str">
        <f t="shared" si="796"/>
        <v>H</v>
      </c>
      <c r="T3754" s="24">
        <f>IF(S3754="E",SUM($R$5:R3754),0)</f>
        <v>0</v>
      </c>
      <c r="U3754" s="143">
        <f t="shared" si="797"/>
        <v>0</v>
      </c>
    </row>
    <row r="3755" spans="1:41" x14ac:dyDescent="0.25">
      <c r="A3755" s="6">
        <v>38.549999999999997</v>
      </c>
      <c r="B3755" s="31" t="s">
        <v>90</v>
      </c>
      <c r="D3755" s="87">
        <v>550510700019</v>
      </c>
      <c r="E3755" s="3">
        <v>0.6</v>
      </c>
      <c r="K3755" s="3">
        <f t="shared" si="798"/>
        <v>2770</v>
      </c>
      <c r="L3755" s="97" t="str">
        <f>IF(TRIM('Ek.3-A'!F3755)&lt;&gt;"","var","yok")</f>
        <v>yok</v>
      </c>
      <c r="M3755" s="5" t="str">
        <f>IF('Ek.3-A'!F3755="", "", IF(VLOOKUP('Ek.3-A'!F3755, Veriler!D:E, 2, 0)=0, "", VLOOKUP('Ek.3-A'!F3755, Veriler!D:E, 2, 0)))</f>
        <v/>
      </c>
      <c r="N3755" s="5" t="str">
        <f>IF('Ek.3-A'!P3755="", "", 'Ek.3-A'!P3755)</f>
        <v/>
      </c>
      <c r="O3755" s="142">
        <f>'Ek.3-A'!S3755</f>
        <v>0</v>
      </c>
      <c r="P3755" s="143" t="str">
        <f>'Ek.3-A'!L3755</f>
        <v/>
      </c>
      <c r="Q3755" s="24" t="str">
        <f>'Ek.3-A'!M3755</f>
        <v/>
      </c>
      <c r="R3755" s="24">
        <f t="shared" si="795"/>
        <v>0</v>
      </c>
      <c r="S3755" s="141" t="str">
        <f t="shared" si="796"/>
        <v>H</v>
      </c>
      <c r="T3755" s="24">
        <f>IF(S3755="E",SUM($R$5:R3755),0)</f>
        <v>0</v>
      </c>
      <c r="U3755" s="143">
        <f t="shared" si="797"/>
        <v>0</v>
      </c>
    </row>
    <row r="3756" spans="1:41" x14ac:dyDescent="0.25">
      <c r="A3756" s="6">
        <v>38.56</v>
      </c>
      <c r="B3756" s="31" t="s">
        <v>90</v>
      </c>
      <c r="D3756" s="89">
        <v>540412000019</v>
      </c>
      <c r="E3756" s="3">
        <v>0.6</v>
      </c>
      <c r="K3756" s="3">
        <f t="shared" si="798"/>
        <v>2771</v>
      </c>
      <c r="L3756" s="97" t="str">
        <f>IF(TRIM('Ek.3-A'!F3756)&lt;&gt;"","var","yok")</f>
        <v>yok</v>
      </c>
      <c r="M3756" s="5" t="str">
        <f>IF('Ek.3-A'!F3756="", "", IF(VLOOKUP('Ek.3-A'!F3756, Veriler!D:E, 2, 0)=0, "", VLOOKUP('Ek.3-A'!F3756, Veriler!D:E, 2, 0)))</f>
        <v/>
      </c>
      <c r="N3756" s="5" t="str">
        <f>IF('Ek.3-A'!P3756="", "", 'Ek.3-A'!P3756)</f>
        <v/>
      </c>
      <c r="O3756" s="142">
        <f>'Ek.3-A'!S3756</f>
        <v>0</v>
      </c>
      <c r="P3756" s="143" t="str">
        <f>'Ek.3-A'!L3756</f>
        <v/>
      </c>
      <c r="Q3756" s="24" t="str">
        <f>'Ek.3-A'!M3756</f>
        <v/>
      </c>
      <c r="R3756" s="24">
        <f t="shared" si="795"/>
        <v>0</v>
      </c>
      <c r="S3756" s="141" t="str">
        <f t="shared" si="796"/>
        <v>H</v>
      </c>
      <c r="T3756" s="24">
        <f>IF(S3756="E",SUM($R$5:R3756),0)</f>
        <v>0</v>
      </c>
      <c r="U3756" s="143">
        <f t="shared" si="797"/>
        <v>0</v>
      </c>
    </row>
    <row r="3757" spans="1:41" x14ac:dyDescent="0.25">
      <c r="A3757" s="6">
        <v>38.57</v>
      </c>
      <c r="B3757" s="31" t="s">
        <v>90</v>
      </c>
      <c r="D3757" s="87">
        <v>540412000011</v>
      </c>
      <c r="E3757" s="3">
        <v>0.6</v>
      </c>
      <c r="K3757" s="3">
        <f t="shared" si="798"/>
        <v>2772</v>
      </c>
      <c r="L3757" s="97" t="str">
        <f>IF(TRIM('Ek.3-A'!F3757)&lt;&gt;"","var","yok")</f>
        <v>yok</v>
      </c>
      <c r="M3757" s="5" t="str">
        <f>IF('Ek.3-A'!F3757="", "", IF(VLOOKUP('Ek.3-A'!F3757, Veriler!D:E, 2, 0)=0, "", VLOOKUP('Ek.3-A'!F3757, Veriler!D:E, 2, 0)))</f>
        <v/>
      </c>
      <c r="N3757" s="5" t="str">
        <f>IF('Ek.3-A'!P3757="", "", 'Ek.3-A'!P3757)</f>
        <v/>
      </c>
      <c r="O3757" s="142">
        <f>'Ek.3-A'!S3757</f>
        <v>0</v>
      </c>
      <c r="P3757" s="143" t="str">
        <f>'Ek.3-A'!L3757</f>
        <v/>
      </c>
      <c r="Q3757" s="24" t="str">
        <f>'Ek.3-A'!M3757</f>
        <v/>
      </c>
      <c r="R3757" s="24">
        <f t="shared" si="795"/>
        <v>0</v>
      </c>
      <c r="S3757" s="141" t="str">
        <f t="shared" si="796"/>
        <v>H</v>
      </c>
      <c r="T3757" s="24">
        <f>IF(S3757="E",SUM($R$5:R3757),0)</f>
        <v>0</v>
      </c>
      <c r="U3757" s="143">
        <f t="shared" si="797"/>
        <v>0</v>
      </c>
    </row>
    <row r="3758" spans="1:41" x14ac:dyDescent="0.25">
      <c r="A3758" s="6">
        <v>38.58</v>
      </c>
      <c r="B3758" s="31" t="s">
        <v>90</v>
      </c>
      <c r="D3758" s="89">
        <v>390290100000</v>
      </c>
      <c r="E3758" s="3">
        <v>0.6</v>
      </c>
      <c r="T3758" s="24"/>
      <c r="U3758" s="25"/>
      <c r="AO3758" s="140">
        <f>'Ek.3-A'!L3758</f>
        <v>0</v>
      </c>
    </row>
    <row r="3759" spans="1:41" x14ac:dyDescent="0.25">
      <c r="A3759" s="6">
        <v>38.590000000000003</v>
      </c>
      <c r="B3759" s="31" t="s">
        <v>90</v>
      </c>
      <c r="D3759" s="87">
        <v>390469100000</v>
      </c>
      <c r="E3759" s="3">
        <v>0.6</v>
      </c>
      <c r="T3759" s="24"/>
      <c r="U3759" s="25"/>
    </row>
    <row r="3760" spans="1:41" x14ac:dyDescent="0.25">
      <c r="A3760" s="6">
        <v>38.6</v>
      </c>
      <c r="B3760" s="31" t="s">
        <v>90</v>
      </c>
      <c r="D3760" s="89">
        <v>390290200000</v>
      </c>
      <c r="E3760" s="3">
        <v>0.6</v>
      </c>
      <c r="T3760" s="24"/>
      <c r="U3760" s="25"/>
    </row>
    <row r="3761" spans="1:21" x14ac:dyDescent="0.25">
      <c r="A3761" s="6">
        <v>38.61</v>
      </c>
      <c r="B3761" s="31" t="s">
        <v>90</v>
      </c>
      <c r="D3761" s="87">
        <v>540220001000</v>
      </c>
      <c r="E3761" s="3">
        <v>0.6</v>
      </c>
      <c r="T3761" s="24"/>
      <c r="U3761" s="25"/>
    </row>
    <row r="3762" spans="1:21" x14ac:dyDescent="0.25">
      <c r="A3762" s="6">
        <v>38.619999999999997</v>
      </c>
      <c r="B3762" s="31" t="s">
        <v>90</v>
      </c>
      <c r="D3762" s="89">
        <v>540220002911</v>
      </c>
      <c r="E3762" s="3">
        <v>0.6</v>
      </c>
      <c r="T3762" s="24"/>
      <c r="U3762" s="25"/>
    </row>
    <row r="3763" spans="1:21" x14ac:dyDescent="0.25">
      <c r="A3763" s="6">
        <v>38.630000000000003</v>
      </c>
      <c r="B3763" s="31" t="s">
        <v>90</v>
      </c>
      <c r="D3763" s="87">
        <v>381700800011</v>
      </c>
      <c r="E3763" s="3">
        <v>0.6</v>
      </c>
      <c r="T3763" s="24"/>
      <c r="U3763" s="25"/>
    </row>
    <row r="3764" spans="1:21" x14ac:dyDescent="0.25">
      <c r="A3764" s="6">
        <v>38.64</v>
      </c>
      <c r="B3764" s="31" t="s">
        <v>90</v>
      </c>
      <c r="D3764" s="89">
        <v>845390000000</v>
      </c>
      <c r="E3764" s="3">
        <v>0.6</v>
      </c>
      <c r="T3764" s="24"/>
      <c r="U3764" s="25"/>
    </row>
    <row r="3765" spans="1:21" x14ac:dyDescent="0.25">
      <c r="A3765" s="6">
        <v>38.65</v>
      </c>
      <c r="B3765" s="31" t="s">
        <v>90</v>
      </c>
      <c r="D3765" s="87">
        <v>310490009000</v>
      </c>
      <c r="E3765" s="3">
        <v>0.6</v>
      </c>
      <c r="T3765" s="24"/>
      <c r="U3765" s="25"/>
    </row>
    <row r="3766" spans="1:21" x14ac:dyDescent="0.25">
      <c r="A3766" s="6">
        <v>38.659999999999997</v>
      </c>
      <c r="B3766" s="31" t="s">
        <v>90</v>
      </c>
      <c r="D3766" s="89">
        <v>280519900011</v>
      </c>
      <c r="E3766" s="3">
        <v>0.6</v>
      </c>
      <c r="T3766" s="24"/>
      <c r="U3766" s="25"/>
    </row>
    <row r="3767" spans="1:21" x14ac:dyDescent="0.25">
      <c r="A3767" s="6">
        <v>38.67</v>
      </c>
      <c r="B3767" s="31" t="s">
        <v>90</v>
      </c>
      <c r="D3767" s="87">
        <v>292249859022</v>
      </c>
      <c r="E3767" s="3">
        <v>0.6</v>
      </c>
      <c r="K3767" s="3">
        <f>K3757+1</f>
        <v>2773</v>
      </c>
      <c r="L3767" s="97" t="str">
        <f>IF(TRIM('Ek.3-A'!F3767)&lt;&gt;"","var","yok")</f>
        <v>yok</v>
      </c>
      <c r="M3767" s="5" t="str">
        <f>IF('Ek.3-A'!F3767="", "", IF(VLOOKUP('Ek.3-A'!F3767, Veriler!D:E, 2, 0)=0, "", VLOOKUP('Ek.3-A'!F3767, Veriler!D:E, 2, 0)))</f>
        <v/>
      </c>
      <c r="N3767" s="5" t="str">
        <f>IF('Ek.3-A'!P3767="", "", 'Ek.3-A'!P3767)</f>
        <v/>
      </c>
      <c r="O3767" s="142">
        <f>'Ek.3-A'!S3767</f>
        <v>0</v>
      </c>
      <c r="P3767" s="143" t="str">
        <f>'Ek.3-A'!L3767</f>
        <v/>
      </c>
      <c r="Q3767" s="24" t="str">
        <f>'Ek.3-A'!M3767</f>
        <v/>
      </c>
      <c r="R3767" s="24">
        <f t="shared" ref="R3767:R3780" si="799">IF(L3767="var",0,IF(Q3767&lt;=0.005,Q3767,0))</f>
        <v>0</v>
      </c>
      <c r="S3767" s="141" t="str">
        <f t="shared" ref="S3767:S3780" si="800">IF(Q3767&lt;=0.005,"E","H")</f>
        <v>H</v>
      </c>
      <c r="T3767" s="24">
        <f>IF(S3767="E",SUM($R$5:R3767),0)</f>
        <v>0</v>
      </c>
      <c r="U3767" s="143">
        <f t="shared" ref="U3767:U3780" si="801">IF(T3767&lt;=0.1, O3767, IF(R3767&gt;$G$2, R3767*O3767, $G$2*O3767))</f>
        <v>0</v>
      </c>
    </row>
    <row r="3768" spans="1:21" x14ac:dyDescent="0.25">
      <c r="A3768" s="6">
        <v>38.68</v>
      </c>
      <c r="B3768" s="31" t="s">
        <v>90</v>
      </c>
      <c r="D3768" s="89">
        <v>283640000012</v>
      </c>
      <c r="E3768" s="3">
        <v>0.6</v>
      </c>
      <c r="K3768" s="3">
        <f t="shared" ref="K3768:K3780" si="802">K3767+1</f>
        <v>2774</v>
      </c>
      <c r="L3768" s="97" t="str">
        <f>IF(TRIM('Ek.3-A'!F3768)&lt;&gt;"","var","yok")</f>
        <v>yok</v>
      </c>
      <c r="M3768" s="5" t="str">
        <f>IF('Ek.3-A'!F3768="", "", IF(VLOOKUP('Ek.3-A'!F3768, Veriler!D:E, 2, 0)=0, "", VLOOKUP('Ek.3-A'!F3768, Veriler!D:E, 2, 0)))</f>
        <v/>
      </c>
      <c r="N3768" s="5" t="str">
        <f>IF('Ek.3-A'!P3768="", "", 'Ek.3-A'!P3768)</f>
        <v/>
      </c>
      <c r="O3768" s="142">
        <f>'Ek.3-A'!S3768</f>
        <v>0</v>
      </c>
      <c r="P3768" s="143" t="str">
        <f>'Ek.3-A'!L3768</f>
        <v/>
      </c>
      <c r="Q3768" s="24" t="str">
        <f>'Ek.3-A'!M3768</f>
        <v/>
      </c>
      <c r="R3768" s="24">
        <f t="shared" si="799"/>
        <v>0</v>
      </c>
      <c r="S3768" s="141" t="str">
        <f t="shared" si="800"/>
        <v>H</v>
      </c>
      <c r="T3768" s="24">
        <f>IF(S3768="E",SUM($R$5:R3768),0)</f>
        <v>0</v>
      </c>
      <c r="U3768" s="143">
        <f t="shared" si="801"/>
        <v>0</v>
      </c>
    </row>
    <row r="3769" spans="1:21" x14ac:dyDescent="0.25">
      <c r="A3769" s="6">
        <v>38.69</v>
      </c>
      <c r="B3769" s="31" t="s">
        <v>90</v>
      </c>
      <c r="D3769" s="87">
        <v>291813001012</v>
      </c>
      <c r="E3769" s="3">
        <v>0.6</v>
      </c>
      <c r="K3769" s="3">
        <f t="shared" si="802"/>
        <v>2775</v>
      </c>
      <c r="L3769" s="97" t="str">
        <f>IF(TRIM('Ek.3-A'!F3769)&lt;&gt;"","var","yok")</f>
        <v>yok</v>
      </c>
      <c r="M3769" s="5" t="str">
        <f>IF('Ek.3-A'!F3769="", "", IF(VLOOKUP('Ek.3-A'!F3769, Veriler!D:E, 2, 0)=0, "", VLOOKUP('Ek.3-A'!F3769, Veriler!D:E, 2, 0)))</f>
        <v/>
      </c>
      <c r="N3769" s="5" t="str">
        <f>IF('Ek.3-A'!P3769="", "", 'Ek.3-A'!P3769)</f>
        <v/>
      </c>
      <c r="O3769" s="142">
        <f>'Ek.3-A'!S3769</f>
        <v>0</v>
      </c>
      <c r="P3769" s="143" t="str">
        <f>'Ek.3-A'!L3769</f>
        <v/>
      </c>
      <c r="Q3769" s="24" t="str">
        <f>'Ek.3-A'!M3769</f>
        <v/>
      </c>
      <c r="R3769" s="24">
        <f t="shared" si="799"/>
        <v>0</v>
      </c>
      <c r="S3769" s="141" t="str">
        <f t="shared" si="800"/>
        <v>H</v>
      </c>
      <c r="T3769" s="24">
        <f>IF(S3769="E",SUM($R$5:R3769),0)</f>
        <v>0</v>
      </c>
      <c r="U3769" s="143">
        <f t="shared" si="801"/>
        <v>0</v>
      </c>
    </row>
    <row r="3770" spans="1:21" x14ac:dyDescent="0.25">
      <c r="A3770" s="6">
        <v>38.700000000000003</v>
      </c>
      <c r="B3770" s="31" t="s">
        <v>90</v>
      </c>
      <c r="D3770" s="89">
        <v>282751000012</v>
      </c>
      <c r="E3770" s="3">
        <v>0.6</v>
      </c>
      <c r="K3770" s="3">
        <f t="shared" si="802"/>
        <v>2776</v>
      </c>
      <c r="L3770" s="97" t="str">
        <f>IF(TRIM('Ek.3-A'!F3770)&lt;&gt;"","var","yok")</f>
        <v>yok</v>
      </c>
      <c r="M3770" s="5" t="str">
        <f>IF('Ek.3-A'!F3770="", "", IF(VLOOKUP('Ek.3-A'!F3770, Veriler!D:E, 2, 0)=0, "", VLOOKUP('Ek.3-A'!F3770, Veriler!D:E, 2, 0)))</f>
        <v/>
      </c>
      <c r="N3770" s="5" t="str">
        <f>IF('Ek.3-A'!P3770="", "", 'Ek.3-A'!P3770)</f>
        <v/>
      </c>
      <c r="O3770" s="142">
        <f>'Ek.3-A'!S3770</f>
        <v>0</v>
      </c>
      <c r="P3770" s="143" t="str">
        <f>'Ek.3-A'!L3770</f>
        <v/>
      </c>
      <c r="Q3770" s="24" t="str">
        <f>'Ek.3-A'!M3770</f>
        <v/>
      </c>
      <c r="R3770" s="24">
        <f t="shared" si="799"/>
        <v>0</v>
      </c>
      <c r="S3770" s="141" t="str">
        <f t="shared" si="800"/>
        <v>H</v>
      </c>
      <c r="T3770" s="24">
        <f>IF(S3770="E",SUM($R$5:R3770),0)</f>
        <v>0</v>
      </c>
      <c r="U3770" s="143">
        <f t="shared" si="801"/>
        <v>0</v>
      </c>
    </row>
    <row r="3771" spans="1:21" x14ac:dyDescent="0.25">
      <c r="A3771" s="6">
        <v>38.71</v>
      </c>
      <c r="B3771" s="31" t="s">
        <v>90</v>
      </c>
      <c r="D3771" s="87">
        <v>284150001000</v>
      </c>
      <c r="E3771" s="3">
        <v>0.6</v>
      </c>
      <c r="K3771" s="3">
        <f t="shared" si="802"/>
        <v>2777</v>
      </c>
      <c r="L3771" s="97" t="str">
        <f>IF(TRIM('Ek.3-A'!F3771)&lt;&gt;"","var","yok")</f>
        <v>yok</v>
      </c>
      <c r="M3771" s="5" t="str">
        <f>IF('Ek.3-A'!F3771="", "", IF(VLOOKUP('Ek.3-A'!F3771, Veriler!D:E, 2, 0)=0, "", VLOOKUP('Ek.3-A'!F3771, Veriler!D:E, 2, 0)))</f>
        <v/>
      </c>
      <c r="N3771" s="5" t="str">
        <f>IF('Ek.3-A'!P3771="", "", 'Ek.3-A'!P3771)</f>
        <v/>
      </c>
      <c r="O3771" s="142">
        <f>'Ek.3-A'!S3771</f>
        <v>0</v>
      </c>
      <c r="P3771" s="143" t="str">
        <f>'Ek.3-A'!L3771</f>
        <v/>
      </c>
      <c r="Q3771" s="24" t="str">
        <f>'Ek.3-A'!M3771</f>
        <v/>
      </c>
      <c r="R3771" s="24">
        <f t="shared" si="799"/>
        <v>0</v>
      </c>
      <c r="S3771" s="141" t="str">
        <f t="shared" si="800"/>
        <v>H</v>
      </c>
      <c r="T3771" s="24">
        <f>IF(S3771="E",SUM($R$5:R3771),0)</f>
        <v>0</v>
      </c>
      <c r="U3771" s="143">
        <f t="shared" si="801"/>
        <v>0</v>
      </c>
    </row>
    <row r="3772" spans="1:21" x14ac:dyDescent="0.25">
      <c r="A3772" s="6">
        <v>38.72</v>
      </c>
      <c r="B3772" s="31" t="s">
        <v>90</v>
      </c>
      <c r="D3772" s="89">
        <v>282690801000</v>
      </c>
      <c r="E3772" s="3">
        <v>0.6</v>
      </c>
      <c r="K3772" s="3">
        <f t="shared" si="802"/>
        <v>2778</v>
      </c>
      <c r="L3772" s="97" t="str">
        <f>IF(TRIM('Ek.3-A'!F3772)&lt;&gt;"","var","yok")</f>
        <v>yok</v>
      </c>
      <c r="M3772" s="5" t="str">
        <f>IF('Ek.3-A'!F3772="", "", IF(VLOOKUP('Ek.3-A'!F3772, Veriler!D:E, 2, 0)=0, "", VLOOKUP('Ek.3-A'!F3772, Veriler!D:E, 2, 0)))</f>
        <v/>
      </c>
      <c r="N3772" s="5" t="str">
        <f>IF('Ek.3-A'!P3772="", "", 'Ek.3-A'!P3772)</f>
        <v/>
      </c>
      <c r="O3772" s="142">
        <f>'Ek.3-A'!S3772</f>
        <v>0</v>
      </c>
      <c r="P3772" s="143" t="str">
        <f>'Ek.3-A'!L3772</f>
        <v/>
      </c>
      <c r="Q3772" s="24" t="str">
        <f>'Ek.3-A'!M3772</f>
        <v/>
      </c>
      <c r="R3772" s="24">
        <f t="shared" si="799"/>
        <v>0</v>
      </c>
      <c r="S3772" s="141" t="str">
        <f t="shared" si="800"/>
        <v>H</v>
      </c>
      <c r="T3772" s="24">
        <f>IF(S3772="E",SUM($R$5:R3772),0)</f>
        <v>0</v>
      </c>
      <c r="U3772" s="143">
        <f t="shared" si="801"/>
        <v>0</v>
      </c>
    </row>
    <row r="3773" spans="1:21" x14ac:dyDescent="0.25">
      <c r="A3773" s="6">
        <v>38.729999999999997</v>
      </c>
      <c r="B3773" s="31" t="s">
        <v>90</v>
      </c>
      <c r="D3773" s="87">
        <v>282690806000</v>
      </c>
      <c r="E3773" s="3">
        <v>0.6</v>
      </c>
      <c r="K3773" s="3">
        <f t="shared" si="802"/>
        <v>2779</v>
      </c>
      <c r="L3773" s="97" t="str">
        <f>IF(TRIM('Ek.3-A'!F3773)&lt;&gt;"","var","yok")</f>
        <v>yok</v>
      </c>
      <c r="M3773" s="5" t="str">
        <f>IF('Ek.3-A'!F3773="", "", IF(VLOOKUP('Ek.3-A'!F3773, Veriler!D:E, 2, 0)=0, "", VLOOKUP('Ek.3-A'!F3773, Veriler!D:E, 2, 0)))</f>
        <v/>
      </c>
      <c r="N3773" s="5" t="str">
        <f>IF('Ek.3-A'!P3773="", "", 'Ek.3-A'!P3773)</f>
        <v/>
      </c>
      <c r="O3773" s="142">
        <f>'Ek.3-A'!S3773</f>
        <v>0</v>
      </c>
      <c r="P3773" s="143" t="str">
        <f>'Ek.3-A'!L3773</f>
        <v/>
      </c>
      <c r="Q3773" s="24" t="str">
        <f>'Ek.3-A'!M3773</f>
        <v/>
      </c>
      <c r="R3773" s="24">
        <f t="shared" si="799"/>
        <v>0</v>
      </c>
      <c r="S3773" s="141" t="str">
        <f t="shared" si="800"/>
        <v>H</v>
      </c>
      <c r="T3773" s="24">
        <f>IF(S3773="E",SUM($R$5:R3773),0)</f>
        <v>0</v>
      </c>
      <c r="U3773" s="143">
        <f t="shared" si="801"/>
        <v>0</v>
      </c>
    </row>
    <row r="3774" spans="1:21" x14ac:dyDescent="0.25">
      <c r="A3774" s="6">
        <v>38.74</v>
      </c>
      <c r="B3774" s="31" t="s">
        <v>90</v>
      </c>
      <c r="D3774" s="89">
        <v>282619901000</v>
      </c>
      <c r="E3774" s="3">
        <v>0.6</v>
      </c>
      <c r="K3774" s="3">
        <f t="shared" si="802"/>
        <v>2780</v>
      </c>
      <c r="L3774" s="97" t="str">
        <f>IF(TRIM('Ek.3-A'!F3774)&lt;&gt;"","var","yok")</f>
        <v>yok</v>
      </c>
      <c r="M3774" s="5" t="str">
        <f>IF('Ek.3-A'!F3774="", "", IF(VLOOKUP('Ek.3-A'!F3774, Veriler!D:E, 2, 0)=0, "", VLOOKUP('Ek.3-A'!F3774, Veriler!D:E, 2, 0)))</f>
        <v/>
      </c>
      <c r="N3774" s="5" t="str">
        <f>IF('Ek.3-A'!P3774="", "", 'Ek.3-A'!P3774)</f>
        <v/>
      </c>
      <c r="O3774" s="142">
        <f>'Ek.3-A'!S3774</f>
        <v>0</v>
      </c>
      <c r="P3774" s="143" t="str">
        <f>'Ek.3-A'!L3774</f>
        <v/>
      </c>
      <c r="Q3774" s="24" t="str">
        <f>'Ek.3-A'!M3774</f>
        <v/>
      </c>
      <c r="R3774" s="24">
        <f t="shared" si="799"/>
        <v>0</v>
      </c>
      <c r="S3774" s="141" t="str">
        <f t="shared" si="800"/>
        <v>H</v>
      </c>
      <c r="T3774" s="24">
        <f>IF(S3774="E",SUM($R$5:R3774),0)</f>
        <v>0</v>
      </c>
      <c r="U3774" s="143">
        <f t="shared" si="801"/>
        <v>0</v>
      </c>
    </row>
    <row r="3775" spans="1:21" x14ac:dyDescent="0.25">
      <c r="A3775" s="6">
        <v>38.75</v>
      </c>
      <c r="B3775" s="31" t="s">
        <v>90</v>
      </c>
      <c r="D3775" s="87">
        <v>283524000000</v>
      </c>
      <c r="E3775" s="3">
        <v>0.6</v>
      </c>
      <c r="K3775" s="3">
        <f t="shared" si="802"/>
        <v>2781</v>
      </c>
      <c r="L3775" s="97" t="str">
        <f>IF(TRIM('Ek.3-A'!F3775)&lt;&gt;"","var","yok")</f>
        <v>yok</v>
      </c>
      <c r="M3775" s="5" t="str">
        <f>IF('Ek.3-A'!F3775="", "", IF(VLOOKUP('Ek.3-A'!F3775, Veriler!D:E, 2, 0)=0, "", VLOOKUP('Ek.3-A'!F3775, Veriler!D:E, 2, 0)))</f>
        <v/>
      </c>
      <c r="N3775" s="5" t="str">
        <f>IF('Ek.3-A'!P3775="", "", 'Ek.3-A'!P3775)</f>
        <v/>
      </c>
      <c r="O3775" s="142">
        <f>'Ek.3-A'!S3775</f>
        <v>0</v>
      </c>
      <c r="P3775" s="143" t="str">
        <f>'Ek.3-A'!L3775</f>
        <v/>
      </c>
      <c r="Q3775" s="24" t="str">
        <f>'Ek.3-A'!M3775</f>
        <v/>
      </c>
      <c r="R3775" s="24">
        <f t="shared" si="799"/>
        <v>0</v>
      </c>
      <c r="S3775" s="141" t="str">
        <f t="shared" si="800"/>
        <v>H</v>
      </c>
      <c r="T3775" s="24">
        <f>IF(S3775="E",SUM($R$5:R3775),0)</f>
        <v>0</v>
      </c>
      <c r="U3775" s="143">
        <f t="shared" si="801"/>
        <v>0</v>
      </c>
    </row>
    <row r="3776" spans="1:21" x14ac:dyDescent="0.25">
      <c r="A3776" s="6">
        <v>38.76</v>
      </c>
      <c r="B3776" s="31" t="s">
        <v>90</v>
      </c>
      <c r="D3776" s="89">
        <v>283510002000</v>
      </c>
      <c r="E3776" s="3">
        <v>0.6</v>
      </c>
      <c r="K3776" s="3">
        <f t="shared" si="802"/>
        <v>2782</v>
      </c>
      <c r="L3776" s="97" t="str">
        <f>IF(TRIM('Ek.3-A'!F3776)&lt;&gt;"","var","yok")</f>
        <v>yok</v>
      </c>
      <c r="M3776" s="5" t="str">
        <f>IF('Ek.3-A'!F3776="", "", IF(VLOOKUP('Ek.3-A'!F3776, Veriler!D:E, 2, 0)=0, "", VLOOKUP('Ek.3-A'!F3776, Veriler!D:E, 2, 0)))</f>
        <v/>
      </c>
      <c r="N3776" s="5" t="str">
        <f>IF('Ek.3-A'!P3776="", "", 'Ek.3-A'!P3776)</f>
        <v/>
      </c>
      <c r="O3776" s="142">
        <f>'Ek.3-A'!S3776</f>
        <v>0</v>
      </c>
      <c r="P3776" s="143" t="str">
        <f>'Ek.3-A'!L3776</f>
        <v/>
      </c>
      <c r="Q3776" s="24" t="str">
        <f>'Ek.3-A'!M3776</f>
        <v/>
      </c>
      <c r="R3776" s="24">
        <f t="shared" si="799"/>
        <v>0</v>
      </c>
      <c r="S3776" s="141" t="str">
        <f t="shared" si="800"/>
        <v>H</v>
      </c>
      <c r="T3776" s="24">
        <f>IF(S3776="E",SUM($R$5:R3776),0)</f>
        <v>0</v>
      </c>
      <c r="U3776" s="143">
        <f t="shared" si="801"/>
        <v>0</v>
      </c>
    </row>
    <row r="3777" spans="1:21" x14ac:dyDescent="0.25">
      <c r="A3777" s="6">
        <v>38.770000000000003</v>
      </c>
      <c r="B3777" s="31" t="s">
        <v>90</v>
      </c>
      <c r="D3777" s="87">
        <v>291816000014</v>
      </c>
      <c r="E3777" s="3">
        <v>0.6</v>
      </c>
      <c r="K3777" s="3">
        <f t="shared" si="802"/>
        <v>2783</v>
      </c>
      <c r="L3777" s="97" t="str">
        <f>IF(TRIM('Ek.3-A'!F3777)&lt;&gt;"","var","yok")</f>
        <v>yok</v>
      </c>
      <c r="M3777" s="5" t="str">
        <f>IF('Ek.3-A'!F3777="", "", IF(VLOOKUP('Ek.3-A'!F3777, Veriler!D:E, 2, 0)=0, "", VLOOKUP('Ek.3-A'!F3777, Veriler!D:E, 2, 0)))</f>
        <v/>
      </c>
      <c r="N3777" s="5" t="str">
        <f>IF('Ek.3-A'!P3777="", "", 'Ek.3-A'!P3777)</f>
        <v/>
      </c>
      <c r="O3777" s="142">
        <f>'Ek.3-A'!S3777</f>
        <v>0</v>
      </c>
      <c r="P3777" s="143" t="str">
        <f>'Ek.3-A'!L3777</f>
        <v/>
      </c>
      <c r="Q3777" s="24" t="str">
        <f>'Ek.3-A'!M3777</f>
        <v/>
      </c>
      <c r="R3777" s="24">
        <f t="shared" si="799"/>
        <v>0</v>
      </c>
      <c r="S3777" s="141" t="str">
        <f t="shared" si="800"/>
        <v>H</v>
      </c>
      <c r="T3777" s="24">
        <f>IF(S3777="E",SUM($R$5:R3777),0)</f>
        <v>0</v>
      </c>
      <c r="U3777" s="143">
        <f t="shared" si="801"/>
        <v>0</v>
      </c>
    </row>
    <row r="3778" spans="1:21" x14ac:dyDescent="0.25">
      <c r="A3778" s="6">
        <v>38.78</v>
      </c>
      <c r="B3778" s="31" t="s">
        <v>90</v>
      </c>
      <c r="D3778" s="89">
        <v>281520000000</v>
      </c>
      <c r="E3778" s="3">
        <v>0.6</v>
      </c>
      <c r="K3778" s="3">
        <f t="shared" si="802"/>
        <v>2784</v>
      </c>
      <c r="L3778" s="97" t="str">
        <f>IF(TRIM('Ek.3-A'!F3778)&lt;&gt;"","var","yok")</f>
        <v>yok</v>
      </c>
      <c r="M3778" s="5" t="str">
        <f>IF('Ek.3-A'!F3778="", "", IF(VLOOKUP('Ek.3-A'!F3778, Veriler!D:E, 2, 0)=0, "", VLOOKUP('Ek.3-A'!F3778, Veriler!D:E, 2, 0)))</f>
        <v/>
      </c>
      <c r="N3778" s="5" t="str">
        <f>IF('Ek.3-A'!P3778="", "", 'Ek.3-A'!P3778)</f>
        <v/>
      </c>
      <c r="O3778" s="142">
        <f>'Ek.3-A'!S3778</f>
        <v>0</v>
      </c>
      <c r="P3778" s="143" t="str">
        <f>'Ek.3-A'!L3778</f>
        <v/>
      </c>
      <c r="Q3778" s="24" t="str">
        <f>'Ek.3-A'!M3778</f>
        <v/>
      </c>
      <c r="R3778" s="24">
        <f t="shared" si="799"/>
        <v>0</v>
      </c>
      <c r="S3778" s="141" t="str">
        <f t="shared" si="800"/>
        <v>H</v>
      </c>
      <c r="T3778" s="24">
        <f>IF(S3778="E",SUM($R$5:R3778),0)</f>
        <v>0</v>
      </c>
      <c r="U3778" s="143">
        <f t="shared" si="801"/>
        <v>0</v>
      </c>
    </row>
    <row r="3779" spans="1:21" x14ac:dyDescent="0.25">
      <c r="A3779" s="6">
        <v>38.79</v>
      </c>
      <c r="B3779" s="31" t="s">
        <v>90</v>
      </c>
      <c r="D3779" s="87">
        <v>282760003000</v>
      </c>
      <c r="E3779" s="3">
        <v>0.6</v>
      </c>
      <c r="K3779" s="3">
        <f t="shared" si="802"/>
        <v>2785</v>
      </c>
      <c r="L3779" s="97" t="str">
        <f>IF(TRIM('Ek.3-A'!F3779)&lt;&gt;"","var","yok")</f>
        <v>yok</v>
      </c>
      <c r="M3779" s="5" t="str">
        <f>IF('Ek.3-A'!F3779="", "", IF(VLOOKUP('Ek.3-A'!F3779, Veriler!D:E, 2, 0)=0, "", VLOOKUP('Ek.3-A'!F3779, Veriler!D:E, 2, 0)))</f>
        <v/>
      </c>
      <c r="N3779" s="5" t="str">
        <f>IF('Ek.3-A'!P3779="", "", 'Ek.3-A'!P3779)</f>
        <v/>
      </c>
      <c r="O3779" s="142">
        <f>'Ek.3-A'!S3779</f>
        <v>0</v>
      </c>
      <c r="P3779" s="143" t="str">
        <f>'Ek.3-A'!L3779</f>
        <v/>
      </c>
      <c r="Q3779" s="24" t="str">
        <f>'Ek.3-A'!M3779</f>
        <v/>
      </c>
      <c r="R3779" s="24">
        <f t="shared" si="799"/>
        <v>0</v>
      </c>
      <c r="S3779" s="141" t="str">
        <f t="shared" si="800"/>
        <v>H</v>
      </c>
      <c r="T3779" s="24">
        <f>IF(S3779="E",SUM($R$5:R3779),0)</f>
        <v>0</v>
      </c>
      <c r="U3779" s="143">
        <f t="shared" si="801"/>
        <v>0</v>
      </c>
    </row>
    <row r="3780" spans="1:21" x14ac:dyDescent="0.25">
      <c r="A3780" s="6">
        <v>38.799999999999997</v>
      </c>
      <c r="B3780" s="31" t="s">
        <v>90</v>
      </c>
      <c r="D3780" s="89">
        <v>283640000011</v>
      </c>
      <c r="E3780" s="3">
        <v>0.6</v>
      </c>
      <c r="K3780" s="3">
        <f t="shared" si="802"/>
        <v>2786</v>
      </c>
      <c r="L3780" s="97" t="str">
        <f>IF(TRIM('Ek.3-A'!F3780)&lt;&gt;"","var","yok")</f>
        <v>yok</v>
      </c>
      <c r="M3780" s="5" t="str">
        <f>IF('Ek.3-A'!F3780="", "", IF(VLOOKUP('Ek.3-A'!F3780, Veriler!D:E, 2, 0)=0, "", VLOOKUP('Ek.3-A'!F3780, Veriler!D:E, 2, 0)))</f>
        <v/>
      </c>
      <c r="N3780" s="5" t="str">
        <f>IF('Ek.3-A'!P3780="", "", 'Ek.3-A'!P3780)</f>
        <v/>
      </c>
      <c r="O3780" s="142">
        <f>'Ek.3-A'!S3780</f>
        <v>0</v>
      </c>
      <c r="P3780" s="143" t="str">
        <f>'Ek.3-A'!L3780</f>
        <v/>
      </c>
      <c r="Q3780" s="24" t="str">
        <f>'Ek.3-A'!M3780</f>
        <v/>
      </c>
      <c r="R3780" s="24">
        <f t="shared" si="799"/>
        <v>0</v>
      </c>
      <c r="S3780" s="141" t="str">
        <f t="shared" si="800"/>
        <v>H</v>
      </c>
      <c r="T3780" s="24">
        <f>IF(S3780="E",SUM($R$5:R3780),0)</f>
        <v>0</v>
      </c>
      <c r="U3780" s="143">
        <f t="shared" si="801"/>
        <v>0</v>
      </c>
    </row>
    <row r="3781" spans="1:21" x14ac:dyDescent="0.25">
      <c r="A3781" s="6">
        <v>38.81</v>
      </c>
      <c r="B3781" s="31" t="s">
        <v>90</v>
      </c>
      <c r="D3781" s="87">
        <v>282919000012</v>
      </c>
      <c r="E3781" s="3">
        <v>0.6</v>
      </c>
      <c r="L3781" s="97"/>
      <c r="M3781" s="5"/>
      <c r="N3781" s="5"/>
      <c r="O3781" s="5"/>
      <c r="Q3781" s="23"/>
      <c r="T3781" s="24"/>
      <c r="U3781" s="25"/>
    </row>
    <row r="3782" spans="1:21" x14ac:dyDescent="0.25">
      <c r="A3782" s="6">
        <v>38.82</v>
      </c>
      <c r="B3782" s="31" t="s">
        <v>90</v>
      </c>
      <c r="D3782" s="89">
        <v>310420100000</v>
      </c>
      <c r="E3782" s="3">
        <v>0.6</v>
      </c>
      <c r="K3782" s="3">
        <f>K3780+1</f>
        <v>2787</v>
      </c>
      <c r="L3782" s="97" t="str">
        <f>IF(TRIM('Ek.3-A'!F3782)&lt;&gt;"","var","yok")</f>
        <v>yok</v>
      </c>
      <c r="M3782" s="5" t="str">
        <f>IF('Ek.3-A'!F3782="", "", IF(VLOOKUP('Ek.3-A'!F3782, Veriler!D:E, 2, 0)=0, "", VLOOKUP('Ek.3-A'!F3782, Veriler!D:E, 2, 0)))</f>
        <v/>
      </c>
      <c r="N3782" s="5" t="str">
        <f>IF('Ek.3-A'!P3782="", "", 'Ek.3-A'!P3782)</f>
        <v/>
      </c>
      <c r="O3782" s="142">
        <f>'Ek.3-A'!S3782</f>
        <v>0</v>
      </c>
      <c r="P3782" s="143" t="str">
        <f>'Ek.3-A'!L3782</f>
        <v/>
      </c>
      <c r="Q3782" s="24" t="str">
        <f>'Ek.3-A'!M3782</f>
        <v/>
      </c>
      <c r="R3782" s="24">
        <f t="shared" ref="R3782:R3795" si="803">IF(L3782="var",0,IF(Q3782&lt;=0.005,Q3782,0))</f>
        <v>0</v>
      </c>
      <c r="S3782" s="141" t="str">
        <f t="shared" ref="S3782:S3795" si="804">IF(Q3782&lt;=0.005,"E","H")</f>
        <v>H</v>
      </c>
      <c r="T3782" s="24">
        <f>IF(S3782="E",SUM($R$5:R3782),0)</f>
        <v>0</v>
      </c>
      <c r="U3782" s="143">
        <f t="shared" ref="U3782:U3795" si="805">IF(T3782&lt;=0.1, O3782, IF(R3782&gt;$G$2, R3782*O3782, $G$2*O3782))</f>
        <v>0</v>
      </c>
    </row>
    <row r="3783" spans="1:21" x14ac:dyDescent="0.25">
      <c r="A3783" s="6">
        <v>38.83</v>
      </c>
      <c r="B3783" s="31" t="s">
        <v>90</v>
      </c>
      <c r="D3783" s="87">
        <v>310420900000</v>
      </c>
      <c r="E3783" s="3">
        <v>0.6</v>
      </c>
      <c r="K3783" s="3">
        <f t="shared" ref="K3783:K3795" si="806">K3782+1</f>
        <v>2788</v>
      </c>
      <c r="L3783" s="97" t="str">
        <f>IF(TRIM('Ek.3-A'!F3783)&lt;&gt;"","var","yok")</f>
        <v>yok</v>
      </c>
      <c r="M3783" s="5" t="str">
        <f>IF('Ek.3-A'!F3783="", "", IF(VLOOKUP('Ek.3-A'!F3783, Veriler!D:E, 2, 0)=0, "", VLOOKUP('Ek.3-A'!F3783, Veriler!D:E, 2, 0)))</f>
        <v/>
      </c>
      <c r="N3783" s="5" t="str">
        <f>IF('Ek.3-A'!P3783="", "", 'Ek.3-A'!P3783)</f>
        <v/>
      </c>
      <c r="O3783" s="142">
        <f>'Ek.3-A'!S3783</f>
        <v>0</v>
      </c>
      <c r="P3783" s="143" t="str">
        <f>'Ek.3-A'!L3783</f>
        <v/>
      </c>
      <c r="Q3783" s="24" t="str">
        <f>'Ek.3-A'!M3783</f>
        <v/>
      </c>
      <c r="R3783" s="24">
        <f t="shared" si="803"/>
        <v>0</v>
      </c>
      <c r="S3783" s="141" t="str">
        <f t="shared" si="804"/>
        <v>H</v>
      </c>
      <c r="T3783" s="24">
        <f>IF(S3783="E",SUM($R$5:R3783),0)</f>
        <v>0</v>
      </c>
      <c r="U3783" s="143">
        <f t="shared" si="805"/>
        <v>0</v>
      </c>
    </row>
    <row r="3784" spans="1:21" x14ac:dyDescent="0.25">
      <c r="A3784" s="6">
        <v>38.840000000000003</v>
      </c>
      <c r="B3784" s="31" t="s">
        <v>90</v>
      </c>
      <c r="D3784" s="89">
        <v>284150009012</v>
      </c>
      <c r="E3784" s="3">
        <v>0.6</v>
      </c>
      <c r="K3784" s="3">
        <f t="shared" si="806"/>
        <v>2789</v>
      </c>
      <c r="L3784" s="97" t="str">
        <f>IF(TRIM('Ek.3-A'!F3784)&lt;&gt;"","var","yok")</f>
        <v>yok</v>
      </c>
      <c r="M3784" s="5" t="str">
        <f>IF('Ek.3-A'!F3784="", "", IF(VLOOKUP('Ek.3-A'!F3784, Veriler!D:E, 2, 0)=0, "", VLOOKUP('Ek.3-A'!F3784, Veriler!D:E, 2, 0)))</f>
        <v/>
      </c>
      <c r="N3784" s="5" t="str">
        <f>IF('Ek.3-A'!P3784="", "", 'Ek.3-A'!P3784)</f>
        <v/>
      </c>
      <c r="O3784" s="142">
        <f>'Ek.3-A'!S3784</f>
        <v>0</v>
      </c>
      <c r="P3784" s="143" t="str">
        <f>'Ek.3-A'!L3784</f>
        <v/>
      </c>
      <c r="Q3784" s="24" t="str">
        <f>'Ek.3-A'!M3784</f>
        <v/>
      </c>
      <c r="R3784" s="24">
        <f t="shared" si="803"/>
        <v>0</v>
      </c>
      <c r="S3784" s="141" t="str">
        <f t="shared" si="804"/>
        <v>H</v>
      </c>
      <c r="T3784" s="24">
        <f>IF(S3784="E",SUM($R$5:R3784),0)</f>
        <v>0</v>
      </c>
      <c r="U3784" s="143">
        <f t="shared" si="805"/>
        <v>0</v>
      </c>
    </row>
    <row r="3785" spans="1:21" x14ac:dyDescent="0.25">
      <c r="A3785" s="6">
        <v>38.85</v>
      </c>
      <c r="B3785" s="31" t="s">
        <v>90</v>
      </c>
      <c r="D3785" s="87">
        <v>291615009016</v>
      </c>
      <c r="E3785" s="3">
        <v>0.6</v>
      </c>
      <c r="K3785" s="3">
        <f t="shared" si="806"/>
        <v>2790</v>
      </c>
      <c r="L3785" s="97" t="str">
        <f>IF(TRIM('Ek.3-A'!F3785)&lt;&gt;"","var","yok")</f>
        <v>yok</v>
      </c>
      <c r="M3785" s="5" t="str">
        <f>IF('Ek.3-A'!F3785="", "", IF(VLOOKUP('Ek.3-A'!F3785, Veriler!D:E, 2, 0)=0, "", VLOOKUP('Ek.3-A'!F3785, Veriler!D:E, 2, 0)))</f>
        <v/>
      </c>
      <c r="N3785" s="5" t="str">
        <f>IF('Ek.3-A'!P3785="", "", 'Ek.3-A'!P3785)</f>
        <v/>
      </c>
      <c r="O3785" s="142">
        <f>'Ek.3-A'!S3785</f>
        <v>0</v>
      </c>
      <c r="P3785" s="143" t="str">
        <f>'Ek.3-A'!L3785</f>
        <v/>
      </c>
      <c r="Q3785" s="24" t="str">
        <f>'Ek.3-A'!M3785</f>
        <v/>
      </c>
      <c r="R3785" s="24">
        <f t="shared" si="803"/>
        <v>0</v>
      </c>
      <c r="S3785" s="141" t="str">
        <f t="shared" si="804"/>
        <v>H</v>
      </c>
      <c r="T3785" s="24">
        <f>IF(S3785="E",SUM($R$5:R3785),0)</f>
        <v>0</v>
      </c>
      <c r="U3785" s="143">
        <f t="shared" si="805"/>
        <v>0</v>
      </c>
    </row>
    <row r="3786" spans="1:21" x14ac:dyDescent="0.25">
      <c r="A3786" s="6">
        <v>38.86</v>
      </c>
      <c r="B3786" s="31" t="s">
        <v>90</v>
      </c>
      <c r="D3786" s="89">
        <v>283410002011</v>
      </c>
      <c r="E3786" s="3">
        <v>0.6</v>
      </c>
      <c r="K3786" s="3">
        <f t="shared" si="806"/>
        <v>2791</v>
      </c>
      <c r="L3786" s="97" t="str">
        <f>IF(TRIM('Ek.3-A'!F3786)&lt;&gt;"","var","yok")</f>
        <v>yok</v>
      </c>
      <c r="M3786" s="5" t="str">
        <f>IF('Ek.3-A'!F3786="", "", IF(VLOOKUP('Ek.3-A'!F3786, Veriler!D:E, 2, 0)=0, "", VLOOKUP('Ek.3-A'!F3786, Veriler!D:E, 2, 0)))</f>
        <v/>
      </c>
      <c r="N3786" s="5" t="str">
        <f>IF('Ek.3-A'!P3786="", "", 'Ek.3-A'!P3786)</f>
        <v/>
      </c>
      <c r="O3786" s="142">
        <f>'Ek.3-A'!S3786</f>
        <v>0</v>
      </c>
      <c r="P3786" s="143" t="str">
        <f>'Ek.3-A'!L3786</f>
        <v/>
      </c>
      <c r="Q3786" s="24" t="str">
        <f>'Ek.3-A'!M3786</f>
        <v/>
      </c>
      <c r="R3786" s="24">
        <f t="shared" si="803"/>
        <v>0</v>
      </c>
      <c r="S3786" s="141" t="str">
        <f t="shared" si="804"/>
        <v>H</v>
      </c>
      <c r="T3786" s="24">
        <f>IF(S3786="E",SUM($R$5:R3786),0)</f>
        <v>0</v>
      </c>
      <c r="U3786" s="143">
        <f t="shared" si="805"/>
        <v>0</v>
      </c>
    </row>
    <row r="3787" spans="1:21" x14ac:dyDescent="0.25">
      <c r="A3787" s="6">
        <v>38.869999999999997</v>
      </c>
      <c r="B3787" s="31" t="s">
        <v>90</v>
      </c>
      <c r="D3787" s="87">
        <v>291711009012</v>
      </c>
      <c r="E3787" s="3">
        <v>0.6</v>
      </c>
      <c r="K3787" s="3">
        <f t="shared" si="806"/>
        <v>2792</v>
      </c>
      <c r="L3787" s="97" t="str">
        <f>IF(TRIM('Ek.3-A'!F3787)&lt;&gt;"","var","yok")</f>
        <v>yok</v>
      </c>
      <c r="M3787" s="5" t="str">
        <f>IF('Ek.3-A'!F3787="", "", IF(VLOOKUP('Ek.3-A'!F3787, Veriler!D:E, 2, 0)=0, "", VLOOKUP('Ek.3-A'!F3787, Veriler!D:E, 2, 0)))</f>
        <v/>
      </c>
      <c r="N3787" s="5" t="str">
        <f>IF('Ek.3-A'!P3787="", "", 'Ek.3-A'!P3787)</f>
        <v/>
      </c>
      <c r="O3787" s="142">
        <f>'Ek.3-A'!S3787</f>
        <v>0</v>
      </c>
      <c r="P3787" s="143" t="str">
        <f>'Ek.3-A'!L3787</f>
        <v/>
      </c>
      <c r="Q3787" s="24" t="str">
        <f>'Ek.3-A'!M3787</f>
        <v/>
      </c>
      <c r="R3787" s="24">
        <f t="shared" si="803"/>
        <v>0</v>
      </c>
      <c r="S3787" s="141" t="str">
        <f t="shared" si="804"/>
        <v>H</v>
      </c>
      <c r="T3787" s="24">
        <f>IF(S3787="E",SUM($R$5:R3787),0)</f>
        <v>0</v>
      </c>
      <c r="U3787" s="143">
        <f t="shared" si="805"/>
        <v>0</v>
      </c>
    </row>
    <row r="3788" spans="1:21" x14ac:dyDescent="0.25">
      <c r="A3788" s="6">
        <v>38.880000000000003</v>
      </c>
      <c r="B3788" s="31" t="s">
        <v>90</v>
      </c>
      <c r="D3788" s="89">
        <v>291615009015</v>
      </c>
      <c r="E3788" s="3">
        <v>0.6</v>
      </c>
      <c r="K3788" s="3">
        <f t="shared" si="806"/>
        <v>2793</v>
      </c>
      <c r="L3788" s="97" t="str">
        <f>IF(TRIM('Ek.3-A'!F3788)&lt;&gt;"","var","yok")</f>
        <v>yok</v>
      </c>
      <c r="M3788" s="5" t="str">
        <f>IF('Ek.3-A'!F3788="", "", IF(VLOOKUP('Ek.3-A'!F3788, Veriler!D:E, 2, 0)=0, "", VLOOKUP('Ek.3-A'!F3788, Veriler!D:E, 2, 0)))</f>
        <v/>
      </c>
      <c r="N3788" s="5" t="str">
        <f>IF('Ek.3-A'!P3788="", "", 'Ek.3-A'!P3788)</f>
        <v/>
      </c>
      <c r="O3788" s="142">
        <f>'Ek.3-A'!S3788</f>
        <v>0</v>
      </c>
      <c r="P3788" s="143" t="str">
        <f>'Ek.3-A'!L3788</f>
        <v/>
      </c>
      <c r="Q3788" s="24" t="str">
        <f>'Ek.3-A'!M3788</f>
        <v/>
      </c>
      <c r="R3788" s="24">
        <f t="shared" si="803"/>
        <v>0</v>
      </c>
      <c r="S3788" s="141" t="str">
        <f t="shared" si="804"/>
        <v>H</v>
      </c>
      <c r="T3788" s="24">
        <f>IF(S3788="E",SUM($R$5:R3788),0)</f>
        <v>0</v>
      </c>
      <c r="U3788" s="143">
        <f t="shared" si="805"/>
        <v>0</v>
      </c>
    </row>
    <row r="3789" spans="1:21" x14ac:dyDescent="0.25">
      <c r="A3789" s="6">
        <v>38.89</v>
      </c>
      <c r="B3789" s="31" t="s">
        <v>90</v>
      </c>
      <c r="D3789" s="87">
        <v>283699902000</v>
      </c>
      <c r="E3789" s="3">
        <v>0.6</v>
      </c>
      <c r="K3789" s="3">
        <f t="shared" si="806"/>
        <v>2794</v>
      </c>
      <c r="L3789" s="97" t="str">
        <f>IF(TRIM('Ek.3-A'!F3789)&lt;&gt;"","var","yok")</f>
        <v>yok</v>
      </c>
      <c r="M3789" s="5" t="str">
        <f>IF('Ek.3-A'!F3789="", "", IF(VLOOKUP('Ek.3-A'!F3789, Veriler!D:E, 2, 0)=0, "", VLOOKUP('Ek.3-A'!F3789, Veriler!D:E, 2, 0)))</f>
        <v/>
      </c>
      <c r="N3789" s="5" t="str">
        <f>IF('Ek.3-A'!P3789="", "", 'Ek.3-A'!P3789)</f>
        <v/>
      </c>
      <c r="O3789" s="142">
        <f>'Ek.3-A'!S3789</f>
        <v>0</v>
      </c>
      <c r="P3789" s="143" t="str">
        <f>'Ek.3-A'!L3789</f>
        <v/>
      </c>
      <c r="Q3789" s="24" t="str">
        <f>'Ek.3-A'!M3789</f>
        <v/>
      </c>
      <c r="R3789" s="24">
        <f t="shared" si="803"/>
        <v>0</v>
      </c>
      <c r="S3789" s="141" t="str">
        <f t="shared" si="804"/>
        <v>H</v>
      </c>
      <c r="T3789" s="24">
        <f>IF(S3789="E",SUM($R$5:R3789),0)</f>
        <v>0</v>
      </c>
      <c r="U3789" s="143">
        <f t="shared" si="805"/>
        <v>0</v>
      </c>
    </row>
    <row r="3790" spans="1:21" x14ac:dyDescent="0.25">
      <c r="A3790" s="6">
        <v>38.9</v>
      </c>
      <c r="B3790" s="31" t="s">
        <v>90</v>
      </c>
      <c r="D3790" s="89">
        <v>284161000000</v>
      </c>
      <c r="E3790" s="3">
        <v>0.6</v>
      </c>
      <c r="K3790" s="3">
        <f t="shared" si="806"/>
        <v>2795</v>
      </c>
      <c r="L3790" s="97" t="str">
        <f>IF(TRIM('Ek.3-A'!F3790)&lt;&gt;"","var","yok")</f>
        <v>yok</v>
      </c>
      <c r="M3790" s="5" t="str">
        <f>IF('Ek.3-A'!F3790="", "", IF(VLOOKUP('Ek.3-A'!F3790, Veriler!D:E, 2, 0)=0, "", VLOOKUP('Ek.3-A'!F3790, Veriler!D:E, 2, 0)))</f>
        <v/>
      </c>
      <c r="N3790" s="5" t="str">
        <f>IF('Ek.3-A'!P3790="", "", 'Ek.3-A'!P3790)</f>
        <v/>
      </c>
      <c r="O3790" s="142">
        <f>'Ek.3-A'!S3790</f>
        <v>0</v>
      </c>
      <c r="P3790" s="143" t="str">
        <f>'Ek.3-A'!L3790</f>
        <v/>
      </c>
      <c r="Q3790" s="24" t="str">
        <f>'Ek.3-A'!M3790</f>
        <v/>
      </c>
      <c r="R3790" s="24">
        <f t="shared" si="803"/>
        <v>0</v>
      </c>
      <c r="S3790" s="141" t="str">
        <f t="shared" si="804"/>
        <v>H</v>
      </c>
      <c r="T3790" s="24">
        <f>IF(S3790="E",SUM($R$5:R3790),0)</f>
        <v>0</v>
      </c>
      <c r="U3790" s="143">
        <f t="shared" si="805"/>
        <v>0</v>
      </c>
    </row>
    <row r="3791" spans="1:21" x14ac:dyDescent="0.25">
      <c r="A3791" s="6">
        <v>38.909999999999997</v>
      </c>
      <c r="B3791" s="31" t="s">
        <v>90</v>
      </c>
      <c r="D3791" s="87">
        <v>283340003000</v>
      </c>
      <c r="E3791" s="3">
        <v>0.6</v>
      </c>
      <c r="K3791" s="3">
        <f t="shared" si="806"/>
        <v>2796</v>
      </c>
      <c r="L3791" s="97" t="str">
        <f>IF(TRIM('Ek.3-A'!F3791)&lt;&gt;"","var","yok")</f>
        <v>yok</v>
      </c>
      <c r="M3791" s="5" t="str">
        <f>IF('Ek.3-A'!F3791="", "", IF(VLOOKUP('Ek.3-A'!F3791, Veriler!D:E, 2, 0)=0, "", VLOOKUP('Ek.3-A'!F3791, Veriler!D:E, 2, 0)))</f>
        <v/>
      </c>
      <c r="N3791" s="5" t="str">
        <f>IF('Ek.3-A'!P3791="", "", 'Ek.3-A'!P3791)</f>
        <v/>
      </c>
      <c r="O3791" s="142">
        <f>'Ek.3-A'!S3791</f>
        <v>0</v>
      </c>
      <c r="P3791" s="143" t="str">
        <f>'Ek.3-A'!L3791</f>
        <v/>
      </c>
      <c r="Q3791" s="24" t="str">
        <f>'Ek.3-A'!M3791</f>
        <v/>
      </c>
      <c r="R3791" s="24">
        <f t="shared" si="803"/>
        <v>0</v>
      </c>
      <c r="S3791" s="141" t="str">
        <f t="shared" si="804"/>
        <v>H</v>
      </c>
      <c r="T3791" s="24">
        <f>IF(S3791="E",SUM($R$5:R3791),0)</f>
        <v>0</v>
      </c>
      <c r="U3791" s="143">
        <f t="shared" si="805"/>
        <v>0</v>
      </c>
    </row>
    <row r="3792" spans="1:21" x14ac:dyDescent="0.25">
      <c r="A3792" s="6">
        <v>38.92</v>
      </c>
      <c r="B3792" s="31" t="s">
        <v>90</v>
      </c>
      <c r="D3792" s="89">
        <v>283539002000</v>
      </c>
      <c r="E3792" s="3">
        <v>0.6</v>
      </c>
      <c r="K3792" s="3">
        <f t="shared" si="806"/>
        <v>2797</v>
      </c>
      <c r="L3792" s="97" t="str">
        <f>IF(TRIM('Ek.3-A'!F3792)&lt;&gt;"","var","yok")</f>
        <v>yok</v>
      </c>
      <c r="M3792" s="5" t="str">
        <f>IF('Ek.3-A'!F3792="", "", IF(VLOOKUP('Ek.3-A'!F3792, Veriler!D:E, 2, 0)=0, "", VLOOKUP('Ek.3-A'!F3792, Veriler!D:E, 2, 0)))</f>
        <v/>
      </c>
      <c r="N3792" s="5" t="str">
        <f>IF('Ek.3-A'!P3792="", "", 'Ek.3-A'!P3792)</f>
        <v/>
      </c>
      <c r="O3792" s="142">
        <f>'Ek.3-A'!S3792</f>
        <v>0</v>
      </c>
      <c r="P3792" s="143" t="str">
        <f>'Ek.3-A'!L3792</f>
        <v/>
      </c>
      <c r="Q3792" s="24" t="str">
        <f>'Ek.3-A'!M3792</f>
        <v/>
      </c>
      <c r="R3792" s="24">
        <f t="shared" si="803"/>
        <v>0</v>
      </c>
      <c r="S3792" s="141" t="str">
        <f t="shared" si="804"/>
        <v>H</v>
      </c>
      <c r="T3792" s="24">
        <f>IF(S3792="E",SUM($R$5:R3792),0)</f>
        <v>0</v>
      </c>
      <c r="U3792" s="143">
        <f t="shared" si="805"/>
        <v>0</v>
      </c>
    </row>
    <row r="3793" spans="1:41" x14ac:dyDescent="0.25">
      <c r="A3793" s="6">
        <v>38.93</v>
      </c>
      <c r="B3793" s="31" t="s">
        <v>90</v>
      </c>
      <c r="D3793" s="87">
        <v>283090851013</v>
      </c>
      <c r="E3793" s="3">
        <v>0.6</v>
      </c>
      <c r="K3793" s="3">
        <f t="shared" si="806"/>
        <v>2798</v>
      </c>
      <c r="L3793" s="97" t="str">
        <f>IF(TRIM('Ek.3-A'!F3793)&lt;&gt;"","var","yok")</f>
        <v>yok</v>
      </c>
      <c r="M3793" s="5" t="str">
        <f>IF('Ek.3-A'!F3793="", "", IF(VLOOKUP('Ek.3-A'!F3793, Veriler!D:E, 2, 0)=0, "", VLOOKUP('Ek.3-A'!F3793, Veriler!D:E, 2, 0)))</f>
        <v/>
      </c>
      <c r="N3793" s="5" t="str">
        <f>IF('Ek.3-A'!P3793="", "", 'Ek.3-A'!P3793)</f>
        <v/>
      </c>
      <c r="O3793" s="142">
        <f>'Ek.3-A'!S3793</f>
        <v>0</v>
      </c>
      <c r="P3793" s="143" t="str">
        <f>'Ek.3-A'!L3793</f>
        <v/>
      </c>
      <c r="Q3793" s="24" t="str">
        <f>'Ek.3-A'!M3793</f>
        <v/>
      </c>
      <c r="R3793" s="24">
        <f t="shared" si="803"/>
        <v>0</v>
      </c>
      <c r="S3793" s="141" t="str">
        <f t="shared" si="804"/>
        <v>H</v>
      </c>
      <c r="T3793" s="24">
        <f>IF(S3793="E",SUM($R$5:R3793),0)</f>
        <v>0</v>
      </c>
      <c r="U3793" s="143">
        <f t="shared" si="805"/>
        <v>0</v>
      </c>
    </row>
    <row r="3794" spans="1:41" x14ac:dyDescent="0.25">
      <c r="A3794" s="6">
        <v>38.94</v>
      </c>
      <c r="B3794" s="31" t="s">
        <v>90</v>
      </c>
      <c r="D3794" s="89">
        <v>291815009012</v>
      </c>
      <c r="E3794" s="3">
        <v>0.6</v>
      </c>
      <c r="K3794" s="3">
        <f t="shared" si="806"/>
        <v>2799</v>
      </c>
      <c r="L3794" s="97" t="str">
        <f>IF(TRIM('Ek.3-A'!F3794)&lt;&gt;"","var","yok")</f>
        <v>yok</v>
      </c>
      <c r="M3794" s="5" t="str">
        <f>IF('Ek.3-A'!F3794="", "", IF(VLOOKUP('Ek.3-A'!F3794, Veriler!D:E, 2, 0)=0, "", VLOOKUP('Ek.3-A'!F3794, Veriler!D:E, 2, 0)))</f>
        <v/>
      </c>
      <c r="N3794" s="5" t="str">
        <f>IF('Ek.3-A'!P3794="", "", 'Ek.3-A'!P3794)</f>
        <v/>
      </c>
      <c r="O3794" s="142">
        <f>'Ek.3-A'!S3794</f>
        <v>0</v>
      </c>
      <c r="P3794" s="143" t="str">
        <f>'Ek.3-A'!L3794</f>
        <v/>
      </c>
      <c r="Q3794" s="24" t="str">
        <f>'Ek.3-A'!M3794</f>
        <v/>
      </c>
      <c r="R3794" s="24">
        <f t="shared" si="803"/>
        <v>0</v>
      </c>
      <c r="S3794" s="141" t="str">
        <f t="shared" si="804"/>
        <v>H</v>
      </c>
      <c r="T3794" s="24">
        <f>IF(S3794="E",SUM($R$5:R3794),0)</f>
        <v>0</v>
      </c>
      <c r="U3794" s="143">
        <f t="shared" si="805"/>
        <v>0</v>
      </c>
    </row>
    <row r="3795" spans="1:41" x14ac:dyDescent="0.25">
      <c r="A3795" s="6">
        <v>38.950000000000003</v>
      </c>
      <c r="B3795" s="31" t="s">
        <v>90</v>
      </c>
      <c r="D3795" s="87">
        <v>283719003000</v>
      </c>
      <c r="E3795" s="3">
        <v>0.6</v>
      </c>
      <c r="K3795" s="3">
        <f t="shared" si="806"/>
        <v>2800</v>
      </c>
      <c r="L3795" s="97" t="str">
        <f>IF(TRIM('Ek.3-A'!F3795)&lt;&gt;"","var","yok")</f>
        <v>yok</v>
      </c>
      <c r="M3795" s="5" t="str">
        <f>IF('Ek.3-A'!F3795="", "", IF(VLOOKUP('Ek.3-A'!F3795, Veriler!D:E, 2, 0)=0, "", VLOOKUP('Ek.3-A'!F3795, Veriler!D:E, 2, 0)))</f>
        <v/>
      </c>
      <c r="N3795" s="5" t="str">
        <f>IF('Ek.3-A'!P3795="", "", 'Ek.3-A'!P3795)</f>
        <v/>
      </c>
      <c r="O3795" s="142">
        <f>'Ek.3-A'!S3795</f>
        <v>0</v>
      </c>
      <c r="P3795" s="143" t="str">
        <f>'Ek.3-A'!L3795</f>
        <v/>
      </c>
      <c r="Q3795" s="24" t="str">
        <f>'Ek.3-A'!M3795</f>
        <v/>
      </c>
      <c r="R3795" s="24">
        <f t="shared" si="803"/>
        <v>0</v>
      </c>
      <c r="S3795" s="141" t="str">
        <f t="shared" si="804"/>
        <v>H</v>
      </c>
      <c r="T3795" s="24">
        <f>IF(S3795="E",SUM($R$5:R3795),0)</f>
        <v>0</v>
      </c>
      <c r="U3795" s="143">
        <f t="shared" si="805"/>
        <v>0</v>
      </c>
    </row>
    <row r="3796" spans="1:41" x14ac:dyDescent="0.25">
      <c r="A3796" s="6">
        <v>38.96</v>
      </c>
      <c r="B3796" s="31" t="s">
        <v>90</v>
      </c>
      <c r="D3796" s="89">
        <v>291570503011</v>
      </c>
      <c r="E3796" s="3">
        <v>0.6</v>
      </c>
      <c r="T3796" s="24"/>
      <c r="U3796" s="25"/>
      <c r="AO3796" s="140">
        <f>'Ek.3-A'!L3796</f>
        <v>0</v>
      </c>
    </row>
    <row r="3797" spans="1:41" x14ac:dyDescent="0.25">
      <c r="A3797" s="6">
        <v>38.97</v>
      </c>
      <c r="B3797" s="31" t="s">
        <v>90</v>
      </c>
      <c r="D3797" s="87">
        <v>310430001000</v>
      </c>
      <c r="E3797" s="3">
        <v>0.6</v>
      </c>
      <c r="T3797" s="24"/>
      <c r="U3797" s="25"/>
    </row>
    <row r="3798" spans="1:41" x14ac:dyDescent="0.25">
      <c r="A3798" s="6">
        <v>38.979999999999997</v>
      </c>
      <c r="B3798" s="31" t="s">
        <v>90</v>
      </c>
      <c r="D3798" s="89">
        <v>310430009000</v>
      </c>
      <c r="E3798" s="3">
        <v>0.6</v>
      </c>
      <c r="T3798" s="24"/>
      <c r="U3798" s="25"/>
    </row>
    <row r="3799" spans="1:41" x14ac:dyDescent="0.25">
      <c r="A3799" s="6">
        <v>38.99</v>
      </c>
      <c r="B3799" s="31" t="s">
        <v>90</v>
      </c>
      <c r="D3799" s="87">
        <v>283220009011</v>
      </c>
      <c r="E3799" s="3">
        <v>0.6</v>
      </c>
      <c r="T3799" s="24"/>
      <c r="U3799" s="25"/>
    </row>
    <row r="3800" spans="1:41" x14ac:dyDescent="0.25">
      <c r="A3800" s="6">
        <v>39</v>
      </c>
      <c r="B3800" s="31" t="s">
        <v>90</v>
      </c>
      <c r="D3800" s="89">
        <v>283090851011</v>
      </c>
      <c r="E3800" s="3">
        <v>0.6</v>
      </c>
      <c r="T3800" s="24"/>
      <c r="U3800" s="25"/>
    </row>
    <row r="3801" spans="1:41" x14ac:dyDescent="0.25">
      <c r="A3801" s="6">
        <v>39.01</v>
      </c>
      <c r="B3801" s="31" t="s">
        <v>90</v>
      </c>
      <c r="D3801" s="87">
        <v>291813001011</v>
      </c>
      <c r="E3801" s="3">
        <v>0.6</v>
      </c>
      <c r="T3801" s="24"/>
      <c r="U3801" s="25"/>
    </row>
    <row r="3802" spans="1:41" x14ac:dyDescent="0.25">
      <c r="A3802" s="6">
        <v>39.020000000000003</v>
      </c>
      <c r="B3802" s="31" t="s">
        <v>90</v>
      </c>
      <c r="D3802" s="89">
        <v>282990400000</v>
      </c>
      <c r="E3802" s="3">
        <v>0.6</v>
      </c>
      <c r="T3802" s="24"/>
      <c r="U3802" s="25"/>
    </row>
    <row r="3803" spans="1:41" x14ac:dyDescent="0.25">
      <c r="A3803" s="6">
        <v>39.03</v>
      </c>
      <c r="B3803" s="31" t="s">
        <v>90</v>
      </c>
      <c r="D3803" s="87">
        <v>902789100000</v>
      </c>
      <c r="E3803" s="3">
        <v>0.6</v>
      </c>
      <c r="T3803" s="24"/>
      <c r="U3803" s="25"/>
    </row>
    <row r="3804" spans="1:41" x14ac:dyDescent="0.25">
      <c r="A3804" s="6">
        <v>39.04</v>
      </c>
      <c r="B3804" s="31" t="s">
        <v>90</v>
      </c>
      <c r="D3804" s="89">
        <v>292219000013</v>
      </c>
      <c r="E3804" s="3">
        <v>0.6</v>
      </c>
      <c r="T3804" s="24"/>
      <c r="U3804" s="25"/>
    </row>
    <row r="3805" spans="1:41" x14ac:dyDescent="0.25">
      <c r="A3805" s="6">
        <v>39.049999999999997</v>
      </c>
      <c r="B3805" s="31" t="s">
        <v>90</v>
      </c>
      <c r="D3805" s="87">
        <v>280530290000</v>
      </c>
      <c r="E3805" s="3">
        <v>0.6</v>
      </c>
      <c r="K3805" s="3">
        <f>K3795+1</f>
        <v>2801</v>
      </c>
      <c r="L3805" s="97" t="str">
        <f>IF(TRIM('Ek.3-A'!F3805)&lt;&gt;"","var","yok")</f>
        <v>yok</v>
      </c>
      <c r="M3805" s="5" t="str">
        <f>IF('Ek.3-A'!F3805="", "", IF(VLOOKUP('Ek.3-A'!F3805, Veriler!D:E, 2, 0)=0, "", VLOOKUP('Ek.3-A'!F3805, Veriler!D:E, 2, 0)))</f>
        <v/>
      </c>
      <c r="N3805" s="5" t="str">
        <f>IF('Ek.3-A'!P3805="", "", 'Ek.3-A'!P3805)</f>
        <v/>
      </c>
      <c r="O3805" s="142">
        <f>'Ek.3-A'!S3805</f>
        <v>0</v>
      </c>
      <c r="P3805" s="143" t="str">
        <f>'Ek.3-A'!L3805</f>
        <v/>
      </c>
      <c r="Q3805" s="24" t="str">
        <f>'Ek.3-A'!M3805</f>
        <v/>
      </c>
      <c r="R3805" s="24">
        <f t="shared" ref="R3805:R3818" si="807">IF(L3805="var",0,IF(Q3805&lt;=0.005,Q3805,0))</f>
        <v>0</v>
      </c>
      <c r="S3805" s="141" t="str">
        <f t="shared" ref="S3805:S3818" si="808">IF(Q3805&lt;=0.005,"E","H")</f>
        <v>H</v>
      </c>
      <c r="T3805" s="24">
        <f>IF(S3805="E",SUM($R$5:R3805),0)</f>
        <v>0</v>
      </c>
      <c r="U3805" s="143">
        <f t="shared" ref="U3805:U3818" si="809">IF(T3805&lt;=0.1, O3805, IF(R3805&gt;$G$2, R3805*O3805, $G$2*O3805))</f>
        <v>0</v>
      </c>
    </row>
    <row r="3806" spans="1:41" x14ac:dyDescent="0.25">
      <c r="A3806" s="6">
        <v>39.06</v>
      </c>
      <c r="B3806" s="31" t="s">
        <v>90</v>
      </c>
      <c r="D3806" s="89">
        <v>284690500000</v>
      </c>
      <c r="E3806" s="3">
        <v>0.6</v>
      </c>
      <c r="K3806" s="3">
        <f t="shared" ref="K3806:K3818" si="810">K3805+1</f>
        <v>2802</v>
      </c>
      <c r="L3806" s="97" t="str">
        <f>IF(TRIM('Ek.3-A'!F3806)&lt;&gt;"","var","yok")</f>
        <v>yok</v>
      </c>
      <c r="M3806" s="5" t="str">
        <f>IF('Ek.3-A'!F3806="", "", IF(VLOOKUP('Ek.3-A'!F3806, Veriler!D:E, 2, 0)=0, "", VLOOKUP('Ek.3-A'!F3806, Veriler!D:E, 2, 0)))</f>
        <v/>
      </c>
      <c r="N3806" s="5" t="str">
        <f>IF('Ek.3-A'!P3806="", "", 'Ek.3-A'!P3806)</f>
        <v/>
      </c>
      <c r="O3806" s="142">
        <f>'Ek.3-A'!S3806</f>
        <v>0</v>
      </c>
      <c r="P3806" s="143" t="str">
        <f>'Ek.3-A'!L3806</f>
        <v/>
      </c>
      <c r="Q3806" s="24" t="str">
        <f>'Ek.3-A'!M3806</f>
        <v/>
      </c>
      <c r="R3806" s="24">
        <f t="shared" si="807"/>
        <v>0</v>
      </c>
      <c r="S3806" s="141" t="str">
        <f t="shared" si="808"/>
        <v>H</v>
      </c>
      <c r="T3806" s="24">
        <f>IF(S3806="E",SUM($R$5:R3806),0)</f>
        <v>0</v>
      </c>
      <c r="U3806" s="143">
        <f t="shared" si="809"/>
        <v>0</v>
      </c>
    </row>
    <row r="3807" spans="1:41" x14ac:dyDescent="0.25">
      <c r="A3807" s="6">
        <v>39.07</v>
      </c>
      <c r="B3807" s="31" t="s">
        <v>90</v>
      </c>
      <c r="D3807" s="87">
        <v>293721000014</v>
      </c>
      <c r="E3807" s="3">
        <v>0.6</v>
      </c>
      <c r="K3807" s="3">
        <f t="shared" si="810"/>
        <v>2803</v>
      </c>
      <c r="L3807" s="97" t="str">
        <f>IF(TRIM('Ek.3-A'!F3807)&lt;&gt;"","var","yok")</f>
        <v>yok</v>
      </c>
      <c r="M3807" s="5" t="str">
        <f>IF('Ek.3-A'!F3807="", "", IF(VLOOKUP('Ek.3-A'!F3807, Veriler!D:E, 2, 0)=0, "", VLOOKUP('Ek.3-A'!F3807, Veriler!D:E, 2, 0)))</f>
        <v/>
      </c>
      <c r="N3807" s="5" t="str">
        <f>IF('Ek.3-A'!P3807="", "", 'Ek.3-A'!P3807)</f>
        <v/>
      </c>
      <c r="O3807" s="142">
        <f>'Ek.3-A'!S3807</f>
        <v>0</v>
      </c>
      <c r="P3807" s="143" t="str">
        <f>'Ek.3-A'!L3807</f>
        <v/>
      </c>
      <c r="Q3807" s="24" t="str">
        <f>'Ek.3-A'!M3807</f>
        <v/>
      </c>
      <c r="R3807" s="24">
        <f t="shared" si="807"/>
        <v>0</v>
      </c>
      <c r="S3807" s="141" t="str">
        <f t="shared" si="808"/>
        <v>H</v>
      </c>
      <c r="T3807" s="24">
        <f>IF(S3807="E",SUM($R$5:R3807),0)</f>
        <v>0</v>
      </c>
      <c r="U3807" s="143">
        <f t="shared" si="809"/>
        <v>0</v>
      </c>
    </row>
    <row r="3808" spans="1:41" x14ac:dyDescent="0.25">
      <c r="A3808" s="6">
        <v>39.08</v>
      </c>
      <c r="B3808" s="31" t="s">
        <v>90</v>
      </c>
      <c r="D3808" s="89">
        <v>293721000013</v>
      </c>
      <c r="E3808" s="3">
        <v>0.6</v>
      </c>
      <c r="K3808" s="3">
        <f t="shared" si="810"/>
        <v>2804</v>
      </c>
      <c r="L3808" s="97" t="str">
        <f>IF(TRIM('Ek.3-A'!F3808)&lt;&gt;"","var","yok")</f>
        <v>yok</v>
      </c>
      <c r="M3808" s="5" t="str">
        <f>IF('Ek.3-A'!F3808="", "", IF(VLOOKUP('Ek.3-A'!F3808, Veriler!D:E, 2, 0)=0, "", VLOOKUP('Ek.3-A'!F3808, Veriler!D:E, 2, 0)))</f>
        <v/>
      </c>
      <c r="N3808" s="5" t="str">
        <f>IF('Ek.3-A'!P3808="", "", 'Ek.3-A'!P3808)</f>
        <v/>
      </c>
      <c r="O3808" s="142">
        <f>'Ek.3-A'!S3808</f>
        <v>0</v>
      </c>
      <c r="P3808" s="143" t="str">
        <f>'Ek.3-A'!L3808</f>
        <v/>
      </c>
      <c r="Q3808" s="24" t="str">
        <f>'Ek.3-A'!M3808</f>
        <v/>
      </c>
      <c r="R3808" s="24">
        <f t="shared" si="807"/>
        <v>0</v>
      </c>
      <c r="S3808" s="141" t="str">
        <f t="shared" si="808"/>
        <v>H</v>
      </c>
      <c r="T3808" s="24">
        <f>IF(S3808="E",SUM($R$5:R3808),0)</f>
        <v>0</v>
      </c>
      <c r="U3808" s="143">
        <f t="shared" si="809"/>
        <v>0</v>
      </c>
    </row>
    <row r="3809" spans="1:21" x14ac:dyDescent="0.25">
      <c r="A3809" s="6">
        <v>39.090000000000003</v>
      </c>
      <c r="B3809" s="31" t="s">
        <v>90</v>
      </c>
      <c r="D3809" s="87">
        <v>292249859035</v>
      </c>
      <c r="E3809" s="3">
        <v>0.6</v>
      </c>
      <c r="K3809" s="3">
        <f t="shared" si="810"/>
        <v>2805</v>
      </c>
      <c r="L3809" s="97" t="str">
        <f>IF(TRIM('Ek.3-A'!F3809)&lt;&gt;"","var","yok")</f>
        <v>yok</v>
      </c>
      <c r="M3809" s="5" t="str">
        <f>IF('Ek.3-A'!F3809="", "", IF(VLOOKUP('Ek.3-A'!F3809, Veriler!D:E, 2, 0)=0, "", VLOOKUP('Ek.3-A'!F3809, Veriler!D:E, 2, 0)))</f>
        <v/>
      </c>
      <c r="N3809" s="5" t="str">
        <f>IF('Ek.3-A'!P3809="", "", 'Ek.3-A'!P3809)</f>
        <v/>
      </c>
      <c r="O3809" s="142">
        <f>'Ek.3-A'!S3809</f>
        <v>0</v>
      </c>
      <c r="P3809" s="143" t="str">
        <f>'Ek.3-A'!L3809</f>
        <v/>
      </c>
      <c r="Q3809" s="24" t="str">
        <f>'Ek.3-A'!M3809</f>
        <v/>
      </c>
      <c r="R3809" s="24">
        <f t="shared" si="807"/>
        <v>0</v>
      </c>
      <c r="S3809" s="141" t="str">
        <f t="shared" si="808"/>
        <v>H</v>
      </c>
      <c r="T3809" s="24">
        <f>IF(S3809="E",SUM($R$5:R3809),0)</f>
        <v>0</v>
      </c>
      <c r="U3809" s="143">
        <f t="shared" si="809"/>
        <v>0</v>
      </c>
    </row>
    <row r="3810" spans="1:21" x14ac:dyDescent="0.25">
      <c r="A3810" s="6">
        <v>39.1</v>
      </c>
      <c r="B3810" s="31" t="s">
        <v>90</v>
      </c>
      <c r="D3810" s="89">
        <v>400110002000</v>
      </c>
      <c r="E3810" s="3">
        <v>0.6</v>
      </c>
      <c r="K3810" s="3">
        <f t="shared" si="810"/>
        <v>2806</v>
      </c>
      <c r="L3810" s="97" t="str">
        <f>IF(TRIM('Ek.3-A'!F3810)&lt;&gt;"","var","yok")</f>
        <v>yok</v>
      </c>
      <c r="M3810" s="5" t="str">
        <f>IF('Ek.3-A'!F3810="", "", IF(VLOOKUP('Ek.3-A'!F3810, Veriler!D:E, 2, 0)=0, "", VLOOKUP('Ek.3-A'!F3810, Veriler!D:E, 2, 0)))</f>
        <v/>
      </c>
      <c r="N3810" s="5" t="str">
        <f>IF('Ek.3-A'!P3810="", "", 'Ek.3-A'!P3810)</f>
        <v/>
      </c>
      <c r="O3810" s="142">
        <f>'Ek.3-A'!S3810</f>
        <v>0</v>
      </c>
      <c r="P3810" s="143" t="str">
        <f>'Ek.3-A'!L3810</f>
        <v/>
      </c>
      <c r="Q3810" s="24" t="str">
        <f>'Ek.3-A'!M3810</f>
        <v/>
      </c>
      <c r="R3810" s="24">
        <f t="shared" si="807"/>
        <v>0</v>
      </c>
      <c r="S3810" s="141" t="str">
        <f t="shared" si="808"/>
        <v>H</v>
      </c>
      <c r="T3810" s="24">
        <f>IF(S3810="E",SUM($R$5:R3810),0)</f>
        <v>0</v>
      </c>
      <c r="U3810" s="143">
        <f t="shared" si="809"/>
        <v>0</v>
      </c>
    </row>
    <row r="3811" spans="1:21" x14ac:dyDescent="0.25">
      <c r="A3811" s="6">
        <v>39.11</v>
      </c>
      <c r="B3811" s="31" t="s">
        <v>90</v>
      </c>
      <c r="D3811" s="87">
        <v>400110001000</v>
      </c>
      <c r="E3811" s="3">
        <v>0.6</v>
      </c>
      <c r="K3811" s="3">
        <f t="shared" si="810"/>
        <v>2807</v>
      </c>
      <c r="L3811" s="97" t="str">
        <f>IF(TRIM('Ek.3-A'!F3811)&lt;&gt;"","var","yok")</f>
        <v>yok</v>
      </c>
      <c r="M3811" s="5" t="str">
        <f>IF('Ek.3-A'!F3811="", "", IF(VLOOKUP('Ek.3-A'!F3811, Veriler!D:E, 2, 0)=0, "", VLOOKUP('Ek.3-A'!F3811, Veriler!D:E, 2, 0)))</f>
        <v/>
      </c>
      <c r="N3811" s="5" t="str">
        <f>IF('Ek.3-A'!P3811="", "", 'Ek.3-A'!P3811)</f>
        <v/>
      </c>
      <c r="O3811" s="142">
        <f>'Ek.3-A'!S3811</f>
        <v>0</v>
      </c>
      <c r="P3811" s="143" t="str">
        <f>'Ek.3-A'!L3811</f>
        <v/>
      </c>
      <c r="Q3811" s="24" t="str">
        <f>'Ek.3-A'!M3811</f>
        <v/>
      </c>
      <c r="R3811" s="24">
        <f t="shared" si="807"/>
        <v>0</v>
      </c>
      <c r="S3811" s="141" t="str">
        <f t="shared" si="808"/>
        <v>H</v>
      </c>
      <c r="T3811" s="24">
        <f>IF(S3811="E",SUM($R$5:R3811),0)</f>
        <v>0</v>
      </c>
      <c r="U3811" s="143">
        <f t="shared" si="809"/>
        <v>0</v>
      </c>
    </row>
    <row r="3812" spans="1:21" x14ac:dyDescent="0.25">
      <c r="A3812" s="6">
        <v>39.119999999999997</v>
      </c>
      <c r="B3812" s="31" t="s">
        <v>90</v>
      </c>
      <c r="D3812" s="89">
        <v>293339100013</v>
      </c>
      <c r="E3812" s="3">
        <v>0.6</v>
      </c>
      <c r="K3812" s="3">
        <f t="shared" si="810"/>
        <v>2808</v>
      </c>
      <c r="L3812" s="97" t="str">
        <f>IF(TRIM('Ek.3-A'!F3812)&lt;&gt;"","var","yok")</f>
        <v>yok</v>
      </c>
      <c r="M3812" s="5" t="str">
        <f>IF('Ek.3-A'!F3812="", "", IF(VLOOKUP('Ek.3-A'!F3812, Veriler!D:E, 2, 0)=0, "", VLOOKUP('Ek.3-A'!F3812, Veriler!D:E, 2, 0)))</f>
        <v/>
      </c>
      <c r="N3812" s="5" t="str">
        <f>IF('Ek.3-A'!P3812="", "", 'Ek.3-A'!P3812)</f>
        <v/>
      </c>
      <c r="O3812" s="142">
        <f>'Ek.3-A'!S3812</f>
        <v>0</v>
      </c>
      <c r="P3812" s="143" t="str">
        <f>'Ek.3-A'!L3812</f>
        <v/>
      </c>
      <c r="Q3812" s="24" t="str">
        <f>'Ek.3-A'!M3812</f>
        <v/>
      </c>
      <c r="R3812" s="24">
        <f t="shared" si="807"/>
        <v>0</v>
      </c>
      <c r="S3812" s="141" t="str">
        <f t="shared" si="808"/>
        <v>H</v>
      </c>
      <c r="T3812" s="24">
        <f>IF(S3812="E",SUM($R$5:R3812),0)</f>
        <v>0</v>
      </c>
      <c r="U3812" s="143">
        <f t="shared" si="809"/>
        <v>0</v>
      </c>
    </row>
    <row r="3813" spans="1:21" x14ac:dyDescent="0.25">
      <c r="A3813" s="6">
        <v>39.130000000000003</v>
      </c>
      <c r="B3813" s="31" t="s">
        <v>90</v>
      </c>
      <c r="D3813" s="87">
        <v>850690000000</v>
      </c>
      <c r="E3813" s="3">
        <v>0.6</v>
      </c>
      <c r="K3813" s="3">
        <f t="shared" si="810"/>
        <v>2809</v>
      </c>
      <c r="L3813" s="97" t="str">
        <f>IF(TRIM('Ek.3-A'!F3813)&lt;&gt;"","var","yok")</f>
        <v>yok</v>
      </c>
      <c r="M3813" s="5" t="str">
        <f>IF('Ek.3-A'!F3813="", "", IF(VLOOKUP('Ek.3-A'!F3813, Veriler!D:E, 2, 0)=0, "", VLOOKUP('Ek.3-A'!F3813, Veriler!D:E, 2, 0)))</f>
        <v/>
      </c>
      <c r="N3813" s="5" t="str">
        <f>IF('Ek.3-A'!P3813="", "", 'Ek.3-A'!P3813)</f>
        <v/>
      </c>
      <c r="O3813" s="142">
        <f>'Ek.3-A'!S3813</f>
        <v>0</v>
      </c>
      <c r="P3813" s="143" t="str">
        <f>'Ek.3-A'!L3813</f>
        <v/>
      </c>
      <c r="Q3813" s="24" t="str">
        <f>'Ek.3-A'!M3813</f>
        <v/>
      </c>
      <c r="R3813" s="24">
        <f t="shared" si="807"/>
        <v>0</v>
      </c>
      <c r="S3813" s="141" t="str">
        <f t="shared" si="808"/>
        <v>H</v>
      </c>
      <c r="T3813" s="24">
        <f>IF(S3813="E",SUM($R$5:R3813),0)</f>
        <v>0</v>
      </c>
      <c r="U3813" s="143">
        <f t="shared" si="809"/>
        <v>0</v>
      </c>
    </row>
    <row r="3814" spans="1:21" x14ac:dyDescent="0.25">
      <c r="A3814" s="6">
        <v>39.14</v>
      </c>
      <c r="B3814" s="31" t="s">
        <v>90</v>
      </c>
      <c r="D3814" s="89">
        <v>292519950014</v>
      </c>
      <c r="E3814" s="3">
        <v>0.6</v>
      </c>
      <c r="K3814" s="3">
        <f t="shared" si="810"/>
        <v>2810</v>
      </c>
      <c r="L3814" s="97" t="str">
        <f>IF(TRIM('Ek.3-A'!F3814)&lt;&gt;"","var","yok")</f>
        <v>yok</v>
      </c>
      <c r="M3814" s="5" t="str">
        <f>IF('Ek.3-A'!F3814="", "", IF(VLOOKUP('Ek.3-A'!F3814, Veriler!D:E, 2, 0)=0, "", VLOOKUP('Ek.3-A'!F3814, Veriler!D:E, 2, 0)))</f>
        <v/>
      </c>
      <c r="N3814" s="5" t="str">
        <f>IF('Ek.3-A'!P3814="", "", 'Ek.3-A'!P3814)</f>
        <v/>
      </c>
      <c r="O3814" s="142">
        <f>'Ek.3-A'!S3814</f>
        <v>0</v>
      </c>
      <c r="P3814" s="143" t="str">
        <f>'Ek.3-A'!L3814</f>
        <v/>
      </c>
      <c r="Q3814" s="24" t="str">
        <f>'Ek.3-A'!M3814</f>
        <v/>
      </c>
      <c r="R3814" s="24">
        <f t="shared" si="807"/>
        <v>0</v>
      </c>
      <c r="S3814" s="141" t="str">
        <f t="shared" si="808"/>
        <v>H</v>
      </c>
      <c r="T3814" s="24">
        <f>IF(S3814="E",SUM($R$5:R3814),0)</f>
        <v>0</v>
      </c>
      <c r="U3814" s="143">
        <f t="shared" si="809"/>
        <v>0</v>
      </c>
    </row>
    <row r="3815" spans="1:21" x14ac:dyDescent="0.25">
      <c r="A3815" s="6">
        <v>39.15</v>
      </c>
      <c r="B3815" s="31" t="s">
        <v>90</v>
      </c>
      <c r="D3815" s="87">
        <v>292429700033</v>
      </c>
      <c r="E3815" s="3">
        <v>0.6</v>
      </c>
      <c r="K3815" s="3">
        <f t="shared" si="810"/>
        <v>2811</v>
      </c>
      <c r="L3815" s="97" t="str">
        <f>IF(TRIM('Ek.3-A'!F3815)&lt;&gt;"","var","yok")</f>
        <v>yok</v>
      </c>
      <c r="M3815" s="5" t="str">
        <f>IF('Ek.3-A'!F3815="", "", IF(VLOOKUP('Ek.3-A'!F3815, Veriler!D:E, 2, 0)=0, "", VLOOKUP('Ek.3-A'!F3815, Veriler!D:E, 2, 0)))</f>
        <v/>
      </c>
      <c r="N3815" s="5" t="str">
        <f>IF('Ek.3-A'!P3815="", "", 'Ek.3-A'!P3815)</f>
        <v/>
      </c>
      <c r="O3815" s="142">
        <f>'Ek.3-A'!S3815</f>
        <v>0</v>
      </c>
      <c r="P3815" s="143" t="str">
        <f>'Ek.3-A'!L3815</f>
        <v/>
      </c>
      <c r="Q3815" s="24" t="str">
        <f>'Ek.3-A'!M3815</f>
        <v/>
      </c>
      <c r="R3815" s="24">
        <f t="shared" si="807"/>
        <v>0</v>
      </c>
      <c r="S3815" s="141" t="str">
        <f t="shared" si="808"/>
        <v>H</v>
      </c>
      <c r="T3815" s="24">
        <f>IF(S3815="E",SUM($R$5:R3815),0)</f>
        <v>0</v>
      </c>
      <c r="U3815" s="143">
        <f t="shared" si="809"/>
        <v>0</v>
      </c>
    </row>
    <row r="3816" spans="1:21" x14ac:dyDescent="0.25">
      <c r="A3816" s="6">
        <v>39.159999999999997</v>
      </c>
      <c r="B3816" s="31" t="s">
        <v>90</v>
      </c>
      <c r="D3816" s="89">
        <v>903149100000</v>
      </c>
      <c r="E3816" s="3">
        <v>0.6</v>
      </c>
      <c r="K3816" s="3">
        <f t="shared" si="810"/>
        <v>2812</v>
      </c>
      <c r="L3816" s="97" t="str">
        <f>IF(TRIM('Ek.3-A'!F3816)&lt;&gt;"","var","yok")</f>
        <v>yok</v>
      </c>
      <c r="M3816" s="5" t="str">
        <f>IF('Ek.3-A'!F3816="", "", IF(VLOOKUP('Ek.3-A'!F3816, Veriler!D:E, 2, 0)=0, "", VLOOKUP('Ek.3-A'!F3816, Veriler!D:E, 2, 0)))</f>
        <v/>
      </c>
      <c r="N3816" s="5" t="str">
        <f>IF('Ek.3-A'!P3816="", "", 'Ek.3-A'!P3816)</f>
        <v/>
      </c>
      <c r="O3816" s="142">
        <f>'Ek.3-A'!S3816</f>
        <v>0</v>
      </c>
      <c r="P3816" s="143" t="str">
        <f>'Ek.3-A'!L3816</f>
        <v/>
      </c>
      <c r="Q3816" s="24" t="str">
        <f>'Ek.3-A'!M3816</f>
        <v/>
      </c>
      <c r="R3816" s="24">
        <f t="shared" si="807"/>
        <v>0</v>
      </c>
      <c r="S3816" s="141" t="str">
        <f t="shared" si="808"/>
        <v>H</v>
      </c>
      <c r="T3816" s="24">
        <f>IF(S3816="E",SUM($R$5:R3816),0)</f>
        <v>0</v>
      </c>
      <c r="U3816" s="143">
        <f t="shared" si="809"/>
        <v>0</v>
      </c>
    </row>
    <row r="3817" spans="1:21" x14ac:dyDescent="0.25">
      <c r="A3817" s="6">
        <v>39.17</v>
      </c>
      <c r="B3817" s="31" t="s">
        <v>90</v>
      </c>
      <c r="D3817" s="87">
        <v>852862000000</v>
      </c>
      <c r="E3817" s="3">
        <v>0.6</v>
      </c>
      <c r="K3817" s="3">
        <f t="shared" si="810"/>
        <v>2813</v>
      </c>
      <c r="L3817" s="97" t="str">
        <f>IF(TRIM('Ek.3-A'!F3817)&lt;&gt;"","var","yok")</f>
        <v>yok</v>
      </c>
      <c r="M3817" s="5" t="str">
        <f>IF('Ek.3-A'!F3817="", "", IF(VLOOKUP('Ek.3-A'!F3817, Veriler!D:E, 2, 0)=0, "", VLOOKUP('Ek.3-A'!F3817, Veriler!D:E, 2, 0)))</f>
        <v/>
      </c>
      <c r="N3817" s="5" t="str">
        <f>IF('Ek.3-A'!P3817="", "", 'Ek.3-A'!P3817)</f>
        <v/>
      </c>
      <c r="O3817" s="142">
        <f>'Ek.3-A'!S3817</f>
        <v>0</v>
      </c>
      <c r="P3817" s="143" t="str">
        <f>'Ek.3-A'!L3817</f>
        <v/>
      </c>
      <c r="Q3817" s="24" t="str">
        <f>'Ek.3-A'!M3817</f>
        <v/>
      </c>
      <c r="R3817" s="24">
        <f t="shared" si="807"/>
        <v>0</v>
      </c>
      <c r="S3817" s="141" t="str">
        <f t="shared" si="808"/>
        <v>H</v>
      </c>
      <c r="T3817" s="24">
        <f>IF(S3817="E",SUM($R$5:R3817),0)</f>
        <v>0</v>
      </c>
      <c r="U3817" s="143">
        <f t="shared" si="809"/>
        <v>0</v>
      </c>
    </row>
    <row r="3818" spans="1:21" x14ac:dyDescent="0.25">
      <c r="A3818" s="6">
        <v>39.18</v>
      </c>
      <c r="B3818" s="31" t="s">
        <v>90</v>
      </c>
      <c r="D3818" s="89">
        <v>293723000012</v>
      </c>
      <c r="E3818" s="3">
        <v>0.6</v>
      </c>
      <c r="K3818" s="3">
        <f t="shared" si="810"/>
        <v>2814</v>
      </c>
      <c r="L3818" s="97" t="str">
        <f>IF(TRIM('Ek.3-A'!F3818)&lt;&gt;"","var","yok")</f>
        <v>yok</v>
      </c>
      <c r="M3818" s="5" t="str">
        <f>IF('Ek.3-A'!F3818="", "", IF(VLOOKUP('Ek.3-A'!F3818, Veriler!D:E, 2, 0)=0, "", VLOOKUP('Ek.3-A'!F3818, Veriler!D:E, 2, 0)))</f>
        <v/>
      </c>
      <c r="N3818" s="5" t="str">
        <f>IF('Ek.3-A'!P3818="", "", 'Ek.3-A'!P3818)</f>
        <v/>
      </c>
      <c r="O3818" s="142">
        <f>'Ek.3-A'!S3818</f>
        <v>0</v>
      </c>
      <c r="P3818" s="143" t="str">
        <f>'Ek.3-A'!L3818</f>
        <v/>
      </c>
      <c r="Q3818" s="24" t="str">
        <f>'Ek.3-A'!M3818</f>
        <v/>
      </c>
      <c r="R3818" s="24">
        <f t="shared" si="807"/>
        <v>0</v>
      </c>
      <c r="S3818" s="141" t="str">
        <f t="shared" si="808"/>
        <v>H</v>
      </c>
      <c r="T3818" s="24">
        <f>IF(S3818="E",SUM($R$5:R3818),0)</f>
        <v>0</v>
      </c>
      <c r="U3818" s="143">
        <f t="shared" si="809"/>
        <v>0</v>
      </c>
    </row>
    <row r="3819" spans="1:21" x14ac:dyDescent="0.25">
      <c r="A3819" s="6">
        <v>39.19</v>
      </c>
      <c r="B3819" s="31" t="s">
        <v>90</v>
      </c>
      <c r="D3819" s="87">
        <v>292249859011</v>
      </c>
      <c r="E3819" s="3">
        <v>0.6</v>
      </c>
      <c r="L3819" s="97"/>
      <c r="M3819" s="5"/>
      <c r="N3819" s="5"/>
      <c r="O3819" s="5"/>
      <c r="Q3819" s="23"/>
      <c r="T3819" s="24"/>
      <c r="U3819" s="25"/>
    </row>
    <row r="3820" spans="1:21" x14ac:dyDescent="0.25">
      <c r="A3820" s="6">
        <v>39.200000000000003</v>
      </c>
      <c r="B3820" s="31" t="s">
        <v>90</v>
      </c>
      <c r="D3820" s="89">
        <v>292249859012</v>
      </c>
      <c r="E3820" s="3">
        <v>0.6</v>
      </c>
      <c r="K3820" s="3">
        <f>K3818+1</f>
        <v>2815</v>
      </c>
      <c r="L3820" s="97" t="str">
        <f>IF(TRIM('Ek.3-A'!F3820)&lt;&gt;"","var","yok")</f>
        <v>yok</v>
      </c>
      <c r="M3820" s="5" t="str">
        <f>IF('Ek.3-A'!F3820="", "", IF(VLOOKUP('Ek.3-A'!F3820, Veriler!D:E, 2, 0)=0, "", VLOOKUP('Ek.3-A'!F3820, Veriler!D:E, 2, 0)))</f>
        <v/>
      </c>
      <c r="N3820" s="5" t="str">
        <f>IF('Ek.3-A'!P3820="", "", 'Ek.3-A'!P3820)</f>
        <v/>
      </c>
      <c r="O3820" s="142">
        <f>'Ek.3-A'!S3820</f>
        <v>0</v>
      </c>
      <c r="P3820" s="143" t="str">
        <f>'Ek.3-A'!L3820</f>
        <v/>
      </c>
      <c r="Q3820" s="24" t="str">
        <f>'Ek.3-A'!M3820</f>
        <v/>
      </c>
      <c r="R3820" s="24">
        <f t="shared" ref="R3820:R3833" si="811">IF(L3820="var",0,IF(Q3820&lt;=0.005,Q3820,0))</f>
        <v>0</v>
      </c>
      <c r="S3820" s="141" t="str">
        <f t="shared" ref="S3820:S3833" si="812">IF(Q3820&lt;=0.005,"E","H")</f>
        <v>H</v>
      </c>
      <c r="T3820" s="24">
        <f>IF(S3820="E",SUM($R$5:R3820),0)</f>
        <v>0</v>
      </c>
      <c r="U3820" s="143">
        <f t="shared" ref="U3820:U3833" si="813">IF(T3820&lt;=0.1, O3820, IF(R3820&gt;$G$2, R3820*O3820, $G$2*O3820))</f>
        <v>0</v>
      </c>
    </row>
    <row r="3821" spans="1:21" x14ac:dyDescent="0.25">
      <c r="A3821" s="6">
        <v>39.21</v>
      </c>
      <c r="B3821" s="31" t="s">
        <v>90</v>
      </c>
      <c r="D3821" s="87">
        <v>271129000011</v>
      </c>
      <c r="E3821" s="3">
        <v>0.6</v>
      </c>
      <c r="K3821" s="3">
        <f t="shared" ref="K3821:K3833" si="814">K3820+1</f>
        <v>2816</v>
      </c>
      <c r="L3821" s="97" t="str">
        <f>IF(TRIM('Ek.3-A'!F3821)&lt;&gt;"","var","yok")</f>
        <v>yok</v>
      </c>
      <c r="M3821" s="5" t="str">
        <f>IF('Ek.3-A'!F3821="", "", IF(VLOOKUP('Ek.3-A'!F3821, Veriler!D:E, 2, 0)=0, "", VLOOKUP('Ek.3-A'!F3821, Veriler!D:E, 2, 0)))</f>
        <v/>
      </c>
      <c r="N3821" s="5" t="str">
        <f>IF('Ek.3-A'!P3821="", "", 'Ek.3-A'!P3821)</f>
        <v/>
      </c>
      <c r="O3821" s="142">
        <f>'Ek.3-A'!S3821</f>
        <v>0</v>
      </c>
      <c r="P3821" s="143" t="str">
        <f>'Ek.3-A'!L3821</f>
        <v/>
      </c>
      <c r="Q3821" s="24" t="str">
        <f>'Ek.3-A'!M3821</f>
        <v/>
      </c>
      <c r="R3821" s="24">
        <f t="shared" si="811"/>
        <v>0</v>
      </c>
      <c r="S3821" s="141" t="str">
        <f t="shared" si="812"/>
        <v>H</v>
      </c>
      <c r="T3821" s="24">
        <f>IF(S3821="E",SUM($R$5:R3821),0)</f>
        <v>0</v>
      </c>
      <c r="U3821" s="143">
        <f t="shared" si="813"/>
        <v>0</v>
      </c>
    </row>
    <row r="3822" spans="1:21" x14ac:dyDescent="0.25">
      <c r="A3822" s="6">
        <v>39.22</v>
      </c>
      <c r="B3822" s="31" t="s">
        <v>90</v>
      </c>
      <c r="D3822" s="89">
        <v>271112190000</v>
      </c>
      <c r="E3822" s="3">
        <v>0.6</v>
      </c>
      <c r="K3822" s="3">
        <f t="shared" si="814"/>
        <v>2817</v>
      </c>
      <c r="L3822" s="97" t="str">
        <f>IF(TRIM('Ek.3-A'!F3822)&lt;&gt;"","var","yok")</f>
        <v>yok</v>
      </c>
      <c r="M3822" s="5" t="str">
        <f>IF('Ek.3-A'!F3822="", "", IF(VLOOKUP('Ek.3-A'!F3822, Veriler!D:E, 2, 0)=0, "", VLOOKUP('Ek.3-A'!F3822, Veriler!D:E, 2, 0)))</f>
        <v/>
      </c>
      <c r="N3822" s="5" t="str">
        <f>IF('Ek.3-A'!P3822="", "", 'Ek.3-A'!P3822)</f>
        <v/>
      </c>
      <c r="O3822" s="142">
        <f>'Ek.3-A'!S3822</f>
        <v>0</v>
      </c>
      <c r="P3822" s="143" t="str">
        <f>'Ek.3-A'!L3822</f>
        <v/>
      </c>
      <c r="Q3822" s="24" t="str">
        <f>'Ek.3-A'!M3822</f>
        <v/>
      </c>
      <c r="R3822" s="24">
        <f t="shared" si="811"/>
        <v>0</v>
      </c>
      <c r="S3822" s="141" t="str">
        <f t="shared" si="812"/>
        <v>H</v>
      </c>
      <c r="T3822" s="24">
        <f>IF(S3822="E",SUM($R$5:R3822),0)</f>
        <v>0</v>
      </c>
      <c r="U3822" s="143">
        <f t="shared" si="813"/>
        <v>0</v>
      </c>
    </row>
    <row r="3823" spans="1:21" x14ac:dyDescent="0.25">
      <c r="A3823" s="6">
        <v>39.229999999999997</v>
      </c>
      <c r="B3823" s="31" t="s">
        <v>90</v>
      </c>
      <c r="D3823" s="87">
        <v>271112110000</v>
      </c>
      <c r="E3823" s="3">
        <v>0.6</v>
      </c>
      <c r="K3823" s="3">
        <f t="shared" si="814"/>
        <v>2818</v>
      </c>
      <c r="L3823" s="97" t="str">
        <f>IF(TRIM('Ek.3-A'!F3823)&lt;&gt;"","var","yok")</f>
        <v>yok</v>
      </c>
      <c r="M3823" s="5" t="str">
        <f>IF('Ek.3-A'!F3823="", "", IF(VLOOKUP('Ek.3-A'!F3823, Veriler!D:E, 2, 0)=0, "", VLOOKUP('Ek.3-A'!F3823, Veriler!D:E, 2, 0)))</f>
        <v/>
      </c>
      <c r="N3823" s="5" t="str">
        <f>IF('Ek.3-A'!P3823="", "", 'Ek.3-A'!P3823)</f>
        <v/>
      </c>
      <c r="O3823" s="142">
        <f>'Ek.3-A'!S3823</f>
        <v>0</v>
      </c>
      <c r="P3823" s="143" t="str">
        <f>'Ek.3-A'!L3823</f>
        <v/>
      </c>
      <c r="Q3823" s="24" t="str">
        <f>'Ek.3-A'!M3823</f>
        <v/>
      </c>
      <c r="R3823" s="24">
        <f t="shared" si="811"/>
        <v>0</v>
      </c>
      <c r="S3823" s="141" t="str">
        <f t="shared" si="812"/>
        <v>H</v>
      </c>
      <c r="T3823" s="24">
        <f>IF(S3823="E",SUM($R$5:R3823),0)</f>
        <v>0</v>
      </c>
      <c r="U3823" s="143">
        <f t="shared" si="813"/>
        <v>0</v>
      </c>
    </row>
    <row r="3824" spans="1:21" x14ac:dyDescent="0.25">
      <c r="A3824" s="6">
        <v>39.24</v>
      </c>
      <c r="B3824" s="31" t="s">
        <v>90</v>
      </c>
      <c r="D3824" s="89">
        <v>271112970000</v>
      </c>
      <c r="E3824" s="3">
        <v>0.6</v>
      </c>
      <c r="K3824" s="3">
        <f t="shared" si="814"/>
        <v>2819</v>
      </c>
      <c r="L3824" s="97" t="str">
        <f>IF(TRIM('Ek.3-A'!F3824)&lt;&gt;"","var","yok")</f>
        <v>yok</v>
      </c>
      <c r="M3824" s="5" t="str">
        <f>IF('Ek.3-A'!F3824="", "", IF(VLOOKUP('Ek.3-A'!F3824, Veriler!D:E, 2, 0)=0, "", VLOOKUP('Ek.3-A'!F3824, Veriler!D:E, 2, 0)))</f>
        <v/>
      </c>
      <c r="N3824" s="5" t="str">
        <f>IF('Ek.3-A'!P3824="", "", 'Ek.3-A'!P3824)</f>
        <v/>
      </c>
      <c r="O3824" s="142">
        <f>'Ek.3-A'!S3824</f>
        <v>0</v>
      </c>
      <c r="P3824" s="143" t="str">
        <f>'Ek.3-A'!L3824</f>
        <v/>
      </c>
      <c r="Q3824" s="24" t="str">
        <f>'Ek.3-A'!M3824</f>
        <v/>
      </c>
      <c r="R3824" s="24">
        <f t="shared" si="811"/>
        <v>0</v>
      </c>
      <c r="S3824" s="141" t="str">
        <f t="shared" si="812"/>
        <v>H</v>
      </c>
      <c r="T3824" s="24">
        <f>IF(S3824="E",SUM($R$5:R3824),0)</f>
        <v>0</v>
      </c>
      <c r="U3824" s="143">
        <f t="shared" si="813"/>
        <v>0</v>
      </c>
    </row>
    <row r="3825" spans="1:41" x14ac:dyDescent="0.25">
      <c r="A3825" s="6">
        <v>39.25</v>
      </c>
      <c r="B3825" s="31" t="s">
        <v>90</v>
      </c>
      <c r="D3825" s="87">
        <v>293369109012</v>
      </c>
      <c r="E3825" s="3">
        <v>0.6</v>
      </c>
      <c r="K3825" s="3">
        <f t="shared" si="814"/>
        <v>2820</v>
      </c>
      <c r="L3825" s="97" t="str">
        <f>IF(TRIM('Ek.3-A'!F3825)&lt;&gt;"","var","yok")</f>
        <v>yok</v>
      </c>
      <c r="M3825" s="5" t="str">
        <f>IF('Ek.3-A'!F3825="", "", IF(VLOOKUP('Ek.3-A'!F3825, Veriler!D:E, 2, 0)=0, "", VLOOKUP('Ek.3-A'!F3825, Veriler!D:E, 2, 0)))</f>
        <v/>
      </c>
      <c r="N3825" s="5" t="str">
        <f>IF('Ek.3-A'!P3825="", "", 'Ek.3-A'!P3825)</f>
        <v/>
      </c>
      <c r="O3825" s="142">
        <f>'Ek.3-A'!S3825</f>
        <v>0</v>
      </c>
      <c r="P3825" s="143" t="str">
        <f>'Ek.3-A'!L3825</f>
        <v/>
      </c>
      <c r="Q3825" s="24" t="str">
        <f>'Ek.3-A'!M3825</f>
        <v/>
      </c>
      <c r="R3825" s="24">
        <f t="shared" si="811"/>
        <v>0</v>
      </c>
      <c r="S3825" s="141" t="str">
        <f t="shared" si="812"/>
        <v>H</v>
      </c>
      <c r="T3825" s="24">
        <f>IF(S3825="E",SUM($R$5:R3825),0)</f>
        <v>0</v>
      </c>
      <c r="U3825" s="143">
        <f t="shared" si="813"/>
        <v>0</v>
      </c>
    </row>
    <row r="3826" spans="1:41" x14ac:dyDescent="0.25">
      <c r="A3826" s="6">
        <v>39.26</v>
      </c>
      <c r="B3826" s="31" t="s">
        <v>90</v>
      </c>
      <c r="D3826" s="89">
        <v>290122000019</v>
      </c>
      <c r="E3826" s="3">
        <v>0.6</v>
      </c>
      <c r="K3826" s="3">
        <f t="shared" si="814"/>
        <v>2821</v>
      </c>
      <c r="L3826" s="97" t="str">
        <f>IF(TRIM('Ek.3-A'!F3826)&lt;&gt;"","var","yok")</f>
        <v>yok</v>
      </c>
      <c r="M3826" s="5" t="str">
        <f>IF('Ek.3-A'!F3826="", "", IF(VLOOKUP('Ek.3-A'!F3826, Veriler!D:E, 2, 0)=0, "", VLOOKUP('Ek.3-A'!F3826, Veriler!D:E, 2, 0)))</f>
        <v/>
      </c>
      <c r="N3826" s="5" t="str">
        <f>IF('Ek.3-A'!P3826="", "", 'Ek.3-A'!P3826)</f>
        <v/>
      </c>
      <c r="O3826" s="142">
        <f>'Ek.3-A'!S3826</f>
        <v>0</v>
      </c>
      <c r="P3826" s="143" t="str">
        <f>'Ek.3-A'!L3826</f>
        <v/>
      </c>
      <c r="Q3826" s="24" t="str">
        <f>'Ek.3-A'!M3826</f>
        <v/>
      </c>
      <c r="R3826" s="24">
        <f t="shared" si="811"/>
        <v>0</v>
      </c>
      <c r="S3826" s="141" t="str">
        <f t="shared" si="812"/>
        <v>H</v>
      </c>
      <c r="T3826" s="24">
        <f>IF(S3826="E",SUM($R$5:R3826),0)</f>
        <v>0</v>
      </c>
      <c r="U3826" s="143">
        <f t="shared" si="813"/>
        <v>0</v>
      </c>
    </row>
    <row r="3827" spans="1:41" x14ac:dyDescent="0.25">
      <c r="A3827" s="6">
        <v>39.270000000000003</v>
      </c>
      <c r="B3827" s="31" t="s">
        <v>90</v>
      </c>
      <c r="D3827" s="87">
        <v>290122000011</v>
      </c>
      <c r="E3827" s="3">
        <v>0.6</v>
      </c>
      <c r="K3827" s="3">
        <f t="shared" si="814"/>
        <v>2822</v>
      </c>
      <c r="L3827" s="97" t="str">
        <f>IF(TRIM('Ek.3-A'!F3827)&lt;&gt;"","var","yok")</f>
        <v>yok</v>
      </c>
      <c r="M3827" s="5" t="str">
        <f>IF('Ek.3-A'!F3827="", "", IF(VLOOKUP('Ek.3-A'!F3827, Veriler!D:E, 2, 0)=0, "", VLOOKUP('Ek.3-A'!F3827, Veriler!D:E, 2, 0)))</f>
        <v/>
      </c>
      <c r="N3827" s="5" t="str">
        <f>IF('Ek.3-A'!P3827="", "", 'Ek.3-A'!P3827)</f>
        <v/>
      </c>
      <c r="O3827" s="142">
        <f>'Ek.3-A'!S3827</f>
        <v>0</v>
      </c>
      <c r="P3827" s="143" t="str">
        <f>'Ek.3-A'!L3827</f>
        <v/>
      </c>
      <c r="Q3827" s="24" t="str">
        <f>'Ek.3-A'!M3827</f>
        <v/>
      </c>
      <c r="R3827" s="24">
        <f t="shared" si="811"/>
        <v>0</v>
      </c>
      <c r="S3827" s="141" t="str">
        <f t="shared" si="812"/>
        <v>H</v>
      </c>
      <c r="T3827" s="24">
        <f>IF(S3827="E",SUM($R$5:R3827),0)</f>
        <v>0</v>
      </c>
      <c r="U3827" s="143">
        <f t="shared" si="813"/>
        <v>0</v>
      </c>
    </row>
    <row r="3828" spans="1:41" x14ac:dyDescent="0.25">
      <c r="A3828" s="6">
        <v>39.28</v>
      </c>
      <c r="B3828" s="31" t="s">
        <v>90</v>
      </c>
      <c r="D3828" s="89">
        <v>293311100000</v>
      </c>
      <c r="E3828" s="3">
        <v>0.6</v>
      </c>
      <c r="K3828" s="3">
        <f t="shared" si="814"/>
        <v>2823</v>
      </c>
      <c r="L3828" s="97" t="str">
        <f>IF(TRIM('Ek.3-A'!F3828)&lt;&gt;"","var","yok")</f>
        <v>yok</v>
      </c>
      <c r="M3828" s="5" t="str">
        <f>IF('Ek.3-A'!F3828="", "", IF(VLOOKUP('Ek.3-A'!F3828, Veriler!D:E, 2, 0)=0, "", VLOOKUP('Ek.3-A'!F3828, Veriler!D:E, 2, 0)))</f>
        <v/>
      </c>
      <c r="N3828" s="5" t="str">
        <f>IF('Ek.3-A'!P3828="", "", 'Ek.3-A'!P3828)</f>
        <v/>
      </c>
      <c r="O3828" s="142">
        <f>'Ek.3-A'!S3828</f>
        <v>0</v>
      </c>
      <c r="P3828" s="143" t="str">
        <f>'Ek.3-A'!L3828</f>
        <v/>
      </c>
      <c r="Q3828" s="24" t="str">
        <f>'Ek.3-A'!M3828</f>
        <v/>
      </c>
      <c r="R3828" s="24">
        <f t="shared" si="811"/>
        <v>0</v>
      </c>
      <c r="S3828" s="141" t="str">
        <f t="shared" si="812"/>
        <v>H</v>
      </c>
      <c r="T3828" s="24">
        <f>IF(S3828="E",SUM($R$5:R3828),0)</f>
        <v>0</v>
      </c>
      <c r="U3828" s="143">
        <f t="shared" si="813"/>
        <v>0</v>
      </c>
    </row>
    <row r="3829" spans="1:41" x14ac:dyDescent="0.25">
      <c r="A3829" s="6">
        <v>39.29</v>
      </c>
      <c r="B3829" s="31" t="s">
        <v>90</v>
      </c>
      <c r="D3829" s="87">
        <v>290512000011</v>
      </c>
      <c r="E3829" s="3">
        <v>0.6</v>
      </c>
      <c r="K3829" s="3">
        <f t="shared" si="814"/>
        <v>2824</v>
      </c>
      <c r="L3829" s="97" t="str">
        <f>IF(TRIM('Ek.3-A'!F3829)&lt;&gt;"","var","yok")</f>
        <v>yok</v>
      </c>
      <c r="M3829" s="5" t="str">
        <f>IF('Ek.3-A'!F3829="", "", IF(VLOOKUP('Ek.3-A'!F3829, Veriler!D:E, 2, 0)=0, "", VLOOKUP('Ek.3-A'!F3829, Veriler!D:E, 2, 0)))</f>
        <v/>
      </c>
      <c r="N3829" s="5" t="str">
        <f>IF('Ek.3-A'!P3829="", "", 'Ek.3-A'!P3829)</f>
        <v/>
      </c>
      <c r="O3829" s="142">
        <f>'Ek.3-A'!S3829</f>
        <v>0</v>
      </c>
      <c r="P3829" s="143" t="str">
        <f>'Ek.3-A'!L3829</f>
        <v/>
      </c>
      <c r="Q3829" s="24" t="str">
        <f>'Ek.3-A'!M3829</f>
        <v/>
      </c>
      <c r="R3829" s="24">
        <f t="shared" si="811"/>
        <v>0</v>
      </c>
      <c r="S3829" s="141" t="str">
        <f t="shared" si="812"/>
        <v>H</v>
      </c>
      <c r="T3829" s="24">
        <f>IF(S3829="E",SUM($R$5:R3829),0)</f>
        <v>0</v>
      </c>
      <c r="U3829" s="143">
        <f t="shared" si="813"/>
        <v>0</v>
      </c>
    </row>
    <row r="3830" spans="1:41" x14ac:dyDescent="0.25">
      <c r="A3830" s="6">
        <v>39.299999999999997</v>
      </c>
      <c r="B3830" s="31" t="s">
        <v>90</v>
      </c>
      <c r="D3830" s="89">
        <v>291539001000</v>
      </c>
      <c r="E3830" s="3">
        <v>0.6</v>
      </c>
      <c r="K3830" s="3">
        <f t="shared" si="814"/>
        <v>2825</v>
      </c>
      <c r="L3830" s="97" t="str">
        <f>IF(TRIM('Ek.3-A'!F3830)&lt;&gt;"","var","yok")</f>
        <v>yok</v>
      </c>
      <c r="M3830" s="5" t="str">
        <f>IF('Ek.3-A'!F3830="", "", IF(VLOOKUP('Ek.3-A'!F3830, Veriler!D:E, 2, 0)=0, "", VLOOKUP('Ek.3-A'!F3830, Veriler!D:E, 2, 0)))</f>
        <v/>
      </c>
      <c r="N3830" s="5" t="str">
        <f>IF('Ek.3-A'!P3830="", "", 'Ek.3-A'!P3830)</f>
        <v/>
      </c>
      <c r="O3830" s="142">
        <f>'Ek.3-A'!S3830</f>
        <v>0</v>
      </c>
      <c r="P3830" s="143" t="str">
        <f>'Ek.3-A'!L3830</f>
        <v/>
      </c>
      <c r="Q3830" s="24" t="str">
        <f>'Ek.3-A'!M3830</f>
        <v/>
      </c>
      <c r="R3830" s="24">
        <f t="shared" si="811"/>
        <v>0</v>
      </c>
      <c r="S3830" s="141" t="str">
        <f t="shared" si="812"/>
        <v>H</v>
      </c>
      <c r="T3830" s="24">
        <f>IF(S3830="E",SUM($R$5:R3830),0)</f>
        <v>0</v>
      </c>
      <c r="U3830" s="143">
        <f t="shared" si="813"/>
        <v>0</v>
      </c>
    </row>
    <row r="3831" spans="1:41" x14ac:dyDescent="0.25">
      <c r="A3831" s="6">
        <v>39.31</v>
      </c>
      <c r="B3831" s="31" t="s">
        <v>90</v>
      </c>
      <c r="D3831" s="87">
        <v>291829008122</v>
      </c>
      <c r="E3831" s="3">
        <v>0.6</v>
      </c>
      <c r="K3831" s="3">
        <f t="shared" si="814"/>
        <v>2826</v>
      </c>
      <c r="L3831" s="97" t="str">
        <f>IF(TRIM('Ek.3-A'!F3831)&lt;&gt;"","var","yok")</f>
        <v>yok</v>
      </c>
      <c r="M3831" s="5" t="str">
        <f>IF('Ek.3-A'!F3831="", "", IF(VLOOKUP('Ek.3-A'!F3831, Veriler!D:E, 2, 0)=0, "", VLOOKUP('Ek.3-A'!F3831, Veriler!D:E, 2, 0)))</f>
        <v/>
      </c>
      <c r="N3831" s="5" t="str">
        <f>IF('Ek.3-A'!P3831="", "", 'Ek.3-A'!P3831)</f>
        <v/>
      </c>
      <c r="O3831" s="142">
        <f>'Ek.3-A'!S3831</f>
        <v>0</v>
      </c>
      <c r="P3831" s="143" t="str">
        <f>'Ek.3-A'!L3831</f>
        <v/>
      </c>
      <c r="Q3831" s="24" t="str">
        <f>'Ek.3-A'!M3831</f>
        <v/>
      </c>
      <c r="R3831" s="24">
        <f t="shared" si="811"/>
        <v>0</v>
      </c>
      <c r="S3831" s="141" t="str">
        <f t="shared" si="812"/>
        <v>H</v>
      </c>
      <c r="T3831" s="24">
        <f>IF(S3831="E",SUM($R$5:R3831),0)</f>
        <v>0</v>
      </c>
      <c r="U3831" s="143">
        <f t="shared" si="813"/>
        <v>0</v>
      </c>
    </row>
    <row r="3832" spans="1:41" x14ac:dyDescent="0.25">
      <c r="A3832" s="6">
        <v>39.32</v>
      </c>
      <c r="B3832" s="31" t="s">
        <v>90</v>
      </c>
      <c r="D3832" s="89">
        <v>291829003023</v>
      </c>
      <c r="E3832" s="3">
        <v>0.6</v>
      </c>
      <c r="K3832" s="3">
        <f t="shared" si="814"/>
        <v>2827</v>
      </c>
      <c r="L3832" s="97" t="str">
        <f>IF(TRIM('Ek.3-A'!F3832)&lt;&gt;"","var","yok")</f>
        <v>yok</v>
      </c>
      <c r="M3832" s="5" t="str">
        <f>IF('Ek.3-A'!F3832="", "", IF(VLOOKUP('Ek.3-A'!F3832, Veriler!D:E, 2, 0)=0, "", VLOOKUP('Ek.3-A'!F3832, Veriler!D:E, 2, 0)))</f>
        <v/>
      </c>
      <c r="N3832" s="5" t="str">
        <f>IF('Ek.3-A'!P3832="", "", 'Ek.3-A'!P3832)</f>
        <v/>
      </c>
      <c r="O3832" s="142">
        <f>'Ek.3-A'!S3832</f>
        <v>0</v>
      </c>
      <c r="P3832" s="143" t="str">
        <f>'Ek.3-A'!L3832</f>
        <v/>
      </c>
      <c r="Q3832" s="24" t="str">
        <f>'Ek.3-A'!M3832</f>
        <v/>
      </c>
      <c r="R3832" s="24">
        <f t="shared" si="811"/>
        <v>0</v>
      </c>
      <c r="S3832" s="141" t="str">
        <f t="shared" si="812"/>
        <v>H</v>
      </c>
      <c r="T3832" s="24">
        <f>IF(S3832="E",SUM($R$5:R3832),0)</f>
        <v>0</v>
      </c>
      <c r="U3832" s="143">
        <f t="shared" si="813"/>
        <v>0</v>
      </c>
    </row>
    <row r="3833" spans="1:41" x14ac:dyDescent="0.25">
      <c r="A3833" s="6">
        <v>39.33</v>
      </c>
      <c r="B3833" s="31" t="s">
        <v>90</v>
      </c>
      <c r="D3833" s="87">
        <v>291590700043</v>
      </c>
      <c r="E3833" s="3">
        <v>0.6</v>
      </c>
      <c r="K3833" s="3">
        <f t="shared" si="814"/>
        <v>2828</v>
      </c>
      <c r="L3833" s="97" t="str">
        <f>IF(TRIM('Ek.3-A'!F3833)&lt;&gt;"","var","yok")</f>
        <v>yok</v>
      </c>
      <c r="M3833" s="5" t="str">
        <f>IF('Ek.3-A'!F3833="", "", IF(VLOOKUP('Ek.3-A'!F3833, Veriler!D:E, 2, 0)=0, "", VLOOKUP('Ek.3-A'!F3833, Veriler!D:E, 2, 0)))</f>
        <v/>
      </c>
      <c r="N3833" s="5" t="str">
        <f>IF('Ek.3-A'!P3833="", "", 'Ek.3-A'!P3833)</f>
        <v/>
      </c>
      <c r="O3833" s="142">
        <f>'Ek.3-A'!S3833</f>
        <v>0</v>
      </c>
      <c r="P3833" s="143" t="str">
        <f>'Ek.3-A'!L3833</f>
        <v/>
      </c>
      <c r="Q3833" s="24" t="str">
        <f>'Ek.3-A'!M3833</f>
        <v/>
      </c>
      <c r="R3833" s="24">
        <f t="shared" si="811"/>
        <v>0</v>
      </c>
      <c r="S3833" s="141" t="str">
        <f t="shared" si="812"/>
        <v>H</v>
      </c>
      <c r="T3833" s="24">
        <f>IF(S3833="E",SUM($R$5:R3833),0)</f>
        <v>0</v>
      </c>
      <c r="U3833" s="143">
        <f t="shared" si="813"/>
        <v>0</v>
      </c>
    </row>
    <row r="3834" spans="1:41" x14ac:dyDescent="0.25">
      <c r="A3834" s="6">
        <v>39.340000000000003</v>
      </c>
      <c r="B3834" s="31" t="s">
        <v>90</v>
      </c>
      <c r="D3834" s="89">
        <v>291590900043</v>
      </c>
      <c r="E3834" s="3">
        <v>0.6</v>
      </c>
      <c r="T3834" s="24"/>
      <c r="U3834" s="25"/>
      <c r="AO3834" s="140">
        <f>'Ek.3-A'!L3834</f>
        <v>0</v>
      </c>
    </row>
    <row r="3835" spans="1:41" x14ac:dyDescent="0.25">
      <c r="A3835" s="6">
        <v>39.35</v>
      </c>
      <c r="B3835" s="31" t="s">
        <v>90</v>
      </c>
      <c r="D3835" s="87">
        <v>271114000012</v>
      </c>
      <c r="E3835" s="3">
        <v>0.6</v>
      </c>
      <c r="T3835" s="24"/>
      <c r="U3835" s="25"/>
    </row>
    <row r="3836" spans="1:41" x14ac:dyDescent="0.25">
      <c r="A3836" s="6">
        <v>39.36</v>
      </c>
      <c r="B3836" s="31" t="s">
        <v>90</v>
      </c>
      <c r="D3836" s="89">
        <v>291550000011</v>
      </c>
      <c r="E3836" s="3">
        <v>0.6</v>
      </c>
      <c r="T3836" s="24"/>
      <c r="U3836" s="25"/>
    </row>
    <row r="3837" spans="1:41" x14ac:dyDescent="0.25">
      <c r="A3837" s="6">
        <v>39.369999999999997</v>
      </c>
      <c r="B3837" s="31" t="s">
        <v>90</v>
      </c>
      <c r="D3837" s="87">
        <v>291550000019</v>
      </c>
      <c r="E3837" s="3">
        <v>0.6</v>
      </c>
      <c r="T3837" s="24"/>
      <c r="U3837" s="25"/>
    </row>
    <row r="3838" spans="1:41" x14ac:dyDescent="0.25">
      <c r="A3838" s="6">
        <v>39.380000000000003</v>
      </c>
      <c r="B3838" s="31" t="s">
        <v>90</v>
      </c>
      <c r="D3838" s="89">
        <v>293750000000</v>
      </c>
      <c r="E3838" s="3">
        <v>0.6</v>
      </c>
      <c r="T3838" s="24"/>
      <c r="U3838" s="25"/>
    </row>
    <row r="3839" spans="1:41" x14ac:dyDescent="0.25">
      <c r="A3839" s="6">
        <v>39.39</v>
      </c>
      <c r="B3839" s="31" t="s">
        <v>90</v>
      </c>
      <c r="D3839" s="87">
        <v>291249009011</v>
      </c>
      <c r="E3839" s="3">
        <v>0.6</v>
      </c>
      <c r="T3839" s="24"/>
      <c r="U3839" s="25"/>
    </row>
    <row r="3840" spans="1:41" x14ac:dyDescent="0.25">
      <c r="A3840" s="6">
        <v>39.4</v>
      </c>
      <c r="B3840" s="31" t="s">
        <v>90</v>
      </c>
      <c r="D3840" s="89">
        <v>293942000011</v>
      </c>
      <c r="E3840" s="3">
        <v>0.6</v>
      </c>
      <c r="T3840" s="24"/>
      <c r="U3840" s="25"/>
    </row>
    <row r="3841" spans="1:21" x14ac:dyDescent="0.25">
      <c r="A3841" s="6">
        <v>39.409999999999997</v>
      </c>
      <c r="B3841" s="31" t="s">
        <v>90</v>
      </c>
      <c r="D3841" s="87">
        <v>293942000012</v>
      </c>
      <c r="E3841" s="3">
        <v>0.6</v>
      </c>
      <c r="T3841" s="24"/>
      <c r="U3841" s="25"/>
    </row>
    <row r="3842" spans="1:21" x14ac:dyDescent="0.25">
      <c r="A3842" s="6">
        <v>39.42</v>
      </c>
      <c r="B3842" s="31" t="s">
        <v>90</v>
      </c>
      <c r="D3842" s="89">
        <v>901910900012</v>
      </c>
      <c r="E3842" s="3">
        <v>0.6</v>
      </c>
      <c r="T3842" s="24"/>
      <c r="U3842" s="25"/>
    </row>
    <row r="3843" spans="1:21" x14ac:dyDescent="0.25">
      <c r="A3843" s="6">
        <v>39.43</v>
      </c>
      <c r="B3843" s="31" t="s">
        <v>90</v>
      </c>
      <c r="D3843" s="87">
        <v>293590900014</v>
      </c>
      <c r="E3843" s="3">
        <v>0.6</v>
      </c>
      <c r="K3843" s="3">
        <f>K3833+1</f>
        <v>2829</v>
      </c>
      <c r="L3843" s="97" t="str">
        <f>IF(TRIM('Ek.3-A'!F3843)&lt;&gt;"","var","yok")</f>
        <v>yok</v>
      </c>
      <c r="M3843" s="5" t="str">
        <f>IF('Ek.3-A'!F3843="", "", IF(VLOOKUP('Ek.3-A'!F3843, Veriler!D:E, 2, 0)=0, "", VLOOKUP('Ek.3-A'!F3843, Veriler!D:E, 2, 0)))</f>
        <v/>
      </c>
      <c r="N3843" s="5" t="str">
        <f>IF('Ek.3-A'!P3843="", "", 'Ek.3-A'!P3843)</f>
        <v/>
      </c>
      <c r="O3843" s="142">
        <f>'Ek.3-A'!S3843</f>
        <v>0</v>
      </c>
      <c r="P3843" s="143" t="str">
        <f>'Ek.3-A'!L3843</f>
        <v/>
      </c>
      <c r="Q3843" s="24" t="str">
        <f>'Ek.3-A'!M3843</f>
        <v/>
      </c>
      <c r="R3843" s="24">
        <f t="shared" ref="R3843:R3856" si="815">IF(L3843="var",0,IF(Q3843&lt;=0.005,Q3843,0))</f>
        <v>0</v>
      </c>
      <c r="S3843" s="141" t="str">
        <f t="shared" ref="S3843:S3856" si="816">IF(Q3843&lt;=0.005,"E","H")</f>
        <v>H</v>
      </c>
      <c r="T3843" s="24">
        <f>IF(S3843="E",SUM($R$5:R3843),0)</f>
        <v>0</v>
      </c>
      <c r="U3843" s="143">
        <f t="shared" ref="U3843:U3856" si="817">IF(T3843&lt;=0.1, O3843, IF(R3843&gt;$G$2, R3843*O3843, $G$2*O3843))</f>
        <v>0</v>
      </c>
    </row>
    <row r="3844" spans="1:21" x14ac:dyDescent="0.25">
      <c r="A3844" s="6">
        <v>39.44</v>
      </c>
      <c r="B3844" s="31" t="s">
        <v>90</v>
      </c>
      <c r="D3844" s="89">
        <v>290410000021</v>
      </c>
      <c r="E3844" s="3">
        <v>0.6</v>
      </c>
      <c r="K3844" s="3">
        <f t="shared" ref="K3844:K3856" si="818">K3843+1</f>
        <v>2830</v>
      </c>
      <c r="L3844" s="97" t="str">
        <f>IF(TRIM('Ek.3-A'!F3844)&lt;&gt;"","var","yok")</f>
        <v>yok</v>
      </c>
      <c r="M3844" s="5" t="str">
        <f>IF('Ek.3-A'!F3844="", "", IF(VLOOKUP('Ek.3-A'!F3844, Veriler!D:E, 2, 0)=0, "", VLOOKUP('Ek.3-A'!F3844, Veriler!D:E, 2, 0)))</f>
        <v/>
      </c>
      <c r="N3844" s="5" t="str">
        <f>IF('Ek.3-A'!P3844="", "", 'Ek.3-A'!P3844)</f>
        <v/>
      </c>
      <c r="O3844" s="142">
        <f>'Ek.3-A'!S3844</f>
        <v>0</v>
      </c>
      <c r="P3844" s="143" t="str">
        <f>'Ek.3-A'!L3844</f>
        <v/>
      </c>
      <c r="Q3844" s="24" t="str">
        <f>'Ek.3-A'!M3844</f>
        <v/>
      </c>
      <c r="R3844" s="24">
        <f t="shared" si="815"/>
        <v>0</v>
      </c>
      <c r="S3844" s="141" t="str">
        <f t="shared" si="816"/>
        <v>H</v>
      </c>
      <c r="T3844" s="24">
        <f>IF(S3844="E",SUM($R$5:R3844),0)</f>
        <v>0</v>
      </c>
      <c r="U3844" s="143">
        <f t="shared" si="817"/>
        <v>0</v>
      </c>
    </row>
    <row r="3845" spans="1:21" x14ac:dyDescent="0.25">
      <c r="A3845" s="6">
        <v>39.450000000000003</v>
      </c>
      <c r="B3845" s="31" t="s">
        <v>90</v>
      </c>
      <c r="D3845" s="87">
        <v>290499000011</v>
      </c>
      <c r="E3845" s="3">
        <v>0.6</v>
      </c>
      <c r="K3845" s="3">
        <f t="shared" si="818"/>
        <v>2831</v>
      </c>
      <c r="L3845" s="97" t="str">
        <f>IF(TRIM('Ek.3-A'!F3845)&lt;&gt;"","var","yok")</f>
        <v>yok</v>
      </c>
      <c r="M3845" s="5" t="str">
        <f>IF('Ek.3-A'!F3845="", "", IF(VLOOKUP('Ek.3-A'!F3845, Veriler!D:E, 2, 0)=0, "", VLOOKUP('Ek.3-A'!F3845, Veriler!D:E, 2, 0)))</f>
        <v/>
      </c>
      <c r="N3845" s="5" t="str">
        <f>IF('Ek.3-A'!P3845="", "", 'Ek.3-A'!P3845)</f>
        <v/>
      </c>
      <c r="O3845" s="142">
        <f>'Ek.3-A'!S3845</f>
        <v>0</v>
      </c>
      <c r="P3845" s="143" t="str">
        <f>'Ek.3-A'!L3845</f>
        <v/>
      </c>
      <c r="Q3845" s="24" t="str">
        <f>'Ek.3-A'!M3845</f>
        <v/>
      </c>
      <c r="R3845" s="24">
        <f t="shared" si="815"/>
        <v>0</v>
      </c>
      <c r="S3845" s="141" t="str">
        <f t="shared" si="816"/>
        <v>H</v>
      </c>
      <c r="T3845" s="24">
        <f>IF(S3845="E",SUM($R$5:R3845),0)</f>
        <v>0</v>
      </c>
      <c r="U3845" s="143">
        <f t="shared" si="817"/>
        <v>0</v>
      </c>
    </row>
    <row r="3846" spans="1:21" x14ac:dyDescent="0.25">
      <c r="A3846" s="6">
        <v>39.46</v>
      </c>
      <c r="B3846" s="31" t="s">
        <v>90</v>
      </c>
      <c r="D3846" s="89">
        <v>720690000011</v>
      </c>
      <c r="E3846" s="3">
        <v>0.6</v>
      </c>
      <c r="K3846" s="3">
        <f t="shared" si="818"/>
        <v>2832</v>
      </c>
      <c r="L3846" s="97" t="str">
        <f>IF(TRIM('Ek.3-A'!F3846)&lt;&gt;"","var","yok")</f>
        <v>yok</v>
      </c>
      <c r="M3846" s="5" t="str">
        <f>IF('Ek.3-A'!F3846="", "", IF(VLOOKUP('Ek.3-A'!F3846, Veriler!D:E, 2, 0)=0, "", VLOOKUP('Ek.3-A'!F3846, Veriler!D:E, 2, 0)))</f>
        <v/>
      </c>
      <c r="N3846" s="5" t="str">
        <f>IF('Ek.3-A'!P3846="", "", 'Ek.3-A'!P3846)</f>
        <v/>
      </c>
      <c r="O3846" s="142">
        <f>'Ek.3-A'!S3846</f>
        <v>0</v>
      </c>
      <c r="P3846" s="143" t="str">
        <f>'Ek.3-A'!L3846</f>
        <v/>
      </c>
      <c r="Q3846" s="24" t="str">
        <f>'Ek.3-A'!M3846</f>
        <v/>
      </c>
      <c r="R3846" s="24">
        <f t="shared" si="815"/>
        <v>0</v>
      </c>
      <c r="S3846" s="141" t="str">
        <f t="shared" si="816"/>
        <v>H</v>
      </c>
      <c r="T3846" s="24">
        <f>IF(S3846="E",SUM($R$5:R3846),0)</f>
        <v>0</v>
      </c>
      <c r="U3846" s="143">
        <f t="shared" si="817"/>
        <v>0</v>
      </c>
    </row>
    <row r="3847" spans="1:21" x14ac:dyDescent="0.25">
      <c r="A3847" s="6">
        <v>39.47</v>
      </c>
      <c r="B3847" s="31" t="s">
        <v>90</v>
      </c>
      <c r="D3847" s="87">
        <v>710610000000</v>
      </c>
      <c r="E3847" s="3">
        <v>0.6</v>
      </c>
      <c r="K3847" s="3">
        <f t="shared" si="818"/>
        <v>2833</v>
      </c>
      <c r="L3847" s="97" t="str">
        <f>IF(TRIM('Ek.3-A'!F3847)&lt;&gt;"","var","yok")</f>
        <v>yok</v>
      </c>
      <c r="M3847" s="5" t="str">
        <f>IF('Ek.3-A'!F3847="", "", IF(VLOOKUP('Ek.3-A'!F3847, Veriler!D:E, 2, 0)=0, "", VLOOKUP('Ek.3-A'!F3847, Veriler!D:E, 2, 0)))</f>
        <v/>
      </c>
      <c r="N3847" s="5" t="str">
        <f>IF('Ek.3-A'!P3847="", "", 'Ek.3-A'!P3847)</f>
        <v/>
      </c>
      <c r="O3847" s="142">
        <f>'Ek.3-A'!S3847</f>
        <v>0</v>
      </c>
      <c r="P3847" s="143" t="str">
        <f>'Ek.3-A'!L3847</f>
        <v/>
      </c>
      <c r="Q3847" s="24" t="str">
        <f>'Ek.3-A'!M3847</f>
        <v/>
      </c>
      <c r="R3847" s="24">
        <f t="shared" si="815"/>
        <v>0</v>
      </c>
      <c r="S3847" s="141" t="str">
        <f t="shared" si="816"/>
        <v>H</v>
      </c>
      <c r="T3847" s="24">
        <f>IF(S3847="E",SUM($R$5:R3847),0)</f>
        <v>0</v>
      </c>
      <c r="U3847" s="143">
        <f t="shared" si="817"/>
        <v>0</v>
      </c>
    </row>
    <row r="3848" spans="1:21" x14ac:dyDescent="0.25">
      <c r="A3848" s="6">
        <v>39.479999999999997</v>
      </c>
      <c r="B3848" s="31" t="s">
        <v>90</v>
      </c>
      <c r="D3848" s="89">
        <v>844790000019</v>
      </c>
      <c r="E3848" s="3">
        <v>0.6</v>
      </c>
      <c r="K3848" s="3">
        <f t="shared" si="818"/>
        <v>2834</v>
      </c>
      <c r="L3848" s="97" t="str">
        <f>IF(TRIM('Ek.3-A'!F3848)&lt;&gt;"","var","yok")</f>
        <v>yok</v>
      </c>
      <c r="M3848" s="5" t="str">
        <f>IF('Ek.3-A'!F3848="", "", IF(VLOOKUP('Ek.3-A'!F3848, Veriler!D:E, 2, 0)=0, "", VLOOKUP('Ek.3-A'!F3848, Veriler!D:E, 2, 0)))</f>
        <v/>
      </c>
      <c r="N3848" s="5" t="str">
        <f>IF('Ek.3-A'!P3848="", "", 'Ek.3-A'!P3848)</f>
        <v/>
      </c>
      <c r="O3848" s="142">
        <f>'Ek.3-A'!S3848</f>
        <v>0</v>
      </c>
      <c r="P3848" s="143" t="str">
        <f>'Ek.3-A'!L3848</f>
        <v/>
      </c>
      <c r="Q3848" s="24" t="str">
        <f>'Ek.3-A'!M3848</f>
        <v/>
      </c>
      <c r="R3848" s="24">
        <f t="shared" si="815"/>
        <v>0</v>
      </c>
      <c r="S3848" s="141" t="str">
        <f t="shared" si="816"/>
        <v>H</v>
      </c>
      <c r="T3848" s="24">
        <f>IF(S3848="E",SUM($R$5:R3848),0)</f>
        <v>0</v>
      </c>
      <c r="U3848" s="143">
        <f t="shared" si="817"/>
        <v>0</v>
      </c>
    </row>
    <row r="3849" spans="1:21" x14ac:dyDescent="0.25">
      <c r="A3849" s="6">
        <v>39.49</v>
      </c>
      <c r="B3849" s="31" t="s">
        <v>90</v>
      </c>
      <c r="D3849" s="87">
        <v>842420000000</v>
      </c>
      <c r="E3849" s="3">
        <v>0.6</v>
      </c>
      <c r="K3849" s="3">
        <f t="shared" si="818"/>
        <v>2835</v>
      </c>
      <c r="L3849" s="97" t="str">
        <f>IF(TRIM('Ek.3-A'!F3849)&lt;&gt;"","var","yok")</f>
        <v>yok</v>
      </c>
      <c r="M3849" s="5" t="str">
        <f>IF('Ek.3-A'!F3849="", "", IF(VLOOKUP('Ek.3-A'!F3849, Veriler!D:E, 2, 0)=0, "", VLOOKUP('Ek.3-A'!F3849, Veriler!D:E, 2, 0)))</f>
        <v/>
      </c>
      <c r="N3849" s="5" t="str">
        <f>IF('Ek.3-A'!P3849="", "", 'Ek.3-A'!P3849)</f>
        <v/>
      </c>
      <c r="O3849" s="142">
        <f>'Ek.3-A'!S3849</f>
        <v>0</v>
      </c>
      <c r="P3849" s="143" t="str">
        <f>'Ek.3-A'!L3849</f>
        <v/>
      </c>
      <c r="Q3849" s="24" t="str">
        <f>'Ek.3-A'!M3849</f>
        <v/>
      </c>
      <c r="R3849" s="24">
        <f t="shared" si="815"/>
        <v>0</v>
      </c>
      <c r="S3849" s="141" t="str">
        <f t="shared" si="816"/>
        <v>H</v>
      </c>
      <c r="T3849" s="24">
        <f>IF(S3849="E",SUM($R$5:R3849),0)</f>
        <v>0</v>
      </c>
      <c r="U3849" s="143">
        <f t="shared" si="817"/>
        <v>0</v>
      </c>
    </row>
    <row r="3850" spans="1:21" x14ac:dyDescent="0.25">
      <c r="A3850" s="6">
        <v>39.5</v>
      </c>
      <c r="B3850" s="31" t="s">
        <v>90</v>
      </c>
      <c r="D3850" s="89">
        <v>293359950032</v>
      </c>
      <c r="E3850" s="3">
        <v>0.6</v>
      </c>
      <c r="K3850" s="3">
        <f t="shared" si="818"/>
        <v>2836</v>
      </c>
      <c r="L3850" s="97" t="str">
        <f>IF(TRIM('Ek.3-A'!F3850)&lt;&gt;"","var","yok")</f>
        <v>yok</v>
      </c>
      <c r="M3850" s="5" t="str">
        <f>IF('Ek.3-A'!F3850="", "", IF(VLOOKUP('Ek.3-A'!F3850, Veriler!D:E, 2, 0)=0, "", VLOOKUP('Ek.3-A'!F3850, Veriler!D:E, 2, 0)))</f>
        <v/>
      </c>
      <c r="N3850" s="5" t="str">
        <f>IF('Ek.3-A'!P3850="", "", 'Ek.3-A'!P3850)</f>
        <v/>
      </c>
      <c r="O3850" s="142">
        <f>'Ek.3-A'!S3850</f>
        <v>0</v>
      </c>
      <c r="P3850" s="143" t="str">
        <f>'Ek.3-A'!L3850</f>
        <v/>
      </c>
      <c r="Q3850" s="24" t="str">
        <f>'Ek.3-A'!M3850</f>
        <v/>
      </c>
      <c r="R3850" s="24">
        <f t="shared" si="815"/>
        <v>0</v>
      </c>
      <c r="S3850" s="141" t="str">
        <f t="shared" si="816"/>
        <v>H</v>
      </c>
      <c r="T3850" s="24">
        <f>IF(S3850="E",SUM($R$5:R3850),0)</f>
        <v>0</v>
      </c>
      <c r="U3850" s="143">
        <f t="shared" si="817"/>
        <v>0</v>
      </c>
    </row>
    <row r="3851" spans="1:21" x14ac:dyDescent="0.25">
      <c r="A3851" s="6">
        <v>39.51</v>
      </c>
      <c r="B3851" s="31" t="s">
        <v>90</v>
      </c>
      <c r="D3851" s="87">
        <v>290499000034</v>
      </c>
      <c r="E3851" s="3">
        <v>0.6</v>
      </c>
      <c r="K3851" s="3">
        <f t="shared" si="818"/>
        <v>2837</v>
      </c>
      <c r="L3851" s="97" t="str">
        <f>IF(TRIM('Ek.3-A'!F3851)&lt;&gt;"","var","yok")</f>
        <v>yok</v>
      </c>
      <c r="M3851" s="5" t="str">
        <f>IF('Ek.3-A'!F3851="", "", IF(VLOOKUP('Ek.3-A'!F3851, Veriler!D:E, 2, 0)=0, "", VLOOKUP('Ek.3-A'!F3851, Veriler!D:E, 2, 0)))</f>
        <v/>
      </c>
      <c r="N3851" s="5" t="str">
        <f>IF('Ek.3-A'!P3851="", "", 'Ek.3-A'!P3851)</f>
        <v/>
      </c>
      <c r="O3851" s="142">
        <f>'Ek.3-A'!S3851</f>
        <v>0</v>
      </c>
      <c r="P3851" s="143" t="str">
        <f>'Ek.3-A'!L3851</f>
        <v/>
      </c>
      <c r="Q3851" s="24" t="str">
        <f>'Ek.3-A'!M3851</f>
        <v/>
      </c>
      <c r="R3851" s="24">
        <f t="shared" si="815"/>
        <v>0</v>
      </c>
      <c r="S3851" s="141" t="str">
        <f t="shared" si="816"/>
        <v>H</v>
      </c>
      <c r="T3851" s="24">
        <f>IF(S3851="E",SUM($R$5:R3851),0)</f>
        <v>0</v>
      </c>
      <c r="U3851" s="143">
        <f t="shared" si="817"/>
        <v>0</v>
      </c>
    </row>
    <row r="3852" spans="1:21" x14ac:dyDescent="0.25">
      <c r="A3852" s="6">
        <v>39.520000000000003</v>
      </c>
      <c r="B3852" s="31" t="s">
        <v>90</v>
      </c>
      <c r="D3852" s="89">
        <v>852910651000</v>
      </c>
      <c r="E3852" s="3">
        <v>0.6</v>
      </c>
      <c r="K3852" s="3">
        <f t="shared" si="818"/>
        <v>2838</v>
      </c>
      <c r="L3852" s="97" t="str">
        <f>IF(TRIM('Ek.3-A'!F3852)&lt;&gt;"","var","yok")</f>
        <v>yok</v>
      </c>
      <c r="M3852" s="5" t="str">
        <f>IF('Ek.3-A'!F3852="", "", IF(VLOOKUP('Ek.3-A'!F3852, Veriler!D:E, 2, 0)=0, "", VLOOKUP('Ek.3-A'!F3852, Veriler!D:E, 2, 0)))</f>
        <v/>
      </c>
      <c r="N3852" s="5" t="str">
        <f>IF('Ek.3-A'!P3852="", "", 'Ek.3-A'!P3852)</f>
        <v/>
      </c>
      <c r="O3852" s="142">
        <f>'Ek.3-A'!S3852</f>
        <v>0</v>
      </c>
      <c r="P3852" s="143" t="str">
        <f>'Ek.3-A'!L3852</f>
        <v/>
      </c>
      <c r="Q3852" s="24" t="str">
        <f>'Ek.3-A'!M3852</f>
        <v/>
      </c>
      <c r="R3852" s="24">
        <f t="shared" si="815"/>
        <v>0</v>
      </c>
      <c r="S3852" s="141" t="str">
        <f t="shared" si="816"/>
        <v>H</v>
      </c>
      <c r="T3852" s="24">
        <f>IF(S3852="E",SUM($R$5:R3852),0)</f>
        <v>0</v>
      </c>
      <c r="U3852" s="143">
        <f t="shared" si="817"/>
        <v>0</v>
      </c>
    </row>
    <row r="3853" spans="1:21" x14ac:dyDescent="0.25">
      <c r="A3853" s="6">
        <v>39.53</v>
      </c>
      <c r="B3853" s="31" t="s">
        <v>90</v>
      </c>
      <c r="D3853" s="87">
        <v>852910659000</v>
      </c>
      <c r="E3853" s="3">
        <v>0.6</v>
      </c>
      <c r="K3853" s="3">
        <f t="shared" si="818"/>
        <v>2839</v>
      </c>
      <c r="L3853" s="97" t="str">
        <f>IF(TRIM('Ek.3-A'!F3853)&lt;&gt;"","var","yok")</f>
        <v>yok</v>
      </c>
      <c r="M3853" s="5" t="str">
        <f>IF('Ek.3-A'!F3853="", "", IF(VLOOKUP('Ek.3-A'!F3853, Veriler!D:E, 2, 0)=0, "", VLOOKUP('Ek.3-A'!F3853, Veriler!D:E, 2, 0)))</f>
        <v/>
      </c>
      <c r="N3853" s="5" t="str">
        <f>IF('Ek.3-A'!P3853="", "", 'Ek.3-A'!P3853)</f>
        <v/>
      </c>
      <c r="O3853" s="142">
        <f>'Ek.3-A'!S3853</f>
        <v>0</v>
      </c>
      <c r="P3853" s="143" t="str">
        <f>'Ek.3-A'!L3853</f>
        <v/>
      </c>
      <c r="Q3853" s="24" t="str">
        <f>'Ek.3-A'!M3853</f>
        <v/>
      </c>
      <c r="R3853" s="24">
        <f t="shared" si="815"/>
        <v>0</v>
      </c>
      <c r="S3853" s="141" t="str">
        <f t="shared" si="816"/>
        <v>H</v>
      </c>
      <c r="T3853" s="24">
        <f>IF(S3853="E",SUM($R$5:R3853),0)</f>
        <v>0</v>
      </c>
      <c r="U3853" s="143">
        <f t="shared" si="817"/>
        <v>0</v>
      </c>
    </row>
    <row r="3854" spans="1:21" x14ac:dyDescent="0.25">
      <c r="A3854" s="6">
        <v>39.54</v>
      </c>
      <c r="B3854" s="31" t="s">
        <v>90</v>
      </c>
      <c r="D3854" s="89">
        <v>852560000029</v>
      </c>
      <c r="E3854" s="3">
        <v>0.6</v>
      </c>
      <c r="K3854" s="3">
        <f t="shared" si="818"/>
        <v>2840</v>
      </c>
      <c r="L3854" s="97" t="str">
        <f>IF(TRIM('Ek.3-A'!F3854)&lt;&gt;"","var","yok")</f>
        <v>yok</v>
      </c>
      <c r="M3854" s="5" t="str">
        <f>IF('Ek.3-A'!F3854="", "", IF(VLOOKUP('Ek.3-A'!F3854, Veriler!D:E, 2, 0)=0, "", VLOOKUP('Ek.3-A'!F3854, Veriler!D:E, 2, 0)))</f>
        <v/>
      </c>
      <c r="N3854" s="5" t="str">
        <f>IF('Ek.3-A'!P3854="", "", 'Ek.3-A'!P3854)</f>
        <v/>
      </c>
      <c r="O3854" s="142">
        <f>'Ek.3-A'!S3854</f>
        <v>0</v>
      </c>
      <c r="P3854" s="143" t="str">
        <f>'Ek.3-A'!L3854</f>
        <v/>
      </c>
      <c r="Q3854" s="24" t="str">
        <f>'Ek.3-A'!M3854</f>
        <v/>
      </c>
      <c r="R3854" s="24">
        <f t="shared" si="815"/>
        <v>0</v>
      </c>
      <c r="S3854" s="141" t="str">
        <f t="shared" si="816"/>
        <v>H</v>
      </c>
      <c r="T3854" s="24">
        <f>IF(S3854="E",SUM($R$5:R3854),0)</f>
        <v>0</v>
      </c>
      <c r="U3854" s="143">
        <f t="shared" si="817"/>
        <v>0</v>
      </c>
    </row>
    <row r="3855" spans="1:21" x14ac:dyDescent="0.25">
      <c r="A3855" s="6">
        <v>39.549999999999997</v>
      </c>
      <c r="B3855" s="31" t="s">
        <v>90</v>
      </c>
      <c r="D3855" s="87">
        <v>284443200012</v>
      </c>
      <c r="E3855" s="3">
        <v>0.6</v>
      </c>
      <c r="K3855" s="3">
        <f t="shared" si="818"/>
        <v>2841</v>
      </c>
      <c r="L3855" s="97" t="str">
        <f>IF(TRIM('Ek.3-A'!F3855)&lt;&gt;"","var","yok")</f>
        <v>yok</v>
      </c>
      <c r="M3855" s="5" t="str">
        <f>IF('Ek.3-A'!F3855="", "", IF(VLOOKUP('Ek.3-A'!F3855, Veriler!D:E, 2, 0)=0, "", VLOOKUP('Ek.3-A'!F3855, Veriler!D:E, 2, 0)))</f>
        <v/>
      </c>
      <c r="N3855" s="5" t="str">
        <f>IF('Ek.3-A'!P3855="", "", 'Ek.3-A'!P3855)</f>
        <v/>
      </c>
      <c r="O3855" s="142">
        <f>'Ek.3-A'!S3855</f>
        <v>0</v>
      </c>
      <c r="P3855" s="143" t="str">
        <f>'Ek.3-A'!L3855</f>
        <v/>
      </c>
      <c r="Q3855" s="24" t="str">
        <f>'Ek.3-A'!M3855</f>
        <v/>
      </c>
      <c r="R3855" s="24">
        <f t="shared" si="815"/>
        <v>0</v>
      </c>
      <c r="S3855" s="141" t="str">
        <f t="shared" si="816"/>
        <v>H</v>
      </c>
      <c r="T3855" s="24">
        <f>IF(S3855="E",SUM($R$5:R3855),0)</f>
        <v>0</v>
      </c>
      <c r="U3855" s="143">
        <f t="shared" si="817"/>
        <v>0</v>
      </c>
    </row>
    <row r="3856" spans="1:21" x14ac:dyDescent="0.25">
      <c r="A3856" s="6">
        <v>39.56</v>
      </c>
      <c r="B3856" s="31" t="s">
        <v>90</v>
      </c>
      <c r="D3856" s="89">
        <v>284443200011</v>
      </c>
      <c r="E3856" s="3">
        <v>0.6</v>
      </c>
      <c r="K3856" s="3">
        <f t="shared" si="818"/>
        <v>2842</v>
      </c>
      <c r="L3856" s="97" t="str">
        <f>IF(TRIM('Ek.3-A'!F3856)&lt;&gt;"","var","yok")</f>
        <v>yok</v>
      </c>
      <c r="M3856" s="5" t="str">
        <f>IF('Ek.3-A'!F3856="", "", IF(VLOOKUP('Ek.3-A'!F3856, Veriler!D:E, 2, 0)=0, "", VLOOKUP('Ek.3-A'!F3856, Veriler!D:E, 2, 0)))</f>
        <v/>
      </c>
      <c r="N3856" s="5" t="str">
        <f>IF('Ek.3-A'!P3856="", "", 'Ek.3-A'!P3856)</f>
        <v/>
      </c>
      <c r="O3856" s="142">
        <f>'Ek.3-A'!S3856</f>
        <v>0</v>
      </c>
      <c r="P3856" s="143" t="str">
        <f>'Ek.3-A'!L3856</f>
        <v/>
      </c>
      <c r="Q3856" s="24" t="str">
        <f>'Ek.3-A'!M3856</f>
        <v/>
      </c>
      <c r="R3856" s="24">
        <f t="shared" si="815"/>
        <v>0</v>
      </c>
      <c r="S3856" s="141" t="str">
        <f t="shared" si="816"/>
        <v>H</v>
      </c>
      <c r="T3856" s="24">
        <f>IF(S3856="E",SUM($R$5:R3856),0)</f>
        <v>0</v>
      </c>
      <c r="U3856" s="143">
        <f t="shared" si="817"/>
        <v>0</v>
      </c>
    </row>
    <row r="3857" spans="1:41" x14ac:dyDescent="0.25">
      <c r="A3857" s="6">
        <v>39.57</v>
      </c>
      <c r="B3857" s="31" t="s">
        <v>90</v>
      </c>
      <c r="D3857" s="87">
        <v>284443200013</v>
      </c>
      <c r="E3857" s="3">
        <v>0.6</v>
      </c>
      <c r="L3857" s="97"/>
      <c r="M3857" s="5"/>
      <c r="N3857" s="5"/>
      <c r="O3857" s="5"/>
      <c r="Q3857" s="23"/>
      <c r="T3857" s="24"/>
      <c r="U3857" s="25"/>
    </row>
    <row r="3858" spans="1:41" x14ac:dyDescent="0.25">
      <c r="A3858" s="6">
        <v>39.58</v>
      </c>
      <c r="B3858" s="31" t="s">
        <v>90</v>
      </c>
      <c r="D3858" s="89">
        <v>284443200014</v>
      </c>
      <c r="E3858" s="3">
        <v>0.6</v>
      </c>
      <c r="K3858" s="3">
        <f>K3856+1</f>
        <v>2843</v>
      </c>
      <c r="L3858" s="97" t="str">
        <f>IF(TRIM('Ek.3-A'!F3858)&lt;&gt;"","var","yok")</f>
        <v>yok</v>
      </c>
      <c r="M3858" s="5" t="str">
        <f>IF('Ek.3-A'!F3858="", "", IF(VLOOKUP('Ek.3-A'!F3858, Veriler!D:E, 2, 0)=0, "", VLOOKUP('Ek.3-A'!F3858, Veriler!D:E, 2, 0)))</f>
        <v/>
      </c>
      <c r="N3858" s="5" t="str">
        <f>IF('Ek.3-A'!P3858="", "", 'Ek.3-A'!P3858)</f>
        <v/>
      </c>
      <c r="O3858" s="142">
        <f>'Ek.3-A'!S3858</f>
        <v>0</v>
      </c>
      <c r="P3858" s="143" t="str">
        <f>'Ek.3-A'!L3858</f>
        <v/>
      </c>
      <c r="Q3858" s="24" t="str">
        <f>'Ek.3-A'!M3858</f>
        <v/>
      </c>
      <c r="R3858" s="24">
        <f t="shared" ref="R3858:R3871" si="819">IF(L3858="var",0,IF(Q3858&lt;=0.005,Q3858,0))</f>
        <v>0</v>
      </c>
      <c r="S3858" s="141" t="str">
        <f t="shared" ref="S3858:S3871" si="820">IF(Q3858&lt;=0.005,"E","H")</f>
        <v>H</v>
      </c>
      <c r="T3858" s="24">
        <f>IF(S3858="E",SUM($R$5:R3858),0)</f>
        <v>0</v>
      </c>
      <c r="U3858" s="143">
        <f t="shared" ref="U3858:U3871" si="821">IF(T3858&lt;=0.1, O3858, IF(R3858&gt;$G$2, R3858*O3858, $G$2*O3858))</f>
        <v>0</v>
      </c>
    </row>
    <row r="3859" spans="1:41" x14ac:dyDescent="0.25">
      <c r="A3859" s="6">
        <v>39.590000000000003</v>
      </c>
      <c r="B3859" s="31" t="s">
        <v>90</v>
      </c>
      <c r="D3859" s="87">
        <v>780600100000</v>
      </c>
      <c r="E3859" s="3">
        <v>0.6</v>
      </c>
      <c r="K3859" s="3">
        <f t="shared" ref="K3859:K3871" si="822">K3858+1</f>
        <v>2844</v>
      </c>
      <c r="L3859" s="97" t="str">
        <f>IF(TRIM('Ek.3-A'!F3859)&lt;&gt;"","var","yok")</f>
        <v>yok</v>
      </c>
      <c r="M3859" s="5" t="str">
        <f>IF('Ek.3-A'!F3859="", "", IF(VLOOKUP('Ek.3-A'!F3859, Veriler!D:E, 2, 0)=0, "", VLOOKUP('Ek.3-A'!F3859, Veriler!D:E, 2, 0)))</f>
        <v/>
      </c>
      <c r="N3859" s="5" t="str">
        <f>IF('Ek.3-A'!P3859="", "", 'Ek.3-A'!P3859)</f>
        <v/>
      </c>
      <c r="O3859" s="142">
        <f>'Ek.3-A'!S3859</f>
        <v>0</v>
      </c>
      <c r="P3859" s="143" t="str">
        <f>'Ek.3-A'!L3859</f>
        <v/>
      </c>
      <c r="Q3859" s="24" t="str">
        <f>'Ek.3-A'!M3859</f>
        <v/>
      </c>
      <c r="R3859" s="24">
        <f t="shared" si="819"/>
        <v>0</v>
      </c>
      <c r="S3859" s="141" t="str">
        <f t="shared" si="820"/>
        <v>H</v>
      </c>
      <c r="T3859" s="24">
        <f>IF(S3859="E",SUM($R$5:R3859),0)</f>
        <v>0</v>
      </c>
      <c r="U3859" s="143">
        <f t="shared" si="821"/>
        <v>0</v>
      </c>
    </row>
    <row r="3860" spans="1:41" x14ac:dyDescent="0.25">
      <c r="A3860" s="6">
        <v>39.6</v>
      </c>
      <c r="B3860" s="31" t="s">
        <v>90</v>
      </c>
      <c r="D3860" s="89">
        <v>852550000013</v>
      </c>
      <c r="E3860" s="3">
        <v>0.6</v>
      </c>
      <c r="K3860" s="3">
        <f t="shared" si="822"/>
        <v>2845</v>
      </c>
      <c r="L3860" s="97" t="str">
        <f>IF(TRIM('Ek.3-A'!F3860)&lt;&gt;"","var","yok")</f>
        <v>yok</v>
      </c>
      <c r="M3860" s="5" t="str">
        <f>IF('Ek.3-A'!F3860="", "", IF(VLOOKUP('Ek.3-A'!F3860, Veriler!D:E, 2, 0)=0, "", VLOOKUP('Ek.3-A'!F3860, Veriler!D:E, 2, 0)))</f>
        <v/>
      </c>
      <c r="N3860" s="5" t="str">
        <f>IF('Ek.3-A'!P3860="", "", 'Ek.3-A'!P3860)</f>
        <v/>
      </c>
      <c r="O3860" s="142">
        <f>'Ek.3-A'!S3860</f>
        <v>0</v>
      </c>
      <c r="P3860" s="143" t="str">
        <f>'Ek.3-A'!L3860</f>
        <v/>
      </c>
      <c r="Q3860" s="24" t="str">
        <f>'Ek.3-A'!M3860</f>
        <v/>
      </c>
      <c r="R3860" s="24">
        <f t="shared" si="819"/>
        <v>0</v>
      </c>
      <c r="S3860" s="141" t="str">
        <f t="shared" si="820"/>
        <v>H</v>
      </c>
      <c r="T3860" s="24">
        <f>IF(S3860="E",SUM($R$5:R3860),0)</f>
        <v>0</v>
      </c>
      <c r="U3860" s="143">
        <f t="shared" si="821"/>
        <v>0</v>
      </c>
    </row>
    <row r="3861" spans="1:41" x14ac:dyDescent="0.25">
      <c r="A3861" s="6">
        <v>39.61</v>
      </c>
      <c r="B3861" s="31" t="s">
        <v>90</v>
      </c>
      <c r="D3861" s="87">
        <v>902290800011</v>
      </c>
      <c r="E3861" s="3">
        <v>0.6</v>
      </c>
      <c r="K3861" s="3">
        <f t="shared" si="822"/>
        <v>2846</v>
      </c>
      <c r="L3861" s="97" t="str">
        <f>IF(TRIM('Ek.3-A'!F3861)&lt;&gt;"","var","yok")</f>
        <v>yok</v>
      </c>
      <c r="M3861" s="5" t="str">
        <f>IF('Ek.3-A'!F3861="", "", IF(VLOOKUP('Ek.3-A'!F3861, Veriler!D:E, 2, 0)=0, "", VLOOKUP('Ek.3-A'!F3861, Veriler!D:E, 2, 0)))</f>
        <v/>
      </c>
      <c r="N3861" s="5" t="str">
        <f>IF('Ek.3-A'!P3861="", "", 'Ek.3-A'!P3861)</f>
        <v/>
      </c>
      <c r="O3861" s="142">
        <f>'Ek.3-A'!S3861</f>
        <v>0</v>
      </c>
      <c r="P3861" s="143" t="str">
        <f>'Ek.3-A'!L3861</f>
        <v/>
      </c>
      <c r="Q3861" s="24" t="str">
        <f>'Ek.3-A'!M3861</f>
        <v/>
      </c>
      <c r="R3861" s="24">
        <f t="shared" si="819"/>
        <v>0</v>
      </c>
      <c r="S3861" s="141" t="str">
        <f t="shared" si="820"/>
        <v>H</v>
      </c>
      <c r="T3861" s="24">
        <f>IF(S3861="E",SUM($R$5:R3861),0)</f>
        <v>0</v>
      </c>
      <c r="U3861" s="143">
        <f t="shared" si="821"/>
        <v>0</v>
      </c>
    </row>
    <row r="3862" spans="1:41" x14ac:dyDescent="0.25">
      <c r="A3862" s="6">
        <v>39.619999999999997</v>
      </c>
      <c r="B3862" s="31" t="s">
        <v>90</v>
      </c>
      <c r="D3862" s="89">
        <v>740200000019</v>
      </c>
      <c r="E3862" s="3">
        <v>0.6</v>
      </c>
      <c r="K3862" s="3">
        <f t="shared" si="822"/>
        <v>2847</v>
      </c>
      <c r="L3862" s="97" t="str">
        <f>IF(TRIM('Ek.3-A'!F3862)&lt;&gt;"","var","yok")</f>
        <v>yok</v>
      </c>
      <c r="M3862" s="5" t="str">
        <f>IF('Ek.3-A'!F3862="", "", IF(VLOOKUP('Ek.3-A'!F3862, Veriler!D:E, 2, 0)=0, "", VLOOKUP('Ek.3-A'!F3862, Veriler!D:E, 2, 0)))</f>
        <v/>
      </c>
      <c r="N3862" s="5" t="str">
        <f>IF('Ek.3-A'!P3862="", "", 'Ek.3-A'!P3862)</f>
        <v/>
      </c>
      <c r="O3862" s="142">
        <f>'Ek.3-A'!S3862</f>
        <v>0</v>
      </c>
      <c r="P3862" s="143" t="str">
        <f>'Ek.3-A'!L3862</f>
        <v/>
      </c>
      <c r="Q3862" s="24" t="str">
        <f>'Ek.3-A'!M3862</f>
        <v/>
      </c>
      <c r="R3862" s="24">
        <f t="shared" si="819"/>
        <v>0</v>
      </c>
      <c r="S3862" s="141" t="str">
        <f t="shared" si="820"/>
        <v>H</v>
      </c>
      <c r="T3862" s="24">
        <f>IF(S3862="E",SUM($R$5:R3862),0)</f>
        <v>0</v>
      </c>
      <c r="U3862" s="143">
        <f t="shared" si="821"/>
        <v>0</v>
      </c>
    </row>
    <row r="3863" spans="1:41" x14ac:dyDescent="0.25">
      <c r="A3863" s="6">
        <v>39.630000000000003</v>
      </c>
      <c r="B3863" s="31" t="s">
        <v>90</v>
      </c>
      <c r="D3863" s="87">
        <v>740819900019</v>
      </c>
      <c r="E3863" s="3">
        <v>0.6</v>
      </c>
      <c r="K3863" s="3">
        <f t="shared" si="822"/>
        <v>2848</v>
      </c>
      <c r="L3863" s="97" t="str">
        <f>IF(TRIM('Ek.3-A'!F3863)&lt;&gt;"","var","yok")</f>
        <v>yok</v>
      </c>
      <c r="M3863" s="5" t="str">
        <f>IF('Ek.3-A'!F3863="", "", IF(VLOOKUP('Ek.3-A'!F3863, Veriler!D:E, 2, 0)=0, "", VLOOKUP('Ek.3-A'!F3863, Veriler!D:E, 2, 0)))</f>
        <v/>
      </c>
      <c r="N3863" s="5" t="str">
        <f>IF('Ek.3-A'!P3863="", "", 'Ek.3-A'!P3863)</f>
        <v/>
      </c>
      <c r="O3863" s="142">
        <f>'Ek.3-A'!S3863</f>
        <v>0</v>
      </c>
      <c r="P3863" s="143" t="str">
        <f>'Ek.3-A'!L3863</f>
        <v/>
      </c>
      <c r="Q3863" s="24" t="str">
        <f>'Ek.3-A'!M3863</f>
        <v/>
      </c>
      <c r="R3863" s="24">
        <f t="shared" si="819"/>
        <v>0</v>
      </c>
      <c r="S3863" s="141" t="str">
        <f t="shared" si="820"/>
        <v>H</v>
      </c>
      <c r="T3863" s="24">
        <f>IF(S3863="E",SUM($R$5:R3863),0)</f>
        <v>0</v>
      </c>
      <c r="U3863" s="143">
        <f t="shared" si="821"/>
        <v>0</v>
      </c>
    </row>
    <row r="3864" spans="1:41" x14ac:dyDescent="0.25">
      <c r="A3864" s="6">
        <v>39.64</v>
      </c>
      <c r="B3864" s="31" t="s">
        <v>90</v>
      </c>
      <c r="D3864" s="89">
        <v>740811000019</v>
      </c>
      <c r="E3864" s="3">
        <v>0.6</v>
      </c>
      <c r="K3864" s="3">
        <f t="shared" si="822"/>
        <v>2849</v>
      </c>
      <c r="L3864" s="97" t="str">
        <f>IF(TRIM('Ek.3-A'!F3864)&lt;&gt;"","var","yok")</f>
        <v>yok</v>
      </c>
      <c r="M3864" s="5" t="str">
        <f>IF('Ek.3-A'!F3864="", "", IF(VLOOKUP('Ek.3-A'!F3864, Veriler!D:E, 2, 0)=0, "", VLOOKUP('Ek.3-A'!F3864, Veriler!D:E, 2, 0)))</f>
        <v/>
      </c>
      <c r="N3864" s="5" t="str">
        <f>IF('Ek.3-A'!P3864="", "", 'Ek.3-A'!P3864)</f>
        <v/>
      </c>
      <c r="O3864" s="142">
        <f>'Ek.3-A'!S3864</f>
        <v>0</v>
      </c>
      <c r="P3864" s="143" t="str">
        <f>'Ek.3-A'!L3864</f>
        <v/>
      </c>
      <c r="Q3864" s="24" t="str">
        <f>'Ek.3-A'!M3864</f>
        <v/>
      </c>
      <c r="R3864" s="24">
        <f t="shared" si="819"/>
        <v>0</v>
      </c>
      <c r="S3864" s="141" t="str">
        <f t="shared" si="820"/>
        <v>H</v>
      </c>
      <c r="T3864" s="24">
        <f>IF(S3864="E",SUM($R$5:R3864),0)</f>
        <v>0</v>
      </c>
      <c r="U3864" s="143">
        <f t="shared" si="821"/>
        <v>0</v>
      </c>
    </row>
    <row r="3865" spans="1:41" x14ac:dyDescent="0.25">
      <c r="A3865" s="6">
        <v>39.65</v>
      </c>
      <c r="B3865" s="31" t="s">
        <v>90</v>
      </c>
      <c r="D3865" s="87">
        <v>740819900011</v>
      </c>
      <c r="E3865" s="3">
        <v>0.6</v>
      </c>
      <c r="K3865" s="3">
        <f t="shared" si="822"/>
        <v>2850</v>
      </c>
      <c r="L3865" s="97" t="str">
        <f>IF(TRIM('Ek.3-A'!F3865)&lt;&gt;"","var","yok")</f>
        <v>yok</v>
      </c>
      <c r="M3865" s="5" t="str">
        <f>IF('Ek.3-A'!F3865="", "", IF(VLOOKUP('Ek.3-A'!F3865, Veriler!D:E, 2, 0)=0, "", VLOOKUP('Ek.3-A'!F3865, Veriler!D:E, 2, 0)))</f>
        <v/>
      </c>
      <c r="N3865" s="5" t="str">
        <f>IF('Ek.3-A'!P3865="", "", 'Ek.3-A'!P3865)</f>
        <v/>
      </c>
      <c r="O3865" s="142">
        <f>'Ek.3-A'!S3865</f>
        <v>0</v>
      </c>
      <c r="P3865" s="143" t="str">
        <f>'Ek.3-A'!L3865</f>
        <v/>
      </c>
      <c r="Q3865" s="24" t="str">
        <f>'Ek.3-A'!M3865</f>
        <v/>
      </c>
      <c r="R3865" s="24">
        <f t="shared" si="819"/>
        <v>0</v>
      </c>
      <c r="S3865" s="141" t="str">
        <f t="shared" si="820"/>
        <v>H</v>
      </c>
      <c r="T3865" s="24">
        <f>IF(S3865="E",SUM($R$5:R3865),0)</f>
        <v>0</v>
      </c>
      <c r="U3865" s="143">
        <f t="shared" si="821"/>
        <v>0</v>
      </c>
    </row>
    <row r="3866" spans="1:41" x14ac:dyDescent="0.25">
      <c r="A3866" s="6">
        <v>39.659999999999997</v>
      </c>
      <c r="B3866" s="31" t="s">
        <v>90</v>
      </c>
      <c r="D3866" s="89">
        <v>741021000000</v>
      </c>
      <c r="E3866" s="3">
        <v>0.6</v>
      </c>
      <c r="K3866" s="3">
        <f t="shared" si="822"/>
        <v>2851</v>
      </c>
      <c r="L3866" s="97" t="str">
        <f>IF(TRIM('Ek.3-A'!F3866)&lt;&gt;"","var","yok")</f>
        <v>yok</v>
      </c>
      <c r="M3866" s="5" t="str">
        <f>IF('Ek.3-A'!F3866="", "", IF(VLOOKUP('Ek.3-A'!F3866, Veriler!D:E, 2, 0)=0, "", VLOOKUP('Ek.3-A'!F3866, Veriler!D:E, 2, 0)))</f>
        <v/>
      </c>
      <c r="N3866" s="5" t="str">
        <f>IF('Ek.3-A'!P3866="", "", 'Ek.3-A'!P3866)</f>
        <v/>
      </c>
      <c r="O3866" s="142">
        <f>'Ek.3-A'!S3866</f>
        <v>0</v>
      </c>
      <c r="P3866" s="143" t="str">
        <f>'Ek.3-A'!L3866</f>
        <v/>
      </c>
      <c r="Q3866" s="24" t="str">
        <f>'Ek.3-A'!M3866</f>
        <v/>
      </c>
      <c r="R3866" s="24">
        <f t="shared" si="819"/>
        <v>0</v>
      </c>
      <c r="S3866" s="141" t="str">
        <f t="shared" si="820"/>
        <v>H</v>
      </c>
      <c r="T3866" s="24">
        <f>IF(S3866="E",SUM($R$5:R3866),0)</f>
        <v>0</v>
      </c>
      <c r="U3866" s="143">
        <f t="shared" si="821"/>
        <v>0</v>
      </c>
    </row>
    <row r="3867" spans="1:41" x14ac:dyDescent="0.25">
      <c r="A3867" s="6">
        <v>39.67</v>
      </c>
      <c r="B3867" s="31" t="s">
        <v>90</v>
      </c>
      <c r="D3867" s="87">
        <v>741011000019</v>
      </c>
      <c r="E3867" s="3">
        <v>0.6</v>
      </c>
      <c r="K3867" s="3">
        <f t="shared" si="822"/>
        <v>2852</v>
      </c>
      <c r="L3867" s="97" t="str">
        <f>IF(TRIM('Ek.3-A'!F3867)&lt;&gt;"","var","yok")</f>
        <v>yok</v>
      </c>
      <c r="M3867" s="5" t="str">
        <f>IF('Ek.3-A'!F3867="", "", IF(VLOOKUP('Ek.3-A'!F3867, Veriler!D:E, 2, 0)=0, "", VLOOKUP('Ek.3-A'!F3867, Veriler!D:E, 2, 0)))</f>
        <v/>
      </c>
      <c r="N3867" s="5" t="str">
        <f>IF('Ek.3-A'!P3867="", "", 'Ek.3-A'!P3867)</f>
        <v/>
      </c>
      <c r="O3867" s="142">
        <f>'Ek.3-A'!S3867</f>
        <v>0</v>
      </c>
      <c r="P3867" s="143" t="str">
        <f>'Ek.3-A'!L3867</f>
        <v/>
      </c>
      <c r="Q3867" s="24" t="str">
        <f>'Ek.3-A'!M3867</f>
        <v/>
      </c>
      <c r="R3867" s="24">
        <f t="shared" si="819"/>
        <v>0</v>
      </c>
      <c r="S3867" s="141" t="str">
        <f t="shared" si="820"/>
        <v>H</v>
      </c>
      <c r="T3867" s="24">
        <f>IF(S3867="E",SUM($R$5:R3867),0)</f>
        <v>0</v>
      </c>
      <c r="U3867" s="143">
        <f t="shared" si="821"/>
        <v>0</v>
      </c>
    </row>
    <row r="3868" spans="1:41" x14ac:dyDescent="0.25">
      <c r="A3868" s="6">
        <v>39.68</v>
      </c>
      <c r="B3868" s="31" t="s">
        <v>90</v>
      </c>
      <c r="D3868" s="89">
        <v>741011000011</v>
      </c>
      <c r="E3868" s="3">
        <v>0.6</v>
      </c>
      <c r="K3868" s="3">
        <f t="shared" si="822"/>
        <v>2853</v>
      </c>
      <c r="L3868" s="97" t="str">
        <f>IF(TRIM('Ek.3-A'!F3868)&lt;&gt;"","var","yok")</f>
        <v>yok</v>
      </c>
      <c r="M3868" s="5" t="str">
        <f>IF('Ek.3-A'!F3868="", "", IF(VLOOKUP('Ek.3-A'!F3868, Veriler!D:E, 2, 0)=0, "", VLOOKUP('Ek.3-A'!F3868, Veriler!D:E, 2, 0)))</f>
        <v/>
      </c>
      <c r="N3868" s="5" t="str">
        <f>IF('Ek.3-A'!P3868="", "", 'Ek.3-A'!P3868)</f>
        <v/>
      </c>
      <c r="O3868" s="142">
        <f>'Ek.3-A'!S3868</f>
        <v>0</v>
      </c>
      <c r="P3868" s="143" t="str">
        <f>'Ek.3-A'!L3868</f>
        <v/>
      </c>
      <c r="Q3868" s="24" t="str">
        <f>'Ek.3-A'!M3868</f>
        <v/>
      </c>
      <c r="R3868" s="24">
        <f t="shared" si="819"/>
        <v>0</v>
      </c>
      <c r="S3868" s="141" t="str">
        <f t="shared" si="820"/>
        <v>H</v>
      </c>
      <c r="T3868" s="24">
        <f>IF(S3868="E",SUM($R$5:R3868),0)</f>
        <v>0</v>
      </c>
      <c r="U3868" s="143">
        <f t="shared" si="821"/>
        <v>0</v>
      </c>
    </row>
    <row r="3869" spans="1:41" x14ac:dyDescent="0.25">
      <c r="A3869" s="6">
        <v>39.69</v>
      </c>
      <c r="B3869" s="31" t="s">
        <v>90</v>
      </c>
      <c r="D3869" s="87">
        <v>740311009000</v>
      </c>
      <c r="E3869" s="3">
        <v>0.6</v>
      </c>
      <c r="K3869" s="3">
        <f t="shared" si="822"/>
        <v>2854</v>
      </c>
      <c r="L3869" s="97" t="str">
        <f>IF(TRIM('Ek.3-A'!F3869)&lt;&gt;"","var","yok")</f>
        <v>yok</v>
      </c>
      <c r="M3869" s="5" t="str">
        <f>IF('Ek.3-A'!F3869="", "", IF(VLOOKUP('Ek.3-A'!F3869, Veriler!D:E, 2, 0)=0, "", VLOOKUP('Ek.3-A'!F3869, Veriler!D:E, 2, 0)))</f>
        <v/>
      </c>
      <c r="N3869" s="5" t="str">
        <f>IF('Ek.3-A'!P3869="", "", 'Ek.3-A'!P3869)</f>
        <v/>
      </c>
      <c r="O3869" s="142">
        <f>'Ek.3-A'!S3869</f>
        <v>0</v>
      </c>
      <c r="P3869" s="143" t="str">
        <f>'Ek.3-A'!L3869</f>
        <v/>
      </c>
      <c r="Q3869" s="24" t="str">
        <f>'Ek.3-A'!M3869</f>
        <v/>
      </c>
      <c r="R3869" s="24">
        <f t="shared" si="819"/>
        <v>0</v>
      </c>
      <c r="S3869" s="141" t="str">
        <f t="shared" si="820"/>
        <v>H</v>
      </c>
      <c r="T3869" s="24">
        <f>IF(S3869="E",SUM($R$5:R3869),0)</f>
        <v>0</v>
      </c>
      <c r="U3869" s="143">
        <f t="shared" si="821"/>
        <v>0</v>
      </c>
    </row>
    <row r="3870" spans="1:41" x14ac:dyDescent="0.25">
      <c r="A3870" s="6">
        <v>39.700000000000003</v>
      </c>
      <c r="B3870" s="31" t="s">
        <v>90</v>
      </c>
      <c r="D3870" s="89">
        <v>740313000000</v>
      </c>
      <c r="E3870" s="3">
        <v>0.6</v>
      </c>
      <c r="K3870" s="3">
        <f t="shared" si="822"/>
        <v>2855</v>
      </c>
      <c r="L3870" s="97" t="str">
        <f>IF(TRIM('Ek.3-A'!F3870)&lt;&gt;"","var","yok")</f>
        <v>yok</v>
      </c>
      <c r="M3870" s="5" t="str">
        <f>IF('Ek.3-A'!F3870="", "", IF(VLOOKUP('Ek.3-A'!F3870, Veriler!D:E, 2, 0)=0, "", VLOOKUP('Ek.3-A'!F3870, Veriler!D:E, 2, 0)))</f>
        <v/>
      </c>
      <c r="N3870" s="5" t="str">
        <f>IF('Ek.3-A'!P3870="", "", 'Ek.3-A'!P3870)</f>
        <v/>
      </c>
      <c r="O3870" s="142">
        <f>'Ek.3-A'!S3870</f>
        <v>0</v>
      </c>
      <c r="P3870" s="143" t="str">
        <f>'Ek.3-A'!L3870</f>
        <v/>
      </c>
      <c r="Q3870" s="24" t="str">
        <f>'Ek.3-A'!M3870</f>
        <v/>
      </c>
      <c r="R3870" s="24">
        <f t="shared" si="819"/>
        <v>0</v>
      </c>
      <c r="S3870" s="141" t="str">
        <f t="shared" si="820"/>
        <v>H</v>
      </c>
      <c r="T3870" s="24">
        <f>IF(S3870="E",SUM($R$5:R3870),0)</f>
        <v>0</v>
      </c>
      <c r="U3870" s="143">
        <f t="shared" si="821"/>
        <v>0</v>
      </c>
    </row>
    <row r="3871" spans="1:41" x14ac:dyDescent="0.25">
      <c r="A3871" s="6">
        <v>39.71</v>
      </c>
      <c r="B3871" s="31" t="s">
        <v>90</v>
      </c>
      <c r="D3871" s="87">
        <v>740312000000</v>
      </c>
      <c r="E3871" s="3">
        <v>0.6</v>
      </c>
      <c r="K3871" s="3">
        <f t="shared" si="822"/>
        <v>2856</v>
      </c>
      <c r="L3871" s="97" t="str">
        <f>IF(TRIM('Ek.3-A'!F3871)&lt;&gt;"","var","yok")</f>
        <v>yok</v>
      </c>
      <c r="M3871" s="5" t="str">
        <f>IF('Ek.3-A'!F3871="", "", IF(VLOOKUP('Ek.3-A'!F3871, Veriler!D:E, 2, 0)=0, "", VLOOKUP('Ek.3-A'!F3871, Veriler!D:E, 2, 0)))</f>
        <v/>
      </c>
      <c r="N3871" s="5" t="str">
        <f>IF('Ek.3-A'!P3871="", "", 'Ek.3-A'!P3871)</f>
        <v/>
      </c>
      <c r="O3871" s="142">
        <f>'Ek.3-A'!S3871</f>
        <v>0</v>
      </c>
      <c r="P3871" s="143" t="str">
        <f>'Ek.3-A'!L3871</f>
        <v/>
      </c>
      <c r="Q3871" s="24" t="str">
        <f>'Ek.3-A'!M3871</f>
        <v/>
      </c>
      <c r="R3871" s="24">
        <f t="shared" si="819"/>
        <v>0</v>
      </c>
      <c r="S3871" s="141" t="str">
        <f t="shared" si="820"/>
        <v>H</v>
      </c>
      <c r="T3871" s="24">
        <f>IF(S3871="E",SUM($R$5:R3871),0)</f>
        <v>0</v>
      </c>
      <c r="U3871" s="143">
        <f t="shared" si="821"/>
        <v>0</v>
      </c>
    </row>
    <row r="3872" spans="1:41" x14ac:dyDescent="0.25">
      <c r="A3872" s="6">
        <v>39.72</v>
      </c>
      <c r="B3872" s="31" t="s">
        <v>90</v>
      </c>
      <c r="D3872" s="89">
        <v>740319001000</v>
      </c>
      <c r="E3872" s="3">
        <v>0.6</v>
      </c>
      <c r="T3872" s="24"/>
      <c r="U3872" s="25"/>
      <c r="AO3872" s="140">
        <f>'Ek.3-A'!L3872</f>
        <v>0</v>
      </c>
    </row>
    <row r="3873" spans="1:41" x14ac:dyDescent="0.25">
      <c r="A3873" s="6">
        <v>39.729999999999997</v>
      </c>
      <c r="B3873" s="31" t="s">
        <v>90</v>
      </c>
      <c r="D3873" s="87">
        <v>250300900013</v>
      </c>
      <c r="E3873" s="3">
        <v>0.6</v>
      </c>
      <c r="T3873" s="24"/>
      <c r="U3873" s="25"/>
      <c r="AO3873" s="140"/>
    </row>
    <row r="3874" spans="1:41" x14ac:dyDescent="0.25">
      <c r="A3874" s="6">
        <v>39.74</v>
      </c>
      <c r="B3874" s="31" t="s">
        <v>90</v>
      </c>
      <c r="D3874" s="89">
        <v>530890190000</v>
      </c>
      <c r="E3874" s="3">
        <v>0.6</v>
      </c>
      <c r="T3874" s="24"/>
      <c r="U3874" s="25"/>
      <c r="AO3874" s="140"/>
    </row>
    <row r="3875" spans="1:41" x14ac:dyDescent="0.25">
      <c r="A3875" s="6">
        <v>39.75</v>
      </c>
      <c r="B3875" s="31" t="s">
        <v>90</v>
      </c>
      <c r="D3875" s="87">
        <v>530890120000</v>
      </c>
      <c r="E3875" s="3">
        <v>0.6</v>
      </c>
      <c r="T3875" s="24"/>
      <c r="U3875" s="25"/>
      <c r="AO3875" s="140"/>
    </row>
    <row r="3876" spans="1:41" x14ac:dyDescent="0.25">
      <c r="A3876" s="6">
        <v>39.76</v>
      </c>
      <c r="B3876" s="31" t="s">
        <v>90</v>
      </c>
      <c r="D3876" s="89">
        <v>531100100000</v>
      </c>
      <c r="E3876" s="3">
        <v>0.6</v>
      </c>
      <c r="T3876" s="24"/>
      <c r="U3876" s="25"/>
    </row>
    <row r="3877" spans="1:41" x14ac:dyDescent="0.25">
      <c r="A3877" s="6">
        <v>39.770000000000003</v>
      </c>
      <c r="B3877" s="31" t="s">
        <v>90</v>
      </c>
      <c r="D3877" s="87">
        <v>294000000011</v>
      </c>
      <c r="E3877" s="3">
        <v>0.6</v>
      </c>
      <c r="T3877" s="24"/>
      <c r="U3877" s="25"/>
    </row>
    <row r="3878" spans="1:41" x14ac:dyDescent="0.25">
      <c r="A3878" s="6">
        <v>39.78</v>
      </c>
      <c r="B3878" s="31" t="s">
        <v>90</v>
      </c>
      <c r="D3878" s="89">
        <v>820760100000</v>
      </c>
      <c r="E3878" s="3">
        <v>0.6</v>
      </c>
      <c r="T3878" s="24"/>
      <c r="U3878" s="25"/>
    </row>
    <row r="3879" spans="1:41" x14ac:dyDescent="0.25">
      <c r="A3879" s="6">
        <v>39.79</v>
      </c>
      <c r="B3879" s="31" t="s">
        <v>90</v>
      </c>
      <c r="D3879" s="87">
        <v>381590900000</v>
      </c>
      <c r="E3879" s="3">
        <v>0.6</v>
      </c>
      <c r="T3879" s="24"/>
      <c r="U3879" s="25"/>
    </row>
    <row r="3880" spans="1:41" x14ac:dyDescent="0.25">
      <c r="A3880" s="6">
        <v>39.799999999999997</v>
      </c>
      <c r="B3880" s="31" t="s">
        <v>90</v>
      </c>
      <c r="D3880" s="89">
        <v>380690009011</v>
      </c>
      <c r="E3880" s="3">
        <v>0.6</v>
      </c>
      <c r="T3880" s="24"/>
      <c r="U3880" s="25"/>
    </row>
    <row r="3881" spans="1:41" x14ac:dyDescent="0.25">
      <c r="A3881" s="6">
        <v>39.81</v>
      </c>
      <c r="B3881" s="31" t="s">
        <v>90</v>
      </c>
      <c r="D3881" s="87">
        <v>850440831000</v>
      </c>
      <c r="E3881" s="3">
        <v>0.6</v>
      </c>
      <c r="K3881" s="3">
        <f>K3871+1</f>
        <v>2857</v>
      </c>
      <c r="L3881" s="97" t="str">
        <f>IF(TRIM('Ek.3-A'!F3881)&lt;&gt;"","var","yok")</f>
        <v>yok</v>
      </c>
      <c r="M3881" s="5" t="str">
        <f>IF('Ek.3-A'!F3881="", "", IF(VLOOKUP('Ek.3-A'!F3881, Veriler!D:E, 2, 0)=0, "", VLOOKUP('Ek.3-A'!F3881, Veriler!D:E, 2, 0)))</f>
        <v/>
      </c>
      <c r="N3881" s="5" t="str">
        <f>IF('Ek.3-A'!P3881="", "", 'Ek.3-A'!P3881)</f>
        <v/>
      </c>
      <c r="O3881" s="142">
        <f>'Ek.3-A'!S3881</f>
        <v>0</v>
      </c>
      <c r="P3881" s="143" t="str">
        <f>'Ek.3-A'!L3881</f>
        <v/>
      </c>
      <c r="Q3881" s="24" t="str">
        <f>'Ek.3-A'!M3881</f>
        <v/>
      </c>
      <c r="R3881" s="24">
        <f t="shared" ref="R3881:R3894" si="823">IF(L3881="var",0,IF(Q3881&lt;=0.005,Q3881,0))</f>
        <v>0</v>
      </c>
      <c r="S3881" s="141" t="str">
        <f t="shared" ref="S3881:S3894" si="824">IF(Q3881&lt;=0.005,"E","H")</f>
        <v>H</v>
      </c>
      <c r="T3881" s="24">
        <f>IF(S3881="E",SUM($R$5:R3881),0)</f>
        <v>0</v>
      </c>
      <c r="U3881" s="143">
        <f t="shared" ref="U3881:U3894" si="825">IF(T3881&lt;=0.1, O3881, IF(R3881&gt;$G$2, R3881*O3881, $G$2*O3881))</f>
        <v>0</v>
      </c>
    </row>
    <row r="3882" spans="1:41" x14ac:dyDescent="0.25">
      <c r="A3882" s="6">
        <v>39.82</v>
      </c>
      <c r="B3882" s="31" t="s">
        <v>90</v>
      </c>
      <c r="D3882" s="89">
        <v>850440839019</v>
      </c>
      <c r="E3882" s="3">
        <v>0.6</v>
      </c>
      <c r="K3882" s="3">
        <f t="shared" ref="K3882:K3894" si="826">K3881+1</f>
        <v>2858</v>
      </c>
      <c r="L3882" s="97" t="str">
        <f>IF(TRIM('Ek.3-A'!F3882)&lt;&gt;"","var","yok")</f>
        <v>yok</v>
      </c>
      <c r="M3882" s="5" t="str">
        <f>IF('Ek.3-A'!F3882="", "", IF(VLOOKUP('Ek.3-A'!F3882, Veriler!D:E, 2, 0)=0, "", VLOOKUP('Ek.3-A'!F3882, Veriler!D:E, 2, 0)))</f>
        <v/>
      </c>
      <c r="N3882" s="5" t="str">
        <f>IF('Ek.3-A'!P3882="", "", 'Ek.3-A'!P3882)</f>
        <v/>
      </c>
      <c r="O3882" s="142">
        <f>'Ek.3-A'!S3882</f>
        <v>0</v>
      </c>
      <c r="P3882" s="143" t="str">
        <f>'Ek.3-A'!L3882</f>
        <v/>
      </c>
      <c r="Q3882" s="24" t="str">
        <f>'Ek.3-A'!M3882</f>
        <v/>
      </c>
      <c r="R3882" s="24">
        <f t="shared" si="823"/>
        <v>0</v>
      </c>
      <c r="S3882" s="141" t="str">
        <f t="shared" si="824"/>
        <v>H</v>
      </c>
      <c r="T3882" s="24">
        <f>IF(S3882="E",SUM($R$5:R3882),0)</f>
        <v>0</v>
      </c>
      <c r="U3882" s="143">
        <f t="shared" si="825"/>
        <v>0</v>
      </c>
    </row>
    <row r="3883" spans="1:41" x14ac:dyDescent="0.25">
      <c r="A3883" s="6">
        <v>39.83</v>
      </c>
      <c r="B3883" s="31" t="s">
        <v>90</v>
      </c>
      <c r="D3883" s="87">
        <v>400300000000</v>
      </c>
      <c r="E3883" s="3">
        <v>0.6</v>
      </c>
      <c r="K3883" s="3">
        <f t="shared" si="826"/>
        <v>2859</v>
      </c>
      <c r="L3883" s="97" t="str">
        <f>IF(TRIM('Ek.3-A'!F3883)&lt;&gt;"","var","yok")</f>
        <v>yok</v>
      </c>
      <c r="M3883" s="5" t="str">
        <f>IF('Ek.3-A'!F3883="", "", IF(VLOOKUP('Ek.3-A'!F3883, Veriler!D:E, 2, 0)=0, "", VLOOKUP('Ek.3-A'!F3883, Veriler!D:E, 2, 0)))</f>
        <v/>
      </c>
      <c r="N3883" s="5" t="str">
        <f>IF('Ek.3-A'!P3883="", "", 'Ek.3-A'!P3883)</f>
        <v/>
      </c>
      <c r="O3883" s="142">
        <f>'Ek.3-A'!S3883</f>
        <v>0</v>
      </c>
      <c r="P3883" s="143" t="str">
        <f>'Ek.3-A'!L3883</f>
        <v/>
      </c>
      <c r="Q3883" s="24" t="str">
        <f>'Ek.3-A'!M3883</f>
        <v/>
      </c>
      <c r="R3883" s="24">
        <f t="shared" si="823"/>
        <v>0</v>
      </c>
      <c r="S3883" s="141" t="str">
        <f t="shared" si="824"/>
        <v>H</v>
      </c>
      <c r="T3883" s="24">
        <f>IF(S3883="E",SUM($R$5:R3883),0)</f>
        <v>0</v>
      </c>
      <c r="U3883" s="143">
        <f t="shared" si="825"/>
        <v>0</v>
      </c>
    </row>
    <row r="3884" spans="1:41" x14ac:dyDescent="0.25">
      <c r="A3884" s="6">
        <v>39.840000000000003</v>
      </c>
      <c r="B3884" s="31" t="s">
        <v>90</v>
      </c>
      <c r="D3884" s="89">
        <v>392114000000</v>
      </c>
      <c r="E3884" s="3">
        <v>0.6</v>
      </c>
      <c r="K3884" s="3">
        <f t="shared" si="826"/>
        <v>2860</v>
      </c>
      <c r="L3884" s="97" t="str">
        <f>IF(TRIM('Ek.3-A'!F3884)&lt;&gt;"","var","yok")</f>
        <v>yok</v>
      </c>
      <c r="M3884" s="5" t="str">
        <f>IF('Ek.3-A'!F3884="", "", IF(VLOOKUP('Ek.3-A'!F3884, Veriler!D:E, 2, 0)=0, "", VLOOKUP('Ek.3-A'!F3884, Veriler!D:E, 2, 0)))</f>
        <v/>
      </c>
      <c r="N3884" s="5" t="str">
        <f>IF('Ek.3-A'!P3884="", "", 'Ek.3-A'!P3884)</f>
        <v/>
      </c>
      <c r="O3884" s="142">
        <f>'Ek.3-A'!S3884</f>
        <v>0</v>
      </c>
      <c r="P3884" s="143" t="str">
        <f>'Ek.3-A'!L3884</f>
        <v/>
      </c>
      <c r="Q3884" s="24" t="str">
        <f>'Ek.3-A'!M3884</f>
        <v/>
      </c>
      <c r="R3884" s="24">
        <f t="shared" si="823"/>
        <v>0</v>
      </c>
      <c r="S3884" s="141" t="str">
        <f t="shared" si="824"/>
        <v>H</v>
      </c>
      <c r="T3884" s="24">
        <f>IF(S3884="E",SUM($R$5:R3884),0)</f>
        <v>0</v>
      </c>
      <c r="U3884" s="143">
        <f t="shared" si="825"/>
        <v>0</v>
      </c>
    </row>
    <row r="3885" spans="1:41" x14ac:dyDescent="0.25">
      <c r="A3885" s="6">
        <v>39.85</v>
      </c>
      <c r="B3885" s="31" t="s">
        <v>90</v>
      </c>
      <c r="D3885" s="87">
        <v>392071000000</v>
      </c>
      <c r="E3885" s="3">
        <v>0.6</v>
      </c>
      <c r="K3885" s="3">
        <f t="shared" si="826"/>
        <v>2861</v>
      </c>
      <c r="L3885" s="97" t="str">
        <f>IF(TRIM('Ek.3-A'!F3885)&lt;&gt;"","var","yok")</f>
        <v>yok</v>
      </c>
      <c r="M3885" s="5" t="str">
        <f>IF('Ek.3-A'!F3885="", "", IF(VLOOKUP('Ek.3-A'!F3885, Veriler!D:E, 2, 0)=0, "", VLOOKUP('Ek.3-A'!F3885, Veriler!D:E, 2, 0)))</f>
        <v/>
      </c>
      <c r="N3885" s="5" t="str">
        <f>IF('Ek.3-A'!P3885="", "", 'Ek.3-A'!P3885)</f>
        <v/>
      </c>
      <c r="O3885" s="142">
        <f>'Ek.3-A'!S3885</f>
        <v>0</v>
      </c>
      <c r="P3885" s="143" t="str">
        <f>'Ek.3-A'!L3885</f>
        <v/>
      </c>
      <c r="Q3885" s="24" t="str">
        <f>'Ek.3-A'!M3885</f>
        <v/>
      </c>
      <c r="R3885" s="24">
        <f t="shared" si="823"/>
        <v>0</v>
      </c>
      <c r="S3885" s="141" t="str">
        <f t="shared" si="824"/>
        <v>H</v>
      </c>
      <c r="T3885" s="24">
        <f>IF(S3885="E",SUM($R$5:R3885),0)</f>
        <v>0</v>
      </c>
      <c r="U3885" s="143">
        <f t="shared" si="825"/>
        <v>0</v>
      </c>
    </row>
    <row r="3886" spans="1:41" x14ac:dyDescent="0.25">
      <c r="A3886" s="6">
        <v>39.86</v>
      </c>
      <c r="B3886" s="31" t="s">
        <v>90</v>
      </c>
      <c r="D3886" s="89">
        <v>370256000000</v>
      </c>
      <c r="E3886" s="3">
        <v>0.6</v>
      </c>
      <c r="K3886" s="3">
        <f t="shared" si="826"/>
        <v>2862</v>
      </c>
      <c r="L3886" s="97" t="str">
        <f>IF(TRIM('Ek.3-A'!F3886)&lt;&gt;"","var","yok")</f>
        <v>yok</v>
      </c>
      <c r="M3886" s="5" t="str">
        <f>IF('Ek.3-A'!F3886="", "", IF(VLOOKUP('Ek.3-A'!F3886, Veriler!D:E, 2, 0)=0, "", VLOOKUP('Ek.3-A'!F3886, Veriler!D:E, 2, 0)))</f>
        <v/>
      </c>
      <c r="N3886" s="5" t="str">
        <f>IF('Ek.3-A'!P3886="", "", 'Ek.3-A'!P3886)</f>
        <v/>
      </c>
      <c r="O3886" s="142">
        <f>'Ek.3-A'!S3886</f>
        <v>0</v>
      </c>
      <c r="P3886" s="143" t="str">
        <f>'Ek.3-A'!L3886</f>
        <v/>
      </c>
      <c r="Q3886" s="24" t="str">
        <f>'Ek.3-A'!M3886</f>
        <v/>
      </c>
      <c r="R3886" s="24">
        <f t="shared" si="823"/>
        <v>0</v>
      </c>
      <c r="S3886" s="141" t="str">
        <f t="shared" si="824"/>
        <v>H</v>
      </c>
      <c r="T3886" s="24">
        <f>IF(S3886="E",SUM($R$5:R3886),0)</f>
        <v>0</v>
      </c>
      <c r="U3886" s="143">
        <f t="shared" si="825"/>
        <v>0</v>
      </c>
    </row>
    <row r="3887" spans="1:41" x14ac:dyDescent="0.25">
      <c r="A3887" s="6">
        <v>39.869999999999997</v>
      </c>
      <c r="B3887" s="31" t="s">
        <v>90</v>
      </c>
      <c r="D3887" s="87">
        <v>370255000000</v>
      </c>
      <c r="E3887" s="3">
        <v>0.6</v>
      </c>
      <c r="K3887" s="3">
        <f t="shared" si="826"/>
        <v>2863</v>
      </c>
      <c r="L3887" s="97" t="str">
        <f>IF(TRIM('Ek.3-A'!F3887)&lt;&gt;"","var","yok")</f>
        <v>yok</v>
      </c>
      <c r="M3887" s="5" t="str">
        <f>IF('Ek.3-A'!F3887="", "", IF(VLOOKUP('Ek.3-A'!F3887, Veriler!D:E, 2, 0)=0, "", VLOOKUP('Ek.3-A'!F3887, Veriler!D:E, 2, 0)))</f>
        <v/>
      </c>
      <c r="N3887" s="5" t="str">
        <f>IF('Ek.3-A'!P3887="", "", 'Ek.3-A'!P3887)</f>
        <v/>
      </c>
      <c r="O3887" s="142">
        <f>'Ek.3-A'!S3887</f>
        <v>0</v>
      </c>
      <c r="P3887" s="143" t="str">
        <f>'Ek.3-A'!L3887</f>
        <v/>
      </c>
      <c r="Q3887" s="24" t="str">
        <f>'Ek.3-A'!M3887</f>
        <v/>
      </c>
      <c r="R3887" s="24">
        <f t="shared" si="823"/>
        <v>0</v>
      </c>
      <c r="S3887" s="141" t="str">
        <f t="shared" si="824"/>
        <v>H</v>
      </c>
      <c r="T3887" s="24">
        <f>IF(S3887="E",SUM($R$5:R3887),0)</f>
        <v>0</v>
      </c>
      <c r="U3887" s="143">
        <f t="shared" si="825"/>
        <v>0</v>
      </c>
    </row>
    <row r="3888" spans="1:41" x14ac:dyDescent="0.25">
      <c r="A3888" s="6">
        <v>39.880000000000003</v>
      </c>
      <c r="B3888" s="31" t="s">
        <v>90</v>
      </c>
      <c r="D3888" s="89">
        <v>370191000000</v>
      </c>
      <c r="E3888" s="3">
        <v>0.6</v>
      </c>
      <c r="K3888" s="3">
        <f t="shared" si="826"/>
        <v>2864</v>
      </c>
      <c r="L3888" s="97" t="str">
        <f>IF(TRIM('Ek.3-A'!F3888)&lt;&gt;"","var","yok")</f>
        <v>yok</v>
      </c>
      <c r="M3888" s="5" t="str">
        <f>IF('Ek.3-A'!F3888="", "", IF(VLOOKUP('Ek.3-A'!F3888, Veriler!D:E, 2, 0)=0, "", VLOOKUP('Ek.3-A'!F3888, Veriler!D:E, 2, 0)))</f>
        <v/>
      </c>
      <c r="N3888" s="5" t="str">
        <f>IF('Ek.3-A'!P3888="", "", 'Ek.3-A'!P3888)</f>
        <v/>
      </c>
      <c r="O3888" s="142">
        <f>'Ek.3-A'!S3888</f>
        <v>0</v>
      </c>
      <c r="P3888" s="143" t="str">
        <f>'Ek.3-A'!L3888</f>
        <v/>
      </c>
      <c r="Q3888" s="24" t="str">
        <f>'Ek.3-A'!M3888</f>
        <v/>
      </c>
      <c r="R3888" s="24">
        <f t="shared" si="823"/>
        <v>0</v>
      </c>
      <c r="S3888" s="141" t="str">
        <f t="shared" si="824"/>
        <v>H</v>
      </c>
      <c r="T3888" s="24">
        <f>IF(S3888="E",SUM($R$5:R3888),0)</f>
        <v>0</v>
      </c>
      <c r="U3888" s="143">
        <f t="shared" si="825"/>
        <v>0</v>
      </c>
    </row>
    <row r="3889" spans="1:21" x14ac:dyDescent="0.25">
      <c r="A3889" s="6">
        <v>39.89</v>
      </c>
      <c r="B3889" s="31" t="s">
        <v>90</v>
      </c>
      <c r="D3889" s="87">
        <v>370231970000</v>
      </c>
      <c r="E3889" s="3">
        <v>0.6</v>
      </c>
      <c r="K3889" s="3">
        <f t="shared" si="826"/>
        <v>2865</v>
      </c>
      <c r="L3889" s="97" t="str">
        <f>IF(TRIM('Ek.3-A'!F3889)&lt;&gt;"","var","yok")</f>
        <v>yok</v>
      </c>
      <c r="M3889" s="5" t="str">
        <f>IF('Ek.3-A'!F3889="", "", IF(VLOOKUP('Ek.3-A'!F3889, Veriler!D:E, 2, 0)=0, "", VLOOKUP('Ek.3-A'!F3889, Veriler!D:E, 2, 0)))</f>
        <v/>
      </c>
      <c r="N3889" s="5" t="str">
        <f>IF('Ek.3-A'!P3889="", "", 'Ek.3-A'!P3889)</f>
        <v/>
      </c>
      <c r="O3889" s="142">
        <f>'Ek.3-A'!S3889</f>
        <v>0</v>
      </c>
      <c r="P3889" s="143" t="str">
        <f>'Ek.3-A'!L3889</f>
        <v/>
      </c>
      <c r="Q3889" s="24" t="str">
        <f>'Ek.3-A'!M3889</f>
        <v/>
      </c>
      <c r="R3889" s="24">
        <f t="shared" si="823"/>
        <v>0</v>
      </c>
      <c r="S3889" s="141" t="str">
        <f t="shared" si="824"/>
        <v>H</v>
      </c>
      <c r="T3889" s="24">
        <f>IF(S3889="E",SUM($R$5:R3889),0)</f>
        <v>0</v>
      </c>
      <c r="U3889" s="143">
        <f t="shared" si="825"/>
        <v>0</v>
      </c>
    </row>
    <row r="3890" spans="1:21" x14ac:dyDescent="0.25">
      <c r="A3890" s="6">
        <v>39.9</v>
      </c>
      <c r="B3890" s="31" t="s">
        <v>90</v>
      </c>
      <c r="D3890" s="89">
        <v>370231910000</v>
      </c>
      <c r="E3890" s="3">
        <v>0.6</v>
      </c>
      <c r="K3890" s="3">
        <f t="shared" si="826"/>
        <v>2866</v>
      </c>
      <c r="L3890" s="97" t="str">
        <f>IF(TRIM('Ek.3-A'!F3890)&lt;&gt;"","var","yok")</f>
        <v>yok</v>
      </c>
      <c r="M3890" s="5" t="str">
        <f>IF('Ek.3-A'!F3890="", "", IF(VLOOKUP('Ek.3-A'!F3890, Veriler!D:E, 2, 0)=0, "", VLOOKUP('Ek.3-A'!F3890, Veriler!D:E, 2, 0)))</f>
        <v/>
      </c>
      <c r="N3890" s="5" t="str">
        <f>IF('Ek.3-A'!P3890="", "", 'Ek.3-A'!P3890)</f>
        <v/>
      </c>
      <c r="O3890" s="142">
        <f>'Ek.3-A'!S3890</f>
        <v>0</v>
      </c>
      <c r="P3890" s="143" t="str">
        <f>'Ek.3-A'!L3890</f>
        <v/>
      </c>
      <c r="Q3890" s="24" t="str">
        <f>'Ek.3-A'!M3890</f>
        <v/>
      </c>
      <c r="R3890" s="24">
        <f t="shared" si="823"/>
        <v>0</v>
      </c>
      <c r="S3890" s="141" t="str">
        <f t="shared" si="824"/>
        <v>H</v>
      </c>
      <c r="T3890" s="24">
        <f>IF(S3890="E",SUM($R$5:R3890),0)</f>
        <v>0</v>
      </c>
      <c r="U3890" s="143">
        <f t="shared" si="825"/>
        <v>0</v>
      </c>
    </row>
    <row r="3891" spans="1:21" x14ac:dyDescent="0.25">
      <c r="A3891" s="6">
        <v>39.909999999999997</v>
      </c>
      <c r="B3891" s="31" t="s">
        <v>90</v>
      </c>
      <c r="D3891" s="87">
        <v>280120001000</v>
      </c>
      <c r="E3891" s="3">
        <v>0.6</v>
      </c>
      <c r="K3891" s="3">
        <f t="shared" si="826"/>
        <v>2867</v>
      </c>
      <c r="L3891" s="97" t="str">
        <f>IF(TRIM('Ek.3-A'!F3891)&lt;&gt;"","var","yok")</f>
        <v>yok</v>
      </c>
      <c r="M3891" s="5" t="str">
        <f>IF('Ek.3-A'!F3891="", "", IF(VLOOKUP('Ek.3-A'!F3891, Veriler!D:E, 2, 0)=0, "", VLOOKUP('Ek.3-A'!F3891, Veriler!D:E, 2, 0)))</f>
        <v/>
      </c>
      <c r="N3891" s="5" t="str">
        <f>IF('Ek.3-A'!P3891="", "", 'Ek.3-A'!P3891)</f>
        <v/>
      </c>
      <c r="O3891" s="142">
        <f>'Ek.3-A'!S3891</f>
        <v>0</v>
      </c>
      <c r="P3891" s="143" t="str">
        <f>'Ek.3-A'!L3891</f>
        <v/>
      </c>
      <c r="Q3891" s="24" t="str">
        <f>'Ek.3-A'!M3891</f>
        <v/>
      </c>
      <c r="R3891" s="24">
        <f t="shared" si="823"/>
        <v>0</v>
      </c>
      <c r="S3891" s="141" t="str">
        <f t="shared" si="824"/>
        <v>H</v>
      </c>
      <c r="T3891" s="24">
        <f>IF(S3891="E",SUM($R$5:R3891),0)</f>
        <v>0</v>
      </c>
      <c r="U3891" s="143">
        <f t="shared" si="825"/>
        <v>0</v>
      </c>
    </row>
    <row r="3892" spans="1:21" x14ac:dyDescent="0.25">
      <c r="A3892" s="6">
        <v>39.92</v>
      </c>
      <c r="B3892" s="31" t="s">
        <v>90</v>
      </c>
      <c r="D3892" s="89">
        <v>293979909018</v>
      </c>
      <c r="E3892" s="3">
        <v>0.6</v>
      </c>
      <c r="K3892" s="3">
        <f t="shared" si="826"/>
        <v>2868</v>
      </c>
      <c r="L3892" s="97" t="str">
        <f>IF(TRIM('Ek.3-A'!F3892)&lt;&gt;"","var","yok")</f>
        <v>yok</v>
      </c>
      <c r="M3892" s="5" t="str">
        <f>IF('Ek.3-A'!F3892="", "", IF(VLOOKUP('Ek.3-A'!F3892, Veriler!D:E, 2, 0)=0, "", VLOOKUP('Ek.3-A'!F3892, Veriler!D:E, 2, 0)))</f>
        <v/>
      </c>
      <c r="N3892" s="5" t="str">
        <f>IF('Ek.3-A'!P3892="", "", 'Ek.3-A'!P3892)</f>
        <v/>
      </c>
      <c r="O3892" s="142">
        <f>'Ek.3-A'!S3892</f>
        <v>0</v>
      </c>
      <c r="P3892" s="143" t="str">
        <f>'Ek.3-A'!L3892</f>
        <v/>
      </c>
      <c r="Q3892" s="24" t="str">
        <f>'Ek.3-A'!M3892</f>
        <v/>
      </c>
      <c r="R3892" s="24">
        <f t="shared" si="823"/>
        <v>0</v>
      </c>
      <c r="S3892" s="141" t="str">
        <f t="shared" si="824"/>
        <v>H</v>
      </c>
      <c r="T3892" s="24">
        <f>IF(S3892="E",SUM($R$5:R3892),0)</f>
        <v>0</v>
      </c>
      <c r="U3892" s="143">
        <f t="shared" si="825"/>
        <v>0</v>
      </c>
    </row>
    <row r="3893" spans="1:21" x14ac:dyDescent="0.25">
      <c r="A3893" s="6">
        <v>39.93</v>
      </c>
      <c r="B3893" s="31" t="s">
        <v>90</v>
      </c>
      <c r="D3893" s="87">
        <v>330130000000</v>
      </c>
      <c r="E3893" s="3">
        <v>0.6</v>
      </c>
      <c r="K3893" s="3">
        <f t="shared" si="826"/>
        <v>2869</v>
      </c>
      <c r="L3893" s="97" t="str">
        <f>IF(TRIM('Ek.3-A'!F3893)&lt;&gt;"","var","yok")</f>
        <v>yok</v>
      </c>
      <c r="M3893" s="5" t="str">
        <f>IF('Ek.3-A'!F3893="", "", IF(VLOOKUP('Ek.3-A'!F3893, Veriler!D:E, 2, 0)=0, "", VLOOKUP('Ek.3-A'!F3893, Veriler!D:E, 2, 0)))</f>
        <v/>
      </c>
      <c r="N3893" s="5" t="str">
        <f>IF('Ek.3-A'!P3893="", "", 'Ek.3-A'!P3893)</f>
        <v/>
      </c>
      <c r="O3893" s="142">
        <f>'Ek.3-A'!S3893</f>
        <v>0</v>
      </c>
      <c r="P3893" s="143" t="str">
        <f>'Ek.3-A'!L3893</f>
        <v/>
      </c>
      <c r="Q3893" s="24" t="str">
        <f>'Ek.3-A'!M3893</f>
        <v/>
      </c>
      <c r="R3893" s="24">
        <f t="shared" si="823"/>
        <v>0</v>
      </c>
      <c r="S3893" s="141" t="str">
        <f t="shared" si="824"/>
        <v>H</v>
      </c>
      <c r="T3893" s="24">
        <f>IF(S3893="E",SUM($R$5:R3893),0)</f>
        <v>0</v>
      </c>
      <c r="U3893" s="143">
        <f t="shared" si="825"/>
        <v>0</v>
      </c>
    </row>
    <row r="3894" spans="1:21" x14ac:dyDescent="0.25">
      <c r="A3894" s="6">
        <v>39.94</v>
      </c>
      <c r="B3894" s="31" t="s">
        <v>90</v>
      </c>
      <c r="D3894" s="89">
        <v>290721001000</v>
      </c>
      <c r="E3894" s="3">
        <v>0.6</v>
      </c>
      <c r="K3894" s="3">
        <f t="shared" si="826"/>
        <v>2870</v>
      </c>
      <c r="L3894" s="97" t="str">
        <f>IF(TRIM('Ek.3-A'!F3894)&lt;&gt;"","var","yok")</f>
        <v>yok</v>
      </c>
      <c r="M3894" s="5" t="str">
        <f>IF('Ek.3-A'!F3894="", "", IF(VLOOKUP('Ek.3-A'!F3894, Veriler!D:E, 2, 0)=0, "", VLOOKUP('Ek.3-A'!F3894, Veriler!D:E, 2, 0)))</f>
        <v/>
      </c>
      <c r="N3894" s="5" t="str">
        <f>IF('Ek.3-A'!P3894="", "", 'Ek.3-A'!P3894)</f>
        <v/>
      </c>
      <c r="O3894" s="142">
        <f>'Ek.3-A'!S3894</f>
        <v>0</v>
      </c>
      <c r="P3894" s="143" t="str">
        <f>'Ek.3-A'!L3894</f>
        <v/>
      </c>
      <c r="Q3894" s="24" t="str">
        <f>'Ek.3-A'!M3894</f>
        <v/>
      </c>
      <c r="R3894" s="24">
        <f t="shared" si="823"/>
        <v>0</v>
      </c>
      <c r="S3894" s="141" t="str">
        <f t="shared" si="824"/>
        <v>H</v>
      </c>
      <c r="T3894" s="24">
        <f>IF(S3894="E",SUM($R$5:R3894),0)</f>
        <v>0</v>
      </c>
      <c r="U3894" s="143">
        <f t="shared" si="825"/>
        <v>0</v>
      </c>
    </row>
    <row r="3895" spans="1:21" x14ac:dyDescent="0.25">
      <c r="A3895" s="6">
        <v>39.950000000000003</v>
      </c>
      <c r="B3895" s="31" t="s">
        <v>90</v>
      </c>
      <c r="D3895" s="87">
        <v>290721002000</v>
      </c>
      <c r="E3895" s="3">
        <v>0.6</v>
      </c>
      <c r="L3895" s="97"/>
      <c r="M3895" s="5"/>
      <c r="N3895" s="5"/>
      <c r="O3895" s="5"/>
      <c r="Q3895" s="23"/>
      <c r="T3895" s="24"/>
      <c r="U3895" s="25"/>
    </row>
    <row r="3896" spans="1:21" x14ac:dyDescent="0.25">
      <c r="A3896" s="6">
        <v>39.96</v>
      </c>
      <c r="B3896" s="31" t="s">
        <v>90</v>
      </c>
      <c r="D3896" s="89">
        <v>294190000041</v>
      </c>
      <c r="E3896" s="3">
        <v>0.6</v>
      </c>
      <c r="K3896" s="3">
        <f>K3894+1</f>
        <v>2871</v>
      </c>
      <c r="L3896" s="97" t="str">
        <f>IF(TRIM('Ek.3-A'!F3896)&lt;&gt;"","var","yok")</f>
        <v>yok</v>
      </c>
      <c r="M3896" s="5" t="str">
        <f>IF('Ek.3-A'!F3896="", "", IF(VLOOKUP('Ek.3-A'!F3896, Veriler!D:E, 2, 0)=0, "", VLOOKUP('Ek.3-A'!F3896, Veriler!D:E, 2, 0)))</f>
        <v/>
      </c>
      <c r="N3896" s="5" t="str">
        <f>IF('Ek.3-A'!P3896="", "", 'Ek.3-A'!P3896)</f>
        <v/>
      </c>
      <c r="O3896" s="142">
        <f>'Ek.3-A'!S3896</f>
        <v>0</v>
      </c>
      <c r="P3896" s="143" t="str">
        <f>'Ek.3-A'!L3896</f>
        <v/>
      </c>
      <c r="Q3896" s="24" t="str">
        <f>'Ek.3-A'!M3896</f>
        <v/>
      </c>
      <c r="R3896" s="24">
        <f t="shared" ref="R3896:R3909" si="827">IF(L3896="var",0,IF(Q3896&lt;=0.005,Q3896,0))</f>
        <v>0</v>
      </c>
      <c r="S3896" s="141" t="str">
        <f t="shared" ref="S3896:S3909" si="828">IF(Q3896&lt;=0.005,"E","H")</f>
        <v>H</v>
      </c>
      <c r="T3896" s="24">
        <f>IF(S3896="E",SUM($R$5:R3896),0)</f>
        <v>0</v>
      </c>
      <c r="U3896" s="143">
        <f t="shared" ref="U3896:U3909" si="829">IF(T3896&lt;=0.1, O3896, IF(R3896&gt;$G$2, R3896*O3896, $G$2*O3896))</f>
        <v>0</v>
      </c>
    </row>
    <row r="3897" spans="1:21" x14ac:dyDescent="0.25">
      <c r="A3897" s="6">
        <v>39.97</v>
      </c>
      <c r="B3897" s="31" t="s">
        <v>90</v>
      </c>
      <c r="D3897" s="87">
        <v>294190000042</v>
      </c>
      <c r="E3897" s="3">
        <v>0.6</v>
      </c>
      <c r="K3897" s="3">
        <f t="shared" ref="K3897:K3909" si="830">K3896+1</f>
        <v>2872</v>
      </c>
      <c r="L3897" s="97" t="str">
        <f>IF(TRIM('Ek.3-A'!F3897)&lt;&gt;"","var","yok")</f>
        <v>yok</v>
      </c>
      <c r="M3897" s="5" t="str">
        <f>IF('Ek.3-A'!F3897="", "", IF(VLOOKUP('Ek.3-A'!F3897, Veriler!D:E, 2, 0)=0, "", VLOOKUP('Ek.3-A'!F3897, Veriler!D:E, 2, 0)))</f>
        <v/>
      </c>
      <c r="N3897" s="5" t="str">
        <f>IF('Ek.3-A'!P3897="", "", 'Ek.3-A'!P3897)</f>
        <v/>
      </c>
      <c r="O3897" s="142">
        <f>'Ek.3-A'!S3897</f>
        <v>0</v>
      </c>
      <c r="P3897" s="143" t="str">
        <f>'Ek.3-A'!L3897</f>
        <v/>
      </c>
      <c r="Q3897" s="24" t="str">
        <f>'Ek.3-A'!M3897</f>
        <v/>
      </c>
      <c r="R3897" s="24">
        <f t="shared" si="827"/>
        <v>0</v>
      </c>
      <c r="S3897" s="141" t="str">
        <f t="shared" si="828"/>
        <v>H</v>
      </c>
      <c r="T3897" s="24">
        <f>IF(S3897="E",SUM($R$5:R3897),0)</f>
        <v>0</v>
      </c>
      <c r="U3897" s="143">
        <f t="shared" si="829"/>
        <v>0</v>
      </c>
    </row>
    <row r="3898" spans="1:21" x14ac:dyDescent="0.25">
      <c r="A3898" s="6">
        <v>39.979999999999997</v>
      </c>
      <c r="B3898" s="31" t="s">
        <v>90</v>
      </c>
      <c r="D3898" s="89">
        <v>290522000015</v>
      </c>
      <c r="E3898" s="3">
        <v>0.6</v>
      </c>
      <c r="K3898" s="3">
        <f t="shared" si="830"/>
        <v>2873</v>
      </c>
      <c r="L3898" s="97" t="str">
        <f>IF(TRIM('Ek.3-A'!F3898)&lt;&gt;"","var","yok")</f>
        <v>yok</v>
      </c>
      <c r="M3898" s="5" t="str">
        <f>IF('Ek.3-A'!F3898="", "", IF(VLOOKUP('Ek.3-A'!F3898, Veriler!D:E, 2, 0)=0, "", VLOOKUP('Ek.3-A'!F3898, Veriler!D:E, 2, 0)))</f>
        <v/>
      </c>
      <c r="N3898" s="5" t="str">
        <f>IF('Ek.3-A'!P3898="", "", 'Ek.3-A'!P3898)</f>
        <v/>
      </c>
      <c r="O3898" s="142">
        <f>'Ek.3-A'!S3898</f>
        <v>0</v>
      </c>
      <c r="P3898" s="143" t="str">
        <f>'Ek.3-A'!L3898</f>
        <v/>
      </c>
      <c r="Q3898" s="24" t="str">
        <f>'Ek.3-A'!M3898</f>
        <v/>
      </c>
      <c r="R3898" s="24">
        <f t="shared" si="827"/>
        <v>0</v>
      </c>
      <c r="S3898" s="141" t="str">
        <f t="shared" si="828"/>
        <v>H</v>
      </c>
      <c r="T3898" s="24">
        <f>IF(S3898="E",SUM($R$5:R3898),0)</f>
        <v>0</v>
      </c>
      <c r="U3898" s="143">
        <f t="shared" si="829"/>
        <v>0</v>
      </c>
    </row>
    <row r="3899" spans="1:21" x14ac:dyDescent="0.25">
      <c r="A3899" s="6">
        <v>39.99</v>
      </c>
      <c r="B3899" s="31" t="s">
        <v>90</v>
      </c>
      <c r="D3899" s="87">
        <v>711039000000</v>
      </c>
      <c r="E3899" s="3">
        <v>0.6</v>
      </c>
      <c r="K3899" s="3">
        <f t="shared" si="830"/>
        <v>2874</v>
      </c>
      <c r="L3899" s="97" t="str">
        <f>IF(TRIM('Ek.3-A'!F3899)&lt;&gt;"","var","yok")</f>
        <v>yok</v>
      </c>
      <c r="M3899" s="5" t="str">
        <f>IF('Ek.3-A'!F3899="", "", IF(VLOOKUP('Ek.3-A'!F3899, Veriler!D:E, 2, 0)=0, "", VLOOKUP('Ek.3-A'!F3899, Veriler!D:E, 2, 0)))</f>
        <v/>
      </c>
      <c r="N3899" s="5" t="str">
        <f>IF('Ek.3-A'!P3899="", "", 'Ek.3-A'!P3899)</f>
        <v/>
      </c>
      <c r="O3899" s="142">
        <f>'Ek.3-A'!S3899</f>
        <v>0</v>
      </c>
      <c r="P3899" s="143" t="str">
        <f>'Ek.3-A'!L3899</f>
        <v/>
      </c>
      <c r="Q3899" s="24" t="str">
        <f>'Ek.3-A'!M3899</f>
        <v/>
      </c>
      <c r="R3899" s="24">
        <f t="shared" si="827"/>
        <v>0</v>
      </c>
      <c r="S3899" s="141" t="str">
        <f t="shared" si="828"/>
        <v>H</v>
      </c>
      <c r="T3899" s="24">
        <f>IF(S3899="E",SUM($R$5:R3899),0)</f>
        <v>0</v>
      </c>
      <c r="U3899" s="143">
        <f t="shared" si="829"/>
        <v>0</v>
      </c>
    </row>
    <row r="3900" spans="1:21" x14ac:dyDescent="0.25">
      <c r="A3900" s="6">
        <v>40</v>
      </c>
      <c r="B3900" s="31" t="s">
        <v>90</v>
      </c>
      <c r="D3900" s="89">
        <v>850240001000</v>
      </c>
      <c r="E3900" s="3">
        <v>0.6</v>
      </c>
      <c r="K3900" s="3">
        <f t="shared" si="830"/>
        <v>2875</v>
      </c>
      <c r="L3900" s="97" t="str">
        <f>IF(TRIM('Ek.3-A'!F3900)&lt;&gt;"","var","yok")</f>
        <v>yok</v>
      </c>
      <c r="M3900" s="5" t="str">
        <f>IF('Ek.3-A'!F3900="", "", IF(VLOOKUP('Ek.3-A'!F3900, Veriler!D:E, 2, 0)=0, "", VLOOKUP('Ek.3-A'!F3900, Veriler!D:E, 2, 0)))</f>
        <v/>
      </c>
      <c r="N3900" s="5" t="str">
        <f>IF('Ek.3-A'!P3900="", "", 'Ek.3-A'!P3900)</f>
        <v/>
      </c>
      <c r="O3900" s="142">
        <f>'Ek.3-A'!S3900</f>
        <v>0</v>
      </c>
      <c r="P3900" s="143" t="str">
        <f>'Ek.3-A'!L3900</f>
        <v/>
      </c>
      <c r="Q3900" s="24" t="str">
        <f>'Ek.3-A'!M3900</f>
        <v/>
      </c>
      <c r="R3900" s="24">
        <f t="shared" si="827"/>
        <v>0</v>
      </c>
      <c r="S3900" s="141" t="str">
        <f t="shared" si="828"/>
        <v>H</v>
      </c>
      <c r="T3900" s="24">
        <f>IF(S3900="E",SUM($R$5:R3900),0)</f>
        <v>0</v>
      </c>
      <c r="U3900" s="143">
        <f t="shared" si="829"/>
        <v>0</v>
      </c>
    </row>
    <row r="3901" spans="1:21" x14ac:dyDescent="0.25">
      <c r="A3901" s="6">
        <v>40.01</v>
      </c>
      <c r="B3901" s="31" t="s">
        <v>90</v>
      </c>
      <c r="D3901" s="87">
        <v>850240009000</v>
      </c>
      <c r="E3901" s="3">
        <v>0.6</v>
      </c>
      <c r="K3901" s="3">
        <f t="shared" si="830"/>
        <v>2876</v>
      </c>
      <c r="L3901" s="97" t="str">
        <f>IF(TRIM('Ek.3-A'!F3901)&lt;&gt;"","var","yok")</f>
        <v>yok</v>
      </c>
      <c r="M3901" s="5" t="str">
        <f>IF('Ek.3-A'!F3901="", "", IF(VLOOKUP('Ek.3-A'!F3901, Veriler!D:E, 2, 0)=0, "", VLOOKUP('Ek.3-A'!F3901, Veriler!D:E, 2, 0)))</f>
        <v/>
      </c>
      <c r="N3901" s="5" t="str">
        <f>IF('Ek.3-A'!P3901="", "", 'Ek.3-A'!P3901)</f>
        <v/>
      </c>
      <c r="O3901" s="142">
        <f>'Ek.3-A'!S3901</f>
        <v>0</v>
      </c>
      <c r="P3901" s="143" t="str">
        <f>'Ek.3-A'!L3901</f>
        <v/>
      </c>
      <c r="Q3901" s="24" t="str">
        <f>'Ek.3-A'!M3901</f>
        <v/>
      </c>
      <c r="R3901" s="24">
        <f t="shared" si="827"/>
        <v>0</v>
      </c>
      <c r="S3901" s="141" t="str">
        <f t="shared" si="828"/>
        <v>H</v>
      </c>
      <c r="T3901" s="24">
        <f>IF(S3901="E",SUM($R$5:R3901),0)</f>
        <v>0</v>
      </c>
      <c r="U3901" s="143">
        <f t="shared" si="829"/>
        <v>0</v>
      </c>
    </row>
    <row r="3902" spans="1:21" x14ac:dyDescent="0.25">
      <c r="A3902" s="6">
        <v>40.020000000000003</v>
      </c>
      <c r="B3902" s="31" t="s">
        <v>90</v>
      </c>
      <c r="D3902" s="89">
        <v>853641100000</v>
      </c>
      <c r="E3902" s="3">
        <v>0.6</v>
      </c>
      <c r="K3902" s="3">
        <f t="shared" si="830"/>
        <v>2877</v>
      </c>
      <c r="L3902" s="97" t="str">
        <f>IF(TRIM('Ek.3-A'!F3902)&lt;&gt;"","var","yok")</f>
        <v>yok</v>
      </c>
      <c r="M3902" s="5" t="str">
        <f>IF('Ek.3-A'!F3902="", "", IF(VLOOKUP('Ek.3-A'!F3902, Veriler!D:E, 2, 0)=0, "", VLOOKUP('Ek.3-A'!F3902, Veriler!D:E, 2, 0)))</f>
        <v/>
      </c>
      <c r="N3902" s="5" t="str">
        <f>IF('Ek.3-A'!P3902="", "", 'Ek.3-A'!P3902)</f>
        <v/>
      </c>
      <c r="O3902" s="142">
        <f>'Ek.3-A'!S3902</f>
        <v>0</v>
      </c>
      <c r="P3902" s="143" t="str">
        <f>'Ek.3-A'!L3902</f>
        <v/>
      </c>
      <c r="Q3902" s="24" t="str">
        <f>'Ek.3-A'!M3902</f>
        <v/>
      </c>
      <c r="R3902" s="24">
        <f t="shared" si="827"/>
        <v>0</v>
      </c>
      <c r="S3902" s="141" t="str">
        <f t="shared" si="828"/>
        <v>H</v>
      </c>
      <c r="T3902" s="24">
        <f>IF(S3902="E",SUM($R$5:R3902),0)</f>
        <v>0</v>
      </c>
      <c r="U3902" s="143">
        <f t="shared" si="829"/>
        <v>0</v>
      </c>
    </row>
    <row r="3903" spans="1:21" x14ac:dyDescent="0.25">
      <c r="A3903" s="6">
        <v>40.03</v>
      </c>
      <c r="B3903" s="31" t="s">
        <v>90</v>
      </c>
      <c r="D3903" s="87">
        <v>370210000000</v>
      </c>
      <c r="E3903" s="3">
        <v>0.6</v>
      </c>
      <c r="K3903" s="3">
        <f t="shared" si="830"/>
        <v>2878</v>
      </c>
      <c r="L3903" s="97" t="str">
        <f>IF(TRIM('Ek.3-A'!F3903)&lt;&gt;"","var","yok")</f>
        <v>yok</v>
      </c>
      <c r="M3903" s="5" t="str">
        <f>IF('Ek.3-A'!F3903="", "", IF(VLOOKUP('Ek.3-A'!F3903, Veriler!D:E, 2, 0)=0, "", VLOOKUP('Ek.3-A'!F3903, Veriler!D:E, 2, 0)))</f>
        <v/>
      </c>
      <c r="N3903" s="5" t="str">
        <f>IF('Ek.3-A'!P3903="", "", 'Ek.3-A'!P3903)</f>
        <v/>
      </c>
      <c r="O3903" s="142">
        <f>'Ek.3-A'!S3903</f>
        <v>0</v>
      </c>
      <c r="P3903" s="143" t="str">
        <f>'Ek.3-A'!L3903</f>
        <v/>
      </c>
      <c r="Q3903" s="24" t="str">
        <f>'Ek.3-A'!M3903</f>
        <v/>
      </c>
      <c r="R3903" s="24">
        <f t="shared" si="827"/>
        <v>0</v>
      </c>
      <c r="S3903" s="141" t="str">
        <f t="shared" si="828"/>
        <v>H</v>
      </c>
      <c r="T3903" s="24">
        <f>IF(S3903="E",SUM($R$5:R3903),0)</f>
        <v>0</v>
      </c>
      <c r="U3903" s="143">
        <f t="shared" si="829"/>
        <v>0</v>
      </c>
    </row>
    <row r="3904" spans="1:21" x14ac:dyDescent="0.25">
      <c r="A3904" s="6">
        <v>40.04</v>
      </c>
      <c r="B3904" s="31" t="s">
        <v>90</v>
      </c>
      <c r="D3904" s="89">
        <v>293810000011</v>
      </c>
      <c r="E3904" s="3">
        <v>0.6</v>
      </c>
      <c r="K3904" s="3">
        <f t="shared" si="830"/>
        <v>2879</v>
      </c>
      <c r="L3904" s="97" t="str">
        <f>IF(TRIM('Ek.3-A'!F3904)&lt;&gt;"","var","yok")</f>
        <v>yok</v>
      </c>
      <c r="M3904" s="5" t="str">
        <f>IF('Ek.3-A'!F3904="", "", IF(VLOOKUP('Ek.3-A'!F3904, Veriler!D:E, 2, 0)=0, "", VLOOKUP('Ek.3-A'!F3904, Veriler!D:E, 2, 0)))</f>
        <v/>
      </c>
      <c r="N3904" s="5" t="str">
        <f>IF('Ek.3-A'!P3904="", "", 'Ek.3-A'!P3904)</f>
        <v/>
      </c>
      <c r="O3904" s="142">
        <f>'Ek.3-A'!S3904</f>
        <v>0</v>
      </c>
      <c r="P3904" s="143" t="str">
        <f>'Ek.3-A'!L3904</f>
        <v/>
      </c>
      <c r="Q3904" s="24" t="str">
        <f>'Ek.3-A'!M3904</f>
        <v/>
      </c>
      <c r="R3904" s="24">
        <f t="shared" si="827"/>
        <v>0</v>
      </c>
      <c r="S3904" s="141" t="str">
        <f t="shared" si="828"/>
        <v>H</v>
      </c>
      <c r="T3904" s="24">
        <f>IF(S3904="E",SUM($R$5:R3904),0)</f>
        <v>0</v>
      </c>
      <c r="U3904" s="143">
        <f t="shared" si="829"/>
        <v>0</v>
      </c>
    </row>
    <row r="3905" spans="1:41" x14ac:dyDescent="0.25">
      <c r="A3905" s="6">
        <v>40.049999999999997</v>
      </c>
      <c r="B3905" s="31" t="s">
        <v>90</v>
      </c>
      <c r="D3905" s="87">
        <v>293810000012</v>
      </c>
      <c r="E3905" s="3">
        <v>0.6</v>
      </c>
      <c r="K3905" s="3">
        <f t="shared" si="830"/>
        <v>2880</v>
      </c>
      <c r="L3905" s="97" t="str">
        <f>IF(TRIM('Ek.3-A'!F3905)&lt;&gt;"","var","yok")</f>
        <v>yok</v>
      </c>
      <c r="M3905" s="5" t="str">
        <f>IF('Ek.3-A'!F3905="", "", IF(VLOOKUP('Ek.3-A'!F3905, Veriler!D:E, 2, 0)=0, "", VLOOKUP('Ek.3-A'!F3905, Veriler!D:E, 2, 0)))</f>
        <v/>
      </c>
      <c r="N3905" s="5" t="str">
        <f>IF('Ek.3-A'!P3905="", "", 'Ek.3-A'!P3905)</f>
        <v/>
      </c>
      <c r="O3905" s="142">
        <f>'Ek.3-A'!S3905</f>
        <v>0</v>
      </c>
      <c r="P3905" s="143" t="str">
        <f>'Ek.3-A'!L3905</f>
        <v/>
      </c>
      <c r="Q3905" s="24" t="str">
        <f>'Ek.3-A'!M3905</f>
        <v/>
      </c>
      <c r="R3905" s="24">
        <f t="shared" si="827"/>
        <v>0</v>
      </c>
      <c r="S3905" s="141" t="str">
        <f t="shared" si="828"/>
        <v>H</v>
      </c>
      <c r="T3905" s="24">
        <f>IF(S3905="E",SUM($R$5:R3905),0)</f>
        <v>0</v>
      </c>
      <c r="U3905" s="143">
        <f t="shared" si="829"/>
        <v>0</v>
      </c>
    </row>
    <row r="3906" spans="1:41" x14ac:dyDescent="0.25">
      <c r="A3906" s="6">
        <v>40.06</v>
      </c>
      <c r="B3906" s="31" t="s">
        <v>90</v>
      </c>
      <c r="D3906" s="89">
        <v>701590002000</v>
      </c>
      <c r="E3906" s="3">
        <v>0.6</v>
      </c>
      <c r="K3906" s="3">
        <f t="shared" si="830"/>
        <v>2881</v>
      </c>
      <c r="L3906" s="97" t="str">
        <f>IF(TRIM('Ek.3-A'!F3906)&lt;&gt;"","var","yok")</f>
        <v>yok</v>
      </c>
      <c r="M3906" s="5" t="str">
        <f>IF('Ek.3-A'!F3906="", "", IF(VLOOKUP('Ek.3-A'!F3906, Veriler!D:E, 2, 0)=0, "", VLOOKUP('Ek.3-A'!F3906, Veriler!D:E, 2, 0)))</f>
        <v/>
      </c>
      <c r="N3906" s="5" t="str">
        <f>IF('Ek.3-A'!P3906="", "", 'Ek.3-A'!P3906)</f>
        <v/>
      </c>
      <c r="O3906" s="142">
        <f>'Ek.3-A'!S3906</f>
        <v>0</v>
      </c>
      <c r="P3906" s="143" t="str">
        <f>'Ek.3-A'!L3906</f>
        <v/>
      </c>
      <c r="Q3906" s="24" t="str">
        <f>'Ek.3-A'!M3906</f>
        <v/>
      </c>
      <c r="R3906" s="24">
        <f t="shared" si="827"/>
        <v>0</v>
      </c>
      <c r="S3906" s="141" t="str">
        <f t="shared" si="828"/>
        <v>H</v>
      </c>
      <c r="T3906" s="24">
        <f>IF(S3906="E",SUM($R$5:R3906),0)</f>
        <v>0</v>
      </c>
      <c r="U3906" s="143">
        <f t="shared" si="829"/>
        <v>0</v>
      </c>
    </row>
    <row r="3907" spans="1:41" x14ac:dyDescent="0.25">
      <c r="A3907" s="6">
        <v>40.07</v>
      </c>
      <c r="B3907" s="31" t="s">
        <v>90</v>
      </c>
      <c r="D3907" s="87">
        <v>701590009019</v>
      </c>
      <c r="E3907" s="3">
        <v>0.6</v>
      </c>
      <c r="K3907" s="3">
        <f t="shared" si="830"/>
        <v>2882</v>
      </c>
      <c r="L3907" s="97" t="str">
        <f>IF(TRIM('Ek.3-A'!F3907)&lt;&gt;"","var","yok")</f>
        <v>yok</v>
      </c>
      <c r="M3907" s="5" t="str">
        <f>IF('Ek.3-A'!F3907="", "", IF(VLOOKUP('Ek.3-A'!F3907, Veriler!D:E, 2, 0)=0, "", VLOOKUP('Ek.3-A'!F3907, Veriler!D:E, 2, 0)))</f>
        <v/>
      </c>
      <c r="N3907" s="5" t="str">
        <f>IF('Ek.3-A'!P3907="", "", 'Ek.3-A'!P3907)</f>
        <v/>
      </c>
      <c r="O3907" s="142">
        <f>'Ek.3-A'!S3907</f>
        <v>0</v>
      </c>
      <c r="P3907" s="143" t="str">
        <f>'Ek.3-A'!L3907</f>
        <v/>
      </c>
      <c r="Q3907" s="24" t="str">
        <f>'Ek.3-A'!M3907</f>
        <v/>
      </c>
      <c r="R3907" s="24">
        <f t="shared" si="827"/>
        <v>0</v>
      </c>
      <c r="S3907" s="141" t="str">
        <f t="shared" si="828"/>
        <v>H</v>
      </c>
      <c r="T3907" s="24">
        <f>IF(S3907="E",SUM($R$5:R3907),0)</f>
        <v>0</v>
      </c>
      <c r="U3907" s="143">
        <f t="shared" si="829"/>
        <v>0</v>
      </c>
    </row>
    <row r="3908" spans="1:41" x14ac:dyDescent="0.25">
      <c r="A3908" s="6">
        <v>40.08</v>
      </c>
      <c r="B3908" s="31" t="s">
        <v>90</v>
      </c>
      <c r="D3908" s="89">
        <v>911490900000</v>
      </c>
      <c r="E3908" s="3">
        <v>0.6</v>
      </c>
      <c r="K3908" s="3">
        <f t="shared" si="830"/>
        <v>2883</v>
      </c>
      <c r="L3908" s="97" t="str">
        <f>IF(TRIM('Ek.3-A'!F3908)&lt;&gt;"","var","yok")</f>
        <v>yok</v>
      </c>
      <c r="M3908" s="5" t="str">
        <f>IF('Ek.3-A'!F3908="", "", IF(VLOOKUP('Ek.3-A'!F3908, Veriler!D:E, 2, 0)=0, "", VLOOKUP('Ek.3-A'!F3908, Veriler!D:E, 2, 0)))</f>
        <v/>
      </c>
      <c r="N3908" s="5" t="str">
        <f>IF('Ek.3-A'!P3908="", "", 'Ek.3-A'!P3908)</f>
        <v/>
      </c>
      <c r="O3908" s="142">
        <f>'Ek.3-A'!S3908</f>
        <v>0</v>
      </c>
      <c r="P3908" s="143" t="str">
        <f>'Ek.3-A'!L3908</f>
        <v/>
      </c>
      <c r="Q3908" s="24" t="str">
        <f>'Ek.3-A'!M3908</f>
        <v/>
      </c>
      <c r="R3908" s="24">
        <f t="shared" si="827"/>
        <v>0</v>
      </c>
      <c r="S3908" s="141" t="str">
        <f t="shared" si="828"/>
        <v>H</v>
      </c>
      <c r="T3908" s="24">
        <f>IF(S3908="E",SUM($R$5:R3908),0)</f>
        <v>0</v>
      </c>
      <c r="U3908" s="143">
        <f t="shared" si="829"/>
        <v>0</v>
      </c>
    </row>
    <row r="3909" spans="1:41" x14ac:dyDescent="0.25">
      <c r="A3909" s="6">
        <v>40.090000000000003</v>
      </c>
      <c r="B3909" s="31" t="s">
        <v>90</v>
      </c>
      <c r="D3909" s="87">
        <v>911430000000</v>
      </c>
      <c r="E3909" s="3">
        <v>0.6</v>
      </c>
      <c r="K3909" s="3">
        <f t="shared" si="830"/>
        <v>2884</v>
      </c>
      <c r="L3909" s="97" t="str">
        <f>IF(TRIM('Ek.3-A'!F3909)&lt;&gt;"","var","yok")</f>
        <v>yok</v>
      </c>
      <c r="M3909" s="5" t="str">
        <f>IF('Ek.3-A'!F3909="", "", IF(VLOOKUP('Ek.3-A'!F3909, Veriler!D:E, 2, 0)=0, "", VLOOKUP('Ek.3-A'!F3909, Veriler!D:E, 2, 0)))</f>
        <v/>
      </c>
      <c r="N3909" s="5" t="str">
        <f>IF('Ek.3-A'!P3909="", "", 'Ek.3-A'!P3909)</f>
        <v/>
      </c>
      <c r="O3909" s="142">
        <f>'Ek.3-A'!S3909</f>
        <v>0</v>
      </c>
      <c r="P3909" s="143" t="str">
        <f>'Ek.3-A'!L3909</f>
        <v/>
      </c>
      <c r="Q3909" s="24" t="str">
        <f>'Ek.3-A'!M3909</f>
        <v/>
      </c>
      <c r="R3909" s="24">
        <f t="shared" si="827"/>
        <v>0</v>
      </c>
      <c r="S3909" s="141" t="str">
        <f t="shared" si="828"/>
        <v>H</v>
      </c>
      <c r="T3909" s="24">
        <f>IF(S3909="E",SUM($R$5:R3909),0)</f>
        <v>0</v>
      </c>
      <c r="U3909" s="143">
        <f t="shared" si="829"/>
        <v>0</v>
      </c>
    </row>
    <row r="3910" spans="1:41" x14ac:dyDescent="0.25">
      <c r="A3910" s="6">
        <v>40.1</v>
      </c>
      <c r="B3910" s="31" t="s">
        <v>90</v>
      </c>
      <c r="D3910" s="89">
        <v>911440000000</v>
      </c>
      <c r="E3910" s="3">
        <v>0.6</v>
      </c>
      <c r="T3910" s="24"/>
      <c r="U3910" s="25"/>
      <c r="AO3910" s="140">
        <f>'Ek.3-A'!L3910</f>
        <v>0</v>
      </c>
    </row>
    <row r="3911" spans="1:41" x14ac:dyDescent="0.25">
      <c r="A3911" s="6">
        <v>40.11</v>
      </c>
      <c r="B3911" s="31" t="s">
        <v>90</v>
      </c>
      <c r="D3911" s="87">
        <v>911490100000</v>
      </c>
      <c r="E3911" s="3">
        <v>0.6</v>
      </c>
      <c r="T3911" s="24"/>
      <c r="U3911" s="25"/>
    </row>
    <row r="3912" spans="1:41" x14ac:dyDescent="0.25">
      <c r="A3912" s="6">
        <v>40.119999999999997</v>
      </c>
      <c r="B3912" s="31" t="s">
        <v>90</v>
      </c>
      <c r="D3912" s="89">
        <v>911180000000</v>
      </c>
      <c r="E3912" s="3">
        <v>0.6</v>
      </c>
      <c r="T3912" s="24"/>
      <c r="U3912" s="25"/>
    </row>
    <row r="3913" spans="1:41" x14ac:dyDescent="0.25">
      <c r="A3913" s="6">
        <v>40.130000000000003</v>
      </c>
      <c r="B3913" s="31" t="s">
        <v>90</v>
      </c>
      <c r="D3913" s="87">
        <v>911120000000</v>
      </c>
      <c r="E3913" s="3">
        <v>0.6</v>
      </c>
      <c r="T3913" s="24"/>
      <c r="U3913" s="25"/>
    </row>
    <row r="3914" spans="1:41" x14ac:dyDescent="0.25">
      <c r="A3914" s="6">
        <v>40.14</v>
      </c>
      <c r="B3914" s="31" t="s">
        <v>90</v>
      </c>
      <c r="D3914" s="89">
        <v>911110000000</v>
      </c>
      <c r="E3914" s="3">
        <v>0.6</v>
      </c>
      <c r="T3914" s="24"/>
      <c r="U3914" s="25"/>
    </row>
    <row r="3915" spans="1:41" x14ac:dyDescent="0.25">
      <c r="A3915" s="6">
        <v>40.15</v>
      </c>
      <c r="B3915" s="31" t="s">
        <v>90</v>
      </c>
      <c r="D3915" s="87">
        <v>911190000000</v>
      </c>
      <c r="E3915" s="3">
        <v>0.6</v>
      </c>
      <c r="T3915" s="24"/>
      <c r="U3915" s="25"/>
    </row>
    <row r="3916" spans="1:41" x14ac:dyDescent="0.25">
      <c r="A3916" s="6">
        <v>40.159999999999997</v>
      </c>
      <c r="B3916" s="31" t="s">
        <v>90</v>
      </c>
      <c r="D3916" s="89">
        <v>900890001000</v>
      </c>
      <c r="E3916" s="3">
        <v>0.6</v>
      </c>
      <c r="T3916" s="24"/>
      <c r="U3916" s="25"/>
    </row>
    <row r="3917" spans="1:41" x14ac:dyDescent="0.25">
      <c r="A3917" s="6">
        <v>40.17</v>
      </c>
      <c r="B3917" s="31" t="s">
        <v>90</v>
      </c>
      <c r="D3917" s="87">
        <v>853210000000</v>
      </c>
      <c r="E3917" s="3">
        <v>0.6</v>
      </c>
      <c r="T3917" s="24"/>
      <c r="U3917" s="25"/>
    </row>
    <row r="3918" spans="1:41" x14ac:dyDescent="0.25">
      <c r="A3918" s="6">
        <v>40.18</v>
      </c>
      <c r="B3918" s="31" t="s">
        <v>90</v>
      </c>
      <c r="D3918" s="89">
        <v>853290000000</v>
      </c>
      <c r="E3918" s="3">
        <v>0.6</v>
      </c>
      <c r="T3918" s="24"/>
      <c r="U3918" s="25"/>
    </row>
    <row r="3919" spans="1:41" x14ac:dyDescent="0.25">
      <c r="A3919" s="6">
        <v>40.19</v>
      </c>
      <c r="B3919" s="31" t="s">
        <v>90</v>
      </c>
      <c r="D3919" s="87">
        <v>853400110000</v>
      </c>
      <c r="E3919" s="3">
        <v>0.6</v>
      </c>
      <c r="K3919" s="3">
        <f>K3909+1</f>
        <v>2885</v>
      </c>
      <c r="L3919" s="97" t="str">
        <f>IF(TRIM('Ek.3-A'!F3919)&lt;&gt;"","var","yok")</f>
        <v>yok</v>
      </c>
      <c r="M3919" s="5" t="str">
        <f>IF('Ek.3-A'!F3919="", "", IF(VLOOKUP('Ek.3-A'!F3919, Veriler!D:E, 2, 0)=0, "", VLOOKUP('Ek.3-A'!F3919, Veriler!D:E, 2, 0)))</f>
        <v/>
      </c>
      <c r="N3919" s="5" t="str">
        <f>IF('Ek.3-A'!P3919="", "", 'Ek.3-A'!P3919)</f>
        <v/>
      </c>
      <c r="O3919" s="142">
        <f>'Ek.3-A'!S3919</f>
        <v>0</v>
      </c>
      <c r="P3919" s="143" t="str">
        <f>'Ek.3-A'!L3919</f>
        <v/>
      </c>
      <c r="Q3919" s="24" t="str">
        <f>'Ek.3-A'!M3919</f>
        <v/>
      </c>
      <c r="R3919" s="24">
        <f t="shared" ref="R3919:R3932" si="831">IF(L3919="var",0,IF(Q3919&lt;=0.005,Q3919,0))</f>
        <v>0</v>
      </c>
      <c r="S3919" s="141" t="str">
        <f t="shared" ref="S3919:S3932" si="832">IF(Q3919&lt;=0.005,"E","H")</f>
        <v>H</v>
      </c>
      <c r="T3919" s="24">
        <f>IF(S3919="E",SUM($R$5:R3919),0)</f>
        <v>0</v>
      </c>
      <c r="U3919" s="143">
        <f t="shared" ref="U3919:U3932" si="833">IF(T3919&lt;=0.1, O3919, IF(R3919&gt;$G$2, R3919*O3919, $G$2*O3919))</f>
        <v>0</v>
      </c>
    </row>
    <row r="3920" spans="1:41" x14ac:dyDescent="0.25">
      <c r="A3920" s="6">
        <v>40.200000000000003</v>
      </c>
      <c r="B3920" s="31" t="s">
        <v>90</v>
      </c>
      <c r="D3920" s="89">
        <v>853400190000</v>
      </c>
      <c r="E3920" s="3">
        <v>0.6</v>
      </c>
      <c r="K3920" s="3">
        <f t="shared" ref="K3920:K3932" si="834">K3919+1</f>
        <v>2886</v>
      </c>
      <c r="L3920" s="97" t="str">
        <f>IF(TRIM('Ek.3-A'!F3920)&lt;&gt;"","var","yok")</f>
        <v>yok</v>
      </c>
      <c r="M3920" s="5" t="str">
        <f>IF('Ek.3-A'!F3920="", "", IF(VLOOKUP('Ek.3-A'!F3920, Veriler!D:E, 2, 0)=0, "", VLOOKUP('Ek.3-A'!F3920, Veriler!D:E, 2, 0)))</f>
        <v/>
      </c>
      <c r="N3920" s="5" t="str">
        <f>IF('Ek.3-A'!P3920="", "", 'Ek.3-A'!P3920)</f>
        <v/>
      </c>
      <c r="O3920" s="142">
        <f>'Ek.3-A'!S3920</f>
        <v>0</v>
      </c>
      <c r="P3920" s="143" t="str">
        <f>'Ek.3-A'!L3920</f>
        <v/>
      </c>
      <c r="Q3920" s="24" t="str">
        <f>'Ek.3-A'!M3920</f>
        <v/>
      </c>
      <c r="R3920" s="24">
        <f t="shared" si="831"/>
        <v>0</v>
      </c>
      <c r="S3920" s="141" t="str">
        <f t="shared" si="832"/>
        <v>H</v>
      </c>
      <c r="T3920" s="24">
        <f>IF(S3920="E",SUM($R$5:R3920),0)</f>
        <v>0</v>
      </c>
      <c r="U3920" s="143">
        <f t="shared" si="833"/>
        <v>0</v>
      </c>
    </row>
    <row r="3921" spans="1:21" x14ac:dyDescent="0.25">
      <c r="A3921" s="6">
        <v>40.21</v>
      </c>
      <c r="B3921" s="31" t="s">
        <v>90</v>
      </c>
      <c r="D3921" s="87">
        <v>950300290000</v>
      </c>
      <c r="E3921" s="3">
        <v>0.6</v>
      </c>
      <c r="K3921" s="3">
        <f t="shared" si="834"/>
        <v>2887</v>
      </c>
      <c r="L3921" s="97" t="str">
        <f>IF(TRIM('Ek.3-A'!F3921)&lt;&gt;"","var","yok")</f>
        <v>yok</v>
      </c>
      <c r="M3921" s="5" t="str">
        <f>IF('Ek.3-A'!F3921="", "", IF(VLOOKUP('Ek.3-A'!F3921, Veriler!D:E, 2, 0)=0, "", VLOOKUP('Ek.3-A'!F3921, Veriler!D:E, 2, 0)))</f>
        <v/>
      </c>
      <c r="N3921" s="5" t="str">
        <f>IF('Ek.3-A'!P3921="", "", 'Ek.3-A'!P3921)</f>
        <v/>
      </c>
      <c r="O3921" s="142">
        <f>'Ek.3-A'!S3921</f>
        <v>0</v>
      </c>
      <c r="P3921" s="143" t="str">
        <f>'Ek.3-A'!L3921</f>
        <v/>
      </c>
      <c r="Q3921" s="24" t="str">
        <f>'Ek.3-A'!M3921</f>
        <v/>
      </c>
      <c r="R3921" s="24">
        <f t="shared" si="831"/>
        <v>0</v>
      </c>
      <c r="S3921" s="141" t="str">
        <f t="shared" si="832"/>
        <v>H</v>
      </c>
      <c r="T3921" s="24">
        <f>IF(S3921="E",SUM($R$5:R3921),0)</f>
        <v>0</v>
      </c>
      <c r="U3921" s="143">
        <f t="shared" si="833"/>
        <v>0</v>
      </c>
    </row>
    <row r="3922" spans="1:21" x14ac:dyDescent="0.25">
      <c r="A3922" s="6">
        <v>40.22</v>
      </c>
      <c r="B3922" s="31" t="s">
        <v>90</v>
      </c>
      <c r="D3922" s="89">
        <v>390390100000</v>
      </c>
      <c r="E3922" s="3">
        <v>0.6</v>
      </c>
      <c r="K3922" s="3">
        <f t="shared" si="834"/>
        <v>2888</v>
      </c>
      <c r="L3922" s="97" t="str">
        <f>IF(TRIM('Ek.3-A'!F3922)&lt;&gt;"","var","yok")</f>
        <v>yok</v>
      </c>
      <c r="M3922" s="5" t="str">
        <f>IF('Ek.3-A'!F3922="", "", IF(VLOOKUP('Ek.3-A'!F3922, Veriler!D:E, 2, 0)=0, "", VLOOKUP('Ek.3-A'!F3922, Veriler!D:E, 2, 0)))</f>
        <v/>
      </c>
      <c r="N3922" s="5" t="str">
        <f>IF('Ek.3-A'!P3922="", "", 'Ek.3-A'!P3922)</f>
        <v/>
      </c>
      <c r="O3922" s="142">
        <f>'Ek.3-A'!S3922</f>
        <v>0</v>
      </c>
      <c r="P3922" s="143" t="str">
        <f>'Ek.3-A'!L3922</f>
        <v/>
      </c>
      <c r="Q3922" s="24" t="str">
        <f>'Ek.3-A'!M3922</f>
        <v/>
      </c>
      <c r="R3922" s="24">
        <f t="shared" si="831"/>
        <v>0</v>
      </c>
      <c r="S3922" s="141" t="str">
        <f t="shared" si="832"/>
        <v>H</v>
      </c>
      <c r="T3922" s="24">
        <f>IF(S3922="E",SUM($R$5:R3922),0)</f>
        <v>0</v>
      </c>
      <c r="U3922" s="143">
        <f t="shared" si="833"/>
        <v>0</v>
      </c>
    </row>
    <row r="3923" spans="1:21" x14ac:dyDescent="0.25">
      <c r="A3923" s="6">
        <v>40.229999999999997</v>
      </c>
      <c r="B3923" s="31" t="s">
        <v>90</v>
      </c>
      <c r="D3923" s="87">
        <v>851519100000</v>
      </c>
      <c r="E3923" s="3">
        <v>0.6</v>
      </c>
      <c r="K3923" s="3">
        <f t="shared" si="834"/>
        <v>2889</v>
      </c>
      <c r="L3923" s="97" t="str">
        <f>IF(TRIM('Ek.3-A'!F3923)&lt;&gt;"","var","yok")</f>
        <v>yok</v>
      </c>
      <c r="M3923" s="5" t="str">
        <f>IF('Ek.3-A'!F3923="", "", IF(VLOOKUP('Ek.3-A'!F3923, Veriler!D:E, 2, 0)=0, "", VLOOKUP('Ek.3-A'!F3923, Veriler!D:E, 2, 0)))</f>
        <v/>
      </c>
      <c r="N3923" s="5" t="str">
        <f>IF('Ek.3-A'!P3923="", "", 'Ek.3-A'!P3923)</f>
        <v/>
      </c>
      <c r="O3923" s="142">
        <f>'Ek.3-A'!S3923</f>
        <v>0</v>
      </c>
      <c r="P3923" s="143" t="str">
        <f>'Ek.3-A'!L3923</f>
        <v/>
      </c>
      <c r="Q3923" s="24" t="str">
        <f>'Ek.3-A'!M3923</f>
        <v/>
      </c>
      <c r="R3923" s="24">
        <f t="shared" si="831"/>
        <v>0</v>
      </c>
      <c r="S3923" s="141" t="str">
        <f t="shared" si="832"/>
        <v>H</v>
      </c>
      <c r="T3923" s="24">
        <f>IF(S3923="E",SUM($R$5:R3923),0)</f>
        <v>0</v>
      </c>
      <c r="U3923" s="143">
        <f t="shared" si="833"/>
        <v>0</v>
      </c>
    </row>
    <row r="3924" spans="1:21" x14ac:dyDescent="0.25">
      <c r="A3924" s="6">
        <v>40.24</v>
      </c>
      <c r="B3924" s="31" t="s">
        <v>90</v>
      </c>
      <c r="D3924" s="89">
        <v>842010810000</v>
      </c>
      <c r="E3924" s="3">
        <v>0.6</v>
      </c>
      <c r="K3924" s="3">
        <f t="shared" si="834"/>
        <v>2890</v>
      </c>
      <c r="L3924" s="97" t="str">
        <f>IF(TRIM('Ek.3-A'!F3924)&lt;&gt;"","var","yok")</f>
        <v>yok</v>
      </c>
      <c r="M3924" s="5" t="str">
        <f>IF('Ek.3-A'!F3924="", "", IF(VLOOKUP('Ek.3-A'!F3924, Veriler!D:E, 2, 0)=0, "", VLOOKUP('Ek.3-A'!F3924, Veriler!D:E, 2, 0)))</f>
        <v/>
      </c>
      <c r="N3924" s="5" t="str">
        <f>IF('Ek.3-A'!P3924="", "", 'Ek.3-A'!P3924)</f>
        <v/>
      </c>
      <c r="O3924" s="142">
        <f>'Ek.3-A'!S3924</f>
        <v>0</v>
      </c>
      <c r="P3924" s="143" t="str">
        <f>'Ek.3-A'!L3924</f>
        <v/>
      </c>
      <c r="Q3924" s="24" t="str">
        <f>'Ek.3-A'!M3924</f>
        <v/>
      </c>
      <c r="R3924" s="24">
        <f t="shared" si="831"/>
        <v>0</v>
      </c>
      <c r="S3924" s="141" t="str">
        <f t="shared" si="832"/>
        <v>H</v>
      </c>
      <c r="T3924" s="24">
        <f>IF(S3924="E",SUM($R$5:R3924),0)</f>
        <v>0</v>
      </c>
      <c r="U3924" s="143">
        <f t="shared" si="833"/>
        <v>0</v>
      </c>
    </row>
    <row r="3925" spans="1:21" x14ac:dyDescent="0.25">
      <c r="A3925" s="6">
        <v>40.25</v>
      </c>
      <c r="B3925" s="31" t="s">
        <v>90</v>
      </c>
      <c r="D3925" s="87">
        <v>852990930000</v>
      </c>
      <c r="E3925" s="3">
        <v>0.6</v>
      </c>
      <c r="K3925" s="3">
        <f t="shared" si="834"/>
        <v>2891</v>
      </c>
      <c r="L3925" s="97" t="str">
        <f>IF(TRIM('Ek.3-A'!F3925)&lt;&gt;"","var","yok")</f>
        <v>yok</v>
      </c>
      <c r="M3925" s="5" t="str">
        <f>IF('Ek.3-A'!F3925="", "", IF(VLOOKUP('Ek.3-A'!F3925, Veriler!D:E, 2, 0)=0, "", VLOOKUP('Ek.3-A'!F3925, Veriler!D:E, 2, 0)))</f>
        <v/>
      </c>
      <c r="N3925" s="5" t="str">
        <f>IF('Ek.3-A'!P3925="", "", 'Ek.3-A'!P3925)</f>
        <v/>
      </c>
      <c r="O3925" s="142">
        <f>'Ek.3-A'!S3925</f>
        <v>0</v>
      </c>
      <c r="P3925" s="143" t="str">
        <f>'Ek.3-A'!L3925</f>
        <v/>
      </c>
      <c r="Q3925" s="24" t="str">
        <f>'Ek.3-A'!M3925</f>
        <v/>
      </c>
      <c r="R3925" s="24">
        <f t="shared" si="831"/>
        <v>0</v>
      </c>
      <c r="S3925" s="141" t="str">
        <f t="shared" si="832"/>
        <v>H</v>
      </c>
      <c r="T3925" s="24">
        <f>IF(S3925="E",SUM($R$5:R3925),0)</f>
        <v>0</v>
      </c>
      <c r="U3925" s="143">
        <f t="shared" si="833"/>
        <v>0</v>
      </c>
    </row>
    <row r="3926" spans="1:21" x14ac:dyDescent="0.25">
      <c r="A3926" s="6">
        <v>40.26</v>
      </c>
      <c r="B3926" s="31" t="s">
        <v>90</v>
      </c>
      <c r="D3926" s="89">
        <v>285390904000</v>
      </c>
      <c r="E3926" s="3">
        <v>0.6</v>
      </c>
      <c r="K3926" s="3">
        <f t="shared" si="834"/>
        <v>2892</v>
      </c>
      <c r="L3926" s="97" t="str">
        <f>IF(TRIM('Ek.3-A'!F3926)&lt;&gt;"","var","yok")</f>
        <v>yok</v>
      </c>
      <c r="M3926" s="5" t="str">
        <f>IF('Ek.3-A'!F3926="", "", IF(VLOOKUP('Ek.3-A'!F3926, Veriler!D:E, 2, 0)=0, "", VLOOKUP('Ek.3-A'!F3926, Veriler!D:E, 2, 0)))</f>
        <v/>
      </c>
      <c r="N3926" s="5" t="str">
        <f>IF('Ek.3-A'!P3926="", "", 'Ek.3-A'!P3926)</f>
        <v/>
      </c>
      <c r="O3926" s="142">
        <f>'Ek.3-A'!S3926</f>
        <v>0</v>
      </c>
      <c r="P3926" s="143" t="str">
        <f>'Ek.3-A'!L3926</f>
        <v/>
      </c>
      <c r="Q3926" s="24" t="str">
        <f>'Ek.3-A'!M3926</f>
        <v/>
      </c>
      <c r="R3926" s="24">
        <f t="shared" si="831"/>
        <v>0</v>
      </c>
      <c r="S3926" s="141" t="str">
        <f t="shared" si="832"/>
        <v>H</v>
      </c>
      <c r="T3926" s="24">
        <f>IF(S3926="E",SUM($R$5:R3926),0)</f>
        <v>0</v>
      </c>
      <c r="U3926" s="143">
        <f t="shared" si="833"/>
        <v>0</v>
      </c>
    </row>
    <row r="3927" spans="1:21" x14ac:dyDescent="0.25">
      <c r="A3927" s="6">
        <v>40.270000000000003</v>
      </c>
      <c r="B3927" s="31" t="s">
        <v>90</v>
      </c>
      <c r="D3927" s="87">
        <v>285210002219</v>
      </c>
      <c r="E3927" s="3">
        <v>0.6</v>
      </c>
      <c r="K3927" s="3">
        <f t="shared" si="834"/>
        <v>2893</v>
      </c>
      <c r="L3927" s="97" t="str">
        <f>IF(TRIM('Ek.3-A'!F3927)&lt;&gt;"","var","yok")</f>
        <v>yok</v>
      </c>
      <c r="M3927" s="5" t="str">
        <f>IF('Ek.3-A'!F3927="", "", IF(VLOOKUP('Ek.3-A'!F3927, Veriler!D:E, 2, 0)=0, "", VLOOKUP('Ek.3-A'!F3927, Veriler!D:E, 2, 0)))</f>
        <v/>
      </c>
      <c r="N3927" s="5" t="str">
        <f>IF('Ek.3-A'!P3927="", "", 'Ek.3-A'!P3927)</f>
        <v/>
      </c>
      <c r="O3927" s="142">
        <f>'Ek.3-A'!S3927</f>
        <v>0</v>
      </c>
      <c r="P3927" s="143" t="str">
        <f>'Ek.3-A'!L3927</f>
        <v/>
      </c>
      <c r="Q3927" s="24" t="str">
        <f>'Ek.3-A'!M3927</f>
        <v/>
      </c>
      <c r="R3927" s="24">
        <f t="shared" si="831"/>
        <v>0</v>
      </c>
      <c r="S3927" s="141" t="str">
        <f t="shared" si="832"/>
        <v>H</v>
      </c>
      <c r="T3927" s="24">
        <f>IF(S3927="E",SUM($R$5:R3927),0)</f>
        <v>0</v>
      </c>
      <c r="U3927" s="143">
        <f t="shared" si="833"/>
        <v>0</v>
      </c>
    </row>
    <row r="3928" spans="1:21" x14ac:dyDescent="0.25">
      <c r="A3928" s="6">
        <v>40.28</v>
      </c>
      <c r="B3928" s="31" t="s">
        <v>90</v>
      </c>
      <c r="D3928" s="89">
        <v>500720390000</v>
      </c>
      <c r="E3928" s="3">
        <v>0.6</v>
      </c>
      <c r="K3928" s="3">
        <f t="shared" si="834"/>
        <v>2894</v>
      </c>
      <c r="L3928" s="97" t="str">
        <f>IF(TRIM('Ek.3-A'!F3928)&lt;&gt;"","var","yok")</f>
        <v>yok</v>
      </c>
      <c r="M3928" s="5" t="str">
        <f>IF('Ek.3-A'!F3928="", "", IF(VLOOKUP('Ek.3-A'!F3928, Veriler!D:E, 2, 0)=0, "", VLOOKUP('Ek.3-A'!F3928, Veriler!D:E, 2, 0)))</f>
        <v/>
      </c>
      <c r="N3928" s="5" t="str">
        <f>IF('Ek.3-A'!P3928="", "", 'Ek.3-A'!P3928)</f>
        <v/>
      </c>
      <c r="O3928" s="142">
        <f>'Ek.3-A'!S3928</f>
        <v>0</v>
      </c>
      <c r="P3928" s="143" t="str">
        <f>'Ek.3-A'!L3928</f>
        <v/>
      </c>
      <c r="Q3928" s="24" t="str">
        <f>'Ek.3-A'!M3928</f>
        <v/>
      </c>
      <c r="R3928" s="24">
        <f t="shared" si="831"/>
        <v>0</v>
      </c>
      <c r="S3928" s="141" t="str">
        <f t="shared" si="832"/>
        <v>H</v>
      </c>
      <c r="T3928" s="24">
        <f>IF(S3928="E",SUM($R$5:R3928),0)</f>
        <v>0</v>
      </c>
      <c r="U3928" s="143">
        <f t="shared" si="833"/>
        <v>0</v>
      </c>
    </row>
    <row r="3929" spans="1:21" x14ac:dyDescent="0.25">
      <c r="A3929" s="6">
        <v>40.29</v>
      </c>
      <c r="B3929" s="31" t="s">
        <v>90</v>
      </c>
      <c r="D3929" s="87">
        <v>290511001012</v>
      </c>
      <c r="E3929" s="3">
        <v>0.6</v>
      </c>
      <c r="K3929" s="3">
        <f t="shared" si="834"/>
        <v>2895</v>
      </c>
      <c r="L3929" s="97" t="str">
        <f>IF(TRIM('Ek.3-A'!F3929)&lt;&gt;"","var","yok")</f>
        <v>yok</v>
      </c>
      <c r="M3929" s="5" t="str">
        <f>IF('Ek.3-A'!F3929="", "", IF(VLOOKUP('Ek.3-A'!F3929, Veriler!D:E, 2, 0)=0, "", VLOOKUP('Ek.3-A'!F3929, Veriler!D:E, 2, 0)))</f>
        <v/>
      </c>
      <c r="N3929" s="5" t="str">
        <f>IF('Ek.3-A'!P3929="", "", 'Ek.3-A'!P3929)</f>
        <v/>
      </c>
      <c r="O3929" s="142">
        <f>'Ek.3-A'!S3929</f>
        <v>0</v>
      </c>
      <c r="P3929" s="143" t="str">
        <f>'Ek.3-A'!L3929</f>
        <v/>
      </c>
      <c r="Q3929" s="24" t="str">
        <f>'Ek.3-A'!M3929</f>
        <v/>
      </c>
      <c r="R3929" s="24">
        <f t="shared" si="831"/>
        <v>0</v>
      </c>
      <c r="S3929" s="141" t="str">
        <f t="shared" si="832"/>
        <v>H</v>
      </c>
      <c r="T3929" s="24">
        <f>IF(S3929="E",SUM($R$5:R3929),0)</f>
        <v>0</v>
      </c>
      <c r="U3929" s="143">
        <f t="shared" si="833"/>
        <v>0</v>
      </c>
    </row>
    <row r="3930" spans="1:21" x14ac:dyDescent="0.25">
      <c r="A3930" s="6">
        <v>40.299999999999997</v>
      </c>
      <c r="B3930" s="31" t="s">
        <v>90</v>
      </c>
      <c r="D3930" s="89">
        <v>280800000011</v>
      </c>
      <c r="E3930" s="3">
        <v>0.6</v>
      </c>
      <c r="K3930" s="3">
        <f t="shared" si="834"/>
        <v>2896</v>
      </c>
      <c r="L3930" s="97" t="str">
        <f>IF(TRIM('Ek.3-A'!F3930)&lt;&gt;"","var","yok")</f>
        <v>yok</v>
      </c>
      <c r="M3930" s="5" t="str">
        <f>IF('Ek.3-A'!F3930="", "", IF(VLOOKUP('Ek.3-A'!F3930, Veriler!D:E, 2, 0)=0, "", VLOOKUP('Ek.3-A'!F3930, Veriler!D:E, 2, 0)))</f>
        <v/>
      </c>
      <c r="N3930" s="5" t="str">
        <f>IF('Ek.3-A'!P3930="", "", 'Ek.3-A'!P3930)</f>
        <v/>
      </c>
      <c r="O3930" s="142">
        <f>'Ek.3-A'!S3930</f>
        <v>0</v>
      </c>
      <c r="P3930" s="143" t="str">
        <f>'Ek.3-A'!L3930</f>
        <v/>
      </c>
      <c r="Q3930" s="24" t="str">
        <f>'Ek.3-A'!M3930</f>
        <v/>
      </c>
      <c r="R3930" s="24">
        <f t="shared" si="831"/>
        <v>0</v>
      </c>
      <c r="S3930" s="141" t="str">
        <f t="shared" si="832"/>
        <v>H</v>
      </c>
      <c r="T3930" s="24">
        <f>IF(S3930="E",SUM($R$5:R3930),0)</f>
        <v>0</v>
      </c>
      <c r="U3930" s="143">
        <f t="shared" si="833"/>
        <v>0</v>
      </c>
    </row>
    <row r="3931" spans="1:21" x14ac:dyDescent="0.25">
      <c r="A3931" s="6">
        <v>40.31</v>
      </c>
      <c r="B3931" s="31" t="s">
        <v>90</v>
      </c>
      <c r="D3931" s="87">
        <v>285390905000</v>
      </c>
      <c r="E3931" s="3">
        <v>0.6</v>
      </c>
      <c r="K3931" s="3">
        <f t="shared" si="834"/>
        <v>2897</v>
      </c>
      <c r="L3931" s="97" t="str">
        <f>IF(TRIM('Ek.3-A'!F3931)&lt;&gt;"","var","yok")</f>
        <v>yok</v>
      </c>
      <c r="M3931" s="5" t="str">
        <f>IF('Ek.3-A'!F3931="", "", IF(VLOOKUP('Ek.3-A'!F3931, Veriler!D:E, 2, 0)=0, "", VLOOKUP('Ek.3-A'!F3931, Veriler!D:E, 2, 0)))</f>
        <v/>
      </c>
      <c r="N3931" s="5" t="str">
        <f>IF('Ek.3-A'!P3931="", "", 'Ek.3-A'!P3931)</f>
        <v/>
      </c>
      <c r="O3931" s="142">
        <f>'Ek.3-A'!S3931</f>
        <v>0</v>
      </c>
      <c r="P3931" s="143" t="str">
        <f>'Ek.3-A'!L3931</f>
        <v/>
      </c>
      <c r="Q3931" s="24" t="str">
        <f>'Ek.3-A'!M3931</f>
        <v/>
      </c>
      <c r="R3931" s="24">
        <f t="shared" si="831"/>
        <v>0</v>
      </c>
      <c r="S3931" s="141" t="str">
        <f t="shared" si="832"/>
        <v>H</v>
      </c>
      <c r="T3931" s="24">
        <f>IF(S3931="E",SUM($R$5:R3931),0)</f>
        <v>0</v>
      </c>
      <c r="U3931" s="143">
        <f t="shared" si="833"/>
        <v>0</v>
      </c>
    </row>
    <row r="3932" spans="1:21" x14ac:dyDescent="0.25">
      <c r="A3932" s="6">
        <v>40.32</v>
      </c>
      <c r="B3932" s="31" t="s">
        <v>90</v>
      </c>
      <c r="D3932" s="89">
        <v>290511002012</v>
      </c>
      <c r="E3932" s="3">
        <v>0.6</v>
      </c>
      <c r="K3932" s="3">
        <f t="shared" si="834"/>
        <v>2898</v>
      </c>
      <c r="L3932" s="97" t="str">
        <f>IF(TRIM('Ek.3-A'!F3932)&lt;&gt;"","var","yok")</f>
        <v>yok</v>
      </c>
      <c r="M3932" s="5" t="str">
        <f>IF('Ek.3-A'!F3932="", "", IF(VLOOKUP('Ek.3-A'!F3932, Veriler!D:E, 2, 0)=0, "", VLOOKUP('Ek.3-A'!F3932, Veriler!D:E, 2, 0)))</f>
        <v/>
      </c>
      <c r="N3932" s="5" t="str">
        <f>IF('Ek.3-A'!P3932="", "", 'Ek.3-A'!P3932)</f>
        <v/>
      </c>
      <c r="O3932" s="142">
        <f>'Ek.3-A'!S3932</f>
        <v>0</v>
      </c>
      <c r="P3932" s="143" t="str">
        <f>'Ek.3-A'!L3932</f>
        <v/>
      </c>
      <c r="Q3932" s="24" t="str">
        <f>'Ek.3-A'!M3932</f>
        <v/>
      </c>
      <c r="R3932" s="24">
        <f t="shared" si="831"/>
        <v>0</v>
      </c>
      <c r="S3932" s="141" t="str">
        <f t="shared" si="832"/>
        <v>H</v>
      </c>
      <c r="T3932" s="24">
        <f>IF(S3932="E",SUM($R$5:R3932),0)</f>
        <v>0</v>
      </c>
      <c r="U3932" s="143">
        <f t="shared" si="833"/>
        <v>0</v>
      </c>
    </row>
    <row r="3933" spans="1:21" x14ac:dyDescent="0.25">
      <c r="A3933" s="6">
        <v>40.33</v>
      </c>
      <c r="B3933" s="31" t="s">
        <v>90</v>
      </c>
      <c r="D3933" s="87">
        <v>280700000011</v>
      </c>
      <c r="E3933" s="3">
        <v>0.6</v>
      </c>
      <c r="L3933" s="97"/>
      <c r="M3933" s="5"/>
      <c r="N3933" s="5"/>
      <c r="O3933" s="5"/>
      <c r="Q3933" s="23"/>
      <c r="T3933" s="24"/>
      <c r="U3933" s="25"/>
    </row>
    <row r="3934" spans="1:21" x14ac:dyDescent="0.25">
      <c r="A3934" s="6">
        <v>40.340000000000003</v>
      </c>
      <c r="B3934" s="31" t="s">
        <v>90</v>
      </c>
      <c r="D3934" s="89">
        <v>710391000012</v>
      </c>
      <c r="E3934" s="3">
        <v>0.6</v>
      </c>
      <c r="K3934" s="3">
        <f>K3932+1</f>
        <v>2899</v>
      </c>
      <c r="L3934" s="97" t="str">
        <f>IF(TRIM('Ek.3-A'!F3934)&lt;&gt;"","var","yok")</f>
        <v>yok</v>
      </c>
      <c r="M3934" s="5" t="str">
        <f>IF('Ek.3-A'!F3934="", "", IF(VLOOKUP('Ek.3-A'!F3934, Veriler!D:E, 2, 0)=0, "", VLOOKUP('Ek.3-A'!F3934, Veriler!D:E, 2, 0)))</f>
        <v/>
      </c>
      <c r="N3934" s="5" t="str">
        <f>IF('Ek.3-A'!P3934="", "", 'Ek.3-A'!P3934)</f>
        <v/>
      </c>
      <c r="O3934" s="142">
        <f>'Ek.3-A'!S3934</f>
        <v>0</v>
      </c>
      <c r="P3934" s="143" t="str">
        <f>'Ek.3-A'!L3934</f>
        <v/>
      </c>
      <c r="Q3934" s="24" t="str">
        <f>'Ek.3-A'!M3934</f>
        <v/>
      </c>
      <c r="R3934" s="24">
        <f t="shared" ref="R3934:R3947" si="835">IF(L3934="var",0,IF(Q3934&lt;=0.005,Q3934,0))</f>
        <v>0</v>
      </c>
      <c r="S3934" s="141" t="str">
        <f t="shared" ref="S3934:S3947" si="836">IF(Q3934&lt;=0.005,"E","H")</f>
        <v>H</v>
      </c>
      <c r="T3934" s="24">
        <f>IF(S3934="E",SUM($R$5:R3934),0)</f>
        <v>0</v>
      </c>
      <c r="U3934" s="143">
        <f t="shared" ref="U3934:U3947" si="837">IF(T3934&lt;=0.1, O3934, IF(R3934&gt;$G$2, R3934*O3934, $G$2*O3934))</f>
        <v>0</v>
      </c>
    </row>
    <row r="3935" spans="1:21" x14ac:dyDescent="0.25">
      <c r="A3935" s="6">
        <v>40.35</v>
      </c>
      <c r="B3935" s="31" t="s">
        <v>90</v>
      </c>
      <c r="D3935" s="87">
        <v>710310000011</v>
      </c>
      <c r="E3935" s="3">
        <v>0.6</v>
      </c>
      <c r="K3935" s="3">
        <f t="shared" ref="K3935:K3947" si="838">K3934+1</f>
        <v>2900</v>
      </c>
      <c r="L3935" s="97" t="str">
        <f>IF(TRIM('Ek.3-A'!F3935)&lt;&gt;"","var","yok")</f>
        <v>yok</v>
      </c>
      <c r="M3935" s="5" t="str">
        <f>IF('Ek.3-A'!F3935="", "", IF(VLOOKUP('Ek.3-A'!F3935, Veriler!D:E, 2, 0)=0, "", VLOOKUP('Ek.3-A'!F3935, Veriler!D:E, 2, 0)))</f>
        <v/>
      </c>
      <c r="N3935" s="5" t="str">
        <f>IF('Ek.3-A'!P3935="", "", 'Ek.3-A'!P3935)</f>
        <v/>
      </c>
      <c r="O3935" s="142">
        <f>'Ek.3-A'!S3935</f>
        <v>0</v>
      </c>
      <c r="P3935" s="143" t="str">
        <f>'Ek.3-A'!L3935</f>
        <v/>
      </c>
      <c r="Q3935" s="24" t="str">
        <f>'Ek.3-A'!M3935</f>
        <v/>
      </c>
      <c r="R3935" s="24">
        <f t="shared" si="835"/>
        <v>0</v>
      </c>
      <c r="S3935" s="141" t="str">
        <f t="shared" si="836"/>
        <v>H</v>
      </c>
      <c r="T3935" s="24">
        <f>IF(S3935="E",SUM($R$5:R3935),0)</f>
        <v>0</v>
      </c>
      <c r="U3935" s="143">
        <f t="shared" si="837"/>
        <v>0</v>
      </c>
    </row>
    <row r="3936" spans="1:21" x14ac:dyDescent="0.25">
      <c r="A3936" s="6">
        <v>40.36</v>
      </c>
      <c r="B3936" s="31" t="s">
        <v>90</v>
      </c>
      <c r="D3936" s="89">
        <v>291229009011</v>
      </c>
      <c r="E3936" s="3">
        <v>0.6</v>
      </c>
      <c r="K3936" s="3">
        <f t="shared" si="838"/>
        <v>2901</v>
      </c>
      <c r="L3936" s="97" t="str">
        <f>IF(TRIM('Ek.3-A'!F3936)&lt;&gt;"","var","yok")</f>
        <v>yok</v>
      </c>
      <c r="M3936" s="5" t="str">
        <f>IF('Ek.3-A'!F3936="", "", IF(VLOOKUP('Ek.3-A'!F3936, Veriler!D:E, 2, 0)=0, "", VLOOKUP('Ek.3-A'!F3936, Veriler!D:E, 2, 0)))</f>
        <v/>
      </c>
      <c r="N3936" s="5" t="str">
        <f>IF('Ek.3-A'!P3936="", "", 'Ek.3-A'!P3936)</f>
        <v/>
      </c>
      <c r="O3936" s="142">
        <f>'Ek.3-A'!S3936</f>
        <v>0</v>
      </c>
      <c r="P3936" s="143" t="str">
        <f>'Ek.3-A'!L3936</f>
        <v/>
      </c>
      <c r="Q3936" s="24" t="str">
        <f>'Ek.3-A'!M3936</f>
        <v/>
      </c>
      <c r="R3936" s="24">
        <f t="shared" si="835"/>
        <v>0</v>
      </c>
      <c r="S3936" s="141" t="str">
        <f t="shared" si="836"/>
        <v>H</v>
      </c>
      <c r="T3936" s="24">
        <f>IF(S3936="E",SUM($R$5:R3936),0)</f>
        <v>0</v>
      </c>
      <c r="U3936" s="143">
        <f t="shared" si="837"/>
        <v>0</v>
      </c>
    </row>
    <row r="3937" spans="1:41" x14ac:dyDescent="0.25">
      <c r="A3937" s="6">
        <v>40.369999999999997</v>
      </c>
      <c r="B3937" s="31" t="s">
        <v>90</v>
      </c>
      <c r="D3937" s="87">
        <v>292511001000</v>
      </c>
      <c r="E3937" s="3">
        <v>0.6</v>
      </c>
      <c r="K3937" s="3">
        <f t="shared" si="838"/>
        <v>2902</v>
      </c>
      <c r="L3937" s="97" t="str">
        <f>IF(TRIM('Ek.3-A'!F3937)&lt;&gt;"","var","yok")</f>
        <v>yok</v>
      </c>
      <c r="M3937" s="5" t="str">
        <f>IF('Ek.3-A'!F3937="", "", IF(VLOOKUP('Ek.3-A'!F3937, Veriler!D:E, 2, 0)=0, "", VLOOKUP('Ek.3-A'!F3937, Veriler!D:E, 2, 0)))</f>
        <v/>
      </c>
      <c r="N3937" s="5" t="str">
        <f>IF('Ek.3-A'!P3937="", "", 'Ek.3-A'!P3937)</f>
        <v/>
      </c>
      <c r="O3937" s="142">
        <f>'Ek.3-A'!S3937</f>
        <v>0</v>
      </c>
      <c r="P3937" s="143" t="str">
        <f>'Ek.3-A'!L3937</f>
        <v/>
      </c>
      <c r="Q3937" s="24" t="str">
        <f>'Ek.3-A'!M3937</f>
        <v/>
      </c>
      <c r="R3937" s="24">
        <f t="shared" si="835"/>
        <v>0</v>
      </c>
      <c r="S3937" s="141" t="str">
        <f t="shared" si="836"/>
        <v>H</v>
      </c>
      <c r="T3937" s="24">
        <f>IF(S3937="E",SUM($R$5:R3937),0)</f>
        <v>0</v>
      </c>
      <c r="U3937" s="143">
        <f t="shared" si="837"/>
        <v>0</v>
      </c>
    </row>
    <row r="3938" spans="1:41" x14ac:dyDescent="0.25">
      <c r="A3938" s="6">
        <v>40.380000000000003</v>
      </c>
      <c r="B3938" s="31" t="s">
        <v>90</v>
      </c>
      <c r="D3938" s="89">
        <v>292511002019</v>
      </c>
      <c r="E3938" s="3">
        <v>0.6</v>
      </c>
      <c r="K3938" s="3">
        <f t="shared" si="838"/>
        <v>2903</v>
      </c>
      <c r="L3938" s="97" t="str">
        <f>IF(TRIM('Ek.3-A'!F3938)&lt;&gt;"","var","yok")</f>
        <v>yok</v>
      </c>
      <c r="M3938" s="5" t="str">
        <f>IF('Ek.3-A'!F3938="", "", IF(VLOOKUP('Ek.3-A'!F3938, Veriler!D:E, 2, 0)=0, "", VLOOKUP('Ek.3-A'!F3938, Veriler!D:E, 2, 0)))</f>
        <v/>
      </c>
      <c r="N3938" s="5" t="str">
        <f>IF('Ek.3-A'!P3938="", "", 'Ek.3-A'!P3938)</f>
        <v/>
      </c>
      <c r="O3938" s="142">
        <f>'Ek.3-A'!S3938</f>
        <v>0</v>
      </c>
      <c r="P3938" s="143" t="str">
        <f>'Ek.3-A'!L3938</f>
        <v/>
      </c>
      <c r="Q3938" s="24" t="str">
        <f>'Ek.3-A'!M3938</f>
        <v/>
      </c>
      <c r="R3938" s="24">
        <f t="shared" si="835"/>
        <v>0</v>
      </c>
      <c r="S3938" s="141" t="str">
        <f t="shared" si="836"/>
        <v>H</v>
      </c>
      <c r="T3938" s="24">
        <f>IF(S3938="E",SUM($R$5:R3938),0)</f>
        <v>0</v>
      </c>
      <c r="U3938" s="143">
        <f t="shared" si="837"/>
        <v>0</v>
      </c>
    </row>
    <row r="3939" spans="1:41" x14ac:dyDescent="0.25">
      <c r="A3939" s="6">
        <v>40.39</v>
      </c>
      <c r="B3939" s="31" t="s">
        <v>90</v>
      </c>
      <c r="D3939" s="87">
        <v>291249001011</v>
      </c>
      <c r="E3939" s="3">
        <v>0.6</v>
      </c>
      <c r="K3939" s="3">
        <f t="shared" si="838"/>
        <v>2904</v>
      </c>
      <c r="L3939" s="97" t="str">
        <f>IF(TRIM('Ek.3-A'!F3939)&lt;&gt;"","var","yok")</f>
        <v>yok</v>
      </c>
      <c r="M3939" s="5" t="str">
        <f>IF('Ek.3-A'!F3939="", "", IF(VLOOKUP('Ek.3-A'!F3939, Veriler!D:E, 2, 0)=0, "", VLOOKUP('Ek.3-A'!F3939, Veriler!D:E, 2, 0)))</f>
        <v/>
      </c>
      <c r="N3939" s="5" t="str">
        <f>IF('Ek.3-A'!P3939="", "", 'Ek.3-A'!P3939)</f>
        <v/>
      </c>
      <c r="O3939" s="142">
        <f>'Ek.3-A'!S3939</f>
        <v>0</v>
      </c>
      <c r="P3939" s="143" t="str">
        <f>'Ek.3-A'!L3939</f>
        <v/>
      </c>
      <c r="Q3939" s="24" t="str">
        <f>'Ek.3-A'!M3939</f>
        <v/>
      </c>
      <c r="R3939" s="24">
        <f t="shared" si="835"/>
        <v>0</v>
      </c>
      <c r="S3939" s="141" t="str">
        <f t="shared" si="836"/>
        <v>H</v>
      </c>
      <c r="T3939" s="24">
        <f>IF(S3939="E",SUM($R$5:R3939),0)</f>
        <v>0</v>
      </c>
      <c r="U3939" s="143">
        <f t="shared" si="837"/>
        <v>0</v>
      </c>
    </row>
    <row r="3940" spans="1:41" x14ac:dyDescent="0.25">
      <c r="A3940" s="6">
        <v>40.4</v>
      </c>
      <c r="B3940" s="31" t="s">
        <v>90</v>
      </c>
      <c r="D3940" s="89">
        <v>291821000011</v>
      </c>
      <c r="E3940" s="3">
        <v>0.6</v>
      </c>
      <c r="K3940" s="3">
        <f t="shared" si="838"/>
        <v>2905</v>
      </c>
      <c r="L3940" s="97" t="str">
        <f>IF(TRIM('Ek.3-A'!F3940)&lt;&gt;"","var","yok")</f>
        <v>yok</v>
      </c>
      <c r="M3940" s="5" t="str">
        <f>IF('Ek.3-A'!F3940="", "", IF(VLOOKUP('Ek.3-A'!F3940, Veriler!D:E, 2, 0)=0, "", VLOOKUP('Ek.3-A'!F3940, Veriler!D:E, 2, 0)))</f>
        <v/>
      </c>
      <c r="N3940" s="5" t="str">
        <f>IF('Ek.3-A'!P3940="", "", 'Ek.3-A'!P3940)</f>
        <v/>
      </c>
      <c r="O3940" s="142">
        <f>'Ek.3-A'!S3940</f>
        <v>0</v>
      </c>
      <c r="P3940" s="143" t="str">
        <f>'Ek.3-A'!L3940</f>
        <v/>
      </c>
      <c r="Q3940" s="24" t="str">
        <f>'Ek.3-A'!M3940</f>
        <v/>
      </c>
      <c r="R3940" s="24">
        <f t="shared" si="835"/>
        <v>0</v>
      </c>
      <c r="S3940" s="141" t="str">
        <f t="shared" si="836"/>
        <v>H</v>
      </c>
      <c r="T3940" s="24">
        <f>IF(S3940="E",SUM($R$5:R3940),0)</f>
        <v>0</v>
      </c>
      <c r="U3940" s="143">
        <f t="shared" si="837"/>
        <v>0</v>
      </c>
    </row>
    <row r="3941" spans="1:41" x14ac:dyDescent="0.25">
      <c r="A3941" s="6">
        <v>40.409999999999997</v>
      </c>
      <c r="B3941" s="31" t="s">
        <v>90</v>
      </c>
      <c r="D3941" s="87">
        <v>291823009019</v>
      </c>
      <c r="E3941" s="3">
        <v>0.6</v>
      </c>
      <c r="K3941" s="3">
        <f t="shared" si="838"/>
        <v>2906</v>
      </c>
      <c r="L3941" s="97" t="str">
        <f>IF(TRIM('Ek.3-A'!F3941)&lt;&gt;"","var","yok")</f>
        <v>yok</v>
      </c>
      <c r="M3941" s="5" t="str">
        <f>IF('Ek.3-A'!F3941="", "", IF(VLOOKUP('Ek.3-A'!F3941, Veriler!D:E, 2, 0)=0, "", VLOOKUP('Ek.3-A'!F3941, Veriler!D:E, 2, 0)))</f>
        <v/>
      </c>
      <c r="N3941" s="5" t="str">
        <f>IF('Ek.3-A'!P3941="", "", 'Ek.3-A'!P3941)</f>
        <v/>
      </c>
      <c r="O3941" s="142">
        <f>'Ek.3-A'!S3941</f>
        <v>0</v>
      </c>
      <c r="P3941" s="143" t="str">
        <f>'Ek.3-A'!L3941</f>
        <v/>
      </c>
      <c r="Q3941" s="24" t="str">
        <f>'Ek.3-A'!M3941</f>
        <v/>
      </c>
      <c r="R3941" s="24">
        <f t="shared" si="835"/>
        <v>0</v>
      </c>
      <c r="S3941" s="141" t="str">
        <f t="shared" si="836"/>
        <v>H</v>
      </c>
      <c r="T3941" s="24">
        <f>IF(S3941="E",SUM($R$5:R3941),0)</f>
        <v>0</v>
      </c>
      <c r="U3941" s="143">
        <f t="shared" si="837"/>
        <v>0</v>
      </c>
    </row>
    <row r="3942" spans="1:41" x14ac:dyDescent="0.25">
      <c r="A3942" s="6">
        <v>40.42</v>
      </c>
      <c r="B3942" s="31" t="s">
        <v>90</v>
      </c>
      <c r="D3942" s="89">
        <v>291821000019</v>
      </c>
      <c r="E3942" s="3">
        <v>0.6</v>
      </c>
      <c r="K3942" s="3">
        <f t="shared" si="838"/>
        <v>2907</v>
      </c>
      <c r="L3942" s="97" t="str">
        <f>IF(TRIM('Ek.3-A'!F3942)&lt;&gt;"","var","yok")</f>
        <v>yok</v>
      </c>
      <c r="M3942" s="5" t="str">
        <f>IF('Ek.3-A'!F3942="", "", IF(VLOOKUP('Ek.3-A'!F3942, Veriler!D:E, 2, 0)=0, "", VLOOKUP('Ek.3-A'!F3942, Veriler!D:E, 2, 0)))</f>
        <v/>
      </c>
      <c r="N3942" s="5" t="str">
        <f>IF('Ek.3-A'!P3942="", "", 'Ek.3-A'!P3942)</f>
        <v/>
      </c>
      <c r="O3942" s="142">
        <f>'Ek.3-A'!S3942</f>
        <v>0</v>
      </c>
      <c r="P3942" s="143" t="str">
        <f>'Ek.3-A'!L3942</f>
        <v/>
      </c>
      <c r="Q3942" s="24" t="str">
        <f>'Ek.3-A'!M3942</f>
        <v/>
      </c>
      <c r="R3942" s="24">
        <f t="shared" si="835"/>
        <v>0</v>
      </c>
      <c r="S3942" s="141" t="str">
        <f t="shared" si="836"/>
        <v>H</v>
      </c>
      <c r="T3942" s="24">
        <f>IF(S3942="E",SUM($R$5:R3942),0)</f>
        <v>0</v>
      </c>
      <c r="U3942" s="143">
        <f t="shared" si="837"/>
        <v>0</v>
      </c>
    </row>
    <row r="3943" spans="1:41" x14ac:dyDescent="0.25">
      <c r="A3943" s="6">
        <v>40.43</v>
      </c>
      <c r="B3943" s="31" t="s">
        <v>90</v>
      </c>
      <c r="D3943" s="87">
        <v>290619002013</v>
      </c>
      <c r="E3943" s="3">
        <v>0.6</v>
      </c>
      <c r="K3943" s="3">
        <f t="shared" si="838"/>
        <v>2908</v>
      </c>
      <c r="L3943" s="97" t="str">
        <f>IF(TRIM('Ek.3-A'!F3943)&lt;&gt;"","var","yok")</f>
        <v>yok</v>
      </c>
      <c r="M3943" s="5" t="str">
        <f>IF('Ek.3-A'!F3943="", "", IF(VLOOKUP('Ek.3-A'!F3943, Veriler!D:E, 2, 0)=0, "", VLOOKUP('Ek.3-A'!F3943, Veriler!D:E, 2, 0)))</f>
        <v/>
      </c>
      <c r="N3943" s="5" t="str">
        <f>IF('Ek.3-A'!P3943="", "", 'Ek.3-A'!P3943)</f>
        <v/>
      </c>
      <c r="O3943" s="142">
        <f>'Ek.3-A'!S3943</f>
        <v>0</v>
      </c>
      <c r="P3943" s="143" t="str">
        <f>'Ek.3-A'!L3943</f>
        <v/>
      </c>
      <c r="Q3943" s="24" t="str">
        <f>'Ek.3-A'!M3943</f>
        <v/>
      </c>
      <c r="R3943" s="24">
        <f t="shared" si="835"/>
        <v>0</v>
      </c>
      <c r="S3943" s="141" t="str">
        <f t="shared" si="836"/>
        <v>H</v>
      </c>
      <c r="T3943" s="24">
        <f>IF(S3943="E",SUM($R$5:R3943),0)</f>
        <v>0</v>
      </c>
      <c r="U3943" s="143">
        <f t="shared" si="837"/>
        <v>0</v>
      </c>
    </row>
    <row r="3944" spans="1:41" x14ac:dyDescent="0.25">
      <c r="A3944" s="6">
        <v>40.44</v>
      </c>
      <c r="B3944" s="31" t="s">
        <v>90</v>
      </c>
      <c r="D3944" s="89">
        <v>841459351000</v>
      </c>
      <c r="E3944" s="3">
        <v>0.6</v>
      </c>
      <c r="K3944" s="3">
        <f t="shared" si="838"/>
        <v>2909</v>
      </c>
      <c r="L3944" s="97" t="str">
        <f>IF(TRIM('Ek.3-A'!F3944)&lt;&gt;"","var","yok")</f>
        <v>yok</v>
      </c>
      <c r="M3944" s="5" t="str">
        <f>IF('Ek.3-A'!F3944="", "", IF(VLOOKUP('Ek.3-A'!F3944, Veriler!D:E, 2, 0)=0, "", VLOOKUP('Ek.3-A'!F3944, Veriler!D:E, 2, 0)))</f>
        <v/>
      </c>
      <c r="N3944" s="5" t="str">
        <f>IF('Ek.3-A'!P3944="", "", 'Ek.3-A'!P3944)</f>
        <v/>
      </c>
      <c r="O3944" s="142">
        <f>'Ek.3-A'!S3944</f>
        <v>0</v>
      </c>
      <c r="P3944" s="143" t="str">
        <f>'Ek.3-A'!L3944</f>
        <v/>
      </c>
      <c r="Q3944" s="24" t="str">
        <f>'Ek.3-A'!M3944</f>
        <v/>
      </c>
      <c r="R3944" s="24">
        <f t="shared" si="835"/>
        <v>0</v>
      </c>
      <c r="S3944" s="141" t="str">
        <f t="shared" si="836"/>
        <v>H</v>
      </c>
      <c r="T3944" s="24">
        <f>IF(S3944="E",SUM($R$5:R3944),0)</f>
        <v>0</v>
      </c>
      <c r="U3944" s="143">
        <f t="shared" si="837"/>
        <v>0</v>
      </c>
    </row>
    <row r="3945" spans="1:41" x14ac:dyDescent="0.25">
      <c r="A3945" s="6">
        <v>40.450000000000003</v>
      </c>
      <c r="B3945" s="31" t="s">
        <v>90</v>
      </c>
      <c r="D3945" s="87">
        <v>293890901000</v>
      </c>
      <c r="E3945" s="3">
        <v>0.6</v>
      </c>
      <c r="K3945" s="3">
        <f t="shared" si="838"/>
        <v>2910</v>
      </c>
      <c r="L3945" s="97" t="str">
        <f>IF(TRIM('Ek.3-A'!F3945)&lt;&gt;"","var","yok")</f>
        <v>yok</v>
      </c>
      <c r="M3945" s="5" t="str">
        <f>IF('Ek.3-A'!F3945="", "", IF(VLOOKUP('Ek.3-A'!F3945, Veriler!D:E, 2, 0)=0, "", VLOOKUP('Ek.3-A'!F3945, Veriler!D:E, 2, 0)))</f>
        <v/>
      </c>
      <c r="N3945" s="5" t="str">
        <f>IF('Ek.3-A'!P3945="", "", 'Ek.3-A'!P3945)</f>
        <v/>
      </c>
      <c r="O3945" s="142">
        <f>'Ek.3-A'!S3945</f>
        <v>0</v>
      </c>
      <c r="P3945" s="143" t="str">
        <f>'Ek.3-A'!L3945</f>
        <v/>
      </c>
      <c r="Q3945" s="24" t="str">
        <f>'Ek.3-A'!M3945</f>
        <v/>
      </c>
      <c r="R3945" s="24">
        <f t="shared" si="835"/>
        <v>0</v>
      </c>
      <c r="S3945" s="141" t="str">
        <f t="shared" si="836"/>
        <v>H</v>
      </c>
      <c r="T3945" s="24">
        <f>IF(S3945="E",SUM($R$5:R3945),0)</f>
        <v>0</v>
      </c>
      <c r="U3945" s="143">
        <f t="shared" si="837"/>
        <v>0</v>
      </c>
    </row>
    <row r="3946" spans="1:41" x14ac:dyDescent="0.25">
      <c r="A3946" s="6">
        <v>40.46</v>
      </c>
      <c r="B3946" s="31" t="s">
        <v>90</v>
      </c>
      <c r="D3946" s="89">
        <v>292249859013</v>
      </c>
      <c r="E3946" s="3">
        <v>0.6</v>
      </c>
      <c r="K3946" s="3">
        <f t="shared" si="838"/>
        <v>2911</v>
      </c>
      <c r="L3946" s="97" t="str">
        <f>IF(TRIM('Ek.3-A'!F3946)&lt;&gt;"","var","yok")</f>
        <v>yok</v>
      </c>
      <c r="M3946" s="5" t="str">
        <f>IF('Ek.3-A'!F3946="", "", IF(VLOOKUP('Ek.3-A'!F3946, Veriler!D:E, 2, 0)=0, "", VLOOKUP('Ek.3-A'!F3946, Veriler!D:E, 2, 0)))</f>
        <v/>
      </c>
      <c r="N3946" s="5" t="str">
        <f>IF('Ek.3-A'!P3946="", "", 'Ek.3-A'!P3946)</f>
        <v/>
      </c>
      <c r="O3946" s="142">
        <f>'Ek.3-A'!S3946</f>
        <v>0</v>
      </c>
      <c r="P3946" s="143" t="str">
        <f>'Ek.3-A'!L3946</f>
        <v/>
      </c>
      <c r="Q3946" s="24" t="str">
        <f>'Ek.3-A'!M3946</f>
        <v/>
      </c>
      <c r="R3946" s="24">
        <f t="shared" si="835"/>
        <v>0</v>
      </c>
      <c r="S3946" s="141" t="str">
        <f t="shared" si="836"/>
        <v>H</v>
      </c>
      <c r="T3946" s="24">
        <f>IF(S3946="E",SUM($R$5:R3946),0)</f>
        <v>0</v>
      </c>
      <c r="U3946" s="143">
        <f t="shared" si="837"/>
        <v>0</v>
      </c>
    </row>
    <row r="3947" spans="1:41" x14ac:dyDescent="0.25">
      <c r="A3947" s="6">
        <v>40.47</v>
      </c>
      <c r="B3947" s="31" t="s">
        <v>90</v>
      </c>
      <c r="D3947" s="87">
        <v>291713100000</v>
      </c>
      <c r="E3947" s="3">
        <v>0.6</v>
      </c>
      <c r="K3947" s="3">
        <f t="shared" si="838"/>
        <v>2912</v>
      </c>
      <c r="L3947" s="97" t="str">
        <f>IF(TRIM('Ek.3-A'!F3947)&lt;&gt;"","var","yok")</f>
        <v>yok</v>
      </c>
      <c r="M3947" s="5" t="str">
        <f>IF('Ek.3-A'!F3947="", "", IF(VLOOKUP('Ek.3-A'!F3947, Veriler!D:E, 2, 0)=0, "", VLOOKUP('Ek.3-A'!F3947, Veriler!D:E, 2, 0)))</f>
        <v/>
      </c>
      <c r="N3947" s="5" t="str">
        <f>IF('Ek.3-A'!P3947="", "", 'Ek.3-A'!P3947)</f>
        <v/>
      </c>
      <c r="O3947" s="142">
        <f>'Ek.3-A'!S3947</f>
        <v>0</v>
      </c>
      <c r="P3947" s="143" t="str">
        <f>'Ek.3-A'!L3947</f>
        <v/>
      </c>
      <c r="Q3947" s="24" t="str">
        <f>'Ek.3-A'!M3947</f>
        <v/>
      </c>
      <c r="R3947" s="24">
        <f t="shared" si="835"/>
        <v>0</v>
      </c>
      <c r="S3947" s="141" t="str">
        <f t="shared" si="836"/>
        <v>H</v>
      </c>
      <c r="T3947" s="24">
        <f>IF(S3947="E",SUM($R$5:R3947),0)</f>
        <v>0</v>
      </c>
      <c r="U3947" s="143">
        <f t="shared" si="837"/>
        <v>0</v>
      </c>
    </row>
    <row r="3948" spans="1:41" x14ac:dyDescent="0.25">
      <c r="A3948" s="6">
        <v>40.479999999999997</v>
      </c>
      <c r="B3948" s="31" t="s">
        <v>90</v>
      </c>
      <c r="D3948" s="89">
        <v>291713900015</v>
      </c>
      <c r="E3948" s="3">
        <v>0.6</v>
      </c>
      <c r="T3948" s="24"/>
      <c r="U3948" s="25"/>
      <c r="AO3948" s="140">
        <f>'Ek.3-A'!L3948</f>
        <v>0</v>
      </c>
    </row>
    <row r="3949" spans="1:41" x14ac:dyDescent="0.25">
      <c r="A3949" s="6">
        <v>40.49</v>
      </c>
      <c r="B3949" s="31" t="s">
        <v>90</v>
      </c>
      <c r="D3949" s="87">
        <v>294190000045</v>
      </c>
      <c r="E3949" s="3">
        <v>0.6</v>
      </c>
      <c r="T3949" s="24"/>
      <c r="U3949" s="25"/>
    </row>
    <row r="3950" spans="1:41" x14ac:dyDescent="0.25">
      <c r="A3950" s="6">
        <v>40.5</v>
      </c>
      <c r="B3950" s="31" t="s">
        <v>90</v>
      </c>
      <c r="D3950" s="89">
        <v>294190000043</v>
      </c>
      <c r="E3950" s="3">
        <v>0.6</v>
      </c>
      <c r="T3950" s="24"/>
      <c r="U3950" s="25"/>
    </row>
    <row r="3951" spans="1:41" x14ac:dyDescent="0.25">
      <c r="A3951" s="6">
        <v>40.51</v>
      </c>
      <c r="B3951" s="31" t="s">
        <v>90</v>
      </c>
      <c r="D3951" s="87">
        <v>294190000046</v>
      </c>
      <c r="E3951" s="3">
        <v>0.6</v>
      </c>
      <c r="T3951" s="24"/>
      <c r="U3951" s="25"/>
    </row>
    <row r="3952" spans="1:41" x14ac:dyDescent="0.25">
      <c r="A3952" s="6">
        <v>40.520000000000003</v>
      </c>
      <c r="B3952" s="31" t="s">
        <v>90</v>
      </c>
      <c r="D3952" s="89">
        <v>294190000047</v>
      </c>
      <c r="E3952" s="3">
        <v>0.6</v>
      </c>
      <c r="T3952" s="24"/>
      <c r="U3952" s="25"/>
    </row>
    <row r="3953" spans="1:21" x14ac:dyDescent="0.25">
      <c r="A3953" s="6">
        <v>40.53</v>
      </c>
      <c r="B3953" s="31" t="s">
        <v>90</v>
      </c>
      <c r="D3953" s="87">
        <v>840991000013</v>
      </c>
      <c r="E3953" s="3">
        <v>0.6</v>
      </c>
      <c r="T3953" s="24"/>
      <c r="U3953" s="25"/>
    </row>
    <row r="3954" spans="1:21" x14ac:dyDescent="0.25">
      <c r="A3954" s="6">
        <v>40.54</v>
      </c>
      <c r="B3954" s="31" t="s">
        <v>90</v>
      </c>
      <c r="D3954" s="89">
        <v>293353900018</v>
      </c>
      <c r="E3954" s="3">
        <v>0.6</v>
      </c>
      <c r="T3954" s="24"/>
      <c r="U3954" s="25"/>
    </row>
    <row r="3955" spans="1:21" x14ac:dyDescent="0.25">
      <c r="A3955" s="6">
        <v>40.549999999999997</v>
      </c>
      <c r="B3955" s="31" t="s">
        <v>90</v>
      </c>
      <c r="D3955" s="87">
        <v>290514900012</v>
      </c>
      <c r="E3955" s="3">
        <v>0.6</v>
      </c>
      <c r="T3955" s="24"/>
      <c r="U3955" s="25"/>
    </row>
    <row r="3956" spans="1:21" x14ac:dyDescent="0.25">
      <c r="A3956" s="6">
        <v>40.56</v>
      </c>
      <c r="B3956" s="31" t="s">
        <v>90</v>
      </c>
      <c r="D3956" s="89">
        <v>284290100011</v>
      </c>
      <c r="E3956" s="3">
        <v>0.6</v>
      </c>
      <c r="T3956" s="24"/>
      <c r="U3956" s="25"/>
    </row>
    <row r="3957" spans="1:21" x14ac:dyDescent="0.25">
      <c r="A3957" s="6">
        <v>40.57</v>
      </c>
      <c r="B3957" s="31" t="s">
        <v>90</v>
      </c>
      <c r="D3957" s="87">
        <v>280490000000</v>
      </c>
      <c r="E3957" s="3">
        <v>0.6</v>
      </c>
      <c r="K3957" s="3">
        <f>K3947+1</f>
        <v>2913</v>
      </c>
      <c r="L3957" s="97" t="str">
        <f>IF(TRIM('Ek.3-A'!F3957)&lt;&gt;"","var","yok")</f>
        <v>yok</v>
      </c>
      <c r="M3957" s="5" t="str">
        <f>IF('Ek.3-A'!F3957="", "", IF(VLOOKUP('Ek.3-A'!F3957, Veriler!D:E, 2, 0)=0, "", VLOOKUP('Ek.3-A'!F3957, Veriler!D:E, 2, 0)))</f>
        <v/>
      </c>
      <c r="N3957" s="5" t="str">
        <f>IF('Ek.3-A'!P3957="", "", 'Ek.3-A'!P3957)</f>
        <v/>
      </c>
      <c r="O3957" s="142">
        <f>'Ek.3-A'!S3957</f>
        <v>0</v>
      </c>
      <c r="P3957" s="143" t="str">
        <f>'Ek.3-A'!L3957</f>
        <v/>
      </c>
      <c r="Q3957" s="24" t="str">
        <f>'Ek.3-A'!M3957</f>
        <v/>
      </c>
      <c r="R3957" s="24">
        <f t="shared" ref="R3957:R3970" si="839">IF(L3957="var",0,IF(Q3957&lt;=0.005,Q3957,0))</f>
        <v>0</v>
      </c>
      <c r="S3957" s="141" t="str">
        <f t="shared" ref="S3957:S3970" si="840">IF(Q3957&lt;=0.005,"E","H")</f>
        <v>H</v>
      </c>
      <c r="T3957" s="24">
        <f>IF(S3957="E",SUM($R$5:R3957),0)</f>
        <v>0</v>
      </c>
      <c r="U3957" s="143">
        <f t="shared" ref="U3957:U3970" si="841">IF(T3957&lt;=0.1, O3957, IF(R3957&gt;$G$2, R3957*O3957, $G$2*O3957))</f>
        <v>0</v>
      </c>
    </row>
    <row r="3958" spans="1:21" x14ac:dyDescent="0.25">
      <c r="A3958" s="6">
        <v>40.58</v>
      </c>
      <c r="B3958" s="31" t="s">
        <v>90</v>
      </c>
      <c r="D3958" s="89">
        <v>281390900011</v>
      </c>
      <c r="E3958" s="3">
        <v>0.6</v>
      </c>
      <c r="K3958" s="3">
        <f t="shared" ref="K3958:K3970" si="842">K3957+1</f>
        <v>2914</v>
      </c>
      <c r="L3958" s="97" t="str">
        <f>IF(TRIM('Ek.3-A'!F3958)&lt;&gt;"","var","yok")</f>
        <v>yok</v>
      </c>
      <c r="M3958" s="5" t="str">
        <f>IF('Ek.3-A'!F3958="", "", IF(VLOOKUP('Ek.3-A'!F3958, Veriler!D:E, 2, 0)=0, "", VLOOKUP('Ek.3-A'!F3958, Veriler!D:E, 2, 0)))</f>
        <v/>
      </c>
      <c r="N3958" s="5" t="str">
        <f>IF('Ek.3-A'!P3958="", "", 'Ek.3-A'!P3958)</f>
        <v/>
      </c>
      <c r="O3958" s="142">
        <f>'Ek.3-A'!S3958</f>
        <v>0</v>
      </c>
      <c r="P3958" s="143" t="str">
        <f>'Ek.3-A'!L3958</f>
        <v/>
      </c>
      <c r="Q3958" s="24" t="str">
        <f>'Ek.3-A'!M3958</f>
        <v/>
      </c>
      <c r="R3958" s="24">
        <f t="shared" si="839"/>
        <v>0</v>
      </c>
      <c r="S3958" s="141" t="str">
        <f t="shared" si="840"/>
        <v>H</v>
      </c>
      <c r="T3958" s="24">
        <f>IF(S3958="E",SUM($R$5:R3958),0)</f>
        <v>0</v>
      </c>
      <c r="U3958" s="143">
        <f t="shared" si="841"/>
        <v>0</v>
      </c>
    </row>
    <row r="3959" spans="1:21" x14ac:dyDescent="0.25">
      <c r="A3959" s="6">
        <v>40.590000000000003</v>
      </c>
      <c r="B3959" s="31" t="s">
        <v>90</v>
      </c>
      <c r="D3959" s="87">
        <v>253090300000</v>
      </c>
      <c r="E3959" s="3">
        <v>0.6</v>
      </c>
      <c r="K3959" s="3">
        <f t="shared" si="842"/>
        <v>2915</v>
      </c>
      <c r="L3959" s="97" t="str">
        <f>IF(TRIM('Ek.3-A'!F3959)&lt;&gt;"","var","yok")</f>
        <v>yok</v>
      </c>
      <c r="M3959" s="5" t="str">
        <f>IF('Ek.3-A'!F3959="", "", IF(VLOOKUP('Ek.3-A'!F3959, Veriler!D:E, 2, 0)=0, "", VLOOKUP('Ek.3-A'!F3959, Veriler!D:E, 2, 0)))</f>
        <v/>
      </c>
      <c r="N3959" s="5" t="str">
        <f>IF('Ek.3-A'!P3959="", "", 'Ek.3-A'!P3959)</f>
        <v/>
      </c>
      <c r="O3959" s="142">
        <f>'Ek.3-A'!S3959</f>
        <v>0</v>
      </c>
      <c r="P3959" s="143" t="str">
        <f>'Ek.3-A'!L3959</f>
        <v/>
      </c>
      <c r="Q3959" s="24" t="str">
        <f>'Ek.3-A'!M3959</f>
        <v/>
      </c>
      <c r="R3959" s="24">
        <f t="shared" si="839"/>
        <v>0</v>
      </c>
      <c r="S3959" s="141" t="str">
        <f t="shared" si="840"/>
        <v>H</v>
      </c>
      <c r="T3959" s="24">
        <f>IF(S3959="E",SUM($R$5:R3959),0)</f>
        <v>0</v>
      </c>
      <c r="U3959" s="143">
        <f t="shared" si="841"/>
        <v>0</v>
      </c>
    </row>
    <row r="3960" spans="1:21" x14ac:dyDescent="0.25">
      <c r="A3960" s="6">
        <v>40.6</v>
      </c>
      <c r="B3960" s="31" t="s">
        <v>90</v>
      </c>
      <c r="D3960" s="89">
        <v>391211000000</v>
      </c>
      <c r="E3960" s="3">
        <v>0.6</v>
      </c>
      <c r="K3960" s="3">
        <f t="shared" si="842"/>
        <v>2916</v>
      </c>
      <c r="L3960" s="97" t="str">
        <f>IF(TRIM('Ek.3-A'!F3960)&lt;&gt;"","var","yok")</f>
        <v>yok</v>
      </c>
      <c r="M3960" s="5" t="str">
        <f>IF('Ek.3-A'!F3960="", "", IF(VLOOKUP('Ek.3-A'!F3960, Veriler!D:E, 2, 0)=0, "", VLOOKUP('Ek.3-A'!F3960, Veriler!D:E, 2, 0)))</f>
        <v/>
      </c>
      <c r="N3960" s="5" t="str">
        <f>IF('Ek.3-A'!P3960="", "", 'Ek.3-A'!P3960)</f>
        <v/>
      </c>
      <c r="O3960" s="142">
        <f>'Ek.3-A'!S3960</f>
        <v>0</v>
      </c>
      <c r="P3960" s="143" t="str">
        <f>'Ek.3-A'!L3960</f>
        <v/>
      </c>
      <c r="Q3960" s="24" t="str">
        <f>'Ek.3-A'!M3960</f>
        <v/>
      </c>
      <c r="R3960" s="24">
        <f t="shared" si="839"/>
        <v>0</v>
      </c>
      <c r="S3960" s="141" t="str">
        <f t="shared" si="840"/>
        <v>H</v>
      </c>
      <c r="T3960" s="24">
        <f>IF(S3960="E",SUM($R$5:R3960),0)</f>
        <v>0</v>
      </c>
      <c r="U3960" s="143">
        <f t="shared" si="841"/>
        <v>0</v>
      </c>
    </row>
    <row r="3961" spans="1:21" x14ac:dyDescent="0.25">
      <c r="A3961" s="6">
        <v>40.61</v>
      </c>
      <c r="B3961" s="31" t="s">
        <v>90</v>
      </c>
      <c r="D3961" s="87">
        <v>391212000000</v>
      </c>
      <c r="E3961" s="3">
        <v>0.6</v>
      </c>
      <c r="K3961" s="3">
        <f t="shared" si="842"/>
        <v>2917</v>
      </c>
      <c r="L3961" s="97" t="str">
        <f>IF(TRIM('Ek.3-A'!F3961)&lt;&gt;"","var","yok")</f>
        <v>yok</v>
      </c>
      <c r="M3961" s="5" t="str">
        <f>IF('Ek.3-A'!F3961="", "", IF(VLOOKUP('Ek.3-A'!F3961, Veriler!D:E, 2, 0)=0, "", VLOOKUP('Ek.3-A'!F3961, Veriler!D:E, 2, 0)))</f>
        <v/>
      </c>
      <c r="N3961" s="5" t="str">
        <f>IF('Ek.3-A'!P3961="", "", 'Ek.3-A'!P3961)</f>
        <v/>
      </c>
      <c r="O3961" s="142">
        <f>'Ek.3-A'!S3961</f>
        <v>0</v>
      </c>
      <c r="P3961" s="143" t="str">
        <f>'Ek.3-A'!L3961</f>
        <v/>
      </c>
      <c r="Q3961" s="24" t="str">
        <f>'Ek.3-A'!M3961</f>
        <v/>
      </c>
      <c r="R3961" s="24">
        <f t="shared" si="839"/>
        <v>0</v>
      </c>
      <c r="S3961" s="141" t="str">
        <f t="shared" si="840"/>
        <v>H</v>
      </c>
      <c r="T3961" s="24">
        <f>IF(S3961="E",SUM($R$5:R3961),0)</f>
        <v>0</v>
      </c>
      <c r="U3961" s="143">
        <f t="shared" si="841"/>
        <v>0</v>
      </c>
    </row>
    <row r="3962" spans="1:21" x14ac:dyDescent="0.25">
      <c r="A3962" s="6">
        <v>40.619999999999997</v>
      </c>
      <c r="B3962" s="31" t="s">
        <v>90</v>
      </c>
      <c r="D3962" s="89">
        <v>392073800000</v>
      </c>
      <c r="E3962" s="3">
        <v>0.6</v>
      </c>
      <c r="K3962" s="3">
        <f t="shared" si="842"/>
        <v>2918</v>
      </c>
      <c r="L3962" s="97" t="str">
        <f>IF(TRIM('Ek.3-A'!F3962)&lt;&gt;"","var","yok")</f>
        <v>yok</v>
      </c>
      <c r="M3962" s="5" t="str">
        <f>IF('Ek.3-A'!F3962="", "", IF(VLOOKUP('Ek.3-A'!F3962, Veriler!D:E, 2, 0)=0, "", VLOOKUP('Ek.3-A'!F3962, Veriler!D:E, 2, 0)))</f>
        <v/>
      </c>
      <c r="N3962" s="5" t="str">
        <f>IF('Ek.3-A'!P3962="", "", 'Ek.3-A'!P3962)</f>
        <v/>
      </c>
      <c r="O3962" s="142">
        <f>'Ek.3-A'!S3962</f>
        <v>0</v>
      </c>
      <c r="P3962" s="143" t="str">
        <f>'Ek.3-A'!L3962</f>
        <v/>
      </c>
      <c r="Q3962" s="24" t="str">
        <f>'Ek.3-A'!M3962</f>
        <v/>
      </c>
      <c r="R3962" s="24">
        <f t="shared" si="839"/>
        <v>0</v>
      </c>
      <c r="S3962" s="141" t="str">
        <f t="shared" si="840"/>
        <v>H</v>
      </c>
      <c r="T3962" s="24">
        <f>IF(S3962="E",SUM($R$5:R3962),0)</f>
        <v>0</v>
      </c>
      <c r="U3962" s="143">
        <f t="shared" si="841"/>
        <v>0</v>
      </c>
    </row>
    <row r="3963" spans="1:21" x14ac:dyDescent="0.25">
      <c r="A3963" s="6">
        <v>40.630000000000003</v>
      </c>
      <c r="B3963" s="31" t="s">
        <v>90</v>
      </c>
      <c r="D3963" s="87">
        <v>392073100000</v>
      </c>
      <c r="E3963" s="3">
        <v>0.6</v>
      </c>
      <c r="K3963" s="3">
        <f t="shared" si="842"/>
        <v>2919</v>
      </c>
      <c r="L3963" s="97" t="str">
        <f>IF(TRIM('Ek.3-A'!F3963)&lt;&gt;"","var","yok")</f>
        <v>yok</v>
      </c>
      <c r="M3963" s="5" t="str">
        <f>IF('Ek.3-A'!F3963="", "", IF(VLOOKUP('Ek.3-A'!F3963, Veriler!D:E, 2, 0)=0, "", VLOOKUP('Ek.3-A'!F3963, Veriler!D:E, 2, 0)))</f>
        <v/>
      </c>
      <c r="N3963" s="5" t="str">
        <f>IF('Ek.3-A'!P3963="", "", 'Ek.3-A'!P3963)</f>
        <v/>
      </c>
      <c r="O3963" s="142">
        <f>'Ek.3-A'!S3963</f>
        <v>0</v>
      </c>
      <c r="P3963" s="143" t="str">
        <f>'Ek.3-A'!L3963</f>
        <v/>
      </c>
      <c r="Q3963" s="24" t="str">
        <f>'Ek.3-A'!M3963</f>
        <v/>
      </c>
      <c r="R3963" s="24">
        <f t="shared" si="839"/>
        <v>0</v>
      </c>
      <c r="S3963" s="141" t="str">
        <f t="shared" si="840"/>
        <v>H</v>
      </c>
      <c r="T3963" s="24">
        <f>IF(S3963="E",SUM($R$5:R3963),0)</f>
        <v>0</v>
      </c>
      <c r="U3963" s="143">
        <f t="shared" si="841"/>
        <v>0</v>
      </c>
    </row>
    <row r="3964" spans="1:21" x14ac:dyDescent="0.25">
      <c r="A3964" s="6">
        <v>40.64</v>
      </c>
      <c r="B3964" s="31" t="s">
        <v>90</v>
      </c>
      <c r="D3964" s="89">
        <v>540333000000</v>
      </c>
      <c r="E3964" s="3">
        <v>0.6</v>
      </c>
      <c r="K3964" s="3">
        <f t="shared" si="842"/>
        <v>2920</v>
      </c>
      <c r="L3964" s="97" t="str">
        <f>IF(TRIM('Ek.3-A'!F3964)&lt;&gt;"","var","yok")</f>
        <v>yok</v>
      </c>
      <c r="M3964" s="5" t="str">
        <f>IF('Ek.3-A'!F3964="", "", IF(VLOOKUP('Ek.3-A'!F3964, Veriler!D:E, 2, 0)=0, "", VLOOKUP('Ek.3-A'!F3964, Veriler!D:E, 2, 0)))</f>
        <v/>
      </c>
      <c r="N3964" s="5" t="str">
        <f>IF('Ek.3-A'!P3964="", "", 'Ek.3-A'!P3964)</f>
        <v/>
      </c>
      <c r="O3964" s="142">
        <f>'Ek.3-A'!S3964</f>
        <v>0</v>
      </c>
      <c r="P3964" s="143" t="str">
        <f>'Ek.3-A'!L3964</f>
        <v/>
      </c>
      <c r="Q3964" s="24" t="str">
        <f>'Ek.3-A'!M3964</f>
        <v/>
      </c>
      <c r="R3964" s="24">
        <f t="shared" si="839"/>
        <v>0</v>
      </c>
      <c r="S3964" s="141" t="str">
        <f t="shared" si="840"/>
        <v>H</v>
      </c>
      <c r="T3964" s="24">
        <f>IF(S3964="E",SUM($R$5:R3964),0)</f>
        <v>0</v>
      </c>
      <c r="U3964" s="143">
        <f t="shared" si="841"/>
        <v>0</v>
      </c>
    </row>
    <row r="3965" spans="1:21" x14ac:dyDescent="0.25">
      <c r="A3965" s="6">
        <v>40.65</v>
      </c>
      <c r="B3965" s="31" t="s">
        <v>90</v>
      </c>
      <c r="D3965" s="87">
        <v>391290100000</v>
      </c>
      <c r="E3965" s="3">
        <v>0.6</v>
      </c>
      <c r="K3965" s="3">
        <f t="shared" si="842"/>
        <v>2921</v>
      </c>
      <c r="L3965" s="97" t="str">
        <f>IF(TRIM('Ek.3-A'!F3965)&lt;&gt;"","var","yok")</f>
        <v>yok</v>
      </c>
      <c r="M3965" s="5" t="str">
        <f>IF('Ek.3-A'!F3965="", "", IF(VLOOKUP('Ek.3-A'!F3965, Veriler!D:E, 2, 0)=0, "", VLOOKUP('Ek.3-A'!F3965, Veriler!D:E, 2, 0)))</f>
        <v/>
      </c>
      <c r="N3965" s="5" t="str">
        <f>IF('Ek.3-A'!P3965="", "", 'Ek.3-A'!P3965)</f>
        <v/>
      </c>
      <c r="O3965" s="142">
        <f>'Ek.3-A'!S3965</f>
        <v>0</v>
      </c>
      <c r="P3965" s="143" t="str">
        <f>'Ek.3-A'!L3965</f>
        <v/>
      </c>
      <c r="Q3965" s="24" t="str">
        <f>'Ek.3-A'!M3965</f>
        <v/>
      </c>
      <c r="R3965" s="24">
        <f t="shared" si="839"/>
        <v>0</v>
      </c>
      <c r="S3965" s="141" t="str">
        <f t="shared" si="840"/>
        <v>H</v>
      </c>
      <c r="T3965" s="24">
        <f>IF(S3965="E",SUM($R$5:R3965),0)</f>
        <v>0</v>
      </c>
      <c r="U3965" s="143">
        <f t="shared" si="841"/>
        <v>0</v>
      </c>
    </row>
    <row r="3966" spans="1:21" x14ac:dyDescent="0.25">
      <c r="A3966" s="6">
        <v>40.659999999999997</v>
      </c>
      <c r="B3966" s="31" t="s">
        <v>90</v>
      </c>
      <c r="D3966" s="89">
        <v>391220900000</v>
      </c>
      <c r="E3966" s="3">
        <v>0.6</v>
      </c>
      <c r="K3966" s="3">
        <f t="shared" si="842"/>
        <v>2922</v>
      </c>
      <c r="L3966" s="97" t="str">
        <f>IF(TRIM('Ek.3-A'!F3966)&lt;&gt;"","var","yok")</f>
        <v>yok</v>
      </c>
      <c r="M3966" s="5" t="str">
        <f>IF('Ek.3-A'!F3966="", "", IF(VLOOKUP('Ek.3-A'!F3966, Veriler!D:E, 2, 0)=0, "", VLOOKUP('Ek.3-A'!F3966, Veriler!D:E, 2, 0)))</f>
        <v/>
      </c>
      <c r="N3966" s="5" t="str">
        <f>IF('Ek.3-A'!P3966="", "", 'Ek.3-A'!P3966)</f>
        <v/>
      </c>
      <c r="O3966" s="142">
        <f>'Ek.3-A'!S3966</f>
        <v>0</v>
      </c>
      <c r="P3966" s="143" t="str">
        <f>'Ek.3-A'!L3966</f>
        <v/>
      </c>
      <c r="Q3966" s="24" t="str">
        <f>'Ek.3-A'!M3966</f>
        <v/>
      </c>
      <c r="R3966" s="24">
        <f t="shared" si="839"/>
        <v>0</v>
      </c>
      <c r="S3966" s="141" t="str">
        <f t="shared" si="840"/>
        <v>H</v>
      </c>
      <c r="T3966" s="24">
        <f>IF(S3966="E",SUM($R$5:R3966),0)</f>
        <v>0</v>
      </c>
      <c r="U3966" s="143">
        <f t="shared" si="841"/>
        <v>0</v>
      </c>
    </row>
    <row r="3967" spans="1:21" x14ac:dyDescent="0.25">
      <c r="A3967" s="6">
        <v>40.67</v>
      </c>
      <c r="B3967" s="31" t="s">
        <v>90</v>
      </c>
      <c r="D3967" s="87">
        <v>480300100000</v>
      </c>
      <c r="E3967" s="3">
        <v>0.6</v>
      </c>
      <c r="K3967" s="3">
        <f t="shared" si="842"/>
        <v>2923</v>
      </c>
      <c r="L3967" s="97" t="str">
        <f>IF(TRIM('Ek.3-A'!F3967)&lt;&gt;"","var","yok")</f>
        <v>yok</v>
      </c>
      <c r="M3967" s="5" t="str">
        <f>IF('Ek.3-A'!F3967="", "", IF(VLOOKUP('Ek.3-A'!F3967, Veriler!D:E, 2, 0)=0, "", VLOOKUP('Ek.3-A'!F3967, Veriler!D:E, 2, 0)))</f>
        <v/>
      </c>
      <c r="N3967" s="5" t="str">
        <f>IF('Ek.3-A'!P3967="", "", 'Ek.3-A'!P3967)</f>
        <v/>
      </c>
      <c r="O3967" s="142">
        <f>'Ek.3-A'!S3967</f>
        <v>0</v>
      </c>
      <c r="P3967" s="143" t="str">
        <f>'Ek.3-A'!L3967</f>
        <v/>
      </c>
      <c r="Q3967" s="24" t="str">
        <f>'Ek.3-A'!M3967</f>
        <v/>
      </c>
      <c r="R3967" s="24">
        <f t="shared" si="839"/>
        <v>0</v>
      </c>
      <c r="S3967" s="141" t="str">
        <f t="shared" si="840"/>
        <v>H</v>
      </c>
      <c r="T3967" s="24">
        <f>IF(S3967="E",SUM($R$5:R3967),0)</f>
        <v>0</v>
      </c>
      <c r="U3967" s="143">
        <f t="shared" si="841"/>
        <v>0</v>
      </c>
    </row>
    <row r="3968" spans="1:21" x14ac:dyDescent="0.25">
      <c r="A3968" s="6">
        <v>40.68</v>
      </c>
      <c r="B3968" s="31" t="s">
        <v>90</v>
      </c>
      <c r="D3968" s="89">
        <v>550390000000</v>
      </c>
      <c r="E3968" s="3">
        <v>0.6</v>
      </c>
      <c r="K3968" s="3">
        <f t="shared" si="842"/>
        <v>2924</v>
      </c>
      <c r="L3968" s="97" t="str">
        <f>IF(TRIM('Ek.3-A'!F3968)&lt;&gt;"","var","yok")</f>
        <v>yok</v>
      </c>
      <c r="M3968" s="5" t="str">
        <f>IF('Ek.3-A'!F3968="", "", IF(VLOOKUP('Ek.3-A'!F3968, Veriler!D:E, 2, 0)=0, "", VLOOKUP('Ek.3-A'!F3968, Veriler!D:E, 2, 0)))</f>
        <v/>
      </c>
      <c r="N3968" s="5" t="str">
        <f>IF('Ek.3-A'!P3968="", "", 'Ek.3-A'!P3968)</f>
        <v/>
      </c>
      <c r="O3968" s="142">
        <f>'Ek.3-A'!S3968</f>
        <v>0</v>
      </c>
      <c r="P3968" s="143" t="str">
        <f>'Ek.3-A'!L3968</f>
        <v/>
      </c>
      <c r="Q3968" s="24" t="str">
        <f>'Ek.3-A'!M3968</f>
        <v/>
      </c>
      <c r="R3968" s="24">
        <f t="shared" si="839"/>
        <v>0</v>
      </c>
      <c r="S3968" s="141" t="str">
        <f t="shared" si="840"/>
        <v>H</v>
      </c>
      <c r="T3968" s="24">
        <f>IF(S3968="E",SUM($R$5:R3968),0)</f>
        <v>0</v>
      </c>
      <c r="U3968" s="143">
        <f t="shared" si="841"/>
        <v>0</v>
      </c>
    </row>
    <row r="3969" spans="1:21" x14ac:dyDescent="0.25">
      <c r="A3969" s="6">
        <v>40.69</v>
      </c>
      <c r="B3969" s="31" t="s">
        <v>90</v>
      </c>
      <c r="D3969" s="87">
        <v>400299901900</v>
      </c>
      <c r="E3969" s="3">
        <v>0.6</v>
      </c>
      <c r="K3969" s="3">
        <f t="shared" si="842"/>
        <v>2925</v>
      </c>
      <c r="L3969" s="97" t="str">
        <f>IF(TRIM('Ek.3-A'!F3969)&lt;&gt;"","var","yok")</f>
        <v>yok</v>
      </c>
      <c r="M3969" s="5" t="str">
        <f>IF('Ek.3-A'!F3969="", "", IF(VLOOKUP('Ek.3-A'!F3969, Veriler!D:E, 2, 0)=0, "", VLOOKUP('Ek.3-A'!F3969, Veriler!D:E, 2, 0)))</f>
        <v/>
      </c>
      <c r="N3969" s="5" t="str">
        <f>IF('Ek.3-A'!P3969="", "", 'Ek.3-A'!P3969)</f>
        <v/>
      </c>
      <c r="O3969" s="142">
        <f>'Ek.3-A'!S3969</f>
        <v>0</v>
      </c>
      <c r="P3969" s="143" t="str">
        <f>'Ek.3-A'!L3969</f>
        <v/>
      </c>
      <c r="Q3969" s="24" t="str">
        <f>'Ek.3-A'!M3969</f>
        <v/>
      </c>
      <c r="R3969" s="24">
        <f t="shared" si="839"/>
        <v>0</v>
      </c>
      <c r="S3969" s="141" t="str">
        <f t="shared" si="840"/>
        <v>H</v>
      </c>
      <c r="T3969" s="24">
        <f>IF(S3969="E",SUM($R$5:R3969),0)</f>
        <v>0</v>
      </c>
      <c r="U3969" s="143">
        <f t="shared" si="841"/>
        <v>0</v>
      </c>
    </row>
    <row r="3970" spans="1:21" x14ac:dyDescent="0.25">
      <c r="A3970" s="6">
        <v>40.700000000000003</v>
      </c>
      <c r="B3970" s="31" t="s">
        <v>90</v>
      </c>
      <c r="D3970" s="89">
        <v>400299901100</v>
      </c>
      <c r="E3970" s="3">
        <v>0.6</v>
      </c>
      <c r="K3970" s="3">
        <f t="shared" si="842"/>
        <v>2926</v>
      </c>
      <c r="L3970" s="97" t="str">
        <f>IF(TRIM('Ek.3-A'!F3970)&lt;&gt;"","var","yok")</f>
        <v>yok</v>
      </c>
      <c r="M3970" s="5" t="str">
        <f>IF('Ek.3-A'!F3970="", "", IF(VLOOKUP('Ek.3-A'!F3970, Veriler!D:E, 2, 0)=0, "", VLOOKUP('Ek.3-A'!F3970, Veriler!D:E, 2, 0)))</f>
        <v/>
      </c>
      <c r="N3970" s="5" t="str">
        <f>IF('Ek.3-A'!P3970="", "", 'Ek.3-A'!P3970)</f>
        <v/>
      </c>
      <c r="O3970" s="142">
        <f>'Ek.3-A'!S3970</f>
        <v>0</v>
      </c>
      <c r="P3970" s="143" t="str">
        <f>'Ek.3-A'!L3970</f>
        <v/>
      </c>
      <c r="Q3970" s="24" t="str">
        <f>'Ek.3-A'!M3970</f>
        <v/>
      </c>
      <c r="R3970" s="24">
        <f t="shared" si="839"/>
        <v>0</v>
      </c>
      <c r="S3970" s="141" t="str">
        <f t="shared" si="840"/>
        <v>H</v>
      </c>
      <c r="T3970" s="24">
        <f>IF(S3970="E",SUM($R$5:R3970),0)</f>
        <v>0</v>
      </c>
      <c r="U3970" s="143">
        <f t="shared" si="841"/>
        <v>0</v>
      </c>
    </row>
    <row r="3971" spans="1:21" x14ac:dyDescent="0.25">
      <c r="A3971" s="6">
        <v>40.71</v>
      </c>
      <c r="B3971" s="31" t="s">
        <v>90</v>
      </c>
      <c r="D3971" s="87">
        <v>550510900019</v>
      </c>
      <c r="E3971" s="3">
        <v>0.6</v>
      </c>
      <c r="L3971" s="97"/>
      <c r="M3971" s="5"/>
      <c r="N3971" s="5"/>
      <c r="O3971" s="5"/>
      <c r="Q3971" s="23"/>
      <c r="T3971" s="24"/>
      <c r="U3971" s="25"/>
    </row>
    <row r="3972" spans="1:21" x14ac:dyDescent="0.25">
      <c r="A3972" s="6">
        <v>40.72</v>
      </c>
      <c r="B3972" s="31" t="s">
        <v>90</v>
      </c>
      <c r="D3972" s="89">
        <v>710421000011</v>
      </c>
      <c r="E3972" s="3">
        <v>0.6</v>
      </c>
      <c r="K3972" s="3">
        <f>K3970+1</f>
        <v>2927</v>
      </c>
      <c r="L3972" s="97" t="str">
        <f>IF(TRIM('Ek.3-A'!F3972)&lt;&gt;"","var","yok")</f>
        <v>yok</v>
      </c>
      <c r="M3972" s="5" t="str">
        <f>IF('Ek.3-A'!F3972="", "", IF(VLOOKUP('Ek.3-A'!F3972, Veriler!D:E, 2, 0)=0, "", VLOOKUP('Ek.3-A'!F3972, Veriler!D:E, 2, 0)))</f>
        <v/>
      </c>
      <c r="N3972" s="5" t="str">
        <f>IF('Ek.3-A'!P3972="", "", 'Ek.3-A'!P3972)</f>
        <v/>
      </c>
      <c r="O3972" s="142">
        <f>'Ek.3-A'!S3972</f>
        <v>0</v>
      </c>
      <c r="P3972" s="143" t="str">
        <f>'Ek.3-A'!L3972</f>
        <v/>
      </c>
      <c r="Q3972" s="24" t="str">
        <f>'Ek.3-A'!M3972</f>
        <v/>
      </c>
      <c r="R3972" s="24">
        <f t="shared" ref="R3972:R3985" si="843">IF(L3972="var",0,IF(Q3972&lt;=0.005,Q3972,0))</f>
        <v>0</v>
      </c>
      <c r="S3972" s="141" t="str">
        <f t="shared" ref="S3972:S3985" si="844">IF(Q3972&lt;=0.005,"E","H")</f>
        <v>H</v>
      </c>
      <c r="T3972" s="24">
        <f>IF(S3972="E",SUM($R$5:R3972),0)</f>
        <v>0</v>
      </c>
      <c r="U3972" s="143">
        <f t="shared" ref="U3972:U3985" si="845">IF(T3972&lt;=0.1, O3972, IF(R3972&gt;$G$2, R3972*O3972, $G$2*O3972))</f>
        <v>0</v>
      </c>
    </row>
    <row r="3973" spans="1:21" x14ac:dyDescent="0.25">
      <c r="A3973" s="6">
        <v>40.729999999999997</v>
      </c>
      <c r="B3973" s="31" t="s">
        <v>90</v>
      </c>
      <c r="D3973" s="87">
        <v>550130000000</v>
      </c>
      <c r="E3973" s="3">
        <v>0.6</v>
      </c>
      <c r="K3973" s="3">
        <f t="shared" ref="K3973:K3985" si="846">K3972+1</f>
        <v>2928</v>
      </c>
      <c r="L3973" s="97" t="str">
        <f>IF(TRIM('Ek.3-A'!F3973)&lt;&gt;"","var","yok")</f>
        <v>yok</v>
      </c>
      <c r="M3973" s="5" t="str">
        <f>IF('Ek.3-A'!F3973="", "", IF(VLOOKUP('Ek.3-A'!F3973, Veriler!D:E, 2, 0)=0, "", VLOOKUP('Ek.3-A'!F3973, Veriler!D:E, 2, 0)))</f>
        <v/>
      </c>
      <c r="N3973" s="5" t="str">
        <f>IF('Ek.3-A'!P3973="", "", 'Ek.3-A'!P3973)</f>
        <v/>
      </c>
      <c r="O3973" s="142">
        <f>'Ek.3-A'!S3973</f>
        <v>0</v>
      </c>
      <c r="P3973" s="143" t="str">
        <f>'Ek.3-A'!L3973</f>
        <v/>
      </c>
      <c r="Q3973" s="24" t="str">
        <f>'Ek.3-A'!M3973</f>
        <v/>
      </c>
      <c r="R3973" s="24">
        <f t="shared" si="843"/>
        <v>0</v>
      </c>
      <c r="S3973" s="141" t="str">
        <f t="shared" si="844"/>
        <v>H</v>
      </c>
      <c r="T3973" s="24">
        <f>IF(S3973="E",SUM($R$5:R3973),0)</f>
        <v>0</v>
      </c>
      <c r="U3973" s="143">
        <f t="shared" si="845"/>
        <v>0</v>
      </c>
    </row>
    <row r="3974" spans="1:21" x14ac:dyDescent="0.25">
      <c r="A3974" s="6">
        <v>40.74</v>
      </c>
      <c r="B3974" s="31" t="s">
        <v>90</v>
      </c>
      <c r="D3974" s="89">
        <v>550140000000</v>
      </c>
      <c r="E3974" s="3">
        <v>0.6</v>
      </c>
      <c r="K3974" s="3">
        <f t="shared" si="846"/>
        <v>2929</v>
      </c>
      <c r="L3974" s="97" t="str">
        <f>IF(TRIM('Ek.3-A'!F3974)&lt;&gt;"","var","yok")</f>
        <v>yok</v>
      </c>
      <c r="M3974" s="5" t="str">
        <f>IF('Ek.3-A'!F3974="", "", IF(VLOOKUP('Ek.3-A'!F3974, Veriler!D:E, 2, 0)=0, "", VLOOKUP('Ek.3-A'!F3974, Veriler!D:E, 2, 0)))</f>
        <v/>
      </c>
      <c r="N3974" s="5" t="str">
        <f>IF('Ek.3-A'!P3974="", "", 'Ek.3-A'!P3974)</f>
        <v/>
      </c>
      <c r="O3974" s="142">
        <f>'Ek.3-A'!S3974</f>
        <v>0</v>
      </c>
      <c r="P3974" s="143" t="str">
        <f>'Ek.3-A'!L3974</f>
        <v/>
      </c>
      <c r="Q3974" s="24" t="str">
        <f>'Ek.3-A'!M3974</f>
        <v/>
      </c>
      <c r="R3974" s="24">
        <f t="shared" si="843"/>
        <v>0</v>
      </c>
      <c r="S3974" s="141" t="str">
        <f t="shared" si="844"/>
        <v>H</v>
      </c>
      <c r="T3974" s="24">
        <f>IF(S3974="E",SUM($R$5:R3974),0)</f>
        <v>0</v>
      </c>
      <c r="U3974" s="143">
        <f t="shared" si="845"/>
        <v>0</v>
      </c>
    </row>
    <row r="3975" spans="1:21" x14ac:dyDescent="0.25">
      <c r="A3975" s="6">
        <v>40.75</v>
      </c>
      <c r="B3975" s="31" t="s">
        <v>90</v>
      </c>
      <c r="D3975" s="87">
        <v>540110180000</v>
      </c>
      <c r="E3975" s="3">
        <v>0.6</v>
      </c>
      <c r="K3975" s="3">
        <f t="shared" si="846"/>
        <v>2930</v>
      </c>
      <c r="L3975" s="97" t="str">
        <f>IF(TRIM('Ek.3-A'!F3975)&lt;&gt;"","var","yok")</f>
        <v>yok</v>
      </c>
      <c r="M3975" s="5" t="str">
        <f>IF('Ek.3-A'!F3975="", "", IF(VLOOKUP('Ek.3-A'!F3975, Veriler!D:E, 2, 0)=0, "", VLOOKUP('Ek.3-A'!F3975, Veriler!D:E, 2, 0)))</f>
        <v/>
      </c>
      <c r="N3975" s="5" t="str">
        <f>IF('Ek.3-A'!P3975="", "", 'Ek.3-A'!P3975)</f>
        <v/>
      </c>
      <c r="O3975" s="142">
        <f>'Ek.3-A'!S3975</f>
        <v>0</v>
      </c>
      <c r="P3975" s="143" t="str">
        <f>'Ek.3-A'!L3975</f>
        <v/>
      </c>
      <c r="Q3975" s="24" t="str">
        <f>'Ek.3-A'!M3975</f>
        <v/>
      </c>
      <c r="R3975" s="24">
        <f t="shared" si="843"/>
        <v>0</v>
      </c>
      <c r="S3975" s="141" t="str">
        <f t="shared" si="844"/>
        <v>H</v>
      </c>
      <c r="T3975" s="24">
        <f>IF(S3975="E",SUM($R$5:R3975),0)</f>
        <v>0</v>
      </c>
      <c r="U3975" s="143">
        <f t="shared" si="845"/>
        <v>0</v>
      </c>
    </row>
    <row r="3976" spans="1:21" x14ac:dyDescent="0.25">
      <c r="A3976" s="6">
        <v>40.76</v>
      </c>
      <c r="B3976" s="31" t="s">
        <v>90</v>
      </c>
      <c r="D3976" s="89">
        <v>400280000000</v>
      </c>
      <c r="E3976" s="3">
        <v>0.6</v>
      </c>
      <c r="K3976" s="3">
        <f t="shared" si="846"/>
        <v>2931</v>
      </c>
      <c r="L3976" s="97" t="str">
        <f>IF(TRIM('Ek.3-A'!F3976)&lt;&gt;"","var","yok")</f>
        <v>yok</v>
      </c>
      <c r="M3976" s="5" t="str">
        <f>IF('Ek.3-A'!F3976="", "", IF(VLOOKUP('Ek.3-A'!F3976, Veriler!D:E, 2, 0)=0, "", VLOOKUP('Ek.3-A'!F3976, Veriler!D:E, 2, 0)))</f>
        <v/>
      </c>
      <c r="N3976" s="5" t="str">
        <f>IF('Ek.3-A'!P3976="", "", 'Ek.3-A'!P3976)</f>
        <v/>
      </c>
      <c r="O3976" s="142">
        <f>'Ek.3-A'!S3976</f>
        <v>0</v>
      </c>
      <c r="P3976" s="143" t="str">
        <f>'Ek.3-A'!L3976</f>
        <v/>
      </c>
      <c r="Q3976" s="24" t="str">
        <f>'Ek.3-A'!M3976</f>
        <v/>
      </c>
      <c r="R3976" s="24">
        <f t="shared" si="843"/>
        <v>0</v>
      </c>
      <c r="S3976" s="141" t="str">
        <f t="shared" si="844"/>
        <v>H</v>
      </c>
      <c r="T3976" s="24">
        <f>IF(S3976="E",SUM($R$5:R3976),0)</f>
        <v>0</v>
      </c>
      <c r="U3976" s="143">
        <f t="shared" si="845"/>
        <v>0</v>
      </c>
    </row>
    <row r="3977" spans="1:21" x14ac:dyDescent="0.25">
      <c r="A3977" s="6">
        <v>40.770000000000003</v>
      </c>
      <c r="B3977" s="31" t="s">
        <v>90</v>
      </c>
      <c r="D3977" s="87">
        <v>320500001000</v>
      </c>
      <c r="E3977" s="3">
        <v>0.6</v>
      </c>
      <c r="K3977" s="3">
        <f t="shared" si="846"/>
        <v>2932</v>
      </c>
      <c r="L3977" s="97" t="str">
        <f>IF(TRIM('Ek.3-A'!F3977)&lt;&gt;"","var","yok")</f>
        <v>yok</v>
      </c>
      <c r="M3977" s="5" t="str">
        <f>IF('Ek.3-A'!F3977="", "", IF(VLOOKUP('Ek.3-A'!F3977, Veriler!D:E, 2, 0)=0, "", VLOOKUP('Ek.3-A'!F3977, Veriler!D:E, 2, 0)))</f>
        <v/>
      </c>
      <c r="N3977" s="5" t="str">
        <f>IF('Ek.3-A'!P3977="", "", 'Ek.3-A'!P3977)</f>
        <v/>
      </c>
      <c r="O3977" s="142">
        <f>'Ek.3-A'!S3977</f>
        <v>0</v>
      </c>
      <c r="P3977" s="143" t="str">
        <f>'Ek.3-A'!L3977</f>
        <v/>
      </c>
      <c r="Q3977" s="24" t="str">
        <f>'Ek.3-A'!M3977</f>
        <v/>
      </c>
      <c r="R3977" s="24">
        <f t="shared" si="843"/>
        <v>0</v>
      </c>
      <c r="S3977" s="141" t="str">
        <f t="shared" si="844"/>
        <v>H</v>
      </c>
      <c r="T3977" s="24">
        <f>IF(S3977="E",SUM($R$5:R3977),0)</f>
        <v>0</v>
      </c>
      <c r="U3977" s="143">
        <f t="shared" si="845"/>
        <v>0</v>
      </c>
    </row>
    <row r="3978" spans="1:21" x14ac:dyDescent="0.25">
      <c r="A3978" s="6">
        <v>40.78</v>
      </c>
      <c r="B3978" s="31" t="s">
        <v>90</v>
      </c>
      <c r="D3978" s="89">
        <v>580421009000</v>
      </c>
      <c r="E3978" s="3">
        <v>0.6</v>
      </c>
      <c r="K3978" s="3">
        <f t="shared" si="846"/>
        <v>2933</v>
      </c>
      <c r="L3978" s="97" t="str">
        <f>IF(TRIM('Ek.3-A'!F3978)&lt;&gt;"","var","yok")</f>
        <v>yok</v>
      </c>
      <c r="M3978" s="5" t="str">
        <f>IF('Ek.3-A'!F3978="", "", IF(VLOOKUP('Ek.3-A'!F3978, Veriler!D:E, 2, 0)=0, "", VLOOKUP('Ek.3-A'!F3978, Veriler!D:E, 2, 0)))</f>
        <v/>
      </c>
      <c r="N3978" s="5" t="str">
        <f>IF('Ek.3-A'!P3978="", "", 'Ek.3-A'!P3978)</f>
        <v/>
      </c>
      <c r="O3978" s="142">
        <f>'Ek.3-A'!S3978</f>
        <v>0</v>
      </c>
      <c r="P3978" s="143" t="str">
        <f>'Ek.3-A'!L3978</f>
        <v/>
      </c>
      <c r="Q3978" s="24" t="str">
        <f>'Ek.3-A'!M3978</f>
        <v/>
      </c>
      <c r="R3978" s="24">
        <f t="shared" si="843"/>
        <v>0</v>
      </c>
      <c r="S3978" s="141" t="str">
        <f t="shared" si="844"/>
        <v>H</v>
      </c>
      <c r="T3978" s="24">
        <f>IF(S3978="E",SUM($R$5:R3978),0)</f>
        <v>0</v>
      </c>
      <c r="U3978" s="143">
        <f t="shared" si="845"/>
        <v>0</v>
      </c>
    </row>
    <row r="3979" spans="1:21" x14ac:dyDescent="0.25">
      <c r="A3979" s="6">
        <v>40.79</v>
      </c>
      <c r="B3979" s="31" t="s">
        <v>90</v>
      </c>
      <c r="D3979" s="87">
        <v>590900100019</v>
      </c>
      <c r="E3979" s="3">
        <v>0.6</v>
      </c>
      <c r="K3979" s="3">
        <f t="shared" si="846"/>
        <v>2934</v>
      </c>
      <c r="L3979" s="97" t="str">
        <f>IF(TRIM('Ek.3-A'!F3979)&lt;&gt;"","var","yok")</f>
        <v>yok</v>
      </c>
      <c r="M3979" s="5" t="str">
        <f>IF('Ek.3-A'!F3979="", "", IF(VLOOKUP('Ek.3-A'!F3979, Veriler!D:E, 2, 0)=0, "", VLOOKUP('Ek.3-A'!F3979, Veriler!D:E, 2, 0)))</f>
        <v/>
      </c>
      <c r="N3979" s="5" t="str">
        <f>IF('Ek.3-A'!P3979="", "", 'Ek.3-A'!P3979)</f>
        <v/>
      </c>
      <c r="O3979" s="142">
        <f>'Ek.3-A'!S3979</f>
        <v>0</v>
      </c>
      <c r="P3979" s="143" t="str">
        <f>'Ek.3-A'!L3979</f>
        <v/>
      </c>
      <c r="Q3979" s="24" t="str">
        <f>'Ek.3-A'!M3979</f>
        <v/>
      </c>
      <c r="R3979" s="24">
        <f t="shared" si="843"/>
        <v>0</v>
      </c>
      <c r="S3979" s="141" t="str">
        <f t="shared" si="844"/>
        <v>H</v>
      </c>
      <c r="T3979" s="24">
        <f>IF(S3979="E",SUM($R$5:R3979),0)</f>
        <v>0</v>
      </c>
      <c r="U3979" s="143">
        <f t="shared" si="845"/>
        <v>0</v>
      </c>
    </row>
    <row r="3980" spans="1:21" x14ac:dyDescent="0.25">
      <c r="A3980" s="6">
        <v>40.799999999999997</v>
      </c>
      <c r="B3980" s="31" t="s">
        <v>90</v>
      </c>
      <c r="D3980" s="89">
        <v>590900100011</v>
      </c>
      <c r="E3980" s="3">
        <v>0.6</v>
      </c>
      <c r="K3980" s="3">
        <f t="shared" si="846"/>
        <v>2935</v>
      </c>
      <c r="L3980" s="97" t="str">
        <f>IF(TRIM('Ek.3-A'!F3980)&lt;&gt;"","var","yok")</f>
        <v>yok</v>
      </c>
      <c r="M3980" s="5" t="str">
        <f>IF('Ek.3-A'!F3980="", "", IF(VLOOKUP('Ek.3-A'!F3980, Veriler!D:E, 2, 0)=0, "", VLOOKUP('Ek.3-A'!F3980, Veriler!D:E, 2, 0)))</f>
        <v/>
      </c>
      <c r="N3980" s="5" t="str">
        <f>IF('Ek.3-A'!P3980="", "", 'Ek.3-A'!P3980)</f>
        <v/>
      </c>
      <c r="O3980" s="142">
        <f>'Ek.3-A'!S3980</f>
        <v>0</v>
      </c>
      <c r="P3980" s="143" t="str">
        <f>'Ek.3-A'!L3980</f>
        <v/>
      </c>
      <c r="Q3980" s="24" t="str">
        <f>'Ek.3-A'!M3980</f>
        <v/>
      </c>
      <c r="R3980" s="24">
        <f t="shared" si="843"/>
        <v>0</v>
      </c>
      <c r="S3980" s="141" t="str">
        <f t="shared" si="844"/>
        <v>H</v>
      </c>
      <c r="T3980" s="24">
        <f>IF(S3980="E",SUM($R$5:R3980),0)</f>
        <v>0</v>
      </c>
      <c r="U3980" s="143">
        <f t="shared" si="845"/>
        <v>0</v>
      </c>
    </row>
    <row r="3981" spans="1:21" x14ac:dyDescent="0.25">
      <c r="A3981" s="6">
        <v>40.81</v>
      </c>
      <c r="B3981" s="31" t="s">
        <v>90</v>
      </c>
      <c r="D3981" s="87">
        <v>382499150012</v>
      </c>
      <c r="E3981" s="3">
        <v>0.6</v>
      </c>
      <c r="K3981" s="3">
        <f t="shared" si="846"/>
        <v>2936</v>
      </c>
      <c r="L3981" s="97" t="str">
        <f>IF(TRIM('Ek.3-A'!F3981)&lt;&gt;"","var","yok")</f>
        <v>yok</v>
      </c>
      <c r="M3981" s="5" t="str">
        <f>IF('Ek.3-A'!F3981="", "", IF(VLOOKUP('Ek.3-A'!F3981, Veriler!D:E, 2, 0)=0, "", VLOOKUP('Ek.3-A'!F3981, Veriler!D:E, 2, 0)))</f>
        <v/>
      </c>
      <c r="N3981" s="5" t="str">
        <f>IF('Ek.3-A'!P3981="", "", 'Ek.3-A'!P3981)</f>
        <v/>
      </c>
      <c r="O3981" s="142">
        <f>'Ek.3-A'!S3981</f>
        <v>0</v>
      </c>
      <c r="P3981" s="143" t="str">
        <f>'Ek.3-A'!L3981</f>
        <v/>
      </c>
      <c r="Q3981" s="24" t="str">
        <f>'Ek.3-A'!M3981</f>
        <v/>
      </c>
      <c r="R3981" s="24">
        <f t="shared" si="843"/>
        <v>0</v>
      </c>
      <c r="S3981" s="141" t="str">
        <f t="shared" si="844"/>
        <v>H</v>
      </c>
      <c r="T3981" s="24">
        <f>IF(S3981="E",SUM($R$5:R3981),0)</f>
        <v>0</v>
      </c>
      <c r="U3981" s="143">
        <f t="shared" si="845"/>
        <v>0</v>
      </c>
    </row>
    <row r="3982" spans="1:21" x14ac:dyDescent="0.25">
      <c r="A3982" s="6">
        <v>40.82</v>
      </c>
      <c r="B3982" s="31" t="s">
        <v>90</v>
      </c>
      <c r="D3982" s="89">
        <v>710491000019</v>
      </c>
      <c r="E3982" s="3">
        <v>0.6</v>
      </c>
      <c r="K3982" s="3">
        <f t="shared" si="846"/>
        <v>2937</v>
      </c>
      <c r="L3982" s="97" t="str">
        <f>IF(TRIM('Ek.3-A'!F3982)&lt;&gt;"","var","yok")</f>
        <v>yok</v>
      </c>
      <c r="M3982" s="5" t="str">
        <f>IF('Ek.3-A'!F3982="", "", IF(VLOOKUP('Ek.3-A'!F3982, Veriler!D:E, 2, 0)=0, "", VLOOKUP('Ek.3-A'!F3982, Veriler!D:E, 2, 0)))</f>
        <v/>
      </c>
      <c r="N3982" s="5" t="str">
        <f>IF('Ek.3-A'!P3982="", "", 'Ek.3-A'!P3982)</f>
        <v/>
      </c>
      <c r="O3982" s="142">
        <f>'Ek.3-A'!S3982</f>
        <v>0</v>
      </c>
      <c r="P3982" s="143" t="str">
        <f>'Ek.3-A'!L3982</f>
        <v/>
      </c>
      <c r="Q3982" s="24" t="str">
        <f>'Ek.3-A'!M3982</f>
        <v/>
      </c>
      <c r="R3982" s="24">
        <f t="shared" si="843"/>
        <v>0</v>
      </c>
      <c r="S3982" s="141" t="str">
        <f t="shared" si="844"/>
        <v>H</v>
      </c>
      <c r="T3982" s="24">
        <f>IF(S3982="E",SUM($R$5:R3982),0)</f>
        <v>0</v>
      </c>
      <c r="U3982" s="143">
        <f t="shared" si="845"/>
        <v>0</v>
      </c>
    </row>
    <row r="3983" spans="1:21" x14ac:dyDescent="0.25">
      <c r="A3983" s="6">
        <v>40.83</v>
      </c>
      <c r="B3983" s="31" t="s">
        <v>90</v>
      </c>
      <c r="D3983" s="87">
        <v>710429000000</v>
      </c>
      <c r="E3983" s="3">
        <v>0.6</v>
      </c>
      <c r="K3983" s="3">
        <f t="shared" si="846"/>
        <v>2938</v>
      </c>
      <c r="L3983" s="97" t="str">
        <f>IF(TRIM('Ek.3-A'!F3983)&lt;&gt;"","var","yok")</f>
        <v>yok</v>
      </c>
      <c r="M3983" s="5" t="str">
        <f>IF('Ek.3-A'!F3983="", "", IF(VLOOKUP('Ek.3-A'!F3983, Veriler!D:E, 2, 0)=0, "", VLOOKUP('Ek.3-A'!F3983, Veriler!D:E, 2, 0)))</f>
        <v/>
      </c>
      <c r="N3983" s="5" t="str">
        <f>IF('Ek.3-A'!P3983="", "", 'Ek.3-A'!P3983)</f>
        <v/>
      </c>
      <c r="O3983" s="142">
        <f>'Ek.3-A'!S3983</f>
        <v>0</v>
      </c>
      <c r="P3983" s="143" t="str">
        <f>'Ek.3-A'!L3983</f>
        <v/>
      </c>
      <c r="Q3983" s="24" t="str">
        <f>'Ek.3-A'!M3983</f>
        <v/>
      </c>
      <c r="R3983" s="24">
        <f t="shared" si="843"/>
        <v>0</v>
      </c>
      <c r="S3983" s="141" t="str">
        <f t="shared" si="844"/>
        <v>H</v>
      </c>
      <c r="T3983" s="24">
        <f>IF(S3983="E",SUM($R$5:R3983),0)</f>
        <v>0</v>
      </c>
      <c r="U3983" s="143">
        <f t="shared" si="845"/>
        <v>0</v>
      </c>
    </row>
    <row r="3984" spans="1:21" x14ac:dyDescent="0.25">
      <c r="A3984" s="6">
        <v>40.840000000000003</v>
      </c>
      <c r="B3984" s="31" t="s">
        <v>90</v>
      </c>
      <c r="D3984" s="89">
        <v>710499000019</v>
      </c>
      <c r="E3984" s="3">
        <v>0.6</v>
      </c>
      <c r="K3984" s="3">
        <f t="shared" si="846"/>
        <v>2939</v>
      </c>
      <c r="L3984" s="97" t="str">
        <f>IF(TRIM('Ek.3-A'!F3984)&lt;&gt;"","var","yok")</f>
        <v>yok</v>
      </c>
      <c r="M3984" s="5" t="str">
        <f>IF('Ek.3-A'!F3984="", "", IF(VLOOKUP('Ek.3-A'!F3984, Veriler!D:E, 2, 0)=0, "", VLOOKUP('Ek.3-A'!F3984, Veriler!D:E, 2, 0)))</f>
        <v/>
      </c>
      <c r="N3984" s="5" t="str">
        <f>IF('Ek.3-A'!P3984="", "", 'Ek.3-A'!P3984)</f>
        <v/>
      </c>
      <c r="O3984" s="142">
        <f>'Ek.3-A'!S3984</f>
        <v>0</v>
      </c>
      <c r="P3984" s="143" t="str">
        <f>'Ek.3-A'!L3984</f>
        <v/>
      </c>
      <c r="Q3984" s="24" t="str">
        <f>'Ek.3-A'!M3984</f>
        <v/>
      </c>
      <c r="R3984" s="24">
        <f t="shared" si="843"/>
        <v>0</v>
      </c>
      <c r="S3984" s="141" t="str">
        <f t="shared" si="844"/>
        <v>H</v>
      </c>
      <c r="T3984" s="24">
        <f>IF(S3984="E",SUM($R$5:R3984),0)</f>
        <v>0</v>
      </c>
      <c r="U3984" s="143">
        <f t="shared" si="845"/>
        <v>0</v>
      </c>
    </row>
    <row r="3985" spans="1:41" x14ac:dyDescent="0.25">
      <c r="A3985" s="6">
        <v>40.85</v>
      </c>
      <c r="B3985" s="31" t="s">
        <v>90</v>
      </c>
      <c r="D3985" s="87">
        <v>710491000011</v>
      </c>
      <c r="E3985" s="3">
        <v>0.6</v>
      </c>
      <c r="K3985" s="3">
        <f t="shared" si="846"/>
        <v>2940</v>
      </c>
      <c r="L3985" s="97" t="str">
        <f>IF(TRIM('Ek.3-A'!F3985)&lt;&gt;"","var","yok")</f>
        <v>yok</v>
      </c>
      <c r="M3985" s="5" t="str">
        <f>IF('Ek.3-A'!F3985="", "", IF(VLOOKUP('Ek.3-A'!F3985, Veriler!D:E, 2, 0)=0, "", VLOOKUP('Ek.3-A'!F3985, Veriler!D:E, 2, 0)))</f>
        <v/>
      </c>
      <c r="N3985" s="5" t="str">
        <f>IF('Ek.3-A'!P3985="", "", 'Ek.3-A'!P3985)</f>
        <v/>
      </c>
      <c r="O3985" s="142">
        <f>'Ek.3-A'!S3985</f>
        <v>0</v>
      </c>
      <c r="P3985" s="143" t="str">
        <f>'Ek.3-A'!L3985</f>
        <v/>
      </c>
      <c r="Q3985" s="24" t="str">
        <f>'Ek.3-A'!M3985</f>
        <v/>
      </c>
      <c r="R3985" s="24">
        <f t="shared" si="843"/>
        <v>0</v>
      </c>
      <c r="S3985" s="141" t="str">
        <f t="shared" si="844"/>
        <v>H</v>
      </c>
      <c r="T3985" s="24">
        <f>IF(S3985="E",SUM($R$5:R3985),0)</f>
        <v>0</v>
      </c>
      <c r="U3985" s="143">
        <f t="shared" si="845"/>
        <v>0</v>
      </c>
    </row>
    <row r="3986" spans="1:41" x14ac:dyDescent="0.25">
      <c r="A3986" s="6">
        <v>40.86</v>
      </c>
      <c r="B3986" s="31" t="s">
        <v>90</v>
      </c>
      <c r="D3986" s="89">
        <v>710499000011</v>
      </c>
      <c r="E3986" s="3">
        <v>0.6</v>
      </c>
      <c r="T3986" s="24"/>
      <c r="U3986" s="25"/>
      <c r="AO3986" s="140">
        <f>'Ek.3-A'!L3986</f>
        <v>0</v>
      </c>
    </row>
    <row r="3987" spans="1:41" x14ac:dyDescent="0.25">
      <c r="A3987" s="6">
        <v>40.869999999999997</v>
      </c>
      <c r="B3987" s="31" t="s">
        <v>90</v>
      </c>
      <c r="D3987" s="87">
        <v>853224000000</v>
      </c>
      <c r="E3987" s="3">
        <v>0.6</v>
      </c>
      <c r="T3987" s="24"/>
      <c r="U3987" s="25"/>
    </row>
    <row r="3988" spans="1:41" x14ac:dyDescent="0.25">
      <c r="A3988" s="6">
        <v>40.880000000000003</v>
      </c>
      <c r="B3988" s="31" t="s">
        <v>90</v>
      </c>
      <c r="D3988" s="89">
        <v>853223000000</v>
      </c>
      <c r="E3988" s="3">
        <v>0.6</v>
      </c>
      <c r="T3988" s="24"/>
      <c r="U3988" s="25"/>
    </row>
    <row r="3989" spans="1:41" x14ac:dyDescent="0.25">
      <c r="A3989" s="6">
        <v>40.89</v>
      </c>
      <c r="B3989" s="31" t="s">
        <v>90</v>
      </c>
      <c r="D3989" s="87">
        <v>854620000012</v>
      </c>
      <c r="E3989" s="3">
        <v>0.6</v>
      </c>
      <c r="T3989" s="24"/>
      <c r="U3989" s="25"/>
    </row>
    <row r="3990" spans="1:41" x14ac:dyDescent="0.25">
      <c r="A3990" s="6">
        <v>40.9</v>
      </c>
      <c r="B3990" s="31" t="s">
        <v>90</v>
      </c>
      <c r="D3990" s="89">
        <v>854620000011</v>
      </c>
      <c r="E3990" s="3">
        <v>0.6</v>
      </c>
      <c r="T3990" s="24"/>
      <c r="U3990" s="25"/>
    </row>
    <row r="3991" spans="1:41" x14ac:dyDescent="0.25">
      <c r="A3991" s="6">
        <v>40.909999999999997</v>
      </c>
      <c r="B3991" s="31" t="s">
        <v>90</v>
      </c>
      <c r="D3991" s="87">
        <v>854620000013</v>
      </c>
      <c r="E3991" s="3">
        <v>0.6</v>
      </c>
      <c r="T3991" s="24"/>
      <c r="U3991" s="25"/>
    </row>
    <row r="3992" spans="1:41" x14ac:dyDescent="0.25">
      <c r="A3992" s="6">
        <v>40.92</v>
      </c>
      <c r="B3992" s="31" t="s">
        <v>90</v>
      </c>
      <c r="D3992" s="89">
        <v>292250009012</v>
      </c>
      <c r="E3992" s="3">
        <v>0.6</v>
      </c>
      <c r="T3992" s="24"/>
      <c r="U3992" s="25"/>
    </row>
    <row r="3993" spans="1:41" x14ac:dyDescent="0.25">
      <c r="A3993" s="6">
        <v>40.93</v>
      </c>
      <c r="B3993" s="31" t="s">
        <v>90</v>
      </c>
      <c r="D3993" s="87">
        <v>811300900000</v>
      </c>
      <c r="E3993" s="3">
        <v>0.6</v>
      </c>
      <c r="T3993" s="24"/>
      <c r="U3993" s="25"/>
    </row>
    <row r="3994" spans="1:41" x14ac:dyDescent="0.25">
      <c r="A3994" s="6">
        <v>40.94</v>
      </c>
      <c r="B3994" s="31" t="s">
        <v>90</v>
      </c>
      <c r="D3994" s="89">
        <v>401699520000</v>
      </c>
      <c r="E3994" s="3">
        <v>0.6</v>
      </c>
      <c r="T3994" s="24"/>
      <c r="U3994" s="25"/>
    </row>
    <row r="3995" spans="1:41" x14ac:dyDescent="0.25">
      <c r="A3995" s="6">
        <v>40.950000000000003</v>
      </c>
      <c r="B3995" s="31" t="s">
        <v>90</v>
      </c>
      <c r="D3995" s="87">
        <v>401490000019</v>
      </c>
      <c r="E3995" s="3">
        <v>0.6</v>
      </c>
      <c r="K3995" s="3">
        <f>K3985+1</f>
        <v>2941</v>
      </c>
      <c r="L3995" s="97" t="str">
        <f>IF(TRIM('Ek.3-A'!F3995)&lt;&gt;"","var","yok")</f>
        <v>yok</v>
      </c>
      <c r="M3995" s="5" t="str">
        <f>IF('Ek.3-A'!F3995="", "", IF(VLOOKUP('Ek.3-A'!F3995, Veriler!D:E, 2, 0)=0, "", VLOOKUP('Ek.3-A'!F3995, Veriler!D:E, 2, 0)))</f>
        <v/>
      </c>
      <c r="N3995" s="5" t="str">
        <f>IF('Ek.3-A'!P3995="", "", 'Ek.3-A'!P3995)</f>
        <v/>
      </c>
      <c r="O3995" s="142">
        <f>'Ek.3-A'!S3995</f>
        <v>0</v>
      </c>
      <c r="P3995" s="143" t="str">
        <f>'Ek.3-A'!L3995</f>
        <v/>
      </c>
      <c r="Q3995" s="24" t="str">
        <f>'Ek.3-A'!M3995</f>
        <v/>
      </c>
      <c r="R3995" s="24">
        <f t="shared" ref="R3995:R4008" si="847">IF(L3995="var",0,IF(Q3995&lt;=0.005,Q3995,0))</f>
        <v>0</v>
      </c>
      <c r="S3995" s="141" t="str">
        <f t="shared" ref="S3995:S4008" si="848">IF(Q3995&lt;=0.005,"E","H")</f>
        <v>H</v>
      </c>
      <c r="T3995" s="24">
        <f>IF(S3995="E",SUM($R$5:R3995),0)</f>
        <v>0</v>
      </c>
      <c r="U3995" s="143">
        <f t="shared" ref="U3995:U4008" si="849">IF(T3995&lt;=0.1, O3995, IF(R3995&gt;$G$2, R3995*O3995, $G$2*O3995))</f>
        <v>0</v>
      </c>
    </row>
    <row r="3996" spans="1:41" x14ac:dyDescent="0.25">
      <c r="A3996" s="6">
        <v>40.96</v>
      </c>
      <c r="B3996" s="31" t="s">
        <v>90</v>
      </c>
      <c r="D3996" s="89">
        <v>391729004000</v>
      </c>
      <c r="E3996" s="3">
        <v>0.6</v>
      </c>
      <c r="K3996" s="3">
        <f t="shared" ref="K3996:K4008" si="850">K3995+1</f>
        <v>2942</v>
      </c>
      <c r="L3996" s="97" t="str">
        <f>IF(TRIM('Ek.3-A'!F3996)&lt;&gt;"","var","yok")</f>
        <v>yok</v>
      </c>
      <c r="M3996" s="5" t="str">
        <f>IF('Ek.3-A'!F3996="", "", IF(VLOOKUP('Ek.3-A'!F3996, Veriler!D:E, 2, 0)=0, "", VLOOKUP('Ek.3-A'!F3996, Veriler!D:E, 2, 0)))</f>
        <v/>
      </c>
      <c r="N3996" s="5" t="str">
        <f>IF('Ek.3-A'!P3996="", "", 'Ek.3-A'!P3996)</f>
        <v/>
      </c>
      <c r="O3996" s="142">
        <f>'Ek.3-A'!S3996</f>
        <v>0</v>
      </c>
      <c r="P3996" s="143" t="str">
        <f>'Ek.3-A'!L3996</f>
        <v/>
      </c>
      <c r="Q3996" s="24" t="str">
        <f>'Ek.3-A'!M3996</f>
        <v/>
      </c>
      <c r="R3996" s="24">
        <f t="shared" si="847"/>
        <v>0</v>
      </c>
      <c r="S3996" s="141" t="str">
        <f t="shared" si="848"/>
        <v>H</v>
      </c>
      <c r="T3996" s="24">
        <f>IF(S3996="E",SUM($R$5:R3996),0)</f>
        <v>0</v>
      </c>
      <c r="U3996" s="143">
        <f t="shared" si="849"/>
        <v>0</v>
      </c>
    </row>
    <row r="3997" spans="1:41" x14ac:dyDescent="0.25">
      <c r="A3997" s="6">
        <v>40.97</v>
      </c>
      <c r="B3997" s="31" t="s">
        <v>90</v>
      </c>
      <c r="D3997" s="87">
        <v>842541000000</v>
      </c>
      <c r="E3997" s="3">
        <v>0.6</v>
      </c>
      <c r="K3997" s="3">
        <f t="shared" si="850"/>
        <v>2943</v>
      </c>
      <c r="L3997" s="97" t="str">
        <f>IF(TRIM('Ek.3-A'!F3997)&lt;&gt;"","var","yok")</f>
        <v>yok</v>
      </c>
      <c r="M3997" s="5" t="str">
        <f>IF('Ek.3-A'!F3997="", "", IF(VLOOKUP('Ek.3-A'!F3997, Veriler!D:E, 2, 0)=0, "", VLOOKUP('Ek.3-A'!F3997, Veriler!D:E, 2, 0)))</f>
        <v/>
      </c>
      <c r="N3997" s="5" t="str">
        <f>IF('Ek.3-A'!P3997="", "", 'Ek.3-A'!P3997)</f>
        <v/>
      </c>
      <c r="O3997" s="142">
        <f>'Ek.3-A'!S3997</f>
        <v>0</v>
      </c>
      <c r="P3997" s="143" t="str">
        <f>'Ek.3-A'!L3997</f>
        <v/>
      </c>
      <c r="Q3997" s="24" t="str">
        <f>'Ek.3-A'!M3997</f>
        <v/>
      </c>
      <c r="R3997" s="24">
        <f t="shared" si="847"/>
        <v>0</v>
      </c>
      <c r="S3997" s="141" t="str">
        <f t="shared" si="848"/>
        <v>H</v>
      </c>
      <c r="T3997" s="24">
        <f>IF(S3997="E",SUM($R$5:R3997),0)</f>
        <v>0</v>
      </c>
      <c r="U3997" s="143">
        <f t="shared" si="849"/>
        <v>0</v>
      </c>
    </row>
    <row r="3998" spans="1:41" x14ac:dyDescent="0.25">
      <c r="A3998" s="6">
        <v>40.98</v>
      </c>
      <c r="B3998" s="31" t="s">
        <v>90</v>
      </c>
      <c r="D3998" s="89">
        <v>284610000000</v>
      </c>
      <c r="E3998" s="3">
        <v>0.6</v>
      </c>
      <c r="K3998" s="3">
        <f t="shared" si="850"/>
        <v>2944</v>
      </c>
      <c r="L3998" s="97" t="str">
        <f>IF(TRIM('Ek.3-A'!F3998)&lt;&gt;"","var","yok")</f>
        <v>yok</v>
      </c>
      <c r="M3998" s="5" t="str">
        <f>IF('Ek.3-A'!F3998="", "", IF(VLOOKUP('Ek.3-A'!F3998, Veriler!D:E, 2, 0)=0, "", VLOOKUP('Ek.3-A'!F3998, Veriler!D:E, 2, 0)))</f>
        <v/>
      </c>
      <c r="N3998" s="5" t="str">
        <f>IF('Ek.3-A'!P3998="", "", 'Ek.3-A'!P3998)</f>
        <v/>
      </c>
      <c r="O3998" s="142">
        <f>'Ek.3-A'!S3998</f>
        <v>0</v>
      </c>
      <c r="P3998" s="143" t="str">
        <f>'Ek.3-A'!L3998</f>
        <v/>
      </c>
      <c r="Q3998" s="24" t="str">
        <f>'Ek.3-A'!M3998</f>
        <v/>
      </c>
      <c r="R3998" s="24">
        <f t="shared" si="847"/>
        <v>0</v>
      </c>
      <c r="S3998" s="141" t="str">
        <f t="shared" si="848"/>
        <v>H</v>
      </c>
      <c r="T3998" s="24">
        <f>IF(S3998="E",SUM($R$5:R3998),0)</f>
        <v>0</v>
      </c>
      <c r="U3998" s="143">
        <f t="shared" si="849"/>
        <v>0</v>
      </c>
    </row>
    <row r="3999" spans="1:41" x14ac:dyDescent="0.25">
      <c r="A3999" s="6">
        <v>40.99</v>
      </c>
      <c r="B3999" s="31" t="s">
        <v>90</v>
      </c>
      <c r="D3999" s="87">
        <v>280530210000</v>
      </c>
      <c r="E3999" s="3">
        <v>0.6</v>
      </c>
      <c r="K3999" s="3">
        <f t="shared" si="850"/>
        <v>2945</v>
      </c>
      <c r="L3999" s="97" t="str">
        <f>IF(TRIM('Ek.3-A'!F3999)&lt;&gt;"","var","yok")</f>
        <v>yok</v>
      </c>
      <c r="M3999" s="5" t="str">
        <f>IF('Ek.3-A'!F3999="", "", IF(VLOOKUP('Ek.3-A'!F3999, Veriler!D:E, 2, 0)=0, "", VLOOKUP('Ek.3-A'!F3999, Veriler!D:E, 2, 0)))</f>
        <v/>
      </c>
      <c r="N3999" s="5" t="str">
        <f>IF('Ek.3-A'!P3999="", "", 'Ek.3-A'!P3999)</f>
        <v/>
      </c>
      <c r="O3999" s="142">
        <f>'Ek.3-A'!S3999</f>
        <v>0</v>
      </c>
      <c r="P3999" s="143" t="str">
        <f>'Ek.3-A'!L3999</f>
        <v/>
      </c>
      <c r="Q3999" s="24" t="str">
        <f>'Ek.3-A'!M3999</f>
        <v/>
      </c>
      <c r="R3999" s="24">
        <f t="shared" si="847"/>
        <v>0</v>
      </c>
      <c r="S3999" s="141" t="str">
        <f t="shared" si="848"/>
        <v>H</v>
      </c>
      <c r="T3999" s="24">
        <f>IF(S3999="E",SUM($R$5:R3999),0)</f>
        <v>0</v>
      </c>
      <c r="U3999" s="143">
        <f t="shared" si="849"/>
        <v>0</v>
      </c>
    </row>
    <row r="4000" spans="1:41" x14ac:dyDescent="0.25">
      <c r="A4000" s="6">
        <v>41</v>
      </c>
      <c r="B4000" s="31" t="s">
        <v>90</v>
      </c>
      <c r="D4000" s="89">
        <v>851989000000</v>
      </c>
      <c r="E4000" s="3">
        <v>0.6</v>
      </c>
      <c r="K4000" s="3">
        <f t="shared" si="850"/>
        <v>2946</v>
      </c>
      <c r="L4000" s="97" t="str">
        <f>IF(TRIM('Ek.3-A'!F4000)&lt;&gt;"","var","yok")</f>
        <v>yok</v>
      </c>
      <c r="M4000" s="5" t="str">
        <f>IF('Ek.3-A'!F4000="", "", IF(VLOOKUP('Ek.3-A'!F4000, Veriler!D:E, 2, 0)=0, "", VLOOKUP('Ek.3-A'!F4000, Veriler!D:E, 2, 0)))</f>
        <v/>
      </c>
      <c r="N4000" s="5" t="str">
        <f>IF('Ek.3-A'!P4000="", "", 'Ek.3-A'!P4000)</f>
        <v/>
      </c>
      <c r="O4000" s="142">
        <f>'Ek.3-A'!S4000</f>
        <v>0</v>
      </c>
      <c r="P4000" s="143" t="str">
        <f>'Ek.3-A'!L4000</f>
        <v/>
      </c>
      <c r="Q4000" s="24" t="str">
        <f>'Ek.3-A'!M4000</f>
        <v/>
      </c>
      <c r="R4000" s="24">
        <f t="shared" si="847"/>
        <v>0</v>
      </c>
      <c r="S4000" s="141" t="str">
        <f t="shared" si="848"/>
        <v>H</v>
      </c>
      <c r="T4000" s="24">
        <f>IF(S4000="E",SUM($R$5:R4000),0)</f>
        <v>0</v>
      </c>
      <c r="U4000" s="143">
        <f t="shared" si="849"/>
        <v>0</v>
      </c>
    </row>
    <row r="4001" spans="1:21" x14ac:dyDescent="0.25">
      <c r="A4001" s="6">
        <v>41.01</v>
      </c>
      <c r="B4001" s="31" t="s">
        <v>90</v>
      </c>
      <c r="D4001" s="87">
        <v>851761001000</v>
      </c>
      <c r="E4001" s="3">
        <v>0.6</v>
      </c>
      <c r="K4001" s="3">
        <f t="shared" si="850"/>
        <v>2947</v>
      </c>
      <c r="L4001" s="97" t="str">
        <f>IF(TRIM('Ek.3-A'!F4001)&lt;&gt;"","var","yok")</f>
        <v>yok</v>
      </c>
      <c r="M4001" s="5" t="str">
        <f>IF('Ek.3-A'!F4001="", "", IF(VLOOKUP('Ek.3-A'!F4001, Veriler!D:E, 2, 0)=0, "", VLOOKUP('Ek.3-A'!F4001, Veriler!D:E, 2, 0)))</f>
        <v/>
      </c>
      <c r="N4001" s="5" t="str">
        <f>IF('Ek.3-A'!P4001="", "", 'Ek.3-A'!P4001)</f>
        <v/>
      </c>
      <c r="O4001" s="142">
        <f>'Ek.3-A'!S4001</f>
        <v>0</v>
      </c>
      <c r="P4001" s="143" t="str">
        <f>'Ek.3-A'!L4001</f>
        <v/>
      </c>
      <c r="Q4001" s="24" t="str">
        <f>'Ek.3-A'!M4001</f>
        <v/>
      </c>
      <c r="R4001" s="24">
        <f t="shared" si="847"/>
        <v>0</v>
      </c>
      <c r="S4001" s="141" t="str">
        <f t="shared" si="848"/>
        <v>H</v>
      </c>
      <c r="T4001" s="24">
        <f>IF(S4001="E",SUM($R$5:R4001),0)</f>
        <v>0</v>
      </c>
      <c r="U4001" s="143">
        <f t="shared" si="849"/>
        <v>0</v>
      </c>
    </row>
    <row r="4002" spans="1:21" x14ac:dyDescent="0.25">
      <c r="A4002" s="6">
        <v>41.02</v>
      </c>
      <c r="B4002" s="31" t="s">
        <v>90</v>
      </c>
      <c r="D4002" s="89">
        <v>851761009000</v>
      </c>
      <c r="E4002" s="3">
        <v>0.6</v>
      </c>
      <c r="K4002" s="3">
        <f t="shared" si="850"/>
        <v>2948</v>
      </c>
      <c r="L4002" s="97" t="str">
        <f>IF(TRIM('Ek.3-A'!F4002)&lt;&gt;"","var","yok")</f>
        <v>yok</v>
      </c>
      <c r="M4002" s="5" t="str">
        <f>IF('Ek.3-A'!F4002="", "", IF(VLOOKUP('Ek.3-A'!F4002, Veriler!D:E, 2, 0)=0, "", VLOOKUP('Ek.3-A'!F4002, Veriler!D:E, 2, 0)))</f>
        <v/>
      </c>
      <c r="N4002" s="5" t="str">
        <f>IF('Ek.3-A'!P4002="", "", 'Ek.3-A'!P4002)</f>
        <v/>
      </c>
      <c r="O4002" s="142">
        <f>'Ek.3-A'!S4002</f>
        <v>0</v>
      </c>
      <c r="P4002" s="143" t="str">
        <f>'Ek.3-A'!L4002</f>
        <v/>
      </c>
      <c r="Q4002" s="24" t="str">
        <f>'Ek.3-A'!M4002</f>
        <v/>
      </c>
      <c r="R4002" s="24">
        <f t="shared" si="847"/>
        <v>0</v>
      </c>
      <c r="S4002" s="141" t="str">
        <f t="shared" si="848"/>
        <v>H</v>
      </c>
      <c r="T4002" s="24">
        <f>IF(S4002="E",SUM($R$5:R4002),0)</f>
        <v>0</v>
      </c>
      <c r="U4002" s="143">
        <f t="shared" si="849"/>
        <v>0</v>
      </c>
    </row>
    <row r="4003" spans="1:21" x14ac:dyDescent="0.25">
      <c r="A4003" s="6">
        <v>41.03</v>
      </c>
      <c r="B4003" s="31" t="s">
        <v>90</v>
      </c>
      <c r="D4003" s="87">
        <v>851762001000</v>
      </c>
      <c r="E4003" s="3">
        <v>0.6</v>
      </c>
      <c r="K4003" s="3">
        <f t="shared" si="850"/>
        <v>2949</v>
      </c>
      <c r="L4003" s="97" t="str">
        <f>IF(TRIM('Ek.3-A'!F4003)&lt;&gt;"","var","yok")</f>
        <v>yok</v>
      </c>
      <c r="M4003" s="5" t="str">
        <f>IF('Ek.3-A'!F4003="", "", IF(VLOOKUP('Ek.3-A'!F4003, Veriler!D:E, 2, 0)=0, "", VLOOKUP('Ek.3-A'!F4003, Veriler!D:E, 2, 0)))</f>
        <v/>
      </c>
      <c r="N4003" s="5" t="str">
        <f>IF('Ek.3-A'!P4003="", "", 'Ek.3-A'!P4003)</f>
        <v/>
      </c>
      <c r="O4003" s="142">
        <f>'Ek.3-A'!S4003</f>
        <v>0</v>
      </c>
      <c r="P4003" s="143" t="str">
        <f>'Ek.3-A'!L4003</f>
        <v/>
      </c>
      <c r="Q4003" s="24" t="str">
        <f>'Ek.3-A'!M4003</f>
        <v/>
      </c>
      <c r="R4003" s="24">
        <f t="shared" si="847"/>
        <v>0</v>
      </c>
      <c r="S4003" s="141" t="str">
        <f t="shared" si="848"/>
        <v>H</v>
      </c>
      <c r="T4003" s="24">
        <f>IF(S4003="E",SUM($R$5:R4003),0)</f>
        <v>0</v>
      </c>
      <c r="U4003" s="143">
        <f t="shared" si="849"/>
        <v>0</v>
      </c>
    </row>
    <row r="4004" spans="1:21" x14ac:dyDescent="0.25">
      <c r="A4004" s="6">
        <v>41.04</v>
      </c>
      <c r="B4004" s="31" t="s">
        <v>90</v>
      </c>
      <c r="D4004" s="89">
        <v>851762009000</v>
      </c>
      <c r="E4004" s="3">
        <v>0.6</v>
      </c>
      <c r="K4004" s="3">
        <f t="shared" si="850"/>
        <v>2950</v>
      </c>
      <c r="L4004" s="97" t="str">
        <f>IF(TRIM('Ek.3-A'!F4004)&lt;&gt;"","var","yok")</f>
        <v>yok</v>
      </c>
      <c r="M4004" s="5" t="str">
        <f>IF('Ek.3-A'!F4004="", "", IF(VLOOKUP('Ek.3-A'!F4004, Veriler!D:E, 2, 0)=0, "", VLOOKUP('Ek.3-A'!F4004, Veriler!D:E, 2, 0)))</f>
        <v/>
      </c>
      <c r="N4004" s="5" t="str">
        <f>IF('Ek.3-A'!P4004="", "", 'Ek.3-A'!P4004)</f>
        <v/>
      </c>
      <c r="O4004" s="142">
        <f>'Ek.3-A'!S4004</f>
        <v>0</v>
      </c>
      <c r="P4004" s="143" t="str">
        <f>'Ek.3-A'!L4004</f>
        <v/>
      </c>
      <c r="Q4004" s="24" t="str">
        <f>'Ek.3-A'!M4004</f>
        <v/>
      </c>
      <c r="R4004" s="24">
        <f t="shared" si="847"/>
        <v>0</v>
      </c>
      <c r="S4004" s="141" t="str">
        <f t="shared" si="848"/>
        <v>H</v>
      </c>
      <c r="T4004" s="24">
        <f>IF(S4004="E",SUM($R$5:R4004),0)</f>
        <v>0</v>
      </c>
      <c r="U4004" s="143">
        <f t="shared" si="849"/>
        <v>0</v>
      </c>
    </row>
    <row r="4005" spans="1:21" x14ac:dyDescent="0.25">
      <c r="A4005" s="6">
        <v>41.05</v>
      </c>
      <c r="B4005" s="31" t="s">
        <v>90</v>
      </c>
      <c r="D4005" s="87">
        <v>852380100000</v>
      </c>
      <c r="E4005" s="3">
        <v>0.6</v>
      </c>
      <c r="K4005" s="3">
        <f t="shared" si="850"/>
        <v>2951</v>
      </c>
      <c r="L4005" s="97" t="str">
        <f>IF(TRIM('Ek.3-A'!F4005)&lt;&gt;"","var","yok")</f>
        <v>yok</v>
      </c>
      <c r="M4005" s="5" t="str">
        <f>IF('Ek.3-A'!F4005="", "", IF(VLOOKUP('Ek.3-A'!F4005, Veriler!D:E, 2, 0)=0, "", VLOOKUP('Ek.3-A'!F4005, Veriler!D:E, 2, 0)))</f>
        <v/>
      </c>
      <c r="N4005" s="5" t="str">
        <f>IF('Ek.3-A'!P4005="", "", 'Ek.3-A'!P4005)</f>
        <v/>
      </c>
      <c r="O4005" s="142">
        <f>'Ek.3-A'!S4005</f>
        <v>0</v>
      </c>
      <c r="P4005" s="143" t="str">
        <f>'Ek.3-A'!L4005</f>
        <v/>
      </c>
      <c r="Q4005" s="24" t="str">
        <f>'Ek.3-A'!M4005</f>
        <v/>
      </c>
      <c r="R4005" s="24">
        <f t="shared" si="847"/>
        <v>0</v>
      </c>
      <c r="S4005" s="141" t="str">
        <f t="shared" si="848"/>
        <v>H</v>
      </c>
      <c r="T4005" s="24">
        <f>IF(S4005="E",SUM($R$5:R4005),0)</f>
        <v>0</v>
      </c>
      <c r="U4005" s="143">
        <f t="shared" si="849"/>
        <v>0</v>
      </c>
    </row>
    <row r="4006" spans="1:21" x14ac:dyDescent="0.25">
      <c r="A4006" s="6">
        <v>41.06</v>
      </c>
      <c r="B4006" s="31" t="s">
        <v>90</v>
      </c>
      <c r="D4006" s="89">
        <v>852341900000</v>
      </c>
      <c r="E4006" s="3">
        <v>0.6</v>
      </c>
      <c r="K4006" s="3">
        <f t="shared" si="850"/>
        <v>2952</v>
      </c>
      <c r="L4006" s="97" t="str">
        <f>IF(TRIM('Ek.3-A'!F4006)&lt;&gt;"","var","yok")</f>
        <v>yok</v>
      </c>
      <c r="M4006" s="5" t="str">
        <f>IF('Ek.3-A'!F4006="", "", IF(VLOOKUP('Ek.3-A'!F4006, Veriler!D:E, 2, 0)=0, "", VLOOKUP('Ek.3-A'!F4006, Veriler!D:E, 2, 0)))</f>
        <v/>
      </c>
      <c r="N4006" s="5" t="str">
        <f>IF('Ek.3-A'!P4006="", "", 'Ek.3-A'!P4006)</f>
        <v/>
      </c>
      <c r="O4006" s="142">
        <f>'Ek.3-A'!S4006</f>
        <v>0</v>
      </c>
      <c r="P4006" s="143" t="str">
        <f>'Ek.3-A'!L4006</f>
        <v/>
      </c>
      <c r="Q4006" s="24" t="str">
        <f>'Ek.3-A'!M4006</f>
        <v/>
      </c>
      <c r="R4006" s="24">
        <f t="shared" si="847"/>
        <v>0</v>
      </c>
      <c r="S4006" s="141" t="str">
        <f t="shared" si="848"/>
        <v>H</v>
      </c>
      <c r="T4006" s="24">
        <f>IF(S4006="E",SUM($R$5:R4006),0)</f>
        <v>0</v>
      </c>
      <c r="U4006" s="143">
        <f t="shared" si="849"/>
        <v>0</v>
      </c>
    </row>
    <row r="4007" spans="1:21" x14ac:dyDescent="0.25">
      <c r="A4007" s="6">
        <v>41.07</v>
      </c>
      <c r="B4007" s="31" t="s">
        <v>90</v>
      </c>
      <c r="D4007" s="87">
        <v>852329150018</v>
      </c>
      <c r="E4007" s="3">
        <v>0.6</v>
      </c>
      <c r="K4007" s="3">
        <f t="shared" si="850"/>
        <v>2953</v>
      </c>
      <c r="L4007" s="97" t="str">
        <f>IF(TRIM('Ek.3-A'!F4007)&lt;&gt;"","var","yok")</f>
        <v>yok</v>
      </c>
      <c r="M4007" s="5" t="str">
        <f>IF('Ek.3-A'!F4007="", "", IF(VLOOKUP('Ek.3-A'!F4007, Veriler!D:E, 2, 0)=0, "", VLOOKUP('Ek.3-A'!F4007, Veriler!D:E, 2, 0)))</f>
        <v/>
      </c>
      <c r="N4007" s="5" t="str">
        <f>IF('Ek.3-A'!P4007="", "", 'Ek.3-A'!P4007)</f>
        <v/>
      </c>
      <c r="O4007" s="142">
        <f>'Ek.3-A'!S4007</f>
        <v>0</v>
      </c>
      <c r="P4007" s="143" t="str">
        <f>'Ek.3-A'!L4007</f>
        <v/>
      </c>
      <c r="Q4007" s="24" t="str">
        <f>'Ek.3-A'!M4007</f>
        <v/>
      </c>
      <c r="R4007" s="24">
        <f t="shared" si="847"/>
        <v>0</v>
      </c>
      <c r="S4007" s="141" t="str">
        <f t="shared" si="848"/>
        <v>H</v>
      </c>
      <c r="T4007" s="24">
        <f>IF(S4007="E",SUM($R$5:R4007),0)</f>
        <v>0</v>
      </c>
      <c r="U4007" s="143">
        <f t="shared" si="849"/>
        <v>0</v>
      </c>
    </row>
    <row r="4008" spans="1:21" x14ac:dyDescent="0.25">
      <c r="A4008" s="6">
        <v>41.08</v>
      </c>
      <c r="B4008" s="31" t="s">
        <v>90</v>
      </c>
      <c r="D4008" s="89">
        <v>852359100000</v>
      </c>
      <c r="E4008" s="3">
        <v>0.6</v>
      </c>
      <c r="K4008" s="3">
        <f t="shared" si="850"/>
        <v>2954</v>
      </c>
      <c r="L4008" s="97" t="str">
        <f>IF(TRIM('Ek.3-A'!F4008)&lt;&gt;"","var","yok")</f>
        <v>yok</v>
      </c>
      <c r="M4008" s="5" t="str">
        <f>IF('Ek.3-A'!F4008="", "", IF(VLOOKUP('Ek.3-A'!F4008, Veriler!D:E, 2, 0)=0, "", VLOOKUP('Ek.3-A'!F4008, Veriler!D:E, 2, 0)))</f>
        <v/>
      </c>
      <c r="N4008" s="5" t="str">
        <f>IF('Ek.3-A'!P4008="", "", 'Ek.3-A'!P4008)</f>
        <v/>
      </c>
      <c r="O4008" s="142">
        <f>'Ek.3-A'!S4008</f>
        <v>0</v>
      </c>
      <c r="P4008" s="143" t="str">
        <f>'Ek.3-A'!L4008</f>
        <v/>
      </c>
      <c r="Q4008" s="24" t="str">
        <f>'Ek.3-A'!M4008</f>
        <v/>
      </c>
      <c r="R4008" s="24">
        <f t="shared" si="847"/>
        <v>0</v>
      </c>
      <c r="S4008" s="141" t="str">
        <f t="shared" si="848"/>
        <v>H</v>
      </c>
      <c r="T4008" s="24">
        <f>IF(S4008="E",SUM($R$5:R4008),0)</f>
        <v>0</v>
      </c>
      <c r="U4008" s="143">
        <f t="shared" si="849"/>
        <v>0</v>
      </c>
    </row>
    <row r="4009" spans="1:21" x14ac:dyDescent="0.25">
      <c r="A4009" s="6">
        <v>41.09</v>
      </c>
      <c r="B4009" s="31" t="s">
        <v>90</v>
      </c>
      <c r="D4009" s="87">
        <v>290517002011</v>
      </c>
      <c r="E4009" s="3">
        <v>0.6</v>
      </c>
      <c r="L4009" s="97"/>
      <c r="M4009" s="5"/>
      <c r="N4009" s="5"/>
      <c r="O4009" s="5"/>
      <c r="Q4009" s="23"/>
      <c r="T4009" s="24"/>
      <c r="U4009" s="25"/>
    </row>
    <row r="4010" spans="1:21" x14ac:dyDescent="0.25">
      <c r="A4010" s="6">
        <v>41.1</v>
      </c>
      <c r="B4010" s="31" t="s">
        <v>90</v>
      </c>
      <c r="D4010" s="89">
        <v>901530909000</v>
      </c>
      <c r="E4010" s="3">
        <v>0.6</v>
      </c>
      <c r="K4010" s="3">
        <f>K4008+1</f>
        <v>2955</v>
      </c>
      <c r="L4010" s="97" t="str">
        <f>IF(TRIM('Ek.3-A'!F4010)&lt;&gt;"","var","yok")</f>
        <v>yok</v>
      </c>
      <c r="M4010" s="5" t="str">
        <f>IF('Ek.3-A'!F4010="", "", IF(VLOOKUP('Ek.3-A'!F4010, Veriler!D:E, 2, 0)=0, "", VLOOKUP('Ek.3-A'!F4010, Veriler!D:E, 2, 0)))</f>
        <v/>
      </c>
      <c r="N4010" s="5" t="str">
        <f>IF('Ek.3-A'!P4010="", "", 'Ek.3-A'!P4010)</f>
        <v/>
      </c>
      <c r="O4010" s="142">
        <f>'Ek.3-A'!S4010</f>
        <v>0</v>
      </c>
      <c r="P4010" s="143" t="str">
        <f>'Ek.3-A'!L4010</f>
        <v/>
      </c>
      <c r="Q4010" s="24" t="str">
        <f>'Ek.3-A'!M4010</f>
        <v/>
      </c>
      <c r="R4010" s="24">
        <f t="shared" ref="R4010:R4023" si="851">IF(L4010="var",0,IF(Q4010&lt;=0.005,Q4010,0))</f>
        <v>0</v>
      </c>
      <c r="S4010" s="141" t="str">
        <f t="shared" ref="S4010:S4023" si="852">IF(Q4010&lt;=0.005,"E","H")</f>
        <v>H</v>
      </c>
      <c r="T4010" s="24">
        <f>IF(S4010="E",SUM($R$5:R4010),0)</f>
        <v>0</v>
      </c>
      <c r="U4010" s="143">
        <f t="shared" ref="U4010:U4023" si="853">IF(T4010&lt;=0.1, O4010, IF(R4010&gt;$G$2, R4010*O4010, $G$2*O4010))</f>
        <v>0</v>
      </c>
    </row>
    <row r="4011" spans="1:21" x14ac:dyDescent="0.25">
      <c r="A4011" s="6">
        <v>41.11</v>
      </c>
      <c r="B4011" s="31" t="s">
        <v>90</v>
      </c>
      <c r="D4011" s="87">
        <v>500720410000</v>
      </c>
      <c r="E4011" s="3">
        <v>0.6</v>
      </c>
      <c r="K4011" s="3">
        <f t="shared" ref="K4011:K4023" si="854">K4010+1</f>
        <v>2956</v>
      </c>
      <c r="L4011" s="97" t="str">
        <f>IF(TRIM('Ek.3-A'!F4011)&lt;&gt;"","var","yok")</f>
        <v>yok</v>
      </c>
      <c r="M4011" s="5" t="str">
        <f>IF('Ek.3-A'!F4011="", "", IF(VLOOKUP('Ek.3-A'!F4011, Veriler!D:E, 2, 0)=0, "", VLOOKUP('Ek.3-A'!F4011, Veriler!D:E, 2, 0)))</f>
        <v/>
      </c>
      <c r="N4011" s="5" t="str">
        <f>IF('Ek.3-A'!P4011="", "", 'Ek.3-A'!P4011)</f>
        <v/>
      </c>
      <c r="O4011" s="142">
        <f>'Ek.3-A'!S4011</f>
        <v>0</v>
      </c>
      <c r="P4011" s="143" t="str">
        <f>'Ek.3-A'!L4011</f>
        <v/>
      </c>
      <c r="Q4011" s="24" t="str">
        <f>'Ek.3-A'!M4011</f>
        <v/>
      </c>
      <c r="R4011" s="24">
        <f t="shared" si="851"/>
        <v>0</v>
      </c>
      <c r="S4011" s="141" t="str">
        <f t="shared" si="852"/>
        <v>H</v>
      </c>
      <c r="T4011" s="24">
        <f>IF(S4011="E",SUM($R$5:R4011),0)</f>
        <v>0</v>
      </c>
      <c r="U4011" s="143">
        <f t="shared" si="853"/>
        <v>0</v>
      </c>
    </row>
    <row r="4012" spans="1:21" x14ac:dyDescent="0.25">
      <c r="A4012" s="6">
        <v>41.12</v>
      </c>
      <c r="B4012" s="31" t="s">
        <v>90</v>
      </c>
      <c r="D4012" s="89">
        <v>280519900013</v>
      </c>
      <c r="E4012" s="3">
        <v>0.6</v>
      </c>
      <c r="K4012" s="3">
        <f t="shared" si="854"/>
        <v>2957</v>
      </c>
      <c r="L4012" s="97" t="str">
        <f>IF(TRIM('Ek.3-A'!F4012)&lt;&gt;"","var","yok")</f>
        <v>yok</v>
      </c>
      <c r="M4012" s="5" t="str">
        <f>IF('Ek.3-A'!F4012="", "", IF(VLOOKUP('Ek.3-A'!F4012, Veriler!D:E, 2, 0)=0, "", VLOOKUP('Ek.3-A'!F4012, Veriler!D:E, 2, 0)))</f>
        <v/>
      </c>
      <c r="N4012" s="5" t="str">
        <f>IF('Ek.3-A'!P4012="", "", 'Ek.3-A'!P4012)</f>
        <v/>
      </c>
      <c r="O4012" s="142">
        <f>'Ek.3-A'!S4012</f>
        <v>0</v>
      </c>
      <c r="P4012" s="143" t="str">
        <f>'Ek.3-A'!L4012</f>
        <v/>
      </c>
      <c r="Q4012" s="24" t="str">
        <f>'Ek.3-A'!M4012</f>
        <v/>
      </c>
      <c r="R4012" s="24">
        <f t="shared" si="851"/>
        <v>0</v>
      </c>
      <c r="S4012" s="141" t="str">
        <f t="shared" si="852"/>
        <v>H</v>
      </c>
      <c r="T4012" s="24">
        <f>IF(S4012="E",SUM($R$5:R4012),0)</f>
        <v>0</v>
      </c>
      <c r="U4012" s="143">
        <f t="shared" si="853"/>
        <v>0</v>
      </c>
    </row>
    <row r="4013" spans="1:21" x14ac:dyDescent="0.25">
      <c r="A4013" s="6">
        <v>41.13</v>
      </c>
      <c r="B4013" s="31" t="s">
        <v>90</v>
      </c>
      <c r="D4013" s="87">
        <v>853931900019</v>
      </c>
      <c r="E4013" s="3">
        <v>0.6</v>
      </c>
      <c r="K4013" s="3">
        <f t="shared" si="854"/>
        <v>2958</v>
      </c>
      <c r="L4013" s="97" t="str">
        <f>IF(TRIM('Ek.3-A'!F4013)&lt;&gt;"","var","yok")</f>
        <v>yok</v>
      </c>
      <c r="M4013" s="5" t="str">
        <f>IF('Ek.3-A'!F4013="", "", IF(VLOOKUP('Ek.3-A'!F4013, Veriler!D:E, 2, 0)=0, "", VLOOKUP('Ek.3-A'!F4013, Veriler!D:E, 2, 0)))</f>
        <v/>
      </c>
      <c r="N4013" s="5" t="str">
        <f>IF('Ek.3-A'!P4013="", "", 'Ek.3-A'!P4013)</f>
        <v/>
      </c>
      <c r="O4013" s="142">
        <f>'Ek.3-A'!S4013</f>
        <v>0</v>
      </c>
      <c r="P4013" s="143" t="str">
        <f>'Ek.3-A'!L4013</f>
        <v/>
      </c>
      <c r="Q4013" s="24" t="str">
        <f>'Ek.3-A'!M4013</f>
        <v/>
      </c>
      <c r="R4013" s="24">
        <f t="shared" si="851"/>
        <v>0</v>
      </c>
      <c r="S4013" s="141" t="str">
        <f t="shared" si="852"/>
        <v>H</v>
      </c>
      <c r="T4013" s="24">
        <f>IF(S4013="E",SUM($R$5:R4013),0)</f>
        <v>0</v>
      </c>
      <c r="U4013" s="143">
        <f t="shared" si="853"/>
        <v>0</v>
      </c>
    </row>
    <row r="4014" spans="1:21" x14ac:dyDescent="0.25">
      <c r="A4014" s="6">
        <v>41.14</v>
      </c>
      <c r="B4014" s="31" t="s">
        <v>90</v>
      </c>
      <c r="D4014" s="89">
        <v>853931900011</v>
      </c>
      <c r="E4014" s="3">
        <v>0.6</v>
      </c>
      <c r="K4014" s="3">
        <f t="shared" si="854"/>
        <v>2959</v>
      </c>
      <c r="L4014" s="97" t="str">
        <f>IF(TRIM('Ek.3-A'!F4014)&lt;&gt;"","var","yok")</f>
        <v>yok</v>
      </c>
      <c r="M4014" s="5" t="str">
        <f>IF('Ek.3-A'!F4014="", "", IF(VLOOKUP('Ek.3-A'!F4014, Veriler!D:E, 2, 0)=0, "", VLOOKUP('Ek.3-A'!F4014, Veriler!D:E, 2, 0)))</f>
        <v/>
      </c>
      <c r="N4014" s="5" t="str">
        <f>IF('Ek.3-A'!P4014="", "", 'Ek.3-A'!P4014)</f>
        <v/>
      </c>
      <c r="O4014" s="142">
        <f>'Ek.3-A'!S4014</f>
        <v>0</v>
      </c>
      <c r="P4014" s="143" t="str">
        <f>'Ek.3-A'!L4014</f>
        <v/>
      </c>
      <c r="Q4014" s="24" t="str">
        <f>'Ek.3-A'!M4014</f>
        <v/>
      </c>
      <c r="R4014" s="24">
        <f t="shared" si="851"/>
        <v>0</v>
      </c>
      <c r="S4014" s="141" t="str">
        <f t="shared" si="852"/>
        <v>H</v>
      </c>
      <c r="T4014" s="24">
        <f>IF(S4014="E",SUM($R$5:R4014),0)</f>
        <v>0</v>
      </c>
      <c r="U4014" s="143">
        <f t="shared" si="853"/>
        <v>0</v>
      </c>
    </row>
    <row r="4015" spans="1:21" x14ac:dyDescent="0.25">
      <c r="A4015" s="6">
        <v>41.15</v>
      </c>
      <c r="B4015" s="31" t="s">
        <v>90</v>
      </c>
      <c r="D4015" s="87">
        <v>853931100014</v>
      </c>
      <c r="E4015" s="3">
        <v>0.6</v>
      </c>
      <c r="K4015" s="3">
        <f t="shared" si="854"/>
        <v>2960</v>
      </c>
      <c r="L4015" s="97" t="str">
        <f>IF(TRIM('Ek.3-A'!F4015)&lt;&gt;"","var","yok")</f>
        <v>yok</v>
      </c>
      <c r="M4015" s="5" t="str">
        <f>IF('Ek.3-A'!F4015="", "", IF(VLOOKUP('Ek.3-A'!F4015, Veriler!D:E, 2, 0)=0, "", VLOOKUP('Ek.3-A'!F4015, Veriler!D:E, 2, 0)))</f>
        <v/>
      </c>
      <c r="N4015" s="5" t="str">
        <f>IF('Ek.3-A'!P4015="", "", 'Ek.3-A'!P4015)</f>
        <v/>
      </c>
      <c r="O4015" s="142">
        <f>'Ek.3-A'!S4015</f>
        <v>0</v>
      </c>
      <c r="P4015" s="143" t="str">
        <f>'Ek.3-A'!L4015</f>
        <v/>
      </c>
      <c r="Q4015" s="24" t="str">
        <f>'Ek.3-A'!M4015</f>
        <v/>
      </c>
      <c r="R4015" s="24">
        <f t="shared" si="851"/>
        <v>0</v>
      </c>
      <c r="S4015" s="141" t="str">
        <f t="shared" si="852"/>
        <v>H</v>
      </c>
      <c r="T4015" s="24">
        <f>IF(S4015="E",SUM($R$5:R4015),0)</f>
        <v>0</v>
      </c>
      <c r="U4015" s="143">
        <f t="shared" si="853"/>
        <v>0</v>
      </c>
    </row>
    <row r="4016" spans="1:21" x14ac:dyDescent="0.25">
      <c r="A4016" s="6">
        <v>41.16</v>
      </c>
      <c r="B4016" s="31" t="s">
        <v>90</v>
      </c>
      <c r="D4016" s="89">
        <v>853931100011</v>
      </c>
      <c r="E4016" s="3">
        <v>0.6</v>
      </c>
      <c r="K4016" s="3">
        <f t="shared" si="854"/>
        <v>2961</v>
      </c>
      <c r="L4016" s="97" t="str">
        <f>IF(TRIM('Ek.3-A'!F4016)&lt;&gt;"","var","yok")</f>
        <v>yok</v>
      </c>
      <c r="M4016" s="5" t="str">
        <f>IF('Ek.3-A'!F4016="", "", IF(VLOOKUP('Ek.3-A'!F4016, Veriler!D:E, 2, 0)=0, "", VLOOKUP('Ek.3-A'!F4016, Veriler!D:E, 2, 0)))</f>
        <v/>
      </c>
      <c r="N4016" s="5" t="str">
        <f>IF('Ek.3-A'!P4016="", "", 'Ek.3-A'!P4016)</f>
        <v/>
      </c>
      <c r="O4016" s="142">
        <f>'Ek.3-A'!S4016</f>
        <v>0</v>
      </c>
      <c r="P4016" s="143" t="str">
        <f>'Ek.3-A'!L4016</f>
        <v/>
      </c>
      <c r="Q4016" s="24" t="str">
        <f>'Ek.3-A'!M4016</f>
        <v/>
      </c>
      <c r="R4016" s="24">
        <f t="shared" si="851"/>
        <v>0</v>
      </c>
      <c r="S4016" s="141" t="str">
        <f t="shared" si="852"/>
        <v>H</v>
      </c>
      <c r="T4016" s="24">
        <f>IF(S4016="E",SUM($R$5:R4016),0)</f>
        <v>0</v>
      </c>
      <c r="U4016" s="143">
        <f t="shared" si="853"/>
        <v>0</v>
      </c>
    </row>
    <row r="4017" spans="1:41" x14ac:dyDescent="0.25">
      <c r="A4017" s="6">
        <v>41.17</v>
      </c>
      <c r="B4017" s="31" t="s">
        <v>90</v>
      </c>
      <c r="D4017" s="87">
        <v>853931100012</v>
      </c>
      <c r="E4017" s="3">
        <v>0.6</v>
      </c>
      <c r="K4017" s="3">
        <f t="shared" si="854"/>
        <v>2962</v>
      </c>
      <c r="L4017" s="97" t="str">
        <f>IF(TRIM('Ek.3-A'!F4017)&lt;&gt;"","var","yok")</f>
        <v>yok</v>
      </c>
      <c r="M4017" s="5" t="str">
        <f>IF('Ek.3-A'!F4017="", "", IF(VLOOKUP('Ek.3-A'!F4017, Veriler!D:E, 2, 0)=0, "", VLOOKUP('Ek.3-A'!F4017, Veriler!D:E, 2, 0)))</f>
        <v/>
      </c>
      <c r="N4017" s="5" t="str">
        <f>IF('Ek.3-A'!P4017="", "", 'Ek.3-A'!P4017)</f>
        <v/>
      </c>
      <c r="O4017" s="142">
        <f>'Ek.3-A'!S4017</f>
        <v>0</v>
      </c>
      <c r="P4017" s="143" t="str">
        <f>'Ek.3-A'!L4017</f>
        <v/>
      </c>
      <c r="Q4017" s="24" t="str">
        <f>'Ek.3-A'!M4017</f>
        <v/>
      </c>
      <c r="R4017" s="24">
        <f t="shared" si="851"/>
        <v>0</v>
      </c>
      <c r="S4017" s="141" t="str">
        <f t="shared" si="852"/>
        <v>H</v>
      </c>
      <c r="T4017" s="24">
        <f>IF(S4017="E",SUM($R$5:R4017),0)</f>
        <v>0</v>
      </c>
      <c r="U4017" s="143">
        <f t="shared" si="853"/>
        <v>0</v>
      </c>
    </row>
    <row r="4018" spans="1:41" x14ac:dyDescent="0.25">
      <c r="A4018" s="6">
        <v>41.18</v>
      </c>
      <c r="B4018" s="31" t="s">
        <v>90</v>
      </c>
      <c r="D4018" s="89">
        <v>853931100013</v>
      </c>
      <c r="E4018" s="3">
        <v>0.6</v>
      </c>
      <c r="K4018" s="3">
        <f t="shared" si="854"/>
        <v>2963</v>
      </c>
      <c r="L4018" s="97" t="str">
        <f>IF(TRIM('Ek.3-A'!F4018)&lt;&gt;"","var","yok")</f>
        <v>yok</v>
      </c>
      <c r="M4018" s="5" t="str">
        <f>IF('Ek.3-A'!F4018="", "", IF(VLOOKUP('Ek.3-A'!F4018, Veriler!D:E, 2, 0)=0, "", VLOOKUP('Ek.3-A'!F4018, Veriler!D:E, 2, 0)))</f>
        <v/>
      </c>
      <c r="N4018" s="5" t="str">
        <f>IF('Ek.3-A'!P4018="", "", 'Ek.3-A'!P4018)</f>
        <v/>
      </c>
      <c r="O4018" s="142">
        <f>'Ek.3-A'!S4018</f>
        <v>0</v>
      </c>
      <c r="P4018" s="143" t="str">
        <f>'Ek.3-A'!L4018</f>
        <v/>
      </c>
      <c r="Q4018" s="24" t="str">
        <f>'Ek.3-A'!M4018</f>
        <v/>
      </c>
      <c r="R4018" s="24">
        <f t="shared" si="851"/>
        <v>0</v>
      </c>
      <c r="S4018" s="141" t="str">
        <f t="shared" si="852"/>
        <v>H</v>
      </c>
      <c r="T4018" s="24">
        <f>IF(S4018="E",SUM($R$5:R4018),0)</f>
        <v>0</v>
      </c>
      <c r="U4018" s="143">
        <f t="shared" si="853"/>
        <v>0</v>
      </c>
    </row>
    <row r="4019" spans="1:41" x14ac:dyDescent="0.25">
      <c r="A4019" s="6">
        <v>41.19</v>
      </c>
      <c r="B4019" s="31" t="s">
        <v>90</v>
      </c>
      <c r="D4019" s="87">
        <v>854099000000</v>
      </c>
      <c r="E4019" s="3">
        <v>0.6</v>
      </c>
      <c r="K4019" s="3">
        <f t="shared" si="854"/>
        <v>2964</v>
      </c>
      <c r="L4019" s="97" t="str">
        <f>IF(TRIM('Ek.3-A'!F4019)&lt;&gt;"","var","yok")</f>
        <v>yok</v>
      </c>
      <c r="M4019" s="5" t="str">
        <f>IF('Ek.3-A'!F4019="", "", IF(VLOOKUP('Ek.3-A'!F4019, Veriler!D:E, 2, 0)=0, "", VLOOKUP('Ek.3-A'!F4019, Veriler!D:E, 2, 0)))</f>
        <v/>
      </c>
      <c r="N4019" s="5" t="str">
        <f>IF('Ek.3-A'!P4019="", "", 'Ek.3-A'!P4019)</f>
        <v/>
      </c>
      <c r="O4019" s="142">
        <f>'Ek.3-A'!S4019</f>
        <v>0</v>
      </c>
      <c r="P4019" s="143" t="str">
        <f>'Ek.3-A'!L4019</f>
        <v/>
      </c>
      <c r="Q4019" s="24" t="str">
        <f>'Ek.3-A'!M4019</f>
        <v/>
      </c>
      <c r="R4019" s="24">
        <f t="shared" si="851"/>
        <v>0</v>
      </c>
      <c r="S4019" s="141" t="str">
        <f t="shared" si="852"/>
        <v>H</v>
      </c>
      <c r="T4019" s="24">
        <f>IF(S4019="E",SUM($R$5:R4019),0)</f>
        <v>0</v>
      </c>
      <c r="U4019" s="143">
        <f t="shared" si="853"/>
        <v>0</v>
      </c>
    </row>
    <row r="4020" spans="1:41" x14ac:dyDescent="0.25">
      <c r="A4020" s="6">
        <v>41.2</v>
      </c>
      <c r="B4020" s="31" t="s">
        <v>90</v>
      </c>
      <c r="D4020" s="89">
        <v>410711900000</v>
      </c>
      <c r="E4020" s="3">
        <v>0.6</v>
      </c>
      <c r="K4020" s="3">
        <f t="shared" si="854"/>
        <v>2965</v>
      </c>
      <c r="L4020" s="97" t="str">
        <f>IF(TRIM('Ek.3-A'!F4020)&lt;&gt;"","var","yok")</f>
        <v>yok</v>
      </c>
      <c r="M4020" s="5" t="str">
        <f>IF('Ek.3-A'!F4020="", "", IF(VLOOKUP('Ek.3-A'!F4020, Veriler!D:E, 2, 0)=0, "", VLOOKUP('Ek.3-A'!F4020, Veriler!D:E, 2, 0)))</f>
        <v/>
      </c>
      <c r="N4020" s="5" t="str">
        <f>IF('Ek.3-A'!P4020="", "", 'Ek.3-A'!P4020)</f>
        <v/>
      </c>
      <c r="O4020" s="142">
        <f>'Ek.3-A'!S4020</f>
        <v>0</v>
      </c>
      <c r="P4020" s="143" t="str">
        <f>'Ek.3-A'!L4020</f>
        <v/>
      </c>
      <c r="Q4020" s="24" t="str">
        <f>'Ek.3-A'!M4020</f>
        <v/>
      </c>
      <c r="R4020" s="24">
        <f t="shared" si="851"/>
        <v>0</v>
      </c>
      <c r="S4020" s="141" t="str">
        <f t="shared" si="852"/>
        <v>H</v>
      </c>
      <c r="T4020" s="24">
        <f>IF(S4020="E",SUM($R$5:R4020),0)</f>
        <v>0</v>
      </c>
      <c r="U4020" s="143">
        <f t="shared" si="853"/>
        <v>0</v>
      </c>
    </row>
    <row r="4021" spans="1:41" x14ac:dyDescent="0.25">
      <c r="A4021" s="6">
        <v>41.21</v>
      </c>
      <c r="B4021" s="31" t="s">
        <v>90</v>
      </c>
      <c r="D4021" s="87">
        <v>410719900000</v>
      </c>
      <c r="E4021" s="3">
        <v>0.6</v>
      </c>
      <c r="K4021" s="3">
        <f t="shared" si="854"/>
        <v>2966</v>
      </c>
      <c r="L4021" s="97" t="str">
        <f>IF(TRIM('Ek.3-A'!F4021)&lt;&gt;"","var","yok")</f>
        <v>yok</v>
      </c>
      <c r="M4021" s="5" t="str">
        <f>IF('Ek.3-A'!F4021="", "", IF(VLOOKUP('Ek.3-A'!F4021, Veriler!D:E, 2, 0)=0, "", VLOOKUP('Ek.3-A'!F4021, Veriler!D:E, 2, 0)))</f>
        <v/>
      </c>
      <c r="N4021" s="5" t="str">
        <f>IF('Ek.3-A'!P4021="", "", 'Ek.3-A'!P4021)</f>
        <v/>
      </c>
      <c r="O4021" s="142">
        <f>'Ek.3-A'!S4021</f>
        <v>0</v>
      </c>
      <c r="P4021" s="143" t="str">
        <f>'Ek.3-A'!L4021</f>
        <v/>
      </c>
      <c r="Q4021" s="24" t="str">
        <f>'Ek.3-A'!M4021</f>
        <v/>
      </c>
      <c r="R4021" s="24">
        <f t="shared" si="851"/>
        <v>0</v>
      </c>
      <c r="S4021" s="141" t="str">
        <f t="shared" si="852"/>
        <v>H</v>
      </c>
      <c r="T4021" s="24">
        <f>IF(S4021="E",SUM($R$5:R4021),0)</f>
        <v>0</v>
      </c>
      <c r="U4021" s="143">
        <f t="shared" si="853"/>
        <v>0</v>
      </c>
    </row>
    <row r="4022" spans="1:41" x14ac:dyDescent="0.25">
      <c r="A4022" s="6">
        <v>41.22</v>
      </c>
      <c r="B4022" s="31" t="s">
        <v>90</v>
      </c>
      <c r="D4022" s="89">
        <v>840999000039</v>
      </c>
      <c r="E4022" s="3">
        <v>0.6</v>
      </c>
      <c r="K4022" s="3">
        <f t="shared" si="854"/>
        <v>2967</v>
      </c>
      <c r="L4022" s="97" t="str">
        <f>IF(TRIM('Ek.3-A'!F4022)&lt;&gt;"","var","yok")</f>
        <v>yok</v>
      </c>
      <c r="M4022" s="5" t="str">
        <f>IF('Ek.3-A'!F4022="", "", IF(VLOOKUP('Ek.3-A'!F4022, Veriler!D:E, 2, 0)=0, "", VLOOKUP('Ek.3-A'!F4022, Veriler!D:E, 2, 0)))</f>
        <v/>
      </c>
      <c r="N4022" s="5" t="str">
        <f>IF('Ek.3-A'!P4022="", "", 'Ek.3-A'!P4022)</f>
        <v/>
      </c>
      <c r="O4022" s="142">
        <f>'Ek.3-A'!S4022</f>
        <v>0</v>
      </c>
      <c r="P4022" s="143" t="str">
        <f>'Ek.3-A'!L4022</f>
        <v/>
      </c>
      <c r="Q4022" s="24" t="str">
        <f>'Ek.3-A'!M4022</f>
        <v/>
      </c>
      <c r="R4022" s="24">
        <f t="shared" si="851"/>
        <v>0</v>
      </c>
      <c r="S4022" s="141" t="str">
        <f t="shared" si="852"/>
        <v>H</v>
      </c>
      <c r="T4022" s="24">
        <f>IF(S4022="E",SUM($R$5:R4022),0)</f>
        <v>0</v>
      </c>
      <c r="U4022" s="143">
        <f t="shared" si="853"/>
        <v>0</v>
      </c>
    </row>
    <row r="4023" spans="1:41" x14ac:dyDescent="0.25">
      <c r="A4023" s="6">
        <v>41.23</v>
      </c>
      <c r="B4023" s="31" t="s">
        <v>90</v>
      </c>
      <c r="D4023" s="87">
        <v>842870000000</v>
      </c>
      <c r="E4023" s="3">
        <v>0.6</v>
      </c>
      <c r="K4023" s="3">
        <f t="shared" si="854"/>
        <v>2968</v>
      </c>
      <c r="L4023" s="97" t="str">
        <f>IF(TRIM('Ek.3-A'!F4023)&lt;&gt;"","var","yok")</f>
        <v>yok</v>
      </c>
      <c r="M4023" s="5" t="str">
        <f>IF('Ek.3-A'!F4023="", "", IF(VLOOKUP('Ek.3-A'!F4023, Veriler!D:E, 2, 0)=0, "", VLOOKUP('Ek.3-A'!F4023, Veriler!D:E, 2, 0)))</f>
        <v/>
      </c>
      <c r="N4023" s="5" t="str">
        <f>IF('Ek.3-A'!P4023="", "", 'Ek.3-A'!P4023)</f>
        <v/>
      </c>
      <c r="O4023" s="142">
        <f>'Ek.3-A'!S4023</f>
        <v>0</v>
      </c>
      <c r="P4023" s="143" t="str">
        <f>'Ek.3-A'!L4023</f>
        <v/>
      </c>
      <c r="Q4023" s="24" t="str">
        <f>'Ek.3-A'!M4023</f>
        <v/>
      </c>
      <c r="R4023" s="24">
        <f t="shared" si="851"/>
        <v>0</v>
      </c>
      <c r="S4023" s="141" t="str">
        <f t="shared" si="852"/>
        <v>H</v>
      </c>
      <c r="T4023" s="24">
        <f>IF(S4023="E",SUM($R$5:R4023),0)</f>
        <v>0</v>
      </c>
      <c r="U4023" s="143">
        <f t="shared" si="853"/>
        <v>0</v>
      </c>
    </row>
    <row r="4024" spans="1:41" x14ac:dyDescent="0.25">
      <c r="A4024" s="6">
        <v>41.24</v>
      </c>
      <c r="B4024" s="31" t="s">
        <v>90</v>
      </c>
      <c r="D4024" s="89">
        <v>847950000000</v>
      </c>
      <c r="E4024" s="3">
        <v>0.6</v>
      </c>
      <c r="T4024" s="24"/>
      <c r="U4024" s="25"/>
      <c r="AO4024" s="140">
        <f>'Ek.3-A'!L4024</f>
        <v>0</v>
      </c>
    </row>
    <row r="4025" spans="1:41" x14ac:dyDescent="0.25">
      <c r="A4025" s="6">
        <v>41.25</v>
      </c>
      <c r="B4025" s="31" t="s">
        <v>90</v>
      </c>
      <c r="D4025" s="87">
        <v>850720200019</v>
      </c>
      <c r="E4025" s="3">
        <v>0.6</v>
      </c>
      <c r="T4025" s="24"/>
      <c r="U4025" s="25"/>
    </row>
    <row r="4026" spans="1:41" x14ac:dyDescent="0.25">
      <c r="A4026" s="6">
        <v>41.26</v>
      </c>
      <c r="B4026" s="31" t="s">
        <v>90</v>
      </c>
      <c r="D4026" s="89">
        <v>850720200011</v>
      </c>
      <c r="E4026" s="3">
        <v>0.6</v>
      </c>
      <c r="T4026" s="24"/>
      <c r="U4026" s="25"/>
    </row>
    <row r="4027" spans="1:41" x14ac:dyDescent="0.25">
      <c r="A4027" s="6">
        <v>41.27</v>
      </c>
      <c r="B4027" s="31" t="s">
        <v>90</v>
      </c>
      <c r="D4027" s="87">
        <v>285390300000</v>
      </c>
      <c r="E4027" s="3">
        <v>0.6</v>
      </c>
      <c r="T4027" s="24"/>
      <c r="U4027" s="25"/>
    </row>
    <row r="4028" spans="1:41" x14ac:dyDescent="0.25">
      <c r="A4028" s="6">
        <v>41.28</v>
      </c>
      <c r="B4028" s="31" t="s">
        <v>90</v>
      </c>
      <c r="D4028" s="89">
        <v>853120950000</v>
      </c>
      <c r="E4028" s="3">
        <v>0.6</v>
      </c>
      <c r="T4028" s="24"/>
      <c r="U4028" s="25"/>
    </row>
    <row r="4029" spans="1:41" x14ac:dyDescent="0.25">
      <c r="A4029" s="6">
        <v>41.29</v>
      </c>
      <c r="B4029" s="31" t="s">
        <v>90</v>
      </c>
      <c r="D4029" s="87">
        <v>902690009000</v>
      </c>
      <c r="E4029" s="3">
        <v>0.6</v>
      </c>
      <c r="T4029" s="24"/>
      <c r="U4029" s="25"/>
    </row>
    <row r="4030" spans="1:41" x14ac:dyDescent="0.25">
      <c r="A4030" s="6">
        <v>41.3</v>
      </c>
      <c r="B4030" s="31" t="s">
        <v>90</v>
      </c>
      <c r="D4030" s="89">
        <v>380120100000</v>
      </c>
      <c r="E4030" s="3">
        <v>0.6</v>
      </c>
      <c r="T4030" s="24"/>
      <c r="U4030" s="25"/>
    </row>
    <row r="4031" spans="1:41" x14ac:dyDescent="0.25">
      <c r="A4031" s="6">
        <v>41.31</v>
      </c>
      <c r="B4031" s="31" t="s">
        <v>90</v>
      </c>
      <c r="D4031" s="87">
        <v>841370891000</v>
      </c>
      <c r="E4031" s="3">
        <v>0.6</v>
      </c>
      <c r="T4031" s="24"/>
      <c r="U4031" s="25"/>
    </row>
    <row r="4032" spans="1:41" x14ac:dyDescent="0.25">
      <c r="A4032" s="6">
        <v>41.32</v>
      </c>
      <c r="B4032" s="31" t="s">
        <v>90</v>
      </c>
      <c r="D4032" s="89">
        <v>841370899000</v>
      </c>
      <c r="E4032" s="3">
        <v>0.6</v>
      </c>
      <c r="T4032" s="24"/>
      <c r="U4032" s="25"/>
    </row>
    <row r="4033" spans="1:21" x14ac:dyDescent="0.25">
      <c r="A4033" s="6">
        <v>41.33</v>
      </c>
      <c r="B4033" s="31" t="s">
        <v>90</v>
      </c>
      <c r="D4033" s="87">
        <v>841319009019</v>
      </c>
      <c r="E4033" s="3">
        <v>0.6</v>
      </c>
      <c r="K4033" s="3">
        <f>K4023+1</f>
        <v>2969</v>
      </c>
      <c r="L4033" s="97" t="str">
        <f>IF(TRIM('Ek.3-A'!F4033)&lt;&gt;"","var","yok")</f>
        <v>yok</v>
      </c>
      <c r="M4033" s="5" t="str">
        <f>IF('Ek.3-A'!F4033="", "", IF(VLOOKUP('Ek.3-A'!F4033, Veriler!D:E, 2, 0)=0, "", VLOOKUP('Ek.3-A'!F4033, Veriler!D:E, 2, 0)))</f>
        <v/>
      </c>
      <c r="N4033" s="5" t="str">
        <f>IF('Ek.3-A'!P4033="", "", 'Ek.3-A'!P4033)</f>
        <v/>
      </c>
      <c r="O4033" s="142">
        <f>'Ek.3-A'!S4033</f>
        <v>0</v>
      </c>
      <c r="P4033" s="143" t="str">
        <f>'Ek.3-A'!L4033</f>
        <v/>
      </c>
      <c r="Q4033" s="24" t="str">
        <f>'Ek.3-A'!M4033</f>
        <v/>
      </c>
      <c r="R4033" s="24">
        <f t="shared" ref="R4033:R4046" si="855">IF(L4033="var",0,IF(Q4033&lt;=0.005,Q4033,0))</f>
        <v>0</v>
      </c>
      <c r="S4033" s="141" t="str">
        <f t="shared" ref="S4033:S4046" si="856">IF(Q4033&lt;=0.005,"E","H")</f>
        <v>H</v>
      </c>
      <c r="T4033" s="24">
        <f>IF(S4033="E",SUM($R$5:R4033),0)</f>
        <v>0</v>
      </c>
      <c r="U4033" s="143">
        <f t="shared" ref="U4033:U4046" si="857">IF(T4033&lt;=0.1, O4033, IF(R4033&gt;$G$2, R4033*O4033, $G$2*O4033))</f>
        <v>0</v>
      </c>
    </row>
    <row r="4034" spans="1:21" x14ac:dyDescent="0.25">
      <c r="A4034" s="6">
        <v>41.34</v>
      </c>
      <c r="B4034" s="31" t="s">
        <v>90</v>
      </c>
      <c r="D4034" s="89">
        <v>841381000000</v>
      </c>
      <c r="E4034" s="3">
        <v>0.6</v>
      </c>
      <c r="K4034" s="3">
        <f t="shared" ref="K4034:K4046" si="858">K4033+1</f>
        <v>2970</v>
      </c>
      <c r="L4034" s="97" t="str">
        <f>IF(TRIM('Ek.3-A'!F4034)&lt;&gt;"","var","yok")</f>
        <v>yok</v>
      </c>
      <c r="M4034" s="5" t="str">
        <f>IF('Ek.3-A'!F4034="", "", IF(VLOOKUP('Ek.3-A'!F4034, Veriler!D:E, 2, 0)=0, "", VLOOKUP('Ek.3-A'!F4034, Veriler!D:E, 2, 0)))</f>
        <v/>
      </c>
      <c r="N4034" s="5" t="str">
        <f>IF('Ek.3-A'!P4034="", "", 'Ek.3-A'!P4034)</f>
        <v/>
      </c>
      <c r="O4034" s="142">
        <f>'Ek.3-A'!S4034</f>
        <v>0</v>
      </c>
      <c r="P4034" s="143" t="str">
        <f>'Ek.3-A'!L4034</f>
        <v/>
      </c>
      <c r="Q4034" s="24" t="str">
        <f>'Ek.3-A'!M4034</f>
        <v/>
      </c>
      <c r="R4034" s="24">
        <f t="shared" si="855"/>
        <v>0</v>
      </c>
      <c r="S4034" s="141" t="str">
        <f t="shared" si="856"/>
        <v>H</v>
      </c>
      <c r="T4034" s="24">
        <f>IF(S4034="E",SUM($R$5:R4034),0)</f>
        <v>0</v>
      </c>
      <c r="U4034" s="143">
        <f t="shared" si="857"/>
        <v>0</v>
      </c>
    </row>
    <row r="4035" spans="1:21" x14ac:dyDescent="0.25">
      <c r="A4035" s="6">
        <v>41.35</v>
      </c>
      <c r="B4035" s="31" t="s">
        <v>90</v>
      </c>
      <c r="D4035" s="87">
        <v>841370359000</v>
      </c>
      <c r="E4035" s="3">
        <v>0.6</v>
      </c>
      <c r="K4035" s="3">
        <f t="shared" si="858"/>
        <v>2971</v>
      </c>
      <c r="L4035" s="97" t="str">
        <f>IF(TRIM('Ek.3-A'!F4035)&lt;&gt;"","var","yok")</f>
        <v>yok</v>
      </c>
      <c r="M4035" s="5" t="str">
        <f>IF('Ek.3-A'!F4035="", "", IF(VLOOKUP('Ek.3-A'!F4035, Veriler!D:E, 2, 0)=0, "", VLOOKUP('Ek.3-A'!F4035, Veriler!D:E, 2, 0)))</f>
        <v/>
      </c>
      <c r="N4035" s="5" t="str">
        <f>IF('Ek.3-A'!P4035="", "", 'Ek.3-A'!P4035)</f>
        <v/>
      </c>
      <c r="O4035" s="142">
        <f>'Ek.3-A'!S4035</f>
        <v>0</v>
      </c>
      <c r="P4035" s="143" t="str">
        <f>'Ek.3-A'!L4035</f>
        <v/>
      </c>
      <c r="Q4035" s="24" t="str">
        <f>'Ek.3-A'!M4035</f>
        <v/>
      </c>
      <c r="R4035" s="24">
        <f t="shared" si="855"/>
        <v>0</v>
      </c>
      <c r="S4035" s="141" t="str">
        <f t="shared" si="856"/>
        <v>H</v>
      </c>
      <c r="T4035" s="24">
        <f>IF(S4035="E",SUM($R$5:R4035),0)</f>
        <v>0</v>
      </c>
      <c r="U4035" s="143">
        <f t="shared" si="857"/>
        <v>0</v>
      </c>
    </row>
    <row r="4036" spans="1:21" x14ac:dyDescent="0.25">
      <c r="A4036" s="6">
        <v>41.36</v>
      </c>
      <c r="B4036" s="31" t="s">
        <v>90</v>
      </c>
      <c r="D4036" s="90">
        <v>841350801000</v>
      </c>
      <c r="E4036" s="3">
        <v>0.6</v>
      </c>
      <c r="K4036" s="3">
        <f t="shared" si="858"/>
        <v>2972</v>
      </c>
      <c r="L4036" s="97" t="str">
        <f>IF(TRIM('Ek.3-A'!F4036)&lt;&gt;"","var","yok")</f>
        <v>yok</v>
      </c>
      <c r="M4036" s="5" t="str">
        <f>IF('Ek.3-A'!F4036="", "", IF(VLOOKUP('Ek.3-A'!F4036, Veriler!D:E, 2, 0)=0, "", VLOOKUP('Ek.3-A'!F4036, Veriler!D:E, 2, 0)))</f>
        <v/>
      </c>
      <c r="N4036" s="5" t="str">
        <f>IF('Ek.3-A'!P4036="", "", 'Ek.3-A'!P4036)</f>
        <v/>
      </c>
      <c r="O4036" s="142">
        <f>'Ek.3-A'!S4036</f>
        <v>0</v>
      </c>
      <c r="P4036" s="143" t="str">
        <f>'Ek.3-A'!L4036</f>
        <v/>
      </c>
      <c r="Q4036" s="24" t="str">
        <f>'Ek.3-A'!M4036</f>
        <v/>
      </c>
      <c r="R4036" s="24">
        <f t="shared" si="855"/>
        <v>0</v>
      </c>
      <c r="S4036" s="141" t="str">
        <f t="shared" si="856"/>
        <v>H</v>
      </c>
      <c r="T4036" s="24">
        <f>IF(S4036="E",SUM($R$5:R4036),0)</f>
        <v>0</v>
      </c>
      <c r="U4036" s="143">
        <f t="shared" si="857"/>
        <v>0</v>
      </c>
    </row>
    <row r="4037" spans="1:21" x14ac:dyDescent="0.25">
      <c r="A4037" s="6">
        <v>41.37</v>
      </c>
      <c r="B4037" s="31" t="s">
        <v>90</v>
      </c>
      <c r="D4037" s="91">
        <v>841350809000</v>
      </c>
      <c r="E4037" s="3">
        <v>0.6</v>
      </c>
      <c r="K4037" s="3">
        <f t="shared" si="858"/>
        <v>2973</v>
      </c>
      <c r="L4037" s="97" t="str">
        <f>IF(TRIM('Ek.3-A'!F4037)&lt;&gt;"","var","yok")</f>
        <v>yok</v>
      </c>
      <c r="M4037" s="5" t="str">
        <f>IF('Ek.3-A'!F4037="", "", IF(VLOOKUP('Ek.3-A'!F4037, Veriler!D:E, 2, 0)=0, "", VLOOKUP('Ek.3-A'!F4037, Veriler!D:E, 2, 0)))</f>
        <v/>
      </c>
      <c r="N4037" s="5" t="str">
        <f>IF('Ek.3-A'!P4037="", "", 'Ek.3-A'!P4037)</f>
        <v/>
      </c>
      <c r="O4037" s="142">
        <f>'Ek.3-A'!S4037</f>
        <v>0</v>
      </c>
      <c r="P4037" s="143" t="str">
        <f>'Ek.3-A'!L4037</f>
        <v/>
      </c>
      <c r="Q4037" s="24" t="str">
        <f>'Ek.3-A'!M4037</f>
        <v/>
      </c>
      <c r="R4037" s="24">
        <f t="shared" si="855"/>
        <v>0</v>
      </c>
      <c r="S4037" s="141" t="str">
        <f t="shared" si="856"/>
        <v>H</v>
      </c>
      <c r="T4037" s="24">
        <f>IF(S4037="E",SUM($R$5:R4037),0)</f>
        <v>0</v>
      </c>
      <c r="U4037" s="143">
        <f t="shared" si="857"/>
        <v>0</v>
      </c>
    </row>
    <row r="4038" spans="1:21" x14ac:dyDescent="0.25">
      <c r="A4038" s="6">
        <v>41.38</v>
      </c>
      <c r="B4038" s="31" t="s">
        <v>90</v>
      </c>
      <c r="D4038" s="87">
        <v>841350401000</v>
      </c>
      <c r="E4038" s="3">
        <v>0.6</v>
      </c>
      <c r="K4038" s="3">
        <f t="shared" si="858"/>
        <v>2974</v>
      </c>
      <c r="L4038" s="97" t="str">
        <f>IF(TRIM('Ek.3-A'!F4038)&lt;&gt;"","var","yok")</f>
        <v>yok</v>
      </c>
      <c r="M4038" s="5" t="str">
        <f>IF('Ek.3-A'!F4038="", "", IF(VLOOKUP('Ek.3-A'!F4038, Veriler!D:E, 2, 0)=0, "", VLOOKUP('Ek.3-A'!F4038, Veriler!D:E, 2, 0)))</f>
        <v/>
      </c>
      <c r="N4038" s="5" t="str">
        <f>IF('Ek.3-A'!P4038="", "", 'Ek.3-A'!P4038)</f>
        <v/>
      </c>
      <c r="O4038" s="142">
        <f>'Ek.3-A'!S4038</f>
        <v>0</v>
      </c>
      <c r="P4038" s="143" t="str">
        <f>'Ek.3-A'!L4038</f>
        <v/>
      </c>
      <c r="Q4038" s="24" t="str">
        <f>'Ek.3-A'!M4038</f>
        <v/>
      </c>
      <c r="R4038" s="24">
        <f t="shared" si="855"/>
        <v>0</v>
      </c>
      <c r="S4038" s="141" t="str">
        <f t="shared" si="856"/>
        <v>H</v>
      </c>
      <c r="T4038" s="24">
        <f>IF(S4038="E",SUM($R$5:R4038),0)</f>
        <v>0</v>
      </c>
      <c r="U4038" s="143">
        <f t="shared" si="857"/>
        <v>0</v>
      </c>
    </row>
    <row r="4039" spans="1:21" x14ac:dyDescent="0.25">
      <c r="A4039" s="6">
        <v>41.39</v>
      </c>
      <c r="B4039" s="31" t="s">
        <v>90</v>
      </c>
      <c r="D4039" s="89">
        <v>841350409000</v>
      </c>
      <c r="E4039" s="3">
        <v>0.6</v>
      </c>
      <c r="K4039" s="3">
        <f t="shared" si="858"/>
        <v>2975</v>
      </c>
      <c r="L4039" s="97" t="str">
        <f>IF(TRIM('Ek.3-A'!F4039)&lt;&gt;"","var","yok")</f>
        <v>yok</v>
      </c>
      <c r="M4039" s="5" t="str">
        <f>IF('Ek.3-A'!F4039="", "", IF(VLOOKUP('Ek.3-A'!F4039, Veriler!D:E, 2, 0)=0, "", VLOOKUP('Ek.3-A'!F4039, Veriler!D:E, 2, 0)))</f>
        <v/>
      </c>
      <c r="N4039" s="5" t="str">
        <f>IF('Ek.3-A'!P4039="", "", 'Ek.3-A'!P4039)</f>
        <v/>
      </c>
      <c r="O4039" s="142">
        <f>'Ek.3-A'!S4039</f>
        <v>0</v>
      </c>
      <c r="P4039" s="143" t="str">
        <f>'Ek.3-A'!L4039</f>
        <v/>
      </c>
      <c r="Q4039" s="24" t="str">
        <f>'Ek.3-A'!M4039</f>
        <v/>
      </c>
      <c r="R4039" s="24">
        <f t="shared" si="855"/>
        <v>0</v>
      </c>
      <c r="S4039" s="141" t="str">
        <f t="shared" si="856"/>
        <v>H</v>
      </c>
      <c r="T4039" s="24">
        <f>IF(S4039="E",SUM($R$5:R4039),0)</f>
        <v>0</v>
      </c>
      <c r="U4039" s="143">
        <f t="shared" si="857"/>
        <v>0</v>
      </c>
    </row>
    <row r="4040" spans="1:21" x14ac:dyDescent="0.25">
      <c r="A4040" s="6">
        <v>41.4</v>
      </c>
      <c r="B4040" s="31" t="s">
        <v>90</v>
      </c>
      <c r="D4040" s="87">
        <v>841350691000</v>
      </c>
      <c r="E4040" s="3">
        <v>0.6</v>
      </c>
      <c r="K4040" s="3">
        <f t="shared" si="858"/>
        <v>2976</v>
      </c>
      <c r="L4040" s="97" t="str">
        <f>IF(TRIM('Ek.3-A'!F4040)&lt;&gt;"","var","yok")</f>
        <v>yok</v>
      </c>
      <c r="M4040" s="5" t="str">
        <f>IF('Ek.3-A'!F4040="", "", IF(VLOOKUP('Ek.3-A'!F4040, Veriler!D:E, 2, 0)=0, "", VLOOKUP('Ek.3-A'!F4040, Veriler!D:E, 2, 0)))</f>
        <v/>
      </c>
      <c r="N4040" s="5" t="str">
        <f>IF('Ek.3-A'!P4040="", "", 'Ek.3-A'!P4040)</f>
        <v/>
      </c>
      <c r="O4040" s="142">
        <f>'Ek.3-A'!S4040</f>
        <v>0</v>
      </c>
      <c r="P4040" s="143" t="str">
        <f>'Ek.3-A'!L4040</f>
        <v/>
      </c>
      <c r="Q4040" s="24" t="str">
        <f>'Ek.3-A'!M4040</f>
        <v/>
      </c>
      <c r="R4040" s="24">
        <f t="shared" si="855"/>
        <v>0</v>
      </c>
      <c r="S4040" s="141" t="str">
        <f t="shared" si="856"/>
        <v>H</v>
      </c>
      <c r="T4040" s="24">
        <f>IF(S4040="E",SUM($R$5:R4040),0)</f>
        <v>0</v>
      </c>
      <c r="U4040" s="143">
        <f t="shared" si="857"/>
        <v>0</v>
      </c>
    </row>
    <row r="4041" spans="1:21" x14ac:dyDescent="0.25">
      <c r="A4041" s="6">
        <v>41.41</v>
      </c>
      <c r="B4041" s="31" t="s">
        <v>90</v>
      </c>
      <c r="D4041" s="89">
        <v>841350699000</v>
      </c>
      <c r="E4041" s="3">
        <v>0.6</v>
      </c>
      <c r="K4041" s="3">
        <f t="shared" si="858"/>
        <v>2977</v>
      </c>
      <c r="L4041" s="97" t="str">
        <f>IF(TRIM('Ek.3-A'!F4041)&lt;&gt;"","var","yok")</f>
        <v>yok</v>
      </c>
      <c r="M4041" s="5" t="str">
        <f>IF('Ek.3-A'!F4041="", "", IF(VLOOKUP('Ek.3-A'!F4041, Veriler!D:E, 2, 0)=0, "", VLOOKUP('Ek.3-A'!F4041, Veriler!D:E, 2, 0)))</f>
        <v/>
      </c>
      <c r="N4041" s="5" t="str">
        <f>IF('Ek.3-A'!P4041="", "", 'Ek.3-A'!P4041)</f>
        <v/>
      </c>
      <c r="O4041" s="142">
        <f>'Ek.3-A'!S4041</f>
        <v>0</v>
      </c>
      <c r="P4041" s="143" t="str">
        <f>'Ek.3-A'!L4041</f>
        <v/>
      </c>
      <c r="Q4041" s="24" t="str">
        <f>'Ek.3-A'!M4041</f>
        <v/>
      </c>
      <c r="R4041" s="24">
        <f t="shared" si="855"/>
        <v>0</v>
      </c>
      <c r="S4041" s="141" t="str">
        <f t="shared" si="856"/>
        <v>H</v>
      </c>
      <c r="T4041" s="24">
        <f>IF(S4041="E",SUM($R$5:R4041),0)</f>
        <v>0</v>
      </c>
      <c r="U4041" s="143">
        <f t="shared" si="857"/>
        <v>0</v>
      </c>
    </row>
    <row r="4042" spans="1:21" x14ac:dyDescent="0.25">
      <c r="A4042" s="6">
        <v>41.42</v>
      </c>
      <c r="B4042" s="31" t="s">
        <v>90</v>
      </c>
      <c r="C4042" s="97">
        <v>1</v>
      </c>
      <c r="D4042" s="87">
        <v>841350619000</v>
      </c>
      <c r="E4042" s="3">
        <v>0.6</v>
      </c>
      <c r="K4042" s="3">
        <f t="shared" si="858"/>
        <v>2978</v>
      </c>
      <c r="L4042" s="97" t="str">
        <f>IF(TRIM('Ek.3-A'!F4042)&lt;&gt;"","var","yok")</f>
        <v>yok</v>
      </c>
      <c r="M4042" s="5" t="str">
        <f>IF('Ek.3-A'!F4042="", "", IF(VLOOKUP('Ek.3-A'!F4042, Veriler!D:E, 2, 0)=0, "", VLOOKUP('Ek.3-A'!F4042, Veriler!D:E, 2, 0)))</f>
        <v/>
      </c>
      <c r="N4042" s="5" t="str">
        <f>IF('Ek.3-A'!P4042="", "", 'Ek.3-A'!P4042)</f>
        <v/>
      </c>
      <c r="O4042" s="142">
        <f>'Ek.3-A'!S4042</f>
        <v>0</v>
      </c>
      <c r="P4042" s="143" t="str">
        <f>'Ek.3-A'!L4042</f>
        <v/>
      </c>
      <c r="Q4042" s="24" t="str">
        <f>'Ek.3-A'!M4042</f>
        <v/>
      </c>
      <c r="R4042" s="24">
        <f t="shared" si="855"/>
        <v>0</v>
      </c>
      <c r="S4042" s="141" t="str">
        <f t="shared" si="856"/>
        <v>H</v>
      </c>
      <c r="T4042" s="24">
        <f>IF(S4042="E",SUM($R$5:R4042),0)</f>
        <v>0</v>
      </c>
      <c r="U4042" s="143">
        <f t="shared" si="857"/>
        <v>0</v>
      </c>
    </row>
    <row r="4043" spans="1:21" x14ac:dyDescent="0.25">
      <c r="A4043" s="6">
        <v>41.43</v>
      </c>
      <c r="B4043" s="31" t="s">
        <v>90</v>
      </c>
      <c r="D4043" s="89">
        <v>841350201000</v>
      </c>
      <c r="E4043" s="3">
        <v>0.6</v>
      </c>
      <c r="K4043" s="3">
        <f t="shared" si="858"/>
        <v>2979</v>
      </c>
      <c r="L4043" s="97" t="str">
        <f>IF(TRIM('Ek.3-A'!F4043)&lt;&gt;"","var","yok")</f>
        <v>yok</v>
      </c>
      <c r="M4043" s="5" t="str">
        <f>IF('Ek.3-A'!F4043="", "", IF(VLOOKUP('Ek.3-A'!F4043, Veriler!D:E, 2, 0)=0, "", VLOOKUP('Ek.3-A'!F4043, Veriler!D:E, 2, 0)))</f>
        <v/>
      </c>
      <c r="N4043" s="5" t="str">
        <f>IF('Ek.3-A'!P4043="", "", 'Ek.3-A'!P4043)</f>
        <v/>
      </c>
      <c r="O4043" s="142">
        <f>'Ek.3-A'!S4043</f>
        <v>0</v>
      </c>
      <c r="P4043" s="143" t="str">
        <f>'Ek.3-A'!L4043</f>
        <v/>
      </c>
      <c r="Q4043" s="24" t="str">
        <f>'Ek.3-A'!M4043</f>
        <v/>
      </c>
      <c r="R4043" s="24">
        <f t="shared" si="855"/>
        <v>0</v>
      </c>
      <c r="S4043" s="141" t="str">
        <f t="shared" si="856"/>
        <v>H</v>
      </c>
      <c r="T4043" s="24">
        <f>IF(S4043="E",SUM($R$5:R4043),0)</f>
        <v>0</v>
      </c>
      <c r="U4043" s="143">
        <f t="shared" si="857"/>
        <v>0</v>
      </c>
    </row>
    <row r="4044" spans="1:21" x14ac:dyDescent="0.25">
      <c r="A4044" s="6">
        <v>41.44</v>
      </c>
      <c r="B4044" s="31" t="s">
        <v>90</v>
      </c>
      <c r="D4044" s="87">
        <v>841350209000</v>
      </c>
      <c r="E4044" s="3">
        <v>0.6</v>
      </c>
      <c r="K4044" s="3">
        <f t="shared" si="858"/>
        <v>2980</v>
      </c>
      <c r="L4044" s="97" t="str">
        <f>IF(TRIM('Ek.3-A'!F4044)&lt;&gt;"","var","yok")</f>
        <v>yok</v>
      </c>
      <c r="M4044" s="5" t="str">
        <f>IF('Ek.3-A'!F4044="", "", IF(VLOOKUP('Ek.3-A'!F4044, Veriler!D:E, 2, 0)=0, "", VLOOKUP('Ek.3-A'!F4044, Veriler!D:E, 2, 0)))</f>
        <v/>
      </c>
      <c r="N4044" s="5" t="str">
        <f>IF('Ek.3-A'!P4044="", "", 'Ek.3-A'!P4044)</f>
        <v/>
      </c>
      <c r="O4044" s="142">
        <f>'Ek.3-A'!S4044</f>
        <v>0</v>
      </c>
      <c r="P4044" s="143" t="str">
        <f>'Ek.3-A'!L4044</f>
        <v/>
      </c>
      <c r="Q4044" s="24" t="str">
        <f>'Ek.3-A'!M4044</f>
        <v/>
      </c>
      <c r="R4044" s="24">
        <f t="shared" si="855"/>
        <v>0</v>
      </c>
      <c r="S4044" s="141" t="str">
        <f t="shared" si="856"/>
        <v>H</v>
      </c>
      <c r="T4044" s="24">
        <f>IF(S4044="E",SUM($R$5:R4044),0)</f>
        <v>0</v>
      </c>
      <c r="U4044" s="143">
        <f t="shared" si="857"/>
        <v>0</v>
      </c>
    </row>
    <row r="4045" spans="1:21" x14ac:dyDescent="0.25">
      <c r="A4045" s="6">
        <v>41.45</v>
      </c>
      <c r="B4045" s="31" t="s">
        <v>90</v>
      </c>
      <c r="D4045" s="89">
        <v>841360801000</v>
      </c>
      <c r="E4045" s="3">
        <v>0.6</v>
      </c>
      <c r="K4045" s="3">
        <f t="shared" si="858"/>
        <v>2981</v>
      </c>
      <c r="L4045" s="97" t="str">
        <f>IF(TRIM('Ek.3-A'!F4045)&lt;&gt;"","var","yok")</f>
        <v>yok</v>
      </c>
      <c r="M4045" s="5" t="str">
        <f>IF('Ek.3-A'!F4045="", "", IF(VLOOKUP('Ek.3-A'!F4045, Veriler!D:E, 2, 0)=0, "", VLOOKUP('Ek.3-A'!F4045, Veriler!D:E, 2, 0)))</f>
        <v/>
      </c>
      <c r="N4045" s="5" t="str">
        <f>IF('Ek.3-A'!P4045="", "", 'Ek.3-A'!P4045)</f>
        <v/>
      </c>
      <c r="O4045" s="142">
        <f>'Ek.3-A'!S4045</f>
        <v>0</v>
      </c>
      <c r="P4045" s="143" t="str">
        <f>'Ek.3-A'!L4045</f>
        <v/>
      </c>
      <c r="Q4045" s="24" t="str">
        <f>'Ek.3-A'!M4045</f>
        <v/>
      </c>
      <c r="R4045" s="24">
        <f t="shared" si="855"/>
        <v>0</v>
      </c>
      <c r="S4045" s="141" t="str">
        <f t="shared" si="856"/>
        <v>H</v>
      </c>
      <c r="T4045" s="24">
        <f>IF(S4045="E",SUM($R$5:R4045),0)</f>
        <v>0</v>
      </c>
      <c r="U4045" s="143">
        <f t="shared" si="857"/>
        <v>0</v>
      </c>
    </row>
    <row r="4046" spans="1:21" x14ac:dyDescent="0.25">
      <c r="A4046" s="6">
        <v>41.46</v>
      </c>
      <c r="B4046" s="31" t="s">
        <v>90</v>
      </c>
      <c r="D4046" s="87">
        <v>841360809000</v>
      </c>
      <c r="E4046" s="3">
        <v>0.6</v>
      </c>
      <c r="K4046" s="3">
        <f t="shared" si="858"/>
        <v>2982</v>
      </c>
      <c r="L4046" s="97" t="str">
        <f>IF(TRIM('Ek.3-A'!F4046)&lt;&gt;"","var","yok")</f>
        <v>yok</v>
      </c>
      <c r="M4046" s="5" t="str">
        <f>IF('Ek.3-A'!F4046="", "", IF(VLOOKUP('Ek.3-A'!F4046, Veriler!D:E, 2, 0)=0, "", VLOOKUP('Ek.3-A'!F4046, Veriler!D:E, 2, 0)))</f>
        <v/>
      </c>
      <c r="N4046" s="5" t="str">
        <f>IF('Ek.3-A'!P4046="", "", 'Ek.3-A'!P4046)</f>
        <v/>
      </c>
      <c r="O4046" s="142">
        <f>'Ek.3-A'!S4046</f>
        <v>0</v>
      </c>
      <c r="P4046" s="143" t="str">
        <f>'Ek.3-A'!L4046</f>
        <v/>
      </c>
      <c r="Q4046" s="24" t="str">
        <f>'Ek.3-A'!M4046</f>
        <v/>
      </c>
      <c r="R4046" s="24">
        <f t="shared" si="855"/>
        <v>0</v>
      </c>
      <c r="S4046" s="141" t="str">
        <f t="shared" si="856"/>
        <v>H</v>
      </c>
      <c r="T4046" s="24">
        <f>IF(S4046="E",SUM($R$5:R4046),0)</f>
        <v>0</v>
      </c>
      <c r="U4046" s="143">
        <f t="shared" si="857"/>
        <v>0</v>
      </c>
    </row>
    <row r="4047" spans="1:21" x14ac:dyDescent="0.25">
      <c r="A4047" s="6">
        <v>41.47</v>
      </c>
      <c r="B4047" s="31" t="s">
        <v>90</v>
      </c>
      <c r="D4047" s="89">
        <v>841360201000</v>
      </c>
      <c r="E4047" s="3">
        <v>0.6</v>
      </c>
      <c r="L4047" s="97"/>
      <c r="M4047" s="5"/>
      <c r="N4047" s="5"/>
      <c r="O4047" s="5"/>
      <c r="Q4047" s="23"/>
      <c r="T4047" s="24"/>
      <c r="U4047" s="25"/>
    </row>
    <row r="4048" spans="1:21" x14ac:dyDescent="0.25">
      <c r="A4048" s="6">
        <v>41.48</v>
      </c>
      <c r="B4048" s="31" t="s">
        <v>90</v>
      </c>
      <c r="D4048" s="87">
        <v>841360209000</v>
      </c>
      <c r="E4048" s="3">
        <v>0.6</v>
      </c>
      <c r="K4048" s="3">
        <f>K4046+1</f>
        <v>2983</v>
      </c>
      <c r="L4048" s="97" t="str">
        <f>IF(TRIM('Ek.3-A'!F4048)&lt;&gt;"","var","yok")</f>
        <v>yok</v>
      </c>
      <c r="M4048" s="5" t="str">
        <f>IF('Ek.3-A'!F4048="", "", IF(VLOOKUP('Ek.3-A'!F4048, Veriler!D:E, 2, 0)=0, "", VLOOKUP('Ek.3-A'!F4048, Veriler!D:E, 2, 0)))</f>
        <v/>
      </c>
      <c r="N4048" s="5" t="str">
        <f>IF('Ek.3-A'!P4048="", "", 'Ek.3-A'!P4048)</f>
        <v/>
      </c>
      <c r="O4048" s="142">
        <f>'Ek.3-A'!S4048</f>
        <v>0</v>
      </c>
      <c r="P4048" s="143" t="str">
        <f>'Ek.3-A'!L4048</f>
        <v/>
      </c>
      <c r="Q4048" s="24" t="str">
        <f>'Ek.3-A'!M4048</f>
        <v/>
      </c>
      <c r="R4048" s="24">
        <f t="shared" ref="R4048:R4061" si="859">IF(L4048="var",0,IF(Q4048&lt;=0.005,Q4048,0))</f>
        <v>0</v>
      </c>
      <c r="S4048" s="141" t="str">
        <f t="shared" ref="S4048:S4061" si="860">IF(Q4048&lt;=0.005,"E","H")</f>
        <v>H</v>
      </c>
      <c r="T4048" s="24">
        <f>IF(S4048="E",SUM($R$5:R4048),0)</f>
        <v>0</v>
      </c>
      <c r="U4048" s="143">
        <f t="shared" ref="U4048:U4061" si="861">IF(T4048&lt;=0.1, O4048, IF(R4048&gt;$G$2, R4048*O4048, $G$2*O4048))</f>
        <v>0</v>
      </c>
    </row>
    <row r="4049" spans="1:41" x14ac:dyDescent="0.25">
      <c r="A4049" s="6">
        <v>41.49</v>
      </c>
      <c r="B4049" s="31" t="s">
        <v>90</v>
      </c>
      <c r="D4049" s="89">
        <v>841360319019</v>
      </c>
      <c r="E4049" s="3">
        <v>0.6</v>
      </c>
      <c r="K4049" s="3">
        <f t="shared" ref="K4049:K4061" si="862">K4048+1</f>
        <v>2984</v>
      </c>
      <c r="L4049" s="97" t="str">
        <f>IF(TRIM('Ek.3-A'!F4049)&lt;&gt;"","var","yok")</f>
        <v>yok</v>
      </c>
      <c r="M4049" s="5" t="str">
        <f>IF('Ek.3-A'!F4049="", "", IF(VLOOKUP('Ek.3-A'!F4049, Veriler!D:E, 2, 0)=0, "", VLOOKUP('Ek.3-A'!F4049, Veriler!D:E, 2, 0)))</f>
        <v/>
      </c>
      <c r="N4049" s="5" t="str">
        <f>IF('Ek.3-A'!P4049="", "", 'Ek.3-A'!P4049)</f>
        <v/>
      </c>
      <c r="O4049" s="142">
        <f>'Ek.3-A'!S4049</f>
        <v>0</v>
      </c>
      <c r="P4049" s="143" t="str">
        <f>'Ek.3-A'!L4049</f>
        <v/>
      </c>
      <c r="Q4049" s="24" t="str">
        <f>'Ek.3-A'!M4049</f>
        <v/>
      </c>
      <c r="R4049" s="24">
        <f t="shared" si="859"/>
        <v>0</v>
      </c>
      <c r="S4049" s="141" t="str">
        <f t="shared" si="860"/>
        <v>H</v>
      </c>
      <c r="T4049" s="24">
        <f>IF(S4049="E",SUM($R$5:R4049),0)</f>
        <v>0</v>
      </c>
      <c r="U4049" s="143">
        <f t="shared" si="861"/>
        <v>0</v>
      </c>
    </row>
    <row r="4050" spans="1:41" x14ac:dyDescent="0.25">
      <c r="A4050" s="6">
        <v>41.5</v>
      </c>
      <c r="B4050" s="31" t="s">
        <v>90</v>
      </c>
      <c r="D4050" s="87">
        <v>841360311000</v>
      </c>
      <c r="E4050" s="3">
        <v>0.6</v>
      </c>
      <c r="K4050" s="3">
        <f t="shared" si="862"/>
        <v>2985</v>
      </c>
      <c r="L4050" s="97" t="str">
        <f>IF(TRIM('Ek.3-A'!F4050)&lt;&gt;"","var","yok")</f>
        <v>yok</v>
      </c>
      <c r="M4050" s="5" t="str">
        <f>IF('Ek.3-A'!F4050="", "", IF(VLOOKUP('Ek.3-A'!F4050, Veriler!D:E, 2, 0)=0, "", VLOOKUP('Ek.3-A'!F4050, Veriler!D:E, 2, 0)))</f>
        <v/>
      </c>
      <c r="N4050" s="5" t="str">
        <f>IF('Ek.3-A'!P4050="", "", 'Ek.3-A'!P4050)</f>
        <v/>
      </c>
      <c r="O4050" s="142">
        <f>'Ek.3-A'!S4050</f>
        <v>0</v>
      </c>
      <c r="P4050" s="143" t="str">
        <f>'Ek.3-A'!L4050</f>
        <v/>
      </c>
      <c r="Q4050" s="24" t="str">
        <f>'Ek.3-A'!M4050</f>
        <v/>
      </c>
      <c r="R4050" s="24">
        <f t="shared" si="859"/>
        <v>0</v>
      </c>
      <c r="S4050" s="141" t="str">
        <f t="shared" si="860"/>
        <v>H</v>
      </c>
      <c r="T4050" s="24">
        <f>IF(S4050="E",SUM($R$5:R4050),0)</f>
        <v>0</v>
      </c>
      <c r="U4050" s="143">
        <f t="shared" si="861"/>
        <v>0</v>
      </c>
    </row>
    <row r="4051" spans="1:41" x14ac:dyDescent="0.25">
      <c r="A4051" s="6">
        <v>41.51</v>
      </c>
      <c r="B4051" s="31" t="s">
        <v>90</v>
      </c>
      <c r="D4051" s="89">
        <v>841360691000</v>
      </c>
      <c r="E4051" s="3">
        <v>0.6</v>
      </c>
      <c r="K4051" s="3">
        <f t="shared" si="862"/>
        <v>2986</v>
      </c>
      <c r="L4051" s="97" t="str">
        <f>IF(TRIM('Ek.3-A'!F4051)&lt;&gt;"","var","yok")</f>
        <v>yok</v>
      </c>
      <c r="M4051" s="5" t="str">
        <f>IF('Ek.3-A'!F4051="", "", IF(VLOOKUP('Ek.3-A'!F4051, Veriler!D:E, 2, 0)=0, "", VLOOKUP('Ek.3-A'!F4051, Veriler!D:E, 2, 0)))</f>
        <v/>
      </c>
      <c r="N4051" s="5" t="str">
        <f>IF('Ek.3-A'!P4051="", "", 'Ek.3-A'!P4051)</f>
        <v/>
      </c>
      <c r="O4051" s="142">
        <f>'Ek.3-A'!S4051</f>
        <v>0</v>
      </c>
      <c r="P4051" s="143" t="str">
        <f>'Ek.3-A'!L4051</f>
        <v/>
      </c>
      <c r="Q4051" s="24" t="str">
        <f>'Ek.3-A'!M4051</f>
        <v/>
      </c>
      <c r="R4051" s="24">
        <f t="shared" si="859"/>
        <v>0</v>
      </c>
      <c r="S4051" s="141" t="str">
        <f t="shared" si="860"/>
        <v>H</v>
      </c>
      <c r="T4051" s="24">
        <f>IF(S4051="E",SUM($R$5:R4051),0)</f>
        <v>0</v>
      </c>
      <c r="U4051" s="143">
        <f t="shared" si="861"/>
        <v>0</v>
      </c>
    </row>
    <row r="4052" spans="1:41" x14ac:dyDescent="0.25">
      <c r="A4052" s="6">
        <v>41.52</v>
      </c>
      <c r="B4052" s="31" t="s">
        <v>90</v>
      </c>
      <c r="D4052" s="87">
        <v>841360699000</v>
      </c>
      <c r="E4052" s="3">
        <v>0.6</v>
      </c>
      <c r="K4052" s="3">
        <f t="shared" si="862"/>
        <v>2987</v>
      </c>
      <c r="L4052" s="97" t="str">
        <f>IF(TRIM('Ek.3-A'!F4052)&lt;&gt;"","var","yok")</f>
        <v>yok</v>
      </c>
      <c r="M4052" s="5" t="str">
        <f>IF('Ek.3-A'!F4052="", "", IF(VLOOKUP('Ek.3-A'!F4052, Veriler!D:E, 2, 0)=0, "", VLOOKUP('Ek.3-A'!F4052, Veriler!D:E, 2, 0)))</f>
        <v/>
      </c>
      <c r="N4052" s="5" t="str">
        <f>IF('Ek.3-A'!P4052="", "", 'Ek.3-A'!P4052)</f>
        <v/>
      </c>
      <c r="O4052" s="142">
        <f>'Ek.3-A'!S4052</f>
        <v>0</v>
      </c>
      <c r="P4052" s="143" t="str">
        <f>'Ek.3-A'!L4052</f>
        <v/>
      </c>
      <c r="Q4052" s="24" t="str">
        <f>'Ek.3-A'!M4052</f>
        <v/>
      </c>
      <c r="R4052" s="24">
        <f t="shared" si="859"/>
        <v>0</v>
      </c>
      <c r="S4052" s="141" t="str">
        <f t="shared" si="860"/>
        <v>H</v>
      </c>
      <c r="T4052" s="24">
        <f>IF(S4052="E",SUM($R$5:R4052),0)</f>
        <v>0</v>
      </c>
      <c r="U4052" s="143">
        <f t="shared" si="861"/>
        <v>0</v>
      </c>
    </row>
    <row r="4053" spans="1:41" x14ac:dyDescent="0.25">
      <c r="A4053" s="6">
        <v>41.53</v>
      </c>
      <c r="B4053" s="31" t="s">
        <v>90</v>
      </c>
      <c r="D4053" s="89">
        <v>841360619000</v>
      </c>
      <c r="E4053" s="3">
        <v>0.6</v>
      </c>
      <c r="K4053" s="3">
        <f t="shared" si="862"/>
        <v>2988</v>
      </c>
      <c r="L4053" s="97" t="str">
        <f>IF(TRIM('Ek.3-A'!F4053)&lt;&gt;"","var","yok")</f>
        <v>yok</v>
      </c>
      <c r="M4053" s="5" t="str">
        <f>IF('Ek.3-A'!F4053="", "", IF(VLOOKUP('Ek.3-A'!F4053, Veriler!D:E, 2, 0)=0, "", VLOOKUP('Ek.3-A'!F4053, Veriler!D:E, 2, 0)))</f>
        <v/>
      </c>
      <c r="N4053" s="5" t="str">
        <f>IF('Ek.3-A'!P4053="", "", 'Ek.3-A'!P4053)</f>
        <v/>
      </c>
      <c r="O4053" s="142">
        <f>'Ek.3-A'!S4053</f>
        <v>0</v>
      </c>
      <c r="P4053" s="143" t="str">
        <f>'Ek.3-A'!L4053</f>
        <v/>
      </c>
      <c r="Q4053" s="24" t="str">
        <f>'Ek.3-A'!M4053</f>
        <v/>
      </c>
      <c r="R4053" s="24">
        <f t="shared" si="859"/>
        <v>0</v>
      </c>
      <c r="S4053" s="141" t="str">
        <f t="shared" si="860"/>
        <v>H</v>
      </c>
      <c r="T4053" s="24">
        <f>IF(S4053="E",SUM($R$5:R4053),0)</f>
        <v>0</v>
      </c>
      <c r="U4053" s="143">
        <f t="shared" si="861"/>
        <v>0</v>
      </c>
    </row>
    <row r="4054" spans="1:41" x14ac:dyDescent="0.25">
      <c r="A4054" s="6">
        <v>41.54</v>
      </c>
      <c r="B4054" s="31" t="s">
        <v>90</v>
      </c>
      <c r="D4054" s="87">
        <v>841360709000</v>
      </c>
      <c r="E4054" s="3">
        <v>0.6</v>
      </c>
      <c r="K4054" s="3">
        <f t="shared" si="862"/>
        <v>2989</v>
      </c>
      <c r="L4054" s="97" t="str">
        <f>IF(TRIM('Ek.3-A'!F4054)&lt;&gt;"","var","yok")</f>
        <v>yok</v>
      </c>
      <c r="M4054" s="5" t="str">
        <f>IF('Ek.3-A'!F4054="", "", IF(VLOOKUP('Ek.3-A'!F4054, Veriler!D:E, 2, 0)=0, "", VLOOKUP('Ek.3-A'!F4054, Veriler!D:E, 2, 0)))</f>
        <v/>
      </c>
      <c r="N4054" s="5" t="str">
        <f>IF('Ek.3-A'!P4054="", "", 'Ek.3-A'!P4054)</f>
        <v/>
      </c>
      <c r="O4054" s="142">
        <f>'Ek.3-A'!S4054</f>
        <v>0</v>
      </c>
      <c r="P4054" s="143" t="str">
        <f>'Ek.3-A'!L4054</f>
        <v/>
      </c>
      <c r="Q4054" s="24" t="str">
        <f>'Ek.3-A'!M4054</f>
        <v/>
      </c>
      <c r="R4054" s="24">
        <f t="shared" si="859"/>
        <v>0</v>
      </c>
      <c r="S4054" s="141" t="str">
        <f t="shared" si="860"/>
        <v>H</v>
      </c>
      <c r="T4054" s="24">
        <f>IF(S4054="E",SUM($R$5:R4054),0)</f>
        <v>0</v>
      </c>
      <c r="U4054" s="143">
        <f t="shared" si="861"/>
        <v>0</v>
      </c>
    </row>
    <row r="4055" spans="1:41" x14ac:dyDescent="0.25">
      <c r="A4055" s="6">
        <v>41.55</v>
      </c>
      <c r="B4055" s="31" t="s">
        <v>90</v>
      </c>
      <c r="D4055" s="89">
        <v>841320001000</v>
      </c>
      <c r="E4055" s="3">
        <v>0.6</v>
      </c>
      <c r="K4055" s="3">
        <f t="shared" si="862"/>
        <v>2990</v>
      </c>
      <c r="L4055" s="97" t="str">
        <f>IF(TRIM('Ek.3-A'!F4055)&lt;&gt;"","var","yok")</f>
        <v>yok</v>
      </c>
      <c r="M4055" s="5" t="str">
        <f>IF('Ek.3-A'!F4055="", "", IF(VLOOKUP('Ek.3-A'!F4055, Veriler!D:E, 2, 0)=0, "", VLOOKUP('Ek.3-A'!F4055, Veriler!D:E, 2, 0)))</f>
        <v/>
      </c>
      <c r="N4055" s="5" t="str">
        <f>IF('Ek.3-A'!P4055="", "", 'Ek.3-A'!P4055)</f>
        <v/>
      </c>
      <c r="O4055" s="142">
        <f>'Ek.3-A'!S4055</f>
        <v>0</v>
      </c>
      <c r="P4055" s="143" t="str">
        <f>'Ek.3-A'!L4055</f>
        <v/>
      </c>
      <c r="Q4055" s="24" t="str">
        <f>'Ek.3-A'!M4055</f>
        <v/>
      </c>
      <c r="R4055" s="24">
        <f t="shared" si="859"/>
        <v>0</v>
      </c>
      <c r="S4055" s="141" t="str">
        <f t="shared" si="860"/>
        <v>H</v>
      </c>
      <c r="T4055" s="24">
        <f>IF(S4055="E",SUM($R$5:R4055),0)</f>
        <v>0</v>
      </c>
      <c r="U4055" s="143">
        <f t="shared" si="861"/>
        <v>0</v>
      </c>
    </row>
    <row r="4056" spans="1:41" x14ac:dyDescent="0.25">
      <c r="A4056" s="6">
        <v>41.56</v>
      </c>
      <c r="B4056" s="31" t="s">
        <v>90</v>
      </c>
      <c r="D4056" s="87">
        <v>841319009012</v>
      </c>
      <c r="E4056" s="3">
        <v>0.6</v>
      </c>
      <c r="K4056" s="3">
        <f t="shared" si="862"/>
        <v>2991</v>
      </c>
      <c r="L4056" s="97" t="str">
        <f>IF(TRIM('Ek.3-A'!F4056)&lt;&gt;"","var","yok")</f>
        <v>yok</v>
      </c>
      <c r="M4056" s="5" t="str">
        <f>IF('Ek.3-A'!F4056="", "", IF(VLOOKUP('Ek.3-A'!F4056, Veriler!D:E, 2, 0)=0, "", VLOOKUP('Ek.3-A'!F4056, Veriler!D:E, 2, 0)))</f>
        <v/>
      </c>
      <c r="N4056" s="5" t="str">
        <f>IF('Ek.3-A'!P4056="", "", 'Ek.3-A'!P4056)</f>
        <v/>
      </c>
      <c r="O4056" s="142">
        <f>'Ek.3-A'!S4056</f>
        <v>0</v>
      </c>
      <c r="P4056" s="143" t="str">
        <f>'Ek.3-A'!L4056</f>
        <v/>
      </c>
      <c r="Q4056" s="24" t="str">
        <f>'Ek.3-A'!M4056</f>
        <v/>
      </c>
      <c r="R4056" s="24">
        <f t="shared" si="859"/>
        <v>0</v>
      </c>
      <c r="S4056" s="141" t="str">
        <f t="shared" si="860"/>
        <v>H</v>
      </c>
      <c r="T4056" s="24">
        <f>IF(S4056="E",SUM($R$5:R4056),0)</f>
        <v>0</v>
      </c>
      <c r="U4056" s="143">
        <f t="shared" si="861"/>
        <v>0</v>
      </c>
    </row>
    <row r="4057" spans="1:41" x14ac:dyDescent="0.25">
      <c r="A4057" s="6">
        <v>41.57</v>
      </c>
      <c r="B4057" s="31" t="s">
        <v>90</v>
      </c>
      <c r="D4057" s="89">
        <v>841370659000</v>
      </c>
      <c r="E4057" s="3">
        <v>0.6</v>
      </c>
      <c r="K4057" s="3">
        <f t="shared" si="862"/>
        <v>2992</v>
      </c>
      <c r="L4057" s="97" t="str">
        <f>IF(TRIM('Ek.3-A'!F4057)&lt;&gt;"","var","yok")</f>
        <v>yok</v>
      </c>
      <c r="M4057" s="5" t="str">
        <f>IF('Ek.3-A'!F4057="", "", IF(VLOOKUP('Ek.3-A'!F4057, Veriler!D:E, 2, 0)=0, "", VLOOKUP('Ek.3-A'!F4057, Veriler!D:E, 2, 0)))</f>
        <v/>
      </c>
      <c r="N4057" s="5" t="str">
        <f>IF('Ek.3-A'!P4057="", "", 'Ek.3-A'!P4057)</f>
        <v/>
      </c>
      <c r="O4057" s="142">
        <f>'Ek.3-A'!S4057</f>
        <v>0</v>
      </c>
      <c r="P4057" s="143" t="str">
        <f>'Ek.3-A'!L4057</f>
        <v/>
      </c>
      <c r="Q4057" s="24" t="str">
        <f>'Ek.3-A'!M4057</f>
        <v/>
      </c>
      <c r="R4057" s="24">
        <f t="shared" si="859"/>
        <v>0</v>
      </c>
      <c r="S4057" s="141" t="str">
        <f t="shared" si="860"/>
        <v>H</v>
      </c>
      <c r="T4057" s="24">
        <f>IF(S4057="E",SUM($R$5:R4057),0)</f>
        <v>0</v>
      </c>
      <c r="U4057" s="143">
        <f t="shared" si="861"/>
        <v>0</v>
      </c>
    </row>
    <row r="4058" spans="1:41" x14ac:dyDescent="0.25">
      <c r="A4058" s="6">
        <v>41.58</v>
      </c>
      <c r="B4058" s="31" t="s">
        <v>90</v>
      </c>
      <c r="D4058" s="87">
        <v>841370519000</v>
      </c>
      <c r="E4058" s="3">
        <v>0.6</v>
      </c>
      <c r="K4058" s="3">
        <f t="shared" si="862"/>
        <v>2993</v>
      </c>
      <c r="L4058" s="97" t="str">
        <f>IF(TRIM('Ek.3-A'!F4058)&lt;&gt;"","var","yok")</f>
        <v>yok</v>
      </c>
      <c r="M4058" s="5" t="str">
        <f>IF('Ek.3-A'!F4058="", "", IF(VLOOKUP('Ek.3-A'!F4058, Veriler!D:E, 2, 0)=0, "", VLOOKUP('Ek.3-A'!F4058, Veriler!D:E, 2, 0)))</f>
        <v/>
      </c>
      <c r="N4058" s="5" t="str">
        <f>IF('Ek.3-A'!P4058="", "", 'Ek.3-A'!P4058)</f>
        <v/>
      </c>
      <c r="O4058" s="142">
        <f>'Ek.3-A'!S4058</f>
        <v>0</v>
      </c>
      <c r="P4058" s="143" t="str">
        <f>'Ek.3-A'!L4058</f>
        <v/>
      </c>
      <c r="Q4058" s="24" t="str">
        <f>'Ek.3-A'!M4058</f>
        <v/>
      </c>
      <c r="R4058" s="24">
        <f t="shared" si="859"/>
        <v>0</v>
      </c>
      <c r="S4058" s="141" t="str">
        <f t="shared" si="860"/>
        <v>H</v>
      </c>
      <c r="T4058" s="24">
        <f>IF(S4058="E",SUM($R$5:R4058),0)</f>
        <v>0</v>
      </c>
      <c r="U4058" s="143">
        <f t="shared" si="861"/>
        <v>0</v>
      </c>
    </row>
    <row r="4059" spans="1:41" x14ac:dyDescent="0.25">
      <c r="A4059" s="6">
        <v>41.59</v>
      </c>
      <c r="B4059" s="31" t="s">
        <v>90</v>
      </c>
      <c r="D4059" s="89">
        <v>841370511000</v>
      </c>
      <c r="E4059" s="3">
        <v>0.6</v>
      </c>
      <c r="K4059" s="3">
        <f t="shared" si="862"/>
        <v>2994</v>
      </c>
      <c r="L4059" s="97" t="str">
        <f>IF(TRIM('Ek.3-A'!F4059)&lt;&gt;"","var","yok")</f>
        <v>yok</v>
      </c>
      <c r="M4059" s="5" t="str">
        <f>IF('Ek.3-A'!F4059="", "", IF(VLOOKUP('Ek.3-A'!F4059, Veriler!D:E, 2, 0)=0, "", VLOOKUP('Ek.3-A'!F4059, Veriler!D:E, 2, 0)))</f>
        <v/>
      </c>
      <c r="N4059" s="5" t="str">
        <f>IF('Ek.3-A'!P4059="", "", 'Ek.3-A'!P4059)</f>
        <v/>
      </c>
      <c r="O4059" s="142">
        <f>'Ek.3-A'!S4059</f>
        <v>0</v>
      </c>
      <c r="P4059" s="143" t="str">
        <f>'Ek.3-A'!L4059</f>
        <v/>
      </c>
      <c r="Q4059" s="24" t="str">
        <f>'Ek.3-A'!M4059</f>
        <v/>
      </c>
      <c r="R4059" s="24">
        <f t="shared" si="859"/>
        <v>0</v>
      </c>
      <c r="S4059" s="141" t="str">
        <f t="shared" si="860"/>
        <v>H</v>
      </c>
      <c r="T4059" s="24">
        <f>IF(S4059="E",SUM($R$5:R4059),0)</f>
        <v>0</v>
      </c>
      <c r="U4059" s="143">
        <f t="shared" si="861"/>
        <v>0</v>
      </c>
    </row>
    <row r="4060" spans="1:41" x14ac:dyDescent="0.25">
      <c r="A4060" s="6">
        <v>41.6</v>
      </c>
      <c r="B4060" s="31" t="s">
        <v>90</v>
      </c>
      <c r="D4060" s="87">
        <v>841370819000</v>
      </c>
      <c r="E4060" s="3">
        <v>0.6</v>
      </c>
      <c r="K4060" s="3">
        <f t="shared" si="862"/>
        <v>2995</v>
      </c>
      <c r="L4060" s="97" t="str">
        <f>IF(TRIM('Ek.3-A'!F4060)&lt;&gt;"","var","yok")</f>
        <v>yok</v>
      </c>
      <c r="M4060" s="5" t="str">
        <f>IF('Ek.3-A'!F4060="", "", IF(VLOOKUP('Ek.3-A'!F4060, Veriler!D:E, 2, 0)=0, "", VLOOKUP('Ek.3-A'!F4060, Veriler!D:E, 2, 0)))</f>
        <v/>
      </c>
      <c r="N4060" s="5" t="str">
        <f>IF('Ek.3-A'!P4060="", "", 'Ek.3-A'!P4060)</f>
        <v/>
      </c>
      <c r="O4060" s="142">
        <f>'Ek.3-A'!S4060</f>
        <v>0</v>
      </c>
      <c r="P4060" s="143" t="str">
        <f>'Ek.3-A'!L4060</f>
        <v/>
      </c>
      <c r="Q4060" s="24" t="str">
        <f>'Ek.3-A'!M4060</f>
        <v/>
      </c>
      <c r="R4060" s="24">
        <f t="shared" si="859"/>
        <v>0</v>
      </c>
      <c r="S4060" s="141" t="str">
        <f t="shared" si="860"/>
        <v>H</v>
      </c>
      <c r="T4060" s="24">
        <f>IF(S4060="E",SUM($R$5:R4060),0)</f>
        <v>0</v>
      </c>
      <c r="U4060" s="143">
        <f t="shared" si="861"/>
        <v>0</v>
      </c>
    </row>
    <row r="4061" spans="1:41" x14ac:dyDescent="0.25">
      <c r="A4061" s="6">
        <v>41.61</v>
      </c>
      <c r="B4061" s="31" t="s">
        <v>90</v>
      </c>
      <c r="D4061" s="89">
        <v>902620802000</v>
      </c>
      <c r="E4061" s="3">
        <v>0.6</v>
      </c>
      <c r="K4061" s="3">
        <f t="shared" si="862"/>
        <v>2996</v>
      </c>
      <c r="L4061" s="97" t="str">
        <f>IF(TRIM('Ek.3-A'!F4061)&lt;&gt;"","var","yok")</f>
        <v>yok</v>
      </c>
      <c r="M4061" s="5" t="str">
        <f>IF('Ek.3-A'!F4061="", "", IF(VLOOKUP('Ek.3-A'!F4061, Veriler!D:E, 2, 0)=0, "", VLOOKUP('Ek.3-A'!F4061, Veriler!D:E, 2, 0)))</f>
        <v/>
      </c>
      <c r="N4061" s="5" t="str">
        <f>IF('Ek.3-A'!P4061="", "", 'Ek.3-A'!P4061)</f>
        <v/>
      </c>
      <c r="O4061" s="142">
        <f>'Ek.3-A'!S4061</f>
        <v>0</v>
      </c>
      <c r="P4061" s="143" t="str">
        <f>'Ek.3-A'!L4061</f>
        <v/>
      </c>
      <c r="Q4061" s="24" t="str">
        <f>'Ek.3-A'!M4061</f>
        <v/>
      </c>
      <c r="R4061" s="24">
        <f t="shared" si="859"/>
        <v>0</v>
      </c>
      <c r="S4061" s="141" t="str">
        <f t="shared" si="860"/>
        <v>H</v>
      </c>
      <c r="T4061" s="24">
        <f>IF(S4061="E",SUM($R$5:R4061),0)</f>
        <v>0</v>
      </c>
      <c r="U4061" s="143">
        <f t="shared" si="861"/>
        <v>0</v>
      </c>
    </row>
    <row r="4062" spans="1:41" x14ac:dyDescent="0.25">
      <c r="A4062" s="6">
        <v>41.62</v>
      </c>
      <c r="B4062" s="31" t="s">
        <v>90</v>
      </c>
      <c r="D4062" s="87">
        <v>902620401000</v>
      </c>
      <c r="E4062" s="3">
        <v>0.6</v>
      </c>
      <c r="T4062" s="24"/>
      <c r="U4062" s="25"/>
      <c r="AO4062" s="140">
        <f>'Ek.3-A'!L4062</f>
        <v>0</v>
      </c>
    </row>
    <row r="4063" spans="1:41" x14ac:dyDescent="0.25">
      <c r="A4063" s="6">
        <v>41.63</v>
      </c>
      <c r="B4063" s="31" t="s">
        <v>90</v>
      </c>
      <c r="D4063" s="89">
        <v>902620409000</v>
      </c>
      <c r="E4063" s="3">
        <v>0.6</v>
      </c>
      <c r="T4063" s="24"/>
      <c r="U4063" s="25"/>
    </row>
    <row r="4064" spans="1:41" x14ac:dyDescent="0.25">
      <c r="A4064" s="6">
        <v>41.64</v>
      </c>
      <c r="B4064" s="31" t="s">
        <v>90</v>
      </c>
      <c r="D4064" s="87">
        <v>902610899000</v>
      </c>
      <c r="E4064" s="3">
        <v>0.6</v>
      </c>
      <c r="T4064" s="24"/>
      <c r="U4064" s="25"/>
    </row>
    <row r="4065" spans="1:21" x14ac:dyDescent="0.25">
      <c r="A4065" s="6">
        <v>41.65</v>
      </c>
      <c r="B4065" s="31" t="s">
        <v>90</v>
      </c>
      <c r="D4065" s="89">
        <v>902610299000</v>
      </c>
      <c r="E4065" s="3">
        <v>0.6</v>
      </c>
      <c r="T4065" s="24"/>
      <c r="U4065" s="25"/>
    </row>
    <row r="4066" spans="1:21" x14ac:dyDescent="0.25">
      <c r="A4066" s="6">
        <v>41.66</v>
      </c>
      <c r="B4066" s="31" t="s">
        <v>90</v>
      </c>
      <c r="D4066" s="87">
        <v>842129800019</v>
      </c>
      <c r="E4066" s="3">
        <v>0.6</v>
      </c>
      <c r="T4066" s="24"/>
      <c r="U4066" s="25"/>
    </row>
    <row r="4067" spans="1:21" x14ac:dyDescent="0.25">
      <c r="A4067" s="6">
        <v>41.67</v>
      </c>
      <c r="B4067" s="31" t="s">
        <v>90</v>
      </c>
      <c r="D4067" s="89">
        <v>902620801000</v>
      </c>
      <c r="E4067" s="3">
        <v>0.6</v>
      </c>
      <c r="T4067" s="24"/>
      <c r="U4067" s="25"/>
    </row>
    <row r="4068" spans="1:21" x14ac:dyDescent="0.25">
      <c r="A4068" s="6">
        <v>41.68</v>
      </c>
      <c r="B4068" s="31" t="s">
        <v>90</v>
      </c>
      <c r="D4068" s="87">
        <v>902620808000</v>
      </c>
      <c r="E4068" s="3">
        <v>0.6</v>
      </c>
      <c r="T4068" s="24"/>
      <c r="U4068" s="25"/>
    </row>
    <row r="4069" spans="1:21" x14ac:dyDescent="0.25">
      <c r="A4069" s="6">
        <v>41.69</v>
      </c>
      <c r="B4069" s="31" t="s">
        <v>90</v>
      </c>
      <c r="D4069" s="89">
        <v>902620209000</v>
      </c>
      <c r="E4069" s="3">
        <v>0.6</v>
      </c>
      <c r="T4069" s="24"/>
      <c r="U4069" s="25"/>
    </row>
    <row r="4070" spans="1:21" x14ac:dyDescent="0.25">
      <c r="A4070" s="6">
        <v>41.7</v>
      </c>
      <c r="B4070" s="31" t="s">
        <v>90</v>
      </c>
      <c r="D4070" s="87">
        <v>902680209000</v>
      </c>
      <c r="E4070" s="3">
        <v>0.6</v>
      </c>
      <c r="T4070" s="24"/>
      <c r="U4070" s="25"/>
    </row>
    <row r="4071" spans="1:21" x14ac:dyDescent="0.25">
      <c r="A4071" s="6">
        <v>41.71</v>
      </c>
      <c r="B4071" s="31" t="s">
        <v>90</v>
      </c>
      <c r="D4071" s="89">
        <v>842199900019</v>
      </c>
      <c r="E4071" s="3">
        <v>0.6</v>
      </c>
      <c r="K4071" s="3">
        <f>K4061+1</f>
        <v>2997</v>
      </c>
      <c r="L4071" s="97" t="str">
        <f>IF(TRIM('Ek.3-A'!F4071)&lt;&gt;"","var","yok")</f>
        <v>yok</v>
      </c>
      <c r="M4071" s="5" t="str">
        <f>IF('Ek.3-A'!F4071="", "", IF(VLOOKUP('Ek.3-A'!F4071, Veriler!D:E, 2, 0)=0, "", VLOOKUP('Ek.3-A'!F4071, Veriler!D:E, 2, 0)))</f>
        <v/>
      </c>
      <c r="N4071" s="5" t="str">
        <f>IF('Ek.3-A'!P4071="", "", 'Ek.3-A'!P4071)</f>
        <v/>
      </c>
      <c r="O4071" s="142">
        <f>'Ek.3-A'!S4071</f>
        <v>0</v>
      </c>
      <c r="P4071" s="143" t="str">
        <f>'Ek.3-A'!L4071</f>
        <v/>
      </c>
      <c r="Q4071" s="24" t="str">
        <f>'Ek.3-A'!M4071</f>
        <v/>
      </c>
      <c r="R4071" s="24">
        <f t="shared" ref="R4071:R4084" si="863">IF(L4071="var",0,IF(Q4071&lt;=0.005,Q4071,0))</f>
        <v>0</v>
      </c>
      <c r="S4071" s="141" t="str">
        <f t="shared" ref="S4071:S4084" si="864">IF(Q4071&lt;=0.005,"E","H")</f>
        <v>H</v>
      </c>
      <c r="T4071" s="24">
        <f>IF(S4071="E",SUM($R$5:R4071),0)</f>
        <v>0</v>
      </c>
      <c r="U4071" s="143">
        <f t="shared" ref="U4071:U4084" si="865">IF(T4071&lt;=0.1, O4071, IF(R4071&gt;$G$2, R4071*O4071, $G$2*O4071))</f>
        <v>0</v>
      </c>
    </row>
    <row r="4072" spans="1:21" x14ac:dyDescent="0.25">
      <c r="A4072" s="6">
        <v>41.72</v>
      </c>
      <c r="B4072" s="31" t="s">
        <v>90</v>
      </c>
      <c r="D4072" s="87">
        <v>481390901000</v>
      </c>
      <c r="E4072" s="3">
        <v>0.6</v>
      </c>
      <c r="K4072" s="3">
        <f t="shared" ref="K4072:K4084" si="866">K4071+1</f>
        <v>2998</v>
      </c>
      <c r="L4072" s="97" t="str">
        <f>IF(TRIM('Ek.3-A'!F4072)&lt;&gt;"","var","yok")</f>
        <v>yok</v>
      </c>
      <c r="M4072" s="5" t="str">
        <f>IF('Ek.3-A'!F4072="", "", IF(VLOOKUP('Ek.3-A'!F4072, Veriler!D:E, 2, 0)=0, "", VLOOKUP('Ek.3-A'!F4072, Veriler!D:E, 2, 0)))</f>
        <v/>
      </c>
      <c r="N4072" s="5" t="str">
        <f>IF('Ek.3-A'!P4072="", "", 'Ek.3-A'!P4072)</f>
        <v/>
      </c>
      <c r="O4072" s="142">
        <f>'Ek.3-A'!S4072</f>
        <v>0</v>
      </c>
      <c r="P4072" s="143" t="str">
        <f>'Ek.3-A'!L4072</f>
        <v/>
      </c>
      <c r="Q4072" s="24" t="str">
        <f>'Ek.3-A'!M4072</f>
        <v/>
      </c>
      <c r="R4072" s="24">
        <f t="shared" si="863"/>
        <v>0</v>
      </c>
      <c r="S4072" s="141" t="str">
        <f t="shared" si="864"/>
        <v>H</v>
      </c>
      <c r="T4072" s="24">
        <f>IF(S4072="E",SUM($R$5:R4072),0)</f>
        <v>0</v>
      </c>
      <c r="U4072" s="143">
        <f t="shared" si="865"/>
        <v>0</v>
      </c>
    </row>
    <row r="4073" spans="1:21" x14ac:dyDescent="0.25">
      <c r="A4073" s="6">
        <v>41.73</v>
      </c>
      <c r="B4073" s="31" t="s">
        <v>90</v>
      </c>
      <c r="D4073" s="89">
        <v>290920000000</v>
      </c>
      <c r="E4073" s="3">
        <v>0.6</v>
      </c>
      <c r="K4073" s="3">
        <f t="shared" si="866"/>
        <v>2999</v>
      </c>
      <c r="L4073" s="97" t="str">
        <f>IF(TRIM('Ek.3-A'!F4073)&lt;&gt;"","var","yok")</f>
        <v>yok</v>
      </c>
      <c r="M4073" s="5" t="str">
        <f>IF('Ek.3-A'!F4073="", "", IF(VLOOKUP('Ek.3-A'!F4073, Veriler!D:E, 2, 0)=0, "", VLOOKUP('Ek.3-A'!F4073, Veriler!D:E, 2, 0)))</f>
        <v/>
      </c>
      <c r="N4073" s="5" t="str">
        <f>IF('Ek.3-A'!P4073="", "", 'Ek.3-A'!P4073)</f>
        <v/>
      </c>
      <c r="O4073" s="142">
        <f>'Ek.3-A'!S4073</f>
        <v>0</v>
      </c>
      <c r="P4073" s="143" t="str">
        <f>'Ek.3-A'!L4073</f>
        <v/>
      </c>
      <c r="Q4073" s="24" t="str">
        <f>'Ek.3-A'!M4073</f>
        <v/>
      </c>
      <c r="R4073" s="24">
        <f t="shared" si="863"/>
        <v>0</v>
      </c>
      <c r="S4073" s="141" t="str">
        <f t="shared" si="864"/>
        <v>H</v>
      </c>
      <c r="T4073" s="24">
        <f>IF(S4073="E",SUM($R$5:R4073),0)</f>
        <v>0</v>
      </c>
      <c r="U4073" s="143">
        <f t="shared" si="865"/>
        <v>0</v>
      </c>
    </row>
    <row r="4074" spans="1:21" x14ac:dyDescent="0.25">
      <c r="A4074" s="6">
        <v>41.74</v>
      </c>
      <c r="B4074" s="31" t="s">
        <v>90</v>
      </c>
      <c r="D4074" s="87">
        <v>290389800019</v>
      </c>
      <c r="E4074" s="3">
        <v>0.6</v>
      </c>
      <c r="K4074" s="3">
        <f t="shared" si="866"/>
        <v>3000</v>
      </c>
      <c r="L4074" s="97" t="str">
        <f>IF(TRIM('Ek.3-A'!F4074)&lt;&gt;"","var","yok")</f>
        <v>yok</v>
      </c>
      <c r="M4074" s="5" t="str">
        <f>IF('Ek.3-A'!F4074="", "", IF(VLOOKUP('Ek.3-A'!F4074, Veriler!D:E, 2, 0)=0, "", VLOOKUP('Ek.3-A'!F4074, Veriler!D:E, 2, 0)))</f>
        <v/>
      </c>
      <c r="N4074" s="5" t="str">
        <f>IF('Ek.3-A'!P4074="", "", 'Ek.3-A'!P4074)</f>
        <v/>
      </c>
      <c r="O4074" s="142">
        <f>'Ek.3-A'!S4074</f>
        <v>0</v>
      </c>
      <c r="P4074" s="143" t="str">
        <f>'Ek.3-A'!L4074</f>
        <v/>
      </c>
      <c r="Q4074" s="24" t="str">
        <f>'Ek.3-A'!M4074</f>
        <v/>
      </c>
      <c r="R4074" s="24">
        <f t="shared" si="863"/>
        <v>0</v>
      </c>
      <c r="S4074" s="141" t="str">
        <f t="shared" si="864"/>
        <v>H</v>
      </c>
      <c r="T4074" s="24">
        <f>IF(S4074="E",SUM($R$5:R4074),0)</f>
        <v>0</v>
      </c>
      <c r="U4074" s="143">
        <f t="shared" si="865"/>
        <v>0</v>
      </c>
    </row>
    <row r="4075" spans="1:21" x14ac:dyDescent="0.25">
      <c r="A4075" s="6">
        <v>41.75</v>
      </c>
      <c r="B4075" s="31" t="s">
        <v>90</v>
      </c>
      <c r="D4075" s="89">
        <v>290389700019</v>
      </c>
      <c r="E4075" s="3">
        <v>0.6</v>
      </c>
      <c r="K4075" s="3">
        <f t="shared" si="866"/>
        <v>3001</v>
      </c>
      <c r="L4075" s="97" t="str">
        <f>IF(TRIM('Ek.3-A'!F4075)&lt;&gt;"","var","yok")</f>
        <v>yok</v>
      </c>
      <c r="M4075" s="5" t="str">
        <f>IF('Ek.3-A'!F4075="", "", IF(VLOOKUP('Ek.3-A'!F4075, Veriler!D:E, 2, 0)=0, "", VLOOKUP('Ek.3-A'!F4075, Veriler!D:E, 2, 0)))</f>
        <v/>
      </c>
      <c r="N4075" s="5" t="str">
        <f>IF('Ek.3-A'!P4075="", "", 'Ek.3-A'!P4075)</f>
        <v/>
      </c>
      <c r="O4075" s="142">
        <f>'Ek.3-A'!S4075</f>
        <v>0</v>
      </c>
      <c r="P4075" s="143" t="str">
        <f>'Ek.3-A'!L4075</f>
        <v/>
      </c>
      <c r="Q4075" s="24" t="str">
        <f>'Ek.3-A'!M4075</f>
        <v/>
      </c>
      <c r="R4075" s="24">
        <f t="shared" si="863"/>
        <v>0</v>
      </c>
      <c r="S4075" s="141" t="str">
        <f t="shared" si="864"/>
        <v>H</v>
      </c>
      <c r="T4075" s="24">
        <f>IF(S4075="E",SUM($R$5:R4075),0)</f>
        <v>0</v>
      </c>
      <c r="U4075" s="143">
        <f t="shared" si="865"/>
        <v>0</v>
      </c>
    </row>
    <row r="4076" spans="1:21" x14ac:dyDescent="0.25">
      <c r="A4076" s="6">
        <v>41.76</v>
      </c>
      <c r="B4076" s="31" t="s">
        <v>90</v>
      </c>
      <c r="D4076" s="87">
        <v>291720000000</v>
      </c>
      <c r="E4076" s="3">
        <v>0.6</v>
      </c>
      <c r="K4076" s="3">
        <f t="shared" si="866"/>
        <v>3002</v>
      </c>
      <c r="L4076" s="97" t="str">
        <f>IF(TRIM('Ek.3-A'!F4076)&lt;&gt;"","var","yok")</f>
        <v>yok</v>
      </c>
      <c r="M4076" s="5" t="str">
        <f>IF('Ek.3-A'!F4076="", "", IF(VLOOKUP('Ek.3-A'!F4076, Veriler!D:E, 2, 0)=0, "", VLOOKUP('Ek.3-A'!F4076, Veriler!D:E, 2, 0)))</f>
        <v/>
      </c>
      <c r="N4076" s="5" t="str">
        <f>IF('Ek.3-A'!P4076="", "", 'Ek.3-A'!P4076)</f>
        <v/>
      </c>
      <c r="O4076" s="142">
        <f>'Ek.3-A'!S4076</f>
        <v>0</v>
      </c>
      <c r="P4076" s="143" t="str">
        <f>'Ek.3-A'!L4076</f>
        <v/>
      </c>
      <c r="Q4076" s="24" t="str">
        <f>'Ek.3-A'!M4076</f>
        <v/>
      </c>
      <c r="R4076" s="24">
        <f t="shared" si="863"/>
        <v>0</v>
      </c>
      <c r="S4076" s="141" t="str">
        <f t="shared" si="864"/>
        <v>H</v>
      </c>
      <c r="T4076" s="24">
        <f>IF(S4076="E",SUM($R$5:R4076),0)</f>
        <v>0</v>
      </c>
      <c r="U4076" s="143">
        <f t="shared" si="865"/>
        <v>0</v>
      </c>
    </row>
    <row r="4077" spans="1:21" x14ac:dyDescent="0.25">
      <c r="A4077" s="6">
        <v>41.77</v>
      </c>
      <c r="B4077" s="31" t="s">
        <v>90</v>
      </c>
      <c r="D4077" s="89">
        <v>290219000029</v>
      </c>
      <c r="E4077" s="3">
        <v>0.6</v>
      </c>
      <c r="K4077" s="3">
        <f t="shared" si="866"/>
        <v>3003</v>
      </c>
      <c r="L4077" s="97" t="str">
        <f>IF(TRIM('Ek.3-A'!F4077)&lt;&gt;"","var","yok")</f>
        <v>yok</v>
      </c>
      <c r="M4077" s="5" t="str">
        <f>IF('Ek.3-A'!F4077="", "", IF(VLOOKUP('Ek.3-A'!F4077, Veriler!D:E, 2, 0)=0, "", VLOOKUP('Ek.3-A'!F4077, Veriler!D:E, 2, 0)))</f>
        <v/>
      </c>
      <c r="N4077" s="5" t="str">
        <f>IF('Ek.3-A'!P4077="", "", 'Ek.3-A'!P4077)</f>
        <v/>
      </c>
      <c r="O4077" s="142">
        <f>'Ek.3-A'!S4077</f>
        <v>0</v>
      </c>
      <c r="P4077" s="143" t="str">
        <f>'Ek.3-A'!L4077</f>
        <v/>
      </c>
      <c r="Q4077" s="24" t="str">
        <f>'Ek.3-A'!M4077</f>
        <v/>
      </c>
      <c r="R4077" s="24">
        <f t="shared" si="863"/>
        <v>0</v>
      </c>
      <c r="S4077" s="141" t="str">
        <f t="shared" si="864"/>
        <v>H</v>
      </c>
      <c r="T4077" s="24">
        <f>IF(S4077="E",SUM($R$5:R4077),0)</f>
        <v>0</v>
      </c>
      <c r="U4077" s="143">
        <f t="shared" si="865"/>
        <v>0</v>
      </c>
    </row>
    <row r="4078" spans="1:21" x14ac:dyDescent="0.25">
      <c r="A4078" s="6">
        <v>41.78</v>
      </c>
      <c r="B4078" s="31" t="s">
        <v>90</v>
      </c>
      <c r="D4078" s="87">
        <v>293299002000</v>
      </c>
      <c r="E4078" s="3">
        <v>0.6</v>
      </c>
      <c r="K4078" s="3">
        <f t="shared" si="866"/>
        <v>3004</v>
      </c>
      <c r="L4078" s="97" t="str">
        <f>IF(TRIM('Ek.3-A'!F4078)&lt;&gt;"","var","yok")</f>
        <v>yok</v>
      </c>
      <c r="M4078" s="5" t="str">
        <f>IF('Ek.3-A'!F4078="", "", IF(VLOOKUP('Ek.3-A'!F4078, Veriler!D:E, 2, 0)=0, "", VLOOKUP('Ek.3-A'!F4078, Veriler!D:E, 2, 0)))</f>
        <v/>
      </c>
      <c r="N4078" s="5" t="str">
        <f>IF('Ek.3-A'!P4078="", "", 'Ek.3-A'!P4078)</f>
        <v/>
      </c>
      <c r="O4078" s="142">
        <f>'Ek.3-A'!S4078</f>
        <v>0</v>
      </c>
      <c r="P4078" s="143" t="str">
        <f>'Ek.3-A'!L4078</f>
        <v/>
      </c>
      <c r="Q4078" s="24" t="str">
        <f>'Ek.3-A'!M4078</f>
        <v/>
      </c>
      <c r="R4078" s="24">
        <f t="shared" si="863"/>
        <v>0</v>
      </c>
      <c r="S4078" s="141" t="str">
        <f t="shared" si="864"/>
        <v>H</v>
      </c>
      <c r="T4078" s="24">
        <f>IF(S4078="E",SUM($R$5:R4078),0)</f>
        <v>0</v>
      </c>
      <c r="U4078" s="143">
        <f t="shared" si="865"/>
        <v>0</v>
      </c>
    </row>
    <row r="4079" spans="1:21" x14ac:dyDescent="0.25">
      <c r="A4079" s="6">
        <v>41.79</v>
      </c>
      <c r="B4079" s="31" t="s">
        <v>90</v>
      </c>
      <c r="D4079" s="89">
        <v>290290009900</v>
      </c>
      <c r="E4079" s="3">
        <v>0.6</v>
      </c>
      <c r="K4079" s="3">
        <f t="shared" si="866"/>
        <v>3005</v>
      </c>
      <c r="L4079" s="97" t="str">
        <f>IF(TRIM('Ek.3-A'!F4079)&lt;&gt;"","var","yok")</f>
        <v>yok</v>
      </c>
      <c r="M4079" s="5" t="str">
        <f>IF('Ek.3-A'!F4079="", "", IF(VLOOKUP('Ek.3-A'!F4079, Veriler!D:E, 2, 0)=0, "", VLOOKUP('Ek.3-A'!F4079, Veriler!D:E, 2, 0)))</f>
        <v/>
      </c>
      <c r="N4079" s="5" t="str">
        <f>IF('Ek.3-A'!P4079="", "", 'Ek.3-A'!P4079)</f>
        <v/>
      </c>
      <c r="O4079" s="142">
        <f>'Ek.3-A'!S4079</f>
        <v>0</v>
      </c>
      <c r="P4079" s="143" t="str">
        <f>'Ek.3-A'!L4079</f>
        <v/>
      </c>
      <c r="Q4079" s="24" t="str">
        <f>'Ek.3-A'!M4079</f>
        <v/>
      </c>
      <c r="R4079" s="24">
        <f t="shared" si="863"/>
        <v>0</v>
      </c>
      <c r="S4079" s="141" t="str">
        <f t="shared" si="864"/>
        <v>H</v>
      </c>
      <c r="T4079" s="24">
        <f>IF(S4079="E",SUM($R$5:R4079),0)</f>
        <v>0</v>
      </c>
      <c r="U4079" s="143">
        <f t="shared" si="865"/>
        <v>0</v>
      </c>
    </row>
    <row r="4080" spans="1:21" x14ac:dyDescent="0.25">
      <c r="A4080" s="6">
        <v>41.8</v>
      </c>
      <c r="B4080" s="31" t="s">
        <v>90</v>
      </c>
      <c r="D4080" s="87">
        <v>290211000000</v>
      </c>
      <c r="E4080" s="3">
        <v>0.6</v>
      </c>
      <c r="K4080" s="3">
        <f t="shared" si="866"/>
        <v>3006</v>
      </c>
      <c r="L4080" s="97" t="str">
        <f>IF(TRIM('Ek.3-A'!F4080)&lt;&gt;"","var","yok")</f>
        <v>yok</v>
      </c>
      <c r="M4080" s="5" t="str">
        <f>IF('Ek.3-A'!F4080="", "", IF(VLOOKUP('Ek.3-A'!F4080, Veriler!D:E, 2, 0)=0, "", VLOOKUP('Ek.3-A'!F4080, Veriler!D:E, 2, 0)))</f>
        <v/>
      </c>
      <c r="N4080" s="5" t="str">
        <f>IF('Ek.3-A'!P4080="", "", 'Ek.3-A'!P4080)</f>
        <v/>
      </c>
      <c r="O4080" s="142">
        <f>'Ek.3-A'!S4080</f>
        <v>0</v>
      </c>
      <c r="P4080" s="143" t="str">
        <f>'Ek.3-A'!L4080</f>
        <v/>
      </c>
      <c r="Q4080" s="24" t="str">
        <f>'Ek.3-A'!M4080</f>
        <v/>
      </c>
      <c r="R4080" s="24">
        <f t="shared" si="863"/>
        <v>0</v>
      </c>
      <c r="S4080" s="141" t="str">
        <f t="shared" si="864"/>
        <v>H</v>
      </c>
      <c r="T4080" s="24">
        <f>IF(S4080="E",SUM($R$5:R4080),0)</f>
        <v>0</v>
      </c>
      <c r="U4080" s="143">
        <f t="shared" si="865"/>
        <v>0</v>
      </c>
    </row>
    <row r="4081" spans="1:21" x14ac:dyDescent="0.25">
      <c r="A4081" s="6">
        <v>41.81</v>
      </c>
      <c r="B4081" s="31" t="s">
        <v>90</v>
      </c>
      <c r="D4081" s="89">
        <v>291620000011</v>
      </c>
      <c r="E4081" s="3">
        <v>0.6</v>
      </c>
      <c r="K4081" s="3">
        <f t="shared" si="866"/>
        <v>3007</v>
      </c>
      <c r="L4081" s="97" t="str">
        <f>IF(TRIM('Ek.3-A'!F4081)&lt;&gt;"","var","yok")</f>
        <v>yok</v>
      </c>
      <c r="M4081" s="5" t="str">
        <f>IF('Ek.3-A'!F4081="", "", IF(VLOOKUP('Ek.3-A'!F4081, Veriler!D:E, 2, 0)=0, "", VLOOKUP('Ek.3-A'!F4081, Veriler!D:E, 2, 0)))</f>
        <v/>
      </c>
      <c r="N4081" s="5" t="str">
        <f>IF('Ek.3-A'!P4081="", "", 'Ek.3-A'!P4081)</f>
        <v/>
      </c>
      <c r="O4081" s="142">
        <f>'Ek.3-A'!S4081</f>
        <v>0</v>
      </c>
      <c r="P4081" s="143" t="str">
        <f>'Ek.3-A'!L4081</f>
        <v/>
      </c>
      <c r="Q4081" s="24" t="str">
        <f>'Ek.3-A'!M4081</f>
        <v/>
      </c>
      <c r="R4081" s="24">
        <f t="shared" si="863"/>
        <v>0</v>
      </c>
      <c r="S4081" s="141" t="str">
        <f t="shared" si="864"/>
        <v>H</v>
      </c>
      <c r="T4081" s="24">
        <f>IF(S4081="E",SUM($R$5:R4081),0)</f>
        <v>0</v>
      </c>
      <c r="U4081" s="143">
        <f t="shared" si="865"/>
        <v>0</v>
      </c>
    </row>
    <row r="4082" spans="1:21" x14ac:dyDescent="0.25">
      <c r="A4082" s="6">
        <v>41.82</v>
      </c>
      <c r="B4082" s="31" t="s">
        <v>90</v>
      </c>
      <c r="D4082" s="87">
        <v>290612000011</v>
      </c>
      <c r="E4082" s="3">
        <v>0.6</v>
      </c>
      <c r="K4082" s="3">
        <f t="shared" si="866"/>
        <v>3008</v>
      </c>
      <c r="L4082" s="97" t="str">
        <f>IF(TRIM('Ek.3-A'!F4082)&lt;&gt;"","var","yok")</f>
        <v>yok</v>
      </c>
      <c r="M4082" s="5" t="str">
        <f>IF('Ek.3-A'!F4082="", "", IF(VLOOKUP('Ek.3-A'!F4082, Veriler!D:E, 2, 0)=0, "", VLOOKUP('Ek.3-A'!F4082, Veriler!D:E, 2, 0)))</f>
        <v/>
      </c>
      <c r="N4082" s="5" t="str">
        <f>IF('Ek.3-A'!P4082="", "", 'Ek.3-A'!P4082)</f>
        <v/>
      </c>
      <c r="O4082" s="142">
        <f>'Ek.3-A'!S4082</f>
        <v>0</v>
      </c>
      <c r="P4082" s="143" t="str">
        <f>'Ek.3-A'!L4082</f>
        <v/>
      </c>
      <c r="Q4082" s="24" t="str">
        <f>'Ek.3-A'!M4082</f>
        <v/>
      </c>
      <c r="R4082" s="24">
        <f t="shared" si="863"/>
        <v>0</v>
      </c>
      <c r="S4082" s="141" t="str">
        <f t="shared" si="864"/>
        <v>H</v>
      </c>
      <c r="T4082" s="24">
        <f>IF(S4082="E",SUM($R$5:R4082),0)</f>
        <v>0</v>
      </c>
      <c r="U4082" s="143">
        <f t="shared" si="865"/>
        <v>0</v>
      </c>
    </row>
    <row r="4083" spans="1:21" x14ac:dyDescent="0.25">
      <c r="A4083" s="6">
        <v>41.83</v>
      </c>
      <c r="B4083" s="31" t="s">
        <v>90</v>
      </c>
      <c r="D4083" s="89">
        <v>291422000011</v>
      </c>
      <c r="E4083" s="3">
        <v>0.6</v>
      </c>
      <c r="K4083" s="3">
        <f t="shared" si="866"/>
        <v>3009</v>
      </c>
      <c r="L4083" s="97" t="str">
        <f>IF(TRIM('Ek.3-A'!F4083)&lt;&gt;"","var","yok")</f>
        <v>yok</v>
      </c>
      <c r="M4083" s="5" t="str">
        <f>IF('Ek.3-A'!F4083="", "", IF(VLOOKUP('Ek.3-A'!F4083, Veriler!D:E, 2, 0)=0, "", VLOOKUP('Ek.3-A'!F4083, Veriler!D:E, 2, 0)))</f>
        <v/>
      </c>
      <c r="N4083" s="5" t="str">
        <f>IF('Ek.3-A'!P4083="", "", 'Ek.3-A'!P4083)</f>
        <v/>
      </c>
      <c r="O4083" s="142">
        <f>'Ek.3-A'!S4083</f>
        <v>0</v>
      </c>
      <c r="P4083" s="143" t="str">
        <f>'Ek.3-A'!L4083</f>
        <v/>
      </c>
      <c r="Q4083" s="24" t="str">
        <f>'Ek.3-A'!M4083</f>
        <v/>
      </c>
      <c r="R4083" s="24">
        <f t="shared" si="863"/>
        <v>0</v>
      </c>
      <c r="S4083" s="141" t="str">
        <f t="shared" si="864"/>
        <v>H</v>
      </c>
      <c r="T4083" s="24">
        <f>IF(S4083="E",SUM($R$5:R4083),0)</f>
        <v>0</v>
      </c>
      <c r="U4083" s="143">
        <f t="shared" si="865"/>
        <v>0</v>
      </c>
    </row>
    <row r="4084" spans="1:21" x14ac:dyDescent="0.25">
      <c r="A4084" s="6">
        <v>41.84</v>
      </c>
      <c r="B4084" s="31" t="s">
        <v>90</v>
      </c>
      <c r="D4084" s="87">
        <v>290219000021</v>
      </c>
      <c r="E4084" s="3">
        <v>0.6</v>
      </c>
      <c r="K4084" s="3">
        <f t="shared" si="866"/>
        <v>3010</v>
      </c>
      <c r="L4084" s="97" t="str">
        <f>IF(TRIM('Ek.3-A'!F4084)&lt;&gt;"","var","yok")</f>
        <v>yok</v>
      </c>
      <c r="M4084" s="5" t="str">
        <f>IF('Ek.3-A'!F4084="", "", IF(VLOOKUP('Ek.3-A'!F4084, Veriler!D:E, 2, 0)=0, "", VLOOKUP('Ek.3-A'!F4084, Veriler!D:E, 2, 0)))</f>
        <v/>
      </c>
      <c r="N4084" s="5" t="str">
        <f>IF('Ek.3-A'!P4084="", "", 'Ek.3-A'!P4084)</f>
        <v/>
      </c>
      <c r="O4084" s="142">
        <f>'Ek.3-A'!S4084</f>
        <v>0</v>
      </c>
      <c r="P4084" s="143" t="str">
        <f>'Ek.3-A'!L4084</f>
        <v/>
      </c>
      <c r="Q4084" s="24" t="str">
        <f>'Ek.3-A'!M4084</f>
        <v/>
      </c>
      <c r="R4084" s="24">
        <f t="shared" si="863"/>
        <v>0</v>
      </c>
      <c r="S4084" s="141" t="str">
        <f t="shared" si="864"/>
        <v>H</v>
      </c>
      <c r="T4084" s="24">
        <f>IF(S4084="E",SUM($R$5:R4084),0)</f>
        <v>0</v>
      </c>
      <c r="U4084" s="143">
        <f t="shared" si="865"/>
        <v>0</v>
      </c>
    </row>
    <row r="4085" spans="1:21" x14ac:dyDescent="0.25">
      <c r="A4085" s="6">
        <v>41.85</v>
      </c>
      <c r="B4085" s="31" t="s">
        <v>90</v>
      </c>
      <c r="D4085" s="89">
        <v>291539009912</v>
      </c>
      <c r="E4085" s="3">
        <v>0.6</v>
      </c>
      <c r="L4085" s="97"/>
      <c r="M4085" s="5"/>
      <c r="N4085" s="5"/>
      <c r="O4085" s="5"/>
      <c r="Q4085" s="23"/>
      <c r="T4085" s="24"/>
      <c r="U4085" s="25"/>
    </row>
    <row r="4086" spans="1:21" x14ac:dyDescent="0.25">
      <c r="A4086" s="6">
        <v>41.86</v>
      </c>
      <c r="B4086" s="31" t="s">
        <v>90</v>
      </c>
      <c r="D4086" s="87">
        <v>292130100011</v>
      </c>
      <c r="E4086" s="3">
        <v>0.6</v>
      </c>
      <c r="K4086" s="3">
        <f>K4084+1</f>
        <v>3011</v>
      </c>
      <c r="L4086" s="97" t="str">
        <f>IF(TRIM('Ek.3-A'!F4086)&lt;&gt;"","var","yok")</f>
        <v>yok</v>
      </c>
      <c r="M4086" s="5" t="str">
        <f>IF('Ek.3-A'!F4086="", "", IF(VLOOKUP('Ek.3-A'!F4086, Veriler!D:E, 2, 0)=0, "", VLOOKUP('Ek.3-A'!F4086, Veriler!D:E, 2, 0)))</f>
        <v/>
      </c>
      <c r="N4086" s="5" t="str">
        <f>IF('Ek.3-A'!P4086="", "", 'Ek.3-A'!P4086)</f>
        <v/>
      </c>
      <c r="O4086" s="142">
        <f>'Ek.3-A'!S4086</f>
        <v>0</v>
      </c>
      <c r="P4086" s="143" t="str">
        <f>'Ek.3-A'!L4086</f>
        <v/>
      </c>
      <c r="Q4086" s="24" t="str">
        <f>'Ek.3-A'!M4086</f>
        <v/>
      </c>
      <c r="R4086" s="24">
        <f t="shared" ref="R4086:R4099" si="867">IF(L4086="var",0,IF(Q4086&lt;=0.005,Q4086,0))</f>
        <v>0</v>
      </c>
      <c r="S4086" s="141" t="str">
        <f t="shared" ref="S4086:S4099" si="868">IF(Q4086&lt;=0.005,"E","H")</f>
        <v>H</v>
      </c>
      <c r="T4086" s="24">
        <f>IF(S4086="E",SUM($R$5:R4086),0)</f>
        <v>0</v>
      </c>
      <c r="U4086" s="143">
        <f t="shared" ref="U4086:U4099" si="869">IF(T4086&lt;=0.1, O4086, IF(R4086&gt;$G$2, R4086*O4086, $G$2*O4086))</f>
        <v>0</v>
      </c>
    </row>
    <row r="4087" spans="1:21" x14ac:dyDescent="0.25">
      <c r="A4087" s="6">
        <v>41.87</v>
      </c>
      <c r="B4087" s="31" t="s">
        <v>90</v>
      </c>
      <c r="D4087" s="89">
        <v>292130100013</v>
      </c>
      <c r="E4087" s="3">
        <v>0.6</v>
      </c>
      <c r="K4087" s="3">
        <f t="shared" ref="K4087:K4099" si="870">K4086+1</f>
        <v>3012</v>
      </c>
      <c r="L4087" s="97" t="str">
        <f>IF(TRIM('Ek.3-A'!F4087)&lt;&gt;"","var","yok")</f>
        <v>yok</v>
      </c>
      <c r="M4087" s="5" t="str">
        <f>IF('Ek.3-A'!F4087="", "", IF(VLOOKUP('Ek.3-A'!F4087, Veriler!D:E, 2, 0)=0, "", VLOOKUP('Ek.3-A'!F4087, Veriler!D:E, 2, 0)))</f>
        <v/>
      </c>
      <c r="N4087" s="5" t="str">
        <f>IF('Ek.3-A'!P4087="", "", 'Ek.3-A'!P4087)</f>
        <v/>
      </c>
      <c r="O4087" s="142">
        <f>'Ek.3-A'!S4087</f>
        <v>0</v>
      </c>
      <c r="P4087" s="143" t="str">
        <f>'Ek.3-A'!L4087</f>
        <v/>
      </c>
      <c r="Q4087" s="24" t="str">
        <f>'Ek.3-A'!M4087</f>
        <v/>
      </c>
      <c r="R4087" s="24">
        <f t="shared" si="867"/>
        <v>0</v>
      </c>
      <c r="S4087" s="141" t="str">
        <f t="shared" si="868"/>
        <v>H</v>
      </c>
      <c r="T4087" s="24">
        <f>IF(S4087="E",SUM($R$5:R4087),0)</f>
        <v>0</v>
      </c>
      <c r="U4087" s="143">
        <f t="shared" si="869"/>
        <v>0</v>
      </c>
    </row>
    <row r="4088" spans="1:21" x14ac:dyDescent="0.25">
      <c r="A4088" s="6">
        <v>41.88</v>
      </c>
      <c r="B4088" s="31" t="s">
        <v>90</v>
      </c>
      <c r="D4088" s="87">
        <v>292130100012</v>
      </c>
      <c r="E4088" s="3">
        <v>0.6</v>
      </c>
      <c r="K4088" s="3">
        <f t="shared" si="870"/>
        <v>3013</v>
      </c>
      <c r="L4088" s="97" t="str">
        <f>IF(TRIM('Ek.3-A'!F4088)&lt;&gt;"","var","yok")</f>
        <v>yok</v>
      </c>
      <c r="M4088" s="5" t="str">
        <f>IF('Ek.3-A'!F4088="", "", IF(VLOOKUP('Ek.3-A'!F4088, Veriler!D:E, 2, 0)=0, "", VLOOKUP('Ek.3-A'!F4088, Veriler!D:E, 2, 0)))</f>
        <v/>
      </c>
      <c r="N4088" s="5" t="str">
        <f>IF('Ek.3-A'!P4088="", "", 'Ek.3-A'!P4088)</f>
        <v/>
      </c>
      <c r="O4088" s="142">
        <f>'Ek.3-A'!S4088</f>
        <v>0</v>
      </c>
      <c r="P4088" s="143" t="str">
        <f>'Ek.3-A'!L4088</f>
        <v/>
      </c>
      <c r="Q4088" s="24" t="str">
        <f>'Ek.3-A'!M4088</f>
        <v/>
      </c>
      <c r="R4088" s="24">
        <f t="shared" si="867"/>
        <v>0</v>
      </c>
      <c r="S4088" s="141" t="str">
        <f t="shared" si="868"/>
        <v>H</v>
      </c>
      <c r="T4088" s="24">
        <f>IF(S4088="E",SUM($R$5:R4088),0)</f>
        <v>0</v>
      </c>
      <c r="U4088" s="143">
        <f t="shared" si="869"/>
        <v>0</v>
      </c>
    </row>
    <row r="4089" spans="1:21" x14ac:dyDescent="0.25">
      <c r="A4089" s="6">
        <v>41.89</v>
      </c>
      <c r="B4089" s="31" t="s">
        <v>90</v>
      </c>
      <c r="D4089" s="89">
        <v>292130910000</v>
      </c>
      <c r="E4089" s="3">
        <v>0.6</v>
      </c>
      <c r="K4089" s="3">
        <f t="shared" si="870"/>
        <v>3014</v>
      </c>
      <c r="L4089" s="97" t="str">
        <f>IF(TRIM('Ek.3-A'!F4089)&lt;&gt;"","var","yok")</f>
        <v>yok</v>
      </c>
      <c r="M4089" s="5" t="str">
        <f>IF('Ek.3-A'!F4089="", "", IF(VLOOKUP('Ek.3-A'!F4089, Veriler!D:E, 2, 0)=0, "", VLOOKUP('Ek.3-A'!F4089, Veriler!D:E, 2, 0)))</f>
        <v/>
      </c>
      <c r="N4089" s="5" t="str">
        <f>IF('Ek.3-A'!P4089="", "", 'Ek.3-A'!P4089)</f>
        <v/>
      </c>
      <c r="O4089" s="142">
        <f>'Ek.3-A'!S4089</f>
        <v>0</v>
      </c>
      <c r="P4089" s="143" t="str">
        <f>'Ek.3-A'!L4089</f>
        <v/>
      </c>
      <c r="Q4089" s="24" t="str">
        <f>'Ek.3-A'!M4089</f>
        <v/>
      </c>
      <c r="R4089" s="24">
        <f t="shared" si="867"/>
        <v>0</v>
      </c>
      <c r="S4089" s="141" t="str">
        <f t="shared" si="868"/>
        <v>H</v>
      </c>
      <c r="T4089" s="24">
        <f>IF(S4089="E",SUM($R$5:R4089),0)</f>
        <v>0</v>
      </c>
      <c r="U4089" s="143">
        <f t="shared" si="869"/>
        <v>0</v>
      </c>
    </row>
    <row r="4090" spans="1:21" x14ac:dyDescent="0.25">
      <c r="A4090" s="6">
        <v>41.9</v>
      </c>
      <c r="B4090" s="31" t="s">
        <v>90</v>
      </c>
      <c r="D4090" s="87">
        <v>291429000015</v>
      </c>
      <c r="E4090" s="3">
        <v>0.6</v>
      </c>
      <c r="K4090" s="3">
        <f t="shared" si="870"/>
        <v>3015</v>
      </c>
      <c r="L4090" s="97" t="str">
        <f>IF(TRIM('Ek.3-A'!F4090)&lt;&gt;"","var","yok")</f>
        <v>yok</v>
      </c>
      <c r="M4090" s="5" t="str">
        <f>IF('Ek.3-A'!F4090="", "", IF(VLOOKUP('Ek.3-A'!F4090, Veriler!D:E, 2, 0)=0, "", VLOOKUP('Ek.3-A'!F4090, Veriler!D:E, 2, 0)))</f>
        <v/>
      </c>
      <c r="N4090" s="5" t="str">
        <f>IF('Ek.3-A'!P4090="", "", 'Ek.3-A'!P4090)</f>
        <v/>
      </c>
      <c r="O4090" s="142">
        <f>'Ek.3-A'!S4090</f>
        <v>0</v>
      </c>
      <c r="P4090" s="143" t="str">
        <f>'Ek.3-A'!L4090</f>
        <v/>
      </c>
      <c r="Q4090" s="24" t="str">
        <f>'Ek.3-A'!M4090</f>
        <v/>
      </c>
      <c r="R4090" s="24">
        <f t="shared" si="867"/>
        <v>0</v>
      </c>
      <c r="S4090" s="141" t="str">
        <f t="shared" si="868"/>
        <v>H</v>
      </c>
      <c r="T4090" s="24">
        <f>IF(S4090="E",SUM($R$5:R4090),0)</f>
        <v>0</v>
      </c>
      <c r="U4090" s="143">
        <f t="shared" si="869"/>
        <v>0</v>
      </c>
    </row>
    <row r="4091" spans="1:21" x14ac:dyDescent="0.25">
      <c r="A4091" s="6">
        <v>41.91</v>
      </c>
      <c r="B4091" s="31" t="s">
        <v>90</v>
      </c>
      <c r="D4091" s="89">
        <v>292219000022</v>
      </c>
      <c r="E4091" s="3">
        <v>0.6</v>
      </c>
      <c r="K4091" s="3">
        <f t="shared" si="870"/>
        <v>3016</v>
      </c>
      <c r="L4091" s="97" t="str">
        <f>IF(TRIM('Ek.3-A'!F4091)&lt;&gt;"","var","yok")</f>
        <v>yok</v>
      </c>
      <c r="M4091" s="5" t="str">
        <f>IF('Ek.3-A'!F4091="", "", IF(VLOOKUP('Ek.3-A'!F4091, Veriler!D:E, 2, 0)=0, "", VLOOKUP('Ek.3-A'!F4091, Veriler!D:E, 2, 0)))</f>
        <v/>
      </c>
      <c r="N4091" s="5" t="str">
        <f>IF('Ek.3-A'!P4091="", "", 'Ek.3-A'!P4091)</f>
        <v/>
      </c>
      <c r="O4091" s="142">
        <f>'Ek.3-A'!S4091</f>
        <v>0</v>
      </c>
      <c r="P4091" s="143" t="str">
        <f>'Ek.3-A'!L4091</f>
        <v/>
      </c>
      <c r="Q4091" s="24" t="str">
        <f>'Ek.3-A'!M4091</f>
        <v/>
      </c>
      <c r="R4091" s="24">
        <f t="shared" si="867"/>
        <v>0</v>
      </c>
      <c r="S4091" s="141" t="str">
        <f t="shared" si="868"/>
        <v>H</v>
      </c>
      <c r="T4091" s="24">
        <f>IF(S4091="E",SUM($R$5:R4091),0)</f>
        <v>0</v>
      </c>
      <c r="U4091" s="143">
        <f t="shared" si="869"/>
        <v>0</v>
      </c>
    </row>
    <row r="4092" spans="1:21" x14ac:dyDescent="0.25">
      <c r="A4092" s="6">
        <v>41.92</v>
      </c>
      <c r="B4092" s="31" t="s">
        <v>90</v>
      </c>
      <c r="D4092" s="87">
        <v>292219000023</v>
      </c>
      <c r="E4092" s="3">
        <v>0.6</v>
      </c>
      <c r="K4092" s="3">
        <f t="shared" si="870"/>
        <v>3017</v>
      </c>
      <c r="L4092" s="97" t="str">
        <f>IF(TRIM('Ek.3-A'!F4092)&lt;&gt;"","var","yok")</f>
        <v>yok</v>
      </c>
      <c r="M4092" s="5" t="str">
        <f>IF('Ek.3-A'!F4092="", "", IF(VLOOKUP('Ek.3-A'!F4092, Veriler!D:E, 2, 0)=0, "", VLOOKUP('Ek.3-A'!F4092, Veriler!D:E, 2, 0)))</f>
        <v/>
      </c>
      <c r="N4092" s="5" t="str">
        <f>IF('Ek.3-A'!P4092="", "", 'Ek.3-A'!P4092)</f>
        <v/>
      </c>
      <c r="O4092" s="142">
        <f>'Ek.3-A'!S4092</f>
        <v>0</v>
      </c>
      <c r="P4092" s="143" t="str">
        <f>'Ek.3-A'!L4092</f>
        <v/>
      </c>
      <c r="Q4092" s="24" t="str">
        <f>'Ek.3-A'!M4092</f>
        <v/>
      </c>
      <c r="R4092" s="24">
        <f t="shared" si="867"/>
        <v>0</v>
      </c>
      <c r="S4092" s="141" t="str">
        <f t="shared" si="868"/>
        <v>H</v>
      </c>
      <c r="T4092" s="24">
        <f>IF(S4092="E",SUM($R$5:R4092),0)</f>
        <v>0</v>
      </c>
      <c r="U4092" s="143">
        <f t="shared" si="869"/>
        <v>0</v>
      </c>
    </row>
    <row r="4093" spans="1:21" x14ac:dyDescent="0.25">
      <c r="A4093" s="6">
        <v>41.93</v>
      </c>
      <c r="B4093" s="31" t="s">
        <v>90</v>
      </c>
      <c r="D4093" s="89">
        <v>294190000017</v>
      </c>
      <c r="E4093" s="3">
        <v>0.6</v>
      </c>
      <c r="K4093" s="3">
        <f t="shared" si="870"/>
        <v>3018</v>
      </c>
      <c r="L4093" s="97" t="str">
        <f>IF(TRIM('Ek.3-A'!F4093)&lt;&gt;"","var","yok")</f>
        <v>yok</v>
      </c>
      <c r="M4093" s="5" t="str">
        <f>IF('Ek.3-A'!F4093="", "", IF(VLOOKUP('Ek.3-A'!F4093, Veriler!D:E, 2, 0)=0, "", VLOOKUP('Ek.3-A'!F4093, Veriler!D:E, 2, 0)))</f>
        <v/>
      </c>
      <c r="N4093" s="5" t="str">
        <f>IF('Ek.3-A'!P4093="", "", 'Ek.3-A'!P4093)</f>
        <v/>
      </c>
      <c r="O4093" s="142">
        <f>'Ek.3-A'!S4093</f>
        <v>0</v>
      </c>
      <c r="P4093" s="143" t="str">
        <f>'Ek.3-A'!L4093</f>
        <v/>
      </c>
      <c r="Q4093" s="24" t="str">
        <f>'Ek.3-A'!M4093</f>
        <v/>
      </c>
      <c r="R4093" s="24">
        <f t="shared" si="867"/>
        <v>0</v>
      </c>
      <c r="S4093" s="141" t="str">
        <f t="shared" si="868"/>
        <v>H</v>
      </c>
      <c r="T4093" s="24">
        <f>IF(S4093="E",SUM($R$5:R4093),0)</f>
        <v>0</v>
      </c>
      <c r="U4093" s="143">
        <f t="shared" si="869"/>
        <v>0</v>
      </c>
    </row>
    <row r="4094" spans="1:21" x14ac:dyDescent="0.25">
      <c r="A4094" s="6">
        <v>41.94</v>
      </c>
      <c r="B4094" s="31" t="s">
        <v>90</v>
      </c>
      <c r="D4094" s="87">
        <v>291229009012</v>
      </c>
      <c r="E4094" s="3">
        <v>0.6</v>
      </c>
      <c r="K4094" s="3">
        <f t="shared" si="870"/>
        <v>3019</v>
      </c>
      <c r="L4094" s="97" t="str">
        <f>IF(TRIM('Ek.3-A'!F4094)&lt;&gt;"","var","yok")</f>
        <v>yok</v>
      </c>
      <c r="M4094" s="5" t="str">
        <f>IF('Ek.3-A'!F4094="", "", IF(VLOOKUP('Ek.3-A'!F4094, Veriler!D:E, 2, 0)=0, "", VLOOKUP('Ek.3-A'!F4094, Veriler!D:E, 2, 0)))</f>
        <v/>
      </c>
      <c r="N4094" s="5" t="str">
        <f>IF('Ek.3-A'!P4094="", "", 'Ek.3-A'!P4094)</f>
        <v/>
      </c>
      <c r="O4094" s="142">
        <f>'Ek.3-A'!S4094</f>
        <v>0</v>
      </c>
      <c r="P4094" s="143" t="str">
        <f>'Ek.3-A'!L4094</f>
        <v/>
      </c>
      <c r="Q4094" s="24" t="str">
        <f>'Ek.3-A'!M4094</f>
        <v/>
      </c>
      <c r="R4094" s="24">
        <f t="shared" si="867"/>
        <v>0</v>
      </c>
      <c r="S4094" s="141" t="str">
        <f t="shared" si="868"/>
        <v>H</v>
      </c>
      <c r="T4094" s="24">
        <f>IF(S4094="E",SUM($R$5:R4094),0)</f>
        <v>0</v>
      </c>
      <c r="U4094" s="143">
        <f t="shared" si="869"/>
        <v>0</v>
      </c>
    </row>
    <row r="4095" spans="1:21" x14ac:dyDescent="0.25">
      <c r="A4095" s="6">
        <v>41.95</v>
      </c>
      <c r="B4095" s="31" t="s">
        <v>90</v>
      </c>
      <c r="D4095" s="89">
        <v>901310900019</v>
      </c>
      <c r="E4095" s="3">
        <v>0.6</v>
      </c>
      <c r="K4095" s="3">
        <f t="shared" si="870"/>
        <v>3020</v>
      </c>
      <c r="L4095" s="97" t="str">
        <f>IF(TRIM('Ek.3-A'!F4095)&lt;&gt;"","var","yok")</f>
        <v>yok</v>
      </c>
      <c r="M4095" s="5" t="str">
        <f>IF('Ek.3-A'!F4095="", "", IF(VLOOKUP('Ek.3-A'!F4095, Veriler!D:E, 2, 0)=0, "", VLOOKUP('Ek.3-A'!F4095, Veriler!D:E, 2, 0)))</f>
        <v/>
      </c>
      <c r="N4095" s="5" t="str">
        <f>IF('Ek.3-A'!P4095="", "", 'Ek.3-A'!P4095)</f>
        <v/>
      </c>
      <c r="O4095" s="142">
        <f>'Ek.3-A'!S4095</f>
        <v>0</v>
      </c>
      <c r="P4095" s="143" t="str">
        <f>'Ek.3-A'!L4095</f>
        <v/>
      </c>
      <c r="Q4095" s="24" t="str">
        <f>'Ek.3-A'!M4095</f>
        <v/>
      </c>
      <c r="R4095" s="24">
        <f t="shared" si="867"/>
        <v>0</v>
      </c>
      <c r="S4095" s="141" t="str">
        <f t="shared" si="868"/>
        <v>H</v>
      </c>
      <c r="T4095" s="24">
        <f>IF(S4095="E",SUM($R$5:R4095),0)</f>
        <v>0</v>
      </c>
      <c r="U4095" s="143">
        <f t="shared" si="869"/>
        <v>0</v>
      </c>
    </row>
    <row r="4096" spans="1:21" x14ac:dyDescent="0.25">
      <c r="A4096" s="6">
        <v>41.96</v>
      </c>
      <c r="B4096" s="31" t="s">
        <v>90</v>
      </c>
      <c r="D4096" s="87">
        <v>901320000010</v>
      </c>
      <c r="E4096" s="3">
        <v>0.6</v>
      </c>
      <c r="K4096" s="3">
        <f t="shared" si="870"/>
        <v>3021</v>
      </c>
      <c r="L4096" s="97" t="str">
        <f>IF(TRIM('Ek.3-A'!F4096)&lt;&gt;"","var","yok")</f>
        <v>yok</v>
      </c>
      <c r="M4096" s="5" t="str">
        <f>IF('Ek.3-A'!F4096="", "", IF(VLOOKUP('Ek.3-A'!F4096, Veriler!D:E, 2, 0)=0, "", VLOOKUP('Ek.3-A'!F4096, Veriler!D:E, 2, 0)))</f>
        <v/>
      </c>
      <c r="N4096" s="5" t="str">
        <f>IF('Ek.3-A'!P4096="", "", 'Ek.3-A'!P4096)</f>
        <v/>
      </c>
      <c r="O4096" s="142">
        <f>'Ek.3-A'!S4096</f>
        <v>0</v>
      </c>
      <c r="P4096" s="143" t="str">
        <f>'Ek.3-A'!L4096</f>
        <v/>
      </c>
      <c r="Q4096" s="24" t="str">
        <f>'Ek.3-A'!M4096</f>
        <v/>
      </c>
      <c r="R4096" s="24">
        <f t="shared" si="867"/>
        <v>0</v>
      </c>
      <c r="S4096" s="141" t="str">
        <f t="shared" si="868"/>
        <v>H</v>
      </c>
      <c r="T4096" s="24">
        <f>IF(S4096="E",SUM($R$5:R4096),0)</f>
        <v>0</v>
      </c>
      <c r="U4096" s="143">
        <f t="shared" si="869"/>
        <v>0</v>
      </c>
    </row>
    <row r="4097" spans="1:41" x14ac:dyDescent="0.25">
      <c r="A4097" s="6">
        <v>41.97</v>
      </c>
      <c r="B4097" s="31" t="s">
        <v>90</v>
      </c>
      <c r="D4097" s="89">
        <v>901310900011</v>
      </c>
      <c r="E4097" s="3">
        <v>0.6</v>
      </c>
      <c r="K4097" s="3">
        <f t="shared" si="870"/>
        <v>3022</v>
      </c>
      <c r="L4097" s="97" t="str">
        <f>IF(TRIM('Ek.3-A'!F4097)&lt;&gt;"","var","yok")</f>
        <v>yok</v>
      </c>
      <c r="M4097" s="5" t="str">
        <f>IF('Ek.3-A'!F4097="", "", IF(VLOOKUP('Ek.3-A'!F4097, Veriler!D:E, 2, 0)=0, "", VLOOKUP('Ek.3-A'!F4097, Veriler!D:E, 2, 0)))</f>
        <v/>
      </c>
      <c r="N4097" s="5" t="str">
        <f>IF('Ek.3-A'!P4097="", "", 'Ek.3-A'!P4097)</f>
        <v/>
      </c>
      <c r="O4097" s="142">
        <f>'Ek.3-A'!S4097</f>
        <v>0</v>
      </c>
      <c r="P4097" s="143" t="str">
        <f>'Ek.3-A'!L4097</f>
        <v/>
      </c>
      <c r="Q4097" s="24" t="str">
        <f>'Ek.3-A'!M4097</f>
        <v/>
      </c>
      <c r="R4097" s="24">
        <f t="shared" si="867"/>
        <v>0</v>
      </c>
      <c r="S4097" s="141" t="str">
        <f t="shared" si="868"/>
        <v>H</v>
      </c>
      <c r="T4097" s="24">
        <f>IF(S4097="E",SUM($R$5:R4097),0)</f>
        <v>0</v>
      </c>
      <c r="U4097" s="143">
        <f t="shared" si="869"/>
        <v>0</v>
      </c>
    </row>
    <row r="4098" spans="1:41" x14ac:dyDescent="0.25">
      <c r="A4098" s="6">
        <v>41.98</v>
      </c>
      <c r="B4098" s="31" t="s">
        <v>90</v>
      </c>
      <c r="D4098" s="87">
        <v>901390050000</v>
      </c>
      <c r="E4098" s="3">
        <v>0.6</v>
      </c>
      <c r="K4098" s="3">
        <f t="shared" si="870"/>
        <v>3023</v>
      </c>
      <c r="L4098" s="97" t="str">
        <f>IF(TRIM('Ek.3-A'!F4098)&lt;&gt;"","var","yok")</f>
        <v>yok</v>
      </c>
      <c r="M4098" s="5" t="str">
        <f>IF('Ek.3-A'!F4098="", "", IF(VLOOKUP('Ek.3-A'!F4098, Veriler!D:E, 2, 0)=0, "", VLOOKUP('Ek.3-A'!F4098, Veriler!D:E, 2, 0)))</f>
        <v/>
      </c>
      <c r="N4098" s="5" t="str">
        <f>IF('Ek.3-A'!P4098="", "", 'Ek.3-A'!P4098)</f>
        <v/>
      </c>
      <c r="O4098" s="142">
        <f>'Ek.3-A'!S4098</f>
        <v>0</v>
      </c>
      <c r="P4098" s="143" t="str">
        <f>'Ek.3-A'!L4098</f>
        <v/>
      </c>
      <c r="Q4098" s="24" t="str">
        <f>'Ek.3-A'!M4098</f>
        <v/>
      </c>
      <c r="R4098" s="24">
        <f t="shared" si="867"/>
        <v>0</v>
      </c>
      <c r="S4098" s="141" t="str">
        <f t="shared" si="868"/>
        <v>H</v>
      </c>
      <c r="T4098" s="24">
        <f>IF(S4098="E",SUM($R$5:R4098),0)</f>
        <v>0</v>
      </c>
      <c r="U4098" s="143">
        <f t="shared" si="869"/>
        <v>0</v>
      </c>
    </row>
    <row r="4099" spans="1:41" x14ac:dyDescent="0.25">
      <c r="A4099" s="6">
        <v>41.99</v>
      </c>
      <c r="B4099" s="31" t="s">
        <v>90</v>
      </c>
      <c r="D4099" s="89">
        <v>690320101011</v>
      </c>
      <c r="E4099" s="3">
        <v>0.6</v>
      </c>
      <c r="K4099" s="3">
        <f t="shared" si="870"/>
        <v>3024</v>
      </c>
      <c r="L4099" s="97" t="str">
        <f>IF(TRIM('Ek.3-A'!F4099)&lt;&gt;"","var","yok")</f>
        <v>yok</v>
      </c>
      <c r="M4099" s="5" t="str">
        <f>IF('Ek.3-A'!F4099="", "", IF(VLOOKUP('Ek.3-A'!F4099, Veriler!D:E, 2, 0)=0, "", VLOOKUP('Ek.3-A'!F4099, Veriler!D:E, 2, 0)))</f>
        <v/>
      </c>
      <c r="N4099" s="5" t="str">
        <f>IF('Ek.3-A'!P4099="", "", 'Ek.3-A'!P4099)</f>
        <v/>
      </c>
      <c r="O4099" s="142">
        <f>'Ek.3-A'!S4099</f>
        <v>0</v>
      </c>
      <c r="P4099" s="143" t="str">
        <f>'Ek.3-A'!L4099</f>
        <v/>
      </c>
      <c r="Q4099" s="24" t="str">
        <f>'Ek.3-A'!M4099</f>
        <v/>
      </c>
      <c r="R4099" s="24">
        <f t="shared" si="867"/>
        <v>0</v>
      </c>
      <c r="S4099" s="141" t="str">
        <f t="shared" si="868"/>
        <v>H</v>
      </c>
      <c r="T4099" s="24">
        <f>IF(S4099="E",SUM($R$5:R4099),0)</f>
        <v>0</v>
      </c>
      <c r="U4099" s="143">
        <f t="shared" si="869"/>
        <v>0</v>
      </c>
    </row>
    <row r="4100" spans="1:41" x14ac:dyDescent="0.25">
      <c r="A4100" s="6">
        <v>42</v>
      </c>
      <c r="B4100" s="31" t="s">
        <v>90</v>
      </c>
      <c r="D4100" s="87">
        <v>722820100011</v>
      </c>
      <c r="E4100" s="3">
        <v>0.6</v>
      </c>
      <c r="T4100" s="24"/>
      <c r="U4100" s="25"/>
      <c r="AO4100" s="140">
        <f>'Ek.3-A'!L4100</f>
        <v>0</v>
      </c>
    </row>
    <row r="4101" spans="1:41" x14ac:dyDescent="0.25">
      <c r="A4101" s="6">
        <v>42.01</v>
      </c>
      <c r="B4101" s="31" t="s">
        <v>90</v>
      </c>
      <c r="D4101" s="89">
        <v>722820990000</v>
      </c>
      <c r="E4101" s="3">
        <v>0.6</v>
      </c>
      <c r="T4101" s="24"/>
      <c r="U4101" s="25"/>
      <c r="AO4101" s="140"/>
    </row>
    <row r="4102" spans="1:41" x14ac:dyDescent="0.25">
      <c r="A4102" s="6">
        <v>42.02</v>
      </c>
      <c r="B4102" s="31" t="s">
        <v>90</v>
      </c>
      <c r="D4102" s="87">
        <v>722820910000</v>
      </c>
      <c r="E4102" s="3">
        <v>0.6</v>
      </c>
      <c r="T4102" s="24"/>
      <c r="U4102" s="25"/>
      <c r="AO4102" s="140"/>
    </row>
    <row r="4103" spans="1:41" x14ac:dyDescent="0.25">
      <c r="A4103" s="6">
        <v>42.03</v>
      </c>
      <c r="B4103" s="31" t="s">
        <v>90</v>
      </c>
      <c r="D4103" s="89">
        <v>722820100019</v>
      </c>
      <c r="E4103" s="3">
        <v>0.6</v>
      </c>
      <c r="T4103" s="24"/>
      <c r="U4103" s="25"/>
      <c r="AO4103" s="140"/>
    </row>
    <row r="4104" spans="1:41" x14ac:dyDescent="0.25">
      <c r="A4104" s="6">
        <v>42.04</v>
      </c>
      <c r="B4104" s="31" t="s">
        <v>90</v>
      </c>
      <c r="D4104" s="87">
        <v>722720000000</v>
      </c>
      <c r="E4104" s="3">
        <v>0.6</v>
      </c>
      <c r="T4104" s="24"/>
      <c r="U4104" s="25"/>
    </row>
    <row r="4105" spans="1:41" x14ac:dyDescent="0.25">
      <c r="A4105" s="6">
        <v>42.05</v>
      </c>
      <c r="B4105" s="31" t="s">
        <v>90</v>
      </c>
      <c r="D4105" s="89">
        <v>391000000011</v>
      </c>
      <c r="E4105" s="3">
        <v>0.6</v>
      </c>
      <c r="T4105" s="24"/>
      <c r="U4105" s="25"/>
    </row>
    <row r="4106" spans="1:41" x14ac:dyDescent="0.25">
      <c r="A4106" s="6">
        <v>42.06</v>
      </c>
      <c r="B4106" s="31" t="s">
        <v>90</v>
      </c>
      <c r="D4106" s="87">
        <v>840991000014</v>
      </c>
      <c r="E4106" s="3">
        <v>0.6</v>
      </c>
      <c r="T4106" s="24"/>
      <c r="U4106" s="25"/>
    </row>
    <row r="4107" spans="1:41" x14ac:dyDescent="0.25">
      <c r="A4107" s="6">
        <v>42.07</v>
      </c>
      <c r="B4107" s="31" t="s">
        <v>90</v>
      </c>
      <c r="D4107" s="89">
        <v>281119809013</v>
      </c>
      <c r="E4107" s="3">
        <v>0.6</v>
      </c>
      <c r="T4107" s="24"/>
      <c r="U4107" s="25"/>
    </row>
    <row r="4108" spans="1:41" x14ac:dyDescent="0.25">
      <c r="A4108" s="6">
        <v>42.08</v>
      </c>
      <c r="B4108" s="31" t="s">
        <v>90</v>
      </c>
      <c r="D4108" s="87">
        <v>251200000019</v>
      </c>
      <c r="E4108" s="3">
        <v>0.6</v>
      </c>
      <c r="T4108" s="24"/>
      <c r="U4108" s="25"/>
    </row>
    <row r="4109" spans="1:41" x14ac:dyDescent="0.25">
      <c r="A4109" s="6">
        <v>42.09</v>
      </c>
      <c r="B4109" s="31" t="s">
        <v>90</v>
      </c>
      <c r="D4109" s="89">
        <v>690100000000</v>
      </c>
      <c r="E4109" s="3">
        <v>0.6</v>
      </c>
      <c r="K4109" s="3">
        <f>K4099+1</f>
        <v>3025</v>
      </c>
      <c r="L4109" s="97" t="str">
        <f>IF(TRIM('Ek.3-A'!F4109)&lt;&gt;"","var","yok")</f>
        <v>yok</v>
      </c>
      <c r="M4109" s="5" t="str">
        <f>IF('Ek.3-A'!F4109="", "", IF(VLOOKUP('Ek.3-A'!F4109, Veriler!D:E, 2, 0)=0, "", VLOOKUP('Ek.3-A'!F4109, Veriler!D:E, 2, 0)))</f>
        <v/>
      </c>
      <c r="N4109" s="5" t="str">
        <f>IF('Ek.3-A'!P4109="", "", 'Ek.3-A'!P4109)</f>
        <v/>
      </c>
      <c r="O4109" s="142">
        <f>'Ek.3-A'!S4109</f>
        <v>0</v>
      </c>
      <c r="P4109" s="143" t="str">
        <f>'Ek.3-A'!L4109</f>
        <v/>
      </c>
      <c r="Q4109" s="24" t="str">
        <f>'Ek.3-A'!M4109</f>
        <v/>
      </c>
      <c r="R4109" s="24">
        <f t="shared" ref="R4109:R4122" si="871">IF(L4109="var",0,IF(Q4109&lt;=0.005,Q4109,0))</f>
        <v>0</v>
      </c>
      <c r="S4109" s="141" t="str">
        <f t="shared" ref="S4109:S4122" si="872">IF(Q4109&lt;=0.005,"E","H")</f>
        <v>H</v>
      </c>
      <c r="T4109" s="24">
        <f>IF(S4109="E",SUM($R$5:R4109),0)</f>
        <v>0</v>
      </c>
      <c r="U4109" s="143">
        <f t="shared" ref="U4109:U4122" si="873">IF(T4109&lt;=0.1, O4109, IF(R4109&gt;$G$2, R4109*O4109, $G$2*O4109))</f>
        <v>0</v>
      </c>
    </row>
    <row r="4110" spans="1:41" x14ac:dyDescent="0.25">
      <c r="A4110" s="6">
        <v>42.1</v>
      </c>
      <c r="B4110" s="31" t="s">
        <v>90</v>
      </c>
      <c r="D4110" s="87">
        <v>285000602000</v>
      </c>
      <c r="E4110" s="3">
        <v>0.6</v>
      </c>
      <c r="K4110" s="3">
        <f t="shared" ref="K4110:K4122" si="874">K4109+1</f>
        <v>3026</v>
      </c>
      <c r="L4110" s="97" t="str">
        <f>IF(TRIM('Ek.3-A'!F4110)&lt;&gt;"","var","yok")</f>
        <v>yok</v>
      </c>
      <c r="M4110" s="5" t="str">
        <f>IF('Ek.3-A'!F4110="", "", IF(VLOOKUP('Ek.3-A'!F4110, Veriler!D:E, 2, 0)=0, "", VLOOKUP('Ek.3-A'!F4110, Veriler!D:E, 2, 0)))</f>
        <v/>
      </c>
      <c r="N4110" s="5" t="str">
        <f>IF('Ek.3-A'!P4110="", "", 'Ek.3-A'!P4110)</f>
        <v/>
      </c>
      <c r="O4110" s="142">
        <f>'Ek.3-A'!S4110</f>
        <v>0</v>
      </c>
      <c r="P4110" s="143" t="str">
        <f>'Ek.3-A'!L4110</f>
        <v/>
      </c>
      <c r="Q4110" s="24" t="str">
        <f>'Ek.3-A'!M4110</f>
        <v/>
      </c>
      <c r="R4110" s="24">
        <f t="shared" si="871"/>
        <v>0</v>
      </c>
      <c r="S4110" s="141" t="str">
        <f t="shared" si="872"/>
        <v>H</v>
      </c>
      <c r="T4110" s="24">
        <f>IF(S4110="E",SUM($R$5:R4110),0)</f>
        <v>0</v>
      </c>
      <c r="U4110" s="143">
        <f t="shared" si="873"/>
        <v>0</v>
      </c>
    </row>
    <row r="4111" spans="1:41" x14ac:dyDescent="0.25">
      <c r="A4111" s="6">
        <v>42.11</v>
      </c>
      <c r="B4111" s="31" t="s">
        <v>90</v>
      </c>
      <c r="D4111" s="89">
        <v>284920000000</v>
      </c>
      <c r="E4111" s="3">
        <v>0.6</v>
      </c>
      <c r="K4111" s="3">
        <f t="shared" si="874"/>
        <v>3027</v>
      </c>
      <c r="L4111" s="97" t="str">
        <f>IF(TRIM('Ek.3-A'!F4111)&lt;&gt;"","var","yok")</f>
        <v>yok</v>
      </c>
      <c r="M4111" s="5" t="str">
        <f>IF('Ek.3-A'!F4111="", "", IF(VLOOKUP('Ek.3-A'!F4111, Veriler!D:E, 2, 0)=0, "", VLOOKUP('Ek.3-A'!F4111, Veriler!D:E, 2, 0)))</f>
        <v/>
      </c>
      <c r="N4111" s="5" t="str">
        <f>IF('Ek.3-A'!P4111="", "", 'Ek.3-A'!P4111)</f>
        <v/>
      </c>
      <c r="O4111" s="142">
        <f>'Ek.3-A'!S4111</f>
        <v>0</v>
      </c>
      <c r="P4111" s="143" t="str">
        <f>'Ek.3-A'!L4111</f>
        <v/>
      </c>
      <c r="Q4111" s="24" t="str">
        <f>'Ek.3-A'!M4111</f>
        <v/>
      </c>
      <c r="R4111" s="24">
        <f t="shared" si="871"/>
        <v>0</v>
      </c>
      <c r="S4111" s="141" t="str">
        <f t="shared" si="872"/>
        <v>H</v>
      </c>
      <c r="T4111" s="24">
        <f>IF(S4111="E",SUM($R$5:R4111),0)</f>
        <v>0</v>
      </c>
      <c r="U4111" s="143">
        <f t="shared" si="873"/>
        <v>0</v>
      </c>
    </row>
    <row r="4112" spans="1:41" x14ac:dyDescent="0.25">
      <c r="A4112" s="6">
        <v>42.12</v>
      </c>
      <c r="B4112" s="31" t="s">
        <v>90</v>
      </c>
      <c r="D4112" s="87">
        <v>280469000000</v>
      </c>
      <c r="E4112" s="3">
        <v>0.6</v>
      </c>
      <c r="K4112" s="3">
        <f t="shared" si="874"/>
        <v>3028</v>
      </c>
      <c r="L4112" s="97" t="str">
        <f>IF(TRIM('Ek.3-A'!F4112)&lt;&gt;"","var","yok")</f>
        <v>yok</v>
      </c>
      <c r="M4112" s="5" t="str">
        <f>IF('Ek.3-A'!F4112="", "", IF(VLOOKUP('Ek.3-A'!F4112, Veriler!D:E, 2, 0)=0, "", VLOOKUP('Ek.3-A'!F4112, Veriler!D:E, 2, 0)))</f>
        <v/>
      </c>
      <c r="N4112" s="5" t="str">
        <f>IF('Ek.3-A'!P4112="", "", 'Ek.3-A'!P4112)</f>
        <v/>
      </c>
      <c r="O4112" s="142">
        <f>'Ek.3-A'!S4112</f>
        <v>0</v>
      </c>
      <c r="P4112" s="143" t="str">
        <f>'Ek.3-A'!L4112</f>
        <v/>
      </c>
      <c r="Q4112" s="24" t="str">
        <f>'Ek.3-A'!M4112</f>
        <v/>
      </c>
      <c r="R4112" s="24">
        <f t="shared" si="871"/>
        <v>0</v>
      </c>
      <c r="S4112" s="141" t="str">
        <f t="shared" si="872"/>
        <v>H</v>
      </c>
      <c r="T4112" s="24">
        <f>IF(S4112="E",SUM($R$5:R4112),0)</f>
        <v>0</v>
      </c>
      <c r="U4112" s="143">
        <f t="shared" si="873"/>
        <v>0</v>
      </c>
    </row>
    <row r="4113" spans="1:21" x14ac:dyDescent="0.25">
      <c r="A4113" s="6">
        <v>42.13</v>
      </c>
      <c r="B4113" s="31" t="s">
        <v>90</v>
      </c>
      <c r="D4113" s="89">
        <v>280461000000</v>
      </c>
      <c r="E4113" s="3">
        <v>0.6</v>
      </c>
      <c r="K4113" s="3">
        <f t="shared" si="874"/>
        <v>3029</v>
      </c>
      <c r="L4113" s="97" t="str">
        <f>IF(TRIM('Ek.3-A'!F4113)&lt;&gt;"","var","yok")</f>
        <v>yok</v>
      </c>
      <c r="M4113" s="5" t="str">
        <f>IF('Ek.3-A'!F4113="", "", IF(VLOOKUP('Ek.3-A'!F4113, Veriler!D:E, 2, 0)=0, "", VLOOKUP('Ek.3-A'!F4113, Veriler!D:E, 2, 0)))</f>
        <v/>
      </c>
      <c r="N4113" s="5" t="str">
        <f>IF('Ek.3-A'!P4113="", "", 'Ek.3-A'!P4113)</f>
        <v/>
      </c>
      <c r="O4113" s="142">
        <f>'Ek.3-A'!S4113</f>
        <v>0</v>
      </c>
      <c r="P4113" s="143" t="str">
        <f>'Ek.3-A'!L4113</f>
        <v/>
      </c>
      <c r="Q4113" s="24" t="str">
        <f>'Ek.3-A'!M4113</f>
        <v/>
      </c>
      <c r="R4113" s="24">
        <f t="shared" si="871"/>
        <v>0</v>
      </c>
      <c r="S4113" s="141" t="str">
        <f t="shared" si="872"/>
        <v>H</v>
      </c>
      <c r="T4113" s="24">
        <f>IF(S4113="E",SUM($R$5:R4113),0)</f>
        <v>0</v>
      </c>
      <c r="U4113" s="143">
        <f t="shared" si="873"/>
        <v>0</v>
      </c>
    </row>
    <row r="4114" spans="1:21" x14ac:dyDescent="0.25">
      <c r="A4114" s="6">
        <v>42.14</v>
      </c>
      <c r="B4114" s="31" t="s">
        <v>90</v>
      </c>
      <c r="D4114" s="87">
        <v>722519100019</v>
      </c>
      <c r="E4114" s="3">
        <v>0.6</v>
      </c>
      <c r="K4114" s="3">
        <f t="shared" si="874"/>
        <v>3030</v>
      </c>
      <c r="L4114" s="97" t="str">
        <f>IF(TRIM('Ek.3-A'!F4114)&lt;&gt;"","var","yok")</f>
        <v>yok</v>
      </c>
      <c r="M4114" s="5" t="str">
        <f>IF('Ek.3-A'!F4114="", "", IF(VLOOKUP('Ek.3-A'!F4114, Veriler!D:E, 2, 0)=0, "", VLOOKUP('Ek.3-A'!F4114, Veriler!D:E, 2, 0)))</f>
        <v/>
      </c>
      <c r="N4114" s="5" t="str">
        <f>IF('Ek.3-A'!P4114="", "", 'Ek.3-A'!P4114)</f>
        <v/>
      </c>
      <c r="O4114" s="142">
        <f>'Ek.3-A'!S4114</f>
        <v>0</v>
      </c>
      <c r="P4114" s="143" t="str">
        <f>'Ek.3-A'!L4114</f>
        <v/>
      </c>
      <c r="Q4114" s="24" t="str">
        <f>'Ek.3-A'!M4114</f>
        <v/>
      </c>
      <c r="R4114" s="24">
        <f t="shared" si="871"/>
        <v>0</v>
      </c>
      <c r="S4114" s="141" t="str">
        <f t="shared" si="872"/>
        <v>H</v>
      </c>
      <c r="T4114" s="24">
        <f>IF(S4114="E",SUM($R$5:R4114),0)</f>
        <v>0</v>
      </c>
      <c r="U4114" s="143">
        <f t="shared" si="873"/>
        <v>0</v>
      </c>
    </row>
    <row r="4115" spans="1:21" x14ac:dyDescent="0.25">
      <c r="A4115" s="6">
        <v>42.15</v>
      </c>
      <c r="B4115" s="31" t="s">
        <v>90</v>
      </c>
      <c r="D4115" s="89">
        <v>722619100019</v>
      </c>
      <c r="E4115" s="3">
        <v>0.6</v>
      </c>
      <c r="K4115" s="3">
        <f t="shared" si="874"/>
        <v>3031</v>
      </c>
      <c r="L4115" s="97" t="str">
        <f>IF(TRIM('Ek.3-A'!F4115)&lt;&gt;"","var","yok")</f>
        <v>yok</v>
      </c>
      <c r="M4115" s="5" t="str">
        <f>IF('Ek.3-A'!F4115="", "", IF(VLOOKUP('Ek.3-A'!F4115, Veriler!D:E, 2, 0)=0, "", VLOOKUP('Ek.3-A'!F4115, Veriler!D:E, 2, 0)))</f>
        <v/>
      </c>
      <c r="N4115" s="5" t="str">
        <f>IF('Ek.3-A'!P4115="", "", 'Ek.3-A'!P4115)</f>
        <v/>
      </c>
      <c r="O4115" s="142">
        <f>'Ek.3-A'!S4115</f>
        <v>0</v>
      </c>
      <c r="P4115" s="143" t="str">
        <f>'Ek.3-A'!L4115</f>
        <v/>
      </c>
      <c r="Q4115" s="24" t="str">
        <f>'Ek.3-A'!M4115</f>
        <v/>
      </c>
      <c r="R4115" s="24">
        <f t="shared" si="871"/>
        <v>0</v>
      </c>
      <c r="S4115" s="141" t="str">
        <f t="shared" si="872"/>
        <v>H</v>
      </c>
      <c r="T4115" s="24">
        <f>IF(S4115="E",SUM($R$5:R4115),0)</f>
        <v>0</v>
      </c>
      <c r="U4115" s="143">
        <f t="shared" si="873"/>
        <v>0</v>
      </c>
    </row>
    <row r="4116" spans="1:21" x14ac:dyDescent="0.25">
      <c r="A4116" s="6">
        <v>42.16</v>
      </c>
      <c r="B4116" s="31" t="s">
        <v>90</v>
      </c>
      <c r="D4116" s="87">
        <v>722619800011</v>
      </c>
      <c r="E4116" s="3">
        <v>0.6</v>
      </c>
      <c r="K4116" s="3">
        <f t="shared" si="874"/>
        <v>3032</v>
      </c>
      <c r="L4116" s="97" t="str">
        <f>IF(TRIM('Ek.3-A'!F4116)&lt;&gt;"","var","yok")</f>
        <v>yok</v>
      </c>
      <c r="M4116" s="5" t="str">
        <f>IF('Ek.3-A'!F4116="", "", IF(VLOOKUP('Ek.3-A'!F4116, Veriler!D:E, 2, 0)=0, "", VLOOKUP('Ek.3-A'!F4116, Veriler!D:E, 2, 0)))</f>
        <v/>
      </c>
      <c r="N4116" s="5" t="str">
        <f>IF('Ek.3-A'!P4116="", "", 'Ek.3-A'!P4116)</f>
        <v/>
      </c>
      <c r="O4116" s="142">
        <f>'Ek.3-A'!S4116</f>
        <v>0</v>
      </c>
      <c r="P4116" s="143" t="str">
        <f>'Ek.3-A'!L4116</f>
        <v/>
      </c>
      <c r="Q4116" s="24" t="str">
        <f>'Ek.3-A'!M4116</f>
        <v/>
      </c>
      <c r="R4116" s="24">
        <f t="shared" si="871"/>
        <v>0</v>
      </c>
      <c r="S4116" s="141" t="str">
        <f t="shared" si="872"/>
        <v>H</v>
      </c>
      <c r="T4116" s="24">
        <f>IF(S4116="E",SUM($R$5:R4116),0)</f>
        <v>0</v>
      </c>
      <c r="U4116" s="143">
        <f t="shared" si="873"/>
        <v>0</v>
      </c>
    </row>
    <row r="4117" spans="1:21" x14ac:dyDescent="0.25">
      <c r="A4117" s="6">
        <v>42.17</v>
      </c>
      <c r="B4117" s="31" t="s">
        <v>90</v>
      </c>
      <c r="D4117" s="89">
        <v>722619800012</v>
      </c>
      <c r="E4117" s="3">
        <v>0.6</v>
      </c>
      <c r="K4117" s="3">
        <f t="shared" si="874"/>
        <v>3033</v>
      </c>
      <c r="L4117" s="97" t="str">
        <f>IF(TRIM('Ek.3-A'!F4117)&lt;&gt;"","var","yok")</f>
        <v>yok</v>
      </c>
      <c r="M4117" s="5" t="str">
        <f>IF('Ek.3-A'!F4117="", "", IF(VLOOKUP('Ek.3-A'!F4117, Veriler!D:E, 2, 0)=0, "", VLOOKUP('Ek.3-A'!F4117, Veriler!D:E, 2, 0)))</f>
        <v/>
      </c>
      <c r="N4117" s="5" t="str">
        <f>IF('Ek.3-A'!P4117="", "", 'Ek.3-A'!P4117)</f>
        <v/>
      </c>
      <c r="O4117" s="142">
        <f>'Ek.3-A'!S4117</f>
        <v>0</v>
      </c>
      <c r="P4117" s="143" t="str">
        <f>'Ek.3-A'!L4117</f>
        <v/>
      </c>
      <c r="Q4117" s="24" t="str">
        <f>'Ek.3-A'!M4117</f>
        <v/>
      </c>
      <c r="R4117" s="24">
        <f t="shared" si="871"/>
        <v>0</v>
      </c>
      <c r="S4117" s="141" t="str">
        <f t="shared" si="872"/>
        <v>H</v>
      </c>
      <c r="T4117" s="24">
        <f>IF(S4117="E",SUM($R$5:R4117),0)</f>
        <v>0</v>
      </c>
      <c r="U4117" s="143">
        <f t="shared" si="873"/>
        <v>0</v>
      </c>
    </row>
    <row r="4118" spans="1:21" x14ac:dyDescent="0.25">
      <c r="A4118" s="6">
        <v>42.18</v>
      </c>
      <c r="B4118" s="31" t="s">
        <v>90</v>
      </c>
      <c r="D4118" s="87">
        <v>722611000010</v>
      </c>
      <c r="E4118" s="3">
        <v>0.6</v>
      </c>
      <c r="K4118" s="3">
        <f t="shared" si="874"/>
        <v>3034</v>
      </c>
      <c r="L4118" s="97" t="str">
        <f>IF(TRIM('Ek.3-A'!F4118)&lt;&gt;"","var","yok")</f>
        <v>yok</v>
      </c>
      <c r="M4118" s="5" t="str">
        <f>IF('Ek.3-A'!F4118="", "", IF(VLOOKUP('Ek.3-A'!F4118, Veriler!D:E, 2, 0)=0, "", VLOOKUP('Ek.3-A'!F4118, Veriler!D:E, 2, 0)))</f>
        <v/>
      </c>
      <c r="N4118" s="5" t="str">
        <f>IF('Ek.3-A'!P4118="", "", 'Ek.3-A'!P4118)</f>
        <v/>
      </c>
      <c r="O4118" s="142">
        <f>'Ek.3-A'!S4118</f>
        <v>0</v>
      </c>
      <c r="P4118" s="143" t="str">
        <f>'Ek.3-A'!L4118</f>
        <v/>
      </c>
      <c r="Q4118" s="24" t="str">
        <f>'Ek.3-A'!M4118</f>
        <v/>
      </c>
      <c r="R4118" s="24">
        <f t="shared" si="871"/>
        <v>0</v>
      </c>
      <c r="S4118" s="141" t="str">
        <f t="shared" si="872"/>
        <v>H</v>
      </c>
      <c r="T4118" s="24">
        <f>IF(S4118="E",SUM($R$5:R4118),0)</f>
        <v>0</v>
      </c>
      <c r="U4118" s="143">
        <f t="shared" si="873"/>
        <v>0</v>
      </c>
    </row>
    <row r="4119" spans="1:21" x14ac:dyDescent="0.25">
      <c r="A4119" s="6">
        <v>42.19</v>
      </c>
      <c r="B4119" s="31" t="s">
        <v>90</v>
      </c>
      <c r="D4119" s="89">
        <v>722611000090</v>
      </c>
      <c r="E4119" s="3">
        <v>0.6</v>
      </c>
      <c r="K4119" s="3">
        <f t="shared" si="874"/>
        <v>3035</v>
      </c>
      <c r="L4119" s="97" t="str">
        <f>IF(TRIM('Ek.3-A'!F4119)&lt;&gt;"","var","yok")</f>
        <v>yok</v>
      </c>
      <c r="M4119" s="5" t="str">
        <f>IF('Ek.3-A'!F4119="", "", IF(VLOOKUP('Ek.3-A'!F4119, Veriler!D:E, 2, 0)=0, "", VLOOKUP('Ek.3-A'!F4119, Veriler!D:E, 2, 0)))</f>
        <v/>
      </c>
      <c r="N4119" s="5" t="str">
        <f>IF('Ek.3-A'!P4119="", "", 'Ek.3-A'!P4119)</f>
        <v/>
      </c>
      <c r="O4119" s="142">
        <f>'Ek.3-A'!S4119</f>
        <v>0</v>
      </c>
      <c r="P4119" s="143" t="str">
        <f>'Ek.3-A'!L4119</f>
        <v/>
      </c>
      <c r="Q4119" s="24" t="str">
        <f>'Ek.3-A'!M4119</f>
        <v/>
      </c>
      <c r="R4119" s="24">
        <f t="shared" si="871"/>
        <v>0</v>
      </c>
      <c r="S4119" s="141" t="str">
        <f t="shared" si="872"/>
        <v>H</v>
      </c>
      <c r="T4119" s="24">
        <f>IF(S4119="E",SUM($R$5:R4119),0)</f>
        <v>0</v>
      </c>
      <c r="U4119" s="143">
        <f t="shared" si="873"/>
        <v>0</v>
      </c>
    </row>
    <row r="4120" spans="1:21" x14ac:dyDescent="0.25">
      <c r="A4120" s="6">
        <v>42.2</v>
      </c>
      <c r="B4120" s="31" t="s">
        <v>90</v>
      </c>
      <c r="D4120" s="87">
        <v>293369109013</v>
      </c>
      <c r="E4120" s="3">
        <v>0.6</v>
      </c>
      <c r="K4120" s="3">
        <f t="shared" si="874"/>
        <v>3036</v>
      </c>
      <c r="L4120" s="97" t="str">
        <f>IF(TRIM('Ek.3-A'!F4120)&lt;&gt;"","var","yok")</f>
        <v>yok</v>
      </c>
      <c r="M4120" s="5" t="str">
        <f>IF('Ek.3-A'!F4120="", "", IF(VLOOKUP('Ek.3-A'!F4120, Veriler!D:E, 2, 0)=0, "", VLOOKUP('Ek.3-A'!F4120, Veriler!D:E, 2, 0)))</f>
        <v/>
      </c>
      <c r="N4120" s="5" t="str">
        <f>IF('Ek.3-A'!P4120="", "", 'Ek.3-A'!P4120)</f>
        <v/>
      </c>
      <c r="O4120" s="142">
        <f>'Ek.3-A'!S4120</f>
        <v>0</v>
      </c>
      <c r="P4120" s="143" t="str">
        <f>'Ek.3-A'!L4120</f>
        <v/>
      </c>
      <c r="Q4120" s="24" t="str">
        <f>'Ek.3-A'!M4120</f>
        <v/>
      </c>
      <c r="R4120" s="24">
        <f t="shared" si="871"/>
        <v>0</v>
      </c>
      <c r="S4120" s="141" t="str">
        <f t="shared" si="872"/>
        <v>H</v>
      </c>
      <c r="T4120" s="24">
        <f>IF(S4120="E",SUM($R$5:R4120),0)</f>
        <v>0</v>
      </c>
      <c r="U4120" s="143">
        <f t="shared" si="873"/>
        <v>0</v>
      </c>
    </row>
    <row r="4121" spans="1:21" x14ac:dyDescent="0.25">
      <c r="A4121" s="6">
        <v>42.21</v>
      </c>
      <c r="B4121" s="31" t="s">
        <v>90</v>
      </c>
      <c r="D4121" s="89">
        <v>901120900012</v>
      </c>
      <c r="E4121" s="3">
        <v>0.6</v>
      </c>
      <c r="K4121" s="3">
        <f t="shared" si="874"/>
        <v>3037</v>
      </c>
      <c r="L4121" s="97" t="str">
        <f>IF(TRIM('Ek.3-A'!F4121)&lt;&gt;"","var","yok")</f>
        <v>yok</v>
      </c>
      <c r="M4121" s="5" t="str">
        <f>IF('Ek.3-A'!F4121="", "", IF(VLOOKUP('Ek.3-A'!F4121, Veriler!D:E, 2, 0)=0, "", VLOOKUP('Ek.3-A'!F4121, Veriler!D:E, 2, 0)))</f>
        <v/>
      </c>
      <c r="N4121" s="5" t="str">
        <f>IF('Ek.3-A'!P4121="", "", 'Ek.3-A'!P4121)</f>
        <v/>
      </c>
      <c r="O4121" s="142">
        <f>'Ek.3-A'!S4121</f>
        <v>0</v>
      </c>
      <c r="P4121" s="143" t="str">
        <f>'Ek.3-A'!L4121</f>
        <v/>
      </c>
      <c r="Q4121" s="24" t="str">
        <f>'Ek.3-A'!M4121</f>
        <v/>
      </c>
      <c r="R4121" s="24">
        <f t="shared" si="871"/>
        <v>0</v>
      </c>
      <c r="S4121" s="141" t="str">
        <f t="shared" si="872"/>
        <v>H</v>
      </c>
      <c r="T4121" s="24">
        <f>IF(S4121="E",SUM($R$5:R4121),0)</f>
        <v>0</v>
      </c>
      <c r="U4121" s="143">
        <f t="shared" si="873"/>
        <v>0</v>
      </c>
    </row>
    <row r="4122" spans="1:21" x14ac:dyDescent="0.25">
      <c r="A4122" s="6">
        <v>42.22</v>
      </c>
      <c r="B4122" s="31" t="s">
        <v>90</v>
      </c>
      <c r="D4122" s="87">
        <v>900792000000</v>
      </c>
      <c r="E4122" s="3">
        <v>0.6</v>
      </c>
      <c r="K4122" s="3">
        <f t="shared" si="874"/>
        <v>3038</v>
      </c>
      <c r="L4122" s="97" t="str">
        <f>IF(TRIM('Ek.3-A'!F4122)&lt;&gt;"","var","yok")</f>
        <v>yok</v>
      </c>
      <c r="M4122" s="5" t="str">
        <f>IF('Ek.3-A'!F4122="", "", IF(VLOOKUP('Ek.3-A'!F4122, Veriler!D:E, 2, 0)=0, "", VLOOKUP('Ek.3-A'!F4122, Veriler!D:E, 2, 0)))</f>
        <v/>
      </c>
      <c r="N4122" s="5" t="str">
        <f>IF('Ek.3-A'!P4122="", "", 'Ek.3-A'!P4122)</f>
        <v/>
      </c>
      <c r="O4122" s="142">
        <f>'Ek.3-A'!S4122</f>
        <v>0</v>
      </c>
      <c r="P4122" s="143" t="str">
        <f>'Ek.3-A'!L4122</f>
        <v/>
      </c>
      <c r="Q4122" s="24" t="str">
        <f>'Ek.3-A'!M4122</f>
        <v/>
      </c>
      <c r="R4122" s="24">
        <f t="shared" si="871"/>
        <v>0</v>
      </c>
      <c r="S4122" s="141" t="str">
        <f t="shared" si="872"/>
        <v>H</v>
      </c>
      <c r="T4122" s="24">
        <f>IF(S4122="E",SUM($R$5:R4122),0)</f>
        <v>0</v>
      </c>
      <c r="U4122" s="143">
        <f t="shared" si="873"/>
        <v>0</v>
      </c>
    </row>
    <row r="4123" spans="1:21" x14ac:dyDescent="0.25">
      <c r="A4123" s="6">
        <v>42.23</v>
      </c>
      <c r="B4123" s="31" t="s">
        <v>90</v>
      </c>
      <c r="D4123" s="89">
        <v>900791000000</v>
      </c>
      <c r="E4123" s="3">
        <v>0.6</v>
      </c>
      <c r="L4123" s="97"/>
      <c r="M4123" s="5"/>
      <c r="N4123" s="5"/>
      <c r="O4123" s="5"/>
      <c r="Q4123" s="23"/>
      <c r="T4123" s="24"/>
      <c r="U4123" s="25"/>
    </row>
    <row r="4124" spans="1:21" x14ac:dyDescent="0.25">
      <c r="A4124" s="6">
        <v>42.24</v>
      </c>
      <c r="B4124" s="31" t="s">
        <v>90</v>
      </c>
      <c r="D4124" s="87">
        <v>901090200000</v>
      </c>
      <c r="E4124" s="3">
        <v>0.6</v>
      </c>
      <c r="K4124" s="3">
        <f>K4122+1</f>
        <v>3039</v>
      </c>
      <c r="L4124" s="97" t="str">
        <f>IF(TRIM('Ek.3-A'!F4124)&lt;&gt;"","var","yok")</f>
        <v>yok</v>
      </c>
      <c r="M4124" s="5" t="str">
        <f>IF('Ek.3-A'!F4124="", "", IF(VLOOKUP('Ek.3-A'!F4124, Veriler!D:E, 2, 0)=0, "", VLOOKUP('Ek.3-A'!F4124, Veriler!D:E, 2, 0)))</f>
        <v/>
      </c>
      <c r="N4124" s="5" t="str">
        <f>IF('Ek.3-A'!P4124="", "", 'Ek.3-A'!P4124)</f>
        <v/>
      </c>
      <c r="O4124" s="142">
        <f>'Ek.3-A'!S4124</f>
        <v>0</v>
      </c>
      <c r="P4124" s="143" t="str">
        <f>'Ek.3-A'!L4124</f>
        <v/>
      </c>
      <c r="Q4124" s="24" t="str">
        <f>'Ek.3-A'!M4124</f>
        <v/>
      </c>
      <c r="R4124" s="24">
        <f t="shared" ref="R4124:R4137" si="875">IF(L4124="var",0,IF(Q4124&lt;=0.005,Q4124,0))</f>
        <v>0</v>
      </c>
      <c r="S4124" s="141" t="str">
        <f t="shared" ref="S4124:S4137" si="876">IF(Q4124&lt;=0.005,"E","H")</f>
        <v>H</v>
      </c>
      <c r="T4124" s="24">
        <f>IF(S4124="E",SUM($R$5:R4124),0)</f>
        <v>0</v>
      </c>
      <c r="U4124" s="143">
        <f t="shared" ref="U4124:U4137" si="877">IF(T4124&lt;=0.1, O4124, IF(R4124&gt;$G$2, R4124*O4124, $G$2*O4124))</f>
        <v>0</v>
      </c>
    </row>
    <row r="4125" spans="1:21" x14ac:dyDescent="0.25">
      <c r="A4125" s="6">
        <v>42.25</v>
      </c>
      <c r="B4125" s="31" t="s">
        <v>90</v>
      </c>
      <c r="D4125" s="89">
        <v>293299005014</v>
      </c>
      <c r="E4125" s="3">
        <v>0.6</v>
      </c>
      <c r="K4125" s="3">
        <f t="shared" ref="K4125:K4137" si="878">K4124+1</f>
        <v>3040</v>
      </c>
      <c r="L4125" s="97" t="str">
        <f>IF(TRIM('Ek.3-A'!F4125)&lt;&gt;"","var","yok")</f>
        <v>yok</v>
      </c>
      <c r="M4125" s="5" t="str">
        <f>IF('Ek.3-A'!F4125="", "", IF(VLOOKUP('Ek.3-A'!F4125, Veriler!D:E, 2, 0)=0, "", VLOOKUP('Ek.3-A'!F4125, Veriler!D:E, 2, 0)))</f>
        <v/>
      </c>
      <c r="N4125" s="5" t="str">
        <f>IF('Ek.3-A'!P4125="", "", 'Ek.3-A'!P4125)</f>
        <v/>
      </c>
      <c r="O4125" s="142">
        <f>'Ek.3-A'!S4125</f>
        <v>0</v>
      </c>
      <c r="P4125" s="143" t="str">
        <f>'Ek.3-A'!L4125</f>
        <v/>
      </c>
      <c r="Q4125" s="24" t="str">
        <f>'Ek.3-A'!M4125</f>
        <v/>
      </c>
      <c r="R4125" s="24">
        <f t="shared" si="875"/>
        <v>0</v>
      </c>
      <c r="S4125" s="141" t="str">
        <f t="shared" si="876"/>
        <v>H</v>
      </c>
      <c r="T4125" s="24">
        <f>IF(S4125="E",SUM($R$5:R4125),0)</f>
        <v>0</v>
      </c>
      <c r="U4125" s="143">
        <f t="shared" si="877"/>
        <v>0</v>
      </c>
    </row>
    <row r="4126" spans="1:21" x14ac:dyDescent="0.25">
      <c r="A4126" s="6">
        <v>42.26</v>
      </c>
      <c r="B4126" s="31" t="s">
        <v>90</v>
      </c>
      <c r="D4126" s="87">
        <v>854320000000</v>
      </c>
      <c r="E4126" s="3">
        <v>0.6</v>
      </c>
      <c r="K4126" s="3">
        <f t="shared" si="878"/>
        <v>3041</v>
      </c>
      <c r="L4126" s="97" t="str">
        <f>IF(TRIM('Ek.3-A'!F4126)&lt;&gt;"","var","yok")</f>
        <v>yok</v>
      </c>
      <c r="M4126" s="5" t="str">
        <f>IF('Ek.3-A'!F4126="", "", IF(VLOOKUP('Ek.3-A'!F4126, Veriler!D:E, 2, 0)=0, "", VLOOKUP('Ek.3-A'!F4126, Veriler!D:E, 2, 0)))</f>
        <v/>
      </c>
      <c r="N4126" s="5" t="str">
        <f>IF('Ek.3-A'!P4126="", "", 'Ek.3-A'!P4126)</f>
        <v/>
      </c>
      <c r="O4126" s="142">
        <f>'Ek.3-A'!S4126</f>
        <v>0</v>
      </c>
      <c r="P4126" s="143" t="str">
        <f>'Ek.3-A'!L4126</f>
        <v/>
      </c>
      <c r="Q4126" s="24" t="str">
        <f>'Ek.3-A'!M4126</f>
        <v/>
      </c>
      <c r="R4126" s="24">
        <f t="shared" si="875"/>
        <v>0</v>
      </c>
      <c r="S4126" s="141" t="str">
        <f t="shared" si="876"/>
        <v>H</v>
      </c>
      <c r="T4126" s="24">
        <f>IF(S4126="E",SUM($R$5:R4126),0)</f>
        <v>0</v>
      </c>
      <c r="U4126" s="143">
        <f t="shared" si="877"/>
        <v>0</v>
      </c>
    </row>
    <row r="4127" spans="1:21" x14ac:dyDescent="0.25">
      <c r="A4127" s="6">
        <v>42.27</v>
      </c>
      <c r="B4127" s="31" t="s">
        <v>90</v>
      </c>
      <c r="D4127" s="89">
        <v>293359950031</v>
      </c>
      <c r="E4127" s="3">
        <v>0.6</v>
      </c>
      <c r="K4127" s="3">
        <f t="shared" si="878"/>
        <v>3042</v>
      </c>
      <c r="L4127" s="97" t="str">
        <f>IF(TRIM('Ek.3-A'!F4127)&lt;&gt;"","var","yok")</f>
        <v>yok</v>
      </c>
      <c r="M4127" s="5" t="str">
        <f>IF('Ek.3-A'!F4127="", "", IF(VLOOKUP('Ek.3-A'!F4127, Veriler!D:E, 2, 0)=0, "", VLOOKUP('Ek.3-A'!F4127, Veriler!D:E, 2, 0)))</f>
        <v/>
      </c>
      <c r="N4127" s="5" t="str">
        <f>IF('Ek.3-A'!P4127="", "", 'Ek.3-A'!P4127)</f>
        <v/>
      </c>
      <c r="O4127" s="142">
        <f>'Ek.3-A'!S4127</f>
        <v>0</v>
      </c>
      <c r="P4127" s="143" t="str">
        <f>'Ek.3-A'!L4127</f>
        <v/>
      </c>
      <c r="Q4127" s="24" t="str">
        <f>'Ek.3-A'!M4127</f>
        <v/>
      </c>
      <c r="R4127" s="24">
        <f t="shared" si="875"/>
        <v>0</v>
      </c>
      <c r="S4127" s="141" t="str">
        <f t="shared" si="876"/>
        <v>H</v>
      </c>
      <c r="T4127" s="24">
        <f>IF(S4127="E",SUM($R$5:R4127),0)</f>
        <v>0</v>
      </c>
      <c r="U4127" s="143">
        <f t="shared" si="877"/>
        <v>0</v>
      </c>
    </row>
    <row r="4128" spans="1:21" x14ac:dyDescent="0.25">
      <c r="A4128" s="6">
        <v>42.28</v>
      </c>
      <c r="B4128" s="31" t="s">
        <v>90</v>
      </c>
      <c r="D4128" s="87">
        <v>360490000013</v>
      </c>
      <c r="E4128" s="3">
        <v>0.6</v>
      </c>
      <c r="K4128" s="3">
        <f t="shared" si="878"/>
        <v>3043</v>
      </c>
      <c r="L4128" s="97" t="str">
        <f>IF(TRIM('Ek.3-A'!F4128)&lt;&gt;"","var","yok")</f>
        <v>yok</v>
      </c>
      <c r="M4128" s="5" t="str">
        <f>IF('Ek.3-A'!F4128="", "", IF(VLOOKUP('Ek.3-A'!F4128, Veriler!D:E, 2, 0)=0, "", VLOOKUP('Ek.3-A'!F4128, Veriler!D:E, 2, 0)))</f>
        <v/>
      </c>
      <c r="N4128" s="5" t="str">
        <f>IF('Ek.3-A'!P4128="", "", 'Ek.3-A'!P4128)</f>
        <v/>
      </c>
      <c r="O4128" s="142">
        <f>'Ek.3-A'!S4128</f>
        <v>0</v>
      </c>
      <c r="P4128" s="143" t="str">
        <f>'Ek.3-A'!L4128</f>
        <v/>
      </c>
      <c r="Q4128" s="24" t="str">
        <f>'Ek.3-A'!M4128</f>
        <v/>
      </c>
      <c r="R4128" s="24">
        <f t="shared" si="875"/>
        <v>0</v>
      </c>
      <c r="S4128" s="141" t="str">
        <f t="shared" si="876"/>
        <v>H</v>
      </c>
      <c r="T4128" s="24">
        <f>IF(S4128="E",SUM($R$5:R4128),0)</f>
        <v>0</v>
      </c>
      <c r="U4128" s="143">
        <f t="shared" si="877"/>
        <v>0</v>
      </c>
    </row>
    <row r="4129" spans="1:41" x14ac:dyDescent="0.25">
      <c r="A4129" s="6">
        <v>42.29</v>
      </c>
      <c r="B4129" s="31" t="s">
        <v>90</v>
      </c>
      <c r="D4129" s="89">
        <v>530500001019</v>
      </c>
      <c r="E4129" s="3">
        <v>0.6</v>
      </c>
      <c r="K4129" s="3">
        <f t="shared" si="878"/>
        <v>3044</v>
      </c>
      <c r="L4129" s="97" t="str">
        <f>IF(TRIM('Ek.3-A'!F4129)&lt;&gt;"","var","yok")</f>
        <v>yok</v>
      </c>
      <c r="M4129" s="5" t="str">
        <f>IF('Ek.3-A'!F4129="", "", IF(VLOOKUP('Ek.3-A'!F4129, Veriler!D:E, 2, 0)=0, "", VLOOKUP('Ek.3-A'!F4129, Veriler!D:E, 2, 0)))</f>
        <v/>
      </c>
      <c r="N4129" s="5" t="str">
        <f>IF('Ek.3-A'!P4129="", "", 'Ek.3-A'!P4129)</f>
        <v/>
      </c>
      <c r="O4129" s="142">
        <f>'Ek.3-A'!S4129</f>
        <v>0</v>
      </c>
      <c r="P4129" s="143" t="str">
        <f>'Ek.3-A'!L4129</f>
        <v/>
      </c>
      <c r="Q4129" s="24" t="str">
        <f>'Ek.3-A'!M4129</f>
        <v/>
      </c>
      <c r="R4129" s="24">
        <f t="shared" si="875"/>
        <v>0</v>
      </c>
      <c r="S4129" s="141" t="str">
        <f t="shared" si="876"/>
        <v>H</v>
      </c>
      <c r="T4129" s="24">
        <f>IF(S4129="E",SUM($R$5:R4129),0)</f>
        <v>0</v>
      </c>
      <c r="U4129" s="143">
        <f t="shared" si="877"/>
        <v>0</v>
      </c>
    </row>
    <row r="4130" spans="1:41" x14ac:dyDescent="0.25">
      <c r="A4130" s="6">
        <v>42.3</v>
      </c>
      <c r="B4130" s="31" t="s">
        <v>90</v>
      </c>
      <c r="D4130" s="87">
        <v>293090130000</v>
      </c>
      <c r="E4130" s="3">
        <v>0.6</v>
      </c>
      <c r="K4130" s="3">
        <f t="shared" si="878"/>
        <v>3045</v>
      </c>
      <c r="L4130" s="97" t="str">
        <f>IF(TRIM('Ek.3-A'!F4130)&lt;&gt;"","var","yok")</f>
        <v>yok</v>
      </c>
      <c r="M4130" s="5" t="str">
        <f>IF('Ek.3-A'!F4130="", "", IF(VLOOKUP('Ek.3-A'!F4130, Veriler!D:E, 2, 0)=0, "", VLOOKUP('Ek.3-A'!F4130, Veriler!D:E, 2, 0)))</f>
        <v/>
      </c>
      <c r="N4130" s="5" t="str">
        <f>IF('Ek.3-A'!P4130="", "", 'Ek.3-A'!P4130)</f>
        <v/>
      </c>
      <c r="O4130" s="142">
        <f>'Ek.3-A'!S4130</f>
        <v>0</v>
      </c>
      <c r="P4130" s="143" t="str">
        <f>'Ek.3-A'!L4130</f>
        <v/>
      </c>
      <c r="Q4130" s="24" t="str">
        <f>'Ek.3-A'!M4130</f>
        <v/>
      </c>
      <c r="R4130" s="24">
        <f t="shared" si="875"/>
        <v>0</v>
      </c>
      <c r="S4130" s="141" t="str">
        <f t="shared" si="876"/>
        <v>H</v>
      </c>
      <c r="T4130" s="24">
        <f>IF(S4130="E",SUM($R$5:R4130),0)</f>
        <v>0</v>
      </c>
      <c r="U4130" s="143">
        <f t="shared" si="877"/>
        <v>0</v>
      </c>
    </row>
    <row r="4131" spans="1:41" x14ac:dyDescent="0.25">
      <c r="A4131" s="6">
        <v>42.31</v>
      </c>
      <c r="B4131" s="31" t="s">
        <v>90</v>
      </c>
      <c r="D4131" s="89">
        <v>293090160000</v>
      </c>
      <c r="E4131" s="3">
        <v>0.6</v>
      </c>
      <c r="K4131" s="3">
        <f t="shared" si="878"/>
        <v>3046</v>
      </c>
      <c r="L4131" s="97" t="str">
        <f>IF(TRIM('Ek.3-A'!F4131)&lt;&gt;"","var","yok")</f>
        <v>yok</v>
      </c>
      <c r="M4131" s="5" t="str">
        <f>IF('Ek.3-A'!F4131="", "", IF(VLOOKUP('Ek.3-A'!F4131, Veriler!D:E, 2, 0)=0, "", VLOOKUP('Ek.3-A'!F4131, Veriler!D:E, 2, 0)))</f>
        <v/>
      </c>
      <c r="N4131" s="5" t="str">
        <f>IF('Ek.3-A'!P4131="", "", 'Ek.3-A'!P4131)</f>
        <v/>
      </c>
      <c r="O4131" s="142">
        <f>'Ek.3-A'!S4131</f>
        <v>0</v>
      </c>
      <c r="P4131" s="143" t="str">
        <f>'Ek.3-A'!L4131</f>
        <v/>
      </c>
      <c r="Q4131" s="24" t="str">
        <f>'Ek.3-A'!M4131</f>
        <v/>
      </c>
      <c r="R4131" s="24">
        <f t="shared" si="875"/>
        <v>0</v>
      </c>
      <c r="S4131" s="141" t="str">
        <f t="shared" si="876"/>
        <v>H</v>
      </c>
      <c r="T4131" s="24">
        <f>IF(S4131="E",SUM($R$5:R4131),0)</f>
        <v>0</v>
      </c>
      <c r="U4131" s="143">
        <f t="shared" si="877"/>
        <v>0</v>
      </c>
    </row>
    <row r="4132" spans="1:41" x14ac:dyDescent="0.25">
      <c r="A4132" s="6">
        <v>42.32</v>
      </c>
      <c r="B4132" s="31" t="s">
        <v>90</v>
      </c>
      <c r="D4132" s="87">
        <v>847149009000</v>
      </c>
      <c r="E4132" s="3">
        <v>0.6</v>
      </c>
      <c r="K4132" s="3">
        <f t="shared" si="878"/>
        <v>3047</v>
      </c>
      <c r="L4132" s="97" t="str">
        <f>IF(TRIM('Ek.3-A'!F4132)&lt;&gt;"","var","yok")</f>
        <v>yok</v>
      </c>
      <c r="M4132" s="5" t="str">
        <f>IF('Ek.3-A'!F4132="", "", IF(VLOOKUP('Ek.3-A'!F4132, Veriler!D:E, 2, 0)=0, "", VLOOKUP('Ek.3-A'!F4132, Veriler!D:E, 2, 0)))</f>
        <v/>
      </c>
      <c r="N4132" s="5" t="str">
        <f>IF('Ek.3-A'!P4132="", "", 'Ek.3-A'!P4132)</f>
        <v/>
      </c>
      <c r="O4132" s="142">
        <f>'Ek.3-A'!S4132</f>
        <v>0</v>
      </c>
      <c r="P4132" s="143" t="str">
        <f>'Ek.3-A'!L4132</f>
        <v/>
      </c>
      <c r="Q4132" s="24" t="str">
        <f>'Ek.3-A'!M4132</f>
        <v/>
      </c>
      <c r="R4132" s="24">
        <f t="shared" si="875"/>
        <v>0</v>
      </c>
      <c r="S4132" s="141" t="str">
        <f t="shared" si="876"/>
        <v>H</v>
      </c>
      <c r="T4132" s="24">
        <f>IF(S4132="E",SUM($R$5:R4132),0)</f>
        <v>0</v>
      </c>
      <c r="U4132" s="143">
        <f t="shared" si="877"/>
        <v>0</v>
      </c>
    </row>
    <row r="4133" spans="1:41" x14ac:dyDescent="0.25">
      <c r="A4133" s="6">
        <v>42.33</v>
      </c>
      <c r="B4133" s="31" t="s">
        <v>90</v>
      </c>
      <c r="D4133" s="89">
        <v>291219001011</v>
      </c>
      <c r="E4133" s="3">
        <v>0.6</v>
      </c>
      <c r="K4133" s="3">
        <f t="shared" si="878"/>
        <v>3048</v>
      </c>
      <c r="L4133" s="97" t="str">
        <f>IF(TRIM('Ek.3-A'!F4133)&lt;&gt;"","var","yok")</f>
        <v>yok</v>
      </c>
      <c r="M4133" s="5" t="str">
        <f>IF('Ek.3-A'!F4133="", "", IF(VLOOKUP('Ek.3-A'!F4133, Veriler!D:E, 2, 0)=0, "", VLOOKUP('Ek.3-A'!F4133, Veriler!D:E, 2, 0)))</f>
        <v/>
      </c>
      <c r="N4133" s="5" t="str">
        <f>IF('Ek.3-A'!P4133="", "", 'Ek.3-A'!P4133)</f>
        <v/>
      </c>
      <c r="O4133" s="142">
        <f>'Ek.3-A'!S4133</f>
        <v>0</v>
      </c>
      <c r="P4133" s="143" t="str">
        <f>'Ek.3-A'!L4133</f>
        <v/>
      </c>
      <c r="Q4133" s="24" t="str">
        <f>'Ek.3-A'!M4133</f>
        <v/>
      </c>
      <c r="R4133" s="24">
        <f t="shared" si="875"/>
        <v>0</v>
      </c>
      <c r="S4133" s="141" t="str">
        <f t="shared" si="876"/>
        <v>H</v>
      </c>
      <c r="T4133" s="24">
        <f>IF(S4133="E",SUM($R$5:R4133),0)</f>
        <v>0</v>
      </c>
      <c r="U4133" s="143">
        <f t="shared" si="877"/>
        <v>0</v>
      </c>
    </row>
    <row r="4134" spans="1:41" x14ac:dyDescent="0.25">
      <c r="A4134" s="6">
        <v>42.34</v>
      </c>
      <c r="B4134" s="31" t="s">
        <v>90</v>
      </c>
      <c r="D4134" s="87">
        <v>291815009029</v>
      </c>
      <c r="E4134" s="3">
        <v>0.6</v>
      </c>
      <c r="K4134" s="3">
        <f t="shared" si="878"/>
        <v>3049</v>
      </c>
      <c r="L4134" s="97" t="str">
        <f>IF(TRIM('Ek.3-A'!F4134)&lt;&gt;"","var","yok")</f>
        <v>yok</v>
      </c>
      <c r="M4134" s="5" t="str">
        <f>IF('Ek.3-A'!F4134="", "", IF(VLOOKUP('Ek.3-A'!F4134, Veriler!D:E, 2, 0)=0, "", VLOOKUP('Ek.3-A'!F4134, Veriler!D:E, 2, 0)))</f>
        <v/>
      </c>
      <c r="N4134" s="5" t="str">
        <f>IF('Ek.3-A'!P4134="", "", 'Ek.3-A'!P4134)</f>
        <v/>
      </c>
      <c r="O4134" s="142">
        <f>'Ek.3-A'!S4134</f>
        <v>0</v>
      </c>
      <c r="P4134" s="143" t="str">
        <f>'Ek.3-A'!L4134</f>
        <v/>
      </c>
      <c r="Q4134" s="24" t="str">
        <f>'Ek.3-A'!M4134</f>
        <v/>
      </c>
      <c r="R4134" s="24">
        <f t="shared" si="875"/>
        <v>0</v>
      </c>
      <c r="S4134" s="141" t="str">
        <f t="shared" si="876"/>
        <v>H</v>
      </c>
      <c r="T4134" s="24">
        <f>IF(S4134="E",SUM($R$5:R4134),0)</f>
        <v>0</v>
      </c>
      <c r="U4134" s="143">
        <f t="shared" si="877"/>
        <v>0</v>
      </c>
    </row>
    <row r="4135" spans="1:41" x14ac:dyDescent="0.25">
      <c r="A4135" s="6">
        <v>42.35</v>
      </c>
      <c r="B4135" s="31" t="s">
        <v>90</v>
      </c>
      <c r="D4135" s="89">
        <v>291815009019</v>
      </c>
      <c r="E4135" s="3">
        <v>0.6</v>
      </c>
      <c r="K4135" s="3">
        <f t="shared" si="878"/>
        <v>3050</v>
      </c>
      <c r="L4135" s="97" t="str">
        <f>IF(TRIM('Ek.3-A'!F4135)&lt;&gt;"","var","yok")</f>
        <v>yok</v>
      </c>
      <c r="M4135" s="5" t="str">
        <f>IF('Ek.3-A'!F4135="", "", IF(VLOOKUP('Ek.3-A'!F4135, Veriler!D:E, 2, 0)=0, "", VLOOKUP('Ek.3-A'!F4135, Veriler!D:E, 2, 0)))</f>
        <v/>
      </c>
      <c r="N4135" s="5" t="str">
        <f>IF('Ek.3-A'!P4135="", "", 'Ek.3-A'!P4135)</f>
        <v/>
      </c>
      <c r="O4135" s="142">
        <f>'Ek.3-A'!S4135</f>
        <v>0</v>
      </c>
      <c r="P4135" s="143" t="str">
        <f>'Ek.3-A'!L4135</f>
        <v/>
      </c>
      <c r="Q4135" s="24" t="str">
        <f>'Ek.3-A'!M4135</f>
        <v/>
      </c>
      <c r="R4135" s="24">
        <f t="shared" si="875"/>
        <v>0</v>
      </c>
      <c r="S4135" s="141" t="str">
        <f t="shared" si="876"/>
        <v>H</v>
      </c>
      <c r="T4135" s="24">
        <f>IF(S4135="E",SUM($R$5:R4135),0)</f>
        <v>0</v>
      </c>
      <c r="U4135" s="143">
        <f t="shared" si="877"/>
        <v>0</v>
      </c>
    </row>
    <row r="4136" spans="1:41" x14ac:dyDescent="0.25">
      <c r="A4136" s="6">
        <v>42.36</v>
      </c>
      <c r="B4136" s="31" t="s">
        <v>90</v>
      </c>
      <c r="D4136" s="87">
        <v>291219001012</v>
      </c>
      <c r="E4136" s="3">
        <v>0.6</v>
      </c>
      <c r="K4136" s="3">
        <f t="shared" si="878"/>
        <v>3051</v>
      </c>
      <c r="L4136" s="97" t="str">
        <f>IF(TRIM('Ek.3-A'!F4136)&lt;&gt;"","var","yok")</f>
        <v>yok</v>
      </c>
      <c r="M4136" s="5" t="str">
        <f>IF('Ek.3-A'!F4136="", "", IF(VLOOKUP('Ek.3-A'!F4136, Veriler!D:E, 2, 0)=0, "", VLOOKUP('Ek.3-A'!F4136, Veriler!D:E, 2, 0)))</f>
        <v/>
      </c>
      <c r="N4136" s="5" t="str">
        <f>IF('Ek.3-A'!P4136="", "", 'Ek.3-A'!P4136)</f>
        <v/>
      </c>
      <c r="O4136" s="142">
        <f>'Ek.3-A'!S4136</f>
        <v>0</v>
      </c>
      <c r="P4136" s="143" t="str">
        <f>'Ek.3-A'!L4136</f>
        <v/>
      </c>
      <c r="Q4136" s="24" t="str">
        <f>'Ek.3-A'!M4136</f>
        <v/>
      </c>
      <c r="R4136" s="24">
        <f t="shared" si="875"/>
        <v>0</v>
      </c>
      <c r="S4136" s="141" t="str">
        <f t="shared" si="876"/>
        <v>H</v>
      </c>
      <c r="T4136" s="24">
        <f>IF(S4136="E",SUM($R$5:R4136),0)</f>
        <v>0</v>
      </c>
      <c r="U4136" s="143">
        <f t="shared" si="877"/>
        <v>0</v>
      </c>
    </row>
    <row r="4137" spans="1:41" x14ac:dyDescent="0.25">
      <c r="A4137" s="6">
        <v>42.37</v>
      </c>
      <c r="B4137" s="31" t="s">
        <v>90</v>
      </c>
      <c r="D4137" s="89">
        <v>290522000013</v>
      </c>
      <c r="E4137" s="3">
        <v>0.6</v>
      </c>
      <c r="K4137" s="3">
        <f t="shared" si="878"/>
        <v>3052</v>
      </c>
      <c r="L4137" s="97" t="str">
        <f>IF(TRIM('Ek.3-A'!F4137)&lt;&gt;"","var","yok")</f>
        <v>yok</v>
      </c>
      <c r="M4137" s="5" t="str">
        <f>IF('Ek.3-A'!F4137="", "", IF(VLOOKUP('Ek.3-A'!F4137, Veriler!D:E, 2, 0)=0, "", VLOOKUP('Ek.3-A'!F4137, Veriler!D:E, 2, 0)))</f>
        <v/>
      </c>
      <c r="N4137" s="5" t="str">
        <f>IF('Ek.3-A'!P4137="", "", 'Ek.3-A'!P4137)</f>
        <v/>
      </c>
      <c r="O4137" s="142">
        <f>'Ek.3-A'!S4137</f>
        <v>0</v>
      </c>
      <c r="P4137" s="143" t="str">
        <f>'Ek.3-A'!L4137</f>
        <v/>
      </c>
      <c r="Q4137" s="24" t="str">
        <f>'Ek.3-A'!M4137</f>
        <v/>
      </c>
      <c r="R4137" s="24">
        <f t="shared" si="875"/>
        <v>0</v>
      </c>
      <c r="S4137" s="141" t="str">
        <f t="shared" si="876"/>
        <v>H</v>
      </c>
      <c r="T4137" s="24">
        <f>IF(S4137="E",SUM($R$5:R4137),0)</f>
        <v>0</v>
      </c>
      <c r="U4137" s="143">
        <f t="shared" si="877"/>
        <v>0</v>
      </c>
    </row>
    <row r="4138" spans="1:41" x14ac:dyDescent="0.25">
      <c r="A4138" s="6">
        <v>42.38</v>
      </c>
      <c r="B4138" s="31" t="s">
        <v>90</v>
      </c>
      <c r="D4138" s="87">
        <v>840890611000</v>
      </c>
      <c r="E4138" s="3">
        <v>0.6</v>
      </c>
      <c r="T4138" s="24"/>
      <c r="U4138" s="25"/>
      <c r="AO4138" s="140">
        <f>'Ek.3-A'!L4138</f>
        <v>0</v>
      </c>
    </row>
    <row r="4139" spans="1:41" x14ac:dyDescent="0.25">
      <c r="A4139" s="6">
        <v>42.39</v>
      </c>
      <c r="B4139" s="31" t="s">
        <v>90</v>
      </c>
      <c r="D4139" s="89">
        <v>840890471000</v>
      </c>
      <c r="E4139" s="3">
        <v>0.6</v>
      </c>
      <c r="T4139" s="24"/>
      <c r="U4139" s="25"/>
    </row>
    <row r="4140" spans="1:41" x14ac:dyDescent="0.25">
      <c r="A4140" s="6">
        <v>42.4</v>
      </c>
      <c r="B4140" s="31" t="s">
        <v>90</v>
      </c>
      <c r="D4140" s="87">
        <v>401130001000</v>
      </c>
      <c r="E4140" s="3">
        <v>0.6</v>
      </c>
      <c r="T4140" s="24"/>
      <c r="U4140" s="25"/>
    </row>
    <row r="4141" spans="1:41" x14ac:dyDescent="0.25">
      <c r="A4141" s="6">
        <v>42.41</v>
      </c>
      <c r="B4141" s="31" t="s">
        <v>90</v>
      </c>
      <c r="D4141" s="89">
        <v>840710001011</v>
      </c>
      <c r="E4141" s="3">
        <v>0.6</v>
      </c>
      <c r="T4141" s="24"/>
      <c r="U4141" s="25"/>
    </row>
    <row r="4142" spans="1:41" x14ac:dyDescent="0.25">
      <c r="A4142" s="6">
        <v>42.42</v>
      </c>
      <c r="B4142" s="31" t="s">
        <v>90</v>
      </c>
      <c r="D4142" s="87">
        <v>840710001012</v>
      </c>
      <c r="E4142" s="3">
        <v>0.6</v>
      </c>
      <c r="T4142" s="24"/>
      <c r="U4142" s="25"/>
    </row>
    <row r="4143" spans="1:41" x14ac:dyDescent="0.25">
      <c r="A4143" s="6">
        <v>42.43</v>
      </c>
      <c r="B4143" s="31" t="s">
        <v>90</v>
      </c>
      <c r="D4143" s="89">
        <v>401220001000</v>
      </c>
      <c r="E4143" s="3">
        <v>0.6</v>
      </c>
      <c r="T4143" s="24"/>
      <c r="U4143" s="25"/>
    </row>
    <row r="4144" spans="1:41" x14ac:dyDescent="0.25">
      <c r="A4144" s="6">
        <v>42.44</v>
      </c>
      <c r="B4144" s="31" t="s">
        <v>90</v>
      </c>
      <c r="D4144" s="87">
        <v>401213001000</v>
      </c>
      <c r="E4144" s="3">
        <v>0.6</v>
      </c>
      <c r="T4144" s="24"/>
      <c r="U4144" s="25"/>
    </row>
    <row r="4145" spans="1:21" x14ac:dyDescent="0.25">
      <c r="A4145" s="6">
        <v>42.45</v>
      </c>
      <c r="B4145" s="31" t="s">
        <v>90</v>
      </c>
      <c r="D4145" s="89">
        <v>901490001900</v>
      </c>
      <c r="E4145" s="3">
        <v>0.6</v>
      </c>
      <c r="T4145" s="24"/>
      <c r="U4145" s="25"/>
    </row>
    <row r="4146" spans="1:21" x14ac:dyDescent="0.25">
      <c r="A4146" s="6">
        <v>42.46</v>
      </c>
      <c r="B4146" s="31" t="s">
        <v>90</v>
      </c>
      <c r="D4146" s="87">
        <v>840910001000</v>
      </c>
      <c r="E4146" s="3">
        <v>0.6</v>
      </c>
      <c r="T4146" s="24"/>
      <c r="U4146" s="25"/>
    </row>
    <row r="4147" spans="1:21" x14ac:dyDescent="0.25">
      <c r="A4147" s="6">
        <v>42.47</v>
      </c>
      <c r="B4147" s="31" t="s">
        <v>90</v>
      </c>
      <c r="D4147" s="89">
        <v>902920381000</v>
      </c>
      <c r="E4147" s="3">
        <v>0.6</v>
      </c>
      <c r="K4147" s="3">
        <f>K4137+1</f>
        <v>3053</v>
      </c>
      <c r="L4147" s="97" t="str">
        <f>IF(TRIM('Ek.3-A'!F4147)&lt;&gt;"","var","yok")</f>
        <v>yok</v>
      </c>
      <c r="M4147" s="5" t="str">
        <f>IF('Ek.3-A'!F4147="", "", IF(VLOOKUP('Ek.3-A'!F4147, Veriler!D:E, 2, 0)=0, "", VLOOKUP('Ek.3-A'!F4147, Veriler!D:E, 2, 0)))</f>
        <v/>
      </c>
      <c r="N4147" s="5" t="str">
        <f>IF('Ek.3-A'!P4147="", "", 'Ek.3-A'!P4147)</f>
        <v/>
      </c>
      <c r="O4147" s="142">
        <f>'Ek.3-A'!S4147</f>
        <v>0</v>
      </c>
      <c r="P4147" s="143" t="str">
        <f>'Ek.3-A'!L4147</f>
        <v/>
      </c>
      <c r="Q4147" s="24" t="str">
        <f>'Ek.3-A'!M4147</f>
        <v/>
      </c>
      <c r="R4147" s="24">
        <f t="shared" ref="R4147:R4160" si="879">IF(L4147="var",0,IF(Q4147&lt;=0.005,Q4147,0))</f>
        <v>0</v>
      </c>
      <c r="S4147" s="141" t="str">
        <f t="shared" ref="S4147:S4160" si="880">IF(Q4147&lt;=0.005,"E","H")</f>
        <v>H</v>
      </c>
      <c r="T4147" s="24">
        <f>IF(S4147="E",SUM($R$5:R4147),0)</f>
        <v>0</v>
      </c>
      <c r="U4147" s="143">
        <f t="shared" ref="U4147:U4160" si="881">IF(T4147&lt;=0.1, O4147, IF(R4147&gt;$G$2, R4147*O4147, $G$2*O4147))</f>
        <v>0</v>
      </c>
    </row>
    <row r="4148" spans="1:21" x14ac:dyDescent="0.25">
      <c r="A4148" s="6">
        <v>42.48</v>
      </c>
      <c r="B4148" s="31" t="s">
        <v>90</v>
      </c>
      <c r="D4148" s="87">
        <v>852873000000</v>
      </c>
      <c r="E4148" s="3">
        <v>0.6</v>
      </c>
      <c r="K4148" s="3">
        <f t="shared" ref="K4148:K4160" si="882">K4147+1</f>
        <v>3054</v>
      </c>
      <c r="L4148" s="97" t="str">
        <f>IF(TRIM('Ek.3-A'!F4148)&lt;&gt;"","var","yok")</f>
        <v>yok</v>
      </c>
      <c r="M4148" s="5" t="str">
        <f>IF('Ek.3-A'!F4148="", "", IF(VLOOKUP('Ek.3-A'!F4148, Veriler!D:E, 2, 0)=0, "", VLOOKUP('Ek.3-A'!F4148, Veriler!D:E, 2, 0)))</f>
        <v/>
      </c>
      <c r="N4148" s="5" t="str">
        <f>IF('Ek.3-A'!P4148="", "", 'Ek.3-A'!P4148)</f>
        <v/>
      </c>
      <c r="O4148" s="142">
        <f>'Ek.3-A'!S4148</f>
        <v>0</v>
      </c>
      <c r="P4148" s="143" t="str">
        <f>'Ek.3-A'!L4148</f>
        <v/>
      </c>
      <c r="Q4148" s="24" t="str">
        <f>'Ek.3-A'!M4148</f>
        <v/>
      </c>
      <c r="R4148" s="24">
        <f t="shared" si="879"/>
        <v>0</v>
      </c>
      <c r="S4148" s="141" t="str">
        <f t="shared" si="880"/>
        <v>H</v>
      </c>
      <c r="T4148" s="24">
        <f>IF(S4148="E",SUM($R$5:R4148),0)</f>
        <v>0</v>
      </c>
      <c r="U4148" s="143">
        <f t="shared" si="881"/>
        <v>0</v>
      </c>
    </row>
    <row r="4149" spans="1:21" x14ac:dyDescent="0.25">
      <c r="A4149" s="6">
        <v>42.49</v>
      </c>
      <c r="B4149" s="31" t="s">
        <v>90</v>
      </c>
      <c r="D4149" s="89">
        <v>130232901000</v>
      </c>
      <c r="E4149" s="3">
        <v>0.6</v>
      </c>
      <c r="K4149" s="3">
        <f t="shared" si="882"/>
        <v>3055</v>
      </c>
      <c r="L4149" s="97" t="str">
        <f>IF(TRIM('Ek.3-A'!F4149)&lt;&gt;"","var","yok")</f>
        <v>yok</v>
      </c>
      <c r="M4149" s="5" t="str">
        <f>IF('Ek.3-A'!F4149="", "", IF(VLOOKUP('Ek.3-A'!F4149, Veriler!D:E, 2, 0)=0, "", VLOOKUP('Ek.3-A'!F4149, Veriler!D:E, 2, 0)))</f>
        <v/>
      </c>
      <c r="N4149" s="5" t="str">
        <f>IF('Ek.3-A'!P4149="", "", 'Ek.3-A'!P4149)</f>
        <v/>
      </c>
      <c r="O4149" s="142">
        <f>'Ek.3-A'!S4149</f>
        <v>0</v>
      </c>
      <c r="P4149" s="143" t="str">
        <f>'Ek.3-A'!L4149</f>
        <v/>
      </c>
      <c r="Q4149" s="24" t="str">
        <f>'Ek.3-A'!M4149</f>
        <v/>
      </c>
      <c r="R4149" s="24">
        <f t="shared" si="879"/>
        <v>0</v>
      </c>
      <c r="S4149" s="141" t="str">
        <f t="shared" si="880"/>
        <v>H</v>
      </c>
      <c r="T4149" s="24">
        <f>IF(S4149="E",SUM($R$5:R4149),0)</f>
        <v>0</v>
      </c>
      <c r="U4149" s="143">
        <f t="shared" si="881"/>
        <v>0</v>
      </c>
    </row>
    <row r="4150" spans="1:21" x14ac:dyDescent="0.25">
      <c r="A4150" s="6">
        <v>42.5</v>
      </c>
      <c r="B4150" s="31" t="s">
        <v>90</v>
      </c>
      <c r="D4150" s="87">
        <v>130232909000</v>
      </c>
      <c r="E4150" s="3">
        <v>0.6</v>
      </c>
      <c r="K4150" s="3">
        <f t="shared" si="882"/>
        <v>3056</v>
      </c>
      <c r="L4150" s="97" t="str">
        <f>IF(TRIM('Ek.3-A'!F4150)&lt;&gt;"","var","yok")</f>
        <v>yok</v>
      </c>
      <c r="M4150" s="5" t="str">
        <f>IF('Ek.3-A'!F4150="", "", IF(VLOOKUP('Ek.3-A'!F4150, Veriler!D:E, 2, 0)=0, "", VLOOKUP('Ek.3-A'!F4150, Veriler!D:E, 2, 0)))</f>
        <v/>
      </c>
      <c r="N4150" s="5" t="str">
        <f>IF('Ek.3-A'!P4150="", "", 'Ek.3-A'!P4150)</f>
        <v/>
      </c>
      <c r="O4150" s="142">
        <f>'Ek.3-A'!S4150</f>
        <v>0</v>
      </c>
      <c r="P4150" s="143" t="str">
        <f>'Ek.3-A'!L4150</f>
        <v/>
      </c>
      <c r="Q4150" s="24" t="str">
        <f>'Ek.3-A'!M4150</f>
        <v/>
      </c>
      <c r="R4150" s="24">
        <f t="shared" si="879"/>
        <v>0</v>
      </c>
      <c r="S4150" s="141" t="str">
        <f t="shared" si="880"/>
        <v>H</v>
      </c>
      <c r="T4150" s="24">
        <f>IF(S4150="E",SUM($R$5:R4150),0)</f>
        <v>0</v>
      </c>
      <c r="U4150" s="143">
        <f t="shared" si="881"/>
        <v>0</v>
      </c>
    </row>
    <row r="4151" spans="1:21" x14ac:dyDescent="0.25">
      <c r="A4151" s="6">
        <v>42.51</v>
      </c>
      <c r="B4151" s="31" t="s">
        <v>90</v>
      </c>
      <c r="D4151" s="89">
        <v>293369800011</v>
      </c>
      <c r="E4151" s="3">
        <v>0.6</v>
      </c>
      <c r="K4151" s="3">
        <f t="shared" si="882"/>
        <v>3057</v>
      </c>
      <c r="L4151" s="97" t="str">
        <f>IF(TRIM('Ek.3-A'!F4151)&lt;&gt;"","var","yok")</f>
        <v>yok</v>
      </c>
      <c r="M4151" s="5" t="str">
        <f>IF('Ek.3-A'!F4151="", "", IF(VLOOKUP('Ek.3-A'!F4151, Veriler!D:E, 2, 0)=0, "", VLOOKUP('Ek.3-A'!F4151, Veriler!D:E, 2, 0)))</f>
        <v/>
      </c>
      <c r="N4151" s="5" t="str">
        <f>IF('Ek.3-A'!P4151="", "", 'Ek.3-A'!P4151)</f>
        <v/>
      </c>
      <c r="O4151" s="142">
        <f>'Ek.3-A'!S4151</f>
        <v>0</v>
      </c>
      <c r="P4151" s="143" t="str">
        <f>'Ek.3-A'!L4151</f>
        <v/>
      </c>
      <c r="Q4151" s="24" t="str">
        <f>'Ek.3-A'!M4151</f>
        <v/>
      </c>
      <c r="R4151" s="24">
        <f t="shared" si="879"/>
        <v>0</v>
      </c>
      <c r="S4151" s="141" t="str">
        <f t="shared" si="880"/>
        <v>H</v>
      </c>
      <c r="T4151" s="24">
        <f>IF(S4151="E",SUM($R$5:R4151),0)</f>
        <v>0</v>
      </c>
      <c r="U4151" s="143">
        <f t="shared" si="881"/>
        <v>0</v>
      </c>
    </row>
    <row r="4152" spans="1:21" x14ac:dyDescent="0.25">
      <c r="A4152" s="6">
        <v>42.52</v>
      </c>
      <c r="B4152" s="31" t="s">
        <v>90</v>
      </c>
      <c r="D4152" s="87">
        <v>280530400000</v>
      </c>
      <c r="E4152" s="3">
        <v>0.6</v>
      </c>
      <c r="K4152" s="3">
        <f t="shared" si="882"/>
        <v>3058</v>
      </c>
      <c r="L4152" s="97" t="str">
        <f>IF(TRIM('Ek.3-A'!F4152)&lt;&gt;"","var","yok")</f>
        <v>yok</v>
      </c>
      <c r="M4152" s="5" t="str">
        <f>IF('Ek.3-A'!F4152="", "", IF(VLOOKUP('Ek.3-A'!F4152, Veriler!D:E, 2, 0)=0, "", VLOOKUP('Ek.3-A'!F4152, Veriler!D:E, 2, 0)))</f>
        <v/>
      </c>
      <c r="N4152" s="5" t="str">
        <f>IF('Ek.3-A'!P4152="", "", 'Ek.3-A'!P4152)</f>
        <v/>
      </c>
      <c r="O4152" s="142">
        <f>'Ek.3-A'!S4152</f>
        <v>0</v>
      </c>
      <c r="P4152" s="143" t="str">
        <f>'Ek.3-A'!L4152</f>
        <v/>
      </c>
      <c r="Q4152" s="24" t="str">
        <f>'Ek.3-A'!M4152</f>
        <v/>
      </c>
      <c r="R4152" s="24">
        <f t="shared" si="879"/>
        <v>0</v>
      </c>
      <c r="S4152" s="141" t="str">
        <f t="shared" si="880"/>
        <v>H</v>
      </c>
      <c r="T4152" s="24">
        <f>IF(S4152="E",SUM($R$5:R4152),0)</f>
        <v>0</v>
      </c>
      <c r="U4152" s="143">
        <f t="shared" si="881"/>
        <v>0</v>
      </c>
    </row>
    <row r="4153" spans="1:21" x14ac:dyDescent="0.25">
      <c r="A4153" s="6">
        <v>42.53</v>
      </c>
      <c r="B4153" s="31" t="s">
        <v>90</v>
      </c>
      <c r="D4153" s="89">
        <v>284690300000</v>
      </c>
      <c r="E4153" s="3">
        <v>0.6</v>
      </c>
      <c r="K4153" s="3">
        <f t="shared" si="882"/>
        <v>3059</v>
      </c>
      <c r="L4153" s="97" t="str">
        <f>IF(TRIM('Ek.3-A'!F4153)&lt;&gt;"","var","yok")</f>
        <v>yok</v>
      </c>
      <c r="M4153" s="5" t="str">
        <f>IF('Ek.3-A'!F4153="", "", IF(VLOOKUP('Ek.3-A'!F4153, Veriler!D:E, 2, 0)=0, "", VLOOKUP('Ek.3-A'!F4153, Veriler!D:E, 2, 0)))</f>
        <v/>
      </c>
      <c r="N4153" s="5" t="str">
        <f>IF('Ek.3-A'!P4153="", "", 'Ek.3-A'!P4153)</f>
        <v/>
      </c>
      <c r="O4153" s="142">
        <f>'Ek.3-A'!S4153</f>
        <v>0</v>
      </c>
      <c r="P4153" s="143" t="str">
        <f>'Ek.3-A'!L4153</f>
        <v/>
      </c>
      <c r="Q4153" s="24" t="str">
        <f>'Ek.3-A'!M4153</f>
        <v/>
      </c>
      <c r="R4153" s="24">
        <f t="shared" si="879"/>
        <v>0</v>
      </c>
      <c r="S4153" s="141" t="str">
        <f t="shared" si="880"/>
        <v>H</v>
      </c>
      <c r="T4153" s="24">
        <f>IF(S4153="E",SUM($R$5:R4153),0)</f>
        <v>0</v>
      </c>
      <c r="U4153" s="143">
        <f t="shared" si="881"/>
        <v>0</v>
      </c>
    </row>
    <row r="4154" spans="1:21" x14ac:dyDescent="0.25">
      <c r="A4154" s="6">
        <v>42.54</v>
      </c>
      <c r="B4154" s="31" t="s">
        <v>90</v>
      </c>
      <c r="D4154" s="87">
        <v>293399201012</v>
      </c>
      <c r="E4154" s="3">
        <v>0.6</v>
      </c>
      <c r="K4154" s="3">
        <f t="shared" si="882"/>
        <v>3060</v>
      </c>
      <c r="L4154" s="97" t="str">
        <f>IF(TRIM('Ek.3-A'!F4154)&lt;&gt;"","var","yok")</f>
        <v>yok</v>
      </c>
      <c r="M4154" s="5" t="str">
        <f>IF('Ek.3-A'!F4154="", "", IF(VLOOKUP('Ek.3-A'!F4154, Veriler!D:E, 2, 0)=0, "", VLOOKUP('Ek.3-A'!F4154, Veriler!D:E, 2, 0)))</f>
        <v/>
      </c>
      <c r="N4154" s="5" t="str">
        <f>IF('Ek.3-A'!P4154="", "", 'Ek.3-A'!P4154)</f>
        <v/>
      </c>
      <c r="O4154" s="142">
        <f>'Ek.3-A'!S4154</f>
        <v>0</v>
      </c>
      <c r="P4154" s="143" t="str">
        <f>'Ek.3-A'!L4154</f>
        <v/>
      </c>
      <c r="Q4154" s="24" t="str">
        <f>'Ek.3-A'!M4154</f>
        <v/>
      </c>
      <c r="R4154" s="24">
        <f t="shared" si="879"/>
        <v>0</v>
      </c>
      <c r="S4154" s="141" t="str">
        <f t="shared" si="880"/>
        <v>H</v>
      </c>
      <c r="T4154" s="24">
        <f>IF(S4154="E",SUM($R$5:R4154),0)</f>
        <v>0</v>
      </c>
      <c r="U4154" s="143">
        <f t="shared" si="881"/>
        <v>0</v>
      </c>
    </row>
    <row r="4155" spans="1:21" x14ac:dyDescent="0.25">
      <c r="A4155" s="6">
        <v>42.55</v>
      </c>
      <c r="B4155" s="31" t="s">
        <v>90</v>
      </c>
      <c r="D4155" s="89">
        <v>280511000000</v>
      </c>
      <c r="E4155" s="3">
        <v>0.6</v>
      </c>
      <c r="K4155" s="3">
        <f t="shared" si="882"/>
        <v>3061</v>
      </c>
      <c r="L4155" s="97" t="str">
        <f>IF(TRIM('Ek.3-A'!F4155)&lt;&gt;"","var","yok")</f>
        <v>yok</v>
      </c>
      <c r="M4155" s="5" t="str">
        <f>IF('Ek.3-A'!F4155="", "", IF(VLOOKUP('Ek.3-A'!F4155, Veriler!D:E, 2, 0)=0, "", VLOOKUP('Ek.3-A'!F4155, Veriler!D:E, 2, 0)))</f>
        <v/>
      </c>
      <c r="N4155" s="5" t="str">
        <f>IF('Ek.3-A'!P4155="", "", 'Ek.3-A'!P4155)</f>
        <v/>
      </c>
      <c r="O4155" s="142">
        <f>'Ek.3-A'!S4155</f>
        <v>0</v>
      </c>
      <c r="P4155" s="143" t="str">
        <f>'Ek.3-A'!L4155</f>
        <v/>
      </c>
      <c r="Q4155" s="24" t="str">
        <f>'Ek.3-A'!M4155</f>
        <v/>
      </c>
      <c r="R4155" s="24">
        <f t="shared" si="879"/>
        <v>0</v>
      </c>
      <c r="S4155" s="141" t="str">
        <f t="shared" si="880"/>
        <v>H</v>
      </c>
      <c r="T4155" s="24">
        <f>IF(S4155="E",SUM($R$5:R4155),0)</f>
        <v>0</v>
      </c>
      <c r="U4155" s="143">
        <f t="shared" si="881"/>
        <v>0</v>
      </c>
    </row>
    <row r="4156" spans="1:21" x14ac:dyDescent="0.25">
      <c r="A4156" s="6">
        <v>42.56</v>
      </c>
      <c r="B4156" s="31" t="s">
        <v>90</v>
      </c>
      <c r="D4156" s="87">
        <v>284190853013</v>
      </c>
      <c r="E4156" s="3">
        <v>0.6</v>
      </c>
      <c r="K4156" s="3">
        <f t="shared" si="882"/>
        <v>3062</v>
      </c>
      <c r="L4156" s="97" t="str">
        <f>IF(TRIM('Ek.3-A'!F4156)&lt;&gt;"","var","yok")</f>
        <v>yok</v>
      </c>
      <c r="M4156" s="5" t="str">
        <f>IF('Ek.3-A'!F4156="", "", IF(VLOOKUP('Ek.3-A'!F4156, Veriler!D:E, 2, 0)=0, "", VLOOKUP('Ek.3-A'!F4156, Veriler!D:E, 2, 0)))</f>
        <v/>
      </c>
      <c r="N4156" s="5" t="str">
        <f>IF('Ek.3-A'!P4156="", "", 'Ek.3-A'!P4156)</f>
        <v/>
      </c>
      <c r="O4156" s="142">
        <f>'Ek.3-A'!S4156</f>
        <v>0</v>
      </c>
      <c r="P4156" s="143" t="str">
        <f>'Ek.3-A'!L4156</f>
        <v/>
      </c>
      <c r="Q4156" s="24" t="str">
        <f>'Ek.3-A'!M4156</f>
        <v/>
      </c>
      <c r="R4156" s="24">
        <f t="shared" si="879"/>
        <v>0</v>
      </c>
      <c r="S4156" s="141" t="str">
        <f t="shared" si="880"/>
        <v>H</v>
      </c>
      <c r="T4156" s="24">
        <f>IF(S4156="E",SUM($R$5:R4156),0)</f>
        <v>0</v>
      </c>
      <c r="U4156" s="143">
        <f t="shared" si="881"/>
        <v>0</v>
      </c>
    </row>
    <row r="4157" spans="1:21" x14ac:dyDescent="0.25">
      <c r="A4157" s="6">
        <v>42.57</v>
      </c>
      <c r="B4157" s="31" t="s">
        <v>90</v>
      </c>
      <c r="D4157" s="89">
        <v>284190703013</v>
      </c>
      <c r="E4157" s="3">
        <v>0.6</v>
      </c>
      <c r="K4157" s="3">
        <f t="shared" si="882"/>
        <v>3063</v>
      </c>
      <c r="L4157" s="97" t="str">
        <f>IF(TRIM('Ek.3-A'!F4157)&lt;&gt;"","var","yok")</f>
        <v>yok</v>
      </c>
      <c r="M4157" s="5" t="str">
        <f>IF('Ek.3-A'!F4157="", "", IF(VLOOKUP('Ek.3-A'!F4157, Veriler!D:E, 2, 0)=0, "", VLOOKUP('Ek.3-A'!F4157, Veriler!D:E, 2, 0)))</f>
        <v/>
      </c>
      <c r="N4157" s="5" t="str">
        <f>IF('Ek.3-A'!P4157="", "", 'Ek.3-A'!P4157)</f>
        <v/>
      </c>
      <c r="O4157" s="142">
        <f>'Ek.3-A'!S4157</f>
        <v>0</v>
      </c>
      <c r="P4157" s="143" t="str">
        <f>'Ek.3-A'!L4157</f>
        <v/>
      </c>
      <c r="Q4157" s="24" t="str">
        <f>'Ek.3-A'!M4157</f>
        <v/>
      </c>
      <c r="R4157" s="24">
        <f t="shared" si="879"/>
        <v>0</v>
      </c>
      <c r="S4157" s="141" t="str">
        <f t="shared" si="880"/>
        <v>H</v>
      </c>
      <c r="T4157" s="24">
        <f>IF(S4157="E",SUM($R$5:R4157),0)</f>
        <v>0</v>
      </c>
      <c r="U4157" s="143">
        <f t="shared" si="881"/>
        <v>0</v>
      </c>
    </row>
    <row r="4158" spans="1:21" x14ac:dyDescent="0.25">
      <c r="A4158" s="6">
        <v>42.58</v>
      </c>
      <c r="B4158" s="31" t="s">
        <v>90</v>
      </c>
      <c r="D4158" s="87">
        <v>284290801100</v>
      </c>
      <c r="E4158" s="3">
        <v>0.6</v>
      </c>
      <c r="K4158" s="3">
        <f t="shared" si="882"/>
        <v>3064</v>
      </c>
      <c r="L4158" s="97" t="str">
        <f>IF(TRIM('Ek.3-A'!F4158)&lt;&gt;"","var","yok")</f>
        <v>yok</v>
      </c>
      <c r="M4158" s="5" t="str">
        <f>IF('Ek.3-A'!F4158="", "", IF(VLOOKUP('Ek.3-A'!F4158, Veriler!D:E, 2, 0)=0, "", VLOOKUP('Ek.3-A'!F4158, Veriler!D:E, 2, 0)))</f>
        <v/>
      </c>
      <c r="N4158" s="5" t="str">
        <f>IF('Ek.3-A'!P4158="", "", 'Ek.3-A'!P4158)</f>
        <v/>
      </c>
      <c r="O4158" s="142">
        <f>'Ek.3-A'!S4158</f>
        <v>0</v>
      </c>
      <c r="P4158" s="143" t="str">
        <f>'Ek.3-A'!L4158</f>
        <v/>
      </c>
      <c r="Q4158" s="24" t="str">
        <f>'Ek.3-A'!M4158</f>
        <v/>
      </c>
      <c r="R4158" s="24">
        <f t="shared" si="879"/>
        <v>0</v>
      </c>
      <c r="S4158" s="141" t="str">
        <f t="shared" si="880"/>
        <v>H</v>
      </c>
      <c r="T4158" s="24">
        <f>IF(S4158="E",SUM($R$5:R4158),0)</f>
        <v>0</v>
      </c>
      <c r="U4158" s="143">
        <f t="shared" si="881"/>
        <v>0</v>
      </c>
    </row>
    <row r="4159" spans="1:21" x14ac:dyDescent="0.25">
      <c r="A4159" s="6">
        <v>42.59</v>
      </c>
      <c r="B4159" s="31" t="s">
        <v>90</v>
      </c>
      <c r="D4159" s="89">
        <v>284290701100</v>
      </c>
      <c r="E4159" s="3">
        <v>0.6</v>
      </c>
      <c r="K4159" s="3">
        <f t="shared" si="882"/>
        <v>3065</v>
      </c>
      <c r="L4159" s="97" t="str">
        <f>IF(TRIM('Ek.3-A'!F4159)&lt;&gt;"","var","yok")</f>
        <v>yok</v>
      </c>
      <c r="M4159" s="5" t="str">
        <f>IF('Ek.3-A'!F4159="", "", IF(VLOOKUP('Ek.3-A'!F4159, Veriler!D:E, 2, 0)=0, "", VLOOKUP('Ek.3-A'!F4159, Veriler!D:E, 2, 0)))</f>
        <v/>
      </c>
      <c r="N4159" s="5" t="str">
        <f>IF('Ek.3-A'!P4159="", "", 'Ek.3-A'!P4159)</f>
        <v/>
      </c>
      <c r="O4159" s="142">
        <f>'Ek.3-A'!S4159</f>
        <v>0</v>
      </c>
      <c r="P4159" s="143" t="str">
        <f>'Ek.3-A'!L4159</f>
        <v/>
      </c>
      <c r="Q4159" s="24" t="str">
        <f>'Ek.3-A'!M4159</f>
        <v/>
      </c>
      <c r="R4159" s="24">
        <f t="shared" si="879"/>
        <v>0</v>
      </c>
      <c r="S4159" s="141" t="str">
        <f t="shared" si="880"/>
        <v>H</v>
      </c>
      <c r="T4159" s="24">
        <f>IF(S4159="E",SUM($R$5:R4159),0)</f>
        <v>0</v>
      </c>
      <c r="U4159" s="143">
        <f t="shared" si="881"/>
        <v>0</v>
      </c>
    </row>
    <row r="4160" spans="1:21" x14ac:dyDescent="0.25">
      <c r="A4160" s="6">
        <v>42.6</v>
      </c>
      <c r="B4160" s="31" t="s">
        <v>90</v>
      </c>
      <c r="D4160" s="87">
        <v>291529001000</v>
      </c>
      <c r="E4160" s="3">
        <v>0.6</v>
      </c>
      <c r="K4160" s="3">
        <f t="shared" si="882"/>
        <v>3066</v>
      </c>
      <c r="L4160" s="97" t="str">
        <f>IF(TRIM('Ek.3-A'!F4160)&lt;&gt;"","var","yok")</f>
        <v>yok</v>
      </c>
      <c r="M4160" s="5" t="str">
        <f>IF('Ek.3-A'!F4160="", "", IF(VLOOKUP('Ek.3-A'!F4160, Veriler!D:E, 2, 0)=0, "", VLOOKUP('Ek.3-A'!F4160, Veriler!D:E, 2, 0)))</f>
        <v/>
      </c>
      <c r="N4160" s="5" t="str">
        <f>IF('Ek.3-A'!P4160="", "", 'Ek.3-A'!P4160)</f>
        <v/>
      </c>
      <c r="O4160" s="142">
        <f>'Ek.3-A'!S4160</f>
        <v>0</v>
      </c>
      <c r="P4160" s="143" t="str">
        <f>'Ek.3-A'!L4160</f>
        <v/>
      </c>
      <c r="Q4160" s="24" t="str">
        <f>'Ek.3-A'!M4160</f>
        <v/>
      </c>
      <c r="R4160" s="24">
        <f t="shared" si="879"/>
        <v>0</v>
      </c>
      <c r="S4160" s="141" t="str">
        <f t="shared" si="880"/>
        <v>H</v>
      </c>
      <c r="T4160" s="24">
        <f>IF(S4160="E",SUM($R$5:R4160),0)</f>
        <v>0</v>
      </c>
      <c r="U4160" s="143">
        <f t="shared" si="881"/>
        <v>0</v>
      </c>
    </row>
    <row r="4161" spans="1:41" x14ac:dyDescent="0.25">
      <c r="A4161" s="6">
        <v>42.61</v>
      </c>
      <c r="B4161" s="31" t="s">
        <v>90</v>
      </c>
      <c r="D4161" s="89">
        <v>285000601011</v>
      </c>
      <c r="E4161" s="3">
        <v>0.6</v>
      </c>
      <c r="L4161" s="97"/>
      <c r="M4161" s="5"/>
      <c r="N4161" s="5"/>
      <c r="O4161" s="5"/>
      <c r="Q4161" s="23"/>
      <c r="T4161" s="24"/>
      <c r="U4161" s="25"/>
    </row>
    <row r="4162" spans="1:41" x14ac:dyDescent="0.25">
      <c r="A4162" s="6">
        <v>42.62</v>
      </c>
      <c r="B4162" s="31" t="s">
        <v>90</v>
      </c>
      <c r="D4162" s="87">
        <v>291631009012</v>
      </c>
      <c r="E4162" s="3">
        <v>0.6</v>
      </c>
      <c r="K4162" s="3">
        <f>K4160+1</f>
        <v>3067</v>
      </c>
      <c r="L4162" s="97" t="str">
        <f>IF(TRIM('Ek.3-A'!F4162)&lt;&gt;"","var","yok")</f>
        <v>yok</v>
      </c>
      <c r="M4162" s="5" t="str">
        <f>IF('Ek.3-A'!F4162="", "", IF(VLOOKUP('Ek.3-A'!F4162, Veriler!D:E, 2, 0)=0, "", VLOOKUP('Ek.3-A'!F4162, Veriler!D:E, 2, 0)))</f>
        <v/>
      </c>
      <c r="N4162" s="5" t="str">
        <f>IF('Ek.3-A'!P4162="", "", 'Ek.3-A'!P4162)</f>
        <v/>
      </c>
      <c r="O4162" s="142">
        <f>'Ek.3-A'!S4162</f>
        <v>0</v>
      </c>
      <c r="P4162" s="143" t="str">
        <f>'Ek.3-A'!L4162</f>
        <v/>
      </c>
      <c r="Q4162" s="24" t="str">
        <f>'Ek.3-A'!M4162</f>
        <v/>
      </c>
      <c r="R4162" s="24">
        <f t="shared" ref="R4162:R4175" si="883">IF(L4162="var",0,IF(Q4162&lt;=0.005,Q4162,0))</f>
        <v>0</v>
      </c>
      <c r="S4162" s="141" t="str">
        <f t="shared" ref="S4162:S4175" si="884">IF(Q4162&lt;=0.005,"E","H")</f>
        <v>H</v>
      </c>
      <c r="T4162" s="24">
        <f>IF(S4162="E",SUM($R$5:R4162),0)</f>
        <v>0</v>
      </c>
      <c r="U4162" s="143">
        <f t="shared" ref="U4162:U4175" si="885">IF(T4162&lt;=0.1, O4162, IF(R4162&gt;$G$2, R4162*O4162, $G$2*O4162))</f>
        <v>0</v>
      </c>
    </row>
    <row r="4163" spans="1:41" x14ac:dyDescent="0.25">
      <c r="A4163" s="6">
        <v>42.63</v>
      </c>
      <c r="B4163" s="31" t="s">
        <v>90</v>
      </c>
      <c r="D4163" s="89">
        <v>283210000012</v>
      </c>
      <c r="E4163" s="3">
        <v>0.6</v>
      </c>
      <c r="K4163" s="3">
        <f t="shared" ref="K4163:K4175" si="886">K4162+1</f>
        <v>3068</v>
      </c>
      <c r="L4163" s="97" t="str">
        <f>IF(TRIM('Ek.3-A'!F4163)&lt;&gt;"","var","yok")</f>
        <v>yok</v>
      </c>
      <c r="M4163" s="5" t="str">
        <f>IF('Ek.3-A'!F4163="", "", IF(VLOOKUP('Ek.3-A'!F4163, Veriler!D:E, 2, 0)=0, "", VLOOKUP('Ek.3-A'!F4163, Veriler!D:E, 2, 0)))</f>
        <v/>
      </c>
      <c r="N4163" s="5" t="str">
        <f>IF('Ek.3-A'!P4163="", "", 'Ek.3-A'!P4163)</f>
        <v/>
      </c>
      <c r="O4163" s="142">
        <f>'Ek.3-A'!S4163</f>
        <v>0</v>
      </c>
      <c r="P4163" s="143" t="str">
        <f>'Ek.3-A'!L4163</f>
        <v/>
      </c>
      <c r="Q4163" s="24" t="str">
        <f>'Ek.3-A'!M4163</f>
        <v/>
      </c>
      <c r="R4163" s="24">
        <f t="shared" si="883"/>
        <v>0</v>
      </c>
      <c r="S4163" s="141" t="str">
        <f t="shared" si="884"/>
        <v>H</v>
      </c>
      <c r="T4163" s="24">
        <f>IF(S4163="E",SUM($R$5:R4163),0)</f>
        <v>0</v>
      </c>
      <c r="U4163" s="143">
        <f t="shared" si="885"/>
        <v>0</v>
      </c>
    </row>
    <row r="4164" spans="1:41" x14ac:dyDescent="0.25">
      <c r="A4164" s="6">
        <v>42.64</v>
      </c>
      <c r="B4164" s="31" t="s">
        <v>90</v>
      </c>
      <c r="D4164" s="87">
        <v>284020100000</v>
      </c>
      <c r="E4164" s="3">
        <v>0.6</v>
      </c>
      <c r="K4164" s="3">
        <f t="shared" si="886"/>
        <v>3069</v>
      </c>
      <c r="L4164" s="97" t="str">
        <f>IF(TRIM('Ek.3-A'!F4164)&lt;&gt;"","var","yok")</f>
        <v>yok</v>
      </c>
      <c r="M4164" s="5" t="str">
        <f>IF('Ek.3-A'!F4164="", "", IF(VLOOKUP('Ek.3-A'!F4164, Veriler!D:E, 2, 0)=0, "", VLOOKUP('Ek.3-A'!F4164, Veriler!D:E, 2, 0)))</f>
        <v/>
      </c>
      <c r="N4164" s="5" t="str">
        <f>IF('Ek.3-A'!P4164="", "", 'Ek.3-A'!P4164)</f>
        <v/>
      </c>
      <c r="O4164" s="142">
        <f>'Ek.3-A'!S4164</f>
        <v>0</v>
      </c>
      <c r="P4164" s="143" t="str">
        <f>'Ek.3-A'!L4164</f>
        <v/>
      </c>
      <c r="Q4164" s="24" t="str">
        <f>'Ek.3-A'!M4164</f>
        <v/>
      </c>
      <c r="R4164" s="24">
        <f t="shared" si="883"/>
        <v>0</v>
      </c>
      <c r="S4164" s="141" t="str">
        <f t="shared" si="884"/>
        <v>H</v>
      </c>
      <c r="T4164" s="24">
        <f>IF(S4164="E",SUM($R$5:R4164),0)</f>
        <v>0</v>
      </c>
      <c r="U4164" s="143">
        <f t="shared" si="885"/>
        <v>0</v>
      </c>
    </row>
    <row r="4165" spans="1:41" x14ac:dyDescent="0.25">
      <c r="A4165" s="6">
        <v>42.65</v>
      </c>
      <c r="B4165" s="31" t="s">
        <v>90</v>
      </c>
      <c r="D4165" s="89">
        <v>282751000011</v>
      </c>
      <c r="E4165" s="3">
        <v>0.6</v>
      </c>
      <c r="K4165" s="3">
        <f t="shared" si="886"/>
        <v>3070</v>
      </c>
      <c r="L4165" s="97" t="str">
        <f>IF(TRIM('Ek.3-A'!F4165)&lt;&gt;"","var","yok")</f>
        <v>yok</v>
      </c>
      <c r="M4165" s="5" t="str">
        <f>IF('Ek.3-A'!F4165="", "", IF(VLOOKUP('Ek.3-A'!F4165, Veriler!D:E, 2, 0)=0, "", VLOOKUP('Ek.3-A'!F4165, Veriler!D:E, 2, 0)))</f>
        <v/>
      </c>
      <c r="N4165" s="5" t="str">
        <f>IF('Ek.3-A'!P4165="", "", 'Ek.3-A'!P4165)</f>
        <v/>
      </c>
      <c r="O4165" s="142">
        <f>'Ek.3-A'!S4165</f>
        <v>0</v>
      </c>
      <c r="P4165" s="143" t="str">
        <f>'Ek.3-A'!L4165</f>
        <v/>
      </c>
      <c r="Q4165" s="24" t="str">
        <f>'Ek.3-A'!M4165</f>
        <v/>
      </c>
      <c r="R4165" s="24">
        <f t="shared" si="883"/>
        <v>0</v>
      </c>
      <c r="S4165" s="141" t="str">
        <f t="shared" si="884"/>
        <v>H</v>
      </c>
      <c r="T4165" s="24">
        <f>IF(S4165="E",SUM($R$5:R4165),0)</f>
        <v>0</v>
      </c>
      <c r="U4165" s="143">
        <f t="shared" si="885"/>
        <v>0</v>
      </c>
    </row>
    <row r="4166" spans="1:41" x14ac:dyDescent="0.25">
      <c r="A4166" s="6">
        <v>42.66</v>
      </c>
      <c r="B4166" s="31" t="s">
        <v>90</v>
      </c>
      <c r="D4166" s="87">
        <v>291560190013</v>
      </c>
      <c r="E4166" s="3">
        <v>0.6</v>
      </c>
      <c r="K4166" s="3">
        <f t="shared" si="886"/>
        <v>3071</v>
      </c>
      <c r="L4166" s="97" t="str">
        <f>IF(TRIM('Ek.3-A'!F4166)&lt;&gt;"","var","yok")</f>
        <v>yok</v>
      </c>
      <c r="M4166" s="5" t="str">
        <f>IF('Ek.3-A'!F4166="", "", IF(VLOOKUP('Ek.3-A'!F4166, Veriler!D:E, 2, 0)=0, "", VLOOKUP('Ek.3-A'!F4166, Veriler!D:E, 2, 0)))</f>
        <v/>
      </c>
      <c r="N4166" s="5" t="str">
        <f>IF('Ek.3-A'!P4166="", "", 'Ek.3-A'!P4166)</f>
        <v/>
      </c>
      <c r="O4166" s="142">
        <f>'Ek.3-A'!S4166</f>
        <v>0</v>
      </c>
      <c r="P4166" s="143" t="str">
        <f>'Ek.3-A'!L4166</f>
        <v/>
      </c>
      <c r="Q4166" s="24" t="str">
        <f>'Ek.3-A'!M4166</f>
        <v/>
      </c>
      <c r="R4166" s="24">
        <f t="shared" si="883"/>
        <v>0</v>
      </c>
      <c r="S4166" s="141" t="str">
        <f t="shared" si="884"/>
        <v>H</v>
      </c>
      <c r="T4166" s="24">
        <f>IF(S4166="E",SUM($R$5:R4166),0)</f>
        <v>0</v>
      </c>
      <c r="U4166" s="143">
        <f t="shared" si="885"/>
        <v>0</v>
      </c>
    </row>
    <row r="4167" spans="1:41" x14ac:dyDescent="0.25">
      <c r="A4167" s="6">
        <v>42.67</v>
      </c>
      <c r="B4167" s="31" t="s">
        <v>90</v>
      </c>
      <c r="D4167" s="89">
        <v>284130000000</v>
      </c>
      <c r="E4167" s="3">
        <v>0.6</v>
      </c>
      <c r="K4167" s="3">
        <f t="shared" si="886"/>
        <v>3072</v>
      </c>
      <c r="L4167" s="97" t="str">
        <f>IF(TRIM('Ek.3-A'!F4167)&lt;&gt;"","var","yok")</f>
        <v>yok</v>
      </c>
      <c r="M4167" s="5" t="str">
        <f>IF('Ek.3-A'!F4167="", "", IF(VLOOKUP('Ek.3-A'!F4167, Veriler!D:E, 2, 0)=0, "", VLOOKUP('Ek.3-A'!F4167, Veriler!D:E, 2, 0)))</f>
        <v/>
      </c>
      <c r="N4167" s="5" t="str">
        <f>IF('Ek.3-A'!P4167="", "", 'Ek.3-A'!P4167)</f>
        <v/>
      </c>
      <c r="O4167" s="142">
        <f>'Ek.3-A'!S4167</f>
        <v>0</v>
      </c>
      <c r="P4167" s="143" t="str">
        <f>'Ek.3-A'!L4167</f>
        <v/>
      </c>
      <c r="Q4167" s="24" t="str">
        <f>'Ek.3-A'!M4167</f>
        <v/>
      </c>
      <c r="R4167" s="24">
        <f t="shared" si="883"/>
        <v>0</v>
      </c>
      <c r="S4167" s="141" t="str">
        <f t="shared" si="884"/>
        <v>H</v>
      </c>
      <c r="T4167" s="24">
        <f>IF(S4167="E",SUM($R$5:R4167),0)</f>
        <v>0</v>
      </c>
      <c r="U4167" s="143">
        <f t="shared" si="885"/>
        <v>0</v>
      </c>
    </row>
    <row r="4168" spans="1:41" x14ac:dyDescent="0.25">
      <c r="A4168" s="6">
        <v>42.68</v>
      </c>
      <c r="B4168" s="31" t="s">
        <v>90</v>
      </c>
      <c r="D4168" s="88">
        <v>283110000011</v>
      </c>
      <c r="E4168" s="3">
        <v>0.6</v>
      </c>
      <c r="K4168" s="3">
        <f t="shared" si="886"/>
        <v>3073</v>
      </c>
      <c r="L4168" s="97" t="str">
        <f>IF(TRIM('Ek.3-A'!F4168)&lt;&gt;"","var","yok")</f>
        <v>yok</v>
      </c>
      <c r="M4168" s="5" t="str">
        <f>IF('Ek.3-A'!F4168="", "", IF(VLOOKUP('Ek.3-A'!F4168, Veriler!D:E, 2, 0)=0, "", VLOOKUP('Ek.3-A'!F4168, Veriler!D:E, 2, 0)))</f>
        <v/>
      </c>
      <c r="N4168" s="5" t="str">
        <f>IF('Ek.3-A'!P4168="", "", 'Ek.3-A'!P4168)</f>
        <v/>
      </c>
      <c r="O4168" s="142">
        <f>'Ek.3-A'!S4168</f>
        <v>0</v>
      </c>
      <c r="P4168" s="143" t="str">
        <f>'Ek.3-A'!L4168</f>
        <v/>
      </c>
      <c r="Q4168" s="24" t="str">
        <f>'Ek.3-A'!M4168</f>
        <v/>
      </c>
      <c r="R4168" s="24">
        <f t="shared" si="883"/>
        <v>0</v>
      </c>
      <c r="S4168" s="141" t="str">
        <f t="shared" si="884"/>
        <v>H</v>
      </c>
      <c r="T4168" s="24">
        <f>IF(S4168="E",SUM($R$5:R4168),0)</f>
        <v>0</v>
      </c>
      <c r="U4168" s="143">
        <f t="shared" si="885"/>
        <v>0</v>
      </c>
    </row>
    <row r="4169" spans="1:41" x14ac:dyDescent="0.25">
      <c r="A4169" s="6">
        <v>42.69</v>
      </c>
      <c r="B4169" s="31" t="s">
        <v>90</v>
      </c>
      <c r="D4169" s="85">
        <v>290519001012</v>
      </c>
      <c r="E4169" s="3">
        <v>0.6</v>
      </c>
      <c r="K4169" s="3">
        <f t="shared" si="886"/>
        <v>3074</v>
      </c>
      <c r="L4169" s="97" t="str">
        <f>IF(TRIM('Ek.3-A'!F4169)&lt;&gt;"","var","yok")</f>
        <v>yok</v>
      </c>
      <c r="M4169" s="5" t="str">
        <f>IF('Ek.3-A'!F4169="", "", IF(VLOOKUP('Ek.3-A'!F4169, Veriler!D:E, 2, 0)=0, "", VLOOKUP('Ek.3-A'!F4169, Veriler!D:E, 2, 0)))</f>
        <v/>
      </c>
      <c r="N4169" s="5" t="str">
        <f>IF('Ek.3-A'!P4169="", "", 'Ek.3-A'!P4169)</f>
        <v/>
      </c>
      <c r="O4169" s="142">
        <f>'Ek.3-A'!S4169</f>
        <v>0</v>
      </c>
      <c r="P4169" s="143" t="str">
        <f>'Ek.3-A'!L4169</f>
        <v/>
      </c>
      <c r="Q4169" s="24" t="str">
        <f>'Ek.3-A'!M4169</f>
        <v/>
      </c>
      <c r="R4169" s="24">
        <f t="shared" si="883"/>
        <v>0</v>
      </c>
      <c r="S4169" s="141" t="str">
        <f t="shared" si="884"/>
        <v>H</v>
      </c>
      <c r="T4169" s="24">
        <f>IF(S4169="E",SUM($R$5:R4169),0)</f>
        <v>0</v>
      </c>
      <c r="U4169" s="143">
        <f t="shared" si="885"/>
        <v>0</v>
      </c>
    </row>
    <row r="4170" spans="1:41" x14ac:dyDescent="0.25">
      <c r="A4170" s="6">
        <v>42.7</v>
      </c>
      <c r="B4170" s="31" t="s">
        <v>90</v>
      </c>
      <c r="D4170" s="89">
        <v>291819981011</v>
      </c>
      <c r="E4170" s="3">
        <v>0.6</v>
      </c>
      <c r="K4170" s="3">
        <f t="shared" si="886"/>
        <v>3075</v>
      </c>
      <c r="L4170" s="97" t="str">
        <f>IF(TRIM('Ek.3-A'!F4170)&lt;&gt;"","var","yok")</f>
        <v>yok</v>
      </c>
      <c r="M4170" s="5" t="str">
        <f>IF('Ek.3-A'!F4170="", "", IF(VLOOKUP('Ek.3-A'!F4170, Veriler!D:E, 2, 0)=0, "", VLOOKUP('Ek.3-A'!F4170, Veriler!D:E, 2, 0)))</f>
        <v/>
      </c>
      <c r="N4170" s="5" t="str">
        <f>IF('Ek.3-A'!P4170="", "", 'Ek.3-A'!P4170)</f>
        <v/>
      </c>
      <c r="O4170" s="142">
        <f>'Ek.3-A'!S4170</f>
        <v>0</v>
      </c>
      <c r="P4170" s="143" t="str">
        <f>'Ek.3-A'!L4170</f>
        <v/>
      </c>
      <c r="Q4170" s="24" t="str">
        <f>'Ek.3-A'!M4170</f>
        <v/>
      </c>
      <c r="R4170" s="24">
        <f t="shared" si="883"/>
        <v>0</v>
      </c>
      <c r="S4170" s="141" t="str">
        <f t="shared" si="884"/>
        <v>H</v>
      </c>
      <c r="T4170" s="24">
        <f>IF(S4170="E",SUM($R$5:R4170),0)</f>
        <v>0</v>
      </c>
      <c r="U4170" s="143">
        <f t="shared" si="885"/>
        <v>0</v>
      </c>
    </row>
    <row r="4171" spans="1:41" x14ac:dyDescent="0.25">
      <c r="A4171" s="6">
        <v>42.71</v>
      </c>
      <c r="B4171" s="31" t="s">
        <v>90</v>
      </c>
      <c r="D4171" s="87">
        <v>282690809011</v>
      </c>
      <c r="E4171" s="3">
        <v>0.6</v>
      </c>
      <c r="K4171" s="3">
        <f t="shared" si="886"/>
        <v>3076</v>
      </c>
      <c r="L4171" s="97" t="str">
        <f>IF(TRIM('Ek.3-A'!F4171)&lt;&gt;"","var","yok")</f>
        <v>yok</v>
      </c>
      <c r="M4171" s="5" t="str">
        <f>IF('Ek.3-A'!F4171="", "", IF(VLOOKUP('Ek.3-A'!F4171, Veriler!D:E, 2, 0)=0, "", VLOOKUP('Ek.3-A'!F4171, Veriler!D:E, 2, 0)))</f>
        <v/>
      </c>
      <c r="N4171" s="5" t="str">
        <f>IF('Ek.3-A'!P4171="", "", 'Ek.3-A'!P4171)</f>
        <v/>
      </c>
      <c r="O4171" s="142">
        <f>'Ek.3-A'!S4171</f>
        <v>0</v>
      </c>
      <c r="P4171" s="143" t="str">
        <f>'Ek.3-A'!L4171</f>
        <v/>
      </c>
      <c r="Q4171" s="24" t="str">
        <f>'Ek.3-A'!M4171</f>
        <v/>
      </c>
      <c r="R4171" s="24">
        <f t="shared" si="883"/>
        <v>0</v>
      </c>
      <c r="S4171" s="141" t="str">
        <f t="shared" si="884"/>
        <v>H</v>
      </c>
      <c r="T4171" s="24">
        <f>IF(S4171="E",SUM($R$5:R4171),0)</f>
        <v>0</v>
      </c>
      <c r="U4171" s="143">
        <f t="shared" si="885"/>
        <v>0</v>
      </c>
    </row>
    <row r="4172" spans="1:41" x14ac:dyDescent="0.25">
      <c r="A4172" s="6">
        <v>42.72</v>
      </c>
      <c r="B4172" s="31" t="s">
        <v>90</v>
      </c>
      <c r="D4172" s="89">
        <v>282690809012</v>
      </c>
      <c r="E4172" s="3">
        <v>0.6</v>
      </c>
      <c r="K4172" s="3">
        <f t="shared" si="886"/>
        <v>3077</v>
      </c>
      <c r="L4172" s="97" t="str">
        <f>IF(TRIM('Ek.3-A'!F4172)&lt;&gt;"","var","yok")</f>
        <v>yok</v>
      </c>
      <c r="M4172" s="5" t="str">
        <f>IF('Ek.3-A'!F4172="", "", IF(VLOOKUP('Ek.3-A'!F4172, Veriler!D:E, 2, 0)=0, "", VLOOKUP('Ek.3-A'!F4172, Veriler!D:E, 2, 0)))</f>
        <v/>
      </c>
      <c r="N4172" s="5" t="str">
        <f>IF('Ek.3-A'!P4172="", "", 'Ek.3-A'!P4172)</f>
        <v/>
      </c>
      <c r="O4172" s="142">
        <f>'Ek.3-A'!S4172</f>
        <v>0</v>
      </c>
      <c r="P4172" s="143" t="str">
        <f>'Ek.3-A'!L4172</f>
        <v/>
      </c>
      <c r="Q4172" s="24" t="str">
        <f>'Ek.3-A'!M4172</f>
        <v/>
      </c>
      <c r="R4172" s="24">
        <f t="shared" si="883"/>
        <v>0</v>
      </c>
      <c r="S4172" s="141" t="str">
        <f t="shared" si="884"/>
        <v>H</v>
      </c>
      <c r="T4172" s="24">
        <f>IF(S4172="E",SUM($R$5:R4172),0)</f>
        <v>0</v>
      </c>
      <c r="U4172" s="143">
        <f t="shared" si="885"/>
        <v>0</v>
      </c>
    </row>
    <row r="4173" spans="1:41" x14ac:dyDescent="0.25">
      <c r="A4173" s="6">
        <v>42.73</v>
      </c>
      <c r="B4173" s="31" t="s">
        <v>90</v>
      </c>
      <c r="D4173" s="87">
        <v>282690805000</v>
      </c>
      <c r="E4173" s="3">
        <v>0.6</v>
      </c>
      <c r="K4173" s="3">
        <f t="shared" si="886"/>
        <v>3078</v>
      </c>
      <c r="L4173" s="97" t="str">
        <f>IF(TRIM('Ek.3-A'!F4173)&lt;&gt;"","var","yok")</f>
        <v>yok</v>
      </c>
      <c r="M4173" s="5" t="str">
        <f>IF('Ek.3-A'!F4173="", "", IF(VLOOKUP('Ek.3-A'!F4173, Veriler!D:E, 2, 0)=0, "", VLOOKUP('Ek.3-A'!F4173, Veriler!D:E, 2, 0)))</f>
        <v/>
      </c>
      <c r="N4173" s="5" t="str">
        <f>IF('Ek.3-A'!P4173="", "", 'Ek.3-A'!P4173)</f>
        <v/>
      </c>
      <c r="O4173" s="142">
        <f>'Ek.3-A'!S4173</f>
        <v>0</v>
      </c>
      <c r="P4173" s="143" t="str">
        <f>'Ek.3-A'!L4173</f>
        <v/>
      </c>
      <c r="Q4173" s="24" t="str">
        <f>'Ek.3-A'!M4173</f>
        <v/>
      </c>
      <c r="R4173" s="24">
        <f t="shared" si="883"/>
        <v>0</v>
      </c>
      <c r="S4173" s="141" t="str">
        <f t="shared" si="884"/>
        <v>H</v>
      </c>
      <c r="T4173" s="24">
        <f>IF(S4173="E",SUM($R$5:R4173),0)</f>
        <v>0</v>
      </c>
      <c r="U4173" s="143">
        <f t="shared" si="885"/>
        <v>0</v>
      </c>
    </row>
    <row r="4174" spans="1:41" x14ac:dyDescent="0.25">
      <c r="A4174" s="6">
        <v>42.74</v>
      </c>
      <c r="B4174" s="31" t="s">
        <v>90</v>
      </c>
      <c r="D4174" s="89">
        <v>282619109000</v>
      </c>
      <c r="E4174" s="3">
        <v>0.6</v>
      </c>
      <c r="K4174" s="3">
        <f t="shared" si="886"/>
        <v>3079</v>
      </c>
      <c r="L4174" s="97" t="str">
        <f>IF(TRIM('Ek.3-A'!F4174)&lt;&gt;"","var","yok")</f>
        <v>yok</v>
      </c>
      <c r="M4174" s="5" t="str">
        <f>IF('Ek.3-A'!F4174="", "", IF(VLOOKUP('Ek.3-A'!F4174, Veriler!D:E, 2, 0)=0, "", VLOOKUP('Ek.3-A'!F4174, Veriler!D:E, 2, 0)))</f>
        <v/>
      </c>
      <c r="N4174" s="5" t="str">
        <f>IF('Ek.3-A'!P4174="", "", 'Ek.3-A'!P4174)</f>
        <v/>
      </c>
      <c r="O4174" s="142">
        <f>'Ek.3-A'!S4174</f>
        <v>0</v>
      </c>
      <c r="P4174" s="143" t="str">
        <f>'Ek.3-A'!L4174</f>
        <v/>
      </c>
      <c r="Q4174" s="24" t="str">
        <f>'Ek.3-A'!M4174</f>
        <v/>
      </c>
      <c r="R4174" s="24">
        <f t="shared" si="883"/>
        <v>0</v>
      </c>
      <c r="S4174" s="141" t="str">
        <f t="shared" si="884"/>
        <v>H</v>
      </c>
      <c r="T4174" s="24">
        <f>IF(S4174="E",SUM($R$5:R4174),0)</f>
        <v>0</v>
      </c>
      <c r="U4174" s="143">
        <f t="shared" si="885"/>
        <v>0</v>
      </c>
    </row>
    <row r="4175" spans="1:41" x14ac:dyDescent="0.25">
      <c r="A4175" s="6">
        <v>42.75</v>
      </c>
      <c r="B4175" s="31" t="s">
        <v>90</v>
      </c>
      <c r="D4175" s="87">
        <v>291512000012</v>
      </c>
      <c r="E4175" s="3">
        <v>0.6</v>
      </c>
      <c r="K4175" s="3">
        <f t="shared" si="886"/>
        <v>3080</v>
      </c>
      <c r="L4175" s="97" t="str">
        <f>IF(TRIM('Ek.3-A'!F4175)&lt;&gt;"","var","yok")</f>
        <v>yok</v>
      </c>
      <c r="M4175" s="5" t="str">
        <f>IF('Ek.3-A'!F4175="", "", IF(VLOOKUP('Ek.3-A'!F4175, Veriler!D:E, 2, 0)=0, "", VLOOKUP('Ek.3-A'!F4175, Veriler!D:E, 2, 0)))</f>
        <v/>
      </c>
      <c r="N4175" s="5" t="str">
        <f>IF('Ek.3-A'!P4175="", "", 'Ek.3-A'!P4175)</f>
        <v/>
      </c>
      <c r="O4175" s="142">
        <f>'Ek.3-A'!S4175</f>
        <v>0</v>
      </c>
      <c r="P4175" s="143" t="str">
        <f>'Ek.3-A'!L4175</f>
        <v/>
      </c>
      <c r="Q4175" s="24" t="str">
        <f>'Ek.3-A'!M4175</f>
        <v/>
      </c>
      <c r="R4175" s="24">
        <f t="shared" si="883"/>
        <v>0</v>
      </c>
      <c r="S4175" s="141" t="str">
        <f t="shared" si="884"/>
        <v>H</v>
      </c>
      <c r="T4175" s="24">
        <f>IF(S4175="E",SUM($R$5:R4175),0)</f>
        <v>0</v>
      </c>
      <c r="U4175" s="143">
        <f t="shared" si="885"/>
        <v>0</v>
      </c>
    </row>
    <row r="4176" spans="1:41" x14ac:dyDescent="0.25">
      <c r="A4176" s="6">
        <v>42.76</v>
      </c>
      <c r="B4176" s="31" t="s">
        <v>90</v>
      </c>
      <c r="D4176" s="89">
        <v>283529902000</v>
      </c>
      <c r="E4176" s="3">
        <v>0.6</v>
      </c>
      <c r="T4176" s="24"/>
      <c r="U4176" s="25"/>
      <c r="AO4176" s="140">
        <f>'Ek.3-A'!L4176</f>
        <v>0</v>
      </c>
    </row>
    <row r="4177" spans="1:21" x14ac:dyDescent="0.25">
      <c r="A4177" s="6">
        <v>42.77</v>
      </c>
      <c r="B4177" s="31" t="s">
        <v>90</v>
      </c>
      <c r="D4177" s="87">
        <v>283510001011</v>
      </c>
      <c r="E4177" s="3">
        <v>0.6</v>
      </c>
      <c r="T4177" s="24"/>
      <c r="U4177" s="25"/>
    </row>
    <row r="4178" spans="1:21" x14ac:dyDescent="0.25">
      <c r="A4178" s="6">
        <v>42.78</v>
      </c>
      <c r="B4178" s="31" t="s">
        <v>90</v>
      </c>
      <c r="D4178" s="89">
        <v>291829008112</v>
      </c>
      <c r="E4178" s="3">
        <v>0.6</v>
      </c>
      <c r="T4178" s="24"/>
      <c r="U4178" s="25"/>
    </row>
    <row r="4179" spans="1:21" x14ac:dyDescent="0.25">
      <c r="A4179" s="6">
        <v>42.79</v>
      </c>
      <c r="B4179" s="31" t="s">
        <v>90</v>
      </c>
      <c r="D4179" s="87">
        <v>291990009012</v>
      </c>
      <c r="E4179" s="3">
        <v>0.6</v>
      </c>
      <c r="T4179" s="24"/>
      <c r="U4179" s="25"/>
    </row>
    <row r="4180" spans="1:21" x14ac:dyDescent="0.25">
      <c r="A4180" s="6">
        <v>42.8</v>
      </c>
      <c r="B4180" s="31" t="s">
        <v>90</v>
      </c>
      <c r="D4180" s="89">
        <v>291816000013</v>
      </c>
      <c r="E4180" s="3">
        <v>0.6</v>
      </c>
      <c r="T4180" s="24"/>
      <c r="U4180" s="25"/>
    </row>
    <row r="4181" spans="1:21" x14ac:dyDescent="0.25">
      <c r="A4181" s="6">
        <v>42.81</v>
      </c>
      <c r="B4181" s="31" t="s">
        <v>90</v>
      </c>
      <c r="D4181" s="87">
        <v>282630000000</v>
      </c>
      <c r="E4181" s="3">
        <v>0.6</v>
      </c>
      <c r="T4181" s="24"/>
      <c r="U4181" s="25"/>
    </row>
    <row r="4182" spans="1:21" x14ac:dyDescent="0.25">
      <c r="A4182" s="6">
        <v>42.82</v>
      </c>
      <c r="B4182" s="31" t="s">
        <v>90</v>
      </c>
      <c r="D4182" s="89">
        <v>283010000012</v>
      </c>
      <c r="E4182" s="3">
        <v>0.6</v>
      </c>
      <c r="T4182" s="24"/>
      <c r="U4182" s="25"/>
    </row>
    <row r="4183" spans="1:21" x14ac:dyDescent="0.25">
      <c r="A4183" s="6">
        <v>42.83</v>
      </c>
      <c r="B4183" s="31" t="s">
        <v>90</v>
      </c>
      <c r="D4183" s="87">
        <v>281511000000</v>
      </c>
      <c r="E4183" s="3">
        <v>0.6</v>
      </c>
      <c r="T4183" s="24"/>
      <c r="U4183" s="25"/>
    </row>
    <row r="4184" spans="1:21" x14ac:dyDescent="0.25">
      <c r="A4184" s="6">
        <v>42.84</v>
      </c>
      <c r="B4184" s="31" t="s">
        <v>90</v>
      </c>
      <c r="D4184" s="89">
        <v>282990802000</v>
      </c>
      <c r="E4184" s="3">
        <v>0.6</v>
      </c>
      <c r="T4184" s="24"/>
      <c r="U4184" s="25"/>
    </row>
    <row r="4185" spans="1:21" x14ac:dyDescent="0.25">
      <c r="A4185" s="6">
        <v>42.85</v>
      </c>
      <c r="B4185" s="31" t="s">
        <v>90</v>
      </c>
      <c r="D4185" s="87">
        <v>282760001000</v>
      </c>
      <c r="E4185" s="3">
        <v>0.6</v>
      </c>
      <c r="K4185" s="3">
        <f>K4175+1</f>
        <v>3081</v>
      </c>
      <c r="L4185" s="97" t="str">
        <f>IF(TRIM('Ek.3-A'!F4185)&lt;&gt;"","var","yok")</f>
        <v>yok</v>
      </c>
      <c r="M4185" s="5" t="str">
        <f>IF('Ek.3-A'!F4185="", "", IF(VLOOKUP('Ek.3-A'!F4185, Veriler!D:E, 2, 0)=0, "", VLOOKUP('Ek.3-A'!F4185, Veriler!D:E, 2, 0)))</f>
        <v/>
      </c>
      <c r="N4185" s="5" t="str">
        <f>IF('Ek.3-A'!P4185="", "", 'Ek.3-A'!P4185)</f>
        <v/>
      </c>
      <c r="O4185" s="142">
        <f>'Ek.3-A'!S4185</f>
        <v>0</v>
      </c>
      <c r="P4185" s="143" t="str">
        <f>'Ek.3-A'!L4185</f>
        <v/>
      </c>
      <c r="Q4185" s="24" t="str">
        <f>'Ek.3-A'!M4185</f>
        <v/>
      </c>
      <c r="R4185" s="24">
        <f t="shared" ref="R4185:R4198" si="887">IF(L4185="var",0,IF(Q4185&lt;=0.005,Q4185,0))</f>
        <v>0</v>
      </c>
      <c r="S4185" s="141" t="str">
        <f t="shared" ref="S4185:S4198" si="888">IF(Q4185&lt;=0.005,"E","H")</f>
        <v>H</v>
      </c>
      <c r="T4185" s="24">
        <f>IF(S4185="E",SUM($R$5:R4185),0)</f>
        <v>0</v>
      </c>
      <c r="U4185" s="143">
        <f t="shared" ref="U4185:U4198" si="889">IF(T4185&lt;=0.1, O4185, IF(R4185&gt;$G$2, R4185*O4185, $G$2*O4185))</f>
        <v>0</v>
      </c>
    </row>
    <row r="4186" spans="1:21" x14ac:dyDescent="0.25">
      <c r="A4186" s="6">
        <v>42.86</v>
      </c>
      <c r="B4186" s="31" t="s">
        <v>90</v>
      </c>
      <c r="D4186" s="89">
        <v>350190900011</v>
      </c>
      <c r="E4186" s="3">
        <v>0.6</v>
      </c>
      <c r="K4186" s="3">
        <f t="shared" ref="K4186:K4198" si="890">K4185+1</f>
        <v>3082</v>
      </c>
      <c r="L4186" s="97" t="str">
        <f>IF(TRIM('Ek.3-A'!F4186)&lt;&gt;"","var","yok")</f>
        <v>yok</v>
      </c>
      <c r="M4186" s="5" t="str">
        <f>IF('Ek.3-A'!F4186="", "", IF(VLOOKUP('Ek.3-A'!F4186, Veriler!D:E, 2, 0)=0, "", VLOOKUP('Ek.3-A'!F4186, Veriler!D:E, 2, 0)))</f>
        <v/>
      </c>
      <c r="N4186" s="5" t="str">
        <f>IF('Ek.3-A'!P4186="", "", 'Ek.3-A'!P4186)</f>
        <v/>
      </c>
      <c r="O4186" s="142">
        <f>'Ek.3-A'!S4186</f>
        <v>0</v>
      </c>
      <c r="P4186" s="143" t="str">
        <f>'Ek.3-A'!L4186</f>
        <v/>
      </c>
      <c r="Q4186" s="24" t="str">
        <f>'Ek.3-A'!M4186</f>
        <v/>
      </c>
      <c r="R4186" s="24">
        <f t="shared" si="887"/>
        <v>0</v>
      </c>
      <c r="S4186" s="141" t="str">
        <f t="shared" si="888"/>
        <v>H</v>
      </c>
      <c r="T4186" s="24">
        <f>IF(S4186="E",SUM($R$5:R4186),0)</f>
        <v>0</v>
      </c>
      <c r="U4186" s="143">
        <f t="shared" si="889"/>
        <v>0</v>
      </c>
    </row>
    <row r="4187" spans="1:21" x14ac:dyDescent="0.25">
      <c r="A4187" s="6">
        <v>42.87</v>
      </c>
      <c r="B4187" s="31" t="s">
        <v>90</v>
      </c>
      <c r="D4187" s="87">
        <v>282911000000</v>
      </c>
      <c r="E4187" s="3">
        <v>0.6</v>
      </c>
      <c r="K4187" s="3">
        <f t="shared" si="890"/>
        <v>3083</v>
      </c>
      <c r="L4187" s="97" t="str">
        <f>IF(TRIM('Ek.3-A'!F4187)&lt;&gt;"","var","yok")</f>
        <v>yok</v>
      </c>
      <c r="M4187" s="5" t="str">
        <f>IF('Ek.3-A'!F4187="", "", IF(VLOOKUP('Ek.3-A'!F4187, Veriler!D:E, 2, 0)=0, "", VLOOKUP('Ek.3-A'!F4187, Veriler!D:E, 2, 0)))</f>
        <v/>
      </c>
      <c r="N4187" s="5" t="str">
        <f>IF('Ek.3-A'!P4187="", "", 'Ek.3-A'!P4187)</f>
        <v/>
      </c>
      <c r="O4187" s="142">
        <f>'Ek.3-A'!S4187</f>
        <v>0</v>
      </c>
      <c r="P4187" s="143" t="str">
        <f>'Ek.3-A'!L4187</f>
        <v/>
      </c>
      <c r="Q4187" s="24" t="str">
        <f>'Ek.3-A'!M4187</f>
        <v/>
      </c>
      <c r="R4187" s="24">
        <f t="shared" si="887"/>
        <v>0</v>
      </c>
      <c r="S4187" s="141" t="str">
        <f t="shared" si="888"/>
        <v>H</v>
      </c>
      <c r="T4187" s="24">
        <f>IF(S4187="E",SUM($R$5:R4187),0)</f>
        <v>0</v>
      </c>
      <c r="U4187" s="143">
        <f t="shared" si="889"/>
        <v>0</v>
      </c>
    </row>
    <row r="4188" spans="1:21" x14ac:dyDescent="0.25">
      <c r="A4188" s="6">
        <v>42.88</v>
      </c>
      <c r="B4188" s="31" t="s">
        <v>90</v>
      </c>
      <c r="D4188" s="89">
        <v>284150009011</v>
      </c>
      <c r="E4188" s="3">
        <v>0.6</v>
      </c>
      <c r="K4188" s="3">
        <f t="shared" si="890"/>
        <v>3084</v>
      </c>
      <c r="L4188" s="97" t="str">
        <f>IF(TRIM('Ek.3-A'!F4188)&lt;&gt;"","var","yok")</f>
        <v>yok</v>
      </c>
      <c r="M4188" s="5" t="str">
        <f>IF('Ek.3-A'!F4188="", "", IF(VLOOKUP('Ek.3-A'!F4188, Veriler!D:E, 2, 0)=0, "", VLOOKUP('Ek.3-A'!F4188, Veriler!D:E, 2, 0)))</f>
        <v/>
      </c>
      <c r="N4188" s="5" t="str">
        <f>IF('Ek.3-A'!P4188="", "", 'Ek.3-A'!P4188)</f>
        <v/>
      </c>
      <c r="O4188" s="142">
        <f>'Ek.3-A'!S4188</f>
        <v>0</v>
      </c>
      <c r="P4188" s="143" t="str">
        <f>'Ek.3-A'!L4188</f>
        <v/>
      </c>
      <c r="Q4188" s="24" t="str">
        <f>'Ek.3-A'!M4188</f>
        <v/>
      </c>
      <c r="R4188" s="24">
        <f t="shared" si="887"/>
        <v>0</v>
      </c>
      <c r="S4188" s="141" t="str">
        <f t="shared" si="888"/>
        <v>H</v>
      </c>
      <c r="T4188" s="24">
        <f>IF(S4188="E",SUM($R$5:R4188),0)</f>
        <v>0</v>
      </c>
      <c r="U4188" s="143">
        <f t="shared" si="889"/>
        <v>0</v>
      </c>
    </row>
    <row r="4189" spans="1:21" x14ac:dyDescent="0.25">
      <c r="A4189" s="6">
        <v>42.89</v>
      </c>
      <c r="B4189" s="31" t="s">
        <v>90</v>
      </c>
      <c r="D4189" s="87">
        <v>291811000013</v>
      </c>
      <c r="E4189" s="3">
        <v>0.6</v>
      </c>
      <c r="K4189" s="3">
        <f t="shared" si="890"/>
        <v>3085</v>
      </c>
      <c r="L4189" s="97" t="str">
        <f>IF(TRIM('Ek.3-A'!F4189)&lt;&gt;"","var","yok")</f>
        <v>yok</v>
      </c>
      <c r="M4189" s="5" t="str">
        <f>IF('Ek.3-A'!F4189="", "", IF(VLOOKUP('Ek.3-A'!F4189, Veriler!D:E, 2, 0)=0, "", VLOOKUP('Ek.3-A'!F4189, Veriler!D:E, 2, 0)))</f>
        <v/>
      </c>
      <c r="N4189" s="5" t="str">
        <f>IF('Ek.3-A'!P4189="", "", 'Ek.3-A'!P4189)</f>
        <v/>
      </c>
      <c r="O4189" s="142">
        <f>'Ek.3-A'!S4189</f>
        <v>0</v>
      </c>
      <c r="P4189" s="143" t="str">
        <f>'Ek.3-A'!L4189</f>
        <v/>
      </c>
      <c r="Q4189" s="24" t="str">
        <f>'Ek.3-A'!M4189</f>
        <v/>
      </c>
      <c r="R4189" s="24">
        <f t="shared" si="887"/>
        <v>0</v>
      </c>
      <c r="S4189" s="141" t="str">
        <f t="shared" si="888"/>
        <v>H</v>
      </c>
      <c r="T4189" s="24">
        <f>IF(S4189="E",SUM($R$5:R4189),0)</f>
        <v>0</v>
      </c>
      <c r="U4189" s="143">
        <f t="shared" si="889"/>
        <v>0</v>
      </c>
    </row>
    <row r="4190" spans="1:21" x14ac:dyDescent="0.25">
      <c r="A4190" s="6">
        <v>42.9</v>
      </c>
      <c r="B4190" s="31" t="s">
        <v>90</v>
      </c>
      <c r="D4190" s="89">
        <v>283210000013</v>
      </c>
      <c r="E4190" s="3">
        <v>0.6</v>
      </c>
      <c r="K4190" s="3">
        <f t="shared" si="890"/>
        <v>3086</v>
      </c>
      <c r="L4190" s="97" t="str">
        <f>IF(TRIM('Ek.3-A'!F4190)&lt;&gt;"","var","yok")</f>
        <v>yok</v>
      </c>
      <c r="M4190" s="5" t="str">
        <f>IF('Ek.3-A'!F4190="", "", IF(VLOOKUP('Ek.3-A'!F4190, Veriler!D:E, 2, 0)=0, "", VLOOKUP('Ek.3-A'!F4190, Veriler!D:E, 2, 0)))</f>
        <v/>
      </c>
      <c r="N4190" s="5" t="str">
        <f>IF('Ek.3-A'!P4190="", "", 'Ek.3-A'!P4190)</f>
        <v/>
      </c>
      <c r="O4190" s="142">
        <f>'Ek.3-A'!S4190</f>
        <v>0</v>
      </c>
      <c r="P4190" s="143" t="str">
        <f>'Ek.3-A'!L4190</f>
        <v/>
      </c>
      <c r="Q4190" s="24" t="str">
        <f>'Ek.3-A'!M4190</f>
        <v/>
      </c>
      <c r="R4190" s="24">
        <f t="shared" si="887"/>
        <v>0</v>
      </c>
      <c r="S4190" s="141" t="str">
        <f t="shared" si="888"/>
        <v>H</v>
      </c>
      <c r="T4190" s="24">
        <f>IF(S4190="E",SUM($R$5:R4190),0)</f>
        <v>0</v>
      </c>
      <c r="U4190" s="143">
        <f t="shared" si="889"/>
        <v>0</v>
      </c>
    </row>
    <row r="4191" spans="1:21" x14ac:dyDescent="0.25">
      <c r="A4191" s="6">
        <v>42.91</v>
      </c>
      <c r="B4191" s="31" t="s">
        <v>90</v>
      </c>
      <c r="D4191" s="87">
        <v>290519001011</v>
      </c>
      <c r="E4191" s="3">
        <v>0.6</v>
      </c>
      <c r="K4191" s="3">
        <f t="shared" si="890"/>
        <v>3087</v>
      </c>
      <c r="L4191" s="97" t="str">
        <f>IF(TRIM('Ek.3-A'!F4191)&lt;&gt;"","var","yok")</f>
        <v>yok</v>
      </c>
      <c r="M4191" s="5" t="str">
        <f>IF('Ek.3-A'!F4191="", "", IF(VLOOKUP('Ek.3-A'!F4191, Veriler!D:E, 2, 0)=0, "", VLOOKUP('Ek.3-A'!F4191, Veriler!D:E, 2, 0)))</f>
        <v/>
      </c>
      <c r="N4191" s="5" t="str">
        <f>IF('Ek.3-A'!P4191="", "", 'Ek.3-A'!P4191)</f>
        <v/>
      </c>
      <c r="O4191" s="142">
        <f>'Ek.3-A'!S4191</f>
        <v>0</v>
      </c>
      <c r="P4191" s="143" t="str">
        <f>'Ek.3-A'!L4191</f>
        <v/>
      </c>
      <c r="Q4191" s="24" t="str">
        <f>'Ek.3-A'!M4191</f>
        <v/>
      </c>
      <c r="R4191" s="24">
        <f t="shared" si="887"/>
        <v>0</v>
      </c>
      <c r="S4191" s="141" t="str">
        <f t="shared" si="888"/>
        <v>H</v>
      </c>
      <c r="T4191" s="24">
        <f>IF(S4191="E",SUM($R$5:R4191),0)</f>
        <v>0</v>
      </c>
      <c r="U4191" s="143">
        <f t="shared" si="889"/>
        <v>0</v>
      </c>
    </row>
    <row r="4192" spans="1:21" x14ac:dyDescent="0.25">
      <c r="A4192" s="6">
        <v>42.92</v>
      </c>
      <c r="B4192" s="31" t="s">
        <v>90</v>
      </c>
      <c r="D4192" s="89">
        <v>284170009011</v>
      </c>
      <c r="E4192" s="3">
        <v>0.6</v>
      </c>
      <c r="K4192" s="3">
        <f t="shared" si="890"/>
        <v>3088</v>
      </c>
      <c r="L4192" s="97" t="str">
        <f>IF(TRIM('Ek.3-A'!F4192)&lt;&gt;"","var","yok")</f>
        <v>yok</v>
      </c>
      <c r="M4192" s="5" t="str">
        <f>IF('Ek.3-A'!F4192="", "", IF(VLOOKUP('Ek.3-A'!F4192, Veriler!D:E, 2, 0)=0, "", VLOOKUP('Ek.3-A'!F4192, Veriler!D:E, 2, 0)))</f>
        <v/>
      </c>
      <c r="N4192" s="5" t="str">
        <f>IF('Ek.3-A'!P4192="", "", 'Ek.3-A'!P4192)</f>
        <v/>
      </c>
      <c r="O4192" s="142">
        <f>'Ek.3-A'!S4192</f>
        <v>0</v>
      </c>
      <c r="P4192" s="143" t="str">
        <f>'Ek.3-A'!L4192</f>
        <v/>
      </c>
      <c r="Q4192" s="24" t="str">
        <f>'Ek.3-A'!M4192</f>
        <v/>
      </c>
      <c r="R4192" s="24">
        <f t="shared" si="887"/>
        <v>0</v>
      </c>
      <c r="S4192" s="141" t="str">
        <f t="shared" si="888"/>
        <v>H</v>
      </c>
      <c r="T4192" s="24">
        <f>IF(S4192="E",SUM($R$5:R4192),0)</f>
        <v>0</v>
      </c>
      <c r="U4192" s="143">
        <f t="shared" si="889"/>
        <v>0</v>
      </c>
    </row>
    <row r="4193" spans="1:21" x14ac:dyDescent="0.25">
      <c r="A4193" s="6">
        <v>42.93</v>
      </c>
      <c r="B4193" s="31" t="s">
        <v>90</v>
      </c>
      <c r="D4193" s="87">
        <v>310250000000</v>
      </c>
      <c r="E4193" s="3">
        <v>0.6</v>
      </c>
      <c r="K4193" s="3">
        <f t="shared" si="890"/>
        <v>3089</v>
      </c>
      <c r="L4193" s="97" t="str">
        <f>IF(TRIM('Ek.3-A'!F4193)&lt;&gt;"","var","yok")</f>
        <v>yok</v>
      </c>
      <c r="M4193" s="5" t="str">
        <f>IF('Ek.3-A'!F4193="", "", IF(VLOOKUP('Ek.3-A'!F4193, Veriler!D:E, 2, 0)=0, "", VLOOKUP('Ek.3-A'!F4193, Veriler!D:E, 2, 0)))</f>
        <v/>
      </c>
      <c r="N4193" s="5" t="str">
        <f>IF('Ek.3-A'!P4193="", "", 'Ek.3-A'!P4193)</f>
        <v/>
      </c>
      <c r="O4193" s="142">
        <f>'Ek.3-A'!S4193</f>
        <v>0</v>
      </c>
      <c r="P4193" s="143" t="str">
        <f>'Ek.3-A'!L4193</f>
        <v/>
      </c>
      <c r="Q4193" s="24" t="str">
        <f>'Ek.3-A'!M4193</f>
        <v/>
      </c>
      <c r="R4193" s="24">
        <f t="shared" si="887"/>
        <v>0</v>
      </c>
      <c r="S4193" s="141" t="str">
        <f t="shared" si="888"/>
        <v>H</v>
      </c>
      <c r="T4193" s="24">
        <f>IF(S4193="E",SUM($R$5:R4193),0)</f>
        <v>0</v>
      </c>
      <c r="U4193" s="143">
        <f t="shared" si="889"/>
        <v>0</v>
      </c>
    </row>
    <row r="4194" spans="1:21" x14ac:dyDescent="0.25">
      <c r="A4194" s="6">
        <v>42.94</v>
      </c>
      <c r="B4194" s="31" t="s">
        <v>90</v>
      </c>
      <c r="D4194" s="89">
        <v>283410005000</v>
      </c>
      <c r="E4194" s="3">
        <v>0.6</v>
      </c>
      <c r="K4194" s="3">
        <f t="shared" si="890"/>
        <v>3090</v>
      </c>
      <c r="L4194" s="97" t="str">
        <f>IF(TRIM('Ek.3-A'!F4194)&lt;&gt;"","var","yok")</f>
        <v>yok</v>
      </c>
      <c r="M4194" s="5" t="str">
        <f>IF('Ek.3-A'!F4194="", "", IF(VLOOKUP('Ek.3-A'!F4194, Veriler!D:E, 2, 0)=0, "", VLOOKUP('Ek.3-A'!F4194, Veriler!D:E, 2, 0)))</f>
        <v/>
      </c>
      <c r="N4194" s="5" t="str">
        <f>IF('Ek.3-A'!P4194="", "", 'Ek.3-A'!P4194)</f>
        <v/>
      </c>
      <c r="O4194" s="142">
        <f>'Ek.3-A'!S4194</f>
        <v>0</v>
      </c>
      <c r="P4194" s="143" t="str">
        <f>'Ek.3-A'!L4194</f>
        <v/>
      </c>
      <c r="Q4194" s="24" t="str">
        <f>'Ek.3-A'!M4194</f>
        <v/>
      </c>
      <c r="R4194" s="24">
        <f t="shared" si="887"/>
        <v>0</v>
      </c>
      <c r="S4194" s="141" t="str">
        <f t="shared" si="888"/>
        <v>H</v>
      </c>
      <c r="T4194" s="24">
        <f>IF(S4194="E",SUM($R$5:R4194),0)</f>
        <v>0</v>
      </c>
      <c r="U4194" s="143">
        <f t="shared" si="889"/>
        <v>0</v>
      </c>
    </row>
    <row r="4195" spans="1:21" x14ac:dyDescent="0.25">
      <c r="A4195" s="6">
        <v>42.95</v>
      </c>
      <c r="B4195" s="31" t="s">
        <v>90</v>
      </c>
      <c r="D4195" s="87">
        <v>291711009013</v>
      </c>
      <c r="E4195" s="3">
        <v>0.6</v>
      </c>
      <c r="K4195" s="3">
        <f t="shared" si="890"/>
        <v>3091</v>
      </c>
      <c r="L4195" s="97" t="str">
        <f>IF(TRIM('Ek.3-A'!F4195)&lt;&gt;"","var","yok")</f>
        <v>yok</v>
      </c>
      <c r="M4195" s="5" t="str">
        <f>IF('Ek.3-A'!F4195="", "", IF(VLOOKUP('Ek.3-A'!F4195, Veriler!D:E, 2, 0)=0, "", VLOOKUP('Ek.3-A'!F4195, Veriler!D:E, 2, 0)))</f>
        <v/>
      </c>
      <c r="N4195" s="5" t="str">
        <f>IF('Ek.3-A'!P4195="", "", 'Ek.3-A'!P4195)</f>
        <v/>
      </c>
      <c r="O4195" s="142">
        <f>'Ek.3-A'!S4195</f>
        <v>0</v>
      </c>
      <c r="P4195" s="143" t="str">
        <f>'Ek.3-A'!L4195</f>
        <v/>
      </c>
      <c r="Q4195" s="24" t="str">
        <f>'Ek.3-A'!M4195</f>
        <v/>
      </c>
      <c r="R4195" s="24">
        <f t="shared" si="887"/>
        <v>0</v>
      </c>
      <c r="S4195" s="141" t="str">
        <f t="shared" si="888"/>
        <v>H</v>
      </c>
      <c r="T4195" s="24">
        <f>IF(S4195="E",SUM($R$5:R4195),0)</f>
        <v>0</v>
      </c>
      <c r="U4195" s="143">
        <f t="shared" si="889"/>
        <v>0</v>
      </c>
    </row>
    <row r="4196" spans="1:21" x14ac:dyDescent="0.25">
      <c r="A4196" s="6">
        <v>42.96</v>
      </c>
      <c r="B4196" s="31" t="s">
        <v>90</v>
      </c>
      <c r="D4196" s="89">
        <v>291615009013</v>
      </c>
      <c r="E4196" s="3">
        <v>0.6</v>
      </c>
      <c r="K4196" s="3">
        <f t="shared" si="890"/>
        <v>3092</v>
      </c>
      <c r="L4196" s="97" t="str">
        <f>IF(TRIM('Ek.3-A'!F4196)&lt;&gt;"","var","yok")</f>
        <v>yok</v>
      </c>
      <c r="M4196" s="5" t="str">
        <f>IF('Ek.3-A'!F4196="", "", IF(VLOOKUP('Ek.3-A'!F4196, Veriler!D:E, 2, 0)=0, "", VLOOKUP('Ek.3-A'!F4196, Veriler!D:E, 2, 0)))</f>
        <v/>
      </c>
      <c r="N4196" s="5" t="str">
        <f>IF('Ek.3-A'!P4196="", "", 'Ek.3-A'!P4196)</f>
        <v/>
      </c>
      <c r="O4196" s="142">
        <f>'Ek.3-A'!S4196</f>
        <v>0</v>
      </c>
      <c r="P4196" s="143" t="str">
        <f>'Ek.3-A'!L4196</f>
        <v/>
      </c>
      <c r="Q4196" s="24" t="str">
        <f>'Ek.3-A'!M4196</f>
        <v/>
      </c>
      <c r="R4196" s="24">
        <f t="shared" si="887"/>
        <v>0</v>
      </c>
      <c r="S4196" s="141" t="str">
        <f t="shared" si="888"/>
        <v>H</v>
      </c>
      <c r="T4196" s="24">
        <f>IF(S4196="E",SUM($R$5:R4196),0)</f>
        <v>0</v>
      </c>
      <c r="U4196" s="143">
        <f t="shared" si="889"/>
        <v>0</v>
      </c>
    </row>
    <row r="4197" spans="1:21" x14ac:dyDescent="0.25">
      <c r="A4197" s="6">
        <v>42.97</v>
      </c>
      <c r="B4197" s="31" t="s">
        <v>90</v>
      </c>
      <c r="D4197" s="87">
        <v>291829003012</v>
      </c>
      <c r="E4197" s="3">
        <v>0.6</v>
      </c>
      <c r="K4197" s="3">
        <f t="shared" si="890"/>
        <v>3093</v>
      </c>
      <c r="L4197" s="97" t="str">
        <f>IF(TRIM('Ek.3-A'!F4197)&lt;&gt;"","var","yok")</f>
        <v>yok</v>
      </c>
      <c r="M4197" s="5" t="str">
        <f>IF('Ek.3-A'!F4197="", "", IF(VLOOKUP('Ek.3-A'!F4197, Veriler!D:E, 2, 0)=0, "", VLOOKUP('Ek.3-A'!F4197, Veriler!D:E, 2, 0)))</f>
        <v/>
      </c>
      <c r="N4197" s="5" t="str">
        <f>IF('Ek.3-A'!P4197="", "", 'Ek.3-A'!P4197)</f>
        <v/>
      </c>
      <c r="O4197" s="142">
        <f>'Ek.3-A'!S4197</f>
        <v>0</v>
      </c>
      <c r="P4197" s="143" t="str">
        <f>'Ek.3-A'!L4197</f>
        <v/>
      </c>
      <c r="Q4197" s="24" t="str">
        <f>'Ek.3-A'!M4197</f>
        <v/>
      </c>
      <c r="R4197" s="24">
        <f t="shared" si="887"/>
        <v>0</v>
      </c>
      <c r="S4197" s="141" t="str">
        <f t="shared" si="888"/>
        <v>H</v>
      </c>
      <c r="T4197" s="24">
        <f>IF(S4197="E",SUM($R$5:R4197),0)</f>
        <v>0</v>
      </c>
      <c r="U4197" s="143">
        <f t="shared" si="889"/>
        <v>0</v>
      </c>
    </row>
    <row r="4198" spans="1:21" x14ac:dyDescent="0.25">
      <c r="A4198" s="6">
        <v>42.98</v>
      </c>
      <c r="B4198" s="31" t="s">
        <v>90</v>
      </c>
      <c r="D4198" s="89">
        <v>291570409011</v>
      </c>
      <c r="E4198" s="3">
        <v>0.6</v>
      </c>
      <c r="K4198" s="3">
        <f t="shared" si="890"/>
        <v>3094</v>
      </c>
      <c r="L4198" s="97" t="str">
        <f>IF(TRIM('Ek.3-A'!F4198)&lt;&gt;"","var","yok")</f>
        <v>yok</v>
      </c>
      <c r="M4198" s="5" t="str">
        <f>IF('Ek.3-A'!F4198="", "", IF(VLOOKUP('Ek.3-A'!F4198, Veriler!D:E, 2, 0)=0, "", VLOOKUP('Ek.3-A'!F4198, Veriler!D:E, 2, 0)))</f>
        <v/>
      </c>
      <c r="N4198" s="5" t="str">
        <f>IF('Ek.3-A'!P4198="", "", 'Ek.3-A'!P4198)</f>
        <v/>
      </c>
      <c r="O4198" s="142">
        <f>'Ek.3-A'!S4198</f>
        <v>0</v>
      </c>
      <c r="P4198" s="143" t="str">
        <f>'Ek.3-A'!L4198</f>
        <v/>
      </c>
      <c r="Q4198" s="24" t="str">
        <f>'Ek.3-A'!M4198</f>
        <v/>
      </c>
      <c r="R4198" s="24">
        <f t="shared" si="887"/>
        <v>0</v>
      </c>
      <c r="S4198" s="141" t="str">
        <f t="shared" si="888"/>
        <v>H</v>
      </c>
      <c r="T4198" s="24">
        <f>IF(S4198="E",SUM($R$5:R4198),0)</f>
        <v>0</v>
      </c>
      <c r="U4198" s="143">
        <f t="shared" si="889"/>
        <v>0</v>
      </c>
    </row>
    <row r="4199" spans="1:21" x14ac:dyDescent="0.25">
      <c r="A4199" s="6">
        <v>42.99</v>
      </c>
      <c r="B4199" s="31" t="s">
        <v>90</v>
      </c>
      <c r="D4199" s="87">
        <v>284030001011</v>
      </c>
      <c r="E4199" s="3">
        <v>0.6</v>
      </c>
      <c r="L4199" s="97"/>
      <c r="M4199" s="5"/>
      <c r="N4199" s="5"/>
      <c r="O4199" s="5"/>
      <c r="Q4199" s="23"/>
      <c r="T4199" s="24"/>
      <c r="U4199" s="25"/>
    </row>
    <row r="4200" spans="1:21" x14ac:dyDescent="0.25">
      <c r="A4200" s="6">
        <v>43</v>
      </c>
      <c r="B4200" s="31" t="s">
        <v>90</v>
      </c>
      <c r="D4200" s="89">
        <v>284030001019</v>
      </c>
      <c r="E4200" s="3">
        <v>0.6</v>
      </c>
      <c r="K4200" s="3">
        <f>K4198+1</f>
        <v>3095</v>
      </c>
      <c r="L4200" s="97" t="str">
        <f>IF(TRIM('Ek.3-A'!F4200)&lt;&gt;"","var","yok")</f>
        <v>yok</v>
      </c>
      <c r="M4200" s="5" t="str">
        <f>IF('Ek.3-A'!F4200="", "", IF(VLOOKUP('Ek.3-A'!F4200, Veriler!D:E, 2, 0)=0, "", VLOOKUP('Ek.3-A'!F4200, Veriler!D:E, 2, 0)))</f>
        <v/>
      </c>
      <c r="N4200" s="5" t="str">
        <f>IF('Ek.3-A'!P4200="", "", 'Ek.3-A'!P4200)</f>
        <v/>
      </c>
      <c r="O4200" s="142">
        <f>'Ek.3-A'!S4200</f>
        <v>0</v>
      </c>
      <c r="P4200" s="143" t="str">
        <f>'Ek.3-A'!L4200</f>
        <v/>
      </c>
      <c r="Q4200" s="24" t="str">
        <f>'Ek.3-A'!M4200</f>
        <v/>
      </c>
      <c r="R4200" s="24">
        <f t="shared" ref="R4200:R4213" si="891">IF(L4200="var",0,IF(Q4200&lt;=0.005,Q4200,0))</f>
        <v>0</v>
      </c>
      <c r="S4200" s="141" t="str">
        <f t="shared" ref="S4200:S4213" si="892">IF(Q4200&lt;=0.005,"E","H")</f>
        <v>H</v>
      </c>
      <c r="T4200" s="24">
        <f>IF(S4200="E",SUM($R$5:R4200),0)</f>
        <v>0</v>
      </c>
      <c r="U4200" s="143">
        <f t="shared" ref="U4200:U4213" si="893">IF(T4200&lt;=0.1, O4200, IF(R4200&gt;$G$2, R4200*O4200, $G$2*O4200))</f>
        <v>0</v>
      </c>
    </row>
    <row r="4201" spans="1:21" x14ac:dyDescent="0.25">
      <c r="A4201" s="6">
        <v>43.01</v>
      </c>
      <c r="B4201" s="31" t="s">
        <v>90</v>
      </c>
      <c r="D4201" s="87">
        <v>283699901000</v>
      </c>
      <c r="E4201" s="3">
        <v>0.6</v>
      </c>
      <c r="K4201" s="3">
        <f t="shared" ref="K4201:K4213" si="894">K4200+1</f>
        <v>3096</v>
      </c>
      <c r="L4201" s="97" t="str">
        <f>IF(TRIM('Ek.3-A'!F4201)&lt;&gt;"","var","yok")</f>
        <v>yok</v>
      </c>
      <c r="M4201" s="5" t="str">
        <f>IF('Ek.3-A'!F4201="", "", IF(VLOOKUP('Ek.3-A'!F4201, Veriler!D:E, 2, 0)=0, "", VLOOKUP('Ek.3-A'!F4201, Veriler!D:E, 2, 0)))</f>
        <v/>
      </c>
      <c r="N4201" s="5" t="str">
        <f>IF('Ek.3-A'!P4201="", "", 'Ek.3-A'!P4201)</f>
        <v/>
      </c>
      <c r="O4201" s="142">
        <f>'Ek.3-A'!S4201</f>
        <v>0</v>
      </c>
      <c r="P4201" s="143" t="str">
        <f>'Ek.3-A'!L4201</f>
        <v/>
      </c>
      <c r="Q4201" s="24" t="str">
        <f>'Ek.3-A'!M4201</f>
        <v/>
      </c>
      <c r="R4201" s="24">
        <f t="shared" si="891"/>
        <v>0</v>
      </c>
      <c r="S4201" s="141" t="str">
        <f t="shared" si="892"/>
        <v>H</v>
      </c>
      <c r="T4201" s="24">
        <f>IF(S4201="E",SUM($R$5:R4201),0)</f>
        <v>0</v>
      </c>
      <c r="U4201" s="143">
        <f t="shared" si="893"/>
        <v>0</v>
      </c>
    </row>
    <row r="4202" spans="1:21" x14ac:dyDescent="0.25">
      <c r="A4202" s="6">
        <v>43.02</v>
      </c>
      <c r="B4202" s="31" t="s">
        <v>90</v>
      </c>
      <c r="D4202" s="89">
        <v>282990102011</v>
      </c>
      <c r="E4202" s="3">
        <v>0.6</v>
      </c>
      <c r="K4202" s="3">
        <f t="shared" si="894"/>
        <v>3097</v>
      </c>
      <c r="L4202" s="97" t="str">
        <f>IF(TRIM('Ek.3-A'!F4202)&lt;&gt;"","var","yok")</f>
        <v>yok</v>
      </c>
      <c r="M4202" s="5" t="str">
        <f>IF('Ek.3-A'!F4202="", "", IF(VLOOKUP('Ek.3-A'!F4202, Veriler!D:E, 2, 0)=0, "", VLOOKUP('Ek.3-A'!F4202, Veriler!D:E, 2, 0)))</f>
        <v/>
      </c>
      <c r="N4202" s="5" t="str">
        <f>IF('Ek.3-A'!P4202="", "", 'Ek.3-A'!P4202)</f>
        <v/>
      </c>
      <c r="O4202" s="142">
        <f>'Ek.3-A'!S4202</f>
        <v>0</v>
      </c>
      <c r="P4202" s="143" t="str">
        <f>'Ek.3-A'!L4202</f>
        <v/>
      </c>
      <c r="Q4202" s="24" t="str">
        <f>'Ek.3-A'!M4202</f>
        <v/>
      </c>
      <c r="R4202" s="24">
        <f t="shared" si="891"/>
        <v>0</v>
      </c>
      <c r="S4202" s="141" t="str">
        <f t="shared" si="892"/>
        <v>H</v>
      </c>
      <c r="T4202" s="24">
        <f>IF(S4202="E",SUM($R$5:R4202),0)</f>
        <v>0</v>
      </c>
      <c r="U4202" s="143">
        <f t="shared" si="893"/>
        <v>0</v>
      </c>
    </row>
    <row r="4203" spans="1:21" x14ac:dyDescent="0.25">
      <c r="A4203" s="6">
        <v>43.03</v>
      </c>
      <c r="B4203" s="31" t="s">
        <v>90</v>
      </c>
      <c r="D4203" s="87">
        <v>283340001000</v>
      </c>
      <c r="E4203" s="3">
        <v>0.6</v>
      </c>
      <c r="K4203" s="3">
        <f t="shared" si="894"/>
        <v>3098</v>
      </c>
      <c r="L4203" s="97" t="str">
        <f>IF(TRIM('Ek.3-A'!F4203)&lt;&gt;"","var","yok")</f>
        <v>yok</v>
      </c>
      <c r="M4203" s="5" t="str">
        <f>IF('Ek.3-A'!F4203="", "", IF(VLOOKUP('Ek.3-A'!F4203, Veriler!D:E, 2, 0)=0, "", VLOOKUP('Ek.3-A'!F4203, Veriler!D:E, 2, 0)))</f>
        <v/>
      </c>
      <c r="N4203" s="5" t="str">
        <f>IF('Ek.3-A'!P4203="", "", 'Ek.3-A'!P4203)</f>
        <v/>
      </c>
      <c r="O4203" s="142">
        <f>'Ek.3-A'!S4203</f>
        <v>0</v>
      </c>
      <c r="P4203" s="143" t="str">
        <f>'Ek.3-A'!L4203</f>
        <v/>
      </c>
      <c r="Q4203" s="24" t="str">
        <f>'Ek.3-A'!M4203</f>
        <v/>
      </c>
      <c r="R4203" s="24">
        <f t="shared" si="891"/>
        <v>0</v>
      </c>
      <c r="S4203" s="141" t="str">
        <f t="shared" si="892"/>
        <v>H</v>
      </c>
      <c r="T4203" s="24">
        <f>IF(S4203="E",SUM($R$5:R4203),0)</f>
        <v>0</v>
      </c>
      <c r="U4203" s="143">
        <f t="shared" si="893"/>
        <v>0</v>
      </c>
    </row>
    <row r="4204" spans="1:21" x14ac:dyDescent="0.25">
      <c r="A4204" s="6">
        <v>43.04</v>
      </c>
      <c r="B4204" s="31" t="s">
        <v>90</v>
      </c>
      <c r="D4204" s="89">
        <v>283090853000</v>
      </c>
      <c r="E4204" s="3">
        <v>0.6</v>
      </c>
      <c r="K4204" s="3">
        <f t="shared" si="894"/>
        <v>3099</v>
      </c>
      <c r="L4204" s="97" t="str">
        <f>IF(TRIM('Ek.3-A'!F4204)&lt;&gt;"","var","yok")</f>
        <v>yok</v>
      </c>
      <c r="M4204" s="5" t="str">
        <f>IF('Ek.3-A'!F4204="", "", IF(VLOOKUP('Ek.3-A'!F4204, Veriler!D:E, 2, 0)=0, "", VLOOKUP('Ek.3-A'!F4204, Veriler!D:E, 2, 0)))</f>
        <v/>
      </c>
      <c r="N4204" s="5" t="str">
        <f>IF('Ek.3-A'!P4204="", "", 'Ek.3-A'!P4204)</f>
        <v/>
      </c>
      <c r="O4204" s="142">
        <f>'Ek.3-A'!S4204</f>
        <v>0</v>
      </c>
      <c r="P4204" s="143" t="str">
        <f>'Ek.3-A'!L4204</f>
        <v/>
      </c>
      <c r="Q4204" s="24" t="str">
        <f>'Ek.3-A'!M4204</f>
        <v/>
      </c>
      <c r="R4204" s="24">
        <f t="shared" si="891"/>
        <v>0</v>
      </c>
      <c r="S4204" s="141" t="str">
        <f t="shared" si="892"/>
        <v>H</v>
      </c>
      <c r="T4204" s="24">
        <f>IF(S4204="E",SUM($R$5:R4204),0)</f>
        <v>0</v>
      </c>
      <c r="U4204" s="143">
        <f t="shared" si="893"/>
        <v>0</v>
      </c>
    </row>
    <row r="4205" spans="1:21" x14ac:dyDescent="0.25">
      <c r="A4205" s="6">
        <v>43.05</v>
      </c>
      <c r="B4205" s="31" t="s">
        <v>90</v>
      </c>
      <c r="D4205" s="87">
        <v>291550000012</v>
      </c>
      <c r="E4205" s="3">
        <v>0.6</v>
      </c>
      <c r="K4205" s="3">
        <f t="shared" si="894"/>
        <v>3100</v>
      </c>
      <c r="L4205" s="97" t="str">
        <f>IF(TRIM('Ek.3-A'!F4205)&lt;&gt;"","var","yok")</f>
        <v>yok</v>
      </c>
      <c r="M4205" s="5" t="str">
        <f>IF('Ek.3-A'!F4205="", "", IF(VLOOKUP('Ek.3-A'!F4205, Veriler!D:E, 2, 0)=0, "", VLOOKUP('Ek.3-A'!F4205, Veriler!D:E, 2, 0)))</f>
        <v/>
      </c>
      <c r="N4205" s="5" t="str">
        <f>IF('Ek.3-A'!P4205="", "", 'Ek.3-A'!P4205)</f>
        <v/>
      </c>
      <c r="O4205" s="142">
        <f>'Ek.3-A'!S4205</f>
        <v>0</v>
      </c>
      <c r="P4205" s="143" t="str">
        <f>'Ek.3-A'!L4205</f>
        <v/>
      </c>
      <c r="Q4205" s="24" t="str">
        <f>'Ek.3-A'!M4205</f>
        <v/>
      </c>
      <c r="R4205" s="24">
        <f t="shared" si="891"/>
        <v>0</v>
      </c>
      <c r="S4205" s="141" t="str">
        <f t="shared" si="892"/>
        <v>H</v>
      </c>
      <c r="T4205" s="24">
        <f>IF(S4205="E",SUM($R$5:R4205),0)</f>
        <v>0</v>
      </c>
      <c r="U4205" s="143">
        <f t="shared" si="893"/>
        <v>0</v>
      </c>
    </row>
    <row r="4206" spans="1:21" x14ac:dyDescent="0.25">
      <c r="A4206" s="6">
        <v>43.06</v>
      </c>
      <c r="B4206" s="31" t="s">
        <v>90</v>
      </c>
      <c r="D4206" s="89">
        <v>292511002011</v>
      </c>
      <c r="E4206" s="3">
        <v>0.6</v>
      </c>
      <c r="K4206" s="3">
        <f t="shared" si="894"/>
        <v>3101</v>
      </c>
      <c r="L4206" s="97" t="str">
        <f>IF(TRIM('Ek.3-A'!F4206)&lt;&gt;"","var","yok")</f>
        <v>yok</v>
      </c>
      <c r="M4206" s="5" t="str">
        <f>IF('Ek.3-A'!F4206="", "", IF(VLOOKUP('Ek.3-A'!F4206, Veriler!D:E, 2, 0)=0, "", VLOOKUP('Ek.3-A'!F4206, Veriler!D:E, 2, 0)))</f>
        <v/>
      </c>
      <c r="N4206" s="5" t="str">
        <f>IF('Ek.3-A'!P4206="", "", 'Ek.3-A'!P4206)</f>
        <v/>
      </c>
      <c r="O4206" s="142">
        <f>'Ek.3-A'!S4206</f>
        <v>0</v>
      </c>
      <c r="P4206" s="143" t="str">
        <f>'Ek.3-A'!L4206</f>
        <v/>
      </c>
      <c r="Q4206" s="24" t="str">
        <f>'Ek.3-A'!M4206</f>
        <v/>
      </c>
      <c r="R4206" s="24">
        <f t="shared" si="891"/>
        <v>0</v>
      </c>
      <c r="S4206" s="141" t="str">
        <f t="shared" si="892"/>
        <v>H</v>
      </c>
      <c r="T4206" s="24">
        <f>IF(S4206="E",SUM($R$5:R4206),0)</f>
        <v>0</v>
      </c>
      <c r="U4206" s="143">
        <f t="shared" si="893"/>
        <v>0</v>
      </c>
    </row>
    <row r="4207" spans="1:21" x14ac:dyDescent="0.25">
      <c r="A4207" s="6">
        <v>43.07</v>
      </c>
      <c r="B4207" s="31" t="s">
        <v>90</v>
      </c>
      <c r="D4207" s="87">
        <v>291821000012</v>
      </c>
      <c r="E4207" s="3">
        <v>0.6</v>
      </c>
      <c r="K4207" s="3">
        <f t="shared" si="894"/>
        <v>3102</v>
      </c>
      <c r="L4207" s="97" t="str">
        <f>IF(TRIM('Ek.3-A'!F4207)&lt;&gt;"","var","yok")</f>
        <v>yok</v>
      </c>
      <c r="M4207" s="5" t="str">
        <f>IF('Ek.3-A'!F4207="", "", IF(VLOOKUP('Ek.3-A'!F4207, Veriler!D:E, 2, 0)=0, "", VLOOKUP('Ek.3-A'!F4207, Veriler!D:E, 2, 0)))</f>
        <v/>
      </c>
      <c r="N4207" s="5" t="str">
        <f>IF('Ek.3-A'!P4207="", "", 'Ek.3-A'!P4207)</f>
        <v/>
      </c>
      <c r="O4207" s="142">
        <f>'Ek.3-A'!S4207</f>
        <v>0</v>
      </c>
      <c r="P4207" s="143" t="str">
        <f>'Ek.3-A'!L4207</f>
        <v/>
      </c>
      <c r="Q4207" s="24" t="str">
        <f>'Ek.3-A'!M4207</f>
        <v/>
      </c>
      <c r="R4207" s="24">
        <f t="shared" si="891"/>
        <v>0</v>
      </c>
      <c r="S4207" s="141" t="str">
        <f t="shared" si="892"/>
        <v>H</v>
      </c>
      <c r="T4207" s="24">
        <f>IF(S4207="E",SUM($R$5:R4207),0)</f>
        <v>0</v>
      </c>
      <c r="U4207" s="143">
        <f t="shared" si="893"/>
        <v>0</v>
      </c>
    </row>
    <row r="4208" spans="1:21" x14ac:dyDescent="0.25">
      <c r="A4208" s="6">
        <v>43.08</v>
      </c>
      <c r="B4208" s="31" t="s">
        <v>90</v>
      </c>
      <c r="D4208" s="89">
        <v>292990000013</v>
      </c>
      <c r="E4208" s="3">
        <v>0.6</v>
      </c>
      <c r="K4208" s="3">
        <f t="shared" si="894"/>
        <v>3103</v>
      </c>
      <c r="L4208" s="97" t="str">
        <f>IF(TRIM('Ek.3-A'!F4208)&lt;&gt;"","var","yok")</f>
        <v>yok</v>
      </c>
      <c r="M4208" s="5" t="str">
        <f>IF('Ek.3-A'!F4208="", "", IF(VLOOKUP('Ek.3-A'!F4208, Veriler!D:E, 2, 0)=0, "", VLOOKUP('Ek.3-A'!F4208, Veriler!D:E, 2, 0)))</f>
        <v/>
      </c>
      <c r="N4208" s="5" t="str">
        <f>IF('Ek.3-A'!P4208="", "", 'Ek.3-A'!P4208)</f>
        <v/>
      </c>
      <c r="O4208" s="142">
        <f>'Ek.3-A'!S4208</f>
        <v>0</v>
      </c>
      <c r="P4208" s="143" t="str">
        <f>'Ek.3-A'!L4208</f>
        <v/>
      </c>
      <c r="Q4208" s="24" t="str">
        <f>'Ek.3-A'!M4208</f>
        <v/>
      </c>
      <c r="R4208" s="24">
        <f t="shared" si="891"/>
        <v>0</v>
      </c>
      <c r="S4208" s="141" t="str">
        <f t="shared" si="892"/>
        <v>H</v>
      </c>
      <c r="T4208" s="24">
        <f>IF(S4208="E",SUM($R$5:R4208),0)</f>
        <v>0</v>
      </c>
      <c r="U4208" s="143">
        <f t="shared" si="893"/>
        <v>0</v>
      </c>
    </row>
    <row r="4209" spans="1:41" x14ac:dyDescent="0.25">
      <c r="A4209" s="6">
        <v>43.09</v>
      </c>
      <c r="B4209" s="31" t="s">
        <v>90</v>
      </c>
      <c r="D4209" s="87">
        <v>292990900013</v>
      </c>
      <c r="E4209" s="3">
        <v>0.6</v>
      </c>
      <c r="K4209" s="3">
        <f t="shared" si="894"/>
        <v>3104</v>
      </c>
      <c r="L4209" s="97" t="str">
        <f>IF(TRIM('Ek.3-A'!F4209)&lt;&gt;"","var","yok")</f>
        <v>yok</v>
      </c>
      <c r="M4209" s="5" t="str">
        <f>IF('Ek.3-A'!F4209="", "", IF(VLOOKUP('Ek.3-A'!F4209, Veriler!D:E, 2, 0)=0, "", VLOOKUP('Ek.3-A'!F4209, Veriler!D:E, 2, 0)))</f>
        <v/>
      </c>
      <c r="N4209" s="5" t="str">
        <f>IF('Ek.3-A'!P4209="", "", 'Ek.3-A'!P4209)</f>
        <v/>
      </c>
      <c r="O4209" s="142">
        <f>'Ek.3-A'!S4209</f>
        <v>0</v>
      </c>
      <c r="P4209" s="143" t="str">
        <f>'Ek.3-A'!L4209</f>
        <v/>
      </c>
      <c r="Q4209" s="24" t="str">
        <f>'Ek.3-A'!M4209</f>
        <v/>
      </c>
      <c r="R4209" s="24">
        <f t="shared" si="891"/>
        <v>0</v>
      </c>
      <c r="S4209" s="141" t="str">
        <f t="shared" si="892"/>
        <v>H</v>
      </c>
      <c r="T4209" s="24">
        <f>IF(S4209="E",SUM($R$5:R4209),0)</f>
        <v>0</v>
      </c>
      <c r="U4209" s="143">
        <f t="shared" si="893"/>
        <v>0</v>
      </c>
    </row>
    <row r="4210" spans="1:41" x14ac:dyDescent="0.25">
      <c r="A4210" s="6">
        <v>43.1</v>
      </c>
      <c r="B4210" s="31" t="s">
        <v>90</v>
      </c>
      <c r="D4210" s="89">
        <v>291815009011</v>
      </c>
      <c r="E4210" s="3">
        <v>0.6</v>
      </c>
      <c r="K4210" s="3">
        <f t="shared" si="894"/>
        <v>3105</v>
      </c>
      <c r="L4210" s="97" t="str">
        <f>IF(TRIM('Ek.3-A'!F4210)&lt;&gt;"","var","yok")</f>
        <v>yok</v>
      </c>
      <c r="M4210" s="5" t="str">
        <f>IF('Ek.3-A'!F4210="", "", IF(VLOOKUP('Ek.3-A'!F4210, Veriler!D:E, 2, 0)=0, "", VLOOKUP('Ek.3-A'!F4210, Veriler!D:E, 2, 0)))</f>
        <v/>
      </c>
      <c r="N4210" s="5" t="str">
        <f>IF('Ek.3-A'!P4210="", "", 'Ek.3-A'!P4210)</f>
        <v/>
      </c>
      <c r="O4210" s="142">
        <f>'Ek.3-A'!S4210</f>
        <v>0</v>
      </c>
      <c r="P4210" s="143" t="str">
        <f>'Ek.3-A'!L4210</f>
        <v/>
      </c>
      <c r="Q4210" s="24" t="str">
        <f>'Ek.3-A'!M4210</f>
        <v/>
      </c>
      <c r="R4210" s="24">
        <f t="shared" si="891"/>
        <v>0</v>
      </c>
      <c r="S4210" s="141" t="str">
        <f t="shared" si="892"/>
        <v>H</v>
      </c>
      <c r="T4210" s="24">
        <f>IF(S4210="E",SUM($R$5:R4210),0)</f>
        <v>0</v>
      </c>
      <c r="U4210" s="143">
        <f t="shared" si="893"/>
        <v>0</v>
      </c>
    </row>
    <row r="4211" spans="1:41" x14ac:dyDescent="0.25">
      <c r="A4211" s="6">
        <v>43.11</v>
      </c>
      <c r="B4211" s="31" t="s">
        <v>90</v>
      </c>
      <c r="D4211" s="87">
        <v>284190859011</v>
      </c>
      <c r="E4211" s="3">
        <v>0.6</v>
      </c>
      <c r="K4211" s="3">
        <f t="shared" si="894"/>
        <v>3106</v>
      </c>
      <c r="L4211" s="97" t="str">
        <f>IF(TRIM('Ek.3-A'!F4211)&lt;&gt;"","var","yok")</f>
        <v>yok</v>
      </c>
      <c r="M4211" s="5" t="str">
        <f>IF('Ek.3-A'!F4211="", "", IF(VLOOKUP('Ek.3-A'!F4211, Veriler!D:E, 2, 0)=0, "", VLOOKUP('Ek.3-A'!F4211, Veriler!D:E, 2, 0)))</f>
        <v/>
      </c>
      <c r="N4211" s="5" t="str">
        <f>IF('Ek.3-A'!P4211="", "", 'Ek.3-A'!P4211)</f>
        <v/>
      </c>
      <c r="O4211" s="142">
        <f>'Ek.3-A'!S4211</f>
        <v>0</v>
      </c>
      <c r="P4211" s="143" t="str">
        <f>'Ek.3-A'!L4211</f>
        <v/>
      </c>
      <c r="Q4211" s="24" t="str">
        <f>'Ek.3-A'!M4211</f>
        <v/>
      </c>
      <c r="R4211" s="24">
        <f t="shared" si="891"/>
        <v>0</v>
      </c>
      <c r="S4211" s="141" t="str">
        <f t="shared" si="892"/>
        <v>H</v>
      </c>
      <c r="T4211" s="24">
        <f>IF(S4211="E",SUM($R$5:R4211),0)</f>
        <v>0</v>
      </c>
      <c r="U4211" s="143">
        <f t="shared" si="893"/>
        <v>0</v>
      </c>
    </row>
    <row r="4212" spans="1:41" x14ac:dyDescent="0.25">
      <c r="A4212" s="6">
        <v>43.12</v>
      </c>
      <c r="B4212" s="31" t="s">
        <v>90</v>
      </c>
      <c r="D4212" s="89">
        <v>284190709011</v>
      </c>
      <c r="E4212" s="3">
        <v>0.6</v>
      </c>
      <c r="K4212" s="3">
        <f t="shared" si="894"/>
        <v>3107</v>
      </c>
      <c r="L4212" s="97" t="str">
        <f>IF(TRIM('Ek.3-A'!F4212)&lt;&gt;"","var","yok")</f>
        <v>yok</v>
      </c>
      <c r="M4212" s="5" t="str">
        <f>IF('Ek.3-A'!F4212="", "", IF(VLOOKUP('Ek.3-A'!F4212, Veriler!D:E, 2, 0)=0, "", VLOOKUP('Ek.3-A'!F4212, Veriler!D:E, 2, 0)))</f>
        <v/>
      </c>
      <c r="N4212" s="5" t="str">
        <f>IF('Ek.3-A'!P4212="", "", 'Ek.3-A'!P4212)</f>
        <v/>
      </c>
      <c r="O4212" s="142">
        <f>'Ek.3-A'!S4212</f>
        <v>0</v>
      </c>
      <c r="P4212" s="143" t="str">
        <f>'Ek.3-A'!L4212</f>
        <v/>
      </c>
      <c r="Q4212" s="24" t="str">
        <f>'Ek.3-A'!M4212</f>
        <v/>
      </c>
      <c r="R4212" s="24">
        <f t="shared" si="891"/>
        <v>0</v>
      </c>
      <c r="S4212" s="141" t="str">
        <f t="shared" si="892"/>
        <v>H</v>
      </c>
      <c r="T4212" s="24">
        <f>IF(S4212="E",SUM($R$5:R4212),0)</f>
        <v>0</v>
      </c>
      <c r="U4212" s="143">
        <f t="shared" si="893"/>
        <v>0</v>
      </c>
    </row>
    <row r="4213" spans="1:41" x14ac:dyDescent="0.25">
      <c r="A4213" s="6">
        <v>43.13</v>
      </c>
      <c r="B4213" s="31" t="s">
        <v>90</v>
      </c>
      <c r="D4213" s="87">
        <v>291570503012</v>
      </c>
      <c r="E4213" s="3">
        <v>0.6</v>
      </c>
      <c r="K4213" s="3">
        <f t="shared" si="894"/>
        <v>3108</v>
      </c>
      <c r="L4213" s="97" t="str">
        <f>IF(TRIM('Ek.3-A'!F4213)&lt;&gt;"","var","yok")</f>
        <v>yok</v>
      </c>
      <c r="M4213" s="5" t="str">
        <f>IF('Ek.3-A'!F4213="", "", IF(VLOOKUP('Ek.3-A'!F4213, Veriler!D:E, 2, 0)=0, "", VLOOKUP('Ek.3-A'!F4213, Veriler!D:E, 2, 0)))</f>
        <v/>
      </c>
      <c r="N4213" s="5" t="str">
        <f>IF('Ek.3-A'!P4213="", "", 'Ek.3-A'!P4213)</f>
        <v/>
      </c>
      <c r="O4213" s="142">
        <f>'Ek.3-A'!S4213</f>
        <v>0</v>
      </c>
      <c r="P4213" s="143" t="str">
        <f>'Ek.3-A'!L4213</f>
        <v/>
      </c>
      <c r="Q4213" s="24" t="str">
        <f>'Ek.3-A'!M4213</f>
        <v/>
      </c>
      <c r="R4213" s="24">
        <f t="shared" si="891"/>
        <v>0</v>
      </c>
      <c r="S4213" s="141" t="str">
        <f t="shared" si="892"/>
        <v>H</v>
      </c>
      <c r="T4213" s="24">
        <f>IF(S4213="E",SUM($R$5:R4213),0)</f>
        <v>0</v>
      </c>
      <c r="U4213" s="143">
        <f t="shared" si="893"/>
        <v>0</v>
      </c>
    </row>
    <row r="4214" spans="1:41" x14ac:dyDescent="0.25">
      <c r="A4214" s="6">
        <v>43.14</v>
      </c>
      <c r="B4214" s="31" t="s">
        <v>90</v>
      </c>
      <c r="D4214" s="89">
        <v>293590900018</v>
      </c>
      <c r="E4214" s="3">
        <v>0.6</v>
      </c>
      <c r="T4214" s="24"/>
      <c r="U4214" s="25"/>
      <c r="AO4214" s="140">
        <f>'Ek.3-A'!L4214</f>
        <v>0</v>
      </c>
    </row>
    <row r="4215" spans="1:41" x14ac:dyDescent="0.25">
      <c r="A4215" s="6">
        <v>43.15</v>
      </c>
      <c r="B4215" s="31" t="s">
        <v>90</v>
      </c>
      <c r="D4215" s="87">
        <v>283210000011</v>
      </c>
      <c r="E4215" s="3">
        <v>0.6</v>
      </c>
      <c r="T4215" s="24"/>
      <c r="U4215" s="25"/>
    </row>
    <row r="4216" spans="1:41" x14ac:dyDescent="0.25">
      <c r="A4216" s="6">
        <v>43.16</v>
      </c>
      <c r="B4216" s="31" t="s">
        <v>90</v>
      </c>
      <c r="D4216" s="89">
        <v>283110000012</v>
      </c>
      <c r="E4216" s="3">
        <v>0.6</v>
      </c>
      <c r="T4216" s="24"/>
      <c r="U4216" s="25"/>
    </row>
    <row r="4217" spans="1:41" x14ac:dyDescent="0.25">
      <c r="A4217" s="6">
        <v>43.17</v>
      </c>
      <c r="B4217" s="31" t="s">
        <v>90</v>
      </c>
      <c r="D4217" s="87">
        <v>283010000011</v>
      </c>
      <c r="E4217" s="3">
        <v>0.6</v>
      </c>
      <c r="T4217" s="24"/>
      <c r="U4217" s="25"/>
    </row>
    <row r="4218" spans="1:41" x14ac:dyDescent="0.25">
      <c r="A4218" s="6">
        <v>43.18</v>
      </c>
      <c r="B4218" s="31" t="s">
        <v>90</v>
      </c>
      <c r="D4218" s="89">
        <v>291813009011</v>
      </c>
      <c r="E4218" s="3">
        <v>0.6</v>
      </c>
      <c r="T4218" s="24"/>
      <c r="U4218" s="25"/>
    </row>
    <row r="4219" spans="1:41" x14ac:dyDescent="0.25">
      <c r="A4219" s="6">
        <v>43.19</v>
      </c>
      <c r="B4219" s="31" t="s">
        <v>90</v>
      </c>
      <c r="D4219" s="87">
        <v>283230001000</v>
      </c>
      <c r="E4219" s="3">
        <v>0.6</v>
      </c>
      <c r="T4219" s="24"/>
      <c r="U4219" s="25"/>
    </row>
    <row r="4220" spans="1:41" x14ac:dyDescent="0.25">
      <c r="A4220" s="6">
        <v>43.2</v>
      </c>
      <c r="B4220" s="31" t="s">
        <v>90</v>
      </c>
      <c r="D4220" s="89">
        <v>283531000000</v>
      </c>
      <c r="E4220" s="3">
        <v>0.6</v>
      </c>
      <c r="T4220" s="24"/>
      <c r="U4220" s="25"/>
    </row>
    <row r="4221" spans="1:41" x14ac:dyDescent="0.25">
      <c r="A4221" s="6">
        <v>43.21</v>
      </c>
      <c r="B4221" s="31" t="s">
        <v>90</v>
      </c>
      <c r="D4221" s="87">
        <v>291560909013</v>
      </c>
      <c r="E4221" s="3">
        <v>0.6</v>
      </c>
      <c r="T4221" s="24"/>
      <c r="U4221" s="25"/>
    </row>
    <row r="4222" spans="1:41" x14ac:dyDescent="0.25">
      <c r="A4222" s="6">
        <v>43.22</v>
      </c>
      <c r="B4222" s="31" t="s">
        <v>90</v>
      </c>
      <c r="D4222" s="89">
        <v>283539001000</v>
      </c>
      <c r="E4222" s="3">
        <v>0.6</v>
      </c>
      <c r="T4222" s="24"/>
      <c r="U4222" s="25"/>
    </row>
    <row r="4223" spans="1:41" x14ac:dyDescent="0.25">
      <c r="A4223" s="6">
        <v>43.23</v>
      </c>
      <c r="B4223" s="31" t="s">
        <v>90</v>
      </c>
      <c r="D4223" s="87">
        <v>281530000000</v>
      </c>
      <c r="E4223" s="3">
        <v>0.6</v>
      </c>
      <c r="K4223" s="3">
        <f>K4213+1</f>
        <v>3109</v>
      </c>
      <c r="L4223" s="97" t="str">
        <f>IF(TRIM('Ek.3-A'!F4223)&lt;&gt;"","var","yok")</f>
        <v>yok</v>
      </c>
      <c r="M4223" s="5" t="str">
        <f>IF('Ek.3-A'!F4223="", "", IF(VLOOKUP('Ek.3-A'!F4223, Veriler!D:E, 2, 0)=0, "", VLOOKUP('Ek.3-A'!F4223, Veriler!D:E, 2, 0)))</f>
        <v/>
      </c>
      <c r="N4223" s="5" t="str">
        <f>IF('Ek.3-A'!P4223="", "", 'Ek.3-A'!P4223)</f>
        <v/>
      </c>
      <c r="O4223" s="142">
        <f>'Ek.3-A'!S4223</f>
        <v>0</v>
      </c>
      <c r="P4223" s="143" t="str">
        <f>'Ek.3-A'!L4223</f>
        <v/>
      </c>
      <c r="Q4223" s="24" t="str">
        <f>'Ek.3-A'!M4223</f>
        <v/>
      </c>
      <c r="R4223" s="24">
        <f t="shared" ref="R4223:R4236" si="895">IF(L4223="var",0,IF(Q4223&lt;=0.005,Q4223,0))</f>
        <v>0</v>
      </c>
      <c r="S4223" s="141" t="str">
        <f t="shared" ref="S4223:S4236" si="896">IF(Q4223&lt;=0.005,"E","H")</f>
        <v>H</v>
      </c>
      <c r="T4223" s="24">
        <f>IF(S4223="E",SUM($R$5:R4223),0)</f>
        <v>0</v>
      </c>
      <c r="U4223" s="143">
        <f t="shared" ref="U4223:U4236" si="897">IF(T4223&lt;=0.1, O4223, IF(R4223&gt;$G$2, R4223*O4223, $G$2*O4223))</f>
        <v>0</v>
      </c>
    </row>
    <row r="4224" spans="1:41" x14ac:dyDescent="0.25">
      <c r="A4224" s="6">
        <v>43.24</v>
      </c>
      <c r="B4224" s="31" t="s">
        <v>90</v>
      </c>
      <c r="D4224" s="89">
        <v>830140190011</v>
      </c>
      <c r="E4224" s="3">
        <v>0.6</v>
      </c>
      <c r="K4224" s="3">
        <f t="shared" ref="K4224:K4236" si="898">K4223+1</f>
        <v>3110</v>
      </c>
      <c r="L4224" s="97" t="str">
        <f>IF(TRIM('Ek.3-A'!F4224)&lt;&gt;"","var","yok")</f>
        <v>yok</v>
      </c>
      <c r="M4224" s="5" t="str">
        <f>IF('Ek.3-A'!F4224="", "", IF(VLOOKUP('Ek.3-A'!F4224, Veriler!D:E, 2, 0)=0, "", VLOOKUP('Ek.3-A'!F4224, Veriler!D:E, 2, 0)))</f>
        <v/>
      </c>
      <c r="N4224" s="5" t="str">
        <f>IF('Ek.3-A'!P4224="", "", 'Ek.3-A'!P4224)</f>
        <v/>
      </c>
      <c r="O4224" s="142">
        <f>'Ek.3-A'!S4224</f>
        <v>0</v>
      </c>
      <c r="P4224" s="143" t="str">
        <f>'Ek.3-A'!L4224</f>
        <v/>
      </c>
      <c r="Q4224" s="24" t="str">
        <f>'Ek.3-A'!M4224</f>
        <v/>
      </c>
      <c r="R4224" s="24">
        <f t="shared" si="895"/>
        <v>0</v>
      </c>
      <c r="S4224" s="141" t="str">
        <f t="shared" si="896"/>
        <v>H</v>
      </c>
      <c r="T4224" s="24">
        <f>IF(S4224="E",SUM($R$5:R4224),0)</f>
        <v>0</v>
      </c>
      <c r="U4224" s="143">
        <f t="shared" si="897"/>
        <v>0</v>
      </c>
    </row>
    <row r="4225" spans="1:21" x14ac:dyDescent="0.25">
      <c r="A4225" s="6">
        <v>43.25</v>
      </c>
      <c r="B4225" s="31" t="s">
        <v>90</v>
      </c>
      <c r="D4225" s="87">
        <v>841430891000</v>
      </c>
      <c r="E4225" s="3">
        <v>0.6</v>
      </c>
      <c r="K4225" s="3">
        <f t="shared" si="898"/>
        <v>3111</v>
      </c>
      <c r="L4225" s="97" t="str">
        <f>IF(TRIM('Ek.3-A'!F4225)&lt;&gt;"","var","yok")</f>
        <v>yok</v>
      </c>
      <c r="M4225" s="5" t="str">
        <f>IF('Ek.3-A'!F4225="", "", IF(VLOOKUP('Ek.3-A'!F4225, Veriler!D:E, 2, 0)=0, "", VLOOKUP('Ek.3-A'!F4225, Veriler!D:E, 2, 0)))</f>
        <v/>
      </c>
      <c r="N4225" s="5" t="str">
        <f>IF('Ek.3-A'!P4225="", "", 'Ek.3-A'!P4225)</f>
        <v/>
      </c>
      <c r="O4225" s="142">
        <f>'Ek.3-A'!S4225</f>
        <v>0</v>
      </c>
      <c r="P4225" s="143" t="str">
        <f>'Ek.3-A'!L4225</f>
        <v/>
      </c>
      <c r="Q4225" s="24" t="str">
        <f>'Ek.3-A'!M4225</f>
        <v/>
      </c>
      <c r="R4225" s="24">
        <f t="shared" si="895"/>
        <v>0</v>
      </c>
      <c r="S4225" s="141" t="str">
        <f t="shared" si="896"/>
        <v>H</v>
      </c>
      <c r="T4225" s="24">
        <f>IF(S4225="E",SUM($R$5:R4225),0)</f>
        <v>0</v>
      </c>
      <c r="U4225" s="143">
        <f t="shared" si="897"/>
        <v>0</v>
      </c>
    </row>
    <row r="4226" spans="1:21" x14ac:dyDescent="0.25">
      <c r="A4226" s="6">
        <v>43.26</v>
      </c>
      <c r="B4226" s="31" t="s">
        <v>90</v>
      </c>
      <c r="D4226" s="89">
        <v>841430899000</v>
      </c>
      <c r="E4226" s="3">
        <v>0.6</v>
      </c>
      <c r="K4226" s="3">
        <f t="shared" si="898"/>
        <v>3112</v>
      </c>
      <c r="L4226" s="97" t="str">
        <f>IF(TRIM('Ek.3-A'!F4226)&lt;&gt;"","var","yok")</f>
        <v>yok</v>
      </c>
      <c r="M4226" s="5" t="str">
        <f>IF('Ek.3-A'!F4226="", "", IF(VLOOKUP('Ek.3-A'!F4226, Veriler!D:E, 2, 0)=0, "", VLOOKUP('Ek.3-A'!F4226, Veriler!D:E, 2, 0)))</f>
        <v/>
      </c>
      <c r="N4226" s="5" t="str">
        <f>IF('Ek.3-A'!P4226="", "", 'Ek.3-A'!P4226)</f>
        <v/>
      </c>
      <c r="O4226" s="142">
        <f>'Ek.3-A'!S4226</f>
        <v>0</v>
      </c>
      <c r="P4226" s="143" t="str">
        <f>'Ek.3-A'!L4226</f>
        <v/>
      </c>
      <c r="Q4226" s="24" t="str">
        <f>'Ek.3-A'!M4226</f>
        <v/>
      </c>
      <c r="R4226" s="24">
        <f t="shared" si="895"/>
        <v>0</v>
      </c>
      <c r="S4226" s="141" t="str">
        <f t="shared" si="896"/>
        <v>H</v>
      </c>
      <c r="T4226" s="24">
        <f>IF(S4226="E",SUM($R$5:R4226),0)</f>
        <v>0</v>
      </c>
      <c r="U4226" s="143">
        <f t="shared" si="897"/>
        <v>0</v>
      </c>
    </row>
    <row r="4227" spans="1:21" x14ac:dyDescent="0.25">
      <c r="A4227" s="6">
        <v>43.27</v>
      </c>
      <c r="B4227" s="31" t="s">
        <v>90</v>
      </c>
      <c r="D4227" s="87">
        <v>841430811000</v>
      </c>
      <c r="E4227" s="3">
        <v>0.6</v>
      </c>
      <c r="K4227" s="3">
        <f t="shared" si="898"/>
        <v>3113</v>
      </c>
      <c r="L4227" s="97" t="str">
        <f>IF(TRIM('Ek.3-A'!F4227)&lt;&gt;"","var","yok")</f>
        <v>yok</v>
      </c>
      <c r="M4227" s="5" t="str">
        <f>IF('Ek.3-A'!F4227="", "", IF(VLOOKUP('Ek.3-A'!F4227, Veriler!D:E, 2, 0)=0, "", VLOOKUP('Ek.3-A'!F4227, Veriler!D:E, 2, 0)))</f>
        <v/>
      </c>
      <c r="N4227" s="5" t="str">
        <f>IF('Ek.3-A'!P4227="", "", 'Ek.3-A'!P4227)</f>
        <v/>
      </c>
      <c r="O4227" s="142">
        <f>'Ek.3-A'!S4227</f>
        <v>0</v>
      </c>
      <c r="P4227" s="143" t="str">
        <f>'Ek.3-A'!L4227</f>
        <v/>
      </c>
      <c r="Q4227" s="24" t="str">
        <f>'Ek.3-A'!M4227</f>
        <v/>
      </c>
      <c r="R4227" s="24">
        <f t="shared" si="895"/>
        <v>0</v>
      </c>
      <c r="S4227" s="141" t="str">
        <f t="shared" si="896"/>
        <v>H</v>
      </c>
      <c r="T4227" s="24">
        <f>IF(S4227="E",SUM($R$5:R4227),0)</f>
        <v>0</v>
      </c>
      <c r="U4227" s="143">
        <f t="shared" si="897"/>
        <v>0</v>
      </c>
    </row>
    <row r="4228" spans="1:21" x14ac:dyDescent="0.25">
      <c r="A4228" s="6">
        <v>43.28</v>
      </c>
      <c r="B4228" s="31" t="s">
        <v>90</v>
      </c>
      <c r="D4228" s="89">
        <v>841430819000</v>
      </c>
      <c r="E4228" s="3">
        <v>0.6</v>
      </c>
      <c r="K4228" s="3">
        <f t="shared" si="898"/>
        <v>3114</v>
      </c>
      <c r="L4228" s="97" t="str">
        <f>IF(TRIM('Ek.3-A'!F4228)&lt;&gt;"","var","yok")</f>
        <v>yok</v>
      </c>
      <c r="M4228" s="5" t="str">
        <f>IF('Ek.3-A'!F4228="", "", IF(VLOOKUP('Ek.3-A'!F4228, Veriler!D:E, 2, 0)=0, "", VLOOKUP('Ek.3-A'!F4228, Veriler!D:E, 2, 0)))</f>
        <v/>
      </c>
      <c r="N4228" s="5" t="str">
        <f>IF('Ek.3-A'!P4228="", "", 'Ek.3-A'!P4228)</f>
        <v/>
      </c>
      <c r="O4228" s="142">
        <f>'Ek.3-A'!S4228</f>
        <v>0</v>
      </c>
      <c r="P4228" s="143" t="str">
        <f>'Ek.3-A'!L4228</f>
        <v/>
      </c>
      <c r="Q4228" s="24" t="str">
        <f>'Ek.3-A'!M4228</f>
        <v/>
      </c>
      <c r="R4228" s="24">
        <f t="shared" si="895"/>
        <v>0</v>
      </c>
      <c r="S4228" s="141" t="str">
        <f t="shared" si="896"/>
        <v>H</v>
      </c>
      <c r="T4228" s="24">
        <f>IF(S4228="E",SUM($R$5:R4228),0)</f>
        <v>0</v>
      </c>
      <c r="U4228" s="143">
        <f t="shared" si="897"/>
        <v>0</v>
      </c>
    </row>
    <row r="4229" spans="1:21" x14ac:dyDescent="0.25">
      <c r="A4229" s="6">
        <v>43.29</v>
      </c>
      <c r="B4229" s="31" t="s">
        <v>90</v>
      </c>
      <c r="D4229" s="87">
        <v>841430201000</v>
      </c>
      <c r="E4229" s="3">
        <v>0.6</v>
      </c>
      <c r="K4229" s="3">
        <f t="shared" si="898"/>
        <v>3115</v>
      </c>
      <c r="L4229" s="97" t="str">
        <f>IF(TRIM('Ek.3-A'!F4229)&lt;&gt;"","var","yok")</f>
        <v>yok</v>
      </c>
      <c r="M4229" s="5" t="str">
        <f>IF('Ek.3-A'!F4229="", "", IF(VLOOKUP('Ek.3-A'!F4229, Veriler!D:E, 2, 0)=0, "", VLOOKUP('Ek.3-A'!F4229, Veriler!D:E, 2, 0)))</f>
        <v/>
      </c>
      <c r="N4229" s="5" t="str">
        <f>IF('Ek.3-A'!P4229="", "", 'Ek.3-A'!P4229)</f>
        <v/>
      </c>
      <c r="O4229" s="142">
        <f>'Ek.3-A'!S4229</f>
        <v>0</v>
      </c>
      <c r="P4229" s="143" t="str">
        <f>'Ek.3-A'!L4229</f>
        <v/>
      </c>
      <c r="Q4229" s="24" t="str">
        <f>'Ek.3-A'!M4229</f>
        <v/>
      </c>
      <c r="R4229" s="24">
        <f t="shared" si="895"/>
        <v>0</v>
      </c>
      <c r="S4229" s="141" t="str">
        <f t="shared" si="896"/>
        <v>H</v>
      </c>
      <c r="T4229" s="24">
        <f>IF(S4229="E",SUM($R$5:R4229),0)</f>
        <v>0</v>
      </c>
      <c r="U4229" s="143">
        <f t="shared" si="897"/>
        <v>0</v>
      </c>
    </row>
    <row r="4230" spans="1:21" x14ac:dyDescent="0.25">
      <c r="A4230" s="6">
        <v>43.3</v>
      </c>
      <c r="B4230" s="31" t="s">
        <v>90</v>
      </c>
      <c r="D4230" s="89">
        <v>841430209000</v>
      </c>
      <c r="E4230" s="3">
        <v>0.6</v>
      </c>
      <c r="K4230" s="3">
        <f t="shared" si="898"/>
        <v>3116</v>
      </c>
      <c r="L4230" s="97" t="str">
        <f>IF(TRIM('Ek.3-A'!F4230)&lt;&gt;"","var","yok")</f>
        <v>yok</v>
      </c>
      <c r="M4230" s="5" t="str">
        <f>IF('Ek.3-A'!F4230="", "", IF(VLOOKUP('Ek.3-A'!F4230, Veriler!D:E, 2, 0)=0, "", VLOOKUP('Ek.3-A'!F4230, Veriler!D:E, 2, 0)))</f>
        <v/>
      </c>
      <c r="N4230" s="5" t="str">
        <f>IF('Ek.3-A'!P4230="", "", 'Ek.3-A'!P4230)</f>
        <v/>
      </c>
      <c r="O4230" s="142">
        <f>'Ek.3-A'!S4230</f>
        <v>0</v>
      </c>
      <c r="P4230" s="143" t="str">
        <f>'Ek.3-A'!L4230</f>
        <v/>
      </c>
      <c r="Q4230" s="24" t="str">
        <f>'Ek.3-A'!M4230</f>
        <v/>
      </c>
      <c r="R4230" s="24">
        <f t="shared" si="895"/>
        <v>0</v>
      </c>
      <c r="S4230" s="141" t="str">
        <f t="shared" si="896"/>
        <v>H</v>
      </c>
      <c r="T4230" s="24">
        <f>IF(S4230="E",SUM($R$5:R4230),0)</f>
        <v>0</v>
      </c>
      <c r="U4230" s="143">
        <f t="shared" si="897"/>
        <v>0</v>
      </c>
    </row>
    <row r="4231" spans="1:21" x14ac:dyDescent="0.25">
      <c r="A4231" s="6">
        <v>43.31</v>
      </c>
      <c r="B4231" s="31" t="s">
        <v>90</v>
      </c>
      <c r="D4231" s="87">
        <v>400219300000</v>
      </c>
      <c r="E4231" s="3">
        <v>0.6</v>
      </c>
      <c r="K4231" s="3">
        <f t="shared" si="898"/>
        <v>3117</v>
      </c>
      <c r="L4231" s="97" t="str">
        <f>IF(TRIM('Ek.3-A'!F4231)&lt;&gt;"","var","yok")</f>
        <v>yok</v>
      </c>
      <c r="M4231" s="5" t="str">
        <f>IF('Ek.3-A'!F4231="", "", IF(VLOOKUP('Ek.3-A'!F4231, Veriler!D:E, 2, 0)=0, "", VLOOKUP('Ek.3-A'!F4231, Veriler!D:E, 2, 0)))</f>
        <v/>
      </c>
      <c r="N4231" s="5" t="str">
        <f>IF('Ek.3-A'!P4231="", "", 'Ek.3-A'!P4231)</f>
        <v/>
      </c>
      <c r="O4231" s="142">
        <f>'Ek.3-A'!S4231</f>
        <v>0</v>
      </c>
      <c r="P4231" s="143" t="str">
        <f>'Ek.3-A'!L4231</f>
        <v/>
      </c>
      <c r="Q4231" s="24" t="str">
        <f>'Ek.3-A'!M4231</f>
        <v/>
      </c>
      <c r="R4231" s="24">
        <f t="shared" si="895"/>
        <v>0</v>
      </c>
      <c r="S4231" s="141" t="str">
        <f t="shared" si="896"/>
        <v>H</v>
      </c>
      <c r="T4231" s="24">
        <f>IF(S4231="E",SUM($R$5:R4231),0)</f>
        <v>0</v>
      </c>
      <c r="U4231" s="143">
        <f t="shared" si="897"/>
        <v>0</v>
      </c>
    </row>
    <row r="4232" spans="1:21" x14ac:dyDescent="0.25">
      <c r="A4232" s="6">
        <v>43.32</v>
      </c>
      <c r="B4232" s="31" t="s">
        <v>90</v>
      </c>
      <c r="D4232" s="89">
        <v>400219200000</v>
      </c>
      <c r="E4232" s="3">
        <v>0.6</v>
      </c>
      <c r="K4232" s="3">
        <f t="shared" si="898"/>
        <v>3118</v>
      </c>
      <c r="L4232" s="97" t="str">
        <f>IF(TRIM('Ek.3-A'!F4232)&lt;&gt;"","var","yok")</f>
        <v>yok</v>
      </c>
      <c r="M4232" s="5" t="str">
        <f>IF('Ek.3-A'!F4232="", "", IF(VLOOKUP('Ek.3-A'!F4232, Veriler!D:E, 2, 0)=0, "", VLOOKUP('Ek.3-A'!F4232, Veriler!D:E, 2, 0)))</f>
        <v/>
      </c>
      <c r="N4232" s="5" t="str">
        <f>IF('Ek.3-A'!P4232="", "", 'Ek.3-A'!P4232)</f>
        <v/>
      </c>
      <c r="O4232" s="142">
        <f>'Ek.3-A'!S4232</f>
        <v>0</v>
      </c>
      <c r="P4232" s="143" t="str">
        <f>'Ek.3-A'!L4232</f>
        <v/>
      </c>
      <c r="Q4232" s="24" t="str">
        <f>'Ek.3-A'!M4232</f>
        <v/>
      </c>
      <c r="R4232" s="24">
        <f t="shared" si="895"/>
        <v>0</v>
      </c>
      <c r="S4232" s="141" t="str">
        <f t="shared" si="896"/>
        <v>H</v>
      </c>
      <c r="T4232" s="24">
        <f>IF(S4232="E",SUM($R$5:R4232),0)</f>
        <v>0</v>
      </c>
      <c r="U4232" s="143">
        <f t="shared" si="897"/>
        <v>0</v>
      </c>
    </row>
    <row r="4233" spans="1:21" x14ac:dyDescent="0.25">
      <c r="A4233" s="6">
        <v>43.33</v>
      </c>
      <c r="B4233" s="31" t="s">
        <v>90</v>
      </c>
      <c r="D4233" s="87">
        <v>270750000011</v>
      </c>
      <c r="E4233" s="3">
        <v>0.6</v>
      </c>
      <c r="K4233" s="3">
        <f t="shared" si="898"/>
        <v>3119</v>
      </c>
      <c r="L4233" s="97" t="str">
        <f>IF(TRIM('Ek.3-A'!F4233)&lt;&gt;"","var","yok")</f>
        <v>yok</v>
      </c>
      <c r="M4233" s="5" t="str">
        <f>IF('Ek.3-A'!F4233="", "", IF(VLOOKUP('Ek.3-A'!F4233, Veriler!D:E, 2, 0)=0, "", VLOOKUP('Ek.3-A'!F4233, Veriler!D:E, 2, 0)))</f>
        <v/>
      </c>
      <c r="N4233" s="5" t="str">
        <f>IF('Ek.3-A'!P4233="", "", 'Ek.3-A'!P4233)</f>
        <v/>
      </c>
      <c r="O4233" s="142">
        <f>'Ek.3-A'!S4233</f>
        <v>0</v>
      </c>
      <c r="P4233" s="143" t="str">
        <f>'Ek.3-A'!L4233</f>
        <v/>
      </c>
      <c r="Q4233" s="24" t="str">
        <f>'Ek.3-A'!M4233</f>
        <v/>
      </c>
      <c r="R4233" s="24">
        <f t="shared" si="895"/>
        <v>0</v>
      </c>
      <c r="S4233" s="141" t="str">
        <f t="shared" si="896"/>
        <v>H</v>
      </c>
      <c r="T4233" s="24">
        <f>IF(S4233="E",SUM($R$5:R4233),0)</f>
        <v>0</v>
      </c>
      <c r="U4233" s="143">
        <f t="shared" si="897"/>
        <v>0</v>
      </c>
    </row>
    <row r="4234" spans="1:21" x14ac:dyDescent="0.25">
      <c r="A4234" s="6">
        <v>43.34</v>
      </c>
      <c r="B4234" s="31" t="s">
        <v>90</v>
      </c>
      <c r="D4234" s="89">
        <v>291619951000</v>
      </c>
      <c r="E4234" s="3">
        <v>0.6</v>
      </c>
      <c r="K4234" s="3">
        <f t="shared" si="898"/>
        <v>3120</v>
      </c>
      <c r="L4234" s="97" t="str">
        <f>IF(TRIM('Ek.3-A'!F4234)&lt;&gt;"","var","yok")</f>
        <v>yok</v>
      </c>
      <c r="M4234" s="5" t="str">
        <f>IF('Ek.3-A'!F4234="", "", IF(VLOOKUP('Ek.3-A'!F4234, Veriler!D:E, 2, 0)=0, "", VLOOKUP('Ek.3-A'!F4234, Veriler!D:E, 2, 0)))</f>
        <v/>
      </c>
      <c r="N4234" s="5" t="str">
        <f>IF('Ek.3-A'!P4234="", "", 'Ek.3-A'!P4234)</f>
        <v/>
      </c>
      <c r="O4234" s="142">
        <f>'Ek.3-A'!S4234</f>
        <v>0</v>
      </c>
      <c r="P4234" s="143" t="str">
        <f>'Ek.3-A'!L4234</f>
        <v/>
      </c>
      <c r="Q4234" s="24" t="str">
        <f>'Ek.3-A'!M4234</f>
        <v/>
      </c>
      <c r="R4234" s="24">
        <f t="shared" si="895"/>
        <v>0</v>
      </c>
      <c r="S4234" s="141" t="str">
        <f t="shared" si="896"/>
        <v>H</v>
      </c>
      <c r="T4234" s="24">
        <f>IF(S4234="E",SUM($R$5:R4234),0)</f>
        <v>0</v>
      </c>
      <c r="U4234" s="143">
        <f t="shared" si="897"/>
        <v>0</v>
      </c>
    </row>
    <row r="4235" spans="1:21" x14ac:dyDescent="0.25">
      <c r="A4235" s="6">
        <v>43.35</v>
      </c>
      <c r="B4235" s="31" t="s">
        <v>90</v>
      </c>
      <c r="D4235" s="87">
        <v>382460990000</v>
      </c>
      <c r="E4235" s="3">
        <v>0.6</v>
      </c>
      <c r="K4235" s="3">
        <f t="shared" si="898"/>
        <v>3121</v>
      </c>
      <c r="L4235" s="97" t="str">
        <f>IF(TRIM('Ek.3-A'!F4235)&lt;&gt;"","var","yok")</f>
        <v>yok</v>
      </c>
      <c r="M4235" s="5" t="str">
        <f>IF('Ek.3-A'!F4235="", "", IF(VLOOKUP('Ek.3-A'!F4235, Veriler!D:E, 2, 0)=0, "", VLOOKUP('Ek.3-A'!F4235, Veriler!D:E, 2, 0)))</f>
        <v/>
      </c>
      <c r="N4235" s="5" t="str">
        <f>IF('Ek.3-A'!P4235="", "", 'Ek.3-A'!P4235)</f>
        <v/>
      </c>
      <c r="O4235" s="142">
        <f>'Ek.3-A'!S4235</f>
        <v>0</v>
      </c>
      <c r="P4235" s="143" t="str">
        <f>'Ek.3-A'!L4235</f>
        <v/>
      </c>
      <c r="Q4235" s="24" t="str">
        <f>'Ek.3-A'!M4235</f>
        <v/>
      </c>
      <c r="R4235" s="24">
        <f t="shared" si="895"/>
        <v>0</v>
      </c>
      <c r="S4235" s="141" t="str">
        <f t="shared" si="896"/>
        <v>H</v>
      </c>
      <c r="T4235" s="24">
        <f>IF(S4235="E",SUM($R$5:R4235),0)</f>
        <v>0</v>
      </c>
      <c r="U4235" s="143">
        <f t="shared" si="897"/>
        <v>0</v>
      </c>
    </row>
    <row r="4236" spans="1:21" x14ac:dyDescent="0.25">
      <c r="A4236" s="6">
        <v>43.36</v>
      </c>
      <c r="B4236" s="31" t="s">
        <v>90</v>
      </c>
      <c r="D4236" s="89">
        <v>690320101012</v>
      </c>
      <c r="E4236" s="3">
        <v>0.6</v>
      </c>
      <c r="K4236" s="3">
        <f t="shared" si="898"/>
        <v>3122</v>
      </c>
      <c r="L4236" s="97" t="str">
        <f>IF(TRIM('Ek.3-A'!F4236)&lt;&gt;"","var","yok")</f>
        <v>yok</v>
      </c>
      <c r="M4236" s="5" t="str">
        <f>IF('Ek.3-A'!F4236="", "", IF(VLOOKUP('Ek.3-A'!F4236, Veriler!D:E, 2, 0)=0, "", VLOOKUP('Ek.3-A'!F4236, Veriler!D:E, 2, 0)))</f>
        <v/>
      </c>
      <c r="N4236" s="5" t="str">
        <f>IF('Ek.3-A'!P4236="", "", 'Ek.3-A'!P4236)</f>
        <v/>
      </c>
      <c r="O4236" s="142">
        <f>'Ek.3-A'!S4236</f>
        <v>0</v>
      </c>
      <c r="P4236" s="143" t="str">
        <f>'Ek.3-A'!L4236</f>
        <v/>
      </c>
      <c r="Q4236" s="24" t="str">
        <f>'Ek.3-A'!M4236</f>
        <v/>
      </c>
      <c r="R4236" s="24">
        <f t="shared" si="895"/>
        <v>0</v>
      </c>
      <c r="S4236" s="141" t="str">
        <f t="shared" si="896"/>
        <v>H</v>
      </c>
      <c r="T4236" s="24">
        <f>IF(S4236="E",SUM($R$5:R4236),0)</f>
        <v>0</v>
      </c>
      <c r="U4236" s="143">
        <f t="shared" si="897"/>
        <v>0</v>
      </c>
    </row>
    <row r="4237" spans="1:21" x14ac:dyDescent="0.25">
      <c r="A4237" s="6">
        <v>43.37</v>
      </c>
      <c r="B4237" s="31" t="s">
        <v>90</v>
      </c>
      <c r="D4237" s="87">
        <v>271019990011</v>
      </c>
      <c r="E4237" s="3">
        <v>0.6</v>
      </c>
      <c r="L4237" s="97"/>
      <c r="M4237" s="5"/>
      <c r="N4237" s="5"/>
      <c r="O4237" s="5"/>
      <c r="Q4237" s="23"/>
      <c r="T4237" s="24"/>
      <c r="U4237" s="25"/>
    </row>
    <row r="4238" spans="1:21" x14ac:dyDescent="0.25">
      <c r="A4238" s="6">
        <v>43.38</v>
      </c>
      <c r="B4238" s="31" t="s">
        <v>90</v>
      </c>
      <c r="D4238" s="89">
        <v>851140001000</v>
      </c>
      <c r="E4238" s="3">
        <v>0.6</v>
      </c>
      <c r="K4238" s="3">
        <f>K4236+1</f>
        <v>3123</v>
      </c>
      <c r="L4238" s="97" t="str">
        <f>IF(TRIM('Ek.3-A'!F4238)&lt;&gt;"","var","yok")</f>
        <v>yok</v>
      </c>
      <c r="M4238" s="5" t="str">
        <f>IF('Ek.3-A'!F4238="", "", IF(VLOOKUP('Ek.3-A'!F4238, Veriler!D:E, 2, 0)=0, "", VLOOKUP('Ek.3-A'!F4238, Veriler!D:E, 2, 0)))</f>
        <v/>
      </c>
      <c r="N4238" s="5" t="str">
        <f>IF('Ek.3-A'!P4238="", "", 'Ek.3-A'!P4238)</f>
        <v/>
      </c>
      <c r="O4238" s="142">
        <f>'Ek.3-A'!S4238</f>
        <v>0</v>
      </c>
      <c r="P4238" s="143" t="str">
        <f>'Ek.3-A'!L4238</f>
        <v/>
      </c>
      <c r="Q4238" s="24" t="str">
        <f>'Ek.3-A'!M4238</f>
        <v/>
      </c>
      <c r="R4238" s="24">
        <f t="shared" ref="R4238:R4251" si="899">IF(L4238="var",0,IF(Q4238&lt;=0.005,Q4238,0))</f>
        <v>0</v>
      </c>
      <c r="S4238" s="141" t="str">
        <f t="shared" ref="S4238:S4251" si="900">IF(Q4238&lt;=0.005,"E","H")</f>
        <v>H</v>
      </c>
      <c r="T4238" s="24">
        <f>IF(S4238="E",SUM($R$5:R4238),0)</f>
        <v>0</v>
      </c>
      <c r="U4238" s="143">
        <f t="shared" ref="U4238:U4251" si="901">IF(T4238&lt;=0.1, O4238, IF(R4238&gt;$G$2, R4238*O4238, $G$2*O4238))</f>
        <v>0</v>
      </c>
    </row>
    <row r="4239" spans="1:21" x14ac:dyDescent="0.25">
      <c r="A4239" s="6">
        <v>43.39</v>
      </c>
      <c r="B4239" s="31" t="s">
        <v>90</v>
      </c>
      <c r="D4239" s="87">
        <v>850300989011</v>
      </c>
      <c r="E4239" s="3">
        <v>0.6</v>
      </c>
      <c r="K4239" s="3">
        <f t="shared" ref="K4239:K4251" si="902">K4238+1</f>
        <v>3124</v>
      </c>
      <c r="L4239" s="97" t="str">
        <f>IF(TRIM('Ek.3-A'!F4239)&lt;&gt;"","var","yok")</f>
        <v>yok</v>
      </c>
      <c r="M4239" s="5" t="str">
        <f>IF('Ek.3-A'!F4239="", "", IF(VLOOKUP('Ek.3-A'!F4239, Veriler!D:E, 2, 0)=0, "", VLOOKUP('Ek.3-A'!F4239, Veriler!D:E, 2, 0)))</f>
        <v/>
      </c>
      <c r="N4239" s="5" t="str">
        <f>IF('Ek.3-A'!P4239="", "", 'Ek.3-A'!P4239)</f>
        <v/>
      </c>
      <c r="O4239" s="142">
        <f>'Ek.3-A'!S4239</f>
        <v>0</v>
      </c>
      <c r="P4239" s="143" t="str">
        <f>'Ek.3-A'!L4239</f>
        <v/>
      </c>
      <c r="Q4239" s="24" t="str">
        <f>'Ek.3-A'!M4239</f>
        <v/>
      </c>
      <c r="R4239" s="24">
        <f t="shared" si="899"/>
        <v>0</v>
      </c>
      <c r="S4239" s="141" t="str">
        <f t="shared" si="900"/>
        <v>H</v>
      </c>
      <c r="T4239" s="24">
        <f>IF(S4239="E",SUM($R$5:R4239),0)</f>
        <v>0</v>
      </c>
      <c r="U4239" s="143">
        <f t="shared" si="901"/>
        <v>0</v>
      </c>
    </row>
    <row r="4240" spans="1:21" x14ac:dyDescent="0.25">
      <c r="A4240" s="6">
        <v>43.4</v>
      </c>
      <c r="B4240" s="31" t="s">
        <v>90</v>
      </c>
      <c r="D4240" s="89">
        <v>854232450000</v>
      </c>
      <c r="E4240" s="3">
        <v>0.6</v>
      </c>
      <c r="K4240" s="3">
        <f t="shared" si="902"/>
        <v>3125</v>
      </c>
      <c r="L4240" s="97" t="str">
        <f>IF(TRIM('Ek.3-A'!F4240)&lt;&gt;"","var","yok")</f>
        <v>yok</v>
      </c>
      <c r="M4240" s="5" t="str">
        <f>IF('Ek.3-A'!F4240="", "", IF(VLOOKUP('Ek.3-A'!F4240, Veriler!D:E, 2, 0)=0, "", VLOOKUP('Ek.3-A'!F4240, Veriler!D:E, 2, 0)))</f>
        <v/>
      </c>
      <c r="N4240" s="5" t="str">
        <f>IF('Ek.3-A'!P4240="", "", 'Ek.3-A'!P4240)</f>
        <v/>
      </c>
      <c r="O4240" s="142">
        <f>'Ek.3-A'!S4240</f>
        <v>0</v>
      </c>
      <c r="P4240" s="143" t="str">
        <f>'Ek.3-A'!L4240</f>
        <v/>
      </c>
      <c r="Q4240" s="24" t="str">
        <f>'Ek.3-A'!M4240</f>
        <v/>
      </c>
      <c r="R4240" s="24">
        <f t="shared" si="899"/>
        <v>0</v>
      </c>
      <c r="S4240" s="141" t="str">
        <f t="shared" si="900"/>
        <v>H</v>
      </c>
      <c r="T4240" s="24">
        <f>IF(S4240="E",SUM($R$5:R4240),0)</f>
        <v>0</v>
      </c>
      <c r="U4240" s="143">
        <f t="shared" si="901"/>
        <v>0</v>
      </c>
    </row>
    <row r="4241" spans="1:41" x14ac:dyDescent="0.25">
      <c r="A4241" s="6">
        <v>43.41</v>
      </c>
      <c r="B4241" s="31" t="s">
        <v>90</v>
      </c>
      <c r="D4241" s="87">
        <v>291570502000</v>
      </c>
      <c r="E4241" s="3">
        <v>0.6</v>
      </c>
      <c r="K4241" s="3">
        <f t="shared" si="902"/>
        <v>3126</v>
      </c>
      <c r="L4241" s="97" t="str">
        <f>IF(TRIM('Ek.3-A'!F4241)&lt;&gt;"","var","yok")</f>
        <v>yok</v>
      </c>
      <c r="M4241" s="5" t="str">
        <f>IF('Ek.3-A'!F4241="", "", IF(VLOOKUP('Ek.3-A'!F4241, Veriler!D:E, 2, 0)=0, "", VLOOKUP('Ek.3-A'!F4241, Veriler!D:E, 2, 0)))</f>
        <v/>
      </c>
      <c r="N4241" s="5" t="str">
        <f>IF('Ek.3-A'!P4241="", "", 'Ek.3-A'!P4241)</f>
        <v/>
      </c>
      <c r="O4241" s="142">
        <f>'Ek.3-A'!S4241</f>
        <v>0</v>
      </c>
      <c r="P4241" s="143" t="str">
        <f>'Ek.3-A'!L4241</f>
        <v/>
      </c>
      <c r="Q4241" s="24" t="str">
        <f>'Ek.3-A'!M4241</f>
        <v/>
      </c>
      <c r="R4241" s="24">
        <f t="shared" si="899"/>
        <v>0</v>
      </c>
      <c r="S4241" s="141" t="str">
        <f t="shared" si="900"/>
        <v>H</v>
      </c>
      <c r="T4241" s="24">
        <f>IF(S4241="E",SUM($R$5:R4241),0)</f>
        <v>0</v>
      </c>
      <c r="U4241" s="143">
        <f t="shared" si="901"/>
        <v>0</v>
      </c>
    </row>
    <row r="4242" spans="1:41" x14ac:dyDescent="0.25">
      <c r="A4242" s="6">
        <v>43.42</v>
      </c>
      <c r="B4242" s="31" t="s">
        <v>90</v>
      </c>
      <c r="D4242" s="89">
        <v>291570501015</v>
      </c>
      <c r="E4242" s="3">
        <v>0.6</v>
      </c>
      <c r="K4242" s="3">
        <f t="shared" si="902"/>
        <v>3127</v>
      </c>
      <c r="L4242" s="97" t="str">
        <f>IF(TRIM('Ek.3-A'!F4242)&lt;&gt;"","var","yok")</f>
        <v>yok</v>
      </c>
      <c r="M4242" s="5" t="str">
        <f>IF('Ek.3-A'!F4242="", "", IF(VLOOKUP('Ek.3-A'!F4242, Veriler!D:E, 2, 0)=0, "", VLOOKUP('Ek.3-A'!F4242, Veriler!D:E, 2, 0)))</f>
        <v/>
      </c>
      <c r="N4242" s="5" t="str">
        <f>IF('Ek.3-A'!P4242="", "", 'Ek.3-A'!P4242)</f>
        <v/>
      </c>
      <c r="O4242" s="142">
        <f>'Ek.3-A'!S4242</f>
        <v>0</v>
      </c>
      <c r="P4242" s="143" t="str">
        <f>'Ek.3-A'!L4242</f>
        <v/>
      </c>
      <c r="Q4242" s="24" t="str">
        <f>'Ek.3-A'!M4242</f>
        <v/>
      </c>
      <c r="R4242" s="24">
        <f t="shared" si="899"/>
        <v>0</v>
      </c>
      <c r="S4242" s="141" t="str">
        <f t="shared" si="900"/>
        <v>H</v>
      </c>
      <c r="T4242" s="24">
        <f>IF(S4242="E",SUM($R$5:R4242),0)</f>
        <v>0</v>
      </c>
      <c r="U4242" s="143">
        <f t="shared" si="901"/>
        <v>0</v>
      </c>
    </row>
    <row r="4243" spans="1:41" x14ac:dyDescent="0.25">
      <c r="A4243" s="6">
        <v>43.43</v>
      </c>
      <c r="B4243" s="31" t="s">
        <v>90</v>
      </c>
      <c r="D4243" s="87">
        <v>291570503018</v>
      </c>
      <c r="E4243" s="3">
        <v>0.6</v>
      </c>
      <c r="K4243" s="3">
        <f t="shared" si="902"/>
        <v>3128</v>
      </c>
      <c r="L4243" s="97" t="str">
        <f>IF(TRIM('Ek.3-A'!F4243)&lt;&gt;"","var","yok")</f>
        <v>yok</v>
      </c>
      <c r="M4243" s="5" t="str">
        <f>IF('Ek.3-A'!F4243="", "", IF(VLOOKUP('Ek.3-A'!F4243, Veriler!D:E, 2, 0)=0, "", VLOOKUP('Ek.3-A'!F4243, Veriler!D:E, 2, 0)))</f>
        <v/>
      </c>
      <c r="N4243" s="5" t="str">
        <f>IF('Ek.3-A'!P4243="", "", 'Ek.3-A'!P4243)</f>
        <v/>
      </c>
      <c r="O4243" s="142">
        <f>'Ek.3-A'!S4243</f>
        <v>0</v>
      </c>
      <c r="P4243" s="143" t="str">
        <f>'Ek.3-A'!L4243</f>
        <v/>
      </c>
      <c r="Q4243" s="24" t="str">
        <f>'Ek.3-A'!M4243</f>
        <v/>
      </c>
      <c r="R4243" s="24">
        <f t="shared" si="899"/>
        <v>0</v>
      </c>
      <c r="S4243" s="141" t="str">
        <f t="shared" si="900"/>
        <v>H</v>
      </c>
      <c r="T4243" s="24">
        <f>IF(S4243="E",SUM($R$5:R4243),0)</f>
        <v>0</v>
      </c>
      <c r="U4243" s="143">
        <f t="shared" si="901"/>
        <v>0</v>
      </c>
    </row>
    <row r="4244" spans="1:41" x14ac:dyDescent="0.25">
      <c r="A4244" s="6">
        <v>43.44</v>
      </c>
      <c r="B4244" s="31" t="s">
        <v>90</v>
      </c>
      <c r="D4244" s="89">
        <v>290517002012</v>
      </c>
      <c r="E4244" s="3">
        <v>0.6</v>
      </c>
      <c r="K4244" s="3">
        <f t="shared" si="902"/>
        <v>3129</v>
      </c>
      <c r="L4244" s="97" t="str">
        <f>IF(TRIM('Ek.3-A'!F4244)&lt;&gt;"","var","yok")</f>
        <v>yok</v>
      </c>
      <c r="M4244" s="5" t="str">
        <f>IF('Ek.3-A'!F4244="", "", IF(VLOOKUP('Ek.3-A'!F4244, Veriler!D:E, 2, 0)=0, "", VLOOKUP('Ek.3-A'!F4244, Veriler!D:E, 2, 0)))</f>
        <v/>
      </c>
      <c r="N4244" s="5" t="str">
        <f>IF('Ek.3-A'!P4244="", "", 'Ek.3-A'!P4244)</f>
        <v/>
      </c>
      <c r="O4244" s="142">
        <f>'Ek.3-A'!S4244</f>
        <v>0</v>
      </c>
      <c r="P4244" s="143" t="str">
        <f>'Ek.3-A'!L4244</f>
        <v/>
      </c>
      <c r="Q4244" s="24" t="str">
        <f>'Ek.3-A'!M4244</f>
        <v/>
      </c>
      <c r="R4244" s="24">
        <f t="shared" si="899"/>
        <v>0</v>
      </c>
      <c r="S4244" s="141" t="str">
        <f t="shared" si="900"/>
        <v>H</v>
      </c>
      <c r="T4244" s="24">
        <f>IF(S4244="E",SUM($R$5:R4244),0)</f>
        <v>0</v>
      </c>
      <c r="U4244" s="143">
        <f t="shared" si="901"/>
        <v>0</v>
      </c>
    </row>
    <row r="4245" spans="1:41" x14ac:dyDescent="0.25">
      <c r="A4245" s="6">
        <v>43.45</v>
      </c>
      <c r="B4245" s="31" t="s">
        <v>90</v>
      </c>
      <c r="D4245" s="87">
        <v>901110000000</v>
      </c>
      <c r="E4245" s="3">
        <v>0.6</v>
      </c>
      <c r="K4245" s="3">
        <f t="shared" si="902"/>
        <v>3130</v>
      </c>
      <c r="L4245" s="97" t="str">
        <f>IF(TRIM('Ek.3-A'!F4245)&lt;&gt;"","var","yok")</f>
        <v>yok</v>
      </c>
      <c r="M4245" s="5" t="str">
        <f>IF('Ek.3-A'!F4245="", "", IF(VLOOKUP('Ek.3-A'!F4245, Veriler!D:E, 2, 0)=0, "", VLOOKUP('Ek.3-A'!F4245, Veriler!D:E, 2, 0)))</f>
        <v/>
      </c>
      <c r="N4245" s="5" t="str">
        <f>IF('Ek.3-A'!P4245="", "", 'Ek.3-A'!P4245)</f>
        <v/>
      </c>
      <c r="O4245" s="142">
        <f>'Ek.3-A'!S4245</f>
        <v>0</v>
      </c>
      <c r="P4245" s="143" t="str">
        <f>'Ek.3-A'!L4245</f>
        <v/>
      </c>
      <c r="Q4245" s="24" t="str">
        <f>'Ek.3-A'!M4245</f>
        <v/>
      </c>
      <c r="R4245" s="24">
        <f t="shared" si="899"/>
        <v>0</v>
      </c>
      <c r="S4245" s="141" t="str">
        <f t="shared" si="900"/>
        <v>H</v>
      </c>
      <c r="T4245" s="24">
        <f>IF(S4245="E",SUM($R$5:R4245),0)</f>
        <v>0</v>
      </c>
      <c r="U4245" s="143">
        <f t="shared" si="901"/>
        <v>0</v>
      </c>
    </row>
    <row r="4246" spans="1:41" x14ac:dyDescent="0.25">
      <c r="A4246" s="6">
        <v>43.46</v>
      </c>
      <c r="B4246" s="31" t="s">
        <v>90</v>
      </c>
      <c r="D4246" s="89">
        <v>294110000024</v>
      </c>
      <c r="E4246" s="3">
        <v>0.6</v>
      </c>
      <c r="K4246" s="3">
        <f t="shared" si="902"/>
        <v>3131</v>
      </c>
      <c r="L4246" s="97" t="str">
        <f>IF(TRIM('Ek.3-A'!F4246)&lt;&gt;"","var","yok")</f>
        <v>yok</v>
      </c>
      <c r="M4246" s="5" t="str">
        <f>IF('Ek.3-A'!F4246="", "", IF(VLOOKUP('Ek.3-A'!F4246, Veriler!D:E, 2, 0)=0, "", VLOOKUP('Ek.3-A'!F4246, Veriler!D:E, 2, 0)))</f>
        <v/>
      </c>
      <c r="N4246" s="5" t="str">
        <f>IF('Ek.3-A'!P4246="", "", 'Ek.3-A'!P4246)</f>
        <v/>
      </c>
      <c r="O4246" s="142">
        <f>'Ek.3-A'!S4246</f>
        <v>0</v>
      </c>
      <c r="P4246" s="143" t="str">
        <f>'Ek.3-A'!L4246</f>
        <v/>
      </c>
      <c r="Q4246" s="24" t="str">
        <f>'Ek.3-A'!M4246</f>
        <v/>
      </c>
      <c r="R4246" s="24">
        <f t="shared" si="899"/>
        <v>0</v>
      </c>
      <c r="S4246" s="141" t="str">
        <f t="shared" si="900"/>
        <v>H</v>
      </c>
      <c r="T4246" s="24">
        <f>IF(S4246="E",SUM($R$5:R4246),0)</f>
        <v>0</v>
      </c>
      <c r="U4246" s="143">
        <f t="shared" si="901"/>
        <v>0</v>
      </c>
    </row>
    <row r="4247" spans="1:41" x14ac:dyDescent="0.25">
      <c r="A4247" s="6">
        <v>43.47</v>
      </c>
      <c r="B4247" s="31" t="s">
        <v>90</v>
      </c>
      <c r="D4247" s="87">
        <v>293729000019</v>
      </c>
      <c r="E4247" s="3">
        <v>0.6</v>
      </c>
      <c r="K4247" s="3">
        <f t="shared" si="902"/>
        <v>3132</v>
      </c>
      <c r="L4247" s="97" t="str">
        <f>IF(TRIM('Ek.3-A'!F4247)&lt;&gt;"","var","yok")</f>
        <v>yok</v>
      </c>
      <c r="M4247" s="5" t="str">
        <f>IF('Ek.3-A'!F4247="", "", IF(VLOOKUP('Ek.3-A'!F4247, Veriler!D:E, 2, 0)=0, "", VLOOKUP('Ek.3-A'!F4247, Veriler!D:E, 2, 0)))</f>
        <v/>
      </c>
      <c r="N4247" s="5" t="str">
        <f>IF('Ek.3-A'!P4247="", "", 'Ek.3-A'!P4247)</f>
        <v/>
      </c>
      <c r="O4247" s="142">
        <f>'Ek.3-A'!S4247</f>
        <v>0</v>
      </c>
      <c r="P4247" s="143" t="str">
        <f>'Ek.3-A'!L4247</f>
        <v/>
      </c>
      <c r="Q4247" s="24" t="str">
        <f>'Ek.3-A'!M4247</f>
        <v/>
      </c>
      <c r="R4247" s="24">
        <f t="shared" si="899"/>
        <v>0</v>
      </c>
      <c r="S4247" s="141" t="str">
        <f t="shared" si="900"/>
        <v>H</v>
      </c>
      <c r="T4247" s="24">
        <f>IF(S4247="E",SUM($R$5:R4247),0)</f>
        <v>0</v>
      </c>
      <c r="U4247" s="143">
        <f t="shared" si="901"/>
        <v>0</v>
      </c>
    </row>
    <row r="4248" spans="1:41" x14ac:dyDescent="0.25">
      <c r="A4248" s="6">
        <v>43.48</v>
      </c>
      <c r="B4248" s="31" t="s">
        <v>90</v>
      </c>
      <c r="D4248" s="89">
        <v>290613100000</v>
      </c>
      <c r="E4248" s="3">
        <v>0.6</v>
      </c>
      <c r="K4248" s="3">
        <f t="shared" si="902"/>
        <v>3133</v>
      </c>
      <c r="L4248" s="97" t="str">
        <f>IF(TRIM('Ek.3-A'!F4248)&lt;&gt;"","var","yok")</f>
        <v>yok</v>
      </c>
      <c r="M4248" s="5" t="str">
        <f>IF('Ek.3-A'!F4248="", "", IF(VLOOKUP('Ek.3-A'!F4248, Veriler!D:E, 2, 0)=0, "", VLOOKUP('Ek.3-A'!F4248, Veriler!D:E, 2, 0)))</f>
        <v/>
      </c>
      <c r="N4248" s="5" t="str">
        <f>IF('Ek.3-A'!P4248="", "", 'Ek.3-A'!P4248)</f>
        <v/>
      </c>
      <c r="O4248" s="142">
        <f>'Ek.3-A'!S4248</f>
        <v>0</v>
      </c>
      <c r="P4248" s="143" t="str">
        <f>'Ek.3-A'!L4248</f>
        <v/>
      </c>
      <c r="Q4248" s="24" t="str">
        <f>'Ek.3-A'!M4248</f>
        <v/>
      </c>
      <c r="R4248" s="24">
        <f t="shared" si="899"/>
        <v>0</v>
      </c>
      <c r="S4248" s="141" t="str">
        <f t="shared" si="900"/>
        <v>H</v>
      </c>
      <c r="T4248" s="24">
        <f>IF(S4248="E",SUM($R$5:R4248),0)</f>
        <v>0</v>
      </c>
      <c r="U4248" s="143">
        <f t="shared" si="901"/>
        <v>0</v>
      </c>
    </row>
    <row r="4249" spans="1:41" x14ac:dyDescent="0.25">
      <c r="A4249" s="6">
        <v>43.49</v>
      </c>
      <c r="B4249" s="31" t="s">
        <v>90</v>
      </c>
      <c r="D4249" s="87">
        <v>130219709910</v>
      </c>
      <c r="E4249" s="3">
        <v>0.6</v>
      </c>
      <c r="K4249" s="3">
        <f t="shared" si="902"/>
        <v>3134</v>
      </c>
      <c r="L4249" s="97" t="str">
        <f>IF(TRIM('Ek.3-A'!F4249)&lt;&gt;"","var","yok")</f>
        <v>yok</v>
      </c>
      <c r="M4249" s="5" t="str">
        <f>IF('Ek.3-A'!F4249="", "", IF(VLOOKUP('Ek.3-A'!F4249, Veriler!D:E, 2, 0)=0, "", VLOOKUP('Ek.3-A'!F4249, Veriler!D:E, 2, 0)))</f>
        <v/>
      </c>
      <c r="N4249" s="5" t="str">
        <f>IF('Ek.3-A'!P4249="", "", 'Ek.3-A'!P4249)</f>
        <v/>
      </c>
      <c r="O4249" s="142">
        <f>'Ek.3-A'!S4249</f>
        <v>0</v>
      </c>
      <c r="P4249" s="143" t="str">
        <f>'Ek.3-A'!L4249</f>
        <v/>
      </c>
      <c r="Q4249" s="24" t="str">
        <f>'Ek.3-A'!M4249</f>
        <v/>
      </c>
      <c r="R4249" s="24">
        <f t="shared" si="899"/>
        <v>0</v>
      </c>
      <c r="S4249" s="141" t="str">
        <f t="shared" si="900"/>
        <v>H</v>
      </c>
      <c r="T4249" s="24">
        <f>IF(S4249="E",SUM($R$5:R4249),0)</f>
        <v>0</v>
      </c>
      <c r="U4249" s="143">
        <f t="shared" si="901"/>
        <v>0</v>
      </c>
    </row>
    <row r="4250" spans="1:41" x14ac:dyDescent="0.25">
      <c r="A4250" s="6">
        <v>43.5</v>
      </c>
      <c r="B4250" s="31" t="s">
        <v>90</v>
      </c>
      <c r="D4250" s="89">
        <v>293890909015</v>
      </c>
      <c r="E4250" s="3">
        <v>0.6</v>
      </c>
      <c r="K4250" s="3">
        <f t="shared" si="902"/>
        <v>3135</v>
      </c>
      <c r="L4250" s="97" t="str">
        <f>IF(TRIM('Ek.3-A'!F4250)&lt;&gt;"","var","yok")</f>
        <v>yok</v>
      </c>
      <c r="M4250" s="5" t="str">
        <f>IF('Ek.3-A'!F4250="", "", IF(VLOOKUP('Ek.3-A'!F4250, Veriler!D:E, 2, 0)=0, "", VLOOKUP('Ek.3-A'!F4250, Veriler!D:E, 2, 0)))</f>
        <v/>
      </c>
      <c r="N4250" s="5" t="str">
        <f>IF('Ek.3-A'!P4250="", "", 'Ek.3-A'!P4250)</f>
        <v/>
      </c>
      <c r="O4250" s="142">
        <f>'Ek.3-A'!S4250</f>
        <v>0</v>
      </c>
      <c r="P4250" s="143" t="str">
        <f>'Ek.3-A'!L4250</f>
        <v/>
      </c>
      <c r="Q4250" s="24" t="str">
        <f>'Ek.3-A'!M4250</f>
        <v/>
      </c>
      <c r="R4250" s="24">
        <f t="shared" si="899"/>
        <v>0</v>
      </c>
      <c r="S4250" s="141" t="str">
        <f t="shared" si="900"/>
        <v>H</v>
      </c>
      <c r="T4250" s="24">
        <f>IF(S4250="E",SUM($R$5:R4250),0)</f>
        <v>0</v>
      </c>
      <c r="U4250" s="143">
        <f t="shared" si="901"/>
        <v>0</v>
      </c>
    </row>
    <row r="4251" spans="1:41" x14ac:dyDescent="0.25">
      <c r="A4251" s="6">
        <v>43.51</v>
      </c>
      <c r="B4251" s="31" t="s">
        <v>90</v>
      </c>
      <c r="D4251" s="87">
        <v>390320000000</v>
      </c>
      <c r="E4251" s="3">
        <v>0.6</v>
      </c>
      <c r="K4251" s="3">
        <f t="shared" si="902"/>
        <v>3136</v>
      </c>
      <c r="L4251" s="97" t="str">
        <f>IF(TRIM('Ek.3-A'!F4251)&lt;&gt;"","var","yok")</f>
        <v>yok</v>
      </c>
      <c r="M4251" s="5" t="str">
        <f>IF('Ek.3-A'!F4251="", "", IF(VLOOKUP('Ek.3-A'!F4251, Veriler!D:E, 2, 0)=0, "", VLOOKUP('Ek.3-A'!F4251, Veriler!D:E, 2, 0)))</f>
        <v/>
      </c>
      <c r="N4251" s="5" t="str">
        <f>IF('Ek.3-A'!P4251="", "", 'Ek.3-A'!P4251)</f>
        <v/>
      </c>
      <c r="O4251" s="142">
        <f>'Ek.3-A'!S4251</f>
        <v>0</v>
      </c>
      <c r="P4251" s="143" t="str">
        <f>'Ek.3-A'!L4251</f>
        <v/>
      </c>
      <c r="Q4251" s="24" t="str">
        <f>'Ek.3-A'!M4251</f>
        <v/>
      </c>
      <c r="R4251" s="24">
        <f t="shared" si="899"/>
        <v>0</v>
      </c>
      <c r="S4251" s="141" t="str">
        <f t="shared" si="900"/>
        <v>H</v>
      </c>
      <c r="T4251" s="24">
        <f>IF(S4251="E",SUM($R$5:R4251),0)</f>
        <v>0</v>
      </c>
      <c r="U4251" s="143">
        <f t="shared" si="901"/>
        <v>0</v>
      </c>
    </row>
    <row r="4252" spans="1:41" x14ac:dyDescent="0.25">
      <c r="A4252" s="6">
        <v>43.52</v>
      </c>
      <c r="B4252" s="31" t="s">
        <v>90</v>
      </c>
      <c r="D4252" s="89">
        <v>902920901000</v>
      </c>
      <c r="E4252" s="3">
        <v>0.6</v>
      </c>
      <c r="T4252" s="24"/>
      <c r="U4252" s="25"/>
      <c r="AO4252" s="140">
        <f>'Ek.3-A'!L4252</f>
        <v>0</v>
      </c>
    </row>
    <row r="4253" spans="1:41" x14ac:dyDescent="0.25">
      <c r="A4253" s="6">
        <v>43.53</v>
      </c>
      <c r="B4253" s="31" t="s">
        <v>90</v>
      </c>
      <c r="D4253" s="87">
        <v>902920909000</v>
      </c>
      <c r="E4253" s="3">
        <v>0.6</v>
      </c>
      <c r="T4253" s="24"/>
      <c r="U4253" s="25"/>
    </row>
    <row r="4254" spans="1:41" x14ac:dyDescent="0.25">
      <c r="A4254" s="6">
        <v>43.54</v>
      </c>
      <c r="B4254" s="31" t="s">
        <v>90</v>
      </c>
      <c r="D4254" s="89">
        <v>293890909011</v>
      </c>
      <c r="E4254" s="3">
        <v>0.6</v>
      </c>
      <c r="T4254" s="24"/>
      <c r="U4254" s="25"/>
    </row>
    <row r="4255" spans="1:41" x14ac:dyDescent="0.25">
      <c r="A4255" s="6">
        <v>43.55</v>
      </c>
      <c r="B4255" s="31" t="s">
        <v>90</v>
      </c>
      <c r="D4255" s="88">
        <v>291539009114</v>
      </c>
      <c r="E4255" s="3">
        <v>0.6</v>
      </c>
      <c r="T4255" s="24"/>
      <c r="U4255" s="25"/>
    </row>
    <row r="4256" spans="1:41" x14ac:dyDescent="0.25">
      <c r="A4256" s="6">
        <v>43.56</v>
      </c>
      <c r="B4256" s="31" t="s">
        <v>90</v>
      </c>
      <c r="D4256" s="85">
        <v>283692000000</v>
      </c>
      <c r="E4256" s="3">
        <v>0.6</v>
      </c>
      <c r="T4256" s="24"/>
      <c r="U4256" s="25"/>
    </row>
    <row r="4257" spans="1:21" x14ac:dyDescent="0.25">
      <c r="A4257" s="6">
        <v>43.57</v>
      </c>
      <c r="B4257" s="31" t="s">
        <v>90</v>
      </c>
      <c r="D4257" s="89">
        <v>282739852012</v>
      </c>
      <c r="E4257" s="3">
        <v>0.6</v>
      </c>
      <c r="T4257" s="24"/>
      <c r="U4257" s="25"/>
    </row>
    <row r="4258" spans="1:21" x14ac:dyDescent="0.25">
      <c r="A4258" s="6">
        <v>43.58</v>
      </c>
      <c r="B4258" s="31" t="s">
        <v>90</v>
      </c>
      <c r="D4258" s="87">
        <v>320620000013</v>
      </c>
      <c r="E4258" s="3">
        <v>0.6</v>
      </c>
      <c r="T4258" s="24"/>
      <c r="U4258" s="25"/>
    </row>
    <row r="4259" spans="1:21" x14ac:dyDescent="0.25">
      <c r="A4259" s="6">
        <v>43.59</v>
      </c>
      <c r="B4259" s="31" t="s">
        <v>90</v>
      </c>
      <c r="D4259" s="89">
        <v>280519100000</v>
      </c>
      <c r="E4259" s="3">
        <v>0.6</v>
      </c>
      <c r="T4259" s="24"/>
      <c r="U4259" s="25"/>
    </row>
    <row r="4260" spans="1:21" x14ac:dyDescent="0.25">
      <c r="A4260" s="6">
        <v>43.6</v>
      </c>
      <c r="B4260" s="31" t="s">
        <v>90</v>
      </c>
      <c r="D4260" s="87">
        <v>281640000000</v>
      </c>
      <c r="E4260" s="3">
        <v>0.6</v>
      </c>
      <c r="T4260" s="24"/>
      <c r="U4260" s="25"/>
    </row>
    <row r="4261" spans="1:21" x14ac:dyDescent="0.25">
      <c r="A4261" s="6">
        <v>43.61</v>
      </c>
      <c r="B4261" s="31" t="s">
        <v>90</v>
      </c>
      <c r="D4261" s="89">
        <v>252390000019</v>
      </c>
      <c r="E4261" s="3">
        <v>0.6</v>
      </c>
      <c r="K4261" s="3">
        <f>K4251+1</f>
        <v>3137</v>
      </c>
      <c r="L4261" s="97" t="str">
        <f>IF(TRIM('Ek.3-A'!F4261)&lt;&gt;"","var","yok")</f>
        <v>yok</v>
      </c>
      <c r="M4261" s="5" t="str">
        <f>IF('Ek.3-A'!F4261="", "", IF(VLOOKUP('Ek.3-A'!F4261, Veriler!D:E, 2, 0)=0, "", VLOOKUP('Ek.3-A'!F4261, Veriler!D:E, 2, 0)))</f>
        <v/>
      </c>
      <c r="N4261" s="5" t="str">
        <f>IF('Ek.3-A'!P4261="", "", 'Ek.3-A'!P4261)</f>
        <v/>
      </c>
      <c r="O4261" s="142">
        <f>'Ek.3-A'!S4261</f>
        <v>0</v>
      </c>
      <c r="P4261" s="143" t="str">
        <f>'Ek.3-A'!L4261</f>
        <v/>
      </c>
      <c r="Q4261" s="24" t="str">
        <f>'Ek.3-A'!M4261</f>
        <v/>
      </c>
      <c r="R4261" s="24">
        <f t="shared" ref="R4261:R4274" si="903">IF(L4261="var",0,IF(Q4261&lt;=0.005,Q4261,0))</f>
        <v>0</v>
      </c>
      <c r="S4261" s="141" t="str">
        <f t="shared" ref="S4261:S4274" si="904">IF(Q4261&lt;=0.005,"E","H")</f>
        <v>H</v>
      </c>
      <c r="T4261" s="24">
        <f>IF(S4261="E",SUM($R$5:R4261),0)</f>
        <v>0</v>
      </c>
      <c r="U4261" s="143">
        <f t="shared" ref="U4261:U4274" si="905">IF(T4261&lt;=0.1, O4261, IF(R4261&gt;$G$2, R4261*O4261, $G$2*O4261))</f>
        <v>0</v>
      </c>
    </row>
    <row r="4262" spans="1:21" x14ac:dyDescent="0.25">
      <c r="A4262" s="6">
        <v>43.62</v>
      </c>
      <c r="B4262" s="31" t="s">
        <v>90</v>
      </c>
      <c r="D4262" s="87">
        <v>252390000011</v>
      </c>
      <c r="E4262" s="3">
        <v>0.6</v>
      </c>
      <c r="K4262" s="3">
        <f t="shared" ref="K4262:K4274" si="906">K4261+1</f>
        <v>3138</v>
      </c>
      <c r="L4262" s="97" t="str">
        <f>IF(TRIM('Ek.3-A'!F4262)&lt;&gt;"","var","yok")</f>
        <v>yok</v>
      </c>
      <c r="M4262" s="5" t="str">
        <f>IF('Ek.3-A'!F4262="", "", IF(VLOOKUP('Ek.3-A'!F4262, Veriler!D:E, 2, 0)=0, "", VLOOKUP('Ek.3-A'!F4262, Veriler!D:E, 2, 0)))</f>
        <v/>
      </c>
      <c r="N4262" s="5" t="str">
        <f>IF('Ek.3-A'!P4262="", "", 'Ek.3-A'!P4262)</f>
        <v/>
      </c>
      <c r="O4262" s="142">
        <f>'Ek.3-A'!S4262</f>
        <v>0</v>
      </c>
      <c r="P4262" s="143" t="str">
        <f>'Ek.3-A'!L4262</f>
        <v/>
      </c>
      <c r="Q4262" s="24" t="str">
        <f>'Ek.3-A'!M4262</f>
        <v/>
      </c>
      <c r="R4262" s="24">
        <f t="shared" si="903"/>
        <v>0</v>
      </c>
      <c r="S4262" s="141" t="str">
        <f t="shared" si="904"/>
        <v>H</v>
      </c>
      <c r="T4262" s="24">
        <f>IF(S4262="E",SUM($R$5:R4262),0)</f>
        <v>0</v>
      </c>
      <c r="U4262" s="143">
        <f t="shared" si="905"/>
        <v>0</v>
      </c>
    </row>
    <row r="4263" spans="1:21" x14ac:dyDescent="0.25">
      <c r="A4263" s="6">
        <v>43.63</v>
      </c>
      <c r="B4263" s="31" t="s">
        <v>90</v>
      </c>
      <c r="D4263" s="89">
        <v>840212000000</v>
      </c>
      <c r="E4263" s="3">
        <v>0.6</v>
      </c>
      <c r="K4263" s="3">
        <f t="shared" si="906"/>
        <v>3139</v>
      </c>
      <c r="L4263" s="97" t="str">
        <f>IF(TRIM('Ek.3-A'!F4263)&lt;&gt;"","var","yok")</f>
        <v>yok</v>
      </c>
      <c r="M4263" s="5" t="str">
        <f>IF('Ek.3-A'!F4263="", "", IF(VLOOKUP('Ek.3-A'!F4263, Veriler!D:E, 2, 0)=0, "", VLOOKUP('Ek.3-A'!F4263, Veriler!D:E, 2, 0)))</f>
        <v/>
      </c>
      <c r="N4263" s="5" t="str">
        <f>IF('Ek.3-A'!P4263="", "", 'Ek.3-A'!P4263)</f>
        <v/>
      </c>
      <c r="O4263" s="142">
        <f>'Ek.3-A'!S4263</f>
        <v>0</v>
      </c>
      <c r="P4263" s="143" t="str">
        <f>'Ek.3-A'!L4263</f>
        <v/>
      </c>
      <c r="Q4263" s="24" t="str">
        <f>'Ek.3-A'!M4263</f>
        <v/>
      </c>
      <c r="R4263" s="24">
        <f t="shared" si="903"/>
        <v>0</v>
      </c>
      <c r="S4263" s="141" t="str">
        <f t="shared" si="904"/>
        <v>H</v>
      </c>
      <c r="T4263" s="24">
        <f>IF(S4263="E",SUM($R$5:R4263),0)</f>
        <v>0</v>
      </c>
      <c r="U4263" s="143">
        <f t="shared" si="905"/>
        <v>0</v>
      </c>
    </row>
    <row r="4264" spans="1:21" x14ac:dyDescent="0.25">
      <c r="A4264" s="6">
        <v>43.64</v>
      </c>
      <c r="B4264" s="31" t="s">
        <v>90</v>
      </c>
      <c r="D4264" s="87">
        <v>840211000000</v>
      </c>
      <c r="E4264" s="3">
        <v>0.6</v>
      </c>
      <c r="K4264" s="3">
        <f t="shared" si="906"/>
        <v>3140</v>
      </c>
      <c r="L4264" s="97" t="str">
        <f>IF(TRIM('Ek.3-A'!F4264)&lt;&gt;"","var","yok")</f>
        <v>yok</v>
      </c>
      <c r="M4264" s="5" t="str">
        <f>IF('Ek.3-A'!F4264="", "", IF(VLOOKUP('Ek.3-A'!F4264, Veriler!D:E, 2, 0)=0, "", VLOOKUP('Ek.3-A'!F4264, Veriler!D:E, 2, 0)))</f>
        <v/>
      </c>
      <c r="N4264" s="5" t="str">
        <f>IF('Ek.3-A'!P4264="", "", 'Ek.3-A'!P4264)</f>
        <v/>
      </c>
      <c r="O4264" s="142">
        <f>'Ek.3-A'!S4264</f>
        <v>0</v>
      </c>
      <c r="P4264" s="143" t="str">
        <f>'Ek.3-A'!L4264</f>
        <v/>
      </c>
      <c r="Q4264" s="24" t="str">
        <f>'Ek.3-A'!M4264</f>
        <v/>
      </c>
      <c r="R4264" s="24">
        <f t="shared" si="903"/>
        <v>0</v>
      </c>
      <c r="S4264" s="141" t="str">
        <f t="shared" si="904"/>
        <v>H</v>
      </c>
      <c r="T4264" s="24">
        <f>IF(S4264="E",SUM($R$5:R4264),0)</f>
        <v>0</v>
      </c>
      <c r="U4264" s="143">
        <f t="shared" si="905"/>
        <v>0</v>
      </c>
    </row>
    <row r="4265" spans="1:21" x14ac:dyDescent="0.25">
      <c r="A4265" s="6">
        <v>43.65</v>
      </c>
      <c r="B4265" s="31" t="s">
        <v>90</v>
      </c>
      <c r="D4265" s="89">
        <v>840510000012</v>
      </c>
      <c r="E4265" s="3">
        <v>0.6</v>
      </c>
      <c r="K4265" s="3">
        <f t="shared" si="906"/>
        <v>3141</v>
      </c>
      <c r="L4265" s="97" t="str">
        <f>IF(TRIM('Ek.3-A'!F4265)&lt;&gt;"","var","yok")</f>
        <v>yok</v>
      </c>
      <c r="M4265" s="5" t="str">
        <f>IF('Ek.3-A'!F4265="", "", IF(VLOOKUP('Ek.3-A'!F4265, Veriler!D:E, 2, 0)=0, "", VLOOKUP('Ek.3-A'!F4265, Veriler!D:E, 2, 0)))</f>
        <v/>
      </c>
      <c r="N4265" s="5" t="str">
        <f>IF('Ek.3-A'!P4265="", "", 'Ek.3-A'!P4265)</f>
        <v/>
      </c>
      <c r="O4265" s="142">
        <f>'Ek.3-A'!S4265</f>
        <v>0</v>
      </c>
      <c r="P4265" s="143" t="str">
        <f>'Ek.3-A'!L4265</f>
        <v/>
      </c>
      <c r="Q4265" s="24" t="str">
        <f>'Ek.3-A'!M4265</f>
        <v/>
      </c>
      <c r="R4265" s="24">
        <f t="shared" si="903"/>
        <v>0</v>
      </c>
      <c r="S4265" s="141" t="str">
        <f t="shared" si="904"/>
        <v>H</v>
      </c>
      <c r="T4265" s="24">
        <f>IF(S4265="E",SUM($R$5:R4265),0)</f>
        <v>0</v>
      </c>
      <c r="U4265" s="143">
        <f t="shared" si="905"/>
        <v>0</v>
      </c>
    </row>
    <row r="4266" spans="1:21" x14ac:dyDescent="0.25">
      <c r="A4266" s="6">
        <v>43.66</v>
      </c>
      <c r="B4266" s="31" t="s">
        <v>90</v>
      </c>
      <c r="D4266" s="87">
        <v>840510000019</v>
      </c>
      <c r="E4266" s="3">
        <v>0.6</v>
      </c>
      <c r="K4266" s="3">
        <f t="shared" si="906"/>
        <v>3142</v>
      </c>
      <c r="L4266" s="97" t="str">
        <f>IF(TRIM('Ek.3-A'!F4266)&lt;&gt;"","var","yok")</f>
        <v>yok</v>
      </c>
      <c r="M4266" s="5" t="str">
        <f>IF('Ek.3-A'!F4266="", "", IF(VLOOKUP('Ek.3-A'!F4266, Veriler!D:E, 2, 0)=0, "", VLOOKUP('Ek.3-A'!F4266, Veriler!D:E, 2, 0)))</f>
        <v/>
      </c>
      <c r="N4266" s="5" t="str">
        <f>IF('Ek.3-A'!P4266="", "", 'Ek.3-A'!P4266)</f>
        <v/>
      </c>
      <c r="O4266" s="142">
        <f>'Ek.3-A'!S4266</f>
        <v>0</v>
      </c>
      <c r="P4266" s="143" t="str">
        <f>'Ek.3-A'!L4266</f>
        <v/>
      </c>
      <c r="Q4266" s="24" t="str">
        <f>'Ek.3-A'!M4266</f>
        <v/>
      </c>
      <c r="R4266" s="24">
        <f t="shared" si="903"/>
        <v>0</v>
      </c>
      <c r="S4266" s="141" t="str">
        <f t="shared" si="904"/>
        <v>H</v>
      </c>
      <c r="T4266" s="24">
        <f>IF(S4266="E",SUM($R$5:R4266),0)</f>
        <v>0</v>
      </c>
      <c r="U4266" s="143">
        <f t="shared" si="905"/>
        <v>0</v>
      </c>
    </row>
    <row r="4267" spans="1:21" x14ac:dyDescent="0.25">
      <c r="A4267" s="6">
        <v>43.67</v>
      </c>
      <c r="B4267" s="31" t="s">
        <v>90</v>
      </c>
      <c r="D4267" s="89">
        <v>841012000000</v>
      </c>
      <c r="E4267" s="3">
        <v>0.6</v>
      </c>
      <c r="K4267" s="3">
        <f t="shared" si="906"/>
        <v>3143</v>
      </c>
      <c r="L4267" s="97" t="str">
        <f>IF(TRIM('Ek.3-A'!F4267)&lt;&gt;"","var","yok")</f>
        <v>yok</v>
      </c>
      <c r="M4267" s="5" t="str">
        <f>IF('Ek.3-A'!F4267="", "", IF(VLOOKUP('Ek.3-A'!F4267, Veriler!D:E, 2, 0)=0, "", VLOOKUP('Ek.3-A'!F4267, Veriler!D:E, 2, 0)))</f>
        <v/>
      </c>
      <c r="N4267" s="5" t="str">
        <f>IF('Ek.3-A'!P4267="", "", 'Ek.3-A'!P4267)</f>
        <v/>
      </c>
      <c r="O4267" s="142">
        <f>'Ek.3-A'!S4267</f>
        <v>0</v>
      </c>
      <c r="P4267" s="143" t="str">
        <f>'Ek.3-A'!L4267</f>
        <v/>
      </c>
      <c r="Q4267" s="24" t="str">
        <f>'Ek.3-A'!M4267</f>
        <v/>
      </c>
      <c r="R4267" s="24">
        <f t="shared" si="903"/>
        <v>0</v>
      </c>
      <c r="S4267" s="141" t="str">
        <f t="shared" si="904"/>
        <v>H</v>
      </c>
      <c r="T4267" s="24">
        <f>IF(S4267="E",SUM($R$5:R4267),0)</f>
        <v>0</v>
      </c>
      <c r="U4267" s="143">
        <f t="shared" si="905"/>
        <v>0</v>
      </c>
    </row>
    <row r="4268" spans="1:21" x14ac:dyDescent="0.25">
      <c r="A4268" s="6">
        <v>43.68</v>
      </c>
      <c r="B4268" s="31" t="s">
        <v>90</v>
      </c>
      <c r="D4268" s="87">
        <v>841013000000</v>
      </c>
      <c r="E4268" s="3">
        <v>0.6</v>
      </c>
      <c r="K4268" s="3">
        <f t="shared" si="906"/>
        <v>3144</v>
      </c>
      <c r="L4268" s="97" t="str">
        <f>IF(TRIM('Ek.3-A'!F4268)&lt;&gt;"","var","yok")</f>
        <v>yok</v>
      </c>
      <c r="M4268" s="5" t="str">
        <f>IF('Ek.3-A'!F4268="", "", IF(VLOOKUP('Ek.3-A'!F4268, Veriler!D:E, 2, 0)=0, "", VLOOKUP('Ek.3-A'!F4268, Veriler!D:E, 2, 0)))</f>
        <v/>
      </c>
      <c r="N4268" s="5" t="str">
        <f>IF('Ek.3-A'!P4268="", "", 'Ek.3-A'!P4268)</f>
        <v/>
      </c>
      <c r="O4268" s="142">
        <f>'Ek.3-A'!S4268</f>
        <v>0</v>
      </c>
      <c r="P4268" s="143" t="str">
        <f>'Ek.3-A'!L4268</f>
        <v/>
      </c>
      <c r="Q4268" s="24" t="str">
        <f>'Ek.3-A'!M4268</f>
        <v/>
      </c>
      <c r="R4268" s="24">
        <f t="shared" si="903"/>
        <v>0</v>
      </c>
      <c r="S4268" s="141" t="str">
        <f t="shared" si="904"/>
        <v>H</v>
      </c>
      <c r="T4268" s="24">
        <f>IF(S4268="E",SUM($R$5:R4268),0)</f>
        <v>0</v>
      </c>
      <c r="U4268" s="143">
        <f t="shared" si="905"/>
        <v>0</v>
      </c>
    </row>
    <row r="4269" spans="1:21" x14ac:dyDescent="0.25">
      <c r="A4269" s="6">
        <v>43.69</v>
      </c>
      <c r="B4269" s="31" t="s">
        <v>90</v>
      </c>
      <c r="D4269" s="89">
        <v>890800002000</v>
      </c>
      <c r="E4269" s="3">
        <v>0.6</v>
      </c>
      <c r="K4269" s="3">
        <f t="shared" si="906"/>
        <v>3145</v>
      </c>
      <c r="L4269" s="97" t="str">
        <f>IF(TRIM('Ek.3-A'!F4269)&lt;&gt;"","var","yok")</f>
        <v>yok</v>
      </c>
      <c r="M4269" s="5" t="str">
        <f>IF('Ek.3-A'!F4269="", "", IF(VLOOKUP('Ek.3-A'!F4269, Veriler!D:E, 2, 0)=0, "", VLOOKUP('Ek.3-A'!F4269, Veriler!D:E, 2, 0)))</f>
        <v/>
      </c>
      <c r="N4269" s="5" t="str">
        <f>IF('Ek.3-A'!P4269="", "", 'Ek.3-A'!P4269)</f>
        <v/>
      </c>
      <c r="O4269" s="142">
        <f>'Ek.3-A'!S4269</f>
        <v>0</v>
      </c>
      <c r="P4269" s="143" t="str">
        <f>'Ek.3-A'!L4269</f>
        <v/>
      </c>
      <c r="Q4269" s="24" t="str">
        <f>'Ek.3-A'!M4269</f>
        <v/>
      </c>
      <c r="R4269" s="24">
        <f t="shared" si="903"/>
        <v>0</v>
      </c>
      <c r="S4269" s="141" t="str">
        <f t="shared" si="904"/>
        <v>H</v>
      </c>
      <c r="T4269" s="24">
        <f>IF(S4269="E",SUM($R$5:R4269),0)</f>
        <v>0</v>
      </c>
      <c r="U4269" s="143">
        <f t="shared" si="905"/>
        <v>0</v>
      </c>
    </row>
    <row r="4270" spans="1:21" x14ac:dyDescent="0.25">
      <c r="A4270" s="6">
        <v>43.7</v>
      </c>
      <c r="B4270" s="31" t="s">
        <v>90</v>
      </c>
      <c r="D4270" s="87">
        <v>293214000000</v>
      </c>
      <c r="E4270" s="3">
        <v>0.6</v>
      </c>
      <c r="K4270" s="3">
        <f t="shared" si="906"/>
        <v>3146</v>
      </c>
      <c r="L4270" s="97" t="str">
        <f>IF(TRIM('Ek.3-A'!F4270)&lt;&gt;"","var","yok")</f>
        <v>yok</v>
      </c>
      <c r="M4270" s="5" t="str">
        <f>IF('Ek.3-A'!F4270="", "", IF(VLOOKUP('Ek.3-A'!F4270, Veriler!D:E, 2, 0)=0, "", VLOOKUP('Ek.3-A'!F4270, Veriler!D:E, 2, 0)))</f>
        <v/>
      </c>
      <c r="N4270" s="5" t="str">
        <f>IF('Ek.3-A'!P4270="", "", 'Ek.3-A'!P4270)</f>
        <v/>
      </c>
      <c r="O4270" s="142">
        <f>'Ek.3-A'!S4270</f>
        <v>0</v>
      </c>
      <c r="P4270" s="143" t="str">
        <f>'Ek.3-A'!L4270</f>
        <v/>
      </c>
      <c r="Q4270" s="24" t="str">
        <f>'Ek.3-A'!M4270</f>
        <v/>
      </c>
      <c r="R4270" s="24">
        <f t="shared" si="903"/>
        <v>0</v>
      </c>
      <c r="S4270" s="141" t="str">
        <f t="shared" si="904"/>
        <v>H</v>
      </c>
      <c r="T4270" s="24">
        <f>IF(S4270="E",SUM($R$5:R4270),0)</f>
        <v>0</v>
      </c>
      <c r="U4270" s="143">
        <f t="shared" si="905"/>
        <v>0</v>
      </c>
    </row>
    <row r="4271" spans="1:21" x14ac:dyDescent="0.25">
      <c r="A4271" s="6">
        <v>43.71</v>
      </c>
      <c r="B4271" s="31" t="s">
        <v>90</v>
      </c>
      <c r="D4271" s="89">
        <v>293590900021</v>
      </c>
      <c r="E4271" s="3">
        <v>0.6</v>
      </c>
      <c r="K4271" s="3">
        <f t="shared" si="906"/>
        <v>3147</v>
      </c>
      <c r="L4271" s="97" t="str">
        <f>IF(TRIM('Ek.3-A'!F4271)&lt;&gt;"","var","yok")</f>
        <v>yok</v>
      </c>
      <c r="M4271" s="5" t="str">
        <f>IF('Ek.3-A'!F4271="", "", IF(VLOOKUP('Ek.3-A'!F4271, Veriler!D:E, 2, 0)=0, "", VLOOKUP('Ek.3-A'!F4271, Veriler!D:E, 2, 0)))</f>
        <v/>
      </c>
      <c r="N4271" s="5" t="str">
        <f>IF('Ek.3-A'!P4271="", "", 'Ek.3-A'!P4271)</f>
        <v/>
      </c>
      <c r="O4271" s="142">
        <f>'Ek.3-A'!S4271</f>
        <v>0</v>
      </c>
      <c r="P4271" s="143" t="str">
        <f>'Ek.3-A'!L4271</f>
        <v/>
      </c>
      <c r="Q4271" s="24" t="str">
        <f>'Ek.3-A'!M4271</f>
        <v/>
      </c>
      <c r="R4271" s="24">
        <f t="shared" si="903"/>
        <v>0</v>
      </c>
      <c r="S4271" s="141" t="str">
        <f t="shared" si="904"/>
        <v>H</v>
      </c>
      <c r="T4271" s="24">
        <f>IF(S4271="E",SUM($R$5:R4271),0)</f>
        <v>0</v>
      </c>
      <c r="U4271" s="143">
        <f t="shared" si="905"/>
        <v>0</v>
      </c>
    </row>
    <row r="4272" spans="1:21" x14ac:dyDescent="0.25">
      <c r="A4272" s="6">
        <v>43.72</v>
      </c>
      <c r="B4272" s="31" t="s">
        <v>90</v>
      </c>
      <c r="D4272" s="87">
        <v>294110000035</v>
      </c>
      <c r="E4272" s="3">
        <v>0.6</v>
      </c>
      <c r="K4272" s="3">
        <f t="shared" si="906"/>
        <v>3148</v>
      </c>
      <c r="L4272" s="97" t="str">
        <f>IF(TRIM('Ek.3-A'!F4272)&lt;&gt;"","var","yok")</f>
        <v>yok</v>
      </c>
      <c r="M4272" s="5" t="str">
        <f>IF('Ek.3-A'!F4272="", "", IF(VLOOKUP('Ek.3-A'!F4272, Veriler!D:E, 2, 0)=0, "", VLOOKUP('Ek.3-A'!F4272, Veriler!D:E, 2, 0)))</f>
        <v/>
      </c>
      <c r="N4272" s="5" t="str">
        <f>IF('Ek.3-A'!P4272="", "", 'Ek.3-A'!P4272)</f>
        <v/>
      </c>
      <c r="O4272" s="142">
        <f>'Ek.3-A'!S4272</f>
        <v>0</v>
      </c>
      <c r="P4272" s="143" t="str">
        <f>'Ek.3-A'!L4272</f>
        <v/>
      </c>
      <c r="Q4272" s="24" t="str">
        <f>'Ek.3-A'!M4272</f>
        <v/>
      </c>
      <c r="R4272" s="24">
        <f t="shared" si="903"/>
        <v>0</v>
      </c>
      <c r="S4272" s="141" t="str">
        <f t="shared" si="904"/>
        <v>H</v>
      </c>
      <c r="T4272" s="24">
        <f>IF(S4272="E",SUM($R$5:R4272),0)</f>
        <v>0</v>
      </c>
      <c r="U4272" s="143">
        <f t="shared" si="905"/>
        <v>0</v>
      </c>
    </row>
    <row r="4273" spans="1:21" x14ac:dyDescent="0.25">
      <c r="A4273" s="6">
        <v>43.73</v>
      </c>
      <c r="B4273" s="31" t="s">
        <v>90</v>
      </c>
      <c r="D4273" s="89">
        <v>294110000034</v>
      </c>
      <c r="E4273" s="3">
        <v>0.6</v>
      </c>
      <c r="K4273" s="3">
        <f t="shared" si="906"/>
        <v>3149</v>
      </c>
      <c r="L4273" s="97" t="str">
        <f>IF(TRIM('Ek.3-A'!F4273)&lt;&gt;"","var","yok")</f>
        <v>yok</v>
      </c>
      <c r="M4273" s="5" t="str">
        <f>IF('Ek.3-A'!F4273="", "", IF(VLOOKUP('Ek.3-A'!F4273, Veriler!D:E, 2, 0)=0, "", VLOOKUP('Ek.3-A'!F4273, Veriler!D:E, 2, 0)))</f>
        <v/>
      </c>
      <c r="N4273" s="5" t="str">
        <f>IF('Ek.3-A'!P4273="", "", 'Ek.3-A'!P4273)</f>
        <v/>
      </c>
      <c r="O4273" s="142">
        <f>'Ek.3-A'!S4273</f>
        <v>0</v>
      </c>
      <c r="P4273" s="143" t="str">
        <f>'Ek.3-A'!L4273</f>
        <v/>
      </c>
      <c r="Q4273" s="24" t="str">
        <f>'Ek.3-A'!M4273</f>
        <v/>
      </c>
      <c r="R4273" s="24">
        <f t="shared" si="903"/>
        <v>0</v>
      </c>
      <c r="S4273" s="141" t="str">
        <f t="shared" si="904"/>
        <v>H</v>
      </c>
      <c r="T4273" s="24">
        <f>IF(S4273="E",SUM($R$5:R4273),0)</f>
        <v>0</v>
      </c>
      <c r="U4273" s="143">
        <f t="shared" si="905"/>
        <v>0</v>
      </c>
    </row>
    <row r="4274" spans="1:21" x14ac:dyDescent="0.25">
      <c r="A4274" s="6">
        <v>43.74</v>
      </c>
      <c r="B4274" s="31" t="s">
        <v>90</v>
      </c>
      <c r="D4274" s="87">
        <v>382460110000</v>
      </c>
      <c r="E4274" s="3">
        <v>0.6</v>
      </c>
      <c r="K4274" s="3">
        <f t="shared" si="906"/>
        <v>3150</v>
      </c>
      <c r="L4274" s="97" t="str">
        <f>IF(TRIM('Ek.3-A'!F4274)&lt;&gt;"","var","yok")</f>
        <v>yok</v>
      </c>
      <c r="M4274" s="5" t="str">
        <f>IF('Ek.3-A'!F4274="", "", IF(VLOOKUP('Ek.3-A'!F4274, Veriler!D:E, 2, 0)=0, "", VLOOKUP('Ek.3-A'!F4274, Veriler!D:E, 2, 0)))</f>
        <v/>
      </c>
      <c r="N4274" s="5" t="str">
        <f>IF('Ek.3-A'!P4274="", "", 'Ek.3-A'!P4274)</f>
        <v/>
      </c>
      <c r="O4274" s="142">
        <f>'Ek.3-A'!S4274</f>
        <v>0</v>
      </c>
      <c r="P4274" s="143" t="str">
        <f>'Ek.3-A'!L4274</f>
        <v/>
      </c>
      <c r="Q4274" s="24" t="str">
        <f>'Ek.3-A'!M4274</f>
        <v/>
      </c>
      <c r="R4274" s="24">
        <f t="shared" si="903"/>
        <v>0</v>
      </c>
      <c r="S4274" s="141" t="str">
        <f t="shared" si="904"/>
        <v>H</v>
      </c>
      <c r="T4274" s="24">
        <f>IF(S4274="E",SUM($R$5:R4274),0)</f>
        <v>0</v>
      </c>
      <c r="U4274" s="143">
        <f t="shared" si="905"/>
        <v>0</v>
      </c>
    </row>
    <row r="4275" spans="1:21" x14ac:dyDescent="0.25">
      <c r="A4275" s="6">
        <v>43.75</v>
      </c>
      <c r="B4275" s="31" t="s">
        <v>90</v>
      </c>
      <c r="D4275" s="89">
        <v>382460190000</v>
      </c>
      <c r="E4275" s="3">
        <v>0.6</v>
      </c>
      <c r="L4275" s="97"/>
      <c r="M4275" s="5"/>
      <c r="N4275" s="5"/>
      <c r="O4275" s="5"/>
      <c r="Q4275" s="23"/>
      <c r="T4275" s="24"/>
      <c r="U4275" s="25"/>
    </row>
    <row r="4276" spans="1:21" x14ac:dyDescent="0.25">
      <c r="A4276" s="6">
        <v>43.76</v>
      </c>
      <c r="B4276" s="31" t="s">
        <v>90</v>
      </c>
      <c r="D4276" s="87">
        <v>391710900000</v>
      </c>
      <c r="E4276" s="3">
        <v>0.6</v>
      </c>
      <c r="K4276" s="3">
        <f>K4274+1</f>
        <v>3151</v>
      </c>
      <c r="L4276" s="97" t="str">
        <f>IF(TRIM('Ek.3-A'!F4276)&lt;&gt;"","var","yok")</f>
        <v>yok</v>
      </c>
      <c r="M4276" s="5" t="str">
        <f>IF('Ek.3-A'!F4276="", "", IF(VLOOKUP('Ek.3-A'!F4276, Veriler!D:E, 2, 0)=0, "", VLOOKUP('Ek.3-A'!F4276, Veriler!D:E, 2, 0)))</f>
        <v/>
      </c>
      <c r="N4276" s="5" t="str">
        <f>IF('Ek.3-A'!P4276="", "", 'Ek.3-A'!P4276)</f>
        <v/>
      </c>
      <c r="O4276" s="142">
        <f>'Ek.3-A'!S4276</f>
        <v>0</v>
      </c>
      <c r="P4276" s="143" t="str">
        <f>'Ek.3-A'!L4276</f>
        <v/>
      </c>
      <c r="Q4276" s="24" t="str">
        <f>'Ek.3-A'!M4276</f>
        <v/>
      </c>
      <c r="R4276" s="24">
        <f t="shared" ref="R4276:R4289" si="907">IF(L4276="var",0,IF(Q4276&lt;=0.005,Q4276,0))</f>
        <v>0</v>
      </c>
      <c r="S4276" s="141" t="str">
        <f t="shared" ref="S4276:S4289" si="908">IF(Q4276&lt;=0.005,"E","H")</f>
        <v>H</v>
      </c>
      <c r="T4276" s="24">
        <f>IF(S4276="E",SUM($R$5:R4276),0)</f>
        <v>0</v>
      </c>
      <c r="U4276" s="143">
        <f t="shared" ref="U4276:U4289" si="909">IF(T4276&lt;=0.1, O4276, IF(R4276&gt;$G$2, R4276*O4276, $G$2*O4276))</f>
        <v>0</v>
      </c>
    </row>
    <row r="4277" spans="1:21" x14ac:dyDescent="0.25">
      <c r="A4277" s="6">
        <v>43.77</v>
      </c>
      <c r="B4277" s="31" t="s">
        <v>90</v>
      </c>
      <c r="D4277" s="89">
        <v>391710100000</v>
      </c>
      <c r="E4277" s="3">
        <v>0.6</v>
      </c>
      <c r="K4277" s="3">
        <f t="shared" ref="K4277:K4289" si="910">K4276+1</f>
        <v>3152</v>
      </c>
      <c r="L4277" s="97" t="str">
        <f>IF(TRIM('Ek.3-A'!F4277)&lt;&gt;"","var","yok")</f>
        <v>yok</v>
      </c>
      <c r="M4277" s="5" t="str">
        <f>IF('Ek.3-A'!F4277="", "", IF(VLOOKUP('Ek.3-A'!F4277, Veriler!D:E, 2, 0)=0, "", VLOOKUP('Ek.3-A'!F4277, Veriler!D:E, 2, 0)))</f>
        <v/>
      </c>
      <c r="N4277" s="5" t="str">
        <f>IF('Ek.3-A'!P4277="", "", 'Ek.3-A'!P4277)</f>
        <v/>
      </c>
      <c r="O4277" s="142">
        <f>'Ek.3-A'!S4277</f>
        <v>0</v>
      </c>
      <c r="P4277" s="143" t="str">
        <f>'Ek.3-A'!L4277</f>
        <v/>
      </c>
      <c r="Q4277" s="24" t="str">
        <f>'Ek.3-A'!M4277</f>
        <v/>
      </c>
      <c r="R4277" s="24">
        <f t="shared" si="907"/>
        <v>0</v>
      </c>
      <c r="S4277" s="141" t="str">
        <f t="shared" si="908"/>
        <v>H</v>
      </c>
      <c r="T4277" s="24">
        <f>IF(S4277="E",SUM($R$5:R4277),0)</f>
        <v>0</v>
      </c>
      <c r="U4277" s="143">
        <f t="shared" si="909"/>
        <v>0</v>
      </c>
    </row>
    <row r="4278" spans="1:21" x14ac:dyDescent="0.25">
      <c r="A4278" s="6">
        <v>43.78</v>
      </c>
      <c r="B4278" s="31" t="s">
        <v>90</v>
      </c>
      <c r="D4278" s="87">
        <v>360690101000</v>
      </c>
      <c r="E4278" s="3">
        <v>0.6</v>
      </c>
      <c r="K4278" s="3">
        <f t="shared" si="910"/>
        <v>3153</v>
      </c>
      <c r="L4278" s="97" t="str">
        <f>IF(TRIM('Ek.3-A'!F4278)&lt;&gt;"","var","yok")</f>
        <v>yok</v>
      </c>
      <c r="M4278" s="5" t="str">
        <f>IF('Ek.3-A'!F4278="", "", IF(VLOOKUP('Ek.3-A'!F4278, Veriler!D:E, 2, 0)=0, "", VLOOKUP('Ek.3-A'!F4278, Veriler!D:E, 2, 0)))</f>
        <v/>
      </c>
      <c r="N4278" s="5" t="str">
        <f>IF('Ek.3-A'!P4278="", "", 'Ek.3-A'!P4278)</f>
        <v/>
      </c>
      <c r="O4278" s="142">
        <f>'Ek.3-A'!S4278</f>
        <v>0</v>
      </c>
      <c r="P4278" s="143" t="str">
        <f>'Ek.3-A'!L4278</f>
        <v/>
      </c>
      <c r="Q4278" s="24" t="str">
        <f>'Ek.3-A'!M4278</f>
        <v/>
      </c>
      <c r="R4278" s="24">
        <f t="shared" si="907"/>
        <v>0</v>
      </c>
      <c r="S4278" s="141" t="str">
        <f t="shared" si="908"/>
        <v>H</v>
      </c>
      <c r="T4278" s="24">
        <f>IF(S4278="E",SUM($R$5:R4278),0)</f>
        <v>0</v>
      </c>
      <c r="U4278" s="143">
        <f t="shared" si="909"/>
        <v>0</v>
      </c>
    </row>
    <row r="4279" spans="1:21" x14ac:dyDescent="0.25">
      <c r="A4279" s="6">
        <v>43.79</v>
      </c>
      <c r="B4279" s="31" t="s">
        <v>90</v>
      </c>
      <c r="D4279" s="89">
        <v>550490000011</v>
      </c>
      <c r="E4279" s="3">
        <v>0.6</v>
      </c>
      <c r="K4279" s="3">
        <f t="shared" si="910"/>
        <v>3154</v>
      </c>
      <c r="L4279" s="97" t="str">
        <f>IF(TRIM('Ek.3-A'!F4279)&lt;&gt;"","var","yok")</f>
        <v>yok</v>
      </c>
      <c r="M4279" s="5" t="str">
        <f>IF('Ek.3-A'!F4279="", "", IF(VLOOKUP('Ek.3-A'!F4279, Veriler!D:E, 2, 0)=0, "", VLOOKUP('Ek.3-A'!F4279, Veriler!D:E, 2, 0)))</f>
        <v/>
      </c>
      <c r="N4279" s="5" t="str">
        <f>IF('Ek.3-A'!P4279="", "", 'Ek.3-A'!P4279)</f>
        <v/>
      </c>
      <c r="O4279" s="142">
        <f>'Ek.3-A'!S4279</f>
        <v>0</v>
      </c>
      <c r="P4279" s="143" t="str">
        <f>'Ek.3-A'!L4279</f>
        <v/>
      </c>
      <c r="Q4279" s="24" t="str">
        <f>'Ek.3-A'!M4279</f>
        <v/>
      </c>
      <c r="R4279" s="24">
        <f t="shared" si="907"/>
        <v>0</v>
      </c>
      <c r="S4279" s="141" t="str">
        <f t="shared" si="908"/>
        <v>H</v>
      </c>
      <c r="T4279" s="24">
        <f>IF(S4279="E",SUM($R$5:R4279),0)</f>
        <v>0</v>
      </c>
      <c r="U4279" s="143">
        <f t="shared" si="909"/>
        <v>0</v>
      </c>
    </row>
    <row r="4280" spans="1:21" x14ac:dyDescent="0.25">
      <c r="A4280" s="6">
        <v>43.8</v>
      </c>
      <c r="B4280" s="31" t="s">
        <v>90</v>
      </c>
      <c r="D4280" s="87">
        <v>550490000012</v>
      </c>
      <c r="E4280" s="3">
        <v>0.6</v>
      </c>
      <c r="K4280" s="3">
        <f t="shared" si="910"/>
        <v>3155</v>
      </c>
      <c r="L4280" s="97" t="str">
        <f>IF(TRIM('Ek.3-A'!F4280)&lt;&gt;"","var","yok")</f>
        <v>yok</v>
      </c>
      <c r="M4280" s="5" t="str">
        <f>IF('Ek.3-A'!F4280="", "", IF(VLOOKUP('Ek.3-A'!F4280, Veriler!D:E, 2, 0)=0, "", VLOOKUP('Ek.3-A'!F4280, Veriler!D:E, 2, 0)))</f>
        <v/>
      </c>
      <c r="N4280" s="5" t="str">
        <f>IF('Ek.3-A'!P4280="", "", 'Ek.3-A'!P4280)</f>
        <v/>
      </c>
      <c r="O4280" s="142">
        <f>'Ek.3-A'!S4280</f>
        <v>0</v>
      </c>
      <c r="P4280" s="143" t="str">
        <f>'Ek.3-A'!L4280</f>
        <v/>
      </c>
      <c r="Q4280" s="24" t="str">
        <f>'Ek.3-A'!M4280</f>
        <v/>
      </c>
      <c r="R4280" s="24">
        <f t="shared" si="907"/>
        <v>0</v>
      </c>
      <c r="S4280" s="141" t="str">
        <f t="shared" si="908"/>
        <v>H</v>
      </c>
      <c r="T4280" s="24">
        <f>IF(S4280="E",SUM($R$5:R4280),0)</f>
        <v>0</v>
      </c>
      <c r="U4280" s="143">
        <f t="shared" si="909"/>
        <v>0</v>
      </c>
    </row>
    <row r="4281" spans="1:21" x14ac:dyDescent="0.25">
      <c r="A4281" s="6">
        <v>43.81</v>
      </c>
      <c r="B4281" s="31" t="s">
        <v>90</v>
      </c>
      <c r="D4281" s="89">
        <v>550290000000</v>
      </c>
      <c r="E4281" s="3">
        <v>0.6</v>
      </c>
      <c r="K4281" s="3">
        <f t="shared" si="910"/>
        <v>3156</v>
      </c>
      <c r="L4281" s="97" t="str">
        <f>IF(TRIM('Ek.3-A'!F4281)&lt;&gt;"","var","yok")</f>
        <v>yok</v>
      </c>
      <c r="M4281" s="5" t="str">
        <f>IF('Ek.3-A'!F4281="", "", IF(VLOOKUP('Ek.3-A'!F4281, Veriler!D:E, 2, 0)=0, "", VLOOKUP('Ek.3-A'!F4281, Veriler!D:E, 2, 0)))</f>
        <v/>
      </c>
      <c r="N4281" s="5" t="str">
        <f>IF('Ek.3-A'!P4281="", "", 'Ek.3-A'!P4281)</f>
        <v/>
      </c>
      <c r="O4281" s="142">
        <f>'Ek.3-A'!S4281</f>
        <v>0</v>
      </c>
      <c r="P4281" s="143" t="str">
        <f>'Ek.3-A'!L4281</f>
        <v/>
      </c>
      <c r="Q4281" s="24" t="str">
        <f>'Ek.3-A'!M4281</f>
        <v/>
      </c>
      <c r="R4281" s="24">
        <f t="shared" si="907"/>
        <v>0</v>
      </c>
      <c r="S4281" s="141" t="str">
        <f t="shared" si="908"/>
        <v>H</v>
      </c>
      <c r="T4281" s="24">
        <f>IF(S4281="E",SUM($R$5:R4281),0)</f>
        <v>0</v>
      </c>
      <c r="U4281" s="143">
        <f t="shared" si="909"/>
        <v>0</v>
      </c>
    </row>
    <row r="4282" spans="1:21" x14ac:dyDescent="0.25">
      <c r="A4282" s="6">
        <v>43.82</v>
      </c>
      <c r="B4282" s="31" t="s">
        <v>90</v>
      </c>
      <c r="D4282" s="87">
        <v>540120100000</v>
      </c>
      <c r="E4282" s="3">
        <v>0.6</v>
      </c>
      <c r="K4282" s="3">
        <f t="shared" si="910"/>
        <v>3157</v>
      </c>
      <c r="L4282" s="97" t="str">
        <f>IF(TRIM('Ek.3-A'!F4282)&lt;&gt;"","var","yok")</f>
        <v>yok</v>
      </c>
      <c r="M4282" s="5" t="str">
        <f>IF('Ek.3-A'!F4282="", "", IF(VLOOKUP('Ek.3-A'!F4282, Veriler!D:E, 2, 0)=0, "", VLOOKUP('Ek.3-A'!F4282, Veriler!D:E, 2, 0)))</f>
        <v/>
      </c>
      <c r="N4282" s="5" t="str">
        <f>IF('Ek.3-A'!P4282="", "", 'Ek.3-A'!P4282)</f>
        <v/>
      </c>
      <c r="O4282" s="142">
        <f>'Ek.3-A'!S4282</f>
        <v>0</v>
      </c>
      <c r="P4282" s="143" t="str">
        <f>'Ek.3-A'!L4282</f>
        <v/>
      </c>
      <c r="Q4282" s="24" t="str">
        <f>'Ek.3-A'!M4282</f>
        <v/>
      </c>
      <c r="R4282" s="24">
        <f t="shared" si="907"/>
        <v>0</v>
      </c>
      <c r="S4282" s="141" t="str">
        <f t="shared" si="908"/>
        <v>H</v>
      </c>
      <c r="T4282" s="24">
        <f>IF(S4282="E",SUM($R$5:R4282),0)</f>
        <v>0</v>
      </c>
      <c r="U4282" s="143">
        <f t="shared" si="909"/>
        <v>0</v>
      </c>
    </row>
    <row r="4283" spans="1:21" x14ac:dyDescent="0.25">
      <c r="A4283" s="6">
        <v>43.83</v>
      </c>
      <c r="B4283" s="31" t="s">
        <v>90</v>
      </c>
      <c r="D4283" s="89">
        <v>380110000000</v>
      </c>
      <c r="E4283" s="3">
        <v>0.6</v>
      </c>
      <c r="K4283" s="3">
        <f t="shared" si="910"/>
        <v>3158</v>
      </c>
      <c r="L4283" s="97" t="str">
        <f>IF(TRIM('Ek.3-A'!F4283)&lt;&gt;"","var","yok")</f>
        <v>yok</v>
      </c>
      <c r="M4283" s="5" t="str">
        <f>IF('Ek.3-A'!F4283="", "", IF(VLOOKUP('Ek.3-A'!F4283, Veriler!D:E, 2, 0)=0, "", VLOOKUP('Ek.3-A'!F4283, Veriler!D:E, 2, 0)))</f>
        <v/>
      </c>
      <c r="N4283" s="5" t="str">
        <f>IF('Ek.3-A'!P4283="", "", 'Ek.3-A'!P4283)</f>
        <v/>
      </c>
      <c r="O4283" s="142">
        <f>'Ek.3-A'!S4283</f>
        <v>0</v>
      </c>
      <c r="P4283" s="143" t="str">
        <f>'Ek.3-A'!L4283</f>
        <v/>
      </c>
      <c r="Q4283" s="24" t="str">
        <f>'Ek.3-A'!M4283</f>
        <v/>
      </c>
      <c r="R4283" s="24">
        <f t="shared" si="907"/>
        <v>0</v>
      </c>
      <c r="S4283" s="141" t="str">
        <f t="shared" si="908"/>
        <v>H</v>
      </c>
      <c r="T4283" s="24">
        <f>IF(S4283="E",SUM($R$5:R4283),0)</f>
        <v>0</v>
      </c>
      <c r="U4283" s="143">
        <f t="shared" si="909"/>
        <v>0</v>
      </c>
    </row>
    <row r="4284" spans="1:21" x14ac:dyDescent="0.25">
      <c r="A4284" s="6">
        <v>43.84</v>
      </c>
      <c r="B4284" s="31" t="s">
        <v>90</v>
      </c>
      <c r="D4284" s="87">
        <v>281810910000</v>
      </c>
      <c r="E4284" s="3">
        <v>0.6</v>
      </c>
      <c r="K4284" s="3">
        <f t="shared" si="910"/>
        <v>3159</v>
      </c>
      <c r="L4284" s="97" t="str">
        <f>IF(TRIM('Ek.3-A'!F4284)&lt;&gt;"","var","yok")</f>
        <v>yok</v>
      </c>
      <c r="M4284" s="5" t="str">
        <f>IF('Ek.3-A'!F4284="", "", IF(VLOOKUP('Ek.3-A'!F4284, Veriler!D:E, 2, 0)=0, "", VLOOKUP('Ek.3-A'!F4284, Veriler!D:E, 2, 0)))</f>
        <v/>
      </c>
      <c r="N4284" s="5" t="str">
        <f>IF('Ek.3-A'!P4284="", "", 'Ek.3-A'!P4284)</f>
        <v/>
      </c>
      <c r="O4284" s="142">
        <f>'Ek.3-A'!S4284</f>
        <v>0</v>
      </c>
      <c r="P4284" s="143" t="str">
        <f>'Ek.3-A'!L4284</f>
        <v/>
      </c>
      <c r="Q4284" s="24" t="str">
        <f>'Ek.3-A'!M4284</f>
        <v/>
      </c>
      <c r="R4284" s="24">
        <f t="shared" si="907"/>
        <v>0</v>
      </c>
      <c r="S4284" s="141" t="str">
        <f t="shared" si="908"/>
        <v>H</v>
      </c>
      <c r="T4284" s="24">
        <f>IF(S4284="E",SUM($R$5:R4284),0)</f>
        <v>0</v>
      </c>
      <c r="U4284" s="143">
        <f t="shared" si="909"/>
        <v>0</v>
      </c>
    </row>
    <row r="4285" spans="1:21" x14ac:dyDescent="0.25">
      <c r="A4285" s="6">
        <v>43.85</v>
      </c>
      <c r="B4285" s="31" t="s">
        <v>90</v>
      </c>
      <c r="D4285" s="89">
        <v>281810990000</v>
      </c>
      <c r="E4285" s="3">
        <v>0.6</v>
      </c>
      <c r="K4285" s="3">
        <f t="shared" si="910"/>
        <v>3160</v>
      </c>
      <c r="L4285" s="97" t="str">
        <f>IF(TRIM('Ek.3-A'!F4285)&lt;&gt;"","var","yok")</f>
        <v>yok</v>
      </c>
      <c r="M4285" s="5" t="str">
        <f>IF('Ek.3-A'!F4285="", "", IF(VLOOKUP('Ek.3-A'!F4285, Veriler!D:E, 2, 0)=0, "", VLOOKUP('Ek.3-A'!F4285, Veriler!D:E, 2, 0)))</f>
        <v/>
      </c>
      <c r="N4285" s="5" t="str">
        <f>IF('Ek.3-A'!P4285="", "", 'Ek.3-A'!P4285)</f>
        <v/>
      </c>
      <c r="O4285" s="142">
        <f>'Ek.3-A'!S4285</f>
        <v>0</v>
      </c>
      <c r="P4285" s="143" t="str">
        <f>'Ek.3-A'!L4285</f>
        <v/>
      </c>
      <c r="Q4285" s="24" t="str">
        <f>'Ek.3-A'!M4285</f>
        <v/>
      </c>
      <c r="R4285" s="24">
        <f t="shared" si="907"/>
        <v>0</v>
      </c>
      <c r="S4285" s="141" t="str">
        <f t="shared" si="908"/>
        <v>H</v>
      </c>
      <c r="T4285" s="24">
        <f>IF(S4285="E",SUM($R$5:R4285),0)</f>
        <v>0</v>
      </c>
      <c r="U4285" s="143">
        <f t="shared" si="909"/>
        <v>0</v>
      </c>
    </row>
    <row r="4286" spans="1:21" x14ac:dyDescent="0.25">
      <c r="A4286" s="6">
        <v>43.86</v>
      </c>
      <c r="B4286" s="31" t="s">
        <v>90</v>
      </c>
      <c r="D4286" s="87">
        <v>281810190000</v>
      </c>
      <c r="E4286" s="3">
        <v>0.6</v>
      </c>
      <c r="K4286" s="3">
        <f t="shared" si="910"/>
        <v>3161</v>
      </c>
      <c r="L4286" s="97" t="str">
        <f>IF(TRIM('Ek.3-A'!F4286)&lt;&gt;"","var","yok")</f>
        <v>yok</v>
      </c>
      <c r="M4286" s="5" t="str">
        <f>IF('Ek.3-A'!F4286="", "", IF(VLOOKUP('Ek.3-A'!F4286, Veriler!D:E, 2, 0)=0, "", VLOOKUP('Ek.3-A'!F4286, Veriler!D:E, 2, 0)))</f>
        <v/>
      </c>
      <c r="N4286" s="5" t="str">
        <f>IF('Ek.3-A'!P4286="", "", 'Ek.3-A'!P4286)</f>
        <v/>
      </c>
      <c r="O4286" s="142">
        <f>'Ek.3-A'!S4286</f>
        <v>0</v>
      </c>
      <c r="P4286" s="143" t="str">
        <f>'Ek.3-A'!L4286</f>
        <v/>
      </c>
      <c r="Q4286" s="24" t="str">
        <f>'Ek.3-A'!M4286</f>
        <v/>
      </c>
      <c r="R4286" s="24">
        <f t="shared" si="907"/>
        <v>0</v>
      </c>
      <c r="S4286" s="141" t="str">
        <f t="shared" si="908"/>
        <v>H</v>
      </c>
      <c r="T4286" s="24">
        <f>IF(S4286="E",SUM($R$5:R4286),0)</f>
        <v>0</v>
      </c>
      <c r="U4286" s="143">
        <f t="shared" si="909"/>
        <v>0</v>
      </c>
    </row>
    <row r="4287" spans="1:21" x14ac:dyDescent="0.25">
      <c r="A4287" s="6">
        <v>43.87</v>
      </c>
      <c r="B4287" s="31" t="s">
        <v>90</v>
      </c>
      <c r="D4287" s="89">
        <v>550520000018</v>
      </c>
      <c r="E4287" s="3">
        <v>0.6</v>
      </c>
      <c r="K4287" s="3">
        <f t="shared" si="910"/>
        <v>3162</v>
      </c>
      <c r="L4287" s="97" t="str">
        <f>IF(TRIM('Ek.3-A'!F4287)&lt;&gt;"","var","yok")</f>
        <v>yok</v>
      </c>
      <c r="M4287" s="5" t="str">
        <f>IF('Ek.3-A'!F4287="", "", IF(VLOOKUP('Ek.3-A'!F4287, Veriler!D:E, 2, 0)=0, "", VLOOKUP('Ek.3-A'!F4287, Veriler!D:E, 2, 0)))</f>
        <v/>
      </c>
      <c r="N4287" s="5" t="str">
        <f>IF('Ek.3-A'!P4287="", "", 'Ek.3-A'!P4287)</f>
        <v/>
      </c>
      <c r="O4287" s="142">
        <f>'Ek.3-A'!S4287</f>
        <v>0</v>
      </c>
      <c r="P4287" s="143" t="str">
        <f>'Ek.3-A'!L4287</f>
        <v/>
      </c>
      <c r="Q4287" s="24" t="str">
        <f>'Ek.3-A'!M4287</f>
        <v/>
      </c>
      <c r="R4287" s="24">
        <f t="shared" si="907"/>
        <v>0</v>
      </c>
      <c r="S4287" s="141" t="str">
        <f t="shared" si="908"/>
        <v>H</v>
      </c>
      <c r="T4287" s="24">
        <f>IF(S4287="E",SUM($R$5:R4287),0)</f>
        <v>0</v>
      </c>
      <c r="U4287" s="143">
        <f t="shared" si="909"/>
        <v>0</v>
      </c>
    </row>
    <row r="4288" spans="1:21" x14ac:dyDescent="0.25">
      <c r="A4288" s="6">
        <v>43.88</v>
      </c>
      <c r="B4288" s="31" t="s">
        <v>90</v>
      </c>
      <c r="D4288" s="87">
        <v>340490001100</v>
      </c>
      <c r="E4288" s="3">
        <v>0.6</v>
      </c>
      <c r="K4288" s="3">
        <f t="shared" si="910"/>
        <v>3163</v>
      </c>
      <c r="L4288" s="97" t="str">
        <f>IF(TRIM('Ek.3-A'!F4288)&lt;&gt;"","var","yok")</f>
        <v>yok</v>
      </c>
      <c r="M4288" s="5" t="str">
        <f>IF('Ek.3-A'!F4288="", "", IF(VLOOKUP('Ek.3-A'!F4288, Veriler!D:E, 2, 0)=0, "", VLOOKUP('Ek.3-A'!F4288, Veriler!D:E, 2, 0)))</f>
        <v/>
      </c>
      <c r="N4288" s="5" t="str">
        <f>IF('Ek.3-A'!P4288="", "", 'Ek.3-A'!P4288)</f>
        <v/>
      </c>
      <c r="O4288" s="142">
        <f>'Ek.3-A'!S4288</f>
        <v>0</v>
      </c>
      <c r="P4288" s="143" t="str">
        <f>'Ek.3-A'!L4288</f>
        <v/>
      </c>
      <c r="Q4288" s="24" t="str">
        <f>'Ek.3-A'!M4288</f>
        <v/>
      </c>
      <c r="R4288" s="24">
        <f t="shared" si="907"/>
        <v>0</v>
      </c>
      <c r="S4288" s="141" t="str">
        <f t="shared" si="908"/>
        <v>H</v>
      </c>
      <c r="T4288" s="24">
        <f>IF(S4288="E",SUM($R$5:R4288),0)</f>
        <v>0</v>
      </c>
      <c r="U4288" s="143">
        <f t="shared" si="909"/>
        <v>0</v>
      </c>
    </row>
    <row r="4289" spans="1:41" x14ac:dyDescent="0.25">
      <c r="A4289" s="6">
        <v>43.89</v>
      </c>
      <c r="B4289" s="31" t="s">
        <v>90</v>
      </c>
      <c r="D4289" s="89">
        <v>840991000015</v>
      </c>
      <c r="E4289" s="3">
        <v>0.6</v>
      </c>
      <c r="K4289" s="3">
        <f t="shared" si="910"/>
        <v>3164</v>
      </c>
      <c r="L4289" s="97" t="str">
        <f>IF(TRIM('Ek.3-A'!F4289)&lt;&gt;"","var","yok")</f>
        <v>yok</v>
      </c>
      <c r="M4289" s="5" t="str">
        <f>IF('Ek.3-A'!F4289="", "", IF(VLOOKUP('Ek.3-A'!F4289, Veriler!D:E, 2, 0)=0, "", VLOOKUP('Ek.3-A'!F4289, Veriler!D:E, 2, 0)))</f>
        <v/>
      </c>
      <c r="N4289" s="5" t="str">
        <f>IF('Ek.3-A'!P4289="", "", 'Ek.3-A'!P4289)</f>
        <v/>
      </c>
      <c r="O4289" s="142">
        <f>'Ek.3-A'!S4289</f>
        <v>0</v>
      </c>
      <c r="P4289" s="143" t="str">
        <f>'Ek.3-A'!L4289</f>
        <v/>
      </c>
      <c r="Q4289" s="24" t="str">
        <f>'Ek.3-A'!M4289</f>
        <v/>
      </c>
      <c r="R4289" s="24">
        <f t="shared" si="907"/>
        <v>0</v>
      </c>
      <c r="S4289" s="141" t="str">
        <f t="shared" si="908"/>
        <v>H</v>
      </c>
      <c r="T4289" s="24">
        <f>IF(S4289="E",SUM($R$5:R4289),0)</f>
        <v>0</v>
      </c>
      <c r="U4289" s="143">
        <f t="shared" si="909"/>
        <v>0</v>
      </c>
    </row>
    <row r="4290" spans="1:41" x14ac:dyDescent="0.25">
      <c r="A4290" s="6">
        <v>43.9</v>
      </c>
      <c r="B4290" s="31" t="s">
        <v>90</v>
      </c>
      <c r="D4290" s="87">
        <v>840999000015</v>
      </c>
      <c r="E4290" s="3">
        <v>0.6</v>
      </c>
      <c r="T4290" s="24"/>
      <c r="U4290" s="25"/>
      <c r="AO4290" s="140">
        <f>'Ek.3-A'!L4290</f>
        <v>0</v>
      </c>
    </row>
    <row r="4291" spans="1:41" x14ac:dyDescent="0.25">
      <c r="A4291" s="6">
        <v>43.91</v>
      </c>
      <c r="B4291" s="31" t="s">
        <v>90</v>
      </c>
      <c r="D4291" s="89">
        <v>291719800012</v>
      </c>
      <c r="E4291" s="3">
        <v>0.6</v>
      </c>
      <c r="T4291" s="24"/>
      <c r="U4291" s="25"/>
    </row>
    <row r="4292" spans="1:41" x14ac:dyDescent="0.25">
      <c r="A4292" s="6">
        <v>43.92</v>
      </c>
      <c r="B4292" s="31" t="s">
        <v>90</v>
      </c>
      <c r="D4292" s="87">
        <v>292519950011</v>
      </c>
      <c r="E4292" s="3">
        <v>0.6</v>
      </c>
      <c r="T4292" s="24"/>
      <c r="U4292" s="25"/>
    </row>
    <row r="4293" spans="1:41" x14ac:dyDescent="0.25">
      <c r="A4293" s="6">
        <v>43.93</v>
      </c>
      <c r="B4293" s="31" t="s">
        <v>90</v>
      </c>
      <c r="D4293" s="89">
        <v>251320000013</v>
      </c>
      <c r="E4293" s="3">
        <v>0.6</v>
      </c>
      <c r="T4293" s="24"/>
      <c r="U4293" s="25"/>
    </row>
    <row r="4294" spans="1:41" x14ac:dyDescent="0.25">
      <c r="A4294" s="6">
        <v>43.94</v>
      </c>
      <c r="B4294" s="31" t="s">
        <v>90</v>
      </c>
      <c r="D4294" s="87">
        <v>281119809012</v>
      </c>
      <c r="E4294" s="3">
        <v>0.6</v>
      </c>
      <c r="T4294" s="24"/>
      <c r="U4294" s="25"/>
    </row>
    <row r="4295" spans="1:41" x14ac:dyDescent="0.25">
      <c r="A4295" s="6">
        <v>43.95</v>
      </c>
      <c r="B4295" s="31" t="s">
        <v>90</v>
      </c>
      <c r="D4295" s="89">
        <v>293590900012</v>
      </c>
      <c r="E4295" s="3">
        <v>0.6</v>
      </c>
      <c r="T4295" s="24"/>
      <c r="U4295" s="25"/>
    </row>
    <row r="4296" spans="1:41" x14ac:dyDescent="0.25">
      <c r="A4296" s="6">
        <v>43.96</v>
      </c>
      <c r="B4296" s="31" t="s">
        <v>90</v>
      </c>
      <c r="D4296" s="87">
        <v>293090989044</v>
      </c>
      <c r="E4296" s="3">
        <v>0.6</v>
      </c>
      <c r="T4296" s="24"/>
      <c r="U4296" s="25"/>
    </row>
    <row r="4297" spans="1:41" x14ac:dyDescent="0.25">
      <c r="A4297" s="6">
        <v>43.97</v>
      </c>
      <c r="B4297" s="31" t="s">
        <v>90</v>
      </c>
      <c r="D4297" s="89">
        <v>293090959044</v>
      </c>
      <c r="E4297" s="3">
        <v>0.6</v>
      </c>
      <c r="T4297" s="24"/>
      <c r="U4297" s="25"/>
    </row>
    <row r="4298" spans="1:41" x14ac:dyDescent="0.25">
      <c r="A4298" s="6">
        <v>43.98</v>
      </c>
      <c r="B4298" s="31" t="s">
        <v>90</v>
      </c>
      <c r="D4298" s="87">
        <v>480530000000</v>
      </c>
      <c r="E4298" s="3">
        <v>0.6</v>
      </c>
      <c r="T4298" s="24"/>
      <c r="U4298" s="25"/>
    </row>
    <row r="4299" spans="1:41" x14ac:dyDescent="0.25">
      <c r="A4299" s="6">
        <v>43.99</v>
      </c>
      <c r="B4299" s="31" t="s">
        <v>90</v>
      </c>
      <c r="D4299" s="89">
        <v>293590900022</v>
      </c>
      <c r="E4299" s="3">
        <v>0.6</v>
      </c>
      <c r="K4299" s="3">
        <f>K4289+1</f>
        <v>3165</v>
      </c>
      <c r="L4299" s="97" t="str">
        <f>IF(TRIM('Ek.3-A'!F4299)&lt;&gt;"","var","yok")</f>
        <v>yok</v>
      </c>
      <c r="M4299" s="5" t="str">
        <f>IF('Ek.3-A'!F4299="", "", IF(VLOOKUP('Ek.3-A'!F4299, Veriler!D:E, 2, 0)=0, "", VLOOKUP('Ek.3-A'!F4299, Veriler!D:E, 2, 0)))</f>
        <v/>
      </c>
      <c r="N4299" s="5" t="str">
        <f>IF('Ek.3-A'!P4299="", "", 'Ek.3-A'!P4299)</f>
        <v/>
      </c>
      <c r="O4299" s="142">
        <f>'Ek.3-A'!S4299</f>
        <v>0</v>
      </c>
      <c r="P4299" s="143" t="str">
        <f>'Ek.3-A'!L4299</f>
        <v/>
      </c>
      <c r="Q4299" s="24" t="str">
        <f>'Ek.3-A'!M4299</f>
        <v/>
      </c>
      <c r="R4299" s="24">
        <f t="shared" ref="R4299:R4312" si="911">IF(L4299="var",0,IF(Q4299&lt;=0.005,Q4299,0))</f>
        <v>0</v>
      </c>
      <c r="S4299" s="141" t="str">
        <f t="shared" ref="S4299:S4312" si="912">IF(Q4299&lt;=0.005,"E","H")</f>
        <v>H</v>
      </c>
      <c r="T4299" s="24">
        <f>IF(S4299="E",SUM($R$5:R4299),0)</f>
        <v>0</v>
      </c>
      <c r="U4299" s="143">
        <f t="shared" ref="U4299:U4312" si="913">IF(T4299&lt;=0.1, O4299, IF(R4299&gt;$G$2, R4299*O4299, $G$2*O4299))</f>
        <v>0</v>
      </c>
    </row>
    <row r="4300" spans="1:41" x14ac:dyDescent="0.25">
      <c r="A4300" s="6">
        <v>44</v>
      </c>
      <c r="B4300" s="31" t="s">
        <v>90</v>
      </c>
      <c r="D4300" s="87">
        <v>293590900011</v>
      </c>
      <c r="E4300" s="3">
        <v>0.6</v>
      </c>
      <c r="K4300" s="3">
        <f t="shared" ref="K4300:K4312" si="914">K4299+1</f>
        <v>3166</v>
      </c>
      <c r="L4300" s="97" t="str">
        <f>IF(TRIM('Ek.3-A'!F4300)&lt;&gt;"","var","yok")</f>
        <v>yok</v>
      </c>
      <c r="M4300" s="5" t="str">
        <f>IF('Ek.3-A'!F4300="", "", IF(VLOOKUP('Ek.3-A'!F4300, Veriler!D:E, 2, 0)=0, "", VLOOKUP('Ek.3-A'!F4300, Veriler!D:E, 2, 0)))</f>
        <v/>
      </c>
      <c r="N4300" s="5" t="str">
        <f>IF('Ek.3-A'!P4300="", "", 'Ek.3-A'!P4300)</f>
        <v/>
      </c>
      <c r="O4300" s="142">
        <f>'Ek.3-A'!S4300</f>
        <v>0</v>
      </c>
      <c r="P4300" s="143" t="str">
        <f>'Ek.3-A'!L4300</f>
        <v/>
      </c>
      <c r="Q4300" s="24" t="str">
        <f>'Ek.3-A'!M4300</f>
        <v/>
      </c>
      <c r="R4300" s="24">
        <f t="shared" si="911"/>
        <v>0</v>
      </c>
      <c r="S4300" s="141" t="str">
        <f t="shared" si="912"/>
        <v>H</v>
      </c>
      <c r="T4300" s="24">
        <f>IF(S4300="E",SUM($R$5:R4300),0)</f>
        <v>0</v>
      </c>
      <c r="U4300" s="143">
        <f t="shared" si="913"/>
        <v>0</v>
      </c>
    </row>
    <row r="4301" spans="1:41" x14ac:dyDescent="0.25">
      <c r="A4301" s="6">
        <v>44.01</v>
      </c>
      <c r="B4301" s="31" t="s">
        <v>90</v>
      </c>
      <c r="D4301" s="89">
        <v>293590900017</v>
      </c>
      <c r="E4301" s="3">
        <v>0.6</v>
      </c>
      <c r="K4301" s="3">
        <f t="shared" si="914"/>
        <v>3167</v>
      </c>
      <c r="L4301" s="97" t="str">
        <f>IF(TRIM('Ek.3-A'!F4301)&lt;&gt;"","var","yok")</f>
        <v>yok</v>
      </c>
      <c r="M4301" s="5" t="str">
        <f>IF('Ek.3-A'!F4301="", "", IF(VLOOKUP('Ek.3-A'!F4301, Veriler!D:E, 2, 0)=0, "", VLOOKUP('Ek.3-A'!F4301, Veriler!D:E, 2, 0)))</f>
        <v/>
      </c>
      <c r="N4301" s="5" t="str">
        <f>IF('Ek.3-A'!P4301="", "", 'Ek.3-A'!P4301)</f>
        <v/>
      </c>
      <c r="O4301" s="142">
        <f>'Ek.3-A'!S4301</f>
        <v>0</v>
      </c>
      <c r="P4301" s="143" t="str">
        <f>'Ek.3-A'!L4301</f>
        <v/>
      </c>
      <c r="Q4301" s="24" t="str">
        <f>'Ek.3-A'!M4301</f>
        <v/>
      </c>
      <c r="R4301" s="24">
        <f t="shared" si="911"/>
        <v>0</v>
      </c>
      <c r="S4301" s="141" t="str">
        <f t="shared" si="912"/>
        <v>H</v>
      </c>
      <c r="T4301" s="24">
        <f>IF(S4301="E",SUM($R$5:R4301),0)</f>
        <v>0</v>
      </c>
      <c r="U4301" s="143">
        <f t="shared" si="913"/>
        <v>0</v>
      </c>
    </row>
    <row r="4302" spans="1:41" x14ac:dyDescent="0.25">
      <c r="A4302" s="6">
        <v>44.02</v>
      </c>
      <c r="B4302" s="31" t="s">
        <v>90</v>
      </c>
      <c r="D4302" s="87">
        <v>280800000013</v>
      </c>
      <c r="E4302" s="3">
        <v>0.6</v>
      </c>
      <c r="K4302" s="3">
        <f t="shared" si="914"/>
        <v>3168</v>
      </c>
      <c r="L4302" s="97" t="str">
        <f>IF(TRIM('Ek.3-A'!F4302)&lt;&gt;"","var","yok")</f>
        <v>yok</v>
      </c>
      <c r="M4302" s="5" t="str">
        <f>IF('Ek.3-A'!F4302="", "", IF(VLOOKUP('Ek.3-A'!F4302, Veriler!D:E, 2, 0)=0, "", VLOOKUP('Ek.3-A'!F4302, Veriler!D:E, 2, 0)))</f>
        <v/>
      </c>
      <c r="N4302" s="5" t="str">
        <f>IF('Ek.3-A'!P4302="", "", 'Ek.3-A'!P4302)</f>
        <v/>
      </c>
      <c r="O4302" s="142">
        <f>'Ek.3-A'!S4302</f>
        <v>0</v>
      </c>
      <c r="P4302" s="143" t="str">
        <f>'Ek.3-A'!L4302</f>
        <v/>
      </c>
      <c r="Q4302" s="24" t="str">
        <f>'Ek.3-A'!M4302</f>
        <v/>
      </c>
      <c r="R4302" s="24">
        <f t="shared" si="911"/>
        <v>0</v>
      </c>
      <c r="S4302" s="141" t="str">
        <f t="shared" si="912"/>
        <v>H</v>
      </c>
      <c r="T4302" s="24">
        <f>IF(S4302="E",SUM($R$5:R4302),0)</f>
        <v>0</v>
      </c>
      <c r="U4302" s="143">
        <f t="shared" si="913"/>
        <v>0</v>
      </c>
    </row>
    <row r="4303" spans="1:41" x14ac:dyDescent="0.25">
      <c r="A4303" s="6">
        <v>44.03</v>
      </c>
      <c r="B4303" s="31" t="s">
        <v>90</v>
      </c>
      <c r="D4303" s="89">
        <v>293590900016</v>
      </c>
      <c r="E4303" s="3">
        <v>0.6</v>
      </c>
      <c r="K4303" s="3">
        <f t="shared" si="914"/>
        <v>3169</v>
      </c>
      <c r="L4303" s="97" t="str">
        <f>IF(TRIM('Ek.3-A'!F4303)&lt;&gt;"","var","yok")</f>
        <v>yok</v>
      </c>
      <c r="M4303" s="5" t="str">
        <f>IF('Ek.3-A'!F4303="", "", IF(VLOOKUP('Ek.3-A'!F4303, Veriler!D:E, 2, 0)=0, "", VLOOKUP('Ek.3-A'!F4303, Veriler!D:E, 2, 0)))</f>
        <v/>
      </c>
      <c r="N4303" s="5" t="str">
        <f>IF('Ek.3-A'!P4303="", "", 'Ek.3-A'!P4303)</f>
        <v/>
      </c>
      <c r="O4303" s="142">
        <f>'Ek.3-A'!S4303</f>
        <v>0</v>
      </c>
      <c r="P4303" s="143" t="str">
        <f>'Ek.3-A'!L4303</f>
        <v/>
      </c>
      <c r="Q4303" s="24" t="str">
        <f>'Ek.3-A'!M4303</f>
        <v/>
      </c>
      <c r="R4303" s="24">
        <f t="shared" si="911"/>
        <v>0</v>
      </c>
      <c r="S4303" s="141" t="str">
        <f t="shared" si="912"/>
        <v>H</v>
      </c>
      <c r="T4303" s="24">
        <f>IF(S4303="E",SUM($R$5:R4303),0)</f>
        <v>0</v>
      </c>
      <c r="U4303" s="143">
        <f t="shared" si="913"/>
        <v>0</v>
      </c>
    </row>
    <row r="4304" spans="1:41" x14ac:dyDescent="0.25">
      <c r="A4304" s="6">
        <v>44.04</v>
      </c>
      <c r="B4304" s="31" t="s">
        <v>90</v>
      </c>
      <c r="D4304" s="87">
        <v>291829001011</v>
      </c>
      <c r="E4304" s="3">
        <v>0.6</v>
      </c>
      <c r="K4304" s="3">
        <f t="shared" si="914"/>
        <v>3170</v>
      </c>
      <c r="L4304" s="97" t="str">
        <f>IF(TRIM('Ek.3-A'!F4304)&lt;&gt;"","var","yok")</f>
        <v>yok</v>
      </c>
      <c r="M4304" s="5" t="str">
        <f>IF('Ek.3-A'!F4304="", "", IF(VLOOKUP('Ek.3-A'!F4304, Veriler!D:E, 2, 0)=0, "", VLOOKUP('Ek.3-A'!F4304, Veriler!D:E, 2, 0)))</f>
        <v/>
      </c>
      <c r="N4304" s="5" t="str">
        <f>IF('Ek.3-A'!P4304="", "", 'Ek.3-A'!P4304)</f>
        <v/>
      </c>
      <c r="O4304" s="142">
        <f>'Ek.3-A'!S4304</f>
        <v>0</v>
      </c>
      <c r="P4304" s="143" t="str">
        <f>'Ek.3-A'!L4304</f>
        <v/>
      </c>
      <c r="Q4304" s="24" t="str">
        <f>'Ek.3-A'!M4304</f>
        <v/>
      </c>
      <c r="R4304" s="24">
        <f t="shared" si="911"/>
        <v>0</v>
      </c>
      <c r="S4304" s="141" t="str">
        <f t="shared" si="912"/>
        <v>H</v>
      </c>
      <c r="T4304" s="24">
        <f>IF(S4304="E",SUM($R$5:R4304),0)</f>
        <v>0</v>
      </c>
      <c r="U4304" s="143">
        <f t="shared" si="913"/>
        <v>0</v>
      </c>
    </row>
    <row r="4305" spans="1:21" x14ac:dyDescent="0.25">
      <c r="A4305" s="6">
        <v>44.05</v>
      </c>
      <c r="B4305" s="31" t="s">
        <v>90</v>
      </c>
      <c r="D4305" s="89">
        <v>281290000016</v>
      </c>
      <c r="E4305" s="3">
        <v>0.6</v>
      </c>
      <c r="K4305" s="3">
        <f t="shared" si="914"/>
        <v>3171</v>
      </c>
      <c r="L4305" s="97" t="str">
        <f>IF(TRIM('Ek.3-A'!F4305)&lt;&gt;"","var","yok")</f>
        <v>yok</v>
      </c>
      <c r="M4305" s="5" t="str">
        <f>IF('Ek.3-A'!F4305="", "", IF(VLOOKUP('Ek.3-A'!F4305, Veriler!D:E, 2, 0)=0, "", VLOOKUP('Ek.3-A'!F4305, Veriler!D:E, 2, 0)))</f>
        <v/>
      </c>
      <c r="N4305" s="5" t="str">
        <f>IF('Ek.3-A'!P4305="", "", 'Ek.3-A'!P4305)</f>
        <v/>
      </c>
      <c r="O4305" s="142">
        <f>'Ek.3-A'!S4305</f>
        <v>0</v>
      </c>
      <c r="P4305" s="143" t="str">
        <f>'Ek.3-A'!L4305</f>
        <v/>
      </c>
      <c r="Q4305" s="24" t="str">
        <f>'Ek.3-A'!M4305</f>
        <v/>
      </c>
      <c r="R4305" s="24">
        <f t="shared" si="911"/>
        <v>0</v>
      </c>
      <c r="S4305" s="141" t="str">
        <f t="shared" si="912"/>
        <v>H</v>
      </c>
      <c r="T4305" s="24">
        <f>IF(S4305="E",SUM($R$5:R4305),0)</f>
        <v>0</v>
      </c>
      <c r="U4305" s="143">
        <f t="shared" si="913"/>
        <v>0</v>
      </c>
    </row>
    <row r="4306" spans="1:21" x14ac:dyDescent="0.25">
      <c r="A4306" s="6">
        <v>44.06</v>
      </c>
      <c r="B4306" s="31" t="s">
        <v>90</v>
      </c>
      <c r="D4306" s="87">
        <v>293499901000</v>
      </c>
      <c r="E4306" s="3">
        <v>0.6</v>
      </c>
      <c r="K4306" s="3">
        <f t="shared" si="914"/>
        <v>3172</v>
      </c>
      <c r="L4306" s="97" t="str">
        <f>IF(TRIM('Ek.3-A'!F4306)&lt;&gt;"","var","yok")</f>
        <v>yok</v>
      </c>
      <c r="M4306" s="5" t="str">
        <f>IF('Ek.3-A'!F4306="", "", IF(VLOOKUP('Ek.3-A'!F4306, Veriler!D:E, 2, 0)=0, "", VLOOKUP('Ek.3-A'!F4306, Veriler!D:E, 2, 0)))</f>
        <v/>
      </c>
      <c r="N4306" s="5" t="str">
        <f>IF('Ek.3-A'!P4306="", "", 'Ek.3-A'!P4306)</f>
        <v/>
      </c>
      <c r="O4306" s="142">
        <f>'Ek.3-A'!S4306</f>
        <v>0</v>
      </c>
      <c r="P4306" s="143" t="str">
        <f>'Ek.3-A'!L4306</f>
        <v/>
      </c>
      <c r="Q4306" s="24" t="str">
        <f>'Ek.3-A'!M4306</f>
        <v/>
      </c>
      <c r="R4306" s="24">
        <f t="shared" si="911"/>
        <v>0</v>
      </c>
      <c r="S4306" s="141" t="str">
        <f t="shared" si="912"/>
        <v>H</v>
      </c>
      <c r="T4306" s="24">
        <f>IF(S4306="E",SUM($R$5:R4306),0)</f>
        <v>0</v>
      </c>
      <c r="U4306" s="143">
        <f t="shared" si="913"/>
        <v>0</v>
      </c>
    </row>
    <row r="4307" spans="1:21" x14ac:dyDescent="0.25">
      <c r="A4307" s="6">
        <v>44.07</v>
      </c>
      <c r="B4307" s="31" t="s">
        <v>90</v>
      </c>
      <c r="D4307" s="89">
        <v>847780110000</v>
      </c>
      <c r="E4307" s="3">
        <v>0.6</v>
      </c>
      <c r="K4307" s="3">
        <f t="shared" si="914"/>
        <v>3173</v>
      </c>
      <c r="L4307" s="97" t="str">
        <f>IF(TRIM('Ek.3-A'!F4307)&lt;&gt;"","var","yok")</f>
        <v>yok</v>
      </c>
      <c r="M4307" s="5" t="str">
        <f>IF('Ek.3-A'!F4307="", "", IF(VLOOKUP('Ek.3-A'!F4307, Veriler!D:E, 2, 0)=0, "", VLOOKUP('Ek.3-A'!F4307, Veriler!D:E, 2, 0)))</f>
        <v/>
      </c>
      <c r="N4307" s="5" t="str">
        <f>IF('Ek.3-A'!P4307="", "", 'Ek.3-A'!P4307)</f>
        <v/>
      </c>
      <c r="O4307" s="142">
        <f>'Ek.3-A'!S4307</f>
        <v>0</v>
      </c>
      <c r="P4307" s="143" t="str">
        <f>'Ek.3-A'!L4307</f>
        <v/>
      </c>
      <c r="Q4307" s="24" t="str">
        <f>'Ek.3-A'!M4307</f>
        <v/>
      </c>
      <c r="R4307" s="24">
        <f t="shared" si="911"/>
        <v>0</v>
      </c>
      <c r="S4307" s="141" t="str">
        <f t="shared" si="912"/>
        <v>H</v>
      </c>
      <c r="T4307" s="24">
        <f>IF(S4307="E",SUM($R$5:R4307),0)</f>
        <v>0</v>
      </c>
      <c r="U4307" s="143">
        <f t="shared" si="913"/>
        <v>0</v>
      </c>
    </row>
    <row r="4308" spans="1:21" x14ac:dyDescent="0.25">
      <c r="A4308" s="6">
        <v>44.08</v>
      </c>
      <c r="B4308" s="31" t="s">
        <v>90</v>
      </c>
      <c r="D4308" s="87">
        <v>847780190000</v>
      </c>
      <c r="E4308" s="3">
        <v>0.6</v>
      </c>
      <c r="K4308" s="3">
        <f t="shared" si="914"/>
        <v>3174</v>
      </c>
      <c r="L4308" s="97" t="str">
        <f>IF(TRIM('Ek.3-A'!F4308)&lt;&gt;"","var","yok")</f>
        <v>yok</v>
      </c>
      <c r="M4308" s="5" t="str">
        <f>IF('Ek.3-A'!F4308="", "", IF(VLOOKUP('Ek.3-A'!F4308, Veriler!D:E, 2, 0)=0, "", VLOOKUP('Ek.3-A'!F4308, Veriler!D:E, 2, 0)))</f>
        <v/>
      </c>
      <c r="N4308" s="5" t="str">
        <f>IF('Ek.3-A'!P4308="", "", 'Ek.3-A'!P4308)</f>
        <v/>
      </c>
      <c r="O4308" s="142">
        <f>'Ek.3-A'!S4308</f>
        <v>0</v>
      </c>
      <c r="P4308" s="143" t="str">
        <f>'Ek.3-A'!L4308</f>
        <v/>
      </c>
      <c r="Q4308" s="24" t="str">
        <f>'Ek.3-A'!M4308</f>
        <v/>
      </c>
      <c r="R4308" s="24">
        <f t="shared" si="911"/>
        <v>0</v>
      </c>
      <c r="S4308" s="141" t="str">
        <f t="shared" si="912"/>
        <v>H</v>
      </c>
      <c r="T4308" s="24">
        <f>IF(S4308="E",SUM($R$5:R4308),0)</f>
        <v>0</v>
      </c>
      <c r="U4308" s="143">
        <f t="shared" si="913"/>
        <v>0</v>
      </c>
    </row>
    <row r="4309" spans="1:21" x14ac:dyDescent="0.25">
      <c r="A4309" s="6">
        <v>44.09</v>
      </c>
      <c r="B4309" s="31" t="s">
        <v>90</v>
      </c>
      <c r="D4309" s="89">
        <v>310311000000</v>
      </c>
      <c r="E4309" s="3">
        <v>0.6</v>
      </c>
      <c r="K4309" s="3">
        <f t="shared" si="914"/>
        <v>3175</v>
      </c>
      <c r="L4309" s="97" t="str">
        <f>IF(TRIM('Ek.3-A'!F4309)&lt;&gt;"","var","yok")</f>
        <v>yok</v>
      </c>
      <c r="M4309" s="5" t="str">
        <f>IF('Ek.3-A'!F4309="", "", IF(VLOOKUP('Ek.3-A'!F4309, Veriler!D:E, 2, 0)=0, "", VLOOKUP('Ek.3-A'!F4309, Veriler!D:E, 2, 0)))</f>
        <v/>
      </c>
      <c r="N4309" s="5" t="str">
        <f>IF('Ek.3-A'!P4309="", "", 'Ek.3-A'!P4309)</f>
        <v/>
      </c>
      <c r="O4309" s="142">
        <f>'Ek.3-A'!S4309</f>
        <v>0</v>
      </c>
      <c r="P4309" s="143" t="str">
        <f>'Ek.3-A'!L4309</f>
        <v/>
      </c>
      <c r="Q4309" s="24" t="str">
        <f>'Ek.3-A'!M4309</f>
        <v/>
      </c>
      <c r="R4309" s="24">
        <f t="shared" si="911"/>
        <v>0</v>
      </c>
      <c r="S4309" s="141" t="str">
        <f t="shared" si="912"/>
        <v>H</v>
      </c>
      <c r="T4309" s="24">
        <f>IF(S4309="E",SUM($R$5:R4309),0)</f>
        <v>0</v>
      </c>
      <c r="U4309" s="143">
        <f t="shared" si="913"/>
        <v>0</v>
      </c>
    </row>
    <row r="4310" spans="1:21" x14ac:dyDescent="0.25">
      <c r="A4310" s="6">
        <v>44.1</v>
      </c>
      <c r="B4310" s="31" t="s">
        <v>90</v>
      </c>
      <c r="D4310" s="87">
        <v>310319000000</v>
      </c>
      <c r="E4310" s="3">
        <v>0.6</v>
      </c>
      <c r="K4310" s="3">
        <f t="shared" si="914"/>
        <v>3176</v>
      </c>
      <c r="L4310" s="97" t="str">
        <f>IF(TRIM('Ek.3-A'!F4310)&lt;&gt;"","var","yok")</f>
        <v>yok</v>
      </c>
      <c r="M4310" s="5" t="str">
        <f>IF('Ek.3-A'!F4310="", "", IF(VLOOKUP('Ek.3-A'!F4310, Veriler!D:E, 2, 0)=0, "", VLOOKUP('Ek.3-A'!F4310, Veriler!D:E, 2, 0)))</f>
        <v/>
      </c>
      <c r="N4310" s="5" t="str">
        <f>IF('Ek.3-A'!P4310="", "", 'Ek.3-A'!P4310)</f>
        <v/>
      </c>
      <c r="O4310" s="142">
        <f>'Ek.3-A'!S4310</f>
        <v>0</v>
      </c>
      <c r="P4310" s="143" t="str">
        <f>'Ek.3-A'!L4310</f>
        <v/>
      </c>
      <c r="Q4310" s="24" t="str">
        <f>'Ek.3-A'!M4310</f>
        <v/>
      </c>
      <c r="R4310" s="24">
        <f t="shared" si="911"/>
        <v>0</v>
      </c>
      <c r="S4310" s="141" t="str">
        <f t="shared" si="912"/>
        <v>H</v>
      </c>
      <c r="T4310" s="24">
        <f>IF(S4310="E",SUM($R$5:R4310),0)</f>
        <v>0</v>
      </c>
      <c r="U4310" s="143">
        <f t="shared" si="913"/>
        <v>0</v>
      </c>
    </row>
    <row r="4311" spans="1:21" x14ac:dyDescent="0.25">
      <c r="A4311" s="6">
        <v>44.11</v>
      </c>
      <c r="B4311" s="31" t="s">
        <v>90</v>
      </c>
      <c r="D4311" s="89">
        <v>852499000000</v>
      </c>
      <c r="E4311" s="3">
        <v>0.6</v>
      </c>
      <c r="K4311" s="3">
        <f t="shared" si="914"/>
        <v>3177</v>
      </c>
      <c r="L4311" s="97" t="str">
        <f>IF(TRIM('Ek.3-A'!F4311)&lt;&gt;"","var","yok")</f>
        <v>yok</v>
      </c>
      <c r="M4311" s="5" t="str">
        <f>IF('Ek.3-A'!F4311="", "", IF(VLOOKUP('Ek.3-A'!F4311, Veriler!D:E, 2, 0)=0, "", VLOOKUP('Ek.3-A'!F4311, Veriler!D:E, 2, 0)))</f>
        <v/>
      </c>
      <c r="N4311" s="5" t="str">
        <f>IF('Ek.3-A'!P4311="", "", 'Ek.3-A'!P4311)</f>
        <v/>
      </c>
      <c r="O4311" s="142">
        <f>'Ek.3-A'!S4311</f>
        <v>0</v>
      </c>
      <c r="P4311" s="143" t="str">
        <f>'Ek.3-A'!L4311</f>
        <v/>
      </c>
      <c r="Q4311" s="24" t="str">
        <f>'Ek.3-A'!M4311</f>
        <v/>
      </c>
      <c r="R4311" s="24">
        <f t="shared" si="911"/>
        <v>0</v>
      </c>
      <c r="S4311" s="141" t="str">
        <f t="shared" si="912"/>
        <v>H</v>
      </c>
      <c r="T4311" s="24">
        <f>IF(S4311="E",SUM($R$5:R4311),0)</f>
        <v>0</v>
      </c>
      <c r="U4311" s="143">
        <f t="shared" si="913"/>
        <v>0</v>
      </c>
    </row>
    <row r="4312" spans="1:21" x14ac:dyDescent="0.25">
      <c r="A4312" s="6">
        <v>44.12</v>
      </c>
      <c r="B4312" s="31" t="s">
        <v>90</v>
      </c>
      <c r="D4312" s="87">
        <v>852419000000</v>
      </c>
      <c r="E4312" s="3">
        <v>0.6</v>
      </c>
      <c r="K4312" s="3">
        <f t="shared" si="914"/>
        <v>3178</v>
      </c>
      <c r="L4312" s="97" t="str">
        <f>IF(TRIM('Ek.3-A'!F4312)&lt;&gt;"","var","yok")</f>
        <v>yok</v>
      </c>
      <c r="M4312" s="5" t="str">
        <f>IF('Ek.3-A'!F4312="", "", IF(VLOOKUP('Ek.3-A'!F4312, Veriler!D:E, 2, 0)=0, "", VLOOKUP('Ek.3-A'!F4312, Veriler!D:E, 2, 0)))</f>
        <v/>
      </c>
      <c r="N4312" s="5" t="str">
        <f>IF('Ek.3-A'!P4312="", "", 'Ek.3-A'!P4312)</f>
        <v/>
      </c>
      <c r="O4312" s="142">
        <f>'Ek.3-A'!S4312</f>
        <v>0</v>
      </c>
      <c r="P4312" s="143" t="str">
        <f>'Ek.3-A'!L4312</f>
        <v/>
      </c>
      <c r="Q4312" s="24" t="str">
        <f>'Ek.3-A'!M4312</f>
        <v/>
      </c>
      <c r="R4312" s="24">
        <f t="shared" si="911"/>
        <v>0</v>
      </c>
      <c r="S4312" s="141" t="str">
        <f t="shared" si="912"/>
        <v>H</v>
      </c>
      <c r="T4312" s="24">
        <f>IF(S4312="E",SUM($R$5:R4312),0)</f>
        <v>0</v>
      </c>
      <c r="U4312" s="143">
        <f t="shared" si="913"/>
        <v>0</v>
      </c>
    </row>
    <row r="4313" spans="1:21" x14ac:dyDescent="0.25">
      <c r="A4313" s="6">
        <v>44.13</v>
      </c>
      <c r="B4313" s="31" t="s">
        <v>90</v>
      </c>
      <c r="D4313" s="89">
        <v>852411000000</v>
      </c>
      <c r="E4313" s="3">
        <v>0.6</v>
      </c>
      <c r="L4313" s="97"/>
      <c r="M4313" s="5"/>
      <c r="N4313" s="5"/>
      <c r="O4313" s="5"/>
      <c r="Q4313" s="23"/>
      <c r="T4313" s="24"/>
      <c r="U4313" s="25"/>
    </row>
    <row r="4314" spans="1:21" x14ac:dyDescent="0.25">
      <c r="A4314" s="6">
        <v>44.14</v>
      </c>
      <c r="B4314" s="31" t="s">
        <v>90</v>
      </c>
      <c r="D4314" s="87">
        <v>852412000000</v>
      </c>
      <c r="E4314" s="3">
        <v>0.6</v>
      </c>
      <c r="K4314" s="3">
        <f>K4312+1</f>
        <v>3179</v>
      </c>
      <c r="L4314" s="97" t="str">
        <f>IF(TRIM('Ek.3-A'!F4314)&lt;&gt;"","var","yok")</f>
        <v>yok</v>
      </c>
      <c r="M4314" s="5" t="str">
        <f>IF('Ek.3-A'!F4314="", "", IF(VLOOKUP('Ek.3-A'!F4314, Veriler!D:E, 2, 0)=0, "", VLOOKUP('Ek.3-A'!F4314, Veriler!D:E, 2, 0)))</f>
        <v/>
      </c>
      <c r="N4314" s="5" t="str">
        <f>IF('Ek.3-A'!P4314="", "", 'Ek.3-A'!P4314)</f>
        <v/>
      </c>
      <c r="O4314" s="142">
        <f>'Ek.3-A'!S4314</f>
        <v>0</v>
      </c>
      <c r="P4314" s="143" t="str">
        <f>'Ek.3-A'!L4314</f>
        <v/>
      </c>
      <c r="Q4314" s="24" t="str">
        <f>'Ek.3-A'!M4314</f>
        <v/>
      </c>
      <c r="R4314" s="24">
        <f t="shared" ref="R4314:R4327" si="915">IF(L4314="var",0,IF(Q4314&lt;=0.005,Q4314,0))</f>
        <v>0</v>
      </c>
      <c r="S4314" s="141" t="str">
        <f t="shared" ref="S4314:S4327" si="916">IF(Q4314&lt;=0.005,"E","H")</f>
        <v>H</v>
      </c>
      <c r="T4314" s="24">
        <f>IF(S4314="E",SUM($R$5:R4314),0)</f>
        <v>0</v>
      </c>
      <c r="U4314" s="143">
        <f t="shared" ref="U4314:U4327" si="917">IF(T4314&lt;=0.1, O4314, IF(R4314&gt;$G$2, R4314*O4314, $G$2*O4314))</f>
        <v>0</v>
      </c>
    </row>
    <row r="4315" spans="1:21" x14ac:dyDescent="0.25">
      <c r="A4315" s="6">
        <v>44.15</v>
      </c>
      <c r="B4315" s="31" t="s">
        <v>90</v>
      </c>
      <c r="D4315" s="89">
        <v>411330000000</v>
      </c>
      <c r="E4315" s="3">
        <v>0.6</v>
      </c>
      <c r="K4315" s="3">
        <f t="shared" ref="K4315:K4327" si="918">K4314+1</f>
        <v>3180</v>
      </c>
      <c r="L4315" s="97" t="str">
        <f>IF(TRIM('Ek.3-A'!F4315)&lt;&gt;"","var","yok")</f>
        <v>yok</v>
      </c>
      <c r="M4315" s="5" t="str">
        <f>IF('Ek.3-A'!F4315="", "", IF(VLOOKUP('Ek.3-A'!F4315, Veriler!D:E, 2, 0)=0, "", VLOOKUP('Ek.3-A'!F4315, Veriler!D:E, 2, 0)))</f>
        <v/>
      </c>
      <c r="N4315" s="5" t="str">
        <f>IF('Ek.3-A'!P4315="", "", 'Ek.3-A'!P4315)</f>
        <v/>
      </c>
      <c r="O4315" s="142">
        <f>'Ek.3-A'!S4315</f>
        <v>0</v>
      </c>
      <c r="P4315" s="143" t="str">
        <f>'Ek.3-A'!L4315</f>
        <v/>
      </c>
      <c r="Q4315" s="24" t="str">
        <f>'Ek.3-A'!M4315</f>
        <v/>
      </c>
      <c r="R4315" s="24">
        <f t="shared" si="915"/>
        <v>0</v>
      </c>
      <c r="S4315" s="141" t="str">
        <f t="shared" si="916"/>
        <v>H</v>
      </c>
      <c r="T4315" s="24">
        <f>IF(S4315="E",SUM($R$5:R4315),0)</f>
        <v>0</v>
      </c>
      <c r="U4315" s="143">
        <f t="shared" si="917"/>
        <v>0</v>
      </c>
    </row>
    <row r="4316" spans="1:21" x14ac:dyDescent="0.25">
      <c r="A4316" s="6">
        <v>44.16</v>
      </c>
      <c r="B4316" s="31" t="s">
        <v>90</v>
      </c>
      <c r="D4316" s="87">
        <v>410640900000</v>
      </c>
      <c r="E4316" s="3">
        <v>0.6</v>
      </c>
      <c r="K4316" s="3">
        <f t="shared" si="918"/>
        <v>3181</v>
      </c>
      <c r="L4316" s="97" t="str">
        <f>IF(TRIM('Ek.3-A'!F4316)&lt;&gt;"","var","yok")</f>
        <v>yok</v>
      </c>
      <c r="M4316" s="5" t="str">
        <f>IF('Ek.3-A'!F4316="", "", IF(VLOOKUP('Ek.3-A'!F4316, Veriler!D:E, 2, 0)=0, "", VLOOKUP('Ek.3-A'!F4316, Veriler!D:E, 2, 0)))</f>
        <v/>
      </c>
      <c r="N4316" s="5" t="str">
        <f>IF('Ek.3-A'!P4316="", "", 'Ek.3-A'!P4316)</f>
        <v/>
      </c>
      <c r="O4316" s="142">
        <f>'Ek.3-A'!S4316</f>
        <v>0</v>
      </c>
      <c r="P4316" s="143" t="str">
        <f>'Ek.3-A'!L4316</f>
        <v/>
      </c>
      <c r="Q4316" s="24" t="str">
        <f>'Ek.3-A'!M4316</f>
        <v/>
      </c>
      <c r="R4316" s="24">
        <f t="shared" si="915"/>
        <v>0</v>
      </c>
      <c r="S4316" s="141" t="str">
        <f t="shared" si="916"/>
        <v>H</v>
      </c>
      <c r="T4316" s="24">
        <f>IF(S4316="E",SUM($R$5:R4316),0)</f>
        <v>0</v>
      </c>
      <c r="U4316" s="143">
        <f t="shared" si="917"/>
        <v>0</v>
      </c>
    </row>
    <row r="4317" spans="1:21" x14ac:dyDescent="0.25">
      <c r="A4317" s="6">
        <v>44.17</v>
      </c>
      <c r="B4317" s="31" t="s">
        <v>90</v>
      </c>
      <c r="D4317" s="89">
        <v>350220990000</v>
      </c>
      <c r="E4317" s="3">
        <v>0.6</v>
      </c>
      <c r="K4317" s="3">
        <f t="shared" si="918"/>
        <v>3182</v>
      </c>
      <c r="L4317" s="97" t="str">
        <f>IF(TRIM('Ek.3-A'!F4317)&lt;&gt;"","var","yok")</f>
        <v>yok</v>
      </c>
      <c r="M4317" s="5" t="str">
        <f>IF('Ek.3-A'!F4317="", "", IF(VLOOKUP('Ek.3-A'!F4317, Veriler!D:E, 2, 0)=0, "", VLOOKUP('Ek.3-A'!F4317, Veriler!D:E, 2, 0)))</f>
        <v/>
      </c>
      <c r="N4317" s="5" t="str">
        <f>IF('Ek.3-A'!P4317="", "", 'Ek.3-A'!P4317)</f>
        <v/>
      </c>
      <c r="O4317" s="142">
        <f>'Ek.3-A'!S4317</f>
        <v>0</v>
      </c>
      <c r="P4317" s="143" t="str">
        <f>'Ek.3-A'!L4317</f>
        <v/>
      </c>
      <c r="Q4317" s="24" t="str">
        <f>'Ek.3-A'!M4317</f>
        <v/>
      </c>
      <c r="R4317" s="24">
        <f t="shared" si="915"/>
        <v>0</v>
      </c>
      <c r="S4317" s="141" t="str">
        <f t="shared" si="916"/>
        <v>H</v>
      </c>
      <c r="T4317" s="24">
        <f>IF(S4317="E",SUM($R$5:R4317),0)</f>
        <v>0</v>
      </c>
      <c r="U4317" s="143">
        <f t="shared" si="917"/>
        <v>0</v>
      </c>
    </row>
    <row r="4318" spans="1:21" x14ac:dyDescent="0.25">
      <c r="A4318" s="6">
        <v>44.18</v>
      </c>
      <c r="B4318" s="31" t="s">
        <v>90</v>
      </c>
      <c r="D4318" s="87">
        <v>350220910000</v>
      </c>
      <c r="E4318" s="3">
        <v>0.6</v>
      </c>
      <c r="K4318" s="3">
        <f t="shared" si="918"/>
        <v>3183</v>
      </c>
      <c r="L4318" s="97" t="str">
        <f>IF(TRIM('Ek.3-A'!F4318)&lt;&gt;"","var","yok")</f>
        <v>yok</v>
      </c>
      <c r="M4318" s="5" t="str">
        <f>IF('Ek.3-A'!F4318="", "", IF(VLOOKUP('Ek.3-A'!F4318, Veriler!D:E, 2, 0)=0, "", VLOOKUP('Ek.3-A'!F4318, Veriler!D:E, 2, 0)))</f>
        <v/>
      </c>
      <c r="N4318" s="5" t="str">
        <f>IF('Ek.3-A'!P4318="", "", 'Ek.3-A'!P4318)</f>
        <v/>
      </c>
      <c r="O4318" s="142">
        <f>'Ek.3-A'!S4318</f>
        <v>0</v>
      </c>
      <c r="P4318" s="143" t="str">
        <f>'Ek.3-A'!L4318</f>
        <v/>
      </c>
      <c r="Q4318" s="24" t="str">
        <f>'Ek.3-A'!M4318</f>
        <v/>
      </c>
      <c r="R4318" s="24">
        <f t="shared" si="915"/>
        <v>0</v>
      </c>
      <c r="S4318" s="141" t="str">
        <f t="shared" si="916"/>
        <v>H</v>
      </c>
      <c r="T4318" s="24">
        <f>IF(S4318="E",SUM($R$5:R4318),0)</f>
        <v>0</v>
      </c>
      <c r="U4318" s="143">
        <f t="shared" si="917"/>
        <v>0</v>
      </c>
    </row>
    <row r="4319" spans="1:21" x14ac:dyDescent="0.25">
      <c r="A4319" s="6">
        <v>44.19</v>
      </c>
      <c r="B4319" s="31" t="s">
        <v>90</v>
      </c>
      <c r="D4319" s="89">
        <v>262110000000</v>
      </c>
      <c r="E4319" s="3">
        <v>0.6</v>
      </c>
      <c r="K4319" s="3">
        <f t="shared" si="918"/>
        <v>3184</v>
      </c>
      <c r="L4319" s="97" t="str">
        <f>IF(TRIM('Ek.3-A'!F4319)&lt;&gt;"","var","yok")</f>
        <v>yok</v>
      </c>
      <c r="M4319" s="5" t="str">
        <f>IF('Ek.3-A'!F4319="", "", IF(VLOOKUP('Ek.3-A'!F4319, Veriler!D:E, 2, 0)=0, "", VLOOKUP('Ek.3-A'!F4319, Veriler!D:E, 2, 0)))</f>
        <v/>
      </c>
      <c r="N4319" s="5" t="str">
        <f>IF('Ek.3-A'!P4319="", "", 'Ek.3-A'!P4319)</f>
        <v/>
      </c>
      <c r="O4319" s="142">
        <f>'Ek.3-A'!S4319</f>
        <v>0</v>
      </c>
      <c r="P4319" s="143" t="str">
        <f>'Ek.3-A'!L4319</f>
        <v/>
      </c>
      <c r="Q4319" s="24" t="str">
        <f>'Ek.3-A'!M4319</f>
        <v/>
      </c>
      <c r="R4319" s="24">
        <f t="shared" si="915"/>
        <v>0</v>
      </c>
      <c r="S4319" s="141" t="str">
        <f t="shared" si="916"/>
        <v>H</v>
      </c>
      <c r="T4319" s="24">
        <f>IF(S4319="E",SUM($R$5:R4319),0)</f>
        <v>0</v>
      </c>
      <c r="U4319" s="143">
        <f t="shared" si="917"/>
        <v>0</v>
      </c>
    </row>
    <row r="4320" spans="1:21" x14ac:dyDescent="0.25">
      <c r="A4320" s="6">
        <v>44.2</v>
      </c>
      <c r="B4320" s="31" t="s">
        <v>90</v>
      </c>
      <c r="D4320" s="87">
        <v>660320000000</v>
      </c>
      <c r="E4320" s="3">
        <v>0.6</v>
      </c>
      <c r="K4320" s="3">
        <f t="shared" si="918"/>
        <v>3185</v>
      </c>
      <c r="L4320" s="97" t="str">
        <f>IF(TRIM('Ek.3-A'!F4320)&lt;&gt;"","var","yok")</f>
        <v>yok</v>
      </c>
      <c r="M4320" s="5" t="str">
        <f>IF('Ek.3-A'!F4320="", "", IF(VLOOKUP('Ek.3-A'!F4320, Veriler!D:E, 2, 0)=0, "", VLOOKUP('Ek.3-A'!F4320, Veriler!D:E, 2, 0)))</f>
        <v/>
      </c>
      <c r="N4320" s="5" t="str">
        <f>IF('Ek.3-A'!P4320="", "", 'Ek.3-A'!P4320)</f>
        <v/>
      </c>
      <c r="O4320" s="142">
        <f>'Ek.3-A'!S4320</f>
        <v>0</v>
      </c>
      <c r="P4320" s="143" t="str">
        <f>'Ek.3-A'!L4320</f>
        <v/>
      </c>
      <c r="Q4320" s="24" t="str">
        <f>'Ek.3-A'!M4320</f>
        <v/>
      </c>
      <c r="R4320" s="24">
        <f t="shared" si="915"/>
        <v>0</v>
      </c>
      <c r="S4320" s="141" t="str">
        <f t="shared" si="916"/>
        <v>H</v>
      </c>
      <c r="T4320" s="24">
        <f>IF(S4320="E",SUM($R$5:R4320),0)</f>
        <v>0</v>
      </c>
      <c r="U4320" s="143">
        <f t="shared" si="917"/>
        <v>0</v>
      </c>
    </row>
    <row r="4321" spans="1:41" x14ac:dyDescent="0.25">
      <c r="A4321" s="6">
        <v>44.21</v>
      </c>
      <c r="B4321" s="31" t="s">
        <v>90</v>
      </c>
      <c r="D4321" s="89">
        <v>360410000000</v>
      </c>
      <c r="E4321" s="3">
        <v>0.6</v>
      </c>
      <c r="K4321" s="3">
        <f t="shared" si="918"/>
        <v>3186</v>
      </c>
      <c r="L4321" s="97" t="str">
        <f>IF(TRIM('Ek.3-A'!F4321)&lt;&gt;"","var","yok")</f>
        <v>yok</v>
      </c>
      <c r="M4321" s="5" t="str">
        <f>IF('Ek.3-A'!F4321="", "", IF(VLOOKUP('Ek.3-A'!F4321, Veriler!D:E, 2, 0)=0, "", VLOOKUP('Ek.3-A'!F4321, Veriler!D:E, 2, 0)))</f>
        <v/>
      </c>
      <c r="N4321" s="5" t="str">
        <f>IF('Ek.3-A'!P4321="", "", 'Ek.3-A'!P4321)</f>
        <v/>
      </c>
      <c r="O4321" s="142">
        <f>'Ek.3-A'!S4321</f>
        <v>0</v>
      </c>
      <c r="P4321" s="143" t="str">
        <f>'Ek.3-A'!L4321</f>
        <v/>
      </c>
      <c r="Q4321" s="24" t="str">
        <f>'Ek.3-A'!M4321</f>
        <v/>
      </c>
      <c r="R4321" s="24">
        <f t="shared" si="915"/>
        <v>0</v>
      </c>
      <c r="S4321" s="141" t="str">
        <f t="shared" si="916"/>
        <v>H</v>
      </c>
      <c r="T4321" s="24">
        <f>IF(S4321="E",SUM($R$5:R4321),0)</f>
        <v>0</v>
      </c>
      <c r="U4321" s="143">
        <f t="shared" si="917"/>
        <v>0</v>
      </c>
    </row>
    <row r="4322" spans="1:41" x14ac:dyDescent="0.25">
      <c r="A4322" s="6">
        <v>44.22</v>
      </c>
      <c r="B4322" s="31" t="s">
        <v>90</v>
      </c>
      <c r="D4322" s="87">
        <v>130213000000</v>
      </c>
      <c r="E4322" s="3">
        <v>0.6</v>
      </c>
      <c r="K4322" s="3">
        <f t="shared" si="918"/>
        <v>3187</v>
      </c>
      <c r="L4322" s="97" t="str">
        <f>IF(TRIM('Ek.3-A'!F4322)&lt;&gt;"","var","yok")</f>
        <v>yok</v>
      </c>
      <c r="M4322" s="5" t="str">
        <f>IF('Ek.3-A'!F4322="", "", IF(VLOOKUP('Ek.3-A'!F4322, Veriler!D:E, 2, 0)=0, "", VLOOKUP('Ek.3-A'!F4322, Veriler!D:E, 2, 0)))</f>
        <v/>
      </c>
      <c r="N4322" s="5" t="str">
        <f>IF('Ek.3-A'!P4322="", "", 'Ek.3-A'!P4322)</f>
        <v/>
      </c>
      <c r="O4322" s="142">
        <f>'Ek.3-A'!S4322</f>
        <v>0</v>
      </c>
      <c r="P4322" s="143" t="str">
        <f>'Ek.3-A'!L4322</f>
        <v/>
      </c>
      <c r="Q4322" s="24" t="str">
        <f>'Ek.3-A'!M4322</f>
        <v/>
      </c>
      <c r="R4322" s="24">
        <f t="shared" si="915"/>
        <v>0</v>
      </c>
      <c r="S4322" s="141" t="str">
        <f t="shared" si="916"/>
        <v>H</v>
      </c>
      <c r="T4322" s="24">
        <f>IF(S4322="E",SUM($R$5:R4322),0)</f>
        <v>0</v>
      </c>
      <c r="U4322" s="143">
        <f t="shared" si="917"/>
        <v>0</v>
      </c>
    </row>
    <row r="4323" spans="1:41" x14ac:dyDescent="0.25">
      <c r="A4323" s="6">
        <v>44.23</v>
      </c>
      <c r="B4323" s="31" t="s">
        <v>90</v>
      </c>
      <c r="D4323" s="89">
        <v>901780109019</v>
      </c>
      <c r="E4323" s="3">
        <v>0.6</v>
      </c>
      <c r="K4323" s="3">
        <f t="shared" si="918"/>
        <v>3188</v>
      </c>
      <c r="L4323" s="97" t="str">
        <f>IF(TRIM('Ek.3-A'!F4323)&lt;&gt;"","var","yok")</f>
        <v>yok</v>
      </c>
      <c r="M4323" s="5" t="str">
        <f>IF('Ek.3-A'!F4323="", "", IF(VLOOKUP('Ek.3-A'!F4323, Veriler!D:E, 2, 0)=0, "", VLOOKUP('Ek.3-A'!F4323, Veriler!D:E, 2, 0)))</f>
        <v/>
      </c>
      <c r="N4323" s="5" t="str">
        <f>IF('Ek.3-A'!P4323="", "", 'Ek.3-A'!P4323)</f>
        <v/>
      </c>
      <c r="O4323" s="142">
        <f>'Ek.3-A'!S4323</f>
        <v>0</v>
      </c>
      <c r="P4323" s="143" t="str">
        <f>'Ek.3-A'!L4323</f>
        <v/>
      </c>
      <c r="Q4323" s="24" t="str">
        <f>'Ek.3-A'!M4323</f>
        <v/>
      </c>
      <c r="R4323" s="24">
        <f t="shared" si="915"/>
        <v>0</v>
      </c>
      <c r="S4323" s="141" t="str">
        <f t="shared" si="916"/>
        <v>H</v>
      </c>
      <c r="T4323" s="24">
        <f>IF(S4323="E",SUM($R$5:R4323),0)</f>
        <v>0</v>
      </c>
      <c r="U4323" s="143">
        <f t="shared" si="917"/>
        <v>0</v>
      </c>
    </row>
    <row r="4324" spans="1:41" x14ac:dyDescent="0.25">
      <c r="A4324" s="6">
        <v>44.24</v>
      </c>
      <c r="B4324" s="31" t="s">
        <v>90</v>
      </c>
      <c r="D4324" s="87">
        <v>540500000019</v>
      </c>
      <c r="E4324" s="3">
        <v>0.6</v>
      </c>
      <c r="K4324" s="3">
        <f t="shared" si="918"/>
        <v>3189</v>
      </c>
      <c r="L4324" s="97" t="str">
        <f>IF(TRIM('Ek.3-A'!F4324)&lt;&gt;"","var","yok")</f>
        <v>yok</v>
      </c>
      <c r="M4324" s="5" t="str">
        <f>IF('Ek.3-A'!F4324="", "", IF(VLOOKUP('Ek.3-A'!F4324, Veriler!D:E, 2, 0)=0, "", VLOOKUP('Ek.3-A'!F4324, Veriler!D:E, 2, 0)))</f>
        <v/>
      </c>
      <c r="N4324" s="5" t="str">
        <f>IF('Ek.3-A'!P4324="", "", 'Ek.3-A'!P4324)</f>
        <v/>
      </c>
      <c r="O4324" s="142">
        <f>'Ek.3-A'!S4324</f>
        <v>0</v>
      </c>
      <c r="P4324" s="143" t="str">
        <f>'Ek.3-A'!L4324</f>
        <v/>
      </c>
      <c r="Q4324" s="24" t="str">
        <f>'Ek.3-A'!M4324</f>
        <v/>
      </c>
      <c r="R4324" s="24">
        <f t="shared" si="915"/>
        <v>0</v>
      </c>
      <c r="S4324" s="141" t="str">
        <f t="shared" si="916"/>
        <v>H</v>
      </c>
      <c r="T4324" s="24">
        <f>IF(S4324="E",SUM($R$5:R4324),0)</f>
        <v>0</v>
      </c>
      <c r="U4324" s="143">
        <f t="shared" si="917"/>
        <v>0</v>
      </c>
    </row>
    <row r="4325" spans="1:41" x14ac:dyDescent="0.25">
      <c r="A4325" s="6">
        <v>44.25</v>
      </c>
      <c r="B4325" s="31" t="s">
        <v>90</v>
      </c>
      <c r="D4325" s="89">
        <v>540490900000</v>
      </c>
      <c r="E4325" s="3">
        <v>0.6</v>
      </c>
      <c r="K4325" s="3">
        <f t="shared" si="918"/>
        <v>3190</v>
      </c>
      <c r="L4325" s="97" t="str">
        <f>IF(TRIM('Ek.3-A'!F4325)&lt;&gt;"","var","yok")</f>
        <v>yok</v>
      </c>
      <c r="M4325" s="5" t="str">
        <f>IF('Ek.3-A'!F4325="", "", IF(VLOOKUP('Ek.3-A'!F4325, Veriler!D:E, 2, 0)=0, "", VLOOKUP('Ek.3-A'!F4325, Veriler!D:E, 2, 0)))</f>
        <v/>
      </c>
      <c r="N4325" s="5" t="str">
        <f>IF('Ek.3-A'!P4325="", "", 'Ek.3-A'!P4325)</f>
        <v/>
      </c>
      <c r="O4325" s="142">
        <f>'Ek.3-A'!S4325</f>
        <v>0</v>
      </c>
      <c r="P4325" s="143" t="str">
        <f>'Ek.3-A'!L4325</f>
        <v/>
      </c>
      <c r="Q4325" s="24" t="str">
        <f>'Ek.3-A'!M4325</f>
        <v/>
      </c>
      <c r="R4325" s="24">
        <f t="shared" si="915"/>
        <v>0</v>
      </c>
      <c r="S4325" s="141" t="str">
        <f t="shared" si="916"/>
        <v>H</v>
      </c>
      <c r="T4325" s="24">
        <f>IF(S4325="E",SUM($R$5:R4325),0)</f>
        <v>0</v>
      </c>
      <c r="U4325" s="143">
        <f t="shared" si="917"/>
        <v>0</v>
      </c>
    </row>
    <row r="4326" spans="1:41" x14ac:dyDescent="0.25">
      <c r="A4326" s="6">
        <v>44.26</v>
      </c>
      <c r="B4326" s="31" t="s">
        <v>90</v>
      </c>
      <c r="D4326" s="87">
        <v>540490100000</v>
      </c>
      <c r="E4326" s="3">
        <v>0.6</v>
      </c>
      <c r="K4326" s="3">
        <f t="shared" si="918"/>
        <v>3191</v>
      </c>
      <c r="L4326" s="97" t="str">
        <f>IF(TRIM('Ek.3-A'!F4326)&lt;&gt;"","var","yok")</f>
        <v>yok</v>
      </c>
      <c r="M4326" s="5" t="str">
        <f>IF('Ek.3-A'!F4326="", "", IF(VLOOKUP('Ek.3-A'!F4326, Veriler!D:E, 2, 0)=0, "", VLOOKUP('Ek.3-A'!F4326, Veriler!D:E, 2, 0)))</f>
        <v/>
      </c>
      <c r="N4326" s="5" t="str">
        <f>IF('Ek.3-A'!P4326="", "", 'Ek.3-A'!P4326)</f>
        <v/>
      </c>
      <c r="O4326" s="142">
        <f>'Ek.3-A'!S4326</f>
        <v>0</v>
      </c>
      <c r="P4326" s="143" t="str">
        <f>'Ek.3-A'!L4326</f>
        <v/>
      </c>
      <c r="Q4326" s="24" t="str">
        <f>'Ek.3-A'!M4326</f>
        <v/>
      </c>
      <c r="R4326" s="24">
        <f t="shared" si="915"/>
        <v>0</v>
      </c>
      <c r="S4326" s="141" t="str">
        <f t="shared" si="916"/>
        <v>H</v>
      </c>
      <c r="T4326" s="24">
        <f>IF(S4326="E",SUM($R$5:R4326),0)</f>
        <v>0</v>
      </c>
      <c r="U4326" s="143">
        <f t="shared" si="917"/>
        <v>0</v>
      </c>
    </row>
    <row r="4327" spans="1:41" x14ac:dyDescent="0.25">
      <c r="A4327" s="6">
        <v>44.27</v>
      </c>
      <c r="B4327" s="31" t="s">
        <v>90</v>
      </c>
      <c r="D4327" s="89">
        <v>830990100000</v>
      </c>
      <c r="E4327" s="3">
        <v>0.6</v>
      </c>
      <c r="K4327" s="3">
        <f t="shared" si="918"/>
        <v>3192</v>
      </c>
      <c r="L4327" s="97" t="str">
        <f>IF(TRIM('Ek.3-A'!F4327)&lt;&gt;"","var","yok")</f>
        <v>yok</v>
      </c>
      <c r="M4327" s="5" t="str">
        <f>IF('Ek.3-A'!F4327="", "", IF(VLOOKUP('Ek.3-A'!F4327, Veriler!D:E, 2, 0)=0, "", VLOOKUP('Ek.3-A'!F4327, Veriler!D:E, 2, 0)))</f>
        <v/>
      </c>
      <c r="N4327" s="5" t="str">
        <f>IF('Ek.3-A'!P4327="", "", 'Ek.3-A'!P4327)</f>
        <v/>
      </c>
      <c r="O4327" s="142">
        <f>'Ek.3-A'!S4327</f>
        <v>0</v>
      </c>
      <c r="P4327" s="143" t="str">
        <f>'Ek.3-A'!L4327</f>
        <v/>
      </c>
      <c r="Q4327" s="24" t="str">
        <f>'Ek.3-A'!M4327</f>
        <v/>
      </c>
      <c r="R4327" s="24">
        <f t="shared" si="915"/>
        <v>0</v>
      </c>
      <c r="S4327" s="141" t="str">
        <f t="shared" si="916"/>
        <v>H</v>
      </c>
      <c r="T4327" s="24">
        <f>IF(S4327="E",SUM($R$5:R4327),0)</f>
        <v>0</v>
      </c>
      <c r="U4327" s="143">
        <f t="shared" si="917"/>
        <v>0</v>
      </c>
    </row>
    <row r="4328" spans="1:41" x14ac:dyDescent="0.25">
      <c r="A4328" s="6">
        <v>44.28</v>
      </c>
      <c r="B4328" s="31" t="s">
        <v>90</v>
      </c>
      <c r="D4328" s="87">
        <v>510400000011</v>
      </c>
      <c r="E4328" s="3">
        <v>0.6</v>
      </c>
      <c r="T4328" s="24"/>
      <c r="U4328" s="25"/>
      <c r="AO4328" s="140">
        <f>'Ek.3-A'!L4328</f>
        <v>0</v>
      </c>
    </row>
    <row r="4329" spans="1:41" x14ac:dyDescent="0.25">
      <c r="A4329" s="6">
        <v>44.29</v>
      </c>
      <c r="B4329" s="31" t="s">
        <v>90</v>
      </c>
      <c r="D4329" s="89">
        <v>844313320000</v>
      </c>
      <c r="E4329" s="3">
        <v>0.6</v>
      </c>
      <c r="T4329" s="24"/>
      <c r="U4329" s="25"/>
    </row>
    <row r="4330" spans="1:41" x14ac:dyDescent="0.25">
      <c r="A4330" s="6">
        <v>44.3</v>
      </c>
      <c r="B4330" s="31" t="s">
        <v>90</v>
      </c>
      <c r="D4330" s="87">
        <v>844313380000</v>
      </c>
      <c r="E4330" s="3">
        <v>0.6</v>
      </c>
      <c r="T4330" s="24"/>
      <c r="U4330" s="25"/>
    </row>
    <row r="4331" spans="1:41" x14ac:dyDescent="0.25">
      <c r="A4331" s="6">
        <v>44.31</v>
      </c>
      <c r="B4331" s="31" t="s">
        <v>90</v>
      </c>
      <c r="D4331" s="89">
        <v>251010001000</v>
      </c>
      <c r="E4331" s="3">
        <v>0.6</v>
      </c>
      <c r="T4331" s="24"/>
      <c r="U4331" s="25"/>
    </row>
    <row r="4332" spans="1:41" x14ac:dyDescent="0.25">
      <c r="A4332" s="6">
        <v>44.32</v>
      </c>
      <c r="B4332" s="31" t="s">
        <v>90</v>
      </c>
      <c r="D4332" s="87">
        <v>251110000011</v>
      </c>
      <c r="E4332" s="3">
        <v>0.6</v>
      </c>
      <c r="T4332" s="24"/>
      <c r="U4332" s="25"/>
    </row>
    <row r="4333" spans="1:41" x14ac:dyDescent="0.25">
      <c r="A4333" s="6">
        <v>44.33</v>
      </c>
      <c r="B4333" s="31" t="s">
        <v>90</v>
      </c>
      <c r="D4333" s="89">
        <v>251110000013</v>
      </c>
      <c r="E4333" s="3">
        <v>0.6</v>
      </c>
      <c r="T4333" s="24"/>
      <c r="U4333" s="25"/>
    </row>
    <row r="4334" spans="1:41" x14ac:dyDescent="0.25">
      <c r="A4334" s="6">
        <v>44.34</v>
      </c>
      <c r="B4334" s="31" t="s">
        <v>90</v>
      </c>
      <c r="D4334" s="87">
        <v>251110000012</v>
      </c>
      <c r="E4334" s="3">
        <v>0.6</v>
      </c>
      <c r="T4334" s="24"/>
      <c r="U4334" s="25"/>
    </row>
    <row r="4335" spans="1:41" x14ac:dyDescent="0.25">
      <c r="A4335" s="6">
        <v>44.35</v>
      </c>
      <c r="B4335" s="31" t="s">
        <v>90</v>
      </c>
      <c r="D4335" s="89">
        <v>252800000000</v>
      </c>
      <c r="E4335" s="3">
        <v>0.6</v>
      </c>
      <c r="T4335" s="24"/>
      <c r="U4335" s="25"/>
    </row>
    <row r="4336" spans="1:41" x14ac:dyDescent="0.25">
      <c r="A4336" s="6">
        <v>44.36</v>
      </c>
      <c r="B4336" s="31" t="s">
        <v>90</v>
      </c>
      <c r="D4336" s="87">
        <v>420500900011</v>
      </c>
      <c r="E4336" s="3">
        <v>0.6</v>
      </c>
      <c r="T4336" s="24"/>
      <c r="U4336" s="25"/>
    </row>
    <row r="4337" spans="1:21" x14ac:dyDescent="0.25">
      <c r="A4337" s="6">
        <v>44.37</v>
      </c>
      <c r="B4337" s="31" t="s">
        <v>90</v>
      </c>
      <c r="D4337" s="89">
        <v>250410000000</v>
      </c>
      <c r="E4337" s="3">
        <v>0.6</v>
      </c>
      <c r="K4337" s="3">
        <f>K4327+1</f>
        <v>3193</v>
      </c>
      <c r="L4337" s="97" t="str">
        <f>IF(TRIM('Ek.3-A'!F4337)&lt;&gt;"","var","yok")</f>
        <v>yok</v>
      </c>
      <c r="M4337" s="5" t="str">
        <f>IF('Ek.3-A'!F4337="", "", IF(VLOOKUP('Ek.3-A'!F4337, Veriler!D:E, 2, 0)=0, "", VLOOKUP('Ek.3-A'!F4337, Veriler!D:E, 2, 0)))</f>
        <v/>
      </c>
      <c r="N4337" s="5" t="str">
        <f>IF('Ek.3-A'!P4337="", "", 'Ek.3-A'!P4337)</f>
        <v/>
      </c>
      <c r="O4337" s="142">
        <f>'Ek.3-A'!S4337</f>
        <v>0</v>
      </c>
      <c r="P4337" s="143" t="str">
        <f>'Ek.3-A'!L4337</f>
        <v/>
      </c>
      <c r="Q4337" s="24" t="str">
        <f>'Ek.3-A'!M4337</f>
        <v/>
      </c>
      <c r="R4337" s="24">
        <f t="shared" ref="R4337:R4350" si="919">IF(L4337="var",0,IF(Q4337&lt;=0.005,Q4337,0))</f>
        <v>0</v>
      </c>
      <c r="S4337" s="141" t="str">
        <f t="shared" ref="S4337:S4350" si="920">IF(Q4337&lt;=0.005,"E","H")</f>
        <v>H</v>
      </c>
      <c r="T4337" s="24">
        <f>IF(S4337="E",SUM($R$5:R4337),0)</f>
        <v>0</v>
      </c>
      <c r="U4337" s="143">
        <f t="shared" ref="U4337:U4350" si="921">IF(T4337&lt;=0.1, O4337, IF(R4337&gt;$G$2, R4337*O4337, $G$2*O4337))</f>
        <v>0</v>
      </c>
    </row>
    <row r="4338" spans="1:21" x14ac:dyDescent="0.25">
      <c r="A4338" s="6">
        <v>44.38</v>
      </c>
      <c r="B4338" s="31" t="s">
        <v>90</v>
      </c>
      <c r="D4338" s="87">
        <v>250490000000</v>
      </c>
      <c r="E4338" s="3">
        <v>0.6</v>
      </c>
      <c r="K4338" s="3">
        <f t="shared" ref="K4338:K4350" si="922">K4337+1</f>
        <v>3194</v>
      </c>
      <c r="L4338" s="97" t="str">
        <f>IF(TRIM('Ek.3-A'!F4338)&lt;&gt;"","var","yok")</f>
        <v>yok</v>
      </c>
      <c r="M4338" s="5" t="str">
        <f>IF('Ek.3-A'!F4338="", "", IF(VLOOKUP('Ek.3-A'!F4338, Veriler!D:E, 2, 0)=0, "", VLOOKUP('Ek.3-A'!F4338, Veriler!D:E, 2, 0)))</f>
        <v/>
      </c>
      <c r="N4338" s="5" t="str">
        <f>IF('Ek.3-A'!P4338="", "", 'Ek.3-A'!P4338)</f>
        <v/>
      </c>
      <c r="O4338" s="142">
        <f>'Ek.3-A'!S4338</f>
        <v>0</v>
      </c>
      <c r="P4338" s="143" t="str">
        <f>'Ek.3-A'!L4338</f>
        <v/>
      </c>
      <c r="Q4338" s="24" t="str">
        <f>'Ek.3-A'!M4338</f>
        <v/>
      </c>
      <c r="R4338" s="24">
        <f t="shared" si="919"/>
        <v>0</v>
      </c>
      <c r="S4338" s="141" t="str">
        <f t="shared" si="920"/>
        <v>H</v>
      </c>
      <c r="T4338" s="24">
        <f>IF(S4338="E",SUM($R$5:R4338),0)</f>
        <v>0</v>
      </c>
      <c r="U4338" s="143">
        <f t="shared" si="921"/>
        <v>0</v>
      </c>
    </row>
    <row r="4339" spans="1:21" x14ac:dyDescent="0.25">
      <c r="A4339" s="6">
        <v>44.39</v>
      </c>
      <c r="B4339" s="31" t="s">
        <v>90</v>
      </c>
      <c r="D4339" s="89">
        <v>320300101000</v>
      </c>
      <c r="E4339" s="3">
        <v>0.6</v>
      </c>
      <c r="K4339" s="3">
        <f t="shared" si="922"/>
        <v>3195</v>
      </c>
      <c r="L4339" s="97" t="str">
        <f>IF(TRIM('Ek.3-A'!F4339)&lt;&gt;"","var","yok")</f>
        <v>yok</v>
      </c>
      <c r="M4339" s="5" t="str">
        <f>IF('Ek.3-A'!F4339="", "", IF(VLOOKUP('Ek.3-A'!F4339, Veriler!D:E, 2, 0)=0, "", VLOOKUP('Ek.3-A'!F4339, Veriler!D:E, 2, 0)))</f>
        <v/>
      </c>
      <c r="N4339" s="5" t="str">
        <f>IF('Ek.3-A'!P4339="", "", 'Ek.3-A'!P4339)</f>
        <v/>
      </c>
      <c r="O4339" s="142">
        <f>'Ek.3-A'!S4339</f>
        <v>0</v>
      </c>
      <c r="P4339" s="143" t="str">
        <f>'Ek.3-A'!L4339</f>
        <v/>
      </c>
      <c r="Q4339" s="24" t="str">
        <f>'Ek.3-A'!M4339</f>
        <v/>
      </c>
      <c r="R4339" s="24">
        <f t="shared" si="919"/>
        <v>0</v>
      </c>
      <c r="S4339" s="141" t="str">
        <f t="shared" si="920"/>
        <v>H</v>
      </c>
      <c r="T4339" s="24">
        <f>IF(S4339="E",SUM($R$5:R4339),0)</f>
        <v>0</v>
      </c>
      <c r="U4339" s="143">
        <f t="shared" si="921"/>
        <v>0</v>
      </c>
    </row>
    <row r="4340" spans="1:21" x14ac:dyDescent="0.25">
      <c r="A4340" s="6">
        <v>44.4</v>
      </c>
      <c r="B4340" s="31" t="s">
        <v>90</v>
      </c>
      <c r="D4340" s="87">
        <v>251010009011</v>
      </c>
      <c r="E4340" s="3">
        <v>0.6</v>
      </c>
      <c r="K4340" s="3">
        <f t="shared" si="922"/>
        <v>3196</v>
      </c>
      <c r="L4340" s="97" t="str">
        <f>IF(TRIM('Ek.3-A'!F4340)&lt;&gt;"","var","yok")</f>
        <v>yok</v>
      </c>
      <c r="M4340" s="5" t="str">
        <f>IF('Ek.3-A'!F4340="", "", IF(VLOOKUP('Ek.3-A'!F4340, Veriler!D:E, 2, 0)=0, "", VLOOKUP('Ek.3-A'!F4340, Veriler!D:E, 2, 0)))</f>
        <v/>
      </c>
      <c r="N4340" s="5" t="str">
        <f>IF('Ek.3-A'!P4340="", "", 'Ek.3-A'!P4340)</f>
        <v/>
      </c>
      <c r="O4340" s="142">
        <f>'Ek.3-A'!S4340</f>
        <v>0</v>
      </c>
      <c r="P4340" s="143" t="str">
        <f>'Ek.3-A'!L4340</f>
        <v/>
      </c>
      <c r="Q4340" s="24" t="str">
        <f>'Ek.3-A'!M4340</f>
        <v/>
      </c>
      <c r="R4340" s="24">
        <f t="shared" si="919"/>
        <v>0</v>
      </c>
      <c r="S4340" s="141" t="str">
        <f t="shared" si="920"/>
        <v>H</v>
      </c>
      <c r="T4340" s="24">
        <f>IF(S4340="E",SUM($R$5:R4340),0)</f>
        <v>0</v>
      </c>
      <c r="U4340" s="143">
        <f t="shared" si="921"/>
        <v>0</v>
      </c>
    </row>
    <row r="4341" spans="1:21" x14ac:dyDescent="0.25">
      <c r="A4341" s="6">
        <v>44.41</v>
      </c>
      <c r="B4341" s="31" t="s">
        <v>90</v>
      </c>
      <c r="D4341" s="89">
        <v>391390002000</v>
      </c>
      <c r="E4341" s="3">
        <v>0.6</v>
      </c>
      <c r="K4341" s="3">
        <f t="shared" si="922"/>
        <v>3197</v>
      </c>
      <c r="L4341" s="97" t="str">
        <f>IF(TRIM('Ek.3-A'!F4341)&lt;&gt;"","var","yok")</f>
        <v>yok</v>
      </c>
      <c r="M4341" s="5" t="str">
        <f>IF('Ek.3-A'!F4341="", "", IF(VLOOKUP('Ek.3-A'!F4341, Veriler!D:E, 2, 0)=0, "", VLOOKUP('Ek.3-A'!F4341, Veriler!D:E, 2, 0)))</f>
        <v/>
      </c>
      <c r="N4341" s="5" t="str">
        <f>IF('Ek.3-A'!P4341="", "", 'Ek.3-A'!P4341)</f>
        <v/>
      </c>
      <c r="O4341" s="142">
        <f>'Ek.3-A'!S4341</f>
        <v>0</v>
      </c>
      <c r="P4341" s="143" t="str">
        <f>'Ek.3-A'!L4341</f>
        <v/>
      </c>
      <c r="Q4341" s="24" t="str">
        <f>'Ek.3-A'!M4341</f>
        <v/>
      </c>
      <c r="R4341" s="24">
        <f t="shared" si="919"/>
        <v>0</v>
      </c>
      <c r="S4341" s="141" t="str">
        <f t="shared" si="920"/>
        <v>H</v>
      </c>
      <c r="T4341" s="24">
        <f>IF(S4341="E",SUM($R$5:R4341),0)</f>
        <v>0</v>
      </c>
      <c r="U4341" s="143">
        <f t="shared" si="921"/>
        <v>0</v>
      </c>
    </row>
    <row r="4342" spans="1:21" x14ac:dyDescent="0.25">
      <c r="A4342" s="6">
        <v>44.42</v>
      </c>
      <c r="B4342" s="31" t="s">
        <v>90</v>
      </c>
      <c r="D4342" s="87">
        <v>400129009000</v>
      </c>
      <c r="E4342" s="3">
        <v>0.6</v>
      </c>
      <c r="K4342" s="3">
        <f t="shared" si="922"/>
        <v>3198</v>
      </c>
      <c r="L4342" s="97" t="str">
        <f>IF(TRIM('Ek.3-A'!F4342)&lt;&gt;"","var","yok")</f>
        <v>yok</v>
      </c>
      <c r="M4342" s="5" t="str">
        <f>IF('Ek.3-A'!F4342="", "", IF(VLOOKUP('Ek.3-A'!F4342, Veriler!D:E, 2, 0)=0, "", VLOOKUP('Ek.3-A'!F4342, Veriler!D:E, 2, 0)))</f>
        <v/>
      </c>
      <c r="N4342" s="5" t="str">
        <f>IF('Ek.3-A'!P4342="", "", 'Ek.3-A'!P4342)</f>
        <v/>
      </c>
      <c r="O4342" s="142">
        <f>'Ek.3-A'!S4342</f>
        <v>0</v>
      </c>
      <c r="P4342" s="143" t="str">
        <f>'Ek.3-A'!L4342</f>
        <v/>
      </c>
      <c r="Q4342" s="24" t="str">
        <f>'Ek.3-A'!M4342</f>
        <v/>
      </c>
      <c r="R4342" s="24">
        <f t="shared" si="919"/>
        <v>0</v>
      </c>
      <c r="S4342" s="141" t="str">
        <f t="shared" si="920"/>
        <v>H</v>
      </c>
      <c r="T4342" s="24">
        <f>IF(S4342="E",SUM($R$5:R4342),0)</f>
        <v>0</v>
      </c>
      <c r="U4342" s="143">
        <f t="shared" si="921"/>
        <v>0</v>
      </c>
    </row>
    <row r="4343" spans="1:21" x14ac:dyDescent="0.25">
      <c r="A4343" s="6">
        <v>44.43</v>
      </c>
      <c r="B4343" s="31" t="s">
        <v>90</v>
      </c>
      <c r="D4343" s="89">
        <v>400121000000</v>
      </c>
      <c r="E4343" s="3">
        <v>0.6</v>
      </c>
      <c r="K4343" s="3">
        <f t="shared" si="922"/>
        <v>3199</v>
      </c>
      <c r="L4343" s="97" t="str">
        <f>IF(TRIM('Ek.3-A'!F4343)&lt;&gt;"","var","yok")</f>
        <v>yok</v>
      </c>
      <c r="M4343" s="5" t="str">
        <f>IF('Ek.3-A'!F4343="", "", IF(VLOOKUP('Ek.3-A'!F4343, Veriler!D:E, 2, 0)=0, "", VLOOKUP('Ek.3-A'!F4343, Veriler!D:E, 2, 0)))</f>
        <v/>
      </c>
      <c r="N4343" s="5" t="str">
        <f>IF('Ek.3-A'!P4343="", "", 'Ek.3-A'!P4343)</f>
        <v/>
      </c>
      <c r="O4343" s="142">
        <f>'Ek.3-A'!S4343</f>
        <v>0</v>
      </c>
      <c r="P4343" s="143" t="str">
        <f>'Ek.3-A'!L4343</f>
        <v/>
      </c>
      <c r="Q4343" s="24" t="str">
        <f>'Ek.3-A'!M4343</f>
        <v/>
      </c>
      <c r="R4343" s="24">
        <f t="shared" si="919"/>
        <v>0</v>
      </c>
      <c r="S4343" s="141" t="str">
        <f t="shared" si="920"/>
        <v>H</v>
      </c>
      <c r="T4343" s="24">
        <f>IF(S4343="E",SUM($R$5:R4343),0)</f>
        <v>0</v>
      </c>
      <c r="U4343" s="143">
        <f t="shared" si="921"/>
        <v>0</v>
      </c>
    </row>
    <row r="4344" spans="1:21" x14ac:dyDescent="0.25">
      <c r="A4344" s="6">
        <v>44.44</v>
      </c>
      <c r="B4344" s="31" t="s">
        <v>90</v>
      </c>
      <c r="D4344" s="87">
        <v>450200000000</v>
      </c>
      <c r="E4344" s="3">
        <v>0.6</v>
      </c>
      <c r="K4344" s="3">
        <f t="shared" si="922"/>
        <v>3200</v>
      </c>
      <c r="L4344" s="97" t="str">
        <f>IF(TRIM('Ek.3-A'!F4344)&lt;&gt;"","var","yok")</f>
        <v>yok</v>
      </c>
      <c r="M4344" s="5" t="str">
        <f>IF('Ek.3-A'!F4344="", "", IF(VLOOKUP('Ek.3-A'!F4344, Veriler!D:E, 2, 0)=0, "", VLOOKUP('Ek.3-A'!F4344, Veriler!D:E, 2, 0)))</f>
        <v/>
      </c>
      <c r="N4344" s="5" t="str">
        <f>IF('Ek.3-A'!P4344="", "", 'Ek.3-A'!P4344)</f>
        <v/>
      </c>
      <c r="O4344" s="142">
        <f>'Ek.3-A'!S4344</f>
        <v>0</v>
      </c>
      <c r="P4344" s="143" t="str">
        <f>'Ek.3-A'!L4344</f>
        <v/>
      </c>
      <c r="Q4344" s="24" t="str">
        <f>'Ek.3-A'!M4344</f>
        <v/>
      </c>
      <c r="R4344" s="24">
        <f t="shared" si="919"/>
        <v>0</v>
      </c>
      <c r="S4344" s="141" t="str">
        <f t="shared" si="920"/>
        <v>H</v>
      </c>
      <c r="T4344" s="24">
        <f>IF(S4344="E",SUM($R$5:R4344),0)</f>
        <v>0</v>
      </c>
      <c r="U4344" s="143">
        <f t="shared" si="921"/>
        <v>0</v>
      </c>
    </row>
    <row r="4345" spans="1:21" x14ac:dyDescent="0.25">
      <c r="A4345" s="6">
        <v>44.45</v>
      </c>
      <c r="B4345" s="31" t="s">
        <v>90</v>
      </c>
      <c r="D4345" s="89">
        <v>450390000000</v>
      </c>
      <c r="E4345" s="3">
        <v>0.6</v>
      </c>
      <c r="K4345" s="3">
        <f t="shared" si="922"/>
        <v>3201</v>
      </c>
      <c r="L4345" s="97" t="str">
        <f>IF(TRIM('Ek.3-A'!F4345)&lt;&gt;"","var","yok")</f>
        <v>yok</v>
      </c>
      <c r="M4345" s="5" t="str">
        <f>IF('Ek.3-A'!F4345="", "", IF(VLOOKUP('Ek.3-A'!F4345, Veriler!D:E, 2, 0)=0, "", VLOOKUP('Ek.3-A'!F4345, Veriler!D:E, 2, 0)))</f>
        <v/>
      </c>
      <c r="N4345" s="5" t="str">
        <f>IF('Ek.3-A'!P4345="", "", 'Ek.3-A'!P4345)</f>
        <v/>
      </c>
      <c r="O4345" s="142">
        <f>'Ek.3-A'!S4345</f>
        <v>0</v>
      </c>
      <c r="P4345" s="143" t="str">
        <f>'Ek.3-A'!L4345</f>
        <v/>
      </c>
      <c r="Q4345" s="24" t="str">
        <f>'Ek.3-A'!M4345</f>
        <v/>
      </c>
      <c r="R4345" s="24">
        <f t="shared" si="919"/>
        <v>0</v>
      </c>
      <c r="S4345" s="141" t="str">
        <f t="shared" si="920"/>
        <v>H</v>
      </c>
      <c r="T4345" s="24">
        <f>IF(S4345="E",SUM($R$5:R4345),0)</f>
        <v>0</v>
      </c>
      <c r="U4345" s="143">
        <f t="shared" si="921"/>
        <v>0</v>
      </c>
    </row>
    <row r="4346" spans="1:21" x14ac:dyDescent="0.25">
      <c r="A4346" s="6">
        <v>44.46</v>
      </c>
      <c r="B4346" s="31" t="s">
        <v>90</v>
      </c>
      <c r="D4346" s="87">
        <v>450310100000</v>
      </c>
      <c r="E4346" s="3">
        <v>0.6</v>
      </c>
      <c r="K4346" s="3">
        <f t="shared" si="922"/>
        <v>3202</v>
      </c>
      <c r="L4346" s="97" t="str">
        <f>IF(TRIM('Ek.3-A'!F4346)&lt;&gt;"","var","yok")</f>
        <v>yok</v>
      </c>
      <c r="M4346" s="5" t="str">
        <f>IF('Ek.3-A'!F4346="", "", IF(VLOOKUP('Ek.3-A'!F4346, Veriler!D:E, 2, 0)=0, "", VLOOKUP('Ek.3-A'!F4346, Veriler!D:E, 2, 0)))</f>
        <v/>
      </c>
      <c r="N4346" s="5" t="str">
        <f>IF('Ek.3-A'!P4346="", "", 'Ek.3-A'!P4346)</f>
        <v/>
      </c>
      <c r="O4346" s="142">
        <f>'Ek.3-A'!S4346</f>
        <v>0</v>
      </c>
      <c r="P4346" s="143" t="str">
        <f>'Ek.3-A'!L4346</f>
        <v/>
      </c>
      <c r="Q4346" s="24" t="str">
        <f>'Ek.3-A'!M4346</f>
        <v/>
      </c>
      <c r="R4346" s="24">
        <f t="shared" si="919"/>
        <v>0</v>
      </c>
      <c r="S4346" s="141" t="str">
        <f t="shared" si="920"/>
        <v>H</v>
      </c>
      <c r="T4346" s="24">
        <f>IF(S4346="E",SUM($R$5:R4346),0)</f>
        <v>0</v>
      </c>
      <c r="U4346" s="143">
        <f t="shared" si="921"/>
        <v>0</v>
      </c>
    </row>
    <row r="4347" spans="1:21" x14ac:dyDescent="0.25">
      <c r="A4347" s="6">
        <v>44.47</v>
      </c>
      <c r="B4347" s="31" t="s">
        <v>90</v>
      </c>
      <c r="D4347" s="89">
        <v>450310900000</v>
      </c>
      <c r="E4347" s="3">
        <v>0.6</v>
      </c>
      <c r="K4347" s="3">
        <f t="shared" si="922"/>
        <v>3203</v>
      </c>
      <c r="L4347" s="97" t="str">
        <f>IF(TRIM('Ek.3-A'!F4347)&lt;&gt;"","var","yok")</f>
        <v>yok</v>
      </c>
      <c r="M4347" s="5" t="str">
        <f>IF('Ek.3-A'!F4347="", "", IF(VLOOKUP('Ek.3-A'!F4347, Veriler!D:E, 2, 0)=0, "", VLOOKUP('Ek.3-A'!F4347, Veriler!D:E, 2, 0)))</f>
        <v/>
      </c>
      <c r="N4347" s="5" t="str">
        <f>IF('Ek.3-A'!P4347="", "", 'Ek.3-A'!P4347)</f>
        <v/>
      </c>
      <c r="O4347" s="142">
        <f>'Ek.3-A'!S4347</f>
        <v>0</v>
      </c>
      <c r="P4347" s="143" t="str">
        <f>'Ek.3-A'!L4347</f>
        <v/>
      </c>
      <c r="Q4347" s="24" t="str">
        <f>'Ek.3-A'!M4347</f>
        <v/>
      </c>
      <c r="R4347" s="24">
        <f t="shared" si="919"/>
        <v>0</v>
      </c>
      <c r="S4347" s="141" t="str">
        <f t="shared" si="920"/>
        <v>H</v>
      </c>
      <c r="T4347" s="24">
        <f>IF(S4347="E",SUM($R$5:R4347),0)</f>
        <v>0</v>
      </c>
      <c r="U4347" s="143">
        <f t="shared" si="921"/>
        <v>0</v>
      </c>
    </row>
    <row r="4348" spans="1:21" x14ac:dyDescent="0.25">
      <c r="A4348" s="6">
        <v>44.48</v>
      </c>
      <c r="B4348" s="31" t="s">
        <v>90</v>
      </c>
      <c r="D4348" s="87">
        <v>252620000000</v>
      </c>
      <c r="E4348" s="3">
        <v>0.6</v>
      </c>
      <c r="K4348" s="3">
        <f t="shared" si="922"/>
        <v>3204</v>
      </c>
      <c r="L4348" s="97" t="str">
        <f>IF(TRIM('Ek.3-A'!F4348)&lt;&gt;"","var","yok")</f>
        <v>yok</v>
      </c>
      <c r="M4348" s="5" t="str">
        <f>IF('Ek.3-A'!F4348="", "", IF(VLOOKUP('Ek.3-A'!F4348, Veriler!D:E, 2, 0)=0, "", VLOOKUP('Ek.3-A'!F4348, Veriler!D:E, 2, 0)))</f>
        <v/>
      </c>
      <c r="N4348" s="5" t="str">
        <f>IF('Ek.3-A'!P4348="", "", 'Ek.3-A'!P4348)</f>
        <v/>
      </c>
      <c r="O4348" s="142">
        <f>'Ek.3-A'!S4348</f>
        <v>0</v>
      </c>
      <c r="P4348" s="143" t="str">
        <f>'Ek.3-A'!L4348</f>
        <v/>
      </c>
      <c r="Q4348" s="24" t="str">
        <f>'Ek.3-A'!M4348</f>
        <v/>
      </c>
      <c r="R4348" s="24">
        <f t="shared" si="919"/>
        <v>0</v>
      </c>
      <c r="S4348" s="141" t="str">
        <f t="shared" si="920"/>
        <v>H</v>
      </c>
      <c r="T4348" s="24">
        <f>IF(S4348="E",SUM($R$5:R4348),0)</f>
        <v>0</v>
      </c>
      <c r="U4348" s="143">
        <f t="shared" si="921"/>
        <v>0</v>
      </c>
    </row>
    <row r="4349" spans="1:21" x14ac:dyDescent="0.25">
      <c r="A4349" s="6">
        <v>44.49</v>
      </c>
      <c r="B4349" s="31" t="s">
        <v>90</v>
      </c>
      <c r="D4349" s="89">
        <v>710590000019</v>
      </c>
      <c r="E4349" s="3">
        <v>0.6</v>
      </c>
      <c r="K4349" s="3">
        <f t="shared" si="922"/>
        <v>3205</v>
      </c>
      <c r="L4349" s="97" t="str">
        <f>IF(TRIM('Ek.3-A'!F4349)&lt;&gt;"","var","yok")</f>
        <v>yok</v>
      </c>
      <c r="M4349" s="5" t="str">
        <f>IF('Ek.3-A'!F4349="", "", IF(VLOOKUP('Ek.3-A'!F4349, Veriler!D:E, 2, 0)=0, "", VLOOKUP('Ek.3-A'!F4349, Veriler!D:E, 2, 0)))</f>
        <v/>
      </c>
      <c r="N4349" s="5" t="str">
        <f>IF('Ek.3-A'!P4349="", "", 'Ek.3-A'!P4349)</f>
        <v/>
      </c>
      <c r="O4349" s="142">
        <f>'Ek.3-A'!S4349</f>
        <v>0</v>
      </c>
      <c r="P4349" s="143" t="str">
        <f>'Ek.3-A'!L4349</f>
        <v/>
      </c>
      <c r="Q4349" s="24" t="str">
        <f>'Ek.3-A'!M4349</f>
        <v/>
      </c>
      <c r="R4349" s="24">
        <f t="shared" si="919"/>
        <v>0</v>
      </c>
      <c r="S4349" s="141" t="str">
        <f t="shared" si="920"/>
        <v>H</v>
      </c>
      <c r="T4349" s="24">
        <f>IF(S4349="E",SUM($R$5:R4349),0)</f>
        <v>0</v>
      </c>
      <c r="U4349" s="143">
        <f t="shared" si="921"/>
        <v>0</v>
      </c>
    </row>
    <row r="4350" spans="1:21" x14ac:dyDescent="0.25">
      <c r="A4350" s="6">
        <v>44.5</v>
      </c>
      <c r="B4350" s="31" t="s">
        <v>90</v>
      </c>
      <c r="D4350" s="87">
        <v>710590000011</v>
      </c>
      <c r="E4350" s="3">
        <v>0.6</v>
      </c>
      <c r="K4350" s="3">
        <f t="shared" si="922"/>
        <v>3206</v>
      </c>
      <c r="L4350" s="97" t="str">
        <f>IF(TRIM('Ek.3-A'!F4350)&lt;&gt;"","var","yok")</f>
        <v>yok</v>
      </c>
      <c r="M4350" s="5" t="str">
        <f>IF('Ek.3-A'!F4350="", "", IF(VLOOKUP('Ek.3-A'!F4350, Veriler!D:E, 2, 0)=0, "", VLOOKUP('Ek.3-A'!F4350, Veriler!D:E, 2, 0)))</f>
        <v/>
      </c>
      <c r="N4350" s="5" t="str">
        <f>IF('Ek.3-A'!P4350="", "", 'Ek.3-A'!P4350)</f>
        <v/>
      </c>
      <c r="O4350" s="142">
        <f>'Ek.3-A'!S4350</f>
        <v>0</v>
      </c>
      <c r="P4350" s="143" t="str">
        <f>'Ek.3-A'!L4350</f>
        <v/>
      </c>
      <c r="Q4350" s="24" t="str">
        <f>'Ek.3-A'!M4350</f>
        <v/>
      </c>
      <c r="R4350" s="24">
        <f t="shared" si="919"/>
        <v>0</v>
      </c>
      <c r="S4350" s="141" t="str">
        <f t="shared" si="920"/>
        <v>H</v>
      </c>
      <c r="T4350" s="24">
        <f>IF(S4350="E",SUM($R$5:R4350),0)</f>
        <v>0</v>
      </c>
      <c r="U4350" s="143">
        <f t="shared" si="921"/>
        <v>0</v>
      </c>
    </row>
    <row r="4351" spans="1:21" x14ac:dyDescent="0.25">
      <c r="A4351" s="6">
        <v>44.51</v>
      </c>
      <c r="B4351" s="31" t="s">
        <v>90</v>
      </c>
      <c r="D4351" s="89">
        <v>680520000000</v>
      </c>
      <c r="E4351" s="3">
        <v>0.6</v>
      </c>
      <c r="L4351" s="97"/>
      <c r="M4351" s="5"/>
      <c r="N4351" s="5"/>
      <c r="O4351" s="5"/>
      <c r="Q4351" s="23"/>
      <c r="T4351" s="24"/>
      <c r="U4351" s="25"/>
    </row>
    <row r="4352" spans="1:21" x14ac:dyDescent="0.25">
      <c r="A4352" s="6">
        <v>44.52</v>
      </c>
      <c r="B4352" s="31" t="s">
        <v>90</v>
      </c>
      <c r="D4352" s="87">
        <v>350510900019</v>
      </c>
      <c r="E4352" s="3">
        <v>0.6</v>
      </c>
      <c r="K4352" s="3">
        <f>K4350+1</f>
        <v>3207</v>
      </c>
      <c r="L4352" s="97" t="str">
        <f>IF(TRIM('Ek.3-A'!F4352)&lt;&gt;"","var","yok")</f>
        <v>yok</v>
      </c>
      <c r="M4352" s="5" t="str">
        <f>IF('Ek.3-A'!F4352="", "", IF(VLOOKUP('Ek.3-A'!F4352, Veriler!D:E, 2, 0)=0, "", VLOOKUP('Ek.3-A'!F4352, Veriler!D:E, 2, 0)))</f>
        <v/>
      </c>
      <c r="N4352" s="5" t="str">
        <f>IF('Ek.3-A'!P4352="", "", 'Ek.3-A'!P4352)</f>
        <v/>
      </c>
      <c r="O4352" s="142">
        <f>'Ek.3-A'!S4352</f>
        <v>0</v>
      </c>
      <c r="P4352" s="143" t="str">
        <f>'Ek.3-A'!L4352</f>
        <v/>
      </c>
      <c r="Q4352" s="24" t="str">
        <f>'Ek.3-A'!M4352</f>
        <v/>
      </c>
      <c r="R4352" s="24">
        <f t="shared" ref="R4352:R4365" si="923">IF(L4352="var",0,IF(Q4352&lt;=0.005,Q4352,0))</f>
        <v>0</v>
      </c>
      <c r="S4352" s="141" t="str">
        <f t="shared" ref="S4352:S4365" si="924">IF(Q4352&lt;=0.005,"E","H")</f>
        <v>H</v>
      </c>
      <c r="T4352" s="24">
        <f>IF(S4352="E",SUM($R$5:R4352),0)</f>
        <v>0</v>
      </c>
      <c r="U4352" s="143">
        <f t="shared" ref="U4352:U4365" si="925">IF(T4352&lt;=0.1, O4352, IF(R4352&gt;$G$2, R4352*O4352, $G$2*O4352))</f>
        <v>0</v>
      </c>
    </row>
    <row r="4353" spans="1:41" x14ac:dyDescent="0.25">
      <c r="A4353" s="6">
        <v>44.53</v>
      </c>
      <c r="B4353" s="31" t="s">
        <v>90</v>
      </c>
      <c r="D4353" s="89">
        <v>722830200000</v>
      </c>
      <c r="E4353" s="3">
        <v>0.6</v>
      </c>
      <c r="K4353" s="3">
        <f t="shared" ref="K4353:K4365" si="926">K4352+1</f>
        <v>3208</v>
      </c>
      <c r="L4353" s="97" t="str">
        <f>IF(TRIM('Ek.3-A'!F4353)&lt;&gt;"","var","yok")</f>
        <v>yok</v>
      </c>
      <c r="M4353" s="5" t="str">
        <f>IF('Ek.3-A'!F4353="", "", IF(VLOOKUP('Ek.3-A'!F4353, Veriler!D:E, 2, 0)=0, "", VLOOKUP('Ek.3-A'!F4353, Veriler!D:E, 2, 0)))</f>
        <v/>
      </c>
      <c r="N4353" s="5" t="str">
        <f>IF('Ek.3-A'!P4353="", "", 'Ek.3-A'!P4353)</f>
        <v/>
      </c>
      <c r="O4353" s="142">
        <f>'Ek.3-A'!S4353</f>
        <v>0</v>
      </c>
      <c r="P4353" s="143" t="str">
        <f>'Ek.3-A'!L4353</f>
        <v/>
      </c>
      <c r="Q4353" s="24" t="str">
        <f>'Ek.3-A'!M4353</f>
        <v/>
      </c>
      <c r="R4353" s="24">
        <f t="shared" si="923"/>
        <v>0</v>
      </c>
      <c r="S4353" s="141" t="str">
        <f t="shared" si="924"/>
        <v>H</v>
      </c>
      <c r="T4353" s="24">
        <f>IF(S4353="E",SUM($R$5:R4353),0)</f>
        <v>0</v>
      </c>
      <c r="U4353" s="143">
        <f t="shared" si="925"/>
        <v>0</v>
      </c>
    </row>
    <row r="4354" spans="1:41" x14ac:dyDescent="0.25">
      <c r="A4354" s="6">
        <v>44.54</v>
      </c>
      <c r="B4354" s="31" t="s">
        <v>90</v>
      </c>
      <c r="D4354" s="87">
        <v>722850200000</v>
      </c>
      <c r="E4354" s="3">
        <v>0.6</v>
      </c>
      <c r="K4354" s="3">
        <f t="shared" si="926"/>
        <v>3209</v>
      </c>
      <c r="L4354" s="97" t="str">
        <f>IF(TRIM('Ek.3-A'!F4354)&lt;&gt;"","var","yok")</f>
        <v>yok</v>
      </c>
      <c r="M4354" s="5" t="str">
        <f>IF('Ek.3-A'!F4354="", "", IF(VLOOKUP('Ek.3-A'!F4354, Veriler!D:E, 2, 0)=0, "", VLOOKUP('Ek.3-A'!F4354, Veriler!D:E, 2, 0)))</f>
        <v/>
      </c>
      <c r="N4354" s="5" t="str">
        <f>IF('Ek.3-A'!P4354="", "", 'Ek.3-A'!P4354)</f>
        <v/>
      </c>
      <c r="O4354" s="142">
        <f>'Ek.3-A'!S4354</f>
        <v>0</v>
      </c>
      <c r="P4354" s="143" t="str">
        <f>'Ek.3-A'!L4354</f>
        <v/>
      </c>
      <c r="Q4354" s="24" t="str">
        <f>'Ek.3-A'!M4354</f>
        <v/>
      </c>
      <c r="R4354" s="24">
        <f t="shared" si="923"/>
        <v>0</v>
      </c>
      <c r="S4354" s="141" t="str">
        <f t="shared" si="924"/>
        <v>H</v>
      </c>
      <c r="T4354" s="24">
        <f>IF(S4354="E",SUM($R$5:R4354),0)</f>
        <v>0</v>
      </c>
      <c r="U4354" s="143">
        <f t="shared" si="925"/>
        <v>0</v>
      </c>
    </row>
    <row r="4355" spans="1:41" x14ac:dyDescent="0.25">
      <c r="A4355" s="6">
        <v>44.55</v>
      </c>
      <c r="B4355" s="31" t="s">
        <v>90</v>
      </c>
      <c r="D4355" s="89">
        <v>722490020019</v>
      </c>
      <c r="E4355" s="3">
        <v>0.6</v>
      </c>
      <c r="K4355" s="3">
        <f t="shared" si="926"/>
        <v>3210</v>
      </c>
      <c r="L4355" s="97" t="str">
        <f>IF(TRIM('Ek.3-A'!F4355)&lt;&gt;"","var","yok")</f>
        <v>yok</v>
      </c>
      <c r="M4355" s="5" t="str">
        <f>IF('Ek.3-A'!F4355="", "", IF(VLOOKUP('Ek.3-A'!F4355, Veriler!D:E, 2, 0)=0, "", VLOOKUP('Ek.3-A'!F4355, Veriler!D:E, 2, 0)))</f>
        <v/>
      </c>
      <c r="N4355" s="5" t="str">
        <f>IF('Ek.3-A'!P4355="", "", 'Ek.3-A'!P4355)</f>
        <v/>
      </c>
      <c r="O4355" s="142">
        <f>'Ek.3-A'!S4355</f>
        <v>0</v>
      </c>
      <c r="P4355" s="143" t="str">
        <f>'Ek.3-A'!L4355</f>
        <v/>
      </c>
      <c r="Q4355" s="24" t="str">
        <f>'Ek.3-A'!M4355</f>
        <v/>
      </c>
      <c r="R4355" s="24">
        <f t="shared" si="923"/>
        <v>0</v>
      </c>
      <c r="S4355" s="141" t="str">
        <f t="shared" si="924"/>
        <v>H</v>
      </c>
      <c r="T4355" s="24">
        <f>IF(S4355="E",SUM($R$5:R4355),0)</f>
        <v>0</v>
      </c>
      <c r="U4355" s="143">
        <f t="shared" si="925"/>
        <v>0</v>
      </c>
    </row>
    <row r="4356" spans="1:41" x14ac:dyDescent="0.25">
      <c r="A4356" s="6">
        <v>44.56</v>
      </c>
      <c r="B4356" s="31" t="s">
        <v>90</v>
      </c>
      <c r="D4356" s="87">
        <v>722410100000</v>
      </c>
      <c r="E4356" s="3">
        <v>0.6</v>
      </c>
      <c r="K4356" s="3">
        <f t="shared" si="926"/>
        <v>3211</v>
      </c>
      <c r="L4356" s="97" t="str">
        <f>IF(TRIM('Ek.3-A'!F4356)&lt;&gt;"","var","yok")</f>
        <v>yok</v>
      </c>
      <c r="M4356" s="5" t="str">
        <f>IF('Ek.3-A'!F4356="", "", IF(VLOOKUP('Ek.3-A'!F4356, Veriler!D:E, 2, 0)=0, "", VLOOKUP('Ek.3-A'!F4356, Veriler!D:E, 2, 0)))</f>
        <v/>
      </c>
      <c r="N4356" s="5" t="str">
        <f>IF('Ek.3-A'!P4356="", "", 'Ek.3-A'!P4356)</f>
        <v/>
      </c>
      <c r="O4356" s="142">
        <f>'Ek.3-A'!S4356</f>
        <v>0</v>
      </c>
      <c r="P4356" s="143" t="str">
        <f>'Ek.3-A'!L4356</f>
        <v/>
      </c>
      <c r="Q4356" s="24" t="str">
        <f>'Ek.3-A'!M4356</f>
        <v/>
      </c>
      <c r="R4356" s="24">
        <f t="shared" si="923"/>
        <v>0</v>
      </c>
      <c r="S4356" s="141" t="str">
        <f t="shared" si="924"/>
        <v>H</v>
      </c>
      <c r="T4356" s="24">
        <f>IF(S4356="E",SUM($R$5:R4356),0)</f>
        <v>0</v>
      </c>
      <c r="U4356" s="143">
        <f t="shared" si="925"/>
        <v>0</v>
      </c>
    </row>
    <row r="4357" spans="1:41" x14ac:dyDescent="0.25">
      <c r="A4357" s="6">
        <v>44.57</v>
      </c>
      <c r="B4357" s="31" t="s">
        <v>90</v>
      </c>
      <c r="D4357" s="89">
        <v>722490020011</v>
      </c>
      <c r="E4357" s="3">
        <v>0.6</v>
      </c>
      <c r="K4357" s="3">
        <f t="shared" si="926"/>
        <v>3212</v>
      </c>
      <c r="L4357" s="97" t="str">
        <f>IF(TRIM('Ek.3-A'!F4357)&lt;&gt;"","var","yok")</f>
        <v>yok</v>
      </c>
      <c r="M4357" s="5" t="str">
        <f>IF('Ek.3-A'!F4357="", "", IF(VLOOKUP('Ek.3-A'!F4357, Veriler!D:E, 2, 0)=0, "", VLOOKUP('Ek.3-A'!F4357, Veriler!D:E, 2, 0)))</f>
        <v/>
      </c>
      <c r="N4357" s="5" t="str">
        <f>IF('Ek.3-A'!P4357="", "", 'Ek.3-A'!P4357)</f>
        <v/>
      </c>
      <c r="O4357" s="142">
        <f>'Ek.3-A'!S4357</f>
        <v>0</v>
      </c>
      <c r="P4357" s="143" t="str">
        <f>'Ek.3-A'!L4357</f>
        <v/>
      </c>
      <c r="Q4357" s="24" t="str">
        <f>'Ek.3-A'!M4357</f>
        <v/>
      </c>
      <c r="R4357" s="24">
        <f t="shared" si="923"/>
        <v>0</v>
      </c>
      <c r="S4357" s="141" t="str">
        <f t="shared" si="924"/>
        <v>H</v>
      </c>
      <c r="T4357" s="24">
        <f>IF(S4357="E",SUM($R$5:R4357),0)</f>
        <v>0</v>
      </c>
      <c r="U4357" s="143">
        <f t="shared" si="925"/>
        <v>0</v>
      </c>
    </row>
    <row r="4358" spans="1:41" x14ac:dyDescent="0.25">
      <c r="A4358" s="6">
        <v>44.58</v>
      </c>
      <c r="B4358" s="31" t="s">
        <v>90</v>
      </c>
      <c r="D4358" s="87">
        <v>722540120000</v>
      </c>
      <c r="E4358" s="3">
        <v>0.6</v>
      </c>
      <c r="K4358" s="3">
        <f t="shared" si="926"/>
        <v>3213</v>
      </c>
      <c r="L4358" s="97" t="str">
        <f>IF(TRIM('Ek.3-A'!F4358)&lt;&gt;"","var","yok")</f>
        <v>yok</v>
      </c>
      <c r="M4358" s="5" t="str">
        <f>IF('Ek.3-A'!F4358="", "", IF(VLOOKUP('Ek.3-A'!F4358, Veriler!D:E, 2, 0)=0, "", VLOOKUP('Ek.3-A'!F4358, Veriler!D:E, 2, 0)))</f>
        <v/>
      </c>
      <c r="N4358" s="5" t="str">
        <f>IF('Ek.3-A'!P4358="", "", 'Ek.3-A'!P4358)</f>
        <v/>
      </c>
      <c r="O4358" s="142">
        <f>'Ek.3-A'!S4358</f>
        <v>0</v>
      </c>
      <c r="P4358" s="143" t="str">
        <f>'Ek.3-A'!L4358</f>
        <v/>
      </c>
      <c r="Q4358" s="24" t="str">
        <f>'Ek.3-A'!M4358</f>
        <v/>
      </c>
      <c r="R4358" s="24">
        <f t="shared" si="923"/>
        <v>0</v>
      </c>
      <c r="S4358" s="141" t="str">
        <f t="shared" si="924"/>
        <v>H</v>
      </c>
      <c r="T4358" s="24">
        <f>IF(S4358="E",SUM($R$5:R4358),0)</f>
        <v>0</v>
      </c>
      <c r="U4358" s="143">
        <f t="shared" si="925"/>
        <v>0</v>
      </c>
    </row>
    <row r="4359" spans="1:41" x14ac:dyDescent="0.25">
      <c r="A4359" s="6">
        <v>44.59</v>
      </c>
      <c r="B4359" s="31" t="s">
        <v>90</v>
      </c>
      <c r="D4359" s="89">
        <v>722691200000</v>
      </c>
      <c r="E4359" s="3">
        <v>0.6</v>
      </c>
      <c r="K4359" s="3">
        <f t="shared" si="926"/>
        <v>3214</v>
      </c>
      <c r="L4359" s="97" t="str">
        <f>IF(TRIM('Ek.3-A'!F4359)&lt;&gt;"","var","yok")</f>
        <v>yok</v>
      </c>
      <c r="M4359" s="5" t="str">
        <f>IF('Ek.3-A'!F4359="", "", IF(VLOOKUP('Ek.3-A'!F4359, Veriler!D:E, 2, 0)=0, "", VLOOKUP('Ek.3-A'!F4359, Veriler!D:E, 2, 0)))</f>
        <v/>
      </c>
      <c r="N4359" s="5" t="str">
        <f>IF('Ek.3-A'!P4359="", "", 'Ek.3-A'!P4359)</f>
        <v/>
      </c>
      <c r="O4359" s="142">
        <f>'Ek.3-A'!S4359</f>
        <v>0</v>
      </c>
      <c r="P4359" s="143" t="str">
        <f>'Ek.3-A'!L4359</f>
        <v/>
      </c>
      <c r="Q4359" s="24" t="str">
        <f>'Ek.3-A'!M4359</f>
        <v/>
      </c>
      <c r="R4359" s="24">
        <f t="shared" si="923"/>
        <v>0</v>
      </c>
      <c r="S4359" s="141" t="str">
        <f t="shared" si="924"/>
        <v>H</v>
      </c>
      <c r="T4359" s="24">
        <f>IF(S4359="E",SUM($R$5:R4359),0)</f>
        <v>0</v>
      </c>
      <c r="U4359" s="143">
        <f t="shared" si="925"/>
        <v>0</v>
      </c>
    </row>
    <row r="4360" spans="1:41" x14ac:dyDescent="0.25">
      <c r="A4360" s="6">
        <v>44.6</v>
      </c>
      <c r="B4360" s="31" t="s">
        <v>90</v>
      </c>
      <c r="D4360" s="87">
        <v>950490100000</v>
      </c>
      <c r="E4360" s="3">
        <v>0.6</v>
      </c>
      <c r="K4360" s="3">
        <f t="shared" si="926"/>
        <v>3215</v>
      </c>
      <c r="L4360" s="97" t="str">
        <f>IF(TRIM('Ek.3-A'!F4360)&lt;&gt;"","var","yok")</f>
        <v>yok</v>
      </c>
      <c r="M4360" s="5" t="str">
        <f>IF('Ek.3-A'!F4360="", "", IF(VLOOKUP('Ek.3-A'!F4360, Veriler!D:E, 2, 0)=0, "", VLOOKUP('Ek.3-A'!F4360, Veriler!D:E, 2, 0)))</f>
        <v/>
      </c>
      <c r="N4360" s="5" t="str">
        <f>IF('Ek.3-A'!P4360="", "", 'Ek.3-A'!P4360)</f>
        <v/>
      </c>
      <c r="O4360" s="142">
        <f>'Ek.3-A'!S4360</f>
        <v>0</v>
      </c>
      <c r="P4360" s="143" t="str">
        <f>'Ek.3-A'!L4360</f>
        <v/>
      </c>
      <c r="Q4360" s="24" t="str">
        <f>'Ek.3-A'!M4360</f>
        <v/>
      </c>
      <c r="R4360" s="24">
        <f t="shared" si="923"/>
        <v>0</v>
      </c>
      <c r="S4360" s="141" t="str">
        <f t="shared" si="924"/>
        <v>H</v>
      </c>
      <c r="T4360" s="24">
        <f>IF(S4360="E",SUM($R$5:R4360),0)</f>
        <v>0</v>
      </c>
      <c r="U4360" s="143">
        <f t="shared" si="925"/>
        <v>0</v>
      </c>
    </row>
    <row r="4361" spans="1:41" x14ac:dyDescent="0.25">
      <c r="A4361" s="6">
        <v>44.61</v>
      </c>
      <c r="B4361" s="31" t="s">
        <v>90</v>
      </c>
      <c r="D4361" s="89">
        <v>851850000000</v>
      </c>
      <c r="E4361" s="3">
        <v>0.6</v>
      </c>
      <c r="K4361" s="3">
        <f t="shared" si="926"/>
        <v>3216</v>
      </c>
      <c r="L4361" s="97" t="str">
        <f>IF(TRIM('Ek.3-A'!F4361)&lt;&gt;"","var","yok")</f>
        <v>yok</v>
      </c>
      <c r="M4361" s="5" t="str">
        <f>IF('Ek.3-A'!F4361="", "", IF(VLOOKUP('Ek.3-A'!F4361, Veriler!D:E, 2, 0)=0, "", VLOOKUP('Ek.3-A'!F4361, Veriler!D:E, 2, 0)))</f>
        <v/>
      </c>
      <c r="N4361" s="5" t="str">
        <f>IF('Ek.3-A'!P4361="", "", 'Ek.3-A'!P4361)</f>
        <v/>
      </c>
      <c r="O4361" s="142">
        <f>'Ek.3-A'!S4361</f>
        <v>0</v>
      </c>
      <c r="P4361" s="143" t="str">
        <f>'Ek.3-A'!L4361</f>
        <v/>
      </c>
      <c r="Q4361" s="24" t="str">
        <f>'Ek.3-A'!M4361</f>
        <v/>
      </c>
      <c r="R4361" s="24">
        <f t="shared" si="923"/>
        <v>0</v>
      </c>
      <c r="S4361" s="141" t="str">
        <f t="shared" si="924"/>
        <v>H</v>
      </c>
      <c r="T4361" s="24">
        <f>IF(S4361="E",SUM($R$5:R4361),0)</f>
        <v>0</v>
      </c>
      <c r="U4361" s="143">
        <f t="shared" si="925"/>
        <v>0</v>
      </c>
    </row>
    <row r="4362" spans="1:41" x14ac:dyDescent="0.25">
      <c r="A4362" s="6">
        <v>44.62</v>
      </c>
      <c r="B4362" s="31" t="s">
        <v>90</v>
      </c>
      <c r="D4362" s="87">
        <v>380300100000</v>
      </c>
      <c r="E4362" s="3">
        <v>0.6</v>
      </c>
      <c r="K4362" s="3">
        <f t="shared" si="926"/>
        <v>3217</v>
      </c>
      <c r="L4362" s="97" t="str">
        <f>IF(TRIM('Ek.3-A'!F4362)&lt;&gt;"","var","yok")</f>
        <v>yok</v>
      </c>
      <c r="M4362" s="5" t="str">
        <f>IF('Ek.3-A'!F4362="", "", IF(VLOOKUP('Ek.3-A'!F4362, Veriler!D:E, 2, 0)=0, "", VLOOKUP('Ek.3-A'!F4362, Veriler!D:E, 2, 0)))</f>
        <v/>
      </c>
      <c r="N4362" s="5" t="str">
        <f>IF('Ek.3-A'!P4362="", "", 'Ek.3-A'!P4362)</f>
        <v/>
      </c>
      <c r="O4362" s="142">
        <f>'Ek.3-A'!S4362</f>
        <v>0</v>
      </c>
      <c r="P4362" s="143" t="str">
        <f>'Ek.3-A'!L4362</f>
        <v/>
      </c>
      <c r="Q4362" s="24" t="str">
        <f>'Ek.3-A'!M4362</f>
        <v/>
      </c>
      <c r="R4362" s="24">
        <f t="shared" si="923"/>
        <v>0</v>
      </c>
      <c r="S4362" s="141" t="str">
        <f t="shared" si="924"/>
        <v>H</v>
      </c>
      <c r="T4362" s="24">
        <f>IF(S4362="E",SUM($R$5:R4362),0)</f>
        <v>0</v>
      </c>
      <c r="U4362" s="143">
        <f t="shared" si="925"/>
        <v>0</v>
      </c>
    </row>
    <row r="4363" spans="1:41" x14ac:dyDescent="0.25">
      <c r="A4363" s="6">
        <v>44.63</v>
      </c>
      <c r="B4363" s="31" t="s">
        <v>90</v>
      </c>
      <c r="D4363" s="89">
        <v>380300900000</v>
      </c>
      <c r="E4363" s="3">
        <v>0.6</v>
      </c>
      <c r="K4363" s="3">
        <f t="shared" si="926"/>
        <v>3218</v>
      </c>
      <c r="L4363" s="97" t="str">
        <f>IF(TRIM('Ek.3-A'!F4363)&lt;&gt;"","var","yok")</f>
        <v>yok</v>
      </c>
      <c r="M4363" s="5" t="str">
        <f>IF('Ek.3-A'!F4363="", "", IF(VLOOKUP('Ek.3-A'!F4363, Veriler!D:E, 2, 0)=0, "", VLOOKUP('Ek.3-A'!F4363, Veriler!D:E, 2, 0)))</f>
        <v/>
      </c>
      <c r="N4363" s="5" t="str">
        <f>IF('Ek.3-A'!P4363="", "", 'Ek.3-A'!P4363)</f>
        <v/>
      </c>
      <c r="O4363" s="142">
        <f>'Ek.3-A'!S4363</f>
        <v>0</v>
      </c>
      <c r="P4363" s="143" t="str">
        <f>'Ek.3-A'!L4363</f>
        <v/>
      </c>
      <c r="Q4363" s="24" t="str">
        <f>'Ek.3-A'!M4363</f>
        <v/>
      </c>
      <c r="R4363" s="24">
        <f t="shared" si="923"/>
        <v>0</v>
      </c>
      <c r="S4363" s="141" t="str">
        <f t="shared" si="924"/>
        <v>H</v>
      </c>
      <c r="T4363" s="24">
        <f>IF(S4363="E",SUM($R$5:R4363),0)</f>
        <v>0</v>
      </c>
      <c r="U4363" s="143">
        <f t="shared" si="925"/>
        <v>0</v>
      </c>
    </row>
    <row r="4364" spans="1:41" x14ac:dyDescent="0.25">
      <c r="A4364" s="6">
        <v>44.64</v>
      </c>
      <c r="B4364" s="31" t="s">
        <v>90</v>
      </c>
      <c r="D4364" s="87">
        <v>382313000000</v>
      </c>
      <c r="E4364" s="3">
        <v>0.6</v>
      </c>
      <c r="K4364" s="3">
        <f t="shared" si="926"/>
        <v>3219</v>
      </c>
      <c r="L4364" s="97" t="str">
        <f>IF(TRIM('Ek.3-A'!F4364)&lt;&gt;"","var","yok")</f>
        <v>yok</v>
      </c>
      <c r="M4364" s="5" t="str">
        <f>IF('Ek.3-A'!F4364="", "", IF(VLOOKUP('Ek.3-A'!F4364, Veriler!D:E, 2, 0)=0, "", VLOOKUP('Ek.3-A'!F4364, Veriler!D:E, 2, 0)))</f>
        <v/>
      </c>
      <c r="N4364" s="5" t="str">
        <f>IF('Ek.3-A'!P4364="", "", 'Ek.3-A'!P4364)</f>
        <v/>
      </c>
      <c r="O4364" s="142">
        <f>'Ek.3-A'!S4364</f>
        <v>0</v>
      </c>
      <c r="P4364" s="143" t="str">
        <f>'Ek.3-A'!L4364</f>
        <v/>
      </c>
      <c r="Q4364" s="24" t="str">
        <f>'Ek.3-A'!M4364</f>
        <v/>
      </c>
      <c r="R4364" s="24">
        <f t="shared" si="923"/>
        <v>0</v>
      </c>
      <c r="S4364" s="141" t="str">
        <f t="shared" si="924"/>
        <v>H</v>
      </c>
      <c r="T4364" s="24">
        <f>IF(S4364="E",SUM($R$5:R4364),0)</f>
        <v>0</v>
      </c>
      <c r="U4364" s="143">
        <f t="shared" si="925"/>
        <v>0</v>
      </c>
    </row>
    <row r="4365" spans="1:41" x14ac:dyDescent="0.25">
      <c r="A4365" s="6">
        <v>44.65</v>
      </c>
      <c r="B4365" s="31" t="s">
        <v>90</v>
      </c>
      <c r="D4365" s="89">
        <v>500500900011</v>
      </c>
      <c r="E4365" s="3">
        <v>0.6</v>
      </c>
      <c r="K4365" s="3">
        <f t="shared" si="926"/>
        <v>3220</v>
      </c>
      <c r="L4365" s="97" t="str">
        <f>IF(TRIM('Ek.3-A'!F4365)&lt;&gt;"","var","yok")</f>
        <v>yok</v>
      </c>
      <c r="M4365" s="5" t="str">
        <f>IF('Ek.3-A'!F4365="", "", IF(VLOOKUP('Ek.3-A'!F4365, Veriler!D:E, 2, 0)=0, "", VLOOKUP('Ek.3-A'!F4365, Veriler!D:E, 2, 0)))</f>
        <v/>
      </c>
      <c r="N4365" s="5" t="str">
        <f>IF('Ek.3-A'!P4365="", "", 'Ek.3-A'!P4365)</f>
        <v/>
      </c>
      <c r="O4365" s="142">
        <f>'Ek.3-A'!S4365</f>
        <v>0</v>
      </c>
      <c r="P4365" s="143" t="str">
        <f>'Ek.3-A'!L4365</f>
        <v/>
      </c>
      <c r="Q4365" s="24" t="str">
        <f>'Ek.3-A'!M4365</f>
        <v/>
      </c>
      <c r="R4365" s="24">
        <f t="shared" si="923"/>
        <v>0</v>
      </c>
      <c r="S4365" s="141" t="str">
        <f t="shared" si="924"/>
        <v>H</v>
      </c>
      <c r="T4365" s="24">
        <f>IF(S4365="E",SUM($R$5:R4365),0)</f>
        <v>0</v>
      </c>
      <c r="U4365" s="143">
        <f t="shared" si="925"/>
        <v>0</v>
      </c>
    </row>
    <row r="4366" spans="1:41" x14ac:dyDescent="0.25">
      <c r="A4366" s="6">
        <v>44.66</v>
      </c>
      <c r="B4366" s="31" t="s">
        <v>90</v>
      </c>
      <c r="D4366" s="87">
        <v>500500100011</v>
      </c>
      <c r="E4366" s="3">
        <v>0.6</v>
      </c>
      <c r="T4366" s="24"/>
      <c r="U4366" s="25"/>
      <c r="AO4366" s="140">
        <f>'Ek.3-A'!L4366</f>
        <v>0</v>
      </c>
    </row>
    <row r="4367" spans="1:41" x14ac:dyDescent="0.25">
      <c r="A4367" s="6">
        <v>44.67</v>
      </c>
      <c r="B4367" s="31" t="s">
        <v>90</v>
      </c>
      <c r="D4367" s="89">
        <v>500400100011</v>
      </c>
      <c r="E4367" s="3">
        <v>0.6</v>
      </c>
      <c r="T4367" s="24"/>
      <c r="U4367" s="25"/>
      <c r="AO4367" s="140"/>
    </row>
    <row r="4368" spans="1:41" x14ac:dyDescent="0.25">
      <c r="A4368" s="6">
        <v>44.68</v>
      </c>
      <c r="B4368" s="31" t="s">
        <v>90</v>
      </c>
      <c r="D4368" s="87">
        <v>500400900011</v>
      </c>
      <c r="E4368" s="3">
        <v>0.6</v>
      </c>
      <c r="T4368" s="24"/>
      <c r="U4368" s="25"/>
      <c r="AO4368" s="140"/>
    </row>
    <row r="4369" spans="1:41" x14ac:dyDescent="0.25">
      <c r="A4369" s="6">
        <v>44.69</v>
      </c>
      <c r="B4369" s="31" t="s">
        <v>90</v>
      </c>
      <c r="D4369" s="89">
        <v>854310000000</v>
      </c>
      <c r="E4369" s="3">
        <v>0.6</v>
      </c>
      <c r="T4369" s="24"/>
      <c r="U4369" s="25"/>
      <c r="AO4369" s="140"/>
    </row>
    <row r="4370" spans="1:41" x14ac:dyDescent="0.25">
      <c r="A4370" s="6">
        <v>44.7</v>
      </c>
      <c r="B4370" s="31" t="s">
        <v>90</v>
      </c>
      <c r="D4370" s="87">
        <v>871000000019</v>
      </c>
      <c r="E4370" s="3">
        <v>0.6</v>
      </c>
      <c r="T4370" s="24"/>
      <c r="U4370" s="25"/>
    </row>
    <row r="4371" spans="1:41" x14ac:dyDescent="0.25">
      <c r="A4371" s="6">
        <v>44.71</v>
      </c>
      <c r="B4371" s="31" t="s">
        <v>90</v>
      </c>
      <c r="D4371" s="89">
        <v>810330000000</v>
      </c>
      <c r="E4371" s="3">
        <v>0.6</v>
      </c>
      <c r="T4371" s="24"/>
      <c r="U4371" s="25"/>
    </row>
    <row r="4372" spans="1:41" x14ac:dyDescent="0.25">
      <c r="A4372" s="6">
        <v>44.72</v>
      </c>
      <c r="B4372" s="31" t="s">
        <v>90</v>
      </c>
      <c r="D4372" s="87">
        <v>853221000000</v>
      </c>
      <c r="E4372" s="3">
        <v>0.6</v>
      </c>
      <c r="T4372" s="24"/>
      <c r="U4372" s="25"/>
    </row>
    <row r="4373" spans="1:41" x14ac:dyDescent="0.25">
      <c r="A4373" s="6">
        <v>44.73</v>
      </c>
      <c r="B4373" s="31" t="s">
        <v>90</v>
      </c>
      <c r="D4373" s="89">
        <v>291229001011</v>
      </c>
      <c r="E4373" s="3">
        <v>0.6</v>
      </c>
      <c r="T4373" s="24"/>
      <c r="U4373" s="25"/>
    </row>
    <row r="4374" spans="1:41" x14ac:dyDescent="0.25">
      <c r="A4374" s="6">
        <v>44.74</v>
      </c>
      <c r="B4374" s="31" t="s">
        <v>90</v>
      </c>
      <c r="D4374" s="87">
        <v>290629001013</v>
      </c>
      <c r="E4374" s="3">
        <v>0.6</v>
      </c>
      <c r="T4374" s="24"/>
      <c r="U4374" s="25"/>
    </row>
    <row r="4375" spans="1:41" x14ac:dyDescent="0.25">
      <c r="A4375" s="6">
        <v>44.75</v>
      </c>
      <c r="B4375" s="31" t="s">
        <v>90</v>
      </c>
      <c r="D4375" s="89">
        <v>291639909011</v>
      </c>
      <c r="E4375" s="3">
        <v>0.6</v>
      </c>
      <c r="K4375" s="3">
        <f>K4365+1</f>
        <v>3221</v>
      </c>
      <c r="L4375" s="97" t="str">
        <f>IF(TRIM('Ek.3-A'!F4375)&lt;&gt;"","var","yok")</f>
        <v>yok</v>
      </c>
      <c r="M4375" s="5" t="str">
        <f>IF('Ek.3-A'!F4375="", "", IF(VLOOKUP('Ek.3-A'!F4375, Veriler!D:E, 2, 0)=0, "", VLOOKUP('Ek.3-A'!F4375, Veriler!D:E, 2, 0)))</f>
        <v/>
      </c>
      <c r="N4375" s="5" t="str">
        <f>IF('Ek.3-A'!P4375="", "", 'Ek.3-A'!P4375)</f>
        <v/>
      </c>
      <c r="O4375" s="142">
        <f>'Ek.3-A'!S4375</f>
        <v>0</v>
      </c>
      <c r="P4375" s="143" t="str">
        <f>'Ek.3-A'!L4375</f>
        <v/>
      </c>
      <c r="Q4375" s="24" t="str">
        <f>'Ek.3-A'!M4375</f>
        <v/>
      </c>
      <c r="R4375" s="24">
        <f t="shared" ref="R4375:R4388" si="927">IF(L4375="var",0,IF(Q4375&lt;=0.005,Q4375,0))</f>
        <v>0</v>
      </c>
      <c r="S4375" s="141" t="str">
        <f t="shared" ref="S4375:S4388" si="928">IF(Q4375&lt;=0.005,"E","H")</f>
        <v>H</v>
      </c>
      <c r="T4375" s="24">
        <f>IF(S4375="E",SUM($R$5:R4375),0)</f>
        <v>0</v>
      </c>
      <c r="U4375" s="143">
        <f t="shared" ref="U4375:U4388" si="929">IF(T4375&lt;=0.1, O4375, IF(R4375&gt;$G$2, R4375*O4375, $G$2*O4375))</f>
        <v>0</v>
      </c>
    </row>
    <row r="4376" spans="1:41" x14ac:dyDescent="0.25">
      <c r="A4376" s="6">
        <v>44.76</v>
      </c>
      <c r="B4376" s="31" t="s">
        <v>90</v>
      </c>
      <c r="D4376" s="87">
        <v>291639901000</v>
      </c>
      <c r="E4376" s="3">
        <v>0.6</v>
      </c>
      <c r="K4376" s="3">
        <f t="shared" ref="K4376:K4388" si="930">K4375+1</f>
        <v>3222</v>
      </c>
      <c r="L4376" s="97" t="str">
        <f>IF(TRIM('Ek.3-A'!F4376)&lt;&gt;"","var","yok")</f>
        <v>yok</v>
      </c>
      <c r="M4376" s="5" t="str">
        <f>IF('Ek.3-A'!F4376="", "", IF(VLOOKUP('Ek.3-A'!F4376, Veriler!D:E, 2, 0)=0, "", VLOOKUP('Ek.3-A'!F4376, Veriler!D:E, 2, 0)))</f>
        <v/>
      </c>
      <c r="N4376" s="5" t="str">
        <f>IF('Ek.3-A'!P4376="", "", 'Ek.3-A'!P4376)</f>
        <v/>
      </c>
      <c r="O4376" s="142">
        <f>'Ek.3-A'!S4376</f>
        <v>0</v>
      </c>
      <c r="P4376" s="143" t="str">
        <f>'Ek.3-A'!L4376</f>
        <v/>
      </c>
      <c r="Q4376" s="24" t="str">
        <f>'Ek.3-A'!M4376</f>
        <v/>
      </c>
      <c r="R4376" s="24">
        <f t="shared" si="927"/>
        <v>0</v>
      </c>
      <c r="S4376" s="141" t="str">
        <f t="shared" si="928"/>
        <v>H</v>
      </c>
      <c r="T4376" s="24">
        <f>IF(S4376="E",SUM($R$5:R4376),0)</f>
        <v>0</v>
      </c>
      <c r="U4376" s="143">
        <f t="shared" si="929"/>
        <v>0</v>
      </c>
    </row>
    <row r="4377" spans="1:41" x14ac:dyDescent="0.25">
      <c r="A4377" s="6">
        <v>44.77</v>
      </c>
      <c r="B4377" s="31" t="s">
        <v>90</v>
      </c>
      <c r="D4377" s="89">
        <v>291639909012</v>
      </c>
      <c r="E4377" s="3">
        <v>0.6</v>
      </c>
      <c r="K4377" s="3">
        <f t="shared" si="930"/>
        <v>3223</v>
      </c>
      <c r="L4377" s="97" t="str">
        <f>IF(TRIM('Ek.3-A'!F4377)&lt;&gt;"","var","yok")</f>
        <v>yok</v>
      </c>
      <c r="M4377" s="5" t="str">
        <f>IF('Ek.3-A'!F4377="", "", IF(VLOOKUP('Ek.3-A'!F4377, Veriler!D:E, 2, 0)=0, "", VLOOKUP('Ek.3-A'!F4377, Veriler!D:E, 2, 0)))</f>
        <v/>
      </c>
      <c r="N4377" s="5" t="str">
        <f>IF('Ek.3-A'!P4377="", "", 'Ek.3-A'!P4377)</f>
        <v/>
      </c>
      <c r="O4377" s="142">
        <f>'Ek.3-A'!S4377</f>
        <v>0</v>
      </c>
      <c r="P4377" s="143" t="str">
        <f>'Ek.3-A'!L4377</f>
        <v/>
      </c>
      <c r="Q4377" s="24" t="str">
        <f>'Ek.3-A'!M4377</f>
        <v/>
      </c>
      <c r="R4377" s="24">
        <f t="shared" si="927"/>
        <v>0</v>
      </c>
      <c r="S4377" s="141" t="str">
        <f t="shared" si="928"/>
        <v>H</v>
      </c>
      <c r="T4377" s="24">
        <f>IF(S4377="E",SUM($R$5:R4377),0)</f>
        <v>0</v>
      </c>
      <c r="U4377" s="143">
        <f t="shared" si="929"/>
        <v>0</v>
      </c>
    </row>
    <row r="4378" spans="1:41" x14ac:dyDescent="0.25">
      <c r="A4378" s="6">
        <v>44.78</v>
      </c>
      <c r="B4378" s="31" t="s">
        <v>90</v>
      </c>
      <c r="D4378" s="87">
        <v>270300000012</v>
      </c>
      <c r="E4378" s="3">
        <v>0.6</v>
      </c>
      <c r="K4378" s="3">
        <f t="shared" si="930"/>
        <v>3224</v>
      </c>
      <c r="L4378" s="97" t="str">
        <f>IF(TRIM('Ek.3-A'!F4378)&lt;&gt;"","var","yok")</f>
        <v>yok</v>
      </c>
      <c r="M4378" s="5" t="str">
        <f>IF('Ek.3-A'!F4378="", "", IF(VLOOKUP('Ek.3-A'!F4378, Veriler!D:E, 2, 0)=0, "", VLOOKUP('Ek.3-A'!F4378, Veriler!D:E, 2, 0)))</f>
        <v/>
      </c>
      <c r="N4378" s="5" t="str">
        <f>IF('Ek.3-A'!P4378="", "", 'Ek.3-A'!P4378)</f>
        <v/>
      </c>
      <c r="O4378" s="142">
        <f>'Ek.3-A'!S4378</f>
        <v>0</v>
      </c>
      <c r="P4378" s="143" t="str">
        <f>'Ek.3-A'!L4378</f>
        <v/>
      </c>
      <c r="Q4378" s="24" t="str">
        <f>'Ek.3-A'!M4378</f>
        <v/>
      </c>
      <c r="R4378" s="24">
        <f t="shared" si="927"/>
        <v>0</v>
      </c>
      <c r="S4378" s="141" t="str">
        <f t="shared" si="928"/>
        <v>H</v>
      </c>
      <c r="T4378" s="24">
        <f>IF(S4378="E",SUM($R$5:R4378),0)</f>
        <v>0</v>
      </c>
      <c r="U4378" s="143">
        <f t="shared" si="929"/>
        <v>0</v>
      </c>
    </row>
    <row r="4379" spans="1:41" x14ac:dyDescent="0.25">
      <c r="A4379" s="6">
        <v>44.79</v>
      </c>
      <c r="B4379" s="31" t="s">
        <v>90</v>
      </c>
      <c r="D4379" s="89">
        <v>270300000011</v>
      </c>
      <c r="E4379" s="3">
        <v>0.6</v>
      </c>
      <c r="K4379" s="3">
        <f t="shared" si="930"/>
        <v>3225</v>
      </c>
      <c r="L4379" s="97" t="str">
        <f>IF(TRIM('Ek.3-A'!F4379)&lt;&gt;"","var","yok")</f>
        <v>yok</v>
      </c>
      <c r="M4379" s="5" t="str">
        <f>IF('Ek.3-A'!F4379="", "", IF(VLOOKUP('Ek.3-A'!F4379, Veriler!D:E, 2, 0)=0, "", VLOOKUP('Ek.3-A'!F4379, Veriler!D:E, 2, 0)))</f>
        <v/>
      </c>
      <c r="N4379" s="5" t="str">
        <f>IF('Ek.3-A'!P4379="", "", 'Ek.3-A'!P4379)</f>
        <v/>
      </c>
      <c r="O4379" s="142">
        <f>'Ek.3-A'!S4379</f>
        <v>0</v>
      </c>
      <c r="P4379" s="143" t="str">
        <f>'Ek.3-A'!L4379</f>
        <v/>
      </c>
      <c r="Q4379" s="24" t="str">
        <f>'Ek.3-A'!M4379</f>
        <v/>
      </c>
      <c r="R4379" s="24">
        <f t="shared" si="927"/>
        <v>0</v>
      </c>
      <c r="S4379" s="141" t="str">
        <f t="shared" si="928"/>
        <v>H</v>
      </c>
      <c r="T4379" s="24">
        <f>IF(S4379="E",SUM($R$5:R4379),0)</f>
        <v>0</v>
      </c>
      <c r="U4379" s="143">
        <f t="shared" si="929"/>
        <v>0</v>
      </c>
    </row>
    <row r="4380" spans="1:41" x14ac:dyDescent="0.25">
      <c r="A4380" s="6">
        <v>44.8</v>
      </c>
      <c r="B4380" s="31" t="s">
        <v>90</v>
      </c>
      <c r="D4380" s="87">
        <v>840820310000</v>
      </c>
      <c r="E4380" s="3">
        <v>0.6</v>
      </c>
      <c r="K4380" s="3">
        <f t="shared" si="930"/>
        <v>3226</v>
      </c>
      <c r="L4380" s="97" t="str">
        <f>IF(TRIM('Ek.3-A'!F4380)&lt;&gt;"","var","yok")</f>
        <v>yok</v>
      </c>
      <c r="M4380" s="5" t="str">
        <f>IF('Ek.3-A'!F4380="", "", IF(VLOOKUP('Ek.3-A'!F4380, Veriler!D:E, 2, 0)=0, "", VLOOKUP('Ek.3-A'!F4380, Veriler!D:E, 2, 0)))</f>
        <v/>
      </c>
      <c r="N4380" s="5" t="str">
        <f>IF('Ek.3-A'!P4380="", "", 'Ek.3-A'!P4380)</f>
        <v/>
      </c>
      <c r="O4380" s="142">
        <f>'Ek.3-A'!S4380</f>
        <v>0</v>
      </c>
      <c r="P4380" s="143" t="str">
        <f>'Ek.3-A'!L4380</f>
        <v/>
      </c>
      <c r="Q4380" s="24" t="str">
        <f>'Ek.3-A'!M4380</f>
        <v/>
      </c>
      <c r="R4380" s="24">
        <f t="shared" si="927"/>
        <v>0</v>
      </c>
      <c r="S4380" s="141" t="str">
        <f t="shared" si="928"/>
        <v>H</v>
      </c>
      <c r="T4380" s="24">
        <f>IF(S4380="E",SUM($R$5:R4380),0)</f>
        <v>0</v>
      </c>
      <c r="U4380" s="143">
        <f t="shared" si="929"/>
        <v>0</v>
      </c>
    </row>
    <row r="4381" spans="1:41" x14ac:dyDescent="0.25">
      <c r="A4381" s="6">
        <v>44.81</v>
      </c>
      <c r="B4381" s="31" t="s">
        <v>90</v>
      </c>
      <c r="D4381" s="89">
        <v>840820370000</v>
      </c>
      <c r="E4381" s="3">
        <v>0.6</v>
      </c>
      <c r="K4381" s="3">
        <f t="shared" si="930"/>
        <v>3227</v>
      </c>
      <c r="L4381" s="97" t="str">
        <f>IF(TRIM('Ek.3-A'!F4381)&lt;&gt;"","var","yok")</f>
        <v>yok</v>
      </c>
      <c r="M4381" s="5" t="str">
        <f>IF('Ek.3-A'!F4381="", "", IF(VLOOKUP('Ek.3-A'!F4381, Veriler!D:E, 2, 0)=0, "", VLOOKUP('Ek.3-A'!F4381, Veriler!D:E, 2, 0)))</f>
        <v/>
      </c>
      <c r="N4381" s="5" t="str">
        <f>IF('Ek.3-A'!P4381="", "", 'Ek.3-A'!P4381)</f>
        <v/>
      </c>
      <c r="O4381" s="142">
        <f>'Ek.3-A'!S4381</f>
        <v>0</v>
      </c>
      <c r="P4381" s="143" t="str">
        <f>'Ek.3-A'!L4381</f>
        <v/>
      </c>
      <c r="Q4381" s="24" t="str">
        <f>'Ek.3-A'!M4381</f>
        <v/>
      </c>
      <c r="R4381" s="24">
        <f t="shared" si="927"/>
        <v>0</v>
      </c>
      <c r="S4381" s="141" t="str">
        <f t="shared" si="928"/>
        <v>H</v>
      </c>
      <c r="T4381" s="24">
        <f>IF(S4381="E",SUM($R$5:R4381),0)</f>
        <v>0</v>
      </c>
      <c r="U4381" s="143">
        <f t="shared" si="929"/>
        <v>0</v>
      </c>
    </row>
    <row r="4382" spans="1:41" x14ac:dyDescent="0.25">
      <c r="A4382" s="6">
        <v>44.82</v>
      </c>
      <c r="B4382" s="31" t="s">
        <v>90</v>
      </c>
      <c r="D4382" s="87">
        <v>560900000000</v>
      </c>
      <c r="E4382" s="3">
        <v>0.6</v>
      </c>
      <c r="K4382" s="3">
        <f t="shared" si="930"/>
        <v>3228</v>
      </c>
      <c r="L4382" s="97" t="str">
        <f>IF(TRIM('Ek.3-A'!F4382)&lt;&gt;"","var","yok")</f>
        <v>yok</v>
      </c>
      <c r="M4382" s="5" t="str">
        <f>IF('Ek.3-A'!F4382="", "", IF(VLOOKUP('Ek.3-A'!F4382, Veriler!D:E, 2, 0)=0, "", VLOOKUP('Ek.3-A'!F4382, Veriler!D:E, 2, 0)))</f>
        <v/>
      </c>
      <c r="N4382" s="5" t="str">
        <f>IF('Ek.3-A'!P4382="", "", 'Ek.3-A'!P4382)</f>
        <v/>
      </c>
      <c r="O4382" s="142">
        <f>'Ek.3-A'!S4382</f>
        <v>0</v>
      </c>
      <c r="P4382" s="143" t="str">
        <f>'Ek.3-A'!L4382</f>
        <v/>
      </c>
      <c r="Q4382" s="24" t="str">
        <f>'Ek.3-A'!M4382</f>
        <v/>
      </c>
      <c r="R4382" s="24">
        <f t="shared" si="927"/>
        <v>0</v>
      </c>
      <c r="S4382" s="141" t="str">
        <f t="shared" si="928"/>
        <v>H</v>
      </c>
      <c r="T4382" s="24">
        <f>IF(S4382="E",SUM($R$5:R4382),0)</f>
        <v>0</v>
      </c>
      <c r="U4382" s="143">
        <f t="shared" si="929"/>
        <v>0</v>
      </c>
    </row>
    <row r="4383" spans="1:41" x14ac:dyDescent="0.25">
      <c r="A4383" s="6">
        <v>44.83</v>
      </c>
      <c r="B4383" s="31" t="s">
        <v>90</v>
      </c>
      <c r="D4383" s="89">
        <v>291812000000</v>
      </c>
      <c r="E4383" s="3">
        <v>0.6</v>
      </c>
      <c r="K4383" s="3">
        <f t="shared" si="930"/>
        <v>3229</v>
      </c>
      <c r="L4383" s="97" t="str">
        <f>IF(TRIM('Ek.3-A'!F4383)&lt;&gt;"","var","yok")</f>
        <v>yok</v>
      </c>
      <c r="M4383" s="5" t="str">
        <f>IF('Ek.3-A'!F4383="", "", IF(VLOOKUP('Ek.3-A'!F4383, Veriler!D:E, 2, 0)=0, "", VLOOKUP('Ek.3-A'!F4383, Veriler!D:E, 2, 0)))</f>
        <v/>
      </c>
      <c r="N4383" s="5" t="str">
        <f>IF('Ek.3-A'!P4383="", "", 'Ek.3-A'!P4383)</f>
        <v/>
      </c>
      <c r="O4383" s="142">
        <f>'Ek.3-A'!S4383</f>
        <v>0</v>
      </c>
      <c r="P4383" s="143" t="str">
        <f>'Ek.3-A'!L4383</f>
        <v/>
      </c>
      <c r="Q4383" s="24" t="str">
        <f>'Ek.3-A'!M4383</f>
        <v/>
      </c>
      <c r="R4383" s="24">
        <f t="shared" si="927"/>
        <v>0</v>
      </c>
      <c r="S4383" s="141" t="str">
        <f t="shared" si="928"/>
        <v>H</v>
      </c>
      <c r="T4383" s="24">
        <f>IF(S4383="E",SUM($R$5:R4383),0)</f>
        <v>0</v>
      </c>
      <c r="U4383" s="143">
        <f t="shared" si="929"/>
        <v>0</v>
      </c>
    </row>
    <row r="4384" spans="1:41" x14ac:dyDescent="0.25">
      <c r="A4384" s="6">
        <v>44.84</v>
      </c>
      <c r="B4384" s="31" t="s">
        <v>90</v>
      </c>
      <c r="D4384" s="87">
        <v>291813009029</v>
      </c>
      <c r="E4384" s="3">
        <v>0.6</v>
      </c>
      <c r="K4384" s="3">
        <f t="shared" si="930"/>
        <v>3230</v>
      </c>
      <c r="L4384" s="97" t="str">
        <f>IF(TRIM('Ek.3-A'!F4384)&lt;&gt;"","var","yok")</f>
        <v>yok</v>
      </c>
      <c r="M4384" s="5" t="str">
        <f>IF('Ek.3-A'!F4384="", "", IF(VLOOKUP('Ek.3-A'!F4384, Veriler!D:E, 2, 0)=0, "", VLOOKUP('Ek.3-A'!F4384, Veriler!D:E, 2, 0)))</f>
        <v/>
      </c>
      <c r="N4384" s="5" t="str">
        <f>IF('Ek.3-A'!P4384="", "", 'Ek.3-A'!P4384)</f>
        <v/>
      </c>
      <c r="O4384" s="142">
        <f>'Ek.3-A'!S4384</f>
        <v>0</v>
      </c>
      <c r="P4384" s="143" t="str">
        <f>'Ek.3-A'!L4384</f>
        <v/>
      </c>
      <c r="Q4384" s="24" t="str">
        <f>'Ek.3-A'!M4384</f>
        <v/>
      </c>
      <c r="R4384" s="24">
        <f t="shared" si="927"/>
        <v>0</v>
      </c>
      <c r="S4384" s="141" t="str">
        <f t="shared" si="928"/>
        <v>H</v>
      </c>
      <c r="T4384" s="24">
        <f>IF(S4384="E",SUM($R$5:R4384),0)</f>
        <v>0</v>
      </c>
      <c r="U4384" s="143">
        <f t="shared" si="929"/>
        <v>0</v>
      </c>
    </row>
    <row r="4385" spans="1:21" x14ac:dyDescent="0.25">
      <c r="A4385" s="6">
        <v>44.85</v>
      </c>
      <c r="B4385" s="31" t="s">
        <v>90</v>
      </c>
      <c r="D4385" s="89">
        <v>291813009019</v>
      </c>
      <c r="E4385" s="3">
        <v>0.6</v>
      </c>
      <c r="K4385" s="3">
        <f t="shared" si="930"/>
        <v>3231</v>
      </c>
      <c r="L4385" s="97" t="str">
        <f>IF(TRIM('Ek.3-A'!F4385)&lt;&gt;"","var","yok")</f>
        <v>yok</v>
      </c>
      <c r="M4385" s="5" t="str">
        <f>IF('Ek.3-A'!F4385="", "", IF(VLOOKUP('Ek.3-A'!F4385, Veriler!D:E, 2, 0)=0, "", VLOOKUP('Ek.3-A'!F4385, Veriler!D:E, 2, 0)))</f>
        <v/>
      </c>
      <c r="N4385" s="5" t="str">
        <f>IF('Ek.3-A'!P4385="", "", 'Ek.3-A'!P4385)</f>
        <v/>
      </c>
      <c r="O4385" s="142">
        <f>'Ek.3-A'!S4385</f>
        <v>0</v>
      </c>
      <c r="P4385" s="143" t="str">
        <f>'Ek.3-A'!L4385</f>
        <v/>
      </c>
      <c r="Q4385" s="24" t="str">
        <f>'Ek.3-A'!M4385</f>
        <v/>
      </c>
      <c r="R4385" s="24">
        <f t="shared" si="927"/>
        <v>0</v>
      </c>
      <c r="S4385" s="141" t="str">
        <f t="shared" si="928"/>
        <v>H</v>
      </c>
      <c r="T4385" s="24">
        <f>IF(S4385="E",SUM($R$5:R4385),0)</f>
        <v>0</v>
      </c>
      <c r="U4385" s="143">
        <f t="shared" si="929"/>
        <v>0</v>
      </c>
    </row>
    <row r="4386" spans="1:21" x14ac:dyDescent="0.25">
      <c r="A4386" s="6">
        <v>44.86</v>
      </c>
      <c r="B4386" s="31" t="s">
        <v>90</v>
      </c>
      <c r="D4386" s="87">
        <v>842320100000</v>
      </c>
      <c r="E4386" s="3">
        <v>0.6</v>
      </c>
      <c r="K4386" s="3">
        <f t="shared" si="930"/>
        <v>3232</v>
      </c>
      <c r="L4386" s="97" t="str">
        <f>IF(TRIM('Ek.3-A'!F4386)&lt;&gt;"","var","yok")</f>
        <v>yok</v>
      </c>
      <c r="M4386" s="5" t="str">
        <f>IF('Ek.3-A'!F4386="", "", IF(VLOOKUP('Ek.3-A'!F4386, Veriler!D:E, 2, 0)=0, "", VLOOKUP('Ek.3-A'!F4386, Veriler!D:E, 2, 0)))</f>
        <v/>
      </c>
      <c r="N4386" s="5" t="str">
        <f>IF('Ek.3-A'!P4386="", "", 'Ek.3-A'!P4386)</f>
        <v/>
      </c>
      <c r="O4386" s="142">
        <f>'Ek.3-A'!S4386</f>
        <v>0</v>
      </c>
      <c r="P4386" s="143" t="str">
        <f>'Ek.3-A'!L4386</f>
        <v/>
      </c>
      <c r="Q4386" s="24" t="str">
        <f>'Ek.3-A'!M4386</f>
        <v/>
      </c>
      <c r="R4386" s="24">
        <f t="shared" si="927"/>
        <v>0</v>
      </c>
      <c r="S4386" s="141" t="str">
        <f t="shared" si="928"/>
        <v>H</v>
      </c>
      <c r="T4386" s="24">
        <f>IF(S4386="E",SUM($R$5:R4386),0)</f>
        <v>0</v>
      </c>
      <c r="U4386" s="143">
        <f t="shared" si="929"/>
        <v>0</v>
      </c>
    </row>
    <row r="4387" spans="1:21" x14ac:dyDescent="0.25">
      <c r="A4387" s="6">
        <v>44.87</v>
      </c>
      <c r="B4387" s="31" t="s">
        <v>90</v>
      </c>
      <c r="D4387" s="89">
        <v>270810000000</v>
      </c>
      <c r="E4387" s="3">
        <v>0.6</v>
      </c>
      <c r="K4387" s="3">
        <f t="shared" si="930"/>
        <v>3233</v>
      </c>
      <c r="L4387" s="97" t="str">
        <f>IF(TRIM('Ek.3-A'!F4387)&lt;&gt;"","var","yok")</f>
        <v>yok</v>
      </c>
      <c r="M4387" s="5" t="str">
        <f>IF('Ek.3-A'!F4387="", "", IF(VLOOKUP('Ek.3-A'!F4387, Veriler!D:E, 2, 0)=0, "", VLOOKUP('Ek.3-A'!F4387, Veriler!D:E, 2, 0)))</f>
        <v/>
      </c>
      <c r="N4387" s="5" t="str">
        <f>IF('Ek.3-A'!P4387="", "", 'Ek.3-A'!P4387)</f>
        <v/>
      </c>
      <c r="O4387" s="142">
        <f>'Ek.3-A'!S4387</f>
        <v>0</v>
      </c>
      <c r="P4387" s="143" t="str">
        <f>'Ek.3-A'!L4387</f>
        <v/>
      </c>
      <c r="Q4387" s="24" t="str">
        <f>'Ek.3-A'!M4387</f>
        <v/>
      </c>
      <c r="R4387" s="24">
        <f t="shared" si="927"/>
        <v>0</v>
      </c>
      <c r="S4387" s="141" t="str">
        <f t="shared" si="928"/>
        <v>H</v>
      </c>
      <c r="T4387" s="24">
        <f>IF(S4387="E",SUM($R$5:R4387),0)</f>
        <v>0</v>
      </c>
      <c r="U4387" s="143">
        <f t="shared" si="929"/>
        <v>0</v>
      </c>
    </row>
    <row r="4388" spans="1:21" x14ac:dyDescent="0.25">
      <c r="A4388" s="6">
        <v>44.88</v>
      </c>
      <c r="B4388" s="31" t="s">
        <v>90</v>
      </c>
      <c r="D4388" s="87">
        <v>270820000000</v>
      </c>
      <c r="E4388" s="3">
        <v>0.6</v>
      </c>
      <c r="K4388" s="3">
        <f t="shared" si="930"/>
        <v>3234</v>
      </c>
      <c r="L4388" s="97" t="str">
        <f>IF(TRIM('Ek.3-A'!F4388)&lt;&gt;"","var","yok")</f>
        <v>yok</v>
      </c>
      <c r="M4388" s="5" t="str">
        <f>IF('Ek.3-A'!F4388="", "", IF(VLOOKUP('Ek.3-A'!F4388, Veriler!D:E, 2, 0)=0, "", VLOOKUP('Ek.3-A'!F4388, Veriler!D:E, 2, 0)))</f>
        <v/>
      </c>
      <c r="N4388" s="5" t="str">
        <f>IF('Ek.3-A'!P4388="", "", 'Ek.3-A'!P4388)</f>
        <v/>
      </c>
      <c r="O4388" s="142">
        <f>'Ek.3-A'!S4388</f>
        <v>0</v>
      </c>
      <c r="P4388" s="143" t="str">
        <f>'Ek.3-A'!L4388</f>
        <v/>
      </c>
      <c r="Q4388" s="24" t="str">
        <f>'Ek.3-A'!M4388</f>
        <v/>
      </c>
      <c r="R4388" s="24">
        <f t="shared" si="927"/>
        <v>0</v>
      </c>
      <c r="S4388" s="141" t="str">
        <f t="shared" si="928"/>
        <v>H</v>
      </c>
      <c r="T4388" s="24">
        <f>IF(S4388="E",SUM($R$5:R4388),0)</f>
        <v>0</v>
      </c>
      <c r="U4388" s="143">
        <f t="shared" si="929"/>
        <v>0</v>
      </c>
    </row>
    <row r="4389" spans="1:21" x14ac:dyDescent="0.25">
      <c r="A4389" s="6">
        <v>44.89</v>
      </c>
      <c r="B4389" s="31" t="s">
        <v>90</v>
      </c>
      <c r="D4389" s="89">
        <v>270799110000</v>
      </c>
      <c r="E4389" s="3">
        <v>0.6</v>
      </c>
      <c r="L4389" s="97"/>
      <c r="M4389" s="5"/>
      <c r="N4389" s="5"/>
      <c r="O4389" s="5"/>
      <c r="Q4389" s="23"/>
      <c r="T4389" s="24"/>
      <c r="U4389" s="25"/>
    </row>
    <row r="4390" spans="1:21" x14ac:dyDescent="0.25">
      <c r="A4390" s="6">
        <v>44.9</v>
      </c>
      <c r="B4390" s="31" t="s">
        <v>90</v>
      </c>
      <c r="D4390" s="87">
        <v>270799800019</v>
      </c>
      <c r="E4390" s="3">
        <v>0.6</v>
      </c>
      <c r="K4390" s="3">
        <f>K4388+1</f>
        <v>3235</v>
      </c>
      <c r="L4390" s="97" t="str">
        <f>IF(TRIM('Ek.3-A'!F4390)&lt;&gt;"","var","yok")</f>
        <v>yok</v>
      </c>
      <c r="M4390" s="5" t="str">
        <f>IF('Ek.3-A'!F4390="", "", IF(VLOOKUP('Ek.3-A'!F4390, Veriler!D:E, 2, 0)=0, "", VLOOKUP('Ek.3-A'!F4390, Veriler!D:E, 2, 0)))</f>
        <v/>
      </c>
      <c r="N4390" s="5" t="str">
        <f>IF('Ek.3-A'!P4390="", "", 'Ek.3-A'!P4390)</f>
        <v/>
      </c>
      <c r="O4390" s="142">
        <f>'Ek.3-A'!S4390</f>
        <v>0</v>
      </c>
      <c r="P4390" s="143" t="str">
        <f>'Ek.3-A'!L4390</f>
        <v/>
      </c>
      <c r="Q4390" s="24" t="str">
        <f>'Ek.3-A'!M4390</f>
        <v/>
      </c>
      <c r="R4390" s="24">
        <f t="shared" ref="R4390:R4403" si="931">IF(L4390="var",0,IF(Q4390&lt;=0.005,Q4390,0))</f>
        <v>0</v>
      </c>
      <c r="S4390" s="141" t="str">
        <f t="shared" ref="S4390:S4403" si="932">IF(Q4390&lt;=0.005,"E","H")</f>
        <v>H</v>
      </c>
      <c r="T4390" s="24">
        <f>IF(S4390="E",SUM($R$5:R4390),0)</f>
        <v>0</v>
      </c>
      <c r="U4390" s="143">
        <f t="shared" ref="U4390:U4403" si="933">IF(T4390&lt;=0.1, O4390, IF(R4390&gt;$G$2, R4390*O4390, $G$2*O4390))</f>
        <v>0</v>
      </c>
    </row>
    <row r="4391" spans="1:21" x14ac:dyDescent="0.25">
      <c r="A4391" s="6">
        <v>44.91</v>
      </c>
      <c r="B4391" s="31" t="s">
        <v>90</v>
      </c>
      <c r="D4391" s="89">
        <v>270799190000</v>
      </c>
      <c r="E4391" s="3">
        <v>0.6</v>
      </c>
      <c r="K4391" s="3">
        <f t="shared" ref="K4391:K4403" si="934">K4390+1</f>
        <v>3236</v>
      </c>
      <c r="L4391" s="97" t="str">
        <f>IF(TRIM('Ek.3-A'!F4391)&lt;&gt;"","var","yok")</f>
        <v>yok</v>
      </c>
      <c r="M4391" s="5" t="str">
        <f>IF('Ek.3-A'!F4391="", "", IF(VLOOKUP('Ek.3-A'!F4391, Veriler!D:E, 2, 0)=0, "", VLOOKUP('Ek.3-A'!F4391, Veriler!D:E, 2, 0)))</f>
        <v/>
      </c>
      <c r="N4391" s="5" t="str">
        <f>IF('Ek.3-A'!P4391="", "", 'Ek.3-A'!P4391)</f>
        <v/>
      </c>
      <c r="O4391" s="142">
        <f>'Ek.3-A'!S4391</f>
        <v>0</v>
      </c>
      <c r="P4391" s="143" t="str">
        <f>'Ek.3-A'!L4391</f>
        <v/>
      </c>
      <c r="Q4391" s="24" t="str">
        <f>'Ek.3-A'!M4391</f>
        <v/>
      </c>
      <c r="R4391" s="24">
        <f t="shared" si="931"/>
        <v>0</v>
      </c>
      <c r="S4391" s="141" t="str">
        <f t="shared" si="932"/>
        <v>H</v>
      </c>
      <c r="T4391" s="24">
        <f>IF(S4391="E",SUM($R$5:R4391),0)</f>
        <v>0</v>
      </c>
      <c r="U4391" s="143">
        <f t="shared" si="933"/>
        <v>0</v>
      </c>
    </row>
    <row r="4392" spans="1:21" x14ac:dyDescent="0.25">
      <c r="A4392" s="6">
        <v>44.92</v>
      </c>
      <c r="B4392" s="31" t="s">
        <v>90</v>
      </c>
      <c r="D4392" s="87">
        <v>270799990000</v>
      </c>
      <c r="E4392" s="3">
        <v>0.6</v>
      </c>
      <c r="K4392" s="3">
        <f t="shared" si="934"/>
        <v>3237</v>
      </c>
      <c r="L4392" s="97" t="str">
        <f>IF(TRIM('Ek.3-A'!F4392)&lt;&gt;"","var","yok")</f>
        <v>yok</v>
      </c>
      <c r="M4392" s="5" t="str">
        <f>IF('Ek.3-A'!F4392="", "", IF(VLOOKUP('Ek.3-A'!F4392, Veriler!D:E, 2, 0)=0, "", VLOOKUP('Ek.3-A'!F4392, Veriler!D:E, 2, 0)))</f>
        <v/>
      </c>
      <c r="N4392" s="5" t="str">
        <f>IF('Ek.3-A'!P4392="", "", 'Ek.3-A'!P4392)</f>
        <v/>
      </c>
      <c r="O4392" s="142">
        <f>'Ek.3-A'!S4392</f>
        <v>0</v>
      </c>
      <c r="P4392" s="143" t="str">
        <f>'Ek.3-A'!L4392</f>
        <v/>
      </c>
      <c r="Q4392" s="24" t="str">
        <f>'Ek.3-A'!M4392</f>
        <v/>
      </c>
      <c r="R4392" s="24">
        <f t="shared" si="931"/>
        <v>0</v>
      </c>
      <c r="S4392" s="141" t="str">
        <f t="shared" si="932"/>
        <v>H</v>
      </c>
      <c r="T4392" s="24">
        <f>IF(S4392="E",SUM($R$5:R4392),0)</f>
        <v>0</v>
      </c>
      <c r="U4392" s="143">
        <f t="shared" si="933"/>
        <v>0</v>
      </c>
    </row>
    <row r="4393" spans="1:21" x14ac:dyDescent="0.25">
      <c r="A4393" s="6">
        <v>44.93</v>
      </c>
      <c r="B4393" s="31" t="s">
        <v>90</v>
      </c>
      <c r="D4393" s="89">
        <v>270799200000</v>
      </c>
      <c r="E4393" s="3">
        <v>0.6</v>
      </c>
      <c r="K4393" s="3">
        <f t="shared" si="934"/>
        <v>3238</v>
      </c>
      <c r="L4393" s="97" t="str">
        <f>IF(TRIM('Ek.3-A'!F4393)&lt;&gt;"","var","yok")</f>
        <v>yok</v>
      </c>
      <c r="M4393" s="5" t="str">
        <f>IF('Ek.3-A'!F4393="", "", IF(VLOOKUP('Ek.3-A'!F4393, Veriler!D:E, 2, 0)=0, "", VLOOKUP('Ek.3-A'!F4393, Veriler!D:E, 2, 0)))</f>
        <v/>
      </c>
      <c r="N4393" s="5" t="str">
        <f>IF('Ek.3-A'!P4393="", "", 'Ek.3-A'!P4393)</f>
        <v/>
      </c>
      <c r="O4393" s="142">
        <f>'Ek.3-A'!S4393</f>
        <v>0</v>
      </c>
      <c r="P4393" s="143" t="str">
        <f>'Ek.3-A'!L4393</f>
        <v/>
      </c>
      <c r="Q4393" s="24" t="str">
        <f>'Ek.3-A'!M4393</f>
        <v/>
      </c>
      <c r="R4393" s="24">
        <f t="shared" si="931"/>
        <v>0</v>
      </c>
      <c r="S4393" s="141" t="str">
        <f t="shared" si="932"/>
        <v>H</v>
      </c>
      <c r="T4393" s="24">
        <f>IF(S4393="E",SUM($R$5:R4393),0)</f>
        <v>0</v>
      </c>
      <c r="U4393" s="143">
        <f t="shared" si="933"/>
        <v>0</v>
      </c>
    </row>
    <row r="4394" spans="1:21" x14ac:dyDescent="0.25">
      <c r="A4394" s="6">
        <v>44.94</v>
      </c>
      <c r="B4394" s="31" t="s">
        <v>90</v>
      </c>
      <c r="D4394" s="87">
        <v>270120000011</v>
      </c>
      <c r="E4394" s="3">
        <v>0.6</v>
      </c>
      <c r="K4394" s="3">
        <f t="shared" si="934"/>
        <v>3239</v>
      </c>
      <c r="L4394" s="97" t="str">
        <f>IF(TRIM('Ek.3-A'!F4394)&lt;&gt;"","var","yok")</f>
        <v>yok</v>
      </c>
      <c r="M4394" s="5" t="str">
        <f>IF('Ek.3-A'!F4394="", "", IF(VLOOKUP('Ek.3-A'!F4394, Veriler!D:E, 2, 0)=0, "", VLOOKUP('Ek.3-A'!F4394, Veriler!D:E, 2, 0)))</f>
        <v/>
      </c>
      <c r="N4394" s="5" t="str">
        <f>IF('Ek.3-A'!P4394="", "", 'Ek.3-A'!P4394)</f>
        <v/>
      </c>
      <c r="O4394" s="142">
        <f>'Ek.3-A'!S4394</f>
        <v>0</v>
      </c>
      <c r="P4394" s="143" t="str">
        <f>'Ek.3-A'!L4394</f>
        <v/>
      </c>
      <c r="Q4394" s="24" t="str">
        <f>'Ek.3-A'!M4394</f>
        <v/>
      </c>
      <c r="R4394" s="24">
        <f t="shared" si="931"/>
        <v>0</v>
      </c>
      <c r="S4394" s="141" t="str">
        <f t="shared" si="932"/>
        <v>H</v>
      </c>
      <c r="T4394" s="24">
        <f>IF(S4394="E",SUM($R$5:R4394),0)</f>
        <v>0</v>
      </c>
      <c r="U4394" s="143">
        <f t="shared" si="933"/>
        <v>0</v>
      </c>
    </row>
    <row r="4395" spans="1:21" x14ac:dyDescent="0.25">
      <c r="A4395" s="6">
        <v>44.95</v>
      </c>
      <c r="B4395" s="31" t="s">
        <v>90</v>
      </c>
      <c r="D4395" s="89">
        <v>270120000019</v>
      </c>
      <c r="E4395" s="3">
        <v>0.6</v>
      </c>
      <c r="K4395" s="3">
        <f t="shared" si="934"/>
        <v>3240</v>
      </c>
      <c r="L4395" s="97" t="str">
        <f>IF(TRIM('Ek.3-A'!F4395)&lt;&gt;"","var","yok")</f>
        <v>yok</v>
      </c>
      <c r="M4395" s="5" t="str">
        <f>IF('Ek.3-A'!F4395="", "", IF(VLOOKUP('Ek.3-A'!F4395, Veriler!D:E, 2, 0)=0, "", VLOOKUP('Ek.3-A'!F4395, Veriler!D:E, 2, 0)))</f>
        <v/>
      </c>
      <c r="N4395" s="5" t="str">
        <f>IF('Ek.3-A'!P4395="", "", 'Ek.3-A'!P4395)</f>
        <v/>
      </c>
      <c r="O4395" s="142">
        <f>'Ek.3-A'!S4395</f>
        <v>0</v>
      </c>
      <c r="P4395" s="143" t="str">
        <f>'Ek.3-A'!L4395</f>
        <v/>
      </c>
      <c r="Q4395" s="24" t="str">
        <f>'Ek.3-A'!M4395</f>
        <v/>
      </c>
      <c r="R4395" s="24">
        <f t="shared" si="931"/>
        <v>0</v>
      </c>
      <c r="S4395" s="141" t="str">
        <f t="shared" si="932"/>
        <v>H</v>
      </c>
      <c r="T4395" s="24">
        <f>IF(S4395="E",SUM($R$5:R4395),0)</f>
        <v>0</v>
      </c>
      <c r="U4395" s="143">
        <f t="shared" si="933"/>
        <v>0</v>
      </c>
    </row>
    <row r="4396" spans="1:21" x14ac:dyDescent="0.25">
      <c r="A4396" s="6">
        <v>44.96</v>
      </c>
      <c r="B4396" s="31" t="s">
        <v>90</v>
      </c>
      <c r="D4396" s="87">
        <v>681591000019</v>
      </c>
      <c r="E4396" s="3">
        <v>0.6</v>
      </c>
      <c r="K4396" s="3">
        <f t="shared" si="934"/>
        <v>3241</v>
      </c>
      <c r="L4396" s="97" t="str">
        <f>IF(TRIM('Ek.3-A'!F4396)&lt;&gt;"","var","yok")</f>
        <v>yok</v>
      </c>
      <c r="M4396" s="5" t="str">
        <f>IF('Ek.3-A'!F4396="", "", IF(VLOOKUP('Ek.3-A'!F4396, Veriler!D:E, 2, 0)=0, "", VLOOKUP('Ek.3-A'!F4396, Veriler!D:E, 2, 0)))</f>
        <v/>
      </c>
      <c r="N4396" s="5" t="str">
        <f>IF('Ek.3-A'!P4396="", "", 'Ek.3-A'!P4396)</f>
        <v/>
      </c>
      <c r="O4396" s="142">
        <f>'Ek.3-A'!S4396</f>
        <v>0</v>
      </c>
      <c r="P4396" s="143" t="str">
        <f>'Ek.3-A'!L4396</f>
        <v/>
      </c>
      <c r="Q4396" s="24" t="str">
        <f>'Ek.3-A'!M4396</f>
        <v/>
      </c>
      <c r="R4396" s="24">
        <f t="shared" si="931"/>
        <v>0</v>
      </c>
      <c r="S4396" s="141" t="str">
        <f t="shared" si="932"/>
        <v>H</v>
      </c>
      <c r="T4396" s="24">
        <f>IF(S4396="E",SUM($R$5:R4396),0)</f>
        <v>0</v>
      </c>
      <c r="U4396" s="143">
        <f t="shared" si="933"/>
        <v>0</v>
      </c>
    </row>
    <row r="4397" spans="1:21" x14ac:dyDescent="0.25">
      <c r="A4397" s="6">
        <v>44.97</v>
      </c>
      <c r="B4397" s="31" t="s">
        <v>90</v>
      </c>
      <c r="D4397" s="89">
        <v>293911000016</v>
      </c>
      <c r="E4397" s="3">
        <v>0.6</v>
      </c>
      <c r="K4397" s="3">
        <f t="shared" si="934"/>
        <v>3242</v>
      </c>
      <c r="L4397" s="97" t="str">
        <f>IF(TRIM('Ek.3-A'!F4397)&lt;&gt;"","var","yok")</f>
        <v>yok</v>
      </c>
      <c r="M4397" s="5" t="str">
        <f>IF('Ek.3-A'!F4397="", "", IF(VLOOKUP('Ek.3-A'!F4397, Veriler!D:E, 2, 0)=0, "", VLOOKUP('Ek.3-A'!F4397, Veriler!D:E, 2, 0)))</f>
        <v/>
      </c>
      <c r="N4397" s="5" t="str">
        <f>IF('Ek.3-A'!P4397="", "", 'Ek.3-A'!P4397)</f>
        <v/>
      </c>
      <c r="O4397" s="142">
        <f>'Ek.3-A'!S4397</f>
        <v>0</v>
      </c>
      <c r="P4397" s="143" t="str">
        <f>'Ek.3-A'!L4397</f>
        <v/>
      </c>
      <c r="Q4397" s="24" t="str">
        <f>'Ek.3-A'!M4397</f>
        <v/>
      </c>
      <c r="R4397" s="24">
        <f t="shared" si="931"/>
        <v>0</v>
      </c>
      <c r="S4397" s="141" t="str">
        <f t="shared" si="932"/>
        <v>H</v>
      </c>
      <c r="T4397" s="24">
        <f>IF(S4397="E",SUM($R$5:R4397),0)</f>
        <v>0</v>
      </c>
      <c r="U4397" s="143">
        <f t="shared" si="933"/>
        <v>0</v>
      </c>
    </row>
    <row r="4398" spans="1:21" x14ac:dyDescent="0.25">
      <c r="A4398" s="6">
        <v>44.98</v>
      </c>
      <c r="B4398" s="31" t="s">
        <v>90</v>
      </c>
      <c r="D4398" s="87">
        <v>250900000011</v>
      </c>
      <c r="E4398" s="3">
        <v>0.6</v>
      </c>
      <c r="K4398" s="3">
        <f t="shared" si="934"/>
        <v>3243</v>
      </c>
      <c r="L4398" s="97" t="str">
        <f>IF(TRIM('Ek.3-A'!F4398)&lt;&gt;"","var","yok")</f>
        <v>yok</v>
      </c>
      <c r="M4398" s="5" t="str">
        <f>IF('Ek.3-A'!F4398="", "", IF(VLOOKUP('Ek.3-A'!F4398, Veriler!D:E, 2, 0)=0, "", VLOOKUP('Ek.3-A'!F4398, Veriler!D:E, 2, 0)))</f>
        <v/>
      </c>
      <c r="N4398" s="5" t="str">
        <f>IF('Ek.3-A'!P4398="", "", 'Ek.3-A'!P4398)</f>
        <v/>
      </c>
      <c r="O4398" s="142">
        <f>'Ek.3-A'!S4398</f>
        <v>0</v>
      </c>
      <c r="P4398" s="143" t="str">
        <f>'Ek.3-A'!L4398</f>
        <v/>
      </c>
      <c r="Q4398" s="24" t="str">
        <f>'Ek.3-A'!M4398</f>
        <v/>
      </c>
      <c r="R4398" s="24">
        <f t="shared" si="931"/>
        <v>0</v>
      </c>
      <c r="S4398" s="141" t="str">
        <f t="shared" si="932"/>
        <v>H</v>
      </c>
      <c r="T4398" s="24">
        <f>IF(S4398="E",SUM($R$5:R4398),0)</f>
        <v>0</v>
      </c>
      <c r="U4398" s="143">
        <f t="shared" si="933"/>
        <v>0</v>
      </c>
    </row>
    <row r="4399" spans="1:21" x14ac:dyDescent="0.25">
      <c r="A4399" s="6">
        <v>44.99</v>
      </c>
      <c r="B4399" s="31" t="s">
        <v>90</v>
      </c>
      <c r="D4399" s="89">
        <v>250900000019</v>
      </c>
      <c r="E4399" s="3">
        <v>0.6</v>
      </c>
      <c r="K4399" s="3">
        <f t="shared" si="934"/>
        <v>3244</v>
      </c>
      <c r="L4399" s="97" t="str">
        <f>IF(TRIM('Ek.3-A'!F4399)&lt;&gt;"","var","yok")</f>
        <v>yok</v>
      </c>
      <c r="M4399" s="5" t="str">
        <f>IF('Ek.3-A'!F4399="", "", IF(VLOOKUP('Ek.3-A'!F4399, Veriler!D:E, 2, 0)=0, "", VLOOKUP('Ek.3-A'!F4399, Veriler!D:E, 2, 0)))</f>
        <v/>
      </c>
      <c r="N4399" s="5" t="str">
        <f>IF('Ek.3-A'!P4399="", "", 'Ek.3-A'!P4399)</f>
        <v/>
      </c>
      <c r="O4399" s="142">
        <f>'Ek.3-A'!S4399</f>
        <v>0</v>
      </c>
      <c r="P4399" s="143" t="str">
        <f>'Ek.3-A'!L4399</f>
        <v/>
      </c>
      <c r="Q4399" s="24" t="str">
        <f>'Ek.3-A'!M4399</f>
        <v/>
      </c>
      <c r="R4399" s="24">
        <f t="shared" si="931"/>
        <v>0</v>
      </c>
      <c r="S4399" s="141" t="str">
        <f t="shared" si="932"/>
        <v>H</v>
      </c>
      <c r="T4399" s="24">
        <f>IF(S4399="E",SUM($R$5:R4399),0)</f>
        <v>0</v>
      </c>
      <c r="U4399" s="143">
        <f t="shared" si="933"/>
        <v>0</v>
      </c>
    </row>
    <row r="4400" spans="1:21" x14ac:dyDescent="0.25">
      <c r="A4400" s="6">
        <v>45</v>
      </c>
      <c r="B4400" s="31" t="s">
        <v>90</v>
      </c>
      <c r="D4400" s="87">
        <v>290499000035</v>
      </c>
      <c r="E4400" s="3">
        <v>0.6</v>
      </c>
      <c r="K4400" s="3">
        <f t="shared" si="934"/>
        <v>3245</v>
      </c>
      <c r="L4400" s="97" t="str">
        <f>IF(TRIM('Ek.3-A'!F4400)&lt;&gt;"","var","yok")</f>
        <v>yok</v>
      </c>
      <c r="M4400" s="5" t="str">
        <f>IF('Ek.3-A'!F4400="", "", IF(VLOOKUP('Ek.3-A'!F4400, Veriler!D:E, 2, 0)=0, "", VLOOKUP('Ek.3-A'!F4400, Veriler!D:E, 2, 0)))</f>
        <v/>
      </c>
      <c r="N4400" s="5" t="str">
        <f>IF('Ek.3-A'!P4400="", "", 'Ek.3-A'!P4400)</f>
        <v/>
      </c>
      <c r="O4400" s="142">
        <f>'Ek.3-A'!S4400</f>
        <v>0</v>
      </c>
      <c r="P4400" s="143" t="str">
        <f>'Ek.3-A'!L4400</f>
        <v/>
      </c>
      <c r="Q4400" s="24" t="str">
        <f>'Ek.3-A'!M4400</f>
        <v/>
      </c>
      <c r="R4400" s="24">
        <f t="shared" si="931"/>
        <v>0</v>
      </c>
      <c r="S4400" s="141" t="str">
        <f t="shared" si="932"/>
        <v>H</v>
      </c>
      <c r="T4400" s="24">
        <f>IF(S4400="E",SUM($R$5:R4400),0)</f>
        <v>0</v>
      </c>
      <c r="U4400" s="143">
        <f t="shared" si="933"/>
        <v>0</v>
      </c>
    </row>
    <row r="4401" spans="1:41" x14ac:dyDescent="0.25">
      <c r="A4401" s="6">
        <v>45.01</v>
      </c>
      <c r="B4401" s="31" t="s">
        <v>90</v>
      </c>
      <c r="D4401" s="89">
        <v>300190989000</v>
      </c>
      <c r="E4401" s="3">
        <v>0.6</v>
      </c>
      <c r="K4401" s="3">
        <f t="shared" si="934"/>
        <v>3246</v>
      </c>
      <c r="L4401" s="97" t="str">
        <f>IF(TRIM('Ek.3-A'!F4401)&lt;&gt;"","var","yok")</f>
        <v>yok</v>
      </c>
      <c r="M4401" s="5" t="str">
        <f>IF('Ek.3-A'!F4401="", "", IF(VLOOKUP('Ek.3-A'!F4401, Veriler!D:E, 2, 0)=0, "", VLOOKUP('Ek.3-A'!F4401, Veriler!D:E, 2, 0)))</f>
        <v/>
      </c>
      <c r="N4401" s="5" t="str">
        <f>IF('Ek.3-A'!P4401="", "", 'Ek.3-A'!P4401)</f>
        <v/>
      </c>
      <c r="O4401" s="142">
        <f>'Ek.3-A'!S4401</f>
        <v>0</v>
      </c>
      <c r="P4401" s="143" t="str">
        <f>'Ek.3-A'!L4401</f>
        <v/>
      </c>
      <c r="Q4401" s="24" t="str">
        <f>'Ek.3-A'!M4401</f>
        <v/>
      </c>
      <c r="R4401" s="24">
        <f t="shared" si="931"/>
        <v>0</v>
      </c>
      <c r="S4401" s="141" t="str">
        <f t="shared" si="932"/>
        <v>H</v>
      </c>
      <c r="T4401" s="24">
        <f>IF(S4401="E",SUM($R$5:R4401),0)</f>
        <v>0</v>
      </c>
      <c r="U4401" s="143">
        <f t="shared" si="933"/>
        <v>0</v>
      </c>
    </row>
    <row r="4402" spans="1:41" x14ac:dyDescent="0.25">
      <c r="A4402" s="6">
        <v>45.02</v>
      </c>
      <c r="B4402" s="31" t="s">
        <v>90</v>
      </c>
      <c r="D4402" s="87">
        <v>300190981000</v>
      </c>
      <c r="E4402" s="3">
        <v>0.6</v>
      </c>
      <c r="K4402" s="3">
        <f t="shared" si="934"/>
        <v>3247</v>
      </c>
      <c r="L4402" s="97" t="str">
        <f>IF(TRIM('Ek.3-A'!F4402)&lt;&gt;"","var","yok")</f>
        <v>yok</v>
      </c>
      <c r="M4402" s="5" t="str">
        <f>IF('Ek.3-A'!F4402="", "", IF(VLOOKUP('Ek.3-A'!F4402, Veriler!D:E, 2, 0)=0, "", VLOOKUP('Ek.3-A'!F4402, Veriler!D:E, 2, 0)))</f>
        <v/>
      </c>
      <c r="N4402" s="5" t="str">
        <f>IF('Ek.3-A'!P4402="", "", 'Ek.3-A'!P4402)</f>
        <v/>
      </c>
      <c r="O4402" s="142">
        <f>'Ek.3-A'!S4402</f>
        <v>0</v>
      </c>
      <c r="P4402" s="143" t="str">
        <f>'Ek.3-A'!L4402</f>
        <v/>
      </c>
      <c r="Q4402" s="24" t="str">
        <f>'Ek.3-A'!M4402</f>
        <v/>
      </c>
      <c r="R4402" s="24">
        <f t="shared" si="931"/>
        <v>0</v>
      </c>
      <c r="S4402" s="141" t="str">
        <f t="shared" si="932"/>
        <v>H</v>
      </c>
      <c r="T4402" s="24">
        <f>IF(S4402="E",SUM($R$5:R4402),0)</f>
        <v>0</v>
      </c>
      <c r="U4402" s="143">
        <f t="shared" si="933"/>
        <v>0</v>
      </c>
    </row>
    <row r="4403" spans="1:41" x14ac:dyDescent="0.25">
      <c r="A4403" s="6">
        <v>45.03</v>
      </c>
      <c r="B4403" s="31" t="s">
        <v>90</v>
      </c>
      <c r="D4403" s="89">
        <v>300120900000</v>
      </c>
      <c r="E4403" s="3">
        <v>0.6</v>
      </c>
      <c r="K4403" s="3">
        <f t="shared" si="934"/>
        <v>3248</v>
      </c>
      <c r="L4403" s="97" t="str">
        <f>IF(TRIM('Ek.3-A'!F4403)&lt;&gt;"","var","yok")</f>
        <v>yok</v>
      </c>
      <c r="M4403" s="5" t="str">
        <f>IF('Ek.3-A'!F4403="", "", IF(VLOOKUP('Ek.3-A'!F4403, Veriler!D:E, 2, 0)=0, "", VLOOKUP('Ek.3-A'!F4403, Veriler!D:E, 2, 0)))</f>
        <v/>
      </c>
      <c r="N4403" s="5" t="str">
        <f>IF('Ek.3-A'!P4403="", "", 'Ek.3-A'!P4403)</f>
        <v/>
      </c>
      <c r="O4403" s="142">
        <f>'Ek.3-A'!S4403</f>
        <v>0</v>
      </c>
      <c r="P4403" s="143" t="str">
        <f>'Ek.3-A'!L4403</f>
        <v/>
      </c>
      <c r="Q4403" s="24" t="str">
        <f>'Ek.3-A'!M4403</f>
        <v/>
      </c>
      <c r="R4403" s="24">
        <f t="shared" si="931"/>
        <v>0</v>
      </c>
      <c r="S4403" s="141" t="str">
        <f t="shared" si="932"/>
        <v>H</v>
      </c>
      <c r="T4403" s="24">
        <f>IF(S4403="E",SUM($R$5:R4403),0)</f>
        <v>0</v>
      </c>
      <c r="U4403" s="143">
        <f t="shared" si="933"/>
        <v>0</v>
      </c>
    </row>
    <row r="4404" spans="1:41" x14ac:dyDescent="0.25">
      <c r="A4404" s="6">
        <v>45.04</v>
      </c>
      <c r="B4404" s="31" t="s">
        <v>90</v>
      </c>
      <c r="D4404" s="87">
        <v>300190200000</v>
      </c>
      <c r="E4404" s="3">
        <v>0.6</v>
      </c>
      <c r="T4404" s="24"/>
      <c r="U4404" s="25"/>
      <c r="AO4404" s="140">
        <f>'Ek.3-A'!L4404</f>
        <v>0</v>
      </c>
    </row>
    <row r="4405" spans="1:41" x14ac:dyDescent="0.25">
      <c r="A4405" s="6">
        <v>45.05</v>
      </c>
      <c r="B4405" s="31" t="s">
        <v>90</v>
      </c>
      <c r="D4405" s="89">
        <v>300120100000</v>
      </c>
      <c r="E4405" s="3">
        <v>0.6</v>
      </c>
      <c r="T4405" s="24"/>
      <c r="U4405" s="25"/>
    </row>
    <row r="4406" spans="1:41" x14ac:dyDescent="0.25">
      <c r="A4406" s="6">
        <v>45.06</v>
      </c>
      <c r="B4406" s="31" t="s">
        <v>90</v>
      </c>
      <c r="D4406" s="87">
        <v>300320000000</v>
      </c>
      <c r="E4406" s="3">
        <v>0.6</v>
      </c>
      <c r="T4406" s="24"/>
      <c r="U4406" s="25"/>
    </row>
    <row r="4407" spans="1:41" x14ac:dyDescent="0.25">
      <c r="A4407" s="6">
        <v>45.07</v>
      </c>
      <c r="B4407" s="31" t="s">
        <v>90</v>
      </c>
      <c r="D4407" s="89">
        <v>300331000000</v>
      </c>
      <c r="E4407" s="3">
        <v>0.6</v>
      </c>
      <c r="T4407" s="24"/>
      <c r="U4407" s="25"/>
    </row>
    <row r="4408" spans="1:41" x14ac:dyDescent="0.25">
      <c r="A4408" s="6">
        <v>45.08</v>
      </c>
      <c r="B4408" s="31" t="s">
        <v>90</v>
      </c>
      <c r="D4408" s="87">
        <v>300290300000</v>
      </c>
      <c r="E4408" s="3">
        <v>0.6</v>
      </c>
      <c r="T4408" s="24"/>
      <c r="U4408" s="25"/>
    </row>
    <row r="4409" spans="1:41" x14ac:dyDescent="0.25">
      <c r="A4409" s="6">
        <v>45.09</v>
      </c>
      <c r="B4409" s="31" t="s">
        <v>90</v>
      </c>
      <c r="D4409" s="89">
        <v>850140201900</v>
      </c>
      <c r="E4409" s="3">
        <v>0.6</v>
      </c>
      <c r="T4409" s="24"/>
      <c r="U4409" s="25"/>
    </row>
    <row r="4410" spans="1:41" x14ac:dyDescent="0.25">
      <c r="A4410" s="6">
        <v>45.1</v>
      </c>
      <c r="B4410" s="31" t="s">
        <v>90</v>
      </c>
      <c r="D4410" s="87">
        <v>850140202900</v>
      </c>
      <c r="E4410" s="3">
        <v>0.6</v>
      </c>
      <c r="T4410" s="24"/>
      <c r="U4410" s="25"/>
    </row>
    <row r="4411" spans="1:41" x14ac:dyDescent="0.25">
      <c r="A4411" s="6">
        <v>45.11</v>
      </c>
      <c r="B4411" s="31" t="s">
        <v>90</v>
      </c>
      <c r="D4411" s="89">
        <v>850140801200</v>
      </c>
      <c r="E4411" s="3">
        <v>0.6</v>
      </c>
      <c r="T4411" s="24"/>
      <c r="U4411" s="25"/>
    </row>
    <row r="4412" spans="1:41" x14ac:dyDescent="0.25">
      <c r="A4412" s="6">
        <v>45.12</v>
      </c>
      <c r="B4412" s="31" t="s">
        <v>90</v>
      </c>
      <c r="D4412" s="87">
        <v>850140201100</v>
      </c>
      <c r="E4412" s="3">
        <v>0.6</v>
      </c>
      <c r="T4412" s="24"/>
      <c r="U4412" s="25"/>
    </row>
    <row r="4413" spans="1:41" x14ac:dyDescent="0.25">
      <c r="A4413" s="6">
        <v>45.13</v>
      </c>
      <c r="B4413" s="31" t="s">
        <v>90</v>
      </c>
      <c r="D4413" s="89">
        <v>850140202100</v>
      </c>
      <c r="E4413" s="3">
        <v>0.6</v>
      </c>
      <c r="K4413" s="3">
        <f>K4403+1</f>
        <v>3249</v>
      </c>
      <c r="L4413" s="97" t="str">
        <f>IF(TRIM('Ek.3-A'!F4413)&lt;&gt;"","var","yok")</f>
        <v>yok</v>
      </c>
      <c r="M4413" s="5" t="str">
        <f>IF('Ek.3-A'!F4413="", "", IF(VLOOKUP('Ek.3-A'!F4413, Veriler!D:E, 2, 0)=0, "", VLOOKUP('Ek.3-A'!F4413, Veriler!D:E, 2, 0)))</f>
        <v/>
      </c>
      <c r="N4413" s="5" t="str">
        <f>IF('Ek.3-A'!P4413="", "", 'Ek.3-A'!P4413)</f>
        <v/>
      </c>
      <c r="O4413" s="142">
        <f>'Ek.3-A'!S4413</f>
        <v>0</v>
      </c>
      <c r="P4413" s="143" t="str">
        <f>'Ek.3-A'!L4413</f>
        <v/>
      </c>
      <c r="Q4413" s="24" t="str">
        <f>'Ek.3-A'!M4413</f>
        <v/>
      </c>
      <c r="R4413" s="24">
        <f t="shared" ref="R4413:R4426" si="935">IF(L4413="var",0,IF(Q4413&lt;=0.005,Q4413,0))</f>
        <v>0</v>
      </c>
      <c r="S4413" s="141" t="str">
        <f t="shared" ref="S4413:S4426" si="936">IF(Q4413&lt;=0.005,"E","H")</f>
        <v>H</v>
      </c>
      <c r="T4413" s="24">
        <f>IF(S4413="E",SUM($R$5:R4413),0)</f>
        <v>0</v>
      </c>
      <c r="U4413" s="143">
        <f t="shared" ref="U4413:U4426" si="937">IF(T4413&lt;=0.1, O4413, IF(R4413&gt;$G$2, R4413*O4413, $G$2*O4413))</f>
        <v>0</v>
      </c>
    </row>
    <row r="4414" spans="1:41" x14ac:dyDescent="0.25">
      <c r="A4414" s="6">
        <v>45.14</v>
      </c>
      <c r="B4414" s="31" t="s">
        <v>90</v>
      </c>
      <c r="D4414" s="87">
        <v>850140801100</v>
      </c>
      <c r="E4414" s="3">
        <v>0.6</v>
      </c>
      <c r="K4414" s="3">
        <f t="shared" ref="K4414:K4426" si="938">K4413+1</f>
        <v>3250</v>
      </c>
      <c r="L4414" s="97" t="str">
        <f>IF(TRIM('Ek.3-A'!F4414)&lt;&gt;"","var","yok")</f>
        <v>yok</v>
      </c>
      <c r="M4414" s="5" t="str">
        <f>IF('Ek.3-A'!F4414="", "", IF(VLOOKUP('Ek.3-A'!F4414, Veriler!D:E, 2, 0)=0, "", VLOOKUP('Ek.3-A'!F4414, Veriler!D:E, 2, 0)))</f>
        <v/>
      </c>
      <c r="N4414" s="5" t="str">
        <f>IF('Ek.3-A'!P4414="", "", 'Ek.3-A'!P4414)</f>
        <v/>
      </c>
      <c r="O4414" s="142">
        <f>'Ek.3-A'!S4414</f>
        <v>0</v>
      </c>
      <c r="P4414" s="143" t="str">
        <f>'Ek.3-A'!L4414</f>
        <v/>
      </c>
      <c r="Q4414" s="24" t="str">
        <f>'Ek.3-A'!M4414</f>
        <v/>
      </c>
      <c r="R4414" s="24">
        <f t="shared" si="935"/>
        <v>0</v>
      </c>
      <c r="S4414" s="141" t="str">
        <f t="shared" si="936"/>
        <v>H</v>
      </c>
      <c r="T4414" s="24">
        <f>IF(S4414="E",SUM($R$5:R4414),0)</f>
        <v>0</v>
      </c>
      <c r="U4414" s="143">
        <f t="shared" si="937"/>
        <v>0</v>
      </c>
    </row>
    <row r="4415" spans="1:41" x14ac:dyDescent="0.25">
      <c r="A4415" s="6">
        <v>45.15</v>
      </c>
      <c r="B4415" s="31" t="s">
        <v>90</v>
      </c>
      <c r="D4415" s="89">
        <v>850140801300</v>
      </c>
      <c r="E4415" s="3">
        <v>0.6</v>
      </c>
      <c r="K4415" s="3">
        <f t="shared" si="938"/>
        <v>3251</v>
      </c>
      <c r="L4415" s="97" t="str">
        <f>IF(TRIM('Ek.3-A'!F4415)&lt;&gt;"","var","yok")</f>
        <v>yok</v>
      </c>
      <c r="M4415" s="5" t="str">
        <f>IF('Ek.3-A'!F4415="", "", IF(VLOOKUP('Ek.3-A'!F4415, Veriler!D:E, 2, 0)=0, "", VLOOKUP('Ek.3-A'!F4415, Veriler!D:E, 2, 0)))</f>
        <v/>
      </c>
      <c r="N4415" s="5" t="str">
        <f>IF('Ek.3-A'!P4415="", "", 'Ek.3-A'!P4415)</f>
        <v/>
      </c>
      <c r="O4415" s="142">
        <f>'Ek.3-A'!S4415</f>
        <v>0</v>
      </c>
      <c r="P4415" s="143" t="str">
        <f>'Ek.3-A'!L4415</f>
        <v/>
      </c>
      <c r="Q4415" s="24" t="str">
        <f>'Ek.3-A'!M4415</f>
        <v/>
      </c>
      <c r="R4415" s="24">
        <f t="shared" si="935"/>
        <v>0</v>
      </c>
      <c r="S4415" s="141" t="str">
        <f t="shared" si="936"/>
        <v>H</v>
      </c>
      <c r="T4415" s="24">
        <f>IF(S4415="E",SUM($R$5:R4415),0)</f>
        <v>0</v>
      </c>
      <c r="U4415" s="143">
        <f t="shared" si="937"/>
        <v>0</v>
      </c>
    </row>
    <row r="4416" spans="1:41" x14ac:dyDescent="0.25">
      <c r="A4416" s="6">
        <v>45.16</v>
      </c>
      <c r="B4416" s="31" t="s">
        <v>90</v>
      </c>
      <c r="D4416" s="87">
        <v>841480111000</v>
      </c>
      <c r="E4416" s="3">
        <v>0.6</v>
      </c>
      <c r="K4416" s="3">
        <f t="shared" si="938"/>
        <v>3252</v>
      </c>
      <c r="L4416" s="97" t="str">
        <f>IF(TRIM('Ek.3-A'!F4416)&lt;&gt;"","var","yok")</f>
        <v>yok</v>
      </c>
      <c r="M4416" s="5" t="str">
        <f>IF('Ek.3-A'!F4416="", "", IF(VLOOKUP('Ek.3-A'!F4416, Veriler!D:E, 2, 0)=0, "", VLOOKUP('Ek.3-A'!F4416, Veriler!D:E, 2, 0)))</f>
        <v/>
      </c>
      <c r="N4416" s="5" t="str">
        <f>IF('Ek.3-A'!P4416="", "", 'Ek.3-A'!P4416)</f>
        <v/>
      </c>
      <c r="O4416" s="142">
        <f>'Ek.3-A'!S4416</f>
        <v>0</v>
      </c>
      <c r="P4416" s="143" t="str">
        <f>'Ek.3-A'!L4416</f>
        <v/>
      </c>
      <c r="Q4416" s="24" t="str">
        <f>'Ek.3-A'!M4416</f>
        <v/>
      </c>
      <c r="R4416" s="24">
        <f t="shared" si="935"/>
        <v>0</v>
      </c>
      <c r="S4416" s="141" t="str">
        <f t="shared" si="936"/>
        <v>H</v>
      </c>
      <c r="T4416" s="24">
        <f>IF(S4416="E",SUM($R$5:R4416),0)</f>
        <v>0</v>
      </c>
      <c r="U4416" s="143">
        <f t="shared" si="937"/>
        <v>0</v>
      </c>
    </row>
    <row r="4417" spans="1:21" x14ac:dyDescent="0.25">
      <c r="A4417" s="6">
        <v>45.17</v>
      </c>
      <c r="B4417" s="31" t="s">
        <v>90</v>
      </c>
      <c r="D4417" s="89">
        <v>841480119000</v>
      </c>
      <c r="E4417" s="3">
        <v>0.6</v>
      </c>
      <c r="K4417" s="3">
        <f t="shared" si="938"/>
        <v>3253</v>
      </c>
      <c r="L4417" s="97" t="str">
        <f>IF(TRIM('Ek.3-A'!F4417)&lt;&gt;"","var","yok")</f>
        <v>yok</v>
      </c>
      <c r="M4417" s="5" t="str">
        <f>IF('Ek.3-A'!F4417="", "", IF(VLOOKUP('Ek.3-A'!F4417, Veriler!D:E, 2, 0)=0, "", VLOOKUP('Ek.3-A'!F4417, Veriler!D:E, 2, 0)))</f>
        <v/>
      </c>
      <c r="N4417" s="5" t="str">
        <f>IF('Ek.3-A'!P4417="", "", 'Ek.3-A'!P4417)</f>
        <v/>
      </c>
      <c r="O4417" s="142">
        <f>'Ek.3-A'!S4417</f>
        <v>0</v>
      </c>
      <c r="P4417" s="143" t="str">
        <f>'Ek.3-A'!L4417</f>
        <v/>
      </c>
      <c r="Q4417" s="24" t="str">
        <f>'Ek.3-A'!M4417</f>
        <v/>
      </c>
      <c r="R4417" s="24">
        <f t="shared" si="935"/>
        <v>0</v>
      </c>
      <c r="S4417" s="141" t="str">
        <f t="shared" si="936"/>
        <v>H</v>
      </c>
      <c r="T4417" s="24">
        <f>IF(S4417="E",SUM($R$5:R4417),0)</f>
        <v>0</v>
      </c>
      <c r="U4417" s="143">
        <f t="shared" si="937"/>
        <v>0</v>
      </c>
    </row>
    <row r="4418" spans="1:21" x14ac:dyDescent="0.25">
      <c r="A4418" s="6">
        <v>45.18</v>
      </c>
      <c r="B4418" s="31" t="s">
        <v>90</v>
      </c>
      <c r="D4418" s="87">
        <v>551011000000</v>
      </c>
      <c r="E4418" s="3">
        <v>0.6</v>
      </c>
      <c r="K4418" s="3">
        <f t="shared" si="938"/>
        <v>3254</v>
      </c>
      <c r="L4418" s="97" t="str">
        <f>IF(TRIM('Ek.3-A'!F4418)&lt;&gt;"","var","yok")</f>
        <v>yok</v>
      </c>
      <c r="M4418" s="5" t="str">
        <f>IF('Ek.3-A'!F4418="", "", IF(VLOOKUP('Ek.3-A'!F4418, Veriler!D:E, 2, 0)=0, "", VLOOKUP('Ek.3-A'!F4418, Veriler!D:E, 2, 0)))</f>
        <v/>
      </c>
      <c r="N4418" s="5" t="str">
        <f>IF('Ek.3-A'!P4418="", "", 'Ek.3-A'!P4418)</f>
        <v/>
      </c>
      <c r="O4418" s="142">
        <f>'Ek.3-A'!S4418</f>
        <v>0</v>
      </c>
      <c r="P4418" s="143" t="str">
        <f>'Ek.3-A'!L4418</f>
        <v/>
      </c>
      <c r="Q4418" s="24" t="str">
        <f>'Ek.3-A'!M4418</f>
        <v/>
      </c>
      <c r="R4418" s="24">
        <f t="shared" si="935"/>
        <v>0</v>
      </c>
      <c r="S4418" s="141" t="str">
        <f t="shared" si="936"/>
        <v>H</v>
      </c>
      <c r="T4418" s="24">
        <f>IF(S4418="E",SUM($R$5:R4418),0)</f>
        <v>0</v>
      </c>
      <c r="U4418" s="143">
        <f t="shared" si="937"/>
        <v>0</v>
      </c>
    </row>
    <row r="4419" spans="1:21" x14ac:dyDescent="0.25">
      <c r="A4419" s="6">
        <v>45.19</v>
      </c>
      <c r="B4419" s="31" t="s">
        <v>90</v>
      </c>
      <c r="D4419" s="89">
        <v>841440100012</v>
      </c>
      <c r="E4419" s="3">
        <v>0.6</v>
      </c>
      <c r="K4419" s="3">
        <f t="shared" si="938"/>
        <v>3255</v>
      </c>
      <c r="L4419" s="97" t="str">
        <f>IF(TRIM('Ek.3-A'!F4419)&lt;&gt;"","var","yok")</f>
        <v>yok</v>
      </c>
      <c r="M4419" s="5" t="str">
        <f>IF('Ek.3-A'!F4419="", "", IF(VLOOKUP('Ek.3-A'!F4419, Veriler!D:E, 2, 0)=0, "", VLOOKUP('Ek.3-A'!F4419, Veriler!D:E, 2, 0)))</f>
        <v/>
      </c>
      <c r="N4419" s="5" t="str">
        <f>IF('Ek.3-A'!P4419="", "", 'Ek.3-A'!P4419)</f>
        <v/>
      </c>
      <c r="O4419" s="142">
        <f>'Ek.3-A'!S4419</f>
        <v>0</v>
      </c>
      <c r="P4419" s="143" t="str">
        <f>'Ek.3-A'!L4419</f>
        <v/>
      </c>
      <c r="Q4419" s="24" t="str">
        <f>'Ek.3-A'!M4419</f>
        <v/>
      </c>
      <c r="R4419" s="24">
        <f t="shared" si="935"/>
        <v>0</v>
      </c>
      <c r="S4419" s="141" t="str">
        <f t="shared" si="936"/>
        <v>H</v>
      </c>
      <c r="T4419" s="24">
        <f>IF(S4419="E",SUM($R$5:R4419),0)</f>
        <v>0</v>
      </c>
      <c r="U4419" s="143">
        <f t="shared" si="937"/>
        <v>0</v>
      </c>
    </row>
    <row r="4420" spans="1:21" x14ac:dyDescent="0.25">
      <c r="A4420" s="6">
        <v>45.2</v>
      </c>
      <c r="B4420" s="31" t="s">
        <v>90</v>
      </c>
      <c r="D4420" s="87">
        <v>841440900011</v>
      </c>
      <c r="E4420" s="3">
        <v>0.6</v>
      </c>
      <c r="K4420" s="3">
        <f t="shared" si="938"/>
        <v>3256</v>
      </c>
      <c r="L4420" s="97" t="str">
        <f>IF(TRIM('Ek.3-A'!F4420)&lt;&gt;"","var","yok")</f>
        <v>yok</v>
      </c>
      <c r="M4420" s="5" t="str">
        <f>IF('Ek.3-A'!F4420="", "", IF(VLOOKUP('Ek.3-A'!F4420, Veriler!D:E, 2, 0)=0, "", VLOOKUP('Ek.3-A'!F4420, Veriler!D:E, 2, 0)))</f>
        <v/>
      </c>
      <c r="N4420" s="5" t="str">
        <f>IF('Ek.3-A'!P4420="", "", 'Ek.3-A'!P4420)</f>
        <v/>
      </c>
      <c r="O4420" s="142">
        <f>'Ek.3-A'!S4420</f>
        <v>0</v>
      </c>
      <c r="P4420" s="143" t="str">
        <f>'Ek.3-A'!L4420</f>
        <v/>
      </c>
      <c r="Q4420" s="24" t="str">
        <f>'Ek.3-A'!M4420</f>
        <v/>
      </c>
      <c r="R4420" s="24">
        <f t="shared" si="935"/>
        <v>0</v>
      </c>
      <c r="S4420" s="141" t="str">
        <f t="shared" si="936"/>
        <v>H</v>
      </c>
      <c r="T4420" s="24">
        <f>IF(S4420="E",SUM($R$5:R4420),0)</f>
        <v>0</v>
      </c>
      <c r="U4420" s="143">
        <f t="shared" si="937"/>
        <v>0</v>
      </c>
    </row>
    <row r="4421" spans="1:21" x14ac:dyDescent="0.25">
      <c r="A4421" s="6">
        <v>45.21</v>
      </c>
      <c r="B4421" s="31" t="s">
        <v>90</v>
      </c>
      <c r="D4421" s="89">
        <v>280800000012</v>
      </c>
      <c r="E4421" s="3">
        <v>0.6</v>
      </c>
      <c r="K4421" s="3">
        <f t="shared" si="938"/>
        <v>3257</v>
      </c>
      <c r="L4421" s="97" t="str">
        <f>IF(TRIM('Ek.3-A'!F4421)&lt;&gt;"","var","yok")</f>
        <v>yok</v>
      </c>
      <c r="M4421" s="5" t="str">
        <f>IF('Ek.3-A'!F4421="", "", IF(VLOOKUP('Ek.3-A'!F4421, Veriler!D:E, 2, 0)=0, "", VLOOKUP('Ek.3-A'!F4421, Veriler!D:E, 2, 0)))</f>
        <v/>
      </c>
      <c r="N4421" s="5" t="str">
        <f>IF('Ek.3-A'!P4421="", "", 'Ek.3-A'!P4421)</f>
        <v/>
      </c>
      <c r="O4421" s="142">
        <f>'Ek.3-A'!S4421</f>
        <v>0</v>
      </c>
      <c r="P4421" s="143" t="str">
        <f>'Ek.3-A'!L4421</f>
        <v/>
      </c>
      <c r="Q4421" s="24" t="str">
        <f>'Ek.3-A'!M4421</f>
        <v/>
      </c>
      <c r="R4421" s="24">
        <f t="shared" si="935"/>
        <v>0</v>
      </c>
      <c r="S4421" s="141" t="str">
        <f t="shared" si="936"/>
        <v>H</v>
      </c>
      <c r="T4421" s="24">
        <f>IF(S4421="E",SUM($R$5:R4421),0)</f>
        <v>0</v>
      </c>
      <c r="U4421" s="143">
        <f t="shared" si="937"/>
        <v>0</v>
      </c>
    </row>
    <row r="4422" spans="1:21" x14ac:dyDescent="0.25">
      <c r="A4422" s="6">
        <v>45.22</v>
      </c>
      <c r="B4422" s="31" t="s">
        <v>90</v>
      </c>
      <c r="D4422" s="87">
        <v>400122000000</v>
      </c>
      <c r="E4422" s="3">
        <v>0.6</v>
      </c>
      <c r="K4422" s="3">
        <f t="shared" si="938"/>
        <v>3258</v>
      </c>
      <c r="L4422" s="97" t="str">
        <f>IF(TRIM('Ek.3-A'!F4422)&lt;&gt;"","var","yok")</f>
        <v>yok</v>
      </c>
      <c r="M4422" s="5" t="str">
        <f>IF('Ek.3-A'!F4422="", "", IF(VLOOKUP('Ek.3-A'!F4422, Veriler!D:E, 2, 0)=0, "", VLOOKUP('Ek.3-A'!F4422, Veriler!D:E, 2, 0)))</f>
        <v/>
      </c>
      <c r="N4422" s="5" t="str">
        <f>IF('Ek.3-A'!P4422="", "", 'Ek.3-A'!P4422)</f>
        <v/>
      </c>
      <c r="O4422" s="142">
        <f>'Ek.3-A'!S4422</f>
        <v>0</v>
      </c>
      <c r="P4422" s="143" t="str">
        <f>'Ek.3-A'!L4422</f>
        <v/>
      </c>
      <c r="Q4422" s="24" t="str">
        <f>'Ek.3-A'!M4422</f>
        <v/>
      </c>
      <c r="R4422" s="24">
        <f t="shared" si="935"/>
        <v>0</v>
      </c>
      <c r="S4422" s="141" t="str">
        <f t="shared" si="936"/>
        <v>H</v>
      </c>
      <c r="T4422" s="24">
        <f>IF(S4422="E",SUM($R$5:R4422),0)</f>
        <v>0</v>
      </c>
      <c r="U4422" s="143">
        <f t="shared" si="937"/>
        <v>0</v>
      </c>
    </row>
    <row r="4423" spans="1:21" x14ac:dyDescent="0.25">
      <c r="A4423" s="6">
        <v>45.23</v>
      </c>
      <c r="B4423" s="31" t="s">
        <v>90</v>
      </c>
      <c r="D4423" s="89">
        <v>321590700011</v>
      </c>
      <c r="E4423" s="3">
        <v>0.6</v>
      </c>
      <c r="K4423" s="3">
        <f t="shared" si="938"/>
        <v>3259</v>
      </c>
      <c r="L4423" s="97" t="str">
        <f>IF(TRIM('Ek.3-A'!F4423)&lt;&gt;"","var","yok")</f>
        <v>yok</v>
      </c>
      <c r="M4423" s="5" t="str">
        <f>IF('Ek.3-A'!F4423="", "", IF(VLOOKUP('Ek.3-A'!F4423, Veriler!D:E, 2, 0)=0, "", VLOOKUP('Ek.3-A'!F4423, Veriler!D:E, 2, 0)))</f>
        <v/>
      </c>
      <c r="N4423" s="5" t="str">
        <f>IF('Ek.3-A'!P4423="", "", 'Ek.3-A'!P4423)</f>
        <v/>
      </c>
      <c r="O4423" s="142">
        <f>'Ek.3-A'!S4423</f>
        <v>0</v>
      </c>
      <c r="P4423" s="143" t="str">
        <f>'Ek.3-A'!L4423</f>
        <v/>
      </c>
      <c r="Q4423" s="24" t="str">
        <f>'Ek.3-A'!M4423</f>
        <v/>
      </c>
      <c r="R4423" s="24">
        <f t="shared" si="935"/>
        <v>0</v>
      </c>
      <c r="S4423" s="141" t="str">
        <f t="shared" si="936"/>
        <v>H</v>
      </c>
      <c r="T4423" s="24">
        <f>IF(S4423="E",SUM($R$5:R4423),0)</f>
        <v>0</v>
      </c>
      <c r="U4423" s="143">
        <f t="shared" si="937"/>
        <v>0</v>
      </c>
    </row>
    <row r="4424" spans="1:21" x14ac:dyDescent="0.25">
      <c r="A4424" s="6">
        <v>45.24</v>
      </c>
      <c r="B4424" s="31" t="s">
        <v>90</v>
      </c>
      <c r="D4424" s="87">
        <v>390690500000</v>
      </c>
      <c r="E4424" s="3">
        <v>0.6</v>
      </c>
      <c r="K4424" s="3">
        <f t="shared" si="938"/>
        <v>3260</v>
      </c>
      <c r="L4424" s="97" t="str">
        <f>IF(TRIM('Ek.3-A'!F4424)&lt;&gt;"","var","yok")</f>
        <v>yok</v>
      </c>
      <c r="M4424" s="5" t="str">
        <f>IF('Ek.3-A'!F4424="", "", IF(VLOOKUP('Ek.3-A'!F4424, Veriler!D:E, 2, 0)=0, "", VLOOKUP('Ek.3-A'!F4424, Veriler!D:E, 2, 0)))</f>
        <v/>
      </c>
      <c r="N4424" s="5" t="str">
        <f>IF('Ek.3-A'!P4424="", "", 'Ek.3-A'!P4424)</f>
        <v/>
      </c>
      <c r="O4424" s="142">
        <f>'Ek.3-A'!S4424</f>
        <v>0</v>
      </c>
      <c r="P4424" s="143" t="str">
        <f>'Ek.3-A'!L4424</f>
        <v/>
      </c>
      <c r="Q4424" s="24" t="str">
        <f>'Ek.3-A'!M4424</f>
        <v/>
      </c>
      <c r="R4424" s="24">
        <f t="shared" si="935"/>
        <v>0</v>
      </c>
      <c r="S4424" s="141" t="str">
        <f t="shared" si="936"/>
        <v>H</v>
      </c>
      <c r="T4424" s="24">
        <f>IF(S4424="E",SUM($R$5:R4424),0)</f>
        <v>0</v>
      </c>
      <c r="U4424" s="143">
        <f t="shared" si="937"/>
        <v>0</v>
      </c>
    </row>
    <row r="4425" spans="1:21" x14ac:dyDescent="0.25">
      <c r="A4425" s="6">
        <v>45.25</v>
      </c>
      <c r="B4425" s="31" t="s">
        <v>90</v>
      </c>
      <c r="D4425" s="89">
        <v>844819009000</v>
      </c>
      <c r="E4425" s="3">
        <v>0.6</v>
      </c>
      <c r="K4425" s="3">
        <f t="shared" si="938"/>
        <v>3261</v>
      </c>
      <c r="L4425" s="97" t="str">
        <f>IF(TRIM('Ek.3-A'!F4425)&lt;&gt;"","var","yok")</f>
        <v>yok</v>
      </c>
      <c r="M4425" s="5" t="str">
        <f>IF('Ek.3-A'!F4425="", "", IF(VLOOKUP('Ek.3-A'!F4425, Veriler!D:E, 2, 0)=0, "", VLOOKUP('Ek.3-A'!F4425, Veriler!D:E, 2, 0)))</f>
        <v/>
      </c>
      <c r="N4425" s="5" t="str">
        <f>IF('Ek.3-A'!P4425="", "", 'Ek.3-A'!P4425)</f>
        <v/>
      </c>
      <c r="O4425" s="142">
        <f>'Ek.3-A'!S4425</f>
        <v>0</v>
      </c>
      <c r="P4425" s="143" t="str">
        <f>'Ek.3-A'!L4425</f>
        <v/>
      </c>
      <c r="Q4425" s="24" t="str">
        <f>'Ek.3-A'!M4425</f>
        <v/>
      </c>
      <c r="R4425" s="24">
        <f t="shared" si="935"/>
        <v>0</v>
      </c>
      <c r="S4425" s="141" t="str">
        <f t="shared" si="936"/>
        <v>H</v>
      </c>
      <c r="T4425" s="24">
        <f>IF(S4425="E",SUM($R$5:R4425),0)</f>
        <v>0</v>
      </c>
      <c r="U4425" s="143">
        <f t="shared" si="937"/>
        <v>0</v>
      </c>
    </row>
    <row r="4426" spans="1:21" x14ac:dyDescent="0.25">
      <c r="A4426" s="6">
        <v>45.26</v>
      </c>
      <c r="B4426" s="31" t="s">
        <v>90</v>
      </c>
      <c r="D4426" s="87">
        <v>845190000019</v>
      </c>
      <c r="E4426" s="3">
        <v>0.6</v>
      </c>
      <c r="K4426" s="3">
        <f t="shared" si="938"/>
        <v>3262</v>
      </c>
      <c r="L4426" s="97" t="str">
        <f>IF(TRIM('Ek.3-A'!F4426)&lt;&gt;"","var","yok")</f>
        <v>yok</v>
      </c>
      <c r="M4426" s="5" t="str">
        <f>IF('Ek.3-A'!F4426="", "", IF(VLOOKUP('Ek.3-A'!F4426, Veriler!D:E, 2, 0)=0, "", VLOOKUP('Ek.3-A'!F4426, Veriler!D:E, 2, 0)))</f>
        <v/>
      </c>
      <c r="N4426" s="5" t="str">
        <f>IF('Ek.3-A'!P4426="", "", 'Ek.3-A'!P4426)</f>
        <v/>
      </c>
      <c r="O4426" s="142">
        <f>'Ek.3-A'!S4426</f>
        <v>0</v>
      </c>
      <c r="P4426" s="143" t="str">
        <f>'Ek.3-A'!L4426</f>
        <v/>
      </c>
      <c r="Q4426" s="24" t="str">
        <f>'Ek.3-A'!M4426</f>
        <v/>
      </c>
      <c r="R4426" s="24">
        <f t="shared" si="935"/>
        <v>0</v>
      </c>
      <c r="S4426" s="141" t="str">
        <f t="shared" si="936"/>
        <v>H</v>
      </c>
      <c r="T4426" s="24">
        <f>IF(S4426="E",SUM($R$5:R4426),0)</f>
        <v>0</v>
      </c>
      <c r="U4426" s="143">
        <f t="shared" si="937"/>
        <v>0</v>
      </c>
    </row>
    <row r="4427" spans="1:21" x14ac:dyDescent="0.25">
      <c r="A4427" s="6">
        <v>45.27</v>
      </c>
      <c r="B4427" s="31" t="s">
        <v>90</v>
      </c>
      <c r="D4427" s="89">
        <v>540232000000</v>
      </c>
      <c r="E4427" s="3">
        <v>0.6</v>
      </c>
      <c r="L4427" s="97"/>
      <c r="M4427" s="5"/>
      <c r="N4427" s="5"/>
      <c r="O4427" s="5"/>
      <c r="Q4427" s="23"/>
      <c r="T4427" s="24"/>
      <c r="U4427" s="25"/>
    </row>
    <row r="4428" spans="1:21" x14ac:dyDescent="0.25">
      <c r="A4428" s="6">
        <v>45.28</v>
      </c>
      <c r="B4428" s="31" t="s">
        <v>90</v>
      </c>
      <c r="D4428" s="87">
        <v>853331000000</v>
      </c>
      <c r="E4428" s="3">
        <v>0.6</v>
      </c>
      <c r="K4428" s="3">
        <f>K4426+1</f>
        <v>3263</v>
      </c>
      <c r="L4428" s="97" t="str">
        <f>IF(TRIM('Ek.3-A'!F4428)&lt;&gt;"","var","yok")</f>
        <v>yok</v>
      </c>
      <c r="M4428" s="5" t="str">
        <f>IF('Ek.3-A'!F4428="", "", IF(VLOOKUP('Ek.3-A'!F4428, Veriler!D:E, 2, 0)=0, "", VLOOKUP('Ek.3-A'!F4428, Veriler!D:E, 2, 0)))</f>
        <v/>
      </c>
      <c r="N4428" s="5" t="str">
        <f>IF('Ek.3-A'!P4428="", "", 'Ek.3-A'!P4428)</f>
        <v/>
      </c>
      <c r="O4428" s="142">
        <f>'Ek.3-A'!S4428</f>
        <v>0</v>
      </c>
      <c r="P4428" s="143" t="str">
        <f>'Ek.3-A'!L4428</f>
        <v/>
      </c>
      <c r="Q4428" s="24" t="str">
        <f>'Ek.3-A'!M4428</f>
        <v/>
      </c>
      <c r="R4428" s="24">
        <f t="shared" ref="R4428:R4441" si="939">IF(L4428="var",0,IF(Q4428&lt;=0.005,Q4428,0))</f>
        <v>0</v>
      </c>
      <c r="S4428" s="141" t="str">
        <f t="shared" ref="S4428:S4441" si="940">IF(Q4428&lt;=0.005,"E","H")</f>
        <v>H</v>
      </c>
      <c r="T4428" s="24">
        <f>IF(S4428="E",SUM($R$5:R4428),0)</f>
        <v>0</v>
      </c>
      <c r="U4428" s="143">
        <f t="shared" ref="U4428:U4441" si="941">IF(T4428&lt;=0.1, O4428, IF(R4428&gt;$G$2, R4428*O4428, $G$2*O4428))</f>
        <v>0</v>
      </c>
    </row>
    <row r="4429" spans="1:21" x14ac:dyDescent="0.25">
      <c r="A4429" s="6">
        <v>45.29</v>
      </c>
      <c r="B4429" s="31" t="s">
        <v>90</v>
      </c>
      <c r="D4429" s="89">
        <v>853339000000</v>
      </c>
      <c r="E4429" s="3">
        <v>0.6</v>
      </c>
      <c r="K4429" s="3">
        <f t="shared" ref="K4429:K4441" si="942">K4428+1</f>
        <v>3264</v>
      </c>
      <c r="L4429" s="97" t="str">
        <f>IF(TRIM('Ek.3-A'!F4429)&lt;&gt;"","var","yok")</f>
        <v>yok</v>
      </c>
      <c r="M4429" s="5" t="str">
        <f>IF('Ek.3-A'!F4429="", "", IF(VLOOKUP('Ek.3-A'!F4429, Veriler!D:E, 2, 0)=0, "", VLOOKUP('Ek.3-A'!F4429, Veriler!D:E, 2, 0)))</f>
        <v/>
      </c>
      <c r="N4429" s="5" t="str">
        <f>IF('Ek.3-A'!P4429="", "", 'Ek.3-A'!P4429)</f>
        <v/>
      </c>
      <c r="O4429" s="142">
        <f>'Ek.3-A'!S4429</f>
        <v>0</v>
      </c>
      <c r="P4429" s="143" t="str">
        <f>'Ek.3-A'!L4429</f>
        <v/>
      </c>
      <c r="Q4429" s="24" t="str">
        <f>'Ek.3-A'!M4429</f>
        <v/>
      </c>
      <c r="R4429" s="24">
        <f t="shared" si="939"/>
        <v>0</v>
      </c>
      <c r="S4429" s="141" t="str">
        <f t="shared" si="940"/>
        <v>H</v>
      </c>
      <c r="T4429" s="24">
        <f>IF(S4429="E",SUM($R$5:R4429),0)</f>
        <v>0</v>
      </c>
      <c r="U4429" s="143">
        <f t="shared" si="941"/>
        <v>0</v>
      </c>
    </row>
    <row r="4430" spans="1:21" x14ac:dyDescent="0.25">
      <c r="A4430" s="6">
        <v>45.3</v>
      </c>
      <c r="B4430" s="31" t="s">
        <v>90</v>
      </c>
      <c r="D4430" s="87">
        <v>853690100000</v>
      </c>
      <c r="E4430" s="3">
        <v>0.6</v>
      </c>
      <c r="K4430" s="3">
        <f t="shared" si="942"/>
        <v>3265</v>
      </c>
      <c r="L4430" s="97" t="str">
        <f>IF(TRIM('Ek.3-A'!F4430)&lt;&gt;"","var","yok")</f>
        <v>yok</v>
      </c>
      <c r="M4430" s="5" t="str">
        <f>IF('Ek.3-A'!F4430="", "", IF(VLOOKUP('Ek.3-A'!F4430, Veriler!D:E, 2, 0)=0, "", VLOOKUP('Ek.3-A'!F4430, Veriler!D:E, 2, 0)))</f>
        <v/>
      </c>
      <c r="N4430" s="5" t="str">
        <f>IF('Ek.3-A'!P4430="", "", 'Ek.3-A'!P4430)</f>
        <v/>
      </c>
      <c r="O4430" s="142">
        <f>'Ek.3-A'!S4430</f>
        <v>0</v>
      </c>
      <c r="P4430" s="143" t="str">
        <f>'Ek.3-A'!L4430</f>
        <v/>
      </c>
      <c r="Q4430" s="24" t="str">
        <f>'Ek.3-A'!M4430</f>
        <v/>
      </c>
      <c r="R4430" s="24">
        <f t="shared" si="939"/>
        <v>0</v>
      </c>
      <c r="S4430" s="141" t="str">
        <f t="shared" si="940"/>
        <v>H</v>
      </c>
      <c r="T4430" s="24">
        <f>IF(S4430="E",SUM($R$5:R4430),0)</f>
        <v>0</v>
      </c>
      <c r="U4430" s="143">
        <f t="shared" si="941"/>
        <v>0</v>
      </c>
    </row>
    <row r="4431" spans="1:21" x14ac:dyDescent="0.25">
      <c r="A4431" s="6">
        <v>45.31</v>
      </c>
      <c r="B4431" s="31" t="s">
        <v>90</v>
      </c>
      <c r="D4431" s="89">
        <v>842860000000</v>
      </c>
      <c r="E4431" s="3">
        <v>0.6</v>
      </c>
      <c r="K4431" s="3">
        <f t="shared" si="942"/>
        <v>3266</v>
      </c>
      <c r="L4431" s="97" t="str">
        <f>IF(TRIM('Ek.3-A'!F4431)&lt;&gt;"","var","yok")</f>
        <v>yok</v>
      </c>
      <c r="M4431" s="5" t="str">
        <f>IF('Ek.3-A'!F4431="", "", IF(VLOOKUP('Ek.3-A'!F4431, Veriler!D:E, 2, 0)=0, "", VLOOKUP('Ek.3-A'!F4431, Veriler!D:E, 2, 0)))</f>
        <v/>
      </c>
      <c r="N4431" s="5" t="str">
        <f>IF('Ek.3-A'!P4431="", "", 'Ek.3-A'!P4431)</f>
        <v/>
      </c>
      <c r="O4431" s="142">
        <f>'Ek.3-A'!S4431</f>
        <v>0</v>
      </c>
      <c r="P4431" s="143" t="str">
        <f>'Ek.3-A'!L4431</f>
        <v/>
      </c>
      <c r="Q4431" s="24" t="str">
        <f>'Ek.3-A'!M4431</f>
        <v/>
      </c>
      <c r="R4431" s="24">
        <f t="shared" si="939"/>
        <v>0</v>
      </c>
      <c r="S4431" s="141" t="str">
        <f t="shared" si="940"/>
        <v>H</v>
      </c>
      <c r="T4431" s="24">
        <f>IF(S4431="E",SUM($R$5:R4431),0)</f>
        <v>0</v>
      </c>
      <c r="U4431" s="143">
        <f t="shared" si="941"/>
        <v>0</v>
      </c>
    </row>
    <row r="4432" spans="1:21" x14ac:dyDescent="0.25">
      <c r="A4432" s="6">
        <v>45.32</v>
      </c>
      <c r="B4432" s="31" t="s">
        <v>90</v>
      </c>
      <c r="D4432" s="87">
        <v>903040001000</v>
      </c>
      <c r="E4432" s="3">
        <v>0.6</v>
      </c>
      <c r="K4432" s="3">
        <f t="shared" si="942"/>
        <v>3267</v>
      </c>
      <c r="L4432" s="97" t="str">
        <f>IF(TRIM('Ek.3-A'!F4432)&lt;&gt;"","var","yok")</f>
        <v>yok</v>
      </c>
      <c r="M4432" s="5" t="str">
        <f>IF('Ek.3-A'!F4432="", "", IF(VLOOKUP('Ek.3-A'!F4432, Veriler!D:E, 2, 0)=0, "", VLOOKUP('Ek.3-A'!F4432, Veriler!D:E, 2, 0)))</f>
        <v/>
      </c>
      <c r="N4432" s="5" t="str">
        <f>IF('Ek.3-A'!P4432="", "", 'Ek.3-A'!P4432)</f>
        <v/>
      </c>
      <c r="O4432" s="142">
        <f>'Ek.3-A'!S4432</f>
        <v>0</v>
      </c>
      <c r="P4432" s="143" t="str">
        <f>'Ek.3-A'!L4432</f>
        <v/>
      </c>
      <c r="Q4432" s="24" t="str">
        <f>'Ek.3-A'!M4432</f>
        <v/>
      </c>
      <c r="R4432" s="24">
        <f t="shared" si="939"/>
        <v>0</v>
      </c>
      <c r="S4432" s="141" t="str">
        <f t="shared" si="940"/>
        <v>H</v>
      </c>
      <c r="T4432" s="24">
        <f>IF(S4432="E",SUM($R$5:R4432),0)</f>
        <v>0</v>
      </c>
      <c r="U4432" s="143">
        <f t="shared" si="941"/>
        <v>0</v>
      </c>
    </row>
    <row r="4433" spans="1:41" x14ac:dyDescent="0.25">
      <c r="A4433" s="6">
        <v>45.33</v>
      </c>
      <c r="B4433" s="31" t="s">
        <v>90</v>
      </c>
      <c r="D4433" s="89">
        <v>903040009000</v>
      </c>
      <c r="E4433" s="3">
        <v>0.6</v>
      </c>
      <c r="K4433" s="3">
        <f t="shared" si="942"/>
        <v>3268</v>
      </c>
      <c r="L4433" s="97" t="str">
        <f>IF(TRIM('Ek.3-A'!F4433)&lt;&gt;"","var","yok")</f>
        <v>yok</v>
      </c>
      <c r="M4433" s="5" t="str">
        <f>IF('Ek.3-A'!F4433="", "", IF(VLOOKUP('Ek.3-A'!F4433, Veriler!D:E, 2, 0)=0, "", VLOOKUP('Ek.3-A'!F4433, Veriler!D:E, 2, 0)))</f>
        <v/>
      </c>
      <c r="N4433" s="5" t="str">
        <f>IF('Ek.3-A'!P4433="", "", 'Ek.3-A'!P4433)</f>
        <v/>
      </c>
      <c r="O4433" s="142">
        <f>'Ek.3-A'!S4433</f>
        <v>0</v>
      </c>
      <c r="P4433" s="143" t="str">
        <f>'Ek.3-A'!L4433</f>
        <v/>
      </c>
      <c r="Q4433" s="24" t="str">
        <f>'Ek.3-A'!M4433</f>
        <v/>
      </c>
      <c r="R4433" s="24">
        <f t="shared" si="939"/>
        <v>0</v>
      </c>
      <c r="S4433" s="141" t="str">
        <f t="shared" si="940"/>
        <v>H</v>
      </c>
      <c r="T4433" s="24">
        <f>IF(S4433="E",SUM($R$5:R4433),0)</f>
        <v>0</v>
      </c>
      <c r="U4433" s="143">
        <f t="shared" si="941"/>
        <v>0</v>
      </c>
    </row>
    <row r="4434" spans="1:41" x14ac:dyDescent="0.25">
      <c r="A4434" s="6">
        <v>45.34</v>
      </c>
      <c r="B4434" s="31" t="s">
        <v>90</v>
      </c>
      <c r="D4434" s="87">
        <v>901380400000</v>
      </c>
      <c r="E4434" s="3">
        <v>0.6</v>
      </c>
      <c r="K4434" s="3">
        <f t="shared" si="942"/>
        <v>3269</v>
      </c>
      <c r="L4434" s="97" t="str">
        <f>IF(TRIM('Ek.3-A'!F4434)&lt;&gt;"","var","yok")</f>
        <v>yok</v>
      </c>
      <c r="M4434" s="5" t="str">
        <f>IF('Ek.3-A'!F4434="", "", IF(VLOOKUP('Ek.3-A'!F4434, Veriler!D:E, 2, 0)=0, "", VLOOKUP('Ek.3-A'!F4434, Veriler!D:E, 2, 0)))</f>
        <v/>
      </c>
      <c r="N4434" s="5" t="str">
        <f>IF('Ek.3-A'!P4434="", "", 'Ek.3-A'!P4434)</f>
        <v/>
      </c>
      <c r="O4434" s="142">
        <f>'Ek.3-A'!S4434</f>
        <v>0</v>
      </c>
      <c r="P4434" s="143" t="str">
        <f>'Ek.3-A'!L4434</f>
        <v/>
      </c>
      <c r="Q4434" s="24" t="str">
        <f>'Ek.3-A'!M4434</f>
        <v/>
      </c>
      <c r="R4434" s="24">
        <f t="shared" si="939"/>
        <v>0</v>
      </c>
      <c r="S4434" s="141" t="str">
        <f t="shared" si="940"/>
        <v>H</v>
      </c>
      <c r="T4434" s="24">
        <f>IF(S4434="E",SUM($R$5:R4434),0)</f>
        <v>0</v>
      </c>
      <c r="U4434" s="143">
        <f t="shared" si="941"/>
        <v>0</v>
      </c>
    </row>
    <row r="4435" spans="1:41" x14ac:dyDescent="0.25">
      <c r="A4435" s="6">
        <v>45.35</v>
      </c>
      <c r="B4435" s="31" t="s">
        <v>90</v>
      </c>
      <c r="D4435" s="89">
        <v>880790210000</v>
      </c>
      <c r="E4435" s="3">
        <v>0.6</v>
      </c>
      <c r="K4435" s="3">
        <f t="shared" si="942"/>
        <v>3270</v>
      </c>
      <c r="L4435" s="97" t="str">
        <f>IF(TRIM('Ek.3-A'!F4435)&lt;&gt;"","var","yok")</f>
        <v>yok</v>
      </c>
      <c r="M4435" s="5" t="str">
        <f>IF('Ek.3-A'!F4435="", "", IF(VLOOKUP('Ek.3-A'!F4435, Veriler!D:E, 2, 0)=0, "", VLOOKUP('Ek.3-A'!F4435, Veriler!D:E, 2, 0)))</f>
        <v/>
      </c>
      <c r="N4435" s="5" t="str">
        <f>IF('Ek.3-A'!P4435="", "", 'Ek.3-A'!P4435)</f>
        <v/>
      </c>
      <c r="O4435" s="142">
        <f>'Ek.3-A'!S4435</f>
        <v>0</v>
      </c>
      <c r="P4435" s="143" t="str">
        <f>'Ek.3-A'!L4435</f>
        <v/>
      </c>
      <c r="Q4435" s="24" t="str">
        <f>'Ek.3-A'!M4435</f>
        <v/>
      </c>
      <c r="R4435" s="24">
        <f t="shared" si="939"/>
        <v>0</v>
      </c>
      <c r="S4435" s="141" t="str">
        <f t="shared" si="940"/>
        <v>H</v>
      </c>
      <c r="T4435" s="24">
        <f>IF(S4435="E",SUM($R$5:R4435),0)</f>
        <v>0</v>
      </c>
      <c r="U4435" s="143">
        <f t="shared" si="941"/>
        <v>0</v>
      </c>
    </row>
    <row r="4436" spans="1:41" x14ac:dyDescent="0.25">
      <c r="A4436" s="6">
        <v>45.36</v>
      </c>
      <c r="B4436" s="31" t="s">
        <v>90</v>
      </c>
      <c r="D4436" s="87">
        <v>851890006000</v>
      </c>
      <c r="E4436" s="3">
        <v>0.6</v>
      </c>
      <c r="K4436" s="3">
        <f t="shared" si="942"/>
        <v>3271</v>
      </c>
      <c r="L4436" s="97" t="str">
        <f>IF(TRIM('Ek.3-A'!F4436)&lt;&gt;"","var","yok")</f>
        <v>yok</v>
      </c>
      <c r="M4436" s="5" t="str">
        <f>IF('Ek.3-A'!F4436="", "", IF(VLOOKUP('Ek.3-A'!F4436, Veriler!D:E, 2, 0)=0, "", VLOOKUP('Ek.3-A'!F4436, Veriler!D:E, 2, 0)))</f>
        <v/>
      </c>
      <c r="N4436" s="5" t="str">
        <f>IF('Ek.3-A'!P4436="", "", 'Ek.3-A'!P4436)</f>
        <v/>
      </c>
      <c r="O4436" s="142">
        <f>'Ek.3-A'!S4436</f>
        <v>0</v>
      </c>
      <c r="P4436" s="143" t="str">
        <f>'Ek.3-A'!L4436</f>
        <v/>
      </c>
      <c r="Q4436" s="24" t="str">
        <f>'Ek.3-A'!M4436</f>
        <v/>
      </c>
      <c r="R4436" s="24">
        <f t="shared" si="939"/>
        <v>0</v>
      </c>
      <c r="S4436" s="141" t="str">
        <f t="shared" si="940"/>
        <v>H</v>
      </c>
      <c r="T4436" s="24">
        <f>IF(S4436="E",SUM($R$5:R4436),0)</f>
        <v>0</v>
      </c>
      <c r="U4436" s="143">
        <f t="shared" si="941"/>
        <v>0</v>
      </c>
    </row>
    <row r="4437" spans="1:41" x14ac:dyDescent="0.25">
      <c r="A4437" s="6">
        <v>45.37</v>
      </c>
      <c r="B4437" s="31" t="s">
        <v>90</v>
      </c>
      <c r="D4437" s="89">
        <v>901510001000</v>
      </c>
      <c r="E4437" s="3">
        <v>0.6</v>
      </c>
      <c r="K4437" s="3">
        <f t="shared" si="942"/>
        <v>3272</v>
      </c>
      <c r="L4437" s="97" t="str">
        <f>IF(TRIM('Ek.3-A'!F4437)&lt;&gt;"","var","yok")</f>
        <v>yok</v>
      </c>
      <c r="M4437" s="5" t="str">
        <f>IF('Ek.3-A'!F4437="", "", IF(VLOOKUP('Ek.3-A'!F4437, Veriler!D:E, 2, 0)=0, "", VLOOKUP('Ek.3-A'!F4437, Veriler!D:E, 2, 0)))</f>
        <v/>
      </c>
      <c r="N4437" s="5" t="str">
        <f>IF('Ek.3-A'!P4437="", "", 'Ek.3-A'!P4437)</f>
        <v/>
      </c>
      <c r="O4437" s="142">
        <f>'Ek.3-A'!S4437</f>
        <v>0</v>
      </c>
      <c r="P4437" s="143" t="str">
        <f>'Ek.3-A'!L4437</f>
        <v/>
      </c>
      <c r="Q4437" s="24" t="str">
        <f>'Ek.3-A'!M4437</f>
        <v/>
      </c>
      <c r="R4437" s="24">
        <f t="shared" si="939"/>
        <v>0</v>
      </c>
      <c r="S4437" s="141" t="str">
        <f t="shared" si="940"/>
        <v>H</v>
      </c>
      <c r="T4437" s="24">
        <f>IF(S4437="E",SUM($R$5:R4437),0)</f>
        <v>0</v>
      </c>
      <c r="U4437" s="143">
        <f t="shared" si="941"/>
        <v>0</v>
      </c>
    </row>
    <row r="4438" spans="1:41" x14ac:dyDescent="0.25">
      <c r="A4438" s="6">
        <v>45.38</v>
      </c>
      <c r="B4438" s="31" t="s">
        <v>90</v>
      </c>
      <c r="D4438" s="87">
        <v>901510009000</v>
      </c>
      <c r="E4438" s="3">
        <v>0.6</v>
      </c>
      <c r="K4438" s="3">
        <f t="shared" si="942"/>
        <v>3273</v>
      </c>
      <c r="L4438" s="97" t="str">
        <f>IF(TRIM('Ek.3-A'!F4438)&lt;&gt;"","var","yok")</f>
        <v>yok</v>
      </c>
      <c r="M4438" s="5" t="str">
        <f>IF('Ek.3-A'!F4438="", "", IF(VLOOKUP('Ek.3-A'!F4438, Veriler!D:E, 2, 0)=0, "", VLOOKUP('Ek.3-A'!F4438, Veriler!D:E, 2, 0)))</f>
        <v/>
      </c>
      <c r="N4438" s="5" t="str">
        <f>IF('Ek.3-A'!P4438="", "", 'Ek.3-A'!P4438)</f>
        <v/>
      </c>
      <c r="O4438" s="142">
        <f>'Ek.3-A'!S4438</f>
        <v>0</v>
      </c>
      <c r="P4438" s="143" t="str">
        <f>'Ek.3-A'!L4438</f>
        <v/>
      </c>
      <c r="Q4438" s="24" t="str">
        <f>'Ek.3-A'!M4438</f>
        <v/>
      </c>
      <c r="R4438" s="24">
        <f t="shared" si="939"/>
        <v>0</v>
      </c>
      <c r="S4438" s="141" t="str">
        <f t="shared" si="940"/>
        <v>H</v>
      </c>
      <c r="T4438" s="24">
        <f>IF(S4438="E",SUM($R$5:R4438),0)</f>
        <v>0</v>
      </c>
      <c r="U4438" s="143">
        <f t="shared" si="941"/>
        <v>0</v>
      </c>
    </row>
    <row r="4439" spans="1:41" x14ac:dyDescent="0.25">
      <c r="A4439" s="6">
        <v>45.39</v>
      </c>
      <c r="B4439" s="31" t="s">
        <v>90</v>
      </c>
      <c r="D4439" s="89">
        <v>854011000000</v>
      </c>
      <c r="E4439" s="3">
        <v>0.6</v>
      </c>
      <c r="K4439" s="3">
        <f t="shared" si="942"/>
        <v>3274</v>
      </c>
      <c r="L4439" s="97" t="str">
        <f>IF(TRIM('Ek.3-A'!F4439)&lt;&gt;"","var","yok")</f>
        <v>yok</v>
      </c>
      <c r="M4439" s="5" t="str">
        <f>IF('Ek.3-A'!F4439="", "", IF(VLOOKUP('Ek.3-A'!F4439, Veriler!D:E, 2, 0)=0, "", VLOOKUP('Ek.3-A'!F4439, Veriler!D:E, 2, 0)))</f>
        <v/>
      </c>
      <c r="N4439" s="5" t="str">
        <f>IF('Ek.3-A'!P4439="", "", 'Ek.3-A'!P4439)</f>
        <v/>
      </c>
      <c r="O4439" s="142">
        <f>'Ek.3-A'!S4439</f>
        <v>0</v>
      </c>
      <c r="P4439" s="143" t="str">
        <f>'Ek.3-A'!L4439</f>
        <v/>
      </c>
      <c r="Q4439" s="24" t="str">
        <f>'Ek.3-A'!M4439</f>
        <v/>
      </c>
      <c r="R4439" s="24">
        <f t="shared" si="939"/>
        <v>0</v>
      </c>
      <c r="S4439" s="141" t="str">
        <f t="shared" si="940"/>
        <v>H</v>
      </c>
      <c r="T4439" s="24">
        <f>IF(S4439="E",SUM($R$5:R4439),0)</f>
        <v>0</v>
      </c>
      <c r="U4439" s="143">
        <f t="shared" si="941"/>
        <v>0</v>
      </c>
    </row>
    <row r="4440" spans="1:41" x14ac:dyDescent="0.25">
      <c r="A4440" s="6">
        <v>45.4</v>
      </c>
      <c r="B4440" s="31" t="s">
        <v>90</v>
      </c>
      <c r="D4440" s="87">
        <v>854012000000</v>
      </c>
      <c r="E4440" s="3">
        <v>0.6</v>
      </c>
      <c r="K4440" s="3">
        <f t="shared" si="942"/>
        <v>3275</v>
      </c>
      <c r="L4440" s="97" t="str">
        <f>IF(TRIM('Ek.3-A'!F4440)&lt;&gt;"","var","yok")</f>
        <v>yok</v>
      </c>
      <c r="M4440" s="5" t="str">
        <f>IF('Ek.3-A'!F4440="", "", IF(VLOOKUP('Ek.3-A'!F4440, Veriler!D:E, 2, 0)=0, "", VLOOKUP('Ek.3-A'!F4440, Veriler!D:E, 2, 0)))</f>
        <v/>
      </c>
      <c r="N4440" s="5" t="str">
        <f>IF('Ek.3-A'!P4440="", "", 'Ek.3-A'!P4440)</f>
        <v/>
      </c>
      <c r="O4440" s="142">
        <f>'Ek.3-A'!S4440</f>
        <v>0</v>
      </c>
      <c r="P4440" s="143" t="str">
        <f>'Ek.3-A'!L4440</f>
        <v/>
      </c>
      <c r="Q4440" s="24" t="str">
        <f>'Ek.3-A'!M4440</f>
        <v/>
      </c>
      <c r="R4440" s="24">
        <f t="shared" si="939"/>
        <v>0</v>
      </c>
      <c r="S4440" s="141" t="str">
        <f t="shared" si="940"/>
        <v>H</v>
      </c>
      <c r="T4440" s="24">
        <f>IF(S4440="E",SUM($R$5:R4440),0)</f>
        <v>0</v>
      </c>
      <c r="U4440" s="143">
        <f t="shared" si="941"/>
        <v>0</v>
      </c>
    </row>
    <row r="4441" spans="1:41" x14ac:dyDescent="0.25">
      <c r="A4441" s="6">
        <v>45.41</v>
      </c>
      <c r="B4441" s="31" t="s">
        <v>90</v>
      </c>
      <c r="D4441" s="89">
        <v>854020100000</v>
      </c>
      <c r="E4441" s="3">
        <v>0.6</v>
      </c>
      <c r="K4441" s="3">
        <f t="shared" si="942"/>
        <v>3276</v>
      </c>
      <c r="L4441" s="97" t="str">
        <f>IF(TRIM('Ek.3-A'!F4441)&lt;&gt;"","var","yok")</f>
        <v>yok</v>
      </c>
      <c r="M4441" s="5" t="str">
        <f>IF('Ek.3-A'!F4441="", "", IF(VLOOKUP('Ek.3-A'!F4441, Veriler!D:E, 2, 0)=0, "", VLOOKUP('Ek.3-A'!F4441, Veriler!D:E, 2, 0)))</f>
        <v/>
      </c>
      <c r="N4441" s="5" t="str">
        <f>IF('Ek.3-A'!P4441="", "", 'Ek.3-A'!P4441)</f>
        <v/>
      </c>
      <c r="O4441" s="142">
        <f>'Ek.3-A'!S4441</f>
        <v>0</v>
      </c>
      <c r="P4441" s="143" t="str">
        <f>'Ek.3-A'!L4441</f>
        <v/>
      </c>
      <c r="Q4441" s="24" t="str">
        <f>'Ek.3-A'!M4441</f>
        <v/>
      </c>
      <c r="R4441" s="24">
        <f t="shared" si="939"/>
        <v>0</v>
      </c>
      <c r="S4441" s="141" t="str">
        <f t="shared" si="940"/>
        <v>H</v>
      </c>
      <c r="T4441" s="24">
        <f>IF(S4441="E",SUM($R$5:R4441),0)</f>
        <v>0</v>
      </c>
      <c r="U4441" s="143">
        <f t="shared" si="941"/>
        <v>0</v>
      </c>
    </row>
    <row r="4442" spans="1:41" x14ac:dyDescent="0.25">
      <c r="A4442" s="6">
        <v>45.42</v>
      </c>
      <c r="B4442" s="31" t="s">
        <v>90</v>
      </c>
      <c r="D4442" s="87">
        <v>852581000000</v>
      </c>
      <c r="E4442" s="3">
        <v>0.6</v>
      </c>
      <c r="T4442" s="24"/>
      <c r="U4442" s="25"/>
      <c r="AO4442" s="140">
        <f>'Ek.3-A'!L4442</f>
        <v>0</v>
      </c>
    </row>
    <row r="4443" spans="1:41" x14ac:dyDescent="0.25">
      <c r="A4443" s="6">
        <v>45.43</v>
      </c>
      <c r="B4443" s="31" t="s">
        <v>90</v>
      </c>
      <c r="D4443" s="89">
        <v>852582000000</v>
      </c>
      <c r="E4443" s="3">
        <v>0.6</v>
      </c>
      <c r="T4443" s="24"/>
      <c r="U4443" s="25"/>
    </row>
    <row r="4444" spans="1:41" x14ac:dyDescent="0.25">
      <c r="A4444" s="6">
        <v>45.44</v>
      </c>
      <c r="B4444" s="31" t="s">
        <v>90</v>
      </c>
      <c r="D4444" s="87">
        <v>852583000000</v>
      </c>
      <c r="E4444" s="3">
        <v>0.6</v>
      </c>
      <c r="T4444" s="24"/>
      <c r="U4444" s="25"/>
    </row>
    <row r="4445" spans="1:41" x14ac:dyDescent="0.25">
      <c r="A4445" s="6">
        <v>45.45</v>
      </c>
      <c r="B4445" s="31" t="s">
        <v>90</v>
      </c>
      <c r="D4445" s="89">
        <v>280450900000</v>
      </c>
      <c r="E4445" s="3">
        <v>0.6</v>
      </c>
      <c r="T4445" s="24"/>
      <c r="U4445" s="25"/>
    </row>
    <row r="4446" spans="1:41" x14ac:dyDescent="0.25">
      <c r="A4446" s="6">
        <v>45.46</v>
      </c>
      <c r="B4446" s="31" t="s">
        <v>90</v>
      </c>
      <c r="D4446" s="87">
        <v>284290100012</v>
      </c>
      <c r="E4446" s="3">
        <v>0.6</v>
      </c>
      <c r="T4446" s="24"/>
      <c r="U4446" s="25"/>
    </row>
    <row r="4447" spans="1:41" x14ac:dyDescent="0.25">
      <c r="A4447" s="6">
        <v>45.47</v>
      </c>
      <c r="B4447" s="31" t="s">
        <v>90</v>
      </c>
      <c r="D4447" s="89">
        <v>852610000011</v>
      </c>
      <c r="E4447" s="3">
        <v>0.6</v>
      </c>
      <c r="T4447" s="24"/>
      <c r="U4447" s="25"/>
    </row>
    <row r="4448" spans="1:41" x14ac:dyDescent="0.25">
      <c r="A4448" s="6">
        <v>45.48</v>
      </c>
      <c r="B4448" s="31" t="s">
        <v>90</v>
      </c>
      <c r="D4448" s="87">
        <v>851769300000</v>
      </c>
      <c r="E4448" s="3">
        <v>0.6</v>
      </c>
      <c r="T4448" s="24"/>
      <c r="U4448" s="25"/>
    </row>
    <row r="4449" spans="1:21" x14ac:dyDescent="0.25">
      <c r="A4449" s="6">
        <v>45.49</v>
      </c>
      <c r="B4449" s="31" t="s">
        <v>90</v>
      </c>
      <c r="D4449" s="89">
        <v>293391900036</v>
      </c>
      <c r="E4449" s="3">
        <v>0.6</v>
      </c>
      <c r="T4449" s="24"/>
      <c r="U4449" s="25"/>
    </row>
    <row r="4450" spans="1:21" x14ac:dyDescent="0.25">
      <c r="A4450" s="6">
        <v>45.5</v>
      </c>
      <c r="B4450" s="31" t="s">
        <v>90</v>
      </c>
      <c r="D4450" s="87">
        <v>293339990015</v>
      </c>
      <c r="E4450" s="3">
        <v>0.6</v>
      </c>
      <c r="T4450" s="24"/>
      <c r="U4450" s="25"/>
    </row>
    <row r="4451" spans="1:21" x14ac:dyDescent="0.25">
      <c r="A4451" s="6">
        <v>45.51</v>
      </c>
      <c r="B4451" s="31" t="s">
        <v>90</v>
      </c>
      <c r="D4451" s="89">
        <v>820330000000</v>
      </c>
      <c r="E4451" s="3">
        <v>0.6</v>
      </c>
      <c r="K4451" s="3">
        <f>K4441+1</f>
        <v>3277</v>
      </c>
      <c r="L4451" s="97" t="str">
        <f>IF(TRIM('Ek.3-A'!F4451)&lt;&gt;"","var","yok")</f>
        <v>yok</v>
      </c>
      <c r="M4451" s="5" t="str">
        <f>IF('Ek.3-A'!F4451="", "", IF(VLOOKUP('Ek.3-A'!F4451, Veriler!D:E, 2, 0)=0, "", VLOOKUP('Ek.3-A'!F4451, Veriler!D:E, 2, 0)))</f>
        <v/>
      </c>
      <c r="N4451" s="5" t="str">
        <f>IF('Ek.3-A'!P4451="", "", 'Ek.3-A'!P4451)</f>
        <v/>
      </c>
      <c r="O4451" s="142">
        <f>'Ek.3-A'!S4451</f>
        <v>0</v>
      </c>
      <c r="P4451" s="143" t="str">
        <f>'Ek.3-A'!L4451</f>
        <v/>
      </c>
      <c r="Q4451" s="24" t="str">
        <f>'Ek.3-A'!M4451</f>
        <v/>
      </c>
      <c r="R4451" s="24">
        <f t="shared" ref="R4451:R4464" si="943">IF(L4451="var",0,IF(Q4451&lt;=0.005,Q4451,0))</f>
        <v>0</v>
      </c>
      <c r="S4451" s="141" t="str">
        <f t="shared" ref="S4451:S4464" si="944">IF(Q4451&lt;=0.005,"E","H")</f>
        <v>H</v>
      </c>
      <c r="T4451" s="24">
        <f>IF(S4451="E",SUM($R$5:R4451),0)</f>
        <v>0</v>
      </c>
      <c r="U4451" s="143">
        <f t="shared" ref="U4451:U4464" si="945">IF(T4451&lt;=0.1, O4451, IF(R4451&gt;$G$2, R4451*O4451, $G$2*O4451))</f>
        <v>0</v>
      </c>
    </row>
    <row r="4452" spans="1:21" x14ac:dyDescent="0.25">
      <c r="A4452" s="6">
        <v>45.52</v>
      </c>
      <c r="B4452" s="31" t="s">
        <v>90</v>
      </c>
      <c r="D4452" s="87">
        <v>293399809027</v>
      </c>
      <c r="E4452" s="3">
        <v>0.6</v>
      </c>
      <c r="K4452" s="3">
        <f t="shared" ref="K4452:K4464" si="946">K4451+1</f>
        <v>3278</v>
      </c>
      <c r="L4452" s="97" t="str">
        <f>IF(TRIM('Ek.3-A'!F4452)&lt;&gt;"","var","yok")</f>
        <v>yok</v>
      </c>
      <c r="M4452" s="5" t="str">
        <f>IF('Ek.3-A'!F4452="", "", IF(VLOOKUP('Ek.3-A'!F4452, Veriler!D:E, 2, 0)=0, "", VLOOKUP('Ek.3-A'!F4452, Veriler!D:E, 2, 0)))</f>
        <v/>
      </c>
      <c r="N4452" s="5" t="str">
        <f>IF('Ek.3-A'!P4452="", "", 'Ek.3-A'!P4452)</f>
        <v/>
      </c>
      <c r="O4452" s="142">
        <f>'Ek.3-A'!S4452</f>
        <v>0</v>
      </c>
      <c r="P4452" s="143" t="str">
        <f>'Ek.3-A'!L4452</f>
        <v/>
      </c>
      <c r="Q4452" s="24" t="str">
        <f>'Ek.3-A'!M4452</f>
        <v/>
      </c>
      <c r="R4452" s="24">
        <f t="shared" si="943"/>
        <v>0</v>
      </c>
      <c r="S4452" s="141" t="str">
        <f t="shared" si="944"/>
        <v>H</v>
      </c>
      <c r="T4452" s="24">
        <f>IF(S4452="E",SUM($R$5:R4452),0)</f>
        <v>0</v>
      </c>
      <c r="U4452" s="143">
        <f t="shared" si="945"/>
        <v>0</v>
      </c>
    </row>
    <row r="4453" spans="1:21" x14ac:dyDescent="0.25">
      <c r="A4453" s="6">
        <v>45.53</v>
      </c>
      <c r="B4453" s="31" t="s">
        <v>90</v>
      </c>
      <c r="D4453" s="89">
        <v>293979901000</v>
      </c>
      <c r="E4453" s="3">
        <v>0.6</v>
      </c>
      <c r="K4453" s="3">
        <f t="shared" si="946"/>
        <v>3279</v>
      </c>
      <c r="L4453" s="97" t="str">
        <f>IF(TRIM('Ek.3-A'!F4453)&lt;&gt;"","var","yok")</f>
        <v>yok</v>
      </c>
      <c r="M4453" s="5" t="str">
        <f>IF('Ek.3-A'!F4453="", "", IF(VLOOKUP('Ek.3-A'!F4453, Veriler!D:E, 2, 0)=0, "", VLOOKUP('Ek.3-A'!F4453, Veriler!D:E, 2, 0)))</f>
        <v/>
      </c>
      <c r="N4453" s="5" t="str">
        <f>IF('Ek.3-A'!P4453="", "", 'Ek.3-A'!P4453)</f>
        <v/>
      </c>
      <c r="O4453" s="142">
        <f>'Ek.3-A'!S4453</f>
        <v>0</v>
      </c>
      <c r="P4453" s="143" t="str">
        <f>'Ek.3-A'!L4453</f>
        <v/>
      </c>
      <c r="Q4453" s="24" t="str">
        <f>'Ek.3-A'!M4453</f>
        <v/>
      </c>
      <c r="R4453" s="24">
        <f t="shared" si="943"/>
        <v>0</v>
      </c>
      <c r="S4453" s="141" t="str">
        <f t="shared" si="944"/>
        <v>H</v>
      </c>
      <c r="T4453" s="24">
        <f>IF(S4453="E",SUM($R$5:R4453),0)</f>
        <v>0</v>
      </c>
      <c r="U4453" s="143">
        <f t="shared" si="945"/>
        <v>0</v>
      </c>
    </row>
    <row r="4454" spans="1:21" x14ac:dyDescent="0.25">
      <c r="A4454" s="6">
        <v>45.54</v>
      </c>
      <c r="B4454" s="31" t="s">
        <v>90</v>
      </c>
      <c r="D4454" s="87">
        <v>293979909021</v>
      </c>
      <c r="E4454" s="3">
        <v>0.6</v>
      </c>
      <c r="K4454" s="3">
        <f t="shared" si="946"/>
        <v>3280</v>
      </c>
      <c r="L4454" s="97" t="str">
        <f>IF(TRIM('Ek.3-A'!F4454)&lt;&gt;"","var","yok")</f>
        <v>yok</v>
      </c>
      <c r="M4454" s="5" t="str">
        <f>IF('Ek.3-A'!F4454="", "", IF(VLOOKUP('Ek.3-A'!F4454, Veriler!D:E, 2, 0)=0, "", VLOOKUP('Ek.3-A'!F4454, Veriler!D:E, 2, 0)))</f>
        <v/>
      </c>
      <c r="N4454" s="5" t="str">
        <f>IF('Ek.3-A'!P4454="", "", 'Ek.3-A'!P4454)</f>
        <v/>
      </c>
      <c r="O4454" s="142">
        <f>'Ek.3-A'!S4454</f>
        <v>0</v>
      </c>
      <c r="P4454" s="143" t="str">
        <f>'Ek.3-A'!L4454</f>
        <v/>
      </c>
      <c r="Q4454" s="24" t="str">
        <f>'Ek.3-A'!M4454</f>
        <v/>
      </c>
      <c r="R4454" s="24">
        <f t="shared" si="943"/>
        <v>0</v>
      </c>
      <c r="S4454" s="141" t="str">
        <f t="shared" si="944"/>
        <v>H</v>
      </c>
      <c r="T4454" s="24">
        <f>IF(S4454="E",SUM($R$5:R4454),0)</f>
        <v>0</v>
      </c>
      <c r="U4454" s="143">
        <f t="shared" si="945"/>
        <v>0</v>
      </c>
    </row>
    <row r="4455" spans="1:21" x14ac:dyDescent="0.25">
      <c r="A4455" s="6">
        <v>45.55</v>
      </c>
      <c r="B4455" s="31" t="s">
        <v>90</v>
      </c>
      <c r="D4455" s="89">
        <v>901520001000</v>
      </c>
      <c r="E4455" s="3">
        <v>0.6</v>
      </c>
      <c r="K4455" s="3">
        <f t="shared" si="946"/>
        <v>3281</v>
      </c>
      <c r="L4455" s="97" t="str">
        <f>IF(TRIM('Ek.3-A'!F4455)&lt;&gt;"","var","yok")</f>
        <v>yok</v>
      </c>
      <c r="M4455" s="5" t="str">
        <f>IF('Ek.3-A'!F4455="", "", IF(VLOOKUP('Ek.3-A'!F4455, Veriler!D:E, 2, 0)=0, "", VLOOKUP('Ek.3-A'!F4455, Veriler!D:E, 2, 0)))</f>
        <v/>
      </c>
      <c r="N4455" s="5" t="str">
        <f>IF('Ek.3-A'!P4455="", "", 'Ek.3-A'!P4455)</f>
        <v/>
      </c>
      <c r="O4455" s="142">
        <f>'Ek.3-A'!S4455</f>
        <v>0</v>
      </c>
      <c r="P4455" s="143" t="str">
        <f>'Ek.3-A'!L4455</f>
        <v/>
      </c>
      <c r="Q4455" s="24" t="str">
        <f>'Ek.3-A'!M4455</f>
        <v/>
      </c>
      <c r="R4455" s="24">
        <f t="shared" si="943"/>
        <v>0</v>
      </c>
      <c r="S4455" s="141" t="str">
        <f t="shared" si="944"/>
        <v>H</v>
      </c>
      <c r="T4455" s="24">
        <f>IF(S4455="E",SUM($R$5:R4455),0)</f>
        <v>0</v>
      </c>
      <c r="U4455" s="143">
        <f t="shared" si="945"/>
        <v>0</v>
      </c>
    </row>
    <row r="4456" spans="1:21" x14ac:dyDescent="0.25">
      <c r="A4456" s="6">
        <v>45.56</v>
      </c>
      <c r="B4456" s="31" t="s">
        <v>90</v>
      </c>
      <c r="D4456" s="87">
        <v>293959000011</v>
      </c>
      <c r="E4456" s="3">
        <v>0.6</v>
      </c>
      <c r="K4456" s="3">
        <f t="shared" si="946"/>
        <v>3282</v>
      </c>
      <c r="L4456" s="97" t="str">
        <f>IF(TRIM('Ek.3-A'!F4456)&lt;&gt;"","var","yok")</f>
        <v>yok</v>
      </c>
      <c r="M4456" s="5" t="str">
        <f>IF('Ek.3-A'!F4456="", "", IF(VLOOKUP('Ek.3-A'!F4456, Veriler!D:E, 2, 0)=0, "", VLOOKUP('Ek.3-A'!F4456, Veriler!D:E, 2, 0)))</f>
        <v/>
      </c>
      <c r="N4456" s="5" t="str">
        <f>IF('Ek.3-A'!P4456="", "", 'Ek.3-A'!P4456)</f>
        <v/>
      </c>
      <c r="O4456" s="142">
        <f>'Ek.3-A'!S4456</f>
        <v>0</v>
      </c>
      <c r="P4456" s="143" t="str">
        <f>'Ek.3-A'!L4456</f>
        <v/>
      </c>
      <c r="Q4456" s="24" t="str">
        <f>'Ek.3-A'!M4456</f>
        <v/>
      </c>
      <c r="R4456" s="24">
        <f t="shared" si="943"/>
        <v>0</v>
      </c>
      <c r="S4456" s="141" t="str">
        <f t="shared" si="944"/>
        <v>H</v>
      </c>
      <c r="T4456" s="24">
        <f>IF(S4456="E",SUM($R$5:R4456),0)</f>
        <v>0</v>
      </c>
      <c r="U4456" s="143">
        <f t="shared" si="945"/>
        <v>0</v>
      </c>
    </row>
    <row r="4457" spans="1:21" x14ac:dyDescent="0.25">
      <c r="A4457" s="6">
        <v>45.57</v>
      </c>
      <c r="B4457" s="31" t="s">
        <v>90</v>
      </c>
      <c r="D4457" s="89">
        <v>293959000019</v>
      </c>
      <c r="E4457" s="3">
        <v>0.6</v>
      </c>
      <c r="K4457" s="3">
        <f t="shared" si="946"/>
        <v>3283</v>
      </c>
      <c r="L4457" s="97" t="str">
        <f>IF(TRIM('Ek.3-A'!F4457)&lt;&gt;"","var","yok")</f>
        <v>yok</v>
      </c>
      <c r="M4457" s="5" t="str">
        <f>IF('Ek.3-A'!F4457="", "", IF(VLOOKUP('Ek.3-A'!F4457, Veriler!D:E, 2, 0)=0, "", VLOOKUP('Ek.3-A'!F4457, Veriler!D:E, 2, 0)))</f>
        <v/>
      </c>
      <c r="N4457" s="5" t="str">
        <f>IF('Ek.3-A'!P4457="", "", 'Ek.3-A'!P4457)</f>
        <v/>
      </c>
      <c r="O4457" s="142">
        <f>'Ek.3-A'!S4457</f>
        <v>0</v>
      </c>
      <c r="P4457" s="143" t="str">
        <f>'Ek.3-A'!L4457</f>
        <v/>
      </c>
      <c r="Q4457" s="24" t="str">
        <f>'Ek.3-A'!M4457</f>
        <v/>
      </c>
      <c r="R4457" s="24">
        <f t="shared" si="943"/>
        <v>0</v>
      </c>
      <c r="S4457" s="141" t="str">
        <f t="shared" si="944"/>
        <v>H</v>
      </c>
      <c r="T4457" s="24">
        <f>IF(S4457="E",SUM($R$5:R4457),0)</f>
        <v>0</v>
      </c>
      <c r="U4457" s="143">
        <f t="shared" si="945"/>
        <v>0</v>
      </c>
    </row>
    <row r="4458" spans="1:21" x14ac:dyDescent="0.25">
      <c r="A4458" s="6">
        <v>45.58</v>
      </c>
      <c r="B4458" s="31" t="s">
        <v>90</v>
      </c>
      <c r="D4458" s="87">
        <v>841210001000</v>
      </c>
      <c r="E4458" s="3">
        <v>0.6</v>
      </c>
      <c r="K4458" s="3">
        <f t="shared" si="946"/>
        <v>3284</v>
      </c>
      <c r="L4458" s="97" t="str">
        <f>IF(TRIM('Ek.3-A'!F4458)&lt;&gt;"","var","yok")</f>
        <v>yok</v>
      </c>
      <c r="M4458" s="5" t="str">
        <f>IF('Ek.3-A'!F4458="", "", IF(VLOOKUP('Ek.3-A'!F4458, Veriler!D:E, 2, 0)=0, "", VLOOKUP('Ek.3-A'!F4458, Veriler!D:E, 2, 0)))</f>
        <v/>
      </c>
      <c r="N4458" s="5" t="str">
        <f>IF('Ek.3-A'!P4458="", "", 'Ek.3-A'!P4458)</f>
        <v/>
      </c>
      <c r="O4458" s="142">
        <f>'Ek.3-A'!S4458</f>
        <v>0</v>
      </c>
      <c r="P4458" s="143" t="str">
        <f>'Ek.3-A'!L4458</f>
        <v/>
      </c>
      <c r="Q4458" s="24" t="str">
        <f>'Ek.3-A'!M4458</f>
        <v/>
      </c>
      <c r="R4458" s="24">
        <f t="shared" si="943"/>
        <v>0</v>
      </c>
      <c r="S4458" s="141" t="str">
        <f t="shared" si="944"/>
        <v>H</v>
      </c>
      <c r="T4458" s="24">
        <f>IF(S4458="E",SUM($R$5:R4458),0)</f>
        <v>0</v>
      </c>
      <c r="U4458" s="143">
        <f t="shared" si="945"/>
        <v>0</v>
      </c>
    </row>
    <row r="4459" spans="1:21" x14ac:dyDescent="0.25">
      <c r="A4459" s="6">
        <v>45.59</v>
      </c>
      <c r="B4459" s="31" t="s">
        <v>90</v>
      </c>
      <c r="D4459" s="89">
        <v>841210009000</v>
      </c>
      <c r="E4459" s="3">
        <v>0.6</v>
      </c>
      <c r="K4459" s="3">
        <f t="shared" si="946"/>
        <v>3285</v>
      </c>
      <c r="L4459" s="97" t="str">
        <f>IF(TRIM('Ek.3-A'!F4459)&lt;&gt;"","var","yok")</f>
        <v>yok</v>
      </c>
      <c r="M4459" s="5" t="str">
        <f>IF('Ek.3-A'!F4459="", "", IF(VLOOKUP('Ek.3-A'!F4459, Veriler!D:E, 2, 0)=0, "", VLOOKUP('Ek.3-A'!F4459, Veriler!D:E, 2, 0)))</f>
        <v/>
      </c>
      <c r="N4459" s="5" t="str">
        <f>IF('Ek.3-A'!P4459="", "", 'Ek.3-A'!P4459)</f>
        <v/>
      </c>
      <c r="O4459" s="142">
        <f>'Ek.3-A'!S4459</f>
        <v>0</v>
      </c>
      <c r="P4459" s="143" t="str">
        <f>'Ek.3-A'!L4459</f>
        <v/>
      </c>
      <c r="Q4459" s="24" t="str">
        <f>'Ek.3-A'!M4459</f>
        <v/>
      </c>
      <c r="R4459" s="24">
        <f t="shared" si="943"/>
        <v>0</v>
      </c>
      <c r="S4459" s="141" t="str">
        <f t="shared" si="944"/>
        <v>H</v>
      </c>
      <c r="T4459" s="24">
        <f>IF(S4459="E",SUM($R$5:R4459),0)</f>
        <v>0</v>
      </c>
      <c r="U4459" s="143">
        <f t="shared" si="945"/>
        <v>0</v>
      </c>
    </row>
    <row r="4460" spans="1:21" x14ac:dyDescent="0.25">
      <c r="A4460" s="6">
        <v>45.6</v>
      </c>
      <c r="B4460" s="31" t="s">
        <v>90</v>
      </c>
      <c r="D4460" s="87">
        <v>380510100000</v>
      </c>
      <c r="E4460" s="3">
        <v>0.6</v>
      </c>
      <c r="K4460" s="3">
        <f t="shared" si="946"/>
        <v>3286</v>
      </c>
      <c r="L4460" s="97" t="str">
        <f>IF(TRIM('Ek.3-A'!F4460)&lt;&gt;"","var","yok")</f>
        <v>yok</v>
      </c>
      <c r="M4460" s="5" t="str">
        <f>IF('Ek.3-A'!F4460="", "", IF(VLOOKUP('Ek.3-A'!F4460, Veriler!D:E, 2, 0)=0, "", VLOOKUP('Ek.3-A'!F4460, Veriler!D:E, 2, 0)))</f>
        <v/>
      </c>
      <c r="N4460" s="5" t="str">
        <f>IF('Ek.3-A'!P4460="", "", 'Ek.3-A'!P4460)</f>
        <v/>
      </c>
      <c r="O4460" s="142">
        <f>'Ek.3-A'!S4460</f>
        <v>0</v>
      </c>
      <c r="P4460" s="143" t="str">
        <f>'Ek.3-A'!L4460</f>
        <v/>
      </c>
      <c r="Q4460" s="24" t="str">
        <f>'Ek.3-A'!M4460</f>
        <v/>
      </c>
      <c r="R4460" s="24">
        <f t="shared" si="943"/>
        <v>0</v>
      </c>
      <c r="S4460" s="141" t="str">
        <f t="shared" si="944"/>
        <v>H</v>
      </c>
      <c r="T4460" s="24">
        <f>IF(S4460="E",SUM($R$5:R4460),0)</f>
        <v>0</v>
      </c>
      <c r="U4460" s="143">
        <f t="shared" si="945"/>
        <v>0</v>
      </c>
    </row>
    <row r="4461" spans="1:21" x14ac:dyDescent="0.25">
      <c r="A4461" s="6">
        <v>45.61</v>
      </c>
      <c r="B4461" s="31" t="s">
        <v>90</v>
      </c>
      <c r="D4461" s="89">
        <v>291736000019</v>
      </c>
      <c r="E4461" s="3">
        <v>0.6</v>
      </c>
      <c r="K4461" s="3">
        <f t="shared" si="946"/>
        <v>3287</v>
      </c>
      <c r="L4461" s="97" t="str">
        <f>IF(TRIM('Ek.3-A'!F4461)&lt;&gt;"","var","yok")</f>
        <v>yok</v>
      </c>
      <c r="M4461" s="5" t="str">
        <f>IF('Ek.3-A'!F4461="", "", IF(VLOOKUP('Ek.3-A'!F4461, Veriler!D:E, 2, 0)=0, "", VLOOKUP('Ek.3-A'!F4461, Veriler!D:E, 2, 0)))</f>
        <v/>
      </c>
      <c r="N4461" s="5" t="str">
        <f>IF('Ek.3-A'!P4461="", "", 'Ek.3-A'!P4461)</f>
        <v/>
      </c>
      <c r="O4461" s="142">
        <f>'Ek.3-A'!S4461</f>
        <v>0</v>
      </c>
      <c r="P4461" s="143" t="str">
        <f>'Ek.3-A'!L4461</f>
        <v/>
      </c>
      <c r="Q4461" s="24" t="str">
        <f>'Ek.3-A'!M4461</f>
        <v/>
      </c>
      <c r="R4461" s="24">
        <f t="shared" si="943"/>
        <v>0</v>
      </c>
      <c r="S4461" s="141" t="str">
        <f t="shared" si="944"/>
        <v>H</v>
      </c>
      <c r="T4461" s="24">
        <f>IF(S4461="E",SUM($R$5:R4461),0)</f>
        <v>0</v>
      </c>
      <c r="U4461" s="143">
        <f t="shared" si="945"/>
        <v>0</v>
      </c>
    </row>
    <row r="4462" spans="1:21" x14ac:dyDescent="0.25">
      <c r="A4462" s="6">
        <v>45.62</v>
      </c>
      <c r="B4462" s="31" t="s">
        <v>90</v>
      </c>
      <c r="D4462" s="87">
        <v>290290002200</v>
      </c>
      <c r="E4462" s="3">
        <v>0.6</v>
      </c>
      <c r="K4462" s="3">
        <f t="shared" si="946"/>
        <v>3288</v>
      </c>
      <c r="L4462" s="97" t="str">
        <f>IF(TRIM('Ek.3-A'!F4462)&lt;&gt;"","var","yok")</f>
        <v>yok</v>
      </c>
      <c r="M4462" s="5" t="str">
        <f>IF('Ek.3-A'!F4462="", "", IF(VLOOKUP('Ek.3-A'!F4462, Veriler!D:E, 2, 0)=0, "", VLOOKUP('Ek.3-A'!F4462, Veriler!D:E, 2, 0)))</f>
        <v/>
      </c>
      <c r="N4462" s="5" t="str">
        <f>IF('Ek.3-A'!P4462="", "", 'Ek.3-A'!P4462)</f>
        <v/>
      </c>
      <c r="O4462" s="142">
        <f>'Ek.3-A'!S4462</f>
        <v>0</v>
      </c>
      <c r="P4462" s="143" t="str">
        <f>'Ek.3-A'!L4462</f>
        <v/>
      </c>
      <c r="Q4462" s="24" t="str">
        <f>'Ek.3-A'!M4462</f>
        <v/>
      </c>
      <c r="R4462" s="24">
        <f t="shared" si="943"/>
        <v>0</v>
      </c>
      <c r="S4462" s="141" t="str">
        <f t="shared" si="944"/>
        <v>H</v>
      </c>
      <c r="T4462" s="24">
        <f>IF(S4462="E",SUM($R$5:R4462),0)</f>
        <v>0</v>
      </c>
      <c r="U4462" s="143">
        <f t="shared" si="945"/>
        <v>0</v>
      </c>
    </row>
    <row r="4463" spans="1:21" x14ac:dyDescent="0.25">
      <c r="A4463" s="6">
        <v>45.63</v>
      </c>
      <c r="B4463" s="31" t="s">
        <v>90</v>
      </c>
      <c r="D4463" s="89">
        <v>420500900012</v>
      </c>
      <c r="E4463" s="3">
        <v>0.6</v>
      </c>
      <c r="K4463" s="3">
        <f t="shared" si="946"/>
        <v>3289</v>
      </c>
      <c r="L4463" s="97" t="str">
        <f>IF(TRIM('Ek.3-A'!F4463)&lt;&gt;"","var","yok")</f>
        <v>yok</v>
      </c>
      <c r="M4463" s="5" t="str">
        <f>IF('Ek.3-A'!F4463="", "", IF(VLOOKUP('Ek.3-A'!F4463, Veriler!D:E, 2, 0)=0, "", VLOOKUP('Ek.3-A'!F4463, Veriler!D:E, 2, 0)))</f>
        <v/>
      </c>
      <c r="N4463" s="5" t="str">
        <f>IF('Ek.3-A'!P4463="", "", 'Ek.3-A'!P4463)</f>
        <v/>
      </c>
      <c r="O4463" s="142">
        <f>'Ek.3-A'!S4463</f>
        <v>0</v>
      </c>
      <c r="P4463" s="143" t="str">
        <f>'Ek.3-A'!L4463</f>
        <v/>
      </c>
      <c r="Q4463" s="24" t="str">
        <f>'Ek.3-A'!M4463</f>
        <v/>
      </c>
      <c r="R4463" s="24">
        <f t="shared" si="943"/>
        <v>0</v>
      </c>
      <c r="S4463" s="141" t="str">
        <f t="shared" si="944"/>
        <v>H</v>
      </c>
      <c r="T4463" s="24">
        <f>IF(S4463="E",SUM($R$5:R4463),0)</f>
        <v>0</v>
      </c>
      <c r="U4463" s="143">
        <f t="shared" si="945"/>
        <v>0</v>
      </c>
    </row>
    <row r="4464" spans="1:21" x14ac:dyDescent="0.25">
      <c r="A4464" s="6">
        <v>45.64</v>
      </c>
      <c r="B4464" s="31" t="s">
        <v>90</v>
      </c>
      <c r="D4464" s="87">
        <v>470100100000</v>
      </c>
      <c r="E4464" s="3">
        <v>0.6</v>
      </c>
      <c r="K4464" s="3">
        <f t="shared" si="946"/>
        <v>3290</v>
      </c>
      <c r="L4464" s="97" t="str">
        <f>IF(TRIM('Ek.3-A'!F4464)&lt;&gt;"","var","yok")</f>
        <v>yok</v>
      </c>
      <c r="M4464" s="5" t="str">
        <f>IF('Ek.3-A'!F4464="", "", IF(VLOOKUP('Ek.3-A'!F4464, Veriler!D:E, 2, 0)=0, "", VLOOKUP('Ek.3-A'!F4464, Veriler!D:E, 2, 0)))</f>
        <v/>
      </c>
      <c r="N4464" s="5" t="str">
        <f>IF('Ek.3-A'!P4464="", "", 'Ek.3-A'!P4464)</f>
        <v/>
      </c>
      <c r="O4464" s="142">
        <f>'Ek.3-A'!S4464</f>
        <v>0</v>
      </c>
      <c r="P4464" s="143" t="str">
        <f>'Ek.3-A'!L4464</f>
        <v/>
      </c>
      <c r="Q4464" s="24" t="str">
        <f>'Ek.3-A'!M4464</f>
        <v/>
      </c>
      <c r="R4464" s="24">
        <f t="shared" si="943"/>
        <v>0</v>
      </c>
      <c r="S4464" s="141" t="str">
        <f t="shared" si="944"/>
        <v>H</v>
      </c>
      <c r="T4464" s="24">
        <f>IF(S4464="E",SUM($R$5:R4464),0)</f>
        <v>0</v>
      </c>
      <c r="U4464" s="143">
        <f t="shared" si="945"/>
        <v>0</v>
      </c>
    </row>
    <row r="4465" spans="1:41" x14ac:dyDescent="0.25">
      <c r="A4465" s="6">
        <v>45.65</v>
      </c>
      <c r="B4465" s="31" t="s">
        <v>90</v>
      </c>
      <c r="D4465" s="89">
        <v>291539009122</v>
      </c>
      <c r="E4465" s="3">
        <v>0.6</v>
      </c>
      <c r="L4465" s="97"/>
      <c r="M4465" s="5"/>
      <c r="N4465" s="5"/>
      <c r="O4465" s="5"/>
      <c r="Q4465" s="23"/>
      <c r="T4465" s="24"/>
      <c r="U4465" s="25"/>
    </row>
    <row r="4466" spans="1:41" x14ac:dyDescent="0.25">
      <c r="A4466" s="6">
        <v>45.66</v>
      </c>
      <c r="B4466" s="31" t="s">
        <v>90</v>
      </c>
      <c r="D4466" s="87">
        <v>290129001000</v>
      </c>
      <c r="E4466" s="3">
        <v>0.6</v>
      </c>
      <c r="K4466" s="3">
        <f>K4464+1</f>
        <v>3291</v>
      </c>
      <c r="L4466" s="97" t="str">
        <f>IF(TRIM('Ek.3-A'!F4466)&lt;&gt;"","var","yok")</f>
        <v>yok</v>
      </c>
      <c r="M4466" s="5" t="str">
        <f>IF('Ek.3-A'!F4466="", "", IF(VLOOKUP('Ek.3-A'!F4466, Veriler!D:E, 2, 0)=0, "", VLOOKUP('Ek.3-A'!F4466, Veriler!D:E, 2, 0)))</f>
        <v/>
      </c>
      <c r="N4466" s="5" t="str">
        <f>IF('Ek.3-A'!P4466="", "", 'Ek.3-A'!P4466)</f>
        <v/>
      </c>
      <c r="O4466" s="142">
        <f>'Ek.3-A'!S4466</f>
        <v>0</v>
      </c>
      <c r="P4466" s="143" t="str">
        <f>'Ek.3-A'!L4466</f>
        <v/>
      </c>
      <c r="Q4466" s="24" t="str">
        <f>'Ek.3-A'!M4466</f>
        <v/>
      </c>
      <c r="R4466" s="24">
        <f t="shared" ref="R4466:R4479" si="947">IF(L4466="var",0,IF(Q4466&lt;=0.005,Q4466,0))</f>
        <v>0</v>
      </c>
      <c r="S4466" s="141" t="str">
        <f t="shared" ref="S4466:S4479" si="948">IF(Q4466&lt;=0.005,"E","H")</f>
        <v>H</v>
      </c>
      <c r="T4466" s="24">
        <f>IF(S4466="E",SUM($R$5:R4466),0)</f>
        <v>0</v>
      </c>
      <c r="U4466" s="143">
        <f t="shared" ref="U4466:U4479" si="949">IF(T4466&lt;=0.1, O4466, IF(R4466&gt;$G$2, R4466*O4466, $G$2*O4466))</f>
        <v>0</v>
      </c>
    </row>
    <row r="4467" spans="1:41" x14ac:dyDescent="0.25">
      <c r="A4467" s="6">
        <v>45.67</v>
      </c>
      <c r="B4467" s="31" t="s">
        <v>90</v>
      </c>
      <c r="D4467" s="89">
        <v>290619001011</v>
      </c>
      <c r="E4467" s="3">
        <v>0.6</v>
      </c>
      <c r="K4467" s="3">
        <f t="shared" ref="K4467:K4479" si="950">K4466+1</f>
        <v>3292</v>
      </c>
      <c r="L4467" s="97" t="str">
        <f>IF(TRIM('Ek.3-A'!F4467)&lt;&gt;"","var","yok")</f>
        <v>yok</v>
      </c>
      <c r="M4467" s="5" t="str">
        <f>IF('Ek.3-A'!F4467="", "", IF(VLOOKUP('Ek.3-A'!F4467, Veriler!D:E, 2, 0)=0, "", VLOOKUP('Ek.3-A'!F4467, Veriler!D:E, 2, 0)))</f>
        <v/>
      </c>
      <c r="N4467" s="5" t="str">
        <f>IF('Ek.3-A'!P4467="", "", 'Ek.3-A'!P4467)</f>
        <v/>
      </c>
      <c r="O4467" s="142">
        <f>'Ek.3-A'!S4467</f>
        <v>0</v>
      </c>
      <c r="P4467" s="143" t="str">
        <f>'Ek.3-A'!L4467</f>
        <v/>
      </c>
      <c r="Q4467" s="24" t="str">
        <f>'Ek.3-A'!M4467</f>
        <v/>
      </c>
      <c r="R4467" s="24">
        <f t="shared" si="947"/>
        <v>0</v>
      </c>
      <c r="S4467" s="141" t="str">
        <f t="shared" si="948"/>
        <v>H</v>
      </c>
      <c r="T4467" s="24">
        <f>IF(S4467="E",SUM($R$5:R4467),0)</f>
        <v>0</v>
      </c>
      <c r="U4467" s="143">
        <f t="shared" si="949"/>
        <v>0</v>
      </c>
    </row>
    <row r="4468" spans="1:41" x14ac:dyDescent="0.25">
      <c r="A4468" s="6">
        <v>45.68</v>
      </c>
      <c r="B4468" s="31" t="s">
        <v>90</v>
      </c>
      <c r="D4468" s="87">
        <v>290619001013</v>
      </c>
      <c r="E4468" s="3">
        <v>0.6</v>
      </c>
      <c r="K4468" s="3">
        <f t="shared" si="950"/>
        <v>3293</v>
      </c>
      <c r="L4468" s="97" t="str">
        <f>IF(TRIM('Ek.3-A'!F4468)&lt;&gt;"","var","yok")</f>
        <v>yok</v>
      </c>
      <c r="M4468" s="5" t="str">
        <f>IF('Ek.3-A'!F4468="", "", IF(VLOOKUP('Ek.3-A'!F4468, Veriler!D:E, 2, 0)=0, "", VLOOKUP('Ek.3-A'!F4468, Veriler!D:E, 2, 0)))</f>
        <v/>
      </c>
      <c r="N4468" s="5" t="str">
        <f>IF('Ek.3-A'!P4468="", "", 'Ek.3-A'!P4468)</f>
        <v/>
      </c>
      <c r="O4468" s="142">
        <f>'Ek.3-A'!S4468</f>
        <v>0</v>
      </c>
      <c r="P4468" s="143" t="str">
        <f>'Ek.3-A'!L4468</f>
        <v/>
      </c>
      <c r="Q4468" s="24" t="str">
        <f>'Ek.3-A'!M4468</f>
        <v/>
      </c>
      <c r="R4468" s="24">
        <f t="shared" si="947"/>
        <v>0</v>
      </c>
      <c r="S4468" s="141" t="str">
        <f t="shared" si="948"/>
        <v>H</v>
      </c>
      <c r="T4468" s="24">
        <f>IF(S4468="E",SUM($R$5:R4468),0)</f>
        <v>0</v>
      </c>
      <c r="U4468" s="143">
        <f t="shared" si="949"/>
        <v>0</v>
      </c>
    </row>
    <row r="4469" spans="1:41" x14ac:dyDescent="0.25">
      <c r="A4469" s="6">
        <v>45.69</v>
      </c>
      <c r="B4469" s="31" t="s">
        <v>90</v>
      </c>
      <c r="D4469" s="90">
        <v>290619001012</v>
      </c>
      <c r="E4469" s="3">
        <v>0.6</v>
      </c>
      <c r="K4469" s="3">
        <f t="shared" si="950"/>
        <v>3294</v>
      </c>
      <c r="L4469" s="97" t="str">
        <f>IF(TRIM('Ek.3-A'!F4469)&lt;&gt;"","var","yok")</f>
        <v>yok</v>
      </c>
      <c r="M4469" s="5" t="str">
        <f>IF('Ek.3-A'!F4469="", "", IF(VLOOKUP('Ek.3-A'!F4469, Veriler!D:E, 2, 0)=0, "", VLOOKUP('Ek.3-A'!F4469, Veriler!D:E, 2, 0)))</f>
        <v/>
      </c>
      <c r="N4469" s="5" t="str">
        <f>IF('Ek.3-A'!P4469="", "", 'Ek.3-A'!P4469)</f>
        <v/>
      </c>
      <c r="O4469" s="142">
        <f>'Ek.3-A'!S4469</f>
        <v>0</v>
      </c>
      <c r="P4469" s="143" t="str">
        <f>'Ek.3-A'!L4469</f>
        <v/>
      </c>
      <c r="Q4469" s="24" t="str">
        <f>'Ek.3-A'!M4469</f>
        <v/>
      </c>
      <c r="R4469" s="24">
        <f t="shared" si="947"/>
        <v>0</v>
      </c>
      <c r="S4469" s="141" t="str">
        <f t="shared" si="948"/>
        <v>H</v>
      </c>
      <c r="T4469" s="24">
        <f>IF(S4469="E",SUM($R$5:R4469),0)</f>
        <v>0</v>
      </c>
      <c r="U4469" s="143">
        <f t="shared" si="949"/>
        <v>0</v>
      </c>
    </row>
    <row r="4470" spans="1:41" x14ac:dyDescent="0.25">
      <c r="A4470" s="6">
        <v>45.7</v>
      </c>
      <c r="B4470" s="31" t="s">
        <v>90</v>
      </c>
      <c r="D4470" s="91">
        <v>290919100000</v>
      </c>
      <c r="E4470" s="3">
        <v>0.6</v>
      </c>
      <c r="K4470" s="3">
        <f t="shared" si="950"/>
        <v>3295</v>
      </c>
      <c r="L4470" s="97" t="str">
        <f>IF(TRIM('Ek.3-A'!F4470)&lt;&gt;"","var","yok")</f>
        <v>yok</v>
      </c>
      <c r="M4470" s="5" t="str">
        <f>IF('Ek.3-A'!F4470="", "", IF(VLOOKUP('Ek.3-A'!F4470, Veriler!D:E, 2, 0)=0, "", VLOOKUP('Ek.3-A'!F4470, Veriler!D:E, 2, 0)))</f>
        <v/>
      </c>
      <c r="N4470" s="5" t="str">
        <f>IF('Ek.3-A'!P4470="", "", 'Ek.3-A'!P4470)</f>
        <v/>
      </c>
      <c r="O4470" s="142">
        <f>'Ek.3-A'!S4470</f>
        <v>0</v>
      </c>
      <c r="P4470" s="143" t="str">
        <f>'Ek.3-A'!L4470</f>
        <v/>
      </c>
      <c r="Q4470" s="24" t="str">
        <f>'Ek.3-A'!M4470</f>
        <v/>
      </c>
      <c r="R4470" s="24">
        <f t="shared" si="947"/>
        <v>0</v>
      </c>
      <c r="S4470" s="141" t="str">
        <f t="shared" si="948"/>
        <v>H</v>
      </c>
      <c r="T4470" s="24">
        <f>IF(S4470="E",SUM($R$5:R4470),0)</f>
        <v>0</v>
      </c>
      <c r="U4470" s="143">
        <f t="shared" si="949"/>
        <v>0</v>
      </c>
    </row>
    <row r="4471" spans="1:41" x14ac:dyDescent="0.25">
      <c r="A4471" s="6">
        <v>45.71</v>
      </c>
      <c r="B4471" s="31" t="s">
        <v>90</v>
      </c>
      <c r="D4471" s="87">
        <v>631090000011</v>
      </c>
      <c r="E4471" s="3">
        <v>0.6</v>
      </c>
      <c r="K4471" s="3">
        <f t="shared" si="950"/>
        <v>3296</v>
      </c>
      <c r="L4471" s="97" t="str">
        <f>IF(TRIM('Ek.3-A'!F4471)&lt;&gt;"","var","yok")</f>
        <v>yok</v>
      </c>
      <c r="M4471" s="5" t="str">
        <f>IF('Ek.3-A'!F4471="", "", IF(VLOOKUP('Ek.3-A'!F4471, Veriler!D:E, 2, 0)=0, "", VLOOKUP('Ek.3-A'!F4471, Veriler!D:E, 2, 0)))</f>
        <v/>
      </c>
      <c r="N4471" s="5" t="str">
        <f>IF('Ek.3-A'!P4471="", "", 'Ek.3-A'!P4471)</f>
        <v/>
      </c>
      <c r="O4471" s="142">
        <f>'Ek.3-A'!S4471</f>
        <v>0</v>
      </c>
      <c r="P4471" s="143" t="str">
        <f>'Ek.3-A'!L4471</f>
        <v/>
      </c>
      <c r="Q4471" s="24" t="str">
        <f>'Ek.3-A'!M4471</f>
        <v/>
      </c>
      <c r="R4471" s="24">
        <f t="shared" si="947"/>
        <v>0</v>
      </c>
      <c r="S4471" s="141" t="str">
        <f t="shared" si="948"/>
        <v>H</v>
      </c>
      <c r="T4471" s="24">
        <f>IF(S4471="E",SUM($R$5:R4471),0)</f>
        <v>0</v>
      </c>
      <c r="U4471" s="143">
        <f t="shared" si="949"/>
        <v>0</v>
      </c>
    </row>
    <row r="4472" spans="1:41" x14ac:dyDescent="0.25">
      <c r="A4472" s="6">
        <v>45.72</v>
      </c>
      <c r="B4472" s="31" t="s">
        <v>90</v>
      </c>
      <c r="D4472" s="89">
        <v>440141000000</v>
      </c>
      <c r="E4472" s="3">
        <v>0.6</v>
      </c>
      <c r="K4472" s="3">
        <f t="shared" si="950"/>
        <v>3297</v>
      </c>
      <c r="L4472" s="97" t="str">
        <f>IF(TRIM('Ek.3-A'!F4472)&lt;&gt;"","var","yok")</f>
        <v>yok</v>
      </c>
      <c r="M4472" s="5" t="str">
        <f>IF('Ek.3-A'!F4472="", "", IF(VLOOKUP('Ek.3-A'!F4472, Veriler!D:E, 2, 0)=0, "", VLOOKUP('Ek.3-A'!F4472, Veriler!D:E, 2, 0)))</f>
        <v/>
      </c>
      <c r="N4472" s="5" t="str">
        <f>IF('Ek.3-A'!P4472="", "", 'Ek.3-A'!P4472)</f>
        <v/>
      </c>
      <c r="O4472" s="142">
        <f>'Ek.3-A'!S4472</f>
        <v>0</v>
      </c>
      <c r="P4472" s="143" t="str">
        <f>'Ek.3-A'!L4472</f>
        <v/>
      </c>
      <c r="Q4472" s="24" t="str">
        <f>'Ek.3-A'!M4472</f>
        <v/>
      </c>
      <c r="R4472" s="24">
        <f t="shared" si="947"/>
        <v>0</v>
      </c>
      <c r="S4472" s="141" t="str">
        <f t="shared" si="948"/>
        <v>H</v>
      </c>
      <c r="T4472" s="24">
        <f>IF(S4472="E",SUM($R$5:R4472),0)</f>
        <v>0</v>
      </c>
      <c r="U4472" s="143">
        <f t="shared" si="949"/>
        <v>0</v>
      </c>
    </row>
    <row r="4473" spans="1:41" x14ac:dyDescent="0.25">
      <c r="A4473" s="6">
        <v>45.73</v>
      </c>
      <c r="B4473" s="31" t="s">
        <v>90</v>
      </c>
      <c r="D4473" s="87">
        <v>293729000012</v>
      </c>
      <c r="E4473" s="3">
        <v>0.6</v>
      </c>
      <c r="K4473" s="3">
        <f t="shared" si="950"/>
        <v>3298</v>
      </c>
      <c r="L4473" s="97" t="str">
        <f>IF(TRIM('Ek.3-A'!F4473)&lt;&gt;"","var","yok")</f>
        <v>yok</v>
      </c>
      <c r="M4473" s="5" t="str">
        <f>IF('Ek.3-A'!F4473="", "", IF(VLOOKUP('Ek.3-A'!F4473, Veriler!D:E, 2, 0)=0, "", VLOOKUP('Ek.3-A'!F4473, Veriler!D:E, 2, 0)))</f>
        <v/>
      </c>
      <c r="N4473" s="5" t="str">
        <f>IF('Ek.3-A'!P4473="", "", 'Ek.3-A'!P4473)</f>
        <v/>
      </c>
      <c r="O4473" s="142">
        <f>'Ek.3-A'!S4473</f>
        <v>0</v>
      </c>
      <c r="P4473" s="143" t="str">
        <f>'Ek.3-A'!L4473</f>
        <v/>
      </c>
      <c r="Q4473" s="24" t="str">
        <f>'Ek.3-A'!M4473</f>
        <v/>
      </c>
      <c r="R4473" s="24">
        <f t="shared" si="947"/>
        <v>0</v>
      </c>
      <c r="S4473" s="141" t="str">
        <f t="shared" si="948"/>
        <v>H</v>
      </c>
      <c r="T4473" s="24">
        <f>IF(S4473="E",SUM($R$5:R4473),0)</f>
        <v>0</v>
      </c>
      <c r="U4473" s="143">
        <f t="shared" si="949"/>
        <v>0</v>
      </c>
    </row>
    <row r="4474" spans="1:41" x14ac:dyDescent="0.25">
      <c r="A4474" s="6">
        <v>45.74</v>
      </c>
      <c r="B4474" s="31" t="s">
        <v>90</v>
      </c>
      <c r="D4474" s="89">
        <v>291739200000</v>
      </c>
      <c r="E4474" s="3">
        <v>0.6</v>
      </c>
      <c r="K4474" s="3">
        <f t="shared" si="950"/>
        <v>3299</v>
      </c>
      <c r="L4474" s="97" t="str">
        <f>IF(TRIM('Ek.3-A'!F4474)&lt;&gt;"","var","yok")</f>
        <v>yok</v>
      </c>
      <c r="M4474" s="5" t="str">
        <f>IF('Ek.3-A'!F4474="", "", IF(VLOOKUP('Ek.3-A'!F4474, Veriler!D:E, 2, 0)=0, "", VLOOKUP('Ek.3-A'!F4474, Veriler!D:E, 2, 0)))</f>
        <v/>
      </c>
      <c r="N4474" s="5" t="str">
        <f>IF('Ek.3-A'!P4474="", "", 'Ek.3-A'!P4474)</f>
        <v/>
      </c>
      <c r="O4474" s="142">
        <f>'Ek.3-A'!S4474</f>
        <v>0</v>
      </c>
      <c r="P4474" s="143" t="str">
        <f>'Ek.3-A'!L4474</f>
        <v/>
      </c>
      <c r="Q4474" s="24" t="str">
        <f>'Ek.3-A'!M4474</f>
        <v/>
      </c>
      <c r="R4474" s="24">
        <f t="shared" si="947"/>
        <v>0</v>
      </c>
      <c r="S4474" s="141" t="str">
        <f t="shared" si="948"/>
        <v>H</v>
      </c>
      <c r="T4474" s="24">
        <f>IF(S4474="E",SUM($R$5:R4474),0)</f>
        <v>0</v>
      </c>
      <c r="U4474" s="143">
        <f t="shared" si="949"/>
        <v>0</v>
      </c>
    </row>
    <row r="4475" spans="1:41" x14ac:dyDescent="0.25">
      <c r="A4475" s="6">
        <v>45.75</v>
      </c>
      <c r="B4475" s="31" t="s">
        <v>90</v>
      </c>
      <c r="D4475" s="87">
        <v>292090101912</v>
      </c>
      <c r="E4475" s="3">
        <v>0.6</v>
      </c>
      <c r="K4475" s="3">
        <f t="shared" si="950"/>
        <v>3300</v>
      </c>
      <c r="L4475" s="97" t="str">
        <f>IF(TRIM('Ek.3-A'!F4475)&lt;&gt;"","var","yok")</f>
        <v>yok</v>
      </c>
      <c r="M4475" s="5" t="str">
        <f>IF('Ek.3-A'!F4475="", "", IF(VLOOKUP('Ek.3-A'!F4475, Veriler!D:E, 2, 0)=0, "", VLOOKUP('Ek.3-A'!F4475, Veriler!D:E, 2, 0)))</f>
        <v/>
      </c>
      <c r="N4475" s="5" t="str">
        <f>IF('Ek.3-A'!P4475="", "", 'Ek.3-A'!P4475)</f>
        <v/>
      </c>
      <c r="O4475" s="142">
        <f>'Ek.3-A'!S4475</f>
        <v>0</v>
      </c>
      <c r="P4475" s="143" t="str">
        <f>'Ek.3-A'!L4475</f>
        <v/>
      </c>
      <c r="Q4475" s="24" t="str">
        <f>'Ek.3-A'!M4475</f>
        <v/>
      </c>
      <c r="R4475" s="24">
        <f t="shared" si="947"/>
        <v>0</v>
      </c>
      <c r="S4475" s="141" t="str">
        <f t="shared" si="948"/>
        <v>H</v>
      </c>
      <c r="T4475" s="24">
        <f>IF(S4475="E",SUM($R$5:R4475),0)</f>
        <v>0</v>
      </c>
      <c r="U4475" s="143">
        <f t="shared" si="949"/>
        <v>0</v>
      </c>
    </row>
    <row r="4476" spans="1:41" x14ac:dyDescent="0.25">
      <c r="A4476" s="6">
        <v>45.76</v>
      </c>
      <c r="B4476" s="31" t="s">
        <v>90</v>
      </c>
      <c r="D4476" s="89">
        <v>293030000011</v>
      </c>
      <c r="E4476" s="3">
        <v>0.6</v>
      </c>
      <c r="K4476" s="3">
        <f t="shared" si="950"/>
        <v>3301</v>
      </c>
      <c r="L4476" s="97" t="str">
        <f>IF(TRIM('Ek.3-A'!F4476)&lt;&gt;"","var","yok")</f>
        <v>yok</v>
      </c>
      <c r="M4476" s="5" t="str">
        <f>IF('Ek.3-A'!F4476="", "", IF(VLOOKUP('Ek.3-A'!F4476, Veriler!D:E, 2, 0)=0, "", VLOOKUP('Ek.3-A'!F4476, Veriler!D:E, 2, 0)))</f>
        <v/>
      </c>
      <c r="N4476" s="5" t="str">
        <f>IF('Ek.3-A'!P4476="", "", 'Ek.3-A'!P4476)</f>
        <v/>
      </c>
      <c r="O4476" s="142">
        <f>'Ek.3-A'!S4476</f>
        <v>0</v>
      </c>
      <c r="P4476" s="143" t="str">
        <f>'Ek.3-A'!L4476</f>
        <v/>
      </c>
      <c r="Q4476" s="24" t="str">
        <f>'Ek.3-A'!M4476</f>
        <v/>
      </c>
      <c r="R4476" s="24">
        <f t="shared" si="947"/>
        <v>0</v>
      </c>
      <c r="S4476" s="141" t="str">
        <f t="shared" si="948"/>
        <v>H</v>
      </c>
      <c r="T4476" s="24">
        <f>IF(S4476="E",SUM($R$5:R4476),0)</f>
        <v>0</v>
      </c>
      <c r="U4476" s="143">
        <f t="shared" si="949"/>
        <v>0</v>
      </c>
    </row>
    <row r="4477" spans="1:41" x14ac:dyDescent="0.25">
      <c r="A4477" s="6">
        <v>45.77</v>
      </c>
      <c r="B4477" s="31" t="s">
        <v>90</v>
      </c>
      <c r="D4477" s="87">
        <v>293211000000</v>
      </c>
      <c r="E4477" s="3">
        <v>0.6</v>
      </c>
      <c r="K4477" s="3">
        <f t="shared" si="950"/>
        <v>3302</v>
      </c>
      <c r="L4477" s="97" t="str">
        <f>IF(TRIM('Ek.3-A'!F4477)&lt;&gt;"","var","yok")</f>
        <v>yok</v>
      </c>
      <c r="M4477" s="5" t="str">
        <f>IF('Ek.3-A'!F4477="", "", IF(VLOOKUP('Ek.3-A'!F4477, Veriler!D:E, 2, 0)=0, "", VLOOKUP('Ek.3-A'!F4477, Veriler!D:E, 2, 0)))</f>
        <v/>
      </c>
      <c r="N4477" s="5" t="str">
        <f>IF('Ek.3-A'!P4477="", "", 'Ek.3-A'!P4477)</f>
        <v/>
      </c>
      <c r="O4477" s="142">
        <f>'Ek.3-A'!S4477</f>
        <v>0</v>
      </c>
      <c r="P4477" s="143" t="str">
        <f>'Ek.3-A'!L4477</f>
        <v/>
      </c>
      <c r="Q4477" s="24" t="str">
        <f>'Ek.3-A'!M4477</f>
        <v/>
      </c>
      <c r="R4477" s="24">
        <f t="shared" si="947"/>
        <v>0</v>
      </c>
      <c r="S4477" s="141" t="str">
        <f t="shared" si="948"/>
        <v>H</v>
      </c>
      <c r="T4477" s="24">
        <f>IF(S4477="E",SUM($R$5:R4477),0)</f>
        <v>0</v>
      </c>
      <c r="U4477" s="143">
        <f t="shared" si="949"/>
        <v>0</v>
      </c>
    </row>
    <row r="4478" spans="1:41" x14ac:dyDescent="0.25">
      <c r="A4478" s="6">
        <v>45.78</v>
      </c>
      <c r="B4478" s="31" t="s">
        <v>90</v>
      </c>
      <c r="D4478" s="89">
        <v>293213000012</v>
      </c>
      <c r="E4478" s="3">
        <v>0.6</v>
      </c>
      <c r="K4478" s="3">
        <f t="shared" si="950"/>
        <v>3303</v>
      </c>
      <c r="L4478" s="97" t="str">
        <f>IF(TRIM('Ek.3-A'!F4478)&lt;&gt;"","var","yok")</f>
        <v>yok</v>
      </c>
      <c r="M4478" s="5" t="str">
        <f>IF('Ek.3-A'!F4478="", "", IF(VLOOKUP('Ek.3-A'!F4478, Veriler!D:E, 2, 0)=0, "", VLOOKUP('Ek.3-A'!F4478, Veriler!D:E, 2, 0)))</f>
        <v/>
      </c>
      <c r="N4478" s="5" t="str">
        <f>IF('Ek.3-A'!P4478="", "", 'Ek.3-A'!P4478)</f>
        <v/>
      </c>
      <c r="O4478" s="142">
        <f>'Ek.3-A'!S4478</f>
        <v>0</v>
      </c>
      <c r="P4478" s="143" t="str">
        <f>'Ek.3-A'!L4478</f>
        <v/>
      </c>
      <c r="Q4478" s="24" t="str">
        <f>'Ek.3-A'!M4478</f>
        <v/>
      </c>
      <c r="R4478" s="24">
        <f t="shared" si="947"/>
        <v>0</v>
      </c>
      <c r="S4478" s="141" t="str">
        <f t="shared" si="948"/>
        <v>H</v>
      </c>
      <c r="T4478" s="24">
        <f>IF(S4478="E",SUM($R$5:R4478),0)</f>
        <v>0</v>
      </c>
      <c r="U4478" s="143">
        <f t="shared" si="949"/>
        <v>0</v>
      </c>
    </row>
    <row r="4479" spans="1:41" x14ac:dyDescent="0.25">
      <c r="A4479" s="6">
        <v>45.79</v>
      </c>
      <c r="B4479" s="31" t="s">
        <v>90</v>
      </c>
      <c r="D4479" s="88">
        <v>293295000000</v>
      </c>
      <c r="E4479" s="3">
        <v>0.6</v>
      </c>
      <c r="K4479" s="3">
        <f t="shared" si="950"/>
        <v>3304</v>
      </c>
      <c r="L4479" s="97" t="str">
        <f>IF(TRIM('Ek.3-A'!F4479)&lt;&gt;"","var","yok")</f>
        <v>yok</v>
      </c>
      <c r="M4479" s="5" t="str">
        <f>IF('Ek.3-A'!F4479="", "", IF(VLOOKUP('Ek.3-A'!F4479, Veriler!D:E, 2, 0)=0, "", VLOOKUP('Ek.3-A'!F4479, Veriler!D:E, 2, 0)))</f>
        <v/>
      </c>
      <c r="N4479" s="5" t="str">
        <f>IF('Ek.3-A'!P4479="", "", 'Ek.3-A'!P4479)</f>
        <v/>
      </c>
      <c r="O4479" s="142">
        <f>'Ek.3-A'!S4479</f>
        <v>0</v>
      </c>
      <c r="P4479" s="143" t="str">
        <f>'Ek.3-A'!L4479</f>
        <v/>
      </c>
      <c r="Q4479" s="24" t="str">
        <f>'Ek.3-A'!M4479</f>
        <v/>
      </c>
      <c r="R4479" s="24">
        <f t="shared" si="947"/>
        <v>0</v>
      </c>
      <c r="S4479" s="141" t="str">
        <f t="shared" si="948"/>
        <v>H</v>
      </c>
      <c r="T4479" s="24">
        <f>IF(S4479="E",SUM($R$5:R4479),0)</f>
        <v>0</v>
      </c>
      <c r="U4479" s="143">
        <f t="shared" si="949"/>
        <v>0</v>
      </c>
    </row>
    <row r="4480" spans="1:41" x14ac:dyDescent="0.25">
      <c r="A4480" s="6">
        <v>45.8</v>
      </c>
      <c r="B4480" s="31" t="s">
        <v>90</v>
      </c>
      <c r="D4480" s="85">
        <v>290323000000</v>
      </c>
      <c r="E4480" s="3">
        <v>0.6</v>
      </c>
      <c r="T4480" s="24"/>
      <c r="U4480" s="25"/>
      <c r="AO4480" s="140">
        <f>'Ek.3-A'!L4480</f>
        <v>0</v>
      </c>
    </row>
    <row r="4481" spans="1:21" x14ac:dyDescent="0.25">
      <c r="A4481" s="6">
        <v>45.81</v>
      </c>
      <c r="B4481" s="31" t="s">
        <v>90</v>
      </c>
      <c r="D4481" s="90">
        <v>292159900012</v>
      </c>
      <c r="E4481" s="3">
        <v>0.6</v>
      </c>
      <c r="T4481" s="24"/>
      <c r="U4481" s="25"/>
    </row>
    <row r="4482" spans="1:21" x14ac:dyDescent="0.25">
      <c r="A4482" s="6">
        <v>45.82</v>
      </c>
      <c r="B4482" s="31" t="s">
        <v>90</v>
      </c>
      <c r="D4482" s="91">
        <v>292390001011</v>
      </c>
      <c r="E4482" s="3">
        <v>0.6</v>
      </c>
      <c r="T4482" s="24"/>
      <c r="U4482" s="25"/>
    </row>
    <row r="4483" spans="1:21" x14ac:dyDescent="0.25">
      <c r="A4483" s="6">
        <v>45.83</v>
      </c>
      <c r="B4483" s="31" t="s">
        <v>90</v>
      </c>
      <c r="D4483" s="88">
        <v>290949809012</v>
      </c>
      <c r="E4483" s="3">
        <v>0.6</v>
      </c>
      <c r="T4483" s="24"/>
      <c r="U4483" s="25"/>
    </row>
    <row r="4484" spans="1:21" x14ac:dyDescent="0.25">
      <c r="A4484" s="6">
        <v>45.84</v>
      </c>
      <c r="B4484" s="31" t="s">
        <v>90</v>
      </c>
      <c r="D4484" s="85">
        <v>292090701915</v>
      </c>
      <c r="E4484" s="3">
        <v>0.6</v>
      </c>
      <c r="T4484" s="24"/>
      <c r="U4484" s="25"/>
    </row>
    <row r="4485" spans="1:21" x14ac:dyDescent="0.25">
      <c r="A4485" s="6">
        <v>45.85</v>
      </c>
      <c r="B4485" s="31" t="s">
        <v>90</v>
      </c>
      <c r="D4485" s="90">
        <v>294130000011</v>
      </c>
      <c r="E4485" s="3">
        <v>0.6</v>
      </c>
      <c r="T4485" s="24"/>
      <c r="U4485" s="25"/>
    </row>
    <row r="4486" spans="1:21" x14ac:dyDescent="0.25">
      <c r="A4486" s="6">
        <v>45.86</v>
      </c>
      <c r="B4486" s="31" t="s">
        <v>90</v>
      </c>
      <c r="D4486" s="91">
        <v>294130000012</v>
      </c>
      <c r="E4486" s="3">
        <v>0.6</v>
      </c>
      <c r="T4486" s="24"/>
      <c r="U4486" s="25"/>
    </row>
    <row r="4487" spans="1:21" x14ac:dyDescent="0.25">
      <c r="A4487" s="6">
        <v>45.87</v>
      </c>
      <c r="B4487" s="31" t="s">
        <v>90</v>
      </c>
      <c r="D4487" s="87">
        <v>350400900011</v>
      </c>
      <c r="E4487" s="3">
        <v>0.6</v>
      </c>
      <c r="T4487" s="24"/>
      <c r="U4487" s="25"/>
    </row>
    <row r="4488" spans="1:21" x14ac:dyDescent="0.25">
      <c r="A4488" s="6">
        <v>45.88</v>
      </c>
      <c r="B4488" s="31" t="s">
        <v>90</v>
      </c>
      <c r="D4488" s="92">
        <v>293359950033</v>
      </c>
      <c r="E4488" s="3">
        <v>0.6</v>
      </c>
      <c r="T4488" s="24"/>
      <c r="U4488" s="25"/>
    </row>
    <row r="4489" spans="1:21" x14ac:dyDescent="0.25">
      <c r="A4489" s="6">
        <v>45.89</v>
      </c>
      <c r="B4489" s="31" t="s">
        <v>90</v>
      </c>
      <c r="D4489" s="93">
        <v>841920000011</v>
      </c>
      <c r="E4489" s="3">
        <v>0.6</v>
      </c>
      <c r="K4489" s="3">
        <f>K4479+1</f>
        <v>3305</v>
      </c>
      <c r="L4489" s="97" t="str">
        <f>IF(TRIM('Ek.3-A'!F4489)&lt;&gt;"","var","yok")</f>
        <v>yok</v>
      </c>
      <c r="M4489" s="5" t="str">
        <f>IF('Ek.3-A'!F4489="", "", IF(VLOOKUP('Ek.3-A'!F4489, Veriler!D:E, 2, 0)=0, "", VLOOKUP('Ek.3-A'!F4489, Veriler!D:E, 2, 0)))</f>
        <v/>
      </c>
      <c r="N4489" s="5" t="str">
        <f>IF('Ek.3-A'!P4489="", "", 'Ek.3-A'!P4489)</f>
        <v/>
      </c>
      <c r="O4489" s="142">
        <f>'Ek.3-A'!S4489</f>
        <v>0</v>
      </c>
      <c r="P4489" s="143" t="str">
        <f>'Ek.3-A'!L4489</f>
        <v/>
      </c>
      <c r="Q4489" s="24" t="str">
        <f>'Ek.3-A'!M4489</f>
        <v/>
      </c>
      <c r="R4489" s="24">
        <f t="shared" ref="R4489:R4502" si="951">IF(L4489="var",0,IF(Q4489&lt;=0.005,Q4489,0))</f>
        <v>0</v>
      </c>
      <c r="S4489" s="141" t="str">
        <f t="shared" ref="S4489:S4502" si="952">IF(Q4489&lt;=0.005,"E","H")</f>
        <v>H</v>
      </c>
      <c r="T4489" s="24">
        <f>IF(S4489="E",SUM($R$5:R4489),0)</f>
        <v>0</v>
      </c>
      <c r="U4489" s="143">
        <f t="shared" ref="U4489:U4502" si="953">IF(T4489&lt;=0.1, O4489, IF(R4489&gt;$G$2, R4489*O4489, $G$2*O4489))</f>
        <v>0</v>
      </c>
    </row>
    <row r="4490" spans="1:21" x14ac:dyDescent="0.25">
      <c r="A4490" s="6">
        <v>45.9</v>
      </c>
      <c r="B4490" s="31" t="s">
        <v>90</v>
      </c>
      <c r="D4490" s="90">
        <v>841920000019</v>
      </c>
      <c r="E4490" s="3">
        <v>0.6</v>
      </c>
      <c r="K4490" s="3">
        <f t="shared" ref="K4490:K4502" si="954">K4489+1</f>
        <v>3306</v>
      </c>
      <c r="L4490" s="97" t="str">
        <f>IF(TRIM('Ek.3-A'!F4490)&lt;&gt;"","var","yok")</f>
        <v>yok</v>
      </c>
      <c r="M4490" s="5" t="str">
        <f>IF('Ek.3-A'!F4490="", "", IF(VLOOKUP('Ek.3-A'!F4490, Veriler!D:E, 2, 0)=0, "", VLOOKUP('Ek.3-A'!F4490, Veriler!D:E, 2, 0)))</f>
        <v/>
      </c>
      <c r="N4490" s="5" t="str">
        <f>IF('Ek.3-A'!P4490="", "", 'Ek.3-A'!P4490)</f>
        <v/>
      </c>
      <c r="O4490" s="142">
        <f>'Ek.3-A'!S4490</f>
        <v>0</v>
      </c>
      <c r="P4490" s="143" t="str">
        <f>'Ek.3-A'!L4490</f>
        <v/>
      </c>
      <c r="Q4490" s="24" t="str">
        <f>'Ek.3-A'!M4490</f>
        <v/>
      </c>
      <c r="R4490" s="24">
        <f t="shared" si="951"/>
        <v>0</v>
      </c>
      <c r="S4490" s="141" t="str">
        <f t="shared" si="952"/>
        <v>H</v>
      </c>
      <c r="T4490" s="24">
        <f>IF(S4490="E",SUM($R$5:R4490),0)</f>
        <v>0</v>
      </c>
      <c r="U4490" s="143">
        <f t="shared" si="953"/>
        <v>0</v>
      </c>
    </row>
    <row r="4491" spans="1:21" x14ac:dyDescent="0.25">
      <c r="A4491" s="6">
        <v>45.91</v>
      </c>
      <c r="B4491" s="31" t="s">
        <v>90</v>
      </c>
      <c r="D4491" s="91">
        <v>841990150000</v>
      </c>
      <c r="E4491" s="3">
        <v>0.6</v>
      </c>
      <c r="K4491" s="3">
        <f t="shared" si="954"/>
        <v>3307</v>
      </c>
      <c r="L4491" s="97" t="str">
        <f>IF(TRIM('Ek.3-A'!F4491)&lt;&gt;"","var","yok")</f>
        <v>yok</v>
      </c>
      <c r="M4491" s="5" t="str">
        <f>IF('Ek.3-A'!F4491="", "", IF(VLOOKUP('Ek.3-A'!F4491, Veriler!D:E, 2, 0)=0, "", VLOOKUP('Ek.3-A'!F4491, Veriler!D:E, 2, 0)))</f>
        <v/>
      </c>
      <c r="N4491" s="5" t="str">
        <f>IF('Ek.3-A'!P4491="", "", 'Ek.3-A'!P4491)</f>
        <v/>
      </c>
      <c r="O4491" s="142">
        <f>'Ek.3-A'!S4491</f>
        <v>0</v>
      </c>
      <c r="P4491" s="143" t="str">
        <f>'Ek.3-A'!L4491</f>
        <v/>
      </c>
      <c r="Q4491" s="24" t="str">
        <f>'Ek.3-A'!M4491</f>
        <v/>
      </c>
      <c r="R4491" s="24">
        <f t="shared" si="951"/>
        <v>0</v>
      </c>
      <c r="S4491" s="141" t="str">
        <f t="shared" si="952"/>
        <v>H</v>
      </c>
      <c r="T4491" s="24">
        <f>IF(S4491="E",SUM($R$5:R4491),0)</f>
        <v>0</v>
      </c>
      <c r="U4491" s="143">
        <f t="shared" si="953"/>
        <v>0</v>
      </c>
    </row>
    <row r="4492" spans="1:21" x14ac:dyDescent="0.25">
      <c r="A4492" s="6">
        <v>45.92</v>
      </c>
      <c r="B4492" s="31" t="s">
        <v>90</v>
      </c>
      <c r="D4492" s="93">
        <v>902214000000</v>
      </c>
      <c r="E4492" s="3">
        <v>0.6</v>
      </c>
      <c r="K4492" s="3">
        <f t="shared" si="954"/>
        <v>3308</v>
      </c>
      <c r="L4492" s="97" t="str">
        <f>IF(TRIM('Ek.3-A'!F4492)&lt;&gt;"","var","yok")</f>
        <v>yok</v>
      </c>
      <c r="M4492" s="5" t="str">
        <f>IF('Ek.3-A'!F4492="", "", IF(VLOOKUP('Ek.3-A'!F4492, Veriler!D:E, 2, 0)=0, "", VLOOKUP('Ek.3-A'!F4492, Veriler!D:E, 2, 0)))</f>
        <v/>
      </c>
      <c r="N4492" s="5" t="str">
        <f>IF('Ek.3-A'!P4492="", "", 'Ek.3-A'!P4492)</f>
        <v/>
      </c>
      <c r="O4492" s="142">
        <f>'Ek.3-A'!S4492</f>
        <v>0</v>
      </c>
      <c r="P4492" s="143" t="str">
        <f>'Ek.3-A'!L4492</f>
        <v/>
      </c>
      <c r="Q4492" s="24" t="str">
        <f>'Ek.3-A'!M4492</f>
        <v/>
      </c>
      <c r="R4492" s="24">
        <f t="shared" si="951"/>
        <v>0</v>
      </c>
      <c r="S4492" s="141" t="str">
        <f t="shared" si="952"/>
        <v>H</v>
      </c>
      <c r="T4492" s="24">
        <f>IF(S4492="E",SUM($R$5:R4492),0)</f>
        <v>0</v>
      </c>
      <c r="U4492" s="143">
        <f t="shared" si="953"/>
        <v>0</v>
      </c>
    </row>
    <row r="4493" spans="1:21" x14ac:dyDescent="0.25">
      <c r="A4493" s="6">
        <v>45.93</v>
      </c>
      <c r="B4493" s="31" t="s">
        <v>90</v>
      </c>
      <c r="D4493" s="90">
        <v>901890840019</v>
      </c>
      <c r="E4493" s="3">
        <v>0.6</v>
      </c>
      <c r="K4493" s="3">
        <f t="shared" si="954"/>
        <v>3309</v>
      </c>
      <c r="L4493" s="97" t="str">
        <f>IF(TRIM('Ek.3-A'!F4493)&lt;&gt;"","var","yok")</f>
        <v>yok</v>
      </c>
      <c r="M4493" s="5" t="str">
        <f>IF('Ek.3-A'!F4493="", "", IF(VLOOKUP('Ek.3-A'!F4493, Veriler!D:E, 2, 0)=0, "", VLOOKUP('Ek.3-A'!F4493, Veriler!D:E, 2, 0)))</f>
        <v/>
      </c>
      <c r="N4493" s="5" t="str">
        <f>IF('Ek.3-A'!P4493="", "", 'Ek.3-A'!P4493)</f>
        <v/>
      </c>
      <c r="O4493" s="142">
        <f>'Ek.3-A'!S4493</f>
        <v>0</v>
      </c>
      <c r="P4493" s="143" t="str">
        <f>'Ek.3-A'!L4493</f>
        <v/>
      </c>
      <c r="Q4493" s="24" t="str">
        <f>'Ek.3-A'!M4493</f>
        <v/>
      </c>
      <c r="R4493" s="24">
        <f t="shared" si="951"/>
        <v>0</v>
      </c>
      <c r="S4493" s="141" t="str">
        <f t="shared" si="952"/>
        <v>H</v>
      </c>
      <c r="T4493" s="24">
        <f>IF(S4493="E",SUM($R$5:R4493),0)</f>
        <v>0</v>
      </c>
      <c r="U4493" s="143">
        <f t="shared" si="953"/>
        <v>0</v>
      </c>
    </row>
    <row r="4494" spans="1:21" x14ac:dyDescent="0.25">
      <c r="A4494" s="6">
        <v>45.94</v>
      </c>
      <c r="B4494" s="31" t="s">
        <v>90</v>
      </c>
      <c r="D4494" s="91">
        <v>901890400000</v>
      </c>
      <c r="E4494" s="3">
        <v>0.6</v>
      </c>
      <c r="K4494" s="3">
        <f t="shared" si="954"/>
        <v>3310</v>
      </c>
      <c r="L4494" s="97" t="str">
        <f>IF(TRIM('Ek.3-A'!F4494)&lt;&gt;"","var","yok")</f>
        <v>yok</v>
      </c>
      <c r="M4494" s="5" t="str">
        <f>IF('Ek.3-A'!F4494="", "", IF(VLOOKUP('Ek.3-A'!F4494, Veriler!D:E, 2, 0)=0, "", VLOOKUP('Ek.3-A'!F4494, Veriler!D:E, 2, 0)))</f>
        <v/>
      </c>
      <c r="N4494" s="5" t="str">
        <f>IF('Ek.3-A'!P4494="", "", 'Ek.3-A'!P4494)</f>
        <v/>
      </c>
      <c r="O4494" s="142">
        <f>'Ek.3-A'!S4494</f>
        <v>0</v>
      </c>
      <c r="P4494" s="143" t="str">
        <f>'Ek.3-A'!L4494</f>
        <v/>
      </c>
      <c r="Q4494" s="24" t="str">
        <f>'Ek.3-A'!M4494</f>
        <v/>
      </c>
      <c r="R4494" s="24">
        <f t="shared" si="951"/>
        <v>0</v>
      </c>
      <c r="S4494" s="141" t="str">
        <f t="shared" si="952"/>
        <v>H</v>
      </c>
      <c r="T4494" s="24">
        <f>IF(S4494="E",SUM($R$5:R4494),0)</f>
        <v>0</v>
      </c>
      <c r="U4494" s="143">
        <f t="shared" si="953"/>
        <v>0</v>
      </c>
    </row>
    <row r="4495" spans="1:21" x14ac:dyDescent="0.25">
      <c r="A4495" s="6">
        <v>45.95</v>
      </c>
      <c r="B4495" s="31" t="s">
        <v>90</v>
      </c>
      <c r="D4495" s="93">
        <v>901890200000</v>
      </c>
      <c r="E4495" s="3">
        <v>0.6</v>
      </c>
      <c r="K4495" s="3">
        <f t="shared" si="954"/>
        <v>3311</v>
      </c>
      <c r="L4495" s="97" t="str">
        <f>IF(TRIM('Ek.3-A'!F4495)&lt;&gt;"","var","yok")</f>
        <v>yok</v>
      </c>
      <c r="M4495" s="5" t="str">
        <f>IF('Ek.3-A'!F4495="", "", IF(VLOOKUP('Ek.3-A'!F4495, Veriler!D:E, 2, 0)=0, "", VLOOKUP('Ek.3-A'!F4495, Veriler!D:E, 2, 0)))</f>
        <v/>
      </c>
      <c r="N4495" s="5" t="str">
        <f>IF('Ek.3-A'!P4495="", "", 'Ek.3-A'!P4495)</f>
        <v/>
      </c>
      <c r="O4495" s="142">
        <f>'Ek.3-A'!S4495</f>
        <v>0</v>
      </c>
      <c r="P4495" s="143" t="str">
        <f>'Ek.3-A'!L4495</f>
        <v/>
      </c>
      <c r="Q4495" s="24" t="str">
        <f>'Ek.3-A'!M4495</f>
        <v/>
      </c>
      <c r="R4495" s="24">
        <f t="shared" si="951"/>
        <v>0</v>
      </c>
      <c r="S4495" s="141" t="str">
        <f t="shared" si="952"/>
        <v>H</v>
      </c>
      <c r="T4495" s="24">
        <f>IF(S4495="E",SUM($R$5:R4495),0)</f>
        <v>0</v>
      </c>
      <c r="U4495" s="143">
        <f t="shared" si="953"/>
        <v>0</v>
      </c>
    </row>
    <row r="4496" spans="1:21" x14ac:dyDescent="0.25">
      <c r="A4496" s="6">
        <v>45.96</v>
      </c>
      <c r="B4496" s="31" t="s">
        <v>90</v>
      </c>
      <c r="D4496" s="90">
        <v>901820000000</v>
      </c>
      <c r="E4496" s="3">
        <v>0.6</v>
      </c>
      <c r="K4496" s="3">
        <f t="shared" si="954"/>
        <v>3312</v>
      </c>
      <c r="L4496" s="97" t="str">
        <f>IF(TRIM('Ek.3-A'!F4496)&lt;&gt;"","var","yok")</f>
        <v>yok</v>
      </c>
      <c r="M4496" s="5" t="str">
        <f>IF('Ek.3-A'!F4496="", "", IF(VLOOKUP('Ek.3-A'!F4496, Veriler!D:E, 2, 0)=0, "", VLOOKUP('Ek.3-A'!F4496, Veriler!D:E, 2, 0)))</f>
        <v/>
      </c>
      <c r="N4496" s="5" t="str">
        <f>IF('Ek.3-A'!P4496="", "", 'Ek.3-A'!P4496)</f>
        <v/>
      </c>
      <c r="O4496" s="142">
        <f>'Ek.3-A'!S4496</f>
        <v>0</v>
      </c>
      <c r="P4496" s="143" t="str">
        <f>'Ek.3-A'!L4496</f>
        <v/>
      </c>
      <c r="Q4496" s="24" t="str">
        <f>'Ek.3-A'!M4496</f>
        <v/>
      </c>
      <c r="R4496" s="24">
        <f t="shared" si="951"/>
        <v>0</v>
      </c>
      <c r="S4496" s="141" t="str">
        <f t="shared" si="952"/>
        <v>H</v>
      </c>
      <c r="T4496" s="24">
        <f>IF(S4496="E",SUM($R$5:R4496),0)</f>
        <v>0</v>
      </c>
      <c r="U4496" s="143">
        <f t="shared" si="953"/>
        <v>0</v>
      </c>
    </row>
    <row r="4497" spans="1:21" x14ac:dyDescent="0.25">
      <c r="A4497" s="6">
        <v>45.97</v>
      </c>
      <c r="B4497" s="31" t="s">
        <v>90</v>
      </c>
      <c r="D4497" s="91">
        <v>901890500019</v>
      </c>
      <c r="E4497" s="3">
        <v>0.6</v>
      </c>
      <c r="K4497" s="3">
        <f t="shared" si="954"/>
        <v>3313</v>
      </c>
      <c r="L4497" s="97" t="str">
        <f>IF(TRIM('Ek.3-A'!F4497)&lt;&gt;"","var","yok")</f>
        <v>yok</v>
      </c>
      <c r="M4497" s="5" t="str">
        <f>IF('Ek.3-A'!F4497="", "", IF(VLOOKUP('Ek.3-A'!F4497, Veriler!D:E, 2, 0)=0, "", VLOOKUP('Ek.3-A'!F4497, Veriler!D:E, 2, 0)))</f>
        <v/>
      </c>
      <c r="N4497" s="5" t="str">
        <f>IF('Ek.3-A'!P4497="", "", 'Ek.3-A'!P4497)</f>
        <v/>
      </c>
      <c r="O4497" s="142">
        <f>'Ek.3-A'!S4497</f>
        <v>0</v>
      </c>
      <c r="P4497" s="143" t="str">
        <f>'Ek.3-A'!L4497</f>
        <v/>
      </c>
      <c r="Q4497" s="24" t="str">
        <f>'Ek.3-A'!M4497</f>
        <v/>
      </c>
      <c r="R4497" s="24">
        <f t="shared" si="951"/>
        <v>0</v>
      </c>
      <c r="S4497" s="141" t="str">
        <f t="shared" si="952"/>
        <v>H</v>
      </c>
      <c r="T4497" s="24">
        <f>IF(S4497="E",SUM($R$5:R4497),0)</f>
        <v>0</v>
      </c>
      <c r="U4497" s="143">
        <f t="shared" si="953"/>
        <v>0</v>
      </c>
    </row>
    <row r="4498" spans="1:21" x14ac:dyDescent="0.25">
      <c r="A4498" s="6">
        <v>45.98</v>
      </c>
      <c r="B4498" s="31" t="s">
        <v>90</v>
      </c>
      <c r="D4498" s="87">
        <v>580126000000</v>
      </c>
      <c r="E4498" s="3">
        <v>0.6</v>
      </c>
      <c r="K4498" s="3">
        <f t="shared" si="954"/>
        <v>3314</v>
      </c>
      <c r="L4498" s="97" t="str">
        <f>IF(TRIM('Ek.3-A'!F4498)&lt;&gt;"","var","yok")</f>
        <v>yok</v>
      </c>
      <c r="M4498" s="5" t="str">
        <f>IF('Ek.3-A'!F4498="", "", IF(VLOOKUP('Ek.3-A'!F4498, Veriler!D:E, 2, 0)=0, "", VLOOKUP('Ek.3-A'!F4498, Veriler!D:E, 2, 0)))</f>
        <v/>
      </c>
      <c r="N4498" s="5" t="str">
        <f>IF('Ek.3-A'!P4498="", "", 'Ek.3-A'!P4498)</f>
        <v/>
      </c>
      <c r="O4498" s="142">
        <f>'Ek.3-A'!S4498</f>
        <v>0</v>
      </c>
      <c r="P4498" s="143" t="str">
        <f>'Ek.3-A'!L4498</f>
        <v/>
      </c>
      <c r="Q4498" s="24" t="str">
        <f>'Ek.3-A'!M4498</f>
        <v/>
      </c>
      <c r="R4498" s="24">
        <f t="shared" si="951"/>
        <v>0</v>
      </c>
      <c r="S4498" s="141" t="str">
        <f t="shared" si="952"/>
        <v>H</v>
      </c>
      <c r="T4498" s="24">
        <f>IF(S4498="E",SUM($R$5:R4498),0)</f>
        <v>0</v>
      </c>
      <c r="U4498" s="143">
        <f t="shared" si="953"/>
        <v>0</v>
      </c>
    </row>
    <row r="4499" spans="1:21" x14ac:dyDescent="0.25">
      <c r="A4499" s="6">
        <v>45.99</v>
      </c>
      <c r="B4499" s="31" t="s">
        <v>90</v>
      </c>
      <c r="D4499" s="89">
        <v>580136000000</v>
      </c>
      <c r="E4499" s="3">
        <v>0.6</v>
      </c>
      <c r="K4499" s="3">
        <f t="shared" si="954"/>
        <v>3315</v>
      </c>
      <c r="L4499" s="97" t="str">
        <f>IF(TRIM('Ek.3-A'!F4499)&lt;&gt;"","var","yok")</f>
        <v>yok</v>
      </c>
      <c r="M4499" s="5" t="str">
        <f>IF('Ek.3-A'!F4499="", "", IF(VLOOKUP('Ek.3-A'!F4499, Veriler!D:E, 2, 0)=0, "", VLOOKUP('Ek.3-A'!F4499, Veriler!D:E, 2, 0)))</f>
        <v/>
      </c>
      <c r="N4499" s="5" t="str">
        <f>IF('Ek.3-A'!P4499="", "", 'Ek.3-A'!P4499)</f>
        <v/>
      </c>
      <c r="O4499" s="142">
        <f>'Ek.3-A'!S4499</f>
        <v>0</v>
      </c>
      <c r="P4499" s="143" t="str">
        <f>'Ek.3-A'!L4499</f>
        <v/>
      </c>
      <c r="Q4499" s="24" t="str">
        <f>'Ek.3-A'!M4499</f>
        <v/>
      </c>
      <c r="R4499" s="24">
        <f t="shared" si="951"/>
        <v>0</v>
      </c>
      <c r="S4499" s="141" t="str">
        <f t="shared" si="952"/>
        <v>H</v>
      </c>
      <c r="T4499" s="24">
        <f>IF(S4499="E",SUM($R$5:R4499),0)</f>
        <v>0</v>
      </c>
      <c r="U4499" s="143">
        <f t="shared" si="953"/>
        <v>0</v>
      </c>
    </row>
    <row r="4500" spans="1:21" x14ac:dyDescent="0.25">
      <c r="A4500" s="6">
        <v>46</v>
      </c>
      <c r="B4500" s="31" t="s">
        <v>90</v>
      </c>
      <c r="D4500" s="87">
        <v>293499909022</v>
      </c>
      <c r="E4500" s="3">
        <v>0.6</v>
      </c>
      <c r="K4500" s="3">
        <f t="shared" si="954"/>
        <v>3316</v>
      </c>
      <c r="L4500" s="97" t="str">
        <f>IF(TRIM('Ek.3-A'!F4500)&lt;&gt;"","var","yok")</f>
        <v>yok</v>
      </c>
      <c r="M4500" s="5" t="str">
        <f>IF('Ek.3-A'!F4500="", "", IF(VLOOKUP('Ek.3-A'!F4500, Veriler!D:E, 2, 0)=0, "", VLOOKUP('Ek.3-A'!F4500, Veriler!D:E, 2, 0)))</f>
        <v/>
      </c>
      <c r="N4500" s="5" t="str">
        <f>IF('Ek.3-A'!P4500="", "", 'Ek.3-A'!P4500)</f>
        <v/>
      </c>
      <c r="O4500" s="142">
        <f>'Ek.3-A'!S4500</f>
        <v>0</v>
      </c>
      <c r="P4500" s="143" t="str">
        <f>'Ek.3-A'!L4500</f>
        <v/>
      </c>
      <c r="Q4500" s="24" t="str">
        <f>'Ek.3-A'!M4500</f>
        <v/>
      </c>
      <c r="R4500" s="24">
        <f t="shared" si="951"/>
        <v>0</v>
      </c>
      <c r="S4500" s="141" t="str">
        <f t="shared" si="952"/>
        <v>H</v>
      </c>
      <c r="T4500" s="24">
        <f>IF(S4500="E",SUM($R$5:R4500),0)</f>
        <v>0</v>
      </c>
      <c r="U4500" s="143">
        <f t="shared" si="953"/>
        <v>0</v>
      </c>
    </row>
    <row r="4501" spans="1:21" x14ac:dyDescent="0.25">
      <c r="A4501" s="6">
        <v>46.01</v>
      </c>
      <c r="B4501" s="31" t="s">
        <v>90</v>
      </c>
      <c r="D4501" s="89">
        <v>291521000012</v>
      </c>
      <c r="E4501" s="3">
        <v>0.6</v>
      </c>
      <c r="K4501" s="3">
        <f t="shared" si="954"/>
        <v>3317</v>
      </c>
      <c r="L4501" s="97" t="str">
        <f>IF(TRIM('Ek.3-A'!F4501)&lt;&gt;"","var","yok")</f>
        <v>yok</v>
      </c>
      <c r="M4501" s="5" t="str">
        <f>IF('Ek.3-A'!F4501="", "", IF(VLOOKUP('Ek.3-A'!F4501, Veriler!D:E, 2, 0)=0, "", VLOOKUP('Ek.3-A'!F4501, Veriler!D:E, 2, 0)))</f>
        <v/>
      </c>
      <c r="N4501" s="5" t="str">
        <f>IF('Ek.3-A'!P4501="", "", 'Ek.3-A'!P4501)</f>
        <v/>
      </c>
      <c r="O4501" s="142">
        <f>'Ek.3-A'!S4501</f>
        <v>0</v>
      </c>
      <c r="P4501" s="143" t="str">
        <f>'Ek.3-A'!L4501</f>
        <v/>
      </c>
      <c r="Q4501" s="24" t="str">
        <f>'Ek.3-A'!M4501</f>
        <v/>
      </c>
      <c r="R4501" s="24">
        <f t="shared" si="951"/>
        <v>0</v>
      </c>
      <c r="S4501" s="141" t="str">
        <f t="shared" si="952"/>
        <v>H</v>
      </c>
      <c r="T4501" s="24">
        <f>IF(S4501="E",SUM($R$5:R4501),0)</f>
        <v>0</v>
      </c>
      <c r="U4501" s="143">
        <f t="shared" si="953"/>
        <v>0</v>
      </c>
    </row>
    <row r="4502" spans="1:21" x14ac:dyDescent="0.25">
      <c r="A4502" s="6">
        <v>46.02</v>
      </c>
      <c r="B4502" s="31" t="s">
        <v>90</v>
      </c>
      <c r="D4502" s="87">
        <v>282200000012</v>
      </c>
      <c r="E4502" s="3">
        <v>0.6</v>
      </c>
      <c r="K4502" s="3">
        <f t="shared" si="954"/>
        <v>3318</v>
      </c>
      <c r="L4502" s="97" t="str">
        <f>IF(TRIM('Ek.3-A'!F4502)&lt;&gt;"","var","yok")</f>
        <v>yok</v>
      </c>
      <c r="M4502" s="5" t="str">
        <f>IF('Ek.3-A'!F4502="", "", IF(VLOOKUP('Ek.3-A'!F4502, Veriler!D:E, 2, 0)=0, "", VLOOKUP('Ek.3-A'!F4502, Veriler!D:E, 2, 0)))</f>
        <v/>
      </c>
      <c r="N4502" s="5" t="str">
        <f>IF('Ek.3-A'!P4502="", "", 'Ek.3-A'!P4502)</f>
        <v/>
      </c>
      <c r="O4502" s="142">
        <f>'Ek.3-A'!S4502</f>
        <v>0</v>
      </c>
      <c r="P4502" s="143" t="str">
        <f>'Ek.3-A'!L4502</f>
        <v/>
      </c>
      <c r="Q4502" s="24" t="str">
        <f>'Ek.3-A'!M4502</f>
        <v/>
      </c>
      <c r="R4502" s="24">
        <f t="shared" si="951"/>
        <v>0</v>
      </c>
      <c r="S4502" s="141" t="str">
        <f t="shared" si="952"/>
        <v>H</v>
      </c>
      <c r="T4502" s="24">
        <f>IF(S4502="E",SUM($R$5:R4502),0)</f>
        <v>0</v>
      </c>
      <c r="U4502" s="143">
        <f t="shared" si="953"/>
        <v>0</v>
      </c>
    </row>
    <row r="4503" spans="1:21" x14ac:dyDescent="0.25">
      <c r="A4503" s="6">
        <v>46.03</v>
      </c>
      <c r="B4503" s="31" t="s">
        <v>90</v>
      </c>
      <c r="D4503" s="89">
        <v>510539000011</v>
      </c>
      <c r="E4503" s="3">
        <v>0.6</v>
      </c>
      <c r="L4503" s="97"/>
      <c r="M4503" s="5"/>
      <c r="N4503" s="5"/>
      <c r="O4503" s="5"/>
      <c r="Q4503" s="23"/>
      <c r="T4503" s="24"/>
      <c r="U4503" s="25"/>
    </row>
    <row r="4504" spans="1:21" x14ac:dyDescent="0.25">
      <c r="A4504" s="6">
        <v>46.04</v>
      </c>
      <c r="B4504" s="31" t="s">
        <v>90</v>
      </c>
      <c r="D4504" s="87">
        <v>510820900011</v>
      </c>
      <c r="E4504" s="3">
        <v>0.6</v>
      </c>
      <c r="K4504" s="3">
        <f>K4502+1</f>
        <v>3319</v>
      </c>
      <c r="L4504" s="97" t="str">
        <f>IF(TRIM('Ek.3-A'!F4504)&lt;&gt;"","var","yok")</f>
        <v>yok</v>
      </c>
      <c r="M4504" s="5" t="str">
        <f>IF('Ek.3-A'!F4504="", "", IF(VLOOKUP('Ek.3-A'!F4504, Veriler!D:E, 2, 0)=0, "", VLOOKUP('Ek.3-A'!F4504, Veriler!D:E, 2, 0)))</f>
        <v/>
      </c>
      <c r="N4504" s="5" t="str">
        <f>IF('Ek.3-A'!P4504="", "", 'Ek.3-A'!P4504)</f>
        <v/>
      </c>
      <c r="O4504" s="142">
        <f>'Ek.3-A'!S4504</f>
        <v>0</v>
      </c>
      <c r="P4504" s="143" t="str">
        <f>'Ek.3-A'!L4504</f>
        <v/>
      </c>
      <c r="Q4504" s="24" t="str">
        <f>'Ek.3-A'!M4504</f>
        <v/>
      </c>
      <c r="R4504" s="24">
        <f t="shared" ref="R4504:R4517" si="955">IF(L4504="var",0,IF(Q4504&lt;=0.005,Q4504,0))</f>
        <v>0</v>
      </c>
      <c r="S4504" s="141" t="str">
        <f t="shared" ref="S4504:S4517" si="956">IF(Q4504&lt;=0.005,"E","H")</f>
        <v>H</v>
      </c>
      <c r="T4504" s="24">
        <f>IF(S4504="E",SUM($R$5:R4504),0)</f>
        <v>0</v>
      </c>
      <c r="U4504" s="143">
        <f t="shared" ref="U4504:U4517" si="957">IF(T4504&lt;=0.1, O4504, IF(R4504&gt;$G$2, R4504*O4504, $G$2*O4504))</f>
        <v>0</v>
      </c>
    </row>
    <row r="4505" spans="1:21" x14ac:dyDescent="0.25">
      <c r="A4505" s="6">
        <v>46.05</v>
      </c>
      <c r="B4505" s="31" t="s">
        <v>90</v>
      </c>
      <c r="D4505" s="89">
        <v>292244000012</v>
      </c>
      <c r="E4505" s="3">
        <v>0.6</v>
      </c>
      <c r="K4505" s="3">
        <f t="shared" ref="K4505:K4517" si="958">K4504+1</f>
        <v>3320</v>
      </c>
      <c r="L4505" s="97" t="str">
        <f>IF(TRIM('Ek.3-A'!F4505)&lt;&gt;"","var","yok")</f>
        <v>yok</v>
      </c>
      <c r="M4505" s="5" t="str">
        <f>IF('Ek.3-A'!F4505="", "", IF(VLOOKUP('Ek.3-A'!F4505, Veriler!D:E, 2, 0)=0, "", VLOOKUP('Ek.3-A'!F4505, Veriler!D:E, 2, 0)))</f>
        <v/>
      </c>
      <c r="N4505" s="5" t="str">
        <f>IF('Ek.3-A'!P4505="", "", 'Ek.3-A'!P4505)</f>
        <v/>
      </c>
      <c r="O4505" s="142">
        <f>'Ek.3-A'!S4505</f>
        <v>0</v>
      </c>
      <c r="P4505" s="143" t="str">
        <f>'Ek.3-A'!L4505</f>
        <v/>
      </c>
      <c r="Q4505" s="24" t="str">
        <f>'Ek.3-A'!M4505</f>
        <v/>
      </c>
      <c r="R4505" s="24">
        <f t="shared" si="955"/>
        <v>0</v>
      </c>
      <c r="S4505" s="141" t="str">
        <f t="shared" si="956"/>
        <v>H</v>
      </c>
      <c r="T4505" s="24">
        <f>IF(S4505="E",SUM($R$5:R4505),0)</f>
        <v>0</v>
      </c>
      <c r="U4505" s="143">
        <f t="shared" si="957"/>
        <v>0</v>
      </c>
    </row>
    <row r="4506" spans="1:21" x14ac:dyDescent="0.25">
      <c r="A4506" s="6">
        <v>46.06</v>
      </c>
      <c r="B4506" s="31" t="s">
        <v>90</v>
      </c>
      <c r="D4506" s="87">
        <v>290719901000</v>
      </c>
      <c r="E4506" s="3">
        <v>0.6</v>
      </c>
      <c r="K4506" s="3">
        <f t="shared" si="958"/>
        <v>3321</v>
      </c>
      <c r="L4506" s="97" t="str">
        <f>IF(TRIM('Ek.3-A'!F4506)&lt;&gt;"","var","yok")</f>
        <v>yok</v>
      </c>
      <c r="M4506" s="5" t="str">
        <f>IF('Ek.3-A'!F4506="", "", IF(VLOOKUP('Ek.3-A'!F4506, Veriler!D:E, 2, 0)=0, "", VLOOKUP('Ek.3-A'!F4506, Veriler!D:E, 2, 0)))</f>
        <v/>
      </c>
      <c r="N4506" s="5" t="str">
        <f>IF('Ek.3-A'!P4506="", "", 'Ek.3-A'!P4506)</f>
        <v/>
      </c>
      <c r="O4506" s="142">
        <f>'Ek.3-A'!S4506</f>
        <v>0</v>
      </c>
      <c r="P4506" s="143" t="str">
        <f>'Ek.3-A'!L4506</f>
        <v/>
      </c>
      <c r="Q4506" s="24" t="str">
        <f>'Ek.3-A'!M4506</f>
        <v/>
      </c>
      <c r="R4506" s="24">
        <f t="shared" si="955"/>
        <v>0</v>
      </c>
      <c r="S4506" s="141" t="str">
        <f t="shared" si="956"/>
        <v>H</v>
      </c>
      <c r="T4506" s="24">
        <f>IF(S4506="E",SUM($R$5:R4506),0)</f>
        <v>0</v>
      </c>
      <c r="U4506" s="143">
        <f t="shared" si="957"/>
        <v>0</v>
      </c>
    </row>
    <row r="4507" spans="1:21" x14ac:dyDescent="0.25">
      <c r="A4507" s="6">
        <v>46.07</v>
      </c>
      <c r="B4507" s="31" t="s">
        <v>90</v>
      </c>
      <c r="D4507" s="89">
        <v>293499902000</v>
      </c>
      <c r="E4507" s="3">
        <v>0.6</v>
      </c>
      <c r="K4507" s="3">
        <f t="shared" si="958"/>
        <v>3322</v>
      </c>
      <c r="L4507" s="97" t="str">
        <f>IF(TRIM('Ek.3-A'!F4507)&lt;&gt;"","var","yok")</f>
        <v>yok</v>
      </c>
      <c r="M4507" s="5" t="str">
        <f>IF('Ek.3-A'!F4507="", "", IF(VLOOKUP('Ek.3-A'!F4507, Veriler!D:E, 2, 0)=0, "", VLOOKUP('Ek.3-A'!F4507, Veriler!D:E, 2, 0)))</f>
        <v/>
      </c>
      <c r="N4507" s="5" t="str">
        <f>IF('Ek.3-A'!P4507="", "", 'Ek.3-A'!P4507)</f>
        <v/>
      </c>
      <c r="O4507" s="142">
        <f>'Ek.3-A'!S4507</f>
        <v>0</v>
      </c>
      <c r="P4507" s="143" t="str">
        <f>'Ek.3-A'!L4507</f>
        <v/>
      </c>
      <c r="Q4507" s="24" t="str">
        <f>'Ek.3-A'!M4507</f>
        <v/>
      </c>
      <c r="R4507" s="24">
        <f t="shared" si="955"/>
        <v>0</v>
      </c>
      <c r="S4507" s="141" t="str">
        <f t="shared" si="956"/>
        <v>H</v>
      </c>
      <c r="T4507" s="24">
        <f>IF(S4507="E",SUM($R$5:R4507),0)</f>
        <v>0</v>
      </c>
      <c r="U4507" s="143">
        <f t="shared" si="957"/>
        <v>0</v>
      </c>
    </row>
    <row r="4508" spans="1:21" x14ac:dyDescent="0.25">
      <c r="A4508" s="6">
        <v>46.08</v>
      </c>
      <c r="B4508" s="31" t="s">
        <v>90</v>
      </c>
      <c r="D4508" s="87">
        <v>281217000000</v>
      </c>
      <c r="E4508" s="3">
        <v>0.6</v>
      </c>
      <c r="K4508" s="3">
        <f t="shared" si="958"/>
        <v>3323</v>
      </c>
      <c r="L4508" s="97" t="str">
        <f>IF(TRIM('Ek.3-A'!F4508)&lt;&gt;"","var","yok")</f>
        <v>yok</v>
      </c>
      <c r="M4508" s="5" t="str">
        <f>IF('Ek.3-A'!F4508="", "", IF(VLOOKUP('Ek.3-A'!F4508, Veriler!D:E, 2, 0)=0, "", VLOOKUP('Ek.3-A'!F4508, Veriler!D:E, 2, 0)))</f>
        <v/>
      </c>
      <c r="N4508" s="5" t="str">
        <f>IF('Ek.3-A'!P4508="", "", 'Ek.3-A'!P4508)</f>
        <v/>
      </c>
      <c r="O4508" s="142">
        <f>'Ek.3-A'!S4508</f>
        <v>0</v>
      </c>
      <c r="P4508" s="143" t="str">
        <f>'Ek.3-A'!L4508</f>
        <v/>
      </c>
      <c r="Q4508" s="24" t="str">
        <f>'Ek.3-A'!M4508</f>
        <v/>
      </c>
      <c r="R4508" s="24">
        <f t="shared" si="955"/>
        <v>0</v>
      </c>
      <c r="S4508" s="141" t="str">
        <f t="shared" si="956"/>
        <v>H</v>
      </c>
      <c r="T4508" s="24">
        <f>IF(S4508="E",SUM($R$5:R4508),0)</f>
        <v>0</v>
      </c>
      <c r="U4508" s="143">
        <f t="shared" si="957"/>
        <v>0</v>
      </c>
    </row>
    <row r="4509" spans="1:21" x14ac:dyDescent="0.25">
      <c r="A4509" s="6">
        <v>46.09</v>
      </c>
      <c r="B4509" s="31" t="s">
        <v>90</v>
      </c>
      <c r="D4509" s="89">
        <v>293430100013</v>
      </c>
      <c r="E4509" s="3">
        <v>0.6</v>
      </c>
      <c r="K4509" s="3">
        <f t="shared" si="958"/>
        <v>3324</v>
      </c>
      <c r="L4509" s="97" t="str">
        <f>IF(TRIM('Ek.3-A'!F4509)&lt;&gt;"","var","yok")</f>
        <v>yok</v>
      </c>
      <c r="M4509" s="5" t="str">
        <f>IF('Ek.3-A'!F4509="", "", IF(VLOOKUP('Ek.3-A'!F4509, Veriler!D:E, 2, 0)=0, "", VLOOKUP('Ek.3-A'!F4509, Veriler!D:E, 2, 0)))</f>
        <v/>
      </c>
      <c r="N4509" s="5" t="str">
        <f>IF('Ek.3-A'!P4509="", "", 'Ek.3-A'!P4509)</f>
        <v/>
      </c>
      <c r="O4509" s="142">
        <f>'Ek.3-A'!S4509</f>
        <v>0</v>
      </c>
      <c r="P4509" s="143" t="str">
        <f>'Ek.3-A'!L4509</f>
        <v/>
      </c>
      <c r="Q4509" s="24" t="str">
        <f>'Ek.3-A'!M4509</f>
        <v/>
      </c>
      <c r="R4509" s="24">
        <f t="shared" si="955"/>
        <v>0</v>
      </c>
      <c r="S4509" s="141" t="str">
        <f t="shared" si="956"/>
        <v>H</v>
      </c>
      <c r="T4509" s="24">
        <f>IF(S4509="E",SUM($R$5:R4509),0)</f>
        <v>0</v>
      </c>
      <c r="U4509" s="143">
        <f t="shared" si="957"/>
        <v>0</v>
      </c>
    </row>
    <row r="4510" spans="1:21" x14ac:dyDescent="0.25">
      <c r="A4510" s="6">
        <v>46.1</v>
      </c>
      <c r="B4510" s="31" t="s">
        <v>90</v>
      </c>
      <c r="D4510" s="87">
        <v>293090981000</v>
      </c>
      <c r="E4510" s="3">
        <v>0.6</v>
      </c>
      <c r="K4510" s="3">
        <f t="shared" si="958"/>
        <v>3325</v>
      </c>
      <c r="L4510" s="97" t="str">
        <f>IF(TRIM('Ek.3-A'!F4510)&lt;&gt;"","var","yok")</f>
        <v>yok</v>
      </c>
      <c r="M4510" s="5" t="str">
        <f>IF('Ek.3-A'!F4510="", "", IF(VLOOKUP('Ek.3-A'!F4510, Veriler!D:E, 2, 0)=0, "", VLOOKUP('Ek.3-A'!F4510, Veriler!D:E, 2, 0)))</f>
        <v/>
      </c>
      <c r="N4510" s="5" t="str">
        <f>IF('Ek.3-A'!P4510="", "", 'Ek.3-A'!P4510)</f>
        <v/>
      </c>
      <c r="O4510" s="142">
        <f>'Ek.3-A'!S4510</f>
        <v>0</v>
      </c>
      <c r="P4510" s="143" t="str">
        <f>'Ek.3-A'!L4510</f>
        <v/>
      </c>
      <c r="Q4510" s="24" t="str">
        <f>'Ek.3-A'!M4510</f>
        <v/>
      </c>
      <c r="R4510" s="24">
        <f t="shared" si="955"/>
        <v>0</v>
      </c>
      <c r="S4510" s="141" t="str">
        <f t="shared" si="956"/>
        <v>H</v>
      </c>
      <c r="T4510" s="24">
        <f>IF(S4510="E",SUM($R$5:R4510),0)</f>
        <v>0</v>
      </c>
      <c r="U4510" s="143">
        <f t="shared" si="957"/>
        <v>0</v>
      </c>
    </row>
    <row r="4511" spans="1:21" x14ac:dyDescent="0.25">
      <c r="A4511" s="6">
        <v>46.11</v>
      </c>
      <c r="B4511" s="31" t="s">
        <v>90</v>
      </c>
      <c r="D4511" s="89">
        <v>293090951000</v>
      </c>
      <c r="E4511" s="3">
        <v>0.6</v>
      </c>
      <c r="K4511" s="3">
        <f t="shared" si="958"/>
        <v>3326</v>
      </c>
      <c r="L4511" s="97" t="str">
        <f>IF(TRIM('Ek.3-A'!F4511)&lt;&gt;"","var","yok")</f>
        <v>yok</v>
      </c>
      <c r="M4511" s="5" t="str">
        <f>IF('Ek.3-A'!F4511="", "", IF(VLOOKUP('Ek.3-A'!F4511, Veriler!D:E, 2, 0)=0, "", VLOOKUP('Ek.3-A'!F4511, Veriler!D:E, 2, 0)))</f>
        <v/>
      </c>
      <c r="N4511" s="5" t="str">
        <f>IF('Ek.3-A'!P4511="", "", 'Ek.3-A'!P4511)</f>
        <v/>
      </c>
      <c r="O4511" s="142">
        <f>'Ek.3-A'!S4511</f>
        <v>0</v>
      </c>
      <c r="P4511" s="143" t="str">
        <f>'Ek.3-A'!L4511</f>
        <v/>
      </c>
      <c r="Q4511" s="24" t="str">
        <f>'Ek.3-A'!M4511</f>
        <v/>
      </c>
      <c r="R4511" s="24">
        <f t="shared" si="955"/>
        <v>0</v>
      </c>
      <c r="S4511" s="141" t="str">
        <f t="shared" si="956"/>
        <v>H</v>
      </c>
      <c r="T4511" s="24">
        <f>IF(S4511="E",SUM($R$5:R4511),0)</f>
        <v>0</v>
      </c>
      <c r="U4511" s="143">
        <f t="shared" si="957"/>
        <v>0</v>
      </c>
    </row>
    <row r="4512" spans="1:21" x14ac:dyDescent="0.25">
      <c r="A4512" s="6">
        <v>46.12</v>
      </c>
      <c r="B4512" s="31" t="s">
        <v>90</v>
      </c>
      <c r="D4512" s="87">
        <v>284590900011</v>
      </c>
      <c r="E4512" s="3">
        <v>0.6</v>
      </c>
      <c r="K4512" s="3">
        <f t="shared" si="958"/>
        <v>3327</v>
      </c>
      <c r="L4512" s="97" t="str">
        <f>IF(TRIM('Ek.3-A'!F4512)&lt;&gt;"","var","yok")</f>
        <v>yok</v>
      </c>
      <c r="M4512" s="5" t="str">
        <f>IF('Ek.3-A'!F4512="", "", IF(VLOOKUP('Ek.3-A'!F4512, Veriler!D:E, 2, 0)=0, "", VLOOKUP('Ek.3-A'!F4512, Veriler!D:E, 2, 0)))</f>
        <v/>
      </c>
      <c r="N4512" s="5" t="str">
        <f>IF('Ek.3-A'!P4512="", "", 'Ek.3-A'!P4512)</f>
        <v/>
      </c>
      <c r="O4512" s="142">
        <f>'Ek.3-A'!S4512</f>
        <v>0</v>
      </c>
      <c r="P4512" s="143" t="str">
        <f>'Ek.3-A'!L4512</f>
        <v/>
      </c>
      <c r="Q4512" s="24" t="str">
        <f>'Ek.3-A'!M4512</f>
        <v/>
      </c>
      <c r="R4512" s="24">
        <f t="shared" si="955"/>
        <v>0</v>
      </c>
      <c r="S4512" s="141" t="str">
        <f t="shared" si="956"/>
        <v>H</v>
      </c>
      <c r="T4512" s="24">
        <f>IF(S4512="E",SUM($R$5:R4512),0)</f>
        <v>0</v>
      </c>
      <c r="U4512" s="143">
        <f t="shared" si="957"/>
        <v>0</v>
      </c>
    </row>
    <row r="4513" spans="1:41" x14ac:dyDescent="0.25">
      <c r="A4513" s="6">
        <v>46.13</v>
      </c>
      <c r="B4513" s="31" t="s">
        <v>90</v>
      </c>
      <c r="D4513" s="89">
        <v>292250009011</v>
      </c>
      <c r="E4513" s="3">
        <v>0.6</v>
      </c>
      <c r="K4513" s="3">
        <f t="shared" si="958"/>
        <v>3328</v>
      </c>
      <c r="L4513" s="97" t="str">
        <f>IF(TRIM('Ek.3-A'!F4513)&lt;&gt;"","var","yok")</f>
        <v>yok</v>
      </c>
      <c r="M4513" s="5" t="str">
        <f>IF('Ek.3-A'!F4513="", "", IF(VLOOKUP('Ek.3-A'!F4513, Veriler!D:E, 2, 0)=0, "", VLOOKUP('Ek.3-A'!F4513, Veriler!D:E, 2, 0)))</f>
        <v/>
      </c>
      <c r="N4513" s="5" t="str">
        <f>IF('Ek.3-A'!P4513="", "", 'Ek.3-A'!P4513)</f>
        <v/>
      </c>
      <c r="O4513" s="142">
        <f>'Ek.3-A'!S4513</f>
        <v>0</v>
      </c>
      <c r="P4513" s="143" t="str">
        <f>'Ek.3-A'!L4513</f>
        <v/>
      </c>
      <c r="Q4513" s="24" t="str">
        <f>'Ek.3-A'!M4513</f>
        <v/>
      </c>
      <c r="R4513" s="24">
        <f t="shared" si="955"/>
        <v>0</v>
      </c>
      <c r="S4513" s="141" t="str">
        <f t="shared" si="956"/>
        <v>H</v>
      </c>
      <c r="T4513" s="24">
        <f>IF(S4513="E",SUM($R$5:R4513),0)</f>
        <v>0</v>
      </c>
      <c r="U4513" s="143">
        <f t="shared" si="957"/>
        <v>0</v>
      </c>
    </row>
    <row r="4514" spans="1:41" x14ac:dyDescent="0.25">
      <c r="A4514" s="6">
        <v>46.14</v>
      </c>
      <c r="B4514" s="31" t="s">
        <v>90</v>
      </c>
      <c r="D4514" s="87">
        <v>294190000011</v>
      </c>
      <c r="E4514" s="3">
        <v>0.6</v>
      </c>
      <c r="K4514" s="3">
        <f t="shared" si="958"/>
        <v>3329</v>
      </c>
      <c r="L4514" s="97" t="str">
        <f>IF(TRIM('Ek.3-A'!F4514)&lt;&gt;"","var","yok")</f>
        <v>yok</v>
      </c>
      <c r="M4514" s="5" t="str">
        <f>IF('Ek.3-A'!F4514="", "", IF(VLOOKUP('Ek.3-A'!F4514, Veriler!D:E, 2, 0)=0, "", VLOOKUP('Ek.3-A'!F4514, Veriler!D:E, 2, 0)))</f>
        <v/>
      </c>
      <c r="N4514" s="5" t="str">
        <f>IF('Ek.3-A'!P4514="", "", 'Ek.3-A'!P4514)</f>
        <v/>
      </c>
      <c r="O4514" s="142">
        <f>'Ek.3-A'!S4514</f>
        <v>0</v>
      </c>
      <c r="P4514" s="143" t="str">
        <f>'Ek.3-A'!L4514</f>
        <v/>
      </c>
      <c r="Q4514" s="24" t="str">
        <f>'Ek.3-A'!M4514</f>
        <v/>
      </c>
      <c r="R4514" s="24">
        <f t="shared" si="955"/>
        <v>0</v>
      </c>
      <c r="S4514" s="141" t="str">
        <f t="shared" si="956"/>
        <v>H</v>
      </c>
      <c r="T4514" s="24">
        <f>IF(S4514="E",SUM($R$5:R4514),0)</f>
        <v>0</v>
      </c>
      <c r="U4514" s="143">
        <f t="shared" si="957"/>
        <v>0</v>
      </c>
    </row>
    <row r="4515" spans="1:41" x14ac:dyDescent="0.25">
      <c r="A4515" s="6">
        <v>46.15</v>
      </c>
      <c r="B4515" s="31" t="s">
        <v>90</v>
      </c>
      <c r="D4515" s="89">
        <v>284990500016</v>
      </c>
      <c r="E4515" s="3">
        <v>0.6</v>
      </c>
      <c r="K4515" s="3">
        <f t="shared" si="958"/>
        <v>3330</v>
      </c>
      <c r="L4515" s="97" t="str">
        <f>IF(TRIM('Ek.3-A'!F4515)&lt;&gt;"","var","yok")</f>
        <v>yok</v>
      </c>
      <c r="M4515" s="5" t="str">
        <f>IF('Ek.3-A'!F4515="", "", IF(VLOOKUP('Ek.3-A'!F4515, Veriler!D:E, 2, 0)=0, "", VLOOKUP('Ek.3-A'!F4515, Veriler!D:E, 2, 0)))</f>
        <v/>
      </c>
      <c r="N4515" s="5" t="str">
        <f>IF('Ek.3-A'!P4515="", "", 'Ek.3-A'!P4515)</f>
        <v/>
      </c>
      <c r="O4515" s="142">
        <f>'Ek.3-A'!S4515</f>
        <v>0</v>
      </c>
      <c r="P4515" s="143" t="str">
        <f>'Ek.3-A'!L4515</f>
        <v/>
      </c>
      <c r="Q4515" s="24" t="str">
        <f>'Ek.3-A'!M4515</f>
        <v/>
      </c>
      <c r="R4515" s="24">
        <f t="shared" si="955"/>
        <v>0</v>
      </c>
      <c r="S4515" s="141" t="str">
        <f t="shared" si="956"/>
        <v>H</v>
      </c>
      <c r="T4515" s="24">
        <f>IF(S4515="E",SUM($R$5:R4515),0)</f>
        <v>0</v>
      </c>
      <c r="U4515" s="143">
        <f t="shared" si="957"/>
        <v>0</v>
      </c>
    </row>
    <row r="4516" spans="1:41" x14ac:dyDescent="0.25">
      <c r="A4516" s="6">
        <v>46.16</v>
      </c>
      <c r="B4516" s="31" t="s">
        <v>90</v>
      </c>
      <c r="D4516" s="87">
        <v>282300000000</v>
      </c>
      <c r="E4516" s="3">
        <v>0.6</v>
      </c>
      <c r="K4516" s="3">
        <f t="shared" si="958"/>
        <v>3331</v>
      </c>
      <c r="L4516" s="97" t="str">
        <f>IF(TRIM('Ek.3-A'!F4516)&lt;&gt;"","var","yok")</f>
        <v>yok</v>
      </c>
      <c r="M4516" s="5" t="str">
        <f>IF('Ek.3-A'!F4516="", "", IF(VLOOKUP('Ek.3-A'!F4516, Veriler!D:E, 2, 0)=0, "", VLOOKUP('Ek.3-A'!F4516, Veriler!D:E, 2, 0)))</f>
        <v/>
      </c>
      <c r="N4516" s="5" t="str">
        <f>IF('Ek.3-A'!P4516="", "", 'Ek.3-A'!P4516)</f>
        <v/>
      </c>
      <c r="O4516" s="142">
        <f>'Ek.3-A'!S4516</f>
        <v>0</v>
      </c>
      <c r="P4516" s="143" t="str">
        <f>'Ek.3-A'!L4516</f>
        <v/>
      </c>
      <c r="Q4516" s="24" t="str">
        <f>'Ek.3-A'!M4516</f>
        <v/>
      </c>
      <c r="R4516" s="24">
        <f t="shared" si="955"/>
        <v>0</v>
      </c>
      <c r="S4516" s="141" t="str">
        <f t="shared" si="956"/>
        <v>H</v>
      </c>
      <c r="T4516" s="24">
        <f>IF(S4516="E",SUM($R$5:R4516),0)</f>
        <v>0</v>
      </c>
      <c r="U4516" s="143">
        <f t="shared" si="957"/>
        <v>0</v>
      </c>
    </row>
    <row r="4517" spans="1:41" x14ac:dyDescent="0.25">
      <c r="A4517" s="6">
        <v>46.17</v>
      </c>
      <c r="B4517" s="31" t="s">
        <v>90</v>
      </c>
      <c r="D4517" s="89">
        <v>261400000000</v>
      </c>
      <c r="E4517" s="3">
        <v>0.6</v>
      </c>
      <c r="K4517" s="3">
        <f t="shared" si="958"/>
        <v>3332</v>
      </c>
      <c r="L4517" s="97" t="str">
        <f>IF(TRIM('Ek.3-A'!F4517)&lt;&gt;"","var","yok")</f>
        <v>yok</v>
      </c>
      <c r="M4517" s="5" t="str">
        <f>IF('Ek.3-A'!F4517="", "", IF(VLOOKUP('Ek.3-A'!F4517, Veriler!D:E, 2, 0)=0, "", VLOOKUP('Ek.3-A'!F4517, Veriler!D:E, 2, 0)))</f>
        <v/>
      </c>
      <c r="N4517" s="5" t="str">
        <f>IF('Ek.3-A'!P4517="", "", 'Ek.3-A'!P4517)</f>
        <v/>
      </c>
      <c r="O4517" s="142">
        <f>'Ek.3-A'!S4517</f>
        <v>0</v>
      </c>
      <c r="P4517" s="143" t="str">
        <f>'Ek.3-A'!L4517</f>
        <v/>
      </c>
      <c r="Q4517" s="24" t="str">
        <f>'Ek.3-A'!M4517</f>
        <v/>
      </c>
      <c r="R4517" s="24">
        <f t="shared" si="955"/>
        <v>0</v>
      </c>
      <c r="S4517" s="141" t="str">
        <f t="shared" si="956"/>
        <v>H</v>
      </c>
      <c r="T4517" s="24">
        <f>IF(S4517="E",SUM($R$5:R4517),0)</f>
        <v>0</v>
      </c>
      <c r="U4517" s="143">
        <f t="shared" si="957"/>
        <v>0</v>
      </c>
    </row>
    <row r="4518" spans="1:41" x14ac:dyDescent="0.25">
      <c r="A4518" s="6">
        <v>46.18</v>
      </c>
      <c r="B4518" s="31" t="s">
        <v>90</v>
      </c>
      <c r="D4518" s="87">
        <v>810890300000</v>
      </c>
      <c r="E4518" s="3">
        <v>0.6</v>
      </c>
      <c r="T4518" s="24"/>
      <c r="U4518" s="25"/>
      <c r="AO4518" s="140">
        <f>'Ek.3-A'!L4518</f>
        <v>0</v>
      </c>
    </row>
    <row r="4519" spans="1:41" x14ac:dyDescent="0.25">
      <c r="A4519" s="6">
        <v>46.19</v>
      </c>
      <c r="B4519" s="31" t="s">
        <v>90</v>
      </c>
      <c r="D4519" s="89">
        <v>810890600000</v>
      </c>
      <c r="E4519" s="3">
        <v>0.6</v>
      </c>
      <c r="T4519" s="24"/>
      <c r="U4519" s="25"/>
    </row>
    <row r="4520" spans="1:41" x14ac:dyDescent="0.25">
      <c r="A4520" s="6">
        <v>46.2</v>
      </c>
      <c r="B4520" s="31" t="s">
        <v>90</v>
      </c>
      <c r="D4520" s="87">
        <v>293090989038</v>
      </c>
      <c r="E4520" s="3">
        <v>0.6</v>
      </c>
      <c r="T4520" s="24"/>
      <c r="U4520" s="25"/>
    </row>
    <row r="4521" spans="1:41" x14ac:dyDescent="0.25">
      <c r="A4521" s="6">
        <v>46.21</v>
      </c>
      <c r="B4521" s="31" t="s">
        <v>90</v>
      </c>
      <c r="D4521" s="89">
        <v>293090959038</v>
      </c>
      <c r="E4521" s="3">
        <v>0.6</v>
      </c>
      <c r="T4521" s="24"/>
      <c r="U4521" s="25"/>
    </row>
    <row r="4522" spans="1:41" x14ac:dyDescent="0.25">
      <c r="A4522" s="6">
        <v>46.22</v>
      </c>
      <c r="B4522" s="31" t="s">
        <v>90</v>
      </c>
      <c r="D4522" s="87">
        <v>293090989016</v>
      </c>
      <c r="E4522" s="3">
        <v>0.6</v>
      </c>
      <c r="T4522" s="24"/>
      <c r="U4522" s="25"/>
    </row>
    <row r="4523" spans="1:41" x14ac:dyDescent="0.25">
      <c r="A4523" s="6">
        <v>46.23</v>
      </c>
      <c r="B4523" s="31" t="s">
        <v>90</v>
      </c>
      <c r="D4523" s="89">
        <v>293090959016</v>
      </c>
      <c r="E4523" s="3">
        <v>0.6</v>
      </c>
      <c r="T4523" s="24"/>
      <c r="U4523" s="25"/>
    </row>
    <row r="4524" spans="1:41" x14ac:dyDescent="0.25">
      <c r="A4524" s="6">
        <v>46.24</v>
      </c>
      <c r="B4524" s="31" t="s">
        <v>90</v>
      </c>
      <c r="D4524" s="87">
        <v>293090989042</v>
      </c>
      <c r="E4524" s="3">
        <v>0.6</v>
      </c>
      <c r="T4524" s="24"/>
      <c r="U4524" s="25"/>
    </row>
    <row r="4525" spans="1:41" x14ac:dyDescent="0.25">
      <c r="A4525" s="6">
        <v>46.25</v>
      </c>
      <c r="B4525" s="31" t="s">
        <v>90</v>
      </c>
      <c r="D4525" s="89">
        <v>293090959042</v>
      </c>
      <c r="E4525" s="3">
        <v>0.6</v>
      </c>
      <c r="T4525" s="24"/>
      <c r="U4525" s="25"/>
    </row>
    <row r="4526" spans="1:41" x14ac:dyDescent="0.25">
      <c r="A4526" s="6">
        <v>46.26</v>
      </c>
      <c r="B4526" s="31" t="s">
        <v>90</v>
      </c>
      <c r="D4526" s="87">
        <v>293090989034</v>
      </c>
      <c r="E4526" s="3">
        <v>0.6</v>
      </c>
      <c r="T4526" s="24"/>
      <c r="U4526" s="25"/>
    </row>
    <row r="4527" spans="1:41" x14ac:dyDescent="0.25">
      <c r="A4527" s="6">
        <v>46.27</v>
      </c>
      <c r="B4527" s="31" t="s">
        <v>90</v>
      </c>
      <c r="D4527" s="89">
        <v>293090959034</v>
      </c>
      <c r="E4527" s="3">
        <v>0.6</v>
      </c>
      <c r="K4527" s="3">
        <f>K4517+1</f>
        <v>3333</v>
      </c>
      <c r="L4527" s="97" t="str">
        <f>IF(TRIM('Ek.3-A'!F4527)&lt;&gt;"","var","yok")</f>
        <v>yok</v>
      </c>
      <c r="M4527" s="5" t="str">
        <f>IF('Ek.3-A'!F4527="", "", IF(VLOOKUP('Ek.3-A'!F4527, Veriler!D:E, 2, 0)=0, "", VLOOKUP('Ek.3-A'!F4527, Veriler!D:E, 2, 0)))</f>
        <v/>
      </c>
      <c r="N4527" s="5" t="str">
        <f>IF('Ek.3-A'!P4527="", "", 'Ek.3-A'!P4527)</f>
        <v/>
      </c>
      <c r="O4527" s="142">
        <f>'Ek.3-A'!S4527</f>
        <v>0</v>
      </c>
      <c r="P4527" s="143" t="str">
        <f>'Ek.3-A'!L4527</f>
        <v/>
      </c>
      <c r="Q4527" s="24" t="str">
        <f>'Ek.3-A'!M4527</f>
        <v/>
      </c>
      <c r="R4527" s="24">
        <f t="shared" ref="R4527:R4540" si="959">IF(L4527="var",0,IF(Q4527&lt;=0.005,Q4527,0))</f>
        <v>0</v>
      </c>
      <c r="S4527" s="141" t="str">
        <f t="shared" ref="S4527:S4540" si="960">IF(Q4527&lt;=0.005,"E","H")</f>
        <v>H</v>
      </c>
      <c r="T4527" s="24">
        <f>IF(S4527="E",SUM($R$5:R4527),0)</f>
        <v>0</v>
      </c>
      <c r="U4527" s="143">
        <f t="shared" ref="U4527:U4540" si="961">IF(T4527&lt;=0.1, O4527, IF(R4527&gt;$G$2, R4527*O4527, $G$2*O4527))</f>
        <v>0</v>
      </c>
    </row>
    <row r="4528" spans="1:41" x14ac:dyDescent="0.25">
      <c r="A4528" s="6">
        <v>46.28</v>
      </c>
      <c r="B4528" s="31" t="s">
        <v>90</v>
      </c>
      <c r="D4528" s="87">
        <v>292019000011</v>
      </c>
      <c r="E4528" s="3">
        <v>0.6</v>
      </c>
      <c r="K4528" s="3">
        <f t="shared" ref="K4528:K4540" si="962">K4527+1</f>
        <v>3334</v>
      </c>
      <c r="L4528" s="97" t="str">
        <f>IF(TRIM('Ek.3-A'!F4528)&lt;&gt;"","var","yok")</f>
        <v>yok</v>
      </c>
      <c r="M4528" s="5" t="str">
        <f>IF('Ek.3-A'!F4528="", "", IF(VLOOKUP('Ek.3-A'!F4528, Veriler!D:E, 2, 0)=0, "", VLOOKUP('Ek.3-A'!F4528, Veriler!D:E, 2, 0)))</f>
        <v/>
      </c>
      <c r="N4528" s="5" t="str">
        <f>IF('Ek.3-A'!P4528="", "", 'Ek.3-A'!P4528)</f>
        <v/>
      </c>
      <c r="O4528" s="142">
        <f>'Ek.3-A'!S4528</f>
        <v>0</v>
      </c>
      <c r="P4528" s="143" t="str">
        <f>'Ek.3-A'!L4528</f>
        <v/>
      </c>
      <c r="Q4528" s="24" t="str">
        <f>'Ek.3-A'!M4528</f>
        <v/>
      </c>
      <c r="R4528" s="24">
        <f t="shared" si="959"/>
        <v>0</v>
      </c>
      <c r="S4528" s="141" t="str">
        <f t="shared" si="960"/>
        <v>H</v>
      </c>
      <c r="T4528" s="24">
        <f>IF(S4528="E",SUM($R$5:R4528),0)</f>
        <v>0</v>
      </c>
      <c r="U4528" s="143">
        <f t="shared" si="961"/>
        <v>0</v>
      </c>
    </row>
    <row r="4529" spans="1:21" x14ac:dyDescent="0.25">
      <c r="A4529" s="6">
        <v>46.29</v>
      </c>
      <c r="B4529" s="31" t="s">
        <v>90</v>
      </c>
      <c r="D4529" s="89">
        <v>292019000012</v>
      </c>
      <c r="E4529" s="3">
        <v>0.6</v>
      </c>
      <c r="K4529" s="3">
        <f t="shared" si="962"/>
        <v>3335</v>
      </c>
      <c r="L4529" s="97" t="str">
        <f>IF(TRIM('Ek.3-A'!F4529)&lt;&gt;"","var","yok")</f>
        <v>yok</v>
      </c>
      <c r="M4529" s="5" t="str">
        <f>IF('Ek.3-A'!F4529="", "", IF(VLOOKUP('Ek.3-A'!F4529, Veriler!D:E, 2, 0)=0, "", VLOOKUP('Ek.3-A'!F4529, Veriler!D:E, 2, 0)))</f>
        <v/>
      </c>
      <c r="N4529" s="5" t="str">
        <f>IF('Ek.3-A'!P4529="", "", 'Ek.3-A'!P4529)</f>
        <v/>
      </c>
      <c r="O4529" s="142">
        <f>'Ek.3-A'!S4529</f>
        <v>0</v>
      </c>
      <c r="P4529" s="143" t="str">
        <f>'Ek.3-A'!L4529</f>
        <v/>
      </c>
      <c r="Q4529" s="24" t="str">
        <f>'Ek.3-A'!M4529</f>
        <v/>
      </c>
      <c r="R4529" s="24">
        <f t="shared" si="959"/>
        <v>0</v>
      </c>
      <c r="S4529" s="141" t="str">
        <f t="shared" si="960"/>
        <v>H</v>
      </c>
      <c r="T4529" s="24">
        <f>IF(S4529="E",SUM($R$5:R4529),0)</f>
        <v>0</v>
      </c>
      <c r="U4529" s="143">
        <f t="shared" si="961"/>
        <v>0</v>
      </c>
    </row>
    <row r="4530" spans="1:21" x14ac:dyDescent="0.25">
      <c r="A4530" s="6">
        <v>46.3</v>
      </c>
      <c r="B4530" s="31" t="s">
        <v>90</v>
      </c>
      <c r="D4530" s="87">
        <v>293020000011</v>
      </c>
      <c r="E4530" s="3">
        <v>0.6</v>
      </c>
      <c r="K4530" s="3">
        <f t="shared" si="962"/>
        <v>3336</v>
      </c>
      <c r="L4530" s="97" t="str">
        <f>IF(TRIM('Ek.3-A'!F4530)&lt;&gt;"","var","yok")</f>
        <v>yok</v>
      </c>
      <c r="M4530" s="5" t="str">
        <f>IF('Ek.3-A'!F4530="", "", IF(VLOOKUP('Ek.3-A'!F4530, Veriler!D:E, 2, 0)=0, "", VLOOKUP('Ek.3-A'!F4530, Veriler!D:E, 2, 0)))</f>
        <v/>
      </c>
      <c r="N4530" s="5" t="str">
        <f>IF('Ek.3-A'!P4530="", "", 'Ek.3-A'!P4530)</f>
        <v/>
      </c>
      <c r="O4530" s="142">
        <f>'Ek.3-A'!S4530</f>
        <v>0</v>
      </c>
      <c r="P4530" s="143" t="str">
        <f>'Ek.3-A'!L4530</f>
        <v/>
      </c>
      <c r="Q4530" s="24" t="str">
        <f>'Ek.3-A'!M4530</f>
        <v/>
      </c>
      <c r="R4530" s="24">
        <f t="shared" si="959"/>
        <v>0</v>
      </c>
      <c r="S4530" s="141" t="str">
        <f t="shared" si="960"/>
        <v>H</v>
      </c>
      <c r="T4530" s="24">
        <f>IF(S4530="E",SUM($R$5:R4530),0)</f>
        <v>0</v>
      </c>
      <c r="U4530" s="143">
        <f t="shared" si="961"/>
        <v>0</v>
      </c>
    </row>
    <row r="4531" spans="1:21" x14ac:dyDescent="0.25">
      <c r="A4531" s="6">
        <v>46.31</v>
      </c>
      <c r="B4531" s="31" t="s">
        <v>90</v>
      </c>
      <c r="D4531" s="89">
        <v>293090989041</v>
      </c>
      <c r="E4531" s="3">
        <v>0.6</v>
      </c>
      <c r="K4531" s="3">
        <f t="shared" si="962"/>
        <v>3337</v>
      </c>
      <c r="L4531" s="97" t="str">
        <f>IF(TRIM('Ek.3-A'!F4531)&lt;&gt;"","var","yok")</f>
        <v>yok</v>
      </c>
      <c r="M4531" s="5" t="str">
        <f>IF('Ek.3-A'!F4531="", "", IF(VLOOKUP('Ek.3-A'!F4531, Veriler!D:E, 2, 0)=0, "", VLOOKUP('Ek.3-A'!F4531, Veriler!D:E, 2, 0)))</f>
        <v/>
      </c>
      <c r="N4531" s="5" t="str">
        <f>IF('Ek.3-A'!P4531="", "", 'Ek.3-A'!P4531)</f>
        <v/>
      </c>
      <c r="O4531" s="142">
        <f>'Ek.3-A'!S4531</f>
        <v>0</v>
      </c>
      <c r="P4531" s="143" t="str">
        <f>'Ek.3-A'!L4531</f>
        <v/>
      </c>
      <c r="Q4531" s="24" t="str">
        <f>'Ek.3-A'!M4531</f>
        <v/>
      </c>
      <c r="R4531" s="24">
        <f t="shared" si="959"/>
        <v>0</v>
      </c>
      <c r="S4531" s="141" t="str">
        <f t="shared" si="960"/>
        <v>H</v>
      </c>
      <c r="T4531" s="24">
        <f>IF(S4531="E",SUM($R$5:R4531),0)</f>
        <v>0</v>
      </c>
      <c r="U4531" s="143">
        <f t="shared" si="961"/>
        <v>0</v>
      </c>
    </row>
    <row r="4532" spans="1:21" x14ac:dyDescent="0.25">
      <c r="A4532" s="6">
        <v>46.32</v>
      </c>
      <c r="B4532" s="31" t="s">
        <v>90</v>
      </c>
      <c r="D4532" s="87">
        <v>293090959041</v>
      </c>
      <c r="E4532" s="3">
        <v>0.6</v>
      </c>
      <c r="K4532" s="3">
        <f t="shared" si="962"/>
        <v>3338</v>
      </c>
      <c r="L4532" s="97" t="str">
        <f>IF(TRIM('Ek.3-A'!F4532)&lt;&gt;"","var","yok")</f>
        <v>yok</v>
      </c>
      <c r="M4532" s="5" t="str">
        <f>IF('Ek.3-A'!F4532="", "", IF(VLOOKUP('Ek.3-A'!F4532, Veriler!D:E, 2, 0)=0, "", VLOOKUP('Ek.3-A'!F4532, Veriler!D:E, 2, 0)))</f>
        <v/>
      </c>
      <c r="N4532" s="5" t="str">
        <f>IF('Ek.3-A'!P4532="", "", 'Ek.3-A'!P4532)</f>
        <v/>
      </c>
      <c r="O4532" s="142">
        <f>'Ek.3-A'!S4532</f>
        <v>0</v>
      </c>
      <c r="P4532" s="143" t="str">
        <f>'Ek.3-A'!L4532</f>
        <v/>
      </c>
      <c r="Q4532" s="24" t="str">
        <f>'Ek.3-A'!M4532</f>
        <v/>
      </c>
      <c r="R4532" s="24">
        <f t="shared" si="959"/>
        <v>0</v>
      </c>
      <c r="S4532" s="141" t="str">
        <f t="shared" si="960"/>
        <v>H</v>
      </c>
      <c r="T4532" s="24">
        <f>IF(S4532="E",SUM($R$5:R4532),0)</f>
        <v>0</v>
      </c>
      <c r="U4532" s="143">
        <f t="shared" si="961"/>
        <v>0</v>
      </c>
    </row>
    <row r="4533" spans="1:21" x14ac:dyDescent="0.25">
      <c r="A4533" s="6">
        <v>46.33</v>
      </c>
      <c r="B4533" s="31" t="s">
        <v>90</v>
      </c>
      <c r="D4533" s="89">
        <v>293499909013</v>
      </c>
      <c r="E4533" s="3">
        <v>0.6</v>
      </c>
      <c r="K4533" s="3">
        <f t="shared" si="962"/>
        <v>3339</v>
      </c>
      <c r="L4533" s="97" t="str">
        <f>IF(TRIM('Ek.3-A'!F4533)&lt;&gt;"","var","yok")</f>
        <v>yok</v>
      </c>
      <c r="M4533" s="5" t="str">
        <f>IF('Ek.3-A'!F4533="", "", IF(VLOOKUP('Ek.3-A'!F4533, Veriler!D:E, 2, 0)=0, "", VLOOKUP('Ek.3-A'!F4533, Veriler!D:E, 2, 0)))</f>
        <v/>
      </c>
      <c r="N4533" s="5" t="str">
        <f>IF('Ek.3-A'!P4533="", "", 'Ek.3-A'!P4533)</f>
        <v/>
      </c>
      <c r="O4533" s="142">
        <f>'Ek.3-A'!S4533</f>
        <v>0</v>
      </c>
      <c r="P4533" s="143" t="str">
        <f>'Ek.3-A'!L4533</f>
        <v/>
      </c>
      <c r="Q4533" s="24" t="str">
        <f>'Ek.3-A'!M4533</f>
        <v/>
      </c>
      <c r="R4533" s="24">
        <f t="shared" si="959"/>
        <v>0</v>
      </c>
      <c r="S4533" s="141" t="str">
        <f t="shared" si="960"/>
        <v>H</v>
      </c>
      <c r="T4533" s="24">
        <f>IF(S4533="E",SUM($R$5:R4533),0)</f>
        <v>0</v>
      </c>
      <c r="U4533" s="143">
        <f t="shared" si="961"/>
        <v>0</v>
      </c>
    </row>
    <row r="4534" spans="1:21" x14ac:dyDescent="0.25">
      <c r="A4534" s="6">
        <v>46.34</v>
      </c>
      <c r="B4534" s="31" t="s">
        <v>90</v>
      </c>
      <c r="D4534" s="87">
        <v>293090989035</v>
      </c>
      <c r="E4534" s="3">
        <v>0.6</v>
      </c>
      <c r="K4534" s="3">
        <f t="shared" si="962"/>
        <v>3340</v>
      </c>
      <c r="L4534" s="97" t="str">
        <f>IF(TRIM('Ek.3-A'!F4534)&lt;&gt;"","var","yok")</f>
        <v>yok</v>
      </c>
      <c r="M4534" s="5" t="str">
        <f>IF('Ek.3-A'!F4534="", "", IF(VLOOKUP('Ek.3-A'!F4534, Veriler!D:E, 2, 0)=0, "", VLOOKUP('Ek.3-A'!F4534, Veriler!D:E, 2, 0)))</f>
        <v/>
      </c>
      <c r="N4534" s="5" t="str">
        <f>IF('Ek.3-A'!P4534="", "", 'Ek.3-A'!P4534)</f>
        <v/>
      </c>
      <c r="O4534" s="142">
        <f>'Ek.3-A'!S4534</f>
        <v>0</v>
      </c>
      <c r="P4534" s="143" t="str">
        <f>'Ek.3-A'!L4534</f>
        <v/>
      </c>
      <c r="Q4534" s="24" t="str">
        <f>'Ek.3-A'!M4534</f>
        <v/>
      </c>
      <c r="R4534" s="24">
        <f t="shared" si="959"/>
        <v>0</v>
      </c>
      <c r="S4534" s="141" t="str">
        <f t="shared" si="960"/>
        <v>H</v>
      </c>
      <c r="T4534" s="24">
        <f>IF(S4534="E",SUM($R$5:R4534),0)</f>
        <v>0</v>
      </c>
      <c r="U4534" s="143">
        <f t="shared" si="961"/>
        <v>0</v>
      </c>
    </row>
    <row r="4535" spans="1:21" x14ac:dyDescent="0.25">
      <c r="A4535" s="6">
        <v>46.35</v>
      </c>
      <c r="B4535" s="31" t="s">
        <v>90</v>
      </c>
      <c r="D4535" s="89">
        <v>293090959035</v>
      </c>
      <c r="E4535" s="3">
        <v>0.6</v>
      </c>
      <c r="K4535" s="3">
        <f t="shared" si="962"/>
        <v>3341</v>
      </c>
      <c r="L4535" s="97" t="str">
        <f>IF(TRIM('Ek.3-A'!F4535)&lt;&gt;"","var","yok")</f>
        <v>yok</v>
      </c>
      <c r="M4535" s="5" t="str">
        <f>IF('Ek.3-A'!F4535="", "", IF(VLOOKUP('Ek.3-A'!F4535, Veriler!D:E, 2, 0)=0, "", VLOOKUP('Ek.3-A'!F4535, Veriler!D:E, 2, 0)))</f>
        <v/>
      </c>
      <c r="N4535" s="5" t="str">
        <f>IF('Ek.3-A'!P4535="", "", 'Ek.3-A'!P4535)</f>
        <v/>
      </c>
      <c r="O4535" s="142">
        <f>'Ek.3-A'!S4535</f>
        <v>0</v>
      </c>
      <c r="P4535" s="143" t="str">
        <f>'Ek.3-A'!L4535</f>
        <v/>
      </c>
      <c r="Q4535" s="24" t="str">
        <f>'Ek.3-A'!M4535</f>
        <v/>
      </c>
      <c r="R4535" s="24">
        <f t="shared" si="959"/>
        <v>0</v>
      </c>
      <c r="S4535" s="141" t="str">
        <f t="shared" si="960"/>
        <v>H</v>
      </c>
      <c r="T4535" s="24">
        <f>IF(S4535="E",SUM($R$5:R4535),0)</f>
        <v>0</v>
      </c>
      <c r="U4535" s="143">
        <f t="shared" si="961"/>
        <v>0</v>
      </c>
    </row>
    <row r="4536" spans="1:21" x14ac:dyDescent="0.25">
      <c r="A4536" s="6">
        <v>46.36</v>
      </c>
      <c r="B4536" s="31" t="s">
        <v>90</v>
      </c>
      <c r="D4536" s="87">
        <v>293030000019</v>
      </c>
      <c r="E4536" s="3">
        <v>0.6</v>
      </c>
      <c r="K4536" s="3">
        <f t="shared" si="962"/>
        <v>3342</v>
      </c>
      <c r="L4536" s="97" t="str">
        <f>IF(TRIM('Ek.3-A'!F4536)&lt;&gt;"","var","yok")</f>
        <v>yok</v>
      </c>
      <c r="M4536" s="5" t="str">
        <f>IF('Ek.3-A'!F4536="", "", IF(VLOOKUP('Ek.3-A'!F4536, Veriler!D:E, 2, 0)=0, "", VLOOKUP('Ek.3-A'!F4536, Veriler!D:E, 2, 0)))</f>
        <v/>
      </c>
      <c r="N4536" s="5" t="str">
        <f>IF('Ek.3-A'!P4536="", "", 'Ek.3-A'!P4536)</f>
        <v/>
      </c>
      <c r="O4536" s="142">
        <f>'Ek.3-A'!S4536</f>
        <v>0</v>
      </c>
      <c r="P4536" s="143" t="str">
        <f>'Ek.3-A'!L4536</f>
        <v/>
      </c>
      <c r="Q4536" s="24" t="str">
        <f>'Ek.3-A'!M4536</f>
        <v/>
      </c>
      <c r="R4536" s="24">
        <f t="shared" si="959"/>
        <v>0</v>
      </c>
      <c r="S4536" s="141" t="str">
        <f t="shared" si="960"/>
        <v>H</v>
      </c>
      <c r="T4536" s="24">
        <f>IF(S4536="E",SUM($R$5:R4536),0)</f>
        <v>0</v>
      </c>
      <c r="U4536" s="143">
        <f t="shared" si="961"/>
        <v>0</v>
      </c>
    </row>
    <row r="4537" spans="1:21" x14ac:dyDescent="0.25">
      <c r="A4537" s="6">
        <v>46.37</v>
      </c>
      <c r="B4537" s="31" t="s">
        <v>90</v>
      </c>
      <c r="D4537" s="89">
        <v>293090989011</v>
      </c>
      <c r="E4537" s="3">
        <v>0.6</v>
      </c>
      <c r="K4537" s="3">
        <f t="shared" si="962"/>
        <v>3343</v>
      </c>
      <c r="L4537" s="97" t="str">
        <f>IF(TRIM('Ek.3-A'!F4537)&lt;&gt;"","var","yok")</f>
        <v>yok</v>
      </c>
      <c r="M4537" s="5" t="str">
        <f>IF('Ek.3-A'!F4537="", "", IF(VLOOKUP('Ek.3-A'!F4537, Veriler!D:E, 2, 0)=0, "", VLOOKUP('Ek.3-A'!F4537, Veriler!D:E, 2, 0)))</f>
        <v/>
      </c>
      <c r="N4537" s="5" t="str">
        <f>IF('Ek.3-A'!P4537="", "", 'Ek.3-A'!P4537)</f>
        <v/>
      </c>
      <c r="O4537" s="142">
        <f>'Ek.3-A'!S4537</f>
        <v>0</v>
      </c>
      <c r="P4537" s="143" t="str">
        <f>'Ek.3-A'!L4537</f>
        <v/>
      </c>
      <c r="Q4537" s="24" t="str">
        <f>'Ek.3-A'!M4537</f>
        <v/>
      </c>
      <c r="R4537" s="24">
        <f t="shared" si="959"/>
        <v>0</v>
      </c>
      <c r="S4537" s="141" t="str">
        <f t="shared" si="960"/>
        <v>H</v>
      </c>
      <c r="T4537" s="24">
        <f>IF(S4537="E",SUM($R$5:R4537),0)</f>
        <v>0</v>
      </c>
      <c r="U4537" s="143">
        <f t="shared" si="961"/>
        <v>0</v>
      </c>
    </row>
    <row r="4538" spans="1:21" x14ac:dyDescent="0.25">
      <c r="A4538" s="6">
        <v>46.38</v>
      </c>
      <c r="B4538" s="31" t="s">
        <v>90</v>
      </c>
      <c r="D4538" s="87">
        <v>293090959011</v>
      </c>
      <c r="E4538" s="3">
        <v>0.6</v>
      </c>
      <c r="K4538" s="3">
        <f t="shared" si="962"/>
        <v>3344</v>
      </c>
      <c r="L4538" s="97" t="str">
        <f>IF(TRIM('Ek.3-A'!F4538)&lt;&gt;"","var","yok")</f>
        <v>yok</v>
      </c>
      <c r="M4538" s="5" t="str">
        <f>IF('Ek.3-A'!F4538="", "", IF(VLOOKUP('Ek.3-A'!F4538, Veriler!D:E, 2, 0)=0, "", VLOOKUP('Ek.3-A'!F4538, Veriler!D:E, 2, 0)))</f>
        <v/>
      </c>
      <c r="N4538" s="5" t="str">
        <f>IF('Ek.3-A'!P4538="", "", 'Ek.3-A'!P4538)</f>
        <v/>
      </c>
      <c r="O4538" s="142">
        <f>'Ek.3-A'!S4538</f>
        <v>0</v>
      </c>
      <c r="P4538" s="143" t="str">
        <f>'Ek.3-A'!L4538</f>
        <v/>
      </c>
      <c r="Q4538" s="24" t="str">
        <f>'Ek.3-A'!M4538</f>
        <v/>
      </c>
      <c r="R4538" s="24">
        <f t="shared" si="959"/>
        <v>0</v>
      </c>
      <c r="S4538" s="141" t="str">
        <f t="shared" si="960"/>
        <v>H</v>
      </c>
      <c r="T4538" s="24">
        <f>IF(S4538="E",SUM($R$5:R4538),0)</f>
        <v>0</v>
      </c>
      <c r="U4538" s="143">
        <f t="shared" si="961"/>
        <v>0</v>
      </c>
    </row>
    <row r="4539" spans="1:21" x14ac:dyDescent="0.25">
      <c r="A4539" s="6">
        <v>46.39</v>
      </c>
      <c r="B4539" s="31" t="s">
        <v>90</v>
      </c>
      <c r="D4539" s="90">
        <v>292143000013</v>
      </c>
      <c r="E4539" s="3">
        <v>0.6</v>
      </c>
      <c r="K4539" s="3">
        <f t="shared" si="962"/>
        <v>3345</v>
      </c>
      <c r="L4539" s="97" t="str">
        <f>IF(TRIM('Ek.3-A'!F4539)&lt;&gt;"","var","yok")</f>
        <v>yok</v>
      </c>
      <c r="M4539" s="5" t="str">
        <f>IF('Ek.3-A'!F4539="", "", IF(VLOOKUP('Ek.3-A'!F4539, Veriler!D:E, 2, 0)=0, "", VLOOKUP('Ek.3-A'!F4539, Veriler!D:E, 2, 0)))</f>
        <v/>
      </c>
      <c r="N4539" s="5" t="str">
        <f>IF('Ek.3-A'!P4539="", "", 'Ek.3-A'!P4539)</f>
        <v/>
      </c>
      <c r="O4539" s="142">
        <f>'Ek.3-A'!S4539</f>
        <v>0</v>
      </c>
      <c r="P4539" s="143" t="str">
        <f>'Ek.3-A'!L4539</f>
        <v/>
      </c>
      <c r="Q4539" s="24" t="str">
        <f>'Ek.3-A'!M4539</f>
        <v/>
      </c>
      <c r="R4539" s="24">
        <f t="shared" si="959"/>
        <v>0</v>
      </c>
      <c r="S4539" s="141" t="str">
        <f t="shared" si="960"/>
        <v>H</v>
      </c>
      <c r="T4539" s="24">
        <f>IF(S4539="E",SUM($R$5:R4539),0)</f>
        <v>0</v>
      </c>
      <c r="U4539" s="143">
        <f t="shared" si="961"/>
        <v>0</v>
      </c>
    </row>
    <row r="4540" spans="1:21" x14ac:dyDescent="0.25">
      <c r="A4540" s="6">
        <v>46.4</v>
      </c>
      <c r="B4540" s="31" t="s">
        <v>90</v>
      </c>
      <c r="D4540" s="91">
        <v>292143000015</v>
      </c>
      <c r="E4540" s="3">
        <v>0.6</v>
      </c>
      <c r="K4540" s="3">
        <f t="shared" si="962"/>
        <v>3346</v>
      </c>
      <c r="L4540" s="97" t="str">
        <f>IF(TRIM('Ek.3-A'!F4540)&lt;&gt;"","var","yok")</f>
        <v>yok</v>
      </c>
      <c r="M4540" s="5" t="str">
        <f>IF('Ek.3-A'!F4540="", "", IF(VLOOKUP('Ek.3-A'!F4540, Veriler!D:E, 2, 0)=0, "", VLOOKUP('Ek.3-A'!F4540, Veriler!D:E, 2, 0)))</f>
        <v/>
      </c>
      <c r="N4540" s="5" t="str">
        <f>IF('Ek.3-A'!P4540="", "", 'Ek.3-A'!P4540)</f>
        <v/>
      </c>
      <c r="O4540" s="142">
        <f>'Ek.3-A'!S4540</f>
        <v>0</v>
      </c>
      <c r="P4540" s="143" t="str">
        <f>'Ek.3-A'!L4540</f>
        <v/>
      </c>
      <c r="Q4540" s="24" t="str">
        <f>'Ek.3-A'!M4540</f>
        <v/>
      </c>
      <c r="R4540" s="24">
        <f t="shared" si="959"/>
        <v>0</v>
      </c>
      <c r="S4540" s="141" t="str">
        <f t="shared" si="960"/>
        <v>H</v>
      </c>
      <c r="T4540" s="24">
        <f>IF(S4540="E",SUM($R$5:R4540),0)</f>
        <v>0</v>
      </c>
      <c r="U4540" s="143">
        <f t="shared" si="961"/>
        <v>0</v>
      </c>
    </row>
    <row r="4541" spans="1:21" x14ac:dyDescent="0.25">
      <c r="A4541" s="6">
        <v>46.41</v>
      </c>
      <c r="B4541" s="31" t="s">
        <v>90</v>
      </c>
      <c r="D4541" s="87">
        <v>292143000017</v>
      </c>
      <c r="E4541" s="3">
        <v>0.6</v>
      </c>
      <c r="L4541" s="97"/>
      <c r="M4541" s="5"/>
      <c r="N4541" s="5"/>
      <c r="O4541" s="5"/>
      <c r="Q4541" s="23"/>
      <c r="T4541" s="24"/>
      <c r="U4541" s="25"/>
    </row>
    <row r="4542" spans="1:21" x14ac:dyDescent="0.25">
      <c r="A4542" s="6">
        <v>46.42</v>
      </c>
      <c r="B4542" s="31" t="s">
        <v>90</v>
      </c>
      <c r="D4542" s="89">
        <v>292143000016</v>
      </c>
      <c r="E4542" s="3">
        <v>0.6</v>
      </c>
      <c r="K4542" s="3">
        <f>K4540+1</f>
        <v>3347</v>
      </c>
      <c r="L4542" s="97" t="str">
        <f>IF(TRIM('Ek.3-A'!F4542)&lt;&gt;"","var","yok")</f>
        <v>yok</v>
      </c>
      <c r="M4542" s="5" t="str">
        <f>IF('Ek.3-A'!F4542="", "", IF(VLOOKUP('Ek.3-A'!F4542, Veriler!D:E, 2, 0)=0, "", VLOOKUP('Ek.3-A'!F4542, Veriler!D:E, 2, 0)))</f>
        <v/>
      </c>
      <c r="N4542" s="5" t="str">
        <f>IF('Ek.3-A'!P4542="", "", 'Ek.3-A'!P4542)</f>
        <v/>
      </c>
      <c r="O4542" s="142">
        <f>'Ek.3-A'!S4542</f>
        <v>0</v>
      </c>
      <c r="P4542" s="143" t="str">
        <f>'Ek.3-A'!L4542</f>
        <v/>
      </c>
      <c r="Q4542" s="24" t="str">
        <f>'Ek.3-A'!M4542</f>
        <v/>
      </c>
      <c r="R4542" s="24">
        <f t="shared" ref="R4542:R4555" si="963">IF(L4542="var",0,IF(Q4542&lt;=0.005,Q4542,0))</f>
        <v>0</v>
      </c>
      <c r="S4542" s="141" t="str">
        <f t="shared" ref="S4542:S4555" si="964">IF(Q4542&lt;=0.005,"E","H")</f>
        <v>H</v>
      </c>
      <c r="T4542" s="24">
        <f>IF(S4542="E",SUM($R$5:R4542),0)</f>
        <v>0</v>
      </c>
      <c r="U4542" s="143">
        <f t="shared" ref="U4542:U4555" si="965">IF(T4542&lt;=0.1, O4542, IF(R4542&gt;$G$2, R4542*O4542, $G$2*O4542))</f>
        <v>0</v>
      </c>
    </row>
    <row r="4543" spans="1:21" x14ac:dyDescent="0.25">
      <c r="A4543" s="6">
        <v>46.43</v>
      </c>
      <c r="B4543" s="31" t="s">
        <v>90</v>
      </c>
      <c r="D4543" s="87">
        <v>292143000018</v>
      </c>
      <c r="E4543" s="3">
        <v>0.6</v>
      </c>
      <c r="K4543" s="3">
        <f t="shared" ref="K4543:K4555" si="966">K4542+1</f>
        <v>3348</v>
      </c>
      <c r="L4543" s="97" t="str">
        <f>IF(TRIM('Ek.3-A'!F4543)&lt;&gt;"","var","yok")</f>
        <v>yok</v>
      </c>
      <c r="M4543" s="5" t="str">
        <f>IF('Ek.3-A'!F4543="", "", IF(VLOOKUP('Ek.3-A'!F4543, Veriler!D:E, 2, 0)=0, "", VLOOKUP('Ek.3-A'!F4543, Veriler!D:E, 2, 0)))</f>
        <v/>
      </c>
      <c r="N4543" s="5" t="str">
        <f>IF('Ek.3-A'!P4543="", "", 'Ek.3-A'!P4543)</f>
        <v/>
      </c>
      <c r="O4543" s="142">
        <f>'Ek.3-A'!S4543</f>
        <v>0</v>
      </c>
      <c r="P4543" s="143" t="str">
        <f>'Ek.3-A'!L4543</f>
        <v/>
      </c>
      <c r="Q4543" s="24" t="str">
        <f>'Ek.3-A'!M4543</f>
        <v/>
      </c>
      <c r="R4543" s="24">
        <f t="shared" si="963"/>
        <v>0</v>
      </c>
      <c r="S4543" s="141" t="str">
        <f t="shared" si="964"/>
        <v>H</v>
      </c>
      <c r="T4543" s="24">
        <f>IF(S4543="E",SUM($R$5:R4543),0)</f>
        <v>0</v>
      </c>
      <c r="U4543" s="143">
        <f t="shared" si="965"/>
        <v>0</v>
      </c>
    </row>
    <row r="4544" spans="1:21" x14ac:dyDescent="0.25">
      <c r="A4544" s="6">
        <v>46.44</v>
      </c>
      <c r="B4544" s="31" t="s">
        <v>90</v>
      </c>
      <c r="D4544" s="89">
        <v>270720000000</v>
      </c>
      <c r="E4544" s="3">
        <v>0.6</v>
      </c>
      <c r="K4544" s="3">
        <f t="shared" si="966"/>
        <v>3349</v>
      </c>
      <c r="L4544" s="97" t="str">
        <f>IF(TRIM('Ek.3-A'!F4544)&lt;&gt;"","var","yok")</f>
        <v>yok</v>
      </c>
      <c r="M4544" s="5" t="str">
        <f>IF('Ek.3-A'!F4544="", "", IF(VLOOKUP('Ek.3-A'!F4544, Veriler!D:E, 2, 0)=0, "", VLOOKUP('Ek.3-A'!F4544, Veriler!D:E, 2, 0)))</f>
        <v/>
      </c>
      <c r="N4544" s="5" t="str">
        <f>IF('Ek.3-A'!P4544="", "", 'Ek.3-A'!P4544)</f>
        <v/>
      </c>
      <c r="O4544" s="142">
        <f>'Ek.3-A'!S4544</f>
        <v>0</v>
      </c>
      <c r="P4544" s="143" t="str">
        <f>'Ek.3-A'!L4544</f>
        <v/>
      </c>
      <c r="Q4544" s="24" t="str">
        <f>'Ek.3-A'!M4544</f>
        <v/>
      </c>
      <c r="R4544" s="24">
        <f t="shared" si="963"/>
        <v>0</v>
      </c>
      <c r="S4544" s="141" t="str">
        <f t="shared" si="964"/>
        <v>H</v>
      </c>
      <c r="T4544" s="24">
        <f>IF(S4544="E",SUM($R$5:R4544),0)</f>
        <v>0</v>
      </c>
      <c r="U4544" s="143">
        <f t="shared" si="965"/>
        <v>0</v>
      </c>
    </row>
    <row r="4545" spans="1:41" x14ac:dyDescent="0.25">
      <c r="A4545" s="6">
        <v>46.45</v>
      </c>
      <c r="B4545" s="31" t="s">
        <v>90</v>
      </c>
      <c r="D4545" s="87">
        <v>901580401019</v>
      </c>
      <c r="E4545" s="3">
        <v>0.6</v>
      </c>
      <c r="K4545" s="3">
        <f t="shared" si="966"/>
        <v>3350</v>
      </c>
      <c r="L4545" s="97" t="str">
        <f>IF(TRIM('Ek.3-A'!F4545)&lt;&gt;"","var","yok")</f>
        <v>yok</v>
      </c>
      <c r="M4545" s="5" t="str">
        <f>IF('Ek.3-A'!F4545="", "", IF(VLOOKUP('Ek.3-A'!F4545, Veriler!D:E, 2, 0)=0, "", VLOOKUP('Ek.3-A'!F4545, Veriler!D:E, 2, 0)))</f>
        <v/>
      </c>
      <c r="N4545" s="5" t="str">
        <f>IF('Ek.3-A'!P4545="", "", 'Ek.3-A'!P4545)</f>
        <v/>
      </c>
      <c r="O4545" s="142">
        <f>'Ek.3-A'!S4545</f>
        <v>0</v>
      </c>
      <c r="P4545" s="143" t="str">
        <f>'Ek.3-A'!L4545</f>
        <v/>
      </c>
      <c r="Q4545" s="24" t="str">
        <f>'Ek.3-A'!M4545</f>
        <v/>
      </c>
      <c r="R4545" s="24">
        <f t="shared" si="963"/>
        <v>0</v>
      </c>
      <c r="S4545" s="141" t="str">
        <f t="shared" si="964"/>
        <v>H</v>
      </c>
      <c r="T4545" s="24">
        <f>IF(S4545="E",SUM($R$5:R4545),0)</f>
        <v>0</v>
      </c>
      <c r="U4545" s="143">
        <f t="shared" si="965"/>
        <v>0</v>
      </c>
    </row>
    <row r="4546" spans="1:41" x14ac:dyDescent="0.25">
      <c r="A4546" s="6">
        <v>46.46</v>
      </c>
      <c r="B4546" s="31" t="s">
        <v>90</v>
      </c>
      <c r="D4546" s="89">
        <v>282120001000</v>
      </c>
      <c r="E4546" s="3">
        <v>0.6</v>
      </c>
      <c r="K4546" s="3">
        <f t="shared" si="966"/>
        <v>3351</v>
      </c>
      <c r="L4546" s="97" t="str">
        <f>IF(TRIM('Ek.3-A'!F4546)&lt;&gt;"","var","yok")</f>
        <v>yok</v>
      </c>
      <c r="M4546" s="5" t="str">
        <f>IF('Ek.3-A'!F4546="", "", IF(VLOOKUP('Ek.3-A'!F4546, Veriler!D:E, 2, 0)=0, "", VLOOKUP('Ek.3-A'!F4546, Veriler!D:E, 2, 0)))</f>
        <v/>
      </c>
      <c r="N4546" s="5" t="str">
        <f>IF('Ek.3-A'!P4546="", "", 'Ek.3-A'!P4546)</f>
        <v/>
      </c>
      <c r="O4546" s="142">
        <f>'Ek.3-A'!S4546</f>
        <v>0</v>
      </c>
      <c r="P4546" s="143" t="str">
        <f>'Ek.3-A'!L4546</f>
        <v/>
      </c>
      <c r="Q4546" s="24" t="str">
        <f>'Ek.3-A'!M4546</f>
        <v/>
      </c>
      <c r="R4546" s="24">
        <f t="shared" si="963"/>
        <v>0</v>
      </c>
      <c r="S4546" s="141" t="str">
        <f t="shared" si="964"/>
        <v>H</v>
      </c>
      <c r="T4546" s="24">
        <f>IF(S4546="E",SUM($R$5:R4546),0)</f>
        <v>0</v>
      </c>
      <c r="U4546" s="143">
        <f t="shared" si="965"/>
        <v>0</v>
      </c>
    </row>
    <row r="4547" spans="1:41" x14ac:dyDescent="0.25">
      <c r="A4547" s="6">
        <v>46.47</v>
      </c>
      <c r="B4547" s="31" t="s">
        <v>90</v>
      </c>
      <c r="D4547" s="87">
        <v>282120009000</v>
      </c>
      <c r="E4547" s="3">
        <v>0.6</v>
      </c>
      <c r="K4547" s="3">
        <f t="shared" si="966"/>
        <v>3352</v>
      </c>
      <c r="L4547" s="97" t="str">
        <f>IF(TRIM('Ek.3-A'!F4547)&lt;&gt;"","var","yok")</f>
        <v>yok</v>
      </c>
      <c r="M4547" s="5" t="str">
        <f>IF('Ek.3-A'!F4547="", "", IF(VLOOKUP('Ek.3-A'!F4547, Veriler!D:E, 2, 0)=0, "", VLOOKUP('Ek.3-A'!F4547, Veriler!D:E, 2, 0)))</f>
        <v/>
      </c>
      <c r="N4547" s="5" t="str">
        <f>IF('Ek.3-A'!P4547="", "", 'Ek.3-A'!P4547)</f>
        <v/>
      </c>
      <c r="O4547" s="142">
        <f>'Ek.3-A'!S4547</f>
        <v>0</v>
      </c>
      <c r="P4547" s="143" t="str">
        <f>'Ek.3-A'!L4547</f>
        <v/>
      </c>
      <c r="Q4547" s="24" t="str">
        <f>'Ek.3-A'!M4547</f>
        <v/>
      </c>
      <c r="R4547" s="24">
        <f t="shared" si="963"/>
        <v>0</v>
      </c>
      <c r="S4547" s="141" t="str">
        <f t="shared" si="964"/>
        <v>H</v>
      </c>
      <c r="T4547" s="24">
        <f>IF(S4547="E",SUM($R$5:R4547),0)</f>
        <v>0</v>
      </c>
      <c r="U4547" s="143">
        <f t="shared" si="965"/>
        <v>0</v>
      </c>
    </row>
    <row r="4548" spans="1:41" x14ac:dyDescent="0.25">
      <c r="A4548" s="6">
        <v>46.48</v>
      </c>
      <c r="B4548" s="31" t="s">
        <v>90</v>
      </c>
      <c r="D4548" s="89">
        <v>480421900000</v>
      </c>
      <c r="E4548" s="3">
        <v>0.6</v>
      </c>
      <c r="K4548" s="3">
        <f t="shared" si="966"/>
        <v>3353</v>
      </c>
      <c r="L4548" s="97" t="str">
        <f>IF(TRIM('Ek.3-A'!F4548)&lt;&gt;"","var","yok")</f>
        <v>yok</v>
      </c>
      <c r="M4548" s="5" t="str">
        <f>IF('Ek.3-A'!F4548="", "", IF(VLOOKUP('Ek.3-A'!F4548, Veriler!D:E, 2, 0)=0, "", VLOOKUP('Ek.3-A'!F4548, Veriler!D:E, 2, 0)))</f>
        <v/>
      </c>
      <c r="N4548" s="5" t="str">
        <f>IF('Ek.3-A'!P4548="", "", 'Ek.3-A'!P4548)</f>
        <v/>
      </c>
      <c r="O4548" s="142">
        <f>'Ek.3-A'!S4548</f>
        <v>0</v>
      </c>
      <c r="P4548" s="143" t="str">
        <f>'Ek.3-A'!L4548</f>
        <v/>
      </c>
      <c r="Q4548" s="24" t="str">
        <f>'Ek.3-A'!M4548</f>
        <v/>
      </c>
      <c r="R4548" s="24">
        <f t="shared" si="963"/>
        <v>0</v>
      </c>
      <c r="S4548" s="141" t="str">
        <f t="shared" si="964"/>
        <v>H</v>
      </c>
      <c r="T4548" s="24">
        <f>IF(S4548="E",SUM($R$5:R4548),0)</f>
        <v>0</v>
      </c>
      <c r="U4548" s="143">
        <f t="shared" si="965"/>
        <v>0</v>
      </c>
    </row>
    <row r="4549" spans="1:41" x14ac:dyDescent="0.25">
      <c r="A4549" s="6">
        <v>46.49</v>
      </c>
      <c r="B4549" s="31" t="s">
        <v>90</v>
      </c>
      <c r="D4549" s="87">
        <v>480429100000</v>
      </c>
      <c r="E4549" s="3">
        <v>0.6</v>
      </c>
      <c r="K4549" s="3">
        <f t="shared" si="966"/>
        <v>3354</v>
      </c>
      <c r="L4549" s="97" t="str">
        <f>IF(TRIM('Ek.3-A'!F4549)&lt;&gt;"","var","yok")</f>
        <v>yok</v>
      </c>
      <c r="M4549" s="5" t="str">
        <f>IF('Ek.3-A'!F4549="", "", IF(VLOOKUP('Ek.3-A'!F4549, Veriler!D:E, 2, 0)=0, "", VLOOKUP('Ek.3-A'!F4549, Veriler!D:E, 2, 0)))</f>
        <v/>
      </c>
      <c r="N4549" s="5" t="str">
        <f>IF('Ek.3-A'!P4549="", "", 'Ek.3-A'!P4549)</f>
        <v/>
      </c>
      <c r="O4549" s="142">
        <f>'Ek.3-A'!S4549</f>
        <v>0</v>
      </c>
      <c r="P4549" s="143" t="str">
        <f>'Ek.3-A'!L4549</f>
        <v/>
      </c>
      <c r="Q4549" s="24" t="str">
        <f>'Ek.3-A'!M4549</f>
        <v/>
      </c>
      <c r="R4549" s="24">
        <f t="shared" si="963"/>
        <v>0</v>
      </c>
      <c r="S4549" s="141" t="str">
        <f t="shared" si="964"/>
        <v>H</v>
      </c>
      <c r="T4549" s="24">
        <f>IF(S4549="E",SUM($R$5:R4549),0)</f>
        <v>0</v>
      </c>
      <c r="U4549" s="143">
        <f t="shared" si="965"/>
        <v>0</v>
      </c>
    </row>
    <row r="4550" spans="1:41" x14ac:dyDescent="0.25">
      <c r="A4550" s="6">
        <v>46.5</v>
      </c>
      <c r="B4550" s="31" t="s">
        <v>90</v>
      </c>
      <c r="D4550" s="89">
        <v>480429900000</v>
      </c>
      <c r="E4550" s="3">
        <v>0.6</v>
      </c>
      <c r="K4550" s="3">
        <f t="shared" si="966"/>
        <v>3355</v>
      </c>
      <c r="L4550" s="97" t="str">
        <f>IF(TRIM('Ek.3-A'!F4550)&lt;&gt;"","var","yok")</f>
        <v>yok</v>
      </c>
      <c r="M4550" s="5" t="str">
        <f>IF('Ek.3-A'!F4550="", "", IF(VLOOKUP('Ek.3-A'!F4550, Veriler!D:E, 2, 0)=0, "", VLOOKUP('Ek.3-A'!F4550, Veriler!D:E, 2, 0)))</f>
        <v/>
      </c>
      <c r="N4550" s="5" t="str">
        <f>IF('Ek.3-A'!P4550="", "", 'Ek.3-A'!P4550)</f>
        <v/>
      </c>
      <c r="O4550" s="142">
        <f>'Ek.3-A'!S4550</f>
        <v>0</v>
      </c>
      <c r="P4550" s="143" t="str">
        <f>'Ek.3-A'!L4550</f>
        <v/>
      </c>
      <c r="Q4550" s="24" t="str">
        <f>'Ek.3-A'!M4550</f>
        <v/>
      </c>
      <c r="R4550" s="24">
        <f t="shared" si="963"/>
        <v>0</v>
      </c>
      <c r="S4550" s="141" t="str">
        <f t="shared" si="964"/>
        <v>H</v>
      </c>
      <c r="T4550" s="24">
        <f>IF(S4550="E",SUM($R$5:R4550),0)</f>
        <v>0</v>
      </c>
      <c r="U4550" s="143">
        <f t="shared" si="965"/>
        <v>0</v>
      </c>
    </row>
    <row r="4551" spans="1:41" x14ac:dyDescent="0.25">
      <c r="A4551" s="6">
        <v>46.51</v>
      </c>
      <c r="B4551" s="31" t="s">
        <v>90</v>
      </c>
      <c r="D4551" s="87">
        <v>846620910019</v>
      </c>
      <c r="E4551" s="3">
        <v>0.6</v>
      </c>
      <c r="K4551" s="3">
        <f t="shared" si="966"/>
        <v>3356</v>
      </c>
      <c r="L4551" s="97" t="str">
        <f>IF(TRIM('Ek.3-A'!F4551)&lt;&gt;"","var","yok")</f>
        <v>yok</v>
      </c>
      <c r="M4551" s="5" t="str">
        <f>IF('Ek.3-A'!F4551="", "", IF(VLOOKUP('Ek.3-A'!F4551, Veriler!D:E, 2, 0)=0, "", VLOOKUP('Ek.3-A'!F4551, Veriler!D:E, 2, 0)))</f>
        <v/>
      </c>
      <c r="N4551" s="5" t="str">
        <f>IF('Ek.3-A'!P4551="", "", 'Ek.3-A'!P4551)</f>
        <v/>
      </c>
      <c r="O4551" s="142">
        <f>'Ek.3-A'!S4551</f>
        <v>0</v>
      </c>
      <c r="P4551" s="143" t="str">
        <f>'Ek.3-A'!L4551</f>
        <v/>
      </c>
      <c r="Q4551" s="24" t="str">
        <f>'Ek.3-A'!M4551</f>
        <v/>
      </c>
      <c r="R4551" s="24">
        <f t="shared" si="963"/>
        <v>0</v>
      </c>
      <c r="S4551" s="141" t="str">
        <f t="shared" si="964"/>
        <v>H</v>
      </c>
      <c r="T4551" s="24">
        <f>IF(S4551="E",SUM($R$5:R4551),0)</f>
        <v>0</v>
      </c>
      <c r="U4551" s="143">
        <f t="shared" si="965"/>
        <v>0</v>
      </c>
    </row>
    <row r="4552" spans="1:41" x14ac:dyDescent="0.25">
      <c r="A4552" s="6">
        <v>46.52</v>
      </c>
      <c r="B4552" s="31" t="s">
        <v>90</v>
      </c>
      <c r="D4552" s="89">
        <v>846620910011</v>
      </c>
      <c r="E4552" s="3">
        <v>0.6</v>
      </c>
      <c r="K4552" s="3">
        <f t="shared" si="966"/>
        <v>3357</v>
      </c>
      <c r="L4552" s="97" t="str">
        <f>IF(TRIM('Ek.3-A'!F4552)&lt;&gt;"","var","yok")</f>
        <v>yok</v>
      </c>
      <c r="M4552" s="5" t="str">
        <f>IF('Ek.3-A'!F4552="", "", IF(VLOOKUP('Ek.3-A'!F4552, Veriler!D:E, 2, 0)=0, "", VLOOKUP('Ek.3-A'!F4552, Veriler!D:E, 2, 0)))</f>
        <v/>
      </c>
      <c r="N4552" s="5" t="str">
        <f>IF('Ek.3-A'!P4552="", "", 'Ek.3-A'!P4552)</f>
        <v/>
      </c>
      <c r="O4552" s="142">
        <f>'Ek.3-A'!S4552</f>
        <v>0</v>
      </c>
      <c r="P4552" s="143" t="str">
        <f>'Ek.3-A'!L4552</f>
        <v/>
      </c>
      <c r="Q4552" s="24" t="str">
        <f>'Ek.3-A'!M4552</f>
        <v/>
      </c>
      <c r="R4552" s="24">
        <f t="shared" si="963"/>
        <v>0</v>
      </c>
      <c r="S4552" s="141" t="str">
        <f t="shared" si="964"/>
        <v>H</v>
      </c>
      <c r="T4552" s="24">
        <f>IF(S4552="E",SUM($R$5:R4552),0)</f>
        <v>0</v>
      </c>
      <c r="U4552" s="143">
        <f t="shared" si="965"/>
        <v>0</v>
      </c>
    </row>
    <row r="4553" spans="1:41" x14ac:dyDescent="0.25">
      <c r="A4553" s="6">
        <v>46.53</v>
      </c>
      <c r="B4553" s="31" t="s">
        <v>90</v>
      </c>
      <c r="D4553" s="87">
        <v>720441100000</v>
      </c>
      <c r="E4553" s="3">
        <v>0.6</v>
      </c>
      <c r="K4553" s="3">
        <f t="shared" si="966"/>
        <v>3358</v>
      </c>
      <c r="L4553" s="97" t="str">
        <f>IF(TRIM('Ek.3-A'!F4553)&lt;&gt;"","var","yok")</f>
        <v>yok</v>
      </c>
      <c r="M4553" s="5" t="str">
        <f>IF('Ek.3-A'!F4553="", "", IF(VLOOKUP('Ek.3-A'!F4553, Veriler!D:E, 2, 0)=0, "", VLOOKUP('Ek.3-A'!F4553, Veriler!D:E, 2, 0)))</f>
        <v/>
      </c>
      <c r="N4553" s="5" t="str">
        <f>IF('Ek.3-A'!P4553="", "", 'Ek.3-A'!P4553)</f>
        <v/>
      </c>
      <c r="O4553" s="142">
        <f>'Ek.3-A'!S4553</f>
        <v>0</v>
      </c>
      <c r="P4553" s="143" t="str">
        <f>'Ek.3-A'!L4553</f>
        <v/>
      </c>
      <c r="Q4553" s="24" t="str">
        <f>'Ek.3-A'!M4553</f>
        <v/>
      </c>
      <c r="R4553" s="24">
        <f t="shared" si="963"/>
        <v>0</v>
      </c>
      <c r="S4553" s="141" t="str">
        <f t="shared" si="964"/>
        <v>H</v>
      </c>
      <c r="T4553" s="24">
        <f>IF(S4553="E",SUM($R$5:R4553),0)</f>
        <v>0</v>
      </c>
      <c r="U4553" s="143">
        <f t="shared" si="965"/>
        <v>0</v>
      </c>
    </row>
    <row r="4554" spans="1:41" x14ac:dyDescent="0.25">
      <c r="A4554" s="6">
        <v>46.54</v>
      </c>
      <c r="B4554" s="31" t="s">
        <v>90</v>
      </c>
      <c r="D4554" s="89">
        <v>284430553000</v>
      </c>
      <c r="E4554" s="3">
        <v>0.6</v>
      </c>
      <c r="K4554" s="3">
        <f t="shared" si="966"/>
        <v>3359</v>
      </c>
      <c r="L4554" s="97" t="str">
        <f>IF(TRIM('Ek.3-A'!F4554)&lt;&gt;"","var","yok")</f>
        <v>yok</v>
      </c>
      <c r="M4554" s="5" t="str">
        <f>IF('Ek.3-A'!F4554="", "", IF(VLOOKUP('Ek.3-A'!F4554, Veriler!D:E, 2, 0)=0, "", VLOOKUP('Ek.3-A'!F4554, Veriler!D:E, 2, 0)))</f>
        <v/>
      </c>
      <c r="N4554" s="5" t="str">
        <f>IF('Ek.3-A'!P4554="", "", 'Ek.3-A'!P4554)</f>
        <v/>
      </c>
      <c r="O4554" s="142">
        <f>'Ek.3-A'!S4554</f>
        <v>0</v>
      </c>
      <c r="P4554" s="143" t="str">
        <f>'Ek.3-A'!L4554</f>
        <v/>
      </c>
      <c r="Q4554" s="24" t="str">
        <f>'Ek.3-A'!M4554</f>
        <v/>
      </c>
      <c r="R4554" s="24">
        <f t="shared" si="963"/>
        <v>0</v>
      </c>
      <c r="S4554" s="141" t="str">
        <f t="shared" si="964"/>
        <v>H</v>
      </c>
      <c r="T4554" s="24">
        <f>IF(S4554="E",SUM($R$5:R4554),0)</f>
        <v>0</v>
      </c>
      <c r="U4554" s="143">
        <f t="shared" si="965"/>
        <v>0</v>
      </c>
    </row>
    <row r="4555" spans="1:41" x14ac:dyDescent="0.25">
      <c r="A4555" s="6">
        <v>46.55</v>
      </c>
      <c r="B4555" s="31" t="s">
        <v>90</v>
      </c>
      <c r="D4555" s="87">
        <v>401390000013</v>
      </c>
      <c r="E4555" s="3">
        <v>0.6</v>
      </c>
      <c r="K4555" s="3">
        <f t="shared" si="966"/>
        <v>3360</v>
      </c>
      <c r="L4555" s="97" t="str">
        <f>IF(TRIM('Ek.3-A'!F4555)&lt;&gt;"","var","yok")</f>
        <v>yok</v>
      </c>
      <c r="M4555" s="5" t="str">
        <f>IF('Ek.3-A'!F4555="", "", IF(VLOOKUP('Ek.3-A'!F4555, Veriler!D:E, 2, 0)=0, "", VLOOKUP('Ek.3-A'!F4555, Veriler!D:E, 2, 0)))</f>
        <v/>
      </c>
      <c r="N4555" s="5" t="str">
        <f>IF('Ek.3-A'!P4555="", "", 'Ek.3-A'!P4555)</f>
        <v/>
      </c>
      <c r="O4555" s="142">
        <f>'Ek.3-A'!S4555</f>
        <v>0</v>
      </c>
      <c r="P4555" s="143" t="str">
        <f>'Ek.3-A'!L4555</f>
        <v/>
      </c>
      <c r="Q4555" s="24" t="str">
        <f>'Ek.3-A'!M4555</f>
        <v/>
      </c>
      <c r="R4555" s="24">
        <f t="shared" si="963"/>
        <v>0</v>
      </c>
      <c r="S4555" s="141" t="str">
        <f t="shared" si="964"/>
        <v>H</v>
      </c>
      <c r="T4555" s="24">
        <f>IF(S4555="E",SUM($R$5:R4555),0)</f>
        <v>0</v>
      </c>
      <c r="U4555" s="143">
        <f t="shared" si="965"/>
        <v>0</v>
      </c>
    </row>
    <row r="4556" spans="1:41" x14ac:dyDescent="0.25">
      <c r="A4556" s="6">
        <v>46.56</v>
      </c>
      <c r="B4556" s="31" t="s">
        <v>90</v>
      </c>
      <c r="D4556" s="89">
        <v>401390000012</v>
      </c>
      <c r="E4556" s="3">
        <v>0.6</v>
      </c>
      <c r="T4556" s="24"/>
      <c r="U4556" s="25"/>
      <c r="AO4556" s="140">
        <f>'Ek.3-A'!L4556</f>
        <v>0</v>
      </c>
    </row>
    <row r="4557" spans="1:41" x14ac:dyDescent="0.25">
      <c r="A4557" s="6">
        <v>46.57</v>
      </c>
      <c r="B4557" s="31" t="s">
        <v>90</v>
      </c>
      <c r="D4557" s="87">
        <v>292250009015</v>
      </c>
      <c r="E4557" s="3">
        <v>0.6</v>
      </c>
      <c r="T4557" s="24"/>
      <c r="U4557" s="25"/>
    </row>
    <row r="4558" spans="1:41" x14ac:dyDescent="0.25">
      <c r="A4558" s="6">
        <v>46.58</v>
      </c>
      <c r="B4558" s="31" t="s">
        <v>90</v>
      </c>
      <c r="D4558" s="90">
        <v>290379300053</v>
      </c>
      <c r="E4558" s="3">
        <v>0.6</v>
      </c>
      <c r="T4558" s="24"/>
      <c r="U4558" s="25"/>
    </row>
    <row r="4559" spans="1:41" x14ac:dyDescent="0.25">
      <c r="A4559" s="6">
        <v>46.59</v>
      </c>
      <c r="B4559" s="31" t="s">
        <v>90</v>
      </c>
      <c r="D4559" s="91">
        <v>851539130000</v>
      </c>
      <c r="E4559" s="3">
        <v>0.6</v>
      </c>
      <c r="T4559" s="24"/>
      <c r="U4559" s="25"/>
    </row>
    <row r="4560" spans="1:41" x14ac:dyDescent="0.25">
      <c r="A4560" s="6">
        <v>46.6</v>
      </c>
      <c r="B4560" s="31" t="s">
        <v>90</v>
      </c>
      <c r="D4560" s="87">
        <v>854121000000</v>
      </c>
      <c r="E4560" s="3">
        <v>0.6</v>
      </c>
      <c r="T4560" s="24"/>
      <c r="U4560" s="25"/>
    </row>
    <row r="4561" spans="1:21" x14ac:dyDescent="0.25">
      <c r="A4561" s="6">
        <v>46.61</v>
      </c>
      <c r="B4561" s="31" t="s">
        <v>90</v>
      </c>
      <c r="D4561" s="89">
        <v>401036000000</v>
      </c>
      <c r="E4561" s="3">
        <v>0.6</v>
      </c>
      <c r="T4561" s="24"/>
      <c r="U4561" s="25"/>
    </row>
    <row r="4562" spans="1:21" x14ac:dyDescent="0.25">
      <c r="A4562" s="6">
        <v>46.62</v>
      </c>
      <c r="B4562" s="31" t="s">
        <v>90</v>
      </c>
      <c r="D4562" s="87">
        <v>401035000000</v>
      </c>
      <c r="E4562" s="3">
        <v>0.6</v>
      </c>
      <c r="T4562" s="24"/>
      <c r="U4562" s="25"/>
    </row>
    <row r="4563" spans="1:21" x14ac:dyDescent="0.25">
      <c r="A4563" s="6">
        <v>46.63</v>
      </c>
      <c r="B4563" s="31" t="s">
        <v>90</v>
      </c>
      <c r="D4563" s="89">
        <v>420500111000</v>
      </c>
      <c r="E4563" s="3">
        <v>0.6</v>
      </c>
      <c r="T4563" s="24"/>
      <c r="U4563" s="25"/>
    </row>
    <row r="4564" spans="1:21" x14ac:dyDescent="0.25">
      <c r="A4564" s="6">
        <v>46.64</v>
      </c>
      <c r="B4564" s="31" t="s">
        <v>90</v>
      </c>
      <c r="D4564" s="87">
        <v>420500112000</v>
      </c>
      <c r="E4564" s="3">
        <v>0.6</v>
      </c>
      <c r="T4564" s="24"/>
      <c r="U4564" s="25"/>
    </row>
    <row r="4565" spans="1:21" x14ac:dyDescent="0.25">
      <c r="A4565" s="6">
        <v>46.65</v>
      </c>
      <c r="B4565" s="31" t="s">
        <v>90</v>
      </c>
      <c r="D4565" s="89">
        <v>680423000012</v>
      </c>
      <c r="E4565" s="3">
        <v>0.6</v>
      </c>
      <c r="K4565" s="3">
        <f>K4555+1</f>
        <v>3361</v>
      </c>
      <c r="L4565" s="97" t="str">
        <f>IF(TRIM('Ek.3-A'!F4565)&lt;&gt;"","var","yok")</f>
        <v>yok</v>
      </c>
      <c r="M4565" s="5" t="str">
        <f>IF('Ek.3-A'!F4565="", "", IF(VLOOKUP('Ek.3-A'!F4565, Veriler!D:E, 2, 0)=0, "", VLOOKUP('Ek.3-A'!F4565, Veriler!D:E, 2, 0)))</f>
        <v/>
      </c>
      <c r="N4565" s="5" t="str">
        <f>IF('Ek.3-A'!P4565="", "", 'Ek.3-A'!P4565)</f>
        <v/>
      </c>
      <c r="O4565" s="142">
        <f>'Ek.3-A'!S4565</f>
        <v>0</v>
      </c>
      <c r="P4565" s="143" t="str">
        <f>'Ek.3-A'!L4565</f>
        <v/>
      </c>
      <c r="Q4565" s="24" t="str">
        <f>'Ek.3-A'!M4565</f>
        <v/>
      </c>
      <c r="R4565" s="24">
        <f t="shared" ref="R4565:R4578" si="967">IF(L4565="var",0,IF(Q4565&lt;=0.005,Q4565,0))</f>
        <v>0</v>
      </c>
      <c r="S4565" s="141" t="str">
        <f t="shared" ref="S4565:S4578" si="968">IF(Q4565&lt;=0.005,"E","H")</f>
        <v>H</v>
      </c>
      <c r="T4565" s="24">
        <f>IF(S4565="E",SUM($R$5:R4565),0)</f>
        <v>0</v>
      </c>
      <c r="U4565" s="143">
        <f t="shared" ref="U4565:U4578" si="969">IF(T4565&lt;=0.1, O4565, IF(R4565&gt;$G$2, R4565*O4565, $G$2*O4565))</f>
        <v>0</v>
      </c>
    </row>
    <row r="4566" spans="1:21" x14ac:dyDescent="0.25">
      <c r="A4566" s="6">
        <v>46.66</v>
      </c>
      <c r="B4566" s="31" t="s">
        <v>90</v>
      </c>
      <c r="D4566" s="87">
        <v>283529100000</v>
      </c>
      <c r="E4566" s="3">
        <v>0.6</v>
      </c>
      <c r="K4566" s="3">
        <f t="shared" ref="K4566:K4578" si="970">K4565+1</f>
        <v>3362</v>
      </c>
      <c r="L4566" s="97" t="str">
        <f>IF(TRIM('Ek.3-A'!F4566)&lt;&gt;"","var","yok")</f>
        <v>yok</v>
      </c>
      <c r="M4566" s="5" t="str">
        <f>IF('Ek.3-A'!F4566="", "", IF(VLOOKUP('Ek.3-A'!F4566, Veriler!D:E, 2, 0)=0, "", VLOOKUP('Ek.3-A'!F4566, Veriler!D:E, 2, 0)))</f>
        <v/>
      </c>
      <c r="N4566" s="5" t="str">
        <f>IF('Ek.3-A'!P4566="", "", 'Ek.3-A'!P4566)</f>
        <v/>
      </c>
      <c r="O4566" s="142">
        <f>'Ek.3-A'!S4566</f>
        <v>0</v>
      </c>
      <c r="P4566" s="143" t="str">
        <f>'Ek.3-A'!L4566</f>
        <v/>
      </c>
      <c r="Q4566" s="24" t="str">
        <f>'Ek.3-A'!M4566</f>
        <v/>
      </c>
      <c r="R4566" s="24">
        <f t="shared" si="967"/>
        <v>0</v>
      </c>
      <c r="S4566" s="141" t="str">
        <f t="shared" si="968"/>
        <v>H</v>
      </c>
      <c r="T4566" s="24">
        <f>IF(S4566="E",SUM($R$5:R4566),0)</f>
        <v>0</v>
      </c>
      <c r="U4566" s="143">
        <f t="shared" si="969"/>
        <v>0</v>
      </c>
    </row>
    <row r="4567" spans="1:21" x14ac:dyDescent="0.25">
      <c r="A4567" s="6">
        <v>46.67</v>
      </c>
      <c r="B4567" s="31" t="s">
        <v>90</v>
      </c>
      <c r="D4567" s="89">
        <v>291815009022</v>
      </c>
      <c r="E4567" s="3">
        <v>0.6</v>
      </c>
      <c r="K4567" s="3">
        <f t="shared" si="970"/>
        <v>3363</v>
      </c>
      <c r="L4567" s="97" t="str">
        <f>IF(TRIM('Ek.3-A'!F4567)&lt;&gt;"","var","yok")</f>
        <v>yok</v>
      </c>
      <c r="M4567" s="5" t="str">
        <f>IF('Ek.3-A'!F4567="", "", IF(VLOOKUP('Ek.3-A'!F4567, Veriler!D:E, 2, 0)=0, "", VLOOKUP('Ek.3-A'!F4567, Veriler!D:E, 2, 0)))</f>
        <v/>
      </c>
      <c r="N4567" s="5" t="str">
        <f>IF('Ek.3-A'!P4567="", "", 'Ek.3-A'!P4567)</f>
        <v/>
      </c>
      <c r="O4567" s="142">
        <f>'Ek.3-A'!S4567</f>
        <v>0</v>
      </c>
      <c r="P4567" s="143" t="str">
        <f>'Ek.3-A'!L4567</f>
        <v/>
      </c>
      <c r="Q4567" s="24" t="str">
        <f>'Ek.3-A'!M4567</f>
        <v/>
      </c>
      <c r="R4567" s="24">
        <f t="shared" si="967"/>
        <v>0</v>
      </c>
      <c r="S4567" s="141" t="str">
        <f t="shared" si="968"/>
        <v>H</v>
      </c>
      <c r="T4567" s="24">
        <f>IF(S4567="E",SUM($R$5:R4567),0)</f>
        <v>0</v>
      </c>
      <c r="U4567" s="143">
        <f t="shared" si="969"/>
        <v>0</v>
      </c>
    </row>
    <row r="4568" spans="1:21" x14ac:dyDescent="0.25">
      <c r="A4568" s="6">
        <v>46.68</v>
      </c>
      <c r="B4568" s="31" t="s">
        <v>90</v>
      </c>
      <c r="D4568" s="87">
        <v>293120000000</v>
      </c>
      <c r="E4568" s="3">
        <v>0.6</v>
      </c>
      <c r="K4568" s="3">
        <f t="shared" si="970"/>
        <v>3364</v>
      </c>
      <c r="L4568" s="97" t="str">
        <f>IF(TRIM('Ek.3-A'!F4568)&lt;&gt;"","var","yok")</f>
        <v>yok</v>
      </c>
      <c r="M4568" s="5" t="str">
        <f>IF('Ek.3-A'!F4568="", "", IF(VLOOKUP('Ek.3-A'!F4568, Veriler!D:E, 2, 0)=0, "", VLOOKUP('Ek.3-A'!F4568, Veriler!D:E, 2, 0)))</f>
        <v/>
      </c>
      <c r="N4568" s="5" t="str">
        <f>IF('Ek.3-A'!P4568="", "", 'Ek.3-A'!P4568)</f>
        <v/>
      </c>
      <c r="O4568" s="142">
        <f>'Ek.3-A'!S4568</f>
        <v>0</v>
      </c>
      <c r="P4568" s="143" t="str">
        <f>'Ek.3-A'!L4568</f>
        <v/>
      </c>
      <c r="Q4568" s="24" t="str">
        <f>'Ek.3-A'!M4568</f>
        <v/>
      </c>
      <c r="R4568" s="24">
        <f t="shared" si="967"/>
        <v>0</v>
      </c>
      <c r="S4568" s="141" t="str">
        <f t="shared" si="968"/>
        <v>H</v>
      </c>
      <c r="T4568" s="24">
        <f>IF(S4568="E",SUM($R$5:R4568),0)</f>
        <v>0</v>
      </c>
      <c r="U4568" s="143">
        <f t="shared" si="969"/>
        <v>0</v>
      </c>
    </row>
    <row r="4569" spans="1:21" x14ac:dyDescent="0.25">
      <c r="A4569" s="6">
        <v>46.69</v>
      </c>
      <c r="B4569" s="31" t="s">
        <v>90</v>
      </c>
      <c r="D4569" s="89">
        <v>291990001011</v>
      </c>
      <c r="E4569" s="3">
        <v>0.6</v>
      </c>
      <c r="K4569" s="3">
        <f t="shared" si="970"/>
        <v>3365</v>
      </c>
      <c r="L4569" s="97" t="str">
        <f>IF(TRIM('Ek.3-A'!F4569)&lt;&gt;"","var","yok")</f>
        <v>yok</v>
      </c>
      <c r="M4569" s="5" t="str">
        <f>IF('Ek.3-A'!F4569="", "", IF(VLOOKUP('Ek.3-A'!F4569, Veriler!D:E, 2, 0)=0, "", VLOOKUP('Ek.3-A'!F4569, Veriler!D:E, 2, 0)))</f>
        <v/>
      </c>
      <c r="N4569" s="5" t="str">
        <f>IF('Ek.3-A'!P4569="", "", 'Ek.3-A'!P4569)</f>
        <v/>
      </c>
      <c r="O4569" s="142">
        <f>'Ek.3-A'!S4569</f>
        <v>0</v>
      </c>
      <c r="P4569" s="143" t="str">
        <f>'Ek.3-A'!L4569</f>
        <v/>
      </c>
      <c r="Q4569" s="24" t="str">
        <f>'Ek.3-A'!M4569</f>
        <v/>
      </c>
      <c r="R4569" s="24">
        <f t="shared" si="967"/>
        <v>0</v>
      </c>
      <c r="S4569" s="141" t="str">
        <f t="shared" si="968"/>
        <v>H</v>
      </c>
      <c r="T4569" s="24">
        <f>IF(S4569="E",SUM($R$5:R4569),0)</f>
        <v>0</v>
      </c>
      <c r="U4569" s="143">
        <f t="shared" si="969"/>
        <v>0</v>
      </c>
    </row>
    <row r="4570" spans="1:21" x14ac:dyDescent="0.25">
      <c r="A4570" s="6">
        <v>46.7</v>
      </c>
      <c r="B4570" s="31" t="s">
        <v>90</v>
      </c>
      <c r="D4570" s="87">
        <v>292215000000</v>
      </c>
      <c r="E4570" s="3">
        <v>0.6</v>
      </c>
      <c r="K4570" s="3">
        <f t="shared" si="970"/>
        <v>3366</v>
      </c>
      <c r="L4570" s="97" t="str">
        <f>IF(TRIM('Ek.3-A'!F4570)&lt;&gt;"","var","yok")</f>
        <v>yok</v>
      </c>
      <c r="M4570" s="5" t="str">
        <f>IF('Ek.3-A'!F4570="", "", IF(VLOOKUP('Ek.3-A'!F4570, Veriler!D:E, 2, 0)=0, "", VLOOKUP('Ek.3-A'!F4570, Veriler!D:E, 2, 0)))</f>
        <v/>
      </c>
      <c r="N4570" s="5" t="str">
        <f>IF('Ek.3-A'!P4570="", "", 'Ek.3-A'!P4570)</f>
        <v/>
      </c>
      <c r="O4570" s="142">
        <f>'Ek.3-A'!S4570</f>
        <v>0</v>
      </c>
      <c r="P4570" s="143" t="str">
        <f>'Ek.3-A'!L4570</f>
        <v/>
      </c>
      <c r="Q4570" s="24" t="str">
        <f>'Ek.3-A'!M4570</f>
        <v/>
      </c>
      <c r="R4570" s="24">
        <f t="shared" si="967"/>
        <v>0</v>
      </c>
      <c r="S4570" s="141" t="str">
        <f t="shared" si="968"/>
        <v>H</v>
      </c>
      <c r="T4570" s="24">
        <f>IF(S4570="E",SUM($R$5:R4570),0)</f>
        <v>0</v>
      </c>
      <c r="U4570" s="143">
        <f t="shared" si="969"/>
        <v>0</v>
      </c>
    </row>
    <row r="4571" spans="1:21" x14ac:dyDescent="0.25">
      <c r="A4571" s="6">
        <v>46.71</v>
      </c>
      <c r="B4571" s="31" t="s">
        <v>90</v>
      </c>
      <c r="D4571" s="89">
        <v>291815009021</v>
      </c>
      <c r="E4571" s="3">
        <v>0.6</v>
      </c>
      <c r="K4571" s="3">
        <f t="shared" si="970"/>
        <v>3367</v>
      </c>
      <c r="L4571" s="97" t="str">
        <f>IF(TRIM('Ek.3-A'!F4571)&lt;&gt;"","var","yok")</f>
        <v>yok</v>
      </c>
      <c r="M4571" s="5" t="str">
        <f>IF('Ek.3-A'!F4571="", "", IF(VLOOKUP('Ek.3-A'!F4571, Veriler!D:E, 2, 0)=0, "", VLOOKUP('Ek.3-A'!F4571, Veriler!D:E, 2, 0)))</f>
        <v/>
      </c>
      <c r="N4571" s="5" t="str">
        <f>IF('Ek.3-A'!P4571="", "", 'Ek.3-A'!P4571)</f>
        <v/>
      </c>
      <c r="O4571" s="142">
        <f>'Ek.3-A'!S4571</f>
        <v>0</v>
      </c>
      <c r="P4571" s="143" t="str">
        <f>'Ek.3-A'!L4571</f>
        <v/>
      </c>
      <c r="Q4571" s="24" t="str">
        <f>'Ek.3-A'!M4571</f>
        <v/>
      </c>
      <c r="R4571" s="24">
        <f t="shared" si="967"/>
        <v>0</v>
      </c>
      <c r="S4571" s="141" t="str">
        <f t="shared" si="968"/>
        <v>H</v>
      </c>
      <c r="T4571" s="24">
        <f>IF(S4571="E",SUM($R$5:R4571),0)</f>
        <v>0</v>
      </c>
      <c r="U4571" s="143">
        <f t="shared" si="969"/>
        <v>0</v>
      </c>
    </row>
    <row r="4572" spans="1:21" x14ac:dyDescent="0.25">
      <c r="A4572" s="6">
        <v>46.72</v>
      </c>
      <c r="B4572" s="31" t="s">
        <v>90</v>
      </c>
      <c r="D4572" s="87">
        <v>292119990011</v>
      </c>
      <c r="E4572" s="3">
        <v>0.6</v>
      </c>
      <c r="K4572" s="3">
        <f t="shared" si="970"/>
        <v>3368</v>
      </c>
      <c r="L4572" s="97" t="str">
        <f>IF(TRIM('Ek.3-A'!F4572)&lt;&gt;"","var","yok")</f>
        <v>yok</v>
      </c>
      <c r="M4572" s="5" t="str">
        <f>IF('Ek.3-A'!F4572="", "", IF(VLOOKUP('Ek.3-A'!F4572, Veriler!D:E, 2, 0)=0, "", VLOOKUP('Ek.3-A'!F4572, Veriler!D:E, 2, 0)))</f>
        <v/>
      </c>
      <c r="N4572" s="5" t="str">
        <f>IF('Ek.3-A'!P4572="", "", 'Ek.3-A'!P4572)</f>
        <v/>
      </c>
      <c r="O4572" s="142">
        <f>'Ek.3-A'!S4572</f>
        <v>0</v>
      </c>
      <c r="P4572" s="143" t="str">
        <f>'Ek.3-A'!L4572</f>
        <v/>
      </c>
      <c r="Q4572" s="24" t="str">
        <f>'Ek.3-A'!M4572</f>
        <v/>
      </c>
      <c r="R4572" s="24">
        <f t="shared" si="967"/>
        <v>0</v>
      </c>
      <c r="S4572" s="141" t="str">
        <f t="shared" si="968"/>
        <v>H</v>
      </c>
      <c r="T4572" s="24">
        <f>IF(S4572="E",SUM($R$5:R4572),0)</f>
        <v>0</v>
      </c>
      <c r="U4572" s="143">
        <f t="shared" si="969"/>
        <v>0</v>
      </c>
    </row>
    <row r="4573" spans="1:21" x14ac:dyDescent="0.25">
      <c r="A4573" s="6">
        <v>46.73</v>
      </c>
      <c r="B4573" s="31" t="s">
        <v>90</v>
      </c>
      <c r="D4573" s="89">
        <v>292119990012</v>
      </c>
      <c r="E4573" s="3">
        <v>0.6</v>
      </c>
      <c r="K4573" s="3">
        <f t="shared" si="970"/>
        <v>3369</v>
      </c>
      <c r="L4573" s="97" t="str">
        <f>IF(TRIM('Ek.3-A'!F4573)&lt;&gt;"","var","yok")</f>
        <v>yok</v>
      </c>
      <c r="M4573" s="5" t="str">
        <f>IF('Ek.3-A'!F4573="", "", IF(VLOOKUP('Ek.3-A'!F4573, Veriler!D:E, 2, 0)=0, "", VLOOKUP('Ek.3-A'!F4573, Veriler!D:E, 2, 0)))</f>
        <v/>
      </c>
      <c r="N4573" s="5" t="str">
        <f>IF('Ek.3-A'!P4573="", "", 'Ek.3-A'!P4573)</f>
        <v/>
      </c>
      <c r="O4573" s="142">
        <f>'Ek.3-A'!S4573</f>
        <v>0</v>
      </c>
      <c r="P4573" s="143" t="str">
        <f>'Ek.3-A'!L4573</f>
        <v/>
      </c>
      <c r="Q4573" s="24" t="str">
        <f>'Ek.3-A'!M4573</f>
        <v/>
      </c>
      <c r="R4573" s="24">
        <f t="shared" si="967"/>
        <v>0</v>
      </c>
      <c r="S4573" s="141" t="str">
        <f t="shared" si="968"/>
        <v>H</v>
      </c>
      <c r="T4573" s="24">
        <f>IF(S4573="E",SUM($R$5:R4573),0)</f>
        <v>0</v>
      </c>
      <c r="U4573" s="143">
        <f t="shared" si="969"/>
        <v>0</v>
      </c>
    </row>
    <row r="4574" spans="1:21" x14ac:dyDescent="0.25">
      <c r="A4574" s="6">
        <v>46.74</v>
      </c>
      <c r="B4574" s="31" t="s">
        <v>90</v>
      </c>
      <c r="D4574" s="87">
        <v>292119990019</v>
      </c>
      <c r="E4574" s="3">
        <v>0.6</v>
      </c>
      <c r="K4574" s="3">
        <f t="shared" si="970"/>
        <v>3370</v>
      </c>
      <c r="L4574" s="97" t="str">
        <f>IF(TRIM('Ek.3-A'!F4574)&lt;&gt;"","var","yok")</f>
        <v>yok</v>
      </c>
      <c r="M4574" s="5" t="str">
        <f>IF('Ek.3-A'!F4574="", "", IF(VLOOKUP('Ek.3-A'!F4574, Veriler!D:E, 2, 0)=0, "", VLOOKUP('Ek.3-A'!F4574, Veriler!D:E, 2, 0)))</f>
        <v/>
      </c>
      <c r="N4574" s="5" t="str">
        <f>IF('Ek.3-A'!P4574="", "", 'Ek.3-A'!P4574)</f>
        <v/>
      </c>
      <c r="O4574" s="142">
        <f>'Ek.3-A'!S4574</f>
        <v>0</v>
      </c>
      <c r="P4574" s="143" t="str">
        <f>'Ek.3-A'!L4574</f>
        <v/>
      </c>
      <c r="Q4574" s="24" t="str">
        <f>'Ek.3-A'!M4574</f>
        <v/>
      </c>
      <c r="R4574" s="24">
        <f t="shared" si="967"/>
        <v>0</v>
      </c>
      <c r="S4574" s="141" t="str">
        <f t="shared" si="968"/>
        <v>H</v>
      </c>
      <c r="T4574" s="24">
        <f>IF(S4574="E",SUM($R$5:R4574),0)</f>
        <v>0</v>
      </c>
      <c r="U4574" s="143">
        <f t="shared" si="969"/>
        <v>0</v>
      </c>
    </row>
    <row r="4575" spans="1:21" x14ac:dyDescent="0.25">
      <c r="A4575" s="6">
        <v>46.75</v>
      </c>
      <c r="B4575" s="31" t="s">
        <v>90</v>
      </c>
      <c r="D4575" s="89">
        <v>290949809011</v>
      </c>
      <c r="E4575" s="3">
        <v>0.6</v>
      </c>
      <c r="K4575" s="3">
        <f t="shared" si="970"/>
        <v>3371</v>
      </c>
      <c r="L4575" s="97" t="str">
        <f>IF(TRIM('Ek.3-A'!F4575)&lt;&gt;"","var","yok")</f>
        <v>yok</v>
      </c>
      <c r="M4575" s="5" t="str">
        <f>IF('Ek.3-A'!F4575="", "", IF(VLOOKUP('Ek.3-A'!F4575, Veriler!D:E, 2, 0)=0, "", VLOOKUP('Ek.3-A'!F4575, Veriler!D:E, 2, 0)))</f>
        <v/>
      </c>
      <c r="N4575" s="5" t="str">
        <f>IF('Ek.3-A'!P4575="", "", 'Ek.3-A'!P4575)</f>
        <v/>
      </c>
      <c r="O4575" s="142">
        <f>'Ek.3-A'!S4575</f>
        <v>0</v>
      </c>
      <c r="P4575" s="143" t="str">
        <f>'Ek.3-A'!L4575</f>
        <v/>
      </c>
      <c r="Q4575" s="24" t="str">
        <f>'Ek.3-A'!M4575</f>
        <v/>
      </c>
      <c r="R4575" s="24">
        <f t="shared" si="967"/>
        <v>0</v>
      </c>
      <c r="S4575" s="141" t="str">
        <f t="shared" si="968"/>
        <v>H</v>
      </c>
      <c r="T4575" s="24">
        <f>IF(S4575="E",SUM($R$5:R4575),0)</f>
        <v>0</v>
      </c>
      <c r="U4575" s="143">
        <f t="shared" si="969"/>
        <v>0</v>
      </c>
    </row>
    <row r="4576" spans="1:21" x14ac:dyDescent="0.25">
      <c r="A4576" s="6">
        <v>46.76</v>
      </c>
      <c r="B4576" s="31" t="s">
        <v>90</v>
      </c>
      <c r="D4576" s="87">
        <v>291990001012</v>
      </c>
      <c r="E4576" s="3">
        <v>0.6</v>
      </c>
      <c r="K4576" s="3">
        <f t="shared" si="970"/>
        <v>3372</v>
      </c>
      <c r="L4576" s="97" t="str">
        <f>IF(TRIM('Ek.3-A'!F4576)&lt;&gt;"","var","yok")</f>
        <v>yok</v>
      </c>
      <c r="M4576" s="5" t="str">
        <f>IF('Ek.3-A'!F4576="", "", IF(VLOOKUP('Ek.3-A'!F4576, Veriler!D:E, 2, 0)=0, "", VLOOKUP('Ek.3-A'!F4576, Veriler!D:E, 2, 0)))</f>
        <v/>
      </c>
      <c r="N4576" s="5" t="str">
        <f>IF('Ek.3-A'!P4576="", "", 'Ek.3-A'!P4576)</f>
        <v/>
      </c>
      <c r="O4576" s="142">
        <f>'Ek.3-A'!S4576</f>
        <v>0</v>
      </c>
      <c r="P4576" s="143" t="str">
        <f>'Ek.3-A'!L4576</f>
        <v/>
      </c>
      <c r="Q4576" s="24" t="str">
        <f>'Ek.3-A'!M4576</f>
        <v/>
      </c>
      <c r="R4576" s="24">
        <f t="shared" si="967"/>
        <v>0</v>
      </c>
      <c r="S4576" s="141" t="str">
        <f t="shared" si="968"/>
        <v>H</v>
      </c>
      <c r="T4576" s="24">
        <f>IF(S4576="E",SUM($R$5:R4576),0)</f>
        <v>0</v>
      </c>
      <c r="U4576" s="143">
        <f t="shared" si="969"/>
        <v>0</v>
      </c>
    </row>
    <row r="4577" spans="1:21" x14ac:dyDescent="0.25">
      <c r="A4577" s="6">
        <v>46.77</v>
      </c>
      <c r="B4577" s="31" t="s">
        <v>90</v>
      </c>
      <c r="D4577" s="89">
        <v>290629009012</v>
      </c>
      <c r="E4577" s="3">
        <v>0.6</v>
      </c>
      <c r="K4577" s="3">
        <f t="shared" si="970"/>
        <v>3373</v>
      </c>
      <c r="L4577" s="97" t="str">
        <f>IF(TRIM('Ek.3-A'!F4577)&lt;&gt;"","var","yok")</f>
        <v>yok</v>
      </c>
      <c r="M4577" s="5" t="str">
        <f>IF('Ek.3-A'!F4577="", "", IF(VLOOKUP('Ek.3-A'!F4577, Veriler!D:E, 2, 0)=0, "", VLOOKUP('Ek.3-A'!F4577, Veriler!D:E, 2, 0)))</f>
        <v/>
      </c>
      <c r="N4577" s="5" t="str">
        <f>IF('Ek.3-A'!P4577="", "", 'Ek.3-A'!P4577)</f>
        <v/>
      </c>
      <c r="O4577" s="142">
        <f>'Ek.3-A'!S4577</f>
        <v>0</v>
      </c>
      <c r="P4577" s="143" t="str">
        <f>'Ek.3-A'!L4577</f>
        <v/>
      </c>
      <c r="Q4577" s="24" t="str">
        <f>'Ek.3-A'!M4577</f>
        <v/>
      </c>
      <c r="R4577" s="24">
        <f t="shared" si="967"/>
        <v>0</v>
      </c>
      <c r="S4577" s="141" t="str">
        <f t="shared" si="968"/>
        <v>H</v>
      </c>
      <c r="T4577" s="24">
        <f>IF(S4577="E",SUM($R$5:R4577),0)</f>
        <v>0</v>
      </c>
      <c r="U4577" s="143">
        <f t="shared" si="969"/>
        <v>0</v>
      </c>
    </row>
    <row r="4578" spans="1:21" x14ac:dyDescent="0.25">
      <c r="A4578" s="6">
        <v>46.78</v>
      </c>
      <c r="B4578" s="31" t="s">
        <v>90</v>
      </c>
      <c r="D4578" s="87">
        <v>291590700032</v>
      </c>
      <c r="E4578" s="3">
        <v>0.6</v>
      </c>
      <c r="K4578" s="3">
        <f t="shared" si="970"/>
        <v>3374</v>
      </c>
      <c r="L4578" s="97" t="str">
        <f>IF(TRIM('Ek.3-A'!F4578)&lt;&gt;"","var","yok")</f>
        <v>yok</v>
      </c>
      <c r="M4578" s="5" t="str">
        <f>IF('Ek.3-A'!F4578="", "", IF(VLOOKUP('Ek.3-A'!F4578, Veriler!D:E, 2, 0)=0, "", VLOOKUP('Ek.3-A'!F4578, Veriler!D:E, 2, 0)))</f>
        <v/>
      </c>
      <c r="N4578" s="5" t="str">
        <f>IF('Ek.3-A'!P4578="", "", 'Ek.3-A'!P4578)</f>
        <v/>
      </c>
      <c r="O4578" s="142">
        <f>'Ek.3-A'!S4578</f>
        <v>0</v>
      </c>
      <c r="P4578" s="143" t="str">
        <f>'Ek.3-A'!L4578</f>
        <v/>
      </c>
      <c r="Q4578" s="24" t="str">
        <f>'Ek.3-A'!M4578</f>
        <v/>
      </c>
      <c r="R4578" s="24">
        <f t="shared" si="967"/>
        <v>0</v>
      </c>
      <c r="S4578" s="141" t="str">
        <f t="shared" si="968"/>
        <v>H</v>
      </c>
      <c r="T4578" s="24">
        <f>IF(S4578="E",SUM($R$5:R4578),0)</f>
        <v>0</v>
      </c>
      <c r="U4578" s="143">
        <f t="shared" si="969"/>
        <v>0</v>
      </c>
    </row>
    <row r="4579" spans="1:21" x14ac:dyDescent="0.25">
      <c r="A4579" s="6">
        <v>46.79</v>
      </c>
      <c r="B4579" s="31" t="s">
        <v>90</v>
      </c>
      <c r="D4579" s="89">
        <v>291590900032</v>
      </c>
      <c r="E4579" s="3">
        <v>0.6</v>
      </c>
      <c r="L4579" s="97"/>
      <c r="M4579" s="5"/>
      <c r="N4579" s="5"/>
      <c r="O4579" s="5"/>
      <c r="Q4579" s="23"/>
      <c r="T4579" s="24"/>
      <c r="U4579" s="25"/>
    </row>
    <row r="4580" spans="1:21" x14ac:dyDescent="0.25">
      <c r="A4580" s="6">
        <v>46.8</v>
      </c>
      <c r="B4580" s="31" t="s">
        <v>90</v>
      </c>
      <c r="D4580" s="87">
        <v>290341000000</v>
      </c>
      <c r="E4580" s="3">
        <v>0.6</v>
      </c>
      <c r="K4580" s="3">
        <f>K4578+1</f>
        <v>3375</v>
      </c>
      <c r="L4580" s="97" t="str">
        <f>IF(TRIM('Ek.3-A'!F4580)&lt;&gt;"","var","yok")</f>
        <v>yok</v>
      </c>
      <c r="M4580" s="5" t="str">
        <f>IF('Ek.3-A'!F4580="", "", IF(VLOOKUP('Ek.3-A'!F4580, Veriler!D:E, 2, 0)=0, "", VLOOKUP('Ek.3-A'!F4580, Veriler!D:E, 2, 0)))</f>
        <v/>
      </c>
      <c r="N4580" s="5" t="str">
        <f>IF('Ek.3-A'!P4580="", "", 'Ek.3-A'!P4580)</f>
        <v/>
      </c>
      <c r="O4580" s="142">
        <f>'Ek.3-A'!S4580</f>
        <v>0</v>
      </c>
      <c r="P4580" s="143" t="str">
        <f>'Ek.3-A'!L4580</f>
        <v/>
      </c>
      <c r="Q4580" s="24" t="str">
        <f>'Ek.3-A'!M4580</f>
        <v/>
      </c>
      <c r="R4580" s="24">
        <f t="shared" ref="R4580:R4593" si="971">IF(L4580="var",0,IF(Q4580&lt;=0.005,Q4580,0))</f>
        <v>0</v>
      </c>
      <c r="S4580" s="141" t="str">
        <f t="shared" ref="S4580:S4593" si="972">IF(Q4580&lt;=0.005,"E","H")</f>
        <v>H</v>
      </c>
      <c r="T4580" s="24">
        <f>IF(S4580="E",SUM($R$5:R4580),0)</f>
        <v>0</v>
      </c>
      <c r="U4580" s="143">
        <f t="shared" ref="U4580:U4593" si="973">IF(T4580&lt;=0.1, O4580, IF(R4580&gt;$G$2, R4580*O4580, $G$2*O4580))</f>
        <v>0</v>
      </c>
    </row>
    <row r="4581" spans="1:21" x14ac:dyDescent="0.25">
      <c r="A4581" s="6">
        <v>46.81</v>
      </c>
      <c r="B4581" s="31" t="s">
        <v>90</v>
      </c>
      <c r="D4581" s="89">
        <v>293090989063</v>
      </c>
      <c r="E4581" s="3">
        <v>0.6</v>
      </c>
      <c r="K4581" s="3">
        <f t="shared" ref="K4581:K4593" si="974">K4580+1</f>
        <v>3376</v>
      </c>
      <c r="L4581" s="97" t="str">
        <f>IF(TRIM('Ek.3-A'!F4581)&lt;&gt;"","var","yok")</f>
        <v>yok</v>
      </c>
      <c r="M4581" s="5" t="str">
        <f>IF('Ek.3-A'!F4581="", "", IF(VLOOKUP('Ek.3-A'!F4581, Veriler!D:E, 2, 0)=0, "", VLOOKUP('Ek.3-A'!F4581, Veriler!D:E, 2, 0)))</f>
        <v/>
      </c>
      <c r="N4581" s="5" t="str">
        <f>IF('Ek.3-A'!P4581="", "", 'Ek.3-A'!P4581)</f>
        <v/>
      </c>
      <c r="O4581" s="142">
        <f>'Ek.3-A'!S4581</f>
        <v>0</v>
      </c>
      <c r="P4581" s="143" t="str">
        <f>'Ek.3-A'!L4581</f>
        <v/>
      </c>
      <c r="Q4581" s="24" t="str">
        <f>'Ek.3-A'!M4581</f>
        <v/>
      </c>
      <c r="R4581" s="24">
        <f t="shared" si="971"/>
        <v>0</v>
      </c>
      <c r="S4581" s="141" t="str">
        <f t="shared" si="972"/>
        <v>H</v>
      </c>
      <c r="T4581" s="24">
        <f>IF(S4581="E",SUM($R$5:R4581),0)</f>
        <v>0</v>
      </c>
      <c r="U4581" s="143">
        <f t="shared" si="973"/>
        <v>0</v>
      </c>
    </row>
    <row r="4582" spans="1:21" x14ac:dyDescent="0.25">
      <c r="A4582" s="6">
        <v>46.82</v>
      </c>
      <c r="B4582" s="31" t="s">
        <v>90</v>
      </c>
      <c r="D4582" s="87">
        <v>293090959063</v>
      </c>
      <c r="E4582" s="3">
        <v>0.6</v>
      </c>
      <c r="K4582" s="3">
        <f t="shared" si="974"/>
        <v>3377</v>
      </c>
      <c r="L4582" s="97" t="str">
        <f>IF(TRIM('Ek.3-A'!F4582)&lt;&gt;"","var","yok")</f>
        <v>yok</v>
      </c>
      <c r="M4582" s="5" t="str">
        <f>IF('Ek.3-A'!F4582="", "", IF(VLOOKUP('Ek.3-A'!F4582, Veriler!D:E, 2, 0)=0, "", VLOOKUP('Ek.3-A'!F4582, Veriler!D:E, 2, 0)))</f>
        <v/>
      </c>
      <c r="N4582" s="5" t="str">
        <f>IF('Ek.3-A'!P4582="", "", 'Ek.3-A'!P4582)</f>
        <v/>
      </c>
      <c r="O4582" s="142">
        <f>'Ek.3-A'!S4582</f>
        <v>0</v>
      </c>
      <c r="P4582" s="143" t="str">
        <f>'Ek.3-A'!L4582</f>
        <v/>
      </c>
      <c r="Q4582" s="24" t="str">
        <f>'Ek.3-A'!M4582</f>
        <v/>
      </c>
      <c r="R4582" s="24">
        <f t="shared" si="971"/>
        <v>0</v>
      </c>
      <c r="S4582" s="141" t="str">
        <f t="shared" si="972"/>
        <v>H</v>
      </c>
      <c r="T4582" s="24">
        <f>IF(S4582="E",SUM($R$5:R4582),0)</f>
        <v>0</v>
      </c>
      <c r="U4582" s="143">
        <f t="shared" si="973"/>
        <v>0</v>
      </c>
    </row>
    <row r="4583" spans="1:21" x14ac:dyDescent="0.25">
      <c r="A4583" s="6">
        <v>46.83</v>
      </c>
      <c r="B4583" s="31" t="s">
        <v>90</v>
      </c>
      <c r="D4583" s="89">
        <v>293339990027</v>
      </c>
      <c r="E4583" s="3">
        <v>0.6</v>
      </c>
      <c r="K4583" s="3">
        <f t="shared" si="974"/>
        <v>3378</v>
      </c>
      <c r="L4583" s="97" t="str">
        <f>IF(TRIM('Ek.3-A'!F4583)&lt;&gt;"","var","yok")</f>
        <v>yok</v>
      </c>
      <c r="M4583" s="5" t="str">
        <f>IF('Ek.3-A'!F4583="", "", IF(VLOOKUP('Ek.3-A'!F4583, Veriler!D:E, 2, 0)=0, "", VLOOKUP('Ek.3-A'!F4583, Veriler!D:E, 2, 0)))</f>
        <v/>
      </c>
      <c r="N4583" s="5" t="str">
        <f>IF('Ek.3-A'!P4583="", "", 'Ek.3-A'!P4583)</f>
        <v/>
      </c>
      <c r="O4583" s="142">
        <f>'Ek.3-A'!S4583</f>
        <v>0</v>
      </c>
      <c r="P4583" s="143" t="str">
        <f>'Ek.3-A'!L4583</f>
        <v/>
      </c>
      <c r="Q4583" s="24" t="str">
        <f>'Ek.3-A'!M4583</f>
        <v/>
      </c>
      <c r="R4583" s="24">
        <f t="shared" si="971"/>
        <v>0</v>
      </c>
      <c r="S4583" s="141" t="str">
        <f t="shared" si="972"/>
        <v>H</v>
      </c>
      <c r="T4583" s="24">
        <f>IF(S4583="E",SUM($R$5:R4583),0)</f>
        <v>0</v>
      </c>
      <c r="U4583" s="143">
        <f t="shared" si="973"/>
        <v>0</v>
      </c>
    </row>
    <row r="4584" spans="1:21" x14ac:dyDescent="0.25">
      <c r="A4584" s="6">
        <v>46.84</v>
      </c>
      <c r="B4584" s="31" t="s">
        <v>90</v>
      </c>
      <c r="D4584" s="87">
        <v>291540000013</v>
      </c>
      <c r="E4584" s="3">
        <v>0.6</v>
      </c>
      <c r="K4584" s="3">
        <f t="shared" si="974"/>
        <v>3379</v>
      </c>
      <c r="L4584" s="97" t="str">
        <f>IF(TRIM('Ek.3-A'!F4584)&lt;&gt;"","var","yok")</f>
        <v>yok</v>
      </c>
      <c r="M4584" s="5" t="str">
        <f>IF('Ek.3-A'!F4584="", "", IF(VLOOKUP('Ek.3-A'!F4584, Veriler!D:E, 2, 0)=0, "", VLOOKUP('Ek.3-A'!F4584, Veriler!D:E, 2, 0)))</f>
        <v/>
      </c>
      <c r="N4584" s="5" t="str">
        <f>IF('Ek.3-A'!P4584="", "", 'Ek.3-A'!P4584)</f>
        <v/>
      </c>
      <c r="O4584" s="142">
        <f>'Ek.3-A'!S4584</f>
        <v>0</v>
      </c>
      <c r="P4584" s="143" t="str">
        <f>'Ek.3-A'!L4584</f>
        <v/>
      </c>
      <c r="Q4584" s="24" t="str">
        <f>'Ek.3-A'!M4584</f>
        <v/>
      </c>
      <c r="R4584" s="24">
        <f t="shared" si="971"/>
        <v>0</v>
      </c>
      <c r="S4584" s="141" t="str">
        <f t="shared" si="972"/>
        <v>H</v>
      </c>
      <c r="T4584" s="24">
        <f>IF(S4584="E",SUM($R$5:R4584),0)</f>
        <v>0</v>
      </c>
      <c r="U4584" s="143">
        <f t="shared" si="973"/>
        <v>0</v>
      </c>
    </row>
    <row r="4585" spans="1:21" x14ac:dyDescent="0.25">
      <c r="A4585" s="6">
        <v>46.85</v>
      </c>
      <c r="B4585" s="31" t="s">
        <v>90</v>
      </c>
      <c r="D4585" s="89">
        <v>293154000000</v>
      </c>
      <c r="E4585" s="3">
        <v>0.6</v>
      </c>
      <c r="K4585" s="3">
        <f t="shared" si="974"/>
        <v>3380</v>
      </c>
      <c r="L4585" s="97" t="str">
        <f>IF(TRIM('Ek.3-A'!F4585)&lt;&gt;"","var","yok")</f>
        <v>yok</v>
      </c>
      <c r="M4585" s="5" t="str">
        <f>IF('Ek.3-A'!F4585="", "", IF(VLOOKUP('Ek.3-A'!F4585, Veriler!D:E, 2, 0)=0, "", VLOOKUP('Ek.3-A'!F4585, Veriler!D:E, 2, 0)))</f>
        <v/>
      </c>
      <c r="N4585" s="5" t="str">
        <f>IF('Ek.3-A'!P4585="", "", 'Ek.3-A'!P4585)</f>
        <v/>
      </c>
      <c r="O4585" s="142">
        <f>'Ek.3-A'!S4585</f>
        <v>0</v>
      </c>
      <c r="P4585" s="143" t="str">
        <f>'Ek.3-A'!L4585</f>
        <v/>
      </c>
      <c r="Q4585" s="24" t="str">
        <f>'Ek.3-A'!M4585</f>
        <v/>
      </c>
      <c r="R4585" s="24">
        <f t="shared" si="971"/>
        <v>0</v>
      </c>
      <c r="S4585" s="141" t="str">
        <f t="shared" si="972"/>
        <v>H</v>
      </c>
      <c r="T4585" s="24">
        <f>IF(S4585="E",SUM($R$5:R4585),0)</f>
        <v>0</v>
      </c>
      <c r="U4585" s="143">
        <f t="shared" si="973"/>
        <v>0</v>
      </c>
    </row>
    <row r="4586" spans="1:21" x14ac:dyDescent="0.25">
      <c r="A4586" s="6">
        <v>46.86</v>
      </c>
      <c r="B4586" s="31" t="s">
        <v>90</v>
      </c>
      <c r="D4586" s="87">
        <v>290322000000</v>
      </c>
      <c r="E4586" s="3">
        <v>0.6</v>
      </c>
      <c r="K4586" s="3">
        <f t="shared" si="974"/>
        <v>3381</v>
      </c>
      <c r="L4586" s="97" t="str">
        <f>IF(TRIM('Ek.3-A'!F4586)&lt;&gt;"","var","yok")</f>
        <v>yok</v>
      </c>
      <c r="M4586" s="5" t="str">
        <f>IF('Ek.3-A'!F4586="", "", IF(VLOOKUP('Ek.3-A'!F4586, Veriler!D:E, 2, 0)=0, "", VLOOKUP('Ek.3-A'!F4586, Veriler!D:E, 2, 0)))</f>
        <v/>
      </c>
      <c r="N4586" s="5" t="str">
        <f>IF('Ek.3-A'!P4586="", "", 'Ek.3-A'!P4586)</f>
        <v/>
      </c>
      <c r="O4586" s="142">
        <f>'Ek.3-A'!S4586</f>
        <v>0</v>
      </c>
      <c r="P4586" s="143" t="str">
        <f>'Ek.3-A'!L4586</f>
        <v/>
      </c>
      <c r="Q4586" s="24" t="str">
        <f>'Ek.3-A'!M4586</f>
        <v/>
      </c>
      <c r="R4586" s="24">
        <f t="shared" si="971"/>
        <v>0</v>
      </c>
      <c r="S4586" s="141" t="str">
        <f t="shared" si="972"/>
        <v>H</v>
      </c>
      <c r="T4586" s="24">
        <f>IF(S4586="E",SUM($R$5:R4586),0)</f>
        <v>0</v>
      </c>
      <c r="U4586" s="143">
        <f t="shared" si="973"/>
        <v>0</v>
      </c>
    </row>
    <row r="4587" spans="1:21" x14ac:dyDescent="0.25">
      <c r="A4587" s="6">
        <v>46.87</v>
      </c>
      <c r="B4587" s="31" t="s">
        <v>90</v>
      </c>
      <c r="D4587" s="89">
        <v>290377600000</v>
      </c>
      <c r="E4587" s="3">
        <v>0.6</v>
      </c>
      <c r="K4587" s="3">
        <f t="shared" si="974"/>
        <v>3382</v>
      </c>
      <c r="L4587" s="97" t="str">
        <f>IF(TRIM('Ek.3-A'!F4587)&lt;&gt;"","var","yok")</f>
        <v>yok</v>
      </c>
      <c r="M4587" s="5" t="str">
        <f>IF('Ek.3-A'!F4587="", "", IF(VLOOKUP('Ek.3-A'!F4587, Veriler!D:E, 2, 0)=0, "", VLOOKUP('Ek.3-A'!F4587, Veriler!D:E, 2, 0)))</f>
        <v/>
      </c>
      <c r="N4587" s="5" t="str">
        <f>IF('Ek.3-A'!P4587="", "", 'Ek.3-A'!P4587)</f>
        <v/>
      </c>
      <c r="O4587" s="142">
        <f>'Ek.3-A'!S4587</f>
        <v>0</v>
      </c>
      <c r="P4587" s="143" t="str">
        <f>'Ek.3-A'!L4587</f>
        <v/>
      </c>
      <c r="Q4587" s="24" t="str">
        <f>'Ek.3-A'!M4587</f>
        <v/>
      </c>
      <c r="R4587" s="24">
        <f t="shared" si="971"/>
        <v>0</v>
      </c>
      <c r="S4587" s="141" t="str">
        <f t="shared" si="972"/>
        <v>H</v>
      </c>
      <c r="T4587" s="24">
        <f>IF(S4587="E",SUM($R$5:R4587),0)</f>
        <v>0</v>
      </c>
      <c r="U4587" s="143">
        <f t="shared" si="973"/>
        <v>0</v>
      </c>
    </row>
    <row r="4588" spans="1:21" x14ac:dyDescent="0.25">
      <c r="A4588" s="6">
        <v>46.88</v>
      </c>
      <c r="B4588" s="31" t="s">
        <v>90</v>
      </c>
      <c r="D4588" s="87">
        <v>290559989011</v>
      </c>
      <c r="E4588" s="3">
        <v>0.6</v>
      </c>
      <c r="K4588" s="3">
        <f t="shared" si="974"/>
        <v>3383</v>
      </c>
      <c r="L4588" s="97" t="str">
        <f>IF(TRIM('Ek.3-A'!F4588)&lt;&gt;"","var","yok")</f>
        <v>yok</v>
      </c>
      <c r="M4588" s="5" t="str">
        <f>IF('Ek.3-A'!F4588="", "", IF(VLOOKUP('Ek.3-A'!F4588, Veriler!D:E, 2, 0)=0, "", VLOOKUP('Ek.3-A'!F4588, Veriler!D:E, 2, 0)))</f>
        <v/>
      </c>
      <c r="N4588" s="5" t="str">
        <f>IF('Ek.3-A'!P4588="", "", 'Ek.3-A'!P4588)</f>
        <v/>
      </c>
      <c r="O4588" s="142">
        <f>'Ek.3-A'!S4588</f>
        <v>0</v>
      </c>
      <c r="P4588" s="143" t="str">
        <f>'Ek.3-A'!L4588</f>
        <v/>
      </c>
      <c r="Q4588" s="24" t="str">
        <f>'Ek.3-A'!M4588</f>
        <v/>
      </c>
      <c r="R4588" s="24">
        <f t="shared" si="971"/>
        <v>0</v>
      </c>
      <c r="S4588" s="141" t="str">
        <f t="shared" si="972"/>
        <v>H</v>
      </c>
      <c r="T4588" s="24">
        <f>IF(S4588="E",SUM($R$5:R4588),0)</f>
        <v>0</v>
      </c>
      <c r="U4588" s="143">
        <f t="shared" si="973"/>
        <v>0</v>
      </c>
    </row>
    <row r="4589" spans="1:21" x14ac:dyDescent="0.25">
      <c r="A4589" s="6">
        <v>46.89</v>
      </c>
      <c r="B4589" s="31" t="s">
        <v>90</v>
      </c>
      <c r="D4589" s="89">
        <v>291990002000</v>
      </c>
      <c r="E4589" s="3">
        <v>0.6</v>
      </c>
      <c r="K4589" s="3">
        <f t="shared" si="974"/>
        <v>3384</v>
      </c>
      <c r="L4589" s="97" t="str">
        <f>IF(TRIM('Ek.3-A'!F4589)&lt;&gt;"","var","yok")</f>
        <v>yok</v>
      </c>
      <c r="M4589" s="5" t="str">
        <f>IF('Ek.3-A'!F4589="", "", IF(VLOOKUP('Ek.3-A'!F4589, Veriler!D:E, 2, 0)=0, "", VLOOKUP('Ek.3-A'!F4589, Veriler!D:E, 2, 0)))</f>
        <v/>
      </c>
      <c r="N4589" s="5" t="str">
        <f>IF('Ek.3-A'!P4589="", "", 'Ek.3-A'!P4589)</f>
        <v/>
      </c>
      <c r="O4589" s="142">
        <f>'Ek.3-A'!S4589</f>
        <v>0</v>
      </c>
      <c r="P4589" s="143" t="str">
        <f>'Ek.3-A'!L4589</f>
        <v/>
      </c>
      <c r="Q4589" s="24" t="str">
        <f>'Ek.3-A'!M4589</f>
        <v/>
      </c>
      <c r="R4589" s="24">
        <f t="shared" si="971"/>
        <v>0</v>
      </c>
      <c r="S4589" s="141" t="str">
        <f t="shared" si="972"/>
        <v>H</v>
      </c>
      <c r="T4589" s="24">
        <f>IF(S4589="E",SUM($R$5:R4589),0)</f>
        <v>0</v>
      </c>
      <c r="U4589" s="143">
        <f t="shared" si="973"/>
        <v>0</v>
      </c>
    </row>
    <row r="4590" spans="1:21" x14ac:dyDescent="0.25">
      <c r="A4590" s="6">
        <v>46.9</v>
      </c>
      <c r="B4590" s="31" t="s">
        <v>90</v>
      </c>
      <c r="D4590" s="87">
        <v>292023000000</v>
      </c>
      <c r="E4590" s="3">
        <v>0.6</v>
      </c>
      <c r="K4590" s="3">
        <f t="shared" si="974"/>
        <v>3385</v>
      </c>
      <c r="L4590" s="97" t="str">
        <f>IF(TRIM('Ek.3-A'!F4590)&lt;&gt;"","var","yok")</f>
        <v>yok</v>
      </c>
      <c r="M4590" s="5" t="str">
        <f>IF('Ek.3-A'!F4590="", "", IF(VLOOKUP('Ek.3-A'!F4590, Veriler!D:E, 2, 0)=0, "", VLOOKUP('Ek.3-A'!F4590, Veriler!D:E, 2, 0)))</f>
        <v/>
      </c>
      <c r="N4590" s="5" t="str">
        <f>IF('Ek.3-A'!P4590="", "", 'Ek.3-A'!P4590)</f>
        <v/>
      </c>
      <c r="O4590" s="142">
        <f>'Ek.3-A'!S4590</f>
        <v>0</v>
      </c>
      <c r="P4590" s="143" t="str">
        <f>'Ek.3-A'!L4590</f>
        <v/>
      </c>
      <c r="Q4590" s="24" t="str">
        <f>'Ek.3-A'!M4590</f>
        <v/>
      </c>
      <c r="R4590" s="24">
        <f t="shared" si="971"/>
        <v>0</v>
      </c>
      <c r="S4590" s="141" t="str">
        <f t="shared" si="972"/>
        <v>H</v>
      </c>
      <c r="T4590" s="24">
        <f>IF(S4590="E",SUM($R$5:R4590),0)</f>
        <v>0</v>
      </c>
      <c r="U4590" s="143">
        <f t="shared" si="973"/>
        <v>0</v>
      </c>
    </row>
    <row r="4591" spans="1:21" x14ac:dyDescent="0.25">
      <c r="A4591" s="6">
        <v>46.91</v>
      </c>
      <c r="B4591" s="31" t="s">
        <v>90</v>
      </c>
      <c r="D4591" s="89">
        <v>292111000013</v>
      </c>
      <c r="E4591" s="3">
        <v>0.6</v>
      </c>
      <c r="K4591" s="3">
        <f t="shared" si="974"/>
        <v>3386</v>
      </c>
      <c r="L4591" s="97" t="str">
        <f>IF(TRIM('Ek.3-A'!F4591)&lt;&gt;"","var","yok")</f>
        <v>yok</v>
      </c>
      <c r="M4591" s="5" t="str">
        <f>IF('Ek.3-A'!F4591="", "", IF(VLOOKUP('Ek.3-A'!F4591, Veriler!D:E, 2, 0)=0, "", VLOOKUP('Ek.3-A'!F4591, Veriler!D:E, 2, 0)))</f>
        <v/>
      </c>
      <c r="N4591" s="5" t="str">
        <f>IF('Ek.3-A'!P4591="", "", 'Ek.3-A'!P4591)</f>
        <v/>
      </c>
      <c r="O4591" s="142">
        <f>'Ek.3-A'!S4591</f>
        <v>0</v>
      </c>
      <c r="P4591" s="143" t="str">
        <f>'Ek.3-A'!L4591</f>
        <v/>
      </c>
      <c r="Q4591" s="24" t="str">
        <f>'Ek.3-A'!M4591</f>
        <v/>
      </c>
      <c r="R4591" s="24">
        <f t="shared" si="971"/>
        <v>0</v>
      </c>
      <c r="S4591" s="141" t="str">
        <f t="shared" si="972"/>
        <v>H</v>
      </c>
      <c r="T4591" s="24">
        <f>IF(S4591="E",SUM($R$5:R4591),0)</f>
        <v>0</v>
      </c>
      <c r="U4591" s="143">
        <f t="shared" si="973"/>
        <v>0</v>
      </c>
    </row>
    <row r="4592" spans="1:21" x14ac:dyDescent="0.25">
      <c r="A4592" s="6">
        <v>46.92</v>
      </c>
      <c r="B4592" s="31" t="s">
        <v>90</v>
      </c>
      <c r="D4592" s="87">
        <v>292111000023</v>
      </c>
      <c r="E4592" s="3">
        <v>0.6</v>
      </c>
      <c r="K4592" s="3">
        <f t="shared" si="974"/>
        <v>3387</v>
      </c>
      <c r="L4592" s="97" t="str">
        <f>IF(TRIM('Ek.3-A'!F4592)&lt;&gt;"","var","yok")</f>
        <v>yok</v>
      </c>
      <c r="M4592" s="5" t="str">
        <f>IF('Ek.3-A'!F4592="", "", IF(VLOOKUP('Ek.3-A'!F4592, Veriler!D:E, 2, 0)=0, "", VLOOKUP('Ek.3-A'!F4592, Veriler!D:E, 2, 0)))</f>
        <v/>
      </c>
      <c r="N4592" s="5" t="str">
        <f>IF('Ek.3-A'!P4592="", "", 'Ek.3-A'!P4592)</f>
        <v/>
      </c>
      <c r="O4592" s="142">
        <f>'Ek.3-A'!S4592</f>
        <v>0</v>
      </c>
      <c r="P4592" s="143" t="str">
        <f>'Ek.3-A'!L4592</f>
        <v/>
      </c>
      <c r="Q4592" s="24" t="str">
        <f>'Ek.3-A'!M4592</f>
        <v/>
      </c>
      <c r="R4592" s="24">
        <f t="shared" si="971"/>
        <v>0</v>
      </c>
      <c r="S4592" s="141" t="str">
        <f t="shared" si="972"/>
        <v>H</v>
      </c>
      <c r="T4592" s="24">
        <f>IF(S4592="E",SUM($R$5:R4592),0)</f>
        <v>0</v>
      </c>
      <c r="U4592" s="143">
        <f t="shared" si="973"/>
        <v>0</v>
      </c>
    </row>
    <row r="4593" spans="1:41" x14ac:dyDescent="0.25">
      <c r="A4593" s="6">
        <v>46.93</v>
      </c>
      <c r="B4593" s="31" t="s">
        <v>90</v>
      </c>
      <c r="D4593" s="89">
        <v>292142000014</v>
      </c>
      <c r="E4593" s="3">
        <v>0.6</v>
      </c>
      <c r="K4593" s="3">
        <f t="shared" si="974"/>
        <v>3388</v>
      </c>
      <c r="L4593" s="97" t="str">
        <f>IF(TRIM('Ek.3-A'!F4593)&lt;&gt;"","var","yok")</f>
        <v>yok</v>
      </c>
      <c r="M4593" s="5" t="str">
        <f>IF('Ek.3-A'!F4593="", "", IF(VLOOKUP('Ek.3-A'!F4593, Veriler!D:E, 2, 0)=0, "", VLOOKUP('Ek.3-A'!F4593, Veriler!D:E, 2, 0)))</f>
        <v/>
      </c>
      <c r="N4593" s="5" t="str">
        <f>IF('Ek.3-A'!P4593="", "", 'Ek.3-A'!P4593)</f>
        <v/>
      </c>
      <c r="O4593" s="142">
        <f>'Ek.3-A'!S4593</f>
        <v>0</v>
      </c>
      <c r="P4593" s="143" t="str">
        <f>'Ek.3-A'!L4593</f>
        <v/>
      </c>
      <c r="Q4593" s="24" t="str">
        <f>'Ek.3-A'!M4593</f>
        <v/>
      </c>
      <c r="R4593" s="24">
        <f t="shared" si="971"/>
        <v>0</v>
      </c>
      <c r="S4593" s="141" t="str">
        <f t="shared" si="972"/>
        <v>H</v>
      </c>
      <c r="T4593" s="24">
        <f>IF(S4593="E",SUM($R$5:R4593),0)</f>
        <v>0</v>
      </c>
      <c r="U4593" s="143">
        <f t="shared" si="973"/>
        <v>0</v>
      </c>
    </row>
    <row r="4594" spans="1:41" x14ac:dyDescent="0.25">
      <c r="A4594" s="6">
        <v>46.94</v>
      </c>
      <c r="B4594" s="31" t="s">
        <v>90</v>
      </c>
      <c r="D4594" s="87">
        <v>290899001011</v>
      </c>
      <c r="E4594" s="3">
        <v>0.6</v>
      </c>
      <c r="T4594" s="24"/>
      <c r="U4594" s="25"/>
      <c r="AO4594" s="140">
        <f>'Ek.3-A'!L4594</f>
        <v>0</v>
      </c>
    </row>
    <row r="4595" spans="1:41" x14ac:dyDescent="0.25">
      <c r="A4595" s="6">
        <v>46.95</v>
      </c>
      <c r="B4595" s="31" t="s">
        <v>90</v>
      </c>
      <c r="D4595" s="89">
        <v>291250000011</v>
      </c>
      <c r="E4595" s="3">
        <v>0.6</v>
      </c>
      <c r="T4595" s="24"/>
      <c r="U4595" s="25"/>
      <c r="AO4595" s="140"/>
    </row>
    <row r="4596" spans="1:41" x14ac:dyDescent="0.25">
      <c r="A4596" s="6">
        <v>46.96</v>
      </c>
      <c r="B4596" s="31" t="s">
        <v>90</v>
      </c>
      <c r="D4596" s="87">
        <v>293190009057</v>
      </c>
      <c r="E4596" s="3">
        <v>0.6</v>
      </c>
      <c r="T4596" s="24"/>
      <c r="U4596" s="25"/>
      <c r="AO4596" s="140"/>
    </row>
    <row r="4597" spans="1:41" x14ac:dyDescent="0.25">
      <c r="A4597" s="6">
        <v>46.97</v>
      </c>
      <c r="B4597" s="31" t="s">
        <v>90</v>
      </c>
      <c r="D4597" s="89">
        <v>251200000011</v>
      </c>
      <c r="E4597" s="3">
        <v>0.6</v>
      </c>
      <c r="T4597" s="24"/>
      <c r="U4597" s="25"/>
      <c r="AO4597" s="140"/>
    </row>
    <row r="4598" spans="1:41" x14ac:dyDescent="0.25">
      <c r="A4598" s="6">
        <v>46.98</v>
      </c>
      <c r="B4598" s="31" t="s">
        <v>90</v>
      </c>
      <c r="D4598" s="87">
        <v>293399809045</v>
      </c>
      <c r="E4598" s="3">
        <v>0.6</v>
      </c>
      <c r="T4598" s="24"/>
      <c r="U4598" s="25"/>
    </row>
    <row r="4599" spans="1:41" x14ac:dyDescent="0.25">
      <c r="A4599" s="6">
        <v>46.99</v>
      </c>
      <c r="B4599" s="31" t="s">
        <v>90</v>
      </c>
      <c r="D4599" s="89">
        <v>291910000000</v>
      </c>
      <c r="E4599" s="3">
        <v>0.6</v>
      </c>
      <c r="T4599" s="24"/>
      <c r="U4599" s="25"/>
    </row>
    <row r="4600" spans="1:41" x14ac:dyDescent="0.25">
      <c r="A4600" s="6">
        <v>47</v>
      </c>
      <c r="B4600" s="31" t="s">
        <v>90</v>
      </c>
      <c r="D4600" s="87">
        <v>293149900032</v>
      </c>
      <c r="E4600" s="3">
        <v>0.6</v>
      </c>
      <c r="T4600" s="24"/>
      <c r="U4600" s="25"/>
    </row>
    <row r="4601" spans="1:41" x14ac:dyDescent="0.25">
      <c r="A4601" s="6">
        <v>47.01</v>
      </c>
      <c r="B4601" s="31" t="s">
        <v>90</v>
      </c>
      <c r="D4601" s="89">
        <v>293149800032</v>
      </c>
      <c r="E4601" s="3">
        <v>0.6</v>
      </c>
      <c r="T4601" s="24"/>
      <c r="U4601" s="25"/>
    </row>
    <row r="4602" spans="1:41" x14ac:dyDescent="0.25">
      <c r="A4602" s="6">
        <v>47.02</v>
      </c>
      <c r="B4602" s="31" t="s">
        <v>90</v>
      </c>
      <c r="D4602" s="87">
        <v>293399809041</v>
      </c>
      <c r="E4602" s="3">
        <v>0.6</v>
      </c>
      <c r="T4602" s="24"/>
      <c r="U4602" s="25"/>
    </row>
    <row r="4603" spans="1:41" x14ac:dyDescent="0.25">
      <c r="A4603" s="6">
        <v>47.03</v>
      </c>
      <c r="B4603" s="31" t="s">
        <v>90</v>
      </c>
      <c r="D4603" s="89">
        <v>283529300000</v>
      </c>
      <c r="E4603" s="3">
        <v>0.6</v>
      </c>
      <c r="K4603" s="3">
        <f>K4593+1</f>
        <v>3389</v>
      </c>
      <c r="L4603" s="97" t="str">
        <f>IF(TRIM('Ek.3-A'!F4603)&lt;&gt;"","var","yok")</f>
        <v>yok</v>
      </c>
      <c r="M4603" s="5" t="str">
        <f>IF('Ek.3-A'!F4603="", "", IF(VLOOKUP('Ek.3-A'!F4603, Veriler!D:E, 2, 0)=0, "", VLOOKUP('Ek.3-A'!F4603, Veriler!D:E, 2, 0)))</f>
        <v/>
      </c>
      <c r="N4603" s="5" t="str">
        <f>IF('Ek.3-A'!P4603="", "", 'Ek.3-A'!P4603)</f>
        <v/>
      </c>
      <c r="O4603" s="142">
        <f>'Ek.3-A'!S4603</f>
        <v>0</v>
      </c>
      <c r="P4603" s="143" t="str">
        <f>'Ek.3-A'!L4603</f>
        <v/>
      </c>
      <c r="Q4603" s="24" t="str">
        <f>'Ek.3-A'!M4603</f>
        <v/>
      </c>
      <c r="R4603" s="24">
        <f t="shared" ref="R4603:R4616" si="975">IF(L4603="var",0,IF(Q4603&lt;=0.005,Q4603,0))</f>
        <v>0</v>
      </c>
      <c r="S4603" s="141" t="str">
        <f t="shared" ref="S4603:S4616" si="976">IF(Q4603&lt;=0.005,"E","H")</f>
        <v>H</v>
      </c>
      <c r="T4603" s="24">
        <f>IF(S4603="E",SUM($R$5:R4603),0)</f>
        <v>0</v>
      </c>
      <c r="U4603" s="143">
        <f t="shared" ref="U4603:U4616" si="977">IF(T4603&lt;=0.1, O4603, IF(R4603&gt;$G$2, R4603*O4603, $G$2*O4603))</f>
        <v>0</v>
      </c>
    </row>
    <row r="4604" spans="1:41" x14ac:dyDescent="0.25">
      <c r="A4604" s="6">
        <v>47.04</v>
      </c>
      <c r="B4604" s="31" t="s">
        <v>90</v>
      </c>
      <c r="D4604" s="87">
        <v>854130000000</v>
      </c>
      <c r="E4604" s="3">
        <v>0.6</v>
      </c>
      <c r="K4604" s="3">
        <f t="shared" ref="K4604:K4616" si="978">K4603+1</f>
        <v>3390</v>
      </c>
      <c r="L4604" s="97" t="str">
        <f>IF(TRIM('Ek.3-A'!F4604)&lt;&gt;"","var","yok")</f>
        <v>yok</v>
      </c>
      <c r="M4604" s="5" t="str">
        <f>IF('Ek.3-A'!F4604="", "", IF(VLOOKUP('Ek.3-A'!F4604, Veriler!D:E, 2, 0)=0, "", VLOOKUP('Ek.3-A'!F4604, Veriler!D:E, 2, 0)))</f>
        <v/>
      </c>
      <c r="N4604" s="5" t="str">
        <f>IF('Ek.3-A'!P4604="", "", 'Ek.3-A'!P4604)</f>
        <v/>
      </c>
      <c r="O4604" s="142">
        <f>'Ek.3-A'!S4604</f>
        <v>0</v>
      </c>
      <c r="P4604" s="143" t="str">
        <f>'Ek.3-A'!L4604</f>
        <v/>
      </c>
      <c r="Q4604" s="24" t="str">
        <f>'Ek.3-A'!M4604</f>
        <v/>
      </c>
      <c r="R4604" s="24">
        <f t="shared" si="975"/>
        <v>0</v>
      </c>
      <c r="S4604" s="141" t="str">
        <f t="shared" si="976"/>
        <v>H</v>
      </c>
      <c r="T4604" s="24">
        <f>IF(S4604="E",SUM($R$5:R4604),0)</f>
        <v>0</v>
      </c>
      <c r="U4604" s="143">
        <f t="shared" si="977"/>
        <v>0</v>
      </c>
    </row>
    <row r="4605" spans="1:41" x14ac:dyDescent="0.25">
      <c r="A4605" s="6">
        <v>47.05</v>
      </c>
      <c r="B4605" s="31" t="s">
        <v>90</v>
      </c>
      <c r="D4605" s="89">
        <v>284441900000</v>
      </c>
      <c r="E4605" s="3">
        <v>0.6</v>
      </c>
      <c r="K4605" s="3">
        <f t="shared" si="978"/>
        <v>3391</v>
      </c>
      <c r="L4605" s="97" t="str">
        <f>IF(TRIM('Ek.3-A'!F4605)&lt;&gt;"","var","yok")</f>
        <v>yok</v>
      </c>
      <c r="M4605" s="5" t="str">
        <f>IF('Ek.3-A'!F4605="", "", IF(VLOOKUP('Ek.3-A'!F4605, Veriler!D:E, 2, 0)=0, "", VLOOKUP('Ek.3-A'!F4605, Veriler!D:E, 2, 0)))</f>
        <v/>
      </c>
      <c r="N4605" s="5" t="str">
        <f>IF('Ek.3-A'!P4605="", "", 'Ek.3-A'!P4605)</f>
        <v/>
      </c>
      <c r="O4605" s="142">
        <f>'Ek.3-A'!S4605</f>
        <v>0</v>
      </c>
      <c r="P4605" s="143" t="str">
        <f>'Ek.3-A'!L4605</f>
        <v/>
      </c>
      <c r="Q4605" s="24" t="str">
        <f>'Ek.3-A'!M4605</f>
        <v/>
      </c>
      <c r="R4605" s="24">
        <f t="shared" si="975"/>
        <v>0</v>
      </c>
      <c r="S4605" s="141" t="str">
        <f t="shared" si="976"/>
        <v>H</v>
      </c>
      <c r="T4605" s="24">
        <f>IF(S4605="E",SUM($R$5:R4605),0)</f>
        <v>0</v>
      </c>
      <c r="U4605" s="143">
        <f t="shared" si="977"/>
        <v>0</v>
      </c>
    </row>
    <row r="4606" spans="1:41" x14ac:dyDescent="0.25">
      <c r="A4606" s="6">
        <v>47.06</v>
      </c>
      <c r="B4606" s="31" t="s">
        <v>90</v>
      </c>
      <c r="D4606" s="87">
        <v>284441100000</v>
      </c>
      <c r="E4606" s="3">
        <v>0.6</v>
      </c>
      <c r="K4606" s="3">
        <f t="shared" si="978"/>
        <v>3392</v>
      </c>
      <c r="L4606" s="97" t="str">
        <f>IF(TRIM('Ek.3-A'!F4606)&lt;&gt;"","var","yok")</f>
        <v>yok</v>
      </c>
      <c r="M4606" s="5" t="str">
        <f>IF('Ek.3-A'!F4606="", "", IF(VLOOKUP('Ek.3-A'!F4606, Veriler!D:E, 2, 0)=0, "", VLOOKUP('Ek.3-A'!F4606, Veriler!D:E, 2, 0)))</f>
        <v/>
      </c>
      <c r="N4606" s="5" t="str">
        <f>IF('Ek.3-A'!P4606="", "", 'Ek.3-A'!P4606)</f>
        <v/>
      </c>
      <c r="O4606" s="142">
        <f>'Ek.3-A'!S4606</f>
        <v>0</v>
      </c>
      <c r="P4606" s="143" t="str">
        <f>'Ek.3-A'!L4606</f>
        <v/>
      </c>
      <c r="Q4606" s="24" t="str">
        <f>'Ek.3-A'!M4606</f>
        <v/>
      </c>
      <c r="R4606" s="24">
        <f t="shared" si="975"/>
        <v>0</v>
      </c>
      <c r="S4606" s="141" t="str">
        <f t="shared" si="976"/>
        <v>H</v>
      </c>
      <c r="T4606" s="24">
        <f>IF(S4606="E",SUM($R$5:R4606),0)</f>
        <v>0</v>
      </c>
      <c r="U4606" s="143">
        <f t="shared" si="977"/>
        <v>0</v>
      </c>
    </row>
    <row r="4607" spans="1:41" x14ac:dyDescent="0.25">
      <c r="A4607" s="6">
        <v>47.07</v>
      </c>
      <c r="B4607" s="31" t="s">
        <v>90</v>
      </c>
      <c r="D4607" s="89">
        <v>293339990022</v>
      </c>
      <c r="E4607" s="3">
        <v>0.6</v>
      </c>
      <c r="K4607" s="3">
        <f t="shared" si="978"/>
        <v>3393</v>
      </c>
      <c r="L4607" s="97" t="str">
        <f>IF(TRIM('Ek.3-A'!F4607)&lt;&gt;"","var","yok")</f>
        <v>yok</v>
      </c>
      <c r="M4607" s="5" t="str">
        <f>IF('Ek.3-A'!F4607="", "", IF(VLOOKUP('Ek.3-A'!F4607, Veriler!D:E, 2, 0)=0, "", VLOOKUP('Ek.3-A'!F4607, Veriler!D:E, 2, 0)))</f>
        <v/>
      </c>
      <c r="N4607" s="5" t="str">
        <f>IF('Ek.3-A'!P4607="", "", 'Ek.3-A'!P4607)</f>
        <v/>
      </c>
      <c r="O4607" s="142">
        <f>'Ek.3-A'!S4607</f>
        <v>0</v>
      </c>
      <c r="P4607" s="143" t="str">
        <f>'Ek.3-A'!L4607</f>
        <v/>
      </c>
      <c r="Q4607" s="24" t="str">
        <f>'Ek.3-A'!M4607</f>
        <v/>
      </c>
      <c r="R4607" s="24">
        <f t="shared" si="975"/>
        <v>0</v>
      </c>
      <c r="S4607" s="141" t="str">
        <f t="shared" si="976"/>
        <v>H</v>
      </c>
      <c r="T4607" s="24">
        <f>IF(S4607="E",SUM($R$5:R4607),0)</f>
        <v>0</v>
      </c>
      <c r="U4607" s="143">
        <f t="shared" si="977"/>
        <v>0</v>
      </c>
    </row>
    <row r="4608" spans="1:41" x14ac:dyDescent="0.25">
      <c r="A4608" s="6">
        <v>47.08</v>
      </c>
      <c r="B4608" s="31" t="s">
        <v>90</v>
      </c>
      <c r="D4608" s="87">
        <v>580230000000</v>
      </c>
      <c r="E4608" s="3">
        <v>0.6</v>
      </c>
      <c r="K4608" s="3">
        <f t="shared" si="978"/>
        <v>3394</v>
      </c>
      <c r="L4608" s="97" t="str">
        <f>IF(TRIM('Ek.3-A'!F4608)&lt;&gt;"","var","yok")</f>
        <v>yok</v>
      </c>
      <c r="M4608" s="5" t="str">
        <f>IF('Ek.3-A'!F4608="", "", IF(VLOOKUP('Ek.3-A'!F4608, Veriler!D:E, 2, 0)=0, "", VLOOKUP('Ek.3-A'!F4608, Veriler!D:E, 2, 0)))</f>
        <v/>
      </c>
      <c r="N4608" s="5" t="str">
        <f>IF('Ek.3-A'!P4608="", "", 'Ek.3-A'!P4608)</f>
        <v/>
      </c>
      <c r="O4608" s="142">
        <f>'Ek.3-A'!S4608</f>
        <v>0</v>
      </c>
      <c r="P4608" s="143" t="str">
        <f>'Ek.3-A'!L4608</f>
        <v/>
      </c>
      <c r="Q4608" s="24" t="str">
        <f>'Ek.3-A'!M4608</f>
        <v/>
      </c>
      <c r="R4608" s="24">
        <f t="shared" si="975"/>
        <v>0</v>
      </c>
      <c r="S4608" s="141" t="str">
        <f t="shared" si="976"/>
        <v>H</v>
      </c>
      <c r="T4608" s="24">
        <f>IF(S4608="E",SUM($R$5:R4608),0)</f>
        <v>0</v>
      </c>
      <c r="U4608" s="143">
        <f t="shared" si="977"/>
        <v>0</v>
      </c>
    </row>
    <row r="4609" spans="1:21" x14ac:dyDescent="0.25">
      <c r="A4609" s="6">
        <v>47.09</v>
      </c>
      <c r="B4609" s="31" t="s">
        <v>90</v>
      </c>
      <c r="D4609" s="89">
        <v>284180000000</v>
      </c>
      <c r="E4609" s="3">
        <v>0.6</v>
      </c>
      <c r="K4609" s="3">
        <f t="shared" si="978"/>
        <v>3395</v>
      </c>
      <c r="L4609" s="97" t="str">
        <f>IF(TRIM('Ek.3-A'!F4609)&lt;&gt;"","var","yok")</f>
        <v>yok</v>
      </c>
      <c r="M4609" s="5" t="str">
        <f>IF('Ek.3-A'!F4609="", "", IF(VLOOKUP('Ek.3-A'!F4609, Veriler!D:E, 2, 0)=0, "", VLOOKUP('Ek.3-A'!F4609, Veriler!D:E, 2, 0)))</f>
        <v/>
      </c>
      <c r="N4609" s="5" t="str">
        <f>IF('Ek.3-A'!P4609="", "", 'Ek.3-A'!P4609)</f>
        <v/>
      </c>
      <c r="O4609" s="142">
        <f>'Ek.3-A'!S4609</f>
        <v>0</v>
      </c>
      <c r="P4609" s="143" t="str">
        <f>'Ek.3-A'!L4609</f>
        <v/>
      </c>
      <c r="Q4609" s="24" t="str">
        <f>'Ek.3-A'!M4609</f>
        <v/>
      </c>
      <c r="R4609" s="24">
        <f t="shared" si="975"/>
        <v>0</v>
      </c>
      <c r="S4609" s="141" t="str">
        <f t="shared" si="976"/>
        <v>H</v>
      </c>
      <c r="T4609" s="24">
        <f>IF(S4609="E",SUM($R$5:R4609),0)</f>
        <v>0</v>
      </c>
      <c r="U4609" s="143">
        <f t="shared" si="977"/>
        <v>0</v>
      </c>
    </row>
    <row r="4610" spans="1:21" x14ac:dyDescent="0.25">
      <c r="A4610" s="6">
        <v>47.1</v>
      </c>
      <c r="B4610" s="31" t="s">
        <v>90</v>
      </c>
      <c r="D4610" s="87">
        <v>810196000000</v>
      </c>
      <c r="E4610" s="3">
        <v>0.6</v>
      </c>
      <c r="K4610" s="3">
        <f t="shared" si="978"/>
        <v>3396</v>
      </c>
      <c r="L4610" s="97" t="str">
        <f>IF(TRIM('Ek.3-A'!F4610)&lt;&gt;"","var","yok")</f>
        <v>yok</v>
      </c>
      <c r="M4610" s="5" t="str">
        <f>IF('Ek.3-A'!F4610="", "", IF(VLOOKUP('Ek.3-A'!F4610, Veriler!D:E, 2, 0)=0, "", VLOOKUP('Ek.3-A'!F4610, Veriler!D:E, 2, 0)))</f>
        <v/>
      </c>
      <c r="N4610" s="5" t="str">
        <f>IF('Ek.3-A'!P4610="", "", 'Ek.3-A'!P4610)</f>
        <v/>
      </c>
      <c r="O4610" s="142">
        <f>'Ek.3-A'!S4610</f>
        <v>0</v>
      </c>
      <c r="P4610" s="143" t="str">
        <f>'Ek.3-A'!L4610</f>
        <v/>
      </c>
      <c r="Q4610" s="24" t="str">
        <f>'Ek.3-A'!M4610</f>
        <v/>
      </c>
      <c r="R4610" s="24">
        <f t="shared" si="975"/>
        <v>0</v>
      </c>
      <c r="S4610" s="141" t="str">
        <f t="shared" si="976"/>
        <v>H</v>
      </c>
      <c r="T4610" s="24">
        <f>IF(S4610="E",SUM($R$5:R4610),0)</f>
        <v>0</v>
      </c>
      <c r="U4610" s="143">
        <f t="shared" si="977"/>
        <v>0</v>
      </c>
    </row>
    <row r="4611" spans="1:21" x14ac:dyDescent="0.25">
      <c r="A4611" s="6">
        <v>47.11</v>
      </c>
      <c r="B4611" s="31" t="s">
        <v>90</v>
      </c>
      <c r="D4611" s="89">
        <v>810110000000</v>
      </c>
      <c r="E4611" s="3">
        <v>0.6</v>
      </c>
      <c r="K4611" s="3">
        <f t="shared" si="978"/>
        <v>3397</v>
      </c>
      <c r="L4611" s="97" t="str">
        <f>IF(TRIM('Ek.3-A'!F4611)&lt;&gt;"","var","yok")</f>
        <v>yok</v>
      </c>
      <c r="M4611" s="5" t="str">
        <f>IF('Ek.3-A'!F4611="", "", IF(VLOOKUP('Ek.3-A'!F4611, Veriler!D:E, 2, 0)=0, "", VLOOKUP('Ek.3-A'!F4611, Veriler!D:E, 2, 0)))</f>
        <v/>
      </c>
      <c r="N4611" s="5" t="str">
        <f>IF('Ek.3-A'!P4611="", "", 'Ek.3-A'!P4611)</f>
        <v/>
      </c>
      <c r="O4611" s="142">
        <f>'Ek.3-A'!S4611</f>
        <v>0</v>
      </c>
      <c r="P4611" s="143" t="str">
        <f>'Ek.3-A'!L4611</f>
        <v/>
      </c>
      <c r="Q4611" s="24" t="str">
        <f>'Ek.3-A'!M4611</f>
        <v/>
      </c>
      <c r="R4611" s="24">
        <f t="shared" si="975"/>
        <v>0</v>
      </c>
      <c r="S4611" s="141" t="str">
        <f t="shared" si="976"/>
        <v>H</v>
      </c>
      <c r="T4611" s="24">
        <f>IF(S4611="E",SUM($R$5:R4611),0)</f>
        <v>0</v>
      </c>
      <c r="U4611" s="143">
        <f t="shared" si="977"/>
        <v>0</v>
      </c>
    </row>
    <row r="4612" spans="1:21" x14ac:dyDescent="0.25">
      <c r="A4612" s="6">
        <v>47.12</v>
      </c>
      <c r="B4612" s="31" t="s">
        <v>90</v>
      </c>
      <c r="D4612" s="87">
        <v>853921980000</v>
      </c>
      <c r="E4612" s="3">
        <v>0.6</v>
      </c>
      <c r="K4612" s="3">
        <f t="shared" si="978"/>
        <v>3398</v>
      </c>
      <c r="L4612" s="97" t="str">
        <f>IF(TRIM('Ek.3-A'!F4612)&lt;&gt;"","var","yok")</f>
        <v>yok</v>
      </c>
      <c r="M4612" s="5" t="str">
        <f>IF('Ek.3-A'!F4612="", "", IF(VLOOKUP('Ek.3-A'!F4612, Veriler!D:E, 2, 0)=0, "", VLOOKUP('Ek.3-A'!F4612, Veriler!D:E, 2, 0)))</f>
        <v/>
      </c>
      <c r="N4612" s="5" t="str">
        <f>IF('Ek.3-A'!P4612="", "", 'Ek.3-A'!P4612)</f>
        <v/>
      </c>
      <c r="O4612" s="142">
        <f>'Ek.3-A'!S4612</f>
        <v>0</v>
      </c>
      <c r="P4612" s="143" t="str">
        <f>'Ek.3-A'!L4612</f>
        <v/>
      </c>
      <c r="Q4612" s="24" t="str">
        <f>'Ek.3-A'!M4612</f>
        <v/>
      </c>
      <c r="R4612" s="24">
        <f t="shared" si="975"/>
        <v>0</v>
      </c>
      <c r="S4612" s="141" t="str">
        <f t="shared" si="976"/>
        <v>H</v>
      </c>
      <c r="T4612" s="24">
        <f>IF(S4612="E",SUM($R$5:R4612),0)</f>
        <v>0</v>
      </c>
      <c r="U4612" s="143">
        <f t="shared" si="977"/>
        <v>0</v>
      </c>
    </row>
    <row r="4613" spans="1:21" x14ac:dyDescent="0.25">
      <c r="A4613" s="6">
        <v>47.13</v>
      </c>
      <c r="B4613" s="31" t="s">
        <v>90</v>
      </c>
      <c r="D4613" s="89">
        <v>853921920000</v>
      </c>
      <c r="E4613" s="3">
        <v>0.6</v>
      </c>
      <c r="K4613" s="3">
        <f t="shared" si="978"/>
        <v>3399</v>
      </c>
      <c r="L4613" s="97" t="str">
        <f>IF(TRIM('Ek.3-A'!F4613)&lt;&gt;"","var","yok")</f>
        <v>yok</v>
      </c>
      <c r="M4613" s="5" t="str">
        <f>IF('Ek.3-A'!F4613="", "", IF(VLOOKUP('Ek.3-A'!F4613, Veriler!D:E, 2, 0)=0, "", VLOOKUP('Ek.3-A'!F4613, Veriler!D:E, 2, 0)))</f>
        <v/>
      </c>
      <c r="N4613" s="5" t="str">
        <f>IF('Ek.3-A'!P4613="", "", 'Ek.3-A'!P4613)</f>
        <v/>
      </c>
      <c r="O4613" s="142">
        <f>'Ek.3-A'!S4613</f>
        <v>0</v>
      </c>
      <c r="P4613" s="143" t="str">
        <f>'Ek.3-A'!L4613</f>
        <v/>
      </c>
      <c r="Q4613" s="24" t="str">
        <f>'Ek.3-A'!M4613</f>
        <v/>
      </c>
      <c r="R4613" s="24">
        <f t="shared" si="975"/>
        <v>0</v>
      </c>
      <c r="S4613" s="141" t="str">
        <f t="shared" si="976"/>
        <v>H</v>
      </c>
      <c r="T4613" s="24">
        <f>IF(S4613="E",SUM($R$5:R4613),0)</f>
        <v>0</v>
      </c>
      <c r="U4613" s="143">
        <f t="shared" si="977"/>
        <v>0</v>
      </c>
    </row>
    <row r="4614" spans="1:21" x14ac:dyDescent="0.25">
      <c r="A4614" s="6">
        <v>47.14</v>
      </c>
      <c r="B4614" s="31" t="s">
        <v>90</v>
      </c>
      <c r="D4614" s="87">
        <v>853921300000</v>
      </c>
      <c r="E4614" s="3">
        <v>0.6</v>
      </c>
      <c r="K4614" s="3">
        <f t="shared" si="978"/>
        <v>3400</v>
      </c>
      <c r="L4614" s="97" t="str">
        <f>IF(TRIM('Ek.3-A'!F4614)&lt;&gt;"","var","yok")</f>
        <v>yok</v>
      </c>
      <c r="M4614" s="5" t="str">
        <f>IF('Ek.3-A'!F4614="", "", IF(VLOOKUP('Ek.3-A'!F4614, Veriler!D:E, 2, 0)=0, "", VLOOKUP('Ek.3-A'!F4614, Veriler!D:E, 2, 0)))</f>
        <v/>
      </c>
      <c r="N4614" s="5" t="str">
        <f>IF('Ek.3-A'!P4614="", "", 'Ek.3-A'!P4614)</f>
        <v/>
      </c>
      <c r="O4614" s="142">
        <f>'Ek.3-A'!S4614</f>
        <v>0</v>
      </c>
      <c r="P4614" s="143" t="str">
        <f>'Ek.3-A'!L4614</f>
        <v/>
      </c>
      <c r="Q4614" s="24" t="str">
        <f>'Ek.3-A'!M4614</f>
        <v/>
      </c>
      <c r="R4614" s="24">
        <f t="shared" si="975"/>
        <v>0</v>
      </c>
      <c r="S4614" s="141" t="str">
        <f t="shared" si="976"/>
        <v>H</v>
      </c>
      <c r="T4614" s="24">
        <f>IF(S4614="E",SUM($R$5:R4614),0)</f>
        <v>0</v>
      </c>
      <c r="U4614" s="143">
        <f t="shared" si="977"/>
        <v>0</v>
      </c>
    </row>
    <row r="4615" spans="1:21" x14ac:dyDescent="0.25">
      <c r="A4615" s="6">
        <v>47.15</v>
      </c>
      <c r="B4615" s="31" t="s">
        <v>90</v>
      </c>
      <c r="D4615" s="89">
        <v>284990300000</v>
      </c>
      <c r="E4615" s="3">
        <v>0.6</v>
      </c>
      <c r="K4615" s="3">
        <f t="shared" si="978"/>
        <v>3401</v>
      </c>
      <c r="L4615" s="97" t="str">
        <f>IF(TRIM('Ek.3-A'!F4615)&lt;&gt;"","var","yok")</f>
        <v>yok</v>
      </c>
      <c r="M4615" s="5" t="str">
        <f>IF('Ek.3-A'!F4615="", "", IF(VLOOKUP('Ek.3-A'!F4615, Veriler!D:E, 2, 0)=0, "", VLOOKUP('Ek.3-A'!F4615, Veriler!D:E, 2, 0)))</f>
        <v/>
      </c>
      <c r="N4615" s="5" t="str">
        <f>IF('Ek.3-A'!P4615="", "", 'Ek.3-A'!P4615)</f>
        <v/>
      </c>
      <c r="O4615" s="142">
        <f>'Ek.3-A'!S4615</f>
        <v>0</v>
      </c>
      <c r="P4615" s="143" t="str">
        <f>'Ek.3-A'!L4615</f>
        <v/>
      </c>
      <c r="Q4615" s="24" t="str">
        <f>'Ek.3-A'!M4615</f>
        <v/>
      </c>
      <c r="R4615" s="24">
        <f t="shared" si="975"/>
        <v>0</v>
      </c>
      <c r="S4615" s="141" t="str">
        <f t="shared" si="976"/>
        <v>H</v>
      </c>
      <c r="T4615" s="24">
        <f>IF(S4615="E",SUM($R$5:R4615),0)</f>
        <v>0</v>
      </c>
      <c r="U4615" s="143">
        <f t="shared" si="977"/>
        <v>0</v>
      </c>
    </row>
    <row r="4616" spans="1:21" x14ac:dyDescent="0.25">
      <c r="A4616" s="6">
        <v>47.16</v>
      </c>
      <c r="B4616" s="31" t="s">
        <v>90</v>
      </c>
      <c r="D4616" s="87">
        <v>282590400000</v>
      </c>
      <c r="E4616" s="3">
        <v>0.6</v>
      </c>
      <c r="K4616" s="3">
        <f t="shared" si="978"/>
        <v>3402</v>
      </c>
      <c r="L4616" s="97" t="str">
        <f>IF(TRIM('Ek.3-A'!F4616)&lt;&gt;"","var","yok")</f>
        <v>yok</v>
      </c>
      <c r="M4616" s="5" t="str">
        <f>IF('Ek.3-A'!F4616="", "", IF(VLOOKUP('Ek.3-A'!F4616, Veriler!D:E, 2, 0)=0, "", VLOOKUP('Ek.3-A'!F4616, Veriler!D:E, 2, 0)))</f>
        <v/>
      </c>
      <c r="N4616" s="5" t="str">
        <f>IF('Ek.3-A'!P4616="", "", 'Ek.3-A'!P4616)</f>
        <v/>
      </c>
      <c r="O4616" s="142">
        <f>'Ek.3-A'!S4616</f>
        <v>0</v>
      </c>
      <c r="P4616" s="143" t="str">
        <f>'Ek.3-A'!L4616</f>
        <v/>
      </c>
      <c r="Q4616" s="24" t="str">
        <f>'Ek.3-A'!M4616</f>
        <v/>
      </c>
      <c r="R4616" s="24">
        <f t="shared" si="975"/>
        <v>0</v>
      </c>
      <c r="S4616" s="141" t="str">
        <f t="shared" si="976"/>
        <v>H</v>
      </c>
      <c r="T4616" s="24">
        <f>IF(S4616="E",SUM($R$5:R4616),0)</f>
        <v>0</v>
      </c>
      <c r="U4616" s="143">
        <f t="shared" si="977"/>
        <v>0</v>
      </c>
    </row>
    <row r="4617" spans="1:21" x14ac:dyDescent="0.25">
      <c r="A4617" s="6">
        <v>47.17</v>
      </c>
      <c r="B4617" s="31" t="s">
        <v>90</v>
      </c>
      <c r="D4617" s="89">
        <v>810199100000</v>
      </c>
      <c r="E4617" s="3">
        <v>0.6</v>
      </c>
      <c r="L4617" s="97"/>
      <c r="M4617" s="5"/>
      <c r="N4617" s="5"/>
      <c r="O4617" s="5"/>
      <c r="Q4617" s="23"/>
      <c r="T4617" s="24"/>
      <c r="U4617" s="25"/>
    </row>
    <row r="4618" spans="1:21" x14ac:dyDescent="0.25">
      <c r="A4618" s="6">
        <v>47.18</v>
      </c>
      <c r="B4618" s="31" t="s">
        <v>90</v>
      </c>
      <c r="D4618" s="87">
        <v>810199909019</v>
      </c>
      <c r="E4618" s="3">
        <v>0.6</v>
      </c>
      <c r="K4618" s="3">
        <f>K4616+1</f>
        <v>3403</v>
      </c>
      <c r="L4618" s="97" t="str">
        <f>IF(TRIM('Ek.3-A'!F4618)&lt;&gt;"","var","yok")</f>
        <v>yok</v>
      </c>
      <c r="M4618" s="5" t="str">
        <f>IF('Ek.3-A'!F4618="", "", IF(VLOOKUP('Ek.3-A'!F4618, Veriler!D:E, 2, 0)=0, "", VLOOKUP('Ek.3-A'!F4618, Veriler!D:E, 2, 0)))</f>
        <v/>
      </c>
      <c r="N4618" s="5" t="str">
        <f>IF('Ek.3-A'!P4618="", "", 'Ek.3-A'!P4618)</f>
        <v/>
      </c>
      <c r="O4618" s="142">
        <f>'Ek.3-A'!S4618</f>
        <v>0</v>
      </c>
      <c r="P4618" s="143" t="str">
        <f>'Ek.3-A'!L4618</f>
        <v/>
      </c>
      <c r="Q4618" s="24" t="str">
        <f>'Ek.3-A'!M4618</f>
        <v/>
      </c>
      <c r="R4618" s="24">
        <f t="shared" ref="R4618:R4631" si="979">IF(L4618="var",0,IF(Q4618&lt;=0.005,Q4618,0))</f>
        <v>0</v>
      </c>
      <c r="S4618" s="141" t="str">
        <f t="shared" ref="S4618:S4631" si="980">IF(Q4618&lt;=0.005,"E","H")</f>
        <v>H</v>
      </c>
      <c r="T4618" s="24">
        <f>IF(S4618="E",SUM($R$5:R4618),0)</f>
        <v>0</v>
      </c>
      <c r="U4618" s="143">
        <f t="shared" ref="U4618:U4631" si="981">IF(T4618&lt;=0.1, O4618, IF(R4618&gt;$G$2, R4618*O4618, $G$2*O4618))</f>
        <v>0</v>
      </c>
    </row>
    <row r="4619" spans="1:21" x14ac:dyDescent="0.25">
      <c r="A4619" s="6">
        <v>47.19</v>
      </c>
      <c r="B4619" s="31" t="s">
        <v>90</v>
      </c>
      <c r="D4619" s="89">
        <v>810199901000</v>
      </c>
      <c r="E4619" s="3">
        <v>0.6</v>
      </c>
      <c r="K4619" s="3">
        <f t="shared" ref="K4619:K4631" si="982">K4618+1</f>
        <v>3404</v>
      </c>
      <c r="L4619" s="97" t="str">
        <f>IF(TRIM('Ek.3-A'!F4619)&lt;&gt;"","var","yok")</f>
        <v>yok</v>
      </c>
      <c r="M4619" s="5" t="str">
        <f>IF('Ek.3-A'!F4619="", "", IF(VLOOKUP('Ek.3-A'!F4619, Veriler!D:E, 2, 0)=0, "", VLOOKUP('Ek.3-A'!F4619, Veriler!D:E, 2, 0)))</f>
        <v/>
      </c>
      <c r="N4619" s="5" t="str">
        <f>IF('Ek.3-A'!P4619="", "", 'Ek.3-A'!P4619)</f>
        <v/>
      </c>
      <c r="O4619" s="142">
        <f>'Ek.3-A'!S4619</f>
        <v>0</v>
      </c>
      <c r="P4619" s="143" t="str">
        <f>'Ek.3-A'!L4619</f>
        <v/>
      </c>
      <c r="Q4619" s="24" t="str">
        <f>'Ek.3-A'!M4619</f>
        <v/>
      </c>
      <c r="R4619" s="24">
        <f t="shared" si="979"/>
        <v>0</v>
      </c>
      <c r="S4619" s="141" t="str">
        <f t="shared" si="980"/>
        <v>H</v>
      </c>
      <c r="T4619" s="24">
        <f>IF(S4619="E",SUM($R$5:R4619),0)</f>
        <v>0</v>
      </c>
      <c r="U4619" s="143">
        <f t="shared" si="981"/>
        <v>0</v>
      </c>
    </row>
    <row r="4620" spans="1:21" x14ac:dyDescent="0.25">
      <c r="A4620" s="6">
        <v>47.2</v>
      </c>
      <c r="B4620" s="31" t="s">
        <v>90</v>
      </c>
      <c r="D4620" s="87">
        <v>810199909011</v>
      </c>
      <c r="E4620" s="3">
        <v>0.6</v>
      </c>
      <c r="K4620" s="3">
        <f t="shared" si="982"/>
        <v>3405</v>
      </c>
      <c r="L4620" s="97" t="str">
        <f>IF(TRIM('Ek.3-A'!F4620)&lt;&gt;"","var","yok")</f>
        <v>yok</v>
      </c>
      <c r="M4620" s="5" t="str">
        <f>IF('Ek.3-A'!F4620="", "", IF(VLOOKUP('Ek.3-A'!F4620, Veriler!D:E, 2, 0)=0, "", VLOOKUP('Ek.3-A'!F4620, Veriler!D:E, 2, 0)))</f>
        <v/>
      </c>
      <c r="N4620" s="5" t="str">
        <f>IF('Ek.3-A'!P4620="", "", 'Ek.3-A'!P4620)</f>
        <v/>
      </c>
      <c r="O4620" s="142">
        <f>'Ek.3-A'!S4620</f>
        <v>0</v>
      </c>
      <c r="P4620" s="143" t="str">
        <f>'Ek.3-A'!L4620</f>
        <v/>
      </c>
      <c r="Q4620" s="24" t="str">
        <f>'Ek.3-A'!M4620</f>
        <v/>
      </c>
      <c r="R4620" s="24">
        <f t="shared" si="979"/>
        <v>0</v>
      </c>
      <c r="S4620" s="141" t="str">
        <f t="shared" si="980"/>
        <v>H</v>
      </c>
      <c r="T4620" s="24">
        <f>IF(S4620="E",SUM($R$5:R4620),0)</f>
        <v>0</v>
      </c>
      <c r="U4620" s="143">
        <f t="shared" si="981"/>
        <v>0</v>
      </c>
    </row>
    <row r="4621" spans="1:21" x14ac:dyDescent="0.25">
      <c r="A4621" s="6">
        <v>47.21</v>
      </c>
      <c r="B4621" s="31" t="s">
        <v>90</v>
      </c>
      <c r="D4621" s="89">
        <v>270400909000</v>
      </c>
      <c r="E4621" s="3">
        <v>0.6</v>
      </c>
      <c r="K4621" s="3">
        <f t="shared" si="982"/>
        <v>3406</v>
      </c>
      <c r="L4621" s="97" t="str">
        <f>IF(TRIM('Ek.3-A'!F4621)&lt;&gt;"","var","yok")</f>
        <v>yok</v>
      </c>
      <c r="M4621" s="5" t="str">
        <f>IF('Ek.3-A'!F4621="", "", IF(VLOOKUP('Ek.3-A'!F4621, Veriler!D:E, 2, 0)=0, "", VLOOKUP('Ek.3-A'!F4621, Veriler!D:E, 2, 0)))</f>
        <v/>
      </c>
      <c r="N4621" s="5" t="str">
        <f>IF('Ek.3-A'!P4621="", "", 'Ek.3-A'!P4621)</f>
        <v/>
      </c>
      <c r="O4621" s="142">
        <f>'Ek.3-A'!S4621</f>
        <v>0</v>
      </c>
      <c r="P4621" s="143" t="str">
        <f>'Ek.3-A'!L4621</f>
        <v/>
      </c>
      <c r="Q4621" s="24" t="str">
        <f>'Ek.3-A'!M4621</f>
        <v/>
      </c>
      <c r="R4621" s="24">
        <f t="shared" si="979"/>
        <v>0</v>
      </c>
      <c r="S4621" s="141" t="str">
        <f t="shared" si="980"/>
        <v>H</v>
      </c>
      <c r="T4621" s="24">
        <f>IF(S4621="E",SUM($R$5:R4621),0)</f>
        <v>0</v>
      </c>
      <c r="U4621" s="143">
        <f t="shared" si="981"/>
        <v>0</v>
      </c>
    </row>
    <row r="4622" spans="1:21" x14ac:dyDescent="0.25">
      <c r="A4622" s="6">
        <v>47.22</v>
      </c>
      <c r="B4622" s="31" t="s">
        <v>90</v>
      </c>
      <c r="D4622" s="87">
        <v>681520000000</v>
      </c>
      <c r="E4622" s="3">
        <v>0.6</v>
      </c>
      <c r="K4622" s="3">
        <f t="shared" si="982"/>
        <v>3407</v>
      </c>
      <c r="L4622" s="97" t="str">
        <f>IF(TRIM('Ek.3-A'!F4622)&lt;&gt;"","var","yok")</f>
        <v>yok</v>
      </c>
      <c r="M4622" s="5" t="str">
        <f>IF('Ek.3-A'!F4622="", "", IF(VLOOKUP('Ek.3-A'!F4622, Veriler!D:E, 2, 0)=0, "", VLOOKUP('Ek.3-A'!F4622, Veriler!D:E, 2, 0)))</f>
        <v/>
      </c>
      <c r="N4622" s="5" t="str">
        <f>IF('Ek.3-A'!P4622="", "", 'Ek.3-A'!P4622)</f>
        <v/>
      </c>
      <c r="O4622" s="142">
        <f>'Ek.3-A'!S4622</f>
        <v>0</v>
      </c>
      <c r="P4622" s="143" t="str">
        <f>'Ek.3-A'!L4622</f>
        <v/>
      </c>
      <c r="Q4622" s="24" t="str">
        <f>'Ek.3-A'!M4622</f>
        <v/>
      </c>
      <c r="R4622" s="24">
        <f t="shared" si="979"/>
        <v>0</v>
      </c>
      <c r="S4622" s="141" t="str">
        <f t="shared" si="980"/>
        <v>H</v>
      </c>
      <c r="T4622" s="24">
        <f>IF(S4622="E",SUM($R$5:R4622),0)</f>
        <v>0</v>
      </c>
      <c r="U4622" s="143">
        <f t="shared" si="981"/>
        <v>0</v>
      </c>
    </row>
    <row r="4623" spans="1:21" x14ac:dyDescent="0.25">
      <c r="A4623" s="6">
        <v>47.23</v>
      </c>
      <c r="B4623" s="31" t="s">
        <v>90</v>
      </c>
      <c r="D4623" s="89">
        <v>850239201100</v>
      </c>
      <c r="E4623" s="3">
        <v>0.6</v>
      </c>
      <c r="K4623" s="3">
        <f t="shared" si="982"/>
        <v>3408</v>
      </c>
      <c r="L4623" s="97" t="str">
        <f>IF(TRIM('Ek.3-A'!F4623)&lt;&gt;"","var","yok")</f>
        <v>yok</v>
      </c>
      <c r="M4623" s="5" t="str">
        <f>IF('Ek.3-A'!F4623="", "", IF(VLOOKUP('Ek.3-A'!F4623, Veriler!D:E, 2, 0)=0, "", VLOOKUP('Ek.3-A'!F4623, Veriler!D:E, 2, 0)))</f>
        <v/>
      </c>
      <c r="N4623" s="5" t="str">
        <f>IF('Ek.3-A'!P4623="", "", 'Ek.3-A'!P4623)</f>
        <v/>
      </c>
      <c r="O4623" s="142">
        <f>'Ek.3-A'!S4623</f>
        <v>0</v>
      </c>
      <c r="P4623" s="143" t="str">
        <f>'Ek.3-A'!L4623</f>
        <v/>
      </c>
      <c r="Q4623" s="24" t="str">
        <f>'Ek.3-A'!M4623</f>
        <v/>
      </c>
      <c r="R4623" s="24">
        <f t="shared" si="979"/>
        <v>0</v>
      </c>
      <c r="S4623" s="141" t="str">
        <f t="shared" si="980"/>
        <v>H</v>
      </c>
      <c r="T4623" s="24">
        <f>IF(S4623="E",SUM($R$5:R4623),0)</f>
        <v>0</v>
      </c>
      <c r="U4623" s="143">
        <f t="shared" si="981"/>
        <v>0</v>
      </c>
    </row>
    <row r="4624" spans="1:21" x14ac:dyDescent="0.25">
      <c r="A4624" s="6">
        <v>47.24</v>
      </c>
      <c r="B4624" s="31" t="s">
        <v>90</v>
      </c>
      <c r="D4624" s="87">
        <v>850239202200</v>
      </c>
      <c r="E4624" s="3">
        <v>0.6</v>
      </c>
      <c r="K4624" s="3">
        <f t="shared" si="982"/>
        <v>3409</v>
      </c>
      <c r="L4624" s="97" t="str">
        <f>IF(TRIM('Ek.3-A'!F4624)&lt;&gt;"","var","yok")</f>
        <v>yok</v>
      </c>
      <c r="M4624" s="5" t="str">
        <f>IF('Ek.3-A'!F4624="", "", IF(VLOOKUP('Ek.3-A'!F4624, Veriler!D:E, 2, 0)=0, "", VLOOKUP('Ek.3-A'!F4624, Veriler!D:E, 2, 0)))</f>
        <v/>
      </c>
      <c r="N4624" s="5" t="str">
        <f>IF('Ek.3-A'!P4624="", "", 'Ek.3-A'!P4624)</f>
        <v/>
      </c>
      <c r="O4624" s="142">
        <f>'Ek.3-A'!S4624</f>
        <v>0</v>
      </c>
      <c r="P4624" s="143" t="str">
        <f>'Ek.3-A'!L4624</f>
        <v/>
      </c>
      <c r="Q4624" s="24" t="str">
        <f>'Ek.3-A'!M4624</f>
        <v/>
      </c>
      <c r="R4624" s="24">
        <f t="shared" si="979"/>
        <v>0</v>
      </c>
      <c r="S4624" s="141" t="str">
        <f t="shared" si="980"/>
        <v>H</v>
      </c>
      <c r="T4624" s="24">
        <f>IF(S4624="E",SUM($R$5:R4624),0)</f>
        <v>0</v>
      </c>
      <c r="U4624" s="143">
        <f t="shared" si="981"/>
        <v>0</v>
      </c>
    </row>
    <row r="4625" spans="1:41" x14ac:dyDescent="0.25">
      <c r="A4625" s="6">
        <v>47.25</v>
      </c>
      <c r="B4625" s="31" t="s">
        <v>90</v>
      </c>
      <c r="D4625" s="89">
        <v>850239201300</v>
      </c>
      <c r="E4625" s="3">
        <v>0.6</v>
      </c>
      <c r="K4625" s="3">
        <f t="shared" si="982"/>
        <v>3410</v>
      </c>
      <c r="L4625" s="97" t="str">
        <f>IF(TRIM('Ek.3-A'!F4625)&lt;&gt;"","var","yok")</f>
        <v>yok</v>
      </c>
      <c r="M4625" s="5" t="str">
        <f>IF('Ek.3-A'!F4625="", "", IF(VLOOKUP('Ek.3-A'!F4625, Veriler!D:E, 2, 0)=0, "", VLOOKUP('Ek.3-A'!F4625, Veriler!D:E, 2, 0)))</f>
        <v/>
      </c>
      <c r="N4625" s="5" t="str">
        <f>IF('Ek.3-A'!P4625="", "", 'Ek.3-A'!P4625)</f>
        <v/>
      </c>
      <c r="O4625" s="142">
        <f>'Ek.3-A'!S4625</f>
        <v>0</v>
      </c>
      <c r="P4625" s="143" t="str">
        <f>'Ek.3-A'!L4625</f>
        <v/>
      </c>
      <c r="Q4625" s="24" t="str">
        <f>'Ek.3-A'!M4625</f>
        <v/>
      </c>
      <c r="R4625" s="24">
        <f t="shared" si="979"/>
        <v>0</v>
      </c>
      <c r="S4625" s="141" t="str">
        <f t="shared" si="980"/>
        <v>H</v>
      </c>
      <c r="T4625" s="24">
        <f>IF(S4625="E",SUM($R$5:R4625),0)</f>
        <v>0</v>
      </c>
      <c r="U4625" s="143">
        <f t="shared" si="981"/>
        <v>0</v>
      </c>
    </row>
    <row r="4626" spans="1:41" x14ac:dyDescent="0.25">
      <c r="A4626" s="6">
        <v>47.26</v>
      </c>
      <c r="B4626" s="31" t="s">
        <v>90</v>
      </c>
      <c r="D4626" s="87">
        <v>841112101000</v>
      </c>
      <c r="E4626" s="3">
        <v>0.6</v>
      </c>
      <c r="K4626" s="3">
        <f t="shared" si="982"/>
        <v>3411</v>
      </c>
      <c r="L4626" s="97" t="str">
        <f>IF(TRIM('Ek.3-A'!F4626)&lt;&gt;"","var","yok")</f>
        <v>yok</v>
      </c>
      <c r="M4626" s="5" t="str">
        <f>IF('Ek.3-A'!F4626="", "", IF(VLOOKUP('Ek.3-A'!F4626, Veriler!D:E, 2, 0)=0, "", VLOOKUP('Ek.3-A'!F4626, Veriler!D:E, 2, 0)))</f>
        <v/>
      </c>
      <c r="N4626" s="5" t="str">
        <f>IF('Ek.3-A'!P4626="", "", 'Ek.3-A'!P4626)</f>
        <v/>
      </c>
      <c r="O4626" s="142">
        <f>'Ek.3-A'!S4626</f>
        <v>0</v>
      </c>
      <c r="P4626" s="143" t="str">
        <f>'Ek.3-A'!L4626</f>
        <v/>
      </c>
      <c r="Q4626" s="24" t="str">
        <f>'Ek.3-A'!M4626</f>
        <v/>
      </c>
      <c r="R4626" s="24">
        <f t="shared" si="979"/>
        <v>0</v>
      </c>
      <c r="S4626" s="141" t="str">
        <f t="shared" si="980"/>
        <v>H</v>
      </c>
      <c r="T4626" s="24">
        <f>IF(S4626="E",SUM($R$5:R4626),0)</f>
        <v>0</v>
      </c>
      <c r="U4626" s="143">
        <f t="shared" si="981"/>
        <v>0</v>
      </c>
    </row>
    <row r="4627" spans="1:41" x14ac:dyDescent="0.25">
      <c r="A4627" s="6">
        <v>47.27</v>
      </c>
      <c r="B4627" s="31" t="s">
        <v>90</v>
      </c>
      <c r="D4627" s="89">
        <v>841112309000</v>
      </c>
      <c r="E4627" s="3">
        <v>0.6</v>
      </c>
      <c r="K4627" s="3">
        <f t="shared" si="982"/>
        <v>3412</v>
      </c>
      <c r="L4627" s="97" t="str">
        <f>IF(TRIM('Ek.3-A'!F4627)&lt;&gt;"","var","yok")</f>
        <v>yok</v>
      </c>
      <c r="M4627" s="5" t="str">
        <f>IF('Ek.3-A'!F4627="", "", IF(VLOOKUP('Ek.3-A'!F4627, Veriler!D:E, 2, 0)=0, "", VLOOKUP('Ek.3-A'!F4627, Veriler!D:E, 2, 0)))</f>
        <v/>
      </c>
      <c r="N4627" s="5" t="str">
        <f>IF('Ek.3-A'!P4627="", "", 'Ek.3-A'!P4627)</f>
        <v/>
      </c>
      <c r="O4627" s="142">
        <f>'Ek.3-A'!S4627</f>
        <v>0</v>
      </c>
      <c r="P4627" s="143" t="str">
        <f>'Ek.3-A'!L4627</f>
        <v/>
      </c>
      <c r="Q4627" s="24" t="str">
        <f>'Ek.3-A'!M4627</f>
        <v/>
      </c>
      <c r="R4627" s="24">
        <f t="shared" si="979"/>
        <v>0</v>
      </c>
      <c r="S4627" s="141" t="str">
        <f t="shared" si="980"/>
        <v>H</v>
      </c>
      <c r="T4627" s="24">
        <f>IF(S4627="E",SUM($R$5:R4627),0)</f>
        <v>0</v>
      </c>
      <c r="U4627" s="143">
        <f t="shared" si="981"/>
        <v>0</v>
      </c>
    </row>
    <row r="4628" spans="1:41" x14ac:dyDescent="0.25">
      <c r="A4628" s="6">
        <v>47.28</v>
      </c>
      <c r="B4628" s="31" t="s">
        <v>90</v>
      </c>
      <c r="D4628" s="87">
        <v>841111009000</v>
      </c>
      <c r="E4628" s="3">
        <v>0.6</v>
      </c>
      <c r="K4628" s="3">
        <f t="shared" si="982"/>
        <v>3413</v>
      </c>
      <c r="L4628" s="97" t="str">
        <f>IF(TRIM('Ek.3-A'!F4628)&lt;&gt;"","var","yok")</f>
        <v>yok</v>
      </c>
      <c r="M4628" s="5" t="str">
        <f>IF('Ek.3-A'!F4628="", "", IF(VLOOKUP('Ek.3-A'!F4628, Veriler!D:E, 2, 0)=0, "", VLOOKUP('Ek.3-A'!F4628, Veriler!D:E, 2, 0)))</f>
        <v/>
      </c>
      <c r="N4628" s="5" t="str">
        <f>IF('Ek.3-A'!P4628="", "", 'Ek.3-A'!P4628)</f>
        <v/>
      </c>
      <c r="O4628" s="142">
        <f>'Ek.3-A'!S4628</f>
        <v>0</v>
      </c>
      <c r="P4628" s="143" t="str">
        <f>'Ek.3-A'!L4628</f>
        <v/>
      </c>
      <c r="Q4628" s="24" t="str">
        <f>'Ek.3-A'!M4628</f>
        <v/>
      </c>
      <c r="R4628" s="24">
        <f t="shared" si="979"/>
        <v>0</v>
      </c>
      <c r="S4628" s="141" t="str">
        <f t="shared" si="980"/>
        <v>H</v>
      </c>
      <c r="T4628" s="24">
        <f>IF(S4628="E",SUM($R$5:R4628),0)</f>
        <v>0</v>
      </c>
      <c r="U4628" s="143">
        <f t="shared" si="981"/>
        <v>0</v>
      </c>
    </row>
    <row r="4629" spans="1:41" x14ac:dyDescent="0.25">
      <c r="A4629" s="6">
        <v>47.29</v>
      </c>
      <c r="B4629" s="31" t="s">
        <v>90</v>
      </c>
      <c r="D4629" s="89">
        <v>841111001000</v>
      </c>
      <c r="E4629" s="3">
        <v>0.6</v>
      </c>
      <c r="K4629" s="3">
        <f t="shared" si="982"/>
        <v>3414</v>
      </c>
      <c r="L4629" s="97" t="str">
        <f>IF(TRIM('Ek.3-A'!F4629)&lt;&gt;"","var","yok")</f>
        <v>yok</v>
      </c>
      <c r="M4629" s="5" t="str">
        <f>IF('Ek.3-A'!F4629="", "", IF(VLOOKUP('Ek.3-A'!F4629, Veriler!D:E, 2, 0)=0, "", VLOOKUP('Ek.3-A'!F4629, Veriler!D:E, 2, 0)))</f>
        <v/>
      </c>
      <c r="N4629" s="5" t="str">
        <f>IF('Ek.3-A'!P4629="", "", 'Ek.3-A'!P4629)</f>
        <v/>
      </c>
      <c r="O4629" s="142">
        <f>'Ek.3-A'!S4629</f>
        <v>0</v>
      </c>
      <c r="P4629" s="143" t="str">
        <f>'Ek.3-A'!L4629</f>
        <v/>
      </c>
      <c r="Q4629" s="24" t="str">
        <f>'Ek.3-A'!M4629</f>
        <v/>
      </c>
      <c r="R4629" s="24">
        <f t="shared" si="979"/>
        <v>0</v>
      </c>
      <c r="S4629" s="141" t="str">
        <f t="shared" si="980"/>
        <v>H</v>
      </c>
      <c r="T4629" s="24">
        <f>IF(S4629="E",SUM($R$5:R4629),0)</f>
        <v>0</v>
      </c>
      <c r="U4629" s="143">
        <f t="shared" si="981"/>
        <v>0</v>
      </c>
    </row>
    <row r="4630" spans="1:41" x14ac:dyDescent="0.25">
      <c r="A4630" s="6">
        <v>47.3</v>
      </c>
      <c r="B4630" s="31" t="s">
        <v>90</v>
      </c>
      <c r="D4630" s="87">
        <v>841112809000</v>
      </c>
      <c r="E4630" s="3">
        <v>0.6</v>
      </c>
      <c r="K4630" s="3">
        <f t="shared" si="982"/>
        <v>3415</v>
      </c>
      <c r="L4630" s="97" t="str">
        <f>IF(TRIM('Ek.3-A'!F4630)&lt;&gt;"","var","yok")</f>
        <v>yok</v>
      </c>
      <c r="M4630" s="5" t="str">
        <f>IF('Ek.3-A'!F4630="", "", IF(VLOOKUP('Ek.3-A'!F4630, Veriler!D:E, 2, 0)=0, "", VLOOKUP('Ek.3-A'!F4630, Veriler!D:E, 2, 0)))</f>
        <v/>
      </c>
      <c r="N4630" s="5" t="str">
        <f>IF('Ek.3-A'!P4630="", "", 'Ek.3-A'!P4630)</f>
        <v/>
      </c>
      <c r="O4630" s="142">
        <f>'Ek.3-A'!S4630</f>
        <v>0</v>
      </c>
      <c r="P4630" s="143" t="str">
        <f>'Ek.3-A'!L4630</f>
        <v/>
      </c>
      <c r="Q4630" s="24" t="str">
        <f>'Ek.3-A'!M4630</f>
        <v/>
      </c>
      <c r="R4630" s="24">
        <f t="shared" si="979"/>
        <v>0</v>
      </c>
      <c r="S4630" s="141" t="str">
        <f t="shared" si="980"/>
        <v>H</v>
      </c>
      <c r="T4630" s="24">
        <f>IF(S4630="E",SUM($R$5:R4630),0)</f>
        <v>0</v>
      </c>
      <c r="U4630" s="143">
        <f t="shared" si="981"/>
        <v>0</v>
      </c>
    </row>
    <row r="4631" spans="1:41" x14ac:dyDescent="0.25">
      <c r="A4631" s="6">
        <v>47.31</v>
      </c>
      <c r="B4631" s="31" t="s">
        <v>90</v>
      </c>
      <c r="D4631" s="89">
        <v>841122209000</v>
      </c>
      <c r="E4631" s="3">
        <v>0.6</v>
      </c>
      <c r="K4631" s="3">
        <f t="shared" si="982"/>
        <v>3416</v>
      </c>
      <c r="L4631" s="97" t="str">
        <f>IF(TRIM('Ek.3-A'!F4631)&lt;&gt;"","var","yok")</f>
        <v>yok</v>
      </c>
      <c r="M4631" s="5" t="str">
        <f>IF('Ek.3-A'!F4631="", "", IF(VLOOKUP('Ek.3-A'!F4631, Veriler!D:E, 2, 0)=0, "", VLOOKUP('Ek.3-A'!F4631, Veriler!D:E, 2, 0)))</f>
        <v/>
      </c>
      <c r="N4631" s="5" t="str">
        <f>IF('Ek.3-A'!P4631="", "", 'Ek.3-A'!P4631)</f>
        <v/>
      </c>
      <c r="O4631" s="142">
        <f>'Ek.3-A'!S4631</f>
        <v>0</v>
      </c>
      <c r="P4631" s="143" t="str">
        <f>'Ek.3-A'!L4631</f>
        <v/>
      </c>
      <c r="Q4631" s="24" t="str">
        <f>'Ek.3-A'!M4631</f>
        <v/>
      </c>
      <c r="R4631" s="24">
        <f t="shared" si="979"/>
        <v>0</v>
      </c>
      <c r="S4631" s="141" t="str">
        <f t="shared" si="980"/>
        <v>H</v>
      </c>
      <c r="T4631" s="24">
        <f>IF(S4631="E",SUM($R$5:R4631),0)</f>
        <v>0</v>
      </c>
      <c r="U4631" s="143">
        <f t="shared" si="981"/>
        <v>0</v>
      </c>
    </row>
    <row r="4632" spans="1:41" x14ac:dyDescent="0.25">
      <c r="A4632" s="6">
        <v>47.32</v>
      </c>
      <c r="B4632" s="31" t="s">
        <v>90</v>
      </c>
      <c r="D4632" s="87">
        <v>841122201000</v>
      </c>
      <c r="E4632" s="3">
        <v>0.6</v>
      </c>
      <c r="T4632" s="24"/>
      <c r="U4632" s="25"/>
      <c r="AO4632" s="140">
        <f>'Ek.3-A'!L4632</f>
        <v>0</v>
      </c>
    </row>
    <row r="4633" spans="1:41" x14ac:dyDescent="0.25">
      <c r="A4633" s="6">
        <v>47.33</v>
      </c>
      <c r="B4633" s="31" t="s">
        <v>90</v>
      </c>
      <c r="D4633" s="89">
        <v>841121001000</v>
      </c>
      <c r="E4633" s="3">
        <v>0.6</v>
      </c>
      <c r="T4633" s="24"/>
      <c r="U4633" s="25"/>
    </row>
    <row r="4634" spans="1:41" x14ac:dyDescent="0.25">
      <c r="A4634" s="6">
        <v>47.34</v>
      </c>
      <c r="B4634" s="31" t="s">
        <v>90</v>
      </c>
      <c r="D4634" s="87">
        <v>841122809000</v>
      </c>
      <c r="E4634" s="3">
        <v>0.6</v>
      </c>
      <c r="T4634" s="24"/>
      <c r="U4634" s="25"/>
    </row>
    <row r="4635" spans="1:41" x14ac:dyDescent="0.25">
      <c r="A4635" s="6">
        <v>47.35</v>
      </c>
      <c r="B4635" s="31" t="s">
        <v>90</v>
      </c>
      <c r="D4635" s="89">
        <v>401390000014</v>
      </c>
      <c r="E4635" s="3">
        <v>0.6</v>
      </c>
      <c r="T4635" s="24"/>
      <c r="U4635" s="25"/>
    </row>
    <row r="4636" spans="1:41" x14ac:dyDescent="0.25">
      <c r="A4636" s="6">
        <v>47.36</v>
      </c>
      <c r="B4636" s="31" t="s">
        <v>90</v>
      </c>
      <c r="D4636" s="87">
        <v>880790100000</v>
      </c>
      <c r="E4636" s="3">
        <v>0.6</v>
      </c>
      <c r="T4636" s="24"/>
      <c r="U4636" s="25"/>
    </row>
    <row r="4637" spans="1:41" x14ac:dyDescent="0.25">
      <c r="A4637" s="6">
        <v>47.37</v>
      </c>
      <c r="B4637" s="31" t="s">
        <v>90</v>
      </c>
      <c r="D4637" s="89">
        <v>320641001000</v>
      </c>
      <c r="E4637" s="3">
        <v>0.6</v>
      </c>
      <c r="T4637" s="24"/>
      <c r="U4637" s="25"/>
    </row>
    <row r="4638" spans="1:41" x14ac:dyDescent="0.25">
      <c r="A4638" s="6">
        <v>47.38</v>
      </c>
      <c r="B4638" s="31" t="s">
        <v>90</v>
      </c>
      <c r="D4638" s="87">
        <v>293410000011</v>
      </c>
      <c r="E4638" s="3">
        <v>0.6</v>
      </c>
      <c r="T4638" s="24"/>
      <c r="U4638" s="25"/>
    </row>
    <row r="4639" spans="1:41" x14ac:dyDescent="0.25">
      <c r="A4639" s="6">
        <v>47.39</v>
      </c>
      <c r="B4639" s="31" t="s">
        <v>90</v>
      </c>
      <c r="D4639" s="89">
        <v>901812000000</v>
      </c>
      <c r="E4639" s="3">
        <v>0.6</v>
      </c>
      <c r="T4639" s="24"/>
      <c r="U4639" s="25"/>
    </row>
    <row r="4640" spans="1:41" x14ac:dyDescent="0.25">
      <c r="A4640" s="6">
        <v>47.4</v>
      </c>
      <c r="B4640" s="31" t="s">
        <v>90</v>
      </c>
      <c r="D4640" s="87">
        <v>291619100011</v>
      </c>
      <c r="E4640" s="3">
        <v>0.6</v>
      </c>
      <c r="T4640" s="24"/>
      <c r="U4640" s="25"/>
    </row>
    <row r="4641" spans="1:21" x14ac:dyDescent="0.25">
      <c r="A4641" s="6">
        <v>47.41</v>
      </c>
      <c r="B4641" s="31" t="s">
        <v>90</v>
      </c>
      <c r="D4641" s="89">
        <v>291619100019</v>
      </c>
      <c r="E4641" s="3">
        <v>0.6</v>
      </c>
      <c r="K4641" s="3">
        <f>K4631+1</f>
        <v>3417</v>
      </c>
      <c r="L4641" s="97" t="str">
        <f>IF(TRIM('Ek.3-A'!F4641)&lt;&gt;"","var","yok")</f>
        <v>yok</v>
      </c>
      <c r="M4641" s="5" t="str">
        <f>IF('Ek.3-A'!F4641="", "", IF(VLOOKUP('Ek.3-A'!F4641, Veriler!D:E, 2, 0)=0, "", VLOOKUP('Ek.3-A'!F4641, Veriler!D:E, 2, 0)))</f>
        <v/>
      </c>
      <c r="N4641" s="5" t="str">
        <f>IF('Ek.3-A'!P4641="", "", 'Ek.3-A'!P4641)</f>
        <v/>
      </c>
      <c r="O4641" s="142">
        <f>'Ek.3-A'!S4641</f>
        <v>0</v>
      </c>
      <c r="P4641" s="143" t="str">
        <f>'Ek.3-A'!L4641</f>
        <v/>
      </c>
      <c r="Q4641" s="24" t="str">
        <f>'Ek.3-A'!M4641</f>
        <v/>
      </c>
      <c r="R4641" s="24">
        <f t="shared" ref="R4641:R4654" si="983">IF(L4641="var",0,IF(Q4641&lt;=0.005,Q4641,0))</f>
        <v>0</v>
      </c>
      <c r="S4641" s="141" t="str">
        <f t="shared" ref="S4641:S4654" si="984">IF(Q4641&lt;=0.005,"E","H")</f>
        <v>H</v>
      </c>
      <c r="T4641" s="24">
        <f>IF(S4641="E",SUM($R$5:R4641),0)</f>
        <v>0</v>
      </c>
      <c r="U4641" s="143">
        <f t="shared" ref="U4641:U4654" si="985">IF(T4641&lt;=0.1, O4641, IF(R4641&gt;$G$2, R4641*O4641, $G$2*O4641))</f>
        <v>0</v>
      </c>
    </row>
    <row r="4642" spans="1:21" x14ac:dyDescent="0.25">
      <c r="A4642" s="6">
        <v>47.42</v>
      </c>
      <c r="B4642" s="31" t="s">
        <v>90</v>
      </c>
      <c r="D4642" s="87">
        <v>854232550000</v>
      </c>
      <c r="E4642" s="3">
        <v>0.6</v>
      </c>
      <c r="K4642" s="3">
        <f t="shared" ref="K4642:K4654" si="986">K4641+1</f>
        <v>3418</v>
      </c>
      <c r="L4642" s="97" t="str">
        <f>IF(TRIM('Ek.3-A'!F4642)&lt;&gt;"","var","yok")</f>
        <v>yok</v>
      </c>
      <c r="M4642" s="5" t="str">
        <f>IF('Ek.3-A'!F4642="", "", IF(VLOOKUP('Ek.3-A'!F4642, Veriler!D:E, 2, 0)=0, "", VLOOKUP('Ek.3-A'!F4642, Veriler!D:E, 2, 0)))</f>
        <v/>
      </c>
      <c r="N4642" s="5" t="str">
        <f>IF('Ek.3-A'!P4642="", "", 'Ek.3-A'!P4642)</f>
        <v/>
      </c>
      <c r="O4642" s="142">
        <f>'Ek.3-A'!S4642</f>
        <v>0</v>
      </c>
      <c r="P4642" s="143" t="str">
        <f>'Ek.3-A'!L4642</f>
        <v/>
      </c>
      <c r="Q4642" s="24" t="str">
        <f>'Ek.3-A'!M4642</f>
        <v/>
      </c>
      <c r="R4642" s="24">
        <f t="shared" si="983"/>
        <v>0</v>
      </c>
      <c r="S4642" s="141" t="str">
        <f t="shared" si="984"/>
        <v>H</v>
      </c>
      <c r="T4642" s="24">
        <f>IF(S4642="E",SUM($R$5:R4642),0)</f>
        <v>0</v>
      </c>
      <c r="U4642" s="143">
        <f t="shared" si="985"/>
        <v>0</v>
      </c>
    </row>
    <row r="4643" spans="1:21" x14ac:dyDescent="0.25">
      <c r="A4643" s="6">
        <v>47.43</v>
      </c>
      <c r="B4643" s="31" t="s">
        <v>90</v>
      </c>
      <c r="D4643" s="89">
        <v>852692009014</v>
      </c>
      <c r="E4643" s="3">
        <v>0.6</v>
      </c>
      <c r="K4643" s="3">
        <f t="shared" si="986"/>
        <v>3419</v>
      </c>
      <c r="L4643" s="97" t="str">
        <f>IF(TRIM('Ek.3-A'!F4643)&lt;&gt;"","var","yok")</f>
        <v>yok</v>
      </c>
      <c r="M4643" s="5" t="str">
        <f>IF('Ek.3-A'!F4643="", "", IF(VLOOKUP('Ek.3-A'!F4643, Veriler!D:E, 2, 0)=0, "", VLOOKUP('Ek.3-A'!F4643, Veriler!D:E, 2, 0)))</f>
        <v/>
      </c>
      <c r="N4643" s="5" t="str">
        <f>IF('Ek.3-A'!P4643="", "", 'Ek.3-A'!P4643)</f>
        <v/>
      </c>
      <c r="O4643" s="142">
        <f>'Ek.3-A'!S4643</f>
        <v>0</v>
      </c>
      <c r="P4643" s="143" t="str">
        <f>'Ek.3-A'!L4643</f>
        <v/>
      </c>
      <c r="Q4643" s="24" t="str">
        <f>'Ek.3-A'!M4643</f>
        <v/>
      </c>
      <c r="R4643" s="24">
        <f t="shared" si="983"/>
        <v>0</v>
      </c>
      <c r="S4643" s="141" t="str">
        <f t="shared" si="984"/>
        <v>H</v>
      </c>
      <c r="T4643" s="24">
        <f>IF(S4643="E",SUM($R$5:R4643),0)</f>
        <v>0</v>
      </c>
      <c r="U4643" s="143">
        <f t="shared" si="985"/>
        <v>0</v>
      </c>
    </row>
    <row r="4644" spans="1:21" x14ac:dyDescent="0.25">
      <c r="A4644" s="6">
        <v>47.44</v>
      </c>
      <c r="B4644" s="31" t="s">
        <v>90</v>
      </c>
      <c r="D4644" s="87">
        <v>852692002000</v>
      </c>
      <c r="E4644" s="3">
        <v>0.6</v>
      </c>
      <c r="K4644" s="3">
        <f t="shared" si="986"/>
        <v>3420</v>
      </c>
      <c r="L4644" s="97" t="str">
        <f>IF(TRIM('Ek.3-A'!F4644)&lt;&gt;"","var","yok")</f>
        <v>yok</v>
      </c>
      <c r="M4644" s="5" t="str">
        <f>IF('Ek.3-A'!F4644="", "", IF(VLOOKUP('Ek.3-A'!F4644, Veriler!D:E, 2, 0)=0, "", VLOOKUP('Ek.3-A'!F4644, Veriler!D:E, 2, 0)))</f>
        <v/>
      </c>
      <c r="N4644" s="5" t="str">
        <f>IF('Ek.3-A'!P4644="", "", 'Ek.3-A'!P4644)</f>
        <v/>
      </c>
      <c r="O4644" s="142">
        <f>'Ek.3-A'!S4644</f>
        <v>0</v>
      </c>
      <c r="P4644" s="143" t="str">
        <f>'Ek.3-A'!L4644</f>
        <v/>
      </c>
      <c r="Q4644" s="24" t="str">
        <f>'Ek.3-A'!M4644</f>
        <v/>
      </c>
      <c r="R4644" s="24">
        <f t="shared" si="983"/>
        <v>0</v>
      </c>
      <c r="S4644" s="141" t="str">
        <f t="shared" si="984"/>
        <v>H</v>
      </c>
      <c r="T4644" s="24">
        <f>IF(S4644="E",SUM($R$5:R4644),0)</f>
        <v>0</v>
      </c>
      <c r="U4644" s="143">
        <f t="shared" si="985"/>
        <v>0</v>
      </c>
    </row>
    <row r="4645" spans="1:21" x14ac:dyDescent="0.25">
      <c r="A4645" s="6">
        <v>47.45</v>
      </c>
      <c r="B4645" s="31" t="s">
        <v>90</v>
      </c>
      <c r="C4645" s="167">
        <v>2</v>
      </c>
      <c r="D4645" s="168">
        <v>903289000000</v>
      </c>
      <c r="E4645" s="3" t="e">
        <f>IF($L$2=1,0.1,0.6)</f>
        <v>#VALUE!</v>
      </c>
      <c r="K4645" s="3">
        <f t="shared" si="986"/>
        <v>3421</v>
      </c>
      <c r="L4645" s="97" t="str">
        <f>IF(TRIM('Ek.3-A'!F4645)&lt;&gt;"","var","yok")</f>
        <v>yok</v>
      </c>
      <c r="M4645" s="5" t="str">
        <f>IF('Ek.3-A'!F4645="", "", IF(VLOOKUP('Ek.3-A'!F4645, Veriler!D:E, 2, 0)=0, "", VLOOKUP('Ek.3-A'!F4645, Veriler!D:E, 2, 0)))</f>
        <v/>
      </c>
      <c r="N4645" s="5" t="str">
        <f>IF('Ek.3-A'!P4645="", "", 'Ek.3-A'!P4645)</f>
        <v/>
      </c>
      <c r="O4645" s="142">
        <f>'Ek.3-A'!S4645</f>
        <v>0</v>
      </c>
      <c r="P4645" s="143" t="str">
        <f>'Ek.3-A'!L4645</f>
        <v/>
      </c>
      <c r="Q4645" s="24" t="str">
        <f>'Ek.3-A'!M4645</f>
        <v/>
      </c>
      <c r="R4645" s="24">
        <f t="shared" si="983"/>
        <v>0</v>
      </c>
      <c r="S4645" s="141" t="str">
        <f t="shared" si="984"/>
        <v>H</v>
      </c>
      <c r="T4645" s="24">
        <f>IF(S4645="E",SUM($R$5:R4645),0)</f>
        <v>0</v>
      </c>
      <c r="U4645" s="143">
        <f t="shared" si="985"/>
        <v>0</v>
      </c>
    </row>
    <row r="4646" spans="1:21" x14ac:dyDescent="0.25">
      <c r="A4646" s="6">
        <v>47.46</v>
      </c>
      <c r="B4646" s="31" t="s">
        <v>90</v>
      </c>
      <c r="D4646" s="87">
        <v>880790300000</v>
      </c>
      <c r="E4646" s="3">
        <v>0.6</v>
      </c>
      <c r="K4646" s="3">
        <f t="shared" si="986"/>
        <v>3422</v>
      </c>
      <c r="L4646" s="97" t="str">
        <f>IF(TRIM('Ek.3-A'!F4646)&lt;&gt;"","var","yok")</f>
        <v>yok</v>
      </c>
      <c r="M4646" s="5" t="str">
        <f>IF('Ek.3-A'!F4646="", "", IF(VLOOKUP('Ek.3-A'!F4646, Veriler!D:E, 2, 0)=0, "", VLOOKUP('Ek.3-A'!F4646, Veriler!D:E, 2, 0)))</f>
        <v/>
      </c>
      <c r="N4646" s="5" t="str">
        <f>IF('Ek.3-A'!P4646="", "", 'Ek.3-A'!P4646)</f>
        <v/>
      </c>
      <c r="O4646" s="142">
        <f>'Ek.3-A'!S4646</f>
        <v>0</v>
      </c>
      <c r="P4646" s="143" t="str">
        <f>'Ek.3-A'!L4646</f>
        <v/>
      </c>
      <c r="Q4646" s="24" t="str">
        <f>'Ek.3-A'!M4646</f>
        <v/>
      </c>
      <c r="R4646" s="24">
        <f t="shared" si="983"/>
        <v>0</v>
      </c>
      <c r="S4646" s="141" t="str">
        <f t="shared" si="984"/>
        <v>H</v>
      </c>
      <c r="T4646" s="24">
        <f>IF(S4646="E",SUM($R$5:R4646),0)</f>
        <v>0</v>
      </c>
      <c r="U4646" s="143">
        <f t="shared" si="985"/>
        <v>0</v>
      </c>
    </row>
    <row r="4647" spans="1:21" x14ac:dyDescent="0.25">
      <c r="A4647" s="6">
        <v>47.47</v>
      </c>
      <c r="B4647" s="31" t="s">
        <v>90</v>
      </c>
      <c r="D4647" s="89">
        <v>880790290000</v>
      </c>
      <c r="E4647" s="3">
        <v>0.6</v>
      </c>
      <c r="K4647" s="3">
        <f t="shared" si="986"/>
        <v>3423</v>
      </c>
      <c r="L4647" s="97" t="str">
        <f>IF(TRIM('Ek.3-A'!F4647)&lt;&gt;"","var","yok")</f>
        <v>yok</v>
      </c>
      <c r="M4647" s="5" t="str">
        <f>IF('Ek.3-A'!F4647="", "", IF(VLOOKUP('Ek.3-A'!F4647, Veriler!D:E, 2, 0)=0, "", VLOOKUP('Ek.3-A'!F4647, Veriler!D:E, 2, 0)))</f>
        <v/>
      </c>
      <c r="N4647" s="5" t="str">
        <f>IF('Ek.3-A'!P4647="", "", 'Ek.3-A'!P4647)</f>
        <v/>
      </c>
      <c r="O4647" s="142">
        <f>'Ek.3-A'!S4647</f>
        <v>0</v>
      </c>
      <c r="P4647" s="143" t="str">
        <f>'Ek.3-A'!L4647</f>
        <v/>
      </c>
      <c r="Q4647" s="24" t="str">
        <f>'Ek.3-A'!M4647</f>
        <v/>
      </c>
      <c r="R4647" s="24">
        <f t="shared" si="983"/>
        <v>0</v>
      </c>
      <c r="S4647" s="141" t="str">
        <f t="shared" si="984"/>
        <v>H</v>
      </c>
      <c r="T4647" s="24">
        <f>IF(S4647="E",SUM($R$5:R4647),0)</f>
        <v>0</v>
      </c>
      <c r="U4647" s="143">
        <f t="shared" si="985"/>
        <v>0</v>
      </c>
    </row>
    <row r="4648" spans="1:21" x14ac:dyDescent="0.25">
      <c r="A4648" s="6">
        <v>47.48</v>
      </c>
      <c r="B4648" s="31" t="s">
        <v>90</v>
      </c>
      <c r="D4648" s="87">
        <v>901780909000</v>
      </c>
      <c r="E4648" s="3">
        <v>0.6</v>
      </c>
      <c r="K4648" s="3">
        <f t="shared" si="986"/>
        <v>3424</v>
      </c>
      <c r="L4648" s="97" t="str">
        <f>IF(TRIM('Ek.3-A'!F4648)&lt;&gt;"","var","yok")</f>
        <v>yok</v>
      </c>
      <c r="M4648" s="5" t="str">
        <f>IF('Ek.3-A'!F4648="", "", IF(VLOOKUP('Ek.3-A'!F4648, Veriler!D:E, 2, 0)=0, "", VLOOKUP('Ek.3-A'!F4648, Veriler!D:E, 2, 0)))</f>
        <v/>
      </c>
      <c r="N4648" s="5" t="str">
        <f>IF('Ek.3-A'!P4648="", "", 'Ek.3-A'!P4648)</f>
        <v/>
      </c>
      <c r="O4648" s="142">
        <f>'Ek.3-A'!S4648</f>
        <v>0</v>
      </c>
      <c r="P4648" s="143" t="str">
        <f>'Ek.3-A'!L4648</f>
        <v/>
      </c>
      <c r="Q4648" s="24" t="str">
        <f>'Ek.3-A'!M4648</f>
        <v/>
      </c>
      <c r="R4648" s="24">
        <f t="shared" si="983"/>
        <v>0</v>
      </c>
      <c r="S4648" s="141" t="str">
        <f t="shared" si="984"/>
        <v>H</v>
      </c>
      <c r="T4648" s="24">
        <f>IF(S4648="E",SUM($R$5:R4648),0)</f>
        <v>0</v>
      </c>
      <c r="U4648" s="143">
        <f t="shared" si="985"/>
        <v>0</v>
      </c>
    </row>
    <row r="4649" spans="1:21" x14ac:dyDescent="0.25">
      <c r="A4649" s="6">
        <v>47.49</v>
      </c>
      <c r="B4649" s="31" t="s">
        <v>90</v>
      </c>
      <c r="D4649" s="89">
        <v>291090000000</v>
      </c>
      <c r="E4649" s="3">
        <v>0.6</v>
      </c>
      <c r="K4649" s="3">
        <f t="shared" si="986"/>
        <v>3425</v>
      </c>
      <c r="L4649" s="97" t="str">
        <f>IF(TRIM('Ek.3-A'!F4649)&lt;&gt;"","var","yok")</f>
        <v>yok</v>
      </c>
      <c r="M4649" s="5" t="str">
        <f>IF('Ek.3-A'!F4649="", "", IF(VLOOKUP('Ek.3-A'!F4649, Veriler!D:E, 2, 0)=0, "", VLOOKUP('Ek.3-A'!F4649, Veriler!D:E, 2, 0)))</f>
        <v/>
      </c>
      <c r="N4649" s="5" t="str">
        <f>IF('Ek.3-A'!P4649="", "", 'Ek.3-A'!P4649)</f>
        <v/>
      </c>
      <c r="O4649" s="142">
        <f>'Ek.3-A'!S4649</f>
        <v>0</v>
      </c>
      <c r="P4649" s="143" t="str">
        <f>'Ek.3-A'!L4649</f>
        <v/>
      </c>
      <c r="Q4649" s="24" t="str">
        <f>'Ek.3-A'!M4649</f>
        <v/>
      </c>
      <c r="R4649" s="24">
        <f t="shared" si="983"/>
        <v>0</v>
      </c>
      <c r="S4649" s="141" t="str">
        <f t="shared" si="984"/>
        <v>H</v>
      </c>
      <c r="T4649" s="24">
        <f>IF(S4649="E",SUM($R$5:R4649),0)</f>
        <v>0</v>
      </c>
      <c r="U4649" s="143">
        <f t="shared" si="985"/>
        <v>0</v>
      </c>
    </row>
    <row r="4650" spans="1:21" x14ac:dyDescent="0.25">
      <c r="A4650" s="6">
        <v>47.5</v>
      </c>
      <c r="B4650" s="31" t="s">
        <v>90</v>
      </c>
      <c r="D4650" s="87">
        <v>850120001100</v>
      </c>
      <c r="E4650" s="3">
        <v>0.6</v>
      </c>
      <c r="K4650" s="3">
        <f t="shared" si="986"/>
        <v>3426</v>
      </c>
      <c r="L4650" s="97" t="str">
        <f>IF(TRIM('Ek.3-A'!F4650)&lt;&gt;"","var","yok")</f>
        <v>yok</v>
      </c>
      <c r="M4650" s="5" t="str">
        <f>IF('Ek.3-A'!F4650="", "", IF(VLOOKUP('Ek.3-A'!F4650, Veriler!D:E, 2, 0)=0, "", VLOOKUP('Ek.3-A'!F4650, Veriler!D:E, 2, 0)))</f>
        <v/>
      </c>
      <c r="N4650" s="5" t="str">
        <f>IF('Ek.3-A'!P4650="", "", 'Ek.3-A'!P4650)</f>
        <v/>
      </c>
      <c r="O4650" s="142">
        <f>'Ek.3-A'!S4650</f>
        <v>0</v>
      </c>
      <c r="P4650" s="143" t="str">
        <f>'Ek.3-A'!L4650</f>
        <v/>
      </c>
      <c r="Q4650" s="24" t="str">
        <f>'Ek.3-A'!M4650</f>
        <v/>
      </c>
      <c r="R4650" s="24">
        <f t="shared" si="983"/>
        <v>0</v>
      </c>
      <c r="S4650" s="141" t="str">
        <f t="shared" si="984"/>
        <v>H</v>
      </c>
      <c r="T4650" s="24">
        <f>IF(S4650="E",SUM($R$5:R4650),0)</f>
        <v>0</v>
      </c>
      <c r="U4650" s="143">
        <f t="shared" si="985"/>
        <v>0</v>
      </c>
    </row>
    <row r="4651" spans="1:21" x14ac:dyDescent="0.25">
      <c r="A4651" s="6">
        <v>47.51</v>
      </c>
      <c r="B4651" s="31" t="s">
        <v>90</v>
      </c>
      <c r="D4651" s="89">
        <v>850120001200</v>
      </c>
      <c r="E4651" s="3">
        <v>0.6</v>
      </c>
      <c r="K4651" s="3">
        <f t="shared" si="986"/>
        <v>3427</v>
      </c>
      <c r="L4651" s="97" t="str">
        <f>IF(TRIM('Ek.3-A'!F4651)&lt;&gt;"","var","yok")</f>
        <v>yok</v>
      </c>
      <c r="M4651" s="5" t="str">
        <f>IF('Ek.3-A'!F4651="", "", IF(VLOOKUP('Ek.3-A'!F4651, Veriler!D:E, 2, 0)=0, "", VLOOKUP('Ek.3-A'!F4651, Veriler!D:E, 2, 0)))</f>
        <v/>
      </c>
      <c r="N4651" s="5" t="str">
        <f>IF('Ek.3-A'!P4651="", "", 'Ek.3-A'!P4651)</f>
        <v/>
      </c>
      <c r="O4651" s="142">
        <f>'Ek.3-A'!S4651</f>
        <v>0</v>
      </c>
      <c r="P4651" s="143" t="str">
        <f>'Ek.3-A'!L4651</f>
        <v/>
      </c>
      <c r="Q4651" s="24" t="str">
        <f>'Ek.3-A'!M4651</f>
        <v/>
      </c>
      <c r="R4651" s="24">
        <f t="shared" si="983"/>
        <v>0</v>
      </c>
      <c r="S4651" s="141" t="str">
        <f t="shared" si="984"/>
        <v>H</v>
      </c>
      <c r="T4651" s="24">
        <f>IF(S4651="E",SUM($R$5:R4651),0)</f>
        <v>0</v>
      </c>
      <c r="U4651" s="143">
        <f t="shared" si="985"/>
        <v>0</v>
      </c>
    </row>
    <row r="4652" spans="1:21" x14ac:dyDescent="0.25">
      <c r="A4652" s="6">
        <v>47.52</v>
      </c>
      <c r="B4652" s="31" t="s">
        <v>90</v>
      </c>
      <c r="D4652" s="87">
        <v>850110910000</v>
      </c>
      <c r="E4652" s="3">
        <v>0.6</v>
      </c>
      <c r="K4652" s="3">
        <f t="shared" si="986"/>
        <v>3428</v>
      </c>
      <c r="L4652" s="97" t="str">
        <f>IF(TRIM('Ek.3-A'!F4652)&lt;&gt;"","var","yok")</f>
        <v>yok</v>
      </c>
      <c r="M4652" s="5" t="str">
        <f>IF('Ek.3-A'!F4652="", "", IF(VLOOKUP('Ek.3-A'!F4652, Veriler!D:E, 2, 0)=0, "", VLOOKUP('Ek.3-A'!F4652, Veriler!D:E, 2, 0)))</f>
        <v/>
      </c>
      <c r="N4652" s="5" t="str">
        <f>IF('Ek.3-A'!P4652="", "", 'Ek.3-A'!P4652)</f>
        <v/>
      </c>
      <c r="O4652" s="142">
        <f>'Ek.3-A'!S4652</f>
        <v>0</v>
      </c>
      <c r="P4652" s="143" t="str">
        <f>'Ek.3-A'!L4652</f>
        <v/>
      </c>
      <c r="Q4652" s="24" t="str">
        <f>'Ek.3-A'!M4652</f>
        <v/>
      </c>
      <c r="R4652" s="24">
        <f t="shared" si="983"/>
        <v>0</v>
      </c>
      <c r="S4652" s="141" t="str">
        <f t="shared" si="984"/>
        <v>H</v>
      </c>
      <c r="T4652" s="24">
        <f>IF(S4652="E",SUM($R$5:R4652),0)</f>
        <v>0</v>
      </c>
      <c r="U4652" s="143">
        <f t="shared" si="985"/>
        <v>0</v>
      </c>
    </row>
    <row r="4653" spans="1:21" x14ac:dyDescent="0.25">
      <c r="A4653" s="6">
        <v>47.53</v>
      </c>
      <c r="B4653" s="31" t="s">
        <v>90</v>
      </c>
      <c r="D4653" s="89">
        <v>850120009000</v>
      </c>
      <c r="E4653" s="3">
        <v>0.6</v>
      </c>
      <c r="K4653" s="3">
        <f t="shared" si="986"/>
        <v>3429</v>
      </c>
      <c r="L4653" s="97" t="str">
        <f>IF(TRIM('Ek.3-A'!F4653)&lt;&gt;"","var","yok")</f>
        <v>yok</v>
      </c>
      <c r="M4653" s="5" t="str">
        <f>IF('Ek.3-A'!F4653="", "", IF(VLOOKUP('Ek.3-A'!F4653, Veriler!D:E, 2, 0)=0, "", VLOOKUP('Ek.3-A'!F4653, Veriler!D:E, 2, 0)))</f>
        <v/>
      </c>
      <c r="N4653" s="5" t="str">
        <f>IF('Ek.3-A'!P4653="", "", 'Ek.3-A'!P4653)</f>
        <v/>
      </c>
      <c r="O4653" s="142">
        <f>'Ek.3-A'!S4653</f>
        <v>0</v>
      </c>
      <c r="P4653" s="143" t="str">
        <f>'Ek.3-A'!L4653</f>
        <v/>
      </c>
      <c r="Q4653" s="24" t="str">
        <f>'Ek.3-A'!M4653</f>
        <v/>
      </c>
      <c r="R4653" s="24">
        <f t="shared" si="983"/>
        <v>0</v>
      </c>
      <c r="S4653" s="141" t="str">
        <f t="shared" si="984"/>
        <v>H</v>
      </c>
      <c r="T4653" s="24">
        <f>IF(S4653="E",SUM($R$5:R4653),0)</f>
        <v>0</v>
      </c>
      <c r="U4653" s="143">
        <f t="shared" si="985"/>
        <v>0</v>
      </c>
    </row>
    <row r="4654" spans="1:21" x14ac:dyDescent="0.25">
      <c r="A4654" s="6">
        <v>47.54</v>
      </c>
      <c r="B4654" s="31" t="s">
        <v>90</v>
      </c>
      <c r="D4654" s="87">
        <v>390910000000</v>
      </c>
      <c r="E4654" s="3">
        <v>0.6</v>
      </c>
      <c r="K4654" s="3">
        <f t="shared" si="986"/>
        <v>3430</v>
      </c>
      <c r="L4654" s="97" t="str">
        <f>IF(TRIM('Ek.3-A'!F4654)&lt;&gt;"","var","yok")</f>
        <v>yok</v>
      </c>
      <c r="M4654" s="5" t="str">
        <f>IF('Ek.3-A'!F4654="", "", IF(VLOOKUP('Ek.3-A'!F4654, Veriler!D:E, 2, 0)=0, "", VLOOKUP('Ek.3-A'!F4654, Veriler!D:E, 2, 0)))</f>
        <v/>
      </c>
      <c r="N4654" s="5" t="str">
        <f>IF('Ek.3-A'!P4654="", "", 'Ek.3-A'!P4654)</f>
        <v/>
      </c>
      <c r="O4654" s="142">
        <f>'Ek.3-A'!S4654</f>
        <v>0</v>
      </c>
      <c r="P4654" s="143" t="str">
        <f>'Ek.3-A'!L4654</f>
        <v/>
      </c>
      <c r="Q4654" s="24" t="str">
        <f>'Ek.3-A'!M4654</f>
        <v/>
      </c>
      <c r="R4654" s="24">
        <f t="shared" si="983"/>
        <v>0</v>
      </c>
      <c r="S4654" s="141" t="str">
        <f t="shared" si="984"/>
        <v>H</v>
      </c>
      <c r="T4654" s="24">
        <f>IF(S4654="E",SUM($R$5:R4654),0)</f>
        <v>0</v>
      </c>
      <c r="U4654" s="143">
        <f t="shared" si="985"/>
        <v>0</v>
      </c>
    </row>
    <row r="4655" spans="1:21" x14ac:dyDescent="0.25">
      <c r="A4655" s="6">
        <v>47.55</v>
      </c>
      <c r="B4655" s="31" t="s">
        <v>90</v>
      </c>
      <c r="D4655" s="89">
        <v>310280000000</v>
      </c>
      <c r="E4655" s="3">
        <v>0.6</v>
      </c>
      <c r="L4655" s="97"/>
      <c r="M4655" s="5"/>
      <c r="N4655" s="5"/>
      <c r="O4655" s="5"/>
      <c r="Q4655" s="23"/>
      <c r="T4655" s="24"/>
      <c r="U4655" s="25"/>
    </row>
    <row r="4656" spans="1:21" x14ac:dyDescent="0.25">
      <c r="A4656" s="6">
        <v>47.56</v>
      </c>
      <c r="B4656" s="31" t="s">
        <v>90</v>
      </c>
      <c r="D4656" s="87">
        <v>310210900000</v>
      </c>
      <c r="E4656" s="3">
        <v>0.6</v>
      </c>
      <c r="K4656" s="3">
        <f>K4654+1</f>
        <v>3431</v>
      </c>
      <c r="L4656" s="97" t="str">
        <f>IF(TRIM('Ek.3-A'!F4656)&lt;&gt;"","var","yok")</f>
        <v>yok</v>
      </c>
      <c r="M4656" s="5" t="str">
        <f>IF('Ek.3-A'!F4656="", "", IF(VLOOKUP('Ek.3-A'!F4656, Veriler!D:E, 2, 0)=0, "", VLOOKUP('Ek.3-A'!F4656, Veriler!D:E, 2, 0)))</f>
        <v/>
      </c>
      <c r="N4656" s="5" t="str">
        <f>IF('Ek.3-A'!P4656="", "", 'Ek.3-A'!P4656)</f>
        <v/>
      </c>
      <c r="O4656" s="142">
        <f>'Ek.3-A'!S4656</f>
        <v>0</v>
      </c>
      <c r="P4656" s="143" t="str">
        <f>'Ek.3-A'!L4656</f>
        <v/>
      </c>
      <c r="Q4656" s="24" t="str">
        <f>'Ek.3-A'!M4656</f>
        <v/>
      </c>
      <c r="R4656" s="24">
        <f t="shared" ref="R4656:R4669" si="987">IF(L4656="var",0,IF(Q4656&lt;=0.005,Q4656,0))</f>
        <v>0</v>
      </c>
      <c r="S4656" s="141" t="str">
        <f t="shared" ref="S4656:S4669" si="988">IF(Q4656&lt;=0.005,"E","H")</f>
        <v>H</v>
      </c>
      <c r="T4656" s="24">
        <f>IF(S4656="E",SUM($R$5:R4656),0)</f>
        <v>0</v>
      </c>
      <c r="U4656" s="143">
        <f t="shared" ref="U4656:U4669" si="989">IF(T4656&lt;=0.1, O4656, IF(R4656&gt;$G$2, R4656*O4656, $G$2*O4656))</f>
        <v>0</v>
      </c>
    </row>
    <row r="4657" spans="1:41" x14ac:dyDescent="0.25">
      <c r="A4657" s="6">
        <v>47.57</v>
      </c>
      <c r="B4657" s="31" t="s">
        <v>90</v>
      </c>
      <c r="D4657" s="89">
        <v>230800110000</v>
      </c>
      <c r="E4657" s="3">
        <v>0.6</v>
      </c>
      <c r="K4657" s="3">
        <f t="shared" ref="K4657:K4669" si="990">K4656+1</f>
        <v>3432</v>
      </c>
      <c r="L4657" s="97" t="str">
        <f>IF(TRIM('Ek.3-A'!F4657)&lt;&gt;"","var","yok")</f>
        <v>yok</v>
      </c>
      <c r="M4657" s="5" t="str">
        <f>IF('Ek.3-A'!F4657="", "", IF(VLOOKUP('Ek.3-A'!F4657, Veriler!D:E, 2, 0)=0, "", VLOOKUP('Ek.3-A'!F4657, Veriler!D:E, 2, 0)))</f>
        <v/>
      </c>
      <c r="N4657" s="5" t="str">
        <f>IF('Ek.3-A'!P4657="", "", 'Ek.3-A'!P4657)</f>
        <v/>
      </c>
      <c r="O4657" s="142">
        <f>'Ek.3-A'!S4657</f>
        <v>0</v>
      </c>
      <c r="P4657" s="143" t="str">
        <f>'Ek.3-A'!L4657</f>
        <v/>
      </c>
      <c r="Q4657" s="24" t="str">
        <f>'Ek.3-A'!M4657</f>
        <v/>
      </c>
      <c r="R4657" s="24">
        <f t="shared" si="987"/>
        <v>0</v>
      </c>
      <c r="S4657" s="141" t="str">
        <f t="shared" si="988"/>
        <v>H</v>
      </c>
      <c r="T4657" s="24">
        <f>IF(S4657="E",SUM($R$5:R4657),0)</f>
        <v>0</v>
      </c>
      <c r="U4657" s="143">
        <f t="shared" si="989"/>
        <v>0</v>
      </c>
    </row>
    <row r="4658" spans="1:41" x14ac:dyDescent="0.25">
      <c r="A4658" s="6">
        <v>47.58</v>
      </c>
      <c r="B4658" s="31" t="s">
        <v>90</v>
      </c>
      <c r="D4658" s="88">
        <v>230800190000</v>
      </c>
      <c r="E4658" s="3">
        <v>0.6</v>
      </c>
      <c r="K4658" s="3">
        <f t="shared" si="990"/>
        <v>3433</v>
      </c>
      <c r="L4658" s="97" t="str">
        <f>IF(TRIM('Ek.3-A'!F4658)&lt;&gt;"","var","yok")</f>
        <v>yok</v>
      </c>
      <c r="M4658" s="5" t="str">
        <f>IF('Ek.3-A'!F4658="", "", IF(VLOOKUP('Ek.3-A'!F4658, Veriler!D:E, 2, 0)=0, "", VLOOKUP('Ek.3-A'!F4658, Veriler!D:E, 2, 0)))</f>
        <v/>
      </c>
      <c r="N4658" s="5" t="str">
        <f>IF('Ek.3-A'!P4658="", "", 'Ek.3-A'!P4658)</f>
        <v/>
      </c>
      <c r="O4658" s="142">
        <f>'Ek.3-A'!S4658</f>
        <v>0</v>
      </c>
      <c r="P4658" s="143" t="str">
        <f>'Ek.3-A'!L4658</f>
        <v/>
      </c>
      <c r="Q4658" s="24" t="str">
        <f>'Ek.3-A'!M4658</f>
        <v/>
      </c>
      <c r="R4658" s="24">
        <f t="shared" si="987"/>
        <v>0</v>
      </c>
      <c r="S4658" s="141" t="str">
        <f t="shared" si="988"/>
        <v>H</v>
      </c>
      <c r="T4658" s="24">
        <f>IF(S4658="E",SUM($R$5:R4658),0)</f>
        <v>0</v>
      </c>
      <c r="U4658" s="143">
        <f t="shared" si="989"/>
        <v>0</v>
      </c>
    </row>
    <row r="4659" spans="1:41" x14ac:dyDescent="0.25">
      <c r="A4659" s="6">
        <v>47.59</v>
      </c>
      <c r="B4659" s="31" t="s">
        <v>90</v>
      </c>
      <c r="D4659" s="85">
        <v>841410150000</v>
      </c>
      <c r="E4659" s="3">
        <v>0.6</v>
      </c>
      <c r="K4659" s="3">
        <f t="shared" si="990"/>
        <v>3434</v>
      </c>
      <c r="L4659" s="97" t="str">
        <f>IF(TRIM('Ek.3-A'!F4659)&lt;&gt;"","var","yok")</f>
        <v>yok</v>
      </c>
      <c r="M4659" s="5" t="str">
        <f>IF('Ek.3-A'!F4659="", "", IF(VLOOKUP('Ek.3-A'!F4659, Veriler!D:E, 2, 0)=0, "", VLOOKUP('Ek.3-A'!F4659, Veriler!D:E, 2, 0)))</f>
        <v/>
      </c>
      <c r="N4659" s="5" t="str">
        <f>IF('Ek.3-A'!P4659="", "", 'Ek.3-A'!P4659)</f>
        <v/>
      </c>
      <c r="O4659" s="142">
        <f>'Ek.3-A'!S4659</f>
        <v>0</v>
      </c>
      <c r="P4659" s="143" t="str">
        <f>'Ek.3-A'!L4659</f>
        <v/>
      </c>
      <c r="Q4659" s="24" t="str">
        <f>'Ek.3-A'!M4659</f>
        <v/>
      </c>
      <c r="R4659" s="24">
        <f t="shared" si="987"/>
        <v>0</v>
      </c>
      <c r="S4659" s="141" t="str">
        <f t="shared" si="988"/>
        <v>H</v>
      </c>
      <c r="T4659" s="24">
        <f>IF(S4659="E",SUM($R$5:R4659),0)</f>
        <v>0</v>
      </c>
      <c r="U4659" s="143">
        <f t="shared" si="989"/>
        <v>0</v>
      </c>
    </row>
    <row r="4660" spans="1:41" x14ac:dyDescent="0.25">
      <c r="A4660" s="6">
        <v>47.6</v>
      </c>
      <c r="B4660" s="31" t="s">
        <v>90</v>
      </c>
      <c r="D4660" s="89">
        <v>850870000000</v>
      </c>
      <c r="E4660" s="3">
        <v>0.6</v>
      </c>
      <c r="K4660" s="3">
        <f t="shared" si="990"/>
        <v>3435</v>
      </c>
      <c r="L4660" s="97" t="str">
        <f>IF(TRIM('Ek.3-A'!F4660)&lt;&gt;"","var","yok")</f>
        <v>yok</v>
      </c>
      <c r="M4660" s="5" t="str">
        <f>IF('Ek.3-A'!F4660="", "", IF(VLOOKUP('Ek.3-A'!F4660, Veriler!D:E, 2, 0)=0, "", VLOOKUP('Ek.3-A'!F4660, Veriler!D:E, 2, 0)))</f>
        <v/>
      </c>
      <c r="N4660" s="5" t="str">
        <f>IF('Ek.3-A'!P4660="", "", 'Ek.3-A'!P4660)</f>
        <v/>
      </c>
      <c r="O4660" s="142">
        <f>'Ek.3-A'!S4660</f>
        <v>0</v>
      </c>
      <c r="P4660" s="143" t="str">
        <f>'Ek.3-A'!L4660</f>
        <v/>
      </c>
      <c r="Q4660" s="24" t="str">
        <f>'Ek.3-A'!M4660</f>
        <v/>
      </c>
      <c r="R4660" s="24">
        <f t="shared" si="987"/>
        <v>0</v>
      </c>
      <c r="S4660" s="141" t="str">
        <f t="shared" si="988"/>
        <v>H</v>
      </c>
      <c r="T4660" s="24">
        <f>IF(S4660="E",SUM($R$5:R4660),0)</f>
        <v>0</v>
      </c>
      <c r="U4660" s="143">
        <f t="shared" si="989"/>
        <v>0</v>
      </c>
    </row>
    <row r="4661" spans="1:41" x14ac:dyDescent="0.25">
      <c r="A4661" s="6">
        <v>47.61</v>
      </c>
      <c r="B4661" s="31" t="s">
        <v>90</v>
      </c>
      <c r="D4661" s="87">
        <v>291560909011</v>
      </c>
      <c r="E4661" s="3">
        <v>0.6</v>
      </c>
      <c r="K4661" s="3">
        <f t="shared" si="990"/>
        <v>3436</v>
      </c>
      <c r="L4661" s="97" t="str">
        <f>IF(TRIM('Ek.3-A'!F4661)&lt;&gt;"","var","yok")</f>
        <v>yok</v>
      </c>
      <c r="M4661" s="5" t="str">
        <f>IF('Ek.3-A'!F4661="", "", IF(VLOOKUP('Ek.3-A'!F4661, Veriler!D:E, 2, 0)=0, "", VLOOKUP('Ek.3-A'!F4661, Veriler!D:E, 2, 0)))</f>
        <v/>
      </c>
      <c r="N4661" s="5" t="str">
        <f>IF('Ek.3-A'!P4661="", "", 'Ek.3-A'!P4661)</f>
        <v/>
      </c>
      <c r="O4661" s="142">
        <f>'Ek.3-A'!S4661</f>
        <v>0</v>
      </c>
      <c r="P4661" s="143" t="str">
        <f>'Ek.3-A'!L4661</f>
        <v/>
      </c>
      <c r="Q4661" s="24" t="str">
        <f>'Ek.3-A'!M4661</f>
        <v/>
      </c>
      <c r="R4661" s="24">
        <f t="shared" si="987"/>
        <v>0</v>
      </c>
      <c r="S4661" s="141" t="str">
        <f t="shared" si="988"/>
        <v>H</v>
      </c>
      <c r="T4661" s="24">
        <f>IF(S4661="E",SUM($R$5:R4661),0)</f>
        <v>0</v>
      </c>
      <c r="U4661" s="143">
        <f t="shared" si="989"/>
        <v>0</v>
      </c>
    </row>
    <row r="4662" spans="1:41" x14ac:dyDescent="0.25">
      <c r="A4662" s="6">
        <v>47.62</v>
      </c>
      <c r="B4662" s="31" t="s">
        <v>90</v>
      </c>
      <c r="D4662" s="89">
        <v>292249859016</v>
      </c>
      <c r="E4662" s="3">
        <v>0.6</v>
      </c>
      <c r="K4662" s="3">
        <f t="shared" si="990"/>
        <v>3437</v>
      </c>
      <c r="L4662" s="97" t="str">
        <f>IF(TRIM('Ek.3-A'!F4662)&lt;&gt;"","var","yok")</f>
        <v>yok</v>
      </c>
      <c r="M4662" s="5" t="str">
        <f>IF('Ek.3-A'!F4662="", "", IF(VLOOKUP('Ek.3-A'!F4662, Veriler!D:E, 2, 0)=0, "", VLOOKUP('Ek.3-A'!F4662, Veriler!D:E, 2, 0)))</f>
        <v/>
      </c>
      <c r="N4662" s="5" t="str">
        <f>IF('Ek.3-A'!P4662="", "", 'Ek.3-A'!P4662)</f>
        <v/>
      </c>
      <c r="O4662" s="142">
        <f>'Ek.3-A'!S4662</f>
        <v>0</v>
      </c>
      <c r="P4662" s="143" t="str">
        <f>'Ek.3-A'!L4662</f>
        <v/>
      </c>
      <c r="Q4662" s="24" t="str">
        <f>'Ek.3-A'!M4662</f>
        <v/>
      </c>
      <c r="R4662" s="24">
        <f t="shared" si="987"/>
        <v>0</v>
      </c>
      <c r="S4662" s="141" t="str">
        <f t="shared" si="988"/>
        <v>H</v>
      </c>
      <c r="T4662" s="24">
        <f>IF(S4662="E",SUM($R$5:R4662),0)</f>
        <v>0</v>
      </c>
      <c r="U4662" s="143">
        <f t="shared" si="989"/>
        <v>0</v>
      </c>
    </row>
    <row r="4663" spans="1:41" x14ac:dyDescent="0.25">
      <c r="A4663" s="6">
        <v>47.63</v>
      </c>
      <c r="B4663" s="31" t="s">
        <v>90</v>
      </c>
      <c r="D4663" s="87">
        <v>284190302000</v>
      </c>
      <c r="E4663" s="3">
        <v>0.6</v>
      </c>
      <c r="K4663" s="3">
        <f t="shared" si="990"/>
        <v>3438</v>
      </c>
      <c r="L4663" s="97" t="str">
        <f>IF(TRIM('Ek.3-A'!F4663)&lt;&gt;"","var","yok")</f>
        <v>yok</v>
      </c>
      <c r="M4663" s="5" t="str">
        <f>IF('Ek.3-A'!F4663="", "", IF(VLOOKUP('Ek.3-A'!F4663, Veriler!D:E, 2, 0)=0, "", VLOOKUP('Ek.3-A'!F4663, Veriler!D:E, 2, 0)))</f>
        <v/>
      </c>
      <c r="N4663" s="5" t="str">
        <f>IF('Ek.3-A'!P4663="", "", 'Ek.3-A'!P4663)</f>
        <v/>
      </c>
      <c r="O4663" s="142">
        <f>'Ek.3-A'!S4663</f>
        <v>0</v>
      </c>
      <c r="P4663" s="143" t="str">
        <f>'Ek.3-A'!L4663</f>
        <v/>
      </c>
      <c r="Q4663" s="24" t="str">
        <f>'Ek.3-A'!M4663</f>
        <v/>
      </c>
      <c r="R4663" s="24">
        <f t="shared" si="987"/>
        <v>0</v>
      </c>
      <c r="S4663" s="141" t="str">
        <f t="shared" si="988"/>
        <v>H</v>
      </c>
      <c r="T4663" s="24">
        <f>IF(S4663="E",SUM($R$5:R4663),0)</f>
        <v>0</v>
      </c>
      <c r="U4663" s="143">
        <f t="shared" si="989"/>
        <v>0</v>
      </c>
    </row>
    <row r="4664" spans="1:41" x14ac:dyDescent="0.25">
      <c r="A4664" s="6">
        <v>47.64</v>
      </c>
      <c r="B4664" s="31" t="s">
        <v>90</v>
      </c>
      <c r="D4664" s="89">
        <v>282530000011</v>
      </c>
      <c r="E4664" s="3">
        <v>0.6</v>
      </c>
      <c r="K4664" s="3">
        <f t="shared" si="990"/>
        <v>3439</v>
      </c>
      <c r="L4664" s="97" t="str">
        <f>IF(TRIM('Ek.3-A'!F4664)&lt;&gt;"","var","yok")</f>
        <v>yok</v>
      </c>
      <c r="M4664" s="5" t="str">
        <f>IF('Ek.3-A'!F4664="", "", IF(VLOOKUP('Ek.3-A'!F4664, Veriler!D:E, 2, 0)=0, "", VLOOKUP('Ek.3-A'!F4664, Veriler!D:E, 2, 0)))</f>
        <v/>
      </c>
      <c r="N4664" s="5" t="str">
        <f>IF('Ek.3-A'!P4664="", "", 'Ek.3-A'!P4664)</f>
        <v/>
      </c>
      <c r="O4664" s="142">
        <f>'Ek.3-A'!S4664</f>
        <v>0</v>
      </c>
      <c r="P4664" s="143" t="str">
        <f>'Ek.3-A'!L4664</f>
        <v/>
      </c>
      <c r="Q4664" s="24" t="str">
        <f>'Ek.3-A'!M4664</f>
        <v/>
      </c>
      <c r="R4664" s="24">
        <f t="shared" si="987"/>
        <v>0</v>
      </c>
      <c r="S4664" s="141" t="str">
        <f t="shared" si="988"/>
        <v>H</v>
      </c>
      <c r="T4664" s="24">
        <f>IF(S4664="E",SUM($R$5:R4664),0)</f>
        <v>0</v>
      </c>
      <c r="U4664" s="143">
        <f t="shared" si="989"/>
        <v>0</v>
      </c>
    </row>
    <row r="4665" spans="1:41" x14ac:dyDescent="0.25">
      <c r="A4665" s="6">
        <v>47.65</v>
      </c>
      <c r="B4665" s="31" t="s">
        <v>90</v>
      </c>
      <c r="D4665" s="87">
        <v>282530000019</v>
      </c>
      <c r="E4665" s="3">
        <v>0.6</v>
      </c>
      <c r="K4665" s="3">
        <f t="shared" si="990"/>
        <v>3440</v>
      </c>
      <c r="L4665" s="97" t="str">
        <f>IF(TRIM('Ek.3-A'!F4665)&lt;&gt;"","var","yok")</f>
        <v>yok</v>
      </c>
      <c r="M4665" s="5" t="str">
        <f>IF('Ek.3-A'!F4665="", "", IF(VLOOKUP('Ek.3-A'!F4665, Veriler!D:E, 2, 0)=0, "", VLOOKUP('Ek.3-A'!F4665, Veriler!D:E, 2, 0)))</f>
        <v/>
      </c>
      <c r="N4665" s="5" t="str">
        <f>IF('Ek.3-A'!P4665="", "", 'Ek.3-A'!P4665)</f>
        <v/>
      </c>
      <c r="O4665" s="142">
        <f>'Ek.3-A'!S4665</f>
        <v>0</v>
      </c>
      <c r="P4665" s="143" t="str">
        <f>'Ek.3-A'!L4665</f>
        <v/>
      </c>
      <c r="Q4665" s="24" t="str">
        <f>'Ek.3-A'!M4665</f>
        <v/>
      </c>
      <c r="R4665" s="24">
        <f t="shared" si="987"/>
        <v>0</v>
      </c>
      <c r="S4665" s="141" t="str">
        <f t="shared" si="988"/>
        <v>H</v>
      </c>
      <c r="T4665" s="24">
        <f>IF(S4665="E",SUM($R$5:R4665),0)</f>
        <v>0</v>
      </c>
      <c r="U4665" s="143">
        <f t="shared" si="989"/>
        <v>0</v>
      </c>
    </row>
    <row r="4666" spans="1:41" x14ac:dyDescent="0.25">
      <c r="A4666" s="6">
        <v>47.66</v>
      </c>
      <c r="B4666" s="31" t="s">
        <v>90</v>
      </c>
      <c r="D4666" s="89">
        <v>291241000000</v>
      </c>
      <c r="E4666" s="3">
        <v>0.6</v>
      </c>
      <c r="K4666" s="3">
        <f t="shared" si="990"/>
        <v>3441</v>
      </c>
      <c r="L4666" s="97" t="str">
        <f>IF(TRIM('Ek.3-A'!F4666)&lt;&gt;"","var","yok")</f>
        <v>yok</v>
      </c>
      <c r="M4666" s="5" t="str">
        <f>IF('Ek.3-A'!F4666="", "", IF(VLOOKUP('Ek.3-A'!F4666, Veriler!D:E, 2, 0)=0, "", VLOOKUP('Ek.3-A'!F4666, Veriler!D:E, 2, 0)))</f>
        <v/>
      </c>
      <c r="N4666" s="5" t="str">
        <f>IF('Ek.3-A'!P4666="", "", 'Ek.3-A'!P4666)</f>
        <v/>
      </c>
      <c r="O4666" s="142">
        <f>'Ek.3-A'!S4666</f>
        <v>0</v>
      </c>
      <c r="P4666" s="143" t="str">
        <f>'Ek.3-A'!L4666</f>
        <v/>
      </c>
      <c r="Q4666" s="24" t="str">
        <f>'Ek.3-A'!M4666</f>
        <v/>
      </c>
      <c r="R4666" s="24">
        <f t="shared" si="987"/>
        <v>0</v>
      </c>
      <c r="S4666" s="141" t="str">
        <f t="shared" si="988"/>
        <v>H</v>
      </c>
      <c r="T4666" s="24">
        <f>IF(S4666="E",SUM($R$5:R4666),0)</f>
        <v>0</v>
      </c>
      <c r="U4666" s="143">
        <f t="shared" si="989"/>
        <v>0</v>
      </c>
    </row>
    <row r="4667" spans="1:41" x14ac:dyDescent="0.25">
      <c r="A4667" s="6">
        <v>47.67</v>
      </c>
      <c r="B4667" s="31" t="s">
        <v>90</v>
      </c>
      <c r="D4667" s="87">
        <v>130219050000</v>
      </c>
      <c r="E4667" s="3">
        <v>0.6</v>
      </c>
      <c r="K4667" s="3">
        <f t="shared" si="990"/>
        <v>3442</v>
      </c>
      <c r="L4667" s="97" t="str">
        <f>IF(TRIM('Ek.3-A'!F4667)&lt;&gt;"","var","yok")</f>
        <v>yok</v>
      </c>
      <c r="M4667" s="5" t="str">
        <f>IF('Ek.3-A'!F4667="", "", IF(VLOOKUP('Ek.3-A'!F4667, Veriler!D:E, 2, 0)=0, "", VLOOKUP('Ek.3-A'!F4667, Veriler!D:E, 2, 0)))</f>
        <v/>
      </c>
      <c r="N4667" s="5" t="str">
        <f>IF('Ek.3-A'!P4667="", "", 'Ek.3-A'!P4667)</f>
        <v/>
      </c>
      <c r="O4667" s="142">
        <f>'Ek.3-A'!S4667</f>
        <v>0</v>
      </c>
      <c r="P4667" s="143" t="str">
        <f>'Ek.3-A'!L4667</f>
        <v/>
      </c>
      <c r="Q4667" s="24" t="str">
        <f>'Ek.3-A'!M4667</f>
        <v/>
      </c>
      <c r="R4667" s="24">
        <f t="shared" si="987"/>
        <v>0</v>
      </c>
      <c r="S4667" s="141" t="str">
        <f t="shared" si="988"/>
        <v>H</v>
      </c>
      <c r="T4667" s="24">
        <f>IF(S4667="E",SUM($R$5:R4667),0)</f>
        <v>0</v>
      </c>
      <c r="U4667" s="143">
        <f t="shared" si="989"/>
        <v>0</v>
      </c>
    </row>
    <row r="4668" spans="1:41" x14ac:dyDescent="0.25">
      <c r="A4668" s="6">
        <v>47.68</v>
      </c>
      <c r="B4668" s="31" t="s">
        <v>90</v>
      </c>
      <c r="D4668" s="89">
        <v>292690700018</v>
      </c>
      <c r="E4668" s="3">
        <v>0.6</v>
      </c>
      <c r="K4668" s="3">
        <f t="shared" si="990"/>
        <v>3443</v>
      </c>
      <c r="L4668" s="97" t="str">
        <f>IF(TRIM('Ek.3-A'!F4668)&lt;&gt;"","var","yok")</f>
        <v>yok</v>
      </c>
      <c r="M4668" s="5" t="str">
        <f>IF('Ek.3-A'!F4668="", "", IF(VLOOKUP('Ek.3-A'!F4668, Veriler!D:E, 2, 0)=0, "", VLOOKUP('Ek.3-A'!F4668, Veriler!D:E, 2, 0)))</f>
        <v/>
      </c>
      <c r="N4668" s="5" t="str">
        <f>IF('Ek.3-A'!P4668="", "", 'Ek.3-A'!P4668)</f>
        <v/>
      </c>
      <c r="O4668" s="142">
        <f>'Ek.3-A'!S4668</f>
        <v>0</v>
      </c>
      <c r="P4668" s="143" t="str">
        <f>'Ek.3-A'!L4668</f>
        <v/>
      </c>
      <c r="Q4668" s="24" t="str">
        <f>'Ek.3-A'!M4668</f>
        <v/>
      </c>
      <c r="R4668" s="24">
        <f t="shared" si="987"/>
        <v>0</v>
      </c>
      <c r="S4668" s="141" t="str">
        <f t="shared" si="988"/>
        <v>H</v>
      </c>
      <c r="T4668" s="24">
        <f>IF(S4668="E",SUM($R$5:R4668),0)</f>
        <v>0</v>
      </c>
      <c r="U4668" s="143">
        <f t="shared" si="989"/>
        <v>0</v>
      </c>
    </row>
    <row r="4669" spans="1:41" x14ac:dyDescent="0.25">
      <c r="A4669" s="6">
        <v>47.69</v>
      </c>
      <c r="B4669" s="31" t="s">
        <v>90</v>
      </c>
      <c r="D4669" s="87">
        <v>901910100015</v>
      </c>
      <c r="E4669" s="3">
        <v>0.6</v>
      </c>
      <c r="K4669" s="3">
        <f t="shared" si="990"/>
        <v>3444</v>
      </c>
      <c r="L4669" s="97" t="str">
        <f>IF(TRIM('Ek.3-A'!F4669)&lt;&gt;"","var","yok")</f>
        <v>yok</v>
      </c>
      <c r="M4669" s="5" t="str">
        <f>IF('Ek.3-A'!F4669="", "", IF(VLOOKUP('Ek.3-A'!F4669, Veriler!D:E, 2, 0)=0, "", VLOOKUP('Ek.3-A'!F4669, Veriler!D:E, 2, 0)))</f>
        <v/>
      </c>
      <c r="N4669" s="5" t="str">
        <f>IF('Ek.3-A'!P4669="", "", 'Ek.3-A'!P4669)</f>
        <v/>
      </c>
      <c r="O4669" s="142">
        <f>'Ek.3-A'!S4669</f>
        <v>0</v>
      </c>
      <c r="P4669" s="143" t="str">
        <f>'Ek.3-A'!L4669</f>
        <v/>
      </c>
      <c r="Q4669" s="24" t="str">
        <f>'Ek.3-A'!M4669</f>
        <v/>
      </c>
      <c r="R4669" s="24">
        <f t="shared" si="987"/>
        <v>0</v>
      </c>
      <c r="S4669" s="141" t="str">
        <f t="shared" si="988"/>
        <v>H</v>
      </c>
      <c r="T4669" s="24">
        <f>IF(S4669="E",SUM($R$5:R4669),0)</f>
        <v>0</v>
      </c>
      <c r="U4669" s="143">
        <f t="shared" si="989"/>
        <v>0</v>
      </c>
    </row>
    <row r="4670" spans="1:41" x14ac:dyDescent="0.25">
      <c r="A4670" s="6">
        <v>47.7</v>
      </c>
      <c r="B4670" s="31" t="s">
        <v>90</v>
      </c>
      <c r="D4670" s="89">
        <v>848340251000</v>
      </c>
      <c r="E4670" s="3">
        <v>0.6</v>
      </c>
      <c r="T4670" s="24"/>
      <c r="U4670" s="25"/>
      <c r="AO4670" s="140">
        <f>'Ek.3-A'!L4670</f>
        <v>0</v>
      </c>
    </row>
    <row r="4671" spans="1:41" x14ac:dyDescent="0.25">
      <c r="A4671" s="6">
        <v>47.71</v>
      </c>
      <c r="B4671" s="31" t="s">
        <v>90</v>
      </c>
      <c r="D4671" s="87">
        <v>848340259000</v>
      </c>
      <c r="E4671" s="3">
        <v>0.6</v>
      </c>
      <c r="T4671" s="24"/>
      <c r="U4671" s="25"/>
    </row>
    <row r="4672" spans="1:41" x14ac:dyDescent="0.25">
      <c r="A4672" s="6">
        <v>47.72</v>
      </c>
      <c r="B4672" s="31" t="s">
        <v>90</v>
      </c>
      <c r="D4672" s="89">
        <v>852871190019</v>
      </c>
      <c r="E4672" s="3">
        <v>0.6</v>
      </c>
      <c r="T4672" s="24"/>
      <c r="U4672" s="25"/>
    </row>
    <row r="4673" spans="1:21" x14ac:dyDescent="0.25">
      <c r="A4673" s="6">
        <v>47.73</v>
      </c>
      <c r="B4673" s="31" t="s">
        <v>90</v>
      </c>
      <c r="D4673" s="87">
        <v>852871190011</v>
      </c>
      <c r="E4673" s="3">
        <v>0.6</v>
      </c>
      <c r="T4673" s="24"/>
      <c r="U4673" s="25"/>
    </row>
    <row r="4674" spans="1:21" x14ac:dyDescent="0.25">
      <c r="A4674" s="6">
        <v>47.74</v>
      </c>
      <c r="B4674" s="31" t="s">
        <v>90</v>
      </c>
      <c r="D4674" s="89">
        <v>560490102200</v>
      </c>
      <c r="E4674" s="3">
        <v>0.6</v>
      </c>
      <c r="T4674" s="24"/>
      <c r="U4674" s="25"/>
    </row>
    <row r="4675" spans="1:21" x14ac:dyDescent="0.25">
      <c r="A4675" s="6">
        <v>47.75</v>
      </c>
      <c r="B4675" s="31" t="s">
        <v>90</v>
      </c>
      <c r="D4675" s="87">
        <v>390521000000</v>
      </c>
      <c r="E4675" s="3">
        <v>0.6</v>
      </c>
      <c r="T4675" s="24"/>
      <c r="U4675" s="25"/>
    </row>
    <row r="4676" spans="1:21" x14ac:dyDescent="0.25">
      <c r="A4676" s="6">
        <v>47.76</v>
      </c>
      <c r="B4676" s="31" t="s">
        <v>90</v>
      </c>
      <c r="D4676" s="89">
        <v>390430000000</v>
      </c>
      <c r="E4676" s="3">
        <v>0.6</v>
      </c>
      <c r="T4676" s="24"/>
      <c r="U4676" s="25"/>
    </row>
    <row r="4677" spans="1:21" x14ac:dyDescent="0.25">
      <c r="A4677" s="6">
        <v>47.77</v>
      </c>
      <c r="B4677" s="31" t="s">
        <v>90</v>
      </c>
      <c r="D4677" s="87">
        <v>390450100000</v>
      </c>
      <c r="E4677" s="3">
        <v>0.6</v>
      </c>
      <c r="T4677" s="24"/>
      <c r="U4677" s="25"/>
    </row>
    <row r="4678" spans="1:21" x14ac:dyDescent="0.25">
      <c r="A4678" s="6">
        <v>47.78</v>
      </c>
      <c r="B4678" s="31" t="s">
        <v>90</v>
      </c>
      <c r="D4678" s="89">
        <v>392043100000</v>
      </c>
      <c r="E4678" s="3">
        <v>0.6</v>
      </c>
      <c r="T4678" s="24"/>
      <c r="U4678" s="25"/>
    </row>
    <row r="4679" spans="1:21" x14ac:dyDescent="0.25">
      <c r="A4679" s="6">
        <v>47.79</v>
      </c>
      <c r="B4679" s="31" t="s">
        <v>90</v>
      </c>
      <c r="D4679" s="87">
        <v>540310000000</v>
      </c>
      <c r="E4679" s="3">
        <v>0.6</v>
      </c>
      <c r="K4679" s="3">
        <f>K4669+1</f>
        <v>3445</v>
      </c>
      <c r="L4679" s="97" t="str">
        <f>IF(TRIM('Ek.3-A'!F4679)&lt;&gt;"","var","yok")</f>
        <v>yok</v>
      </c>
      <c r="M4679" s="5" t="str">
        <f>IF('Ek.3-A'!F4679="", "", IF(VLOOKUP('Ek.3-A'!F4679, Veriler!D:E, 2, 0)=0, "", VLOOKUP('Ek.3-A'!F4679, Veriler!D:E, 2, 0)))</f>
        <v/>
      </c>
      <c r="N4679" s="5" t="str">
        <f>IF('Ek.3-A'!P4679="", "", 'Ek.3-A'!P4679)</f>
        <v/>
      </c>
      <c r="O4679" s="142">
        <f>'Ek.3-A'!S4679</f>
        <v>0</v>
      </c>
      <c r="P4679" s="143" t="str">
        <f>'Ek.3-A'!L4679</f>
        <v/>
      </c>
      <c r="Q4679" s="24" t="str">
        <f>'Ek.3-A'!M4679</f>
        <v/>
      </c>
      <c r="R4679" s="24">
        <f t="shared" ref="R4679:R4692" si="991">IF(L4679="var",0,IF(Q4679&lt;=0.005,Q4679,0))</f>
        <v>0</v>
      </c>
      <c r="S4679" s="141" t="str">
        <f t="shared" ref="S4679:S4692" si="992">IF(Q4679&lt;=0.005,"E","H")</f>
        <v>H</v>
      </c>
      <c r="T4679" s="24">
        <f>IF(S4679="E",SUM($R$5:R4679),0)</f>
        <v>0</v>
      </c>
      <c r="U4679" s="143">
        <f t="shared" ref="U4679:U4692" si="993">IF(T4679&lt;=0.1, O4679, IF(R4679&gt;$G$2, R4679*O4679, $G$2*O4679))</f>
        <v>0</v>
      </c>
    </row>
    <row r="4680" spans="1:21" x14ac:dyDescent="0.25">
      <c r="A4680" s="6">
        <v>47.8</v>
      </c>
      <c r="B4680" s="31" t="s">
        <v>90</v>
      </c>
      <c r="D4680" s="89">
        <v>540332000000</v>
      </c>
      <c r="E4680" s="3">
        <v>0.6</v>
      </c>
      <c r="K4680" s="3">
        <f t="shared" ref="K4680:K4692" si="994">K4679+1</f>
        <v>3446</v>
      </c>
      <c r="L4680" s="97" t="str">
        <f>IF(TRIM('Ek.3-A'!F4680)&lt;&gt;"","var","yok")</f>
        <v>yok</v>
      </c>
      <c r="M4680" s="5" t="str">
        <f>IF('Ek.3-A'!F4680="", "", IF(VLOOKUP('Ek.3-A'!F4680, Veriler!D:E, 2, 0)=0, "", VLOOKUP('Ek.3-A'!F4680, Veriler!D:E, 2, 0)))</f>
        <v/>
      </c>
      <c r="N4680" s="5" t="str">
        <f>IF('Ek.3-A'!P4680="", "", 'Ek.3-A'!P4680)</f>
        <v/>
      </c>
      <c r="O4680" s="142">
        <f>'Ek.3-A'!S4680</f>
        <v>0</v>
      </c>
      <c r="P4680" s="143" t="str">
        <f>'Ek.3-A'!L4680</f>
        <v/>
      </c>
      <c r="Q4680" s="24" t="str">
        <f>'Ek.3-A'!M4680</f>
        <v/>
      </c>
      <c r="R4680" s="24">
        <f t="shared" si="991"/>
        <v>0</v>
      </c>
      <c r="S4680" s="141" t="str">
        <f t="shared" si="992"/>
        <v>H</v>
      </c>
      <c r="T4680" s="24">
        <f>IF(S4680="E",SUM($R$5:R4680),0)</f>
        <v>0</v>
      </c>
      <c r="U4680" s="143">
        <f t="shared" si="993"/>
        <v>0</v>
      </c>
    </row>
    <row r="4681" spans="1:21" x14ac:dyDescent="0.25">
      <c r="A4681" s="6">
        <v>47.81</v>
      </c>
      <c r="B4681" s="31" t="s">
        <v>90</v>
      </c>
      <c r="D4681" s="87">
        <v>701690100019</v>
      </c>
      <c r="E4681" s="3">
        <v>0.6</v>
      </c>
      <c r="K4681" s="3">
        <f t="shared" si="994"/>
        <v>3447</v>
      </c>
      <c r="L4681" s="97" t="str">
        <f>IF(TRIM('Ek.3-A'!F4681)&lt;&gt;"","var","yok")</f>
        <v>yok</v>
      </c>
      <c r="M4681" s="5" t="str">
        <f>IF('Ek.3-A'!F4681="", "", IF(VLOOKUP('Ek.3-A'!F4681, Veriler!D:E, 2, 0)=0, "", VLOOKUP('Ek.3-A'!F4681, Veriler!D:E, 2, 0)))</f>
        <v/>
      </c>
      <c r="N4681" s="5" t="str">
        <f>IF('Ek.3-A'!P4681="", "", 'Ek.3-A'!P4681)</f>
        <v/>
      </c>
      <c r="O4681" s="142">
        <f>'Ek.3-A'!S4681</f>
        <v>0</v>
      </c>
      <c r="P4681" s="143" t="str">
        <f>'Ek.3-A'!L4681</f>
        <v/>
      </c>
      <c r="Q4681" s="24" t="str">
        <f>'Ek.3-A'!M4681</f>
        <v/>
      </c>
      <c r="R4681" s="24">
        <f t="shared" si="991"/>
        <v>0</v>
      </c>
      <c r="S4681" s="141" t="str">
        <f t="shared" si="992"/>
        <v>H</v>
      </c>
      <c r="T4681" s="24">
        <f>IF(S4681="E",SUM($R$5:R4681),0)</f>
        <v>0</v>
      </c>
      <c r="U4681" s="143">
        <f t="shared" si="993"/>
        <v>0</v>
      </c>
    </row>
    <row r="4682" spans="1:21" x14ac:dyDescent="0.25">
      <c r="A4682" s="6">
        <v>47.82</v>
      </c>
      <c r="B4682" s="31" t="s">
        <v>90</v>
      </c>
      <c r="D4682" s="89">
        <v>701690100011</v>
      </c>
      <c r="E4682" s="3">
        <v>0.6</v>
      </c>
      <c r="K4682" s="3">
        <f t="shared" si="994"/>
        <v>3448</v>
      </c>
      <c r="L4682" s="97" t="str">
        <f>IF(TRIM('Ek.3-A'!F4682)&lt;&gt;"","var","yok")</f>
        <v>yok</v>
      </c>
      <c r="M4682" s="5" t="str">
        <f>IF('Ek.3-A'!F4682="", "", IF(VLOOKUP('Ek.3-A'!F4682, Veriler!D:E, 2, 0)=0, "", VLOOKUP('Ek.3-A'!F4682, Veriler!D:E, 2, 0)))</f>
        <v/>
      </c>
      <c r="N4682" s="5" t="str">
        <f>IF('Ek.3-A'!P4682="", "", 'Ek.3-A'!P4682)</f>
        <v/>
      </c>
      <c r="O4682" s="142">
        <f>'Ek.3-A'!S4682</f>
        <v>0</v>
      </c>
      <c r="P4682" s="143" t="str">
        <f>'Ek.3-A'!L4682</f>
        <v/>
      </c>
      <c r="Q4682" s="24" t="str">
        <f>'Ek.3-A'!M4682</f>
        <v/>
      </c>
      <c r="R4682" s="24">
        <f t="shared" si="991"/>
        <v>0</v>
      </c>
      <c r="S4682" s="141" t="str">
        <f t="shared" si="992"/>
        <v>H</v>
      </c>
      <c r="T4682" s="24">
        <f>IF(S4682="E",SUM($R$5:R4682),0)</f>
        <v>0</v>
      </c>
      <c r="U4682" s="143">
        <f t="shared" si="993"/>
        <v>0</v>
      </c>
    </row>
    <row r="4683" spans="1:21" x14ac:dyDescent="0.25">
      <c r="A4683" s="6">
        <v>47.83</v>
      </c>
      <c r="B4683" s="31" t="s">
        <v>90</v>
      </c>
      <c r="D4683" s="87">
        <v>381210000000</v>
      </c>
      <c r="E4683" s="3">
        <v>0.6</v>
      </c>
      <c r="K4683" s="3">
        <f t="shared" si="994"/>
        <v>3449</v>
      </c>
      <c r="L4683" s="97" t="str">
        <f>IF(TRIM('Ek.3-A'!F4683)&lt;&gt;"","var","yok")</f>
        <v>yok</v>
      </c>
      <c r="M4683" s="5" t="str">
        <f>IF('Ek.3-A'!F4683="", "", IF(VLOOKUP('Ek.3-A'!F4683, Veriler!D:E, 2, 0)=0, "", VLOOKUP('Ek.3-A'!F4683, Veriler!D:E, 2, 0)))</f>
        <v/>
      </c>
      <c r="N4683" s="5" t="str">
        <f>IF('Ek.3-A'!P4683="", "", 'Ek.3-A'!P4683)</f>
        <v/>
      </c>
      <c r="O4683" s="142">
        <f>'Ek.3-A'!S4683</f>
        <v>0</v>
      </c>
      <c r="P4683" s="143" t="str">
        <f>'Ek.3-A'!L4683</f>
        <v/>
      </c>
      <c r="Q4683" s="24" t="str">
        <f>'Ek.3-A'!M4683</f>
        <v/>
      </c>
      <c r="R4683" s="24">
        <f t="shared" si="991"/>
        <v>0</v>
      </c>
      <c r="S4683" s="141" t="str">
        <f t="shared" si="992"/>
        <v>H</v>
      </c>
      <c r="T4683" s="24">
        <f>IF(S4683="E",SUM($R$5:R4683),0)</f>
        <v>0</v>
      </c>
      <c r="U4683" s="143">
        <f t="shared" si="993"/>
        <v>0</v>
      </c>
    </row>
    <row r="4684" spans="1:21" x14ac:dyDescent="0.25">
      <c r="A4684" s="6">
        <v>47.84</v>
      </c>
      <c r="B4684" s="31" t="s">
        <v>90</v>
      </c>
      <c r="D4684" s="89">
        <v>392079100000</v>
      </c>
      <c r="E4684" s="3">
        <v>0.6</v>
      </c>
      <c r="K4684" s="3">
        <f t="shared" si="994"/>
        <v>3450</v>
      </c>
      <c r="L4684" s="97" t="str">
        <f>IF(TRIM('Ek.3-A'!F4684)&lt;&gt;"","var","yok")</f>
        <v>yok</v>
      </c>
      <c r="M4684" s="5" t="str">
        <f>IF('Ek.3-A'!F4684="", "", IF(VLOOKUP('Ek.3-A'!F4684, Veriler!D:E, 2, 0)=0, "", VLOOKUP('Ek.3-A'!F4684, Veriler!D:E, 2, 0)))</f>
        <v/>
      </c>
      <c r="N4684" s="5" t="str">
        <f>IF('Ek.3-A'!P4684="", "", 'Ek.3-A'!P4684)</f>
        <v/>
      </c>
      <c r="O4684" s="142">
        <f>'Ek.3-A'!S4684</f>
        <v>0</v>
      </c>
      <c r="P4684" s="143" t="str">
        <f>'Ek.3-A'!L4684</f>
        <v/>
      </c>
      <c r="Q4684" s="24" t="str">
        <f>'Ek.3-A'!M4684</f>
        <v/>
      </c>
      <c r="R4684" s="24">
        <f t="shared" si="991"/>
        <v>0</v>
      </c>
      <c r="S4684" s="141" t="str">
        <f t="shared" si="992"/>
        <v>H</v>
      </c>
      <c r="T4684" s="24">
        <f>IF(S4684="E",SUM($R$5:R4684),0)</f>
        <v>0</v>
      </c>
      <c r="U4684" s="143">
        <f t="shared" si="993"/>
        <v>0</v>
      </c>
    </row>
    <row r="4685" spans="1:21" x14ac:dyDescent="0.25">
      <c r="A4685" s="6">
        <v>47.85</v>
      </c>
      <c r="B4685" s="31" t="s">
        <v>90</v>
      </c>
      <c r="D4685" s="87">
        <v>370110000000</v>
      </c>
      <c r="E4685" s="3">
        <v>0.6</v>
      </c>
      <c r="K4685" s="3">
        <f t="shared" si="994"/>
        <v>3451</v>
      </c>
      <c r="L4685" s="97" t="str">
        <f>IF(TRIM('Ek.3-A'!F4685)&lt;&gt;"","var","yok")</f>
        <v>yok</v>
      </c>
      <c r="M4685" s="5" t="str">
        <f>IF('Ek.3-A'!F4685="", "", IF(VLOOKUP('Ek.3-A'!F4685, Veriler!D:E, 2, 0)=0, "", VLOOKUP('Ek.3-A'!F4685, Veriler!D:E, 2, 0)))</f>
        <v/>
      </c>
      <c r="N4685" s="5" t="str">
        <f>IF('Ek.3-A'!P4685="", "", 'Ek.3-A'!P4685)</f>
        <v/>
      </c>
      <c r="O4685" s="142">
        <f>'Ek.3-A'!S4685</f>
        <v>0</v>
      </c>
      <c r="P4685" s="143" t="str">
        <f>'Ek.3-A'!L4685</f>
        <v/>
      </c>
      <c r="Q4685" s="24" t="str">
        <f>'Ek.3-A'!M4685</f>
        <v/>
      </c>
      <c r="R4685" s="24">
        <f t="shared" si="991"/>
        <v>0</v>
      </c>
      <c r="S4685" s="141" t="str">
        <f t="shared" si="992"/>
        <v>H</v>
      </c>
      <c r="T4685" s="24">
        <f>IF(S4685="E",SUM($R$5:R4685),0)</f>
        <v>0</v>
      </c>
      <c r="U4685" s="143">
        <f t="shared" si="993"/>
        <v>0</v>
      </c>
    </row>
    <row r="4686" spans="1:21" x14ac:dyDescent="0.25">
      <c r="A4686" s="6">
        <v>47.86</v>
      </c>
      <c r="B4686" s="31" t="s">
        <v>90</v>
      </c>
      <c r="D4686" s="89">
        <v>152200910000</v>
      </c>
      <c r="E4686" s="3">
        <v>0.6</v>
      </c>
      <c r="K4686" s="3">
        <f t="shared" si="994"/>
        <v>3452</v>
      </c>
      <c r="L4686" s="97" t="str">
        <f>IF(TRIM('Ek.3-A'!F4686)&lt;&gt;"","var","yok")</f>
        <v>yok</v>
      </c>
      <c r="M4686" s="5" t="str">
        <f>IF('Ek.3-A'!F4686="", "", IF(VLOOKUP('Ek.3-A'!F4686, Veriler!D:E, 2, 0)=0, "", VLOOKUP('Ek.3-A'!F4686, Veriler!D:E, 2, 0)))</f>
        <v/>
      </c>
      <c r="N4686" s="5" t="str">
        <f>IF('Ek.3-A'!P4686="", "", 'Ek.3-A'!P4686)</f>
        <v/>
      </c>
      <c r="O4686" s="142">
        <f>'Ek.3-A'!S4686</f>
        <v>0</v>
      </c>
      <c r="P4686" s="143" t="str">
        <f>'Ek.3-A'!L4686</f>
        <v/>
      </c>
      <c r="Q4686" s="24" t="str">
        <f>'Ek.3-A'!M4686</f>
        <v/>
      </c>
      <c r="R4686" s="24">
        <f t="shared" si="991"/>
        <v>0</v>
      </c>
      <c r="S4686" s="141" t="str">
        <f t="shared" si="992"/>
        <v>H</v>
      </c>
      <c r="T4686" s="24">
        <f>IF(S4686="E",SUM($R$5:R4686),0)</f>
        <v>0</v>
      </c>
      <c r="U4686" s="143">
        <f t="shared" si="993"/>
        <v>0</v>
      </c>
    </row>
    <row r="4687" spans="1:21" x14ac:dyDescent="0.25">
      <c r="A4687" s="6">
        <v>47.87</v>
      </c>
      <c r="B4687" s="31" t="s">
        <v>90</v>
      </c>
      <c r="D4687" s="87">
        <v>381129009000</v>
      </c>
      <c r="E4687" s="3">
        <v>0.6</v>
      </c>
      <c r="K4687" s="3">
        <f t="shared" si="994"/>
        <v>3453</v>
      </c>
      <c r="L4687" s="97" t="str">
        <f>IF(TRIM('Ek.3-A'!F4687)&lt;&gt;"","var","yok")</f>
        <v>yok</v>
      </c>
      <c r="M4687" s="5" t="str">
        <f>IF('Ek.3-A'!F4687="", "", IF(VLOOKUP('Ek.3-A'!F4687, Veriler!D:E, 2, 0)=0, "", VLOOKUP('Ek.3-A'!F4687, Veriler!D:E, 2, 0)))</f>
        <v/>
      </c>
      <c r="N4687" s="5" t="str">
        <f>IF('Ek.3-A'!P4687="", "", 'Ek.3-A'!P4687)</f>
        <v/>
      </c>
      <c r="O4687" s="142">
        <f>'Ek.3-A'!S4687</f>
        <v>0</v>
      </c>
      <c r="P4687" s="143" t="str">
        <f>'Ek.3-A'!L4687</f>
        <v/>
      </c>
      <c r="Q4687" s="24" t="str">
        <f>'Ek.3-A'!M4687</f>
        <v/>
      </c>
      <c r="R4687" s="24">
        <f t="shared" si="991"/>
        <v>0</v>
      </c>
      <c r="S4687" s="141" t="str">
        <f t="shared" si="992"/>
        <v>H</v>
      </c>
      <c r="T4687" s="24">
        <f>IF(S4687="E",SUM($R$5:R4687),0)</f>
        <v>0</v>
      </c>
      <c r="U4687" s="143">
        <f t="shared" si="993"/>
        <v>0</v>
      </c>
    </row>
    <row r="4688" spans="1:21" x14ac:dyDescent="0.25">
      <c r="A4688" s="6">
        <v>47.88</v>
      </c>
      <c r="B4688" s="31" t="s">
        <v>90</v>
      </c>
      <c r="D4688" s="89">
        <v>381121009000</v>
      </c>
      <c r="E4688" s="3">
        <v>0.6</v>
      </c>
      <c r="K4688" s="3">
        <f t="shared" si="994"/>
        <v>3454</v>
      </c>
      <c r="L4688" s="97" t="str">
        <f>IF(TRIM('Ek.3-A'!F4688)&lt;&gt;"","var","yok")</f>
        <v>yok</v>
      </c>
      <c r="M4688" s="5" t="str">
        <f>IF('Ek.3-A'!F4688="", "", IF(VLOOKUP('Ek.3-A'!F4688, Veriler!D:E, 2, 0)=0, "", VLOOKUP('Ek.3-A'!F4688, Veriler!D:E, 2, 0)))</f>
        <v/>
      </c>
      <c r="N4688" s="5" t="str">
        <f>IF('Ek.3-A'!P4688="", "", 'Ek.3-A'!P4688)</f>
        <v/>
      </c>
      <c r="O4688" s="142">
        <f>'Ek.3-A'!S4688</f>
        <v>0</v>
      </c>
      <c r="P4688" s="143" t="str">
        <f>'Ek.3-A'!L4688</f>
        <v/>
      </c>
      <c r="Q4688" s="24" t="str">
        <f>'Ek.3-A'!M4688</f>
        <v/>
      </c>
      <c r="R4688" s="24">
        <f t="shared" si="991"/>
        <v>0</v>
      </c>
      <c r="S4688" s="141" t="str">
        <f t="shared" si="992"/>
        <v>H</v>
      </c>
      <c r="T4688" s="24">
        <f>IF(S4688="E",SUM($R$5:R4688),0)</f>
        <v>0</v>
      </c>
      <c r="U4688" s="143">
        <f t="shared" si="993"/>
        <v>0</v>
      </c>
    </row>
    <row r="4689" spans="1:21" x14ac:dyDescent="0.25">
      <c r="A4689" s="6">
        <v>47.89</v>
      </c>
      <c r="B4689" s="31" t="s">
        <v>90</v>
      </c>
      <c r="D4689" s="87">
        <v>271019750000</v>
      </c>
      <c r="E4689" s="3">
        <v>0.6</v>
      </c>
      <c r="K4689" s="3">
        <f t="shared" si="994"/>
        <v>3455</v>
      </c>
      <c r="L4689" s="97" t="str">
        <f>IF(TRIM('Ek.3-A'!F4689)&lt;&gt;"","var","yok")</f>
        <v>yok</v>
      </c>
      <c r="M4689" s="5" t="str">
        <f>IF('Ek.3-A'!F4689="", "", IF(VLOOKUP('Ek.3-A'!F4689, Veriler!D:E, 2, 0)=0, "", VLOOKUP('Ek.3-A'!F4689, Veriler!D:E, 2, 0)))</f>
        <v/>
      </c>
      <c r="N4689" s="5" t="str">
        <f>IF('Ek.3-A'!P4689="", "", 'Ek.3-A'!P4689)</f>
        <v/>
      </c>
      <c r="O4689" s="142">
        <f>'Ek.3-A'!S4689</f>
        <v>0</v>
      </c>
      <c r="P4689" s="143" t="str">
        <f>'Ek.3-A'!L4689</f>
        <v/>
      </c>
      <c r="Q4689" s="24" t="str">
        <f>'Ek.3-A'!M4689</f>
        <v/>
      </c>
      <c r="R4689" s="24">
        <f t="shared" si="991"/>
        <v>0</v>
      </c>
      <c r="S4689" s="141" t="str">
        <f t="shared" si="992"/>
        <v>H</v>
      </c>
      <c r="T4689" s="24">
        <f>IF(S4689="E",SUM($R$5:R4689),0)</f>
        <v>0</v>
      </c>
      <c r="U4689" s="143">
        <f t="shared" si="993"/>
        <v>0</v>
      </c>
    </row>
    <row r="4690" spans="1:21" x14ac:dyDescent="0.25">
      <c r="A4690" s="6">
        <v>47.9</v>
      </c>
      <c r="B4690" s="31" t="s">
        <v>90</v>
      </c>
      <c r="D4690" s="89">
        <v>321000100011</v>
      </c>
      <c r="E4690" s="3">
        <v>0.6</v>
      </c>
      <c r="K4690" s="3">
        <f t="shared" si="994"/>
        <v>3456</v>
      </c>
      <c r="L4690" s="97" t="str">
        <f>IF(TRIM('Ek.3-A'!F4690)&lt;&gt;"","var","yok")</f>
        <v>yok</v>
      </c>
      <c r="M4690" s="5" t="str">
        <f>IF('Ek.3-A'!F4690="", "", IF(VLOOKUP('Ek.3-A'!F4690, Veriler!D:E, 2, 0)=0, "", VLOOKUP('Ek.3-A'!F4690, Veriler!D:E, 2, 0)))</f>
        <v/>
      </c>
      <c r="N4690" s="5" t="str">
        <f>IF('Ek.3-A'!P4690="", "", 'Ek.3-A'!P4690)</f>
        <v/>
      </c>
      <c r="O4690" s="142">
        <f>'Ek.3-A'!S4690</f>
        <v>0</v>
      </c>
      <c r="P4690" s="143" t="str">
        <f>'Ek.3-A'!L4690</f>
        <v/>
      </c>
      <c r="Q4690" s="24" t="str">
        <f>'Ek.3-A'!M4690</f>
        <v/>
      </c>
      <c r="R4690" s="24">
        <f t="shared" si="991"/>
        <v>0</v>
      </c>
      <c r="S4690" s="141" t="str">
        <f t="shared" si="992"/>
        <v>H</v>
      </c>
      <c r="T4690" s="24">
        <f>IF(S4690="E",SUM($R$5:R4690),0)</f>
        <v>0</v>
      </c>
      <c r="U4690" s="143">
        <f t="shared" si="993"/>
        <v>0</v>
      </c>
    </row>
    <row r="4691" spans="1:21" x14ac:dyDescent="0.25">
      <c r="A4691" s="6">
        <v>47.91</v>
      </c>
      <c r="B4691" s="31" t="s">
        <v>90</v>
      </c>
      <c r="D4691" s="87">
        <v>152200990000</v>
      </c>
      <c r="E4691" s="3">
        <v>0.6</v>
      </c>
      <c r="K4691" s="3">
        <f t="shared" si="994"/>
        <v>3457</v>
      </c>
      <c r="L4691" s="97" t="str">
        <f>IF(TRIM('Ek.3-A'!F4691)&lt;&gt;"","var","yok")</f>
        <v>yok</v>
      </c>
      <c r="M4691" s="5" t="str">
        <f>IF('Ek.3-A'!F4691="", "", IF(VLOOKUP('Ek.3-A'!F4691, Veriler!D:E, 2, 0)=0, "", VLOOKUP('Ek.3-A'!F4691, Veriler!D:E, 2, 0)))</f>
        <v/>
      </c>
      <c r="N4691" s="5" t="str">
        <f>IF('Ek.3-A'!P4691="", "", 'Ek.3-A'!P4691)</f>
        <v/>
      </c>
      <c r="O4691" s="142">
        <f>'Ek.3-A'!S4691</f>
        <v>0</v>
      </c>
      <c r="P4691" s="143" t="str">
        <f>'Ek.3-A'!L4691</f>
        <v/>
      </c>
      <c r="Q4691" s="24" t="str">
        <f>'Ek.3-A'!M4691</f>
        <v/>
      </c>
      <c r="R4691" s="24">
        <f t="shared" si="991"/>
        <v>0</v>
      </c>
      <c r="S4691" s="141" t="str">
        <f t="shared" si="992"/>
        <v>H</v>
      </c>
      <c r="T4691" s="24">
        <f>IF(S4691="E",SUM($R$5:R4691),0)</f>
        <v>0</v>
      </c>
      <c r="U4691" s="143">
        <f t="shared" si="993"/>
        <v>0</v>
      </c>
    </row>
    <row r="4692" spans="1:21" x14ac:dyDescent="0.25">
      <c r="A4692" s="6">
        <v>47.92</v>
      </c>
      <c r="B4692" s="31" t="s">
        <v>90</v>
      </c>
      <c r="D4692" s="89">
        <v>710391000011</v>
      </c>
      <c r="E4692" s="3">
        <v>0.6</v>
      </c>
      <c r="K4692" s="3">
        <f t="shared" si="994"/>
        <v>3458</v>
      </c>
      <c r="L4692" s="97" t="str">
        <f>IF(TRIM('Ek.3-A'!F4692)&lt;&gt;"","var","yok")</f>
        <v>yok</v>
      </c>
      <c r="M4692" s="5" t="str">
        <f>IF('Ek.3-A'!F4692="", "", IF(VLOOKUP('Ek.3-A'!F4692, Veriler!D:E, 2, 0)=0, "", VLOOKUP('Ek.3-A'!F4692, Veriler!D:E, 2, 0)))</f>
        <v/>
      </c>
      <c r="N4692" s="5" t="str">
        <f>IF('Ek.3-A'!P4692="", "", 'Ek.3-A'!P4692)</f>
        <v/>
      </c>
      <c r="O4692" s="142">
        <f>'Ek.3-A'!S4692</f>
        <v>0</v>
      </c>
      <c r="P4692" s="143" t="str">
        <f>'Ek.3-A'!L4692</f>
        <v/>
      </c>
      <c r="Q4692" s="24" t="str">
        <f>'Ek.3-A'!M4692</f>
        <v/>
      </c>
      <c r="R4692" s="24">
        <f t="shared" si="991"/>
        <v>0</v>
      </c>
      <c r="S4692" s="141" t="str">
        <f t="shared" si="992"/>
        <v>H</v>
      </c>
      <c r="T4692" s="24">
        <f>IF(S4692="E",SUM($R$5:R4692),0)</f>
        <v>0</v>
      </c>
      <c r="U4692" s="143">
        <f t="shared" si="993"/>
        <v>0</v>
      </c>
    </row>
    <row r="4693" spans="1:21" x14ac:dyDescent="0.25">
      <c r="A4693" s="6">
        <v>47.93</v>
      </c>
      <c r="B4693" s="31" t="s">
        <v>90</v>
      </c>
      <c r="D4693" s="87">
        <v>381300000013</v>
      </c>
      <c r="E4693" s="3">
        <v>0.6</v>
      </c>
      <c r="L4693" s="97"/>
      <c r="M4693" s="5"/>
      <c r="N4693" s="5"/>
      <c r="O4693" s="5"/>
      <c r="Q4693" s="23"/>
      <c r="T4693" s="24"/>
      <c r="U4693" s="25"/>
    </row>
    <row r="4694" spans="1:21" x14ac:dyDescent="0.25">
      <c r="A4694" s="6">
        <v>47.94</v>
      </c>
      <c r="B4694" s="31" t="s">
        <v>90</v>
      </c>
      <c r="D4694" s="89">
        <v>381300000017</v>
      </c>
      <c r="E4694" s="3">
        <v>0.6</v>
      </c>
      <c r="K4694" s="3">
        <f>K4692+1</f>
        <v>3459</v>
      </c>
      <c r="L4694" s="97" t="str">
        <f>IF(TRIM('Ek.3-A'!F4694)&lt;&gt;"","var","yok")</f>
        <v>yok</v>
      </c>
      <c r="M4694" s="5" t="str">
        <f>IF('Ek.3-A'!F4694="", "", IF(VLOOKUP('Ek.3-A'!F4694, Veriler!D:E, 2, 0)=0, "", VLOOKUP('Ek.3-A'!F4694, Veriler!D:E, 2, 0)))</f>
        <v/>
      </c>
      <c r="N4694" s="5" t="str">
        <f>IF('Ek.3-A'!P4694="", "", 'Ek.3-A'!P4694)</f>
        <v/>
      </c>
      <c r="O4694" s="142">
        <f>'Ek.3-A'!S4694</f>
        <v>0</v>
      </c>
      <c r="P4694" s="143" t="str">
        <f>'Ek.3-A'!L4694</f>
        <v/>
      </c>
      <c r="Q4694" s="24" t="str">
        <f>'Ek.3-A'!M4694</f>
        <v/>
      </c>
      <c r="R4694" s="24">
        <f t="shared" ref="R4694:R4707" si="995">IF(L4694="var",0,IF(Q4694&lt;=0.005,Q4694,0))</f>
        <v>0</v>
      </c>
      <c r="S4694" s="141" t="str">
        <f t="shared" ref="S4694:S4707" si="996">IF(Q4694&lt;=0.005,"E","H")</f>
        <v>H</v>
      </c>
      <c r="T4694" s="24">
        <f>IF(S4694="E",SUM($R$5:R4694),0)</f>
        <v>0</v>
      </c>
      <c r="U4694" s="143">
        <f t="shared" ref="U4694:U4707" si="997">IF(T4694&lt;=0.1, O4694, IF(R4694&gt;$G$2, R4694*O4694, $G$2*O4694))</f>
        <v>0</v>
      </c>
    </row>
    <row r="4695" spans="1:21" x14ac:dyDescent="0.25">
      <c r="A4695" s="6">
        <v>47.95</v>
      </c>
      <c r="B4695" s="31" t="s">
        <v>90</v>
      </c>
      <c r="D4695" s="87">
        <v>150500900019</v>
      </c>
      <c r="E4695" s="3">
        <v>0.6</v>
      </c>
      <c r="K4695" s="3">
        <f t="shared" ref="K4695:K4707" si="998">K4694+1</f>
        <v>3460</v>
      </c>
      <c r="L4695" s="97" t="str">
        <f>IF(TRIM('Ek.3-A'!F4695)&lt;&gt;"","var","yok")</f>
        <v>yok</v>
      </c>
      <c r="M4695" s="5" t="str">
        <f>IF('Ek.3-A'!F4695="", "", IF(VLOOKUP('Ek.3-A'!F4695, Veriler!D:E, 2, 0)=0, "", VLOOKUP('Ek.3-A'!F4695, Veriler!D:E, 2, 0)))</f>
        <v/>
      </c>
      <c r="N4695" s="5" t="str">
        <f>IF('Ek.3-A'!P4695="", "", 'Ek.3-A'!P4695)</f>
        <v/>
      </c>
      <c r="O4695" s="142">
        <f>'Ek.3-A'!S4695</f>
        <v>0</v>
      </c>
      <c r="P4695" s="143" t="str">
        <f>'Ek.3-A'!L4695</f>
        <v/>
      </c>
      <c r="Q4695" s="24" t="str">
        <f>'Ek.3-A'!M4695</f>
        <v/>
      </c>
      <c r="R4695" s="24">
        <f t="shared" si="995"/>
        <v>0</v>
      </c>
      <c r="S4695" s="141" t="str">
        <f t="shared" si="996"/>
        <v>H</v>
      </c>
      <c r="T4695" s="24">
        <f>IF(S4695="E",SUM($R$5:R4695),0)</f>
        <v>0</v>
      </c>
      <c r="U4695" s="143">
        <f t="shared" si="997"/>
        <v>0</v>
      </c>
    </row>
    <row r="4696" spans="1:21" x14ac:dyDescent="0.25">
      <c r="A4696" s="6">
        <v>47.96</v>
      </c>
      <c r="B4696" s="31" t="s">
        <v>90</v>
      </c>
      <c r="D4696" s="89">
        <v>150500100000</v>
      </c>
      <c r="E4696" s="3">
        <v>0.6</v>
      </c>
      <c r="K4696" s="3">
        <f t="shared" si="998"/>
        <v>3461</v>
      </c>
      <c r="L4696" s="97" t="str">
        <f>IF(TRIM('Ek.3-A'!F4696)&lt;&gt;"","var","yok")</f>
        <v>yok</v>
      </c>
      <c r="M4696" s="5" t="str">
        <f>IF('Ek.3-A'!F4696="", "", IF(VLOOKUP('Ek.3-A'!F4696, Veriler!D:E, 2, 0)=0, "", VLOOKUP('Ek.3-A'!F4696, Veriler!D:E, 2, 0)))</f>
        <v/>
      </c>
      <c r="N4696" s="5" t="str">
        <f>IF('Ek.3-A'!P4696="", "", 'Ek.3-A'!P4696)</f>
        <v/>
      </c>
      <c r="O4696" s="142">
        <f>'Ek.3-A'!S4696</f>
        <v>0</v>
      </c>
      <c r="P4696" s="143" t="str">
        <f>'Ek.3-A'!L4696</f>
        <v/>
      </c>
      <c r="Q4696" s="24" t="str">
        <f>'Ek.3-A'!M4696</f>
        <v/>
      </c>
      <c r="R4696" s="24">
        <f t="shared" si="995"/>
        <v>0</v>
      </c>
      <c r="S4696" s="141" t="str">
        <f t="shared" si="996"/>
        <v>H</v>
      </c>
      <c r="T4696" s="24">
        <f>IF(S4696="E",SUM($R$5:R4696),0)</f>
        <v>0</v>
      </c>
      <c r="U4696" s="143">
        <f t="shared" si="997"/>
        <v>0</v>
      </c>
    </row>
    <row r="4697" spans="1:21" x14ac:dyDescent="0.25">
      <c r="A4697" s="6">
        <v>47.97</v>
      </c>
      <c r="B4697" s="31" t="s">
        <v>90</v>
      </c>
      <c r="D4697" s="87">
        <v>284443200021</v>
      </c>
      <c r="E4697" s="3">
        <v>0.6</v>
      </c>
      <c r="K4697" s="3">
        <f t="shared" si="998"/>
        <v>3462</v>
      </c>
      <c r="L4697" s="97" t="str">
        <f>IF(TRIM('Ek.3-A'!F4697)&lt;&gt;"","var","yok")</f>
        <v>yok</v>
      </c>
      <c r="M4697" s="5" t="str">
        <f>IF('Ek.3-A'!F4697="", "", IF(VLOOKUP('Ek.3-A'!F4697, Veriler!D:E, 2, 0)=0, "", VLOOKUP('Ek.3-A'!F4697, Veriler!D:E, 2, 0)))</f>
        <v/>
      </c>
      <c r="N4697" s="5" t="str">
        <f>IF('Ek.3-A'!P4697="", "", 'Ek.3-A'!P4697)</f>
        <v/>
      </c>
      <c r="O4697" s="142">
        <f>'Ek.3-A'!S4697</f>
        <v>0</v>
      </c>
      <c r="P4697" s="143" t="str">
        <f>'Ek.3-A'!L4697</f>
        <v/>
      </c>
      <c r="Q4697" s="24" t="str">
        <f>'Ek.3-A'!M4697</f>
        <v/>
      </c>
      <c r="R4697" s="24">
        <f t="shared" si="995"/>
        <v>0</v>
      </c>
      <c r="S4697" s="141" t="str">
        <f t="shared" si="996"/>
        <v>H</v>
      </c>
      <c r="T4697" s="24">
        <f>IF(S4697="E",SUM($R$5:R4697),0)</f>
        <v>0</v>
      </c>
      <c r="U4697" s="143">
        <f t="shared" si="997"/>
        <v>0</v>
      </c>
    </row>
    <row r="4698" spans="1:21" x14ac:dyDescent="0.25">
      <c r="A4698" s="6">
        <v>47.98</v>
      </c>
      <c r="B4698" s="31" t="s">
        <v>90</v>
      </c>
      <c r="D4698" s="89">
        <v>293420800000</v>
      </c>
      <c r="E4698" s="3">
        <v>0.6</v>
      </c>
      <c r="K4698" s="3">
        <f t="shared" si="998"/>
        <v>3463</v>
      </c>
      <c r="L4698" s="97" t="str">
        <f>IF(TRIM('Ek.3-A'!F4698)&lt;&gt;"","var","yok")</f>
        <v>yok</v>
      </c>
      <c r="M4698" s="5" t="str">
        <f>IF('Ek.3-A'!F4698="", "", IF(VLOOKUP('Ek.3-A'!F4698, Veriler!D:E, 2, 0)=0, "", VLOOKUP('Ek.3-A'!F4698, Veriler!D:E, 2, 0)))</f>
        <v/>
      </c>
      <c r="N4698" s="5" t="str">
        <f>IF('Ek.3-A'!P4698="", "", 'Ek.3-A'!P4698)</f>
        <v/>
      </c>
      <c r="O4698" s="142">
        <f>'Ek.3-A'!S4698</f>
        <v>0</v>
      </c>
      <c r="P4698" s="143" t="str">
        <f>'Ek.3-A'!L4698</f>
        <v/>
      </c>
      <c r="Q4698" s="24" t="str">
        <f>'Ek.3-A'!M4698</f>
        <v/>
      </c>
      <c r="R4698" s="24">
        <f t="shared" si="995"/>
        <v>0</v>
      </c>
      <c r="S4698" s="141" t="str">
        <f t="shared" si="996"/>
        <v>H</v>
      </c>
      <c r="T4698" s="24">
        <f>IF(S4698="E",SUM($R$5:R4698),0)</f>
        <v>0</v>
      </c>
      <c r="U4698" s="143">
        <f t="shared" si="997"/>
        <v>0</v>
      </c>
    </row>
    <row r="4699" spans="1:21" x14ac:dyDescent="0.25">
      <c r="A4699" s="6">
        <v>47.99</v>
      </c>
      <c r="B4699" s="31" t="s">
        <v>90</v>
      </c>
      <c r="D4699" s="87">
        <v>293430900000</v>
      </c>
      <c r="E4699" s="3">
        <v>0.6</v>
      </c>
      <c r="K4699" s="3">
        <f t="shared" si="998"/>
        <v>3464</v>
      </c>
      <c r="L4699" s="97" t="str">
        <f>IF(TRIM('Ek.3-A'!F4699)&lt;&gt;"","var","yok")</f>
        <v>yok</v>
      </c>
      <c r="M4699" s="5" t="str">
        <f>IF('Ek.3-A'!F4699="", "", IF(VLOOKUP('Ek.3-A'!F4699, Veriler!D:E, 2, 0)=0, "", VLOOKUP('Ek.3-A'!F4699, Veriler!D:E, 2, 0)))</f>
        <v/>
      </c>
      <c r="N4699" s="5" t="str">
        <f>IF('Ek.3-A'!P4699="", "", 'Ek.3-A'!P4699)</f>
        <v/>
      </c>
      <c r="O4699" s="142">
        <f>'Ek.3-A'!S4699</f>
        <v>0</v>
      </c>
      <c r="P4699" s="143" t="str">
        <f>'Ek.3-A'!L4699</f>
        <v/>
      </c>
      <c r="Q4699" s="24" t="str">
        <f>'Ek.3-A'!M4699</f>
        <v/>
      </c>
      <c r="R4699" s="24">
        <f t="shared" si="995"/>
        <v>0</v>
      </c>
      <c r="S4699" s="141" t="str">
        <f t="shared" si="996"/>
        <v>H</v>
      </c>
      <c r="T4699" s="24">
        <f>IF(S4699="E",SUM($R$5:R4699),0)</f>
        <v>0</v>
      </c>
      <c r="U4699" s="143">
        <f t="shared" si="997"/>
        <v>0</v>
      </c>
    </row>
    <row r="4700" spans="1:21" x14ac:dyDescent="0.25">
      <c r="A4700" s="6">
        <v>48</v>
      </c>
      <c r="B4700" s="31" t="s">
        <v>90</v>
      </c>
      <c r="D4700" s="89">
        <v>293219000000</v>
      </c>
      <c r="E4700" s="3">
        <v>0.6</v>
      </c>
      <c r="K4700" s="3">
        <f t="shared" si="998"/>
        <v>3465</v>
      </c>
      <c r="L4700" s="97" t="str">
        <f>IF(TRIM('Ek.3-A'!F4700)&lt;&gt;"","var","yok")</f>
        <v>yok</v>
      </c>
      <c r="M4700" s="5" t="str">
        <f>IF('Ek.3-A'!F4700="", "", IF(VLOOKUP('Ek.3-A'!F4700, Veriler!D:E, 2, 0)=0, "", VLOOKUP('Ek.3-A'!F4700, Veriler!D:E, 2, 0)))</f>
        <v/>
      </c>
      <c r="N4700" s="5" t="str">
        <f>IF('Ek.3-A'!P4700="", "", 'Ek.3-A'!P4700)</f>
        <v/>
      </c>
      <c r="O4700" s="142">
        <f>'Ek.3-A'!S4700</f>
        <v>0</v>
      </c>
      <c r="P4700" s="143" t="str">
        <f>'Ek.3-A'!L4700</f>
        <v/>
      </c>
      <c r="Q4700" s="24" t="str">
        <f>'Ek.3-A'!M4700</f>
        <v/>
      </c>
      <c r="R4700" s="24">
        <f t="shared" si="995"/>
        <v>0</v>
      </c>
      <c r="S4700" s="141" t="str">
        <f t="shared" si="996"/>
        <v>H</v>
      </c>
      <c r="T4700" s="24">
        <f>IF(S4700="E",SUM($R$5:R4700),0)</f>
        <v>0</v>
      </c>
      <c r="U4700" s="143">
        <f t="shared" si="997"/>
        <v>0</v>
      </c>
    </row>
    <row r="4701" spans="1:21" x14ac:dyDescent="0.25">
      <c r="A4701" s="6">
        <v>48.01</v>
      </c>
      <c r="B4701" s="31" t="s">
        <v>90</v>
      </c>
      <c r="D4701" s="87">
        <v>293219000019</v>
      </c>
      <c r="E4701" s="3">
        <v>0.6</v>
      </c>
      <c r="K4701" s="3">
        <f t="shared" si="998"/>
        <v>3466</v>
      </c>
      <c r="L4701" s="97" t="str">
        <f>IF(TRIM('Ek.3-A'!F4701)&lt;&gt;"","var","yok")</f>
        <v>yok</v>
      </c>
      <c r="M4701" s="5" t="str">
        <f>IF('Ek.3-A'!F4701="", "", IF(VLOOKUP('Ek.3-A'!F4701, Veriler!D:E, 2, 0)=0, "", VLOOKUP('Ek.3-A'!F4701, Veriler!D:E, 2, 0)))</f>
        <v/>
      </c>
      <c r="N4701" s="5" t="str">
        <f>IF('Ek.3-A'!P4701="", "", 'Ek.3-A'!P4701)</f>
        <v/>
      </c>
      <c r="O4701" s="142">
        <f>'Ek.3-A'!S4701</f>
        <v>0</v>
      </c>
      <c r="P4701" s="143" t="str">
        <f>'Ek.3-A'!L4701</f>
        <v/>
      </c>
      <c r="Q4701" s="24" t="str">
        <f>'Ek.3-A'!M4701</f>
        <v/>
      </c>
      <c r="R4701" s="24">
        <f t="shared" si="995"/>
        <v>0</v>
      </c>
      <c r="S4701" s="141" t="str">
        <f t="shared" si="996"/>
        <v>H</v>
      </c>
      <c r="T4701" s="24">
        <f>IF(S4701="E",SUM($R$5:R4701),0)</f>
        <v>0</v>
      </c>
      <c r="U4701" s="143">
        <f t="shared" si="997"/>
        <v>0</v>
      </c>
    </row>
    <row r="4702" spans="1:21" x14ac:dyDescent="0.25">
      <c r="A4702" s="6">
        <v>48.02</v>
      </c>
      <c r="B4702" s="31" t="s">
        <v>90</v>
      </c>
      <c r="D4702" s="89">
        <v>293329900019</v>
      </c>
      <c r="E4702" s="3">
        <v>0.6</v>
      </c>
      <c r="K4702" s="3">
        <f t="shared" si="998"/>
        <v>3467</v>
      </c>
      <c r="L4702" s="97" t="str">
        <f>IF(TRIM('Ek.3-A'!F4702)&lt;&gt;"","var","yok")</f>
        <v>yok</v>
      </c>
      <c r="M4702" s="5" t="str">
        <f>IF('Ek.3-A'!F4702="", "", IF(VLOOKUP('Ek.3-A'!F4702, Veriler!D:E, 2, 0)=0, "", VLOOKUP('Ek.3-A'!F4702, Veriler!D:E, 2, 0)))</f>
        <v/>
      </c>
      <c r="N4702" s="5" t="str">
        <f>IF('Ek.3-A'!P4702="", "", 'Ek.3-A'!P4702)</f>
        <v/>
      </c>
      <c r="O4702" s="142">
        <f>'Ek.3-A'!S4702</f>
        <v>0</v>
      </c>
      <c r="P4702" s="143" t="str">
        <f>'Ek.3-A'!L4702</f>
        <v/>
      </c>
      <c r="Q4702" s="24" t="str">
        <f>'Ek.3-A'!M4702</f>
        <v/>
      </c>
      <c r="R4702" s="24">
        <f t="shared" si="995"/>
        <v>0</v>
      </c>
      <c r="S4702" s="141" t="str">
        <f t="shared" si="996"/>
        <v>H</v>
      </c>
      <c r="T4702" s="24">
        <f>IF(S4702="E",SUM($R$5:R4702),0)</f>
        <v>0</v>
      </c>
      <c r="U4702" s="143">
        <f t="shared" si="997"/>
        <v>0</v>
      </c>
    </row>
    <row r="4703" spans="1:21" x14ac:dyDescent="0.25">
      <c r="A4703" s="6">
        <v>48.03</v>
      </c>
      <c r="B4703" s="31" t="s">
        <v>90</v>
      </c>
      <c r="D4703" s="87">
        <v>293410000019</v>
      </c>
      <c r="E4703" s="3">
        <v>0.6</v>
      </c>
      <c r="K4703" s="3">
        <f t="shared" si="998"/>
        <v>3468</v>
      </c>
      <c r="L4703" s="97" t="str">
        <f>IF(TRIM('Ek.3-A'!F4703)&lt;&gt;"","var","yok")</f>
        <v>yok</v>
      </c>
      <c r="M4703" s="5" t="str">
        <f>IF('Ek.3-A'!F4703="", "", IF(VLOOKUP('Ek.3-A'!F4703, Veriler!D:E, 2, 0)=0, "", VLOOKUP('Ek.3-A'!F4703, Veriler!D:E, 2, 0)))</f>
        <v/>
      </c>
      <c r="N4703" s="5" t="str">
        <f>IF('Ek.3-A'!P4703="", "", 'Ek.3-A'!P4703)</f>
        <v/>
      </c>
      <c r="O4703" s="142">
        <f>'Ek.3-A'!S4703</f>
        <v>0</v>
      </c>
      <c r="P4703" s="143" t="str">
        <f>'Ek.3-A'!L4703</f>
        <v/>
      </c>
      <c r="Q4703" s="24" t="str">
        <f>'Ek.3-A'!M4703</f>
        <v/>
      </c>
      <c r="R4703" s="24">
        <f t="shared" si="995"/>
        <v>0</v>
      </c>
      <c r="S4703" s="141" t="str">
        <f t="shared" si="996"/>
        <v>H</v>
      </c>
      <c r="T4703" s="24">
        <f>IF(S4703="E",SUM($R$5:R4703),0)</f>
        <v>0</v>
      </c>
      <c r="U4703" s="143">
        <f t="shared" si="997"/>
        <v>0</v>
      </c>
    </row>
    <row r="4704" spans="1:21" x14ac:dyDescent="0.25">
      <c r="A4704" s="6">
        <v>48.04</v>
      </c>
      <c r="B4704" s="31" t="s">
        <v>90</v>
      </c>
      <c r="D4704" s="89">
        <v>293319900019</v>
      </c>
      <c r="E4704" s="3">
        <v>0.6</v>
      </c>
      <c r="K4704" s="3">
        <f t="shared" si="998"/>
        <v>3469</v>
      </c>
      <c r="L4704" s="97" t="str">
        <f>IF(TRIM('Ek.3-A'!F4704)&lt;&gt;"","var","yok")</f>
        <v>yok</v>
      </c>
      <c r="M4704" s="5" t="str">
        <f>IF('Ek.3-A'!F4704="", "", IF(VLOOKUP('Ek.3-A'!F4704, Veriler!D:E, 2, 0)=0, "", VLOOKUP('Ek.3-A'!F4704, Veriler!D:E, 2, 0)))</f>
        <v/>
      </c>
      <c r="N4704" s="5" t="str">
        <f>IF('Ek.3-A'!P4704="", "", 'Ek.3-A'!P4704)</f>
        <v/>
      </c>
      <c r="O4704" s="142">
        <f>'Ek.3-A'!S4704</f>
        <v>0</v>
      </c>
      <c r="P4704" s="143" t="str">
        <f>'Ek.3-A'!L4704</f>
        <v/>
      </c>
      <c r="Q4704" s="24" t="str">
        <f>'Ek.3-A'!M4704</f>
        <v/>
      </c>
      <c r="R4704" s="24">
        <f t="shared" si="995"/>
        <v>0</v>
      </c>
      <c r="S4704" s="141" t="str">
        <f t="shared" si="996"/>
        <v>H</v>
      </c>
      <c r="T4704" s="24">
        <f>IF(S4704="E",SUM($R$5:R4704),0)</f>
        <v>0</v>
      </c>
      <c r="U4704" s="143">
        <f t="shared" si="997"/>
        <v>0</v>
      </c>
    </row>
    <row r="4705" spans="1:41" x14ac:dyDescent="0.25">
      <c r="A4705" s="6">
        <v>48.05</v>
      </c>
      <c r="B4705" s="31" t="s">
        <v>90</v>
      </c>
      <c r="D4705" s="87">
        <v>293334000000</v>
      </c>
      <c r="E4705" s="3">
        <v>0.6</v>
      </c>
      <c r="K4705" s="3">
        <f t="shared" si="998"/>
        <v>3470</v>
      </c>
      <c r="L4705" s="97" t="str">
        <f>IF(TRIM('Ek.3-A'!F4705)&lt;&gt;"","var","yok")</f>
        <v>yok</v>
      </c>
      <c r="M4705" s="5" t="str">
        <f>IF('Ek.3-A'!F4705="", "", IF(VLOOKUP('Ek.3-A'!F4705, Veriler!D:E, 2, 0)=0, "", VLOOKUP('Ek.3-A'!F4705, Veriler!D:E, 2, 0)))</f>
        <v/>
      </c>
      <c r="N4705" s="5" t="str">
        <f>IF('Ek.3-A'!P4705="", "", 'Ek.3-A'!P4705)</f>
        <v/>
      </c>
      <c r="O4705" s="142">
        <f>'Ek.3-A'!S4705</f>
        <v>0</v>
      </c>
      <c r="P4705" s="143" t="str">
        <f>'Ek.3-A'!L4705</f>
        <v/>
      </c>
      <c r="Q4705" s="24" t="str">
        <f>'Ek.3-A'!M4705</f>
        <v/>
      </c>
      <c r="R4705" s="24">
        <f t="shared" si="995"/>
        <v>0</v>
      </c>
      <c r="S4705" s="141" t="str">
        <f t="shared" si="996"/>
        <v>H</v>
      </c>
      <c r="T4705" s="24">
        <f>IF(S4705="E",SUM($R$5:R4705),0)</f>
        <v>0</v>
      </c>
      <c r="U4705" s="143">
        <f t="shared" si="997"/>
        <v>0</v>
      </c>
    </row>
    <row r="4706" spans="1:41" x14ac:dyDescent="0.25">
      <c r="A4706" s="6">
        <v>48.06</v>
      </c>
      <c r="B4706" s="31" t="s">
        <v>90</v>
      </c>
      <c r="D4706" s="89">
        <v>590610000000</v>
      </c>
      <c r="E4706" s="3">
        <v>0.6</v>
      </c>
      <c r="K4706" s="3">
        <f t="shared" si="998"/>
        <v>3471</v>
      </c>
      <c r="L4706" s="97" t="str">
        <f>IF(TRIM('Ek.3-A'!F4706)&lt;&gt;"","var","yok")</f>
        <v>yok</v>
      </c>
      <c r="M4706" s="5" t="str">
        <f>IF('Ek.3-A'!F4706="", "", IF(VLOOKUP('Ek.3-A'!F4706, Veriler!D:E, 2, 0)=0, "", VLOOKUP('Ek.3-A'!F4706, Veriler!D:E, 2, 0)))</f>
        <v/>
      </c>
      <c r="N4706" s="5" t="str">
        <f>IF('Ek.3-A'!P4706="", "", 'Ek.3-A'!P4706)</f>
        <v/>
      </c>
      <c r="O4706" s="142">
        <f>'Ek.3-A'!S4706</f>
        <v>0</v>
      </c>
      <c r="P4706" s="143" t="str">
        <f>'Ek.3-A'!L4706</f>
        <v/>
      </c>
      <c r="Q4706" s="24" t="str">
        <f>'Ek.3-A'!M4706</f>
        <v/>
      </c>
      <c r="R4706" s="24">
        <f t="shared" si="995"/>
        <v>0</v>
      </c>
      <c r="S4706" s="141" t="str">
        <f t="shared" si="996"/>
        <v>H</v>
      </c>
      <c r="T4706" s="24">
        <f>IF(S4706="E",SUM($R$5:R4706),0)</f>
        <v>0</v>
      </c>
      <c r="U4706" s="143">
        <f t="shared" si="997"/>
        <v>0</v>
      </c>
    </row>
    <row r="4707" spans="1:41" x14ac:dyDescent="0.25">
      <c r="A4707" s="6">
        <v>48.07</v>
      </c>
      <c r="B4707" s="31" t="s">
        <v>90</v>
      </c>
      <c r="D4707" s="87">
        <v>480700800000</v>
      </c>
      <c r="E4707" s="3">
        <v>0.6</v>
      </c>
      <c r="K4707" s="3">
        <f t="shared" si="998"/>
        <v>3472</v>
      </c>
      <c r="L4707" s="97" t="str">
        <f>IF(TRIM('Ek.3-A'!F4707)&lt;&gt;"","var","yok")</f>
        <v>yok</v>
      </c>
      <c r="M4707" s="5" t="str">
        <f>IF('Ek.3-A'!F4707="", "", IF(VLOOKUP('Ek.3-A'!F4707, Veriler!D:E, 2, 0)=0, "", VLOOKUP('Ek.3-A'!F4707, Veriler!D:E, 2, 0)))</f>
        <v/>
      </c>
      <c r="N4707" s="5" t="str">
        <f>IF('Ek.3-A'!P4707="", "", 'Ek.3-A'!P4707)</f>
        <v/>
      </c>
      <c r="O4707" s="142">
        <f>'Ek.3-A'!S4707</f>
        <v>0</v>
      </c>
      <c r="P4707" s="143" t="str">
        <f>'Ek.3-A'!L4707</f>
        <v/>
      </c>
      <c r="Q4707" s="24" t="str">
        <f>'Ek.3-A'!M4707</f>
        <v/>
      </c>
      <c r="R4707" s="24">
        <f t="shared" si="995"/>
        <v>0</v>
      </c>
      <c r="S4707" s="141" t="str">
        <f t="shared" si="996"/>
        <v>H</v>
      </c>
      <c r="T4707" s="24">
        <f>IF(S4707="E",SUM($R$5:R4707),0)</f>
        <v>0</v>
      </c>
      <c r="U4707" s="143">
        <f t="shared" si="997"/>
        <v>0</v>
      </c>
    </row>
    <row r="4708" spans="1:41" x14ac:dyDescent="0.25">
      <c r="A4708" s="6">
        <v>48.08</v>
      </c>
      <c r="B4708" s="31" t="s">
        <v>90</v>
      </c>
      <c r="D4708" s="89">
        <v>480700300000</v>
      </c>
      <c r="E4708" s="3">
        <v>0.6</v>
      </c>
      <c r="T4708" s="24"/>
      <c r="U4708" s="25"/>
      <c r="AO4708" s="140">
        <f>'Ek.3-A'!L4708</f>
        <v>0</v>
      </c>
    </row>
    <row r="4709" spans="1:41" x14ac:dyDescent="0.25">
      <c r="A4709" s="6">
        <v>48.09</v>
      </c>
      <c r="B4709" s="31" t="s">
        <v>90</v>
      </c>
      <c r="D4709" s="87">
        <v>900120001000</v>
      </c>
      <c r="E4709" s="3">
        <v>0.6</v>
      </c>
      <c r="T4709" s="24"/>
      <c r="U4709" s="25"/>
    </row>
    <row r="4710" spans="1:41" x14ac:dyDescent="0.25">
      <c r="A4710" s="6">
        <v>48.1</v>
      </c>
      <c r="B4710" s="31" t="s">
        <v>90</v>
      </c>
      <c r="D4710" s="89">
        <v>900120009000</v>
      </c>
      <c r="E4710" s="3">
        <v>0.6</v>
      </c>
      <c r="T4710" s="24"/>
      <c r="U4710" s="25"/>
    </row>
    <row r="4711" spans="1:41" x14ac:dyDescent="0.25">
      <c r="A4711" s="6">
        <v>48.11</v>
      </c>
      <c r="B4711" s="31" t="s">
        <v>90</v>
      </c>
      <c r="D4711" s="87">
        <v>854151000000</v>
      </c>
      <c r="E4711" s="3">
        <v>0.6</v>
      </c>
      <c r="T4711" s="24"/>
      <c r="U4711" s="25"/>
    </row>
    <row r="4712" spans="1:41" x14ac:dyDescent="0.25">
      <c r="A4712" s="6">
        <v>48.12</v>
      </c>
      <c r="B4712" s="31" t="s">
        <v>90</v>
      </c>
      <c r="D4712" s="89">
        <v>844391100000</v>
      </c>
      <c r="E4712" s="3">
        <v>0.6</v>
      </c>
      <c r="T4712" s="24"/>
      <c r="U4712" s="25"/>
    </row>
    <row r="4713" spans="1:41" x14ac:dyDescent="0.25">
      <c r="A4713" s="6">
        <v>48.13</v>
      </c>
      <c r="B4713" s="31" t="s">
        <v>90</v>
      </c>
      <c r="D4713" s="87">
        <v>710813100000</v>
      </c>
      <c r="E4713" s="3">
        <v>0.6</v>
      </c>
      <c r="T4713" s="24"/>
      <c r="U4713" s="25"/>
    </row>
    <row r="4714" spans="1:41" x14ac:dyDescent="0.25">
      <c r="A4714" s="6">
        <v>48.14</v>
      </c>
      <c r="B4714" s="31" t="s">
        <v>90</v>
      </c>
      <c r="D4714" s="89">
        <v>710813800000</v>
      </c>
      <c r="E4714" s="3">
        <v>0.6</v>
      </c>
      <c r="T4714" s="24"/>
      <c r="U4714" s="25"/>
    </row>
    <row r="4715" spans="1:41" x14ac:dyDescent="0.25">
      <c r="A4715" s="6">
        <v>48.15</v>
      </c>
      <c r="B4715" s="31" t="s">
        <v>90</v>
      </c>
      <c r="D4715" s="87">
        <v>710700000012</v>
      </c>
      <c r="E4715" s="3">
        <v>0.6</v>
      </c>
      <c r="T4715" s="24"/>
      <c r="U4715" s="25"/>
    </row>
    <row r="4716" spans="1:41" x14ac:dyDescent="0.25">
      <c r="A4716" s="6">
        <v>48.16</v>
      </c>
      <c r="B4716" s="31" t="s">
        <v>90</v>
      </c>
      <c r="D4716" s="89">
        <v>711019100012</v>
      </c>
      <c r="E4716" s="3">
        <v>0.6</v>
      </c>
      <c r="T4716" s="24"/>
      <c r="U4716" s="25"/>
    </row>
    <row r="4717" spans="1:41" x14ac:dyDescent="0.25">
      <c r="A4717" s="6">
        <v>48.17</v>
      </c>
      <c r="B4717" s="31" t="s">
        <v>90</v>
      </c>
      <c r="D4717" s="87">
        <v>711019100011</v>
      </c>
      <c r="E4717" s="3">
        <v>0.6</v>
      </c>
      <c r="K4717" s="3">
        <f>K4707+1</f>
        <v>3473</v>
      </c>
      <c r="L4717" s="97" t="str">
        <f>IF(TRIM('Ek.3-A'!F4717)&lt;&gt;"","var","yok")</f>
        <v>yok</v>
      </c>
      <c r="M4717" s="5" t="str">
        <f>IF('Ek.3-A'!F4717="", "", IF(VLOOKUP('Ek.3-A'!F4717, Veriler!D:E, 2, 0)=0, "", VLOOKUP('Ek.3-A'!F4717, Veriler!D:E, 2, 0)))</f>
        <v/>
      </c>
      <c r="N4717" s="5" t="str">
        <f>IF('Ek.3-A'!P4717="", "", 'Ek.3-A'!P4717)</f>
        <v/>
      </c>
      <c r="O4717" s="142">
        <f>'Ek.3-A'!S4717</f>
        <v>0</v>
      </c>
      <c r="P4717" s="143" t="str">
        <f>'Ek.3-A'!L4717</f>
        <v/>
      </c>
      <c r="Q4717" s="24" t="str">
        <f>'Ek.3-A'!M4717</f>
        <v/>
      </c>
      <c r="R4717" s="24">
        <f t="shared" ref="R4717:R4730" si="999">IF(L4717="var",0,IF(Q4717&lt;=0.005,Q4717,0))</f>
        <v>0</v>
      </c>
      <c r="S4717" s="141" t="str">
        <f t="shared" ref="S4717:S4730" si="1000">IF(Q4717&lt;=0.005,"E","H")</f>
        <v>H</v>
      </c>
      <c r="T4717" s="24">
        <f>IF(S4717="E",SUM($R$5:R4717),0)</f>
        <v>0</v>
      </c>
      <c r="U4717" s="143">
        <f t="shared" ref="U4717:U4730" si="1001">IF(T4717&lt;=0.1, O4717, IF(R4717&gt;$G$2, R4717*O4717, $G$2*O4717))</f>
        <v>0</v>
      </c>
    </row>
    <row r="4718" spans="1:41" x14ac:dyDescent="0.25">
      <c r="A4718" s="6">
        <v>48.18</v>
      </c>
      <c r="B4718" s="31" t="s">
        <v>90</v>
      </c>
      <c r="D4718" s="89">
        <v>441600001000</v>
      </c>
      <c r="E4718" s="3">
        <v>0.6</v>
      </c>
      <c r="K4718" s="3">
        <f t="shared" ref="K4718:K4730" si="1002">K4717+1</f>
        <v>3474</v>
      </c>
      <c r="L4718" s="97" t="str">
        <f>IF(TRIM('Ek.3-A'!F4718)&lt;&gt;"","var","yok")</f>
        <v>yok</v>
      </c>
      <c r="M4718" s="5" t="str">
        <f>IF('Ek.3-A'!F4718="", "", IF(VLOOKUP('Ek.3-A'!F4718, Veriler!D:E, 2, 0)=0, "", VLOOKUP('Ek.3-A'!F4718, Veriler!D:E, 2, 0)))</f>
        <v/>
      </c>
      <c r="N4718" s="5" t="str">
        <f>IF('Ek.3-A'!P4718="", "", 'Ek.3-A'!P4718)</f>
        <v/>
      </c>
      <c r="O4718" s="142">
        <f>'Ek.3-A'!S4718</f>
        <v>0</v>
      </c>
      <c r="P4718" s="143" t="str">
        <f>'Ek.3-A'!L4718</f>
        <v/>
      </c>
      <c r="Q4718" s="24" t="str">
        <f>'Ek.3-A'!M4718</f>
        <v/>
      </c>
      <c r="R4718" s="24">
        <f t="shared" si="999"/>
        <v>0</v>
      </c>
      <c r="S4718" s="141" t="str">
        <f t="shared" si="1000"/>
        <v>H</v>
      </c>
      <c r="T4718" s="24">
        <f>IF(S4718="E",SUM($R$5:R4718),0)</f>
        <v>0</v>
      </c>
      <c r="U4718" s="143">
        <f t="shared" si="1001"/>
        <v>0</v>
      </c>
    </row>
    <row r="4719" spans="1:41" x14ac:dyDescent="0.25">
      <c r="A4719" s="6">
        <v>48.19</v>
      </c>
      <c r="B4719" s="31" t="s">
        <v>90</v>
      </c>
      <c r="D4719" s="87">
        <v>848299000011</v>
      </c>
      <c r="E4719" s="3">
        <v>0.6</v>
      </c>
      <c r="K4719" s="3">
        <f t="shared" si="1002"/>
        <v>3475</v>
      </c>
      <c r="L4719" s="97" t="str">
        <f>IF(TRIM('Ek.3-A'!F4719)&lt;&gt;"","var","yok")</f>
        <v>yok</v>
      </c>
      <c r="M4719" s="5" t="str">
        <f>IF('Ek.3-A'!F4719="", "", IF(VLOOKUP('Ek.3-A'!F4719, Veriler!D:E, 2, 0)=0, "", VLOOKUP('Ek.3-A'!F4719, Veriler!D:E, 2, 0)))</f>
        <v/>
      </c>
      <c r="N4719" s="5" t="str">
        <f>IF('Ek.3-A'!P4719="", "", 'Ek.3-A'!P4719)</f>
        <v/>
      </c>
      <c r="O4719" s="142">
        <f>'Ek.3-A'!S4719</f>
        <v>0</v>
      </c>
      <c r="P4719" s="143" t="str">
        <f>'Ek.3-A'!L4719</f>
        <v/>
      </c>
      <c r="Q4719" s="24" t="str">
        <f>'Ek.3-A'!M4719</f>
        <v/>
      </c>
      <c r="R4719" s="24">
        <f t="shared" si="999"/>
        <v>0</v>
      </c>
      <c r="S4719" s="141" t="str">
        <f t="shared" si="1000"/>
        <v>H</v>
      </c>
      <c r="T4719" s="24">
        <f>IF(S4719="E",SUM($R$5:R4719),0)</f>
        <v>0</v>
      </c>
      <c r="U4719" s="143">
        <f t="shared" si="1001"/>
        <v>0</v>
      </c>
    </row>
    <row r="4720" spans="1:41" x14ac:dyDescent="0.25">
      <c r="A4720" s="6">
        <v>48.2</v>
      </c>
      <c r="B4720" s="31" t="s">
        <v>90</v>
      </c>
      <c r="D4720" s="89">
        <v>848291900011</v>
      </c>
      <c r="E4720" s="3">
        <v>0.6</v>
      </c>
      <c r="K4720" s="3">
        <f t="shared" si="1002"/>
        <v>3476</v>
      </c>
      <c r="L4720" s="97" t="str">
        <f>IF(TRIM('Ek.3-A'!F4720)&lt;&gt;"","var","yok")</f>
        <v>yok</v>
      </c>
      <c r="M4720" s="5" t="str">
        <f>IF('Ek.3-A'!F4720="", "", IF(VLOOKUP('Ek.3-A'!F4720, Veriler!D:E, 2, 0)=0, "", VLOOKUP('Ek.3-A'!F4720, Veriler!D:E, 2, 0)))</f>
        <v/>
      </c>
      <c r="N4720" s="5" t="str">
        <f>IF('Ek.3-A'!P4720="", "", 'Ek.3-A'!P4720)</f>
        <v/>
      </c>
      <c r="O4720" s="142">
        <f>'Ek.3-A'!S4720</f>
        <v>0</v>
      </c>
      <c r="P4720" s="143" t="str">
        <f>'Ek.3-A'!L4720</f>
        <v/>
      </c>
      <c r="Q4720" s="24" t="str">
        <f>'Ek.3-A'!M4720</f>
        <v/>
      </c>
      <c r="R4720" s="24">
        <f t="shared" si="999"/>
        <v>0</v>
      </c>
      <c r="S4720" s="141" t="str">
        <f t="shared" si="1000"/>
        <v>H</v>
      </c>
      <c r="T4720" s="24">
        <f>IF(S4720="E",SUM($R$5:R4720),0)</f>
        <v>0</v>
      </c>
      <c r="U4720" s="143">
        <f t="shared" si="1001"/>
        <v>0</v>
      </c>
    </row>
    <row r="4721" spans="1:21" x14ac:dyDescent="0.25">
      <c r="A4721" s="6">
        <v>48.21</v>
      </c>
      <c r="B4721" s="31" t="s">
        <v>90</v>
      </c>
      <c r="D4721" s="87">
        <v>848299000012</v>
      </c>
      <c r="E4721" s="3">
        <v>0.6</v>
      </c>
      <c r="K4721" s="3">
        <f t="shared" si="1002"/>
        <v>3477</v>
      </c>
      <c r="L4721" s="97" t="str">
        <f>IF(TRIM('Ek.3-A'!F4721)&lt;&gt;"","var","yok")</f>
        <v>yok</v>
      </c>
      <c r="M4721" s="5" t="str">
        <f>IF('Ek.3-A'!F4721="", "", IF(VLOOKUP('Ek.3-A'!F4721, Veriler!D:E, 2, 0)=0, "", VLOOKUP('Ek.3-A'!F4721, Veriler!D:E, 2, 0)))</f>
        <v/>
      </c>
      <c r="N4721" s="5" t="str">
        <f>IF('Ek.3-A'!P4721="", "", 'Ek.3-A'!P4721)</f>
        <v/>
      </c>
      <c r="O4721" s="142">
        <f>'Ek.3-A'!S4721</f>
        <v>0</v>
      </c>
      <c r="P4721" s="143" t="str">
        <f>'Ek.3-A'!L4721</f>
        <v/>
      </c>
      <c r="Q4721" s="24" t="str">
        <f>'Ek.3-A'!M4721</f>
        <v/>
      </c>
      <c r="R4721" s="24">
        <f t="shared" si="999"/>
        <v>0</v>
      </c>
      <c r="S4721" s="141" t="str">
        <f t="shared" si="1000"/>
        <v>H</v>
      </c>
      <c r="T4721" s="24">
        <f>IF(S4721="E",SUM($R$5:R4721),0)</f>
        <v>0</v>
      </c>
      <c r="U4721" s="143">
        <f t="shared" si="1001"/>
        <v>0</v>
      </c>
    </row>
    <row r="4722" spans="1:21" x14ac:dyDescent="0.25">
      <c r="A4722" s="6">
        <v>48.22</v>
      </c>
      <c r="B4722" s="31" t="s">
        <v>90</v>
      </c>
      <c r="D4722" s="89">
        <v>848390201000</v>
      </c>
      <c r="E4722" s="3">
        <v>0.6</v>
      </c>
      <c r="K4722" s="3">
        <f t="shared" si="1002"/>
        <v>3478</v>
      </c>
      <c r="L4722" s="97" t="str">
        <f>IF(TRIM('Ek.3-A'!F4722)&lt;&gt;"","var","yok")</f>
        <v>yok</v>
      </c>
      <c r="M4722" s="5" t="str">
        <f>IF('Ek.3-A'!F4722="", "", IF(VLOOKUP('Ek.3-A'!F4722, Veriler!D:E, 2, 0)=0, "", VLOOKUP('Ek.3-A'!F4722, Veriler!D:E, 2, 0)))</f>
        <v/>
      </c>
      <c r="N4722" s="5" t="str">
        <f>IF('Ek.3-A'!P4722="", "", 'Ek.3-A'!P4722)</f>
        <v/>
      </c>
      <c r="O4722" s="142">
        <f>'Ek.3-A'!S4722</f>
        <v>0</v>
      </c>
      <c r="P4722" s="143" t="str">
        <f>'Ek.3-A'!L4722</f>
        <v/>
      </c>
      <c r="Q4722" s="24" t="str">
        <f>'Ek.3-A'!M4722</f>
        <v/>
      </c>
      <c r="R4722" s="24">
        <f t="shared" si="999"/>
        <v>0</v>
      </c>
      <c r="S4722" s="141" t="str">
        <f t="shared" si="1000"/>
        <v>H</v>
      </c>
      <c r="T4722" s="24">
        <f>IF(S4722="E",SUM($R$5:R4722),0)</f>
        <v>0</v>
      </c>
      <c r="U4722" s="143">
        <f t="shared" si="1001"/>
        <v>0</v>
      </c>
    </row>
    <row r="4723" spans="1:21" x14ac:dyDescent="0.25">
      <c r="A4723" s="6">
        <v>48.23</v>
      </c>
      <c r="B4723" s="31" t="s">
        <v>90</v>
      </c>
      <c r="D4723" s="87">
        <v>848390209000</v>
      </c>
      <c r="E4723" s="3">
        <v>0.6</v>
      </c>
      <c r="K4723" s="3">
        <f t="shared" si="1002"/>
        <v>3479</v>
      </c>
      <c r="L4723" s="97" t="str">
        <f>IF(TRIM('Ek.3-A'!F4723)&lt;&gt;"","var","yok")</f>
        <v>yok</v>
      </c>
      <c r="M4723" s="5" t="str">
        <f>IF('Ek.3-A'!F4723="", "", IF(VLOOKUP('Ek.3-A'!F4723, Veriler!D:E, 2, 0)=0, "", VLOOKUP('Ek.3-A'!F4723, Veriler!D:E, 2, 0)))</f>
        <v/>
      </c>
      <c r="N4723" s="5" t="str">
        <f>IF('Ek.3-A'!P4723="", "", 'Ek.3-A'!P4723)</f>
        <v/>
      </c>
      <c r="O4723" s="142">
        <f>'Ek.3-A'!S4723</f>
        <v>0</v>
      </c>
      <c r="P4723" s="143" t="str">
        <f>'Ek.3-A'!L4723</f>
        <v/>
      </c>
      <c r="Q4723" s="24" t="str">
        <f>'Ek.3-A'!M4723</f>
        <v/>
      </c>
      <c r="R4723" s="24">
        <f t="shared" si="999"/>
        <v>0</v>
      </c>
      <c r="S4723" s="141" t="str">
        <f t="shared" si="1000"/>
        <v>H</v>
      </c>
      <c r="T4723" s="24">
        <f>IF(S4723="E",SUM($R$5:R4723),0)</f>
        <v>0</v>
      </c>
      <c r="U4723" s="143">
        <f t="shared" si="1001"/>
        <v>0</v>
      </c>
    </row>
    <row r="4724" spans="1:21" x14ac:dyDescent="0.25">
      <c r="A4724" s="6">
        <v>48.24</v>
      </c>
      <c r="B4724" s="31" t="s">
        <v>90</v>
      </c>
      <c r="D4724" s="89">
        <v>960891000000</v>
      </c>
      <c r="E4724" s="3">
        <v>0.6</v>
      </c>
      <c r="K4724" s="3">
        <f t="shared" si="1002"/>
        <v>3480</v>
      </c>
      <c r="L4724" s="97" t="str">
        <f>IF(TRIM('Ek.3-A'!F4724)&lt;&gt;"","var","yok")</f>
        <v>yok</v>
      </c>
      <c r="M4724" s="5" t="str">
        <f>IF('Ek.3-A'!F4724="", "", IF(VLOOKUP('Ek.3-A'!F4724, Veriler!D:E, 2, 0)=0, "", VLOOKUP('Ek.3-A'!F4724, Veriler!D:E, 2, 0)))</f>
        <v/>
      </c>
      <c r="N4724" s="5" t="str">
        <f>IF('Ek.3-A'!P4724="", "", 'Ek.3-A'!P4724)</f>
        <v/>
      </c>
      <c r="O4724" s="142">
        <f>'Ek.3-A'!S4724</f>
        <v>0</v>
      </c>
      <c r="P4724" s="143" t="str">
        <f>'Ek.3-A'!L4724</f>
        <v/>
      </c>
      <c r="Q4724" s="24" t="str">
        <f>'Ek.3-A'!M4724</f>
        <v/>
      </c>
      <c r="R4724" s="24">
        <f t="shared" si="999"/>
        <v>0</v>
      </c>
      <c r="S4724" s="141" t="str">
        <f t="shared" si="1000"/>
        <v>H</v>
      </c>
      <c r="T4724" s="24">
        <f>IF(S4724="E",SUM($R$5:R4724),0)</f>
        <v>0</v>
      </c>
      <c r="U4724" s="143">
        <f t="shared" si="1001"/>
        <v>0</v>
      </c>
    </row>
    <row r="4725" spans="1:21" x14ac:dyDescent="0.25">
      <c r="A4725" s="6">
        <v>48.25</v>
      </c>
      <c r="B4725" s="31" t="s">
        <v>90</v>
      </c>
      <c r="D4725" s="87">
        <v>480256201000</v>
      </c>
      <c r="E4725" s="3">
        <v>0.6</v>
      </c>
      <c r="K4725" s="3">
        <f t="shared" si="1002"/>
        <v>3481</v>
      </c>
      <c r="L4725" s="97" t="str">
        <f>IF(TRIM('Ek.3-A'!F4725)&lt;&gt;"","var","yok")</f>
        <v>yok</v>
      </c>
      <c r="M4725" s="5" t="str">
        <f>IF('Ek.3-A'!F4725="", "", IF(VLOOKUP('Ek.3-A'!F4725, Veriler!D:E, 2, 0)=0, "", VLOOKUP('Ek.3-A'!F4725, Veriler!D:E, 2, 0)))</f>
        <v/>
      </c>
      <c r="N4725" s="5" t="str">
        <f>IF('Ek.3-A'!P4725="", "", 'Ek.3-A'!P4725)</f>
        <v/>
      </c>
      <c r="O4725" s="142">
        <f>'Ek.3-A'!S4725</f>
        <v>0</v>
      </c>
      <c r="P4725" s="143" t="str">
        <f>'Ek.3-A'!L4725</f>
        <v/>
      </c>
      <c r="Q4725" s="24" t="str">
        <f>'Ek.3-A'!M4725</f>
        <v/>
      </c>
      <c r="R4725" s="24">
        <f t="shared" si="999"/>
        <v>0</v>
      </c>
      <c r="S4725" s="141" t="str">
        <f t="shared" si="1000"/>
        <v>H</v>
      </c>
      <c r="T4725" s="24">
        <f>IF(S4725="E",SUM($R$5:R4725),0)</f>
        <v>0</v>
      </c>
      <c r="U4725" s="143">
        <f t="shared" si="1001"/>
        <v>0</v>
      </c>
    </row>
    <row r="4726" spans="1:21" x14ac:dyDescent="0.25">
      <c r="A4726" s="6">
        <v>48.26</v>
      </c>
      <c r="B4726" s="31" t="s">
        <v>90</v>
      </c>
      <c r="D4726" s="89">
        <v>481019009000</v>
      </c>
      <c r="E4726" s="3">
        <v>0.6</v>
      </c>
      <c r="K4726" s="3">
        <f t="shared" si="1002"/>
        <v>3482</v>
      </c>
      <c r="L4726" s="97" t="str">
        <f>IF(TRIM('Ek.3-A'!F4726)&lt;&gt;"","var","yok")</f>
        <v>yok</v>
      </c>
      <c r="M4726" s="5" t="str">
        <f>IF('Ek.3-A'!F4726="", "", IF(VLOOKUP('Ek.3-A'!F4726, Veriler!D:E, 2, 0)=0, "", VLOOKUP('Ek.3-A'!F4726, Veriler!D:E, 2, 0)))</f>
        <v/>
      </c>
      <c r="N4726" s="5" t="str">
        <f>IF('Ek.3-A'!P4726="", "", 'Ek.3-A'!P4726)</f>
        <v/>
      </c>
      <c r="O4726" s="142">
        <f>'Ek.3-A'!S4726</f>
        <v>0</v>
      </c>
      <c r="P4726" s="143" t="str">
        <f>'Ek.3-A'!L4726</f>
        <v/>
      </c>
      <c r="Q4726" s="24" t="str">
        <f>'Ek.3-A'!M4726</f>
        <v/>
      </c>
      <c r="R4726" s="24">
        <f t="shared" si="999"/>
        <v>0</v>
      </c>
      <c r="S4726" s="141" t="str">
        <f t="shared" si="1000"/>
        <v>H</v>
      </c>
      <c r="T4726" s="24">
        <f>IF(S4726="E",SUM($R$5:R4726),0)</f>
        <v>0</v>
      </c>
      <c r="U4726" s="143">
        <f t="shared" si="1001"/>
        <v>0</v>
      </c>
    </row>
    <row r="4727" spans="1:21" x14ac:dyDescent="0.25">
      <c r="A4727" s="6">
        <v>48.27</v>
      </c>
      <c r="B4727" s="31" t="s">
        <v>90</v>
      </c>
      <c r="D4727" s="87">
        <v>842951101011</v>
      </c>
      <c r="E4727" s="3">
        <v>0.6</v>
      </c>
      <c r="K4727" s="3">
        <f t="shared" si="1002"/>
        <v>3483</v>
      </c>
      <c r="L4727" s="97" t="str">
        <f>IF(TRIM('Ek.3-A'!F4727)&lt;&gt;"","var","yok")</f>
        <v>yok</v>
      </c>
      <c r="M4727" s="5" t="str">
        <f>IF('Ek.3-A'!F4727="", "", IF(VLOOKUP('Ek.3-A'!F4727, Veriler!D:E, 2, 0)=0, "", VLOOKUP('Ek.3-A'!F4727, Veriler!D:E, 2, 0)))</f>
        <v/>
      </c>
      <c r="N4727" s="5" t="str">
        <f>IF('Ek.3-A'!P4727="", "", 'Ek.3-A'!P4727)</f>
        <v/>
      </c>
      <c r="O4727" s="142">
        <f>'Ek.3-A'!S4727</f>
        <v>0</v>
      </c>
      <c r="P4727" s="143" t="str">
        <f>'Ek.3-A'!L4727</f>
        <v/>
      </c>
      <c r="Q4727" s="24" t="str">
        <f>'Ek.3-A'!M4727</f>
        <v/>
      </c>
      <c r="R4727" s="24">
        <f t="shared" si="999"/>
        <v>0</v>
      </c>
      <c r="S4727" s="141" t="str">
        <f t="shared" si="1000"/>
        <v>H</v>
      </c>
      <c r="T4727" s="24">
        <f>IF(S4727="E",SUM($R$5:R4727),0)</f>
        <v>0</v>
      </c>
      <c r="U4727" s="143">
        <f t="shared" si="1001"/>
        <v>0</v>
      </c>
    </row>
    <row r="4728" spans="1:21" ht="15.75" thickBot="1" x14ac:dyDescent="0.3">
      <c r="A4728" s="6">
        <v>48.28</v>
      </c>
      <c r="B4728" s="31" t="s">
        <v>90</v>
      </c>
      <c r="D4728" s="94">
        <v>960390919011</v>
      </c>
      <c r="E4728" s="3">
        <v>0.6</v>
      </c>
      <c r="K4728" s="3">
        <f t="shared" si="1002"/>
        <v>3484</v>
      </c>
      <c r="L4728" s="97" t="str">
        <f>IF(TRIM('Ek.3-A'!F4728)&lt;&gt;"","var","yok")</f>
        <v>yok</v>
      </c>
      <c r="M4728" s="5" t="str">
        <f>IF('Ek.3-A'!F4728="", "", IF(VLOOKUP('Ek.3-A'!F4728, Veriler!D:E, 2, 0)=0, "", VLOOKUP('Ek.3-A'!F4728, Veriler!D:E, 2, 0)))</f>
        <v/>
      </c>
      <c r="N4728" s="5" t="str">
        <f>IF('Ek.3-A'!P4728="", "", 'Ek.3-A'!P4728)</f>
        <v/>
      </c>
      <c r="O4728" s="142">
        <f>'Ek.3-A'!S4728</f>
        <v>0</v>
      </c>
      <c r="P4728" s="143" t="str">
        <f>'Ek.3-A'!L4728</f>
        <v/>
      </c>
      <c r="Q4728" s="24" t="str">
        <f>'Ek.3-A'!M4728</f>
        <v/>
      </c>
      <c r="R4728" s="24">
        <f t="shared" si="999"/>
        <v>0</v>
      </c>
      <c r="S4728" s="141" t="str">
        <f t="shared" si="1000"/>
        <v>H</v>
      </c>
      <c r="T4728" s="24">
        <f>IF(S4728="E",SUM($R$5:R4728),0)</f>
        <v>0</v>
      </c>
      <c r="U4728" s="143">
        <f t="shared" si="1001"/>
        <v>0</v>
      </c>
    </row>
    <row r="4729" spans="1:21" x14ac:dyDescent="0.25">
      <c r="A4729" s="6">
        <v>48.29</v>
      </c>
      <c r="B4729" s="31" t="s">
        <v>90</v>
      </c>
      <c r="D4729" s="89">
        <v>121410000000</v>
      </c>
      <c r="E4729" s="3">
        <v>0.6</v>
      </c>
      <c r="K4729" s="3">
        <f t="shared" si="1002"/>
        <v>3485</v>
      </c>
      <c r="L4729" s="97" t="str">
        <f>IF(TRIM('Ek.3-A'!F4729)&lt;&gt;"","var","yok")</f>
        <v>yok</v>
      </c>
      <c r="M4729" s="5" t="str">
        <f>IF('Ek.3-A'!F4729="", "", IF(VLOOKUP('Ek.3-A'!F4729, Veriler!D:E, 2, 0)=0, "", VLOOKUP('Ek.3-A'!F4729, Veriler!D:E, 2, 0)))</f>
        <v/>
      </c>
      <c r="N4729" s="5" t="str">
        <f>IF('Ek.3-A'!P4729="", "", 'Ek.3-A'!P4729)</f>
        <v/>
      </c>
      <c r="O4729" s="142">
        <f>'Ek.3-A'!S4729</f>
        <v>0</v>
      </c>
      <c r="P4729" s="143" t="str">
        <f>'Ek.3-A'!L4729</f>
        <v/>
      </c>
      <c r="Q4729" s="24" t="str">
        <f>'Ek.3-A'!M4729</f>
        <v/>
      </c>
      <c r="R4729" s="24">
        <f t="shared" si="999"/>
        <v>0</v>
      </c>
      <c r="S4729" s="141" t="str">
        <f t="shared" si="1000"/>
        <v>H</v>
      </c>
      <c r="T4729" s="24">
        <f>IF(S4729="E",SUM($R$5:R4729),0)</f>
        <v>0</v>
      </c>
      <c r="U4729" s="143">
        <f t="shared" si="1001"/>
        <v>0</v>
      </c>
    </row>
    <row r="4730" spans="1:21" x14ac:dyDescent="0.25">
      <c r="A4730" s="6">
        <v>48.3</v>
      </c>
      <c r="B4730" s="31" t="s">
        <v>90</v>
      </c>
      <c r="D4730" s="89">
        <v>251520000019</v>
      </c>
      <c r="E4730" s="3">
        <v>0.6</v>
      </c>
      <c r="K4730" s="3">
        <f t="shared" si="1002"/>
        <v>3486</v>
      </c>
      <c r="L4730" s="97" t="str">
        <f>IF(TRIM('Ek.3-A'!F4730)&lt;&gt;"","var","yok")</f>
        <v>yok</v>
      </c>
      <c r="M4730" s="5" t="str">
        <f>IF('Ek.3-A'!F4730="", "", IF(VLOOKUP('Ek.3-A'!F4730, Veriler!D:E, 2, 0)=0, "", VLOOKUP('Ek.3-A'!F4730, Veriler!D:E, 2, 0)))</f>
        <v/>
      </c>
      <c r="N4730" s="5" t="str">
        <f>IF('Ek.3-A'!P4730="", "", 'Ek.3-A'!P4730)</f>
        <v/>
      </c>
      <c r="O4730" s="142">
        <f>'Ek.3-A'!S4730</f>
        <v>0</v>
      </c>
      <c r="P4730" s="143" t="str">
        <f>'Ek.3-A'!L4730</f>
        <v/>
      </c>
      <c r="Q4730" s="24" t="str">
        <f>'Ek.3-A'!M4730</f>
        <v/>
      </c>
      <c r="R4730" s="24">
        <f t="shared" si="999"/>
        <v>0</v>
      </c>
      <c r="S4730" s="141" t="str">
        <f t="shared" si="1000"/>
        <v>H</v>
      </c>
      <c r="T4730" s="24">
        <f>IF(S4730="E",SUM($R$5:R4730),0)</f>
        <v>0</v>
      </c>
      <c r="U4730" s="143">
        <f t="shared" si="1001"/>
        <v>0</v>
      </c>
    </row>
    <row r="4731" spans="1:21" x14ac:dyDescent="0.25">
      <c r="A4731" s="6">
        <v>48.31</v>
      </c>
      <c r="B4731" s="31" t="s">
        <v>90</v>
      </c>
      <c r="D4731" s="89">
        <v>441012909000</v>
      </c>
      <c r="E4731" s="3">
        <v>0.6</v>
      </c>
      <c r="L4731" s="97"/>
      <c r="M4731" s="5"/>
      <c r="N4731" s="5"/>
      <c r="O4731" s="5"/>
      <c r="Q4731" s="23"/>
      <c r="T4731" s="24"/>
      <c r="U4731" s="25"/>
    </row>
    <row r="4732" spans="1:21" x14ac:dyDescent="0.25">
      <c r="A4732" s="6">
        <v>48.32</v>
      </c>
      <c r="B4732" s="31" t="s">
        <v>90</v>
      </c>
      <c r="D4732" s="89">
        <v>441012901000</v>
      </c>
      <c r="E4732" s="3">
        <v>0.6</v>
      </c>
      <c r="K4732" s="3">
        <f>K4730+1</f>
        <v>3487</v>
      </c>
      <c r="L4732" s="97" t="str">
        <f>IF(TRIM('Ek.3-A'!F4732)&lt;&gt;"","var","yok")</f>
        <v>yok</v>
      </c>
      <c r="M4732" s="5" t="str">
        <f>IF('Ek.3-A'!F4732="", "", IF(VLOOKUP('Ek.3-A'!F4732, Veriler!D:E, 2, 0)=0, "", VLOOKUP('Ek.3-A'!F4732, Veriler!D:E, 2, 0)))</f>
        <v/>
      </c>
      <c r="N4732" s="5" t="str">
        <f>IF('Ek.3-A'!P4732="", "", 'Ek.3-A'!P4732)</f>
        <v/>
      </c>
      <c r="O4732" s="142">
        <f>'Ek.3-A'!S4732</f>
        <v>0</v>
      </c>
      <c r="P4732" s="143" t="str">
        <f>'Ek.3-A'!L4732</f>
        <v/>
      </c>
      <c r="Q4732" s="24" t="str">
        <f>'Ek.3-A'!M4732</f>
        <v/>
      </c>
      <c r="R4732" s="24">
        <f t="shared" ref="R4732:R4745" si="1003">IF(L4732="var",0,IF(Q4732&lt;=0.005,Q4732,0))</f>
        <v>0</v>
      </c>
      <c r="S4732" s="141" t="str">
        <f t="shared" ref="S4732:S4745" si="1004">IF(Q4732&lt;=0.005,"E","H")</f>
        <v>H</v>
      </c>
      <c r="T4732" s="24">
        <f>IF(S4732="E",SUM($R$5:R4732),0)</f>
        <v>0</v>
      </c>
      <c r="U4732" s="143">
        <f t="shared" ref="U4732:U4745" si="1005">IF(T4732&lt;=0.1, O4732, IF(R4732&gt;$G$2, R4732*O4732, $G$2*O4732))</f>
        <v>0</v>
      </c>
    </row>
    <row r="4733" spans="1:21" ht="15.75" customHeight="1" x14ac:dyDescent="0.25">
      <c r="A4733" s="6">
        <v>48.33</v>
      </c>
      <c r="B4733" s="31" t="s">
        <v>90</v>
      </c>
      <c r="D4733" s="89">
        <v>441012100000</v>
      </c>
      <c r="E4733" s="3">
        <v>0.6</v>
      </c>
      <c r="K4733" s="3">
        <f t="shared" ref="K4733:K4745" si="1006">K4732+1</f>
        <v>3488</v>
      </c>
      <c r="L4733" s="97" t="str">
        <f>IF(TRIM('Ek.3-A'!F4733)&lt;&gt;"","var","yok")</f>
        <v>yok</v>
      </c>
      <c r="M4733" s="5" t="str">
        <f>IF('Ek.3-A'!F4733="", "", IF(VLOOKUP('Ek.3-A'!F4733, Veriler!D:E, 2, 0)=0, "", VLOOKUP('Ek.3-A'!F4733, Veriler!D:E, 2, 0)))</f>
        <v/>
      </c>
      <c r="N4733" s="5" t="str">
        <f>IF('Ek.3-A'!P4733="", "", 'Ek.3-A'!P4733)</f>
        <v/>
      </c>
      <c r="O4733" s="142">
        <f>'Ek.3-A'!S4733</f>
        <v>0</v>
      </c>
      <c r="P4733" s="143" t="str">
        <f>'Ek.3-A'!L4733</f>
        <v/>
      </c>
      <c r="Q4733" s="24" t="str">
        <f>'Ek.3-A'!M4733</f>
        <v/>
      </c>
      <c r="R4733" s="24">
        <f t="shared" si="1003"/>
        <v>0</v>
      </c>
      <c r="S4733" s="141" t="str">
        <f t="shared" si="1004"/>
        <v>H</v>
      </c>
      <c r="T4733" s="24">
        <f>IF(S4733="E",SUM($R$5:R4733),0)</f>
        <v>0</v>
      </c>
      <c r="U4733" s="143">
        <f t="shared" si="1005"/>
        <v>0</v>
      </c>
    </row>
    <row r="4734" spans="1:21" x14ac:dyDescent="0.25">
      <c r="A4734" s="6">
        <v>48.34</v>
      </c>
      <c r="B4734" s="31" t="s">
        <v>90</v>
      </c>
      <c r="D4734" s="89">
        <v>853530900012</v>
      </c>
      <c r="E4734" s="3">
        <v>0.6</v>
      </c>
      <c r="K4734" s="3">
        <f t="shared" si="1006"/>
        <v>3489</v>
      </c>
      <c r="L4734" s="97" t="str">
        <f>IF(TRIM('Ek.3-A'!F4734)&lt;&gt;"","var","yok")</f>
        <v>yok</v>
      </c>
      <c r="M4734" s="5" t="str">
        <f>IF('Ek.3-A'!F4734="", "", IF(VLOOKUP('Ek.3-A'!F4734, Veriler!D:E, 2, 0)=0, "", VLOOKUP('Ek.3-A'!F4734, Veriler!D:E, 2, 0)))</f>
        <v/>
      </c>
      <c r="N4734" s="5" t="str">
        <f>IF('Ek.3-A'!P4734="", "", 'Ek.3-A'!P4734)</f>
        <v/>
      </c>
      <c r="O4734" s="142">
        <f>'Ek.3-A'!S4734</f>
        <v>0</v>
      </c>
      <c r="P4734" s="143" t="str">
        <f>'Ek.3-A'!L4734</f>
        <v/>
      </c>
      <c r="Q4734" s="24" t="str">
        <f>'Ek.3-A'!M4734</f>
        <v/>
      </c>
      <c r="R4734" s="24">
        <f t="shared" si="1003"/>
        <v>0</v>
      </c>
      <c r="S4734" s="141" t="str">
        <f t="shared" si="1004"/>
        <v>H</v>
      </c>
      <c r="T4734" s="24">
        <f>IF(S4734="E",SUM($R$5:R4734),0)</f>
        <v>0</v>
      </c>
      <c r="U4734" s="143">
        <f t="shared" si="1005"/>
        <v>0</v>
      </c>
    </row>
    <row r="4735" spans="1:21" x14ac:dyDescent="0.25">
      <c r="A4735" s="6">
        <v>48.35</v>
      </c>
      <c r="B4735" s="31" t="s">
        <v>90</v>
      </c>
      <c r="D4735" s="89">
        <v>903180809011</v>
      </c>
      <c r="E4735" s="3">
        <v>0.6</v>
      </c>
      <c r="K4735" s="3">
        <f t="shared" si="1006"/>
        <v>3490</v>
      </c>
      <c r="L4735" s="97" t="str">
        <f>IF(TRIM('Ek.3-A'!F4735)&lt;&gt;"","var","yok")</f>
        <v>yok</v>
      </c>
      <c r="M4735" s="5" t="str">
        <f>IF('Ek.3-A'!F4735="", "", IF(VLOOKUP('Ek.3-A'!F4735, Veriler!D:E, 2, 0)=0, "", VLOOKUP('Ek.3-A'!F4735, Veriler!D:E, 2, 0)))</f>
        <v/>
      </c>
      <c r="N4735" s="5" t="str">
        <f>IF('Ek.3-A'!P4735="", "", 'Ek.3-A'!P4735)</f>
        <v/>
      </c>
      <c r="O4735" s="142">
        <f>'Ek.3-A'!S4735</f>
        <v>0</v>
      </c>
      <c r="P4735" s="143" t="str">
        <f>'Ek.3-A'!L4735</f>
        <v/>
      </c>
      <c r="Q4735" s="24" t="str">
        <f>'Ek.3-A'!M4735</f>
        <v/>
      </c>
      <c r="R4735" s="24">
        <f t="shared" si="1003"/>
        <v>0</v>
      </c>
      <c r="S4735" s="141" t="str">
        <f t="shared" si="1004"/>
        <v>H</v>
      </c>
      <c r="T4735" s="24">
        <f>IF(S4735="E",SUM($R$5:R4735),0)</f>
        <v>0</v>
      </c>
      <c r="U4735" s="143">
        <f t="shared" si="1005"/>
        <v>0</v>
      </c>
    </row>
    <row r="4736" spans="1:21" x14ac:dyDescent="0.25">
      <c r="A4736" s="6">
        <v>48.36</v>
      </c>
      <c r="B4736" s="31" t="s">
        <v>90</v>
      </c>
      <c r="D4736" s="89">
        <v>722810200000</v>
      </c>
      <c r="E4736" s="3">
        <v>0.6</v>
      </c>
      <c r="K4736" s="3">
        <f t="shared" si="1006"/>
        <v>3491</v>
      </c>
      <c r="L4736" s="97" t="str">
        <f>IF(TRIM('Ek.3-A'!F4736)&lt;&gt;"","var","yok")</f>
        <v>yok</v>
      </c>
      <c r="M4736" s="5" t="str">
        <f>IF('Ek.3-A'!F4736="", "", IF(VLOOKUP('Ek.3-A'!F4736, Veriler!D:E, 2, 0)=0, "", VLOOKUP('Ek.3-A'!F4736, Veriler!D:E, 2, 0)))</f>
        <v/>
      </c>
      <c r="N4736" s="5" t="str">
        <f>IF('Ek.3-A'!P4736="", "", 'Ek.3-A'!P4736)</f>
        <v/>
      </c>
      <c r="O4736" s="142">
        <f>'Ek.3-A'!S4736</f>
        <v>0</v>
      </c>
      <c r="P4736" s="143" t="str">
        <f>'Ek.3-A'!L4736</f>
        <v/>
      </c>
      <c r="Q4736" s="24" t="str">
        <f>'Ek.3-A'!M4736</f>
        <v/>
      </c>
      <c r="R4736" s="24">
        <f t="shared" si="1003"/>
        <v>0</v>
      </c>
      <c r="S4736" s="141" t="str">
        <f t="shared" si="1004"/>
        <v>H</v>
      </c>
      <c r="T4736" s="24">
        <f>IF(S4736="E",SUM($R$5:R4736),0)</f>
        <v>0</v>
      </c>
      <c r="U4736" s="143">
        <f t="shared" si="1005"/>
        <v>0</v>
      </c>
    </row>
    <row r="4737" spans="1:41" x14ac:dyDescent="0.25">
      <c r="A4737" s="6">
        <v>48.37</v>
      </c>
      <c r="B4737" s="31" t="s">
        <v>90</v>
      </c>
      <c r="D4737" s="89">
        <v>722810900000</v>
      </c>
      <c r="E4737" s="3">
        <v>0.6</v>
      </c>
      <c r="K4737" s="3">
        <f t="shared" si="1006"/>
        <v>3492</v>
      </c>
      <c r="L4737" s="97" t="str">
        <f>IF(TRIM('Ek.3-A'!F4737)&lt;&gt;"","var","yok")</f>
        <v>yok</v>
      </c>
      <c r="M4737" s="5" t="str">
        <f>IF('Ek.3-A'!F4737="", "", IF(VLOOKUP('Ek.3-A'!F4737, Veriler!D:E, 2, 0)=0, "", VLOOKUP('Ek.3-A'!F4737, Veriler!D:E, 2, 0)))</f>
        <v/>
      </c>
      <c r="N4737" s="5" t="str">
        <f>IF('Ek.3-A'!P4737="", "", 'Ek.3-A'!P4737)</f>
        <v/>
      </c>
      <c r="O4737" s="142">
        <f>'Ek.3-A'!S4737</f>
        <v>0</v>
      </c>
      <c r="P4737" s="143" t="str">
        <f>'Ek.3-A'!L4737</f>
        <v/>
      </c>
      <c r="Q4737" s="24" t="str">
        <f>'Ek.3-A'!M4737</f>
        <v/>
      </c>
      <c r="R4737" s="24">
        <f t="shared" si="1003"/>
        <v>0</v>
      </c>
      <c r="S4737" s="141" t="str">
        <f t="shared" si="1004"/>
        <v>H</v>
      </c>
      <c r="T4737" s="24">
        <f>IF(S4737="E",SUM($R$5:R4737),0)</f>
        <v>0</v>
      </c>
      <c r="U4737" s="143">
        <f t="shared" si="1005"/>
        <v>0</v>
      </c>
    </row>
    <row r="4738" spans="1:41" x14ac:dyDescent="0.25">
      <c r="A4738" s="6">
        <v>48.38</v>
      </c>
      <c r="B4738" s="31" t="s">
        <v>90</v>
      </c>
      <c r="D4738" s="89">
        <v>722620000021</v>
      </c>
      <c r="E4738" s="3">
        <v>0.6</v>
      </c>
      <c r="K4738" s="3">
        <f t="shared" si="1006"/>
        <v>3493</v>
      </c>
      <c r="L4738" s="97" t="str">
        <f>IF(TRIM('Ek.3-A'!F4738)&lt;&gt;"","var","yok")</f>
        <v>yok</v>
      </c>
      <c r="M4738" s="5" t="str">
        <f>IF('Ek.3-A'!F4738="", "", IF(VLOOKUP('Ek.3-A'!F4738, Veriler!D:E, 2, 0)=0, "", VLOOKUP('Ek.3-A'!F4738, Veriler!D:E, 2, 0)))</f>
        <v/>
      </c>
      <c r="N4738" s="5" t="str">
        <f>IF('Ek.3-A'!P4738="", "", 'Ek.3-A'!P4738)</f>
        <v/>
      </c>
      <c r="O4738" s="142">
        <f>'Ek.3-A'!S4738</f>
        <v>0</v>
      </c>
      <c r="P4738" s="143" t="str">
        <f>'Ek.3-A'!L4738</f>
        <v/>
      </c>
      <c r="Q4738" s="24" t="str">
        <f>'Ek.3-A'!M4738</f>
        <v/>
      </c>
      <c r="R4738" s="24">
        <f t="shared" si="1003"/>
        <v>0</v>
      </c>
      <c r="S4738" s="141" t="str">
        <f t="shared" si="1004"/>
        <v>H</v>
      </c>
      <c r="T4738" s="24">
        <f>IF(S4738="E",SUM($R$5:R4738),0)</f>
        <v>0</v>
      </c>
      <c r="U4738" s="143">
        <f t="shared" si="1005"/>
        <v>0</v>
      </c>
    </row>
    <row r="4739" spans="1:41" x14ac:dyDescent="0.25">
      <c r="A4739" s="6">
        <v>48.39</v>
      </c>
      <c r="B4739" s="31" t="s">
        <v>90</v>
      </c>
      <c r="D4739" s="89">
        <v>722810500000</v>
      </c>
      <c r="E4739" s="3">
        <v>0.6</v>
      </c>
      <c r="K4739" s="3">
        <f t="shared" si="1006"/>
        <v>3494</v>
      </c>
      <c r="L4739" s="97" t="str">
        <f>IF(TRIM('Ek.3-A'!F4739)&lt;&gt;"","var","yok")</f>
        <v>yok</v>
      </c>
      <c r="M4739" s="5" t="str">
        <f>IF('Ek.3-A'!F4739="", "", IF(VLOOKUP('Ek.3-A'!F4739, Veriler!D:E, 2, 0)=0, "", VLOOKUP('Ek.3-A'!F4739, Veriler!D:E, 2, 0)))</f>
        <v/>
      </c>
      <c r="N4739" s="5" t="str">
        <f>IF('Ek.3-A'!P4739="", "", 'Ek.3-A'!P4739)</f>
        <v/>
      </c>
      <c r="O4739" s="142">
        <f>'Ek.3-A'!S4739</f>
        <v>0</v>
      </c>
      <c r="P4739" s="143" t="str">
        <f>'Ek.3-A'!L4739</f>
        <v/>
      </c>
      <c r="Q4739" s="24" t="str">
        <f>'Ek.3-A'!M4739</f>
        <v/>
      </c>
      <c r="R4739" s="24">
        <f t="shared" si="1003"/>
        <v>0</v>
      </c>
      <c r="S4739" s="141" t="str">
        <f t="shared" si="1004"/>
        <v>H</v>
      </c>
      <c r="T4739" s="24">
        <f>IF(S4739="E",SUM($R$5:R4739),0)</f>
        <v>0</v>
      </c>
      <c r="U4739" s="143">
        <f t="shared" si="1005"/>
        <v>0</v>
      </c>
    </row>
    <row r="4740" spans="1:41" x14ac:dyDescent="0.25">
      <c r="A4740" s="6">
        <v>48.4</v>
      </c>
      <c r="B4740" s="31" t="s">
        <v>90</v>
      </c>
      <c r="D4740" s="89">
        <v>722710000000</v>
      </c>
      <c r="E4740" s="3">
        <v>0.6</v>
      </c>
      <c r="K4740" s="3">
        <f t="shared" si="1006"/>
        <v>3495</v>
      </c>
      <c r="L4740" s="97" t="str">
        <f>IF(TRIM('Ek.3-A'!F4740)&lt;&gt;"","var","yok")</f>
        <v>yok</v>
      </c>
      <c r="M4740" s="5" t="str">
        <f>IF('Ek.3-A'!F4740="", "", IF(VLOOKUP('Ek.3-A'!F4740, Veriler!D:E, 2, 0)=0, "", VLOOKUP('Ek.3-A'!F4740, Veriler!D:E, 2, 0)))</f>
        <v/>
      </c>
      <c r="N4740" s="5" t="str">
        <f>IF('Ek.3-A'!P4740="", "", 'Ek.3-A'!P4740)</f>
        <v/>
      </c>
      <c r="O4740" s="142">
        <f>'Ek.3-A'!S4740</f>
        <v>0</v>
      </c>
      <c r="P4740" s="143" t="str">
        <f>'Ek.3-A'!L4740</f>
        <v/>
      </c>
      <c r="Q4740" s="24" t="str">
        <f>'Ek.3-A'!M4740</f>
        <v/>
      </c>
      <c r="R4740" s="24">
        <f t="shared" si="1003"/>
        <v>0</v>
      </c>
      <c r="S4740" s="141" t="str">
        <f t="shared" si="1004"/>
        <v>H</v>
      </c>
      <c r="T4740" s="24">
        <f>IF(S4740="E",SUM($R$5:R4740),0)</f>
        <v>0</v>
      </c>
      <c r="U4740" s="143">
        <f t="shared" si="1005"/>
        <v>0</v>
      </c>
    </row>
    <row r="4741" spans="1:41" x14ac:dyDescent="0.25">
      <c r="A4741" s="6">
        <v>48.41</v>
      </c>
      <c r="B4741" s="31" t="s">
        <v>90</v>
      </c>
      <c r="D4741" s="89">
        <v>722530300019</v>
      </c>
      <c r="E4741" s="3">
        <v>0.6</v>
      </c>
      <c r="K4741" s="3">
        <f t="shared" si="1006"/>
        <v>3496</v>
      </c>
      <c r="L4741" s="97" t="str">
        <f>IF(TRIM('Ek.3-A'!F4741)&lt;&gt;"","var","yok")</f>
        <v>yok</v>
      </c>
      <c r="M4741" s="5" t="str">
        <f>IF('Ek.3-A'!F4741="", "", IF(VLOOKUP('Ek.3-A'!F4741, Veriler!D:E, 2, 0)=0, "", VLOOKUP('Ek.3-A'!F4741, Veriler!D:E, 2, 0)))</f>
        <v/>
      </c>
      <c r="N4741" s="5" t="str">
        <f>IF('Ek.3-A'!P4741="", "", 'Ek.3-A'!P4741)</f>
        <v/>
      </c>
      <c r="O4741" s="142">
        <f>'Ek.3-A'!S4741</f>
        <v>0</v>
      </c>
      <c r="P4741" s="143" t="str">
        <f>'Ek.3-A'!L4741</f>
        <v/>
      </c>
      <c r="Q4741" s="24" t="str">
        <f>'Ek.3-A'!M4741</f>
        <v/>
      </c>
      <c r="R4741" s="24">
        <f t="shared" si="1003"/>
        <v>0</v>
      </c>
      <c r="S4741" s="141" t="str">
        <f t="shared" si="1004"/>
        <v>H</v>
      </c>
      <c r="T4741" s="24">
        <f>IF(S4741="E",SUM($R$5:R4741),0)</f>
        <v>0</v>
      </c>
      <c r="U4741" s="143">
        <f t="shared" si="1005"/>
        <v>0</v>
      </c>
    </row>
    <row r="4742" spans="1:41" x14ac:dyDescent="0.25">
      <c r="A4742" s="6">
        <v>48.42</v>
      </c>
      <c r="B4742" s="31" t="s">
        <v>90</v>
      </c>
      <c r="D4742" s="89">
        <v>722540150019</v>
      </c>
      <c r="E4742" s="3">
        <v>0.6</v>
      </c>
      <c r="K4742" s="3">
        <f t="shared" si="1006"/>
        <v>3497</v>
      </c>
      <c r="L4742" s="97" t="str">
        <f>IF(TRIM('Ek.3-A'!F4742)&lt;&gt;"","var","yok")</f>
        <v>yok</v>
      </c>
      <c r="M4742" s="5" t="str">
        <f>IF('Ek.3-A'!F4742="", "", IF(VLOOKUP('Ek.3-A'!F4742, Veriler!D:E, 2, 0)=0, "", VLOOKUP('Ek.3-A'!F4742, Veriler!D:E, 2, 0)))</f>
        <v/>
      </c>
      <c r="N4742" s="5" t="str">
        <f>IF('Ek.3-A'!P4742="", "", 'Ek.3-A'!P4742)</f>
        <v/>
      </c>
      <c r="O4742" s="142">
        <f>'Ek.3-A'!S4742</f>
        <v>0</v>
      </c>
      <c r="P4742" s="143" t="str">
        <f>'Ek.3-A'!L4742</f>
        <v/>
      </c>
      <c r="Q4742" s="24" t="str">
        <f>'Ek.3-A'!M4742</f>
        <v/>
      </c>
      <c r="R4742" s="24">
        <f t="shared" si="1003"/>
        <v>0</v>
      </c>
      <c r="S4742" s="141" t="str">
        <f t="shared" si="1004"/>
        <v>H</v>
      </c>
      <c r="T4742" s="24">
        <f>IF(S4742="E",SUM($R$5:R4742),0)</f>
        <v>0</v>
      </c>
      <c r="U4742" s="143">
        <f t="shared" si="1005"/>
        <v>0</v>
      </c>
    </row>
    <row r="4743" spans="1:41" x14ac:dyDescent="0.25">
      <c r="A4743" s="6">
        <v>48.43</v>
      </c>
      <c r="B4743" s="31" t="s">
        <v>90</v>
      </c>
      <c r="D4743" s="89">
        <v>722540150011</v>
      </c>
      <c r="E4743" s="3">
        <v>0.6</v>
      </c>
      <c r="K4743" s="3">
        <f t="shared" si="1006"/>
        <v>3498</v>
      </c>
      <c r="L4743" s="97" t="str">
        <f>IF(TRIM('Ek.3-A'!F4743)&lt;&gt;"","var","yok")</f>
        <v>yok</v>
      </c>
      <c r="M4743" s="5" t="str">
        <f>IF('Ek.3-A'!F4743="", "", IF(VLOOKUP('Ek.3-A'!F4743, Veriler!D:E, 2, 0)=0, "", VLOOKUP('Ek.3-A'!F4743, Veriler!D:E, 2, 0)))</f>
        <v/>
      </c>
      <c r="N4743" s="5" t="str">
        <f>IF('Ek.3-A'!P4743="", "", 'Ek.3-A'!P4743)</f>
        <v/>
      </c>
      <c r="O4743" s="142">
        <f>'Ek.3-A'!S4743</f>
        <v>0</v>
      </c>
      <c r="P4743" s="143" t="str">
        <f>'Ek.3-A'!L4743</f>
        <v/>
      </c>
      <c r="Q4743" s="24" t="str">
        <f>'Ek.3-A'!M4743</f>
        <v/>
      </c>
      <c r="R4743" s="24">
        <f t="shared" si="1003"/>
        <v>0</v>
      </c>
      <c r="S4743" s="141" t="str">
        <f t="shared" si="1004"/>
        <v>H</v>
      </c>
      <c r="T4743" s="24">
        <f>IF(S4743="E",SUM($R$5:R4743),0)</f>
        <v>0</v>
      </c>
      <c r="U4743" s="143">
        <f t="shared" si="1005"/>
        <v>0</v>
      </c>
    </row>
    <row r="4744" spans="1:41" x14ac:dyDescent="0.25">
      <c r="A4744" s="6">
        <v>48.44</v>
      </c>
      <c r="B4744" s="31" t="s">
        <v>90</v>
      </c>
      <c r="D4744" s="89">
        <v>722550200039</v>
      </c>
      <c r="E4744" s="3">
        <v>0.6</v>
      </c>
      <c r="K4744" s="3">
        <f t="shared" si="1006"/>
        <v>3499</v>
      </c>
      <c r="L4744" s="97" t="str">
        <f>IF(TRIM('Ek.3-A'!F4744)&lt;&gt;"","var","yok")</f>
        <v>yok</v>
      </c>
      <c r="M4744" s="5" t="str">
        <f>IF('Ek.3-A'!F4744="", "", IF(VLOOKUP('Ek.3-A'!F4744, Veriler!D:E, 2, 0)=0, "", VLOOKUP('Ek.3-A'!F4744, Veriler!D:E, 2, 0)))</f>
        <v/>
      </c>
      <c r="N4744" s="5" t="str">
        <f>IF('Ek.3-A'!P4744="", "", 'Ek.3-A'!P4744)</f>
        <v/>
      </c>
      <c r="O4744" s="142">
        <f>'Ek.3-A'!S4744</f>
        <v>0</v>
      </c>
      <c r="P4744" s="143" t="str">
        <f>'Ek.3-A'!L4744</f>
        <v/>
      </c>
      <c r="Q4744" s="24" t="str">
        <f>'Ek.3-A'!M4744</f>
        <v/>
      </c>
      <c r="R4744" s="24">
        <f t="shared" si="1003"/>
        <v>0</v>
      </c>
      <c r="S4744" s="141" t="str">
        <f t="shared" si="1004"/>
        <v>H</v>
      </c>
      <c r="T4744" s="24">
        <f>IF(S4744="E",SUM($R$5:R4744),0)</f>
        <v>0</v>
      </c>
      <c r="U4744" s="143">
        <f t="shared" si="1005"/>
        <v>0</v>
      </c>
    </row>
    <row r="4745" spans="1:41" x14ac:dyDescent="0.25">
      <c r="A4745" s="6">
        <v>48.45</v>
      </c>
      <c r="B4745" s="31" t="s">
        <v>90</v>
      </c>
      <c r="D4745" s="89">
        <v>722550200031</v>
      </c>
      <c r="E4745" s="3">
        <v>0.6</v>
      </c>
      <c r="K4745" s="3">
        <f t="shared" si="1006"/>
        <v>3500</v>
      </c>
      <c r="L4745" s="97" t="str">
        <f>IF(TRIM('Ek.3-A'!F4745)&lt;&gt;"","var","yok")</f>
        <v>yok</v>
      </c>
      <c r="M4745" s="5" t="str">
        <f>IF('Ek.3-A'!F4745="", "", IF(VLOOKUP('Ek.3-A'!F4745, Veriler!D:E, 2, 0)=0, "", VLOOKUP('Ek.3-A'!F4745, Veriler!D:E, 2, 0)))</f>
        <v/>
      </c>
      <c r="N4745" s="5" t="str">
        <f>IF('Ek.3-A'!P4745="", "", 'Ek.3-A'!P4745)</f>
        <v/>
      </c>
      <c r="O4745" s="142">
        <f>'Ek.3-A'!S4745</f>
        <v>0</v>
      </c>
      <c r="P4745" s="143" t="str">
        <f>'Ek.3-A'!L4745</f>
        <v/>
      </c>
      <c r="Q4745" s="24" t="str">
        <f>'Ek.3-A'!M4745</f>
        <v/>
      </c>
      <c r="R4745" s="24">
        <f t="shared" si="1003"/>
        <v>0</v>
      </c>
      <c r="S4745" s="141" t="str">
        <f t="shared" si="1004"/>
        <v>H</v>
      </c>
      <c r="T4745" s="24">
        <f>IF(S4745="E",SUM($R$5:R4745),0)</f>
        <v>0</v>
      </c>
      <c r="U4745" s="143">
        <f t="shared" si="1005"/>
        <v>0</v>
      </c>
    </row>
    <row r="4746" spans="1:41" x14ac:dyDescent="0.25">
      <c r="A4746" s="6">
        <v>48.46</v>
      </c>
      <c r="B4746" s="31" t="s">
        <v>90</v>
      </c>
      <c r="D4746" s="89">
        <v>722620000011</v>
      </c>
      <c r="E4746" s="3">
        <v>0.6</v>
      </c>
      <c r="T4746" s="24"/>
      <c r="U4746" s="25"/>
      <c r="AO4746" s="140">
        <f>'Ek.3-A'!L4746</f>
        <v>0</v>
      </c>
    </row>
    <row r="4747" spans="1:41" x14ac:dyDescent="0.25">
      <c r="A4747" s="6">
        <v>48.47</v>
      </c>
      <c r="B4747" s="31" t="s">
        <v>90</v>
      </c>
      <c r="D4747" s="89">
        <v>722620000012</v>
      </c>
      <c r="E4747" s="3">
        <v>0.6</v>
      </c>
      <c r="T4747" s="24"/>
      <c r="U4747" s="25"/>
    </row>
    <row r="4748" spans="1:41" x14ac:dyDescent="0.25">
      <c r="A4748" s="6">
        <v>48.48</v>
      </c>
      <c r="B4748" s="31" t="s">
        <v>90</v>
      </c>
      <c r="D4748" s="89">
        <v>271019670041</v>
      </c>
      <c r="E4748" s="3">
        <v>0.6</v>
      </c>
      <c r="T4748" s="24"/>
      <c r="U4748" s="25"/>
    </row>
    <row r="4749" spans="1:41" x14ac:dyDescent="0.25">
      <c r="A4749" s="6">
        <v>48.49</v>
      </c>
      <c r="B4749" s="31" t="s">
        <v>90</v>
      </c>
      <c r="D4749" s="89">
        <v>510720910000</v>
      </c>
      <c r="E4749" s="3">
        <v>0.6</v>
      </c>
      <c r="T4749" s="24"/>
      <c r="U4749" s="25"/>
    </row>
    <row r="4750" spans="1:41" x14ac:dyDescent="0.25">
      <c r="A4750" s="6">
        <v>48.5</v>
      </c>
      <c r="B4750" s="31" t="s">
        <v>90</v>
      </c>
      <c r="D4750" s="89">
        <v>510720510000</v>
      </c>
      <c r="E4750" s="3">
        <v>0.6</v>
      </c>
      <c r="T4750" s="24"/>
      <c r="U4750" s="25"/>
    </row>
    <row r="4751" spans="1:41" x14ac:dyDescent="0.25">
      <c r="A4751" s="6">
        <v>48.51</v>
      </c>
      <c r="B4751" s="31" t="s">
        <v>90</v>
      </c>
      <c r="D4751" s="89">
        <v>510720100000</v>
      </c>
      <c r="E4751" s="3">
        <v>0.6</v>
      </c>
      <c r="T4751" s="24"/>
      <c r="U4751" s="25"/>
    </row>
    <row r="4752" spans="1:41" x14ac:dyDescent="0.25">
      <c r="A4752" s="6">
        <v>48.52</v>
      </c>
      <c r="B4752" s="31" t="s">
        <v>90</v>
      </c>
      <c r="D4752" s="89">
        <v>510710100000</v>
      </c>
      <c r="E4752" s="3">
        <v>0.6</v>
      </c>
      <c r="T4752" s="24"/>
      <c r="U4752" s="25"/>
    </row>
    <row r="4753" spans="1:21" x14ac:dyDescent="0.25">
      <c r="A4753" s="6">
        <v>48.53</v>
      </c>
      <c r="B4753" s="31" t="s">
        <v>90</v>
      </c>
      <c r="D4753" s="89">
        <v>510720990000</v>
      </c>
      <c r="E4753" s="3">
        <v>0.6</v>
      </c>
      <c r="T4753" s="24"/>
      <c r="U4753" s="25"/>
    </row>
    <row r="4754" spans="1:21" x14ac:dyDescent="0.25">
      <c r="A4754" s="6">
        <v>48.54</v>
      </c>
      <c r="B4754" s="31" t="s">
        <v>90</v>
      </c>
      <c r="D4754" s="89">
        <v>510720590000</v>
      </c>
      <c r="E4754" s="3">
        <v>0.6</v>
      </c>
      <c r="T4754" s="24"/>
      <c r="U4754" s="25"/>
    </row>
    <row r="4755" spans="1:21" x14ac:dyDescent="0.25">
      <c r="A4755" s="6">
        <v>48.55</v>
      </c>
      <c r="B4755" s="31" t="s">
        <v>90</v>
      </c>
      <c r="D4755" s="89">
        <v>510720300000</v>
      </c>
      <c r="E4755" s="3">
        <v>0.6</v>
      </c>
      <c r="K4755" s="3">
        <f>K4745+1</f>
        <v>3501</v>
      </c>
      <c r="L4755" s="97" t="str">
        <f>IF(TRIM('Ek.3-A'!F4755)&lt;&gt;"","var","yok")</f>
        <v>yok</v>
      </c>
      <c r="M4755" s="5" t="str">
        <f>IF('Ek.3-A'!F4755="", "", IF(VLOOKUP('Ek.3-A'!F4755, Veriler!D:E, 2, 0)=0, "", VLOOKUP('Ek.3-A'!F4755, Veriler!D:E, 2, 0)))</f>
        <v/>
      </c>
      <c r="N4755" s="5" t="str">
        <f>IF('Ek.3-A'!P4755="", "", 'Ek.3-A'!P4755)</f>
        <v/>
      </c>
      <c r="O4755" s="142">
        <f>'Ek.3-A'!S4755</f>
        <v>0</v>
      </c>
      <c r="P4755" s="143" t="str">
        <f>'Ek.3-A'!L4755</f>
        <v/>
      </c>
      <c r="Q4755" s="24" t="str">
        <f>'Ek.3-A'!M4755</f>
        <v/>
      </c>
      <c r="R4755" s="24">
        <f t="shared" ref="R4755:R4768" si="1007">IF(L4755="var",0,IF(Q4755&lt;=0.005,Q4755,0))</f>
        <v>0</v>
      </c>
      <c r="S4755" s="141" t="str">
        <f t="shared" ref="S4755:S4768" si="1008">IF(Q4755&lt;=0.005,"E","H")</f>
        <v>H</v>
      </c>
      <c r="T4755" s="24">
        <f>IF(S4755="E",SUM($R$5:R4755),0)</f>
        <v>0</v>
      </c>
      <c r="U4755" s="143">
        <f t="shared" ref="U4755:U4768" si="1009">IF(T4755&lt;=0.1, O4755, IF(R4755&gt;$G$2, R4755*O4755, $G$2*O4755))</f>
        <v>0</v>
      </c>
    </row>
    <row r="4756" spans="1:21" x14ac:dyDescent="0.25">
      <c r="A4756" s="6">
        <v>48.56</v>
      </c>
      <c r="B4756" s="31" t="s">
        <v>90</v>
      </c>
      <c r="D4756" s="89">
        <v>510710900000</v>
      </c>
      <c r="E4756" s="3">
        <v>0.6</v>
      </c>
      <c r="K4756" s="3">
        <f t="shared" ref="K4756:K4768" si="1010">K4755+1</f>
        <v>3502</v>
      </c>
      <c r="L4756" s="97" t="str">
        <f>IF(TRIM('Ek.3-A'!F4756)&lt;&gt;"","var","yok")</f>
        <v>yok</v>
      </c>
      <c r="M4756" s="5" t="str">
        <f>IF('Ek.3-A'!F4756="", "", IF(VLOOKUP('Ek.3-A'!F4756, Veriler!D:E, 2, 0)=0, "", VLOOKUP('Ek.3-A'!F4756, Veriler!D:E, 2, 0)))</f>
        <v/>
      </c>
      <c r="N4756" s="5" t="str">
        <f>IF('Ek.3-A'!P4756="", "", 'Ek.3-A'!P4756)</f>
        <v/>
      </c>
      <c r="O4756" s="142">
        <f>'Ek.3-A'!S4756</f>
        <v>0</v>
      </c>
      <c r="P4756" s="143" t="str">
        <f>'Ek.3-A'!L4756</f>
        <v/>
      </c>
      <c r="Q4756" s="24" t="str">
        <f>'Ek.3-A'!M4756</f>
        <v/>
      </c>
      <c r="R4756" s="24">
        <f t="shared" si="1007"/>
        <v>0</v>
      </c>
      <c r="S4756" s="141" t="str">
        <f t="shared" si="1008"/>
        <v>H</v>
      </c>
      <c r="T4756" s="24">
        <f>IF(S4756="E",SUM($R$5:R4756),0)</f>
        <v>0</v>
      </c>
      <c r="U4756" s="143">
        <f t="shared" si="1009"/>
        <v>0</v>
      </c>
    </row>
    <row r="4757" spans="1:21" x14ac:dyDescent="0.25">
      <c r="A4757" s="6">
        <v>48.57</v>
      </c>
      <c r="B4757" s="31" t="s">
        <v>90</v>
      </c>
      <c r="D4757" s="89">
        <v>510521000000</v>
      </c>
      <c r="E4757" s="3">
        <v>0.6</v>
      </c>
      <c r="K4757" s="3">
        <f t="shared" si="1010"/>
        <v>3503</v>
      </c>
      <c r="L4757" s="97" t="str">
        <f>IF(TRIM('Ek.3-A'!F4757)&lt;&gt;"","var","yok")</f>
        <v>yok</v>
      </c>
      <c r="M4757" s="5" t="str">
        <f>IF('Ek.3-A'!F4757="", "", IF(VLOOKUP('Ek.3-A'!F4757, Veriler!D:E, 2, 0)=0, "", VLOOKUP('Ek.3-A'!F4757, Veriler!D:E, 2, 0)))</f>
        <v/>
      </c>
      <c r="N4757" s="5" t="str">
        <f>IF('Ek.3-A'!P4757="", "", 'Ek.3-A'!P4757)</f>
        <v/>
      </c>
      <c r="O4757" s="142">
        <f>'Ek.3-A'!S4757</f>
        <v>0</v>
      </c>
      <c r="P4757" s="143" t="str">
        <f>'Ek.3-A'!L4757</f>
        <v/>
      </c>
      <c r="Q4757" s="24" t="str">
        <f>'Ek.3-A'!M4757</f>
        <v/>
      </c>
      <c r="R4757" s="24">
        <f t="shared" si="1007"/>
        <v>0</v>
      </c>
      <c r="S4757" s="141" t="str">
        <f t="shared" si="1008"/>
        <v>H</v>
      </c>
      <c r="T4757" s="24">
        <f>IF(S4757="E",SUM($R$5:R4757),0)</f>
        <v>0</v>
      </c>
      <c r="U4757" s="143">
        <f t="shared" si="1009"/>
        <v>0</v>
      </c>
    </row>
    <row r="4758" spans="1:21" x14ac:dyDescent="0.25">
      <c r="A4758" s="6">
        <v>48.58</v>
      </c>
      <c r="B4758" s="31" t="s">
        <v>90</v>
      </c>
      <c r="D4758" s="89">
        <v>510310100000</v>
      </c>
      <c r="E4758" s="3">
        <v>0.6</v>
      </c>
      <c r="K4758" s="3">
        <f t="shared" si="1010"/>
        <v>3504</v>
      </c>
      <c r="L4758" s="97" t="str">
        <f>IF(TRIM('Ek.3-A'!F4758)&lt;&gt;"","var","yok")</f>
        <v>yok</v>
      </c>
      <c r="M4758" s="5" t="str">
        <f>IF('Ek.3-A'!F4758="", "", IF(VLOOKUP('Ek.3-A'!F4758, Veriler!D:E, 2, 0)=0, "", VLOOKUP('Ek.3-A'!F4758, Veriler!D:E, 2, 0)))</f>
        <v/>
      </c>
      <c r="N4758" s="5" t="str">
        <f>IF('Ek.3-A'!P4758="", "", 'Ek.3-A'!P4758)</f>
        <v/>
      </c>
      <c r="O4758" s="142">
        <f>'Ek.3-A'!S4758</f>
        <v>0</v>
      </c>
      <c r="P4758" s="143" t="str">
        <f>'Ek.3-A'!L4758</f>
        <v/>
      </c>
      <c r="Q4758" s="24" t="str">
        <f>'Ek.3-A'!M4758</f>
        <v/>
      </c>
      <c r="R4758" s="24">
        <f t="shared" si="1007"/>
        <v>0</v>
      </c>
      <c r="S4758" s="141" t="str">
        <f t="shared" si="1008"/>
        <v>H</v>
      </c>
      <c r="T4758" s="24">
        <f>IF(S4758="E",SUM($R$5:R4758),0)</f>
        <v>0</v>
      </c>
      <c r="U4758" s="143">
        <f t="shared" si="1009"/>
        <v>0</v>
      </c>
    </row>
    <row r="4759" spans="1:21" x14ac:dyDescent="0.25">
      <c r="A4759" s="6">
        <v>48.59</v>
      </c>
      <c r="B4759" s="31" t="s">
        <v>90</v>
      </c>
      <c r="D4759" s="89">
        <v>510310900000</v>
      </c>
      <c r="E4759" s="3">
        <v>0.6</v>
      </c>
      <c r="K4759" s="3">
        <f t="shared" si="1010"/>
        <v>3505</v>
      </c>
      <c r="L4759" s="97" t="str">
        <f>IF(TRIM('Ek.3-A'!F4759)&lt;&gt;"","var","yok")</f>
        <v>yok</v>
      </c>
      <c r="M4759" s="5" t="str">
        <f>IF('Ek.3-A'!F4759="", "", IF(VLOOKUP('Ek.3-A'!F4759, Veriler!D:E, 2, 0)=0, "", VLOOKUP('Ek.3-A'!F4759, Veriler!D:E, 2, 0)))</f>
        <v/>
      </c>
      <c r="N4759" s="5" t="str">
        <f>IF('Ek.3-A'!P4759="", "", 'Ek.3-A'!P4759)</f>
        <v/>
      </c>
      <c r="O4759" s="142">
        <f>'Ek.3-A'!S4759</f>
        <v>0</v>
      </c>
      <c r="P4759" s="143" t="str">
        <f>'Ek.3-A'!L4759</f>
        <v/>
      </c>
      <c r="Q4759" s="24" t="str">
        <f>'Ek.3-A'!M4759</f>
        <v/>
      </c>
      <c r="R4759" s="24">
        <f t="shared" si="1007"/>
        <v>0</v>
      </c>
      <c r="S4759" s="141" t="str">
        <f t="shared" si="1008"/>
        <v>H</v>
      </c>
      <c r="T4759" s="24">
        <f>IF(S4759="E",SUM($R$5:R4759),0)</f>
        <v>0</v>
      </c>
      <c r="U4759" s="143">
        <f t="shared" si="1009"/>
        <v>0</v>
      </c>
    </row>
    <row r="4760" spans="1:21" x14ac:dyDescent="0.25">
      <c r="A4760" s="6">
        <v>48.6</v>
      </c>
      <c r="B4760" s="31" t="s">
        <v>90</v>
      </c>
      <c r="D4760" s="89">
        <v>590900901019</v>
      </c>
      <c r="E4760" s="3">
        <v>0.6</v>
      </c>
      <c r="K4760" s="3">
        <f t="shared" si="1010"/>
        <v>3506</v>
      </c>
      <c r="L4760" s="97" t="str">
        <f>IF(TRIM('Ek.3-A'!F4760)&lt;&gt;"","var","yok")</f>
        <v>yok</v>
      </c>
      <c r="M4760" s="5" t="str">
        <f>IF('Ek.3-A'!F4760="", "", IF(VLOOKUP('Ek.3-A'!F4760, Veriler!D:E, 2, 0)=0, "", VLOOKUP('Ek.3-A'!F4760, Veriler!D:E, 2, 0)))</f>
        <v/>
      </c>
      <c r="N4760" s="5" t="str">
        <f>IF('Ek.3-A'!P4760="", "", 'Ek.3-A'!P4760)</f>
        <v/>
      </c>
      <c r="O4760" s="142">
        <f>'Ek.3-A'!S4760</f>
        <v>0</v>
      </c>
      <c r="P4760" s="143" t="str">
        <f>'Ek.3-A'!L4760</f>
        <v/>
      </c>
      <c r="Q4760" s="24" t="str">
        <f>'Ek.3-A'!M4760</f>
        <v/>
      </c>
      <c r="R4760" s="24">
        <f t="shared" si="1007"/>
        <v>0</v>
      </c>
      <c r="S4760" s="141" t="str">
        <f t="shared" si="1008"/>
        <v>H</v>
      </c>
      <c r="T4760" s="24">
        <f>IF(S4760="E",SUM($R$5:R4760),0)</f>
        <v>0</v>
      </c>
      <c r="U4760" s="143">
        <f t="shared" si="1009"/>
        <v>0</v>
      </c>
    </row>
    <row r="4761" spans="1:21" x14ac:dyDescent="0.25">
      <c r="A4761" s="6">
        <v>48.61</v>
      </c>
      <c r="B4761" s="31" t="s">
        <v>90</v>
      </c>
      <c r="D4761" s="89">
        <v>590900901011</v>
      </c>
      <c r="E4761" s="3">
        <v>0.6</v>
      </c>
      <c r="K4761" s="3">
        <f t="shared" si="1010"/>
        <v>3507</v>
      </c>
      <c r="L4761" s="97" t="str">
        <f>IF(TRIM('Ek.3-A'!F4761)&lt;&gt;"","var","yok")</f>
        <v>yok</v>
      </c>
      <c r="M4761" s="5" t="str">
        <f>IF('Ek.3-A'!F4761="", "", IF(VLOOKUP('Ek.3-A'!F4761, Veriler!D:E, 2, 0)=0, "", VLOOKUP('Ek.3-A'!F4761, Veriler!D:E, 2, 0)))</f>
        <v/>
      </c>
      <c r="N4761" s="5" t="str">
        <f>IF('Ek.3-A'!P4761="", "", 'Ek.3-A'!P4761)</f>
        <v/>
      </c>
      <c r="O4761" s="142">
        <f>'Ek.3-A'!S4761</f>
        <v>0</v>
      </c>
      <c r="P4761" s="143" t="str">
        <f>'Ek.3-A'!L4761</f>
        <v/>
      </c>
      <c r="Q4761" s="24" t="str">
        <f>'Ek.3-A'!M4761</f>
        <v/>
      </c>
      <c r="R4761" s="24">
        <f t="shared" si="1007"/>
        <v>0</v>
      </c>
      <c r="S4761" s="141" t="str">
        <f t="shared" si="1008"/>
        <v>H</v>
      </c>
      <c r="T4761" s="24">
        <f>IF(S4761="E",SUM($R$5:R4761),0)</f>
        <v>0</v>
      </c>
      <c r="U4761" s="143">
        <f t="shared" si="1009"/>
        <v>0</v>
      </c>
    </row>
    <row r="4762" spans="1:21" x14ac:dyDescent="0.25">
      <c r="A4762" s="6">
        <v>48.62</v>
      </c>
      <c r="B4762" s="31" t="s">
        <v>90</v>
      </c>
      <c r="D4762" s="89">
        <v>510400000019</v>
      </c>
      <c r="E4762" s="3">
        <v>0.6</v>
      </c>
      <c r="K4762" s="3">
        <f t="shared" si="1010"/>
        <v>3508</v>
      </c>
      <c r="L4762" s="97" t="str">
        <f>IF(TRIM('Ek.3-A'!F4762)&lt;&gt;"","var","yok")</f>
        <v>yok</v>
      </c>
      <c r="M4762" s="5" t="str">
        <f>IF('Ek.3-A'!F4762="", "", IF(VLOOKUP('Ek.3-A'!F4762, Veriler!D:E, 2, 0)=0, "", VLOOKUP('Ek.3-A'!F4762, Veriler!D:E, 2, 0)))</f>
        <v/>
      </c>
      <c r="N4762" s="5" t="str">
        <f>IF('Ek.3-A'!P4762="", "", 'Ek.3-A'!P4762)</f>
        <v/>
      </c>
      <c r="O4762" s="142">
        <f>'Ek.3-A'!S4762</f>
        <v>0</v>
      </c>
      <c r="P4762" s="143" t="str">
        <f>'Ek.3-A'!L4762</f>
        <v/>
      </c>
      <c r="Q4762" s="24" t="str">
        <f>'Ek.3-A'!M4762</f>
        <v/>
      </c>
      <c r="R4762" s="24">
        <f t="shared" si="1007"/>
        <v>0</v>
      </c>
      <c r="S4762" s="141" t="str">
        <f t="shared" si="1008"/>
        <v>H</v>
      </c>
      <c r="T4762" s="24">
        <f>IF(S4762="E",SUM($R$5:R4762),0)</f>
        <v>0</v>
      </c>
      <c r="U4762" s="143">
        <f t="shared" si="1009"/>
        <v>0</v>
      </c>
    </row>
    <row r="4763" spans="1:21" x14ac:dyDescent="0.25">
      <c r="A4763" s="6">
        <v>48.63</v>
      </c>
      <c r="B4763" s="31" t="s">
        <v>90</v>
      </c>
      <c r="D4763" s="89">
        <v>481149009000</v>
      </c>
      <c r="E4763" s="3">
        <v>0.6</v>
      </c>
      <c r="K4763" s="3">
        <f t="shared" si="1010"/>
        <v>3509</v>
      </c>
      <c r="L4763" s="97" t="str">
        <f>IF(TRIM('Ek.3-A'!F4763)&lt;&gt;"","var","yok")</f>
        <v>yok</v>
      </c>
      <c r="M4763" s="5" t="str">
        <f>IF('Ek.3-A'!F4763="", "", IF(VLOOKUP('Ek.3-A'!F4763, Veriler!D:E, 2, 0)=0, "", VLOOKUP('Ek.3-A'!F4763, Veriler!D:E, 2, 0)))</f>
        <v/>
      </c>
      <c r="N4763" s="5" t="str">
        <f>IF('Ek.3-A'!P4763="", "", 'Ek.3-A'!P4763)</f>
        <v/>
      </c>
      <c r="O4763" s="142">
        <f>'Ek.3-A'!S4763</f>
        <v>0</v>
      </c>
      <c r="P4763" s="143" t="str">
        <f>'Ek.3-A'!L4763</f>
        <v/>
      </c>
      <c r="Q4763" s="24" t="str">
        <f>'Ek.3-A'!M4763</f>
        <v/>
      </c>
      <c r="R4763" s="24">
        <f t="shared" si="1007"/>
        <v>0</v>
      </c>
      <c r="S4763" s="141" t="str">
        <f t="shared" si="1008"/>
        <v>H</v>
      </c>
      <c r="T4763" s="24">
        <f>IF(S4763="E",SUM($R$5:R4763),0)</f>
        <v>0</v>
      </c>
      <c r="U4763" s="143">
        <f t="shared" si="1009"/>
        <v>0</v>
      </c>
    </row>
    <row r="4764" spans="1:21" x14ac:dyDescent="0.25">
      <c r="A4764" s="6">
        <v>48.64</v>
      </c>
      <c r="B4764" s="31" t="s">
        <v>90</v>
      </c>
      <c r="D4764" s="89">
        <v>481149001000</v>
      </c>
      <c r="E4764" s="3">
        <v>0.6</v>
      </c>
      <c r="K4764" s="3">
        <f t="shared" si="1010"/>
        <v>3510</v>
      </c>
      <c r="L4764" s="97" t="str">
        <f>IF(TRIM('Ek.3-A'!F4764)&lt;&gt;"","var","yok")</f>
        <v>yok</v>
      </c>
      <c r="M4764" s="5" t="str">
        <f>IF('Ek.3-A'!F4764="", "", IF(VLOOKUP('Ek.3-A'!F4764, Veriler!D:E, 2, 0)=0, "", VLOOKUP('Ek.3-A'!F4764, Veriler!D:E, 2, 0)))</f>
        <v/>
      </c>
      <c r="N4764" s="5" t="str">
        <f>IF('Ek.3-A'!P4764="", "", 'Ek.3-A'!P4764)</f>
        <v/>
      </c>
      <c r="O4764" s="142">
        <f>'Ek.3-A'!S4764</f>
        <v>0</v>
      </c>
      <c r="P4764" s="143" t="str">
        <f>'Ek.3-A'!L4764</f>
        <v/>
      </c>
      <c r="Q4764" s="24" t="str">
        <f>'Ek.3-A'!M4764</f>
        <v/>
      </c>
      <c r="R4764" s="24">
        <f t="shared" si="1007"/>
        <v>0</v>
      </c>
      <c r="S4764" s="141" t="str">
        <f t="shared" si="1008"/>
        <v>H</v>
      </c>
      <c r="T4764" s="24">
        <f>IF(S4764="E",SUM($R$5:R4764),0)</f>
        <v>0</v>
      </c>
      <c r="U4764" s="143">
        <f t="shared" si="1009"/>
        <v>0</v>
      </c>
    </row>
    <row r="4765" spans="1:21" x14ac:dyDescent="0.25">
      <c r="A4765" s="6">
        <v>48.65</v>
      </c>
      <c r="B4765" s="31" t="s">
        <v>90</v>
      </c>
      <c r="D4765" s="89">
        <v>820840000000</v>
      </c>
      <c r="E4765" s="3">
        <v>0.6</v>
      </c>
      <c r="K4765" s="3">
        <f t="shared" si="1010"/>
        <v>3511</v>
      </c>
      <c r="L4765" s="97" t="str">
        <f>IF(TRIM('Ek.3-A'!F4765)&lt;&gt;"","var","yok")</f>
        <v>yok</v>
      </c>
      <c r="M4765" s="5" t="str">
        <f>IF('Ek.3-A'!F4765="", "", IF(VLOOKUP('Ek.3-A'!F4765, Veriler!D:E, 2, 0)=0, "", VLOOKUP('Ek.3-A'!F4765, Veriler!D:E, 2, 0)))</f>
        <v/>
      </c>
      <c r="N4765" s="5" t="str">
        <f>IF('Ek.3-A'!P4765="", "", 'Ek.3-A'!P4765)</f>
        <v/>
      </c>
      <c r="O4765" s="142">
        <f>'Ek.3-A'!S4765</f>
        <v>0</v>
      </c>
      <c r="P4765" s="143" t="str">
        <f>'Ek.3-A'!L4765</f>
        <v/>
      </c>
      <c r="Q4765" s="24" t="str">
        <f>'Ek.3-A'!M4765</f>
        <v/>
      </c>
      <c r="R4765" s="24">
        <f t="shared" si="1007"/>
        <v>0</v>
      </c>
      <c r="S4765" s="141" t="str">
        <f t="shared" si="1008"/>
        <v>H</v>
      </c>
      <c r="T4765" s="24">
        <f>IF(S4765="E",SUM($R$5:R4765),0)</f>
        <v>0</v>
      </c>
      <c r="U4765" s="143">
        <f t="shared" si="1009"/>
        <v>0</v>
      </c>
    </row>
    <row r="4766" spans="1:21" x14ac:dyDescent="0.25">
      <c r="A4766" s="6">
        <v>48.66</v>
      </c>
      <c r="B4766" s="31" t="s">
        <v>90</v>
      </c>
      <c r="D4766" s="89">
        <v>261510000000</v>
      </c>
      <c r="E4766" s="3">
        <v>0.6</v>
      </c>
      <c r="K4766" s="3">
        <f t="shared" si="1010"/>
        <v>3512</v>
      </c>
      <c r="L4766" s="97" t="str">
        <f>IF(TRIM('Ek.3-A'!F4766)&lt;&gt;"","var","yok")</f>
        <v>yok</v>
      </c>
      <c r="M4766" s="5" t="str">
        <f>IF('Ek.3-A'!F4766="", "", IF(VLOOKUP('Ek.3-A'!F4766, Veriler!D:E, 2, 0)=0, "", VLOOKUP('Ek.3-A'!F4766, Veriler!D:E, 2, 0)))</f>
        <v/>
      </c>
      <c r="N4766" s="5" t="str">
        <f>IF('Ek.3-A'!P4766="", "", 'Ek.3-A'!P4766)</f>
        <v/>
      </c>
      <c r="O4766" s="142">
        <f>'Ek.3-A'!S4766</f>
        <v>0</v>
      </c>
      <c r="P4766" s="143" t="str">
        <f>'Ek.3-A'!L4766</f>
        <v/>
      </c>
      <c r="Q4766" s="24" t="str">
        <f>'Ek.3-A'!M4766</f>
        <v/>
      </c>
      <c r="R4766" s="24">
        <f t="shared" si="1007"/>
        <v>0</v>
      </c>
      <c r="S4766" s="141" t="str">
        <f t="shared" si="1008"/>
        <v>H</v>
      </c>
      <c r="T4766" s="24">
        <f>IF(S4766="E",SUM($R$5:R4766),0)</f>
        <v>0</v>
      </c>
      <c r="U4766" s="143">
        <f t="shared" si="1009"/>
        <v>0</v>
      </c>
    </row>
    <row r="4767" spans="1:21" x14ac:dyDescent="0.25">
      <c r="A4767" s="6">
        <v>48.67</v>
      </c>
      <c r="B4767" s="31" t="s">
        <v>90</v>
      </c>
      <c r="D4767" s="89">
        <v>282560000012</v>
      </c>
      <c r="E4767" s="3">
        <v>0.6</v>
      </c>
      <c r="K4767" s="3">
        <f t="shared" si="1010"/>
        <v>3513</v>
      </c>
      <c r="L4767" s="97" t="str">
        <f>IF(TRIM('Ek.3-A'!F4767)&lt;&gt;"","var","yok")</f>
        <v>yok</v>
      </c>
      <c r="M4767" s="5" t="str">
        <f>IF('Ek.3-A'!F4767="", "", IF(VLOOKUP('Ek.3-A'!F4767, Veriler!D:E, 2, 0)=0, "", VLOOKUP('Ek.3-A'!F4767, Veriler!D:E, 2, 0)))</f>
        <v/>
      </c>
      <c r="N4767" s="5" t="str">
        <f>IF('Ek.3-A'!P4767="", "", 'Ek.3-A'!P4767)</f>
        <v/>
      </c>
      <c r="O4767" s="142">
        <f>'Ek.3-A'!S4767</f>
        <v>0</v>
      </c>
      <c r="P4767" s="143" t="str">
        <f>'Ek.3-A'!L4767</f>
        <v/>
      </c>
      <c r="Q4767" s="24" t="str">
        <f>'Ek.3-A'!M4767</f>
        <v/>
      </c>
      <c r="R4767" s="24">
        <f t="shared" si="1007"/>
        <v>0</v>
      </c>
      <c r="S4767" s="141" t="str">
        <f t="shared" si="1008"/>
        <v>H</v>
      </c>
      <c r="T4767" s="24">
        <f>IF(S4767="E",SUM($R$5:R4767),0)</f>
        <v>0</v>
      </c>
      <c r="U4767" s="143">
        <f t="shared" si="1009"/>
        <v>0</v>
      </c>
    </row>
    <row r="4768" spans="1:21" x14ac:dyDescent="0.25">
      <c r="A4768" s="6">
        <v>48.68</v>
      </c>
      <c r="B4768" s="31" t="s">
        <v>90</v>
      </c>
      <c r="D4768" s="89">
        <v>293379000013</v>
      </c>
      <c r="E4768" s="3">
        <v>0.6</v>
      </c>
      <c r="K4768" s="3">
        <f t="shared" si="1010"/>
        <v>3514</v>
      </c>
      <c r="L4768" s="97" t="str">
        <f>IF(TRIM('Ek.3-A'!F4768)&lt;&gt;"","var","yok")</f>
        <v>yok</v>
      </c>
      <c r="M4768" s="5" t="str">
        <f>IF('Ek.3-A'!F4768="", "", IF(VLOOKUP('Ek.3-A'!F4768, Veriler!D:E, 2, 0)=0, "", VLOOKUP('Ek.3-A'!F4768, Veriler!D:E, 2, 0)))</f>
        <v/>
      </c>
      <c r="N4768" s="5" t="str">
        <f>IF('Ek.3-A'!P4768="", "", 'Ek.3-A'!P4768)</f>
        <v/>
      </c>
      <c r="O4768" s="142">
        <f>'Ek.3-A'!S4768</f>
        <v>0</v>
      </c>
      <c r="P4768" s="143" t="str">
        <f>'Ek.3-A'!L4768</f>
        <v/>
      </c>
      <c r="Q4768" s="24" t="str">
        <f>'Ek.3-A'!M4768</f>
        <v/>
      </c>
      <c r="R4768" s="24">
        <f t="shared" si="1007"/>
        <v>0</v>
      </c>
      <c r="S4768" s="141" t="str">
        <f t="shared" si="1008"/>
        <v>H</v>
      </c>
      <c r="T4768" s="24">
        <f>IF(S4768="E",SUM($R$5:R4768),0)</f>
        <v>0</v>
      </c>
      <c r="U4768" s="143">
        <f t="shared" si="1009"/>
        <v>0</v>
      </c>
    </row>
    <row r="4769" spans="1:41" x14ac:dyDescent="0.25">
      <c r="A4769" s="6">
        <v>48.69</v>
      </c>
      <c r="B4769" s="31" t="s">
        <v>90</v>
      </c>
      <c r="D4769" s="89">
        <v>710391000013</v>
      </c>
      <c r="E4769" s="3">
        <v>0.6</v>
      </c>
      <c r="L4769" s="97"/>
      <c r="M4769" s="5"/>
      <c r="N4769" s="5"/>
      <c r="O4769" s="5"/>
      <c r="Q4769" s="23"/>
      <c r="T4769" s="24"/>
      <c r="U4769" s="25"/>
    </row>
    <row r="4770" spans="1:41" x14ac:dyDescent="0.25">
      <c r="A4770" s="6">
        <v>48.7</v>
      </c>
      <c r="B4770" s="31" t="s">
        <v>90</v>
      </c>
      <c r="D4770" s="89">
        <v>710310000012</v>
      </c>
      <c r="E4770" s="3">
        <v>0.6</v>
      </c>
      <c r="K4770" s="3">
        <f>K4768+1</f>
        <v>3515</v>
      </c>
      <c r="L4770" s="97" t="str">
        <f>IF(TRIM('Ek.3-A'!F4770)&lt;&gt;"","var","yok")</f>
        <v>yok</v>
      </c>
      <c r="M4770" s="5" t="str">
        <f>IF('Ek.3-A'!F4770="", "", IF(VLOOKUP('Ek.3-A'!F4770, Veriler!D:E, 2, 0)=0, "", VLOOKUP('Ek.3-A'!F4770, Veriler!D:E, 2, 0)))</f>
        <v/>
      </c>
      <c r="N4770" s="5" t="str">
        <f>IF('Ek.3-A'!P4770="", "", 'Ek.3-A'!P4770)</f>
        <v/>
      </c>
      <c r="O4770" s="142">
        <f>'Ek.3-A'!S4770</f>
        <v>0</v>
      </c>
      <c r="P4770" s="143" t="str">
        <f>'Ek.3-A'!L4770</f>
        <v/>
      </c>
      <c r="Q4770" s="24" t="str">
        <f>'Ek.3-A'!M4770</f>
        <v/>
      </c>
      <c r="R4770" s="24">
        <f t="shared" ref="R4770:R4783" si="1011">IF(L4770="var",0,IF(Q4770&lt;=0.005,Q4770,0))</f>
        <v>0</v>
      </c>
      <c r="S4770" s="141" t="str">
        <f t="shared" ref="S4770:S4783" si="1012">IF(Q4770&lt;=0.005,"E","H")</f>
        <v>H</v>
      </c>
      <c r="T4770" s="24">
        <f>IF(S4770="E",SUM($R$5:R4770),0)</f>
        <v>0</v>
      </c>
      <c r="U4770" s="143">
        <f t="shared" ref="U4770:U4783" si="1013">IF(T4770&lt;=0.1, O4770, IF(R4770&gt;$G$2, R4770*O4770, $G$2*O4770))</f>
        <v>0</v>
      </c>
    </row>
    <row r="4771" spans="1:41" x14ac:dyDescent="0.25">
      <c r="A4771" s="6">
        <v>48.71</v>
      </c>
      <c r="B4771" s="31" t="s">
        <v>90</v>
      </c>
      <c r="K4771" s="3">
        <f t="shared" ref="K4771:K4783" si="1014">K4770+1</f>
        <v>3516</v>
      </c>
      <c r="L4771" s="97" t="str">
        <f>IF(TRIM('Ek.3-A'!F4771)&lt;&gt;"","var","yok")</f>
        <v>yok</v>
      </c>
      <c r="M4771" s="5" t="str">
        <f>IF('Ek.3-A'!F4771="", "", IF(VLOOKUP('Ek.3-A'!F4771, Veriler!D:E, 2, 0)=0, "", VLOOKUP('Ek.3-A'!F4771, Veriler!D:E, 2, 0)))</f>
        <v/>
      </c>
      <c r="N4771" s="5" t="str">
        <f>IF('Ek.3-A'!P4771="", "", 'Ek.3-A'!P4771)</f>
        <v/>
      </c>
      <c r="O4771" s="142">
        <f>'Ek.3-A'!S4771</f>
        <v>0</v>
      </c>
      <c r="P4771" s="143" t="str">
        <f>'Ek.3-A'!L4771</f>
        <v/>
      </c>
      <c r="Q4771" s="24" t="str">
        <f>'Ek.3-A'!M4771</f>
        <v/>
      </c>
      <c r="R4771" s="24">
        <f t="shared" si="1011"/>
        <v>0</v>
      </c>
      <c r="S4771" s="141" t="str">
        <f t="shared" si="1012"/>
        <v>H</v>
      </c>
      <c r="T4771" s="24">
        <f>IF(S4771="E",SUM($R$5:R4771),0)</f>
        <v>0</v>
      </c>
      <c r="U4771" s="143">
        <f t="shared" si="1013"/>
        <v>0</v>
      </c>
    </row>
    <row r="4772" spans="1:41" x14ac:dyDescent="0.25">
      <c r="A4772" s="6">
        <v>48.72</v>
      </c>
      <c r="B4772" s="31" t="s">
        <v>90</v>
      </c>
      <c r="K4772" s="3">
        <f t="shared" si="1014"/>
        <v>3517</v>
      </c>
      <c r="L4772" s="97" t="str">
        <f>IF(TRIM('Ek.3-A'!F4772)&lt;&gt;"","var","yok")</f>
        <v>yok</v>
      </c>
      <c r="M4772" s="5" t="str">
        <f>IF('Ek.3-A'!F4772="", "", IF(VLOOKUP('Ek.3-A'!F4772, Veriler!D:E, 2, 0)=0, "", VLOOKUP('Ek.3-A'!F4772, Veriler!D:E, 2, 0)))</f>
        <v/>
      </c>
      <c r="N4772" s="5" t="str">
        <f>IF('Ek.3-A'!P4772="", "", 'Ek.3-A'!P4772)</f>
        <v/>
      </c>
      <c r="O4772" s="142">
        <f>'Ek.3-A'!S4772</f>
        <v>0</v>
      </c>
      <c r="P4772" s="143" t="str">
        <f>'Ek.3-A'!L4772</f>
        <v/>
      </c>
      <c r="Q4772" s="24" t="str">
        <f>'Ek.3-A'!M4772</f>
        <v/>
      </c>
      <c r="R4772" s="24">
        <f t="shared" si="1011"/>
        <v>0</v>
      </c>
      <c r="S4772" s="141" t="str">
        <f t="shared" si="1012"/>
        <v>H</v>
      </c>
      <c r="T4772" s="24">
        <f>IF(S4772="E",SUM($R$5:R4772),0)</f>
        <v>0</v>
      </c>
      <c r="U4772" s="143">
        <f t="shared" si="1013"/>
        <v>0</v>
      </c>
    </row>
    <row r="4773" spans="1:41" x14ac:dyDescent="0.25">
      <c r="A4773" s="6">
        <v>48.73</v>
      </c>
      <c r="B4773" s="31" t="s">
        <v>90</v>
      </c>
      <c r="K4773" s="3">
        <f t="shared" si="1014"/>
        <v>3518</v>
      </c>
      <c r="L4773" s="97" t="str">
        <f>IF(TRIM('Ek.3-A'!F4773)&lt;&gt;"","var","yok")</f>
        <v>yok</v>
      </c>
      <c r="M4773" s="5" t="str">
        <f>IF('Ek.3-A'!F4773="", "", IF(VLOOKUP('Ek.3-A'!F4773, Veriler!D:E, 2, 0)=0, "", VLOOKUP('Ek.3-A'!F4773, Veriler!D:E, 2, 0)))</f>
        <v/>
      </c>
      <c r="N4773" s="5" t="str">
        <f>IF('Ek.3-A'!P4773="", "", 'Ek.3-A'!P4773)</f>
        <v/>
      </c>
      <c r="O4773" s="142">
        <f>'Ek.3-A'!S4773</f>
        <v>0</v>
      </c>
      <c r="P4773" s="143" t="str">
        <f>'Ek.3-A'!L4773</f>
        <v/>
      </c>
      <c r="Q4773" s="24" t="str">
        <f>'Ek.3-A'!M4773</f>
        <v/>
      </c>
      <c r="R4773" s="24">
        <f t="shared" si="1011"/>
        <v>0</v>
      </c>
      <c r="S4773" s="141" t="str">
        <f t="shared" si="1012"/>
        <v>H</v>
      </c>
      <c r="T4773" s="24">
        <f>IF(S4773="E",SUM($R$5:R4773),0)</f>
        <v>0</v>
      </c>
      <c r="U4773" s="143">
        <f t="shared" si="1013"/>
        <v>0</v>
      </c>
    </row>
    <row r="4774" spans="1:41" x14ac:dyDescent="0.25">
      <c r="A4774" s="6">
        <v>48.74</v>
      </c>
      <c r="B4774" s="31" t="s">
        <v>90</v>
      </c>
      <c r="K4774" s="3">
        <f t="shared" si="1014"/>
        <v>3519</v>
      </c>
      <c r="L4774" s="97" t="str">
        <f>IF(TRIM('Ek.3-A'!F4774)&lt;&gt;"","var","yok")</f>
        <v>yok</v>
      </c>
      <c r="M4774" s="5" t="str">
        <f>IF('Ek.3-A'!F4774="", "", IF(VLOOKUP('Ek.3-A'!F4774, Veriler!D:E, 2, 0)=0, "", VLOOKUP('Ek.3-A'!F4774, Veriler!D:E, 2, 0)))</f>
        <v/>
      </c>
      <c r="N4774" s="5" t="str">
        <f>IF('Ek.3-A'!P4774="", "", 'Ek.3-A'!P4774)</f>
        <v/>
      </c>
      <c r="O4774" s="142">
        <f>'Ek.3-A'!S4774</f>
        <v>0</v>
      </c>
      <c r="P4774" s="143" t="str">
        <f>'Ek.3-A'!L4774</f>
        <v/>
      </c>
      <c r="Q4774" s="24" t="str">
        <f>'Ek.3-A'!M4774</f>
        <v/>
      </c>
      <c r="R4774" s="24">
        <f t="shared" si="1011"/>
        <v>0</v>
      </c>
      <c r="S4774" s="141" t="str">
        <f t="shared" si="1012"/>
        <v>H</v>
      </c>
      <c r="T4774" s="24">
        <f>IF(S4774="E",SUM($R$5:R4774),0)</f>
        <v>0</v>
      </c>
      <c r="U4774" s="143">
        <f t="shared" si="1013"/>
        <v>0</v>
      </c>
    </row>
    <row r="4775" spans="1:41" x14ac:dyDescent="0.25">
      <c r="A4775" s="6">
        <v>48.75</v>
      </c>
      <c r="B4775" s="31" t="s">
        <v>90</v>
      </c>
      <c r="K4775" s="3">
        <f t="shared" si="1014"/>
        <v>3520</v>
      </c>
      <c r="L4775" s="97" t="str">
        <f>IF(TRIM('Ek.3-A'!F4775)&lt;&gt;"","var","yok")</f>
        <v>yok</v>
      </c>
      <c r="M4775" s="5" t="str">
        <f>IF('Ek.3-A'!F4775="", "", IF(VLOOKUP('Ek.3-A'!F4775, Veriler!D:E, 2, 0)=0, "", VLOOKUP('Ek.3-A'!F4775, Veriler!D:E, 2, 0)))</f>
        <v/>
      </c>
      <c r="N4775" s="5" t="str">
        <f>IF('Ek.3-A'!P4775="", "", 'Ek.3-A'!P4775)</f>
        <v/>
      </c>
      <c r="O4775" s="142">
        <f>'Ek.3-A'!S4775</f>
        <v>0</v>
      </c>
      <c r="P4775" s="143" t="str">
        <f>'Ek.3-A'!L4775</f>
        <v/>
      </c>
      <c r="Q4775" s="24" t="str">
        <f>'Ek.3-A'!M4775</f>
        <v/>
      </c>
      <c r="R4775" s="24">
        <f t="shared" si="1011"/>
        <v>0</v>
      </c>
      <c r="S4775" s="141" t="str">
        <f t="shared" si="1012"/>
        <v>H</v>
      </c>
      <c r="T4775" s="24">
        <f>IF(S4775="E",SUM($R$5:R4775),0)</f>
        <v>0</v>
      </c>
      <c r="U4775" s="143">
        <f t="shared" si="1013"/>
        <v>0</v>
      </c>
    </row>
    <row r="4776" spans="1:41" x14ac:dyDescent="0.25">
      <c r="A4776" s="6">
        <v>48.76</v>
      </c>
      <c r="B4776" s="31" t="s">
        <v>90</v>
      </c>
      <c r="K4776" s="3">
        <f t="shared" si="1014"/>
        <v>3521</v>
      </c>
      <c r="L4776" s="97" t="str">
        <f>IF(TRIM('Ek.3-A'!F4776)&lt;&gt;"","var","yok")</f>
        <v>yok</v>
      </c>
      <c r="M4776" s="5" t="str">
        <f>IF('Ek.3-A'!F4776="", "", IF(VLOOKUP('Ek.3-A'!F4776, Veriler!D:E, 2, 0)=0, "", VLOOKUP('Ek.3-A'!F4776, Veriler!D:E, 2, 0)))</f>
        <v/>
      </c>
      <c r="N4776" s="5" t="str">
        <f>IF('Ek.3-A'!P4776="", "", 'Ek.3-A'!P4776)</f>
        <v/>
      </c>
      <c r="O4776" s="142">
        <f>'Ek.3-A'!S4776</f>
        <v>0</v>
      </c>
      <c r="P4776" s="143" t="str">
        <f>'Ek.3-A'!L4776</f>
        <v/>
      </c>
      <c r="Q4776" s="24" t="str">
        <f>'Ek.3-A'!M4776</f>
        <v/>
      </c>
      <c r="R4776" s="24">
        <f t="shared" si="1011"/>
        <v>0</v>
      </c>
      <c r="S4776" s="141" t="str">
        <f t="shared" si="1012"/>
        <v>H</v>
      </c>
      <c r="T4776" s="24">
        <f>IF(S4776="E",SUM($R$5:R4776),0)</f>
        <v>0</v>
      </c>
      <c r="U4776" s="143">
        <f t="shared" si="1013"/>
        <v>0</v>
      </c>
    </row>
    <row r="4777" spans="1:41" x14ac:dyDescent="0.25">
      <c r="A4777" s="6">
        <v>48.77</v>
      </c>
      <c r="B4777" s="31" t="s">
        <v>90</v>
      </c>
      <c r="K4777" s="3">
        <f t="shared" si="1014"/>
        <v>3522</v>
      </c>
      <c r="L4777" s="97" t="str">
        <f>IF(TRIM('Ek.3-A'!F4777)&lt;&gt;"","var","yok")</f>
        <v>yok</v>
      </c>
      <c r="M4777" s="5" t="str">
        <f>IF('Ek.3-A'!F4777="", "", IF(VLOOKUP('Ek.3-A'!F4777, Veriler!D:E, 2, 0)=0, "", VLOOKUP('Ek.3-A'!F4777, Veriler!D:E, 2, 0)))</f>
        <v/>
      </c>
      <c r="N4777" s="5" t="str">
        <f>IF('Ek.3-A'!P4777="", "", 'Ek.3-A'!P4777)</f>
        <v/>
      </c>
      <c r="O4777" s="142">
        <f>'Ek.3-A'!S4777</f>
        <v>0</v>
      </c>
      <c r="P4777" s="143" t="str">
        <f>'Ek.3-A'!L4777</f>
        <v/>
      </c>
      <c r="Q4777" s="24" t="str">
        <f>'Ek.3-A'!M4777</f>
        <v/>
      </c>
      <c r="R4777" s="24">
        <f t="shared" si="1011"/>
        <v>0</v>
      </c>
      <c r="S4777" s="141" t="str">
        <f t="shared" si="1012"/>
        <v>H</v>
      </c>
      <c r="T4777" s="24">
        <f>IF(S4777="E",SUM($R$5:R4777),0)</f>
        <v>0</v>
      </c>
      <c r="U4777" s="143">
        <f t="shared" si="1013"/>
        <v>0</v>
      </c>
    </row>
    <row r="4778" spans="1:41" x14ac:dyDescent="0.25">
      <c r="A4778" s="6">
        <v>48.78</v>
      </c>
      <c r="B4778" s="31" t="s">
        <v>90</v>
      </c>
      <c r="K4778" s="3">
        <f t="shared" si="1014"/>
        <v>3523</v>
      </c>
      <c r="L4778" s="97" t="str">
        <f>IF(TRIM('Ek.3-A'!F4778)&lt;&gt;"","var","yok")</f>
        <v>yok</v>
      </c>
      <c r="M4778" s="5" t="str">
        <f>IF('Ek.3-A'!F4778="", "", IF(VLOOKUP('Ek.3-A'!F4778, Veriler!D:E, 2, 0)=0, "", VLOOKUP('Ek.3-A'!F4778, Veriler!D:E, 2, 0)))</f>
        <v/>
      </c>
      <c r="N4778" s="5" t="str">
        <f>IF('Ek.3-A'!P4778="", "", 'Ek.3-A'!P4778)</f>
        <v/>
      </c>
      <c r="O4778" s="142">
        <f>'Ek.3-A'!S4778</f>
        <v>0</v>
      </c>
      <c r="P4778" s="143" t="str">
        <f>'Ek.3-A'!L4778</f>
        <v/>
      </c>
      <c r="Q4778" s="24" t="str">
        <f>'Ek.3-A'!M4778</f>
        <v/>
      </c>
      <c r="R4778" s="24">
        <f t="shared" si="1011"/>
        <v>0</v>
      </c>
      <c r="S4778" s="141" t="str">
        <f t="shared" si="1012"/>
        <v>H</v>
      </c>
      <c r="T4778" s="24">
        <f>IF(S4778="E",SUM($R$5:R4778),0)</f>
        <v>0</v>
      </c>
      <c r="U4778" s="143">
        <f t="shared" si="1013"/>
        <v>0</v>
      </c>
    </row>
    <row r="4779" spans="1:41" x14ac:dyDescent="0.25">
      <c r="A4779" s="6">
        <v>48.79</v>
      </c>
      <c r="B4779" s="31" t="s">
        <v>90</v>
      </c>
      <c r="K4779" s="3">
        <f t="shared" si="1014"/>
        <v>3524</v>
      </c>
      <c r="L4779" s="97" t="str">
        <f>IF(TRIM('Ek.3-A'!F4779)&lt;&gt;"","var","yok")</f>
        <v>yok</v>
      </c>
      <c r="M4779" s="5" t="str">
        <f>IF('Ek.3-A'!F4779="", "", IF(VLOOKUP('Ek.3-A'!F4779, Veriler!D:E, 2, 0)=0, "", VLOOKUP('Ek.3-A'!F4779, Veriler!D:E, 2, 0)))</f>
        <v/>
      </c>
      <c r="N4779" s="5" t="str">
        <f>IF('Ek.3-A'!P4779="", "", 'Ek.3-A'!P4779)</f>
        <v/>
      </c>
      <c r="O4779" s="142">
        <f>'Ek.3-A'!S4779</f>
        <v>0</v>
      </c>
      <c r="P4779" s="143" t="str">
        <f>'Ek.3-A'!L4779</f>
        <v/>
      </c>
      <c r="Q4779" s="24" t="str">
        <f>'Ek.3-A'!M4779</f>
        <v/>
      </c>
      <c r="R4779" s="24">
        <f t="shared" si="1011"/>
        <v>0</v>
      </c>
      <c r="S4779" s="141" t="str">
        <f t="shared" si="1012"/>
        <v>H</v>
      </c>
      <c r="T4779" s="24">
        <f>IF(S4779="E",SUM($R$5:R4779),0)</f>
        <v>0</v>
      </c>
      <c r="U4779" s="143">
        <f t="shared" si="1013"/>
        <v>0</v>
      </c>
    </row>
    <row r="4780" spans="1:41" x14ac:dyDescent="0.25">
      <c r="A4780" s="6">
        <v>48.8</v>
      </c>
      <c r="B4780" s="31" t="s">
        <v>90</v>
      </c>
      <c r="K4780" s="3">
        <f t="shared" si="1014"/>
        <v>3525</v>
      </c>
      <c r="L4780" s="97" t="str">
        <f>IF(TRIM('Ek.3-A'!F4780)&lt;&gt;"","var","yok")</f>
        <v>yok</v>
      </c>
      <c r="M4780" s="5" t="str">
        <f>IF('Ek.3-A'!F4780="", "", IF(VLOOKUP('Ek.3-A'!F4780, Veriler!D:E, 2, 0)=0, "", VLOOKUP('Ek.3-A'!F4780, Veriler!D:E, 2, 0)))</f>
        <v/>
      </c>
      <c r="N4780" s="5" t="str">
        <f>IF('Ek.3-A'!P4780="", "", 'Ek.3-A'!P4780)</f>
        <v/>
      </c>
      <c r="O4780" s="142">
        <f>'Ek.3-A'!S4780</f>
        <v>0</v>
      </c>
      <c r="P4780" s="143" t="str">
        <f>'Ek.3-A'!L4780</f>
        <v/>
      </c>
      <c r="Q4780" s="24" t="str">
        <f>'Ek.3-A'!M4780</f>
        <v/>
      </c>
      <c r="R4780" s="24">
        <f t="shared" si="1011"/>
        <v>0</v>
      </c>
      <c r="S4780" s="141" t="str">
        <f t="shared" si="1012"/>
        <v>H</v>
      </c>
      <c r="T4780" s="24">
        <f>IF(S4780="E",SUM($R$5:R4780),0)</f>
        <v>0</v>
      </c>
      <c r="U4780" s="143">
        <f t="shared" si="1013"/>
        <v>0</v>
      </c>
    </row>
    <row r="4781" spans="1:41" x14ac:dyDescent="0.25">
      <c r="A4781" s="6">
        <v>48.81</v>
      </c>
      <c r="B4781" s="31" t="s">
        <v>90</v>
      </c>
      <c r="K4781" s="3">
        <f t="shared" si="1014"/>
        <v>3526</v>
      </c>
      <c r="L4781" s="97" t="str">
        <f>IF(TRIM('Ek.3-A'!F4781)&lt;&gt;"","var","yok")</f>
        <v>yok</v>
      </c>
      <c r="M4781" s="5" t="str">
        <f>IF('Ek.3-A'!F4781="", "", IF(VLOOKUP('Ek.3-A'!F4781, Veriler!D:E, 2, 0)=0, "", VLOOKUP('Ek.3-A'!F4781, Veriler!D:E, 2, 0)))</f>
        <v/>
      </c>
      <c r="N4781" s="5" t="str">
        <f>IF('Ek.3-A'!P4781="", "", 'Ek.3-A'!P4781)</f>
        <v/>
      </c>
      <c r="O4781" s="142">
        <f>'Ek.3-A'!S4781</f>
        <v>0</v>
      </c>
      <c r="P4781" s="143" t="str">
        <f>'Ek.3-A'!L4781</f>
        <v/>
      </c>
      <c r="Q4781" s="24" t="str">
        <f>'Ek.3-A'!M4781</f>
        <v/>
      </c>
      <c r="R4781" s="24">
        <f t="shared" si="1011"/>
        <v>0</v>
      </c>
      <c r="S4781" s="141" t="str">
        <f t="shared" si="1012"/>
        <v>H</v>
      </c>
      <c r="T4781" s="24">
        <f>IF(S4781="E",SUM($R$5:R4781),0)</f>
        <v>0</v>
      </c>
      <c r="U4781" s="143">
        <f t="shared" si="1013"/>
        <v>0</v>
      </c>
    </row>
    <row r="4782" spans="1:41" x14ac:dyDescent="0.25">
      <c r="A4782" s="6">
        <v>48.82</v>
      </c>
      <c r="B4782" s="31" t="s">
        <v>90</v>
      </c>
      <c r="K4782" s="3">
        <f t="shared" si="1014"/>
        <v>3527</v>
      </c>
      <c r="L4782" s="97" t="str">
        <f>IF(TRIM('Ek.3-A'!F4782)&lt;&gt;"","var","yok")</f>
        <v>yok</v>
      </c>
      <c r="M4782" s="5" t="str">
        <f>IF('Ek.3-A'!F4782="", "", IF(VLOOKUP('Ek.3-A'!F4782, Veriler!D:E, 2, 0)=0, "", VLOOKUP('Ek.3-A'!F4782, Veriler!D:E, 2, 0)))</f>
        <v/>
      </c>
      <c r="N4782" s="5" t="str">
        <f>IF('Ek.3-A'!P4782="", "", 'Ek.3-A'!P4782)</f>
        <v/>
      </c>
      <c r="O4782" s="142">
        <f>'Ek.3-A'!S4782</f>
        <v>0</v>
      </c>
      <c r="P4782" s="143" t="str">
        <f>'Ek.3-A'!L4782</f>
        <v/>
      </c>
      <c r="Q4782" s="24" t="str">
        <f>'Ek.3-A'!M4782</f>
        <v/>
      </c>
      <c r="R4782" s="24">
        <f t="shared" si="1011"/>
        <v>0</v>
      </c>
      <c r="S4782" s="141" t="str">
        <f t="shared" si="1012"/>
        <v>H</v>
      </c>
      <c r="T4782" s="24">
        <f>IF(S4782="E",SUM($R$5:R4782),0)</f>
        <v>0</v>
      </c>
      <c r="U4782" s="143">
        <f t="shared" si="1013"/>
        <v>0</v>
      </c>
    </row>
    <row r="4783" spans="1:41" x14ac:dyDescent="0.25">
      <c r="A4783" s="6">
        <v>48.83</v>
      </c>
      <c r="B4783" s="31" t="s">
        <v>90</v>
      </c>
      <c r="K4783" s="3">
        <f t="shared" si="1014"/>
        <v>3528</v>
      </c>
      <c r="L4783" s="97" t="str">
        <f>IF(TRIM('Ek.3-A'!F4783)&lt;&gt;"","var","yok")</f>
        <v>yok</v>
      </c>
      <c r="M4783" s="5" t="str">
        <f>IF('Ek.3-A'!F4783="", "", IF(VLOOKUP('Ek.3-A'!F4783, Veriler!D:E, 2, 0)=0, "", VLOOKUP('Ek.3-A'!F4783, Veriler!D:E, 2, 0)))</f>
        <v/>
      </c>
      <c r="N4783" s="5" t="str">
        <f>IF('Ek.3-A'!P4783="", "", 'Ek.3-A'!P4783)</f>
        <v/>
      </c>
      <c r="O4783" s="142">
        <f>'Ek.3-A'!S4783</f>
        <v>0</v>
      </c>
      <c r="P4783" s="143" t="str">
        <f>'Ek.3-A'!L4783</f>
        <v/>
      </c>
      <c r="Q4783" s="24" t="str">
        <f>'Ek.3-A'!M4783</f>
        <v/>
      </c>
      <c r="R4783" s="24">
        <f t="shared" si="1011"/>
        <v>0</v>
      </c>
      <c r="S4783" s="141" t="str">
        <f t="shared" si="1012"/>
        <v>H</v>
      </c>
      <c r="T4783" s="24">
        <f>IF(S4783="E",SUM($R$5:R4783),0)</f>
        <v>0</v>
      </c>
      <c r="U4783" s="143">
        <f t="shared" si="1013"/>
        <v>0</v>
      </c>
    </row>
    <row r="4784" spans="1:41" x14ac:dyDescent="0.25">
      <c r="A4784" s="6">
        <v>48.84</v>
      </c>
      <c r="B4784" s="31" t="s">
        <v>90</v>
      </c>
      <c r="T4784" s="24"/>
      <c r="U4784" s="25"/>
      <c r="AO4784" s="140">
        <f>'Ek.3-A'!L4784</f>
        <v>0</v>
      </c>
    </row>
    <row r="4785" spans="1:21" x14ac:dyDescent="0.25">
      <c r="A4785" s="6">
        <v>48.85</v>
      </c>
      <c r="B4785" s="31" t="s">
        <v>90</v>
      </c>
      <c r="T4785" s="24"/>
      <c r="U4785" s="25"/>
    </row>
    <row r="4786" spans="1:21" x14ac:dyDescent="0.25">
      <c r="A4786" s="6">
        <v>48.86</v>
      </c>
      <c r="B4786" s="31" t="s">
        <v>90</v>
      </c>
      <c r="T4786" s="24"/>
      <c r="U4786" s="25"/>
    </row>
    <row r="4787" spans="1:21" x14ac:dyDescent="0.25">
      <c r="A4787" s="6">
        <v>48.87</v>
      </c>
      <c r="B4787" s="31" t="s">
        <v>90</v>
      </c>
      <c r="T4787" s="24"/>
      <c r="U4787" s="25"/>
    </row>
    <row r="4788" spans="1:21" x14ac:dyDescent="0.25">
      <c r="A4788" s="6">
        <v>48.88</v>
      </c>
      <c r="B4788" s="31" t="s">
        <v>90</v>
      </c>
      <c r="T4788" s="24"/>
      <c r="U4788" s="25"/>
    </row>
    <row r="4789" spans="1:21" x14ac:dyDescent="0.25">
      <c r="A4789" s="6">
        <v>48.89</v>
      </c>
      <c r="B4789" s="31" t="s">
        <v>90</v>
      </c>
      <c r="T4789" s="24"/>
      <c r="U4789" s="25"/>
    </row>
    <row r="4790" spans="1:21" x14ac:dyDescent="0.25">
      <c r="A4790" s="6">
        <v>48.9</v>
      </c>
      <c r="B4790" s="31" t="s">
        <v>90</v>
      </c>
      <c r="T4790" s="24"/>
      <c r="U4790" s="25"/>
    </row>
    <row r="4791" spans="1:21" x14ac:dyDescent="0.25">
      <c r="A4791" s="6">
        <v>48.91</v>
      </c>
      <c r="B4791" s="31" t="s">
        <v>90</v>
      </c>
      <c r="T4791" s="24"/>
      <c r="U4791" s="25"/>
    </row>
    <row r="4792" spans="1:21" x14ac:dyDescent="0.25">
      <c r="A4792" s="6">
        <v>48.92</v>
      </c>
      <c r="B4792" s="31" t="s">
        <v>90</v>
      </c>
      <c r="T4792" s="24"/>
      <c r="U4792" s="25"/>
    </row>
    <row r="4793" spans="1:21" x14ac:dyDescent="0.25">
      <c r="A4793" s="6">
        <v>48.93</v>
      </c>
      <c r="B4793" s="31" t="s">
        <v>90</v>
      </c>
      <c r="K4793" s="3">
        <f>K4783+1</f>
        <v>3529</v>
      </c>
      <c r="L4793" s="97" t="str">
        <f>IF(TRIM('Ek.3-A'!F4793)&lt;&gt;"","var","yok")</f>
        <v>yok</v>
      </c>
      <c r="M4793" s="5" t="str">
        <f>IF('Ek.3-A'!F4793="", "", IF(VLOOKUP('Ek.3-A'!F4793, Veriler!D:E, 2, 0)=0, "", VLOOKUP('Ek.3-A'!F4793, Veriler!D:E, 2, 0)))</f>
        <v/>
      </c>
      <c r="N4793" s="5" t="str">
        <f>IF('Ek.3-A'!P4793="", "", 'Ek.3-A'!P4793)</f>
        <v/>
      </c>
      <c r="O4793" s="142">
        <f>'Ek.3-A'!S4793</f>
        <v>0</v>
      </c>
      <c r="P4793" s="143" t="str">
        <f>'Ek.3-A'!L4793</f>
        <v/>
      </c>
      <c r="Q4793" s="24" t="str">
        <f>'Ek.3-A'!M4793</f>
        <v/>
      </c>
      <c r="R4793" s="24">
        <f t="shared" ref="R4793:R4806" si="1015">IF(L4793="var",0,IF(Q4793&lt;=0.005,Q4793,0))</f>
        <v>0</v>
      </c>
      <c r="S4793" s="141" t="str">
        <f t="shared" ref="S4793:S4806" si="1016">IF(Q4793&lt;=0.005,"E","H")</f>
        <v>H</v>
      </c>
      <c r="T4793" s="24">
        <f>IF(S4793="E",SUM($R$5:R4793),0)</f>
        <v>0</v>
      </c>
      <c r="U4793" s="143">
        <f t="shared" ref="U4793:U4806" si="1017">IF(T4793&lt;=0.1, O4793, IF(R4793&gt;$G$2, R4793*O4793, $G$2*O4793))</f>
        <v>0</v>
      </c>
    </row>
    <row r="4794" spans="1:21" x14ac:dyDescent="0.25">
      <c r="A4794" s="6">
        <v>48.94</v>
      </c>
      <c r="B4794" s="31" t="s">
        <v>90</v>
      </c>
      <c r="K4794" s="3">
        <f t="shared" ref="K4794:K4806" si="1018">K4793+1</f>
        <v>3530</v>
      </c>
      <c r="L4794" s="97" t="str">
        <f>IF(TRIM('Ek.3-A'!F4794)&lt;&gt;"","var","yok")</f>
        <v>yok</v>
      </c>
      <c r="M4794" s="5" t="str">
        <f>IF('Ek.3-A'!F4794="", "", IF(VLOOKUP('Ek.3-A'!F4794, Veriler!D:E, 2, 0)=0, "", VLOOKUP('Ek.3-A'!F4794, Veriler!D:E, 2, 0)))</f>
        <v/>
      </c>
      <c r="N4794" s="5" t="str">
        <f>IF('Ek.3-A'!P4794="", "", 'Ek.3-A'!P4794)</f>
        <v/>
      </c>
      <c r="O4794" s="142">
        <f>'Ek.3-A'!S4794</f>
        <v>0</v>
      </c>
      <c r="P4794" s="143" t="str">
        <f>'Ek.3-A'!L4794</f>
        <v/>
      </c>
      <c r="Q4794" s="24" t="str">
        <f>'Ek.3-A'!M4794</f>
        <v/>
      </c>
      <c r="R4794" s="24">
        <f t="shared" si="1015"/>
        <v>0</v>
      </c>
      <c r="S4794" s="141" t="str">
        <f t="shared" si="1016"/>
        <v>H</v>
      </c>
      <c r="T4794" s="24">
        <f>IF(S4794="E",SUM($R$5:R4794),0)</f>
        <v>0</v>
      </c>
      <c r="U4794" s="143">
        <f t="shared" si="1017"/>
        <v>0</v>
      </c>
    </row>
    <row r="4795" spans="1:21" x14ac:dyDescent="0.25">
      <c r="A4795" s="6">
        <v>48.95</v>
      </c>
      <c r="B4795" s="31" t="s">
        <v>90</v>
      </c>
      <c r="K4795" s="3">
        <f t="shared" si="1018"/>
        <v>3531</v>
      </c>
      <c r="L4795" s="97" t="str">
        <f>IF(TRIM('Ek.3-A'!F4795)&lt;&gt;"","var","yok")</f>
        <v>yok</v>
      </c>
      <c r="M4795" s="5" t="str">
        <f>IF('Ek.3-A'!F4795="", "", IF(VLOOKUP('Ek.3-A'!F4795, Veriler!D:E, 2, 0)=0, "", VLOOKUP('Ek.3-A'!F4795, Veriler!D:E, 2, 0)))</f>
        <v/>
      </c>
      <c r="N4795" s="5" t="str">
        <f>IF('Ek.3-A'!P4795="", "", 'Ek.3-A'!P4795)</f>
        <v/>
      </c>
      <c r="O4795" s="142">
        <f>'Ek.3-A'!S4795</f>
        <v>0</v>
      </c>
      <c r="P4795" s="143" t="str">
        <f>'Ek.3-A'!L4795</f>
        <v/>
      </c>
      <c r="Q4795" s="24" t="str">
        <f>'Ek.3-A'!M4795</f>
        <v/>
      </c>
      <c r="R4795" s="24">
        <f t="shared" si="1015"/>
        <v>0</v>
      </c>
      <c r="S4795" s="141" t="str">
        <f t="shared" si="1016"/>
        <v>H</v>
      </c>
      <c r="T4795" s="24">
        <f>IF(S4795="E",SUM($R$5:R4795),0)</f>
        <v>0</v>
      </c>
      <c r="U4795" s="143">
        <f t="shared" si="1017"/>
        <v>0</v>
      </c>
    </row>
    <row r="4796" spans="1:21" x14ac:dyDescent="0.25">
      <c r="A4796" s="6">
        <v>48.96</v>
      </c>
      <c r="B4796" s="31" t="s">
        <v>90</v>
      </c>
      <c r="K4796" s="3">
        <f t="shared" si="1018"/>
        <v>3532</v>
      </c>
      <c r="L4796" s="97" t="str">
        <f>IF(TRIM('Ek.3-A'!F4796)&lt;&gt;"","var","yok")</f>
        <v>yok</v>
      </c>
      <c r="M4796" s="5" t="str">
        <f>IF('Ek.3-A'!F4796="", "", IF(VLOOKUP('Ek.3-A'!F4796, Veriler!D:E, 2, 0)=0, "", VLOOKUP('Ek.3-A'!F4796, Veriler!D:E, 2, 0)))</f>
        <v/>
      </c>
      <c r="N4796" s="5" t="str">
        <f>IF('Ek.3-A'!P4796="", "", 'Ek.3-A'!P4796)</f>
        <v/>
      </c>
      <c r="O4796" s="142">
        <f>'Ek.3-A'!S4796</f>
        <v>0</v>
      </c>
      <c r="P4796" s="143" t="str">
        <f>'Ek.3-A'!L4796</f>
        <v/>
      </c>
      <c r="Q4796" s="24" t="str">
        <f>'Ek.3-A'!M4796</f>
        <v/>
      </c>
      <c r="R4796" s="24">
        <f t="shared" si="1015"/>
        <v>0</v>
      </c>
      <c r="S4796" s="141" t="str">
        <f t="shared" si="1016"/>
        <v>H</v>
      </c>
      <c r="T4796" s="24">
        <f>IF(S4796="E",SUM($R$5:R4796),0)</f>
        <v>0</v>
      </c>
      <c r="U4796" s="143">
        <f t="shared" si="1017"/>
        <v>0</v>
      </c>
    </row>
    <row r="4797" spans="1:21" x14ac:dyDescent="0.25">
      <c r="A4797" s="6">
        <v>48.97</v>
      </c>
      <c r="B4797" s="31" t="s">
        <v>90</v>
      </c>
      <c r="K4797" s="3">
        <f t="shared" si="1018"/>
        <v>3533</v>
      </c>
      <c r="L4797" s="97" t="str">
        <f>IF(TRIM('Ek.3-A'!F4797)&lt;&gt;"","var","yok")</f>
        <v>yok</v>
      </c>
      <c r="M4797" s="5" t="str">
        <f>IF('Ek.3-A'!F4797="", "", IF(VLOOKUP('Ek.3-A'!F4797, Veriler!D:E, 2, 0)=0, "", VLOOKUP('Ek.3-A'!F4797, Veriler!D:E, 2, 0)))</f>
        <v/>
      </c>
      <c r="N4797" s="5" t="str">
        <f>IF('Ek.3-A'!P4797="", "", 'Ek.3-A'!P4797)</f>
        <v/>
      </c>
      <c r="O4797" s="142">
        <f>'Ek.3-A'!S4797</f>
        <v>0</v>
      </c>
      <c r="P4797" s="143" t="str">
        <f>'Ek.3-A'!L4797</f>
        <v/>
      </c>
      <c r="Q4797" s="24" t="str">
        <f>'Ek.3-A'!M4797</f>
        <v/>
      </c>
      <c r="R4797" s="24">
        <f t="shared" si="1015"/>
        <v>0</v>
      </c>
      <c r="S4797" s="141" t="str">
        <f t="shared" si="1016"/>
        <v>H</v>
      </c>
      <c r="T4797" s="24">
        <f>IF(S4797="E",SUM($R$5:R4797),0)</f>
        <v>0</v>
      </c>
      <c r="U4797" s="143">
        <f t="shared" si="1017"/>
        <v>0</v>
      </c>
    </row>
    <row r="4798" spans="1:21" x14ac:dyDescent="0.25">
      <c r="A4798" s="6">
        <v>48.98</v>
      </c>
      <c r="B4798" s="31" t="s">
        <v>90</v>
      </c>
      <c r="K4798" s="3">
        <f t="shared" si="1018"/>
        <v>3534</v>
      </c>
      <c r="L4798" s="97" t="str">
        <f>IF(TRIM('Ek.3-A'!F4798)&lt;&gt;"","var","yok")</f>
        <v>yok</v>
      </c>
      <c r="M4798" s="5" t="str">
        <f>IF('Ek.3-A'!F4798="", "", IF(VLOOKUP('Ek.3-A'!F4798, Veriler!D:E, 2, 0)=0, "", VLOOKUP('Ek.3-A'!F4798, Veriler!D:E, 2, 0)))</f>
        <v/>
      </c>
      <c r="N4798" s="5" t="str">
        <f>IF('Ek.3-A'!P4798="", "", 'Ek.3-A'!P4798)</f>
        <v/>
      </c>
      <c r="O4798" s="142">
        <f>'Ek.3-A'!S4798</f>
        <v>0</v>
      </c>
      <c r="P4798" s="143" t="str">
        <f>'Ek.3-A'!L4798</f>
        <v/>
      </c>
      <c r="Q4798" s="24" t="str">
        <f>'Ek.3-A'!M4798</f>
        <v/>
      </c>
      <c r="R4798" s="24">
        <f t="shared" si="1015"/>
        <v>0</v>
      </c>
      <c r="S4798" s="141" t="str">
        <f t="shared" si="1016"/>
        <v>H</v>
      </c>
      <c r="T4798" s="24">
        <f>IF(S4798="E",SUM($R$5:R4798),0)</f>
        <v>0</v>
      </c>
      <c r="U4798" s="143">
        <f t="shared" si="1017"/>
        <v>0</v>
      </c>
    </row>
    <row r="4799" spans="1:21" x14ac:dyDescent="0.25">
      <c r="A4799" s="6">
        <v>48.99</v>
      </c>
      <c r="B4799" s="31" t="s">
        <v>90</v>
      </c>
      <c r="K4799" s="3">
        <f t="shared" si="1018"/>
        <v>3535</v>
      </c>
      <c r="L4799" s="97" t="str">
        <f>IF(TRIM('Ek.3-A'!F4799)&lt;&gt;"","var","yok")</f>
        <v>yok</v>
      </c>
      <c r="M4799" s="5" t="str">
        <f>IF('Ek.3-A'!F4799="", "", IF(VLOOKUP('Ek.3-A'!F4799, Veriler!D:E, 2, 0)=0, "", VLOOKUP('Ek.3-A'!F4799, Veriler!D:E, 2, 0)))</f>
        <v/>
      </c>
      <c r="N4799" s="5" t="str">
        <f>IF('Ek.3-A'!P4799="", "", 'Ek.3-A'!P4799)</f>
        <v/>
      </c>
      <c r="O4799" s="142">
        <f>'Ek.3-A'!S4799</f>
        <v>0</v>
      </c>
      <c r="P4799" s="143" t="str">
        <f>'Ek.3-A'!L4799</f>
        <v/>
      </c>
      <c r="Q4799" s="24" t="str">
        <f>'Ek.3-A'!M4799</f>
        <v/>
      </c>
      <c r="R4799" s="24">
        <f t="shared" si="1015"/>
        <v>0</v>
      </c>
      <c r="S4799" s="141" t="str">
        <f t="shared" si="1016"/>
        <v>H</v>
      </c>
      <c r="T4799" s="24">
        <f>IF(S4799="E",SUM($R$5:R4799),0)</f>
        <v>0</v>
      </c>
      <c r="U4799" s="143">
        <f t="shared" si="1017"/>
        <v>0</v>
      </c>
    </row>
    <row r="4800" spans="1:21" x14ac:dyDescent="0.25">
      <c r="A4800" s="6">
        <v>49</v>
      </c>
      <c r="B4800" s="31" t="s">
        <v>90</v>
      </c>
      <c r="K4800" s="3">
        <f t="shared" si="1018"/>
        <v>3536</v>
      </c>
      <c r="L4800" s="97" t="str">
        <f>IF(TRIM('Ek.3-A'!F4800)&lt;&gt;"","var","yok")</f>
        <v>yok</v>
      </c>
      <c r="M4800" s="5" t="str">
        <f>IF('Ek.3-A'!F4800="", "", IF(VLOOKUP('Ek.3-A'!F4800, Veriler!D:E, 2, 0)=0, "", VLOOKUP('Ek.3-A'!F4800, Veriler!D:E, 2, 0)))</f>
        <v/>
      </c>
      <c r="N4800" s="5" t="str">
        <f>IF('Ek.3-A'!P4800="", "", 'Ek.3-A'!P4800)</f>
        <v/>
      </c>
      <c r="O4800" s="142">
        <f>'Ek.3-A'!S4800</f>
        <v>0</v>
      </c>
      <c r="P4800" s="143" t="str">
        <f>'Ek.3-A'!L4800</f>
        <v/>
      </c>
      <c r="Q4800" s="24" t="str">
        <f>'Ek.3-A'!M4800</f>
        <v/>
      </c>
      <c r="R4800" s="24">
        <f t="shared" si="1015"/>
        <v>0</v>
      </c>
      <c r="S4800" s="141" t="str">
        <f t="shared" si="1016"/>
        <v>H</v>
      </c>
      <c r="T4800" s="24">
        <f>IF(S4800="E",SUM($R$5:R4800),0)</f>
        <v>0</v>
      </c>
      <c r="U4800" s="143">
        <f t="shared" si="1017"/>
        <v>0</v>
      </c>
    </row>
    <row r="4801" spans="1:21" x14ac:dyDescent="0.25">
      <c r="A4801" s="6">
        <v>49.01</v>
      </c>
      <c r="B4801" s="31" t="s">
        <v>90</v>
      </c>
      <c r="K4801" s="3">
        <f t="shared" si="1018"/>
        <v>3537</v>
      </c>
      <c r="L4801" s="97" t="str">
        <f>IF(TRIM('Ek.3-A'!F4801)&lt;&gt;"","var","yok")</f>
        <v>yok</v>
      </c>
      <c r="M4801" s="5" t="str">
        <f>IF('Ek.3-A'!F4801="", "", IF(VLOOKUP('Ek.3-A'!F4801, Veriler!D:E, 2, 0)=0, "", VLOOKUP('Ek.3-A'!F4801, Veriler!D:E, 2, 0)))</f>
        <v/>
      </c>
      <c r="N4801" s="5" t="str">
        <f>IF('Ek.3-A'!P4801="", "", 'Ek.3-A'!P4801)</f>
        <v/>
      </c>
      <c r="O4801" s="142">
        <f>'Ek.3-A'!S4801</f>
        <v>0</v>
      </c>
      <c r="P4801" s="143" t="str">
        <f>'Ek.3-A'!L4801</f>
        <v/>
      </c>
      <c r="Q4801" s="24" t="str">
        <f>'Ek.3-A'!M4801</f>
        <v/>
      </c>
      <c r="R4801" s="24">
        <f t="shared" si="1015"/>
        <v>0</v>
      </c>
      <c r="S4801" s="141" t="str">
        <f t="shared" si="1016"/>
        <v>H</v>
      </c>
      <c r="T4801" s="24">
        <f>IF(S4801="E",SUM($R$5:R4801),0)</f>
        <v>0</v>
      </c>
      <c r="U4801" s="143">
        <f t="shared" si="1017"/>
        <v>0</v>
      </c>
    </row>
    <row r="4802" spans="1:21" x14ac:dyDescent="0.25">
      <c r="A4802" s="6">
        <v>49.02</v>
      </c>
      <c r="B4802" s="31" t="s">
        <v>90</v>
      </c>
      <c r="K4802" s="3">
        <f t="shared" si="1018"/>
        <v>3538</v>
      </c>
      <c r="L4802" s="97" t="str">
        <f>IF(TRIM('Ek.3-A'!F4802)&lt;&gt;"","var","yok")</f>
        <v>yok</v>
      </c>
      <c r="M4802" s="5" t="str">
        <f>IF('Ek.3-A'!F4802="", "", IF(VLOOKUP('Ek.3-A'!F4802, Veriler!D:E, 2, 0)=0, "", VLOOKUP('Ek.3-A'!F4802, Veriler!D:E, 2, 0)))</f>
        <v/>
      </c>
      <c r="N4802" s="5" t="str">
        <f>IF('Ek.3-A'!P4802="", "", 'Ek.3-A'!P4802)</f>
        <v/>
      </c>
      <c r="O4802" s="142">
        <f>'Ek.3-A'!S4802</f>
        <v>0</v>
      </c>
      <c r="P4802" s="143" t="str">
        <f>'Ek.3-A'!L4802</f>
        <v/>
      </c>
      <c r="Q4802" s="24" t="str">
        <f>'Ek.3-A'!M4802</f>
        <v/>
      </c>
      <c r="R4802" s="24">
        <f t="shared" si="1015"/>
        <v>0</v>
      </c>
      <c r="S4802" s="141" t="str">
        <f t="shared" si="1016"/>
        <v>H</v>
      </c>
      <c r="T4802" s="24">
        <f>IF(S4802="E",SUM($R$5:R4802),0)</f>
        <v>0</v>
      </c>
      <c r="U4802" s="143">
        <f t="shared" si="1017"/>
        <v>0</v>
      </c>
    </row>
    <row r="4803" spans="1:21" x14ac:dyDescent="0.25">
      <c r="A4803" s="6">
        <v>49.03</v>
      </c>
      <c r="B4803" s="31" t="s">
        <v>90</v>
      </c>
      <c r="K4803" s="3">
        <f t="shared" si="1018"/>
        <v>3539</v>
      </c>
      <c r="L4803" s="97" t="str">
        <f>IF(TRIM('Ek.3-A'!F4803)&lt;&gt;"","var","yok")</f>
        <v>yok</v>
      </c>
      <c r="M4803" s="5" t="str">
        <f>IF('Ek.3-A'!F4803="", "", IF(VLOOKUP('Ek.3-A'!F4803, Veriler!D:E, 2, 0)=0, "", VLOOKUP('Ek.3-A'!F4803, Veriler!D:E, 2, 0)))</f>
        <v/>
      </c>
      <c r="N4803" s="5" t="str">
        <f>IF('Ek.3-A'!P4803="", "", 'Ek.3-A'!P4803)</f>
        <v/>
      </c>
      <c r="O4803" s="142">
        <f>'Ek.3-A'!S4803</f>
        <v>0</v>
      </c>
      <c r="P4803" s="143" t="str">
        <f>'Ek.3-A'!L4803</f>
        <v/>
      </c>
      <c r="Q4803" s="24" t="str">
        <f>'Ek.3-A'!M4803</f>
        <v/>
      </c>
      <c r="R4803" s="24">
        <f t="shared" si="1015"/>
        <v>0</v>
      </c>
      <c r="S4803" s="141" t="str">
        <f t="shared" si="1016"/>
        <v>H</v>
      </c>
      <c r="T4803" s="24">
        <f>IF(S4803="E",SUM($R$5:R4803),0)</f>
        <v>0</v>
      </c>
      <c r="U4803" s="143">
        <f t="shared" si="1017"/>
        <v>0</v>
      </c>
    </row>
    <row r="4804" spans="1:21" x14ac:dyDescent="0.25">
      <c r="A4804" s="6">
        <v>49.04</v>
      </c>
      <c r="B4804" s="31" t="s">
        <v>90</v>
      </c>
      <c r="K4804" s="3">
        <f t="shared" si="1018"/>
        <v>3540</v>
      </c>
      <c r="L4804" s="97" t="str">
        <f>IF(TRIM('Ek.3-A'!F4804)&lt;&gt;"","var","yok")</f>
        <v>yok</v>
      </c>
      <c r="M4804" s="5" t="str">
        <f>IF('Ek.3-A'!F4804="", "", IF(VLOOKUP('Ek.3-A'!F4804, Veriler!D:E, 2, 0)=0, "", VLOOKUP('Ek.3-A'!F4804, Veriler!D:E, 2, 0)))</f>
        <v/>
      </c>
      <c r="N4804" s="5" t="str">
        <f>IF('Ek.3-A'!P4804="", "", 'Ek.3-A'!P4804)</f>
        <v/>
      </c>
      <c r="O4804" s="142">
        <f>'Ek.3-A'!S4804</f>
        <v>0</v>
      </c>
      <c r="P4804" s="143" t="str">
        <f>'Ek.3-A'!L4804</f>
        <v/>
      </c>
      <c r="Q4804" s="24" t="str">
        <f>'Ek.3-A'!M4804</f>
        <v/>
      </c>
      <c r="R4804" s="24">
        <f t="shared" si="1015"/>
        <v>0</v>
      </c>
      <c r="S4804" s="141" t="str">
        <f t="shared" si="1016"/>
        <v>H</v>
      </c>
      <c r="T4804" s="24">
        <f>IF(S4804="E",SUM($R$5:R4804),0)</f>
        <v>0</v>
      </c>
      <c r="U4804" s="143">
        <f t="shared" si="1017"/>
        <v>0</v>
      </c>
    </row>
    <row r="4805" spans="1:21" x14ac:dyDescent="0.25">
      <c r="A4805" s="6">
        <v>49.05</v>
      </c>
      <c r="B4805" s="31" t="s">
        <v>90</v>
      </c>
      <c r="K4805" s="3">
        <f t="shared" si="1018"/>
        <v>3541</v>
      </c>
      <c r="L4805" s="97" t="str">
        <f>IF(TRIM('Ek.3-A'!F4805)&lt;&gt;"","var","yok")</f>
        <v>yok</v>
      </c>
      <c r="M4805" s="5" t="str">
        <f>IF('Ek.3-A'!F4805="", "", IF(VLOOKUP('Ek.3-A'!F4805, Veriler!D:E, 2, 0)=0, "", VLOOKUP('Ek.3-A'!F4805, Veriler!D:E, 2, 0)))</f>
        <v/>
      </c>
      <c r="N4805" s="5" t="str">
        <f>IF('Ek.3-A'!P4805="", "", 'Ek.3-A'!P4805)</f>
        <v/>
      </c>
      <c r="O4805" s="142">
        <f>'Ek.3-A'!S4805</f>
        <v>0</v>
      </c>
      <c r="P4805" s="143" t="str">
        <f>'Ek.3-A'!L4805</f>
        <v/>
      </c>
      <c r="Q4805" s="24" t="str">
        <f>'Ek.3-A'!M4805</f>
        <v/>
      </c>
      <c r="R4805" s="24">
        <f t="shared" si="1015"/>
        <v>0</v>
      </c>
      <c r="S4805" s="141" t="str">
        <f t="shared" si="1016"/>
        <v>H</v>
      </c>
      <c r="T4805" s="24">
        <f>IF(S4805="E",SUM($R$5:R4805),0)</f>
        <v>0</v>
      </c>
      <c r="U4805" s="143">
        <f t="shared" si="1017"/>
        <v>0</v>
      </c>
    </row>
    <row r="4806" spans="1:21" x14ac:dyDescent="0.25">
      <c r="A4806" s="6">
        <v>49.06</v>
      </c>
      <c r="B4806" s="31" t="s">
        <v>90</v>
      </c>
      <c r="K4806" s="3">
        <f t="shared" si="1018"/>
        <v>3542</v>
      </c>
      <c r="L4806" s="97" t="str">
        <f>IF(TRIM('Ek.3-A'!F4806)&lt;&gt;"","var","yok")</f>
        <v>yok</v>
      </c>
      <c r="M4806" s="5" t="str">
        <f>IF('Ek.3-A'!F4806="", "", IF(VLOOKUP('Ek.3-A'!F4806, Veriler!D:E, 2, 0)=0, "", VLOOKUP('Ek.3-A'!F4806, Veriler!D:E, 2, 0)))</f>
        <v/>
      </c>
      <c r="N4806" s="5" t="str">
        <f>IF('Ek.3-A'!P4806="", "", 'Ek.3-A'!P4806)</f>
        <v/>
      </c>
      <c r="O4806" s="142">
        <f>'Ek.3-A'!S4806</f>
        <v>0</v>
      </c>
      <c r="P4806" s="143" t="str">
        <f>'Ek.3-A'!L4806</f>
        <v/>
      </c>
      <c r="Q4806" s="24" t="str">
        <f>'Ek.3-A'!M4806</f>
        <v/>
      </c>
      <c r="R4806" s="24">
        <f t="shared" si="1015"/>
        <v>0</v>
      </c>
      <c r="S4806" s="141" t="str">
        <f t="shared" si="1016"/>
        <v>H</v>
      </c>
      <c r="T4806" s="24">
        <f>IF(S4806="E",SUM($R$5:R4806),0)</f>
        <v>0</v>
      </c>
      <c r="U4806" s="143">
        <f t="shared" si="1017"/>
        <v>0</v>
      </c>
    </row>
    <row r="4807" spans="1:21" x14ac:dyDescent="0.25">
      <c r="A4807" s="6">
        <v>49.07</v>
      </c>
      <c r="B4807" s="31" t="s">
        <v>90</v>
      </c>
      <c r="L4807" s="97"/>
      <c r="M4807" s="5"/>
      <c r="N4807" s="5"/>
      <c r="O4807" s="5"/>
      <c r="Q4807" s="23"/>
      <c r="T4807" s="24"/>
      <c r="U4807" s="25"/>
    </row>
    <row r="4808" spans="1:21" x14ac:dyDescent="0.25">
      <c r="A4808" s="6">
        <v>49.08</v>
      </c>
      <c r="B4808" s="31" t="s">
        <v>90</v>
      </c>
      <c r="K4808" s="3">
        <f>K4806+1</f>
        <v>3543</v>
      </c>
      <c r="L4808" s="97" t="str">
        <f>IF(TRIM('Ek.3-A'!F4808)&lt;&gt;"","var","yok")</f>
        <v>yok</v>
      </c>
      <c r="M4808" s="5" t="str">
        <f>IF('Ek.3-A'!F4808="", "", IF(VLOOKUP('Ek.3-A'!F4808, Veriler!D:E, 2, 0)=0, "", VLOOKUP('Ek.3-A'!F4808, Veriler!D:E, 2, 0)))</f>
        <v/>
      </c>
      <c r="N4808" s="5" t="str">
        <f>IF('Ek.3-A'!P4808="", "", 'Ek.3-A'!P4808)</f>
        <v/>
      </c>
      <c r="O4808" s="142">
        <f>'Ek.3-A'!S4808</f>
        <v>0</v>
      </c>
      <c r="P4808" s="143" t="str">
        <f>'Ek.3-A'!L4808</f>
        <v/>
      </c>
      <c r="Q4808" s="24" t="str">
        <f>'Ek.3-A'!M4808</f>
        <v/>
      </c>
      <c r="R4808" s="24">
        <f t="shared" ref="R4808:R4821" si="1019">IF(L4808="var",0,IF(Q4808&lt;=0.005,Q4808,0))</f>
        <v>0</v>
      </c>
      <c r="S4808" s="141" t="str">
        <f t="shared" ref="S4808:S4821" si="1020">IF(Q4808&lt;=0.005,"E","H")</f>
        <v>H</v>
      </c>
      <c r="T4808" s="24">
        <f>IF(S4808="E",SUM($R$5:R4808),0)</f>
        <v>0</v>
      </c>
      <c r="U4808" s="143">
        <f t="shared" ref="U4808:U4821" si="1021">IF(T4808&lt;=0.1, O4808, IF(R4808&gt;$G$2, R4808*O4808, $G$2*O4808))</f>
        <v>0</v>
      </c>
    </row>
    <row r="4809" spans="1:21" x14ac:dyDescent="0.25">
      <c r="A4809" s="6">
        <v>49.09</v>
      </c>
      <c r="B4809" s="31" t="s">
        <v>90</v>
      </c>
      <c r="K4809" s="3">
        <f t="shared" ref="K4809:K4821" si="1022">K4808+1</f>
        <v>3544</v>
      </c>
      <c r="L4809" s="97" t="str">
        <f>IF(TRIM('Ek.3-A'!F4809)&lt;&gt;"","var","yok")</f>
        <v>yok</v>
      </c>
      <c r="M4809" s="5" t="str">
        <f>IF('Ek.3-A'!F4809="", "", IF(VLOOKUP('Ek.3-A'!F4809, Veriler!D:E, 2, 0)=0, "", VLOOKUP('Ek.3-A'!F4809, Veriler!D:E, 2, 0)))</f>
        <v/>
      </c>
      <c r="N4809" s="5" t="str">
        <f>IF('Ek.3-A'!P4809="", "", 'Ek.3-A'!P4809)</f>
        <v/>
      </c>
      <c r="O4809" s="142">
        <f>'Ek.3-A'!S4809</f>
        <v>0</v>
      </c>
      <c r="P4809" s="143" t="str">
        <f>'Ek.3-A'!L4809</f>
        <v/>
      </c>
      <c r="Q4809" s="24" t="str">
        <f>'Ek.3-A'!M4809</f>
        <v/>
      </c>
      <c r="R4809" s="24">
        <f t="shared" si="1019"/>
        <v>0</v>
      </c>
      <c r="S4809" s="141" t="str">
        <f t="shared" si="1020"/>
        <v>H</v>
      </c>
      <c r="T4809" s="24">
        <f>IF(S4809="E",SUM($R$5:R4809),0)</f>
        <v>0</v>
      </c>
      <c r="U4809" s="143">
        <f t="shared" si="1021"/>
        <v>0</v>
      </c>
    </row>
    <row r="4810" spans="1:21" x14ac:dyDescent="0.25">
      <c r="A4810" s="6">
        <v>49.1</v>
      </c>
      <c r="B4810" s="31" t="s">
        <v>90</v>
      </c>
      <c r="K4810" s="3">
        <f t="shared" si="1022"/>
        <v>3545</v>
      </c>
      <c r="L4810" s="97" t="str">
        <f>IF(TRIM('Ek.3-A'!F4810)&lt;&gt;"","var","yok")</f>
        <v>yok</v>
      </c>
      <c r="M4810" s="5" t="str">
        <f>IF('Ek.3-A'!F4810="", "", IF(VLOOKUP('Ek.3-A'!F4810, Veriler!D:E, 2, 0)=0, "", VLOOKUP('Ek.3-A'!F4810, Veriler!D:E, 2, 0)))</f>
        <v/>
      </c>
      <c r="N4810" s="5" t="str">
        <f>IF('Ek.3-A'!P4810="", "", 'Ek.3-A'!P4810)</f>
        <v/>
      </c>
      <c r="O4810" s="142">
        <f>'Ek.3-A'!S4810</f>
        <v>0</v>
      </c>
      <c r="P4810" s="143" t="str">
        <f>'Ek.3-A'!L4810</f>
        <v/>
      </c>
      <c r="Q4810" s="24" t="str">
        <f>'Ek.3-A'!M4810</f>
        <v/>
      </c>
      <c r="R4810" s="24">
        <f t="shared" si="1019"/>
        <v>0</v>
      </c>
      <c r="S4810" s="141" t="str">
        <f t="shared" si="1020"/>
        <v>H</v>
      </c>
      <c r="T4810" s="24">
        <f>IF(S4810="E",SUM($R$5:R4810),0)</f>
        <v>0</v>
      </c>
      <c r="U4810" s="143">
        <f t="shared" si="1021"/>
        <v>0</v>
      </c>
    </row>
    <row r="4811" spans="1:21" x14ac:dyDescent="0.25">
      <c r="A4811" s="6">
        <v>49.11</v>
      </c>
      <c r="B4811" s="31" t="s">
        <v>90</v>
      </c>
      <c r="K4811" s="3">
        <f t="shared" si="1022"/>
        <v>3546</v>
      </c>
      <c r="L4811" s="97" t="str">
        <f>IF(TRIM('Ek.3-A'!F4811)&lt;&gt;"","var","yok")</f>
        <v>yok</v>
      </c>
      <c r="M4811" s="5" t="str">
        <f>IF('Ek.3-A'!F4811="", "", IF(VLOOKUP('Ek.3-A'!F4811, Veriler!D:E, 2, 0)=0, "", VLOOKUP('Ek.3-A'!F4811, Veriler!D:E, 2, 0)))</f>
        <v/>
      </c>
      <c r="N4811" s="5" t="str">
        <f>IF('Ek.3-A'!P4811="", "", 'Ek.3-A'!P4811)</f>
        <v/>
      </c>
      <c r="O4811" s="142">
        <f>'Ek.3-A'!S4811</f>
        <v>0</v>
      </c>
      <c r="P4811" s="143" t="str">
        <f>'Ek.3-A'!L4811</f>
        <v/>
      </c>
      <c r="Q4811" s="24" t="str">
        <f>'Ek.3-A'!M4811</f>
        <v/>
      </c>
      <c r="R4811" s="24">
        <f t="shared" si="1019"/>
        <v>0</v>
      </c>
      <c r="S4811" s="141" t="str">
        <f t="shared" si="1020"/>
        <v>H</v>
      </c>
      <c r="T4811" s="24">
        <f>IF(S4811="E",SUM($R$5:R4811),0)</f>
        <v>0</v>
      </c>
      <c r="U4811" s="143">
        <f t="shared" si="1021"/>
        <v>0</v>
      </c>
    </row>
    <row r="4812" spans="1:21" x14ac:dyDescent="0.25">
      <c r="A4812" s="6">
        <v>49.12</v>
      </c>
      <c r="B4812" s="31" t="s">
        <v>90</v>
      </c>
      <c r="K4812" s="3">
        <f t="shared" si="1022"/>
        <v>3547</v>
      </c>
      <c r="L4812" s="97" t="str">
        <f>IF(TRIM('Ek.3-A'!F4812)&lt;&gt;"","var","yok")</f>
        <v>yok</v>
      </c>
      <c r="M4812" s="5" t="str">
        <f>IF('Ek.3-A'!F4812="", "", IF(VLOOKUP('Ek.3-A'!F4812, Veriler!D:E, 2, 0)=0, "", VLOOKUP('Ek.3-A'!F4812, Veriler!D:E, 2, 0)))</f>
        <v/>
      </c>
      <c r="N4812" s="5" t="str">
        <f>IF('Ek.3-A'!P4812="", "", 'Ek.3-A'!P4812)</f>
        <v/>
      </c>
      <c r="O4812" s="142">
        <f>'Ek.3-A'!S4812</f>
        <v>0</v>
      </c>
      <c r="P4812" s="143" t="str">
        <f>'Ek.3-A'!L4812</f>
        <v/>
      </c>
      <c r="Q4812" s="24" t="str">
        <f>'Ek.3-A'!M4812</f>
        <v/>
      </c>
      <c r="R4812" s="24">
        <f t="shared" si="1019"/>
        <v>0</v>
      </c>
      <c r="S4812" s="141" t="str">
        <f t="shared" si="1020"/>
        <v>H</v>
      </c>
      <c r="T4812" s="24">
        <f>IF(S4812="E",SUM($R$5:R4812),0)</f>
        <v>0</v>
      </c>
      <c r="U4812" s="143">
        <f t="shared" si="1021"/>
        <v>0</v>
      </c>
    </row>
    <row r="4813" spans="1:21" x14ac:dyDescent="0.25">
      <c r="A4813" s="6">
        <v>49.13</v>
      </c>
      <c r="B4813" s="31" t="s">
        <v>90</v>
      </c>
      <c r="K4813" s="3">
        <f t="shared" si="1022"/>
        <v>3548</v>
      </c>
      <c r="L4813" s="97" t="str">
        <f>IF(TRIM('Ek.3-A'!F4813)&lt;&gt;"","var","yok")</f>
        <v>yok</v>
      </c>
      <c r="M4813" s="5" t="str">
        <f>IF('Ek.3-A'!F4813="", "", IF(VLOOKUP('Ek.3-A'!F4813, Veriler!D:E, 2, 0)=0, "", VLOOKUP('Ek.3-A'!F4813, Veriler!D:E, 2, 0)))</f>
        <v/>
      </c>
      <c r="N4813" s="5" t="str">
        <f>IF('Ek.3-A'!P4813="", "", 'Ek.3-A'!P4813)</f>
        <v/>
      </c>
      <c r="O4813" s="142">
        <f>'Ek.3-A'!S4813</f>
        <v>0</v>
      </c>
      <c r="P4813" s="143" t="str">
        <f>'Ek.3-A'!L4813</f>
        <v/>
      </c>
      <c r="Q4813" s="24" t="str">
        <f>'Ek.3-A'!M4813</f>
        <v/>
      </c>
      <c r="R4813" s="24">
        <f t="shared" si="1019"/>
        <v>0</v>
      </c>
      <c r="S4813" s="141" t="str">
        <f t="shared" si="1020"/>
        <v>H</v>
      </c>
      <c r="T4813" s="24">
        <f>IF(S4813="E",SUM($R$5:R4813),0)</f>
        <v>0</v>
      </c>
      <c r="U4813" s="143">
        <f t="shared" si="1021"/>
        <v>0</v>
      </c>
    </row>
    <row r="4814" spans="1:21" x14ac:dyDescent="0.25">
      <c r="A4814" s="6">
        <v>49.14</v>
      </c>
      <c r="B4814" s="31" t="s">
        <v>90</v>
      </c>
      <c r="K4814" s="3">
        <f t="shared" si="1022"/>
        <v>3549</v>
      </c>
      <c r="L4814" s="97" t="str">
        <f>IF(TRIM('Ek.3-A'!F4814)&lt;&gt;"","var","yok")</f>
        <v>yok</v>
      </c>
      <c r="M4814" s="5" t="str">
        <f>IF('Ek.3-A'!F4814="", "", IF(VLOOKUP('Ek.3-A'!F4814, Veriler!D:E, 2, 0)=0, "", VLOOKUP('Ek.3-A'!F4814, Veriler!D:E, 2, 0)))</f>
        <v/>
      </c>
      <c r="N4814" s="5" t="str">
        <f>IF('Ek.3-A'!P4814="", "", 'Ek.3-A'!P4814)</f>
        <v/>
      </c>
      <c r="O4814" s="142">
        <f>'Ek.3-A'!S4814</f>
        <v>0</v>
      </c>
      <c r="P4814" s="143" t="str">
        <f>'Ek.3-A'!L4814</f>
        <v/>
      </c>
      <c r="Q4814" s="24" t="str">
        <f>'Ek.3-A'!M4814</f>
        <v/>
      </c>
      <c r="R4814" s="24">
        <f t="shared" si="1019"/>
        <v>0</v>
      </c>
      <c r="S4814" s="141" t="str">
        <f t="shared" si="1020"/>
        <v>H</v>
      </c>
      <c r="T4814" s="24">
        <f>IF(S4814="E",SUM($R$5:R4814),0)</f>
        <v>0</v>
      </c>
      <c r="U4814" s="143">
        <f t="shared" si="1021"/>
        <v>0</v>
      </c>
    </row>
    <row r="4815" spans="1:21" x14ac:dyDescent="0.25">
      <c r="A4815" s="6">
        <v>49.15</v>
      </c>
      <c r="B4815" s="31" t="s">
        <v>90</v>
      </c>
      <c r="K4815" s="3">
        <f t="shared" si="1022"/>
        <v>3550</v>
      </c>
      <c r="L4815" s="97" t="str">
        <f>IF(TRIM('Ek.3-A'!F4815)&lt;&gt;"","var","yok")</f>
        <v>yok</v>
      </c>
      <c r="M4815" s="5" t="str">
        <f>IF('Ek.3-A'!F4815="", "", IF(VLOOKUP('Ek.3-A'!F4815, Veriler!D:E, 2, 0)=0, "", VLOOKUP('Ek.3-A'!F4815, Veriler!D:E, 2, 0)))</f>
        <v/>
      </c>
      <c r="N4815" s="5" t="str">
        <f>IF('Ek.3-A'!P4815="", "", 'Ek.3-A'!P4815)</f>
        <v/>
      </c>
      <c r="O4815" s="142">
        <f>'Ek.3-A'!S4815</f>
        <v>0</v>
      </c>
      <c r="P4815" s="143" t="str">
        <f>'Ek.3-A'!L4815</f>
        <v/>
      </c>
      <c r="Q4815" s="24" t="str">
        <f>'Ek.3-A'!M4815</f>
        <v/>
      </c>
      <c r="R4815" s="24">
        <f t="shared" si="1019"/>
        <v>0</v>
      </c>
      <c r="S4815" s="141" t="str">
        <f t="shared" si="1020"/>
        <v>H</v>
      </c>
      <c r="T4815" s="24">
        <f>IF(S4815="E",SUM($R$5:R4815),0)</f>
        <v>0</v>
      </c>
      <c r="U4815" s="143">
        <f t="shared" si="1021"/>
        <v>0</v>
      </c>
    </row>
    <row r="4816" spans="1:21" x14ac:dyDescent="0.25">
      <c r="A4816" s="6">
        <v>49.16</v>
      </c>
      <c r="B4816" s="31" t="s">
        <v>90</v>
      </c>
      <c r="K4816" s="3">
        <f t="shared" si="1022"/>
        <v>3551</v>
      </c>
      <c r="L4816" s="97" t="str">
        <f>IF(TRIM('Ek.3-A'!F4816)&lt;&gt;"","var","yok")</f>
        <v>yok</v>
      </c>
      <c r="M4816" s="5" t="str">
        <f>IF('Ek.3-A'!F4816="", "", IF(VLOOKUP('Ek.3-A'!F4816, Veriler!D:E, 2, 0)=0, "", VLOOKUP('Ek.3-A'!F4816, Veriler!D:E, 2, 0)))</f>
        <v/>
      </c>
      <c r="N4816" s="5" t="str">
        <f>IF('Ek.3-A'!P4816="", "", 'Ek.3-A'!P4816)</f>
        <v/>
      </c>
      <c r="O4816" s="142">
        <f>'Ek.3-A'!S4816</f>
        <v>0</v>
      </c>
      <c r="P4816" s="143" t="str">
        <f>'Ek.3-A'!L4816</f>
        <v/>
      </c>
      <c r="Q4816" s="24" t="str">
        <f>'Ek.3-A'!M4816</f>
        <v/>
      </c>
      <c r="R4816" s="24">
        <f t="shared" si="1019"/>
        <v>0</v>
      </c>
      <c r="S4816" s="141" t="str">
        <f t="shared" si="1020"/>
        <v>H</v>
      </c>
      <c r="T4816" s="24">
        <f>IF(S4816="E",SUM($R$5:R4816),0)</f>
        <v>0</v>
      </c>
      <c r="U4816" s="143">
        <f t="shared" si="1021"/>
        <v>0</v>
      </c>
    </row>
    <row r="4817" spans="1:41" x14ac:dyDescent="0.25">
      <c r="A4817" s="6">
        <v>49.17</v>
      </c>
      <c r="B4817" s="31" t="s">
        <v>90</v>
      </c>
      <c r="K4817" s="3">
        <f t="shared" si="1022"/>
        <v>3552</v>
      </c>
      <c r="L4817" s="97" t="str">
        <f>IF(TRIM('Ek.3-A'!F4817)&lt;&gt;"","var","yok")</f>
        <v>yok</v>
      </c>
      <c r="M4817" s="5" t="str">
        <f>IF('Ek.3-A'!F4817="", "", IF(VLOOKUP('Ek.3-A'!F4817, Veriler!D:E, 2, 0)=0, "", VLOOKUP('Ek.3-A'!F4817, Veriler!D:E, 2, 0)))</f>
        <v/>
      </c>
      <c r="N4817" s="5" t="str">
        <f>IF('Ek.3-A'!P4817="", "", 'Ek.3-A'!P4817)</f>
        <v/>
      </c>
      <c r="O4817" s="142">
        <f>'Ek.3-A'!S4817</f>
        <v>0</v>
      </c>
      <c r="P4817" s="143" t="str">
        <f>'Ek.3-A'!L4817</f>
        <v/>
      </c>
      <c r="Q4817" s="24" t="str">
        <f>'Ek.3-A'!M4817</f>
        <v/>
      </c>
      <c r="R4817" s="24">
        <f t="shared" si="1019"/>
        <v>0</v>
      </c>
      <c r="S4817" s="141" t="str">
        <f t="shared" si="1020"/>
        <v>H</v>
      </c>
      <c r="T4817" s="24">
        <f>IF(S4817="E",SUM($R$5:R4817),0)</f>
        <v>0</v>
      </c>
      <c r="U4817" s="143">
        <f t="shared" si="1021"/>
        <v>0</v>
      </c>
    </row>
    <row r="4818" spans="1:41" x14ac:dyDescent="0.25">
      <c r="A4818" s="6">
        <v>49.18</v>
      </c>
      <c r="B4818" s="31" t="s">
        <v>90</v>
      </c>
      <c r="K4818" s="3">
        <f t="shared" si="1022"/>
        <v>3553</v>
      </c>
      <c r="L4818" s="97" t="str">
        <f>IF(TRIM('Ek.3-A'!F4818)&lt;&gt;"","var","yok")</f>
        <v>yok</v>
      </c>
      <c r="M4818" s="5" t="str">
        <f>IF('Ek.3-A'!F4818="", "", IF(VLOOKUP('Ek.3-A'!F4818, Veriler!D:E, 2, 0)=0, "", VLOOKUP('Ek.3-A'!F4818, Veriler!D:E, 2, 0)))</f>
        <v/>
      </c>
      <c r="N4818" s="5" t="str">
        <f>IF('Ek.3-A'!P4818="", "", 'Ek.3-A'!P4818)</f>
        <v/>
      </c>
      <c r="O4818" s="142">
        <f>'Ek.3-A'!S4818</f>
        <v>0</v>
      </c>
      <c r="P4818" s="143" t="str">
        <f>'Ek.3-A'!L4818</f>
        <v/>
      </c>
      <c r="Q4818" s="24" t="str">
        <f>'Ek.3-A'!M4818</f>
        <v/>
      </c>
      <c r="R4818" s="24">
        <f t="shared" si="1019"/>
        <v>0</v>
      </c>
      <c r="S4818" s="141" t="str">
        <f t="shared" si="1020"/>
        <v>H</v>
      </c>
      <c r="T4818" s="24">
        <f>IF(S4818="E",SUM($R$5:R4818),0)</f>
        <v>0</v>
      </c>
      <c r="U4818" s="143">
        <f t="shared" si="1021"/>
        <v>0</v>
      </c>
    </row>
    <row r="4819" spans="1:41" x14ac:dyDescent="0.25">
      <c r="A4819" s="6">
        <v>49.19</v>
      </c>
      <c r="B4819" s="31" t="s">
        <v>90</v>
      </c>
      <c r="K4819" s="3">
        <f t="shared" si="1022"/>
        <v>3554</v>
      </c>
      <c r="L4819" s="97" t="str">
        <f>IF(TRIM('Ek.3-A'!F4819)&lt;&gt;"","var","yok")</f>
        <v>yok</v>
      </c>
      <c r="M4819" s="5" t="str">
        <f>IF('Ek.3-A'!F4819="", "", IF(VLOOKUP('Ek.3-A'!F4819, Veriler!D:E, 2, 0)=0, "", VLOOKUP('Ek.3-A'!F4819, Veriler!D:E, 2, 0)))</f>
        <v/>
      </c>
      <c r="N4819" s="5" t="str">
        <f>IF('Ek.3-A'!P4819="", "", 'Ek.3-A'!P4819)</f>
        <v/>
      </c>
      <c r="O4819" s="142">
        <f>'Ek.3-A'!S4819</f>
        <v>0</v>
      </c>
      <c r="P4819" s="143" t="str">
        <f>'Ek.3-A'!L4819</f>
        <v/>
      </c>
      <c r="Q4819" s="24" t="str">
        <f>'Ek.3-A'!M4819</f>
        <v/>
      </c>
      <c r="R4819" s="24">
        <f t="shared" si="1019"/>
        <v>0</v>
      </c>
      <c r="S4819" s="141" t="str">
        <f t="shared" si="1020"/>
        <v>H</v>
      </c>
      <c r="T4819" s="24">
        <f>IF(S4819="E",SUM($R$5:R4819),0)</f>
        <v>0</v>
      </c>
      <c r="U4819" s="143">
        <f t="shared" si="1021"/>
        <v>0</v>
      </c>
    </row>
    <row r="4820" spans="1:41" x14ac:dyDescent="0.25">
      <c r="A4820" s="6">
        <v>49.2</v>
      </c>
      <c r="B4820" s="31" t="s">
        <v>90</v>
      </c>
      <c r="K4820" s="3">
        <f t="shared" si="1022"/>
        <v>3555</v>
      </c>
      <c r="L4820" s="97" t="str">
        <f>IF(TRIM('Ek.3-A'!F4820)&lt;&gt;"","var","yok")</f>
        <v>yok</v>
      </c>
      <c r="M4820" s="5" t="str">
        <f>IF('Ek.3-A'!F4820="", "", IF(VLOOKUP('Ek.3-A'!F4820, Veriler!D:E, 2, 0)=0, "", VLOOKUP('Ek.3-A'!F4820, Veriler!D:E, 2, 0)))</f>
        <v/>
      </c>
      <c r="N4820" s="5" t="str">
        <f>IF('Ek.3-A'!P4820="", "", 'Ek.3-A'!P4820)</f>
        <v/>
      </c>
      <c r="O4820" s="142">
        <f>'Ek.3-A'!S4820</f>
        <v>0</v>
      </c>
      <c r="P4820" s="143" t="str">
        <f>'Ek.3-A'!L4820</f>
        <v/>
      </c>
      <c r="Q4820" s="24" t="str">
        <f>'Ek.3-A'!M4820</f>
        <v/>
      </c>
      <c r="R4820" s="24">
        <f t="shared" si="1019"/>
        <v>0</v>
      </c>
      <c r="S4820" s="141" t="str">
        <f t="shared" si="1020"/>
        <v>H</v>
      </c>
      <c r="T4820" s="24">
        <f>IF(S4820="E",SUM($R$5:R4820),0)</f>
        <v>0</v>
      </c>
      <c r="U4820" s="143">
        <f t="shared" si="1021"/>
        <v>0</v>
      </c>
    </row>
    <row r="4821" spans="1:41" x14ac:dyDescent="0.25">
      <c r="A4821" s="6">
        <v>49.21</v>
      </c>
      <c r="B4821" s="31" t="s">
        <v>90</v>
      </c>
      <c r="K4821" s="3">
        <f t="shared" si="1022"/>
        <v>3556</v>
      </c>
      <c r="L4821" s="97" t="str">
        <f>IF(TRIM('Ek.3-A'!F4821)&lt;&gt;"","var","yok")</f>
        <v>yok</v>
      </c>
      <c r="M4821" s="5" t="str">
        <f>IF('Ek.3-A'!F4821="", "", IF(VLOOKUP('Ek.3-A'!F4821, Veriler!D:E, 2, 0)=0, "", VLOOKUP('Ek.3-A'!F4821, Veriler!D:E, 2, 0)))</f>
        <v/>
      </c>
      <c r="N4821" s="5" t="str">
        <f>IF('Ek.3-A'!P4821="", "", 'Ek.3-A'!P4821)</f>
        <v/>
      </c>
      <c r="O4821" s="142">
        <f>'Ek.3-A'!S4821</f>
        <v>0</v>
      </c>
      <c r="P4821" s="143" t="str">
        <f>'Ek.3-A'!L4821</f>
        <v/>
      </c>
      <c r="Q4821" s="24" t="str">
        <f>'Ek.3-A'!M4821</f>
        <v/>
      </c>
      <c r="R4821" s="24">
        <f t="shared" si="1019"/>
        <v>0</v>
      </c>
      <c r="S4821" s="141" t="str">
        <f t="shared" si="1020"/>
        <v>H</v>
      </c>
      <c r="T4821" s="24">
        <f>IF(S4821="E",SUM($R$5:R4821),0)</f>
        <v>0</v>
      </c>
      <c r="U4821" s="143">
        <f t="shared" si="1021"/>
        <v>0</v>
      </c>
    </row>
    <row r="4822" spans="1:41" x14ac:dyDescent="0.25">
      <c r="A4822" s="6">
        <v>49.22</v>
      </c>
      <c r="B4822" s="31" t="s">
        <v>90</v>
      </c>
      <c r="T4822" s="24"/>
      <c r="U4822" s="25"/>
      <c r="AO4822" s="140">
        <f>'Ek.3-A'!L4822</f>
        <v>0</v>
      </c>
    </row>
    <row r="4823" spans="1:41" x14ac:dyDescent="0.25">
      <c r="A4823" s="6">
        <v>49.23</v>
      </c>
      <c r="B4823" s="31" t="s">
        <v>90</v>
      </c>
      <c r="T4823" s="24"/>
      <c r="U4823" s="25"/>
      <c r="AO4823" s="140"/>
    </row>
    <row r="4824" spans="1:41" x14ac:dyDescent="0.25">
      <c r="A4824" s="6">
        <v>49.24</v>
      </c>
      <c r="B4824" s="31" t="s">
        <v>90</v>
      </c>
      <c r="T4824" s="24"/>
      <c r="U4824" s="25"/>
      <c r="AO4824" s="140"/>
    </row>
    <row r="4825" spans="1:41" x14ac:dyDescent="0.25">
      <c r="A4825" s="6">
        <v>49.25</v>
      </c>
      <c r="B4825" s="31" t="s">
        <v>90</v>
      </c>
      <c r="T4825" s="24"/>
      <c r="U4825" s="25"/>
      <c r="AO4825" s="140"/>
    </row>
    <row r="4826" spans="1:41" x14ac:dyDescent="0.25">
      <c r="A4826" s="6">
        <v>49.26</v>
      </c>
      <c r="B4826" s="31" t="s">
        <v>90</v>
      </c>
      <c r="T4826" s="24"/>
      <c r="U4826" s="25"/>
    </row>
    <row r="4827" spans="1:41" x14ac:dyDescent="0.25">
      <c r="A4827" s="6">
        <v>49.27</v>
      </c>
      <c r="B4827" s="31" t="s">
        <v>90</v>
      </c>
      <c r="T4827" s="24"/>
      <c r="U4827" s="25"/>
    </row>
    <row r="4828" spans="1:41" x14ac:dyDescent="0.25">
      <c r="A4828" s="6">
        <v>49.28</v>
      </c>
      <c r="B4828" s="31" t="s">
        <v>90</v>
      </c>
      <c r="T4828" s="24"/>
      <c r="U4828" s="25"/>
    </row>
    <row r="4829" spans="1:41" x14ac:dyDescent="0.25">
      <c r="A4829" s="6">
        <v>49.29</v>
      </c>
      <c r="B4829" s="31" t="s">
        <v>90</v>
      </c>
      <c r="T4829" s="24"/>
      <c r="U4829" s="25"/>
    </row>
    <row r="4830" spans="1:41" x14ac:dyDescent="0.25">
      <c r="A4830" s="6">
        <v>49.3</v>
      </c>
      <c r="B4830" s="31" t="s">
        <v>90</v>
      </c>
      <c r="T4830" s="24"/>
      <c r="U4830" s="25"/>
    </row>
    <row r="4831" spans="1:41" x14ac:dyDescent="0.25">
      <c r="A4831" s="6">
        <v>49.31</v>
      </c>
      <c r="B4831" s="31" t="s">
        <v>90</v>
      </c>
      <c r="K4831" s="3">
        <f>K4821+1</f>
        <v>3557</v>
      </c>
      <c r="L4831" s="97" t="str">
        <f>IF(TRIM('Ek.3-A'!F4831)&lt;&gt;"","var","yok")</f>
        <v>yok</v>
      </c>
      <c r="M4831" s="5" t="str">
        <f>IF('Ek.3-A'!F4831="", "", IF(VLOOKUP('Ek.3-A'!F4831, Veriler!D:E, 2, 0)=0, "", VLOOKUP('Ek.3-A'!F4831, Veriler!D:E, 2, 0)))</f>
        <v/>
      </c>
      <c r="N4831" s="5" t="str">
        <f>IF('Ek.3-A'!P4831="", "", 'Ek.3-A'!P4831)</f>
        <v/>
      </c>
      <c r="O4831" s="142">
        <f>'Ek.3-A'!S4831</f>
        <v>0</v>
      </c>
      <c r="P4831" s="143" t="str">
        <f>'Ek.3-A'!L4831</f>
        <v/>
      </c>
      <c r="Q4831" s="24" t="str">
        <f>'Ek.3-A'!M4831</f>
        <v/>
      </c>
      <c r="R4831" s="24">
        <f t="shared" ref="R4831:R4844" si="1023">IF(L4831="var",0,IF(Q4831&lt;=0.005,Q4831,0))</f>
        <v>0</v>
      </c>
      <c r="S4831" s="141" t="str">
        <f t="shared" ref="S4831:S4844" si="1024">IF(Q4831&lt;=0.005,"E","H")</f>
        <v>H</v>
      </c>
      <c r="T4831" s="24">
        <f>IF(S4831="E",SUM($R$5:R4831),0)</f>
        <v>0</v>
      </c>
      <c r="U4831" s="143">
        <f t="shared" ref="U4831:U4844" si="1025">IF(T4831&lt;=0.1, O4831, IF(R4831&gt;$G$2, R4831*O4831, $G$2*O4831))</f>
        <v>0</v>
      </c>
    </row>
    <row r="4832" spans="1:41" x14ac:dyDescent="0.25">
      <c r="A4832" s="6">
        <v>49.32</v>
      </c>
      <c r="B4832" s="31" t="s">
        <v>90</v>
      </c>
      <c r="K4832" s="3">
        <f t="shared" ref="K4832:K4844" si="1026">K4831+1</f>
        <v>3558</v>
      </c>
      <c r="L4832" s="97" t="str">
        <f>IF(TRIM('Ek.3-A'!F4832)&lt;&gt;"","var","yok")</f>
        <v>yok</v>
      </c>
      <c r="M4832" s="5" t="str">
        <f>IF('Ek.3-A'!F4832="", "", IF(VLOOKUP('Ek.3-A'!F4832, Veriler!D:E, 2, 0)=0, "", VLOOKUP('Ek.3-A'!F4832, Veriler!D:E, 2, 0)))</f>
        <v/>
      </c>
      <c r="N4832" s="5" t="str">
        <f>IF('Ek.3-A'!P4832="", "", 'Ek.3-A'!P4832)</f>
        <v/>
      </c>
      <c r="O4832" s="142">
        <f>'Ek.3-A'!S4832</f>
        <v>0</v>
      </c>
      <c r="P4832" s="143" t="str">
        <f>'Ek.3-A'!L4832</f>
        <v/>
      </c>
      <c r="Q4832" s="24" t="str">
        <f>'Ek.3-A'!M4832</f>
        <v/>
      </c>
      <c r="R4832" s="24">
        <f t="shared" si="1023"/>
        <v>0</v>
      </c>
      <c r="S4832" s="141" t="str">
        <f t="shared" si="1024"/>
        <v>H</v>
      </c>
      <c r="T4832" s="24">
        <f>IF(S4832="E",SUM($R$5:R4832),0)</f>
        <v>0</v>
      </c>
      <c r="U4832" s="143">
        <f t="shared" si="1025"/>
        <v>0</v>
      </c>
    </row>
    <row r="4833" spans="1:21" x14ac:dyDescent="0.25">
      <c r="A4833" s="6">
        <v>49.33</v>
      </c>
      <c r="B4833" s="31" t="s">
        <v>90</v>
      </c>
      <c r="K4833" s="3">
        <f t="shared" si="1026"/>
        <v>3559</v>
      </c>
      <c r="L4833" s="97" t="str">
        <f>IF(TRIM('Ek.3-A'!F4833)&lt;&gt;"","var","yok")</f>
        <v>yok</v>
      </c>
      <c r="M4833" s="5" t="str">
        <f>IF('Ek.3-A'!F4833="", "", IF(VLOOKUP('Ek.3-A'!F4833, Veriler!D:E, 2, 0)=0, "", VLOOKUP('Ek.3-A'!F4833, Veriler!D:E, 2, 0)))</f>
        <v/>
      </c>
      <c r="N4833" s="5" t="str">
        <f>IF('Ek.3-A'!P4833="", "", 'Ek.3-A'!P4833)</f>
        <v/>
      </c>
      <c r="O4833" s="142">
        <f>'Ek.3-A'!S4833</f>
        <v>0</v>
      </c>
      <c r="P4833" s="143" t="str">
        <f>'Ek.3-A'!L4833</f>
        <v/>
      </c>
      <c r="Q4833" s="24" t="str">
        <f>'Ek.3-A'!M4833</f>
        <v/>
      </c>
      <c r="R4833" s="24">
        <f t="shared" si="1023"/>
        <v>0</v>
      </c>
      <c r="S4833" s="141" t="str">
        <f t="shared" si="1024"/>
        <v>H</v>
      </c>
      <c r="T4833" s="24">
        <f>IF(S4833="E",SUM($R$5:R4833),0)</f>
        <v>0</v>
      </c>
      <c r="U4833" s="143">
        <f t="shared" si="1025"/>
        <v>0</v>
      </c>
    </row>
    <row r="4834" spans="1:21" x14ac:dyDescent="0.25">
      <c r="A4834" s="6">
        <v>49.34</v>
      </c>
      <c r="B4834" s="31" t="s">
        <v>90</v>
      </c>
      <c r="K4834" s="3">
        <f t="shared" si="1026"/>
        <v>3560</v>
      </c>
      <c r="L4834" s="97" t="str">
        <f>IF(TRIM('Ek.3-A'!F4834)&lt;&gt;"","var","yok")</f>
        <v>yok</v>
      </c>
      <c r="M4834" s="5" t="str">
        <f>IF('Ek.3-A'!F4834="", "", IF(VLOOKUP('Ek.3-A'!F4834, Veriler!D:E, 2, 0)=0, "", VLOOKUP('Ek.3-A'!F4834, Veriler!D:E, 2, 0)))</f>
        <v/>
      </c>
      <c r="N4834" s="5" t="str">
        <f>IF('Ek.3-A'!P4834="", "", 'Ek.3-A'!P4834)</f>
        <v/>
      </c>
      <c r="O4834" s="142">
        <f>'Ek.3-A'!S4834</f>
        <v>0</v>
      </c>
      <c r="P4834" s="143" t="str">
        <f>'Ek.3-A'!L4834</f>
        <v/>
      </c>
      <c r="Q4834" s="24" t="str">
        <f>'Ek.3-A'!M4834</f>
        <v/>
      </c>
      <c r="R4834" s="24">
        <f t="shared" si="1023"/>
        <v>0</v>
      </c>
      <c r="S4834" s="141" t="str">
        <f t="shared" si="1024"/>
        <v>H</v>
      </c>
      <c r="T4834" s="24">
        <f>IF(S4834="E",SUM($R$5:R4834),0)</f>
        <v>0</v>
      </c>
      <c r="U4834" s="143">
        <f t="shared" si="1025"/>
        <v>0</v>
      </c>
    </row>
    <row r="4835" spans="1:21" x14ac:dyDescent="0.25">
      <c r="A4835" s="6">
        <v>49.35</v>
      </c>
      <c r="B4835" s="31" t="s">
        <v>90</v>
      </c>
      <c r="K4835" s="3">
        <f t="shared" si="1026"/>
        <v>3561</v>
      </c>
      <c r="L4835" s="97" t="str">
        <f>IF(TRIM('Ek.3-A'!F4835)&lt;&gt;"","var","yok")</f>
        <v>yok</v>
      </c>
      <c r="M4835" s="5" t="str">
        <f>IF('Ek.3-A'!F4835="", "", IF(VLOOKUP('Ek.3-A'!F4835, Veriler!D:E, 2, 0)=0, "", VLOOKUP('Ek.3-A'!F4835, Veriler!D:E, 2, 0)))</f>
        <v/>
      </c>
      <c r="N4835" s="5" t="str">
        <f>IF('Ek.3-A'!P4835="", "", 'Ek.3-A'!P4835)</f>
        <v/>
      </c>
      <c r="O4835" s="142">
        <f>'Ek.3-A'!S4835</f>
        <v>0</v>
      </c>
      <c r="P4835" s="143" t="str">
        <f>'Ek.3-A'!L4835</f>
        <v/>
      </c>
      <c r="Q4835" s="24" t="str">
        <f>'Ek.3-A'!M4835</f>
        <v/>
      </c>
      <c r="R4835" s="24">
        <f t="shared" si="1023"/>
        <v>0</v>
      </c>
      <c r="S4835" s="141" t="str">
        <f t="shared" si="1024"/>
        <v>H</v>
      </c>
      <c r="T4835" s="24">
        <f>IF(S4835="E",SUM($R$5:R4835),0)</f>
        <v>0</v>
      </c>
      <c r="U4835" s="143">
        <f t="shared" si="1025"/>
        <v>0</v>
      </c>
    </row>
    <row r="4836" spans="1:21" x14ac:dyDescent="0.25">
      <c r="A4836" s="6">
        <v>49.36</v>
      </c>
      <c r="B4836" s="31" t="s">
        <v>90</v>
      </c>
      <c r="K4836" s="3">
        <f t="shared" si="1026"/>
        <v>3562</v>
      </c>
      <c r="L4836" s="97" t="str">
        <f>IF(TRIM('Ek.3-A'!F4836)&lt;&gt;"","var","yok")</f>
        <v>yok</v>
      </c>
      <c r="M4836" s="5" t="str">
        <f>IF('Ek.3-A'!F4836="", "", IF(VLOOKUP('Ek.3-A'!F4836, Veriler!D:E, 2, 0)=0, "", VLOOKUP('Ek.3-A'!F4836, Veriler!D:E, 2, 0)))</f>
        <v/>
      </c>
      <c r="N4836" s="5" t="str">
        <f>IF('Ek.3-A'!P4836="", "", 'Ek.3-A'!P4836)</f>
        <v/>
      </c>
      <c r="O4836" s="142">
        <f>'Ek.3-A'!S4836</f>
        <v>0</v>
      </c>
      <c r="P4836" s="143" t="str">
        <f>'Ek.3-A'!L4836</f>
        <v/>
      </c>
      <c r="Q4836" s="24" t="str">
        <f>'Ek.3-A'!M4836</f>
        <v/>
      </c>
      <c r="R4836" s="24">
        <f t="shared" si="1023"/>
        <v>0</v>
      </c>
      <c r="S4836" s="141" t="str">
        <f t="shared" si="1024"/>
        <v>H</v>
      </c>
      <c r="T4836" s="24">
        <f>IF(S4836="E",SUM($R$5:R4836),0)</f>
        <v>0</v>
      </c>
      <c r="U4836" s="143">
        <f t="shared" si="1025"/>
        <v>0</v>
      </c>
    </row>
    <row r="4837" spans="1:21" x14ac:dyDescent="0.25">
      <c r="A4837" s="6">
        <v>49.37</v>
      </c>
      <c r="B4837" s="31" t="s">
        <v>90</v>
      </c>
      <c r="K4837" s="3">
        <f t="shared" si="1026"/>
        <v>3563</v>
      </c>
      <c r="L4837" s="97" t="str">
        <f>IF(TRIM('Ek.3-A'!F4837)&lt;&gt;"","var","yok")</f>
        <v>yok</v>
      </c>
      <c r="M4837" s="5" t="str">
        <f>IF('Ek.3-A'!F4837="", "", IF(VLOOKUP('Ek.3-A'!F4837, Veriler!D:E, 2, 0)=0, "", VLOOKUP('Ek.3-A'!F4837, Veriler!D:E, 2, 0)))</f>
        <v/>
      </c>
      <c r="N4837" s="5" t="str">
        <f>IF('Ek.3-A'!P4837="", "", 'Ek.3-A'!P4837)</f>
        <v/>
      </c>
      <c r="O4837" s="142">
        <f>'Ek.3-A'!S4837</f>
        <v>0</v>
      </c>
      <c r="P4837" s="143" t="str">
        <f>'Ek.3-A'!L4837</f>
        <v/>
      </c>
      <c r="Q4837" s="24" t="str">
        <f>'Ek.3-A'!M4837</f>
        <v/>
      </c>
      <c r="R4837" s="24">
        <f t="shared" si="1023"/>
        <v>0</v>
      </c>
      <c r="S4837" s="141" t="str">
        <f t="shared" si="1024"/>
        <v>H</v>
      </c>
      <c r="T4837" s="24">
        <f>IF(S4837="E",SUM($R$5:R4837),0)</f>
        <v>0</v>
      </c>
      <c r="U4837" s="143">
        <f t="shared" si="1025"/>
        <v>0</v>
      </c>
    </row>
    <row r="4838" spans="1:21" x14ac:dyDescent="0.25">
      <c r="A4838" s="6">
        <v>49.38</v>
      </c>
      <c r="B4838" s="31" t="s">
        <v>90</v>
      </c>
      <c r="K4838" s="3">
        <f t="shared" si="1026"/>
        <v>3564</v>
      </c>
      <c r="L4838" s="97" t="str">
        <f>IF(TRIM('Ek.3-A'!F4838)&lt;&gt;"","var","yok")</f>
        <v>yok</v>
      </c>
      <c r="M4838" s="5" t="str">
        <f>IF('Ek.3-A'!F4838="", "", IF(VLOOKUP('Ek.3-A'!F4838, Veriler!D:E, 2, 0)=0, "", VLOOKUP('Ek.3-A'!F4838, Veriler!D:E, 2, 0)))</f>
        <v/>
      </c>
      <c r="N4838" s="5" t="str">
        <f>IF('Ek.3-A'!P4838="", "", 'Ek.3-A'!P4838)</f>
        <v/>
      </c>
      <c r="O4838" s="142">
        <f>'Ek.3-A'!S4838</f>
        <v>0</v>
      </c>
      <c r="P4838" s="143" t="str">
        <f>'Ek.3-A'!L4838</f>
        <v/>
      </c>
      <c r="Q4838" s="24" t="str">
        <f>'Ek.3-A'!M4838</f>
        <v/>
      </c>
      <c r="R4838" s="24">
        <f t="shared" si="1023"/>
        <v>0</v>
      </c>
      <c r="S4838" s="141" t="str">
        <f t="shared" si="1024"/>
        <v>H</v>
      </c>
      <c r="T4838" s="24">
        <f>IF(S4838="E",SUM($R$5:R4838),0)</f>
        <v>0</v>
      </c>
      <c r="U4838" s="143">
        <f t="shared" si="1025"/>
        <v>0</v>
      </c>
    </row>
    <row r="4839" spans="1:21" x14ac:dyDescent="0.25">
      <c r="A4839" s="6">
        <v>49.39</v>
      </c>
      <c r="B4839" s="31" t="s">
        <v>90</v>
      </c>
      <c r="K4839" s="3">
        <f t="shared" si="1026"/>
        <v>3565</v>
      </c>
      <c r="L4839" s="97" t="str">
        <f>IF(TRIM('Ek.3-A'!F4839)&lt;&gt;"","var","yok")</f>
        <v>yok</v>
      </c>
      <c r="M4839" s="5" t="str">
        <f>IF('Ek.3-A'!F4839="", "", IF(VLOOKUP('Ek.3-A'!F4839, Veriler!D:E, 2, 0)=0, "", VLOOKUP('Ek.3-A'!F4839, Veriler!D:E, 2, 0)))</f>
        <v/>
      </c>
      <c r="N4839" s="5" t="str">
        <f>IF('Ek.3-A'!P4839="", "", 'Ek.3-A'!P4839)</f>
        <v/>
      </c>
      <c r="O4839" s="142">
        <f>'Ek.3-A'!S4839</f>
        <v>0</v>
      </c>
      <c r="P4839" s="143" t="str">
        <f>'Ek.3-A'!L4839</f>
        <v/>
      </c>
      <c r="Q4839" s="24" t="str">
        <f>'Ek.3-A'!M4839</f>
        <v/>
      </c>
      <c r="R4839" s="24">
        <f t="shared" si="1023"/>
        <v>0</v>
      </c>
      <c r="S4839" s="141" t="str">
        <f t="shared" si="1024"/>
        <v>H</v>
      </c>
      <c r="T4839" s="24">
        <f>IF(S4839="E",SUM($R$5:R4839),0)</f>
        <v>0</v>
      </c>
      <c r="U4839" s="143">
        <f t="shared" si="1025"/>
        <v>0</v>
      </c>
    </row>
    <row r="4840" spans="1:21" x14ac:dyDescent="0.25">
      <c r="A4840" s="6">
        <v>49.4</v>
      </c>
      <c r="B4840" s="31" t="s">
        <v>90</v>
      </c>
      <c r="K4840" s="3">
        <f t="shared" si="1026"/>
        <v>3566</v>
      </c>
      <c r="L4840" s="97" t="str">
        <f>IF(TRIM('Ek.3-A'!F4840)&lt;&gt;"","var","yok")</f>
        <v>yok</v>
      </c>
      <c r="M4840" s="5" t="str">
        <f>IF('Ek.3-A'!F4840="", "", IF(VLOOKUP('Ek.3-A'!F4840, Veriler!D:E, 2, 0)=0, "", VLOOKUP('Ek.3-A'!F4840, Veriler!D:E, 2, 0)))</f>
        <v/>
      </c>
      <c r="N4840" s="5" t="str">
        <f>IF('Ek.3-A'!P4840="", "", 'Ek.3-A'!P4840)</f>
        <v/>
      </c>
      <c r="O4840" s="142">
        <f>'Ek.3-A'!S4840</f>
        <v>0</v>
      </c>
      <c r="P4840" s="143" t="str">
        <f>'Ek.3-A'!L4840</f>
        <v/>
      </c>
      <c r="Q4840" s="24" t="str">
        <f>'Ek.3-A'!M4840</f>
        <v/>
      </c>
      <c r="R4840" s="24">
        <f t="shared" si="1023"/>
        <v>0</v>
      </c>
      <c r="S4840" s="141" t="str">
        <f t="shared" si="1024"/>
        <v>H</v>
      </c>
      <c r="T4840" s="24">
        <f>IF(S4840="E",SUM($R$5:R4840),0)</f>
        <v>0</v>
      </c>
      <c r="U4840" s="143">
        <f t="shared" si="1025"/>
        <v>0</v>
      </c>
    </row>
    <row r="4841" spans="1:21" x14ac:dyDescent="0.25">
      <c r="A4841" s="6">
        <v>49.41</v>
      </c>
      <c r="B4841" s="31" t="s">
        <v>90</v>
      </c>
      <c r="K4841" s="3">
        <f t="shared" si="1026"/>
        <v>3567</v>
      </c>
      <c r="L4841" s="97" t="str">
        <f>IF(TRIM('Ek.3-A'!F4841)&lt;&gt;"","var","yok")</f>
        <v>yok</v>
      </c>
      <c r="M4841" s="5" t="str">
        <f>IF('Ek.3-A'!F4841="", "", IF(VLOOKUP('Ek.3-A'!F4841, Veriler!D:E, 2, 0)=0, "", VLOOKUP('Ek.3-A'!F4841, Veriler!D:E, 2, 0)))</f>
        <v/>
      </c>
      <c r="N4841" s="5" t="str">
        <f>IF('Ek.3-A'!P4841="", "", 'Ek.3-A'!P4841)</f>
        <v/>
      </c>
      <c r="O4841" s="142">
        <f>'Ek.3-A'!S4841</f>
        <v>0</v>
      </c>
      <c r="P4841" s="143" t="str">
        <f>'Ek.3-A'!L4841</f>
        <v/>
      </c>
      <c r="Q4841" s="24" t="str">
        <f>'Ek.3-A'!M4841</f>
        <v/>
      </c>
      <c r="R4841" s="24">
        <f t="shared" si="1023"/>
        <v>0</v>
      </c>
      <c r="S4841" s="141" t="str">
        <f t="shared" si="1024"/>
        <v>H</v>
      </c>
      <c r="T4841" s="24">
        <f>IF(S4841="E",SUM($R$5:R4841),0)</f>
        <v>0</v>
      </c>
      <c r="U4841" s="143">
        <f t="shared" si="1025"/>
        <v>0</v>
      </c>
    </row>
    <row r="4842" spans="1:21" x14ac:dyDescent="0.25">
      <c r="A4842" s="6">
        <v>49.42</v>
      </c>
      <c r="B4842" s="31" t="s">
        <v>90</v>
      </c>
      <c r="K4842" s="3">
        <f t="shared" si="1026"/>
        <v>3568</v>
      </c>
      <c r="L4842" s="97" t="str">
        <f>IF(TRIM('Ek.3-A'!F4842)&lt;&gt;"","var","yok")</f>
        <v>yok</v>
      </c>
      <c r="M4842" s="5" t="str">
        <f>IF('Ek.3-A'!F4842="", "", IF(VLOOKUP('Ek.3-A'!F4842, Veriler!D:E, 2, 0)=0, "", VLOOKUP('Ek.3-A'!F4842, Veriler!D:E, 2, 0)))</f>
        <v/>
      </c>
      <c r="N4842" s="5" t="str">
        <f>IF('Ek.3-A'!P4842="", "", 'Ek.3-A'!P4842)</f>
        <v/>
      </c>
      <c r="O4842" s="142">
        <f>'Ek.3-A'!S4842</f>
        <v>0</v>
      </c>
      <c r="P4842" s="143" t="str">
        <f>'Ek.3-A'!L4842</f>
        <v/>
      </c>
      <c r="Q4842" s="24" t="str">
        <f>'Ek.3-A'!M4842</f>
        <v/>
      </c>
      <c r="R4842" s="24">
        <f t="shared" si="1023"/>
        <v>0</v>
      </c>
      <c r="S4842" s="141" t="str">
        <f t="shared" si="1024"/>
        <v>H</v>
      </c>
      <c r="T4842" s="24">
        <f>IF(S4842="E",SUM($R$5:R4842),0)</f>
        <v>0</v>
      </c>
      <c r="U4842" s="143">
        <f t="shared" si="1025"/>
        <v>0</v>
      </c>
    </row>
    <row r="4843" spans="1:21" x14ac:dyDescent="0.25">
      <c r="A4843" s="6">
        <v>49.43</v>
      </c>
      <c r="B4843" s="31" t="s">
        <v>90</v>
      </c>
      <c r="K4843" s="3">
        <f t="shared" si="1026"/>
        <v>3569</v>
      </c>
      <c r="L4843" s="97" t="str">
        <f>IF(TRIM('Ek.3-A'!F4843)&lt;&gt;"","var","yok")</f>
        <v>yok</v>
      </c>
      <c r="M4843" s="5" t="str">
        <f>IF('Ek.3-A'!F4843="", "", IF(VLOOKUP('Ek.3-A'!F4843, Veriler!D:E, 2, 0)=0, "", VLOOKUP('Ek.3-A'!F4843, Veriler!D:E, 2, 0)))</f>
        <v/>
      </c>
      <c r="N4843" s="5" t="str">
        <f>IF('Ek.3-A'!P4843="", "", 'Ek.3-A'!P4843)</f>
        <v/>
      </c>
      <c r="O4843" s="142">
        <f>'Ek.3-A'!S4843</f>
        <v>0</v>
      </c>
      <c r="P4843" s="143" t="str">
        <f>'Ek.3-A'!L4843</f>
        <v/>
      </c>
      <c r="Q4843" s="24" t="str">
        <f>'Ek.3-A'!M4843</f>
        <v/>
      </c>
      <c r="R4843" s="24">
        <f t="shared" si="1023"/>
        <v>0</v>
      </c>
      <c r="S4843" s="141" t="str">
        <f t="shared" si="1024"/>
        <v>H</v>
      </c>
      <c r="T4843" s="24">
        <f>IF(S4843="E",SUM($R$5:R4843),0)</f>
        <v>0</v>
      </c>
      <c r="U4843" s="143">
        <f t="shared" si="1025"/>
        <v>0</v>
      </c>
    </row>
    <row r="4844" spans="1:21" x14ac:dyDescent="0.25">
      <c r="A4844" s="6">
        <v>49.44</v>
      </c>
      <c r="B4844" s="31" t="s">
        <v>90</v>
      </c>
      <c r="K4844" s="3">
        <f t="shared" si="1026"/>
        <v>3570</v>
      </c>
      <c r="L4844" s="97" t="str">
        <f>IF(TRIM('Ek.3-A'!F4844)&lt;&gt;"","var","yok")</f>
        <v>yok</v>
      </c>
      <c r="M4844" s="5" t="str">
        <f>IF('Ek.3-A'!F4844="", "", IF(VLOOKUP('Ek.3-A'!F4844, Veriler!D:E, 2, 0)=0, "", VLOOKUP('Ek.3-A'!F4844, Veriler!D:E, 2, 0)))</f>
        <v/>
      </c>
      <c r="N4844" s="5" t="str">
        <f>IF('Ek.3-A'!P4844="", "", 'Ek.3-A'!P4844)</f>
        <v/>
      </c>
      <c r="O4844" s="142">
        <f>'Ek.3-A'!S4844</f>
        <v>0</v>
      </c>
      <c r="P4844" s="143" t="str">
        <f>'Ek.3-A'!L4844</f>
        <v/>
      </c>
      <c r="Q4844" s="24" t="str">
        <f>'Ek.3-A'!M4844</f>
        <v/>
      </c>
      <c r="R4844" s="24">
        <f t="shared" si="1023"/>
        <v>0</v>
      </c>
      <c r="S4844" s="141" t="str">
        <f t="shared" si="1024"/>
        <v>H</v>
      </c>
      <c r="T4844" s="24">
        <f>IF(S4844="E",SUM($R$5:R4844),0)</f>
        <v>0</v>
      </c>
      <c r="U4844" s="143">
        <f t="shared" si="1025"/>
        <v>0</v>
      </c>
    </row>
    <row r="4845" spans="1:21" x14ac:dyDescent="0.25">
      <c r="A4845" s="6">
        <v>49.45</v>
      </c>
      <c r="B4845" s="31" t="s">
        <v>90</v>
      </c>
      <c r="L4845" s="97"/>
      <c r="M4845" s="5"/>
      <c r="N4845" s="5"/>
      <c r="O4845" s="5"/>
      <c r="Q4845" s="23"/>
      <c r="T4845" s="24"/>
      <c r="U4845" s="25"/>
    </row>
    <row r="4846" spans="1:21" x14ac:dyDescent="0.25">
      <c r="A4846" s="6">
        <v>49.46</v>
      </c>
      <c r="B4846" s="31" t="s">
        <v>90</v>
      </c>
      <c r="K4846" s="3">
        <f>K4844+1</f>
        <v>3571</v>
      </c>
      <c r="L4846" s="97" t="str">
        <f>IF(TRIM('Ek.3-A'!F4846)&lt;&gt;"","var","yok")</f>
        <v>yok</v>
      </c>
      <c r="M4846" s="5" t="str">
        <f>IF('Ek.3-A'!F4846="", "", IF(VLOOKUP('Ek.3-A'!F4846, Veriler!D:E, 2, 0)=0, "", VLOOKUP('Ek.3-A'!F4846, Veriler!D:E, 2, 0)))</f>
        <v/>
      </c>
      <c r="N4846" s="5" t="str">
        <f>IF('Ek.3-A'!P4846="", "", 'Ek.3-A'!P4846)</f>
        <v/>
      </c>
      <c r="O4846" s="142">
        <f>'Ek.3-A'!S4846</f>
        <v>0</v>
      </c>
      <c r="P4846" s="143" t="str">
        <f>'Ek.3-A'!L4846</f>
        <v/>
      </c>
      <c r="Q4846" s="24" t="str">
        <f>'Ek.3-A'!M4846</f>
        <v/>
      </c>
      <c r="R4846" s="24">
        <f t="shared" ref="R4846:R4859" si="1027">IF(L4846="var",0,IF(Q4846&lt;=0.005,Q4846,0))</f>
        <v>0</v>
      </c>
      <c r="S4846" s="141" t="str">
        <f t="shared" ref="S4846:S4859" si="1028">IF(Q4846&lt;=0.005,"E","H")</f>
        <v>H</v>
      </c>
      <c r="T4846" s="24">
        <f>IF(S4846="E",SUM($R$5:R4846),0)</f>
        <v>0</v>
      </c>
      <c r="U4846" s="143">
        <f t="shared" ref="U4846:U4859" si="1029">IF(T4846&lt;=0.1, O4846, IF(R4846&gt;$G$2, R4846*O4846, $G$2*O4846))</f>
        <v>0</v>
      </c>
    </row>
    <row r="4847" spans="1:21" x14ac:dyDescent="0.25">
      <c r="A4847" s="6">
        <v>49.47</v>
      </c>
      <c r="B4847" s="31" t="s">
        <v>90</v>
      </c>
      <c r="K4847" s="3">
        <f t="shared" ref="K4847:K4859" si="1030">K4846+1</f>
        <v>3572</v>
      </c>
      <c r="L4847" s="97" t="str">
        <f>IF(TRIM('Ek.3-A'!F4847)&lt;&gt;"","var","yok")</f>
        <v>yok</v>
      </c>
      <c r="M4847" s="5" t="str">
        <f>IF('Ek.3-A'!F4847="", "", IF(VLOOKUP('Ek.3-A'!F4847, Veriler!D:E, 2, 0)=0, "", VLOOKUP('Ek.3-A'!F4847, Veriler!D:E, 2, 0)))</f>
        <v/>
      </c>
      <c r="N4847" s="5" t="str">
        <f>IF('Ek.3-A'!P4847="", "", 'Ek.3-A'!P4847)</f>
        <v/>
      </c>
      <c r="O4847" s="142">
        <f>'Ek.3-A'!S4847</f>
        <v>0</v>
      </c>
      <c r="P4847" s="143" t="str">
        <f>'Ek.3-A'!L4847</f>
        <v/>
      </c>
      <c r="Q4847" s="24" t="str">
        <f>'Ek.3-A'!M4847</f>
        <v/>
      </c>
      <c r="R4847" s="24">
        <f t="shared" si="1027"/>
        <v>0</v>
      </c>
      <c r="S4847" s="141" t="str">
        <f t="shared" si="1028"/>
        <v>H</v>
      </c>
      <c r="T4847" s="24">
        <f>IF(S4847="E",SUM($R$5:R4847),0)</f>
        <v>0</v>
      </c>
      <c r="U4847" s="143">
        <f t="shared" si="1029"/>
        <v>0</v>
      </c>
    </row>
    <row r="4848" spans="1:21" x14ac:dyDescent="0.25">
      <c r="A4848" s="6">
        <v>49.48</v>
      </c>
      <c r="B4848" s="31" t="s">
        <v>90</v>
      </c>
      <c r="K4848" s="3">
        <f t="shared" si="1030"/>
        <v>3573</v>
      </c>
      <c r="L4848" s="97" t="str">
        <f>IF(TRIM('Ek.3-A'!F4848)&lt;&gt;"","var","yok")</f>
        <v>yok</v>
      </c>
      <c r="M4848" s="5" t="str">
        <f>IF('Ek.3-A'!F4848="", "", IF(VLOOKUP('Ek.3-A'!F4848, Veriler!D:E, 2, 0)=0, "", VLOOKUP('Ek.3-A'!F4848, Veriler!D:E, 2, 0)))</f>
        <v/>
      </c>
      <c r="N4848" s="5" t="str">
        <f>IF('Ek.3-A'!P4848="", "", 'Ek.3-A'!P4848)</f>
        <v/>
      </c>
      <c r="O4848" s="142">
        <f>'Ek.3-A'!S4848</f>
        <v>0</v>
      </c>
      <c r="P4848" s="143" t="str">
        <f>'Ek.3-A'!L4848</f>
        <v/>
      </c>
      <c r="Q4848" s="24" t="str">
        <f>'Ek.3-A'!M4848</f>
        <v/>
      </c>
      <c r="R4848" s="24">
        <f t="shared" si="1027"/>
        <v>0</v>
      </c>
      <c r="S4848" s="141" t="str">
        <f t="shared" si="1028"/>
        <v>H</v>
      </c>
      <c r="T4848" s="24">
        <f>IF(S4848="E",SUM($R$5:R4848),0)</f>
        <v>0</v>
      </c>
      <c r="U4848" s="143">
        <f t="shared" si="1029"/>
        <v>0</v>
      </c>
    </row>
    <row r="4849" spans="1:41" x14ac:dyDescent="0.25">
      <c r="A4849" s="6">
        <v>49.49</v>
      </c>
      <c r="B4849" s="31" t="s">
        <v>90</v>
      </c>
      <c r="K4849" s="3">
        <f t="shared" si="1030"/>
        <v>3574</v>
      </c>
      <c r="L4849" s="97" t="str">
        <f>IF(TRIM('Ek.3-A'!F4849)&lt;&gt;"","var","yok")</f>
        <v>yok</v>
      </c>
      <c r="M4849" s="5" t="str">
        <f>IF('Ek.3-A'!F4849="", "", IF(VLOOKUP('Ek.3-A'!F4849, Veriler!D:E, 2, 0)=0, "", VLOOKUP('Ek.3-A'!F4849, Veriler!D:E, 2, 0)))</f>
        <v/>
      </c>
      <c r="N4849" s="5" t="str">
        <f>IF('Ek.3-A'!P4849="", "", 'Ek.3-A'!P4849)</f>
        <v/>
      </c>
      <c r="O4849" s="142">
        <f>'Ek.3-A'!S4849</f>
        <v>0</v>
      </c>
      <c r="P4849" s="143" t="str">
        <f>'Ek.3-A'!L4849</f>
        <v/>
      </c>
      <c r="Q4849" s="24" t="str">
        <f>'Ek.3-A'!M4849</f>
        <v/>
      </c>
      <c r="R4849" s="24">
        <f t="shared" si="1027"/>
        <v>0</v>
      </c>
      <c r="S4849" s="141" t="str">
        <f t="shared" si="1028"/>
        <v>H</v>
      </c>
      <c r="T4849" s="24">
        <f>IF(S4849="E",SUM($R$5:R4849),0)</f>
        <v>0</v>
      </c>
      <c r="U4849" s="143">
        <f t="shared" si="1029"/>
        <v>0</v>
      </c>
    </row>
    <row r="4850" spans="1:41" x14ac:dyDescent="0.25">
      <c r="A4850" s="6">
        <v>49.5</v>
      </c>
      <c r="B4850" s="31" t="s">
        <v>90</v>
      </c>
      <c r="K4850" s="3">
        <f t="shared" si="1030"/>
        <v>3575</v>
      </c>
      <c r="L4850" s="97" t="str">
        <f>IF(TRIM('Ek.3-A'!F4850)&lt;&gt;"","var","yok")</f>
        <v>yok</v>
      </c>
      <c r="M4850" s="5" t="str">
        <f>IF('Ek.3-A'!F4850="", "", IF(VLOOKUP('Ek.3-A'!F4850, Veriler!D:E, 2, 0)=0, "", VLOOKUP('Ek.3-A'!F4850, Veriler!D:E, 2, 0)))</f>
        <v/>
      </c>
      <c r="N4850" s="5" t="str">
        <f>IF('Ek.3-A'!P4850="", "", 'Ek.3-A'!P4850)</f>
        <v/>
      </c>
      <c r="O4850" s="142">
        <f>'Ek.3-A'!S4850</f>
        <v>0</v>
      </c>
      <c r="P4850" s="143" t="str">
        <f>'Ek.3-A'!L4850</f>
        <v/>
      </c>
      <c r="Q4850" s="24" t="str">
        <f>'Ek.3-A'!M4850</f>
        <v/>
      </c>
      <c r="R4850" s="24">
        <f t="shared" si="1027"/>
        <v>0</v>
      </c>
      <c r="S4850" s="141" t="str">
        <f t="shared" si="1028"/>
        <v>H</v>
      </c>
      <c r="T4850" s="24">
        <f>IF(S4850="E",SUM($R$5:R4850),0)</f>
        <v>0</v>
      </c>
      <c r="U4850" s="143">
        <f t="shared" si="1029"/>
        <v>0</v>
      </c>
    </row>
    <row r="4851" spans="1:41" x14ac:dyDescent="0.25">
      <c r="A4851" s="6">
        <v>49.51</v>
      </c>
      <c r="B4851" s="31" t="s">
        <v>90</v>
      </c>
      <c r="K4851" s="3">
        <f t="shared" si="1030"/>
        <v>3576</v>
      </c>
      <c r="L4851" s="97" t="str">
        <f>IF(TRIM('Ek.3-A'!F4851)&lt;&gt;"","var","yok")</f>
        <v>yok</v>
      </c>
      <c r="M4851" s="5" t="str">
        <f>IF('Ek.3-A'!F4851="", "", IF(VLOOKUP('Ek.3-A'!F4851, Veriler!D:E, 2, 0)=0, "", VLOOKUP('Ek.3-A'!F4851, Veriler!D:E, 2, 0)))</f>
        <v/>
      </c>
      <c r="N4851" s="5" t="str">
        <f>IF('Ek.3-A'!P4851="", "", 'Ek.3-A'!P4851)</f>
        <v/>
      </c>
      <c r="O4851" s="142">
        <f>'Ek.3-A'!S4851</f>
        <v>0</v>
      </c>
      <c r="P4851" s="143" t="str">
        <f>'Ek.3-A'!L4851</f>
        <v/>
      </c>
      <c r="Q4851" s="24" t="str">
        <f>'Ek.3-A'!M4851</f>
        <v/>
      </c>
      <c r="R4851" s="24">
        <f t="shared" si="1027"/>
        <v>0</v>
      </c>
      <c r="S4851" s="141" t="str">
        <f t="shared" si="1028"/>
        <v>H</v>
      </c>
      <c r="T4851" s="24">
        <f>IF(S4851="E",SUM($R$5:R4851),0)</f>
        <v>0</v>
      </c>
      <c r="U4851" s="143">
        <f t="shared" si="1029"/>
        <v>0</v>
      </c>
    </row>
    <row r="4852" spans="1:41" x14ac:dyDescent="0.25">
      <c r="A4852" s="6">
        <v>49.52</v>
      </c>
      <c r="B4852" s="31" t="s">
        <v>90</v>
      </c>
      <c r="K4852" s="3">
        <f t="shared" si="1030"/>
        <v>3577</v>
      </c>
      <c r="L4852" s="97" t="str">
        <f>IF(TRIM('Ek.3-A'!F4852)&lt;&gt;"","var","yok")</f>
        <v>yok</v>
      </c>
      <c r="M4852" s="5" t="str">
        <f>IF('Ek.3-A'!F4852="", "", IF(VLOOKUP('Ek.3-A'!F4852, Veriler!D:E, 2, 0)=0, "", VLOOKUP('Ek.3-A'!F4852, Veriler!D:E, 2, 0)))</f>
        <v/>
      </c>
      <c r="N4852" s="5" t="str">
        <f>IF('Ek.3-A'!P4852="", "", 'Ek.3-A'!P4852)</f>
        <v/>
      </c>
      <c r="O4852" s="142">
        <f>'Ek.3-A'!S4852</f>
        <v>0</v>
      </c>
      <c r="P4852" s="143" t="str">
        <f>'Ek.3-A'!L4852</f>
        <v/>
      </c>
      <c r="Q4852" s="24" t="str">
        <f>'Ek.3-A'!M4852</f>
        <v/>
      </c>
      <c r="R4852" s="24">
        <f t="shared" si="1027"/>
        <v>0</v>
      </c>
      <c r="S4852" s="141" t="str">
        <f t="shared" si="1028"/>
        <v>H</v>
      </c>
      <c r="T4852" s="24">
        <f>IF(S4852="E",SUM($R$5:R4852),0)</f>
        <v>0</v>
      </c>
      <c r="U4852" s="143">
        <f t="shared" si="1029"/>
        <v>0</v>
      </c>
    </row>
    <row r="4853" spans="1:41" x14ac:dyDescent="0.25">
      <c r="A4853" s="6">
        <v>49.53</v>
      </c>
      <c r="B4853" s="31" t="s">
        <v>90</v>
      </c>
      <c r="K4853" s="3">
        <f t="shared" si="1030"/>
        <v>3578</v>
      </c>
      <c r="L4853" s="97" t="str">
        <f>IF(TRIM('Ek.3-A'!F4853)&lt;&gt;"","var","yok")</f>
        <v>yok</v>
      </c>
      <c r="M4853" s="5" t="str">
        <f>IF('Ek.3-A'!F4853="", "", IF(VLOOKUP('Ek.3-A'!F4853, Veriler!D:E, 2, 0)=0, "", VLOOKUP('Ek.3-A'!F4853, Veriler!D:E, 2, 0)))</f>
        <v/>
      </c>
      <c r="N4853" s="5" t="str">
        <f>IF('Ek.3-A'!P4853="", "", 'Ek.3-A'!P4853)</f>
        <v/>
      </c>
      <c r="O4853" s="142">
        <f>'Ek.3-A'!S4853</f>
        <v>0</v>
      </c>
      <c r="P4853" s="143" t="str">
        <f>'Ek.3-A'!L4853</f>
        <v/>
      </c>
      <c r="Q4853" s="24" t="str">
        <f>'Ek.3-A'!M4853</f>
        <v/>
      </c>
      <c r="R4853" s="24">
        <f t="shared" si="1027"/>
        <v>0</v>
      </c>
      <c r="S4853" s="141" t="str">
        <f t="shared" si="1028"/>
        <v>H</v>
      </c>
      <c r="T4853" s="24">
        <f>IF(S4853="E",SUM($R$5:R4853),0)</f>
        <v>0</v>
      </c>
      <c r="U4853" s="143">
        <f t="shared" si="1029"/>
        <v>0</v>
      </c>
    </row>
    <row r="4854" spans="1:41" x14ac:dyDescent="0.25">
      <c r="A4854" s="6">
        <v>49.54</v>
      </c>
      <c r="B4854" s="31" t="s">
        <v>90</v>
      </c>
      <c r="K4854" s="3">
        <f t="shared" si="1030"/>
        <v>3579</v>
      </c>
      <c r="L4854" s="97" t="str">
        <f>IF(TRIM('Ek.3-A'!F4854)&lt;&gt;"","var","yok")</f>
        <v>yok</v>
      </c>
      <c r="M4854" s="5" t="str">
        <f>IF('Ek.3-A'!F4854="", "", IF(VLOOKUP('Ek.3-A'!F4854, Veriler!D:E, 2, 0)=0, "", VLOOKUP('Ek.3-A'!F4854, Veriler!D:E, 2, 0)))</f>
        <v/>
      </c>
      <c r="N4854" s="5" t="str">
        <f>IF('Ek.3-A'!P4854="", "", 'Ek.3-A'!P4854)</f>
        <v/>
      </c>
      <c r="O4854" s="142">
        <f>'Ek.3-A'!S4854</f>
        <v>0</v>
      </c>
      <c r="P4854" s="143" t="str">
        <f>'Ek.3-A'!L4854</f>
        <v/>
      </c>
      <c r="Q4854" s="24" t="str">
        <f>'Ek.3-A'!M4854</f>
        <v/>
      </c>
      <c r="R4854" s="24">
        <f t="shared" si="1027"/>
        <v>0</v>
      </c>
      <c r="S4854" s="141" t="str">
        <f t="shared" si="1028"/>
        <v>H</v>
      </c>
      <c r="T4854" s="24">
        <f>IF(S4854="E",SUM($R$5:R4854),0)</f>
        <v>0</v>
      </c>
      <c r="U4854" s="143">
        <f t="shared" si="1029"/>
        <v>0</v>
      </c>
    </row>
    <row r="4855" spans="1:41" x14ac:dyDescent="0.25">
      <c r="A4855" s="6">
        <v>49.55</v>
      </c>
      <c r="B4855" s="31" t="s">
        <v>90</v>
      </c>
      <c r="K4855" s="3">
        <f t="shared" si="1030"/>
        <v>3580</v>
      </c>
      <c r="L4855" s="97" t="str">
        <f>IF(TRIM('Ek.3-A'!F4855)&lt;&gt;"","var","yok")</f>
        <v>yok</v>
      </c>
      <c r="M4855" s="5" t="str">
        <f>IF('Ek.3-A'!F4855="", "", IF(VLOOKUP('Ek.3-A'!F4855, Veriler!D:E, 2, 0)=0, "", VLOOKUP('Ek.3-A'!F4855, Veriler!D:E, 2, 0)))</f>
        <v/>
      </c>
      <c r="N4855" s="5" t="str">
        <f>IF('Ek.3-A'!P4855="", "", 'Ek.3-A'!P4855)</f>
        <v/>
      </c>
      <c r="O4855" s="142">
        <f>'Ek.3-A'!S4855</f>
        <v>0</v>
      </c>
      <c r="P4855" s="143" t="str">
        <f>'Ek.3-A'!L4855</f>
        <v/>
      </c>
      <c r="Q4855" s="24" t="str">
        <f>'Ek.3-A'!M4855</f>
        <v/>
      </c>
      <c r="R4855" s="24">
        <f t="shared" si="1027"/>
        <v>0</v>
      </c>
      <c r="S4855" s="141" t="str">
        <f t="shared" si="1028"/>
        <v>H</v>
      </c>
      <c r="T4855" s="24">
        <f>IF(S4855="E",SUM($R$5:R4855),0)</f>
        <v>0</v>
      </c>
      <c r="U4855" s="143">
        <f t="shared" si="1029"/>
        <v>0</v>
      </c>
    </row>
    <row r="4856" spans="1:41" x14ac:dyDescent="0.25">
      <c r="A4856" s="6">
        <v>49.56</v>
      </c>
      <c r="B4856" s="31" t="s">
        <v>90</v>
      </c>
      <c r="K4856" s="3">
        <f t="shared" si="1030"/>
        <v>3581</v>
      </c>
      <c r="L4856" s="97" t="str">
        <f>IF(TRIM('Ek.3-A'!F4856)&lt;&gt;"","var","yok")</f>
        <v>yok</v>
      </c>
      <c r="M4856" s="5" t="str">
        <f>IF('Ek.3-A'!F4856="", "", IF(VLOOKUP('Ek.3-A'!F4856, Veriler!D:E, 2, 0)=0, "", VLOOKUP('Ek.3-A'!F4856, Veriler!D:E, 2, 0)))</f>
        <v/>
      </c>
      <c r="N4856" s="5" t="str">
        <f>IF('Ek.3-A'!P4856="", "", 'Ek.3-A'!P4856)</f>
        <v/>
      </c>
      <c r="O4856" s="142">
        <f>'Ek.3-A'!S4856</f>
        <v>0</v>
      </c>
      <c r="P4856" s="143" t="str">
        <f>'Ek.3-A'!L4856</f>
        <v/>
      </c>
      <c r="Q4856" s="24" t="str">
        <f>'Ek.3-A'!M4856</f>
        <v/>
      </c>
      <c r="R4856" s="24">
        <f t="shared" si="1027"/>
        <v>0</v>
      </c>
      <c r="S4856" s="141" t="str">
        <f t="shared" si="1028"/>
        <v>H</v>
      </c>
      <c r="T4856" s="24">
        <f>IF(S4856="E",SUM($R$5:R4856),0)</f>
        <v>0</v>
      </c>
      <c r="U4856" s="143">
        <f t="shared" si="1029"/>
        <v>0</v>
      </c>
    </row>
    <row r="4857" spans="1:41" x14ac:dyDescent="0.25">
      <c r="A4857" s="6">
        <v>49.57</v>
      </c>
      <c r="B4857" s="31" t="s">
        <v>90</v>
      </c>
      <c r="K4857" s="3">
        <f t="shared" si="1030"/>
        <v>3582</v>
      </c>
      <c r="L4857" s="97" t="str">
        <f>IF(TRIM('Ek.3-A'!F4857)&lt;&gt;"","var","yok")</f>
        <v>yok</v>
      </c>
      <c r="M4857" s="5" t="str">
        <f>IF('Ek.3-A'!F4857="", "", IF(VLOOKUP('Ek.3-A'!F4857, Veriler!D:E, 2, 0)=0, "", VLOOKUP('Ek.3-A'!F4857, Veriler!D:E, 2, 0)))</f>
        <v/>
      </c>
      <c r="N4857" s="5" t="str">
        <f>IF('Ek.3-A'!P4857="", "", 'Ek.3-A'!P4857)</f>
        <v/>
      </c>
      <c r="O4857" s="142">
        <f>'Ek.3-A'!S4857</f>
        <v>0</v>
      </c>
      <c r="P4857" s="143" t="str">
        <f>'Ek.3-A'!L4857</f>
        <v/>
      </c>
      <c r="Q4857" s="24" t="str">
        <f>'Ek.3-A'!M4857</f>
        <v/>
      </c>
      <c r="R4857" s="24">
        <f t="shared" si="1027"/>
        <v>0</v>
      </c>
      <c r="S4857" s="141" t="str">
        <f t="shared" si="1028"/>
        <v>H</v>
      </c>
      <c r="T4857" s="24">
        <f>IF(S4857="E",SUM($R$5:R4857),0)</f>
        <v>0</v>
      </c>
      <c r="U4857" s="143">
        <f t="shared" si="1029"/>
        <v>0</v>
      </c>
    </row>
    <row r="4858" spans="1:41" x14ac:dyDescent="0.25">
      <c r="A4858" s="6">
        <v>49.58</v>
      </c>
      <c r="B4858" s="31" t="s">
        <v>90</v>
      </c>
      <c r="K4858" s="3">
        <f t="shared" si="1030"/>
        <v>3583</v>
      </c>
      <c r="L4858" s="97" t="str">
        <f>IF(TRIM('Ek.3-A'!F4858)&lt;&gt;"","var","yok")</f>
        <v>yok</v>
      </c>
      <c r="M4858" s="5" t="str">
        <f>IF('Ek.3-A'!F4858="", "", IF(VLOOKUP('Ek.3-A'!F4858, Veriler!D:E, 2, 0)=0, "", VLOOKUP('Ek.3-A'!F4858, Veriler!D:E, 2, 0)))</f>
        <v/>
      </c>
      <c r="N4858" s="5" t="str">
        <f>IF('Ek.3-A'!P4858="", "", 'Ek.3-A'!P4858)</f>
        <v/>
      </c>
      <c r="O4858" s="142">
        <f>'Ek.3-A'!S4858</f>
        <v>0</v>
      </c>
      <c r="P4858" s="143" t="str">
        <f>'Ek.3-A'!L4858</f>
        <v/>
      </c>
      <c r="Q4858" s="24" t="str">
        <f>'Ek.3-A'!M4858</f>
        <v/>
      </c>
      <c r="R4858" s="24">
        <f t="shared" si="1027"/>
        <v>0</v>
      </c>
      <c r="S4858" s="141" t="str">
        <f t="shared" si="1028"/>
        <v>H</v>
      </c>
      <c r="T4858" s="24">
        <f>IF(S4858="E",SUM($R$5:R4858),0)</f>
        <v>0</v>
      </c>
      <c r="U4858" s="143">
        <f t="shared" si="1029"/>
        <v>0</v>
      </c>
    </row>
    <row r="4859" spans="1:41" x14ac:dyDescent="0.25">
      <c r="A4859" s="6">
        <v>49.59</v>
      </c>
      <c r="B4859" s="31" t="s">
        <v>90</v>
      </c>
      <c r="K4859" s="3">
        <f t="shared" si="1030"/>
        <v>3584</v>
      </c>
      <c r="L4859" s="97" t="str">
        <f>IF(TRIM('Ek.3-A'!F4859)&lt;&gt;"","var","yok")</f>
        <v>yok</v>
      </c>
      <c r="M4859" s="5" t="str">
        <f>IF('Ek.3-A'!F4859="", "", IF(VLOOKUP('Ek.3-A'!F4859, Veriler!D:E, 2, 0)=0, "", VLOOKUP('Ek.3-A'!F4859, Veriler!D:E, 2, 0)))</f>
        <v/>
      </c>
      <c r="N4859" s="5" t="str">
        <f>IF('Ek.3-A'!P4859="", "", 'Ek.3-A'!P4859)</f>
        <v/>
      </c>
      <c r="O4859" s="142">
        <f>'Ek.3-A'!S4859</f>
        <v>0</v>
      </c>
      <c r="P4859" s="143" t="str">
        <f>'Ek.3-A'!L4859</f>
        <v/>
      </c>
      <c r="Q4859" s="24" t="str">
        <f>'Ek.3-A'!M4859</f>
        <v/>
      </c>
      <c r="R4859" s="24">
        <f t="shared" si="1027"/>
        <v>0</v>
      </c>
      <c r="S4859" s="141" t="str">
        <f t="shared" si="1028"/>
        <v>H</v>
      </c>
      <c r="T4859" s="24">
        <f>IF(S4859="E",SUM($R$5:R4859),0)</f>
        <v>0</v>
      </c>
      <c r="U4859" s="143">
        <f t="shared" si="1029"/>
        <v>0</v>
      </c>
    </row>
    <row r="4860" spans="1:41" x14ac:dyDescent="0.25">
      <c r="A4860" s="6">
        <v>49.6</v>
      </c>
      <c r="B4860" s="31" t="s">
        <v>90</v>
      </c>
      <c r="T4860" s="24"/>
      <c r="U4860" s="25"/>
      <c r="AO4860" s="140">
        <f>'Ek.3-A'!L4860</f>
        <v>0</v>
      </c>
    </row>
    <row r="4861" spans="1:41" x14ac:dyDescent="0.25">
      <c r="A4861" s="6">
        <v>49.61</v>
      </c>
      <c r="B4861" s="31" t="s">
        <v>90</v>
      </c>
      <c r="T4861" s="24"/>
      <c r="U4861" s="25"/>
    </row>
    <row r="4862" spans="1:41" x14ac:dyDescent="0.25">
      <c r="A4862" s="6">
        <v>49.62</v>
      </c>
      <c r="B4862" s="31" t="s">
        <v>90</v>
      </c>
      <c r="T4862" s="24"/>
      <c r="U4862" s="25"/>
    </row>
    <row r="4863" spans="1:41" x14ac:dyDescent="0.25">
      <c r="A4863" s="6">
        <v>49.63</v>
      </c>
      <c r="B4863" s="31" t="s">
        <v>90</v>
      </c>
      <c r="T4863" s="24"/>
      <c r="U4863" s="25"/>
    </row>
    <row r="4864" spans="1:41" x14ac:dyDescent="0.25">
      <c r="A4864" s="6">
        <v>49.64</v>
      </c>
      <c r="B4864" s="31" t="s">
        <v>90</v>
      </c>
      <c r="T4864" s="24"/>
      <c r="U4864" s="25"/>
    </row>
    <row r="4865" spans="1:21" x14ac:dyDescent="0.25">
      <c r="A4865" s="6">
        <v>49.65</v>
      </c>
      <c r="B4865" s="31" t="s">
        <v>90</v>
      </c>
      <c r="T4865" s="24"/>
      <c r="U4865" s="25"/>
    </row>
    <row r="4866" spans="1:21" x14ac:dyDescent="0.25">
      <c r="A4866" s="6">
        <v>49.66</v>
      </c>
      <c r="B4866" s="31" t="s">
        <v>90</v>
      </c>
      <c r="T4866" s="24"/>
      <c r="U4866" s="25"/>
    </row>
    <row r="4867" spans="1:21" x14ac:dyDescent="0.25">
      <c r="A4867" s="6">
        <v>49.67</v>
      </c>
      <c r="B4867" s="31" t="s">
        <v>90</v>
      </c>
      <c r="T4867" s="24"/>
      <c r="U4867" s="25"/>
    </row>
    <row r="4868" spans="1:21" x14ac:dyDescent="0.25">
      <c r="A4868" s="6">
        <v>49.68</v>
      </c>
      <c r="B4868" s="31" t="s">
        <v>90</v>
      </c>
      <c r="T4868" s="24"/>
      <c r="U4868" s="25"/>
    </row>
    <row r="4869" spans="1:21" x14ac:dyDescent="0.25">
      <c r="A4869" s="6">
        <v>49.69</v>
      </c>
      <c r="B4869" s="31" t="s">
        <v>90</v>
      </c>
      <c r="K4869" s="3">
        <f>K4859+1</f>
        <v>3585</v>
      </c>
      <c r="L4869" s="97" t="str">
        <f>IF(TRIM('Ek.3-A'!F4869)&lt;&gt;"","var","yok")</f>
        <v>yok</v>
      </c>
      <c r="M4869" s="5" t="str">
        <f>IF('Ek.3-A'!F4869="", "", IF(VLOOKUP('Ek.3-A'!F4869, Veriler!D:E, 2, 0)=0, "", VLOOKUP('Ek.3-A'!F4869, Veriler!D:E, 2, 0)))</f>
        <v/>
      </c>
      <c r="N4869" s="5" t="str">
        <f>IF('Ek.3-A'!P4869="", "", 'Ek.3-A'!P4869)</f>
        <v/>
      </c>
      <c r="O4869" s="142">
        <f>'Ek.3-A'!S4869</f>
        <v>0</v>
      </c>
      <c r="P4869" s="143" t="str">
        <f>'Ek.3-A'!L4869</f>
        <v/>
      </c>
      <c r="Q4869" s="24" t="str">
        <f>'Ek.3-A'!M4869</f>
        <v/>
      </c>
      <c r="R4869" s="24">
        <f t="shared" ref="R4869:R4882" si="1031">IF(L4869="var",0,IF(Q4869&lt;=0.005,Q4869,0))</f>
        <v>0</v>
      </c>
      <c r="S4869" s="141" t="str">
        <f t="shared" ref="S4869:S4882" si="1032">IF(Q4869&lt;=0.005,"E","H")</f>
        <v>H</v>
      </c>
      <c r="T4869" s="24">
        <f>IF(S4869="E",SUM($R$5:R4869),0)</f>
        <v>0</v>
      </c>
      <c r="U4869" s="143">
        <f t="shared" ref="U4869:U4882" si="1033">IF(T4869&lt;=0.1, O4869, IF(R4869&gt;$G$2, R4869*O4869, $G$2*O4869))</f>
        <v>0</v>
      </c>
    </row>
    <row r="4870" spans="1:21" x14ac:dyDescent="0.25">
      <c r="A4870" s="6">
        <v>49.7</v>
      </c>
      <c r="B4870" s="31" t="s">
        <v>90</v>
      </c>
      <c r="K4870" s="3">
        <f t="shared" ref="K4870:K4882" si="1034">K4869+1</f>
        <v>3586</v>
      </c>
      <c r="L4870" s="97" t="str">
        <f>IF(TRIM('Ek.3-A'!F4870)&lt;&gt;"","var","yok")</f>
        <v>yok</v>
      </c>
      <c r="M4870" s="5" t="str">
        <f>IF('Ek.3-A'!F4870="", "", IF(VLOOKUP('Ek.3-A'!F4870, Veriler!D:E, 2, 0)=0, "", VLOOKUP('Ek.3-A'!F4870, Veriler!D:E, 2, 0)))</f>
        <v/>
      </c>
      <c r="N4870" s="5" t="str">
        <f>IF('Ek.3-A'!P4870="", "", 'Ek.3-A'!P4870)</f>
        <v/>
      </c>
      <c r="O4870" s="142">
        <f>'Ek.3-A'!S4870</f>
        <v>0</v>
      </c>
      <c r="P4870" s="143" t="str">
        <f>'Ek.3-A'!L4870</f>
        <v/>
      </c>
      <c r="Q4870" s="24" t="str">
        <f>'Ek.3-A'!M4870</f>
        <v/>
      </c>
      <c r="R4870" s="24">
        <f t="shared" si="1031"/>
        <v>0</v>
      </c>
      <c r="S4870" s="141" t="str">
        <f t="shared" si="1032"/>
        <v>H</v>
      </c>
      <c r="T4870" s="24">
        <f>IF(S4870="E",SUM($R$5:R4870),0)</f>
        <v>0</v>
      </c>
      <c r="U4870" s="143">
        <f t="shared" si="1033"/>
        <v>0</v>
      </c>
    </row>
    <row r="4871" spans="1:21" x14ac:dyDescent="0.25">
      <c r="A4871" s="6">
        <v>49.71</v>
      </c>
      <c r="B4871" s="31" t="s">
        <v>90</v>
      </c>
      <c r="K4871" s="3">
        <f t="shared" si="1034"/>
        <v>3587</v>
      </c>
      <c r="L4871" s="97" t="str">
        <f>IF(TRIM('Ek.3-A'!F4871)&lt;&gt;"","var","yok")</f>
        <v>yok</v>
      </c>
      <c r="M4871" s="5" t="str">
        <f>IF('Ek.3-A'!F4871="", "", IF(VLOOKUP('Ek.3-A'!F4871, Veriler!D:E, 2, 0)=0, "", VLOOKUP('Ek.3-A'!F4871, Veriler!D:E, 2, 0)))</f>
        <v/>
      </c>
      <c r="N4871" s="5" t="str">
        <f>IF('Ek.3-A'!P4871="", "", 'Ek.3-A'!P4871)</f>
        <v/>
      </c>
      <c r="O4871" s="142">
        <f>'Ek.3-A'!S4871</f>
        <v>0</v>
      </c>
      <c r="P4871" s="143" t="str">
        <f>'Ek.3-A'!L4871</f>
        <v/>
      </c>
      <c r="Q4871" s="24" t="str">
        <f>'Ek.3-A'!M4871</f>
        <v/>
      </c>
      <c r="R4871" s="24">
        <f t="shared" si="1031"/>
        <v>0</v>
      </c>
      <c r="S4871" s="141" t="str">
        <f t="shared" si="1032"/>
        <v>H</v>
      </c>
      <c r="T4871" s="24">
        <f>IF(S4871="E",SUM($R$5:R4871),0)</f>
        <v>0</v>
      </c>
      <c r="U4871" s="143">
        <f t="shared" si="1033"/>
        <v>0</v>
      </c>
    </row>
    <row r="4872" spans="1:21" x14ac:dyDescent="0.25">
      <c r="A4872" s="6">
        <v>49.72</v>
      </c>
      <c r="B4872" s="31" t="s">
        <v>90</v>
      </c>
      <c r="K4872" s="3">
        <f t="shared" si="1034"/>
        <v>3588</v>
      </c>
      <c r="L4872" s="97" t="str">
        <f>IF(TRIM('Ek.3-A'!F4872)&lt;&gt;"","var","yok")</f>
        <v>yok</v>
      </c>
      <c r="M4872" s="5" t="str">
        <f>IF('Ek.3-A'!F4872="", "", IF(VLOOKUP('Ek.3-A'!F4872, Veriler!D:E, 2, 0)=0, "", VLOOKUP('Ek.3-A'!F4872, Veriler!D:E, 2, 0)))</f>
        <v/>
      </c>
      <c r="N4872" s="5" t="str">
        <f>IF('Ek.3-A'!P4872="", "", 'Ek.3-A'!P4872)</f>
        <v/>
      </c>
      <c r="O4872" s="142">
        <f>'Ek.3-A'!S4872</f>
        <v>0</v>
      </c>
      <c r="P4872" s="143" t="str">
        <f>'Ek.3-A'!L4872</f>
        <v/>
      </c>
      <c r="Q4872" s="24" t="str">
        <f>'Ek.3-A'!M4872</f>
        <v/>
      </c>
      <c r="R4872" s="24">
        <f t="shared" si="1031"/>
        <v>0</v>
      </c>
      <c r="S4872" s="141" t="str">
        <f t="shared" si="1032"/>
        <v>H</v>
      </c>
      <c r="T4872" s="24">
        <f>IF(S4872="E",SUM($R$5:R4872),0)</f>
        <v>0</v>
      </c>
      <c r="U4872" s="143">
        <f t="shared" si="1033"/>
        <v>0</v>
      </c>
    </row>
    <row r="4873" spans="1:21" x14ac:dyDescent="0.25">
      <c r="A4873" s="6">
        <v>49.73</v>
      </c>
      <c r="B4873" s="31" t="s">
        <v>90</v>
      </c>
      <c r="K4873" s="3">
        <f t="shared" si="1034"/>
        <v>3589</v>
      </c>
      <c r="L4873" s="97" t="str">
        <f>IF(TRIM('Ek.3-A'!F4873)&lt;&gt;"","var","yok")</f>
        <v>yok</v>
      </c>
      <c r="M4873" s="5" t="str">
        <f>IF('Ek.3-A'!F4873="", "", IF(VLOOKUP('Ek.3-A'!F4873, Veriler!D:E, 2, 0)=0, "", VLOOKUP('Ek.3-A'!F4873, Veriler!D:E, 2, 0)))</f>
        <v/>
      </c>
      <c r="N4873" s="5" t="str">
        <f>IF('Ek.3-A'!P4873="", "", 'Ek.3-A'!P4873)</f>
        <v/>
      </c>
      <c r="O4873" s="142">
        <f>'Ek.3-A'!S4873</f>
        <v>0</v>
      </c>
      <c r="P4873" s="143" t="str">
        <f>'Ek.3-A'!L4873</f>
        <v/>
      </c>
      <c r="Q4873" s="24" t="str">
        <f>'Ek.3-A'!M4873</f>
        <v/>
      </c>
      <c r="R4873" s="24">
        <f t="shared" si="1031"/>
        <v>0</v>
      </c>
      <c r="S4873" s="141" t="str">
        <f t="shared" si="1032"/>
        <v>H</v>
      </c>
      <c r="T4873" s="24">
        <f>IF(S4873="E",SUM($R$5:R4873),0)</f>
        <v>0</v>
      </c>
      <c r="U4873" s="143">
        <f t="shared" si="1033"/>
        <v>0</v>
      </c>
    </row>
    <row r="4874" spans="1:21" x14ac:dyDescent="0.25">
      <c r="A4874" s="6">
        <v>49.74</v>
      </c>
      <c r="B4874" s="31" t="s">
        <v>90</v>
      </c>
      <c r="K4874" s="3">
        <f t="shared" si="1034"/>
        <v>3590</v>
      </c>
      <c r="L4874" s="97" t="str">
        <f>IF(TRIM('Ek.3-A'!F4874)&lt;&gt;"","var","yok")</f>
        <v>yok</v>
      </c>
      <c r="M4874" s="5" t="str">
        <f>IF('Ek.3-A'!F4874="", "", IF(VLOOKUP('Ek.3-A'!F4874, Veriler!D:E, 2, 0)=0, "", VLOOKUP('Ek.3-A'!F4874, Veriler!D:E, 2, 0)))</f>
        <v/>
      </c>
      <c r="N4874" s="5" t="str">
        <f>IF('Ek.3-A'!P4874="", "", 'Ek.3-A'!P4874)</f>
        <v/>
      </c>
      <c r="O4874" s="142">
        <f>'Ek.3-A'!S4874</f>
        <v>0</v>
      </c>
      <c r="P4874" s="143" t="str">
        <f>'Ek.3-A'!L4874</f>
        <v/>
      </c>
      <c r="Q4874" s="24" t="str">
        <f>'Ek.3-A'!M4874</f>
        <v/>
      </c>
      <c r="R4874" s="24">
        <f t="shared" si="1031"/>
        <v>0</v>
      </c>
      <c r="S4874" s="141" t="str">
        <f t="shared" si="1032"/>
        <v>H</v>
      </c>
      <c r="T4874" s="24">
        <f>IF(S4874="E",SUM($R$5:R4874),0)</f>
        <v>0</v>
      </c>
      <c r="U4874" s="143">
        <f t="shared" si="1033"/>
        <v>0</v>
      </c>
    </row>
    <row r="4875" spans="1:21" x14ac:dyDescent="0.25">
      <c r="A4875" s="6">
        <v>49.75</v>
      </c>
      <c r="B4875" s="31" t="s">
        <v>90</v>
      </c>
      <c r="K4875" s="3">
        <f t="shared" si="1034"/>
        <v>3591</v>
      </c>
      <c r="L4875" s="97" t="str">
        <f>IF(TRIM('Ek.3-A'!F4875)&lt;&gt;"","var","yok")</f>
        <v>yok</v>
      </c>
      <c r="M4875" s="5" t="str">
        <f>IF('Ek.3-A'!F4875="", "", IF(VLOOKUP('Ek.3-A'!F4875, Veriler!D:E, 2, 0)=0, "", VLOOKUP('Ek.3-A'!F4875, Veriler!D:E, 2, 0)))</f>
        <v/>
      </c>
      <c r="N4875" s="5" t="str">
        <f>IF('Ek.3-A'!P4875="", "", 'Ek.3-A'!P4875)</f>
        <v/>
      </c>
      <c r="O4875" s="142">
        <f>'Ek.3-A'!S4875</f>
        <v>0</v>
      </c>
      <c r="P4875" s="143" t="str">
        <f>'Ek.3-A'!L4875</f>
        <v/>
      </c>
      <c r="Q4875" s="24" t="str">
        <f>'Ek.3-A'!M4875</f>
        <v/>
      </c>
      <c r="R4875" s="24">
        <f t="shared" si="1031"/>
        <v>0</v>
      </c>
      <c r="S4875" s="141" t="str">
        <f t="shared" si="1032"/>
        <v>H</v>
      </c>
      <c r="T4875" s="24">
        <f>IF(S4875="E",SUM($R$5:R4875),0)</f>
        <v>0</v>
      </c>
      <c r="U4875" s="143">
        <f t="shared" si="1033"/>
        <v>0</v>
      </c>
    </row>
    <row r="4876" spans="1:21" x14ac:dyDescent="0.25">
      <c r="A4876" s="6">
        <v>49.76</v>
      </c>
      <c r="B4876" s="31" t="s">
        <v>90</v>
      </c>
      <c r="K4876" s="3">
        <f t="shared" si="1034"/>
        <v>3592</v>
      </c>
      <c r="L4876" s="97" t="str">
        <f>IF(TRIM('Ek.3-A'!F4876)&lt;&gt;"","var","yok")</f>
        <v>yok</v>
      </c>
      <c r="M4876" s="5" t="str">
        <f>IF('Ek.3-A'!F4876="", "", IF(VLOOKUP('Ek.3-A'!F4876, Veriler!D:E, 2, 0)=0, "", VLOOKUP('Ek.3-A'!F4876, Veriler!D:E, 2, 0)))</f>
        <v/>
      </c>
      <c r="N4876" s="5" t="str">
        <f>IF('Ek.3-A'!P4876="", "", 'Ek.3-A'!P4876)</f>
        <v/>
      </c>
      <c r="O4876" s="142">
        <f>'Ek.3-A'!S4876</f>
        <v>0</v>
      </c>
      <c r="P4876" s="143" t="str">
        <f>'Ek.3-A'!L4876</f>
        <v/>
      </c>
      <c r="Q4876" s="24" t="str">
        <f>'Ek.3-A'!M4876</f>
        <v/>
      </c>
      <c r="R4876" s="24">
        <f t="shared" si="1031"/>
        <v>0</v>
      </c>
      <c r="S4876" s="141" t="str">
        <f t="shared" si="1032"/>
        <v>H</v>
      </c>
      <c r="T4876" s="24">
        <f>IF(S4876="E",SUM($R$5:R4876),0)</f>
        <v>0</v>
      </c>
      <c r="U4876" s="143">
        <f t="shared" si="1033"/>
        <v>0</v>
      </c>
    </row>
    <row r="4877" spans="1:21" x14ac:dyDescent="0.25">
      <c r="A4877" s="6">
        <v>49.77</v>
      </c>
      <c r="B4877" s="31" t="s">
        <v>90</v>
      </c>
      <c r="K4877" s="3">
        <f t="shared" si="1034"/>
        <v>3593</v>
      </c>
      <c r="L4877" s="97" t="str">
        <f>IF(TRIM('Ek.3-A'!F4877)&lt;&gt;"","var","yok")</f>
        <v>yok</v>
      </c>
      <c r="M4877" s="5" t="str">
        <f>IF('Ek.3-A'!F4877="", "", IF(VLOOKUP('Ek.3-A'!F4877, Veriler!D:E, 2, 0)=0, "", VLOOKUP('Ek.3-A'!F4877, Veriler!D:E, 2, 0)))</f>
        <v/>
      </c>
      <c r="N4877" s="5" t="str">
        <f>IF('Ek.3-A'!P4877="", "", 'Ek.3-A'!P4877)</f>
        <v/>
      </c>
      <c r="O4877" s="142">
        <f>'Ek.3-A'!S4877</f>
        <v>0</v>
      </c>
      <c r="P4877" s="143" t="str">
        <f>'Ek.3-A'!L4877</f>
        <v/>
      </c>
      <c r="Q4877" s="24" t="str">
        <f>'Ek.3-A'!M4877</f>
        <v/>
      </c>
      <c r="R4877" s="24">
        <f t="shared" si="1031"/>
        <v>0</v>
      </c>
      <c r="S4877" s="141" t="str">
        <f t="shared" si="1032"/>
        <v>H</v>
      </c>
      <c r="T4877" s="24">
        <f>IF(S4877="E",SUM($R$5:R4877),0)</f>
        <v>0</v>
      </c>
      <c r="U4877" s="143">
        <f t="shared" si="1033"/>
        <v>0</v>
      </c>
    </row>
    <row r="4878" spans="1:21" x14ac:dyDescent="0.25">
      <c r="A4878" s="6">
        <v>49.78</v>
      </c>
      <c r="B4878" s="31" t="s">
        <v>90</v>
      </c>
      <c r="K4878" s="3">
        <f t="shared" si="1034"/>
        <v>3594</v>
      </c>
      <c r="L4878" s="97" t="str">
        <f>IF(TRIM('Ek.3-A'!F4878)&lt;&gt;"","var","yok")</f>
        <v>yok</v>
      </c>
      <c r="M4878" s="5" t="str">
        <f>IF('Ek.3-A'!F4878="", "", IF(VLOOKUP('Ek.3-A'!F4878, Veriler!D:E, 2, 0)=0, "", VLOOKUP('Ek.3-A'!F4878, Veriler!D:E, 2, 0)))</f>
        <v/>
      </c>
      <c r="N4878" s="5" t="str">
        <f>IF('Ek.3-A'!P4878="", "", 'Ek.3-A'!P4878)</f>
        <v/>
      </c>
      <c r="O4878" s="142">
        <f>'Ek.3-A'!S4878</f>
        <v>0</v>
      </c>
      <c r="P4878" s="143" t="str">
        <f>'Ek.3-A'!L4878</f>
        <v/>
      </c>
      <c r="Q4878" s="24" t="str">
        <f>'Ek.3-A'!M4878</f>
        <v/>
      </c>
      <c r="R4878" s="24">
        <f t="shared" si="1031"/>
        <v>0</v>
      </c>
      <c r="S4878" s="141" t="str">
        <f t="shared" si="1032"/>
        <v>H</v>
      </c>
      <c r="T4878" s="24">
        <f>IF(S4878="E",SUM($R$5:R4878),0)</f>
        <v>0</v>
      </c>
      <c r="U4878" s="143">
        <f t="shared" si="1033"/>
        <v>0</v>
      </c>
    </row>
    <row r="4879" spans="1:21" x14ac:dyDescent="0.25">
      <c r="A4879" s="6">
        <v>49.79</v>
      </c>
      <c r="B4879" s="31" t="s">
        <v>90</v>
      </c>
      <c r="K4879" s="3">
        <f t="shared" si="1034"/>
        <v>3595</v>
      </c>
      <c r="L4879" s="97" t="str">
        <f>IF(TRIM('Ek.3-A'!F4879)&lt;&gt;"","var","yok")</f>
        <v>yok</v>
      </c>
      <c r="M4879" s="5" t="str">
        <f>IF('Ek.3-A'!F4879="", "", IF(VLOOKUP('Ek.3-A'!F4879, Veriler!D:E, 2, 0)=0, "", VLOOKUP('Ek.3-A'!F4879, Veriler!D:E, 2, 0)))</f>
        <v/>
      </c>
      <c r="N4879" s="5" t="str">
        <f>IF('Ek.3-A'!P4879="", "", 'Ek.3-A'!P4879)</f>
        <v/>
      </c>
      <c r="O4879" s="142">
        <f>'Ek.3-A'!S4879</f>
        <v>0</v>
      </c>
      <c r="P4879" s="143" t="str">
        <f>'Ek.3-A'!L4879</f>
        <v/>
      </c>
      <c r="Q4879" s="24" t="str">
        <f>'Ek.3-A'!M4879</f>
        <v/>
      </c>
      <c r="R4879" s="24">
        <f t="shared" si="1031"/>
        <v>0</v>
      </c>
      <c r="S4879" s="141" t="str">
        <f t="shared" si="1032"/>
        <v>H</v>
      </c>
      <c r="T4879" s="24">
        <f>IF(S4879="E",SUM($R$5:R4879),0)</f>
        <v>0</v>
      </c>
      <c r="U4879" s="143">
        <f t="shared" si="1033"/>
        <v>0</v>
      </c>
    </row>
    <row r="4880" spans="1:21" x14ac:dyDescent="0.25">
      <c r="A4880" s="6">
        <v>49.8</v>
      </c>
      <c r="B4880" s="31" t="s">
        <v>90</v>
      </c>
      <c r="K4880" s="3">
        <f t="shared" si="1034"/>
        <v>3596</v>
      </c>
      <c r="L4880" s="97" t="str">
        <f>IF(TRIM('Ek.3-A'!F4880)&lt;&gt;"","var","yok")</f>
        <v>yok</v>
      </c>
      <c r="M4880" s="5" t="str">
        <f>IF('Ek.3-A'!F4880="", "", IF(VLOOKUP('Ek.3-A'!F4880, Veriler!D:E, 2, 0)=0, "", VLOOKUP('Ek.3-A'!F4880, Veriler!D:E, 2, 0)))</f>
        <v/>
      </c>
      <c r="N4880" s="5" t="str">
        <f>IF('Ek.3-A'!P4880="", "", 'Ek.3-A'!P4880)</f>
        <v/>
      </c>
      <c r="O4880" s="142">
        <f>'Ek.3-A'!S4880</f>
        <v>0</v>
      </c>
      <c r="P4880" s="143" t="str">
        <f>'Ek.3-A'!L4880</f>
        <v/>
      </c>
      <c r="Q4880" s="24" t="str">
        <f>'Ek.3-A'!M4880</f>
        <v/>
      </c>
      <c r="R4880" s="24">
        <f t="shared" si="1031"/>
        <v>0</v>
      </c>
      <c r="S4880" s="141" t="str">
        <f t="shared" si="1032"/>
        <v>H</v>
      </c>
      <c r="T4880" s="24">
        <f>IF(S4880="E",SUM($R$5:R4880),0)</f>
        <v>0</v>
      </c>
      <c r="U4880" s="143">
        <f t="shared" si="1033"/>
        <v>0</v>
      </c>
    </row>
    <row r="4881" spans="1:21" x14ac:dyDescent="0.25">
      <c r="A4881" s="6">
        <v>49.81</v>
      </c>
      <c r="B4881" s="31" t="s">
        <v>90</v>
      </c>
      <c r="K4881" s="3">
        <f t="shared" si="1034"/>
        <v>3597</v>
      </c>
      <c r="L4881" s="97" t="str">
        <f>IF(TRIM('Ek.3-A'!F4881)&lt;&gt;"","var","yok")</f>
        <v>yok</v>
      </c>
      <c r="M4881" s="5" t="str">
        <f>IF('Ek.3-A'!F4881="", "", IF(VLOOKUP('Ek.3-A'!F4881, Veriler!D:E, 2, 0)=0, "", VLOOKUP('Ek.3-A'!F4881, Veriler!D:E, 2, 0)))</f>
        <v/>
      </c>
      <c r="N4881" s="5" t="str">
        <f>IF('Ek.3-A'!P4881="", "", 'Ek.3-A'!P4881)</f>
        <v/>
      </c>
      <c r="O4881" s="142">
        <f>'Ek.3-A'!S4881</f>
        <v>0</v>
      </c>
      <c r="P4881" s="143" t="str">
        <f>'Ek.3-A'!L4881</f>
        <v/>
      </c>
      <c r="Q4881" s="24" t="str">
        <f>'Ek.3-A'!M4881</f>
        <v/>
      </c>
      <c r="R4881" s="24">
        <f t="shared" si="1031"/>
        <v>0</v>
      </c>
      <c r="S4881" s="141" t="str">
        <f t="shared" si="1032"/>
        <v>H</v>
      </c>
      <c r="T4881" s="24">
        <f>IF(S4881="E",SUM($R$5:R4881),0)</f>
        <v>0</v>
      </c>
      <c r="U4881" s="143">
        <f t="shared" si="1033"/>
        <v>0</v>
      </c>
    </row>
    <row r="4882" spans="1:21" x14ac:dyDescent="0.25">
      <c r="A4882" s="6">
        <v>49.82</v>
      </c>
      <c r="B4882" s="31" t="s">
        <v>90</v>
      </c>
      <c r="K4882" s="3">
        <f t="shared" si="1034"/>
        <v>3598</v>
      </c>
      <c r="L4882" s="97" t="str">
        <f>IF(TRIM('Ek.3-A'!F4882)&lt;&gt;"","var","yok")</f>
        <v>yok</v>
      </c>
      <c r="M4882" s="5" t="str">
        <f>IF('Ek.3-A'!F4882="", "", IF(VLOOKUP('Ek.3-A'!F4882, Veriler!D:E, 2, 0)=0, "", VLOOKUP('Ek.3-A'!F4882, Veriler!D:E, 2, 0)))</f>
        <v/>
      </c>
      <c r="N4882" s="5" t="str">
        <f>IF('Ek.3-A'!P4882="", "", 'Ek.3-A'!P4882)</f>
        <v/>
      </c>
      <c r="O4882" s="142">
        <f>'Ek.3-A'!S4882</f>
        <v>0</v>
      </c>
      <c r="P4882" s="143" t="str">
        <f>'Ek.3-A'!L4882</f>
        <v/>
      </c>
      <c r="Q4882" s="24" t="str">
        <f>'Ek.3-A'!M4882</f>
        <v/>
      </c>
      <c r="R4882" s="24">
        <f t="shared" si="1031"/>
        <v>0</v>
      </c>
      <c r="S4882" s="141" t="str">
        <f t="shared" si="1032"/>
        <v>H</v>
      </c>
      <c r="T4882" s="24">
        <f>IF(S4882="E",SUM($R$5:R4882),0)</f>
        <v>0</v>
      </c>
      <c r="U4882" s="143">
        <f t="shared" si="1033"/>
        <v>0</v>
      </c>
    </row>
    <row r="4883" spans="1:21" x14ac:dyDescent="0.25">
      <c r="A4883" s="6">
        <v>49.83</v>
      </c>
      <c r="B4883" s="31" t="s">
        <v>90</v>
      </c>
      <c r="L4883" s="97"/>
      <c r="M4883" s="5"/>
      <c r="N4883" s="5"/>
      <c r="O4883" s="5"/>
      <c r="Q4883" s="23"/>
      <c r="T4883" s="24"/>
      <c r="U4883" s="25"/>
    </row>
    <row r="4884" spans="1:21" x14ac:dyDescent="0.25">
      <c r="A4884" s="6">
        <v>49.84</v>
      </c>
      <c r="B4884" s="31" t="s">
        <v>90</v>
      </c>
      <c r="K4884" s="3">
        <f>K4882+1</f>
        <v>3599</v>
      </c>
      <c r="L4884" s="97" t="str">
        <f>IF(TRIM('Ek.3-A'!F4884)&lt;&gt;"","var","yok")</f>
        <v>yok</v>
      </c>
      <c r="M4884" s="5" t="str">
        <f>IF('Ek.3-A'!F4884="", "", IF(VLOOKUP('Ek.3-A'!F4884, Veriler!D:E, 2, 0)=0, "", VLOOKUP('Ek.3-A'!F4884, Veriler!D:E, 2, 0)))</f>
        <v/>
      </c>
      <c r="N4884" s="5" t="str">
        <f>IF('Ek.3-A'!P4884="", "", 'Ek.3-A'!P4884)</f>
        <v/>
      </c>
      <c r="O4884" s="142">
        <f>'Ek.3-A'!S4884</f>
        <v>0</v>
      </c>
      <c r="P4884" s="143" t="str">
        <f>'Ek.3-A'!L4884</f>
        <v/>
      </c>
      <c r="Q4884" s="24" t="str">
        <f>'Ek.3-A'!M4884</f>
        <v/>
      </c>
      <c r="R4884" s="24">
        <f t="shared" ref="R4884:R4897" si="1035">IF(L4884="var",0,IF(Q4884&lt;=0.005,Q4884,0))</f>
        <v>0</v>
      </c>
      <c r="S4884" s="141" t="str">
        <f t="shared" ref="S4884:S4897" si="1036">IF(Q4884&lt;=0.005,"E","H")</f>
        <v>H</v>
      </c>
      <c r="T4884" s="24">
        <f>IF(S4884="E",SUM($R$5:R4884),0)</f>
        <v>0</v>
      </c>
      <c r="U4884" s="143">
        <f t="shared" ref="U4884:U4897" si="1037">IF(T4884&lt;=0.1, O4884, IF(R4884&gt;$G$2, R4884*O4884, $G$2*O4884))</f>
        <v>0</v>
      </c>
    </row>
    <row r="4885" spans="1:21" x14ac:dyDescent="0.25">
      <c r="A4885" s="6">
        <v>49.85</v>
      </c>
      <c r="B4885" s="31" t="s">
        <v>90</v>
      </c>
      <c r="K4885" s="3">
        <f t="shared" ref="K4885:K4897" si="1038">K4884+1</f>
        <v>3600</v>
      </c>
      <c r="L4885" s="97" t="str">
        <f>IF(TRIM('Ek.3-A'!F4885)&lt;&gt;"","var","yok")</f>
        <v>yok</v>
      </c>
      <c r="M4885" s="5" t="str">
        <f>IF('Ek.3-A'!F4885="", "", IF(VLOOKUP('Ek.3-A'!F4885, Veriler!D:E, 2, 0)=0, "", VLOOKUP('Ek.3-A'!F4885, Veriler!D:E, 2, 0)))</f>
        <v/>
      </c>
      <c r="N4885" s="5" t="str">
        <f>IF('Ek.3-A'!P4885="", "", 'Ek.3-A'!P4885)</f>
        <v/>
      </c>
      <c r="O4885" s="142">
        <f>'Ek.3-A'!S4885</f>
        <v>0</v>
      </c>
      <c r="P4885" s="143" t="str">
        <f>'Ek.3-A'!L4885</f>
        <v/>
      </c>
      <c r="Q4885" s="24" t="str">
        <f>'Ek.3-A'!M4885</f>
        <v/>
      </c>
      <c r="R4885" s="24">
        <f t="shared" si="1035"/>
        <v>0</v>
      </c>
      <c r="S4885" s="141" t="str">
        <f t="shared" si="1036"/>
        <v>H</v>
      </c>
      <c r="T4885" s="24">
        <f>IF(S4885="E",SUM($R$5:R4885),0)</f>
        <v>0</v>
      </c>
      <c r="U4885" s="143">
        <f t="shared" si="1037"/>
        <v>0</v>
      </c>
    </row>
    <row r="4886" spans="1:21" x14ac:dyDescent="0.25">
      <c r="A4886" s="6">
        <v>49.86</v>
      </c>
      <c r="B4886" s="31" t="s">
        <v>90</v>
      </c>
      <c r="K4886" s="3">
        <f t="shared" si="1038"/>
        <v>3601</v>
      </c>
      <c r="L4886" s="97" t="str">
        <f>IF(TRIM('Ek.3-A'!F4886)&lt;&gt;"","var","yok")</f>
        <v>yok</v>
      </c>
      <c r="M4886" s="5" t="str">
        <f>IF('Ek.3-A'!F4886="", "", IF(VLOOKUP('Ek.3-A'!F4886, Veriler!D:E, 2, 0)=0, "", VLOOKUP('Ek.3-A'!F4886, Veriler!D:E, 2, 0)))</f>
        <v/>
      </c>
      <c r="N4886" s="5" t="str">
        <f>IF('Ek.3-A'!P4886="", "", 'Ek.3-A'!P4886)</f>
        <v/>
      </c>
      <c r="O4886" s="142">
        <f>'Ek.3-A'!S4886</f>
        <v>0</v>
      </c>
      <c r="P4886" s="143" t="str">
        <f>'Ek.3-A'!L4886</f>
        <v/>
      </c>
      <c r="Q4886" s="24" t="str">
        <f>'Ek.3-A'!M4886</f>
        <v/>
      </c>
      <c r="R4886" s="24">
        <f t="shared" si="1035"/>
        <v>0</v>
      </c>
      <c r="S4886" s="141" t="str">
        <f t="shared" si="1036"/>
        <v>H</v>
      </c>
      <c r="T4886" s="24">
        <f>IF(S4886="E",SUM($R$5:R4886),0)</f>
        <v>0</v>
      </c>
      <c r="U4886" s="143">
        <f t="shared" si="1037"/>
        <v>0</v>
      </c>
    </row>
    <row r="4887" spans="1:21" x14ac:dyDescent="0.25">
      <c r="A4887" s="6">
        <v>49.87</v>
      </c>
      <c r="B4887" s="31" t="s">
        <v>90</v>
      </c>
      <c r="K4887" s="3">
        <f t="shared" si="1038"/>
        <v>3602</v>
      </c>
      <c r="L4887" s="97" t="str">
        <f>IF(TRIM('Ek.3-A'!F4887)&lt;&gt;"","var","yok")</f>
        <v>yok</v>
      </c>
      <c r="M4887" s="5" t="str">
        <f>IF('Ek.3-A'!F4887="", "", IF(VLOOKUP('Ek.3-A'!F4887, Veriler!D:E, 2, 0)=0, "", VLOOKUP('Ek.3-A'!F4887, Veriler!D:E, 2, 0)))</f>
        <v/>
      </c>
      <c r="N4887" s="5" t="str">
        <f>IF('Ek.3-A'!P4887="", "", 'Ek.3-A'!P4887)</f>
        <v/>
      </c>
      <c r="O4887" s="142">
        <f>'Ek.3-A'!S4887</f>
        <v>0</v>
      </c>
      <c r="P4887" s="143" t="str">
        <f>'Ek.3-A'!L4887</f>
        <v/>
      </c>
      <c r="Q4887" s="24" t="str">
        <f>'Ek.3-A'!M4887</f>
        <v/>
      </c>
      <c r="R4887" s="24">
        <f t="shared" si="1035"/>
        <v>0</v>
      </c>
      <c r="S4887" s="141" t="str">
        <f t="shared" si="1036"/>
        <v>H</v>
      </c>
      <c r="T4887" s="24">
        <f>IF(S4887="E",SUM($R$5:R4887),0)</f>
        <v>0</v>
      </c>
      <c r="U4887" s="143">
        <f t="shared" si="1037"/>
        <v>0</v>
      </c>
    </row>
    <row r="4888" spans="1:21" x14ac:dyDescent="0.25">
      <c r="A4888" s="6">
        <v>49.88</v>
      </c>
      <c r="B4888" s="31" t="s">
        <v>90</v>
      </c>
      <c r="K4888" s="3">
        <f t="shared" si="1038"/>
        <v>3603</v>
      </c>
      <c r="L4888" s="97" t="str">
        <f>IF(TRIM('Ek.3-A'!F4888)&lt;&gt;"","var","yok")</f>
        <v>yok</v>
      </c>
      <c r="M4888" s="5" t="str">
        <f>IF('Ek.3-A'!F4888="", "", IF(VLOOKUP('Ek.3-A'!F4888, Veriler!D:E, 2, 0)=0, "", VLOOKUP('Ek.3-A'!F4888, Veriler!D:E, 2, 0)))</f>
        <v/>
      </c>
      <c r="N4888" s="5" t="str">
        <f>IF('Ek.3-A'!P4888="", "", 'Ek.3-A'!P4888)</f>
        <v/>
      </c>
      <c r="O4888" s="142">
        <f>'Ek.3-A'!S4888</f>
        <v>0</v>
      </c>
      <c r="P4888" s="143" t="str">
        <f>'Ek.3-A'!L4888</f>
        <v/>
      </c>
      <c r="Q4888" s="24" t="str">
        <f>'Ek.3-A'!M4888</f>
        <v/>
      </c>
      <c r="R4888" s="24">
        <f t="shared" si="1035"/>
        <v>0</v>
      </c>
      <c r="S4888" s="141" t="str">
        <f t="shared" si="1036"/>
        <v>H</v>
      </c>
      <c r="T4888" s="24">
        <f>IF(S4888="E",SUM($R$5:R4888),0)</f>
        <v>0</v>
      </c>
      <c r="U4888" s="143">
        <f t="shared" si="1037"/>
        <v>0</v>
      </c>
    </row>
    <row r="4889" spans="1:21" x14ac:dyDescent="0.25">
      <c r="A4889" s="6">
        <v>49.89</v>
      </c>
      <c r="B4889" s="31" t="s">
        <v>90</v>
      </c>
      <c r="K4889" s="3">
        <f t="shared" si="1038"/>
        <v>3604</v>
      </c>
      <c r="L4889" s="97" t="str">
        <f>IF(TRIM('Ek.3-A'!F4889)&lt;&gt;"","var","yok")</f>
        <v>yok</v>
      </c>
      <c r="M4889" s="5" t="str">
        <f>IF('Ek.3-A'!F4889="", "", IF(VLOOKUP('Ek.3-A'!F4889, Veriler!D:E, 2, 0)=0, "", VLOOKUP('Ek.3-A'!F4889, Veriler!D:E, 2, 0)))</f>
        <v/>
      </c>
      <c r="N4889" s="5" t="str">
        <f>IF('Ek.3-A'!P4889="", "", 'Ek.3-A'!P4889)</f>
        <v/>
      </c>
      <c r="O4889" s="142">
        <f>'Ek.3-A'!S4889</f>
        <v>0</v>
      </c>
      <c r="P4889" s="143" t="str">
        <f>'Ek.3-A'!L4889</f>
        <v/>
      </c>
      <c r="Q4889" s="24" t="str">
        <f>'Ek.3-A'!M4889</f>
        <v/>
      </c>
      <c r="R4889" s="24">
        <f t="shared" si="1035"/>
        <v>0</v>
      </c>
      <c r="S4889" s="141" t="str">
        <f t="shared" si="1036"/>
        <v>H</v>
      </c>
      <c r="T4889" s="24">
        <f>IF(S4889="E",SUM($R$5:R4889),0)</f>
        <v>0</v>
      </c>
      <c r="U4889" s="143">
        <f t="shared" si="1037"/>
        <v>0</v>
      </c>
    </row>
    <row r="4890" spans="1:21" x14ac:dyDescent="0.25">
      <c r="A4890" s="6">
        <v>49.9</v>
      </c>
      <c r="B4890" s="31" t="s">
        <v>90</v>
      </c>
      <c r="K4890" s="3">
        <f t="shared" si="1038"/>
        <v>3605</v>
      </c>
      <c r="L4890" s="97" t="str">
        <f>IF(TRIM('Ek.3-A'!F4890)&lt;&gt;"","var","yok")</f>
        <v>yok</v>
      </c>
      <c r="M4890" s="5" t="str">
        <f>IF('Ek.3-A'!F4890="", "", IF(VLOOKUP('Ek.3-A'!F4890, Veriler!D:E, 2, 0)=0, "", VLOOKUP('Ek.3-A'!F4890, Veriler!D:E, 2, 0)))</f>
        <v/>
      </c>
      <c r="N4890" s="5" t="str">
        <f>IF('Ek.3-A'!P4890="", "", 'Ek.3-A'!P4890)</f>
        <v/>
      </c>
      <c r="O4890" s="142">
        <f>'Ek.3-A'!S4890</f>
        <v>0</v>
      </c>
      <c r="P4890" s="143" t="str">
        <f>'Ek.3-A'!L4890</f>
        <v/>
      </c>
      <c r="Q4890" s="24" t="str">
        <f>'Ek.3-A'!M4890</f>
        <v/>
      </c>
      <c r="R4890" s="24">
        <f t="shared" si="1035"/>
        <v>0</v>
      </c>
      <c r="S4890" s="141" t="str">
        <f t="shared" si="1036"/>
        <v>H</v>
      </c>
      <c r="T4890" s="24">
        <f>IF(S4890="E",SUM($R$5:R4890),0)</f>
        <v>0</v>
      </c>
      <c r="U4890" s="143">
        <f t="shared" si="1037"/>
        <v>0</v>
      </c>
    </row>
    <row r="4891" spans="1:21" x14ac:dyDescent="0.25">
      <c r="A4891" s="6">
        <v>49.91</v>
      </c>
      <c r="B4891" s="31" t="s">
        <v>90</v>
      </c>
      <c r="K4891" s="3">
        <f t="shared" si="1038"/>
        <v>3606</v>
      </c>
      <c r="L4891" s="97" t="str">
        <f>IF(TRIM('Ek.3-A'!F4891)&lt;&gt;"","var","yok")</f>
        <v>yok</v>
      </c>
      <c r="M4891" s="5" t="str">
        <f>IF('Ek.3-A'!F4891="", "", IF(VLOOKUP('Ek.3-A'!F4891, Veriler!D:E, 2, 0)=0, "", VLOOKUP('Ek.3-A'!F4891, Veriler!D:E, 2, 0)))</f>
        <v/>
      </c>
      <c r="N4891" s="5" t="str">
        <f>IF('Ek.3-A'!P4891="", "", 'Ek.3-A'!P4891)</f>
        <v/>
      </c>
      <c r="O4891" s="142">
        <f>'Ek.3-A'!S4891</f>
        <v>0</v>
      </c>
      <c r="P4891" s="143" t="str">
        <f>'Ek.3-A'!L4891</f>
        <v/>
      </c>
      <c r="Q4891" s="24" t="str">
        <f>'Ek.3-A'!M4891</f>
        <v/>
      </c>
      <c r="R4891" s="24">
        <f t="shared" si="1035"/>
        <v>0</v>
      </c>
      <c r="S4891" s="141" t="str">
        <f t="shared" si="1036"/>
        <v>H</v>
      </c>
      <c r="T4891" s="24">
        <f>IF(S4891="E",SUM($R$5:R4891),0)</f>
        <v>0</v>
      </c>
      <c r="U4891" s="143">
        <f t="shared" si="1037"/>
        <v>0</v>
      </c>
    </row>
    <row r="4892" spans="1:21" x14ac:dyDescent="0.25">
      <c r="A4892" s="6">
        <v>49.92</v>
      </c>
      <c r="B4892" s="31" t="s">
        <v>90</v>
      </c>
      <c r="K4892" s="3">
        <f t="shared" si="1038"/>
        <v>3607</v>
      </c>
      <c r="L4892" s="97" t="str">
        <f>IF(TRIM('Ek.3-A'!F4892)&lt;&gt;"","var","yok")</f>
        <v>yok</v>
      </c>
      <c r="M4892" s="5" t="str">
        <f>IF('Ek.3-A'!F4892="", "", IF(VLOOKUP('Ek.3-A'!F4892, Veriler!D:E, 2, 0)=0, "", VLOOKUP('Ek.3-A'!F4892, Veriler!D:E, 2, 0)))</f>
        <v/>
      </c>
      <c r="N4892" s="5" t="str">
        <f>IF('Ek.3-A'!P4892="", "", 'Ek.3-A'!P4892)</f>
        <v/>
      </c>
      <c r="O4892" s="142">
        <f>'Ek.3-A'!S4892</f>
        <v>0</v>
      </c>
      <c r="P4892" s="143" t="str">
        <f>'Ek.3-A'!L4892</f>
        <v/>
      </c>
      <c r="Q4892" s="24" t="str">
        <f>'Ek.3-A'!M4892</f>
        <v/>
      </c>
      <c r="R4892" s="24">
        <f t="shared" si="1035"/>
        <v>0</v>
      </c>
      <c r="S4892" s="141" t="str">
        <f t="shared" si="1036"/>
        <v>H</v>
      </c>
      <c r="T4892" s="24">
        <f>IF(S4892="E",SUM($R$5:R4892),0)</f>
        <v>0</v>
      </c>
      <c r="U4892" s="143">
        <f t="shared" si="1037"/>
        <v>0</v>
      </c>
    </row>
    <row r="4893" spans="1:21" x14ac:dyDescent="0.25">
      <c r="A4893" s="6">
        <v>49.93</v>
      </c>
      <c r="B4893" s="31" t="s">
        <v>90</v>
      </c>
      <c r="K4893" s="3">
        <f t="shared" si="1038"/>
        <v>3608</v>
      </c>
      <c r="L4893" s="97" t="str">
        <f>IF(TRIM('Ek.3-A'!F4893)&lt;&gt;"","var","yok")</f>
        <v>yok</v>
      </c>
      <c r="M4893" s="5" t="str">
        <f>IF('Ek.3-A'!F4893="", "", IF(VLOOKUP('Ek.3-A'!F4893, Veriler!D:E, 2, 0)=0, "", VLOOKUP('Ek.3-A'!F4893, Veriler!D:E, 2, 0)))</f>
        <v/>
      </c>
      <c r="N4893" s="5" t="str">
        <f>IF('Ek.3-A'!P4893="", "", 'Ek.3-A'!P4893)</f>
        <v/>
      </c>
      <c r="O4893" s="142">
        <f>'Ek.3-A'!S4893</f>
        <v>0</v>
      </c>
      <c r="P4893" s="143" t="str">
        <f>'Ek.3-A'!L4893</f>
        <v/>
      </c>
      <c r="Q4893" s="24" t="str">
        <f>'Ek.3-A'!M4893</f>
        <v/>
      </c>
      <c r="R4893" s="24">
        <f t="shared" si="1035"/>
        <v>0</v>
      </c>
      <c r="S4893" s="141" t="str">
        <f t="shared" si="1036"/>
        <v>H</v>
      </c>
      <c r="T4893" s="24">
        <f>IF(S4893="E",SUM($R$5:R4893),0)</f>
        <v>0</v>
      </c>
      <c r="U4893" s="143">
        <f t="shared" si="1037"/>
        <v>0</v>
      </c>
    </row>
    <row r="4894" spans="1:21" x14ac:dyDescent="0.25">
      <c r="A4894" s="6">
        <v>49.94</v>
      </c>
      <c r="B4894" s="31" t="s">
        <v>90</v>
      </c>
      <c r="K4894" s="3">
        <f t="shared" si="1038"/>
        <v>3609</v>
      </c>
      <c r="L4894" s="97" t="str">
        <f>IF(TRIM('Ek.3-A'!F4894)&lt;&gt;"","var","yok")</f>
        <v>yok</v>
      </c>
      <c r="M4894" s="5" t="str">
        <f>IF('Ek.3-A'!F4894="", "", IF(VLOOKUP('Ek.3-A'!F4894, Veriler!D:E, 2, 0)=0, "", VLOOKUP('Ek.3-A'!F4894, Veriler!D:E, 2, 0)))</f>
        <v/>
      </c>
      <c r="N4894" s="5" t="str">
        <f>IF('Ek.3-A'!P4894="", "", 'Ek.3-A'!P4894)</f>
        <v/>
      </c>
      <c r="O4894" s="142">
        <f>'Ek.3-A'!S4894</f>
        <v>0</v>
      </c>
      <c r="P4894" s="143" t="str">
        <f>'Ek.3-A'!L4894</f>
        <v/>
      </c>
      <c r="Q4894" s="24" t="str">
        <f>'Ek.3-A'!M4894</f>
        <v/>
      </c>
      <c r="R4894" s="24">
        <f t="shared" si="1035"/>
        <v>0</v>
      </c>
      <c r="S4894" s="141" t="str">
        <f t="shared" si="1036"/>
        <v>H</v>
      </c>
      <c r="T4894" s="24">
        <f>IF(S4894="E",SUM($R$5:R4894),0)</f>
        <v>0</v>
      </c>
      <c r="U4894" s="143">
        <f t="shared" si="1037"/>
        <v>0</v>
      </c>
    </row>
    <row r="4895" spans="1:21" x14ac:dyDescent="0.25">
      <c r="A4895" s="6">
        <v>49.95</v>
      </c>
      <c r="B4895" s="31" t="s">
        <v>90</v>
      </c>
      <c r="K4895" s="3">
        <f t="shared" si="1038"/>
        <v>3610</v>
      </c>
      <c r="L4895" s="97" t="str">
        <f>IF(TRIM('Ek.3-A'!F4895)&lt;&gt;"","var","yok")</f>
        <v>yok</v>
      </c>
      <c r="M4895" s="5" t="str">
        <f>IF('Ek.3-A'!F4895="", "", IF(VLOOKUP('Ek.3-A'!F4895, Veriler!D:E, 2, 0)=0, "", VLOOKUP('Ek.3-A'!F4895, Veriler!D:E, 2, 0)))</f>
        <v/>
      </c>
      <c r="N4895" s="5" t="str">
        <f>IF('Ek.3-A'!P4895="", "", 'Ek.3-A'!P4895)</f>
        <v/>
      </c>
      <c r="O4895" s="142">
        <f>'Ek.3-A'!S4895</f>
        <v>0</v>
      </c>
      <c r="P4895" s="143" t="str">
        <f>'Ek.3-A'!L4895</f>
        <v/>
      </c>
      <c r="Q4895" s="24" t="str">
        <f>'Ek.3-A'!M4895</f>
        <v/>
      </c>
      <c r="R4895" s="24">
        <f t="shared" si="1035"/>
        <v>0</v>
      </c>
      <c r="S4895" s="141" t="str">
        <f t="shared" si="1036"/>
        <v>H</v>
      </c>
      <c r="T4895" s="24">
        <f>IF(S4895="E",SUM($R$5:R4895),0)</f>
        <v>0</v>
      </c>
      <c r="U4895" s="143">
        <f t="shared" si="1037"/>
        <v>0</v>
      </c>
    </row>
    <row r="4896" spans="1:21" x14ac:dyDescent="0.25">
      <c r="A4896" s="6">
        <v>49.96</v>
      </c>
      <c r="B4896" s="31" t="s">
        <v>90</v>
      </c>
      <c r="K4896" s="3">
        <f t="shared" si="1038"/>
        <v>3611</v>
      </c>
      <c r="L4896" s="97" t="str">
        <f>IF(TRIM('Ek.3-A'!F4896)&lt;&gt;"","var","yok")</f>
        <v>yok</v>
      </c>
      <c r="M4896" s="5" t="str">
        <f>IF('Ek.3-A'!F4896="", "", IF(VLOOKUP('Ek.3-A'!F4896, Veriler!D:E, 2, 0)=0, "", VLOOKUP('Ek.3-A'!F4896, Veriler!D:E, 2, 0)))</f>
        <v/>
      </c>
      <c r="N4896" s="5" t="str">
        <f>IF('Ek.3-A'!P4896="", "", 'Ek.3-A'!P4896)</f>
        <v/>
      </c>
      <c r="O4896" s="142">
        <f>'Ek.3-A'!S4896</f>
        <v>0</v>
      </c>
      <c r="P4896" s="143" t="str">
        <f>'Ek.3-A'!L4896</f>
        <v/>
      </c>
      <c r="Q4896" s="24" t="str">
        <f>'Ek.3-A'!M4896</f>
        <v/>
      </c>
      <c r="R4896" s="24">
        <f t="shared" si="1035"/>
        <v>0</v>
      </c>
      <c r="S4896" s="141" t="str">
        <f t="shared" si="1036"/>
        <v>H</v>
      </c>
      <c r="T4896" s="24">
        <f>IF(S4896="E",SUM($R$5:R4896),0)</f>
        <v>0</v>
      </c>
      <c r="U4896" s="143">
        <f t="shared" si="1037"/>
        <v>0</v>
      </c>
    </row>
    <row r="4897" spans="1:41" x14ac:dyDescent="0.25">
      <c r="A4897" s="6">
        <v>49.97</v>
      </c>
      <c r="B4897" s="31" t="s">
        <v>90</v>
      </c>
      <c r="K4897" s="3">
        <f t="shared" si="1038"/>
        <v>3612</v>
      </c>
      <c r="L4897" s="97" t="str">
        <f>IF(TRIM('Ek.3-A'!F4897)&lt;&gt;"","var","yok")</f>
        <v>yok</v>
      </c>
      <c r="M4897" s="5" t="str">
        <f>IF('Ek.3-A'!F4897="", "", IF(VLOOKUP('Ek.3-A'!F4897, Veriler!D:E, 2, 0)=0, "", VLOOKUP('Ek.3-A'!F4897, Veriler!D:E, 2, 0)))</f>
        <v/>
      </c>
      <c r="N4897" s="5" t="str">
        <f>IF('Ek.3-A'!P4897="", "", 'Ek.3-A'!P4897)</f>
        <v/>
      </c>
      <c r="O4897" s="142">
        <f>'Ek.3-A'!S4897</f>
        <v>0</v>
      </c>
      <c r="P4897" s="143" t="str">
        <f>'Ek.3-A'!L4897</f>
        <v/>
      </c>
      <c r="Q4897" s="24" t="str">
        <f>'Ek.3-A'!M4897</f>
        <v/>
      </c>
      <c r="R4897" s="24">
        <f t="shared" si="1035"/>
        <v>0</v>
      </c>
      <c r="S4897" s="141" t="str">
        <f t="shared" si="1036"/>
        <v>H</v>
      </c>
      <c r="T4897" s="24">
        <f>IF(S4897="E",SUM($R$5:R4897),0)</f>
        <v>0</v>
      </c>
      <c r="U4897" s="143">
        <f t="shared" si="1037"/>
        <v>0</v>
      </c>
    </row>
    <row r="4898" spans="1:41" x14ac:dyDescent="0.25">
      <c r="A4898" s="6">
        <v>49.98</v>
      </c>
      <c r="B4898" s="31" t="s">
        <v>90</v>
      </c>
      <c r="T4898" s="24"/>
      <c r="U4898" s="25"/>
      <c r="AO4898" s="140">
        <f>'Ek.3-A'!L4898</f>
        <v>0</v>
      </c>
    </row>
    <row r="4899" spans="1:41" x14ac:dyDescent="0.25">
      <c r="A4899" s="6">
        <v>49.99</v>
      </c>
      <c r="B4899" s="31" t="s">
        <v>90</v>
      </c>
      <c r="T4899" s="24"/>
      <c r="U4899" s="25"/>
    </row>
    <row r="4900" spans="1:41" x14ac:dyDescent="0.25">
      <c r="A4900" s="6">
        <v>50</v>
      </c>
      <c r="B4900" s="31" t="s">
        <v>90</v>
      </c>
      <c r="T4900" s="24"/>
      <c r="U4900" s="25"/>
    </row>
    <row r="4901" spans="1:41" x14ac:dyDescent="0.25">
      <c r="A4901" s="6">
        <v>50.01</v>
      </c>
      <c r="B4901" s="31" t="s">
        <v>90</v>
      </c>
      <c r="T4901" s="24"/>
      <c r="U4901" s="25"/>
    </row>
    <row r="4902" spans="1:41" x14ac:dyDescent="0.25">
      <c r="A4902" s="6">
        <v>50.02</v>
      </c>
      <c r="B4902" s="31" t="s">
        <v>90</v>
      </c>
      <c r="T4902" s="24"/>
      <c r="U4902" s="25"/>
    </row>
    <row r="4903" spans="1:41" x14ac:dyDescent="0.25">
      <c r="A4903" s="6">
        <v>50.03</v>
      </c>
      <c r="B4903" s="31" t="s">
        <v>90</v>
      </c>
      <c r="T4903" s="24"/>
      <c r="U4903" s="25"/>
    </row>
    <row r="4904" spans="1:41" x14ac:dyDescent="0.25">
      <c r="A4904" s="6">
        <v>50.04</v>
      </c>
      <c r="B4904" s="31" t="s">
        <v>90</v>
      </c>
      <c r="T4904" s="24"/>
      <c r="U4904" s="25"/>
    </row>
    <row r="4905" spans="1:41" x14ac:dyDescent="0.25">
      <c r="A4905" s="6">
        <v>50.05</v>
      </c>
      <c r="B4905" s="31" t="s">
        <v>90</v>
      </c>
      <c r="T4905" s="24"/>
      <c r="U4905" s="25"/>
    </row>
    <row r="4906" spans="1:41" x14ac:dyDescent="0.25">
      <c r="A4906" s="6">
        <v>50.06</v>
      </c>
      <c r="B4906" s="31" t="s">
        <v>90</v>
      </c>
      <c r="T4906" s="24"/>
      <c r="U4906" s="25"/>
    </row>
    <row r="4907" spans="1:41" x14ac:dyDescent="0.25">
      <c r="A4907" s="6">
        <v>50.07</v>
      </c>
      <c r="B4907" s="31" t="s">
        <v>90</v>
      </c>
      <c r="K4907" s="3">
        <f>K4897+1</f>
        <v>3613</v>
      </c>
      <c r="L4907" s="97" t="str">
        <f>IF(TRIM('Ek.3-A'!F4907)&lt;&gt;"","var","yok")</f>
        <v>yok</v>
      </c>
      <c r="M4907" s="5" t="str">
        <f>IF('Ek.3-A'!F4907="", "", IF(VLOOKUP('Ek.3-A'!F4907, Veriler!D:E, 2, 0)=0, "", VLOOKUP('Ek.3-A'!F4907, Veriler!D:E, 2, 0)))</f>
        <v/>
      </c>
      <c r="N4907" s="5" t="str">
        <f>IF('Ek.3-A'!P4907="", "", 'Ek.3-A'!P4907)</f>
        <v/>
      </c>
      <c r="O4907" s="142">
        <f>'Ek.3-A'!S4907</f>
        <v>0</v>
      </c>
      <c r="P4907" s="143" t="str">
        <f>'Ek.3-A'!L4907</f>
        <v/>
      </c>
      <c r="Q4907" s="24" t="str">
        <f>'Ek.3-A'!M4907</f>
        <v/>
      </c>
      <c r="R4907" s="24">
        <f t="shared" ref="R4907:R4920" si="1039">IF(L4907="var",0,IF(Q4907&lt;=0.005,Q4907,0))</f>
        <v>0</v>
      </c>
      <c r="S4907" s="141" t="str">
        <f t="shared" ref="S4907:S4920" si="1040">IF(Q4907&lt;=0.005,"E","H")</f>
        <v>H</v>
      </c>
      <c r="T4907" s="24">
        <f>IF(S4907="E",SUM($R$5:R4907),0)</f>
        <v>0</v>
      </c>
      <c r="U4907" s="143">
        <f t="shared" ref="U4907:U4920" si="1041">IF(T4907&lt;=0.1, O4907, IF(R4907&gt;$G$2, R4907*O4907, $G$2*O4907))</f>
        <v>0</v>
      </c>
    </row>
    <row r="4908" spans="1:41" x14ac:dyDescent="0.25">
      <c r="A4908" s="6">
        <v>50.08</v>
      </c>
      <c r="B4908" s="31" t="s">
        <v>90</v>
      </c>
      <c r="K4908" s="3">
        <f t="shared" ref="K4908:K4920" si="1042">K4907+1</f>
        <v>3614</v>
      </c>
      <c r="L4908" s="97" t="str">
        <f>IF(TRIM('Ek.3-A'!F4908)&lt;&gt;"","var","yok")</f>
        <v>yok</v>
      </c>
      <c r="M4908" s="5" t="str">
        <f>IF('Ek.3-A'!F4908="", "", IF(VLOOKUP('Ek.3-A'!F4908, Veriler!D:E, 2, 0)=0, "", VLOOKUP('Ek.3-A'!F4908, Veriler!D:E, 2, 0)))</f>
        <v/>
      </c>
      <c r="N4908" s="5" t="str">
        <f>IF('Ek.3-A'!P4908="", "", 'Ek.3-A'!P4908)</f>
        <v/>
      </c>
      <c r="O4908" s="142">
        <f>'Ek.3-A'!S4908</f>
        <v>0</v>
      </c>
      <c r="P4908" s="143" t="str">
        <f>'Ek.3-A'!L4908</f>
        <v/>
      </c>
      <c r="Q4908" s="24" t="str">
        <f>'Ek.3-A'!M4908</f>
        <v/>
      </c>
      <c r="R4908" s="24">
        <f t="shared" si="1039"/>
        <v>0</v>
      </c>
      <c r="S4908" s="141" t="str">
        <f t="shared" si="1040"/>
        <v>H</v>
      </c>
      <c r="T4908" s="24">
        <f>IF(S4908="E",SUM($R$5:R4908),0)</f>
        <v>0</v>
      </c>
      <c r="U4908" s="143">
        <f t="shared" si="1041"/>
        <v>0</v>
      </c>
    </row>
    <row r="4909" spans="1:41" x14ac:dyDescent="0.25">
      <c r="A4909" s="6">
        <v>50.09</v>
      </c>
      <c r="B4909" s="31" t="s">
        <v>90</v>
      </c>
      <c r="K4909" s="3">
        <f t="shared" si="1042"/>
        <v>3615</v>
      </c>
      <c r="L4909" s="97" t="str">
        <f>IF(TRIM('Ek.3-A'!F4909)&lt;&gt;"","var","yok")</f>
        <v>yok</v>
      </c>
      <c r="M4909" s="5" t="str">
        <f>IF('Ek.3-A'!F4909="", "", IF(VLOOKUP('Ek.3-A'!F4909, Veriler!D:E, 2, 0)=0, "", VLOOKUP('Ek.3-A'!F4909, Veriler!D:E, 2, 0)))</f>
        <v/>
      </c>
      <c r="N4909" s="5" t="str">
        <f>IF('Ek.3-A'!P4909="", "", 'Ek.3-A'!P4909)</f>
        <v/>
      </c>
      <c r="O4909" s="142">
        <f>'Ek.3-A'!S4909</f>
        <v>0</v>
      </c>
      <c r="P4909" s="143" t="str">
        <f>'Ek.3-A'!L4909</f>
        <v/>
      </c>
      <c r="Q4909" s="24" t="str">
        <f>'Ek.3-A'!M4909</f>
        <v/>
      </c>
      <c r="R4909" s="24">
        <f t="shared" si="1039"/>
        <v>0</v>
      </c>
      <c r="S4909" s="141" t="str">
        <f t="shared" si="1040"/>
        <v>H</v>
      </c>
      <c r="T4909" s="24">
        <f>IF(S4909="E",SUM($R$5:R4909),0)</f>
        <v>0</v>
      </c>
      <c r="U4909" s="143">
        <f t="shared" si="1041"/>
        <v>0</v>
      </c>
    </row>
    <row r="4910" spans="1:41" x14ac:dyDescent="0.25">
      <c r="A4910" s="6">
        <v>50.1</v>
      </c>
      <c r="B4910" s="31" t="s">
        <v>90</v>
      </c>
      <c r="K4910" s="3">
        <f t="shared" si="1042"/>
        <v>3616</v>
      </c>
      <c r="L4910" s="97" t="str">
        <f>IF(TRIM('Ek.3-A'!F4910)&lt;&gt;"","var","yok")</f>
        <v>yok</v>
      </c>
      <c r="M4910" s="5" t="str">
        <f>IF('Ek.3-A'!F4910="", "", IF(VLOOKUP('Ek.3-A'!F4910, Veriler!D:E, 2, 0)=0, "", VLOOKUP('Ek.3-A'!F4910, Veriler!D:E, 2, 0)))</f>
        <v/>
      </c>
      <c r="N4910" s="5" t="str">
        <f>IF('Ek.3-A'!P4910="", "", 'Ek.3-A'!P4910)</f>
        <v/>
      </c>
      <c r="O4910" s="142">
        <f>'Ek.3-A'!S4910</f>
        <v>0</v>
      </c>
      <c r="P4910" s="143" t="str">
        <f>'Ek.3-A'!L4910</f>
        <v/>
      </c>
      <c r="Q4910" s="24" t="str">
        <f>'Ek.3-A'!M4910</f>
        <v/>
      </c>
      <c r="R4910" s="24">
        <f t="shared" si="1039"/>
        <v>0</v>
      </c>
      <c r="S4910" s="141" t="str">
        <f t="shared" si="1040"/>
        <v>H</v>
      </c>
      <c r="T4910" s="24">
        <f>IF(S4910="E",SUM($R$5:R4910),0)</f>
        <v>0</v>
      </c>
      <c r="U4910" s="143">
        <f t="shared" si="1041"/>
        <v>0</v>
      </c>
    </row>
    <row r="4911" spans="1:41" x14ac:dyDescent="0.25">
      <c r="A4911" s="6">
        <v>50.11</v>
      </c>
      <c r="B4911" s="31" t="s">
        <v>90</v>
      </c>
      <c r="K4911" s="3">
        <f t="shared" si="1042"/>
        <v>3617</v>
      </c>
      <c r="L4911" s="97" t="str">
        <f>IF(TRIM('Ek.3-A'!F4911)&lt;&gt;"","var","yok")</f>
        <v>yok</v>
      </c>
      <c r="M4911" s="5" t="str">
        <f>IF('Ek.3-A'!F4911="", "", IF(VLOOKUP('Ek.3-A'!F4911, Veriler!D:E, 2, 0)=0, "", VLOOKUP('Ek.3-A'!F4911, Veriler!D:E, 2, 0)))</f>
        <v/>
      </c>
      <c r="N4911" s="5" t="str">
        <f>IF('Ek.3-A'!P4911="", "", 'Ek.3-A'!P4911)</f>
        <v/>
      </c>
      <c r="O4911" s="142">
        <f>'Ek.3-A'!S4911</f>
        <v>0</v>
      </c>
      <c r="P4911" s="143" t="str">
        <f>'Ek.3-A'!L4911</f>
        <v/>
      </c>
      <c r="Q4911" s="24" t="str">
        <f>'Ek.3-A'!M4911</f>
        <v/>
      </c>
      <c r="R4911" s="24">
        <f t="shared" si="1039"/>
        <v>0</v>
      </c>
      <c r="S4911" s="141" t="str">
        <f t="shared" si="1040"/>
        <v>H</v>
      </c>
      <c r="T4911" s="24">
        <f>IF(S4911="E",SUM($R$5:R4911),0)</f>
        <v>0</v>
      </c>
      <c r="U4911" s="143">
        <f t="shared" si="1041"/>
        <v>0</v>
      </c>
    </row>
    <row r="4912" spans="1:41" x14ac:dyDescent="0.25">
      <c r="A4912" s="6">
        <v>50.12</v>
      </c>
      <c r="B4912" s="31" t="s">
        <v>90</v>
      </c>
      <c r="K4912" s="3">
        <f t="shared" si="1042"/>
        <v>3618</v>
      </c>
      <c r="L4912" s="97" t="str">
        <f>IF(TRIM('Ek.3-A'!F4912)&lt;&gt;"","var","yok")</f>
        <v>yok</v>
      </c>
      <c r="M4912" s="5" t="str">
        <f>IF('Ek.3-A'!F4912="", "", IF(VLOOKUP('Ek.3-A'!F4912, Veriler!D:E, 2, 0)=0, "", VLOOKUP('Ek.3-A'!F4912, Veriler!D:E, 2, 0)))</f>
        <v/>
      </c>
      <c r="N4912" s="5" t="str">
        <f>IF('Ek.3-A'!P4912="", "", 'Ek.3-A'!P4912)</f>
        <v/>
      </c>
      <c r="O4912" s="142">
        <f>'Ek.3-A'!S4912</f>
        <v>0</v>
      </c>
      <c r="P4912" s="143" t="str">
        <f>'Ek.3-A'!L4912</f>
        <v/>
      </c>
      <c r="Q4912" s="24" t="str">
        <f>'Ek.3-A'!M4912</f>
        <v/>
      </c>
      <c r="R4912" s="24">
        <f t="shared" si="1039"/>
        <v>0</v>
      </c>
      <c r="S4912" s="141" t="str">
        <f t="shared" si="1040"/>
        <v>H</v>
      </c>
      <c r="T4912" s="24">
        <f>IF(S4912="E",SUM($R$5:R4912),0)</f>
        <v>0</v>
      </c>
      <c r="U4912" s="143">
        <f t="shared" si="1041"/>
        <v>0</v>
      </c>
    </row>
    <row r="4913" spans="1:21" x14ac:dyDescent="0.25">
      <c r="A4913" s="6">
        <v>50.13</v>
      </c>
      <c r="B4913" s="31" t="s">
        <v>90</v>
      </c>
      <c r="K4913" s="3">
        <f t="shared" si="1042"/>
        <v>3619</v>
      </c>
      <c r="L4913" s="97" t="str">
        <f>IF(TRIM('Ek.3-A'!F4913)&lt;&gt;"","var","yok")</f>
        <v>yok</v>
      </c>
      <c r="M4913" s="5" t="str">
        <f>IF('Ek.3-A'!F4913="", "", IF(VLOOKUP('Ek.3-A'!F4913, Veriler!D:E, 2, 0)=0, "", VLOOKUP('Ek.3-A'!F4913, Veriler!D:E, 2, 0)))</f>
        <v/>
      </c>
      <c r="N4913" s="5" t="str">
        <f>IF('Ek.3-A'!P4913="", "", 'Ek.3-A'!P4913)</f>
        <v/>
      </c>
      <c r="O4913" s="142">
        <f>'Ek.3-A'!S4913</f>
        <v>0</v>
      </c>
      <c r="P4913" s="143" t="str">
        <f>'Ek.3-A'!L4913</f>
        <v/>
      </c>
      <c r="Q4913" s="24" t="str">
        <f>'Ek.3-A'!M4913</f>
        <v/>
      </c>
      <c r="R4913" s="24">
        <f t="shared" si="1039"/>
        <v>0</v>
      </c>
      <c r="S4913" s="141" t="str">
        <f t="shared" si="1040"/>
        <v>H</v>
      </c>
      <c r="T4913" s="24">
        <f>IF(S4913="E",SUM($R$5:R4913),0)</f>
        <v>0</v>
      </c>
      <c r="U4913" s="143">
        <f t="shared" si="1041"/>
        <v>0</v>
      </c>
    </row>
    <row r="4914" spans="1:21" x14ac:dyDescent="0.25">
      <c r="A4914" s="6">
        <v>50.14</v>
      </c>
      <c r="B4914" s="31" t="s">
        <v>90</v>
      </c>
      <c r="K4914" s="3">
        <f t="shared" si="1042"/>
        <v>3620</v>
      </c>
      <c r="L4914" s="97" t="str">
        <f>IF(TRIM('Ek.3-A'!F4914)&lt;&gt;"","var","yok")</f>
        <v>yok</v>
      </c>
      <c r="M4914" s="5" t="str">
        <f>IF('Ek.3-A'!F4914="", "", IF(VLOOKUP('Ek.3-A'!F4914, Veriler!D:E, 2, 0)=0, "", VLOOKUP('Ek.3-A'!F4914, Veriler!D:E, 2, 0)))</f>
        <v/>
      </c>
      <c r="N4914" s="5" t="str">
        <f>IF('Ek.3-A'!P4914="", "", 'Ek.3-A'!P4914)</f>
        <v/>
      </c>
      <c r="O4914" s="142">
        <f>'Ek.3-A'!S4914</f>
        <v>0</v>
      </c>
      <c r="P4914" s="143" t="str">
        <f>'Ek.3-A'!L4914</f>
        <v/>
      </c>
      <c r="Q4914" s="24" t="str">
        <f>'Ek.3-A'!M4914</f>
        <v/>
      </c>
      <c r="R4914" s="24">
        <f t="shared" si="1039"/>
        <v>0</v>
      </c>
      <c r="S4914" s="141" t="str">
        <f t="shared" si="1040"/>
        <v>H</v>
      </c>
      <c r="T4914" s="24">
        <f>IF(S4914="E",SUM($R$5:R4914),0)</f>
        <v>0</v>
      </c>
      <c r="U4914" s="143">
        <f t="shared" si="1041"/>
        <v>0</v>
      </c>
    </row>
    <row r="4915" spans="1:21" x14ac:dyDescent="0.25">
      <c r="A4915" s="6">
        <v>50.15</v>
      </c>
      <c r="B4915" s="31" t="s">
        <v>90</v>
      </c>
      <c r="K4915" s="3">
        <f t="shared" si="1042"/>
        <v>3621</v>
      </c>
      <c r="L4915" s="97" t="str">
        <f>IF(TRIM('Ek.3-A'!F4915)&lt;&gt;"","var","yok")</f>
        <v>yok</v>
      </c>
      <c r="M4915" s="5" t="str">
        <f>IF('Ek.3-A'!F4915="", "", IF(VLOOKUP('Ek.3-A'!F4915, Veriler!D:E, 2, 0)=0, "", VLOOKUP('Ek.3-A'!F4915, Veriler!D:E, 2, 0)))</f>
        <v/>
      </c>
      <c r="N4915" s="5" t="str">
        <f>IF('Ek.3-A'!P4915="", "", 'Ek.3-A'!P4915)</f>
        <v/>
      </c>
      <c r="O4915" s="142">
        <f>'Ek.3-A'!S4915</f>
        <v>0</v>
      </c>
      <c r="P4915" s="143" t="str">
        <f>'Ek.3-A'!L4915</f>
        <v/>
      </c>
      <c r="Q4915" s="24" t="str">
        <f>'Ek.3-A'!M4915</f>
        <v/>
      </c>
      <c r="R4915" s="24">
        <f t="shared" si="1039"/>
        <v>0</v>
      </c>
      <c r="S4915" s="141" t="str">
        <f t="shared" si="1040"/>
        <v>H</v>
      </c>
      <c r="T4915" s="24">
        <f>IF(S4915="E",SUM($R$5:R4915),0)</f>
        <v>0</v>
      </c>
      <c r="U4915" s="143">
        <f t="shared" si="1041"/>
        <v>0</v>
      </c>
    </row>
    <row r="4916" spans="1:21" x14ac:dyDescent="0.25">
      <c r="A4916" s="6">
        <v>50.16</v>
      </c>
      <c r="B4916" s="31" t="s">
        <v>90</v>
      </c>
      <c r="K4916" s="3">
        <f t="shared" si="1042"/>
        <v>3622</v>
      </c>
      <c r="L4916" s="97" t="str">
        <f>IF(TRIM('Ek.3-A'!F4916)&lt;&gt;"","var","yok")</f>
        <v>yok</v>
      </c>
      <c r="M4916" s="5" t="str">
        <f>IF('Ek.3-A'!F4916="", "", IF(VLOOKUP('Ek.3-A'!F4916, Veriler!D:E, 2, 0)=0, "", VLOOKUP('Ek.3-A'!F4916, Veriler!D:E, 2, 0)))</f>
        <v/>
      </c>
      <c r="N4916" s="5" t="str">
        <f>IF('Ek.3-A'!P4916="", "", 'Ek.3-A'!P4916)</f>
        <v/>
      </c>
      <c r="O4916" s="142">
        <f>'Ek.3-A'!S4916</f>
        <v>0</v>
      </c>
      <c r="P4916" s="143" t="str">
        <f>'Ek.3-A'!L4916</f>
        <v/>
      </c>
      <c r="Q4916" s="24" t="str">
        <f>'Ek.3-A'!M4916</f>
        <v/>
      </c>
      <c r="R4916" s="24">
        <f t="shared" si="1039"/>
        <v>0</v>
      </c>
      <c r="S4916" s="141" t="str">
        <f t="shared" si="1040"/>
        <v>H</v>
      </c>
      <c r="T4916" s="24">
        <f>IF(S4916="E",SUM($R$5:R4916),0)</f>
        <v>0</v>
      </c>
      <c r="U4916" s="143">
        <f t="shared" si="1041"/>
        <v>0</v>
      </c>
    </row>
    <row r="4917" spans="1:21" x14ac:dyDescent="0.25">
      <c r="A4917" s="6">
        <v>50.17</v>
      </c>
      <c r="B4917" s="31" t="s">
        <v>90</v>
      </c>
      <c r="K4917" s="3">
        <f t="shared" si="1042"/>
        <v>3623</v>
      </c>
      <c r="L4917" s="97" t="str">
        <f>IF(TRIM('Ek.3-A'!F4917)&lt;&gt;"","var","yok")</f>
        <v>yok</v>
      </c>
      <c r="M4917" s="5" t="str">
        <f>IF('Ek.3-A'!F4917="", "", IF(VLOOKUP('Ek.3-A'!F4917, Veriler!D:E, 2, 0)=0, "", VLOOKUP('Ek.3-A'!F4917, Veriler!D:E, 2, 0)))</f>
        <v/>
      </c>
      <c r="N4917" s="5" t="str">
        <f>IF('Ek.3-A'!P4917="", "", 'Ek.3-A'!P4917)</f>
        <v/>
      </c>
      <c r="O4917" s="142">
        <f>'Ek.3-A'!S4917</f>
        <v>0</v>
      </c>
      <c r="P4917" s="143" t="str">
        <f>'Ek.3-A'!L4917</f>
        <v/>
      </c>
      <c r="Q4917" s="24" t="str">
        <f>'Ek.3-A'!M4917</f>
        <v/>
      </c>
      <c r="R4917" s="24">
        <f t="shared" si="1039"/>
        <v>0</v>
      </c>
      <c r="S4917" s="141" t="str">
        <f t="shared" si="1040"/>
        <v>H</v>
      </c>
      <c r="T4917" s="24">
        <f>IF(S4917="E",SUM($R$5:R4917),0)</f>
        <v>0</v>
      </c>
      <c r="U4917" s="143">
        <f t="shared" si="1041"/>
        <v>0</v>
      </c>
    </row>
    <row r="4918" spans="1:21" x14ac:dyDescent="0.25">
      <c r="A4918" s="6">
        <v>50.18</v>
      </c>
      <c r="B4918" s="31" t="s">
        <v>90</v>
      </c>
      <c r="K4918" s="3">
        <f t="shared" si="1042"/>
        <v>3624</v>
      </c>
      <c r="L4918" s="97" t="str">
        <f>IF(TRIM('Ek.3-A'!F4918)&lt;&gt;"","var","yok")</f>
        <v>yok</v>
      </c>
      <c r="M4918" s="5" t="str">
        <f>IF('Ek.3-A'!F4918="", "", IF(VLOOKUP('Ek.3-A'!F4918, Veriler!D:E, 2, 0)=0, "", VLOOKUP('Ek.3-A'!F4918, Veriler!D:E, 2, 0)))</f>
        <v/>
      </c>
      <c r="N4918" s="5" t="str">
        <f>IF('Ek.3-A'!P4918="", "", 'Ek.3-A'!P4918)</f>
        <v/>
      </c>
      <c r="O4918" s="142">
        <f>'Ek.3-A'!S4918</f>
        <v>0</v>
      </c>
      <c r="P4918" s="143" t="str">
        <f>'Ek.3-A'!L4918</f>
        <v/>
      </c>
      <c r="Q4918" s="24" t="str">
        <f>'Ek.3-A'!M4918</f>
        <v/>
      </c>
      <c r="R4918" s="24">
        <f t="shared" si="1039"/>
        <v>0</v>
      </c>
      <c r="S4918" s="141" t="str">
        <f t="shared" si="1040"/>
        <v>H</v>
      </c>
      <c r="T4918" s="24">
        <f>IF(S4918="E",SUM($R$5:R4918),0)</f>
        <v>0</v>
      </c>
      <c r="U4918" s="143">
        <f t="shared" si="1041"/>
        <v>0</v>
      </c>
    </row>
    <row r="4919" spans="1:21" x14ac:dyDescent="0.25">
      <c r="A4919" s="6">
        <v>50.19</v>
      </c>
      <c r="B4919" s="31" t="s">
        <v>90</v>
      </c>
      <c r="K4919" s="3">
        <f t="shared" si="1042"/>
        <v>3625</v>
      </c>
      <c r="L4919" s="97" t="str">
        <f>IF(TRIM('Ek.3-A'!F4919)&lt;&gt;"","var","yok")</f>
        <v>yok</v>
      </c>
      <c r="M4919" s="5" t="str">
        <f>IF('Ek.3-A'!F4919="", "", IF(VLOOKUP('Ek.3-A'!F4919, Veriler!D:E, 2, 0)=0, "", VLOOKUP('Ek.3-A'!F4919, Veriler!D:E, 2, 0)))</f>
        <v/>
      </c>
      <c r="N4919" s="5" t="str">
        <f>IF('Ek.3-A'!P4919="", "", 'Ek.3-A'!P4919)</f>
        <v/>
      </c>
      <c r="O4919" s="142">
        <f>'Ek.3-A'!S4919</f>
        <v>0</v>
      </c>
      <c r="P4919" s="143" t="str">
        <f>'Ek.3-A'!L4919</f>
        <v/>
      </c>
      <c r="Q4919" s="24" t="str">
        <f>'Ek.3-A'!M4919</f>
        <v/>
      </c>
      <c r="R4919" s="24">
        <f t="shared" si="1039"/>
        <v>0</v>
      </c>
      <c r="S4919" s="141" t="str">
        <f t="shared" si="1040"/>
        <v>H</v>
      </c>
      <c r="T4919" s="24">
        <f>IF(S4919="E",SUM($R$5:R4919),0)</f>
        <v>0</v>
      </c>
      <c r="U4919" s="143">
        <f t="shared" si="1041"/>
        <v>0</v>
      </c>
    </row>
    <row r="4920" spans="1:21" x14ac:dyDescent="0.25">
      <c r="A4920" s="6">
        <v>50.2</v>
      </c>
      <c r="B4920" s="31" t="s">
        <v>90</v>
      </c>
      <c r="K4920" s="3">
        <f t="shared" si="1042"/>
        <v>3626</v>
      </c>
      <c r="L4920" s="97" t="str">
        <f>IF(TRIM('Ek.3-A'!F4920)&lt;&gt;"","var","yok")</f>
        <v>yok</v>
      </c>
      <c r="M4920" s="5" t="str">
        <f>IF('Ek.3-A'!F4920="", "", IF(VLOOKUP('Ek.3-A'!F4920, Veriler!D:E, 2, 0)=0, "", VLOOKUP('Ek.3-A'!F4920, Veriler!D:E, 2, 0)))</f>
        <v/>
      </c>
      <c r="N4920" s="5" t="str">
        <f>IF('Ek.3-A'!P4920="", "", 'Ek.3-A'!P4920)</f>
        <v/>
      </c>
      <c r="O4920" s="142">
        <f>'Ek.3-A'!S4920</f>
        <v>0</v>
      </c>
      <c r="P4920" s="143" t="str">
        <f>'Ek.3-A'!L4920</f>
        <v/>
      </c>
      <c r="Q4920" s="24" t="str">
        <f>'Ek.3-A'!M4920</f>
        <v/>
      </c>
      <c r="R4920" s="24">
        <f t="shared" si="1039"/>
        <v>0</v>
      </c>
      <c r="S4920" s="141" t="str">
        <f t="shared" si="1040"/>
        <v>H</v>
      </c>
      <c r="T4920" s="24">
        <f>IF(S4920="E",SUM($R$5:R4920),0)</f>
        <v>0</v>
      </c>
      <c r="U4920" s="143">
        <f t="shared" si="1041"/>
        <v>0</v>
      </c>
    </row>
    <row r="4921" spans="1:21" x14ac:dyDescent="0.25">
      <c r="A4921" s="6">
        <v>50.21</v>
      </c>
      <c r="B4921" s="31" t="s">
        <v>90</v>
      </c>
      <c r="L4921" s="97"/>
      <c r="M4921" s="5"/>
      <c r="N4921" s="5"/>
      <c r="O4921" s="5"/>
      <c r="Q4921" s="23"/>
      <c r="T4921" s="24"/>
      <c r="U4921" s="25"/>
    </row>
    <row r="4922" spans="1:21" x14ac:dyDescent="0.25">
      <c r="A4922" s="6">
        <v>50.22</v>
      </c>
      <c r="B4922" s="31" t="s">
        <v>90</v>
      </c>
      <c r="K4922" s="3">
        <f>K4920+1</f>
        <v>3627</v>
      </c>
      <c r="L4922" s="97" t="str">
        <f>IF(TRIM('Ek.3-A'!F4922)&lt;&gt;"","var","yok")</f>
        <v>yok</v>
      </c>
      <c r="M4922" s="5" t="str">
        <f>IF('Ek.3-A'!F4922="", "", IF(VLOOKUP('Ek.3-A'!F4922, Veriler!D:E, 2, 0)=0, "", VLOOKUP('Ek.3-A'!F4922, Veriler!D:E, 2, 0)))</f>
        <v/>
      </c>
      <c r="N4922" s="5" t="str">
        <f>IF('Ek.3-A'!P4922="", "", 'Ek.3-A'!P4922)</f>
        <v/>
      </c>
      <c r="O4922" s="142">
        <f>'Ek.3-A'!S4922</f>
        <v>0</v>
      </c>
      <c r="P4922" s="143" t="str">
        <f>'Ek.3-A'!L4922</f>
        <v/>
      </c>
      <c r="Q4922" s="24" t="str">
        <f>'Ek.3-A'!M4922</f>
        <v/>
      </c>
      <c r="R4922" s="24">
        <f t="shared" ref="R4922:R4935" si="1043">IF(L4922="var",0,IF(Q4922&lt;=0.005,Q4922,0))</f>
        <v>0</v>
      </c>
      <c r="S4922" s="141" t="str">
        <f t="shared" ref="S4922:S4935" si="1044">IF(Q4922&lt;=0.005,"E","H")</f>
        <v>H</v>
      </c>
      <c r="T4922" s="24">
        <f>IF(S4922="E",SUM($R$5:R4922),0)</f>
        <v>0</v>
      </c>
      <c r="U4922" s="143">
        <f t="shared" ref="U4922:U4935" si="1045">IF(T4922&lt;=0.1, O4922, IF(R4922&gt;$G$2, R4922*O4922, $G$2*O4922))</f>
        <v>0</v>
      </c>
    </row>
    <row r="4923" spans="1:21" x14ac:dyDescent="0.25">
      <c r="A4923" s="6">
        <v>50.23</v>
      </c>
      <c r="B4923" s="31" t="s">
        <v>90</v>
      </c>
      <c r="K4923" s="3">
        <f t="shared" ref="K4923:K4935" si="1046">K4922+1</f>
        <v>3628</v>
      </c>
      <c r="L4923" s="97" t="str">
        <f>IF(TRIM('Ek.3-A'!F4923)&lt;&gt;"","var","yok")</f>
        <v>yok</v>
      </c>
      <c r="M4923" s="5" t="str">
        <f>IF('Ek.3-A'!F4923="", "", IF(VLOOKUP('Ek.3-A'!F4923, Veriler!D:E, 2, 0)=0, "", VLOOKUP('Ek.3-A'!F4923, Veriler!D:E, 2, 0)))</f>
        <v/>
      </c>
      <c r="N4923" s="5" t="str">
        <f>IF('Ek.3-A'!P4923="", "", 'Ek.3-A'!P4923)</f>
        <v/>
      </c>
      <c r="O4923" s="142">
        <f>'Ek.3-A'!S4923</f>
        <v>0</v>
      </c>
      <c r="P4923" s="143" t="str">
        <f>'Ek.3-A'!L4923</f>
        <v/>
      </c>
      <c r="Q4923" s="24" t="str">
        <f>'Ek.3-A'!M4923</f>
        <v/>
      </c>
      <c r="R4923" s="24">
        <f t="shared" si="1043"/>
        <v>0</v>
      </c>
      <c r="S4923" s="141" t="str">
        <f t="shared" si="1044"/>
        <v>H</v>
      </c>
      <c r="T4923" s="24">
        <f>IF(S4923="E",SUM($R$5:R4923),0)</f>
        <v>0</v>
      </c>
      <c r="U4923" s="143">
        <f t="shared" si="1045"/>
        <v>0</v>
      </c>
    </row>
    <row r="4924" spans="1:21" x14ac:dyDescent="0.25">
      <c r="A4924" s="6">
        <v>50.24</v>
      </c>
      <c r="B4924" s="31" t="s">
        <v>90</v>
      </c>
      <c r="K4924" s="3">
        <f t="shared" si="1046"/>
        <v>3629</v>
      </c>
      <c r="L4924" s="97" t="str">
        <f>IF(TRIM('Ek.3-A'!F4924)&lt;&gt;"","var","yok")</f>
        <v>yok</v>
      </c>
      <c r="M4924" s="5" t="str">
        <f>IF('Ek.3-A'!F4924="", "", IF(VLOOKUP('Ek.3-A'!F4924, Veriler!D:E, 2, 0)=0, "", VLOOKUP('Ek.3-A'!F4924, Veriler!D:E, 2, 0)))</f>
        <v/>
      </c>
      <c r="N4924" s="5" t="str">
        <f>IF('Ek.3-A'!P4924="", "", 'Ek.3-A'!P4924)</f>
        <v/>
      </c>
      <c r="O4924" s="142">
        <f>'Ek.3-A'!S4924</f>
        <v>0</v>
      </c>
      <c r="P4924" s="143" t="str">
        <f>'Ek.3-A'!L4924</f>
        <v/>
      </c>
      <c r="Q4924" s="24" t="str">
        <f>'Ek.3-A'!M4924</f>
        <v/>
      </c>
      <c r="R4924" s="24">
        <f t="shared" si="1043"/>
        <v>0</v>
      </c>
      <c r="S4924" s="141" t="str">
        <f t="shared" si="1044"/>
        <v>H</v>
      </c>
      <c r="T4924" s="24">
        <f>IF(S4924="E",SUM($R$5:R4924),0)</f>
        <v>0</v>
      </c>
      <c r="U4924" s="143">
        <f t="shared" si="1045"/>
        <v>0</v>
      </c>
    </row>
    <row r="4925" spans="1:21" x14ac:dyDescent="0.25">
      <c r="A4925" s="6">
        <v>50.25</v>
      </c>
      <c r="B4925" s="31" t="s">
        <v>90</v>
      </c>
      <c r="K4925" s="3">
        <f t="shared" si="1046"/>
        <v>3630</v>
      </c>
      <c r="L4925" s="97" t="str">
        <f>IF(TRIM('Ek.3-A'!F4925)&lt;&gt;"","var","yok")</f>
        <v>yok</v>
      </c>
      <c r="M4925" s="5" t="str">
        <f>IF('Ek.3-A'!F4925="", "", IF(VLOOKUP('Ek.3-A'!F4925, Veriler!D:E, 2, 0)=0, "", VLOOKUP('Ek.3-A'!F4925, Veriler!D:E, 2, 0)))</f>
        <v/>
      </c>
      <c r="N4925" s="5" t="str">
        <f>IF('Ek.3-A'!P4925="", "", 'Ek.3-A'!P4925)</f>
        <v/>
      </c>
      <c r="O4925" s="142">
        <f>'Ek.3-A'!S4925</f>
        <v>0</v>
      </c>
      <c r="P4925" s="143" t="str">
        <f>'Ek.3-A'!L4925</f>
        <v/>
      </c>
      <c r="Q4925" s="24" t="str">
        <f>'Ek.3-A'!M4925</f>
        <v/>
      </c>
      <c r="R4925" s="24">
        <f t="shared" si="1043"/>
        <v>0</v>
      </c>
      <c r="S4925" s="141" t="str">
        <f t="shared" si="1044"/>
        <v>H</v>
      </c>
      <c r="T4925" s="24">
        <f>IF(S4925="E",SUM($R$5:R4925),0)</f>
        <v>0</v>
      </c>
      <c r="U4925" s="143">
        <f t="shared" si="1045"/>
        <v>0</v>
      </c>
    </row>
    <row r="4926" spans="1:21" x14ac:dyDescent="0.25">
      <c r="A4926" s="6">
        <v>50.26</v>
      </c>
      <c r="B4926" s="31" t="s">
        <v>90</v>
      </c>
      <c r="K4926" s="3">
        <f t="shared" si="1046"/>
        <v>3631</v>
      </c>
      <c r="L4926" s="97" t="str">
        <f>IF(TRIM('Ek.3-A'!F4926)&lt;&gt;"","var","yok")</f>
        <v>yok</v>
      </c>
      <c r="M4926" s="5" t="str">
        <f>IF('Ek.3-A'!F4926="", "", IF(VLOOKUP('Ek.3-A'!F4926, Veriler!D:E, 2, 0)=0, "", VLOOKUP('Ek.3-A'!F4926, Veriler!D:E, 2, 0)))</f>
        <v/>
      </c>
      <c r="N4926" s="5" t="str">
        <f>IF('Ek.3-A'!P4926="", "", 'Ek.3-A'!P4926)</f>
        <v/>
      </c>
      <c r="O4926" s="142">
        <f>'Ek.3-A'!S4926</f>
        <v>0</v>
      </c>
      <c r="P4926" s="143" t="str">
        <f>'Ek.3-A'!L4926</f>
        <v/>
      </c>
      <c r="Q4926" s="24" t="str">
        <f>'Ek.3-A'!M4926</f>
        <v/>
      </c>
      <c r="R4926" s="24">
        <f t="shared" si="1043"/>
        <v>0</v>
      </c>
      <c r="S4926" s="141" t="str">
        <f t="shared" si="1044"/>
        <v>H</v>
      </c>
      <c r="T4926" s="24">
        <f>IF(S4926="E",SUM($R$5:R4926),0)</f>
        <v>0</v>
      </c>
      <c r="U4926" s="143">
        <f t="shared" si="1045"/>
        <v>0</v>
      </c>
    </row>
    <row r="4927" spans="1:21" x14ac:dyDescent="0.25">
      <c r="A4927" s="6">
        <v>50.27</v>
      </c>
      <c r="B4927" s="31" t="s">
        <v>90</v>
      </c>
      <c r="K4927" s="3">
        <f t="shared" si="1046"/>
        <v>3632</v>
      </c>
      <c r="L4927" s="97" t="str">
        <f>IF(TRIM('Ek.3-A'!F4927)&lt;&gt;"","var","yok")</f>
        <v>yok</v>
      </c>
      <c r="M4927" s="5" t="str">
        <f>IF('Ek.3-A'!F4927="", "", IF(VLOOKUP('Ek.3-A'!F4927, Veriler!D:E, 2, 0)=0, "", VLOOKUP('Ek.3-A'!F4927, Veriler!D:E, 2, 0)))</f>
        <v/>
      </c>
      <c r="N4927" s="5" t="str">
        <f>IF('Ek.3-A'!P4927="", "", 'Ek.3-A'!P4927)</f>
        <v/>
      </c>
      <c r="O4927" s="142">
        <f>'Ek.3-A'!S4927</f>
        <v>0</v>
      </c>
      <c r="P4927" s="143" t="str">
        <f>'Ek.3-A'!L4927</f>
        <v/>
      </c>
      <c r="Q4927" s="24" t="str">
        <f>'Ek.3-A'!M4927</f>
        <v/>
      </c>
      <c r="R4927" s="24">
        <f t="shared" si="1043"/>
        <v>0</v>
      </c>
      <c r="S4927" s="141" t="str">
        <f t="shared" si="1044"/>
        <v>H</v>
      </c>
      <c r="T4927" s="24">
        <f>IF(S4927="E",SUM($R$5:R4927),0)</f>
        <v>0</v>
      </c>
      <c r="U4927" s="143">
        <f t="shared" si="1045"/>
        <v>0</v>
      </c>
    </row>
    <row r="4928" spans="1:21" x14ac:dyDescent="0.25">
      <c r="A4928" s="6">
        <v>50.28</v>
      </c>
      <c r="B4928" s="31" t="s">
        <v>90</v>
      </c>
      <c r="K4928" s="3">
        <f t="shared" si="1046"/>
        <v>3633</v>
      </c>
      <c r="L4928" s="97" t="str">
        <f>IF(TRIM('Ek.3-A'!F4928)&lt;&gt;"","var","yok")</f>
        <v>yok</v>
      </c>
      <c r="M4928" s="5" t="str">
        <f>IF('Ek.3-A'!F4928="", "", IF(VLOOKUP('Ek.3-A'!F4928, Veriler!D:E, 2, 0)=0, "", VLOOKUP('Ek.3-A'!F4928, Veriler!D:E, 2, 0)))</f>
        <v/>
      </c>
      <c r="N4928" s="5" t="str">
        <f>IF('Ek.3-A'!P4928="", "", 'Ek.3-A'!P4928)</f>
        <v/>
      </c>
      <c r="O4928" s="142">
        <f>'Ek.3-A'!S4928</f>
        <v>0</v>
      </c>
      <c r="P4928" s="143" t="str">
        <f>'Ek.3-A'!L4928</f>
        <v/>
      </c>
      <c r="Q4928" s="24" t="str">
        <f>'Ek.3-A'!M4928</f>
        <v/>
      </c>
      <c r="R4928" s="24">
        <f t="shared" si="1043"/>
        <v>0</v>
      </c>
      <c r="S4928" s="141" t="str">
        <f t="shared" si="1044"/>
        <v>H</v>
      </c>
      <c r="T4928" s="24">
        <f>IF(S4928="E",SUM($R$5:R4928),0)</f>
        <v>0</v>
      </c>
      <c r="U4928" s="143">
        <f t="shared" si="1045"/>
        <v>0</v>
      </c>
    </row>
    <row r="4929" spans="1:41" x14ac:dyDescent="0.25">
      <c r="A4929" s="6">
        <v>50.29</v>
      </c>
      <c r="B4929" s="31" t="s">
        <v>90</v>
      </c>
      <c r="K4929" s="3">
        <f t="shared" si="1046"/>
        <v>3634</v>
      </c>
      <c r="L4929" s="97" t="str">
        <f>IF(TRIM('Ek.3-A'!F4929)&lt;&gt;"","var","yok")</f>
        <v>yok</v>
      </c>
      <c r="M4929" s="5" t="str">
        <f>IF('Ek.3-A'!F4929="", "", IF(VLOOKUP('Ek.3-A'!F4929, Veriler!D:E, 2, 0)=0, "", VLOOKUP('Ek.3-A'!F4929, Veriler!D:E, 2, 0)))</f>
        <v/>
      </c>
      <c r="N4929" s="5" t="str">
        <f>IF('Ek.3-A'!P4929="", "", 'Ek.3-A'!P4929)</f>
        <v/>
      </c>
      <c r="O4929" s="142">
        <f>'Ek.3-A'!S4929</f>
        <v>0</v>
      </c>
      <c r="P4929" s="143" t="str">
        <f>'Ek.3-A'!L4929</f>
        <v/>
      </c>
      <c r="Q4929" s="24" t="str">
        <f>'Ek.3-A'!M4929</f>
        <v/>
      </c>
      <c r="R4929" s="24">
        <f t="shared" si="1043"/>
        <v>0</v>
      </c>
      <c r="S4929" s="141" t="str">
        <f t="shared" si="1044"/>
        <v>H</v>
      </c>
      <c r="T4929" s="24">
        <f>IF(S4929="E",SUM($R$5:R4929),0)</f>
        <v>0</v>
      </c>
      <c r="U4929" s="143">
        <f t="shared" si="1045"/>
        <v>0</v>
      </c>
    </row>
    <row r="4930" spans="1:41" x14ac:dyDescent="0.25">
      <c r="A4930" s="6">
        <v>50.3</v>
      </c>
      <c r="B4930" s="31" t="s">
        <v>90</v>
      </c>
      <c r="K4930" s="3">
        <f t="shared" si="1046"/>
        <v>3635</v>
      </c>
      <c r="L4930" s="97" t="str">
        <f>IF(TRIM('Ek.3-A'!F4930)&lt;&gt;"","var","yok")</f>
        <v>yok</v>
      </c>
      <c r="M4930" s="5" t="str">
        <f>IF('Ek.3-A'!F4930="", "", IF(VLOOKUP('Ek.3-A'!F4930, Veriler!D:E, 2, 0)=0, "", VLOOKUP('Ek.3-A'!F4930, Veriler!D:E, 2, 0)))</f>
        <v/>
      </c>
      <c r="N4930" s="5" t="str">
        <f>IF('Ek.3-A'!P4930="", "", 'Ek.3-A'!P4930)</f>
        <v/>
      </c>
      <c r="O4930" s="142">
        <f>'Ek.3-A'!S4930</f>
        <v>0</v>
      </c>
      <c r="P4930" s="143" t="str">
        <f>'Ek.3-A'!L4930</f>
        <v/>
      </c>
      <c r="Q4930" s="24" t="str">
        <f>'Ek.3-A'!M4930</f>
        <v/>
      </c>
      <c r="R4930" s="24">
        <f t="shared" si="1043"/>
        <v>0</v>
      </c>
      <c r="S4930" s="141" t="str">
        <f t="shared" si="1044"/>
        <v>H</v>
      </c>
      <c r="T4930" s="24">
        <f>IF(S4930="E",SUM($R$5:R4930),0)</f>
        <v>0</v>
      </c>
      <c r="U4930" s="143">
        <f t="shared" si="1045"/>
        <v>0</v>
      </c>
    </row>
    <row r="4931" spans="1:41" x14ac:dyDescent="0.25">
      <c r="A4931" s="6">
        <v>50.31</v>
      </c>
      <c r="B4931" s="31" t="s">
        <v>90</v>
      </c>
      <c r="K4931" s="3">
        <f t="shared" si="1046"/>
        <v>3636</v>
      </c>
      <c r="L4931" s="97" t="str">
        <f>IF(TRIM('Ek.3-A'!F4931)&lt;&gt;"","var","yok")</f>
        <v>yok</v>
      </c>
      <c r="M4931" s="5" t="str">
        <f>IF('Ek.3-A'!F4931="", "", IF(VLOOKUP('Ek.3-A'!F4931, Veriler!D:E, 2, 0)=0, "", VLOOKUP('Ek.3-A'!F4931, Veriler!D:E, 2, 0)))</f>
        <v/>
      </c>
      <c r="N4931" s="5" t="str">
        <f>IF('Ek.3-A'!P4931="", "", 'Ek.3-A'!P4931)</f>
        <v/>
      </c>
      <c r="O4931" s="142">
        <f>'Ek.3-A'!S4931</f>
        <v>0</v>
      </c>
      <c r="P4931" s="143" t="str">
        <f>'Ek.3-A'!L4931</f>
        <v/>
      </c>
      <c r="Q4931" s="24" t="str">
        <f>'Ek.3-A'!M4931</f>
        <v/>
      </c>
      <c r="R4931" s="24">
        <f t="shared" si="1043"/>
        <v>0</v>
      </c>
      <c r="S4931" s="141" t="str">
        <f t="shared" si="1044"/>
        <v>H</v>
      </c>
      <c r="T4931" s="24">
        <f>IF(S4931="E",SUM($R$5:R4931),0)</f>
        <v>0</v>
      </c>
      <c r="U4931" s="143">
        <f t="shared" si="1045"/>
        <v>0</v>
      </c>
    </row>
    <row r="4932" spans="1:41" x14ac:dyDescent="0.25">
      <c r="A4932" s="6">
        <v>50.32</v>
      </c>
      <c r="B4932" s="31" t="s">
        <v>90</v>
      </c>
      <c r="K4932" s="3">
        <f t="shared" si="1046"/>
        <v>3637</v>
      </c>
      <c r="L4932" s="97" t="str">
        <f>IF(TRIM('Ek.3-A'!F4932)&lt;&gt;"","var","yok")</f>
        <v>yok</v>
      </c>
      <c r="M4932" s="5" t="str">
        <f>IF('Ek.3-A'!F4932="", "", IF(VLOOKUP('Ek.3-A'!F4932, Veriler!D:E, 2, 0)=0, "", VLOOKUP('Ek.3-A'!F4932, Veriler!D:E, 2, 0)))</f>
        <v/>
      </c>
      <c r="N4932" s="5" t="str">
        <f>IF('Ek.3-A'!P4932="", "", 'Ek.3-A'!P4932)</f>
        <v/>
      </c>
      <c r="O4932" s="142">
        <f>'Ek.3-A'!S4932</f>
        <v>0</v>
      </c>
      <c r="P4932" s="143" t="str">
        <f>'Ek.3-A'!L4932</f>
        <v/>
      </c>
      <c r="Q4932" s="24" t="str">
        <f>'Ek.3-A'!M4932</f>
        <v/>
      </c>
      <c r="R4932" s="24">
        <f t="shared" si="1043"/>
        <v>0</v>
      </c>
      <c r="S4932" s="141" t="str">
        <f t="shared" si="1044"/>
        <v>H</v>
      </c>
      <c r="T4932" s="24">
        <f>IF(S4932="E",SUM($R$5:R4932),0)</f>
        <v>0</v>
      </c>
      <c r="U4932" s="143">
        <f t="shared" si="1045"/>
        <v>0</v>
      </c>
    </row>
    <row r="4933" spans="1:41" x14ac:dyDescent="0.25">
      <c r="A4933" s="6">
        <v>50.33</v>
      </c>
      <c r="B4933" s="31" t="s">
        <v>90</v>
      </c>
      <c r="K4933" s="3">
        <f t="shared" si="1046"/>
        <v>3638</v>
      </c>
      <c r="L4933" s="97" t="str">
        <f>IF(TRIM('Ek.3-A'!F4933)&lt;&gt;"","var","yok")</f>
        <v>yok</v>
      </c>
      <c r="M4933" s="5" t="str">
        <f>IF('Ek.3-A'!F4933="", "", IF(VLOOKUP('Ek.3-A'!F4933, Veriler!D:E, 2, 0)=0, "", VLOOKUP('Ek.3-A'!F4933, Veriler!D:E, 2, 0)))</f>
        <v/>
      </c>
      <c r="N4933" s="5" t="str">
        <f>IF('Ek.3-A'!P4933="", "", 'Ek.3-A'!P4933)</f>
        <v/>
      </c>
      <c r="O4933" s="142">
        <f>'Ek.3-A'!S4933</f>
        <v>0</v>
      </c>
      <c r="P4933" s="143" t="str">
        <f>'Ek.3-A'!L4933</f>
        <v/>
      </c>
      <c r="Q4933" s="24" t="str">
        <f>'Ek.3-A'!M4933</f>
        <v/>
      </c>
      <c r="R4933" s="24">
        <f t="shared" si="1043"/>
        <v>0</v>
      </c>
      <c r="S4933" s="141" t="str">
        <f t="shared" si="1044"/>
        <v>H</v>
      </c>
      <c r="T4933" s="24">
        <f>IF(S4933="E",SUM($R$5:R4933),0)</f>
        <v>0</v>
      </c>
      <c r="U4933" s="143">
        <f t="shared" si="1045"/>
        <v>0</v>
      </c>
    </row>
    <row r="4934" spans="1:41" x14ac:dyDescent="0.25">
      <c r="A4934" s="6">
        <v>50.34</v>
      </c>
      <c r="B4934" s="31" t="s">
        <v>90</v>
      </c>
      <c r="K4934" s="3">
        <f t="shared" si="1046"/>
        <v>3639</v>
      </c>
      <c r="L4934" s="97" t="str">
        <f>IF(TRIM('Ek.3-A'!F4934)&lt;&gt;"","var","yok")</f>
        <v>yok</v>
      </c>
      <c r="M4934" s="5" t="str">
        <f>IF('Ek.3-A'!F4934="", "", IF(VLOOKUP('Ek.3-A'!F4934, Veriler!D:E, 2, 0)=0, "", VLOOKUP('Ek.3-A'!F4934, Veriler!D:E, 2, 0)))</f>
        <v/>
      </c>
      <c r="N4934" s="5" t="str">
        <f>IF('Ek.3-A'!P4934="", "", 'Ek.3-A'!P4934)</f>
        <v/>
      </c>
      <c r="O4934" s="142">
        <f>'Ek.3-A'!S4934</f>
        <v>0</v>
      </c>
      <c r="P4934" s="143" t="str">
        <f>'Ek.3-A'!L4934</f>
        <v/>
      </c>
      <c r="Q4934" s="24" t="str">
        <f>'Ek.3-A'!M4934</f>
        <v/>
      </c>
      <c r="R4934" s="24">
        <f t="shared" si="1043"/>
        <v>0</v>
      </c>
      <c r="S4934" s="141" t="str">
        <f t="shared" si="1044"/>
        <v>H</v>
      </c>
      <c r="T4934" s="24">
        <f>IF(S4934="E",SUM($R$5:R4934),0)</f>
        <v>0</v>
      </c>
      <c r="U4934" s="143">
        <f t="shared" si="1045"/>
        <v>0</v>
      </c>
    </row>
    <row r="4935" spans="1:41" x14ac:dyDescent="0.25">
      <c r="A4935" s="6">
        <v>50.35</v>
      </c>
      <c r="B4935" s="31" t="s">
        <v>90</v>
      </c>
      <c r="K4935" s="3">
        <f t="shared" si="1046"/>
        <v>3640</v>
      </c>
      <c r="L4935" s="97" t="str">
        <f>IF(TRIM('Ek.3-A'!F4935)&lt;&gt;"","var","yok")</f>
        <v>yok</v>
      </c>
      <c r="M4935" s="5" t="str">
        <f>IF('Ek.3-A'!F4935="", "", IF(VLOOKUP('Ek.3-A'!F4935, Veriler!D:E, 2, 0)=0, "", VLOOKUP('Ek.3-A'!F4935, Veriler!D:E, 2, 0)))</f>
        <v/>
      </c>
      <c r="N4935" s="5" t="str">
        <f>IF('Ek.3-A'!P4935="", "", 'Ek.3-A'!P4935)</f>
        <v/>
      </c>
      <c r="O4935" s="142">
        <f>'Ek.3-A'!S4935</f>
        <v>0</v>
      </c>
      <c r="P4935" s="143" t="str">
        <f>'Ek.3-A'!L4935</f>
        <v/>
      </c>
      <c r="Q4935" s="24" t="str">
        <f>'Ek.3-A'!M4935</f>
        <v/>
      </c>
      <c r="R4935" s="24">
        <f t="shared" si="1043"/>
        <v>0</v>
      </c>
      <c r="S4935" s="141" t="str">
        <f t="shared" si="1044"/>
        <v>H</v>
      </c>
      <c r="T4935" s="24">
        <f>IF(S4935="E",SUM($R$5:R4935),0)</f>
        <v>0</v>
      </c>
      <c r="U4935" s="143">
        <f t="shared" si="1045"/>
        <v>0</v>
      </c>
    </row>
    <row r="4936" spans="1:41" x14ac:dyDescent="0.25">
      <c r="A4936" s="6">
        <v>50.36</v>
      </c>
      <c r="B4936" s="31" t="s">
        <v>90</v>
      </c>
      <c r="T4936" s="24"/>
      <c r="U4936" s="25"/>
      <c r="AO4936" s="140">
        <f>'Ek.3-A'!L4936</f>
        <v>0</v>
      </c>
    </row>
    <row r="4937" spans="1:41" x14ac:dyDescent="0.25">
      <c r="A4937" s="6">
        <v>50.37</v>
      </c>
      <c r="B4937" s="31" t="s">
        <v>90</v>
      </c>
      <c r="T4937" s="24"/>
      <c r="U4937" s="25"/>
    </row>
    <row r="4938" spans="1:41" x14ac:dyDescent="0.25">
      <c r="A4938" s="6">
        <v>50.38</v>
      </c>
      <c r="B4938" s="31" t="s">
        <v>90</v>
      </c>
      <c r="T4938" s="24"/>
      <c r="U4938" s="25"/>
    </row>
    <row r="4939" spans="1:41" x14ac:dyDescent="0.25">
      <c r="A4939" s="6">
        <v>50.39</v>
      </c>
      <c r="B4939" s="31" t="s">
        <v>90</v>
      </c>
      <c r="T4939" s="24"/>
      <c r="U4939" s="25"/>
    </row>
    <row r="4940" spans="1:41" x14ac:dyDescent="0.25">
      <c r="A4940" s="6">
        <v>50.4</v>
      </c>
      <c r="B4940" s="31" t="s">
        <v>90</v>
      </c>
      <c r="T4940" s="24"/>
      <c r="U4940" s="25"/>
    </row>
    <row r="4941" spans="1:41" x14ac:dyDescent="0.25">
      <c r="A4941" s="6">
        <v>50.41</v>
      </c>
      <c r="B4941" s="31" t="s">
        <v>90</v>
      </c>
      <c r="T4941" s="24"/>
      <c r="U4941" s="25"/>
    </row>
    <row r="4942" spans="1:41" x14ac:dyDescent="0.25">
      <c r="A4942" s="6">
        <v>50.42</v>
      </c>
      <c r="B4942" s="31" t="s">
        <v>90</v>
      </c>
      <c r="T4942" s="24"/>
      <c r="U4942" s="25"/>
    </row>
    <row r="4943" spans="1:41" x14ac:dyDescent="0.25">
      <c r="A4943" s="6">
        <v>50.43</v>
      </c>
      <c r="B4943" s="31" t="s">
        <v>90</v>
      </c>
      <c r="T4943" s="24"/>
      <c r="U4943" s="25"/>
    </row>
    <row r="4944" spans="1:41" x14ac:dyDescent="0.25">
      <c r="A4944" s="6">
        <v>50.44</v>
      </c>
      <c r="B4944" s="31" t="s">
        <v>90</v>
      </c>
      <c r="T4944" s="24"/>
      <c r="U4944" s="25"/>
    </row>
    <row r="4945" spans="1:21" x14ac:dyDescent="0.25">
      <c r="A4945" s="6">
        <v>50.45</v>
      </c>
      <c r="B4945" s="31" t="s">
        <v>90</v>
      </c>
      <c r="K4945" s="3">
        <f>K4935+1</f>
        <v>3641</v>
      </c>
      <c r="L4945" s="97" t="str">
        <f>IF(TRIM('Ek.3-A'!F4945)&lt;&gt;"","var","yok")</f>
        <v>yok</v>
      </c>
      <c r="M4945" s="5" t="str">
        <f>IF('Ek.3-A'!F4945="", "", IF(VLOOKUP('Ek.3-A'!F4945, Veriler!D:E, 2, 0)=0, "", VLOOKUP('Ek.3-A'!F4945, Veriler!D:E, 2, 0)))</f>
        <v/>
      </c>
      <c r="N4945" s="5" t="str">
        <f>IF('Ek.3-A'!P4945="", "", 'Ek.3-A'!P4945)</f>
        <v/>
      </c>
      <c r="O4945" s="142">
        <f>'Ek.3-A'!S4945</f>
        <v>0</v>
      </c>
      <c r="P4945" s="143" t="str">
        <f>'Ek.3-A'!L4945</f>
        <v/>
      </c>
      <c r="Q4945" s="24" t="str">
        <f>'Ek.3-A'!M4945</f>
        <v/>
      </c>
      <c r="R4945" s="24">
        <f t="shared" ref="R4945:R4958" si="1047">IF(L4945="var",0,IF(Q4945&lt;=0.005,Q4945,0))</f>
        <v>0</v>
      </c>
      <c r="S4945" s="141" t="str">
        <f t="shared" ref="S4945:S4958" si="1048">IF(Q4945&lt;=0.005,"E","H")</f>
        <v>H</v>
      </c>
      <c r="T4945" s="24">
        <f>IF(S4945="E",SUM($R$5:R4945),0)</f>
        <v>0</v>
      </c>
      <c r="U4945" s="143">
        <f t="shared" ref="U4945:U4958" si="1049">IF(T4945&lt;=0.1, O4945, IF(R4945&gt;$G$2, R4945*O4945, $G$2*O4945))</f>
        <v>0</v>
      </c>
    </row>
    <row r="4946" spans="1:21" x14ac:dyDescent="0.25">
      <c r="A4946" s="6">
        <v>50.46</v>
      </c>
      <c r="B4946" s="31" t="s">
        <v>90</v>
      </c>
      <c r="K4946" s="3">
        <f t="shared" ref="K4946:K4958" si="1050">K4945+1</f>
        <v>3642</v>
      </c>
      <c r="L4946" s="97" t="str">
        <f>IF(TRIM('Ek.3-A'!F4946)&lt;&gt;"","var","yok")</f>
        <v>yok</v>
      </c>
      <c r="M4946" s="5" t="str">
        <f>IF('Ek.3-A'!F4946="", "", IF(VLOOKUP('Ek.3-A'!F4946, Veriler!D:E, 2, 0)=0, "", VLOOKUP('Ek.3-A'!F4946, Veriler!D:E, 2, 0)))</f>
        <v/>
      </c>
      <c r="N4946" s="5" t="str">
        <f>IF('Ek.3-A'!P4946="", "", 'Ek.3-A'!P4946)</f>
        <v/>
      </c>
      <c r="O4946" s="142">
        <f>'Ek.3-A'!S4946</f>
        <v>0</v>
      </c>
      <c r="P4946" s="143" t="str">
        <f>'Ek.3-A'!L4946</f>
        <v/>
      </c>
      <c r="Q4946" s="24" t="str">
        <f>'Ek.3-A'!M4946</f>
        <v/>
      </c>
      <c r="R4946" s="24">
        <f t="shared" si="1047"/>
        <v>0</v>
      </c>
      <c r="S4946" s="141" t="str">
        <f t="shared" si="1048"/>
        <v>H</v>
      </c>
      <c r="T4946" s="24">
        <f>IF(S4946="E",SUM($R$5:R4946),0)</f>
        <v>0</v>
      </c>
      <c r="U4946" s="143">
        <f t="shared" si="1049"/>
        <v>0</v>
      </c>
    </row>
    <row r="4947" spans="1:21" x14ac:dyDescent="0.25">
      <c r="A4947" s="6">
        <v>50.47</v>
      </c>
      <c r="B4947" s="31" t="s">
        <v>90</v>
      </c>
      <c r="K4947" s="3">
        <f t="shared" si="1050"/>
        <v>3643</v>
      </c>
      <c r="L4947" s="97" t="str">
        <f>IF(TRIM('Ek.3-A'!F4947)&lt;&gt;"","var","yok")</f>
        <v>yok</v>
      </c>
      <c r="M4947" s="5" t="str">
        <f>IF('Ek.3-A'!F4947="", "", IF(VLOOKUP('Ek.3-A'!F4947, Veriler!D:E, 2, 0)=0, "", VLOOKUP('Ek.3-A'!F4947, Veriler!D:E, 2, 0)))</f>
        <v/>
      </c>
      <c r="N4947" s="5" t="str">
        <f>IF('Ek.3-A'!P4947="", "", 'Ek.3-A'!P4947)</f>
        <v/>
      </c>
      <c r="O4947" s="142">
        <f>'Ek.3-A'!S4947</f>
        <v>0</v>
      </c>
      <c r="P4947" s="143" t="str">
        <f>'Ek.3-A'!L4947</f>
        <v/>
      </c>
      <c r="Q4947" s="24" t="str">
        <f>'Ek.3-A'!M4947</f>
        <v/>
      </c>
      <c r="R4947" s="24">
        <f t="shared" si="1047"/>
        <v>0</v>
      </c>
      <c r="S4947" s="141" t="str">
        <f t="shared" si="1048"/>
        <v>H</v>
      </c>
      <c r="T4947" s="24">
        <f>IF(S4947="E",SUM($R$5:R4947),0)</f>
        <v>0</v>
      </c>
      <c r="U4947" s="143">
        <f t="shared" si="1049"/>
        <v>0</v>
      </c>
    </row>
    <row r="4948" spans="1:21" x14ac:dyDescent="0.25">
      <c r="A4948" s="6">
        <v>50.48</v>
      </c>
      <c r="B4948" s="31" t="s">
        <v>90</v>
      </c>
      <c r="K4948" s="3">
        <f t="shared" si="1050"/>
        <v>3644</v>
      </c>
      <c r="L4948" s="97" t="str">
        <f>IF(TRIM('Ek.3-A'!F4948)&lt;&gt;"","var","yok")</f>
        <v>yok</v>
      </c>
      <c r="M4948" s="5" t="str">
        <f>IF('Ek.3-A'!F4948="", "", IF(VLOOKUP('Ek.3-A'!F4948, Veriler!D:E, 2, 0)=0, "", VLOOKUP('Ek.3-A'!F4948, Veriler!D:E, 2, 0)))</f>
        <v/>
      </c>
      <c r="N4948" s="5" t="str">
        <f>IF('Ek.3-A'!P4948="", "", 'Ek.3-A'!P4948)</f>
        <v/>
      </c>
      <c r="O4948" s="142">
        <f>'Ek.3-A'!S4948</f>
        <v>0</v>
      </c>
      <c r="P4948" s="143" t="str">
        <f>'Ek.3-A'!L4948</f>
        <v/>
      </c>
      <c r="Q4948" s="24" t="str">
        <f>'Ek.3-A'!M4948</f>
        <v/>
      </c>
      <c r="R4948" s="24">
        <f t="shared" si="1047"/>
        <v>0</v>
      </c>
      <c r="S4948" s="141" t="str">
        <f t="shared" si="1048"/>
        <v>H</v>
      </c>
      <c r="T4948" s="24">
        <f>IF(S4948="E",SUM($R$5:R4948),0)</f>
        <v>0</v>
      </c>
      <c r="U4948" s="143">
        <f t="shared" si="1049"/>
        <v>0</v>
      </c>
    </row>
    <row r="4949" spans="1:21" x14ac:dyDescent="0.25">
      <c r="A4949" s="6">
        <v>50.49</v>
      </c>
      <c r="B4949" s="31" t="s">
        <v>90</v>
      </c>
      <c r="K4949" s="3">
        <f t="shared" si="1050"/>
        <v>3645</v>
      </c>
      <c r="L4949" s="97" t="str">
        <f>IF(TRIM('Ek.3-A'!F4949)&lt;&gt;"","var","yok")</f>
        <v>yok</v>
      </c>
      <c r="M4949" s="5" t="str">
        <f>IF('Ek.3-A'!F4949="", "", IF(VLOOKUP('Ek.3-A'!F4949, Veriler!D:E, 2, 0)=0, "", VLOOKUP('Ek.3-A'!F4949, Veriler!D:E, 2, 0)))</f>
        <v/>
      </c>
      <c r="N4949" s="5" t="str">
        <f>IF('Ek.3-A'!P4949="", "", 'Ek.3-A'!P4949)</f>
        <v/>
      </c>
      <c r="O4949" s="142">
        <f>'Ek.3-A'!S4949</f>
        <v>0</v>
      </c>
      <c r="P4949" s="143" t="str">
        <f>'Ek.3-A'!L4949</f>
        <v/>
      </c>
      <c r="Q4949" s="24" t="str">
        <f>'Ek.3-A'!M4949</f>
        <v/>
      </c>
      <c r="R4949" s="24">
        <f t="shared" si="1047"/>
        <v>0</v>
      </c>
      <c r="S4949" s="141" t="str">
        <f t="shared" si="1048"/>
        <v>H</v>
      </c>
      <c r="T4949" s="24">
        <f>IF(S4949="E",SUM($R$5:R4949),0)</f>
        <v>0</v>
      </c>
      <c r="U4949" s="143">
        <f t="shared" si="1049"/>
        <v>0</v>
      </c>
    </row>
    <row r="4950" spans="1:21" x14ac:dyDescent="0.25">
      <c r="A4950" s="6">
        <v>50.5</v>
      </c>
      <c r="B4950" s="31" t="s">
        <v>90</v>
      </c>
      <c r="K4950" s="3">
        <f t="shared" si="1050"/>
        <v>3646</v>
      </c>
      <c r="L4950" s="97" t="str">
        <f>IF(TRIM('Ek.3-A'!F4950)&lt;&gt;"","var","yok")</f>
        <v>yok</v>
      </c>
      <c r="M4950" s="5" t="str">
        <f>IF('Ek.3-A'!F4950="", "", IF(VLOOKUP('Ek.3-A'!F4950, Veriler!D:E, 2, 0)=0, "", VLOOKUP('Ek.3-A'!F4950, Veriler!D:E, 2, 0)))</f>
        <v/>
      </c>
      <c r="N4950" s="5" t="str">
        <f>IF('Ek.3-A'!P4950="", "", 'Ek.3-A'!P4950)</f>
        <v/>
      </c>
      <c r="O4950" s="142">
        <f>'Ek.3-A'!S4950</f>
        <v>0</v>
      </c>
      <c r="P4950" s="143" t="str">
        <f>'Ek.3-A'!L4950</f>
        <v/>
      </c>
      <c r="Q4950" s="24" t="str">
        <f>'Ek.3-A'!M4950</f>
        <v/>
      </c>
      <c r="R4950" s="24">
        <f t="shared" si="1047"/>
        <v>0</v>
      </c>
      <c r="S4950" s="141" t="str">
        <f t="shared" si="1048"/>
        <v>H</v>
      </c>
      <c r="T4950" s="24">
        <f>IF(S4950="E",SUM($R$5:R4950),0)</f>
        <v>0</v>
      </c>
      <c r="U4950" s="143">
        <f t="shared" si="1049"/>
        <v>0</v>
      </c>
    </row>
    <row r="4951" spans="1:21" x14ac:dyDescent="0.25">
      <c r="A4951" s="6">
        <v>50.51</v>
      </c>
      <c r="B4951" s="31" t="s">
        <v>90</v>
      </c>
      <c r="K4951" s="3">
        <f t="shared" si="1050"/>
        <v>3647</v>
      </c>
      <c r="L4951" s="97" t="str">
        <f>IF(TRIM('Ek.3-A'!F4951)&lt;&gt;"","var","yok")</f>
        <v>yok</v>
      </c>
      <c r="M4951" s="5" t="str">
        <f>IF('Ek.3-A'!F4951="", "", IF(VLOOKUP('Ek.3-A'!F4951, Veriler!D:E, 2, 0)=0, "", VLOOKUP('Ek.3-A'!F4951, Veriler!D:E, 2, 0)))</f>
        <v/>
      </c>
      <c r="N4951" s="5" t="str">
        <f>IF('Ek.3-A'!P4951="", "", 'Ek.3-A'!P4951)</f>
        <v/>
      </c>
      <c r="O4951" s="142">
        <f>'Ek.3-A'!S4951</f>
        <v>0</v>
      </c>
      <c r="P4951" s="143" t="str">
        <f>'Ek.3-A'!L4951</f>
        <v/>
      </c>
      <c r="Q4951" s="24" t="str">
        <f>'Ek.3-A'!M4951</f>
        <v/>
      </c>
      <c r="R4951" s="24">
        <f t="shared" si="1047"/>
        <v>0</v>
      </c>
      <c r="S4951" s="141" t="str">
        <f t="shared" si="1048"/>
        <v>H</v>
      </c>
      <c r="T4951" s="24">
        <f>IF(S4951="E",SUM($R$5:R4951),0)</f>
        <v>0</v>
      </c>
      <c r="U4951" s="143">
        <f t="shared" si="1049"/>
        <v>0</v>
      </c>
    </row>
    <row r="4952" spans="1:21" x14ac:dyDescent="0.25">
      <c r="A4952" s="6">
        <v>50.52</v>
      </c>
      <c r="B4952" s="31" t="s">
        <v>90</v>
      </c>
      <c r="K4952" s="3">
        <f t="shared" si="1050"/>
        <v>3648</v>
      </c>
      <c r="L4952" s="97" t="str">
        <f>IF(TRIM('Ek.3-A'!F4952)&lt;&gt;"","var","yok")</f>
        <v>yok</v>
      </c>
      <c r="M4952" s="5" t="str">
        <f>IF('Ek.3-A'!F4952="", "", IF(VLOOKUP('Ek.3-A'!F4952, Veriler!D:E, 2, 0)=0, "", VLOOKUP('Ek.3-A'!F4952, Veriler!D:E, 2, 0)))</f>
        <v/>
      </c>
      <c r="N4952" s="5" t="str">
        <f>IF('Ek.3-A'!P4952="", "", 'Ek.3-A'!P4952)</f>
        <v/>
      </c>
      <c r="O4952" s="142">
        <f>'Ek.3-A'!S4952</f>
        <v>0</v>
      </c>
      <c r="P4952" s="143" t="str">
        <f>'Ek.3-A'!L4952</f>
        <v/>
      </c>
      <c r="Q4952" s="24" t="str">
        <f>'Ek.3-A'!M4952</f>
        <v/>
      </c>
      <c r="R4952" s="24">
        <f t="shared" si="1047"/>
        <v>0</v>
      </c>
      <c r="S4952" s="141" t="str">
        <f t="shared" si="1048"/>
        <v>H</v>
      </c>
      <c r="T4952" s="24">
        <f>IF(S4952="E",SUM($R$5:R4952),0)</f>
        <v>0</v>
      </c>
      <c r="U4952" s="143">
        <f t="shared" si="1049"/>
        <v>0</v>
      </c>
    </row>
    <row r="4953" spans="1:21" x14ac:dyDescent="0.25">
      <c r="A4953" s="6">
        <v>50.53</v>
      </c>
      <c r="B4953" s="31" t="s">
        <v>90</v>
      </c>
      <c r="K4953" s="3">
        <f t="shared" si="1050"/>
        <v>3649</v>
      </c>
      <c r="L4953" s="97" t="str">
        <f>IF(TRIM('Ek.3-A'!F4953)&lt;&gt;"","var","yok")</f>
        <v>yok</v>
      </c>
      <c r="M4953" s="5" t="str">
        <f>IF('Ek.3-A'!F4953="", "", IF(VLOOKUP('Ek.3-A'!F4953, Veriler!D:E, 2, 0)=0, "", VLOOKUP('Ek.3-A'!F4953, Veriler!D:E, 2, 0)))</f>
        <v/>
      </c>
      <c r="N4953" s="5" t="str">
        <f>IF('Ek.3-A'!P4953="", "", 'Ek.3-A'!P4953)</f>
        <v/>
      </c>
      <c r="O4953" s="142">
        <f>'Ek.3-A'!S4953</f>
        <v>0</v>
      </c>
      <c r="P4953" s="143" t="str">
        <f>'Ek.3-A'!L4953</f>
        <v/>
      </c>
      <c r="Q4953" s="24" t="str">
        <f>'Ek.3-A'!M4953</f>
        <v/>
      </c>
      <c r="R4953" s="24">
        <f t="shared" si="1047"/>
        <v>0</v>
      </c>
      <c r="S4953" s="141" t="str">
        <f t="shared" si="1048"/>
        <v>H</v>
      </c>
      <c r="T4953" s="24">
        <f>IF(S4953="E",SUM($R$5:R4953),0)</f>
        <v>0</v>
      </c>
      <c r="U4953" s="143">
        <f t="shared" si="1049"/>
        <v>0</v>
      </c>
    </row>
    <row r="4954" spans="1:21" x14ac:dyDescent="0.25">
      <c r="A4954" s="6">
        <v>50.54</v>
      </c>
      <c r="B4954" s="31" t="s">
        <v>90</v>
      </c>
      <c r="K4954" s="3">
        <f t="shared" si="1050"/>
        <v>3650</v>
      </c>
      <c r="L4954" s="97" t="str">
        <f>IF(TRIM('Ek.3-A'!F4954)&lt;&gt;"","var","yok")</f>
        <v>yok</v>
      </c>
      <c r="M4954" s="5" t="str">
        <f>IF('Ek.3-A'!F4954="", "", IF(VLOOKUP('Ek.3-A'!F4954, Veriler!D:E, 2, 0)=0, "", VLOOKUP('Ek.3-A'!F4954, Veriler!D:E, 2, 0)))</f>
        <v/>
      </c>
      <c r="N4954" s="5" t="str">
        <f>IF('Ek.3-A'!P4954="", "", 'Ek.3-A'!P4954)</f>
        <v/>
      </c>
      <c r="O4954" s="142">
        <f>'Ek.3-A'!S4954</f>
        <v>0</v>
      </c>
      <c r="P4954" s="143" t="str">
        <f>'Ek.3-A'!L4954</f>
        <v/>
      </c>
      <c r="Q4954" s="24" t="str">
        <f>'Ek.3-A'!M4954</f>
        <v/>
      </c>
      <c r="R4954" s="24">
        <f t="shared" si="1047"/>
        <v>0</v>
      </c>
      <c r="S4954" s="141" t="str">
        <f t="shared" si="1048"/>
        <v>H</v>
      </c>
      <c r="T4954" s="24">
        <f>IF(S4954="E",SUM($R$5:R4954),0)</f>
        <v>0</v>
      </c>
      <c r="U4954" s="143">
        <f t="shared" si="1049"/>
        <v>0</v>
      </c>
    </row>
    <row r="4955" spans="1:21" x14ac:dyDescent="0.25">
      <c r="A4955" s="6">
        <v>50.55</v>
      </c>
      <c r="B4955" s="31" t="s">
        <v>90</v>
      </c>
      <c r="K4955" s="3">
        <f t="shared" si="1050"/>
        <v>3651</v>
      </c>
      <c r="L4955" s="97" t="str">
        <f>IF(TRIM('Ek.3-A'!F4955)&lt;&gt;"","var","yok")</f>
        <v>yok</v>
      </c>
      <c r="M4955" s="5" t="str">
        <f>IF('Ek.3-A'!F4955="", "", IF(VLOOKUP('Ek.3-A'!F4955, Veriler!D:E, 2, 0)=0, "", VLOOKUP('Ek.3-A'!F4955, Veriler!D:E, 2, 0)))</f>
        <v/>
      </c>
      <c r="N4955" s="5" t="str">
        <f>IF('Ek.3-A'!P4955="", "", 'Ek.3-A'!P4955)</f>
        <v/>
      </c>
      <c r="O4955" s="142">
        <f>'Ek.3-A'!S4955</f>
        <v>0</v>
      </c>
      <c r="P4955" s="143" t="str">
        <f>'Ek.3-A'!L4955</f>
        <v/>
      </c>
      <c r="Q4955" s="24" t="str">
        <f>'Ek.3-A'!M4955</f>
        <v/>
      </c>
      <c r="R4955" s="24">
        <f t="shared" si="1047"/>
        <v>0</v>
      </c>
      <c r="S4955" s="141" t="str">
        <f t="shared" si="1048"/>
        <v>H</v>
      </c>
      <c r="T4955" s="24">
        <f>IF(S4955="E",SUM($R$5:R4955),0)</f>
        <v>0</v>
      </c>
      <c r="U4955" s="143">
        <f t="shared" si="1049"/>
        <v>0</v>
      </c>
    </row>
    <row r="4956" spans="1:21" x14ac:dyDescent="0.25">
      <c r="A4956" s="6">
        <v>50.56</v>
      </c>
      <c r="B4956" s="31" t="s">
        <v>90</v>
      </c>
      <c r="K4956" s="3">
        <f t="shared" si="1050"/>
        <v>3652</v>
      </c>
      <c r="L4956" s="97" t="str">
        <f>IF(TRIM('Ek.3-A'!F4956)&lt;&gt;"","var","yok")</f>
        <v>yok</v>
      </c>
      <c r="M4956" s="5" t="str">
        <f>IF('Ek.3-A'!F4956="", "", IF(VLOOKUP('Ek.3-A'!F4956, Veriler!D:E, 2, 0)=0, "", VLOOKUP('Ek.3-A'!F4956, Veriler!D:E, 2, 0)))</f>
        <v/>
      </c>
      <c r="N4956" s="5" t="str">
        <f>IF('Ek.3-A'!P4956="", "", 'Ek.3-A'!P4956)</f>
        <v/>
      </c>
      <c r="O4956" s="142">
        <f>'Ek.3-A'!S4956</f>
        <v>0</v>
      </c>
      <c r="P4956" s="143" t="str">
        <f>'Ek.3-A'!L4956</f>
        <v/>
      </c>
      <c r="Q4956" s="24" t="str">
        <f>'Ek.3-A'!M4956</f>
        <v/>
      </c>
      <c r="R4956" s="24">
        <f t="shared" si="1047"/>
        <v>0</v>
      </c>
      <c r="S4956" s="141" t="str">
        <f t="shared" si="1048"/>
        <v>H</v>
      </c>
      <c r="T4956" s="24">
        <f>IF(S4956="E",SUM($R$5:R4956),0)</f>
        <v>0</v>
      </c>
      <c r="U4956" s="143">
        <f t="shared" si="1049"/>
        <v>0</v>
      </c>
    </row>
    <row r="4957" spans="1:21" x14ac:dyDescent="0.25">
      <c r="A4957" s="6">
        <v>50.57</v>
      </c>
      <c r="B4957" s="31" t="s">
        <v>90</v>
      </c>
      <c r="K4957" s="3">
        <f t="shared" si="1050"/>
        <v>3653</v>
      </c>
      <c r="L4957" s="97" t="str">
        <f>IF(TRIM('Ek.3-A'!F4957)&lt;&gt;"","var","yok")</f>
        <v>yok</v>
      </c>
      <c r="M4957" s="5" t="str">
        <f>IF('Ek.3-A'!F4957="", "", IF(VLOOKUP('Ek.3-A'!F4957, Veriler!D:E, 2, 0)=0, "", VLOOKUP('Ek.3-A'!F4957, Veriler!D:E, 2, 0)))</f>
        <v/>
      </c>
      <c r="N4957" s="5" t="str">
        <f>IF('Ek.3-A'!P4957="", "", 'Ek.3-A'!P4957)</f>
        <v/>
      </c>
      <c r="O4957" s="142">
        <f>'Ek.3-A'!S4957</f>
        <v>0</v>
      </c>
      <c r="P4957" s="143" t="str">
        <f>'Ek.3-A'!L4957</f>
        <v/>
      </c>
      <c r="Q4957" s="24" t="str">
        <f>'Ek.3-A'!M4957</f>
        <v/>
      </c>
      <c r="R4957" s="24">
        <f t="shared" si="1047"/>
        <v>0</v>
      </c>
      <c r="S4957" s="141" t="str">
        <f t="shared" si="1048"/>
        <v>H</v>
      </c>
      <c r="T4957" s="24">
        <f>IF(S4957="E",SUM($R$5:R4957),0)</f>
        <v>0</v>
      </c>
      <c r="U4957" s="143">
        <f t="shared" si="1049"/>
        <v>0</v>
      </c>
    </row>
    <row r="4958" spans="1:21" x14ac:dyDescent="0.25">
      <c r="A4958" s="6">
        <v>50.58</v>
      </c>
      <c r="B4958" s="31" t="s">
        <v>90</v>
      </c>
      <c r="K4958" s="3">
        <f t="shared" si="1050"/>
        <v>3654</v>
      </c>
      <c r="L4958" s="97" t="str">
        <f>IF(TRIM('Ek.3-A'!F4958)&lt;&gt;"","var","yok")</f>
        <v>yok</v>
      </c>
      <c r="M4958" s="5" t="str">
        <f>IF('Ek.3-A'!F4958="", "", IF(VLOOKUP('Ek.3-A'!F4958, Veriler!D:E, 2, 0)=0, "", VLOOKUP('Ek.3-A'!F4958, Veriler!D:E, 2, 0)))</f>
        <v/>
      </c>
      <c r="N4958" s="5" t="str">
        <f>IF('Ek.3-A'!P4958="", "", 'Ek.3-A'!P4958)</f>
        <v/>
      </c>
      <c r="O4958" s="142">
        <f>'Ek.3-A'!S4958</f>
        <v>0</v>
      </c>
      <c r="P4958" s="143" t="str">
        <f>'Ek.3-A'!L4958</f>
        <v/>
      </c>
      <c r="Q4958" s="24" t="str">
        <f>'Ek.3-A'!M4958</f>
        <v/>
      </c>
      <c r="R4958" s="24">
        <f t="shared" si="1047"/>
        <v>0</v>
      </c>
      <c r="S4958" s="141" t="str">
        <f t="shared" si="1048"/>
        <v>H</v>
      </c>
      <c r="T4958" s="24">
        <f>IF(S4958="E",SUM($R$5:R4958),0)</f>
        <v>0</v>
      </c>
      <c r="U4958" s="143">
        <f t="shared" si="1049"/>
        <v>0</v>
      </c>
    </row>
    <row r="4959" spans="1:21" x14ac:dyDescent="0.25">
      <c r="A4959" s="6">
        <v>50.59</v>
      </c>
      <c r="B4959" s="31" t="s">
        <v>90</v>
      </c>
      <c r="L4959" s="97"/>
      <c r="M4959" s="5"/>
      <c r="N4959" s="5"/>
      <c r="O4959" s="5"/>
      <c r="Q4959" s="23"/>
      <c r="T4959" s="24"/>
      <c r="U4959" s="25"/>
    </row>
    <row r="4960" spans="1:21" x14ac:dyDescent="0.25">
      <c r="A4960" s="6">
        <v>50.6</v>
      </c>
      <c r="B4960" s="31" t="s">
        <v>90</v>
      </c>
      <c r="K4960" s="3">
        <f>K4958+1</f>
        <v>3655</v>
      </c>
      <c r="L4960" s="97" t="str">
        <f>IF(TRIM('Ek.3-A'!F4960)&lt;&gt;"","var","yok")</f>
        <v>yok</v>
      </c>
      <c r="M4960" s="5" t="str">
        <f>IF('Ek.3-A'!F4960="", "", IF(VLOOKUP('Ek.3-A'!F4960, Veriler!D:E, 2, 0)=0, "", VLOOKUP('Ek.3-A'!F4960, Veriler!D:E, 2, 0)))</f>
        <v/>
      </c>
      <c r="N4960" s="5" t="str">
        <f>IF('Ek.3-A'!P4960="", "", 'Ek.3-A'!P4960)</f>
        <v/>
      </c>
      <c r="O4960" s="142">
        <f>'Ek.3-A'!S4960</f>
        <v>0</v>
      </c>
      <c r="P4960" s="143" t="str">
        <f>'Ek.3-A'!L4960</f>
        <v/>
      </c>
      <c r="Q4960" s="24" t="str">
        <f>'Ek.3-A'!M4960</f>
        <v/>
      </c>
      <c r="R4960" s="24">
        <f t="shared" ref="R4960:R4973" si="1051">IF(L4960="var",0,IF(Q4960&lt;=0.005,Q4960,0))</f>
        <v>0</v>
      </c>
      <c r="S4960" s="141" t="str">
        <f t="shared" ref="S4960:S4973" si="1052">IF(Q4960&lt;=0.005,"E","H")</f>
        <v>H</v>
      </c>
      <c r="T4960" s="24">
        <f>IF(S4960="E",SUM($R$5:R4960),0)</f>
        <v>0</v>
      </c>
      <c r="U4960" s="143">
        <f t="shared" ref="U4960:U4973" si="1053">IF(T4960&lt;=0.1, O4960, IF(R4960&gt;$G$2, R4960*O4960, $G$2*O4960))</f>
        <v>0</v>
      </c>
    </row>
    <row r="4961" spans="1:41" x14ac:dyDescent="0.25">
      <c r="A4961" s="6">
        <v>50.61</v>
      </c>
      <c r="B4961" s="31" t="s">
        <v>90</v>
      </c>
      <c r="K4961" s="3">
        <f t="shared" ref="K4961:K4973" si="1054">K4960+1</f>
        <v>3656</v>
      </c>
      <c r="L4961" s="97" t="str">
        <f>IF(TRIM('Ek.3-A'!F4961)&lt;&gt;"","var","yok")</f>
        <v>yok</v>
      </c>
      <c r="M4961" s="5" t="str">
        <f>IF('Ek.3-A'!F4961="", "", IF(VLOOKUP('Ek.3-A'!F4961, Veriler!D:E, 2, 0)=0, "", VLOOKUP('Ek.3-A'!F4961, Veriler!D:E, 2, 0)))</f>
        <v/>
      </c>
      <c r="N4961" s="5" t="str">
        <f>IF('Ek.3-A'!P4961="", "", 'Ek.3-A'!P4961)</f>
        <v/>
      </c>
      <c r="O4961" s="142">
        <f>'Ek.3-A'!S4961</f>
        <v>0</v>
      </c>
      <c r="P4961" s="143" t="str">
        <f>'Ek.3-A'!L4961</f>
        <v/>
      </c>
      <c r="Q4961" s="24" t="str">
        <f>'Ek.3-A'!M4961</f>
        <v/>
      </c>
      <c r="R4961" s="24">
        <f t="shared" si="1051"/>
        <v>0</v>
      </c>
      <c r="S4961" s="141" t="str">
        <f t="shared" si="1052"/>
        <v>H</v>
      </c>
      <c r="T4961" s="24">
        <f>IF(S4961="E",SUM($R$5:R4961),0)</f>
        <v>0</v>
      </c>
      <c r="U4961" s="143">
        <f t="shared" si="1053"/>
        <v>0</v>
      </c>
    </row>
    <row r="4962" spans="1:41" x14ac:dyDescent="0.25">
      <c r="A4962" s="6">
        <v>50.62</v>
      </c>
      <c r="B4962" s="31" t="s">
        <v>90</v>
      </c>
      <c r="K4962" s="3">
        <f t="shared" si="1054"/>
        <v>3657</v>
      </c>
      <c r="L4962" s="97" t="str">
        <f>IF(TRIM('Ek.3-A'!F4962)&lt;&gt;"","var","yok")</f>
        <v>yok</v>
      </c>
      <c r="M4962" s="5" t="str">
        <f>IF('Ek.3-A'!F4962="", "", IF(VLOOKUP('Ek.3-A'!F4962, Veriler!D:E, 2, 0)=0, "", VLOOKUP('Ek.3-A'!F4962, Veriler!D:E, 2, 0)))</f>
        <v/>
      </c>
      <c r="N4962" s="5" t="str">
        <f>IF('Ek.3-A'!P4962="", "", 'Ek.3-A'!P4962)</f>
        <v/>
      </c>
      <c r="O4962" s="142">
        <f>'Ek.3-A'!S4962</f>
        <v>0</v>
      </c>
      <c r="P4962" s="143" t="str">
        <f>'Ek.3-A'!L4962</f>
        <v/>
      </c>
      <c r="Q4962" s="24" t="str">
        <f>'Ek.3-A'!M4962</f>
        <v/>
      </c>
      <c r="R4962" s="24">
        <f t="shared" si="1051"/>
        <v>0</v>
      </c>
      <c r="S4962" s="141" t="str">
        <f t="shared" si="1052"/>
        <v>H</v>
      </c>
      <c r="T4962" s="24">
        <f>IF(S4962="E",SUM($R$5:R4962),0)</f>
        <v>0</v>
      </c>
      <c r="U4962" s="143">
        <f t="shared" si="1053"/>
        <v>0</v>
      </c>
    </row>
    <row r="4963" spans="1:41" x14ac:dyDescent="0.25">
      <c r="A4963" s="6">
        <v>50.63</v>
      </c>
      <c r="B4963" s="31" t="s">
        <v>90</v>
      </c>
      <c r="K4963" s="3">
        <f t="shared" si="1054"/>
        <v>3658</v>
      </c>
      <c r="L4963" s="97" t="str">
        <f>IF(TRIM('Ek.3-A'!F4963)&lt;&gt;"","var","yok")</f>
        <v>yok</v>
      </c>
      <c r="M4963" s="5" t="str">
        <f>IF('Ek.3-A'!F4963="", "", IF(VLOOKUP('Ek.3-A'!F4963, Veriler!D:E, 2, 0)=0, "", VLOOKUP('Ek.3-A'!F4963, Veriler!D:E, 2, 0)))</f>
        <v/>
      </c>
      <c r="N4963" s="5" t="str">
        <f>IF('Ek.3-A'!P4963="", "", 'Ek.3-A'!P4963)</f>
        <v/>
      </c>
      <c r="O4963" s="142">
        <f>'Ek.3-A'!S4963</f>
        <v>0</v>
      </c>
      <c r="P4963" s="143" t="str">
        <f>'Ek.3-A'!L4963</f>
        <v/>
      </c>
      <c r="Q4963" s="24" t="str">
        <f>'Ek.3-A'!M4963</f>
        <v/>
      </c>
      <c r="R4963" s="24">
        <f t="shared" si="1051"/>
        <v>0</v>
      </c>
      <c r="S4963" s="141" t="str">
        <f t="shared" si="1052"/>
        <v>H</v>
      </c>
      <c r="T4963" s="24">
        <f>IF(S4963="E",SUM($R$5:R4963),0)</f>
        <v>0</v>
      </c>
      <c r="U4963" s="143">
        <f t="shared" si="1053"/>
        <v>0</v>
      </c>
    </row>
    <row r="4964" spans="1:41" x14ac:dyDescent="0.25">
      <c r="A4964" s="6">
        <v>50.64</v>
      </c>
      <c r="B4964" s="31" t="s">
        <v>90</v>
      </c>
      <c r="K4964" s="3">
        <f t="shared" si="1054"/>
        <v>3659</v>
      </c>
      <c r="L4964" s="97" t="str">
        <f>IF(TRIM('Ek.3-A'!F4964)&lt;&gt;"","var","yok")</f>
        <v>yok</v>
      </c>
      <c r="M4964" s="5" t="str">
        <f>IF('Ek.3-A'!F4964="", "", IF(VLOOKUP('Ek.3-A'!F4964, Veriler!D:E, 2, 0)=0, "", VLOOKUP('Ek.3-A'!F4964, Veriler!D:E, 2, 0)))</f>
        <v/>
      </c>
      <c r="N4964" s="5" t="str">
        <f>IF('Ek.3-A'!P4964="", "", 'Ek.3-A'!P4964)</f>
        <v/>
      </c>
      <c r="O4964" s="142">
        <f>'Ek.3-A'!S4964</f>
        <v>0</v>
      </c>
      <c r="P4964" s="143" t="str">
        <f>'Ek.3-A'!L4964</f>
        <v/>
      </c>
      <c r="Q4964" s="24" t="str">
        <f>'Ek.3-A'!M4964</f>
        <v/>
      </c>
      <c r="R4964" s="24">
        <f t="shared" si="1051"/>
        <v>0</v>
      </c>
      <c r="S4964" s="141" t="str">
        <f t="shared" si="1052"/>
        <v>H</v>
      </c>
      <c r="T4964" s="24">
        <f>IF(S4964="E",SUM($R$5:R4964),0)</f>
        <v>0</v>
      </c>
      <c r="U4964" s="143">
        <f t="shared" si="1053"/>
        <v>0</v>
      </c>
    </row>
    <row r="4965" spans="1:41" x14ac:dyDescent="0.25">
      <c r="A4965" s="6">
        <v>50.65</v>
      </c>
      <c r="B4965" s="31" t="s">
        <v>90</v>
      </c>
      <c r="K4965" s="3">
        <f t="shared" si="1054"/>
        <v>3660</v>
      </c>
      <c r="L4965" s="97" t="str">
        <f>IF(TRIM('Ek.3-A'!F4965)&lt;&gt;"","var","yok")</f>
        <v>yok</v>
      </c>
      <c r="M4965" s="5" t="str">
        <f>IF('Ek.3-A'!F4965="", "", IF(VLOOKUP('Ek.3-A'!F4965, Veriler!D:E, 2, 0)=0, "", VLOOKUP('Ek.3-A'!F4965, Veriler!D:E, 2, 0)))</f>
        <v/>
      </c>
      <c r="N4965" s="5" t="str">
        <f>IF('Ek.3-A'!P4965="", "", 'Ek.3-A'!P4965)</f>
        <v/>
      </c>
      <c r="O4965" s="142">
        <f>'Ek.3-A'!S4965</f>
        <v>0</v>
      </c>
      <c r="P4965" s="143" t="str">
        <f>'Ek.3-A'!L4965</f>
        <v/>
      </c>
      <c r="Q4965" s="24" t="str">
        <f>'Ek.3-A'!M4965</f>
        <v/>
      </c>
      <c r="R4965" s="24">
        <f t="shared" si="1051"/>
        <v>0</v>
      </c>
      <c r="S4965" s="141" t="str">
        <f t="shared" si="1052"/>
        <v>H</v>
      </c>
      <c r="T4965" s="24">
        <f>IF(S4965="E",SUM($R$5:R4965),0)</f>
        <v>0</v>
      </c>
      <c r="U4965" s="143">
        <f t="shared" si="1053"/>
        <v>0</v>
      </c>
    </row>
    <row r="4966" spans="1:41" x14ac:dyDescent="0.25">
      <c r="A4966" s="6">
        <v>50.66</v>
      </c>
      <c r="B4966" s="31" t="s">
        <v>90</v>
      </c>
      <c r="K4966" s="3">
        <f t="shared" si="1054"/>
        <v>3661</v>
      </c>
      <c r="L4966" s="97" t="str">
        <f>IF(TRIM('Ek.3-A'!F4966)&lt;&gt;"","var","yok")</f>
        <v>yok</v>
      </c>
      <c r="M4966" s="5" t="str">
        <f>IF('Ek.3-A'!F4966="", "", IF(VLOOKUP('Ek.3-A'!F4966, Veriler!D:E, 2, 0)=0, "", VLOOKUP('Ek.3-A'!F4966, Veriler!D:E, 2, 0)))</f>
        <v/>
      </c>
      <c r="N4966" s="5" t="str">
        <f>IF('Ek.3-A'!P4966="", "", 'Ek.3-A'!P4966)</f>
        <v/>
      </c>
      <c r="O4966" s="142">
        <f>'Ek.3-A'!S4966</f>
        <v>0</v>
      </c>
      <c r="P4966" s="143" t="str">
        <f>'Ek.3-A'!L4966</f>
        <v/>
      </c>
      <c r="Q4966" s="24" t="str">
        <f>'Ek.3-A'!M4966</f>
        <v/>
      </c>
      <c r="R4966" s="24">
        <f t="shared" si="1051"/>
        <v>0</v>
      </c>
      <c r="S4966" s="141" t="str">
        <f t="shared" si="1052"/>
        <v>H</v>
      </c>
      <c r="T4966" s="24">
        <f>IF(S4966="E",SUM($R$5:R4966),0)</f>
        <v>0</v>
      </c>
      <c r="U4966" s="143">
        <f t="shared" si="1053"/>
        <v>0</v>
      </c>
    </row>
    <row r="4967" spans="1:41" x14ac:dyDescent="0.25">
      <c r="A4967" s="6">
        <v>50.67</v>
      </c>
      <c r="B4967" s="31" t="s">
        <v>90</v>
      </c>
      <c r="K4967" s="3">
        <f t="shared" si="1054"/>
        <v>3662</v>
      </c>
      <c r="L4967" s="97" t="str">
        <f>IF(TRIM('Ek.3-A'!F4967)&lt;&gt;"","var","yok")</f>
        <v>yok</v>
      </c>
      <c r="M4967" s="5" t="str">
        <f>IF('Ek.3-A'!F4967="", "", IF(VLOOKUP('Ek.3-A'!F4967, Veriler!D:E, 2, 0)=0, "", VLOOKUP('Ek.3-A'!F4967, Veriler!D:E, 2, 0)))</f>
        <v/>
      </c>
      <c r="N4967" s="5" t="str">
        <f>IF('Ek.3-A'!P4967="", "", 'Ek.3-A'!P4967)</f>
        <v/>
      </c>
      <c r="O4967" s="142">
        <f>'Ek.3-A'!S4967</f>
        <v>0</v>
      </c>
      <c r="P4967" s="143" t="str">
        <f>'Ek.3-A'!L4967</f>
        <v/>
      </c>
      <c r="Q4967" s="24" t="str">
        <f>'Ek.3-A'!M4967</f>
        <v/>
      </c>
      <c r="R4967" s="24">
        <f t="shared" si="1051"/>
        <v>0</v>
      </c>
      <c r="S4967" s="141" t="str">
        <f t="shared" si="1052"/>
        <v>H</v>
      </c>
      <c r="T4967" s="24">
        <f>IF(S4967="E",SUM($R$5:R4967),0)</f>
        <v>0</v>
      </c>
      <c r="U4967" s="143">
        <f t="shared" si="1053"/>
        <v>0</v>
      </c>
    </row>
    <row r="4968" spans="1:41" x14ac:dyDescent="0.25">
      <c r="A4968" s="6">
        <v>50.68</v>
      </c>
      <c r="B4968" s="31" t="s">
        <v>90</v>
      </c>
      <c r="K4968" s="3">
        <f t="shared" si="1054"/>
        <v>3663</v>
      </c>
      <c r="L4968" s="97" t="str">
        <f>IF(TRIM('Ek.3-A'!F4968)&lt;&gt;"","var","yok")</f>
        <v>yok</v>
      </c>
      <c r="M4968" s="5" t="str">
        <f>IF('Ek.3-A'!F4968="", "", IF(VLOOKUP('Ek.3-A'!F4968, Veriler!D:E, 2, 0)=0, "", VLOOKUP('Ek.3-A'!F4968, Veriler!D:E, 2, 0)))</f>
        <v/>
      </c>
      <c r="N4968" s="5" t="str">
        <f>IF('Ek.3-A'!P4968="", "", 'Ek.3-A'!P4968)</f>
        <v/>
      </c>
      <c r="O4968" s="142">
        <f>'Ek.3-A'!S4968</f>
        <v>0</v>
      </c>
      <c r="P4968" s="143" t="str">
        <f>'Ek.3-A'!L4968</f>
        <v/>
      </c>
      <c r="Q4968" s="24" t="str">
        <f>'Ek.3-A'!M4968</f>
        <v/>
      </c>
      <c r="R4968" s="24">
        <f t="shared" si="1051"/>
        <v>0</v>
      </c>
      <c r="S4968" s="141" t="str">
        <f t="shared" si="1052"/>
        <v>H</v>
      </c>
      <c r="T4968" s="24">
        <f>IF(S4968="E",SUM($R$5:R4968),0)</f>
        <v>0</v>
      </c>
      <c r="U4968" s="143">
        <f t="shared" si="1053"/>
        <v>0</v>
      </c>
    </row>
    <row r="4969" spans="1:41" x14ac:dyDescent="0.25">
      <c r="A4969" s="6">
        <v>50.69</v>
      </c>
      <c r="B4969" s="31" t="s">
        <v>90</v>
      </c>
      <c r="K4969" s="3">
        <f t="shared" si="1054"/>
        <v>3664</v>
      </c>
      <c r="L4969" s="97" t="str">
        <f>IF(TRIM('Ek.3-A'!F4969)&lt;&gt;"","var","yok")</f>
        <v>yok</v>
      </c>
      <c r="M4969" s="5" t="str">
        <f>IF('Ek.3-A'!F4969="", "", IF(VLOOKUP('Ek.3-A'!F4969, Veriler!D:E, 2, 0)=0, "", VLOOKUP('Ek.3-A'!F4969, Veriler!D:E, 2, 0)))</f>
        <v/>
      </c>
      <c r="N4969" s="5" t="str">
        <f>IF('Ek.3-A'!P4969="", "", 'Ek.3-A'!P4969)</f>
        <v/>
      </c>
      <c r="O4969" s="142">
        <f>'Ek.3-A'!S4969</f>
        <v>0</v>
      </c>
      <c r="P4969" s="143" t="str">
        <f>'Ek.3-A'!L4969</f>
        <v/>
      </c>
      <c r="Q4969" s="24" t="str">
        <f>'Ek.3-A'!M4969</f>
        <v/>
      </c>
      <c r="R4969" s="24">
        <f t="shared" si="1051"/>
        <v>0</v>
      </c>
      <c r="S4969" s="141" t="str">
        <f t="shared" si="1052"/>
        <v>H</v>
      </c>
      <c r="T4969" s="24">
        <f>IF(S4969="E",SUM($R$5:R4969),0)</f>
        <v>0</v>
      </c>
      <c r="U4969" s="143">
        <f t="shared" si="1053"/>
        <v>0</v>
      </c>
    </row>
    <row r="4970" spans="1:41" x14ac:dyDescent="0.25">
      <c r="A4970" s="6">
        <v>50.7</v>
      </c>
      <c r="B4970" s="31" t="s">
        <v>90</v>
      </c>
      <c r="K4970" s="3">
        <f t="shared" si="1054"/>
        <v>3665</v>
      </c>
      <c r="L4970" s="97" t="str">
        <f>IF(TRIM('Ek.3-A'!F4970)&lt;&gt;"","var","yok")</f>
        <v>yok</v>
      </c>
      <c r="M4970" s="5" t="str">
        <f>IF('Ek.3-A'!F4970="", "", IF(VLOOKUP('Ek.3-A'!F4970, Veriler!D:E, 2, 0)=0, "", VLOOKUP('Ek.3-A'!F4970, Veriler!D:E, 2, 0)))</f>
        <v/>
      </c>
      <c r="N4970" s="5" t="str">
        <f>IF('Ek.3-A'!P4970="", "", 'Ek.3-A'!P4970)</f>
        <v/>
      </c>
      <c r="O4970" s="142">
        <f>'Ek.3-A'!S4970</f>
        <v>0</v>
      </c>
      <c r="P4970" s="143" t="str">
        <f>'Ek.3-A'!L4970</f>
        <v/>
      </c>
      <c r="Q4970" s="24" t="str">
        <f>'Ek.3-A'!M4970</f>
        <v/>
      </c>
      <c r="R4970" s="24">
        <f t="shared" si="1051"/>
        <v>0</v>
      </c>
      <c r="S4970" s="141" t="str">
        <f t="shared" si="1052"/>
        <v>H</v>
      </c>
      <c r="T4970" s="24">
        <f>IF(S4970="E",SUM($R$5:R4970),0)</f>
        <v>0</v>
      </c>
      <c r="U4970" s="143">
        <f t="shared" si="1053"/>
        <v>0</v>
      </c>
    </row>
    <row r="4971" spans="1:41" x14ac:dyDescent="0.25">
      <c r="A4971" s="6">
        <v>50.71</v>
      </c>
      <c r="B4971" s="31" t="s">
        <v>90</v>
      </c>
      <c r="K4971" s="3">
        <f t="shared" si="1054"/>
        <v>3666</v>
      </c>
      <c r="L4971" s="97" t="str">
        <f>IF(TRIM('Ek.3-A'!F4971)&lt;&gt;"","var","yok")</f>
        <v>yok</v>
      </c>
      <c r="M4971" s="5" t="str">
        <f>IF('Ek.3-A'!F4971="", "", IF(VLOOKUP('Ek.3-A'!F4971, Veriler!D:E, 2, 0)=0, "", VLOOKUP('Ek.3-A'!F4971, Veriler!D:E, 2, 0)))</f>
        <v/>
      </c>
      <c r="N4971" s="5" t="str">
        <f>IF('Ek.3-A'!P4971="", "", 'Ek.3-A'!P4971)</f>
        <v/>
      </c>
      <c r="O4971" s="142">
        <f>'Ek.3-A'!S4971</f>
        <v>0</v>
      </c>
      <c r="P4971" s="143" t="str">
        <f>'Ek.3-A'!L4971</f>
        <v/>
      </c>
      <c r="Q4971" s="24" t="str">
        <f>'Ek.3-A'!M4971</f>
        <v/>
      </c>
      <c r="R4971" s="24">
        <f t="shared" si="1051"/>
        <v>0</v>
      </c>
      <c r="S4971" s="141" t="str">
        <f t="shared" si="1052"/>
        <v>H</v>
      </c>
      <c r="T4971" s="24">
        <f>IF(S4971="E",SUM($R$5:R4971),0)</f>
        <v>0</v>
      </c>
      <c r="U4971" s="143">
        <f t="shared" si="1053"/>
        <v>0</v>
      </c>
    </row>
    <row r="4972" spans="1:41" x14ac:dyDescent="0.25">
      <c r="A4972" s="6">
        <v>50.72</v>
      </c>
      <c r="B4972" s="31" t="s">
        <v>90</v>
      </c>
      <c r="K4972" s="3">
        <f t="shared" si="1054"/>
        <v>3667</v>
      </c>
      <c r="L4972" s="97" t="str">
        <f>IF(TRIM('Ek.3-A'!F4972)&lt;&gt;"","var","yok")</f>
        <v>yok</v>
      </c>
      <c r="M4972" s="5" t="str">
        <f>IF('Ek.3-A'!F4972="", "", IF(VLOOKUP('Ek.3-A'!F4972, Veriler!D:E, 2, 0)=0, "", VLOOKUP('Ek.3-A'!F4972, Veriler!D:E, 2, 0)))</f>
        <v/>
      </c>
      <c r="N4972" s="5" t="str">
        <f>IF('Ek.3-A'!P4972="", "", 'Ek.3-A'!P4972)</f>
        <v/>
      </c>
      <c r="O4972" s="142">
        <f>'Ek.3-A'!S4972</f>
        <v>0</v>
      </c>
      <c r="P4972" s="143" t="str">
        <f>'Ek.3-A'!L4972</f>
        <v/>
      </c>
      <c r="Q4972" s="24" t="str">
        <f>'Ek.3-A'!M4972</f>
        <v/>
      </c>
      <c r="R4972" s="24">
        <f t="shared" si="1051"/>
        <v>0</v>
      </c>
      <c r="S4972" s="141" t="str">
        <f t="shared" si="1052"/>
        <v>H</v>
      </c>
      <c r="T4972" s="24">
        <f>IF(S4972="E",SUM($R$5:R4972),0)</f>
        <v>0</v>
      </c>
      <c r="U4972" s="143">
        <f t="shared" si="1053"/>
        <v>0</v>
      </c>
    </row>
    <row r="4973" spans="1:41" x14ac:dyDescent="0.25">
      <c r="A4973" s="6">
        <v>50.73</v>
      </c>
      <c r="B4973" s="31" t="s">
        <v>90</v>
      </c>
      <c r="K4973" s="3">
        <f t="shared" si="1054"/>
        <v>3668</v>
      </c>
      <c r="L4973" s="97" t="str">
        <f>IF(TRIM('Ek.3-A'!F4973)&lt;&gt;"","var","yok")</f>
        <v>yok</v>
      </c>
      <c r="M4973" s="5" t="str">
        <f>IF('Ek.3-A'!F4973="", "", IF(VLOOKUP('Ek.3-A'!F4973, Veriler!D:E, 2, 0)=0, "", VLOOKUP('Ek.3-A'!F4973, Veriler!D:E, 2, 0)))</f>
        <v/>
      </c>
      <c r="N4973" s="5" t="str">
        <f>IF('Ek.3-A'!P4973="", "", 'Ek.3-A'!P4973)</f>
        <v/>
      </c>
      <c r="O4973" s="142">
        <f>'Ek.3-A'!S4973</f>
        <v>0</v>
      </c>
      <c r="P4973" s="143" t="str">
        <f>'Ek.3-A'!L4973</f>
        <v/>
      </c>
      <c r="Q4973" s="24" t="str">
        <f>'Ek.3-A'!M4973</f>
        <v/>
      </c>
      <c r="R4973" s="24">
        <f t="shared" si="1051"/>
        <v>0</v>
      </c>
      <c r="S4973" s="141" t="str">
        <f t="shared" si="1052"/>
        <v>H</v>
      </c>
      <c r="T4973" s="24">
        <f>IF(S4973="E",SUM($R$5:R4973),0)</f>
        <v>0</v>
      </c>
      <c r="U4973" s="143">
        <f t="shared" si="1053"/>
        <v>0</v>
      </c>
    </row>
    <row r="4974" spans="1:41" x14ac:dyDescent="0.25">
      <c r="A4974" s="6">
        <v>50.74</v>
      </c>
      <c r="B4974" s="31" t="s">
        <v>90</v>
      </c>
      <c r="T4974" s="24"/>
      <c r="U4974" s="25"/>
      <c r="AO4974" s="140">
        <f>'Ek.3-A'!L4974</f>
        <v>0</v>
      </c>
    </row>
    <row r="4975" spans="1:41" x14ac:dyDescent="0.25">
      <c r="A4975" s="6">
        <v>50.75</v>
      </c>
      <c r="B4975" s="31" t="s">
        <v>90</v>
      </c>
      <c r="T4975" s="24"/>
      <c r="U4975" s="25"/>
    </row>
    <row r="4976" spans="1:41" x14ac:dyDescent="0.25">
      <c r="A4976" s="6">
        <v>50.76</v>
      </c>
      <c r="B4976" s="31" t="s">
        <v>90</v>
      </c>
      <c r="T4976" s="24"/>
      <c r="U4976" s="25"/>
    </row>
    <row r="4977" spans="1:21" x14ac:dyDescent="0.25">
      <c r="A4977" s="6">
        <v>50.77</v>
      </c>
      <c r="B4977" s="31" t="s">
        <v>90</v>
      </c>
      <c r="T4977" s="24"/>
      <c r="U4977" s="25"/>
    </row>
    <row r="4978" spans="1:21" x14ac:dyDescent="0.25">
      <c r="A4978" s="6">
        <v>50.78</v>
      </c>
      <c r="B4978" s="31" t="s">
        <v>90</v>
      </c>
      <c r="T4978" s="24"/>
      <c r="U4978" s="25"/>
    </row>
    <row r="4979" spans="1:21" x14ac:dyDescent="0.25">
      <c r="A4979" s="6">
        <v>50.79</v>
      </c>
      <c r="B4979" s="31" t="s">
        <v>90</v>
      </c>
      <c r="T4979" s="24"/>
      <c r="U4979" s="25"/>
    </row>
    <row r="4980" spans="1:21" x14ac:dyDescent="0.25">
      <c r="A4980" s="6">
        <v>50.8</v>
      </c>
      <c r="B4980" s="31" t="s">
        <v>90</v>
      </c>
      <c r="T4980" s="24"/>
      <c r="U4980" s="25"/>
    </row>
    <row r="4981" spans="1:21" x14ac:dyDescent="0.25">
      <c r="A4981" s="6">
        <v>50.81</v>
      </c>
      <c r="B4981" s="31" t="s">
        <v>90</v>
      </c>
      <c r="T4981" s="24"/>
      <c r="U4981" s="25"/>
    </row>
    <row r="4982" spans="1:21" x14ac:dyDescent="0.25">
      <c r="A4982" s="6">
        <v>50.82</v>
      </c>
      <c r="B4982" s="31" t="s">
        <v>90</v>
      </c>
      <c r="T4982" s="24"/>
      <c r="U4982" s="25"/>
    </row>
    <row r="4983" spans="1:21" x14ac:dyDescent="0.25">
      <c r="A4983" s="6">
        <v>50.83</v>
      </c>
      <c r="B4983" s="31" t="s">
        <v>90</v>
      </c>
      <c r="K4983" s="3">
        <f>K4973+1</f>
        <v>3669</v>
      </c>
      <c r="L4983" s="97" t="str">
        <f>IF(TRIM('Ek.3-A'!F4983)&lt;&gt;"","var","yok")</f>
        <v>yok</v>
      </c>
      <c r="M4983" s="5" t="str">
        <f>IF('Ek.3-A'!F4983="", "", IF(VLOOKUP('Ek.3-A'!F4983, Veriler!D:E, 2, 0)=0, "", VLOOKUP('Ek.3-A'!F4983, Veriler!D:E, 2, 0)))</f>
        <v/>
      </c>
      <c r="N4983" s="5" t="str">
        <f>IF('Ek.3-A'!P4983="", "", 'Ek.3-A'!P4983)</f>
        <v/>
      </c>
      <c r="O4983" s="142">
        <f>'Ek.3-A'!S4983</f>
        <v>0</v>
      </c>
      <c r="P4983" s="143" t="str">
        <f>'Ek.3-A'!L4983</f>
        <v/>
      </c>
      <c r="Q4983" s="24" t="str">
        <f>'Ek.3-A'!M4983</f>
        <v/>
      </c>
      <c r="R4983" s="24">
        <f t="shared" ref="R4983:R4996" si="1055">IF(L4983="var",0,IF(Q4983&lt;=0.005,Q4983,0))</f>
        <v>0</v>
      </c>
      <c r="S4983" s="141" t="str">
        <f t="shared" ref="S4983:S4996" si="1056">IF(Q4983&lt;=0.005,"E","H")</f>
        <v>H</v>
      </c>
      <c r="T4983" s="24">
        <f>IF(S4983="E",SUM($R$5:R4983),0)</f>
        <v>0</v>
      </c>
      <c r="U4983" s="143">
        <f t="shared" ref="U4983:U4996" si="1057">IF(T4983&lt;=0.1, O4983, IF(R4983&gt;$G$2, R4983*O4983, $G$2*O4983))</f>
        <v>0</v>
      </c>
    </row>
    <row r="4984" spans="1:21" x14ac:dyDescent="0.25">
      <c r="A4984" s="6">
        <v>50.84</v>
      </c>
      <c r="B4984" s="31" t="s">
        <v>90</v>
      </c>
      <c r="K4984" s="3">
        <f t="shared" ref="K4984:K4996" si="1058">K4983+1</f>
        <v>3670</v>
      </c>
      <c r="L4984" s="97" t="str">
        <f>IF(TRIM('Ek.3-A'!F4984)&lt;&gt;"","var","yok")</f>
        <v>yok</v>
      </c>
      <c r="M4984" s="5" t="str">
        <f>IF('Ek.3-A'!F4984="", "", IF(VLOOKUP('Ek.3-A'!F4984, Veriler!D:E, 2, 0)=0, "", VLOOKUP('Ek.3-A'!F4984, Veriler!D:E, 2, 0)))</f>
        <v/>
      </c>
      <c r="N4984" s="5" t="str">
        <f>IF('Ek.3-A'!P4984="", "", 'Ek.3-A'!P4984)</f>
        <v/>
      </c>
      <c r="O4984" s="142">
        <f>'Ek.3-A'!S4984</f>
        <v>0</v>
      </c>
      <c r="P4984" s="143" t="str">
        <f>'Ek.3-A'!L4984</f>
        <v/>
      </c>
      <c r="Q4984" s="24" t="str">
        <f>'Ek.3-A'!M4984</f>
        <v/>
      </c>
      <c r="R4984" s="24">
        <f t="shared" si="1055"/>
        <v>0</v>
      </c>
      <c r="S4984" s="141" t="str">
        <f t="shared" si="1056"/>
        <v>H</v>
      </c>
      <c r="T4984" s="24">
        <f>IF(S4984="E",SUM($R$5:R4984),0)</f>
        <v>0</v>
      </c>
      <c r="U4984" s="143">
        <f t="shared" si="1057"/>
        <v>0</v>
      </c>
    </row>
    <row r="4985" spans="1:21" x14ac:dyDescent="0.25">
      <c r="A4985" s="6">
        <v>50.85</v>
      </c>
      <c r="B4985" s="31" t="s">
        <v>90</v>
      </c>
      <c r="K4985" s="3">
        <f t="shared" si="1058"/>
        <v>3671</v>
      </c>
      <c r="L4985" s="97" t="str">
        <f>IF(TRIM('Ek.3-A'!F4985)&lt;&gt;"","var","yok")</f>
        <v>yok</v>
      </c>
      <c r="M4985" s="5" t="str">
        <f>IF('Ek.3-A'!F4985="", "", IF(VLOOKUP('Ek.3-A'!F4985, Veriler!D:E, 2, 0)=0, "", VLOOKUP('Ek.3-A'!F4985, Veriler!D:E, 2, 0)))</f>
        <v/>
      </c>
      <c r="N4985" s="5" t="str">
        <f>IF('Ek.3-A'!P4985="", "", 'Ek.3-A'!P4985)</f>
        <v/>
      </c>
      <c r="O4985" s="142">
        <f>'Ek.3-A'!S4985</f>
        <v>0</v>
      </c>
      <c r="P4985" s="143" t="str">
        <f>'Ek.3-A'!L4985</f>
        <v/>
      </c>
      <c r="Q4985" s="24" t="str">
        <f>'Ek.3-A'!M4985</f>
        <v/>
      </c>
      <c r="R4985" s="24">
        <f t="shared" si="1055"/>
        <v>0</v>
      </c>
      <c r="S4985" s="141" t="str">
        <f t="shared" si="1056"/>
        <v>H</v>
      </c>
      <c r="T4985" s="24">
        <f>IF(S4985="E",SUM($R$5:R4985),0)</f>
        <v>0</v>
      </c>
      <c r="U4985" s="143">
        <f t="shared" si="1057"/>
        <v>0</v>
      </c>
    </row>
    <row r="4986" spans="1:21" x14ac:dyDescent="0.25">
      <c r="A4986" s="6">
        <v>50.86</v>
      </c>
      <c r="B4986" s="31" t="s">
        <v>90</v>
      </c>
      <c r="K4986" s="3">
        <f t="shared" si="1058"/>
        <v>3672</v>
      </c>
      <c r="L4986" s="97" t="str">
        <f>IF(TRIM('Ek.3-A'!F4986)&lt;&gt;"","var","yok")</f>
        <v>yok</v>
      </c>
      <c r="M4986" s="5" t="str">
        <f>IF('Ek.3-A'!F4986="", "", IF(VLOOKUP('Ek.3-A'!F4986, Veriler!D:E, 2, 0)=0, "", VLOOKUP('Ek.3-A'!F4986, Veriler!D:E, 2, 0)))</f>
        <v/>
      </c>
      <c r="N4986" s="5" t="str">
        <f>IF('Ek.3-A'!P4986="", "", 'Ek.3-A'!P4986)</f>
        <v/>
      </c>
      <c r="O4986" s="142">
        <f>'Ek.3-A'!S4986</f>
        <v>0</v>
      </c>
      <c r="P4986" s="143" t="str">
        <f>'Ek.3-A'!L4986</f>
        <v/>
      </c>
      <c r="Q4986" s="24" t="str">
        <f>'Ek.3-A'!M4986</f>
        <v/>
      </c>
      <c r="R4986" s="24">
        <f t="shared" si="1055"/>
        <v>0</v>
      </c>
      <c r="S4986" s="141" t="str">
        <f t="shared" si="1056"/>
        <v>H</v>
      </c>
      <c r="T4986" s="24">
        <f>IF(S4986="E",SUM($R$5:R4986),0)</f>
        <v>0</v>
      </c>
      <c r="U4986" s="143">
        <f t="shared" si="1057"/>
        <v>0</v>
      </c>
    </row>
    <row r="4987" spans="1:21" x14ac:dyDescent="0.25">
      <c r="A4987" s="6">
        <v>50.87</v>
      </c>
      <c r="B4987" s="31" t="s">
        <v>90</v>
      </c>
      <c r="K4987" s="3">
        <f t="shared" si="1058"/>
        <v>3673</v>
      </c>
      <c r="L4987" s="97" t="str">
        <f>IF(TRIM('Ek.3-A'!F4987)&lt;&gt;"","var","yok")</f>
        <v>yok</v>
      </c>
      <c r="M4987" s="5" t="str">
        <f>IF('Ek.3-A'!F4987="", "", IF(VLOOKUP('Ek.3-A'!F4987, Veriler!D:E, 2, 0)=0, "", VLOOKUP('Ek.3-A'!F4987, Veriler!D:E, 2, 0)))</f>
        <v/>
      </c>
      <c r="N4987" s="5" t="str">
        <f>IF('Ek.3-A'!P4987="", "", 'Ek.3-A'!P4987)</f>
        <v/>
      </c>
      <c r="O4987" s="142">
        <f>'Ek.3-A'!S4987</f>
        <v>0</v>
      </c>
      <c r="P4987" s="143" t="str">
        <f>'Ek.3-A'!L4987</f>
        <v/>
      </c>
      <c r="Q4987" s="24" t="str">
        <f>'Ek.3-A'!M4987</f>
        <v/>
      </c>
      <c r="R4987" s="24">
        <f t="shared" si="1055"/>
        <v>0</v>
      </c>
      <c r="S4987" s="141" t="str">
        <f t="shared" si="1056"/>
        <v>H</v>
      </c>
      <c r="T4987" s="24">
        <f>IF(S4987="E",SUM($R$5:R4987),0)</f>
        <v>0</v>
      </c>
      <c r="U4987" s="143">
        <f t="shared" si="1057"/>
        <v>0</v>
      </c>
    </row>
    <row r="4988" spans="1:21" x14ac:dyDescent="0.25">
      <c r="A4988" s="6">
        <v>50.88</v>
      </c>
      <c r="B4988" s="31" t="s">
        <v>90</v>
      </c>
      <c r="K4988" s="3">
        <f t="shared" si="1058"/>
        <v>3674</v>
      </c>
      <c r="L4988" s="97" t="str">
        <f>IF(TRIM('Ek.3-A'!F4988)&lt;&gt;"","var","yok")</f>
        <v>yok</v>
      </c>
      <c r="M4988" s="5" t="str">
        <f>IF('Ek.3-A'!F4988="", "", IF(VLOOKUP('Ek.3-A'!F4988, Veriler!D:E, 2, 0)=0, "", VLOOKUP('Ek.3-A'!F4988, Veriler!D:E, 2, 0)))</f>
        <v/>
      </c>
      <c r="N4988" s="5" t="str">
        <f>IF('Ek.3-A'!P4988="", "", 'Ek.3-A'!P4988)</f>
        <v/>
      </c>
      <c r="O4988" s="142">
        <f>'Ek.3-A'!S4988</f>
        <v>0</v>
      </c>
      <c r="P4988" s="143" t="str">
        <f>'Ek.3-A'!L4988</f>
        <v/>
      </c>
      <c r="Q4988" s="24" t="str">
        <f>'Ek.3-A'!M4988</f>
        <v/>
      </c>
      <c r="R4988" s="24">
        <f t="shared" si="1055"/>
        <v>0</v>
      </c>
      <c r="S4988" s="141" t="str">
        <f t="shared" si="1056"/>
        <v>H</v>
      </c>
      <c r="T4988" s="24">
        <f>IF(S4988="E",SUM($R$5:R4988),0)</f>
        <v>0</v>
      </c>
      <c r="U4988" s="143">
        <f t="shared" si="1057"/>
        <v>0</v>
      </c>
    </row>
    <row r="4989" spans="1:21" x14ac:dyDescent="0.25">
      <c r="A4989" s="6">
        <v>50.89</v>
      </c>
      <c r="B4989" s="31" t="s">
        <v>90</v>
      </c>
      <c r="K4989" s="3">
        <f t="shared" si="1058"/>
        <v>3675</v>
      </c>
      <c r="L4989" s="97" t="str">
        <f>IF(TRIM('Ek.3-A'!F4989)&lt;&gt;"","var","yok")</f>
        <v>yok</v>
      </c>
      <c r="M4989" s="5" t="str">
        <f>IF('Ek.3-A'!F4989="", "", IF(VLOOKUP('Ek.3-A'!F4989, Veriler!D:E, 2, 0)=0, "", VLOOKUP('Ek.3-A'!F4989, Veriler!D:E, 2, 0)))</f>
        <v/>
      </c>
      <c r="N4989" s="5" t="str">
        <f>IF('Ek.3-A'!P4989="", "", 'Ek.3-A'!P4989)</f>
        <v/>
      </c>
      <c r="O4989" s="142">
        <f>'Ek.3-A'!S4989</f>
        <v>0</v>
      </c>
      <c r="P4989" s="143" t="str">
        <f>'Ek.3-A'!L4989</f>
        <v/>
      </c>
      <c r="Q4989" s="24" t="str">
        <f>'Ek.3-A'!M4989</f>
        <v/>
      </c>
      <c r="R4989" s="24">
        <f t="shared" si="1055"/>
        <v>0</v>
      </c>
      <c r="S4989" s="141" t="str">
        <f t="shared" si="1056"/>
        <v>H</v>
      </c>
      <c r="T4989" s="24">
        <f>IF(S4989="E",SUM($R$5:R4989),0)</f>
        <v>0</v>
      </c>
      <c r="U4989" s="143">
        <f t="shared" si="1057"/>
        <v>0</v>
      </c>
    </row>
    <row r="4990" spans="1:21" x14ac:dyDescent="0.25">
      <c r="A4990" s="6">
        <v>50.9</v>
      </c>
      <c r="B4990" s="31" t="s">
        <v>90</v>
      </c>
      <c r="K4990" s="3">
        <f t="shared" si="1058"/>
        <v>3676</v>
      </c>
      <c r="L4990" s="97" t="str">
        <f>IF(TRIM('Ek.3-A'!F4990)&lt;&gt;"","var","yok")</f>
        <v>yok</v>
      </c>
      <c r="M4990" s="5" t="str">
        <f>IF('Ek.3-A'!F4990="", "", IF(VLOOKUP('Ek.3-A'!F4990, Veriler!D:E, 2, 0)=0, "", VLOOKUP('Ek.3-A'!F4990, Veriler!D:E, 2, 0)))</f>
        <v/>
      </c>
      <c r="N4990" s="5" t="str">
        <f>IF('Ek.3-A'!P4990="", "", 'Ek.3-A'!P4990)</f>
        <v/>
      </c>
      <c r="O4990" s="142">
        <f>'Ek.3-A'!S4990</f>
        <v>0</v>
      </c>
      <c r="P4990" s="143" t="str">
        <f>'Ek.3-A'!L4990</f>
        <v/>
      </c>
      <c r="Q4990" s="24" t="str">
        <f>'Ek.3-A'!M4990</f>
        <v/>
      </c>
      <c r="R4990" s="24">
        <f t="shared" si="1055"/>
        <v>0</v>
      </c>
      <c r="S4990" s="141" t="str">
        <f t="shared" si="1056"/>
        <v>H</v>
      </c>
      <c r="T4990" s="24">
        <f>IF(S4990="E",SUM($R$5:R4990),0)</f>
        <v>0</v>
      </c>
      <c r="U4990" s="143">
        <f t="shared" si="1057"/>
        <v>0</v>
      </c>
    </row>
    <row r="4991" spans="1:21" x14ac:dyDescent="0.25">
      <c r="A4991" s="6">
        <v>50.91</v>
      </c>
      <c r="B4991" s="31" t="s">
        <v>90</v>
      </c>
      <c r="K4991" s="3">
        <f t="shared" si="1058"/>
        <v>3677</v>
      </c>
      <c r="L4991" s="97" t="str">
        <f>IF(TRIM('Ek.3-A'!F4991)&lt;&gt;"","var","yok")</f>
        <v>yok</v>
      </c>
      <c r="M4991" s="5" t="str">
        <f>IF('Ek.3-A'!F4991="", "", IF(VLOOKUP('Ek.3-A'!F4991, Veriler!D:E, 2, 0)=0, "", VLOOKUP('Ek.3-A'!F4991, Veriler!D:E, 2, 0)))</f>
        <v/>
      </c>
      <c r="N4991" s="5" t="str">
        <f>IF('Ek.3-A'!P4991="", "", 'Ek.3-A'!P4991)</f>
        <v/>
      </c>
      <c r="O4991" s="142">
        <f>'Ek.3-A'!S4991</f>
        <v>0</v>
      </c>
      <c r="P4991" s="143" t="str">
        <f>'Ek.3-A'!L4991</f>
        <v/>
      </c>
      <c r="Q4991" s="24" t="str">
        <f>'Ek.3-A'!M4991</f>
        <v/>
      </c>
      <c r="R4991" s="24">
        <f t="shared" si="1055"/>
        <v>0</v>
      </c>
      <c r="S4991" s="141" t="str">
        <f t="shared" si="1056"/>
        <v>H</v>
      </c>
      <c r="T4991" s="24">
        <f>IF(S4991="E",SUM($R$5:R4991),0)</f>
        <v>0</v>
      </c>
      <c r="U4991" s="143">
        <f t="shared" si="1057"/>
        <v>0</v>
      </c>
    </row>
    <row r="4992" spans="1:21" x14ac:dyDescent="0.25">
      <c r="A4992" s="6">
        <v>50.92</v>
      </c>
      <c r="B4992" s="31" t="s">
        <v>90</v>
      </c>
      <c r="K4992" s="3">
        <f t="shared" si="1058"/>
        <v>3678</v>
      </c>
      <c r="L4992" s="97" t="str">
        <f>IF(TRIM('Ek.3-A'!F4992)&lt;&gt;"","var","yok")</f>
        <v>yok</v>
      </c>
      <c r="M4992" s="5" t="str">
        <f>IF('Ek.3-A'!F4992="", "", IF(VLOOKUP('Ek.3-A'!F4992, Veriler!D:E, 2, 0)=0, "", VLOOKUP('Ek.3-A'!F4992, Veriler!D:E, 2, 0)))</f>
        <v/>
      </c>
      <c r="N4992" s="5" t="str">
        <f>IF('Ek.3-A'!P4992="", "", 'Ek.3-A'!P4992)</f>
        <v/>
      </c>
      <c r="O4992" s="142">
        <f>'Ek.3-A'!S4992</f>
        <v>0</v>
      </c>
      <c r="P4992" s="143" t="str">
        <f>'Ek.3-A'!L4992</f>
        <v/>
      </c>
      <c r="Q4992" s="24" t="str">
        <f>'Ek.3-A'!M4992</f>
        <v/>
      </c>
      <c r="R4992" s="24">
        <f t="shared" si="1055"/>
        <v>0</v>
      </c>
      <c r="S4992" s="141" t="str">
        <f t="shared" si="1056"/>
        <v>H</v>
      </c>
      <c r="T4992" s="24">
        <f>IF(S4992="E",SUM($R$5:R4992),0)</f>
        <v>0</v>
      </c>
      <c r="U4992" s="143">
        <f t="shared" si="1057"/>
        <v>0</v>
      </c>
    </row>
    <row r="4993" spans="1:21" x14ac:dyDescent="0.25">
      <c r="A4993" s="6">
        <v>50.93</v>
      </c>
      <c r="B4993" s="31" t="s">
        <v>90</v>
      </c>
      <c r="K4993" s="3">
        <f t="shared" si="1058"/>
        <v>3679</v>
      </c>
      <c r="L4993" s="97" t="str">
        <f>IF(TRIM('Ek.3-A'!F4993)&lt;&gt;"","var","yok")</f>
        <v>yok</v>
      </c>
      <c r="M4993" s="5" t="str">
        <f>IF('Ek.3-A'!F4993="", "", IF(VLOOKUP('Ek.3-A'!F4993, Veriler!D:E, 2, 0)=0, "", VLOOKUP('Ek.3-A'!F4993, Veriler!D:E, 2, 0)))</f>
        <v/>
      </c>
      <c r="N4993" s="5" t="str">
        <f>IF('Ek.3-A'!P4993="", "", 'Ek.3-A'!P4993)</f>
        <v/>
      </c>
      <c r="O4993" s="142">
        <f>'Ek.3-A'!S4993</f>
        <v>0</v>
      </c>
      <c r="P4993" s="143" t="str">
        <f>'Ek.3-A'!L4993</f>
        <v/>
      </c>
      <c r="Q4993" s="24" t="str">
        <f>'Ek.3-A'!M4993</f>
        <v/>
      </c>
      <c r="R4993" s="24">
        <f t="shared" si="1055"/>
        <v>0</v>
      </c>
      <c r="S4993" s="141" t="str">
        <f t="shared" si="1056"/>
        <v>H</v>
      </c>
      <c r="T4993" s="24">
        <f>IF(S4993="E",SUM($R$5:R4993),0)</f>
        <v>0</v>
      </c>
      <c r="U4993" s="143">
        <f t="shared" si="1057"/>
        <v>0</v>
      </c>
    </row>
    <row r="4994" spans="1:21" x14ac:dyDescent="0.25">
      <c r="A4994" s="6">
        <v>50.94</v>
      </c>
      <c r="B4994" s="31" t="s">
        <v>90</v>
      </c>
      <c r="K4994" s="3">
        <f t="shared" si="1058"/>
        <v>3680</v>
      </c>
      <c r="L4994" s="97" t="str">
        <f>IF(TRIM('Ek.3-A'!F4994)&lt;&gt;"","var","yok")</f>
        <v>yok</v>
      </c>
      <c r="M4994" s="5" t="str">
        <f>IF('Ek.3-A'!F4994="", "", IF(VLOOKUP('Ek.3-A'!F4994, Veriler!D:E, 2, 0)=0, "", VLOOKUP('Ek.3-A'!F4994, Veriler!D:E, 2, 0)))</f>
        <v/>
      </c>
      <c r="N4994" s="5" t="str">
        <f>IF('Ek.3-A'!P4994="", "", 'Ek.3-A'!P4994)</f>
        <v/>
      </c>
      <c r="O4994" s="142">
        <f>'Ek.3-A'!S4994</f>
        <v>0</v>
      </c>
      <c r="P4994" s="143" t="str">
        <f>'Ek.3-A'!L4994</f>
        <v/>
      </c>
      <c r="Q4994" s="24" t="str">
        <f>'Ek.3-A'!M4994</f>
        <v/>
      </c>
      <c r="R4994" s="24">
        <f t="shared" si="1055"/>
        <v>0</v>
      </c>
      <c r="S4994" s="141" t="str">
        <f t="shared" si="1056"/>
        <v>H</v>
      </c>
      <c r="T4994" s="24">
        <f>IF(S4994="E",SUM($R$5:R4994),0)</f>
        <v>0</v>
      </c>
      <c r="U4994" s="143">
        <f t="shared" si="1057"/>
        <v>0</v>
      </c>
    </row>
    <row r="4995" spans="1:21" x14ac:dyDescent="0.25">
      <c r="A4995" s="6">
        <v>50.95</v>
      </c>
      <c r="B4995" s="31" t="s">
        <v>90</v>
      </c>
      <c r="K4995" s="3">
        <f t="shared" si="1058"/>
        <v>3681</v>
      </c>
      <c r="L4995" s="97" t="str">
        <f>IF(TRIM('Ek.3-A'!F4995)&lt;&gt;"","var","yok")</f>
        <v>yok</v>
      </c>
      <c r="M4995" s="5" t="str">
        <f>IF('Ek.3-A'!F4995="", "", IF(VLOOKUP('Ek.3-A'!F4995, Veriler!D:E, 2, 0)=0, "", VLOOKUP('Ek.3-A'!F4995, Veriler!D:E, 2, 0)))</f>
        <v/>
      </c>
      <c r="N4995" s="5" t="str">
        <f>IF('Ek.3-A'!P4995="", "", 'Ek.3-A'!P4995)</f>
        <v/>
      </c>
      <c r="O4995" s="142">
        <f>'Ek.3-A'!S4995</f>
        <v>0</v>
      </c>
      <c r="P4995" s="143" t="str">
        <f>'Ek.3-A'!L4995</f>
        <v/>
      </c>
      <c r="Q4995" s="24" t="str">
        <f>'Ek.3-A'!M4995</f>
        <v/>
      </c>
      <c r="R4995" s="24">
        <f t="shared" si="1055"/>
        <v>0</v>
      </c>
      <c r="S4995" s="141" t="str">
        <f t="shared" si="1056"/>
        <v>H</v>
      </c>
      <c r="T4995" s="24">
        <f>IF(S4995="E",SUM($R$5:R4995),0)</f>
        <v>0</v>
      </c>
      <c r="U4995" s="143">
        <f t="shared" si="1057"/>
        <v>0</v>
      </c>
    </row>
    <row r="4996" spans="1:21" x14ac:dyDescent="0.25">
      <c r="A4996" s="6">
        <v>50.96</v>
      </c>
      <c r="B4996" s="31" t="s">
        <v>90</v>
      </c>
      <c r="K4996" s="3">
        <f t="shared" si="1058"/>
        <v>3682</v>
      </c>
      <c r="L4996" s="97" t="str">
        <f>IF(TRIM('Ek.3-A'!F4996)&lt;&gt;"","var","yok")</f>
        <v>yok</v>
      </c>
      <c r="M4996" s="5" t="str">
        <f>IF('Ek.3-A'!F4996="", "", IF(VLOOKUP('Ek.3-A'!F4996, Veriler!D:E, 2, 0)=0, "", VLOOKUP('Ek.3-A'!F4996, Veriler!D:E, 2, 0)))</f>
        <v/>
      </c>
      <c r="N4996" s="5" t="str">
        <f>IF('Ek.3-A'!P4996="", "", 'Ek.3-A'!P4996)</f>
        <v/>
      </c>
      <c r="O4996" s="142">
        <f>'Ek.3-A'!S4996</f>
        <v>0</v>
      </c>
      <c r="P4996" s="143" t="str">
        <f>'Ek.3-A'!L4996</f>
        <v/>
      </c>
      <c r="Q4996" s="24" t="str">
        <f>'Ek.3-A'!M4996</f>
        <v/>
      </c>
      <c r="R4996" s="24">
        <f t="shared" si="1055"/>
        <v>0</v>
      </c>
      <c r="S4996" s="141" t="str">
        <f t="shared" si="1056"/>
        <v>H</v>
      </c>
      <c r="T4996" s="24">
        <f>IF(S4996="E",SUM($R$5:R4996),0)</f>
        <v>0</v>
      </c>
      <c r="U4996" s="143">
        <f t="shared" si="1057"/>
        <v>0</v>
      </c>
    </row>
    <row r="4997" spans="1:21" x14ac:dyDescent="0.25">
      <c r="A4997" s="6">
        <v>50.97</v>
      </c>
      <c r="B4997" s="31" t="s">
        <v>90</v>
      </c>
      <c r="L4997" s="97"/>
      <c r="M4997" s="5"/>
      <c r="N4997" s="5"/>
      <c r="O4997" s="5"/>
      <c r="Q4997" s="23"/>
      <c r="T4997" s="24"/>
      <c r="U4997" s="25"/>
    </row>
    <row r="4998" spans="1:21" x14ac:dyDescent="0.25">
      <c r="A4998" s="6">
        <v>50.98</v>
      </c>
      <c r="B4998" s="31" t="s">
        <v>90</v>
      </c>
      <c r="K4998" s="3">
        <f>K4996+1</f>
        <v>3683</v>
      </c>
      <c r="L4998" s="97" t="str">
        <f>IF(TRIM('Ek.3-A'!F4998)&lt;&gt;"","var","yok")</f>
        <v>yok</v>
      </c>
      <c r="M4998" s="5" t="str">
        <f>IF('Ek.3-A'!F4998="", "", IF(VLOOKUP('Ek.3-A'!F4998, Veriler!D:E, 2, 0)=0, "", VLOOKUP('Ek.3-A'!F4998, Veriler!D:E, 2, 0)))</f>
        <v/>
      </c>
      <c r="N4998" s="5" t="str">
        <f>IF('Ek.3-A'!P4998="", "", 'Ek.3-A'!P4998)</f>
        <v/>
      </c>
      <c r="O4998" s="142">
        <f>'Ek.3-A'!S4998</f>
        <v>0</v>
      </c>
      <c r="P4998" s="143" t="str">
        <f>'Ek.3-A'!L4998</f>
        <v/>
      </c>
      <c r="Q4998" s="24" t="str">
        <f>'Ek.3-A'!M4998</f>
        <v/>
      </c>
      <c r="R4998" s="24">
        <f t="shared" ref="R4998:R5011" si="1059">IF(L4998="var",0,IF(Q4998&lt;=0.005,Q4998,0))</f>
        <v>0</v>
      </c>
      <c r="S4998" s="141" t="str">
        <f t="shared" ref="S4998:S5011" si="1060">IF(Q4998&lt;=0.005,"E","H")</f>
        <v>H</v>
      </c>
      <c r="T4998" s="24">
        <f>IF(S4998="E",SUM($R$5:R4998),0)</f>
        <v>0</v>
      </c>
      <c r="U4998" s="143">
        <f t="shared" ref="U4998:U5011" si="1061">IF(T4998&lt;=0.1, O4998, IF(R4998&gt;$G$2, R4998*O4998, $G$2*O4998))</f>
        <v>0</v>
      </c>
    </row>
    <row r="4999" spans="1:21" x14ac:dyDescent="0.25">
      <c r="A4999" s="6">
        <v>50.99</v>
      </c>
      <c r="B4999" s="31" t="s">
        <v>90</v>
      </c>
      <c r="K4999" s="3">
        <f t="shared" ref="K4999:K5011" si="1062">K4998+1</f>
        <v>3684</v>
      </c>
      <c r="L4999" s="97" t="str">
        <f>IF(TRIM('Ek.3-A'!F4999)&lt;&gt;"","var","yok")</f>
        <v>yok</v>
      </c>
      <c r="M4999" s="5" t="str">
        <f>IF('Ek.3-A'!F4999="", "", IF(VLOOKUP('Ek.3-A'!F4999, Veriler!D:E, 2, 0)=0, "", VLOOKUP('Ek.3-A'!F4999, Veriler!D:E, 2, 0)))</f>
        <v/>
      </c>
      <c r="N4999" s="5" t="str">
        <f>IF('Ek.3-A'!P4999="", "", 'Ek.3-A'!P4999)</f>
        <v/>
      </c>
      <c r="O4999" s="142">
        <f>'Ek.3-A'!S4999</f>
        <v>0</v>
      </c>
      <c r="P4999" s="143" t="str">
        <f>'Ek.3-A'!L4999</f>
        <v/>
      </c>
      <c r="Q4999" s="24" t="str">
        <f>'Ek.3-A'!M4999</f>
        <v/>
      </c>
      <c r="R4999" s="24">
        <f t="shared" si="1059"/>
        <v>0</v>
      </c>
      <c r="S4999" s="141" t="str">
        <f t="shared" si="1060"/>
        <v>H</v>
      </c>
      <c r="T4999" s="24">
        <f>IF(S4999="E",SUM($R$5:R4999),0)</f>
        <v>0</v>
      </c>
      <c r="U4999" s="143">
        <f t="shared" si="1061"/>
        <v>0</v>
      </c>
    </row>
    <row r="5000" spans="1:21" x14ac:dyDescent="0.25">
      <c r="A5000" s="6">
        <v>51</v>
      </c>
      <c r="B5000" s="32" t="s">
        <v>316</v>
      </c>
      <c r="K5000" s="3">
        <f t="shared" si="1062"/>
        <v>3685</v>
      </c>
      <c r="L5000" s="97" t="str">
        <f>IF(TRIM('Ek.3-A'!F5000)&lt;&gt;"","var","yok")</f>
        <v>yok</v>
      </c>
      <c r="M5000" s="5" t="str">
        <f>IF('Ek.3-A'!F5000="", "", IF(VLOOKUP('Ek.3-A'!F5000, Veriler!D:E, 2, 0)=0, "", VLOOKUP('Ek.3-A'!F5000, Veriler!D:E, 2, 0)))</f>
        <v/>
      </c>
      <c r="N5000" s="5" t="str">
        <f>IF('Ek.3-A'!P5000="", "", 'Ek.3-A'!P5000)</f>
        <v/>
      </c>
      <c r="O5000" s="142">
        <f>'Ek.3-A'!S5000</f>
        <v>0</v>
      </c>
      <c r="P5000" s="143" t="str">
        <f>'Ek.3-A'!L5000</f>
        <v/>
      </c>
      <c r="Q5000" s="24" t="str">
        <f>'Ek.3-A'!M5000</f>
        <v/>
      </c>
      <c r="R5000" s="24">
        <f t="shared" si="1059"/>
        <v>0</v>
      </c>
      <c r="S5000" s="141" t="str">
        <f t="shared" si="1060"/>
        <v>H</v>
      </c>
      <c r="T5000" s="24">
        <f>IF(S5000="E",SUM($R$5:R5000),0)</f>
        <v>0</v>
      </c>
      <c r="U5000" s="143">
        <f t="shared" si="1061"/>
        <v>0</v>
      </c>
    </row>
    <row r="5001" spans="1:21" x14ac:dyDescent="0.25">
      <c r="A5001" s="6">
        <v>51.01</v>
      </c>
      <c r="B5001" s="32" t="s">
        <v>316</v>
      </c>
      <c r="K5001" s="3">
        <f t="shared" si="1062"/>
        <v>3686</v>
      </c>
      <c r="L5001" s="97" t="str">
        <f>IF(TRIM('Ek.3-A'!F5001)&lt;&gt;"","var","yok")</f>
        <v>yok</v>
      </c>
      <c r="M5001" s="5" t="str">
        <f>IF('Ek.3-A'!F5001="", "", IF(VLOOKUP('Ek.3-A'!F5001, Veriler!D:E, 2, 0)=0, "", VLOOKUP('Ek.3-A'!F5001, Veriler!D:E, 2, 0)))</f>
        <v/>
      </c>
      <c r="N5001" s="5" t="str">
        <f>IF('Ek.3-A'!P5001="", "", 'Ek.3-A'!P5001)</f>
        <v/>
      </c>
      <c r="O5001" s="142">
        <f>'Ek.3-A'!S5001</f>
        <v>0</v>
      </c>
      <c r="P5001" s="143" t="str">
        <f>'Ek.3-A'!L5001</f>
        <v/>
      </c>
      <c r="Q5001" s="24" t="str">
        <f>'Ek.3-A'!M5001</f>
        <v/>
      </c>
      <c r="R5001" s="24">
        <f t="shared" si="1059"/>
        <v>0</v>
      </c>
      <c r="S5001" s="141" t="str">
        <f t="shared" si="1060"/>
        <v>H</v>
      </c>
      <c r="T5001" s="24">
        <f>IF(S5001="E",SUM($R$5:R5001),0)</f>
        <v>0</v>
      </c>
      <c r="U5001" s="143">
        <f t="shared" si="1061"/>
        <v>0</v>
      </c>
    </row>
    <row r="5002" spans="1:21" x14ac:dyDescent="0.25">
      <c r="A5002" s="6">
        <v>51.02</v>
      </c>
      <c r="B5002" s="32" t="s">
        <v>316</v>
      </c>
      <c r="K5002" s="3">
        <f t="shared" si="1062"/>
        <v>3687</v>
      </c>
      <c r="L5002" s="97" t="str">
        <f>IF(TRIM('Ek.3-A'!F5002)&lt;&gt;"","var","yok")</f>
        <v>yok</v>
      </c>
      <c r="M5002" s="5" t="str">
        <f>IF('Ek.3-A'!F5002="", "", IF(VLOOKUP('Ek.3-A'!F5002, Veriler!D:E, 2, 0)=0, "", VLOOKUP('Ek.3-A'!F5002, Veriler!D:E, 2, 0)))</f>
        <v/>
      </c>
      <c r="N5002" s="5" t="str">
        <f>IF('Ek.3-A'!P5002="", "", 'Ek.3-A'!P5002)</f>
        <v/>
      </c>
      <c r="O5002" s="142">
        <f>'Ek.3-A'!S5002</f>
        <v>0</v>
      </c>
      <c r="P5002" s="143" t="str">
        <f>'Ek.3-A'!L5002</f>
        <v/>
      </c>
      <c r="Q5002" s="24" t="str">
        <f>'Ek.3-A'!M5002</f>
        <v/>
      </c>
      <c r="R5002" s="24">
        <f t="shared" si="1059"/>
        <v>0</v>
      </c>
      <c r="S5002" s="141" t="str">
        <f t="shared" si="1060"/>
        <v>H</v>
      </c>
      <c r="T5002" s="24">
        <f>IF(S5002="E",SUM($R$5:R5002),0)</f>
        <v>0</v>
      </c>
      <c r="U5002" s="143">
        <f t="shared" si="1061"/>
        <v>0</v>
      </c>
    </row>
    <row r="5003" spans="1:21" x14ac:dyDescent="0.25">
      <c r="A5003" s="6">
        <v>51.03</v>
      </c>
      <c r="B5003" s="32" t="s">
        <v>316</v>
      </c>
      <c r="K5003" s="3">
        <f t="shared" si="1062"/>
        <v>3688</v>
      </c>
      <c r="L5003" s="97" t="str">
        <f>IF(TRIM('Ek.3-A'!F5003)&lt;&gt;"","var","yok")</f>
        <v>yok</v>
      </c>
      <c r="M5003" s="5" t="str">
        <f>IF('Ek.3-A'!F5003="", "", IF(VLOOKUP('Ek.3-A'!F5003, Veriler!D:E, 2, 0)=0, "", VLOOKUP('Ek.3-A'!F5003, Veriler!D:E, 2, 0)))</f>
        <v/>
      </c>
      <c r="N5003" s="5" t="str">
        <f>IF('Ek.3-A'!P5003="", "", 'Ek.3-A'!P5003)</f>
        <v/>
      </c>
      <c r="O5003" s="142">
        <f>'Ek.3-A'!S5003</f>
        <v>0</v>
      </c>
      <c r="P5003" s="143" t="str">
        <f>'Ek.3-A'!L5003</f>
        <v/>
      </c>
      <c r="Q5003" s="24" t="str">
        <f>'Ek.3-A'!M5003</f>
        <v/>
      </c>
      <c r="R5003" s="24">
        <f t="shared" si="1059"/>
        <v>0</v>
      </c>
      <c r="S5003" s="141" t="str">
        <f t="shared" si="1060"/>
        <v>H</v>
      </c>
      <c r="T5003" s="24">
        <f>IF(S5003="E",SUM($R$5:R5003),0)</f>
        <v>0</v>
      </c>
      <c r="U5003" s="143">
        <f t="shared" si="1061"/>
        <v>0</v>
      </c>
    </row>
    <row r="5004" spans="1:21" x14ac:dyDescent="0.25">
      <c r="A5004" s="6">
        <v>51.04</v>
      </c>
      <c r="B5004" s="32" t="s">
        <v>316</v>
      </c>
      <c r="K5004" s="3">
        <f t="shared" si="1062"/>
        <v>3689</v>
      </c>
      <c r="L5004" s="97" t="str">
        <f>IF(TRIM('Ek.3-A'!F5004)&lt;&gt;"","var","yok")</f>
        <v>yok</v>
      </c>
      <c r="M5004" s="5" t="str">
        <f>IF('Ek.3-A'!F5004="", "", IF(VLOOKUP('Ek.3-A'!F5004, Veriler!D:E, 2, 0)=0, "", VLOOKUP('Ek.3-A'!F5004, Veriler!D:E, 2, 0)))</f>
        <v/>
      </c>
      <c r="N5004" s="5" t="str">
        <f>IF('Ek.3-A'!P5004="", "", 'Ek.3-A'!P5004)</f>
        <v/>
      </c>
      <c r="O5004" s="142">
        <f>'Ek.3-A'!S5004</f>
        <v>0</v>
      </c>
      <c r="P5004" s="143" t="str">
        <f>'Ek.3-A'!L5004</f>
        <v/>
      </c>
      <c r="Q5004" s="24" t="str">
        <f>'Ek.3-A'!M5004</f>
        <v/>
      </c>
      <c r="R5004" s="24">
        <f t="shared" si="1059"/>
        <v>0</v>
      </c>
      <c r="S5004" s="141" t="str">
        <f t="shared" si="1060"/>
        <v>H</v>
      </c>
      <c r="T5004" s="24">
        <f>IF(S5004="E",SUM($R$5:R5004),0)</f>
        <v>0</v>
      </c>
      <c r="U5004" s="143">
        <f t="shared" si="1061"/>
        <v>0</v>
      </c>
    </row>
    <row r="5005" spans="1:21" x14ac:dyDescent="0.25">
      <c r="A5005" s="6">
        <v>51.05</v>
      </c>
      <c r="B5005" s="32" t="s">
        <v>316</v>
      </c>
      <c r="K5005" s="3">
        <f t="shared" si="1062"/>
        <v>3690</v>
      </c>
      <c r="L5005" s="97" t="str">
        <f>IF(TRIM('Ek.3-A'!F5005)&lt;&gt;"","var","yok")</f>
        <v>yok</v>
      </c>
      <c r="M5005" s="5" t="str">
        <f>IF('Ek.3-A'!F5005="", "", IF(VLOOKUP('Ek.3-A'!F5005, Veriler!D:E, 2, 0)=0, "", VLOOKUP('Ek.3-A'!F5005, Veriler!D:E, 2, 0)))</f>
        <v/>
      </c>
      <c r="N5005" s="5" t="str">
        <f>IF('Ek.3-A'!P5005="", "", 'Ek.3-A'!P5005)</f>
        <v/>
      </c>
      <c r="O5005" s="142">
        <f>'Ek.3-A'!S5005</f>
        <v>0</v>
      </c>
      <c r="P5005" s="143" t="str">
        <f>'Ek.3-A'!L5005</f>
        <v/>
      </c>
      <c r="Q5005" s="24" t="str">
        <f>'Ek.3-A'!M5005</f>
        <v/>
      </c>
      <c r="R5005" s="24">
        <f t="shared" si="1059"/>
        <v>0</v>
      </c>
      <c r="S5005" s="141" t="str">
        <f t="shared" si="1060"/>
        <v>H</v>
      </c>
      <c r="T5005" s="24">
        <f>IF(S5005="E",SUM($R$5:R5005),0)</f>
        <v>0</v>
      </c>
      <c r="U5005" s="143">
        <f t="shared" si="1061"/>
        <v>0</v>
      </c>
    </row>
    <row r="5006" spans="1:21" x14ac:dyDescent="0.25">
      <c r="A5006" s="6">
        <v>51.06</v>
      </c>
      <c r="B5006" s="32" t="s">
        <v>316</v>
      </c>
      <c r="K5006" s="3">
        <f t="shared" si="1062"/>
        <v>3691</v>
      </c>
      <c r="L5006" s="97" t="str">
        <f>IF(TRIM('Ek.3-A'!F5006)&lt;&gt;"","var","yok")</f>
        <v>yok</v>
      </c>
      <c r="M5006" s="5" t="str">
        <f>IF('Ek.3-A'!F5006="", "", IF(VLOOKUP('Ek.3-A'!F5006, Veriler!D:E, 2, 0)=0, "", VLOOKUP('Ek.3-A'!F5006, Veriler!D:E, 2, 0)))</f>
        <v/>
      </c>
      <c r="N5006" s="5" t="str">
        <f>IF('Ek.3-A'!P5006="", "", 'Ek.3-A'!P5006)</f>
        <v/>
      </c>
      <c r="O5006" s="142">
        <f>'Ek.3-A'!S5006</f>
        <v>0</v>
      </c>
      <c r="P5006" s="143" t="str">
        <f>'Ek.3-A'!L5006</f>
        <v/>
      </c>
      <c r="Q5006" s="24" t="str">
        <f>'Ek.3-A'!M5006</f>
        <v/>
      </c>
      <c r="R5006" s="24">
        <f t="shared" si="1059"/>
        <v>0</v>
      </c>
      <c r="S5006" s="141" t="str">
        <f t="shared" si="1060"/>
        <v>H</v>
      </c>
      <c r="T5006" s="24">
        <f>IF(S5006="E",SUM($R$5:R5006),0)</f>
        <v>0</v>
      </c>
      <c r="U5006" s="143">
        <f t="shared" si="1061"/>
        <v>0</v>
      </c>
    </row>
    <row r="5007" spans="1:21" x14ac:dyDescent="0.25">
      <c r="A5007" s="6">
        <v>51.07</v>
      </c>
      <c r="B5007" s="32" t="s">
        <v>316</v>
      </c>
      <c r="K5007" s="3">
        <f t="shared" si="1062"/>
        <v>3692</v>
      </c>
      <c r="L5007" s="97" t="str">
        <f>IF(TRIM('Ek.3-A'!F5007)&lt;&gt;"","var","yok")</f>
        <v>yok</v>
      </c>
      <c r="M5007" s="5" t="str">
        <f>IF('Ek.3-A'!F5007="", "", IF(VLOOKUP('Ek.3-A'!F5007, Veriler!D:E, 2, 0)=0, "", VLOOKUP('Ek.3-A'!F5007, Veriler!D:E, 2, 0)))</f>
        <v/>
      </c>
      <c r="N5007" s="5" t="str">
        <f>IF('Ek.3-A'!P5007="", "", 'Ek.3-A'!P5007)</f>
        <v/>
      </c>
      <c r="O5007" s="142">
        <f>'Ek.3-A'!S5007</f>
        <v>0</v>
      </c>
      <c r="P5007" s="143" t="str">
        <f>'Ek.3-A'!L5007</f>
        <v/>
      </c>
      <c r="Q5007" s="24" t="str">
        <f>'Ek.3-A'!M5007</f>
        <v/>
      </c>
      <c r="R5007" s="24">
        <f t="shared" si="1059"/>
        <v>0</v>
      </c>
      <c r="S5007" s="141" t="str">
        <f t="shared" si="1060"/>
        <v>H</v>
      </c>
      <c r="T5007" s="24">
        <f>IF(S5007="E",SUM($R$5:R5007),0)</f>
        <v>0</v>
      </c>
      <c r="U5007" s="143">
        <f t="shared" si="1061"/>
        <v>0</v>
      </c>
    </row>
    <row r="5008" spans="1:21" x14ac:dyDescent="0.25">
      <c r="A5008" s="6">
        <v>51.08</v>
      </c>
      <c r="B5008" s="32" t="s">
        <v>316</v>
      </c>
      <c r="K5008" s="3">
        <f t="shared" si="1062"/>
        <v>3693</v>
      </c>
      <c r="L5008" s="97" t="str">
        <f>IF(TRIM('Ek.3-A'!F5008)&lt;&gt;"","var","yok")</f>
        <v>yok</v>
      </c>
      <c r="M5008" s="5" t="str">
        <f>IF('Ek.3-A'!F5008="", "", IF(VLOOKUP('Ek.3-A'!F5008, Veriler!D:E, 2, 0)=0, "", VLOOKUP('Ek.3-A'!F5008, Veriler!D:E, 2, 0)))</f>
        <v/>
      </c>
      <c r="N5008" s="5" t="str">
        <f>IF('Ek.3-A'!P5008="", "", 'Ek.3-A'!P5008)</f>
        <v/>
      </c>
      <c r="O5008" s="142">
        <f>'Ek.3-A'!S5008</f>
        <v>0</v>
      </c>
      <c r="P5008" s="143" t="str">
        <f>'Ek.3-A'!L5008</f>
        <v/>
      </c>
      <c r="Q5008" s="24" t="str">
        <f>'Ek.3-A'!M5008</f>
        <v/>
      </c>
      <c r="R5008" s="24">
        <f t="shared" si="1059"/>
        <v>0</v>
      </c>
      <c r="S5008" s="141" t="str">
        <f t="shared" si="1060"/>
        <v>H</v>
      </c>
      <c r="T5008" s="24">
        <f>IF(S5008="E",SUM($R$5:R5008),0)</f>
        <v>0</v>
      </c>
      <c r="U5008" s="143">
        <f t="shared" si="1061"/>
        <v>0</v>
      </c>
    </row>
    <row r="5009" spans="1:41" x14ac:dyDescent="0.25">
      <c r="A5009" s="6">
        <v>51.09</v>
      </c>
      <c r="B5009" s="32" t="s">
        <v>316</v>
      </c>
      <c r="K5009" s="3">
        <f t="shared" si="1062"/>
        <v>3694</v>
      </c>
      <c r="L5009" s="97" t="str">
        <f>IF(TRIM('Ek.3-A'!F5009)&lt;&gt;"","var","yok")</f>
        <v>yok</v>
      </c>
      <c r="M5009" s="5" t="str">
        <f>IF('Ek.3-A'!F5009="", "", IF(VLOOKUP('Ek.3-A'!F5009, Veriler!D:E, 2, 0)=0, "", VLOOKUP('Ek.3-A'!F5009, Veriler!D:E, 2, 0)))</f>
        <v/>
      </c>
      <c r="N5009" s="5" t="str">
        <f>IF('Ek.3-A'!P5009="", "", 'Ek.3-A'!P5009)</f>
        <v/>
      </c>
      <c r="O5009" s="142">
        <f>'Ek.3-A'!S5009</f>
        <v>0</v>
      </c>
      <c r="P5009" s="143" t="str">
        <f>'Ek.3-A'!L5009</f>
        <v/>
      </c>
      <c r="Q5009" s="24" t="str">
        <f>'Ek.3-A'!M5009</f>
        <v/>
      </c>
      <c r="R5009" s="24">
        <f t="shared" si="1059"/>
        <v>0</v>
      </c>
      <c r="S5009" s="141" t="str">
        <f t="shared" si="1060"/>
        <v>H</v>
      </c>
      <c r="T5009" s="24">
        <f>IF(S5009="E",SUM($R$5:R5009),0)</f>
        <v>0</v>
      </c>
      <c r="U5009" s="143">
        <f t="shared" si="1061"/>
        <v>0</v>
      </c>
    </row>
    <row r="5010" spans="1:41" x14ac:dyDescent="0.25">
      <c r="A5010" s="6">
        <v>51.1</v>
      </c>
      <c r="B5010" s="32" t="s">
        <v>316</v>
      </c>
      <c r="K5010" s="3">
        <f t="shared" si="1062"/>
        <v>3695</v>
      </c>
      <c r="L5010" s="97" t="str">
        <f>IF(TRIM('Ek.3-A'!F5010)&lt;&gt;"","var","yok")</f>
        <v>yok</v>
      </c>
      <c r="M5010" s="5" t="str">
        <f>IF('Ek.3-A'!F5010="", "", IF(VLOOKUP('Ek.3-A'!F5010, Veriler!D:E, 2, 0)=0, "", VLOOKUP('Ek.3-A'!F5010, Veriler!D:E, 2, 0)))</f>
        <v/>
      </c>
      <c r="N5010" s="5" t="str">
        <f>IF('Ek.3-A'!P5010="", "", 'Ek.3-A'!P5010)</f>
        <v/>
      </c>
      <c r="O5010" s="142">
        <f>'Ek.3-A'!S5010</f>
        <v>0</v>
      </c>
      <c r="P5010" s="143" t="str">
        <f>'Ek.3-A'!L5010</f>
        <v/>
      </c>
      <c r="Q5010" s="24" t="str">
        <f>'Ek.3-A'!M5010</f>
        <v/>
      </c>
      <c r="R5010" s="24">
        <f t="shared" si="1059"/>
        <v>0</v>
      </c>
      <c r="S5010" s="141" t="str">
        <f t="shared" si="1060"/>
        <v>H</v>
      </c>
      <c r="T5010" s="24">
        <f>IF(S5010="E",SUM($R$5:R5010),0)</f>
        <v>0</v>
      </c>
      <c r="U5010" s="143">
        <f t="shared" si="1061"/>
        <v>0</v>
      </c>
    </row>
    <row r="5011" spans="1:41" x14ac:dyDescent="0.25">
      <c r="A5011" s="6">
        <v>51.11</v>
      </c>
      <c r="B5011" s="32" t="s">
        <v>316</v>
      </c>
      <c r="K5011" s="3">
        <f t="shared" si="1062"/>
        <v>3696</v>
      </c>
      <c r="L5011" s="97" t="str">
        <f>IF(TRIM('Ek.3-A'!F5011)&lt;&gt;"","var","yok")</f>
        <v>yok</v>
      </c>
      <c r="M5011" s="5" t="str">
        <f>IF('Ek.3-A'!F5011="", "", IF(VLOOKUP('Ek.3-A'!F5011, Veriler!D:E, 2, 0)=0, "", VLOOKUP('Ek.3-A'!F5011, Veriler!D:E, 2, 0)))</f>
        <v/>
      </c>
      <c r="N5011" s="5" t="str">
        <f>IF('Ek.3-A'!P5011="", "", 'Ek.3-A'!P5011)</f>
        <v/>
      </c>
      <c r="O5011" s="142">
        <f>'Ek.3-A'!S5011</f>
        <v>0</v>
      </c>
      <c r="P5011" s="143" t="str">
        <f>'Ek.3-A'!L5011</f>
        <v/>
      </c>
      <c r="Q5011" s="24" t="str">
        <f>'Ek.3-A'!M5011</f>
        <v/>
      </c>
      <c r="R5011" s="24">
        <f t="shared" si="1059"/>
        <v>0</v>
      </c>
      <c r="S5011" s="141" t="str">
        <f t="shared" si="1060"/>
        <v>H</v>
      </c>
      <c r="T5011" s="24">
        <f>IF(S5011="E",SUM($R$5:R5011),0)</f>
        <v>0</v>
      </c>
      <c r="U5011" s="143">
        <f t="shared" si="1061"/>
        <v>0</v>
      </c>
    </row>
    <row r="5012" spans="1:41" x14ac:dyDescent="0.25">
      <c r="A5012" s="6">
        <v>51.12</v>
      </c>
      <c r="B5012" s="32" t="s">
        <v>316</v>
      </c>
      <c r="T5012" s="24"/>
      <c r="U5012" s="25"/>
      <c r="AO5012" s="140">
        <f>'Ek.3-A'!L5012</f>
        <v>0</v>
      </c>
    </row>
    <row r="5013" spans="1:41" x14ac:dyDescent="0.25">
      <c r="A5013" s="6">
        <v>51.13</v>
      </c>
      <c r="B5013" s="32" t="s">
        <v>316</v>
      </c>
      <c r="T5013" s="24"/>
      <c r="U5013" s="25"/>
    </row>
    <row r="5014" spans="1:41" x14ac:dyDescent="0.25">
      <c r="A5014" s="6">
        <v>51.14</v>
      </c>
      <c r="B5014" s="32" t="s">
        <v>316</v>
      </c>
      <c r="T5014" s="24"/>
      <c r="U5014" s="25"/>
    </row>
    <row r="5015" spans="1:41" x14ac:dyDescent="0.25">
      <c r="A5015" s="6">
        <v>51.15</v>
      </c>
      <c r="B5015" s="32" t="s">
        <v>316</v>
      </c>
      <c r="T5015" s="24"/>
      <c r="U5015" s="25"/>
    </row>
    <row r="5016" spans="1:41" x14ac:dyDescent="0.25">
      <c r="A5016" s="6">
        <v>51.16</v>
      </c>
      <c r="B5016" s="32" t="s">
        <v>316</v>
      </c>
      <c r="T5016" s="24"/>
      <c r="U5016" s="25"/>
    </row>
    <row r="5017" spans="1:41" x14ac:dyDescent="0.25">
      <c r="A5017" s="6">
        <v>51.17</v>
      </c>
      <c r="B5017" s="32" t="s">
        <v>316</v>
      </c>
      <c r="T5017" s="24"/>
      <c r="U5017" s="25"/>
    </row>
    <row r="5018" spans="1:41" x14ac:dyDescent="0.25">
      <c r="A5018" s="6">
        <v>51.18</v>
      </c>
      <c r="B5018" s="32" t="s">
        <v>316</v>
      </c>
      <c r="T5018" s="24"/>
      <c r="U5018" s="25"/>
    </row>
    <row r="5019" spans="1:41" x14ac:dyDescent="0.25">
      <c r="A5019" s="6">
        <v>51.19</v>
      </c>
      <c r="B5019" s="32" t="s">
        <v>316</v>
      </c>
      <c r="T5019" s="24"/>
      <c r="U5019" s="25"/>
    </row>
    <row r="5020" spans="1:41" x14ac:dyDescent="0.25">
      <c r="A5020" s="6">
        <v>51.2</v>
      </c>
      <c r="B5020" s="32" t="s">
        <v>316</v>
      </c>
      <c r="T5020" s="24"/>
      <c r="U5020" s="25"/>
    </row>
    <row r="5021" spans="1:41" x14ac:dyDescent="0.25">
      <c r="A5021" s="6">
        <v>51.21</v>
      </c>
      <c r="B5021" s="32" t="s">
        <v>316</v>
      </c>
      <c r="K5021" s="3">
        <f>K5011+1</f>
        <v>3697</v>
      </c>
      <c r="L5021" s="97" t="str">
        <f>IF(TRIM('Ek.3-A'!F5021)&lt;&gt;"","var","yok")</f>
        <v>yok</v>
      </c>
      <c r="M5021" s="5" t="str">
        <f>IF('Ek.3-A'!F5021="", "", IF(VLOOKUP('Ek.3-A'!F5021, Veriler!D:E, 2, 0)=0, "", VLOOKUP('Ek.3-A'!F5021, Veriler!D:E, 2, 0)))</f>
        <v/>
      </c>
      <c r="N5021" s="5" t="str">
        <f>IF('Ek.3-A'!P5021="", "", 'Ek.3-A'!P5021)</f>
        <v/>
      </c>
      <c r="O5021" s="142">
        <f>'Ek.3-A'!S5021</f>
        <v>0</v>
      </c>
      <c r="P5021" s="143" t="str">
        <f>'Ek.3-A'!L5021</f>
        <v/>
      </c>
      <c r="Q5021" s="24" t="str">
        <f>'Ek.3-A'!M5021</f>
        <v/>
      </c>
      <c r="R5021" s="24">
        <f t="shared" ref="R5021:R5034" si="1063">IF(L5021="var",0,IF(Q5021&lt;=0.005,Q5021,0))</f>
        <v>0</v>
      </c>
      <c r="S5021" s="141" t="str">
        <f t="shared" ref="S5021:S5034" si="1064">IF(Q5021&lt;=0.005,"E","H")</f>
        <v>H</v>
      </c>
      <c r="T5021" s="24">
        <f>IF(S5021="E",SUM($R$5:R5021),0)</f>
        <v>0</v>
      </c>
      <c r="U5021" s="143">
        <f t="shared" ref="U5021:U5034" si="1065">IF(T5021&lt;=0.1, O5021, IF(R5021&gt;$G$2, R5021*O5021, $G$2*O5021))</f>
        <v>0</v>
      </c>
    </row>
    <row r="5022" spans="1:41" x14ac:dyDescent="0.25">
      <c r="A5022" s="6">
        <v>51.22</v>
      </c>
      <c r="B5022" s="32" t="s">
        <v>316</v>
      </c>
      <c r="K5022" s="3">
        <f t="shared" ref="K5022:K5034" si="1066">K5021+1</f>
        <v>3698</v>
      </c>
      <c r="L5022" s="97" t="str">
        <f>IF(TRIM('Ek.3-A'!F5022)&lt;&gt;"","var","yok")</f>
        <v>yok</v>
      </c>
      <c r="M5022" s="5" t="str">
        <f>IF('Ek.3-A'!F5022="", "", IF(VLOOKUP('Ek.3-A'!F5022, Veriler!D:E, 2, 0)=0, "", VLOOKUP('Ek.3-A'!F5022, Veriler!D:E, 2, 0)))</f>
        <v/>
      </c>
      <c r="N5022" s="5" t="str">
        <f>IF('Ek.3-A'!P5022="", "", 'Ek.3-A'!P5022)</f>
        <v/>
      </c>
      <c r="O5022" s="142">
        <f>'Ek.3-A'!S5022</f>
        <v>0</v>
      </c>
      <c r="P5022" s="143" t="str">
        <f>'Ek.3-A'!L5022</f>
        <v/>
      </c>
      <c r="Q5022" s="24" t="str">
        <f>'Ek.3-A'!M5022</f>
        <v/>
      </c>
      <c r="R5022" s="24">
        <f t="shared" si="1063"/>
        <v>0</v>
      </c>
      <c r="S5022" s="141" t="str">
        <f t="shared" si="1064"/>
        <v>H</v>
      </c>
      <c r="T5022" s="24">
        <f>IF(S5022="E",SUM($R$5:R5022),0)</f>
        <v>0</v>
      </c>
      <c r="U5022" s="143">
        <f t="shared" si="1065"/>
        <v>0</v>
      </c>
    </row>
    <row r="5023" spans="1:41" x14ac:dyDescent="0.25">
      <c r="A5023" s="6">
        <v>51.23</v>
      </c>
      <c r="B5023" s="32" t="s">
        <v>316</v>
      </c>
      <c r="K5023" s="3">
        <f t="shared" si="1066"/>
        <v>3699</v>
      </c>
      <c r="L5023" s="97" t="str">
        <f>IF(TRIM('Ek.3-A'!F5023)&lt;&gt;"","var","yok")</f>
        <v>yok</v>
      </c>
      <c r="M5023" s="5" t="str">
        <f>IF('Ek.3-A'!F5023="", "", IF(VLOOKUP('Ek.3-A'!F5023, Veriler!D:E, 2, 0)=0, "", VLOOKUP('Ek.3-A'!F5023, Veriler!D:E, 2, 0)))</f>
        <v/>
      </c>
      <c r="N5023" s="5" t="str">
        <f>IF('Ek.3-A'!P5023="", "", 'Ek.3-A'!P5023)</f>
        <v/>
      </c>
      <c r="O5023" s="142">
        <f>'Ek.3-A'!S5023</f>
        <v>0</v>
      </c>
      <c r="P5023" s="143" t="str">
        <f>'Ek.3-A'!L5023</f>
        <v/>
      </c>
      <c r="Q5023" s="24" t="str">
        <f>'Ek.3-A'!M5023</f>
        <v/>
      </c>
      <c r="R5023" s="24">
        <f t="shared" si="1063"/>
        <v>0</v>
      </c>
      <c r="S5023" s="141" t="str">
        <f t="shared" si="1064"/>
        <v>H</v>
      </c>
      <c r="T5023" s="24">
        <f>IF(S5023="E",SUM($R$5:R5023),0)</f>
        <v>0</v>
      </c>
      <c r="U5023" s="143">
        <f t="shared" si="1065"/>
        <v>0</v>
      </c>
    </row>
    <row r="5024" spans="1:41" x14ac:dyDescent="0.25">
      <c r="A5024" s="6">
        <v>51.24</v>
      </c>
      <c r="B5024" s="32" t="s">
        <v>316</v>
      </c>
      <c r="K5024" s="3">
        <f t="shared" si="1066"/>
        <v>3700</v>
      </c>
      <c r="L5024" s="97" t="str">
        <f>IF(TRIM('Ek.3-A'!F5024)&lt;&gt;"","var","yok")</f>
        <v>yok</v>
      </c>
      <c r="M5024" s="5" t="str">
        <f>IF('Ek.3-A'!F5024="", "", IF(VLOOKUP('Ek.3-A'!F5024, Veriler!D:E, 2, 0)=0, "", VLOOKUP('Ek.3-A'!F5024, Veriler!D:E, 2, 0)))</f>
        <v/>
      </c>
      <c r="N5024" s="5" t="str">
        <f>IF('Ek.3-A'!P5024="", "", 'Ek.3-A'!P5024)</f>
        <v/>
      </c>
      <c r="O5024" s="142">
        <f>'Ek.3-A'!S5024</f>
        <v>0</v>
      </c>
      <c r="P5024" s="143" t="str">
        <f>'Ek.3-A'!L5024</f>
        <v/>
      </c>
      <c r="Q5024" s="24" t="str">
        <f>'Ek.3-A'!M5024</f>
        <v/>
      </c>
      <c r="R5024" s="24">
        <f t="shared" si="1063"/>
        <v>0</v>
      </c>
      <c r="S5024" s="141" t="str">
        <f t="shared" si="1064"/>
        <v>H</v>
      </c>
      <c r="T5024" s="24">
        <f>IF(S5024="E",SUM($R$5:R5024),0)</f>
        <v>0</v>
      </c>
      <c r="U5024" s="143">
        <f t="shared" si="1065"/>
        <v>0</v>
      </c>
    </row>
    <row r="5025" spans="1:21" x14ac:dyDescent="0.25">
      <c r="A5025" s="6">
        <v>51.25</v>
      </c>
      <c r="B5025" s="32" t="s">
        <v>316</v>
      </c>
      <c r="K5025" s="3">
        <f t="shared" si="1066"/>
        <v>3701</v>
      </c>
      <c r="L5025" s="97" t="str">
        <f>IF(TRIM('Ek.3-A'!F5025)&lt;&gt;"","var","yok")</f>
        <v>yok</v>
      </c>
      <c r="M5025" s="5" t="str">
        <f>IF('Ek.3-A'!F5025="", "", IF(VLOOKUP('Ek.3-A'!F5025, Veriler!D:E, 2, 0)=0, "", VLOOKUP('Ek.3-A'!F5025, Veriler!D:E, 2, 0)))</f>
        <v/>
      </c>
      <c r="N5025" s="5" t="str">
        <f>IF('Ek.3-A'!P5025="", "", 'Ek.3-A'!P5025)</f>
        <v/>
      </c>
      <c r="O5025" s="142">
        <f>'Ek.3-A'!S5025</f>
        <v>0</v>
      </c>
      <c r="P5025" s="143" t="str">
        <f>'Ek.3-A'!L5025</f>
        <v/>
      </c>
      <c r="Q5025" s="24" t="str">
        <f>'Ek.3-A'!M5025</f>
        <v/>
      </c>
      <c r="R5025" s="24">
        <f t="shared" si="1063"/>
        <v>0</v>
      </c>
      <c r="S5025" s="141" t="str">
        <f t="shared" si="1064"/>
        <v>H</v>
      </c>
      <c r="T5025" s="24">
        <f>IF(S5025="E",SUM($R$5:R5025),0)</f>
        <v>0</v>
      </c>
      <c r="U5025" s="143">
        <f t="shared" si="1065"/>
        <v>0</v>
      </c>
    </row>
    <row r="5026" spans="1:21" x14ac:dyDescent="0.25">
      <c r="A5026" s="6">
        <v>51.26</v>
      </c>
      <c r="B5026" s="32" t="s">
        <v>316</v>
      </c>
      <c r="K5026" s="3">
        <f t="shared" si="1066"/>
        <v>3702</v>
      </c>
      <c r="L5026" s="97" t="str">
        <f>IF(TRIM('Ek.3-A'!F5026)&lt;&gt;"","var","yok")</f>
        <v>yok</v>
      </c>
      <c r="M5026" s="5" t="str">
        <f>IF('Ek.3-A'!F5026="", "", IF(VLOOKUP('Ek.3-A'!F5026, Veriler!D:E, 2, 0)=0, "", VLOOKUP('Ek.3-A'!F5026, Veriler!D:E, 2, 0)))</f>
        <v/>
      </c>
      <c r="N5026" s="5" t="str">
        <f>IF('Ek.3-A'!P5026="", "", 'Ek.3-A'!P5026)</f>
        <v/>
      </c>
      <c r="O5026" s="142">
        <f>'Ek.3-A'!S5026</f>
        <v>0</v>
      </c>
      <c r="P5026" s="143" t="str">
        <f>'Ek.3-A'!L5026</f>
        <v/>
      </c>
      <c r="Q5026" s="24" t="str">
        <f>'Ek.3-A'!M5026</f>
        <v/>
      </c>
      <c r="R5026" s="24">
        <f t="shared" si="1063"/>
        <v>0</v>
      </c>
      <c r="S5026" s="141" t="str">
        <f t="shared" si="1064"/>
        <v>H</v>
      </c>
      <c r="T5026" s="24">
        <f>IF(S5026="E",SUM($R$5:R5026),0)</f>
        <v>0</v>
      </c>
      <c r="U5026" s="143">
        <f t="shared" si="1065"/>
        <v>0</v>
      </c>
    </row>
    <row r="5027" spans="1:21" x14ac:dyDescent="0.25">
      <c r="A5027" s="6">
        <v>51.27</v>
      </c>
      <c r="B5027" s="32" t="s">
        <v>316</v>
      </c>
      <c r="K5027" s="3">
        <f t="shared" si="1066"/>
        <v>3703</v>
      </c>
      <c r="L5027" s="97" t="str">
        <f>IF(TRIM('Ek.3-A'!F5027)&lt;&gt;"","var","yok")</f>
        <v>yok</v>
      </c>
      <c r="M5027" s="5" t="str">
        <f>IF('Ek.3-A'!F5027="", "", IF(VLOOKUP('Ek.3-A'!F5027, Veriler!D:E, 2, 0)=0, "", VLOOKUP('Ek.3-A'!F5027, Veriler!D:E, 2, 0)))</f>
        <v/>
      </c>
      <c r="N5027" s="5" t="str">
        <f>IF('Ek.3-A'!P5027="", "", 'Ek.3-A'!P5027)</f>
        <v/>
      </c>
      <c r="O5027" s="142">
        <f>'Ek.3-A'!S5027</f>
        <v>0</v>
      </c>
      <c r="P5027" s="143" t="str">
        <f>'Ek.3-A'!L5027</f>
        <v/>
      </c>
      <c r="Q5027" s="24" t="str">
        <f>'Ek.3-A'!M5027</f>
        <v/>
      </c>
      <c r="R5027" s="24">
        <f t="shared" si="1063"/>
        <v>0</v>
      </c>
      <c r="S5027" s="141" t="str">
        <f t="shared" si="1064"/>
        <v>H</v>
      </c>
      <c r="T5027" s="24">
        <f>IF(S5027="E",SUM($R$5:R5027),0)</f>
        <v>0</v>
      </c>
      <c r="U5027" s="143">
        <f t="shared" si="1065"/>
        <v>0</v>
      </c>
    </row>
    <row r="5028" spans="1:21" x14ac:dyDescent="0.25">
      <c r="A5028" s="6">
        <v>51.28</v>
      </c>
      <c r="B5028" s="32" t="s">
        <v>316</v>
      </c>
      <c r="K5028" s="3">
        <f t="shared" si="1066"/>
        <v>3704</v>
      </c>
      <c r="L5028" s="97" t="str">
        <f>IF(TRIM('Ek.3-A'!F5028)&lt;&gt;"","var","yok")</f>
        <v>yok</v>
      </c>
      <c r="M5028" s="5" t="str">
        <f>IF('Ek.3-A'!F5028="", "", IF(VLOOKUP('Ek.3-A'!F5028, Veriler!D:E, 2, 0)=0, "", VLOOKUP('Ek.3-A'!F5028, Veriler!D:E, 2, 0)))</f>
        <v/>
      </c>
      <c r="N5028" s="5" t="str">
        <f>IF('Ek.3-A'!P5028="", "", 'Ek.3-A'!P5028)</f>
        <v/>
      </c>
      <c r="O5028" s="142">
        <f>'Ek.3-A'!S5028</f>
        <v>0</v>
      </c>
      <c r="P5028" s="143" t="str">
        <f>'Ek.3-A'!L5028</f>
        <v/>
      </c>
      <c r="Q5028" s="24" t="str">
        <f>'Ek.3-A'!M5028</f>
        <v/>
      </c>
      <c r="R5028" s="24">
        <f t="shared" si="1063"/>
        <v>0</v>
      </c>
      <c r="S5028" s="141" t="str">
        <f t="shared" si="1064"/>
        <v>H</v>
      </c>
      <c r="T5028" s="24">
        <f>IF(S5028="E",SUM($R$5:R5028),0)</f>
        <v>0</v>
      </c>
      <c r="U5028" s="143">
        <f t="shared" si="1065"/>
        <v>0</v>
      </c>
    </row>
    <row r="5029" spans="1:21" x14ac:dyDescent="0.25">
      <c r="A5029" s="6">
        <v>51.29</v>
      </c>
      <c r="B5029" s="32" t="s">
        <v>316</v>
      </c>
      <c r="K5029" s="3">
        <f t="shared" si="1066"/>
        <v>3705</v>
      </c>
      <c r="L5029" s="97" t="str">
        <f>IF(TRIM('Ek.3-A'!F5029)&lt;&gt;"","var","yok")</f>
        <v>yok</v>
      </c>
      <c r="M5029" s="5" t="str">
        <f>IF('Ek.3-A'!F5029="", "", IF(VLOOKUP('Ek.3-A'!F5029, Veriler!D:E, 2, 0)=0, "", VLOOKUP('Ek.3-A'!F5029, Veriler!D:E, 2, 0)))</f>
        <v/>
      </c>
      <c r="N5029" s="5" t="str">
        <f>IF('Ek.3-A'!P5029="", "", 'Ek.3-A'!P5029)</f>
        <v/>
      </c>
      <c r="O5029" s="142">
        <f>'Ek.3-A'!S5029</f>
        <v>0</v>
      </c>
      <c r="P5029" s="143" t="str">
        <f>'Ek.3-A'!L5029</f>
        <v/>
      </c>
      <c r="Q5029" s="24" t="str">
        <f>'Ek.3-A'!M5029</f>
        <v/>
      </c>
      <c r="R5029" s="24">
        <f t="shared" si="1063"/>
        <v>0</v>
      </c>
      <c r="S5029" s="141" t="str">
        <f t="shared" si="1064"/>
        <v>H</v>
      </c>
      <c r="T5029" s="24">
        <f>IF(S5029="E",SUM($R$5:R5029),0)</f>
        <v>0</v>
      </c>
      <c r="U5029" s="143">
        <f t="shared" si="1065"/>
        <v>0</v>
      </c>
    </row>
    <row r="5030" spans="1:21" x14ac:dyDescent="0.25">
      <c r="A5030" s="6">
        <v>51.3</v>
      </c>
      <c r="B5030" s="32" t="s">
        <v>316</v>
      </c>
      <c r="K5030" s="3">
        <f t="shared" si="1066"/>
        <v>3706</v>
      </c>
      <c r="L5030" s="97" t="str">
        <f>IF(TRIM('Ek.3-A'!F5030)&lt;&gt;"","var","yok")</f>
        <v>yok</v>
      </c>
      <c r="M5030" s="5" t="str">
        <f>IF('Ek.3-A'!F5030="", "", IF(VLOOKUP('Ek.3-A'!F5030, Veriler!D:E, 2, 0)=0, "", VLOOKUP('Ek.3-A'!F5030, Veriler!D:E, 2, 0)))</f>
        <v/>
      </c>
      <c r="N5030" s="5" t="str">
        <f>IF('Ek.3-A'!P5030="", "", 'Ek.3-A'!P5030)</f>
        <v/>
      </c>
      <c r="O5030" s="142">
        <f>'Ek.3-A'!S5030</f>
        <v>0</v>
      </c>
      <c r="P5030" s="143" t="str">
        <f>'Ek.3-A'!L5030</f>
        <v/>
      </c>
      <c r="Q5030" s="24" t="str">
        <f>'Ek.3-A'!M5030</f>
        <v/>
      </c>
      <c r="R5030" s="24">
        <f t="shared" si="1063"/>
        <v>0</v>
      </c>
      <c r="S5030" s="141" t="str">
        <f t="shared" si="1064"/>
        <v>H</v>
      </c>
      <c r="T5030" s="24">
        <f>IF(S5030="E",SUM($R$5:R5030),0)</f>
        <v>0</v>
      </c>
      <c r="U5030" s="143">
        <f t="shared" si="1065"/>
        <v>0</v>
      </c>
    </row>
    <row r="5031" spans="1:21" x14ac:dyDescent="0.25">
      <c r="A5031" s="6">
        <v>51.31</v>
      </c>
      <c r="B5031" s="32" t="s">
        <v>316</v>
      </c>
      <c r="K5031" s="3">
        <f t="shared" si="1066"/>
        <v>3707</v>
      </c>
      <c r="L5031" s="97" t="str">
        <f>IF(TRIM('Ek.3-A'!F5031)&lt;&gt;"","var","yok")</f>
        <v>yok</v>
      </c>
      <c r="M5031" s="5" t="str">
        <f>IF('Ek.3-A'!F5031="", "", IF(VLOOKUP('Ek.3-A'!F5031, Veriler!D:E, 2, 0)=0, "", VLOOKUP('Ek.3-A'!F5031, Veriler!D:E, 2, 0)))</f>
        <v/>
      </c>
      <c r="N5031" s="5" t="str">
        <f>IF('Ek.3-A'!P5031="", "", 'Ek.3-A'!P5031)</f>
        <v/>
      </c>
      <c r="O5031" s="142">
        <f>'Ek.3-A'!S5031</f>
        <v>0</v>
      </c>
      <c r="P5031" s="143" t="str">
        <f>'Ek.3-A'!L5031</f>
        <v/>
      </c>
      <c r="Q5031" s="24" t="str">
        <f>'Ek.3-A'!M5031</f>
        <v/>
      </c>
      <c r="R5031" s="24">
        <f t="shared" si="1063"/>
        <v>0</v>
      </c>
      <c r="S5031" s="141" t="str">
        <f t="shared" si="1064"/>
        <v>H</v>
      </c>
      <c r="T5031" s="24">
        <f>IF(S5031="E",SUM($R$5:R5031),0)</f>
        <v>0</v>
      </c>
      <c r="U5031" s="143">
        <f t="shared" si="1065"/>
        <v>0</v>
      </c>
    </row>
    <row r="5032" spans="1:21" x14ac:dyDescent="0.25">
      <c r="A5032" s="6">
        <v>51.32</v>
      </c>
      <c r="B5032" s="32" t="s">
        <v>316</v>
      </c>
      <c r="K5032" s="3">
        <f t="shared" si="1066"/>
        <v>3708</v>
      </c>
      <c r="L5032" s="97" t="str">
        <f>IF(TRIM('Ek.3-A'!F5032)&lt;&gt;"","var","yok")</f>
        <v>yok</v>
      </c>
      <c r="M5032" s="5" t="str">
        <f>IF('Ek.3-A'!F5032="", "", IF(VLOOKUP('Ek.3-A'!F5032, Veriler!D:E, 2, 0)=0, "", VLOOKUP('Ek.3-A'!F5032, Veriler!D:E, 2, 0)))</f>
        <v/>
      </c>
      <c r="N5032" s="5" t="str">
        <f>IF('Ek.3-A'!P5032="", "", 'Ek.3-A'!P5032)</f>
        <v/>
      </c>
      <c r="O5032" s="142">
        <f>'Ek.3-A'!S5032</f>
        <v>0</v>
      </c>
      <c r="P5032" s="143" t="str">
        <f>'Ek.3-A'!L5032</f>
        <v/>
      </c>
      <c r="Q5032" s="24" t="str">
        <f>'Ek.3-A'!M5032</f>
        <v/>
      </c>
      <c r="R5032" s="24">
        <f t="shared" si="1063"/>
        <v>0</v>
      </c>
      <c r="S5032" s="141" t="str">
        <f t="shared" si="1064"/>
        <v>H</v>
      </c>
      <c r="T5032" s="24">
        <f>IF(S5032="E",SUM($R$5:R5032),0)</f>
        <v>0</v>
      </c>
      <c r="U5032" s="143">
        <f t="shared" si="1065"/>
        <v>0</v>
      </c>
    </row>
    <row r="5033" spans="1:21" x14ac:dyDescent="0.25">
      <c r="A5033" s="6">
        <v>51.33</v>
      </c>
      <c r="B5033" s="32" t="s">
        <v>316</v>
      </c>
      <c r="K5033" s="3">
        <f t="shared" si="1066"/>
        <v>3709</v>
      </c>
      <c r="L5033" s="97" t="str">
        <f>IF(TRIM('Ek.3-A'!F5033)&lt;&gt;"","var","yok")</f>
        <v>yok</v>
      </c>
      <c r="M5033" s="5" t="str">
        <f>IF('Ek.3-A'!F5033="", "", IF(VLOOKUP('Ek.3-A'!F5033, Veriler!D:E, 2, 0)=0, "", VLOOKUP('Ek.3-A'!F5033, Veriler!D:E, 2, 0)))</f>
        <v/>
      </c>
      <c r="N5033" s="5" t="str">
        <f>IF('Ek.3-A'!P5033="", "", 'Ek.3-A'!P5033)</f>
        <v/>
      </c>
      <c r="O5033" s="142">
        <f>'Ek.3-A'!S5033</f>
        <v>0</v>
      </c>
      <c r="P5033" s="143" t="str">
        <f>'Ek.3-A'!L5033</f>
        <v/>
      </c>
      <c r="Q5033" s="24" t="str">
        <f>'Ek.3-A'!M5033</f>
        <v/>
      </c>
      <c r="R5033" s="24">
        <f t="shared" si="1063"/>
        <v>0</v>
      </c>
      <c r="S5033" s="141" t="str">
        <f t="shared" si="1064"/>
        <v>H</v>
      </c>
      <c r="T5033" s="24">
        <f>IF(S5033="E",SUM($R$5:R5033),0)</f>
        <v>0</v>
      </c>
      <c r="U5033" s="143">
        <f t="shared" si="1065"/>
        <v>0</v>
      </c>
    </row>
    <row r="5034" spans="1:21" x14ac:dyDescent="0.25">
      <c r="A5034" s="6">
        <v>51.34</v>
      </c>
      <c r="B5034" s="32" t="s">
        <v>316</v>
      </c>
      <c r="K5034" s="3">
        <f t="shared" si="1066"/>
        <v>3710</v>
      </c>
      <c r="L5034" s="97" t="str">
        <f>IF(TRIM('Ek.3-A'!F5034)&lt;&gt;"","var","yok")</f>
        <v>yok</v>
      </c>
      <c r="M5034" s="5" t="str">
        <f>IF('Ek.3-A'!F5034="", "", IF(VLOOKUP('Ek.3-A'!F5034, Veriler!D:E, 2, 0)=0, "", VLOOKUP('Ek.3-A'!F5034, Veriler!D:E, 2, 0)))</f>
        <v/>
      </c>
      <c r="N5034" s="5" t="str">
        <f>IF('Ek.3-A'!P5034="", "", 'Ek.3-A'!P5034)</f>
        <v/>
      </c>
      <c r="O5034" s="142">
        <f>'Ek.3-A'!S5034</f>
        <v>0</v>
      </c>
      <c r="P5034" s="143" t="str">
        <f>'Ek.3-A'!L5034</f>
        <v/>
      </c>
      <c r="Q5034" s="24" t="str">
        <f>'Ek.3-A'!M5034</f>
        <v/>
      </c>
      <c r="R5034" s="24">
        <f t="shared" si="1063"/>
        <v>0</v>
      </c>
      <c r="S5034" s="141" t="str">
        <f t="shared" si="1064"/>
        <v>H</v>
      </c>
      <c r="T5034" s="24">
        <f>IF(S5034="E",SUM($R$5:R5034),0)</f>
        <v>0</v>
      </c>
      <c r="U5034" s="143">
        <f t="shared" si="1065"/>
        <v>0</v>
      </c>
    </row>
    <row r="5035" spans="1:21" x14ac:dyDescent="0.25">
      <c r="A5035" s="6">
        <v>51.35</v>
      </c>
      <c r="B5035" s="32" t="s">
        <v>316</v>
      </c>
      <c r="L5035" s="97"/>
      <c r="M5035" s="5"/>
      <c r="N5035" s="5"/>
      <c r="O5035" s="5"/>
      <c r="Q5035" s="23"/>
      <c r="T5035" s="24"/>
      <c r="U5035" s="25"/>
    </row>
    <row r="5036" spans="1:21" x14ac:dyDescent="0.25">
      <c r="A5036" s="6">
        <v>51.36</v>
      </c>
      <c r="B5036" s="32" t="s">
        <v>316</v>
      </c>
      <c r="K5036" s="3">
        <f>K5034+1</f>
        <v>3711</v>
      </c>
      <c r="L5036" s="97" t="str">
        <f>IF(TRIM('Ek.3-A'!F5036)&lt;&gt;"","var","yok")</f>
        <v>yok</v>
      </c>
      <c r="M5036" s="5" t="str">
        <f>IF('Ek.3-A'!F5036="", "", IF(VLOOKUP('Ek.3-A'!F5036, Veriler!D:E, 2, 0)=0, "", VLOOKUP('Ek.3-A'!F5036, Veriler!D:E, 2, 0)))</f>
        <v/>
      </c>
      <c r="N5036" s="5" t="str">
        <f>IF('Ek.3-A'!P5036="", "", 'Ek.3-A'!P5036)</f>
        <v/>
      </c>
      <c r="O5036" s="142">
        <f>'Ek.3-A'!S5036</f>
        <v>0</v>
      </c>
      <c r="P5036" s="143" t="str">
        <f>'Ek.3-A'!L5036</f>
        <v/>
      </c>
      <c r="Q5036" s="24" t="str">
        <f>'Ek.3-A'!M5036</f>
        <v/>
      </c>
      <c r="R5036" s="24">
        <f t="shared" ref="R5036:R5049" si="1067">IF(L5036="var",0,IF(Q5036&lt;=0.005,Q5036,0))</f>
        <v>0</v>
      </c>
      <c r="S5036" s="141" t="str">
        <f t="shared" ref="S5036:S5049" si="1068">IF(Q5036&lt;=0.005,"E","H")</f>
        <v>H</v>
      </c>
      <c r="T5036" s="24">
        <f>IF(S5036="E",SUM($R$5:R5036),0)</f>
        <v>0</v>
      </c>
      <c r="U5036" s="143">
        <f t="shared" ref="U5036:U5049" si="1069">IF(T5036&lt;=0.1, O5036, IF(R5036&gt;$G$2, R5036*O5036, $G$2*O5036))</f>
        <v>0</v>
      </c>
    </row>
    <row r="5037" spans="1:21" x14ac:dyDescent="0.25">
      <c r="A5037" s="6">
        <v>51.37</v>
      </c>
      <c r="B5037" s="32" t="s">
        <v>316</v>
      </c>
      <c r="K5037" s="3">
        <f t="shared" ref="K5037:K5049" si="1070">K5036+1</f>
        <v>3712</v>
      </c>
      <c r="L5037" s="97" t="str">
        <f>IF(TRIM('Ek.3-A'!F5037)&lt;&gt;"","var","yok")</f>
        <v>yok</v>
      </c>
      <c r="M5037" s="5" t="str">
        <f>IF('Ek.3-A'!F5037="", "", IF(VLOOKUP('Ek.3-A'!F5037, Veriler!D:E, 2, 0)=0, "", VLOOKUP('Ek.3-A'!F5037, Veriler!D:E, 2, 0)))</f>
        <v/>
      </c>
      <c r="N5037" s="5" t="str">
        <f>IF('Ek.3-A'!P5037="", "", 'Ek.3-A'!P5037)</f>
        <v/>
      </c>
      <c r="O5037" s="142">
        <f>'Ek.3-A'!S5037</f>
        <v>0</v>
      </c>
      <c r="P5037" s="143" t="str">
        <f>'Ek.3-A'!L5037</f>
        <v/>
      </c>
      <c r="Q5037" s="24" t="str">
        <f>'Ek.3-A'!M5037</f>
        <v/>
      </c>
      <c r="R5037" s="24">
        <f t="shared" si="1067"/>
        <v>0</v>
      </c>
      <c r="S5037" s="141" t="str">
        <f t="shared" si="1068"/>
        <v>H</v>
      </c>
      <c r="T5037" s="24">
        <f>IF(S5037="E",SUM($R$5:R5037),0)</f>
        <v>0</v>
      </c>
      <c r="U5037" s="143">
        <f t="shared" si="1069"/>
        <v>0</v>
      </c>
    </row>
    <row r="5038" spans="1:21" x14ac:dyDescent="0.25">
      <c r="A5038" s="6">
        <v>51.38</v>
      </c>
      <c r="B5038" s="32" t="s">
        <v>316</v>
      </c>
      <c r="K5038" s="3">
        <f t="shared" si="1070"/>
        <v>3713</v>
      </c>
      <c r="L5038" s="97" t="str">
        <f>IF(TRIM('Ek.3-A'!F5038)&lt;&gt;"","var","yok")</f>
        <v>yok</v>
      </c>
      <c r="M5038" s="5" t="str">
        <f>IF('Ek.3-A'!F5038="", "", IF(VLOOKUP('Ek.3-A'!F5038, Veriler!D:E, 2, 0)=0, "", VLOOKUP('Ek.3-A'!F5038, Veriler!D:E, 2, 0)))</f>
        <v/>
      </c>
      <c r="N5038" s="5" t="str">
        <f>IF('Ek.3-A'!P5038="", "", 'Ek.3-A'!P5038)</f>
        <v/>
      </c>
      <c r="O5038" s="142">
        <f>'Ek.3-A'!S5038</f>
        <v>0</v>
      </c>
      <c r="P5038" s="143" t="str">
        <f>'Ek.3-A'!L5038</f>
        <v/>
      </c>
      <c r="Q5038" s="24" t="str">
        <f>'Ek.3-A'!M5038</f>
        <v/>
      </c>
      <c r="R5038" s="24">
        <f t="shared" si="1067"/>
        <v>0</v>
      </c>
      <c r="S5038" s="141" t="str">
        <f t="shared" si="1068"/>
        <v>H</v>
      </c>
      <c r="T5038" s="24">
        <f>IF(S5038="E",SUM($R$5:R5038),0)</f>
        <v>0</v>
      </c>
      <c r="U5038" s="143">
        <f t="shared" si="1069"/>
        <v>0</v>
      </c>
    </row>
    <row r="5039" spans="1:21" x14ac:dyDescent="0.25">
      <c r="A5039" s="6">
        <v>51.39</v>
      </c>
      <c r="B5039" s="32" t="s">
        <v>316</v>
      </c>
      <c r="K5039" s="3">
        <f t="shared" si="1070"/>
        <v>3714</v>
      </c>
      <c r="L5039" s="97" t="str">
        <f>IF(TRIM('Ek.3-A'!F5039)&lt;&gt;"","var","yok")</f>
        <v>yok</v>
      </c>
      <c r="M5039" s="5" t="str">
        <f>IF('Ek.3-A'!F5039="", "", IF(VLOOKUP('Ek.3-A'!F5039, Veriler!D:E, 2, 0)=0, "", VLOOKUP('Ek.3-A'!F5039, Veriler!D:E, 2, 0)))</f>
        <v/>
      </c>
      <c r="N5039" s="5" t="str">
        <f>IF('Ek.3-A'!P5039="", "", 'Ek.3-A'!P5039)</f>
        <v/>
      </c>
      <c r="O5039" s="142">
        <f>'Ek.3-A'!S5039</f>
        <v>0</v>
      </c>
      <c r="P5039" s="143" t="str">
        <f>'Ek.3-A'!L5039</f>
        <v/>
      </c>
      <c r="Q5039" s="24" t="str">
        <f>'Ek.3-A'!M5039</f>
        <v/>
      </c>
      <c r="R5039" s="24">
        <f t="shared" si="1067"/>
        <v>0</v>
      </c>
      <c r="S5039" s="141" t="str">
        <f t="shared" si="1068"/>
        <v>H</v>
      </c>
      <c r="T5039" s="24">
        <f>IF(S5039="E",SUM($R$5:R5039),0)</f>
        <v>0</v>
      </c>
      <c r="U5039" s="143">
        <f t="shared" si="1069"/>
        <v>0</v>
      </c>
    </row>
    <row r="5040" spans="1:21" x14ac:dyDescent="0.25">
      <c r="A5040" s="6">
        <v>51.4</v>
      </c>
      <c r="B5040" s="32" t="s">
        <v>316</v>
      </c>
      <c r="K5040" s="3">
        <f t="shared" si="1070"/>
        <v>3715</v>
      </c>
      <c r="L5040" s="97" t="str">
        <f>IF(TRIM('Ek.3-A'!F5040)&lt;&gt;"","var","yok")</f>
        <v>yok</v>
      </c>
      <c r="M5040" s="5" t="str">
        <f>IF('Ek.3-A'!F5040="", "", IF(VLOOKUP('Ek.3-A'!F5040, Veriler!D:E, 2, 0)=0, "", VLOOKUP('Ek.3-A'!F5040, Veriler!D:E, 2, 0)))</f>
        <v/>
      </c>
      <c r="N5040" s="5" t="str">
        <f>IF('Ek.3-A'!P5040="", "", 'Ek.3-A'!P5040)</f>
        <v/>
      </c>
      <c r="O5040" s="142">
        <f>'Ek.3-A'!S5040</f>
        <v>0</v>
      </c>
      <c r="P5040" s="143" t="str">
        <f>'Ek.3-A'!L5040</f>
        <v/>
      </c>
      <c r="Q5040" s="24" t="str">
        <f>'Ek.3-A'!M5040</f>
        <v/>
      </c>
      <c r="R5040" s="24">
        <f t="shared" si="1067"/>
        <v>0</v>
      </c>
      <c r="S5040" s="141" t="str">
        <f t="shared" si="1068"/>
        <v>H</v>
      </c>
      <c r="T5040" s="24">
        <f>IF(S5040="E",SUM($R$5:R5040),0)</f>
        <v>0</v>
      </c>
      <c r="U5040" s="143">
        <f t="shared" si="1069"/>
        <v>0</v>
      </c>
    </row>
    <row r="5041" spans="1:41" x14ac:dyDescent="0.25">
      <c r="A5041" s="6">
        <v>51.41</v>
      </c>
      <c r="B5041" s="32" t="s">
        <v>316</v>
      </c>
      <c r="K5041" s="3">
        <f t="shared" si="1070"/>
        <v>3716</v>
      </c>
      <c r="L5041" s="97" t="str">
        <f>IF(TRIM('Ek.3-A'!F5041)&lt;&gt;"","var","yok")</f>
        <v>yok</v>
      </c>
      <c r="M5041" s="5" t="str">
        <f>IF('Ek.3-A'!F5041="", "", IF(VLOOKUP('Ek.3-A'!F5041, Veriler!D:E, 2, 0)=0, "", VLOOKUP('Ek.3-A'!F5041, Veriler!D:E, 2, 0)))</f>
        <v/>
      </c>
      <c r="N5041" s="5" t="str">
        <f>IF('Ek.3-A'!P5041="", "", 'Ek.3-A'!P5041)</f>
        <v/>
      </c>
      <c r="O5041" s="142">
        <f>'Ek.3-A'!S5041</f>
        <v>0</v>
      </c>
      <c r="P5041" s="143" t="str">
        <f>'Ek.3-A'!L5041</f>
        <v/>
      </c>
      <c r="Q5041" s="24" t="str">
        <f>'Ek.3-A'!M5041</f>
        <v/>
      </c>
      <c r="R5041" s="24">
        <f t="shared" si="1067"/>
        <v>0</v>
      </c>
      <c r="S5041" s="141" t="str">
        <f t="shared" si="1068"/>
        <v>H</v>
      </c>
      <c r="T5041" s="24">
        <f>IF(S5041="E",SUM($R$5:R5041),0)</f>
        <v>0</v>
      </c>
      <c r="U5041" s="143">
        <f t="shared" si="1069"/>
        <v>0</v>
      </c>
    </row>
    <row r="5042" spans="1:41" x14ac:dyDescent="0.25">
      <c r="A5042" s="6">
        <v>51.42</v>
      </c>
      <c r="B5042" s="32" t="s">
        <v>316</v>
      </c>
      <c r="K5042" s="3">
        <f t="shared" si="1070"/>
        <v>3717</v>
      </c>
      <c r="L5042" s="97" t="str">
        <f>IF(TRIM('Ek.3-A'!F5042)&lt;&gt;"","var","yok")</f>
        <v>yok</v>
      </c>
      <c r="M5042" s="5" t="str">
        <f>IF('Ek.3-A'!F5042="", "", IF(VLOOKUP('Ek.3-A'!F5042, Veriler!D:E, 2, 0)=0, "", VLOOKUP('Ek.3-A'!F5042, Veriler!D:E, 2, 0)))</f>
        <v/>
      </c>
      <c r="N5042" s="5" t="str">
        <f>IF('Ek.3-A'!P5042="", "", 'Ek.3-A'!P5042)</f>
        <v/>
      </c>
      <c r="O5042" s="142">
        <f>'Ek.3-A'!S5042</f>
        <v>0</v>
      </c>
      <c r="P5042" s="143" t="str">
        <f>'Ek.3-A'!L5042</f>
        <v/>
      </c>
      <c r="Q5042" s="24" t="str">
        <f>'Ek.3-A'!M5042</f>
        <v/>
      </c>
      <c r="R5042" s="24">
        <f t="shared" si="1067"/>
        <v>0</v>
      </c>
      <c r="S5042" s="141" t="str">
        <f t="shared" si="1068"/>
        <v>H</v>
      </c>
      <c r="T5042" s="24">
        <f>IF(S5042="E",SUM($R$5:R5042),0)</f>
        <v>0</v>
      </c>
      <c r="U5042" s="143">
        <f t="shared" si="1069"/>
        <v>0</v>
      </c>
    </row>
    <row r="5043" spans="1:41" x14ac:dyDescent="0.25">
      <c r="A5043" s="6">
        <v>51.43</v>
      </c>
      <c r="B5043" s="32" t="s">
        <v>316</v>
      </c>
      <c r="K5043" s="3">
        <f t="shared" si="1070"/>
        <v>3718</v>
      </c>
      <c r="L5043" s="97" t="str">
        <f>IF(TRIM('Ek.3-A'!F5043)&lt;&gt;"","var","yok")</f>
        <v>yok</v>
      </c>
      <c r="M5043" s="5" t="str">
        <f>IF('Ek.3-A'!F5043="", "", IF(VLOOKUP('Ek.3-A'!F5043, Veriler!D:E, 2, 0)=0, "", VLOOKUP('Ek.3-A'!F5043, Veriler!D:E, 2, 0)))</f>
        <v/>
      </c>
      <c r="N5043" s="5" t="str">
        <f>IF('Ek.3-A'!P5043="", "", 'Ek.3-A'!P5043)</f>
        <v/>
      </c>
      <c r="O5043" s="142">
        <f>'Ek.3-A'!S5043</f>
        <v>0</v>
      </c>
      <c r="P5043" s="143" t="str">
        <f>'Ek.3-A'!L5043</f>
        <v/>
      </c>
      <c r="Q5043" s="24" t="str">
        <f>'Ek.3-A'!M5043</f>
        <v/>
      </c>
      <c r="R5043" s="24">
        <f t="shared" si="1067"/>
        <v>0</v>
      </c>
      <c r="S5043" s="141" t="str">
        <f t="shared" si="1068"/>
        <v>H</v>
      </c>
      <c r="T5043" s="24">
        <f>IF(S5043="E",SUM($R$5:R5043),0)</f>
        <v>0</v>
      </c>
      <c r="U5043" s="143">
        <f t="shared" si="1069"/>
        <v>0</v>
      </c>
    </row>
    <row r="5044" spans="1:41" x14ac:dyDescent="0.25">
      <c r="A5044" s="6">
        <v>51.44</v>
      </c>
      <c r="B5044" s="32" t="s">
        <v>316</v>
      </c>
      <c r="K5044" s="3">
        <f t="shared" si="1070"/>
        <v>3719</v>
      </c>
      <c r="L5044" s="97" t="str">
        <f>IF(TRIM('Ek.3-A'!F5044)&lt;&gt;"","var","yok")</f>
        <v>yok</v>
      </c>
      <c r="M5044" s="5" t="str">
        <f>IF('Ek.3-A'!F5044="", "", IF(VLOOKUP('Ek.3-A'!F5044, Veriler!D:E, 2, 0)=0, "", VLOOKUP('Ek.3-A'!F5044, Veriler!D:E, 2, 0)))</f>
        <v/>
      </c>
      <c r="N5044" s="5" t="str">
        <f>IF('Ek.3-A'!P5044="", "", 'Ek.3-A'!P5044)</f>
        <v/>
      </c>
      <c r="O5044" s="142">
        <f>'Ek.3-A'!S5044</f>
        <v>0</v>
      </c>
      <c r="P5044" s="143" t="str">
        <f>'Ek.3-A'!L5044</f>
        <v/>
      </c>
      <c r="Q5044" s="24" t="str">
        <f>'Ek.3-A'!M5044</f>
        <v/>
      </c>
      <c r="R5044" s="24">
        <f t="shared" si="1067"/>
        <v>0</v>
      </c>
      <c r="S5044" s="141" t="str">
        <f t="shared" si="1068"/>
        <v>H</v>
      </c>
      <c r="T5044" s="24">
        <f>IF(S5044="E",SUM($R$5:R5044),0)</f>
        <v>0</v>
      </c>
      <c r="U5044" s="143">
        <f t="shared" si="1069"/>
        <v>0</v>
      </c>
    </row>
    <row r="5045" spans="1:41" x14ac:dyDescent="0.25">
      <c r="A5045" s="6">
        <v>51.45</v>
      </c>
      <c r="B5045" s="32" t="s">
        <v>316</v>
      </c>
      <c r="K5045" s="3">
        <f t="shared" si="1070"/>
        <v>3720</v>
      </c>
      <c r="L5045" s="97" t="str">
        <f>IF(TRIM('Ek.3-A'!F5045)&lt;&gt;"","var","yok")</f>
        <v>yok</v>
      </c>
      <c r="M5045" s="5" t="str">
        <f>IF('Ek.3-A'!F5045="", "", IF(VLOOKUP('Ek.3-A'!F5045, Veriler!D:E, 2, 0)=0, "", VLOOKUP('Ek.3-A'!F5045, Veriler!D:E, 2, 0)))</f>
        <v/>
      </c>
      <c r="N5045" s="5" t="str">
        <f>IF('Ek.3-A'!P5045="", "", 'Ek.3-A'!P5045)</f>
        <v/>
      </c>
      <c r="O5045" s="142">
        <f>'Ek.3-A'!S5045</f>
        <v>0</v>
      </c>
      <c r="P5045" s="143" t="str">
        <f>'Ek.3-A'!L5045</f>
        <v/>
      </c>
      <c r="Q5045" s="24" t="str">
        <f>'Ek.3-A'!M5045</f>
        <v/>
      </c>
      <c r="R5045" s="24">
        <f t="shared" si="1067"/>
        <v>0</v>
      </c>
      <c r="S5045" s="141" t="str">
        <f t="shared" si="1068"/>
        <v>H</v>
      </c>
      <c r="T5045" s="24">
        <f>IF(S5045="E",SUM($R$5:R5045),0)</f>
        <v>0</v>
      </c>
      <c r="U5045" s="143">
        <f t="shared" si="1069"/>
        <v>0</v>
      </c>
    </row>
    <row r="5046" spans="1:41" x14ac:dyDescent="0.25">
      <c r="A5046" s="6">
        <v>51.46</v>
      </c>
      <c r="B5046" s="32" t="s">
        <v>316</v>
      </c>
      <c r="K5046" s="3">
        <f t="shared" si="1070"/>
        <v>3721</v>
      </c>
      <c r="L5046" s="97" t="str">
        <f>IF(TRIM('Ek.3-A'!F5046)&lt;&gt;"","var","yok")</f>
        <v>yok</v>
      </c>
      <c r="M5046" s="5" t="str">
        <f>IF('Ek.3-A'!F5046="", "", IF(VLOOKUP('Ek.3-A'!F5046, Veriler!D:E, 2, 0)=0, "", VLOOKUP('Ek.3-A'!F5046, Veriler!D:E, 2, 0)))</f>
        <v/>
      </c>
      <c r="N5046" s="5" t="str">
        <f>IF('Ek.3-A'!P5046="", "", 'Ek.3-A'!P5046)</f>
        <v/>
      </c>
      <c r="O5046" s="142">
        <f>'Ek.3-A'!S5046</f>
        <v>0</v>
      </c>
      <c r="P5046" s="143" t="str">
        <f>'Ek.3-A'!L5046</f>
        <v/>
      </c>
      <c r="Q5046" s="24" t="str">
        <f>'Ek.3-A'!M5046</f>
        <v/>
      </c>
      <c r="R5046" s="24">
        <f t="shared" si="1067"/>
        <v>0</v>
      </c>
      <c r="S5046" s="141" t="str">
        <f t="shared" si="1068"/>
        <v>H</v>
      </c>
      <c r="T5046" s="24">
        <f>IF(S5046="E",SUM($R$5:R5046),0)</f>
        <v>0</v>
      </c>
      <c r="U5046" s="143">
        <f t="shared" si="1069"/>
        <v>0</v>
      </c>
    </row>
    <row r="5047" spans="1:41" x14ac:dyDescent="0.25">
      <c r="A5047" s="6">
        <v>51.47</v>
      </c>
      <c r="B5047" s="32" t="s">
        <v>316</v>
      </c>
      <c r="K5047" s="3">
        <f t="shared" si="1070"/>
        <v>3722</v>
      </c>
      <c r="L5047" s="97" t="str">
        <f>IF(TRIM('Ek.3-A'!F5047)&lt;&gt;"","var","yok")</f>
        <v>yok</v>
      </c>
      <c r="M5047" s="5" t="str">
        <f>IF('Ek.3-A'!F5047="", "", IF(VLOOKUP('Ek.3-A'!F5047, Veriler!D:E, 2, 0)=0, "", VLOOKUP('Ek.3-A'!F5047, Veriler!D:E, 2, 0)))</f>
        <v/>
      </c>
      <c r="N5047" s="5" t="str">
        <f>IF('Ek.3-A'!P5047="", "", 'Ek.3-A'!P5047)</f>
        <v/>
      </c>
      <c r="O5047" s="142">
        <f>'Ek.3-A'!S5047</f>
        <v>0</v>
      </c>
      <c r="P5047" s="143" t="str">
        <f>'Ek.3-A'!L5047</f>
        <v/>
      </c>
      <c r="Q5047" s="24" t="str">
        <f>'Ek.3-A'!M5047</f>
        <v/>
      </c>
      <c r="R5047" s="24">
        <f t="shared" si="1067"/>
        <v>0</v>
      </c>
      <c r="S5047" s="141" t="str">
        <f t="shared" si="1068"/>
        <v>H</v>
      </c>
      <c r="T5047" s="24">
        <f>IF(S5047="E",SUM($R$5:R5047),0)</f>
        <v>0</v>
      </c>
      <c r="U5047" s="143">
        <f t="shared" si="1069"/>
        <v>0</v>
      </c>
    </row>
    <row r="5048" spans="1:41" x14ac:dyDescent="0.25">
      <c r="A5048" s="6">
        <v>51.48</v>
      </c>
      <c r="B5048" s="32" t="s">
        <v>316</v>
      </c>
      <c r="K5048" s="3">
        <f t="shared" si="1070"/>
        <v>3723</v>
      </c>
      <c r="L5048" s="97" t="str">
        <f>IF(TRIM('Ek.3-A'!F5048)&lt;&gt;"","var","yok")</f>
        <v>yok</v>
      </c>
      <c r="M5048" s="5" t="str">
        <f>IF('Ek.3-A'!F5048="", "", IF(VLOOKUP('Ek.3-A'!F5048, Veriler!D:E, 2, 0)=0, "", VLOOKUP('Ek.3-A'!F5048, Veriler!D:E, 2, 0)))</f>
        <v/>
      </c>
      <c r="N5048" s="5" t="str">
        <f>IF('Ek.3-A'!P5048="", "", 'Ek.3-A'!P5048)</f>
        <v/>
      </c>
      <c r="O5048" s="142">
        <f>'Ek.3-A'!S5048</f>
        <v>0</v>
      </c>
      <c r="P5048" s="143" t="str">
        <f>'Ek.3-A'!L5048</f>
        <v/>
      </c>
      <c r="Q5048" s="24" t="str">
        <f>'Ek.3-A'!M5048</f>
        <v/>
      </c>
      <c r="R5048" s="24">
        <f t="shared" si="1067"/>
        <v>0</v>
      </c>
      <c r="S5048" s="141" t="str">
        <f t="shared" si="1068"/>
        <v>H</v>
      </c>
      <c r="T5048" s="24">
        <f>IF(S5048="E",SUM($R$5:R5048),0)</f>
        <v>0</v>
      </c>
      <c r="U5048" s="143">
        <f t="shared" si="1069"/>
        <v>0</v>
      </c>
    </row>
    <row r="5049" spans="1:41" x14ac:dyDescent="0.25">
      <c r="A5049" s="6">
        <v>51.49</v>
      </c>
      <c r="B5049" s="32" t="s">
        <v>316</v>
      </c>
      <c r="K5049" s="3">
        <f t="shared" si="1070"/>
        <v>3724</v>
      </c>
      <c r="L5049" s="97" t="str">
        <f>IF(TRIM('Ek.3-A'!F5049)&lt;&gt;"","var","yok")</f>
        <v>yok</v>
      </c>
      <c r="M5049" s="5" t="str">
        <f>IF('Ek.3-A'!F5049="", "", IF(VLOOKUP('Ek.3-A'!F5049, Veriler!D:E, 2, 0)=0, "", VLOOKUP('Ek.3-A'!F5049, Veriler!D:E, 2, 0)))</f>
        <v/>
      </c>
      <c r="N5049" s="5" t="str">
        <f>IF('Ek.3-A'!P5049="", "", 'Ek.3-A'!P5049)</f>
        <v/>
      </c>
      <c r="O5049" s="142">
        <f>'Ek.3-A'!S5049</f>
        <v>0</v>
      </c>
      <c r="P5049" s="143" t="str">
        <f>'Ek.3-A'!L5049</f>
        <v/>
      </c>
      <c r="Q5049" s="24" t="str">
        <f>'Ek.3-A'!M5049</f>
        <v/>
      </c>
      <c r="R5049" s="24">
        <f t="shared" si="1067"/>
        <v>0</v>
      </c>
      <c r="S5049" s="141" t="str">
        <f t="shared" si="1068"/>
        <v>H</v>
      </c>
      <c r="T5049" s="24">
        <f>IF(S5049="E",SUM($R$5:R5049),0)</f>
        <v>0</v>
      </c>
      <c r="U5049" s="143">
        <f t="shared" si="1069"/>
        <v>0</v>
      </c>
    </row>
    <row r="5050" spans="1:41" x14ac:dyDescent="0.25">
      <c r="A5050" s="6">
        <v>51.5</v>
      </c>
      <c r="B5050" s="32" t="s">
        <v>316</v>
      </c>
      <c r="T5050" s="24"/>
      <c r="U5050" s="25"/>
      <c r="AO5050" s="140">
        <f>'Ek.3-A'!L5050</f>
        <v>0</v>
      </c>
    </row>
    <row r="5051" spans="1:41" x14ac:dyDescent="0.25">
      <c r="A5051" s="6">
        <v>51.51</v>
      </c>
      <c r="B5051" s="32" t="s">
        <v>316</v>
      </c>
      <c r="T5051" s="24"/>
      <c r="U5051" s="25"/>
    </row>
    <row r="5052" spans="1:41" x14ac:dyDescent="0.25">
      <c r="A5052" s="6">
        <v>51.52</v>
      </c>
      <c r="B5052" s="32" t="s">
        <v>316</v>
      </c>
      <c r="T5052" s="24"/>
      <c r="U5052" s="25"/>
    </row>
    <row r="5053" spans="1:41" x14ac:dyDescent="0.25">
      <c r="A5053" s="6">
        <v>51.53</v>
      </c>
      <c r="B5053" s="32" t="s">
        <v>316</v>
      </c>
      <c r="T5053" s="24"/>
      <c r="U5053" s="25"/>
    </row>
    <row r="5054" spans="1:41" x14ac:dyDescent="0.25">
      <c r="A5054" s="6">
        <v>51.54</v>
      </c>
      <c r="B5054" s="32" t="s">
        <v>316</v>
      </c>
      <c r="T5054" s="24"/>
      <c r="U5054" s="25"/>
    </row>
    <row r="5055" spans="1:41" x14ac:dyDescent="0.25">
      <c r="A5055" s="6">
        <v>51.55</v>
      </c>
      <c r="B5055" s="32" t="s">
        <v>316</v>
      </c>
      <c r="T5055" s="24"/>
      <c r="U5055" s="25"/>
    </row>
    <row r="5056" spans="1:41" x14ac:dyDescent="0.25">
      <c r="A5056" s="6">
        <v>51.56</v>
      </c>
      <c r="B5056" s="32" t="s">
        <v>316</v>
      </c>
      <c r="T5056" s="24"/>
      <c r="U5056" s="25"/>
    </row>
    <row r="5057" spans="1:21" x14ac:dyDescent="0.25">
      <c r="A5057" s="6">
        <v>51.57</v>
      </c>
      <c r="B5057" s="32" t="s">
        <v>316</v>
      </c>
      <c r="T5057" s="24"/>
      <c r="U5057" s="25"/>
    </row>
    <row r="5058" spans="1:21" x14ac:dyDescent="0.25">
      <c r="A5058" s="6">
        <v>51.58</v>
      </c>
      <c r="B5058" s="32" t="s">
        <v>316</v>
      </c>
      <c r="T5058" s="24"/>
      <c r="U5058" s="25"/>
    </row>
    <row r="5059" spans="1:21" x14ac:dyDescent="0.25">
      <c r="A5059" s="6">
        <v>51.59</v>
      </c>
      <c r="B5059" s="32" t="s">
        <v>316</v>
      </c>
      <c r="K5059" s="3">
        <f>K5049+1</f>
        <v>3725</v>
      </c>
      <c r="L5059" s="97" t="str">
        <f>IF(TRIM('Ek.3-A'!F5059)&lt;&gt;"","var","yok")</f>
        <v>yok</v>
      </c>
      <c r="M5059" s="5" t="str">
        <f>IF('Ek.3-A'!F5059="", "", IF(VLOOKUP('Ek.3-A'!F5059, Veriler!D:E, 2, 0)=0, "", VLOOKUP('Ek.3-A'!F5059, Veriler!D:E, 2, 0)))</f>
        <v/>
      </c>
      <c r="N5059" s="5" t="str">
        <f>IF('Ek.3-A'!P5059="", "", 'Ek.3-A'!P5059)</f>
        <v/>
      </c>
      <c r="O5059" s="142">
        <f>'Ek.3-A'!S5059</f>
        <v>0</v>
      </c>
      <c r="P5059" s="143" t="str">
        <f>'Ek.3-A'!L5059</f>
        <v/>
      </c>
      <c r="Q5059" s="24" t="str">
        <f>'Ek.3-A'!M5059</f>
        <v/>
      </c>
      <c r="R5059" s="24">
        <f t="shared" ref="R5059:R5072" si="1071">IF(L5059="var",0,IF(Q5059&lt;=0.005,Q5059,0))</f>
        <v>0</v>
      </c>
      <c r="S5059" s="141" t="str">
        <f t="shared" ref="S5059:S5072" si="1072">IF(Q5059&lt;=0.005,"E","H")</f>
        <v>H</v>
      </c>
      <c r="T5059" s="24">
        <f>IF(S5059="E",SUM($R$5:R5059),0)</f>
        <v>0</v>
      </c>
      <c r="U5059" s="143">
        <f t="shared" ref="U5059:U5072" si="1073">IF(T5059&lt;=0.1, O5059, IF(R5059&gt;$G$2, R5059*O5059, $G$2*O5059))</f>
        <v>0</v>
      </c>
    </row>
    <row r="5060" spans="1:21" x14ac:dyDescent="0.25">
      <c r="A5060" s="6">
        <v>51.6</v>
      </c>
      <c r="B5060" s="32" t="s">
        <v>316</v>
      </c>
      <c r="K5060" s="3">
        <f t="shared" ref="K5060:K5072" si="1074">K5059+1</f>
        <v>3726</v>
      </c>
      <c r="L5060" s="97" t="str">
        <f>IF(TRIM('Ek.3-A'!F5060)&lt;&gt;"","var","yok")</f>
        <v>yok</v>
      </c>
      <c r="M5060" s="5" t="str">
        <f>IF('Ek.3-A'!F5060="", "", IF(VLOOKUP('Ek.3-A'!F5060, Veriler!D:E, 2, 0)=0, "", VLOOKUP('Ek.3-A'!F5060, Veriler!D:E, 2, 0)))</f>
        <v/>
      </c>
      <c r="N5060" s="5" t="str">
        <f>IF('Ek.3-A'!P5060="", "", 'Ek.3-A'!P5060)</f>
        <v/>
      </c>
      <c r="O5060" s="142">
        <f>'Ek.3-A'!S5060</f>
        <v>0</v>
      </c>
      <c r="P5060" s="143" t="str">
        <f>'Ek.3-A'!L5060</f>
        <v/>
      </c>
      <c r="Q5060" s="24" t="str">
        <f>'Ek.3-A'!M5060</f>
        <v/>
      </c>
      <c r="R5060" s="24">
        <f t="shared" si="1071"/>
        <v>0</v>
      </c>
      <c r="S5060" s="141" t="str">
        <f t="shared" si="1072"/>
        <v>H</v>
      </c>
      <c r="T5060" s="24">
        <f>IF(S5060="E",SUM($R$5:R5060),0)</f>
        <v>0</v>
      </c>
      <c r="U5060" s="143">
        <f t="shared" si="1073"/>
        <v>0</v>
      </c>
    </row>
    <row r="5061" spans="1:21" x14ac:dyDescent="0.25">
      <c r="A5061" s="6">
        <v>51.61</v>
      </c>
      <c r="B5061" s="32" t="s">
        <v>316</v>
      </c>
      <c r="K5061" s="3">
        <f t="shared" si="1074"/>
        <v>3727</v>
      </c>
      <c r="L5061" s="97" t="str">
        <f>IF(TRIM('Ek.3-A'!F5061)&lt;&gt;"","var","yok")</f>
        <v>yok</v>
      </c>
      <c r="M5061" s="5" t="str">
        <f>IF('Ek.3-A'!F5061="", "", IF(VLOOKUP('Ek.3-A'!F5061, Veriler!D:E, 2, 0)=0, "", VLOOKUP('Ek.3-A'!F5061, Veriler!D:E, 2, 0)))</f>
        <v/>
      </c>
      <c r="N5061" s="5" t="str">
        <f>IF('Ek.3-A'!P5061="", "", 'Ek.3-A'!P5061)</f>
        <v/>
      </c>
      <c r="O5061" s="142">
        <f>'Ek.3-A'!S5061</f>
        <v>0</v>
      </c>
      <c r="P5061" s="143" t="str">
        <f>'Ek.3-A'!L5061</f>
        <v/>
      </c>
      <c r="Q5061" s="24" t="str">
        <f>'Ek.3-A'!M5061</f>
        <v/>
      </c>
      <c r="R5061" s="24">
        <f t="shared" si="1071"/>
        <v>0</v>
      </c>
      <c r="S5061" s="141" t="str">
        <f t="shared" si="1072"/>
        <v>H</v>
      </c>
      <c r="T5061" s="24">
        <f>IF(S5061="E",SUM($R$5:R5061),0)</f>
        <v>0</v>
      </c>
      <c r="U5061" s="143">
        <f t="shared" si="1073"/>
        <v>0</v>
      </c>
    </row>
    <row r="5062" spans="1:21" x14ac:dyDescent="0.25">
      <c r="A5062" s="6">
        <v>51.62</v>
      </c>
      <c r="B5062" s="32" t="s">
        <v>316</v>
      </c>
      <c r="K5062" s="3">
        <f t="shared" si="1074"/>
        <v>3728</v>
      </c>
      <c r="L5062" s="97" t="str">
        <f>IF(TRIM('Ek.3-A'!F5062)&lt;&gt;"","var","yok")</f>
        <v>yok</v>
      </c>
      <c r="M5062" s="5" t="str">
        <f>IF('Ek.3-A'!F5062="", "", IF(VLOOKUP('Ek.3-A'!F5062, Veriler!D:E, 2, 0)=0, "", VLOOKUP('Ek.3-A'!F5062, Veriler!D:E, 2, 0)))</f>
        <v/>
      </c>
      <c r="N5062" s="5" t="str">
        <f>IF('Ek.3-A'!P5062="", "", 'Ek.3-A'!P5062)</f>
        <v/>
      </c>
      <c r="O5062" s="142">
        <f>'Ek.3-A'!S5062</f>
        <v>0</v>
      </c>
      <c r="P5062" s="143" t="str">
        <f>'Ek.3-A'!L5062</f>
        <v/>
      </c>
      <c r="Q5062" s="24" t="str">
        <f>'Ek.3-A'!M5062</f>
        <v/>
      </c>
      <c r="R5062" s="24">
        <f t="shared" si="1071"/>
        <v>0</v>
      </c>
      <c r="S5062" s="141" t="str">
        <f t="shared" si="1072"/>
        <v>H</v>
      </c>
      <c r="T5062" s="24">
        <f>IF(S5062="E",SUM($R$5:R5062),0)</f>
        <v>0</v>
      </c>
      <c r="U5062" s="143">
        <f t="shared" si="1073"/>
        <v>0</v>
      </c>
    </row>
    <row r="5063" spans="1:21" x14ac:dyDescent="0.25">
      <c r="A5063" s="6">
        <v>51.63</v>
      </c>
      <c r="B5063" s="32" t="s">
        <v>316</v>
      </c>
      <c r="K5063" s="3">
        <f t="shared" si="1074"/>
        <v>3729</v>
      </c>
      <c r="L5063" s="97" t="str">
        <f>IF(TRIM('Ek.3-A'!F5063)&lt;&gt;"","var","yok")</f>
        <v>yok</v>
      </c>
      <c r="M5063" s="5" t="str">
        <f>IF('Ek.3-A'!F5063="", "", IF(VLOOKUP('Ek.3-A'!F5063, Veriler!D:E, 2, 0)=0, "", VLOOKUP('Ek.3-A'!F5063, Veriler!D:E, 2, 0)))</f>
        <v/>
      </c>
      <c r="N5063" s="5" t="str">
        <f>IF('Ek.3-A'!P5063="", "", 'Ek.3-A'!P5063)</f>
        <v/>
      </c>
      <c r="O5063" s="142">
        <f>'Ek.3-A'!S5063</f>
        <v>0</v>
      </c>
      <c r="P5063" s="143" t="str">
        <f>'Ek.3-A'!L5063</f>
        <v/>
      </c>
      <c r="Q5063" s="24" t="str">
        <f>'Ek.3-A'!M5063</f>
        <v/>
      </c>
      <c r="R5063" s="24">
        <f t="shared" si="1071"/>
        <v>0</v>
      </c>
      <c r="S5063" s="141" t="str">
        <f t="shared" si="1072"/>
        <v>H</v>
      </c>
      <c r="T5063" s="24">
        <f>IF(S5063="E",SUM($R$5:R5063),0)</f>
        <v>0</v>
      </c>
      <c r="U5063" s="143">
        <f t="shared" si="1073"/>
        <v>0</v>
      </c>
    </row>
    <row r="5064" spans="1:21" x14ac:dyDescent="0.25">
      <c r="A5064" s="6">
        <v>51.64</v>
      </c>
      <c r="B5064" s="32" t="s">
        <v>316</v>
      </c>
      <c r="K5064" s="3">
        <f t="shared" si="1074"/>
        <v>3730</v>
      </c>
      <c r="L5064" s="97" t="str">
        <f>IF(TRIM('Ek.3-A'!F5064)&lt;&gt;"","var","yok")</f>
        <v>yok</v>
      </c>
      <c r="M5064" s="5" t="str">
        <f>IF('Ek.3-A'!F5064="", "", IF(VLOOKUP('Ek.3-A'!F5064, Veriler!D:E, 2, 0)=0, "", VLOOKUP('Ek.3-A'!F5064, Veriler!D:E, 2, 0)))</f>
        <v/>
      </c>
      <c r="N5064" s="5" t="str">
        <f>IF('Ek.3-A'!P5064="", "", 'Ek.3-A'!P5064)</f>
        <v/>
      </c>
      <c r="O5064" s="142">
        <f>'Ek.3-A'!S5064</f>
        <v>0</v>
      </c>
      <c r="P5064" s="143" t="str">
        <f>'Ek.3-A'!L5064</f>
        <v/>
      </c>
      <c r="Q5064" s="24" t="str">
        <f>'Ek.3-A'!M5064</f>
        <v/>
      </c>
      <c r="R5064" s="24">
        <f t="shared" si="1071"/>
        <v>0</v>
      </c>
      <c r="S5064" s="141" t="str">
        <f t="shared" si="1072"/>
        <v>H</v>
      </c>
      <c r="T5064" s="24">
        <f>IF(S5064="E",SUM($R$5:R5064),0)</f>
        <v>0</v>
      </c>
      <c r="U5064" s="143">
        <f t="shared" si="1073"/>
        <v>0</v>
      </c>
    </row>
    <row r="5065" spans="1:21" x14ac:dyDescent="0.25">
      <c r="A5065" s="6">
        <v>51.65</v>
      </c>
      <c r="B5065" s="32" t="s">
        <v>316</v>
      </c>
      <c r="K5065" s="3">
        <f t="shared" si="1074"/>
        <v>3731</v>
      </c>
      <c r="L5065" s="97" t="str">
        <f>IF(TRIM('Ek.3-A'!F5065)&lt;&gt;"","var","yok")</f>
        <v>yok</v>
      </c>
      <c r="M5065" s="5" t="str">
        <f>IF('Ek.3-A'!F5065="", "", IF(VLOOKUP('Ek.3-A'!F5065, Veriler!D:E, 2, 0)=0, "", VLOOKUP('Ek.3-A'!F5065, Veriler!D:E, 2, 0)))</f>
        <v/>
      </c>
      <c r="N5065" s="5" t="str">
        <f>IF('Ek.3-A'!P5065="", "", 'Ek.3-A'!P5065)</f>
        <v/>
      </c>
      <c r="O5065" s="142">
        <f>'Ek.3-A'!S5065</f>
        <v>0</v>
      </c>
      <c r="P5065" s="143" t="str">
        <f>'Ek.3-A'!L5065</f>
        <v/>
      </c>
      <c r="Q5065" s="24" t="str">
        <f>'Ek.3-A'!M5065</f>
        <v/>
      </c>
      <c r="R5065" s="24">
        <f t="shared" si="1071"/>
        <v>0</v>
      </c>
      <c r="S5065" s="141" t="str">
        <f t="shared" si="1072"/>
        <v>H</v>
      </c>
      <c r="T5065" s="24">
        <f>IF(S5065="E",SUM($R$5:R5065),0)</f>
        <v>0</v>
      </c>
      <c r="U5065" s="143">
        <f t="shared" si="1073"/>
        <v>0</v>
      </c>
    </row>
    <row r="5066" spans="1:21" x14ac:dyDescent="0.25">
      <c r="A5066" s="6">
        <v>51.66</v>
      </c>
      <c r="B5066" s="32" t="s">
        <v>316</v>
      </c>
      <c r="K5066" s="3">
        <f t="shared" si="1074"/>
        <v>3732</v>
      </c>
      <c r="L5066" s="97" t="str">
        <f>IF(TRIM('Ek.3-A'!F5066)&lt;&gt;"","var","yok")</f>
        <v>yok</v>
      </c>
      <c r="M5066" s="5" t="str">
        <f>IF('Ek.3-A'!F5066="", "", IF(VLOOKUP('Ek.3-A'!F5066, Veriler!D:E, 2, 0)=0, "", VLOOKUP('Ek.3-A'!F5066, Veriler!D:E, 2, 0)))</f>
        <v/>
      </c>
      <c r="N5066" s="5" t="str">
        <f>IF('Ek.3-A'!P5066="", "", 'Ek.3-A'!P5066)</f>
        <v/>
      </c>
      <c r="O5066" s="142">
        <f>'Ek.3-A'!S5066</f>
        <v>0</v>
      </c>
      <c r="P5066" s="143" t="str">
        <f>'Ek.3-A'!L5066</f>
        <v/>
      </c>
      <c r="Q5066" s="24" t="str">
        <f>'Ek.3-A'!M5066</f>
        <v/>
      </c>
      <c r="R5066" s="24">
        <f t="shared" si="1071"/>
        <v>0</v>
      </c>
      <c r="S5066" s="141" t="str">
        <f t="shared" si="1072"/>
        <v>H</v>
      </c>
      <c r="T5066" s="24">
        <f>IF(S5066="E",SUM($R$5:R5066),0)</f>
        <v>0</v>
      </c>
      <c r="U5066" s="143">
        <f t="shared" si="1073"/>
        <v>0</v>
      </c>
    </row>
    <row r="5067" spans="1:21" x14ac:dyDescent="0.25">
      <c r="A5067" s="6">
        <v>51.67</v>
      </c>
      <c r="B5067" s="32" t="s">
        <v>316</v>
      </c>
      <c r="K5067" s="3">
        <f t="shared" si="1074"/>
        <v>3733</v>
      </c>
      <c r="L5067" s="97" t="str">
        <f>IF(TRIM('Ek.3-A'!F5067)&lt;&gt;"","var","yok")</f>
        <v>yok</v>
      </c>
      <c r="M5067" s="5" t="str">
        <f>IF('Ek.3-A'!F5067="", "", IF(VLOOKUP('Ek.3-A'!F5067, Veriler!D:E, 2, 0)=0, "", VLOOKUP('Ek.3-A'!F5067, Veriler!D:E, 2, 0)))</f>
        <v/>
      </c>
      <c r="N5067" s="5" t="str">
        <f>IF('Ek.3-A'!P5067="", "", 'Ek.3-A'!P5067)</f>
        <v/>
      </c>
      <c r="O5067" s="142">
        <f>'Ek.3-A'!S5067</f>
        <v>0</v>
      </c>
      <c r="P5067" s="143" t="str">
        <f>'Ek.3-A'!L5067</f>
        <v/>
      </c>
      <c r="Q5067" s="24" t="str">
        <f>'Ek.3-A'!M5067</f>
        <v/>
      </c>
      <c r="R5067" s="24">
        <f t="shared" si="1071"/>
        <v>0</v>
      </c>
      <c r="S5067" s="141" t="str">
        <f t="shared" si="1072"/>
        <v>H</v>
      </c>
      <c r="T5067" s="24">
        <f>IF(S5067="E",SUM($R$5:R5067),0)</f>
        <v>0</v>
      </c>
      <c r="U5067" s="143">
        <f t="shared" si="1073"/>
        <v>0</v>
      </c>
    </row>
    <row r="5068" spans="1:21" x14ac:dyDescent="0.25">
      <c r="A5068" s="6">
        <v>51.68</v>
      </c>
      <c r="B5068" s="32" t="s">
        <v>316</v>
      </c>
      <c r="K5068" s="3">
        <f t="shared" si="1074"/>
        <v>3734</v>
      </c>
      <c r="L5068" s="97" t="str">
        <f>IF(TRIM('Ek.3-A'!F5068)&lt;&gt;"","var","yok")</f>
        <v>yok</v>
      </c>
      <c r="M5068" s="5" t="str">
        <f>IF('Ek.3-A'!F5068="", "", IF(VLOOKUP('Ek.3-A'!F5068, Veriler!D:E, 2, 0)=0, "", VLOOKUP('Ek.3-A'!F5068, Veriler!D:E, 2, 0)))</f>
        <v/>
      </c>
      <c r="N5068" s="5" t="str">
        <f>IF('Ek.3-A'!P5068="", "", 'Ek.3-A'!P5068)</f>
        <v/>
      </c>
      <c r="O5068" s="142">
        <f>'Ek.3-A'!S5068</f>
        <v>0</v>
      </c>
      <c r="P5068" s="143" t="str">
        <f>'Ek.3-A'!L5068</f>
        <v/>
      </c>
      <c r="Q5068" s="24" t="str">
        <f>'Ek.3-A'!M5068</f>
        <v/>
      </c>
      <c r="R5068" s="24">
        <f t="shared" si="1071"/>
        <v>0</v>
      </c>
      <c r="S5068" s="141" t="str">
        <f t="shared" si="1072"/>
        <v>H</v>
      </c>
      <c r="T5068" s="24">
        <f>IF(S5068="E",SUM($R$5:R5068),0)</f>
        <v>0</v>
      </c>
      <c r="U5068" s="143">
        <f t="shared" si="1073"/>
        <v>0</v>
      </c>
    </row>
    <row r="5069" spans="1:21" x14ac:dyDescent="0.25">
      <c r="A5069" s="6">
        <v>51.69</v>
      </c>
      <c r="B5069" s="32" t="s">
        <v>316</v>
      </c>
      <c r="K5069" s="3">
        <f t="shared" si="1074"/>
        <v>3735</v>
      </c>
      <c r="L5069" s="97" t="str">
        <f>IF(TRIM('Ek.3-A'!F5069)&lt;&gt;"","var","yok")</f>
        <v>yok</v>
      </c>
      <c r="M5069" s="5" t="str">
        <f>IF('Ek.3-A'!F5069="", "", IF(VLOOKUP('Ek.3-A'!F5069, Veriler!D:E, 2, 0)=0, "", VLOOKUP('Ek.3-A'!F5069, Veriler!D:E, 2, 0)))</f>
        <v/>
      </c>
      <c r="N5069" s="5" t="str">
        <f>IF('Ek.3-A'!P5069="", "", 'Ek.3-A'!P5069)</f>
        <v/>
      </c>
      <c r="O5069" s="142">
        <f>'Ek.3-A'!S5069</f>
        <v>0</v>
      </c>
      <c r="P5069" s="143" t="str">
        <f>'Ek.3-A'!L5069</f>
        <v/>
      </c>
      <c r="Q5069" s="24" t="str">
        <f>'Ek.3-A'!M5069</f>
        <v/>
      </c>
      <c r="R5069" s="24">
        <f t="shared" si="1071"/>
        <v>0</v>
      </c>
      <c r="S5069" s="141" t="str">
        <f t="shared" si="1072"/>
        <v>H</v>
      </c>
      <c r="T5069" s="24">
        <f>IF(S5069="E",SUM($R$5:R5069),0)</f>
        <v>0</v>
      </c>
      <c r="U5069" s="143">
        <f t="shared" si="1073"/>
        <v>0</v>
      </c>
    </row>
    <row r="5070" spans="1:21" x14ac:dyDescent="0.25">
      <c r="A5070" s="6">
        <v>51.7</v>
      </c>
      <c r="B5070" s="32" t="s">
        <v>316</v>
      </c>
      <c r="K5070" s="3">
        <f t="shared" si="1074"/>
        <v>3736</v>
      </c>
      <c r="L5070" s="97" t="str">
        <f>IF(TRIM('Ek.3-A'!F5070)&lt;&gt;"","var","yok")</f>
        <v>yok</v>
      </c>
      <c r="M5070" s="5" t="str">
        <f>IF('Ek.3-A'!F5070="", "", IF(VLOOKUP('Ek.3-A'!F5070, Veriler!D:E, 2, 0)=0, "", VLOOKUP('Ek.3-A'!F5070, Veriler!D:E, 2, 0)))</f>
        <v/>
      </c>
      <c r="N5070" s="5" t="str">
        <f>IF('Ek.3-A'!P5070="", "", 'Ek.3-A'!P5070)</f>
        <v/>
      </c>
      <c r="O5070" s="142">
        <f>'Ek.3-A'!S5070</f>
        <v>0</v>
      </c>
      <c r="P5070" s="143" t="str">
        <f>'Ek.3-A'!L5070</f>
        <v/>
      </c>
      <c r="Q5070" s="24" t="str">
        <f>'Ek.3-A'!M5070</f>
        <v/>
      </c>
      <c r="R5070" s="24">
        <f t="shared" si="1071"/>
        <v>0</v>
      </c>
      <c r="S5070" s="141" t="str">
        <f t="shared" si="1072"/>
        <v>H</v>
      </c>
      <c r="T5070" s="24">
        <f>IF(S5070="E",SUM($R$5:R5070),0)</f>
        <v>0</v>
      </c>
      <c r="U5070" s="143">
        <f t="shared" si="1073"/>
        <v>0</v>
      </c>
    </row>
    <row r="5071" spans="1:21" x14ac:dyDescent="0.25">
      <c r="A5071" s="6">
        <v>51.71</v>
      </c>
      <c r="B5071" s="32" t="s">
        <v>316</v>
      </c>
      <c r="K5071" s="3">
        <f t="shared" si="1074"/>
        <v>3737</v>
      </c>
      <c r="L5071" s="97" t="str">
        <f>IF(TRIM('Ek.3-A'!F5071)&lt;&gt;"","var","yok")</f>
        <v>yok</v>
      </c>
      <c r="M5071" s="5" t="str">
        <f>IF('Ek.3-A'!F5071="", "", IF(VLOOKUP('Ek.3-A'!F5071, Veriler!D:E, 2, 0)=0, "", VLOOKUP('Ek.3-A'!F5071, Veriler!D:E, 2, 0)))</f>
        <v/>
      </c>
      <c r="N5071" s="5" t="str">
        <f>IF('Ek.3-A'!P5071="", "", 'Ek.3-A'!P5071)</f>
        <v/>
      </c>
      <c r="O5071" s="142">
        <f>'Ek.3-A'!S5071</f>
        <v>0</v>
      </c>
      <c r="P5071" s="143" t="str">
        <f>'Ek.3-A'!L5071</f>
        <v/>
      </c>
      <c r="Q5071" s="24" t="str">
        <f>'Ek.3-A'!M5071</f>
        <v/>
      </c>
      <c r="R5071" s="24">
        <f t="shared" si="1071"/>
        <v>0</v>
      </c>
      <c r="S5071" s="141" t="str">
        <f t="shared" si="1072"/>
        <v>H</v>
      </c>
      <c r="T5071" s="24">
        <f>IF(S5071="E",SUM($R$5:R5071),0)</f>
        <v>0</v>
      </c>
      <c r="U5071" s="143">
        <f t="shared" si="1073"/>
        <v>0</v>
      </c>
    </row>
    <row r="5072" spans="1:21" x14ac:dyDescent="0.25">
      <c r="A5072" s="6">
        <v>51.72</v>
      </c>
      <c r="B5072" s="32" t="s">
        <v>316</v>
      </c>
      <c r="K5072" s="3">
        <f t="shared" si="1074"/>
        <v>3738</v>
      </c>
      <c r="L5072" s="97" t="str">
        <f>IF(TRIM('Ek.3-A'!F5072)&lt;&gt;"","var","yok")</f>
        <v>yok</v>
      </c>
      <c r="M5072" s="5" t="str">
        <f>IF('Ek.3-A'!F5072="", "", IF(VLOOKUP('Ek.3-A'!F5072, Veriler!D:E, 2, 0)=0, "", VLOOKUP('Ek.3-A'!F5072, Veriler!D:E, 2, 0)))</f>
        <v/>
      </c>
      <c r="N5072" s="5" t="str">
        <f>IF('Ek.3-A'!P5072="", "", 'Ek.3-A'!P5072)</f>
        <v/>
      </c>
      <c r="O5072" s="142">
        <f>'Ek.3-A'!S5072</f>
        <v>0</v>
      </c>
      <c r="P5072" s="143" t="str">
        <f>'Ek.3-A'!L5072</f>
        <v/>
      </c>
      <c r="Q5072" s="24" t="str">
        <f>'Ek.3-A'!M5072</f>
        <v/>
      </c>
      <c r="R5072" s="24">
        <f t="shared" si="1071"/>
        <v>0</v>
      </c>
      <c r="S5072" s="141" t="str">
        <f t="shared" si="1072"/>
        <v>H</v>
      </c>
      <c r="T5072" s="24">
        <f>IF(S5072="E",SUM($R$5:R5072),0)</f>
        <v>0</v>
      </c>
      <c r="U5072" s="143">
        <f t="shared" si="1073"/>
        <v>0</v>
      </c>
    </row>
    <row r="5073" spans="1:41" x14ac:dyDescent="0.25">
      <c r="A5073" s="6">
        <v>51.73</v>
      </c>
      <c r="B5073" s="32" t="s">
        <v>316</v>
      </c>
      <c r="L5073" s="97"/>
      <c r="M5073" s="5"/>
      <c r="N5073" s="5"/>
      <c r="O5073" s="5"/>
      <c r="Q5073" s="23"/>
      <c r="T5073" s="24"/>
      <c r="U5073" s="25"/>
    </row>
    <row r="5074" spans="1:41" x14ac:dyDescent="0.25">
      <c r="A5074" s="6">
        <v>51.74</v>
      </c>
      <c r="B5074" s="32" t="s">
        <v>316</v>
      </c>
      <c r="K5074" s="3">
        <f>K5072+1</f>
        <v>3739</v>
      </c>
      <c r="L5074" s="97" t="str">
        <f>IF(TRIM('Ek.3-A'!F5074)&lt;&gt;"","var","yok")</f>
        <v>yok</v>
      </c>
      <c r="M5074" s="5" t="str">
        <f>IF('Ek.3-A'!F5074="", "", IF(VLOOKUP('Ek.3-A'!F5074, Veriler!D:E, 2, 0)=0, "", VLOOKUP('Ek.3-A'!F5074, Veriler!D:E, 2, 0)))</f>
        <v/>
      </c>
      <c r="N5074" s="5" t="str">
        <f>IF('Ek.3-A'!P5074="", "", 'Ek.3-A'!P5074)</f>
        <v/>
      </c>
      <c r="O5074" s="142">
        <f>'Ek.3-A'!S5074</f>
        <v>0</v>
      </c>
      <c r="P5074" s="143" t="str">
        <f>'Ek.3-A'!L5074</f>
        <v/>
      </c>
      <c r="Q5074" s="24" t="str">
        <f>'Ek.3-A'!M5074</f>
        <v/>
      </c>
      <c r="R5074" s="24">
        <f t="shared" ref="R5074:R5087" si="1075">IF(L5074="var",0,IF(Q5074&lt;=0.005,Q5074,0))</f>
        <v>0</v>
      </c>
      <c r="S5074" s="141" t="str">
        <f t="shared" ref="S5074:S5087" si="1076">IF(Q5074&lt;=0.005,"E","H")</f>
        <v>H</v>
      </c>
      <c r="T5074" s="24">
        <f>IF(S5074="E",SUM($R$5:R5074),0)</f>
        <v>0</v>
      </c>
      <c r="U5074" s="143">
        <f t="shared" ref="U5074:U5087" si="1077">IF(T5074&lt;=0.1, O5074, IF(R5074&gt;$G$2, R5074*O5074, $G$2*O5074))</f>
        <v>0</v>
      </c>
    </row>
    <row r="5075" spans="1:41" x14ac:dyDescent="0.25">
      <c r="A5075" s="6">
        <v>51.75</v>
      </c>
      <c r="B5075" s="32" t="s">
        <v>316</v>
      </c>
      <c r="K5075" s="3">
        <f t="shared" ref="K5075:K5087" si="1078">K5074+1</f>
        <v>3740</v>
      </c>
      <c r="L5075" s="97" t="str">
        <f>IF(TRIM('Ek.3-A'!F5075)&lt;&gt;"","var","yok")</f>
        <v>yok</v>
      </c>
      <c r="M5075" s="5" t="str">
        <f>IF('Ek.3-A'!F5075="", "", IF(VLOOKUP('Ek.3-A'!F5075, Veriler!D:E, 2, 0)=0, "", VLOOKUP('Ek.3-A'!F5075, Veriler!D:E, 2, 0)))</f>
        <v/>
      </c>
      <c r="N5075" s="5" t="str">
        <f>IF('Ek.3-A'!P5075="", "", 'Ek.3-A'!P5075)</f>
        <v/>
      </c>
      <c r="O5075" s="142">
        <f>'Ek.3-A'!S5075</f>
        <v>0</v>
      </c>
      <c r="P5075" s="143" t="str">
        <f>'Ek.3-A'!L5075</f>
        <v/>
      </c>
      <c r="Q5075" s="24" t="str">
        <f>'Ek.3-A'!M5075</f>
        <v/>
      </c>
      <c r="R5075" s="24">
        <f t="shared" si="1075"/>
        <v>0</v>
      </c>
      <c r="S5075" s="141" t="str">
        <f t="shared" si="1076"/>
        <v>H</v>
      </c>
      <c r="T5075" s="24">
        <f>IF(S5075="E",SUM($R$5:R5075),0)</f>
        <v>0</v>
      </c>
      <c r="U5075" s="143">
        <f t="shared" si="1077"/>
        <v>0</v>
      </c>
    </row>
    <row r="5076" spans="1:41" x14ac:dyDescent="0.25">
      <c r="A5076" s="6">
        <v>51.76</v>
      </c>
      <c r="B5076" s="32" t="s">
        <v>316</v>
      </c>
      <c r="K5076" s="3">
        <f t="shared" si="1078"/>
        <v>3741</v>
      </c>
      <c r="L5076" s="97" t="str">
        <f>IF(TRIM('Ek.3-A'!F5076)&lt;&gt;"","var","yok")</f>
        <v>yok</v>
      </c>
      <c r="M5076" s="5" t="str">
        <f>IF('Ek.3-A'!F5076="", "", IF(VLOOKUP('Ek.3-A'!F5076, Veriler!D:E, 2, 0)=0, "", VLOOKUP('Ek.3-A'!F5076, Veriler!D:E, 2, 0)))</f>
        <v/>
      </c>
      <c r="N5076" s="5" t="str">
        <f>IF('Ek.3-A'!P5076="", "", 'Ek.3-A'!P5076)</f>
        <v/>
      </c>
      <c r="O5076" s="142">
        <f>'Ek.3-A'!S5076</f>
        <v>0</v>
      </c>
      <c r="P5076" s="143" t="str">
        <f>'Ek.3-A'!L5076</f>
        <v/>
      </c>
      <c r="Q5076" s="24" t="str">
        <f>'Ek.3-A'!M5076</f>
        <v/>
      </c>
      <c r="R5076" s="24">
        <f t="shared" si="1075"/>
        <v>0</v>
      </c>
      <c r="S5076" s="141" t="str">
        <f t="shared" si="1076"/>
        <v>H</v>
      </c>
      <c r="T5076" s="24">
        <f>IF(S5076="E",SUM($R$5:R5076),0)</f>
        <v>0</v>
      </c>
      <c r="U5076" s="143">
        <f t="shared" si="1077"/>
        <v>0</v>
      </c>
    </row>
    <row r="5077" spans="1:41" x14ac:dyDescent="0.25">
      <c r="A5077" s="6">
        <v>51.77</v>
      </c>
      <c r="B5077" s="32" t="s">
        <v>316</v>
      </c>
      <c r="K5077" s="3">
        <f t="shared" si="1078"/>
        <v>3742</v>
      </c>
      <c r="L5077" s="97" t="str">
        <f>IF(TRIM('Ek.3-A'!F5077)&lt;&gt;"","var","yok")</f>
        <v>yok</v>
      </c>
      <c r="M5077" s="5" t="str">
        <f>IF('Ek.3-A'!F5077="", "", IF(VLOOKUP('Ek.3-A'!F5077, Veriler!D:E, 2, 0)=0, "", VLOOKUP('Ek.3-A'!F5077, Veriler!D:E, 2, 0)))</f>
        <v/>
      </c>
      <c r="N5077" s="5" t="str">
        <f>IF('Ek.3-A'!P5077="", "", 'Ek.3-A'!P5077)</f>
        <v/>
      </c>
      <c r="O5077" s="142">
        <f>'Ek.3-A'!S5077</f>
        <v>0</v>
      </c>
      <c r="P5077" s="143" t="str">
        <f>'Ek.3-A'!L5077</f>
        <v/>
      </c>
      <c r="Q5077" s="24" t="str">
        <f>'Ek.3-A'!M5077</f>
        <v/>
      </c>
      <c r="R5077" s="24">
        <f t="shared" si="1075"/>
        <v>0</v>
      </c>
      <c r="S5077" s="141" t="str">
        <f t="shared" si="1076"/>
        <v>H</v>
      </c>
      <c r="T5077" s="24">
        <f>IF(S5077="E",SUM($R$5:R5077),0)</f>
        <v>0</v>
      </c>
      <c r="U5077" s="143">
        <f t="shared" si="1077"/>
        <v>0</v>
      </c>
    </row>
    <row r="5078" spans="1:41" x14ac:dyDescent="0.25">
      <c r="A5078" s="6">
        <v>51.78</v>
      </c>
      <c r="B5078" s="32" t="s">
        <v>316</v>
      </c>
      <c r="K5078" s="3">
        <f t="shared" si="1078"/>
        <v>3743</v>
      </c>
      <c r="L5078" s="97" t="str">
        <f>IF(TRIM('Ek.3-A'!F5078)&lt;&gt;"","var","yok")</f>
        <v>yok</v>
      </c>
      <c r="M5078" s="5" t="str">
        <f>IF('Ek.3-A'!F5078="", "", IF(VLOOKUP('Ek.3-A'!F5078, Veriler!D:E, 2, 0)=0, "", VLOOKUP('Ek.3-A'!F5078, Veriler!D:E, 2, 0)))</f>
        <v/>
      </c>
      <c r="N5078" s="5" t="str">
        <f>IF('Ek.3-A'!P5078="", "", 'Ek.3-A'!P5078)</f>
        <v/>
      </c>
      <c r="O5078" s="142">
        <f>'Ek.3-A'!S5078</f>
        <v>0</v>
      </c>
      <c r="P5078" s="143" t="str">
        <f>'Ek.3-A'!L5078</f>
        <v/>
      </c>
      <c r="Q5078" s="24" t="str">
        <f>'Ek.3-A'!M5078</f>
        <v/>
      </c>
      <c r="R5078" s="24">
        <f t="shared" si="1075"/>
        <v>0</v>
      </c>
      <c r="S5078" s="141" t="str">
        <f t="shared" si="1076"/>
        <v>H</v>
      </c>
      <c r="T5078" s="24">
        <f>IF(S5078="E",SUM($R$5:R5078),0)</f>
        <v>0</v>
      </c>
      <c r="U5078" s="143">
        <f t="shared" si="1077"/>
        <v>0</v>
      </c>
    </row>
    <row r="5079" spans="1:41" x14ac:dyDescent="0.25">
      <c r="A5079" s="6">
        <v>51.79</v>
      </c>
      <c r="B5079" s="32" t="s">
        <v>316</v>
      </c>
      <c r="K5079" s="3">
        <f t="shared" si="1078"/>
        <v>3744</v>
      </c>
      <c r="L5079" s="97" t="str">
        <f>IF(TRIM('Ek.3-A'!F5079)&lt;&gt;"","var","yok")</f>
        <v>yok</v>
      </c>
      <c r="M5079" s="5" t="str">
        <f>IF('Ek.3-A'!F5079="", "", IF(VLOOKUP('Ek.3-A'!F5079, Veriler!D:E, 2, 0)=0, "", VLOOKUP('Ek.3-A'!F5079, Veriler!D:E, 2, 0)))</f>
        <v/>
      </c>
      <c r="N5079" s="5" t="str">
        <f>IF('Ek.3-A'!P5079="", "", 'Ek.3-A'!P5079)</f>
        <v/>
      </c>
      <c r="O5079" s="142">
        <f>'Ek.3-A'!S5079</f>
        <v>0</v>
      </c>
      <c r="P5079" s="143" t="str">
        <f>'Ek.3-A'!L5079</f>
        <v/>
      </c>
      <c r="Q5079" s="24" t="str">
        <f>'Ek.3-A'!M5079</f>
        <v/>
      </c>
      <c r="R5079" s="24">
        <f t="shared" si="1075"/>
        <v>0</v>
      </c>
      <c r="S5079" s="141" t="str">
        <f t="shared" si="1076"/>
        <v>H</v>
      </c>
      <c r="T5079" s="24">
        <f>IF(S5079="E",SUM($R$5:R5079),0)</f>
        <v>0</v>
      </c>
      <c r="U5079" s="143">
        <f t="shared" si="1077"/>
        <v>0</v>
      </c>
    </row>
    <row r="5080" spans="1:41" x14ac:dyDescent="0.25">
      <c r="A5080" s="6">
        <v>51.8</v>
      </c>
      <c r="B5080" s="32" t="s">
        <v>316</v>
      </c>
      <c r="K5080" s="3">
        <f t="shared" si="1078"/>
        <v>3745</v>
      </c>
      <c r="L5080" s="97" t="str">
        <f>IF(TRIM('Ek.3-A'!F5080)&lt;&gt;"","var","yok")</f>
        <v>yok</v>
      </c>
      <c r="M5080" s="5" t="str">
        <f>IF('Ek.3-A'!F5080="", "", IF(VLOOKUP('Ek.3-A'!F5080, Veriler!D:E, 2, 0)=0, "", VLOOKUP('Ek.3-A'!F5080, Veriler!D:E, 2, 0)))</f>
        <v/>
      </c>
      <c r="N5080" s="5" t="str">
        <f>IF('Ek.3-A'!P5080="", "", 'Ek.3-A'!P5080)</f>
        <v/>
      </c>
      <c r="O5080" s="142">
        <f>'Ek.3-A'!S5080</f>
        <v>0</v>
      </c>
      <c r="P5080" s="143" t="str">
        <f>'Ek.3-A'!L5080</f>
        <v/>
      </c>
      <c r="Q5080" s="24" t="str">
        <f>'Ek.3-A'!M5080</f>
        <v/>
      </c>
      <c r="R5080" s="24">
        <f t="shared" si="1075"/>
        <v>0</v>
      </c>
      <c r="S5080" s="141" t="str">
        <f t="shared" si="1076"/>
        <v>H</v>
      </c>
      <c r="T5080" s="24">
        <f>IF(S5080="E",SUM($R$5:R5080),0)</f>
        <v>0</v>
      </c>
      <c r="U5080" s="143">
        <f t="shared" si="1077"/>
        <v>0</v>
      </c>
    </row>
    <row r="5081" spans="1:41" x14ac:dyDescent="0.25">
      <c r="A5081" s="6">
        <v>51.81</v>
      </c>
      <c r="B5081" s="32" t="s">
        <v>316</v>
      </c>
      <c r="K5081" s="3">
        <f t="shared" si="1078"/>
        <v>3746</v>
      </c>
      <c r="L5081" s="97" t="str">
        <f>IF(TRIM('Ek.3-A'!F5081)&lt;&gt;"","var","yok")</f>
        <v>yok</v>
      </c>
      <c r="M5081" s="5" t="str">
        <f>IF('Ek.3-A'!F5081="", "", IF(VLOOKUP('Ek.3-A'!F5081, Veriler!D:E, 2, 0)=0, "", VLOOKUP('Ek.3-A'!F5081, Veriler!D:E, 2, 0)))</f>
        <v/>
      </c>
      <c r="N5081" s="5" t="str">
        <f>IF('Ek.3-A'!P5081="", "", 'Ek.3-A'!P5081)</f>
        <v/>
      </c>
      <c r="O5081" s="142">
        <f>'Ek.3-A'!S5081</f>
        <v>0</v>
      </c>
      <c r="P5081" s="143" t="str">
        <f>'Ek.3-A'!L5081</f>
        <v/>
      </c>
      <c r="Q5081" s="24" t="str">
        <f>'Ek.3-A'!M5081</f>
        <v/>
      </c>
      <c r="R5081" s="24">
        <f t="shared" si="1075"/>
        <v>0</v>
      </c>
      <c r="S5081" s="141" t="str">
        <f t="shared" si="1076"/>
        <v>H</v>
      </c>
      <c r="T5081" s="24">
        <f>IF(S5081="E",SUM($R$5:R5081),0)</f>
        <v>0</v>
      </c>
      <c r="U5081" s="143">
        <f t="shared" si="1077"/>
        <v>0</v>
      </c>
    </row>
    <row r="5082" spans="1:41" x14ac:dyDescent="0.25">
      <c r="A5082" s="6">
        <v>51.82</v>
      </c>
      <c r="B5082" s="32" t="s">
        <v>316</v>
      </c>
      <c r="K5082" s="3">
        <f t="shared" si="1078"/>
        <v>3747</v>
      </c>
      <c r="L5082" s="97" t="str">
        <f>IF(TRIM('Ek.3-A'!F5082)&lt;&gt;"","var","yok")</f>
        <v>yok</v>
      </c>
      <c r="M5082" s="5" t="str">
        <f>IF('Ek.3-A'!F5082="", "", IF(VLOOKUP('Ek.3-A'!F5082, Veriler!D:E, 2, 0)=0, "", VLOOKUP('Ek.3-A'!F5082, Veriler!D:E, 2, 0)))</f>
        <v/>
      </c>
      <c r="N5082" s="5" t="str">
        <f>IF('Ek.3-A'!P5082="", "", 'Ek.3-A'!P5082)</f>
        <v/>
      </c>
      <c r="O5082" s="142">
        <f>'Ek.3-A'!S5082</f>
        <v>0</v>
      </c>
      <c r="P5082" s="143" t="str">
        <f>'Ek.3-A'!L5082</f>
        <v/>
      </c>
      <c r="Q5082" s="24" t="str">
        <f>'Ek.3-A'!M5082</f>
        <v/>
      </c>
      <c r="R5082" s="24">
        <f t="shared" si="1075"/>
        <v>0</v>
      </c>
      <c r="S5082" s="141" t="str">
        <f t="shared" si="1076"/>
        <v>H</v>
      </c>
      <c r="T5082" s="24">
        <f>IF(S5082="E",SUM($R$5:R5082),0)</f>
        <v>0</v>
      </c>
      <c r="U5082" s="143">
        <f t="shared" si="1077"/>
        <v>0</v>
      </c>
    </row>
    <row r="5083" spans="1:41" x14ac:dyDescent="0.25">
      <c r="A5083" s="6">
        <v>51.83</v>
      </c>
      <c r="B5083" s="32" t="s">
        <v>316</v>
      </c>
      <c r="K5083" s="3">
        <f t="shared" si="1078"/>
        <v>3748</v>
      </c>
      <c r="L5083" s="97" t="str">
        <f>IF(TRIM('Ek.3-A'!F5083)&lt;&gt;"","var","yok")</f>
        <v>yok</v>
      </c>
      <c r="M5083" s="5" t="str">
        <f>IF('Ek.3-A'!F5083="", "", IF(VLOOKUP('Ek.3-A'!F5083, Veriler!D:E, 2, 0)=0, "", VLOOKUP('Ek.3-A'!F5083, Veriler!D:E, 2, 0)))</f>
        <v/>
      </c>
      <c r="N5083" s="5" t="str">
        <f>IF('Ek.3-A'!P5083="", "", 'Ek.3-A'!P5083)</f>
        <v/>
      </c>
      <c r="O5083" s="142">
        <f>'Ek.3-A'!S5083</f>
        <v>0</v>
      </c>
      <c r="P5083" s="143" t="str">
        <f>'Ek.3-A'!L5083</f>
        <v/>
      </c>
      <c r="Q5083" s="24" t="str">
        <f>'Ek.3-A'!M5083</f>
        <v/>
      </c>
      <c r="R5083" s="24">
        <f t="shared" si="1075"/>
        <v>0</v>
      </c>
      <c r="S5083" s="141" t="str">
        <f t="shared" si="1076"/>
        <v>H</v>
      </c>
      <c r="T5083" s="24">
        <f>IF(S5083="E",SUM($R$5:R5083),0)</f>
        <v>0</v>
      </c>
      <c r="U5083" s="143">
        <f t="shared" si="1077"/>
        <v>0</v>
      </c>
    </row>
    <row r="5084" spans="1:41" x14ac:dyDescent="0.25">
      <c r="A5084" s="6">
        <v>51.84</v>
      </c>
      <c r="B5084" s="32" t="s">
        <v>316</v>
      </c>
      <c r="K5084" s="3">
        <f t="shared" si="1078"/>
        <v>3749</v>
      </c>
      <c r="L5084" s="97" t="str">
        <f>IF(TRIM('Ek.3-A'!F5084)&lt;&gt;"","var","yok")</f>
        <v>yok</v>
      </c>
      <c r="M5084" s="5" t="str">
        <f>IF('Ek.3-A'!F5084="", "", IF(VLOOKUP('Ek.3-A'!F5084, Veriler!D:E, 2, 0)=0, "", VLOOKUP('Ek.3-A'!F5084, Veriler!D:E, 2, 0)))</f>
        <v/>
      </c>
      <c r="N5084" s="5" t="str">
        <f>IF('Ek.3-A'!P5084="", "", 'Ek.3-A'!P5084)</f>
        <v/>
      </c>
      <c r="O5084" s="142">
        <f>'Ek.3-A'!S5084</f>
        <v>0</v>
      </c>
      <c r="P5084" s="143" t="str">
        <f>'Ek.3-A'!L5084</f>
        <v/>
      </c>
      <c r="Q5084" s="24" t="str">
        <f>'Ek.3-A'!M5084</f>
        <v/>
      </c>
      <c r="R5084" s="24">
        <f t="shared" si="1075"/>
        <v>0</v>
      </c>
      <c r="S5084" s="141" t="str">
        <f t="shared" si="1076"/>
        <v>H</v>
      </c>
      <c r="T5084" s="24">
        <f>IF(S5084="E",SUM($R$5:R5084),0)</f>
        <v>0</v>
      </c>
      <c r="U5084" s="143">
        <f t="shared" si="1077"/>
        <v>0</v>
      </c>
    </row>
    <row r="5085" spans="1:41" x14ac:dyDescent="0.25">
      <c r="A5085" s="6">
        <v>51.85</v>
      </c>
      <c r="B5085" s="32" t="s">
        <v>316</v>
      </c>
      <c r="K5085" s="3">
        <f t="shared" si="1078"/>
        <v>3750</v>
      </c>
      <c r="L5085" s="97" t="str">
        <f>IF(TRIM('Ek.3-A'!F5085)&lt;&gt;"","var","yok")</f>
        <v>yok</v>
      </c>
      <c r="M5085" s="5" t="str">
        <f>IF('Ek.3-A'!F5085="", "", IF(VLOOKUP('Ek.3-A'!F5085, Veriler!D:E, 2, 0)=0, "", VLOOKUP('Ek.3-A'!F5085, Veriler!D:E, 2, 0)))</f>
        <v/>
      </c>
      <c r="N5085" s="5" t="str">
        <f>IF('Ek.3-A'!P5085="", "", 'Ek.3-A'!P5085)</f>
        <v/>
      </c>
      <c r="O5085" s="142">
        <f>'Ek.3-A'!S5085</f>
        <v>0</v>
      </c>
      <c r="P5085" s="143" t="str">
        <f>'Ek.3-A'!L5085</f>
        <v/>
      </c>
      <c r="Q5085" s="24" t="str">
        <f>'Ek.3-A'!M5085</f>
        <v/>
      </c>
      <c r="R5085" s="24">
        <f t="shared" si="1075"/>
        <v>0</v>
      </c>
      <c r="S5085" s="141" t="str">
        <f t="shared" si="1076"/>
        <v>H</v>
      </c>
      <c r="T5085" s="24">
        <f>IF(S5085="E",SUM($R$5:R5085),0)</f>
        <v>0</v>
      </c>
      <c r="U5085" s="143">
        <f t="shared" si="1077"/>
        <v>0</v>
      </c>
    </row>
    <row r="5086" spans="1:41" x14ac:dyDescent="0.25">
      <c r="A5086" s="6">
        <v>51.86</v>
      </c>
      <c r="B5086" s="32" t="s">
        <v>316</v>
      </c>
      <c r="K5086" s="3">
        <f t="shared" si="1078"/>
        <v>3751</v>
      </c>
      <c r="L5086" s="97" t="str">
        <f>IF(TRIM('Ek.3-A'!F5086)&lt;&gt;"","var","yok")</f>
        <v>yok</v>
      </c>
      <c r="M5086" s="5" t="str">
        <f>IF('Ek.3-A'!F5086="", "", IF(VLOOKUP('Ek.3-A'!F5086, Veriler!D:E, 2, 0)=0, "", VLOOKUP('Ek.3-A'!F5086, Veriler!D:E, 2, 0)))</f>
        <v/>
      </c>
      <c r="N5086" s="5" t="str">
        <f>IF('Ek.3-A'!P5086="", "", 'Ek.3-A'!P5086)</f>
        <v/>
      </c>
      <c r="O5086" s="142">
        <f>'Ek.3-A'!S5086</f>
        <v>0</v>
      </c>
      <c r="P5086" s="143" t="str">
        <f>'Ek.3-A'!L5086</f>
        <v/>
      </c>
      <c r="Q5086" s="24" t="str">
        <f>'Ek.3-A'!M5086</f>
        <v/>
      </c>
      <c r="R5086" s="24">
        <f t="shared" si="1075"/>
        <v>0</v>
      </c>
      <c r="S5086" s="141" t="str">
        <f t="shared" si="1076"/>
        <v>H</v>
      </c>
      <c r="T5086" s="24">
        <f>IF(S5086="E",SUM($R$5:R5086),0)</f>
        <v>0</v>
      </c>
      <c r="U5086" s="143">
        <f t="shared" si="1077"/>
        <v>0</v>
      </c>
    </row>
    <row r="5087" spans="1:41" x14ac:dyDescent="0.25">
      <c r="A5087" s="6">
        <v>51.87</v>
      </c>
      <c r="B5087" s="32" t="s">
        <v>316</v>
      </c>
      <c r="K5087" s="3">
        <f t="shared" si="1078"/>
        <v>3752</v>
      </c>
      <c r="L5087" s="97" t="str">
        <f>IF(TRIM('Ek.3-A'!F5087)&lt;&gt;"","var","yok")</f>
        <v>yok</v>
      </c>
      <c r="M5087" s="5" t="str">
        <f>IF('Ek.3-A'!F5087="", "", IF(VLOOKUP('Ek.3-A'!F5087, Veriler!D:E, 2, 0)=0, "", VLOOKUP('Ek.3-A'!F5087, Veriler!D:E, 2, 0)))</f>
        <v/>
      </c>
      <c r="N5087" s="5" t="str">
        <f>IF('Ek.3-A'!P5087="", "", 'Ek.3-A'!P5087)</f>
        <v/>
      </c>
      <c r="O5087" s="142">
        <f>'Ek.3-A'!S5087</f>
        <v>0</v>
      </c>
      <c r="P5087" s="143" t="str">
        <f>'Ek.3-A'!L5087</f>
        <v/>
      </c>
      <c r="Q5087" s="24" t="str">
        <f>'Ek.3-A'!M5087</f>
        <v/>
      </c>
      <c r="R5087" s="24">
        <f t="shared" si="1075"/>
        <v>0</v>
      </c>
      <c r="S5087" s="141" t="str">
        <f t="shared" si="1076"/>
        <v>H</v>
      </c>
      <c r="T5087" s="24">
        <f>IF(S5087="E",SUM($R$5:R5087),0)</f>
        <v>0</v>
      </c>
      <c r="U5087" s="143">
        <f t="shared" si="1077"/>
        <v>0</v>
      </c>
    </row>
    <row r="5088" spans="1:41" x14ac:dyDescent="0.25">
      <c r="A5088" s="6">
        <v>51.88</v>
      </c>
      <c r="B5088" s="32" t="s">
        <v>316</v>
      </c>
      <c r="T5088" s="24"/>
      <c r="U5088" s="25"/>
      <c r="AO5088" s="140">
        <f>'Ek.3-A'!L5088</f>
        <v>0</v>
      </c>
    </row>
    <row r="5089" spans="1:41" x14ac:dyDescent="0.25">
      <c r="A5089" s="6">
        <v>51.89</v>
      </c>
      <c r="B5089" s="32" t="s">
        <v>316</v>
      </c>
      <c r="T5089" s="24"/>
      <c r="U5089" s="25"/>
      <c r="AO5089" s="140"/>
    </row>
    <row r="5090" spans="1:41" x14ac:dyDescent="0.25">
      <c r="A5090" s="6">
        <v>51.9</v>
      </c>
      <c r="B5090" s="32" t="s">
        <v>316</v>
      </c>
      <c r="T5090" s="24"/>
      <c r="U5090" s="25"/>
      <c r="AO5090" s="140"/>
    </row>
    <row r="5091" spans="1:41" x14ac:dyDescent="0.25">
      <c r="A5091" s="6">
        <v>51.91</v>
      </c>
      <c r="B5091" s="32" t="s">
        <v>316</v>
      </c>
      <c r="T5091" s="24"/>
      <c r="U5091" s="25"/>
      <c r="AO5091" s="140"/>
    </row>
    <row r="5092" spans="1:41" x14ac:dyDescent="0.25">
      <c r="A5092" s="6">
        <v>51.92</v>
      </c>
      <c r="B5092" s="32" t="s">
        <v>316</v>
      </c>
      <c r="T5092" s="24"/>
      <c r="U5092" s="25"/>
    </row>
    <row r="5093" spans="1:41" x14ac:dyDescent="0.25">
      <c r="A5093" s="6">
        <v>51.93</v>
      </c>
      <c r="B5093" s="32" t="s">
        <v>316</v>
      </c>
      <c r="T5093" s="24"/>
      <c r="U5093" s="25"/>
    </row>
    <row r="5094" spans="1:41" x14ac:dyDescent="0.25">
      <c r="A5094" s="6">
        <v>51.94</v>
      </c>
      <c r="B5094" s="32" t="s">
        <v>316</v>
      </c>
      <c r="T5094" s="24"/>
      <c r="U5094" s="25"/>
    </row>
    <row r="5095" spans="1:41" x14ac:dyDescent="0.25">
      <c r="A5095" s="6">
        <v>51.95</v>
      </c>
      <c r="B5095" s="32" t="s">
        <v>316</v>
      </c>
      <c r="T5095" s="24"/>
      <c r="U5095" s="25"/>
    </row>
    <row r="5096" spans="1:41" x14ac:dyDescent="0.25">
      <c r="A5096" s="6">
        <v>51.96</v>
      </c>
      <c r="B5096" s="32" t="s">
        <v>316</v>
      </c>
      <c r="T5096" s="24"/>
      <c r="U5096" s="25"/>
    </row>
    <row r="5097" spans="1:41" x14ac:dyDescent="0.25">
      <c r="A5097" s="6">
        <v>51.97</v>
      </c>
      <c r="B5097" s="32" t="s">
        <v>316</v>
      </c>
      <c r="K5097" s="3">
        <f>K5087+1</f>
        <v>3753</v>
      </c>
      <c r="L5097" s="97" t="str">
        <f>IF(TRIM('Ek.3-A'!F5097)&lt;&gt;"","var","yok")</f>
        <v>yok</v>
      </c>
      <c r="M5097" s="5" t="str">
        <f>IF('Ek.3-A'!F5097="", "", IF(VLOOKUP('Ek.3-A'!F5097, Veriler!D:E, 2, 0)=0, "", VLOOKUP('Ek.3-A'!F5097, Veriler!D:E, 2, 0)))</f>
        <v/>
      </c>
      <c r="N5097" s="5" t="str">
        <f>IF('Ek.3-A'!P5097="", "", 'Ek.3-A'!P5097)</f>
        <v/>
      </c>
      <c r="O5097" s="142">
        <f>'Ek.3-A'!S5097</f>
        <v>0</v>
      </c>
      <c r="P5097" s="143" t="str">
        <f>'Ek.3-A'!L5097</f>
        <v/>
      </c>
      <c r="Q5097" s="24" t="str">
        <f>'Ek.3-A'!M5097</f>
        <v/>
      </c>
      <c r="R5097" s="24">
        <f t="shared" ref="R5097:R5110" si="1079">IF(L5097="var",0,IF(Q5097&lt;=0.005,Q5097,0))</f>
        <v>0</v>
      </c>
      <c r="S5097" s="141" t="str">
        <f t="shared" ref="S5097:S5110" si="1080">IF(Q5097&lt;=0.005,"E","H")</f>
        <v>H</v>
      </c>
      <c r="T5097" s="24">
        <f>IF(S5097="E",SUM($R$5:R5097),0)</f>
        <v>0</v>
      </c>
      <c r="U5097" s="143">
        <f t="shared" ref="U5097:U5110" si="1081">IF(T5097&lt;=0.1, O5097, IF(R5097&gt;$G$2, R5097*O5097, $G$2*O5097))</f>
        <v>0</v>
      </c>
    </row>
    <row r="5098" spans="1:41" x14ac:dyDescent="0.25">
      <c r="A5098" s="6">
        <v>51.98</v>
      </c>
      <c r="B5098" s="32" t="s">
        <v>316</v>
      </c>
      <c r="K5098" s="3">
        <f t="shared" ref="K5098:K5110" si="1082">K5097+1</f>
        <v>3754</v>
      </c>
      <c r="L5098" s="97" t="str">
        <f>IF(TRIM('Ek.3-A'!F5098)&lt;&gt;"","var","yok")</f>
        <v>yok</v>
      </c>
      <c r="M5098" s="5" t="str">
        <f>IF('Ek.3-A'!F5098="", "", IF(VLOOKUP('Ek.3-A'!F5098, Veriler!D:E, 2, 0)=0, "", VLOOKUP('Ek.3-A'!F5098, Veriler!D:E, 2, 0)))</f>
        <v/>
      </c>
      <c r="N5098" s="5" t="str">
        <f>IF('Ek.3-A'!P5098="", "", 'Ek.3-A'!P5098)</f>
        <v/>
      </c>
      <c r="O5098" s="142">
        <f>'Ek.3-A'!S5098</f>
        <v>0</v>
      </c>
      <c r="P5098" s="143" t="str">
        <f>'Ek.3-A'!L5098</f>
        <v/>
      </c>
      <c r="Q5098" s="24" t="str">
        <f>'Ek.3-A'!M5098</f>
        <v/>
      </c>
      <c r="R5098" s="24">
        <f t="shared" si="1079"/>
        <v>0</v>
      </c>
      <c r="S5098" s="141" t="str">
        <f t="shared" si="1080"/>
        <v>H</v>
      </c>
      <c r="T5098" s="24">
        <f>IF(S5098="E",SUM($R$5:R5098),0)</f>
        <v>0</v>
      </c>
      <c r="U5098" s="143">
        <f t="shared" si="1081"/>
        <v>0</v>
      </c>
    </row>
    <row r="5099" spans="1:41" x14ac:dyDescent="0.25">
      <c r="A5099" s="6">
        <v>51.99</v>
      </c>
      <c r="B5099" s="32" t="s">
        <v>316</v>
      </c>
      <c r="K5099" s="3">
        <f t="shared" si="1082"/>
        <v>3755</v>
      </c>
      <c r="L5099" s="97" t="str">
        <f>IF(TRIM('Ek.3-A'!F5099)&lt;&gt;"","var","yok")</f>
        <v>yok</v>
      </c>
      <c r="M5099" s="5" t="str">
        <f>IF('Ek.3-A'!F5099="", "", IF(VLOOKUP('Ek.3-A'!F5099, Veriler!D:E, 2, 0)=0, "", VLOOKUP('Ek.3-A'!F5099, Veriler!D:E, 2, 0)))</f>
        <v/>
      </c>
      <c r="N5099" s="5" t="str">
        <f>IF('Ek.3-A'!P5099="", "", 'Ek.3-A'!P5099)</f>
        <v/>
      </c>
      <c r="O5099" s="142">
        <f>'Ek.3-A'!S5099</f>
        <v>0</v>
      </c>
      <c r="P5099" s="143" t="str">
        <f>'Ek.3-A'!L5099</f>
        <v/>
      </c>
      <c r="Q5099" s="24" t="str">
        <f>'Ek.3-A'!M5099</f>
        <v/>
      </c>
      <c r="R5099" s="24">
        <f t="shared" si="1079"/>
        <v>0</v>
      </c>
      <c r="S5099" s="141" t="str">
        <f t="shared" si="1080"/>
        <v>H</v>
      </c>
      <c r="T5099" s="24">
        <f>IF(S5099="E",SUM($R$5:R5099),0)</f>
        <v>0</v>
      </c>
      <c r="U5099" s="143">
        <f t="shared" si="1081"/>
        <v>0</v>
      </c>
    </row>
    <row r="5100" spans="1:41" x14ac:dyDescent="0.25">
      <c r="A5100" s="6">
        <v>52</v>
      </c>
      <c r="B5100" s="32" t="s">
        <v>316</v>
      </c>
      <c r="K5100" s="3">
        <f t="shared" si="1082"/>
        <v>3756</v>
      </c>
      <c r="L5100" s="97" t="str">
        <f>IF(TRIM('Ek.3-A'!F5100)&lt;&gt;"","var","yok")</f>
        <v>yok</v>
      </c>
      <c r="M5100" s="5" t="str">
        <f>IF('Ek.3-A'!F5100="", "", IF(VLOOKUP('Ek.3-A'!F5100, Veriler!D:E, 2, 0)=0, "", VLOOKUP('Ek.3-A'!F5100, Veriler!D:E, 2, 0)))</f>
        <v/>
      </c>
      <c r="N5100" s="5" t="str">
        <f>IF('Ek.3-A'!P5100="", "", 'Ek.3-A'!P5100)</f>
        <v/>
      </c>
      <c r="O5100" s="142">
        <f>'Ek.3-A'!S5100</f>
        <v>0</v>
      </c>
      <c r="P5100" s="143" t="str">
        <f>'Ek.3-A'!L5100</f>
        <v/>
      </c>
      <c r="Q5100" s="24" t="str">
        <f>'Ek.3-A'!M5100</f>
        <v/>
      </c>
      <c r="R5100" s="24">
        <f t="shared" si="1079"/>
        <v>0</v>
      </c>
      <c r="S5100" s="141" t="str">
        <f t="shared" si="1080"/>
        <v>H</v>
      </c>
      <c r="T5100" s="24">
        <f>IF(S5100="E",SUM($R$5:R5100),0)</f>
        <v>0</v>
      </c>
      <c r="U5100" s="143">
        <f t="shared" si="1081"/>
        <v>0</v>
      </c>
    </row>
    <row r="5101" spans="1:41" x14ac:dyDescent="0.25">
      <c r="A5101" s="6">
        <v>52.01</v>
      </c>
      <c r="B5101" s="32" t="s">
        <v>316</v>
      </c>
      <c r="K5101" s="3">
        <f t="shared" si="1082"/>
        <v>3757</v>
      </c>
      <c r="L5101" s="97" t="str">
        <f>IF(TRIM('Ek.3-A'!F5101)&lt;&gt;"","var","yok")</f>
        <v>yok</v>
      </c>
      <c r="M5101" s="5" t="str">
        <f>IF('Ek.3-A'!F5101="", "", IF(VLOOKUP('Ek.3-A'!F5101, Veriler!D:E, 2, 0)=0, "", VLOOKUP('Ek.3-A'!F5101, Veriler!D:E, 2, 0)))</f>
        <v/>
      </c>
      <c r="N5101" s="5" t="str">
        <f>IF('Ek.3-A'!P5101="", "", 'Ek.3-A'!P5101)</f>
        <v/>
      </c>
      <c r="O5101" s="142">
        <f>'Ek.3-A'!S5101</f>
        <v>0</v>
      </c>
      <c r="P5101" s="143" t="str">
        <f>'Ek.3-A'!L5101</f>
        <v/>
      </c>
      <c r="Q5101" s="24" t="str">
        <f>'Ek.3-A'!M5101</f>
        <v/>
      </c>
      <c r="R5101" s="24">
        <f t="shared" si="1079"/>
        <v>0</v>
      </c>
      <c r="S5101" s="141" t="str">
        <f t="shared" si="1080"/>
        <v>H</v>
      </c>
      <c r="T5101" s="24">
        <f>IF(S5101="E",SUM($R$5:R5101),0)</f>
        <v>0</v>
      </c>
      <c r="U5101" s="143">
        <f t="shared" si="1081"/>
        <v>0</v>
      </c>
    </row>
    <row r="5102" spans="1:41" x14ac:dyDescent="0.25">
      <c r="A5102" s="6">
        <v>52.02</v>
      </c>
      <c r="B5102" s="32" t="s">
        <v>316</v>
      </c>
      <c r="K5102" s="3">
        <f t="shared" si="1082"/>
        <v>3758</v>
      </c>
      <c r="L5102" s="97" t="str">
        <f>IF(TRIM('Ek.3-A'!F5102)&lt;&gt;"","var","yok")</f>
        <v>yok</v>
      </c>
      <c r="M5102" s="5" t="str">
        <f>IF('Ek.3-A'!F5102="", "", IF(VLOOKUP('Ek.3-A'!F5102, Veriler!D:E, 2, 0)=0, "", VLOOKUP('Ek.3-A'!F5102, Veriler!D:E, 2, 0)))</f>
        <v/>
      </c>
      <c r="N5102" s="5" t="str">
        <f>IF('Ek.3-A'!P5102="", "", 'Ek.3-A'!P5102)</f>
        <v/>
      </c>
      <c r="O5102" s="142">
        <f>'Ek.3-A'!S5102</f>
        <v>0</v>
      </c>
      <c r="P5102" s="143" t="str">
        <f>'Ek.3-A'!L5102</f>
        <v/>
      </c>
      <c r="Q5102" s="24" t="str">
        <f>'Ek.3-A'!M5102</f>
        <v/>
      </c>
      <c r="R5102" s="24">
        <f t="shared" si="1079"/>
        <v>0</v>
      </c>
      <c r="S5102" s="141" t="str">
        <f t="shared" si="1080"/>
        <v>H</v>
      </c>
      <c r="T5102" s="24">
        <f>IF(S5102="E",SUM($R$5:R5102),0)</f>
        <v>0</v>
      </c>
      <c r="U5102" s="143">
        <f t="shared" si="1081"/>
        <v>0</v>
      </c>
    </row>
    <row r="5103" spans="1:41" x14ac:dyDescent="0.25">
      <c r="A5103" s="6">
        <v>52.03</v>
      </c>
      <c r="B5103" s="32" t="s">
        <v>316</v>
      </c>
      <c r="K5103" s="3">
        <f t="shared" si="1082"/>
        <v>3759</v>
      </c>
      <c r="L5103" s="97" t="str">
        <f>IF(TRIM('Ek.3-A'!F5103)&lt;&gt;"","var","yok")</f>
        <v>yok</v>
      </c>
      <c r="M5103" s="5" t="str">
        <f>IF('Ek.3-A'!F5103="", "", IF(VLOOKUP('Ek.3-A'!F5103, Veriler!D:E, 2, 0)=0, "", VLOOKUP('Ek.3-A'!F5103, Veriler!D:E, 2, 0)))</f>
        <v/>
      </c>
      <c r="N5103" s="5" t="str">
        <f>IF('Ek.3-A'!P5103="", "", 'Ek.3-A'!P5103)</f>
        <v/>
      </c>
      <c r="O5103" s="142">
        <f>'Ek.3-A'!S5103</f>
        <v>0</v>
      </c>
      <c r="P5103" s="143" t="str">
        <f>'Ek.3-A'!L5103</f>
        <v/>
      </c>
      <c r="Q5103" s="24" t="str">
        <f>'Ek.3-A'!M5103</f>
        <v/>
      </c>
      <c r="R5103" s="24">
        <f t="shared" si="1079"/>
        <v>0</v>
      </c>
      <c r="S5103" s="141" t="str">
        <f t="shared" si="1080"/>
        <v>H</v>
      </c>
      <c r="T5103" s="24">
        <f>IF(S5103="E",SUM($R$5:R5103),0)</f>
        <v>0</v>
      </c>
      <c r="U5103" s="143">
        <f t="shared" si="1081"/>
        <v>0</v>
      </c>
    </row>
    <row r="5104" spans="1:41" x14ac:dyDescent="0.25">
      <c r="A5104" s="6">
        <v>52.04</v>
      </c>
      <c r="B5104" s="32" t="s">
        <v>316</v>
      </c>
      <c r="K5104" s="3">
        <f t="shared" si="1082"/>
        <v>3760</v>
      </c>
      <c r="L5104" s="97" t="str">
        <f>IF(TRIM('Ek.3-A'!F5104)&lt;&gt;"","var","yok")</f>
        <v>yok</v>
      </c>
      <c r="M5104" s="5" t="str">
        <f>IF('Ek.3-A'!F5104="", "", IF(VLOOKUP('Ek.3-A'!F5104, Veriler!D:E, 2, 0)=0, "", VLOOKUP('Ek.3-A'!F5104, Veriler!D:E, 2, 0)))</f>
        <v/>
      </c>
      <c r="N5104" s="5" t="str">
        <f>IF('Ek.3-A'!P5104="", "", 'Ek.3-A'!P5104)</f>
        <v/>
      </c>
      <c r="O5104" s="142">
        <f>'Ek.3-A'!S5104</f>
        <v>0</v>
      </c>
      <c r="P5104" s="143" t="str">
        <f>'Ek.3-A'!L5104</f>
        <v/>
      </c>
      <c r="Q5104" s="24" t="str">
        <f>'Ek.3-A'!M5104</f>
        <v/>
      </c>
      <c r="R5104" s="24">
        <f t="shared" si="1079"/>
        <v>0</v>
      </c>
      <c r="S5104" s="141" t="str">
        <f t="shared" si="1080"/>
        <v>H</v>
      </c>
      <c r="T5104" s="24">
        <f>IF(S5104="E",SUM($R$5:R5104),0)</f>
        <v>0</v>
      </c>
      <c r="U5104" s="143">
        <f t="shared" si="1081"/>
        <v>0</v>
      </c>
    </row>
    <row r="5105" spans="1:21" x14ac:dyDescent="0.25">
      <c r="A5105" s="6">
        <v>52.05</v>
      </c>
      <c r="B5105" s="32" t="s">
        <v>316</v>
      </c>
      <c r="K5105" s="3">
        <f t="shared" si="1082"/>
        <v>3761</v>
      </c>
      <c r="L5105" s="97" t="str">
        <f>IF(TRIM('Ek.3-A'!F5105)&lt;&gt;"","var","yok")</f>
        <v>yok</v>
      </c>
      <c r="M5105" s="5" t="str">
        <f>IF('Ek.3-A'!F5105="", "", IF(VLOOKUP('Ek.3-A'!F5105, Veriler!D:E, 2, 0)=0, "", VLOOKUP('Ek.3-A'!F5105, Veriler!D:E, 2, 0)))</f>
        <v/>
      </c>
      <c r="N5105" s="5" t="str">
        <f>IF('Ek.3-A'!P5105="", "", 'Ek.3-A'!P5105)</f>
        <v/>
      </c>
      <c r="O5105" s="142">
        <f>'Ek.3-A'!S5105</f>
        <v>0</v>
      </c>
      <c r="P5105" s="143" t="str">
        <f>'Ek.3-A'!L5105</f>
        <v/>
      </c>
      <c r="Q5105" s="24" t="str">
        <f>'Ek.3-A'!M5105</f>
        <v/>
      </c>
      <c r="R5105" s="24">
        <f t="shared" si="1079"/>
        <v>0</v>
      </c>
      <c r="S5105" s="141" t="str">
        <f t="shared" si="1080"/>
        <v>H</v>
      </c>
      <c r="T5105" s="24">
        <f>IF(S5105="E",SUM($R$5:R5105),0)</f>
        <v>0</v>
      </c>
      <c r="U5105" s="143">
        <f t="shared" si="1081"/>
        <v>0</v>
      </c>
    </row>
    <row r="5106" spans="1:21" x14ac:dyDescent="0.25">
      <c r="A5106" s="6">
        <v>52.06</v>
      </c>
      <c r="B5106" s="32" t="s">
        <v>316</v>
      </c>
      <c r="K5106" s="3">
        <f t="shared" si="1082"/>
        <v>3762</v>
      </c>
      <c r="L5106" s="97" t="str">
        <f>IF(TRIM('Ek.3-A'!F5106)&lt;&gt;"","var","yok")</f>
        <v>yok</v>
      </c>
      <c r="M5106" s="5" t="str">
        <f>IF('Ek.3-A'!F5106="", "", IF(VLOOKUP('Ek.3-A'!F5106, Veriler!D:E, 2, 0)=0, "", VLOOKUP('Ek.3-A'!F5106, Veriler!D:E, 2, 0)))</f>
        <v/>
      </c>
      <c r="N5106" s="5" t="str">
        <f>IF('Ek.3-A'!P5106="", "", 'Ek.3-A'!P5106)</f>
        <v/>
      </c>
      <c r="O5106" s="142">
        <f>'Ek.3-A'!S5106</f>
        <v>0</v>
      </c>
      <c r="P5106" s="143" t="str">
        <f>'Ek.3-A'!L5106</f>
        <v/>
      </c>
      <c r="Q5106" s="24" t="str">
        <f>'Ek.3-A'!M5106</f>
        <v/>
      </c>
      <c r="R5106" s="24">
        <f t="shared" si="1079"/>
        <v>0</v>
      </c>
      <c r="S5106" s="141" t="str">
        <f t="shared" si="1080"/>
        <v>H</v>
      </c>
      <c r="T5106" s="24">
        <f>IF(S5106="E",SUM($R$5:R5106),0)</f>
        <v>0</v>
      </c>
      <c r="U5106" s="143">
        <f t="shared" si="1081"/>
        <v>0</v>
      </c>
    </row>
    <row r="5107" spans="1:21" x14ac:dyDescent="0.25">
      <c r="A5107" s="6">
        <v>52.07</v>
      </c>
      <c r="B5107" s="32" t="s">
        <v>316</v>
      </c>
      <c r="K5107" s="3">
        <f t="shared" si="1082"/>
        <v>3763</v>
      </c>
      <c r="L5107" s="97" t="str">
        <f>IF(TRIM('Ek.3-A'!F5107)&lt;&gt;"","var","yok")</f>
        <v>yok</v>
      </c>
      <c r="M5107" s="5" t="str">
        <f>IF('Ek.3-A'!F5107="", "", IF(VLOOKUP('Ek.3-A'!F5107, Veriler!D:E, 2, 0)=0, "", VLOOKUP('Ek.3-A'!F5107, Veriler!D:E, 2, 0)))</f>
        <v/>
      </c>
      <c r="N5107" s="5" t="str">
        <f>IF('Ek.3-A'!P5107="", "", 'Ek.3-A'!P5107)</f>
        <v/>
      </c>
      <c r="O5107" s="142">
        <f>'Ek.3-A'!S5107</f>
        <v>0</v>
      </c>
      <c r="P5107" s="143" t="str">
        <f>'Ek.3-A'!L5107</f>
        <v/>
      </c>
      <c r="Q5107" s="24" t="str">
        <f>'Ek.3-A'!M5107</f>
        <v/>
      </c>
      <c r="R5107" s="24">
        <f t="shared" si="1079"/>
        <v>0</v>
      </c>
      <c r="S5107" s="141" t="str">
        <f t="shared" si="1080"/>
        <v>H</v>
      </c>
      <c r="T5107" s="24">
        <f>IF(S5107="E",SUM($R$5:R5107),0)</f>
        <v>0</v>
      </c>
      <c r="U5107" s="143">
        <f t="shared" si="1081"/>
        <v>0</v>
      </c>
    </row>
    <row r="5108" spans="1:21" x14ac:dyDescent="0.25">
      <c r="A5108" s="6">
        <v>52.08</v>
      </c>
      <c r="B5108" s="32" t="s">
        <v>316</v>
      </c>
      <c r="K5108" s="3">
        <f t="shared" si="1082"/>
        <v>3764</v>
      </c>
      <c r="L5108" s="97" t="str">
        <f>IF(TRIM('Ek.3-A'!F5108)&lt;&gt;"","var","yok")</f>
        <v>yok</v>
      </c>
      <c r="M5108" s="5" t="str">
        <f>IF('Ek.3-A'!F5108="", "", IF(VLOOKUP('Ek.3-A'!F5108, Veriler!D:E, 2, 0)=0, "", VLOOKUP('Ek.3-A'!F5108, Veriler!D:E, 2, 0)))</f>
        <v/>
      </c>
      <c r="N5108" s="5" t="str">
        <f>IF('Ek.3-A'!P5108="", "", 'Ek.3-A'!P5108)</f>
        <v/>
      </c>
      <c r="O5108" s="142">
        <f>'Ek.3-A'!S5108</f>
        <v>0</v>
      </c>
      <c r="P5108" s="143" t="str">
        <f>'Ek.3-A'!L5108</f>
        <v/>
      </c>
      <c r="Q5108" s="24" t="str">
        <f>'Ek.3-A'!M5108</f>
        <v/>
      </c>
      <c r="R5108" s="24">
        <f t="shared" si="1079"/>
        <v>0</v>
      </c>
      <c r="S5108" s="141" t="str">
        <f t="shared" si="1080"/>
        <v>H</v>
      </c>
      <c r="T5108" s="24">
        <f>IF(S5108="E",SUM($R$5:R5108),0)</f>
        <v>0</v>
      </c>
      <c r="U5108" s="143">
        <f t="shared" si="1081"/>
        <v>0</v>
      </c>
    </row>
    <row r="5109" spans="1:21" x14ac:dyDescent="0.25">
      <c r="A5109" s="6">
        <v>52.09</v>
      </c>
      <c r="B5109" s="32" t="s">
        <v>316</v>
      </c>
      <c r="K5109" s="3">
        <f t="shared" si="1082"/>
        <v>3765</v>
      </c>
      <c r="L5109" s="97" t="str">
        <f>IF(TRIM('Ek.3-A'!F5109)&lt;&gt;"","var","yok")</f>
        <v>yok</v>
      </c>
      <c r="M5109" s="5" t="str">
        <f>IF('Ek.3-A'!F5109="", "", IF(VLOOKUP('Ek.3-A'!F5109, Veriler!D:E, 2, 0)=0, "", VLOOKUP('Ek.3-A'!F5109, Veriler!D:E, 2, 0)))</f>
        <v/>
      </c>
      <c r="N5109" s="5" t="str">
        <f>IF('Ek.3-A'!P5109="", "", 'Ek.3-A'!P5109)</f>
        <v/>
      </c>
      <c r="O5109" s="142">
        <f>'Ek.3-A'!S5109</f>
        <v>0</v>
      </c>
      <c r="P5109" s="143" t="str">
        <f>'Ek.3-A'!L5109</f>
        <v/>
      </c>
      <c r="Q5109" s="24" t="str">
        <f>'Ek.3-A'!M5109</f>
        <v/>
      </c>
      <c r="R5109" s="24">
        <f t="shared" si="1079"/>
        <v>0</v>
      </c>
      <c r="S5109" s="141" t="str">
        <f t="shared" si="1080"/>
        <v>H</v>
      </c>
      <c r="T5109" s="24">
        <f>IF(S5109="E",SUM($R$5:R5109),0)</f>
        <v>0</v>
      </c>
      <c r="U5109" s="143">
        <f t="shared" si="1081"/>
        <v>0</v>
      </c>
    </row>
    <row r="5110" spans="1:21" x14ac:dyDescent="0.25">
      <c r="A5110" s="6">
        <v>52.1</v>
      </c>
      <c r="B5110" s="32" t="s">
        <v>316</v>
      </c>
      <c r="K5110" s="3">
        <f t="shared" si="1082"/>
        <v>3766</v>
      </c>
      <c r="L5110" s="97" t="str">
        <f>IF(TRIM('Ek.3-A'!F5110)&lt;&gt;"","var","yok")</f>
        <v>yok</v>
      </c>
      <c r="M5110" s="5" t="str">
        <f>IF('Ek.3-A'!F5110="", "", IF(VLOOKUP('Ek.3-A'!F5110, Veriler!D:E, 2, 0)=0, "", VLOOKUP('Ek.3-A'!F5110, Veriler!D:E, 2, 0)))</f>
        <v/>
      </c>
      <c r="N5110" s="5" t="str">
        <f>IF('Ek.3-A'!P5110="", "", 'Ek.3-A'!P5110)</f>
        <v/>
      </c>
      <c r="O5110" s="142">
        <f>'Ek.3-A'!S5110</f>
        <v>0</v>
      </c>
      <c r="P5110" s="143" t="str">
        <f>'Ek.3-A'!L5110</f>
        <v/>
      </c>
      <c r="Q5110" s="24" t="str">
        <f>'Ek.3-A'!M5110</f>
        <v/>
      </c>
      <c r="R5110" s="24">
        <f t="shared" si="1079"/>
        <v>0</v>
      </c>
      <c r="S5110" s="141" t="str">
        <f t="shared" si="1080"/>
        <v>H</v>
      </c>
      <c r="T5110" s="24">
        <f>IF(S5110="E",SUM($R$5:R5110),0)</f>
        <v>0</v>
      </c>
      <c r="U5110" s="143">
        <f t="shared" si="1081"/>
        <v>0</v>
      </c>
    </row>
    <row r="5111" spans="1:21" x14ac:dyDescent="0.25">
      <c r="A5111" s="6">
        <v>52.11</v>
      </c>
      <c r="B5111" s="32" t="s">
        <v>316</v>
      </c>
      <c r="L5111" s="97"/>
      <c r="M5111" s="5"/>
      <c r="N5111" s="5"/>
      <c r="O5111" s="5"/>
      <c r="Q5111" s="23"/>
      <c r="T5111" s="24"/>
      <c r="U5111" s="25"/>
    </row>
    <row r="5112" spans="1:21" x14ac:dyDescent="0.25">
      <c r="A5112" s="6">
        <v>52.12</v>
      </c>
      <c r="B5112" s="32" t="s">
        <v>316</v>
      </c>
      <c r="K5112" s="3">
        <f>K5110+1</f>
        <v>3767</v>
      </c>
      <c r="L5112" s="97" t="str">
        <f>IF(TRIM('Ek.3-A'!F5112)&lt;&gt;"","var","yok")</f>
        <v>yok</v>
      </c>
      <c r="M5112" s="5" t="str">
        <f>IF('Ek.3-A'!F5112="", "", IF(VLOOKUP('Ek.3-A'!F5112, Veriler!D:E, 2, 0)=0, "", VLOOKUP('Ek.3-A'!F5112, Veriler!D:E, 2, 0)))</f>
        <v/>
      </c>
      <c r="N5112" s="5" t="str">
        <f>IF('Ek.3-A'!P5112="", "", 'Ek.3-A'!P5112)</f>
        <v/>
      </c>
      <c r="O5112" s="142">
        <f>'Ek.3-A'!S5112</f>
        <v>0</v>
      </c>
      <c r="P5112" s="143" t="str">
        <f>'Ek.3-A'!L5112</f>
        <v/>
      </c>
      <c r="Q5112" s="24" t="str">
        <f>'Ek.3-A'!M5112</f>
        <v/>
      </c>
      <c r="R5112" s="24">
        <f t="shared" ref="R5112:R5125" si="1083">IF(L5112="var",0,IF(Q5112&lt;=0.005,Q5112,0))</f>
        <v>0</v>
      </c>
      <c r="S5112" s="141" t="str">
        <f t="shared" ref="S5112:S5125" si="1084">IF(Q5112&lt;=0.005,"E","H")</f>
        <v>H</v>
      </c>
      <c r="T5112" s="24">
        <f>IF(S5112="E",SUM($R$5:R5112),0)</f>
        <v>0</v>
      </c>
      <c r="U5112" s="143">
        <f t="shared" ref="U5112:U5125" si="1085">IF(T5112&lt;=0.1, O5112, IF(R5112&gt;$G$2, R5112*O5112, $G$2*O5112))</f>
        <v>0</v>
      </c>
    </row>
    <row r="5113" spans="1:21" x14ac:dyDescent="0.25">
      <c r="A5113" s="6">
        <v>52.13</v>
      </c>
      <c r="B5113" s="32" t="s">
        <v>316</v>
      </c>
      <c r="K5113" s="3">
        <f t="shared" ref="K5113:K5125" si="1086">K5112+1</f>
        <v>3768</v>
      </c>
      <c r="L5113" s="97" t="str">
        <f>IF(TRIM('Ek.3-A'!F5113)&lt;&gt;"","var","yok")</f>
        <v>yok</v>
      </c>
      <c r="M5113" s="5" t="str">
        <f>IF('Ek.3-A'!F5113="", "", IF(VLOOKUP('Ek.3-A'!F5113, Veriler!D:E, 2, 0)=0, "", VLOOKUP('Ek.3-A'!F5113, Veriler!D:E, 2, 0)))</f>
        <v/>
      </c>
      <c r="N5113" s="5" t="str">
        <f>IF('Ek.3-A'!P5113="", "", 'Ek.3-A'!P5113)</f>
        <v/>
      </c>
      <c r="O5113" s="142">
        <f>'Ek.3-A'!S5113</f>
        <v>0</v>
      </c>
      <c r="P5113" s="143" t="str">
        <f>'Ek.3-A'!L5113</f>
        <v/>
      </c>
      <c r="Q5113" s="24" t="str">
        <f>'Ek.3-A'!M5113</f>
        <v/>
      </c>
      <c r="R5113" s="24">
        <f t="shared" si="1083"/>
        <v>0</v>
      </c>
      <c r="S5113" s="141" t="str">
        <f t="shared" si="1084"/>
        <v>H</v>
      </c>
      <c r="T5113" s="24">
        <f>IF(S5113="E",SUM($R$5:R5113),0)</f>
        <v>0</v>
      </c>
      <c r="U5113" s="143">
        <f t="shared" si="1085"/>
        <v>0</v>
      </c>
    </row>
    <row r="5114" spans="1:21" x14ac:dyDescent="0.25">
      <c r="A5114" s="6">
        <v>52.14</v>
      </c>
      <c r="B5114" s="32" t="s">
        <v>316</v>
      </c>
      <c r="K5114" s="3">
        <f t="shared" si="1086"/>
        <v>3769</v>
      </c>
      <c r="L5114" s="97" t="str">
        <f>IF(TRIM('Ek.3-A'!F5114)&lt;&gt;"","var","yok")</f>
        <v>yok</v>
      </c>
      <c r="M5114" s="5" t="str">
        <f>IF('Ek.3-A'!F5114="", "", IF(VLOOKUP('Ek.3-A'!F5114, Veriler!D:E, 2, 0)=0, "", VLOOKUP('Ek.3-A'!F5114, Veriler!D:E, 2, 0)))</f>
        <v/>
      </c>
      <c r="N5114" s="5" t="str">
        <f>IF('Ek.3-A'!P5114="", "", 'Ek.3-A'!P5114)</f>
        <v/>
      </c>
      <c r="O5114" s="142">
        <f>'Ek.3-A'!S5114</f>
        <v>0</v>
      </c>
      <c r="P5114" s="143" t="str">
        <f>'Ek.3-A'!L5114</f>
        <v/>
      </c>
      <c r="Q5114" s="24" t="str">
        <f>'Ek.3-A'!M5114</f>
        <v/>
      </c>
      <c r="R5114" s="24">
        <f t="shared" si="1083"/>
        <v>0</v>
      </c>
      <c r="S5114" s="141" t="str">
        <f t="shared" si="1084"/>
        <v>H</v>
      </c>
      <c r="T5114" s="24">
        <f>IF(S5114="E",SUM($R$5:R5114),0)</f>
        <v>0</v>
      </c>
      <c r="U5114" s="143">
        <f t="shared" si="1085"/>
        <v>0</v>
      </c>
    </row>
    <row r="5115" spans="1:21" x14ac:dyDescent="0.25">
      <c r="A5115" s="6">
        <v>52.15</v>
      </c>
      <c r="B5115" s="32" t="s">
        <v>316</v>
      </c>
      <c r="K5115" s="3">
        <f t="shared" si="1086"/>
        <v>3770</v>
      </c>
      <c r="L5115" s="97" t="str">
        <f>IF(TRIM('Ek.3-A'!F5115)&lt;&gt;"","var","yok")</f>
        <v>yok</v>
      </c>
      <c r="M5115" s="5" t="str">
        <f>IF('Ek.3-A'!F5115="", "", IF(VLOOKUP('Ek.3-A'!F5115, Veriler!D:E, 2, 0)=0, "", VLOOKUP('Ek.3-A'!F5115, Veriler!D:E, 2, 0)))</f>
        <v/>
      </c>
      <c r="N5115" s="5" t="str">
        <f>IF('Ek.3-A'!P5115="", "", 'Ek.3-A'!P5115)</f>
        <v/>
      </c>
      <c r="O5115" s="142">
        <f>'Ek.3-A'!S5115</f>
        <v>0</v>
      </c>
      <c r="P5115" s="143" t="str">
        <f>'Ek.3-A'!L5115</f>
        <v/>
      </c>
      <c r="Q5115" s="24" t="str">
        <f>'Ek.3-A'!M5115</f>
        <v/>
      </c>
      <c r="R5115" s="24">
        <f t="shared" si="1083"/>
        <v>0</v>
      </c>
      <c r="S5115" s="141" t="str">
        <f t="shared" si="1084"/>
        <v>H</v>
      </c>
      <c r="T5115" s="24">
        <f>IF(S5115="E",SUM($R$5:R5115),0)</f>
        <v>0</v>
      </c>
      <c r="U5115" s="143">
        <f t="shared" si="1085"/>
        <v>0</v>
      </c>
    </row>
    <row r="5116" spans="1:21" x14ac:dyDescent="0.25">
      <c r="A5116" s="6">
        <v>52.16</v>
      </c>
      <c r="B5116" s="32" t="s">
        <v>316</v>
      </c>
      <c r="K5116" s="3">
        <f t="shared" si="1086"/>
        <v>3771</v>
      </c>
      <c r="L5116" s="97" t="str">
        <f>IF(TRIM('Ek.3-A'!F5116)&lt;&gt;"","var","yok")</f>
        <v>yok</v>
      </c>
      <c r="M5116" s="5" t="str">
        <f>IF('Ek.3-A'!F5116="", "", IF(VLOOKUP('Ek.3-A'!F5116, Veriler!D:E, 2, 0)=0, "", VLOOKUP('Ek.3-A'!F5116, Veriler!D:E, 2, 0)))</f>
        <v/>
      </c>
      <c r="N5116" s="5" t="str">
        <f>IF('Ek.3-A'!P5116="", "", 'Ek.3-A'!P5116)</f>
        <v/>
      </c>
      <c r="O5116" s="142">
        <f>'Ek.3-A'!S5116</f>
        <v>0</v>
      </c>
      <c r="P5116" s="143" t="str">
        <f>'Ek.3-A'!L5116</f>
        <v/>
      </c>
      <c r="Q5116" s="24" t="str">
        <f>'Ek.3-A'!M5116</f>
        <v/>
      </c>
      <c r="R5116" s="24">
        <f t="shared" si="1083"/>
        <v>0</v>
      </c>
      <c r="S5116" s="141" t="str">
        <f t="shared" si="1084"/>
        <v>H</v>
      </c>
      <c r="T5116" s="24">
        <f>IF(S5116="E",SUM($R$5:R5116),0)</f>
        <v>0</v>
      </c>
      <c r="U5116" s="143">
        <f t="shared" si="1085"/>
        <v>0</v>
      </c>
    </row>
    <row r="5117" spans="1:21" x14ac:dyDescent="0.25">
      <c r="A5117" s="6">
        <v>52.17</v>
      </c>
      <c r="B5117" s="32" t="s">
        <v>316</v>
      </c>
      <c r="K5117" s="3">
        <f t="shared" si="1086"/>
        <v>3772</v>
      </c>
      <c r="L5117" s="97" t="str">
        <f>IF(TRIM('Ek.3-A'!F5117)&lt;&gt;"","var","yok")</f>
        <v>yok</v>
      </c>
      <c r="M5117" s="5" t="str">
        <f>IF('Ek.3-A'!F5117="", "", IF(VLOOKUP('Ek.3-A'!F5117, Veriler!D:E, 2, 0)=0, "", VLOOKUP('Ek.3-A'!F5117, Veriler!D:E, 2, 0)))</f>
        <v/>
      </c>
      <c r="N5117" s="5" t="str">
        <f>IF('Ek.3-A'!P5117="", "", 'Ek.3-A'!P5117)</f>
        <v/>
      </c>
      <c r="O5117" s="142">
        <f>'Ek.3-A'!S5117</f>
        <v>0</v>
      </c>
      <c r="P5117" s="143" t="str">
        <f>'Ek.3-A'!L5117</f>
        <v/>
      </c>
      <c r="Q5117" s="24" t="str">
        <f>'Ek.3-A'!M5117</f>
        <v/>
      </c>
      <c r="R5117" s="24">
        <f t="shared" si="1083"/>
        <v>0</v>
      </c>
      <c r="S5117" s="141" t="str">
        <f t="shared" si="1084"/>
        <v>H</v>
      </c>
      <c r="T5117" s="24">
        <f>IF(S5117="E",SUM($R$5:R5117),0)</f>
        <v>0</v>
      </c>
      <c r="U5117" s="143">
        <f t="shared" si="1085"/>
        <v>0</v>
      </c>
    </row>
    <row r="5118" spans="1:21" x14ac:dyDescent="0.25">
      <c r="A5118" s="6">
        <v>52.18</v>
      </c>
      <c r="B5118" s="32" t="s">
        <v>316</v>
      </c>
      <c r="K5118" s="3">
        <f t="shared" si="1086"/>
        <v>3773</v>
      </c>
      <c r="L5118" s="97" t="str">
        <f>IF(TRIM('Ek.3-A'!F5118)&lt;&gt;"","var","yok")</f>
        <v>yok</v>
      </c>
      <c r="M5118" s="5" t="str">
        <f>IF('Ek.3-A'!F5118="", "", IF(VLOOKUP('Ek.3-A'!F5118, Veriler!D:E, 2, 0)=0, "", VLOOKUP('Ek.3-A'!F5118, Veriler!D:E, 2, 0)))</f>
        <v/>
      </c>
      <c r="N5118" s="5" t="str">
        <f>IF('Ek.3-A'!P5118="", "", 'Ek.3-A'!P5118)</f>
        <v/>
      </c>
      <c r="O5118" s="142">
        <f>'Ek.3-A'!S5118</f>
        <v>0</v>
      </c>
      <c r="P5118" s="143" t="str">
        <f>'Ek.3-A'!L5118</f>
        <v/>
      </c>
      <c r="Q5118" s="24" t="str">
        <f>'Ek.3-A'!M5118</f>
        <v/>
      </c>
      <c r="R5118" s="24">
        <f t="shared" si="1083"/>
        <v>0</v>
      </c>
      <c r="S5118" s="141" t="str">
        <f t="shared" si="1084"/>
        <v>H</v>
      </c>
      <c r="T5118" s="24">
        <f>IF(S5118="E",SUM($R$5:R5118),0)</f>
        <v>0</v>
      </c>
      <c r="U5118" s="143">
        <f t="shared" si="1085"/>
        <v>0</v>
      </c>
    </row>
    <row r="5119" spans="1:21" x14ac:dyDescent="0.25">
      <c r="A5119" s="6">
        <v>52.19</v>
      </c>
      <c r="B5119" s="32" t="s">
        <v>316</v>
      </c>
      <c r="K5119" s="3">
        <f t="shared" si="1086"/>
        <v>3774</v>
      </c>
      <c r="L5119" s="97" t="str">
        <f>IF(TRIM('Ek.3-A'!F5119)&lt;&gt;"","var","yok")</f>
        <v>yok</v>
      </c>
      <c r="M5119" s="5" t="str">
        <f>IF('Ek.3-A'!F5119="", "", IF(VLOOKUP('Ek.3-A'!F5119, Veriler!D:E, 2, 0)=0, "", VLOOKUP('Ek.3-A'!F5119, Veriler!D:E, 2, 0)))</f>
        <v/>
      </c>
      <c r="N5119" s="5" t="str">
        <f>IF('Ek.3-A'!P5119="", "", 'Ek.3-A'!P5119)</f>
        <v/>
      </c>
      <c r="O5119" s="142">
        <f>'Ek.3-A'!S5119</f>
        <v>0</v>
      </c>
      <c r="P5119" s="143" t="str">
        <f>'Ek.3-A'!L5119</f>
        <v/>
      </c>
      <c r="Q5119" s="24" t="str">
        <f>'Ek.3-A'!M5119</f>
        <v/>
      </c>
      <c r="R5119" s="24">
        <f t="shared" si="1083"/>
        <v>0</v>
      </c>
      <c r="S5119" s="141" t="str">
        <f t="shared" si="1084"/>
        <v>H</v>
      </c>
      <c r="T5119" s="24">
        <f>IF(S5119="E",SUM($R$5:R5119),0)</f>
        <v>0</v>
      </c>
      <c r="U5119" s="143">
        <f t="shared" si="1085"/>
        <v>0</v>
      </c>
    </row>
    <row r="5120" spans="1:21" x14ac:dyDescent="0.25">
      <c r="A5120" s="6">
        <v>52.2</v>
      </c>
      <c r="B5120" s="32" t="s">
        <v>316</v>
      </c>
      <c r="K5120" s="3">
        <f t="shared" si="1086"/>
        <v>3775</v>
      </c>
      <c r="L5120" s="97" t="str">
        <f>IF(TRIM('Ek.3-A'!F5120)&lt;&gt;"","var","yok")</f>
        <v>yok</v>
      </c>
      <c r="M5120" s="5" t="str">
        <f>IF('Ek.3-A'!F5120="", "", IF(VLOOKUP('Ek.3-A'!F5120, Veriler!D:E, 2, 0)=0, "", VLOOKUP('Ek.3-A'!F5120, Veriler!D:E, 2, 0)))</f>
        <v/>
      </c>
      <c r="N5120" s="5" t="str">
        <f>IF('Ek.3-A'!P5120="", "", 'Ek.3-A'!P5120)</f>
        <v/>
      </c>
      <c r="O5120" s="142">
        <f>'Ek.3-A'!S5120</f>
        <v>0</v>
      </c>
      <c r="P5120" s="143" t="str">
        <f>'Ek.3-A'!L5120</f>
        <v/>
      </c>
      <c r="Q5120" s="24" t="str">
        <f>'Ek.3-A'!M5120</f>
        <v/>
      </c>
      <c r="R5120" s="24">
        <f t="shared" si="1083"/>
        <v>0</v>
      </c>
      <c r="S5120" s="141" t="str">
        <f t="shared" si="1084"/>
        <v>H</v>
      </c>
      <c r="T5120" s="24">
        <f>IF(S5120="E",SUM($R$5:R5120),0)</f>
        <v>0</v>
      </c>
      <c r="U5120" s="143">
        <f t="shared" si="1085"/>
        <v>0</v>
      </c>
    </row>
    <row r="5121" spans="1:41" x14ac:dyDescent="0.25">
      <c r="A5121" s="6">
        <v>52.21</v>
      </c>
      <c r="B5121" s="32" t="s">
        <v>316</v>
      </c>
      <c r="K5121" s="3">
        <f t="shared" si="1086"/>
        <v>3776</v>
      </c>
      <c r="L5121" s="97" t="str">
        <f>IF(TRIM('Ek.3-A'!F5121)&lt;&gt;"","var","yok")</f>
        <v>yok</v>
      </c>
      <c r="M5121" s="5" t="str">
        <f>IF('Ek.3-A'!F5121="", "", IF(VLOOKUP('Ek.3-A'!F5121, Veriler!D:E, 2, 0)=0, "", VLOOKUP('Ek.3-A'!F5121, Veriler!D:E, 2, 0)))</f>
        <v/>
      </c>
      <c r="N5121" s="5" t="str">
        <f>IF('Ek.3-A'!P5121="", "", 'Ek.3-A'!P5121)</f>
        <v/>
      </c>
      <c r="O5121" s="142">
        <f>'Ek.3-A'!S5121</f>
        <v>0</v>
      </c>
      <c r="P5121" s="143" t="str">
        <f>'Ek.3-A'!L5121</f>
        <v/>
      </c>
      <c r="Q5121" s="24" t="str">
        <f>'Ek.3-A'!M5121</f>
        <v/>
      </c>
      <c r="R5121" s="24">
        <f t="shared" si="1083"/>
        <v>0</v>
      </c>
      <c r="S5121" s="141" t="str">
        <f t="shared" si="1084"/>
        <v>H</v>
      </c>
      <c r="T5121" s="24">
        <f>IF(S5121="E",SUM($R$5:R5121),0)</f>
        <v>0</v>
      </c>
      <c r="U5121" s="143">
        <f t="shared" si="1085"/>
        <v>0</v>
      </c>
    </row>
    <row r="5122" spans="1:41" x14ac:dyDescent="0.25">
      <c r="A5122" s="6">
        <v>52.22</v>
      </c>
      <c r="B5122" s="32" t="s">
        <v>316</v>
      </c>
      <c r="K5122" s="3">
        <f t="shared" si="1086"/>
        <v>3777</v>
      </c>
      <c r="L5122" s="97" t="str">
        <f>IF(TRIM('Ek.3-A'!F5122)&lt;&gt;"","var","yok")</f>
        <v>yok</v>
      </c>
      <c r="M5122" s="5" t="str">
        <f>IF('Ek.3-A'!F5122="", "", IF(VLOOKUP('Ek.3-A'!F5122, Veriler!D:E, 2, 0)=0, "", VLOOKUP('Ek.3-A'!F5122, Veriler!D:E, 2, 0)))</f>
        <v/>
      </c>
      <c r="N5122" s="5" t="str">
        <f>IF('Ek.3-A'!P5122="", "", 'Ek.3-A'!P5122)</f>
        <v/>
      </c>
      <c r="O5122" s="142">
        <f>'Ek.3-A'!S5122</f>
        <v>0</v>
      </c>
      <c r="P5122" s="143" t="str">
        <f>'Ek.3-A'!L5122</f>
        <v/>
      </c>
      <c r="Q5122" s="24" t="str">
        <f>'Ek.3-A'!M5122</f>
        <v/>
      </c>
      <c r="R5122" s="24">
        <f t="shared" si="1083"/>
        <v>0</v>
      </c>
      <c r="S5122" s="141" t="str">
        <f t="shared" si="1084"/>
        <v>H</v>
      </c>
      <c r="T5122" s="24">
        <f>IF(S5122="E",SUM($R$5:R5122),0)</f>
        <v>0</v>
      </c>
      <c r="U5122" s="143">
        <f t="shared" si="1085"/>
        <v>0</v>
      </c>
    </row>
    <row r="5123" spans="1:41" x14ac:dyDescent="0.25">
      <c r="A5123" s="6">
        <v>52.23</v>
      </c>
      <c r="B5123" s="32" t="s">
        <v>316</v>
      </c>
      <c r="K5123" s="3">
        <f t="shared" si="1086"/>
        <v>3778</v>
      </c>
      <c r="L5123" s="97" t="str">
        <f>IF(TRIM('Ek.3-A'!F5123)&lt;&gt;"","var","yok")</f>
        <v>yok</v>
      </c>
      <c r="M5123" s="5" t="str">
        <f>IF('Ek.3-A'!F5123="", "", IF(VLOOKUP('Ek.3-A'!F5123, Veriler!D:E, 2, 0)=0, "", VLOOKUP('Ek.3-A'!F5123, Veriler!D:E, 2, 0)))</f>
        <v/>
      </c>
      <c r="N5123" s="5" t="str">
        <f>IF('Ek.3-A'!P5123="", "", 'Ek.3-A'!P5123)</f>
        <v/>
      </c>
      <c r="O5123" s="142">
        <f>'Ek.3-A'!S5123</f>
        <v>0</v>
      </c>
      <c r="P5123" s="143" t="str">
        <f>'Ek.3-A'!L5123</f>
        <v/>
      </c>
      <c r="Q5123" s="24" t="str">
        <f>'Ek.3-A'!M5123</f>
        <v/>
      </c>
      <c r="R5123" s="24">
        <f t="shared" si="1083"/>
        <v>0</v>
      </c>
      <c r="S5123" s="141" t="str">
        <f t="shared" si="1084"/>
        <v>H</v>
      </c>
      <c r="T5123" s="24">
        <f>IF(S5123="E",SUM($R$5:R5123),0)</f>
        <v>0</v>
      </c>
      <c r="U5123" s="143">
        <f t="shared" si="1085"/>
        <v>0</v>
      </c>
    </row>
    <row r="5124" spans="1:41" x14ac:dyDescent="0.25">
      <c r="A5124" s="6">
        <v>52.24</v>
      </c>
      <c r="B5124" s="32" t="s">
        <v>316</v>
      </c>
      <c r="K5124" s="3">
        <f t="shared" si="1086"/>
        <v>3779</v>
      </c>
      <c r="L5124" s="97" t="str">
        <f>IF(TRIM('Ek.3-A'!F5124)&lt;&gt;"","var","yok")</f>
        <v>yok</v>
      </c>
      <c r="M5124" s="5" t="str">
        <f>IF('Ek.3-A'!F5124="", "", IF(VLOOKUP('Ek.3-A'!F5124, Veriler!D:E, 2, 0)=0, "", VLOOKUP('Ek.3-A'!F5124, Veriler!D:E, 2, 0)))</f>
        <v/>
      </c>
      <c r="N5124" s="5" t="str">
        <f>IF('Ek.3-A'!P5124="", "", 'Ek.3-A'!P5124)</f>
        <v/>
      </c>
      <c r="O5124" s="142">
        <f>'Ek.3-A'!S5124</f>
        <v>0</v>
      </c>
      <c r="P5124" s="143" t="str">
        <f>'Ek.3-A'!L5124</f>
        <v/>
      </c>
      <c r="Q5124" s="24" t="str">
        <f>'Ek.3-A'!M5124</f>
        <v/>
      </c>
      <c r="R5124" s="24">
        <f t="shared" si="1083"/>
        <v>0</v>
      </c>
      <c r="S5124" s="141" t="str">
        <f t="shared" si="1084"/>
        <v>H</v>
      </c>
      <c r="T5124" s="24">
        <f>IF(S5124="E",SUM($R$5:R5124),0)</f>
        <v>0</v>
      </c>
      <c r="U5124" s="143">
        <f t="shared" si="1085"/>
        <v>0</v>
      </c>
    </row>
    <row r="5125" spans="1:41" x14ac:dyDescent="0.25">
      <c r="A5125" s="6">
        <v>52.25</v>
      </c>
      <c r="B5125" s="32" t="s">
        <v>316</v>
      </c>
      <c r="K5125" s="3">
        <f t="shared" si="1086"/>
        <v>3780</v>
      </c>
      <c r="L5125" s="97" t="str">
        <f>IF(TRIM('Ek.3-A'!F5125)&lt;&gt;"","var","yok")</f>
        <v>yok</v>
      </c>
      <c r="M5125" s="5" t="str">
        <f>IF('Ek.3-A'!F5125="", "", IF(VLOOKUP('Ek.3-A'!F5125, Veriler!D:E, 2, 0)=0, "", VLOOKUP('Ek.3-A'!F5125, Veriler!D:E, 2, 0)))</f>
        <v/>
      </c>
      <c r="N5125" s="5" t="str">
        <f>IF('Ek.3-A'!P5125="", "", 'Ek.3-A'!P5125)</f>
        <v/>
      </c>
      <c r="O5125" s="142">
        <f>'Ek.3-A'!S5125</f>
        <v>0</v>
      </c>
      <c r="P5125" s="143" t="str">
        <f>'Ek.3-A'!L5125</f>
        <v/>
      </c>
      <c r="Q5125" s="24" t="str">
        <f>'Ek.3-A'!M5125</f>
        <v/>
      </c>
      <c r="R5125" s="24">
        <f t="shared" si="1083"/>
        <v>0</v>
      </c>
      <c r="S5125" s="141" t="str">
        <f t="shared" si="1084"/>
        <v>H</v>
      </c>
      <c r="T5125" s="24">
        <f>IF(S5125="E",SUM($R$5:R5125),0)</f>
        <v>0</v>
      </c>
      <c r="U5125" s="143">
        <f t="shared" si="1085"/>
        <v>0</v>
      </c>
    </row>
    <row r="5126" spans="1:41" x14ac:dyDescent="0.25">
      <c r="A5126" s="6">
        <v>52.26</v>
      </c>
      <c r="B5126" s="32" t="s">
        <v>316</v>
      </c>
      <c r="T5126" s="24"/>
      <c r="U5126" s="25"/>
      <c r="AO5126" s="140">
        <f>'Ek.3-A'!L5126</f>
        <v>0</v>
      </c>
    </row>
    <row r="5127" spans="1:41" x14ac:dyDescent="0.25">
      <c r="A5127" s="6">
        <v>52.27</v>
      </c>
      <c r="B5127" s="32" t="s">
        <v>316</v>
      </c>
      <c r="T5127" s="24"/>
      <c r="U5127" s="25"/>
    </row>
    <row r="5128" spans="1:41" x14ac:dyDescent="0.25">
      <c r="A5128" s="6">
        <v>52.28</v>
      </c>
      <c r="B5128" s="32" t="s">
        <v>316</v>
      </c>
      <c r="T5128" s="24"/>
      <c r="U5128" s="25"/>
    </row>
    <row r="5129" spans="1:41" x14ac:dyDescent="0.25">
      <c r="A5129" s="6">
        <v>52.29</v>
      </c>
      <c r="B5129" s="32" t="s">
        <v>316</v>
      </c>
      <c r="T5129" s="24"/>
      <c r="U5129" s="25"/>
    </row>
    <row r="5130" spans="1:41" x14ac:dyDescent="0.25">
      <c r="A5130" s="6">
        <v>52.3</v>
      </c>
      <c r="B5130" s="32" t="s">
        <v>316</v>
      </c>
      <c r="T5130" s="24"/>
      <c r="U5130" s="25"/>
    </row>
    <row r="5131" spans="1:41" x14ac:dyDescent="0.25">
      <c r="A5131" s="6">
        <v>52.31</v>
      </c>
      <c r="B5131" s="32" t="s">
        <v>316</v>
      </c>
      <c r="T5131" s="24"/>
      <c r="U5131" s="25"/>
    </row>
    <row r="5132" spans="1:41" x14ac:dyDescent="0.25">
      <c r="A5132" s="6">
        <v>52.32</v>
      </c>
      <c r="B5132" s="32" t="s">
        <v>316</v>
      </c>
      <c r="T5132" s="24"/>
      <c r="U5132" s="25"/>
    </row>
    <row r="5133" spans="1:41" x14ac:dyDescent="0.25">
      <c r="A5133" s="6">
        <v>52.33</v>
      </c>
      <c r="B5133" s="32" t="s">
        <v>316</v>
      </c>
      <c r="T5133" s="24"/>
      <c r="U5133" s="25"/>
    </row>
    <row r="5134" spans="1:41" x14ac:dyDescent="0.25">
      <c r="A5134" s="6">
        <v>52.34</v>
      </c>
      <c r="B5134" s="32" t="s">
        <v>316</v>
      </c>
      <c r="T5134" s="24"/>
      <c r="U5134" s="25"/>
    </row>
    <row r="5135" spans="1:41" x14ac:dyDescent="0.25">
      <c r="A5135" s="6">
        <v>52.35</v>
      </c>
      <c r="B5135" s="32" t="s">
        <v>316</v>
      </c>
      <c r="K5135" s="3">
        <f>K5125+1</f>
        <v>3781</v>
      </c>
      <c r="L5135" s="97" t="str">
        <f>IF(TRIM('Ek.3-A'!F5135)&lt;&gt;"","var","yok")</f>
        <v>yok</v>
      </c>
      <c r="M5135" s="5" t="str">
        <f>IF('Ek.3-A'!F5135="", "", IF(VLOOKUP('Ek.3-A'!F5135, Veriler!D:E, 2, 0)=0, "", VLOOKUP('Ek.3-A'!F5135, Veriler!D:E, 2, 0)))</f>
        <v/>
      </c>
      <c r="N5135" s="5" t="str">
        <f>IF('Ek.3-A'!P5135="", "", 'Ek.3-A'!P5135)</f>
        <v/>
      </c>
      <c r="O5135" s="142">
        <f>'Ek.3-A'!S5135</f>
        <v>0</v>
      </c>
      <c r="P5135" s="143" t="str">
        <f>'Ek.3-A'!L5135</f>
        <v/>
      </c>
      <c r="Q5135" s="24" t="str">
        <f>'Ek.3-A'!M5135</f>
        <v/>
      </c>
      <c r="R5135" s="24">
        <f t="shared" ref="R5135:R5148" si="1087">IF(L5135="var",0,IF(Q5135&lt;=0.005,Q5135,0))</f>
        <v>0</v>
      </c>
      <c r="S5135" s="141" t="str">
        <f t="shared" ref="S5135:S5148" si="1088">IF(Q5135&lt;=0.005,"E","H")</f>
        <v>H</v>
      </c>
      <c r="T5135" s="24">
        <f>IF(S5135="E",SUM($R$5:R5135),0)</f>
        <v>0</v>
      </c>
      <c r="U5135" s="143">
        <f t="shared" ref="U5135:U5148" si="1089">IF(T5135&lt;=0.1, O5135, IF(R5135&gt;$G$2, R5135*O5135, $G$2*O5135))</f>
        <v>0</v>
      </c>
    </row>
    <row r="5136" spans="1:41" x14ac:dyDescent="0.25">
      <c r="A5136" s="6">
        <v>52.36</v>
      </c>
      <c r="B5136" s="32" t="s">
        <v>316</v>
      </c>
      <c r="K5136" s="3">
        <f t="shared" ref="K5136:K5148" si="1090">K5135+1</f>
        <v>3782</v>
      </c>
      <c r="L5136" s="97" t="str">
        <f>IF(TRIM('Ek.3-A'!F5136)&lt;&gt;"","var","yok")</f>
        <v>yok</v>
      </c>
      <c r="M5136" s="5" t="str">
        <f>IF('Ek.3-A'!F5136="", "", IF(VLOOKUP('Ek.3-A'!F5136, Veriler!D:E, 2, 0)=0, "", VLOOKUP('Ek.3-A'!F5136, Veriler!D:E, 2, 0)))</f>
        <v/>
      </c>
      <c r="N5136" s="5" t="str">
        <f>IF('Ek.3-A'!P5136="", "", 'Ek.3-A'!P5136)</f>
        <v/>
      </c>
      <c r="O5136" s="142">
        <f>'Ek.3-A'!S5136</f>
        <v>0</v>
      </c>
      <c r="P5136" s="143" t="str">
        <f>'Ek.3-A'!L5136</f>
        <v/>
      </c>
      <c r="Q5136" s="24" t="str">
        <f>'Ek.3-A'!M5136</f>
        <v/>
      </c>
      <c r="R5136" s="24">
        <f t="shared" si="1087"/>
        <v>0</v>
      </c>
      <c r="S5136" s="141" t="str">
        <f t="shared" si="1088"/>
        <v>H</v>
      </c>
      <c r="T5136" s="24">
        <f>IF(S5136="E",SUM($R$5:R5136),0)</f>
        <v>0</v>
      </c>
      <c r="U5136" s="143">
        <f t="shared" si="1089"/>
        <v>0</v>
      </c>
    </row>
    <row r="5137" spans="1:21" x14ac:dyDescent="0.25">
      <c r="A5137" s="6">
        <v>52.37</v>
      </c>
      <c r="B5137" s="32" t="s">
        <v>316</v>
      </c>
      <c r="K5137" s="3">
        <f t="shared" si="1090"/>
        <v>3783</v>
      </c>
      <c r="L5137" s="97" t="str">
        <f>IF(TRIM('Ek.3-A'!F5137)&lt;&gt;"","var","yok")</f>
        <v>yok</v>
      </c>
      <c r="M5137" s="5" t="str">
        <f>IF('Ek.3-A'!F5137="", "", IF(VLOOKUP('Ek.3-A'!F5137, Veriler!D:E, 2, 0)=0, "", VLOOKUP('Ek.3-A'!F5137, Veriler!D:E, 2, 0)))</f>
        <v/>
      </c>
      <c r="N5137" s="5" t="str">
        <f>IF('Ek.3-A'!P5137="", "", 'Ek.3-A'!P5137)</f>
        <v/>
      </c>
      <c r="O5137" s="142">
        <f>'Ek.3-A'!S5137</f>
        <v>0</v>
      </c>
      <c r="P5137" s="143" t="str">
        <f>'Ek.3-A'!L5137</f>
        <v/>
      </c>
      <c r="Q5137" s="24" t="str">
        <f>'Ek.3-A'!M5137</f>
        <v/>
      </c>
      <c r="R5137" s="24">
        <f t="shared" si="1087"/>
        <v>0</v>
      </c>
      <c r="S5137" s="141" t="str">
        <f t="shared" si="1088"/>
        <v>H</v>
      </c>
      <c r="T5137" s="24">
        <f>IF(S5137="E",SUM($R$5:R5137),0)</f>
        <v>0</v>
      </c>
      <c r="U5137" s="143">
        <f t="shared" si="1089"/>
        <v>0</v>
      </c>
    </row>
    <row r="5138" spans="1:21" x14ac:dyDescent="0.25">
      <c r="A5138" s="6">
        <v>52.38</v>
      </c>
      <c r="B5138" s="32" t="s">
        <v>316</v>
      </c>
      <c r="K5138" s="3">
        <f t="shared" si="1090"/>
        <v>3784</v>
      </c>
      <c r="L5138" s="97" t="str">
        <f>IF(TRIM('Ek.3-A'!F5138)&lt;&gt;"","var","yok")</f>
        <v>yok</v>
      </c>
      <c r="M5138" s="5" t="str">
        <f>IF('Ek.3-A'!F5138="", "", IF(VLOOKUP('Ek.3-A'!F5138, Veriler!D:E, 2, 0)=0, "", VLOOKUP('Ek.3-A'!F5138, Veriler!D:E, 2, 0)))</f>
        <v/>
      </c>
      <c r="N5138" s="5" t="str">
        <f>IF('Ek.3-A'!P5138="", "", 'Ek.3-A'!P5138)</f>
        <v/>
      </c>
      <c r="O5138" s="142">
        <f>'Ek.3-A'!S5138</f>
        <v>0</v>
      </c>
      <c r="P5138" s="143" t="str">
        <f>'Ek.3-A'!L5138</f>
        <v/>
      </c>
      <c r="Q5138" s="24" t="str">
        <f>'Ek.3-A'!M5138</f>
        <v/>
      </c>
      <c r="R5138" s="24">
        <f t="shared" si="1087"/>
        <v>0</v>
      </c>
      <c r="S5138" s="141" t="str">
        <f t="shared" si="1088"/>
        <v>H</v>
      </c>
      <c r="T5138" s="24">
        <f>IF(S5138="E",SUM($R$5:R5138),0)</f>
        <v>0</v>
      </c>
      <c r="U5138" s="143">
        <f t="shared" si="1089"/>
        <v>0</v>
      </c>
    </row>
    <row r="5139" spans="1:21" x14ac:dyDescent="0.25">
      <c r="A5139" s="6">
        <v>52.39</v>
      </c>
      <c r="B5139" s="32" t="s">
        <v>316</v>
      </c>
      <c r="K5139" s="3">
        <f t="shared" si="1090"/>
        <v>3785</v>
      </c>
      <c r="L5139" s="97" t="str">
        <f>IF(TRIM('Ek.3-A'!F5139)&lt;&gt;"","var","yok")</f>
        <v>yok</v>
      </c>
      <c r="M5139" s="5" t="str">
        <f>IF('Ek.3-A'!F5139="", "", IF(VLOOKUP('Ek.3-A'!F5139, Veriler!D:E, 2, 0)=0, "", VLOOKUP('Ek.3-A'!F5139, Veriler!D:E, 2, 0)))</f>
        <v/>
      </c>
      <c r="N5139" s="5" t="str">
        <f>IF('Ek.3-A'!P5139="", "", 'Ek.3-A'!P5139)</f>
        <v/>
      </c>
      <c r="O5139" s="142">
        <f>'Ek.3-A'!S5139</f>
        <v>0</v>
      </c>
      <c r="P5139" s="143" t="str">
        <f>'Ek.3-A'!L5139</f>
        <v/>
      </c>
      <c r="Q5139" s="24" t="str">
        <f>'Ek.3-A'!M5139</f>
        <v/>
      </c>
      <c r="R5139" s="24">
        <f t="shared" si="1087"/>
        <v>0</v>
      </c>
      <c r="S5139" s="141" t="str">
        <f t="shared" si="1088"/>
        <v>H</v>
      </c>
      <c r="T5139" s="24">
        <f>IF(S5139="E",SUM($R$5:R5139),0)</f>
        <v>0</v>
      </c>
      <c r="U5139" s="143">
        <f t="shared" si="1089"/>
        <v>0</v>
      </c>
    </row>
    <row r="5140" spans="1:21" x14ac:dyDescent="0.25">
      <c r="A5140" s="6">
        <v>52.4</v>
      </c>
      <c r="B5140" s="32" t="s">
        <v>316</v>
      </c>
      <c r="K5140" s="3">
        <f t="shared" si="1090"/>
        <v>3786</v>
      </c>
      <c r="L5140" s="97" t="str">
        <f>IF(TRIM('Ek.3-A'!F5140)&lt;&gt;"","var","yok")</f>
        <v>yok</v>
      </c>
      <c r="M5140" s="5" t="str">
        <f>IF('Ek.3-A'!F5140="", "", IF(VLOOKUP('Ek.3-A'!F5140, Veriler!D:E, 2, 0)=0, "", VLOOKUP('Ek.3-A'!F5140, Veriler!D:E, 2, 0)))</f>
        <v/>
      </c>
      <c r="N5140" s="5" t="str">
        <f>IF('Ek.3-A'!P5140="", "", 'Ek.3-A'!P5140)</f>
        <v/>
      </c>
      <c r="O5140" s="142">
        <f>'Ek.3-A'!S5140</f>
        <v>0</v>
      </c>
      <c r="P5140" s="143" t="str">
        <f>'Ek.3-A'!L5140</f>
        <v/>
      </c>
      <c r="Q5140" s="24" t="str">
        <f>'Ek.3-A'!M5140</f>
        <v/>
      </c>
      <c r="R5140" s="24">
        <f t="shared" si="1087"/>
        <v>0</v>
      </c>
      <c r="S5140" s="141" t="str">
        <f t="shared" si="1088"/>
        <v>H</v>
      </c>
      <c r="T5140" s="24">
        <f>IF(S5140="E",SUM($R$5:R5140),0)</f>
        <v>0</v>
      </c>
      <c r="U5140" s="143">
        <f t="shared" si="1089"/>
        <v>0</v>
      </c>
    </row>
    <row r="5141" spans="1:21" x14ac:dyDescent="0.25">
      <c r="A5141" s="6">
        <v>52.41</v>
      </c>
      <c r="B5141" s="32" t="s">
        <v>316</v>
      </c>
      <c r="K5141" s="3">
        <f t="shared" si="1090"/>
        <v>3787</v>
      </c>
      <c r="L5141" s="97" t="str">
        <f>IF(TRIM('Ek.3-A'!F5141)&lt;&gt;"","var","yok")</f>
        <v>yok</v>
      </c>
      <c r="M5141" s="5" t="str">
        <f>IF('Ek.3-A'!F5141="", "", IF(VLOOKUP('Ek.3-A'!F5141, Veriler!D:E, 2, 0)=0, "", VLOOKUP('Ek.3-A'!F5141, Veriler!D:E, 2, 0)))</f>
        <v/>
      </c>
      <c r="N5141" s="5" t="str">
        <f>IF('Ek.3-A'!P5141="", "", 'Ek.3-A'!P5141)</f>
        <v/>
      </c>
      <c r="O5141" s="142">
        <f>'Ek.3-A'!S5141</f>
        <v>0</v>
      </c>
      <c r="P5141" s="143" t="str">
        <f>'Ek.3-A'!L5141</f>
        <v/>
      </c>
      <c r="Q5141" s="24" t="str">
        <f>'Ek.3-A'!M5141</f>
        <v/>
      </c>
      <c r="R5141" s="24">
        <f t="shared" si="1087"/>
        <v>0</v>
      </c>
      <c r="S5141" s="141" t="str">
        <f t="shared" si="1088"/>
        <v>H</v>
      </c>
      <c r="T5141" s="24">
        <f>IF(S5141="E",SUM($R$5:R5141),0)</f>
        <v>0</v>
      </c>
      <c r="U5141" s="143">
        <f t="shared" si="1089"/>
        <v>0</v>
      </c>
    </row>
    <row r="5142" spans="1:21" x14ac:dyDescent="0.25">
      <c r="A5142" s="6">
        <v>52.42</v>
      </c>
      <c r="B5142" s="32" t="s">
        <v>316</v>
      </c>
      <c r="K5142" s="3">
        <f t="shared" si="1090"/>
        <v>3788</v>
      </c>
      <c r="L5142" s="97" t="str">
        <f>IF(TRIM('Ek.3-A'!F5142)&lt;&gt;"","var","yok")</f>
        <v>yok</v>
      </c>
      <c r="M5142" s="5" t="str">
        <f>IF('Ek.3-A'!F5142="", "", IF(VLOOKUP('Ek.3-A'!F5142, Veriler!D:E, 2, 0)=0, "", VLOOKUP('Ek.3-A'!F5142, Veriler!D:E, 2, 0)))</f>
        <v/>
      </c>
      <c r="N5142" s="5" t="str">
        <f>IF('Ek.3-A'!P5142="", "", 'Ek.3-A'!P5142)</f>
        <v/>
      </c>
      <c r="O5142" s="142">
        <f>'Ek.3-A'!S5142</f>
        <v>0</v>
      </c>
      <c r="P5142" s="143" t="str">
        <f>'Ek.3-A'!L5142</f>
        <v/>
      </c>
      <c r="Q5142" s="24" t="str">
        <f>'Ek.3-A'!M5142</f>
        <v/>
      </c>
      <c r="R5142" s="24">
        <f t="shared" si="1087"/>
        <v>0</v>
      </c>
      <c r="S5142" s="141" t="str">
        <f t="shared" si="1088"/>
        <v>H</v>
      </c>
      <c r="T5142" s="24">
        <f>IF(S5142="E",SUM($R$5:R5142),0)</f>
        <v>0</v>
      </c>
      <c r="U5142" s="143">
        <f t="shared" si="1089"/>
        <v>0</v>
      </c>
    </row>
    <row r="5143" spans="1:21" x14ac:dyDescent="0.25">
      <c r="A5143" s="6">
        <v>52.43</v>
      </c>
      <c r="B5143" s="32" t="s">
        <v>316</v>
      </c>
      <c r="K5143" s="3">
        <f t="shared" si="1090"/>
        <v>3789</v>
      </c>
      <c r="L5143" s="97" t="str">
        <f>IF(TRIM('Ek.3-A'!F5143)&lt;&gt;"","var","yok")</f>
        <v>yok</v>
      </c>
      <c r="M5143" s="5" t="str">
        <f>IF('Ek.3-A'!F5143="", "", IF(VLOOKUP('Ek.3-A'!F5143, Veriler!D:E, 2, 0)=0, "", VLOOKUP('Ek.3-A'!F5143, Veriler!D:E, 2, 0)))</f>
        <v/>
      </c>
      <c r="N5143" s="5" t="str">
        <f>IF('Ek.3-A'!P5143="", "", 'Ek.3-A'!P5143)</f>
        <v/>
      </c>
      <c r="O5143" s="142">
        <f>'Ek.3-A'!S5143</f>
        <v>0</v>
      </c>
      <c r="P5143" s="143" t="str">
        <f>'Ek.3-A'!L5143</f>
        <v/>
      </c>
      <c r="Q5143" s="24" t="str">
        <f>'Ek.3-A'!M5143</f>
        <v/>
      </c>
      <c r="R5143" s="24">
        <f t="shared" si="1087"/>
        <v>0</v>
      </c>
      <c r="S5143" s="141" t="str">
        <f t="shared" si="1088"/>
        <v>H</v>
      </c>
      <c r="T5143" s="24">
        <f>IF(S5143="E",SUM($R$5:R5143),0)</f>
        <v>0</v>
      </c>
      <c r="U5143" s="143">
        <f t="shared" si="1089"/>
        <v>0</v>
      </c>
    </row>
    <row r="5144" spans="1:21" x14ac:dyDescent="0.25">
      <c r="A5144" s="6">
        <v>52.44</v>
      </c>
      <c r="B5144" s="32" t="s">
        <v>316</v>
      </c>
      <c r="K5144" s="3">
        <f t="shared" si="1090"/>
        <v>3790</v>
      </c>
      <c r="L5144" s="97" t="str">
        <f>IF(TRIM('Ek.3-A'!F5144)&lt;&gt;"","var","yok")</f>
        <v>yok</v>
      </c>
      <c r="M5144" s="5" t="str">
        <f>IF('Ek.3-A'!F5144="", "", IF(VLOOKUP('Ek.3-A'!F5144, Veriler!D:E, 2, 0)=0, "", VLOOKUP('Ek.3-A'!F5144, Veriler!D:E, 2, 0)))</f>
        <v/>
      </c>
      <c r="N5144" s="5" t="str">
        <f>IF('Ek.3-A'!P5144="", "", 'Ek.3-A'!P5144)</f>
        <v/>
      </c>
      <c r="O5144" s="142">
        <f>'Ek.3-A'!S5144</f>
        <v>0</v>
      </c>
      <c r="P5144" s="143" t="str">
        <f>'Ek.3-A'!L5144</f>
        <v/>
      </c>
      <c r="Q5144" s="24" t="str">
        <f>'Ek.3-A'!M5144</f>
        <v/>
      </c>
      <c r="R5144" s="24">
        <f t="shared" si="1087"/>
        <v>0</v>
      </c>
      <c r="S5144" s="141" t="str">
        <f t="shared" si="1088"/>
        <v>H</v>
      </c>
      <c r="T5144" s="24">
        <f>IF(S5144="E",SUM($R$5:R5144),0)</f>
        <v>0</v>
      </c>
      <c r="U5144" s="143">
        <f t="shared" si="1089"/>
        <v>0</v>
      </c>
    </row>
    <row r="5145" spans="1:21" x14ac:dyDescent="0.25">
      <c r="A5145" s="6">
        <v>52.45</v>
      </c>
      <c r="B5145" s="32" t="s">
        <v>316</v>
      </c>
      <c r="K5145" s="3">
        <f t="shared" si="1090"/>
        <v>3791</v>
      </c>
      <c r="L5145" s="97" t="str">
        <f>IF(TRIM('Ek.3-A'!F5145)&lt;&gt;"","var","yok")</f>
        <v>yok</v>
      </c>
      <c r="M5145" s="5" t="str">
        <f>IF('Ek.3-A'!F5145="", "", IF(VLOOKUP('Ek.3-A'!F5145, Veriler!D:E, 2, 0)=0, "", VLOOKUP('Ek.3-A'!F5145, Veriler!D:E, 2, 0)))</f>
        <v/>
      </c>
      <c r="N5145" s="5" t="str">
        <f>IF('Ek.3-A'!P5145="", "", 'Ek.3-A'!P5145)</f>
        <v/>
      </c>
      <c r="O5145" s="142">
        <f>'Ek.3-A'!S5145</f>
        <v>0</v>
      </c>
      <c r="P5145" s="143" t="str">
        <f>'Ek.3-A'!L5145</f>
        <v/>
      </c>
      <c r="Q5145" s="24" t="str">
        <f>'Ek.3-A'!M5145</f>
        <v/>
      </c>
      <c r="R5145" s="24">
        <f t="shared" si="1087"/>
        <v>0</v>
      </c>
      <c r="S5145" s="141" t="str">
        <f t="shared" si="1088"/>
        <v>H</v>
      </c>
      <c r="T5145" s="24">
        <f>IF(S5145="E",SUM($R$5:R5145),0)</f>
        <v>0</v>
      </c>
      <c r="U5145" s="143">
        <f t="shared" si="1089"/>
        <v>0</v>
      </c>
    </row>
    <row r="5146" spans="1:21" x14ac:dyDescent="0.25">
      <c r="A5146" s="6">
        <v>52.46</v>
      </c>
      <c r="B5146" s="32" t="s">
        <v>316</v>
      </c>
      <c r="K5146" s="3">
        <f t="shared" si="1090"/>
        <v>3792</v>
      </c>
      <c r="L5146" s="97" t="str">
        <f>IF(TRIM('Ek.3-A'!F5146)&lt;&gt;"","var","yok")</f>
        <v>yok</v>
      </c>
      <c r="M5146" s="5" t="str">
        <f>IF('Ek.3-A'!F5146="", "", IF(VLOOKUP('Ek.3-A'!F5146, Veriler!D:E, 2, 0)=0, "", VLOOKUP('Ek.3-A'!F5146, Veriler!D:E, 2, 0)))</f>
        <v/>
      </c>
      <c r="N5146" s="5" t="str">
        <f>IF('Ek.3-A'!P5146="", "", 'Ek.3-A'!P5146)</f>
        <v/>
      </c>
      <c r="O5146" s="142">
        <f>'Ek.3-A'!S5146</f>
        <v>0</v>
      </c>
      <c r="P5146" s="143" t="str">
        <f>'Ek.3-A'!L5146</f>
        <v/>
      </c>
      <c r="Q5146" s="24" t="str">
        <f>'Ek.3-A'!M5146</f>
        <v/>
      </c>
      <c r="R5146" s="24">
        <f t="shared" si="1087"/>
        <v>0</v>
      </c>
      <c r="S5146" s="141" t="str">
        <f t="shared" si="1088"/>
        <v>H</v>
      </c>
      <c r="T5146" s="24">
        <f>IF(S5146="E",SUM($R$5:R5146),0)</f>
        <v>0</v>
      </c>
      <c r="U5146" s="143">
        <f t="shared" si="1089"/>
        <v>0</v>
      </c>
    </row>
    <row r="5147" spans="1:21" x14ac:dyDescent="0.25">
      <c r="A5147" s="6">
        <v>52.47</v>
      </c>
      <c r="B5147" s="32" t="s">
        <v>316</v>
      </c>
      <c r="K5147" s="3">
        <f t="shared" si="1090"/>
        <v>3793</v>
      </c>
      <c r="L5147" s="97" t="str">
        <f>IF(TRIM('Ek.3-A'!F5147)&lt;&gt;"","var","yok")</f>
        <v>yok</v>
      </c>
      <c r="M5147" s="5" t="str">
        <f>IF('Ek.3-A'!F5147="", "", IF(VLOOKUP('Ek.3-A'!F5147, Veriler!D:E, 2, 0)=0, "", VLOOKUP('Ek.3-A'!F5147, Veriler!D:E, 2, 0)))</f>
        <v/>
      </c>
      <c r="N5147" s="5" t="str">
        <f>IF('Ek.3-A'!P5147="", "", 'Ek.3-A'!P5147)</f>
        <v/>
      </c>
      <c r="O5147" s="142">
        <f>'Ek.3-A'!S5147</f>
        <v>0</v>
      </c>
      <c r="P5147" s="143" t="str">
        <f>'Ek.3-A'!L5147</f>
        <v/>
      </c>
      <c r="Q5147" s="24" t="str">
        <f>'Ek.3-A'!M5147</f>
        <v/>
      </c>
      <c r="R5147" s="24">
        <f t="shared" si="1087"/>
        <v>0</v>
      </c>
      <c r="S5147" s="141" t="str">
        <f t="shared" si="1088"/>
        <v>H</v>
      </c>
      <c r="T5147" s="24">
        <f>IF(S5147="E",SUM($R$5:R5147),0)</f>
        <v>0</v>
      </c>
      <c r="U5147" s="143">
        <f t="shared" si="1089"/>
        <v>0</v>
      </c>
    </row>
    <row r="5148" spans="1:21" x14ac:dyDescent="0.25">
      <c r="A5148" s="6">
        <v>52.48</v>
      </c>
      <c r="B5148" s="32" t="s">
        <v>316</v>
      </c>
      <c r="K5148" s="3">
        <f t="shared" si="1090"/>
        <v>3794</v>
      </c>
      <c r="L5148" s="97" t="str">
        <f>IF(TRIM('Ek.3-A'!F5148)&lt;&gt;"","var","yok")</f>
        <v>yok</v>
      </c>
      <c r="M5148" s="5" t="str">
        <f>IF('Ek.3-A'!F5148="", "", IF(VLOOKUP('Ek.3-A'!F5148, Veriler!D:E, 2, 0)=0, "", VLOOKUP('Ek.3-A'!F5148, Veriler!D:E, 2, 0)))</f>
        <v/>
      </c>
      <c r="N5148" s="5" t="str">
        <f>IF('Ek.3-A'!P5148="", "", 'Ek.3-A'!P5148)</f>
        <v/>
      </c>
      <c r="O5148" s="142">
        <f>'Ek.3-A'!S5148</f>
        <v>0</v>
      </c>
      <c r="P5148" s="143" t="str">
        <f>'Ek.3-A'!L5148</f>
        <v/>
      </c>
      <c r="Q5148" s="24" t="str">
        <f>'Ek.3-A'!M5148</f>
        <v/>
      </c>
      <c r="R5148" s="24">
        <f t="shared" si="1087"/>
        <v>0</v>
      </c>
      <c r="S5148" s="141" t="str">
        <f t="shared" si="1088"/>
        <v>H</v>
      </c>
      <c r="T5148" s="24">
        <f>IF(S5148="E",SUM($R$5:R5148),0)</f>
        <v>0</v>
      </c>
      <c r="U5148" s="143">
        <f t="shared" si="1089"/>
        <v>0</v>
      </c>
    </row>
    <row r="5149" spans="1:21" x14ac:dyDescent="0.25">
      <c r="A5149" s="6">
        <v>52.49</v>
      </c>
      <c r="B5149" s="32" t="s">
        <v>316</v>
      </c>
      <c r="L5149" s="97"/>
      <c r="M5149" s="5"/>
      <c r="N5149" s="5"/>
      <c r="O5149" s="5"/>
      <c r="Q5149" s="23"/>
      <c r="T5149" s="24"/>
      <c r="U5149" s="25"/>
    </row>
    <row r="5150" spans="1:21" x14ac:dyDescent="0.25">
      <c r="A5150" s="6">
        <v>52.5</v>
      </c>
      <c r="B5150" s="32" t="s">
        <v>316</v>
      </c>
      <c r="K5150" s="3">
        <f>K5148+1</f>
        <v>3795</v>
      </c>
      <c r="L5150" s="97" t="str">
        <f>IF(TRIM('Ek.3-A'!F5150)&lt;&gt;"","var","yok")</f>
        <v>yok</v>
      </c>
      <c r="M5150" s="5" t="str">
        <f>IF('Ek.3-A'!F5150="", "", IF(VLOOKUP('Ek.3-A'!F5150, Veriler!D:E, 2, 0)=0, "", VLOOKUP('Ek.3-A'!F5150, Veriler!D:E, 2, 0)))</f>
        <v/>
      </c>
      <c r="N5150" s="5" t="str">
        <f>IF('Ek.3-A'!P5150="", "", 'Ek.3-A'!P5150)</f>
        <v/>
      </c>
      <c r="O5150" s="142">
        <f>'Ek.3-A'!S5150</f>
        <v>0</v>
      </c>
      <c r="P5150" s="143" t="str">
        <f>'Ek.3-A'!L5150</f>
        <v/>
      </c>
      <c r="Q5150" s="24" t="str">
        <f>'Ek.3-A'!M5150</f>
        <v/>
      </c>
      <c r="R5150" s="24">
        <f t="shared" ref="R5150:R5163" si="1091">IF(L5150="var",0,IF(Q5150&lt;=0.005,Q5150,0))</f>
        <v>0</v>
      </c>
      <c r="S5150" s="141" t="str">
        <f t="shared" ref="S5150:S5163" si="1092">IF(Q5150&lt;=0.005,"E","H")</f>
        <v>H</v>
      </c>
      <c r="T5150" s="24">
        <f>IF(S5150="E",SUM($R$5:R5150),0)</f>
        <v>0</v>
      </c>
      <c r="U5150" s="143">
        <f t="shared" ref="U5150:U5163" si="1093">IF(T5150&lt;=0.1, O5150, IF(R5150&gt;$G$2, R5150*O5150, $G$2*O5150))</f>
        <v>0</v>
      </c>
    </row>
    <row r="5151" spans="1:21" x14ac:dyDescent="0.25">
      <c r="A5151" s="6">
        <v>52.51</v>
      </c>
      <c r="B5151" s="32" t="s">
        <v>316</v>
      </c>
      <c r="K5151" s="3">
        <f t="shared" ref="K5151:K5163" si="1094">K5150+1</f>
        <v>3796</v>
      </c>
      <c r="L5151" s="97" t="str">
        <f>IF(TRIM('Ek.3-A'!F5151)&lt;&gt;"","var","yok")</f>
        <v>yok</v>
      </c>
      <c r="M5151" s="5" t="str">
        <f>IF('Ek.3-A'!F5151="", "", IF(VLOOKUP('Ek.3-A'!F5151, Veriler!D:E, 2, 0)=0, "", VLOOKUP('Ek.3-A'!F5151, Veriler!D:E, 2, 0)))</f>
        <v/>
      </c>
      <c r="N5151" s="5" t="str">
        <f>IF('Ek.3-A'!P5151="", "", 'Ek.3-A'!P5151)</f>
        <v/>
      </c>
      <c r="O5151" s="142">
        <f>'Ek.3-A'!S5151</f>
        <v>0</v>
      </c>
      <c r="P5151" s="143" t="str">
        <f>'Ek.3-A'!L5151</f>
        <v/>
      </c>
      <c r="Q5151" s="24" t="str">
        <f>'Ek.3-A'!M5151</f>
        <v/>
      </c>
      <c r="R5151" s="24">
        <f t="shared" si="1091"/>
        <v>0</v>
      </c>
      <c r="S5151" s="141" t="str">
        <f t="shared" si="1092"/>
        <v>H</v>
      </c>
      <c r="T5151" s="24">
        <f>IF(S5151="E",SUM($R$5:R5151),0)</f>
        <v>0</v>
      </c>
      <c r="U5151" s="143">
        <f t="shared" si="1093"/>
        <v>0</v>
      </c>
    </row>
    <row r="5152" spans="1:21" x14ac:dyDescent="0.25">
      <c r="A5152" s="6">
        <v>52.52</v>
      </c>
      <c r="B5152" s="32" t="s">
        <v>316</v>
      </c>
      <c r="K5152" s="3">
        <f t="shared" si="1094"/>
        <v>3797</v>
      </c>
      <c r="L5152" s="97" t="str">
        <f>IF(TRIM('Ek.3-A'!F5152)&lt;&gt;"","var","yok")</f>
        <v>yok</v>
      </c>
      <c r="M5152" s="5" t="str">
        <f>IF('Ek.3-A'!F5152="", "", IF(VLOOKUP('Ek.3-A'!F5152, Veriler!D:E, 2, 0)=0, "", VLOOKUP('Ek.3-A'!F5152, Veriler!D:E, 2, 0)))</f>
        <v/>
      </c>
      <c r="N5152" s="5" t="str">
        <f>IF('Ek.3-A'!P5152="", "", 'Ek.3-A'!P5152)</f>
        <v/>
      </c>
      <c r="O5152" s="142">
        <f>'Ek.3-A'!S5152</f>
        <v>0</v>
      </c>
      <c r="P5152" s="143" t="str">
        <f>'Ek.3-A'!L5152</f>
        <v/>
      </c>
      <c r="Q5152" s="24" t="str">
        <f>'Ek.3-A'!M5152</f>
        <v/>
      </c>
      <c r="R5152" s="24">
        <f t="shared" si="1091"/>
        <v>0</v>
      </c>
      <c r="S5152" s="141" t="str">
        <f t="shared" si="1092"/>
        <v>H</v>
      </c>
      <c r="T5152" s="24">
        <f>IF(S5152="E",SUM($R$5:R5152),0)</f>
        <v>0</v>
      </c>
      <c r="U5152" s="143">
        <f t="shared" si="1093"/>
        <v>0</v>
      </c>
    </row>
    <row r="5153" spans="1:41" x14ac:dyDescent="0.25">
      <c r="A5153" s="6">
        <v>52.53</v>
      </c>
      <c r="B5153" s="32" t="s">
        <v>316</v>
      </c>
      <c r="K5153" s="3">
        <f t="shared" si="1094"/>
        <v>3798</v>
      </c>
      <c r="L5153" s="97" t="str">
        <f>IF(TRIM('Ek.3-A'!F5153)&lt;&gt;"","var","yok")</f>
        <v>yok</v>
      </c>
      <c r="M5153" s="5" t="str">
        <f>IF('Ek.3-A'!F5153="", "", IF(VLOOKUP('Ek.3-A'!F5153, Veriler!D:E, 2, 0)=0, "", VLOOKUP('Ek.3-A'!F5153, Veriler!D:E, 2, 0)))</f>
        <v/>
      </c>
      <c r="N5153" s="5" t="str">
        <f>IF('Ek.3-A'!P5153="", "", 'Ek.3-A'!P5153)</f>
        <v/>
      </c>
      <c r="O5153" s="142">
        <f>'Ek.3-A'!S5153</f>
        <v>0</v>
      </c>
      <c r="P5153" s="143" t="str">
        <f>'Ek.3-A'!L5153</f>
        <v/>
      </c>
      <c r="Q5153" s="24" t="str">
        <f>'Ek.3-A'!M5153</f>
        <v/>
      </c>
      <c r="R5153" s="24">
        <f t="shared" si="1091"/>
        <v>0</v>
      </c>
      <c r="S5153" s="141" t="str">
        <f t="shared" si="1092"/>
        <v>H</v>
      </c>
      <c r="T5153" s="24">
        <f>IF(S5153="E",SUM($R$5:R5153),0)</f>
        <v>0</v>
      </c>
      <c r="U5153" s="143">
        <f t="shared" si="1093"/>
        <v>0</v>
      </c>
    </row>
    <row r="5154" spans="1:41" x14ac:dyDescent="0.25">
      <c r="A5154" s="6">
        <v>52.54</v>
      </c>
      <c r="B5154" s="32" t="s">
        <v>316</v>
      </c>
      <c r="K5154" s="3">
        <f t="shared" si="1094"/>
        <v>3799</v>
      </c>
      <c r="L5154" s="97" t="str">
        <f>IF(TRIM('Ek.3-A'!F5154)&lt;&gt;"","var","yok")</f>
        <v>yok</v>
      </c>
      <c r="M5154" s="5" t="str">
        <f>IF('Ek.3-A'!F5154="", "", IF(VLOOKUP('Ek.3-A'!F5154, Veriler!D:E, 2, 0)=0, "", VLOOKUP('Ek.3-A'!F5154, Veriler!D:E, 2, 0)))</f>
        <v/>
      </c>
      <c r="N5154" s="5" t="str">
        <f>IF('Ek.3-A'!P5154="", "", 'Ek.3-A'!P5154)</f>
        <v/>
      </c>
      <c r="O5154" s="142">
        <f>'Ek.3-A'!S5154</f>
        <v>0</v>
      </c>
      <c r="P5154" s="143" t="str">
        <f>'Ek.3-A'!L5154</f>
        <v/>
      </c>
      <c r="Q5154" s="24" t="str">
        <f>'Ek.3-A'!M5154</f>
        <v/>
      </c>
      <c r="R5154" s="24">
        <f t="shared" si="1091"/>
        <v>0</v>
      </c>
      <c r="S5154" s="141" t="str">
        <f t="shared" si="1092"/>
        <v>H</v>
      </c>
      <c r="T5154" s="24">
        <f>IF(S5154="E",SUM($R$5:R5154),0)</f>
        <v>0</v>
      </c>
      <c r="U5154" s="143">
        <f t="shared" si="1093"/>
        <v>0</v>
      </c>
    </row>
    <row r="5155" spans="1:41" x14ac:dyDescent="0.25">
      <c r="A5155" s="6">
        <v>52.55</v>
      </c>
      <c r="B5155" s="32" t="s">
        <v>316</v>
      </c>
      <c r="K5155" s="3">
        <f t="shared" si="1094"/>
        <v>3800</v>
      </c>
      <c r="L5155" s="97" t="str">
        <f>IF(TRIM('Ek.3-A'!F5155)&lt;&gt;"","var","yok")</f>
        <v>yok</v>
      </c>
      <c r="M5155" s="5" t="str">
        <f>IF('Ek.3-A'!F5155="", "", IF(VLOOKUP('Ek.3-A'!F5155, Veriler!D:E, 2, 0)=0, "", VLOOKUP('Ek.3-A'!F5155, Veriler!D:E, 2, 0)))</f>
        <v/>
      </c>
      <c r="N5155" s="5" t="str">
        <f>IF('Ek.3-A'!P5155="", "", 'Ek.3-A'!P5155)</f>
        <v/>
      </c>
      <c r="O5155" s="142">
        <f>'Ek.3-A'!S5155</f>
        <v>0</v>
      </c>
      <c r="P5155" s="143" t="str">
        <f>'Ek.3-A'!L5155</f>
        <v/>
      </c>
      <c r="Q5155" s="24" t="str">
        <f>'Ek.3-A'!M5155</f>
        <v/>
      </c>
      <c r="R5155" s="24">
        <f t="shared" si="1091"/>
        <v>0</v>
      </c>
      <c r="S5155" s="141" t="str">
        <f t="shared" si="1092"/>
        <v>H</v>
      </c>
      <c r="T5155" s="24">
        <f>IF(S5155="E",SUM($R$5:R5155),0)</f>
        <v>0</v>
      </c>
      <c r="U5155" s="143">
        <f t="shared" si="1093"/>
        <v>0</v>
      </c>
    </row>
    <row r="5156" spans="1:41" x14ac:dyDescent="0.25">
      <c r="A5156" s="6">
        <v>52.56</v>
      </c>
      <c r="B5156" s="32" t="s">
        <v>316</v>
      </c>
      <c r="K5156" s="3">
        <f t="shared" si="1094"/>
        <v>3801</v>
      </c>
      <c r="L5156" s="97" t="str">
        <f>IF(TRIM('Ek.3-A'!F5156)&lt;&gt;"","var","yok")</f>
        <v>yok</v>
      </c>
      <c r="M5156" s="5" t="str">
        <f>IF('Ek.3-A'!F5156="", "", IF(VLOOKUP('Ek.3-A'!F5156, Veriler!D:E, 2, 0)=0, "", VLOOKUP('Ek.3-A'!F5156, Veriler!D:E, 2, 0)))</f>
        <v/>
      </c>
      <c r="N5156" s="5" t="str">
        <f>IF('Ek.3-A'!P5156="", "", 'Ek.3-A'!P5156)</f>
        <v/>
      </c>
      <c r="O5156" s="142">
        <f>'Ek.3-A'!S5156</f>
        <v>0</v>
      </c>
      <c r="P5156" s="143" t="str">
        <f>'Ek.3-A'!L5156</f>
        <v/>
      </c>
      <c r="Q5156" s="24" t="str">
        <f>'Ek.3-A'!M5156</f>
        <v/>
      </c>
      <c r="R5156" s="24">
        <f t="shared" si="1091"/>
        <v>0</v>
      </c>
      <c r="S5156" s="141" t="str">
        <f t="shared" si="1092"/>
        <v>H</v>
      </c>
      <c r="T5156" s="24">
        <f>IF(S5156="E",SUM($R$5:R5156),0)</f>
        <v>0</v>
      </c>
      <c r="U5156" s="143">
        <f t="shared" si="1093"/>
        <v>0</v>
      </c>
    </row>
    <row r="5157" spans="1:41" x14ac:dyDescent="0.25">
      <c r="A5157" s="6">
        <v>52.57</v>
      </c>
      <c r="B5157" s="32" t="s">
        <v>316</v>
      </c>
      <c r="K5157" s="3">
        <f t="shared" si="1094"/>
        <v>3802</v>
      </c>
      <c r="L5157" s="97" t="str">
        <f>IF(TRIM('Ek.3-A'!F5157)&lt;&gt;"","var","yok")</f>
        <v>yok</v>
      </c>
      <c r="M5157" s="5" t="str">
        <f>IF('Ek.3-A'!F5157="", "", IF(VLOOKUP('Ek.3-A'!F5157, Veriler!D:E, 2, 0)=0, "", VLOOKUP('Ek.3-A'!F5157, Veriler!D:E, 2, 0)))</f>
        <v/>
      </c>
      <c r="N5157" s="5" t="str">
        <f>IF('Ek.3-A'!P5157="", "", 'Ek.3-A'!P5157)</f>
        <v/>
      </c>
      <c r="O5157" s="142">
        <f>'Ek.3-A'!S5157</f>
        <v>0</v>
      </c>
      <c r="P5157" s="143" t="str">
        <f>'Ek.3-A'!L5157</f>
        <v/>
      </c>
      <c r="Q5157" s="24" t="str">
        <f>'Ek.3-A'!M5157</f>
        <v/>
      </c>
      <c r="R5157" s="24">
        <f t="shared" si="1091"/>
        <v>0</v>
      </c>
      <c r="S5157" s="141" t="str">
        <f t="shared" si="1092"/>
        <v>H</v>
      </c>
      <c r="T5157" s="24">
        <f>IF(S5157="E",SUM($R$5:R5157),0)</f>
        <v>0</v>
      </c>
      <c r="U5157" s="143">
        <f t="shared" si="1093"/>
        <v>0</v>
      </c>
    </row>
    <row r="5158" spans="1:41" x14ac:dyDescent="0.25">
      <c r="A5158" s="6">
        <v>52.58</v>
      </c>
      <c r="B5158" s="32" t="s">
        <v>316</v>
      </c>
      <c r="K5158" s="3">
        <f t="shared" si="1094"/>
        <v>3803</v>
      </c>
      <c r="L5158" s="97" t="str">
        <f>IF(TRIM('Ek.3-A'!F5158)&lt;&gt;"","var","yok")</f>
        <v>yok</v>
      </c>
      <c r="M5158" s="5" t="str">
        <f>IF('Ek.3-A'!F5158="", "", IF(VLOOKUP('Ek.3-A'!F5158, Veriler!D:E, 2, 0)=0, "", VLOOKUP('Ek.3-A'!F5158, Veriler!D:E, 2, 0)))</f>
        <v/>
      </c>
      <c r="N5158" s="5" t="str">
        <f>IF('Ek.3-A'!P5158="", "", 'Ek.3-A'!P5158)</f>
        <v/>
      </c>
      <c r="O5158" s="142">
        <f>'Ek.3-A'!S5158</f>
        <v>0</v>
      </c>
      <c r="P5158" s="143" t="str">
        <f>'Ek.3-A'!L5158</f>
        <v/>
      </c>
      <c r="Q5158" s="24" t="str">
        <f>'Ek.3-A'!M5158</f>
        <v/>
      </c>
      <c r="R5158" s="24">
        <f t="shared" si="1091"/>
        <v>0</v>
      </c>
      <c r="S5158" s="141" t="str">
        <f t="shared" si="1092"/>
        <v>H</v>
      </c>
      <c r="T5158" s="24">
        <f>IF(S5158="E",SUM($R$5:R5158),0)</f>
        <v>0</v>
      </c>
      <c r="U5158" s="143">
        <f t="shared" si="1093"/>
        <v>0</v>
      </c>
    </row>
    <row r="5159" spans="1:41" x14ac:dyDescent="0.25">
      <c r="A5159" s="6">
        <v>52.59</v>
      </c>
      <c r="B5159" s="32" t="s">
        <v>316</v>
      </c>
      <c r="K5159" s="3">
        <f t="shared" si="1094"/>
        <v>3804</v>
      </c>
      <c r="L5159" s="97" t="str">
        <f>IF(TRIM('Ek.3-A'!F5159)&lt;&gt;"","var","yok")</f>
        <v>yok</v>
      </c>
      <c r="M5159" s="5" t="str">
        <f>IF('Ek.3-A'!F5159="", "", IF(VLOOKUP('Ek.3-A'!F5159, Veriler!D:E, 2, 0)=0, "", VLOOKUP('Ek.3-A'!F5159, Veriler!D:E, 2, 0)))</f>
        <v/>
      </c>
      <c r="N5159" s="5" t="str">
        <f>IF('Ek.3-A'!P5159="", "", 'Ek.3-A'!P5159)</f>
        <v/>
      </c>
      <c r="O5159" s="142">
        <f>'Ek.3-A'!S5159</f>
        <v>0</v>
      </c>
      <c r="P5159" s="143" t="str">
        <f>'Ek.3-A'!L5159</f>
        <v/>
      </c>
      <c r="Q5159" s="24" t="str">
        <f>'Ek.3-A'!M5159</f>
        <v/>
      </c>
      <c r="R5159" s="24">
        <f t="shared" si="1091"/>
        <v>0</v>
      </c>
      <c r="S5159" s="141" t="str">
        <f t="shared" si="1092"/>
        <v>H</v>
      </c>
      <c r="T5159" s="24">
        <f>IF(S5159="E",SUM($R$5:R5159),0)</f>
        <v>0</v>
      </c>
      <c r="U5159" s="143">
        <f t="shared" si="1093"/>
        <v>0</v>
      </c>
    </row>
    <row r="5160" spans="1:41" x14ac:dyDescent="0.25">
      <c r="A5160" s="6">
        <v>52.6</v>
      </c>
      <c r="B5160" s="32" t="s">
        <v>316</v>
      </c>
      <c r="K5160" s="3">
        <f t="shared" si="1094"/>
        <v>3805</v>
      </c>
      <c r="L5160" s="97" t="str">
        <f>IF(TRIM('Ek.3-A'!F5160)&lt;&gt;"","var","yok")</f>
        <v>yok</v>
      </c>
      <c r="M5160" s="5" t="str">
        <f>IF('Ek.3-A'!F5160="", "", IF(VLOOKUP('Ek.3-A'!F5160, Veriler!D:E, 2, 0)=0, "", VLOOKUP('Ek.3-A'!F5160, Veriler!D:E, 2, 0)))</f>
        <v/>
      </c>
      <c r="N5160" s="5" t="str">
        <f>IF('Ek.3-A'!P5160="", "", 'Ek.3-A'!P5160)</f>
        <v/>
      </c>
      <c r="O5160" s="142">
        <f>'Ek.3-A'!S5160</f>
        <v>0</v>
      </c>
      <c r="P5160" s="143" t="str">
        <f>'Ek.3-A'!L5160</f>
        <v/>
      </c>
      <c r="Q5160" s="24" t="str">
        <f>'Ek.3-A'!M5160</f>
        <v/>
      </c>
      <c r="R5160" s="24">
        <f t="shared" si="1091"/>
        <v>0</v>
      </c>
      <c r="S5160" s="141" t="str">
        <f t="shared" si="1092"/>
        <v>H</v>
      </c>
      <c r="T5160" s="24">
        <f>IF(S5160="E",SUM($R$5:R5160),0)</f>
        <v>0</v>
      </c>
      <c r="U5160" s="143">
        <f t="shared" si="1093"/>
        <v>0</v>
      </c>
    </row>
    <row r="5161" spans="1:41" x14ac:dyDescent="0.25">
      <c r="A5161" s="6">
        <v>52.61</v>
      </c>
      <c r="B5161" s="32" t="s">
        <v>316</v>
      </c>
      <c r="K5161" s="3">
        <f t="shared" si="1094"/>
        <v>3806</v>
      </c>
      <c r="L5161" s="97" t="str">
        <f>IF(TRIM('Ek.3-A'!F5161)&lt;&gt;"","var","yok")</f>
        <v>yok</v>
      </c>
      <c r="M5161" s="5" t="str">
        <f>IF('Ek.3-A'!F5161="", "", IF(VLOOKUP('Ek.3-A'!F5161, Veriler!D:E, 2, 0)=0, "", VLOOKUP('Ek.3-A'!F5161, Veriler!D:E, 2, 0)))</f>
        <v/>
      </c>
      <c r="N5161" s="5" t="str">
        <f>IF('Ek.3-A'!P5161="", "", 'Ek.3-A'!P5161)</f>
        <v/>
      </c>
      <c r="O5161" s="142">
        <f>'Ek.3-A'!S5161</f>
        <v>0</v>
      </c>
      <c r="P5161" s="143" t="str">
        <f>'Ek.3-A'!L5161</f>
        <v/>
      </c>
      <c r="Q5161" s="24" t="str">
        <f>'Ek.3-A'!M5161</f>
        <v/>
      </c>
      <c r="R5161" s="24">
        <f t="shared" si="1091"/>
        <v>0</v>
      </c>
      <c r="S5161" s="141" t="str">
        <f t="shared" si="1092"/>
        <v>H</v>
      </c>
      <c r="T5161" s="24">
        <f>IF(S5161="E",SUM($R$5:R5161),0)</f>
        <v>0</v>
      </c>
      <c r="U5161" s="143">
        <f t="shared" si="1093"/>
        <v>0</v>
      </c>
    </row>
    <row r="5162" spans="1:41" x14ac:dyDescent="0.25">
      <c r="A5162" s="6">
        <v>52.62</v>
      </c>
      <c r="B5162" s="32" t="s">
        <v>316</v>
      </c>
      <c r="K5162" s="3">
        <f t="shared" si="1094"/>
        <v>3807</v>
      </c>
      <c r="L5162" s="97" t="str">
        <f>IF(TRIM('Ek.3-A'!F5162)&lt;&gt;"","var","yok")</f>
        <v>yok</v>
      </c>
      <c r="M5162" s="5" t="str">
        <f>IF('Ek.3-A'!F5162="", "", IF(VLOOKUP('Ek.3-A'!F5162, Veriler!D:E, 2, 0)=0, "", VLOOKUP('Ek.3-A'!F5162, Veriler!D:E, 2, 0)))</f>
        <v/>
      </c>
      <c r="N5162" s="5" t="str">
        <f>IF('Ek.3-A'!P5162="", "", 'Ek.3-A'!P5162)</f>
        <v/>
      </c>
      <c r="O5162" s="142">
        <f>'Ek.3-A'!S5162</f>
        <v>0</v>
      </c>
      <c r="P5162" s="143" t="str">
        <f>'Ek.3-A'!L5162</f>
        <v/>
      </c>
      <c r="Q5162" s="24" t="str">
        <f>'Ek.3-A'!M5162</f>
        <v/>
      </c>
      <c r="R5162" s="24">
        <f t="shared" si="1091"/>
        <v>0</v>
      </c>
      <c r="S5162" s="141" t="str">
        <f t="shared" si="1092"/>
        <v>H</v>
      </c>
      <c r="T5162" s="24">
        <f>IF(S5162="E",SUM($R$5:R5162),0)</f>
        <v>0</v>
      </c>
      <c r="U5162" s="143">
        <f t="shared" si="1093"/>
        <v>0</v>
      </c>
    </row>
    <row r="5163" spans="1:41" x14ac:dyDescent="0.25">
      <c r="A5163" s="6">
        <v>52.63</v>
      </c>
      <c r="B5163" s="32" t="s">
        <v>316</v>
      </c>
      <c r="K5163" s="3">
        <f t="shared" si="1094"/>
        <v>3808</v>
      </c>
      <c r="L5163" s="97" t="str">
        <f>IF(TRIM('Ek.3-A'!F5163)&lt;&gt;"","var","yok")</f>
        <v>yok</v>
      </c>
      <c r="M5163" s="5" t="str">
        <f>IF('Ek.3-A'!F5163="", "", IF(VLOOKUP('Ek.3-A'!F5163, Veriler!D:E, 2, 0)=0, "", VLOOKUP('Ek.3-A'!F5163, Veriler!D:E, 2, 0)))</f>
        <v/>
      </c>
      <c r="N5163" s="5" t="str">
        <f>IF('Ek.3-A'!P5163="", "", 'Ek.3-A'!P5163)</f>
        <v/>
      </c>
      <c r="O5163" s="142">
        <f>'Ek.3-A'!S5163</f>
        <v>0</v>
      </c>
      <c r="P5163" s="143" t="str">
        <f>'Ek.3-A'!L5163</f>
        <v/>
      </c>
      <c r="Q5163" s="24" t="str">
        <f>'Ek.3-A'!M5163</f>
        <v/>
      </c>
      <c r="R5163" s="24">
        <f t="shared" si="1091"/>
        <v>0</v>
      </c>
      <c r="S5163" s="141" t="str">
        <f t="shared" si="1092"/>
        <v>H</v>
      </c>
      <c r="T5163" s="24">
        <f>IF(S5163="E",SUM($R$5:R5163),0)</f>
        <v>0</v>
      </c>
      <c r="U5163" s="143">
        <f t="shared" si="1093"/>
        <v>0</v>
      </c>
    </row>
    <row r="5164" spans="1:41" x14ac:dyDescent="0.25">
      <c r="A5164" s="6">
        <v>52.64</v>
      </c>
      <c r="B5164" s="32" t="s">
        <v>316</v>
      </c>
      <c r="T5164" s="24"/>
      <c r="U5164" s="25"/>
      <c r="AO5164" s="140">
        <f>'Ek.3-A'!L5164</f>
        <v>0</v>
      </c>
    </row>
    <row r="5165" spans="1:41" x14ac:dyDescent="0.25">
      <c r="A5165" s="6">
        <v>52.65</v>
      </c>
      <c r="B5165" s="32" t="s">
        <v>316</v>
      </c>
      <c r="T5165" s="24"/>
      <c r="U5165" s="25"/>
    </row>
    <row r="5166" spans="1:41" x14ac:dyDescent="0.25">
      <c r="A5166" s="6">
        <v>52.66</v>
      </c>
      <c r="B5166" s="32" t="s">
        <v>316</v>
      </c>
      <c r="T5166" s="24"/>
      <c r="U5166" s="25"/>
    </row>
    <row r="5167" spans="1:41" x14ac:dyDescent="0.25">
      <c r="A5167" s="6">
        <v>52.67</v>
      </c>
      <c r="B5167" s="32" t="s">
        <v>316</v>
      </c>
      <c r="T5167" s="24"/>
      <c r="U5167" s="25"/>
    </row>
    <row r="5168" spans="1:41" x14ac:dyDescent="0.25">
      <c r="A5168" s="6">
        <v>52.68</v>
      </c>
      <c r="B5168" s="32" t="s">
        <v>316</v>
      </c>
      <c r="T5168" s="24"/>
      <c r="U5168" s="25"/>
    </row>
    <row r="5169" spans="1:21" x14ac:dyDescent="0.25">
      <c r="A5169" s="6">
        <v>52.69</v>
      </c>
      <c r="B5169" s="32" t="s">
        <v>316</v>
      </c>
      <c r="T5169" s="24"/>
      <c r="U5169" s="25"/>
    </row>
    <row r="5170" spans="1:21" x14ac:dyDescent="0.25">
      <c r="A5170" s="6">
        <v>52.7</v>
      </c>
      <c r="B5170" s="32" t="s">
        <v>316</v>
      </c>
      <c r="T5170" s="24"/>
      <c r="U5170" s="25"/>
    </row>
    <row r="5171" spans="1:21" x14ac:dyDescent="0.25">
      <c r="A5171" s="6">
        <v>52.71</v>
      </c>
      <c r="B5171" s="32" t="s">
        <v>316</v>
      </c>
      <c r="T5171" s="24"/>
      <c r="U5171" s="25"/>
    </row>
    <row r="5172" spans="1:21" x14ac:dyDescent="0.25">
      <c r="A5172" s="6">
        <v>52.72</v>
      </c>
      <c r="B5172" s="32" t="s">
        <v>316</v>
      </c>
      <c r="T5172" s="24"/>
      <c r="U5172" s="25"/>
    </row>
    <row r="5173" spans="1:21" x14ac:dyDescent="0.25">
      <c r="A5173" s="6">
        <v>52.73</v>
      </c>
      <c r="B5173" s="32" t="s">
        <v>316</v>
      </c>
      <c r="K5173" s="3">
        <f>K5163+1</f>
        <v>3809</v>
      </c>
      <c r="L5173" s="97" t="str">
        <f>IF(TRIM('Ek.3-A'!F5173)&lt;&gt;"","var","yok")</f>
        <v>yok</v>
      </c>
      <c r="M5173" s="5" t="str">
        <f>IF('Ek.3-A'!F5173="", "", IF(VLOOKUP('Ek.3-A'!F5173, Veriler!D:E, 2, 0)=0, "", VLOOKUP('Ek.3-A'!F5173, Veriler!D:E, 2, 0)))</f>
        <v/>
      </c>
      <c r="N5173" s="5" t="str">
        <f>IF('Ek.3-A'!P5173="", "", 'Ek.3-A'!P5173)</f>
        <v/>
      </c>
      <c r="O5173" s="142">
        <f>'Ek.3-A'!S5173</f>
        <v>0</v>
      </c>
      <c r="P5173" s="143" t="str">
        <f>'Ek.3-A'!L5173</f>
        <v/>
      </c>
      <c r="Q5173" s="24" t="str">
        <f>'Ek.3-A'!M5173</f>
        <v/>
      </c>
      <c r="R5173" s="24">
        <f t="shared" ref="R5173:R5186" si="1095">IF(L5173="var",0,IF(Q5173&lt;=0.005,Q5173,0))</f>
        <v>0</v>
      </c>
      <c r="S5173" s="141" t="str">
        <f t="shared" ref="S5173:S5186" si="1096">IF(Q5173&lt;=0.005,"E","H")</f>
        <v>H</v>
      </c>
      <c r="T5173" s="24">
        <f>IF(S5173="E",SUM($R$5:R5173),0)</f>
        <v>0</v>
      </c>
      <c r="U5173" s="143">
        <f t="shared" ref="U5173:U5186" si="1097">IF(T5173&lt;=0.1, O5173, IF(R5173&gt;$G$2, R5173*O5173, $G$2*O5173))</f>
        <v>0</v>
      </c>
    </row>
    <row r="5174" spans="1:21" x14ac:dyDescent="0.25">
      <c r="A5174" s="6">
        <v>52.74</v>
      </c>
      <c r="B5174" s="32" t="s">
        <v>316</v>
      </c>
      <c r="K5174" s="3">
        <f t="shared" ref="K5174:K5186" si="1098">K5173+1</f>
        <v>3810</v>
      </c>
      <c r="L5174" s="97" t="str">
        <f>IF(TRIM('Ek.3-A'!F5174)&lt;&gt;"","var","yok")</f>
        <v>yok</v>
      </c>
      <c r="M5174" s="5" t="str">
        <f>IF('Ek.3-A'!F5174="", "", IF(VLOOKUP('Ek.3-A'!F5174, Veriler!D:E, 2, 0)=0, "", VLOOKUP('Ek.3-A'!F5174, Veriler!D:E, 2, 0)))</f>
        <v/>
      </c>
      <c r="N5174" s="5" t="str">
        <f>IF('Ek.3-A'!P5174="", "", 'Ek.3-A'!P5174)</f>
        <v/>
      </c>
      <c r="O5174" s="142">
        <f>'Ek.3-A'!S5174</f>
        <v>0</v>
      </c>
      <c r="P5174" s="143" t="str">
        <f>'Ek.3-A'!L5174</f>
        <v/>
      </c>
      <c r="Q5174" s="24" t="str">
        <f>'Ek.3-A'!M5174</f>
        <v/>
      </c>
      <c r="R5174" s="24">
        <f t="shared" si="1095"/>
        <v>0</v>
      </c>
      <c r="S5174" s="141" t="str">
        <f t="shared" si="1096"/>
        <v>H</v>
      </c>
      <c r="T5174" s="24">
        <f>IF(S5174="E",SUM($R$5:R5174),0)</f>
        <v>0</v>
      </c>
      <c r="U5174" s="143">
        <f t="shared" si="1097"/>
        <v>0</v>
      </c>
    </row>
    <row r="5175" spans="1:21" x14ac:dyDescent="0.25">
      <c r="A5175" s="6">
        <v>52.75</v>
      </c>
      <c r="B5175" s="32" t="s">
        <v>316</v>
      </c>
      <c r="K5175" s="3">
        <f t="shared" si="1098"/>
        <v>3811</v>
      </c>
      <c r="L5175" s="97" t="str">
        <f>IF(TRIM('Ek.3-A'!F5175)&lt;&gt;"","var","yok")</f>
        <v>yok</v>
      </c>
      <c r="M5175" s="5" t="str">
        <f>IF('Ek.3-A'!F5175="", "", IF(VLOOKUP('Ek.3-A'!F5175, Veriler!D:E, 2, 0)=0, "", VLOOKUP('Ek.3-A'!F5175, Veriler!D:E, 2, 0)))</f>
        <v/>
      </c>
      <c r="N5175" s="5" t="str">
        <f>IF('Ek.3-A'!P5175="", "", 'Ek.3-A'!P5175)</f>
        <v/>
      </c>
      <c r="O5175" s="142">
        <f>'Ek.3-A'!S5175</f>
        <v>0</v>
      </c>
      <c r="P5175" s="143" t="str">
        <f>'Ek.3-A'!L5175</f>
        <v/>
      </c>
      <c r="Q5175" s="24" t="str">
        <f>'Ek.3-A'!M5175</f>
        <v/>
      </c>
      <c r="R5175" s="24">
        <f t="shared" si="1095"/>
        <v>0</v>
      </c>
      <c r="S5175" s="141" t="str">
        <f t="shared" si="1096"/>
        <v>H</v>
      </c>
      <c r="T5175" s="24">
        <f>IF(S5175="E",SUM($R$5:R5175),0)</f>
        <v>0</v>
      </c>
      <c r="U5175" s="143">
        <f t="shared" si="1097"/>
        <v>0</v>
      </c>
    </row>
    <row r="5176" spans="1:21" x14ac:dyDescent="0.25">
      <c r="A5176" s="6">
        <v>52.76</v>
      </c>
      <c r="B5176" s="32" t="s">
        <v>316</v>
      </c>
      <c r="K5176" s="3">
        <f t="shared" si="1098"/>
        <v>3812</v>
      </c>
      <c r="L5176" s="97" t="str">
        <f>IF(TRIM('Ek.3-A'!F5176)&lt;&gt;"","var","yok")</f>
        <v>yok</v>
      </c>
      <c r="M5176" s="5" t="str">
        <f>IF('Ek.3-A'!F5176="", "", IF(VLOOKUP('Ek.3-A'!F5176, Veriler!D:E, 2, 0)=0, "", VLOOKUP('Ek.3-A'!F5176, Veriler!D:E, 2, 0)))</f>
        <v/>
      </c>
      <c r="N5176" s="5" t="str">
        <f>IF('Ek.3-A'!P5176="", "", 'Ek.3-A'!P5176)</f>
        <v/>
      </c>
      <c r="O5176" s="142">
        <f>'Ek.3-A'!S5176</f>
        <v>0</v>
      </c>
      <c r="P5176" s="143" t="str">
        <f>'Ek.3-A'!L5176</f>
        <v/>
      </c>
      <c r="Q5176" s="24" t="str">
        <f>'Ek.3-A'!M5176</f>
        <v/>
      </c>
      <c r="R5176" s="24">
        <f t="shared" si="1095"/>
        <v>0</v>
      </c>
      <c r="S5176" s="141" t="str">
        <f t="shared" si="1096"/>
        <v>H</v>
      </c>
      <c r="T5176" s="24">
        <f>IF(S5176="E",SUM($R$5:R5176),0)</f>
        <v>0</v>
      </c>
      <c r="U5176" s="143">
        <f t="shared" si="1097"/>
        <v>0</v>
      </c>
    </row>
    <row r="5177" spans="1:21" x14ac:dyDescent="0.25">
      <c r="A5177" s="6">
        <v>52.77</v>
      </c>
      <c r="B5177" s="32" t="s">
        <v>316</v>
      </c>
      <c r="K5177" s="3">
        <f t="shared" si="1098"/>
        <v>3813</v>
      </c>
      <c r="L5177" s="97" t="str">
        <f>IF(TRIM('Ek.3-A'!F5177)&lt;&gt;"","var","yok")</f>
        <v>yok</v>
      </c>
      <c r="M5177" s="5" t="str">
        <f>IF('Ek.3-A'!F5177="", "", IF(VLOOKUP('Ek.3-A'!F5177, Veriler!D:E, 2, 0)=0, "", VLOOKUP('Ek.3-A'!F5177, Veriler!D:E, 2, 0)))</f>
        <v/>
      </c>
      <c r="N5177" s="5" t="str">
        <f>IF('Ek.3-A'!P5177="", "", 'Ek.3-A'!P5177)</f>
        <v/>
      </c>
      <c r="O5177" s="142">
        <f>'Ek.3-A'!S5177</f>
        <v>0</v>
      </c>
      <c r="P5177" s="143" t="str">
        <f>'Ek.3-A'!L5177</f>
        <v/>
      </c>
      <c r="Q5177" s="24" t="str">
        <f>'Ek.3-A'!M5177</f>
        <v/>
      </c>
      <c r="R5177" s="24">
        <f t="shared" si="1095"/>
        <v>0</v>
      </c>
      <c r="S5177" s="141" t="str">
        <f t="shared" si="1096"/>
        <v>H</v>
      </c>
      <c r="T5177" s="24">
        <f>IF(S5177="E",SUM($R$5:R5177),0)</f>
        <v>0</v>
      </c>
      <c r="U5177" s="143">
        <f t="shared" si="1097"/>
        <v>0</v>
      </c>
    </row>
    <row r="5178" spans="1:21" x14ac:dyDescent="0.25">
      <c r="A5178" s="6">
        <v>52.78</v>
      </c>
      <c r="B5178" s="32" t="s">
        <v>316</v>
      </c>
      <c r="K5178" s="3">
        <f t="shared" si="1098"/>
        <v>3814</v>
      </c>
      <c r="L5178" s="97" t="str">
        <f>IF(TRIM('Ek.3-A'!F5178)&lt;&gt;"","var","yok")</f>
        <v>yok</v>
      </c>
      <c r="M5178" s="5" t="str">
        <f>IF('Ek.3-A'!F5178="", "", IF(VLOOKUP('Ek.3-A'!F5178, Veriler!D:E, 2, 0)=0, "", VLOOKUP('Ek.3-A'!F5178, Veriler!D:E, 2, 0)))</f>
        <v/>
      </c>
      <c r="N5178" s="5" t="str">
        <f>IF('Ek.3-A'!P5178="", "", 'Ek.3-A'!P5178)</f>
        <v/>
      </c>
      <c r="O5178" s="142">
        <f>'Ek.3-A'!S5178</f>
        <v>0</v>
      </c>
      <c r="P5178" s="143" t="str">
        <f>'Ek.3-A'!L5178</f>
        <v/>
      </c>
      <c r="Q5178" s="24" t="str">
        <f>'Ek.3-A'!M5178</f>
        <v/>
      </c>
      <c r="R5178" s="24">
        <f t="shared" si="1095"/>
        <v>0</v>
      </c>
      <c r="S5178" s="141" t="str">
        <f t="shared" si="1096"/>
        <v>H</v>
      </c>
      <c r="T5178" s="24">
        <f>IF(S5178="E",SUM($R$5:R5178),0)</f>
        <v>0</v>
      </c>
      <c r="U5178" s="143">
        <f t="shared" si="1097"/>
        <v>0</v>
      </c>
    </row>
    <row r="5179" spans="1:21" x14ac:dyDescent="0.25">
      <c r="A5179" s="6">
        <v>52.79</v>
      </c>
      <c r="B5179" s="32" t="s">
        <v>316</v>
      </c>
      <c r="K5179" s="3">
        <f t="shared" si="1098"/>
        <v>3815</v>
      </c>
      <c r="L5179" s="97" t="str">
        <f>IF(TRIM('Ek.3-A'!F5179)&lt;&gt;"","var","yok")</f>
        <v>yok</v>
      </c>
      <c r="M5179" s="5" t="str">
        <f>IF('Ek.3-A'!F5179="", "", IF(VLOOKUP('Ek.3-A'!F5179, Veriler!D:E, 2, 0)=0, "", VLOOKUP('Ek.3-A'!F5179, Veriler!D:E, 2, 0)))</f>
        <v/>
      </c>
      <c r="N5179" s="5" t="str">
        <f>IF('Ek.3-A'!P5179="", "", 'Ek.3-A'!P5179)</f>
        <v/>
      </c>
      <c r="O5179" s="142">
        <f>'Ek.3-A'!S5179</f>
        <v>0</v>
      </c>
      <c r="P5179" s="143" t="str">
        <f>'Ek.3-A'!L5179</f>
        <v/>
      </c>
      <c r="Q5179" s="24" t="str">
        <f>'Ek.3-A'!M5179</f>
        <v/>
      </c>
      <c r="R5179" s="24">
        <f t="shared" si="1095"/>
        <v>0</v>
      </c>
      <c r="S5179" s="141" t="str">
        <f t="shared" si="1096"/>
        <v>H</v>
      </c>
      <c r="T5179" s="24">
        <f>IF(S5179="E",SUM($R$5:R5179),0)</f>
        <v>0</v>
      </c>
      <c r="U5179" s="143">
        <f t="shared" si="1097"/>
        <v>0</v>
      </c>
    </row>
    <row r="5180" spans="1:21" x14ac:dyDescent="0.25">
      <c r="A5180" s="6">
        <v>52.8</v>
      </c>
      <c r="B5180" s="32" t="s">
        <v>316</v>
      </c>
      <c r="K5180" s="3">
        <f t="shared" si="1098"/>
        <v>3816</v>
      </c>
      <c r="L5180" s="97" t="str">
        <f>IF(TRIM('Ek.3-A'!F5180)&lt;&gt;"","var","yok")</f>
        <v>yok</v>
      </c>
      <c r="M5180" s="5" t="str">
        <f>IF('Ek.3-A'!F5180="", "", IF(VLOOKUP('Ek.3-A'!F5180, Veriler!D:E, 2, 0)=0, "", VLOOKUP('Ek.3-A'!F5180, Veriler!D:E, 2, 0)))</f>
        <v/>
      </c>
      <c r="N5180" s="5" t="str">
        <f>IF('Ek.3-A'!P5180="", "", 'Ek.3-A'!P5180)</f>
        <v/>
      </c>
      <c r="O5180" s="142">
        <f>'Ek.3-A'!S5180</f>
        <v>0</v>
      </c>
      <c r="P5180" s="143" t="str">
        <f>'Ek.3-A'!L5180</f>
        <v/>
      </c>
      <c r="Q5180" s="24" t="str">
        <f>'Ek.3-A'!M5180</f>
        <v/>
      </c>
      <c r="R5180" s="24">
        <f t="shared" si="1095"/>
        <v>0</v>
      </c>
      <c r="S5180" s="141" t="str">
        <f t="shared" si="1096"/>
        <v>H</v>
      </c>
      <c r="T5180" s="24">
        <f>IF(S5180="E",SUM($R$5:R5180),0)</f>
        <v>0</v>
      </c>
      <c r="U5180" s="143">
        <f t="shared" si="1097"/>
        <v>0</v>
      </c>
    </row>
    <row r="5181" spans="1:21" x14ac:dyDescent="0.25">
      <c r="A5181" s="6">
        <v>52.81</v>
      </c>
      <c r="B5181" s="32" t="s">
        <v>316</v>
      </c>
      <c r="K5181" s="3">
        <f t="shared" si="1098"/>
        <v>3817</v>
      </c>
      <c r="L5181" s="97" t="str">
        <f>IF(TRIM('Ek.3-A'!F5181)&lt;&gt;"","var","yok")</f>
        <v>yok</v>
      </c>
      <c r="M5181" s="5" t="str">
        <f>IF('Ek.3-A'!F5181="", "", IF(VLOOKUP('Ek.3-A'!F5181, Veriler!D:E, 2, 0)=0, "", VLOOKUP('Ek.3-A'!F5181, Veriler!D:E, 2, 0)))</f>
        <v/>
      </c>
      <c r="N5181" s="5" t="str">
        <f>IF('Ek.3-A'!P5181="", "", 'Ek.3-A'!P5181)</f>
        <v/>
      </c>
      <c r="O5181" s="142">
        <f>'Ek.3-A'!S5181</f>
        <v>0</v>
      </c>
      <c r="P5181" s="143" t="str">
        <f>'Ek.3-A'!L5181</f>
        <v/>
      </c>
      <c r="Q5181" s="24" t="str">
        <f>'Ek.3-A'!M5181</f>
        <v/>
      </c>
      <c r="R5181" s="24">
        <f t="shared" si="1095"/>
        <v>0</v>
      </c>
      <c r="S5181" s="141" t="str">
        <f t="shared" si="1096"/>
        <v>H</v>
      </c>
      <c r="T5181" s="24">
        <f>IF(S5181="E",SUM($R$5:R5181),0)</f>
        <v>0</v>
      </c>
      <c r="U5181" s="143">
        <f t="shared" si="1097"/>
        <v>0</v>
      </c>
    </row>
    <row r="5182" spans="1:21" x14ac:dyDescent="0.25">
      <c r="A5182" s="6">
        <v>52.82</v>
      </c>
      <c r="B5182" s="32" t="s">
        <v>316</v>
      </c>
      <c r="K5182" s="3">
        <f t="shared" si="1098"/>
        <v>3818</v>
      </c>
      <c r="L5182" s="97" t="str">
        <f>IF(TRIM('Ek.3-A'!F5182)&lt;&gt;"","var","yok")</f>
        <v>yok</v>
      </c>
      <c r="M5182" s="5" t="str">
        <f>IF('Ek.3-A'!F5182="", "", IF(VLOOKUP('Ek.3-A'!F5182, Veriler!D:E, 2, 0)=0, "", VLOOKUP('Ek.3-A'!F5182, Veriler!D:E, 2, 0)))</f>
        <v/>
      </c>
      <c r="N5182" s="5" t="str">
        <f>IF('Ek.3-A'!P5182="", "", 'Ek.3-A'!P5182)</f>
        <v/>
      </c>
      <c r="O5182" s="142">
        <f>'Ek.3-A'!S5182</f>
        <v>0</v>
      </c>
      <c r="P5182" s="143" t="str">
        <f>'Ek.3-A'!L5182</f>
        <v/>
      </c>
      <c r="Q5182" s="24" t="str">
        <f>'Ek.3-A'!M5182</f>
        <v/>
      </c>
      <c r="R5182" s="24">
        <f t="shared" si="1095"/>
        <v>0</v>
      </c>
      <c r="S5182" s="141" t="str">
        <f t="shared" si="1096"/>
        <v>H</v>
      </c>
      <c r="T5182" s="24">
        <f>IF(S5182="E",SUM($R$5:R5182),0)</f>
        <v>0</v>
      </c>
      <c r="U5182" s="143">
        <f t="shared" si="1097"/>
        <v>0</v>
      </c>
    </row>
    <row r="5183" spans="1:21" x14ac:dyDescent="0.25">
      <c r="A5183" s="6">
        <v>52.83</v>
      </c>
      <c r="B5183" s="32" t="s">
        <v>316</v>
      </c>
      <c r="K5183" s="3">
        <f t="shared" si="1098"/>
        <v>3819</v>
      </c>
      <c r="L5183" s="97" t="str">
        <f>IF(TRIM('Ek.3-A'!F5183)&lt;&gt;"","var","yok")</f>
        <v>yok</v>
      </c>
      <c r="M5183" s="5" t="str">
        <f>IF('Ek.3-A'!F5183="", "", IF(VLOOKUP('Ek.3-A'!F5183, Veriler!D:E, 2, 0)=0, "", VLOOKUP('Ek.3-A'!F5183, Veriler!D:E, 2, 0)))</f>
        <v/>
      </c>
      <c r="N5183" s="5" t="str">
        <f>IF('Ek.3-A'!P5183="", "", 'Ek.3-A'!P5183)</f>
        <v/>
      </c>
      <c r="O5183" s="142">
        <f>'Ek.3-A'!S5183</f>
        <v>0</v>
      </c>
      <c r="P5183" s="143" t="str">
        <f>'Ek.3-A'!L5183</f>
        <v/>
      </c>
      <c r="Q5183" s="24" t="str">
        <f>'Ek.3-A'!M5183</f>
        <v/>
      </c>
      <c r="R5183" s="24">
        <f t="shared" si="1095"/>
        <v>0</v>
      </c>
      <c r="S5183" s="141" t="str">
        <f t="shared" si="1096"/>
        <v>H</v>
      </c>
      <c r="T5183" s="24">
        <f>IF(S5183="E",SUM($R$5:R5183),0)</f>
        <v>0</v>
      </c>
      <c r="U5183" s="143">
        <f t="shared" si="1097"/>
        <v>0</v>
      </c>
    </row>
    <row r="5184" spans="1:21" x14ac:dyDescent="0.25">
      <c r="A5184" s="6">
        <v>52.84</v>
      </c>
      <c r="B5184" s="32" t="s">
        <v>316</v>
      </c>
      <c r="K5184" s="3">
        <f t="shared" si="1098"/>
        <v>3820</v>
      </c>
      <c r="L5184" s="97" t="str">
        <f>IF(TRIM('Ek.3-A'!F5184)&lt;&gt;"","var","yok")</f>
        <v>yok</v>
      </c>
      <c r="M5184" s="5" t="str">
        <f>IF('Ek.3-A'!F5184="", "", IF(VLOOKUP('Ek.3-A'!F5184, Veriler!D:E, 2, 0)=0, "", VLOOKUP('Ek.3-A'!F5184, Veriler!D:E, 2, 0)))</f>
        <v/>
      </c>
      <c r="N5184" s="5" t="str">
        <f>IF('Ek.3-A'!P5184="", "", 'Ek.3-A'!P5184)</f>
        <v/>
      </c>
      <c r="O5184" s="142">
        <f>'Ek.3-A'!S5184</f>
        <v>0</v>
      </c>
      <c r="P5184" s="143" t="str">
        <f>'Ek.3-A'!L5184</f>
        <v/>
      </c>
      <c r="Q5184" s="24" t="str">
        <f>'Ek.3-A'!M5184</f>
        <v/>
      </c>
      <c r="R5184" s="24">
        <f t="shared" si="1095"/>
        <v>0</v>
      </c>
      <c r="S5184" s="141" t="str">
        <f t="shared" si="1096"/>
        <v>H</v>
      </c>
      <c r="T5184" s="24">
        <f>IF(S5184="E",SUM($R$5:R5184),0)</f>
        <v>0</v>
      </c>
      <c r="U5184" s="143">
        <f t="shared" si="1097"/>
        <v>0</v>
      </c>
    </row>
    <row r="5185" spans="1:21" x14ac:dyDescent="0.25">
      <c r="A5185" s="6">
        <v>52.85</v>
      </c>
      <c r="B5185" s="32" t="s">
        <v>316</v>
      </c>
      <c r="K5185" s="3">
        <f t="shared" si="1098"/>
        <v>3821</v>
      </c>
      <c r="L5185" s="97" t="str">
        <f>IF(TRIM('Ek.3-A'!F5185)&lt;&gt;"","var","yok")</f>
        <v>yok</v>
      </c>
      <c r="M5185" s="5" t="str">
        <f>IF('Ek.3-A'!F5185="", "", IF(VLOOKUP('Ek.3-A'!F5185, Veriler!D:E, 2, 0)=0, "", VLOOKUP('Ek.3-A'!F5185, Veriler!D:E, 2, 0)))</f>
        <v/>
      </c>
      <c r="N5185" s="5" t="str">
        <f>IF('Ek.3-A'!P5185="", "", 'Ek.3-A'!P5185)</f>
        <v/>
      </c>
      <c r="O5185" s="142">
        <f>'Ek.3-A'!S5185</f>
        <v>0</v>
      </c>
      <c r="P5185" s="143" t="str">
        <f>'Ek.3-A'!L5185</f>
        <v/>
      </c>
      <c r="Q5185" s="24" t="str">
        <f>'Ek.3-A'!M5185</f>
        <v/>
      </c>
      <c r="R5185" s="24">
        <f t="shared" si="1095"/>
        <v>0</v>
      </c>
      <c r="S5185" s="141" t="str">
        <f t="shared" si="1096"/>
        <v>H</v>
      </c>
      <c r="T5185" s="24">
        <f>IF(S5185="E",SUM($R$5:R5185),0)</f>
        <v>0</v>
      </c>
      <c r="U5185" s="143">
        <f t="shared" si="1097"/>
        <v>0</v>
      </c>
    </row>
    <row r="5186" spans="1:21" x14ac:dyDescent="0.25">
      <c r="A5186" s="6">
        <v>52.86</v>
      </c>
      <c r="B5186" s="32" t="s">
        <v>316</v>
      </c>
      <c r="K5186" s="3">
        <f t="shared" si="1098"/>
        <v>3822</v>
      </c>
      <c r="L5186" s="97" t="str">
        <f>IF(TRIM('Ek.3-A'!F5186)&lt;&gt;"","var","yok")</f>
        <v>yok</v>
      </c>
      <c r="M5186" s="5" t="str">
        <f>IF('Ek.3-A'!F5186="", "", IF(VLOOKUP('Ek.3-A'!F5186, Veriler!D:E, 2, 0)=0, "", VLOOKUP('Ek.3-A'!F5186, Veriler!D:E, 2, 0)))</f>
        <v/>
      </c>
      <c r="N5186" s="5" t="str">
        <f>IF('Ek.3-A'!P5186="", "", 'Ek.3-A'!P5186)</f>
        <v/>
      </c>
      <c r="O5186" s="142">
        <f>'Ek.3-A'!S5186</f>
        <v>0</v>
      </c>
      <c r="P5186" s="143" t="str">
        <f>'Ek.3-A'!L5186</f>
        <v/>
      </c>
      <c r="Q5186" s="24" t="str">
        <f>'Ek.3-A'!M5186</f>
        <v/>
      </c>
      <c r="R5186" s="24">
        <f t="shared" si="1095"/>
        <v>0</v>
      </c>
      <c r="S5186" s="141" t="str">
        <f t="shared" si="1096"/>
        <v>H</v>
      </c>
      <c r="T5186" s="24">
        <f>IF(S5186="E",SUM($R$5:R5186),0)</f>
        <v>0</v>
      </c>
      <c r="U5186" s="143">
        <f t="shared" si="1097"/>
        <v>0</v>
      </c>
    </row>
    <row r="5187" spans="1:21" x14ac:dyDescent="0.25">
      <c r="A5187" s="6">
        <v>52.87</v>
      </c>
      <c r="B5187" s="32" t="s">
        <v>316</v>
      </c>
      <c r="L5187" s="97"/>
      <c r="M5187" s="5"/>
      <c r="N5187" s="5"/>
      <c r="O5187" s="5"/>
      <c r="Q5187" s="23"/>
      <c r="T5187" s="24"/>
      <c r="U5187" s="25"/>
    </row>
    <row r="5188" spans="1:21" x14ac:dyDescent="0.25">
      <c r="A5188" s="6">
        <v>52.88</v>
      </c>
      <c r="B5188" s="32" t="s">
        <v>316</v>
      </c>
      <c r="K5188" s="3">
        <f>K5186+1</f>
        <v>3823</v>
      </c>
      <c r="L5188" s="97" t="str">
        <f>IF(TRIM('Ek.3-A'!F5188)&lt;&gt;"","var","yok")</f>
        <v>yok</v>
      </c>
      <c r="M5188" s="5" t="str">
        <f>IF('Ek.3-A'!F5188="", "", IF(VLOOKUP('Ek.3-A'!F5188, Veriler!D:E, 2, 0)=0, "", VLOOKUP('Ek.3-A'!F5188, Veriler!D:E, 2, 0)))</f>
        <v/>
      </c>
      <c r="N5188" s="5" t="str">
        <f>IF('Ek.3-A'!P5188="", "", 'Ek.3-A'!P5188)</f>
        <v/>
      </c>
      <c r="O5188" s="142">
        <f>'Ek.3-A'!S5188</f>
        <v>0</v>
      </c>
      <c r="P5188" s="143" t="str">
        <f>'Ek.3-A'!L5188</f>
        <v/>
      </c>
      <c r="Q5188" s="24" t="str">
        <f>'Ek.3-A'!M5188</f>
        <v/>
      </c>
      <c r="R5188" s="24">
        <f t="shared" ref="R5188:R5201" si="1099">IF(L5188="var",0,IF(Q5188&lt;=0.005,Q5188,0))</f>
        <v>0</v>
      </c>
      <c r="S5188" s="141" t="str">
        <f t="shared" ref="S5188:S5201" si="1100">IF(Q5188&lt;=0.005,"E","H")</f>
        <v>H</v>
      </c>
      <c r="T5188" s="24">
        <f>IF(S5188="E",SUM($R$5:R5188),0)</f>
        <v>0</v>
      </c>
      <c r="U5188" s="143">
        <f t="shared" ref="U5188:U5201" si="1101">IF(T5188&lt;=0.1, O5188, IF(R5188&gt;$G$2, R5188*O5188, $G$2*O5188))</f>
        <v>0</v>
      </c>
    </row>
    <row r="5189" spans="1:21" x14ac:dyDescent="0.25">
      <c r="A5189" s="6">
        <v>52.89</v>
      </c>
      <c r="B5189" s="32" t="s">
        <v>316</v>
      </c>
      <c r="K5189" s="3">
        <f t="shared" ref="K5189:K5201" si="1102">K5188+1</f>
        <v>3824</v>
      </c>
      <c r="L5189" s="97" t="str">
        <f>IF(TRIM('Ek.3-A'!F5189)&lt;&gt;"","var","yok")</f>
        <v>yok</v>
      </c>
      <c r="M5189" s="5" t="str">
        <f>IF('Ek.3-A'!F5189="", "", IF(VLOOKUP('Ek.3-A'!F5189, Veriler!D:E, 2, 0)=0, "", VLOOKUP('Ek.3-A'!F5189, Veriler!D:E, 2, 0)))</f>
        <v/>
      </c>
      <c r="N5189" s="5" t="str">
        <f>IF('Ek.3-A'!P5189="", "", 'Ek.3-A'!P5189)</f>
        <v/>
      </c>
      <c r="O5189" s="142">
        <f>'Ek.3-A'!S5189</f>
        <v>0</v>
      </c>
      <c r="P5189" s="143" t="str">
        <f>'Ek.3-A'!L5189</f>
        <v/>
      </c>
      <c r="Q5189" s="24" t="str">
        <f>'Ek.3-A'!M5189</f>
        <v/>
      </c>
      <c r="R5189" s="24">
        <f t="shared" si="1099"/>
        <v>0</v>
      </c>
      <c r="S5189" s="141" t="str">
        <f t="shared" si="1100"/>
        <v>H</v>
      </c>
      <c r="T5189" s="24">
        <f>IF(S5189="E",SUM($R$5:R5189),0)</f>
        <v>0</v>
      </c>
      <c r="U5189" s="143">
        <f t="shared" si="1101"/>
        <v>0</v>
      </c>
    </row>
    <row r="5190" spans="1:21" x14ac:dyDescent="0.25">
      <c r="A5190" s="6">
        <v>52.9</v>
      </c>
      <c r="B5190" s="32" t="s">
        <v>316</v>
      </c>
      <c r="K5190" s="3">
        <f t="shared" si="1102"/>
        <v>3825</v>
      </c>
      <c r="L5190" s="97" t="str">
        <f>IF(TRIM('Ek.3-A'!F5190)&lt;&gt;"","var","yok")</f>
        <v>yok</v>
      </c>
      <c r="M5190" s="5" t="str">
        <f>IF('Ek.3-A'!F5190="", "", IF(VLOOKUP('Ek.3-A'!F5190, Veriler!D:E, 2, 0)=0, "", VLOOKUP('Ek.3-A'!F5190, Veriler!D:E, 2, 0)))</f>
        <v/>
      </c>
      <c r="N5190" s="5" t="str">
        <f>IF('Ek.3-A'!P5190="", "", 'Ek.3-A'!P5190)</f>
        <v/>
      </c>
      <c r="O5190" s="142">
        <f>'Ek.3-A'!S5190</f>
        <v>0</v>
      </c>
      <c r="P5190" s="143" t="str">
        <f>'Ek.3-A'!L5190</f>
        <v/>
      </c>
      <c r="Q5190" s="24" t="str">
        <f>'Ek.3-A'!M5190</f>
        <v/>
      </c>
      <c r="R5190" s="24">
        <f t="shared" si="1099"/>
        <v>0</v>
      </c>
      <c r="S5190" s="141" t="str">
        <f t="shared" si="1100"/>
        <v>H</v>
      </c>
      <c r="T5190" s="24">
        <f>IF(S5190="E",SUM($R$5:R5190),0)</f>
        <v>0</v>
      </c>
      <c r="U5190" s="143">
        <f t="shared" si="1101"/>
        <v>0</v>
      </c>
    </row>
    <row r="5191" spans="1:21" x14ac:dyDescent="0.25">
      <c r="A5191" s="6">
        <v>52.91</v>
      </c>
      <c r="B5191" s="32" t="s">
        <v>316</v>
      </c>
      <c r="K5191" s="3">
        <f t="shared" si="1102"/>
        <v>3826</v>
      </c>
      <c r="L5191" s="97" t="str">
        <f>IF(TRIM('Ek.3-A'!F5191)&lt;&gt;"","var","yok")</f>
        <v>yok</v>
      </c>
      <c r="M5191" s="5" t="str">
        <f>IF('Ek.3-A'!F5191="", "", IF(VLOOKUP('Ek.3-A'!F5191, Veriler!D:E, 2, 0)=0, "", VLOOKUP('Ek.3-A'!F5191, Veriler!D:E, 2, 0)))</f>
        <v/>
      </c>
      <c r="N5191" s="5" t="str">
        <f>IF('Ek.3-A'!P5191="", "", 'Ek.3-A'!P5191)</f>
        <v/>
      </c>
      <c r="O5191" s="142">
        <f>'Ek.3-A'!S5191</f>
        <v>0</v>
      </c>
      <c r="P5191" s="143" t="str">
        <f>'Ek.3-A'!L5191</f>
        <v/>
      </c>
      <c r="Q5191" s="24" t="str">
        <f>'Ek.3-A'!M5191</f>
        <v/>
      </c>
      <c r="R5191" s="24">
        <f t="shared" si="1099"/>
        <v>0</v>
      </c>
      <c r="S5191" s="141" t="str">
        <f t="shared" si="1100"/>
        <v>H</v>
      </c>
      <c r="T5191" s="24">
        <f>IF(S5191="E",SUM($R$5:R5191),0)</f>
        <v>0</v>
      </c>
      <c r="U5191" s="143">
        <f t="shared" si="1101"/>
        <v>0</v>
      </c>
    </row>
    <row r="5192" spans="1:21" x14ac:dyDescent="0.25">
      <c r="A5192" s="6">
        <v>52.92</v>
      </c>
      <c r="B5192" s="32" t="s">
        <v>316</v>
      </c>
      <c r="K5192" s="3">
        <f t="shared" si="1102"/>
        <v>3827</v>
      </c>
      <c r="L5192" s="97" t="str">
        <f>IF(TRIM('Ek.3-A'!F5192)&lt;&gt;"","var","yok")</f>
        <v>yok</v>
      </c>
      <c r="M5192" s="5" t="str">
        <f>IF('Ek.3-A'!F5192="", "", IF(VLOOKUP('Ek.3-A'!F5192, Veriler!D:E, 2, 0)=0, "", VLOOKUP('Ek.3-A'!F5192, Veriler!D:E, 2, 0)))</f>
        <v/>
      </c>
      <c r="N5192" s="5" t="str">
        <f>IF('Ek.3-A'!P5192="", "", 'Ek.3-A'!P5192)</f>
        <v/>
      </c>
      <c r="O5192" s="142">
        <f>'Ek.3-A'!S5192</f>
        <v>0</v>
      </c>
      <c r="P5192" s="143" t="str">
        <f>'Ek.3-A'!L5192</f>
        <v/>
      </c>
      <c r="Q5192" s="24" t="str">
        <f>'Ek.3-A'!M5192</f>
        <v/>
      </c>
      <c r="R5192" s="24">
        <f t="shared" si="1099"/>
        <v>0</v>
      </c>
      <c r="S5192" s="141" t="str">
        <f t="shared" si="1100"/>
        <v>H</v>
      </c>
      <c r="T5192" s="24">
        <f>IF(S5192="E",SUM($R$5:R5192),0)</f>
        <v>0</v>
      </c>
      <c r="U5192" s="143">
        <f t="shared" si="1101"/>
        <v>0</v>
      </c>
    </row>
    <row r="5193" spans="1:21" x14ac:dyDescent="0.25">
      <c r="A5193" s="6">
        <v>52.93</v>
      </c>
      <c r="B5193" s="32" t="s">
        <v>316</v>
      </c>
      <c r="K5193" s="3">
        <f t="shared" si="1102"/>
        <v>3828</v>
      </c>
      <c r="L5193" s="97" t="str">
        <f>IF(TRIM('Ek.3-A'!F5193)&lt;&gt;"","var","yok")</f>
        <v>yok</v>
      </c>
      <c r="M5193" s="5" t="str">
        <f>IF('Ek.3-A'!F5193="", "", IF(VLOOKUP('Ek.3-A'!F5193, Veriler!D:E, 2, 0)=0, "", VLOOKUP('Ek.3-A'!F5193, Veriler!D:E, 2, 0)))</f>
        <v/>
      </c>
      <c r="N5193" s="5" t="str">
        <f>IF('Ek.3-A'!P5193="", "", 'Ek.3-A'!P5193)</f>
        <v/>
      </c>
      <c r="O5193" s="142">
        <f>'Ek.3-A'!S5193</f>
        <v>0</v>
      </c>
      <c r="P5193" s="143" t="str">
        <f>'Ek.3-A'!L5193</f>
        <v/>
      </c>
      <c r="Q5193" s="24" t="str">
        <f>'Ek.3-A'!M5193</f>
        <v/>
      </c>
      <c r="R5193" s="24">
        <f t="shared" si="1099"/>
        <v>0</v>
      </c>
      <c r="S5193" s="141" t="str">
        <f t="shared" si="1100"/>
        <v>H</v>
      </c>
      <c r="T5193" s="24">
        <f>IF(S5193="E",SUM($R$5:R5193),0)</f>
        <v>0</v>
      </c>
      <c r="U5193" s="143">
        <f t="shared" si="1101"/>
        <v>0</v>
      </c>
    </row>
    <row r="5194" spans="1:21" x14ac:dyDescent="0.25">
      <c r="A5194" s="6">
        <v>52.94</v>
      </c>
      <c r="B5194" s="32" t="s">
        <v>316</v>
      </c>
      <c r="K5194" s="3">
        <f t="shared" si="1102"/>
        <v>3829</v>
      </c>
      <c r="L5194" s="97" t="str">
        <f>IF(TRIM('Ek.3-A'!F5194)&lt;&gt;"","var","yok")</f>
        <v>yok</v>
      </c>
      <c r="M5194" s="5" t="str">
        <f>IF('Ek.3-A'!F5194="", "", IF(VLOOKUP('Ek.3-A'!F5194, Veriler!D:E, 2, 0)=0, "", VLOOKUP('Ek.3-A'!F5194, Veriler!D:E, 2, 0)))</f>
        <v/>
      </c>
      <c r="N5194" s="5" t="str">
        <f>IF('Ek.3-A'!P5194="", "", 'Ek.3-A'!P5194)</f>
        <v/>
      </c>
      <c r="O5194" s="142">
        <f>'Ek.3-A'!S5194</f>
        <v>0</v>
      </c>
      <c r="P5194" s="143" t="str">
        <f>'Ek.3-A'!L5194</f>
        <v/>
      </c>
      <c r="Q5194" s="24" t="str">
        <f>'Ek.3-A'!M5194</f>
        <v/>
      </c>
      <c r="R5194" s="24">
        <f t="shared" si="1099"/>
        <v>0</v>
      </c>
      <c r="S5194" s="141" t="str">
        <f t="shared" si="1100"/>
        <v>H</v>
      </c>
      <c r="T5194" s="24">
        <f>IF(S5194="E",SUM($R$5:R5194),0)</f>
        <v>0</v>
      </c>
      <c r="U5194" s="143">
        <f t="shared" si="1101"/>
        <v>0</v>
      </c>
    </row>
    <row r="5195" spans="1:21" x14ac:dyDescent="0.25">
      <c r="A5195" s="6">
        <v>52.95</v>
      </c>
      <c r="B5195" s="32" t="s">
        <v>316</v>
      </c>
      <c r="K5195" s="3">
        <f t="shared" si="1102"/>
        <v>3830</v>
      </c>
      <c r="L5195" s="97" t="str">
        <f>IF(TRIM('Ek.3-A'!F5195)&lt;&gt;"","var","yok")</f>
        <v>yok</v>
      </c>
      <c r="M5195" s="5" t="str">
        <f>IF('Ek.3-A'!F5195="", "", IF(VLOOKUP('Ek.3-A'!F5195, Veriler!D:E, 2, 0)=0, "", VLOOKUP('Ek.3-A'!F5195, Veriler!D:E, 2, 0)))</f>
        <v/>
      </c>
      <c r="N5195" s="5" t="str">
        <f>IF('Ek.3-A'!P5195="", "", 'Ek.3-A'!P5195)</f>
        <v/>
      </c>
      <c r="O5195" s="142">
        <f>'Ek.3-A'!S5195</f>
        <v>0</v>
      </c>
      <c r="P5195" s="143" t="str">
        <f>'Ek.3-A'!L5195</f>
        <v/>
      </c>
      <c r="Q5195" s="24" t="str">
        <f>'Ek.3-A'!M5195</f>
        <v/>
      </c>
      <c r="R5195" s="24">
        <f t="shared" si="1099"/>
        <v>0</v>
      </c>
      <c r="S5195" s="141" t="str">
        <f t="shared" si="1100"/>
        <v>H</v>
      </c>
      <c r="T5195" s="24">
        <f>IF(S5195="E",SUM($R$5:R5195),0)</f>
        <v>0</v>
      </c>
      <c r="U5195" s="143">
        <f t="shared" si="1101"/>
        <v>0</v>
      </c>
    </row>
    <row r="5196" spans="1:21" x14ac:dyDescent="0.25">
      <c r="A5196" s="6">
        <v>52.96</v>
      </c>
      <c r="B5196" s="32" t="s">
        <v>316</v>
      </c>
      <c r="K5196" s="3">
        <f t="shared" si="1102"/>
        <v>3831</v>
      </c>
      <c r="L5196" s="97" t="str">
        <f>IF(TRIM('Ek.3-A'!F5196)&lt;&gt;"","var","yok")</f>
        <v>yok</v>
      </c>
      <c r="M5196" s="5" t="str">
        <f>IF('Ek.3-A'!F5196="", "", IF(VLOOKUP('Ek.3-A'!F5196, Veriler!D:E, 2, 0)=0, "", VLOOKUP('Ek.3-A'!F5196, Veriler!D:E, 2, 0)))</f>
        <v/>
      </c>
      <c r="N5196" s="5" t="str">
        <f>IF('Ek.3-A'!P5196="", "", 'Ek.3-A'!P5196)</f>
        <v/>
      </c>
      <c r="O5196" s="142">
        <f>'Ek.3-A'!S5196</f>
        <v>0</v>
      </c>
      <c r="P5196" s="143" t="str">
        <f>'Ek.3-A'!L5196</f>
        <v/>
      </c>
      <c r="Q5196" s="24" t="str">
        <f>'Ek.3-A'!M5196</f>
        <v/>
      </c>
      <c r="R5196" s="24">
        <f t="shared" si="1099"/>
        <v>0</v>
      </c>
      <c r="S5196" s="141" t="str">
        <f t="shared" si="1100"/>
        <v>H</v>
      </c>
      <c r="T5196" s="24">
        <f>IF(S5196="E",SUM($R$5:R5196),0)</f>
        <v>0</v>
      </c>
      <c r="U5196" s="143">
        <f t="shared" si="1101"/>
        <v>0</v>
      </c>
    </row>
    <row r="5197" spans="1:21" x14ac:dyDescent="0.25">
      <c r="A5197" s="6">
        <v>52.97</v>
      </c>
      <c r="B5197" s="32" t="s">
        <v>316</v>
      </c>
      <c r="K5197" s="3">
        <f t="shared" si="1102"/>
        <v>3832</v>
      </c>
      <c r="L5197" s="97" t="str">
        <f>IF(TRIM('Ek.3-A'!F5197)&lt;&gt;"","var","yok")</f>
        <v>yok</v>
      </c>
      <c r="M5197" s="5" t="str">
        <f>IF('Ek.3-A'!F5197="", "", IF(VLOOKUP('Ek.3-A'!F5197, Veriler!D:E, 2, 0)=0, "", VLOOKUP('Ek.3-A'!F5197, Veriler!D:E, 2, 0)))</f>
        <v/>
      </c>
      <c r="N5197" s="5" t="str">
        <f>IF('Ek.3-A'!P5197="", "", 'Ek.3-A'!P5197)</f>
        <v/>
      </c>
      <c r="O5197" s="142">
        <f>'Ek.3-A'!S5197</f>
        <v>0</v>
      </c>
      <c r="P5197" s="143" t="str">
        <f>'Ek.3-A'!L5197</f>
        <v/>
      </c>
      <c r="Q5197" s="24" t="str">
        <f>'Ek.3-A'!M5197</f>
        <v/>
      </c>
      <c r="R5197" s="24">
        <f t="shared" si="1099"/>
        <v>0</v>
      </c>
      <c r="S5197" s="141" t="str">
        <f t="shared" si="1100"/>
        <v>H</v>
      </c>
      <c r="T5197" s="24">
        <f>IF(S5197="E",SUM($R$5:R5197),0)</f>
        <v>0</v>
      </c>
      <c r="U5197" s="143">
        <f t="shared" si="1101"/>
        <v>0</v>
      </c>
    </row>
    <row r="5198" spans="1:21" x14ac:dyDescent="0.25">
      <c r="A5198" s="6">
        <v>52.98</v>
      </c>
      <c r="B5198" s="32" t="s">
        <v>316</v>
      </c>
      <c r="K5198" s="3">
        <f t="shared" si="1102"/>
        <v>3833</v>
      </c>
      <c r="L5198" s="97" t="str">
        <f>IF(TRIM('Ek.3-A'!F5198)&lt;&gt;"","var","yok")</f>
        <v>yok</v>
      </c>
      <c r="M5198" s="5" t="str">
        <f>IF('Ek.3-A'!F5198="", "", IF(VLOOKUP('Ek.3-A'!F5198, Veriler!D:E, 2, 0)=0, "", VLOOKUP('Ek.3-A'!F5198, Veriler!D:E, 2, 0)))</f>
        <v/>
      </c>
      <c r="N5198" s="5" t="str">
        <f>IF('Ek.3-A'!P5198="", "", 'Ek.3-A'!P5198)</f>
        <v/>
      </c>
      <c r="O5198" s="142">
        <f>'Ek.3-A'!S5198</f>
        <v>0</v>
      </c>
      <c r="P5198" s="143" t="str">
        <f>'Ek.3-A'!L5198</f>
        <v/>
      </c>
      <c r="Q5198" s="24" t="str">
        <f>'Ek.3-A'!M5198</f>
        <v/>
      </c>
      <c r="R5198" s="24">
        <f t="shared" si="1099"/>
        <v>0</v>
      </c>
      <c r="S5198" s="141" t="str">
        <f t="shared" si="1100"/>
        <v>H</v>
      </c>
      <c r="T5198" s="24">
        <f>IF(S5198="E",SUM($R$5:R5198),0)</f>
        <v>0</v>
      </c>
      <c r="U5198" s="143">
        <f t="shared" si="1101"/>
        <v>0</v>
      </c>
    </row>
    <row r="5199" spans="1:21" x14ac:dyDescent="0.25">
      <c r="A5199" s="6">
        <v>52.99</v>
      </c>
      <c r="B5199" s="32" t="s">
        <v>316</v>
      </c>
      <c r="K5199" s="3">
        <f t="shared" si="1102"/>
        <v>3834</v>
      </c>
      <c r="L5199" s="97" t="str">
        <f>IF(TRIM('Ek.3-A'!F5199)&lt;&gt;"","var","yok")</f>
        <v>yok</v>
      </c>
      <c r="M5199" s="5" t="str">
        <f>IF('Ek.3-A'!F5199="", "", IF(VLOOKUP('Ek.3-A'!F5199, Veriler!D:E, 2, 0)=0, "", VLOOKUP('Ek.3-A'!F5199, Veriler!D:E, 2, 0)))</f>
        <v/>
      </c>
      <c r="N5199" s="5" t="str">
        <f>IF('Ek.3-A'!P5199="", "", 'Ek.3-A'!P5199)</f>
        <v/>
      </c>
      <c r="O5199" s="142">
        <f>'Ek.3-A'!S5199</f>
        <v>0</v>
      </c>
      <c r="P5199" s="143" t="str">
        <f>'Ek.3-A'!L5199</f>
        <v/>
      </c>
      <c r="Q5199" s="24" t="str">
        <f>'Ek.3-A'!M5199</f>
        <v/>
      </c>
      <c r="R5199" s="24">
        <f t="shared" si="1099"/>
        <v>0</v>
      </c>
      <c r="S5199" s="141" t="str">
        <f t="shared" si="1100"/>
        <v>H</v>
      </c>
      <c r="T5199" s="24">
        <f>IF(S5199="E",SUM($R$5:R5199),0)</f>
        <v>0</v>
      </c>
      <c r="U5199" s="143">
        <f t="shared" si="1101"/>
        <v>0</v>
      </c>
    </row>
    <row r="5200" spans="1:21" x14ac:dyDescent="0.25">
      <c r="A5200" s="6">
        <v>53</v>
      </c>
      <c r="B5200" s="32" t="s">
        <v>316</v>
      </c>
      <c r="K5200" s="3">
        <f t="shared" si="1102"/>
        <v>3835</v>
      </c>
      <c r="L5200" s="97" t="str">
        <f>IF(TRIM('Ek.3-A'!F5200)&lt;&gt;"","var","yok")</f>
        <v>yok</v>
      </c>
      <c r="M5200" s="5" t="str">
        <f>IF('Ek.3-A'!F5200="", "", IF(VLOOKUP('Ek.3-A'!F5200, Veriler!D:E, 2, 0)=0, "", VLOOKUP('Ek.3-A'!F5200, Veriler!D:E, 2, 0)))</f>
        <v/>
      </c>
      <c r="N5200" s="5" t="str">
        <f>IF('Ek.3-A'!P5200="", "", 'Ek.3-A'!P5200)</f>
        <v/>
      </c>
      <c r="O5200" s="142">
        <f>'Ek.3-A'!S5200</f>
        <v>0</v>
      </c>
      <c r="P5200" s="143" t="str">
        <f>'Ek.3-A'!L5200</f>
        <v/>
      </c>
      <c r="Q5200" s="24" t="str">
        <f>'Ek.3-A'!M5200</f>
        <v/>
      </c>
      <c r="R5200" s="24">
        <f t="shared" si="1099"/>
        <v>0</v>
      </c>
      <c r="S5200" s="141" t="str">
        <f t="shared" si="1100"/>
        <v>H</v>
      </c>
      <c r="T5200" s="24">
        <f>IF(S5200="E",SUM($R$5:R5200),0)</f>
        <v>0</v>
      </c>
      <c r="U5200" s="143">
        <f t="shared" si="1101"/>
        <v>0</v>
      </c>
    </row>
    <row r="5201" spans="1:41" x14ac:dyDescent="0.25">
      <c r="A5201" s="6">
        <v>53.01</v>
      </c>
      <c r="B5201" s="32" t="s">
        <v>316</v>
      </c>
      <c r="K5201" s="3">
        <f t="shared" si="1102"/>
        <v>3836</v>
      </c>
      <c r="L5201" s="97" t="str">
        <f>IF(TRIM('Ek.3-A'!F5201)&lt;&gt;"","var","yok")</f>
        <v>yok</v>
      </c>
      <c r="M5201" s="5" t="str">
        <f>IF('Ek.3-A'!F5201="", "", IF(VLOOKUP('Ek.3-A'!F5201, Veriler!D:E, 2, 0)=0, "", VLOOKUP('Ek.3-A'!F5201, Veriler!D:E, 2, 0)))</f>
        <v/>
      </c>
      <c r="N5201" s="5" t="str">
        <f>IF('Ek.3-A'!P5201="", "", 'Ek.3-A'!P5201)</f>
        <v/>
      </c>
      <c r="O5201" s="142">
        <f>'Ek.3-A'!S5201</f>
        <v>0</v>
      </c>
      <c r="P5201" s="143" t="str">
        <f>'Ek.3-A'!L5201</f>
        <v/>
      </c>
      <c r="Q5201" s="24" t="str">
        <f>'Ek.3-A'!M5201</f>
        <v/>
      </c>
      <c r="R5201" s="24">
        <f t="shared" si="1099"/>
        <v>0</v>
      </c>
      <c r="S5201" s="141" t="str">
        <f t="shared" si="1100"/>
        <v>H</v>
      </c>
      <c r="T5201" s="24">
        <f>IF(S5201="E",SUM($R$5:R5201),0)</f>
        <v>0</v>
      </c>
      <c r="U5201" s="143">
        <f t="shared" si="1101"/>
        <v>0</v>
      </c>
    </row>
    <row r="5202" spans="1:41" x14ac:dyDescent="0.25">
      <c r="A5202" s="6">
        <v>53.02</v>
      </c>
      <c r="B5202" s="32" t="s">
        <v>316</v>
      </c>
      <c r="T5202" s="24"/>
      <c r="U5202" s="25"/>
      <c r="AO5202" s="140">
        <f>'Ek.3-A'!L5202</f>
        <v>0</v>
      </c>
    </row>
    <row r="5203" spans="1:41" x14ac:dyDescent="0.25">
      <c r="A5203" s="6">
        <v>53.03</v>
      </c>
      <c r="B5203" s="32" t="s">
        <v>316</v>
      </c>
      <c r="T5203" s="24"/>
      <c r="U5203" s="25"/>
    </row>
    <row r="5204" spans="1:41" x14ac:dyDescent="0.25">
      <c r="A5204" s="6">
        <v>53.04</v>
      </c>
      <c r="B5204" s="32" t="s">
        <v>316</v>
      </c>
      <c r="T5204" s="24"/>
      <c r="U5204" s="25"/>
    </row>
    <row r="5205" spans="1:41" x14ac:dyDescent="0.25">
      <c r="A5205" s="6">
        <v>53.05</v>
      </c>
      <c r="B5205" s="32" t="s">
        <v>316</v>
      </c>
      <c r="T5205" s="24"/>
      <c r="U5205" s="25"/>
    </row>
    <row r="5206" spans="1:41" x14ac:dyDescent="0.25">
      <c r="A5206" s="6">
        <v>53.06</v>
      </c>
      <c r="B5206" s="32" t="s">
        <v>316</v>
      </c>
      <c r="T5206" s="24"/>
      <c r="U5206" s="25"/>
    </row>
    <row r="5207" spans="1:41" x14ac:dyDescent="0.25">
      <c r="A5207" s="6">
        <v>53.07</v>
      </c>
      <c r="B5207" s="32" t="s">
        <v>316</v>
      </c>
      <c r="T5207" s="24"/>
      <c r="U5207" s="25"/>
    </row>
    <row r="5208" spans="1:41" x14ac:dyDescent="0.25">
      <c r="A5208" s="6">
        <v>53.08</v>
      </c>
      <c r="B5208" s="32" t="s">
        <v>316</v>
      </c>
      <c r="T5208" s="24"/>
      <c r="U5208" s="25"/>
    </row>
    <row r="5209" spans="1:41" x14ac:dyDescent="0.25">
      <c r="A5209" s="6">
        <v>53.09</v>
      </c>
      <c r="B5209" s="32" t="s">
        <v>316</v>
      </c>
      <c r="T5209" s="24"/>
      <c r="U5209" s="25"/>
    </row>
    <row r="5210" spans="1:41" x14ac:dyDescent="0.25">
      <c r="A5210" s="6">
        <v>53.1</v>
      </c>
      <c r="B5210" s="32" t="s">
        <v>316</v>
      </c>
      <c r="T5210" s="24"/>
      <c r="U5210" s="25"/>
    </row>
    <row r="5211" spans="1:41" x14ac:dyDescent="0.25">
      <c r="A5211" s="6">
        <v>53.11</v>
      </c>
      <c r="B5211" s="32" t="s">
        <v>316</v>
      </c>
      <c r="K5211" s="3">
        <f>K5201+1</f>
        <v>3837</v>
      </c>
      <c r="L5211" s="97" t="str">
        <f>IF(TRIM('Ek.3-A'!F5211)&lt;&gt;"","var","yok")</f>
        <v>yok</v>
      </c>
      <c r="M5211" s="5" t="str">
        <f>IF('Ek.3-A'!F5211="", "", IF(VLOOKUP('Ek.3-A'!F5211, Veriler!D:E, 2, 0)=0, "", VLOOKUP('Ek.3-A'!F5211, Veriler!D:E, 2, 0)))</f>
        <v/>
      </c>
      <c r="N5211" s="5" t="str">
        <f>IF('Ek.3-A'!P5211="", "", 'Ek.3-A'!P5211)</f>
        <v/>
      </c>
      <c r="O5211" s="142">
        <f>'Ek.3-A'!S5211</f>
        <v>0</v>
      </c>
      <c r="P5211" s="143" t="str">
        <f>'Ek.3-A'!L5211</f>
        <v/>
      </c>
      <c r="Q5211" s="24" t="str">
        <f>'Ek.3-A'!M5211</f>
        <v/>
      </c>
      <c r="R5211" s="24">
        <f t="shared" ref="R5211:R5224" si="1103">IF(L5211="var",0,IF(Q5211&lt;=0.005,Q5211,0))</f>
        <v>0</v>
      </c>
      <c r="S5211" s="141" t="str">
        <f t="shared" ref="S5211:S5224" si="1104">IF(Q5211&lt;=0.005,"E","H")</f>
        <v>H</v>
      </c>
      <c r="T5211" s="24">
        <f>IF(S5211="E",SUM($R$5:R5211),0)</f>
        <v>0</v>
      </c>
      <c r="U5211" s="143">
        <f t="shared" ref="U5211:U5224" si="1105">IF(T5211&lt;=0.1, O5211, IF(R5211&gt;$G$2, R5211*O5211, $G$2*O5211))</f>
        <v>0</v>
      </c>
    </row>
    <row r="5212" spans="1:41" x14ac:dyDescent="0.25">
      <c r="A5212" s="6">
        <v>53.12</v>
      </c>
      <c r="B5212" s="32" t="s">
        <v>316</v>
      </c>
      <c r="K5212" s="3">
        <f t="shared" ref="K5212:K5224" si="1106">K5211+1</f>
        <v>3838</v>
      </c>
      <c r="L5212" s="97" t="str">
        <f>IF(TRIM('Ek.3-A'!F5212)&lt;&gt;"","var","yok")</f>
        <v>yok</v>
      </c>
      <c r="M5212" s="5" t="str">
        <f>IF('Ek.3-A'!F5212="", "", IF(VLOOKUP('Ek.3-A'!F5212, Veriler!D:E, 2, 0)=0, "", VLOOKUP('Ek.3-A'!F5212, Veriler!D:E, 2, 0)))</f>
        <v/>
      </c>
      <c r="N5212" s="5" t="str">
        <f>IF('Ek.3-A'!P5212="", "", 'Ek.3-A'!P5212)</f>
        <v/>
      </c>
      <c r="O5212" s="142">
        <f>'Ek.3-A'!S5212</f>
        <v>0</v>
      </c>
      <c r="P5212" s="143" t="str">
        <f>'Ek.3-A'!L5212</f>
        <v/>
      </c>
      <c r="Q5212" s="24" t="str">
        <f>'Ek.3-A'!M5212</f>
        <v/>
      </c>
      <c r="R5212" s="24">
        <f t="shared" si="1103"/>
        <v>0</v>
      </c>
      <c r="S5212" s="141" t="str">
        <f t="shared" si="1104"/>
        <v>H</v>
      </c>
      <c r="T5212" s="24">
        <f>IF(S5212="E",SUM($R$5:R5212),0)</f>
        <v>0</v>
      </c>
      <c r="U5212" s="143">
        <f t="shared" si="1105"/>
        <v>0</v>
      </c>
    </row>
    <row r="5213" spans="1:41" x14ac:dyDescent="0.25">
      <c r="A5213" s="6">
        <v>53.13</v>
      </c>
      <c r="B5213" s="32" t="s">
        <v>316</v>
      </c>
      <c r="K5213" s="3">
        <f t="shared" si="1106"/>
        <v>3839</v>
      </c>
      <c r="L5213" s="97" t="str">
        <f>IF(TRIM('Ek.3-A'!F5213)&lt;&gt;"","var","yok")</f>
        <v>yok</v>
      </c>
      <c r="M5213" s="5" t="str">
        <f>IF('Ek.3-A'!F5213="", "", IF(VLOOKUP('Ek.3-A'!F5213, Veriler!D:E, 2, 0)=0, "", VLOOKUP('Ek.3-A'!F5213, Veriler!D:E, 2, 0)))</f>
        <v/>
      </c>
      <c r="N5213" s="5" t="str">
        <f>IF('Ek.3-A'!P5213="", "", 'Ek.3-A'!P5213)</f>
        <v/>
      </c>
      <c r="O5213" s="142">
        <f>'Ek.3-A'!S5213</f>
        <v>0</v>
      </c>
      <c r="P5213" s="143" t="str">
        <f>'Ek.3-A'!L5213</f>
        <v/>
      </c>
      <c r="Q5213" s="24" t="str">
        <f>'Ek.3-A'!M5213</f>
        <v/>
      </c>
      <c r="R5213" s="24">
        <f t="shared" si="1103"/>
        <v>0</v>
      </c>
      <c r="S5213" s="141" t="str">
        <f t="shared" si="1104"/>
        <v>H</v>
      </c>
      <c r="T5213" s="24">
        <f>IF(S5213="E",SUM($R$5:R5213),0)</f>
        <v>0</v>
      </c>
      <c r="U5213" s="143">
        <f t="shared" si="1105"/>
        <v>0</v>
      </c>
    </row>
    <row r="5214" spans="1:41" x14ac:dyDescent="0.25">
      <c r="A5214" s="6">
        <v>53.14</v>
      </c>
      <c r="B5214" s="32" t="s">
        <v>316</v>
      </c>
      <c r="K5214" s="3">
        <f t="shared" si="1106"/>
        <v>3840</v>
      </c>
      <c r="L5214" s="97" t="str">
        <f>IF(TRIM('Ek.3-A'!F5214)&lt;&gt;"","var","yok")</f>
        <v>yok</v>
      </c>
      <c r="M5214" s="5" t="str">
        <f>IF('Ek.3-A'!F5214="", "", IF(VLOOKUP('Ek.3-A'!F5214, Veriler!D:E, 2, 0)=0, "", VLOOKUP('Ek.3-A'!F5214, Veriler!D:E, 2, 0)))</f>
        <v/>
      </c>
      <c r="N5214" s="5" t="str">
        <f>IF('Ek.3-A'!P5214="", "", 'Ek.3-A'!P5214)</f>
        <v/>
      </c>
      <c r="O5214" s="142">
        <f>'Ek.3-A'!S5214</f>
        <v>0</v>
      </c>
      <c r="P5214" s="143" t="str">
        <f>'Ek.3-A'!L5214</f>
        <v/>
      </c>
      <c r="Q5214" s="24" t="str">
        <f>'Ek.3-A'!M5214</f>
        <v/>
      </c>
      <c r="R5214" s="24">
        <f t="shared" si="1103"/>
        <v>0</v>
      </c>
      <c r="S5214" s="141" t="str">
        <f t="shared" si="1104"/>
        <v>H</v>
      </c>
      <c r="T5214" s="24">
        <f>IF(S5214="E",SUM($R$5:R5214),0)</f>
        <v>0</v>
      </c>
      <c r="U5214" s="143">
        <f t="shared" si="1105"/>
        <v>0</v>
      </c>
    </row>
    <row r="5215" spans="1:41" x14ac:dyDescent="0.25">
      <c r="A5215" s="6">
        <v>53.15</v>
      </c>
      <c r="B5215" s="32" t="s">
        <v>316</v>
      </c>
      <c r="K5215" s="3">
        <f t="shared" si="1106"/>
        <v>3841</v>
      </c>
      <c r="L5215" s="97" t="str">
        <f>IF(TRIM('Ek.3-A'!F5215)&lt;&gt;"","var","yok")</f>
        <v>yok</v>
      </c>
      <c r="M5215" s="5" t="str">
        <f>IF('Ek.3-A'!F5215="", "", IF(VLOOKUP('Ek.3-A'!F5215, Veriler!D:E, 2, 0)=0, "", VLOOKUP('Ek.3-A'!F5215, Veriler!D:E, 2, 0)))</f>
        <v/>
      </c>
      <c r="N5215" s="5" t="str">
        <f>IF('Ek.3-A'!P5215="", "", 'Ek.3-A'!P5215)</f>
        <v/>
      </c>
      <c r="O5215" s="142">
        <f>'Ek.3-A'!S5215</f>
        <v>0</v>
      </c>
      <c r="P5215" s="143" t="str">
        <f>'Ek.3-A'!L5215</f>
        <v/>
      </c>
      <c r="Q5215" s="24" t="str">
        <f>'Ek.3-A'!M5215</f>
        <v/>
      </c>
      <c r="R5215" s="24">
        <f t="shared" si="1103"/>
        <v>0</v>
      </c>
      <c r="S5215" s="141" t="str">
        <f t="shared" si="1104"/>
        <v>H</v>
      </c>
      <c r="T5215" s="24">
        <f>IF(S5215="E",SUM($R$5:R5215),0)</f>
        <v>0</v>
      </c>
      <c r="U5215" s="143">
        <f t="shared" si="1105"/>
        <v>0</v>
      </c>
    </row>
    <row r="5216" spans="1:41" x14ac:dyDescent="0.25">
      <c r="A5216" s="6">
        <v>53.16</v>
      </c>
      <c r="B5216" s="32" t="s">
        <v>316</v>
      </c>
      <c r="K5216" s="3">
        <f t="shared" si="1106"/>
        <v>3842</v>
      </c>
      <c r="L5216" s="97" t="str">
        <f>IF(TRIM('Ek.3-A'!F5216)&lt;&gt;"","var","yok")</f>
        <v>yok</v>
      </c>
      <c r="M5216" s="5" t="str">
        <f>IF('Ek.3-A'!F5216="", "", IF(VLOOKUP('Ek.3-A'!F5216, Veriler!D:E, 2, 0)=0, "", VLOOKUP('Ek.3-A'!F5216, Veriler!D:E, 2, 0)))</f>
        <v/>
      </c>
      <c r="N5216" s="5" t="str">
        <f>IF('Ek.3-A'!P5216="", "", 'Ek.3-A'!P5216)</f>
        <v/>
      </c>
      <c r="O5216" s="142">
        <f>'Ek.3-A'!S5216</f>
        <v>0</v>
      </c>
      <c r="P5216" s="143" t="str">
        <f>'Ek.3-A'!L5216</f>
        <v/>
      </c>
      <c r="Q5216" s="24" t="str">
        <f>'Ek.3-A'!M5216</f>
        <v/>
      </c>
      <c r="R5216" s="24">
        <f t="shared" si="1103"/>
        <v>0</v>
      </c>
      <c r="S5216" s="141" t="str">
        <f t="shared" si="1104"/>
        <v>H</v>
      </c>
      <c r="T5216" s="24">
        <f>IF(S5216="E",SUM($R$5:R5216),0)</f>
        <v>0</v>
      </c>
      <c r="U5216" s="143">
        <f t="shared" si="1105"/>
        <v>0</v>
      </c>
    </row>
    <row r="5217" spans="1:21" x14ac:dyDescent="0.25">
      <c r="A5217" s="6">
        <v>53.17</v>
      </c>
      <c r="B5217" s="32" t="s">
        <v>316</v>
      </c>
      <c r="K5217" s="3">
        <f t="shared" si="1106"/>
        <v>3843</v>
      </c>
      <c r="L5217" s="97" t="str">
        <f>IF(TRIM('Ek.3-A'!F5217)&lt;&gt;"","var","yok")</f>
        <v>yok</v>
      </c>
      <c r="M5217" s="5" t="str">
        <f>IF('Ek.3-A'!F5217="", "", IF(VLOOKUP('Ek.3-A'!F5217, Veriler!D:E, 2, 0)=0, "", VLOOKUP('Ek.3-A'!F5217, Veriler!D:E, 2, 0)))</f>
        <v/>
      </c>
      <c r="N5217" s="5" t="str">
        <f>IF('Ek.3-A'!P5217="", "", 'Ek.3-A'!P5217)</f>
        <v/>
      </c>
      <c r="O5217" s="142">
        <f>'Ek.3-A'!S5217</f>
        <v>0</v>
      </c>
      <c r="P5217" s="143" t="str">
        <f>'Ek.3-A'!L5217</f>
        <v/>
      </c>
      <c r="Q5217" s="24" t="str">
        <f>'Ek.3-A'!M5217</f>
        <v/>
      </c>
      <c r="R5217" s="24">
        <f t="shared" si="1103"/>
        <v>0</v>
      </c>
      <c r="S5217" s="141" t="str">
        <f t="shared" si="1104"/>
        <v>H</v>
      </c>
      <c r="T5217" s="24">
        <f>IF(S5217="E",SUM($R$5:R5217),0)</f>
        <v>0</v>
      </c>
      <c r="U5217" s="143">
        <f t="shared" si="1105"/>
        <v>0</v>
      </c>
    </row>
    <row r="5218" spans="1:21" x14ac:dyDescent="0.25">
      <c r="A5218" s="6">
        <v>53.18</v>
      </c>
      <c r="B5218" s="32" t="s">
        <v>316</v>
      </c>
      <c r="K5218" s="3">
        <f t="shared" si="1106"/>
        <v>3844</v>
      </c>
      <c r="L5218" s="97" t="str">
        <f>IF(TRIM('Ek.3-A'!F5218)&lt;&gt;"","var","yok")</f>
        <v>yok</v>
      </c>
      <c r="M5218" s="5" t="str">
        <f>IF('Ek.3-A'!F5218="", "", IF(VLOOKUP('Ek.3-A'!F5218, Veriler!D:E, 2, 0)=0, "", VLOOKUP('Ek.3-A'!F5218, Veriler!D:E, 2, 0)))</f>
        <v/>
      </c>
      <c r="N5218" s="5" t="str">
        <f>IF('Ek.3-A'!P5218="", "", 'Ek.3-A'!P5218)</f>
        <v/>
      </c>
      <c r="O5218" s="142">
        <f>'Ek.3-A'!S5218</f>
        <v>0</v>
      </c>
      <c r="P5218" s="143" t="str">
        <f>'Ek.3-A'!L5218</f>
        <v/>
      </c>
      <c r="Q5218" s="24" t="str">
        <f>'Ek.3-A'!M5218</f>
        <v/>
      </c>
      <c r="R5218" s="24">
        <f t="shared" si="1103"/>
        <v>0</v>
      </c>
      <c r="S5218" s="141" t="str">
        <f t="shared" si="1104"/>
        <v>H</v>
      </c>
      <c r="T5218" s="24">
        <f>IF(S5218="E",SUM($R$5:R5218),0)</f>
        <v>0</v>
      </c>
      <c r="U5218" s="143">
        <f t="shared" si="1105"/>
        <v>0</v>
      </c>
    </row>
    <row r="5219" spans="1:21" x14ac:dyDescent="0.25">
      <c r="A5219" s="6">
        <v>53.19</v>
      </c>
      <c r="B5219" s="32" t="s">
        <v>316</v>
      </c>
      <c r="K5219" s="3">
        <f t="shared" si="1106"/>
        <v>3845</v>
      </c>
      <c r="L5219" s="97" t="str">
        <f>IF(TRIM('Ek.3-A'!F5219)&lt;&gt;"","var","yok")</f>
        <v>yok</v>
      </c>
      <c r="M5219" s="5" t="str">
        <f>IF('Ek.3-A'!F5219="", "", IF(VLOOKUP('Ek.3-A'!F5219, Veriler!D:E, 2, 0)=0, "", VLOOKUP('Ek.3-A'!F5219, Veriler!D:E, 2, 0)))</f>
        <v/>
      </c>
      <c r="N5219" s="5" t="str">
        <f>IF('Ek.3-A'!P5219="", "", 'Ek.3-A'!P5219)</f>
        <v/>
      </c>
      <c r="O5219" s="142">
        <f>'Ek.3-A'!S5219</f>
        <v>0</v>
      </c>
      <c r="P5219" s="143" t="str">
        <f>'Ek.3-A'!L5219</f>
        <v/>
      </c>
      <c r="Q5219" s="24" t="str">
        <f>'Ek.3-A'!M5219</f>
        <v/>
      </c>
      <c r="R5219" s="24">
        <f t="shared" si="1103"/>
        <v>0</v>
      </c>
      <c r="S5219" s="141" t="str">
        <f t="shared" si="1104"/>
        <v>H</v>
      </c>
      <c r="T5219" s="24">
        <f>IF(S5219="E",SUM($R$5:R5219),0)</f>
        <v>0</v>
      </c>
      <c r="U5219" s="143">
        <f t="shared" si="1105"/>
        <v>0</v>
      </c>
    </row>
    <row r="5220" spans="1:21" x14ac:dyDescent="0.25">
      <c r="A5220" s="6">
        <v>53.2</v>
      </c>
      <c r="B5220" s="32" t="s">
        <v>316</v>
      </c>
      <c r="K5220" s="3">
        <f t="shared" si="1106"/>
        <v>3846</v>
      </c>
      <c r="L5220" s="97" t="str">
        <f>IF(TRIM('Ek.3-A'!F5220)&lt;&gt;"","var","yok")</f>
        <v>yok</v>
      </c>
      <c r="M5220" s="5" t="str">
        <f>IF('Ek.3-A'!F5220="", "", IF(VLOOKUP('Ek.3-A'!F5220, Veriler!D:E, 2, 0)=0, "", VLOOKUP('Ek.3-A'!F5220, Veriler!D:E, 2, 0)))</f>
        <v/>
      </c>
      <c r="N5220" s="5" t="str">
        <f>IF('Ek.3-A'!P5220="", "", 'Ek.3-A'!P5220)</f>
        <v/>
      </c>
      <c r="O5220" s="142">
        <f>'Ek.3-A'!S5220</f>
        <v>0</v>
      </c>
      <c r="P5220" s="143" t="str">
        <f>'Ek.3-A'!L5220</f>
        <v/>
      </c>
      <c r="Q5220" s="24" t="str">
        <f>'Ek.3-A'!M5220</f>
        <v/>
      </c>
      <c r="R5220" s="24">
        <f t="shared" si="1103"/>
        <v>0</v>
      </c>
      <c r="S5220" s="141" t="str">
        <f t="shared" si="1104"/>
        <v>H</v>
      </c>
      <c r="T5220" s="24">
        <f>IF(S5220="E",SUM($R$5:R5220),0)</f>
        <v>0</v>
      </c>
      <c r="U5220" s="143">
        <f t="shared" si="1105"/>
        <v>0</v>
      </c>
    </row>
    <row r="5221" spans="1:21" x14ac:dyDescent="0.25">
      <c r="A5221" s="6">
        <v>53.21</v>
      </c>
      <c r="B5221" s="32" t="s">
        <v>316</v>
      </c>
      <c r="K5221" s="3">
        <f t="shared" si="1106"/>
        <v>3847</v>
      </c>
      <c r="L5221" s="97" t="str">
        <f>IF(TRIM('Ek.3-A'!F5221)&lt;&gt;"","var","yok")</f>
        <v>yok</v>
      </c>
      <c r="M5221" s="5" t="str">
        <f>IF('Ek.3-A'!F5221="", "", IF(VLOOKUP('Ek.3-A'!F5221, Veriler!D:E, 2, 0)=0, "", VLOOKUP('Ek.3-A'!F5221, Veriler!D:E, 2, 0)))</f>
        <v/>
      </c>
      <c r="N5221" s="5" t="str">
        <f>IF('Ek.3-A'!P5221="", "", 'Ek.3-A'!P5221)</f>
        <v/>
      </c>
      <c r="O5221" s="142">
        <f>'Ek.3-A'!S5221</f>
        <v>0</v>
      </c>
      <c r="P5221" s="143" t="str">
        <f>'Ek.3-A'!L5221</f>
        <v/>
      </c>
      <c r="Q5221" s="24" t="str">
        <f>'Ek.3-A'!M5221</f>
        <v/>
      </c>
      <c r="R5221" s="24">
        <f t="shared" si="1103"/>
        <v>0</v>
      </c>
      <c r="S5221" s="141" t="str">
        <f t="shared" si="1104"/>
        <v>H</v>
      </c>
      <c r="T5221" s="24">
        <f>IF(S5221="E",SUM($R$5:R5221),0)</f>
        <v>0</v>
      </c>
      <c r="U5221" s="143">
        <f t="shared" si="1105"/>
        <v>0</v>
      </c>
    </row>
    <row r="5222" spans="1:21" x14ac:dyDescent="0.25">
      <c r="A5222" s="6">
        <v>53.22</v>
      </c>
      <c r="B5222" s="32" t="s">
        <v>316</v>
      </c>
      <c r="K5222" s="3">
        <f t="shared" si="1106"/>
        <v>3848</v>
      </c>
      <c r="L5222" s="97" t="str">
        <f>IF(TRIM('Ek.3-A'!F5222)&lt;&gt;"","var","yok")</f>
        <v>yok</v>
      </c>
      <c r="M5222" s="5" t="str">
        <f>IF('Ek.3-A'!F5222="", "", IF(VLOOKUP('Ek.3-A'!F5222, Veriler!D:E, 2, 0)=0, "", VLOOKUP('Ek.3-A'!F5222, Veriler!D:E, 2, 0)))</f>
        <v/>
      </c>
      <c r="N5222" s="5" t="str">
        <f>IF('Ek.3-A'!P5222="", "", 'Ek.3-A'!P5222)</f>
        <v/>
      </c>
      <c r="O5222" s="142">
        <f>'Ek.3-A'!S5222</f>
        <v>0</v>
      </c>
      <c r="P5222" s="143" t="str">
        <f>'Ek.3-A'!L5222</f>
        <v/>
      </c>
      <c r="Q5222" s="24" t="str">
        <f>'Ek.3-A'!M5222</f>
        <v/>
      </c>
      <c r="R5222" s="24">
        <f t="shared" si="1103"/>
        <v>0</v>
      </c>
      <c r="S5222" s="141" t="str">
        <f t="shared" si="1104"/>
        <v>H</v>
      </c>
      <c r="T5222" s="24">
        <f>IF(S5222="E",SUM($R$5:R5222),0)</f>
        <v>0</v>
      </c>
      <c r="U5222" s="143">
        <f t="shared" si="1105"/>
        <v>0</v>
      </c>
    </row>
    <row r="5223" spans="1:21" x14ac:dyDescent="0.25">
      <c r="A5223" s="6">
        <v>53.23</v>
      </c>
      <c r="B5223" s="32" t="s">
        <v>316</v>
      </c>
      <c r="K5223" s="3">
        <f t="shared" si="1106"/>
        <v>3849</v>
      </c>
      <c r="L5223" s="97" t="str">
        <f>IF(TRIM('Ek.3-A'!F5223)&lt;&gt;"","var","yok")</f>
        <v>yok</v>
      </c>
      <c r="M5223" s="5" t="str">
        <f>IF('Ek.3-A'!F5223="", "", IF(VLOOKUP('Ek.3-A'!F5223, Veriler!D:E, 2, 0)=0, "", VLOOKUP('Ek.3-A'!F5223, Veriler!D:E, 2, 0)))</f>
        <v/>
      </c>
      <c r="N5223" s="5" t="str">
        <f>IF('Ek.3-A'!P5223="", "", 'Ek.3-A'!P5223)</f>
        <v/>
      </c>
      <c r="O5223" s="142">
        <f>'Ek.3-A'!S5223</f>
        <v>0</v>
      </c>
      <c r="P5223" s="143" t="str">
        <f>'Ek.3-A'!L5223</f>
        <v/>
      </c>
      <c r="Q5223" s="24" t="str">
        <f>'Ek.3-A'!M5223</f>
        <v/>
      </c>
      <c r="R5223" s="24">
        <f t="shared" si="1103"/>
        <v>0</v>
      </c>
      <c r="S5223" s="141" t="str">
        <f t="shared" si="1104"/>
        <v>H</v>
      </c>
      <c r="T5223" s="24">
        <f>IF(S5223="E",SUM($R$5:R5223),0)</f>
        <v>0</v>
      </c>
      <c r="U5223" s="143">
        <f t="shared" si="1105"/>
        <v>0</v>
      </c>
    </row>
    <row r="5224" spans="1:21" x14ac:dyDescent="0.25">
      <c r="A5224" s="6">
        <v>53.24</v>
      </c>
      <c r="B5224" s="32" t="s">
        <v>316</v>
      </c>
      <c r="K5224" s="3">
        <f t="shared" si="1106"/>
        <v>3850</v>
      </c>
      <c r="L5224" s="97" t="str">
        <f>IF(TRIM('Ek.3-A'!F5224)&lt;&gt;"","var","yok")</f>
        <v>yok</v>
      </c>
      <c r="M5224" s="5" t="str">
        <f>IF('Ek.3-A'!F5224="", "", IF(VLOOKUP('Ek.3-A'!F5224, Veriler!D:E, 2, 0)=0, "", VLOOKUP('Ek.3-A'!F5224, Veriler!D:E, 2, 0)))</f>
        <v/>
      </c>
      <c r="N5224" s="5" t="str">
        <f>IF('Ek.3-A'!P5224="", "", 'Ek.3-A'!P5224)</f>
        <v/>
      </c>
      <c r="O5224" s="142">
        <f>'Ek.3-A'!S5224</f>
        <v>0</v>
      </c>
      <c r="P5224" s="143" t="str">
        <f>'Ek.3-A'!L5224</f>
        <v/>
      </c>
      <c r="Q5224" s="24" t="str">
        <f>'Ek.3-A'!M5224</f>
        <v/>
      </c>
      <c r="R5224" s="24">
        <f t="shared" si="1103"/>
        <v>0</v>
      </c>
      <c r="S5224" s="141" t="str">
        <f t="shared" si="1104"/>
        <v>H</v>
      </c>
      <c r="T5224" s="24">
        <f>IF(S5224="E",SUM($R$5:R5224),0)</f>
        <v>0</v>
      </c>
      <c r="U5224" s="143">
        <f t="shared" si="1105"/>
        <v>0</v>
      </c>
    </row>
    <row r="5225" spans="1:21" x14ac:dyDescent="0.25">
      <c r="A5225" s="6">
        <v>53.25</v>
      </c>
      <c r="B5225" s="32" t="s">
        <v>316</v>
      </c>
      <c r="L5225" s="97"/>
      <c r="M5225" s="5"/>
      <c r="N5225" s="5"/>
      <c r="O5225" s="5"/>
      <c r="Q5225" s="23"/>
      <c r="T5225" s="24"/>
      <c r="U5225" s="25"/>
    </row>
    <row r="5226" spans="1:21" x14ac:dyDescent="0.25">
      <c r="A5226" s="6">
        <v>53.26</v>
      </c>
      <c r="B5226" s="32" t="s">
        <v>316</v>
      </c>
      <c r="K5226" s="3">
        <f>K5224+1</f>
        <v>3851</v>
      </c>
      <c r="L5226" s="97" t="str">
        <f>IF(TRIM('Ek.3-A'!F5226)&lt;&gt;"","var","yok")</f>
        <v>yok</v>
      </c>
      <c r="M5226" s="5" t="str">
        <f>IF('Ek.3-A'!F5226="", "", IF(VLOOKUP('Ek.3-A'!F5226, Veriler!D:E, 2, 0)=0, "", VLOOKUP('Ek.3-A'!F5226, Veriler!D:E, 2, 0)))</f>
        <v/>
      </c>
      <c r="N5226" s="5" t="str">
        <f>IF('Ek.3-A'!P5226="", "", 'Ek.3-A'!P5226)</f>
        <v/>
      </c>
      <c r="O5226" s="142">
        <f>'Ek.3-A'!S5226</f>
        <v>0</v>
      </c>
      <c r="P5226" s="143" t="str">
        <f>'Ek.3-A'!L5226</f>
        <v/>
      </c>
      <c r="Q5226" s="24" t="str">
        <f>'Ek.3-A'!M5226</f>
        <v/>
      </c>
      <c r="R5226" s="24">
        <f t="shared" ref="R5226:R5239" si="1107">IF(L5226="var",0,IF(Q5226&lt;=0.005,Q5226,0))</f>
        <v>0</v>
      </c>
      <c r="S5226" s="141" t="str">
        <f t="shared" ref="S5226:S5239" si="1108">IF(Q5226&lt;=0.005,"E","H")</f>
        <v>H</v>
      </c>
      <c r="T5226" s="24">
        <f>IF(S5226="E",SUM($R$5:R5226),0)</f>
        <v>0</v>
      </c>
      <c r="U5226" s="143">
        <f t="shared" ref="U5226:U5239" si="1109">IF(T5226&lt;=0.1, O5226, IF(R5226&gt;$G$2, R5226*O5226, $G$2*O5226))</f>
        <v>0</v>
      </c>
    </row>
    <row r="5227" spans="1:21" x14ac:dyDescent="0.25">
      <c r="A5227" s="6">
        <v>53.27</v>
      </c>
      <c r="B5227" s="32" t="s">
        <v>316</v>
      </c>
      <c r="K5227" s="3">
        <f t="shared" ref="K5227:K5239" si="1110">K5226+1</f>
        <v>3852</v>
      </c>
      <c r="L5227" s="97" t="str">
        <f>IF(TRIM('Ek.3-A'!F5227)&lt;&gt;"","var","yok")</f>
        <v>yok</v>
      </c>
      <c r="M5227" s="5" t="str">
        <f>IF('Ek.3-A'!F5227="", "", IF(VLOOKUP('Ek.3-A'!F5227, Veriler!D:E, 2, 0)=0, "", VLOOKUP('Ek.3-A'!F5227, Veriler!D:E, 2, 0)))</f>
        <v/>
      </c>
      <c r="N5227" s="5" t="str">
        <f>IF('Ek.3-A'!P5227="", "", 'Ek.3-A'!P5227)</f>
        <v/>
      </c>
      <c r="O5227" s="142">
        <f>'Ek.3-A'!S5227</f>
        <v>0</v>
      </c>
      <c r="P5227" s="143" t="str">
        <f>'Ek.3-A'!L5227</f>
        <v/>
      </c>
      <c r="Q5227" s="24" t="str">
        <f>'Ek.3-A'!M5227</f>
        <v/>
      </c>
      <c r="R5227" s="24">
        <f t="shared" si="1107"/>
        <v>0</v>
      </c>
      <c r="S5227" s="141" t="str">
        <f t="shared" si="1108"/>
        <v>H</v>
      </c>
      <c r="T5227" s="24">
        <f>IF(S5227="E",SUM($R$5:R5227),0)</f>
        <v>0</v>
      </c>
      <c r="U5227" s="143">
        <f t="shared" si="1109"/>
        <v>0</v>
      </c>
    </row>
    <row r="5228" spans="1:21" x14ac:dyDescent="0.25">
      <c r="A5228" s="6">
        <v>53.28</v>
      </c>
      <c r="B5228" s="32" t="s">
        <v>316</v>
      </c>
      <c r="K5228" s="3">
        <f t="shared" si="1110"/>
        <v>3853</v>
      </c>
      <c r="L5228" s="97" t="str">
        <f>IF(TRIM('Ek.3-A'!F5228)&lt;&gt;"","var","yok")</f>
        <v>yok</v>
      </c>
      <c r="M5228" s="5" t="str">
        <f>IF('Ek.3-A'!F5228="", "", IF(VLOOKUP('Ek.3-A'!F5228, Veriler!D:E, 2, 0)=0, "", VLOOKUP('Ek.3-A'!F5228, Veriler!D:E, 2, 0)))</f>
        <v/>
      </c>
      <c r="N5228" s="5" t="str">
        <f>IF('Ek.3-A'!P5228="", "", 'Ek.3-A'!P5228)</f>
        <v/>
      </c>
      <c r="O5228" s="142">
        <f>'Ek.3-A'!S5228</f>
        <v>0</v>
      </c>
      <c r="P5228" s="143" t="str">
        <f>'Ek.3-A'!L5228</f>
        <v/>
      </c>
      <c r="Q5228" s="24" t="str">
        <f>'Ek.3-A'!M5228</f>
        <v/>
      </c>
      <c r="R5228" s="24">
        <f t="shared" si="1107"/>
        <v>0</v>
      </c>
      <c r="S5228" s="141" t="str">
        <f t="shared" si="1108"/>
        <v>H</v>
      </c>
      <c r="T5228" s="24">
        <f>IF(S5228="E",SUM($R$5:R5228),0)</f>
        <v>0</v>
      </c>
      <c r="U5228" s="143">
        <f t="shared" si="1109"/>
        <v>0</v>
      </c>
    </row>
    <row r="5229" spans="1:21" x14ac:dyDescent="0.25">
      <c r="A5229" s="6">
        <v>53.29</v>
      </c>
      <c r="B5229" s="32" t="s">
        <v>316</v>
      </c>
      <c r="K5229" s="3">
        <f t="shared" si="1110"/>
        <v>3854</v>
      </c>
      <c r="L5229" s="97" t="str">
        <f>IF(TRIM('Ek.3-A'!F5229)&lt;&gt;"","var","yok")</f>
        <v>yok</v>
      </c>
      <c r="M5229" s="5" t="str">
        <f>IF('Ek.3-A'!F5229="", "", IF(VLOOKUP('Ek.3-A'!F5229, Veriler!D:E, 2, 0)=0, "", VLOOKUP('Ek.3-A'!F5229, Veriler!D:E, 2, 0)))</f>
        <v/>
      </c>
      <c r="N5229" s="5" t="str">
        <f>IF('Ek.3-A'!P5229="", "", 'Ek.3-A'!P5229)</f>
        <v/>
      </c>
      <c r="O5229" s="142">
        <f>'Ek.3-A'!S5229</f>
        <v>0</v>
      </c>
      <c r="P5229" s="143" t="str">
        <f>'Ek.3-A'!L5229</f>
        <v/>
      </c>
      <c r="Q5229" s="24" t="str">
        <f>'Ek.3-A'!M5229</f>
        <v/>
      </c>
      <c r="R5229" s="24">
        <f t="shared" si="1107"/>
        <v>0</v>
      </c>
      <c r="S5229" s="141" t="str">
        <f t="shared" si="1108"/>
        <v>H</v>
      </c>
      <c r="T5229" s="24">
        <f>IF(S5229="E",SUM($R$5:R5229),0)</f>
        <v>0</v>
      </c>
      <c r="U5229" s="143">
        <f t="shared" si="1109"/>
        <v>0</v>
      </c>
    </row>
    <row r="5230" spans="1:21" x14ac:dyDescent="0.25">
      <c r="A5230" s="6">
        <v>53.3</v>
      </c>
      <c r="B5230" s="32" t="s">
        <v>316</v>
      </c>
      <c r="K5230" s="3">
        <f t="shared" si="1110"/>
        <v>3855</v>
      </c>
      <c r="L5230" s="97" t="str">
        <f>IF(TRIM('Ek.3-A'!F5230)&lt;&gt;"","var","yok")</f>
        <v>yok</v>
      </c>
      <c r="M5230" s="5" t="str">
        <f>IF('Ek.3-A'!F5230="", "", IF(VLOOKUP('Ek.3-A'!F5230, Veriler!D:E, 2, 0)=0, "", VLOOKUP('Ek.3-A'!F5230, Veriler!D:E, 2, 0)))</f>
        <v/>
      </c>
      <c r="N5230" s="5" t="str">
        <f>IF('Ek.3-A'!P5230="", "", 'Ek.3-A'!P5230)</f>
        <v/>
      </c>
      <c r="O5230" s="142">
        <f>'Ek.3-A'!S5230</f>
        <v>0</v>
      </c>
      <c r="P5230" s="143" t="str">
        <f>'Ek.3-A'!L5230</f>
        <v/>
      </c>
      <c r="Q5230" s="24" t="str">
        <f>'Ek.3-A'!M5230</f>
        <v/>
      </c>
      <c r="R5230" s="24">
        <f t="shared" si="1107"/>
        <v>0</v>
      </c>
      <c r="S5230" s="141" t="str">
        <f t="shared" si="1108"/>
        <v>H</v>
      </c>
      <c r="T5230" s="24">
        <f>IF(S5230="E",SUM($R$5:R5230),0)</f>
        <v>0</v>
      </c>
      <c r="U5230" s="143">
        <f t="shared" si="1109"/>
        <v>0</v>
      </c>
    </row>
    <row r="5231" spans="1:21" x14ac:dyDescent="0.25">
      <c r="A5231" s="6">
        <v>53.31</v>
      </c>
      <c r="B5231" s="32" t="s">
        <v>316</v>
      </c>
      <c r="K5231" s="3">
        <f t="shared" si="1110"/>
        <v>3856</v>
      </c>
      <c r="L5231" s="97" t="str">
        <f>IF(TRIM('Ek.3-A'!F5231)&lt;&gt;"","var","yok")</f>
        <v>yok</v>
      </c>
      <c r="M5231" s="5" t="str">
        <f>IF('Ek.3-A'!F5231="", "", IF(VLOOKUP('Ek.3-A'!F5231, Veriler!D:E, 2, 0)=0, "", VLOOKUP('Ek.3-A'!F5231, Veriler!D:E, 2, 0)))</f>
        <v/>
      </c>
      <c r="N5231" s="5" t="str">
        <f>IF('Ek.3-A'!P5231="", "", 'Ek.3-A'!P5231)</f>
        <v/>
      </c>
      <c r="O5231" s="142">
        <f>'Ek.3-A'!S5231</f>
        <v>0</v>
      </c>
      <c r="P5231" s="143" t="str">
        <f>'Ek.3-A'!L5231</f>
        <v/>
      </c>
      <c r="Q5231" s="24" t="str">
        <f>'Ek.3-A'!M5231</f>
        <v/>
      </c>
      <c r="R5231" s="24">
        <f t="shared" si="1107"/>
        <v>0</v>
      </c>
      <c r="S5231" s="141" t="str">
        <f t="shared" si="1108"/>
        <v>H</v>
      </c>
      <c r="T5231" s="24">
        <f>IF(S5231="E",SUM($R$5:R5231),0)</f>
        <v>0</v>
      </c>
      <c r="U5231" s="143">
        <f t="shared" si="1109"/>
        <v>0</v>
      </c>
    </row>
    <row r="5232" spans="1:21" x14ac:dyDescent="0.25">
      <c r="A5232" s="6">
        <v>53.32</v>
      </c>
      <c r="B5232" s="32" t="s">
        <v>316</v>
      </c>
      <c r="K5232" s="3">
        <f t="shared" si="1110"/>
        <v>3857</v>
      </c>
      <c r="L5232" s="97" t="str">
        <f>IF(TRIM('Ek.3-A'!F5232)&lt;&gt;"","var","yok")</f>
        <v>yok</v>
      </c>
      <c r="M5232" s="5" t="str">
        <f>IF('Ek.3-A'!F5232="", "", IF(VLOOKUP('Ek.3-A'!F5232, Veriler!D:E, 2, 0)=0, "", VLOOKUP('Ek.3-A'!F5232, Veriler!D:E, 2, 0)))</f>
        <v/>
      </c>
      <c r="N5232" s="5" t="str">
        <f>IF('Ek.3-A'!P5232="", "", 'Ek.3-A'!P5232)</f>
        <v/>
      </c>
      <c r="O5232" s="142">
        <f>'Ek.3-A'!S5232</f>
        <v>0</v>
      </c>
      <c r="P5232" s="143" t="str">
        <f>'Ek.3-A'!L5232</f>
        <v/>
      </c>
      <c r="Q5232" s="24" t="str">
        <f>'Ek.3-A'!M5232</f>
        <v/>
      </c>
      <c r="R5232" s="24">
        <f t="shared" si="1107"/>
        <v>0</v>
      </c>
      <c r="S5232" s="141" t="str">
        <f t="shared" si="1108"/>
        <v>H</v>
      </c>
      <c r="T5232" s="24">
        <f>IF(S5232="E",SUM($R$5:R5232),0)</f>
        <v>0</v>
      </c>
      <c r="U5232" s="143">
        <f t="shared" si="1109"/>
        <v>0</v>
      </c>
    </row>
    <row r="5233" spans="1:41" x14ac:dyDescent="0.25">
      <c r="A5233" s="6">
        <v>53.330000000000098</v>
      </c>
      <c r="B5233" s="32" t="s">
        <v>316</v>
      </c>
      <c r="K5233" s="3">
        <f t="shared" si="1110"/>
        <v>3858</v>
      </c>
      <c r="L5233" s="97" t="str">
        <f>IF(TRIM('Ek.3-A'!F5233)&lt;&gt;"","var","yok")</f>
        <v>yok</v>
      </c>
      <c r="M5233" s="5" t="str">
        <f>IF('Ek.3-A'!F5233="", "", IF(VLOOKUP('Ek.3-A'!F5233, Veriler!D:E, 2, 0)=0, "", VLOOKUP('Ek.3-A'!F5233, Veriler!D:E, 2, 0)))</f>
        <v/>
      </c>
      <c r="N5233" s="5" t="str">
        <f>IF('Ek.3-A'!P5233="", "", 'Ek.3-A'!P5233)</f>
        <v/>
      </c>
      <c r="O5233" s="142">
        <f>'Ek.3-A'!S5233</f>
        <v>0</v>
      </c>
      <c r="P5233" s="143" t="str">
        <f>'Ek.3-A'!L5233</f>
        <v/>
      </c>
      <c r="Q5233" s="24" t="str">
        <f>'Ek.3-A'!M5233</f>
        <v/>
      </c>
      <c r="R5233" s="24">
        <f t="shared" si="1107"/>
        <v>0</v>
      </c>
      <c r="S5233" s="141" t="str">
        <f t="shared" si="1108"/>
        <v>H</v>
      </c>
      <c r="T5233" s="24">
        <f>IF(S5233="E",SUM($R$5:R5233),0)</f>
        <v>0</v>
      </c>
      <c r="U5233" s="143">
        <f t="shared" si="1109"/>
        <v>0</v>
      </c>
    </row>
    <row r="5234" spans="1:41" x14ac:dyDescent="0.25">
      <c r="A5234" s="6">
        <v>53.34</v>
      </c>
      <c r="B5234" s="32" t="s">
        <v>316</v>
      </c>
      <c r="K5234" s="3">
        <f t="shared" si="1110"/>
        <v>3859</v>
      </c>
      <c r="L5234" s="97" t="str">
        <f>IF(TRIM('Ek.3-A'!F5234)&lt;&gt;"","var","yok")</f>
        <v>yok</v>
      </c>
      <c r="M5234" s="5" t="str">
        <f>IF('Ek.3-A'!F5234="", "", IF(VLOOKUP('Ek.3-A'!F5234, Veriler!D:E, 2, 0)=0, "", VLOOKUP('Ek.3-A'!F5234, Veriler!D:E, 2, 0)))</f>
        <v/>
      </c>
      <c r="N5234" s="5" t="str">
        <f>IF('Ek.3-A'!P5234="", "", 'Ek.3-A'!P5234)</f>
        <v/>
      </c>
      <c r="O5234" s="142">
        <f>'Ek.3-A'!S5234</f>
        <v>0</v>
      </c>
      <c r="P5234" s="143" t="str">
        <f>'Ek.3-A'!L5234</f>
        <v/>
      </c>
      <c r="Q5234" s="24" t="str">
        <f>'Ek.3-A'!M5234</f>
        <v/>
      </c>
      <c r="R5234" s="24">
        <f t="shared" si="1107"/>
        <v>0</v>
      </c>
      <c r="S5234" s="141" t="str">
        <f t="shared" si="1108"/>
        <v>H</v>
      </c>
      <c r="T5234" s="24">
        <f>IF(S5234="E",SUM($R$5:R5234),0)</f>
        <v>0</v>
      </c>
      <c r="U5234" s="143">
        <f t="shared" si="1109"/>
        <v>0</v>
      </c>
    </row>
    <row r="5235" spans="1:41" x14ac:dyDescent="0.25">
      <c r="A5235" s="6">
        <v>53.35</v>
      </c>
      <c r="B5235" s="32" t="s">
        <v>316</v>
      </c>
      <c r="K5235" s="3">
        <f t="shared" si="1110"/>
        <v>3860</v>
      </c>
      <c r="L5235" s="97" t="str">
        <f>IF(TRIM('Ek.3-A'!F5235)&lt;&gt;"","var","yok")</f>
        <v>yok</v>
      </c>
      <c r="M5235" s="5" t="str">
        <f>IF('Ek.3-A'!F5235="", "", IF(VLOOKUP('Ek.3-A'!F5235, Veriler!D:E, 2, 0)=0, "", VLOOKUP('Ek.3-A'!F5235, Veriler!D:E, 2, 0)))</f>
        <v/>
      </c>
      <c r="N5235" s="5" t="str">
        <f>IF('Ek.3-A'!P5235="", "", 'Ek.3-A'!P5235)</f>
        <v/>
      </c>
      <c r="O5235" s="142">
        <f>'Ek.3-A'!S5235</f>
        <v>0</v>
      </c>
      <c r="P5235" s="143" t="str">
        <f>'Ek.3-A'!L5235</f>
        <v/>
      </c>
      <c r="Q5235" s="24" t="str">
        <f>'Ek.3-A'!M5235</f>
        <v/>
      </c>
      <c r="R5235" s="24">
        <f t="shared" si="1107"/>
        <v>0</v>
      </c>
      <c r="S5235" s="141" t="str">
        <f t="shared" si="1108"/>
        <v>H</v>
      </c>
      <c r="T5235" s="24">
        <f>IF(S5235="E",SUM($R$5:R5235),0)</f>
        <v>0</v>
      </c>
      <c r="U5235" s="143">
        <f t="shared" si="1109"/>
        <v>0</v>
      </c>
    </row>
    <row r="5236" spans="1:41" x14ac:dyDescent="0.25">
      <c r="A5236" s="6">
        <v>53.36</v>
      </c>
      <c r="B5236" s="32" t="s">
        <v>316</v>
      </c>
      <c r="K5236" s="3">
        <f t="shared" si="1110"/>
        <v>3861</v>
      </c>
      <c r="L5236" s="97" t="str">
        <f>IF(TRIM('Ek.3-A'!F5236)&lt;&gt;"","var","yok")</f>
        <v>yok</v>
      </c>
      <c r="M5236" s="5" t="str">
        <f>IF('Ek.3-A'!F5236="", "", IF(VLOOKUP('Ek.3-A'!F5236, Veriler!D:E, 2, 0)=0, "", VLOOKUP('Ek.3-A'!F5236, Veriler!D:E, 2, 0)))</f>
        <v/>
      </c>
      <c r="N5236" s="5" t="str">
        <f>IF('Ek.3-A'!P5236="", "", 'Ek.3-A'!P5236)</f>
        <v/>
      </c>
      <c r="O5236" s="142">
        <f>'Ek.3-A'!S5236</f>
        <v>0</v>
      </c>
      <c r="P5236" s="143" t="str">
        <f>'Ek.3-A'!L5236</f>
        <v/>
      </c>
      <c r="Q5236" s="24" t="str">
        <f>'Ek.3-A'!M5236</f>
        <v/>
      </c>
      <c r="R5236" s="24">
        <f t="shared" si="1107"/>
        <v>0</v>
      </c>
      <c r="S5236" s="141" t="str">
        <f t="shared" si="1108"/>
        <v>H</v>
      </c>
      <c r="T5236" s="24">
        <f>IF(S5236="E",SUM($R$5:R5236),0)</f>
        <v>0</v>
      </c>
      <c r="U5236" s="143">
        <f t="shared" si="1109"/>
        <v>0</v>
      </c>
    </row>
    <row r="5237" spans="1:41" x14ac:dyDescent="0.25">
      <c r="A5237" s="6">
        <v>53.37</v>
      </c>
      <c r="B5237" s="32" t="s">
        <v>316</v>
      </c>
      <c r="K5237" s="3">
        <f t="shared" si="1110"/>
        <v>3862</v>
      </c>
      <c r="L5237" s="97" t="str">
        <f>IF(TRIM('Ek.3-A'!F5237)&lt;&gt;"","var","yok")</f>
        <v>yok</v>
      </c>
      <c r="M5237" s="5" t="str">
        <f>IF('Ek.3-A'!F5237="", "", IF(VLOOKUP('Ek.3-A'!F5237, Veriler!D:E, 2, 0)=0, "", VLOOKUP('Ek.3-A'!F5237, Veriler!D:E, 2, 0)))</f>
        <v/>
      </c>
      <c r="N5237" s="5" t="str">
        <f>IF('Ek.3-A'!P5237="", "", 'Ek.3-A'!P5237)</f>
        <v/>
      </c>
      <c r="O5237" s="142">
        <f>'Ek.3-A'!S5237</f>
        <v>0</v>
      </c>
      <c r="P5237" s="143" t="str">
        <f>'Ek.3-A'!L5237</f>
        <v/>
      </c>
      <c r="Q5237" s="24" t="str">
        <f>'Ek.3-A'!M5237</f>
        <v/>
      </c>
      <c r="R5237" s="24">
        <f t="shared" si="1107"/>
        <v>0</v>
      </c>
      <c r="S5237" s="141" t="str">
        <f t="shared" si="1108"/>
        <v>H</v>
      </c>
      <c r="T5237" s="24">
        <f>IF(S5237="E",SUM($R$5:R5237),0)</f>
        <v>0</v>
      </c>
      <c r="U5237" s="143">
        <f t="shared" si="1109"/>
        <v>0</v>
      </c>
    </row>
    <row r="5238" spans="1:41" x14ac:dyDescent="0.25">
      <c r="A5238" s="6">
        <v>53.38</v>
      </c>
      <c r="B5238" s="32" t="s">
        <v>316</v>
      </c>
      <c r="K5238" s="3">
        <f t="shared" si="1110"/>
        <v>3863</v>
      </c>
      <c r="L5238" s="97" t="str">
        <f>IF(TRIM('Ek.3-A'!F5238)&lt;&gt;"","var","yok")</f>
        <v>yok</v>
      </c>
      <c r="M5238" s="5" t="str">
        <f>IF('Ek.3-A'!F5238="", "", IF(VLOOKUP('Ek.3-A'!F5238, Veriler!D:E, 2, 0)=0, "", VLOOKUP('Ek.3-A'!F5238, Veriler!D:E, 2, 0)))</f>
        <v/>
      </c>
      <c r="N5238" s="5" t="str">
        <f>IF('Ek.3-A'!P5238="", "", 'Ek.3-A'!P5238)</f>
        <v/>
      </c>
      <c r="O5238" s="142">
        <f>'Ek.3-A'!S5238</f>
        <v>0</v>
      </c>
      <c r="P5238" s="143" t="str">
        <f>'Ek.3-A'!L5238</f>
        <v/>
      </c>
      <c r="Q5238" s="24" t="str">
        <f>'Ek.3-A'!M5238</f>
        <v/>
      </c>
      <c r="R5238" s="24">
        <f t="shared" si="1107"/>
        <v>0</v>
      </c>
      <c r="S5238" s="141" t="str">
        <f t="shared" si="1108"/>
        <v>H</v>
      </c>
      <c r="T5238" s="24">
        <f>IF(S5238="E",SUM($R$5:R5238),0)</f>
        <v>0</v>
      </c>
      <c r="U5238" s="143">
        <f t="shared" si="1109"/>
        <v>0</v>
      </c>
    </row>
    <row r="5239" spans="1:41" x14ac:dyDescent="0.25">
      <c r="A5239" s="6">
        <v>53.39</v>
      </c>
      <c r="B5239" s="32" t="s">
        <v>316</v>
      </c>
      <c r="K5239" s="3">
        <f t="shared" si="1110"/>
        <v>3864</v>
      </c>
      <c r="L5239" s="97" t="str">
        <f>IF(TRIM('Ek.3-A'!F5239)&lt;&gt;"","var","yok")</f>
        <v>yok</v>
      </c>
      <c r="M5239" s="5" t="str">
        <f>IF('Ek.3-A'!F5239="", "", IF(VLOOKUP('Ek.3-A'!F5239, Veriler!D:E, 2, 0)=0, "", VLOOKUP('Ek.3-A'!F5239, Veriler!D:E, 2, 0)))</f>
        <v/>
      </c>
      <c r="N5239" s="5" t="str">
        <f>IF('Ek.3-A'!P5239="", "", 'Ek.3-A'!P5239)</f>
        <v/>
      </c>
      <c r="O5239" s="142">
        <f>'Ek.3-A'!S5239</f>
        <v>0</v>
      </c>
      <c r="P5239" s="143" t="str">
        <f>'Ek.3-A'!L5239</f>
        <v/>
      </c>
      <c r="Q5239" s="24" t="str">
        <f>'Ek.3-A'!M5239</f>
        <v/>
      </c>
      <c r="R5239" s="24">
        <f t="shared" si="1107"/>
        <v>0</v>
      </c>
      <c r="S5239" s="141" t="str">
        <f t="shared" si="1108"/>
        <v>H</v>
      </c>
      <c r="T5239" s="24">
        <f>IF(S5239="E",SUM($R$5:R5239),0)</f>
        <v>0</v>
      </c>
      <c r="U5239" s="143">
        <f t="shared" si="1109"/>
        <v>0</v>
      </c>
    </row>
    <row r="5240" spans="1:41" x14ac:dyDescent="0.25">
      <c r="A5240" s="6">
        <v>53.4</v>
      </c>
      <c r="B5240" s="32" t="s">
        <v>316</v>
      </c>
      <c r="T5240" s="24"/>
      <c r="U5240" s="25"/>
      <c r="AO5240" s="140">
        <f>'Ek.3-A'!L5240</f>
        <v>0</v>
      </c>
    </row>
    <row r="5241" spans="1:41" x14ac:dyDescent="0.25">
      <c r="A5241" s="6">
        <v>53.41</v>
      </c>
      <c r="B5241" s="32" t="s">
        <v>316</v>
      </c>
      <c r="T5241" s="24"/>
      <c r="U5241" s="25"/>
    </row>
    <row r="5242" spans="1:41" x14ac:dyDescent="0.25">
      <c r="A5242" s="6">
        <v>53.42</v>
      </c>
      <c r="B5242" s="32" t="s">
        <v>316</v>
      </c>
      <c r="T5242" s="24"/>
      <c r="U5242" s="25"/>
    </row>
    <row r="5243" spans="1:41" x14ac:dyDescent="0.25">
      <c r="A5243" s="6">
        <v>53.43</v>
      </c>
      <c r="B5243" s="32" t="s">
        <v>316</v>
      </c>
      <c r="T5243" s="24"/>
      <c r="U5243" s="25"/>
    </row>
    <row r="5244" spans="1:41" x14ac:dyDescent="0.25">
      <c r="A5244" s="6">
        <v>53.44</v>
      </c>
      <c r="B5244" s="32" t="s">
        <v>316</v>
      </c>
      <c r="T5244" s="24"/>
      <c r="U5244" s="25"/>
    </row>
    <row r="5245" spans="1:41" x14ac:dyDescent="0.25">
      <c r="A5245" s="6">
        <v>53.45</v>
      </c>
      <c r="B5245" s="32" t="s">
        <v>316</v>
      </c>
      <c r="T5245" s="24"/>
      <c r="U5245" s="25"/>
    </row>
    <row r="5246" spans="1:41" x14ac:dyDescent="0.25">
      <c r="A5246" s="6">
        <v>53.46</v>
      </c>
      <c r="B5246" s="32" t="s">
        <v>316</v>
      </c>
      <c r="T5246" s="24"/>
      <c r="U5246" s="25"/>
    </row>
    <row r="5247" spans="1:41" x14ac:dyDescent="0.25">
      <c r="A5247" s="6">
        <v>53.47</v>
      </c>
      <c r="B5247" s="32" t="s">
        <v>316</v>
      </c>
      <c r="T5247" s="24"/>
      <c r="U5247" s="25"/>
    </row>
    <row r="5248" spans="1:41" x14ac:dyDescent="0.25">
      <c r="A5248" s="6">
        <v>53.48</v>
      </c>
      <c r="B5248" s="32" t="s">
        <v>316</v>
      </c>
      <c r="T5248" s="24"/>
      <c r="U5248" s="25"/>
    </row>
    <row r="5249" spans="1:21" x14ac:dyDescent="0.25">
      <c r="A5249" s="6">
        <v>53.49</v>
      </c>
      <c r="B5249" s="32" t="s">
        <v>316</v>
      </c>
      <c r="K5249" s="3">
        <f>K5239+1</f>
        <v>3865</v>
      </c>
      <c r="L5249" s="97" t="str">
        <f>IF(TRIM('Ek.3-A'!F5249)&lt;&gt;"","var","yok")</f>
        <v>yok</v>
      </c>
      <c r="M5249" s="5" t="str">
        <f>IF('Ek.3-A'!F5249="", "", IF(VLOOKUP('Ek.3-A'!F5249, Veriler!D:E, 2, 0)=0, "", VLOOKUP('Ek.3-A'!F5249, Veriler!D:E, 2, 0)))</f>
        <v/>
      </c>
      <c r="N5249" s="5" t="str">
        <f>IF('Ek.3-A'!P5249="", "", 'Ek.3-A'!P5249)</f>
        <v/>
      </c>
      <c r="O5249" s="142">
        <f>'Ek.3-A'!S5249</f>
        <v>0</v>
      </c>
      <c r="P5249" s="143" t="str">
        <f>'Ek.3-A'!L5249</f>
        <v/>
      </c>
      <c r="Q5249" s="24" t="str">
        <f>'Ek.3-A'!M5249</f>
        <v/>
      </c>
      <c r="R5249" s="24">
        <f t="shared" ref="R5249:R5262" si="1111">IF(L5249="var",0,IF(Q5249&lt;=0.005,Q5249,0))</f>
        <v>0</v>
      </c>
      <c r="S5249" s="141" t="str">
        <f t="shared" ref="S5249:S5262" si="1112">IF(Q5249&lt;=0.005,"E","H")</f>
        <v>H</v>
      </c>
      <c r="T5249" s="24">
        <f>IF(S5249="E",SUM($R$5:R5249),0)</f>
        <v>0</v>
      </c>
      <c r="U5249" s="143">
        <f t="shared" ref="U5249:U5262" si="1113">IF(T5249&lt;=0.1, O5249, IF(R5249&gt;$G$2, R5249*O5249, $G$2*O5249))</f>
        <v>0</v>
      </c>
    </row>
    <row r="5250" spans="1:21" x14ac:dyDescent="0.25">
      <c r="A5250" s="6">
        <v>53.5</v>
      </c>
      <c r="B5250" s="32" t="s">
        <v>316</v>
      </c>
      <c r="K5250" s="3">
        <f t="shared" ref="K5250:K5262" si="1114">K5249+1</f>
        <v>3866</v>
      </c>
      <c r="L5250" s="97" t="str">
        <f>IF(TRIM('Ek.3-A'!F5250)&lt;&gt;"","var","yok")</f>
        <v>yok</v>
      </c>
      <c r="M5250" s="5" t="str">
        <f>IF('Ek.3-A'!F5250="", "", IF(VLOOKUP('Ek.3-A'!F5250, Veriler!D:E, 2, 0)=0, "", VLOOKUP('Ek.3-A'!F5250, Veriler!D:E, 2, 0)))</f>
        <v/>
      </c>
      <c r="N5250" s="5" t="str">
        <f>IF('Ek.3-A'!P5250="", "", 'Ek.3-A'!P5250)</f>
        <v/>
      </c>
      <c r="O5250" s="142">
        <f>'Ek.3-A'!S5250</f>
        <v>0</v>
      </c>
      <c r="P5250" s="143" t="str">
        <f>'Ek.3-A'!L5250</f>
        <v/>
      </c>
      <c r="Q5250" s="24" t="str">
        <f>'Ek.3-A'!M5250</f>
        <v/>
      </c>
      <c r="R5250" s="24">
        <f t="shared" si="1111"/>
        <v>0</v>
      </c>
      <c r="S5250" s="141" t="str">
        <f t="shared" si="1112"/>
        <v>H</v>
      </c>
      <c r="T5250" s="24">
        <f>IF(S5250="E",SUM($R$5:R5250),0)</f>
        <v>0</v>
      </c>
      <c r="U5250" s="143">
        <f t="shared" si="1113"/>
        <v>0</v>
      </c>
    </row>
    <row r="5251" spans="1:21" x14ac:dyDescent="0.25">
      <c r="A5251" s="6">
        <v>53.51</v>
      </c>
      <c r="B5251" s="32" t="s">
        <v>316</v>
      </c>
      <c r="K5251" s="3">
        <f t="shared" si="1114"/>
        <v>3867</v>
      </c>
      <c r="L5251" s="97" t="str">
        <f>IF(TRIM('Ek.3-A'!F5251)&lt;&gt;"","var","yok")</f>
        <v>yok</v>
      </c>
      <c r="M5251" s="5" t="str">
        <f>IF('Ek.3-A'!F5251="", "", IF(VLOOKUP('Ek.3-A'!F5251, Veriler!D:E, 2, 0)=0, "", VLOOKUP('Ek.3-A'!F5251, Veriler!D:E, 2, 0)))</f>
        <v/>
      </c>
      <c r="N5251" s="5" t="str">
        <f>IF('Ek.3-A'!P5251="", "", 'Ek.3-A'!P5251)</f>
        <v/>
      </c>
      <c r="O5251" s="142">
        <f>'Ek.3-A'!S5251</f>
        <v>0</v>
      </c>
      <c r="P5251" s="143" t="str">
        <f>'Ek.3-A'!L5251</f>
        <v/>
      </c>
      <c r="Q5251" s="24" t="str">
        <f>'Ek.3-A'!M5251</f>
        <v/>
      </c>
      <c r="R5251" s="24">
        <f t="shared" si="1111"/>
        <v>0</v>
      </c>
      <c r="S5251" s="141" t="str">
        <f t="shared" si="1112"/>
        <v>H</v>
      </c>
      <c r="T5251" s="24">
        <f>IF(S5251="E",SUM($R$5:R5251),0)</f>
        <v>0</v>
      </c>
      <c r="U5251" s="143">
        <f t="shared" si="1113"/>
        <v>0</v>
      </c>
    </row>
    <row r="5252" spans="1:21" x14ac:dyDescent="0.25">
      <c r="A5252" s="6">
        <v>53.52</v>
      </c>
      <c r="B5252" s="32" t="s">
        <v>316</v>
      </c>
      <c r="K5252" s="3">
        <f t="shared" si="1114"/>
        <v>3868</v>
      </c>
      <c r="L5252" s="97" t="str">
        <f>IF(TRIM('Ek.3-A'!F5252)&lt;&gt;"","var","yok")</f>
        <v>yok</v>
      </c>
      <c r="M5252" s="5" t="str">
        <f>IF('Ek.3-A'!F5252="", "", IF(VLOOKUP('Ek.3-A'!F5252, Veriler!D:E, 2, 0)=0, "", VLOOKUP('Ek.3-A'!F5252, Veriler!D:E, 2, 0)))</f>
        <v/>
      </c>
      <c r="N5252" s="5" t="str">
        <f>IF('Ek.3-A'!P5252="", "", 'Ek.3-A'!P5252)</f>
        <v/>
      </c>
      <c r="O5252" s="142">
        <f>'Ek.3-A'!S5252</f>
        <v>0</v>
      </c>
      <c r="P5252" s="143" t="str">
        <f>'Ek.3-A'!L5252</f>
        <v/>
      </c>
      <c r="Q5252" s="24" t="str">
        <f>'Ek.3-A'!M5252</f>
        <v/>
      </c>
      <c r="R5252" s="24">
        <f t="shared" si="1111"/>
        <v>0</v>
      </c>
      <c r="S5252" s="141" t="str">
        <f t="shared" si="1112"/>
        <v>H</v>
      </c>
      <c r="T5252" s="24">
        <f>IF(S5252="E",SUM($R$5:R5252),0)</f>
        <v>0</v>
      </c>
      <c r="U5252" s="143">
        <f t="shared" si="1113"/>
        <v>0</v>
      </c>
    </row>
    <row r="5253" spans="1:21" x14ac:dyDescent="0.25">
      <c r="A5253" s="6">
        <v>53.53</v>
      </c>
      <c r="B5253" s="32" t="s">
        <v>316</v>
      </c>
      <c r="K5253" s="3">
        <f t="shared" si="1114"/>
        <v>3869</v>
      </c>
      <c r="L5253" s="97" t="str">
        <f>IF(TRIM('Ek.3-A'!F5253)&lt;&gt;"","var","yok")</f>
        <v>yok</v>
      </c>
      <c r="M5253" s="5" t="str">
        <f>IF('Ek.3-A'!F5253="", "", IF(VLOOKUP('Ek.3-A'!F5253, Veriler!D:E, 2, 0)=0, "", VLOOKUP('Ek.3-A'!F5253, Veriler!D:E, 2, 0)))</f>
        <v/>
      </c>
      <c r="N5253" s="5" t="str">
        <f>IF('Ek.3-A'!P5253="", "", 'Ek.3-A'!P5253)</f>
        <v/>
      </c>
      <c r="O5253" s="142">
        <f>'Ek.3-A'!S5253</f>
        <v>0</v>
      </c>
      <c r="P5253" s="143" t="str">
        <f>'Ek.3-A'!L5253</f>
        <v/>
      </c>
      <c r="Q5253" s="24" t="str">
        <f>'Ek.3-A'!M5253</f>
        <v/>
      </c>
      <c r="R5253" s="24">
        <f t="shared" si="1111"/>
        <v>0</v>
      </c>
      <c r="S5253" s="141" t="str">
        <f t="shared" si="1112"/>
        <v>H</v>
      </c>
      <c r="T5253" s="24">
        <f>IF(S5253="E",SUM($R$5:R5253),0)</f>
        <v>0</v>
      </c>
      <c r="U5253" s="143">
        <f t="shared" si="1113"/>
        <v>0</v>
      </c>
    </row>
    <row r="5254" spans="1:21" x14ac:dyDescent="0.25">
      <c r="A5254" s="6">
        <v>53.54</v>
      </c>
      <c r="B5254" s="32" t="s">
        <v>316</v>
      </c>
      <c r="K5254" s="3">
        <f t="shared" si="1114"/>
        <v>3870</v>
      </c>
      <c r="L5254" s="97" t="str">
        <f>IF(TRIM('Ek.3-A'!F5254)&lt;&gt;"","var","yok")</f>
        <v>yok</v>
      </c>
      <c r="M5254" s="5" t="str">
        <f>IF('Ek.3-A'!F5254="", "", IF(VLOOKUP('Ek.3-A'!F5254, Veriler!D:E, 2, 0)=0, "", VLOOKUP('Ek.3-A'!F5254, Veriler!D:E, 2, 0)))</f>
        <v/>
      </c>
      <c r="N5254" s="5" t="str">
        <f>IF('Ek.3-A'!P5254="", "", 'Ek.3-A'!P5254)</f>
        <v/>
      </c>
      <c r="O5254" s="142">
        <f>'Ek.3-A'!S5254</f>
        <v>0</v>
      </c>
      <c r="P5254" s="143" t="str">
        <f>'Ek.3-A'!L5254</f>
        <v/>
      </c>
      <c r="Q5254" s="24" t="str">
        <f>'Ek.3-A'!M5254</f>
        <v/>
      </c>
      <c r="R5254" s="24">
        <f t="shared" si="1111"/>
        <v>0</v>
      </c>
      <c r="S5254" s="141" t="str">
        <f t="shared" si="1112"/>
        <v>H</v>
      </c>
      <c r="T5254" s="24">
        <f>IF(S5254="E",SUM($R$5:R5254),0)</f>
        <v>0</v>
      </c>
      <c r="U5254" s="143">
        <f t="shared" si="1113"/>
        <v>0</v>
      </c>
    </row>
    <row r="5255" spans="1:21" x14ac:dyDescent="0.25">
      <c r="A5255" s="6">
        <v>53.55</v>
      </c>
      <c r="B5255" s="32" t="s">
        <v>316</v>
      </c>
      <c r="K5255" s="3">
        <f t="shared" si="1114"/>
        <v>3871</v>
      </c>
      <c r="L5255" s="97" t="str">
        <f>IF(TRIM('Ek.3-A'!F5255)&lt;&gt;"","var","yok")</f>
        <v>yok</v>
      </c>
      <c r="M5255" s="5" t="str">
        <f>IF('Ek.3-A'!F5255="", "", IF(VLOOKUP('Ek.3-A'!F5255, Veriler!D:E, 2, 0)=0, "", VLOOKUP('Ek.3-A'!F5255, Veriler!D:E, 2, 0)))</f>
        <v/>
      </c>
      <c r="N5255" s="5" t="str">
        <f>IF('Ek.3-A'!P5255="", "", 'Ek.3-A'!P5255)</f>
        <v/>
      </c>
      <c r="O5255" s="142">
        <f>'Ek.3-A'!S5255</f>
        <v>0</v>
      </c>
      <c r="P5255" s="143" t="str">
        <f>'Ek.3-A'!L5255</f>
        <v/>
      </c>
      <c r="Q5255" s="24" t="str">
        <f>'Ek.3-A'!M5255</f>
        <v/>
      </c>
      <c r="R5255" s="24">
        <f t="shared" si="1111"/>
        <v>0</v>
      </c>
      <c r="S5255" s="141" t="str">
        <f t="shared" si="1112"/>
        <v>H</v>
      </c>
      <c r="T5255" s="24">
        <f>IF(S5255="E",SUM($R$5:R5255),0)</f>
        <v>0</v>
      </c>
      <c r="U5255" s="143">
        <f t="shared" si="1113"/>
        <v>0</v>
      </c>
    </row>
    <row r="5256" spans="1:21" x14ac:dyDescent="0.25">
      <c r="A5256" s="6">
        <v>53.56</v>
      </c>
      <c r="B5256" s="32" t="s">
        <v>316</v>
      </c>
      <c r="K5256" s="3">
        <f t="shared" si="1114"/>
        <v>3872</v>
      </c>
      <c r="L5256" s="97" t="str">
        <f>IF(TRIM('Ek.3-A'!F5256)&lt;&gt;"","var","yok")</f>
        <v>yok</v>
      </c>
      <c r="M5256" s="5" t="str">
        <f>IF('Ek.3-A'!F5256="", "", IF(VLOOKUP('Ek.3-A'!F5256, Veriler!D:E, 2, 0)=0, "", VLOOKUP('Ek.3-A'!F5256, Veriler!D:E, 2, 0)))</f>
        <v/>
      </c>
      <c r="N5256" s="5" t="str">
        <f>IF('Ek.3-A'!P5256="", "", 'Ek.3-A'!P5256)</f>
        <v/>
      </c>
      <c r="O5256" s="142">
        <f>'Ek.3-A'!S5256</f>
        <v>0</v>
      </c>
      <c r="P5256" s="143" t="str">
        <f>'Ek.3-A'!L5256</f>
        <v/>
      </c>
      <c r="Q5256" s="24" t="str">
        <f>'Ek.3-A'!M5256</f>
        <v/>
      </c>
      <c r="R5256" s="24">
        <f t="shared" si="1111"/>
        <v>0</v>
      </c>
      <c r="S5256" s="141" t="str">
        <f t="shared" si="1112"/>
        <v>H</v>
      </c>
      <c r="T5256" s="24">
        <f>IF(S5256="E",SUM($R$5:R5256),0)</f>
        <v>0</v>
      </c>
      <c r="U5256" s="143">
        <f t="shared" si="1113"/>
        <v>0</v>
      </c>
    </row>
    <row r="5257" spans="1:21" x14ac:dyDescent="0.25">
      <c r="A5257" s="6">
        <v>53.57</v>
      </c>
      <c r="B5257" s="32" t="s">
        <v>316</v>
      </c>
      <c r="K5257" s="3">
        <f t="shared" si="1114"/>
        <v>3873</v>
      </c>
      <c r="L5257" s="97" t="str">
        <f>IF(TRIM('Ek.3-A'!F5257)&lt;&gt;"","var","yok")</f>
        <v>yok</v>
      </c>
      <c r="M5257" s="5" t="str">
        <f>IF('Ek.3-A'!F5257="", "", IF(VLOOKUP('Ek.3-A'!F5257, Veriler!D:E, 2, 0)=0, "", VLOOKUP('Ek.3-A'!F5257, Veriler!D:E, 2, 0)))</f>
        <v/>
      </c>
      <c r="N5257" s="5" t="str">
        <f>IF('Ek.3-A'!P5257="", "", 'Ek.3-A'!P5257)</f>
        <v/>
      </c>
      <c r="O5257" s="142">
        <f>'Ek.3-A'!S5257</f>
        <v>0</v>
      </c>
      <c r="P5257" s="143" t="str">
        <f>'Ek.3-A'!L5257</f>
        <v/>
      </c>
      <c r="Q5257" s="24" t="str">
        <f>'Ek.3-A'!M5257</f>
        <v/>
      </c>
      <c r="R5257" s="24">
        <f t="shared" si="1111"/>
        <v>0</v>
      </c>
      <c r="S5257" s="141" t="str">
        <f t="shared" si="1112"/>
        <v>H</v>
      </c>
      <c r="T5257" s="24">
        <f>IF(S5257="E",SUM($R$5:R5257),0)</f>
        <v>0</v>
      </c>
      <c r="U5257" s="143">
        <f t="shared" si="1113"/>
        <v>0</v>
      </c>
    </row>
    <row r="5258" spans="1:21" x14ac:dyDescent="0.25">
      <c r="A5258" s="6">
        <v>53.580000000000098</v>
      </c>
      <c r="B5258" s="32" t="s">
        <v>316</v>
      </c>
      <c r="K5258" s="3">
        <f t="shared" si="1114"/>
        <v>3874</v>
      </c>
      <c r="L5258" s="97" t="str">
        <f>IF(TRIM('Ek.3-A'!F5258)&lt;&gt;"","var","yok")</f>
        <v>yok</v>
      </c>
      <c r="M5258" s="5" t="str">
        <f>IF('Ek.3-A'!F5258="", "", IF(VLOOKUP('Ek.3-A'!F5258, Veriler!D:E, 2, 0)=0, "", VLOOKUP('Ek.3-A'!F5258, Veriler!D:E, 2, 0)))</f>
        <v/>
      </c>
      <c r="N5258" s="5" t="str">
        <f>IF('Ek.3-A'!P5258="", "", 'Ek.3-A'!P5258)</f>
        <v/>
      </c>
      <c r="O5258" s="142">
        <f>'Ek.3-A'!S5258</f>
        <v>0</v>
      </c>
      <c r="P5258" s="143" t="str">
        <f>'Ek.3-A'!L5258</f>
        <v/>
      </c>
      <c r="Q5258" s="24" t="str">
        <f>'Ek.3-A'!M5258</f>
        <v/>
      </c>
      <c r="R5258" s="24">
        <f t="shared" si="1111"/>
        <v>0</v>
      </c>
      <c r="S5258" s="141" t="str">
        <f t="shared" si="1112"/>
        <v>H</v>
      </c>
      <c r="T5258" s="24">
        <f>IF(S5258="E",SUM($R$5:R5258),0)</f>
        <v>0</v>
      </c>
      <c r="U5258" s="143">
        <f t="shared" si="1113"/>
        <v>0</v>
      </c>
    </row>
    <row r="5259" spans="1:21" x14ac:dyDescent="0.25">
      <c r="A5259" s="6">
        <v>53.59</v>
      </c>
      <c r="B5259" s="32" t="s">
        <v>316</v>
      </c>
      <c r="K5259" s="3">
        <f t="shared" si="1114"/>
        <v>3875</v>
      </c>
      <c r="L5259" s="97" t="str">
        <f>IF(TRIM('Ek.3-A'!F5259)&lt;&gt;"","var","yok")</f>
        <v>yok</v>
      </c>
      <c r="M5259" s="5" t="str">
        <f>IF('Ek.3-A'!F5259="", "", IF(VLOOKUP('Ek.3-A'!F5259, Veriler!D:E, 2, 0)=0, "", VLOOKUP('Ek.3-A'!F5259, Veriler!D:E, 2, 0)))</f>
        <v/>
      </c>
      <c r="N5259" s="5" t="str">
        <f>IF('Ek.3-A'!P5259="", "", 'Ek.3-A'!P5259)</f>
        <v/>
      </c>
      <c r="O5259" s="142">
        <f>'Ek.3-A'!S5259</f>
        <v>0</v>
      </c>
      <c r="P5259" s="143" t="str">
        <f>'Ek.3-A'!L5259</f>
        <v/>
      </c>
      <c r="Q5259" s="24" t="str">
        <f>'Ek.3-A'!M5259</f>
        <v/>
      </c>
      <c r="R5259" s="24">
        <f t="shared" si="1111"/>
        <v>0</v>
      </c>
      <c r="S5259" s="141" t="str">
        <f t="shared" si="1112"/>
        <v>H</v>
      </c>
      <c r="T5259" s="24">
        <f>IF(S5259="E",SUM($R$5:R5259),0)</f>
        <v>0</v>
      </c>
      <c r="U5259" s="143">
        <f t="shared" si="1113"/>
        <v>0</v>
      </c>
    </row>
    <row r="5260" spans="1:21" x14ac:dyDescent="0.25">
      <c r="A5260" s="6">
        <v>53.6</v>
      </c>
      <c r="B5260" s="32" t="s">
        <v>316</v>
      </c>
      <c r="K5260" s="3">
        <f t="shared" si="1114"/>
        <v>3876</v>
      </c>
      <c r="L5260" s="97" t="str">
        <f>IF(TRIM('Ek.3-A'!F5260)&lt;&gt;"","var","yok")</f>
        <v>yok</v>
      </c>
      <c r="M5260" s="5" t="str">
        <f>IF('Ek.3-A'!F5260="", "", IF(VLOOKUP('Ek.3-A'!F5260, Veriler!D:E, 2, 0)=0, "", VLOOKUP('Ek.3-A'!F5260, Veriler!D:E, 2, 0)))</f>
        <v/>
      </c>
      <c r="N5260" s="5" t="str">
        <f>IF('Ek.3-A'!P5260="", "", 'Ek.3-A'!P5260)</f>
        <v/>
      </c>
      <c r="O5260" s="142">
        <f>'Ek.3-A'!S5260</f>
        <v>0</v>
      </c>
      <c r="P5260" s="143" t="str">
        <f>'Ek.3-A'!L5260</f>
        <v/>
      </c>
      <c r="Q5260" s="24" t="str">
        <f>'Ek.3-A'!M5260</f>
        <v/>
      </c>
      <c r="R5260" s="24">
        <f t="shared" si="1111"/>
        <v>0</v>
      </c>
      <c r="S5260" s="141" t="str">
        <f t="shared" si="1112"/>
        <v>H</v>
      </c>
      <c r="T5260" s="24">
        <f>IF(S5260="E",SUM($R$5:R5260),0)</f>
        <v>0</v>
      </c>
      <c r="U5260" s="143">
        <f t="shared" si="1113"/>
        <v>0</v>
      </c>
    </row>
    <row r="5261" spans="1:21" x14ac:dyDescent="0.25">
      <c r="A5261" s="6">
        <v>53.61</v>
      </c>
      <c r="B5261" s="32" t="s">
        <v>316</v>
      </c>
      <c r="K5261" s="3">
        <f t="shared" si="1114"/>
        <v>3877</v>
      </c>
      <c r="L5261" s="97" t="str">
        <f>IF(TRIM('Ek.3-A'!F5261)&lt;&gt;"","var","yok")</f>
        <v>yok</v>
      </c>
      <c r="M5261" s="5" t="str">
        <f>IF('Ek.3-A'!F5261="", "", IF(VLOOKUP('Ek.3-A'!F5261, Veriler!D:E, 2, 0)=0, "", VLOOKUP('Ek.3-A'!F5261, Veriler!D:E, 2, 0)))</f>
        <v/>
      </c>
      <c r="N5261" s="5" t="str">
        <f>IF('Ek.3-A'!P5261="", "", 'Ek.3-A'!P5261)</f>
        <v/>
      </c>
      <c r="O5261" s="142">
        <f>'Ek.3-A'!S5261</f>
        <v>0</v>
      </c>
      <c r="P5261" s="143" t="str">
        <f>'Ek.3-A'!L5261</f>
        <v/>
      </c>
      <c r="Q5261" s="24" t="str">
        <f>'Ek.3-A'!M5261</f>
        <v/>
      </c>
      <c r="R5261" s="24">
        <f t="shared" si="1111"/>
        <v>0</v>
      </c>
      <c r="S5261" s="141" t="str">
        <f t="shared" si="1112"/>
        <v>H</v>
      </c>
      <c r="T5261" s="24">
        <f>IF(S5261="E",SUM($R$5:R5261),0)</f>
        <v>0</v>
      </c>
      <c r="U5261" s="143">
        <f t="shared" si="1113"/>
        <v>0</v>
      </c>
    </row>
    <row r="5262" spans="1:21" x14ac:dyDescent="0.25">
      <c r="A5262" s="6">
        <v>53.62</v>
      </c>
      <c r="B5262" s="32" t="s">
        <v>316</v>
      </c>
      <c r="K5262" s="3">
        <f t="shared" si="1114"/>
        <v>3878</v>
      </c>
      <c r="L5262" s="97" t="str">
        <f>IF(TRIM('Ek.3-A'!F5262)&lt;&gt;"","var","yok")</f>
        <v>yok</v>
      </c>
      <c r="M5262" s="5" t="str">
        <f>IF('Ek.3-A'!F5262="", "", IF(VLOOKUP('Ek.3-A'!F5262, Veriler!D:E, 2, 0)=0, "", VLOOKUP('Ek.3-A'!F5262, Veriler!D:E, 2, 0)))</f>
        <v/>
      </c>
      <c r="N5262" s="5" t="str">
        <f>IF('Ek.3-A'!P5262="", "", 'Ek.3-A'!P5262)</f>
        <v/>
      </c>
      <c r="O5262" s="142">
        <f>'Ek.3-A'!S5262</f>
        <v>0</v>
      </c>
      <c r="P5262" s="143" t="str">
        <f>'Ek.3-A'!L5262</f>
        <v/>
      </c>
      <c r="Q5262" s="24" t="str">
        <f>'Ek.3-A'!M5262</f>
        <v/>
      </c>
      <c r="R5262" s="24">
        <f t="shared" si="1111"/>
        <v>0</v>
      </c>
      <c r="S5262" s="141" t="str">
        <f t="shared" si="1112"/>
        <v>H</v>
      </c>
      <c r="T5262" s="24">
        <f>IF(S5262="E",SUM($R$5:R5262),0)</f>
        <v>0</v>
      </c>
      <c r="U5262" s="143">
        <f t="shared" si="1113"/>
        <v>0</v>
      </c>
    </row>
    <row r="5263" spans="1:21" x14ac:dyDescent="0.25">
      <c r="A5263" s="6">
        <v>53.63</v>
      </c>
      <c r="B5263" s="32" t="s">
        <v>316</v>
      </c>
      <c r="L5263" s="97"/>
      <c r="M5263" s="5"/>
      <c r="N5263" s="5"/>
      <c r="O5263" s="5"/>
      <c r="Q5263" s="23"/>
      <c r="T5263" s="24"/>
      <c r="U5263" s="25"/>
    </row>
    <row r="5264" spans="1:21" x14ac:dyDescent="0.25">
      <c r="A5264" s="6">
        <v>53.64</v>
      </c>
      <c r="B5264" s="32" t="s">
        <v>316</v>
      </c>
      <c r="K5264" s="3">
        <f>K5262+1</f>
        <v>3879</v>
      </c>
      <c r="L5264" s="97" t="str">
        <f>IF(TRIM('Ek.3-A'!F5264)&lt;&gt;"","var","yok")</f>
        <v>yok</v>
      </c>
      <c r="M5264" s="5" t="str">
        <f>IF('Ek.3-A'!F5264="", "", IF(VLOOKUP('Ek.3-A'!F5264, Veriler!D:E, 2, 0)=0, "", VLOOKUP('Ek.3-A'!F5264, Veriler!D:E, 2, 0)))</f>
        <v/>
      </c>
      <c r="N5264" s="5" t="str">
        <f>IF('Ek.3-A'!P5264="", "", 'Ek.3-A'!P5264)</f>
        <v/>
      </c>
      <c r="O5264" s="142">
        <f>'Ek.3-A'!S5264</f>
        <v>0</v>
      </c>
      <c r="P5264" s="143" t="str">
        <f>'Ek.3-A'!L5264</f>
        <v/>
      </c>
      <c r="Q5264" s="24" t="str">
        <f>'Ek.3-A'!M5264</f>
        <v/>
      </c>
      <c r="R5264" s="24">
        <f t="shared" ref="R5264:R5277" si="1115">IF(L5264="var",0,IF(Q5264&lt;=0.005,Q5264,0))</f>
        <v>0</v>
      </c>
      <c r="S5264" s="141" t="str">
        <f t="shared" ref="S5264:S5277" si="1116">IF(Q5264&lt;=0.005,"E","H")</f>
        <v>H</v>
      </c>
      <c r="T5264" s="24">
        <f>IF(S5264="E",SUM($R$5:R5264),0)</f>
        <v>0</v>
      </c>
      <c r="U5264" s="143">
        <f t="shared" ref="U5264:U5277" si="1117">IF(T5264&lt;=0.1, O5264, IF(R5264&gt;$G$2, R5264*O5264, $G$2*O5264))</f>
        <v>0</v>
      </c>
    </row>
    <row r="5265" spans="1:41" x14ac:dyDescent="0.25">
      <c r="A5265" s="6">
        <v>53.65</v>
      </c>
      <c r="B5265" s="32" t="s">
        <v>316</v>
      </c>
      <c r="K5265" s="3">
        <f t="shared" ref="K5265:K5277" si="1118">K5264+1</f>
        <v>3880</v>
      </c>
      <c r="L5265" s="97" t="str">
        <f>IF(TRIM('Ek.3-A'!F5265)&lt;&gt;"","var","yok")</f>
        <v>yok</v>
      </c>
      <c r="M5265" s="5" t="str">
        <f>IF('Ek.3-A'!F5265="", "", IF(VLOOKUP('Ek.3-A'!F5265, Veriler!D:E, 2, 0)=0, "", VLOOKUP('Ek.3-A'!F5265, Veriler!D:E, 2, 0)))</f>
        <v/>
      </c>
      <c r="N5265" s="5" t="str">
        <f>IF('Ek.3-A'!P5265="", "", 'Ek.3-A'!P5265)</f>
        <v/>
      </c>
      <c r="O5265" s="142">
        <f>'Ek.3-A'!S5265</f>
        <v>0</v>
      </c>
      <c r="P5265" s="143" t="str">
        <f>'Ek.3-A'!L5265</f>
        <v/>
      </c>
      <c r="Q5265" s="24" t="str">
        <f>'Ek.3-A'!M5265</f>
        <v/>
      </c>
      <c r="R5265" s="24">
        <f t="shared" si="1115"/>
        <v>0</v>
      </c>
      <c r="S5265" s="141" t="str">
        <f t="shared" si="1116"/>
        <v>H</v>
      </c>
      <c r="T5265" s="24">
        <f>IF(S5265="E",SUM($R$5:R5265),0)</f>
        <v>0</v>
      </c>
      <c r="U5265" s="143">
        <f t="shared" si="1117"/>
        <v>0</v>
      </c>
    </row>
    <row r="5266" spans="1:41" x14ac:dyDescent="0.25">
      <c r="A5266" s="6">
        <v>53.66</v>
      </c>
      <c r="B5266" s="32" t="s">
        <v>316</v>
      </c>
      <c r="K5266" s="3">
        <f t="shared" si="1118"/>
        <v>3881</v>
      </c>
      <c r="L5266" s="97" t="str">
        <f>IF(TRIM('Ek.3-A'!F5266)&lt;&gt;"","var","yok")</f>
        <v>yok</v>
      </c>
      <c r="M5266" s="5" t="str">
        <f>IF('Ek.3-A'!F5266="", "", IF(VLOOKUP('Ek.3-A'!F5266, Veriler!D:E, 2, 0)=0, "", VLOOKUP('Ek.3-A'!F5266, Veriler!D:E, 2, 0)))</f>
        <v/>
      </c>
      <c r="N5266" s="5" t="str">
        <f>IF('Ek.3-A'!P5266="", "", 'Ek.3-A'!P5266)</f>
        <v/>
      </c>
      <c r="O5266" s="142">
        <f>'Ek.3-A'!S5266</f>
        <v>0</v>
      </c>
      <c r="P5266" s="143" t="str">
        <f>'Ek.3-A'!L5266</f>
        <v/>
      </c>
      <c r="Q5266" s="24" t="str">
        <f>'Ek.3-A'!M5266</f>
        <v/>
      </c>
      <c r="R5266" s="24">
        <f t="shared" si="1115"/>
        <v>0</v>
      </c>
      <c r="S5266" s="141" t="str">
        <f t="shared" si="1116"/>
        <v>H</v>
      </c>
      <c r="T5266" s="24">
        <f>IF(S5266="E",SUM($R$5:R5266),0)</f>
        <v>0</v>
      </c>
      <c r="U5266" s="143">
        <f t="shared" si="1117"/>
        <v>0</v>
      </c>
    </row>
    <row r="5267" spans="1:41" x14ac:dyDescent="0.25">
      <c r="A5267" s="6">
        <v>53.67</v>
      </c>
      <c r="B5267" s="32" t="s">
        <v>316</v>
      </c>
      <c r="K5267" s="3">
        <f t="shared" si="1118"/>
        <v>3882</v>
      </c>
      <c r="L5267" s="97" t="str">
        <f>IF(TRIM('Ek.3-A'!F5267)&lt;&gt;"","var","yok")</f>
        <v>yok</v>
      </c>
      <c r="M5267" s="5" t="str">
        <f>IF('Ek.3-A'!F5267="", "", IF(VLOOKUP('Ek.3-A'!F5267, Veriler!D:E, 2, 0)=0, "", VLOOKUP('Ek.3-A'!F5267, Veriler!D:E, 2, 0)))</f>
        <v/>
      </c>
      <c r="N5267" s="5" t="str">
        <f>IF('Ek.3-A'!P5267="", "", 'Ek.3-A'!P5267)</f>
        <v/>
      </c>
      <c r="O5267" s="142">
        <f>'Ek.3-A'!S5267</f>
        <v>0</v>
      </c>
      <c r="P5267" s="143" t="str">
        <f>'Ek.3-A'!L5267</f>
        <v/>
      </c>
      <c r="Q5267" s="24" t="str">
        <f>'Ek.3-A'!M5267</f>
        <v/>
      </c>
      <c r="R5267" s="24">
        <f t="shared" si="1115"/>
        <v>0</v>
      </c>
      <c r="S5267" s="141" t="str">
        <f t="shared" si="1116"/>
        <v>H</v>
      </c>
      <c r="T5267" s="24">
        <f>IF(S5267="E",SUM($R$5:R5267),0)</f>
        <v>0</v>
      </c>
      <c r="U5267" s="143">
        <f t="shared" si="1117"/>
        <v>0</v>
      </c>
    </row>
    <row r="5268" spans="1:41" x14ac:dyDescent="0.25">
      <c r="A5268" s="6">
        <v>53.68</v>
      </c>
      <c r="B5268" s="32" t="s">
        <v>316</v>
      </c>
      <c r="K5268" s="3">
        <f t="shared" si="1118"/>
        <v>3883</v>
      </c>
      <c r="L5268" s="97" t="str">
        <f>IF(TRIM('Ek.3-A'!F5268)&lt;&gt;"","var","yok")</f>
        <v>yok</v>
      </c>
      <c r="M5268" s="5" t="str">
        <f>IF('Ek.3-A'!F5268="", "", IF(VLOOKUP('Ek.3-A'!F5268, Veriler!D:E, 2, 0)=0, "", VLOOKUP('Ek.3-A'!F5268, Veriler!D:E, 2, 0)))</f>
        <v/>
      </c>
      <c r="N5268" s="5" t="str">
        <f>IF('Ek.3-A'!P5268="", "", 'Ek.3-A'!P5268)</f>
        <v/>
      </c>
      <c r="O5268" s="142">
        <f>'Ek.3-A'!S5268</f>
        <v>0</v>
      </c>
      <c r="P5268" s="143" t="str">
        <f>'Ek.3-A'!L5268</f>
        <v/>
      </c>
      <c r="Q5268" s="24" t="str">
        <f>'Ek.3-A'!M5268</f>
        <v/>
      </c>
      <c r="R5268" s="24">
        <f t="shared" si="1115"/>
        <v>0</v>
      </c>
      <c r="S5268" s="141" t="str">
        <f t="shared" si="1116"/>
        <v>H</v>
      </c>
      <c r="T5268" s="24">
        <f>IF(S5268="E",SUM($R$5:R5268),0)</f>
        <v>0</v>
      </c>
      <c r="U5268" s="143">
        <f t="shared" si="1117"/>
        <v>0</v>
      </c>
    </row>
    <row r="5269" spans="1:41" x14ac:dyDescent="0.25">
      <c r="A5269" s="6">
        <v>53.69</v>
      </c>
      <c r="B5269" s="32" t="s">
        <v>316</v>
      </c>
      <c r="K5269" s="3">
        <f t="shared" si="1118"/>
        <v>3884</v>
      </c>
      <c r="L5269" s="97" t="str">
        <f>IF(TRIM('Ek.3-A'!F5269)&lt;&gt;"","var","yok")</f>
        <v>yok</v>
      </c>
      <c r="M5269" s="5" t="str">
        <f>IF('Ek.3-A'!F5269="", "", IF(VLOOKUP('Ek.3-A'!F5269, Veriler!D:E, 2, 0)=0, "", VLOOKUP('Ek.3-A'!F5269, Veriler!D:E, 2, 0)))</f>
        <v/>
      </c>
      <c r="N5269" s="5" t="str">
        <f>IF('Ek.3-A'!P5269="", "", 'Ek.3-A'!P5269)</f>
        <v/>
      </c>
      <c r="O5269" s="142">
        <f>'Ek.3-A'!S5269</f>
        <v>0</v>
      </c>
      <c r="P5269" s="143" t="str">
        <f>'Ek.3-A'!L5269</f>
        <v/>
      </c>
      <c r="Q5269" s="24" t="str">
        <f>'Ek.3-A'!M5269</f>
        <v/>
      </c>
      <c r="R5269" s="24">
        <f t="shared" si="1115"/>
        <v>0</v>
      </c>
      <c r="S5269" s="141" t="str">
        <f t="shared" si="1116"/>
        <v>H</v>
      </c>
      <c r="T5269" s="24">
        <f>IF(S5269="E",SUM($R$5:R5269),0)</f>
        <v>0</v>
      </c>
      <c r="U5269" s="143">
        <f t="shared" si="1117"/>
        <v>0</v>
      </c>
    </row>
    <row r="5270" spans="1:41" x14ac:dyDescent="0.25">
      <c r="A5270" s="6">
        <v>53.7</v>
      </c>
      <c r="B5270" s="32" t="s">
        <v>316</v>
      </c>
      <c r="K5270" s="3">
        <f t="shared" si="1118"/>
        <v>3885</v>
      </c>
      <c r="L5270" s="97" t="str">
        <f>IF(TRIM('Ek.3-A'!F5270)&lt;&gt;"","var","yok")</f>
        <v>yok</v>
      </c>
      <c r="M5270" s="5" t="str">
        <f>IF('Ek.3-A'!F5270="", "", IF(VLOOKUP('Ek.3-A'!F5270, Veriler!D:E, 2, 0)=0, "", VLOOKUP('Ek.3-A'!F5270, Veriler!D:E, 2, 0)))</f>
        <v/>
      </c>
      <c r="N5270" s="5" t="str">
        <f>IF('Ek.3-A'!P5270="", "", 'Ek.3-A'!P5270)</f>
        <v/>
      </c>
      <c r="O5270" s="142">
        <f>'Ek.3-A'!S5270</f>
        <v>0</v>
      </c>
      <c r="P5270" s="143" t="str">
        <f>'Ek.3-A'!L5270</f>
        <v/>
      </c>
      <c r="Q5270" s="24" t="str">
        <f>'Ek.3-A'!M5270</f>
        <v/>
      </c>
      <c r="R5270" s="24">
        <f t="shared" si="1115"/>
        <v>0</v>
      </c>
      <c r="S5270" s="141" t="str">
        <f t="shared" si="1116"/>
        <v>H</v>
      </c>
      <c r="T5270" s="24">
        <f>IF(S5270="E",SUM($R$5:R5270),0)</f>
        <v>0</v>
      </c>
      <c r="U5270" s="143">
        <f t="shared" si="1117"/>
        <v>0</v>
      </c>
    </row>
    <row r="5271" spans="1:41" x14ac:dyDescent="0.25">
      <c r="A5271" s="6">
        <v>53.71</v>
      </c>
      <c r="B5271" s="32" t="s">
        <v>316</v>
      </c>
      <c r="K5271" s="3">
        <f t="shared" si="1118"/>
        <v>3886</v>
      </c>
      <c r="L5271" s="97" t="str">
        <f>IF(TRIM('Ek.3-A'!F5271)&lt;&gt;"","var","yok")</f>
        <v>yok</v>
      </c>
      <c r="M5271" s="5" t="str">
        <f>IF('Ek.3-A'!F5271="", "", IF(VLOOKUP('Ek.3-A'!F5271, Veriler!D:E, 2, 0)=0, "", VLOOKUP('Ek.3-A'!F5271, Veriler!D:E, 2, 0)))</f>
        <v/>
      </c>
      <c r="N5271" s="5" t="str">
        <f>IF('Ek.3-A'!P5271="", "", 'Ek.3-A'!P5271)</f>
        <v/>
      </c>
      <c r="O5271" s="142">
        <f>'Ek.3-A'!S5271</f>
        <v>0</v>
      </c>
      <c r="P5271" s="143" t="str">
        <f>'Ek.3-A'!L5271</f>
        <v/>
      </c>
      <c r="Q5271" s="24" t="str">
        <f>'Ek.3-A'!M5271</f>
        <v/>
      </c>
      <c r="R5271" s="24">
        <f t="shared" si="1115"/>
        <v>0</v>
      </c>
      <c r="S5271" s="141" t="str">
        <f t="shared" si="1116"/>
        <v>H</v>
      </c>
      <c r="T5271" s="24">
        <f>IF(S5271="E",SUM($R$5:R5271),0)</f>
        <v>0</v>
      </c>
      <c r="U5271" s="143">
        <f t="shared" si="1117"/>
        <v>0</v>
      </c>
    </row>
    <row r="5272" spans="1:41" x14ac:dyDescent="0.25">
      <c r="A5272" s="6">
        <v>53.72</v>
      </c>
      <c r="B5272" s="32" t="s">
        <v>316</v>
      </c>
      <c r="K5272" s="3">
        <f t="shared" si="1118"/>
        <v>3887</v>
      </c>
      <c r="L5272" s="97" t="str">
        <f>IF(TRIM('Ek.3-A'!F5272)&lt;&gt;"","var","yok")</f>
        <v>yok</v>
      </c>
      <c r="M5272" s="5" t="str">
        <f>IF('Ek.3-A'!F5272="", "", IF(VLOOKUP('Ek.3-A'!F5272, Veriler!D:E, 2, 0)=0, "", VLOOKUP('Ek.3-A'!F5272, Veriler!D:E, 2, 0)))</f>
        <v/>
      </c>
      <c r="N5272" s="5" t="str">
        <f>IF('Ek.3-A'!P5272="", "", 'Ek.3-A'!P5272)</f>
        <v/>
      </c>
      <c r="O5272" s="142">
        <f>'Ek.3-A'!S5272</f>
        <v>0</v>
      </c>
      <c r="P5272" s="143" t="str">
        <f>'Ek.3-A'!L5272</f>
        <v/>
      </c>
      <c r="Q5272" s="24" t="str">
        <f>'Ek.3-A'!M5272</f>
        <v/>
      </c>
      <c r="R5272" s="24">
        <f t="shared" si="1115"/>
        <v>0</v>
      </c>
      <c r="S5272" s="141" t="str">
        <f t="shared" si="1116"/>
        <v>H</v>
      </c>
      <c r="T5272" s="24">
        <f>IF(S5272="E",SUM($R$5:R5272),0)</f>
        <v>0</v>
      </c>
      <c r="U5272" s="143">
        <f t="shared" si="1117"/>
        <v>0</v>
      </c>
    </row>
    <row r="5273" spans="1:41" x14ac:dyDescent="0.25">
      <c r="A5273" s="6">
        <v>53.73</v>
      </c>
      <c r="B5273" s="32" t="s">
        <v>316</v>
      </c>
      <c r="K5273" s="3">
        <f t="shared" si="1118"/>
        <v>3888</v>
      </c>
      <c r="L5273" s="97" t="str">
        <f>IF(TRIM('Ek.3-A'!F5273)&lt;&gt;"","var","yok")</f>
        <v>yok</v>
      </c>
      <c r="M5273" s="5" t="str">
        <f>IF('Ek.3-A'!F5273="", "", IF(VLOOKUP('Ek.3-A'!F5273, Veriler!D:E, 2, 0)=0, "", VLOOKUP('Ek.3-A'!F5273, Veriler!D:E, 2, 0)))</f>
        <v/>
      </c>
      <c r="N5273" s="5" t="str">
        <f>IF('Ek.3-A'!P5273="", "", 'Ek.3-A'!P5273)</f>
        <v/>
      </c>
      <c r="O5273" s="142">
        <f>'Ek.3-A'!S5273</f>
        <v>0</v>
      </c>
      <c r="P5273" s="143" t="str">
        <f>'Ek.3-A'!L5273</f>
        <v/>
      </c>
      <c r="Q5273" s="24" t="str">
        <f>'Ek.3-A'!M5273</f>
        <v/>
      </c>
      <c r="R5273" s="24">
        <f t="shared" si="1115"/>
        <v>0</v>
      </c>
      <c r="S5273" s="141" t="str">
        <f t="shared" si="1116"/>
        <v>H</v>
      </c>
      <c r="T5273" s="24">
        <f>IF(S5273="E",SUM($R$5:R5273),0)</f>
        <v>0</v>
      </c>
      <c r="U5273" s="143">
        <f t="shared" si="1117"/>
        <v>0</v>
      </c>
    </row>
    <row r="5274" spans="1:41" x14ac:dyDescent="0.25">
      <c r="A5274" s="6">
        <v>53.74</v>
      </c>
      <c r="B5274" s="32" t="s">
        <v>316</v>
      </c>
      <c r="K5274" s="3">
        <f t="shared" si="1118"/>
        <v>3889</v>
      </c>
      <c r="L5274" s="97" t="str">
        <f>IF(TRIM('Ek.3-A'!F5274)&lt;&gt;"","var","yok")</f>
        <v>yok</v>
      </c>
      <c r="M5274" s="5" t="str">
        <f>IF('Ek.3-A'!F5274="", "", IF(VLOOKUP('Ek.3-A'!F5274, Veriler!D:E, 2, 0)=0, "", VLOOKUP('Ek.3-A'!F5274, Veriler!D:E, 2, 0)))</f>
        <v/>
      </c>
      <c r="N5274" s="5" t="str">
        <f>IF('Ek.3-A'!P5274="", "", 'Ek.3-A'!P5274)</f>
        <v/>
      </c>
      <c r="O5274" s="142">
        <f>'Ek.3-A'!S5274</f>
        <v>0</v>
      </c>
      <c r="P5274" s="143" t="str">
        <f>'Ek.3-A'!L5274</f>
        <v/>
      </c>
      <c r="Q5274" s="24" t="str">
        <f>'Ek.3-A'!M5274</f>
        <v/>
      </c>
      <c r="R5274" s="24">
        <f t="shared" si="1115"/>
        <v>0</v>
      </c>
      <c r="S5274" s="141" t="str">
        <f t="shared" si="1116"/>
        <v>H</v>
      </c>
      <c r="T5274" s="24">
        <f>IF(S5274="E",SUM($R$5:R5274),0)</f>
        <v>0</v>
      </c>
      <c r="U5274" s="143">
        <f t="shared" si="1117"/>
        <v>0</v>
      </c>
    </row>
    <row r="5275" spans="1:41" x14ac:dyDescent="0.25">
      <c r="A5275" s="6">
        <v>53.75</v>
      </c>
      <c r="B5275" s="32" t="s">
        <v>316</v>
      </c>
      <c r="K5275" s="3">
        <f t="shared" si="1118"/>
        <v>3890</v>
      </c>
      <c r="L5275" s="97" t="str">
        <f>IF(TRIM('Ek.3-A'!F5275)&lt;&gt;"","var","yok")</f>
        <v>yok</v>
      </c>
      <c r="M5275" s="5" t="str">
        <f>IF('Ek.3-A'!F5275="", "", IF(VLOOKUP('Ek.3-A'!F5275, Veriler!D:E, 2, 0)=0, "", VLOOKUP('Ek.3-A'!F5275, Veriler!D:E, 2, 0)))</f>
        <v/>
      </c>
      <c r="N5275" s="5" t="str">
        <f>IF('Ek.3-A'!P5275="", "", 'Ek.3-A'!P5275)</f>
        <v/>
      </c>
      <c r="O5275" s="142">
        <f>'Ek.3-A'!S5275</f>
        <v>0</v>
      </c>
      <c r="P5275" s="143" t="str">
        <f>'Ek.3-A'!L5275</f>
        <v/>
      </c>
      <c r="Q5275" s="24" t="str">
        <f>'Ek.3-A'!M5275</f>
        <v/>
      </c>
      <c r="R5275" s="24">
        <f t="shared" si="1115"/>
        <v>0</v>
      </c>
      <c r="S5275" s="141" t="str">
        <f t="shared" si="1116"/>
        <v>H</v>
      </c>
      <c r="T5275" s="24">
        <f>IF(S5275="E",SUM($R$5:R5275),0)</f>
        <v>0</v>
      </c>
      <c r="U5275" s="143">
        <f t="shared" si="1117"/>
        <v>0</v>
      </c>
    </row>
    <row r="5276" spans="1:41" x14ac:dyDescent="0.25">
      <c r="A5276" s="6">
        <v>53.76</v>
      </c>
      <c r="B5276" s="32" t="s">
        <v>316</v>
      </c>
      <c r="K5276" s="3">
        <f t="shared" si="1118"/>
        <v>3891</v>
      </c>
      <c r="L5276" s="97" t="str">
        <f>IF(TRIM('Ek.3-A'!F5276)&lt;&gt;"","var","yok")</f>
        <v>yok</v>
      </c>
      <c r="M5276" s="5" t="str">
        <f>IF('Ek.3-A'!F5276="", "", IF(VLOOKUP('Ek.3-A'!F5276, Veriler!D:E, 2, 0)=0, "", VLOOKUP('Ek.3-A'!F5276, Veriler!D:E, 2, 0)))</f>
        <v/>
      </c>
      <c r="N5276" s="5" t="str">
        <f>IF('Ek.3-A'!P5276="", "", 'Ek.3-A'!P5276)</f>
        <v/>
      </c>
      <c r="O5276" s="142">
        <f>'Ek.3-A'!S5276</f>
        <v>0</v>
      </c>
      <c r="P5276" s="143" t="str">
        <f>'Ek.3-A'!L5276</f>
        <v/>
      </c>
      <c r="Q5276" s="24" t="str">
        <f>'Ek.3-A'!M5276</f>
        <v/>
      </c>
      <c r="R5276" s="24">
        <f t="shared" si="1115"/>
        <v>0</v>
      </c>
      <c r="S5276" s="141" t="str">
        <f t="shared" si="1116"/>
        <v>H</v>
      </c>
      <c r="T5276" s="24">
        <f>IF(S5276="E",SUM($R$5:R5276),0)</f>
        <v>0</v>
      </c>
      <c r="U5276" s="143">
        <f t="shared" si="1117"/>
        <v>0</v>
      </c>
    </row>
    <row r="5277" spans="1:41" x14ac:dyDescent="0.25">
      <c r="A5277" s="6">
        <v>53.77</v>
      </c>
      <c r="B5277" s="32" t="s">
        <v>316</v>
      </c>
      <c r="K5277" s="3">
        <f t="shared" si="1118"/>
        <v>3892</v>
      </c>
      <c r="L5277" s="97" t="str">
        <f>IF(TRIM('Ek.3-A'!F5277)&lt;&gt;"","var","yok")</f>
        <v>yok</v>
      </c>
      <c r="M5277" s="5" t="str">
        <f>IF('Ek.3-A'!F5277="", "", IF(VLOOKUP('Ek.3-A'!F5277, Veriler!D:E, 2, 0)=0, "", VLOOKUP('Ek.3-A'!F5277, Veriler!D:E, 2, 0)))</f>
        <v/>
      </c>
      <c r="N5277" s="5" t="str">
        <f>IF('Ek.3-A'!P5277="", "", 'Ek.3-A'!P5277)</f>
        <v/>
      </c>
      <c r="O5277" s="142">
        <f>'Ek.3-A'!S5277</f>
        <v>0</v>
      </c>
      <c r="P5277" s="143" t="str">
        <f>'Ek.3-A'!L5277</f>
        <v/>
      </c>
      <c r="Q5277" s="24" t="str">
        <f>'Ek.3-A'!M5277</f>
        <v/>
      </c>
      <c r="R5277" s="24">
        <f t="shared" si="1115"/>
        <v>0</v>
      </c>
      <c r="S5277" s="141" t="str">
        <f t="shared" si="1116"/>
        <v>H</v>
      </c>
      <c r="T5277" s="24">
        <f>IF(S5277="E",SUM($R$5:R5277),0)</f>
        <v>0</v>
      </c>
      <c r="U5277" s="143">
        <f t="shared" si="1117"/>
        <v>0</v>
      </c>
    </row>
    <row r="5278" spans="1:41" x14ac:dyDescent="0.25">
      <c r="A5278" s="6">
        <v>53.78</v>
      </c>
      <c r="B5278" s="32" t="s">
        <v>316</v>
      </c>
      <c r="T5278" s="24"/>
      <c r="U5278" s="25"/>
      <c r="AO5278" s="140">
        <f>'Ek.3-A'!L5278</f>
        <v>0</v>
      </c>
    </row>
    <row r="5279" spans="1:41" x14ac:dyDescent="0.25">
      <c r="A5279" s="6">
        <v>53.79</v>
      </c>
      <c r="B5279" s="32" t="s">
        <v>316</v>
      </c>
      <c r="T5279" s="24"/>
      <c r="U5279" s="25"/>
    </row>
    <row r="5280" spans="1:41" x14ac:dyDescent="0.25">
      <c r="A5280" s="6">
        <v>53.8</v>
      </c>
      <c r="B5280" s="32" t="s">
        <v>316</v>
      </c>
      <c r="T5280" s="24"/>
      <c r="U5280" s="25"/>
    </row>
    <row r="5281" spans="1:21" x14ac:dyDescent="0.25">
      <c r="A5281" s="6">
        <v>53.81</v>
      </c>
      <c r="B5281" s="32" t="s">
        <v>316</v>
      </c>
      <c r="T5281" s="24"/>
      <c r="U5281" s="25"/>
    </row>
    <row r="5282" spans="1:21" x14ac:dyDescent="0.25">
      <c r="A5282" s="6">
        <v>53.82</v>
      </c>
      <c r="B5282" s="32" t="s">
        <v>316</v>
      </c>
      <c r="T5282" s="24"/>
      <c r="U5282" s="25"/>
    </row>
    <row r="5283" spans="1:21" x14ac:dyDescent="0.25">
      <c r="A5283" s="6">
        <v>53.830000000000098</v>
      </c>
      <c r="B5283" s="32" t="s">
        <v>316</v>
      </c>
      <c r="T5283" s="24"/>
      <c r="U5283" s="25"/>
    </row>
    <row r="5284" spans="1:21" x14ac:dyDescent="0.25">
      <c r="A5284" s="6">
        <v>53.84</v>
      </c>
      <c r="B5284" s="32" t="s">
        <v>316</v>
      </c>
      <c r="T5284" s="24"/>
      <c r="U5284" s="25"/>
    </row>
    <row r="5285" spans="1:21" x14ac:dyDescent="0.25">
      <c r="A5285" s="6">
        <v>53.85</v>
      </c>
      <c r="B5285" s="32" t="s">
        <v>316</v>
      </c>
      <c r="T5285" s="24"/>
      <c r="U5285" s="25"/>
    </row>
    <row r="5286" spans="1:21" x14ac:dyDescent="0.25">
      <c r="A5286" s="6">
        <v>53.86</v>
      </c>
      <c r="B5286" s="32" t="s">
        <v>316</v>
      </c>
      <c r="T5286" s="24"/>
      <c r="U5286" s="25"/>
    </row>
    <row r="5287" spans="1:21" x14ac:dyDescent="0.25">
      <c r="A5287" s="6">
        <v>53.87</v>
      </c>
      <c r="B5287" s="32" t="s">
        <v>316</v>
      </c>
      <c r="K5287" s="3">
        <f>K5277+1</f>
        <v>3893</v>
      </c>
      <c r="L5287" s="97" t="str">
        <f>IF(TRIM('Ek.3-A'!F5287)&lt;&gt;"","var","yok")</f>
        <v>yok</v>
      </c>
      <c r="M5287" s="5" t="str">
        <f>IF('Ek.3-A'!F5287="", "", IF(VLOOKUP('Ek.3-A'!F5287, Veriler!D:E, 2, 0)=0, "", VLOOKUP('Ek.3-A'!F5287, Veriler!D:E, 2, 0)))</f>
        <v/>
      </c>
      <c r="N5287" s="5" t="str">
        <f>IF('Ek.3-A'!P5287="", "", 'Ek.3-A'!P5287)</f>
        <v/>
      </c>
      <c r="O5287" s="142">
        <f>'Ek.3-A'!S5287</f>
        <v>0</v>
      </c>
      <c r="P5287" s="143" t="str">
        <f>'Ek.3-A'!L5287</f>
        <v/>
      </c>
      <c r="Q5287" s="24" t="str">
        <f>'Ek.3-A'!M5287</f>
        <v/>
      </c>
      <c r="R5287" s="24">
        <f t="shared" ref="R5287:R5300" si="1119">IF(L5287="var",0,IF(Q5287&lt;=0.005,Q5287,0))</f>
        <v>0</v>
      </c>
      <c r="S5287" s="141" t="str">
        <f t="shared" ref="S5287:S5300" si="1120">IF(Q5287&lt;=0.005,"E","H")</f>
        <v>H</v>
      </c>
      <c r="T5287" s="24">
        <f>IF(S5287="E",SUM($R$5:R5287),0)</f>
        <v>0</v>
      </c>
      <c r="U5287" s="143">
        <f t="shared" ref="U5287:U5300" si="1121">IF(T5287&lt;=0.1, O5287, IF(R5287&gt;$G$2, R5287*O5287, $G$2*O5287))</f>
        <v>0</v>
      </c>
    </row>
    <row r="5288" spans="1:21" x14ac:dyDescent="0.25">
      <c r="A5288" s="6">
        <v>53.88</v>
      </c>
      <c r="B5288" s="32" t="s">
        <v>316</v>
      </c>
      <c r="K5288" s="3">
        <f t="shared" ref="K5288:K5300" si="1122">K5287+1</f>
        <v>3894</v>
      </c>
      <c r="L5288" s="97" t="str">
        <f>IF(TRIM('Ek.3-A'!F5288)&lt;&gt;"","var","yok")</f>
        <v>yok</v>
      </c>
      <c r="M5288" s="5" t="str">
        <f>IF('Ek.3-A'!F5288="", "", IF(VLOOKUP('Ek.3-A'!F5288, Veriler!D:E, 2, 0)=0, "", VLOOKUP('Ek.3-A'!F5288, Veriler!D:E, 2, 0)))</f>
        <v/>
      </c>
      <c r="N5288" s="5" t="str">
        <f>IF('Ek.3-A'!P5288="", "", 'Ek.3-A'!P5288)</f>
        <v/>
      </c>
      <c r="O5288" s="142">
        <f>'Ek.3-A'!S5288</f>
        <v>0</v>
      </c>
      <c r="P5288" s="143" t="str">
        <f>'Ek.3-A'!L5288</f>
        <v/>
      </c>
      <c r="Q5288" s="24" t="str">
        <f>'Ek.3-A'!M5288</f>
        <v/>
      </c>
      <c r="R5288" s="24">
        <f t="shared" si="1119"/>
        <v>0</v>
      </c>
      <c r="S5288" s="141" t="str">
        <f t="shared" si="1120"/>
        <v>H</v>
      </c>
      <c r="T5288" s="24">
        <f>IF(S5288="E",SUM($R$5:R5288),0)</f>
        <v>0</v>
      </c>
      <c r="U5288" s="143">
        <f t="shared" si="1121"/>
        <v>0</v>
      </c>
    </row>
    <row r="5289" spans="1:21" x14ac:dyDescent="0.25">
      <c r="A5289" s="6">
        <v>53.89</v>
      </c>
      <c r="B5289" s="32" t="s">
        <v>316</v>
      </c>
      <c r="K5289" s="3">
        <f t="shared" si="1122"/>
        <v>3895</v>
      </c>
      <c r="L5289" s="97" t="str">
        <f>IF(TRIM('Ek.3-A'!F5289)&lt;&gt;"","var","yok")</f>
        <v>yok</v>
      </c>
      <c r="M5289" s="5" t="str">
        <f>IF('Ek.3-A'!F5289="", "", IF(VLOOKUP('Ek.3-A'!F5289, Veriler!D:E, 2, 0)=0, "", VLOOKUP('Ek.3-A'!F5289, Veriler!D:E, 2, 0)))</f>
        <v/>
      </c>
      <c r="N5289" s="5" t="str">
        <f>IF('Ek.3-A'!P5289="", "", 'Ek.3-A'!P5289)</f>
        <v/>
      </c>
      <c r="O5289" s="142">
        <f>'Ek.3-A'!S5289</f>
        <v>0</v>
      </c>
      <c r="P5289" s="143" t="str">
        <f>'Ek.3-A'!L5289</f>
        <v/>
      </c>
      <c r="Q5289" s="24" t="str">
        <f>'Ek.3-A'!M5289</f>
        <v/>
      </c>
      <c r="R5289" s="24">
        <f t="shared" si="1119"/>
        <v>0</v>
      </c>
      <c r="S5289" s="141" t="str">
        <f t="shared" si="1120"/>
        <v>H</v>
      </c>
      <c r="T5289" s="24">
        <f>IF(S5289="E",SUM($R$5:R5289),0)</f>
        <v>0</v>
      </c>
      <c r="U5289" s="143">
        <f t="shared" si="1121"/>
        <v>0</v>
      </c>
    </row>
    <row r="5290" spans="1:21" x14ac:dyDescent="0.25">
      <c r="A5290" s="6">
        <v>53.900000000000098</v>
      </c>
      <c r="B5290" s="32" t="s">
        <v>316</v>
      </c>
      <c r="K5290" s="3">
        <f t="shared" si="1122"/>
        <v>3896</v>
      </c>
      <c r="L5290" s="97" t="str">
        <f>IF(TRIM('Ek.3-A'!F5290)&lt;&gt;"","var","yok")</f>
        <v>yok</v>
      </c>
      <c r="M5290" s="5" t="str">
        <f>IF('Ek.3-A'!F5290="", "", IF(VLOOKUP('Ek.3-A'!F5290, Veriler!D:E, 2, 0)=0, "", VLOOKUP('Ek.3-A'!F5290, Veriler!D:E, 2, 0)))</f>
        <v/>
      </c>
      <c r="N5290" s="5" t="str">
        <f>IF('Ek.3-A'!P5290="", "", 'Ek.3-A'!P5290)</f>
        <v/>
      </c>
      <c r="O5290" s="142">
        <f>'Ek.3-A'!S5290</f>
        <v>0</v>
      </c>
      <c r="P5290" s="143" t="str">
        <f>'Ek.3-A'!L5290</f>
        <v/>
      </c>
      <c r="Q5290" s="24" t="str">
        <f>'Ek.3-A'!M5290</f>
        <v/>
      </c>
      <c r="R5290" s="24">
        <f t="shared" si="1119"/>
        <v>0</v>
      </c>
      <c r="S5290" s="141" t="str">
        <f t="shared" si="1120"/>
        <v>H</v>
      </c>
      <c r="T5290" s="24">
        <f>IF(S5290="E",SUM($R$5:R5290),0)</f>
        <v>0</v>
      </c>
      <c r="U5290" s="143">
        <f t="shared" si="1121"/>
        <v>0</v>
      </c>
    </row>
    <row r="5291" spans="1:21" x14ac:dyDescent="0.25">
      <c r="A5291" s="6">
        <v>53.91</v>
      </c>
      <c r="B5291" s="32" t="s">
        <v>316</v>
      </c>
      <c r="K5291" s="3">
        <f t="shared" si="1122"/>
        <v>3897</v>
      </c>
      <c r="L5291" s="97" t="str">
        <f>IF(TRIM('Ek.3-A'!F5291)&lt;&gt;"","var","yok")</f>
        <v>yok</v>
      </c>
      <c r="M5291" s="5" t="str">
        <f>IF('Ek.3-A'!F5291="", "", IF(VLOOKUP('Ek.3-A'!F5291, Veriler!D:E, 2, 0)=0, "", VLOOKUP('Ek.3-A'!F5291, Veriler!D:E, 2, 0)))</f>
        <v/>
      </c>
      <c r="N5291" s="5" t="str">
        <f>IF('Ek.3-A'!P5291="", "", 'Ek.3-A'!P5291)</f>
        <v/>
      </c>
      <c r="O5291" s="142">
        <f>'Ek.3-A'!S5291</f>
        <v>0</v>
      </c>
      <c r="P5291" s="143" t="str">
        <f>'Ek.3-A'!L5291</f>
        <v/>
      </c>
      <c r="Q5291" s="24" t="str">
        <f>'Ek.3-A'!M5291</f>
        <v/>
      </c>
      <c r="R5291" s="24">
        <f t="shared" si="1119"/>
        <v>0</v>
      </c>
      <c r="S5291" s="141" t="str">
        <f t="shared" si="1120"/>
        <v>H</v>
      </c>
      <c r="T5291" s="24">
        <f>IF(S5291="E",SUM($R$5:R5291),0)</f>
        <v>0</v>
      </c>
      <c r="U5291" s="143">
        <f t="shared" si="1121"/>
        <v>0</v>
      </c>
    </row>
    <row r="5292" spans="1:21" x14ac:dyDescent="0.25">
      <c r="A5292" s="6">
        <v>53.92</v>
      </c>
      <c r="B5292" s="32" t="s">
        <v>316</v>
      </c>
      <c r="K5292" s="3">
        <f t="shared" si="1122"/>
        <v>3898</v>
      </c>
      <c r="L5292" s="97" t="str">
        <f>IF(TRIM('Ek.3-A'!F5292)&lt;&gt;"","var","yok")</f>
        <v>yok</v>
      </c>
      <c r="M5292" s="5" t="str">
        <f>IF('Ek.3-A'!F5292="", "", IF(VLOOKUP('Ek.3-A'!F5292, Veriler!D:E, 2, 0)=0, "", VLOOKUP('Ek.3-A'!F5292, Veriler!D:E, 2, 0)))</f>
        <v/>
      </c>
      <c r="N5292" s="5" t="str">
        <f>IF('Ek.3-A'!P5292="", "", 'Ek.3-A'!P5292)</f>
        <v/>
      </c>
      <c r="O5292" s="142">
        <f>'Ek.3-A'!S5292</f>
        <v>0</v>
      </c>
      <c r="P5292" s="143" t="str">
        <f>'Ek.3-A'!L5292</f>
        <v/>
      </c>
      <c r="Q5292" s="24" t="str">
        <f>'Ek.3-A'!M5292</f>
        <v/>
      </c>
      <c r="R5292" s="24">
        <f t="shared" si="1119"/>
        <v>0</v>
      </c>
      <c r="S5292" s="141" t="str">
        <f t="shared" si="1120"/>
        <v>H</v>
      </c>
      <c r="T5292" s="24">
        <f>IF(S5292="E",SUM($R$5:R5292),0)</f>
        <v>0</v>
      </c>
      <c r="U5292" s="143">
        <f t="shared" si="1121"/>
        <v>0</v>
      </c>
    </row>
    <row r="5293" spans="1:21" x14ac:dyDescent="0.25">
      <c r="A5293" s="6">
        <v>53.93</v>
      </c>
      <c r="B5293" s="32" t="s">
        <v>316</v>
      </c>
      <c r="K5293" s="3">
        <f t="shared" si="1122"/>
        <v>3899</v>
      </c>
      <c r="L5293" s="97" t="str">
        <f>IF(TRIM('Ek.3-A'!F5293)&lt;&gt;"","var","yok")</f>
        <v>yok</v>
      </c>
      <c r="M5293" s="5" t="str">
        <f>IF('Ek.3-A'!F5293="", "", IF(VLOOKUP('Ek.3-A'!F5293, Veriler!D:E, 2, 0)=0, "", VLOOKUP('Ek.3-A'!F5293, Veriler!D:E, 2, 0)))</f>
        <v/>
      </c>
      <c r="N5293" s="5" t="str">
        <f>IF('Ek.3-A'!P5293="", "", 'Ek.3-A'!P5293)</f>
        <v/>
      </c>
      <c r="O5293" s="142">
        <f>'Ek.3-A'!S5293</f>
        <v>0</v>
      </c>
      <c r="P5293" s="143" t="str">
        <f>'Ek.3-A'!L5293</f>
        <v/>
      </c>
      <c r="Q5293" s="24" t="str">
        <f>'Ek.3-A'!M5293</f>
        <v/>
      </c>
      <c r="R5293" s="24">
        <f t="shared" si="1119"/>
        <v>0</v>
      </c>
      <c r="S5293" s="141" t="str">
        <f t="shared" si="1120"/>
        <v>H</v>
      </c>
      <c r="T5293" s="24">
        <f>IF(S5293="E",SUM($R$5:R5293),0)</f>
        <v>0</v>
      </c>
      <c r="U5293" s="143">
        <f t="shared" si="1121"/>
        <v>0</v>
      </c>
    </row>
    <row r="5294" spans="1:21" x14ac:dyDescent="0.25">
      <c r="A5294" s="6">
        <v>53.94</v>
      </c>
      <c r="B5294" s="32" t="s">
        <v>316</v>
      </c>
      <c r="K5294" s="3">
        <f t="shared" si="1122"/>
        <v>3900</v>
      </c>
      <c r="L5294" s="97" t="str">
        <f>IF(TRIM('Ek.3-A'!F5294)&lt;&gt;"","var","yok")</f>
        <v>yok</v>
      </c>
      <c r="M5294" s="5" t="str">
        <f>IF('Ek.3-A'!F5294="", "", IF(VLOOKUP('Ek.3-A'!F5294, Veriler!D:E, 2, 0)=0, "", VLOOKUP('Ek.3-A'!F5294, Veriler!D:E, 2, 0)))</f>
        <v/>
      </c>
      <c r="N5294" s="5" t="str">
        <f>IF('Ek.3-A'!P5294="", "", 'Ek.3-A'!P5294)</f>
        <v/>
      </c>
      <c r="O5294" s="142">
        <f>'Ek.3-A'!S5294</f>
        <v>0</v>
      </c>
      <c r="P5294" s="143" t="str">
        <f>'Ek.3-A'!L5294</f>
        <v/>
      </c>
      <c r="Q5294" s="24" t="str">
        <f>'Ek.3-A'!M5294</f>
        <v/>
      </c>
      <c r="R5294" s="24">
        <f t="shared" si="1119"/>
        <v>0</v>
      </c>
      <c r="S5294" s="141" t="str">
        <f t="shared" si="1120"/>
        <v>H</v>
      </c>
      <c r="T5294" s="24">
        <f>IF(S5294="E",SUM($R$5:R5294),0)</f>
        <v>0</v>
      </c>
      <c r="U5294" s="143">
        <f t="shared" si="1121"/>
        <v>0</v>
      </c>
    </row>
    <row r="5295" spans="1:21" x14ac:dyDescent="0.25">
      <c r="A5295" s="6">
        <v>53.95</v>
      </c>
      <c r="B5295" s="32" t="s">
        <v>316</v>
      </c>
      <c r="K5295" s="3">
        <f t="shared" si="1122"/>
        <v>3901</v>
      </c>
      <c r="L5295" s="97" t="str">
        <f>IF(TRIM('Ek.3-A'!F5295)&lt;&gt;"","var","yok")</f>
        <v>yok</v>
      </c>
      <c r="M5295" s="5" t="str">
        <f>IF('Ek.3-A'!F5295="", "", IF(VLOOKUP('Ek.3-A'!F5295, Veriler!D:E, 2, 0)=0, "", VLOOKUP('Ek.3-A'!F5295, Veriler!D:E, 2, 0)))</f>
        <v/>
      </c>
      <c r="N5295" s="5" t="str">
        <f>IF('Ek.3-A'!P5295="", "", 'Ek.3-A'!P5295)</f>
        <v/>
      </c>
      <c r="O5295" s="142">
        <f>'Ek.3-A'!S5295</f>
        <v>0</v>
      </c>
      <c r="P5295" s="143" t="str">
        <f>'Ek.3-A'!L5295</f>
        <v/>
      </c>
      <c r="Q5295" s="24" t="str">
        <f>'Ek.3-A'!M5295</f>
        <v/>
      </c>
      <c r="R5295" s="24">
        <f t="shared" si="1119"/>
        <v>0</v>
      </c>
      <c r="S5295" s="141" t="str">
        <f t="shared" si="1120"/>
        <v>H</v>
      </c>
      <c r="T5295" s="24">
        <f>IF(S5295="E",SUM($R$5:R5295),0)</f>
        <v>0</v>
      </c>
      <c r="U5295" s="143">
        <f t="shared" si="1121"/>
        <v>0</v>
      </c>
    </row>
    <row r="5296" spans="1:21" x14ac:dyDescent="0.25">
      <c r="A5296" s="6">
        <v>53.96</v>
      </c>
      <c r="B5296" s="32" t="s">
        <v>316</v>
      </c>
      <c r="K5296" s="3">
        <f t="shared" si="1122"/>
        <v>3902</v>
      </c>
      <c r="L5296" s="97" t="str">
        <f>IF(TRIM('Ek.3-A'!F5296)&lt;&gt;"","var","yok")</f>
        <v>yok</v>
      </c>
      <c r="M5296" s="5" t="str">
        <f>IF('Ek.3-A'!F5296="", "", IF(VLOOKUP('Ek.3-A'!F5296, Veriler!D:E, 2, 0)=0, "", VLOOKUP('Ek.3-A'!F5296, Veriler!D:E, 2, 0)))</f>
        <v/>
      </c>
      <c r="N5296" s="5" t="str">
        <f>IF('Ek.3-A'!P5296="", "", 'Ek.3-A'!P5296)</f>
        <v/>
      </c>
      <c r="O5296" s="142">
        <f>'Ek.3-A'!S5296</f>
        <v>0</v>
      </c>
      <c r="P5296" s="143" t="str">
        <f>'Ek.3-A'!L5296</f>
        <v/>
      </c>
      <c r="Q5296" s="24" t="str">
        <f>'Ek.3-A'!M5296</f>
        <v/>
      </c>
      <c r="R5296" s="24">
        <f t="shared" si="1119"/>
        <v>0</v>
      </c>
      <c r="S5296" s="141" t="str">
        <f t="shared" si="1120"/>
        <v>H</v>
      </c>
      <c r="T5296" s="24">
        <f>IF(S5296="E",SUM($R$5:R5296),0)</f>
        <v>0</v>
      </c>
      <c r="U5296" s="143">
        <f t="shared" si="1121"/>
        <v>0</v>
      </c>
    </row>
    <row r="5297" spans="1:21" x14ac:dyDescent="0.25">
      <c r="A5297" s="6">
        <v>53.970000000000098</v>
      </c>
      <c r="B5297" s="32" t="s">
        <v>316</v>
      </c>
      <c r="K5297" s="3">
        <f t="shared" si="1122"/>
        <v>3903</v>
      </c>
      <c r="L5297" s="97" t="str">
        <f>IF(TRIM('Ek.3-A'!F5297)&lt;&gt;"","var","yok")</f>
        <v>yok</v>
      </c>
      <c r="M5297" s="5" t="str">
        <f>IF('Ek.3-A'!F5297="", "", IF(VLOOKUP('Ek.3-A'!F5297, Veriler!D:E, 2, 0)=0, "", VLOOKUP('Ek.3-A'!F5297, Veriler!D:E, 2, 0)))</f>
        <v/>
      </c>
      <c r="N5297" s="5" t="str">
        <f>IF('Ek.3-A'!P5297="", "", 'Ek.3-A'!P5297)</f>
        <v/>
      </c>
      <c r="O5297" s="142">
        <f>'Ek.3-A'!S5297</f>
        <v>0</v>
      </c>
      <c r="P5297" s="143" t="str">
        <f>'Ek.3-A'!L5297</f>
        <v/>
      </c>
      <c r="Q5297" s="24" t="str">
        <f>'Ek.3-A'!M5297</f>
        <v/>
      </c>
      <c r="R5297" s="24">
        <f t="shared" si="1119"/>
        <v>0</v>
      </c>
      <c r="S5297" s="141" t="str">
        <f t="shared" si="1120"/>
        <v>H</v>
      </c>
      <c r="T5297" s="24">
        <f>IF(S5297="E",SUM($R$5:R5297),0)</f>
        <v>0</v>
      </c>
      <c r="U5297" s="143">
        <f t="shared" si="1121"/>
        <v>0</v>
      </c>
    </row>
    <row r="5298" spans="1:21" x14ac:dyDescent="0.25">
      <c r="A5298" s="6">
        <v>53.98</v>
      </c>
      <c r="B5298" s="32" t="s">
        <v>316</v>
      </c>
      <c r="K5298" s="3">
        <f t="shared" si="1122"/>
        <v>3904</v>
      </c>
      <c r="L5298" s="97" t="str">
        <f>IF(TRIM('Ek.3-A'!F5298)&lt;&gt;"","var","yok")</f>
        <v>yok</v>
      </c>
      <c r="M5298" s="5" t="str">
        <f>IF('Ek.3-A'!F5298="", "", IF(VLOOKUP('Ek.3-A'!F5298, Veriler!D:E, 2, 0)=0, "", VLOOKUP('Ek.3-A'!F5298, Veriler!D:E, 2, 0)))</f>
        <v/>
      </c>
      <c r="N5298" s="5" t="str">
        <f>IF('Ek.3-A'!P5298="", "", 'Ek.3-A'!P5298)</f>
        <v/>
      </c>
      <c r="O5298" s="142">
        <f>'Ek.3-A'!S5298</f>
        <v>0</v>
      </c>
      <c r="P5298" s="143" t="str">
        <f>'Ek.3-A'!L5298</f>
        <v/>
      </c>
      <c r="Q5298" s="24" t="str">
        <f>'Ek.3-A'!M5298</f>
        <v/>
      </c>
      <c r="R5298" s="24">
        <f t="shared" si="1119"/>
        <v>0</v>
      </c>
      <c r="S5298" s="141" t="str">
        <f t="shared" si="1120"/>
        <v>H</v>
      </c>
      <c r="T5298" s="24">
        <f>IF(S5298="E",SUM($R$5:R5298),0)</f>
        <v>0</v>
      </c>
      <c r="U5298" s="143">
        <f t="shared" si="1121"/>
        <v>0</v>
      </c>
    </row>
    <row r="5299" spans="1:21" x14ac:dyDescent="0.25">
      <c r="A5299" s="6">
        <v>53.99</v>
      </c>
      <c r="B5299" s="32" t="s">
        <v>316</v>
      </c>
      <c r="K5299" s="3">
        <f t="shared" si="1122"/>
        <v>3905</v>
      </c>
      <c r="L5299" s="97" t="str">
        <f>IF(TRIM('Ek.3-A'!F5299)&lt;&gt;"","var","yok")</f>
        <v>yok</v>
      </c>
      <c r="M5299" s="5" t="str">
        <f>IF('Ek.3-A'!F5299="", "", IF(VLOOKUP('Ek.3-A'!F5299, Veriler!D:E, 2, 0)=0, "", VLOOKUP('Ek.3-A'!F5299, Veriler!D:E, 2, 0)))</f>
        <v/>
      </c>
      <c r="N5299" s="5" t="str">
        <f>IF('Ek.3-A'!P5299="", "", 'Ek.3-A'!P5299)</f>
        <v/>
      </c>
      <c r="O5299" s="142">
        <f>'Ek.3-A'!S5299</f>
        <v>0</v>
      </c>
      <c r="P5299" s="143" t="str">
        <f>'Ek.3-A'!L5299</f>
        <v/>
      </c>
      <c r="Q5299" s="24" t="str">
        <f>'Ek.3-A'!M5299</f>
        <v/>
      </c>
      <c r="R5299" s="24">
        <f t="shared" si="1119"/>
        <v>0</v>
      </c>
      <c r="S5299" s="141" t="str">
        <f t="shared" si="1120"/>
        <v>H</v>
      </c>
      <c r="T5299" s="24">
        <f>IF(S5299="E",SUM($R$5:R5299),0)</f>
        <v>0</v>
      </c>
      <c r="U5299" s="143">
        <f t="shared" si="1121"/>
        <v>0</v>
      </c>
    </row>
    <row r="5300" spans="1:21" x14ac:dyDescent="0.25">
      <c r="A5300" s="6">
        <v>54</v>
      </c>
      <c r="B5300" s="32" t="s">
        <v>316</v>
      </c>
      <c r="K5300" s="3">
        <f t="shared" si="1122"/>
        <v>3906</v>
      </c>
      <c r="L5300" s="97" t="str">
        <f>IF(TRIM('Ek.3-A'!F5300)&lt;&gt;"","var","yok")</f>
        <v>yok</v>
      </c>
      <c r="M5300" s="5" t="str">
        <f>IF('Ek.3-A'!F5300="", "", IF(VLOOKUP('Ek.3-A'!F5300, Veriler!D:E, 2, 0)=0, "", VLOOKUP('Ek.3-A'!F5300, Veriler!D:E, 2, 0)))</f>
        <v/>
      </c>
      <c r="N5300" s="5" t="str">
        <f>IF('Ek.3-A'!P5300="", "", 'Ek.3-A'!P5300)</f>
        <v/>
      </c>
      <c r="O5300" s="142">
        <f>'Ek.3-A'!S5300</f>
        <v>0</v>
      </c>
      <c r="P5300" s="143" t="str">
        <f>'Ek.3-A'!L5300</f>
        <v/>
      </c>
      <c r="Q5300" s="24" t="str">
        <f>'Ek.3-A'!M5300</f>
        <v/>
      </c>
      <c r="R5300" s="24">
        <f t="shared" si="1119"/>
        <v>0</v>
      </c>
      <c r="S5300" s="141" t="str">
        <f t="shared" si="1120"/>
        <v>H</v>
      </c>
      <c r="T5300" s="24">
        <f>IF(S5300="E",SUM($R$5:R5300),0)</f>
        <v>0</v>
      </c>
      <c r="U5300" s="143">
        <f t="shared" si="1121"/>
        <v>0</v>
      </c>
    </row>
    <row r="5301" spans="1:21" x14ac:dyDescent="0.25">
      <c r="A5301" s="6">
        <v>54.01</v>
      </c>
      <c r="B5301" s="32" t="s">
        <v>316</v>
      </c>
      <c r="L5301" s="97"/>
      <c r="M5301" s="5"/>
      <c r="N5301" s="5"/>
      <c r="O5301" s="5"/>
      <c r="Q5301" s="23"/>
      <c r="T5301" s="24"/>
      <c r="U5301" s="25"/>
    </row>
    <row r="5302" spans="1:21" x14ac:dyDescent="0.25">
      <c r="A5302" s="6">
        <v>54.02</v>
      </c>
      <c r="B5302" s="32" t="s">
        <v>316</v>
      </c>
      <c r="K5302" s="3">
        <f>K5300+1</f>
        <v>3907</v>
      </c>
      <c r="L5302" s="97" t="str">
        <f>IF(TRIM('Ek.3-A'!F5302)&lt;&gt;"","var","yok")</f>
        <v>yok</v>
      </c>
      <c r="M5302" s="5" t="str">
        <f>IF('Ek.3-A'!F5302="", "", IF(VLOOKUP('Ek.3-A'!F5302, Veriler!D:E, 2, 0)=0, "", VLOOKUP('Ek.3-A'!F5302, Veriler!D:E, 2, 0)))</f>
        <v/>
      </c>
      <c r="N5302" s="5" t="str">
        <f>IF('Ek.3-A'!P5302="", "", 'Ek.3-A'!P5302)</f>
        <v/>
      </c>
      <c r="O5302" s="142">
        <f>'Ek.3-A'!S5302</f>
        <v>0</v>
      </c>
      <c r="P5302" s="143" t="str">
        <f>'Ek.3-A'!L5302</f>
        <v/>
      </c>
      <c r="Q5302" s="24" t="str">
        <f>'Ek.3-A'!M5302</f>
        <v/>
      </c>
      <c r="R5302" s="24">
        <f t="shared" ref="R5302:R5315" si="1123">IF(L5302="var",0,IF(Q5302&lt;=0.005,Q5302,0))</f>
        <v>0</v>
      </c>
      <c r="S5302" s="141" t="str">
        <f t="shared" ref="S5302:S5315" si="1124">IF(Q5302&lt;=0.005,"E","H")</f>
        <v>H</v>
      </c>
      <c r="T5302" s="24">
        <f>IF(S5302="E",SUM($R$5:R5302),0)</f>
        <v>0</v>
      </c>
      <c r="U5302" s="143">
        <f t="shared" ref="U5302:U5315" si="1125">IF(T5302&lt;=0.1, O5302, IF(R5302&gt;$G$2, R5302*O5302, $G$2*O5302))</f>
        <v>0</v>
      </c>
    </row>
    <row r="5303" spans="1:21" x14ac:dyDescent="0.25">
      <c r="A5303" s="6">
        <v>54.03</v>
      </c>
      <c r="B5303" s="32" t="s">
        <v>316</v>
      </c>
      <c r="K5303" s="3">
        <f t="shared" ref="K5303:K5315" si="1126">K5302+1</f>
        <v>3908</v>
      </c>
      <c r="L5303" s="97" t="str">
        <f>IF(TRIM('Ek.3-A'!F5303)&lt;&gt;"","var","yok")</f>
        <v>yok</v>
      </c>
      <c r="M5303" s="5" t="str">
        <f>IF('Ek.3-A'!F5303="", "", IF(VLOOKUP('Ek.3-A'!F5303, Veriler!D:E, 2, 0)=0, "", VLOOKUP('Ek.3-A'!F5303, Veriler!D:E, 2, 0)))</f>
        <v/>
      </c>
      <c r="N5303" s="5" t="str">
        <f>IF('Ek.3-A'!P5303="", "", 'Ek.3-A'!P5303)</f>
        <v/>
      </c>
      <c r="O5303" s="142">
        <f>'Ek.3-A'!S5303</f>
        <v>0</v>
      </c>
      <c r="P5303" s="143" t="str">
        <f>'Ek.3-A'!L5303</f>
        <v/>
      </c>
      <c r="Q5303" s="24" t="str">
        <f>'Ek.3-A'!M5303</f>
        <v/>
      </c>
      <c r="R5303" s="24">
        <f t="shared" si="1123"/>
        <v>0</v>
      </c>
      <c r="S5303" s="141" t="str">
        <f t="shared" si="1124"/>
        <v>H</v>
      </c>
      <c r="T5303" s="24">
        <f>IF(S5303="E",SUM($R$5:R5303),0)</f>
        <v>0</v>
      </c>
      <c r="U5303" s="143">
        <f t="shared" si="1125"/>
        <v>0</v>
      </c>
    </row>
    <row r="5304" spans="1:21" x14ac:dyDescent="0.25">
      <c r="A5304" s="6">
        <v>54.04</v>
      </c>
      <c r="B5304" s="32" t="s">
        <v>316</v>
      </c>
      <c r="K5304" s="3">
        <f t="shared" si="1126"/>
        <v>3909</v>
      </c>
      <c r="L5304" s="97" t="str">
        <f>IF(TRIM('Ek.3-A'!F5304)&lt;&gt;"","var","yok")</f>
        <v>yok</v>
      </c>
      <c r="M5304" s="5" t="str">
        <f>IF('Ek.3-A'!F5304="", "", IF(VLOOKUP('Ek.3-A'!F5304, Veriler!D:E, 2, 0)=0, "", VLOOKUP('Ek.3-A'!F5304, Veriler!D:E, 2, 0)))</f>
        <v/>
      </c>
      <c r="N5304" s="5" t="str">
        <f>IF('Ek.3-A'!P5304="", "", 'Ek.3-A'!P5304)</f>
        <v/>
      </c>
      <c r="O5304" s="142">
        <f>'Ek.3-A'!S5304</f>
        <v>0</v>
      </c>
      <c r="P5304" s="143" t="str">
        <f>'Ek.3-A'!L5304</f>
        <v/>
      </c>
      <c r="Q5304" s="24" t="str">
        <f>'Ek.3-A'!M5304</f>
        <v/>
      </c>
      <c r="R5304" s="24">
        <f t="shared" si="1123"/>
        <v>0</v>
      </c>
      <c r="S5304" s="141" t="str">
        <f t="shared" si="1124"/>
        <v>H</v>
      </c>
      <c r="T5304" s="24">
        <f>IF(S5304="E",SUM($R$5:R5304),0)</f>
        <v>0</v>
      </c>
      <c r="U5304" s="143">
        <f t="shared" si="1125"/>
        <v>0</v>
      </c>
    </row>
    <row r="5305" spans="1:21" x14ac:dyDescent="0.25">
      <c r="A5305" s="6">
        <v>54.05</v>
      </c>
      <c r="B5305" s="32" t="s">
        <v>316</v>
      </c>
      <c r="K5305" s="3">
        <f t="shared" si="1126"/>
        <v>3910</v>
      </c>
      <c r="L5305" s="97" t="str">
        <f>IF(TRIM('Ek.3-A'!F5305)&lt;&gt;"","var","yok")</f>
        <v>yok</v>
      </c>
      <c r="M5305" s="5" t="str">
        <f>IF('Ek.3-A'!F5305="", "", IF(VLOOKUP('Ek.3-A'!F5305, Veriler!D:E, 2, 0)=0, "", VLOOKUP('Ek.3-A'!F5305, Veriler!D:E, 2, 0)))</f>
        <v/>
      </c>
      <c r="N5305" s="5" t="str">
        <f>IF('Ek.3-A'!P5305="", "", 'Ek.3-A'!P5305)</f>
        <v/>
      </c>
      <c r="O5305" s="142">
        <f>'Ek.3-A'!S5305</f>
        <v>0</v>
      </c>
      <c r="P5305" s="143" t="str">
        <f>'Ek.3-A'!L5305</f>
        <v/>
      </c>
      <c r="Q5305" s="24" t="str">
        <f>'Ek.3-A'!M5305</f>
        <v/>
      </c>
      <c r="R5305" s="24">
        <f t="shared" si="1123"/>
        <v>0</v>
      </c>
      <c r="S5305" s="141" t="str">
        <f t="shared" si="1124"/>
        <v>H</v>
      </c>
      <c r="T5305" s="24">
        <f>IF(S5305="E",SUM($R$5:R5305),0)</f>
        <v>0</v>
      </c>
      <c r="U5305" s="143">
        <f t="shared" si="1125"/>
        <v>0</v>
      </c>
    </row>
    <row r="5306" spans="1:21" x14ac:dyDescent="0.25">
      <c r="A5306" s="6">
        <v>54.06</v>
      </c>
      <c r="B5306" s="32" t="s">
        <v>316</v>
      </c>
      <c r="K5306" s="3">
        <f t="shared" si="1126"/>
        <v>3911</v>
      </c>
      <c r="L5306" s="97" t="str">
        <f>IF(TRIM('Ek.3-A'!F5306)&lt;&gt;"","var","yok")</f>
        <v>yok</v>
      </c>
      <c r="M5306" s="5" t="str">
        <f>IF('Ek.3-A'!F5306="", "", IF(VLOOKUP('Ek.3-A'!F5306, Veriler!D:E, 2, 0)=0, "", VLOOKUP('Ek.3-A'!F5306, Veriler!D:E, 2, 0)))</f>
        <v/>
      </c>
      <c r="N5306" s="5" t="str">
        <f>IF('Ek.3-A'!P5306="", "", 'Ek.3-A'!P5306)</f>
        <v/>
      </c>
      <c r="O5306" s="142">
        <f>'Ek.3-A'!S5306</f>
        <v>0</v>
      </c>
      <c r="P5306" s="143" t="str">
        <f>'Ek.3-A'!L5306</f>
        <v/>
      </c>
      <c r="Q5306" s="24" t="str">
        <f>'Ek.3-A'!M5306</f>
        <v/>
      </c>
      <c r="R5306" s="24">
        <f t="shared" si="1123"/>
        <v>0</v>
      </c>
      <c r="S5306" s="141" t="str">
        <f t="shared" si="1124"/>
        <v>H</v>
      </c>
      <c r="T5306" s="24">
        <f>IF(S5306="E",SUM($R$5:R5306),0)</f>
        <v>0</v>
      </c>
      <c r="U5306" s="143">
        <f t="shared" si="1125"/>
        <v>0</v>
      </c>
    </row>
    <row r="5307" spans="1:21" x14ac:dyDescent="0.25">
      <c r="A5307" s="6">
        <v>54.07</v>
      </c>
      <c r="B5307" s="32" t="s">
        <v>316</v>
      </c>
      <c r="K5307" s="3">
        <f t="shared" si="1126"/>
        <v>3912</v>
      </c>
      <c r="L5307" s="97" t="str">
        <f>IF(TRIM('Ek.3-A'!F5307)&lt;&gt;"","var","yok")</f>
        <v>yok</v>
      </c>
      <c r="M5307" s="5" t="str">
        <f>IF('Ek.3-A'!F5307="", "", IF(VLOOKUP('Ek.3-A'!F5307, Veriler!D:E, 2, 0)=0, "", VLOOKUP('Ek.3-A'!F5307, Veriler!D:E, 2, 0)))</f>
        <v/>
      </c>
      <c r="N5307" s="5" t="str">
        <f>IF('Ek.3-A'!P5307="", "", 'Ek.3-A'!P5307)</f>
        <v/>
      </c>
      <c r="O5307" s="142">
        <f>'Ek.3-A'!S5307</f>
        <v>0</v>
      </c>
      <c r="P5307" s="143" t="str">
        <f>'Ek.3-A'!L5307</f>
        <v/>
      </c>
      <c r="Q5307" s="24" t="str">
        <f>'Ek.3-A'!M5307</f>
        <v/>
      </c>
      <c r="R5307" s="24">
        <f t="shared" si="1123"/>
        <v>0</v>
      </c>
      <c r="S5307" s="141" t="str">
        <f t="shared" si="1124"/>
        <v>H</v>
      </c>
      <c r="T5307" s="24">
        <f>IF(S5307="E",SUM($R$5:R5307),0)</f>
        <v>0</v>
      </c>
      <c r="U5307" s="143">
        <f t="shared" si="1125"/>
        <v>0</v>
      </c>
    </row>
    <row r="5308" spans="1:21" x14ac:dyDescent="0.25">
      <c r="A5308" s="6">
        <v>54.080000000000098</v>
      </c>
      <c r="B5308" s="32" t="s">
        <v>316</v>
      </c>
      <c r="K5308" s="3">
        <f t="shared" si="1126"/>
        <v>3913</v>
      </c>
      <c r="L5308" s="97" t="str">
        <f>IF(TRIM('Ek.3-A'!F5308)&lt;&gt;"","var","yok")</f>
        <v>yok</v>
      </c>
      <c r="M5308" s="5" t="str">
        <f>IF('Ek.3-A'!F5308="", "", IF(VLOOKUP('Ek.3-A'!F5308, Veriler!D:E, 2, 0)=0, "", VLOOKUP('Ek.3-A'!F5308, Veriler!D:E, 2, 0)))</f>
        <v/>
      </c>
      <c r="N5308" s="5" t="str">
        <f>IF('Ek.3-A'!P5308="", "", 'Ek.3-A'!P5308)</f>
        <v/>
      </c>
      <c r="O5308" s="142">
        <f>'Ek.3-A'!S5308</f>
        <v>0</v>
      </c>
      <c r="P5308" s="143" t="str">
        <f>'Ek.3-A'!L5308</f>
        <v/>
      </c>
      <c r="Q5308" s="24" t="str">
        <f>'Ek.3-A'!M5308</f>
        <v/>
      </c>
      <c r="R5308" s="24">
        <f t="shared" si="1123"/>
        <v>0</v>
      </c>
      <c r="S5308" s="141" t="str">
        <f t="shared" si="1124"/>
        <v>H</v>
      </c>
      <c r="T5308" s="24">
        <f>IF(S5308="E",SUM($R$5:R5308),0)</f>
        <v>0</v>
      </c>
      <c r="U5308" s="143">
        <f t="shared" si="1125"/>
        <v>0</v>
      </c>
    </row>
    <row r="5309" spans="1:21" x14ac:dyDescent="0.25">
      <c r="A5309" s="6">
        <v>54.09</v>
      </c>
      <c r="B5309" s="32" t="s">
        <v>316</v>
      </c>
      <c r="K5309" s="3">
        <f t="shared" si="1126"/>
        <v>3914</v>
      </c>
      <c r="L5309" s="97" t="str">
        <f>IF(TRIM('Ek.3-A'!F5309)&lt;&gt;"","var","yok")</f>
        <v>yok</v>
      </c>
      <c r="M5309" s="5" t="str">
        <f>IF('Ek.3-A'!F5309="", "", IF(VLOOKUP('Ek.3-A'!F5309, Veriler!D:E, 2, 0)=0, "", VLOOKUP('Ek.3-A'!F5309, Veriler!D:E, 2, 0)))</f>
        <v/>
      </c>
      <c r="N5309" s="5" t="str">
        <f>IF('Ek.3-A'!P5309="", "", 'Ek.3-A'!P5309)</f>
        <v/>
      </c>
      <c r="O5309" s="142">
        <f>'Ek.3-A'!S5309</f>
        <v>0</v>
      </c>
      <c r="P5309" s="143" t="str">
        <f>'Ek.3-A'!L5309</f>
        <v/>
      </c>
      <c r="Q5309" s="24" t="str">
        <f>'Ek.3-A'!M5309</f>
        <v/>
      </c>
      <c r="R5309" s="24">
        <f t="shared" si="1123"/>
        <v>0</v>
      </c>
      <c r="S5309" s="141" t="str">
        <f t="shared" si="1124"/>
        <v>H</v>
      </c>
      <c r="T5309" s="24">
        <f>IF(S5309="E",SUM($R$5:R5309),0)</f>
        <v>0</v>
      </c>
      <c r="U5309" s="143">
        <f t="shared" si="1125"/>
        <v>0</v>
      </c>
    </row>
    <row r="5310" spans="1:21" x14ac:dyDescent="0.25">
      <c r="A5310" s="6">
        <v>54.1</v>
      </c>
      <c r="B5310" s="32" t="s">
        <v>316</v>
      </c>
      <c r="K5310" s="3">
        <f t="shared" si="1126"/>
        <v>3915</v>
      </c>
      <c r="L5310" s="97" t="str">
        <f>IF(TRIM('Ek.3-A'!F5310)&lt;&gt;"","var","yok")</f>
        <v>yok</v>
      </c>
      <c r="M5310" s="5" t="str">
        <f>IF('Ek.3-A'!F5310="", "", IF(VLOOKUP('Ek.3-A'!F5310, Veriler!D:E, 2, 0)=0, "", VLOOKUP('Ek.3-A'!F5310, Veriler!D:E, 2, 0)))</f>
        <v/>
      </c>
      <c r="N5310" s="5" t="str">
        <f>IF('Ek.3-A'!P5310="", "", 'Ek.3-A'!P5310)</f>
        <v/>
      </c>
      <c r="O5310" s="142">
        <f>'Ek.3-A'!S5310</f>
        <v>0</v>
      </c>
      <c r="P5310" s="143" t="str">
        <f>'Ek.3-A'!L5310</f>
        <v/>
      </c>
      <c r="Q5310" s="24" t="str">
        <f>'Ek.3-A'!M5310</f>
        <v/>
      </c>
      <c r="R5310" s="24">
        <f t="shared" si="1123"/>
        <v>0</v>
      </c>
      <c r="S5310" s="141" t="str">
        <f t="shared" si="1124"/>
        <v>H</v>
      </c>
      <c r="T5310" s="24">
        <f>IF(S5310="E",SUM($R$5:R5310),0)</f>
        <v>0</v>
      </c>
      <c r="U5310" s="143">
        <f t="shared" si="1125"/>
        <v>0</v>
      </c>
    </row>
    <row r="5311" spans="1:21" x14ac:dyDescent="0.25">
      <c r="A5311" s="6">
        <v>54.11</v>
      </c>
      <c r="B5311" s="32" t="s">
        <v>316</v>
      </c>
      <c r="K5311" s="3">
        <f t="shared" si="1126"/>
        <v>3916</v>
      </c>
      <c r="L5311" s="97" t="str">
        <f>IF(TRIM('Ek.3-A'!F5311)&lt;&gt;"","var","yok")</f>
        <v>yok</v>
      </c>
      <c r="M5311" s="5" t="str">
        <f>IF('Ek.3-A'!F5311="", "", IF(VLOOKUP('Ek.3-A'!F5311, Veriler!D:E, 2, 0)=0, "", VLOOKUP('Ek.3-A'!F5311, Veriler!D:E, 2, 0)))</f>
        <v/>
      </c>
      <c r="N5311" s="5" t="str">
        <f>IF('Ek.3-A'!P5311="", "", 'Ek.3-A'!P5311)</f>
        <v/>
      </c>
      <c r="O5311" s="142">
        <f>'Ek.3-A'!S5311</f>
        <v>0</v>
      </c>
      <c r="P5311" s="143" t="str">
        <f>'Ek.3-A'!L5311</f>
        <v/>
      </c>
      <c r="Q5311" s="24" t="str">
        <f>'Ek.3-A'!M5311</f>
        <v/>
      </c>
      <c r="R5311" s="24">
        <f t="shared" si="1123"/>
        <v>0</v>
      </c>
      <c r="S5311" s="141" t="str">
        <f t="shared" si="1124"/>
        <v>H</v>
      </c>
      <c r="T5311" s="24">
        <f>IF(S5311="E",SUM($R$5:R5311),0)</f>
        <v>0</v>
      </c>
      <c r="U5311" s="143">
        <f t="shared" si="1125"/>
        <v>0</v>
      </c>
    </row>
    <row r="5312" spans="1:21" x14ac:dyDescent="0.25">
      <c r="A5312" s="6">
        <v>54.12</v>
      </c>
      <c r="B5312" s="32" t="s">
        <v>316</v>
      </c>
      <c r="K5312" s="3">
        <f t="shared" si="1126"/>
        <v>3917</v>
      </c>
      <c r="L5312" s="97" t="str">
        <f>IF(TRIM('Ek.3-A'!F5312)&lt;&gt;"","var","yok")</f>
        <v>yok</v>
      </c>
      <c r="M5312" s="5" t="str">
        <f>IF('Ek.3-A'!F5312="", "", IF(VLOOKUP('Ek.3-A'!F5312, Veriler!D:E, 2, 0)=0, "", VLOOKUP('Ek.3-A'!F5312, Veriler!D:E, 2, 0)))</f>
        <v/>
      </c>
      <c r="N5312" s="5" t="str">
        <f>IF('Ek.3-A'!P5312="", "", 'Ek.3-A'!P5312)</f>
        <v/>
      </c>
      <c r="O5312" s="142">
        <f>'Ek.3-A'!S5312</f>
        <v>0</v>
      </c>
      <c r="P5312" s="143" t="str">
        <f>'Ek.3-A'!L5312</f>
        <v/>
      </c>
      <c r="Q5312" s="24" t="str">
        <f>'Ek.3-A'!M5312</f>
        <v/>
      </c>
      <c r="R5312" s="24">
        <f t="shared" si="1123"/>
        <v>0</v>
      </c>
      <c r="S5312" s="141" t="str">
        <f t="shared" si="1124"/>
        <v>H</v>
      </c>
      <c r="T5312" s="24">
        <f>IF(S5312="E",SUM($R$5:R5312),0)</f>
        <v>0</v>
      </c>
      <c r="U5312" s="143">
        <f t="shared" si="1125"/>
        <v>0</v>
      </c>
    </row>
    <row r="5313" spans="1:41" x14ac:dyDescent="0.25">
      <c r="A5313" s="6">
        <v>54.13</v>
      </c>
      <c r="B5313" s="32" t="s">
        <v>316</v>
      </c>
      <c r="K5313" s="3">
        <f t="shared" si="1126"/>
        <v>3918</v>
      </c>
      <c r="L5313" s="97" t="str">
        <f>IF(TRIM('Ek.3-A'!F5313)&lt;&gt;"","var","yok")</f>
        <v>yok</v>
      </c>
      <c r="M5313" s="5" t="str">
        <f>IF('Ek.3-A'!F5313="", "", IF(VLOOKUP('Ek.3-A'!F5313, Veriler!D:E, 2, 0)=0, "", VLOOKUP('Ek.3-A'!F5313, Veriler!D:E, 2, 0)))</f>
        <v/>
      </c>
      <c r="N5313" s="5" t="str">
        <f>IF('Ek.3-A'!P5313="", "", 'Ek.3-A'!P5313)</f>
        <v/>
      </c>
      <c r="O5313" s="142">
        <f>'Ek.3-A'!S5313</f>
        <v>0</v>
      </c>
      <c r="P5313" s="143" t="str">
        <f>'Ek.3-A'!L5313</f>
        <v/>
      </c>
      <c r="Q5313" s="24" t="str">
        <f>'Ek.3-A'!M5313</f>
        <v/>
      </c>
      <c r="R5313" s="24">
        <f t="shared" si="1123"/>
        <v>0</v>
      </c>
      <c r="S5313" s="141" t="str">
        <f t="shared" si="1124"/>
        <v>H</v>
      </c>
      <c r="T5313" s="24">
        <f>IF(S5313="E",SUM($R$5:R5313),0)</f>
        <v>0</v>
      </c>
      <c r="U5313" s="143">
        <f t="shared" si="1125"/>
        <v>0</v>
      </c>
    </row>
    <row r="5314" spans="1:41" x14ac:dyDescent="0.25">
      <c r="A5314" s="6">
        <v>54.14</v>
      </c>
      <c r="B5314" s="32" t="s">
        <v>316</v>
      </c>
      <c r="K5314" s="3">
        <f t="shared" si="1126"/>
        <v>3919</v>
      </c>
      <c r="L5314" s="97" t="str">
        <f>IF(TRIM('Ek.3-A'!F5314)&lt;&gt;"","var","yok")</f>
        <v>yok</v>
      </c>
      <c r="M5314" s="5" t="str">
        <f>IF('Ek.3-A'!F5314="", "", IF(VLOOKUP('Ek.3-A'!F5314, Veriler!D:E, 2, 0)=0, "", VLOOKUP('Ek.3-A'!F5314, Veriler!D:E, 2, 0)))</f>
        <v/>
      </c>
      <c r="N5314" s="5" t="str">
        <f>IF('Ek.3-A'!P5314="", "", 'Ek.3-A'!P5314)</f>
        <v/>
      </c>
      <c r="O5314" s="142">
        <f>'Ek.3-A'!S5314</f>
        <v>0</v>
      </c>
      <c r="P5314" s="143" t="str">
        <f>'Ek.3-A'!L5314</f>
        <v/>
      </c>
      <c r="Q5314" s="24" t="str">
        <f>'Ek.3-A'!M5314</f>
        <v/>
      </c>
      <c r="R5314" s="24">
        <f t="shared" si="1123"/>
        <v>0</v>
      </c>
      <c r="S5314" s="141" t="str">
        <f t="shared" si="1124"/>
        <v>H</v>
      </c>
      <c r="T5314" s="24">
        <f>IF(S5314="E",SUM($R$5:R5314),0)</f>
        <v>0</v>
      </c>
      <c r="U5314" s="143">
        <f t="shared" si="1125"/>
        <v>0</v>
      </c>
    </row>
    <row r="5315" spans="1:41" x14ac:dyDescent="0.25">
      <c r="A5315" s="6">
        <v>54.150000000000098</v>
      </c>
      <c r="B5315" s="32" t="s">
        <v>316</v>
      </c>
      <c r="K5315" s="3">
        <f t="shared" si="1126"/>
        <v>3920</v>
      </c>
      <c r="L5315" s="97" t="str">
        <f>IF(TRIM('Ek.3-A'!F5315)&lt;&gt;"","var","yok")</f>
        <v>yok</v>
      </c>
      <c r="M5315" s="5" t="str">
        <f>IF('Ek.3-A'!F5315="", "", IF(VLOOKUP('Ek.3-A'!F5315, Veriler!D:E, 2, 0)=0, "", VLOOKUP('Ek.3-A'!F5315, Veriler!D:E, 2, 0)))</f>
        <v/>
      </c>
      <c r="N5315" s="5" t="str">
        <f>IF('Ek.3-A'!P5315="", "", 'Ek.3-A'!P5315)</f>
        <v/>
      </c>
      <c r="O5315" s="142">
        <f>'Ek.3-A'!S5315</f>
        <v>0</v>
      </c>
      <c r="P5315" s="143" t="str">
        <f>'Ek.3-A'!L5315</f>
        <v/>
      </c>
      <c r="Q5315" s="24" t="str">
        <f>'Ek.3-A'!M5315</f>
        <v/>
      </c>
      <c r="R5315" s="24">
        <f t="shared" si="1123"/>
        <v>0</v>
      </c>
      <c r="S5315" s="141" t="str">
        <f t="shared" si="1124"/>
        <v>H</v>
      </c>
      <c r="T5315" s="24">
        <f>IF(S5315="E",SUM($R$5:R5315),0)</f>
        <v>0</v>
      </c>
      <c r="U5315" s="143">
        <f t="shared" si="1125"/>
        <v>0</v>
      </c>
    </row>
    <row r="5316" spans="1:41" x14ac:dyDescent="0.25">
      <c r="A5316" s="6">
        <v>54.16</v>
      </c>
      <c r="B5316" s="32" t="s">
        <v>316</v>
      </c>
      <c r="T5316" s="24"/>
      <c r="U5316" s="25"/>
      <c r="AO5316" s="140">
        <f>'Ek.3-A'!L5316</f>
        <v>0</v>
      </c>
    </row>
    <row r="5317" spans="1:41" x14ac:dyDescent="0.25">
      <c r="A5317" s="6">
        <v>54.17</v>
      </c>
      <c r="B5317" s="32" t="s">
        <v>316</v>
      </c>
      <c r="T5317" s="24"/>
      <c r="U5317" s="25"/>
      <c r="AO5317" s="140"/>
    </row>
    <row r="5318" spans="1:41" x14ac:dyDescent="0.25">
      <c r="A5318" s="6">
        <v>54.18</v>
      </c>
      <c r="B5318" s="32" t="s">
        <v>316</v>
      </c>
      <c r="T5318" s="24"/>
      <c r="U5318" s="25"/>
      <c r="AO5318" s="140"/>
    </row>
    <row r="5319" spans="1:41" x14ac:dyDescent="0.25">
      <c r="A5319" s="6">
        <v>54.19</v>
      </c>
      <c r="B5319" s="32" t="s">
        <v>316</v>
      </c>
      <c r="T5319" s="24"/>
      <c r="U5319" s="25"/>
      <c r="AO5319" s="140"/>
    </row>
    <row r="5320" spans="1:41" x14ac:dyDescent="0.25">
      <c r="A5320" s="6">
        <v>54.2</v>
      </c>
      <c r="B5320" s="32" t="s">
        <v>316</v>
      </c>
      <c r="T5320" s="24"/>
      <c r="U5320" s="25"/>
    </row>
    <row r="5321" spans="1:41" x14ac:dyDescent="0.25">
      <c r="A5321" s="6">
        <v>54.21</v>
      </c>
      <c r="B5321" s="32" t="s">
        <v>316</v>
      </c>
      <c r="T5321" s="24"/>
      <c r="U5321" s="25"/>
    </row>
    <row r="5322" spans="1:41" x14ac:dyDescent="0.25">
      <c r="A5322" s="6">
        <v>54.220000000000098</v>
      </c>
      <c r="B5322" s="32" t="s">
        <v>316</v>
      </c>
      <c r="T5322" s="24"/>
      <c r="U5322" s="25"/>
    </row>
    <row r="5323" spans="1:41" x14ac:dyDescent="0.25">
      <c r="A5323" s="6">
        <v>54.23</v>
      </c>
      <c r="B5323" s="32" t="s">
        <v>316</v>
      </c>
      <c r="T5323" s="24"/>
      <c r="U5323" s="25"/>
    </row>
    <row r="5324" spans="1:41" x14ac:dyDescent="0.25">
      <c r="A5324" s="6">
        <v>54.24</v>
      </c>
      <c r="B5324" s="32" t="s">
        <v>316</v>
      </c>
      <c r="T5324" s="24"/>
      <c r="U5324" s="25"/>
    </row>
    <row r="5325" spans="1:41" x14ac:dyDescent="0.25">
      <c r="A5325" s="6">
        <v>54.25</v>
      </c>
      <c r="B5325" s="32" t="s">
        <v>316</v>
      </c>
      <c r="K5325" s="3">
        <f>K5315+1</f>
        <v>3921</v>
      </c>
      <c r="L5325" s="97" t="str">
        <f>IF(TRIM('Ek.3-A'!F5325)&lt;&gt;"","var","yok")</f>
        <v>yok</v>
      </c>
      <c r="M5325" s="5" t="str">
        <f>IF('Ek.3-A'!F5325="", "", IF(VLOOKUP('Ek.3-A'!F5325, Veriler!D:E, 2, 0)=0, "", VLOOKUP('Ek.3-A'!F5325, Veriler!D:E, 2, 0)))</f>
        <v/>
      </c>
      <c r="N5325" s="5" t="str">
        <f>IF('Ek.3-A'!P5325="", "", 'Ek.3-A'!P5325)</f>
        <v/>
      </c>
      <c r="O5325" s="142">
        <f>'Ek.3-A'!S5325</f>
        <v>0</v>
      </c>
      <c r="P5325" s="143" t="str">
        <f>'Ek.3-A'!L5325</f>
        <v/>
      </c>
      <c r="Q5325" s="24" t="str">
        <f>'Ek.3-A'!M5325</f>
        <v/>
      </c>
      <c r="R5325" s="24">
        <f t="shared" ref="R5325:R5338" si="1127">IF(L5325="var",0,IF(Q5325&lt;=0.005,Q5325,0))</f>
        <v>0</v>
      </c>
      <c r="S5325" s="141" t="str">
        <f t="shared" ref="S5325:S5338" si="1128">IF(Q5325&lt;=0.005,"E","H")</f>
        <v>H</v>
      </c>
      <c r="T5325" s="24">
        <f>IF(S5325="E",SUM($R$5:R5325),0)</f>
        <v>0</v>
      </c>
      <c r="U5325" s="143">
        <f t="shared" ref="U5325:U5338" si="1129">IF(T5325&lt;=0.1, O5325, IF(R5325&gt;$G$2, R5325*O5325, $G$2*O5325))</f>
        <v>0</v>
      </c>
    </row>
    <row r="5326" spans="1:41" x14ac:dyDescent="0.25">
      <c r="A5326" s="6">
        <v>54.26</v>
      </c>
      <c r="B5326" s="32" t="s">
        <v>316</v>
      </c>
      <c r="K5326" s="3">
        <f t="shared" ref="K5326:K5338" si="1130">K5325+1</f>
        <v>3922</v>
      </c>
      <c r="L5326" s="97" t="str">
        <f>IF(TRIM('Ek.3-A'!F5326)&lt;&gt;"","var","yok")</f>
        <v>yok</v>
      </c>
      <c r="M5326" s="5" t="str">
        <f>IF('Ek.3-A'!F5326="", "", IF(VLOOKUP('Ek.3-A'!F5326, Veriler!D:E, 2, 0)=0, "", VLOOKUP('Ek.3-A'!F5326, Veriler!D:E, 2, 0)))</f>
        <v/>
      </c>
      <c r="N5326" s="5" t="str">
        <f>IF('Ek.3-A'!P5326="", "", 'Ek.3-A'!P5326)</f>
        <v/>
      </c>
      <c r="O5326" s="142">
        <f>'Ek.3-A'!S5326</f>
        <v>0</v>
      </c>
      <c r="P5326" s="143" t="str">
        <f>'Ek.3-A'!L5326</f>
        <v/>
      </c>
      <c r="Q5326" s="24" t="str">
        <f>'Ek.3-A'!M5326</f>
        <v/>
      </c>
      <c r="R5326" s="24">
        <f t="shared" si="1127"/>
        <v>0</v>
      </c>
      <c r="S5326" s="141" t="str">
        <f t="shared" si="1128"/>
        <v>H</v>
      </c>
      <c r="T5326" s="24">
        <f>IF(S5326="E",SUM($R$5:R5326),0)</f>
        <v>0</v>
      </c>
      <c r="U5326" s="143">
        <f t="shared" si="1129"/>
        <v>0</v>
      </c>
    </row>
    <row r="5327" spans="1:41" x14ac:dyDescent="0.25">
      <c r="A5327" s="6">
        <v>54.27</v>
      </c>
      <c r="B5327" s="32" t="s">
        <v>316</v>
      </c>
      <c r="K5327" s="3">
        <f t="shared" si="1130"/>
        <v>3923</v>
      </c>
      <c r="L5327" s="97" t="str">
        <f>IF(TRIM('Ek.3-A'!F5327)&lt;&gt;"","var","yok")</f>
        <v>yok</v>
      </c>
      <c r="M5327" s="5" t="str">
        <f>IF('Ek.3-A'!F5327="", "", IF(VLOOKUP('Ek.3-A'!F5327, Veriler!D:E, 2, 0)=0, "", VLOOKUP('Ek.3-A'!F5327, Veriler!D:E, 2, 0)))</f>
        <v/>
      </c>
      <c r="N5327" s="5" t="str">
        <f>IF('Ek.3-A'!P5327="", "", 'Ek.3-A'!P5327)</f>
        <v/>
      </c>
      <c r="O5327" s="142">
        <f>'Ek.3-A'!S5327</f>
        <v>0</v>
      </c>
      <c r="P5327" s="143" t="str">
        <f>'Ek.3-A'!L5327</f>
        <v/>
      </c>
      <c r="Q5327" s="24" t="str">
        <f>'Ek.3-A'!M5327</f>
        <v/>
      </c>
      <c r="R5327" s="24">
        <f t="shared" si="1127"/>
        <v>0</v>
      </c>
      <c r="S5327" s="141" t="str">
        <f t="shared" si="1128"/>
        <v>H</v>
      </c>
      <c r="T5327" s="24">
        <f>IF(S5327="E",SUM($R$5:R5327),0)</f>
        <v>0</v>
      </c>
      <c r="U5327" s="143">
        <f t="shared" si="1129"/>
        <v>0</v>
      </c>
    </row>
    <row r="5328" spans="1:41" x14ac:dyDescent="0.25">
      <c r="A5328" s="6">
        <v>54.28</v>
      </c>
      <c r="B5328" s="32" t="s">
        <v>316</v>
      </c>
      <c r="K5328" s="3">
        <f t="shared" si="1130"/>
        <v>3924</v>
      </c>
      <c r="L5328" s="97" t="str">
        <f>IF(TRIM('Ek.3-A'!F5328)&lt;&gt;"","var","yok")</f>
        <v>yok</v>
      </c>
      <c r="M5328" s="5" t="str">
        <f>IF('Ek.3-A'!F5328="", "", IF(VLOOKUP('Ek.3-A'!F5328, Veriler!D:E, 2, 0)=0, "", VLOOKUP('Ek.3-A'!F5328, Veriler!D:E, 2, 0)))</f>
        <v/>
      </c>
      <c r="N5328" s="5" t="str">
        <f>IF('Ek.3-A'!P5328="", "", 'Ek.3-A'!P5328)</f>
        <v/>
      </c>
      <c r="O5328" s="142">
        <f>'Ek.3-A'!S5328</f>
        <v>0</v>
      </c>
      <c r="P5328" s="143" t="str">
        <f>'Ek.3-A'!L5328</f>
        <v/>
      </c>
      <c r="Q5328" s="24" t="str">
        <f>'Ek.3-A'!M5328</f>
        <v/>
      </c>
      <c r="R5328" s="24">
        <f t="shared" si="1127"/>
        <v>0</v>
      </c>
      <c r="S5328" s="141" t="str">
        <f t="shared" si="1128"/>
        <v>H</v>
      </c>
      <c r="T5328" s="24">
        <f>IF(S5328="E",SUM($R$5:R5328),0)</f>
        <v>0</v>
      </c>
      <c r="U5328" s="143">
        <f t="shared" si="1129"/>
        <v>0</v>
      </c>
    </row>
    <row r="5329" spans="1:21" x14ac:dyDescent="0.25">
      <c r="A5329" s="6">
        <v>54.29</v>
      </c>
      <c r="B5329" s="32" t="s">
        <v>316</v>
      </c>
      <c r="K5329" s="3">
        <f t="shared" si="1130"/>
        <v>3925</v>
      </c>
      <c r="L5329" s="97" t="str">
        <f>IF(TRIM('Ek.3-A'!F5329)&lt;&gt;"","var","yok")</f>
        <v>yok</v>
      </c>
      <c r="M5329" s="5" t="str">
        <f>IF('Ek.3-A'!F5329="", "", IF(VLOOKUP('Ek.3-A'!F5329, Veriler!D:E, 2, 0)=0, "", VLOOKUP('Ek.3-A'!F5329, Veriler!D:E, 2, 0)))</f>
        <v/>
      </c>
      <c r="N5329" s="5" t="str">
        <f>IF('Ek.3-A'!P5329="", "", 'Ek.3-A'!P5329)</f>
        <v/>
      </c>
      <c r="O5329" s="142">
        <f>'Ek.3-A'!S5329</f>
        <v>0</v>
      </c>
      <c r="P5329" s="143" t="str">
        <f>'Ek.3-A'!L5329</f>
        <v/>
      </c>
      <c r="Q5329" s="24" t="str">
        <f>'Ek.3-A'!M5329</f>
        <v/>
      </c>
      <c r="R5329" s="24">
        <f t="shared" si="1127"/>
        <v>0</v>
      </c>
      <c r="S5329" s="141" t="str">
        <f t="shared" si="1128"/>
        <v>H</v>
      </c>
      <c r="T5329" s="24">
        <f>IF(S5329="E",SUM($R$5:R5329),0)</f>
        <v>0</v>
      </c>
      <c r="U5329" s="143">
        <f t="shared" si="1129"/>
        <v>0</v>
      </c>
    </row>
    <row r="5330" spans="1:21" x14ac:dyDescent="0.25">
      <c r="A5330" s="6">
        <v>54.3</v>
      </c>
      <c r="B5330" s="32" t="s">
        <v>316</v>
      </c>
      <c r="K5330" s="3">
        <f t="shared" si="1130"/>
        <v>3926</v>
      </c>
      <c r="L5330" s="97" t="str">
        <f>IF(TRIM('Ek.3-A'!F5330)&lt;&gt;"","var","yok")</f>
        <v>yok</v>
      </c>
      <c r="M5330" s="5" t="str">
        <f>IF('Ek.3-A'!F5330="", "", IF(VLOOKUP('Ek.3-A'!F5330, Veriler!D:E, 2, 0)=0, "", VLOOKUP('Ek.3-A'!F5330, Veriler!D:E, 2, 0)))</f>
        <v/>
      </c>
      <c r="N5330" s="5" t="str">
        <f>IF('Ek.3-A'!P5330="", "", 'Ek.3-A'!P5330)</f>
        <v/>
      </c>
      <c r="O5330" s="142">
        <f>'Ek.3-A'!S5330</f>
        <v>0</v>
      </c>
      <c r="P5330" s="143" t="str">
        <f>'Ek.3-A'!L5330</f>
        <v/>
      </c>
      <c r="Q5330" s="24" t="str">
        <f>'Ek.3-A'!M5330</f>
        <v/>
      </c>
      <c r="R5330" s="24">
        <f t="shared" si="1127"/>
        <v>0</v>
      </c>
      <c r="S5330" s="141" t="str">
        <f t="shared" si="1128"/>
        <v>H</v>
      </c>
      <c r="T5330" s="24">
        <f>IF(S5330="E",SUM($R$5:R5330),0)</f>
        <v>0</v>
      </c>
      <c r="U5330" s="143">
        <f t="shared" si="1129"/>
        <v>0</v>
      </c>
    </row>
    <row r="5331" spans="1:21" x14ac:dyDescent="0.25">
      <c r="A5331" s="6">
        <v>54.31</v>
      </c>
      <c r="B5331" s="32" t="s">
        <v>316</v>
      </c>
      <c r="K5331" s="3">
        <f t="shared" si="1130"/>
        <v>3927</v>
      </c>
      <c r="L5331" s="97" t="str">
        <f>IF(TRIM('Ek.3-A'!F5331)&lt;&gt;"","var","yok")</f>
        <v>yok</v>
      </c>
      <c r="M5331" s="5" t="str">
        <f>IF('Ek.3-A'!F5331="", "", IF(VLOOKUP('Ek.3-A'!F5331, Veriler!D:E, 2, 0)=0, "", VLOOKUP('Ek.3-A'!F5331, Veriler!D:E, 2, 0)))</f>
        <v/>
      </c>
      <c r="N5331" s="5" t="str">
        <f>IF('Ek.3-A'!P5331="", "", 'Ek.3-A'!P5331)</f>
        <v/>
      </c>
      <c r="O5331" s="142">
        <f>'Ek.3-A'!S5331</f>
        <v>0</v>
      </c>
      <c r="P5331" s="143" t="str">
        <f>'Ek.3-A'!L5331</f>
        <v/>
      </c>
      <c r="Q5331" s="24" t="str">
        <f>'Ek.3-A'!M5331</f>
        <v/>
      </c>
      <c r="R5331" s="24">
        <f t="shared" si="1127"/>
        <v>0</v>
      </c>
      <c r="S5331" s="141" t="str">
        <f t="shared" si="1128"/>
        <v>H</v>
      </c>
      <c r="T5331" s="24">
        <f>IF(S5331="E",SUM($R$5:R5331),0)</f>
        <v>0</v>
      </c>
      <c r="U5331" s="143">
        <f t="shared" si="1129"/>
        <v>0</v>
      </c>
    </row>
    <row r="5332" spans="1:21" x14ac:dyDescent="0.25">
      <c r="A5332" s="6">
        <v>54.32</v>
      </c>
      <c r="B5332" s="32" t="s">
        <v>316</v>
      </c>
      <c r="K5332" s="3">
        <f t="shared" si="1130"/>
        <v>3928</v>
      </c>
      <c r="L5332" s="97" t="str">
        <f>IF(TRIM('Ek.3-A'!F5332)&lt;&gt;"","var","yok")</f>
        <v>yok</v>
      </c>
      <c r="M5332" s="5" t="str">
        <f>IF('Ek.3-A'!F5332="", "", IF(VLOOKUP('Ek.3-A'!F5332, Veriler!D:E, 2, 0)=0, "", VLOOKUP('Ek.3-A'!F5332, Veriler!D:E, 2, 0)))</f>
        <v/>
      </c>
      <c r="N5332" s="5" t="str">
        <f>IF('Ek.3-A'!P5332="", "", 'Ek.3-A'!P5332)</f>
        <v/>
      </c>
      <c r="O5332" s="142">
        <f>'Ek.3-A'!S5332</f>
        <v>0</v>
      </c>
      <c r="P5332" s="143" t="str">
        <f>'Ek.3-A'!L5332</f>
        <v/>
      </c>
      <c r="Q5332" s="24" t="str">
        <f>'Ek.3-A'!M5332</f>
        <v/>
      </c>
      <c r="R5332" s="24">
        <f t="shared" si="1127"/>
        <v>0</v>
      </c>
      <c r="S5332" s="141" t="str">
        <f t="shared" si="1128"/>
        <v>H</v>
      </c>
      <c r="T5332" s="24">
        <f>IF(S5332="E",SUM($R$5:R5332),0)</f>
        <v>0</v>
      </c>
      <c r="U5332" s="143">
        <f t="shared" si="1129"/>
        <v>0</v>
      </c>
    </row>
    <row r="5333" spans="1:21" x14ac:dyDescent="0.25">
      <c r="A5333" s="6">
        <v>54.330000000000098</v>
      </c>
      <c r="B5333" s="32" t="s">
        <v>316</v>
      </c>
      <c r="K5333" s="3">
        <f t="shared" si="1130"/>
        <v>3929</v>
      </c>
      <c r="L5333" s="97" t="str">
        <f>IF(TRIM('Ek.3-A'!F5333)&lt;&gt;"","var","yok")</f>
        <v>yok</v>
      </c>
      <c r="M5333" s="5" t="str">
        <f>IF('Ek.3-A'!F5333="", "", IF(VLOOKUP('Ek.3-A'!F5333, Veriler!D:E, 2, 0)=0, "", VLOOKUP('Ek.3-A'!F5333, Veriler!D:E, 2, 0)))</f>
        <v/>
      </c>
      <c r="N5333" s="5" t="str">
        <f>IF('Ek.3-A'!P5333="", "", 'Ek.3-A'!P5333)</f>
        <v/>
      </c>
      <c r="O5333" s="142">
        <f>'Ek.3-A'!S5333</f>
        <v>0</v>
      </c>
      <c r="P5333" s="143" t="str">
        <f>'Ek.3-A'!L5333</f>
        <v/>
      </c>
      <c r="Q5333" s="24" t="str">
        <f>'Ek.3-A'!M5333</f>
        <v/>
      </c>
      <c r="R5333" s="24">
        <f t="shared" si="1127"/>
        <v>0</v>
      </c>
      <c r="S5333" s="141" t="str">
        <f t="shared" si="1128"/>
        <v>H</v>
      </c>
      <c r="T5333" s="24">
        <f>IF(S5333="E",SUM($R$5:R5333),0)</f>
        <v>0</v>
      </c>
      <c r="U5333" s="143">
        <f t="shared" si="1129"/>
        <v>0</v>
      </c>
    </row>
    <row r="5334" spans="1:21" x14ac:dyDescent="0.25">
      <c r="A5334" s="6">
        <v>54.34</v>
      </c>
      <c r="B5334" s="32" t="s">
        <v>316</v>
      </c>
      <c r="K5334" s="3">
        <f t="shared" si="1130"/>
        <v>3930</v>
      </c>
      <c r="L5334" s="97" t="str">
        <f>IF(TRIM('Ek.3-A'!F5334)&lt;&gt;"","var","yok")</f>
        <v>yok</v>
      </c>
      <c r="M5334" s="5" t="str">
        <f>IF('Ek.3-A'!F5334="", "", IF(VLOOKUP('Ek.3-A'!F5334, Veriler!D:E, 2, 0)=0, "", VLOOKUP('Ek.3-A'!F5334, Veriler!D:E, 2, 0)))</f>
        <v/>
      </c>
      <c r="N5334" s="5" t="str">
        <f>IF('Ek.3-A'!P5334="", "", 'Ek.3-A'!P5334)</f>
        <v/>
      </c>
      <c r="O5334" s="142">
        <f>'Ek.3-A'!S5334</f>
        <v>0</v>
      </c>
      <c r="P5334" s="143" t="str">
        <f>'Ek.3-A'!L5334</f>
        <v/>
      </c>
      <c r="Q5334" s="24" t="str">
        <f>'Ek.3-A'!M5334</f>
        <v/>
      </c>
      <c r="R5334" s="24">
        <f t="shared" si="1127"/>
        <v>0</v>
      </c>
      <c r="S5334" s="141" t="str">
        <f t="shared" si="1128"/>
        <v>H</v>
      </c>
      <c r="T5334" s="24">
        <f>IF(S5334="E",SUM($R$5:R5334),0)</f>
        <v>0</v>
      </c>
      <c r="U5334" s="143">
        <f t="shared" si="1129"/>
        <v>0</v>
      </c>
    </row>
    <row r="5335" spans="1:21" x14ac:dyDescent="0.25">
      <c r="A5335" s="6">
        <v>54.35</v>
      </c>
      <c r="B5335" s="32" t="s">
        <v>316</v>
      </c>
      <c r="K5335" s="3">
        <f t="shared" si="1130"/>
        <v>3931</v>
      </c>
      <c r="L5335" s="97" t="str">
        <f>IF(TRIM('Ek.3-A'!F5335)&lt;&gt;"","var","yok")</f>
        <v>yok</v>
      </c>
      <c r="M5335" s="5" t="str">
        <f>IF('Ek.3-A'!F5335="", "", IF(VLOOKUP('Ek.3-A'!F5335, Veriler!D:E, 2, 0)=0, "", VLOOKUP('Ek.3-A'!F5335, Veriler!D:E, 2, 0)))</f>
        <v/>
      </c>
      <c r="N5335" s="5" t="str">
        <f>IF('Ek.3-A'!P5335="", "", 'Ek.3-A'!P5335)</f>
        <v/>
      </c>
      <c r="O5335" s="142">
        <f>'Ek.3-A'!S5335</f>
        <v>0</v>
      </c>
      <c r="P5335" s="143" t="str">
        <f>'Ek.3-A'!L5335</f>
        <v/>
      </c>
      <c r="Q5335" s="24" t="str">
        <f>'Ek.3-A'!M5335</f>
        <v/>
      </c>
      <c r="R5335" s="24">
        <f t="shared" si="1127"/>
        <v>0</v>
      </c>
      <c r="S5335" s="141" t="str">
        <f t="shared" si="1128"/>
        <v>H</v>
      </c>
      <c r="T5335" s="24">
        <f>IF(S5335="E",SUM($R$5:R5335),0)</f>
        <v>0</v>
      </c>
      <c r="U5335" s="143">
        <f t="shared" si="1129"/>
        <v>0</v>
      </c>
    </row>
    <row r="5336" spans="1:21" x14ac:dyDescent="0.25">
      <c r="A5336" s="6">
        <v>54.36</v>
      </c>
      <c r="B5336" s="32" t="s">
        <v>316</v>
      </c>
      <c r="K5336" s="3">
        <f t="shared" si="1130"/>
        <v>3932</v>
      </c>
      <c r="L5336" s="97" t="str">
        <f>IF(TRIM('Ek.3-A'!F5336)&lt;&gt;"","var","yok")</f>
        <v>yok</v>
      </c>
      <c r="M5336" s="5" t="str">
        <f>IF('Ek.3-A'!F5336="", "", IF(VLOOKUP('Ek.3-A'!F5336, Veriler!D:E, 2, 0)=0, "", VLOOKUP('Ek.3-A'!F5336, Veriler!D:E, 2, 0)))</f>
        <v/>
      </c>
      <c r="N5336" s="5" t="str">
        <f>IF('Ek.3-A'!P5336="", "", 'Ek.3-A'!P5336)</f>
        <v/>
      </c>
      <c r="O5336" s="142">
        <f>'Ek.3-A'!S5336</f>
        <v>0</v>
      </c>
      <c r="P5336" s="143" t="str">
        <f>'Ek.3-A'!L5336</f>
        <v/>
      </c>
      <c r="Q5336" s="24" t="str">
        <f>'Ek.3-A'!M5336</f>
        <v/>
      </c>
      <c r="R5336" s="24">
        <f t="shared" si="1127"/>
        <v>0</v>
      </c>
      <c r="S5336" s="141" t="str">
        <f t="shared" si="1128"/>
        <v>H</v>
      </c>
      <c r="T5336" s="24">
        <f>IF(S5336="E",SUM($R$5:R5336),0)</f>
        <v>0</v>
      </c>
      <c r="U5336" s="143">
        <f t="shared" si="1129"/>
        <v>0</v>
      </c>
    </row>
    <row r="5337" spans="1:21" x14ac:dyDescent="0.25">
      <c r="A5337" s="6">
        <v>54.37</v>
      </c>
      <c r="B5337" s="32" t="s">
        <v>316</v>
      </c>
      <c r="K5337" s="3">
        <f t="shared" si="1130"/>
        <v>3933</v>
      </c>
      <c r="L5337" s="97" t="str">
        <f>IF(TRIM('Ek.3-A'!F5337)&lt;&gt;"","var","yok")</f>
        <v>yok</v>
      </c>
      <c r="M5337" s="5" t="str">
        <f>IF('Ek.3-A'!F5337="", "", IF(VLOOKUP('Ek.3-A'!F5337, Veriler!D:E, 2, 0)=0, "", VLOOKUP('Ek.3-A'!F5337, Veriler!D:E, 2, 0)))</f>
        <v/>
      </c>
      <c r="N5337" s="5" t="str">
        <f>IF('Ek.3-A'!P5337="", "", 'Ek.3-A'!P5337)</f>
        <v/>
      </c>
      <c r="O5337" s="142">
        <f>'Ek.3-A'!S5337</f>
        <v>0</v>
      </c>
      <c r="P5337" s="143" t="str">
        <f>'Ek.3-A'!L5337</f>
        <v/>
      </c>
      <c r="Q5337" s="24" t="str">
        <f>'Ek.3-A'!M5337</f>
        <v/>
      </c>
      <c r="R5337" s="24">
        <f t="shared" si="1127"/>
        <v>0</v>
      </c>
      <c r="S5337" s="141" t="str">
        <f t="shared" si="1128"/>
        <v>H</v>
      </c>
      <c r="T5337" s="24">
        <f>IF(S5337="E",SUM($R$5:R5337),0)</f>
        <v>0</v>
      </c>
      <c r="U5337" s="143">
        <f t="shared" si="1129"/>
        <v>0</v>
      </c>
    </row>
    <row r="5338" spans="1:21" x14ac:dyDescent="0.25">
      <c r="A5338" s="6">
        <v>54.38</v>
      </c>
      <c r="B5338" s="32" t="s">
        <v>316</v>
      </c>
      <c r="K5338" s="3">
        <f t="shared" si="1130"/>
        <v>3934</v>
      </c>
      <c r="L5338" s="97" t="str">
        <f>IF(TRIM('Ek.3-A'!F5338)&lt;&gt;"","var","yok")</f>
        <v>yok</v>
      </c>
      <c r="M5338" s="5" t="str">
        <f>IF('Ek.3-A'!F5338="", "", IF(VLOOKUP('Ek.3-A'!F5338, Veriler!D:E, 2, 0)=0, "", VLOOKUP('Ek.3-A'!F5338, Veriler!D:E, 2, 0)))</f>
        <v/>
      </c>
      <c r="N5338" s="5" t="str">
        <f>IF('Ek.3-A'!P5338="", "", 'Ek.3-A'!P5338)</f>
        <v/>
      </c>
      <c r="O5338" s="142">
        <f>'Ek.3-A'!S5338</f>
        <v>0</v>
      </c>
      <c r="P5338" s="143" t="str">
        <f>'Ek.3-A'!L5338</f>
        <v/>
      </c>
      <c r="Q5338" s="24" t="str">
        <f>'Ek.3-A'!M5338</f>
        <v/>
      </c>
      <c r="R5338" s="24">
        <f t="shared" si="1127"/>
        <v>0</v>
      </c>
      <c r="S5338" s="141" t="str">
        <f t="shared" si="1128"/>
        <v>H</v>
      </c>
      <c r="T5338" s="24">
        <f>IF(S5338="E",SUM($R$5:R5338),0)</f>
        <v>0</v>
      </c>
      <c r="U5338" s="143">
        <f t="shared" si="1129"/>
        <v>0</v>
      </c>
    </row>
    <row r="5339" spans="1:21" x14ac:dyDescent="0.25">
      <c r="A5339" s="6">
        <v>54.39</v>
      </c>
      <c r="B5339" s="32" t="s">
        <v>316</v>
      </c>
      <c r="L5339" s="97"/>
      <c r="M5339" s="5"/>
      <c r="N5339" s="5"/>
      <c r="O5339" s="5"/>
      <c r="Q5339" s="23"/>
      <c r="T5339" s="24"/>
      <c r="U5339" s="25"/>
    </row>
    <row r="5340" spans="1:21" x14ac:dyDescent="0.25">
      <c r="A5340" s="6">
        <v>54.400000000000098</v>
      </c>
      <c r="B5340" s="32" t="s">
        <v>316</v>
      </c>
      <c r="K5340" s="3">
        <f>K5338+1</f>
        <v>3935</v>
      </c>
      <c r="L5340" s="97" t="str">
        <f>IF(TRIM('Ek.3-A'!F5340)&lt;&gt;"","var","yok")</f>
        <v>yok</v>
      </c>
      <c r="M5340" s="5" t="str">
        <f>IF('Ek.3-A'!F5340="", "", IF(VLOOKUP('Ek.3-A'!F5340, Veriler!D:E, 2, 0)=0, "", VLOOKUP('Ek.3-A'!F5340, Veriler!D:E, 2, 0)))</f>
        <v/>
      </c>
      <c r="N5340" s="5" t="str">
        <f>IF('Ek.3-A'!P5340="", "", 'Ek.3-A'!P5340)</f>
        <v/>
      </c>
      <c r="O5340" s="142">
        <f>'Ek.3-A'!S5340</f>
        <v>0</v>
      </c>
      <c r="P5340" s="143" t="str">
        <f>'Ek.3-A'!L5340</f>
        <v/>
      </c>
      <c r="Q5340" s="24" t="str">
        <f>'Ek.3-A'!M5340</f>
        <v/>
      </c>
      <c r="R5340" s="24">
        <f t="shared" ref="R5340:R5353" si="1131">IF(L5340="var",0,IF(Q5340&lt;=0.005,Q5340,0))</f>
        <v>0</v>
      </c>
      <c r="S5340" s="141" t="str">
        <f t="shared" ref="S5340:S5353" si="1132">IF(Q5340&lt;=0.005,"E","H")</f>
        <v>H</v>
      </c>
      <c r="T5340" s="24">
        <f>IF(S5340="E",SUM($R$5:R5340),0)</f>
        <v>0</v>
      </c>
      <c r="U5340" s="143">
        <f t="shared" ref="U5340:U5353" si="1133">IF(T5340&lt;=0.1, O5340, IF(R5340&gt;$G$2, R5340*O5340, $G$2*O5340))</f>
        <v>0</v>
      </c>
    </row>
    <row r="5341" spans="1:21" x14ac:dyDescent="0.25">
      <c r="A5341" s="6">
        <v>54.41</v>
      </c>
      <c r="B5341" s="32" t="s">
        <v>316</v>
      </c>
      <c r="K5341" s="3">
        <f t="shared" ref="K5341:K5353" si="1134">K5340+1</f>
        <v>3936</v>
      </c>
      <c r="L5341" s="97" t="str">
        <f>IF(TRIM('Ek.3-A'!F5341)&lt;&gt;"","var","yok")</f>
        <v>yok</v>
      </c>
      <c r="M5341" s="5" t="str">
        <f>IF('Ek.3-A'!F5341="", "", IF(VLOOKUP('Ek.3-A'!F5341, Veriler!D:E, 2, 0)=0, "", VLOOKUP('Ek.3-A'!F5341, Veriler!D:E, 2, 0)))</f>
        <v/>
      </c>
      <c r="N5341" s="5" t="str">
        <f>IF('Ek.3-A'!P5341="", "", 'Ek.3-A'!P5341)</f>
        <v/>
      </c>
      <c r="O5341" s="142">
        <f>'Ek.3-A'!S5341</f>
        <v>0</v>
      </c>
      <c r="P5341" s="143" t="str">
        <f>'Ek.3-A'!L5341</f>
        <v/>
      </c>
      <c r="Q5341" s="24" t="str">
        <f>'Ek.3-A'!M5341</f>
        <v/>
      </c>
      <c r="R5341" s="24">
        <f t="shared" si="1131"/>
        <v>0</v>
      </c>
      <c r="S5341" s="141" t="str">
        <f t="shared" si="1132"/>
        <v>H</v>
      </c>
      <c r="T5341" s="24">
        <f>IF(S5341="E",SUM($R$5:R5341),0)</f>
        <v>0</v>
      </c>
      <c r="U5341" s="143">
        <f t="shared" si="1133"/>
        <v>0</v>
      </c>
    </row>
    <row r="5342" spans="1:21" x14ac:dyDescent="0.25">
      <c r="A5342" s="6">
        <v>54.42</v>
      </c>
      <c r="B5342" s="32" t="s">
        <v>316</v>
      </c>
      <c r="K5342" s="3">
        <f t="shared" si="1134"/>
        <v>3937</v>
      </c>
      <c r="L5342" s="97" t="str">
        <f>IF(TRIM('Ek.3-A'!F5342)&lt;&gt;"","var","yok")</f>
        <v>yok</v>
      </c>
      <c r="M5342" s="5" t="str">
        <f>IF('Ek.3-A'!F5342="", "", IF(VLOOKUP('Ek.3-A'!F5342, Veriler!D:E, 2, 0)=0, "", VLOOKUP('Ek.3-A'!F5342, Veriler!D:E, 2, 0)))</f>
        <v/>
      </c>
      <c r="N5342" s="5" t="str">
        <f>IF('Ek.3-A'!P5342="", "", 'Ek.3-A'!P5342)</f>
        <v/>
      </c>
      <c r="O5342" s="142">
        <f>'Ek.3-A'!S5342</f>
        <v>0</v>
      </c>
      <c r="P5342" s="143" t="str">
        <f>'Ek.3-A'!L5342</f>
        <v/>
      </c>
      <c r="Q5342" s="24" t="str">
        <f>'Ek.3-A'!M5342</f>
        <v/>
      </c>
      <c r="R5342" s="24">
        <f t="shared" si="1131"/>
        <v>0</v>
      </c>
      <c r="S5342" s="141" t="str">
        <f t="shared" si="1132"/>
        <v>H</v>
      </c>
      <c r="T5342" s="24">
        <f>IF(S5342="E",SUM($R$5:R5342),0)</f>
        <v>0</v>
      </c>
      <c r="U5342" s="143">
        <f t="shared" si="1133"/>
        <v>0</v>
      </c>
    </row>
    <row r="5343" spans="1:21" x14ac:dyDescent="0.25">
      <c r="A5343" s="6">
        <v>54.43</v>
      </c>
      <c r="B5343" s="32" t="s">
        <v>316</v>
      </c>
      <c r="K5343" s="3">
        <f t="shared" si="1134"/>
        <v>3938</v>
      </c>
      <c r="L5343" s="97" t="str">
        <f>IF(TRIM('Ek.3-A'!F5343)&lt;&gt;"","var","yok")</f>
        <v>yok</v>
      </c>
      <c r="M5343" s="5" t="str">
        <f>IF('Ek.3-A'!F5343="", "", IF(VLOOKUP('Ek.3-A'!F5343, Veriler!D:E, 2, 0)=0, "", VLOOKUP('Ek.3-A'!F5343, Veriler!D:E, 2, 0)))</f>
        <v/>
      </c>
      <c r="N5343" s="5" t="str">
        <f>IF('Ek.3-A'!P5343="", "", 'Ek.3-A'!P5343)</f>
        <v/>
      </c>
      <c r="O5343" s="142">
        <f>'Ek.3-A'!S5343</f>
        <v>0</v>
      </c>
      <c r="P5343" s="143" t="str">
        <f>'Ek.3-A'!L5343</f>
        <v/>
      </c>
      <c r="Q5343" s="24" t="str">
        <f>'Ek.3-A'!M5343</f>
        <v/>
      </c>
      <c r="R5343" s="24">
        <f t="shared" si="1131"/>
        <v>0</v>
      </c>
      <c r="S5343" s="141" t="str">
        <f t="shared" si="1132"/>
        <v>H</v>
      </c>
      <c r="T5343" s="24">
        <f>IF(S5343="E",SUM($R$5:R5343),0)</f>
        <v>0</v>
      </c>
      <c r="U5343" s="143">
        <f t="shared" si="1133"/>
        <v>0</v>
      </c>
    </row>
    <row r="5344" spans="1:21" x14ac:dyDescent="0.25">
      <c r="A5344" s="6">
        <v>54.44</v>
      </c>
      <c r="B5344" s="32" t="s">
        <v>316</v>
      </c>
      <c r="K5344" s="3">
        <f t="shared" si="1134"/>
        <v>3939</v>
      </c>
      <c r="L5344" s="97" t="str">
        <f>IF(TRIM('Ek.3-A'!F5344)&lt;&gt;"","var","yok")</f>
        <v>yok</v>
      </c>
      <c r="M5344" s="5" t="str">
        <f>IF('Ek.3-A'!F5344="", "", IF(VLOOKUP('Ek.3-A'!F5344, Veriler!D:E, 2, 0)=0, "", VLOOKUP('Ek.3-A'!F5344, Veriler!D:E, 2, 0)))</f>
        <v/>
      </c>
      <c r="N5344" s="5" t="str">
        <f>IF('Ek.3-A'!P5344="", "", 'Ek.3-A'!P5344)</f>
        <v/>
      </c>
      <c r="O5344" s="142">
        <f>'Ek.3-A'!S5344</f>
        <v>0</v>
      </c>
      <c r="P5344" s="143" t="str">
        <f>'Ek.3-A'!L5344</f>
        <v/>
      </c>
      <c r="Q5344" s="24" t="str">
        <f>'Ek.3-A'!M5344</f>
        <v/>
      </c>
      <c r="R5344" s="24">
        <f t="shared" si="1131"/>
        <v>0</v>
      </c>
      <c r="S5344" s="141" t="str">
        <f t="shared" si="1132"/>
        <v>H</v>
      </c>
      <c r="T5344" s="24">
        <f>IF(S5344="E",SUM($R$5:R5344),0)</f>
        <v>0</v>
      </c>
      <c r="U5344" s="143">
        <f t="shared" si="1133"/>
        <v>0</v>
      </c>
    </row>
    <row r="5345" spans="1:41" x14ac:dyDescent="0.25">
      <c r="A5345" s="6">
        <v>54.45</v>
      </c>
      <c r="B5345" s="32" t="s">
        <v>316</v>
      </c>
      <c r="K5345" s="3">
        <f t="shared" si="1134"/>
        <v>3940</v>
      </c>
      <c r="L5345" s="97" t="str">
        <f>IF(TRIM('Ek.3-A'!F5345)&lt;&gt;"","var","yok")</f>
        <v>yok</v>
      </c>
      <c r="M5345" s="5" t="str">
        <f>IF('Ek.3-A'!F5345="", "", IF(VLOOKUP('Ek.3-A'!F5345, Veriler!D:E, 2, 0)=0, "", VLOOKUP('Ek.3-A'!F5345, Veriler!D:E, 2, 0)))</f>
        <v/>
      </c>
      <c r="N5345" s="5" t="str">
        <f>IF('Ek.3-A'!P5345="", "", 'Ek.3-A'!P5345)</f>
        <v/>
      </c>
      <c r="O5345" s="142">
        <f>'Ek.3-A'!S5345</f>
        <v>0</v>
      </c>
      <c r="P5345" s="143" t="str">
        <f>'Ek.3-A'!L5345</f>
        <v/>
      </c>
      <c r="Q5345" s="24" t="str">
        <f>'Ek.3-A'!M5345</f>
        <v/>
      </c>
      <c r="R5345" s="24">
        <f t="shared" si="1131"/>
        <v>0</v>
      </c>
      <c r="S5345" s="141" t="str">
        <f t="shared" si="1132"/>
        <v>H</v>
      </c>
      <c r="T5345" s="24">
        <f>IF(S5345="E",SUM($R$5:R5345),0)</f>
        <v>0</v>
      </c>
      <c r="U5345" s="143">
        <f t="shared" si="1133"/>
        <v>0</v>
      </c>
    </row>
    <row r="5346" spans="1:41" x14ac:dyDescent="0.25">
      <c r="A5346" s="6">
        <v>54.46</v>
      </c>
      <c r="B5346" s="32" t="s">
        <v>316</v>
      </c>
      <c r="K5346" s="3">
        <f t="shared" si="1134"/>
        <v>3941</v>
      </c>
      <c r="L5346" s="97" t="str">
        <f>IF(TRIM('Ek.3-A'!F5346)&lt;&gt;"","var","yok")</f>
        <v>yok</v>
      </c>
      <c r="M5346" s="5" t="str">
        <f>IF('Ek.3-A'!F5346="", "", IF(VLOOKUP('Ek.3-A'!F5346, Veriler!D:E, 2, 0)=0, "", VLOOKUP('Ek.3-A'!F5346, Veriler!D:E, 2, 0)))</f>
        <v/>
      </c>
      <c r="N5346" s="5" t="str">
        <f>IF('Ek.3-A'!P5346="", "", 'Ek.3-A'!P5346)</f>
        <v/>
      </c>
      <c r="O5346" s="142">
        <f>'Ek.3-A'!S5346</f>
        <v>0</v>
      </c>
      <c r="P5346" s="143" t="str">
        <f>'Ek.3-A'!L5346</f>
        <v/>
      </c>
      <c r="Q5346" s="24" t="str">
        <f>'Ek.3-A'!M5346</f>
        <v/>
      </c>
      <c r="R5346" s="24">
        <f t="shared" si="1131"/>
        <v>0</v>
      </c>
      <c r="S5346" s="141" t="str">
        <f t="shared" si="1132"/>
        <v>H</v>
      </c>
      <c r="T5346" s="24">
        <f>IF(S5346="E",SUM($R$5:R5346),0)</f>
        <v>0</v>
      </c>
      <c r="U5346" s="143">
        <f t="shared" si="1133"/>
        <v>0</v>
      </c>
    </row>
    <row r="5347" spans="1:41" x14ac:dyDescent="0.25">
      <c r="A5347" s="6">
        <v>54.470000000000098</v>
      </c>
      <c r="B5347" s="32" t="s">
        <v>316</v>
      </c>
      <c r="K5347" s="3">
        <f t="shared" si="1134"/>
        <v>3942</v>
      </c>
      <c r="L5347" s="97" t="str">
        <f>IF(TRIM('Ek.3-A'!F5347)&lt;&gt;"","var","yok")</f>
        <v>yok</v>
      </c>
      <c r="M5347" s="5" t="str">
        <f>IF('Ek.3-A'!F5347="", "", IF(VLOOKUP('Ek.3-A'!F5347, Veriler!D:E, 2, 0)=0, "", VLOOKUP('Ek.3-A'!F5347, Veriler!D:E, 2, 0)))</f>
        <v/>
      </c>
      <c r="N5347" s="5" t="str">
        <f>IF('Ek.3-A'!P5347="", "", 'Ek.3-A'!P5347)</f>
        <v/>
      </c>
      <c r="O5347" s="142">
        <f>'Ek.3-A'!S5347</f>
        <v>0</v>
      </c>
      <c r="P5347" s="143" t="str">
        <f>'Ek.3-A'!L5347</f>
        <v/>
      </c>
      <c r="Q5347" s="24" t="str">
        <f>'Ek.3-A'!M5347</f>
        <v/>
      </c>
      <c r="R5347" s="24">
        <f t="shared" si="1131"/>
        <v>0</v>
      </c>
      <c r="S5347" s="141" t="str">
        <f t="shared" si="1132"/>
        <v>H</v>
      </c>
      <c r="T5347" s="24">
        <f>IF(S5347="E",SUM($R$5:R5347),0)</f>
        <v>0</v>
      </c>
      <c r="U5347" s="143">
        <f t="shared" si="1133"/>
        <v>0</v>
      </c>
    </row>
    <row r="5348" spans="1:41" x14ac:dyDescent="0.25">
      <c r="A5348" s="6">
        <v>54.48</v>
      </c>
      <c r="B5348" s="32" t="s">
        <v>316</v>
      </c>
      <c r="K5348" s="3">
        <f t="shared" si="1134"/>
        <v>3943</v>
      </c>
      <c r="L5348" s="97" t="str">
        <f>IF(TRIM('Ek.3-A'!F5348)&lt;&gt;"","var","yok")</f>
        <v>yok</v>
      </c>
      <c r="M5348" s="5" t="str">
        <f>IF('Ek.3-A'!F5348="", "", IF(VLOOKUP('Ek.3-A'!F5348, Veriler!D:E, 2, 0)=0, "", VLOOKUP('Ek.3-A'!F5348, Veriler!D:E, 2, 0)))</f>
        <v/>
      </c>
      <c r="N5348" s="5" t="str">
        <f>IF('Ek.3-A'!P5348="", "", 'Ek.3-A'!P5348)</f>
        <v/>
      </c>
      <c r="O5348" s="142">
        <f>'Ek.3-A'!S5348</f>
        <v>0</v>
      </c>
      <c r="P5348" s="143" t="str">
        <f>'Ek.3-A'!L5348</f>
        <v/>
      </c>
      <c r="Q5348" s="24" t="str">
        <f>'Ek.3-A'!M5348</f>
        <v/>
      </c>
      <c r="R5348" s="24">
        <f t="shared" si="1131"/>
        <v>0</v>
      </c>
      <c r="S5348" s="141" t="str">
        <f t="shared" si="1132"/>
        <v>H</v>
      </c>
      <c r="T5348" s="24">
        <f>IF(S5348="E",SUM($R$5:R5348),0)</f>
        <v>0</v>
      </c>
      <c r="U5348" s="143">
        <f t="shared" si="1133"/>
        <v>0</v>
      </c>
    </row>
    <row r="5349" spans="1:41" x14ac:dyDescent="0.25">
      <c r="A5349" s="6">
        <v>54.49</v>
      </c>
      <c r="B5349" s="32" t="s">
        <v>316</v>
      </c>
      <c r="K5349" s="3">
        <f t="shared" si="1134"/>
        <v>3944</v>
      </c>
      <c r="L5349" s="97" t="str">
        <f>IF(TRIM('Ek.3-A'!F5349)&lt;&gt;"","var","yok")</f>
        <v>yok</v>
      </c>
      <c r="M5349" s="5" t="str">
        <f>IF('Ek.3-A'!F5349="", "", IF(VLOOKUP('Ek.3-A'!F5349, Veriler!D:E, 2, 0)=0, "", VLOOKUP('Ek.3-A'!F5349, Veriler!D:E, 2, 0)))</f>
        <v/>
      </c>
      <c r="N5349" s="5" t="str">
        <f>IF('Ek.3-A'!P5349="", "", 'Ek.3-A'!P5349)</f>
        <v/>
      </c>
      <c r="O5349" s="142">
        <f>'Ek.3-A'!S5349</f>
        <v>0</v>
      </c>
      <c r="P5349" s="143" t="str">
        <f>'Ek.3-A'!L5349</f>
        <v/>
      </c>
      <c r="Q5349" s="24" t="str">
        <f>'Ek.3-A'!M5349</f>
        <v/>
      </c>
      <c r="R5349" s="24">
        <f t="shared" si="1131"/>
        <v>0</v>
      </c>
      <c r="S5349" s="141" t="str">
        <f t="shared" si="1132"/>
        <v>H</v>
      </c>
      <c r="T5349" s="24">
        <f>IF(S5349="E",SUM($R$5:R5349),0)</f>
        <v>0</v>
      </c>
      <c r="U5349" s="143">
        <f t="shared" si="1133"/>
        <v>0</v>
      </c>
    </row>
    <row r="5350" spans="1:41" x14ac:dyDescent="0.25">
      <c r="A5350" s="6">
        <v>54.5</v>
      </c>
      <c r="B5350" s="32" t="s">
        <v>316</v>
      </c>
      <c r="K5350" s="3">
        <f t="shared" si="1134"/>
        <v>3945</v>
      </c>
      <c r="L5350" s="97" t="str">
        <f>IF(TRIM('Ek.3-A'!F5350)&lt;&gt;"","var","yok")</f>
        <v>yok</v>
      </c>
      <c r="M5350" s="5" t="str">
        <f>IF('Ek.3-A'!F5350="", "", IF(VLOOKUP('Ek.3-A'!F5350, Veriler!D:E, 2, 0)=0, "", VLOOKUP('Ek.3-A'!F5350, Veriler!D:E, 2, 0)))</f>
        <v/>
      </c>
      <c r="N5350" s="5" t="str">
        <f>IF('Ek.3-A'!P5350="", "", 'Ek.3-A'!P5350)</f>
        <v/>
      </c>
      <c r="O5350" s="142">
        <f>'Ek.3-A'!S5350</f>
        <v>0</v>
      </c>
      <c r="P5350" s="143" t="str">
        <f>'Ek.3-A'!L5350</f>
        <v/>
      </c>
      <c r="Q5350" s="24" t="str">
        <f>'Ek.3-A'!M5350</f>
        <v/>
      </c>
      <c r="R5350" s="24">
        <f t="shared" si="1131"/>
        <v>0</v>
      </c>
      <c r="S5350" s="141" t="str">
        <f t="shared" si="1132"/>
        <v>H</v>
      </c>
      <c r="T5350" s="24">
        <f>IF(S5350="E",SUM($R$5:R5350),0)</f>
        <v>0</v>
      </c>
      <c r="U5350" s="143">
        <f t="shared" si="1133"/>
        <v>0</v>
      </c>
    </row>
    <row r="5351" spans="1:41" x14ac:dyDescent="0.25">
      <c r="A5351" s="6">
        <v>54.51</v>
      </c>
      <c r="B5351" s="32" t="s">
        <v>316</v>
      </c>
      <c r="K5351" s="3">
        <f t="shared" si="1134"/>
        <v>3946</v>
      </c>
      <c r="L5351" s="97" t="str">
        <f>IF(TRIM('Ek.3-A'!F5351)&lt;&gt;"","var","yok")</f>
        <v>yok</v>
      </c>
      <c r="M5351" s="5" t="str">
        <f>IF('Ek.3-A'!F5351="", "", IF(VLOOKUP('Ek.3-A'!F5351, Veriler!D:E, 2, 0)=0, "", VLOOKUP('Ek.3-A'!F5351, Veriler!D:E, 2, 0)))</f>
        <v/>
      </c>
      <c r="N5351" s="5" t="str">
        <f>IF('Ek.3-A'!P5351="", "", 'Ek.3-A'!P5351)</f>
        <v/>
      </c>
      <c r="O5351" s="142">
        <f>'Ek.3-A'!S5351</f>
        <v>0</v>
      </c>
      <c r="P5351" s="143" t="str">
        <f>'Ek.3-A'!L5351</f>
        <v/>
      </c>
      <c r="Q5351" s="24" t="str">
        <f>'Ek.3-A'!M5351</f>
        <v/>
      </c>
      <c r="R5351" s="24">
        <f t="shared" si="1131"/>
        <v>0</v>
      </c>
      <c r="S5351" s="141" t="str">
        <f t="shared" si="1132"/>
        <v>H</v>
      </c>
      <c r="T5351" s="24">
        <f>IF(S5351="E",SUM($R$5:R5351),0)</f>
        <v>0</v>
      </c>
      <c r="U5351" s="143">
        <f t="shared" si="1133"/>
        <v>0</v>
      </c>
    </row>
    <row r="5352" spans="1:41" x14ac:dyDescent="0.25">
      <c r="A5352" s="6">
        <v>54.52</v>
      </c>
      <c r="B5352" s="32" t="s">
        <v>316</v>
      </c>
      <c r="K5352" s="3">
        <f t="shared" si="1134"/>
        <v>3947</v>
      </c>
      <c r="L5352" s="97" t="str">
        <f>IF(TRIM('Ek.3-A'!F5352)&lt;&gt;"","var","yok")</f>
        <v>yok</v>
      </c>
      <c r="M5352" s="5" t="str">
        <f>IF('Ek.3-A'!F5352="", "", IF(VLOOKUP('Ek.3-A'!F5352, Veriler!D:E, 2, 0)=0, "", VLOOKUP('Ek.3-A'!F5352, Veriler!D:E, 2, 0)))</f>
        <v/>
      </c>
      <c r="N5352" s="5" t="str">
        <f>IF('Ek.3-A'!P5352="", "", 'Ek.3-A'!P5352)</f>
        <v/>
      </c>
      <c r="O5352" s="142">
        <f>'Ek.3-A'!S5352</f>
        <v>0</v>
      </c>
      <c r="P5352" s="143" t="str">
        <f>'Ek.3-A'!L5352</f>
        <v/>
      </c>
      <c r="Q5352" s="24" t="str">
        <f>'Ek.3-A'!M5352</f>
        <v/>
      </c>
      <c r="R5352" s="24">
        <f t="shared" si="1131"/>
        <v>0</v>
      </c>
      <c r="S5352" s="141" t="str">
        <f t="shared" si="1132"/>
        <v>H</v>
      </c>
      <c r="T5352" s="24">
        <f>IF(S5352="E",SUM($R$5:R5352),0)</f>
        <v>0</v>
      </c>
      <c r="U5352" s="143">
        <f t="shared" si="1133"/>
        <v>0</v>
      </c>
    </row>
    <row r="5353" spans="1:41" x14ac:dyDescent="0.25">
      <c r="A5353" s="6">
        <v>54.53</v>
      </c>
      <c r="B5353" s="32" t="s">
        <v>316</v>
      </c>
      <c r="K5353" s="3">
        <f t="shared" si="1134"/>
        <v>3948</v>
      </c>
      <c r="L5353" s="97" t="str">
        <f>IF(TRIM('Ek.3-A'!F5353)&lt;&gt;"","var","yok")</f>
        <v>yok</v>
      </c>
      <c r="M5353" s="5" t="str">
        <f>IF('Ek.3-A'!F5353="", "", IF(VLOOKUP('Ek.3-A'!F5353, Veriler!D:E, 2, 0)=0, "", VLOOKUP('Ek.3-A'!F5353, Veriler!D:E, 2, 0)))</f>
        <v/>
      </c>
      <c r="N5353" s="5" t="str">
        <f>IF('Ek.3-A'!P5353="", "", 'Ek.3-A'!P5353)</f>
        <v/>
      </c>
      <c r="O5353" s="142">
        <f>'Ek.3-A'!S5353</f>
        <v>0</v>
      </c>
      <c r="P5353" s="143" t="str">
        <f>'Ek.3-A'!L5353</f>
        <v/>
      </c>
      <c r="Q5353" s="24" t="str">
        <f>'Ek.3-A'!M5353</f>
        <v/>
      </c>
      <c r="R5353" s="24">
        <f t="shared" si="1131"/>
        <v>0</v>
      </c>
      <c r="S5353" s="141" t="str">
        <f t="shared" si="1132"/>
        <v>H</v>
      </c>
      <c r="T5353" s="24">
        <f>IF(S5353="E",SUM($R$5:R5353),0)</f>
        <v>0</v>
      </c>
      <c r="U5353" s="143">
        <f t="shared" si="1133"/>
        <v>0</v>
      </c>
    </row>
    <row r="5354" spans="1:41" x14ac:dyDescent="0.25">
      <c r="A5354" s="6">
        <v>54.540000000000099</v>
      </c>
      <c r="B5354" s="32" t="s">
        <v>316</v>
      </c>
      <c r="T5354" s="24"/>
      <c r="U5354" s="25"/>
      <c r="AO5354" s="140">
        <f>'Ek.3-A'!L5354</f>
        <v>0</v>
      </c>
    </row>
    <row r="5355" spans="1:41" x14ac:dyDescent="0.25">
      <c r="A5355" s="6">
        <v>54.55</v>
      </c>
      <c r="B5355" s="32" t="s">
        <v>316</v>
      </c>
      <c r="T5355" s="24"/>
      <c r="U5355" s="25"/>
    </row>
    <row r="5356" spans="1:41" x14ac:dyDescent="0.25">
      <c r="A5356" s="6">
        <v>54.56</v>
      </c>
      <c r="B5356" s="32" t="s">
        <v>316</v>
      </c>
      <c r="T5356" s="24"/>
      <c r="U5356" s="25"/>
    </row>
    <row r="5357" spans="1:41" x14ac:dyDescent="0.25">
      <c r="A5357" s="6">
        <v>54.57</v>
      </c>
      <c r="B5357" s="32" t="s">
        <v>316</v>
      </c>
      <c r="T5357" s="24"/>
      <c r="U5357" s="25"/>
    </row>
    <row r="5358" spans="1:41" x14ac:dyDescent="0.25">
      <c r="A5358" s="6">
        <v>54.580000000000098</v>
      </c>
      <c r="B5358" s="32" t="s">
        <v>316</v>
      </c>
      <c r="T5358" s="24"/>
      <c r="U5358" s="25"/>
    </row>
    <row r="5359" spans="1:41" x14ac:dyDescent="0.25">
      <c r="A5359" s="6">
        <v>54.59</v>
      </c>
      <c r="B5359" s="32" t="s">
        <v>316</v>
      </c>
      <c r="T5359" s="24"/>
      <c r="U5359" s="25"/>
    </row>
    <row r="5360" spans="1:41" x14ac:dyDescent="0.25">
      <c r="A5360" s="6">
        <v>54.6</v>
      </c>
      <c r="B5360" s="32" t="s">
        <v>316</v>
      </c>
      <c r="T5360" s="24"/>
      <c r="U5360" s="25"/>
    </row>
    <row r="5361" spans="1:21" x14ac:dyDescent="0.25">
      <c r="A5361" s="6">
        <v>54.610000000000099</v>
      </c>
      <c r="B5361" s="32" t="s">
        <v>316</v>
      </c>
      <c r="T5361" s="24"/>
      <c r="U5361" s="25"/>
    </row>
    <row r="5362" spans="1:21" x14ac:dyDescent="0.25">
      <c r="A5362" s="6">
        <v>54.62</v>
      </c>
      <c r="B5362" s="32" t="s">
        <v>316</v>
      </c>
      <c r="T5362" s="24"/>
      <c r="U5362" s="25"/>
    </row>
    <row r="5363" spans="1:21" x14ac:dyDescent="0.25">
      <c r="A5363" s="6">
        <v>54.63</v>
      </c>
      <c r="B5363" s="32" t="s">
        <v>316</v>
      </c>
      <c r="K5363" s="3">
        <f>K5353+1</f>
        <v>3949</v>
      </c>
      <c r="L5363" s="97" t="str">
        <f>IF(TRIM('Ek.3-A'!F5363)&lt;&gt;"","var","yok")</f>
        <v>yok</v>
      </c>
      <c r="M5363" s="5" t="str">
        <f>IF('Ek.3-A'!F5363="", "", IF(VLOOKUP('Ek.3-A'!F5363, Veriler!D:E, 2, 0)=0, "", VLOOKUP('Ek.3-A'!F5363, Veriler!D:E, 2, 0)))</f>
        <v/>
      </c>
      <c r="N5363" s="5" t="str">
        <f>IF('Ek.3-A'!P5363="", "", 'Ek.3-A'!P5363)</f>
        <v/>
      </c>
      <c r="O5363" s="142">
        <f>'Ek.3-A'!S5363</f>
        <v>0</v>
      </c>
      <c r="P5363" s="143" t="str">
        <f>'Ek.3-A'!L5363</f>
        <v/>
      </c>
      <c r="Q5363" s="24" t="str">
        <f>'Ek.3-A'!M5363</f>
        <v/>
      </c>
      <c r="R5363" s="24">
        <f t="shared" ref="R5363:R5376" si="1135">IF(L5363="var",0,IF(Q5363&lt;=0.005,Q5363,0))</f>
        <v>0</v>
      </c>
      <c r="S5363" s="141" t="str">
        <f t="shared" ref="S5363:S5376" si="1136">IF(Q5363&lt;=0.005,"E","H")</f>
        <v>H</v>
      </c>
      <c r="T5363" s="24">
        <f>IF(S5363="E",SUM($R$5:R5363),0)</f>
        <v>0</v>
      </c>
      <c r="U5363" s="143">
        <f t="shared" ref="U5363:U5376" si="1137">IF(T5363&lt;=0.1, O5363, IF(R5363&gt;$G$2, R5363*O5363, $G$2*O5363))</f>
        <v>0</v>
      </c>
    </row>
    <row r="5364" spans="1:21" x14ac:dyDescent="0.25">
      <c r="A5364" s="6">
        <v>54.64</v>
      </c>
      <c r="B5364" s="32" t="s">
        <v>316</v>
      </c>
      <c r="K5364" s="3">
        <f t="shared" ref="K5364:K5376" si="1138">K5363+1</f>
        <v>3950</v>
      </c>
      <c r="L5364" s="97" t="str">
        <f>IF(TRIM('Ek.3-A'!F5364)&lt;&gt;"","var","yok")</f>
        <v>yok</v>
      </c>
      <c r="M5364" s="5" t="str">
        <f>IF('Ek.3-A'!F5364="", "", IF(VLOOKUP('Ek.3-A'!F5364, Veriler!D:E, 2, 0)=0, "", VLOOKUP('Ek.3-A'!F5364, Veriler!D:E, 2, 0)))</f>
        <v/>
      </c>
      <c r="N5364" s="5" t="str">
        <f>IF('Ek.3-A'!P5364="", "", 'Ek.3-A'!P5364)</f>
        <v/>
      </c>
      <c r="O5364" s="142">
        <f>'Ek.3-A'!S5364</f>
        <v>0</v>
      </c>
      <c r="P5364" s="143" t="str">
        <f>'Ek.3-A'!L5364</f>
        <v/>
      </c>
      <c r="Q5364" s="24" t="str">
        <f>'Ek.3-A'!M5364</f>
        <v/>
      </c>
      <c r="R5364" s="24">
        <f t="shared" si="1135"/>
        <v>0</v>
      </c>
      <c r="S5364" s="141" t="str">
        <f t="shared" si="1136"/>
        <v>H</v>
      </c>
      <c r="T5364" s="24">
        <f>IF(S5364="E",SUM($R$5:R5364),0)</f>
        <v>0</v>
      </c>
      <c r="U5364" s="143">
        <f t="shared" si="1137"/>
        <v>0</v>
      </c>
    </row>
    <row r="5365" spans="1:21" x14ac:dyDescent="0.25">
      <c r="A5365" s="6">
        <v>54.650000000000098</v>
      </c>
      <c r="B5365" s="32" t="s">
        <v>316</v>
      </c>
      <c r="K5365" s="3">
        <f t="shared" si="1138"/>
        <v>3951</v>
      </c>
      <c r="L5365" s="97" t="str">
        <f>IF(TRIM('Ek.3-A'!F5365)&lt;&gt;"","var","yok")</f>
        <v>yok</v>
      </c>
      <c r="M5365" s="5" t="str">
        <f>IF('Ek.3-A'!F5365="", "", IF(VLOOKUP('Ek.3-A'!F5365, Veriler!D:E, 2, 0)=0, "", VLOOKUP('Ek.3-A'!F5365, Veriler!D:E, 2, 0)))</f>
        <v/>
      </c>
      <c r="N5365" s="5" t="str">
        <f>IF('Ek.3-A'!P5365="", "", 'Ek.3-A'!P5365)</f>
        <v/>
      </c>
      <c r="O5365" s="142">
        <f>'Ek.3-A'!S5365</f>
        <v>0</v>
      </c>
      <c r="P5365" s="143" t="str">
        <f>'Ek.3-A'!L5365</f>
        <v/>
      </c>
      <c r="Q5365" s="24" t="str">
        <f>'Ek.3-A'!M5365</f>
        <v/>
      </c>
      <c r="R5365" s="24">
        <f t="shared" si="1135"/>
        <v>0</v>
      </c>
      <c r="S5365" s="141" t="str">
        <f t="shared" si="1136"/>
        <v>H</v>
      </c>
      <c r="T5365" s="24">
        <f>IF(S5365="E",SUM($R$5:R5365),0)</f>
        <v>0</v>
      </c>
      <c r="U5365" s="143">
        <f t="shared" si="1137"/>
        <v>0</v>
      </c>
    </row>
    <row r="5366" spans="1:21" x14ac:dyDescent="0.25">
      <c r="A5366" s="6">
        <v>54.66</v>
      </c>
      <c r="B5366" s="32" t="s">
        <v>316</v>
      </c>
      <c r="K5366" s="3">
        <f t="shared" si="1138"/>
        <v>3952</v>
      </c>
      <c r="L5366" s="97" t="str">
        <f>IF(TRIM('Ek.3-A'!F5366)&lt;&gt;"","var","yok")</f>
        <v>yok</v>
      </c>
      <c r="M5366" s="5" t="str">
        <f>IF('Ek.3-A'!F5366="", "", IF(VLOOKUP('Ek.3-A'!F5366, Veriler!D:E, 2, 0)=0, "", VLOOKUP('Ek.3-A'!F5366, Veriler!D:E, 2, 0)))</f>
        <v/>
      </c>
      <c r="N5366" s="5" t="str">
        <f>IF('Ek.3-A'!P5366="", "", 'Ek.3-A'!P5366)</f>
        <v/>
      </c>
      <c r="O5366" s="142">
        <f>'Ek.3-A'!S5366</f>
        <v>0</v>
      </c>
      <c r="P5366" s="143" t="str">
        <f>'Ek.3-A'!L5366</f>
        <v/>
      </c>
      <c r="Q5366" s="24" t="str">
        <f>'Ek.3-A'!M5366</f>
        <v/>
      </c>
      <c r="R5366" s="24">
        <f t="shared" si="1135"/>
        <v>0</v>
      </c>
      <c r="S5366" s="141" t="str">
        <f t="shared" si="1136"/>
        <v>H</v>
      </c>
      <c r="T5366" s="24">
        <f>IF(S5366="E",SUM($R$5:R5366),0)</f>
        <v>0</v>
      </c>
      <c r="U5366" s="143">
        <f t="shared" si="1137"/>
        <v>0</v>
      </c>
    </row>
    <row r="5367" spans="1:21" x14ac:dyDescent="0.25">
      <c r="A5367" s="6">
        <v>54.67</v>
      </c>
      <c r="B5367" s="32" t="s">
        <v>316</v>
      </c>
      <c r="K5367" s="3">
        <f t="shared" si="1138"/>
        <v>3953</v>
      </c>
      <c r="L5367" s="97" t="str">
        <f>IF(TRIM('Ek.3-A'!F5367)&lt;&gt;"","var","yok")</f>
        <v>yok</v>
      </c>
      <c r="M5367" s="5" t="str">
        <f>IF('Ek.3-A'!F5367="", "", IF(VLOOKUP('Ek.3-A'!F5367, Veriler!D:E, 2, 0)=0, "", VLOOKUP('Ek.3-A'!F5367, Veriler!D:E, 2, 0)))</f>
        <v/>
      </c>
      <c r="N5367" s="5" t="str">
        <f>IF('Ek.3-A'!P5367="", "", 'Ek.3-A'!P5367)</f>
        <v/>
      </c>
      <c r="O5367" s="142">
        <f>'Ek.3-A'!S5367</f>
        <v>0</v>
      </c>
      <c r="P5367" s="143" t="str">
        <f>'Ek.3-A'!L5367</f>
        <v/>
      </c>
      <c r="Q5367" s="24" t="str">
        <f>'Ek.3-A'!M5367</f>
        <v/>
      </c>
      <c r="R5367" s="24">
        <f t="shared" si="1135"/>
        <v>0</v>
      </c>
      <c r="S5367" s="141" t="str">
        <f t="shared" si="1136"/>
        <v>H</v>
      </c>
      <c r="T5367" s="24">
        <f>IF(S5367="E",SUM($R$5:R5367),0)</f>
        <v>0</v>
      </c>
      <c r="U5367" s="143">
        <f t="shared" si="1137"/>
        <v>0</v>
      </c>
    </row>
    <row r="5368" spans="1:21" x14ac:dyDescent="0.25">
      <c r="A5368" s="6">
        <v>54.68</v>
      </c>
      <c r="B5368" s="32" t="s">
        <v>316</v>
      </c>
      <c r="K5368" s="3">
        <f t="shared" si="1138"/>
        <v>3954</v>
      </c>
      <c r="L5368" s="97" t="str">
        <f>IF(TRIM('Ek.3-A'!F5368)&lt;&gt;"","var","yok")</f>
        <v>yok</v>
      </c>
      <c r="M5368" s="5" t="str">
        <f>IF('Ek.3-A'!F5368="", "", IF(VLOOKUP('Ek.3-A'!F5368, Veriler!D:E, 2, 0)=0, "", VLOOKUP('Ek.3-A'!F5368, Veriler!D:E, 2, 0)))</f>
        <v/>
      </c>
      <c r="N5368" s="5" t="str">
        <f>IF('Ek.3-A'!P5368="", "", 'Ek.3-A'!P5368)</f>
        <v/>
      </c>
      <c r="O5368" s="142">
        <f>'Ek.3-A'!S5368</f>
        <v>0</v>
      </c>
      <c r="P5368" s="143" t="str">
        <f>'Ek.3-A'!L5368</f>
        <v/>
      </c>
      <c r="Q5368" s="24" t="str">
        <f>'Ek.3-A'!M5368</f>
        <v/>
      </c>
      <c r="R5368" s="24">
        <f t="shared" si="1135"/>
        <v>0</v>
      </c>
      <c r="S5368" s="141" t="str">
        <f t="shared" si="1136"/>
        <v>H</v>
      </c>
      <c r="T5368" s="24">
        <f>IF(S5368="E",SUM($R$5:R5368),0)</f>
        <v>0</v>
      </c>
      <c r="U5368" s="143">
        <f t="shared" si="1137"/>
        <v>0</v>
      </c>
    </row>
    <row r="5369" spans="1:21" x14ac:dyDescent="0.25">
      <c r="A5369" s="6">
        <v>54.69</v>
      </c>
      <c r="B5369" s="32" t="s">
        <v>316</v>
      </c>
      <c r="K5369" s="3">
        <f t="shared" si="1138"/>
        <v>3955</v>
      </c>
      <c r="L5369" s="97" t="str">
        <f>IF(TRIM('Ek.3-A'!F5369)&lt;&gt;"","var","yok")</f>
        <v>yok</v>
      </c>
      <c r="M5369" s="5" t="str">
        <f>IF('Ek.3-A'!F5369="", "", IF(VLOOKUP('Ek.3-A'!F5369, Veriler!D:E, 2, 0)=0, "", VLOOKUP('Ek.3-A'!F5369, Veriler!D:E, 2, 0)))</f>
        <v/>
      </c>
      <c r="N5369" s="5" t="str">
        <f>IF('Ek.3-A'!P5369="", "", 'Ek.3-A'!P5369)</f>
        <v/>
      </c>
      <c r="O5369" s="142">
        <f>'Ek.3-A'!S5369</f>
        <v>0</v>
      </c>
      <c r="P5369" s="143" t="str">
        <f>'Ek.3-A'!L5369</f>
        <v/>
      </c>
      <c r="Q5369" s="24" t="str">
        <f>'Ek.3-A'!M5369</f>
        <v/>
      </c>
      <c r="R5369" s="24">
        <f t="shared" si="1135"/>
        <v>0</v>
      </c>
      <c r="S5369" s="141" t="str">
        <f t="shared" si="1136"/>
        <v>H</v>
      </c>
      <c r="T5369" s="24">
        <f>IF(S5369="E",SUM($R$5:R5369),0)</f>
        <v>0</v>
      </c>
      <c r="U5369" s="143">
        <f t="shared" si="1137"/>
        <v>0</v>
      </c>
    </row>
    <row r="5370" spans="1:21" x14ac:dyDescent="0.25">
      <c r="A5370" s="6">
        <v>54.7</v>
      </c>
      <c r="B5370" s="32" t="s">
        <v>316</v>
      </c>
      <c r="K5370" s="3">
        <f t="shared" si="1138"/>
        <v>3956</v>
      </c>
      <c r="L5370" s="97" t="str">
        <f>IF(TRIM('Ek.3-A'!F5370)&lt;&gt;"","var","yok")</f>
        <v>yok</v>
      </c>
      <c r="M5370" s="5" t="str">
        <f>IF('Ek.3-A'!F5370="", "", IF(VLOOKUP('Ek.3-A'!F5370, Veriler!D:E, 2, 0)=0, "", VLOOKUP('Ek.3-A'!F5370, Veriler!D:E, 2, 0)))</f>
        <v/>
      </c>
      <c r="N5370" s="5" t="str">
        <f>IF('Ek.3-A'!P5370="", "", 'Ek.3-A'!P5370)</f>
        <v/>
      </c>
      <c r="O5370" s="142">
        <f>'Ek.3-A'!S5370</f>
        <v>0</v>
      </c>
      <c r="P5370" s="143" t="str">
        <f>'Ek.3-A'!L5370</f>
        <v/>
      </c>
      <c r="Q5370" s="24" t="str">
        <f>'Ek.3-A'!M5370</f>
        <v/>
      </c>
      <c r="R5370" s="24">
        <f t="shared" si="1135"/>
        <v>0</v>
      </c>
      <c r="S5370" s="141" t="str">
        <f t="shared" si="1136"/>
        <v>H</v>
      </c>
      <c r="T5370" s="24">
        <f>IF(S5370="E",SUM($R$5:R5370),0)</f>
        <v>0</v>
      </c>
      <c r="U5370" s="143">
        <f t="shared" si="1137"/>
        <v>0</v>
      </c>
    </row>
    <row r="5371" spans="1:21" x14ac:dyDescent="0.25">
      <c r="A5371" s="6">
        <v>54.71</v>
      </c>
      <c r="B5371" s="32" t="s">
        <v>316</v>
      </c>
      <c r="K5371" s="3">
        <f t="shared" si="1138"/>
        <v>3957</v>
      </c>
      <c r="L5371" s="97" t="str">
        <f>IF(TRIM('Ek.3-A'!F5371)&lt;&gt;"","var","yok")</f>
        <v>yok</v>
      </c>
      <c r="M5371" s="5" t="str">
        <f>IF('Ek.3-A'!F5371="", "", IF(VLOOKUP('Ek.3-A'!F5371, Veriler!D:E, 2, 0)=0, "", VLOOKUP('Ek.3-A'!F5371, Veriler!D:E, 2, 0)))</f>
        <v/>
      </c>
      <c r="N5371" s="5" t="str">
        <f>IF('Ek.3-A'!P5371="", "", 'Ek.3-A'!P5371)</f>
        <v/>
      </c>
      <c r="O5371" s="142">
        <f>'Ek.3-A'!S5371</f>
        <v>0</v>
      </c>
      <c r="P5371" s="143" t="str">
        <f>'Ek.3-A'!L5371</f>
        <v/>
      </c>
      <c r="Q5371" s="24" t="str">
        <f>'Ek.3-A'!M5371</f>
        <v/>
      </c>
      <c r="R5371" s="24">
        <f t="shared" si="1135"/>
        <v>0</v>
      </c>
      <c r="S5371" s="141" t="str">
        <f t="shared" si="1136"/>
        <v>H</v>
      </c>
      <c r="T5371" s="24">
        <f>IF(S5371="E",SUM($R$5:R5371),0)</f>
        <v>0</v>
      </c>
      <c r="U5371" s="143">
        <f t="shared" si="1137"/>
        <v>0</v>
      </c>
    </row>
    <row r="5372" spans="1:21" x14ac:dyDescent="0.25">
      <c r="A5372" s="6">
        <v>54.720000000000098</v>
      </c>
      <c r="B5372" s="32" t="s">
        <v>316</v>
      </c>
      <c r="K5372" s="3">
        <f t="shared" si="1138"/>
        <v>3958</v>
      </c>
      <c r="L5372" s="97" t="str">
        <f>IF(TRIM('Ek.3-A'!F5372)&lt;&gt;"","var","yok")</f>
        <v>yok</v>
      </c>
      <c r="M5372" s="5" t="str">
        <f>IF('Ek.3-A'!F5372="", "", IF(VLOOKUP('Ek.3-A'!F5372, Veriler!D:E, 2, 0)=0, "", VLOOKUP('Ek.3-A'!F5372, Veriler!D:E, 2, 0)))</f>
        <v/>
      </c>
      <c r="N5372" s="5" t="str">
        <f>IF('Ek.3-A'!P5372="", "", 'Ek.3-A'!P5372)</f>
        <v/>
      </c>
      <c r="O5372" s="142">
        <f>'Ek.3-A'!S5372</f>
        <v>0</v>
      </c>
      <c r="P5372" s="143" t="str">
        <f>'Ek.3-A'!L5372</f>
        <v/>
      </c>
      <c r="Q5372" s="24" t="str">
        <f>'Ek.3-A'!M5372</f>
        <v/>
      </c>
      <c r="R5372" s="24">
        <f t="shared" si="1135"/>
        <v>0</v>
      </c>
      <c r="S5372" s="141" t="str">
        <f t="shared" si="1136"/>
        <v>H</v>
      </c>
      <c r="T5372" s="24">
        <f>IF(S5372="E",SUM($R$5:R5372),0)</f>
        <v>0</v>
      </c>
      <c r="U5372" s="143">
        <f t="shared" si="1137"/>
        <v>0</v>
      </c>
    </row>
    <row r="5373" spans="1:21" x14ac:dyDescent="0.25">
      <c r="A5373" s="6">
        <v>54.73</v>
      </c>
      <c r="B5373" s="32" t="s">
        <v>316</v>
      </c>
      <c r="K5373" s="3">
        <f t="shared" si="1138"/>
        <v>3959</v>
      </c>
      <c r="L5373" s="97" t="str">
        <f>IF(TRIM('Ek.3-A'!F5373)&lt;&gt;"","var","yok")</f>
        <v>yok</v>
      </c>
      <c r="M5373" s="5" t="str">
        <f>IF('Ek.3-A'!F5373="", "", IF(VLOOKUP('Ek.3-A'!F5373, Veriler!D:E, 2, 0)=0, "", VLOOKUP('Ek.3-A'!F5373, Veriler!D:E, 2, 0)))</f>
        <v/>
      </c>
      <c r="N5373" s="5" t="str">
        <f>IF('Ek.3-A'!P5373="", "", 'Ek.3-A'!P5373)</f>
        <v/>
      </c>
      <c r="O5373" s="142">
        <f>'Ek.3-A'!S5373</f>
        <v>0</v>
      </c>
      <c r="P5373" s="143" t="str">
        <f>'Ek.3-A'!L5373</f>
        <v/>
      </c>
      <c r="Q5373" s="24" t="str">
        <f>'Ek.3-A'!M5373</f>
        <v/>
      </c>
      <c r="R5373" s="24">
        <f t="shared" si="1135"/>
        <v>0</v>
      </c>
      <c r="S5373" s="141" t="str">
        <f t="shared" si="1136"/>
        <v>H</v>
      </c>
      <c r="T5373" s="24">
        <f>IF(S5373="E",SUM($R$5:R5373),0)</f>
        <v>0</v>
      </c>
      <c r="U5373" s="143">
        <f t="shared" si="1137"/>
        <v>0</v>
      </c>
    </row>
    <row r="5374" spans="1:21" x14ac:dyDescent="0.25">
      <c r="A5374" s="6">
        <v>54.74</v>
      </c>
      <c r="B5374" s="32" t="s">
        <v>316</v>
      </c>
      <c r="K5374" s="3">
        <f t="shared" si="1138"/>
        <v>3960</v>
      </c>
      <c r="L5374" s="97" t="str">
        <f>IF(TRIM('Ek.3-A'!F5374)&lt;&gt;"","var","yok")</f>
        <v>yok</v>
      </c>
      <c r="M5374" s="5" t="str">
        <f>IF('Ek.3-A'!F5374="", "", IF(VLOOKUP('Ek.3-A'!F5374, Veriler!D:E, 2, 0)=0, "", VLOOKUP('Ek.3-A'!F5374, Veriler!D:E, 2, 0)))</f>
        <v/>
      </c>
      <c r="N5374" s="5" t="str">
        <f>IF('Ek.3-A'!P5374="", "", 'Ek.3-A'!P5374)</f>
        <v/>
      </c>
      <c r="O5374" s="142">
        <f>'Ek.3-A'!S5374</f>
        <v>0</v>
      </c>
      <c r="P5374" s="143" t="str">
        <f>'Ek.3-A'!L5374</f>
        <v/>
      </c>
      <c r="Q5374" s="24" t="str">
        <f>'Ek.3-A'!M5374</f>
        <v/>
      </c>
      <c r="R5374" s="24">
        <f t="shared" si="1135"/>
        <v>0</v>
      </c>
      <c r="S5374" s="141" t="str">
        <f t="shared" si="1136"/>
        <v>H</v>
      </c>
      <c r="T5374" s="24">
        <f>IF(S5374="E",SUM($R$5:R5374),0)</f>
        <v>0</v>
      </c>
      <c r="U5374" s="143">
        <f t="shared" si="1137"/>
        <v>0</v>
      </c>
    </row>
    <row r="5375" spans="1:21" x14ac:dyDescent="0.25">
      <c r="A5375" s="6">
        <v>54.75</v>
      </c>
      <c r="B5375" s="32" t="s">
        <v>316</v>
      </c>
      <c r="K5375" s="3">
        <f t="shared" si="1138"/>
        <v>3961</v>
      </c>
      <c r="L5375" s="97" t="str">
        <f>IF(TRIM('Ek.3-A'!F5375)&lt;&gt;"","var","yok")</f>
        <v>yok</v>
      </c>
      <c r="M5375" s="5" t="str">
        <f>IF('Ek.3-A'!F5375="", "", IF(VLOOKUP('Ek.3-A'!F5375, Veriler!D:E, 2, 0)=0, "", VLOOKUP('Ek.3-A'!F5375, Veriler!D:E, 2, 0)))</f>
        <v/>
      </c>
      <c r="N5375" s="5" t="str">
        <f>IF('Ek.3-A'!P5375="", "", 'Ek.3-A'!P5375)</f>
        <v/>
      </c>
      <c r="O5375" s="142">
        <f>'Ek.3-A'!S5375</f>
        <v>0</v>
      </c>
      <c r="P5375" s="143" t="str">
        <f>'Ek.3-A'!L5375</f>
        <v/>
      </c>
      <c r="Q5375" s="24" t="str">
        <f>'Ek.3-A'!M5375</f>
        <v/>
      </c>
      <c r="R5375" s="24">
        <f t="shared" si="1135"/>
        <v>0</v>
      </c>
      <c r="S5375" s="141" t="str">
        <f t="shared" si="1136"/>
        <v>H</v>
      </c>
      <c r="T5375" s="24">
        <f>IF(S5375="E",SUM($R$5:R5375),0)</f>
        <v>0</v>
      </c>
      <c r="U5375" s="143">
        <f t="shared" si="1137"/>
        <v>0</v>
      </c>
    </row>
    <row r="5376" spans="1:21" x14ac:dyDescent="0.25">
      <c r="A5376" s="6">
        <v>54.76</v>
      </c>
      <c r="B5376" s="32" t="s">
        <v>316</v>
      </c>
      <c r="K5376" s="3">
        <f t="shared" si="1138"/>
        <v>3962</v>
      </c>
      <c r="L5376" s="97" t="str">
        <f>IF(TRIM('Ek.3-A'!F5376)&lt;&gt;"","var","yok")</f>
        <v>yok</v>
      </c>
      <c r="M5376" s="5" t="str">
        <f>IF('Ek.3-A'!F5376="", "", IF(VLOOKUP('Ek.3-A'!F5376, Veriler!D:E, 2, 0)=0, "", VLOOKUP('Ek.3-A'!F5376, Veriler!D:E, 2, 0)))</f>
        <v/>
      </c>
      <c r="N5376" s="5" t="str">
        <f>IF('Ek.3-A'!P5376="", "", 'Ek.3-A'!P5376)</f>
        <v/>
      </c>
      <c r="O5376" s="142">
        <f>'Ek.3-A'!S5376</f>
        <v>0</v>
      </c>
      <c r="P5376" s="143" t="str">
        <f>'Ek.3-A'!L5376</f>
        <v/>
      </c>
      <c r="Q5376" s="24" t="str">
        <f>'Ek.3-A'!M5376</f>
        <v/>
      </c>
      <c r="R5376" s="24">
        <f t="shared" si="1135"/>
        <v>0</v>
      </c>
      <c r="S5376" s="141" t="str">
        <f t="shared" si="1136"/>
        <v>H</v>
      </c>
      <c r="T5376" s="24">
        <f>IF(S5376="E",SUM($R$5:R5376),0)</f>
        <v>0</v>
      </c>
      <c r="U5376" s="143">
        <f t="shared" si="1137"/>
        <v>0</v>
      </c>
    </row>
    <row r="5377" spans="1:41" x14ac:dyDescent="0.25">
      <c r="A5377" s="6">
        <v>54.77</v>
      </c>
      <c r="B5377" s="32" t="s">
        <v>316</v>
      </c>
      <c r="L5377" s="97"/>
      <c r="M5377" s="5"/>
      <c r="N5377" s="5"/>
      <c r="O5377" s="5"/>
      <c r="Q5377" s="23"/>
      <c r="T5377" s="24"/>
      <c r="U5377" s="25"/>
    </row>
    <row r="5378" spans="1:41" x14ac:dyDescent="0.25">
      <c r="A5378" s="6">
        <v>54.78</v>
      </c>
      <c r="B5378" s="32" t="s">
        <v>316</v>
      </c>
      <c r="K5378" s="3">
        <f>K5376+1</f>
        <v>3963</v>
      </c>
      <c r="L5378" s="97" t="str">
        <f>IF(TRIM('Ek.3-A'!F5378)&lt;&gt;"","var","yok")</f>
        <v>yok</v>
      </c>
      <c r="M5378" s="5" t="str">
        <f>IF('Ek.3-A'!F5378="", "", IF(VLOOKUP('Ek.3-A'!F5378, Veriler!D:E, 2, 0)=0, "", VLOOKUP('Ek.3-A'!F5378, Veriler!D:E, 2, 0)))</f>
        <v/>
      </c>
      <c r="N5378" s="5" t="str">
        <f>IF('Ek.3-A'!P5378="", "", 'Ek.3-A'!P5378)</f>
        <v/>
      </c>
      <c r="O5378" s="142">
        <f>'Ek.3-A'!S5378</f>
        <v>0</v>
      </c>
      <c r="P5378" s="143" t="str">
        <f>'Ek.3-A'!L5378</f>
        <v/>
      </c>
      <c r="Q5378" s="24" t="str">
        <f>'Ek.3-A'!M5378</f>
        <v/>
      </c>
      <c r="R5378" s="24">
        <f t="shared" ref="R5378:R5391" si="1139">IF(L5378="var",0,IF(Q5378&lt;=0.005,Q5378,0))</f>
        <v>0</v>
      </c>
      <c r="S5378" s="141" t="str">
        <f t="shared" ref="S5378:S5391" si="1140">IF(Q5378&lt;=0.005,"E","H")</f>
        <v>H</v>
      </c>
      <c r="T5378" s="24">
        <f>IF(S5378="E",SUM($R$5:R5378),0)</f>
        <v>0</v>
      </c>
      <c r="U5378" s="143">
        <f t="shared" ref="U5378:U5391" si="1141">IF(T5378&lt;=0.1, O5378, IF(R5378&gt;$G$2, R5378*O5378, $G$2*O5378))</f>
        <v>0</v>
      </c>
    </row>
    <row r="5379" spans="1:41" x14ac:dyDescent="0.25">
      <c r="A5379" s="6">
        <v>54.790000000000099</v>
      </c>
      <c r="B5379" s="32" t="s">
        <v>316</v>
      </c>
      <c r="K5379" s="3">
        <f t="shared" ref="K5379:K5391" si="1142">K5378+1</f>
        <v>3964</v>
      </c>
      <c r="L5379" s="97" t="str">
        <f>IF(TRIM('Ek.3-A'!F5379)&lt;&gt;"","var","yok")</f>
        <v>yok</v>
      </c>
      <c r="M5379" s="5" t="str">
        <f>IF('Ek.3-A'!F5379="", "", IF(VLOOKUP('Ek.3-A'!F5379, Veriler!D:E, 2, 0)=0, "", VLOOKUP('Ek.3-A'!F5379, Veriler!D:E, 2, 0)))</f>
        <v/>
      </c>
      <c r="N5379" s="5" t="str">
        <f>IF('Ek.3-A'!P5379="", "", 'Ek.3-A'!P5379)</f>
        <v/>
      </c>
      <c r="O5379" s="142">
        <f>'Ek.3-A'!S5379</f>
        <v>0</v>
      </c>
      <c r="P5379" s="143" t="str">
        <f>'Ek.3-A'!L5379</f>
        <v/>
      </c>
      <c r="Q5379" s="24" t="str">
        <f>'Ek.3-A'!M5379</f>
        <v/>
      </c>
      <c r="R5379" s="24">
        <f t="shared" si="1139"/>
        <v>0</v>
      </c>
      <c r="S5379" s="141" t="str">
        <f t="shared" si="1140"/>
        <v>H</v>
      </c>
      <c r="T5379" s="24">
        <f>IF(S5379="E",SUM($R$5:R5379),0)</f>
        <v>0</v>
      </c>
      <c r="U5379" s="143">
        <f t="shared" si="1141"/>
        <v>0</v>
      </c>
    </row>
    <row r="5380" spans="1:41" x14ac:dyDescent="0.25">
      <c r="A5380" s="6">
        <v>54.8</v>
      </c>
      <c r="B5380" s="32" t="s">
        <v>316</v>
      </c>
      <c r="K5380" s="3">
        <f t="shared" si="1142"/>
        <v>3965</v>
      </c>
      <c r="L5380" s="97" t="str">
        <f>IF(TRIM('Ek.3-A'!F5380)&lt;&gt;"","var","yok")</f>
        <v>yok</v>
      </c>
      <c r="M5380" s="5" t="str">
        <f>IF('Ek.3-A'!F5380="", "", IF(VLOOKUP('Ek.3-A'!F5380, Veriler!D:E, 2, 0)=0, "", VLOOKUP('Ek.3-A'!F5380, Veriler!D:E, 2, 0)))</f>
        <v/>
      </c>
      <c r="N5380" s="5" t="str">
        <f>IF('Ek.3-A'!P5380="", "", 'Ek.3-A'!P5380)</f>
        <v/>
      </c>
      <c r="O5380" s="142">
        <f>'Ek.3-A'!S5380</f>
        <v>0</v>
      </c>
      <c r="P5380" s="143" t="str">
        <f>'Ek.3-A'!L5380</f>
        <v/>
      </c>
      <c r="Q5380" s="24" t="str">
        <f>'Ek.3-A'!M5380</f>
        <v/>
      </c>
      <c r="R5380" s="24">
        <f t="shared" si="1139"/>
        <v>0</v>
      </c>
      <c r="S5380" s="141" t="str">
        <f t="shared" si="1140"/>
        <v>H</v>
      </c>
      <c r="T5380" s="24">
        <f>IF(S5380="E",SUM($R$5:R5380),0)</f>
        <v>0</v>
      </c>
      <c r="U5380" s="143">
        <f t="shared" si="1141"/>
        <v>0</v>
      </c>
    </row>
    <row r="5381" spans="1:41" x14ac:dyDescent="0.25">
      <c r="A5381" s="6">
        <v>54.81</v>
      </c>
      <c r="B5381" s="32" t="s">
        <v>316</v>
      </c>
      <c r="K5381" s="3">
        <f t="shared" si="1142"/>
        <v>3966</v>
      </c>
      <c r="L5381" s="97" t="str">
        <f>IF(TRIM('Ek.3-A'!F5381)&lt;&gt;"","var","yok")</f>
        <v>yok</v>
      </c>
      <c r="M5381" s="5" t="str">
        <f>IF('Ek.3-A'!F5381="", "", IF(VLOOKUP('Ek.3-A'!F5381, Veriler!D:E, 2, 0)=0, "", VLOOKUP('Ek.3-A'!F5381, Veriler!D:E, 2, 0)))</f>
        <v/>
      </c>
      <c r="N5381" s="5" t="str">
        <f>IF('Ek.3-A'!P5381="", "", 'Ek.3-A'!P5381)</f>
        <v/>
      </c>
      <c r="O5381" s="142">
        <f>'Ek.3-A'!S5381</f>
        <v>0</v>
      </c>
      <c r="P5381" s="143" t="str">
        <f>'Ek.3-A'!L5381</f>
        <v/>
      </c>
      <c r="Q5381" s="24" t="str">
        <f>'Ek.3-A'!M5381</f>
        <v/>
      </c>
      <c r="R5381" s="24">
        <f t="shared" si="1139"/>
        <v>0</v>
      </c>
      <c r="S5381" s="141" t="str">
        <f t="shared" si="1140"/>
        <v>H</v>
      </c>
      <c r="T5381" s="24">
        <f>IF(S5381="E",SUM($R$5:R5381),0)</f>
        <v>0</v>
      </c>
      <c r="U5381" s="143">
        <f t="shared" si="1141"/>
        <v>0</v>
      </c>
    </row>
    <row r="5382" spans="1:41" x14ac:dyDescent="0.25">
      <c r="A5382" s="6">
        <v>54.82</v>
      </c>
      <c r="B5382" s="32" t="s">
        <v>316</v>
      </c>
      <c r="K5382" s="3">
        <f t="shared" si="1142"/>
        <v>3967</v>
      </c>
      <c r="L5382" s="97" t="str">
        <f>IF(TRIM('Ek.3-A'!F5382)&lt;&gt;"","var","yok")</f>
        <v>yok</v>
      </c>
      <c r="M5382" s="5" t="str">
        <f>IF('Ek.3-A'!F5382="", "", IF(VLOOKUP('Ek.3-A'!F5382, Veriler!D:E, 2, 0)=0, "", VLOOKUP('Ek.3-A'!F5382, Veriler!D:E, 2, 0)))</f>
        <v/>
      </c>
      <c r="N5382" s="5" t="str">
        <f>IF('Ek.3-A'!P5382="", "", 'Ek.3-A'!P5382)</f>
        <v/>
      </c>
      <c r="O5382" s="142">
        <f>'Ek.3-A'!S5382</f>
        <v>0</v>
      </c>
      <c r="P5382" s="143" t="str">
        <f>'Ek.3-A'!L5382</f>
        <v/>
      </c>
      <c r="Q5382" s="24" t="str">
        <f>'Ek.3-A'!M5382</f>
        <v/>
      </c>
      <c r="R5382" s="24">
        <f t="shared" si="1139"/>
        <v>0</v>
      </c>
      <c r="S5382" s="141" t="str">
        <f t="shared" si="1140"/>
        <v>H</v>
      </c>
      <c r="T5382" s="24">
        <f>IF(S5382="E",SUM($R$5:R5382),0)</f>
        <v>0</v>
      </c>
      <c r="U5382" s="143">
        <f t="shared" si="1141"/>
        <v>0</v>
      </c>
    </row>
    <row r="5383" spans="1:41" x14ac:dyDescent="0.25">
      <c r="A5383" s="6">
        <v>54.830000000000098</v>
      </c>
      <c r="B5383" s="32" t="s">
        <v>316</v>
      </c>
      <c r="K5383" s="3">
        <f t="shared" si="1142"/>
        <v>3968</v>
      </c>
      <c r="L5383" s="97" t="str">
        <f>IF(TRIM('Ek.3-A'!F5383)&lt;&gt;"","var","yok")</f>
        <v>yok</v>
      </c>
      <c r="M5383" s="5" t="str">
        <f>IF('Ek.3-A'!F5383="", "", IF(VLOOKUP('Ek.3-A'!F5383, Veriler!D:E, 2, 0)=0, "", VLOOKUP('Ek.3-A'!F5383, Veriler!D:E, 2, 0)))</f>
        <v/>
      </c>
      <c r="N5383" s="5" t="str">
        <f>IF('Ek.3-A'!P5383="", "", 'Ek.3-A'!P5383)</f>
        <v/>
      </c>
      <c r="O5383" s="142">
        <f>'Ek.3-A'!S5383</f>
        <v>0</v>
      </c>
      <c r="P5383" s="143" t="str">
        <f>'Ek.3-A'!L5383</f>
        <v/>
      </c>
      <c r="Q5383" s="24" t="str">
        <f>'Ek.3-A'!M5383</f>
        <v/>
      </c>
      <c r="R5383" s="24">
        <f t="shared" si="1139"/>
        <v>0</v>
      </c>
      <c r="S5383" s="141" t="str">
        <f t="shared" si="1140"/>
        <v>H</v>
      </c>
      <c r="T5383" s="24">
        <f>IF(S5383="E",SUM($R$5:R5383),0)</f>
        <v>0</v>
      </c>
      <c r="U5383" s="143">
        <f t="shared" si="1141"/>
        <v>0</v>
      </c>
    </row>
    <row r="5384" spans="1:41" x14ac:dyDescent="0.25">
      <c r="A5384" s="6">
        <v>54.84</v>
      </c>
      <c r="B5384" s="32" t="s">
        <v>316</v>
      </c>
      <c r="K5384" s="3">
        <f t="shared" si="1142"/>
        <v>3969</v>
      </c>
      <c r="L5384" s="97" t="str">
        <f>IF(TRIM('Ek.3-A'!F5384)&lt;&gt;"","var","yok")</f>
        <v>yok</v>
      </c>
      <c r="M5384" s="5" t="str">
        <f>IF('Ek.3-A'!F5384="", "", IF(VLOOKUP('Ek.3-A'!F5384, Veriler!D:E, 2, 0)=0, "", VLOOKUP('Ek.3-A'!F5384, Veriler!D:E, 2, 0)))</f>
        <v/>
      </c>
      <c r="N5384" s="5" t="str">
        <f>IF('Ek.3-A'!P5384="", "", 'Ek.3-A'!P5384)</f>
        <v/>
      </c>
      <c r="O5384" s="142">
        <f>'Ek.3-A'!S5384</f>
        <v>0</v>
      </c>
      <c r="P5384" s="143" t="str">
        <f>'Ek.3-A'!L5384</f>
        <v/>
      </c>
      <c r="Q5384" s="24" t="str">
        <f>'Ek.3-A'!M5384</f>
        <v/>
      </c>
      <c r="R5384" s="24">
        <f t="shared" si="1139"/>
        <v>0</v>
      </c>
      <c r="S5384" s="141" t="str">
        <f t="shared" si="1140"/>
        <v>H</v>
      </c>
      <c r="T5384" s="24">
        <f>IF(S5384="E",SUM($R$5:R5384),0)</f>
        <v>0</v>
      </c>
      <c r="U5384" s="143">
        <f t="shared" si="1141"/>
        <v>0</v>
      </c>
    </row>
    <row r="5385" spans="1:41" x14ac:dyDescent="0.25">
      <c r="A5385" s="6">
        <v>54.85</v>
      </c>
      <c r="B5385" s="32" t="s">
        <v>316</v>
      </c>
      <c r="K5385" s="3">
        <f t="shared" si="1142"/>
        <v>3970</v>
      </c>
      <c r="L5385" s="97" t="str">
        <f>IF(TRIM('Ek.3-A'!F5385)&lt;&gt;"","var","yok")</f>
        <v>yok</v>
      </c>
      <c r="M5385" s="5" t="str">
        <f>IF('Ek.3-A'!F5385="", "", IF(VLOOKUP('Ek.3-A'!F5385, Veriler!D:E, 2, 0)=0, "", VLOOKUP('Ek.3-A'!F5385, Veriler!D:E, 2, 0)))</f>
        <v/>
      </c>
      <c r="N5385" s="5" t="str">
        <f>IF('Ek.3-A'!P5385="", "", 'Ek.3-A'!P5385)</f>
        <v/>
      </c>
      <c r="O5385" s="142">
        <f>'Ek.3-A'!S5385</f>
        <v>0</v>
      </c>
      <c r="P5385" s="143" t="str">
        <f>'Ek.3-A'!L5385</f>
        <v/>
      </c>
      <c r="Q5385" s="24" t="str">
        <f>'Ek.3-A'!M5385</f>
        <v/>
      </c>
      <c r="R5385" s="24">
        <f t="shared" si="1139"/>
        <v>0</v>
      </c>
      <c r="S5385" s="141" t="str">
        <f t="shared" si="1140"/>
        <v>H</v>
      </c>
      <c r="T5385" s="24">
        <f>IF(S5385="E",SUM($R$5:R5385),0)</f>
        <v>0</v>
      </c>
      <c r="U5385" s="143">
        <f t="shared" si="1141"/>
        <v>0</v>
      </c>
    </row>
    <row r="5386" spans="1:41" x14ac:dyDescent="0.25">
      <c r="A5386" s="6">
        <v>54.860000000000099</v>
      </c>
      <c r="B5386" s="32" t="s">
        <v>316</v>
      </c>
      <c r="K5386" s="3">
        <f t="shared" si="1142"/>
        <v>3971</v>
      </c>
      <c r="L5386" s="97" t="str">
        <f>IF(TRIM('Ek.3-A'!F5386)&lt;&gt;"","var","yok")</f>
        <v>yok</v>
      </c>
      <c r="M5386" s="5" t="str">
        <f>IF('Ek.3-A'!F5386="", "", IF(VLOOKUP('Ek.3-A'!F5386, Veriler!D:E, 2, 0)=0, "", VLOOKUP('Ek.3-A'!F5386, Veriler!D:E, 2, 0)))</f>
        <v/>
      </c>
      <c r="N5386" s="5" t="str">
        <f>IF('Ek.3-A'!P5386="", "", 'Ek.3-A'!P5386)</f>
        <v/>
      </c>
      <c r="O5386" s="142">
        <f>'Ek.3-A'!S5386</f>
        <v>0</v>
      </c>
      <c r="P5386" s="143" t="str">
        <f>'Ek.3-A'!L5386</f>
        <v/>
      </c>
      <c r="Q5386" s="24" t="str">
        <f>'Ek.3-A'!M5386</f>
        <v/>
      </c>
      <c r="R5386" s="24">
        <f t="shared" si="1139"/>
        <v>0</v>
      </c>
      <c r="S5386" s="141" t="str">
        <f t="shared" si="1140"/>
        <v>H</v>
      </c>
      <c r="T5386" s="24">
        <f>IF(S5386="E",SUM($R$5:R5386),0)</f>
        <v>0</v>
      </c>
      <c r="U5386" s="143">
        <f t="shared" si="1141"/>
        <v>0</v>
      </c>
    </row>
    <row r="5387" spans="1:41" x14ac:dyDescent="0.25">
      <c r="A5387" s="6">
        <v>54.87</v>
      </c>
      <c r="B5387" s="32" t="s">
        <v>316</v>
      </c>
      <c r="K5387" s="3">
        <f t="shared" si="1142"/>
        <v>3972</v>
      </c>
      <c r="L5387" s="97" t="str">
        <f>IF(TRIM('Ek.3-A'!F5387)&lt;&gt;"","var","yok")</f>
        <v>yok</v>
      </c>
      <c r="M5387" s="5" t="str">
        <f>IF('Ek.3-A'!F5387="", "", IF(VLOOKUP('Ek.3-A'!F5387, Veriler!D:E, 2, 0)=0, "", VLOOKUP('Ek.3-A'!F5387, Veriler!D:E, 2, 0)))</f>
        <v/>
      </c>
      <c r="N5387" s="5" t="str">
        <f>IF('Ek.3-A'!P5387="", "", 'Ek.3-A'!P5387)</f>
        <v/>
      </c>
      <c r="O5387" s="142">
        <f>'Ek.3-A'!S5387</f>
        <v>0</v>
      </c>
      <c r="P5387" s="143" t="str">
        <f>'Ek.3-A'!L5387</f>
        <v/>
      </c>
      <c r="Q5387" s="24" t="str">
        <f>'Ek.3-A'!M5387</f>
        <v/>
      </c>
      <c r="R5387" s="24">
        <f t="shared" si="1139"/>
        <v>0</v>
      </c>
      <c r="S5387" s="141" t="str">
        <f t="shared" si="1140"/>
        <v>H</v>
      </c>
      <c r="T5387" s="24">
        <f>IF(S5387="E",SUM($R$5:R5387),0)</f>
        <v>0</v>
      </c>
      <c r="U5387" s="143">
        <f t="shared" si="1141"/>
        <v>0</v>
      </c>
    </row>
    <row r="5388" spans="1:41" x14ac:dyDescent="0.25">
      <c r="A5388" s="6">
        <v>54.88</v>
      </c>
      <c r="B5388" s="32" t="s">
        <v>316</v>
      </c>
      <c r="K5388" s="3">
        <f t="shared" si="1142"/>
        <v>3973</v>
      </c>
      <c r="L5388" s="97" t="str">
        <f>IF(TRIM('Ek.3-A'!F5388)&lt;&gt;"","var","yok")</f>
        <v>yok</v>
      </c>
      <c r="M5388" s="5" t="str">
        <f>IF('Ek.3-A'!F5388="", "", IF(VLOOKUP('Ek.3-A'!F5388, Veriler!D:E, 2, 0)=0, "", VLOOKUP('Ek.3-A'!F5388, Veriler!D:E, 2, 0)))</f>
        <v/>
      </c>
      <c r="N5388" s="5" t="str">
        <f>IF('Ek.3-A'!P5388="", "", 'Ek.3-A'!P5388)</f>
        <v/>
      </c>
      <c r="O5388" s="142">
        <f>'Ek.3-A'!S5388</f>
        <v>0</v>
      </c>
      <c r="P5388" s="143" t="str">
        <f>'Ek.3-A'!L5388</f>
        <v/>
      </c>
      <c r="Q5388" s="24" t="str">
        <f>'Ek.3-A'!M5388</f>
        <v/>
      </c>
      <c r="R5388" s="24">
        <f t="shared" si="1139"/>
        <v>0</v>
      </c>
      <c r="S5388" s="141" t="str">
        <f t="shared" si="1140"/>
        <v>H</v>
      </c>
      <c r="T5388" s="24">
        <f>IF(S5388="E",SUM($R$5:R5388),0)</f>
        <v>0</v>
      </c>
      <c r="U5388" s="143">
        <f t="shared" si="1141"/>
        <v>0</v>
      </c>
    </row>
    <row r="5389" spans="1:41" x14ac:dyDescent="0.25">
      <c r="A5389" s="6">
        <v>54.89</v>
      </c>
      <c r="B5389" s="32" t="s">
        <v>316</v>
      </c>
      <c r="K5389" s="3">
        <f t="shared" si="1142"/>
        <v>3974</v>
      </c>
      <c r="L5389" s="97" t="str">
        <f>IF(TRIM('Ek.3-A'!F5389)&lt;&gt;"","var","yok")</f>
        <v>yok</v>
      </c>
      <c r="M5389" s="5" t="str">
        <f>IF('Ek.3-A'!F5389="", "", IF(VLOOKUP('Ek.3-A'!F5389, Veriler!D:E, 2, 0)=0, "", VLOOKUP('Ek.3-A'!F5389, Veriler!D:E, 2, 0)))</f>
        <v/>
      </c>
      <c r="N5389" s="5" t="str">
        <f>IF('Ek.3-A'!P5389="", "", 'Ek.3-A'!P5389)</f>
        <v/>
      </c>
      <c r="O5389" s="142">
        <f>'Ek.3-A'!S5389</f>
        <v>0</v>
      </c>
      <c r="P5389" s="143" t="str">
        <f>'Ek.3-A'!L5389</f>
        <v/>
      </c>
      <c r="Q5389" s="24" t="str">
        <f>'Ek.3-A'!M5389</f>
        <v/>
      </c>
      <c r="R5389" s="24">
        <f t="shared" si="1139"/>
        <v>0</v>
      </c>
      <c r="S5389" s="141" t="str">
        <f t="shared" si="1140"/>
        <v>H</v>
      </c>
      <c r="T5389" s="24">
        <f>IF(S5389="E",SUM($R$5:R5389),0)</f>
        <v>0</v>
      </c>
      <c r="U5389" s="143">
        <f t="shared" si="1141"/>
        <v>0</v>
      </c>
    </row>
    <row r="5390" spans="1:41" x14ac:dyDescent="0.25">
      <c r="A5390" s="6">
        <v>54.900000000000098</v>
      </c>
      <c r="B5390" s="32" t="s">
        <v>316</v>
      </c>
      <c r="K5390" s="3">
        <f t="shared" si="1142"/>
        <v>3975</v>
      </c>
      <c r="L5390" s="97" t="str">
        <f>IF(TRIM('Ek.3-A'!F5390)&lt;&gt;"","var","yok")</f>
        <v>yok</v>
      </c>
      <c r="M5390" s="5" t="str">
        <f>IF('Ek.3-A'!F5390="", "", IF(VLOOKUP('Ek.3-A'!F5390, Veriler!D:E, 2, 0)=0, "", VLOOKUP('Ek.3-A'!F5390, Veriler!D:E, 2, 0)))</f>
        <v/>
      </c>
      <c r="N5390" s="5" t="str">
        <f>IF('Ek.3-A'!P5390="", "", 'Ek.3-A'!P5390)</f>
        <v/>
      </c>
      <c r="O5390" s="142">
        <f>'Ek.3-A'!S5390</f>
        <v>0</v>
      </c>
      <c r="P5390" s="143" t="str">
        <f>'Ek.3-A'!L5390</f>
        <v/>
      </c>
      <c r="Q5390" s="24" t="str">
        <f>'Ek.3-A'!M5390</f>
        <v/>
      </c>
      <c r="R5390" s="24">
        <f t="shared" si="1139"/>
        <v>0</v>
      </c>
      <c r="S5390" s="141" t="str">
        <f t="shared" si="1140"/>
        <v>H</v>
      </c>
      <c r="T5390" s="24">
        <f>IF(S5390="E",SUM($R$5:R5390),0)</f>
        <v>0</v>
      </c>
      <c r="U5390" s="143">
        <f t="shared" si="1141"/>
        <v>0</v>
      </c>
    </row>
    <row r="5391" spans="1:41" x14ac:dyDescent="0.25">
      <c r="A5391" s="6">
        <v>54.91</v>
      </c>
      <c r="B5391" s="32" t="s">
        <v>316</v>
      </c>
      <c r="K5391" s="3">
        <f t="shared" si="1142"/>
        <v>3976</v>
      </c>
      <c r="L5391" s="97" t="str">
        <f>IF(TRIM('Ek.3-A'!F5391)&lt;&gt;"","var","yok")</f>
        <v>yok</v>
      </c>
      <c r="M5391" s="5" t="str">
        <f>IF('Ek.3-A'!F5391="", "", IF(VLOOKUP('Ek.3-A'!F5391, Veriler!D:E, 2, 0)=0, "", VLOOKUP('Ek.3-A'!F5391, Veriler!D:E, 2, 0)))</f>
        <v/>
      </c>
      <c r="N5391" s="5" t="str">
        <f>IF('Ek.3-A'!P5391="", "", 'Ek.3-A'!P5391)</f>
        <v/>
      </c>
      <c r="O5391" s="142">
        <f>'Ek.3-A'!S5391</f>
        <v>0</v>
      </c>
      <c r="P5391" s="143" t="str">
        <f>'Ek.3-A'!L5391</f>
        <v/>
      </c>
      <c r="Q5391" s="24" t="str">
        <f>'Ek.3-A'!M5391</f>
        <v/>
      </c>
      <c r="R5391" s="24">
        <f t="shared" si="1139"/>
        <v>0</v>
      </c>
      <c r="S5391" s="141" t="str">
        <f t="shared" si="1140"/>
        <v>H</v>
      </c>
      <c r="T5391" s="24">
        <f>IF(S5391="E",SUM($R$5:R5391),0)</f>
        <v>0</v>
      </c>
      <c r="U5391" s="143">
        <f t="shared" si="1141"/>
        <v>0</v>
      </c>
    </row>
    <row r="5392" spans="1:41" x14ac:dyDescent="0.25">
      <c r="A5392" s="6">
        <v>54.92</v>
      </c>
      <c r="B5392" s="32" t="s">
        <v>316</v>
      </c>
      <c r="T5392" s="24"/>
      <c r="U5392" s="25"/>
      <c r="AO5392" s="140">
        <f>'Ek.3-A'!L5392</f>
        <v>0</v>
      </c>
    </row>
    <row r="5393" spans="1:21" x14ac:dyDescent="0.25">
      <c r="A5393" s="6">
        <v>54.93</v>
      </c>
      <c r="B5393" s="32" t="s">
        <v>316</v>
      </c>
      <c r="T5393" s="24"/>
      <c r="U5393" s="25"/>
    </row>
    <row r="5394" spans="1:21" x14ac:dyDescent="0.25">
      <c r="A5394" s="6">
        <v>54.94</v>
      </c>
      <c r="B5394" s="32" t="s">
        <v>316</v>
      </c>
      <c r="T5394" s="24"/>
      <c r="U5394" s="25"/>
    </row>
    <row r="5395" spans="1:21" x14ac:dyDescent="0.25">
      <c r="A5395" s="6">
        <v>54.95</v>
      </c>
      <c r="B5395" s="32" t="s">
        <v>316</v>
      </c>
      <c r="T5395" s="24"/>
      <c r="U5395" s="25"/>
    </row>
    <row r="5396" spans="1:21" x14ac:dyDescent="0.25">
      <c r="A5396" s="6">
        <v>54.96</v>
      </c>
      <c r="B5396" s="32" t="s">
        <v>316</v>
      </c>
      <c r="T5396" s="24"/>
      <c r="U5396" s="25"/>
    </row>
    <row r="5397" spans="1:21" x14ac:dyDescent="0.25">
      <c r="A5397" s="6">
        <v>54.970000000000098</v>
      </c>
      <c r="B5397" s="32" t="s">
        <v>316</v>
      </c>
      <c r="T5397" s="24"/>
      <c r="U5397" s="25"/>
    </row>
    <row r="5398" spans="1:21" x14ac:dyDescent="0.25">
      <c r="A5398" s="6">
        <v>54.98</v>
      </c>
      <c r="B5398" s="32" t="s">
        <v>316</v>
      </c>
      <c r="T5398" s="24"/>
      <c r="U5398" s="25"/>
    </row>
    <row r="5399" spans="1:21" x14ac:dyDescent="0.25">
      <c r="A5399" s="6">
        <v>54.99</v>
      </c>
      <c r="B5399" s="32" t="s">
        <v>316</v>
      </c>
      <c r="T5399" s="24"/>
      <c r="U5399" s="25"/>
    </row>
    <row r="5400" spans="1:21" x14ac:dyDescent="0.25">
      <c r="A5400" s="6">
        <v>55</v>
      </c>
      <c r="B5400" s="32" t="s">
        <v>316</v>
      </c>
      <c r="T5400" s="24"/>
      <c r="U5400" s="25"/>
    </row>
    <row r="5401" spans="1:21" x14ac:dyDescent="0.25">
      <c r="A5401" s="6">
        <v>55.01</v>
      </c>
      <c r="B5401" s="32" t="s">
        <v>316</v>
      </c>
      <c r="K5401" s="3">
        <f>K5391+1</f>
        <v>3977</v>
      </c>
      <c r="L5401" s="97" t="str">
        <f>IF(TRIM('Ek.3-A'!F5401)&lt;&gt;"","var","yok")</f>
        <v>yok</v>
      </c>
      <c r="M5401" s="5" t="str">
        <f>IF('Ek.3-A'!F5401="", "", IF(VLOOKUP('Ek.3-A'!F5401, Veriler!D:E, 2, 0)=0, "", VLOOKUP('Ek.3-A'!F5401, Veriler!D:E, 2, 0)))</f>
        <v/>
      </c>
      <c r="N5401" s="5" t="str">
        <f>IF('Ek.3-A'!P5401="", "", 'Ek.3-A'!P5401)</f>
        <v/>
      </c>
      <c r="O5401" s="142">
        <f>'Ek.3-A'!S5401</f>
        <v>0</v>
      </c>
      <c r="P5401" s="143" t="str">
        <f>'Ek.3-A'!L5401</f>
        <v/>
      </c>
      <c r="Q5401" s="24" t="str">
        <f>'Ek.3-A'!M5401</f>
        <v/>
      </c>
      <c r="R5401" s="24">
        <f t="shared" ref="R5401:R5414" si="1143">IF(L5401="var",0,IF(Q5401&lt;=0.005,Q5401,0))</f>
        <v>0</v>
      </c>
      <c r="S5401" s="141" t="str">
        <f t="shared" ref="S5401:S5414" si="1144">IF(Q5401&lt;=0.005,"E","H")</f>
        <v>H</v>
      </c>
      <c r="T5401" s="24">
        <f>IF(S5401="E",SUM($R$5:R5401),0)</f>
        <v>0</v>
      </c>
      <c r="U5401" s="143">
        <f t="shared" ref="U5401:U5414" si="1145">IF(T5401&lt;=0.1, O5401, IF(R5401&gt;$G$2, R5401*O5401, $G$2*O5401))</f>
        <v>0</v>
      </c>
    </row>
    <row r="5402" spans="1:21" x14ac:dyDescent="0.25">
      <c r="A5402" s="6">
        <v>55.02</v>
      </c>
      <c r="B5402" s="32" t="s">
        <v>316</v>
      </c>
      <c r="K5402" s="3">
        <f t="shared" ref="K5402:K5414" si="1146">K5401+1</f>
        <v>3978</v>
      </c>
      <c r="L5402" s="97" t="str">
        <f>IF(TRIM('Ek.3-A'!F5402)&lt;&gt;"","var","yok")</f>
        <v>yok</v>
      </c>
      <c r="M5402" s="5" t="str">
        <f>IF('Ek.3-A'!F5402="", "", IF(VLOOKUP('Ek.3-A'!F5402, Veriler!D:E, 2, 0)=0, "", VLOOKUP('Ek.3-A'!F5402, Veriler!D:E, 2, 0)))</f>
        <v/>
      </c>
      <c r="N5402" s="5" t="str">
        <f>IF('Ek.3-A'!P5402="", "", 'Ek.3-A'!P5402)</f>
        <v/>
      </c>
      <c r="O5402" s="142">
        <f>'Ek.3-A'!S5402</f>
        <v>0</v>
      </c>
      <c r="P5402" s="143" t="str">
        <f>'Ek.3-A'!L5402</f>
        <v/>
      </c>
      <c r="Q5402" s="24" t="str">
        <f>'Ek.3-A'!M5402</f>
        <v/>
      </c>
      <c r="R5402" s="24">
        <f t="shared" si="1143"/>
        <v>0</v>
      </c>
      <c r="S5402" s="141" t="str">
        <f t="shared" si="1144"/>
        <v>H</v>
      </c>
      <c r="T5402" s="24">
        <f>IF(S5402="E",SUM($R$5:R5402),0)</f>
        <v>0</v>
      </c>
      <c r="U5402" s="143">
        <f t="shared" si="1145"/>
        <v>0</v>
      </c>
    </row>
    <row r="5403" spans="1:21" x14ac:dyDescent="0.25">
      <c r="A5403" s="6">
        <v>55.03</v>
      </c>
      <c r="B5403" s="32" t="s">
        <v>316</v>
      </c>
      <c r="K5403" s="3">
        <f t="shared" si="1146"/>
        <v>3979</v>
      </c>
      <c r="L5403" s="97" t="str">
        <f>IF(TRIM('Ek.3-A'!F5403)&lt;&gt;"","var","yok")</f>
        <v>yok</v>
      </c>
      <c r="M5403" s="5" t="str">
        <f>IF('Ek.3-A'!F5403="", "", IF(VLOOKUP('Ek.3-A'!F5403, Veriler!D:E, 2, 0)=0, "", VLOOKUP('Ek.3-A'!F5403, Veriler!D:E, 2, 0)))</f>
        <v/>
      </c>
      <c r="N5403" s="5" t="str">
        <f>IF('Ek.3-A'!P5403="", "", 'Ek.3-A'!P5403)</f>
        <v/>
      </c>
      <c r="O5403" s="142">
        <f>'Ek.3-A'!S5403</f>
        <v>0</v>
      </c>
      <c r="P5403" s="143" t="str">
        <f>'Ek.3-A'!L5403</f>
        <v/>
      </c>
      <c r="Q5403" s="24" t="str">
        <f>'Ek.3-A'!M5403</f>
        <v/>
      </c>
      <c r="R5403" s="24">
        <f t="shared" si="1143"/>
        <v>0</v>
      </c>
      <c r="S5403" s="141" t="str">
        <f t="shared" si="1144"/>
        <v>H</v>
      </c>
      <c r="T5403" s="24">
        <f>IF(S5403="E",SUM($R$5:R5403),0)</f>
        <v>0</v>
      </c>
      <c r="U5403" s="143">
        <f t="shared" si="1145"/>
        <v>0</v>
      </c>
    </row>
    <row r="5404" spans="1:21" x14ac:dyDescent="0.25">
      <c r="A5404" s="6">
        <v>55.040000000000099</v>
      </c>
      <c r="B5404" s="32" t="s">
        <v>316</v>
      </c>
      <c r="K5404" s="3">
        <f t="shared" si="1146"/>
        <v>3980</v>
      </c>
      <c r="L5404" s="97" t="str">
        <f>IF(TRIM('Ek.3-A'!F5404)&lt;&gt;"","var","yok")</f>
        <v>yok</v>
      </c>
      <c r="M5404" s="5" t="str">
        <f>IF('Ek.3-A'!F5404="", "", IF(VLOOKUP('Ek.3-A'!F5404, Veriler!D:E, 2, 0)=0, "", VLOOKUP('Ek.3-A'!F5404, Veriler!D:E, 2, 0)))</f>
        <v/>
      </c>
      <c r="N5404" s="5" t="str">
        <f>IF('Ek.3-A'!P5404="", "", 'Ek.3-A'!P5404)</f>
        <v/>
      </c>
      <c r="O5404" s="142">
        <f>'Ek.3-A'!S5404</f>
        <v>0</v>
      </c>
      <c r="P5404" s="143" t="str">
        <f>'Ek.3-A'!L5404</f>
        <v/>
      </c>
      <c r="Q5404" s="24" t="str">
        <f>'Ek.3-A'!M5404</f>
        <v/>
      </c>
      <c r="R5404" s="24">
        <f t="shared" si="1143"/>
        <v>0</v>
      </c>
      <c r="S5404" s="141" t="str">
        <f t="shared" si="1144"/>
        <v>H</v>
      </c>
      <c r="T5404" s="24">
        <f>IF(S5404="E",SUM($R$5:R5404),0)</f>
        <v>0</v>
      </c>
      <c r="U5404" s="143">
        <f t="shared" si="1145"/>
        <v>0</v>
      </c>
    </row>
    <row r="5405" spans="1:21" x14ac:dyDescent="0.25">
      <c r="A5405" s="6">
        <v>55.05</v>
      </c>
      <c r="B5405" s="32" t="s">
        <v>316</v>
      </c>
      <c r="K5405" s="3">
        <f t="shared" si="1146"/>
        <v>3981</v>
      </c>
      <c r="L5405" s="97" t="str">
        <f>IF(TRIM('Ek.3-A'!F5405)&lt;&gt;"","var","yok")</f>
        <v>yok</v>
      </c>
      <c r="M5405" s="5" t="str">
        <f>IF('Ek.3-A'!F5405="", "", IF(VLOOKUP('Ek.3-A'!F5405, Veriler!D:E, 2, 0)=0, "", VLOOKUP('Ek.3-A'!F5405, Veriler!D:E, 2, 0)))</f>
        <v/>
      </c>
      <c r="N5405" s="5" t="str">
        <f>IF('Ek.3-A'!P5405="", "", 'Ek.3-A'!P5405)</f>
        <v/>
      </c>
      <c r="O5405" s="142">
        <f>'Ek.3-A'!S5405</f>
        <v>0</v>
      </c>
      <c r="P5405" s="143" t="str">
        <f>'Ek.3-A'!L5405</f>
        <v/>
      </c>
      <c r="Q5405" s="24" t="str">
        <f>'Ek.3-A'!M5405</f>
        <v/>
      </c>
      <c r="R5405" s="24">
        <f t="shared" si="1143"/>
        <v>0</v>
      </c>
      <c r="S5405" s="141" t="str">
        <f t="shared" si="1144"/>
        <v>H</v>
      </c>
      <c r="T5405" s="24">
        <f>IF(S5405="E",SUM($R$5:R5405),0)</f>
        <v>0</v>
      </c>
      <c r="U5405" s="143">
        <f t="shared" si="1145"/>
        <v>0</v>
      </c>
    </row>
    <row r="5406" spans="1:21" x14ac:dyDescent="0.25">
      <c r="A5406" s="6">
        <v>55.06</v>
      </c>
      <c r="B5406" s="32" t="s">
        <v>316</v>
      </c>
      <c r="K5406" s="3">
        <f t="shared" si="1146"/>
        <v>3982</v>
      </c>
      <c r="L5406" s="97" t="str">
        <f>IF(TRIM('Ek.3-A'!F5406)&lt;&gt;"","var","yok")</f>
        <v>yok</v>
      </c>
      <c r="M5406" s="5" t="str">
        <f>IF('Ek.3-A'!F5406="", "", IF(VLOOKUP('Ek.3-A'!F5406, Veriler!D:E, 2, 0)=0, "", VLOOKUP('Ek.3-A'!F5406, Veriler!D:E, 2, 0)))</f>
        <v/>
      </c>
      <c r="N5406" s="5" t="str">
        <f>IF('Ek.3-A'!P5406="", "", 'Ek.3-A'!P5406)</f>
        <v/>
      </c>
      <c r="O5406" s="142">
        <f>'Ek.3-A'!S5406</f>
        <v>0</v>
      </c>
      <c r="P5406" s="143" t="str">
        <f>'Ek.3-A'!L5406</f>
        <v/>
      </c>
      <c r="Q5406" s="24" t="str">
        <f>'Ek.3-A'!M5406</f>
        <v/>
      </c>
      <c r="R5406" s="24">
        <f t="shared" si="1143"/>
        <v>0</v>
      </c>
      <c r="S5406" s="141" t="str">
        <f t="shared" si="1144"/>
        <v>H</v>
      </c>
      <c r="T5406" s="24">
        <f>IF(S5406="E",SUM($R$5:R5406),0)</f>
        <v>0</v>
      </c>
      <c r="U5406" s="143">
        <f t="shared" si="1145"/>
        <v>0</v>
      </c>
    </row>
    <row r="5407" spans="1:21" x14ac:dyDescent="0.25">
      <c r="A5407" s="6">
        <v>55.07</v>
      </c>
      <c r="B5407" s="32" t="s">
        <v>316</v>
      </c>
      <c r="K5407" s="3">
        <f t="shared" si="1146"/>
        <v>3983</v>
      </c>
      <c r="L5407" s="97" t="str">
        <f>IF(TRIM('Ek.3-A'!F5407)&lt;&gt;"","var","yok")</f>
        <v>yok</v>
      </c>
      <c r="M5407" s="5" t="str">
        <f>IF('Ek.3-A'!F5407="", "", IF(VLOOKUP('Ek.3-A'!F5407, Veriler!D:E, 2, 0)=0, "", VLOOKUP('Ek.3-A'!F5407, Veriler!D:E, 2, 0)))</f>
        <v/>
      </c>
      <c r="N5407" s="5" t="str">
        <f>IF('Ek.3-A'!P5407="", "", 'Ek.3-A'!P5407)</f>
        <v/>
      </c>
      <c r="O5407" s="142">
        <f>'Ek.3-A'!S5407</f>
        <v>0</v>
      </c>
      <c r="P5407" s="143" t="str">
        <f>'Ek.3-A'!L5407</f>
        <v/>
      </c>
      <c r="Q5407" s="24" t="str">
        <f>'Ek.3-A'!M5407</f>
        <v/>
      </c>
      <c r="R5407" s="24">
        <f t="shared" si="1143"/>
        <v>0</v>
      </c>
      <c r="S5407" s="141" t="str">
        <f t="shared" si="1144"/>
        <v>H</v>
      </c>
      <c r="T5407" s="24">
        <f>IF(S5407="E",SUM($R$5:R5407),0)</f>
        <v>0</v>
      </c>
      <c r="U5407" s="143">
        <f t="shared" si="1145"/>
        <v>0</v>
      </c>
    </row>
    <row r="5408" spans="1:21" x14ac:dyDescent="0.25">
      <c r="A5408" s="6">
        <v>55.080000000000098</v>
      </c>
      <c r="B5408" s="32" t="s">
        <v>316</v>
      </c>
      <c r="K5408" s="3">
        <f t="shared" si="1146"/>
        <v>3984</v>
      </c>
      <c r="L5408" s="97" t="str">
        <f>IF(TRIM('Ek.3-A'!F5408)&lt;&gt;"","var","yok")</f>
        <v>yok</v>
      </c>
      <c r="M5408" s="5" t="str">
        <f>IF('Ek.3-A'!F5408="", "", IF(VLOOKUP('Ek.3-A'!F5408, Veriler!D:E, 2, 0)=0, "", VLOOKUP('Ek.3-A'!F5408, Veriler!D:E, 2, 0)))</f>
        <v/>
      </c>
      <c r="N5408" s="5" t="str">
        <f>IF('Ek.3-A'!P5408="", "", 'Ek.3-A'!P5408)</f>
        <v/>
      </c>
      <c r="O5408" s="142">
        <f>'Ek.3-A'!S5408</f>
        <v>0</v>
      </c>
      <c r="P5408" s="143" t="str">
        <f>'Ek.3-A'!L5408</f>
        <v/>
      </c>
      <c r="Q5408" s="24" t="str">
        <f>'Ek.3-A'!M5408</f>
        <v/>
      </c>
      <c r="R5408" s="24">
        <f t="shared" si="1143"/>
        <v>0</v>
      </c>
      <c r="S5408" s="141" t="str">
        <f t="shared" si="1144"/>
        <v>H</v>
      </c>
      <c r="T5408" s="24">
        <f>IF(S5408="E",SUM($R$5:R5408),0)</f>
        <v>0</v>
      </c>
      <c r="U5408" s="143">
        <f t="shared" si="1145"/>
        <v>0</v>
      </c>
    </row>
    <row r="5409" spans="1:21" x14ac:dyDescent="0.25">
      <c r="A5409" s="6">
        <v>55.09</v>
      </c>
      <c r="B5409" s="32" t="s">
        <v>316</v>
      </c>
      <c r="K5409" s="3">
        <f t="shared" si="1146"/>
        <v>3985</v>
      </c>
      <c r="L5409" s="97" t="str">
        <f>IF(TRIM('Ek.3-A'!F5409)&lt;&gt;"","var","yok")</f>
        <v>yok</v>
      </c>
      <c r="M5409" s="5" t="str">
        <f>IF('Ek.3-A'!F5409="", "", IF(VLOOKUP('Ek.3-A'!F5409, Veriler!D:E, 2, 0)=0, "", VLOOKUP('Ek.3-A'!F5409, Veriler!D:E, 2, 0)))</f>
        <v/>
      </c>
      <c r="N5409" s="5" t="str">
        <f>IF('Ek.3-A'!P5409="", "", 'Ek.3-A'!P5409)</f>
        <v/>
      </c>
      <c r="O5409" s="142">
        <f>'Ek.3-A'!S5409</f>
        <v>0</v>
      </c>
      <c r="P5409" s="143" t="str">
        <f>'Ek.3-A'!L5409</f>
        <v/>
      </c>
      <c r="Q5409" s="24" t="str">
        <f>'Ek.3-A'!M5409</f>
        <v/>
      </c>
      <c r="R5409" s="24">
        <f t="shared" si="1143"/>
        <v>0</v>
      </c>
      <c r="S5409" s="141" t="str">
        <f t="shared" si="1144"/>
        <v>H</v>
      </c>
      <c r="T5409" s="24">
        <f>IF(S5409="E",SUM($R$5:R5409),0)</f>
        <v>0</v>
      </c>
      <c r="U5409" s="143">
        <f t="shared" si="1145"/>
        <v>0</v>
      </c>
    </row>
    <row r="5410" spans="1:21" x14ac:dyDescent="0.25">
      <c r="A5410" s="6">
        <v>55.1</v>
      </c>
      <c r="B5410" s="32" t="s">
        <v>316</v>
      </c>
      <c r="K5410" s="3">
        <f t="shared" si="1146"/>
        <v>3986</v>
      </c>
      <c r="L5410" s="97" t="str">
        <f>IF(TRIM('Ek.3-A'!F5410)&lt;&gt;"","var","yok")</f>
        <v>yok</v>
      </c>
      <c r="M5410" s="5" t="str">
        <f>IF('Ek.3-A'!F5410="", "", IF(VLOOKUP('Ek.3-A'!F5410, Veriler!D:E, 2, 0)=0, "", VLOOKUP('Ek.3-A'!F5410, Veriler!D:E, 2, 0)))</f>
        <v/>
      </c>
      <c r="N5410" s="5" t="str">
        <f>IF('Ek.3-A'!P5410="", "", 'Ek.3-A'!P5410)</f>
        <v/>
      </c>
      <c r="O5410" s="142">
        <f>'Ek.3-A'!S5410</f>
        <v>0</v>
      </c>
      <c r="P5410" s="143" t="str">
        <f>'Ek.3-A'!L5410</f>
        <v/>
      </c>
      <c r="Q5410" s="24" t="str">
        <f>'Ek.3-A'!M5410</f>
        <v/>
      </c>
      <c r="R5410" s="24">
        <f t="shared" si="1143"/>
        <v>0</v>
      </c>
      <c r="S5410" s="141" t="str">
        <f t="shared" si="1144"/>
        <v>H</v>
      </c>
      <c r="T5410" s="24">
        <f>IF(S5410="E",SUM($R$5:R5410),0)</f>
        <v>0</v>
      </c>
      <c r="U5410" s="143">
        <f t="shared" si="1145"/>
        <v>0</v>
      </c>
    </row>
    <row r="5411" spans="1:21" x14ac:dyDescent="0.25">
      <c r="A5411" s="6">
        <v>55.110000000000099</v>
      </c>
      <c r="B5411" s="32" t="s">
        <v>316</v>
      </c>
      <c r="K5411" s="3">
        <f t="shared" si="1146"/>
        <v>3987</v>
      </c>
      <c r="L5411" s="97" t="str">
        <f>IF(TRIM('Ek.3-A'!F5411)&lt;&gt;"","var","yok")</f>
        <v>yok</v>
      </c>
      <c r="M5411" s="5" t="str">
        <f>IF('Ek.3-A'!F5411="", "", IF(VLOOKUP('Ek.3-A'!F5411, Veriler!D:E, 2, 0)=0, "", VLOOKUP('Ek.3-A'!F5411, Veriler!D:E, 2, 0)))</f>
        <v/>
      </c>
      <c r="N5411" s="5" t="str">
        <f>IF('Ek.3-A'!P5411="", "", 'Ek.3-A'!P5411)</f>
        <v/>
      </c>
      <c r="O5411" s="142">
        <f>'Ek.3-A'!S5411</f>
        <v>0</v>
      </c>
      <c r="P5411" s="143" t="str">
        <f>'Ek.3-A'!L5411</f>
        <v/>
      </c>
      <c r="Q5411" s="24" t="str">
        <f>'Ek.3-A'!M5411</f>
        <v/>
      </c>
      <c r="R5411" s="24">
        <f t="shared" si="1143"/>
        <v>0</v>
      </c>
      <c r="S5411" s="141" t="str">
        <f t="shared" si="1144"/>
        <v>H</v>
      </c>
      <c r="T5411" s="24">
        <f>IF(S5411="E",SUM($R$5:R5411),0)</f>
        <v>0</v>
      </c>
      <c r="U5411" s="143">
        <f t="shared" si="1145"/>
        <v>0</v>
      </c>
    </row>
    <row r="5412" spans="1:21" x14ac:dyDescent="0.25">
      <c r="A5412" s="6">
        <v>55.12</v>
      </c>
      <c r="B5412" s="32" t="s">
        <v>316</v>
      </c>
      <c r="K5412" s="3">
        <f t="shared" si="1146"/>
        <v>3988</v>
      </c>
      <c r="L5412" s="97" t="str">
        <f>IF(TRIM('Ek.3-A'!F5412)&lt;&gt;"","var","yok")</f>
        <v>yok</v>
      </c>
      <c r="M5412" s="5" t="str">
        <f>IF('Ek.3-A'!F5412="", "", IF(VLOOKUP('Ek.3-A'!F5412, Veriler!D:E, 2, 0)=0, "", VLOOKUP('Ek.3-A'!F5412, Veriler!D:E, 2, 0)))</f>
        <v/>
      </c>
      <c r="N5412" s="5" t="str">
        <f>IF('Ek.3-A'!P5412="", "", 'Ek.3-A'!P5412)</f>
        <v/>
      </c>
      <c r="O5412" s="142">
        <f>'Ek.3-A'!S5412</f>
        <v>0</v>
      </c>
      <c r="P5412" s="143" t="str">
        <f>'Ek.3-A'!L5412</f>
        <v/>
      </c>
      <c r="Q5412" s="24" t="str">
        <f>'Ek.3-A'!M5412</f>
        <v/>
      </c>
      <c r="R5412" s="24">
        <f t="shared" si="1143"/>
        <v>0</v>
      </c>
      <c r="S5412" s="141" t="str">
        <f t="shared" si="1144"/>
        <v>H</v>
      </c>
      <c r="T5412" s="24">
        <f>IF(S5412="E",SUM($R$5:R5412),0)</f>
        <v>0</v>
      </c>
      <c r="U5412" s="143">
        <f t="shared" si="1145"/>
        <v>0</v>
      </c>
    </row>
    <row r="5413" spans="1:21" x14ac:dyDescent="0.25">
      <c r="A5413" s="6">
        <v>55.13</v>
      </c>
      <c r="B5413" s="32" t="s">
        <v>316</v>
      </c>
      <c r="K5413" s="3">
        <f t="shared" si="1146"/>
        <v>3989</v>
      </c>
      <c r="L5413" s="97" t="str">
        <f>IF(TRIM('Ek.3-A'!F5413)&lt;&gt;"","var","yok")</f>
        <v>yok</v>
      </c>
      <c r="M5413" s="5" t="str">
        <f>IF('Ek.3-A'!F5413="", "", IF(VLOOKUP('Ek.3-A'!F5413, Veriler!D:E, 2, 0)=0, "", VLOOKUP('Ek.3-A'!F5413, Veriler!D:E, 2, 0)))</f>
        <v/>
      </c>
      <c r="N5413" s="5" t="str">
        <f>IF('Ek.3-A'!P5413="", "", 'Ek.3-A'!P5413)</f>
        <v/>
      </c>
      <c r="O5413" s="142">
        <f>'Ek.3-A'!S5413</f>
        <v>0</v>
      </c>
      <c r="P5413" s="143" t="str">
        <f>'Ek.3-A'!L5413</f>
        <v/>
      </c>
      <c r="Q5413" s="24" t="str">
        <f>'Ek.3-A'!M5413</f>
        <v/>
      </c>
      <c r="R5413" s="24">
        <f t="shared" si="1143"/>
        <v>0</v>
      </c>
      <c r="S5413" s="141" t="str">
        <f t="shared" si="1144"/>
        <v>H</v>
      </c>
      <c r="T5413" s="24">
        <f>IF(S5413="E",SUM($R$5:R5413),0)</f>
        <v>0</v>
      </c>
      <c r="U5413" s="143">
        <f t="shared" si="1145"/>
        <v>0</v>
      </c>
    </row>
    <row r="5414" spans="1:21" x14ac:dyDescent="0.25">
      <c r="A5414" s="6">
        <v>55.14</v>
      </c>
      <c r="B5414" s="32" t="s">
        <v>316</v>
      </c>
      <c r="K5414" s="3">
        <f t="shared" si="1146"/>
        <v>3990</v>
      </c>
      <c r="L5414" s="97" t="str">
        <f>IF(TRIM('Ek.3-A'!F5414)&lt;&gt;"","var","yok")</f>
        <v>yok</v>
      </c>
      <c r="M5414" s="5" t="str">
        <f>IF('Ek.3-A'!F5414="", "", IF(VLOOKUP('Ek.3-A'!F5414, Veriler!D:E, 2, 0)=0, "", VLOOKUP('Ek.3-A'!F5414, Veriler!D:E, 2, 0)))</f>
        <v/>
      </c>
      <c r="N5414" s="5" t="str">
        <f>IF('Ek.3-A'!P5414="", "", 'Ek.3-A'!P5414)</f>
        <v/>
      </c>
      <c r="O5414" s="142">
        <f>'Ek.3-A'!S5414</f>
        <v>0</v>
      </c>
      <c r="P5414" s="143" t="str">
        <f>'Ek.3-A'!L5414</f>
        <v/>
      </c>
      <c r="Q5414" s="24" t="str">
        <f>'Ek.3-A'!M5414</f>
        <v/>
      </c>
      <c r="R5414" s="24">
        <f t="shared" si="1143"/>
        <v>0</v>
      </c>
      <c r="S5414" s="141" t="str">
        <f t="shared" si="1144"/>
        <v>H</v>
      </c>
      <c r="T5414" s="24">
        <f>IF(S5414="E",SUM($R$5:R5414),0)</f>
        <v>0</v>
      </c>
      <c r="U5414" s="143">
        <f t="shared" si="1145"/>
        <v>0</v>
      </c>
    </row>
    <row r="5415" spans="1:21" x14ac:dyDescent="0.25">
      <c r="A5415" s="6">
        <v>55.150000000000098</v>
      </c>
      <c r="B5415" s="32" t="s">
        <v>316</v>
      </c>
      <c r="L5415" s="97"/>
      <c r="M5415" s="5"/>
      <c r="N5415" s="5"/>
      <c r="O5415" s="5"/>
      <c r="Q5415" s="23"/>
      <c r="T5415" s="24"/>
      <c r="U5415" s="25"/>
    </row>
    <row r="5416" spans="1:21" x14ac:dyDescent="0.25">
      <c r="A5416" s="6">
        <v>55.16</v>
      </c>
      <c r="B5416" s="32" t="s">
        <v>316</v>
      </c>
      <c r="K5416" s="3">
        <f>K5414+1</f>
        <v>3991</v>
      </c>
      <c r="L5416" s="97" t="str">
        <f>IF(TRIM('Ek.3-A'!F5416)&lt;&gt;"","var","yok")</f>
        <v>yok</v>
      </c>
      <c r="M5416" s="5" t="str">
        <f>IF('Ek.3-A'!F5416="", "", IF(VLOOKUP('Ek.3-A'!F5416, Veriler!D:E, 2, 0)=0, "", VLOOKUP('Ek.3-A'!F5416, Veriler!D:E, 2, 0)))</f>
        <v/>
      </c>
      <c r="N5416" s="5" t="str">
        <f>IF('Ek.3-A'!P5416="", "", 'Ek.3-A'!P5416)</f>
        <v/>
      </c>
      <c r="O5416" s="142">
        <f>'Ek.3-A'!S5416</f>
        <v>0</v>
      </c>
      <c r="P5416" s="143" t="str">
        <f>'Ek.3-A'!L5416</f>
        <v/>
      </c>
      <c r="Q5416" s="24" t="str">
        <f>'Ek.3-A'!M5416</f>
        <v/>
      </c>
      <c r="R5416" s="24">
        <f t="shared" ref="R5416:R5429" si="1147">IF(L5416="var",0,IF(Q5416&lt;=0.005,Q5416,0))</f>
        <v>0</v>
      </c>
      <c r="S5416" s="141" t="str">
        <f t="shared" ref="S5416:S5429" si="1148">IF(Q5416&lt;=0.005,"E","H")</f>
        <v>H</v>
      </c>
      <c r="T5416" s="24">
        <f>IF(S5416="E",SUM($R$5:R5416),0)</f>
        <v>0</v>
      </c>
      <c r="U5416" s="143">
        <f t="shared" ref="U5416:U5429" si="1149">IF(T5416&lt;=0.1, O5416, IF(R5416&gt;$G$2, R5416*O5416, $G$2*O5416))</f>
        <v>0</v>
      </c>
    </row>
    <row r="5417" spans="1:21" x14ac:dyDescent="0.25">
      <c r="A5417" s="6">
        <v>55.17</v>
      </c>
      <c r="B5417" s="32" t="s">
        <v>316</v>
      </c>
      <c r="K5417" s="3">
        <f t="shared" ref="K5417:K5429" si="1150">K5416+1</f>
        <v>3992</v>
      </c>
      <c r="L5417" s="97" t="str">
        <f>IF(TRIM('Ek.3-A'!F5417)&lt;&gt;"","var","yok")</f>
        <v>yok</v>
      </c>
      <c r="M5417" s="5" t="str">
        <f>IF('Ek.3-A'!F5417="", "", IF(VLOOKUP('Ek.3-A'!F5417, Veriler!D:E, 2, 0)=0, "", VLOOKUP('Ek.3-A'!F5417, Veriler!D:E, 2, 0)))</f>
        <v/>
      </c>
      <c r="N5417" s="5" t="str">
        <f>IF('Ek.3-A'!P5417="", "", 'Ek.3-A'!P5417)</f>
        <v/>
      </c>
      <c r="O5417" s="142">
        <f>'Ek.3-A'!S5417</f>
        <v>0</v>
      </c>
      <c r="P5417" s="143" t="str">
        <f>'Ek.3-A'!L5417</f>
        <v/>
      </c>
      <c r="Q5417" s="24" t="str">
        <f>'Ek.3-A'!M5417</f>
        <v/>
      </c>
      <c r="R5417" s="24">
        <f t="shared" si="1147"/>
        <v>0</v>
      </c>
      <c r="S5417" s="141" t="str">
        <f t="shared" si="1148"/>
        <v>H</v>
      </c>
      <c r="T5417" s="24">
        <f>IF(S5417="E",SUM($R$5:R5417),0)</f>
        <v>0</v>
      </c>
      <c r="U5417" s="143">
        <f t="shared" si="1149"/>
        <v>0</v>
      </c>
    </row>
    <row r="5418" spans="1:21" x14ac:dyDescent="0.25">
      <c r="A5418" s="6">
        <v>55.180000000000099</v>
      </c>
      <c r="B5418" s="32" t="s">
        <v>316</v>
      </c>
      <c r="K5418" s="3">
        <f t="shared" si="1150"/>
        <v>3993</v>
      </c>
      <c r="L5418" s="97" t="str">
        <f>IF(TRIM('Ek.3-A'!F5418)&lt;&gt;"","var","yok")</f>
        <v>yok</v>
      </c>
      <c r="M5418" s="5" t="str">
        <f>IF('Ek.3-A'!F5418="", "", IF(VLOOKUP('Ek.3-A'!F5418, Veriler!D:E, 2, 0)=0, "", VLOOKUP('Ek.3-A'!F5418, Veriler!D:E, 2, 0)))</f>
        <v/>
      </c>
      <c r="N5418" s="5" t="str">
        <f>IF('Ek.3-A'!P5418="", "", 'Ek.3-A'!P5418)</f>
        <v/>
      </c>
      <c r="O5418" s="142">
        <f>'Ek.3-A'!S5418</f>
        <v>0</v>
      </c>
      <c r="P5418" s="143" t="str">
        <f>'Ek.3-A'!L5418</f>
        <v/>
      </c>
      <c r="Q5418" s="24" t="str">
        <f>'Ek.3-A'!M5418</f>
        <v/>
      </c>
      <c r="R5418" s="24">
        <f t="shared" si="1147"/>
        <v>0</v>
      </c>
      <c r="S5418" s="141" t="str">
        <f t="shared" si="1148"/>
        <v>H</v>
      </c>
      <c r="T5418" s="24">
        <f>IF(S5418="E",SUM($R$5:R5418),0)</f>
        <v>0</v>
      </c>
      <c r="U5418" s="143">
        <f t="shared" si="1149"/>
        <v>0</v>
      </c>
    </row>
    <row r="5419" spans="1:21" x14ac:dyDescent="0.25">
      <c r="A5419" s="6">
        <v>55.19</v>
      </c>
      <c r="B5419" s="32" t="s">
        <v>316</v>
      </c>
      <c r="K5419" s="3">
        <f t="shared" si="1150"/>
        <v>3994</v>
      </c>
      <c r="L5419" s="97" t="str">
        <f>IF(TRIM('Ek.3-A'!F5419)&lt;&gt;"","var","yok")</f>
        <v>yok</v>
      </c>
      <c r="M5419" s="5" t="str">
        <f>IF('Ek.3-A'!F5419="", "", IF(VLOOKUP('Ek.3-A'!F5419, Veriler!D:E, 2, 0)=0, "", VLOOKUP('Ek.3-A'!F5419, Veriler!D:E, 2, 0)))</f>
        <v/>
      </c>
      <c r="N5419" s="5" t="str">
        <f>IF('Ek.3-A'!P5419="", "", 'Ek.3-A'!P5419)</f>
        <v/>
      </c>
      <c r="O5419" s="142">
        <f>'Ek.3-A'!S5419</f>
        <v>0</v>
      </c>
      <c r="P5419" s="143" t="str">
        <f>'Ek.3-A'!L5419</f>
        <v/>
      </c>
      <c r="Q5419" s="24" t="str">
        <f>'Ek.3-A'!M5419</f>
        <v/>
      </c>
      <c r="R5419" s="24">
        <f t="shared" si="1147"/>
        <v>0</v>
      </c>
      <c r="S5419" s="141" t="str">
        <f t="shared" si="1148"/>
        <v>H</v>
      </c>
      <c r="T5419" s="24">
        <f>IF(S5419="E",SUM($R$5:R5419),0)</f>
        <v>0</v>
      </c>
      <c r="U5419" s="143">
        <f t="shared" si="1149"/>
        <v>0</v>
      </c>
    </row>
    <row r="5420" spans="1:21" x14ac:dyDescent="0.25">
      <c r="A5420" s="6">
        <v>55.2</v>
      </c>
      <c r="B5420" s="32" t="s">
        <v>316</v>
      </c>
      <c r="K5420" s="3">
        <f t="shared" si="1150"/>
        <v>3995</v>
      </c>
      <c r="L5420" s="97" t="str">
        <f>IF(TRIM('Ek.3-A'!F5420)&lt;&gt;"","var","yok")</f>
        <v>yok</v>
      </c>
      <c r="M5420" s="5" t="str">
        <f>IF('Ek.3-A'!F5420="", "", IF(VLOOKUP('Ek.3-A'!F5420, Veriler!D:E, 2, 0)=0, "", VLOOKUP('Ek.3-A'!F5420, Veriler!D:E, 2, 0)))</f>
        <v/>
      </c>
      <c r="N5420" s="5" t="str">
        <f>IF('Ek.3-A'!P5420="", "", 'Ek.3-A'!P5420)</f>
        <v/>
      </c>
      <c r="O5420" s="142">
        <f>'Ek.3-A'!S5420</f>
        <v>0</v>
      </c>
      <c r="P5420" s="143" t="str">
        <f>'Ek.3-A'!L5420</f>
        <v/>
      </c>
      <c r="Q5420" s="24" t="str">
        <f>'Ek.3-A'!M5420</f>
        <v/>
      </c>
      <c r="R5420" s="24">
        <f t="shared" si="1147"/>
        <v>0</v>
      </c>
      <c r="S5420" s="141" t="str">
        <f t="shared" si="1148"/>
        <v>H</v>
      </c>
      <c r="T5420" s="24">
        <f>IF(S5420="E",SUM($R$5:R5420),0)</f>
        <v>0</v>
      </c>
      <c r="U5420" s="143">
        <f t="shared" si="1149"/>
        <v>0</v>
      </c>
    </row>
    <row r="5421" spans="1:21" x14ac:dyDescent="0.25">
      <c r="A5421" s="6">
        <v>55.21</v>
      </c>
      <c r="B5421" s="32" t="s">
        <v>316</v>
      </c>
      <c r="K5421" s="3">
        <f t="shared" si="1150"/>
        <v>3996</v>
      </c>
      <c r="L5421" s="97" t="str">
        <f>IF(TRIM('Ek.3-A'!F5421)&lt;&gt;"","var","yok")</f>
        <v>yok</v>
      </c>
      <c r="M5421" s="5" t="str">
        <f>IF('Ek.3-A'!F5421="", "", IF(VLOOKUP('Ek.3-A'!F5421, Veriler!D:E, 2, 0)=0, "", VLOOKUP('Ek.3-A'!F5421, Veriler!D:E, 2, 0)))</f>
        <v/>
      </c>
      <c r="N5421" s="5" t="str">
        <f>IF('Ek.3-A'!P5421="", "", 'Ek.3-A'!P5421)</f>
        <v/>
      </c>
      <c r="O5421" s="142">
        <f>'Ek.3-A'!S5421</f>
        <v>0</v>
      </c>
      <c r="P5421" s="143" t="str">
        <f>'Ek.3-A'!L5421</f>
        <v/>
      </c>
      <c r="Q5421" s="24" t="str">
        <f>'Ek.3-A'!M5421</f>
        <v/>
      </c>
      <c r="R5421" s="24">
        <f t="shared" si="1147"/>
        <v>0</v>
      </c>
      <c r="S5421" s="141" t="str">
        <f t="shared" si="1148"/>
        <v>H</v>
      </c>
      <c r="T5421" s="24">
        <f>IF(S5421="E",SUM($R$5:R5421),0)</f>
        <v>0</v>
      </c>
      <c r="U5421" s="143">
        <f t="shared" si="1149"/>
        <v>0</v>
      </c>
    </row>
    <row r="5422" spans="1:21" x14ac:dyDescent="0.25">
      <c r="A5422" s="6">
        <v>55.220000000000098</v>
      </c>
      <c r="B5422" s="32" t="s">
        <v>316</v>
      </c>
      <c r="K5422" s="3">
        <f t="shared" si="1150"/>
        <v>3997</v>
      </c>
      <c r="L5422" s="97" t="str">
        <f>IF(TRIM('Ek.3-A'!F5422)&lt;&gt;"","var","yok")</f>
        <v>yok</v>
      </c>
      <c r="M5422" s="5" t="str">
        <f>IF('Ek.3-A'!F5422="", "", IF(VLOOKUP('Ek.3-A'!F5422, Veriler!D:E, 2, 0)=0, "", VLOOKUP('Ek.3-A'!F5422, Veriler!D:E, 2, 0)))</f>
        <v/>
      </c>
      <c r="N5422" s="5" t="str">
        <f>IF('Ek.3-A'!P5422="", "", 'Ek.3-A'!P5422)</f>
        <v/>
      </c>
      <c r="O5422" s="142">
        <f>'Ek.3-A'!S5422</f>
        <v>0</v>
      </c>
      <c r="P5422" s="143" t="str">
        <f>'Ek.3-A'!L5422</f>
        <v/>
      </c>
      <c r="Q5422" s="24" t="str">
        <f>'Ek.3-A'!M5422</f>
        <v/>
      </c>
      <c r="R5422" s="24">
        <f t="shared" si="1147"/>
        <v>0</v>
      </c>
      <c r="S5422" s="141" t="str">
        <f t="shared" si="1148"/>
        <v>H</v>
      </c>
      <c r="T5422" s="24">
        <f>IF(S5422="E",SUM($R$5:R5422),0)</f>
        <v>0</v>
      </c>
      <c r="U5422" s="143">
        <f t="shared" si="1149"/>
        <v>0</v>
      </c>
    </row>
    <row r="5423" spans="1:21" x14ac:dyDescent="0.25">
      <c r="A5423" s="6">
        <v>55.23</v>
      </c>
      <c r="B5423" s="32" t="s">
        <v>316</v>
      </c>
      <c r="K5423" s="3">
        <f t="shared" si="1150"/>
        <v>3998</v>
      </c>
      <c r="L5423" s="97" t="str">
        <f>IF(TRIM('Ek.3-A'!F5423)&lt;&gt;"","var","yok")</f>
        <v>yok</v>
      </c>
      <c r="M5423" s="5" t="str">
        <f>IF('Ek.3-A'!F5423="", "", IF(VLOOKUP('Ek.3-A'!F5423, Veriler!D:E, 2, 0)=0, "", VLOOKUP('Ek.3-A'!F5423, Veriler!D:E, 2, 0)))</f>
        <v/>
      </c>
      <c r="N5423" s="5" t="str">
        <f>IF('Ek.3-A'!P5423="", "", 'Ek.3-A'!P5423)</f>
        <v/>
      </c>
      <c r="O5423" s="142">
        <f>'Ek.3-A'!S5423</f>
        <v>0</v>
      </c>
      <c r="P5423" s="143" t="str">
        <f>'Ek.3-A'!L5423</f>
        <v/>
      </c>
      <c r="Q5423" s="24" t="str">
        <f>'Ek.3-A'!M5423</f>
        <v/>
      </c>
      <c r="R5423" s="24">
        <f t="shared" si="1147"/>
        <v>0</v>
      </c>
      <c r="S5423" s="141" t="str">
        <f t="shared" si="1148"/>
        <v>H</v>
      </c>
      <c r="T5423" s="24">
        <f>IF(S5423="E",SUM($R$5:R5423),0)</f>
        <v>0</v>
      </c>
      <c r="U5423" s="143">
        <f t="shared" si="1149"/>
        <v>0</v>
      </c>
    </row>
    <row r="5424" spans="1:21" x14ac:dyDescent="0.25">
      <c r="A5424" s="6">
        <v>55.24</v>
      </c>
      <c r="B5424" s="32" t="s">
        <v>316</v>
      </c>
      <c r="K5424" s="3">
        <f t="shared" si="1150"/>
        <v>3999</v>
      </c>
      <c r="L5424" s="97" t="str">
        <f>IF(TRIM('Ek.3-A'!F5424)&lt;&gt;"","var","yok")</f>
        <v>yok</v>
      </c>
      <c r="M5424" s="5" t="str">
        <f>IF('Ek.3-A'!F5424="", "", IF(VLOOKUP('Ek.3-A'!F5424, Veriler!D:E, 2, 0)=0, "", VLOOKUP('Ek.3-A'!F5424, Veriler!D:E, 2, 0)))</f>
        <v/>
      </c>
      <c r="N5424" s="5" t="str">
        <f>IF('Ek.3-A'!P5424="", "", 'Ek.3-A'!P5424)</f>
        <v/>
      </c>
      <c r="O5424" s="142">
        <f>'Ek.3-A'!S5424</f>
        <v>0</v>
      </c>
      <c r="P5424" s="143" t="str">
        <f>'Ek.3-A'!L5424</f>
        <v/>
      </c>
      <c r="Q5424" s="24" t="str">
        <f>'Ek.3-A'!M5424</f>
        <v/>
      </c>
      <c r="R5424" s="24">
        <f t="shared" si="1147"/>
        <v>0</v>
      </c>
      <c r="S5424" s="141" t="str">
        <f t="shared" si="1148"/>
        <v>H</v>
      </c>
      <c r="T5424" s="24">
        <f>IF(S5424="E",SUM($R$5:R5424),0)</f>
        <v>0</v>
      </c>
      <c r="U5424" s="143">
        <f t="shared" si="1149"/>
        <v>0</v>
      </c>
    </row>
    <row r="5425" spans="1:41" x14ac:dyDescent="0.25">
      <c r="A5425" s="6">
        <v>55.250000000000099</v>
      </c>
      <c r="B5425" s="32" t="s">
        <v>316</v>
      </c>
      <c r="K5425" s="3">
        <f t="shared" si="1150"/>
        <v>4000</v>
      </c>
      <c r="L5425" s="97" t="str">
        <f>IF(TRIM('Ek.3-A'!F5425)&lt;&gt;"","var","yok")</f>
        <v>yok</v>
      </c>
      <c r="M5425" s="5" t="str">
        <f>IF('Ek.3-A'!F5425="", "", IF(VLOOKUP('Ek.3-A'!F5425, Veriler!D:E, 2, 0)=0, "", VLOOKUP('Ek.3-A'!F5425, Veriler!D:E, 2, 0)))</f>
        <v/>
      </c>
      <c r="N5425" s="5" t="str">
        <f>IF('Ek.3-A'!P5425="", "", 'Ek.3-A'!P5425)</f>
        <v/>
      </c>
      <c r="O5425" s="142">
        <f>'Ek.3-A'!S5425</f>
        <v>0</v>
      </c>
      <c r="P5425" s="143" t="str">
        <f>'Ek.3-A'!L5425</f>
        <v/>
      </c>
      <c r="Q5425" s="24" t="str">
        <f>'Ek.3-A'!M5425</f>
        <v/>
      </c>
      <c r="R5425" s="24">
        <f t="shared" si="1147"/>
        <v>0</v>
      </c>
      <c r="S5425" s="141" t="str">
        <f t="shared" si="1148"/>
        <v>H</v>
      </c>
      <c r="T5425" s="24">
        <f>IF(S5425="E",SUM($R$5:R5425),0)</f>
        <v>0</v>
      </c>
      <c r="U5425" s="143">
        <f t="shared" si="1149"/>
        <v>0</v>
      </c>
    </row>
    <row r="5426" spans="1:41" x14ac:dyDescent="0.25">
      <c r="A5426" s="6">
        <v>55.26</v>
      </c>
      <c r="B5426" s="32" t="s">
        <v>316</v>
      </c>
      <c r="K5426" s="3">
        <f t="shared" si="1150"/>
        <v>4001</v>
      </c>
      <c r="L5426" s="97" t="str">
        <f>IF(TRIM('Ek.3-A'!F5426)&lt;&gt;"","var","yok")</f>
        <v>yok</v>
      </c>
      <c r="M5426" s="5" t="str">
        <f>IF('Ek.3-A'!F5426="", "", IF(VLOOKUP('Ek.3-A'!F5426, Veriler!D:E, 2, 0)=0, "", VLOOKUP('Ek.3-A'!F5426, Veriler!D:E, 2, 0)))</f>
        <v/>
      </c>
      <c r="N5426" s="5" t="str">
        <f>IF('Ek.3-A'!P5426="", "", 'Ek.3-A'!P5426)</f>
        <v/>
      </c>
      <c r="O5426" s="142">
        <f>'Ek.3-A'!S5426</f>
        <v>0</v>
      </c>
      <c r="P5426" s="143" t="str">
        <f>'Ek.3-A'!L5426</f>
        <v/>
      </c>
      <c r="Q5426" s="24" t="str">
        <f>'Ek.3-A'!M5426</f>
        <v/>
      </c>
      <c r="R5426" s="24">
        <f t="shared" si="1147"/>
        <v>0</v>
      </c>
      <c r="S5426" s="141" t="str">
        <f t="shared" si="1148"/>
        <v>H</v>
      </c>
      <c r="T5426" s="24">
        <f>IF(S5426="E",SUM($R$5:R5426),0)</f>
        <v>0</v>
      </c>
      <c r="U5426" s="143">
        <f t="shared" si="1149"/>
        <v>0</v>
      </c>
    </row>
    <row r="5427" spans="1:41" x14ac:dyDescent="0.25">
      <c r="A5427" s="6">
        <v>55.27</v>
      </c>
      <c r="B5427" s="32" t="s">
        <v>316</v>
      </c>
      <c r="K5427" s="3">
        <f t="shared" si="1150"/>
        <v>4002</v>
      </c>
      <c r="L5427" s="97" t="str">
        <f>IF(TRIM('Ek.3-A'!F5427)&lt;&gt;"","var","yok")</f>
        <v>yok</v>
      </c>
      <c r="M5427" s="5" t="str">
        <f>IF('Ek.3-A'!F5427="", "", IF(VLOOKUP('Ek.3-A'!F5427, Veriler!D:E, 2, 0)=0, "", VLOOKUP('Ek.3-A'!F5427, Veriler!D:E, 2, 0)))</f>
        <v/>
      </c>
      <c r="N5427" s="5" t="str">
        <f>IF('Ek.3-A'!P5427="", "", 'Ek.3-A'!P5427)</f>
        <v/>
      </c>
      <c r="O5427" s="142">
        <f>'Ek.3-A'!S5427</f>
        <v>0</v>
      </c>
      <c r="P5427" s="143" t="str">
        <f>'Ek.3-A'!L5427</f>
        <v/>
      </c>
      <c r="Q5427" s="24" t="str">
        <f>'Ek.3-A'!M5427</f>
        <v/>
      </c>
      <c r="R5427" s="24">
        <f t="shared" si="1147"/>
        <v>0</v>
      </c>
      <c r="S5427" s="141" t="str">
        <f t="shared" si="1148"/>
        <v>H</v>
      </c>
      <c r="T5427" s="24">
        <f>IF(S5427="E",SUM($R$5:R5427),0)</f>
        <v>0</v>
      </c>
      <c r="U5427" s="143">
        <f t="shared" si="1149"/>
        <v>0</v>
      </c>
    </row>
    <row r="5428" spans="1:41" x14ac:dyDescent="0.25">
      <c r="A5428" s="6">
        <v>55.28</v>
      </c>
      <c r="B5428" s="32" t="s">
        <v>316</v>
      </c>
      <c r="K5428" s="3">
        <f t="shared" si="1150"/>
        <v>4003</v>
      </c>
      <c r="L5428" s="97" t="str">
        <f>IF(TRIM('Ek.3-A'!F5428)&lt;&gt;"","var","yok")</f>
        <v>yok</v>
      </c>
      <c r="M5428" s="5" t="str">
        <f>IF('Ek.3-A'!F5428="", "", IF(VLOOKUP('Ek.3-A'!F5428, Veriler!D:E, 2, 0)=0, "", VLOOKUP('Ek.3-A'!F5428, Veriler!D:E, 2, 0)))</f>
        <v/>
      </c>
      <c r="N5428" s="5" t="str">
        <f>IF('Ek.3-A'!P5428="", "", 'Ek.3-A'!P5428)</f>
        <v/>
      </c>
      <c r="O5428" s="142">
        <f>'Ek.3-A'!S5428</f>
        <v>0</v>
      </c>
      <c r="P5428" s="143" t="str">
        <f>'Ek.3-A'!L5428</f>
        <v/>
      </c>
      <c r="Q5428" s="24" t="str">
        <f>'Ek.3-A'!M5428</f>
        <v/>
      </c>
      <c r="R5428" s="24">
        <f t="shared" si="1147"/>
        <v>0</v>
      </c>
      <c r="S5428" s="141" t="str">
        <f t="shared" si="1148"/>
        <v>H</v>
      </c>
      <c r="T5428" s="24">
        <f>IF(S5428="E",SUM($R$5:R5428),0)</f>
        <v>0</v>
      </c>
      <c r="U5428" s="143">
        <f t="shared" si="1149"/>
        <v>0</v>
      </c>
    </row>
    <row r="5429" spans="1:41" x14ac:dyDescent="0.25">
      <c r="A5429" s="6">
        <v>55.290000000000099</v>
      </c>
      <c r="B5429" s="32" t="s">
        <v>316</v>
      </c>
      <c r="K5429" s="3">
        <f t="shared" si="1150"/>
        <v>4004</v>
      </c>
      <c r="L5429" s="97" t="str">
        <f>IF(TRIM('Ek.3-A'!F5429)&lt;&gt;"","var","yok")</f>
        <v>yok</v>
      </c>
      <c r="M5429" s="5" t="str">
        <f>IF('Ek.3-A'!F5429="", "", IF(VLOOKUP('Ek.3-A'!F5429, Veriler!D:E, 2, 0)=0, "", VLOOKUP('Ek.3-A'!F5429, Veriler!D:E, 2, 0)))</f>
        <v/>
      </c>
      <c r="N5429" s="5" t="str">
        <f>IF('Ek.3-A'!P5429="", "", 'Ek.3-A'!P5429)</f>
        <v/>
      </c>
      <c r="O5429" s="142">
        <f>'Ek.3-A'!S5429</f>
        <v>0</v>
      </c>
      <c r="P5429" s="143" t="str">
        <f>'Ek.3-A'!L5429</f>
        <v/>
      </c>
      <c r="Q5429" s="24" t="str">
        <f>'Ek.3-A'!M5429</f>
        <v/>
      </c>
      <c r="R5429" s="24">
        <f t="shared" si="1147"/>
        <v>0</v>
      </c>
      <c r="S5429" s="141" t="str">
        <f t="shared" si="1148"/>
        <v>H</v>
      </c>
      <c r="T5429" s="24">
        <f>IF(S5429="E",SUM($R$5:R5429),0)</f>
        <v>0</v>
      </c>
      <c r="U5429" s="143">
        <f t="shared" si="1149"/>
        <v>0</v>
      </c>
    </row>
    <row r="5430" spans="1:41" x14ac:dyDescent="0.25">
      <c r="A5430" s="6">
        <v>55.3</v>
      </c>
      <c r="B5430" s="32" t="s">
        <v>316</v>
      </c>
      <c r="T5430" s="24"/>
      <c r="U5430" s="25"/>
      <c r="AO5430" s="140">
        <f>'Ek.3-A'!L5430</f>
        <v>0</v>
      </c>
    </row>
    <row r="5431" spans="1:41" x14ac:dyDescent="0.25">
      <c r="A5431" s="6">
        <v>55.31</v>
      </c>
      <c r="B5431" s="32" t="s">
        <v>316</v>
      </c>
      <c r="T5431" s="24"/>
      <c r="U5431" s="25"/>
    </row>
    <row r="5432" spans="1:41" x14ac:dyDescent="0.25">
      <c r="A5432" s="6">
        <v>55.32</v>
      </c>
      <c r="B5432" s="32" t="s">
        <v>316</v>
      </c>
      <c r="T5432" s="24"/>
      <c r="U5432" s="25"/>
    </row>
    <row r="5433" spans="1:41" x14ac:dyDescent="0.25">
      <c r="A5433" s="6">
        <v>55.330000000000098</v>
      </c>
      <c r="B5433" s="32" t="s">
        <v>316</v>
      </c>
      <c r="T5433" s="24"/>
      <c r="U5433" s="25"/>
    </row>
    <row r="5434" spans="1:41" x14ac:dyDescent="0.25">
      <c r="A5434" s="6">
        <v>55.34</v>
      </c>
      <c r="B5434" s="32" t="s">
        <v>316</v>
      </c>
      <c r="T5434" s="24"/>
      <c r="U5434" s="25"/>
    </row>
    <row r="5435" spans="1:41" x14ac:dyDescent="0.25">
      <c r="A5435" s="6">
        <v>55.35</v>
      </c>
      <c r="B5435" s="32" t="s">
        <v>316</v>
      </c>
      <c r="T5435" s="24"/>
      <c r="U5435" s="25"/>
    </row>
    <row r="5436" spans="1:41" x14ac:dyDescent="0.25">
      <c r="A5436" s="6">
        <v>55.360000000000099</v>
      </c>
      <c r="B5436" s="32" t="s">
        <v>316</v>
      </c>
      <c r="T5436" s="24"/>
      <c r="U5436" s="25"/>
    </row>
    <row r="5437" spans="1:41" x14ac:dyDescent="0.25">
      <c r="A5437" s="6">
        <v>55.37</v>
      </c>
      <c r="B5437" s="32" t="s">
        <v>316</v>
      </c>
      <c r="T5437" s="24"/>
      <c r="U5437" s="25"/>
    </row>
    <row r="5438" spans="1:41" x14ac:dyDescent="0.25">
      <c r="A5438" s="6">
        <v>55.38</v>
      </c>
      <c r="B5438" s="32" t="s">
        <v>316</v>
      </c>
      <c r="T5438" s="24"/>
      <c r="U5438" s="25"/>
    </row>
    <row r="5439" spans="1:41" x14ac:dyDescent="0.25">
      <c r="A5439" s="6">
        <v>55.39</v>
      </c>
      <c r="B5439" s="32" t="s">
        <v>316</v>
      </c>
      <c r="K5439" s="3">
        <f>K5429+1</f>
        <v>4005</v>
      </c>
      <c r="L5439" s="97" t="str">
        <f>IF(TRIM('Ek.3-A'!F5439)&lt;&gt;"","var","yok")</f>
        <v>yok</v>
      </c>
      <c r="M5439" s="5" t="str">
        <f>IF('Ek.3-A'!F5439="", "", IF(VLOOKUP('Ek.3-A'!F5439, Veriler!D:E, 2, 0)=0, "", VLOOKUP('Ek.3-A'!F5439, Veriler!D:E, 2, 0)))</f>
        <v/>
      </c>
      <c r="N5439" s="5" t="str">
        <f>IF('Ek.3-A'!P5439="", "", 'Ek.3-A'!P5439)</f>
        <v/>
      </c>
      <c r="O5439" s="142">
        <f>'Ek.3-A'!S5439</f>
        <v>0</v>
      </c>
      <c r="P5439" s="143" t="str">
        <f>'Ek.3-A'!L5439</f>
        <v/>
      </c>
      <c r="Q5439" s="24" t="str">
        <f>'Ek.3-A'!M5439</f>
        <v/>
      </c>
      <c r="R5439" s="24">
        <f t="shared" ref="R5439:R5452" si="1151">IF(L5439="var",0,IF(Q5439&lt;=0.005,Q5439,0))</f>
        <v>0</v>
      </c>
      <c r="S5439" s="141" t="str">
        <f t="shared" ref="S5439:S5452" si="1152">IF(Q5439&lt;=0.005,"E","H")</f>
        <v>H</v>
      </c>
      <c r="T5439" s="24">
        <f>IF(S5439="E",SUM($R$5:R5439),0)</f>
        <v>0</v>
      </c>
      <c r="U5439" s="143">
        <f t="shared" ref="U5439:U5452" si="1153">IF(T5439&lt;=0.1, O5439, IF(R5439&gt;$G$2, R5439*O5439, $G$2*O5439))</f>
        <v>0</v>
      </c>
    </row>
    <row r="5440" spans="1:41" x14ac:dyDescent="0.25">
      <c r="A5440" s="6">
        <v>55.400000000000098</v>
      </c>
      <c r="B5440" s="32" t="s">
        <v>316</v>
      </c>
      <c r="K5440" s="3">
        <f t="shared" ref="K5440:K5452" si="1154">K5439+1</f>
        <v>4006</v>
      </c>
      <c r="L5440" s="97" t="str">
        <f>IF(TRIM('Ek.3-A'!F5440)&lt;&gt;"","var","yok")</f>
        <v>yok</v>
      </c>
      <c r="M5440" s="5" t="str">
        <f>IF('Ek.3-A'!F5440="", "", IF(VLOOKUP('Ek.3-A'!F5440, Veriler!D:E, 2, 0)=0, "", VLOOKUP('Ek.3-A'!F5440, Veriler!D:E, 2, 0)))</f>
        <v/>
      </c>
      <c r="N5440" s="5" t="str">
        <f>IF('Ek.3-A'!P5440="", "", 'Ek.3-A'!P5440)</f>
        <v/>
      </c>
      <c r="O5440" s="142">
        <f>'Ek.3-A'!S5440</f>
        <v>0</v>
      </c>
      <c r="P5440" s="143" t="str">
        <f>'Ek.3-A'!L5440</f>
        <v/>
      </c>
      <c r="Q5440" s="24" t="str">
        <f>'Ek.3-A'!M5440</f>
        <v/>
      </c>
      <c r="R5440" s="24">
        <f t="shared" si="1151"/>
        <v>0</v>
      </c>
      <c r="S5440" s="141" t="str">
        <f t="shared" si="1152"/>
        <v>H</v>
      </c>
      <c r="T5440" s="24">
        <f>IF(S5440="E",SUM($R$5:R5440),0)</f>
        <v>0</v>
      </c>
      <c r="U5440" s="143">
        <f t="shared" si="1153"/>
        <v>0</v>
      </c>
    </row>
    <row r="5441" spans="1:21" x14ac:dyDescent="0.25">
      <c r="A5441" s="6">
        <v>55.41</v>
      </c>
      <c r="B5441" s="32" t="s">
        <v>316</v>
      </c>
      <c r="K5441" s="3">
        <f t="shared" si="1154"/>
        <v>4007</v>
      </c>
      <c r="L5441" s="97" t="str">
        <f>IF(TRIM('Ek.3-A'!F5441)&lt;&gt;"","var","yok")</f>
        <v>yok</v>
      </c>
      <c r="M5441" s="5" t="str">
        <f>IF('Ek.3-A'!F5441="", "", IF(VLOOKUP('Ek.3-A'!F5441, Veriler!D:E, 2, 0)=0, "", VLOOKUP('Ek.3-A'!F5441, Veriler!D:E, 2, 0)))</f>
        <v/>
      </c>
      <c r="N5441" s="5" t="str">
        <f>IF('Ek.3-A'!P5441="", "", 'Ek.3-A'!P5441)</f>
        <v/>
      </c>
      <c r="O5441" s="142">
        <f>'Ek.3-A'!S5441</f>
        <v>0</v>
      </c>
      <c r="P5441" s="143" t="str">
        <f>'Ek.3-A'!L5441</f>
        <v/>
      </c>
      <c r="Q5441" s="24" t="str">
        <f>'Ek.3-A'!M5441</f>
        <v/>
      </c>
      <c r="R5441" s="24">
        <f t="shared" si="1151"/>
        <v>0</v>
      </c>
      <c r="S5441" s="141" t="str">
        <f t="shared" si="1152"/>
        <v>H</v>
      </c>
      <c r="T5441" s="24">
        <f>IF(S5441="E",SUM($R$5:R5441),0)</f>
        <v>0</v>
      </c>
      <c r="U5441" s="143">
        <f t="shared" si="1153"/>
        <v>0</v>
      </c>
    </row>
    <row r="5442" spans="1:21" x14ac:dyDescent="0.25">
      <c r="A5442" s="6">
        <v>55.42</v>
      </c>
      <c r="B5442" s="32" t="s">
        <v>316</v>
      </c>
      <c r="K5442" s="3">
        <f t="shared" si="1154"/>
        <v>4008</v>
      </c>
      <c r="L5442" s="97" t="str">
        <f>IF(TRIM('Ek.3-A'!F5442)&lt;&gt;"","var","yok")</f>
        <v>yok</v>
      </c>
      <c r="M5442" s="5" t="str">
        <f>IF('Ek.3-A'!F5442="", "", IF(VLOOKUP('Ek.3-A'!F5442, Veriler!D:E, 2, 0)=0, "", VLOOKUP('Ek.3-A'!F5442, Veriler!D:E, 2, 0)))</f>
        <v/>
      </c>
      <c r="N5442" s="5" t="str">
        <f>IF('Ek.3-A'!P5442="", "", 'Ek.3-A'!P5442)</f>
        <v/>
      </c>
      <c r="O5442" s="142">
        <f>'Ek.3-A'!S5442</f>
        <v>0</v>
      </c>
      <c r="P5442" s="143" t="str">
        <f>'Ek.3-A'!L5442</f>
        <v/>
      </c>
      <c r="Q5442" s="24" t="str">
        <f>'Ek.3-A'!M5442</f>
        <v/>
      </c>
      <c r="R5442" s="24">
        <f t="shared" si="1151"/>
        <v>0</v>
      </c>
      <c r="S5442" s="141" t="str">
        <f t="shared" si="1152"/>
        <v>H</v>
      </c>
      <c r="T5442" s="24">
        <f>IF(S5442="E",SUM($R$5:R5442),0)</f>
        <v>0</v>
      </c>
      <c r="U5442" s="143">
        <f t="shared" si="1153"/>
        <v>0</v>
      </c>
    </row>
    <row r="5443" spans="1:21" x14ac:dyDescent="0.25">
      <c r="A5443" s="6">
        <v>55.430000000000099</v>
      </c>
      <c r="B5443" s="32" t="s">
        <v>316</v>
      </c>
      <c r="K5443" s="3">
        <f t="shared" si="1154"/>
        <v>4009</v>
      </c>
      <c r="L5443" s="97" t="str">
        <f>IF(TRIM('Ek.3-A'!F5443)&lt;&gt;"","var","yok")</f>
        <v>yok</v>
      </c>
      <c r="M5443" s="5" t="str">
        <f>IF('Ek.3-A'!F5443="", "", IF(VLOOKUP('Ek.3-A'!F5443, Veriler!D:E, 2, 0)=0, "", VLOOKUP('Ek.3-A'!F5443, Veriler!D:E, 2, 0)))</f>
        <v/>
      </c>
      <c r="N5443" s="5" t="str">
        <f>IF('Ek.3-A'!P5443="", "", 'Ek.3-A'!P5443)</f>
        <v/>
      </c>
      <c r="O5443" s="142">
        <f>'Ek.3-A'!S5443</f>
        <v>0</v>
      </c>
      <c r="P5443" s="143" t="str">
        <f>'Ek.3-A'!L5443</f>
        <v/>
      </c>
      <c r="Q5443" s="24" t="str">
        <f>'Ek.3-A'!M5443</f>
        <v/>
      </c>
      <c r="R5443" s="24">
        <f t="shared" si="1151"/>
        <v>0</v>
      </c>
      <c r="S5443" s="141" t="str">
        <f t="shared" si="1152"/>
        <v>H</v>
      </c>
      <c r="T5443" s="24">
        <f>IF(S5443="E",SUM($R$5:R5443),0)</f>
        <v>0</v>
      </c>
      <c r="U5443" s="143">
        <f t="shared" si="1153"/>
        <v>0</v>
      </c>
    </row>
    <row r="5444" spans="1:21" x14ac:dyDescent="0.25">
      <c r="A5444" s="6">
        <v>55.44</v>
      </c>
      <c r="B5444" s="32" t="s">
        <v>316</v>
      </c>
      <c r="K5444" s="3">
        <f t="shared" si="1154"/>
        <v>4010</v>
      </c>
      <c r="L5444" s="97" t="str">
        <f>IF(TRIM('Ek.3-A'!F5444)&lt;&gt;"","var","yok")</f>
        <v>yok</v>
      </c>
      <c r="M5444" s="5" t="str">
        <f>IF('Ek.3-A'!F5444="", "", IF(VLOOKUP('Ek.3-A'!F5444, Veriler!D:E, 2, 0)=0, "", VLOOKUP('Ek.3-A'!F5444, Veriler!D:E, 2, 0)))</f>
        <v/>
      </c>
      <c r="N5444" s="5" t="str">
        <f>IF('Ek.3-A'!P5444="", "", 'Ek.3-A'!P5444)</f>
        <v/>
      </c>
      <c r="O5444" s="142">
        <f>'Ek.3-A'!S5444</f>
        <v>0</v>
      </c>
      <c r="P5444" s="143" t="str">
        <f>'Ek.3-A'!L5444</f>
        <v/>
      </c>
      <c r="Q5444" s="24" t="str">
        <f>'Ek.3-A'!M5444</f>
        <v/>
      </c>
      <c r="R5444" s="24">
        <f t="shared" si="1151"/>
        <v>0</v>
      </c>
      <c r="S5444" s="141" t="str">
        <f t="shared" si="1152"/>
        <v>H</v>
      </c>
      <c r="T5444" s="24">
        <f>IF(S5444="E",SUM($R$5:R5444),0)</f>
        <v>0</v>
      </c>
      <c r="U5444" s="143">
        <f t="shared" si="1153"/>
        <v>0</v>
      </c>
    </row>
    <row r="5445" spans="1:21" x14ac:dyDescent="0.25">
      <c r="A5445" s="6">
        <v>55.45</v>
      </c>
      <c r="B5445" s="32" t="s">
        <v>316</v>
      </c>
      <c r="K5445" s="3">
        <f t="shared" si="1154"/>
        <v>4011</v>
      </c>
      <c r="L5445" s="97" t="str">
        <f>IF(TRIM('Ek.3-A'!F5445)&lt;&gt;"","var","yok")</f>
        <v>yok</v>
      </c>
      <c r="M5445" s="5" t="str">
        <f>IF('Ek.3-A'!F5445="", "", IF(VLOOKUP('Ek.3-A'!F5445, Veriler!D:E, 2, 0)=0, "", VLOOKUP('Ek.3-A'!F5445, Veriler!D:E, 2, 0)))</f>
        <v/>
      </c>
      <c r="N5445" s="5" t="str">
        <f>IF('Ek.3-A'!P5445="", "", 'Ek.3-A'!P5445)</f>
        <v/>
      </c>
      <c r="O5445" s="142">
        <f>'Ek.3-A'!S5445</f>
        <v>0</v>
      </c>
      <c r="P5445" s="143" t="str">
        <f>'Ek.3-A'!L5445</f>
        <v/>
      </c>
      <c r="Q5445" s="24" t="str">
        <f>'Ek.3-A'!M5445</f>
        <v/>
      </c>
      <c r="R5445" s="24">
        <f t="shared" si="1151"/>
        <v>0</v>
      </c>
      <c r="S5445" s="141" t="str">
        <f t="shared" si="1152"/>
        <v>H</v>
      </c>
      <c r="T5445" s="24">
        <f>IF(S5445="E",SUM($R$5:R5445),0)</f>
        <v>0</v>
      </c>
      <c r="U5445" s="143">
        <f t="shared" si="1153"/>
        <v>0</v>
      </c>
    </row>
    <row r="5446" spans="1:21" x14ac:dyDescent="0.25">
      <c r="A5446" s="6">
        <v>55.46</v>
      </c>
      <c r="B5446" s="32" t="s">
        <v>316</v>
      </c>
      <c r="K5446" s="3">
        <f t="shared" si="1154"/>
        <v>4012</v>
      </c>
      <c r="L5446" s="97" t="str">
        <f>IF(TRIM('Ek.3-A'!F5446)&lt;&gt;"","var","yok")</f>
        <v>yok</v>
      </c>
      <c r="M5446" s="5" t="str">
        <f>IF('Ek.3-A'!F5446="", "", IF(VLOOKUP('Ek.3-A'!F5446, Veriler!D:E, 2, 0)=0, "", VLOOKUP('Ek.3-A'!F5446, Veriler!D:E, 2, 0)))</f>
        <v/>
      </c>
      <c r="N5446" s="5" t="str">
        <f>IF('Ek.3-A'!P5446="", "", 'Ek.3-A'!P5446)</f>
        <v/>
      </c>
      <c r="O5446" s="142">
        <f>'Ek.3-A'!S5446</f>
        <v>0</v>
      </c>
      <c r="P5446" s="143" t="str">
        <f>'Ek.3-A'!L5446</f>
        <v/>
      </c>
      <c r="Q5446" s="24" t="str">
        <f>'Ek.3-A'!M5446</f>
        <v/>
      </c>
      <c r="R5446" s="24">
        <f t="shared" si="1151"/>
        <v>0</v>
      </c>
      <c r="S5446" s="141" t="str">
        <f t="shared" si="1152"/>
        <v>H</v>
      </c>
      <c r="T5446" s="24">
        <f>IF(S5446="E",SUM($R$5:R5446),0)</f>
        <v>0</v>
      </c>
      <c r="U5446" s="143">
        <f t="shared" si="1153"/>
        <v>0</v>
      </c>
    </row>
    <row r="5447" spans="1:21" x14ac:dyDescent="0.25">
      <c r="A5447" s="6">
        <v>55.470000000000098</v>
      </c>
      <c r="B5447" s="32" t="s">
        <v>316</v>
      </c>
      <c r="K5447" s="3">
        <f t="shared" si="1154"/>
        <v>4013</v>
      </c>
      <c r="L5447" s="97" t="str">
        <f>IF(TRIM('Ek.3-A'!F5447)&lt;&gt;"","var","yok")</f>
        <v>yok</v>
      </c>
      <c r="M5447" s="5" t="str">
        <f>IF('Ek.3-A'!F5447="", "", IF(VLOOKUP('Ek.3-A'!F5447, Veriler!D:E, 2, 0)=0, "", VLOOKUP('Ek.3-A'!F5447, Veriler!D:E, 2, 0)))</f>
        <v/>
      </c>
      <c r="N5447" s="5" t="str">
        <f>IF('Ek.3-A'!P5447="", "", 'Ek.3-A'!P5447)</f>
        <v/>
      </c>
      <c r="O5447" s="142">
        <f>'Ek.3-A'!S5447</f>
        <v>0</v>
      </c>
      <c r="P5447" s="143" t="str">
        <f>'Ek.3-A'!L5447</f>
        <v/>
      </c>
      <c r="Q5447" s="24" t="str">
        <f>'Ek.3-A'!M5447</f>
        <v/>
      </c>
      <c r="R5447" s="24">
        <f t="shared" si="1151"/>
        <v>0</v>
      </c>
      <c r="S5447" s="141" t="str">
        <f t="shared" si="1152"/>
        <v>H</v>
      </c>
      <c r="T5447" s="24">
        <f>IF(S5447="E",SUM($R$5:R5447),0)</f>
        <v>0</v>
      </c>
      <c r="U5447" s="143">
        <f t="shared" si="1153"/>
        <v>0</v>
      </c>
    </row>
    <row r="5448" spans="1:21" x14ac:dyDescent="0.25">
      <c r="A5448" s="6">
        <v>55.48</v>
      </c>
      <c r="B5448" s="32" t="s">
        <v>316</v>
      </c>
      <c r="K5448" s="3">
        <f t="shared" si="1154"/>
        <v>4014</v>
      </c>
      <c r="L5448" s="97" t="str">
        <f>IF(TRIM('Ek.3-A'!F5448)&lt;&gt;"","var","yok")</f>
        <v>yok</v>
      </c>
      <c r="M5448" s="5" t="str">
        <f>IF('Ek.3-A'!F5448="", "", IF(VLOOKUP('Ek.3-A'!F5448, Veriler!D:E, 2, 0)=0, "", VLOOKUP('Ek.3-A'!F5448, Veriler!D:E, 2, 0)))</f>
        <v/>
      </c>
      <c r="N5448" s="5" t="str">
        <f>IF('Ek.3-A'!P5448="", "", 'Ek.3-A'!P5448)</f>
        <v/>
      </c>
      <c r="O5448" s="142">
        <f>'Ek.3-A'!S5448</f>
        <v>0</v>
      </c>
      <c r="P5448" s="143" t="str">
        <f>'Ek.3-A'!L5448</f>
        <v/>
      </c>
      <c r="Q5448" s="24" t="str">
        <f>'Ek.3-A'!M5448</f>
        <v/>
      </c>
      <c r="R5448" s="24">
        <f t="shared" si="1151"/>
        <v>0</v>
      </c>
      <c r="S5448" s="141" t="str">
        <f t="shared" si="1152"/>
        <v>H</v>
      </c>
      <c r="T5448" s="24">
        <f>IF(S5448="E",SUM($R$5:R5448),0)</f>
        <v>0</v>
      </c>
      <c r="U5448" s="143">
        <f t="shared" si="1153"/>
        <v>0</v>
      </c>
    </row>
    <row r="5449" spans="1:21" x14ac:dyDescent="0.25">
      <c r="A5449" s="6">
        <v>55.49</v>
      </c>
      <c r="B5449" s="32" t="s">
        <v>316</v>
      </c>
      <c r="K5449" s="3">
        <f t="shared" si="1154"/>
        <v>4015</v>
      </c>
      <c r="L5449" s="97" t="str">
        <f>IF(TRIM('Ek.3-A'!F5449)&lt;&gt;"","var","yok")</f>
        <v>yok</v>
      </c>
      <c r="M5449" s="5" t="str">
        <f>IF('Ek.3-A'!F5449="", "", IF(VLOOKUP('Ek.3-A'!F5449, Veriler!D:E, 2, 0)=0, "", VLOOKUP('Ek.3-A'!F5449, Veriler!D:E, 2, 0)))</f>
        <v/>
      </c>
      <c r="N5449" s="5" t="str">
        <f>IF('Ek.3-A'!P5449="", "", 'Ek.3-A'!P5449)</f>
        <v/>
      </c>
      <c r="O5449" s="142">
        <f>'Ek.3-A'!S5449</f>
        <v>0</v>
      </c>
      <c r="P5449" s="143" t="str">
        <f>'Ek.3-A'!L5449</f>
        <v/>
      </c>
      <c r="Q5449" s="24" t="str">
        <f>'Ek.3-A'!M5449</f>
        <v/>
      </c>
      <c r="R5449" s="24">
        <f t="shared" si="1151"/>
        <v>0</v>
      </c>
      <c r="S5449" s="141" t="str">
        <f t="shared" si="1152"/>
        <v>H</v>
      </c>
      <c r="T5449" s="24">
        <f>IF(S5449="E",SUM($R$5:R5449),0)</f>
        <v>0</v>
      </c>
      <c r="U5449" s="143">
        <f t="shared" si="1153"/>
        <v>0</v>
      </c>
    </row>
    <row r="5450" spans="1:21" x14ac:dyDescent="0.25">
      <c r="A5450" s="6">
        <v>55.500000000000099</v>
      </c>
      <c r="B5450" s="32" t="s">
        <v>316</v>
      </c>
      <c r="K5450" s="3">
        <f t="shared" si="1154"/>
        <v>4016</v>
      </c>
      <c r="L5450" s="97" t="str">
        <f>IF(TRIM('Ek.3-A'!F5450)&lt;&gt;"","var","yok")</f>
        <v>yok</v>
      </c>
      <c r="M5450" s="5" t="str">
        <f>IF('Ek.3-A'!F5450="", "", IF(VLOOKUP('Ek.3-A'!F5450, Veriler!D:E, 2, 0)=0, "", VLOOKUP('Ek.3-A'!F5450, Veriler!D:E, 2, 0)))</f>
        <v/>
      </c>
      <c r="N5450" s="5" t="str">
        <f>IF('Ek.3-A'!P5450="", "", 'Ek.3-A'!P5450)</f>
        <v/>
      </c>
      <c r="O5450" s="142">
        <f>'Ek.3-A'!S5450</f>
        <v>0</v>
      </c>
      <c r="P5450" s="143" t="str">
        <f>'Ek.3-A'!L5450</f>
        <v/>
      </c>
      <c r="Q5450" s="24" t="str">
        <f>'Ek.3-A'!M5450</f>
        <v/>
      </c>
      <c r="R5450" s="24">
        <f t="shared" si="1151"/>
        <v>0</v>
      </c>
      <c r="S5450" s="141" t="str">
        <f t="shared" si="1152"/>
        <v>H</v>
      </c>
      <c r="T5450" s="24">
        <f>IF(S5450="E",SUM($R$5:R5450),0)</f>
        <v>0</v>
      </c>
      <c r="U5450" s="143">
        <f t="shared" si="1153"/>
        <v>0</v>
      </c>
    </row>
    <row r="5451" spans="1:21" x14ac:dyDescent="0.25">
      <c r="A5451" s="6">
        <v>55.51</v>
      </c>
      <c r="B5451" s="32" t="s">
        <v>316</v>
      </c>
      <c r="K5451" s="3">
        <f t="shared" si="1154"/>
        <v>4017</v>
      </c>
      <c r="L5451" s="97" t="str">
        <f>IF(TRIM('Ek.3-A'!F5451)&lt;&gt;"","var","yok")</f>
        <v>yok</v>
      </c>
      <c r="M5451" s="5" t="str">
        <f>IF('Ek.3-A'!F5451="", "", IF(VLOOKUP('Ek.3-A'!F5451, Veriler!D:E, 2, 0)=0, "", VLOOKUP('Ek.3-A'!F5451, Veriler!D:E, 2, 0)))</f>
        <v/>
      </c>
      <c r="N5451" s="5" t="str">
        <f>IF('Ek.3-A'!P5451="", "", 'Ek.3-A'!P5451)</f>
        <v/>
      </c>
      <c r="O5451" s="142">
        <f>'Ek.3-A'!S5451</f>
        <v>0</v>
      </c>
      <c r="P5451" s="143" t="str">
        <f>'Ek.3-A'!L5451</f>
        <v/>
      </c>
      <c r="Q5451" s="24" t="str">
        <f>'Ek.3-A'!M5451</f>
        <v/>
      </c>
      <c r="R5451" s="24">
        <f t="shared" si="1151"/>
        <v>0</v>
      </c>
      <c r="S5451" s="141" t="str">
        <f t="shared" si="1152"/>
        <v>H</v>
      </c>
      <c r="T5451" s="24">
        <f>IF(S5451="E",SUM($R$5:R5451),0)</f>
        <v>0</v>
      </c>
      <c r="U5451" s="143">
        <f t="shared" si="1153"/>
        <v>0</v>
      </c>
    </row>
    <row r="5452" spans="1:21" x14ac:dyDescent="0.25">
      <c r="A5452" s="6">
        <v>55.52</v>
      </c>
      <c r="B5452" s="32" t="s">
        <v>316</v>
      </c>
      <c r="K5452" s="3">
        <f t="shared" si="1154"/>
        <v>4018</v>
      </c>
      <c r="L5452" s="97" t="str">
        <f>IF(TRIM('Ek.3-A'!F5452)&lt;&gt;"","var","yok")</f>
        <v>yok</v>
      </c>
      <c r="M5452" s="5" t="str">
        <f>IF('Ek.3-A'!F5452="", "", IF(VLOOKUP('Ek.3-A'!F5452, Veriler!D:E, 2, 0)=0, "", VLOOKUP('Ek.3-A'!F5452, Veriler!D:E, 2, 0)))</f>
        <v/>
      </c>
      <c r="N5452" s="5" t="str">
        <f>IF('Ek.3-A'!P5452="", "", 'Ek.3-A'!P5452)</f>
        <v/>
      </c>
      <c r="O5452" s="142">
        <f>'Ek.3-A'!S5452</f>
        <v>0</v>
      </c>
      <c r="P5452" s="143" t="str">
        <f>'Ek.3-A'!L5452</f>
        <v/>
      </c>
      <c r="Q5452" s="24" t="str">
        <f>'Ek.3-A'!M5452</f>
        <v/>
      </c>
      <c r="R5452" s="24">
        <f t="shared" si="1151"/>
        <v>0</v>
      </c>
      <c r="S5452" s="141" t="str">
        <f t="shared" si="1152"/>
        <v>H</v>
      </c>
      <c r="T5452" s="24">
        <f>IF(S5452="E",SUM($R$5:R5452),0)</f>
        <v>0</v>
      </c>
      <c r="U5452" s="143">
        <f t="shared" si="1153"/>
        <v>0</v>
      </c>
    </row>
    <row r="5453" spans="1:21" x14ac:dyDescent="0.25">
      <c r="A5453" s="6">
        <v>55.53</v>
      </c>
      <c r="B5453" s="32" t="s">
        <v>316</v>
      </c>
      <c r="L5453" s="97"/>
      <c r="M5453" s="5"/>
      <c r="N5453" s="5"/>
      <c r="O5453" s="5"/>
      <c r="Q5453" s="23"/>
      <c r="T5453" s="24"/>
      <c r="U5453" s="25"/>
    </row>
    <row r="5454" spans="1:21" x14ac:dyDescent="0.25">
      <c r="A5454" s="6">
        <v>55.540000000000099</v>
      </c>
      <c r="B5454" s="32" t="s">
        <v>316</v>
      </c>
      <c r="K5454" s="3">
        <f>K5452+1</f>
        <v>4019</v>
      </c>
      <c r="L5454" s="97" t="str">
        <f>IF(TRIM('Ek.3-A'!F5454)&lt;&gt;"","var","yok")</f>
        <v>yok</v>
      </c>
      <c r="M5454" s="5" t="str">
        <f>IF('Ek.3-A'!F5454="", "", IF(VLOOKUP('Ek.3-A'!F5454, Veriler!D:E, 2, 0)=0, "", VLOOKUP('Ek.3-A'!F5454, Veriler!D:E, 2, 0)))</f>
        <v/>
      </c>
      <c r="N5454" s="5" t="str">
        <f>IF('Ek.3-A'!P5454="", "", 'Ek.3-A'!P5454)</f>
        <v/>
      </c>
      <c r="O5454" s="142">
        <f>'Ek.3-A'!S5454</f>
        <v>0</v>
      </c>
      <c r="P5454" s="143" t="str">
        <f>'Ek.3-A'!L5454</f>
        <v/>
      </c>
      <c r="Q5454" s="24" t="str">
        <f>'Ek.3-A'!M5454</f>
        <v/>
      </c>
      <c r="R5454" s="24">
        <f t="shared" ref="R5454:R5467" si="1155">IF(L5454="var",0,IF(Q5454&lt;=0.005,Q5454,0))</f>
        <v>0</v>
      </c>
      <c r="S5454" s="141" t="str">
        <f t="shared" ref="S5454:S5467" si="1156">IF(Q5454&lt;=0.005,"E","H")</f>
        <v>H</v>
      </c>
      <c r="T5454" s="24">
        <f>IF(S5454="E",SUM($R$5:R5454),0)</f>
        <v>0</v>
      </c>
      <c r="U5454" s="143">
        <f t="shared" ref="U5454:U5467" si="1157">IF(T5454&lt;=0.1, O5454, IF(R5454&gt;$G$2, R5454*O5454, $G$2*O5454))</f>
        <v>0</v>
      </c>
    </row>
    <row r="5455" spans="1:21" x14ac:dyDescent="0.25">
      <c r="A5455" s="6">
        <v>55.55</v>
      </c>
      <c r="B5455" s="32" t="s">
        <v>316</v>
      </c>
      <c r="K5455" s="3">
        <f t="shared" ref="K5455:K5467" si="1158">K5454+1</f>
        <v>4020</v>
      </c>
      <c r="L5455" s="97" t="str">
        <f>IF(TRIM('Ek.3-A'!F5455)&lt;&gt;"","var","yok")</f>
        <v>yok</v>
      </c>
      <c r="M5455" s="5" t="str">
        <f>IF('Ek.3-A'!F5455="", "", IF(VLOOKUP('Ek.3-A'!F5455, Veriler!D:E, 2, 0)=0, "", VLOOKUP('Ek.3-A'!F5455, Veriler!D:E, 2, 0)))</f>
        <v/>
      </c>
      <c r="N5455" s="5" t="str">
        <f>IF('Ek.3-A'!P5455="", "", 'Ek.3-A'!P5455)</f>
        <v/>
      </c>
      <c r="O5455" s="142">
        <f>'Ek.3-A'!S5455</f>
        <v>0</v>
      </c>
      <c r="P5455" s="143" t="str">
        <f>'Ek.3-A'!L5455</f>
        <v/>
      </c>
      <c r="Q5455" s="24" t="str">
        <f>'Ek.3-A'!M5455</f>
        <v/>
      </c>
      <c r="R5455" s="24">
        <f t="shared" si="1155"/>
        <v>0</v>
      </c>
      <c r="S5455" s="141" t="str">
        <f t="shared" si="1156"/>
        <v>H</v>
      </c>
      <c r="T5455" s="24">
        <f>IF(S5455="E",SUM($R$5:R5455),0)</f>
        <v>0</v>
      </c>
      <c r="U5455" s="143">
        <f t="shared" si="1157"/>
        <v>0</v>
      </c>
    </row>
    <row r="5456" spans="1:21" x14ac:dyDescent="0.25">
      <c r="A5456" s="6">
        <v>55.56</v>
      </c>
      <c r="B5456" s="32" t="s">
        <v>316</v>
      </c>
      <c r="K5456" s="3">
        <f t="shared" si="1158"/>
        <v>4021</v>
      </c>
      <c r="L5456" s="97" t="str">
        <f>IF(TRIM('Ek.3-A'!F5456)&lt;&gt;"","var","yok")</f>
        <v>yok</v>
      </c>
      <c r="M5456" s="5" t="str">
        <f>IF('Ek.3-A'!F5456="", "", IF(VLOOKUP('Ek.3-A'!F5456, Veriler!D:E, 2, 0)=0, "", VLOOKUP('Ek.3-A'!F5456, Veriler!D:E, 2, 0)))</f>
        <v/>
      </c>
      <c r="N5456" s="5" t="str">
        <f>IF('Ek.3-A'!P5456="", "", 'Ek.3-A'!P5456)</f>
        <v/>
      </c>
      <c r="O5456" s="142">
        <f>'Ek.3-A'!S5456</f>
        <v>0</v>
      </c>
      <c r="P5456" s="143" t="str">
        <f>'Ek.3-A'!L5456</f>
        <v/>
      </c>
      <c r="Q5456" s="24" t="str">
        <f>'Ek.3-A'!M5456</f>
        <v/>
      </c>
      <c r="R5456" s="24">
        <f t="shared" si="1155"/>
        <v>0</v>
      </c>
      <c r="S5456" s="141" t="str">
        <f t="shared" si="1156"/>
        <v>H</v>
      </c>
      <c r="T5456" s="24">
        <f>IF(S5456="E",SUM($R$5:R5456),0)</f>
        <v>0</v>
      </c>
      <c r="U5456" s="143">
        <f t="shared" si="1157"/>
        <v>0</v>
      </c>
    </row>
    <row r="5457" spans="1:41" x14ac:dyDescent="0.25">
      <c r="A5457" s="6">
        <v>55.57</v>
      </c>
      <c r="B5457" s="32" t="s">
        <v>316</v>
      </c>
      <c r="K5457" s="3">
        <f t="shared" si="1158"/>
        <v>4022</v>
      </c>
      <c r="L5457" s="97" t="str">
        <f>IF(TRIM('Ek.3-A'!F5457)&lt;&gt;"","var","yok")</f>
        <v>yok</v>
      </c>
      <c r="M5457" s="5" t="str">
        <f>IF('Ek.3-A'!F5457="", "", IF(VLOOKUP('Ek.3-A'!F5457, Veriler!D:E, 2, 0)=0, "", VLOOKUP('Ek.3-A'!F5457, Veriler!D:E, 2, 0)))</f>
        <v/>
      </c>
      <c r="N5457" s="5" t="str">
        <f>IF('Ek.3-A'!P5457="", "", 'Ek.3-A'!P5457)</f>
        <v/>
      </c>
      <c r="O5457" s="142">
        <f>'Ek.3-A'!S5457</f>
        <v>0</v>
      </c>
      <c r="P5457" s="143" t="str">
        <f>'Ek.3-A'!L5457</f>
        <v/>
      </c>
      <c r="Q5457" s="24" t="str">
        <f>'Ek.3-A'!M5457</f>
        <v/>
      </c>
      <c r="R5457" s="24">
        <f t="shared" si="1155"/>
        <v>0</v>
      </c>
      <c r="S5457" s="141" t="str">
        <f t="shared" si="1156"/>
        <v>H</v>
      </c>
      <c r="T5457" s="24">
        <f>IF(S5457="E",SUM($R$5:R5457),0)</f>
        <v>0</v>
      </c>
      <c r="U5457" s="143">
        <f t="shared" si="1157"/>
        <v>0</v>
      </c>
    </row>
    <row r="5458" spans="1:41" x14ac:dyDescent="0.25">
      <c r="A5458" s="6">
        <v>55.580000000000098</v>
      </c>
      <c r="B5458" s="32" t="s">
        <v>316</v>
      </c>
      <c r="K5458" s="3">
        <f t="shared" si="1158"/>
        <v>4023</v>
      </c>
      <c r="L5458" s="97" t="str">
        <f>IF(TRIM('Ek.3-A'!F5458)&lt;&gt;"","var","yok")</f>
        <v>yok</v>
      </c>
      <c r="M5458" s="5" t="str">
        <f>IF('Ek.3-A'!F5458="", "", IF(VLOOKUP('Ek.3-A'!F5458, Veriler!D:E, 2, 0)=0, "", VLOOKUP('Ek.3-A'!F5458, Veriler!D:E, 2, 0)))</f>
        <v/>
      </c>
      <c r="N5458" s="5" t="str">
        <f>IF('Ek.3-A'!P5458="", "", 'Ek.3-A'!P5458)</f>
        <v/>
      </c>
      <c r="O5458" s="142">
        <f>'Ek.3-A'!S5458</f>
        <v>0</v>
      </c>
      <c r="P5458" s="143" t="str">
        <f>'Ek.3-A'!L5458</f>
        <v/>
      </c>
      <c r="Q5458" s="24" t="str">
        <f>'Ek.3-A'!M5458</f>
        <v/>
      </c>
      <c r="R5458" s="24">
        <f t="shared" si="1155"/>
        <v>0</v>
      </c>
      <c r="S5458" s="141" t="str">
        <f t="shared" si="1156"/>
        <v>H</v>
      </c>
      <c r="T5458" s="24">
        <f>IF(S5458="E",SUM($R$5:R5458),0)</f>
        <v>0</v>
      </c>
      <c r="U5458" s="143">
        <f t="shared" si="1157"/>
        <v>0</v>
      </c>
    </row>
    <row r="5459" spans="1:41" x14ac:dyDescent="0.25">
      <c r="A5459" s="6">
        <v>55.59</v>
      </c>
      <c r="B5459" s="32" t="s">
        <v>316</v>
      </c>
      <c r="K5459" s="3">
        <f t="shared" si="1158"/>
        <v>4024</v>
      </c>
      <c r="L5459" s="97" t="str">
        <f>IF(TRIM('Ek.3-A'!F5459)&lt;&gt;"","var","yok")</f>
        <v>yok</v>
      </c>
      <c r="M5459" s="5" t="str">
        <f>IF('Ek.3-A'!F5459="", "", IF(VLOOKUP('Ek.3-A'!F5459, Veriler!D:E, 2, 0)=0, "", VLOOKUP('Ek.3-A'!F5459, Veriler!D:E, 2, 0)))</f>
        <v/>
      </c>
      <c r="N5459" s="5" t="str">
        <f>IF('Ek.3-A'!P5459="", "", 'Ek.3-A'!P5459)</f>
        <v/>
      </c>
      <c r="O5459" s="142">
        <f>'Ek.3-A'!S5459</f>
        <v>0</v>
      </c>
      <c r="P5459" s="143" t="str">
        <f>'Ek.3-A'!L5459</f>
        <v/>
      </c>
      <c r="Q5459" s="24" t="str">
        <f>'Ek.3-A'!M5459</f>
        <v/>
      </c>
      <c r="R5459" s="24">
        <f t="shared" si="1155"/>
        <v>0</v>
      </c>
      <c r="S5459" s="141" t="str">
        <f t="shared" si="1156"/>
        <v>H</v>
      </c>
      <c r="T5459" s="24">
        <f>IF(S5459="E",SUM($R$5:R5459),0)</f>
        <v>0</v>
      </c>
      <c r="U5459" s="143">
        <f t="shared" si="1157"/>
        <v>0</v>
      </c>
    </row>
    <row r="5460" spans="1:41" x14ac:dyDescent="0.25">
      <c r="A5460" s="6">
        <v>55.6</v>
      </c>
      <c r="B5460" s="32" t="s">
        <v>316</v>
      </c>
      <c r="K5460" s="3">
        <f t="shared" si="1158"/>
        <v>4025</v>
      </c>
      <c r="L5460" s="97" t="str">
        <f>IF(TRIM('Ek.3-A'!F5460)&lt;&gt;"","var","yok")</f>
        <v>yok</v>
      </c>
      <c r="M5460" s="5" t="str">
        <f>IF('Ek.3-A'!F5460="", "", IF(VLOOKUP('Ek.3-A'!F5460, Veriler!D:E, 2, 0)=0, "", VLOOKUP('Ek.3-A'!F5460, Veriler!D:E, 2, 0)))</f>
        <v/>
      </c>
      <c r="N5460" s="5" t="str">
        <f>IF('Ek.3-A'!P5460="", "", 'Ek.3-A'!P5460)</f>
        <v/>
      </c>
      <c r="O5460" s="142">
        <f>'Ek.3-A'!S5460</f>
        <v>0</v>
      </c>
      <c r="P5460" s="143" t="str">
        <f>'Ek.3-A'!L5460</f>
        <v/>
      </c>
      <c r="Q5460" s="24" t="str">
        <f>'Ek.3-A'!M5460</f>
        <v/>
      </c>
      <c r="R5460" s="24">
        <f t="shared" si="1155"/>
        <v>0</v>
      </c>
      <c r="S5460" s="141" t="str">
        <f t="shared" si="1156"/>
        <v>H</v>
      </c>
      <c r="T5460" s="24">
        <f>IF(S5460="E",SUM($R$5:R5460),0)</f>
        <v>0</v>
      </c>
      <c r="U5460" s="143">
        <f t="shared" si="1157"/>
        <v>0</v>
      </c>
    </row>
    <row r="5461" spans="1:41" x14ac:dyDescent="0.25">
      <c r="A5461" s="6">
        <v>55.610000000000099</v>
      </c>
      <c r="B5461" s="32" t="s">
        <v>316</v>
      </c>
      <c r="K5461" s="3">
        <f t="shared" si="1158"/>
        <v>4026</v>
      </c>
      <c r="L5461" s="97" t="str">
        <f>IF(TRIM('Ek.3-A'!F5461)&lt;&gt;"","var","yok")</f>
        <v>yok</v>
      </c>
      <c r="M5461" s="5" t="str">
        <f>IF('Ek.3-A'!F5461="", "", IF(VLOOKUP('Ek.3-A'!F5461, Veriler!D:E, 2, 0)=0, "", VLOOKUP('Ek.3-A'!F5461, Veriler!D:E, 2, 0)))</f>
        <v/>
      </c>
      <c r="N5461" s="5" t="str">
        <f>IF('Ek.3-A'!P5461="", "", 'Ek.3-A'!P5461)</f>
        <v/>
      </c>
      <c r="O5461" s="142">
        <f>'Ek.3-A'!S5461</f>
        <v>0</v>
      </c>
      <c r="P5461" s="143" t="str">
        <f>'Ek.3-A'!L5461</f>
        <v/>
      </c>
      <c r="Q5461" s="24" t="str">
        <f>'Ek.3-A'!M5461</f>
        <v/>
      </c>
      <c r="R5461" s="24">
        <f t="shared" si="1155"/>
        <v>0</v>
      </c>
      <c r="S5461" s="141" t="str">
        <f t="shared" si="1156"/>
        <v>H</v>
      </c>
      <c r="T5461" s="24">
        <f>IF(S5461="E",SUM($R$5:R5461),0)</f>
        <v>0</v>
      </c>
      <c r="U5461" s="143">
        <f t="shared" si="1157"/>
        <v>0</v>
      </c>
    </row>
    <row r="5462" spans="1:41" x14ac:dyDescent="0.25">
      <c r="A5462" s="6">
        <v>55.62</v>
      </c>
      <c r="B5462" s="32" t="s">
        <v>316</v>
      </c>
      <c r="K5462" s="3">
        <f t="shared" si="1158"/>
        <v>4027</v>
      </c>
      <c r="L5462" s="97" t="str">
        <f>IF(TRIM('Ek.3-A'!F5462)&lt;&gt;"","var","yok")</f>
        <v>yok</v>
      </c>
      <c r="M5462" s="5" t="str">
        <f>IF('Ek.3-A'!F5462="", "", IF(VLOOKUP('Ek.3-A'!F5462, Veriler!D:E, 2, 0)=0, "", VLOOKUP('Ek.3-A'!F5462, Veriler!D:E, 2, 0)))</f>
        <v/>
      </c>
      <c r="N5462" s="5" t="str">
        <f>IF('Ek.3-A'!P5462="", "", 'Ek.3-A'!P5462)</f>
        <v/>
      </c>
      <c r="O5462" s="142">
        <f>'Ek.3-A'!S5462</f>
        <v>0</v>
      </c>
      <c r="P5462" s="143" t="str">
        <f>'Ek.3-A'!L5462</f>
        <v/>
      </c>
      <c r="Q5462" s="24" t="str">
        <f>'Ek.3-A'!M5462</f>
        <v/>
      </c>
      <c r="R5462" s="24">
        <f t="shared" si="1155"/>
        <v>0</v>
      </c>
      <c r="S5462" s="141" t="str">
        <f t="shared" si="1156"/>
        <v>H</v>
      </c>
      <c r="T5462" s="24">
        <f>IF(S5462="E",SUM($R$5:R5462),0)</f>
        <v>0</v>
      </c>
      <c r="U5462" s="143">
        <f t="shared" si="1157"/>
        <v>0</v>
      </c>
    </row>
    <row r="5463" spans="1:41" x14ac:dyDescent="0.25">
      <c r="A5463" s="6">
        <v>55.63</v>
      </c>
      <c r="B5463" s="32" t="s">
        <v>316</v>
      </c>
      <c r="K5463" s="3">
        <f t="shared" si="1158"/>
        <v>4028</v>
      </c>
      <c r="L5463" s="97" t="str">
        <f>IF(TRIM('Ek.3-A'!F5463)&lt;&gt;"","var","yok")</f>
        <v>yok</v>
      </c>
      <c r="M5463" s="5" t="str">
        <f>IF('Ek.3-A'!F5463="", "", IF(VLOOKUP('Ek.3-A'!F5463, Veriler!D:E, 2, 0)=0, "", VLOOKUP('Ek.3-A'!F5463, Veriler!D:E, 2, 0)))</f>
        <v/>
      </c>
      <c r="N5463" s="5" t="str">
        <f>IF('Ek.3-A'!P5463="", "", 'Ek.3-A'!P5463)</f>
        <v/>
      </c>
      <c r="O5463" s="142">
        <f>'Ek.3-A'!S5463</f>
        <v>0</v>
      </c>
      <c r="P5463" s="143" t="str">
        <f>'Ek.3-A'!L5463</f>
        <v/>
      </c>
      <c r="Q5463" s="24" t="str">
        <f>'Ek.3-A'!M5463</f>
        <v/>
      </c>
      <c r="R5463" s="24">
        <f t="shared" si="1155"/>
        <v>0</v>
      </c>
      <c r="S5463" s="141" t="str">
        <f t="shared" si="1156"/>
        <v>H</v>
      </c>
      <c r="T5463" s="24">
        <f>IF(S5463="E",SUM($R$5:R5463),0)</f>
        <v>0</v>
      </c>
      <c r="U5463" s="143">
        <f t="shared" si="1157"/>
        <v>0</v>
      </c>
    </row>
    <row r="5464" spans="1:41" x14ac:dyDescent="0.25">
      <c r="A5464" s="6">
        <v>55.64</v>
      </c>
      <c r="B5464" s="32" t="s">
        <v>316</v>
      </c>
      <c r="K5464" s="3">
        <f t="shared" si="1158"/>
        <v>4029</v>
      </c>
      <c r="L5464" s="97" t="str">
        <f>IF(TRIM('Ek.3-A'!F5464)&lt;&gt;"","var","yok")</f>
        <v>yok</v>
      </c>
      <c r="M5464" s="5" t="str">
        <f>IF('Ek.3-A'!F5464="", "", IF(VLOOKUP('Ek.3-A'!F5464, Veriler!D:E, 2, 0)=0, "", VLOOKUP('Ek.3-A'!F5464, Veriler!D:E, 2, 0)))</f>
        <v/>
      </c>
      <c r="N5464" s="5" t="str">
        <f>IF('Ek.3-A'!P5464="", "", 'Ek.3-A'!P5464)</f>
        <v/>
      </c>
      <c r="O5464" s="142">
        <f>'Ek.3-A'!S5464</f>
        <v>0</v>
      </c>
      <c r="P5464" s="143" t="str">
        <f>'Ek.3-A'!L5464</f>
        <v/>
      </c>
      <c r="Q5464" s="24" t="str">
        <f>'Ek.3-A'!M5464</f>
        <v/>
      </c>
      <c r="R5464" s="24">
        <f t="shared" si="1155"/>
        <v>0</v>
      </c>
      <c r="S5464" s="141" t="str">
        <f t="shared" si="1156"/>
        <v>H</v>
      </c>
      <c r="T5464" s="24">
        <f>IF(S5464="E",SUM($R$5:R5464),0)</f>
        <v>0</v>
      </c>
      <c r="U5464" s="143">
        <f t="shared" si="1157"/>
        <v>0</v>
      </c>
    </row>
    <row r="5465" spans="1:41" x14ac:dyDescent="0.25">
      <c r="A5465" s="6">
        <v>55.650000000000098</v>
      </c>
      <c r="B5465" s="32" t="s">
        <v>316</v>
      </c>
      <c r="K5465" s="3">
        <f t="shared" si="1158"/>
        <v>4030</v>
      </c>
      <c r="L5465" s="97" t="str">
        <f>IF(TRIM('Ek.3-A'!F5465)&lt;&gt;"","var","yok")</f>
        <v>yok</v>
      </c>
      <c r="M5465" s="5" t="str">
        <f>IF('Ek.3-A'!F5465="", "", IF(VLOOKUP('Ek.3-A'!F5465, Veriler!D:E, 2, 0)=0, "", VLOOKUP('Ek.3-A'!F5465, Veriler!D:E, 2, 0)))</f>
        <v/>
      </c>
      <c r="N5465" s="5" t="str">
        <f>IF('Ek.3-A'!P5465="", "", 'Ek.3-A'!P5465)</f>
        <v/>
      </c>
      <c r="O5465" s="142">
        <f>'Ek.3-A'!S5465</f>
        <v>0</v>
      </c>
      <c r="P5465" s="143" t="str">
        <f>'Ek.3-A'!L5465</f>
        <v/>
      </c>
      <c r="Q5465" s="24" t="str">
        <f>'Ek.3-A'!M5465</f>
        <v/>
      </c>
      <c r="R5465" s="24">
        <f t="shared" si="1155"/>
        <v>0</v>
      </c>
      <c r="S5465" s="141" t="str">
        <f t="shared" si="1156"/>
        <v>H</v>
      </c>
      <c r="T5465" s="24">
        <f>IF(S5465="E",SUM($R$5:R5465),0)</f>
        <v>0</v>
      </c>
      <c r="U5465" s="143">
        <f t="shared" si="1157"/>
        <v>0</v>
      </c>
    </row>
    <row r="5466" spans="1:41" x14ac:dyDescent="0.25">
      <c r="A5466" s="6">
        <v>55.66</v>
      </c>
      <c r="B5466" s="32" t="s">
        <v>316</v>
      </c>
      <c r="K5466" s="3">
        <f t="shared" si="1158"/>
        <v>4031</v>
      </c>
      <c r="L5466" s="97" t="str">
        <f>IF(TRIM('Ek.3-A'!F5466)&lt;&gt;"","var","yok")</f>
        <v>yok</v>
      </c>
      <c r="M5466" s="5" t="str">
        <f>IF('Ek.3-A'!F5466="", "", IF(VLOOKUP('Ek.3-A'!F5466, Veriler!D:E, 2, 0)=0, "", VLOOKUP('Ek.3-A'!F5466, Veriler!D:E, 2, 0)))</f>
        <v/>
      </c>
      <c r="N5466" s="5" t="str">
        <f>IF('Ek.3-A'!P5466="", "", 'Ek.3-A'!P5466)</f>
        <v/>
      </c>
      <c r="O5466" s="142">
        <f>'Ek.3-A'!S5466</f>
        <v>0</v>
      </c>
      <c r="P5466" s="143" t="str">
        <f>'Ek.3-A'!L5466</f>
        <v/>
      </c>
      <c r="Q5466" s="24" t="str">
        <f>'Ek.3-A'!M5466</f>
        <v/>
      </c>
      <c r="R5466" s="24">
        <f t="shared" si="1155"/>
        <v>0</v>
      </c>
      <c r="S5466" s="141" t="str">
        <f t="shared" si="1156"/>
        <v>H</v>
      </c>
      <c r="T5466" s="24">
        <f>IF(S5466="E",SUM($R$5:R5466),0)</f>
        <v>0</v>
      </c>
      <c r="U5466" s="143">
        <f t="shared" si="1157"/>
        <v>0</v>
      </c>
    </row>
    <row r="5467" spans="1:41" x14ac:dyDescent="0.25">
      <c r="A5467" s="6">
        <v>55.67</v>
      </c>
      <c r="B5467" s="32" t="s">
        <v>316</v>
      </c>
      <c r="K5467" s="3">
        <f t="shared" si="1158"/>
        <v>4032</v>
      </c>
      <c r="L5467" s="97" t="str">
        <f>IF(TRIM('Ek.3-A'!F5467)&lt;&gt;"","var","yok")</f>
        <v>yok</v>
      </c>
      <c r="M5467" s="5" t="str">
        <f>IF('Ek.3-A'!F5467="", "", IF(VLOOKUP('Ek.3-A'!F5467, Veriler!D:E, 2, 0)=0, "", VLOOKUP('Ek.3-A'!F5467, Veriler!D:E, 2, 0)))</f>
        <v/>
      </c>
      <c r="N5467" s="5" t="str">
        <f>IF('Ek.3-A'!P5467="", "", 'Ek.3-A'!P5467)</f>
        <v/>
      </c>
      <c r="O5467" s="142">
        <f>'Ek.3-A'!S5467</f>
        <v>0</v>
      </c>
      <c r="P5467" s="143" t="str">
        <f>'Ek.3-A'!L5467</f>
        <v/>
      </c>
      <c r="Q5467" s="24" t="str">
        <f>'Ek.3-A'!M5467</f>
        <v/>
      </c>
      <c r="R5467" s="24">
        <f t="shared" si="1155"/>
        <v>0</v>
      </c>
      <c r="S5467" s="141" t="str">
        <f t="shared" si="1156"/>
        <v>H</v>
      </c>
      <c r="T5467" s="24">
        <f>IF(S5467="E",SUM($R$5:R5467),0)</f>
        <v>0</v>
      </c>
      <c r="U5467" s="143">
        <f t="shared" si="1157"/>
        <v>0</v>
      </c>
    </row>
    <row r="5468" spans="1:41" x14ac:dyDescent="0.25">
      <c r="A5468" s="6">
        <v>55.680000000000099</v>
      </c>
      <c r="B5468" s="32" t="s">
        <v>316</v>
      </c>
      <c r="T5468" s="24"/>
      <c r="U5468" s="25"/>
      <c r="AO5468" s="140">
        <f>'Ek.3-A'!L5468</f>
        <v>0</v>
      </c>
    </row>
    <row r="5469" spans="1:41" x14ac:dyDescent="0.25">
      <c r="A5469" s="6">
        <v>55.69</v>
      </c>
      <c r="B5469" s="32" t="s">
        <v>316</v>
      </c>
      <c r="T5469" s="24"/>
      <c r="U5469" s="25"/>
    </row>
    <row r="5470" spans="1:41" x14ac:dyDescent="0.25">
      <c r="A5470" s="6">
        <v>55.7</v>
      </c>
      <c r="B5470" s="32" t="s">
        <v>316</v>
      </c>
      <c r="T5470" s="24"/>
      <c r="U5470" s="25"/>
    </row>
    <row r="5471" spans="1:41" x14ac:dyDescent="0.25">
      <c r="A5471" s="6">
        <v>55.71</v>
      </c>
      <c r="B5471" s="32" t="s">
        <v>316</v>
      </c>
      <c r="T5471" s="24"/>
      <c r="U5471" s="25"/>
    </row>
    <row r="5472" spans="1:41" x14ac:dyDescent="0.25">
      <c r="A5472" s="6">
        <v>55.720000000000098</v>
      </c>
      <c r="B5472" s="32" t="s">
        <v>316</v>
      </c>
      <c r="T5472" s="24"/>
      <c r="U5472" s="25"/>
    </row>
    <row r="5473" spans="1:21" x14ac:dyDescent="0.25">
      <c r="A5473" s="6">
        <v>55.73</v>
      </c>
      <c r="B5473" s="32" t="s">
        <v>316</v>
      </c>
      <c r="T5473" s="24"/>
      <c r="U5473" s="25"/>
    </row>
    <row r="5474" spans="1:21" x14ac:dyDescent="0.25">
      <c r="A5474" s="6">
        <v>55.74</v>
      </c>
      <c r="B5474" s="32" t="s">
        <v>316</v>
      </c>
      <c r="T5474" s="24"/>
      <c r="U5474" s="25"/>
    </row>
    <row r="5475" spans="1:21" x14ac:dyDescent="0.25">
      <c r="A5475" s="6">
        <v>55.750000000000099</v>
      </c>
      <c r="B5475" s="32" t="s">
        <v>316</v>
      </c>
      <c r="T5475" s="24"/>
      <c r="U5475" s="25"/>
    </row>
    <row r="5476" spans="1:21" x14ac:dyDescent="0.25">
      <c r="A5476" s="6">
        <v>55.76</v>
      </c>
      <c r="B5476" s="32" t="s">
        <v>316</v>
      </c>
      <c r="T5476" s="24"/>
      <c r="U5476" s="25"/>
    </row>
    <row r="5477" spans="1:21" x14ac:dyDescent="0.25">
      <c r="A5477" s="6">
        <v>55.77</v>
      </c>
      <c r="B5477" s="32" t="s">
        <v>316</v>
      </c>
      <c r="K5477" s="3">
        <f>K5467+1</f>
        <v>4033</v>
      </c>
      <c r="L5477" s="97" t="str">
        <f>IF(TRIM('Ek.3-A'!F5477)&lt;&gt;"","var","yok")</f>
        <v>yok</v>
      </c>
      <c r="M5477" s="5" t="str">
        <f>IF('Ek.3-A'!F5477="", "", IF(VLOOKUP('Ek.3-A'!F5477, Veriler!D:E, 2, 0)=0, "", VLOOKUP('Ek.3-A'!F5477, Veriler!D:E, 2, 0)))</f>
        <v/>
      </c>
      <c r="N5477" s="5" t="str">
        <f>IF('Ek.3-A'!P5477="", "", 'Ek.3-A'!P5477)</f>
        <v/>
      </c>
      <c r="O5477" s="142">
        <f>'Ek.3-A'!S5477</f>
        <v>0</v>
      </c>
      <c r="P5477" s="143" t="str">
        <f>'Ek.3-A'!L5477</f>
        <v/>
      </c>
      <c r="Q5477" s="24" t="str">
        <f>'Ek.3-A'!M5477</f>
        <v/>
      </c>
      <c r="R5477" s="24">
        <f t="shared" ref="R5477:R5490" si="1159">IF(L5477="var",0,IF(Q5477&lt;=0.005,Q5477,0))</f>
        <v>0</v>
      </c>
      <c r="S5477" s="141" t="str">
        <f t="shared" ref="S5477:S5490" si="1160">IF(Q5477&lt;=0.005,"E","H")</f>
        <v>H</v>
      </c>
      <c r="T5477" s="24">
        <f>IF(S5477="E",SUM($R$5:R5477),0)</f>
        <v>0</v>
      </c>
      <c r="U5477" s="143">
        <f t="shared" ref="U5477:U5490" si="1161">IF(T5477&lt;=0.1, O5477, IF(R5477&gt;$G$2, R5477*O5477, $G$2*O5477))</f>
        <v>0</v>
      </c>
    </row>
    <row r="5478" spans="1:21" x14ac:dyDescent="0.25">
      <c r="A5478" s="6">
        <v>55.78</v>
      </c>
      <c r="B5478" s="32" t="s">
        <v>316</v>
      </c>
      <c r="K5478" s="3">
        <f t="shared" ref="K5478:K5490" si="1162">K5477+1</f>
        <v>4034</v>
      </c>
      <c r="L5478" s="97" t="str">
        <f>IF(TRIM('Ek.3-A'!F5478)&lt;&gt;"","var","yok")</f>
        <v>yok</v>
      </c>
      <c r="M5478" s="5" t="str">
        <f>IF('Ek.3-A'!F5478="", "", IF(VLOOKUP('Ek.3-A'!F5478, Veriler!D:E, 2, 0)=0, "", VLOOKUP('Ek.3-A'!F5478, Veriler!D:E, 2, 0)))</f>
        <v/>
      </c>
      <c r="N5478" s="5" t="str">
        <f>IF('Ek.3-A'!P5478="", "", 'Ek.3-A'!P5478)</f>
        <v/>
      </c>
      <c r="O5478" s="142">
        <f>'Ek.3-A'!S5478</f>
        <v>0</v>
      </c>
      <c r="P5478" s="143" t="str">
        <f>'Ek.3-A'!L5478</f>
        <v/>
      </c>
      <c r="Q5478" s="24" t="str">
        <f>'Ek.3-A'!M5478</f>
        <v/>
      </c>
      <c r="R5478" s="24">
        <f t="shared" si="1159"/>
        <v>0</v>
      </c>
      <c r="S5478" s="141" t="str">
        <f t="shared" si="1160"/>
        <v>H</v>
      </c>
      <c r="T5478" s="24">
        <f>IF(S5478="E",SUM($R$5:R5478),0)</f>
        <v>0</v>
      </c>
      <c r="U5478" s="143">
        <f t="shared" si="1161"/>
        <v>0</v>
      </c>
    </row>
    <row r="5479" spans="1:21" x14ac:dyDescent="0.25">
      <c r="A5479" s="6">
        <v>55.790000000000099</v>
      </c>
      <c r="B5479" s="32" t="s">
        <v>316</v>
      </c>
      <c r="K5479" s="3">
        <f t="shared" si="1162"/>
        <v>4035</v>
      </c>
      <c r="L5479" s="97" t="str">
        <f>IF(TRIM('Ek.3-A'!F5479)&lt;&gt;"","var","yok")</f>
        <v>yok</v>
      </c>
      <c r="M5479" s="5" t="str">
        <f>IF('Ek.3-A'!F5479="", "", IF(VLOOKUP('Ek.3-A'!F5479, Veriler!D:E, 2, 0)=0, "", VLOOKUP('Ek.3-A'!F5479, Veriler!D:E, 2, 0)))</f>
        <v/>
      </c>
      <c r="N5479" s="5" t="str">
        <f>IF('Ek.3-A'!P5479="", "", 'Ek.3-A'!P5479)</f>
        <v/>
      </c>
      <c r="O5479" s="142">
        <f>'Ek.3-A'!S5479</f>
        <v>0</v>
      </c>
      <c r="P5479" s="143" t="str">
        <f>'Ek.3-A'!L5479</f>
        <v/>
      </c>
      <c r="Q5479" s="24" t="str">
        <f>'Ek.3-A'!M5479</f>
        <v/>
      </c>
      <c r="R5479" s="24">
        <f t="shared" si="1159"/>
        <v>0</v>
      </c>
      <c r="S5479" s="141" t="str">
        <f t="shared" si="1160"/>
        <v>H</v>
      </c>
      <c r="T5479" s="24">
        <f>IF(S5479="E",SUM($R$5:R5479),0)</f>
        <v>0</v>
      </c>
      <c r="U5479" s="143">
        <f t="shared" si="1161"/>
        <v>0</v>
      </c>
    </row>
    <row r="5480" spans="1:21" x14ac:dyDescent="0.25">
      <c r="A5480" s="6">
        <v>55.8</v>
      </c>
      <c r="B5480" s="32" t="s">
        <v>316</v>
      </c>
      <c r="K5480" s="3">
        <f t="shared" si="1162"/>
        <v>4036</v>
      </c>
      <c r="L5480" s="97" t="str">
        <f>IF(TRIM('Ek.3-A'!F5480)&lt;&gt;"","var","yok")</f>
        <v>yok</v>
      </c>
      <c r="M5480" s="5" t="str">
        <f>IF('Ek.3-A'!F5480="", "", IF(VLOOKUP('Ek.3-A'!F5480, Veriler!D:E, 2, 0)=0, "", VLOOKUP('Ek.3-A'!F5480, Veriler!D:E, 2, 0)))</f>
        <v/>
      </c>
      <c r="N5480" s="5" t="str">
        <f>IF('Ek.3-A'!P5480="", "", 'Ek.3-A'!P5480)</f>
        <v/>
      </c>
      <c r="O5480" s="142">
        <f>'Ek.3-A'!S5480</f>
        <v>0</v>
      </c>
      <c r="P5480" s="143" t="str">
        <f>'Ek.3-A'!L5480</f>
        <v/>
      </c>
      <c r="Q5480" s="24" t="str">
        <f>'Ek.3-A'!M5480</f>
        <v/>
      </c>
      <c r="R5480" s="24">
        <f t="shared" si="1159"/>
        <v>0</v>
      </c>
      <c r="S5480" s="141" t="str">
        <f t="shared" si="1160"/>
        <v>H</v>
      </c>
      <c r="T5480" s="24">
        <f>IF(S5480="E",SUM($R$5:R5480),0)</f>
        <v>0</v>
      </c>
      <c r="U5480" s="143">
        <f t="shared" si="1161"/>
        <v>0</v>
      </c>
    </row>
    <row r="5481" spans="1:21" x14ac:dyDescent="0.25">
      <c r="A5481" s="6">
        <v>55.81</v>
      </c>
      <c r="B5481" s="32" t="s">
        <v>316</v>
      </c>
      <c r="K5481" s="3">
        <f t="shared" si="1162"/>
        <v>4037</v>
      </c>
      <c r="L5481" s="97" t="str">
        <f>IF(TRIM('Ek.3-A'!F5481)&lt;&gt;"","var","yok")</f>
        <v>yok</v>
      </c>
      <c r="M5481" s="5" t="str">
        <f>IF('Ek.3-A'!F5481="", "", IF(VLOOKUP('Ek.3-A'!F5481, Veriler!D:E, 2, 0)=0, "", VLOOKUP('Ek.3-A'!F5481, Veriler!D:E, 2, 0)))</f>
        <v/>
      </c>
      <c r="N5481" s="5" t="str">
        <f>IF('Ek.3-A'!P5481="", "", 'Ek.3-A'!P5481)</f>
        <v/>
      </c>
      <c r="O5481" s="142">
        <f>'Ek.3-A'!S5481</f>
        <v>0</v>
      </c>
      <c r="P5481" s="143" t="str">
        <f>'Ek.3-A'!L5481</f>
        <v/>
      </c>
      <c r="Q5481" s="24" t="str">
        <f>'Ek.3-A'!M5481</f>
        <v/>
      </c>
      <c r="R5481" s="24">
        <f t="shared" si="1159"/>
        <v>0</v>
      </c>
      <c r="S5481" s="141" t="str">
        <f t="shared" si="1160"/>
        <v>H</v>
      </c>
      <c r="T5481" s="24">
        <f>IF(S5481="E",SUM($R$5:R5481),0)</f>
        <v>0</v>
      </c>
      <c r="U5481" s="143">
        <f t="shared" si="1161"/>
        <v>0</v>
      </c>
    </row>
    <row r="5482" spans="1:21" x14ac:dyDescent="0.25">
      <c r="A5482" s="6">
        <v>55.8200000000001</v>
      </c>
      <c r="B5482" s="32" t="s">
        <v>316</v>
      </c>
      <c r="K5482" s="3">
        <f t="shared" si="1162"/>
        <v>4038</v>
      </c>
      <c r="L5482" s="97" t="str">
        <f>IF(TRIM('Ek.3-A'!F5482)&lt;&gt;"","var","yok")</f>
        <v>yok</v>
      </c>
      <c r="M5482" s="5" t="str">
        <f>IF('Ek.3-A'!F5482="", "", IF(VLOOKUP('Ek.3-A'!F5482, Veriler!D:E, 2, 0)=0, "", VLOOKUP('Ek.3-A'!F5482, Veriler!D:E, 2, 0)))</f>
        <v/>
      </c>
      <c r="N5482" s="5" t="str">
        <f>IF('Ek.3-A'!P5482="", "", 'Ek.3-A'!P5482)</f>
        <v/>
      </c>
      <c r="O5482" s="142">
        <f>'Ek.3-A'!S5482</f>
        <v>0</v>
      </c>
      <c r="P5482" s="143" t="str">
        <f>'Ek.3-A'!L5482</f>
        <v/>
      </c>
      <c r="Q5482" s="24" t="str">
        <f>'Ek.3-A'!M5482</f>
        <v/>
      </c>
      <c r="R5482" s="24">
        <f t="shared" si="1159"/>
        <v>0</v>
      </c>
      <c r="S5482" s="141" t="str">
        <f t="shared" si="1160"/>
        <v>H</v>
      </c>
      <c r="T5482" s="24">
        <f>IF(S5482="E",SUM($R$5:R5482),0)</f>
        <v>0</v>
      </c>
      <c r="U5482" s="143">
        <f t="shared" si="1161"/>
        <v>0</v>
      </c>
    </row>
    <row r="5483" spans="1:21" x14ac:dyDescent="0.25">
      <c r="A5483" s="6">
        <v>55.830000000000098</v>
      </c>
      <c r="B5483" s="32" t="s">
        <v>316</v>
      </c>
      <c r="K5483" s="3">
        <f t="shared" si="1162"/>
        <v>4039</v>
      </c>
      <c r="L5483" s="97" t="str">
        <f>IF(TRIM('Ek.3-A'!F5483)&lt;&gt;"","var","yok")</f>
        <v>yok</v>
      </c>
      <c r="M5483" s="5" t="str">
        <f>IF('Ek.3-A'!F5483="", "", IF(VLOOKUP('Ek.3-A'!F5483, Veriler!D:E, 2, 0)=0, "", VLOOKUP('Ek.3-A'!F5483, Veriler!D:E, 2, 0)))</f>
        <v/>
      </c>
      <c r="N5483" s="5" t="str">
        <f>IF('Ek.3-A'!P5483="", "", 'Ek.3-A'!P5483)</f>
        <v/>
      </c>
      <c r="O5483" s="142">
        <f>'Ek.3-A'!S5483</f>
        <v>0</v>
      </c>
      <c r="P5483" s="143" t="str">
        <f>'Ek.3-A'!L5483</f>
        <v/>
      </c>
      <c r="Q5483" s="24" t="str">
        <f>'Ek.3-A'!M5483</f>
        <v/>
      </c>
      <c r="R5483" s="24">
        <f t="shared" si="1159"/>
        <v>0</v>
      </c>
      <c r="S5483" s="141" t="str">
        <f t="shared" si="1160"/>
        <v>H</v>
      </c>
      <c r="T5483" s="24">
        <f>IF(S5483="E",SUM($R$5:R5483),0)</f>
        <v>0</v>
      </c>
      <c r="U5483" s="143">
        <f t="shared" si="1161"/>
        <v>0</v>
      </c>
    </row>
    <row r="5484" spans="1:21" x14ac:dyDescent="0.25">
      <c r="A5484" s="6">
        <v>55.84</v>
      </c>
      <c r="B5484" s="32" t="s">
        <v>316</v>
      </c>
      <c r="K5484" s="3">
        <f t="shared" si="1162"/>
        <v>4040</v>
      </c>
      <c r="L5484" s="97" t="str">
        <f>IF(TRIM('Ek.3-A'!F5484)&lt;&gt;"","var","yok")</f>
        <v>yok</v>
      </c>
      <c r="M5484" s="5" t="str">
        <f>IF('Ek.3-A'!F5484="", "", IF(VLOOKUP('Ek.3-A'!F5484, Veriler!D:E, 2, 0)=0, "", VLOOKUP('Ek.3-A'!F5484, Veriler!D:E, 2, 0)))</f>
        <v/>
      </c>
      <c r="N5484" s="5" t="str">
        <f>IF('Ek.3-A'!P5484="", "", 'Ek.3-A'!P5484)</f>
        <v/>
      </c>
      <c r="O5484" s="142">
        <f>'Ek.3-A'!S5484</f>
        <v>0</v>
      </c>
      <c r="P5484" s="143" t="str">
        <f>'Ek.3-A'!L5484</f>
        <v/>
      </c>
      <c r="Q5484" s="24" t="str">
        <f>'Ek.3-A'!M5484</f>
        <v/>
      </c>
      <c r="R5484" s="24">
        <f t="shared" si="1159"/>
        <v>0</v>
      </c>
      <c r="S5484" s="141" t="str">
        <f t="shared" si="1160"/>
        <v>H</v>
      </c>
      <c r="T5484" s="24">
        <f>IF(S5484="E",SUM($R$5:R5484),0)</f>
        <v>0</v>
      </c>
      <c r="U5484" s="143">
        <f t="shared" si="1161"/>
        <v>0</v>
      </c>
    </row>
    <row r="5485" spans="1:21" x14ac:dyDescent="0.25">
      <c r="A5485" s="6">
        <v>55.85</v>
      </c>
      <c r="B5485" s="32" t="s">
        <v>316</v>
      </c>
      <c r="K5485" s="3">
        <f t="shared" si="1162"/>
        <v>4041</v>
      </c>
      <c r="L5485" s="97" t="str">
        <f>IF(TRIM('Ek.3-A'!F5485)&lt;&gt;"","var","yok")</f>
        <v>yok</v>
      </c>
      <c r="M5485" s="5" t="str">
        <f>IF('Ek.3-A'!F5485="", "", IF(VLOOKUP('Ek.3-A'!F5485, Veriler!D:E, 2, 0)=0, "", VLOOKUP('Ek.3-A'!F5485, Veriler!D:E, 2, 0)))</f>
        <v/>
      </c>
      <c r="N5485" s="5" t="str">
        <f>IF('Ek.3-A'!P5485="", "", 'Ek.3-A'!P5485)</f>
        <v/>
      </c>
      <c r="O5485" s="142">
        <f>'Ek.3-A'!S5485</f>
        <v>0</v>
      </c>
      <c r="P5485" s="143" t="str">
        <f>'Ek.3-A'!L5485</f>
        <v/>
      </c>
      <c r="Q5485" s="24" t="str">
        <f>'Ek.3-A'!M5485</f>
        <v/>
      </c>
      <c r="R5485" s="24">
        <f t="shared" si="1159"/>
        <v>0</v>
      </c>
      <c r="S5485" s="141" t="str">
        <f t="shared" si="1160"/>
        <v>H</v>
      </c>
      <c r="T5485" s="24">
        <f>IF(S5485="E",SUM($R$5:R5485),0)</f>
        <v>0</v>
      </c>
      <c r="U5485" s="143">
        <f t="shared" si="1161"/>
        <v>0</v>
      </c>
    </row>
    <row r="5486" spans="1:21" x14ac:dyDescent="0.25">
      <c r="A5486" s="6">
        <v>55.860000000000099</v>
      </c>
      <c r="B5486" s="32" t="s">
        <v>316</v>
      </c>
      <c r="K5486" s="3">
        <f t="shared" si="1162"/>
        <v>4042</v>
      </c>
      <c r="L5486" s="97" t="str">
        <f>IF(TRIM('Ek.3-A'!F5486)&lt;&gt;"","var","yok")</f>
        <v>yok</v>
      </c>
      <c r="M5486" s="5" t="str">
        <f>IF('Ek.3-A'!F5486="", "", IF(VLOOKUP('Ek.3-A'!F5486, Veriler!D:E, 2, 0)=0, "", VLOOKUP('Ek.3-A'!F5486, Veriler!D:E, 2, 0)))</f>
        <v/>
      </c>
      <c r="N5486" s="5" t="str">
        <f>IF('Ek.3-A'!P5486="", "", 'Ek.3-A'!P5486)</f>
        <v/>
      </c>
      <c r="O5486" s="142">
        <f>'Ek.3-A'!S5486</f>
        <v>0</v>
      </c>
      <c r="P5486" s="143" t="str">
        <f>'Ek.3-A'!L5486</f>
        <v/>
      </c>
      <c r="Q5486" s="24" t="str">
        <f>'Ek.3-A'!M5486</f>
        <v/>
      </c>
      <c r="R5486" s="24">
        <f t="shared" si="1159"/>
        <v>0</v>
      </c>
      <c r="S5486" s="141" t="str">
        <f t="shared" si="1160"/>
        <v>H</v>
      </c>
      <c r="T5486" s="24">
        <f>IF(S5486="E",SUM($R$5:R5486),0)</f>
        <v>0</v>
      </c>
      <c r="U5486" s="143">
        <f t="shared" si="1161"/>
        <v>0</v>
      </c>
    </row>
    <row r="5487" spans="1:21" x14ac:dyDescent="0.25">
      <c r="A5487" s="6">
        <v>55.87</v>
      </c>
      <c r="B5487" s="32" t="s">
        <v>316</v>
      </c>
      <c r="K5487" s="3">
        <f t="shared" si="1162"/>
        <v>4043</v>
      </c>
      <c r="L5487" s="97" t="str">
        <f>IF(TRIM('Ek.3-A'!F5487)&lt;&gt;"","var","yok")</f>
        <v>yok</v>
      </c>
      <c r="M5487" s="5" t="str">
        <f>IF('Ek.3-A'!F5487="", "", IF(VLOOKUP('Ek.3-A'!F5487, Veriler!D:E, 2, 0)=0, "", VLOOKUP('Ek.3-A'!F5487, Veriler!D:E, 2, 0)))</f>
        <v/>
      </c>
      <c r="N5487" s="5" t="str">
        <f>IF('Ek.3-A'!P5487="", "", 'Ek.3-A'!P5487)</f>
        <v/>
      </c>
      <c r="O5487" s="142">
        <f>'Ek.3-A'!S5487</f>
        <v>0</v>
      </c>
      <c r="P5487" s="143" t="str">
        <f>'Ek.3-A'!L5487</f>
        <v/>
      </c>
      <c r="Q5487" s="24" t="str">
        <f>'Ek.3-A'!M5487</f>
        <v/>
      </c>
      <c r="R5487" s="24">
        <f t="shared" si="1159"/>
        <v>0</v>
      </c>
      <c r="S5487" s="141" t="str">
        <f t="shared" si="1160"/>
        <v>H</v>
      </c>
      <c r="T5487" s="24">
        <f>IF(S5487="E",SUM($R$5:R5487),0)</f>
        <v>0</v>
      </c>
      <c r="U5487" s="143">
        <f t="shared" si="1161"/>
        <v>0</v>
      </c>
    </row>
    <row r="5488" spans="1:21" x14ac:dyDescent="0.25">
      <c r="A5488" s="6">
        <v>55.88</v>
      </c>
      <c r="B5488" s="32" t="s">
        <v>316</v>
      </c>
      <c r="K5488" s="3">
        <f t="shared" si="1162"/>
        <v>4044</v>
      </c>
      <c r="L5488" s="97" t="str">
        <f>IF(TRIM('Ek.3-A'!F5488)&lt;&gt;"","var","yok")</f>
        <v>yok</v>
      </c>
      <c r="M5488" s="5" t="str">
        <f>IF('Ek.3-A'!F5488="", "", IF(VLOOKUP('Ek.3-A'!F5488, Veriler!D:E, 2, 0)=0, "", VLOOKUP('Ek.3-A'!F5488, Veriler!D:E, 2, 0)))</f>
        <v/>
      </c>
      <c r="N5488" s="5" t="str">
        <f>IF('Ek.3-A'!P5488="", "", 'Ek.3-A'!P5488)</f>
        <v/>
      </c>
      <c r="O5488" s="142">
        <f>'Ek.3-A'!S5488</f>
        <v>0</v>
      </c>
      <c r="P5488" s="143" t="str">
        <f>'Ek.3-A'!L5488</f>
        <v/>
      </c>
      <c r="Q5488" s="24" t="str">
        <f>'Ek.3-A'!M5488</f>
        <v/>
      </c>
      <c r="R5488" s="24">
        <f t="shared" si="1159"/>
        <v>0</v>
      </c>
      <c r="S5488" s="141" t="str">
        <f t="shared" si="1160"/>
        <v>H</v>
      </c>
      <c r="T5488" s="24">
        <f>IF(S5488="E",SUM($R$5:R5488),0)</f>
        <v>0</v>
      </c>
      <c r="U5488" s="143">
        <f t="shared" si="1161"/>
        <v>0</v>
      </c>
    </row>
    <row r="5489" spans="1:21" x14ac:dyDescent="0.25">
      <c r="A5489" s="6">
        <v>55.8900000000001</v>
      </c>
      <c r="B5489" s="32" t="s">
        <v>316</v>
      </c>
      <c r="K5489" s="3">
        <f t="shared" si="1162"/>
        <v>4045</v>
      </c>
      <c r="L5489" s="97" t="str">
        <f>IF(TRIM('Ek.3-A'!F5489)&lt;&gt;"","var","yok")</f>
        <v>yok</v>
      </c>
      <c r="M5489" s="5" t="str">
        <f>IF('Ek.3-A'!F5489="", "", IF(VLOOKUP('Ek.3-A'!F5489, Veriler!D:E, 2, 0)=0, "", VLOOKUP('Ek.3-A'!F5489, Veriler!D:E, 2, 0)))</f>
        <v/>
      </c>
      <c r="N5489" s="5" t="str">
        <f>IF('Ek.3-A'!P5489="", "", 'Ek.3-A'!P5489)</f>
        <v/>
      </c>
      <c r="O5489" s="142">
        <f>'Ek.3-A'!S5489</f>
        <v>0</v>
      </c>
      <c r="P5489" s="143" t="str">
        <f>'Ek.3-A'!L5489</f>
        <v/>
      </c>
      <c r="Q5489" s="24" t="str">
        <f>'Ek.3-A'!M5489</f>
        <v/>
      </c>
      <c r="R5489" s="24">
        <f t="shared" si="1159"/>
        <v>0</v>
      </c>
      <c r="S5489" s="141" t="str">
        <f t="shared" si="1160"/>
        <v>H</v>
      </c>
      <c r="T5489" s="24">
        <f>IF(S5489="E",SUM($R$5:R5489),0)</f>
        <v>0</v>
      </c>
      <c r="U5489" s="143">
        <f t="shared" si="1161"/>
        <v>0</v>
      </c>
    </row>
    <row r="5490" spans="1:21" x14ac:dyDescent="0.25">
      <c r="A5490" s="6">
        <v>55.900000000000098</v>
      </c>
      <c r="B5490" s="32" t="s">
        <v>316</v>
      </c>
      <c r="K5490" s="3">
        <f t="shared" si="1162"/>
        <v>4046</v>
      </c>
      <c r="L5490" s="97" t="str">
        <f>IF(TRIM('Ek.3-A'!F5490)&lt;&gt;"","var","yok")</f>
        <v>yok</v>
      </c>
      <c r="M5490" s="5" t="str">
        <f>IF('Ek.3-A'!F5490="", "", IF(VLOOKUP('Ek.3-A'!F5490, Veriler!D:E, 2, 0)=0, "", VLOOKUP('Ek.3-A'!F5490, Veriler!D:E, 2, 0)))</f>
        <v/>
      </c>
      <c r="N5490" s="5" t="str">
        <f>IF('Ek.3-A'!P5490="", "", 'Ek.3-A'!P5490)</f>
        <v/>
      </c>
      <c r="O5490" s="142">
        <f>'Ek.3-A'!S5490</f>
        <v>0</v>
      </c>
      <c r="P5490" s="143" t="str">
        <f>'Ek.3-A'!L5490</f>
        <v/>
      </c>
      <c r="Q5490" s="24" t="str">
        <f>'Ek.3-A'!M5490</f>
        <v/>
      </c>
      <c r="R5490" s="24">
        <f t="shared" si="1159"/>
        <v>0</v>
      </c>
      <c r="S5490" s="141" t="str">
        <f t="shared" si="1160"/>
        <v>H</v>
      </c>
      <c r="T5490" s="24">
        <f>IF(S5490="E",SUM($R$5:R5490),0)</f>
        <v>0</v>
      </c>
      <c r="U5490" s="143">
        <f t="shared" si="1161"/>
        <v>0</v>
      </c>
    </row>
    <row r="5491" spans="1:21" x14ac:dyDescent="0.25">
      <c r="A5491" s="6">
        <v>55.91</v>
      </c>
      <c r="B5491" s="32" t="s">
        <v>316</v>
      </c>
      <c r="L5491" s="97"/>
      <c r="M5491" s="5"/>
      <c r="N5491" s="5"/>
      <c r="O5491" s="5"/>
      <c r="Q5491" s="23"/>
      <c r="T5491" s="24"/>
      <c r="U5491" s="25"/>
    </row>
    <row r="5492" spans="1:21" x14ac:dyDescent="0.25">
      <c r="A5492" s="6">
        <v>55.92</v>
      </c>
      <c r="B5492" s="32" t="s">
        <v>316</v>
      </c>
      <c r="K5492" s="3">
        <f>K5490+1</f>
        <v>4047</v>
      </c>
      <c r="L5492" s="97" t="str">
        <f>IF(TRIM('Ek.3-A'!F5492)&lt;&gt;"","var","yok")</f>
        <v>yok</v>
      </c>
      <c r="M5492" s="5" t="str">
        <f>IF('Ek.3-A'!F5492="", "", IF(VLOOKUP('Ek.3-A'!F5492, Veriler!D:E, 2, 0)=0, "", VLOOKUP('Ek.3-A'!F5492, Veriler!D:E, 2, 0)))</f>
        <v/>
      </c>
      <c r="N5492" s="5" t="str">
        <f>IF('Ek.3-A'!P5492="", "", 'Ek.3-A'!P5492)</f>
        <v/>
      </c>
      <c r="O5492" s="142">
        <f>'Ek.3-A'!S5492</f>
        <v>0</v>
      </c>
      <c r="P5492" s="143" t="str">
        <f>'Ek.3-A'!L5492</f>
        <v/>
      </c>
      <c r="Q5492" s="24" t="str">
        <f>'Ek.3-A'!M5492</f>
        <v/>
      </c>
      <c r="R5492" s="24">
        <f t="shared" ref="R5492:R5505" si="1163">IF(L5492="var",0,IF(Q5492&lt;=0.005,Q5492,0))</f>
        <v>0</v>
      </c>
      <c r="S5492" s="141" t="str">
        <f t="shared" ref="S5492:S5505" si="1164">IF(Q5492&lt;=0.005,"E","H")</f>
        <v>H</v>
      </c>
      <c r="T5492" s="24">
        <f>IF(S5492="E",SUM($R$5:R5492),0)</f>
        <v>0</v>
      </c>
      <c r="U5492" s="143">
        <f t="shared" ref="U5492:U5505" si="1165">IF(T5492&lt;=0.1, O5492, IF(R5492&gt;$G$2, R5492*O5492, $G$2*O5492))</f>
        <v>0</v>
      </c>
    </row>
    <row r="5493" spans="1:21" x14ac:dyDescent="0.25">
      <c r="A5493" s="6">
        <v>55.930000000000099</v>
      </c>
      <c r="B5493" s="32" t="s">
        <v>316</v>
      </c>
      <c r="K5493" s="3">
        <f t="shared" ref="K5493:K5505" si="1166">K5492+1</f>
        <v>4048</v>
      </c>
      <c r="L5493" s="97" t="str">
        <f>IF(TRIM('Ek.3-A'!F5493)&lt;&gt;"","var","yok")</f>
        <v>yok</v>
      </c>
      <c r="M5493" s="5" t="str">
        <f>IF('Ek.3-A'!F5493="", "", IF(VLOOKUP('Ek.3-A'!F5493, Veriler!D:E, 2, 0)=0, "", VLOOKUP('Ek.3-A'!F5493, Veriler!D:E, 2, 0)))</f>
        <v/>
      </c>
      <c r="N5493" s="5" t="str">
        <f>IF('Ek.3-A'!P5493="", "", 'Ek.3-A'!P5493)</f>
        <v/>
      </c>
      <c r="O5493" s="142">
        <f>'Ek.3-A'!S5493</f>
        <v>0</v>
      </c>
      <c r="P5493" s="143" t="str">
        <f>'Ek.3-A'!L5493</f>
        <v/>
      </c>
      <c r="Q5493" s="24" t="str">
        <f>'Ek.3-A'!M5493</f>
        <v/>
      </c>
      <c r="R5493" s="24">
        <f t="shared" si="1163"/>
        <v>0</v>
      </c>
      <c r="S5493" s="141" t="str">
        <f t="shared" si="1164"/>
        <v>H</v>
      </c>
      <c r="T5493" s="24">
        <f>IF(S5493="E",SUM($R$5:R5493),0)</f>
        <v>0</v>
      </c>
      <c r="U5493" s="143">
        <f t="shared" si="1165"/>
        <v>0</v>
      </c>
    </row>
    <row r="5494" spans="1:21" x14ac:dyDescent="0.25">
      <c r="A5494" s="6">
        <v>55.94</v>
      </c>
      <c r="B5494" s="32" t="s">
        <v>316</v>
      </c>
      <c r="K5494" s="3">
        <f t="shared" si="1166"/>
        <v>4049</v>
      </c>
      <c r="L5494" s="97" t="str">
        <f>IF(TRIM('Ek.3-A'!F5494)&lt;&gt;"","var","yok")</f>
        <v>yok</v>
      </c>
      <c r="M5494" s="5" t="str">
        <f>IF('Ek.3-A'!F5494="", "", IF(VLOOKUP('Ek.3-A'!F5494, Veriler!D:E, 2, 0)=0, "", VLOOKUP('Ek.3-A'!F5494, Veriler!D:E, 2, 0)))</f>
        <v/>
      </c>
      <c r="N5494" s="5" t="str">
        <f>IF('Ek.3-A'!P5494="", "", 'Ek.3-A'!P5494)</f>
        <v/>
      </c>
      <c r="O5494" s="142">
        <f>'Ek.3-A'!S5494</f>
        <v>0</v>
      </c>
      <c r="P5494" s="143" t="str">
        <f>'Ek.3-A'!L5494</f>
        <v/>
      </c>
      <c r="Q5494" s="24" t="str">
        <f>'Ek.3-A'!M5494</f>
        <v/>
      </c>
      <c r="R5494" s="24">
        <f t="shared" si="1163"/>
        <v>0</v>
      </c>
      <c r="S5494" s="141" t="str">
        <f t="shared" si="1164"/>
        <v>H</v>
      </c>
      <c r="T5494" s="24">
        <f>IF(S5494="E",SUM($R$5:R5494),0)</f>
        <v>0</v>
      </c>
      <c r="U5494" s="143">
        <f t="shared" si="1165"/>
        <v>0</v>
      </c>
    </row>
    <row r="5495" spans="1:21" x14ac:dyDescent="0.25">
      <c r="A5495" s="6">
        <v>55.95</v>
      </c>
      <c r="B5495" s="32" t="s">
        <v>316</v>
      </c>
      <c r="K5495" s="3">
        <f t="shared" si="1166"/>
        <v>4050</v>
      </c>
      <c r="L5495" s="97" t="str">
        <f>IF(TRIM('Ek.3-A'!F5495)&lt;&gt;"","var","yok")</f>
        <v>yok</v>
      </c>
      <c r="M5495" s="5" t="str">
        <f>IF('Ek.3-A'!F5495="", "", IF(VLOOKUP('Ek.3-A'!F5495, Veriler!D:E, 2, 0)=0, "", VLOOKUP('Ek.3-A'!F5495, Veriler!D:E, 2, 0)))</f>
        <v/>
      </c>
      <c r="N5495" s="5" t="str">
        <f>IF('Ek.3-A'!P5495="", "", 'Ek.3-A'!P5495)</f>
        <v/>
      </c>
      <c r="O5495" s="142">
        <f>'Ek.3-A'!S5495</f>
        <v>0</v>
      </c>
      <c r="P5495" s="143" t="str">
        <f>'Ek.3-A'!L5495</f>
        <v/>
      </c>
      <c r="Q5495" s="24" t="str">
        <f>'Ek.3-A'!M5495</f>
        <v/>
      </c>
      <c r="R5495" s="24">
        <f t="shared" si="1163"/>
        <v>0</v>
      </c>
      <c r="S5495" s="141" t="str">
        <f t="shared" si="1164"/>
        <v>H</v>
      </c>
      <c r="T5495" s="24">
        <f>IF(S5495="E",SUM($R$5:R5495),0)</f>
        <v>0</v>
      </c>
      <c r="U5495" s="143">
        <f t="shared" si="1165"/>
        <v>0</v>
      </c>
    </row>
    <row r="5496" spans="1:21" x14ac:dyDescent="0.25">
      <c r="A5496" s="6">
        <v>55.96</v>
      </c>
      <c r="B5496" s="32" t="s">
        <v>316</v>
      </c>
      <c r="K5496" s="3">
        <f t="shared" si="1166"/>
        <v>4051</v>
      </c>
      <c r="L5496" s="97" t="str">
        <f>IF(TRIM('Ek.3-A'!F5496)&lt;&gt;"","var","yok")</f>
        <v>yok</v>
      </c>
      <c r="M5496" s="5" t="str">
        <f>IF('Ek.3-A'!F5496="", "", IF(VLOOKUP('Ek.3-A'!F5496, Veriler!D:E, 2, 0)=0, "", VLOOKUP('Ek.3-A'!F5496, Veriler!D:E, 2, 0)))</f>
        <v/>
      </c>
      <c r="N5496" s="5" t="str">
        <f>IF('Ek.3-A'!P5496="", "", 'Ek.3-A'!P5496)</f>
        <v/>
      </c>
      <c r="O5496" s="142">
        <f>'Ek.3-A'!S5496</f>
        <v>0</v>
      </c>
      <c r="P5496" s="143" t="str">
        <f>'Ek.3-A'!L5496</f>
        <v/>
      </c>
      <c r="Q5496" s="24" t="str">
        <f>'Ek.3-A'!M5496</f>
        <v/>
      </c>
      <c r="R5496" s="24">
        <f t="shared" si="1163"/>
        <v>0</v>
      </c>
      <c r="S5496" s="141" t="str">
        <f t="shared" si="1164"/>
        <v>H</v>
      </c>
      <c r="T5496" s="24">
        <f>IF(S5496="E",SUM($R$5:R5496),0)</f>
        <v>0</v>
      </c>
      <c r="U5496" s="143">
        <f t="shared" si="1165"/>
        <v>0</v>
      </c>
    </row>
    <row r="5497" spans="1:21" x14ac:dyDescent="0.25">
      <c r="A5497" s="6">
        <v>55.970000000000098</v>
      </c>
      <c r="B5497" s="32" t="s">
        <v>316</v>
      </c>
      <c r="K5497" s="3">
        <f t="shared" si="1166"/>
        <v>4052</v>
      </c>
      <c r="L5497" s="97" t="str">
        <f>IF(TRIM('Ek.3-A'!F5497)&lt;&gt;"","var","yok")</f>
        <v>yok</v>
      </c>
      <c r="M5497" s="5" t="str">
        <f>IF('Ek.3-A'!F5497="", "", IF(VLOOKUP('Ek.3-A'!F5497, Veriler!D:E, 2, 0)=0, "", VLOOKUP('Ek.3-A'!F5497, Veriler!D:E, 2, 0)))</f>
        <v/>
      </c>
      <c r="N5497" s="5" t="str">
        <f>IF('Ek.3-A'!P5497="", "", 'Ek.3-A'!P5497)</f>
        <v/>
      </c>
      <c r="O5497" s="142">
        <f>'Ek.3-A'!S5497</f>
        <v>0</v>
      </c>
      <c r="P5497" s="143" t="str">
        <f>'Ek.3-A'!L5497</f>
        <v/>
      </c>
      <c r="Q5497" s="24" t="str">
        <f>'Ek.3-A'!M5497</f>
        <v/>
      </c>
      <c r="R5497" s="24">
        <f t="shared" si="1163"/>
        <v>0</v>
      </c>
      <c r="S5497" s="141" t="str">
        <f t="shared" si="1164"/>
        <v>H</v>
      </c>
      <c r="T5497" s="24">
        <f>IF(S5497="E",SUM($R$5:R5497),0)</f>
        <v>0</v>
      </c>
      <c r="U5497" s="143">
        <f t="shared" si="1165"/>
        <v>0</v>
      </c>
    </row>
    <row r="5498" spans="1:21" x14ac:dyDescent="0.25">
      <c r="A5498" s="6">
        <v>55.98</v>
      </c>
      <c r="B5498" s="32" t="s">
        <v>316</v>
      </c>
      <c r="K5498" s="3">
        <f t="shared" si="1166"/>
        <v>4053</v>
      </c>
      <c r="L5498" s="97" t="str">
        <f>IF(TRIM('Ek.3-A'!F5498)&lt;&gt;"","var","yok")</f>
        <v>yok</v>
      </c>
      <c r="M5498" s="5" t="str">
        <f>IF('Ek.3-A'!F5498="", "", IF(VLOOKUP('Ek.3-A'!F5498, Veriler!D:E, 2, 0)=0, "", VLOOKUP('Ek.3-A'!F5498, Veriler!D:E, 2, 0)))</f>
        <v/>
      </c>
      <c r="N5498" s="5" t="str">
        <f>IF('Ek.3-A'!P5498="", "", 'Ek.3-A'!P5498)</f>
        <v/>
      </c>
      <c r="O5498" s="142">
        <f>'Ek.3-A'!S5498</f>
        <v>0</v>
      </c>
      <c r="P5498" s="143" t="str">
        <f>'Ek.3-A'!L5498</f>
        <v/>
      </c>
      <c r="Q5498" s="24" t="str">
        <f>'Ek.3-A'!M5498</f>
        <v/>
      </c>
      <c r="R5498" s="24">
        <f t="shared" si="1163"/>
        <v>0</v>
      </c>
      <c r="S5498" s="141" t="str">
        <f t="shared" si="1164"/>
        <v>H</v>
      </c>
      <c r="T5498" s="24">
        <f>IF(S5498="E",SUM($R$5:R5498),0)</f>
        <v>0</v>
      </c>
      <c r="U5498" s="143">
        <f t="shared" si="1165"/>
        <v>0</v>
      </c>
    </row>
    <row r="5499" spans="1:21" x14ac:dyDescent="0.25">
      <c r="A5499" s="6">
        <v>55.99</v>
      </c>
      <c r="B5499" s="32" t="s">
        <v>316</v>
      </c>
      <c r="K5499" s="3">
        <f t="shared" si="1166"/>
        <v>4054</v>
      </c>
      <c r="L5499" s="97" t="str">
        <f>IF(TRIM('Ek.3-A'!F5499)&lt;&gt;"","var","yok")</f>
        <v>yok</v>
      </c>
      <c r="M5499" s="5" t="str">
        <f>IF('Ek.3-A'!F5499="", "", IF(VLOOKUP('Ek.3-A'!F5499, Veriler!D:E, 2, 0)=0, "", VLOOKUP('Ek.3-A'!F5499, Veriler!D:E, 2, 0)))</f>
        <v/>
      </c>
      <c r="N5499" s="5" t="str">
        <f>IF('Ek.3-A'!P5499="", "", 'Ek.3-A'!P5499)</f>
        <v/>
      </c>
      <c r="O5499" s="142">
        <f>'Ek.3-A'!S5499</f>
        <v>0</v>
      </c>
      <c r="P5499" s="143" t="str">
        <f>'Ek.3-A'!L5499</f>
        <v/>
      </c>
      <c r="Q5499" s="24" t="str">
        <f>'Ek.3-A'!M5499</f>
        <v/>
      </c>
      <c r="R5499" s="24">
        <f t="shared" si="1163"/>
        <v>0</v>
      </c>
      <c r="S5499" s="141" t="str">
        <f t="shared" si="1164"/>
        <v>H</v>
      </c>
      <c r="T5499" s="24">
        <f>IF(S5499="E",SUM($R$5:R5499),0)</f>
        <v>0</v>
      </c>
      <c r="U5499" s="143">
        <f t="shared" si="1165"/>
        <v>0</v>
      </c>
    </row>
    <row r="5500" spans="1:21" x14ac:dyDescent="0.25">
      <c r="A5500" s="6">
        <v>56.000000000000099</v>
      </c>
      <c r="B5500" s="32" t="s">
        <v>316</v>
      </c>
      <c r="K5500" s="3">
        <f t="shared" si="1166"/>
        <v>4055</v>
      </c>
      <c r="L5500" s="97" t="str">
        <f>IF(TRIM('Ek.3-A'!F5500)&lt;&gt;"","var","yok")</f>
        <v>yok</v>
      </c>
      <c r="M5500" s="5" t="str">
        <f>IF('Ek.3-A'!F5500="", "", IF(VLOOKUP('Ek.3-A'!F5500, Veriler!D:E, 2, 0)=0, "", VLOOKUP('Ek.3-A'!F5500, Veriler!D:E, 2, 0)))</f>
        <v/>
      </c>
      <c r="N5500" s="5" t="str">
        <f>IF('Ek.3-A'!P5500="", "", 'Ek.3-A'!P5500)</f>
        <v/>
      </c>
      <c r="O5500" s="142">
        <f>'Ek.3-A'!S5500</f>
        <v>0</v>
      </c>
      <c r="P5500" s="143" t="str">
        <f>'Ek.3-A'!L5500</f>
        <v/>
      </c>
      <c r="Q5500" s="24" t="str">
        <f>'Ek.3-A'!M5500</f>
        <v/>
      </c>
      <c r="R5500" s="24">
        <f t="shared" si="1163"/>
        <v>0</v>
      </c>
      <c r="S5500" s="141" t="str">
        <f t="shared" si="1164"/>
        <v>H</v>
      </c>
      <c r="T5500" s="24">
        <f>IF(S5500="E",SUM($R$5:R5500),0)</f>
        <v>0</v>
      </c>
      <c r="U5500" s="143">
        <f t="shared" si="1165"/>
        <v>0</v>
      </c>
    </row>
    <row r="5501" spans="1:21" x14ac:dyDescent="0.25">
      <c r="A5501" s="6">
        <v>56.01</v>
      </c>
      <c r="B5501" s="32" t="s">
        <v>316</v>
      </c>
      <c r="K5501" s="3">
        <f t="shared" si="1166"/>
        <v>4056</v>
      </c>
      <c r="L5501" s="97" t="str">
        <f>IF(TRIM('Ek.3-A'!F5501)&lt;&gt;"","var","yok")</f>
        <v>yok</v>
      </c>
      <c r="M5501" s="5" t="str">
        <f>IF('Ek.3-A'!F5501="", "", IF(VLOOKUP('Ek.3-A'!F5501, Veriler!D:E, 2, 0)=0, "", VLOOKUP('Ek.3-A'!F5501, Veriler!D:E, 2, 0)))</f>
        <v/>
      </c>
      <c r="N5501" s="5" t="str">
        <f>IF('Ek.3-A'!P5501="", "", 'Ek.3-A'!P5501)</f>
        <v/>
      </c>
      <c r="O5501" s="142">
        <f>'Ek.3-A'!S5501</f>
        <v>0</v>
      </c>
      <c r="P5501" s="143" t="str">
        <f>'Ek.3-A'!L5501</f>
        <v/>
      </c>
      <c r="Q5501" s="24" t="str">
        <f>'Ek.3-A'!M5501</f>
        <v/>
      </c>
      <c r="R5501" s="24">
        <f t="shared" si="1163"/>
        <v>0</v>
      </c>
      <c r="S5501" s="141" t="str">
        <f t="shared" si="1164"/>
        <v>H</v>
      </c>
      <c r="T5501" s="24">
        <f>IF(S5501="E",SUM($R$5:R5501),0)</f>
        <v>0</v>
      </c>
      <c r="U5501" s="143">
        <f t="shared" si="1165"/>
        <v>0</v>
      </c>
    </row>
    <row r="5502" spans="1:21" x14ac:dyDescent="0.25">
      <c r="A5502" s="6">
        <v>56.02</v>
      </c>
      <c r="B5502" s="32" t="s">
        <v>316</v>
      </c>
      <c r="K5502" s="3">
        <f t="shared" si="1166"/>
        <v>4057</v>
      </c>
      <c r="L5502" s="97" t="str">
        <f>IF(TRIM('Ek.3-A'!F5502)&lt;&gt;"","var","yok")</f>
        <v>yok</v>
      </c>
      <c r="M5502" s="5" t="str">
        <f>IF('Ek.3-A'!F5502="", "", IF(VLOOKUP('Ek.3-A'!F5502, Veriler!D:E, 2, 0)=0, "", VLOOKUP('Ek.3-A'!F5502, Veriler!D:E, 2, 0)))</f>
        <v/>
      </c>
      <c r="N5502" s="5" t="str">
        <f>IF('Ek.3-A'!P5502="", "", 'Ek.3-A'!P5502)</f>
        <v/>
      </c>
      <c r="O5502" s="142">
        <f>'Ek.3-A'!S5502</f>
        <v>0</v>
      </c>
      <c r="P5502" s="143" t="str">
        <f>'Ek.3-A'!L5502</f>
        <v/>
      </c>
      <c r="Q5502" s="24" t="str">
        <f>'Ek.3-A'!M5502</f>
        <v/>
      </c>
      <c r="R5502" s="24">
        <f t="shared" si="1163"/>
        <v>0</v>
      </c>
      <c r="S5502" s="141" t="str">
        <f t="shared" si="1164"/>
        <v>H</v>
      </c>
      <c r="T5502" s="24">
        <f>IF(S5502="E",SUM($R$5:R5502),0)</f>
        <v>0</v>
      </c>
      <c r="U5502" s="143">
        <f t="shared" si="1165"/>
        <v>0</v>
      </c>
    </row>
    <row r="5503" spans="1:21" x14ac:dyDescent="0.25">
      <c r="A5503" s="6">
        <v>56.03</v>
      </c>
      <c r="B5503" s="32" t="s">
        <v>316</v>
      </c>
      <c r="K5503" s="3">
        <f t="shared" si="1166"/>
        <v>4058</v>
      </c>
      <c r="L5503" s="97" t="str">
        <f>IF(TRIM('Ek.3-A'!F5503)&lt;&gt;"","var","yok")</f>
        <v>yok</v>
      </c>
      <c r="M5503" s="5" t="str">
        <f>IF('Ek.3-A'!F5503="", "", IF(VLOOKUP('Ek.3-A'!F5503, Veriler!D:E, 2, 0)=0, "", VLOOKUP('Ek.3-A'!F5503, Veriler!D:E, 2, 0)))</f>
        <v/>
      </c>
      <c r="N5503" s="5" t="str">
        <f>IF('Ek.3-A'!P5503="", "", 'Ek.3-A'!P5503)</f>
        <v/>
      </c>
      <c r="O5503" s="142">
        <f>'Ek.3-A'!S5503</f>
        <v>0</v>
      </c>
      <c r="P5503" s="143" t="str">
        <f>'Ek.3-A'!L5503</f>
        <v/>
      </c>
      <c r="Q5503" s="24" t="str">
        <f>'Ek.3-A'!M5503</f>
        <v/>
      </c>
      <c r="R5503" s="24">
        <f t="shared" si="1163"/>
        <v>0</v>
      </c>
      <c r="S5503" s="141" t="str">
        <f t="shared" si="1164"/>
        <v>H</v>
      </c>
      <c r="T5503" s="24">
        <f>IF(S5503="E",SUM($R$5:R5503),0)</f>
        <v>0</v>
      </c>
      <c r="U5503" s="143">
        <f t="shared" si="1165"/>
        <v>0</v>
      </c>
    </row>
    <row r="5504" spans="1:21" x14ac:dyDescent="0.25">
      <c r="A5504" s="6">
        <v>56.040000000000099</v>
      </c>
      <c r="B5504" s="32" t="s">
        <v>316</v>
      </c>
      <c r="K5504" s="3">
        <f t="shared" si="1166"/>
        <v>4059</v>
      </c>
      <c r="L5504" s="97" t="str">
        <f>IF(TRIM('Ek.3-A'!F5504)&lt;&gt;"","var","yok")</f>
        <v>yok</v>
      </c>
      <c r="M5504" s="5" t="str">
        <f>IF('Ek.3-A'!F5504="", "", IF(VLOOKUP('Ek.3-A'!F5504, Veriler!D:E, 2, 0)=0, "", VLOOKUP('Ek.3-A'!F5504, Veriler!D:E, 2, 0)))</f>
        <v/>
      </c>
      <c r="N5504" s="5" t="str">
        <f>IF('Ek.3-A'!P5504="", "", 'Ek.3-A'!P5504)</f>
        <v/>
      </c>
      <c r="O5504" s="142">
        <f>'Ek.3-A'!S5504</f>
        <v>0</v>
      </c>
      <c r="P5504" s="143" t="str">
        <f>'Ek.3-A'!L5504</f>
        <v/>
      </c>
      <c r="Q5504" s="24" t="str">
        <f>'Ek.3-A'!M5504</f>
        <v/>
      </c>
      <c r="R5504" s="24">
        <f t="shared" si="1163"/>
        <v>0</v>
      </c>
      <c r="S5504" s="141" t="str">
        <f t="shared" si="1164"/>
        <v>H</v>
      </c>
      <c r="T5504" s="24">
        <f>IF(S5504="E",SUM($R$5:R5504),0)</f>
        <v>0</v>
      </c>
      <c r="U5504" s="143">
        <f t="shared" si="1165"/>
        <v>0</v>
      </c>
    </row>
    <row r="5505" spans="1:41" x14ac:dyDescent="0.25">
      <c r="A5505" s="6">
        <v>56.05</v>
      </c>
      <c r="B5505" s="32" t="s">
        <v>316</v>
      </c>
      <c r="K5505" s="3">
        <f t="shared" si="1166"/>
        <v>4060</v>
      </c>
      <c r="L5505" s="97" t="str">
        <f>IF(TRIM('Ek.3-A'!F5505)&lt;&gt;"","var","yok")</f>
        <v>yok</v>
      </c>
      <c r="M5505" s="5" t="str">
        <f>IF('Ek.3-A'!F5505="", "", IF(VLOOKUP('Ek.3-A'!F5505, Veriler!D:E, 2, 0)=0, "", VLOOKUP('Ek.3-A'!F5505, Veriler!D:E, 2, 0)))</f>
        <v/>
      </c>
      <c r="N5505" s="5" t="str">
        <f>IF('Ek.3-A'!P5505="", "", 'Ek.3-A'!P5505)</f>
        <v/>
      </c>
      <c r="O5505" s="142">
        <f>'Ek.3-A'!S5505</f>
        <v>0</v>
      </c>
      <c r="P5505" s="143" t="str">
        <f>'Ek.3-A'!L5505</f>
        <v/>
      </c>
      <c r="Q5505" s="24" t="str">
        <f>'Ek.3-A'!M5505</f>
        <v/>
      </c>
      <c r="R5505" s="24">
        <f t="shared" si="1163"/>
        <v>0</v>
      </c>
      <c r="S5505" s="141" t="str">
        <f t="shared" si="1164"/>
        <v>H</v>
      </c>
      <c r="T5505" s="24">
        <f>IF(S5505="E",SUM($R$5:R5505),0)</f>
        <v>0</v>
      </c>
      <c r="U5505" s="143">
        <f t="shared" si="1165"/>
        <v>0</v>
      </c>
    </row>
    <row r="5506" spans="1:41" x14ac:dyDescent="0.25">
      <c r="A5506" s="6">
        <v>56.06</v>
      </c>
      <c r="B5506" s="32" t="s">
        <v>316</v>
      </c>
      <c r="T5506" s="24"/>
      <c r="U5506" s="25"/>
      <c r="AO5506" s="140">
        <f>'Ek.3-A'!L5506</f>
        <v>0</v>
      </c>
    </row>
    <row r="5507" spans="1:41" x14ac:dyDescent="0.25">
      <c r="A5507" s="6">
        <v>56.0700000000001</v>
      </c>
      <c r="B5507" s="32" t="s">
        <v>316</v>
      </c>
      <c r="T5507" s="24"/>
      <c r="U5507" s="25"/>
    </row>
    <row r="5508" spans="1:41" x14ac:dyDescent="0.25">
      <c r="A5508" s="6">
        <v>56.080000000000098</v>
      </c>
      <c r="B5508" s="32" t="s">
        <v>316</v>
      </c>
      <c r="T5508" s="24"/>
      <c r="U5508" s="25"/>
    </row>
    <row r="5509" spans="1:41" x14ac:dyDescent="0.25">
      <c r="A5509" s="6">
        <v>56.09</v>
      </c>
      <c r="B5509" s="32" t="s">
        <v>316</v>
      </c>
      <c r="T5509" s="24"/>
      <c r="U5509" s="25"/>
    </row>
    <row r="5510" spans="1:41" x14ac:dyDescent="0.25">
      <c r="A5510" s="6">
        <v>56.1</v>
      </c>
      <c r="B5510" s="32" t="s">
        <v>316</v>
      </c>
      <c r="T5510" s="24"/>
      <c r="U5510" s="25"/>
    </row>
    <row r="5511" spans="1:41" x14ac:dyDescent="0.25">
      <c r="A5511" s="6">
        <v>56.110000000000099</v>
      </c>
      <c r="B5511" s="32" t="s">
        <v>316</v>
      </c>
      <c r="T5511" s="24"/>
      <c r="U5511" s="25"/>
    </row>
    <row r="5512" spans="1:41" x14ac:dyDescent="0.25">
      <c r="A5512" s="6">
        <v>56.12</v>
      </c>
      <c r="B5512" s="32" t="s">
        <v>316</v>
      </c>
      <c r="T5512" s="24"/>
      <c r="U5512" s="25"/>
    </row>
    <row r="5513" spans="1:41" x14ac:dyDescent="0.25">
      <c r="A5513" s="6">
        <v>56.13</v>
      </c>
      <c r="B5513" s="32" t="s">
        <v>316</v>
      </c>
      <c r="T5513" s="24"/>
      <c r="U5513" s="25"/>
    </row>
    <row r="5514" spans="1:41" x14ac:dyDescent="0.25">
      <c r="A5514" s="6">
        <v>56.1400000000001</v>
      </c>
      <c r="B5514" s="32" t="s">
        <v>316</v>
      </c>
      <c r="T5514" s="24"/>
      <c r="U5514" s="25"/>
    </row>
    <row r="5515" spans="1:41" x14ac:dyDescent="0.25">
      <c r="A5515" s="6">
        <v>56.150000000000098</v>
      </c>
      <c r="B5515" s="32" t="s">
        <v>316</v>
      </c>
      <c r="K5515" s="3">
        <f>K5505+1</f>
        <v>4061</v>
      </c>
      <c r="L5515" s="97" t="str">
        <f>IF(TRIM('Ek.3-A'!F5515)&lt;&gt;"","var","yok")</f>
        <v>yok</v>
      </c>
      <c r="M5515" s="5" t="str">
        <f>IF('Ek.3-A'!F5515="", "", IF(VLOOKUP('Ek.3-A'!F5515, Veriler!D:E, 2, 0)=0, "", VLOOKUP('Ek.3-A'!F5515, Veriler!D:E, 2, 0)))</f>
        <v/>
      </c>
      <c r="N5515" s="5" t="str">
        <f>IF('Ek.3-A'!P5515="", "", 'Ek.3-A'!P5515)</f>
        <v/>
      </c>
      <c r="O5515" s="142">
        <f>'Ek.3-A'!S5515</f>
        <v>0</v>
      </c>
      <c r="P5515" s="143" t="str">
        <f>'Ek.3-A'!L5515</f>
        <v/>
      </c>
      <c r="Q5515" s="24" t="str">
        <f>'Ek.3-A'!M5515</f>
        <v/>
      </c>
      <c r="R5515" s="24">
        <f t="shared" ref="R5515:R5528" si="1167">IF(L5515="var",0,IF(Q5515&lt;=0.005,Q5515,0))</f>
        <v>0</v>
      </c>
      <c r="S5515" s="141" t="str">
        <f t="shared" ref="S5515:S5528" si="1168">IF(Q5515&lt;=0.005,"E","H")</f>
        <v>H</v>
      </c>
      <c r="T5515" s="24">
        <f>IF(S5515="E",SUM($R$5:R5515),0)</f>
        <v>0</v>
      </c>
      <c r="U5515" s="143">
        <f t="shared" ref="U5515:U5528" si="1169">IF(T5515&lt;=0.1, O5515, IF(R5515&gt;$G$2, R5515*O5515, $G$2*O5515))</f>
        <v>0</v>
      </c>
    </row>
    <row r="5516" spans="1:41" x14ac:dyDescent="0.25">
      <c r="A5516" s="6">
        <v>56.16</v>
      </c>
      <c r="B5516" s="32" t="s">
        <v>316</v>
      </c>
      <c r="K5516" s="3">
        <f t="shared" ref="K5516:K5528" si="1170">K5515+1</f>
        <v>4062</v>
      </c>
      <c r="L5516" s="97" t="str">
        <f>IF(TRIM('Ek.3-A'!F5516)&lt;&gt;"","var","yok")</f>
        <v>yok</v>
      </c>
      <c r="M5516" s="5" t="str">
        <f>IF('Ek.3-A'!F5516="", "", IF(VLOOKUP('Ek.3-A'!F5516, Veriler!D:E, 2, 0)=0, "", VLOOKUP('Ek.3-A'!F5516, Veriler!D:E, 2, 0)))</f>
        <v/>
      </c>
      <c r="N5516" s="5" t="str">
        <f>IF('Ek.3-A'!P5516="", "", 'Ek.3-A'!P5516)</f>
        <v/>
      </c>
      <c r="O5516" s="142">
        <f>'Ek.3-A'!S5516</f>
        <v>0</v>
      </c>
      <c r="P5516" s="143" t="str">
        <f>'Ek.3-A'!L5516</f>
        <v/>
      </c>
      <c r="Q5516" s="24" t="str">
        <f>'Ek.3-A'!M5516</f>
        <v/>
      </c>
      <c r="R5516" s="24">
        <f t="shared" si="1167"/>
        <v>0</v>
      </c>
      <c r="S5516" s="141" t="str">
        <f t="shared" si="1168"/>
        <v>H</v>
      </c>
      <c r="T5516" s="24">
        <f>IF(S5516="E",SUM($R$5:R5516),0)</f>
        <v>0</v>
      </c>
      <c r="U5516" s="143">
        <f t="shared" si="1169"/>
        <v>0</v>
      </c>
    </row>
    <row r="5517" spans="1:41" x14ac:dyDescent="0.25">
      <c r="A5517" s="6">
        <v>56.17</v>
      </c>
      <c r="B5517" s="32" t="s">
        <v>316</v>
      </c>
      <c r="K5517" s="3">
        <f t="shared" si="1170"/>
        <v>4063</v>
      </c>
      <c r="L5517" s="97" t="str">
        <f>IF(TRIM('Ek.3-A'!F5517)&lt;&gt;"","var","yok")</f>
        <v>yok</v>
      </c>
      <c r="M5517" s="5" t="str">
        <f>IF('Ek.3-A'!F5517="", "", IF(VLOOKUP('Ek.3-A'!F5517, Veriler!D:E, 2, 0)=0, "", VLOOKUP('Ek.3-A'!F5517, Veriler!D:E, 2, 0)))</f>
        <v/>
      </c>
      <c r="N5517" s="5" t="str">
        <f>IF('Ek.3-A'!P5517="", "", 'Ek.3-A'!P5517)</f>
        <v/>
      </c>
      <c r="O5517" s="142">
        <f>'Ek.3-A'!S5517</f>
        <v>0</v>
      </c>
      <c r="P5517" s="143" t="str">
        <f>'Ek.3-A'!L5517</f>
        <v/>
      </c>
      <c r="Q5517" s="24" t="str">
        <f>'Ek.3-A'!M5517</f>
        <v/>
      </c>
      <c r="R5517" s="24">
        <f t="shared" si="1167"/>
        <v>0</v>
      </c>
      <c r="S5517" s="141" t="str">
        <f t="shared" si="1168"/>
        <v>H</v>
      </c>
      <c r="T5517" s="24">
        <f>IF(S5517="E",SUM($R$5:R5517),0)</f>
        <v>0</v>
      </c>
      <c r="U5517" s="143">
        <f t="shared" si="1169"/>
        <v>0</v>
      </c>
    </row>
    <row r="5518" spans="1:41" x14ac:dyDescent="0.25">
      <c r="A5518" s="6">
        <v>56.180000000000099</v>
      </c>
      <c r="B5518" s="32" t="s">
        <v>316</v>
      </c>
      <c r="K5518" s="3">
        <f t="shared" si="1170"/>
        <v>4064</v>
      </c>
      <c r="L5518" s="97" t="str">
        <f>IF(TRIM('Ek.3-A'!F5518)&lt;&gt;"","var","yok")</f>
        <v>yok</v>
      </c>
      <c r="M5518" s="5" t="str">
        <f>IF('Ek.3-A'!F5518="", "", IF(VLOOKUP('Ek.3-A'!F5518, Veriler!D:E, 2, 0)=0, "", VLOOKUP('Ek.3-A'!F5518, Veriler!D:E, 2, 0)))</f>
        <v/>
      </c>
      <c r="N5518" s="5" t="str">
        <f>IF('Ek.3-A'!P5518="", "", 'Ek.3-A'!P5518)</f>
        <v/>
      </c>
      <c r="O5518" s="142">
        <f>'Ek.3-A'!S5518</f>
        <v>0</v>
      </c>
      <c r="P5518" s="143" t="str">
        <f>'Ek.3-A'!L5518</f>
        <v/>
      </c>
      <c r="Q5518" s="24" t="str">
        <f>'Ek.3-A'!M5518</f>
        <v/>
      </c>
      <c r="R5518" s="24">
        <f t="shared" si="1167"/>
        <v>0</v>
      </c>
      <c r="S5518" s="141" t="str">
        <f t="shared" si="1168"/>
        <v>H</v>
      </c>
      <c r="T5518" s="24">
        <f>IF(S5518="E",SUM($R$5:R5518),0)</f>
        <v>0</v>
      </c>
      <c r="U5518" s="143">
        <f t="shared" si="1169"/>
        <v>0</v>
      </c>
    </row>
    <row r="5519" spans="1:41" x14ac:dyDescent="0.25">
      <c r="A5519" s="6">
        <v>56.19</v>
      </c>
      <c r="B5519" s="32" t="s">
        <v>316</v>
      </c>
      <c r="K5519" s="3">
        <f t="shared" si="1170"/>
        <v>4065</v>
      </c>
      <c r="L5519" s="97" t="str">
        <f>IF(TRIM('Ek.3-A'!F5519)&lt;&gt;"","var","yok")</f>
        <v>yok</v>
      </c>
      <c r="M5519" s="5" t="str">
        <f>IF('Ek.3-A'!F5519="", "", IF(VLOOKUP('Ek.3-A'!F5519, Veriler!D:E, 2, 0)=0, "", VLOOKUP('Ek.3-A'!F5519, Veriler!D:E, 2, 0)))</f>
        <v/>
      </c>
      <c r="N5519" s="5" t="str">
        <f>IF('Ek.3-A'!P5519="", "", 'Ek.3-A'!P5519)</f>
        <v/>
      </c>
      <c r="O5519" s="142">
        <f>'Ek.3-A'!S5519</f>
        <v>0</v>
      </c>
      <c r="P5519" s="143" t="str">
        <f>'Ek.3-A'!L5519</f>
        <v/>
      </c>
      <c r="Q5519" s="24" t="str">
        <f>'Ek.3-A'!M5519</f>
        <v/>
      </c>
      <c r="R5519" s="24">
        <f t="shared" si="1167"/>
        <v>0</v>
      </c>
      <c r="S5519" s="141" t="str">
        <f t="shared" si="1168"/>
        <v>H</v>
      </c>
      <c r="T5519" s="24">
        <f>IF(S5519="E",SUM($R$5:R5519),0)</f>
        <v>0</v>
      </c>
      <c r="U5519" s="143">
        <f t="shared" si="1169"/>
        <v>0</v>
      </c>
    </row>
    <row r="5520" spans="1:41" x14ac:dyDescent="0.25">
      <c r="A5520" s="6">
        <v>56.2</v>
      </c>
      <c r="B5520" s="32" t="s">
        <v>316</v>
      </c>
      <c r="K5520" s="3">
        <f t="shared" si="1170"/>
        <v>4066</v>
      </c>
      <c r="L5520" s="97" t="str">
        <f>IF(TRIM('Ek.3-A'!F5520)&lt;&gt;"","var","yok")</f>
        <v>yok</v>
      </c>
      <c r="M5520" s="5" t="str">
        <f>IF('Ek.3-A'!F5520="", "", IF(VLOOKUP('Ek.3-A'!F5520, Veriler!D:E, 2, 0)=0, "", VLOOKUP('Ek.3-A'!F5520, Veriler!D:E, 2, 0)))</f>
        <v/>
      </c>
      <c r="N5520" s="5" t="str">
        <f>IF('Ek.3-A'!P5520="", "", 'Ek.3-A'!P5520)</f>
        <v/>
      </c>
      <c r="O5520" s="142">
        <f>'Ek.3-A'!S5520</f>
        <v>0</v>
      </c>
      <c r="P5520" s="143" t="str">
        <f>'Ek.3-A'!L5520</f>
        <v/>
      </c>
      <c r="Q5520" s="24" t="str">
        <f>'Ek.3-A'!M5520</f>
        <v/>
      </c>
      <c r="R5520" s="24">
        <f t="shared" si="1167"/>
        <v>0</v>
      </c>
      <c r="S5520" s="141" t="str">
        <f t="shared" si="1168"/>
        <v>H</v>
      </c>
      <c r="T5520" s="24">
        <f>IF(S5520="E",SUM($R$5:R5520),0)</f>
        <v>0</v>
      </c>
      <c r="U5520" s="143">
        <f t="shared" si="1169"/>
        <v>0</v>
      </c>
    </row>
    <row r="5521" spans="1:21" x14ac:dyDescent="0.25">
      <c r="A5521" s="6">
        <v>56.21</v>
      </c>
      <c r="B5521" s="32" t="s">
        <v>316</v>
      </c>
      <c r="K5521" s="3">
        <f t="shared" si="1170"/>
        <v>4067</v>
      </c>
      <c r="L5521" s="97" t="str">
        <f>IF(TRIM('Ek.3-A'!F5521)&lt;&gt;"","var","yok")</f>
        <v>yok</v>
      </c>
      <c r="M5521" s="5" t="str">
        <f>IF('Ek.3-A'!F5521="", "", IF(VLOOKUP('Ek.3-A'!F5521, Veriler!D:E, 2, 0)=0, "", VLOOKUP('Ek.3-A'!F5521, Veriler!D:E, 2, 0)))</f>
        <v/>
      </c>
      <c r="N5521" s="5" t="str">
        <f>IF('Ek.3-A'!P5521="", "", 'Ek.3-A'!P5521)</f>
        <v/>
      </c>
      <c r="O5521" s="142">
        <f>'Ek.3-A'!S5521</f>
        <v>0</v>
      </c>
      <c r="P5521" s="143" t="str">
        <f>'Ek.3-A'!L5521</f>
        <v/>
      </c>
      <c r="Q5521" s="24" t="str">
        <f>'Ek.3-A'!M5521</f>
        <v/>
      </c>
      <c r="R5521" s="24">
        <f t="shared" si="1167"/>
        <v>0</v>
      </c>
      <c r="S5521" s="141" t="str">
        <f t="shared" si="1168"/>
        <v>H</v>
      </c>
      <c r="T5521" s="24">
        <f>IF(S5521="E",SUM($R$5:R5521),0)</f>
        <v>0</v>
      </c>
      <c r="U5521" s="143">
        <f t="shared" si="1169"/>
        <v>0</v>
      </c>
    </row>
    <row r="5522" spans="1:21" x14ac:dyDescent="0.25">
      <c r="A5522" s="6">
        <v>56.220000000000098</v>
      </c>
      <c r="B5522" s="32" t="s">
        <v>316</v>
      </c>
      <c r="K5522" s="3">
        <f t="shared" si="1170"/>
        <v>4068</v>
      </c>
      <c r="L5522" s="97" t="str">
        <f>IF(TRIM('Ek.3-A'!F5522)&lt;&gt;"","var","yok")</f>
        <v>yok</v>
      </c>
      <c r="M5522" s="5" t="str">
        <f>IF('Ek.3-A'!F5522="", "", IF(VLOOKUP('Ek.3-A'!F5522, Veriler!D:E, 2, 0)=0, "", VLOOKUP('Ek.3-A'!F5522, Veriler!D:E, 2, 0)))</f>
        <v/>
      </c>
      <c r="N5522" s="5" t="str">
        <f>IF('Ek.3-A'!P5522="", "", 'Ek.3-A'!P5522)</f>
        <v/>
      </c>
      <c r="O5522" s="142">
        <f>'Ek.3-A'!S5522</f>
        <v>0</v>
      </c>
      <c r="P5522" s="143" t="str">
        <f>'Ek.3-A'!L5522</f>
        <v/>
      </c>
      <c r="Q5522" s="24" t="str">
        <f>'Ek.3-A'!M5522</f>
        <v/>
      </c>
      <c r="R5522" s="24">
        <f t="shared" si="1167"/>
        <v>0</v>
      </c>
      <c r="S5522" s="141" t="str">
        <f t="shared" si="1168"/>
        <v>H</v>
      </c>
      <c r="T5522" s="24">
        <f>IF(S5522="E",SUM($R$5:R5522),0)</f>
        <v>0</v>
      </c>
      <c r="U5522" s="143">
        <f t="shared" si="1169"/>
        <v>0</v>
      </c>
    </row>
    <row r="5523" spans="1:21" x14ac:dyDescent="0.25">
      <c r="A5523" s="6">
        <v>56.23</v>
      </c>
      <c r="B5523" s="32" t="s">
        <v>316</v>
      </c>
      <c r="K5523" s="3">
        <f t="shared" si="1170"/>
        <v>4069</v>
      </c>
      <c r="L5523" s="97" t="str">
        <f>IF(TRIM('Ek.3-A'!F5523)&lt;&gt;"","var","yok")</f>
        <v>yok</v>
      </c>
      <c r="M5523" s="5" t="str">
        <f>IF('Ek.3-A'!F5523="", "", IF(VLOOKUP('Ek.3-A'!F5523, Veriler!D:E, 2, 0)=0, "", VLOOKUP('Ek.3-A'!F5523, Veriler!D:E, 2, 0)))</f>
        <v/>
      </c>
      <c r="N5523" s="5" t="str">
        <f>IF('Ek.3-A'!P5523="", "", 'Ek.3-A'!P5523)</f>
        <v/>
      </c>
      <c r="O5523" s="142">
        <f>'Ek.3-A'!S5523</f>
        <v>0</v>
      </c>
      <c r="P5523" s="143" t="str">
        <f>'Ek.3-A'!L5523</f>
        <v/>
      </c>
      <c r="Q5523" s="24" t="str">
        <f>'Ek.3-A'!M5523</f>
        <v/>
      </c>
      <c r="R5523" s="24">
        <f t="shared" si="1167"/>
        <v>0</v>
      </c>
      <c r="S5523" s="141" t="str">
        <f t="shared" si="1168"/>
        <v>H</v>
      </c>
      <c r="T5523" s="24">
        <f>IF(S5523="E",SUM($R$5:R5523),0)</f>
        <v>0</v>
      </c>
      <c r="U5523" s="143">
        <f t="shared" si="1169"/>
        <v>0</v>
      </c>
    </row>
    <row r="5524" spans="1:21" x14ac:dyDescent="0.25">
      <c r="A5524" s="6">
        <v>56.24</v>
      </c>
      <c r="B5524" s="32" t="s">
        <v>316</v>
      </c>
      <c r="K5524" s="3">
        <f t="shared" si="1170"/>
        <v>4070</v>
      </c>
      <c r="L5524" s="97" t="str">
        <f>IF(TRIM('Ek.3-A'!F5524)&lt;&gt;"","var","yok")</f>
        <v>yok</v>
      </c>
      <c r="M5524" s="5" t="str">
        <f>IF('Ek.3-A'!F5524="", "", IF(VLOOKUP('Ek.3-A'!F5524, Veriler!D:E, 2, 0)=0, "", VLOOKUP('Ek.3-A'!F5524, Veriler!D:E, 2, 0)))</f>
        <v/>
      </c>
      <c r="N5524" s="5" t="str">
        <f>IF('Ek.3-A'!P5524="", "", 'Ek.3-A'!P5524)</f>
        <v/>
      </c>
      <c r="O5524" s="142">
        <f>'Ek.3-A'!S5524</f>
        <v>0</v>
      </c>
      <c r="P5524" s="143" t="str">
        <f>'Ek.3-A'!L5524</f>
        <v/>
      </c>
      <c r="Q5524" s="24" t="str">
        <f>'Ek.3-A'!M5524</f>
        <v/>
      </c>
      <c r="R5524" s="24">
        <f t="shared" si="1167"/>
        <v>0</v>
      </c>
      <c r="S5524" s="141" t="str">
        <f t="shared" si="1168"/>
        <v>H</v>
      </c>
      <c r="T5524" s="24">
        <f>IF(S5524="E",SUM($R$5:R5524),0)</f>
        <v>0</v>
      </c>
      <c r="U5524" s="143">
        <f t="shared" si="1169"/>
        <v>0</v>
      </c>
    </row>
    <row r="5525" spans="1:21" x14ac:dyDescent="0.25">
      <c r="A5525" s="6">
        <v>56.250000000000099</v>
      </c>
      <c r="B5525" s="32" t="s">
        <v>316</v>
      </c>
      <c r="K5525" s="3">
        <f t="shared" si="1170"/>
        <v>4071</v>
      </c>
      <c r="L5525" s="97" t="str">
        <f>IF(TRIM('Ek.3-A'!F5525)&lt;&gt;"","var","yok")</f>
        <v>yok</v>
      </c>
      <c r="M5525" s="5" t="str">
        <f>IF('Ek.3-A'!F5525="", "", IF(VLOOKUP('Ek.3-A'!F5525, Veriler!D:E, 2, 0)=0, "", VLOOKUP('Ek.3-A'!F5525, Veriler!D:E, 2, 0)))</f>
        <v/>
      </c>
      <c r="N5525" s="5" t="str">
        <f>IF('Ek.3-A'!P5525="", "", 'Ek.3-A'!P5525)</f>
        <v/>
      </c>
      <c r="O5525" s="142">
        <f>'Ek.3-A'!S5525</f>
        <v>0</v>
      </c>
      <c r="P5525" s="143" t="str">
        <f>'Ek.3-A'!L5525</f>
        <v/>
      </c>
      <c r="Q5525" s="24" t="str">
        <f>'Ek.3-A'!M5525</f>
        <v/>
      </c>
      <c r="R5525" s="24">
        <f t="shared" si="1167"/>
        <v>0</v>
      </c>
      <c r="S5525" s="141" t="str">
        <f t="shared" si="1168"/>
        <v>H</v>
      </c>
      <c r="T5525" s="24">
        <f>IF(S5525="E",SUM($R$5:R5525),0)</f>
        <v>0</v>
      </c>
      <c r="U5525" s="143">
        <f t="shared" si="1169"/>
        <v>0</v>
      </c>
    </row>
    <row r="5526" spans="1:21" x14ac:dyDescent="0.25">
      <c r="A5526" s="6">
        <v>56.26</v>
      </c>
      <c r="B5526" s="32" t="s">
        <v>316</v>
      </c>
      <c r="K5526" s="3">
        <f t="shared" si="1170"/>
        <v>4072</v>
      </c>
      <c r="L5526" s="97" t="str">
        <f>IF(TRIM('Ek.3-A'!F5526)&lt;&gt;"","var","yok")</f>
        <v>yok</v>
      </c>
      <c r="M5526" s="5" t="str">
        <f>IF('Ek.3-A'!F5526="", "", IF(VLOOKUP('Ek.3-A'!F5526, Veriler!D:E, 2, 0)=0, "", VLOOKUP('Ek.3-A'!F5526, Veriler!D:E, 2, 0)))</f>
        <v/>
      </c>
      <c r="N5526" s="5" t="str">
        <f>IF('Ek.3-A'!P5526="", "", 'Ek.3-A'!P5526)</f>
        <v/>
      </c>
      <c r="O5526" s="142">
        <f>'Ek.3-A'!S5526</f>
        <v>0</v>
      </c>
      <c r="P5526" s="143" t="str">
        <f>'Ek.3-A'!L5526</f>
        <v/>
      </c>
      <c r="Q5526" s="24" t="str">
        <f>'Ek.3-A'!M5526</f>
        <v/>
      </c>
      <c r="R5526" s="24">
        <f t="shared" si="1167"/>
        <v>0</v>
      </c>
      <c r="S5526" s="141" t="str">
        <f t="shared" si="1168"/>
        <v>H</v>
      </c>
      <c r="T5526" s="24">
        <f>IF(S5526="E",SUM($R$5:R5526),0)</f>
        <v>0</v>
      </c>
      <c r="U5526" s="143">
        <f t="shared" si="1169"/>
        <v>0</v>
      </c>
    </row>
    <row r="5527" spans="1:21" x14ac:dyDescent="0.25">
      <c r="A5527" s="6">
        <v>56.27</v>
      </c>
      <c r="B5527" s="32" t="s">
        <v>316</v>
      </c>
      <c r="K5527" s="3">
        <f t="shared" si="1170"/>
        <v>4073</v>
      </c>
      <c r="L5527" s="97" t="str">
        <f>IF(TRIM('Ek.3-A'!F5527)&lt;&gt;"","var","yok")</f>
        <v>yok</v>
      </c>
      <c r="M5527" s="5" t="str">
        <f>IF('Ek.3-A'!F5527="", "", IF(VLOOKUP('Ek.3-A'!F5527, Veriler!D:E, 2, 0)=0, "", VLOOKUP('Ek.3-A'!F5527, Veriler!D:E, 2, 0)))</f>
        <v/>
      </c>
      <c r="N5527" s="5" t="str">
        <f>IF('Ek.3-A'!P5527="", "", 'Ek.3-A'!P5527)</f>
        <v/>
      </c>
      <c r="O5527" s="142">
        <f>'Ek.3-A'!S5527</f>
        <v>0</v>
      </c>
      <c r="P5527" s="143" t="str">
        <f>'Ek.3-A'!L5527</f>
        <v/>
      </c>
      <c r="Q5527" s="24" t="str">
        <f>'Ek.3-A'!M5527</f>
        <v/>
      </c>
      <c r="R5527" s="24">
        <f t="shared" si="1167"/>
        <v>0</v>
      </c>
      <c r="S5527" s="141" t="str">
        <f t="shared" si="1168"/>
        <v>H</v>
      </c>
      <c r="T5527" s="24">
        <f>IF(S5527="E",SUM($R$5:R5527),0)</f>
        <v>0</v>
      </c>
      <c r="U5527" s="143">
        <f t="shared" si="1169"/>
        <v>0</v>
      </c>
    </row>
    <row r="5528" spans="1:21" x14ac:dyDescent="0.25">
      <c r="A5528" s="6">
        <v>56.28</v>
      </c>
      <c r="B5528" s="32" t="s">
        <v>316</v>
      </c>
      <c r="K5528" s="3">
        <f t="shared" si="1170"/>
        <v>4074</v>
      </c>
      <c r="L5528" s="97" t="str">
        <f>IF(TRIM('Ek.3-A'!F5528)&lt;&gt;"","var","yok")</f>
        <v>yok</v>
      </c>
      <c r="M5528" s="5" t="str">
        <f>IF('Ek.3-A'!F5528="", "", IF(VLOOKUP('Ek.3-A'!F5528, Veriler!D:E, 2, 0)=0, "", VLOOKUP('Ek.3-A'!F5528, Veriler!D:E, 2, 0)))</f>
        <v/>
      </c>
      <c r="N5528" s="5" t="str">
        <f>IF('Ek.3-A'!P5528="", "", 'Ek.3-A'!P5528)</f>
        <v/>
      </c>
      <c r="O5528" s="142">
        <f>'Ek.3-A'!S5528</f>
        <v>0</v>
      </c>
      <c r="P5528" s="143" t="str">
        <f>'Ek.3-A'!L5528</f>
        <v/>
      </c>
      <c r="Q5528" s="24" t="str">
        <f>'Ek.3-A'!M5528</f>
        <v/>
      </c>
      <c r="R5528" s="24">
        <f t="shared" si="1167"/>
        <v>0</v>
      </c>
      <c r="S5528" s="141" t="str">
        <f t="shared" si="1168"/>
        <v>H</v>
      </c>
      <c r="T5528" s="24">
        <f>IF(S5528="E",SUM($R$5:R5528),0)</f>
        <v>0</v>
      </c>
      <c r="U5528" s="143">
        <f t="shared" si="1169"/>
        <v>0</v>
      </c>
    </row>
    <row r="5529" spans="1:21" x14ac:dyDescent="0.25">
      <c r="A5529" s="6">
        <v>56.290000000000099</v>
      </c>
      <c r="B5529" s="32" t="s">
        <v>316</v>
      </c>
      <c r="L5529" s="97"/>
      <c r="M5529" s="5"/>
      <c r="N5529" s="5"/>
      <c r="O5529" s="5"/>
      <c r="Q5529" s="23"/>
      <c r="T5529" s="24"/>
      <c r="U5529" s="25"/>
    </row>
    <row r="5530" spans="1:21" x14ac:dyDescent="0.25">
      <c r="A5530" s="6">
        <v>56.3</v>
      </c>
      <c r="B5530" s="32" t="s">
        <v>316</v>
      </c>
      <c r="K5530" s="3">
        <f>K5528+1</f>
        <v>4075</v>
      </c>
      <c r="L5530" s="97" t="str">
        <f>IF(TRIM('Ek.3-A'!F5530)&lt;&gt;"","var","yok")</f>
        <v>yok</v>
      </c>
      <c r="M5530" s="5" t="str">
        <f>IF('Ek.3-A'!F5530="", "", IF(VLOOKUP('Ek.3-A'!F5530, Veriler!D:E, 2, 0)=0, "", VLOOKUP('Ek.3-A'!F5530, Veriler!D:E, 2, 0)))</f>
        <v/>
      </c>
      <c r="N5530" s="5" t="str">
        <f>IF('Ek.3-A'!P5530="", "", 'Ek.3-A'!P5530)</f>
        <v/>
      </c>
      <c r="O5530" s="142">
        <f>'Ek.3-A'!S5530</f>
        <v>0</v>
      </c>
      <c r="P5530" s="143" t="str">
        <f>'Ek.3-A'!L5530</f>
        <v/>
      </c>
      <c r="Q5530" s="24" t="str">
        <f>'Ek.3-A'!M5530</f>
        <v/>
      </c>
      <c r="R5530" s="24">
        <f t="shared" ref="R5530:R5543" si="1171">IF(L5530="var",0,IF(Q5530&lt;=0.005,Q5530,0))</f>
        <v>0</v>
      </c>
      <c r="S5530" s="141" t="str">
        <f t="shared" ref="S5530:S5543" si="1172">IF(Q5530&lt;=0.005,"E","H")</f>
        <v>H</v>
      </c>
      <c r="T5530" s="24">
        <f>IF(S5530="E",SUM($R$5:R5530),0)</f>
        <v>0</v>
      </c>
      <c r="U5530" s="143">
        <f t="shared" ref="U5530:U5543" si="1173">IF(T5530&lt;=0.1, O5530, IF(R5530&gt;$G$2, R5530*O5530, $G$2*O5530))</f>
        <v>0</v>
      </c>
    </row>
    <row r="5531" spans="1:21" x14ac:dyDescent="0.25">
      <c r="A5531" s="6">
        <v>56.31</v>
      </c>
      <c r="B5531" s="32" t="s">
        <v>316</v>
      </c>
      <c r="K5531" s="3">
        <f t="shared" ref="K5531:K5543" si="1174">K5530+1</f>
        <v>4076</v>
      </c>
      <c r="L5531" s="97" t="str">
        <f>IF(TRIM('Ek.3-A'!F5531)&lt;&gt;"","var","yok")</f>
        <v>yok</v>
      </c>
      <c r="M5531" s="5" t="str">
        <f>IF('Ek.3-A'!F5531="", "", IF(VLOOKUP('Ek.3-A'!F5531, Veriler!D:E, 2, 0)=0, "", VLOOKUP('Ek.3-A'!F5531, Veriler!D:E, 2, 0)))</f>
        <v/>
      </c>
      <c r="N5531" s="5" t="str">
        <f>IF('Ek.3-A'!P5531="", "", 'Ek.3-A'!P5531)</f>
        <v/>
      </c>
      <c r="O5531" s="142">
        <f>'Ek.3-A'!S5531</f>
        <v>0</v>
      </c>
      <c r="P5531" s="143" t="str">
        <f>'Ek.3-A'!L5531</f>
        <v/>
      </c>
      <c r="Q5531" s="24" t="str">
        <f>'Ek.3-A'!M5531</f>
        <v/>
      </c>
      <c r="R5531" s="24">
        <f t="shared" si="1171"/>
        <v>0</v>
      </c>
      <c r="S5531" s="141" t="str">
        <f t="shared" si="1172"/>
        <v>H</v>
      </c>
      <c r="T5531" s="24">
        <f>IF(S5531="E",SUM($R$5:R5531),0)</f>
        <v>0</v>
      </c>
      <c r="U5531" s="143">
        <f t="shared" si="1173"/>
        <v>0</v>
      </c>
    </row>
    <row r="5532" spans="1:21" x14ac:dyDescent="0.25">
      <c r="A5532" s="6">
        <v>56.3200000000001</v>
      </c>
      <c r="B5532" s="32" t="s">
        <v>316</v>
      </c>
      <c r="K5532" s="3">
        <f t="shared" si="1174"/>
        <v>4077</v>
      </c>
      <c r="L5532" s="97" t="str">
        <f>IF(TRIM('Ek.3-A'!F5532)&lt;&gt;"","var","yok")</f>
        <v>yok</v>
      </c>
      <c r="M5532" s="5" t="str">
        <f>IF('Ek.3-A'!F5532="", "", IF(VLOOKUP('Ek.3-A'!F5532, Veriler!D:E, 2, 0)=0, "", VLOOKUP('Ek.3-A'!F5532, Veriler!D:E, 2, 0)))</f>
        <v/>
      </c>
      <c r="N5532" s="5" t="str">
        <f>IF('Ek.3-A'!P5532="", "", 'Ek.3-A'!P5532)</f>
        <v/>
      </c>
      <c r="O5532" s="142">
        <f>'Ek.3-A'!S5532</f>
        <v>0</v>
      </c>
      <c r="P5532" s="143" t="str">
        <f>'Ek.3-A'!L5532</f>
        <v/>
      </c>
      <c r="Q5532" s="24" t="str">
        <f>'Ek.3-A'!M5532</f>
        <v/>
      </c>
      <c r="R5532" s="24">
        <f t="shared" si="1171"/>
        <v>0</v>
      </c>
      <c r="S5532" s="141" t="str">
        <f t="shared" si="1172"/>
        <v>H</v>
      </c>
      <c r="T5532" s="24">
        <f>IF(S5532="E",SUM($R$5:R5532),0)</f>
        <v>0</v>
      </c>
      <c r="U5532" s="143">
        <f t="shared" si="1173"/>
        <v>0</v>
      </c>
    </row>
    <row r="5533" spans="1:21" x14ac:dyDescent="0.25">
      <c r="A5533" s="6">
        <v>56.330000000000098</v>
      </c>
      <c r="B5533" s="32" t="s">
        <v>316</v>
      </c>
      <c r="K5533" s="3">
        <f t="shared" si="1174"/>
        <v>4078</v>
      </c>
      <c r="L5533" s="97" t="str">
        <f>IF(TRIM('Ek.3-A'!F5533)&lt;&gt;"","var","yok")</f>
        <v>yok</v>
      </c>
      <c r="M5533" s="5" t="str">
        <f>IF('Ek.3-A'!F5533="", "", IF(VLOOKUP('Ek.3-A'!F5533, Veriler!D:E, 2, 0)=0, "", VLOOKUP('Ek.3-A'!F5533, Veriler!D:E, 2, 0)))</f>
        <v/>
      </c>
      <c r="N5533" s="5" t="str">
        <f>IF('Ek.3-A'!P5533="", "", 'Ek.3-A'!P5533)</f>
        <v/>
      </c>
      <c r="O5533" s="142">
        <f>'Ek.3-A'!S5533</f>
        <v>0</v>
      </c>
      <c r="P5533" s="143" t="str">
        <f>'Ek.3-A'!L5533</f>
        <v/>
      </c>
      <c r="Q5533" s="24" t="str">
        <f>'Ek.3-A'!M5533</f>
        <v/>
      </c>
      <c r="R5533" s="24">
        <f t="shared" si="1171"/>
        <v>0</v>
      </c>
      <c r="S5533" s="141" t="str">
        <f t="shared" si="1172"/>
        <v>H</v>
      </c>
      <c r="T5533" s="24">
        <f>IF(S5533="E",SUM($R$5:R5533),0)</f>
        <v>0</v>
      </c>
      <c r="U5533" s="143">
        <f t="shared" si="1173"/>
        <v>0</v>
      </c>
    </row>
    <row r="5534" spans="1:21" x14ac:dyDescent="0.25">
      <c r="A5534" s="6">
        <v>56.34</v>
      </c>
      <c r="B5534" s="32" t="s">
        <v>316</v>
      </c>
      <c r="K5534" s="3">
        <f t="shared" si="1174"/>
        <v>4079</v>
      </c>
      <c r="L5534" s="97" t="str">
        <f>IF(TRIM('Ek.3-A'!F5534)&lt;&gt;"","var","yok")</f>
        <v>yok</v>
      </c>
      <c r="M5534" s="5" t="str">
        <f>IF('Ek.3-A'!F5534="", "", IF(VLOOKUP('Ek.3-A'!F5534, Veriler!D:E, 2, 0)=0, "", VLOOKUP('Ek.3-A'!F5534, Veriler!D:E, 2, 0)))</f>
        <v/>
      </c>
      <c r="N5534" s="5" t="str">
        <f>IF('Ek.3-A'!P5534="", "", 'Ek.3-A'!P5534)</f>
        <v/>
      </c>
      <c r="O5534" s="142">
        <f>'Ek.3-A'!S5534</f>
        <v>0</v>
      </c>
      <c r="P5534" s="143" t="str">
        <f>'Ek.3-A'!L5534</f>
        <v/>
      </c>
      <c r="Q5534" s="24" t="str">
        <f>'Ek.3-A'!M5534</f>
        <v/>
      </c>
      <c r="R5534" s="24">
        <f t="shared" si="1171"/>
        <v>0</v>
      </c>
      <c r="S5534" s="141" t="str">
        <f t="shared" si="1172"/>
        <v>H</v>
      </c>
      <c r="T5534" s="24">
        <f>IF(S5534="E",SUM($R$5:R5534),0)</f>
        <v>0</v>
      </c>
      <c r="U5534" s="143">
        <f t="shared" si="1173"/>
        <v>0</v>
      </c>
    </row>
    <row r="5535" spans="1:21" x14ac:dyDescent="0.25">
      <c r="A5535" s="6">
        <v>56.35</v>
      </c>
      <c r="B5535" s="32" t="s">
        <v>316</v>
      </c>
      <c r="K5535" s="3">
        <f t="shared" si="1174"/>
        <v>4080</v>
      </c>
      <c r="L5535" s="97" t="str">
        <f>IF(TRIM('Ek.3-A'!F5535)&lt;&gt;"","var","yok")</f>
        <v>yok</v>
      </c>
      <c r="M5535" s="5" t="str">
        <f>IF('Ek.3-A'!F5535="", "", IF(VLOOKUP('Ek.3-A'!F5535, Veriler!D:E, 2, 0)=0, "", VLOOKUP('Ek.3-A'!F5535, Veriler!D:E, 2, 0)))</f>
        <v/>
      </c>
      <c r="N5535" s="5" t="str">
        <f>IF('Ek.3-A'!P5535="", "", 'Ek.3-A'!P5535)</f>
        <v/>
      </c>
      <c r="O5535" s="142">
        <f>'Ek.3-A'!S5535</f>
        <v>0</v>
      </c>
      <c r="P5535" s="143" t="str">
        <f>'Ek.3-A'!L5535</f>
        <v/>
      </c>
      <c r="Q5535" s="24" t="str">
        <f>'Ek.3-A'!M5535</f>
        <v/>
      </c>
      <c r="R5535" s="24">
        <f t="shared" si="1171"/>
        <v>0</v>
      </c>
      <c r="S5535" s="141" t="str">
        <f t="shared" si="1172"/>
        <v>H</v>
      </c>
      <c r="T5535" s="24">
        <f>IF(S5535="E",SUM($R$5:R5535),0)</f>
        <v>0</v>
      </c>
      <c r="U5535" s="143">
        <f t="shared" si="1173"/>
        <v>0</v>
      </c>
    </row>
    <row r="5536" spans="1:21" x14ac:dyDescent="0.25">
      <c r="A5536" s="6">
        <v>56.360000000000099</v>
      </c>
      <c r="B5536" s="32" t="s">
        <v>316</v>
      </c>
      <c r="K5536" s="3">
        <f t="shared" si="1174"/>
        <v>4081</v>
      </c>
      <c r="L5536" s="97" t="str">
        <f>IF(TRIM('Ek.3-A'!F5536)&lt;&gt;"","var","yok")</f>
        <v>yok</v>
      </c>
      <c r="M5536" s="5" t="str">
        <f>IF('Ek.3-A'!F5536="", "", IF(VLOOKUP('Ek.3-A'!F5536, Veriler!D:E, 2, 0)=0, "", VLOOKUP('Ek.3-A'!F5536, Veriler!D:E, 2, 0)))</f>
        <v/>
      </c>
      <c r="N5536" s="5" t="str">
        <f>IF('Ek.3-A'!P5536="", "", 'Ek.3-A'!P5536)</f>
        <v/>
      </c>
      <c r="O5536" s="142">
        <f>'Ek.3-A'!S5536</f>
        <v>0</v>
      </c>
      <c r="P5536" s="143" t="str">
        <f>'Ek.3-A'!L5536</f>
        <v/>
      </c>
      <c r="Q5536" s="24" t="str">
        <f>'Ek.3-A'!M5536</f>
        <v/>
      </c>
      <c r="R5536" s="24">
        <f t="shared" si="1171"/>
        <v>0</v>
      </c>
      <c r="S5536" s="141" t="str">
        <f t="shared" si="1172"/>
        <v>H</v>
      </c>
      <c r="T5536" s="24">
        <f>IF(S5536="E",SUM($R$5:R5536),0)</f>
        <v>0</v>
      </c>
      <c r="U5536" s="143">
        <f t="shared" si="1173"/>
        <v>0</v>
      </c>
    </row>
    <row r="5537" spans="1:41" x14ac:dyDescent="0.25">
      <c r="A5537" s="6">
        <v>56.37</v>
      </c>
      <c r="B5537" s="32" t="s">
        <v>316</v>
      </c>
      <c r="K5537" s="3">
        <f t="shared" si="1174"/>
        <v>4082</v>
      </c>
      <c r="L5537" s="97" t="str">
        <f>IF(TRIM('Ek.3-A'!F5537)&lt;&gt;"","var","yok")</f>
        <v>yok</v>
      </c>
      <c r="M5537" s="5" t="str">
        <f>IF('Ek.3-A'!F5537="", "", IF(VLOOKUP('Ek.3-A'!F5537, Veriler!D:E, 2, 0)=0, "", VLOOKUP('Ek.3-A'!F5537, Veriler!D:E, 2, 0)))</f>
        <v/>
      </c>
      <c r="N5537" s="5" t="str">
        <f>IF('Ek.3-A'!P5537="", "", 'Ek.3-A'!P5537)</f>
        <v/>
      </c>
      <c r="O5537" s="142">
        <f>'Ek.3-A'!S5537</f>
        <v>0</v>
      </c>
      <c r="P5537" s="143" t="str">
        <f>'Ek.3-A'!L5537</f>
        <v/>
      </c>
      <c r="Q5537" s="24" t="str">
        <f>'Ek.3-A'!M5537</f>
        <v/>
      </c>
      <c r="R5537" s="24">
        <f t="shared" si="1171"/>
        <v>0</v>
      </c>
      <c r="S5537" s="141" t="str">
        <f t="shared" si="1172"/>
        <v>H</v>
      </c>
      <c r="T5537" s="24">
        <f>IF(S5537="E",SUM($R$5:R5537),0)</f>
        <v>0</v>
      </c>
      <c r="U5537" s="143">
        <f t="shared" si="1173"/>
        <v>0</v>
      </c>
    </row>
    <row r="5538" spans="1:41" x14ac:dyDescent="0.25">
      <c r="A5538" s="6">
        <v>56.38</v>
      </c>
      <c r="B5538" s="32" t="s">
        <v>316</v>
      </c>
      <c r="K5538" s="3">
        <f t="shared" si="1174"/>
        <v>4083</v>
      </c>
      <c r="L5538" s="97" t="str">
        <f>IF(TRIM('Ek.3-A'!F5538)&lt;&gt;"","var","yok")</f>
        <v>yok</v>
      </c>
      <c r="M5538" s="5" t="str">
        <f>IF('Ek.3-A'!F5538="", "", IF(VLOOKUP('Ek.3-A'!F5538, Veriler!D:E, 2, 0)=0, "", VLOOKUP('Ek.3-A'!F5538, Veriler!D:E, 2, 0)))</f>
        <v/>
      </c>
      <c r="N5538" s="5" t="str">
        <f>IF('Ek.3-A'!P5538="", "", 'Ek.3-A'!P5538)</f>
        <v/>
      </c>
      <c r="O5538" s="142">
        <f>'Ek.3-A'!S5538</f>
        <v>0</v>
      </c>
      <c r="P5538" s="143" t="str">
        <f>'Ek.3-A'!L5538</f>
        <v/>
      </c>
      <c r="Q5538" s="24" t="str">
        <f>'Ek.3-A'!M5538</f>
        <v/>
      </c>
      <c r="R5538" s="24">
        <f t="shared" si="1171"/>
        <v>0</v>
      </c>
      <c r="S5538" s="141" t="str">
        <f t="shared" si="1172"/>
        <v>H</v>
      </c>
      <c r="T5538" s="24">
        <f>IF(S5538="E",SUM($R$5:R5538),0)</f>
        <v>0</v>
      </c>
      <c r="U5538" s="143">
        <f t="shared" si="1173"/>
        <v>0</v>
      </c>
    </row>
    <row r="5539" spans="1:41" x14ac:dyDescent="0.25">
      <c r="A5539" s="6">
        <v>56.3900000000001</v>
      </c>
      <c r="B5539" s="32" t="s">
        <v>316</v>
      </c>
      <c r="K5539" s="3">
        <f t="shared" si="1174"/>
        <v>4084</v>
      </c>
      <c r="L5539" s="97" t="str">
        <f>IF(TRIM('Ek.3-A'!F5539)&lt;&gt;"","var","yok")</f>
        <v>yok</v>
      </c>
      <c r="M5539" s="5" t="str">
        <f>IF('Ek.3-A'!F5539="", "", IF(VLOOKUP('Ek.3-A'!F5539, Veriler!D:E, 2, 0)=0, "", VLOOKUP('Ek.3-A'!F5539, Veriler!D:E, 2, 0)))</f>
        <v/>
      </c>
      <c r="N5539" s="5" t="str">
        <f>IF('Ek.3-A'!P5539="", "", 'Ek.3-A'!P5539)</f>
        <v/>
      </c>
      <c r="O5539" s="142">
        <f>'Ek.3-A'!S5539</f>
        <v>0</v>
      </c>
      <c r="P5539" s="143" t="str">
        <f>'Ek.3-A'!L5539</f>
        <v/>
      </c>
      <c r="Q5539" s="24" t="str">
        <f>'Ek.3-A'!M5539</f>
        <v/>
      </c>
      <c r="R5539" s="24">
        <f t="shared" si="1171"/>
        <v>0</v>
      </c>
      <c r="S5539" s="141" t="str">
        <f t="shared" si="1172"/>
        <v>H</v>
      </c>
      <c r="T5539" s="24">
        <f>IF(S5539="E",SUM($R$5:R5539),0)</f>
        <v>0</v>
      </c>
      <c r="U5539" s="143">
        <f t="shared" si="1173"/>
        <v>0</v>
      </c>
    </row>
    <row r="5540" spans="1:41" x14ac:dyDescent="0.25">
      <c r="A5540" s="6">
        <v>56.400000000000098</v>
      </c>
      <c r="B5540" s="32" t="s">
        <v>316</v>
      </c>
      <c r="K5540" s="3">
        <f t="shared" si="1174"/>
        <v>4085</v>
      </c>
      <c r="L5540" s="97" t="str">
        <f>IF(TRIM('Ek.3-A'!F5540)&lt;&gt;"","var","yok")</f>
        <v>yok</v>
      </c>
      <c r="M5540" s="5" t="str">
        <f>IF('Ek.3-A'!F5540="", "", IF(VLOOKUP('Ek.3-A'!F5540, Veriler!D:E, 2, 0)=0, "", VLOOKUP('Ek.3-A'!F5540, Veriler!D:E, 2, 0)))</f>
        <v/>
      </c>
      <c r="N5540" s="5" t="str">
        <f>IF('Ek.3-A'!P5540="", "", 'Ek.3-A'!P5540)</f>
        <v/>
      </c>
      <c r="O5540" s="142">
        <f>'Ek.3-A'!S5540</f>
        <v>0</v>
      </c>
      <c r="P5540" s="143" t="str">
        <f>'Ek.3-A'!L5540</f>
        <v/>
      </c>
      <c r="Q5540" s="24" t="str">
        <f>'Ek.3-A'!M5540</f>
        <v/>
      </c>
      <c r="R5540" s="24">
        <f t="shared" si="1171"/>
        <v>0</v>
      </c>
      <c r="S5540" s="141" t="str">
        <f t="shared" si="1172"/>
        <v>H</v>
      </c>
      <c r="T5540" s="24">
        <f>IF(S5540="E",SUM($R$5:R5540),0)</f>
        <v>0</v>
      </c>
      <c r="U5540" s="143">
        <f t="shared" si="1173"/>
        <v>0</v>
      </c>
    </row>
    <row r="5541" spans="1:41" x14ac:dyDescent="0.25">
      <c r="A5541" s="6">
        <v>56.41</v>
      </c>
      <c r="B5541" s="32" t="s">
        <v>316</v>
      </c>
      <c r="K5541" s="3">
        <f t="shared" si="1174"/>
        <v>4086</v>
      </c>
      <c r="L5541" s="97" t="str">
        <f>IF(TRIM('Ek.3-A'!F5541)&lt;&gt;"","var","yok")</f>
        <v>yok</v>
      </c>
      <c r="M5541" s="5" t="str">
        <f>IF('Ek.3-A'!F5541="", "", IF(VLOOKUP('Ek.3-A'!F5541, Veriler!D:E, 2, 0)=0, "", VLOOKUP('Ek.3-A'!F5541, Veriler!D:E, 2, 0)))</f>
        <v/>
      </c>
      <c r="N5541" s="5" t="str">
        <f>IF('Ek.3-A'!P5541="", "", 'Ek.3-A'!P5541)</f>
        <v/>
      </c>
      <c r="O5541" s="142">
        <f>'Ek.3-A'!S5541</f>
        <v>0</v>
      </c>
      <c r="P5541" s="143" t="str">
        <f>'Ek.3-A'!L5541</f>
        <v/>
      </c>
      <c r="Q5541" s="24" t="str">
        <f>'Ek.3-A'!M5541</f>
        <v/>
      </c>
      <c r="R5541" s="24">
        <f t="shared" si="1171"/>
        <v>0</v>
      </c>
      <c r="S5541" s="141" t="str">
        <f t="shared" si="1172"/>
        <v>H</v>
      </c>
      <c r="T5541" s="24">
        <f>IF(S5541="E",SUM($R$5:R5541),0)</f>
        <v>0</v>
      </c>
      <c r="U5541" s="143">
        <f t="shared" si="1173"/>
        <v>0</v>
      </c>
    </row>
    <row r="5542" spans="1:41" x14ac:dyDescent="0.25">
      <c r="A5542" s="6">
        <v>56.42</v>
      </c>
      <c r="B5542" s="32" t="s">
        <v>316</v>
      </c>
      <c r="K5542" s="3">
        <f t="shared" si="1174"/>
        <v>4087</v>
      </c>
      <c r="L5542" s="97" t="str">
        <f>IF(TRIM('Ek.3-A'!F5542)&lt;&gt;"","var","yok")</f>
        <v>yok</v>
      </c>
      <c r="M5542" s="5" t="str">
        <f>IF('Ek.3-A'!F5542="", "", IF(VLOOKUP('Ek.3-A'!F5542, Veriler!D:E, 2, 0)=0, "", VLOOKUP('Ek.3-A'!F5542, Veriler!D:E, 2, 0)))</f>
        <v/>
      </c>
      <c r="N5542" s="5" t="str">
        <f>IF('Ek.3-A'!P5542="", "", 'Ek.3-A'!P5542)</f>
        <v/>
      </c>
      <c r="O5542" s="142">
        <f>'Ek.3-A'!S5542</f>
        <v>0</v>
      </c>
      <c r="P5542" s="143" t="str">
        <f>'Ek.3-A'!L5542</f>
        <v/>
      </c>
      <c r="Q5542" s="24" t="str">
        <f>'Ek.3-A'!M5542</f>
        <v/>
      </c>
      <c r="R5542" s="24">
        <f t="shared" si="1171"/>
        <v>0</v>
      </c>
      <c r="S5542" s="141" t="str">
        <f t="shared" si="1172"/>
        <v>H</v>
      </c>
      <c r="T5542" s="24">
        <f>IF(S5542="E",SUM($R$5:R5542),0)</f>
        <v>0</v>
      </c>
      <c r="U5542" s="143">
        <f t="shared" si="1173"/>
        <v>0</v>
      </c>
    </row>
    <row r="5543" spans="1:41" x14ac:dyDescent="0.25">
      <c r="A5543" s="6">
        <v>56.430000000000099</v>
      </c>
      <c r="B5543" s="32" t="s">
        <v>316</v>
      </c>
      <c r="K5543" s="3">
        <f t="shared" si="1174"/>
        <v>4088</v>
      </c>
      <c r="L5543" s="97" t="str">
        <f>IF(TRIM('Ek.3-A'!F5543)&lt;&gt;"","var","yok")</f>
        <v>yok</v>
      </c>
      <c r="M5543" s="5" t="str">
        <f>IF('Ek.3-A'!F5543="", "", IF(VLOOKUP('Ek.3-A'!F5543, Veriler!D:E, 2, 0)=0, "", VLOOKUP('Ek.3-A'!F5543, Veriler!D:E, 2, 0)))</f>
        <v/>
      </c>
      <c r="N5543" s="5" t="str">
        <f>IF('Ek.3-A'!P5543="", "", 'Ek.3-A'!P5543)</f>
        <v/>
      </c>
      <c r="O5543" s="142">
        <f>'Ek.3-A'!S5543</f>
        <v>0</v>
      </c>
      <c r="P5543" s="143" t="str">
        <f>'Ek.3-A'!L5543</f>
        <v/>
      </c>
      <c r="Q5543" s="24" t="str">
        <f>'Ek.3-A'!M5543</f>
        <v/>
      </c>
      <c r="R5543" s="24">
        <f t="shared" si="1171"/>
        <v>0</v>
      </c>
      <c r="S5543" s="141" t="str">
        <f t="shared" si="1172"/>
        <v>H</v>
      </c>
      <c r="T5543" s="24">
        <f>IF(S5543="E",SUM($R$5:R5543),0)</f>
        <v>0</v>
      </c>
      <c r="U5543" s="143">
        <f t="shared" si="1173"/>
        <v>0</v>
      </c>
    </row>
    <row r="5544" spans="1:41" x14ac:dyDescent="0.25">
      <c r="A5544" s="6">
        <v>56.44</v>
      </c>
      <c r="B5544" s="32" t="s">
        <v>316</v>
      </c>
      <c r="T5544" s="24"/>
      <c r="U5544" s="25"/>
      <c r="AO5544" s="140">
        <f>'Ek.3-A'!L5544</f>
        <v>0</v>
      </c>
    </row>
    <row r="5545" spans="1:41" x14ac:dyDescent="0.25">
      <c r="A5545" s="6">
        <v>56.45</v>
      </c>
      <c r="B5545" s="32" t="s">
        <v>316</v>
      </c>
      <c r="T5545" s="24"/>
      <c r="U5545" s="25"/>
      <c r="AO5545" s="140"/>
    </row>
    <row r="5546" spans="1:41" x14ac:dyDescent="0.25">
      <c r="A5546" s="6">
        <v>56.4600000000001</v>
      </c>
      <c r="B5546" s="32" t="s">
        <v>316</v>
      </c>
      <c r="T5546" s="24"/>
      <c r="U5546" s="25"/>
      <c r="AO5546" s="140"/>
    </row>
    <row r="5547" spans="1:41" x14ac:dyDescent="0.25">
      <c r="A5547" s="6">
        <v>56.470000000000098</v>
      </c>
      <c r="B5547" s="32" t="s">
        <v>316</v>
      </c>
      <c r="T5547" s="24"/>
      <c r="U5547" s="25"/>
      <c r="AO5547" s="140"/>
    </row>
    <row r="5548" spans="1:41" x14ac:dyDescent="0.25">
      <c r="A5548" s="6">
        <v>56.48</v>
      </c>
      <c r="B5548" s="32" t="s">
        <v>316</v>
      </c>
      <c r="T5548" s="24"/>
      <c r="U5548" s="25"/>
    </row>
    <row r="5549" spans="1:41" x14ac:dyDescent="0.25">
      <c r="A5549" s="6">
        <v>56.49</v>
      </c>
      <c r="B5549" s="32" t="s">
        <v>316</v>
      </c>
      <c r="T5549" s="24"/>
      <c r="U5549" s="25"/>
    </row>
    <row r="5550" spans="1:41" x14ac:dyDescent="0.25">
      <c r="A5550" s="6">
        <v>56.500000000000099</v>
      </c>
      <c r="B5550" s="32" t="s">
        <v>316</v>
      </c>
      <c r="T5550" s="24"/>
      <c r="U5550" s="25"/>
    </row>
    <row r="5551" spans="1:41" x14ac:dyDescent="0.25">
      <c r="A5551" s="6">
        <v>56.51</v>
      </c>
      <c r="B5551" s="32" t="s">
        <v>316</v>
      </c>
      <c r="T5551" s="24"/>
      <c r="U5551" s="25"/>
    </row>
    <row r="5552" spans="1:41" x14ac:dyDescent="0.25">
      <c r="A5552" s="6">
        <v>56.52</v>
      </c>
      <c r="B5552" s="32" t="s">
        <v>316</v>
      </c>
      <c r="T5552" s="24"/>
      <c r="U5552" s="25"/>
    </row>
    <row r="5553" spans="1:21" x14ac:dyDescent="0.25">
      <c r="A5553" s="6">
        <v>56.530000000000101</v>
      </c>
      <c r="B5553" s="32" t="s">
        <v>316</v>
      </c>
      <c r="K5553" s="3">
        <f>K5543+1</f>
        <v>4089</v>
      </c>
      <c r="L5553" s="97" t="str">
        <f>IF(TRIM('Ek.3-A'!F5553)&lt;&gt;"","var","yok")</f>
        <v>yok</v>
      </c>
      <c r="M5553" s="5" t="str">
        <f>IF('Ek.3-A'!F5553="", "", IF(VLOOKUP('Ek.3-A'!F5553, Veriler!D:E, 2, 0)=0, "", VLOOKUP('Ek.3-A'!F5553, Veriler!D:E, 2, 0)))</f>
        <v/>
      </c>
      <c r="N5553" s="5" t="str">
        <f>IF('Ek.3-A'!P5553="", "", 'Ek.3-A'!P5553)</f>
        <v/>
      </c>
      <c r="O5553" s="142">
        <f>'Ek.3-A'!S5553</f>
        <v>0</v>
      </c>
      <c r="P5553" s="143" t="str">
        <f>'Ek.3-A'!L5553</f>
        <v/>
      </c>
      <c r="Q5553" s="24" t="str">
        <f>'Ek.3-A'!M5553</f>
        <v/>
      </c>
      <c r="R5553" s="24">
        <f t="shared" ref="R5553:R5566" si="1175">IF(L5553="var",0,IF(Q5553&lt;=0.005,Q5553,0))</f>
        <v>0</v>
      </c>
      <c r="S5553" s="141" t="str">
        <f t="shared" ref="S5553:S5566" si="1176">IF(Q5553&lt;=0.005,"E","H")</f>
        <v>H</v>
      </c>
      <c r="T5553" s="24">
        <f>IF(S5553="E",SUM($R$5:R5553),0)</f>
        <v>0</v>
      </c>
      <c r="U5553" s="143">
        <f t="shared" ref="U5553:U5566" si="1177">IF(T5553&lt;=0.1, O5553, IF(R5553&gt;$G$2, R5553*O5553, $G$2*O5553))</f>
        <v>0</v>
      </c>
    </row>
    <row r="5554" spans="1:21" x14ac:dyDescent="0.25">
      <c r="A5554" s="6">
        <v>56.540000000000099</v>
      </c>
      <c r="B5554" s="32" t="s">
        <v>316</v>
      </c>
      <c r="K5554" s="3">
        <f t="shared" ref="K5554:K5566" si="1178">K5553+1</f>
        <v>4090</v>
      </c>
      <c r="L5554" s="97" t="str">
        <f>IF(TRIM('Ek.3-A'!F5554)&lt;&gt;"","var","yok")</f>
        <v>yok</v>
      </c>
      <c r="M5554" s="5" t="str">
        <f>IF('Ek.3-A'!F5554="", "", IF(VLOOKUP('Ek.3-A'!F5554, Veriler!D:E, 2, 0)=0, "", VLOOKUP('Ek.3-A'!F5554, Veriler!D:E, 2, 0)))</f>
        <v/>
      </c>
      <c r="N5554" s="5" t="str">
        <f>IF('Ek.3-A'!P5554="", "", 'Ek.3-A'!P5554)</f>
        <v/>
      </c>
      <c r="O5554" s="142">
        <f>'Ek.3-A'!S5554</f>
        <v>0</v>
      </c>
      <c r="P5554" s="143" t="str">
        <f>'Ek.3-A'!L5554</f>
        <v/>
      </c>
      <c r="Q5554" s="24" t="str">
        <f>'Ek.3-A'!M5554</f>
        <v/>
      </c>
      <c r="R5554" s="24">
        <f t="shared" si="1175"/>
        <v>0</v>
      </c>
      <c r="S5554" s="141" t="str">
        <f t="shared" si="1176"/>
        <v>H</v>
      </c>
      <c r="T5554" s="24">
        <f>IF(S5554="E",SUM($R$5:R5554),0)</f>
        <v>0</v>
      </c>
      <c r="U5554" s="143">
        <f t="shared" si="1177"/>
        <v>0</v>
      </c>
    </row>
    <row r="5555" spans="1:21" x14ac:dyDescent="0.25">
      <c r="A5555" s="6">
        <v>56.55</v>
      </c>
      <c r="B5555" s="32" t="s">
        <v>316</v>
      </c>
      <c r="K5555" s="3">
        <f t="shared" si="1178"/>
        <v>4091</v>
      </c>
      <c r="L5555" s="97" t="str">
        <f>IF(TRIM('Ek.3-A'!F5555)&lt;&gt;"","var","yok")</f>
        <v>yok</v>
      </c>
      <c r="M5555" s="5" t="str">
        <f>IF('Ek.3-A'!F5555="", "", IF(VLOOKUP('Ek.3-A'!F5555, Veriler!D:E, 2, 0)=0, "", VLOOKUP('Ek.3-A'!F5555, Veriler!D:E, 2, 0)))</f>
        <v/>
      </c>
      <c r="N5555" s="5" t="str">
        <f>IF('Ek.3-A'!P5555="", "", 'Ek.3-A'!P5555)</f>
        <v/>
      </c>
      <c r="O5555" s="142">
        <f>'Ek.3-A'!S5555</f>
        <v>0</v>
      </c>
      <c r="P5555" s="143" t="str">
        <f>'Ek.3-A'!L5555</f>
        <v/>
      </c>
      <c r="Q5555" s="24" t="str">
        <f>'Ek.3-A'!M5555</f>
        <v/>
      </c>
      <c r="R5555" s="24">
        <f t="shared" si="1175"/>
        <v>0</v>
      </c>
      <c r="S5555" s="141" t="str">
        <f t="shared" si="1176"/>
        <v>H</v>
      </c>
      <c r="T5555" s="24">
        <f>IF(S5555="E",SUM($R$5:R5555),0)</f>
        <v>0</v>
      </c>
      <c r="U5555" s="143">
        <f t="shared" si="1177"/>
        <v>0</v>
      </c>
    </row>
    <row r="5556" spans="1:21" x14ac:dyDescent="0.25">
      <c r="A5556" s="6">
        <v>56.56</v>
      </c>
      <c r="B5556" s="32" t="s">
        <v>316</v>
      </c>
      <c r="K5556" s="3">
        <f t="shared" si="1178"/>
        <v>4092</v>
      </c>
      <c r="L5556" s="97" t="str">
        <f>IF(TRIM('Ek.3-A'!F5556)&lt;&gt;"","var","yok")</f>
        <v>yok</v>
      </c>
      <c r="M5556" s="5" t="str">
        <f>IF('Ek.3-A'!F5556="", "", IF(VLOOKUP('Ek.3-A'!F5556, Veriler!D:E, 2, 0)=0, "", VLOOKUP('Ek.3-A'!F5556, Veriler!D:E, 2, 0)))</f>
        <v/>
      </c>
      <c r="N5556" s="5" t="str">
        <f>IF('Ek.3-A'!P5556="", "", 'Ek.3-A'!P5556)</f>
        <v/>
      </c>
      <c r="O5556" s="142">
        <f>'Ek.3-A'!S5556</f>
        <v>0</v>
      </c>
      <c r="P5556" s="143" t="str">
        <f>'Ek.3-A'!L5556</f>
        <v/>
      </c>
      <c r="Q5556" s="24" t="str">
        <f>'Ek.3-A'!M5556</f>
        <v/>
      </c>
      <c r="R5556" s="24">
        <f t="shared" si="1175"/>
        <v>0</v>
      </c>
      <c r="S5556" s="141" t="str">
        <f t="shared" si="1176"/>
        <v>H</v>
      </c>
      <c r="T5556" s="24">
        <f>IF(S5556="E",SUM($R$5:R5556),0)</f>
        <v>0</v>
      </c>
      <c r="U5556" s="143">
        <f t="shared" si="1177"/>
        <v>0</v>
      </c>
    </row>
    <row r="5557" spans="1:21" x14ac:dyDescent="0.25">
      <c r="A5557" s="6">
        <v>56.5700000000001</v>
      </c>
      <c r="B5557" s="32" t="s">
        <v>316</v>
      </c>
      <c r="K5557" s="3">
        <f t="shared" si="1178"/>
        <v>4093</v>
      </c>
      <c r="L5557" s="97" t="str">
        <f>IF(TRIM('Ek.3-A'!F5557)&lt;&gt;"","var","yok")</f>
        <v>yok</v>
      </c>
      <c r="M5557" s="5" t="str">
        <f>IF('Ek.3-A'!F5557="", "", IF(VLOOKUP('Ek.3-A'!F5557, Veriler!D:E, 2, 0)=0, "", VLOOKUP('Ek.3-A'!F5557, Veriler!D:E, 2, 0)))</f>
        <v/>
      </c>
      <c r="N5557" s="5" t="str">
        <f>IF('Ek.3-A'!P5557="", "", 'Ek.3-A'!P5557)</f>
        <v/>
      </c>
      <c r="O5557" s="142">
        <f>'Ek.3-A'!S5557</f>
        <v>0</v>
      </c>
      <c r="P5557" s="143" t="str">
        <f>'Ek.3-A'!L5557</f>
        <v/>
      </c>
      <c r="Q5557" s="24" t="str">
        <f>'Ek.3-A'!M5557</f>
        <v/>
      </c>
      <c r="R5557" s="24">
        <f t="shared" si="1175"/>
        <v>0</v>
      </c>
      <c r="S5557" s="141" t="str">
        <f t="shared" si="1176"/>
        <v>H</v>
      </c>
      <c r="T5557" s="24">
        <f>IF(S5557="E",SUM($R$5:R5557),0)</f>
        <v>0</v>
      </c>
      <c r="U5557" s="143">
        <f t="shared" si="1177"/>
        <v>0</v>
      </c>
    </row>
    <row r="5558" spans="1:21" x14ac:dyDescent="0.25">
      <c r="A5558" s="6">
        <v>56.580000000000098</v>
      </c>
      <c r="B5558" s="32" t="s">
        <v>316</v>
      </c>
      <c r="K5558" s="3">
        <f t="shared" si="1178"/>
        <v>4094</v>
      </c>
      <c r="L5558" s="97" t="str">
        <f>IF(TRIM('Ek.3-A'!F5558)&lt;&gt;"","var","yok")</f>
        <v>yok</v>
      </c>
      <c r="M5558" s="5" t="str">
        <f>IF('Ek.3-A'!F5558="", "", IF(VLOOKUP('Ek.3-A'!F5558, Veriler!D:E, 2, 0)=0, "", VLOOKUP('Ek.3-A'!F5558, Veriler!D:E, 2, 0)))</f>
        <v/>
      </c>
      <c r="N5558" s="5" t="str">
        <f>IF('Ek.3-A'!P5558="", "", 'Ek.3-A'!P5558)</f>
        <v/>
      </c>
      <c r="O5558" s="142">
        <f>'Ek.3-A'!S5558</f>
        <v>0</v>
      </c>
      <c r="P5558" s="143" t="str">
        <f>'Ek.3-A'!L5558</f>
        <v/>
      </c>
      <c r="Q5558" s="24" t="str">
        <f>'Ek.3-A'!M5558</f>
        <v/>
      </c>
      <c r="R5558" s="24">
        <f t="shared" si="1175"/>
        <v>0</v>
      </c>
      <c r="S5558" s="141" t="str">
        <f t="shared" si="1176"/>
        <v>H</v>
      </c>
      <c r="T5558" s="24">
        <f>IF(S5558="E",SUM($R$5:R5558),0)</f>
        <v>0</v>
      </c>
      <c r="U5558" s="143">
        <f t="shared" si="1177"/>
        <v>0</v>
      </c>
    </row>
    <row r="5559" spans="1:21" x14ac:dyDescent="0.25">
      <c r="A5559" s="6">
        <v>56.59</v>
      </c>
      <c r="B5559" s="32" t="s">
        <v>316</v>
      </c>
      <c r="K5559" s="3">
        <f t="shared" si="1178"/>
        <v>4095</v>
      </c>
      <c r="L5559" s="97" t="str">
        <f>IF(TRIM('Ek.3-A'!F5559)&lt;&gt;"","var","yok")</f>
        <v>yok</v>
      </c>
      <c r="M5559" s="5" t="str">
        <f>IF('Ek.3-A'!F5559="", "", IF(VLOOKUP('Ek.3-A'!F5559, Veriler!D:E, 2, 0)=0, "", VLOOKUP('Ek.3-A'!F5559, Veriler!D:E, 2, 0)))</f>
        <v/>
      </c>
      <c r="N5559" s="5" t="str">
        <f>IF('Ek.3-A'!P5559="", "", 'Ek.3-A'!P5559)</f>
        <v/>
      </c>
      <c r="O5559" s="142">
        <f>'Ek.3-A'!S5559</f>
        <v>0</v>
      </c>
      <c r="P5559" s="143" t="str">
        <f>'Ek.3-A'!L5559</f>
        <v/>
      </c>
      <c r="Q5559" s="24" t="str">
        <f>'Ek.3-A'!M5559</f>
        <v/>
      </c>
      <c r="R5559" s="24">
        <f t="shared" si="1175"/>
        <v>0</v>
      </c>
      <c r="S5559" s="141" t="str">
        <f t="shared" si="1176"/>
        <v>H</v>
      </c>
      <c r="T5559" s="24">
        <f>IF(S5559="E",SUM($R$5:R5559),0)</f>
        <v>0</v>
      </c>
      <c r="U5559" s="143">
        <f t="shared" si="1177"/>
        <v>0</v>
      </c>
    </row>
    <row r="5560" spans="1:21" x14ac:dyDescent="0.25">
      <c r="A5560" s="6">
        <v>56.6</v>
      </c>
      <c r="B5560" s="32" t="s">
        <v>316</v>
      </c>
      <c r="K5560" s="3">
        <f t="shared" si="1178"/>
        <v>4096</v>
      </c>
      <c r="L5560" s="97" t="str">
        <f>IF(TRIM('Ek.3-A'!F5560)&lt;&gt;"","var","yok")</f>
        <v>yok</v>
      </c>
      <c r="M5560" s="5" t="str">
        <f>IF('Ek.3-A'!F5560="", "", IF(VLOOKUP('Ek.3-A'!F5560, Veriler!D:E, 2, 0)=0, "", VLOOKUP('Ek.3-A'!F5560, Veriler!D:E, 2, 0)))</f>
        <v/>
      </c>
      <c r="N5560" s="5" t="str">
        <f>IF('Ek.3-A'!P5560="", "", 'Ek.3-A'!P5560)</f>
        <v/>
      </c>
      <c r="O5560" s="142">
        <f>'Ek.3-A'!S5560</f>
        <v>0</v>
      </c>
      <c r="P5560" s="143" t="str">
        <f>'Ek.3-A'!L5560</f>
        <v/>
      </c>
      <c r="Q5560" s="24" t="str">
        <f>'Ek.3-A'!M5560</f>
        <v/>
      </c>
      <c r="R5560" s="24">
        <f t="shared" si="1175"/>
        <v>0</v>
      </c>
      <c r="S5560" s="141" t="str">
        <f t="shared" si="1176"/>
        <v>H</v>
      </c>
      <c r="T5560" s="24">
        <f>IF(S5560="E",SUM($R$5:R5560),0)</f>
        <v>0</v>
      </c>
      <c r="U5560" s="143">
        <f t="shared" si="1177"/>
        <v>0</v>
      </c>
    </row>
    <row r="5561" spans="1:21" x14ac:dyDescent="0.25">
      <c r="A5561" s="6">
        <v>56.610000000000099</v>
      </c>
      <c r="B5561" s="32" t="s">
        <v>316</v>
      </c>
      <c r="K5561" s="3">
        <f t="shared" si="1178"/>
        <v>4097</v>
      </c>
      <c r="L5561" s="97" t="str">
        <f>IF(TRIM('Ek.3-A'!F5561)&lt;&gt;"","var","yok")</f>
        <v>yok</v>
      </c>
      <c r="M5561" s="5" t="str">
        <f>IF('Ek.3-A'!F5561="", "", IF(VLOOKUP('Ek.3-A'!F5561, Veriler!D:E, 2, 0)=0, "", VLOOKUP('Ek.3-A'!F5561, Veriler!D:E, 2, 0)))</f>
        <v/>
      </c>
      <c r="N5561" s="5" t="str">
        <f>IF('Ek.3-A'!P5561="", "", 'Ek.3-A'!P5561)</f>
        <v/>
      </c>
      <c r="O5561" s="142">
        <f>'Ek.3-A'!S5561</f>
        <v>0</v>
      </c>
      <c r="P5561" s="143" t="str">
        <f>'Ek.3-A'!L5561</f>
        <v/>
      </c>
      <c r="Q5561" s="24" t="str">
        <f>'Ek.3-A'!M5561</f>
        <v/>
      </c>
      <c r="R5561" s="24">
        <f t="shared" si="1175"/>
        <v>0</v>
      </c>
      <c r="S5561" s="141" t="str">
        <f t="shared" si="1176"/>
        <v>H</v>
      </c>
      <c r="T5561" s="24">
        <f>IF(S5561="E",SUM($R$5:R5561),0)</f>
        <v>0</v>
      </c>
      <c r="U5561" s="143">
        <f t="shared" si="1177"/>
        <v>0</v>
      </c>
    </row>
    <row r="5562" spans="1:21" x14ac:dyDescent="0.25">
      <c r="A5562" s="6">
        <v>56.62</v>
      </c>
      <c r="B5562" s="32" t="s">
        <v>316</v>
      </c>
      <c r="K5562" s="3">
        <f t="shared" si="1178"/>
        <v>4098</v>
      </c>
      <c r="L5562" s="97" t="str">
        <f>IF(TRIM('Ek.3-A'!F5562)&lt;&gt;"","var","yok")</f>
        <v>yok</v>
      </c>
      <c r="M5562" s="5" t="str">
        <f>IF('Ek.3-A'!F5562="", "", IF(VLOOKUP('Ek.3-A'!F5562, Veriler!D:E, 2, 0)=0, "", VLOOKUP('Ek.3-A'!F5562, Veriler!D:E, 2, 0)))</f>
        <v/>
      </c>
      <c r="N5562" s="5" t="str">
        <f>IF('Ek.3-A'!P5562="", "", 'Ek.3-A'!P5562)</f>
        <v/>
      </c>
      <c r="O5562" s="142">
        <f>'Ek.3-A'!S5562</f>
        <v>0</v>
      </c>
      <c r="P5562" s="143" t="str">
        <f>'Ek.3-A'!L5562</f>
        <v/>
      </c>
      <c r="Q5562" s="24" t="str">
        <f>'Ek.3-A'!M5562</f>
        <v/>
      </c>
      <c r="R5562" s="24">
        <f t="shared" si="1175"/>
        <v>0</v>
      </c>
      <c r="S5562" s="141" t="str">
        <f t="shared" si="1176"/>
        <v>H</v>
      </c>
      <c r="T5562" s="24">
        <f>IF(S5562="E",SUM($R$5:R5562),0)</f>
        <v>0</v>
      </c>
      <c r="U5562" s="143">
        <f t="shared" si="1177"/>
        <v>0</v>
      </c>
    </row>
    <row r="5563" spans="1:21" x14ac:dyDescent="0.25">
      <c r="A5563" s="6">
        <v>56.63</v>
      </c>
      <c r="B5563" s="32" t="s">
        <v>316</v>
      </c>
      <c r="K5563" s="3">
        <f t="shared" si="1178"/>
        <v>4099</v>
      </c>
      <c r="L5563" s="97" t="str">
        <f>IF(TRIM('Ek.3-A'!F5563)&lt;&gt;"","var","yok")</f>
        <v>yok</v>
      </c>
      <c r="M5563" s="5" t="str">
        <f>IF('Ek.3-A'!F5563="", "", IF(VLOOKUP('Ek.3-A'!F5563, Veriler!D:E, 2, 0)=0, "", VLOOKUP('Ek.3-A'!F5563, Veriler!D:E, 2, 0)))</f>
        <v/>
      </c>
      <c r="N5563" s="5" t="str">
        <f>IF('Ek.3-A'!P5563="", "", 'Ek.3-A'!P5563)</f>
        <v/>
      </c>
      <c r="O5563" s="142">
        <f>'Ek.3-A'!S5563</f>
        <v>0</v>
      </c>
      <c r="P5563" s="143" t="str">
        <f>'Ek.3-A'!L5563</f>
        <v/>
      </c>
      <c r="Q5563" s="24" t="str">
        <f>'Ek.3-A'!M5563</f>
        <v/>
      </c>
      <c r="R5563" s="24">
        <f t="shared" si="1175"/>
        <v>0</v>
      </c>
      <c r="S5563" s="141" t="str">
        <f t="shared" si="1176"/>
        <v>H</v>
      </c>
      <c r="T5563" s="24">
        <f>IF(S5563="E",SUM($R$5:R5563),0)</f>
        <v>0</v>
      </c>
      <c r="U5563" s="143">
        <f t="shared" si="1177"/>
        <v>0</v>
      </c>
    </row>
    <row r="5564" spans="1:21" x14ac:dyDescent="0.25">
      <c r="A5564" s="6">
        <v>56.6400000000001</v>
      </c>
      <c r="B5564" s="32" t="s">
        <v>316</v>
      </c>
      <c r="K5564" s="3">
        <f t="shared" si="1178"/>
        <v>4100</v>
      </c>
      <c r="L5564" s="97" t="str">
        <f>IF(TRIM('Ek.3-A'!F5564)&lt;&gt;"","var","yok")</f>
        <v>yok</v>
      </c>
      <c r="M5564" s="5" t="str">
        <f>IF('Ek.3-A'!F5564="", "", IF(VLOOKUP('Ek.3-A'!F5564, Veriler!D:E, 2, 0)=0, "", VLOOKUP('Ek.3-A'!F5564, Veriler!D:E, 2, 0)))</f>
        <v/>
      </c>
      <c r="N5564" s="5" t="str">
        <f>IF('Ek.3-A'!P5564="", "", 'Ek.3-A'!P5564)</f>
        <v/>
      </c>
      <c r="O5564" s="142">
        <f>'Ek.3-A'!S5564</f>
        <v>0</v>
      </c>
      <c r="P5564" s="143" t="str">
        <f>'Ek.3-A'!L5564</f>
        <v/>
      </c>
      <c r="Q5564" s="24" t="str">
        <f>'Ek.3-A'!M5564</f>
        <v/>
      </c>
      <c r="R5564" s="24">
        <f t="shared" si="1175"/>
        <v>0</v>
      </c>
      <c r="S5564" s="141" t="str">
        <f t="shared" si="1176"/>
        <v>H</v>
      </c>
      <c r="T5564" s="24">
        <f>IF(S5564="E",SUM($R$5:R5564),0)</f>
        <v>0</v>
      </c>
      <c r="U5564" s="143">
        <f t="shared" si="1177"/>
        <v>0</v>
      </c>
    </row>
    <row r="5565" spans="1:21" x14ac:dyDescent="0.25">
      <c r="A5565" s="6">
        <v>56.650000000000098</v>
      </c>
      <c r="B5565" s="32" t="s">
        <v>316</v>
      </c>
      <c r="K5565" s="3">
        <f t="shared" si="1178"/>
        <v>4101</v>
      </c>
      <c r="L5565" s="97" t="str">
        <f>IF(TRIM('Ek.3-A'!F5565)&lt;&gt;"","var","yok")</f>
        <v>yok</v>
      </c>
      <c r="M5565" s="5" t="str">
        <f>IF('Ek.3-A'!F5565="", "", IF(VLOOKUP('Ek.3-A'!F5565, Veriler!D:E, 2, 0)=0, "", VLOOKUP('Ek.3-A'!F5565, Veriler!D:E, 2, 0)))</f>
        <v/>
      </c>
      <c r="N5565" s="5" t="str">
        <f>IF('Ek.3-A'!P5565="", "", 'Ek.3-A'!P5565)</f>
        <v/>
      </c>
      <c r="O5565" s="142">
        <f>'Ek.3-A'!S5565</f>
        <v>0</v>
      </c>
      <c r="P5565" s="143" t="str">
        <f>'Ek.3-A'!L5565</f>
        <v/>
      </c>
      <c r="Q5565" s="24" t="str">
        <f>'Ek.3-A'!M5565</f>
        <v/>
      </c>
      <c r="R5565" s="24">
        <f t="shared" si="1175"/>
        <v>0</v>
      </c>
      <c r="S5565" s="141" t="str">
        <f t="shared" si="1176"/>
        <v>H</v>
      </c>
      <c r="T5565" s="24">
        <f>IF(S5565="E",SUM($R$5:R5565),0)</f>
        <v>0</v>
      </c>
      <c r="U5565" s="143">
        <f t="shared" si="1177"/>
        <v>0</v>
      </c>
    </row>
    <row r="5566" spans="1:21" x14ac:dyDescent="0.25">
      <c r="A5566" s="6">
        <v>56.66</v>
      </c>
      <c r="B5566" s="32" t="s">
        <v>316</v>
      </c>
      <c r="K5566" s="3">
        <f t="shared" si="1178"/>
        <v>4102</v>
      </c>
      <c r="L5566" s="97" t="str">
        <f>IF(TRIM('Ek.3-A'!F5566)&lt;&gt;"","var","yok")</f>
        <v>yok</v>
      </c>
      <c r="M5566" s="5" t="str">
        <f>IF('Ek.3-A'!F5566="", "", IF(VLOOKUP('Ek.3-A'!F5566, Veriler!D:E, 2, 0)=0, "", VLOOKUP('Ek.3-A'!F5566, Veriler!D:E, 2, 0)))</f>
        <v/>
      </c>
      <c r="N5566" s="5" t="str">
        <f>IF('Ek.3-A'!P5566="", "", 'Ek.3-A'!P5566)</f>
        <v/>
      </c>
      <c r="O5566" s="142">
        <f>'Ek.3-A'!S5566</f>
        <v>0</v>
      </c>
      <c r="P5566" s="143" t="str">
        <f>'Ek.3-A'!L5566</f>
        <v/>
      </c>
      <c r="Q5566" s="24" t="str">
        <f>'Ek.3-A'!M5566</f>
        <v/>
      </c>
      <c r="R5566" s="24">
        <f t="shared" si="1175"/>
        <v>0</v>
      </c>
      <c r="S5566" s="141" t="str">
        <f t="shared" si="1176"/>
        <v>H</v>
      </c>
      <c r="T5566" s="24">
        <f>IF(S5566="E",SUM($R$5:R5566),0)</f>
        <v>0</v>
      </c>
      <c r="U5566" s="143">
        <f t="shared" si="1177"/>
        <v>0</v>
      </c>
    </row>
    <row r="5567" spans="1:21" x14ac:dyDescent="0.25">
      <c r="A5567" s="6">
        <v>56.67</v>
      </c>
      <c r="B5567" s="32" t="s">
        <v>316</v>
      </c>
      <c r="L5567" s="97"/>
      <c r="M5567" s="5"/>
      <c r="N5567" s="5"/>
      <c r="O5567" s="5"/>
      <c r="Q5567" s="23"/>
      <c r="T5567" s="24"/>
      <c r="U5567" s="25"/>
    </row>
    <row r="5568" spans="1:21" x14ac:dyDescent="0.25">
      <c r="A5568" s="6">
        <v>56.680000000000099</v>
      </c>
      <c r="B5568" s="32" t="s">
        <v>316</v>
      </c>
      <c r="K5568" s="3">
        <f>K5566+1</f>
        <v>4103</v>
      </c>
      <c r="L5568" s="97" t="str">
        <f>IF(TRIM('Ek.3-A'!F5568)&lt;&gt;"","var","yok")</f>
        <v>yok</v>
      </c>
      <c r="M5568" s="5" t="str">
        <f>IF('Ek.3-A'!F5568="", "", IF(VLOOKUP('Ek.3-A'!F5568, Veriler!D:E, 2, 0)=0, "", VLOOKUP('Ek.3-A'!F5568, Veriler!D:E, 2, 0)))</f>
        <v/>
      </c>
      <c r="N5568" s="5" t="str">
        <f>IF('Ek.3-A'!P5568="", "", 'Ek.3-A'!P5568)</f>
        <v/>
      </c>
      <c r="O5568" s="142">
        <f>'Ek.3-A'!S5568</f>
        <v>0</v>
      </c>
      <c r="P5568" s="143" t="str">
        <f>'Ek.3-A'!L5568</f>
        <v/>
      </c>
      <c r="Q5568" s="24" t="str">
        <f>'Ek.3-A'!M5568</f>
        <v/>
      </c>
      <c r="R5568" s="24">
        <f t="shared" ref="R5568:R5581" si="1179">IF(L5568="var",0,IF(Q5568&lt;=0.005,Q5568,0))</f>
        <v>0</v>
      </c>
      <c r="S5568" s="141" t="str">
        <f t="shared" ref="S5568:S5581" si="1180">IF(Q5568&lt;=0.005,"E","H")</f>
        <v>H</v>
      </c>
      <c r="T5568" s="24">
        <f>IF(S5568="E",SUM($R$5:R5568),0)</f>
        <v>0</v>
      </c>
      <c r="U5568" s="143">
        <f t="shared" ref="U5568:U5581" si="1181">IF(T5568&lt;=0.1, O5568, IF(R5568&gt;$G$2, R5568*O5568, $G$2*O5568))</f>
        <v>0</v>
      </c>
    </row>
    <row r="5569" spans="1:41" x14ac:dyDescent="0.25">
      <c r="A5569" s="6">
        <v>56.69</v>
      </c>
      <c r="B5569" s="32" t="s">
        <v>316</v>
      </c>
      <c r="K5569" s="3">
        <f t="shared" ref="K5569:K5581" si="1182">K5568+1</f>
        <v>4104</v>
      </c>
      <c r="L5569" s="97" t="str">
        <f>IF(TRIM('Ek.3-A'!F5569)&lt;&gt;"","var","yok")</f>
        <v>yok</v>
      </c>
      <c r="M5569" s="5" t="str">
        <f>IF('Ek.3-A'!F5569="", "", IF(VLOOKUP('Ek.3-A'!F5569, Veriler!D:E, 2, 0)=0, "", VLOOKUP('Ek.3-A'!F5569, Veriler!D:E, 2, 0)))</f>
        <v/>
      </c>
      <c r="N5569" s="5" t="str">
        <f>IF('Ek.3-A'!P5569="", "", 'Ek.3-A'!P5569)</f>
        <v/>
      </c>
      <c r="O5569" s="142">
        <f>'Ek.3-A'!S5569</f>
        <v>0</v>
      </c>
      <c r="P5569" s="143" t="str">
        <f>'Ek.3-A'!L5569</f>
        <v/>
      </c>
      <c r="Q5569" s="24" t="str">
        <f>'Ek.3-A'!M5569</f>
        <v/>
      </c>
      <c r="R5569" s="24">
        <f t="shared" si="1179"/>
        <v>0</v>
      </c>
      <c r="S5569" s="141" t="str">
        <f t="shared" si="1180"/>
        <v>H</v>
      </c>
      <c r="T5569" s="24">
        <f>IF(S5569="E",SUM($R$5:R5569),0)</f>
        <v>0</v>
      </c>
      <c r="U5569" s="143">
        <f t="shared" si="1181"/>
        <v>0</v>
      </c>
    </row>
    <row r="5570" spans="1:41" x14ac:dyDescent="0.25">
      <c r="A5570" s="6">
        <v>56.7</v>
      </c>
      <c r="B5570" s="32" t="s">
        <v>316</v>
      </c>
      <c r="K5570" s="3">
        <f t="shared" si="1182"/>
        <v>4105</v>
      </c>
      <c r="L5570" s="97" t="str">
        <f>IF(TRIM('Ek.3-A'!F5570)&lt;&gt;"","var","yok")</f>
        <v>yok</v>
      </c>
      <c r="M5570" s="5" t="str">
        <f>IF('Ek.3-A'!F5570="", "", IF(VLOOKUP('Ek.3-A'!F5570, Veriler!D:E, 2, 0)=0, "", VLOOKUP('Ek.3-A'!F5570, Veriler!D:E, 2, 0)))</f>
        <v/>
      </c>
      <c r="N5570" s="5" t="str">
        <f>IF('Ek.3-A'!P5570="", "", 'Ek.3-A'!P5570)</f>
        <v/>
      </c>
      <c r="O5570" s="142">
        <f>'Ek.3-A'!S5570</f>
        <v>0</v>
      </c>
      <c r="P5570" s="143" t="str">
        <f>'Ek.3-A'!L5570</f>
        <v/>
      </c>
      <c r="Q5570" s="24" t="str">
        <f>'Ek.3-A'!M5570</f>
        <v/>
      </c>
      <c r="R5570" s="24">
        <f t="shared" si="1179"/>
        <v>0</v>
      </c>
      <c r="S5570" s="141" t="str">
        <f t="shared" si="1180"/>
        <v>H</v>
      </c>
      <c r="T5570" s="24">
        <f>IF(S5570="E",SUM($R$5:R5570),0)</f>
        <v>0</v>
      </c>
      <c r="U5570" s="143">
        <f t="shared" si="1181"/>
        <v>0</v>
      </c>
    </row>
    <row r="5571" spans="1:41" x14ac:dyDescent="0.25">
      <c r="A5571" s="6">
        <v>56.7100000000001</v>
      </c>
      <c r="B5571" s="32" t="s">
        <v>316</v>
      </c>
      <c r="K5571" s="3">
        <f t="shared" si="1182"/>
        <v>4106</v>
      </c>
      <c r="L5571" s="97" t="str">
        <f>IF(TRIM('Ek.3-A'!F5571)&lt;&gt;"","var","yok")</f>
        <v>yok</v>
      </c>
      <c r="M5571" s="5" t="str">
        <f>IF('Ek.3-A'!F5571="", "", IF(VLOOKUP('Ek.3-A'!F5571, Veriler!D:E, 2, 0)=0, "", VLOOKUP('Ek.3-A'!F5571, Veriler!D:E, 2, 0)))</f>
        <v/>
      </c>
      <c r="N5571" s="5" t="str">
        <f>IF('Ek.3-A'!P5571="", "", 'Ek.3-A'!P5571)</f>
        <v/>
      </c>
      <c r="O5571" s="142">
        <f>'Ek.3-A'!S5571</f>
        <v>0</v>
      </c>
      <c r="P5571" s="143" t="str">
        <f>'Ek.3-A'!L5571</f>
        <v/>
      </c>
      <c r="Q5571" s="24" t="str">
        <f>'Ek.3-A'!M5571</f>
        <v/>
      </c>
      <c r="R5571" s="24">
        <f t="shared" si="1179"/>
        <v>0</v>
      </c>
      <c r="S5571" s="141" t="str">
        <f t="shared" si="1180"/>
        <v>H</v>
      </c>
      <c r="T5571" s="24">
        <f>IF(S5571="E",SUM($R$5:R5571),0)</f>
        <v>0</v>
      </c>
      <c r="U5571" s="143">
        <f t="shared" si="1181"/>
        <v>0</v>
      </c>
    </row>
    <row r="5572" spans="1:41" x14ac:dyDescent="0.25">
      <c r="A5572" s="6">
        <v>56.720000000000098</v>
      </c>
      <c r="B5572" s="32" t="s">
        <v>316</v>
      </c>
      <c r="K5572" s="3">
        <f t="shared" si="1182"/>
        <v>4107</v>
      </c>
      <c r="L5572" s="97" t="str">
        <f>IF(TRIM('Ek.3-A'!F5572)&lt;&gt;"","var","yok")</f>
        <v>yok</v>
      </c>
      <c r="M5572" s="5" t="str">
        <f>IF('Ek.3-A'!F5572="", "", IF(VLOOKUP('Ek.3-A'!F5572, Veriler!D:E, 2, 0)=0, "", VLOOKUP('Ek.3-A'!F5572, Veriler!D:E, 2, 0)))</f>
        <v/>
      </c>
      <c r="N5572" s="5" t="str">
        <f>IF('Ek.3-A'!P5572="", "", 'Ek.3-A'!P5572)</f>
        <v/>
      </c>
      <c r="O5572" s="142">
        <f>'Ek.3-A'!S5572</f>
        <v>0</v>
      </c>
      <c r="P5572" s="143" t="str">
        <f>'Ek.3-A'!L5572</f>
        <v/>
      </c>
      <c r="Q5572" s="24" t="str">
        <f>'Ek.3-A'!M5572</f>
        <v/>
      </c>
      <c r="R5572" s="24">
        <f t="shared" si="1179"/>
        <v>0</v>
      </c>
      <c r="S5572" s="141" t="str">
        <f t="shared" si="1180"/>
        <v>H</v>
      </c>
      <c r="T5572" s="24">
        <f>IF(S5572="E",SUM($R$5:R5572),0)</f>
        <v>0</v>
      </c>
      <c r="U5572" s="143">
        <f t="shared" si="1181"/>
        <v>0</v>
      </c>
    </row>
    <row r="5573" spans="1:41" x14ac:dyDescent="0.25">
      <c r="A5573" s="6">
        <v>56.73</v>
      </c>
      <c r="B5573" s="32" t="s">
        <v>316</v>
      </c>
      <c r="K5573" s="3">
        <f t="shared" si="1182"/>
        <v>4108</v>
      </c>
      <c r="L5573" s="97" t="str">
        <f>IF(TRIM('Ek.3-A'!F5573)&lt;&gt;"","var","yok")</f>
        <v>yok</v>
      </c>
      <c r="M5573" s="5" t="str">
        <f>IF('Ek.3-A'!F5573="", "", IF(VLOOKUP('Ek.3-A'!F5573, Veriler!D:E, 2, 0)=0, "", VLOOKUP('Ek.3-A'!F5573, Veriler!D:E, 2, 0)))</f>
        <v/>
      </c>
      <c r="N5573" s="5" t="str">
        <f>IF('Ek.3-A'!P5573="", "", 'Ek.3-A'!P5573)</f>
        <v/>
      </c>
      <c r="O5573" s="142">
        <f>'Ek.3-A'!S5573</f>
        <v>0</v>
      </c>
      <c r="P5573" s="143" t="str">
        <f>'Ek.3-A'!L5573</f>
        <v/>
      </c>
      <c r="Q5573" s="24" t="str">
        <f>'Ek.3-A'!M5573</f>
        <v/>
      </c>
      <c r="R5573" s="24">
        <f t="shared" si="1179"/>
        <v>0</v>
      </c>
      <c r="S5573" s="141" t="str">
        <f t="shared" si="1180"/>
        <v>H</v>
      </c>
      <c r="T5573" s="24">
        <f>IF(S5573="E",SUM($R$5:R5573),0)</f>
        <v>0</v>
      </c>
      <c r="U5573" s="143">
        <f t="shared" si="1181"/>
        <v>0</v>
      </c>
    </row>
    <row r="5574" spans="1:41" x14ac:dyDescent="0.25">
      <c r="A5574" s="6">
        <v>56.74</v>
      </c>
      <c r="B5574" s="32" t="s">
        <v>316</v>
      </c>
      <c r="K5574" s="3">
        <f t="shared" si="1182"/>
        <v>4109</v>
      </c>
      <c r="L5574" s="97" t="str">
        <f>IF(TRIM('Ek.3-A'!F5574)&lt;&gt;"","var","yok")</f>
        <v>yok</v>
      </c>
      <c r="M5574" s="5" t="str">
        <f>IF('Ek.3-A'!F5574="", "", IF(VLOOKUP('Ek.3-A'!F5574, Veriler!D:E, 2, 0)=0, "", VLOOKUP('Ek.3-A'!F5574, Veriler!D:E, 2, 0)))</f>
        <v/>
      </c>
      <c r="N5574" s="5" t="str">
        <f>IF('Ek.3-A'!P5574="", "", 'Ek.3-A'!P5574)</f>
        <v/>
      </c>
      <c r="O5574" s="142">
        <f>'Ek.3-A'!S5574</f>
        <v>0</v>
      </c>
      <c r="P5574" s="143" t="str">
        <f>'Ek.3-A'!L5574</f>
        <v/>
      </c>
      <c r="Q5574" s="24" t="str">
        <f>'Ek.3-A'!M5574</f>
        <v/>
      </c>
      <c r="R5574" s="24">
        <f t="shared" si="1179"/>
        <v>0</v>
      </c>
      <c r="S5574" s="141" t="str">
        <f t="shared" si="1180"/>
        <v>H</v>
      </c>
      <c r="T5574" s="24">
        <f>IF(S5574="E",SUM($R$5:R5574),0)</f>
        <v>0</v>
      </c>
      <c r="U5574" s="143">
        <f t="shared" si="1181"/>
        <v>0</v>
      </c>
    </row>
    <row r="5575" spans="1:41" x14ac:dyDescent="0.25">
      <c r="A5575" s="6">
        <v>56.750000000000099</v>
      </c>
      <c r="B5575" s="32" t="s">
        <v>316</v>
      </c>
      <c r="K5575" s="3">
        <f t="shared" si="1182"/>
        <v>4110</v>
      </c>
      <c r="L5575" s="97" t="str">
        <f>IF(TRIM('Ek.3-A'!F5575)&lt;&gt;"","var","yok")</f>
        <v>yok</v>
      </c>
      <c r="M5575" s="5" t="str">
        <f>IF('Ek.3-A'!F5575="", "", IF(VLOOKUP('Ek.3-A'!F5575, Veriler!D:E, 2, 0)=0, "", VLOOKUP('Ek.3-A'!F5575, Veriler!D:E, 2, 0)))</f>
        <v/>
      </c>
      <c r="N5575" s="5" t="str">
        <f>IF('Ek.3-A'!P5575="", "", 'Ek.3-A'!P5575)</f>
        <v/>
      </c>
      <c r="O5575" s="142">
        <f>'Ek.3-A'!S5575</f>
        <v>0</v>
      </c>
      <c r="P5575" s="143" t="str">
        <f>'Ek.3-A'!L5575</f>
        <v/>
      </c>
      <c r="Q5575" s="24" t="str">
        <f>'Ek.3-A'!M5575</f>
        <v/>
      </c>
      <c r="R5575" s="24">
        <f t="shared" si="1179"/>
        <v>0</v>
      </c>
      <c r="S5575" s="141" t="str">
        <f t="shared" si="1180"/>
        <v>H</v>
      </c>
      <c r="T5575" s="24">
        <f>IF(S5575="E",SUM($R$5:R5575),0)</f>
        <v>0</v>
      </c>
      <c r="U5575" s="143">
        <f t="shared" si="1181"/>
        <v>0</v>
      </c>
    </row>
    <row r="5576" spans="1:41" x14ac:dyDescent="0.25">
      <c r="A5576" s="6">
        <v>56.76</v>
      </c>
      <c r="B5576" s="32" t="s">
        <v>316</v>
      </c>
      <c r="K5576" s="3">
        <f t="shared" si="1182"/>
        <v>4111</v>
      </c>
      <c r="L5576" s="97" t="str">
        <f>IF(TRIM('Ek.3-A'!F5576)&lt;&gt;"","var","yok")</f>
        <v>yok</v>
      </c>
      <c r="M5576" s="5" t="str">
        <f>IF('Ek.3-A'!F5576="", "", IF(VLOOKUP('Ek.3-A'!F5576, Veriler!D:E, 2, 0)=0, "", VLOOKUP('Ek.3-A'!F5576, Veriler!D:E, 2, 0)))</f>
        <v/>
      </c>
      <c r="N5576" s="5" t="str">
        <f>IF('Ek.3-A'!P5576="", "", 'Ek.3-A'!P5576)</f>
        <v/>
      </c>
      <c r="O5576" s="142">
        <f>'Ek.3-A'!S5576</f>
        <v>0</v>
      </c>
      <c r="P5576" s="143" t="str">
        <f>'Ek.3-A'!L5576</f>
        <v/>
      </c>
      <c r="Q5576" s="24" t="str">
        <f>'Ek.3-A'!M5576</f>
        <v/>
      </c>
      <c r="R5576" s="24">
        <f t="shared" si="1179"/>
        <v>0</v>
      </c>
      <c r="S5576" s="141" t="str">
        <f t="shared" si="1180"/>
        <v>H</v>
      </c>
      <c r="T5576" s="24">
        <f>IF(S5576="E",SUM($R$5:R5576),0)</f>
        <v>0</v>
      </c>
      <c r="U5576" s="143">
        <f t="shared" si="1181"/>
        <v>0</v>
      </c>
    </row>
    <row r="5577" spans="1:41" x14ac:dyDescent="0.25">
      <c r="A5577" s="6">
        <v>56.77</v>
      </c>
      <c r="B5577" s="32" t="s">
        <v>316</v>
      </c>
      <c r="K5577" s="3">
        <f t="shared" si="1182"/>
        <v>4112</v>
      </c>
      <c r="L5577" s="97" t="str">
        <f>IF(TRIM('Ek.3-A'!F5577)&lt;&gt;"","var","yok")</f>
        <v>yok</v>
      </c>
      <c r="M5577" s="5" t="str">
        <f>IF('Ek.3-A'!F5577="", "", IF(VLOOKUP('Ek.3-A'!F5577, Veriler!D:E, 2, 0)=0, "", VLOOKUP('Ek.3-A'!F5577, Veriler!D:E, 2, 0)))</f>
        <v/>
      </c>
      <c r="N5577" s="5" t="str">
        <f>IF('Ek.3-A'!P5577="", "", 'Ek.3-A'!P5577)</f>
        <v/>
      </c>
      <c r="O5577" s="142">
        <f>'Ek.3-A'!S5577</f>
        <v>0</v>
      </c>
      <c r="P5577" s="143" t="str">
        <f>'Ek.3-A'!L5577</f>
        <v/>
      </c>
      <c r="Q5577" s="24" t="str">
        <f>'Ek.3-A'!M5577</f>
        <v/>
      </c>
      <c r="R5577" s="24">
        <f t="shared" si="1179"/>
        <v>0</v>
      </c>
      <c r="S5577" s="141" t="str">
        <f t="shared" si="1180"/>
        <v>H</v>
      </c>
      <c r="T5577" s="24">
        <f>IF(S5577="E",SUM($R$5:R5577),0)</f>
        <v>0</v>
      </c>
      <c r="U5577" s="143">
        <f t="shared" si="1181"/>
        <v>0</v>
      </c>
    </row>
    <row r="5578" spans="1:41" x14ac:dyDescent="0.25">
      <c r="A5578" s="6">
        <v>56.780000000000101</v>
      </c>
      <c r="B5578" s="32" t="s">
        <v>316</v>
      </c>
      <c r="K5578" s="3">
        <f t="shared" si="1182"/>
        <v>4113</v>
      </c>
      <c r="L5578" s="97" t="str">
        <f>IF(TRIM('Ek.3-A'!F5578)&lt;&gt;"","var","yok")</f>
        <v>yok</v>
      </c>
      <c r="M5578" s="5" t="str">
        <f>IF('Ek.3-A'!F5578="", "", IF(VLOOKUP('Ek.3-A'!F5578, Veriler!D:E, 2, 0)=0, "", VLOOKUP('Ek.3-A'!F5578, Veriler!D:E, 2, 0)))</f>
        <v/>
      </c>
      <c r="N5578" s="5" t="str">
        <f>IF('Ek.3-A'!P5578="", "", 'Ek.3-A'!P5578)</f>
        <v/>
      </c>
      <c r="O5578" s="142">
        <f>'Ek.3-A'!S5578</f>
        <v>0</v>
      </c>
      <c r="P5578" s="143" t="str">
        <f>'Ek.3-A'!L5578</f>
        <v/>
      </c>
      <c r="Q5578" s="24" t="str">
        <f>'Ek.3-A'!M5578</f>
        <v/>
      </c>
      <c r="R5578" s="24">
        <f t="shared" si="1179"/>
        <v>0</v>
      </c>
      <c r="S5578" s="141" t="str">
        <f t="shared" si="1180"/>
        <v>H</v>
      </c>
      <c r="T5578" s="24">
        <f>IF(S5578="E",SUM($R$5:R5578),0)</f>
        <v>0</v>
      </c>
      <c r="U5578" s="143">
        <f t="shared" si="1181"/>
        <v>0</v>
      </c>
    </row>
    <row r="5579" spans="1:41" x14ac:dyDescent="0.25">
      <c r="A5579" s="6">
        <v>56.790000000000099</v>
      </c>
      <c r="B5579" s="32" t="s">
        <v>316</v>
      </c>
      <c r="K5579" s="3">
        <f t="shared" si="1182"/>
        <v>4114</v>
      </c>
      <c r="L5579" s="97" t="str">
        <f>IF(TRIM('Ek.3-A'!F5579)&lt;&gt;"","var","yok")</f>
        <v>yok</v>
      </c>
      <c r="M5579" s="5" t="str">
        <f>IF('Ek.3-A'!F5579="", "", IF(VLOOKUP('Ek.3-A'!F5579, Veriler!D:E, 2, 0)=0, "", VLOOKUP('Ek.3-A'!F5579, Veriler!D:E, 2, 0)))</f>
        <v/>
      </c>
      <c r="N5579" s="5" t="str">
        <f>IF('Ek.3-A'!P5579="", "", 'Ek.3-A'!P5579)</f>
        <v/>
      </c>
      <c r="O5579" s="142">
        <f>'Ek.3-A'!S5579</f>
        <v>0</v>
      </c>
      <c r="P5579" s="143" t="str">
        <f>'Ek.3-A'!L5579</f>
        <v/>
      </c>
      <c r="Q5579" s="24" t="str">
        <f>'Ek.3-A'!M5579</f>
        <v/>
      </c>
      <c r="R5579" s="24">
        <f t="shared" si="1179"/>
        <v>0</v>
      </c>
      <c r="S5579" s="141" t="str">
        <f t="shared" si="1180"/>
        <v>H</v>
      </c>
      <c r="T5579" s="24">
        <f>IF(S5579="E",SUM($R$5:R5579),0)</f>
        <v>0</v>
      </c>
      <c r="U5579" s="143">
        <f t="shared" si="1181"/>
        <v>0</v>
      </c>
    </row>
    <row r="5580" spans="1:41" x14ac:dyDescent="0.25">
      <c r="A5580" s="6">
        <v>56.8</v>
      </c>
      <c r="B5580" s="32" t="s">
        <v>316</v>
      </c>
      <c r="K5580" s="3">
        <f t="shared" si="1182"/>
        <v>4115</v>
      </c>
      <c r="L5580" s="97" t="str">
        <f>IF(TRIM('Ek.3-A'!F5580)&lt;&gt;"","var","yok")</f>
        <v>yok</v>
      </c>
      <c r="M5580" s="5" t="str">
        <f>IF('Ek.3-A'!F5580="", "", IF(VLOOKUP('Ek.3-A'!F5580, Veriler!D:E, 2, 0)=0, "", VLOOKUP('Ek.3-A'!F5580, Veriler!D:E, 2, 0)))</f>
        <v/>
      </c>
      <c r="N5580" s="5" t="str">
        <f>IF('Ek.3-A'!P5580="", "", 'Ek.3-A'!P5580)</f>
        <v/>
      </c>
      <c r="O5580" s="142">
        <f>'Ek.3-A'!S5580</f>
        <v>0</v>
      </c>
      <c r="P5580" s="143" t="str">
        <f>'Ek.3-A'!L5580</f>
        <v/>
      </c>
      <c r="Q5580" s="24" t="str">
        <f>'Ek.3-A'!M5580</f>
        <v/>
      </c>
      <c r="R5580" s="24">
        <f t="shared" si="1179"/>
        <v>0</v>
      </c>
      <c r="S5580" s="141" t="str">
        <f t="shared" si="1180"/>
        <v>H</v>
      </c>
      <c r="T5580" s="24">
        <f>IF(S5580="E",SUM($R$5:R5580),0)</f>
        <v>0</v>
      </c>
      <c r="U5580" s="143">
        <f t="shared" si="1181"/>
        <v>0</v>
      </c>
    </row>
    <row r="5581" spans="1:41" x14ac:dyDescent="0.25">
      <c r="A5581" s="6">
        <v>56.81</v>
      </c>
      <c r="B5581" s="32" t="s">
        <v>316</v>
      </c>
      <c r="K5581" s="3">
        <f t="shared" si="1182"/>
        <v>4116</v>
      </c>
      <c r="L5581" s="97" t="str">
        <f>IF(TRIM('Ek.3-A'!F5581)&lt;&gt;"","var","yok")</f>
        <v>yok</v>
      </c>
      <c r="M5581" s="5" t="str">
        <f>IF('Ek.3-A'!F5581="", "", IF(VLOOKUP('Ek.3-A'!F5581, Veriler!D:E, 2, 0)=0, "", VLOOKUP('Ek.3-A'!F5581, Veriler!D:E, 2, 0)))</f>
        <v/>
      </c>
      <c r="N5581" s="5" t="str">
        <f>IF('Ek.3-A'!P5581="", "", 'Ek.3-A'!P5581)</f>
        <v/>
      </c>
      <c r="O5581" s="142">
        <f>'Ek.3-A'!S5581</f>
        <v>0</v>
      </c>
      <c r="P5581" s="143" t="str">
        <f>'Ek.3-A'!L5581</f>
        <v/>
      </c>
      <c r="Q5581" s="24" t="str">
        <f>'Ek.3-A'!M5581</f>
        <v/>
      </c>
      <c r="R5581" s="24">
        <f t="shared" si="1179"/>
        <v>0</v>
      </c>
      <c r="S5581" s="141" t="str">
        <f t="shared" si="1180"/>
        <v>H</v>
      </c>
      <c r="T5581" s="24">
        <f>IF(S5581="E",SUM($R$5:R5581),0)</f>
        <v>0</v>
      </c>
      <c r="U5581" s="143">
        <f t="shared" si="1181"/>
        <v>0</v>
      </c>
    </row>
    <row r="5582" spans="1:41" x14ac:dyDescent="0.25">
      <c r="A5582" s="6">
        <v>56.8200000000001</v>
      </c>
      <c r="B5582" s="32" t="s">
        <v>316</v>
      </c>
      <c r="T5582" s="24"/>
      <c r="U5582" s="25"/>
      <c r="AO5582" s="140">
        <f>'Ek.3-A'!L5582</f>
        <v>0</v>
      </c>
    </row>
    <row r="5583" spans="1:41" x14ac:dyDescent="0.25">
      <c r="A5583" s="6">
        <v>56.830000000000098</v>
      </c>
      <c r="B5583" s="32" t="s">
        <v>316</v>
      </c>
      <c r="T5583" s="24"/>
      <c r="U5583" s="25"/>
    </row>
    <row r="5584" spans="1:41" x14ac:dyDescent="0.25">
      <c r="A5584" s="6">
        <v>56.84</v>
      </c>
      <c r="B5584" s="32" t="s">
        <v>316</v>
      </c>
      <c r="T5584" s="24"/>
      <c r="U5584" s="25"/>
    </row>
    <row r="5585" spans="1:21" x14ac:dyDescent="0.25">
      <c r="A5585" s="6">
        <v>56.85</v>
      </c>
      <c r="B5585" s="32" t="s">
        <v>316</v>
      </c>
      <c r="T5585" s="24"/>
      <c r="U5585" s="25"/>
    </row>
    <row r="5586" spans="1:21" x14ac:dyDescent="0.25">
      <c r="A5586" s="6">
        <v>56.860000000000099</v>
      </c>
      <c r="B5586" s="32" t="s">
        <v>316</v>
      </c>
      <c r="T5586" s="24"/>
      <c r="U5586" s="25"/>
    </row>
    <row r="5587" spans="1:21" x14ac:dyDescent="0.25">
      <c r="A5587" s="6">
        <v>56.87</v>
      </c>
      <c r="B5587" s="32" t="s">
        <v>316</v>
      </c>
      <c r="T5587" s="24"/>
      <c r="U5587" s="25"/>
    </row>
    <row r="5588" spans="1:21" x14ac:dyDescent="0.25">
      <c r="A5588" s="6">
        <v>56.88</v>
      </c>
      <c r="B5588" s="32" t="s">
        <v>316</v>
      </c>
      <c r="T5588" s="24"/>
      <c r="U5588" s="25"/>
    </row>
    <row r="5589" spans="1:21" x14ac:dyDescent="0.25">
      <c r="A5589" s="6">
        <v>56.8900000000001</v>
      </c>
      <c r="B5589" s="32" t="s">
        <v>316</v>
      </c>
      <c r="T5589" s="24"/>
      <c r="U5589" s="25"/>
    </row>
    <row r="5590" spans="1:21" x14ac:dyDescent="0.25">
      <c r="A5590" s="6">
        <v>56.900000000000098</v>
      </c>
      <c r="B5590" s="32" t="s">
        <v>316</v>
      </c>
      <c r="T5590" s="24"/>
      <c r="U5590" s="25"/>
    </row>
    <row r="5591" spans="1:21" x14ac:dyDescent="0.25">
      <c r="A5591" s="6">
        <v>56.91</v>
      </c>
      <c r="B5591" s="32" t="s">
        <v>316</v>
      </c>
      <c r="K5591" s="3">
        <f>K5581+1</f>
        <v>4117</v>
      </c>
      <c r="L5591" s="97" t="str">
        <f>IF(TRIM('Ek.3-A'!F5591)&lt;&gt;"","var","yok")</f>
        <v>yok</v>
      </c>
      <c r="M5591" s="5" t="str">
        <f>IF('Ek.3-A'!F5591="", "", IF(VLOOKUP('Ek.3-A'!F5591, Veriler!D:E, 2, 0)=0, "", VLOOKUP('Ek.3-A'!F5591, Veriler!D:E, 2, 0)))</f>
        <v/>
      </c>
      <c r="N5591" s="5" t="str">
        <f>IF('Ek.3-A'!P5591="", "", 'Ek.3-A'!P5591)</f>
        <v/>
      </c>
      <c r="O5591" s="142">
        <f>'Ek.3-A'!S5591</f>
        <v>0</v>
      </c>
      <c r="P5591" s="143" t="str">
        <f>'Ek.3-A'!L5591</f>
        <v/>
      </c>
      <c r="Q5591" s="24" t="str">
        <f>'Ek.3-A'!M5591</f>
        <v/>
      </c>
      <c r="R5591" s="24">
        <f t="shared" ref="R5591:R5604" si="1183">IF(L5591="var",0,IF(Q5591&lt;=0.005,Q5591,0))</f>
        <v>0</v>
      </c>
      <c r="S5591" s="141" t="str">
        <f t="shared" ref="S5591:S5604" si="1184">IF(Q5591&lt;=0.005,"E","H")</f>
        <v>H</v>
      </c>
      <c r="T5591" s="24">
        <f>IF(S5591="E",SUM($R$5:R5591),0)</f>
        <v>0</v>
      </c>
      <c r="U5591" s="143">
        <f t="shared" ref="U5591:U5604" si="1185">IF(T5591&lt;=0.1, O5591, IF(R5591&gt;$G$2, R5591*O5591, $G$2*O5591))</f>
        <v>0</v>
      </c>
    </row>
    <row r="5592" spans="1:21" x14ac:dyDescent="0.25">
      <c r="A5592" s="6">
        <v>56.92</v>
      </c>
      <c r="B5592" s="32" t="s">
        <v>316</v>
      </c>
      <c r="K5592" s="3">
        <f t="shared" ref="K5592:K5604" si="1186">K5591+1</f>
        <v>4118</v>
      </c>
      <c r="L5592" s="97" t="str">
        <f>IF(TRIM('Ek.3-A'!F5592)&lt;&gt;"","var","yok")</f>
        <v>yok</v>
      </c>
      <c r="M5592" s="5" t="str">
        <f>IF('Ek.3-A'!F5592="", "", IF(VLOOKUP('Ek.3-A'!F5592, Veriler!D:E, 2, 0)=0, "", VLOOKUP('Ek.3-A'!F5592, Veriler!D:E, 2, 0)))</f>
        <v/>
      </c>
      <c r="N5592" s="5" t="str">
        <f>IF('Ek.3-A'!P5592="", "", 'Ek.3-A'!P5592)</f>
        <v/>
      </c>
      <c r="O5592" s="142">
        <f>'Ek.3-A'!S5592</f>
        <v>0</v>
      </c>
      <c r="P5592" s="143" t="str">
        <f>'Ek.3-A'!L5592</f>
        <v/>
      </c>
      <c r="Q5592" s="24" t="str">
        <f>'Ek.3-A'!M5592</f>
        <v/>
      </c>
      <c r="R5592" s="24">
        <f t="shared" si="1183"/>
        <v>0</v>
      </c>
      <c r="S5592" s="141" t="str">
        <f t="shared" si="1184"/>
        <v>H</v>
      </c>
      <c r="T5592" s="24">
        <f>IF(S5592="E",SUM($R$5:R5592),0)</f>
        <v>0</v>
      </c>
      <c r="U5592" s="143">
        <f t="shared" si="1185"/>
        <v>0</v>
      </c>
    </row>
    <row r="5593" spans="1:21" x14ac:dyDescent="0.25">
      <c r="A5593" s="6">
        <v>56.930000000000099</v>
      </c>
      <c r="B5593" s="32" t="s">
        <v>316</v>
      </c>
      <c r="K5593" s="3">
        <f t="shared" si="1186"/>
        <v>4119</v>
      </c>
      <c r="L5593" s="97" t="str">
        <f>IF(TRIM('Ek.3-A'!F5593)&lt;&gt;"","var","yok")</f>
        <v>yok</v>
      </c>
      <c r="M5593" s="5" t="str">
        <f>IF('Ek.3-A'!F5593="", "", IF(VLOOKUP('Ek.3-A'!F5593, Veriler!D:E, 2, 0)=0, "", VLOOKUP('Ek.3-A'!F5593, Veriler!D:E, 2, 0)))</f>
        <v/>
      </c>
      <c r="N5593" s="5" t="str">
        <f>IF('Ek.3-A'!P5593="", "", 'Ek.3-A'!P5593)</f>
        <v/>
      </c>
      <c r="O5593" s="142">
        <f>'Ek.3-A'!S5593</f>
        <v>0</v>
      </c>
      <c r="P5593" s="143" t="str">
        <f>'Ek.3-A'!L5593</f>
        <v/>
      </c>
      <c r="Q5593" s="24" t="str">
        <f>'Ek.3-A'!M5593</f>
        <v/>
      </c>
      <c r="R5593" s="24">
        <f t="shared" si="1183"/>
        <v>0</v>
      </c>
      <c r="S5593" s="141" t="str">
        <f t="shared" si="1184"/>
        <v>H</v>
      </c>
      <c r="T5593" s="24">
        <f>IF(S5593="E",SUM($R$5:R5593),0)</f>
        <v>0</v>
      </c>
      <c r="U5593" s="143">
        <f t="shared" si="1185"/>
        <v>0</v>
      </c>
    </row>
    <row r="5594" spans="1:21" x14ac:dyDescent="0.25">
      <c r="A5594" s="6">
        <v>56.94</v>
      </c>
      <c r="B5594" s="32" t="s">
        <v>316</v>
      </c>
      <c r="K5594" s="3">
        <f t="shared" si="1186"/>
        <v>4120</v>
      </c>
      <c r="L5594" s="97" t="str">
        <f>IF(TRIM('Ek.3-A'!F5594)&lt;&gt;"","var","yok")</f>
        <v>yok</v>
      </c>
      <c r="M5594" s="5" t="str">
        <f>IF('Ek.3-A'!F5594="", "", IF(VLOOKUP('Ek.3-A'!F5594, Veriler!D:E, 2, 0)=0, "", VLOOKUP('Ek.3-A'!F5594, Veriler!D:E, 2, 0)))</f>
        <v/>
      </c>
      <c r="N5594" s="5" t="str">
        <f>IF('Ek.3-A'!P5594="", "", 'Ek.3-A'!P5594)</f>
        <v/>
      </c>
      <c r="O5594" s="142">
        <f>'Ek.3-A'!S5594</f>
        <v>0</v>
      </c>
      <c r="P5594" s="143" t="str">
        <f>'Ek.3-A'!L5594</f>
        <v/>
      </c>
      <c r="Q5594" s="24" t="str">
        <f>'Ek.3-A'!M5594</f>
        <v/>
      </c>
      <c r="R5594" s="24">
        <f t="shared" si="1183"/>
        <v>0</v>
      </c>
      <c r="S5594" s="141" t="str">
        <f t="shared" si="1184"/>
        <v>H</v>
      </c>
      <c r="T5594" s="24">
        <f>IF(S5594="E",SUM($R$5:R5594),0)</f>
        <v>0</v>
      </c>
      <c r="U5594" s="143">
        <f t="shared" si="1185"/>
        <v>0</v>
      </c>
    </row>
    <row r="5595" spans="1:21" x14ac:dyDescent="0.25">
      <c r="A5595" s="6">
        <v>56.95</v>
      </c>
      <c r="B5595" s="32" t="s">
        <v>316</v>
      </c>
      <c r="K5595" s="3">
        <f t="shared" si="1186"/>
        <v>4121</v>
      </c>
      <c r="L5595" s="97" t="str">
        <f>IF(TRIM('Ek.3-A'!F5595)&lt;&gt;"","var","yok")</f>
        <v>yok</v>
      </c>
      <c r="M5595" s="5" t="str">
        <f>IF('Ek.3-A'!F5595="", "", IF(VLOOKUP('Ek.3-A'!F5595, Veriler!D:E, 2, 0)=0, "", VLOOKUP('Ek.3-A'!F5595, Veriler!D:E, 2, 0)))</f>
        <v/>
      </c>
      <c r="N5595" s="5" t="str">
        <f>IF('Ek.3-A'!P5595="", "", 'Ek.3-A'!P5595)</f>
        <v/>
      </c>
      <c r="O5595" s="142">
        <f>'Ek.3-A'!S5595</f>
        <v>0</v>
      </c>
      <c r="P5595" s="143" t="str">
        <f>'Ek.3-A'!L5595</f>
        <v/>
      </c>
      <c r="Q5595" s="24" t="str">
        <f>'Ek.3-A'!M5595</f>
        <v/>
      </c>
      <c r="R5595" s="24">
        <f t="shared" si="1183"/>
        <v>0</v>
      </c>
      <c r="S5595" s="141" t="str">
        <f t="shared" si="1184"/>
        <v>H</v>
      </c>
      <c r="T5595" s="24">
        <f>IF(S5595="E",SUM($R$5:R5595),0)</f>
        <v>0</v>
      </c>
      <c r="U5595" s="143">
        <f t="shared" si="1185"/>
        <v>0</v>
      </c>
    </row>
    <row r="5596" spans="1:21" x14ac:dyDescent="0.25">
      <c r="A5596" s="6">
        <v>56.9600000000001</v>
      </c>
      <c r="B5596" s="32" t="s">
        <v>316</v>
      </c>
      <c r="K5596" s="3">
        <f t="shared" si="1186"/>
        <v>4122</v>
      </c>
      <c r="L5596" s="97" t="str">
        <f>IF(TRIM('Ek.3-A'!F5596)&lt;&gt;"","var","yok")</f>
        <v>yok</v>
      </c>
      <c r="M5596" s="5" t="str">
        <f>IF('Ek.3-A'!F5596="", "", IF(VLOOKUP('Ek.3-A'!F5596, Veriler!D:E, 2, 0)=0, "", VLOOKUP('Ek.3-A'!F5596, Veriler!D:E, 2, 0)))</f>
        <v/>
      </c>
      <c r="N5596" s="5" t="str">
        <f>IF('Ek.3-A'!P5596="", "", 'Ek.3-A'!P5596)</f>
        <v/>
      </c>
      <c r="O5596" s="142">
        <f>'Ek.3-A'!S5596</f>
        <v>0</v>
      </c>
      <c r="P5596" s="143" t="str">
        <f>'Ek.3-A'!L5596</f>
        <v/>
      </c>
      <c r="Q5596" s="24" t="str">
        <f>'Ek.3-A'!M5596</f>
        <v/>
      </c>
      <c r="R5596" s="24">
        <f t="shared" si="1183"/>
        <v>0</v>
      </c>
      <c r="S5596" s="141" t="str">
        <f t="shared" si="1184"/>
        <v>H</v>
      </c>
      <c r="T5596" s="24">
        <f>IF(S5596="E",SUM($R$5:R5596),0)</f>
        <v>0</v>
      </c>
      <c r="U5596" s="143">
        <f t="shared" si="1185"/>
        <v>0</v>
      </c>
    </row>
    <row r="5597" spans="1:21" x14ac:dyDescent="0.25">
      <c r="A5597" s="6">
        <v>56.970000000000098</v>
      </c>
      <c r="B5597" s="32" t="s">
        <v>316</v>
      </c>
      <c r="K5597" s="3">
        <f t="shared" si="1186"/>
        <v>4123</v>
      </c>
      <c r="L5597" s="97" t="str">
        <f>IF(TRIM('Ek.3-A'!F5597)&lt;&gt;"","var","yok")</f>
        <v>yok</v>
      </c>
      <c r="M5597" s="5" t="str">
        <f>IF('Ek.3-A'!F5597="", "", IF(VLOOKUP('Ek.3-A'!F5597, Veriler!D:E, 2, 0)=0, "", VLOOKUP('Ek.3-A'!F5597, Veriler!D:E, 2, 0)))</f>
        <v/>
      </c>
      <c r="N5597" s="5" t="str">
        <f>IF('Ek.3-A'!P5597="", "", 'Ek.3-A'!P5597)</f>
        <v/>
      </c>
      <c r="O5597" s="142">
        <f>'Ek.3-A'!S5597</f>
        <v>0</v>
      </c>
      <c r="P5597" s="143" t="str">
        <f>'Ek.3-A'!L5597</f>
        <v/>
      </c>
      <c r="Q5597" s="24" t="str">
        <f>'Ek.3-A'!M5597</f>
        <v/>
      </c>
      <c r="R5597" s="24">
        <f t="shared" si="1183"/>
        <v>0</v>
      </c>
      <c r="S5597" s="141" t="str">
        <f t="shared" si="1184"/>
        <v>H</v>
      </c>
      <c r="T5597" s="24">
        <f>IF(S5597="E",SUM($R$5:R5597),0)</f>
        <v>0</v>
      </c>
      <c r="U5597" s="143">
        <f t="shared" si="1185"/>
        <v>0</v>
      </c>
    </row>
    <row r="5598" spans="1:21" x14ac:dyDescent="0.25">
      <c r="A5598" s="6">
        <v>56.98</v>
      </c>
      <c r="B5598" s="32" t="s">
        <v>316</v>
      </c>
      <c r="K5598" s="3">
        <f t="shared" si="1186"/>
        <v>4124</v>
      </c>
      <c r="L5598" s="97" t="str">
        <f>IF(TRIM('Ek.3-A'!F5598)&lt;&gt;"","var","yok")</f>
        <v>yok</v>
      </c>
      <c r="M5598" s="5" t="str">
        <f>IF('Ek.3-A'!F5598="", "", IF(VLOOKUP('Ek.3-A'!F5598, Veriler!D:E, 2, 0)=0, "", VLOOKUP('Ek.3-A'!F5598, Veriler!D:E, 2, 0)))</f>
        <v/>
      </c>
      <c r="N5598" s="5" t="str">
        <f>IF('Ek.3-A'!P5598="", "", 'Ek.3-A'!P5598)</f>
        <v/>
      </c>
      <c r="O5598" s="142">
        <f>'Ek.3-A'!S5598</f>
        <v>0</v>
      </c>
      <c r="P5598" s="143" t="str">
        <f>'Ek.3-A'!L5598</f>
        <v/>
      </c>
      <c r="Q5598" s="24" t="str">
        <f>'Ek.3-A'!M5598</f>
        <v/>
      </c>
      <c r="R5598" s="24">
        <f t="shared" si="1183"/>
        <v>0</v>
      </c>
      <c r="S5598" s="141" t="str">
        <f t="shared" si="1184"/>
        <v>H</v>
      </c>
      <c r="T5598" s="24">
        <f>IF(S5598="E",SUM($R$5:R5598),0)</f>
        <v>0</v>
      </c>
      <c r="U5598" s="143">
        <f t="shared" si="1185"/>
        <v>0</v>
      </c>
    </row>
    <row r="5599" spans="1:21" x14ac:dyDescent="0.25">
      <c r="A5599" s="6">
        <v>56.99</v>
      </c>
      <c r="B5599" s="32" t="s">
        <v>316</v>
      </c>
      <c r="K5599" s="3">
        <f t="shared" si="1186"/>
        <v>4125</v>
      </c>
      <c r="L5599" s="97" t="str">
        <f>IF(TRIM('Ek.3-A'!F5599)&lt;&gt;"","var","yok")</f>
        <v>yok</v>
      </c>
      <c r="M5599" s="5" t="str">
        <f>IF('Ek.3-A'!F5599="", "", IF(VLOOKUP('Ek.3-A'!F5599, Veriler!D:E, 2, 0)=0, "", VLOOKUP('Ek.3-A'!F5599, Veriler!D:E, 2, 0)))</f>
        <v/>
      </c>
      <c r="N5599" s="5" t="str">
        <f>IF('Ek.3-A'!P5599="", "", 'Ek.3-A'!P5599)</f>
        <v/>
      </c>
      <c r="O5599" s="142">
        <f>'Ek.3-A'!S5599</f>
        <v>0</v>
      </c>
      <c r="P5599" s="143" t="str">
        <f>'Ek.3-A'!L5599</f>
        <v/>
      </c>
      <c r="Q5599" s="24" t="str">
        <f>'Ek.3-A'!M5599</f>
        <v/>
      </c>
      <c r="R5599" s="24">
        <f t="shared" si="1183"/>
        <v>0</v>
      </c>
      <c r="S5599" s="141" t="str">
        <f t="shared" si="1184"/>
        <v>H</v>
      </c>
      <c r="T5599" s="24">
        <f>IF(S5599="E",SUM($R$5:R5599),0)</f>
        <v>0</v>
      </c>
      <c r="U5599" s="143">
        <f t="shared" si="1185"/>
        <v>0</v>
      </c>
    </row>
    <row r="5600" spans="1:21" x14ac:dyDescent="0.25">
      <c r="A5600" s="6">
        <v>57.000000000000099</v>
      </c>
      <c r="B5600" s="32" t="s">
        <v>316</v>
      </c>
      <c r="K5600" s="3">
        <f t="shared" si="1186"/>
        <v>4126</v>
      </c>
      <c r="L5600" s="97" t="str">
        <f>IF(TRIM('Ek.3-A'!F5600)&lt;&gt;"","var","yok")</f>
        <v>yok</v>
      </c>
      <c r="M5600" s="5" t="str">
        <f>IF('Ek.3-A'!F5600="", "", IF(VLOOKUP('Ek.3-A'!F5600, Veriler!D:E, 2, 0)=0, "", VLOOKUP('Ek.3-A'!F5600, Veriler!D:E, 2, 0)))</f>
        <v/>
      </c>
      <c r="N5600" s="5" t="str">
        <f>IF('Ek.3-A'!P5600="", "", 'Ek.3-A'!P5600)</f>
        <v/>
      </c>
      <c r="O5600" s="142">
        <f>'Ek.3-A'!S5600</f>
        <v>0</v>
      </c>
      <c r="P5600" s="143" t="str">
        <f>'Ek.3-A'!L5600</f>
        <v/>
      </c>
      <c r="Q5600" s="24" t="str">
        <f>'Ek.3-A'!M5600</f>
        <v/>
      </c>
      <c r="R5600" s="24">
        <f t="shared" si="1183"/>
        <v>0</v>
      </c>
      <c r="S5600" s="141" t="str">
        <f t="shared" si="1184"/>
        <v>H</v>
      </c>
      <c r="T5600" s="24">
        <f>IF(S5600="E",SUM($R$5:R5600),0)</f>
        <v>0</v>
      </c>
      <c r="U5600" s="143">
        <f t="shared" si="1185"/>
        <v>0</v>
      </c>
    </row>
    <row r="5601" spans="1:21" x14ac:dyDescent="0.25">
      <c r="A5601" s="6">
        <v>57.01</v>
      </c>
      <c r="B5601" s="32" t="s">
        <v>316</v>
      </c>
      <c r="K5601" s="3">
        <f t="shared" si="1186"/>
        <v>4127</v>
      </c>
      <c r="L5601" s="97" t="str">
        <f>IF(TRIM('Ek.3-A'!F5601)&lt;&gt;"","var","yok")</f>
        <v>yok</v>
      </c>
      <c r="M5601" s="5" t="str">
        <f>IF('Ek.3-A'!F5601="", "", IF(VLOOKUP('Ek.3-A'!F5601, Veriler!D:E, 2, 0)=0, "", VLOOKUP('Ek.3-A'!F5601, Veriler!D:E, 2, 0)))</f>
        <v/>
      </c>
      <c r="N5601" s="5" t="str">
        <f>IF('Ek.3-A'!P5601="", "", 'Ek.3-A'!P5601)</f>
        <v/>
      </c>
      <c r="O5601" s="142">
        <f>'Ek.3-A'!S5601</f>
        <v>0</v>
      </c>
      <c r="P5601" s="143" t="str">
        <f>'Ek.3-A'!L5601</f>
        <v/>
      </c>
      <c r="Q5601" s="24" t="str">
        <f>'Ek.3-A'!M5601</f>
        <v/>
      </c>
      <c r="R5601" s="24">
        <f t="shared" si="1183"/>
        <v>0</v>
      </c>
      <c r="S5601" s="141" t="str">
        <f t="shared" si="1184"/>
        <v>H</v>
      </c>
      <c r="T5601" s="24">
        <f>IF(S5601="E",SUM($R$5:R5601),0)</f>
        <v>0</v>
      </c>
      <c r="U5601" s="143">
        <f t="shared" si="1185"/>
        <v>0</v>
      </c>
    </row>
    <row r="5602" spans="1:21" x14ac:dyDescent="0.25">
      <c r="A5602" s="6">
        <v>57.02</v>
      </c>
      <c r="B5602" s="32" t="s">
        <v>316</v>
      </c>
      <c r="K5602" s="3">
        <f t="shared" si="1186"/>
        <v>4128</v>
      </c>
      <c r="L5602" s="97" t="str">
        <f>IF(TRIM('Ek.3-A'!F5602)&lt;&gt;"","var","yok")</f>
        <v>yok</v>
      </c>
      <c r="M5602" s="5" t="str">
        <f>IF('Ek.3-A'!F5602="", "", IF(VLOOKUP('Ek.3-A'!F5602, Veriler!D:E, 2, 0)=0, "", VLOOKUP('Ek.3-A'!F5602, Veriler!D:E, 2, 0)))</f>
        <v/>
      </c>
      <c r="N5602" s="5" t="str">
        <f>IF('Ek.3-A'!P5602="", "", 'Ek.3-A'!P5602)</f>
        <v/>
      </c>
      <c r="O5602" s="142">
        <f>'Ek.3-A'!S5602</f>
        <v>0</v>
      </c>
      <c r="P5602" s="143" t="str">
        <f>'Ek.3-A'!L5602</f>
        <v/>
      </c>
      <c r="Q5602" s="24" t="str">
        <f>'Ek.3-A'!M5602</f>
        <v/>
      </c>
      <c r="R5602" s="24">
        <f t="shared" si="1183"/>
        <v>0</v>
      </c>
      <c r="S5602" s="141" t="str">
        <f t="shared" si="1184"/>
        <v>H</v>
      </c>
      <c r="T5602" s="24">
        <f>IF(S5602="E",SUM($R$5:R5602),0)</f>
        <v>0</v>
      </c>
      <c r="U5602" s="143">
        <f t="shared" si="1185"/>
        <v>0</v>
      </c>
    </row>
    <row r="5603" spans="1:21" x14ac:dyDescent="0.25">
      <c r="A5603" s="6">
        <v>57.030000000000101</v>
      </c>
      <c r="B5603" s="32" t="s">
        <v>316</v>
      </c>
      <c r="K5603" s="3">
        <f t="shared" si="1186"/>
        <v>4129</v>
      </c>
      <c r="L5603" s="97" t="str">
        <f>IF(TRIM('Ek.3-A'!F5603)&lt;&gt;"","var","yok")</f>
        <v>yok</v>
      </c>
      <c r="M5603" s="5" t="str">
        <f>IF('Ek.3-A'!F5603="", "", IF(VLOOKUP('Ek.3-A'!F5603, Veriler!D:E, 2, 0)=0, "", VLOOKUP('Ek.3-A'!F5603, Veriler!D:E, 2, 0)))</f>
        <v/>
      </c>
      <c r="N5603" s="5" t="str">
        <f>IF('Ek.3-A'!P5603="", "", 'Ek.3-A'!P5603)</f>
        <v/>
      </c>
      <c r="O5603" s="142">
        <f>'Ek.3-A'!S5603</f>
        <v>0</v>
      </c>
      <c r="P5603" s="143" t="str">
        <f>'Ek.3-A'!L5603</f>
        <v/>
      </c>
      <c r="Q5603" s="24" t="str">
        <f>'Ek.3-A'!M5603</f>
        <v/>
      </c>
      <c r="R5603" s="24">
        <f t="shared" si="1183"/>
        <v>0</v>
      </c>
      <c r="S5603" s="141" t="str">
        <f t="shared" si="1184"/>
        <v>H</v>
      </c>
      <c r="T5603" s="24">
        <f>IF(S5603="E",SUM($R$5:R5603),0)</f>
        <v>0</v>
      </c>
      <c r="U5603" s="143">
        <f t="shared" si="1185"/>
        <v>0</v>
      </c>
    </row>
    <row r="5604" spans="1:21" x14ac:dyDescent="0.25">
      <c r="A5604" s="6">
        <v>57.040000000000099</v>
      </c>
      <c r="B5604" s="32" t="s">
        <v>316</v>
      </c>
      <c r="K5604" s="3">
        <f t="shared" si="1186"/>
        <v>4130</v>
      </c>
      <c r="L5604" s="97" t="str">
        <f>IF(TRIM('Ek.3-A'!F5604)&lt;&gt;"","var","yok")</f>
        <v>yok</v>
      </c>
      <c r="M5604" s="5" t="str">
        <f>IF('Ek.3-A'!F5604="", "", IF(VLOOKUP('Ek.3-A'!F5604, Veriler!D:E, 2, 0)=0, "", VLOOKUP('Ek.3-A'!F5604, Veriler!D:E, 2, 0)))</f>
        <v/>
      </c>
      <c r="N5604" s="5" t="str">
        <f>IF('Ek.3-A'!P5604="", "", 'Ek.3-A'!P5604)</f>
        <v/>
      </c>
      <c r="O5604" s="142">
        <f>'Ek.3-A'!S5604</f>
        <v>0</v>
      </c>
      <c r="P5604" s="143" t="str">
        <f>'Ek.3-A'!L5604</f>
        <v/>
      </c>
      <c r="Q5604" s="24" t="str">
        <f>'Ek.3-A'!M5604</f>
        <v/>
      </c>
      <c r="R5604" s="24">
        <f t="shared" si="1183"/>
        <v>0</v>
      </c>
      <c r="S5604" s="141" t="str">
        <f t="shared" si="1184"/>
        <v>H</v>
      </c>
      <c r="T5604" s="24">
        <f>IF(S5604="E",SUM($R$5:R5604),0)</f>
        <v>0</v>
      </c>
      <c r="U5604" s="143">
        <f t="shared" si="1185"/>
        <v>0</v>
      </c>
    </row>
    <row r="5605" spans="1:21" x14ac:dyDescent="0.25">
      <c r="A5605" s="6">
        <v>57.05</v>
      </c>
      <c r="B5605" s="32" t="s">
        <v>316</v>
      </c>
      <c r="L5605" s="97"/>
      <c r="M5605" s="5"/>
      <c r="N5605" s="5"/>
      <c r="O5605" s="5"/>
      <c r="Q5605" s="23"/>
      <c r="T5605" s="24"/>
      <c r="U5605" s="25"/>
    </row>
    <row r="5606" spans="1:21" x14ac:dyDescent="0.25">
      <c r="A5606" s="6">
        <v>57.06</v>
      </c>
      <c r="B5606" s="32" t="s">
        <v>316</v>
      </c>
      <c r="K5606" s="3">
        <f>K5604+1</f>
        <v>4131</v>
      </c>
      <c r="L5606" s="97" t="str">
        <f>IF(TRIM('Ek.3-A'!F5606)&lt;&gt;"","var","yok")</f>
        <v>yok</v>
      </c>
      <c r="M5606" s="5" t="str">
        <f>IF('Ek.3-A'!F5606="", "", IF(VLOOKUP('Ek.3-A'!F5606, Veriler!D:E, 2, 0)=0, "", VLOOKUP('Ek.3-A'!F5606, Veriler!D:E, 2, 0)))</f>
        <v/>
      </c>
      <c r="N5606" s="5" t="str">
        <f>IF('Ek.3-A'!P5606="", "", 'Ek.3-A'!P5606)</f>
        <v/>
      </c>
      <c r="O5606" s="142">
        <f>'Ek.3-A'!S5606</f>
        <v>0</v>
      </c>
      <c r="P5606" s="143" t="str">
        <f>'Ek.3-A'!L5606</f>
        <v/>
      </c>
      <c r="Q5606" s="24" t="str">
        <f>'Ek.3-A'!M5606</f>
        <v/>
      </c>
      <c r="R5606" s="24">
        <f t="shared" ref="R5606:R5619" si="1187">IF(L5606="var",0,IF(Q5606&lt;=0.005,Q5606,0))</f>
        <v>0</v>
      </c>
      <c r="S5606" s="141" t="str">
        <f t="shared" ref="S5606:S5619" si="1188">IF(Q5606&lt;=0.005,"E","H")</f>
        <v>H</v>
      </c>
      <c r="T5606" s="24">
        <f>IF(S5606="E",SUM($R$5:R5606),0)</f>
        <v>0</v>
      </c>
      <c r="U5606" s="143">
        <f t="shared" ref="U5606:U5619" si="1189">IF(T5606&lt;=0.1, O5606, IF(R5606&gt;$G$2, R5606*O5606, $G$2*O5606))</f>
        <v>0</v>
      </c>
    </row>
    <row r="5607" spans="1:21" x14ac:dyDescent="0.25">
      <c r="A5607" s="6">
        <v>57.0700000000001</v>
      </c>
      <c r="B5607" s="32" t="s">
        <v>316</v>
      </c>
      <c r="K5607" s="3">
        <f t="shared" ref="K5607:K5619" si="1190">K5606+1</f>
        <v>4132</v>
      </c>
      <c r="L5607" s="97" t="str">
        <f>IF(TRIM('Ek.3-A'!F5607)&lt;&gt;"","var","yok")</f>
        <v>yok</v>
      </c>
      <c r="M5607" s="5" t="str">
        <f>IF('Ek.3-A'!F5607="", "", IF(VLOOKUP('Ek.3-A'!F5607, Veriler!D:E, 2, 0)=0, "", VLOOKUP('Ek.3-A'!F5607, Veriler!D:E, 2, 0)))</f>
        <v/>
      </c>
      <c r="N5607" s="5" t="str">
        <f>IF('Ek.3-A'!P5607="", "", 'Ek.3-A'!P5607)</f>
        <v/>
      </c>
      <c r="O5607" s="142">
        <f>'Ek.3-A'!S5607</f>
        <v>0</v>
      </c>
      <c r="P5607" s="143" t="str">
        <f>'Ek.3-A'!L5607</f>
        <v/>
      </c>
      <c r="Q5607" s="24" t="str">
        <f>'Ek.3-A'!M5607</f>
        <v/>
      </c>
      <c r="R5607" s="24">
        <f t="shared" si="1187"/>
        <v>0</v>
      </c>
      <c r="S5607" s="141" t="str">
        <f t="shared" si="1188"/>
        <v>H</v>
      </c>
      <c r="T5607" s="24">
        <f>IF(S5607="E",SUM($R$5:R5607),0)</f>
        <v>0</v>
      </c>
      <c r="U5607" s="143">
        <f t="shared" si="1189"/>
        <v>0</v>
      </c>
    </row>
    <row r="5608" spans="1:21" x14ac:dyDescent="0.25">
      <c r="A5608" s="6">
        <v>57.080000000000098</v>
      </c>
      <c r="B5608" s="32" t="s">
        <v>316</v>
      </c>
      <c r="K5608" s="3">
        <f t="shared" si="1190"/>
        <v>4133</v>
      </c>
      <c r="L5608" s="97" t="str">
        <f>IF(TRIM('Ek.3-A'!F5608)&lt;&gt;"","var","yok")</f>
        <v>yok</v>
      </c>
      <c r="M5608" s="5" t="str">
        <f>IF('Ek.3-A'!F5608="", "", IF(VLOOKUP('Ek.3-A'!F5608, Veriler!D:E, 2, 0)=0, "", VLOOKUP('Ek.3-A'!F5608, Veriler!D:E, 2, 0)))</f>
        <v/>
      </c>
      <c r="N5608" s="5" t="str">
        <f>IF('Ek.3-A'!P5608="", "", 'Ek.3-A'!P5608)</f>
        <v/>
      </c>
      <c r="O5608" s="142">
        <f>'Ek.3-A'!S5608</f>
        <v>0</v>
      </c>
      <c r="P5608" s="143" t="str">
        <f>'Ek.3-A'!L5608</f>
        <v/>
      </c>
      <c r="Q5608" s="24" t="str">
        <f>'Ek.3-A'!M5608</f>
        <v/>
      </c>
      <c r="R5608" s="24">
        <f t="shared" si="1187"/>
        <v>0</v>
      </c>
      <c r="S5608" s="141" t="str">
        <f t="shared" si="1188"/>
        <v>H</v>
      </c>
      <c r="T5608" s="24">
        <f>IF(S5608="E",SUM($R$5:R5608),0)</f>
        <v>0</v>
      </c>
      <c r="U5608" s="143">
        <f t="shared" si="1189"/>
        <v>0</v>
      </c>
    </row>
    <row r="5609" spans="1:21" x14ac:dyDescent="0.25">
      <c r="A5609" s="6">
        <v>57.09</v>
      </c>
      <c r="B5609" s="32" t="s">
        <v>316</v>
      </c>
      <c r="K5609" s="3">
        <f t="shared" si="1190"/>
        <v>4134</v>
      </c>
      <c r="L5609" s="97" t="str">
        <f>IF(TRIM('Ek.3-A'!F5609)&lt;&gt;"","var","yok")</f>
        <v>yok</v>
      </c>
      <c r="M5609" s="5" t="str">
        <f>IF('Ek.3-A'!F5609="", "", IF(VLOOKUP('Ek.3-A'!F5609, Veriler!D:E, 2, 0)=0, "", VLOOKUP('Ek.3-A'!F5609, Veriler!D:E, 2, 0)))</f>
        <v/>
      </c>
      <c r="N5609" s="5" t="str">
        <f>IF('Ek.3-A'!P5609="", "", 'Ek.3-A'!P5609)</f>
        <v/>
      </c>
      <c r="O5609" s="142">
        <f>'Ek.3-A'!S5609</f>
        <v>0</v>
      </c>
      <c r="P5609" s="143" t="str">
        <f>'Ek.3-A'!L5609</f>
        <v/>
      </c>
      <c r="Q5609" s="24" t="str">
        <f>'Ek.3-A'!M5609</f>
        <v/>
      </c>
      <c r="R5609" s="24">
        <f t="shared" si="1187"/>
        <v>0</v>
      </c>
      <c r="S5609" s="141" t="str">
        <f t="shared" si="1188"/>
        <v>H</v>
      </c>
      <c r="T5609" s="24">
        <f>IF(S5609="E",SUM($R$5:R5609),0)</f>
        <v>0</v>
      </c>
      <c r="U5609" s="143">
        <f t="shared" si="1189"/>
        <v>0</v>
      </c>
    </row>
    <row r="5610" spans="1:21" x14ac:dyDescent="0.25">
      <c r="A5610" s="6">
        <v>57.100000000000101</v>
      </c>
      <c r="B5610" s="32" t="s">
        <v>316</v>
      </c>
      <c r="K5610" s="3">
        <f t="shared" si="1190"/>
        <v>4135</v>
      </c>
      <c r="L5610" s="97" t="str">
        <f>IF(TRIM('Ek.3-A'!F5610)&lt;&gt;"","var","yok")</f>
        <v>yok</v>
      </c>
      <c r="M5610" s="5" t="str">
        <f>IF('Ek.3-A'!F5610="", "", IF(VLOOKUP('Ek.3-A'!F5610, Veriler!D:E, 2, 0)=0, "", VLOOKUP('Ek.3-A'!F5610, Veriler!D:E, 2, 0)))</f>
        <v/>
      </c>
      <c r="N5610" s="5" t="str">
        <f>IF('Ek.3-A'!P5610="", "", 'Ek.3-A'!P5610)</f>
        <v/>
      </c>
      <c r="O5610" s="142">
        <f>'Ek.3-A'!S5610</f>
        <v>0</v>
      </c>
      <c r="P5610" s="143" t="str">
        <f>'Ek.3-A'!L5610</f>
        <v/>
      </c>
      <c r="Q5610" s="24" t="str">
        <f>'Ek.3-A'!M5610</f>
        <v/>
      </c>
      <c r="R5610" s="24">
        <f t="shared" si="1187"/>
        <v>0</v>
      </c>
      <c r="S5610" s="141" t="str">
        <f t="shared" si="1188"/>
        <v>H</v>
      </c>
      <c r="T5610" s="24">
        <f>IF(S5610="E",SUM($R$5:R5610),0)</f>
        <v>0</v>
      </c>
      <c r="U5610" s="143">
        <f t="shared" si="1189"/>
        <v>0</v>
      </c>
    </row>
    <row r="5611" spans="1:21" x14ac:dyDescent="0.25">
      <c r="A5611" s="6">
        <v>57.110000000000099</v>
      </c>
      <c r="B5611" s="32" t="s">
        <v>316</v>
      </c>
      <c r="K5611" s="3">
        <f t="shared" si="1190"/>
        <v>4136</v>
      </c>
      <c r="L5611" s="97" t="str">
        <f>IF(TRIM('Ek.3-A'!F5611)&lt;&gt;"","var","yok")</f>
        <v>yok</v>
      </c>
      <c r="M5611" s="5" t="str">
        <f>IF('Ek.3-A'!F5611="", "", IF(VLOOKUP('Ek.3-A'!F5611, Veriler!D:E, 2, 0)=0, "", VLOOKUP('Ek.3-A'!F5611, Veriler!D:E, 2, 0)))</f>
        <v/>
      </c>
      <c r="N5611" s="5" t="str">
        <f>IF('Ek.3-A'!P5611="", "", 'Ek.3-A'!P5611)</f>
        <v/>
      </c>
      <c r="O5611" s="142">
        <f>'Ek.3-A'!S5611</f>
        <v>0</v>
      </c>
      <c r="P5611" s="143" t="str">
        <f>'Ek.3-A'!L5611</f>
        <v/>
      </c>
      <c r="Q5611" s="24" t="str">
        <f>'Ek.3-A'!M5611</f>
        <v/>
      </c>
      <c r="R5611" s="24">
        <f t="shared" si="1187"/>
        <v>0</v>
      </c>
      <c r="S5611" s="141" t="str">
        <f t="shared" si="1188"/>
        <v>H</v>
      </c>
      <c r="T5611" s="24">
        <f>IF(S5611="E",SUM($R$5:R5611),0)</f>
        <v>0</v>
      </c>
      <c r="U5611" s="143">
        <f t="shared" si="1189"/>
        <v>0</v>
      </c>
    </row>
    <row r="5612" spans="1:21" x14ac:dyDescent="0.25">
      <c r="A5612" s="6">
        <v>57.12</v>
      </c>
      <c r="B5612" s="32" t="s">
        <v>316</v>
      </c>
      <c r="K5612" s="3">
        <f t="shared" si="1190"/>
        <v>4137</v>
      </c>
      <c r="L5612" s="97" t="str">
        <f>IF(TRIM('Ek.3-A'!F5612)&lt;&gt;"","var","yok")</f>
        <v>yok</v>
      </c>
      <c r="M5612" s="5" t="str">
        <f>IF('Ek.3-A'!F5612="", "", IF(VLOOKUP('Ek.3-A'!F5612, Veriler!D:E, 2, 0)=0, "", VLOOKUP('Ek.3-A'!F5612, Veriler!D:E, 2, 0)))</f>
        <v/>
      </c>
      <c r="N5612" s="5" t="str">
        <f>IF('Ek.3-A'!P5612="", "", 'Ek.3-A'!P5612)</f>
        <v/>
      </c>
      <c r="O5612" s="142">
        <f>'Ek.3-A'!S5612</f>
        <v>0</v>
      </c>
      <c r="P5612" s="143" t="str">
        <f>'Ek.3-A'!L5612</f>
        <v/>
      </c>
      <c r="Q5612" s="24" t="str">
        <f>'Ek.3-A'!M5612</f>
        <v/>
      </c>
      <c r="R5612" s="24">
        <f t="shared" si="1187"/>
        <v>0</v>
      </c>
      <c r="S5612" s="141" t="str">
        <f t="shared" si="1188"/>
        <v>H</v>
      </c>
      <c r="T5612" s="24">
        <f>IF(S5612="E",SUM($R$5:R5612),0)</f>
        <v>0</v>
      </c>
      <c r="U5612" s="143">
        <f t="shared" si="1189"/>
        <v>0</v>
      </c>
    </row>
    <row r="5613" spans="1:21" x14ac:dyDescent="0.25">
      <c r="A5613" s="6">
        <v>57.13</v>
      </c>
      <c r="B5613" s="32" t="s">
        <v>316</v>
      </c>
      <c r="K5613" s="3">
        <f t="shared" si="1190"/>
        <v>4138</v>
      </c>
      <c r="L5613" s="97" t="str">
        <f>IF(TRIM('Ek.3-A'!F5613)&lt;&gt;"","var","yok")</f>
        <v>yok</v>
      </c>
      <c r="M5613" s="5" t="str">
        <f>IF('Ek.3-A'!F5613="", "", IF(VLOOKUP('Ek.3-A'!F5613, Veriler!D:E, 2, 0)=0, "", VLOOKUP('Ek.3-A'!F5613, Veriler!D:E, 2, 0)))</f>
        <v/>
      </c>
      <c r="N5613" s="5" t="str">
        <f>IF('Ek.3-A'!P5613="", "", 'Ek.3-A'!P5613)</f>
        <v/>
      </c>
      <c r="O5613" s="142">
        <f>'Ek.3-A'!S5613</f>
        <v>0</v>
      </c>
      <c r="P5613" s="143" t="str">
        <f>'Ek.3-A'!L5613</f>
        <v/>
      </c>
      <c r="Q5613" s="24" t="str">
        <f>'Ek.3-A'!M5613</f>
        <v/>
      </c>
      <c r="R5613" s="24">
        <f t="shared" si="1187"/>
        <v>0</v>
      </c>
      <c r="S5613" s="141" t="str">
        <f t="shared" si="1188"/>
        <v>H</v>
      </c>
      <c r="T5613" s="24">
        <f>IF(S5613="E",SUM($R$5:R5613),0)</f>
        <v>0</v>
      </c>
      <c r="U5613" s="143">
        <f t="shared" si="1189"/>
        <v>0</v>
      </c>
    </row>
    <row r="5614" spans="1:21" x14ac:dyDescent="0.25">
      <c r="A5614" s="6">
        <v>57.1400000000001</v>
      </c>
      <c r="B5614" s="32" t="s">
        <v>316</v>
      </c>
      <c r="K5614" s="3">
        <f t="shared" si="1190"/>
        <v>4139</v>
      </c>
      <c r="L5614" s="97" t="str">
        <f>IF(TRIM('Ek.3-A'!F5614)&lt;&gt;"","var","yok")</f>
        <v>yok</v>
      </c>
      <c r="M5614" s="5" t="str">
        <f>IF('Ek.3-A'!F5614="", "", IF(VLOOKUP('Ek.3-A'!F5614, Veriler!D:E, 2, 0)=0, "", VLOOKUP('Ek.3-A'!F5614, Veriler!D:E, 2, 0)))</f>
        <v/>
      </c>
      <c r="N5614" s="5" t="str">
        <f>IF('Ek.3-A'!P5614="", "", 'Ek.3-A'!P5614)</f>
        <v/>
      </c>
      <c r="O5614" s="142">
        <f>'Ek.3-A'!S5614</f>
        <v>0</v>
      </c>
      <c r="P5614" s="143" t="str">
        <f>'Ek.3-A'!L5614</f>
        <v/>
      </c>
      <c r="Q5614" s="24" t="str">
        <f>'Ek.3-A'!M5614</f>
        <v/>
      </c>
      <c r="R5614" s="24">
        <f t="shared" si="1187"/>
        <v>0</v>
      </c>
      <c r="S5614" s="141" t="str">
        <f t="shared" si="1188"/>
        <v>H</v>
      </c>
      <c r="T5614" s="24">
        <f>IF(S5614="E",SUM($R$5:R5614),0)</f>
        <v>0</v>
      </c>
      <c r="U5614" s="143">
        <f t="shared" si="1189"/>
        <v>0</v>
      </c>
    </row>
    <row r="5615" spans="1:21" x14ac:dyDescent="0.25">
      <c r="A5615" s="6">
        <v>57.150000000000098</v>
      </c>
      <c r="B5615" s="32" t="s">
        <v>316</v>
      </c>
      <c r="K5615" s="3">
        <f t="shared" si="1190"/>
        <v>4140</v>
      </c>
      <c r="L5615" s="97" t="str">
        <f>IF(TRIM('Ek.3-A'!F5615)&lt;&gt;"","var","yok")</f>
        <v>yok</v>
      </c>
      <c r="M5615" s="5" t="str">
        <f>IF('Ek.3-A'!F5615="", "", IF(VLOOKUP('Ek.3-A'!F5615, Veriler!D:E, 2, 0)=0, "", VLOOKUP('Ek.3-A'!F5615, Veriler!D:E, 2, 0)))</f>
        <v/>
      </c>
      <c r="N5615" s="5" t="str">
        <f>IF('Ek.3-A'!P5615="", "", 'Ek.3-A'!P5615)</f>
        <v/>
      </c>
      <c r="O5615" s="142">
        <f>'Ek.3-A'!S5615</f>
        <v>0</v>
      </c>
      <c r="P5615" s="143" t="str">
        <f>'Ek.3-A'!L5615</f>
        <v/>
      </c>
      <c r="Q5615" s="24" t="str">
        <f>'Ek.3-A'!M5615</f>
        <v/>
      </c>
      <c r="R5615" s="24">
        <f t="shared" si="1187"/>
        <v>0</v>
      </c>
      <c r="S5615" s="141" t="str">
        <f t="shared" si="1188"/>
        <v>H</v>
      </c>
      <c r="T5615" s="24">
        <f>IF(S5615="E",SUM($R$5:R5615),0)</f>
        <v>0</v>
      </c>
      <c r="U5615" s="143">
        <f t="shared" si="1189"/>
        <v>0</v>
      </c>
    </row>
    <row r="5616" spans="1:21" x14ac:dyDescent="0.25">
      <c r="A5616" s="6">
        <v>57.16</v>
      </c>
      <c r="B5616" s="32" t="s">
        <v>316</v>
      </c>
      <c r="K5616" s="3">
        <f t="shared" si="1190"/>
        <v>4141</v>
      </c>
      <c r="L5616" s="97" t="str">
        <f>IF(TRIM('Ek.3-A'!F5616)&lt;&gt;"","var","yok")</f>
        <v>yok</v>
      </c>
      <c r="M5616" s="5" t="str">
        <f>IF('Ek.3-A'!F5616="", "", IF(VLOOKUP('Ek.3-A'!F5616, Veriler!D:E, 2, 0)=0, "", VLOOKUP('Ek.3-A'!F5616, Veriler!D:E, 2, 0)))</f>
        <v/>
      </c>
      <c r="N5616" s="5" t="str">
        <f>IF('Ek.3-A'!P5616="", "", 'Ek.3-A'!P5616)</f>
        <v/>
      </c>
      <c r="O5616" s="142">
        <f>'Ek.3-A'!S5616</f>
        <v>0</v>
      </c>
      <c r="P5616" s="143" t="str">
        <f>'Ek.3-A'!L5616</f>
        <v/>
      </c>
      <c r="Q5616" s="24" t="str">
        <f>'Ek.3-A'!M5616</f>
        <v/>
      </c>
      <c r="R5616" s="24">
        <f t="shared" si="1187"/>
        <v>0</v>
      </c>
      <c r="S5616" s="141" t="str">
        <f t="shared" si="1188"/>
        <v>H</v>
      </c>
      <c r="T5616" s="24">
        <f>IF(S5616="E",SUM($R$5:R5616),0)</f>
        <v>0</v>
      </c>
      <c r="U5616" s="143">
        <f t="shared" si="1189"/>
        <v>0</v>
      </c>
    </row>
    <row r="5617" spans="1:41" x14ac:dyDescent="0.25">
      <c r="A5617" s="6">
        <v>57.170000000000101</v>
      </c>
      <c r="B5617" s="32" t="s">
        <v>316</v>
      </c>
      <c r="K5617" s="3">
        <f t="shared" si="1190"/>
        <v>4142</v>
      </c>
      <c r="L5617" s="97" t="str">
        <f>IF(TRIM('Ek.3-A'!F5617)&lt;&gt;"","var","yok")</f>
        <v>yok</v>
      </c>
      <c r="M5617" s="5" t="str">
        <f>IF('Ek.3-A'!F5617="", "", IF(VLOOKUP('Ek.3-A'!F5617, Veriler!D:E, 2, 0)=0, "", VLOOKUP('Ek.3-A'!F5617, Veriler!D:E, 2, 0)))</f>
        <v/>
      </c>
      <c r="N5617" s="5" t="str">
        <f>IF('Ek.3-A'!P5617="", "", 'Ek.3-A'!P5617)</f>
        <v/>
      </c>
      <c r="O5617" s="142">
        <f>'Ek.3-A'!S5617</f>
        <v>0</v>
      </c>
      <c r="P5617" s="143" t="str">
        <f>'Ek.3-A'!L5617</f>
        <v/>
      </c>
      <c r="Q5617" s="24" t="str">
        <f>'Ek.3-A'!M5617</f>
        <v/>
      </c>
      <c r="R5617" s="24">
        <f t="shared" si="1187"/>
        <v>0</v>
      </c>
      <c r="S5617" s="141" t="str">
        <f t="shared" si="1188"/>
        <v>H</v>
      </c>
      <c r="T5617" s="24">
        <f>IF(S5617="E",SUM($R$5:R5617),0)</f>
        <v>0</v>
      </c>
      <c r="U5617" s="143">
        <f t="shared" si="1189"/>
        <v>0</v>
      </c>
    </row>
    <row r="5618" spans="1:41" x14ac:dyDescent="0.25">
      <c r="A5618" s="6">
        <v>57.180000000000099</v>
      </c>
      <c r="B5618" s="32" t="s">
        <v>316</v>
      </c>
      <c r="K5618" s="3">
        <f t="shared" si="1190"/>
        <v>4143</v>
      </c>
      <c r="L5618" s="97" t="str">
        <f>IF(TRIM('Ek.3-A'!F5618)&lt;&gt;"","var","yok")</f>
        <v>yok</v>
      </c>
      <c r="M5618" s="5" t="str">
        <f>IF('Ek.3-A'!F5618="", "", IF(VLOOKUP('Ek.3-A'!F5618, Veriler!D:E, 2, 0)=0, "", VLOOKUP('Ek.3-A'!F5618, Veriler!D:E, 2, 0)))</f>
        <v/>
      </c>
      <c r="N5618" s="5" t="str">
        <f>IF('Ek.3-A'!P5618="", "", 'Ek.3-A'!P5618)</f>
        <v/>
      </c>
      <c r="O5618" s="142">
        <f>'Ek.3-A'!S5618</f>
        <v>0</v>
      </c>
      <c r="P5618" s="143" t="str">
        <f>'Ek.3-A'!L5618</f>
        <v/>
      </c>
      <c r="Q5618" s="24" t="str">
        <f>'Ek.3-A'!M5618</f>
        <v/>
      </c>
      <c r="R5618" s="24">
        <f t="shared" si="1187"/>
        <v>0</v>
      </c>
      <c r="S5618" s="141" t="str">
        <f t="shared" si="1188"/>
        <v>H</v>
      </c>
      <c r="T5618" s="24">
        <f>IF(S5618="E",SUM($R$5:R5618),0)</f>
        <v>0</v>
      </c>
      <c r="U5618" s="143">
        <f t="shared" si="1189"/>
        <v>0</v>
      </c>
    </row>
    <row r="5619" spans="1:41" x14ac:dyDescent="0.25">
      <c r="A5619" s="6">
        <v>57.19</v>
      </c>
      <c r="B5619" s="32" t="s">
        <v>316</v>
      </c>
      <c r="K5619" s="3">
        <f t="shared" si="1190"/>
        <v>4144</v>
      </c>
      <c r="L5619" s="97" t="str">
        <f>IF(TRIM('Ek.3-A'!F5619)&lt;&gt;"","var","yok")</f>
        <v>yok</v>
      </c>
      <c r="M5619" s="5" t="str">
        <f>IF('Ek.3-A'!F5619="", "", IF(VLOOKUP('Ek.3-A'!F5619, Veriler!D:E, 2, 0)=0, "", VLOOKUP('Ek.3-A'!F5619, Veriler!D:E, 2, 0)))</f>
        <v/>
      </c>
      <c r="N5619" s="5" t="str">
        <f>IF('Ek.3-A'!P5619="", "", 'Ek.3-A'!P5619)</f>
        <v/>
      </c>
      <c r="O5619" s="142">
        <f>'Ek.3-A'!S5619</f>
        <v>0</v>
      </c>
      <c r="P5619" s="143" t="str">
        <f>'Ek.3-A'!L5619</f>
        <v/>
      </c>
      <c r="Q5619" s="24" t="str">
        <f>'Ek.3-A'!M5619</f>
        <v/>
      </c>
      <c r="R5619" s="24">
        <f t="shared" si="1187"/>
        <v>0</v>
      </c>
      <c r="S5619" s="141" t="str">
        <f t="shared" si="1188"/>
        <v>H</v>
      </c>
      <c r="T5619" s="24">
        <f>IF(S5619="E",SUM($R$5:R5619),0)</f>
        <v>0</v>
      </c>
      <c r="U5619" s="143">
        <f t="shared" si="1189"/>
        <v>0</v>
      </c>
    </row>
    <row r="5620" spans="1:41" x14ac:dyDescent="0.25">
      <c r="A5620" s="6">
        <v>57.2</v>
      </c>
      <c r="B5620" s="32" t="s">
        <v>316</v>
      </c>
      <c r="T5620" s="24"/>
      <c r="U5620" s="25"/>
      <c r="AO5620" s="140">
        <f>'Ek.3-A'!L5620</f>
        <v>0</v>
      </c>
    </row>
    <row r="5621" spans="1:41" x14ac:dyDescent="0.25">
      <c r="A5621" s="6">
        <v>57.2100000000001</v>
      </c>
      <c r="B5621" s="32" t="s">
        <v>316</v>
      </c>
      <c r="T5621" s="24"/>
      <c r="U5621" s="25"/>
    </row>
    <row r="5622" spans="1:41" x14ac:dyDescent="0.25">
      <c r="A5622" s="6">
        <v>57.220000000000098</v>
      </c>
      <c r="B5622" s="32" t="s">
        <v>316</v>
      </c>
      <c r="T5622" s="24"/>
      <c r="U5622" s="25"/>
    </row>
    <row r="5623" spans="1:41" x14ac:dyDescent="0.25">
      <c r="A5623" s="6">
        <v>57.23</v>
      </c>
      <c r="B5623" s="32" t="s">
        <v>316</v>
      </c>
      <c r="T5623" s="24"/>
      <c r="U5623" s="25"/>
    </row>
    <row r="5624" spans="1:41" x14ac:dyDescent="0.25">
      <c r="A5624" s="6">
        <v>57.24</v>
      </c>
      <c r="B5624" s="32" t="s">
        <v>316</v>
      </c>
      <c r="T5624" s="24"/>
      <c r="U5624" s="25"/>
    </row>
    <row r="5625" spans="1:41" x14ac:dyDescent="0.25">
      <c r="A5625" s="6">
        <v>57.250000000000099</v>
      </c>
      <c r="B5625" s="32" t="s">
        <v>316</v>
      </c>
      <c r="T5625" s="24"/>
      <c r="U5625" s="25"/>
    </row>
    <row r="5626" spans="1:41" x14ac:dyDescent="0.25">
      <c r="A5626" s="6">
        <v>57.26</v>
      </c>
      <c r="B5626" s="32" t="s">
        <v>316</v>
      </c>
      <c r="T5626" s="24"/>
      <c r="U5626" s="25"/>
    </row>
    <row r="5627" spans="1:41" x14ac:dyDescent="0.25">
      <c r="A5627" s="6">
        <v>57.27</v>
      </c>
      <c r="B5627" s="32" t="s">
        <v>316</v>
      </c>
      <c r="T5627" s="24"/>
      <c r="U5627" s="25"/>
    </row>
    <row r="5628" spans="1:41" x14ac:dyDescent="0.25">
      <c r="A5628" s="6">
        <v>57.280000000000101</v>
      </c>
      <c r="B5628" s="32" t="s">
        <v>316</v>
      </c>
      <c r="T5628" s="24"/>
      <c r="U5628" s="25"/>
    </row>
    <row r="5629" spans="1:41" x14ac:dyDescent="0.25">
      <c r="A5629" s="6">
        <v>57.290000000000099</v>
      </c>
      <c r="B5629" s="32" t="s">
        <v>316</v>
      </c>
      <c r="K5629" s="3">
        <f>K5619+1</f>
        <v>4145</v>
      </c>
      <c r="L5629" s="97" t="str">
        <f>IF(TRIM('Ek.3-A'!F5629)&lt;&gt;"","var","yok")</f>
        <v>yok</v>
      </c>
      <c r="M5629" s="5" t="str">
        <f>IF('Ek.3-A'!F5629="", "", IF(VLOOKUP('Ek.3-A'!F5629, Veriler!D:E, 2, 0)=0, "", VLOOKUP('Ek.3-A'!F5629, Veriler!D:E, 2, 0)))</f>
        <v/>
      </c>
      <c r="N5629" s="5" t="str">
        <f>IF('Ek.3-A'!P5629="", "", 'Ek.3-A'!P5629)</f>
        <v/>
      </c>
      <c r="O5629" s="142">
        <f>'Ek.3-A'!S5629</f>
        <v>0</v>
      </c>
      <c r="P5629" s="143" t="str">
        <f>'Ek.3-A'!L5629</f>
        <v/>
      </c>
      <c r="Q5629" s="24" t="str">
        <f>'Ek.3-A'!M5629</f>
        <v/>
      </c>
      <c r="R5629" s="24">
        <f t="shared" ref="R5629:R5642" si="1191">IF(L5629="var",0,IF(Q5629&lt;=0.005,Q5629,0))</f>
        <v>0</v>
      </c>
      <c r="S5629" s="141" t="str">
        <f t="shared" ref="S5629:S5642" si="1192">IF(Q5629&lt;=0.005,"E","H")</f>
        <v>H</v>
      </c>
      <c r="T5629" s="24">
        <f>IF(S5629="E",SUM($R$5:R5629),0)</f>
        <v>0</v>
      </c>
      <c r="U5629" s="143">
        <f t="shared" ref="U5629:U5642" si="1193">IF(T5629&lt;=0.1, O5629, IF(R5629&gt;$G$2, R5629*O5629, $G$2*O5629))</f>
        <v>0</v>
      </c>
    </row>
    <row r="5630" spans="1:41" x14ac:dyDescent="0.25">
      <c r="A5630" s="6">
        <v>57.3</v>
      </c>
      <c r="B5630" s="32" t="s">
        <v>316</v>
      </c>
      <c r="K5630" s="3">
        <f t="shared" ref="K5630:K5642" si="1194">K5629+1</f>
        <v>4146</v>
      </c>
      <c r="L5630" s="97" t="str">
        <f>IF(TRIM('Ek.3-A'!F5630)&lt;&gt;"","var","yok")</f>
        <v>yok</v>
      </c>
      <c r="M5630" s="5" t="str">
        <f>IF('Ek.3-A'!F5630="", "", IF(VLOOKUP('Ek.3-A'!F5630, Veriler!D:E, 2, 0)=0, "", VLOOKUP('Ek.3-A'!F5630, Veriler!D:E, 2, 0)))</f>
        <v/>
      </c>
      <c r="N5630" s="5" t="str">
        <f>IF('Ek.3-A'!P5630="", "", 'Ek.3-A'!P5630)</f>
        <v/>
      </c>
      <c r="O5630" s="142">
        <f>'Ek.3-A'!S5630</f>
        <v>0</v>
      </c>
      <c r="P5630" s="143" t="str">
        <f>'Ek.3-A'!L5630</f>
        <v/>
      </c>
      <c r="Q5630" s="24" t="str">
        <f>'Ek.3-A'!M5630</f>
        <v/>
      </c>
      <c r="R5630" s="24">
        <f t="shared" si="1191"/>
        <v>0</v>
      </c>
      <c r="S5630" s="141" t="str">
        <f t="shared" si="1192"/>
        <v>H</v>
      </c>
      <c r="T5630" s="24">
        <f>IF(S5630="E",SUM($R$5:R5630),0)</f>
        <v>0</v>
      </c>
      <c r="U5630" s="143">
        <f t="shared" si="1193"/>
        <v>0</v>
      </c>
    </row>
    <row r="5631" spans="1:41" x14ac:dyDescent="0.25">
      <c r="A5631" s="6">
        <v>57.31</v>
      </c>
      <c r="B5631" s="32" t="s">
        <v>316</v>
      </c>
      <c r="K5631" s="3">
        <f t="shared" si="1194"/>
        <v>4147</v>
      </c>
      <c r="L5631" s="97" t="str">
        <f>IF(TRIM('Ek.3-A'!F5631)&lt;&gt;"","var","yok")</f>
        <v>yok</v>
      </c>
      <c r="M5631" s="5" t="str">
        <f>IF('Ek.3-A'!F5631="", "", IF(VLOOKUP('Ek.3-A'!F5631, Veriler!D:E, 2, 0)=0, "", VLOOKUP('Ek.3-A'!F5631, Veriler!D:E, 2, 0)))</f>
        <v/>
      </c>
      <c r="N5631" s="5" t="str">
        <f>IF('Ek.3-A'!P5631="", "", 'Ek.3-A'!P5631)</f>
        <v/>
      </c>
      <c r="O5631" s="142">
        <f>'Ek.3-A'!S5631</f>
        <v>0</v>
      </c>
      <c r="P5631" s="143" t="str">
        <f>'Ek.3-A'!L5631</f>
        <v/>
      </c>
      <c r="Q5631" s="24" t="str">
        <f>'Ek.3-A'!M5631</f>
        <v/>
      </c>
      <c r="R5631" s="24">
        <f t="shared" si="1191"/>
        <v>0</v>
      </c>
      <c r="S5631" s="141" t="str">
        <f t="shared" si="1192"/>
        <v>H</v>
      </c>
      <c r="T5631" s="24">
        <f>IF(S5631="E",SUM($R$5:R5631),0)</f>
        <v>0</v>
      </c>
      <c r="U5631" s="143">
        <f t="shared" si="1193"/>
        <v>0</v>
      </c>
    </row>
    <row r="5632" spans="1:41" x14ac:dyDescent="0.25">
      <c r="A5632" s="6">
        <v>57.3200000000001</v>
      </c>
      <c r="B5632" s="32" t="s">
        <v>316</v>
      </c>
      <c r="K5632" s="3">
        <f t="shared" si="1194"/>
        <v>4148</v>
      </c>
      <c r="L5632" s="97" t="str">
        <f>IF(TRIM('Ek.3-A'!F5632)&lt;&gt;"","var","yok")</f>
        <v>yok</v>
      </c>
      <c r="M5632" s="5" t="str">
        <f>IF('Ek.3-A'!F5632="", "", IF(VLOOKUP('Ek.3-A'!F5632, Veriler!D:E, 2, 0)=0, "", VLOOKUP('Ek.3-A'!F5632, Veriler!D:E, 2, 0)))</f>
        <v/>
      </c>
      <c r="N5632" s="5" t="str">
        <f>IF('Ek.3-A'!P5632="", "", 'Ek.3-A'!P5632)</f>
        <v/>
      </c>
      <c r="O5632" s="142">
        <f>'Ek.3-A'!S5632</f>
        <v>0</v>
      </c>
      <c r="P5632" s="143" t="str">
        <f>'Ek.3-A'!L5632</f>
        <v/>
      </c>
      <c r="Q5632" s="24" t="str">
        <f>'Ek.3-A'!M5632</f>
        <v/>
      </c>
      <c r="R5632" s="24">
        <f t="shared" si="1191"/>
        <v>0</v>
      </c>
      <c r="S5632" s="141" t="str">
        <f t="shared" si="1192"/>
        <v>H</v>
      </c>
      <c r="T5632" s="24">
        <f>IF(S5632="E",SUM($R$5:R5632),0)</f>
        <v>0</v>
      </c>
      <c r="U5632" s="143">
        <f t="shared" si="1193"/>
        <v>0</v>
      </c>
    </row>
    <row r="5633" spans="1:21" x14ac:dyDescent="0.25">
      <c r="A5633" s="6">
        <v>57.330000000000098</v>
      </c>
      <c r="B5633" s="32" t="s">
        <v>316</v>
      </c>
      <c r="K5633" s="3">
        <f t="shared" si="1194"/>
        <v>4149</v>
      </c>
      <c r="L5633" s="97" t="str">
        <f>IF(TRIM('Ek.3-A'!F5633)&lt;&gt;"","var","yok")</f>
        <v>yok</v>
      </c>
      <c r="M5633" s="5" t="str">
        <f>IF('Ek.3-A'!F5633="", "", IF(VLOOKUP('Ek.3-A'!F5633, Veriler!D:E, 2, 0)=0, "", VLOOKUP('Ek.3-A'!F5633, Veriler!D:E, 2, 0)))</f>
        <v/>
      </c>
      <c r="N5633" s="5" t="str">
        <f>IF('Ek.3-A'!P5633="", "", 'Ek.3-A'!P5633)</f>
        <v/>
      </c>
      <c r="O5633" s="142">
        <f>'Ek.3-A'!S5633</f>
        <v>0</v>
      </c>
      <c r="P5633" s="143" t="str">
        <f>'Ek.3-A'!L5633</f>
        <v/>
      </c>
      <c r="Q5633" s="24" t="str">
        <f>'Ek.3-A'!M5633</f>
        <v/>
      </c>
      <c r="R5633" s="24">
        <f t="shared" si="1191"/>
        <v>0</v>
      </c>
      <c r="S5633" s="141" t="str">
        <f t="shared" si="1192"/>
        <v>H</v>
      </c>
      <c r="T5633" s="24">
        <f>IF(S5633="E",SUM($R$5:R5633),0)</f>
        <v>0</v>
      </c>
      <c r="U5633" s="143">
        <f t="shared" si="1193"/>
        <v>0</v>
      </c>
    </row>
    <row r="5634" spans="1:21" x14ac:dyDescent="0.25">
      <c r="A5634" s="6">
        <v>57.34</v>
      </c>
      <c r="B5634" s="32" t="s">
        <v>316</v>
      </c>
      <c r="K5634" s="3">
        <f t="shared" si="1194"/>
        <v>4150</v>
      </c>
      <c r="L5634" s="97" t="str">
        <f>IF(TRIM('Ek.3-A'!F5634)&lt;&gt;"","var","yok")</f>
        <v>yok</v>
      </c>
      <c r="M5634" s="5" t="str">
        <f>IF('Ek.3-A'!F5634="", "", IF(VLOOKUP('Ek.3-A'!F5634, Veriler!D:E, 2, 0)=0, "", VLOOKUP('Ek.3-A'!F5634, Veriler!D:E, 2, 0)))</f>
        <v/>
      </c>
      <c r="N5634" s="5" t="str">
        <f>IF('Ek.3-A'!P5634="", "", 'Ek.3-A'!P5634)</f>
        <v/>
      </c>
      <c r="O5634" s="142">
        <f>'Ek.3-A'!S5634</f>
        <v>0</v>
      </c>
      <c r="P5634" s="143" t="str">
        <f>'Ek.3-A'!L5634</f>
        <v/>
      </c>
      <c r="Q5634" s="24" t="str">
        <f>'Ek.3-A'!M5634</f>
        <v/>
      </c>
      <c r="R5634" s="24">
        <f t="shared" si="1191"/>
        <v>0</v>
      </c>
      <c r="S5634" s="141" t="str">
        <f t="shared" si="1192"/>
        <v>H</v>
      </c>
      <c r="T5634" s="24">
        <f>IF(S5634="E",SUM($R$5:R5634),0)</f>
        <v>0</v>
      </c>
      <c r="U5634" s="143">
        <f t="shared" si="1193"/>
        <v>0</v>
      </c>
    </row>
    <row r="5635" spans="1:21" x14ac:dyDescent="0.25">
      <c r="A5635" s="6">
        <v>57.350000000000101</v>
      </c>
      <c r="B5635" s="32" t="s">
        <v>316</v>
      </c>
      <c r="K5635" s="3">
        <f t="shared" si="1194"/>
        <v>4151</v>
      </c>
      <c r="L5635" s="97" t="str">
        <f>IF(TRIM('Ek.3-A'!F5635)&lt;&gt;"","var","yok")</f>
        <v>yok</v>
      </c>
      <c r="M5635" s="5" t="str">
        <f>IF('Ek.3-A'!F5635="", "", IF(VLOOKUP('Ek.3-A'!F5635, Veriler!D:E, 2, 0)=0, "", VLOOKUP('Ek.3-A'!F5635, Veriler!D:E, 2, 0)))</f>
        <v/>
      </c>
      <c r="N5635" s="5" t="str">
        <f>IF('Ek.3-A'!P5635="", "", 'Ek.3-A'!P5635)</f>
        <v/>
      </c>
      <c r="O5635" s="142">
        <f>'Ek.3-A'!S5635</f>
        <v>0</v>
      </c>
      <c r="P5635" s="143" t="str">
        <f>'Ek.3-A'!L5635</f>
        <v/>
      </c>
      <c r="Q5635" s="24" t="str">
        <f>'Ek.3-A'!M5635</f>
        <v/>
      </c>
      <c r="R5635" s="24">
        <f t="shared" si="1191"/>
        <v>0</v>
      </c>
      <c r="S5635" s="141" t="str">
        <f t="shared" si="1192"/>
        <v>H</v>
      </c>
      <c r="T5635" s="24">
        <f>IF(S5635="E",SUM($R$5:R5635),0)</f>
        <v>0</v>
      </c>
      <c r="U5635" s="143">
        <f t="shared" si="1193"/>
        <v>0</v>
      </c>
    </row>
    <row r="5636" spans="1:21" x14ac:dyDescent="0.25">
      <c r="A5636" s="6">
        <v>57.360000000000099</v>
      </c>
      <c r="B5636" s="32" t="s">
        <v>316</v>
      </c>
      <c r="K5636" s="3">
        <f t="shared" si="1194"/>
        <v>4152</v>
      </c>
      <c r="L5636" s="97" t="str">
        <f>IF(TRIM('Ek.3-A'!F5636)&lt;&gt;"","var","yok")</f>
        <v>yok</v>
      </c>
      <c r="M5636" s="5" t="str">
        <f>IF('Ek.3-A'!F5636="", "", IF(VLOOKUP('Ek.3-A'!F5636, Veriler!D:E, 2, 0)=0, "", VLOOKUP('Ek.3-A'!F5636, Veriler!D:E, 2, 0)))</f>
        <v/>
      </c>
      <c r="N5636" s="5" t="str">
        <f>IF('Ek.3-A'!P5636="", "", 'Ek.3-A'!P5636)</f>
        <v/>
      </c>
      <c r="O5636" s="142">
        <f>'Ek.3-A'!S5636</f>
        <v>0</v>
      </c>
      <c r="P5636" s="143" t="str">
        <f>'Ek.3-A'!L5636</f>
        <v/>
      </c>
      <c r="Q5636" s="24" t="str">
        <f>'Ek.3-A'!M5636</f>
        <v/>
      </c>
      <c r="R5636" s="24">
        <f t="shared" si="1191"/>
        <v>0</v>
      </c>
      <c r="S5636" s="141" t="str">
        <f t="shared" si="1192"/>
        <v>H</v>
      </c>
      <c r="T5636" s="24">
        <f>IF(S5636="E",SUM($R$5:R5636),0)</f>
        <v>0</v>
      </c>
      <c r="U5636" s="143">
        <f t="shared" si="1193"/>
        <v>0</v>
      </c>
    </row>
    <row r="5637" spans="1:21" x14ac:dyDescent="0.25">
      <c r="A5637" s="6">
        <v>57.37</v>
      </c>
      <c r="B5637" s="32" t="s">
        <v>316</v>
      </c>
      <c r="K5637" s="3">
        <f t="shared" si="1194"/>
        <v>4153</v>
      </c>
      <c r="L5637" s="97" t="str">
        <f>IF(TRIM('Ek.3-A'!F5637)&lt;&gt;"","var","yok")</f>
        <v>yok</v>
      </c>
      <c r="M5637" s="5" t="str">
        <f>IF('Ek.3-A'!F5637="", "", IF(VLOOKUP('Ek.3-A'!F5637, Veriler!D:E, 2, 0)=0, "", VLOOKUP('Ek.3-A'!F5637, Veriler!D:E, 2, 0)))</f>
        <v/>
      </c>
      <c r="N5637" s="5" t="str">
        <f>IF('Ek.3-A'!P5637="", "", 'Ek.3-A'!P5637)</f>
        <v/>
      </c>
      <c r="O5637" s="142">
        <f>'Ek.3-A'!S5637</f>
        <v>0</v>
      </c>
      <c r="P5637" s="143" t="str">
        <f>'Ek.3-A'!L5637</f>
        <v/>
      </c>
      <c r="Q5637" s="24" t="str">
        <f>'Ek.3-A'!M5637</f>
        <v/>
      </c>
      <c r="R5637" s="24">
        <f t="shared" si="1191"/>
        <v>0</v>
      </c>
      <c r="S5637" s="141" t="str">
        <f t="shared" si="1192"/>
        <v>H</v>
      </c>
      <c r="T5637" s="24">
        <f>IF(S5637="E",SUM($R$5:R5637),0)</f>
        <v>0</v>
      </c>
      <c r="U5637" s="143">
        <f t="shared" si="1193"/>
        <v>0</v>
      </c>
    </row>
    <row r="5638" spans="1:21" x14ac:dyDescent="0.25">
      <c r="A5638" s="6">
        <v>57.38</v>
      </c>
      <c r="B5638" s="32" t="s">
        <v>316</v>
      </c>
      <c r="K5638" s="3">
        <f t="shared" si="1194"/>
        <v>4154</v>
      </c>
      <c r="L5638" s="97" t="str">
        <f>IF(TRIM('Ek.3-A'!F5638)&lt;&gt;"","var","yok")</f>
        <v>yok</v>
      </c>
      <c r="M5638" s="5" t="str">
        <f>IF('Ek.3-A'!F5638="", "", IF(VLOOKUP('Ek.3-A'!F5638, Veriler!D:E, 2, 0)=0, "", VLOOKUP('Ek.3-A'!F5638, Veriler!D:E, 2, 0)))</f>
        <v/>
      </c>
      <c r="N5638" s="5" t="str">
        <f>IF('Ek.3-A'!P5638="", "", 'Ek.3-A'!P5638)</f>
        <v/>
      </c>
      <c r="O5638" s="142">
        <f>'Ek.3-A'!S5638</f>
        <v>0</v>
      </c>
      <c r="P5638" s="143" t="str">
        <f>'Ek.3-A'!L5638</f>
        <v/>
      </c>
      <c r="Q5638" s="24" t="str">
        <f>'Ek.3-A'!M5638</f>
        <v/>
      </c>
      <c r="R5638" s="24">
        <f t="shared" si="1191"/>
        <v>0</v>
      </c>
      <c r="S5638" s="141" t="str">
        <f t="shared" si="1192"/>
        <v>H</v>
      </c>
      <c r="T5638" s="24">
        <f>IF(S5638="E",SUM($R$5:R5638),0)</f>
        <v>0</v>
      </c>
      <c r="U5638" s="143">
        <f t="shared" si="1193"/>
        <v>0</v>
      </c>
    </row>
    <row r="5639" spans="1:21" x14ac:dyDescent="0.25">
      <c r="A5639" s="6">
        <v>57.3900000000001</v>
      </c>
      <c r="B5639" s="32" t="s">
        <v>316</v>
      </c>
      <c r="K5639" s="3">
        <f t="shared" si="1194"/>
        <v>4155</v>
      </c>
      <c r="L5639" s="97" t="str">
        <f>IF(TRIM('Ek.3-A'!F5639)&lt;&gt;"","var","yok")</f>
        <v>yok</v>
      </c>
      <c r="M5639" s="5" t="str">
        <f>IF('Ek.3-A'!F5639="", "", IF(VLOOKUP('Ek.3-A'!F5639, Veriler!D:E, 2, 0)=0, "", VLOOKUP('Ek.3-A'!F5639, Veriler!D:E, 2, 0)))</f>
        <v/>
      </c>
      <c r="N5639" s="5" t="str">
        <f>IF('Ek.3-A'!P5639="", "", 'Ek.3-A'!P5639)</f>
        <v/>
      </c>
      <c r="O5639" s="142">
        <f>'Ek.3-A'!S5639</f>
        <v>0</v>
      </c>
      <c r="P5639" s="143" t="str">
        <f>'Ek.3-A'!L5639</f>
        <v/>
      </c>
      <c r="Q5639" s="24" t="str">
        <f>'Ek.3-A'!M5639</f>
        <v/>
      </c>
      <c r="R5639" s="24">
        <f t="shared" si="1191"/>
        <v>0</v>
      </c>
      <c r="S5639" s="141" t="str">
        <f t="shared" si="1192"/>
        <v>H</v>
      </c>
      <c r="T5639" s="24">
        <f>IF(S5639="E",SUM($R$5:R5639),0)</f>
        <v>0</v>
      </c>
      <c r="U5639" s="143">
        <f t="shared" si="1193"/>
        <v>0</v>
      </c>
    </row>
    <row r="5640" spans="1:21" x14ac:dyDescent="0.25">
      <c r="A5640" s="6">
        <v>57.400000000000098</v>
      </c>
      <c r="B5640" s="32" t="s">
        <v>316</v>
      </c>
      <c r="K5640" s="3">
        <f t="shared" si="1194"/>
        <v>4156</v>
      </c>
      <c r="L5640" s="97" t="str">
        <f>IF(TRIM('Ek.3-A'!F5640)&lt;&gt;"","var","yok")</f>
        <v>yok</v>
      </c>
      <c r="M5640" s="5" t="str">
        <f>IF('Ek.3-A'!F5640="", "", IF(VLOOKUP('Ek.3-A'!F5640, Veriler!D:E, 2, 0)=0, "", VLOOKUP('Ek.3-A'!F5640, Veriler!D:E, 2, 0)))</f>
        <v/>
      </c>
      <c r="N5640" s="5" t="str">
        <f>IF('Ek.3-A'!P5640="", "", 'Ek.3-A'!P5640)</f>
        <v/>
      </c>
      <c r="O5640" s="142">
        <f>'Ek.3-A'!S5640</f>
        <v>0</v>
      </c>
      <c r="P5640" s="143" t="str">
        <f>'Ek.3-A'!L5640</f>
        <v/>
      </c>
      <c r="Q5640" s="24" t="str">
        <f>'Ek.3-A'!M5640</f>
        <v/>
      </c>
      <c r="R5640" s="24">
        <f t="shared" si="1191"/>
        <v>0</v>
      </c>
      <c r="S5640" s="141" t="str">
        <f t="shared" si="1192"/>
        <v>H</v>
      </c>
      <c r="T5640" s="24">
        <f>IF(S5640="E",SUM($R$5:R5640),0)</f>
        <v>0</v>
      </c>
      <c r="U5640" s="143">
        <f t="shared" si="1193"/>
        <v>0</v>
      </c>
    </row>
    <row r="5641" spans="1:21" x14ac:dyDescent="0.25">
      <c r="A5641" s="6">
        <v>57.41</v>
      </c>
      <c r="B5641" s="32" t="s">
        <v>316</v>
      </c>
      <c r="K5641" s="3">
        <f t="shared" si="1194"/>
        <v>4157</v>
      </c>
      <c r="L5641" s="97" t="str">
        <f>IF(TRIM('Ek.3-A'!F5641)&lt;&gt;"","var","yok")</f>
        <v>yok</v>
      </c>
      <c r="M5641" s="5" t="str">
        <f>IF('Ek.3-A'!F5641="", "", IF(VLOOKUP('Ek.3-A'!F5641, Veriler!D:E, 2, 0)=0, "", VLOOKUP('Ek.3-A'!F5641, Veriler!D:E, 2, 0)))</f>
        <v/>
      </c>
      <c r="N5641" s="5" t="str">
        <f>IF('Ek.3-A'!P5641="", "", 'Ek.3-A'!P5641)</f>
        <v/>
      </c>
      <c r="O5641" s="142">
        <f>'Ek.3-A'!S5641</f>
        <v>0</v>
      </c>
      <c r="P5641" s="143" t="str">
        <f>'Ek.3-A'!L5641</f>
        <v/>
      </c>
      <c r="Q5641" s="24" t="str">
        <f>'Ek.3-A'!M5641</f>
        <v/>
      </c>
      <c r="R5641" s="24">
        <f t="shared" si="1191"/>
        <v>0</v>
      </c>
      <c r="S5641" s="141" t="str">
        <f t="shared" si="1192"/>
        <v>H</v>
      </c>
      <c r="T5641" s="24">
        <f>IF(S5641="E",SUM($R$5:R5641),0)</f>
        <v>0</v>
      </c>
      <c r="U5641" s="143">
        <f t="shared" si="1193"/>
        <v>0</v>
      </c>
    </row>
    <row r="5642" spans="1:21" x14ac:dyDescent="0.25">
      <c r="A5642" s="6">
        <v>57.420000000000101</v>
      </c>
      <c r="B5642" s="32" t="s">
        <v>316</v>
      </c>
      <c r="K5642" s="3">
        <f t="shared" si="1194"/>
        <v>4158</v>
      </c>
      <c r="L5642" s="97" t="str">
        <f>IF(TRIM('Ek.3-A'!F5642)&lt;&gt;"","var","yok")</f>
        <v>yok</v>
      </c>
      <c r="M5642" s="5" t="str">
        <f>IF('Ek.3-A'!F5642="", "", IF(VLOOKUP('Ek.3-A'!F5642, Veriler!D:E, 2, 0)=0, "", VLOOKUP('Ek.3-A'!F5642, Veriler!D:E, 2, 0)))</f>
        <v/>
      </c>
      <c r="N5642" s="5" t="str">
        <f>IF('Ek.3-A'!P5642="", "", 'Ek.3-A'!P5642)</f>
        <v/>
      </c>
      <c r="O5642" s="142">
        <f>'Ek.3-A'!S5642</f>
        <v>0</v>
      </c>
      <c r="P5642" s="143" t="str">
        <f>'Ek.3-A'!L5642</f>
        <v/>
      </c>
      <c r="Q5642" s="24" t="str">
        <f>'Ek.3-A'!M5642</f>
        <v/>
      </c>
      <c r="R5642" s="24">
        <f t="shared" si="1191"/>
        <v>0</v>
      </c>
      <c r="S5642" s="141" t="str">
        <f t="shared" si="1192"/>
        <v>H</v>
      </c>
      <c r="T5642" s="24">
        <f>IF(S5642="E",SUM($R$5:R5642),0)</f>
        <v>0</v>
      </c>
      <c r="U5642" s="143">
        <f t="shared" si="1193"/>
        <v>0</v>
      </c>
    </row>
    <row r="5643" spans="1:21" x14ac:dyDescent="0.25">
      <c r="A5643" s="6">
        <v>57.430000000000099</v>
      </c>
      <c r="B5643" s="32" t="s">
        <v>316</v>
      </c>
      <c r="L5643" s="97"/>
      <c r="M5643" s="5"/>
      <c r="N5643" s="5"/>
      <c r="O5643" s="5"/>
      <c r="Q5643" s="23"/>
      <c r="T5643" s="24"/>
      <c r="U5643" s="25"/>
    </row>
    <row r="5644" spans="1:21" x14ac:dyDescent="0.25">
      <c r="A5644" s="6">
        <v>57.44</v>
      </c>
      <c r="B5644" s="32" t="s">
        <v>316</v>
      </c>
      <c r="K5644" s="3">
        <f>K5642+1</f>
        <v>4159</v>
      </c>
      <c r="L5644" s="97" t="str">
        <f>IF(TRIM('Ek.3-A'!F5644)&lt;&gt;"","var","yok")</f>
        <v>yok</v>
      </c>
      <c r="M5644" s="5" t="str">
        <f>IF('Ek.3-A'!F5644="", "", IF(VLOOKUP('Ek.3-A'!F5644, Veriler!D:E, 2, 0)=0, "", VLOOKUP('Ek.3-A'!F5644, Veriler!D:E, 2, 0)))</f>
        <v/>
      </c>
      <c r="N5644" s="5" t="str">
        <f>IF('Ek.3-A'!P5644="", "", 'Ek.3-A'!P5644)</f>
        <v/>
      </c>
      <c r="O5644" s="142">
        <f>'Ek.3-A'!S5644</f>
        <v>0</v>
      </c>
      <c r="P5644" s="143" t="str">
        <f>'Ek.3-A'!L5644</f>
        <v/>
      </c>
      <c r="Q5644" s="24" t="str">
        <f>'Ek.3-A'!M5644</f>
        <v/>
      </c>
      <c r="R5644" s="24">
        <f t="shared" ref="R5644:R5657" si="1195">IF(L5644="var",0,IF(Q5644&lt;=0.005,Q5644,0))</f>
        <v>0</v>
      </c>
      <c r="S5644" s="141" t="str">
        <f t="shared" ref="S5644:S5657" si="1196">IF(Q5644&lt;=0.005,"E","H")</f>
        <v>H</v>
      </c>
      <c r="T5644" s="24">
        <f>IF(S5644="E",SUM($R$5:R5644),0)</f>
        <v>0</v>
      </c>
      <c r="U5644" s="143">
        <f t="shared" ref="U5644:U5657" si="1197">IF(T5644&lt;=0.1, O5644, IF(R5644&gt;$G$2, R5644*O5644, $G$2*O5644))</f>
        <v>0</v>
      </c>
    </row>
    <row r="5645" spans="1:21" x14ac:dyDescent="0.25">
      <c r="A5645" s="6">
        <v>57.45</v>
      </c>
      <c r="B5645" s="32" t="s">
        <v>316</v>
      </c>
      <c r="K5645" s="3">
        <f t="shared" ref="K5645:K5657" si="1198">K5644+1</f>
        <v>4160</v>
      </c>
      <c r="L5645" s="97" t="str">
        <f>IF(TRIM('Ek.3-A'!F5645)&lt;&gt;"","var","yok")</f>
        <v>yok</v>
      </c>
      <c r="M5645" s="5" t="str">
        <f>IF('Ek.3-A'!F5645="", "", IF(VLOOKUP('Ek.3-A'!F5645, Veriler!D:E, 2, 0)=0, "", VLOOKUP('Ek.3-A'!F5645, Veriler!D:E, 2, 0)))</f>
        <v/>
      </c>
      <c r="N5645" s="5" t="str">
        <f>IF('Ek.3-A'!P5645="", "", 'Ek.3-A'!P5645)</f>
        <v/>
      </c>
      <c r="O5645" s="142">
        <f>'Ek.3-A'!S5645</f>
        <v>0</v>
      </c>
      <c r="P5645" s="143" t="str">
        <f>'Ek.3-A'!L5645</f>
        <v/>
      </c>
      <c r="Q5645" s="24" t="str">
        <f>'Ek.3-A'!M5645</f>
        <v/>
      </c>
      <c r="R5645" s="24">
        <f t="shared" si="1195"/>
        <v>0</v>
      </c>
      <c r="S5645" s="141" t="str">
        <f t="shared" si="1196"/>
        <v>H</v>
      </c>
      <c r="T5645" s="24">
        <f>IF(S5645="E",SUM($R$5:R5645),0)</f>
        <v>0</v>
      </c>
      <c r="U5645" s="143">
        <f t="shared" si="1197"/>
        <v>0</v>
      </c>
    </row>
    <row r="5646" spans="1:21" x14ac:dyDescent="0.25">
      <c r="A5646" s="6">
        <v>57.4600000000001</v>
      </c>
      <c r="B5646" s="32" t="s">
        <v>316</v>
      </c>
      <c r="K5646" s="3">
        <f t="shared" si="1198"/>
        <v>4161</v>
      </c>
      <c r="L5646" s="97" t="str">
        <f>IF(TRIM('Ek.3-A'!F5646)&lt;&gt;"","var","yok")</f>
        <v>yok</v>
      </c>
      <c r="M5646" s="5" t="str">
        <f>IF('Ek.3-A'!F5646="", "", IF(VLOOKUP('Ek.3-A'!F5646, Veriler!D:E, 2, 0)=0, "", VLOOKUP('Ek.3-A'!F5646, Veriler!D:E, 2, 0)))</f>
        <v/>
      </c>
      <c r="N5646" s="5" t="str">
        <f>IF('Ek.3-A'!P5646="", "", 'Ek.3-A'!P5646)</f>
        <v/>
      </c>
      <c r="O5646" s="142">
        <f>'Ek.3-A'!S5646</f>
        <v>0</v>
      </c>
      <c r="P5646" s="143" t="str">
        <f>'Ek.3-A'!L5646</f>
        <v/>
      </c>
      <c r="Q5646" s="24" t="str">
        <f>'Ek.3-A'!M5646</f>
        <v/>
      </c>
      <c r="R5646" s="24">
        <f t="shared" si="1195"/>
        <v>0</v>
      </c>
      <c r="S5646" s="141" t="str">
        <f t="shared" si="1196"/>
        <v>H</v>
      </c>
      <c r="T5646" s="24">
        <f>IF(S5646="E",SUM($R$5:R5646),0)</f>
        <v>0</v>
      </c>
      <c r="U5646" s="143">
        <f t="shared" si="1197"/>
        <v>0</v>
      </c>
    </row>
    <row r="5647" spans="1:21" x14ac:dyDescent="0.25">
      <c r="A5647" s="6">
        <v>57.470000000000098</v>
      </c>
      <c r="B5647" s="32" t="s">
        <v>316</v>
      </c>
      <c r="K5647" s="3">
        <f t="shared" si="1198"/>
        <v>4162</v>
      </c>
      <c r="L5647" s="97" t="str">
        <f>IF(TRIM('Ek.3-A'!F5647)&lt;&gt;"","var","yok")</f>
        <v>yok</v>
      </c>
      <c r="M5647" s="5" t="str">
        <f>IF('Ek.3-A'!F5647="", "", IF(VLOOKUP('Ek.3-A'!F5647, Veriler!D:E, 2, 0)=0, "", VLOOKUP('Ek.3-A'!F5647, Veriler!D:E, 2, 0)))</f>
        <v/>
      </c>
      <c r="N5647" s="5" t="str">
        <f>IF('Ek.3-A'!P5647="", "", 'Ek.3-A'!P5647)</f>
        <v/>
      </c>
      <c r="O5647" s="142">
        <f>'Ek.3-A'!S5647</f>
        <v>0</v>
      </c>
      <c r="P5647" s="143" t="str">
        <f>'Ek.3-A'!L5647</f>
        <v/>
      </c>
      <c r="Q5647" s="24" t="str">
        <f>'Ek.3-A'!M5647</f>
        <v/>
      </c>
      <c r="R5647" s="24">
        <f t="shared" si="1195"/>
        <v>0</v>
      </c>
      <c r="S5647" s="141" t="str">
        <f t="shared" si="1196"/>
        <v>H</v>
      </c>
      <c r="T5647" s="24">
        <f>IF(S5647="E",SUM($R$5:R5647),0)</f>
        <v>0</v>
      </c>
      <c r="U5647" s="143">
        <f t="shared" si="1197"/>
        <v>0</v>
      </c>
    </row>
    <row r="5648" spans="1:21" x14ac:dyDescent="0.25">
      <c r="A5648" s="6">
        <v>57.48</v>
      </c>
      <c r="B5648" s="32" t="s">
        <v>316</v>
      </c>
      <c r="K5648" s="3">
        <f t="shared" si="1198"/>
        <v>4163</v>
      </c>
      <c r="L5648" s="97" t="str">
        <f>IF(TRIM('Ek.3-A'!F5648)&lt;&gt;"","var","yok")</f>
        <v>yok</v>
      </c>
      <c r="M5648" s="5" t="str">
        <f>IF('Ek.3-A'!F5648="", "", IF(VLOOKUP('Ek.3-A'!F5648, Veriler!D:E, 2, 0)=0, "", VLOOKUP('Ek.3-A'!F5648, Veriler!D:E, 2, 0)))</f>
        <v/>
      </c>
      <c r="N5648" s="5" t="str">
        <f>IF('Ek.3-A'!P5648="", "", 'Ek.3-A'!P5648)</f>
        <v/>
      </c>
      <c r="O5648" s="142">
        <f>'Ek.3-A'!S5648</f>
        <v>0</v>
      </c>
      <c r="P5648" s="143" t="str">
        <f>'Ek.3-A'!L5648</f>
        <v/>
      </c>
      <c r="Q5648" s="24" t="str">
        <f>'Ek.3-A'!M5648</f>
        <v/>
      </c>
      <c r="R5648" s="24">
        <f t="shared" si="1195"/>
        <v>0</v>
      </c>
      <c r="S5648" s="141" t="str">
        <f t="shared" si="1196"/>
        <v>H</v>
      </c>
      <c r="T5648" s="24">
        <f>IF(S5648="E",SUM($R$5:R5648),0)</f>
        <v>0</v>
      </c>
      <c r="U5648" s="143">
        <f t="shared" si="1197"/>
        <v>0</v>
      </c>
    </row>
    <row r="5649" spans="1:41" x14ac:dyDescent="0.25">
      <c r="A5649" s="6">
        <v>57.49</v>
      </c>
      <c r="B5649" s="32" t="s">
        <v>316</v>
      </c>
      <c r="K5649" s="3">
        <f t="shared" si="1198"/>
        <v>4164</v>
      </c>
      <c r="L5649" s="97" t="str">
        <f>IF(TRIM('Ek.3-A'!F5649)&lt;&gt;"","var","yok")</f>
        <v>yok</v>
      </c>
      <c r="M5649" s="5" t="str">
        <f>IF('Ek.3-A'!F5649="", "", IF(VLOOKUP('Ek.3-A'!F5649, Veriler!D:E, 2, 0)=0, "", VLOOKUP('Ek.3-A'!F5649, Veriler!D:E, 2, 0)))</f>
        <v/>
      </c>
      <c r="N5649" s="5" t="str">
        <f>IF('Ek.3-A'!P5649="", "", 'Ek.3-A'!P5649)</f>
        <v/>
      </c>
      <c r="O5649" s="142">
        <f>'Ek.3-A'!S5649</f>
        <v>0</v>
      </c>
      <c r="P5649" s="143" t="str">
        <f>'Ek.3-A'!L5649</f>
        <v/>
      </c>
      <c r="Q5649" s="24" t="str">
        <f>'Ek.3-A'!M5649</f>
        <v/>
      </c>
      <c r="R5649" s="24">
        <f t="shared" si="1195"/>
        <v>0</v>
      </c>
      <c r="S5649" s="141" t="str">
        <f t="shared" si="1196"/>
        <v>H</v>
      </c>
      <c r="T5649" s="24">
        <f>IF(S5649="E",SUM($R$5:R5649),0)</f>
        <v>0</v>
      </c>
      <c r="U5649" s="143">
        <f t="shared" si="1197"/>
        <v>0</v>
      </c>
    </row>
    <row r="5650" spans="1:41" x14ac:dyDescent="0.25">
      <c r="A5650" s="6">
        <v>57.500000000000099</v>
      </c>
      <c r="B5650" s="32" t="s">
        <v>316</v>
      </c>
      <c r="K5650" s="3">
        <f t="shared" si="1198"/>
        <v>4165</v>
      </c>
      <c r="L5650" s="97" t="str">
        <f>IF(TRIM('Ek.3-A'!F5650)&lt;&gt;"","var","yok")</f>
        <v>yok</v>
      </c>
      <c r="M5650" s="5" t="str">
        <f>IF('Ek.3-A'!F5650="", "", IF(VLOOKUP('Ek.3-A'!F5650, Veriler!D:E, 2, 0)=0, "", VLOOKUP('Ek.3-A'!F5650, Veriler!D:E, 2, 0)))</f>
        <v/>
      </c>
      <c r="N5650" s="5" t="str">
        <f>IF('Ek.3-A'!P5650="", "", 'Ek.3-A'!P5650)</f>
        <v/>
      </c>
      <c r="O5650" s="142">
        <f>'Ek.3-A'!S5650</f>
        <v>0</v>
      </c>
      <c r="P5650" s="143" t="str">
        <f>'Ek.3-A'!L5650</f>
        <v/>
      </c>
      <c r="Q5650" s="24" t="str">
        <f>'Ek.3-A'!M5650</f>
        <v/>
      </c>
      <c r="R5650" s="24">
        <f t="shared" si="1195"/>
        <v>0</v>
      </c>
      <c r="S5650" s="141" t="str">
        <f t="shared" si="1196"/>
        <v>H</v>
      </c>
      <c r="T5650" s="24">
        <f>IF(S5650="E",SUM($R$5:R5650),0)</f>
        <v>0</v>
      </c>
      <c r="U5650" s="143">
        <f t="shared" si="1197"/>
        <v>0</v>
      </c>
    </row>
    <row r="5651" spans="1:41" x14ac:dyDescent="0.25">
      <c r="A5651" s="6">
        <v>57.51</v>
      </c>
      <c r="B5651" s="32" t="s">
        <v>316</v>
      </c>
      <c r="K5651" s="3">
        <f t="shared" si="1198"/>
        <v>4166</v>
      </c>
      <c r="L5651" s="97" t="str">
        <f>IF(TRIM('Ek.3-A'!F5651)&lt;&gt;"","var","yok")</f>
        <v>yok</v>
      </c>
      <c r="M5651" s="5" t="str">
        <f>IF('Ek.3-A'!F5651="", "", IF(VLOOKUP('Ek.3-A'!F5651, Veriler!D:E, 2, 0)=0, "", VLOOKUP('Ek.3-A'!F5651, Veriler!D:E, 2, 0)))</f>
        <v/>
      </c>
      <c r="N5651" s="5" t="str">
        <f>IF('Ek.3-A'!P5651="", "", 'Ek.3-A'!P5651)</f>
        <v/>
      </c>
      <c r="O5651" s="142">
        <f>'Ek.3-A'!S5651</f>
        <v>0</v>
      </c>
      <c r="P5651" s="143" t="str">
        <f>'Ek.3-A'!L5651</f>
        <v/>
      </c>
      <c r="Q5651" s="24" t="str">
        <f>'Ek.3-A'!M5651</f>
        <v/>
      </c>
      <c r="R5651" s="24">
        <f t="shared" si="1195"/>
        <v>0</v>
      </c>
      <c r="S5651" s="141" t="str">
        <f t="shared" si="1196"/>
        <v>H</v>
      </c>
      <c r="T5651" s="24">
        <f>IF(S5651="E",SUM($R$5:R5651),0)</f>
        <v>0</v>
      </c>
      <c r="U5651" s="143">
        <f t="shared" si="1197"/>
        <v>0</v>
      </c>
    </row>
    <row r="5652" spans="1:41" x14ac:dyDescent="0.25">
      <c r="A5652" s="6">
        <v>57.52</v>
      </c>
      <c r="B5652" s="32" t="s">
        <v>316</v>
      </c>
      <c r="K5652" s="3">
        <f t="shared" si="1198"/>
        <v>4167</v>
      </c>
      <c r="L5652" s="97" t="str">
        <f>IF(TRIM('Ek.3-A'!F5652)&lt;&gt;"","var","yok")</f>
        <v>yok</v>
      </c>
      <c r="M5652" s="5" t="str">
        <f>IF('Ek.3-A'!F5652="", "", IF(VLOOKUP('Ek.3-A'!F5652, Veriler!D:E, 2, 0)=0, "", VLOOKUP('Ek.3-A'!F5652, Veriler!D:E, 2, 0)))</f>
        <v/>
      </c>
      <c r="N5652" s="5" t="str">
        <f>IF('Ek.3-A'!P5652="", "", 'Ek.3-A'!P5652)</f>
        <v/>
      </c>
      <c r="O5652" s="142">
        <f>'Ek.3-A'!S5652</f>
        <v>0</v>
      </c>
      <c r="P5652" s="143" t="str">
        <f>'Ek.3-A'!L5652</f>
        <v/>
      </c>
      <c r="Q5652" s="24" t="str">
        <f>'Ek.3-A'!M5652</f>
        <v/>
      </c>
      <c r="R5652" s="24">
        <f t="shared" si="1195"/>
        <v>0</v>
      </c>
      <c r="S5652" s="141" t="str">
        <f t="shared" si="1196"/>
        <v>H</v>
      </c>
      <c r="T5652" s="24">
        <f>IF(S5652="E",SUM($R$5:R5652),0)</f>
        <v>0</v>
      </c>
      <c r="U5652" s="143">
        <f t="shared" si="1197"/>
        <v>0</v>
      </c>
    </row>
    <row r="5653" spans="1:41" x14ac:dyDescent="0.25">
      <c r="A5653" s="6">
        <v>57.530000000000101</v>
      </c>
      <c r="B5653" s="32" t="s">
        <v>316</v>
      </c>
      <c r="K5653" s="3">
        <f t="shared" si="1198"/>
        <v>4168</v>
      </c>
      <c r="L5653" s="97" t="str">
        <f>IF(TRIM('Ek.3-A'!F5653)&lt;&gt;"","var","yok")</f>
        <v>yok</v>
      </c>
      <c r="M5653" s="5" t="str">
        <f>IF('Ek.3-A'!F5653="", "", IF(VLOOKUP('Ek.3-A'!F5653, Veriler!D:E, 2, 0)=0, "", VLOOKUP('Ek.3-A'!F5653, Veriler!D:E, 2, 0)))</f>
        <v/>
      </c>
      <c r="N5653" s="5" t="str">
        <f>IF('Ek.3-A'!P5653="", "", 'Ek.3-A'!P5653)</f>
        <v/>
      </c>
      <c r="O5653" s="142">
        <f>'Ek.3-A'!S5653</f>
        <v>0</v>
      </c>
      <c r="P5653" s="143" t="str">
        <f>'Ek.3-A'!L5653</f>
        <v/>
      </c>
      <c r="Q5653" s="24" t="str">
        <f>'Ek.3-A'!M5653</f>
        <v/>
      </c>
      <c r="R5653" s="24">
        <f t="shared" si="1195"/>
        <v>0</v>
      </c>
      <c r="S5653" s="141" t="str">
        <f t="shared" si="1196"/>
        <v>H</v>
      </c>
      <c r="T5653" s="24">
        <f>IF(S5653="E",SUM($R$5:R5653),0)</f>
        <v>0</v>
      </c>
      <c r="U5653" s="143">
        <f t="shared" si="1197"/>
        <v>0</v>
      </c>
    </row>
    <row r="5654" spans="1:41" x14ac:dyDescent="0.25">
      <c r="A5654" s="6">
        <v>57.540000000000099</v>
      </c>
      <c r="B5654" s="32" t="s">
        <v>316</v>
      </c>
      <c r="K5654" s="3">
        <f t="shared" si="1198"/>
        <v>4169</v>
      </c>
      <c r="L5654" s="97" t="str">
        <f>IF(TRIM('Ek.3-A'!F5654)&lt;&gt;"","var","yok")</f>
        <v>yok</v>
      </c>
      <c r="M5654" s="5" t="str">
        <f>IF('Ek.3-A'!F5654="", "", IF(VLOOKUP('Ek.3-A'!F5654, Veriler!D:E, 2, 0)=0, "", VLOOKUP('Ek.3-A'!F5654, Veriler!D:E, 2, 0)))</f>
        <v/>
      </c>
      <c r="N5654" s="5" t="str">
        <f>IF('Ek.3-A'!P5654="", "", 'Ek.3-A'!P5654)</f>
        <v/>
      </c>
      <c r="O5654" s="142">
        <f>'Ek.3-A'!S5654</f>
        <v>0</v>
      </c>
      <c r="P5654" s="143" t="str">
        <f>'Ek.3-A'!L5654</f>
        <v/>
      </c>
      <c r="Q5654" s="24" t="str">
        <f>'Ek.3-A'!M5654</f>
        <v/>
      </c>
      <c r="R5654" s="24">
        <f t="shared" si="1195"/>
        <v>0</v>
      </c>
      <c r="S5654" s="141" t="str">
        <f t="shared" si="1196"/>
        <v>H</v>
      </c>
      <c r="T5654" s="24">
        <f>IF(S5654="E",SUM($R$5:R5654),0)</f>
        <v>0</v>
      </c>
      <c r="U5654" s="143">
        <f t="shared" si="1197"/>
        <v>0</v>
      </c>
    </row>
    <row r="5655" spans="1:41" x14ac:dyDescent="0.25">
      <c r="A5655" s="6">
        <v>57.55</v>
      </c>
      <c r="B5655" s="32" t="s">
        <v>316</v>
      </c>
      <c r="K5655" s="3">
        <f t="shared" si="1198"/>
        <v>4170</v>
      </c>
      <c r="L5655" s="97" t="str">
        <f>IF(TRIM('Ek.3-A'!F5655)&lt;&gt;"","var","yok")</f>
        <v>yok</v>
      </c>
      <c r="M5655" s="5" t="str">
        <f>IF('Ek.3-A'!F5655="", "", IF(VLOOKUP('Ek.3-A'!F5655, Veriler!D:E, 2, 0)=0, "", VLOOKUP('Ek.3-A'!F5655, Veriler!D:E, 2, 0)))</f>
        <v/>
      </c>
      <c r="N5655" s="5" t="str">
        <f>IF('Ek.3-A'!P5655="", "", 'Ek.3-A'!P5655)</f>
        <v/>
      </c>
      <c r="O5655" s="142">
        <f>'Ek.3-A'!S5655</f>
        <v>0</v>
      </c>
      <c r="P5655" s="143" t="str">
        <f>'Ek.3-A'!L5655</f>
        <v/>
      </c>
      <c r="Q5655" s="24" t="str">
        <f>'Ek.3-A'!M5655</f>
        <v/>
      </c>
      <c r="R5655" s="24">
        <f t="shared" si="1195"/>
        <v>0</v>
      </c>
      <c r="S5655" s="141" t="str">
        <f t="shared" si="1196"/>
        <v>H</v>
      </c>
      <c r="T5655" s="24">
        <f>IF(S5655="E",SUM($R$5:R5655),0)</f>
        <v>0</v>
      </c>
      <c r="U5655" s="143">
        <f t="shared" si="1197"/>
        <v>0</v>
      </c>
    </row>
    <row r="5656" spans="1:41" x14ac:dyDescent="0.25">
      <c r="A5656" s="6">
        <v>57.56</v>
      </c>
      <c r="B5656" s="32" t="s">
        <v>316</v>
      </c>
      <c r="K5656" s="3">
        <f t="shared" si="1198"/>
        <v>4171</v>
      </c>
      <c r="L5656" s="97" t="str">
        <f>IF(TRIM('Ek.3-A'!F5656)&lt;&gt;"","var","yok")</f>
        <v>yok</v>
      </c>
      <c r="M5656" s="5" t="str">
        <f>IF('Ek.3-A'!F5656="", "", IF(VLOOKUP('Ek.3-A'!F5656, Veriler!D:E, 2, 0)=0, "", VLOOKUP('Ek.3-A'!F5656, Veriler!D:E, 2, 0)))</f>
        <v/>
      </c>
      <c r="N5656" s="5" t="str">
        <f>IF('Ek.3-A'!P5656="", "", 'Ek.3-A'!P5656)</f>
        <v/>
      </c>
      <c r="O5656" s="142">
        <f>'Ek.3-A'!S5656</f>
        <v>0</v>
      </c>
      <c r="P5656" s="143" t="str">
        <f>'Ek.3-A'!L5656</f>
        <v/>
      </c>
      <c r="Q5656" s="24" t="str">
        <f>'Ek.3-A'!M5656</f>
        <v/>
      </c>
      <c r="R5656" s="24">
        <f t="shared" si="1195"/>
        <v>0</v>
      </c>
      <c r="S5656" s="141" t="str">
        <f t="shared" si="1196"/>
        <v>H</v>
      </c>
      <c r="T5656" s="24">
        <f>IF(S5656="E",SUM($R$5:R5656),0)</f>
        <v>0</v>
      </c>
      <c r="U5656" s="143">
        <f t="shared" si="1197"/>
        <v>0</v>
      </c>
    </row>
    <row r="5657" spans="1:41" x14ac:dyDescent="0.25">
      <c r="A5657" s="6">
        <v>57.5700000000001</v>
      </c>
      <c r="B5657" s="32" t="s">
        <v>316</v>
      </c>
      <c r="K5657" s="3">
        <f t="shared" si="1198"/>
        <v>4172</v>
      </c>
      <c r="L5657" s="97" t="str">
        <f>IF(TRIM('Ek.3-A'!F5657)&lt;&gt;"","var","yok")</f>
        <v>yok</v>
      </c>
      <c r="M5657" s="5" t="str">
        <f>IF('Ek.3-A'!F5657="", "", IF(VLOOKUP('Ek.3-A'!F5657, Veriler!D:E, 2, 0)=0, "", VLOOKUP('Ek.3-A'!F5657, Veriler!D:E, 2, 0)))</f>
        <v/>
      </c>
      <c r="N5657" s="5" t="str">
        <f>IF('Ek.3-A'!P5657="", "", 'Ek.3-A'!P5657)</f>
        <v/>
      </c>
      <c r="O5657" s="142">
        <f>'Ek.3-A'!S5657</f>
        <v>0</v>
      </c>
      <c r="P5657" s="143" t="str">
        <f>'Ek.3-A'!L5657</f>
        <v/>
      </c>
      <c r="Q5657" s="24" t="str">
        <f>'Ek.3-A'!M5657</f>
        <v/>
      </c>
      <c r="R5657" s="24">
        <f t="shared" si="1195"/>
        <v>0</v>
      </c>
      <c r="S5657" s="141" t="str">
        <f t="shared" si="1196"/>
        <v>H</v>
      </c>
      <c r="T5657" s="24">
        <f>IF(S5657="E",SUM($R$5:R5657),0)</f>
        <v>0</v>
      </c>
      <c r="U5657" s="143">
        <f t="shared" si="1197"/>
        <v>0</v>
      </c>
    </row>
    <row r="5658" spans="1:41" x14ac:dyDescent="0.25">
      <c r="A5658" s="6">
        <v>57.580000000000098</v>
      </c>
      <c r="B5658" s="32" t="s">
        <v>316</v>
      </c>
      <c r="T5658" s="24"/>
      <c r="U5658" s="25"/>
      <c r="AO5658" s="140">
        <f>'Ek.3-A'!L5658</f>
        <v>0</v>
      </c>
    </row>
    <row r="5659" spans="1:41" x14ac:dyDescent="0.25">
      <c r="A5659" s="6">
        <v>57.59</v>
      </c>
      <c r="B5659" s="32" t="s">
        <v>316</v>
      </c>
      <c r="T5659" s="24"/>
      <c r="U5659" s="25"/>
    </row>
    <row r="5660" spans="1:41" x14ac:dyDescent="0.25">
      <c r="A5660" s="6">
        <v>57.600000000000101</v>
      </c>
      <c r="B5660" s="32" t="s">
        <v>316</v>
      </c>
      <c r="T5660" s="24"/>
      <c r="U5660" s="25"/>
    </row>
    <row r="5661" spans="1:41" x14ac:dyDescent="0.25">
      <c r="A5661" s="6">
        <v>57.610000000000099</v>
      </c>
      <c r="B5661" s="32" t="s">
        <v>316</v>
      </c>
      <c r="T5661" s="24"/>
      <c r="U5661" s="25"/>
    </row>
    <row r="5662" spans="1:41" x14ac:dyDescent="0.25">
      <c r="A5662" s="6">
        <v>57.62</v>
      </c>
      <c r="B5662" s="32" t="s">
        <v>316</v>
      </c>
      <c r="T5662" s="24"/>
      <c r="U5662" s="25"/>
    </row>
    <row r="5663" spans="1:41" x14ac:dyDescent="0.25">
      <c r="A5663" s="6">
        <v>57.63</v>
      </c>
      <c r="B5663" s="32" t="s">
        <v>316</v>
      </c>
      <c r="T5663" s="24"/>
      <c r="U5663" s="25"/>
    </row>
    <row r="5664" spans="1:41" x14ac:dyDescent="0.25">
      <c r="A5664" s="6">
        <v>57.6400000000001</v>
      </c>
      <c r="B5664" s="32" t="s">
        <v>316</v>
      </c>
      <c r="T5664" s="24"/>
      <c r="U5664" s="25"/>
    </row>
    <row r="5665" spans="1:21" x14ac:dyDescent="0.25">
      <c r="A5665" s="6">
        <v>57.650000000000098</v>
      </c>
      <c r="B5665" s="32" t="s">
        <v>316</v>
      </c>
      <c r="T5665" s="24"/>
      <c r="U5665" s="25"/>
    </row>
    <row r="5666" spans="1:21" x14ac:dyDescent="0.25">
      <c r="A5666" s="6">
        <v>57.66</v>
      </c>
      <c r="B5666" s="32" t="s">
        <v>316</v>
      </c>
      <c r="T5666" s="24"/>
      <c r="U5666" s="25"/>
    </row>
    <row r="5667" spans="1:21" x14ac:dyDescent="0.25">
      <c r="A5667" s="6">
        <v>57.670000000000101</v>
      </c>
      <c r="B5667" s="32" t="s">
        <v>316</v>
      </c>
      <c r="K5667" s="3">
        <f>K5657+1</f>
        <v>4173</v>
      </c>
      <c r="L5667" s="97" t="str">
        <f>IF(TRIM('Ek.3-A'!F5667)&lt;&gt;"","var","yok")</f>
        <v>yok</v>
      </c>
      <c r="M5667" s="5" t="str">
        <f>IF('Ek.3-A'!F5667="", "", IF(VLOOKUP('Ek.3-A'!F5667, Veriler!D:E, 2, 0)=0, "", VLOOKUP('Ek.3-A'!F5667, Veriler!D:E, 2, 0)))</f>
        <v/>
      </c>
      <c r="N5667" s="5" t="str">
        <f>IF('Ek.3-A'!P5667="", "", 'Ek.3-A'!P5667)</f>
        <v/>
      </c>
      <c r="O5667" s="142">
        <f>'Ek.3-A'!S5667</f>
        <v>0</v>
      </c>
      <c r="P5667" s="143" t="str">
        <f>'Ek.3-A'!L5667</f>
        <v/>
      </c>
      <c r="Q5667" s="24" t="str">
        <f>'Ek.3-A'!M5667</f>
        <v/>
      </c>
      <c r="R5667" s="24">
        <f t="shared" ref="R5667:R5680" si="1199">IF(L5667="var",0,IF(Q5667&lt;=0.005,Q5667,0))</f>
        <v>0</v>
      </c>
      <c r="S5667" s="141" t="str">
        <f t="shared" ref="S5667:S5680" si="1200">IF(Q5667&lt;=0.005,"E","H")</f>
        <v>H</v>
      </c>
      <c r="T5667" s="24">
        <f>IF(S5667="E",SUM($R$5:R5667),0)</f>
        <v>0</v>
      </c>
      <c r="U5667" s="143">
        <f t="shared" ref="U5667:U5680" si="1201">IF(T5667&lt;=0.1, O5667, IF(R5667&gt;$G$2, R5667*O5667, $G$2*O5667))</f>
        <v>0</v>
      </c>
    </row>
    <row r="5668" spans="1:21" x14ac:dyDescent="0.25">
      <c r="A5668" s="6">
        <v>57.680000000000099</v>
      </c>
      <c r="B5668" s="32" t="s">
        <v>316</v>
      </c>
      <c r="K5668" s="3">
        <f t="shared" ref="K5668:K5680" si="1202">K5667+1</f>
        <v>4174</v>
      </c>
      <c r="L5668" s="97" t="str">
        <f>IF(TRIM('Ek.3-A'!F5668)&lt;&gt;"","var","yok")</f>
        <v>yok</v>
      </c>
      <c r="M5668" s="5" t="str">
        <f>IF('Ek.3-A'!F5668="", "", IF(VLOOKUP('Ek.3-A'!F5668, Veriler!D:E, 2, 0)=0, "", VLOOKUP('Ek.3-A'!F5668, Veriler!D:E, 2, 0)))</f>
        <v/>
      </c>
      <c r="N5668" s="5" t="str">
        <f>IF('Ek.3-A'!P5668="", "", 'Ek.3-A'!P5668)</f>
        <v/>
      </c>
      <c r="O5668" s="142">
        <f>'Ek.3-A'!S5668</f>
        <v>0</v>
      </c>
      <c r="P5668" s="143" t="str">
        <f>'Ek.3-A'!L5668</f>
        <v/>
      </c>
      <c r="Q5668" s="24" t="str">
        <f>'Ek.3-A'!M5668</f>
        <v/>
      </c>
      <c r="R5668" s="24">
        <f t="shared" si="1199"/>
        <v>0</v>
      </c>
      <c r="S5668" s="141" t="str">
        <f t="shared" si="1200"/>
        <v>H</v>
      </c>
      <c r="T5668" s="24">
        <f>IF(S5668="E",SUM($R$5:R5668),0)</f>
        <v>0</v>
      </c>
      <c r="U5668" s="143">
        <f t="shared" si="1201"/>
        <v>0</v>
      </c>
    </row>
    <row r="5669" spans="1:21" x14ac:dyDescent="0.25">
      <c r="A5669" s="6">
        <v>57.69</v>
      </c>
      <c r="B5669" s="32" t="s">
        <v>316</v>
      </c>
      <c r="K5669" s="3">
        <f t="shared" si="1202"/>
        <v>4175</v>
      </c>
      <c r="L5669" s="97" t="str">
        <f>IF(TRIM('Ek.3-A'!F5669)&lt;&gt;"","var","yok")</f>
        <v>yok</v>
      </c>
      <c r="M5669" s="5" t="str">
        <f>IF('Ek.3-A'!F5669="", "", IF(VLOOKUP('Ek.3-A'!F5669, Veriler!D:E, 2, 0)=0, "", VLOOKUP('Ek.3-A'!F5669, Veriler!D:E, 2, 0)))</f>
        <v/>
      </c>
      <c r="N5669" s="5" t="str">
        <f>IF('Ek.3-A'!P5669="", "", 'Ek.3-A'!P5669)</f>
        <v/>
      </c>
      <c r="O5669" s="142">
        <f>'Ek.3-A'!S5669</f>
        <v>0</v>
      </c>
      <c r="P5669" s="143" t="str">
        <f>'Ek.3-A'!L5669</f>
        <v/>
      </c>
      <c r="Q5669" s="24" t="str">
        <f>'Ek.3-A'!M5669</f>
        <v/>
      </c>
      <c r="R5669" s="24">
        <f t="shared" si="1199"/>
        <v>0</v>
      </c>
      <c r="S5669" s="141" t="str">
        <f t="shared" si="1200"/>
        <v>H</v>
      </c>
      <c r="T5669" s="24">
        <f>IF(S5669="E",SUM($R$5:R5669),0)</f>
        <v>0</v>
      </c>
      <c r="U5669" s="143">
        <f t="shared" si="1201"/>
        <v>0</v>
      </c>
    </row>
    <row r="5670" spans="1:21" x14ac:dyDescent="0.25">
      <c r="A5670" s="6">
        <v>57.7</v>
      </c>
      <c r="B5670" s="32" t="s">
        <v>316</v>
      </c>
      <c r="K5670" s="3">
        <f t="shared" si="1202"/>
        <v>4176</v>
      </c>
      <c r="L5670" s="97" t="str">
        <f>IF(TRIM('Ek.3-A'!F5670)&lt;&gt;"","var","yok")</f>
        <v>yok</v>
      </c>
      <c r="M5670" s="5" t="str">
        <f>IF('Ek.3-A'!F5670="", "", IF(VLOOKUP('Ek.3-A'!F5670, Veriler!D:E, 2, 0)=0, "", VLOOKUP('Ek.3-A'!F5670, Veriler!D:E, 2, 0)))</f>
        <v/>
      </c>
      <c r="N5670" s="5" t="str">
        <f>IF('Ek.3-A'!P5670="", "", 'Ek.3-A'!P5670)</f>
        <v/>
      </c>
      <c r="O5670" s="142">
        <f>'Ek.3-A'!S5670</f>
        <v>0</v>
      </c>
      <c r="P5670" s="143" t="str">
        <f>'Ek.3-A'!L5670</f>
        <v/>
      </c>
      <c r="Q5670" s="24" t="str">
        <f>'Ek.3-A'!M5670</f>
        <v/>
      </c>
      <c r="R5670" s="24">
        <f t="shared" si="1199"/>
        <v>0</v>
      </c>
      <c r="S5670" s="141" t="str">
        <f t="shared" si="1200"/>
        <v>H</v>
      </c>
      <c r="T5670" s="24">
        <f>IF(S5670="E",SUM($R$5:R5670),0)</f>
        <v>0</v>
      </c>
      <c r="U5670" s="143">
        <f t="shared" si="1201"/>
        <v>0</v>
      </c>
    </row>
    <row r="5671" spans="1:21" x14ac:dyDescent="0.25">
      <c r="A5671" s="6">
        <v>57.7100000000001</v>
      </c>
      <c r="B5671" s="32" t="s">
        <v>316</v>
      </c>
      <c r="K5671" s="3">
        <f t="shared" si="1202"/>
        <v>4177</v>
      </c>
      <c r="L5671" s="97" t="str">
        <f>IF(TRIM('Ek.3-A'!F5671)&lt;&gt;"","var","yok")</f>
        <v>yok</v>
      </c>
      <c r="M5671" s="5" t="str">
        <f>IF('Ek.3-A'!F5671="", "", IF(VLOOKUP('Ek.3-A'!F5671, Veriler!D:E, 2, 0)=0, "", VLOOKUP('Ek.3-A'!F5671, Veriler!D:E, 2, 0)))</f>
        <v/>
      </c>
      <c r="N5671" s="5" t="str">
        <f>IF('Ek.3-A'!P5671="", "", 'Ek.3-A'!P5671)</f>
        <v/>
      </c>
      <c r="O5671" s="142">
        <f>'Ek.3-A'!S5671</f>
        <v>0</v>
      </c>
      <c r="P5671" s="143" t="str">
        <f>'Ek.3-A'!L5671</f>
        <v/>
      </c>
      <c r="Q5671" s="24" t="str">
        <f>'Ek.3-A'!M5671</f>
        <v/>
      </c>
      <c r="R5671" s="24">
        <f t="shared" si="1199"/>
        <v>0</v>
      </c>
      <c r="S5671" s="141" t="str">
        <f t="shared" si="1200"/>
        <v>H</v>
      </c>
      <c r="T5671" s="24">
        <f>IF(S5671="E",SUM($R$5:R5671),0)</f>
        <v>0</v>
      </c>
      <c r="U5671" s="143">
        <f t="shared" si="1201"/>
        <v>0</v>
      </c>
    </row>
    <row r="5672" spans="1:21" x14ac:dyDescent="0.25">
      <c r="A5672" s="6">
        <v>57.720000000000098</v>
      </c>
      <c r="B5672" s="32" t="s">
        <v>316</v>
      </c>
      <c r="K5672" s="3">
        <f t="shared" si="1202"/>
        <v>4178</v>
      </c>
      <c r="L5672" s="97" t="str">
        <f>IF(TRIM('Ek.3-A'!F5672)&lt;&gt;"","var","yok")</f>
        <v>yok</v>
      </c>
      <c r="M5672" s="5" t="str">
        <f>IF('Ek.3-A'!F5672="", "", IF(VLOOKUP('Ek.3-A'!F5672, Veriler!D:E, 2, 0)=0, "", VLOOKUP('Ek.3-A'!F5672, Veriler!D:E, 2, 0)))</f>
        <v/>
      </c>
      <c r="N5672" s="5" t="str">
        <f>IF('Ek.3-A'!P5672="", "", 'Ek.3-A'!P5672)</f>
        <v/>
      </c>
      <c r="O5672" s="142">
        <f>'Ek.3-A'!S5672</f>
        <v>0</v>
      </c>
      <c r="P5672" s="143" t="str">
        <f>'Ek.3-A'!L5672</f>
        <v/>
      </c>
      <c r="Q5672" s="24" t="str">
        <f>'Ek.3-A'!M5672</f>
        <v/>
      </c>
      <c r="R5672" s="24">
        <f t="shared" si="1199"/>
        <v>0</v>
      </c>
      <c r="S5672" s="141" t="str">
        <f t="shared" si="1200"/>
        <v>H</v>
      </c>
      <c r="T5672" s="24">
        <f>IF(S5672="E",SUM($R$5:R5672),0)</f>
        <v>0</v>
      </c>
      <c r="U5672" s="143">
        <f t="shared" si="1201"/>
        <v>0</v>
      </c>
    </row>
    <row r="5673" spans="1:21" x14ac:dyDescent="0.25">
      <c r="A5673" s="6">
        <v>57.73</v>
      </c>
      <c r="B5673" s="32" t="s">
        <v>316</v>
      </c>
      <c r="K5673" s="3">
        <f t="shared" si="1202"/>
        <v>4179</v>
      </c>
      <c r="L5673" s="97" t="str">
        <f>IF(TRIM('Ek.3-A'!F5673)&lt;&gt;"","var","yok")</f>
        <v>yok</v>
      </c>
      <c r="M5673" s="5" t="str">
        <f>IF('Ek.3-A'!F5673="", "", IF(VLOOKUP('Ek.3-A'!F5673, Veriler!D:E, 2, 0)=0, "", VLOOKUP('Ek.3-A'!F5673, Veriler!D:E, 2, 0)))</f>
        <v/>
      </c>
      <c r="N5673" s="5" t="str">
        <f>IF('Ek.3-A'!P5673="", "", 'Ek.3-A'!P5673)</f>
        <v/>
      </c>
      <c r="O5673" s="142">
        <f>'Ek.3-A'!S5673</f>
        <v>0</v>
      </c>
      <c r="P5673" s="143" t="str">
        <f>'Ek.3-A'!L5673</f>
        <v/>
      </c>
      <c r="Q5673" s="24" t="str">
        <f>'Ek.3-A'!M5673</f>
        <v/>
      </c>
      <c r="R5673" s="24">
        <f t="shared" si="1199"/>
        <v>0</v>
      </c>
      <c r="S5673" s="141" t="str">
        <f t="shared" si="1200"/>
        <v>H</v>
      </c>
      <c r="T5673" s="24">
        <f>IF(S5673="E",SUM($R$5:R5673),0)</f>
        <v>0</v>
      </c>
      <c r="U5673" s="143">
        <f t="shared" si="1201"/>
        <v>0</v>
      </c>
    </row>
    <row r="5674" spans="1:21" x14ac:dyDescent="0.25">
      <c r="A5674" s="6">
        <v>57.740000000000101</v>
      </c>
      <c r="B5674" s="32" t="s">
        <v>316</v>
      </c>
      <c r="K5674" s="3">
        <f t="shared" si="1202"/>
        <v>4180</v>
      </c>
      <c r="L5674" s="97" t="str">
        <f>IF(TRIM('Ek.3-A'!F5674)&lt;&gt;"","var","yok")</f>
        <v>yok</v>
      </c>
      <c r="M5674" s="5" t="str">
        <f>IF('Ek.3-A'!F5674="", "", IF(VLOOKUP('Ek.3-A'!F5674, Veriler!D:E, 2, 0)=0, "", VLOOKUP('Ek.3-A'!F5674, Veriler!D:E, 2, 0)))</f>
        <v/>
      </c>
      <c r="N5674" s="5" t="str">
        <f>IF('Ek.3-A'!P5674="", "", 'Ek.3-A'!P5674)</f>
        <v/>
      </c>
      <c r="O5674" s="142">
        <f>'Ek.3-A'!S5674</f>
        <v>0</v>
      </c>
      <c r="P5674" s="143" t="str">
        <f>'Ek.3-A'!L5674</f>
        <v/>
      </c>
      <c r="Q5674" s="24" t="str">
        <f>'Ek.3-A'!M5674</f>
        <v/>
      </c>
      <c r="R5674" s="24">
        <f t="shared" si="1199"/>
        <v>0</v>
      </c>
      <c r="S5674" s="141" t="str">
        <f t="shared" si="1200"/>
        <v>H</v>
      </c>
      <c r="T5674" s="24">
        <f>IF(S5674="E",SUM($R$5:R5674),0)</f>
        <v>0</v>
      </c>
      <c r="U5674" s="143">
        <f t="shared" si="1201"/>
        <v>0</v>
      </c>
    </row>
    <row r="5675" spans="1:21" x14ac:dyDescent="0.25">
      <c r="A5675" s="6">
        <v>57.750000000000099</v>
      </c>
      <c r="B5675" s="32" t="s">
        <v>316</v>
      </c>
      <c r="K5675" s="3">
        <f t="shared" si="1202"/>
        <v>4181</v>
      </c>
      <c r="L5675" s="97" t="str">
        <f>IF(TRIM('Ek.3-A'!F5675)&lt;&gt;"","var","yok")</f>
        <v>yok</v>
      </c>
      <c r="M5675" s="5" t="str">
        <f>IF('Ek.3-A'!F5675="", "", IF(VLOOKUP('Ek.3-A'!F5675, Veriler!D:E, 2, 0)=0, "", VLOOKUP('Ek.3-A'!F5675, Veriler!D:E, 2, 0)))</f>
        <v/>
      </c>
      <c r="N5675" s="5" t="str">
        <f>IF('Ek.3-A'!P5675="", "", 'Ek.3-A'!P5675)</f>
        <v/>
      </c>
      <c r="O5675" s="142">
        <f>'Ek.3-A'!S5675</f>
        <v>0</v>
      </c>
      <c r="P5675" s="143" t="str">
        <f>'Ek.3-A'!L5675</f>
        <v/>
      </c>
      <c r="Q5675" s="24" t="str">
        <f>'Ek.3-A'!M5675</f>
        <v/>
      </c>
      <c r="R5675" s="24">
        <f t="shared" si="1199"/>
        <v>0</v>
      </c>
      <c r="S5675" s="141" t="str">
        <f t="shared" si="1200"/>
        <v>H</v>
      </c>
      <c r="T5675" s="24">
        <f>IF(S5675="E",SUM($R$5:R5675),0)</f>
        <v>0</v>
      </c>
      <c r="U5675" s="143">
        <f t="shared" si="1201"/>
        <v>0</v>
      </c>
    </row>
    <row r="5676" spans="1:21" x14ac:dyDescent="0.25">
      <c r="A5676" s="6">
        <v>57.76</v>
      </c>
      <c r="B5676" s="32" t="s">
        <v>316</v>
      </c>
      <c r="K5676" s="3">
        <f t="shared" si="1202"/>
        <v>4182</v>
      </c>
      <c r="L5676" s="97" t="str">
        <f>IF(TRIM('Ek.3-A'!F5676)&lt;&gt;"","var","yok")</f>
        <v>yok</v>
      </c>
      <c r="M5676" s="5" t="str">
        <f>IF('Ek.3-A'!F5676="", "", IF(VLOOKUP('Ek.3-A'!F5676, Veriler!D:E, 2, 0)=0, "", VLOOKUP('Ek.3-A'!F5676, Veriler!D:E, 2, 0)))</f>
        <v/>
      </c>
      <c r="N5676" s="5" t="str">
        <f>IF('Ek.3-A'!P5676="", "", 'Ek.3-A'!P5676)</f>
        <v/>
      </c>
      <c r="O5676" s="142">
        <f>'Ek.3-A'!S5676</f>
        <v>0</v>
      </c>
      <c r="P5676" s="143" t="str">
        <f>'Ek.3-A'!L5676</f>
        <v/>
      </c>
      <c r="Q5676" s="24" t="str">
        <f>'Ek.3-A'!M5676</f>
        <v/>
      </c>
      <c r="R5676" s="24">
        <f t="shared" si="1199"/>
        <v>0</v>
      </c>
      <c r="S5676" s="141" t="str">
        <f t="shared" si="1200"/>
        <v>H</v>
      </c>
      <c r="T5676" s="24">
        <f>IF(S5676="E",SUM($R$5:R5676),0)</f>
        <v>0</v>
      </c>
      <c r="U5676" s="143">
        <f t="shared" si="1201"/>
        <v>0</v>
      </c>
    </row>
    <row r="5677" spans="1:21" x14ac:dyDescent="0.25">
      <c r="A5677" s="6">
        <v>57.77</v>
      </c>
      <c r="B5677" s="32" t="s">
        <v>316</v>
      </c>
      <c r="K5677" s="3">
        <f t="shared" si="1202"/>
        <v>4183</v>
      </c>
      <c r="L5677" s="97" t="str">
        <f>IF(TRIM('Ek.3-A'!F5677)&lt;&gt;"","var","yok")</f>
        <v>yok</v>
      </c>
      <c r="M5677" s="5" t="str">
        <f>IF('Ek.3-A'!F5677="", "", IF(VLOOKUP('Ek.3-A'!F5677, Veriler!D:E, 2, 0)=0, "", VLOOKUP('Ek.3-A'!F5677, Veriler!D:E, 2, 0)))</f>
        <v/>
      </c>
      <c r="N5677" s="5" t="str">
        <f>IF('Ek.3-A'!P5677="", "", 'Ek.3-A'!P5677)</f>
        <v/>
      </c>
      <c r="O5677" s="142">
        <f>'Ek.3-A'!S5677</f>
        <v>0</v>
      </c>
      <c r="P5677" s="143" t="str">
        <f>'Ek.3-A'!L5677</f>
        <v/>
      </c>
      <c r="Q5677" s="24" t="str">
        <f>'Ek.3-A'!M5677</f>
        <v/>
      </c>
      <c r="R5677" s="24">
        <f t="shared" si="1199"/>
        <v>0</v>
      </c>
      <c r="S5677" s="141" t="str">
        <f t="shared" si="1200"/>
        <v>H</v>
      </c>
      <c r="T5677" s="24">
        <f>IF(S5677="E",SUM($R$5:R5677),0)</f>
        <v>0</v>
      </c>
      <c r="U5677" s="143">
        <f t="shared" si="1201"/>
        <v>0</v>
      </c>
    </row>
    <row r="5678" spans="1:21" x14ac:dyDescent="0.25">
      <c r="A5678" s="6">
        <v>57.780000000000101</v>
      </c>
      <c r="B5678" s="32" t="s">
        <v>316</v>
      </c>
      <c r="K5678" s="3">
        <f t="shared" si="1202"/>
        <v>4184</v>
      </c>
      <c r="L5678" s="97" t="str">
        <f>IF(TRIM('Ek.3-A'!F5678)&lt;&gt;"","var","yok")</f>
        <v>yok</v>
      </c>
      <c r="M5678" s="5" t="str">
        <f>IF('Ek.3-A'!F5678="", "", IF(VLOOKUP('Ek.3-A'!F5678, Veriler!D:E, 2, 0)=0, "", VLOOKUP('Ek.3-A'!F5678, Veriler!D:E, 2, 0)))</f>
        <v/>
      </c>
      <c r="N5678" s="5" t="str">
        <f>IF('Ek.3-A'!P5678="", "", 'Ek.3-A'!P5678)</f>
        <v/>
      </c>
      <c r="O5678" s="142">
        <f>'Ek.3-A'!S5678</f>
        <v>0</v>
      </c>
      <c r="P5678" s="143" t="str">
        <f>'Ek.3-A'!L5678</f>
        <v/>
      </c>
      <c r="Q5678" s="24" t="str">
        <f>'Ek.3-A'!M5678</f>
        <v/>
      </c>
      <c r="R5678" s="24">
        <f t="shared" si="1199"/>
        <v>0</v>
      </c>
      <c r="S5678" s="141" t="str">
        <f t="shared" si="1200"/>
        <v>H</v>
      </c>
      <c r="T5678" s="24">
        <f>IF(S5678="E",SUM($R$5:R5678),0)</f>
        <v>0</v>
      </c>
      <c r="U5678" s="143">
        <f t="shared" si="1201"/>
        <v>0</v>
      </c>
    </row>
    <row r="5679" spans="1:21" x14ac:dyDescent="0.25">
      <c r="A5679" s="6">
        <v>57.790000000000099</v>
      </c>
      <c r="B5679" s="32" t="s">
        <v>316</v>
      </c>
      <c r="K5679" s="3">
        <f t="shared" si="1202"/>
        <v>4185</v>
      </c>
      <c r="L5679" s="97" t="str">
        <f>IF(TRIM('Ek.3-A'!F5679)&lt;&gt;"","var","yok")</f>
        <v>yok</v>
      </c>
      <c r="M5679" s="5" t="str">
        <f>IF('Ek.3-A'!F5679="", "", IF(VLOOKUP('Ek.3-A'!F5679, Veriler!D:E, 2, 0)=0, "", VLOOKUP('Ek.3-A'!F5679, Veriler!D:E, 2, 0)))</f>
        <v/>
      </c>
      <c r="N5679" s="5" t="str">
        <f>IF('Ek.3-A'!P5679="", "", 'Ek.3-A'!P5679)</f>
        <v/>
      </c>
      <c r="O5679" s="142">
        <f>'Ek.3-A'!S5679</f>
        <v>0</v>
      </c>
      <c r="P5679" s="143" t="str">
        <f>'Ek.3-A'!L5679</f>
        <v/>
      </c>
      <c r="Q5679" s="24" t="str">
        <f>'Ek.3-A'!M5679</f>
        <v/>
      </c>
      <c r="R5679" s="24">
        <f t="shared" si="1199"/>
        <v>0</v>
      </c>
      <c r="S5679" s="141" t="str">
        <f t="shared" si="1200"/>
        <v>H</v>
      </c>
      <c r="T5679" s="24">
        <f>IF(S5679="E",SUM($R$5:R5679),0)</f>
        <v>0</v>
      </c>
      <c r="U5679" s="143">
        <f t="shared" si="1201"/>
        <v>0</v>
      </c>
    </row>
    <row r="5680" spans="1:21" x14ac:dyDescent="0.25">
      <c r="A5680" s="6">
        <v>57.8</v>
      </c>
      <c r="B5680" s="32" t="s">
        <v>316</v>
      </c>
      <c r="K5680" s="3">
        <f t="shared" si="1202"/>
        <v>4186</v>
      </c>
      <c r="L5680" s="97" t="str">
        <f>IF(TRIM('Ek.3-A'!F5680)&lt;&gt;"","var","yok")</f>
        <v>yok</v>
      </c>
      <c r="M5680" s="5" t="str">
        <f>IF('Ek.3-A'!F5680="", "", IF(VLOOKUP('Ek.3-A'!F5680, Veriler!D:E, 2, 0)=0, "", VLOOKUP('Ek.3-A'!F5680, Veriler!D:E, 2, 0)))</f>
        <v/>
      </c>
      <c r="N5680" s="5" t="str">
        <f>IF('Ek.3-A'!P5680="", "", 'Ek.3-A'!P5680)</f>
        <v/>
      </c>
      <c r="O5680" s="142">
        <f>'Ek.3-A'!S5680</f>
        <v>0</v>
      </c>
      <c r="P5680" s="143" t="str">
        <f>'Ek.3-A'!L5680</f>
        <v/>
      </c>
      <c r="Q5680" s="24" t="str">
        <f>'Ek.3-A'!M5680</f>
        <v/>
      </c>
      <c r="R5680" s="24">
        <f t="shared" si="1199"/>
        <v>0</v>
      </c>
      <c r="S5680" s="141" t="str">
        <f t="shared" si="1200"/>
        <v>H</v>
      </c>
      <c r="T5680" s="24">
        <f>IF(S5680="E",SUM($R$5:R5680),0)</f>
        <v>0</v>
      </c>
      <c r="U5680" s="143">
        <f t="shared" si="1201"/>
        <v>0</v>
      </c>
    </row>
    <row r="5681" spans="1:41" x14ac:dyDescent="0.25">
      <c r="A5681" s="6">
        <v>57.810000000000102</v>
      </c>
      <c r="B5681" s="32" t="s">
        <v>316</v>
      </c>
      <c r="L5681" s="97"/>
      <c r="M5681" s="5"/>
      <c r="N5681" s="5"/>
      <c r="O5681" s="5"/>
      <c r="Q5681" s="23"/>
      <c r="T5681" s="24"/>
      <c r="U5681" s="25"/>
    </row>
    <row r="5682" spans="1:41" x14ac:dyDescent="0.25">
      <c r="A5682" s="6">
        <v>57.8200000000001</v>
      </c>
      <c r="B5682" s="32" t="s">
        <v>316</v>
      </c>
      <c r="K5682" s="3">
        <f>K5680+1</f>
        <v>4187</v>
      </c>
      <c r="L5682" s="97" t="str">
        <f>IF(TRIM('Ek.3-A'!F5682)&lt;&gt;"","var","yok")</f>
        <v>yok</v>
      </c>
      <c r="M5682" s="5" t="str">
        <f>IF('Ek.3-A'!F5682="", "", IF(VLOOKUP('Ek.3-A'!F5682, Veriler!D:E, 2, 0)=0, "", VLOOKUP('Ek.3-A'!F5682, Veriler!D:E, 2, 0)))</f>
        <v/>
      </c>
      <c r="N5682" s="5" t="str">
        <f>IF('Ek.3-A'!P5682="", "", 'Ek.3-A'!P5682)</f>
        <v/>
      </c>
      <c r="O5682" s="142">
        <f>'Ek.3-A'!S5682</f>
        <v>0</v>
      </c>
      <c r="P5682" s="143" t="str">
        <f>'Ek.3-A'!L5682</f>
        <v/>
      </c>
      <c r="Q5682" s="24" t="str">
        <f>'Ek.3-A'!M5682</f>
        <v/>
      </c>
      <c r="R5682" s="24">
        <f t="shared" ref="R5682:R5695" si="1203">IF(L5682="var",0,IF(Q5682&lt;=0.005,Q5682,0))</f>
        <v>0</v>
      </c>
      <c r="S5682" s="141" t="str">
        <f t="shared" ref="S5682:S5695" si="1204">IF(Q5682&lt;=0.005,"E","H")</f>
        <v>H</v>
      </c>
      <c r="T5682" s="24">
        <f>IF(S5682="E",SUM($R$5:R5682),0)</f>
        <v>0</v>
      </c>
      <c r="U5682" s="143">
        <f t="shared" ref="U5682:U5695" si="1205">IF(T5682&lt;=0.1, O5682, IF(R5682&gt;$G$2, R5682*O5682, $G$2*O5682))</f>
        <v>0</v>
      </c>
    </row>
    <row r="5683" spans="1:41" x14ac:dyDescent="0.25">
      <c r="A5683" s="6">
        <v>57.830000000000098</v>
      </c>
      <c r="B5683" s="32" t="s">
        <v>316</v>
      </c>
      <c r="K5683" s="3">
        <f t="shared" ref="K5683:K5695" si="1206">K5682+1</f>
        <v>4188</v>
      </c>
      <c r="L5683" s="97" t="str">
        <f>IF(TRIM('Ek.3-A'!F5683)&lt;&gt;"","var","yok")</f>
        <v>yok</v>
      </c>
      <c r="M5683" s="5" t="str">
        <f>IF('Ek.3-A'!F5683="", "", IF(VLOOKUP('Ek.3-A'!F5683, Veriler!D:E, 2, 0)=0, "", VLOOKUP('Ek.3-A'!F5683, Veriler!D:E, 2, 0)))</f>
        <v/>
      </c>
      <c r="N5683" s="5" t="str">
        <f>IF('Ek.3-A'!P5683="", "", 'Ek.3-A'!P5683)</f>
        <v/>
      </c>
      <c r="O5683" s="142">
        <f>'Ek.3-A'!S5683</f>
        <v>0</v>
      </c>
      <c r="P5683" s="143" t="str">
        <f>'Ek.3-A'!L5683</f>
        <v/>
      </c>
      <c r="Q5683" s="24" t="str">
        <f>'Ek.3-A'!M5683</f>
        <v/>
      </c>
      <c r="R5683" s="24">
        <f t="shared" si="1203"/>
        <v>0</v>
      </c>
      <c r="S5683" s="141" t="str">
        <f t="shared" si="1204"/>
        <v>H</v>
      </c>
      <c r="T5683" s="24">
        <f>IF(S5683="E",SUM($R$5:R5683),0)</f>
        <v>0</v>
      </c>
      <c r="U5683" s="143">
        <f t="shared" si="1205"/>
        <v>0</v>
      </c>
    </row>
    <row r="5684" spans="1:41" x14ac:dyDescent="0.25">
      <c r="A5684" s="6">
        <v>57.84</v>
      </c>
      <c r="B5684" s="32" t="s">
        <v>316</v>
      </c>
      <c r="K5684" s="3">
        <f t="shared" si="1206"/>
        <v>4189</v>
      </c>
      <c r="L5684" s="97" t="str">
        <f>IF(TRIM('Ek.3-A'!F5684)&lt;&gt;"","var","yok")</f>
        <v>yok</v>
      </c>
      <c r="M5684" s="5" t="str">
        <f>IF('Ek.3-A'!F5684="", "", IF(VLOOKUP('Ek.3-A'!F5684, Veriler!D:E, 2, 0)=0, "", VLOOKUP('Ek.3-A'!F5684, Veriler!D:E, 2, 0)))</f>
        <v/>
      </c>
      <c r="N5684" s="5" t="str">
        <f>IF('Ek.3-A'!P5684="", "", 'Ek.3-A'!P5684)</f>
        <v/>
      </c>
      <c r="O5684" s="142">
        <f>'Ek.3-A'!S5684</f>
        <v>0</v>
      </c>
      <c r="P5684" s="143" t="str">
        <f>'Ek.3-A'!L5684</f>
        <v/>
      </c>
      <c r="Q5684" s="24" t="str">
        <f>'Ek.3-A'!M5684</f>
        <v/>
      </c>
      <c r="R5684" s="24">
        <f t="shared" si="1203"/>
        <v>0</v>
      </c>
      <c r="S5684" s="141" t="str">
        <f t="shared" si="1204"/>
        <v>H</v>
      </c>
      <c r="T5684" s="24">
        <f>IF(S5684="E",SUM($R$5:R5684),0)</f>
        <v>0</v>
      </c>
      <c r="U5684" s="143">
        <f t="shared" si="1205"/>
        <v>0</v>
      </c>
    </row>
    <row r="5685" spans="1:41" x14ac:dyDescent="0.25">
      <c r="A5685" s="6">
        <v>57.850000000000101</v>
      </c>
      <c r="B5685" s="32" t="s">
        <v>316</v>
      </c>
      <c r="K5685" s="3">
        <f t="shared" si="1206"/>
        <v>4190</v>
      </c>
      <c r="L5685" s="97" t="str">
        <f>IF(TRIM('Ek.3-A'!F5685)&lt;&gt;"","var","yok")</f>
        <v>yok</v>
      </c>
      <c r="M5685" s="5" t="str">
        <f>IF('Ek.3-A'!F5685="", "", IF(VLOOKUP('Ek.3-A'!F5685, Veriler!D:E, 2, 0)=0, "", VLOOKUP('Ek.3-A'!F5685, Veriler!D:E, 2, 0)))</f>
        <v/>
      </c>
      <c r="N5685" s="5" t="str">
        <f>IF('Ek.3-A'!P5685="", "", 'Ek.3-A'!P5685)</f>
        <v/>
      </c>
      <c r="O5685" s="142">
        <f>'Ek.3-A'!S5685</f>
        <v>0</v>
      </c>
      <c r="P5685" s="143" t="str">
        <f>'Ek.3-A'!L5685</f>
        <v/>
      </c>
      <c r="Q5685" s="24" t="str">
        <f>'Ek.3-A'!M5685</f>
        <v/>
      </c>
      <c r="R5685" s="24">
        <f t="shared" si="1203"/>
        <v>0</v>
      </c>
      <c r="S5685" s="141" t="str">
        <f t="shared" si="1204"/>
        <v>H</v>
      </c>
      <c r="T5685" s="24">
        <f>IF(S5685="E",SUM($R$5:R5685),0)</f>
        <v>0</v>
      </c>
      <c r="U5685" s="143">
        <f t="shared" si="1205"/>
        <v>0</v>
      </c>
    </row>
    <row r="5686" spans="1:41" x14ac:dyDescent="0.25">
      <c r="A5686" s="6">
        <v>57.860000000000099</v>
      </c>
      <c r="B5686" s="32" t="s">
        <v>316</v>
      </c>
      <c r="K5686" s="3">
        <f t="shared" si="1206"/>
        <v>4191</v>
      </c>
      <c r="L5686" s="97" t="str">
        <f>IF(TRIM('Ek.3-A'!F5686)&lt;&gt;"","var","yok")</f>
        <v>yok</v>
      </c>
      <c r="M5686" s="5" t="str">
        <f>IF('Ek.3-A'!F5686="", "", IF(VLOOKUP('Ek.3-A'!F5686, Veriler!D:E, 2, 0)=0, "", VLOOKUP('Ek.3-A'!F5686, Veriler!D:E, 2, 0)))</f>
        <v/>
      </c>
      <c r="N5686" s="5" t="str">
        <f>IF('Ek.3-A'!P5686="", "", 'Ek.3-A'!P5686)</f>
        <v/>
      </c>
      <c r="O5686" s="142">
        <f>'Ek.3-A'!S5686</f>
        <v>0</v>
      </c>
      <c r="P5686" s="143" t="str">
        <f>'Ek.3-A'!L5686</f>
        <v/>
      </c>
      <c r="Q5686" s="24" t="str">
        <f>'Ek.3-A'!M5686</f>
        <v/>
      </c>
      <c r="R5686" s="24">
        <f t="shared" si="1203"/>
        <v>0</v>
      </c>
      <c r="S5686" s="141" t="str">
        <f t="shared" si="1204"/>
        <v>H</v>
      </c>
      <c r="T5686" s="24">
        <f>IF(S5686="E",SUM($R$5:R5686),0)</f>
        <v>0</v>
      </c>
      <c r="U5686" s="143">
        <f t="shared" si="1205"/>
        <v>0</v>
      </c>
    </row>
    <row r="5687" spans="1:41" x14ac:dyDescent="0.25">
      <c r="A5687" s="6">
        <v>57.87</v>
      </c>
      <c r="B5687" s="32" t="s">
        <v>316</v>
      </c>
      <c r="K5687" s="3">
        <f t="shared" si="1206"/>
        <v>4192</v>
      </c>
      <c r="L5687" s="97" t="str">
        <f>IF(TRIM('Ek.3-A'!F5687)&lt;&gt;"","var","yok")</f>
        <v>yok</v>
      </c>
      <c r="M5687" s="5" t="str">
        <f>IF('Ek.3-A'!F5687="", "", IF(VLOOKUP('Ek.3-A'!F5687, Veriler!D:E, 2, 0)=0, "", VLOOKUP('Ek.3-A'!F5687, Veriler!D:E, 2, 0)))</f>
        <v/>
      </c>
      <c r="N5687" s="5" t="str">
        <f>IF('Ek.3-A'!P5687="", "", 'Ek.3-A'!P5687)</f>
        <v/>
      </c>
      <c r="O5687" s="142">
        <f>'Ek.3-A'!S5687</f>
        <v>0</v>
      </c>
      <c r="P5687" s="143" t="str">
        <f>'Ek.3-A'!L5687</f>
        <v/>
      </c>
      <c r="Q5687" s="24" t="str">
        <f>'Ek.3-A'!M5687</f>
        <v/>
      </c>
      <c r="R5687" s="24">
        <f t="shared" si="1203"/>
        <v>0</v>
      </c>
      <c r="S5687" s="141" t="str">
        <f t="shared" si="1204"/>
        <v>H</v>
      </c>
      <c r="T5687" s="24">
        <f>IF(S5687="E",SUM($R$5:R5687),0)</f>
        <v>0</v>
      </c>
      <c r="U5687" s="143">
        <f t="shared" si="1205"/>
        <v>0</v>
      </c>
    </row>
    <row r="5688" spans="1:41" x14ac:dyDescent="0.25">
      <c r="A5688" s="6">
        <v>57.88</v>
      </c>
      <c r="B5688" s="32" t="s">
        <v>316</v>
      </c>
      <c r="K5688" s="3">
        <f t="shared" si="1206"/>
        <v>4193</v>
      </c>
      <c r="L5688" s="97" t="str">
        <f>IF(TRIM('Ek.3-A'!F5688)&lt;&gt;"","var","yok")</f>
        <v>yok</v>
      </c>
      <c r="M5688" s="5" t="str">
        <f>IF('Ek.3-A'!F5688="", "", IF(VLOOKUP('Ek.3-A'!F5688, Veriler!D:E, 2, 0)=0, "", VLOOKUP('Ek.3-A'!F5688, Veriler!D:E, 2, 0)))</f>
        <v/>
      </c>
      <c r="N5688" s="5" t="str">
        <f>IF('Ek.3-A'!P5688="", "", 'Ek.3-A'!P5688)</f>
        <v/>
      </c>
      <c r="O5688" s="142">
        <f>'Ek.3-A'!S5688</f>
        <v>0</v>
      </c>
      <c r="P5688" s="143" t="str">
        <f>'Ek.3-A'!L5688</f>
        <v/>
      </c>
      <c r="Q5688" s="24" t="str">
        <f>'Ek.3-A'!M5688</f>
        <v/>
      </c>
      <c r="R5688" s="24">
        <f t="shared" si="1203"/>
        <v>0</v>
      </c>
      <c r="S5688" s="141" t="str">
        <f t="shared" si="1204"/>
        <v>H</v>
      </c>
      <c r="T5688" s="24">
        <f>IF(S5688="E",SUM($R$5:R5688),0)</f>
        <v>0</v>
      </c>
      <c r="U5688" s="143">
        <f t="shared" si="1205"/>
        <v>0</v>
      </c>
    </row>
    <row r="5689" spans="1:41" x14ac:dyDescent="0.25">
      <c r="A5689" s="6">
        <v>57.8900000000001</v>
      </c>
      <c r="B5689" s="32" t="s">
        <v>316</v>
      </c>
      <c r="K5689" s="3">
        <f t="shared" si="1206"/>
        <v>4194</v>
      </c>
      <c r="L5689" s="97" t="str">
        <f>IF(TRIM('Ek.3-A'!F5689)&lt;&gt;"","var","yok")</f>
        <v>yok</v>
      </c>
      <c r="M5689" s="5" t="str">
        <f>IF('Ek.3-A'!F5689="", "", IF(VLOOKUP('Ek.3-A'!F5689, Veriler!D:E, 2, 0)=0, "", VLOOKUP('Ek.3-A'!F5689, Veriler!D:E, 2, 0)))</f>
        <v/>
      </c>
      <c r="N5689" s="5" t="str">
        <f>IF('Ek.3-A'!P5689="", "", 'Ek.3-A'!P5689)</f>
        <v/>
      </c>
      <c r="O5689" s="142">
        <f>'Ek.3-A'!S5689</f>
        <v>0</v>
      </c>
      <c r="P5689" s="143" t="str">
        <f>'Ek.3-A'!L5689</f>
        <v/>
      </c>
      <c r="Q5689" s="24" t="str">
        <f>'Ek.3-A'!M5689</f>
        <v/>
      </c>
      <c r="R5689" s="24">
        <f t="shared" si="1203"/>
        <v>0</v>
      </c>
      <c r="S5689" s="141" t="str">
        <f t="shared" si="1204"/>
        <v>H</v>
      </c>
      <c r="T5689" s="24">
        <f>IF(S5689="E",SUM($R$5:R5689),0)</f>
        <v>0</v>
      </c>
      <c r="U5689" s="143">
        <f t="shared" si="1205"/>
        <v>0</v>
      </c>
    </row>
    <row r="5690" spans="1:41" x14ac:dyDescent="0.25">
      <c r="A5690" s="6">
        <v>57.900000000000098</v>
      </c>
      <c r="B5690" s="32" t="s">
        <v>316</v>
      </c>
      <c r="K5690" s="3">
        <f t="shared" si="1206"/>
        <v>4195</v>
      </c>
      <c r="L5690" s="97" t="str">
        <f>IF(TRIM('Ek.3-A'!F5690)&lt;&gt;"","var","yok")</f>
        <v>yok</v>
      </c>
      <c r="M5690" s="5" t="str">
        <f>IF('Ek.3-A'!F5690="", "", IF(VLOOKUP('Ek.3-A'!F5690, Veriler!D:E, 2, 0)=0, "", VLOOKUP('Ek.3-A'!F5690, Veriler!D:E, 2, 0)))</f>
        <v/>
      </c>
      <c r="N5690" s="5" t="str">
        <f>IF('Ek.3-A'!P5690="", "", 'Ek.3-A'!P5690)</f>
        <v/>
      </c>
      <c r="O5690" s="142">
        <f>'Ek.3-A'!S5690</f>
        <v>0</v>
      </c>
      <c r="P5690" s="143" t="str">
        <f>'Ek.3-A'!L5690</f>
        <v/>
      </c>
      <c r="Q5690" s="24" t="str">
        <f>'Ek.3-A'!M5690</f>
        <v/>
      </c>
      <c r="R5690" s="24">
        <f t="shared" si="1203"/>
        <v>0</v>
      </c>
      <c r="S5690" s="141" t="str">
        <f t="shared" si="1204"/>
        <v>H</v>
      </c>
      <c r="T5690" s="24">
        <f>IF(S5690="E",SUM($R$5:R5690),0)</f>
        <v>0</v>
      </c>
      <c r="U5690" s="143">
        <f t="shared" si="1205"/>
        <v>0</v>
      </c>
    </row>
    <row r="5691" spans="1:41" x14ac:dyDescent="0.25">
      <c r="A5691" s="6">
        <v>57.91</v>
      </c>
      <c r="B5691" s="32" t="s">
        <v>316</v>
      </c>
      <c r="K5691" s="3">
        <f t="shared" si="1206"/>
        <v>4196</v>
      </c>
      <c r="L5691" s="97" t="str">
        <f>IF(TRIM('Ek.3-A'!F5691)&lt;&gt;"","var","yok")</f>
        <v>yok</v>
      </c>
      <c r="M5691" s="5" t="str">
        <f>IF('Ek.3-A'!F5691="", "", IF(VLOOKUP('Ek.3-A'!F5691, Veriler!D:E, 2, 0)=0, "", VLOOKUP('Ek.3-A'!F5691, Veriler!D:E, 2, 0)))</f>
        <v/>
      </c>
      <c r="N5691" s="5" t="str">
        <f>IF('Ek.3-A'!P5691="", "", 'Ek.3-A'!P5691)</f>
        <v/>
      </c>
      <c r="O5691" s="142">
        <f>'Ek.3-A'!S5691</f>
        <v>0</v>
      </c>
      <c r="P5691" s="143" t="str">
        <f>'Ek.3-A'!L5691</f>
        <v/>
      </c>
      <c r="Q5691" s="24" t="str">
        <f>'Ek.3-A'!M5691</f>
        <v/>
      </c>
      <c r="R5691" s="24">
        <f t="shared" si="1203"/>
        <v>0</v>
      </c>
      <c r="S5691" s="141" t="str">
        <f t="shared" si="1204"/>
        <v>H</v>
      </c>
      <c r="T5691" s="24">
        <f>IF(S5691="E",SUM($R$5:R5691),0)</f>
        <v>0</v>
      </c>
      <c r="U5691" s="143">
        <f t="shared" si="1205"/>
        <v>0</v>
      </c>
    </row>
    <row r="5692" spans="1:41" x14ac:dyDescent="0.25">
      <c r="A5692" s="6">
        <v>57.920000000000101</v>
      </c>
      <c r="B5692" s="32" t="s">
        <v>316</v>
      </c>
      <c r="K5692" s="3">
        <f t="shared" si="1206"/>
        <v>4197</v>
      </c>
      <c r="L5692" s="97" t="str">
        <f>IF(TRIM('Ek.3-A'!F5692)&lt;&gt;"","var","yok")</f>
        <v>yok</v>
      </c>
      <c r="M5692" s="5" t="str">
        <f>IF('Ek.3-A'!F5692="", "", IF(VLOOKUP('Ek.3-A'!F5692, Veriler!D:E, 2, 0)=0, "", VLOOKUP('Ek.3-A'!F5692, Veriler!D:E, 2, 0)))</f>
        <v/>
      </c>
      <c r="N5692" s="5" t="str">
        <f>IF('Ek.3-A'!P5692="", "", 'Ek.3-A'!P5692)</f>
        <v/>
      </c>
      <c r="O5692" s="142">
        <f>'Ek.3-A'!S5692</f>
        <v>0</v>
      </c>
      <c r="P5692" s="143" t="str">
        <f>'Ek.3-A'!L5692</f>
        <v/>
      </c>
      <c r="Q5692" s="24" t="str">
        <f>'Ek.3-A'!M5692</f>
        <v/>
      </c>
      <c r="R5692" s="24">
        <f t="shared" si="1203"/>
        <v>0</v>
      </c>
      <c r="S5692" s="141" t="str">
        <f t="shared" si="1204"/>
        <v>H</v>
      </c>
      <c r="T5692" s="24">
        <f>IF(S5692="E",SUM($R$5:R5692),0)</f>
        <v>0</v>
      </c>
      <c r="U5692" s="143">
        <f t="shared" si="1205"/>
        <v>0</v>
      </c>
    </row>
    <row r="5693" spans="1:41" x14ac:dyDescent="0.25">
      <c r="A5693" s="6">
        <v>57.930000000000099</v>
      </c>
      <c r="B5693" s="32" t="s">
        <v>316</v>
      </c>
      <c r="K5693" s="3">
        <f t="shared" si="1206"/>
        <v>4198</v>
      </c>
      <c r="L5693" s="97" t="str">
        <f>IF(TRIM('Ek.3-A'!F5693)&lt;&gt;"","var","yok")</f>
        <v>yok</v>
      </c>
      <c r="M5693" s="5" t="str">
        <f>IF('Ek.3-A'!F5693="", "", IF(VLOOKUP('Ek.3-A'!F5693, Veriler!D:E, 2, 0)=0, "", VLOOKUP('Ek.3-A'!F5693, Veriler!D:E, 2, 0)))</f>
        <v/>
      </c>
      <c r="N5693" s="5" t="str">
        <f>IF('Ek.3-A'!P5693="", "", 'Ek.3-A'!P5693)</f>
        <v/>
      </c>
      <c r="O5693" s="142">
        <f>'Ek.3-A'!S5693</f>
        <v>0</v>
      </c>
      <c r="P5693" s="143" t="str">
        <f>'Ek.3-A'!L5693</f>
        <v/>
      </c>
      <c r="Q5693" s="24" t="str">
        <f>'Ek.3-A'!M5693</f>
        <v/>
      </c>
      <c r="R5693" s="24">
        <f t="shared" si="1203"/>
        <v>0</v>
      </c>
      <c r="S5693" s="141" t="str">
        <f t="shared" si="1204"/>
        <v>H</v>
      </c>
      <c r="T5693" s="24">
        <f>IF(S5693="E",SUM($R$5:R5693),0)</f>
        <v>0</v>
      </c>
      <c r="U5693" s="143">
        <f t="shared" si="1205"/>
        <v>0</v>
      </c>
    </row>
    <row r="5694" spans="1:41" x14ac:dyDescent="0.25">
      <c r="A5694" s="6">
        <v>57.94</v>
      </c>
      <c r="B5694" s="32" t="s">
        <v>316</v>
      </c>
      <c r="K5694" s="3">
        <f t="shared" si="1206"/>
        <v>4199</v>
      </c>
      <c r="L5694" s="97" t="str">
        <f>IF(TRIM('Ek.3-A'!F5694)&lt;&gt;"","var","yok")</f>
        <v>yok</v>
      </c>
      <c r="M5694" s="5" t="str">
        <f>IF('Ek.3-A'!F5694="", "", IF(VLOOKUP('Ek.3-A'!F5694, Veriler!D:E, 2, 0)=0, "", VLOOKUP('Ek.3-A'!F5694, Veriler!D:E, 2, 0)))</f>
        <v/>
      </c>
      <c r="N5694" s="5" t="str">
        <f>IF('Ek.3-A'!P5694="", "", 'Ek.3-A'!P5694)</f>
        <v/>
      </c>
      <c r="O5694" s="142">
        <f>'Ek.3-A'!S5694</f>
        <v>0</v>
      </c>
      <c r="P5694" s="143" t="str">
        <f>'Ek.3-A'!L5694</f>
        <v/>
      </c>
      <c r="Q5694" s="24" t="str">
        <f>'Ek.3-A'!M5694</f>
        <v/>
      </c>
      <c r="R5694" s="24">
        <f t="shared" si="1203"/>
        <v>0</v>
      </c>
      <c r="S5694" s="141" t="str">
        <f t="shared" si="1204"/>
        <v>H</v>
      </c>
      <c r="T5694" s="24">
        <f>IF(S5694="E",SUM($R$5:R5694),0)</f>
        <v>0</v>
      </c>
      <c r="U5694" s="143">
        <f t="shared" si="1205"/>
        <v>0</v>
      </c>
    </row>
    <row r="5695" spans="1:41" x14ac:dyDescent="0.25">
      <c r="A5695" s="6">
        <v>57.95</v>
      </c>
      <c r="B5695" s="32" t="s">
        <v>316</v>
      </c>
      <c r="K5695" s="3">
        <f t="shared" si="1206"/>
        <v>4200</v>
      </c>
      <c r="L5695" s="97" t="str">
        <f>IF(TRIM('Ek.3-A'!F5695)&lt;&gt;"","var","yok")</f>
        <v>yok</v>
      </c>
      <c r="M5695" s="5" t="str">
        <f>IF('Ek.3-A'!F5695="", "", IF(VLOOKUP('Ek.3-A'!F5695, Veriler!D:E, 2, 0)=0, "", VLOOKUP('Ek.3-A'!F5695, Veriler!D:E, 2, 0)))</f>
        <v/>
      </c>
      <c r="N5695" s="5" t="str">
        <f>IF('Ek.3-A'!P5695="", "", 'Ek.3-A'!P5695)</f>
        <v/>
      </c>
      <c r="O5695" s="142">
        <f>'Ek.3-A'!S5695</f>
        <v>0</v>
      </c>
      <c r="P5695" s="143" t="str">
        <f>'Ek.3-A'!L5695</f>
        <v/>
      </c>
      <c r="Q5695" s="24" t="str">
        <f>'Ek.3-A'!M5695</f>
        <v/>
      </c>
      <c r="R5695" s="24">
        <f t="shared" si="1203"/>
        <v>0</v>
      </c>
      <c r="S5695" s="141" t="str">
        <f t="shared" si="1204"/>
        <v>H</v>
      </c>
      <c r="T5695" s="24">
        <f>IF(S5695="E",SUM($R$5:R5695),0)</f>
        <v>0</v>
      </c>
      <c r="U5695" s="143">
        <f t="shared" si="1205"/>
        <v>0</v>
      </c>
    </row>
    <row r="5696" spans="1:41" x14ac:dyDescent="0.25">
      <c r="A5696" s="6">
        <v>57.9600000000001</v>
      </c>
      <c r="B5696" s="32" t="s">
        <v>316</v>
      </c>
      <c r="T5696" s="24"/>
      <c r="U5696" s="25"/>
      <c r="AO5696" s="140">
        <f>'Ek.3-A'!L5696</f>
        <v>0</v>
      </c>
    </row>
    <row r="5697" spans="1:21" x14ac:dyDescent="0.25">
      <c r="A5697" s="6">
        <v>57.970000000000098</v>
      </c>
      <c r="B5697" s="32" t="s">
        <v>316</v>
      </c>
      <c r="T5697" s="24"/>
      <c r="U5697" s="25"/>
    </row>
    <row r="5698" spans="1:21" x14ac:dyDescent="0.25">
      <c r="A5698" s="6">
        <v>57.98</v>
      </c>
      <c r="B5698" s="32" t="s">
        <v>316</v>
      </c>
      <c r="T5698" s="24"/>
      <c r="U5698" s="25"/>
    </row>
    <row r="5699" spans="1:21" x14ac:dyDescent="0.25">
      <c r="A5699" s="6">
        <v>57.990000000000101</v>
      </c>
      <c r="B5699" s="32" t="s">
        <v>316</v>
      </c>
      <c r="T5699" s="24"/>
      <c r="U5699" s="25"/>
    </row>
    <row r="5700" spans="1:21" x14ac:dyDescent="0.25">
      <c r="A5700" s="6">
        <v>58.000000000000099</v>
      </c>
      <c r="B5700" s="32" t="s">
        <v>316</v>
      </c>
      <c r="T5700" s="24"/>
      <c r="U5700" s="25"/>
    </row>
    <row r="5701" spans="1:21" x14ac:dyDescent="0.25">
      <c r="A5701" s="6">
        <v>58.01</v>
      </c>
      <c r="B5701" s="32" t="s">
        <v>316</v>
      </c>
      <c r="T5701" s="24"/>
      <c r="U5701" s="25"/>
    </row>
    <row r="5702" spans="1:21" x14ac:dyDescent="0.25">
      <c r="A5702" s="6">
        <v>58.02</v>
      </c>
      <c r="B5702" s="32" t="s">
        <v>316</v>
      </c>
      <c r="T5702" s="24"/>
      <c r="U5702" s="25"/>
    </row>
    <row r="5703" spans="1:21" x14ac:dyDescent="0.25">
      <c r="A5703" s="6">
        <v>58.030000000000101</v>
      </c>
      <c r="B5703" s="32" t="s">
        <v>316</v>
      </c>
      <c r="T5703" s="24"/>
      <c r="U5703" s="25"/>
    </row>
    <row r="5704" spans="1:21" x14ac:dyDescent="0.25">
      <c r="A5704" s="6">
        <v>58.040000000000099</v>
      </c>
      <c r="B5704" s="32" t="s">
        <v>316</v>
      </c>
      <c r="T5704" s="24"/>
      <c r="U5704" s="25"/>
    </row>
    <row r="5705" spans="1:21" x14ac:dyDescent="0.25">
      <c r="A5705" s="6">
        <v>58.05</v>
      </c>
      <c r="B5705" s="32" t="s">
        <v>316</v>
      </c>
      <c r="K5705" s="3">
        <f>K5695+1</f>
        <v>4201</v>
      </c>
      <c r="L5705" s="97" t="str">
        <f>IF(TRIM('Ek.3-A'!F5705)&lt;&gt;"","var","yok")</f>
        <v>yok</v>
      </c>
      <c r="M5705" s="5" t="str">
        <f>IF('Ek.3-A'!F5705="", "", IF(VLOOKUP('Ek.3-A'!F5705, Veriler!D:E, 2, 0)=0, "", VLOOKUP('Ek.3-A'!F5705, Veriler!D:E, 2, 0)))</f>
        <v/>
      </c>
      <c r="N5705" s="5" t="str">
        <f>IF('Ek.3-A'!P5705="", "", 'Ek.3-A'!P5705)</f>
        <v/>
      </c>
      <c r="O5705" s="142">
        <f>'Ek.3-A'!S5705</f>
        <v>0</v>
      </c>
      <c r="P5705" s="143" t="str">
        <f>'Ek.3-A'!L5705</f>
        <v/>
      </c>
      <c r="Q5705" s="24" t="str">
        <f>'Ek.3-A'!M5705</f>
        <v/>
      </c>
      <c r="R5705" s="24">
        <f t="shared" ref="R5705:R5718" si="1207">IF(L5705="var",0,IF(Q5705&lt;=0.005,Q5705,0))</f>
        <v>0</v>
      </c>
      <c r="S5705" s="141" t="str">
        <f t="shared" ref="S5705:S5718" si="1208">IF(Q5705&lt;=0.005,"E","H")</f>
        <v>H</v>
      </c>
      <c r="T5705" s="24">
        <f>IF(S5705="E",SUM($R$5:R5705),0)</f>
        <v>0</v>
      </c>
      <c r="U5705" s="143">
        <f t="shared" ref="U5705:U5718" si="1209">IF(T5705&lt;=0.1, O5705, IF(R5705&gt;$G$2, R5705*O5705, $G$2*O5705))</f>
        <v>0</v>
      </c>
    </row>
    <row r="5706" spans="1:21" x14ac:dyDescent="0.25">
      <c r="A5706" s="6">
        <v>58.060000000000102</v>
      </c>
      <c r="B5706" s="32" t="s">
        <v>316</v>
      </c>
      <c r="K5706" s="3">
        <f t="shared" ref="K5706:K5718" si="1210">K5705+1</f>
        <v>4202</v>
      </c>
      <c r="L5706" s="97" t="str">
        <f>IF(TRIM('Ek.3-A'!F5706)&lt;&gt;"","var","yok")</f>
        <v>yok</v>
      </c>
      <c r="M5706" s="5" t="str">
        <f>IF('Ek.3-A'!F5706="", "", IF(VLOOKUP('Ek.3-A'!F5706, Veriler!D:E, 2, 0)=0, "", VLOOKUP('Ek.3-A'!F5706, Veriler!D:E, 2, 0)))</f>
        <v/>
      </c>
      <c r="N5706" s="5" t="str">
        <f>IF('Ek.3-A'!P5706="", "", 'Ek.3-A'!P5706)</f>
        <v/>
      </c>
      <c r="O5706" s="142">
        <f>'Ek.3-A'!S5706</f>
        <v>0</v>
      </c>
      <c r="P5706" s="143" t="str">
        <f>'Ek.3-A'!L5706</f>
        <v/>
      </c>
      <c r="Q5706" s="24" t="str">
        <f>'Ek.3-A'!M5706</f>
        <v/>
      </c>
      <c r="R5706" s="24">
        <f t="shared" si="1207"/>
        <v>0</v>
      </c>
      <c r="S5706" s="141" t="str">
        <f t="shared" si="1208"/>
        <v>H</v>
      </c>
      <c r="T5706" s="24">
        <f>IF(S5706="E",SUM($R$5:R5706),0)</f>
        <v>0</v>
      </c>
      <c r="U5706" s="143">
        <f t="shared" si="1209"/>
        <v>0</v>
      </c>
    </row>
    <row r="5707" spans="1:21" x14ac:dyDescent="0.25">
      <c r="A5707" s="6">
        <v>58.0700000000001</v>
      </c>
      <c r="B5707" s="32" t="s">
        <v>316</v>
      </c>
      <c r="K5707" s="3">
        <f t="shared" si="1210"/>
        <v>4203</v>
      </c>
      <c r="L5707" s="97" t="str">
        <f>IF(TRIM('Ek.3-A'!F5707)&lt;&gt;"","var","yok")</f>
        <v>yok</v>
      </c>
      <c r="M5707" s="5" t="str">
        <f>IF('Ek.3-A'!F5707="", "", IF(VLOOKUP('Ek.3-A'!F5707, Veriler!D:E, 2, 0)=0, "", VLOOKUP('Ek.3-A'!F5707, Veriler!D:E, 2, 0)))</f>
        <v/>
      </c>
      <c r="N5707" s="5" t="str">
        <f>IF('Ek.3-A'!P5707="", "", 'Ek.3-A'!P5707)</f>
        <v/>
      </c>
      <c r="O5707" s="142">
        <f>'Ek.3-A'!S5707</f>
        <v>0</v>
      </c>
      <c r="P5707" s="143" t="str">
        <f>'Ek.3-A'!L5707</f>
        <v/>
      </c>
      <c r="Q5707" s="24" t="str">
        <f>'Ek.3-A'!M5707</f>
        <v/>
      </c>
      <c r="R5707" s="24">
        <f t="shared" si="1207"/>
        <v>0</v>
      </c>
      <c r="S5707" s="141" t="str">
        <f t="shared" si="1208"/>
        <v>H</v>
      </c>
      <c r="T5707" s="24">
        <f>IF(S5707="E",SUM($R$5:R5707),0)</f>
        <v>0</v>
      </c>
      <c r="U5707" s="143">
        <f t="shared" si="1209"/>
        <v>0</v>
      </c>
    </row>
    <row r="5708" spans="1:21" x14ac:dyDescent="0.25">
      <c r="A5708" s="6">
        <v>58.080000000000098</v>
      </c>
      <c r="B5708" s="32" t="s">
        <v>316</v>
      </c>
      <c r="K5708" s="3">
        <f t="shared" si="1210"/>
        <v>4204</v>
      </c>
      <c r="L5708" s="97" t="str">
        <f>IF(TRIM('Ek.3-A'!F5708)&lt;&gt;"","var","yok")</f>
        <v>yok</v>
      </c>
      <c r="M5708" s="5" t="str">
        <f>IF('Ek.3-A'!F5708="", "", IF(VLOOKUP('Ek.3-A'!F5708, Veriler!D:E, 2, 0)=0, "", VLOOKUP('Ek.3-A'!F5708, Veriler!D:E, 2, 0)))</f>
        <v/>
      </c>
      <c r="N5708" s="5" t="str">
        <f>IF('Ek.3-A'!P5708="", "", 'Ek.3-A'!P5708)</f>
        <v/>
      </c>
      <c r="O5708" s="142">
        <f>'Ek.3-A'!S5708</f>
        <v>0</v>
      </c>
      <c r="P5708" s="143" t="str">
        <f>'Ek.3-A'!L5708</f>
        <v/>
      </c>
      <c r="Q5708" s="24" t="str">
        <f>'Ek.3-A'!M5708</f>
        <v/>
      </c>
      <c r="R5708" s="24">
        <f t="shared" si="1207"/>
        <v>0</v>
      </c>
      <c r="S5708" s="141" t="str">
        <f t="shared" si="1208"/>
        <v>H</v>
      </c>
      <c r="T5708" s="24">
        <f>IF(S5708="E",SUM($R$5:R5708),0)</f>
        <v>0</v>
      </c>
      <c r="U5708" s="143">
        <f t="shared" si="1209"/>
        <v>0</v>
      </c>
    </row>
    <row r="5709" spans="1:21" x14ac:dyDescent="0.25">
      <c r="A5709" s="6">
        <v>58.09</v>
      </c>
      <c r="B5709" s="32" t="s">
        <v>316</v>
      </c>
      <c r="K5709" s="3">
        <f t="shared" si="1210"/>
        <v>4205</v>
      </c>
      <c r="L5709" s="97" t="str">
        <f>IF(TRIM('Ek.3-A'!F5709)&lt;&gt;"","var","yok")</f>
        <v>yok</v>
      </c>
      <c r="M5709" s="5" t="str">
        <f>IF('Ek.3-A'!F5709="", "", IF(VLOOKUP('Ek.3-A'!F5709, Veriler!D:E, 2, 0)=0, "", VLOOKUP('Ek.3-A'!F5709, Veriler!D:E, 2, 0)))</f>
        <v/>
      </c>
      <c r="N5709" s="5" t="str">
        <f>IF('Ek.3-A'!P5709="", "", 'Ek.3-A'!P5709)</f>
        <v/>
      </c>
      <c r="O5709" s="142">
        <f>'Ek.3-A'!S5709</f>
        <v>0</v>
      </c>
      <c r="P5709" s="143" t="str">
        <f>'Ek.3-A'!L5709</f>
        <v/>
      </c>
      <c r="Q5709" s="24" t="str">
        <f>'Ek.3-A'!M5709</f>
        <v/>
      </c>
      <c r="R5709" s="24">
        <f t="shared" si="1207"/>
        <v>0</v>
      </c>
      <c r="S5709" s="141" t="str">
        <f t="shared" si="1208"/>
        <v>H</v>
      </c>
      <c r="T5709" s="24">
        <f>IF(S5709="E",SUM($R$5:R5709),0)</f>
        <v>0</v>
      </c>
      <c r="U5709" s="143">
        <f t="shared" si="1209"/>
        <v>0</v>
      </c>
    </row>
    <row r="5710" spans="1:21" x14ac:dyDescent="0.25">
      <c r="A5710" s="6">
        <v>58.100000000000101</v>
      </c>
      <c r="B5710" s="32" t="s">
        <v>316</v>
      </c>
      <c r="K5710" s="3">
        <f t="shared" si="1210"/>
        <v>4206</v>
      </c>
      <c r="L5710" s="97" t="str">
        <f>IF(TRIM('Ek.3-A'!F5710)&lt;&gt;"","var","yok")</f>
        <v>yok</v>
      </c>
      <c r="M5710" s="5" t="str">
        <f>IF('Ek.3-A'!F5710="", "", IF(VLOOKUP('Ek.3-A'!F5710, Veriler!D:E, 2, 0)=0, "", VLOOKUP('Ek.3-A'!F5710, Veriler!D:E, 2, 0)))</f>
        <v/>
      </c>
      <c r="N5710" s="5" t="str">
        <f>IF('Ek.3-A'!P5710="", "", 'Ek.3-A'!P5710)</f>
        <v/>
      </c>
      <c r="O5710" s="142">
        <f>'Ek.3-A'!S5710</f>
        <v>0</v>
      </c>
      <c r="P5710" s="143" t="str">
        <f>'Ek.3-A'!L5710</f>
        <v/>
      </c>
      <c r="Q5710" s="24" t="str">
        <f>'Ek.3-A'!M5710</f>
        <v/>
      </c>
      <c r="R5710" s="24">
        <f t="shared" si="1207"/>
        <v>0</v>
      </c>
      <c r="S5710" s="141" t="str">
        <f t="shared" si="1208"/>
        <v>H</v>
      </c>
      <c r="T5710" s="24">
        <f>IF(S5710="E",SUM($R$5:R5710),0)</f>
        <v>0</v>
      </c>
      <c r="U5710" s="143">
        <f t="shared" si="1209"/>
        <v>0</v>
      </c>
    </row>
    <row r="5711" spans="1:21" x14ac:dyDescent="0.25">
      <c r="A5711" s="6">
        <v>58.110000000000099</v>
      </c>
      <c r="B5711" s="32" t="s">
        <v>316</v>
      </c>
      <c r="K5711" s="3">
        <f t="shared" si="1210"/>
        <v>4207</v>
      </c>
      <c r="L5711" s="97" t="str">
        <f>IF(TRIM('Ek.3-A'!F5711)&lt;&gt;"","var","yok")</f>
        <v>yok</v>
      </c>
      <c r="M5711" s="5" t="str">
        <f>IF('Ek.3-A'!F5711="", "", IF(VLOOKUP('Ek.3-A'!F5711, Veriler!D:E, 2, 0)=0, "", VLOOKUP('Ek.3-A'!F5711, Veriler!D:E, 2, 0)))</f>
        <v/>
      </c>
      <c r="N5711" s="5" t="str">
        <f>IF('Ek.3-A'!P5711="", "", 'Ek.3-A'!P5711)</f>
        <v/>
      </c>
      <c r="O5711" s="142">
        <f>'Ek.3-A'!S5711</f>
        <v>0</v>
      </c>
      <c r="P5711" s="143" t="str">
        <f>'Ek.3-A'!L5711</f>
        <v/>
      </c>
      <c r="Q5711" s="24" t="str">
        <f>'Ek.3-A'!M5711</f>
        <v/>
      </c>
      <c r="R5711" s="24">
        <f t="shared" si="1207"/>
        <v>0</v>
      </c>
      <c r="S5711" s="141" t="str">
        <f t="shared" si="1208"/>
        <v>H</v>
      </c>
      <c r="T5711" s="24">
        <f>IF(S5711="E",SUM($R$5:R5711),0)</f>
        <v>0</v>
      </c>
      <c r="U5711" s="143">
        <f t="shared" si="1209"/>
        <v>0</v>
      </c>
    </row>
    <row r="5712" spans="1:21" x14ac:dyDescent="0.25">
      <c r="A5712" s="6">
        <v>58.12</v>
      </c>
      <c r="B5712" s="32" t="s">
        <v>316</v>
      </c>
      <c r="K5712" s="3">
        <f t="shared" si="1210"/>
        <v>4208</v>
      </c>
      <c r="L5712" s="97" t="str">
        <f>IF(TRIM('Ek.3-A'!F5712)&lt;&gt;"","var","yok")</f>
        <v>yok</v>
      </c>
      <c r="M5712" s="5" t="str">
        <f>IF('Ek.3-A'!F5712="", "", IF(VLOOKUP('Ek.3-A'!F5712, Veriler!D:E, 2, 0)=0, "", VLOOKUP('Ek.3-A'!F5712, Veriler!D:E, 2, 0)))</f>
        <v/>
      </c>
      <c r="N5712" s="5" t="str">
        <f>IF('Ek.3-A'!P5712="", "", 'Ek.3-A'!P5712)</f>
        <v/>
      </c>
      <c r="O5712" s="142">
        <f>'Ek.3-A'!S5712</f>
        <v>0</v>
      </c>
      <c r="P5712" s="143" t="str">
        <f>'Ek.3-A'!L5712</f>
        <v/>
      </c>
      <c r="Q5712" s="24" t="str">
        <f>'Ek.3-A'!M5712</f>
        <v/>
      </c>
      <c r="R5712" s="24">
        <f t="shared" si="1207"/>
        <v>0</v>
      </c>
      <c r="S5712" s="141" t="str">
        <f t="shared" si="1208"/>
        <v>H</v>
      </c>
      <c r="T5712" s="24">
        <f>IF(S5712="E",SUM($R$5:R5712),0)</f>
        <v>0</v>
      </c>
      <c r="U5712" s="143">
        <f t="shared" si="1209"/>
        <v>0</v>
      </c>
    </row>
    <row r="5713" spans="1:21" x14ac:dyDescent="0.25">
      <c r="A5713" s="6">
        <v>58.13</v>
      </c>
      <c r="B5713" s="32" t="s">
        <v>316</v>
      </c>
      <c r="K5713" s="3">
        <f t="shared" si="1210"/>
        <v>4209</v>
      </c>
      <c r="L5713" s="97" t="str">
        <f>IF(TRIM('Ek.3-A'!F5713)&lt;&gt;"","var","yok")</f>
        <v>yok</v>
      </c>
      <c r="M5713" s="5" t="str">
        <f>IF('Ek.3-A'!F5713="", "", IF(VLOOKUP('Ek.3-A'!F5713, Veriler!D:E, 2, 0)=0, "", VLOOKUP('Ek.3-A'!F5713, Veriler!D:E, 2, 0)))</f>
        <v/>
      </c>
      <c r="N5713" s="5" t="str">
        <f>IF('Ek.3-A'!P5713="", "", 'Ek.3-A'!P5713)</f>
        <v/>
      </c>
      <c r="O5713" s="142">
        <f>'Ek.3-A'!S5713</f>
        <v>0</v>
      </c>
      <c r="P5713" s="143" t="str">
        <f>'Ek.3-A'!L5713</f>
        <v/>
      </c>
      <c r="Q5713" s="24" t="str">
        <f>'Ek.3-A'!M5713</f>
        <v/>
      </c>
      <c r="R5713" s="24">
        <f t="shared" si="1207"/>
        <v>0</v>
      </c>
      <c r="S5713" s="141" t="str">
        <f t="shared" si="1208"/>
        <v>H</v>
      </c>
      <c r="T5713" s="24">
        <f>IF(S5713="E",SUM($R$5:R5713),0)</f>
        <v>0</v>
      </c>
      <c r="U5713" s="143">
        <f t="shared" si="1209"/>
        <v>0</v>
      </c>
    </row>
    <row r="5714" spans="1:21" x14ac:dyDescent="0.25">
      <c r="A5714" s="6">
        <v>58.1400000000001</v>
      </c>
      <c r="B5714" s="32" t="s">
        <v>316</v>
      </c>
      <c r="K5714" s="3">
        <f t="shared" si="1210"/>
        <v>4210</v>
      </c>
      <c r="L5714" s="97" t="str">
        <f>IF(TRIM('Ek.3-A'!F5714)&lt;&gt;"","var","yok")</f>
        <v>yok</v>
      </c>
      <c r="M5714" s="5" t="str">
        <f>IF('Ek.3-A'!F5714="", "", IF(VLOOKUP('Ek.3-A'!F5714, Veriler!D:E, 2, 0)=0, "", VLOOKUP('Ek.3-A'!F5714, Veriler!D:E, 2, 0)))</f>
        <v/>
      </c>
      <c r="N5714" s="5" t="str">
        <f>IF('Ek.3-A'!P5714="", "", 'Ek.3-A'!P5714)</f>
        <v/>
      </c>
      <c r="O5714" s="142">
        <f>'Ek.3-A'!S5714</f>
        <v>0</v>
      </c>
      <c r="P5714" s="143" t="str">
        <f>'Ek.3-A'!L5714</f>
        <v/>
      </c>
      <c r="Q5714" s="24" t="str">
        <f>'Ek.3-A'!M5714</f>
        <v/>
      </c>
      <c r="R5714" s="24">
        <f t="shared" si="1207"/>
        <v>0</v>
      </c>
      <c r="S5714" s="141" t="str">
        <f t="shared" si="1208"/>
        <v>H</v>
      </c>
      <c r="T5714" s="24">
        <f>IF(S5714="E",SUM($R$5:R5714),0)</f>
        <v>0</v>
      </c>
      <c r="U5714" s="143">
        <f t="shared" si="1209"/>
        <v>0</v>
      </c>
    </row>
    <row r="5715" spans="1:21" x14ac:dyDescent="0.25">
      <c r="A5715" s="6">
        <v>58.150000000000098</v>
      </c>
      <c r="B5715" s="32" t="s">
        <v>316</v>
      </c>
      <c r="K5715" s="3">
        <f t="shared" si="1210"/>
        <v>4211</v>
      </c>
      <c r="L5715" s="97" t="str">
        <f>IF(TRIM('Ek.3-A'!F5715)&lt;&gt;"","var","yok")</f>
        <v>yok</v>
      </c>
      <c r="M5715" s="5" t="str">
        <f>IF('Ek.3-A'!F5715="", "", IF(VLOOKUP('Ek.3-A'!F5715, Veriler!D:E, 2, 0)=0, "", VLOOKUP('Ek.3-A'!F5715, Veriler!D:E, 2, 0)))</f>
        <v/>
      </c>
      <c r="N5715" s="5" t="str">
        <f>IF('Ek.3-A'!P5715="", "", 'Ek.3-A'!P5715)</f>
        <v/>
      </c>
      <c r="O5715" s="142">
        <f>'Ek.3-A'!S5715</f>
        <v>0</v>
      </c>
      <c r="P5715" s="143" t="str">
        <f>'Ek.3-A'!L5715</f>
        <v/>
      </c>
      <c r="Q5715" s="24" t="str">
        <f>'Ek.3-A'!M5715</f>
        <v/>
      </c>
      <c r="R5715" s="24">
        <f t="shared" si="1207"/>
        <v>0</v>
      </c>
      <c r="S5715" s="141" t="str">
        <f t="shared" si="1208"/>
        <v>H</v>
      </c>
      <c r="T5715" s="24">
        <f>IF(S5715="E",SUM($R$5:R5715),0)</f>
        <v>0</v>
      </c>
      <c r="U5715" s="143">
        <f t="shared" si="1209"/>
        <v>0</v>
      </c>
    </row>
    <row r="5716" spans="1:21" x14ac:dyDescent="0.25">
      <c r="A5716" s="6">
        <v>58.16</v>
      </c>
      <c r="B5716" s="32" t="s">
        <v>316</v>
      </c>
      <c r="K5716" s="3">
        <f t="shared" si="1210"/>
        <v>4212</v>
      </c>
      <c r="L5716" s="97" t="str">
        <f>IF(TRIM('Ek.3-A'!F5716)&lt;&gt;"","var","yok")</f>
        <v>yok</v>
      </c>
      <c r="M5716" s="5" t="str">
        <f>IF('Ek.3-A'!F5716="", "", IF(VLOOKUP('Ek.3-A'!F5716, Veriler!D:E, 2, 0)=0, "", VLOOKUP('Ek.3-A'!F5716, Veriler!D:E, 2, 0)))</f>
        <v/>
      </c>
      <c r="N5716" s="5" t="str">
        <f>IF('Ek.3-A'!P5716="", "", 'Ek.3-A'!P5716)</f>
        <v/>
      </c>
      <c r="O5716" s="142">
        <f>'Ek.3-A'!S5716</f>
        <v>0</v>
      </c>
      <c r="P5716" s="143" t="str">
        <f>'Ek.3-A'!L5716</f>
        <v/>
      </c>
      <c r="Q5716" s="24" t="str">
        <f>'Ek.3-A'!M5716</f>
        <v/>
      </c>
      <c r="R5716" s="24">
        <f t="shared" si="1207"/>
        <v>0</v>
      </c>
      <c r="S5716" s="141" t="str">
        <f t="shared" si="1208"/>
        <v>H</v>
      </c>
      <c r="T5716" s="24">
        <f>IF(S5716="E",SUM($R$5:R5716),0)</f>
        <v>0</v>
      </c>
      <c r="U5716" s="143">
        <f t="shared" si="1209"/>
        <v>0</v>
      </c>
    </row>
    <row r="5717" spans="1:21" x14ac:dyDescent="0.25">
      <c r="A5717" s="6">
        <v>58.170000000000101</v>
      </c>
      <c r="B5717" s="32" t="s">
        <v>316</v>
      </c>
      <c r="K5717" s="3">
        <f t="shared" si="1210"/>
        <v>4213</v>
      </c>
      <c r="L5717" s="97" t="str">
        <f>IF(TRIM('Ek.3-A'!F5717)&lt;&gt;"","var","yok")</f>
        <v>yok</v>
      </c>
      <c r="M5717" s="5" t="str">
        <f>IF('Ek.3-A'!F5717="", "", IF(VLOOKUP('Ek.3-A'!F5717, Veriler!D:E, 2, 0)=0, "", VLOOKUP('Ek.3-A'!F5717, Veriler!D:E, 2, 0)))</f>
        <v/>
      </c>
      <c r="N5717" s="5" t="str">
        <f>IF('Ek.3-A'!P5717="", "", 'Ek.3-A'!P5717)</f>
        <v/>
      </c>
      <c r="O5717" s="142">
        <f>'Ek.3-A'!S5717</f>
        <v>0</v>
      </c>
      <c r="P5717" s="143" t="str">
        <f>'Ek.3-A'!L5717</f>
        <v/>
      </c>
      <c r="Q5717" s="24" t="str">
        <f>'Ek.3-A'!M5717</f>
        <v/>
      </c>
      <c r="R5717" s="24">
        <f t="shared" si="1207"/>
        <v>0</v>
      </c>
      <c r="S5717" s="141" t="str">
        <f t="shared" si="1208"/>
        <v>H</v>
      </c>
      <c r="T5717" s="24">
        <f>IF(S5717="E",SUM($R$5:R5717),0)</f>
        <v>0</v>
      </c>
      <c r="U5717" s="143">
        <f t="shared" si="1209"/>
        <v>0</v>
      </c>
    </row>
    <row r="5718" spans="1:21" x14ac:dyDescent="0.25">
      <c r="A5718" s="6">
        <v>58.180000000000099</v>
      </c>
      <c r="B5718" s="32" t="s">
        <v>316</v>
      </c>
      <c r="K5718" s="3">
        <f t="shared" si="1210"/>
        <v>4214</v>
      </c>
      <c r="L5718" s="97" t="str">
        <f>IF(TRIM('Ek.3-A'!F5718)&lt;&gt;"","var","yok")</f>
        <v>yok</v>
      </c>
      <c r="M5718" s="5" t="str">
        <f>IF('Ek.3-A'!F5718="", "", IF(VLOOKUP('Ek.3-A'!F5718, Veriler!D:E, 2, 0)=0, "", VLOOKUP('Ek.3-A'!F5718, Veriler!D:E, 2, 0)))</f>
        <v/>
      </c>
      <c r="N5718" s="5" t="str">
        <f>IF('Ek.3-A'!P5718="", "", 'Ek.3-A'!P5718)</f>
        <v/>
      </c>
      <c r="O5718" s="142">
        <f>'Ek.3-A'!S5718</f>
        <v>0</v>
      </c>
      <c r="P5718" s="143" t="str">
        <f>'Ek.3-A'!L5718</f>
        <v/>
      </c>
      <c r="Q5718" s="24" t="str">
        <f>'Ek.3-A'!M5718</f>
        <v/>
      </c>
      <c r="R5718" s="24">
        <f t="shared" si="1207"/>
        <v>0</v>
      </c>
      <c r="S5718" s="141" t="str">
        <f t="shared" si="1208"/>
        <v>H</v>
      </c>
      <c r="T5718" s="24">
        <f>IF(S5718="E",SUM($R$5:R5718),0)</f>
        <v>0</v>
      </c>
      <c r="U5718" s="143">
        <f t="shared" si="1209"/>
        <v>0</v>
      </c>
    </row>
    <row r="5719" spans="1:21" x14ac:dyDescent="0.25">
      <c r="A5719" s="6">
        <v>58.19</v>
      </c>
      <c r="B5719" s="32" t="s">
        <v>316</v>
      </c>
      <c r="L5719" s="97"/>
      <c r="M5719" s="5"/>
      <c r="N5719" s="5"/>
      <c r="O5719" s="5"/>
      <c r="Q5719" s="23"/>
      <c r="T5719" s="24"/>
      <c r="U5719" s="25"/>
    </row>
    <row r="5720" spans="1:21" x14ac:dyDescent="0.25">
      <c r="A5720" s="6">
        <v>58.2</v>
      </c>
      <c r="B5720" s="32" t="s">
        <v>316</v>
      </c>
      <c r="K5720" s="3">
        <f>K5718+1</f>
        <v>4215</v>
      </c>
      <c r="L5720" s="97" t="str">
        <f>IF(TRIM('Ek.3-A'!F5720)&lt;&gt;"","var","yok")</f>
        <v>yok</v>
      </c>
      <c r="M5720" s="5" t="str">
        <f>IF('Ek.3-A'!F5720="", "", IF(VLOOKUP('Ek.3-A'!F5720, Veriler!D:E, 2, 0)=0, "", VLOOKUP('Ek.3-A'!F5720, Veriler!D:E, 2, 0)))</f>
        <v/>
      </c>
      <c r="N5720" s="5" t="str">
        <f>IF('Ek.3-A'!P5720="", "", 'Ek.3-A'!P5720)</f>
        <v/>
      </c>
      <c r="O5720" s="142">
        <f>'Ek.3-A'!S5720</f>
        <v>0</v>
      </c>
      <c r="P5720" s="143" t="str">
        <f>'Ek.3-A'!L5720</f>
        <v/>
      </c>
      <c r="Q5720" s="24" t="str">
        <f>'Ek.3-A'!M5720</f>
        <v/>
      </c>
      <c r="R5720" s="24">
        <f t="shared" ref="R5720:R5733" si="1211">IF(L5720="var",0,IF(Q5720&lt;=0.005,Q5720,0))</f>
        <v>0</v>
      </c>
      <c r="S5720" s="141" t="str">
        <f t="shared" ref="S5720:S5733" si="1212">IF(Q5720&lt;=0.005,"E","H")</f>
        <v>H</v>
      </c>
      <c r="T5720" s="24">
        <f>IF(S5720="E",SUM($R$5:R5720),0)</f>
        <v>0</v>
      </c>
      <c r="U5720" s="143">
        <f t="shared" ref="U5720:U5733" si="1213">IF(T5720&lt;=0.1, O5720, IF(R5720&gt;$G$2, R5720*O5720, $G$2*O5720))</f>
        <v>0</v>
      </c>
    </row>
    <row r="5721" spans="1:21" x14ac:dyDescent="0.25">
      <c r="A5721" s="6">
        <v>58.2100000000001</v>
      </c>
      <c r="B5721" s="32" t="s">
        <v>316</v>
      </c>
      <c r="K5721" s="3">
        <f t="shared" ref="K5721:K5733" si="1214">K5720+1</f>
        <v>4216</v>
      </c>
      <c r="L5721" s="97" t="str">
        <f>IF(TRIM('Ek.3-A'!F5721)&lt;&gt;"","var","yok")</f>
        <v>yok</v>
      </c>
      <c r="M5721" s="5" t="str">
        <f>IF('Ek.3-A'!F5721="", "", IF(VLOOKUP('Ek.3-A'!F5721, Veriler!D:E, 2, 0)=0, "", VLOOKUP('Ek.3-A'!F5721, Veriler!D:E, 2, 0)))</f>
        <v/>
      </c>
      <c r="N5721" s="5" t="str">
        <f>IF('Ek.3-A'!P5721="", "", 'Ek.3-A'!P5721)</f>
        <v/>
      </c>
      <c r="O5721" s="142">
        <f>'Ek.3-A'!S5721</f>
        <v>0</v>
      </c>
      <c r="P5721" s="143" t="str">
        <f>'Ek.3-A'!L5721</f>
        <v/>
      </c>
      <c r="Q5721" s="24" t="str">
        <f>'Ek.3-A'!M5721</f>
        <v/>
      </c>
      <c r="R5721" s="24">
        <f t="shared" si="1211"/>
        <v>0</v>
      </c>
      <c r="S5721" s="141" t="str">
        <f t="shared" si="1212"/>
        <v>H</v>
      </c>
      <c r="T5721" s="24">
        <f>IF(S5721="E",SUM($R$5:R5721),0)</f>
        <v>0</v>
      </c>
      <c r="U5721" s="143">
        <f t="shared" si="1213"/>
        <v>0</v>
      </c>
    </row>
    <row r="5722" spans="1:21" x14ac:dyDescent="0.25">
      <c r="A5722" s="6">
        <v>58.220000000000098</v>
      </c>
      <c r="B5722" s="32" t="s">
        <v>316</v>
      </c>
      <c r="K5722" s="3">
        <f t="shared" si="1214"/>
        <v>4217</v>
      </c>
      <c r="L5722" s="97" t="str">
        <f>IF(TRIM('Ek.3-A'!F5722)&lt;&gt;"","var","yok")</f>
        <v>yok</v>
      </c>
      <c r="M5722" s="5" t="str">
        <f>IF('Ek.3-A'!F5722="", "", IF(VLOOKUP('Ek.3-A'!F5722, Veriler!D:E, 2, 0)=0, "", VLOOKUP('Ek.3-A'!F5722, Veriler!D:E, 2, 0)))</f>
        <v/>
      </c>
      <c r="N5722" s="5" t="str">
        <f>IF('Ek.3-A'!P5722="", "", 'Ek.3-A'!P5722)</f>
        <v/>
      </c>
      <c r="O5722" s="142">
        <f>'Ek.3-A'!S5722</f>
        <v>0</v>
      </c>
      <c r="P5722" s="143" t="str">
        <f>'Ek.3-A'!L5722</f>
        <v/>
      </c>
      <c r="Q5722" s="24" t="str">
        <f>'Ek.3-A'!M5722</f>
        <v/>
      </c>
      <c r="R5722" s="24">
        <f t="shared" si="1211"/>
        <v>0</v>
      </c>
      <c r="S5722" s="141" t="str">
        <f t="shared" si="1212"/>
        <v>H</v>
      </c>
      <c r="T5722" s="24">
        <f>IF(S5722="E",SUM($R$5:R5722),0)</f>
        <v>0</v>
      </c>
      <c r="U5722" s="143">
        <f t="shared" si="1213"/>
        <v>0</v>
      </c>
    </row>
    <row r="5723" spans="1:21" x14ac:dyDescent="0.25">
      <c r="A5723" s="6">
        <v>58.23</v>
      </c>
      <c r="B5723" s="32" t="s">
        <v>316</v>
      </c>
      <c r="K5723" s="3">
        <f t="shared" si="1214"/>
        <v>4218</v>
      </c>
      <c r="L5723" s="97" t="str">
        <f>IF(TRIM('Ek.3-A'!F5723)&lt;&gt;"","var","yok")</f>
        <v>yok</v>
      </c>
      <c r="M5723" s="5" t="str">
        <f>IF('Ek.3-A'!F5723="", "", IF(VLOOKUP('Ek.3-A'!F5723, Veriler!D:E, 2, 0)=0, "", VLOOKUP('Ek.3-A'!F5723, Veriler!D:E, 2, 0)))</f>
        <v/>
      </c>
      <c r="N5723" s="5" t="str">
        <f>IF('Ek.3-A'!P5723="", "", 'Ek.3-A'!P5723)</f>
        <v/>
      </c>
      <c r="O5723" s="142">
        <f>'Ek.3-A'!S5723</f>
        <v>0</v>
      </c>
      <c r="P5723" s="143" t="str">
        <f>'Ek.3-A'!L5723</f>
        <v/>
      </c>
      <c r="Q5723" s="24" t="str">
        <f>'Ek.3-A'!M5723</f>
        <v/>
      </c>
      <c r="R5723" s="24">
        <f t="shared" si="1211"/>
        <v>0</v>
      </c>
      <c r="S5723" s="141" t="str">
        <f t="shared" si="1212"/>
        <v>H</v>
      </c>
      <c r="T5723" s="24">
        <f>IF(S5723="E",SUM($R$5:R5723),0)</f>
        <v>0</v>
      </c>
      <c r="U5723" s="143">
        <f t="shared" si="1213"/>
        <v>0</v>
      </c>
    </row>
    <row r="5724" spans="1:21" x14ac:dyDescent="0.25">
      <c r="A5724" s="6">
        <v>58.240000000000101</v>
      </c>
      <c r="B5724" s="32" t="s">
        <v>316</v>
      </c>
      <c r="K5724" s="3">
        <f t="shared" si="1214"/>
        <v>4219</v>
      </c>
      <c r="L5724" s="97" t="str">
        <f>IF(TRIM('Ek.3-A'!F5724)&lt;&gt;"","var","yok")</f>
        <v>yok</v>
      </c>
      <c r="M5724" s="5" t="str">
        <f>IF('Ek.3-A'!F5724="", "", IF(VLOOKUP('Ek.3-A'!F5724, Veriler!D:E, 2, 0)=0, "", VLOOKUP('Ek.3-A'!F5724, Veriler!D:E, 2, 0)))</f>
        <v/>
      </c>
      <c r="N5724" s="5" t="str">
        <f>IF('Ek.3-A'!P5724="", "", 'Ek.3-A'!P5724)</f>
        <v/>
      </c>
      <c r="O5724" s="142">
        <f>'Ek.3-A'!S5724</f>
        <v>0</v>
      </c>
      <c r="P5724" s="143" t="str">
        <f>'Ek.3-A'!L5724</f>
        <v/>
      </c>
      <c r="Q5724" s="24" t="str">
        <f>'Ek.3-A'!M5724</f>
        <v/>
      </c>
      <c r="R5724" s="24">
        <f t="shared" si="1211"/>
        <v>0</v>
      </c>
      <c r="S5724" s="141" t="str">
        <f t="shared" si="1212"/>
        <v>H</v>
      </c>
      <c r="T5724" s="24">
        <f>IF(S5724="E",SUM($R$5:R5724),0)</f>
        <v>0</v>
      </c>
      <c r="U5724" s="143">
        <f t="shared" si="1213"/>
        <v>0</v>
      </c>
    </row>
    <row r="5725" spans="1:21" x14ac:dyDescent="0.25">
      <c r="A5725" s="6">
        <v>58.250000000000099</v>
      </c>
      <c r="B5725" s="32" t="s">
        <v>316</v>
      </c>
      <c r="K5725" s="3">
        <f t="shared" si="1214"/>
        <v>4220</v>
      </c>
      <c r="L5725" s="97" t="str">
        <f>IF(TRIM('Ek.3-A'!F5725)&lt;&gt;"","var","yok")</f>
        <v>yok</v>
      </c>
      <c r="M5725" s="5" t="str">
        <f>IF('Ek.3-A'!F5725="", "", IF(VLOOKUP('Ek.3-A'!F5725, Veriler!D:E, 2, 0)=0, "", VLOOKUP('Ek.3-A'!F5725, Veriler!D:E, 2, 0)))</f>
        <v/>
      </c>
      <c r="N5725" s="5" t="str">
        <f>IF('Ek.3-A'!P5725="", "", 'Ek.3-A'!P5725)</f>
        <v/>
      </c>
      <c r="O5725" s="142">
        <f>'Ek.3-A'!S5725</f>
        <v>0</v>
      </c>
      <c r="P5725" s="143" t="str">
        <f>'Ek.3-A'!L5725</f>
        <v/>
      </c>
      <c r="Q5725" s="24" t="str">
        <f>'Ek.3-A'!M5725</f>
        <v/>
      </c>
      <c r="R5725" s="24">
        <f t="shared" si="1211"/>
        <v>0</v>
      </c>
      <c r="S5725" s="141" t="str">
        <f t="shared" si="1212"/>
        <v>H</v>
      </c>
      <c r="T5725" s="24">
        <f>IF(S5725="E",SUM($R$5:R5725),0)</f>
        <v>0</v>
      </c>
      <c r="U5725" s="143">
        <f t="shared" si="1213"/>
        <v>0</v>
      </c>
    </row>
    <row r="5726" spans="1:21" x14ac:dyDescent="0.25">
      <c r="A5726" s="6">
        <v>58.26</v>
      </c>
      <c r="B5726" s="32" t="s">
        <v>316</v>
      </c>
      <c r="K5726" s="3">
        <f t="shared" si="1214"/>
        <v>4221</v>
      </c>
      <c r="L5726" s="97" t="str">
        <f>IF(TRIM('Ek.3-A'!F5726)&lt;&gt;"","var","yok")</f>
        <v>yok</v>
      </c>
      <c r="M5726" s="5" t="str">
        <f>IF('Ek.3-A'!F5726="", "", IF(VLOOKUP('Ek.3-A'!F5726, Veriler!D:E, 2, 0)=0, "", VLOOKUP('Ek.3-A'!F5726, Veriler!D:E, 2, 0)))</f>
        <v/>
      </c>
      <c r="N5726" s="5" t="str">
        <f>IF('Ek.3-A'!P5726="", "", 'Ek.3-A'!P5726)</f>
        <v/>
      </c>
      <c r="O5726" s="142">
        <f>'Ek.3-A'!S5726</f>
        <v>0</v>
      </c>
      <c r="P5726" s="143" t="str">
        <f>'Ek.3-A'!L5726</f>
        <v/>
      </c>
      <c r="Q5726" s="24" t="str">
        <f>'Ek.3-A'!M5726</f>
        <v/>
      </c>
      <c r="R5726" s="24">
        <f t="shared" si="1211"/>
        <v>0</v>
      </c>
      <c r="S5726" s="141" t="str">
        <f t="shared" si="1212"/>
        <v>H</v>
      </c>
      <c r="T5726" s="24">
        <f>IF(S5726="E",SUM($R$5:R5726),0)</f>
        <v>0</v>
      </c>
      <c r="U5726" s="143">
        <f t="shared" si="1213"/>
        <v>0</v>
      </c>
    </row>
    <row r="5727" spans="1:21" x14ac:dyDescent="0.25">
      <c r="A5727" s="6">
        <v>58.27</v>
      </c>
      <c r="B5727" s="32" t="s">
        <v>316</v>
      </c>
      <c r="K5727" s="3">
        <f t="shared" si="1214"/>
        <v>4222</v>
      </c>
      <c r="L5727" s="97" t="str">
        <f>IF(TRIM('Ek.3-A'!F5727)&lt;&gt;"","var","yok")</f>
        <v>yok</v>
      </c>
      <c r="M5727" s="5" t="str">
        <f>IF('Ek.3-A'!F5727="", "", IF(VLOOKUP('Ek.3-A'!F5727, Veriler!D:E, 2, 0)=0, "", VLOOKUP('Ek.3-A'!F5727, Veriler!D:E, 2, 0)))</f>
        <v/>
      </c>
      <c r="N5727" s="5" t="str">
        <f>IF('Ek.3-A'!P5727="", "", 'Ek.3-A'!P5727)</f>
        <v/>
      </c>
      <c r="O5727" s="142">
        <f>'Ek.3-A'!S5727</f>
        <v>0</v>
      </c>
      <c r="P5727" s="143" t="str">
        <f>'Ek.3-A'!L5727</f>
        <v/>
      </c>
      <c r="Q5727" s="24" t="str">
        <f>'Ek.3-A'!M5727</f>
        <v/>
      </c>
      <c r="R5727" s="24">
        <f t="shared" si="1211"/>
        <v>0</v>
      </c>
      <c r="S5727" s="141" t="str">
        <f t="shared" si="1212"/>
        <v>H</v>
      </c>
      <c r="T5727" s="24">
        <f>IF(S5727="E",SUM($R$5:R5727),0)</f>
        <v>0</v>
      </c>
      <c r="U5727" s="143">
        <f t="shared" si="1213"/>
        <v>0</v>
      </c>
    </row>
    <row r="5728" spans="1:21" x14ac:dyDescent="0.25">
      <c r="A5728" s="6">
        <v>58.280000000000101</v>
      </c>
      <c r="B5728" s="32" t="s">
        <v>316</v>
      </c>
      <c r="K5728" s="3">
        <f t="shared" si="1214"/>
        <v>4223</v>
      </c>
      <c r="L5728" s="97" t="str">
        <f>IF(TRIM('Ek.3-A'!F5728)&lt;&gt;"","var","yok")</f>
        <v>yok</v>
      </c>
      <c r="M5728" s="5" t="str">
        <f>IF('Ek.3-A'!F5728="", "", IF(VLOOKUP('Ek.3-A'!F5728, Veriler!D:E, 2, 0)=0, "", VLOOKUP('Ek.3-A'!F5728, Veriler!D:E, 2, 0)))</f>
        <v/>
      </c>
      <c r="N5728" s="5" t="str">
        <f>IF('Ek.3-A'!P5728="", "", 'Ek.3-A'!P5728)</f>
        <v/>
      </c>
      <c r="O5728" s="142">
        <f>'Ek.3-A'!S5728</f>
        <v>0</v>
      </c>
      <c r="P5728" s="143" t="str">
        <f>'Ek.3-A'!L5728</f>
        <v/>
      </c>
      <c r="Q5728" s="24" t="str">
        <f>'Ek.3-A'!M5728</f>
        <v/>
      </c>
      <c r="R5728" s="24">
        <f t="shared" si="1211"/>
        <v>0</v>
      </c>
      <c r="S5728" s="141" t="str">
        <f t="shared" si="1212"/>
        <v>H</v>
      </c>
      <c r="T5728" s="24">
        <f>IF(S5728="E",SUM($R$5:R5728),0)</f>
        <v>0</v>
      </c>
      <c r="U5728" s="143">
        <f t="shared" si="1213"/>
        <v>0</v>
      </c>
    </row>
    <row r="5729" spans="1:41" x14ac:dyDescent="0.25">
      <c r="A5729" s="6">
        <v>58.290000000000099</v>
      </c>
      <c r="B5729" s="32" t="s">
        <v>316</v>
      </c>
      <c r="K5729" s="3">
        <f t="shared" si="1214"/>
        <v>4224</v>
      </c>
      <c r="L5729" s="97" t="str">
        <f>IF(TRIM('Ek.3-A'!F5729)&lt;&gt;"","var","yok")</f>
        <v>yok</v>
      </c>
      <c r="M5729" s="5" t="str">
        <f>IF('Ek.3-A'!F5729="", "", IF(VLOOKUP('Ek.3-A'!F5729, Veriler!D:E, 2, 0)=0, "", VLOOKUP('Ek.3-A'!F5729, Veriler!D:E, 2, 0)))</f>
        <v/>
      </c>
      <c r="N5729" s="5" t="str">
        <f>IF('Ek.3-A'!P5729="", "", 'Ek.3-A'!P5729)</f>
        <v/>
      </c>
      <c r="O5729" s="142">
        <f>'Ek.3-A'!S5729</f>
        <v>0</v>
      </c>
      <c r="P5729" s="143" t="str">
        <f>'Ek.3-A'!L5729</f>
        <v/>
      </c>
      <c r="Q5729" s="24" t="str">
        <f>'Ek.3-A'!M5729</f>
        <v/>
      </c>
      <c r="R5729" s="24">
        <f t="shared" si="1211"/>
        <v>0</v>
      </c>
      <c r="S5729" s="141" t="str">
        <f t="shared" si="1212"/>
        <v>H</v>
      </c>
      <c r="T5729" s="24">
        <f>IF(S5729="E",SUM($R$5:R5729),0)</f>
        <v>0</v>
      </c>
      <c r="U5729" s="143">
        <f t="shared" si="1213"/>
        <v>0</v>
      </c>
    </row>
    <row r="5730" spans="1:41" x14ac:dyDescent="0.25">
      <c r="A5730" s="6">
        <v>58.3</v>
      </c>
      <c r="B5730" s="32" t="s">
        <v>316</v>
      </c>
      <c r="K5730" s="3">
        <f t="shared" si="1214"/>
        <v>4225</v>
      </c>
      <c r="L5730" s="97" t="str">
        <f>IF(TRIM('Ek.3-A'!F5730)&lt;&gt;"","var","yok")</f>
        <v>yok</v>
      </c>
      <c r="M5730" s="5" t="str">
        <f>IF('Ek.3-A'!F5730="", "", IF(VLOOKUP('Ek.3-A'!F5730, Veriler!D:E, 2, 0)=0, "", VLOOKUP('Ek.3-A'!F5730, Veriler!D:E, 2, 0)))</f>
        <v/>
      </c>
      <c r="N5730" s="5" t="str">
        <f>IF('Ek.3-A'!P5730="", "", 'Ek.3-A'!P5730)</f>
        <v/>
      </c>
      <c r="O5730" s="142">
        <f>'Ek.3-A'!S5730</f>
        <v>0</v>
      </c>
      <c r="P5730" s="143" t="str">
        <f>'Ek.3-A'!L5730</f>
        <v/>
      </c>
      <c r="Q5730" s="24" t="str">
        <f>'Ek.3-A'!M5730</f>
        <v/>
      </c>
      <c r="R5730" s="24">
        <f t="shared" si="1211"/>
        <v>0</v>
      </c>
      <c r="S5730" s="141" t="str">
        <f t="shared" si="1212"/>
        <v>H</v>
      </c>
      <c r="T5730" s="24">
        <f>IF(S5730="E",SUM($R$5:R5730),0)</f>
        <v>0</v>
      </c>
      <c r="U5730" s="143">
        <f t="shared" si="1213"/>
        <v>0</v>
      </c>
    </row>
    <row r="5731" spans="1:41" x14ac:dyDescent="0.25">
      <c r="A5731" s="6">
        <v>58.310000000000102</v>
      </c>
      <c r="B5731" s="32" t="s">
        <v>316</v>
      </c>
      <c r="K5731" s="3">
        <f t="shared" si="1214"/>
        <v>4226</v>
      </c>
      <c r="L5731" s="97" t="str">
        <f>IF(TRIM('Ek.3-A'!F5731)&lt;&gt;"","var","yok")</f>
        <v>yok</v>
      </c>
      <c r="M5731" s="5" t="str">
        <f>IF('Ek.3-A'!F5731="", "", IF(VLOOKUP('Ek.3-A'!F5731, Veriler!D:E, 2, 0)=0, "", VLOOKUP('Ek.3-A'!F5731, Veriler!D:E, 2, 0)))</f>
        <v/>
      </c>
      <c r="N5731" s="5" t="str">
        <f>IF('Ek.3-A'!P5731="", "", 'Ek.3-A'!P5731)</f>
        <v/>
      </c>
      <c r="O5731" s="142">
        <f>'Ek.3-A'!S5731</f>
        <v>0</v>
      </c>
      <c r="P5731" s="143" t="str">
        <f>'Ek.3-A'!L5731</f>
        <v/>
      </c>
      <c r="Q5731" s="24" t="str">
        <f>'Ek.3-A'!M5731</f>
        <v/>
      </c>
      <c r="R5731" s="24">
        <f t="shared" si="1211"/>
        <v>0</v>
      </c>
      <c r="S5731" s="141" t="str">
        <f t="shared" si="1212"/>
        <v>H</v>
      </c>
      <c r="T5731" s="24">
        <f>IF(S5731="E",SUM($R$5:R5731),0)</f>
        <v>0</v>
      </c>
      <c r="U5731" s="143">
        <f t="shared" si="1213"/>
        <v>0</v>
      </c>
    </row>
    <row r="5732" spans="1:41" x14ac:dyDescent="0.25">
      <c r="A5732" s="6">
        <v>58.3200000000001</v>
      </c>
      <c r="B5732" s="32" t="s">
        <v>316</v>
      </c>
      <c r="K5732" s="3">
        <f t="shared" si="1214"/>
        <v>4227</v>
      </c>
      <c r="L5732" s="97" t="str">
        <f>IF(TRIM('Ek.3-A'!F5732)&lt;&gt;"","var","yok")</f>
        <v>yok</v>
      </c>
      <c r="M5732" s="5" t="str">
        <f>IF('Ek.3-A'!F5732="", "", IF(VLOOKUP('Ek.3-A'!F5732, Veriler!D:E, 2, 0)=0, "", VLOOKUP('Ek.3-A'!F5732, Veriler!D:E, 2, 0)))</f>
        <v/>
      </c>
      <c r="N5732" s="5" t="str">
        <f>IF('Ek.3-A'!P5732="", "", 'Ek.3-A'!P5732)</f>
        <v/>
      </c>
      <c r="O5732" s="142">
        <f>'Ek.3-A'!S5732</f>
        <v>0</v>
      </c>
      <c r="P5732" s="143" t="str">
        <f>'Ek.3-A'!L5732</f>
        <v/>
      </c>
      <c r="Q5732" s="24" t="str">
        <f>'Ek.3-A'!M5732</f>
        <v/>
      </c>
      <c r="R5732" s="24">
        <f t="shared" si="1211"/>
        <v>0</v>
      </c>
      <c r="S5732" s="141" t="str">
        <f t="shared" si="1212"/>
        <v>H</v>
      </c>
      <c r="T5732" s="24">
        <f>IF(S5732="E",SUM($R$5:R5732),0)</f>
        <v>0</v>
      </c>
      <c r="U5732" s="143">
        <f t="shared" si="1213"/>
        <v>0</v>
      </c>
    </row>
    <row r="5733" spans="1:41" x14ac:dyDescent="0.25">
      <c r="A5733" s="6">
        <v>58.330000000000098</v>
      </c>
      <c r="B5733" s="32" t="s">
        <v>316</v>
      </c>
      <c r="K5733" s="3">
        <f t="shared" si="1214"/>
        <v>4228</v>
      </c>
      <c r="L5733" s="97" t="str">
        <f>IF(TRIM('Ek.3-A'!F5733)&lt;&gt;"","var","yok")</f>
        <v>yok</v>
      </c>
      <c r="M5733" s="5" t="str">
        <f>IF('Ek.3-A'!F5733="", "", IF(VLOOKUP('Ek.3-A'!F5733, Veriler!D:E, 2, 0)=0, "", VLOOKUP('Ek.3-A'!F5733, Veriler!D:E, 2, 0)))</f>
        <v/>
      </c>
      <c r="N5733" s="5" t="str">
        <f>IF('Ek.3-A'!P5733="", "", 'Ek.3-A'!P5733)</f>
        <v/>
      </c>
      <c r="O5733" s="142">
        <f>'Ek.3-A'!S5733</f>
        <v>0</v>
      </c>
      <c r="P5733" s="143" t="str">
        <f>'Ek.3-A'!L5733</f>
        <v/>
      </c>
      <c r="Q5733" s="24" t="str">
        <f>'Ek.3-A'!M5733</f>
        <v/>
      </c>
      <c r="R5733" s="24">
        <f t="shared" si="1211"/>
        <v>0</v>
      </c>
      <c r="S5733" s="141" t="str">
        <f t="shared" si="1212"/>
        <v>H</v>
      </c>
      <c r="T5733" s="24">
        <f>IF(S5733="E",SUM($R$5:R5733),0)</f>
        <v>0</v>
      </c>
      <c r="U5733" s="143">
        <f t="shared" si="1213"/>
        <v>0</v>
      </c>
    </row>
    <row r="5734" spans="1:41" x14ac:dyDescent="0.25">
      <c r="A5734" s="6">
        <v>58.34</v>
      </c>
      <c r="B5734" s="32" t="s">
        <v>316</v>
      </c>
      <c r="T5734" s="24"/>
      <c r="U5734" s="25"/>
      <c r="AO5734" s="140">
        <f>'Ek.3-A'!L5734</f>
        <v>0</v>
      </c>
    </row>
    <row r="5735" spans="1:41" x14ac:dyDescent="0.25">
      <c r="A5735" s="6">
        <v>58.350000000000101</v>
      </c>
      <c r="B5735" s="32" t="s">
        <v>316</v>
      </c>
      <c r="T5735" s="24"/>
      <c r="U5735" s="25"/>
    </row>
    <row r="5736" spans="1:41" x14ac:dyDescent="0.25">
      <c r="A5736" s="6">
        <v>58.360000000000099</v>
      </c>
      <c r="B5736" s="32" t="s">
        <v>316</v>
      </c>
      <c r="T5736" s="24"/>
      <c r="U5736" s="25"/>
    </row>
    <row r="5737" spans="1:41" x14ac:dyDescent="0.25">
      <c r="A5737" s="6">
        <v>58.37</v>
      </c>
      <c r="B5737" s="32" t="s">
        <v>316</v>
      </c>
      <c r="T5737" s="24"/>
      <c r="U5737" s="25"/>
    </row>
    <row r="5738" spans="1:41" x14ac:dyDescent="0.25">
      <c r="A5738" s="6">
        <v>58.380000000000102</v>
      </c>
      <c r="B5738" s="32" t="s">
        <v>316</v>
      </c>
      <c r="T5738" s="24"/>
      <c r="U5738" s="25"/>
    </row>
    <row r="5739" spans="1:41" x14ac:dyDescent="0.25">
      <c r="A5739" s="6">
        <v>58.3900000000001</v>
      </c>
      <c r="B5739" s="32" t="s">
        <v>316</v>
      </c>
      <c r="T5739" s="24"/>
      <c r="U5739" s="25"/>
    </row>
    <row r="5740" spans="1:41" x14ac:dyDescent="0.25">
      <c r="A5740" s="6">
        <v>58.400000000000098</v>
      </c>
      <c r="B5740" s="32" t="s">
        <v>316</v>
      </c>
      <c r="T5740" s="24"/>
      <c r="U5740" s="25"/>
    </row>
    <row r="5741" spans="1:41" x14ac:dyDescent="0.25">
      <c r="A5741" s="6">
        <v>58.41</v>
      </c>
      <c r="B5741" s="32" t="s">
        <v>316</v>
      </c>
      <c r="T5741" s="24"/>
      <c r="U5741" s="25"/>
    </row>
    <row r="5742" spans="1:41" x14ac:dyDescent="0.25">
      <c r="A5742" s="6">
        <v>58.420000000000101</v>
      </c>
      <c r="B5742" s="32" t="s">
        <v>316</v>
      </c>
      <c r="T5742" s="24"/>
      <c r="U5742" s="25"/>
    </row>
    <row r="5743" spans="1:41" x14ac:dyDescent="0.25">
      <c r="A5743" s="6">
        <v>58.430000000000099</v>
      </c>
      <c r="B5743" s="32" t="s">
        <v>316</v>
      </c>
      <c r="K5743" s="3">
        <f>K5733+1</f>
        <v>4229</v>
      </c>
      <c r="L5743" s="97" t="str">
        <f>IF(TRIM('Ek.3-A'!F5743)&lt;&gt;"","var","yok")</f>
        <v>yok</v>
      </c>
      <c r="M5743" s="5" t="str">
        <f>IF('Ek.3-A'!F5743="", "", IF(VLOOKUP('Ek.3-A'!F5743, Veriler!D:E, 2, 0)=0, "", VLOOKUP('Ek.3-A'!F5743, Veriler!D:E, 2, 0)))</f>
        <v/>
      </c>
      <c r="N5743" s="5" t="str">
        <f>IF('Ek.3-A'!P5743="", "", 'Ek.3-A'!P5743)</f>
        <v/>
      </c>
      <c r="O5743" s="142">
        <f>'Ek.3-A'!S5743</f>
        <v>0</v>
      </c>
      <c r="P5743" s="143" t="str">
        <f>'Ek.3-A'!L5743</f>
        <v/>
      </c>
      <c r="Q5743" s="24" t="str">
        <f>'Ek.3-A'!M5743</f>
        <v/>
      </c>
      <c r="R5743" s="24">
        <f t="shared" ref="R5743:R5756" si="1215">IF(L5743="var",0,IF(Q5743&lt;=0.005,Q5743,0))</f>
        <v>0</v>
      </c>
      <c r="S5743" s="141" t="str">
        <f t="shared" ref="S5743:S5756" si="1216">IF(Q5743&lt;=0.005,"E","H")</f>
        <v>H</v>
      </c>
      <c r="T5743" s="24">
        <f>IF(S5743="E",SUM($R$5:R5743),0)</f>
        <v>0</v>
      </c>
      <c r="U5743" s="143">
        <f t="shared" ref="U5743:U5756" si="1217">IF(T5743&lt;=0.1, O5743, IF(R5743&gt;$G$2, R5743*O5743, $G$2*O5743))</f>
        <v>0</v>
      </c>
    </row>
    <row r="5744" spans="1:41" x14ac:dyDescent="0.25">
      <c r="A5744" s="6">
        <v>58.44</v>
      </c>
      <c r="B5744" s="32" t="s">
        <v>316</v>
      </c>
      <c r="K5744" s="3">
        <f t="shared" ref="K5744:K5756" si="1218">K5743+1</f>
        <v>4230</v>
      </c>
      <c r="L5744" s="97" t="str">
        <f>IF(TRIM('Ek.3-A'!F5744)&lt;&gt;"","var","yok")</f>
        <v>yok</v>
      </c>
      <c r="M5744" s="5" t="str">
        <f>IF('Ek.3-A'!F5744="", "", IF(VLOOKUP('Ek.3-A'!F5744, Veriler!D:E, 2, 0)=0, "", VLOOKUP('Ek.3-A'!F5744, Veriler!D:E, 2, 0)))</f>
        <v/>
      </c>
      <c r="N5744" s="5" t="str">
        <f>IF('Ek.3-A'!P5744="", "", 'Ek.3-A'!P5744)</f>
        <v/>
      </c>
      <c r="O5744" s="142">
        <f>'Ek.3-A'!S5744</f>
        <v>0</v>
      </c>
      <c r="P5744" s="143" t="str">
        <f>'Ek.3-A'!L5744</f>
        <v/>
      </c>
      <c r="Q5744" s="24" t="str">
        <f>'Ek.3-A'!M5744</f>
        <v/>
      </c>
      <c r="R5744" s="24">
        <f t="shared" si="1215"/>
        <v>0</v>
      </c>
      <c r="S5744" s="141" t="str">
        <f t="shared" si="1216"/>
        <v>H</v>
      </c>
      <c r="T5744" s="24">
        <f>IF(S5744="E",SUM($R$5:R5744),0)</f>
        <v>0</v>
      </c>
      <c r="U5744" s="143">
        <f t="shared" si="1217"/>
        <v>0</v>
      </c>
    </row>
    <row r="5745" spans="1:21" x14ac:dyDescent="0.25">
      <c r="A5745" s="6">
        <v>58.450000000000102</v>
      </c>
      <c r="B5745" s="32" t="s">
        <v>316</v>
      </c>
      <c r="K5745" s="3">
        <f t="shared" si="1218"/>
        <v>4231</v>
      </c>
      <c r="L5745" s="97" t="str">
        <f>IF(TRIM('Ek.3-A'!F5745)&lt;&gt;"","var","yok")</f>
        <v>yok</v>
      </c>
      <c r="M5745" s="5" t="str">
        <f>IF('Ek.3-A'!F5745="", "", IF(VLOOKUP('Ek.3-A'!F5745, Veriler!D:E, 2, 0)=0, "", VLOOKUP('Ek.3-A'!F5745, Veriler!D:E, 2, 0)))</f>
        <v/>
      </c>
      <c r="N5745" s="5" t="str">
        <f>IF('Ek.3-A'!P5745="", "", 'Ek.3-A'!P5745)</f>
        <v/>
      </c>
      <c r="O5745" s="142">
        <f>'Ek.3-A'!S5745</f>
        <v>0</v>
      </c>
      <c r="P5745" s="143" t="str">
        <f>'Ek.3-A'!L5745</f>
        <v/>
      </c>
      <c r="Q5745" s="24" t="str">
        <f>'Ek.3-A'!M5745</f>
        <v/>
      </c>
      <c r="R5745" s="24">
        <f t="shared" si="1215"/>
        <v>0</v>
      </c>
      <c r="S5745" s="141" t="str">
        <f t="shared" si="1216"/>
        <v>H</v>
      </c>
      <c r="T5745" s="24">
        <f>IF(S5745="E",SUM($R$5:R5745),0)</f>
        <v>0</v>
      </c>
      <c r="U5745" s="143">
        <f t="shared" si="1217"/>
        <v>0</v>
      </c>
    </row>
    <row r="5746" spans="1:21" x14ac:dyDescent="0.25">
      <c r="A5746" s="6">
        <v>58.4600000000001</v>
      </c>
      <c r="B5746" s="32" t="s">
        <v>316</v>
      </c>
      <c r="K5746" s="3">
        <f t="shared" si="1218"/>
        <v>4232</v>
      </c>
      <c r="L5746" s="97" t="str">
        <f>IF(TRIM('Ek.3-A'!F5746)&lt;&gt;"","var","yok")</f>
        <v>yok</v>
      </c>
      <c r="M5746" s="5" t="str">
        <f>IF('Ek.3-A'!F5746="", "", IF(VLOOKUP('Ek.3-A'!F5746, Veriler!D:E, 2, 0)=0, "", VLOOKUP('Ek.3-A'!F5746, Veriler!D:E, 2, 0)))</f>
        <v/>
      </c>
      <c r="N5746" s="5" t="str">
        <f>IF('Ek.3-A'!P5746="", "", 'Ek.3-A'!P5746)</f>
        <v/>
      </c>
      <c r="O5746" s="142">
        <f>'Ek.3-A'!S5746</f>
        <v>0</v>
      </c>
      <c r="P5746" s="143" t="str">
        <f>'Ek.3-A'!L5746</f>
        <v/>
      </c>
      <c r="Q5746" s="24" t="str">
        <f>'Ek.3-A'!M5746</f>
        <v/>
      </c>
      <c r="R5746" s="24">
        <f t="shared" si="1215"/>
        <v>0</v>
      </c>
      <c r="S5746" s="141" t="str">
        <f t="shared" si="1216"/>
        <v>H</v>
      </c>
      <c r="T5746" s="24">
        <f>IF(S5746="E",SUM($R$5:R5746),0)</f>
        <v>0</v>
      </c>
      <c r="U5746" s="143">
        <f t="shared" si="1217"/>
        <v>0</v>
      </c>
    </row>
    <row r="5747" spans="1:21" x14ac:dyDescent="0.25">
      <c r="A5747" s="6">
        <v>58.470000000000098</v>
      </c>
      <c r="B5747" s="32" t="s">
        <v>316</v>
      </c>
      <c r="K5747" s="3">
        <f t="shared" si="1218"/>
        <v>4233</v>
      </c>
      <c r="L5747" s="97" t="str">
        <f>IF(TRIM('Ek.3-A'!F5747)&lt;&gt;"","var","yok")</f>
        <v>yok</v>
      </c>
      <c r="M5747" s="5" t="str">
        <f>IF('Ek.3-A'!F5747="", "", IF(VLOOKUP('Ek.3-A'!F5747, Veriler!D:E, 2, 0)=0, "", VLOOKUP('Ek.3-A'!F5747, Veriler!D:E, 2, 0)))</f>
        <v/>
      </c>
      <c r="N5747" s="5" t="str">
        <f>IF('Ek.3-A'!P5747="", "", 'Ek.3-A'!P5747)</f>
        <v/>
      </c>
      <c r="O5747" s="142">
        <f>'Ek.3-A'!S5747</f>
        <v>0</v>
      </c>
      <c r="P5747" s="143" t="str">
        <f>'Ek.3-A'!L5747</f>
        <v/>
      </c>
      <c r="Q5747" s="24" t="str">
        <f>'Ek.3-A'!M5747</f>
        <v/>
      </c>
      <c r="R5747" s="24">
        <f t="shared" si="1215"/>
        <v>0</v>
      </c>
      <c r="S5747" s="141" t="str">
        <f t="shared" si="1216"/>
        <v>H</v>
      </c>
      <c r="T5747" s="24">
        <f>IF(S5747="E",SUM($R$5:R5747),0)</f>
        <v>0</v>
      </c>
      <c r="U5747" s="143">
        <f t="shared" si="1217"/>
        <v>0</v>
      </c>
    </row>
    <row r="5748" spans="1:21" x14ac:dyDescent="0.25">
      <c r="A5748" s="6">
        <v>58.48</v>
      </c>
      <c r="B5748" s="32" t="s">
        <v>316</v>
      </c>
      <c r="K5748" s="3">
        <f t="shared" si="1218"/>
        <v>4234</v>
      </c>
      <c r="L5748" s="97" t="str">
        <f>IF(TRIM('Ek.3-A'!F5748)&lt;&gt;"","var","yok")</f>
        <v>yok</v>
      </c>
      <c r="M5748" s="5" t="str">
        <f>IF('Ek.3-A'!F5748="", "", IF(VLOOKUP('Ek.3-A'!F5748, Veriler!D:E, 2, 0)=0, "", VLOOKUP('Ek.3-A'!F5748, Veriler!D:E, 2, 0)))</f>
        <v/>
      </c>
      <c r="N5748" s="5" t="str">
        <f>IF('Ek.3-A'!P5748="", "", 'Ek.3-A'!P5748)</f>
        <v/>
      </c>
      <c r="O5748" s="142">
        <f>'Ek.3-A'!S5748</f>
        <v>0</v>
      </c>
      <c r="P5748" s="143" t="str">
        <f>'Ek.3-A'!L5748</f>
        <v/>
      </c>
      <c r="Q5748" s="24" t="str">
        <f>'Ek.3-A'!M5748</f>
        <v/>
      </c>
      <c r="R5748" s="24">
        <f t="shared" si="1215"/>
        <v>0</v>
      </c>
      <c r="S5748" s="141" t="str">
        <f t="shared" si="1216"/>
        <v>H</v>
      </c>
      <c r="T5748" s="24">
        <f>IF(S5748="E",SUM($R$5:R5748),0)</f>
        <v>0</v>
      </c>
      <c r="U5748" s="143">
        <f t="shared" si="1217"/>
        <v>0</v>
      </c>
    </row>
    <row r="5749" spans="1:21" x14ac:dyDescent="0.25">
      <c r="A5749" s="6">
        <v>58.490000000000101</v>
      </c>
      <c r="B5749" s="32" t="s">
        <v>316</v>
      </c>
      <c r="K5749" s="3">
        <f t="shared" si="1218"/>
        <v>4235</v>
      </c>
      <c r="L5749" s="97" t="str">
        <f>IF(TRIM('Ek.3-A'!F5749)&lt;&gt;"","var","yok")</f>
        <v>yok</v>
      </c>
      <c r="M5749" s="5" t="str">
        <f>IF('Ek.3-A'!F5749="", "", IF(VLOOKUP('Ek.3-A'!F5749, Veriler!D:E, 2, 0)=0, "", VLOOKUP('Ek.3-A'!F5749, Veriler!D:E, 2, 0)))</f>
        <v/>
      </c>
      <c r="N5749" s="5" t="str">
        <f>IF('Ek.3-A'!P5749="", "", 'Ek.3-A'!P5749)</f>
        <v/>
      </c>
      <c r="O5749" s="142">
        <f>'Ek.3-A'!S5749</f>
        <v>0</v>
      </c>
      <c r="P5749" s="143" t="str">
        <f>'Ek.3-A'!L5749</f>
        <v/>
      </c>
      <c r="Q5749" s="24" t="str">
        <f>'Ek.3-A'!M5749</f>
        <v/>
      </c>
      <c r="R5749" s="24">
        <f t="shared" si="1215"/>
        <v>0</v>
      </c>
      <c r="S5749" s="141" t="str">
        <f t="shared" si="1216"/>
        <v>H</v>
      </c>
      <c r="T5749" s="24">
        <f>IF(S5749="E",SUM($R$5:R5749),0)</f>
        <v>0</v>
      </c>
      <c r="U5749" s="143">
        <f t="shared" si="1217"/>
        <v>0</v>
      </c>
    </row>
    <row r="5750" spans="1:21" x14ac:dyDescent="0.25">
      <c r="A5750" s="6">
        <v>58.500000000000099</v>
      </c>
      <c r="B5750" s="32" t="s">
        <v>316</v>
      </c>
      <c r="K5750" s="3">
        <f t="shared" si="1218"/>
        <v>4236</v>
      </c>
      <c r="L5750" s="97" t="str">
        <f>IF(TRIM('Ek.3-A'!F5750)&lt;&gt;"","var","yok")</f>
        <v>yok</v>
      </c>
      <c r="M5750" s="5" t="str">
        <f>IF('Ek.3-A'!F5750="", "", IF(VLOOKUP('Ek.3-A'!F5750, Veriler!D:E, 2, 0)=0, "", VLOOKUP('Ek.3-A'!F5750, Veriler!D:E, 2, 0)))</f>
        <v/>
      </c>
      <c r="N5750" s="5" t="str">
        <f>IF('Ek.3-A'!P5750="", "", 'Ek.3-A'!P5750)</f>
        <v/>
      </c>
      <c r="O5750" s="142">
        <f>'Ek.3-A'!S5750</f>
        <v>0</v>
      </c>
      <c r="P5750" s="143" t="str">
        <f>'Ek.3-A'!L5750</f>
        <v/>
      </c>
      <c r="Q5750" s="24" t="str">
        <f>'Ek.3-A'!M5750</f>
        <v/>
      </c>
      <c r="R5750" s="24">
        <f t="shared" si="1215"/>
        <v>0</v>
      </c>
      <c r="S5750" s="141" t="str">
        <f t="shared" si="1216"/>
        <v>H</v>
      </c>
      <c r="T5750" s="24">
        <f>IF(S5750="E",SUM($R$5:R5750),0)</f>
        <v>0</v>
      </c>
      <c r="U5750" s="143">
        <f t="shared" si="1217"/>
        <v>0</v>
      </c>
    </row>
    <row r="5751" spans="1:21" x14ac:dyDescent="0.25">
      <c r="A5751" s="6">
        <v>58.51</v>
      </c>
      <c r="B5751" s="32" t="s">
        <v>316</v>
      </c>
      <c r="K5751" s="3">
        <f t="shared" si="1218"/>
        <v>4237</v>
      </c>
      <c r="L5751" s="97" t="str">
        <f>IF(TRIM('Ek.3-A'!F5751)&lt;&gt;"","var","yok")</f>
        <v>yok</v>
      </c>
      <c r="M5751" s="5" t="str">
        <f>IF('Ek.3-A'!F5751="", "", IF(VLOOKUP('Ek.3-A'!F5751, Veriler!D:E, 2, 0)=0, "", VLOOKUP('Ek.3-A'!F5751, Veriler!D:E, 2, 0)))</f>
        <v/>
      </c>
      <c r="N5751" s="5" t="str">
        <f>IF('Ek.3-A'!P5751="", "", 'Ek.3-A'!P5751)</f>
        <v/>
      </c>
      <c r="O5751" s="142">
        <f>'Ek.3-A'!S5751</f>
        <v>0</v>
      </c>
      <c r="P5751" s="143" t="str">
        <f>'Ek.3-A'!L5751</f>
        <v/>
      </c>
      <c r="Q5751" s="24" t="str">
        <f>'Ek.3-A'!M5751</f>
        <v/>
      </c>
      <c r="R5751" s="24">
        <f t="shared" si="1215"/>
        <v>0</v>
      </c>
      <c r="S5751" s="141" t="str">
        <f t="shared" si="1216"/>
        <v>H</v>
      </c>
      <c r="T5751" s="24">
        <f>IF(S5751="E",SUM($R$5:R5751),0)</f>
        <v>0</v>
      </c>
      <c r="U5751" s="143">
        <f t="shared" si="1217"/>
        <v>0</v>
      </c>
    </row>
    <row r="5752" spans="1:21" x14ac:dyDescent="0.25">
      <c r="A5752" s="6">
        <v>58.52</v>
      </c>
      <c r="B5752" s="32" t="s">
        <v>316</v>
      </c>
      <c r="K5752" s="3">
        <f t="shared" si="1218"/>
        <v>4238</v>
      </c>
      <c r="L5752" s="97" t="str">
        <f>IF(TRIM('Ek.3-A'!F5752)&lt;&gt;"","var","yok")</f>
        <v>yok</v>
      </c>
      <c r="M5752" s="5" t="str">
        <f>IF('Ek.3-A'!F5752="", "", IF(VLOOKUP('Ek.3-A'!F5752, Veriler!D:E, 2, 0)=0, "", VLOOKUP('Ek.3-A'!F5752, Veriler!D:E, 2, 0)))</f>
        <v/>
      </c>
      <c r="N5752" s="5" t="str">
        <f>IF('Ek.3-A'!P5752="", "", 'Ek.3-A'!P5752)</f>
        <v/>
      </c>
      <c r="O5752" s="142">
        <f>'Ek.3-A'!S5752</f>
        <v>0</v>
      </c>
      <c r="P5752" s="143" t="str">
        <f>'Ek.3-A'!L5752</f>
        <v/>
      </c>
      <c r="Q5752" s="24" t="str">
        <f>'Ek.3-A'!M5752</f>
        <v/>
      </c>
      <c r="R5752" s="24">
        <f t="shared" si="1215"/>
        <v>0</v>
      </c>
      <c r="S5752" s="141" t="str">
        <f t="shared" si="1216"/>
        <v>H</v>
      </c>
      <c r="T5752" s="24">
        <f>IF(S5752="E",SUM($R$5:R5752),0)</f>
        <v>0</v>
      </c>
      <c r="U5752" s="143">
        <f t="shared" si="1217"/>
        <v>0</v>
      </c>
    </row>
    <row r="5753" spans="1:21" x14ac:dyDescent="0.25">
      <c r="A5753" s="6">
        <v>58.530000000000101</v>
      </c>
      <c r="B5753" s="32" t="s">
        <v>316</v>
      </c>
      <c r="K5753" s="3">
        <f t="shared" si="1218"/>
        <v>4239</v>
      </c>
      <c r="L5753" s="97" t="str">
        <f>IF(TRIM('Ek.3-A'!F5753)&lt;&gt;"","var","yok")</f>
        <v>yok</v>
      </c>
      <c r="M5753" s="5" t="str">
        <f>IF('Ek.3-A'!F5753="", "", IF(VLOOKUP('Ek.3-A'!F5753, Veriler!D:E, 2, 0)=0, "", VLOOKUP('Ek.3-A'!F5753, Veriler!D:E, 2, 0)))</f>
        <v/>
      </c>
      <c r="N5753" s="5" t="str">
        <f>IF('Ek.3-A'!P5753="", "", 'Ek.3-A'!P5753)</f>
        <v/>
      </c>
      <c r="O5753" s="142">
        <f>'Ek.3-A'!S5753</f>
        <v>0</v>
      </c>
      <c r="P5753" s="143" t="str">
        <f>'Ek.3-A'!L5753</f>
        <v/>
      </c>
      <c r="Q5753" s="24" t="str">
        <f>'Ek.3-A'!M5753</f>
        <v/>
      </c>
      <c r="R5753" s="24">
        <f t="shared" si="1215"/>
        <v>0</v>
      </c>
      <c r="S5753" s="141" t="str">
        <f t="shared" si="1216"/>
        <v>H</v>
      </c>
      <c r="T5753" s="24">
        <f>IF(S5753="E",SUM($R$5:R5753),0)</f>
        <v>0</v>
      </c>
      <c r="U5753" s="143">
        <f t="shared" si="1217"/>
        <v>0</v>
      </c>
    </row>
    <row r="5754" spans="1:21" x14ac:dyDescent="0.25">
      <c r="A5754" s="6">
        <v>58.540000000000099</v>
      </c>
      <c r="B5754" s="32" t="s">
        <v>316</v>
      </c>
      <c r="K5754" s="3">
        <f t="shared" si="1218"/>
        <v>4240</v>
      </c>
      <c r="L5754" s="97" t="str">
        <f>IF(TRIM('Ek.3-A'!F5754)&lt;&gt;"","var","yok")</f>
        <v>yok</v>
      </c>
      <c r="M5754" s="5" t="str">
        <f>IF('Ek.3-A'!F5754="", "", IF(VLOOKUP('Ek.3-A'!F5754, Veriler!D:E, 2, 0)=0, "", VLOOKUP('Ek.3-A'!F5754, Veriler!D:E, 2, 0)))</f>
        <v/>
      </c>
      <c r="N5754" s="5" t="str">
        <f>IF('Ek.3-A'!P5754="", "", 'Ek.3-A'!P5754)</f>
        <v/>
      </c>
      <c r="O5754" s="142">
        <f>'Ek.3-A'!S5754</f>
        <v>0</v>
      </c>
      <c r="P5754" s="143" t="str">
        <f>'Ek.3-A'!L5754</f>
        <v/>
      </c>
      <c r="Q5754" s="24" t="str">
        <f>'Ek.3-A'!M5754</f>
        <v/>
      </c>
      <c r="R5754" s="24">
        <f t="shared" si="1215"/>
        <v>0</v>
      </c>
      <c r="S5754" s="141" t="str">
        <f t="shared" si="1216"/>
        <v>H</v>
      </c>
      <c r="T5754" s="24">
        <f>IF(S5754="E",SUM($R$5:R5754),0)</f>
        <v>0</v>
      </c>
      <c r="U5754" s="143">
        <f t="shared" si="1217"/>
        <v>0</v>
      </c>
    </row>
    <row r="5755" spans="1:21" x14ac:dyDescent="0.25">
      <c r="A5755" s="6">
        <v>58.55</v>
      </c>
      <c r="B5755" s="32" t="s">
        <v>316</v>
      </c>
      <c r="K5755" s="3">
        <f t="shared" si="1218"/>
        <v>4241</v>
      </c>
      <c r="L5755" s="97" t="str">
        <f>IF(TRIM('Ek.3-A'!F5755)&lt;&gt;"","var","yok")</f>
        <v>yok</v>
      </c>
      <c r="M5755" s="5" t="str">
        <f>IF('Ek.3-A'!F5755="", "", IF(VLOOKUP('Ek.3-A'!F5755, Veriler!D:E, 2, 0)=0, "", VLOOKUP('Ek.3-A'!F5755, Veriler!D:E, 2, 0)))</f>
        <v/>
      </c>
      <c r="N5755" s="5" t="str">
        <f>IF('Ek.3-A'!P5755="", "", 'Ek.3-A'!P5755)</f>
        <v/>
      </c>
      <c r="O5755" s="142">
        <f>'Ek.3-A'!S5755</f>
        <v>0</v>
      </c>
      <c r="P5755" s="143" t="str">
        <f>'Ek.3-A'!L5755</f>
        <v/>
      </c>
      <c r="Q5755" s="24" t="str">
        <f>'Ek.3-A'!M5755</f>
        <v/>
      </c>
      <c r="R5755" s="24">
        <f t="shared" si="1215"/>
        <v>0</v>
      </c>
      <c r="S5755" s="141" t="str">
        <f t="shared" si="1216"/>
        <v>H</v>
      </c>
      <c r="T5755" s="24">
        <f>IF(S5755="E",SUM($R$5:R5755),0)</f>
        <v>0</v>
      </c>
      <c r="U5755" s="143">
        <f t="shared" si="1217"/>
        <v>0</v>
      </c>
    </row>
    <row r="5756" spans="1:21" x14ac:dyDescent="0.25">
      <c r="A5756" s="6">
        <v>58.560000000000102</v>
      </c>
      <c r="B5756" s="32" t="s">
        <v>316</v>
      </c>
      <c r="K5756" s="3">
        <f t="shared" si="1218"/>
        <v>4242</v>
      </c>
      <c r="L5756" s="97" t="str">
        <f>IF(TRIM('Ek.3-A'!F5756)&lt;&gt;"","var","yok")</f>
        <v>yok</v>
      </c>
      <c r="M5756" s="5" t="str">
        <f>IF('Ek.3-A'!F5756="", "", IF(VLOOKUP('Ek.3-A'!F5756, Veriler!D:E, 2, 0)=0, "", VLOOKUP('Ek.3-A'!F5756, Veriler!D:E, 2, 0)))</f>
        <v/>
      </c>
      <c r="N5756" s="5" t="str">
        <f>IF('Ek.3-A'!P5756="", "", 'Ek.3-A'!P5756)</f>
        <v/>
      </c>
      <c r="O5756" s="142">
        <f>'Ek.3-A'!S5756</f>
        <v>0</v>
      </c>
      <c r="P5756" s="143" t="str">
        <f>'Ek.3-A'!L5756</f>
        <v/>
      </c>
      <c r="Q5756" s="24" t="str">
        <f>'Ek.3-A'!M5756</f>
        <v/>
      </c>
      <c r="R5756" s="24">
        <f t="shared" si="1215"/>
        <v>0</v>
      </c>
      <c r="S5756" s="141" t="str">
        <f t="shared" si="1216"/>
        <v>H</v>
      </c>
      <c r="T5756" s="24">
        <f>IF(S5756="E",SUM($R$5:R5756),0)</f>
        <v>0</v>
      </c>
      <c r="U5756" s="143">
        <f t="shared" si="1217"/>
        <v>0</v>
      </c>
    </row>
    <row r="5757" spans="1:21" x14ac:dyDescent="0.25">
      <c r="A5757" s="6">
        <v>58.5700000000001</v>
      </c>
      <c r="B5757" s="32" t="s">
        <v>316</v>
      </c>
      <c r="L5757" s="97"/>
      <c r="M5757" s="5"/>
      <c r="N5757" s="5"/>
      <c r="O5757" s="5"/>
      <c r="Q5757" s="23"/>
      <c r="T5757" s="24"/>
      <c r="U5757" s="25"/>
    </row>
    <row r="5758" spans="1:21" x14ac:dyDescent="0.25">
      <c r="A5758" s="6">
        <v>58.580000000000098</v>
      </c>
      <c r="B5758" s="32" t="s">
        <v>316</v>
      </c>
      <c r="K5758" s="3">
        <f>K5756+1</f>
        <v>4243</v>
      </c>
      <c r="L5758" s="97" t="str">
        <f>IF(TRIM('Ek.3-A'!F5758)&lt;&gt;"","var","yok")</f>
        <v>yok</v>
      </c>
      <c r="M5758" s="5" t="str">
        <f>IF('Ek.3-A'!F5758="", "", IF(VLOOKUP('Ek.3-A'!F5758, Veriler!D:E, 2, 0)=0, "", VLOOKUP('Ek.3-A'!F5758, Veriler!D:E, 2, 0)))</f>
        <v/>
      </c>
      <c r="N5758" s="5" t="str">
        <f>IF('Ek.3-A'!P5758="", "", 'Ek.3-A'!P5758)</f>
        <v/>
      </c>
      <c r="O5758" s="142">
        <f>'Ek.3-A'!S5758</f>
        <v>0</v>
      </c>
      <c r="P5758" s="143" t="str">
        <f>'Ek.3-A'!L5758</f>
        <v/>
      </c>
      <c r="Q5758" s="24" t="str">
        <f>'Ek.3-A'!M5758</f>
        <v/>
      </c>
      <c r="R5758" s="24">
        <f t="shared" ref="R5758:R5771" si="1219">IF(L5758="var",0,IF(Q5758&lt;=0.005,Q5758,0))</f>
        <v>0</v>
      </c>
      <c r="S5758" s="141" t="str">
        <f t="shared" ref="S5758:S5771" si="1220">IF(Q5758&lt;=0.005,"E","H")</f>
        <v>H</v>
      </c>
      <c r="T5758" s="24">
        <f>IF(S5758="E",SUM($R$5:R5758),0)</f>
        <v>0</v>
      </c>
      <c r="U5758" s="143">
        <f t="shared" ref="U5758:U5771" si="1221">IF(T5758&lt;=0.1, O5758, IF(R5758&gt;$G$2, R5758*O5758, $G$2*O5758))</f>
        <v>0</v>
      </c>
    </row>
    <row r="5759" spans="1:21" x14ac:dyDescent="0.25">
      <c r="A5759" s="6">
        <v>58.59</v>
      </c>
      <c r="B5759" s="32" t="s">
        <v>316</v>
      </c>
      <c r="K5759" s="3">
        <f t="shared" ref="K5759:K5771" si="1222">K5758+1</f>
        <v>4244</v>
      </c>
      <c r="L5759" s="97" t="str">
        <f>IF(TRIM('Ek.3-A'!F5759)&lt;&gt;"","var","yok")</f>
        <v>yok</v>
      </c>
      <c r="M5759" s="5" t="str">
        <f>IF('Ek.3-A'!F5759="", "", IF(VLOOKUP('Ek.3-A'!F5759, Veriler!D:E, 2, 0)=0, "", VLOOKUP('Ek.3-A'!F5759, Veriler!D:E, 2, 0)))</f>
        <v/>
      </c>
      <c r="N5759" s="5" t="str">
        <f>IF('Ek.3-A'!P5759="", "", 'Ek.3-A'!P5759)</f>
        <v/>
      </c>
      <c r="O5759" s="142">
        <f>'Ek.3-A'!S5759</f>
        <v>0</v>
      </c>
      <c r="P5759" s="143" t="str">
        <f>'Ek.3-A'!L5759</f>
        <v/>
      </c>
      <c r="Q5759" s="24" t="str">
        <f>'Ek.3-A'!M5759</f>
        <v/>
      </c>
      <c r="R5759" s="24">
        <f t="shared" si="1219"/>
        <v>0</v>
      </c>
      <c r="S5759" s="141" t="str">
        <f t="shared" si="1220"/>
        <v>H</v>
      </c>
      <c r="T5759" s="24">
        <f>IF(S5759="E",SUM($R$5:R5759),0)</f>
        <v>0</v>
      </c>
      <c r="U5759" s="143">
        <f t="shared" si="1221"/>
        <v>0</v>
      </c>
    </row>
    <row r="5760" spans="1:21" x14ac:dyDescent="0.25">
      <c r="A5760" s="6">
        <v>58.600000000000101</v>
      </c>
      <c r="B5760" s="32" t="s">
        <v>316</v>
      </c>
      <c r="K5760" s="3">
        <f t="shared" si="1222"/>
        <v>4245</v>
      </c>
      <c r="L5760" s="97" t="str">
        <f>IF(TRIM('Ek.3-A'!F5760)&lt;&gt;"","var","yok")</f>
        <v>yok</v>
      </c>
      <c r="M5760" s="5" t="str">
        <f>IF('Ek.3-A'!F5760="", "", IF(VLOOKUP('Ek.3-A'!F5760, Veriler!D:E, 2, 0)=0, "", VLOOKUP('Ek.3-A'!F5760, Veriler!D:E, 2, 0)))</f>
        <v/>
      </c>
      <c r="N5760" s="5" t="str">
        <f>IF('Ek.3-A'!P5760="", "", 'Ek.3-A'!P5760)</f>
        <v/>
      </c>
      <c r="O5760" s="142">
        <f>'Ek.3-A'!S5760</f>
        <v>0</v>
      </c>
      <c r="P5760" s="143" t="str">
        <f>'Ek.3-A'!L5760</f>
        <v/>
      </c>
      <c r="Q5760" s="24" t="str">
        <f>'Ek.3-A'!M5760</f>
        <v/>
      </c>
      <c r="R5760" s="24">
        <f t="shared" si="1219"/>
        <v>0</v>
      </c>
      <c r="S5760" s="141" t="str">
        <f t="shared" si="1220"/>
        <v>H</v>
      </c>
      <c r="T5760" s="24">
        <f>IF(S5760="E",SUM($R$5:R5760),0)</f>
        <v>0</v>
      </c>
      <c r="U5760" s="143">
        <f t="shared" si="1221"/>
        <v>0</v>
      </c>
    </row>
    <row r="5761" spans="1:41" x14ac:dyDescent="0.25">
      <c r="A5761" s="6">
        <v>58.610000000000099</v>
      </c>
      <c r="B5761" s="32" t="s">
        <v>316</v>
      </c>
      <c r="K5761" s="3">
        <f t="shared" si="1222"/>
        <v>4246</v>
      </c>
      <c r="L5761" s="97" t="str">
        <f>IF(TRIM('Ek.3-A'!F5761)&lt;&gt;"","var","yok")</f>
        <v>yok</v>
      </c>
      <c r="M5761" s="5" t="str">
        <f>IF('Ek.3-A'!F5761="", "", IF(VLOOKUP('Ek.3-A'!F5761, Veriler!D:E, 2, 0)=0, "", VLOOKUP('Ek.3-A'!F5761, Veriler!D:E, 2, 0)))</f>
        <v/>
      </c>
      <c r="N5761" s="5" t="str">
        <f>IF('Ek.3-A'!P5761="", "", 'Ek.3-A'!P5761)</f>
        <v/>
      </c>
      <c r="O5761" s="142">
        <f>'Ek.3-A'!S5761</f>
        <v>0</v>
      </c>
      <c r="P5761" s="143" t="str">
        <f>'Ek.3-A'!L5761</f>
        <v/>
      </c>
      <c r="Q5761" s="24" t="str">
        <f>'Ek.3-A'!M5761</f>
        <v/>
      </c>
      <c r="R5761" s="24">
        <f t="shared" si="1219"/>
        <v>0</v>
      </c>
      <c r="S5761" s="141" t="str">
        <f t="shared" si="1220"/>
        <v>H</v>
      </c>
      <c r="T5761" s="24">
        <f>IF(S5761="E",SUM($R$5:R5761),0)</f>
        <v>0</v>
      </c>
      <c r="U5761" s="143">
        <f t="shared" si="1221"/>
        <v>0</v>
      </c>
    </row>
    <row r="5762" spans="1:41" x14ac:dyDescent="0.25">
      <c r="A5762" s="6">
        <v>58.62</v>
      </c>
      <c r="B5762" s="32" t="s">
        <v>316</v>
      </c>
      <c r="K5762" s="3">
        <f t="shared" si="1222"/>
        <v>4247</v>
      </c>
      <c r="L5762" s="97" t="str">
        <f>IF(TRIM('Ek.3-A'!F5762)&lt;&gt;"","var","yok")</f>
        <v>yok</v>
      </c>
      <c r="M5762" s="5" t="str">
        <f>IF('Ek.3-A'!F5762="", "", IF(VLOOKUP('Ek.3-A'!F5762, Veriler!D:E, 2, 0)=0, "", VLOOKUP('Ek.3-A'!F5762, Veriler!D:E, 2, 0)))</f>
        <v/>
      </c>
      <c r="N5762" s="5" t="str">
        <f>IF('Ek.3-A'!P5762="", "", 'Ek.3-A'!P5762)</f>
        <v/>
      </c>
      <c r="O5762" s="142">
        <f>'Ek.3-A'!S5762</f>
        <v>0</v>
      </c>
      <c r="P5762" s="143" t="str">
        <f>'Ek.3-A'!L5762</f>
        <v/>
      </c>
      <c r="Q5762" s="24" t="str">
        <f>'Ek.3-A'!M5762</f>
        <v/>
      </c>
      <c r="R5762" s="24">
        <f t="shared" si="1219"/>
        <v>0</v>
      </c>
      <c r="S5762" s="141" t="str">
        <f t="shared" si="1220"/>
        <v>H</v>
      </c>
      <c r="T5762" s="24">
        <f>IF(S5762="E",SUM($R$5:R5762),0)</f>
        <v>0</v>
      </c>
      <c r="U5762" s="143">
        <f t="shared" si="1221"/>
        <v>0</v>
      </c>
    </row>
    <row r="5763" spans="1:41" x14ac:dyDescent="0.25">
      <c r="A5763" s="6">
        <v>58.630000000000102</v>
      </c>
      <c r="B5763" s="32" t="s">
        <v>316</v>
      </c>
      <c r="K5763" s="3">
        <f t="shared" si="1222"/>
        <v>4248</v>
      </c>
      <c r="L5763" s="97" t="str">
        <f>IF(TRIM('Ek.3-A'!F5763)&lt;&gt;"","var","yok")</f>
        <v>yok</v>
      </c>
      <c r="M5763" s="5" t="str">
        <f>IF('Ek.3-A'!F5763="", "", IF(VLOOKUP('Ek.3-A'!F5763, Veriler!D:E, 2, 0)=0, "", VLOOKUP('Ek.3-A'!F5763, Veriler!D:E, 2, 0)))</f>
        <v/>
      </c>
      <c r="N5763" s="5" t="str">
        <f>IF('Ek.3-A'!P5763="", "", 'Ek.3-A'!P5763)</f>
        <v/>
      </c>
      <c r="O5763" s="142">
        <f>'Ek.3-A'!S5763</f>
        <v>0</v>
      </c>
      <c r="P5763" s="143" t="str">
        <f>'Ek.3-A'!L5763</f>
        <v/>
      </c>
      <c r="Q5763" s="24" t="str">
        <f>'Ek.3-A'!M5763</f>
        <v/>
      </c>
      <c r="R5763" s="24">
        <f t="shared" si="1219"/>
        <v>0</v>
      </c>
      <c r="S5763" s="141" t="str">
        <f t="shared" si="1220"/>
        <v>H</v>
      </c>
      <c r="T5763" s="24">
        <f>IF(S5763="E",SUM($R$5:R5763),0)</f>
        <v>0</v>
      </c>
      <c r="U5763" s="143">
        <f t="shared" si="1221"/>
        <v>0</v>
      </c>
    </row>
    <row r="5764" spans="1:41" x14ac:dyDescent="0.25">
      <c r="A5764" s="6">
        <v>58.6400000000001</v>
      </c>
      <c r="B5764" s="32" t="s">
        <v>316</v>
      </c>
      <c r="K5764" s="3">
        <f t="shared" si="1222"/>
        <v>4249</v>
      </c>
      <c r="L5764" s="97" t="str">
        <f>IF(TRIM('Ek.3-A'!F5764)&lt;&gt;"","var","yok")</f>
        <v>yok</v>
      </c>
      <c r="M5764" s="5" t="str">
        <f>IF('Ek.3-A'!F5764="", "", IF(VLOOKUP('Ek.3-A'!F5764, Veriler!D:E, 2, 0)=0, "", VLOOKUP('Ek.3-A'!F5764, Veriler!D:E, 2, 0)))</f>
        <v/>
      </c>
      <c r="N5764" s="5" t="str">
        <f>IF('Ek.3-A'!P5764="", "", 'Ek.3-A'!P5764)</f>
        <v/>
      </c>
      <c r="O5764" s="142">
        <f>'Ek.3-A'!S5764</f>
        <v>0</v>
      </c>
      <c r="P5764" s="143" t="str">
        <f>'Ek.3-A'!L5764</f>
        <v/>
      </c>
      <c r="Q5764" s="24" t="str">
        <f>'Ek.3-A'!M5764</f>
        <v/>
      </c>
      <c r="R5764" s="24">
        <f t="shared" si="1219"/>
        <v>0</v>
      </c>
      <c r="S5764" s="141" t="str">
        <f t="shared" si="1220"/>
        <v>H</v>
      </c>
      <c r="T5764" s="24">
        <f>IF(S5764="E",SUM($R$5:R5764),0)</f>
        <v>0</v>
      </c>
      <c r="U5764" s="143">
        <f t="shared" si="1221"/>
        <v>0</v>
      </c>
    </row>
    <row r="5765" spans="1:41" x14ac:dyDescent="0.25">
      <c r="A5765" s="6">
        <v>58.650000000000098</v>
      </c>
      <c r="B5765" s="32" t="s">
        <v>316</v>
      </c>
      <c r="K5765" s="3">
        <f t="shared" si="1222"/>
        <v>4250</v>
      </c>
      <c r="L5765" s="97" t="str">
        <f>IF(TRIM('Ek.3-A'!F5765)&lt;&gt;"","var","yok")</f>
        <v>yok</v>
      </c>
      <c r="M5765" s="5" t="str">
        <f>IF('Ek.3-A'!F5765="", "", IF(VLOOKUP('Ek.3-A'!F5765, Veriler!D:E, 2, 0)=0, "", VLOOKUP('Ek.3-A'!F5765, Veriler!D:E, 2, 0)))</f>
        <v/>
      </c>
      <c r="N5765" s="5" t="str">
        <f>IF('Ek.3-A'!P5765="", "", 'Ek.3-A'!P5765)</f>
        <v/>
      </c>
      <c r="O5765" s="142">
        <f>'Ek.3-A'!S5765</f>
        <v>0</v>
      </c>
      <c r="P5765" s="143" t="str">
        <f>'Ek.3-A'!L5765</f>
        <v/>
      </c>
      <c r="Q5765" s="24" t="str">
        <f>'Ek.3-A'!M5765</f>
        <v/>
      </c>
      <c r="R5765" s="24">
        <f t="shared" si="1219"/>
        <v>0</v>
      </c>
      <c r="S5765" s="141" t="str">
        <f t="shared" si="1220"/>
        <v>H</v>
      </c>
      <c r="T5765" s="24">
        <f>IF(S5765="E",SUM($R$5:R5765),0)</f>
        <v>0</v>
      </c>
      <c r="U5765" s="143">
        <f t="shared" si="1221"/>
        <v>0</v>
      </c>
    </row>
    <row r="5766" spans="1:41" x14ac:dyDescent="0.25">
      <c r="A5766" s="6">
        <v>58.66</v>
      </c>
      <c r="B5766" s="32" t="s">
        <v>316</v>
      </c>
      <c r="K5766" s="3">
        <f t="shared" si="1222"/>
        <v>4251</v>
      </c>
      <c r="L5766" s="97" t="str">
        <f>IF(TRIM('Ek.3-A'!F5766)&lt;&gt;"","var","yok")</f>
        <v>yok</v>
      </c>
      <c r="M5766" s="5" t="str">
        <f>IF('Ek.3-A'!F5766="", "", IF(VLOOKUP('Ek.3-A'!F5766, Veriler!D:E, 2, 0)=0, "", VLOOKUP('Ek.3-A'!F5766, Veriler!D:E, 2, 0)))</f>
        <v/>
      </c>
      <c r="N5766" s="5" t="str">
        <f>IF('Ek.3-A'!P5766="", "", 'Ek.3-A'!P5766)</f>
        <v/>
      </c>
      <c r="O5766" s="142">
        <f>'Ek.3-A'!S5766</f>
        <v>0</v>
      </c>
      <c r="P5766" s="143" t="str">
        <f>'Ek.3-A'!L5766</f>
        <v/>
      </c>
      <c r="Q5766" s="24" t="str">
        <f>'Ek.3-A'!M5766</f>
        <v/>
      </c>
      <c r="R5766" s="24">
        <f t="shared" si="1219"/>
        <v>0</v>
      </c>
      <c r="S5766" s="141" t="str">
        <f t="shared" si="1220"/>
        <v>H</v>
      </c>
      <c r="T5766" s="24">
        <f>IF(S5766="E",SUM($R$5:R5766),0)</f>
        <v>0</v>
      </c>
      <c r="U5766" s="143">
        <f t="shared" si="1221"/>
        <v>0</v>
      </c>
    </row>
    <row r="5767" spans="1:41" x14ac:dyDescent="0.25">
      <c r="A5767" s="6">
        <v>58.670000000000101</v>
      </c>
      <c r="B5767" s="32" t="s">
        <v>316</v>
      </c>
      <c r="K5767" s="3">
        <f t="shared" si="1222"/>
        <v>4252</v>
      </c>
      <c r="L5767" s="97" t="str">
        <f>IF(TRIM('Ek.3-A'!F5767)&lt;&gt;"","var","yok")</f>
        <v>yok</v>
      </c>
      <c r="M5767" s="5" t="str">
        <f>IF('Ek.3-A'!F5767="", "", IF(VLOOKUP('Ek.3-A'!F5767, Veriler!D:E, 2, 0)=0, "", VLOOKUP('Ek.3-A'!F5767, Veriler!D:E, 2, 0)))</f>
        <v/>
      </c>
      <c r="N5767" s="5" t="str">
        <f>IF('Ek.3-A'!P5767="", "", 'Ek.3-A'!P5767)</f>
        <v/>
      </c>
      <c r="O5767" s="142">
        <f>'Ek.3-A'!S5767</f>
        <v>0</v>
      </c>
      <c r="P5767" s="143" t="str">
        <f>'Ek.3-A'!L5767</f>
        <v/>
      </c>
      <c r="Q5767" s="24" t="str">
        <f>'Ek.3-A'!M5767</f>
        <v/>
      </c>
      <c r="R5767" s="24">
        <f t="shared" si="1219"/>
        <v>0</v>
      </c>
      <c r="S5767" s="141" t="str">
        <f t="shared" si="1220"/>
        <v>H</v>
      </c>
      <c r="T5767" s="24">
        <f>IF(S5767="E",SUM($R$5:R5767),0)</f>
        <v>0</v>
      </c>
      <c r="U5767" s="143">
        <f t="shared" si="1221"/>
        <v>0</v>
      </c>
    </row>
    <row r="5768" spans="1:41" x14ac:dyDescent="0.25">
      <c r="A5768" s="6">
        <v>58.680000000000099</v>
      </c>
      <c r="B5768" s="32" t="s">
        <v>316</v>
      </c>
      <c r="K5768" s="3">
        <f t="shared" si="1222"/>
        <v>4253</v>
      </c>
      <c r="L5768" s="97" t="str">
        <f>IF(TRIM('Ek.3-A'!F5768)&lt;&gt;"","var","yok")</f>
        <v>yok</v>
      </c>
      <c r="M5768" s="5" t="str">
        <f>IF('Ek.3-A'!F5768="", "", IF(VLOOKUP('Ek.3-A'!F5768, Veriler!D:E, 2, 0)=0, "", VLOOKUP('Ek.3-A'!F5768, Veriler!D:E, 2, 0)))</f>
        <v/>
      </c>
      <c r="N5768" s="5" t="str">
        <f>IF('Ek.3-A'!P5768="", "", 'Ek.3-A'!P5768)</f>
        <v/>
      </c>
      <c r="O5768" s="142">
        <f>'Ek.3-A'!S5768</f>
        <v>0</v>
      </c>
      <c r="P5768" s="143" t="str">
        <f>'Ek.3-A'!L5768</f>
        <v/>
      </c>
      <c r="Q5768" s="24" t="str">
        <f>'Ek.3-A'!M5768</f>
        <v/>
      </c>
      <c r="R5768" s="24">
        <f t="shared" si="1219"/>
        <v>0</v>
      </c>
      <c r="S5768" s="141" t="str">
        <f t="shared" si="1220"/>
        <v>H</v>
      </c>
      <c r="T5768" s="24">
        <f>IF(S5768="E",SUM($R$5:R5768),0)</f>
        <v>0</v>
      </c>
      <c r="U5768" s="143">
        <f t="shared" si="1221"/>
        <v>0</v>
      </c>
    </row>
    <row r="5769" spans="1:41" x14ac:dyDescent="0.25">
      <c r="A5769" s="6">
        <v>58.69</v>
      </c>
      <c r="B5769" s="32" t="s">
        <v>316</v>
      </c>
      <c r="K5769" s="3">
        <f t="shared" si="1222"/>
        <v>4254</v>
      </c>
      <c r="L5769" s="97" t="str">
        <f>IF(TRIM('Ek.3-A'!F5769)&lt;&gt;"","var","yok")</f>
        <v>yok</v>
      </c>
      <c r="M5769" s="5" t="str">
        <f>IF('Ek.3-A'!F5769="", "", IF(VLOOKUP('Ek.3-A'!F5769, Veriler!D:E, 2, 0)=0, "", VLOOKUP('Ek.3-A'!F5769, Veriler!D:E, 2, 0)))</f>
        <v/>
      </c>
      <c r="N5769" s="5" t="str">
        <f>IF('Ek.3-A'!P5769="", "", 'Ek.3-A'!P5769)</f>
        <v/>
      </c>
      <c r="O5769" s="142">
        <f>'Ek.3-A'!S5769</f>
        <v>0</v>
      </c>
      <c r="P5769" s="143" t="str">
        <f>'Ek.3-A'!L5769</f>
        <v/>
      </c>
      <c r="Q5769" s="24" t="str">
        <f>'Ek.3-A'!M5769</f>
        <v/>
      </c>
      <c r="R5769" s="24">
        <f t="shared" si="1219"/>
        <v>0</v>
      </c>
      <c r="S5769" s="141" t="str">
        <f t="shared" si="1220"/>
        <v>H</v>
      </c>
      <c r="T5769" s="24">
        <f>IF(S5769="E",SUM($R$5:R5769),0)</f>
        <v>0</v>
      </c>
      <c r="U5769" s="143">
        <f t="shared" si="1221"/>
        <v>0</v>
      </c>
    </row>
    <row r="5770" spans="1:41" x14ac:dyDescent="0.25">
      <c r="A5770" s="6">
        <v>58.700000000000102</v>
      </c>
      <c r="B5770" s="32" t="s">
        <v>316</v>
      </c>
      <c r="K5770" s="3">
        <f t="shared" si="1222"/>
        <v>4255</v>
      </c>
      <c r="L5770" s="97" t="str">
        <f>IF(TRIM('Ek.3-A'!F5770)&lt;&gt;"","var","yok")</f>
        <v>yok</v>
      </c>
      <c r="M5770" s="5" t="str">
        <f>IF('Ek.3-A'!F5770="", "", IF(VLOOKUP('Ek.3-A'!F5770, Veriler!D:E, 2, 0)=0, "", VLOOKUP('Ek.3-A'!F5770, Veriler!D:E, 2, 0)))</f>
        <v/>
      </c>
      <c r="N5770" s="5" t="str">
        <f>IF('Ek.3-A'!P5770="", "", 'Ek.3-A'!P5770)</f>
        <v/>
      </c>
      <c r="O5770" s="142">
        <f>'Ek.3-A'!S5770</f>
        <v>0</v>
      </c>
      <c r="P5770" s="143" t="str">
        <f>'Ek.3-A'!L5770</f>
        <v/>
      </c>
      <c r="Q5770" s="24" t="str">
        <f>'Ek.3-A'!M5770</f>
        <v/>
      </c>
      <c r="R5770" s="24">
        <f t="shared" si="1219"/>
        <v>0</v>
      </c>
      <c r="S5770" s="141" t="str">
        <f t="shared" si="1220"/>
        <v>H</v>
      </c>
      <c r="T5770" s="24">
        <f>IF(S5770="E",SUM($R$5:R5770),0)</f>
        <v>0</v>
      </c>
      <c r="U5770" s="143">
        <f t="shared" si="1221"/>
        <v>0</v>
      </c>
    </row>
    <row r="5771" spans="1:41" x14ac:dyDescent="0.25">
      <c r="A5771" s="6">
        <v>58.7100000000001</v>
      </c>
      <c r="B5771" s="32" t="s">
        <v>316</v>
      </c>
      <c r="K5771" s="3">
        <f t="shared" si="1222"/>
        <v>4256</v>
      </c>
      <c r="L5771" s="97" t="str">
        <f>IF(TRIM('Ek.3-A'!F5771)&lt;&gt;"","var","yok")</f>
        <v>yok</v>
      </c>
      <c r="M5771" s="5" t="str">
        <f>IF('Ek.3-A'!F5771="", "", IF(VLOOKUP('Ek.3-A'!F5771, Veriler!D:E, 2, 0)=0, "", VLOOKUP('Ek.3-A'!F5771, Veriler!D:E, 2, 0)))</f>
        <v/>
      </c>
      <c r="N5771" s="5" t="str">
        <f>IF('Ek.3-A'!P5771="", "", 'Ek.3-A'!P5771)</f>
        <v/>
      </c>
      <c r="O5771" s="142">
        <f>'Ek.3-A'!S5771</f>
        <v>0</v>
      </c>
      <c r="P5771" s="143" t="str">
        <f>'Ek.3-A'!L5771</f>
        <v/>
      </c>
      <c r="Q5771" s="24" t="str">
        <f>'Ek.3-A'!M5771</f>
        <v/>
      </c>
      <c r="R5771" s="24">
        <f t="shared" si="1219"/>
        <v>0</v>
      </c>
      <c r="S5771" s="141" t="str">
        <f t="shared" si="1220"/>
        <v>H</v>
      </c>
      <c r="T5771" s="24">
        <f>IF(S5771="E",SUM($R$5:R5771),0)</f>
        <v>0</v>
      </c>
      <c r="U5771" s="143">
        <f t="shared" si="1221"/>
        <v>0</v>
      </c>
    </row>
    <row r="5772" spans="1:41" x14ac:dyDescent="0.25">
      <c r="A5772" s="6">
        <v>58.720000000000098</v>
      </c>
      <c r="B5772" s="32" t="s">
        <v>316</v>
      </c>
      <c r="T5772" s="24"/>
      <c r="U5772" s="25"/>
      <c r="AO5772" s="140">
        <f>'Ek.3-A'!L5772</f>
        <v>0</v>
      </c>
    </row>
    <row r="5773" spans="1:41" x14ac:dyDescent="0.25">
      <c r="A5773" s="6">
        <v>58.73</v>
      </c>
      <c r="B5773" s="32" t="s">
        <v>316</v>
      </c>
      <c r="T5773" s="24"/>
      <c r="U5773" s="25"/>
    </row>
    <row r="5774" spans="1:41" x14ac:dyDescent="0.25">
      <c r="A5774" s="6">
        <v>58.740000000000101</v>
      </c>
      <c r="B5774" s="32" t="s">
        <v>316</v>
      </c>
      <c r="T5774" s="24"/>
      <c r="U5774" s="25"/>
    </row>
    <row r="5775" spans="1:41" x14ac:dyDescent="0.25">
      <c r="A5775" s="6">
        <v>58.750000000000099</v>
      </c>
      <c r="B5775" s="32" t="s">
        <v>316</v>
      </c>
      <c r="T5775" s="24"/>
      <c r="U5775" s="25"/>
    </row>
    <row r="5776" spans="1:41" x14ac:dyDescent="0.25">
      <c r="A5776" s="6">
        <v>58.76</v>
      </c>
      <c r="B5776" s="32" t="s">
        <v>316</v>
      </c>
      <c r="T5776" s="24"/>
      <c r="U5776" s="25"/>
    </row>
    <row r="5777" spans="1:21" x14ac:dyDescent="0.25">
      <c r="A5777" s="6">
        <v>58.77</v>
      </c>
      <c r="B5777" s="32" t="s">
        <v>316</v>
      </c>
      <c r="T5777" s="24"/>
      <c r="U5777" s="25"/>
    </row>
    <row r="5778" spans="1:21" x14ac:dyDescent="0.25">
      <c r="A5778" s="6">
        <v>58.780000000000101</v>
      </c>
      <c r="B5778" s="32" t="s">
        <v>316</v>
      </c>
      <c r="T5778" s="24"/>
      <c r="U5778" s="25"/>
    </row>
    <row r="5779" spans="1:21" x14ac:dyDescent="0.25">
      <c r="A5779" s="6">
        <v>58.790000000000099</v>
      </c>
      <c r="B5779" s="32" t="s">
        <v>316</v>
      </c>
      <c r="T5779" s="24"/>
      <c r="U5779" s="25"/>
    </row>
    <row r="5780" spans="1:21" x14ac:dyDescent="0.25">
      <c r="A5780" s="6">
        <v>58.8</v>
      </c>
      <c r="B5780" s="32" t="s">
        <v>316</v>
      </c>
      <c r="T5780" s="24"/>
      <c r="U5780" s="25"/>
    </row>
    <row r="5781" spans="1:21" x14ac:dyDescent="0.25">
      <c r="A5781" s="6">
        <v>58.810000000000102</v>
      </c>
      <c r="B5781" s="32" t="s">
        <v>316</v>
      </c>
      <c r="K5781" s="3">
        <f>K5771+1</f>
        <v>4257</v>
      </c>
      <c r="L5781" s="97" t="str">
        <f>IF(TRIM('Ek.3-A'!F5781)&lt;&gt;"","var","yok")</f>
        <v>yok</v>
      </c>
      <c r="M5781" s="5" t="str">
        <f>IF('Ek.3-A'!F5781="", "", IF(VLOOKUP('Ek.3-A'!F5781, Veriler!D:E, 2, 0)=0, "", VLOOKUP('Ek.3-A'!F5781, Veriler!D:E, 2, 0)))</f>
        <v/>
      </c>
      <c r="N5781" s="5" t="str">
        <f>IF('Ek.3-A'!P5781="", "", 'Ek.3-A'!P5781)</f>
        <v/>
      </c>
      <c r="O5781" s="142">
        <f>'Ek.3-A'!S5781</f>
        <v>0</v>
      </c>
      <c r="P5781" s="143" t="str">
        <f>'Ek.3-A'!L5781</f>
        <v/>
      </c>
      <c r="Q5781" s="24" t="str">
        <f>'Ek.3-A'!M5781</f>
        <v/>
      </c>
      <c r="R5781" s="24">
        <f t="shared" ref="R5781:R5794" si="1223">IF(L5781="var",0,IF(Q5781&lt;=0.005,Q5781,0))</f>
        <v>0</v>
      </c>
      <c r="S5781" s="141" t="str">
        <f t="shared" ref="S5781:S5794" si="1224">IF(Q5781&lt;=0.005,"E","H")</f>
        <v>H</v>
      </c>
      <c r="T5781" s="24">
        <f>IF(S5781="E",SUM($R$5:R5781),0)</f>
        <v>0</v>
      </c>
      <c r="U5781" s="143">
        <f t="shared" ref="U5781:U5794" si="1225">IF(T5781&lt;=0.1, O5781, IF(R5781&gt;$G$2, R5781*O5781, $G$2*O5781))</f>
        <v>0</v>
      </c>
    </row>
    <row r="5782" spans="1:21" x14ac:dyDescent="0.25">
      <c r="A5782" s="6">
        <v>58.8200000000001</v>
      </c>
      <c r="B5782" s="32" t="s">
        <v>316</v>
      </c>
      <c r="K5782" s="3">
        <f t="shared" ref="K5782:K5794" si="1226">K5781+1</f>
        <v>4258</v>
      </c>
      <c r="L5782" s="97" t="str">
        <f>IF(TRIM('Ek.3-A'!F5782)&lt;&gt;"","var","yok")</f>
        <v>yok</v>
      </c>
      <c r="M5782" s="5" t="str">
        <f>IF('Ek.3-A'!F5782="", "", IF(VLOOKUP('Ek.3-A'!F5782, Veriler!D:E, 2, 0)=0, "", VLOOKUP('Ek.3-A'!F5782, Veriler!D:E, 2, 0)))</f>
        <v/>
      </c>
      <c r="N5782" s="5" t="str">
        <f>IF('Ek.3-A'!P5782="", "", 'Ek.3-A'!P5782)</f>
        <v/>
      </c>
      <c r="O5782" s="142">
        <f>'Ek.3-A'!S5782</f>
        <v>0</v>
      </c>
      <c r="P5782" s="143" t="str">
        <f>'Ek.3-A'!L5782</f>
        <v/>
      </c>
      <c r="Q5782" s="24" t="str">
        <f>'Ek.3-A'!M5782</f>
        <v/>
      </c>
      <c r="R5782" s="24">
        <f t="shared" si="1223"/>
        <v>0</v>
      </c>
      <c r="S5782" s="141" t="str">
        <f t="shared" si="1224"/>
        <v>H</v>
      </c>
      <c r="T5782" s="24">
        <f>IF(S5782="E",SUM($R$5:R5782),0)</f>
        <v>0</v>
      </c>
      <c r="U5782" s="143">
        <f t="shared" si="1225"/>
        <v>0</v>
      </c>
    </row>
    <row r="5783" spans="1:21" x14ac:dyDescent="0.25">
      <c r="A5783" s="6">
        <v>58.830000000000098</v>
      </c>
      <c r="B5783" s="32" t="s">
        <v>316</v>
      </c>
      <c r="K5783" s="3">
        <f t="shared" si="1226"/>
        <v>4259</v>
      </c>
      <c r="L5783" s="97" t="str">
        <f>IF(TRIM('Ek.3-A'!F5783)&lt;&gt;"","var","yok")</f>
        <v>yok</v>
      </c>
      <c r="M5783" s="5" t="str">
        <f>IF('Ek.3-A'!F5783="", "", IF(VLOOKUP('Ek.3-A'!F5783, Veriler!D:E, 2, 0)=0, "", VLOOKUP('Ek.3-A'!F5783, Veriler!D:E, 2, 0)))</f>
        <v/>
      </c>
      <c r="N5783" s="5" t="str">
        <f>IF('Ek.3-A'!P5783="", "", 'Ek.3-A'!P5783)</f>
        <v/>
      </c>
      <c r="O5783" s="142">
        <f>'Ek.3-A'!S5783</f>
        <v>0</v>
      </c>
      <c r="P5783" s="143" t="str">
        <f>'Ek.3-A'!L5783</f>
        <v/>
      </c>
      <c r="Q5783" s="24" t="str">
        <f>'Ek.3-A'!M5783</f>
        <v/>
      </c>
      <c r="R5783" s="24">
        <f t="shared" si="1223"/>
        <v>0</v>
      </c>
      <c r="S5783" s="141" t="str">
        <f t="shared" si="1224"/>
        <v>H</v>
      </c>
      <c r="T5783" s="24">
        <f>IF(S5783="E",SUM($R$5:R5783),0)</f>
        <v>0</v>
      </c>
      <c r="U5783" s="143">
        <f t="shared" si="1225"/>
        <v>0</v>
      </c>
    </row>
    <row r="5784" spans="1:21" x14ac:dyDescent="0.25">
      <c r="A5784" s="6">
        <v>58.84</v>
      </c>
      <c r="B5784" s="32" t="s">
        <v>316</v>
      </c>
      <c r="K5784" s="3">
        <f t="shared" si="1226"/>
        <v>4260</v>
      </c>
      <c r="L5784" s="97" t="str">
        <f>IF(TRIM('Ek.3-A'!F5784)&lt;&gt;"","var","yok")</f>
        <v>yok</v>
      </c>
      <c r="M5784" s="5" t="str">
        <f>IF('Ek.3-A'!F5784="", "", IF(VLOOKUP('Ek.3-A'!F5784, Veriler!D:E, 2, 0)=0, "", VLOOKUP('Ek.3-A'!F5784, Veriler!D:E, 2, 0)))</f>
        <v/>
      </c>
      <c r="N5784" s="5" t="str">
        <f>IF('Ek.3-A'!P5784="", "", 'Ek.3-A'!P5784)</f>
        <v/>
      </c>
      <c r="O5784" s="142">
        <f>'Ek.3-A'!S5784</f>
        <v>0</v>
      </c>
      <c r="P5784" s="143" t="str">
        <f>'Ek.3-A'!L5784</f>
        <v/>
      </c>
      <c r="Q5784" s="24" t="str">
        <f>'Ek.3-A'!M5784</f>
        <v/>
      </c>
      <c r="R5784" s="24">
        <f t="shared" si="1223"/>
        <v>0</v>
      </c>
      <c r="S5784" s="141" t="str">
        <f t="shared" si="1224"/>
        <v>H</v>
      </c>
      <c r="T5784" s="24">
        <f>IF(S5784="E",SUM($R$5:R5784),0)</f>
        <v>0</v>
      </c>
      <c r="U5784" s="143">
        <f t="shared" si="1225"/>
        <v>0</v>
      </c>
    </row>
    <row r="5785" spans="1:21" x14ac:dyDescent="0.25">
      <c r="A5785" s="6">
        <v>58.850000000000101</v>
      </c>
      <c r="B5785" s="32" t="s">
        <v>316</v>
      </c>
      <c r="K5785" s="3">
        <f t="shared" si="1226"/>
        <v>4261</v>
      </c>
      <c r="L5785" s="97" t="str">
        <f>IF(TRIM('Ek.3-A'!F5785)&lt;&gt;"","var","yok")</f>
        <v>yok</v>
      </c>
      <c r="M5785" s="5" t="str">
        <f>IF('Ek.3-A'!F5785="", "", IF(VLOOKUP('Ek.3-A'!F5785, Veriler!D:E, 2, 0)=0, "", VLOOKUP('Ek.3-A'!F5785, Veriler!D:E, 2, 0)))</f>
        <v/>
      </c>
      <c r="N5785" s="5" t="str">
        <f>IF('Ek.3-A'!P5785="", "", 'Ek.3-A'!P5785)</f>
        <v/>
      </c>
      <c r="O5785" s="142">
        <f>'Ek.3-A'!S5785</f>
        <v>0</v>
      </c>
      <c r="P5785" s="143" t="str">
        <f>'Ek.3-A'!L5785</f>
        <v/>
      </c>
      <c r="Q5785" s="24" t="str">
        <f>'Ek.3-A'!M5785</f>
        <v/>
      </c>
      <c r="R5785" s="24">
        <f t="shared" si="1223"/>
        <v>0</v>
      </c>
      <c r="S5785" s="141" t="str">
        <f t="shared" si="1224"/>
        <v>H</v>
      </c>
      <c r="T5785" s="24">
        <f>IF(S5785="E",SUM($R$5:R5785),0)</f>
        <v>0</v>
      </c>
      <c r="U5785" s="143">
        <f t="shared" si="1225"/>
        <v>0</v>
      </c>
    </row>
    <row r="5786" spans="1:21" x14ac:dyDescent="0.25">
      <c r="A5786" s="6">
        <v>58.860000000000099</v>
      </c>
      <c r="B5786" s="32" t="s">
        <v>316</v>
      </c>
      <c r="K5786" s="3">
        <f t="shared" si="1226"/>
        <v>4262</v>
      </c>
      <c r="L5786" s="97" t="str">
        <f>IF(TRIM('Ek.3-A'!F5786)&lt;&gt;"","var","yok")</f>
        <v>yok</v>
      </c>
      <c r="M5786" s="5" t="str">
        <f>IF('Ek.3-A'!F5786="", "", IF(VLOOKUP('Ek.3-A'!F5786, Veriler!D:E, 2, 0)=0, "", VLOOKUP('Ek.3-A'!F5786, Veriler!D:E, 2, 0)))</f>
        <v/>
      </c>
      <c r="N5786" s="5" t="str">
        <f>IF('Ek.3-A'!P5786="", "", 'Ek.3-A'!P5786)</f>
        <v/>
      </c>
      <c r="O5786" s="142">
        <f>'Ek.3-A'!S5786</f>
        <v>0</v>
      </c>
      <c r="P5786" s="143" t="str">
        <f>'Ek.3-A'!L5786</f>
        <v/>
      </c>
      <c r="Q5786" s="24" t="str">
        <f>'Ek.3-A'!M5786</f>
        <v/>
      </c>
      <c r="R5786" s="24">
        <f t="shared" si="1223"/>
        <v>0</v>
      </c>
      <c r="S5786" s="141" t="str">
        <f t="shared" si="1224"/>
        <v>H</v>
      </c>
      <c r="T5786" s="24">
        <f>IF(S5786="E",SUM($R$5:R5786),0)</f>
        <v>0</v>
      </c>
      <c r="U5786" s="143">
        <f t="shared" si="1225"/>
        <v>0</v>
      </c>
    </row>
    <row r="5787" spans="1:21" x14ac:dyDescent="0.25">
      <c r="A5787" s="6">
        <v>58.87</v>
      </c>
      <c r="B5787" s="32" t="s">
        <v>316</v>
      </c>
      <c r="K5787" s="3">
        <f t="shared" si="1226"/>
        <v>4263</v>
      </c>
      <c r="L5787" s="97" t="str">
        <f>IF(TRIM('Ek.3-A'!F5787)&lt;&gt;"","var","yok")</f>
        <v>yok</v>
      </c>
      <c r="M5787" s="5" t="str">
        <f>IF('Ek.3-A'!F5787="", "", IF(VLOOKUP('Ek.3-A'!F5787, Veriler!D:E, 2, 0)=0, "", VLOOKUP('Ek.3-A'!F5787, Veriler!D:E, 2, 0)))</f>
        <v/>
      </c>
      <c r="N5787" s="5" t="str">
        <f>IF('Ek.3-A'!P5787="", "", 'Ek.3-A'!P5787)</f>
        <v/>
      </c>
      <c r="O5787" s="142">
        <f>'Ek.3-A'!S5787</f>
        <v>0</v>
      </c>
      <c r="P5787" s="143" t="str">
        <f>'Ek.3-A'!L5787</f>
        <v/>
      </c>
      <c r="Q5787" s="24" t="str">
        <f>'Ek.3-A'!M5787</f>
        <v/>
      </c>
      <c r="R5787" s="24">
        <f t="shared" si="1223"/>
        <v>0</v>
      </c>
      <c r="S5787" s="141" t="str">
        <f t="shared" si="1224"/>
        <v>H</v>
      </c>
      <c r="T5787" s="24">
        <f>IF(S5787="E",SUM($R$5:R5787),0)</f>
        <v>0</v>
      </c>
      <c r="U5787" s="143">
        <f t="shared" si="1225"/>
        <v>0</v>
      </c>
    </row>
    <row r="5788" spans="1:21" x14ac:dyDescent="0.25">
      <c r="A5788" s="6">
        <v>58.880000000000102</v>
      </c>
      <c r="B5788" s="32" t="s">
        <v>316</v>
      </c>
      <c r="K5788" s="3">
        <f t="shared" si="1226"/>
        <v>4264</v>
      </c>
      <c r="L5788" s="97" t="str">
        <f>IF(TRIM('Ek.3-A'!F5788)&lt;&gt;"","var","yok")</f>
        <v>yok</v>
      </c>
      <c r="M5788" s="5" t="str">
        <f>IF('Ek.3-A'!F5788="", "", IF(VLOOKUP('Ek.3-A'!F5788, Veriler!D:E, 2, 0)=0, "", VLOOKUP('Ek.3-A'!F5788, Veriler!D:E, 2, 0)))</f>
        <v/>
      </c>
      <c r="N5788" s="5" t="str">
        <f>IF('Ek.3-A'!P5788="", "", 'Ek.3-A'!P5788)</f>
        <v/>
      </c>
      <c r="O5788" s="142">
        <f>'Ek.3-A'!S5788</f>
        <v>0</v>
      </c>
      <c r="P5788" s="143" t="str">
        <f>'Ek.3-A'!L5788</f>
        <v/>
      </c>
      <c r="Q5788" s="24" t="str">
        <f>'Ek.3-A'!M5788</f>
        <v/>
      </c>
      <c r="R5788" s="24">
        <f t="shared" si="1223"/>
        <v>0</v>
      </c>
      <c r="S5788" s="141" t="str">
        <f t="shared" si="1224"/>
        <v>H</v>
      </c>
      <c r="T5788" s="24">
        <f>IF(S5788="E",SUM($R$5:R5788),0)</f>
        <v>0</v>
      </c>
      <c r="U5788" s="143">
        <f t="shared" si="1225"/>
        <v>0</v>
      </c>
    </row>
    <row r="5789" spans="1:21" x14ac:dyDescent="0.25">
      <c r="A5789" s="6">
        <v>58.8900000000001</v>
      </c>
      <c r="B5789" s="32" t="s">
        <v>316</v>
      </c>
      <c r="K5789" s="3">
        <f t="shared" si="1226"/>
        <v>4265</v>
      </c>
      <c r="L5789" s="97" t="str">
        <f>IF(TRIM('Ek.3-A'!F5789)&lt;&gt;"","var","yok")</f>
        <v>yok</v>
      </c>
      <c r="M5789" s="5" t="str">
        <f>IF('Ek.3-A'!F5789="", "", IF(VLOOKUP('Ek.3-A'!F5789, Veriler!D:E, 2, 0)=0, "", VLOOKUP('Ek.3-A'!F5789, Veriler!D:E, 2, 0)))</f>
        <v/>
      </c>
      <c r="N5789" s="5" t="str">
        <f>IF('Ek.3-A'!P5789="", "", 'Ek.3-A'!P5789)</f>
        <v/>
      </c>
      <c r="O5789" s="142">
        <f>'Ek.3-A'!S5789</f>
        <v>0</v>
      </c>
      <c r="P5789" s="143" t="str">
        <f>'Ek.3-A'!L5789</f>
        <v/>
      </c>
      <c r="Q5789" s="24" t="str">
        <f>'Ek.3-A'!M5789</f>
        <v/>
      </c>
      <c r="R5789" s="24">
        <f t="shared" si="1223"/>
        <v>0</v>
      </c>
      <c r="S5789" s="141" t="str">
        <f t="shared" si="1224"/>
        <v>H</v>
      </c>
      <c r="T5789" s="24">
        <f>IF(S5789="E",SUM($R$5:R5789),0)</f>
        <v>0</v>
      </c>
      <c r="U5789" s="143">
        <f t="shared" si="1225"/>
        <v>0</v>
      </c>
    </row>
    <row r="5790" spans="1:21" x14ac:dyDescent="0.25">
      <c r="A5790" s="6">
        <v>58.900000000000098</v>
      </c>
      <c r="B5790" s="32" t="s">
        <v>316</v>
      </c>
      <c r="K5790" s="3">
        <f t="shared" si="1226"/>
        <v>4266</v>
      </c>
      <c r="L5790" s="97" t="str">
        <f>IF(TRIM('Ek.3-A'!F5790)&lt;&gt;"","var","yok")</f>
        <v>yok</v>
      </c>
      <c r="M5790" s="5" t="str">
        <f>IF('Ek.3-A'!F5790="", "", IF(VLOOKUP('Ek.3-A'!F5790, Veriler!D:E, 2, 0)=0, "", VLOOKUP('Ek.3-A'!F5790, Veriler!D:E, 2, 0)))</f>
        <v/>
      </c>
      <c r="N5790" s="5" t="str">
        <f>IF('Ek.3-A'!P5790="", "", 'Ek.3-A'!P5790)</f>
        <v/>
      </c>
      <c r="O5790" s="142">
        <f>'Ek.3-A'!S5790</f>
        <v>0</v>
      </c>
      <c r="P5790" s="143" t="str">
        <f>'Ek.3-A'!L5790</f>
        <v/>
      </c>
      <c r="Q5790" s="24" t="str">
        <f>'Ek.3-A'!M5790</f>
        <v/>
      </c>
      <c r="R5790" s="24">
        <f t="shared" si="1223"/>
        <v>0</v>
      </c>
      <c r="S5790" s="141" t="str">
        <f t="shared" si="1224"/>
        <v>H</v>
      </c>
      <c r="T5790" s="24">
        <f>IF(S5790="E",SUM($R$5:R5790),0)</f>
        <v>0</v>
      </c>
      <c r="U5790" s="143">
        <f t="shared" si="1225"/>
        <v>0</v>
      </c>
    </row>
    <row r="5791" spans="1:21" x14ac:dyDescent="0.25">
      <c r="A5791" s="6">
        <v>58.91</v>
      </c>
      <c r="B5791" s="32" t="s">
        <v>316</v>
      </c>
      <c r="K5791" s="3">
        <f t="shared" si="1226"/>
        <v>4267</v>
      </c>
      <c r="L5791" s="97" t="str">
        <f>IF(TRIM('Ek.3-A'!F5791)&lt;&gt;"","var","yok")</f>
        <v>yok</v>
      </c>
      <c r="M5791" s="5" t="str">
        <f>IF('Ek.3-A'!F5791="", "", IF(VLOOKUP('Ek.3-A'!F5791, Veriler!D:E, 2, 0)=0, "", VLOOKUP('Ek.3-A'!F5791, Veriler!D:E, 2, 0)))</f>
        <v/>
      </c>
      <c r="N5791" s="5" t="str">
        <f>IF('Ek.3-A'!P5791="", "", 'Ek.3-A'!P5791)</f>
        <v/>
      </c>
      <c r="O5791" s="142">
        <f>'Ek.3-A'!S5791</f>
        <v>0</v>
      </c>
      <c r="P5791" s="143" t="str">
        <f>'Ek.3-A'!L5791</f>
        <v/>
      </c>
      <c r="Q5791" s="24" t="str">
        <f>'Ek.3-A'!M5791</f>
        <v/>
      </c>
      <c r="R5791" s="24">
        <f t="shared" si="1223"/>
        <v>0</v>
      </c>
      <c r="S5791" s="141" t="str">
        <f t="shared" si="1224"/>
        <v>H</v>
      </c>
      <c r="T5791" s="24">
        <f>IF(S5791="E",SUM($R$5:R5791),0)</f>
        <v>0</v>
      </c>
      <c r="U5791" s="143">
        <f t="shared" si="1225"/>
        <v>0</v>
      </c>
    </row>
    <row r="5792" spans="1:21" x14ac:dyDescent="0.25">
      <c r="A5792" s="6">
        <v>58.920000000000101</v>
      </c>
      <c r="B5792" s="32" t="s">
        <v>316</v>
      </c>
      <c r="K5792" s="3">
        <f t="shared" si="1226"/>
        <v>4268</v>
      </c>
      <c r="L5792" s="97" t="str">
        <f>IF(TRIM('Ek.3-A'!F5792)&lt;&gt;"","var","yok")</f>
        <v>yok</v>
      </c>
      <c r="M5792" s="5" t="str">
        <f>IF('Ek.3-A'!F5792="", "", IF(VLOOKUP('Ek.3-A'!F5792, Veriler!D:E, 2, 0)=0, "", VLOOKUP('Ek.3-A'!F5792, Veriler!D:E, 2, 0)))</f>
        <v/>
      </c>
      <c r="N5792" s="5" t="str">
        <f>IF('Ek.3-A'!P5792="", "", 'Ek.3-A'!P5792)</f>
        <v/>
      </c>
      <c r="O5792" s="142">
        <f>'Ek.3-A'!S5792</f>
        <v>0</v>
      </c>
      <c r="P5792" s="143" t="str">
        <f>'Ek.3-A'!L5792</f>
        <v/>
      </c>
      <c r="Q5792" s="24" t="str">
        <f>'Ek.3-A'!M5792</f>
        <v/>
      </c>
      <c r="R5792" s="24">
        <f t="shared" si="1223"/>
        <v>0</v>
      </c>
      <c r="S5792" s="141" t="str">
        <f t="shared" si="1224"/>
        <v>H</v>
      </c>
      <c r="T5792" s="24">
        <f>IF(S5792="E",SUM($R$5:R5792),0)</f>
        <v>0</v>
      </c>
      <c r="U5792" s="143">
        <f t="shared" si="1225"/>
        <v>0</v>
      </c>
    </row>
    <row r="5793" spans="1:21" x14ac:dyDescent="0.25">
      <c r="A5793" s="6">
        <v>58.930000000000099</v>
      </c>
      <c r="B5793" s="32" t="s">
        <v>316</v>
      </c>
      <c r="K5793" s="3">
        <f t="shared" si="1226"/>
        <v>4269</v>
      </c>
      <c r="L5793" s="97" t="str">
        <f>IF(TRIM('Ek.3-A'!F5793)&lt;&gt;"","var","yok")</f>
        <v>yok</v>
      </c>
      <c r="M5793" s="5" t="str">
        <f>IF('Ek.3-A'!F5793="", "", IF(VLOOKUP('Ek.3-A'!F5793, Veriler!D:E, 2, 0)=0, "", VLOOKUP('Ek.3-A'!F5793, Veriler!D:E, 2, 0)))</f>
        <v/>
      </c>
      <c r="N5793" s="5" t="str">
        <f>IF('Ek.3-A'!P5793="", "", 'Ek.3-A'!P5793)</f>
        <v/>
      </c>
      <c r="O5793" s="142">
        <f>'Ek.3-A'!S5793</f>
        <v>0</v>
      </c>
      <c r="P5793" s="143" t="str">
        <f>'Ek.3-A'!L5793</f>
        <v/>
      </c>
      <c r="Q5793" s="24" t="str">
        <f>'Ek.3-A'!M5793</f>
        <v/>
      </c>
      <c r="R5793" s="24">
        <f t="shared" si="1223"/>
        <v>0</v>
      </c>
      <c r="S5793" s="141" t="str">
        <f t="shared" si="1224"/>
        <v>H</v>
      </c>
      <c r="T5793" s="24">
        <f>IF(S5793="E",SUM($R$5:R5793),0)</f>
        <v>0</v>
      </c>
      <c r="U5793" s="143">
        <f t="shared" si="1225"/>
        <v>0</v>
      </c>
    </row>
    <row r="5794" spans="1:21" x14ac:dyDescent="0.25">
      <c r="A5794" s="6">
        <v>58.94</v>
      </c>
      <c r="B5794" s="32" t="s">
        <v>316</v>
      </c>
      <c r="K5794" s="3">
        <f t="shared" si="1226"/>
        <v>4270</v>
      </c>
      <c r="L5794" s="97" t="str">
        <f>IF(TRIM('Ek.3-A'!F5794)&lt;&gt;"","var","yok")</f>
        <v>yok</v>
      </c>
      <c r="M5794" s="5" t="str">
        <f>IF('Ek.3-A'!F5794="", "", IF(VLOOKUP('Ek.3-A'!F5794, Veriler!D:E, 2, 0)=0, "", VLOOKUP('Ek.3-A'!F5794, Veriler!D:E, 2, 0)))</f>
        <v/>
      </c>
      <c r="N5794" s="5" t="str">
        <f>IF('Ek.3-A'!P5794="", "", 'Ek.3-A'!P5794)</f>
        <v/>
      </c>
      <c r="O5794" s="142">
        <f>'Ek.3-A'!S5794</f>
        <v>0</v>
      </c>
      <c r="P5794" s="143" t="str">
        <f>'Ek.3-A'!L5794</f>
        <v/>
      </c>
      <c r="Q5794" s="24" t="str">
        <f>'Ek.3-A'!M5794</f>
        <v/>
      </c>
      <c r="R5794" s="24">
        <f t="shared" si="1223"/>
        <v>0</v>
      </c>
      <c r="S5794" s="141" t="str">
        <f t="shared" si="1224"/>
        <v>H</v>
      </c>
      <c r="T5794" s="24">
        <f>IF(S5794="E",SUM($R$5:R5794),0)</f>
        <v>0</v>
      </c>
      <c r="U5794" s="143">
        <f t="shared" si="1225"/>
        <v>0</v>
      </c>
    </row>
    <row r="5795" spans="1:21" x14ac:dyDescent="0.25">
      <c r="A5795" s="6">
        <v>58.950000000000102</v>
      </c>
      <c r="B5795" s="32" t="s">
        <v>316</v>
      </c>
      <c r="L5795" s="97"/>
      <c r="M5795" s="5"/>
      <c r="N5795" s="5"/>
      <c r="O5795" s="5"/>
      <c r="Q5795" s="23"/>
      <c r="T5795" s="24"/>
      <c r="U5795" s="25"/>
    </row>
    <row r="5796" spans="1:21" x14ac:dyDescent="0.25">
      <c r="A5796" s="6">
        <v>58.9600000000001</v>
      </c>
      <c r="B5796" s="32" t="s">
        <v>316</v>
      </c>
      <c r="K5796" s="3">
        <f>K5794+1</f>
        <v>4271</v>
      </c>
      <c r="L5796" s="97" t="str">
        <f>IF(TRIM('Ek.3-A'!F5796)&lt;&gt;"","var","yok")</f>
        <v>yok</v>
      </c>
      <c r="M5796" s="5" t="str">
        <f>IF('Ek.3-A'!F5796="", "", IF(VLOOKUP('Ek.3-A'!F5796, Veriler!D:E, 2, 0)=0, "", VLOOKUP('Ek.3-A'!F5796, Veriler!D:E, 2, 0)))</f>
        <v/>
      </c>
      <c r="N5796" s="5" t="str">
        <f>IF('Ek.3-A'!P5796="", "", 'Ek.3-A'!P5796)</f>
        <v/>
      </c>
      <c r="O5796" s="142">
        <f>'Ek.3-A'!S5796</f>
        <v>0</v>
      </c>
      <c r="P5796" s="143" t="str">
        <f>'Ek.3-A'!L5796</f>
        <v/>
      </c>
      <c r="Q5796" s="24" t="str">
        <f>'Ek.3-A'!M5796</f>
        <v/>
      </c>
      <c r="R5796" s="24">
        <f t="shared" ref="R5796:R5809" si="1227">IF(L5796="var",0,IF(Q5796&lt;=0.005,Q5796,0))</f>
        <v>0</v>
      </c>
      <c r="S5796" s="141" t="str">
        <f t="shared" ref="S5796:S5809" si="1228">IF(Q5796&lt;=0.005,"E","H")</f>
        <v>H</v>
      </c>
      <c r="T5796" s="24">
        <f>IF(S5796="E",SUM($R$5:R5796),0)</f>
        <v>0</v>
      </c>
      <c r="U5796" s="143">
        <f t="shared" ref="U5796:U5809" si="1229">IF(T5796&lt;=0.1, O5796, IF(R5796&gt;$G$2, R5796*O5796, $G$2*O5796))</f>
        <v>0</v>
      </c>
    </row>
    <row r="5797" spans="1:21" x14ac:dyDescent="0.25">
      <c r="A5797" s="6">
        <v>58.970000000000098</v>
      </c>
      <c r="B5797" s="32" t="s">
        <v>316</v>
      </c>
      <c r="K5797" s="3">
        <f t="shared" ref="K5797:K5809" si="1230">K5796+1</f>
        <v>4272</v>
      </c>
      <c r="L5797" s="97" t="str">
        <f>IF(TRIM('Ek.3-A'!F5797)&lt;&gt;"","var","yok")</f>
        <v>yok</v>
      </c>
      <c r="M5797" s="5" t="str">
        <f>IF('Ek.3-A'!F5797="", "", IF(VLOOKUP('Ek.3-A'!F5797, Veriler!D:E, 2, 0)=0, "", VLOOKUP('Ek.3-A'!F5797, Veriler!D:E, 2, 0)))</f>
        <v/>
      </c>
      <c r="N5797" s="5" t="str">
        <f>IF('Ek.3-A'!P5797="", "", 'Ek.3-A'!P5797)</f>
        <v/>
      </c>
      <c r="O5797" s="142">
        <f>'Ek.3-A'!S5797</f>
        <v>0</v>
      </c>
      <c r="P5797" s="143" t="str">
        <f>'Ek.3-A'!L5797</f>
        <v/>
      </c>
      <c r="Q5797" s="24" t="str">
        <f>'Ek.3-A'!M5797</f>
        <v/>
      </c>
      <c r="R5797" s="24">
        <f t="shared" si="1227"/>
        <v>0</v>
      </c>
      <c r="S5797" s="141" t="str">
        <f t="shared" si="1228"/>
        <v>H</v>
      </c>
      <c r="T5797" s="24">
        <f>IF(S5797="E",SUM($R$5:R5797),0)</f>
        <v>0</v>
      </c>
      <c r="U5797" s="143">
        <f t="shared" si="1229"/>
        <v>0</v>
      </c>
    </row>
    <row r="5798" spans="1:21" x14ac:dyDescent="0.25">
      <c r="A5798" s="6">
        <v>58.98</v>
      </c>
      <c r="B5798" s="32" t="s">
        <v>316</v>
      </c>
      <c r="K5798" s="3">
        <f t="shared" si="1230"/>
        <v>4273</v>
      </c>
      <c r="L5798" s="97" t="str">
        <f>IF(TRIM('Ek.3-A'!F5798)&lt;&gt;"","var","yok")</f>
        <v>yok</v>
      </c>
      <c r="M5798" s="5" t="str">
        <f>IF('Ek.3-A'!F5798="", "", IF(VLOOKUP('Ek.3-A'!F5798, Veriler!D:E, 2, 0)=0, "", VLOOKUP('Ek.3-A'!F5798, Veriler!D:E, 2, 0)))</f>
        <v/>
      </c>
      <c r="N5798" s="5" t="str">
        <f>IF('Ek.3-A'!P5798="", "", 'Ek.3-A'!P5798)</f>
        <v/>
      </c>
      <c r="O5798" s="142">
        <f>'Ek.3-A'!S5798</f>
        <v>0</v>
      </c>
      <c r="P5798" s="143" t="str">
        <f>'Ek.3-A'!L5798</f>
        <v/>
      </c>
      <c r="Q5798" s="24" t="str">
        <f>'Ek.3-A'!M5798</f>
        <v/>
      </c>
      <c r="R5798" s="24">
        <f t="shared" si="1227"/>
        <v>0</v>
      </c>
      <c r="S5798" s="141" t="str">
        <f t="shared" si="1228"/>
        <v>H</v>
      </c>
      <c r="T5798" s="24">
        <f>IF(S5798="E",SUM($R$5:R5798),0)</f>
        <v>0</v>
      </c>
      <c r="U5798" s="143">
        <f t="shared" si="1229"/>
        <v>0</v>
      </c>
    </row>
    <row r="5799" spans="1:21" x14ac:dyDescent="0.25">
      <c r="A5799" s="6">
        <v>58.990000000000101</v>
      </c>
      <c r="B5799" s="32" t="s">
        <v>316</v>
      </c>
      <c r="K5799" s="3">
        <f t="shared" si="1230"/>
        <v>4274</v>
      </c>
      <c r="L5799" s="97" t="str">
        <f>IF(TRIM('Ek.3-A'!F5799)&lt;&gt;"","var","yok")</f>
        <v>yok</v>
      </c>
      <c r="M5799" s="5" t="str">
        <f>IF('Ek.3-A'!F5799="", "", IF(VLOOKUP('Ek.3-A'!F5799, Veriler!D:E, 2, 0)=0, "", VLOOKUP('Ek.3-A'!F5799, Veriler!D:E, 2, 0)))</f>
        <v/>
      </c>
      <c r="N5799" s="5" t="str">
        <f>IF('Ek.3-A'!P5799="", "", 'Ek.3-A'!P5799)</f>
        <v/>
      </c>
      <c r="O5799" s="142">
        <f>'Ek.3-A'!S5799</f>
        <v>0</v>
      </c>
      <c r="P5799" s="143" t="str">
        <f>'Ek.3-A'!L5799</f>
        <v/>
      </c>
      <c r="Q5799" s="24" t="str">
        <f>'Ek.3-A'!M5799</f>
        <v/>
      </c>
      <c r="R5799" s="24">
        <f t="shared" si="1227"/>
        <v>0</v>
      </c>
      <c r="S5799" s="141" t="str">
        <f t="shared" si="1228"/>
        <v>H</v>
      </c>
      <c r="T5799" s="24">
        <f>IF(S5799="E",SUM($R$5:R5799),0)</f>
        <v>0</v>
      </c>
      <c r="U5799" s="143">
        <f t="shared" si="1229"/>
        <v>0</v>
      </c>
    </row>
    <row r="5800" spans="1:21" x14ac:dyDescent="0.25">
      <c r="A5800" s="6">
        <v>59.000000000000099</v>
      </c>
      <c r="B5800" s="32" t="s">
        <v>316</v>
      </c>
      <c r="K5800" s="3">
        <f t="shared" si="1230"/>
        <v>4275</v>
      </c>
      <c r="L5800" s="97" t="str">
        <f>IF(TRIM('Ek.3-A'!F5800)&lt;&gt;"","var","yok")</f>
        <v>yok</v>
      </c>
      <c r="M5800" s="5" t="str">
        <f>IF('Ek.3-A'!F5800="", "", IF(VLOOKUP('Ek.3-A'!F5800, Veriler!D:E, 2, 0)=0, "", VLOOKUP('Ek.3-A'!F5800, Veriler!D:E, 2, 0)))</f>
        <v/>
      </c>
      <c r="N5800" s="5" t="str">
        <f>IF('Ek.3-A'!P5800="", "", 'Ek.3-A'!P5800)</f>
        <v/>
      </c>
      <c r="O5800" s="142">
        <f>'Ek.3-A'!S5800</f>
        <v>0</v>
      </c>
      <c r="P5800" s="143" t="str">
        <f>'Ek.3-A'!L5800</f>
        <v/>
      </c>
      <c r="Q5800" s="24" t="str">
        <f>'Ek.3-A'!M5800</f>
        <v/>
      </c>
      <c r="R5800" s="24">
        <f t="shared" si="1227"/>
        <v>0</v>
      </c>
      <c r="S5800" s="141" t="str">
        <f t="shared" si="1228"/>
        <v>H</v>
      </c>
      <c r="T5800" s="24">
        <f>IF(S5800="E",SUM($R$5:R5800),0)</f>
        <v>0</v>
      </c>
      <c r="U5800" s="143">
        <f t="shared" si="1229"/>
        <v>0</v>
      </c>
    </row>
    <row r="5801" spans="1:21" x14ac:dyDescent="0.25">
      <c r="A5801" s="6">
        <v>59.01</v>
      </c>
      <c r="B5801" s="32" t="s">
        <v>316</v>
      </c>
      <c r="K5801" s="3">
        <f t="shared" si="1230"/>
        <v>4276</v>
      </c>
      <c r="L5801" s="97" t="str">
        <f>IF(TRIM('Ek.3-A'!F5801)&lt;&gt;"","var","yok")</f>
        <v>yok</v>
      </c>
      <c r="M5801" s="5" t="str">
        <f>IF('Ek.3-A'!F5801="", "", IF(VLOOKUP('Ek.3-A'!F5801, Veriler!D:E, 2, 0)=0, "", VLOOKUP('Ek.3-A'!F5801, Veriler!D:E, 2, 0)))</f>
        <v/>
      </c>
      <c r="N5801" s="5" t="str">
        <f>IF('Ek.3-A'!P5801="", "", 'Ek.3-A'!P5801)</f>
        <v/>
      </c>
      <c r="O5801" s="142">
        <f>'Ek.3-A'!S5801</f>
        <v>0</v>
      </c>
      <c r="P5801" s="143" t="str">
        <f>'Ek.3-A'!L5801</f>
        <v/>
      </c>
      <c r="Q5801" s="24" t="str">
        <f>'Ek.3-A'!M5801</f>
        <v/>
      </c>
      <c r="R5801" s="24">
        <f t="shared" si="1227"/>
        <v>0</v>
      </c>
      <c r="S5801" s="141" t="str">
        <f t="shared" si="1228"/>
        <v>H</v>
      </c>
      <c r="T5801" s="24">
        <f>IF(S5801="E",SUM($R$5:R5801),0)</f>
        <v>0</v>
      </c>
      <c r="U5801" s="143">
        <f t="shared" si="1229"/>
        <v>0</v>
      </c>
    </row>
    <row r="5802" spans="1:21" x14ac:dyDescent="0.25">
      <c r="A5802" s="6">
        <v>59.020000000000103</v>
      </c>
      <c r="B5802" s="32" t="s">
        <v>316</v>
      </c>
      <c r="K5802" s="3">
        <f t="shared" si="1230"/>
        <v>4277</v>
      </c>
      <c r="L5802" s="97" t="str">
        <f>IF(TRIM('Ek.3-A'!F5802)&lt;&gt;"","var","yok")</f>
        <v>yok</v>
      </c>
      <c r="M5802" s="5" t="str">
        <f>IF('Ek.3-A'!F5802="", "", IF(VLOOKUP('Ek.3-A'!F5802, Veriler!D:E, 2, 0)=0, "", VLOOKUP('Ek.3-A'!F5802, Veriler!D:E, 2, 0)))</f>
        <v/>
      </c>
      <c r="N5802" s="5" t="str">
        <f>IF('Ek.3-A'!P5802="", "", 'Ek.3-A'!P5802)</f>
        <v/>
      </c>
      <c r="O5802" s="142">
        <f>'Ek.3-A'!S5802</f>
        <v>0</v>
      </c>
      <c r="P5802" s="143" t="str">
        <f>'Ek.3-A'!L5802</f>
        <v/>
      </c>
      <c r="Q5802" s="24" t="str">
        <f>'Ek.3-A'!M5802</f>
        <v/>
      </c>
      <c r="R5802" s="24">
        <f t="shared" si="1227"/>
        <v>0</v>
      </c>
      <c r="S5802" s="141" t="str">
        <f t="shared" si="1228"/>
        <v>H</v>
      </c>
      <c r="T5802" s="24">
        <f>IF(S5802="E",SUM($R$5:R5802),0)</f>
        <v>0</v>
      </c>
      <c r="U5802" s="143">
        <f t="shared" si="1229"/>
        <v>0</v>
      </c>
    </row>
    <row r="5803" spans="1:21" x14ac:dyDescent="0.25">
      <c r="A5803" s="6">
        <v>59.030000000000101</v>
      </c>
      <c r="B5803" s="32" t="s">
        <v>316</v>
      </c>
      <c r="K5803" s="3">
        <f t="shared" si="1230"/>
        <v>4278</v>
      </c>
      <c r="L5803" s="97" t="str">
        <f>IF(TRIM('Ek.3-A'!F5803)&lt;&gt;"","var","yok")</f>
        <v>yok</v>
      </c>
      <c r="M5803" s="5" t="str">
        <f>IF('Ek.3-A'!F5803="", "", IF(VLOOKUP('Ek.3-A'!F5803, Veriler!D:E, 2, 0)=0, "", VLOOKUP('Ek.3-A'!F5803, Veriler!D:E, 2, 0)))</f>
        <v/>
      </c>
      <c r="N5803" s="5" t="str">
        <f>IF('Ek.3-A'!P5803="", "", 'Ek.3-A'!P5803)</f>
        <v/>
      </c>
      <c r="O5803" s="142">
        <f>'Ek.3-A'!S5803</f>
        <v>0</v>
      </c>
      <c r="P5803" s="143" t="str">
        <f>'Ek.3-A'!L5803</f>
        <v/>
      </c>
      <c r="Q5803" s="24" t="str">
        <f>'Ek.3-A'!M5803</f>
        <v/>
      </c>
      <c r="R5803" s="24">
        <f t="shared" si="1227"/>
        <v>0</v>
      </c>
      <c r="S5803" s="141" t="str">
        <f t="shared" si="1228"/>
        <v>H</v>
      </c>
      <c r="T5803" s="24">
        <f>IF(S5803="E",SUM($R$5:R5803),0)</f>
        <v>0</v>
      </c>
      <c r="U5803" s="143">
        <f t="shared" si="1229"/>
        <v>0</v>
      </c>
    </row>
    <row r="5804" spans="1:21" x14ac:dyDescent="0.25">
      <c r="A5804" s="6">
        <v>59.040000000000099</v>
      </c>
      <c r="B5804" s="32" t="s">
        <v>316</v>
      </c>
      <c r="K5804" s="3">
        <f t="shared" si="1230"/>
        <v>4279</v>
      </c>
      <c r="L5804" s="97" t="str">
        <f>IF(TRIM('Ek.3-A'!F5804)&lt;&gt;"","var","yok")</f>
        <v>yok</v>
      </c>
      <c r="M5804" s="5" t="str">
        <f>IF('Ek.3-A'!F5804="", "", IF(VLOOKUP('Ek.3-A'!F5804, Veriler!D:E, 2, 0)=0, "", VLOOKUP('Ek.3-A'!F5804, Veriler!D:E, 2, 0)))</f>
        <v/>
      </c>
      <c r="N5804" s="5" t="str">
        <f>IF('Ek.3-A'!P5804="", "", 'Ek.3-A'!P5804)</f>
        <v/>
      </c>
      <c r="O5804" s="142">
        <f>'Ek.3-A'!S5804</f>
        <v>0</v>
      </c>
      <c r="P5804" s="143" t="str">
        <f>'Ek.3-A'!L5804</f>
        <v/>
      </c>
      <c r="Q5804" s="24" t="str">
        <f>'Ek.3-A'!M5804</f>
        <v/>
      </c>
      <c r="R5804" s="24">
        <f t="shared" si="1227"/>
        <v>0</v>
      </c>
      <c r="S5804" s="141" t="str">
        <f t="shared" si="1228"/>
        <v>H</v>
      </c>
      <c r="T5804" s="24">
        <f>IF(S5804="E",SUM($R$5:R5804),0)</f>
        <v>0</v>
      </c>
      <c r="U5804" s="143">
        <f t="shared" si="1229"/>
        <v>0</v>
      </c>
    </row>
    <row r="5805" spans="1:21" x14ac:dyDescent="0.25">
      <c r="A5805" s="6">
        <v>59.05</v>
      </c>
      <c r="B5805" s="32" t="s">
        <v>316</v>
      </c>
      <c r="K5805" s="3">
        <f t="shared" si="1230"/>
        <v>4280</v>
      </c>
      <c r="L5805" s="97" t="str">
        <f>IF(TRIM('Ek.3-A'!F5805)&lt;&gt;"","var","yok")</f>
        <v>yok</v>
      </c>
      <c r="M5805" s="5" t="str">
        <f>IF('Ek.3-A'!F5805="", "", IF(VLOOKUP('Ek.3-A'!F5805, Veriler!D:E, 2, 0)=0, "", VLOOKUP('Ek.3-A'!F5805, Veriler!D:E, 2, 0)))</f>
        <v/>
      </c>
      <c r="N5805" s="5" t="str">
        <f>IF('Ek.3-A'!P5805="", "", 'Ek.3-A'!P5805)</f>
        <v/>
      </c>
      <c r="O5805" s="142">
        <f>'Ek.3-A'!S5805</f>
        <v>0</v>
      </c>
      <c r="P5805" s="143" t="str">
        <f>'Ek.3-A'!L5805</f>
        <v/>
      </c>
      <c r="Q5805" s="24" t="str">
        <f>'Ek.3-A'!M5805</f>
        <v/>
      </c>
      <c r="R5805" s="24">
        <f t="shared" si="1227"/>
        <v>0</v>
      </c>
      <c r="S5805" s="141" t="str">
        <f t="shared" si="1228"/>
        <v>H</v>
      </c>
      <c r="T5805" s="24">
        <f>IF(S5805="E",SUM($R$5:R5805),0)</f>
        <v>0</v>
      </c>
      <c r="U5805" s="143">
        <f t="shared" si="1229"/>
        <v>0</v>
      </c>
    </row>
    <row r="5806" spans="1:21" x14ac:dyDescent="0.25">
      <c r="A5806" s="6">
        <v>59.060000000000102</v>
      </c>
      <c r="B5806" s="32" t="s">
        <v>316</v>
      </c>
      <c r="K5806" s="3">
        <f t="shared" si="1230"/>
        <v>4281</v>
      </c>
      <c r="L5806" s="97" t="str">
        <f>IF(TRIM('Ek.3-A'!F5806)&lt;&gt;"","var","yok")</f>
        <v>yok</v>
      </c>
      <c r="M5806" s="5" t="str">
        <f>IF('Ek.3-A'!F5806="", "", IF(VLOOKUP('Ek.3-A'!F5806, Veriler!D:E, 2, 0)=0, "", VLOOKUP('Ek.3-A'!F5806, Veriler!D:E, 2, 0)))</f>
        <v/>
      </c>
      <c r="N5806" s="5" t="str">
        <f>IF('Ek.3-A'!P5806="", "", 'Ek.3-A'!P5806)</f>
        <v/>
      </c>
      <c r="O5806" s="142">
        <f>'Ek.3-A'!S5806</f>
        <v>0</v>
      </c>
      <c r="P5806" s="143" t="str">
        <f>'Ek.3-A'!L5806</f>
        <v/>
      </c>
      <c r="Q5806" s="24" t="str">
        <f>'Ek.3-A'!M5806</f>
        <v/>
      </c>
      <c r="R5806" s="24">
        <f t="shared" si="1227"/>
        <v>0</v>
      </c>
      <c r="S5806" s="141" t="str">
        <f t="shared" si="1228"/>
        <v>H</v>
      </c>
      <c r="T5806" s="24">
        <f>IF(S5806="E",SUM($R$5:R5806),0)</f>
        <v>0</v>
      </c>
      <c r="U5806" s="143">
        <f t="shared" si="1229"/>
        <v>0</v>
      </c>
    </row>
    <row r="5807" spans="1:21" x14ac:dyDescent="0.25">
      <c r="A5807" s="6">
        <v>59.0700000000001</v>
      </c>
      <c r="B5807" s="32" t="s">
        <v>316</v>
      </c>
      <c r="K5807" s="3">
        <f t="shared" si="1230"/>
        <v>4282</v>
      </c>
      <c r="L5807" s="97" t="str">
        <f>IF(TRIM('Ek.3-A'!F5807)&lt;&gt;"","var","yok")</f>
        <v>yok</v>
      </c>
      <c r="M5807" s="5" t="str">
        <f>IF('Ek.3-A'!F5807="", "", IF(VLOOKUP('Ek.3-A'!F5807, Veriler!D:E, 2, 0)=0, "", VLOOKUP('Ek.3-A'!F5807, Veriler!D:E, 2, 0)))</f>
        <v/>
      </c>
      <c r="N5807" s="5" t="str">
        <f>IF('Ek.3-A'!P5807="", "", 'Ek.3-A'!P5807)</f>
        <v/>
      </c>
      <c r="O5807" s="142">
        <f>'Ek.3-A'!S5807</f>
        <v>0</v>
      </c>
      <c r="P5807" s="143" t="str">
        <f>'Ek.3-A'!L5807</f>
        <v/>
      </c>
      <c r="Q5807" s="24" t="str">
        <f>'Ek.3-A'!M5807</f>
        <v/>
      </c>
      <c r="R5807" s="24">
        <f t="shared" si="1227"/>
        <v>0</v>
      </c>
      <c r="S5807" s="141" t="str">
        <f t="shared" si="1228"/>
        <v>H</v>
      </c>
      <c r="T5807" s="24">
        <f>IF(S5807="E",SUM($R$5:R5807),0)</f>
        <v>0</v>
      </c>
      <c r="U5807" s="143">
        <f t="shared" si="1229"/>
        <v>0</v>
      </c>
    </row>
    <row r="5808" spans="1:21" x14ac:dyDescent="0.25">
      <c r="A5808" s="6">
        <v>59.080000000000098</v>
      </c>
      <c r="B5808" s="32" t="s">
        <v>316</v>
      </c>
      <c r="K5808" s="3">
        <f t="shared" si="1230"/>
        <v>4283</v>
      </c>
      <c r="L5808" s="97" t="str">
        <f>IF(TRIM('Ek.3-A'!F5808)&lt;&gt;"","var","yok")</f>
        <v>yok</v>
      </c>
      <c r="M5808" s="5" t="str">
        <f>IF('Ek.3-A'!F5808="", "", IF(VLOOKUP('Ek.3-A'!F5808, Veriler!D:E, 2, 0)=0, "", VLOOKUP('Ek.3-A'!F5808, Veriler!D:E, 2, 0)))</f>
        <v/>
      </c>
      <c r="N5808" s="5" t="str">
        <f>IF('Ek.3-A'!P5808="", "", 'Ek.3-A'!P5808)</f>
        <v/>
      </c>
      <c r="O5808" s="142">
        <f>'Ek.3-A'!S5808</f>
        <v>0</v>
      </c>
      <c r="P5808" s="143" t="str">
        <f>'Ek.3-A'!L5808</f>
        <v/>
      </c>
      <c r="Q5808" s="24" t="str">
        <f>'Ek.3-A'!M5808</f>
        <v/>
      </c>
      <c r="R5808" s="24">
        <f t="shared" si="1227"/>
        <v>0</v>
      </c>
      <c r="S5808" s="141" t="str">
        <f t="shared" si="1228"/>
        <v>H</v>
      </c>
      <c r="T5808" s="24">
        <f>IF(S5808="E",SUM($R$5:R5808),0)</f>
        <v>0</v>
      </c>
      <c r="U5808" s="143">
        <f t="shared" si="1229"/>
        <v>0</v>
      </c>
    </row>
    <row r="5809" spans="1:41" x14ac:dyDescent="0.25">
      <c r="A5809" s="6">
        <v>59.090000000000103</v>
      </c>
      <c r="B5809" s="32" t="s">
        <v>316</v>
      </c>
      <c r="K5809" s="3">
        <f t="shared" si="1230"/>
        <v>4284</v>
      </c>
      <c r="L5809" s="97" t="str">
        <f>IF(TRIM('Ek.3-A'!F5809)&lt;&gt;"","var","yok")</f>
        <v>yok</v>
      </c>
      <c r="M5809" s="5" t="str">
        <f>IF('Ek.3-A'!F5809="", "", IF(VLOOKUP('Ek.3-A'!F5809, Veriler!D:E, 2, 0)=0, "", VLOOKUP('Ek.3-A'!F5809, Veriler!D:E, 2, 0)))</f>
        <v/>
      </c>
      <c r="N5809" s="5" t="str">
        <f>IF('Ek.3-A'!P5809="", "", 'Ek.3-A'!P5809)</f>
        <v/>
      </c>
      <c r="O5809" s="142">
        <f>'Ek.3-A'!S5809</f>
        <v>0</v>
      </c>
      <c r="P5809" s="143" t="str">
        <f>'Ek.3-A'!L5809</f>
        <v/>
      </c>
      <c r="Q5809" s="24" t="str">
        <f>'Ek.3-A'!M5809</f>
        <v/>
      </c>
      <c r="R5809" s="24">
        <f t="shared" si="1227"/>
        <v>0</v>
      </c>
      <c r="S5809" s="141" t="str">
        <f t="shared" si="1228"/>
        <v>H</v>
      </c>
      <c r="T5809" s="24">
        <f>IF(S5809="E",SUM($R$5:R5809),0)</f>
        <v>0</v>
      </c>
      <c r="U5809" s="143">
        <f t="shared" si="1229"/>
        <v>0</v>
      </c>
    </row>
    <row r="5810" spans="1:41" x14ac:dyDescent="0.25">
      <c r="A5810" s="6">
        <v>59.100000000000101</v>
      </c>
      <c r="B5810" s="32" t="s">
        <v>316</v>
      </c>
      <c r="T5810" s="24"/>
      <c r="U5810" s="25"/>
      <c r="AO5810" s="140">
        <f>'Ek.3-A'!L5810</f>
        <v>0</v>
      </c>
    </row>
    <row r="5811" spans="1:41" x14ac:dyDescent="0.25">
      <c r="A5811" s="6">
        <v>59.110000000000099</v>
      </c>
      <c r="B5811" s="32" t="s">
        <v>316</v>
      </c>
      <c r="T5811" s="24"/>
      <c r="U5811" s="25"/>
      <c r="AO5811" s="140"/>
    </row>
    <row r="5812" spans="1:41" x14ac:dyDescent="0.25">
      <c r="A5812" s="6">
        <v>59.12</v>
      </c>
      <c r="B5812" s="32" t="s">
        <v>316</v>
      </c>
      <c r="T5812" s="24"/>
      <c r="U5812" s="25"/>
      <c r="AO5812" s="140"/>
    </row>
    <row r="5813" spans="1:41" x14ac:dyDescent="0.25">
      <c r="A5813" s="6">
        <v>59.130000000000102</v>
      </c>
      <c r="B5813" s="32" t="s">
        <v>316</v>
      </c>
      <c r="T5813" s="24"/>
      <c r="U5813" s="25"/>
      <c r="AO5813" s="140"/>
    </row>
    <row r="5814" spans="1:41" x14ac:dyDescent="0.25">
      <c r="A5814" s="6">
        <v>59.1400000000001</v>
      </c>
      <c r="B5814" s="32" t="s">
        <v>316</v>
      </c>
      <c r="T5814" s="24"/>
      <c r="U5814" s="25"/>
    </row>
    <row r="5815" spans="1:41" x14ac:dyDescent="0.25">
      <c r="A5815" s="6">
        <v>59.150000000000098</v>
      </c>
      <c r="B5815" s="32" t="s">
        <v>316</v>
      </c>
      <c r="T5815" s="24"/>
      <c r="U5815" s="25"/>
    </row>
    <row r="5816" spans="1:41" x14ac:dyDescent="0.25">
      <c r="A5816" s="6">
        <v>59.16</v>
      </c>
      <c r="B5816" s="32" t="s">
        <v>316</v>
      </c>
      <c r="T5816" s="24"/>
      <c r="U5816" s="25"/>
    </row>
    <row r="5817" spans="1:41" x14ac:dyDescent="0.25">
      <c r="A5817" s="6">
        <v>59.170000000000101</v>
      </c>
      <c r="B5817" s="32" t="s">
        <v>316</v>
      </c>
      <c r="T5817" s="24"/>
      <c r="U5817" s="25"/>
    </row>
    <row r="5818" spans="1:41" x14ac:dyDescent="0.25">
      <c r="A5818" s="6">
        <v>59.180000000000099</v>
      </c>
      <c r="B5818" s="32" t="s">
        <v>316</v>
      </c>
      <c r="T5818" s="24"/>
      <c r="U5818" s="25"/>
    </row>
    <row r="5819" spans="1:41" x14ac:dyDescent="0.25">
      <c r="A5819" s="6">
        <v>59.19</v>
      </c>
      <c r="B5819" s="32" t="s">
        <v>316</v>
      </c>
      <c r="K5819" s="3">
        <f>K5809+1</f>
        <v>4285</v>
      </c>
      <c r="L5819" s="97" t="str">
        <f>IF(TRIM('Ek.3-A'!F5819)&lt;&gt;"","var","yok")</f>
        <v>yok</v>
      </c>
      <c r="M5819" s="5" t="str">
        <f>IF('Ek.3-A'!F5819="", "", IF(VLOOKUP('Ek.3-A'!F5819, Veriler!D:E, 2, 0)=0, "", VLOOKUP('Ek.3-A'!F5819, Veriler!D:E, 2, 0)))</f>
        <v/>
      </c>
      <c r="N5819" s="5" t="str">
        <f>IF('Ek.3-A'!P5819="", "", 'Ek.3-A'!P5819)</f>
        <v/>
      </c>
      <c r="O5819" s="142">
        <f>'Ek.3-A'!S5819</f>
        <v>0</v>
      </c>
      <c r="P5819" s="143" t="str">
        <f>'Ek.3-A'!L5819</f>
        <v/>
      </c>
      <c r="Q5819" s="24" t="str">
        <f>'Ek.3-A'!M5819</f>
        <v/>
      </c>
      <c r="R5819" s="24">
        <f t="shared" ref="R5819:R5832" si="1231">IF(L5819="var",0,IF(Q5819&lt;=0.005,Q5819,0))</f>
        <v>0</v>
      </c>
      <c r="S5819" s="141" t="str">
        <f t="shared" ref="S5819:S5832" si="1232">IF(Q5819&lt;=0.005,"E","H")</f>
        <v>H</v>
      </c>
      <c r="T5819" s="24">
        <f>IF(S5819="E",SUM($R$5:R5819),0)</f>
        <v>0</v>
      </c>
      <c r="U5819" s="143">
        <f t="shared" ref="U5819:U5832" si="1233">IF(T5819&lt;=0.1, O5819, IF(R5819&gt;$G$2, R5819*O5819, $G$2*O5819))</f>
        <v>0</v>
      </c>
    </row>
    <row r="5820" spans="1:41" x14ac:dyDescent="0.25">
      <c r="A5820" s="6">
        <v>59.200000000000102</v>
      </c>
      <c r="B5820" s="32" t="s">
        <v>316</v>
      </c>
      <c r="K5820" s="3">
        <f t="shared" ref="K5820:K5832" si="1234">K5819+1</f>
        <v>4286</v>
      </c>
      <c r="L5820" s="97" t="str">
        <f>IF(TRIM('Ek.3-A'!F5820)&lt;&gt;"","var","yok")</f>
        <v>yok</v>
      </c>
      <c r="M5820" s="5" t="str">
        <f>IF('Ek.3-A'!F5820="", "", IF(VLOOKUP('Ek.3-A'!F5820, Veriler!D:E, 2, 0)=0, "", VLOOKUP('Ek.3-A'!F5820, Veriler!D:E, 2, 0)))</f>
        <v/>
      </c>
      <c r="N5820" s="5" t="str">
        <f>IF('Ek.3-A'!P5820="", "", 'Ek.3-A'!P5820)</f>
        <v/>
      </c>
      <c r="O5820" s="142">
        <f>'Ek.3-A'!S5820</f>
        <v>0</v>
      </c>
      <c r="P5820" s="143" t="str">
        <f>'Ek.3-A'!L5820</f>
        <v/>
      </c>
      <c r="Q5820" s="24" t="str">
        <f>'Ek.3-A'!M5820</f>
        <v/>
      </c>
      <c r="R5820" s="24">
        <f t="shared" si="1231"/>
        <v>0</v>
      </c>
      <c r="S5820" s="141" t="str">
        <f t="shared" si="1232"/>
        <v>H</v>
      </c>
      <c r="T5820" s="24">
        <f>IF(S5820="E",SUM($R$5:R5820),0)</f>
        <v>0</v>
      </c>
      <c r="U5820" s="143">
        <f t="shared" si="1233"/>
        <v>0</v>
      </c>
    </row>
    <row r="5821" spans="1:41" x14ac:dyDescent="0.25">
      <c r="A5821" s="6">
        <v>59.2100000000001</v>
      </c>
      <c r="B5821" s="32" t="s">
        <v>316</v>
      </c>
      <c r="K5821" s="3">
        <f t="shared" si="1234"/>
        <v>4287</v>
      </c>
      <c r="L5821" s="97" t="str">
        <f>IF(TRIM('Ek.3-A'!F5821)&lt;&gt;"","var","yok")</f>
        <v>yok</v>
      </c>
      <c r="M5821" s="5" t="str">
        <f>IF('Ek.3-A'!F5821="", "", IF(VLOOKUP('Ek.3-A'!F5821, Veriler!D:E, 2, 0)=0, "", VLOOKUP('Ek.3-A'!F5821, Veriler!D:E, 2, 0)))</f>
        <v/>
      </c>
      <c r="N5821" s="5" t="str">
        <f>IF('Ek.3-A'!P5821="", "", 'Ek.3-A'!P5821)</f>
        <v/>
      </c>
      <c r="O5821" s="142">
        <f>'Ek.3-A'!S5821</f>
        <v>0</v>
      </c>
      <c r="P5821" s="143" t="str">
        <f>'Ek.3-A'!L5821</f>
        <v/>
      </c>
      <c r="Q5821" s="24" t="str">
        <f>'Ek.3-A'!M5821</f>
        <v/>
      </c>
      <c r="R5821" s="24">
        <f t="shared" si="1231"/>
        <v>0</v>
      </c>
      <c r="S5821" s="141" t="str">
        <f t="shared" si="1232"/>
        <v>H</v>
      </c>
      <c r="T5821" s="24">
        <f>IF(S5821="E",SUM($R$5:R5821),0)</f>
        <v>0</v>
      </c>
      <c r="U5821" s="143">
        <f t="shared" si="1233"/>
        <v>0</v>
      </c>
    </row>
    <row r="5822" spans="1:41" x14ac:dyDescent="0.25">
      <c r="A5822" s="6">
        <v>59.220000000000098</v>
      </c>
      <c r="B5822" s="32" t="s">
        <v>316</v>
      </c>
      <c r="K5822" s="3">
        <f t="shared" si="1234"/>
        <v>4288</v>
      </c>
      <c r="L5822" s="97" t="str">
        <f>IF(TRIM('Ek.3-A'!F5822)&lt;&gt;"","var","yok")</f>
        <v>yok</v>
      </c>
      <c r="M5822" s="5" t="str">
        <f>IF('Ek.3-A'!F5822="", "", IF(VLOOKUP('Ek.3-A'!F5822, Veriler!D:E, 2, 0)=0, "", VLOOKUP('Ek.3-A'!F5822, Veriler!D:E, 2, 0)))</f>
        <v/>
      </c>
      <c r="N5822" s="5" t="str">
        <f>IF('Ek.3-A'!P5822="", "", 'Ek.3-A'!P5822)</f>
        <v/>
      </c>
      <c r="O5822" s="142">
        <f>'Ek.3-A'!S5822</f>
        <v>0</v>
      </c>
      <c r="P5822" s="143" t="str">
        <f>'Ek.3-A'!L5822</f>
        <v/>
      </c>
      <c r="Q5822" s="24" t="str">
        <f>'Ek.3-A'!M5822</f>
        <v/>
      </c>
      <c r="R5822" s="24">
        <f t="shared" si="1231"/>
        <v>0</v>
      </c>
      <c r="S5822" s="141" t="str">
        <f t="shared" si="1232"/>
        <v>H</v>
      </c>
      <c r="T5822" s="24">
        <f>IF(S5822="E",SUM($R$5:R5822),0)</f>
        <v>0</v>
      </c>
      <c r="U5822" s="143">
        <f t="shared" si="1233"/>
        <v>0</v>
      </c>
    </row>
    <row r="5823" spans="1:41" x14ac:dyDescent="0.25">
      <c r="A5823" s="6">
        <v>59.23</v>
      </c>
      <c r="B5823" s="32" t="s">
        <v>316</v>
      </c>
      <c r="K5823" s="3">
        <f t="shared" si="1234"/>
        <v>4289</v>
      </c>
      <c r="L5823" s="97" t="str">
        <f>IF(TRIM('Ek.3-A'!F5823)&lt;&gt;"","var","yok")</f>
        <v>yok</v>
      </c>
      <c r="M5823" s="5" t="str">
        <f>IF('Ek.3-A'!F5823="", "", IF(VLOOKUP('Ek.3-A'!F5823, Veriler!D:E, 2, 0)=0, "", VLOOKUP('Ek.3-A'!F5823, Veriler!D:E, 2, 0)))</f>
        <v/>
      </c>
      <c r="N5823" s="5" t="str">
        <f>IF('Ek.3-A'!P5823="", "", 'Ek.3-A'!P5823)</f>
        <v/>
      </c>
      <c r="O5823" s="142">
        <f>'Ek.3-A'!S5823</f>
        <v>0</v>
      </c>
      <c r="P5823" s="143" t="str">
        <f>'Ek.3-A'!L5823</f>
        <v/>
      </c>
      <c r="Q5823" s="24" t="str">
        <f>'Ek.3-A'!M5823</f>
        <v/>
      </c>
      <c r="R5823" s="24">
        <f t="shared" si="1231"/>
        <v>0</v>
      </c>
      <c r="S5823" s="141" t="str">
        <f t="shared" si="1232"/>
        <v>H</v>
      </c>
      <c r="T5823" s="24">
        <f>IF(S5823="E",SUM($R$5:R5823),0)</f>
        <v>0</v>
      </c>
      <c r="U5823" s="143">
        <f t="shared" si="1233"/>
        <v>0</v>
      </c>
    </row>
    <row r="5824" spans="1:41" x14ac:dyDescent="0.25">
      <c r="A5824" s="6">
        <v>59.240000000000101</v>
      </c>
      <c r="B5824" s="32" t="s">
        <v>316</v>
      </c>
      <c r="K5824" s="3">
        <f t="shared" si="1234"/>
        <v>4290</v>
      </c>
      <c r="L5824" s="97" t="str">
        <f>IF(TRIM('Ek.3-A'!F5824)&lt;&gt;"","var","yok")</f>
        <v>yok</v>
      </c>
      <c r="M5824" s="5" t="str">
        <f>IF('Ek.3-A'!F5824="", "", IF(VLOOKUP('Ek.3-A'!F5824, Veriler!D:E, 2, 0)=0, "", VLOOKUP('Ek.3-A'!F5824, Veriler!D:E, 2, 0)))</f>
        <v/>
      </c>
      <c r="N5824" s="5" t="str">
        <f>IF('Ek.3-A'!P5824="", "", 'Ek.3-A'!P5824)</f>
        <v/>
      </c>
      <c r="O5824" s="142">
        <f>'Ek.3-A'!S5824</f>
        <v>0</v>
      </c>
      <c r="P5824" s="143" t="str">
        <f>'Ek.3-A'!L5824</f>
        <v/>
      </c>
      <c r="Q5824" s="24" t="str">
        <f>'Ek.3-A'!M5824</f>
        <v/>
      </c>
      <c r="R5824" s="24">
        <f t="shared" si="1231"/>
        <v>0</v>
      </c>
      <c r="S5824" s="141" t="str">
        <f t="shared" si="1232"/>
        <v>H</v>
      </c>
      <c r="T5824" s="24">
        <f>IF(S5824="E",SUM($R$5:R5824),0)</f>
        <v>0</v>
      </c>
      <c r="U5824" s="143">
        <f t="shared" si="1233"/>
        <v>0</v>
      </c>
    </row>
    <row r="5825" spans="1:21" x14ac:dyDescent="0.25">
      <c r="A5825" s="6">
        <v>59.250000000000099</v>
      </c>
      <c r="B5825" s="32" t="s">
        <v>316</v>
      </c>
      <c r="K5825" s="3">
        <f t="shared" si="1234"/>
        <v>4291</v>
      </c>
      <c r="L5825" s="97" t="str">
        <f>IF(TRIM('Ek.3-A'!F5825)&lt;&gt;"","var","yok")</f>
        <v>yok</v>
      </c>
      <c r="M5825" s="5" t="str">
        <f>IF('Ek.3-A'!F5825="", "", IF(VLOOKUP('Ek.3-A'!F5825, Veriler!D:E, 2, 0)=0, "", VLOOKUP('Ek.3-A'!F5825, Veriler!D:E, 2, 0)))</f>
        <v/>
      </c>
      <c r="N5825" s="5" t="str">
        <f>IF('Ek.3-A'!P5825="", "", 'Ek.3-A'!P5825)</f>
        <v/>
      </c>
      <c r="O5825" s="142">
        <f>'Ek.3-A'!S5825</f>
        <v>0</v>
      </c>
      <c r="P5825" s="143" t="str">
        <f>'Ek.3-A'!L5825</f>
        <v/>
      </c>
      <c r="Q5825" s="24" t="str">
        <f>'Ek.3-A'!M5825</f>
        <v/>
      </c>
      <c r="R5825" s="24">
        <f t="shared" si="1231"/>
        <v>0</v>
      </c>
      <c r="S5825" s="141" t="str">
        <f t="shared" si="1232"/>
        <v>H</v>
      </c>
      <c r="T5825" s="24">
        <f>IF(S5825="E",SUM($R$5:R5825),0)</f>
        <v>0</v>
      </c>
      <c r="U5825" s="143">
        <f t="shared" si="1233"/>
        <v>0</v>
      </c>
    </row>
    <row r="5826" spans="1:21" x14ac:dyDescent="0.25">
      <c r="A5826" s="6">
        <v>59.26</v>
      </c>
      <c r="B5826" s="32" t="s">
        <v>316</v>
      </c>
      <c r="K5826" s="3">
        <f t="shared" si="1234"/>
        <v>4292</v>
      </c>
      <c r="L5826" s="97" t="str">
        <f>IF(TRIM('Ek.3-A'!F5826)&lt;&gt;"","var","yok")</f>
        <v>yok</v>
      </c>
      <c r="M5826" s="5" t="str">
        <f>IF('Ek.3-A'!F5826="", "", IF(VLOOKUP('Ek.3-A'!F5826, Veriler!D:E, 2, 0)=0, "", VLOOKUP('Ek.3-A'!F5826, Veriler!D:E, 2, 0)))</f>
        <v/>
      </c>
      <c r="N5826" s="5" t="str">
        <f>IF('Ek.3-A'!P5826="", "", 'Ek.3-A'!P5826)</f>
        <v/>
      </c>
      <c r="O5826" s="142">
        <f>'Ek.3-A'!S5826</f>
        <v>0</v>
      </c>
      <c r="P5826" s="143" t="str">
        <f>'Ek.3-A'!L5826</f>
        <v/>
      </c>
      <c r="Q5826" s="24" t="str">
        <f>'Ek.3-A'!M5826</f>
        <v/>
      </c>
      <c r="R5826" s="24">
        <f t="shared" si="1231"/>
        <v>0</v>
      </c>
      <c r="S5826" s="141" t="str">
        <f t="shared" si="1232"/>
        <v>H</v>
      </c>
      <c r="T5826" s="24">
        <f>IF(S5826="E",SUM($R$5:R5826),0)</f>
        <v>0</v>
      </c>
      <c r="U5826" s="143">
        <f t="shared" si="1233"/>
        <v>0</v>
      </c>
    </row>
    <row r="5827" spans="1:21" x14ac:dyDescent="0.25">
      <c r="A5827" s="6">
        <v>59.270000000000103</v>
      </c>
      <c r="B5827" s="32" t="s">
        <v>316</v>
      </c>
      <c r="K5827" s="3">
        <f t="shared" si="1234"/>
        <v>4293</v>
      </c>
      <c r="L5827" s="97" t="str">
        <f>IF(TRIM('Ek.3-A'!F5827)&lt;&gt;"","var","yok")</f>
        <v>yok</v>
      </c>
      <c r="M5827" s="5" t="str">
        <f>IF('Ek.3-A'!F5827="", "", IF(VLOOKUP('Ek.3-A'!F5827, Veriler!D:E, 2, 0)=0, "", VLOOKUP('Ek.3-A'!F5827, Veriler!D:E, 2, 0)))</f>
        <v/>
      </c>
      <c r="N5827" s="5" t="str">
        <f>IF('Ek.3-A'!P5827="", "", 'Ek.3-A'!P5827)</f>
        <v/>
      </c>
      <c r="O5827" s="142">
        <f>'Ek.3-A'!S5827</f>
        <v>0</v>
      </c>
      <c r="P5827" s="143" t="str">
        <f>'Ek.3-A'!L5827</f>
        <v/>
      </c>
      <c r="Q5827" s="24" t="str">
        <f>'Ek.3-A'!M5827</f>
        <v/>
      </c>
      <c r="R5827" s="24">
        <f t="shared" si="1231"/>
        <v>0</v>
      </c>
      <c r="S5827" s="141" t="str">
        <f t="shared" si="1232"/>
        <v>H</v>
      </c>
      <c r="T5827" s="24">
        <f>IF(S5827="E",SUM($R$5:R5827),0)</f>
        <v>0</v>
      </c>
      <c r="U5827" s="143">
        <f t="shared" si="1233"/>
        <v>0</v>
      </c>
    </row>
    <row r="5828" spans="1:21" x14ac:dyDescent="0.25">
      <c r="A5828" s="6">
        <v>59.280000000000101</v>
      </c>
      <c r="B5828" s="32" t="s">
        <v>316</v>
      </c>
      <c r="K5828" s="3">
        <f t="shared" si="1234"/>
        <v>4294</v>
      </c>
      <c r="L5828" s="97" t="str">
        <f>IF(TRIM('Ek.3-A'!F5828)&lt;&gt;"","var","yok")</f>
        <v>yok</v>
      </c>
      <c r="M5828" s="5" t="str">
        <f>IF('Ek.3-A'!F5828="", "", IF(VLOOKUP('Ek.3-A'!F5828, Veriler!D:E, 2, 0)=0, "", VLOOKUP('Ek.3-A'!F5828, Veriler!D:E, 2, 0)))</f>
        <v/>
      </c>
      <c r="N5828" s="5" t="str">
        <f>IF('Ek.3-A'!P5828="", "", 'Ek.3-A'!P5828)</f>
        <v/>
      </c>
      <c r="O5828" s="142">
        <f>'Ek.3-A'!S5828</f>
        <v>0</v>
      </c>
      <c r="P5828" s="143" t="str">
        <f>'Ek.3-A'!L5828</f>
        <v/>
      </c>
      <c r="Q5828" s="24" t="str">
        <f>'Ek.3-A'!M5828</f>
        <v/>
      </c>
      <c r="R5828" s="24">
        <f t="shared" si="1231"/>
        <v>0</v>
      </c>
      <c r="S5828" s="141" t="str">
        <f t="shared" si="1232"/>
        <v>H</v>
      </c>
      <c r="T5828" s="24">
        <f>IF(S5828="E",SUM($R$5:R5828),0)</f>
        <v>0</v>
      </c>
      <c r="U5828" s="143">
        <f t="shared" si="1233"/>
        <v>0</v>
      </c>
    </row>
    <row r="5829" spans="1:21" x14ac:dyDescent="0.25">
      <c r="A5829" s="6">
        <v>59.290000000000099</v>
      </c>
      <c r="B5829" s="32" t="s">
        <v>316</v>
      </c>
      <c r="K5829" s="3">
        <f t="shared" si="1234"/>
        <v>4295</v>
      </c>
      <c r="L5829" s="97" t="str">
        <f>IF(TRIM('Ek.3-A'!F5829)&lt;&gt;"","var","yok")</f>
        <v>yok</v>
      </c>
      <c r="M5829" s="5" t="str">
        <f>IF('Ek.3-A'!F5829="", "", IF(VLOOKUP('Ek.3-A'!F5829, Veriler!D:E, 2, 0)=0, "", VLOOKUP('Ek.3-A'!F5829, Veriler!D:E, 2, 0)))</f>
        <v/>
      </c>
      <c r="N5829" s="5" t="str">
        <f>IF('Ek.3-A'!P5829="", "", 'Ek.3-A'!P5829)</f>
        <v/>
      </c>
      <c r="O5829" s="142">
        <f>'Ek.3-A'!S5829</f>
        <v>0</v>
      </c>
      <c r="P5829" s="143" t="str">
        <f>'Ek.3-A'!L5829</f>
        <v/>
      </c>
      <c r="Q5829" s="24" t="str">
        <f>'Ek.3-A'!M5829</f>
        <v/>
      </c>
      <c r="R5829" s="24">
        <f t="shared" si="1231"/>
        <v>0</v>
      </c>
      <c r="S5829" s="141" t="str">
        <f t="shared" si="1232"/>
        <v>H</v>
      </c>
      <c r="T5829" s="24">
        <f>IF(S5829="E",SUM($R$5:R5829),0)</f>
        <v>0</v>
      </c>
      <c r="U5829" s="143">
        <f t="shared" si="1233"/>
        <v>0</v>
      </c>
    </row>
    <row r="5830" spans="1:21" x14ac:dyDescent="0.25">
      <c r="A5830" s="6">
        <v>59.3</v>
      </c>
      <c r="B5830" s="32" t="s">
        <v>316</v>
      </c>
      <c r="K5830" s="3">
        <f t="shared" si="1234"/>
        <v>4296</v>
      </c>
      <c r="L5830" s="97" t="str">
        <f>IF(TRIM('Ek.3-A'!F5830)&lt;&gt;"","var","yok")</f>
        <v>yok</v>
      </c>
      <c r="M5830" s="5" t="str">
        <f>IF('Ek.3-A'!F5830="", "", IF(VLOOKUP('Ek.3-A'!F5830, Veriler!D:E, 2, 0)=0, "", VLOOKUP('Ek.3-A'!F5830, Veriler!D:E, 2, 0)))</f>
        <v/>
      </c>
      <c r="N5830" s="5" t="str">
        <f>IF('Ek.3-A'!P5830="", "", 'Ek.3-A'!P5830)</f>
        <v/>
      </c>
      <c r="O5830" s="142">
        <f>'Ek.3-A'!S5830</f>
        <v>0</v>
      </c>
      <c r="P5830" s="143" t="str">
        <f>'Ek.3-A'!L5830</f>
        <v/>
      </c>
      <c r="Q5830" s="24" t="str">
        <f>'Ek.3-A'!M5830</f>
        <v/>
      </c>
      <c r="R5830" s="24">
        <f t="shared" si="1231"/>
        <v>0</v>
      </c>
      <c r="S5830" s="141" t="str">
        <f t="shared" si="1232"/>
        <v>H</v>
      </c>
      <c r="T5830" s="24">
        <f>IF(S5830="E",SUM($R$5:R5830),0)</f>
        <v>0</v>
      </c>
      <c r="U5830" s="143">
        <f t="shared" si="1233"/>
        <v>0</v>
      </c>
    </row>
    <row r="5831" spans="1:21" x14ac:dyDescent="0.25">
      <c r="A5831" s="6">
        <v>59.310000000000102</v>
      </c>
      <c r="B5831" s="32" t="s">
        <v>316</v>
      </c>
      <c r="K5831" s="3">
        <f t="shared" si="1234"/>
        <v>4297</v>
      </c>
      <c r="L5831" s="97" t="str">
        <f>IF(TRIM('Ek.3-A'!F5831)&lt;&gt;"","var","yok")</f>
        <v>yok</v>
      </c>
      <c r="M5831" s="5" t="str">
        <f>IF('Ek.3-A'!F5831="", "", IF(VLOOKUP('Ek.3-A'!F5831, Veriler!D:E, 2, 0)=0, "", VLOOKUP('Ek.3-A'!F5831, Veriler!D:E, 2, 0)))</f>
        <v/>
      </c>
      <c r="N5831" s="5" t="str">
        <f>IF('Ek.3-A'!P5831="", "", 'Ek.3-A'!P5831)</f>
        <v/>
      </c>
      <c r="O5831" s="142">
        <f>'Ek.3-A'!S5831</f>
        <v>0</v>
      </c>
      <c r="P5831" s="143" t="str">
        <f>'Ek.3-A'!L5831</f>
        <v/>
      </c>
      <c r="Q5831" s="24" t="str">
        <f>'Ek.3-A'!M5831</f>
        <v/>
      </c>
      <c r="R5831" s="24">
        <f t="shared" si="1231"/>
        <v>0</v>
      </c>
      <c r="S5831" s="141" t="str">
        <f t="shared" si="1232"/>
        <v>H</v>
      </c>
      <c r="T5831" s="24">
        <f>IF(S5831="E",SUM($R$5:R5831),0)</f>
        <v>0</v>
      </c>
      <c r="U5831" s="143">
        <f t="shared" si="1233"/>
        <v>0</v>
      </c>
    </row>
    <row r="5832" spans="1:21" x14ac:dyDescent="0.25">
      <c r="A5832" s="6">
        <v>59.3200000000001</v>
      </c>
      <c r="B5832" s="32" t="s">
        <v>316</v>
      </c>
      <c r="K5832" s="3">
        <f t="shared" si="1234"/>
        <v>4298</v>
      </c>
      <c r="L5832" s="97" t="str">
        <f>IF(TRIM('Ek.3-A'!F5832)&lt;&gt;"","var","yok")</f>
        <v>yok</v>
      </c>
      <c r="M5832" s="5" t="str">
        <f>IF('Ek.3-A'!F5832="", "", IF(VLOOKUP('Ek.3-A'!F5832, Veriler!D:E, 2, 0)=0, "", VLOOKUP('Ek.3-A'!F5832, Veriler!D:E, 2, 0)))</f>
        <v/>
      </c>
      <c r="N5832" s="5" t="str">
        <f>IF('Ek.3-A'!P5832="", "", 'Ek.3-A'!P5832)</f>
        <v/>
      </c>
      <c r="O5832" s="142">
        <f>'Ek.3-A'!S5832</f>
        <v>0</v>
      </c>
      <c r="P5832" s="143" t="str">
        <f>'Ek.3-A'!L5832</f>
        <v/>
      </c>
      <c r="Q5832" s="24" t="str">
        <f>'Ek.3-A'!M5832</f>
        <v/>
      </c>
      <c r="R5832" s="24">
        <f t="shared" si="1231"/>
        <v>0</v>
      </c>
      <c r="S5832" s="141" t="str">
        <f t="shared" si="1232"/>
        <v>H</v>
      </c>
      <c r="T5832" s="24">
        <f>IF(S5832="E",SUM($R$5:R5832),0)</f>
        <v>0</v>
      </c>
      <c r="U5832" s="143">
        <f t="shared" si="1233"/>
        <v>0</v>
      </c>
    </row>
    <row r="5833" spans="1:21" x14ac:dyDescent="0.25">
      <c r="A5833" s="6">
        <v>59.330000000000098</v>
      </c>
      <c r="B5833" s="32" t="s">
        <v>316</v>
      </c>
      <c r="L5833" s="97"/>
      <c r="M5833" s="5"/>
      <c r="N5833" s="5"/>
      <c r="O5833" s="5"/>
      <c r="Q5833" s="23"/>
      <c r="T5833" s="24"/>
      <c r="U5833" s="25"/>
    </row>
    <row r="5834" spans="1:21" x14ac:dyDescent="0.25">
      <c r="A5834" s="6">
        <v>59.340000000000103</v>
      </c>
      <c r="B5834" s="32" t="s">
        <v>316</v>
      </c>
      <c r="K5834" s="3">
        <f>K5832+1</f>
        <v>4299</v>
      </c>
      <c r="L5834" s="97" t="str">
        <f>IF(TRIM('Ek.3-A'!F5834)&lt;&gt;"","var","yok")</f>
        <v>yok</v>
      </c>
      <c r="M5834" s="5" t="str">
        <f>IF('Ek.3-A'!F5834="", "", IF(VLOOKUP('Ek.3-A'!F5834, Veriler!D:E, 2, 0)=0, "", VLOOKUP('Ek.3-A'!F5834, Veriler!D:E, 2, 0)))</f>
        <v/>
      </c>
      <c r="N5834" s="5" t="str">
        <f>IF('Ek.3-A'!P5834="", "", 'Ek.3-A'!P5834)</f>
        <v/>
      </c>
      <c r="O5834" s="142">
        <f>'Ek.3-A'!S5834</f>
        <v>0</v>
      </c>
      <c r="P5834" s="143" t="str">
        <f>'Ek.3-A'!L5834</f>
        <v/>
      </c>
      <c r="Q5834" s="24" t="str">
        <f>'Ek.3-A'!M5834</f>
        <v/>
      </c>
      <c r="R5834" s="24">
        <f t="shared" ref="R5834:R5847" si="1235">IF(L5834="var",0,IF(Q5834&lt;=0.005,Q5834,0))</f>
        <v>0</v>
      </c>
      <c r="S5834" s="141" t="str">
        <f t="shared" ref="S5834:S5847" si="1236">IF(Q5834&lt;=0.005,"E","H")</f>
        <v>H</v>
      </c>
      <c r="T5834" s="24">
        <f>IF(S5834="E",SUM($R$5:R5834),0)</f>
        <v>0</v>
      </c>
      <c r="U5834" s="143">
        <f t="shared" ref="U5834:U5847" si="1237">IF(T5834&lt;=0.1, O5834, IF(R5834&gt;$G$2, R5834*O5834, $G$2*O5834))</f>
        <v>0</v>
      </c>
    </row>
    <row r="5835" spans="1:21" x14ac:dyDescent="0.25">
      <c r="A5835" s="6">
        <v>59.350000000000101</v>
      </c>
      <c r="B5835" s="32" t="s">
        <v>316</v>
      </c>
      <c r="K5835" s="3">
        <f t="shared" ref="K5835:K5847" si="1238">K5834+1</f>
        <v>4300</v>
      </c>
      <c r="L5835" s="97" t="str">
        <f>IF(TRIM('Ek.3-A'!F5835)&lt;&gt;"","var","yok")</f>
        <v>yok</v>
      </c>
      <c r="M5835" s="5" t="str">
        <f>IF('Ek.3-A'!F5835="", "", IF(VLOOKUP('Ek.3-A'!F5835, Veriler!D:E, 2, 0)=0, "", VLOOKUP('Ek.3-A'!F5835, Veriler!D:E, 2, 0)))</f>
        <v/>
      </c>
      <c r="N5835" s="5" t="str">
        <f>IF('Ek.3-A'!P5835="", "", 'Ek.3-A'!P5835)</f>
        <v/>
      </c>
      <c r="O5835" s="142">
        <f>'Ek.3-A'!S5835</f>
        <v>0</v>
      </c>
      <c r="P5835" s="143" t="str">
        <f>'Ek.3-A'!L5835</f>
        <v/>
      </c>
      <c r="Q5835" s="24" t="str">
        <f>'Ek.3-A'!M5835</f>
        <v/>
      </c>
      <c r="R5835" s="24">
        <f t="shared" si="1235"/>
        <v>0</v>
      </c>
      <c r="S5835" s="141" t="str">
        <f t="shared" si="1236"/>
        <v>H</v>
      </c>
      <c r="T5835" s="24">
        <f>IF(S5835="E",SUM($R$5:R5835),0)</f>
        <v>0</v>
      </c>
      <c r="U5835" s="143">
        <f t="shared" si="1237"/>
        <v>0</v>
      </c>
    </row>
    <row r="5836" spans="1:21" x14ac:dyDescent="0.25">
      <c r="A5836" s="6">
        <v>59.360000000000099</v>
      </c>
      <c r="B5836" s="32" t="s">
        <v>316</v>
      </c>
      <c r="K5836" s="3">
        <f t="shared" si="1238"/>
        <v>4301</v>
      </c>
      <c r="L5836" s="97" t="str">
        <f>IF(TRIM('Ek.3-A'!F5836)&lt;&gt;"","var","yok")</f>
        <v>yok</v>
      </c>
      <c r="M5836" s="5" t="str">
        <f>IF('Ek.3-A'!F5836="", "", IF(VLOOKUP('Ek.3-A'!F5836, Veriler!D:E, 2, 0)=0, "", VLOOKUP('Ek.3-A'!F5836, Veriler!D:E, 2, 0)))</f>
        <v/>
      </c>
      <c r="N5836" s="5" t="str">
        <f>IF('Ek.3-A'!P5836="", "", 'Ek.3-A'!P5836)</f>
        <v/>
      </c>
      <c r="O5836" s="142">
        <f>'Ek.3-A'!S5836</f>
        <v>0</v>
      </c>
      <c r="P5836" s="143" t="str">
        <f>'Ek.3-A'!L5836</f>
        <v/>
      </c>
      <c r="Q5836" s="24" t="str">
        <f>'Ek.3-A'!M5836</f>
        <v/>
      </c>
      <c r="R5836" s="24">
        <f t="shared" si="1235"/>
        <v>0</v>
      </c>
      <c r="S5836" s="141" t="str">
        <f t="shared" si="1236"/>
        <v>H</v>
      </c>
      <c r="T5836" s="24">
        <f>IF(S5836="E",SUM($R$5:R5836),0)</f>
        <v>0</v>
      </c>
      <c r="U5836" s="143">
        <f t="shared" si="1237"/>
        <v>0</v>
      </c>
    </row>
    <row r="5837" spans="1:21" x14ac:dyDescent="0.25">
      <c r="A5837" s="6">
        <v>59.37</v>
      </c>
      <c r="B5837" s="32" t="s">
        <v>316</v>
      </c>
      <c r="K5837" s="3">
        <f t="shared" si="1238"/>
        <v>4302</v>
      </c>
      <c r="L5837" s="97" t="str">
        <f>IF(TRIM('Ek.3-A'!F5837)&lt;&gt;"","var","yok")</f>
        <v>yok</v>
      </c>
      <c r="M5837" s="5" t="str">
        <f>IF('Ek.3-A'!F5837="", "", IF(VLOOKUP('Ek.3-A'!F5837, Veriler!D:E, 2, 0)=0, "", VLOOKUP('Ek.3-A'!F5837, Veriler!D:E, 2, 0)))</f>
        <v/>
      </c>
      <c r="N5837" s="5" t="str">
        <f>IF('Ek.3-A'!P5837="", "", 'Ek.3-A'!P5837)</f>
        <v/>
      </c>
      <c r="O5837" s="142">
        <f>'Ek.3-A'!S5837</f>
        <v>0</v>
      </c>
      <c r="P5837" s="143" t="str">
        <f>'Ek.3-A'!L5837</f>
        <v/>
      </c>
      <c r="Q5837" s="24" t="str">
        <f>'Ek.3-A'!M5837</f>
        <v/>
      </c>
      <c r="R5837" s="24">
        <f t="shared" si="1235"/>
        <v>0</v>
      </c>
      <c r="S5837" s="141" t="str">
        <f t="shared" si="1236"/>
        <v>H</v>
      </c>
      <c r="T5837" s="24">
        <f>IF(S5837="E",SUM($R$5:R5837),0)</f>
        <v>0</v>
      </c>
      <c r="U5837" s="143">
        <f t="shared" si="1237"/>
        <v>0</v>
      </c>
    </row>
    <row r="5838" spans="1:21" x14ac:dyDescent="0.25">
      <c r="A5838" s="6">
        <v>59.380000000000102</v>
      </c>
      <c r="B5838" s="32" t="s">
        <v>316</v>
      </c>
      <c r="K5838" s="3">
        <f t="shared" si="1238"/>
        <v>4303</v>
      </c>
      <c r="L5838" s="97" t="str">
        <f>IF(TRIM('Ek.3-A'!F5838)&lt;&gt;"","var","yok")</f>
        <v>yok</v>
      </c>
      <c r="M5838" s="5" t="str">
        <f>IF('Ek.3-A'!F5838="", "", IF(VLOOKUP('Ek.3-A'!F5838, Veriler!D:E, 2, 0)=0, "", VLOOKUP('Ek.3-A'!F5838, Veriler!D:E, 2, 0)))</f>
        <v/>
      </c>
      <c r="N5838" s="5" t="str">
        <f>IF('Ek.3-A'!P5838="", "", 'Ek.3-A'!P5838)</f>
        <v/>
      </c>
      <c r="O5838" s="142">
        <f>'Ek.3-A'!S5838</f>
        <v>0</v>
      </c>
      <c r="P5838" s="143" t="str">
        <f>'Ek.3-A'!L5838</f>
        <v/>
      </c>
      <c r="Q5838" s="24" t="str">
        <f>'Ek.3-A'!M5838</f>
        <v/>
      </c>
      <c r="R5838" s="24">
        <f t="shared" si="1235"/>
        <v>0</v>
      </c>
      <c r="S5838" s="141" t="str">
        <f t="shared" si="1236"/>
        <v>H</v>
      </c>
      <c r="T5838" s="24">
        <f>IF(S5838="E",SUM($R$5:R5838),0)</f>
        <v>0</v>
      </c>
      <c r="U5838" s="143">
        <f t="shared" si="1237"/>
        <v>0</v>
      </c>
    </row>
    <row r="5839" spans="1:21" x14ac:dyDescent="0.25">
      <c r="A5839" s="6">
        <v>59.3900000000001</v>
      </c>
      <c r="B5839" s="32" t="s">
        <v>316</v>
      </c>
      <c r="K5839" s="3">
        <f t="shared" si="1238"/>
        <v>4304</v>
      </c>
      <c r="L5839" s="97" t="str">
        <f>IF(TRIM('Ek.3-A'!F5839)&lt;&gt;"","var","yok")</f>
        <v>yok</v>
      </c>
      <c r="M5839" s="5" t="str">
        <f>IF('Ek.3-A'!F5839="", "", IF(VLOOKUP('Ek.3-A'!F5839, Veriler!D:E, 2, 0)=0, "", VLOOKUP('Ek.3-A'!F5839, Veriler!D:E, 2, 0)))</f>
        <v/>
      </c>
      <c r="N5839" s="5" t="str">
        <f>IF('Ek.3-A'!P5839="", "", 'Ek.3-A'!P5839)</f>
        <v/>
      </c>
      <c r="O5839" s="142">
        <f>'Ek.3-A'!S5839</f>
        <v>0</v>
      </c>
      <c r="P5839" s="143" t="str">
        <f>'Ek.3-A'!L5839</f>
        <v/>
      </c>
      <c r="Q5839" s="24" t="str">
        <f>'Ek.3-A'!M5839</f>
        <v/>
      </c>
      <c r="R5839" s="24">
        <f t="shared" si="1235"/>
        <v>0</v>
      </c>
      <c r="S5839" s="141" t="str">
        <f t="shared" si="1236"/>
        <v>H</v>
      </c>
      <c r="T5839" s="24">
        <f>IF(S5839="E",SUM($R$5:R5839),0)</f>
        <v>0</v>
      </c>
      <c r="U5839" s="143">
        <f t="shared" si="1237"/>
        <v>0</v>
      </c>
    </row>
    <row r="5840" spans="1:21" x14ac:dyDescent="0.25">
      <c r="A5840" s="6">
        <v>59.400000000000098</v>
      </c>
      <c r="B5840" s="32" t="s">
        <v>316</v>
      </c>
      <c r="K5840" s="3">
        <f t="shared" si="1238"/>
        <v>4305</v>
      </c>
      <c r="L5840" s="97" t="str">
        <f>IF(TRIM('Ek.3-A'!F5840)&lt;&gt;"","var","yok")</f>
        <v>yok</v>
      </c>
      <c r="M5840" s="5" t="str">
        <f>IF('Ek.3-A'!F5840="", "", IF(VLOOKUP('Ek.3-A'!F5840, Veriler!D:E, 2, 0)=0, "", VLOOKUP('Ek.3-A'!F5840, Veriler!D:E, 2, 0)))</f>
        <v/>
      </c>
      <c r="N5840" s="5" t="str">
        <f>IF('Ek.3-A'!P5840="", "", 'Ek.3-A'!P5840)</f>
        <v/>
      </c>
      <c r="O5840" s="142">
        <f>'Ek.3-A'!S5840</f>
        <v>0</v>
      </c>
      <c r="P5840" s="143" t="str">
        <f>'Ek.3-A'!L5840</f>
        <v/>
      </c>
      <c r="Q5840" s="24" t="str">
        <f>'Ek.3-A'!M5840</f>
        <v/>
      </c>
      <c r="R5840" s="24">
        <f t="shared" si="1235"/>
        <v>0</v>
      </c>
      <c r="S5840" s="141" t="str">
        <f t="shared" si="1236"/>
        <v>H</v>
      </c>
      <c r="T5840" s="24">
        <f>IF(S5840="E",SUM($R$5:R5840),0)</f>
        <v>0</v>
      </c>
      <c r="U5840" s="143">
        <f t="shared" si="1237"/>
        <v>0</v>
      </c>
    </row>
    <row r="5841" spans="1:41" x14ac:dyDescent="0.25">
      <c r="A5841" s="6">
        <v>59.41</v>
      </c>
      <c r="B5841" s="32" t="s">
        <v>316</v>
      </c>
      <c r="K5841" s="3">
        <f t="shared" si="1238"/>
        <v>4306</v>
      </c>
      <c r="L5841" s="97" t="str">
        <f>IF(TRIM('Ek.3-A'!F5841)&lt;&gt;"","var","yok")</f>
        <v>yok</v>
      </c>
      <c r="M5841" s="5" t="str">
        <f>IF('Ek.3-A'!F5841="", "", IF(VLOOKUP('Ek.3-A'!F5841, Veriler!D:E, 2, 0)=0, "", VLOOKUP('Ek.3-A'!F5841, Veriler!D:E, 2, 0)))</f>
        <v/>
      </c>
      <c r="N5841" s="5" t="str">
        <f>IF('Ek.3-A'!P5841="", "", 'Ek.3-A'!P5841)</f>
        <v/>
      </c>
      <c r="O5841" s="142">
        <f>'Ek.3-A'!S5841</f>
        <v>0</v>
      </c>
      <c r="P5841" s="143" t="str">
        <f>'Ek.3-A'!L5841</f>
        <v/>
      </c>
      <c r="Q5841" s="24" t="str">
        <f>'Ek.3-A'!M5841</f>
        <v/>
      </c>
      <c r="R5841" s="24">
        <f t="shared" si="1235"/>
        <v>0</v>
      </c>
      <c r="S5841" s="141" t="str">
        <f t="shared" si="1236"/>
        <v>H</v>
      </c>
      <c r="T5841" s="24">
        <f>IF(S5841="E",SUM($R$5:R5841),0)</f>
        <v>0</v>
      </c>
      <c r="U5841" s="143">
        <f t="shared" si="1237"/>
        <v>0</v>
      </c>
    </row>
    <row r="5842" spans="1:41" x14ac:dyDescent="0.25">
      <c r="A5842" s="6">
        <v>59.420000000000101</v>
      </c>
      <c r="B5842" s="32" t="s">
        <v>316</v>
      </c>
      <c r="K5842" s="3">
        <f t="shared" si="1238"/>
        <v>4307</v>
      </c>
      <c r="L5842" s="97" t="str">
        <f>IF(TRIM('Ek.3-A'!F5842)&lt;&gt;"","var","yok")</f>
        <v>yok</v>
      </c>
      <c r="M5842" s="5" t="str">
        <f>IF('Ek.3-A'!F5842="", "", IF(VLOOKUP('Ek.3-A'!F5842, Veriler!D:E, 2, 0)=0, "", VLOOKUP('Ek.3-A'!F5842, Veriler!D:E, 2, 0)))</f>
        <v/>
      </c>
      <c r="N5842" s="5" t="str">
        <f>IF('Ek.3-A'!P5842="", "", 'Ek.3-A'!P5842)</f>
        <v/>
      </c>
      <c r="O5842" s="142">
        <f>'Ek.3-A'!S5842</f>
        <v>0</v>
      </c>
      <c r="P5842" s="143" t="str">
        <f>'Ek.3-A'!L5842</f>
        <v/>
      </c>
      <c r="Q5842" s="24" t="str">
        <f>'Ek.3-A'!M5842</f>
        <v/>
      </c>
      <c r="R5842" s="24">
        <f t="shared" si="1235"/>
        <v>0</v>
      </c>
      <c r="S5842" s="141" t="str">
        <f t="shared" si="1236"/>
        <v>H</v>
      </c>
      <c r="T5842" s="24">
        <f>IF(S5842="E",SUM($R$5:R5842),0)</f>
        <v>0</v>
      </c>
      <c r="U5842" s="143">
        <f t="shared" si="1237"/>
        <v>0</v>
      </c>
    </row>
    <row r="5843" spans="1:41" x14ac:dyDescent="0.25">
      <c r="A5843" s="6">
        <v>59.430000000000099</v>
      </c>
      <c r="B5843" s="32" t="s">
        <v>316</v>
      </c>
      <c r="K5843" s="3">
        <f t="shared" si="1238"/>
        <v>4308</v>
      </c>
      <c r="L5843" s="97" t="str">
        <f>IF(TRIM('Ek.3-A'!F5843)&lt;&gt;"","var","yok")</f>
        <v>yok</v>
      </c>
      <c r="M5843" s="5" t="str">
        <f>IF('Ek.3-A'!F5843="", "", IF(VLOOKUP('Ek.3-A'!F5843, Veriler!D:E, 2, 0)=0, "", VLOOKUP('Ek.3-A'!F5843, Veriler!D:E, 2, 0)))</f>
        <v/>
      </c>
      <c r="N5843" s="5" t="str">
        <f>IF('Ek.3-A'!P5843="", "", 'Ek.3-A'!P5843)</f>
        <v/>
      </c>
      <c r="O5843" s="142">
        <f>'Ek.3-A'!S5843</f>
        <v>0</v>
      </c>
      <c r="P5843" s="143" t="str">
        <f>'Ek.3-A'!L5843</f>
        <v/>
      </c>
      <c r="Q5843" s="24" t="str">
        <f>'Ek.3-A'!M5843</f>
        <v/>
      </c>
      <c r="R5843" s="24">
        <f t="shared" si="1235"/>
        <v>0</v>
      </c>
      <c r="S5843" s="141" t="str">
        <f t="shared" si="1236"/>
        <v>H</v>
      </c>
      <c r="T5843" s="24">
        <f>IF(S5843="E",SUM($R$5:R5843),0)</f>
        <v>0</v>
      </c>
      <c r="U5843" s="143">
        <f t="shared" si="1237"/>
        <v>0</v>
      </c>
    </row>
    <row r="5844" spans="1:41" x14ac:dyDescent="0.25">
      <c r="A5844" s="6">
        <v>59.44</v>
      </c>
      <c r="B5844" s="32" t="s">
        <v>316</v>
      </c>
      <c r="K5844" s="3">
        <f t="shared" si="1238"/>
        <v>4309</v>
      </c>
      <c r="L5844" s="97" t="str">
        <f>IF(TRIM('Ek.3-A'!F5844)&lt;&gt;"","var","yok")</f>
        <v>yok</v>
      </c>
      <c r="M5844" s="5" t="str">
        <f>IF('Ek.3-A'!F5844="", "", IF(VLOOKUP('Ek.3-A'!F5844, Veriler!D:E, 2, 0)=0, "", VLOOKUP('Ek.3-A'!F5844, Veriler!D:E, 2, 0)))</f>
        <v/>
      </c>
      <c r="N5844" s="5" t="str">
        <f>IF('Ek.3-A'!P5844="", "", 'Ek.3-A'!P5844)</f>
        <v/>
      </c>
      <c r="O5844" s="142">
        <f>'Ek.3-A'!S5844</f>
        <v>0</v>
      </c>
      <c r="P5844" s="143" t="str">
        <f>'Ek.3-A'!L5844</f>
        <v/>
      </c>
      <c r="Q5844" s="24" t="str">
        <f>'Ek.3-A'!M5844</f>
        <v/>
      </c>
      <c r="R5844" s="24">
        <f t="shared" si="1235"/>
        <v>0</v>
      </c>
      <c r="S5844" s="141" t="str">
        <f t="shared" si="1236"/>
        <v>H</v>
      </c>
      <c r="T5844" s="24">
        <f>IF(S5844="E",SUM($R$5:R5844),0)</f>
        <v>0</v>
      </c>
      <c r="U5844" s="143">
        <f t="shared" si="1237"/>
        <v>0</v>
      </c>
    </row>
    <row r="5845" spans="1:41" x14ac:dyDescent="0.25">
      <c r="A5845" s="6">
        <v>59.450000000000102</v>
      </c>
      <c r="B5845" s="32" t="s">
        <v>316</v>
      </c>
      <c r="K5845" s="3">
        <f t="shared" si="1238"/>
        <v>4310</v>
      </c>
      <c r="L5845" s="97" t="str">
        <f>IF(TRIM('Ek.3-A'!F5845)&lt;&gt;"","var","yok")</f>
        <v>yok</v>
      </c>
      <c r="M5845" s="5" t="str">
        <f>IF('Ek.3-A'!F5845="", "", IF(VLOOKUP('Ek.3-A'!F5845, Veriler!D:E, 2, 0)=0, "", VLOOKUP('Ek.3-A'!F5845, Veriler!D:E, 2, 0)))</f>
        <v/>
      </c>
      <c r="N5845" s="5" t="str">
        <f>IF('Ek.3-A'!P5845="", "", 'Ek.3-A'!P5845)</f>
        <v/>
      </c>
      <c r="O5845" s="142">
        <f>'Ek.3-A'!S5845</f>
        <v>0</v>
      </c>
      <c r="P5845" s="143" t="str">
        <f>'Ek.3-A'!L5845</f>
        <v/>
      </c>
      <c r="Q5845" s="24" t="str">
        <f>'Ek.3-A'!M5845</f>
        <v/>
      </c>
      <c r="R5845" s="24">
        <f t="shared" si="1235"/>
        <v>0</v>
      </c>
      <c r="S5845" s="141" t="str">
        <f t="shared" si="1236"/>
        <v>H</v>
      </c>
      <c r="T5845" s="24">
        <f>IF(S5845="E",SUM($R$5:R5845),0)</f>
        <v>0</v>
      </c>
      <c r="U5845" s="143">
        <f t="shared" si="1237"/>
        <v>0</v>
      </c>
    </row>
    <row r="5846" spans="1:41" x14ac:dyDescent="0.25">
      <c r="A5846" s="6">
        <v>59.4600000000001</v>
      </c>
      <c r="B5846" s="32" t="s">
        <v>316</v>
      </c>
      <c r="K5846" s="3">
        <f t="shared" si="1238"/>
        <v>4311</v>
      </c>
      <c r="L5846" s="97" t="str">
        <f>IF(TRIM('Ek.3-A'!F5846)&lt;&gt;"","var","yok")</f>
        <v>yok</v>
      </c>
      <c r="M5846" s="5" t="str">
        <f>IF('Ek.3-A'!F5846="", "", IF(VLOOKUP('Ek.3-A'!F5846, Veriler!D:E, 2, 0)=0, "", VLOOKUP('Ek.3-A'!F5846, Veriler!D:E, 2, 0)))</f>
        <v/>
      </c>
      <c r="N5846" s="5" t="str">
        <f>IF('Ek.3-A'!P5846="", "", 'Ek.3-A'!P5846)</f>
        <v/>
      </c>
      <c r="O5846" s="142">
        <f>'Ek.3-A'!S5846</f>
        <v>0</v>
      </c>
      <c r="P5846" s="143" t="str">
        <f>'Ek.3-A'!L5846</f>
        <v/>
      </c>
      <c r="Q5846" s="24" t="str">
        <f>'Ek.3-A'!M5846</f>
        <v/>
      </c>
      <c r="R5846" s="24">
        <f t="shared" si="1235"/>
        <v>0</v>
      </c>
      <c r="S5846" s="141" t="str">
        <f t="shared" si="1236"/>
        <v>H</v>
      </c>
      <c r="T5846" s="24">
        <f>IF(S5846="E",SUM($R$5:R5846),0)</f>
        <v>0</v>
      </c>
      <c r="U5846" s="143">
        <f t="shared" si="1237"/>
        <v>0</v>
      </c>
    </row>
    <row r="5847" spans="1:41" x14ac:dyDescent="0.25">
      <c r="A5847" s="6">
        <v>59.470000000000098</v>
      </c>
      <c r="B5847" s="32" t="s">
        <v>316</v>
      </c>
      <c r="K5847" s="3">
        <f t="shared" si="1238"/>
        <v>4312</v>
      </c>
      <c r="L5847" s="97" t="str">
        <f>IF(TRIM('Ek.3-A'!F5847)&lt;&gt;"","var","yok")</f>
        <v>yok</v>
      </c>
      <c r="M5847" s="5" t="str">
        <f>IF('Ek.3-A'!F5847="", "", IF(VLOOKUP('Ek.3-A'!F5847, Veriler!D:E, 2, 0)=0, "", VLOOKUP('Ek.3-A'!F5847, Veriler!D:E, 2, 0)))</f>
        <v/>
      </c>
      <c r="N5847" s="5" t="str">
        <f>IF('Ek.3-A'!P5847="", "", 'Ek.3-A'!P5847)</f>
        <v/>
      </c>
      <c r="O5847" s="142">
        <f>'Ek.3-A'!S5847</f>
        <v>0</v>
      </c>
      <c r="P5847" s="143" t="str">
        <f>'Ek.3-A'!L5847</f>
        <v/>
      </c>
      <c r="Q5847" s="24" t="str">
        <f>'Ek.3-A'!M5847</f>
        <v/>
      </c>
      <c r="R5847" s="24">
        <f t="shared" si="1235"/>
        <v>0</v>
      </c>
      <c r="S5847" s="141" t="str">
        <f t="shared" si="1236"/>
        <v>H</v>
      </c>
      <c r="T5847" s="24">
        <f>IF(S5847="E",SUM($R$5:R5847),0)</f>
        <v>0</v>
      </c>
      <c r="U5847" s="143">
        <f t="shared" si="1237"/>
        <v>0</v>
      </c>
    </row>
    <row r="5848" spans="1:41" x14ac:dyDescent="0.25">
      <c r="A5848" s="6">
        <v>59.48</v>
      </c>
      <c r="B5848" s="32" t="s">
        <v>316</v>
      </c>
      <c r="T5848" s="24"/>
      <c r="U5848" s="25"/>
      <c r="AO5848" s="140">
        <f>'Ek.3-A'!L5848</f>
        <v>0</v>
      </c>
    </row>
    <row r="5849" spans="1:41" x14ac:dyDescent="0.25">
      <c r="A5849" s="6">
        <v>59.490000000000101</v>
      </c>
      <c r="B5849" s="32" t="s">
        <v>316</v>
      </c>
      <c r="T5849" s="24"/>
      <c r="U5849" s="25"/>
    </row>
    <row r="5850" spans="1:41" x14ac:dyDescent="0.25">
      <c r="A5850" s="6">
        <v>59.500000000000099</v>
      </c>
      <c r="B5850" s="32" t="s">
        <v>316</v>
      </c>
      <c r="T5850" s="24"/>
      <c r="U5850" s="25"/>
    </row>
    <row r="5851" spans="1:41" x14ac:dyDescent="0.25">
      <c r="A5851" s="6">
        <v>59.51</v>
      </c>
      <c r="B5851" s="32" t="s">
        <v>316</v>
      </c>
      <c r="T5851" s="24"/>
      <c r="U5851" s="25"/>
    </row>
    <row r="5852" spans="1:41" x14ac:dyDescent="0.25">
      <c r="A5852" s="6">
        <v>59.520000000000103</v>
      </c>
      <c r="B5852" s="32" t="s">
        <v>316</v>
      </c>
      <c r="T5852" s="24"/>
      <c r="U5852" s="25"/>
    </row>
    <row r="5853" spans="1:41" x14ac:dyDescent="0.25">
      <c r="A5853" s="6">
        <v>59.530000000000101</v>
      </c>
      <c r="B5853" s="32" t="s">
        <v>316</v>
      </c>
      <c r="T5853" s="24"/>
      <c r="U5853" s="25"/>
    </row>
    <row r="5854" spans="1:41" x14ac:dyDescent="0.25">
      <c r="A5854" s="6">
        <v>59.540000000000099</v>
      </c>
      <c r="B5854" s="32" t="s">
        <v>316</v>
      </c>
      <c r="T5854" s="24"/>
      <c r="U5854" s="25"/>
    </row>
    <row r="5855" spans="1:41" x14ac:dyDescent="0.25">
      <c r="A5855" s="6">
        <v>59.55</v>
      </c>
      <c r="B5855" s="32" t="s">
        <v>316</v>
      </c>
      <c r="T5855" s="24"/>
      <c r="U5855" s="25"/>
    </row>
    <row r="5856" spans="1:41" x14ac:dyDescent="0.25">
      <c r="A5856" s="6">
        <v>59.560000000000102</v>
      </c>
      <c r="B5856" s="32" t="s">
        <v>316</v>
      </c>
      <c r="T5856" s="24"/>
      <c r="U5856" s="25"/>
    </row>
    <row r="5857" spans="1:21" x14ac:dyDescent="0.25">
      <c r="A5857" s="6">
        <v>59.5700000000001</v>
      </c>
      <c r="B5857" s="32" t="s">
        <v>316</v>
      </c>
      <c r="K5857" s="3">
        <f>K5847+1</f>
        <v>4313</v>
      </c>
      <c r="L5857" s="97" t="str">
        <f>IF(TRIM('Ek.3-A'!F5857)&lt;&gt;"","var","yok")</f>
        <v>yok</v>
      </c>
      <c r="M5857" s="5" t="str">
        <f>IF('Ek.3-A'!F5857="", "", IF(VLOOKUP('Ek.3-A'!F5857, Veriler!D:E, 2, 0)=0, "", VLOOKUP('Ek.3-A'!F5857, Veriler!D:E, 2, 0)))</f>
        <v/>
      </c>
      <c r="N5857" s="5" t="str">
        <f>IF('Ek.3-A'!P5857="", "", 'Ek.3-A'!P5857)</f>
        <v/>
      </c>
      <c r="O5857" s="142">
        <f>'Ek.3-A'!S5857</f>
        <v>0</v>
      </c>
      <c r="P5857" s="143" t="str">
        <f>'Ek.3-A'!L5857</f>
        <v/>
      </c>
      <c r="Q5857" s="24" t="str">
        <f>'Ek.3-A'!M5857</f>
        <v/>
      </c>
      <c r="R5857" s="24">
        <f t="shared" ref="R5857:R5870" si="1239">IF(L5857="var",0,IF(Q5857&lt;=0.005,Q5857,0))</f>
        <v>0</v>
      </c>
      <c r="S5857" s="141" t="str">
        <f t="shared" ref="S5857:S5870" si="1240">IF(Q5857&lt;=0.005,"E","H")</f>
        <v>H</v>
      </c>
      <c r="T5857" s="24">
        <f>IF(S5857="E",SUM($R$5:R5857),0)</f>
        <v>0</v>
      </c>
      <c r="U5857" s="143">
        <f t="shared" ref="U5857:U5870" si="1241">IF(T5857&lt;=0.1, O5857, IF(R5857&gt;$G$2, R5857*O5857, $G$2*O5857))</f>
        <v>0</v>
      </c>
    </row>
    <row r="5858" spans="1:21" x14ac:dyDescent="0.25">
      <c r="A5858" s="6">
        <v>59.580000000000098</v>
      </c>
      <c r="B5858" s="32" t="s">
        <v>316</v>
      </c>
      <c r="K5858" s="3">
        <f t="shared" ref="K5858:K5870" si="1242">K5857+1</f>
        <v>4314</v>
      </c>
      <c r="L5858" s="97" t="str">
        <f>IF(TRIM('Ek.3-A'!F5858)&lt;&gt;"","var","yok")</f>
        <v>yok</v>
      </c>
      <c r="M5858" s="5" t="str">
        <f>IF('Ek.3-A'!F5858="", "", IF(VLOOKUP('Ek.3-A'!F5858, Veriler!D:E, 2, 0)=0, "", VLOOKUP('Ek.3-A'!F5858, Veriler!D:E, 2, 0)))</f>
        <v/>
      </c>
      <c r="N5858" s="5" t="str">
        <f>IF('Ek.3-A'!P5858="", "", 'Ek.3-A'!P5858)</f>
        <v/>
      </c>
      <c r="O5858" s="142">
        <f>'Ek.3-A'!S5858</f>
        <v>0</v>
      </c>
      <c r="P5858" s="143" t="str">
        <f>'Ek.3-A'!L5858</f>
        <v/>
      </c>
      <c r="Q5858" s="24" t="str">
        <f>'Ek.3-A'!M5858</f>
        <v/>
      </c>
      <c r="R5858" s="24">
        <f t="shared" si="1239"/>
        <v>0</v>
      </c>
      <c r="S5858" s="141" t="str">
        <f t="shared" si="1240"/>
        <v>H</v>
      </c>
      <c r="T5858" s="24">
        <f>IF(S5858="E",SUM($R$5:R5858),0)</f>
        <v>0</v>
      </c>
      <c r="U5858" s="143">
        <f t="shared" si="1241"/>
        <v>0</v>
      </c>
    </row>
    <row r="5859" spans="1:21" x14ac:dyDescent="0.25">
      <c r="A5859" s="6">
        <v>59.590000000000103</v>
      </c>
      <c r="B5859" s="32" t="s">
        <v>316</v>
      </c>
      <c r="K5859" s="3">
        <f t="shared" si="1242"/>
        <v>4315</v>
      </c>
      <c r="L5859" s="97" t="str">
        <f>IF(TRIM('Ek.3-A'!F5859)&lt;&gt;"","var","yok")</f>
        <v>yok</v>
      </c>
      <c r="M5859" s="5" t="str">
        <f>IF('Ek.3-A'!F5859="", "", IF(VLOOKUP('Ek.3-A'!F5859, Veriler!D:E, 2, 0)=0, "", VLOOKUP('Ek.3-A'!F5859, Veriler!D:E, 2, 0)))</f>
        <v/>
      </c>
      <c r="N5859" s="5" t="str">
        <f>IF('Ek.3-A'!P5859="", "", 'Ek.3-A'!P5859)</f>
        <v/>
      </c>
      <c r="O5859" s="142">
        <f>'Ek.3-A'!S5859</f>
        <v>0</v>
      </c>
      <c r="P5859" s="143" t="str">
        <f>'Ek.3-A'!L5859</f>
        <v/>
      </c>
      <c r="Q5859" s="24" t="str">
        <f>'Ek.3-A'!M5859</f>
        <v/>
      </c>
      <c r="R5859" s="24">
        <f t="shared" si="1239"/>
        <v>0</v>
      </c>
      <c r="S5859" s="141" t="str">
        <f t="shared" si="1240"/>
        <v>H</v>
      </c>
      <c r="T5859" s="24">
        <f>IF(S5859="E",SUM($R$5:R5859),0)</f>
        <v>0</v>
      </c>
      <c r="U5859" s="143">
        <f t="shared" si="1241"/>
        <v>0</v>
      </c>
    </row>
    <row r="5860" spans="1:21" x14ac:dyDescent="0.25">
      <c r="A5860" s="6">
        <v>59.600000000000101</v>
      </c>
      <c r="B5860" s="32" t="s">
        <v>316</v>
      </c>
      <c r="K5860" s="3">
        <f t="shared" si="1242"/>
        <v>4316</v>
      </c>
      <c r="L5860" s="97" t="str">
        <f>IF(TRIM('Ek.3-A'!F5860)&lt;&gt;"","var","yok")</f>
        <v>yok</v>
      </c>
      <c r="M5860" s="5" t="str">
        <f>IF('Ek.3-A'!F5860="", "", IF(VLOOKUP('Ek.3-A'!F5860, Veriler!D:E, 2, 0)=0, "", VLOOKUP('Ek.3-A'!F5860, Veriler!D:E, 2, 0)))</f>
        <v/>
      </c>
      <c r="N5860" s="5" t="str">
        <f>IF('Ek.3-A'!P5860="", "", 'Ek.3-A'!P5860)</f>
        <v/>
      </c>
      <c r="O5860" s="142">
        <f>'Ek.3-A'!S5860</f>
        <v>0</v>
      </c>
      <c r="P5860" s="143" t="str">
        <f>'Ek.3-A'!L5860</f>
        <v/>
      </c>
      <c r="Q5860" s="24" t="str">
        <f>'Ek.3-A'!M5860</f>
        <v/>
      </c>
      <c r="R5860" s="24">
        <f t="shared" si="1239"/>
        <v>0</v>
      </c>
      <c r="S5860" s="141" t="str">
        <f t="shared" si="1240"/>
        <v>H</v>
      </c>
      <c r="T5860" s="24">
        <f>IF(S5860="E",SUM($R$5:R5860),0)</f>
        <v>0</v>
      </c>
      <c r="U5860" s="143">
        <f t="shared" si="1241"/>
        <v>0</v>
      </c>
    </row>
    <row r="5861" spans="1:21" x14ac:dyDescent="0.25">
      <c r="A5861" s="6">
        <v>59.610000000000099</v>
      </c>
      <c r="B5861" s="32" t="s">
        <v>316</v>
      </c>
      <c r="K5861" s="3">
        <f t="shared" si="1242"/>
        <v>4317</v>
      </c>
      <c r="L5861" s="97" t="str">
        <f>IF(TRIM('Ek.3-A'!F5861)&lt;&gt;"","var","yok")</f>
        <v>yok</v>
      </c>
      <c r="M5861" s="5" t="str">
        <f>IF('Ek.3-A'!F5861="", "", IF(VLOOKUP('Ek.3-A'!F5861, Veriler!D:E, 2, 0)=0, "", VLOOKUP('Ek.3-A'!F5861, Veriler!D:E, 2, 0)))</f>
        <v/>
      </c>
      <c r="N5861" s="5" t="str">
        <f>IF('Ek.3-A'!P5861="", "", 'Ek.3-A'!P5861)</f>
        <v/>
      </c>
      <c r="O5861" s="142">
        <f>'Ek.3-A'!S5861</f>
        <v>0</v>
      </c>
      <c r="P5861" s="143" t="str">
        <f>'Ek.3-A'!L5861</f>
        <v/>
      </c>
      <c r="Q5861" s="24" t="str">
        <f>'Ek.3-A'!M5861</f>
        <v/>
      </c>
      <c r="R5861" s="24">
        <f t="shared" si="1239"/>
        <v>0</v>
      </c>
      <c r="S5861" s="141" t="str">
        <f t="shared" si="1240"/>
        <v>H</v>
      </c>
      <c r="T5861" s="24">
        <f>IF(S5861="E",SUM($R$5:R5861),0)</f>
        <v>0</v>
      </c>
      <c r="U5861" s="143">
        <f t="shared" si="1241"/>
        <v>0</v>
      </c>
    </row>
    <row r="5862" spans="1:21" x14ac:dyDescent="0.25">
      <c r="A5862" s="6">
        <v>59.62</v>
      </c>
      <c r="B5862" s="32" t="s">
        <v>316</v>
      </c>
      <c r="K5862" s="3">
        <f t="shared" si="1242"/>
        <v>4318</v>
      </c>
      <c r="L5862" s="97" t="str">
        <f>IF(TRIM('Ek.3-A'!F5862)&lt;&gt;"","var","yok")</f>
        <v>yok</v>
      </c>
      <c r="M5862" s="5" t="str">
        <f>IF('Ek.3-A'!F5862="", "", IF(VLOOKUP('Ek.3-A'!F5862, Veriler!D:E, 2, 0)=0, "", VLOOKUP('Ek.3-A'!F5862, Veriler!D:E, 2, 0)))</f>
        <v/>
      </c>
      <c r="N5862" s="5" t="str">
        <f>IF('Ek.3-A'!P5862="", "", 'Ek.3-A'!P5862)</f>
        <v/>
      </c>
      <c r="O5862" s="142">
        <f>'Ek.3-A'!S5862</f>
        <v>0</v>
      </c>
      <c r="P5862" s="143" t="str">
        <f>'Ek.3-A'!L5862</f>
        <v/>
      </c>
      <c r="Q5862" s="24" t="str">
        <f>'Ek.3-A'!M5862</f>
        <v/>
      </c>
      <c r="R5862" s="24">
        <f t="shared" si="1239"/>
        <v>0</v>
      </c>
      <c r="S5862" s="141" t="str">
        <f t="shared" si="1240"/>
        <v>H</v>
      </c>
      <c r="T5862" s="24">
        <f>IF(S5862="E",SUM($R$5:R5862),0)</f>
        <v>0</v>
      </c>
      <c r="U5862" s="143">
        <f t="shared" si="1241"/>
        <v>0</v>
      </c>
    </row>
    <row r="5863" spans="1:21" x14ac:dyDescent="0.25">
      <c r="A5863" s="6">
        <v>59.630000000000102</v>
      </c>
      <c r="B5863" s="32" t="s">
        <v>316</v>
      </c>
      <c r="K5863" s="3">
        <f t="shared" si="1242"/>
        <v>4319</v>
      </c>
      <c r="L5863" s="97" t="str">
        <f>IF(TRIM('Ek.3-A'!F5863)&lt;&gt;"","var","yok")</f>
        <v>yok</v>
      </c>
      <c r="M5863" s="5" t="str">
        <f>IF('Ek.3-A'!F5863="", "", IF(VLOOKUP('Ek.3-A'!F5863, Veriler!D:E, 2, 0)=0, "", VLOOKUP('Ek.3-A'!F5863, Veriler!D:E, 2, 0)))</f>
        <v/>
      </c>
      <c r="N5863" s="5" t="str">
        <f>IF('Ek.3-A'!P5863="", "", 'Ek.3-A'!P5863)</f>
        <v/>
      </c>
      <c r="O5863" s="142">
        <f>'Ek.3-A'!S5863</f>
        <v>0</v>
      </c>
      <c r="P5863" s="143" t="str">
        <f>'Ek.3-A'!L5863</f>
        <v/>
      </c>
      <c r="Q5863" s="24" t="str">
        <f>'Ek.3-A'!M5863</f>
        <v/>
      </c>
      <c r="R5863" s="24">
        <f t="shared" si="1239"/>
        <v>0</v>
      </c>
      <c r="S5863" s="141" t="str">
        <f t="shared" si="1240"/>
        <v>H</v>
      </c>
      <c r="T5863" s="24">
        <f>IF(S5863="E",SUM($R$5:R5863),0)</f>
        <v>0</v>
      </c>
      <c r="U5863" s="143">
        <f t="shared" si="1241"/>
        <v>0</v>
      </c>
    </row>
    <row r="5864" spans="1:21" x14ac:dyDescent="0.25">
      <c r="A5864" s="6">
        <v>59.6400000000001</v>
      </c>
      <c r="B5864" s="32" t="s">
        <v>316</v>
      </c>
      <c r="K5864" s="3">
        <f t="shared" si="1242"/>
        <v>4320</v>
      </c>
      <c r="L5864" s="97" t="str">
        <f>IF(TRIM('Ek.3-A'!F5864)&lt;&gt;"","var","yok")</f>
        <v>yok</v>
      </c>
      <c r="M5864" s="5" t="str">
        <f>IF('Ek.3-A'!F5864="", "", IF(VLOOKUP('Ek.3-A'!F5864, Veriler!D:E, 2, 0)=0, "", VLOOKUP('Ek.3-A'!F5864, Veriler!D:E, 2, 0)))</f>
        <v/>
      </c>
      <c r="N5864" s="5" t="str">
        <f>IF('Ek.3-A'!P5864="", "", 'Ek.3-A'!P5864)</f>
        <v/>
      </c>
      <c r="O5864" s="142">
        <f>'Ek.3-A'!S5864</f>
        <v>0</v>
      </c>
      <c r="P5864" s="143" t="str">
        <f>'Ek.3-A'!L5864</f>
        <v/>
      </c>
      <c r="Q5864" s="24" t="str">
        <f>'Ek.3-A'!M5864</f>
        <v/>
      </c>
      <c r="R5864" s="24">
        <f t="shared" si="1239"/>
        <v>0</v>
      </c>
      <c r="S5864" s="141" t="str">
        <f t="shared" si="1240"/>
        <v>H</v>
      </c>
      <c r="T5864" s="24">
        <f>IF(S5864="E",SUM($R$5:R5864),0)</f>
        <v>0</v>
      </c>
      <c r="U5864" s="143">
        <f t="shared" si="1241"/>
        <v>0</v>
      </c>
    </row>
    <row r="5865" spans="1:21" x14ac:dyDescent="0.25">
      <c r="A5865" s="6">
        <v>59.650000000000098</v>
      </c>
      <c r="B5865" s="32" t="s">
        <v>316</v>
      </c>
      <c r="K5865" s="3">
        <f t="shared" si="1242"/>
        <v>4321</v>
      </c>
      <c r="L5865" s="97" t="str">
        <f>IF(TRIM('Ek.3-A'!F5865)&lt;&gt;"","var","yok")</f>
        <v>yok</v>
      </c>
      <c r="M5865" s="5" t="str">
        <f>IF('Ek.3-A'!F5865="", "", IF(VLOOKUP('Ek.3-A'!F5865, Veriler!D:E, 2, 0)=0, "", VLOOKUP('Ek.3-A'!F5865, Veriler!D:E, 2, 0)))</f>
        <v/>
      </c>
      <c r="N5865" s="5" t="str">
        <f>IF('Ek.3-A'!P5865="", "", 'Ek.3-A'!P5865)</f>
        <v/>
      </c>
      <c r="O5865" s="142">
        <f>'Ek.3-A'!S5865</f>
        <v>0</v>
      </c>
      <c r="P5865" s="143" t="str">
        <f>'Ek.3-A'!L5865</f>
        <v/>
      </c>
      <c r="Q5865" s="24" t="str">
        <f>'Ek.3-A'!M5865</f>
        <v/>
      </c>
      <c r="R5865" s="24">
        <f t="shared" si="1239"/>
        <v>0</v>
      </c>
      <c r="S5865" s="141" t="str">
        <f t="shared" si="1240"/>
        <v>H</v>
      </c>
      <c r="T5865" s="24">
        <f>IF(S5865="E",SUM($R$5:R5865),0)</f>
        <v>0</v>
      </c>
      <c r="U5865" s="143">
        <f t="shared" si="1241"/>
        <v>0</v>
      </c>
    </row>
    <row r="5866" spans="1:21" x14ac:dyDescent="0.25">
      <c r="A5866" s="6">
        <v>59.660000000000103</v>
      </c>
      <c r="B5866" s="32" t="s">
        <v>316</v>
      </c>
      <c r="K5866" s="3">
        <f t="shared" si="1242"/>
        <v>4322</v>
      </c>
      <c r="L5866" s="97" t="str">
        <f>IF(TRIM('Ek.3-A'!F5866)&lt;&gt;"","var","yok")</f>
        <v>yok</v>
      </c>
      <c r="M5866" s="5" t="str">
        <f>IF('Ek.3-A'!F5866="", "", IF(VLOOKUP('Ek.3-A'!F5866, Veriler!D:E, 2, 0)=0, "", VLOOKUP('Ek.3-A'!F5866, Veriler!D:E, 2, 0)))</f>
        <v/>
      </c>
      <c r="N5866" s="5" t="str">
        <f>IF('Ek.3-A'!P5866="", "", 'Ek.3-A'!P5866)</f>
        <v/>
      </c>
      <c r="O5866" s="142">
        <f>'Ek.3-A'!S5866</f>
        <v>0</v>
      </c>
      <c r="P5866" s="143" t="str">
        <f>'Ek.3-A'!L5866</f>
        <v/>
      </c>
      <c r="Q5866" s="24" t="str">
        <f>'Ek.3-A'!M5866</f>
        <v/>
      </c>
      <c r="R5866" s="24">
        <f t="shared" si="1239"/>
        <v>0</v>
      </c>
      <c r="S5866" s="141" t="str">
        <f t="shared" si="1240"/>
        <v>H</v>
      </c>
      <c r="T5866" s="24">
        <f>IF(S5866="E",SUM($R$5:R5866),0)</f>
        <v>0</v>
      </c>
      <c r="U5866" s="143">
        <f t="shared" si="1241"/>
        <v>0</v>
      </c>
    </row>
    <row r="5867" spans="1:21" x14ac:dyDescent="0.25">
      <c r="A5867" s="6">
        <v>59.670000000000101</v>
      </c>
      <c r="B5867" s="32" t="s">
        <v>316</v>
      </c>
      <c r="K5867" s="3">
        <f t="shared" si="1242"/>
        <v>4323</v>
      </c>
      <c r="L5867" s="97" t="str">
        <f>IF(TRIM('Ek.3-A'!F5867)&lt;&gt;"","var","yok")</f>
        <v>yok</v>
      </c>
      <c r="M5867" s="5" t="str">
        <f>IF('Ek.3-A'!F5867="", "", IF(VLOOKUP('Ek.3-A'!F5867, Veriler!D:E, 2, 0)=0, "", VLOOKUP('Ek.3-A'!F5867, Veriler!D:E, 2, 0)))</f>
        <v/>
      </c>
      <c r="N5867" s="5" t="str">
        <f>IF('Ek.3-A'!P5867="", "", 'Ek.3-A'!P5867)</f>
        <v/>
      </c>
      <c r="O5867" s="142">
        <f>'Ek.3-A'!S5867</f>
        <v>0</v>
      </c>
      <c r="P5867" s="143" t="str">
        <f>'Ek.3-A'!L5867</f>
        <v/>
      </c>
      <c r="Q5867" s="24" t="str">
        <f>'Ek.3-A'!M5867</f>
        <v/>
      </c>
      <c r="R5867" s="24">
        <f t="shared" si="1239"/>
        <v>0</v>
      </c>
      <c r="S5867" s="141" t="str">
        <f t="shared" si="1240"/>
        <v>H</v>
      </c>
      <c r="T5867" s="24">
        <f>IF(S5867="E",SUM($R$5:R5867),0)</f>
        <v>0</v>
      </c>
      <c r="U5867" s="143">
        <f t="shared" si="1241"/>
        <v>0</v>
      </c>
    </row>
    <row r="5868" spans="1:21" x14ac:dyDescent="0.25">
      <c r="A5868" s="6">
        <v>59.680000000000099</v>
      </c>
      <c r="B5868" s="32" t="s">
        <v>316</v>
      </c>
      <c r="K5868" s="3">
        <f t="shared" si="1242"/>
        <v>4324</v>
      </c>
      <c r="L5868" s="97" t="str">
        <f>IF(TRIM('Ek.3-A'!F5868)&lt;&gt;"","var","yok")</f>
        <v>yok</v>
      </c>
      <c r="M5868" s="5" t="str">
        <f>IF('Ek.3-A'!F5868="", "", IF(VLOOKUP('Ek.3-A'!F5868, Veriler!D:E, 2, 0)=0, "", VLOOKUP('Ek.3-A'!F5868, Veriler!D:E, 2, 0)))</f>
        <v/>
      </c>
      <c r="N5868" s="5" t="str">
        <f>IF('Ek.3-A'!P5868="", "", 'Ek.3-A'!P5868)</f>
        <v/>
      </c>
      <c r="O5868" s="142">
        <f>'Ek.3-A'!S5868</f>
        <v>0</v>
      </c>
      <c r="P5868" s="143" t="str">
        <f>'Ek.3-A'!L5868</f>
        <v/>
      </c>
      <c r="Q5868" s="24" t="str">
        <f>'Ek.3-A'!M5868</f>
        <v/>
      </c>
      <c r="R5868" s="24">
        <f t="shared" si="1239"/>
        <v>0</v>
      </c>
      <c r="S5868" s="141" t="str">
        <f t="shared" si="1240"/>
        <v>H</v>
      </c>
      <c r="T5868" s="24">
        <f>IF(S5868="E",SUM($R$5:R5868),0)</f>
        <v>0</v>
      </c>
      <c r="U5868" s="143">
        <f t="shared" si="1241"/>
        <v>0</v>
      </c>
    </row>
    <row r="5869" spans="1:21" x14ac:dyDescent="0.25">
      <c r="A5869" s="6">
        <v>59.69</v>
      </c>
      <c r="B5869" s="32" t="s">
        <v>316</v>
      </c>
      <c r="K5869" s="3">
        <f t="shared" si="1242"/>
        <v>4325</v>
      </c>
      <c r="L5869" s="97" t="str">
        <f>IF(TRIM('Ek.3-A'!F5869)&lt;&gt;"","var","yok")</f>
        <v>yok</v>
      </c>
      <c r="M5869" s="5" t="str">
        <f>IF('Ek.3-A'!F5869="", "", IF(VLOOKUP('Ek.3-A'!F5869, Veriler!D:E, 2, 0)=0, "", VLOOKUP('Ek.3-A'!F5869, Veriler!D:E, 2, 0)))</f>
        <v/>
      </c>
      <c r="N5869" s="5" t="str">
        <f>IF('Ek.3-A'!P5869="", "", 'Ek.3-A'!P5869)</f>
        <v/>
      </c>
      <c r="O5869" s="142">
        <f>'Ek.3-A'!S5869</f>
        <v>0</v>
      </c>
      <c r="P5869" s="143" t="str">
        <f>'Ek.3-A'!L5869</f>
        <v/>
      </c>
      <c r="Q5869" s="24" t="str">
        <f>'Ek.3-A'!M5869</f>
        <v/>
      </c>
      <c r="R5869" s="24">
        <f t="shared" si="1239"/>
        <v>0</v>
      </c>
      <c r="S5869" s="141" t="str">
        <f t="shared" si="1240"/>
        <v>H</v>
      </c>
      <c r="T5869" s="24">
        <f>IF(S5869="E",SUM($R$5:R5869),0)</f>
        <v>0</v>
      </c>
      <c r="U5869" s="143">
        <f t="shared" si="1241"/>
        <v>0</v>
      </c>
    </row>
    <row r="5870" spans="1:21" x14ac:dyDescent="0.25">
      <c r="A5870" s="6">
        <v>59.700000000000102</v>
      </c>
      <c r="B5870" s="32" t="s">
        <v>316</v>
      </c>
      <c r="K5870" s="3">
        <f t="shared" si="1242"/>
        <v>4326</v>
      </c>
      <c r="L5870" s="97" t="str">
        <f>IF(TRIM('Ek.3-A'!F5870)&lt;&gt;"","var","yok")</f>
        <v>yok</v>
      </c>
      <c r="M5870" s="5" t="str">
        <f>IF('Ek.3-A'!F5870="", "", IF(VLOOKUP('Ek.3-A'!F5870, Veriler!D:E, 2, 0)=0, "", VLOOKUP('Ek.3-A'!F5870, Veriler!D:E, 2, 0)))</f>
        <v/>
      </c>
      <c r="N5870" s="5" t="str">
        <f>IF('Ek.3-A'!P5870="", "", 'Ek.3-A'!P5870)</f>
        <v/>
      </c>
      <c r="O5870" s="142">
        <f>'Ek.3-A'!S5870</f>
        <v>0</v>
      </c>
      <c r="P5870" s="143" t="str">
        <f>'Ek.3-A'!L5870</f>
        <v/>
      </c>
      <c r="Q5870" s="24" t="str">
        <f>'Ek.3-A'!M5870</f>
        <v/>
      </c>
      <c r="R5870" s="24">
        <f t="shared" si="1239"/>
        <v>0</v>
      </c>
      <c r="S5870" s="141" t="str">
        <f t="shared" si="1240"/>
        <v>H</v>
      </c>
      <c r="T5870" s="24">
        <f>IF(S5870="E",SUM($R$5:R5870),0)</f>
        <v>0</v>
      </c>
      <c r="U5870" s="143">
        <f t="shared" si="1241"/>
        <v>0</v>
      </c>
    </row>
    <row r="5871" spans="1:21" x14ac:dyDescent="0.25">
      <c r="A5871" s="6">
        <v>59.7100000000001</v>
      </c>
      <c r="B5871" s="32" t="s">
        <v>316</v>
      </c>
      <c r="L5871" s="97"/>
      <c r="M5871" s="5"/>
      <c r="N5871" s="5"/>
      <c r="O5871" s="5"/>
      <c r="Q5871" s="23"/>
      <c r="T5871" s="24"/>
      <c r="U5871" s="25"/>
    </row>
    <row r="5872" spans="1:21" x14ac:dyDescent="0.25">
      <c r="A5872" s="6">
        <v>59.720000000000098</v>
      </c>
      <c r="B5872" s="32" t="s">
        <v>316</v>
      </c>
      <c r="K5872" s="3">
        <f>K5870+1</f>
        <v>4327</v>
      </c>
      <c r="L5872" s="97" t="str">
        <f>IF(TRIM('Ek.3-A'!F5872)&lt;&gt;"","var","yok")</f>
        <v>yok</v>
      </c>
      <c r="M5872" s="5" t="str">
        <f>IF('Ek.3-A'!F5872="", "", IF(VLOOKUP('Ek.3-A'!F5872, Veriler!D:E, 2, 0)=0, "", VLOOKUP('Ek.3-A'!F5872, Veriler!D:E, 2, 0)))</f>
        <v/>
      </c>
      <c r="N5872" s="5" t="str">
        <f>IF('Ek.3-A'!P5872="", "", 'Ek.3-A'!P5872)</f>
        <v/>
      </c>
      <c r="O5872" s="142">
        <f>'Ek.3-A'!S5872</f>
        <v>0</v>
      </c>
      <c r="P5872" s="143" t="str">
        <f>'Ek.3-A'!L5872</f>
        <v/>
      </c>
      <c r="Q5872" s="24" t="str">
        <f>'Ek.3-A'!M5872</f>
        <v/>
      </c>
      <c r="R5872" s="24">
        <f t="shared" ref="R5872:R5885" si="1243">IF(L5872="var",0,IF(Q5872&lt;=0.005,Q5872,0))</f>
        <v>0</v>
      </c>
      <c r="S5872" s="141" t="str">
        <f t="shared" ref="S5872:S5885" si="1244">IF(Q5872&lt;=0.005,"E","H")</f>
        <v>H</v>
      </c>
      <c r="T5872" s="24">
        <f>IF(S5872="E",SUM($R$5:R5872),0)</f>
        <v>0</v>
      </c>
      <c r="U5872" s="143">
        <f t="shared" ref="U5872:U5885" si="1245">IF(T5872&lt;=0.1, O5872, IF(R5872&gt;$G$2, R5872*O5872, $G$2*O5872))</f>
        <v>0</v>
      </c>
    </row>
    <row r="5873" spans="1:41" x14ac:dyDescent="0.25">
      <c r="A5873" s="6">
        <v>59.730000000000103</v>
      </c>
      <c r="B5873" s="32" t="s">
        <v>316</v>
      </c>
      <c r="K5873" s="3">
        <f t="shared" ref="K5873:K5885" si="1246">K5872+1</f>
        <v>4328</v>
      </c>
      <c r="L5873" s="97" t="str">
        <f>IF(TRIM('Ek.3-A'!F5873)&lt;&gt;"","var","yok")</f>
        <v>yok</v>
      </c>
      <c r="M5873" s="5" t="str">
        <f>IF('Ek.3-A'!F5873="", "", IF(VLOOKUP('Ek.3-A'!F5873, Veriler!D:E, 2, 0)=0, "", VLOOKUP('Ek.3-A'!F5873, Veriler!D:E, 2, 0)))</f>
        <v/>
      </c>
      <c r="N5873" s="5" t="str">
        <f>IF('Ek.3-A'!P5873="", "", 'Ek.3-A'!P5873)</f>
        <v/>
      </c>
      <c r="O5873" s="142">
        <f>'Ek.3-A'!S5873</f>
        <v>0</v>
      </c>
      <c r="P5873" s="143" t="str">
        <f>'Ek.3-A'!L5873</f>
        <v/>
      </c>
      <c r="Q5873" s="24" t="str">
        <f>'Ek.3-A'!M5873</f>
        <v/>
      </c>
      <c r="R5873" s="24">
        <f t="shared" si="1243"/>
        <v>0</v>
      </c>
      <c r="S5873" s="141" t="str">
        <f t="shared" si="1244"/>
        <v>H</v>
      </c>
      <c r="T5873" s="24">
        <f>IF(S5873="E",SUM($R$5:R5873),0)</f>
        <v>0</v>
      </c>
      <c r="U5873" s="143">
        <f t="shared" si="1245"/>
        <v>0</v>
      </c>
    </row>
    <row r="5874" spans="1:41" x14ac:dyDescent="0.25">
      <c r="A5874" s="6">
        <v>59.740000000000101</v>
      </c>
      <c r="B5874" s="32" t="s">
        <v>316</v>
      </c>
      <c r="K5874" s="3">
        <f t="shared" si="1246"/>
        <v>4329</v>
      </c>
      <c r="L5874" s="97" t="str">
        <f>IF(TRIM('Ek.3-A'!F5874)&lt;&gt;"","var","yok")</f>
        <v>yok</v>
      </c>
      <c r="M5874" s="5" t="str">
        <f>IF('Ek.3-A'!F5874="", "", IF(VLOOKUP('Ek.3-A'!F5874, Veriler!D:E, 2, 0)=0, "", VLOOKUP('Ek.3-A'!F5874, Veriler!D:E, 2, 0)))</f>
        <v/>
      </c>
      <c r="N5874" s="5" t="str">
        <f>IF('Ek.3-A'!P5874="", "", 'Ek.3-A'!P5874)</f>
        <v/>
      </c>
      <c r="O5874" s="142">
        <f>'Ek.3-A'!S5874</f>
        <v>0</v>
      </c>
      <c r="P5874" s="143" t="str">
        <f>'Ek.3-A'!L5874</f>
        <v/>
      </c>
      <c r="Q5874" s="24" t="str">
        <f>'Ek.3-A'!M5874</f>
        <v/>
      </c>
      <c r="R5874" s="24">
        <f t="shared" si="1243"/>
        <v>0</v>
      </c>
      <c r="S5874" s="141" t="str">
        <f t="shared" si="1244"/>
        <v>H</v>
      </c>
      <c r="T5874" s="24">
        <f>IF(S5874="E",SUM($R$5:R5874),0)</f>
        <v>0</v>
      </c>
      <c r="U5874" s="143">
        <f t="shared" si="1245"/>
        <v>0</v>
      </c>
    </row>
    <row r="5875" spans="1:41" x14ac:dyDescent="0.25">
      <c r="A5875" s="6">
        <v>59.750000000000099</v>
      </c>
      <c r="B5875" s="32" t="s">
        <v>316</v>
      </c>
      <c r="K5875" s="3">
        <f t="shared" si="1246"/>
        <v>4330</v>
      </c>
      <c r="L5875" s="97" t="str">
        <f>IF(TRIM('Ek.3-A'!F5875)&lt;&gt;"","var","yok")</f>
        <v>yok</v>
      </c>
      <c r="M5875" s="5" t="str">
        <f>IF('Ek.3-A'!F5875="", "", IF(VLOOKUP('Ek.3-A'!F5875, Veriler!D:E, 2, 0)=0, "", VLOOKUP('Ek.3-A'!F5875, Veriler!D:E, 2, 0)))</f>
        <v/>
      </c>
      <c r="N5875" s="5" t="str">
        <f>IF('Ek.3-A'!P5875="", "", 'Ek.3-A'!P5875)</f>
        <v/>
      </c>
      <c r="O5875" s="142">
        <f>'Ek.3-A'!S5875</f>
        <v>0</v>
      </c>
      <c r="P5875" s="143" t="str">
        <f>'Ek.3-A'!L5875</f>
        <v/>
      </c>
      <c r="Q5875" s="24" t="str">
        <f>'Ek.3-A'!M5875</f>
        <v/>
      </c>
      <c r="R5875" s="24">
        <f t="shared" si="1243"/>
        <v>0</v>
      </c>
      <c r="S5875" s="141" t="str">
        <f t="shared" si="1244"/>
        <v>H</v>
      </c>
      <c r="T5875" s="24">
        <f>IF(S5875="E",SUM($R$5:R5875),0)</f>
        <v>0</v>
      </c>
      <c r="U5875" s="143">
        <f t="shared" si="1245"/>
        <v>0</v>
      </c>
    </row>
    <row r="5876" spans="1:41" x14ac:dyDescent="0.25">
      <c r="A5876" s="6">
        <v>59.76</v>
      </c>
      <c r="B5876" s="32" t="s">
        <v>316</v>
      </c>
      <c r="K5876" s="3">
        <f t="shared" si="1246"/>
        <v>4331</v>
      </c>
      <c r="L5876" s="97" t="str">
        <f>IF(TRIM('Ek.3-A'!F5876)&lt;&gt;"","var","yok")</f>
        <v>yok</v>
      </c>
      <c r="M5876" s="5" t="str">
        <f>IF('Ek.3-A'!F5876="", "", IF(VLOOKUP('Ek.3-A'!F5876, Veriler!D:E, 2, 0)=0, "", VLOOKUP('Ek.3-A'!F5876, Veriler!D:E, 2, 0)))</f>
        <v/>
      </c>
      <c r="N5876" s="5" t="str">
        <f>IF('Ek.3-A'!P5876="", "", 'Ek.3-A'!P5876)</f>
        <v/>
      </c>
      <c r="O5876" s="142">
        <f>'Ek.3-A'!S5876</f>
        <v>0</v>
      </c>
      <c r="P5876" s="143" t="str">
        <f>'Ek.3-A'!L5876</f>
        <v/>
      </c>
      <c r="Q5876" s="24" t="str">
        <f>'Ek.3-A'!M5876</f>
        <v/>
      </c>
      <c r="R5876" s="24">
        <f t="shared" si="1243"/>
        <v>0</v>
      </c>
      <c r="S5876" s="141" t="str">
        <f t="shared" si="1244"/>
        <v>H</v>
      </c>
      <c r="T5876" s="24">
        <f>IF(S5876="E",SUM($R$5:R5876),0)</f>
        <v>0</v>
      </c>
      <c r="U5876" s="143">
        <f t="shared" si="1245"/>
        <v>0</v>
      </c>
    </row>
    <row r="5877" spans="1:41" x14ac:dyDescent="0.25">
      <c r="A5877" s="6">
        <v>59.770000000000103</v>
      </c>
      <c r="B5877" s="32" t="s">
        <v>316</v>
      </c>
      <c r="K5877" s="3">
        <f t="shared" si="1246"/>
        <v>4332</v>
      </c>
      <c r="L5877" s="97" t="str">
        <f>IF(TRIM('Ek.3-A'!F5877)&lt;&gt;"","var","yok")</f>
        <v>yok</v>
      </c>
      <c r="M5877" s="5" t="str">
        <f>IF('Ek.3-A'!F5877="", "", IF(VLOOKUP('Ek.3-A'!F5877, Veriler!D:E, 2, 0)=0, "", VLOOKUP('Ek.3-A'!F5877, Veriler!D:E, 2, 0)))</f>
        <v/>
      </c>
      <c r="N5877" s="5" t="str">
        <f>IF('Ek.3-A'!P5877="", "", 'Ek.3-A'!P5877)</f>
        <v/>
      </c>
      <c r="O5877" s="142">
        <f>'Ek.3-A'!S5877</f>
        <v>0</v>
      </c>
      <c r="P5877" s="143" t="str">
        <f>'Ek.3-A'!L5877</f>
        <v/>
      </c>
      <c r="Q5877" s="24" t="str">
        <f>'Ek.3-A'!M5877</f>
        <v/>
      </c>
      <c r="R5877" s="24">
        <f t="shared" si="1243"/>
        <v>0</v>
      </c>
      <c r="S5877" s="141" t="str">
        <f t="shared" si="1244"/>
        <v>H</v>
      </c>
      <c r="T5877" s="24">
        <f>IF(S5877="E",SUM($R$5:R5877),0)</f>
        <v>0</v>
      </c>
      <c r="U5877" s="143">
        <f t="shared" si="1245"/>
        <v>0</v>
      </c>
    </row>
    <row r="5878" spans="1:41" x14ac:dyDescent="0.25">
      <c r="A5878" s="6">
        <v>59.780000000000101</v>
      </c>
      <c r="B5878" s="32" t="s">
        <v>316</v>
      </c>
      <c r="K5878" s="3">
        <f t="shared" si="1246"/>
        <v>4333</v>
      </c>
      <c r="L5878" s="97" t="str">
        <f>IF(TRIM('Ek.3-A'!F5878)&lt;&gt;"","var","yok")</f>
        <v>yok</v>
      </c>
      <c r="M5878" s="5" t="str">
        <f>IF('Ek.3-A'!F5878="", "", IF(VLOOKUP('Ek.3-A'!F5878, Veriler!D:E, 2, 0)=0, "", VLOOKUP('Ek.3-A'!F5878, Veriler!D:E, 2, 0)))</f>
        <v/>
      </c>
      <c r="N5878" s="5" t="str">
        <f>IF('Ek.3-A'!P5878="", "", 'Ek.3-A'!P5878)</f>
        <v/>
      </c>
      <c r="O5878" s="142">
        <f>'Ek.3-A'!S5878</f>
        <v>0</v>
      </c>
      <c r="P5878" s="143" t="str">
        <f>'Ek.3-A'!L5878</f>
        <v/>
      </c>
      <c r="Q5878" s="24" t="str">
        <f>'Ek.3-A'!M5878</f>
        <v/>
      </c>
      <c r="R5878" s="24">
        <f t="shared" si="1243"/>
        <v>0</v>
      </c>
      <c r="S5878" s="141" t="str">
        <f t="shared" si="1244"/>
        <v>H</v>
      </c>
      <c r="T5878" s="24">
        <f>IF(S5878="E",SUM($R$5:R5878),0)</f>
        <v>0</v>
      </c>
      <c r="U5878" s="143">
        <f t="shared" si="1245"/>
        <v>0</v>
      </c>
    </row>
    <row r="5879" spans="1:41" x14ac:dyDescent="0.25">
      <c r="A5879" s="6">
        <v>59.790000000000099</v>
      </c>
      <c r="B5879" s="32" t="s">
        <v>316</v>
      </c>
      <c r="K5879" s="3">
        <f t="shared" si="1246"/>
        <v>4334</v>
      </c>
      <c r="L5879" s="97" t="str">
        <f>IF(TRIM('Ek.3-A'!F5879)&lt;&gt;"","var","yok")</f>
        <v>yok</v>
      </c>
      <c r="M5879" s="5" t="str">
        <f>IF('Ek.3-A'!F5879="", "", IF(VLOOKUP('Ek.3-A'!F5879, Veriler!D:E, 2, 0)=0, "", VLOOKUP('Ek.3-A'!F5879, Veriler!D:E, 2, 0)))</f>
        <v/>
      </c>
      <c r="N5879" s="5" t="str">
        <f>IF('Ek.3-A'!P5879="", "", 'Ek.3-A'!P5879)</f>
        <v/>
      </c>
      <c r="O5879" s="142">
        <f>'Ek.3-A'!S5879</f>
        <v>0</v>
      </c>
      <c r="P5879" s="143" t="str">
        <f>'Ek.3-A'!L5879</f>
        <v/>
      </c>
      <c r="Q5879" s="24" t="str">
        <f>'Ek.3-A'!M5879</f>
        <v/>
      </c>
      <c r="R5879" s="24">
        <f t="shared" si="1243"/>
        <v>0</v>
      </c>
      <c r="S5879" s="141" t="str">
        <f t="shared" si="1244"/>
        <v>H</v>
      </c>
      <c r="T5879" s="24">
        <f>IF(S5879="E",SUM($R$5:R5879),0)</f>
        <v>0</v>
      </c>
      <c r="U5879" s="143">
        <f t="shared" si="1245"/>
        <v>0</v>
      </c>
    </row>
    <row r="5880" spans="1:41" x14ac:dyDescent="0.25">
      <c r="A5880" s="6">
        <v>59.8</v>
      </c>
      <c r="B5880" s="32" t="s">
        <v>316</v>
      </c>
      <c r="K5880" s="3">
        <f t="shared" si="1246"/>
        <v>4335</v>
      </c>
      <c r="L5880" s="97" t="str">
        <f>IF(TRIM('Ek.3-A'!F5880)&lt;&gt;"","var","yok")</f>
        <v>yok</v>
      </c>
      <c r="M5880" s="5" t="str">
        <f>IF('Ek.3-A'!F5880="", "", IF(VLOOKUP('Ek.3-A'!F5880, Veriler!D:E, 2, 0)=0, "", VLOOKUP('Ek.3-A'!F5880, Veriler!D:E, 2, 0)))</f>
        <v/>
      </c>
      <c r="N5880" s="5" t="str">
        <f>IF('Ek.3-A'!P5880="", "", 'Ek.3-A'!P5880)</f>
        <v/>
      </c>
      <c r="O5880" s="142">
        <f>'Ek.3-A'!S5880</f>
        <v>0</v>
      </c>
      <c r="P5880" s="143" t="str">
        <f>'Ek.3-A'!L5880</f>
        <v/>
      </c>
      <c r="Q5880" s="24" t="str">
        <f>'Ek.3-A'!M5880</f>
        <v/>
      </c>
      <c r="R5880" s="24">
        <f t="shared" si="1243"/>
        <v>0</v>
      </c>
      <c r="S5880" s="141" t="str">
        <f t="shared" si="1244"/>
        <v>H</v>
      </c>
      <c r="T5880" s="24">
        <f>IF(S5880="E",SUM($R$5:R5880),0)</f>
        <v>0</v>
      </c>
      <c r="U5880" s="143">
        <f t="shared" si="1245"/>
        <v>0</v>
      </c>
    </row>
    <row r="5881" spans="1:41" x14ac:dyDescent="0.25">
      <c r="A5881" s="6">
        <v>59.810000000000102</v>
      </c>
      <c r="B5881" s="32" t="s">
        <v>316</v>
      </c>
      <c r="K5881" s="3">
        <f t="shared" si="1246"/>
        <v>4336</v>
      </c>
      <c r="L5881" s="97" t="str">
        <f>IF(TRIM('Ek.3-A'!F5881)&lt;&gt;"","var","yok")</f>
        <v>yok</v>
      </c>
      <c r="M5881" s="5" t="str">
        <f>IF('Ek.3-A'!F5881="", "", IF(VLOOKUP('Ek.3-A'!F5881, Veriler!D:E, 2, 0)=0, "", VLOOKUP('Ek.3-A'!F5881, Veriler!D:E, 2, 0)))</f>
        <v/>
      </c>
      <c r="N5881" s="5" t="str">
        <f>IF('Ek.3-A'!P5881="", "", 'Ek.3-A'!P5881)</f>
        <v/>
      </c>
      <c r="O5881" s="142">
        <f>'Ek.3-A'!S5881</f>
        <v>0</v>
      </c>
      <c r="P5881" s="143" t="str">
        <f>'Ek.3-A'!L5881</f>
        <v/>
      </c>
      <c r="Q5881" s="24" t="str">
        <f>'Ek.3-A'!M5881</f>
        <v/>
      </c>
      <c r="R5881" s="24">
        <f t="shared" si="1243"/>
        <v>0</v>
      </c>
      <c r="S5881" s="141" t="str">
        <f t="shared" si="1244"/>
        <v>H</v>
      </c>
      <c r="T5881" s="24">
        <f>IF(S5881="E",SUM($R$5:R5881),0)</f>
        <v>0</v>
      </c>
      <c r="U5881" s="143">
        <f t="shared" si="1245"/>
        <v>0</v>
      </c>
    </row>
    <row r="5882" spans="1:41" x14ac:dyDescent="0.25">
      <c r="A5882" s="6">
        <v>59.8200000000001</v>
      </c>
      <c r="B5882" s="32" t="s">
        <v>316</v>
      </c>
      <c r="K5882" s="3">
        <f t="shared" si="1246"/>
        <v>4337</v>
      </c>
      <c r="L5882" s="97" t="str">
        <f>IF(TRIM('Ek.3-A'!F5882)&lt;&gt;"","var","yok")</f>
        <v>yok</v>
      </c>
      <c r="M5882" s="5" t="str">
        <f>IF('Ek.3-A'!F5882="", "", IF(VLOOKUP('Ek.3-A'!F5882, Veriler!D:E, 2, 0)=0, "", VLOOKUP('Ek.3-A'!F5882, Veriler!D:E, 2, 0)))</f>
        <v/>
      </c>
      <c r="N5882" s="5" t="str">
        <f>IF('Ek.3-A'!P5882="", "", 'Ek.3-A'!P5882)</f>
        <v/>
      </c>
      <c r="O5882" s="142">
        <f>'Ek.3-A'!S5882</f>
        <v>0</v>
      </c>
      <c r="P5882" s="143" t="str">
        <f>'Ek.3-A'!L5882</f>
        <v/>
      </c>
      <c r="Q5882" s="24" t="str">
        <f>'Ek.3-A'!M5882</f>
        <v/>
      </c>
      <c r="R5882" s="24">
        <f t="shared" si="1243"/>
        <v>0</v>
      </c>
      <c r="S5882" s="141" t="str">
        <f t="shared" si="1244"/>
        <v>H</v>
      </c>
      <c r="T5882" s="24">
        <f>IF(S5882="E",SUM($R$5:R5882),0)</f>
        <v>0</v>
      </c>
      <c r="U5882" s="143">
        <f t="shared" si="1245"/>
        <v>0</v>
      </c>
    </row>
    <row r="5883" spans="1:41" x14ac:dyDescent="0.25">
      <c r="A5883" s="6">
        <v>59.830000000000098</v>
      </c>
      <c r="B5883" s="32" t="s">
        <v>316</v>
      </c>
      <c r="K5883" s="3">
        <f t="shared" si="1246"/>
        <v>4338</v>
      </c>
      <c r="L5883" s="97" t="str">
        <f>IF(TRIM('Ek.3-A'!F5883)&lt;&gt;"","var","yok")</f>
        <v>yok</v>
      </c>
      <c r="M5883" s="5" t="str">
        <f>IF('Ek.3-A'!F5883="", "", IF(VLOOKUP('Ek.3-A'!F5883, Veriler!D:E, 2, 0)=0, "", VLOOKUP('Ek.3-A'!F5883, Veriler!D:E, 2, 0)))</f>
        <v/>
      </c>
      <c r="N5883" s="5" t="str">
        <f>IF('Ek.3-A'!P5883="", "", 'Ek.3-A'!P5883)</f>
        <v/>
      </c>
      <c r="O5883" s="142">
        <f>'Ek.3-A'!S5883</f>
        <v>0</v>
      </c>
      <c r="P5883" s="143" t="str">
        <f>'Ek.3-A'!L5883</f>
        <v/>
      </c>
      <c r="Q5883" s="24" t="str">
        <f>'Ek.3-A'!M5883</f>
        <v/>
      </c>
      <c r="R5883" s="24">
        <f t="shared" si="1243"/>
        <v>0</v>
      </c>
      <c r="S5883" s="141" t="str">
        <f t="shared" si="1244"/>
        <v>H</v>
      </c>
      <c r="T5883" s="24">
        <f>IF(S5883="E",SUM($R$5:R5883),0)</f>
        <v>0</v>
      </c>
      <c r="U5883" s="143">
        <f t="shared" si="1245"/>
        <v>0</v>
      </c>
    </row>
    <row r="5884" spans="1:41" x14ac:dyDescent="0.25">
      <c r="A5884" s="6">
        <v>59.840000000000103</v>
      </c>
      <c r="B5884" s="32" t="s">
        <v>316</v>
      </c>
      <c r="K5884" s="3">
        <f t="shared" si="1246"/>
        <v>4339</v>
      </c>
      <c r="L5884" s="97" t="str">
        <f>IF(TRIM('Ek.3-A'!F5884)&lt;&gt;"","var","yok")</f>
        <v>yok</v>
      </c>
      <c r="M5884" s="5" t="str">
        <f>IF('Ek.3-A'!F5884="", "", IF(VLOOKUP('Ek.3-A'!F5884, Veriler!D:E, 2, 0)=0, "", VLOOKUP('Ek.3-A'!F5884, Veriler!D:E, 2, 0)))</f>
        <v/>
      </c>
      <c r="N5884" s="5" t="str">
        <f>IF('Ek.3-A'!P5884="", "", 'Ek.3-A'!P5884)</f>
        <v/>
      </c>
      <c r="O5884" s="142">
        <f>'Ek.3-A'!S5884</f>
        <v>0</v>
      </c>
      <c r="P5884" s="143" t="str">
        <f>'Ek.3-A'!L5884</f>
        <v/>
      </c>
      <c r="Q5884" s="24" t="str">
        <f>'Ek.3-A'!M5884</f>
        <v/>
      </c>
      <c r="R5884" s="24">
        <f t="shared" si="1243"/>
        <v>0</v>
      </c>
      <c r="S5884" s="141" t="str">
        <f t="shared" si="1244"/>
        <v>H</v>
      </c>
      <c r="T5884" s="24">
        <f>IF(S5884="E",SUM($R$5:R5884),0)</f>
        <v>0</v>
      </c>
      <c r="U5884" s="143">
        <f t="shared" si="1245"/>
        <v>0</v>
      </c>
    </row>
    <row r="5885" spans="1:41" x14ac:dyDescent="0.25">
      <c r="A5885" s="6">
        <v>59.850000000000101</v>
      </c>
      <c r="B5885" s="32" t="s">
        <v>316</v>
      </c>
      <c r="K5885" s="3">
        <f t="shared" si="1246"/>
        <v>4340</v>
      </c>
      <c r="L5885" s="97" t="str">
        <f>IF(TRIM('Ek.3-A'!F5885)&lt;&gt;"","var","yok")</f>
        <v>yok</v>
      </c>
      <c r="M5885" s="5" t="str">
        <f>IF('Ek.3-A'!F5885="", "", IF(VLOOKUP('Ek.3-A'!F5885, Veriler!D:E, 2, 0)=0, "", VLOOKUP('Ek.3-A'!F5885, Veriler!D:E, 2, 0)))</f>
        <v/>
      </c>
      <c r="N5885" s="5" t="str">
        <f>IF('Ek.3-A'!P5885="", "", 'Ek.3-A'!P5885)</f>
        <v/>
      </c>
      <c r="O5885" s="142">
        <f>'Ek.3-A'!S5885</f>
        <v>0</v>
      </c>
      <c r="P5885" s="143" t="str">
        <f>'Ek.3-A'!L5885</f>
        <v/>
      </c>
      <c r="Q5885" s="24" t="str">
        <f>'Ek.3-A'!M5885</f>
        <v/>
      </c>
      <c r="R5885" s="24">
        <f t="shared" si="1243"/>
        <v>0</v>
      </c>
      <c r="S5885" s="141" t="str">
        <f t="shared" si="1244"/>
        <v>H</v>
      </c>
      <c r="T5885" s="24">
        <f>IF(S5885="E",SUM($R$5:R5885),0)</f>
        <v>0</v>
      </c>
      <c r="U5885" s="143">
        <f t="shared" si="1245"/>
        <v>0</v>
      </c>
    </row>
    <row r="5886" spans="1:41" x14ac:dyDescent="0.25">
      <c r="A5886" s="6">
        <v>59.860000000000099</v>
      </c>
      <c r="B5886" s="32" t="s">
        <v>316</v>
      </c>
      <c r="T5886" s="24"/>
      <c r="U5886" s="25"/>
      <c r="AO5886" s="140">
        <f>'Ek.3-A'!L5886</f>
        <v>0</v>
      </c>
    </row>
    <row r="5887" spans="1:41" x14ac:dyDescent="0.25">
      <c r="A5887" s="6">
        <v>59.87</v>
      </c>
      <c r="B5887" s="32" t="s">
        <v>316</v>
      </c>
      <c r="T5887" s="24"/>
      <c r="U5887" s="25"/>
    </row>
    <row r="5888" spans="1:41" x14ac:dyDescent="0.25">
      <c r="A5888" s="6">
        <v>59.880000000000102</v>
      </c>
      <c r="B5888" s="32" t="s">
        <v>316</v>
      </c>
      <c r="T5888" s="24"/>
      <c r="U5888" s="25"/>
    </row>
    <row r="5889" spans="1:21" x14ac:dyDescent="0.25">
      <c r="A5889" s="6">
        <v>59.8900000000001</v>
      </c>
      <c r="B5889" s="32" t="s">
        <v>316</v>
      </c>
      <c r="T5889" s="24"/>
      <c r="U5889" s="25"/>
    </row>
    <row r="5890" spans="1:21" x14ac:dyDescent="0.25">
      <c r="A5890" s="6">
        <v>59.900000000000098</v>
      </c>
      <c r="B5890" s="32" t="s">
        <v>316</v>
      </c>
      <c r="T5890" s="24"/>
      <c r="U5890" s="25"/>
    </row>
    <row r="5891" spans="1:21" x14ac:dyDescent="0.25">
      <c r="A5891" s="6">
        <v>59.910000000000103</v>
      </c>
      <c r="B5891" s="32" t="s">
        <v>316</v>
      </c>
      <c r="T5891" s="24"/>
      <c r="U5891" s="25"/>
    </row>
    <row r="5892" spans="1:21" x14ac:dyDescent="0.25">
      <c r="A5892" s="6">
        <v>59.920000000000101</v>
      </c>
      <c r="B5892" s="32" t="s">
        <v>316</v>
      </c>
      <c r="T5892" s="24"/>
      <c r="U5892" s="25"/>
    </row>
    <row r="5893" spans="1:21" x14ac:dyDescent="0.25">
      <c r="A5893" s="6">
        <v>59.930000000000099</v>
      </c>
      <c r="B5893" s="32" t="s">
        <v>316</v>
      </c>
      <c r="T5893" s="24"/>
      <c r="U5893" s="25"/>
    </row>
    <row r="5894" spans="1:21" x14ac:dyDescent="0.25">
      <c r="A5894" s="6">
        <v>59.94</v>
      </c>
      <c r="B5894" s="32" t="s">
        <v>316</v>
      </c>
      <c r="T5894" s="24"/>
      <c r="U5894" s="25"/>
    </row>
    <row r="5895" spans="1:21" x14ac:dyDescent="0.25">
      <c r="A5895" s="6">
        <v>59.950000000000102</v>
      </c>
      <c r="B5895" s="32" t="s">
        <v>316</v>
      </c>
      <c r="K5895" s="3">
        <f>K5885+1</f>
        <v>4341</v>
      </c>
      <c r="L5895" s="97" t="str">
        <f>IF(TRIM('Ek.3-A'!F5895)&lt;&gt;"","var","yok")</f>
        <v>yok</v>
      </c>
      <c r="M5895" s="5" t="str">
        <f>IF('Ek.3-A'!F5895="", "", IF(VLOOKUP('Ek.3-A'!F5895, Veriler!D:E, 2, 0)=0, "", VLOOKUP('Ek.3-A'!F5895, Veriler!D:E, 2, 0)))</f>
        <v/>
      </c>
      <c r="N5895" s="5" t="str">
        <f>IF('Ek.3-A'!P5895="", "", 'Ek.3-A'!P5895)</f>
        <v/>
      </c>
      <c r="O5895" s="142">
        <f>'Ek.3-A'!S5895</f>
        <v>0</v>
      </c>
      <c r="P5895" s="143" t="str">
        <f>'Ek.3-A'!L5895</f>
        <v/>
      </c>
      <c r="Q5895" s="24" t="str">
        <f>'Ek.3-A'!M5895</f>
        <v/>
      </c>
      <c r="R5895" s="24">
        <f t="shared" ref="R5895:R5908" si="1247">IF(L5895="var",0,IF(Q5895&lt;=0.005,Q5895,0))</f>
        <v>0</v>
      </c>
      <c r="S5895" s="141" t="str">
        <f t="shared" ref="S5895:S5908" si="1248">IF(Q5895&lt;=0.005,"E","H")</f>
        <v>H</v>
      </c>
      <c r="T5895" s="24">
        <f>IF(S5895="E",SUM($R$5:R5895),0)</f>
        <v>0</v>
      </c>
      <c r="U5895" s="143">
        <f t="shared" ref="U5895:U5908" si="1249">IF(T5895&lt;=0.1, O5895, IF(R5895&gt;$G$2, R5895*O5895, $G$2*O5895))</f>
        <v>0</v>
      </c>
    </row>
    <row r="5896" spans="1:21" x14ac:dyDescent="0.25">
      <c r="A5896" s="6">
        <v>59.9600000000001</v>
      </c>
      <c r="B5896" s="32" t="s">
        <v>316</v>
      </c>
      <c r="K5896" s="3">
        <f t="shared" ref="K5896:K5908" si="1250">K5895+1</f>
        <v>4342</v>
      </c>
      <c r="L5896" s="97" t="str">
        <f>IF(TRIM('Ek.3-A'!F5896)&lt;&gt;"","var","yok")</f>
        <v>yok</v>
      </c>
      <c r="M5896" s="5" t="str">
        <f>IF('Ek.3-A'!F5896="", "", IF(VLOOKUP('Ek.3-A'!F5896, Veriler!D:E, 2, 0)=0, "", VLOOKUP('Ek.3-A'!F5896, Veriler!D:E, 2, 0)))</f>
        <v/>
      </c>
      <c r="N5896" s="5" t="str">
        <f>IF('Ek.3-A'!P5896="", "", 'Ek.3-A'!P5896)</f>
        <v/>
      </c>
      <c r="O5896" s="142">
        <f>'Ek.3-A'!S5896</f>
        <v>0</v>
      </c>
      <c r="P5896" s="143" t="str">
        <f>'Ek.3-A'!L5896</f>
        <v/>
      </c>
      <c r="Q5896" s="24" t="str">
        <f>'Ek.3-A'!M5896</f>
        <v/>
      </c>
      <c r="R5896" s="24">
        <f t="shared" si="1247"/>
        <v>0</v>
      </c>
      <c r="S5896" s="141" t="str">
        <f t="shared" si="1248"/>
        <v>H</v>
      </c>
      <c r="T5896" s="24">
        <f>IF(S5896="E",SUM($R$5:R5896),0)</f>
        <v>0</v>
      </c>
      <c r="U5896" s="143">
        <f t="shared" si="1249"/>
        <v>0</v>
      </c>
    </row>
    <row r="5897" spans="1:21" x14ac:dyDescent="0.25">
      <c r="A5897" s="6">
        <v>59.970000000000098</v>
      </c>
      <c r="B5897" s="32" t="s">
        <v>316</v>
      </c>
      <c r="K5897" s="3">
        <f t="shared" si="1250"/>
        <v>4343</v>
      </c>
      <c r="L5897" s="97" t="str">
        <f>IF(TRIM('Ek.3-A'!F5897)&lt;&gt;"","var","yok")</f>
        <v>yok</v>
      </c>
      <c r="M5897" s="5" t="str">
        <f>IF('Ek.3-A'!F5897="", "", IF(VLOOKUP('Ek.3-A'!F5897, Veriler!D:E, 2, 0)=0, "", VLOOKUP('Ek.3-A'!F5897, Veriler!D:E, 2, 0)))</f>
        <v/>
      </c>
      <c r="N5897" s="5" t="str">
        <f>IF('Ek.3-A'!P5897="", "", 'Ek.3-A'!P5897)</f>
        <v/>
      </c>
      <c r="O5897" s="142">
        <f>'Ek.3-A'!S5897</f>
        <v>0</v>
      </c>
      <c r="P5897" s="143" t="str">
        <f>'Ek.3-A'!L5897</f>
        <v/>
      </c>
      <c r="Q5897" s="24" t="str">
        <f>'Ek.3-A'!M5897</f>
        <v/>
      </c>
      <c r="R5897" s="24">
        <f t="shared" si="1247"/>
        <v>0</v>
      </c>
      <c r="S5897" s="141" t="str">
        <f t="shared" si="1248"/>
        <v>H</v>
      </c>
      <c r="T5897" s="24">
        <f>IF(S5897="E",SUM($R$5:R5897),0)</f>
        <v>0</v>
      </c>
      <c r="U5897" s="143">
        <f t="shared" si="1249"/>
        <v>0</v>
      </c>
    </row>
    <row r="5898" spans="1:21" x14ac:dyDescent="0.25">
      <c r="A5898" s="6">
        <v>59.980000000000103</v>
      </c>
      <c r="B5898" s="32" t="s">
        <v>316</v>
      </c>
      <c r="K5898" s="3">
        <f t="shared" si="1250"/>
        <v>4344</v>
      </c>
      <c r="L5898" s="97" t="str">
        <f>IF(TRIM('Ek.3-A'!F5898)&lt;&gt;"","var","yok")</f>
        <v>yok</v>
      </c>
      <c r="M5898" s="5" t="str">
        <f>IF('Ek.3-A'!F5898="", "", IF(VLOOKUP('Ek.3-A'!F5898, Veriler!D:E, 2, 0)=0, "", VLOOKUP('Ek.3-A'!F5898, Veriler!D:E, 2, 0)))</f>
        <v/>
      </c>
      <c r="N5898" s="5" t="str">
        <f>IF('Ek.3-A'!P5898="", "", 'Ek.3-A'!P5898)</f>
        <v/>
      </c>
      <c r="O5898" s="142">
        <f>'Ek.3-A'!S5898</f>
        <v>0</v>
      </c>
      <c r="P5898" s="143" t="str">
        <f>'Ek.3-A'!L5898</f>
        <v/>
      </c>
      <c r="Q5898" s="24" t="str">
        <f>'Ek.3-A'!M5898</f>
        <v/>
      </c>
      <c r="R5898" s="24">
        <f t="shared" si="1247"/>
        <v>0</v>
      </c>
      <c r="S5898" s="141" t="str">
        <f t="shared" si="1248"/>
        <v>H</v>
      </c>
      <c r="T5898" s="24">
        <f>IF(S5898="E",SUM($R$5:R5898),0)</f>
        <v>0</v>
      </c>
      <c r="U5898" s="143">
        <f t="shared" si="1249"/>
        <v>0</v>
      </c>
    </row>
    <row r="5899" spans="1:21" x14ac:dyDescent="0.25">
      <c r="A5899" s="6">
        <v>59.990000000000101</v>
      </c>
      <c r="B5899" s="32" t="s">
        <v>316</v>
      </c>
      <c r="K5899" s="3">
        <f t="shared" si="1250"/>
        <v>4345</v>
      </c>
      <c r="L5899" s="97" t="str">
        <f>IF(TRIM('Ek.3-A'!F5899)&lt;&gt;"","var","yok")</f>
        <v>yok</v>
      </c>
      <c r="M5899" s="5" t="str">
        <f>IF('Ek.3-A'!F5899="", "", IF(VLOOKUP('Ek.3-A'!F5899, Veriler!D:E, 2, 0)=0, "", VLOOKUP('Ek.3-A'!F5899, Veriler!D:E, 2, 0)))</f>
        <v/>
      </c>
      <c r="N5899" s="5" t="str">
        <f>IF('Ek.3-A'!P5899="", "", 'Ek.3-A'!P5899)</f>
        <v/>
      </c>
      <c r="O5899" s="142">
        <f>'Ek.3-A'!S5899</f>
        <v>0</v>
      </c>
      <c r="P5899" s="143" t="str">
        <f>'Ek.3-A'!L5899</f>
        <v/>
      </c>
      <c r="Q5899" s="24" t="str">
        <f>'Ek.3-A'!M5899</f>
        <v/>
      </c>
      <c r="R5899" s="24">
        <f t="shared" si="1247"/>
        <v>0</v>
      </c>
      <c r="S5899" s="141" t="str">
        <f t="shared" si="1248"/>
        <v>H</v>
      </c>
      <c r="T5899" s="24">
        <f>IF(S5899="E",SUM($R$5:R5899),0)</f>
        <v>0</v>
      </c>
      <c r="U5899" s="143">
        <f t="shared" si="1249"/>
        <v>0</v>
      </c>
    </row>
    <row r="5900" spans="1:21" x14ac:dyDescent="0.25">
      <c r="A5900" s="6">
        <v>60.000000000000099</v>
      </c>
      <c r="B5900" s="32" t="s">
        <v>316</v>
      </c>
      <c r="K5900" s="3">
        <f t="shared" si="1250"/>
        <v>4346</v>
      </c>
      <c r="L5900" s="97" t="str">
        <f>IF(TRIM('Ek.3-A'!F5900)&lt;&gt;"","var","yok")</f>
        <v>yok</v>
      </c>
      <c r="M5900" s="5" t="str">
        <f>IF('Ek.3-A'!F5900="", "", IF(VLOOKUP('Ek.3-A'!F5900, Veriler!D:E, 2, 0)=0, "", VLOOKUP('Ek.3-A'!F5900, Veriler!D:E, 2, 0)))</f>
        <v/>
      </c>
      <c r="N5900" s="5" t="str">
        <f>IF('Ek.3-A'!P5900="", "", 'Ek.3-A'!P5900)</f>
        <v/>
      </c>
      <c r="O5900" s="142">
        <f>'Ek.3-A'!S5900</f>
        <v>0</v>
      </c>
      <c r="P5900" s="143" t="str">
        <f>'Ek.3-A'!L5900</f>
        <v/>
      </c>
      <c r="Q5900" s="24" t="str">
        <f>'Ek.3-A'!M5900</f>
        <v/>
      </c>
      <c r="R5900" s="24">
        <f t="shared" si="1247"/>
        <v>0</v>
      </c>
      <c r="S5900" s="141" t="str">
        <f t="shared" si="1248"/>
        <v>H</v>
      </c>
      <c r="T5900" s="24">
        <f>IF(S5900="E",SUM($R$5:R5900),0)</f>
        <v>0</v>
      </c>
      <c r="U5900" s="143">
        <f t="shared" si="1249"/>
        <v>0</v>
      </c>
    </row>
    <row r="5901" spans="1:21" x14ac:dyDescent="0.25">
      <c r="A5901" s="6">
        <v>60.01</v>
      </c>
      <c r="B5901" s="32" t="s">
        <v>316</v>
      </c>
      <c r="K5901" s="3">
        <f t="shared" si="1250"/>
        <v>4347</v>
      </c>
      <c r="L5901" s="97" t="str">
        <f>IF(TRIM('Ek.3-A'!F5901)&lt;&gt;"","var","yok")</f>
        <v>yok</v>
      </c>
      <c r="M5901" s="5" t="str">
        <f>IF('Ek.3-A'!F5901="", "", IF(VLOOKUP('Ek.3-A'!F5901, Veriler!D:E, 2, 0)=0, "", VLOOKUP('Ek.3-A'!F5901, Veriler!D:E, 2, 0)))</f>
        <v/>
      </c>
      <c r="N5901" s="5" t="str">
        <f>IF('Ek.3-A'!P5901="", "", 'Ek.3-A'!P5901)</f>
        <v/>
      </c>
      <c r="O5901" s="142">
        <f>'Ek.3-A'!S5901</f>
        <v>0</v>
      </c>
      <c r="P5901" s="143" t="str">
        <f>'Ek.3-A'!L5901</f>
        <v/>
      </c>
      <c r="Q5901" s="24" t="str">
        <f>'Ek.3-A'!M5901</f>
        <v/>
      </c>
      <c r="R5901" s="24">
        <f t="shared" si="1247"/>
        <v>0</v>
      </c>
      <c r="S5901" s="141" t="str">
        <f t="shared" si="1248"/>
        <v>H</v>
      </c>
      <c r="T5901" s="24">
        <f>IF(S5901="E",SUM($R$5:R5901),0)</f>
        <v>0</v>
      </c>
      <c r="U5901" s="143">
        <f t="shared" si="1249"/>
        <v>0</v>
      </c>
    </row>
    <row r="5902" spans="1:21" x14ac:dyDescent="0.25">
      <c r="A5902" s="6">
        <v>60.020000000000103</v>
      </c>
      <c r="B5902" s="32" t="s">
        <v>316</v>
      </c>
      <c r="K5902" s="3">
        <f t="shared" si="1250"/>
        <v>4348</v>
      </c>
      <c r="L5902" s="97" t="str">
        <f>IF(TRIM('Ek.3-A'!F5902)&lt;&gt;"","var","yok")</f>
        <v>yok</v>
      </c>
      <c r="M5902" s="5" t="str">
        <f>IF('Ek.3-A'!F5902="", "", IF(VLOOKUP('Ek.3-A'!F5902, Veriler!D:E, 2, 0)=0, "", VLOOKUP('Ek.3-A'!F5902, Veriler!D:E, 2, 0)))</f>
        <v/>
      </c>
      <c r="N5902" s="5" t="str">
        <f>IF('Ek.3-A'!P5902="", "", 'Ek.3-A'!P5902)</f>
        <v/>
      </c>
      <c r="O5902" s="142">
        <f>'Ek.3-A'!S5902</f>
        <v>0</v>
      </c>
      <c r="P5902" s="143" t="str">
        <f>'Ek.3-A'!L5902</f>
        <v/>
      </c>
      <c r="Q5902" s="24" t="str">
        <f>'Ek.3-A'!M5902</f>
        <v/>
      </c>
      <c r="R5902" s="24">
        <f t="shared" si="1247"/>
        <v>0</v>
      </c>
      <c r="S5902" s="141" t="str">
        <f t="shared" si="1248"/>
        <v>H</v>
      </c>
      <c r="T5902" s="24">
        <f>IF(S5902="E",SUM($R$5:R5902),0)</f>
        <v>0</v>
      </c>
      <c r="U5902" s="143">
        <f t="shared" si="1249"/>
        <v>0</v>
      </c>
    </row>
    <row r="5903" spans="1:21" x14ac:dyDescent="0.25">
      <c r="A5903" s="6">
        <v>60.030000000000101</v>
      </c>
      <c r="B5903" s="32" t="s">
        <v>316</v>
      </c>
      <c r="K5903" s="3">
        <f t="shared" si="1250"/>
        <v>4349</v>
      </c>
      <c r="L5903" s="97" t="str">
        <f>IF(TRIM('Ek.3-A'!F5903)&lt;&gt;"","var","yok")</f>
        <v>yok</v>
      </c>
      <c r="M5903" s="5" t="str">
        <f>IF('Ek.3-A'!F5903="", "", IF(VLOOKUP('Ek.3-A'!F5903, Veriler!D:E, 2, 0)=0, "", VLOOKUP('Ek.3-A'!F5903, Veriler!D:E, 2, 0)))</f>
        <v/>
      </c>
      <c r="N5903" s="5" t="str">
        <f>IF('Ek.3-A'!P5903="", "", 'Ek.3-A'!P5903)</f>
        <v/>
      </c>
      <c r="O5903" s="142">
        <f>'Ek.3-A'!S5903</f>
        <v>0</v>
      </c>
      <c r="P5903" s="143" t="str">
        <f>'Ek.3-A'!L5903</f>
        <v/>
      </c>
      <c r="Q5903" s="24" t="str">
        <f>'Ek.3-A'!M5903</f>
        <v/>
      </c>
      <c r="R5903" s="24">
        <f t="shared" si="1247"/>
        <v>0</v>
      </c>
      <c r="S5903" s="141" t="str">
        <f t="shared" si="1248"/>
        <v>H</v>
      </c>
      <c r="T5903" s="24">
        <f>IF(S5903="E",SUM($R$5:R5903),0)</f>
        <v>0</v>
      </c>
      <c r="U5903" s="143">
        <f t="shared" si="1249"/>
        <v>0</v>
      </c>
    </row>
    <row r="5904" spans="1:21" x14ac:dyDescent="0.25">
      <c r="A5904" s="6">
        <v>60.040000000000099</v>
      </c>
      <c r="B5904" s="32" t="s">
        <v>316</v>
      </c>
      <c r="K5904" s="3">
        <f t="shared" si="1250"/>
        <v>4350</v>
      </c>
      <c r="L5904" s="97" t="str">
        <f>IF(TRIM('Ek.3-A'!F5904)&lt;&gt;"","var","yok")</f>
        <v>yok</v>
      </c>
      <c r="M5904" s="5" t="str">
        <f>IF('Ek.3-A'!F5904="", "", IF(VLOOKUP('Ek.3-A'!F5904, Veriler!D:E, 2, 0)=0, "", VLOOKUP('Ek.3-A'!F5904, Veriler!D:E, 2, 0)))</f>
        <v/>
      </c>
      <c r="N5904" s="5" t="str">
        <f>IF('Ek.3-A'!P5904="", "", 'Ek.3-A'!P5904)</f>
        <v/>
      </c>
      <c r="O5904" s="142">
        <f>'Ek.3-A'!S5904</f>
        <v>0</v>
      </c>
      <c r="P5904" s="143" t="str">
        <f>'Ek.3-A'!L5904</f>
        <v/>
      </c>
      <c r="Q5904" s="24" t="str">
        <f>'Ek.3-A'!M5904</f>
        <v/>
      </c>
      <c r="R5904" s="24">
        <f t="shared" si="1247"/>
        <v>0</v>
      </c>
      <c r="S5904" s="141" t="str">
        <f t="shared" si="1248"/>
        <v>H</v>
      </c>
      <c r="T5904" s="24">
        <f>IF(S5904="E",SUM($R$5:R5904),0)</f>
        <v>0</v>
      </c>
      <c r="U5904" s="143">
        <f t="shared" si="1249"/>
        <v>0</v>
      </c>
    </row>
    <row r="5905" spans="1:21" x14ac:dyDescent="0.25">
      <c r="A5905" s="6">
        <v>60.05</v>
      </c>
      <c r="B5905" s="32" t="s">
        <v>316</v>
      </c>
      <c r="K5905" s="3">
        <f t="shared" si="1250"/>
        <v>4351</v>
      </c>
      <c r="L5905" s="97" t="str">
        <f>IF(TRIM('Ek.3-A'!F5905)&lt;&gt;"","var","yok")</f>
        <v>yok</v>
      </c>
      <c r="M5905" s="5" t="str">
        <f>IF('Ek.3-A'!F5905="", "", IF(VLOOKUP('Ek.3-A'!F5905, Veriler!D:E, 2, 0)=0, "", VLOOKUP('Ek.3-A'!F5905, Veriler!D:E, 2, 0)))</f>
        <v/>
      </c>
      <c r="N5905" s="5" t="str">
        <f>IF('Ek.3-A'!P5905="", "", 'Ek.3-A'!P5905)</f>
        <v/>
      </c>
      <c r="O5905" s="142">
        <f>'Ek.3-A'!S5905</f>
        <v>0</v>
      </c>
      <c r="P5905" s="143" t="str">
        <f>'Ek.3-A'!L5905</f>
        <v/>
      </c>
      <c r="Q5905" s="24" t="str">
        <f>'Ek.3-A'!M5905</f>
        <v/>
      </c>
      <c r="R5905" s="24">
        <f t="shared" si="1247"/>
        <v>0</v>
      </c>
      <c r="S5905" s="141" t="str">
        <f t="shared" si="1248"/>
        <v>H</v>
      </c>
      <c r="T5905" s="24">
        <f>IF(S5905="E",SUM($R$5:R5905),0)</f>
        <v>0</v>
      </c>
      <c r="U5905" s="143">
        <f t="shared" si="1249"/>
        <v>0</v>
      </c>
    </row>
    <row r="5906" spans="1:21" x14ac:dyDescent="0.25">
      <c r="A5906" s="6">
        <v>60.060000000000102</v>
      </c>
      <c r="B5906" s="32" t="s">
        <v>316</v>
      </c>
      <c r="K5906" s="3">
        <f t="shared" si="1250"/>
        <v>4352</v>
      </c>
      <c r="L5906" s="97" t="str">
        <f>IF(TRIM('Ek.3-A'!F5906)&lt;&gt;"","var","yok")</f>
        <v>yok</v>
      </c>
      <c r="M5906" s="5" t="str">
        <f>IF('Ek.3-A'!F5906="", "", IF(VLOOKUP('Ek.3-A'!F5906, Veriler!D:E, 2, 0)=0, "", VLOOKUP('Ek.3-A'!F5906, Veriler!D:E, 2, 0)))</f>
        <v/>
      </c>
      <c r="N5906" s="5" t="str">
        <f>IF('Ek.3-A'!P5906="", "", 'Ek.3-A'!P5906)</f>
        <v/>
      </c>
      <c r="O5906" s="142">
        <f>'Ek.3-A'!S5906</f>
        <v>0</v>
      </c>
      <c r="P5906" s="143" t="str">
        <f>'Ek.3-A'!L5906</f>
        <v/>
      </c>
      <c r="Q5906" s="24" t="str">
        <f>'Ek.3-A'!M5906</f>
        <v/>
      </c>
      <c r="R5906" s="24">
        <f t="shared" si="1247"/>
        <v>0</v>
      </c>
      <c r="S5906" s="141" t="str">
        <f t="shared" si="1248"/>
        <v>H</v>
      </c>
      <c r="T5906" s="24">
        <f>IF(S5906="E",SUM($R$5:R5906),0)</f>
        <v>0</v>
      </c>
      <c r="U5906" s="143">
        <f t="shared" si="1249"/>
        <v>0</v>
      </c>
    </row>
    <row r="5907" spans="1:21" x14ac:dyDescent="0.25">
      <c r="A5907" s="6">
        <v>60.0700000000001</v>
      </c>
      <c r="B5907" s="32" t="s">
        <v>316</v>
      </c>
      <c r="K5907" s="3">
        <f t="shared" si="1250"/>
        <v>4353</v>
      </c>
      <c r="L5907" s="97" t="str">
        <f>IF(TRIM('Ek.3-A'!F5907)&lt;&gt;"","var","yok")</f>
        <v>yok</v>
      </c>
      <c r="M5907" s="5" t="str">
        <f>IF('Ek.3-A'!F5907="", "", IF(VLOOKUP('Ek.3-A'!F5907, Veriler!D:E, 2, 0)=0, "", VLOOKUP('Ek.3-A'!F5907, Veriler!D:E, 2, 0)))</f>
        <v/>
      </c>
      <c r="N5907" s="5" t="str">
        <f>IF('Ek.3-A'!P5907="", "", 'Ek.3-A'!P5907)</f>
        <v/>
      </c>
      <c r="O5907" s="142">
        <f>'Ek.3-A'!S5907</f>
        <v>0</v>
      </c>
      <c r="P5907" s="143" t="str">
        <f>'Ek.3-A'!L5907</f>
        <v/>
      </c>
      <c r="Q5907" s="24" t="str">
        <f>'Ek.3-A'!M5907</f>
        <v/>
      </c>
      <c r="R5907" s="24">
        <f t="shared" si="1247"/>
        <v>0</v>
      </c>
      <c r="S5907" s="141" t="str">
        <f t="shared" si="1248"/>
        <v>H</v>
      </c>
      <c r="T5907" s="24">
        <f>IF(S5907="E",SUM($R$5:R5907),0)</f>
        <v>0</v>
      </c>
      <c r="U5907" s="143">
        <f t="shared" si="1249"/>
        <v>0</v>
      </c>
    </row>
    <row r="5908" spans="1:21" x14ac:dyDescent="0.25">
      <c r="A5908" s="6">
        <v>60.080000000000098</v>
      </c>
      <c r="B5908" s="32" t="s">
        <v>316</v>
      </c>
      <c r="K5908" s="3">
        <f t="shared" si="1250"/>
        <v>4354</v>
      </c>
      <c r="L5908" s="97" t="str">
        <f>IF(TRIM('Ek.3-A'!F5908)&lt;&gt;"","var","yok")</f>
        <v>yok</v>
      </c>
      <c r="M5908" s="5" t="str">
        <f>IF('Ek.3-A'!F5908="", "", IF(VLOOKUP('Ek.3-A'!F5908, Veriler!D:E, 2, 0)=0, "", VLOOKUP('Ek.3-A'!F5908, Veriler!D:E, 2, 0)))</f>
        <v/>
      </c>
      <c r="N5908" s="5" t="str">
        <f>IF('Ek.3-A'!P5908="", "", 'Ek.3-A'!P5908)</f>
        <v/>
      </c>
      <c r="O5908" s="142">
        <f>'Ek.3-A'!S5908</f>
        <v>0</v>
      </c>
      <c r="P5908" s="143" t="str">
        <f>'Ek.3-A'!L5908</f>
        <v/>
      </c>
      <c r="Q5908" s="24" t="str">
        <f>'Ek.3-A'!M5908</f>
        <v/>
      </c>
      <c r="R5908" s="24">
        <f t="shared" si="1247"/>
        <v>0</v>
      </c>
      <c r="S5908" s="141" t="str">
        <f t="shared" si="1248"/>
        <v>H</v>
      </c>
      <c r="T5908" s="24">
        <f>IF(S5908="E",SUM($R$5:R5908),0)</f>
        <v>0</v>
      </c>
      <c r="U5908" s="143">
        <f t="shared" si="1249"/>
        <v>0</v>
      </c>
    </row>
    <row r="5909" spans="1:21" x14ac:dyDescent="0.25">
      <c r="A5909" s="6">
        <v>60.090000000000103</v>
      </c>
      <c r="B5909" s="32" t="s">
        <v>316</v>
      </c>
      <c r="L5909" s="97"/>
      <c r="M5909" s="5"/>
      <c r="N5909" s="5"/>
      <c r="O5909" s="5"/>
      <c r="Q5909" s="23"/>
      <c r="T5909" s="24"/>
      <c r="U5909" s="25"/>
    </row>
    <row r="5910" spans="1:21" x14ac:dyDescent="0.25">
      <c r="A5910" s="6">
        <v>60.100000000000101</v>
      </c>
      <c r="B5910" s="32" t="s">
        <v>316</v>
      </c>
      <c r="K5910" s="3">
        <f>K5908+1</f>
        <v>4355</v>
      </c>
      <c r="L5910" s="97" t="str">
        <f>IF(TRIM('Ek.3-A'!F5910)&lt;&gt;"","var","yok")</f>
        <v>yok</v>
      </c>
      <c r="M5910" s="5" t="str">
        <f>IF('Ek.3-A'!F5910="", "", IF(VLOOKUP('Ek.3-A'!F5910, Veriler!D:E, 2, 0)=0, "", VLOOKUP('Ek.3-A'!F5910, Veriler!D:E, 2, 0)))</f>
        <v/>
      </c>
      <c r="N5910" s="5" t="str">
        <f>IF('Ek.3-A'!P5910="", "", 'Ek.3-A'!P5910)</f>
        <v/>
      </c>
      <c r="O5910" s="142">
        <f>'Ek.3-A'!S5910</f>
        <v>0</v>
      </c>
      <c r="P5910" s="143" t="str">
        <f>'Ek.3-A'!L5910</f>
        <v/>
      </c>
      <c r="Q5910" s="24" t="str">
        <f>'Ek.3-A'!M5910</f>
        <v/>
      </c>
      <c r="R5910" s="24">
        <f t="shared" ref="R5910:R5923" si="1251">IF(L5910="var",0,IF(Q5910&lt;=0.005,Q5910,0))</f>
        <v>0</v>
      </c>
      <c r="S5910" s="141" t="str">
        <f t="shared" ref="S5910:S5923" si="1252">IF(Q5910&lt;=0.005,"E","H")</f>
        <v>H</v>
      </c>
      <c r="T5910" s="24">
        <f>IF(S5910="E",SUM($R$5:R5910),0)</f>
        <v>0</v>
      </c>
      <c r="U5910" s="143">
        <f t="shared" ref="U5910:U5923" si="1253">IF(T5910&lt;=0.1, O5910, IF(R5910&gt;$G$2, R5910*O5910, $G$2*O5910))</f>
        <v>0</v>
      </c>
    </row>
    <row r="5911" spans="1:21" x14ac:dyDescent="0.25">
      <c r="A5911" s="6">
        <v>60.110000000000099</v>
      </c>
      <c r="B5911" s="32" t="s">
        <v>316</v>
      </c>
      <c r="K5911" s="3">
        <f t="shared" ref="K5911:K5923" si="1254">K5910+1</f>
        <v>4356</v>
      </c>
      <c r="L5911" s="97" t="str">
        <f>IF(TRIM('Ek.3-A'!F5911)&lt;&gt;"","var","yok")</f>
        <v>yok</v>
      </c>
      <c r="M5911" s="5" t="str">
        <f>IF('Ek.3-A'!F5911="", "", IF(VLOOKUP('Ek.3-A'!F5911, Veriler!D:E, 2, 0)=0, "", VLOOKUP('Ek.3-A'!F5911, Veriler!D:E, 2, 0)))</f>
        <v/>
      </c>
      <c r="N5911" s="5" t="str">
        <f>IF('Ek.3-A'!P5911="", "", 'Ek.3-A'!P5911)</f>
        <v/>
      </c>
      <c r="O5911" s="142">
        <f>'Ek.3-A'!S5911</f>
        <v>0</v>
      </c>
      <c r="P5911" s="143" t="str">
        <f>'Ek.3-A'!L5911</f>
        <v/>
      </c>
      <c r="Q5911" s="24" t="str">
        <f>'Ek.3-A'!M5911</f>
        <v/>
      </c>
      <c r="R5911" s="24">
        <f t="shared" si="1251"/>
        <v>0</v>
      </c>
      <c r="S5911" s="141" t="str">
        <f t="shared" si="1252"/>
        <v>H</v>
      </c>
      <c r="T5911" s="24">
        <f>IF(S5911="E",SUM($R$5:R5911),0)</f>
        <v>0</v>
      </c>
      <c r="U5911" s="143">
        <f t="shared" si="1253"/>
        <v>0</v>
      </c>
    </row>
    <row r="5912" spans="1:21" x14ac:dyDescent="0.25">
      <c r="A5912" s="6">
        <v>60.12</v>
      </c>
      <c r="B5912" s="32" t="s">
        <v>316</v>
      </c>
      <c r="K5912" s="3">
        <f t="shared" si="1254"/>
        <v>4357</v>
      </c>
      <c r="L5912" s="97" t="str">
        <f>IF(TRIM('Ek.3-A'!F5912)&lt;&gt;"","var","yok")</f>
        <v>yok</v>
      </c>
      <c r="M5912" s="5" t="str">
        <f>IF('Ek.3-A'!F5912="", "", IF(VLOOKUP('Ek.3-A'!F5912, Veriler!D:E, 2, 0)=0, "", VLOOKUP('Ek.3-A'!F5912, Veriler!D:E, 2, 0)))</f>
        <v/>
      </c>
      <c r="N5912" s="5" t="str">
        <f>IF('Ek.3-A'!P5912="", "", 'Ek.3-A'!P5912)</f>
        <v/>
      </c>
      <c r="O5912" s="142">
        <f>'Ek.3-A'!S5912</f>
        <v>0</v>
      </c>
      <c r="P5912" s="143" t="str">
        <f>'Ek.3-A'!L5912</f>
        <v/>
      </c>
      <c r="Q5912" s="24" t="str">
        <f>'Ek.3-A'!M5912</f>
        <v/>
      </c>
      <c r="R5912" s="24">
        <f t="shared" si="1251"/>
        <v>0</v>
      </c>
      <c r="S5912" s="141" t="str">
        <f t="shared" si="1252"/>
        <v>H</v>
      </c>
      <c r="T5912" s="24">
        <f>IF(S5912="E",SUM($R$5:R5912),0)</f>
        <v>0</v>
      </c>
      <c r="U5912" s="143">
        <f t="shared" si="1253"/>
        <v>0</v>
      </c>
    </row>
    <row r="5913" spans="1:21" x14ac:dyDescent="0.25">
      <c r="A5913" s="6">
        <v>60.130000000000102</v>
      </c>
      <c r="B5913" s="32" t="s">
        <v>316</v>
      </c>
      <c r="K5913" s="3">
        <f t="shared" si="1254"/>
        <v>4358</v>
      </c>
      <c r="L5913" s="97" t="str">
        <f>IF(TRIM('Ek.3-A'!F5913)&lt;&gt;"","var","yok")</f>
        <v>yok</v>
      </c>
      <c r="M5913" s="5" t="str">
        <f>IF('Ek.3-A'!F5913="", "", IF(VLOOKUP('Ek.3-A'!F5913, Veriler!D:E, 2, 0)=0, "", VLOOKUP('Ek.3-A'!F5913, Veriler!D:E, 2, 0)))</f>
        <v/>
      </c>
      <c r="N5913" s="5" t="str">
        <f>IF('Ek.3-A'!P5913="", "", 'Ek.3-A'!P5913)</f>
        <v/>
      </c>
      <c r="O5913" s="142">
        <f>'Ek.3-A'!S5913</f>
        <v>0</v>
      </c>
      <c r="P5913" s="143" t="str">
        <f>'Ek.3-A'!L5913</f>
        <v/>
      </c>
      <c r="Q5913" s="24" t="str">
        <f>'Ek.3-A'!M5913</f>
        <v/>
      </c>
      <c r="R5913" s="24">
        <f t="shared" si="1251"/>
        <v>0</v>
      </c>
      <c r="S5913" s="141" t="str">
        <f t="shared" si="1252"/>
        <v>H</v>
      </c>
      <c r="T5913" s="24">
        <f>IF(S5913="E",SUM($R$5:R5913),0)</f>
        <v>0</v>
      </c>
      <c r="U5913" s="143">
        <f t="shared" si="1253"/>
        <v>0</v>
      </c>
    </row>
    <row r="5914" spans="1:21" x14ac:dyDescent="0.25">
      <c r="A5914" s="6">
        <v>60.1400000000001</v>
      </c>
      <c r="B5914" s="32" t="s">
        <v>316</v>
      </c>
      <c r="K5914" s="3">
        <f t="shared" si="1254"/>
        <v>4359</v>
      </c>
      <c r="L5914" s="97" t="str">
        <f>IF(TRIM('Ek.3-A'!F5914)&lt;&gt;"","var","yok")</f>
        <v>yok</v>
      </c>
      <c r="M5914" s="5" t="str">
        <f>IF('Ek.3-A'!F5914="", "", IF(VLOOKUP('Ek.3-A'!F5914, Veriler!D:E, 2, 0)=0, "", VLOOKUP('Ek.3-A'!F5914, Veriler!D:E, 2, 0)))</f>
        <v/>
      </c>
      <c r="N5914" s="5" t="str">
        <f>IF('Ek.3-A'!P5914="", "", 'Ek.3-A'!P5914)</f>
        <v/>
      </c>
      <c r="O5914" s="142">
        <f>'Ek.3-A'!S5914</f>
        <v>0</v>
      </c>
      <c r="P5914" s="143" t="str">
        <f>'Ek.3-A'!L5914</f>
        <v/>
      </c>
      <c r="Q5914" s="24" t="str">
        <f>'Ek.3-A'!M5914</f>
        <v/>
      </c>
      <c r="R5914" s="24">
        <f t="shared" si="1251"/>
        <v>0</v>
      </c>
      <c r="S5914" s="141" t="str">
        <f t="shared" si="1252"/>
        <v>H</v>
      </c>
      <c r="T5914" s="24">
        <f>IF(S5914="E",SUM($R$5:R5914),0)</f>
        <v>0</v>
      </c>
      <c r="U5914" s="143">
        <f t="shared" si="1253"/>
        <v>0</v>
      </c>
    </row>
    <row r="5915" spans="1:21" x14ac:dyDescent="0.25">
      <c r="A5915" s="6">
        <v>60.150000000000098</v>
      </c>
      <c r="B5915" s="32" t="s">
        <v>316</v>
      </c>
      <c r="K5915" s="3">
        <f t="shared" si="1254"/>
        <v>4360</v>
      </c>
      <c r="L5915" s="97" t="str">
        <f>IF(TRIM('Ek.3-A'!F5915)&lt;&gt;"","var","yok")</f>
        <v>yok</v>
      </c>
      <c r="M5915" s="5" t="str">
        <f>IF('Ek.3-A'!F5915="", "", IF(VLOOKUP('Ek.3-A'!F5915, Veriler!D:E, 2, 0)=0, "", VLOOKUP('Ek.3-A'!F5915, Veriler!D:E, 2, 0)))</f>
        <v/>
      </c>
      <c r="N5915" s="5" t="str">
        <f>IF('Ek.3-A'!P5915="", "", 'Ek.3-A'!P5915)</f>
        <v/>
      </c>
      <c r="O5915" s="142">
        <f>'Ek.3-A'!S5915</f>
        <v>0</v>
      </c>
      <c r="P5915" s="143" t="str">
        <f>'Ek.3-A'!L5915</f>
        <v/>
      </c>
      <c r="Q5915" s="24" t="str">
        <f>'Ek.3-A'!M5915</f>
        <v/>
      </c>
      <c r="R5915" s="24">
        <f t="shared" si="1251"/>
        <v>0</v>
      </c>
      <c r="S5915" s="141" t="str">
        <f t="shared" si="1252"/>
        <v>H</v>
      </c>
      <c r="T5915" s="24">
        <f>IF(S5915="E",SUM($R$5:R5915),0)</f>
        <v>0</v>
      </c>
      <c r="U5915" s="143">
        <f t="shared" si="1253"/>
        <v>0</v>
      </c>
    </row>
    <row r="5916" spans="1:21" x14ac:dyDescent="0.25">
      <c r="A5916" s="6">
        <v>60.160000000000103</v>
      </c>
      <c r="B5916" s="32" t="s">
        <v>316</v>
      </c>
      <c r="K5916" s="3">
        <f t="shared" si="1254"/>
        <v>4361</v>
      </c>
      <c r="L5916" s="97" t="str">
        <f>IF(TRIM('Ek.3-A'!F5916)&lt;&gt;"","var","yok")</f>
        <v>yok</v>
      </c>
      <c r="M5916" s="5" t="str">
        <f>IF('Ek.3-A'!F5916="", "", IF(VLOOKUP('Ek.3-A'!F5916, Veriler!D:E, 2, 0)=0, "", VLOOKUP('Ek.3-A'!F5916, Veriler!D:E, 2, 0)))</f>
        <v/>
      </c>
      <c r="N5916" s="5" t="str">
        <f>IF('Ek.3-A'!P5916="", "", 'Ek.3-A'!P5916)</f>
        <v/>
      </c>
      <c r="O5916" s="142">
        <f>'Ek.3-A'!S5916</f>
        <v>0</v>
      </c>
      <c r="P5916" s="143" t="str">
        <f>'Ek.3-A'!L5916</f>
        <v/>
      </c>
      <c r="Q5916" s="24" t="str">
        <f>'Ek.3-A'!M5916</f>
        <v/>
      </c>
      <c r="R5916" s="24">
        <f t="shared" si="1251"/>
        <v>0</v>
      </c>
      <c r="S5916" s="141" t="str">
        <f t="shared" si="1252"/>
        <v>H</v>
      </c>
      <c r="T5916" s="24">
        <f>IF(S5916="E",SUM($R$5:R5916),0)</f>
        <v>0</v>
      </c>
      <c r="U5916" s="143">
        <f t="shared" si="1253"/>
        <v>0</v>
      </c>
    </row>
    <row r="5917" spans="1:21" x14ac:dyDescent="0.25">
      <c r="A5917" s="6">
        <v>60.170000000000101</v>
      </c>
      <c r="B5917" s="32" t="s">
        <v>316</v>
      </c>
      <c r="K5917" s="3">
        <f t="shared" si="1254"/>
        <v>4362</v>
      </c>
      <c r="L5917" s="97" t="str">
        <f>IF(TRIM('Ek.3-A'!F5917)&lt;&gt;"","var","yok")</f>
        <v>yok</v>
      </c>
      <c r="M5917" s="5" t="str">
        <f>IF('Ek.3-A'!F5917="", "", IF(VLOOKUP('Ek.3-A'!F5917, Veriler!D:E, 2, 0)=0, "", VLOOKUP('Ek.3-A'!F5917, Veriler!D:E, 2, 0)))</f>
        <v/>
      </c>
      <c r="N5917" s="5" t="str">
        <f>IF('Ek.3-A'!P5917="", "", 'Ek.3-A'!P5917)</f>
        <v/>
      </c>
      <c r="O5917" s="142">
        <f>'Ek.3-A'!S5917</f>
        <v>0</v>
      </c>
      <c r="P5917" s="143" t="str">
        <f>'Ek.3-A'!L5917</f>
        <v/>
      </c>
      <c r="Q5917" s="24" t="str">
        <f>'Ek.3-A'!M5917</f>
        <v/>
      </c>
      <c r="R5917" s="24">
        <f t="shared" si="1251"/>
        <v>0</v>
      </c>
      <c r="S5917" s="141" t="str">
        <f t="shared" si="1252"/>
        <v>H</v>
      </c>
      <c r="T5917" s="24">
        <f>IF(S5917="E",SUM($R$5:R5917),0)</f>
        <v>0</v>
      </c>
      <c r="U5917" s="143">
        <f t="shared" si="1253"/>
        <v>0</v>
      </c>
    </row>
    <row r="5918" spans="1:21" x14ac:dyDescent="0.25">
      <c r="A5918" s="6">
        <v>60.180000000000099</v>
      </c>
      <c r="B5918" s="32" t="s">
        <v>316</v>
      </c>
      <c r="K5918" s="3">
        <f t="shared" si="1254"/>
        <v>4363</v>
      </c>
      <c r="L5918" s="97" t="str">
        <f>IF(TRIM('Ek.3-A'!F5918)&lt;&gt;"","var","yok")</f>
        <v>yok</v>
      </c>
      <c r="M5918" s="5" t="str">
        <f>IF('Ek.3-A'!F5918="", "", IF(VLOOKUP('Ek.3-A'!F5918, Veriler!D:E, 2, 0)=0, "", VLOOKUP('Ek.3-A'!F5918, Veriler!D:E, 2, 0)))</f>
        <v/>
      </c>
      <c r="N5918" s="5" t="str">
        <f>IF('Ek.3-A'!P5918="", "", 'Ek.3-A'!P5918)</f>
        <v/>
      </c>
      <c r="O5918" s="142">
        <f>'Ek.3-A'!S5918</f>
        <v>0</v>
      </c>
      <c r="P5918" s="143" t="str">
        <f>'Ek.3-A'!L5918</f>
        <v/>
      </c>
      <c r="Q5918" s="24" t="str">
        <f>'Ek.3-A'!M5918</f>
        <v/>
      </c>
      <c r="R5918" s="24">
        <f t="shared" si="1251"/>
        <v>0</v>
      </c>
      <c r="S5918" s="141" t="str">
        <f t="shared" si="1252"/>
        <v>H</v>
      </c>
      <c r="T5918" s="24">
        <f>IF(S5918="E",SUM($R$5:R5918),0)</f>
        <v>0</v>
      </c>
      <c r="U5918" s="143">
        <f t="shared" si="1253"/>
        <v>0</v>
      </c>
    </row>
    <row r="5919" spans="1:21" x14ac:dyDescent="0.25">
      <c r="A5919" s="6">
        <v>60.19</v>
      </c>
      <c r="B5919" s="32" t="s">
        <v>316</v>
      </c>
      <c r="K5919" s="3">
        <f t="shared" si="1254"/>
        <v>4364</v>
      </c>
      <c r="L5919" s="97" t="str">
        <f>IF(TRIM('Ek.3-A'!F5919)&lt;&gt;"","var","yok")</f>
        <v>yok</v>
      </c>
      <c r="M5919" s="5" t="str">
        <f>IF('Ek.3-A'!F5919="", "", IF(VLOOKUP('Ek.3-A'!F5919, Veriler!D:E, 2, 0)=0, "", VLOOKUP('Ek.3-A'!F5919, Veriler!D:E, 2, 0)))</f>
        <v/>
      </c>
      <c r="N5919" s="5" t="str">
        <f>IF('Ek.3-A'!P5919="", "", 'Ek.3-A'!P5919)</f>
        <v/>
      </c>
      <c r="O5919" s="142">
        <f>'Ek.3-A'!S5919</f>
        <v>0</v>
      </c>
      <c r="P5919" s="143" t="str">
        <f>'Ek.3-A'!L5919</f>
        <v/>
      </c>
      <c r="Q5919" s="24" t="str">
        <f>'Ek.3-A'!M5919</f>
        <v/>
      </c>
      <c r="R5919" s="24">
        <f t="shared" si="1251"/>
        <v>0</v>
      </c>
      <c r="S5919" s="141" t="str">
        <f t="shared" si="1252"/>
        <v>H</v>
      </c>
      <c r="T5919" s="24">
        <f>IF(S5919="E",SUM($R$5:R5919),0)</f>
        <v>0</v>
      </c>
      <c r="U5919" s="143">
        <f t="shared" si="1253"/>
        <v>0</v>
      </c>
    </row>
    <row r="5920" spans="1:21" x14ac:dyDescent="0.25">
      <c r="A5920" s="6">
        <v>60.200000000000102</v>
      </c>
      <c r="B5920" s="32" t="s">
        <v>316</v>
      </c>
      <c r="K5920" s="3">
        <f t="shared" si="1254"/>
        <v>4365</v>
      </c>
      <c r="L5920" s="97" t="str">
        <f>IF(TRIM('Ek.3-A'!F5920)&lt;&gt;"","var","yok")</f>
        <v>yok</v>
      </c>
      <c r="M5920" s="5" t="str">
        <f>IF('Ek.3-A'!F5920="", "", IF(VLOOKUP('Ek.3-A'!F5920, Veriler!D:E, 2, 0)=0, "", VLOOKUP('Ek.3-A'!F5920, Veriler!D:E, 2, 0)))</f>
        <v/>
      </c>
      <c r="N5920" s="5" t="str">
        <f>IF('Ek.3-A'!P5920="", "", 'Ek.3-A'!P5920)</f>
        <v/>
      </c>
      <c r="O5920" s="142">
        <f>'Ek.3-A'!S5920</f>
        <v>0</v>
      </c>
      <c r="P5920" s="143" t="str">
        <f>'Ek.3-A'!L5920</f>
        <v/>
      </c>
      <c r="Q5920" s="24" t="str">
        <f>'Ek.3-A'!M5920</f>
        <v/>
      </c>
      <c r="R5920" s="24">
        <f t="shared" si="1251"/>
        <v>0</v>
      </c>
      <c r="S5920" s="141" t="str">
        <f t="shared" si="1252"/>
        <v>H</v>
      </c>
      <c r="T5920" s="24">
        <f>IF(S5920="E",SUM($R$5:R5920),0)</f>
        <v>0</v>
      </c>
      <c r="U5920" s="143">
        <f t="shared" si="1253"/>
        <v>0</v>
      </c>
    </row>
    <row r="5921" spans="1:41" x14ac:dyDescent="0.25">
      <c r="A5921" s="6">
        <v>60.2100000000001</v>
      </c>
      <c r="B5921" s="32" t="s">
        <v>316</v>
      </c>
      <c r="K5921" s="3">
        <f t="shared" si="1254"/>
        <v>4366</v>
      </c>
      <c r="L5921" s="97" t="str">
        <f>IF(TRIM('Ek.3-A'!F5921)&lt;&gt;"","var","yok")</f>
        <v>yok</v>
      </c>
      <c r="M5921" s="5" t="str">
        <f>IF('Ek.3-A'!F5921="", "", IF(VLOOKUP('Ek.3-A'!F5921, Veriler!D:E, 2, 0)=0, "", VLOOKUP('Ek.3-A'!F5921, Veriler!D:E, 2, 0)))</f>
        <v/>
      </c>
      <c r="N5921" s="5" t="str">
        <f>IF('Ek.3-A'!P5921="", "", 'Ek.3-A'!P5921)</f>
        <v/>
      </c>
      <c r="O5921" s="142">
        <f>'Ek.3-A'!S5921</f>
        <v>0</v>
      </c>
      <c r="P5921" s="143" t="str">
        <f>'Ek.3-A'!L5921</f>
        <v/>
      </c>
      <c r="Q5921" s="24" t="str">
        <f>'Ek.3-A'!M5921</f>
        <v/>
      </c>
      <c r="R5921" s="24">
        <f t="shared" si="1251"/>
        <v>0</v>
      </c>
      <c r="S5921" s="141" t="str">
        <f t="shared" si="1252"/>
        <v>H</v>
      </c>
      <c r="T5921" s="24">
        <f>IF(S5921="E",SUM($R$5:R5921),0)</f>
        <v>0</v>
      </c>
      <c r="U5921" s="143">
        <f t="shared" si="1253"/>
        <v>0</v>
      </c>
    </row>
    <row r="5922" spans="1:41" x14ac:dyDescent="0.25">
      <c r="A5922" s="6">
        <v>60.220000000000098</v>
      </c>
      <c r="B5922" s="32" t="s">
        <v>316</v>
      </c>
      <c r="K5922" s="3">
        <f t="shared" si="1254"/>
        <v>4367</v>
      </c>
      <c r="L5922" s="97" t="str">
        <f>IF(TRIM('Ek.3-A'!F5922)&lt;&gt;"","var","yok")</f>
        <v>yok</v>
      </c>
      <c r="M5922" s="5" t="str">
        <f>IF('Ek.3-A'!F5922="", "", IF(VLOOKUP('Ek.3-A'!F5922, Veriler!D:E, 2, 0)=0, "", VLOOKUP('Ek.3-A'!F5922, Veriler!D:E, 2, 0)))</f>
        <v/>
      </c>
      <c r="N5922" s="5" t="str">
        <f>IF('Ek.3-A'!P5922="", "", 'Ek.3-A'!P5922)</f>
        <v/>
      </c>
      <c r="O5922" s="142">
        <f>'Ek.3-A'!S5922</f>
        <v>0</v>
      </c>
      <c r="P5922" s="143" t="str">
        <f>'Ek.3-A'!L5922</f>
        <v/>
      </c>
      <c r="Q5922" s="24" t="str">
        <f>'Ek.3-A'!M5922</f>
        <v/>
      </c>
      <c r="R5922" s="24">
        <f t="shared" si="1251"/>
        <v>0</v>
      </c>
      <c r="S5922" s="141" t="str">
        <f t="shared" si="1252"/>
        <v>H</v>
      </c>
      <c r="T5922" s="24">
        <f>IF(S5922="E",SUM($R$5:R5922),0)</f>
        <v>0</v>
      </c>
      <c r="U5922" s="143">
        <f t="shared" si="1253"/>
        <v>0</v>
      </c>
    </row>
    <row r="5923" spans="1:41" x14ac:dyDescent="0.25">
      <c r="A5923" s="6">
        <v>60.230000000000103</v>
      </c>
      <c r="B5923" s="32" t="s">
        <v>316</v>
      </c>
      <c r="K5923" s="3">
        <f t="shared" si="1254"/>
        <v>4368</v>
      </c>
      <c r="L5923" s="97" t="str">
        <f>IF(TRIM('Ek.3-A'!F5923)&lt;&gt;"","var","yok")</f>
        <v>yok</v>
      </c>
      <c r="M5923" s="5" t="str">
        <f>IF('Ek.3-A'!F5923="", "", IF(VLOOKUP('Ek.3-A'!F5923, Veriler!D:E, 2, 0)=0, "", VLOOKUP('Ek.3-A'!F5923, Veriler!D:E, 2, 0)))</f>
        <v/>
      </c>
      <c r="N5923" s="5" t="str">
        <f>IF('Ek.3-A'!P5923="", "", 'Ek.3-A'!P5923)</f>
        <v/>
      </c>
      <c r="O5923" s="142">
        <f>'Ek.3-A'!S5923</f>
        <v>0</v>
      </c>
      <c r="P5923" s="143" t="str">
        <f>'Ek.3-A'!L5923</f>
        <v/>
      </c>
      <c r="Q5923" s="24" t="str">
        <f>'Ek.3-A'!M5923</f>
        <v/>
      </c>
      <c r="R5923" s="24">
        <f t="shared" si="1251"/>
        <v>0</v>
      </c>
      <c r="S5923" s="141" t="str">
        <f t="shared" si="1252"/>
        <v>H</v>
      </c>
      <c r="T5923" s="24">
        <f>IF(S5923="E",SUM($R$5:R5923),0)</f>
        <v>0</v>
      </c>
      <c r="U5923" s="143">
        <f t="shared" si="1253"/>
        <v>0</v>
      </c>
    </row>
    <row r="5924" spans="1:41" x14ac:dyDescent="0.25">
      <c r="A5924" s="6">
        <v>60.240000000000101</v>
      </c>
      <c r="B5924" s="32" t="s">
        <v>316</v>
      </c>
      <c r="T5924" s="24"/>
      <c r="U5924" s="25"/>
      <c r="AO5924" s="140">
        <f>'Ek.3-A'!L5924</f>
        <v>0</v>
      </c>
    </row>
    <row r="5925" spans="1:41" x14ac:dyDescent="0.25">
      <c r="A5925" s="6">
        <v>60.250000000000099</v>
      </c>
      <c r="B5925" s="32" t="s">
        <v>316</v>
      </c>
      <c r="T5925" s="24"/>
      <c r="U5925" s="25"/>
    </row>
    <row r="5926" spans="1:41" x14ac:dyDescent="0.25">
      <c r="A5926" s="6">
        <v>60.26</v>
      </c>
      <c r="B5926" s="32" t="s">
        <v>316</v>
      </c>
      <c r="T5926" s="24"/>
      <c r="U5926" s="25"/>
    </row>
    <row r="5927" spans="1:41" x14ac:dyDescent="0.25">
      <c r="A5927" s="6">
        <v>60.270000000000103</v>
      </c>
      <c r="B5927" s="32" t="s">
        <v>316</v>
      </c>
      <c r="T5927" s="24"/>
      <c r="U5927" s="25"/>
    </row>
    <row r="5928" spans="1:41" x14ac:dyDescent="0.25">
      <c r="A5928" s="6">
        <v>60.280000000000101</v>
      </c>
      <c r="B5928" s="32" t="s">
        <v>316</v>
      </c>
      <c r="T5928" s="24"/>
      <c r="U5928" s="25"/>
    </row>
    <row r="5929" spans="1:41" x14ac:dyDescent="0.25">
      <c r="A5929" s="6">
        <v>60.290000000000099</v>
      </c>
      <c r="B5929" s="32" t="s">
        <v>316</v>
      </c>
      <c r="T5929" s="24"/>
      <c r="U5929" s="25"/>
    </row>
    <row r="5930" spans="1:41" x14ac:dyDescent="0.25">
      <c r="A5930" s="6">
        <v>60.300000000000097</v>
      </c>
      <c r="B5930" s="32" t="s">
        <v>316</v>
      </c>
      <c r="T5930" s="24"/>
      <c r="U5930" s="25"/>
    </row>
    <row r="5931" spans="1:41" x14ac:dyDescent="0.25">
      <c r="A5931" s="6">
        <v>60.310000000000102</v>
      </c>
      <c r="B5931" s="32" t="s">
        <v>316</v>
      </c>
      <c r="T5931" s="24"/>
      <c r="U5931" s="25"/>
    </row>
    <row r="5932" spans="1:41" x14ac:dyDescent="0.25">
      <c r="A5932" s="6">
        <v>60.3200000000001</v>
      </c>
      <c r="B5932" s="32" t="s">
        <v>316</v>
      </c>
      <c r="T5932" s="24"/>
      <c r="U5932" s="25"/>
    </row>
    <row r="5933" spans="1:41" x14ac:dyDescent="0.25">
      <c r="A5933" s="6">
        <v>60.330000000000098</v>
      </c>
      <c r="B5933" s="32" t="s">
        <v>316</v>
      </c>
      <c r="K5933" s="3">
        <f>K5923+1</f>
        <v>4369</v>
      </c>
      <c r="L5933" s="97" t="str">
        <f>IF(TRIM('Ek.3-A'!F5933)&lt;&gt;"","var","yok")</f>
        <v>yok</v>
      </c>
      <c r="M5933" s="5" t="str">
        <f>IF('Ek.3-A'!F5933="", "", IF(VLOOKUP('Ek.3-A'!F5933, Veriler!D:E, 2, 0)=0, "", VLOOKUP('Ek.3-A'!F5933, Veriler!D:E, 2, 0)))</f>
        <v/>
      </c>
      <c r="N5933" s="5" t="str">
        <f>IF('Ek.3-A'!P5933="", "", 'Ek.3-A'!P5933)</f>
        <v/>
      </c>
      <c r="O5933" s="142">
        <f>'Ek.3-A'!S5933</f>
        <v>0</v>
      </c>
      <c r="P5933" s="143" t="str">
        <f>'Ek.3-A'!L5933</f>
        <v/>
      </c>
      <c r="Q5933" s="24" t="str">
        <f>'Ek.3-A'!M5933</f>
        <v/>
      </c>
      <c r="R5933" s="24">
        <f t="shared" ref="R5933:R5946" si="1255">IF(L5933="var",0,IF(Q5933&lt;=0.005,Q5933,0))</f>
        <v>0</v>
      </c>
      <c r="S5933" s="141" t="str">
        <f t="shared" ref="S5933:S5946" si="1256">IF(Q5933&lt;=0.005,"E","H")</f>
        <v>H</v>
      </c>
      <c r="T5933" s="24">
        <f>IF(S5933="E",SUM($R$5:R5933),0)</f>
        <v>0</v>
      </c>
      <c r="U5933" s="143">
        <f t="shared" ref="U5933:U5946" si="1257">IF(T5933&lt;=0.1, O5933, IF(R5933&gt;$G$2, R5933*O5933, $G$2*O5933))</f>
        <v>0</v>
      </c>
    </row>
    <row r="5934" spans="1:41" x14ac:dyDescent="0.25">
      <c r="A5934" s="6">
        <v>60.340000000000103</v>
      </c>
      <c r="B5934" s="32" t="s">
        <v>316</v>
      </c>
      <c r="K5934" s="3">
        <f t="shared" ref="K5934:K5946" si="1258">K5933+1</f>
        <v>4370</v>
      </c>
      <c r="L5934" s="97" t="str">
        <f>IF(TRIM('Ek.3-A'!F5934)&lt;&gt;"","var","yok")</f>
        <v>yok</v>
      </c>
      <c r="M5934" s="5" t="str">
        <f>IF('Ek.3-A'!F5934="", "", IF(VLOOKUP('Ek.3-A'!F5934, Veriler!D:E, 2, 0)=0, "", VLOOKUP('Ek.3-A'!F5934, Veriler!D:E, 2, 0)))</f>
        <v/>
      </c>
      <c r="N5934" s="5" t="str">
        <f>IF('Ek.3-A'!P5934="", "", 'Ek.3-A'!P5934)</f>
        <v/>
      </c>
      <c r="O5934" s="142">
        <f>'Ek.3-A'!S5934</f>
        <v>0</v>
      </c>
      <c r="P5934" s="143" t="str">
        <f>'Ek.3-A'!L5934</f>
        <v/>
      </c>
      <c r="Q5934" s="24" t="str">
        <f>'Ek.3-A'!M5934</f>
        <v/>
      </c>
      <c r="R5934" s="24">
        <f t="shared" si="1255"/>
        <v>0</v>
      </c>
      <c r="S5934" s="141" t="str">
        <f t="shared" si="1256"/>
        <v>H</v>
      </c>
      <c r="T5934" s="24">
        <f>IF(S5934="E",SUM($R$5:R5934),0)</f>
        <v>0</v>
      </c>
      <c r="U5934" s="143">
        <f t="shared" si="1257"/>
        <v>0</v>
      </c>
    </row>
    <row r="5935" spans="1:41" x14ac:dyDescent="0.25">
      <c r="A5935" s="6">
        <v>60.350000000000101</v>
      </c>
      <c r="B5935" s="32" t="s">
        <v>316</v>
      </c>
      <c r="K5935" s="3">
        <f t="shared" si="1258"/>
        <v>4371</v>
      </c>
      <c r="L5935" s="97" t="str">
        <f>IF(TRIM('Ek.3-A'!F5935)&lt;&gt;"","var","yok")</f>
        <v>yok</v>
      </c>
      <c r="M5935" s="5" t="str">
        <f>IF('Ek.3-A'!F5935="", "", IF(VLOOKUP('Ek.3-A'!F5935, Veriler!D:E, 2, 0)=0, "", VLOOKUP('Ek.3-A'!F5935, Veriler!D:E, 2, 0)))</f>
        <v/>
      </c>
      <c r="N5935" s="5" t="str">
        <f>IF('Ek.3-A'!P5935="", "", 'Ek.3-A'!P5935)</f>
        <v/>
      </c>
      <c r="O5935" s="142">
        <f>'Ek.3-A'!S5935</f>
        <v>0</v>
      </c>
      <c r="P5935" s="143" t="str">
        <f>'Ek.3-A'!L5935</f>
        <v/>
      </c>
      <c r="Q5935" s="24" t="str">
        <f>'Ek.3-A'!M5935</f>
        <v/>
      </c>
      <c r="R5935" s="24">
        <f t="shared" si="1255"/>
        <v>0</v>
      </c>
      <c r="S5935" s="141" t="str">
        <f t="shared" si="1256"/>
        <v>H</v>
      </c>
      <c r="T5935" s="24">
        <f>IF(S5935="E",SUM($R$5:R5935),0)</f>
        <v>0</v>
      </c>
      <c r="U5935" s="143">
        <f t="shared" si="1257"/>
        <v>0</v>
      </c>
    </row>
    <row r="5936" spans="1:41" x14ac:dyDescent="0.25">
      <c r="A5936" s="6">
        <v>60.360000000000099</v>
      </c>
      <c r="B5936" s="32" t="s">
        <v>316</v>
      </c>
      <c r="K5936" s="3">
        <f t="shared" si="1258"/>
        <v>4372</v>
      </c>
      <c r="L5936" s="97" t="str">
        <f>IF(TRIM('Ek.3-A'!F5936)&lt;&gt;"","var","yok")</f>
        <v>yok</v>
      </c>
      <c r="M5936" s="5" t="str">
        <f>IF('Ek.3-A'!F5936="", "", IF(VLOOKUP('Ek.3-A'!F5936, Veriler!D:E, 2, 0)=0, "", VLOOKUP('Ek.3-A'!F5936, Veriler!D:E, 2, 0)))</f>
        <v/>
      </c>
      <c r="N5936" s="5" t="str">
        <f>IF('Ek.3-A'!P5936="", "", 'Ek.3-A'!P5936)</f>
        <v/>
      </c>
      <c r="O5936" s="142">
        <f>'Ek.3-A'!S5936</f>
        <v>0</v>
      </c>
      <c r="P5936" s="143" t="str">
        <f>'Ek.3-A'!L5936</f>
        <v/>
      </c>
      <c r="Q5936" s="24" t="str">
        <f>'Ek.3-A'!M5936</f>
        <v/>
      </c>
      <c r="R5936" s="24">
        <f t="shared" si="1255"/>
        <v>0</v>
      </c>
      <c r="S5936" s="141" t="str">
        <f t="shared" si="1256"/>
        <v>H</v>
      </c>
      <c r="T5936" s="24">
        <f>IF(S5936="E",SUM($R$5:R5936),0)</f>
        <v>0</v>
      </c>
      <c r="U5936" s="143">
        <f t="shared" si="1257"/>
        <v>0</v>
      </c>
    </row>
    <row r="5937" spans="1:21" x14ac:dyDescent="0.25">
      <c r="A5937" s="6">
        <v>60.370000000000097</v>
      </c>
      <c r="B5937" s="32" t="s">
        <v>316</v>
      </c>
      <c r="K5937" s="3">
        <f t="shared" si="1258"/>
        <v>4373</v>
      </c>
      <c r="L5937" s="97" t="str">
        <f>IF(TRIM('Ek.3-A'!F5937)&lt;&gt;"","var","yok")</f>
        <v>yok</v>
      </c>
      <c r="M5937" s="5" t="str">
        <f>IF('Ek.3-A'!F5937="", "", IF(VLOOKUP('Ek.3-A'!F5937, Veriler!D:E, 2, 0)=0, "", VLOOKUP('Ek.3-A'!F5937, Veriler!D:E, 2, 0)))</f>
        <v/>
      </c>
      <c r="N5937" s="5" t="str">
        <f>IF('Ek.3-A'!P5937="", "", 'Ek.3-A'!P5937)</f>
        <v/>
      </c>
      <c r="O5937" s="142">
        <f>'Ek.3-A'!S5937</f>
        <v>0</v>
      </c>
      <c r="P5937" s="143" t="str">
        <f>'Ek.3-A'!L5937</f>
        <v/>
      </c>
      <c r="Q5937" s="24" t="str">
        <f>'Ek.3-A'!M5937</f>
        <v/>
      </c>
      <c r="R5937" s="24">
        <f t="shared" si="1255"/>
        <v>0</v>
      </c>
      <c r="S5937" s="141" t="str">
        <f t="shared" si="1256"/>
        <v>H</v>
      </c>
      <c r="T5937" s="24">
        <f>IF(S5937="E",SUM($R$5:R5937),0)</f>
        <v>0</v>
      </c>
      <c r="U5937" s="143">
        <f t="shared" si="1257"/>
        <v>0</v>
      </c>
    </row>
    <row r="5938" spans="1:21" x14ac:dyDescent="0.25">
      <c r="A5938" s="6">
        <v>60.380000000000102</v>
      </c>
      <c r="B5938" s="32" t="s">
        <v>316</v>
      </c>
      <c r="K5938" s="3">
        <f t="shared" si="1258"/>
        <v>4374</v>
      </c>
      <c r="L5938" s="97" t="str">
        <f>IF(TRIM('Ek.3-A'!F5938)&lt;&gt;"","var","yok")</f>
        <v>yok</v>
      </c>
      <c r="M5938" s="5" t="str">
        <f>IF('Ek.3-A'!F5938="", "", IF(VLOOKUP('Ek.3-A'!F5938, Veriler!D:E, 2, 0)=0, "", VLOOKUP('Ek.3-A'!F5938, Veriler!D:E, 2, 0)))</f>
        <v/>
      </c>
      <c r="N5938" s="5" t="str">
        <f>IF('Ek.3-A'!P5938="", "", 'Ek.3-A'!P5938)</f>
        <v/>
      </c>
      <c r="O5938" s="142">
        <f>'Ek.3-A'!S5938</f>
        <v>0</v>
      </c>
      <c r="P5938" s="143" t="str">
        <f>'Ek.3-A'!L5938</f>
        <v/>
      </c>
      <c r="Q5938" s="24" t="str">
        <f>'Ek.3-A'!M5938</f>
        <v/>
      </c>
      <c r="R5938" s="24">
        <f t="shared" si="1255"/>
        <v>0</v>
      </c>
      <c r="S5938" s="141" t="str">
        <f t="shared" si="1256"/>
        <v>H</v>
      </c>
      <c r="T5938" s="24">
        <f>IF(S5938="E",SUM($R$5:R5938),0)</f>
        <v>0</v>
      </c>
      <c r="U5938" s="143">
        <f t="shared" si="1257"/>
        <v>0</v>
      </c>
    </row>
    <row r="5939" spans="1:21" x14ac:dyDescent="0.25">
      <c r="A5939" s="6">
        <v>60.3900000000001</v>
      </c>
      <c r="B5939" s="32" t="s">
        <v>316</v>
      </c>
      <c r="K5939" s="3">
        <f t="shared" si="1258"/>
        <v>4375</v>
      </c>
      <c r="L5939" s="97" t="str">
        <f>IF(TRIM('Ek.3-A'!F5939)&lt;&gt;"","var","yok")</f>
        <v>yok</v>
      </c>
      <c r="M5939" s="5" t="str">
        <f>IF('Ek.3-A'!F5939="", "", IF(VLOOKUP('Ek.3-A'!F5939, Veriler!D:E, 2, 0)=0, "", VLOOKUP('Ek.3-A'!F5939, Veriler!D:E, 2, 0)))</f>
        <v/>
      </c>
      <c r="N5939" s="5" t="str">
        <f>IF('Ek.3-A'!P5939="", "", 'Ek.3-A'!P5939)</f>
        <v/>
      </c>
      <c r="O5939" s="142">
        <f>'Ek.3-A'!S5939</f>
        <v>0</v>
      </c>
      <c r="P5939" s="143" t="str">
        <f>'Ek.3-A'!L5939</f>
        <v/>
      </c>
      <c r="Q5939" s="24" t="str">
        <f>'Ek.3-A'!M5939</f>
        <v/>
      </c>
      <c r="R5939" s="24">
        <f t="shared" si="1255"/>
        <v>0</v>
      </c>
      <c r="S5939" s="141" t="str">
        <f t="shared" si="1256"/>
        <v>H</v>
      </c>
      <c r="T5939" s="24">
        <f>IF(S5939="E",SUM($R$5:R5939),0)</f>
        <v>0</v>
      </c>
      <c r="U5939" s="143">
        <f t="shared" si="1257"/>
        <v>0</v>
      </c>
    </row>
    <row r="5940" spans="1:21" x14ac:dyDescent="0.25">
      <c r="A5940" s="6">
        <v>60.400000000000098</v>
      </c>
      <c r="B5940" s="32" t="s">
        <v>316</v>
      </c>
      <c r="K5940" s="3">
        <f t="shared" si="1258"/>
        <v>4376</v>
      </c>
      <c r="L5940" s="97" t="str">
        <f>IF(TRIM('Ek.3-A'!F5940)&lt;&gt;"","var","yok")</f>
        <v>yok</v>
      </c>
      <c r="M5940" s="5" t="str">
        <f>IF('Ek.3-A'!F5940="", "", IF(VLOOKUP('Ek.3-A'!F5940, Veriler!D:E, 2, 0)=0, "", VLOOKUP('Ek.3-A'!F5940, Veriler!D:E, 2, 0)))</f>
        <v/>
      </c>
      <c r="N5940" s="5" t="str">
        <f>IF('Ek.3-A'!P5940="", "", 'Ek.3-A'!P5940)</f>
        <v/>
      </c>
      <c r="O5940" s="142">
        <f>'Ek.3-A'!S5940</f>
        <v>0</v>
      </c>
      <c r="P5940" s="143" t="str">
        <f>'Ek.3-A'!L5940</f>
        <v/>
      </c>
      <c r="Q5940" s="24" t="str">
        <f>'Ek.3-A'!M5940</f>
        <v/>
      </c>
      <c r="R5940" s="24">
        <f t="shared" si="1255"/>
        <v>0</v>
      </c>
      <c r="S5940" s="141" t="str">
        <f t="shared" si="1256"/>
        <v>H</v>
      </c>
      <c r="T5940" s="24">
        <f>IF(S5940="E",SUM($R$5:R5940),0)</f>
        <v>0</v>
      </c>
      <c r="U5940" s="143">
        <f t="shared" si="1257"/>
        <v>0</v>
      </c>
    </row>
    <row r="5941" spans="1:21" x14ac:dyDescent="0.25">
      <c r="A5941" s="6">
        <v>60.410000000000103</v>
      </c>
      <c r="B5941" s="32" t="s">
        <v>316</v>
      </c>
      <c r="K5941" s="3">
        <f t="shared" si="1258"/>
        <v>4377</v>
      </c>
      <c r="L5941" s="97" t="str">
        <f>IF(TRIM('Ek.3-A'!F5941)&lt;&gt;"","var","yok")</f>
        <v>yok</v>
      </c>
      <c r="M5941" s="5" t="str">
        <f>IF('Ek.3-A'!F5941="", "", IF(VLOOKUP('Ek.3-A'!F5941, Veriler!D:E, 2, 0)=0, "", VLOOKUP('Ek.3-A'!F5941, Veriler!D:E, 2, 0)))</f>
        <v/>
      </c>
      <c r="N5941" s="5" t="str">
        <f>IF('Ek.3-A'!P5941="", "", 'Ek.3-A'!P5941)</f>
        <v/>
      </c>
      <c r="O5941" s="142">
        <f>'Ek.3-A'!S5941</f>
        <v>0</v>
      </c>
      <c r="P5941" s="143" t="str">
        <f>'Ek.3-A'!L5941</f>
        <v/>
      </c>
      <c r="Q5941" s="24" t="str">
        <f>'Ek.3-A'!M5941</f>
        <v/>
      </c>
      <c r="R5941" s="24">
        <f t="shared" si="1255"/>
        <v>0</v>
      </c>
      <c r="S5941" s="141" t="str">
        <f t="shared" si="1256"/>
        <v>H</v>
      </c>
      <c r="T5941" s="24">
        <f>IF(S5941="E",SUM($R$5:R5941),0)</f>
        <v>0</v>
      </c>
      <c r="U5941" s="143">
        <f t="shared" si="1257"/>
        <v>0</v>
      </c>
    </row>
    <row r="5942" spans="1:21" x14ac:dyDescent="0.25">
      <c r="A5942" s="6">
        <v>60.420000000000101</v>
      </c>
      <c r="B5942" s="32" t="s">
        <v>316</v>
      </c>
      <c r="K5942" s="3">
        <f t="shared" si="1258"/>
        <v>4378</v>
      </c>
      <c r="L5942" s="97" t="str">
        <f>IF(TRIM('Ek.3-A'!F5942)&lt;&gt;"","var","yok")</f>
        <v>yok</v>
      </c>
      <c r="M5942" s="5" t="str">
        <f>IF('Ek.3-A'!F5942="", "", IF(VLOOKUP('Ek.3-A'!F5942, Veriler!D:E, 2, 0)=0, "", VLOOKUP('Ek.3-A'!F5942, Veriler!D:E, 2, 0)))</f>
        <v/>
      </c>
      <c r="N5942" s="5" t="str">
        <f>IF('Ek.3-A'!P5942="", "", 'Ek.3-A'!P5942)</f>
        <v/>
      </c>
      <c r="O5942" s="142">
        <f>'Ek.3-A'!S5942</f>
        <v>0</v>
      </c>
      <c r="P5942" s="143" t="str">
        <f>'Ek.3-A'!L5942</f>
        <v/>
      </c>
      <c r="Q5942" s="24" t="str">
        <f>'Ek.3-A'!M5942</f>
        <v/>
      </c>
      <c r="R5942" s="24">
        <f t="shared" si="1255"/>
        <v>0</v>
      </c>
      <c r="S5942" s="141" t="str">
        <f t="shared" si="1256"/>
        <v>H</v>
      </c>
      <c r="T5942" s="24">
        <f>IF(S5942="E",SUM($R$5:R5942),0)</f>
        <v>0</v>
      </c>
      <c r="U5942" s="143">
        <f t="shared" si="1257"/>
        <v>0</v>
      </c>
    </row>
    <row r="5943" spans="1:21" x14ac:dyDescent="0.25">
      <c r="A5943" s="6">
        <v>60.430000000000099</v>
      </c>
      <c r="B5943" s="32" t="s">
        <v>316</v>
      </c>
      <c r="K5943" s="3">
        <f t="shared" si="1258"/>
        <v>4379</v>
      </c>
      <c r="L5943" s="97" t="str">
        <f>IF(TRIM('Ek.3-A'!F5943)&lt;&gt;"","var","yok")</f>
        <v>yok</v>
      </c>
      <c r="M5943" s="5" t="str">
        <f>IF('Ek.3-A'!F5943="", "", IF(VLOOKUP('Ek.3-A'!F5943, Veriler!D:E, 2, 0)=0, "", VLOOKUP('Ek.3-A'!F5943, Veriler!D:E, 2, 0)))</f>
        <v/>
      </c>
      <c r="N5943" s="5" t="str">
        <f>IF('Ek.3-A'!P5943="", "", 'Ek.3-A'!P5943)</f>
        <v/>
      </c>
      <c r="O5943" s="142">
        <f>'Ek.3-A'!S5943</f>
        <v>0</v>
      </c>
      <c r="P5943" s="143" t="str">
        <f>'Ek.3-A'!L5943</f>
        <v/>
      </c>
      <c r="Q5943" s="24" t="str">
        <f>'Ek.3-A'!M5943</f>
        <v/>
      </c>
      <c r="R5943" s="24">
        <f t="shared" si="1255"/>
        <v>0</v>
      </c>
      <c r="S5943" s="141" t="str">
        <f t="shared" si="1256"/>
        <v>H</v>
      </c>
      <c r="T5943" s="24">
        <f>IF(S5943="E",SUM($R$5:R5943),0)</f>
        <v>0</v>
      </c>
      <c r="U5943" s="143">
        <f t="shared" si="1257"/>
        <v>0</v>
      </c>
    </row>
    <row r="5944" spans="1:21" x14ac:dyDescent="0.25">
      <c r="A5944" s="6">
        <v>60.44</v>
      </c>
      <c r="B5944" s="32" t="s">
        <v>316</v>
      </c>
      <c r="K5944" s="3">
        <f t="shared" si="1258"/>
        <v>4380</v>
      </c>
      <c r="L5944" s="97" t="str">
        <f>IF(TRIM('Ek.3-A'!F5944)&lt;&gt;"","var","yok")</f>
        <v>yok</v>
      </c>
      <c r="M5944" s="5" t="str">
        <f>IF('Ek.3-A'!F5944="", "", IF(VLOOKUP('Ek.3-A'!F5944, Veriler!D:E, 2, 0)=0, "", VLOOKUP('Ek.3-A'!F5944, Veriler!D:E, 2, 0)))</f>
        <v/>
      </c>
      <c r="N5944" s="5" t="str">
        <f>IF('Ek.3-A'!P5944="", "", 'Ek.3-A'!P5944)</f>
        <v/>
      </c>
      <c r="O5944" s="142">
        <f>'Ek.3-A'!S5944</f>
        <v>0</v>
      </c>
      <c r="P5944" s="143" t="str">
        <f>'Ek.3-A'!L5944</f>
        <v/>
      </c>
      <c r="Q5944" s="24" t="str">
        <f>'Ek.3-A'!M5944</f>
        <v/>
      </c>
      <c r="R5944" s="24">
        <f t="shared" si="1255"/>
        <v>0</v>
      </c>
      <c r="S5944" s="141" t="str">
        <f t="shared" si="1256"/>
        <v>H</v>
      </c>
      <c r="T5944" s="24">
        <f>IF(S5944="E",SUM($R$5:R5944),0)</f>
        <v>0</v>
      </c>
      <c r="U5944" s="143">
        <f t="shared" si="1257"/>
        <v>0</v>
      </c>
    </row>
    <row r="5945" spans="1:21" x14ac:dyDescent="0.25">
      <c r="A5945" s="6">
        <v>60.450000000000102</v>
      </c>
      <c r="B5945" s="32" t="s">
        <v>316</v>
      </c>
      <c r="K5945" s="3">
        <f t="shared" si="1258"/>
        <v>4381</v>
      </c>
      <c r="L5945" s="97" t="str">
        <f>IF(TRIM('Ek.3-A'!F5945)&lt;&gt;"","var","yok")</f>
        <v>yok</v>
      </c>
      <c r="M5945" s="5" t="str">
        <f>IF('Ek.3-A'!F5945="", "", IF(VLOOKUP('Ek.3-A'!F5945, Veriler!D:E, 2, 0)=0, "", VLOOKUP('Ek.3-A'!F5945, Veriler!D:E, 2, 0)))</f>
        <v/>
      </c>
      <c r="N5945" s="5" t="str">
        <f>IF('Ek.3-A'!P5945="", "", 'Ek.3-A'!P5945)</f>
        <v/>
      </c>
      <c r="O5945" s="142">
        <f>'Ek.3-A'!S5945</f>
        <v>0</v>
      </c>
      <c r="P5945" s="143" t="str">
        <f>'Ek.3-A'!L5945</f>
        <v/>
      </c>
      <c r="Q5945" s="24" t="str">
        <f>'Ek.3-A'!M5945</f>
        <v/>
      </c>
      <c r="R5945" s="24">
        <f t="shared" si="1255"/>
        <v>0</v>
      </c>
      <c r="S5945" s="141" t="str">
        <f t="shared" si="1256"/>
        <v>H</v>
      </c>
      <c r="T5945" s="24">
        <f>IF(S5945="E",SUM($R$5:R5945),0)</f>
        <v>0</v>
      </c>
      <c r="U5945" s="143">
        <f t="shared" si="1257"/>
        <v>0</v>
      </c>
    </row>
    <row r="5946" spans="1:21" x14ac:dyDescent="0.25">
      <c r="A5946" s="6">
        <v>60.4600000000001</v>
      </c>
      <c r="B5946" s="32" t="s">
        <v>316</v>
      </c>
      <c r="K5946" s="3">
        <f t="shared" si="1258"/>
        <v>4382</v>
      </c>
      <c r="L5946" s="97" t="str">
        <f>IF(TRIM('Ek.3-A'!F5946)&lt;&gt;"","var","yok")</f>
        <v>yok</v>
      </c>
      <c r="M5946" s="5" t="str">
        <f>IF('Ek.3-A'!F5946="", "", IF(VLOOKUP('Ek.3-A'!F5946, Veriler!D:E, 2, 0)=0, "", VLOOKUP('Ek.3-A'!F5946, Veriler!D:E, 2, 0)))</f>
        <v/>
      </c>
      <c r="N5946" s="5" t="str">
        <f>IF('Ek.3-A'!P5946="", "", 'Ek.3-A'!P5946)</f>
        <v/>
      </c>
      <c r="O5946" s="142">
        <f>'Ek.3-A'!S5946</f>
        <v>0</v>
      </c>
      <c r="P5946" s="143" t="str">
        <f>'Ek.3-A'!L5946</f>
        <v/>
      </c>
      <c r="Q5946" s="24" t="str">
        <f>'Ek.3-A'!M5946</f>
        <v/>
      </c>
      <c r="R5946" s="24">
        <f t="shared" si="1255"/>
        <v>0</v>
      </c>
      <c r="S5946" s="141" t="str">
        <f t="shared" si="1256"/>
        <v>H</v>
      </c>
      <c r="T5946" s="24">
        <f>IF(S5946="E",SUM($R$5:R5946),0)</f>
        <v>0</v>
      </c>
      <c r="U5946" s="143">
        <f t="shared" si="1257"/>
        <v>0</v>
      </c>
    </row>
    <row r="5947" spans="1:21" x14ac:dyDescent="0.25">
      <c r="A5947" s="6">
        <v>60.470000000000098</v>
      </c>
      <c r="B5947" s="32" t="s">
        <v>316</v>
      </c>
      <c r="L5947" s="97"/>
      <c r="M5947" s="5"/>
      <c r="N5947" s="5"/>
      <c r="O5947" s="5"/>
      <c r="Q5947" s="23"/>
      <c r="T5947" s="24"/>
      <c r="U5947" s="25"/>
    </row>
    <row r="5948" spans="1:21" x14ac:dyDescent="0.25">
      <c r="A5948" s="6">
        <v>60.480000000000103</v>
      </c>
      <c r="B5948" s="32" t="s">
        <v>316</v>
      </c>
      <c r="K5948" s="3">
        <f>K5946+1</f>
        <v>4383</v>
      </c>
      <c r="L5948" s="97" t="str">
        <f>IF(TRIM('Ek.3-A'!F5948)&lt;&gt;"","var","yok")</f>
        <v>yok</v>
      </c>
      <c r="M5948" s="5" t="str">
        <f>IF('Ek.3-A'!F5948="", "", IF(VLOOKUP('Ek.3-A'!F5948, Veriler!D:E, 2, 0)=0, "", VLOOKUP('Ek.3-A'!F5948, Veriler!D:E, 2, 0)))</f>
        <v/>
      </c>
      <c r="N5948" s="5" t="str">
        <f>IF('Ek.3-A'!P5948="", "", 'Ek.3-A'!P5948)</f>
        <v/>
      </c>
      <c r="O5948" s="142">
        <f>'Ek.3-A'!S5948</f>
        <v>0</v>
      </c>
      <c r="P5948" s="143" t="str">
        <f>'Ek.3-A'!L5948</f>
        <v/>
      </c>
      <c r="Q5948" s="24" t="str">
        <f>'Ek.3-A'!M5948</f>
        <v/>
      </c>
      <c r="R5948" s="24">
        <f t="shared" ref="R5948:R5961" si="1259">IF(L5948="var",0,IF(Q5948&lt;=0.005,Q5948,0))</f>
        <v>0</v>
      </c>
      <c r="S5948" s="141" t="str">
        <f t="shared" ref="S5948:S5961" si="1260">IF(Q5948&lt;=0.005,"E","H")</f>
        <v>H</v>
      </c>
      <c r="T5948" s="24">
        <f>IF(S5948="E",SUM($R$5:R5948),0)</f>
        <v>0</v>
      </c>
      <c r="U5948" s="143">
        <f t="shared" ref="U5948:U5961" si="1261">IF(T5948&lt;=0.1, O5948, IF(R5948&gt;$G$2, R5948*O5948, $G$2*O5948))</f>
        <v>0</v>
      </c>
    </row>
    <row r="5949" spans="1:21" x14ac:dyDescent="0.25">
      <c r="A5949" s="6">
        <v>60.490000000000101</v>
      </c>
      <c r="B5949" s="32" t="s">
        <v>316</v>
      </c>
      <c r="K5949" s="3">
        <f t="shared" ref="K5949:K5961" si="1262">K5948+1</f>
        <v>4384</v>
      </c>
      <c r="L5949" s="97" t="str">
        <f>IF(TRIM('Ek.3-A'!F5949)&lt;&gt;"","var","yok")</f>
        <v>yok</v>
      </c>
      <c r="M5949" s="5" t="str">
        <f>IF('Ek.3-A'!F5949="", "", IF(VLOOKUP('Ek.3-A'!F5949, Veriler!D:E, 2, 0)=0, "", VLOOKUP('Ek.3-A'!F5949, Veriler!D:E, 2, 0)))</f>
        <v/>
      </c>
      <c r="N5949" s="5" t="str">
        <f>IF('Ek.3-A'!P5949="", "", 'Ek.3-A'!P5949)</f>
        <v/>
      </c>
      <c r="O5949" s="142">
        <f>'Ek.3-A'!S5949</f>
        <v>0</v>
      </c>
      <c r="P5949" s="143" t="str">
        <f>'Ek.3-A'!L5949</f>
        <v/>
      </c>
      <c r="Q5949" s="24" t="str">
        <f>'Ek.3-A'!M5949</f>
        <v/>
      </c>
      <c r="R5949" s="24">
        <f t="shared" si="1259"/>
        <v>0</v>
      </c>
      <c r="S5949" s="141" t="str">
        <f t="shared" si="1260"/>
        <v>H</v>
      </c>
      <c r="T5949" s="24">
        <f>IF(S5949="E",SUM($R$5:R5949),0)</f>
        <v>0</v>
      </c>
      <c r="U5949" s="143">
        <f t="shared" si="1261"/>
        <v>0</v>
      </c>
    </row>
    <row r="5950" spans="1:21" x14ac:dyDescent="0.25">
      <c r="A5950" s="6">
        <v>60.500000000000099</v>
      </c>
      <c r="B5950" s="32" t="s">
        <v>316</v>
      </c>
      <c r="K5950" s="3">
        <f t="shared" si="1262"/>
        <v>4385</v>
      </c>
      <c r="L5950" s="97" t="str">
        <f>IF(TRIM('Ek.3-A'!F5950)&lt;&gt;"","var","yok")</f>
        <v>yok</v>
      </c>
      <c r="M5950" s="5" t="str">
        <f>IF('Ek.3-A'!F5950="", "", IF(VLOOKUP('Ek.3-A'!F5950, Veriler!D:E, 2, 0)=0, "", VLOOKUP('Ek.3-A'!F5950, Veriler!D:E, 2, 0)))</f>
        <v/>
      </c>
      <c r="N5950" s="5" t="str">
        <f>IF('Ek.3-A'!P5950="", "", 'Ek.3-A'!P5950)</f>
        <v/>
      </c>
      <c r="O5950" s="142">
        <f>'Ek.3-A'!S5950</f>
        <v>0</v>
      </c>
      <c r="P5950" s="143" t="str">
        <f>'Ek.3-A'!L5950</f>
        <v/>
      </c>
      <c r="Q5950" s="24" t="str">
        <f>'Ek.3-A'!M5950</f>
        <v/>
      </c>
      <c r="R5950" s="24">
        <f t="shared" si="1259"/>
        <v>0</v>
      </c>
      <c r="S5950" s="141" t="str">
        <f t="shared" si="1260"/>
        <v>H</v>
      </c>
      <c r="T5950" s="24">
        <f>IF(S5950="E",SUM($R$5:R5950),0)</f>
        <v>0</v>
      </c>
      <c r="U5950" s="143">
        <f t="shared" si="1261"/>
        <v>0</v>
      </c>
    </row>
    <row r="5951" spans="1:21" x14ac:dyDescent="0.25">
      <c r="A5951" s="6">
        <v>60.51</v>
      </c>
      <c r="B5951" s="32" t="s">
        <v>316</v>
      </c>
      <c r="K5951" s="3">
        <f t="shared" si="1262"/>
        <v>4386</v>
      </c>
      <c r="L5951" s="97" t="str">
        <f>IF(TRIM('Ek.3-A'!F5951)&lt;&gt;"","var","yok")</f>
        <v>yok</v>
      </c>
      <c r="M5951" s="5" t="str">
        <f>IF('Ek.3-A'!F5951="", "", IF(VLOOKUP('Ek.3-A'!F5951, Veriler!D:E, 2, 0)=0, "", VLOOKUP('Ek.3-A'!F5951, Veriler!D:E, 2, 0)))</f>
        <v/>
      </c>
      <c r="N5951" s="5" t="str">
        <f>IF('Ek.3-A'!P5951="", "", 'Ek.3-A'!P5951)</f>
        <v/>
      </c>
      <c r="O5951" s="142">
        <f>'Ek.3-A'!S5951</f>
        <v>0</v>
      </c>
      <c r="P5951" s="143" t="str">
        <f>'Ek.3-A'!L5951</f>
        <v/>
      </c>
      <c r="Q5951" s="24" t="str">
        <f>'Ek.3-A'!M5951</f>
        <v/>
      </c>
      <c r="R5951" s="24">
        <f t="shared" si="1259"/>
        <v>0</v>
      </c>
      <c r="S5951" s="141" t="str">
        <f t="shared" si="1260"/>
        <v>H</v>
      </c>
      <c r="T5951" s="24">
        <f>IF(S5951="E",SUM($R$5:R5951),0)</f>
        <v>0</v>
      </c>
      <c r="U5951" s="143">
        <f t="shared" si="1261"/>
        <v>0</v>
      </c>
    </row>
    <row r="5952" spans="1:21" x14ac:dyDescent="0.25">
      <c r="A5952" s="6">
        <v>60.520000000000103</v>
      </c>
      <c r="B5952" s="32" t="s">
        <v>316</v>
      </c>
      <c r="K5952" s="3">
        <f t="shared" si="1262"/>
        <v>4387</v>
      </c>
      <c r="L5952" s="97" t="str">
        <f>IF(TRIM('Ek.3-A'!F5952)&lt;&gt;"","var","yok")</f>
        <v>yok</v>
      </c>
      <c r="M5952" s="5" t="str">
        <f>IF('Ek.3-A'!F5952="", "", IF(VLOOKUP('Ek.3-A'!F5952, Veriler!D:E, 2, 0)=0, "", VLOOKUP('Ek.3-A'!F5952, Veriler!D:E, 2, 0)))</f>
        <v/>
      </c>
      <c r="N5952" s="5" t="str">
        <f>IF('Ek.3-A'!P5952="", "", 'Ek.3-A'!P5952)</f>
        <v/>
      </c>
      <c r="O5952" s="142">
        <f>'Ek.3-A'!S5952</f>
        <v>0</v>
      </c>
      <c r="P5952" s="143" t="str">
        <f>'Ek.3-A'!L5952</f>
        <v/>
      </c>
      <c r="Q5952" s="24" t="str">
        <f>'Ek.3-A'!M5952</f>
        <v/>
      </c>
      <c r="R5952" s="24">
        <f t="shared" si="1259"/>
        <v>0</v>
      </c>
      <c r="S5952" s="141" t="str">
        <f t="shared" si="1260"/>
        <v>H</v>
      </c>
      <c r="T5952" s="24">
        <f>IF(S5952="E",SUM($R$5:R5952),0)</f>
        <v>0</v>
      </c>
      <c r="U5952" s="143">
        <f t="shared" si="1261"/>
        <v>0</v>
      </c>
    </row>
    <row r="5953" spans="1:41" x14ac:dyDescent="0.25">
      <c r="A5953" s="6">
        <v>60.530000000000101</v>
      </c>
      <c r="B5953" s="32" t="s">
        <v>316</v>
      </c>
      <c r="K5953" s="3">
        <f t="shared" si="1262"/>
        <v>4388</v>
      </c>
      <c r="L5953" s="97" t="str">
        <f>IF(TRIM('Ek.3-A'!F5953)&lt;&gt;"","var","yok")</f>
        <v>yok</v>
      </c>
      <c r="M5953" s="5" t="str">
        <f>IF('Ek.3-A'!F5953="", "", IF(VLOOKUP('Ek.3-A'!F5953, Veriler!D:E, 2, 0)=0, "", VLOOKUP('Ek.3-A'!F5953, Veriler!D:E, 2, 0)))</f>
        <v/>
      </c>
      <c r="N5953" s="5" t="str">
        <f>IF('Ek.3-A'!P5953="", "", 'Ek.3-A'!P5953)</f>
        <v/>
      </c>
      <c r="O5953" s="142">
        <f>'Ek.3-A'!S5953</f>
        <v>0</v>
      </c>
      <c r="P5953" s="143" t="str">
        <f>'Ek.3-A'!L5953</f>
        <v/>
      </c>
      <c r="Q5953" s="24" t="str">
        <f>'Ek.3-A'!M5953</f>
        <v/>
      </c>
      <c r="R5953" s="24">
        <f t="shared" si="1259"/>
        <v>0</v>
      </c>
      <c r="S5953" s="141" t="str">
        <f t="shared" si="1260"/>
        <v>H</v>
      </c>
      <c r="T5953" s="24">
        <f>IF(S5953="E",SUM($R$5:R5953),0)</f>
        <v>0</v>
      </c>
      <c r="U5953" s="143">
        <f t="shared" si="1261"/>
        <v>0</v>
      </c>
    </row>
    <row r="5954" spans="1:41" x14ac:dyDescent="0.25">
      <c r="A5954" s="6">
        <v>60.540000000000099</v>
      </c>
      <c r="B5954" s="32" t="s">
        <v>316</v>
      </c>
      <c r="K5954" s="3">
        <f t="shared" si="1262"/>
        <v>4389</v>
      </c>
      <c r="L5954" s="97" t="str">
        <f>IF(TRIM('Ek.3-A'!F5954)&lt;&gt;"","var","yok")</f>
        <v>yok</v>
      </c>
      <c r="M5954" s="5" t="str">
        <f>IF('Ek.3-A'!F5954="", "", IF(VLOOKUP('Ek.3-A'!F5954, Veriler!D:E, 2, 0)=0, "", VLOOKUP('Ek.3-A'!F5954, Veriler!D:E, 2, 0)))</f>
        <v/>
      </c>
      <c r="N5954" s="5" t="str">
        <f>IF('Ek.3-A'!P5954="", "", 'Ek.3-A'!P5954)</f>
        <v/>
      </c>
      <c r="O5954" s="142">
        <f>'Ek.3-A'!S5954</f>
        <v>0</v>
      </c>
      <c r="P5954" s="143" t="str">
        <f>'Ek.3-A'!L5954</f>
        <v/>
      </c>
      <c r="Q5954" s="24" t="str">
        <f>'Ek.3-A'!M5954</f>
        <v/>
      </c>
      <c r="R5954" s="24">
        <f t="shared" si="1259"/>
        <v>0</v>
      </c>
      <c r="S5954" s="141" t="str">
        <f t="shared" si="1260"/>
        <v>H</v>
      </c>
      <c r="T5954" s="24">
        <f>IF(S5954="E",SUM($R$5:R5954),0)</f>
        <v>0</v>
      </c>
      <c r="U5954" s="143">
        <f t="shared" si="1261"/>
        <v>0</v>
      </c>
    </row>
    <row r="5955" spans="1:41" x14ac:dyDescent="0.25">
      <c r="A5955" s="6">
        <v>60.550000000000097</v>
      </c>
      <c r="B5955" s="32" t="s">
        <v>316</v>
      </c>
      <c r="K5955" s="3">
        <f t="shared" si="1262"/>
        <v>4390</v>
      </c>
      <c r="L5955" s="97" t="str">
        <f>IF(TRIM('Ek.3-A'!F5955)&lt;&gt;"","var","yok")</f>
        <v>yok</v>
      </c>
      <c r="M5955" s="5" t="str">
        <f>IF('Ek.3-A'!F5955="", "", IF(VLOOKUP('Ek.3-A'!F5955, Veriler!D:E, 2, 0)=0, "", VLOOKUP('Ek.3-A'!F5955, Veriler!D:E, 2, 0)))</f>
        <v/>
      </c>
      <c r="N5955" s="5" t="str">
        <f>IF('Ek.3-A'!P5955="", "", 'Ek.3-A'!P5955)</f>
        <v/>
      </c>
      <c r="O5955" s="142">
        <f>'Ek.3-A'!S5955</f>
        <v>0</v>
      </c>
      <c r="P5955" s="143" t="str">
        <f>'Ek.3-A'!L5955</f>
        <v/>
      </c>
      <c r="Q5955" s="24" t="str">
        <f>'Ek.3-A'!M5955</f>
        <v/>
      </c>
      <c r="R5955" s="24">
        <f t="shared" si="1259"/>
        <v>0</v>
      </c>
      <c r="S5955" s="141" t="str">
        <f t="shared" si="1260"/>
        <v>H</v>
      </c>
      <c r="T5955" s="24">
        <f>IF(S5955="E",SUM($R$5:R5955),0)</f>
        <v>0</v>
      </c>
      <c r="U5955" s="143">
        <f t="shared" si="1261"/>
        <v>0</v>
      </c>
    </row>
    <row r="5956" spans="1:41" x14ac:dyDescent="0.25">
      <c r="A5956" s="6">
        <v>60.560000000000102</v>
      </c>
      <c r="B5956" s="32" t="s">
        <v>316</v>
      </c>
      <c r="K5956" s="3">
        <f t="shared" si="1262"/>
        <v>4391</v>
      </c>
      <c r="L5956" s="97" t="str">
        <f>IF(TRIM('Ek.3-A'!F5956)&lt;&gt;"","var","yok")</f>
        <v>yok</v>
      </c>
      <c r="M5956" s="5" t="str">
        <f>IF('Ek.3-A'!F5956="", "", IF(VLOOKUP('Ek.3-A'!F5956, Veriler!D:E, 2, 0)=0, "", VLOOKUP('Ek.3-A'!F5956, Veriler!D:E, 2, 0)))</f>
        <v/>
      </c>
      <c r="N5956" s="5" t="str">
        <f>IF('Ek.3-A'!P5956="", "", 'Ek.3-A'!P5956)</f>
        <v/>
      </c>
      <c r="O5956" s="142">
        <f>'Ek.3-A'!S5956</f>
        <v>0</v>
      </c>
      <c r="P5956" s="143" t="str">
        <f>'Ek.3-A'!L5956</f>
        <v/>
      </c>
      <c r="Q5956" s="24" t="str">
        <f>'Ek.3-A'!M5956</f>
        <v/>
      </c>
      <c r="R5956" s="24">
        <f t="shared" si="1259"/>
        <v>0</v>
      </c>
      <c r="S5956" s="141" t="str">
        <f t="shared" si="1260"/>
        <v>H</v>
      </c>
      <c r="T5956" s="24">
        <f>IF(S5956="E",SUM($R$5:R5956),0)</f>
        <v>0</v>
      </c>
      <c r="U5956" s="143">
        <f t="shared" si="1261"/>
        <v>0</v>
      </c>
    </row>
    <row r="5957" spans="1:41" x14ac:dyDescent="0.25">
      <c r="A5957" s="6">
        <v>60.5700000000001</v>
      </c>
      <c r="B5957" s="32" t="s">
        <v>316</v>
      </c>
      <c r="K5957" s="3">
        <f t="shared" si="1262"/>
        <v>4392</v>
      </c>
      <c r="L5957" s="97" t="str">
        <f>IF(TRIM('Ek.3-A'!F5957)&lt;&gt;"","var","yok")</f>
        <v>yok</v>
      </c>
      <c r="M5957" s="5" t="str">
        <f>IF('Ek.3-A'!F5957="", "", IF(VLOOKUP('Ek.3-A'!F5957, Veriler!D:E, 2, 0)=0, "", VLOOKUP('Ek.3-A'!F5957, Veriler!D:E, 2, 0)))</f>
        <v/>
      </c>
      <c r="N5957" s="5" t="str">
        <f>IF('Ek.3-A'!P5957="", "", 'Ek.3-A'!P5957)</f>
        <v/>
      </c>
      <c r="O5957" s="142">
        <f>'Ek.3-A'!S5957</f>
        <v>0</v>
      </c>
      <c r="P5957" s="143" t="str">
        <f>'Ek.3-A'!L5957</f>
        <v/>
      </c>
      <c r="Q5957" s="24" t="str">
        <f>'Ek.3-A'!M5957</f>
        <v/>
      </c>
      <c r="R5957" s="24">
        <f t="shared" si="1259"/>
        <v>0</v>
      </c>
      <c r="S5957" s="141" t="str">
        <f t="shared" si="1260"/>
        <v>H</v>
      </c>
      <c r="T5957" s="24">
        <f>IF(S5957="E",SUM($R$5:R5957),0)</f>
        <v>0</v>
      </c>
      <c r="U5957" s="143">
        <f t="shared" si="1261"/>
        <v>0</v>
      </c>
    </row>
    <row r="5958" spans="1:41" x14ac:dyDescent="0.25">
      <c r="A5958" s="6">
        <v>60.580000000000098</v>
      </c>
      <c r="B5958" s="32" t="s">
        <v>316</v>
      </c>
      <c r="K5958" s="3">
        <f t="shared" si="1262"/>
        <v>4393</v>
      </c>
      <c r="L5958" s="97" t="str">
        <f>IF(TRIM('Ek.3-A'!F5958)&lt;&gt;"","var","yok")</f>
        <v>yok</v>
      </c>
      <c r="M5958" s="5" t="str">
        <f>IF('Ek.3-A'!F5958="", "", IF(VLOOKUP('Ek.3-A'!F5958, Veriler!D:E, 2, 0)=0, "", VLOOKUP('Ek.3-A'!F5958, Veriler!D:E, 2, 0)))</f>
        <v/>
      </c>
      <c r="N5958" s="5" t="str">
        <f>IF('Ek.3-A'!P5958="", "", 'Ek.3-A'!P5958)</f>
        <v/>
      </c>
      <c r="O5958" s="142">
        <f>'Ek.3-A'!S5958</f>
        <v>0</v>
      </c>
      <c r="P5958" s="143" t="str">
        <f>'Ek.3-A'!L5958</f>
        <v/>
      </c>
      <c r="Q5958" s="24" t="str">
        <f>'Ek.3-A'!M5958</f>
        <v/>
      </c>
      <c r="R5958" s="24">
        <f t="shared" si="1259"/>
        <v>0</v>
      </c>
      <c r="S5958" s="141" t="str">
        <f t="shared" si="1260"/>
        <v>H</v>
      </c>
      <c r="T5958" s="24">
        <f>IF(S5958="E",SUM($R$5:R5958),0)</f>
        <v>0</v>
      </c>
      <c r="U5958" s="143">
        <f t="shared" si="1261"/>
        <v>0</v>
      </c>
    </row>
    <row r="5959" spans="1:41" x14ac:dyDescent="0.25">
      <c r="A5959" s="6">
        <v>60.590000000000103</v>
      </c>
      <c r="B5959" s="32" t="s">
        <v>316</v>
      </c>
      <c r="K5959" s="3">
        <f t="shared" si="1262"/>
        <v>4394</v>
      </c>
      <c r="L5959" s="97" t="str">
        <f>IF(TRIM('Ek.3-A'!F5959)&lt;&gt;"","var","yok")</f>
        <v>yok</v>
      </c>
      <c r="M5959" s="5" t="str">
        <f>IF('Ek.3-A'!F5959="", "", IF(VLOOKUP('Ek.3-A'!F5959, Veriler!D:E, 2, 0)=0, "", VLOOKUP('Ek.3-A'!F5959, Veriler!D:E, 2, 0)))</f>
        <v/>
      </c>
      <c r="N5959" s="5" t="str">
        <f>IF('Ek.3-A'!P5959="", "", 'Ek.3-A'!P5959)</f>
        <v/>
      </c>
      <c r="O5959" s="142">
        <f>'Ek.3-A'!S5959</f>
        <v>0</v>
      </c>
      <c r="P5959" s="143" t="str">
        <f>'Ek.3-A'!L5959</f>
        <v/>
      </c>
      <c r="Q5959" s="24" t="str">
        <f>'Ek.3-A'!M5959</f>
        <v/>
      </c>
      <c r="R5959" s="24">
        <f t="shared" si="1259"/>
        <v>0</v>
      </c>
      <c r="S5959" s="141" t="str">
        <f t="shared" si="1260"/>
        <v>H</v>
      </c>
      <c r="T5959" s="24">
        <f>IF(S5959="E",SUM($R$5:R5959),0)</f>
        <v>0</v>
      </c>
      <c r="U5959" s="143">
        <f t="shared" si="1261"/>
        <v>0</v>
      </c>
    </row>
    <row r="5960" spans="1:41" x14ac:dyDescent="0.25">
      <c r="A5960" s="6">
        <v>60.600000000000101</v>
      </c>
      <c r="B5960" s="32" t="s">
        <v>316</v>
      </c>
      <c r="K5960" s="3">
        <f t="shared" si="1262"/>
        <v>4395</v>
      </c>
      <c r="L5960" s="97" t="str">
        <f>IF(TRIM('Ek.3-A'!F5960)&lt;&gt;"","var","yok")</f>
        <v>yok</v>
      </c>
      <c r="M5960" s="5" t="str">
        <f>IF('Ek.3-A'!F5960="", "", IF(VLOOKUP('Ek.3-A'!F5960, Veriler!D:E, 2, 0)=0, "", VLOOKUP('Ek.3-A'!F5960, Veriler!D:E, 2, 0)))</f>
        <v/>
      </c>
      <c r="N5960" s="5" t="str">
        <f>IF('Ek.3-A'!P5960="", "", 'Ek.3-A'!P5960)</f>
        <v/>
      </c>
      <c r="O5960" s="142">
        <f>'Ek.3-A'!S5960</f>
        <v>0</v>
      </c>
      <c r="P5960" s="143" t="str">
        <f>'Ek.3-A'!L5960</f>
        <v/>
      </c>
      <c r="Q5960" s="24" t="str">
        <f>'Ek.3-A'!M5960</f>
        <v/>
      </c>
      <c r="R5960" s="24">
        <f t="shared" si="1259"/>
        <v>0</v>
      </c>
      <c r="S5960" s="141" t="str">
        <f t="shared" si="1260"/>
        <v>H</v>
      </c>
      <c r="T5960" s="24">
        <f>IF(S5960="E",SUM($R$5:R5960),0)</f>
        <v>0</v>
      </c>
      <c r="U5960" s="143">
        <f t="shared" si="1261"/>
        <v>0</v>
      </c>
    </row>
    <row r="5961" spans="1:41" x14ac:dyDescent="0.25">
      <c r="A5961" s="6">
        <v>60.610000000000099</v>
      </c>
      <c r="B5961" s="32" t="s">
        <v>316</v>
      </c>
      <c r="K5961" s="3">
        <f t="shared" si="1262"/>
        <v>4396</v>
      </c>
      <c r="L5961" s="97" t="str">
        <f>IF(TRIM('Ek.3-A'!F5961)&lt;&gt;"","var","yok")</f>
        <v>yok</v>
      </c>
      <c r="M5961" s="5" t="str">
        <f>IF('Ek.3-A'!F5961="", "", IF(VLOOKUP('Ek.3-A'!F5961, Veriler!D:E, 2, 0)=0, "", VLOOKUP('Ek.3-A'!F5961, Veriler!D:E, 2, 0)))</f>
        <v/>
      </c>
      <c r="N5961" s="5" t="str">
        <f>IF('Ek.3-A'!P5961="", "", 'Ek.3-A'!P5961)</f>
        <v/>
      </c>
      <c r="O5961" s="142">
        <f>'Ek.3-A'!S5961</f>
        <v>0</v>
      </c>
      <c r="P5961" s="143" t="str">
        <f>'Ek.3-A'!L5961</f>
        <v/>
      </c>
      <c r="Q5961" s="24" t="str">
        <f>'Ek.3-A'!M5961</f>
        <v/>
      </c>
      <c r="R5961" s="24">
        <f t="shared" si="1259"/>
        <v>0</v>
      </c>
      <c r="S5961" s="141" t="str">
        <f t="shared" si="1260"/>
        <v>H</v>
      </c>
      <c r="T5961" s="24">
        <f>IF(S5961="E",SUM($R$5:R5961),0)</f>
        <v>0</v>
      </c>
      <c r="U5961" s="143">
        <f t="shared" si="1261"/>
        <v>0</v>
      </c>
    </row>
    <row r="5962" spans="1:41" x14ac:dyDescent="0.25">
      <c r="A5962" s="6">
        <v>60.620000000000097</v>
      </c>
      <c r="B5962" s="32" t="s">
        <v>316</v>
      </c>
      <c r="T5962" s="24"/>
      <c r="U5962" s="25"/>
      <c r="AO5962" s="140">
        <f>'Ek.3-A'!L5962</f>
        <v>0</v>
      </c>
    </row>
    <row r="5963" spans="1:41" x14ac:dyDescent="0.25">
      <c r="A5963" s="6">
        <v>60.630000000000102</v>
      </c>
      <c r="B5963" s="32" t="s">
        <v>316</v>
      </c>
      <c r="T5963" s="24"/>
      <c r="U5963" s="25"/>
    </row>
    <row r="5964" spans="1:41" x14ac:dyDescent="0.25">
      <c r="A5964" s="6">
        <v>60.6400000000001</v>
      </c>
      <c r="B5964" s="32" t="s">
        <v>316</v>
      </c>
      <c r="T5964" s="24"/>
      <c r="U5964" s="25"/>
    </row>
    <row r="5965" spans="1:41" x14ac:dyDescent="0.25">
      <c r="A5965" s="6">
        <v>60.650000000000098</v>
      </c>
      <c r="B5965" s="32" t="s">
        <v>316</v>
      </c>
      <c r="T5965" s="24"/>
      <c r="U5965" s="25"/>
    </row>
    <row r="5966" spans="1:41" x14ac:dyDescent="0.25">
      <c r="A5966" s="6">
        <v>60.660000000000103</v>
      </c>
      <c r="B5966" s="32" t="s">
        <v>316</v>
      </c>
      <c r="T5966" s="24"/>
      <c r="U5966" s="25"/>
    </row>
    <row r="5967" spans="1:41" x14ac:dyDescent="0.25">
      <c r="A5967" s="6">
        <v>60.670000000000101</v>
      </c>
      <c r="B5967" s="32" t="s">
        <v>316</v>
      </c>
      <c r="T5967" s="24"/>
      <c r="U5967" s="25"/>
    </row>
    <row r="5968" spans="1:41" x14ac:dyDescent="0.25">
      <c r="A5968" s="6">
        <v>60.680000000000099</v>
      </c>
      <c r="B5968" s="32" t="s">
        <v>316</v>
      </c>
      <c r="T5968" s="24"/>
      <c r="U5968" s="25"/>
    </row>
    <row r="5969" spans="1:21" x14ac:dyDescent="0.25">
      <c r="A5969" s="6">
        <v>60.69</v>
      </c>
      <c r="B5969" s="32" t="s">
        <v>316</v>
      </c>
      <c r="T5969" s="24"/>
      <c r="U5969" s="25"/>
    </row>
    <row r="5970" spans="1:21" x14ac:dyDescent="0.25">
      <c r="A5970" s="6">
        <v>60.700000000000102</v>
      </c>
      <c r="B5970" s="32" t="s">
        <v>316</v>
      </c>
      <c r="T5970" s="24"/>
      <c r="U5970" s="25"/>
    </row>
    <row r="5971" spans="1:21" x14ac:dyDescent="0.25">
      <c r="A5971" s="6">
        <v>60.7100000000001</v>
      </c>
      <c r="B5971" s="32" t="s">
        <v>316</v>
      </c>
      <c r="K5971" s="3">
        <f>K5961+1</f>
        <v>4397</v>
      </c>
      <c r="L5971" s="97" t="str">
        <f>IF(TRIM('Ek.3-A'!F5971)&lt;&gt;"","var","yok")</f>
        <v>yok</v>
      </c>
      <c r="M5971" s="5" t="str">
        <f>IF('Ek.3-A'!F5971="", "", IF(VLOOKUP('Ek.3-A'!F5971, Veriler!D:E, 2, 0)=0, "", VLOOKUP('Ek.3-A'!F5971, Veriler!D:E, 2, 0)))</f>
        <v/>
      </c>
      <c r="N5971" s="5" t="str">
        <f>IF('Ek.3-A'!P5971="", "", 'Ek.3-A'!P5971)</f>
        <v/>
      </c>
      <c r="O5971" s="142">
        <f>'Ek.3-A'!S5971</f>
        <v>0</v>
      </c>
      <c r="P5971" s="143" t="str">
        <f>'Ek.3-A'!L5971</f>
        <v/>
      </c>
      <c r="Q5971" s="24" t="str">
        <f>'Ek.3-A'!M5971</f>
        <v/>
      </c>
      <c r="R5971" s="24">
        <f t="shared" ref="R5971:R5984" si="1263">IF(L5971="var",0,IF(Q5971&lt;=0.005,Q5971,0))</f>
        <v>0</v>
      </c>
      <c r="S5971" s="141" t="str">
        <f t="shared" ref="S5971:S5984" si="1264">IF(Q5971&lt;=0.005,"E","H")</f>
        <v>H</v>
      </c>
      <c r="T5971" s="24">
        <f>IF(S5971="E",SUM($R$5:R5971),0)</f>
        <v>0</v>
      </c>
      <c r="U5971" s="143">
        <f t="shared" ref="U5971:U5984" si="1265">IF(T5971&lt;=0.1, O5971, IF(R5971&gt;$G$2, R5971*O5971, $G$2*O5971))</f>
        <v>0</v>
      </c>
    </row>
    <row r="5972" spans="1:21" x14ac:dyDescent="0.25">
      <c r="A5972" s="6">
        <v>60.720000000000098</v>
      </c>
      <c r="B5972" s="32" t="s">
        <v>316</v>
      </c>
      <c r="K5972" s="3">
        <f t="shared" ref="K5972:K5984" si="1266">K5971+1</f>
        <v>4398</v>
      </c>
      <c r="L5972" s="97" t="str">
        <f>IF(TRIM('Ek.3-A'!F5972)&lt;&gt;"","var","yok")</f>
        <v>yok</v>
      </c>
      <c r="M5972" s="5" t="str">
        <f>IF('Ek.3-A'!F5972="", "", IF(VLOOKUP('Ek.3-A'!F5972, Veriler!D:E, 2, 0)=0, "", VLOOKUP('Ek.3-A'!F5972, Veriler!D:E, 2, 0)))</f>
        <v/>
      </c>
      <c r="N5972" s="5" t="str">
        <f>IF('Ek.3-A'!P5972="", "", 'Ek.3-A'!P5972)</f>
        <v/>
      </c>
      <c r="O5972" s="142">
        <f>'Ek.3-A'!S5972</f>
        <v>0</v>
      </c>
      <c r="P5972" s="143" t="str">
        <f>'Ek.3-A'!L5972</f>
        <v/>
      </c>
      <c r="Q5972" s="24" t="str">
        <f>'Ek.3-A'!M5972</f>
        <v/>
      </c>
      <c r="R5972" s="24">
        <f t="shared" si="1263"/>
        <v>0</v>
      </c>
      <c r="S5972" s="141" t="str">
        <f t="shared" si="1264"/>
        <v>H</v>
      </c>
      <c r="T5972" s="24">
        <f>IF(S5972="E",SUM($R$5:R5972),0)</f>
        <v>0</v>
      </c>
      <c r="U5972" s="143">
        <f t="shared" si="1265"/>
        <v>0</v>
      </c>
    </row>
    <row r="5973" spans="1:21" x14ac:dyDescent="0.25">
      <c r="A5973" s="6">
        <v>60.730000000000103</v>
      </c>
      <c r="B5973" s="32" t="s">
        <v>316</v>
      </c>
      <c r="K5973" s="3">
        <f t="shared" si="1266"/>
        <v>4399</v>
      </c>
      <c r="L5973" s="97" t="str">
        <f>IF(TRIM('Ek.3-A'!F5973)&lt;&gt;"","var","yok")</f>
        <v>yok</v>
      </c>
      <c r="M5973" s="5" t="str">
        <f>IF('Ek.3-A'!F5973="", "", IF(VLOOKUP('Ek.3-A'!F5973, Veriler!D:E, 2, 0)=0, "", VLOOKUP('Ek.3-A'!F5973, Veriler!D:E, 2, 0)))</f>
        <v/>
      </c>
      <c r="N5973" s="5" t="str">
        <f>IF('Ek.3-A'!P5973="", "", 'Ek.3-A'!P5973)</f>
        <v/>
      </c>
      <c r="O5973" s="142">
        <f>'Ek.3-A'!S5973</f>
        <v>0</v>
      </c>
      <c r="P5973" s="143" t="str">
        <f>'Ek.3-A'!L5973</f>
        <v/>
      </c>
      <c r="Q5973" s="24" t="str">
        <f>'Ek.3-A'!M5973</f>
        <v/>
      </c>
      <c r="R5973" s="24">
        <f t="shared" si="1263"/>
        <v>0</v>
      </c>
      <c r="S5973" s="141" t="str">
        <f t="shared" si="1264"/>
        <v>H</v>
      </c>
      <c r="T5973" s="24">
        <f>IF(S5973="E",SUM($R$5:R5973),0)</f>
        <v>0</v>
      </c>
      <c r="U5973" s="143">
        <f t="shared" si="1265"/>
        <v>0</v>
      </c>
    </row>
    <row r="5974" spans="1:21" x14ac:dyDescent="0.25">
      <c r="A5974" s="6">
        <v>60.740000000000101</v>
      </c>
      <c r="B5974" s="32" t="s">
        <v>316</v>
      </c>
      <c r="K5974" s="3">
        <f t="shared" si="1266"/>
        <v>4400</v>
      </c>
      <c r="L5974" s="97" t="str">
        <f>IF(TRIM('Ek.3-A'!F5974)&lt;&gt;"","var","yok")</f>
        <v>yok</v>
      </c>
      <c r="M5974" s="5" t="str">
        <f>IF('Ek.3-A'!F5974="", "", IF(VLOOKUP('Ek.3-A'!F5974, Veriler!D:E, 2, 0)=0, "", VLOOKUP('Ek.3-A'!F5974, Veriler!D:E, 2, 0)))</f>
        <v/>
      </c>
      <c r="N5974" s="5" t="str">
        <f>IF('Ek.3-A'!P5974="", "", 'Ek.3-A'!P5974)</f>
        <v/>
      </c>
      <c r="O5974" s="142">
        <f>'Ek.3-A'!S5974</f>
        <v>0</v>
      </c>
      <c r="P5974" s="143" t="str">
        <f>'Ek.3-A'!L5974</f>
        <v/>
      </c>
      <c r="Q5974" s="24" t="str">
        <f>'Ek.3-A'!M5974</f>
        <v/>
      </c>
      <c r="R5974" s="24">
        <f t="shared" si="1263"/>
        <v>0</v>
      </c>
      <c r="S5974" s="141" t="str">
        <f t="shared" si="1264"/>
        <v>H</v>
      </c>
      <c r="T5974" s="24">
        <f>IF(S5974="E",SUM($R$5:R5974),0)</f>
        <v>0</v>
      </c>
      <c r="U5974" s="143">
        <f t="shared" si="1265"/>
        <v>0</v>
      </c>
    </row>
    <row r="5975" spans="1:21" x14ac:dyDescent="0.25">
      <c r="A5975" s="6">
        <v>60.750000000000099</v>
      </c>
      <c r="B5975" s="32" t="s">
        <v>316</v>
      </c>
      <c r="K5975" s="3">
        <f t="shared" si="1266"/>
        <v>4401</v>
      </c>
      <c r="L5975" s="97" t="str">
        <f>IF(TRIM('Ek.3-A'!F5975)&lt;&gt;"","var","yok")</f>
        <v>yok</v>
      </c>
      <c r="M5975" s="5" t="str">
        <f>IF('Ek.3-A'!F5975="", "", IF(VLOOKUP('Ek.3-A'!F5975, Veriler!D:E, 2, 0)=0, "", VLOOKUP('Ek.3-A'!F5975, Veriler!D:E, 2, 0)))</f>
        <v/>
      </c>
      <c r="N5975" s="5" t="str">
        <f>IF('Ek.3-A'!P5975="", "", 'Ek.3-A'!P5975)</f>
        <v/>
      </c>
      <c r="O5975" s="142">
        <f>'Ek.3-A'!S5975</f>
        <v>0</v>
      </c>
      <c r="P5975" s="143" t="str">
        <f>'Ek.3-A'!L5975</f>
        <v/>
      </c>
      <c r="Q5975" s="24" t="str">
        <f>'Ek.3-A'!M5975</f>
        <v/>
      </c>
      <c r="R5975" s="24">
        <f t="shared" si="1263"/>
        <v>0</v>
      </c>
      <c r="S5975" s="141" t="str">
        <f t="shared" si="1264"/>
        <v>H</v>
      </c>
      <c r="T5975" s="24">
        <f>IF(S5975="E",SUM($R$5:R5975),0)</f>
        <v>0</v>
      </c>
      <c r="U5975" s="143">
        <f t="shared" si="1265"/>
        <v>0</v>
      </c>
    </row>
    <row r="5976" spans="1:21" x14ac:dyDescent="0.25">
      <c r="A5976" s="6">
        <v>60.76</v>
      </c>
      <c r="B5976" s="32" t="s">
        <v>316</v>
      </c>
      <c r="K5976" s="3">
        <f t="shared" si="1266"/>
        <v>4402</v>
      </c>
      <c r="L5976" s="97" t="str">
        <f>IF(TRIM('Ek.3-A'!F5976)&lt;&gt;"","var","yok")</f>
        <v>yok</v>
      </c>
      <c r="M5976" s="5" t="str">
        <f>IF('Ek.3-A'!F5976="", "", IF(VLOOKUP('Ek.3-A'!F5976, Veriler!D:E, 2, 0)=0, "", VLOOKUP('Ek.3-A'!F5976, Veriler!D:E, 2, 0)))</f>
        <v/>
      </c>
      <c r="N5976" s="5" t="str">
        <f>IF('Ek.3-A'!P5976="", "", 'Ek.3-A'!P5976)</f>
        <v/>
      </c>
      <c r="O5976" s="142">
        <f>'Ek.3-A'!S5976</f>
        <v>0</v>
      </c>
      <c r="P5976" s="143" t="str">
        <f>'Ek.3-A'!L5976</f>
        <v/>
      </c>
      <c r="Q5976" s="24" t="str">
        <f>'Ek.3-A'!M5976</f>
        <v/>
      </c>
      <c r="R5976" s="24">
        <f t="shared" si="1263"/>
        <v>0</v>
      </c>
      <c r="S5976" s="141" t="str">
        <f t="shared" si="1264"/>
        <v>H</v>
      </c>
      <c r="T5976" s="24">
        <f>IF(S5976="E",SUM($R$5:R5976),0)</f>
        <v>0</v>
      </c>
      <c r="U5976" s="143">
        <f t="shared" si="1265"/>
        <v>0</v>
      </c>
    </row>
    <row r="5977" spans="1:21" x14ac:dyDescent="0.25">
      <c r="A5977" s="6">
        <v>60.770000000000103</v>
      </c>
      <c r="B5977" s="32" t="s">
        <v>316</v>
      </c>
      <c r="K5977" s="3">
        <f t="shared" si="1266"/>
        <v>4403</v>
      </c>
      <c r="L5977" s="97" t="str">
        <f>IF(TRIM('Ek.3-A'!F5977)&lt;&gt;"","var","yok")</f>
        <v>yok</v>
      </c>
      <c r="M5977" s="5" t="str">
        <f>IF('Ek.3-A'!F5977="", "", IF(VLOOKUP('Ek.3-A'!F5977, Veriler!D:E, 2, 0)=0, "", VLOOKUP('Ek.3-A'!F5977, Veriler!D:E, 2, 0)))</f>
        <v/>
      </c>
      <c r="N5977" s="5" t="str">
        <f>IF('Ek.3-A'!P5977="", "", 'Ek.3-A'!P5977)</f>
        <v/>
      </c>
      <c r="O5977" s="142">
        <f>'Ek.3-A'!S5977</f>
        <v>0</v>
      </c>
      <c r="P5977" s="143" t="str">
        <f>'Ek.3-A'!L5977</f>
        <v/>
      </c>
      <c r="Q5977" s="24" t="str">
        <f>'Ek.3-A'!M5977</f>
        <v/>
      </c>
      <c r="R5977" s="24">
        <f t="shared" si="1263"/>
        <v>0</v>
      </c>
      <c r="S5977" s="141" t="str">
        <f t="shared" si="1264"/>
        <v>H</v>
      </c>
      <c r="T5977" s="24">
        <f>IF(S5977="E",SUM($R$5:R5977),0)</f>
        <v>0</v>
      </c>
      <c r="U5977" s="143">
        <f t="shared" si="1265"/>
        <v>0</v>
      </c>
    </row>
    <row r="5978" spans="1:21" x14ac:dyDescent="0.25">
      <c r="A5978" s="6">
        <v>60.780000000000101</v>
      </c>
      <c r="B5978" s="32" t="s">
        <v>316</v>
      </c>
      <c r="K5978" s="3">
        <f t="shared" si="1266"/>
        <v>4404</v>
      </c>
      <c r="L5978" s="97" t="str">
        <f>IF(TRIM('Ek.3-A'!F5978)&lt;&gt;"","var","yok")</f>
        <v>yok</v>
      </c>
      <c r="M5978" s="5" t="str">
        <f>IF('Ek.3-A'!F5978="", "", IF(VLOOKUP('Ek.3-A'!F5978, Veriler!D:E, 2, 0)=0, "", VLOOKUP('Ek.3-A'!F5978, Veriler!D:E, 2, 0)))</f>
        <v/>
      </c>
      <c r="N5978" s="5" t="str">
        <f>IF('Ek.3-A'!P5978="", "", 'Ek.3-A'!P5978)</f>
        <v/>
      </c>
      <c r="O5978" s="142">
        <f>'Ek.3-A'!S5978</f>
        <v>0</v>
      </c>
      <c r="P5978" s="143" t="str">
        <f>'Ek.3-A'!L5978</f>
        <v/>
      </c>
      <c r="Q5978" s="24" t="str">
        <f>'Ek.3-A'!M5978</f>
        <v/>
      </c>
      <c r="R5978" s="24">
        <f t="shared" si="1263"/>
        <v>0</v>
      </c>
      <c r="S5978" s="141" t="str">
        <f t="shared" si="1264"/>
        <v>H</v>
      </c>
      <c r="T5978" s="24">
        <f>IF(S5978="E",SUM($R$5:R5978),0)</f>
        <v>0</v>
      </c>
      <c r="U5978" s="143">
        <f t="shared" si="1265"/>
        <v>0</v>
      </c>
    </row>
    <row r="5979" spans="1:21" x14ac:dyDescent="0.25">
      <c r="A5979" s="6">
        <v>60.790000000000099</v>
      </c>
      <c r="B5979" s="32" t="s">
        <v>316</v>
      </c>
      <c r="K5979" s="3">
        <f t="shared" si="1266"/>
        <v>4405</v>
      </c>
      <c r="L5979" s="97" t="str">
        <f>IF(TRIM('Ek.3-A'!F5979)&lt;&gt;"","var","yok")</f>
        <v>yok</v>
      </c>
      <c r="M5979" s="5" t="str">
        <f>IF('Ek.3-A'!F5979="", "", IF(VLOOKUP('Ek.3-A'!F5979, Veriler!D:E, 2, 0)=0, "", VLOOKUP('Ek.3-A'!F5979, Veriler!D:E, 2, 0)))</f>
        <v/>
      </c>
      <c r="N5979" s="5" t="str">
        <f>IF('Ek.3-A'!P5979="", "", 'Ek.3-A'!P5979)</f>
        <v/>
      </c>
      <c r="O5979" s="142">
        <f>'Ek.3-A'!S5979</f>
        <v>0</v>
      </c>
      <c r="P5979" s="143" t="str">
        <f>'Ek.3-A'!L5979</f>
        <v/>
      </c>
      <c r="Q5979" s="24" t="str">
        <f>'Ek.3-A'!M5979</f>
        <v/>
      </c>
      <c r="R5979" s="24">
        <f t="shared" si="1263"/>
        <v>0</v>
      </c>
      <c r="S5979" s="141" t="str">
        <f t="shared" si="1264"/>
        <v>H</v>
      </c>
      <c r="T5979" s="24">
        <f>IF(S5979="E",SUM($R$5:R5979),0)</f>
        <v>0</v>
      </c>
      <c r="U5979" s="143">
        <f t="shared" si="1265"/>
        <v>0</v>
      </c>
    </row>
    <row r="5980" spans="1:21" x14ac:dyDescent="0.25">
      <c r="A5980" s="6">
        <v>60.800000000000097</v>
      </c>
      <c r="B5980" s="32" t="s">
        <v>316</v>
      </c>
      <c r="K5980" s="3">
        <f t="shared" si="1266"/>
        <v>4406</v>
      </c>
      <c r="L5980" s="97" t="str">
        <f>IF(TRIM('Ek.3-A'!F5980)&lt;&gt;"","var","yok")</f>
        <v>yok</v>
      </c>
      <c r="M5980" s="5" t="str">
        <f>IF('Ek.3-A'!F5980="", "", IF(VLOOKUP('Ek.3-A'!F5980, Veriler!D:E, 2, 0)=0, "", VLOOKUP('Ek.3-A'!F5980, Veriler!D:E, 2, 0)))</f>
        <v/>
      </c>
      <c r="N5980" s="5" t="str">
        <f>IF('Ek.3-A'!P5980="", "", 'Ek.3-A'!P5980)</f>
        <v/>
      </c>
      <c r="O5980" s="142">
        <f>'Ek.3-A'!S5980</f>
        <v>0</v>
      </c>
      <c r="P5980" s="143" t="str">
        <f>'Ek.3-A'!L5980</f>
        <v/>
      </c>
      <c r="Q5980" s="24" t="str">
        <f>'Ek.3-A'!M5980</f>
        <v/>
      </c>
      <c r="R5980" s="24">
        <f t="shared" si="1263"/>
        <v>0</v>
      </c>
      <c r="S5980" s="141" t="str">
        <f t="shared" si="1264"/>
        <v>H</v>
      </c>
      <c r="T5980" s="24">
        <f>IF(S5980="E",SUM($R$5:R5980),0)</f>
        <v>0</v>
      </c>
      <c r="U5980" s="143">
        <f t="shared" si="1265"/>
        <v>0</v>
      </c>
    </row>
    <row r="5981" spans="1:21" x14ac:dyDescent="0.25">
      <c r="A5981" s="6">
        <v>60.810000000000102</v>
      </c>
      <c r="B5981" s="32" t="s">
        <v>316</v>
      </c>
      <c r="K5981" s="3">
        <f t="shared" si="1266"/>
        <v>4407</v>
      </c>
      <c r="L5981" s="97" t="str">
        <f>IF(TRIM('Ek.3-A'!F5981)&lt;&gt;"","var","yok")</f>
        <v>yok</v>
      </c>
      <c r="M5981" s="5" t="str">
        <f>IF('Ek.3-A'!F5981="", "", IF(VLOOKUP('Ek.3-A'!F5981, Veriler!D:E, 2, 0)=0, "", VLOOKUP('Ek.3-A'!F5981, Veriler!D:E, 2, 0)))</f>
        <v/>
      </c>
      <c r="N5981" s="5" t="str">
        <f>IF('Ek.3-A'!P5981="", "", 'Ek.3-A'!P5981)</f>
        <v/>
      </c>
      <c r="O5981" s="142">
        <f>'Ek.3-A'!S5981</f>
        <v>0</v>
      </c>
      <c r="P5981" s="143" t="str">
        <f>'Ek.3-A'!L5981</f>
        <v/>
      </c>
      <c r="Q5981" s="24" t="str">
        <f>'Ek.3-A'!M5981</f>
        <v/>
      </c>
      <c r="R5981" s="24">
        <f t="shared" si="1263"/>
        <v>0</v>
      </c>
      <c r="S5981" s="141" t="str">
        <f t="shared" si="1264"/>
        <v>H</v>
      </c>
      <c r="T5981" s="24">
        <f>IF(S5981="E",SUM($R$5:R5981),0)</f>
        <v>0</v>
      </c>
      <c r="U5981" s="143">
        <f t="shared" si="1265"/>
        <v>0</v>
      </c>
    </row>
    <row r="5982" spans="1:21" x14ac:dyDescent="0.25">
      <c r="A5982" s="6">
        <v>60.8200000000001</v>
      </c>
      <c r="B5982" s="32" t="s">
        <v>316</v>
      </c>
      <c r="K5982" s="3">
        <f t="shared" si="1266"/>
        <v>4408</v>
      </c>
      <c r="L5982" s="97" t="str">
        <f>IF(TRIM('Ek.3-A'!F5982)&lt;&gt;"","var","yok")</f>
        <v>yok</v>
      </c>
      <c r="M5982" s="5" t="str">
        <f>IF('Ek.3-A'!F5982="", "", IF(VLOOKUP('Ek.3-A'!F5982, Veriler!D:E, 2, 0)=0, "", VLOOKUP('Ek.3-A'!F5982, Veriler!D:E, 2, 0)))</f>
        <v/>
      </c>
      <c r="N5982" s="5" t="str">
        <f>IF('Ek.3-A'!P5982="", "", 'Ek.3-A'!P5982)</f>
        <v/>
      </c>
      <c r="O5982" s="142">
        <f>'Ek.3-A'!S5982</f>
        <v>0</v>
      </c>
      <c r="P5982" s="143" t="str">
        <f>'Ek.3-A'!L5982</f>
        <v/>
      </c>
      <c r="Q5982" s="24" t="str">
        <f>'Ek.3-A'!M5982</f>
        <v/>
      </c>
      <c r="R5982" s="24">
        <f t="shared" si="1263"/>
        <v>0</v>
      </c>
      <c r="S5982" s="141" t="str">
        <f t="shared" si="1264"/>
        <v>H</v>
      </c>
      <c r="T5982" s="24">
        <f>IF(S5982="E",SUM($R$5:R5982),0)</f>
        <v>0</v>
      </c>
      <c r="U5982" s="143">
        <f t="shared" si="1265"/>
        <v>0</v>
      </c>
    </row>
    <row r="5983" spans="1:21" x14ac:dyDescent="0.25">
      <c r="A5983" s="6">
        <v>60.830000000000098</v>
      </c>
      <c r="B5983" s="32" t="s">
        <v>316</v>
      </c>
      <c r="K5983" s="3">
        <f t="shared" si="1266"/>
        <v>4409</v>
      </c>
      <c r="L5983" s="97" t="str">
        <f>IF(TRIM('Ek.3-A'!F5983)&lt;&gt;"","var","yok")</f>
        <v>yok</v>
      </c>
      <c r="M5983" s="5" t="str">
        <f>IF('Ek.3-A'!F5983="", "", IF(VLOOKUP('Ek.3-A'!F5983, Veriler!D:E, 2, 0)=0, "", VLOOKUP('Ek.3-A'!F5983, Veriler!D:E, 2, 0)))</f>
        <v/>
      </c>
      <c r="N5983" s="5" t="str">
        <f>IF('Ek.3-A'!P5983="", "", 'Ek.3-A'!P5983)</f>
        <v/>
      </c>
      <c r="O5983" s="142">
        <f>'Ek.3-A'!S5983</f>
        <v>0</v>
      </c>
      <c r="P5983" s="143" t="str">
        <f>'Ek.3-A'!L5983</f>
        <v/>
      </c>
      <c r="Q5983" s="24" t="str">
        <f>'Ek.3-A'!M5983</f>
        <v/>
      </c>
      <c r="R5983" s="24">
        <f t="shared" si="1263"/>
        <v>0</v>
      </c>
      <c r="S5983" s="141" t="str">
        <f t="shared" si="1264"/>
        <v>H</v>
      </c>
      <c r="T5983" s="24">
        <f>IF(S5983="E",SUM($R$5:R5983),0)</f>
        <v>0</v>
      </c>
      <c r="U5983" s="143">
        <f t="shared" si="1265"/>
        <v>0</v>
      </c>
    </row>
    <row r="5984" spans="1:21" x14ac:dyDescent="0.25">
      <c r="A5984" s="6">
        <v>60.840000000000103</v>
      </c>
      <c r="B5984" s="32" t="s">
        <v>316</v>
      </c>
      <c r="K5984" s="3">
        <f t="shared" si="1266"/>
        <v>4410</v>
      </c>
      <c r="L5984" s="97" t="str">
        <f>IF(TRIM('Ek.3-A'!F5984)&lt;&gt;"","var","yok")</f>
        <v>yok</v>
      </c>
      <c r="M5984" s="5" t="str">
        <f>IF('Ek.3-A'!F5984="", "", IF(VLOOKUP('Ek.3-A'!F5984, Veriler!D:E, 2, 0)=0, "", VLOOKUP('Ek.3-A'!F5984, Veriler!D:E, 2, 0)))</f>
        <v/>
      </c>
      <c r="N5984" s="5" t="str">
        <f>IF('Ek.3-A'!P5984="", "", 'Ek.3-A'!P5984)</f>
        <v/>
      </c>
      <c r="O5984" s="142">
        <f>'Ek.3-A'!S5984</f>
        <v>0</v>
      </c>
      <c r="P5984" s="143" t="str">
        <f>'Ek.3-A'!L5984</f>
        <v/>
      </c>
      <c r="Q5984" s="24" t="str">
        <f>'Ek.3-A'!M5984</f>
        <v/>
      </c>
      <c r="R5984" s="24">
        <f t="shared" si="1263"/>
        <v>0</v>
      </c>
      <c r="S5984" s="141" t="str">
        <f t="shared" si="1264"/>
        <v>H</v>
      </c>
      <c r="T5984" s="24">
        <f>IF(S5984="E",SUM($R$5:R5984),0)</f>
        <v>0</v>
      </c>
      <c r="U5984" s="143">
        <f t="shared" si="1265"/>
        <v>0</v>
      </c>
    </row>
    <row r="5985" spans="1:41" x14ac:dyDescent="0.25">
      <c r="A5985" s="6">
        <v>60.850000000000101</v>
      </c>
      <c r="B5985" s="32" t="s">
        <v>316</v>
      </c>
      <c r="L5985" s="97"/>
      <c r="M5985" s="5"/>
      <c r="N5985" s="5"/>
      <c r="O5985" s="5"/>
      <c r="Q5985" s="23"/>
      <c r="T5985" s="24"/>
      <c r="U5985" s="25"/>
    </row>
    <row r="5986" spans="1:41" x14ac:dyDescent="0.25">
      <c r="A5986" s="6">
        <v>60.860000000000099</v>
      </c>
      <c r="B5986" s="32" t="s">
        <v>316</v>
      </c>
      <c r="K5986" s="3">
        <f>K5984+1</f>
        <v>4411</v>
      </c>
      <c r="L5986" s="97" t="str">
        <f>IF(TRIM('Ek.3-A'!F5986)&lt;&gt;"","var","yok")</f>
        <v>yok</v>
      </c>
      <c r="M5986" s="5" t="str">
        <f>IF('Ek.3-A'!F5986="", "", IF(VLOOKUP('Ek.3-A'!F5986, Veriler!D:E, 2, 0)=0, "", VLOOKUP('Ek.3-A'!F5986, Veriler!D:E, 2, 0)))</f>
        <v/>
      </c>
      <c r="N5986" s="5" t="str">
        <f>IF('Ek.3-A'!P5986="", "", 'Ek.3-A'!P5986)</f>
        <v/>
      </c>
      <c r="O5986" s="142">
        <f>'Ek.3-A'!S5986</f>
        <v>0</v>
      </c>
      <c r="P5986" s="143" t="str">
        <f>'Ek.3-A'!L5986</f>
        <v/>
      </c>
      <c r="Q5986" s="24" t="str">
        <f>'Ek.3-A'!M5986</f>
        <v/>
      </c>
      <c r="R5986" s="24">
        <f t="shared" ref="R5986:R5999" si="1267">IF(L5986="var",0,IF(Q5986&lt;=0.005,Q5986,0))</f>
        <v>0</v>
      </c>
      <c r="S5986" s="141" t="str">
        <f t="shared" ref="S5986:S5999" si="1268">IF(Q5986&lt;=0.005,"E","H")</f>
        <v>H</v>
      </c>
      <c r="T5986" s="24">
        <f>IF(S5986="E",SUM($R$5:R5986),0)</f>
        <v>0</v>
      </c>
      <c r="U5986" s="143">
        <f t="shared" ref="U5986:U5999" si="1269">IF(T5986&lt;=0.1, O5986, IF(R5986&gt;$G$2, R5986*O5986, $G$2*O5986))</f>
        <v>0</v>
      </c>
    </row>
    <row r="5987" spans="1:41" x14ac:dyDescent="0.25">
      <c r="A5987" s="6">
        <v>60.870000000000097</v>
      </c>
      <c r="B5987" s="32" t="s">
        <v>316</v>
      </c>
      <c r="K5987" s="3">
        <f t="shared" ref="K5987:K5999" si="1270">K5986+1</f>
        <v>4412</v>
      </c>
      <c r="L5987" s="97" t="str">
        <f>IF(TRIM('Ek.3-A'!F5987)&lt;&gt;"","var","yok")</f>
        <v>yok</v>
      </c>
      <c r="M5987" s="5" t="str">
        <f>IF('Ek.3-A'!F5987="", "", IF(VLOOKUP('Ek.3-A'!F5987, Veriler!D:E, 2, 0)=0, "", VLOOKUP('Ek.3-A'!F5987, Veriler!D:E, 2, 0)))</f>
        <v/>
      </c>
      <c r="N5987" s="5" t="str">
        <f>IF('Ek.3-A'!P5987="", "", 'Ek.3-A'!P5987)</f>
        <v/>
      </c>
      <c r="O5987" s="142">
        <f>'Ek.3-A'!S5987</f>
        <v>0</v>
      </c>
      <c r="P5987" s="143" t="str">
        <f>'Ek.3-A'!L5987</f>
        <v/>
      </c>
      <c r="Q5987" s="24" t="str">
        <f>'Ek.3-A'!M5987</f>
        <v/>
      </c>
      <c r="R5987" s="24">
        <f t="shared" si="1267"/>
        <v>0</v>
      </c>
      <c r="S5987" s="141" t="str">
        <f t="shared" si="1268"/>
        <v>H</v>
      </c>
      <c r="T5987" s="24">
        <f>IF(S5987="E",SUM($R$5:R5987),0)</f>
        <v>0</v>
      </c>
      <c r="U5987" s="143">
        <f t="shared" si="1269"/>
        <v>0</v>
      </c>
    </row>
    <row r="5988" spans="1:41" x14ac:dyDescent="0.25">
      <c r="A5988" s="6">
        <v>60.880000000000102</v>
      </c>
      <c r="B5988" s="32" t="s">
        <v>316</v>
      </c>
      <c r="K5988" s="3">
        <f t="shared" si="1270"/>
        <v>4413</v>
      </c>
      <c r="L5988" s="97" t="str">
        <f>IF(TRIM('Ek.3-A'!F5988)&lt;&gt;"","var","yok")</f>
        <v>yok</v>
      </c>
      <c r="M5988" s="5" t="str">
        <f>IF('Ek.3-A'!F5988="", "", IF(VLOOKUP('Ek.3-A'!F5988, Veriler!D:E, 2, 0)=0, "", VLOOKUP('Ek.3-A'!F5988, Veriler!D:E, 2, 0)))</f>
        <v/>
      </c>
      <c r="N5988" s="5" t="str">
        <f>IF('Ek.3-A'!P5988="", "", 'Ek.3-A'!P5988)</f>
        <v/>
      </c>
      <c r="O5988" s="142">
        <f>'Ek.3-A'!S5988</f>
        <v>0</v>
      </c>
      <c r="P5988" s="143" t="str">
        <f>'Ek.3-A'!L5988</f>
        <v/>
      </c>
      <c r="Q5988" s="24" t="str">
        <f>'Ek.3-A'!M5988</f>
        <v/>
      </c>
      <c r="R5988" s="24">
        <f t="shared" si="1267"/>
        <v>0</v>
      </c>
      <c r="S5988" s="141" t="str">
        <f t="shared" si="1268"/>
        <v>H</v>
      </c>
      <c r="T5988" s="24">
        <f>IF(S5988="E",SUM($R$5:R5988),0)</f>
        <v>0</v>
      </c>
      <c r="U5988" s="143">
        <f t="shared" si="1269"/>
        <v>0</v>
      </c>
    </row>
    <row r="5989" spans="1:41" x14ac:dyDescent="0.25">
      <c r="A5989" s="6">
        <v>60.8900000000001</v>
      </c>
      <c r="B5989" s="32" t="s">
        <v>316</v>
      </c>
      <c r="K5989" s="3">
        <f t="shared" si="1270"/>
        <v>4414</v>
      </c>
      <c r="L5989" s="97" t="str">
        <f>IF(TRIM('Ek.3-A'!F5989)&lt;&gt;"","var","yok")</f>
        <v>yok</v>
      </c>
      <c r="M5989" s="5" t="str">
        <f>IF('Ek.3-A'!F5989="", "", IF(VLOOKUP('Ek.3-A'!F5989, Veriler!D:E, 2, 0)=0, "", VLOOKUP('Ek.3-A'!F5989, Veriler!D:E, 2, 0)))</f>
        <v/>
      </c>
      <c r="N5989" s="5" t="str">
        <f>IF('Ek.3-A'!P5989="", "", 'Ek.3-A'!P5989)</f>
        <v/>
      </c>
      <c r="O5989" s="142">
        <f>'Ek.3-A'!S5989</f>
        <v>0</v>
      </c>
      <c r="P5989" s="143" t="str">
        <f>'Ek.3-A'!L5989</f>
        <v/>
      </c>
      <c r="Q5989" s="24" t="str">
        <f>'Ek.3-A'!M5989</f>
        <v/>
      </c>
      <c r="R5989" s="24">
        <f t="shared" si="1267"/>
        <v>0</v>
      </c>
      <c r="S5989" s="141" t="str">
        <f t="shared" si="1268"/>
        <v>H</v>
      </c>
      <c r="T5989" s="24">
        <f>IF(S5989="E",SUM($R$5:R5989),0)</f>
        <v>0</v>
      </c>
      <c r="U5989" s="143">
        <f t="shared" si="1269"/>
        <v>0</v>
      </c>
    </row>
    <row r="5990" spans="1:41" x14ac:dyDescent="0.25">
      <c r="A5990" s="6">
        <v>60.900000000000098</v>
      </c>
      <c r="B5990" s="32" t="s">
        <v>316</v>
      </c>
      <c r="K5990" s="3">
        <f t="shared" si="1270"/>
        <v>4415</v>
      </c>
      <c r="L5990" s="97" t="str">
        <f>IF(TRIM('Ek.3-A'!F5990)&lt;&gt;"","var","yok")</f>
        <v>yok</v>
      </c>
      <c r="M5990" s="5" t="str">
        <f>IF('Ek.3-A'!F5990="", "", IF(VLOOKUP('Ek.3-A'!F5990, Veriler!D:E, 2, 0)=0, "", VLOOKUP('Ek.3-A'!F5990, Veriler!D:E, 2, 0)))</f>
        <v/>
      </c>
      <c r="N5990" s="5" t="str">
        <f>IF('Ek.3-A'!P5990="", "", 'Ek.3-A'!P5990)</f>
        <v/>
      </c>
      <c r="O5990" s="142">
        <f>'Ek.3-A'!S5990</f>
        <v>0</v>
      </c>
      <c r="P5990" s="143" t="str">
        <f>'Ek.3-A'!L5990</f>
        <v/>
      </c>
      <c r="Q5990" s="24" t="str">
        <f>'Ek.3-A'!M5990</f>
        <v/>
      </c>
      <c r="R5990" s="24">
        <f t="shared" si="1267"/>
        <v>0</v>
      </c>
      <c r="S5990" s="141" t="str">
        <f t="shared" si="1268"/>
        <v>H</v>
      </c>
      <c r="T5990" s="24">
        <f>IF(S5990="E",SUM($R$5:R5990),0)</f>
        <v>0</v>
      </c>
      <c r="U5990" s="143">
        <f t="shared" si="1269"/>
        <v>0</v>
      </c>
    </row>
    <row r="5991" spans="1:41" x14ac:dyDescent="0.25">
      <c r="A5991" s="6">
        <v>60.910000000000103</v>
      </c>
      <c r="B5991" s="32" t="s">
        <v>316</v>
      </c>
      <c r="K5991" s="3">
        <f t="shared" si="1270"/>
        <v>4416</v>
      </c>
      <c r="L5991" s="97" t="str">
        <f>IF(TRIM('Ek.3-A'!F5991)&lt;&gt;"","var","yok")</f>
        <v>yok</v>
      </c>
      <c r="M5991" s="5" t="str">
        <f>IF('Ek.3-A'!F5991="", "", IF(VLOOKUP('Ek.3-A'!F5991, Veriler!D:E, 2, 0)=0, "", VLOOKUP('Ek.3-A'!F5991, Veriler!D:E, 2, 0)))</f>
        <v/>
      </c>
      <c r="N5991" s="5" t="str">
        <f>IF('Ek.3-A'!P5991="", "", 'Ek.3-A'!P5991)</f>
        <v/>
      </c>
      <c r="O5991" s="142">
        <f>'Ek.3-A'!S5991</f>
        <v>0</v>
      </c>
      <c r="P5991" s="143" t="str">
        <f>'Ek.3-A'!L5991</f>
        <v/>
      </c>
      <c r="Q5991" s="24" t="str">
        <f>'Ek.3-A'!M5991</f>
        <v/>
      </c>
      <c r="R5991" s="24">
        <f t="shared" si="1267"/>
        <v>0</v>
      </c>
      <c r="S5991" s="141" t="str">
        <f t="shared" si="1268"/>
        <v>H</v>
      </c>
      <c r="T5991" s="24">
        <f>IF(S5991="E",SUM($R$5:R5991),0)</f>
        <v>0</v>
      </c>
      <c r="U5991" s="143">
        <f t="shared" si="1269"/>
        <v>0</v>
      </c>
    </row>
    <row r="5992" spans="1:41" x14ac:dyDescent="0.25">
      <c r="A5992" s="6">
        <v>60.920000000000101</v>
      </c>
      <c r="B5992" s="32" t="s">
        <v>316</v>
      </c>
      <c r="K5992" s="3">
        <f t="shared" si="1270"/>
        <v>4417</v>
      </c>
      <c r="L5992" s="97" t="str">
        <f>IF(TRIM('Ek.3-A'!F5992)&lt;&gt;"","var","yok")</f>
        <v>yok</v>
      </c>
      <c r="M5992" s="5" t="str">
        <f>IF('Ek.3-A'!F5992="", "", IF(VLOOKUP('Ek.3-A'!F5992, Veriler!D:E, 2, 0)=0, "", VLOOKUP('Ek.3-A'!F5992, Veriler!D:E, 2, 0)))</f>
        <v/>
      </c>
      <c r="N5992" s="5" t="str">
        <f>IF('Ek.3-A'!P5992="", "", 'Ek.3-A'!P5992)</f>
        <v/>
      </c>
      <c r="O5992" s="142">
        <f>'Ek.3-A'!S5992</f>
        <v>0</v>
      </c>
      <c r="P5992" s="143" t="str">
        <f>'Ek.3-A'!L5992</f>
        <v/>
      </c>
      <c r="Q5992" s="24" t="str">
        <f>'Ek.3-A'!M5992</f>
        <v/>
      </c>
      <c r="R5992" s="24">
        <f t="shared" si="1267"/>
        <v>0</v>
      </c>
      <c r="S5992" s="141" t="str">
        <f t="shared" si="1268"/>
        <v>H</v>
      </c>
      <c r="T5992" s="24">
        <f>IF(S5992="E",SUM($R$5:R5992),0)</f>
        <v>0</v>
      </c>
      <c r="U5992" s="143">
        <f t="shared" si="1269"/>
        <v>0</v>
      </c>
    </row>
    <row r="5993" spans="1:41" x14ac:dyDescent="0.25">
      <c r="A5993" s="6">
        <v>60.930000000000099</v>
      </c>
      <c r="B5993" s="32" t="s">
        <v>316</v>
      </c>
      <c r="K5993" s="3">
        <f t="shared" si="1270"/>
        <v>4418</v>
      </c>
      <c r="L5993" s="97" t="str">
        <f>IF(TRIM('Ek.3-A'!F5993)&lt;&gt;"","var","yok")</f>
        <v>yok</v>
      </c>
      <c r="M5993" s="5" t="str">
        <f>IF('Ek.3-A'!F5993="", "", IF(VLOOKUP('Ek.3-A'!F5993, Veriler!D:E, 2, 0)=0, "", VLOOKUP('Ek.3-A'!F5993, Veriler!D:E, 2, 0)))</f>
        <v/>
      </c>
      <c r="N5993" s="5" t="str">
        <f>IF('Ek.3-A'!P5993="", "", 'Ek.3-A'!P5993)</f>
        <v/>
      </c>
      <c r="O5993" s="142">
        <f>'Ek.3-A'!S5993</f>
        <v>0</v>
      </c>
      <c r="P5993" s="143" t="str">
        <f>'Ek.3-A'!L5993</f>
        <v/>
      </c>
      <c r="Q5993" s="24" t="str">
        <f>'Ek.3-A'!M5993</f>
        <v/>
      </c>
      <c r="R5993" s="24">
        <f t="shared" si="1267"/>
        <v>0</v>
      </c>
      <c r="S5993" s="141" t="str">
        <f t="shared" si="1268"/>
        <v>H</v>
      </c>
      <c r="T5993" s="24">
        <f>IF(S5993="E",SUM($R$5:R5993),0)</f>
        <v>0</v>
      </c>
      <c r="U5993" s="143">
        <f t="shared" si="1269"/>
        <v>0</v>
      </c>
    </row>
    <row r="5994" spans="1:41" x14ac:dyDescent="0.25">
      <c r="A5994" s="6">
        <v>60.940000000000097</v>
      </c>
      <c r="B5994" s="32" t="s">
        <v>316</v>
      </c>
      <c r="K5994" s="3">
        <f t="shared" si="1270"/>
        <v>4419</v>
      </c>
      <c r="L5994" s="97" t="str">
        <f>IF(TRIM('Ek.3-A'!F5994)&lt;&gt;"","var","yok")</f>
        <v>yok</v>
      </c>
      <c r="M5994" s="5" t="str">
        <f>IF('Ek.3-A'!F5994="", "", IF(VLOOKUP('Ek.3-A'!F5994, Veriler!D:E, 2, 0)=0, "", VLOOKUP('Ek.3-A'!F5994, Veriler!D:E, 2, 0)))</f>
        <v/>
      </c>
      <c r="N5994" s="5" t="str">
        <f>IF('Ek.3-A'!P5994="", "", 'Ek.3-A'!P5994)</f>
        <v/>
      </c>
      <c r="O5994" s="142">
        <f>'Ek.3-A'!S5994</f>
        <v>0</v>
      </c>
      <c r="P5994" s="143" t="str">
        <f>'Ek.3-A'!L5994</f>
        <v/>
      </c>
      <c r="Q5994" s="24" t="str">
        <f>'Ek.3-A'!M5994</f>
        <v/>
      </c>
      <c r="R5994" s="24">
        <f t="shared" si="1267"/>
        <v>0</v>
      </c>
      <c r="S5994" s="141" t="str">
        <f t="shared" si="1268"/>
        <v>H</v>
      </c>
      <c r="T5994" s="24">
        <f>IF(S5994="E",SUM($R$5:R5994),0)</f>
        <v>0</v>
      </c>
      <c r="U5994" s="143">
        <f t="shared" si="1269"/>
        <v>0</v>
      </c>
    </row>
    <row r="5995" spans="1:41" x14ac:dyDescent="0.25">
      <c r="A5995" s="6">
        <v>60.950000000000102</v>
      </c>
      <c r="B5995" s="32" t="s">
        <v>316</v>
      </c>
      <c r="K5995" s="3">
        <f t="shared" si="1270"/>
        <v>4420</v>
      </c>
      <c r="L5995" s="97" t="str">
        <f>IF(TRIM('Ek.3-A'!F5995)&lt;&gt;"","var","yok")</f>
        <v>yok</v>
      </c>
      <c r="M5995" s="5" t="str">
        <f>IF('Ek.3-A'!F5995="", "", IF(VLOOKUP('Ek.3-A'!F5995, Veriler!D:E, 2, 0)=0, "", VLOOKUP('Ek.3-A'!F5995, Veriler!D:E, 2, 0)))</f>
        <v/>
      </c>
      <c r="N5995" s="5" t="str">
        <f>IF('Ek.3-A'!P5995="", "", 'Ek.3-A'!P5995)</f>
        <v/>
      </c>
      <c r="O5995" s="142">
        <f>'Ek.3-A'!S5995</f>
        <v>0</v>
      </c>
      <c r="P5995" s="143" t="str">
        <f>'Ek.3-A'!L5995</f>
        <v/>
      </c>
      <c r="Q5995" s="24" t="str">
        <f>'Ek.3-A'!M5995</f>
        <v/>
      </c>
      <c r="R5995" s="24">
        <f t="shared" si="1267"/>
        <v>0</v>
      </c>
      <c r="S5995" s="141" t="str">
        <f t="shared" si="1268"/>
        <v>H</v>
      </c>
      <c r="T5995" s="24">
        <f>IF(S5995="E",SUM($R$5:R5995),0)</f>
        <v>0</v>
      </c>
      <c r="U5995" s="143">
        <f t="shared" si="1269"/>
        <v>0</v>
      </c>
    </row>
    <row r="5996" spans="1:41" x14ac:dyDescent="0.25">
      <c r="A5996" s="6">
        <v>60.9600000000001</v>
      </c>
      <c r="B5996" s="32" t="s">
        <v>316</v>
      </c>
      <c r="K5996" s="3">
        <f t="shared" si="1270"/>
        <v>4421</v>
      </c>
      <c r="L5996" s="97" t="str">
        <f>IF(TRIM('Ek.3-A'!F5996)&lt;&gt;"","var","yok")</f>
        <v>yok</v>
      </c>
      <c r="M5996" s="5" t="str">
        <f>IF('Ek.3-A'!F5996="", "", IF(VLOOKUP('Ek.3-A'!F5996, Veriler!D:E, 2, 0)=0, "", VLOOKUP('Ek.3-A'!F5996, Veriler!D:E, 2, 0)))</f>
        <v/>
      </c>
      <c r="N5996" s="5" t="str">
        <f>IF('Ek.3-A'!P5996="", "", 'Ek.3-A'!P5996)</f>
        <v/>
      </c>
      <c r="O5996" s="142">
        <f>'Ek.3-A'!S5996</f>
        <v>0</v>
      </c>
      <c r="P5996" s="143" t="str">
        <f>'Ek.3-A'!L5996</f>
        <v/>
      </c>
      <c r="Q5996" s="24" t="str">
        <f>'Ek.3-A'!M5996</f>
        <v/>
      </c>
      <c r="R5996" s="24">
        <f t="shared" si="1267"/>
        <v>0</v>
      </c>
      <c r="S5996" s="141" t="str">
        <f t="shared" si="1268"/>
        <v>H</v>
      </c>
      <c r="T5996" s="24">
        <f>IF(S5996="E",SUM($R$5:R5996),0)</f>
        <v>0</v>
      </c>
      <c r="U5996" s="143">
        <f t="shared" si="1269"/>
        <v>0</v>
      </c>
    </row>
    <row r="5997" spans="1:41" x14ac:dyDescent="0.25">
      <c r="A5997" s="6">
        <v>60.970000000000098</v>
      </c>
      <c r="B5997" s="32" t="s">
        <v>316</v>
      </c>
      <c r="K5997" s="3">
        <f t="shared" si="1270"/>
        <v>4422</v>
      </c>
      <c r="L5997" s="97" t="str">
        <f>IF(TRIM('Ek.3-A'!F5997)&lt;&gt;"","var","yok")</f>
        <v>yok</v>
      </c>
      <c r="M5997" s="5" t="str">
        <f>IF('Ek.3-A'!F5997="", "", IF(VLOOKUP('Ek.3-A'!F5997, Veriler!D:E, 2, 0)=0, "", VLOOKUP('Ek.3-A'!F5997, Veriler!D:E, 2, 0)))</f>
        <v/>
      </c>
      <c r="N5997" s="5" t="str">
        <f>IF('Ek.3-A'!P5997="", "", 'Ek.3-A'!P5997)</f>
        <v/>
      </c>
      <c r="O5997" s="142">
        <f>'Ek.3-A'!S5997</f>
        <v>0</v>
      </c>
      <c r="P5997" s="143" t="str">
        <f>'Ek.3-A'!L5997</f>
        <v/>
      </c>
      <c r="Q5997" s="24" t="str">
        <f>'Ek.3-A'!M5997</f>
        <v/>
      </c>
      <c r="R5997" s="24">
        <f t="shared" si="1267"/>
        <v>0</v>
      </c>
      <c r="S5997" s="141" t="str">
        <f t="shared" si="1268"/>
        <v>H</v>
      </c>
      <c r="T5997" s="24">
        <f>IF(S5997="E",SUM($R$5:R5997),0)</f>
        <v>0</v>
      </c>
      <c r="U5997" s="143">
        <f t="shared" si="1269"/>
        <v>0</v>
      </c>
    </row>
    <row r="5998" spans="1:41" x14ac:dyDescent="0.25">
      <c r="A5998" s="6">
        <v>60.980000000000103</v>
      </c>
      <c r="B5998" s="32" t="s">
        <v>316</v>
      </c>
      <c r="K5998" s="3">
        <f t="shared" si="1270"/>
        <v>4423</v>
      </c>
      <c r="L5998" s="97" t="str">
        <f>IF(TRIM('Ek.3-A'!F5998)&lt;&gt;"","var","yok")</f>
        <v>yok</v>
      </c>
      <c r="M5998" s="5" t="str">
        <f>IF('Ek.3-A'!F5998="", "", IF(VLOOKUP('Ek.3-A'!F5998, Veriler!D:E, 2, 0)=0, "", VLOOKUP('Ek.3-A'!F5998, Veriler!D:E, 2, 0)))</f>
        <v/>
      </c>
      <c r="N5998" s="5" t="str">
        <f>IF('Ek.3-A'!P5998="", "", 'Ek.3-A'!P5998)</f>
        <v/>
      </c>
      <c r="O5998" s="142">
        <f>'Ek.3-A'!S5998</f>
        <v>0</v>
      </c>
      <c r="P5998" s="143" t="str">
        <f>'Ek.3-A'!L5998</f>
        <v/>
      </c>
      <c r="Q5998" s="24" t="str">
        <f>'Ek.3-A'!M5998</f>
        <v/>
      </c>
      <c r="R5998" s="24">
        <f t="shared" si="1267"/>
        <v>0</v>
      </c>
      <c r="S5998" s="141" t="str">
        <f t="shared" si="1268"/>
        <v>H</v>
      </c>
      <c r="T5998" s="24">
        <f>IF(S5998="E",SUM($R$5:R5998),0)</f>
        <v>0</v>
      </c>
      <c r="U5998" s="143">
        <f t="shared" si="1269"/>
        <v>0</v>
      </c>
    </row>
    <row r="5999" spans="1:41" x14ac:dyDescent="0.25">
      <c r="A5999" s="6">
        <v>60.990000000000101</v>
      </c>
      <c r="B5999" s="32" t="s">
        <v>316</v>
      </c>
      <c r="K5999" s="3">
        <f t="shared" si="1270"/>
        <v>4424</v>
      </c>
      <c r="L5999" s="97" t="str">
        <f>IF(TRIM('Ek.3-A'!F5999)&lt;&gt;"","var","yok")</f>
        <v>yok</v>
      </c>
      <c r="M5999" s="5" t="str">
        <f>IF('Ek.3-A'!F5999="", "", IF(VLOOKUP('Ek.3-A'!F5999, Veriler!D:E, 2, 0)=0, "", VLOOKUP('Ek.3-A'!F5999, Veriler!D:E, 2, 0)))</f>
        <v/>
      </c>
      <c r="N5999" s="5" t="str">
        <f>IF('Ek.3-A'!P5999="", "", 'Ek.3-A'!P5999)</f>
        <v/>
      </c>
      <c r="O5999" s="142">
        <f>'Ek.3-A'!S5999</f>
        <v>0</v>
      </c>
      <c r="P5999" s="143" t="str">
        <f>'Ek.3-A'!L5999</f>
        <v/>
      </c>
      <c r="Q5999" s="24" t="str">
        <f>'Ek.3-A'!M5999</f>
        <v/>
      </c>
      <c r="R5999" s="24">
        <f t="shared" si="1267"/>
        <v>0</v>
      </c>
      <c r="S5999" s="141" t="str">
        <f t="shared" si="1268"/>
        <v>H</v>
      </c>
      <c r="T5999" s="24">
        <f>IF(S5999="E",SUM($R$5:R5999),0)</f>
        <v>0</v>
      </c>
      <c r="U5999" s="143">
        <f t="shared" si="1269"/>
        <v>0</v>
      </c>
    </row>
    <row r="6000" spans="1:41" x14ac:dyDescent="0.25">
      <c r="A6000" s="6">
        <v>61</v>
      </c>
      <c r="B6000" s="32" t="s">
        <v>317</v>
      </c>
      <c r="T6000" s="24"/>
      <c r="U6000" s="25"/>
      <c r="AO6000" s="140">
        <f>'Ek.3-A'!L6000</f>
        <v>0</v>
      </c>
    </row>
    <row r="6001" spans="1:21" x14ac:dyDescent="0.25">
      <c r="A6001" s="6">
        <v>61.010000000000097</v>
      </c>
      <c r="B6001" s="32" t="s">
        <v>317</v>
      </c>
      <c r="T6001" s="24"/>
      <c r="U6001" s="25"/>
    </row>
    <row r="6002" spans="1:21" x14ac:dyDescent="0.25">
      <c r="A6002" s="6">
        <v>61.020000000000103</v>
      </c>
      <c r="B6002" s="32" t="s">
        <v>317</v>
      </c>
      <c r="T6002" s="24"/>
      <c r="U6002" s="25"/>
    </row>
    <row r="6003" spans="1:21" x14ac:dyDescent="0.25">
      <c r="A6003" s="6">
        <v>61.030000000000101</v>
      </c>
      <c r="B6003" s="32" t="s">
        <v>317</v>
      </c>
      <c r="T6003" s="24"/>
      <c r="U6003" s="25"/>
    </row>
    <row r="6004" spans="1:21" x14ac:dyDescent="0.25">
      <c r="A6004" s="6">
        <v>61.040000000000099</v>
      </c>
      <c r="B6004" s="32" t="s">
        <v>317</v>
      </c>
      <c r="T6004" s="24"/>
      <c r="U6004" s="25"/>
    </row>
    <row r="6005" spans="1:21" x14ac:dyDescent="0.25">
      <c r="A6005" s="6">
        <v>61.050000000000097</v>
      </c>
      <c r="B6005" s="32" t="s">
        <v>317</v>
      </c>
      <c r="T6005" s="24"/>
      <c r="U6005" s="25"/>
    </row>
    <row r="6006" spans="1:21" x14ac:dyDescent="0.25">
      <c r="A6006" s="6">
        <v>61.060000000000102</v>
      </c>
      <c r="B6006" s="32" t="s">
        <v>317</v>
      </c>
      <c r="T6006" s="24"/>
      <c r="U6006" s="25"/>
    </row>
    <row r="6007" spans="1:21" x14ac:dyDescent="0.25">
      <c r="A6007" s="6">
        <v>61.0700000000001</v>
      </c>
      <c r="B6007" s="32" t="s">
        <v>317</v>
      </c>
      <c r="T6007" s="24"/>
      <c r="U6007" s="25"/>
    </row>
    <row r="6008" spans="1:21" x14ac:dyDescent="0.25">
      <c r="A6008" s="6">
        <v>61.080000000000098</v>
      </c>
      <c r="B6008" s="32" t="s">
        <v>317</v>
      </c>
      <c r="T6008" s="24"/>
      <c r="U6008" s="25"/>
    </row>
    <row r="6009" spans="1:21" x14ac:dyDescent="0.25">
      <c r="A6009" s="6">
        <v>61.090000000000103</v>
      </c>
      <c r="B6009" s="32" t="s">
        <v>317</v>
      </c>
      <c r="K6009" s="3">
        <f>K5999+1</f>
        <v>4425</v>
      </c>
      <c r="L6009" s="97" t="str">
        <f>IF(TRIM('Ek.3-A'!F6009)&lt;&gt;"","var","yok")</f>
        <v>yok</v>
      </c>
      <c r="M6009" s="5" t="str">
        <f>IF('Ek.3-A'!F6009="", "", IF(VLOOKUP('Ek.3-A'!F6009, Veriler!D:E, 2, 0)=0, "", VLOOKUP('Ek.3-A'!F6009, Veriler!D:E, 2, 0)))</f>
        <v/>
      </c>
      <c r="N6009" s="5" t="str">
        <f>IF('Ek.3-A'!P6009="", "", 'Ek.3-A'!P6009)</f>
        <v/>
      </c>
      <c r="O6009" s="142">
        <f>'Ek.3-A'!S6009</f>
        <v>0</v>
      </c>
      <c r="P6009" s="143" t="str">
        <f>'Ek.3-A'!L6009</f>
        <v/>
      </c>
      <c r="Q6009" s="24" t="str">
        <f>'Ek.3-A'!M6009</f>
        <v/>
      </c>
      <c r="R6009" s="24">
        <f t="shared" ref="R6009:R6022" si="1271">IF(L6009="var",0,IF(Q6009&lt;=0.005,Q6009,0))</f>
        <v>0</v>
      </c>
      <c r="S6009" s="141" t="str">
        <f t="shared" ref="S6009:S6022" si="1272">IF(Q6009&lt;=0.005,"E","H")</f>
        <v>H</v>
      </c>
      <c r="T6009" s="24">
        <f>IF(S6009="E",SUM($R$5:R6009),0)</f>
        <v>0</v>
      </c>
      <c r="U6009" s="143">
        <f t="shared" ref="U6009:U6022" si="1273">IF(T6009&lt;=0.1, O6009, IF(R6009&gt;$G$2, R6009*O6009, $G$2*O6009))</f>
        <v>0</v>
      </c>
    </row>
    <row r="6010" spans="1:21" x14ac:dyDescent="0.25">
      <c r="A6010" s="6">
        <v>61.100000000000101</v>
      </c>
      <c r="B6010" s="32" t="s">
        <v>317</v>
      </c>
      <c r="K6010" s="3">
        <f t="shared" ref="K6010:K6022" si="1274">K6009+1</f>
        <v>4426</v>
      </c>
      <c r="L6010" s="97" t="str">
        <f>IF(TRIM('Ek.3-A'!F6010)&lt;&gt;"","var","yok")</f>
        <v>yok</v>
      </c>
      <c r="M6010" s="5" t="str">
        <f>IF('Ek.3-A'!F6010="", "", IF(VLOOKUP('Ek.3-A'!F6010, Veriler!D:E, 2, 0)=0, "", VLOOKUP('Ek.3-A'!F6010, Veriler!D:E, 2, 0)))</f>
        <v/>
      </c>
      <c r="N6010" s="5" t="str">
        <f>IF('Ek.3-A'!P6010="", "", 'Ek.3-A'!P6010)</f>
        <v/>
      </c>
      <c r="O6010" s="142">
        <f>'Ek.3-A'!S6010</f>
        <v>0</v>
      </c>
      <c r="P6010" s="143" t="str">
        <f>'Ek.3-A'!L6010</f>
        <v/>
      </c>
      <c r="Q6010" s="24" t="str">
        <f>'Ek.3-A'!M6010</f>
        <v/>
      </c>
      <c r="R6010" s="24">
        <f t="shared" si="1271"/>
        <v>0</v>
      </c>
      <c r="S6010" s="141" t="str">
        <f t="shared" si="1272"/>
        <v>H</v>
      </c>
      <c r="T6010" s="24">
        <f>IF(S6010="E",SUM($R$5:R6010),0)</f>
        <v>0</v>
      </c>
      <c r="U6010" s="143">
        <f t="shared" si="1273"/>
        <v>0</v>
      </c>
    </row>
    <row r="6011" spans="1:21" x14ac:dyDescent="0.25">
      <c r="A6011" s="6">
        <v>61.110000000000099</v>
      </c>
      <c r="B6011" s="32" t="s">
        <v>317</v>
      </c>
      <c r="K6011" s="3">
        <f t="shared" si="1274"/>
        <v>4427</v>
      </c>
      <c r="L6011" s="97" t="str">
        <f>IF(TRIM('Ek.3-A'!F6011)&lt;&gt;"","var","yok")</f>
        <v>yok</v>
      </c>
      <c r="M6011" s="5" t="str">
        <f>IF('Ek.3-A'!F6011="", "", IF(VLOOKUP('Ek.3-A'!F6011, Veriler!D:E, 2, 0)=0, "", VLOOKUP('Ek.3-A'!F6011, Veriler!D:E, 2, 0)))</f>
        <v/>
      </c>
      <c r="N6011" s="5" t="str">
        <f>IF('Ek.3-A'!P6011="", "", 'Ek.3-A'!P6011)</f>
        <v/>
      </c>
      <c r="O6011" s="142">
        <f>'Ek.3-A'!S6011</f>
        <v>0</v>
      </c>
      <c r="P6011" s="143" t="str">
        <f>'Ek.3-A'!L6011</f>
        <v/>
      </c>
      <c r="Q6011" s="24" t="str">
        <f>'Ek.3-A'!M6011</f>
        <v/>
      </c>
      <c r="R6011" s="24">
        <f t="shared" si="1271"/>
        <v>0</v>
      </c>
      <c r="S6011" s="141" t="str">
        <f t="shared" si="1272"/>
        <v>H</v>
      </c>
      <c r="T6011" s="24">
        <f>IF(S6011="E",SUM($R$5:R6011),0)</f>
        <v>0</v>
      </c>
      <c r="U6011" s="143">
        <f t="shared" si="1273"/>
        <v>0</v>
      </c>
    </row>
    <row r="6012" spans="1:21" x14ac:dyDescent="0.25">
      <c r="A6012" s="6">
        <v>61.120000000000097</v>
      </c>
      <c r="B6012" s="32" t="s">
        <v>317</v>
      </c>
      <c r="K6012" s="3">
        <f t="shared" si="1274"/>
        <v>4428</v>
      </c>
      <c r="L6012" s="97" t="str">
        <f>IF(TRIM('Ek.3-A'!F6012)&lt;&gt;"","var","yok")</f>
        <v>yok</v>
      </c>
      <c r="M6012" s="5" t="str">
        <f>IF('Ek.3-A'!F6012="", "", IF(VLOOKUP('Ek.3-A'!F6012, Veriler!D:E, 2, 0)=0, "", VLOOKUP('Ek.3-A'!F6012, Veriler!D:E, 2, 0)))</f>
        <v/>
      </c>
      <c r="N6012" s="5" t="str">
        <f>IF('Ek.3-A'!P6012="", "", 'Ek.3-A'!P6012)</f>
        <v/>
      </c>
      <c r="O6012" s="142">
        <f>'Ek.3-A'!S6012</f>
        <v>0</v>
      </c>
      <c r="P6012" s="143" t="str">
        <f>'Ek.3-A'!L6012</f>
        <v/>
      </c>
      <c r="Q6012" s="24" t="str">
        <f>'Ek.3-A'!M6012</f>
        <v/>
      </c>
      <c r="R6012" s="24">
        <f t="shared" si="1271"/>
        <v>0</v>
      </c>
      <c r="S6012" s="141" t="str">
        <f t="shared" si="1272"/>
        <v>H</v>
      </c>
      <c r="T6012" s="24">
        <f>IF(S6012="E",SUM($R$5:R6012),0)</f>
        <v>0</v>
      </c>
      <c r="U6012" s="143">
        <f t="shared" si="1273"/>
        <v>0</v>
      </c>
    </row>
    <row r="6013" spans="1:21" x14ac:dyDescent="0.25">
      <c r="A6013" s="6">
        <v>61.130000000000102</v>
      </c>
      <c r="B6013" s="32" t="s">
        <v>317</v>
      </c>
      <c r="K6013" s="3">
        <f t="shared" si="1274"/>
        <v>4429</v>
      </c>
      <c r="L6013" s="97" t="str">
        <f>IF(TRIM('Ek.3-A'!F6013)&lt;&gt;"","var","yok")</f>
        <v>yok</v>
      </c>
      <c r="M6013" s="5" t="str">
        <f>IF('Ek.3-A'!F6013="", "", IF(VLOOKUP('Ek.3-A'!F6013, Veriler!D:E, 2, 0)=0, "", VLOOKUP('Ek.3-A'!F6013, Veriler!D:E, 2, 0)))</f>
        <v/>
      </c>
      <c r="N6013" s="5" t="str">
        <f>IF('Ek.3-A'!P6013="", "", 'Ek.3-A'!P6013)</f>
        <v/>
      </c>
      <c r="O6013" s="142">
        <f>'Ek.3-A'!S6013</f>
        <v>0</v>
      </c>
      <c r="P6013" s="143" t="str">
        <f>'Ek.3-A'!L6013</f>
        <v/>
      </c>
      <c r="Q6013" s="24" t="str">
        <f>'Ek.3-A'!M6013</f>
        <v/>
      </c>
      <c r="R6013" s="24">
        <f t="shared" si="1271"/>
        <v>0</v>
      </c>
      <c r="S6013" s="141" t="str">
        <f t="shared" si="1272"/>
        <v>H</v>
      </c>
      <c r="T6013" s="24">
        <f>IF(S6013="E",SUM($R$5:R6013),0)</f>
        <v>0</v>
      </c>
      <c r="U6013" s="143">
        <f t="shared" si="1273"/>
        <v>0</v>
      </c>
    </row>
    <row r="6014" spans="1:21" x14ac:dyDescent="0.25">
      <c r="A6014" s="6">
        <v>61.1400000000001</v>
      </c>
      <c r="B6014" s="32" t="s">
        <v>317</v>
      </c>
      <c r="K6014" s="3">
        <f t="shared" si="1274"/>
        <v>4430</v>
      </c>
      <c r="L6014" s="97" t="str">
        <f>IF(TRIM('Ek.3-A'!F6014)&lt;&gt;"","var","yok")</f>
        <v>yok</v>
      </c>
      <c r="M6014" s="5" t="str">
        <f>IF('Ek.3-A'!F6014="", "", IF(VLOOKUP('Ek.3-A'!F6014, Veriler!D:E, 2, 0)=0, "", VLOOKUP('Ek.3-A'!F6014, Veriler!D:E, 2, 0)))</f>
        <v/>
      </c>
      <c r="N6014" s="5" t="str">
        <f>IF('Ek.3-A'!P6014="", "", 'Ek.3-A'!P6014)</f>
        <v/>
      </c>
      <c r="O6014" s="142">
        <f>'Ek.3-A'!S6014</f>
        <v>0</v>
      </c>
      <c r="P6014" s="143" t="str">
        <f>'Ek.3-A'!L6014</f>
        <v/>
      </c>
      <c r="Q6014" s="24" t="str">
        <f>'Ek.3-A'!M6014</f>
        <v/>
      </c>
      <c r="R6014" s="24">
        <f t="shared" si="1271"/>
        <v>0</v>
      </c>
      <c r="S6014" s="141" t="str">
        <f t="shared" si="1272"/>
        <v>H</v>
      </c>
      <c r="T6014" s="24">
        <f>IF(S6014="E",SUM($R$5:R6014),0)</f>
        <v>0</v>
      </c>
      <c r="U6014" s="143">
        <f t="shared" si="1273"/>
        <v>0</v>
      </c>
    </row>
    <row r="6015" spans="1:21" x14ac:dyDescent="0.25">
      <c r="A6015" s="6">
        <v>61.150000000000098</v>
      </c>
      <c r="B6015" s="32" t="s">
        <v>317</v>
      </c>
      <c r="K6015" s="3">
        <f t="shared" si="1274"/>
        <v>4431</v>
      </c>
      <c r="L6015" s="97" t="str">
        <f>IF(TRIM('Ek.3-A'!F6015)&lt;&gt;"","var","yok")</f>
        <v>yok</v>
      </c>
      <c r="M6015" s="5" t="str">
        <f>IF('Ek.3-A'!F6015="", "", IF(VLOOKUP('Ek.3-A'!F6015, Veriler!D:E, 2, 0)=0, "", VLOOKUP('Ek.3-A'!F6015, Veriler!D:E, 2, 0)))</f>
        <v/>
      </c>
      <c r="N6015" s="5" t="str">
        <f>IF('Ek.3-A'!P6015="", "", 'Ek.3-A'!P6015)</f>
        <v/>
      </c>
      <c r="O6015" s="142">
        <f>'Ek.3-A'!S6015</f>
        <v>0</v>
      </c>
      <c r="P6015" s="143" t="str">
        <f>'Ek.3-A'!L6015</f>
        <v/>
      </c>
      <c r="Q6015" s="24" t="str">
        <f>'Ek.3-A'!M6015</f>
        <v/>
      </c>
      <c r="R6015" s="24">
        <f t="shared" si="1271"/>
        <v>0</v>
      </c>
      <c r="S6015" s="141" t="str">
        <f t="shared" si="1272"/>
        <v>H</v>
      </c>
      <c r="T6015" s="24">
        <f>IF(S6015="E",SUM($R$5:R6015),0)</f>
        <v>0</v>
      </c>
      <c r="U6015" s="143">
        <f t="shared" si="1273"/>
        <v>0</v>
      </c>
    </row>
    <row r="6016" spans="1:21" x14ac:dyDescent="0.25">
      <c r="A6016" s="6">
        <v>61.160000000000103</v>
      </c>
      <c r="B6016" s="32" t="s">
        <v>317</v>
      </c>
      <c r="K6016" s="3">
        <f t="shared" si="1274"/>
        <v>4432</v>
      </c>
      <c r="L6016" s="97" t="str">
        <f>IF(TRIM('Ek.3-A'!F6016)&lt;&gt;"","var","yok")</f>
        <v>yok</v>
      </c>
      <c r="M6016" s="5" t="str">
        <f>IF('Ek.3-A'!F6016="", "", IF(VLOOKUP('Ek.3-A'!F6016, Veriler!D:E, 2, 0)=0, "", VLOOKUP('Ek.3-A'!F6016, Veriler!D:E, 2, 0)))</f>
        <v/>
      </c>
      <c r="N6016" s="5" t="str">
        <f>IF('Ek.3-A'!P6016="", "", 'Ek.3-A'!P6016)</f>
        <v/>
      </c>
      <c r="O6016" s="142">
        <f>'Ek.3-A'!S6016</f>
        <v>0</v>
      </c>
      <c r="P6016" s="143" t="str">
        <f>'Ek.3-A'!L6016</f>
        <v/>
      </c>
      <c r="Q6016" s="24" t="str">
        <f>'Ek.3-A'!M6016</f>
        <v/>
      </c>
      <c r="R6016" s="24">
        <f t="shared" si="1271"/>
        <v>0</v>
      </c>
      <c r="S6016" s="141" t="str">
        <f t="shared" si="1272"/>
        <v>H</v>
      </c>
      <c r="T6016" s="24">
        <f>IF(S6016="E",SUM($R$5:R6016),0)</f>
        <v>0</v>
      </c>
      <c r="U6016" s="143">
        <f t="shared" si="1273"/>
        <v>0</v>
      </c>
    </row>
    <row r="6017" spans="1:21" x14ac:dyDescent="0.25">
      <c r="A6017" s="6">
        <v>61.170000000000101</v>
      </c>
      <c r="B6017" s="32" t="s">
        <v>317</v>
      </c>
      <c r="K6017" s="3">
        <f t="shared" si="1274"/>
        <v>4433</v>
      </c>
      <c r="L6017" s="97" t="str">
        <f>IF(TRIM('Ek.3-A'!F6017)&lt;&gt;"","var","yok")</f>
        <v>yok</v>
      </c>
      <c r="M6017" s="5" t="str">
        <f>IF('Ek.3-A'!F6017="", "", IF(VLOOKUP('Ek.3-A'!F6017, Veriler!D:E, 2, 0)=0, "", VLOOKUP('Ek.3-A'!F6017, Veriler!D:E, 2, 0)))</f>
        <v/>
      </c>
      <c r="N6017" s="5" t="str">
        <f>IF('Ek.3-A'!P6017="", "", 'Ek.3-A'!P6017)</f>
        <v/>
      </c>
      <c r="O6017" s="142">
        <f>'Ek.3-A'!S6017</f>
        <v>0</v>
      </c>
      <c r="P6017" s="143" t="str">
        <f>'Ek.3-A'!L6017</f>
        <v/>
      </c>
      <c r="Q6017" s="24" t="str">
        <f>'Ek.3-A'!M6017</f>
        <v/>
      </c>
      <c r="R6017" s="24">
        <f t="shared" si="1271"/>
        <v>0</v>
      </c>
      <c r="S6017" s="141" t="str">
        <f t="shared" si="1272"/>
        <v>H</v>
      </c>
      <c r="T6017" s="24">
        <f>IF(S6017="E",SUM($R$5:R6017),0)</f>
        <v>0</v>
      </c>
      <c r="U6017" s="143">
        <f t="shared" si="1273"/>
        <v>0</v>
      </c>
    </row>
    <row r="6018" spans="1:21" x14ac:dyDescent="0.25">
      <c r="A6018" s="6">
        <v>61.180000000000099</v>
      </c>
      <c r="B6018" s="32" t="s">
        <v>317</v>
      </c>
      <c r="K6018" s="3">
        <f t="shared" si="1274"/>
        <v>4434</v>
      </c>
      <c r="L6018" s="97" t="str">
        <f>IF(TRIM('Ek.3-A'!F6018)&lt;&gt;"","var","yok")</f>
        <v>yok</v>
      </c>
      <c r="M6018" s="5" t="str">
        <f>IF('Ek.3-A'!F6018="", "", IF(VLOOKUP('Ek.3-A'!F6018, Veriler!D:E, 2, 0)=0, "", VLOOKUP('Ek.3-A'!F6018, Veriler!D:E, 2, 0)))</f>
        <v/>
      </c>
      <c r="N6018" s="5" t="str">
        <f>IF('Ek.3-A'!P6018="", "", 'Ek.3-A'!P6018)</f>
        <v/>
      </c>
      <c r="O6018" s="142">
        <f>'Ek.3-A'!S6018</f>
        <v>0</v>
      </c>
      <c r="P6018" s="143" t="str">
        <f>'Ek.3-A'!L6018</f>
        <v/>
      </c>
      <c r="Q6018" s="24" t="str">
        <f>'Ek.3-A'!M6018</f>
        <v/>
      </c>
      <c r="R6018" s="24">
        <f t="shared" si="1271"/>
        <v>0</v>
      </c>
      <c r="S6018" s="141" t="str">
        <f t="shared" si="1272"/>
        <v>H</v>
      </c>
      <c r="T6018" s="24">
        <f>IF(S6018="E",SUM($R$5:R6018),0)</f>
        <v>0</v>
      </c>
      <c r="U6018" s="143">
        <f t="shared" si="1273"/>
        <v>0</v>
      </c>
    </row>
    <row r="6019" spans="1:21" x14ac:dyDescent="0.25">
      <c r="A6019" s="6">
        <v>61.190000000000097</v>
      </c>
      <c r="B6019" s="32" t="s">
        <v>317</v>
      </c>
      <c r="K6019" s="3">
        <f t="shared" si="1274"/>
        <v>4435</v>
      </c>
      <c r="L6019" s="97" t="str">
        <f>IF(TRIM('Ek.3-A'!F6019)&lt;&gt;"","var","yok")</f>
        <v>yok</v>
      </c>
      <c r="M6019" s="5" t="str">
        <f>IF('Ek.3-A'!F6019="", "", IF(VLOOKUP('Ek.3-A'!F6019, Veriler!D:E, 2, 0)=0, "", VLOOKUP('Ek.3-A'!F6019, Veriler!D:E, 2, 0)))</f>
        <v/>
      </c>
      <c r="N6019" s="5" t="str">
        <f>IF('Ek.3-A'!P6019="", "", 'Ek.3-A'!P6019)</f>
        <v/>
      </c>
      <c r="O6019" s="142">
        <f>'Ek.3-A'!S6019</f>
        <v>0</v>
      </c>
      <c r="P6019" s="143" t="str">
        <f>'Ek.3-A'!L6019</f>
        <v/>
      </c>
      <c r="Q6019" s="24" t="str">
        <f>'Ek.3-A'!M6019</f>
        <v/>
      </c>
      <c r="R6019" s="24">
        <f t="shared" si="1271"/>
        <v>0</v>
      </c>
      <c r="S6019" s="141" t="str">
        <f t="shared" si="1272"/>
        <v>H</v>
      </c>
      <c r="T6019" s="24">
        <f>IF(S6019="E",SUM($R$5:R6019),0)</f>
        <v>0</v>
      </c>
      <c r="U6019" s="143">
        <f t="shared" si="1273"/>
        <v>0</v>
      </c>
    </row>
    <row r="6020" spans="1:21" x14ac:dyDescent="0.25">
      <c r="A6020" s="6">
        <v>61.200000000000102</v>
      </c>
      <c r="B6020" s="32" t="s">
        <v>317</v>
      </c>
      <c r="K6020" s="3">
        <f t="shared" si="1274"/>
        <v>4436</v>
      </c>
      <c r="L6020" s="97" t="str">
        <f>IF(TRIM('Ek.3-A'!F6020)&lt;&gt;"","var","yok")</f>
        <v>yok</v>
      </c>
      <c r="M6020" s="5" t="str">
        <f>IF('Ek.3-A'!F6020="", "", IF(VLOOKUP('Ek.3-A'!F6020, Veriler!D:E, 2, 0)=0, "", VLOOKUP('Ek.3-A'!F6020, Veriler!D:E, 2, 0)))</f>
        <v/>
      </c>
      <c r="N6020" s="5" t="str">
        <f>IF('Ek.3-A'!P6020="", "", 'Ek.3-A'!P6020)</f>
        <v/>
      </c>
      <c r="O6020" s="142">
        <f>'Ek.3-A'!S6020</f>
        <v>0</v>
      </c>
      <c r="P6020" s="143" t="str">
        <f>'Ek.3-A'!L6020</f>
        <v/>
      </c>
      <c r="Q6020" s="24" t="str">
        <f>'Ek.3-A'!M6020</f>
        <v/>
      </c>
      <c r="R6020" s="24">
        <f t="shared" si="1271"/>
        <v>0</v>
      </c>
      <c r="S6020" s="141" t="str">
        <f t="shared" si="1272"/>
        <v>H</v>
      </c>
      <c r="T6020" s="24">
        <f>IF(S6020="E",SUM($R$5:R6020),0)</f>
        <v>0</v>
      </c>
      <c r="U6020" s="143">
        <f t="shared" si="1273"/>
        <v>0</v>
      </c>
    </row>
    <row r="6021" spans="1:21" x14ac:dyDescent="0.25">
      <c r="A6021" s="6">
        <v>61.2100000000001</v>
      </c>
      <c r="B6021" s="32" t="s">
        <v>317</v>
      </c>
      <c r="K6021" s="3">
        <f t="shared" si="1274"/>
        <v>4437</v>
      </c>
      <c r="L6021" s="97" t="str">
        <f>IF(TRIM('Ek.3-A'!F6021)&lt;&gt;"","var","yok")</f>
        <v>yok</v>
      </c>
      <c r="M6021" s="5" t="str">
        <f>IF('Ek.3-A'!F6021="", "", IF(VLOOKUP('Ek.3-A'!F6021, Veriler!D:E, 2, 0)=0, "", VLOOKUP('Ek.3-A'!F6021, Veriler!D:E, 2, 0)))</f>
        <v/>
      </c>
      <c r="N6021" s="5" t="str">
        <f>IF('Ek.3-A'!P6021="", "", 'Ek.3-A'!P6021)</f>
        <v/>
      </c>
      <c r="O6021" s="142">
        <f>'Ek.3-A'!S6021</f>
        <v>0</v>
      </c>
      <c r="P6021" s="143" t="str">
        <f>'Ek.3-A'!L6021</f>
        <v/>
      </c>
      <c r="Q6021" s="24" t="str">
        <f>'Ek.3-A'!M6021</f>
        <v/>
      </c>
      <c r="R6021" s="24">
        <f t="shared" si="1271"/>
        <v>0</v>
      </c>
      <c r="S6021" s="141" t="str">
        <f t="shared" si="1272"/>
        <v>H</v>
      </c>
      <c r="T6021" s="24">
        <f>IF(S6021="E",SUM($R$5:R6021),0)</f>
        <v>0</v>
      </c>
      <c r="U6021" s="143">
        <f t="shared" si="1273"/>
        <v>0</v>
      </c>
    </row>
    <row r="6022" spans="1:21" x14ac:dyDescent="0.25">
      <c r="A6022" s="6">
        <v>61.220000000000098</v>
      </c>
      <c r="B6022" s="32" t="s">
        <v>317</v>
      </c>
      <c r="K6022" s="3">
        <f t="shared" si="1274"/>
        <v>4438</v>
      </c>
      <c r="L6022" s="97" t="str">
        <f>IF(TRIM('Ek.3-A'!F6022)&lt;&gt;"","var","yok")</f>
        <v>yok</v>
      </c>
      <c r="M6022" s="5" t="str">
        <f>IF('Ek.3-A'!F6022="", "", IF(VLOOKUP('Ek.3-A'!F6022, Veriler!D:E, 2, 0)=0, "", VLOOKUP('Ek.3-A'!F6022, Veriler!D:E, 2, 0)))</f>
        <v/>
      </c>
      <c r="N6022" s="5" t="str">
        <f>IF('Ek.3-A'!P6022="", "", 'Ek.3-A'!P6022)</f>
        <v/>
      </c>
      <c r="O6022" s="142">
        <f>'Ek.3-A'!S6022</f>
        <v>0</v>
      </c>
      <c r="P6022" s="143" t="str">
        <f>'Ek.3-A'!L6022</f>
        <v/>
      </c>
      <c r="Q6022" s="24" t="str">
        <f>'Ek.3-A'!M6022</f>
        <v/>
      </c>
      <c r="R6022" s="24">
        <f t="shared" si="1271"/>
        <v>0</v>
      </c>
      <c r="S6022" s="141" t="str">
        <f t="shared" si="1272"/>
        <v>H</v>
      </c>
      <c r="T6022" s="24">
        <f>IF(S6022="E",SUM($R$5:R6022),0)</f>
        <v>0</v>
      </c>
      <c r="U6022" s="143">
        <f t="shared" si="1273"/>
        <v>0</v>
      </c>
    </row>
    <row r="6023" spans="1:21" x14ac:dyDescent="0.25">
      <c r="A6023" s="6">
        <v>61.230000000000103</v>
      </c>
      <c r="B6023" s="32" t="s">
        <v>317</v>
      </c>
      <c r="L6023" s="97"/>
      <c r="M6023" s="5"/>
      <c r="N6023" s="5"/>
      <c r="O6023" s="5"/>
      <c r="Q6023" s="23"/>
      <c r="T6023" s="24"/>
      <c r="U6023" s="25"/>
    </row>
    <row r="6024" spans="1:21" x14ac:dyDescent="0.25">
      <c r="A6024" s="6">
        <v>61.240000000000101</v>
      </c>
      <c r="B6024" s="32" t="s">
        <v>317</v>
      </c>
      <c r="K6024" s="3">
        <f>K6022+1</f>
        <v>4439</v>
      </c>
      <c r="L6024" s="97" t="str">
        <f>IF(TRIM('Ek.3-A'!F6024)&lt;&gt;"","var","yok")</f>
        <v>yok</v>
      </c>
      <c r="M6024" s="5" t="str">
        <f>IF('Ek.3-A'!F6024="", "", IF(VLOOKUP('Ek.3-A'!F6024, Veriler!D:E, 2, 0)=0, "", VLOOKUP('Ek.3-A'!F6024, Veriler!D:E, 2, 0)))</f>
        <v/>
      </c>
      <c r="N6024" s="5" t="str">
        <f>IF('Ek.3-A'!P6024="", "", 'Ek.3-A'!P6024)</f>
        <v/>
      </c>
      <c r="O6024" s="142">
        <f>'Ek.3-A'!S6024</f>
        <v>0</v>
      </c>
      <c r="P6024" s="143" t="str">
        <f>'Ek.3-A'!L6024</f>
        <v/>
      </c>
      <c r="Q6024" s="24" t="str">
        <f>'Ek.3-A'!M6024</f>
        <v/>
      </c>
      <c r="R6024" s="24">
        <f t="shared" ref="R6024:R6037" si="1275">IF(L6024="var",0,IF(Q6024&lt;=0.005,Q6024,0))</f>
        <v>0</v>
      </c>
      <c r="S6024" s="141" t="str">
        <f t="shared" ref="S6024:S6037" si="1276">IF(Q6024&lt;=0.005,"E","H")</f>
        <v>H</v>
      </c>
      <c r="T6024" s="24">
        <f>IF(S6024="E",SUM($R$5:R6024),0)</f>
        <v>0</v>
      </c>
      <c r="U6024" s="143">
        <f t="shared" ref="U6024:U6037" si="1277">IF(T6024&lt;=0.1, O6024, IF(R6024&gt;$G$2, R6024*O6024, $G$2*O6024))</f>
        <v>0</v>
      </c>
    </row>
    <row r="6025" spans="1:21" x14ac:dyDescent="0.25">
      <c r="A6025" s="6">
        <v>61.250000000000099</v>
      </c>
      <c r="B6025" s="32" t="s">
        <v>317</v>
      </c>
      <c r="K6025" s="3">
        <f t="shared" ref="K6025:K6037" si="1278">K6024+1</f>
        <v>4440</v>
      </c>
      <c r="L6025" s="97" t="str">
        <f>IF(TRIM('Ek.3-A'!F6025)&lt;&gt;"","var","yok")</f>
        <v>yok</v>
      </c>
      <c r="M6025" s="5" t="str">
        <f>IF('Ek.3-A'!F6025="", "", IF(VLOOKUP('Ek.3-A'!F6025, Veriler!D:E, 2, 0)=0, "", VLOOKUP('Ek.3-A'!F6025, Veriler!D:E, 2, 0)))</f>
        <v/>
      </c>
      <c r="N6025" s="5" t="str">
        <f>IF('Ek.3-A'!P6025="", "", 'Ek.3-A'!P6025)</f>
        <v/>
      </c>
      <c r="O6025" s="142">
        <f>'Ek.3-A'!S6025</f>
        <v>0</v>
      </c>
      <c r="P6025" s="143" t="str">
        <f>'Ek.3-A'!L6025</f>
        <v/>
      </c>
      <c r="Q6025" s="24" t="str">
        <f>'Ek.3-A'!M6025</f>
        <v/>
      </c>
      <c r="R6025" s="24">
        <f t="shared" si="1275"/>
        <v>0</v>
      </c>
      <c r="S6025" s="141" t="str">
        <f t="shared" si="1276"/>
        <v>H</v>
      </c>
      <c r="T6025" s="24">
        <f>IF(S6025="E",SUM($R$5:R6025),0)</f>
        <v>0</v>
      </c>
      <c r="U6025" s="143">
        <f t="shared" si="1277"/>
        <v>0</v>
      </c>
    </row>
    <row r="6026" spans="1:21" x14ac:dyDescent="0.25">
      <c r="A6026" s="6">
        <v>61.260000000000097</v>
      </c>
      <c r="B6026" s="32" t="s">
        <v>317</v>
      </c>
      <c r="K6026" s="3">
        <f t="shared" si="1278"/>
        <v>4441</v>
      </c>
      <c r="L6026" s="97" t="str">
        <f>IF(TRIM('Ek.3-A'!F6026)&lt;&gt;"","var","yok")</f>
        <v>yok</v>
      </c>
      <c r="M6026" s="5" t="str">
        <f>IF('Ek.3-A'!F6026="", "", IF(VLOOKUP('Ek.3-A'!F6026, Veriler!D:E, 2, 0)=0, "", VLOOKUP('Ek.3-A'!F6026, Veriler!D:E, 2, 0)))</f>
        <v/>
      </c>
      <c r="N6026" s="5" t="str">
        <f>IF('Ek.3-A'!P6026="", "", 'Ek.3-A'!P6026)</f>
        <v/>
      </c>
      <c r="O6026" s="142">
        <f>'Ek.3-A'!S6026</f>
        <v>0</v>
      </c>
      <c r="P6026" s="143" t="str">
        <f>'Ek.3-A'!L6026</f>
        <v/>
      </c>
      <c r="Q6026" s="24" t="str">
        <f>'Ek.3-A'!M6026</f>
        <v/>
      </c>
      <c r="R6026" s="24">
        <f t="shared" si="1275"/>
        <v>0</v>
      </c>
      <c r="S6026" s="141" t="str">
        <f t="shared" si="1276"/>
        <v>H</v>
      </c>
      <c r="T6026" s="24">
        <f>IF(S6026="E",SUM($R$5:R6026),0)</f>
        <v>0</v>
      </c>
      <c r="U6026" s="143">
        <f t="shared" si="1277"/>
        <v>0</v>
      </c>
    </row>
    <row r="6027" spans="1:21" x14ac:dyDescent="0.25">
      <c r="A6027" s="6">
        <v>61.270000000000103</v>
      </c>
      <c r="B6027" s="32" t="s">
        <v>317</v>
      </c>
      <c r="K6027" s="3">
        <f t="shared" si="1278"/>
        <v>4442</v>
      </c>
      <c r="L6027" s="97" t="str">
        <f>IF(TRIM('Ek.3-A'!F6027)&lt;&gt;"","var","yok")</f>
        <v>yok</v>
      </c>
      <c r="M6027" s="5" t="str">
        <f>IF('Ek.3-A'!F6027="", "", IF(VLOOKUP('Ek.3-A'!F6027, Veriler!D:E, 2, 0)=0, "", VLOOKUP('Ek.3-A'!F6027, Veriler!D:E, 2, 0)))</f>
        <v/>
      </c>
      <c r="N6027" s="5" t="str">
        <f>IF('Ek.3-A'!P6027="", "", 'Ek.3-A'!P6027)</f>
        <v/>
      </c>
      <c r="O6027" s="142">
        <f>'Ek.3-A'!S6027</f>
        <v>0</v>
      </c>
      <c r="P6027" s="143" t="str">
        <f>'Ek.3-A'!L6027</f>
        <v/>
      </c>
      <c r="Q6027" s="24" t="str">
        <f>'Ek.3-A'!M6027</f>
        <v/>
      </c>
      <c r="R6027" s="24">
        <f t="shared" si="1275"/>
        <v>0</v>
      </c>
      <c r="S6027" s="141" t="str">
        <f t="shared" si="1276"/>
        <v>H</v>
      </c>
      <c r="T6027" s="24">
        <f>IF(S6027="E",SUM($R$5:R6027),0)</f>
        <v>0</v>
      </c>
      <c r="U6027" s="143">
        <f t="shared" si="1277"/>
        <v>0</v>
      </c>
    </row>
    <row r="6028" spans="1:21" x14ac:dyDescent="0.25">
      <c r="A6028" s="6">
        <v>61.280000000000101</v>
      </c>
      <c r="B6028" s="32" t="s">
        <v>317</v>
      </c>
      <c r="K6028" s="3">
        <f t="shared" si="1278"/>
        <v>4443</v>
      </c>
      <c r="L6028" s="97" t="str">
        <f>IF(TRIM('Ek.3-A'!F6028)&lt;&gt;"","var","yok")</f>
        <v>yok</v>
      </c>
      <c r="M6028" s="5" t="str">
        <f>IF('Ek.3-A'!F6028="", "", IF(VLOOKUP('Ek.3-A'!F6028, Veriler!D:E, 2, 0)=0, "", VLOOKUP('Ek.3-A'!F6028, Veriler!D:E, 2, 0)))</f>
        <v/>
      </c>
      <c r="N6028" s="5" t="str">
        <f>IF('Ek.3-A'!P6028="", "", 'Ek.3-A'!P6028)</f>
        <v/>
      </c>
      <c r="O6028" s="142">
        <f>'Ek.3-A'!S6028</f>
        <v>0</v>
      </c>
      <c r="P6028" s="143" t="str">
        <f>'Ek.3-A'!L6028</f>
        <v/>
      </c>
      <c r="Q6028" s="24" t="str">
        <f>'Ek.3-A'!M6028</f>
        <v/>
      </c>
      <c r="R6028" s="24">
        <f t="shared" si="1275"/>
        <v>0</v>
      </c>
      <c r="S6028" s="141" t="str">
        <f t="shared" si="1276"/>
        <v>H</v>
      </c>
      <c r="T6028" s="24">
        <f>IF(S6028="E",SUM($R$5:R6028),0)</f>
        <v>0</v>
      </c>
      <c r="U6028" s="143">
        <f t="shared" si="1277"/>
        <v>0</v>
      </c>
    </row>
    <row r="6029" spans="1:21" x14ac:dyDescent="0.25">
      <c r="A6029" s="6">
        <v>61.290000000000099</v>
      </c>
      <c r="B6029" s="32" t="s">
        <v>317</v>
      </c>
      <c r="K6029" s="3">
        <f t="shared" si="1278"/>
        <v>4444</v>
      </c>
      <c r="L6029" s="97" t="str">
        <f>IF(TRIM('Ek.3-A'!F6029)&lt;&gt;"","var","yok")</f>
        <v>yok</v>
      </c>
      <c r="M6029" s="5" t="str">
        <f>IF('Ek.3-A'!F6029="", "", IF(VLOOKUP('Ek.3-A'!F6029, Veriler!D:E, 2, 0)=0, "", VLOOKUP('Ek.3-A'!F6029, Veriler!D:E, 2, 0)))</f>
        <v/>
      </c>
      <c r="N6029" s="5" t="str">
        <f>IF('Ek.3-A'!P6029="", "", 'Ek.3-A'!P6029)</f>
        <v/>
      </c>
      <c r="O6029" s="142">
        <f>'Ek.3-A'!S6029</f>
        <v>0</v>
      </c>
      <c r="P6029" s="143" t="str">
        <f>'Ek.3-A'!L6029</f>
        <v/>
      </c>
      <c r="Q6029" s="24" t="str">
        <f>'Ek.3-A'!M6029</f>
        <v/>
      </c>
      <c r="R6029" s="24">
        <f t="shared" si="1275"/>
        <v>0</v>
      </c>
      <c r="S6029" s="141" t="str">
        <f t="shared" si="1276"/>
        <v>H</v>
      </c>
      <c r="T6029" s="24">
        <f>IF(S6029="E",SUM($R$5:R6029),0)</f>
        <v>0</v>
      </c>
      <c r="U6029" s="143">
        <f t="shared" si="1277"/>
        <v>0</v>
      </c>
    </row>
    <row r="6030" spans="1:21" x14ac:dyDescent="0.25">
      <c r="A6030" s="6">
        <v>61.300000000000097</v>
      </c>
      <c r="B6030" s="32" t="s">
        <v>317</v>
      </c>
      <c r="K6030" s="3">
        <f t="shared" si="1278"/>
        <v>4445</v>
      </c>
      <c r="L6030" s="97" t="str">
        <f>IF(TRIM('Ek.3-A'!F6030)&lt;&gt;"","var","yok")</f>
        <v>yok</v>
      </c>
      <c r="M6030" s="5" t="str">
        <f>IF('Ek.3-A'!F6030="", "", IF(VLOOKUP('Ek.3-A'!F6030, Veriler!D:E, 2, 0)=0, "", VLOOKUP('Ek.3-A'!F6030, Veriler!D:E, 2, 0)))</f>
        <v/>
      </c>
      <c r="N6030" s="5" t="str">
        <f>IF('Ek.3-A'!P6030="", "", 'Ek.3-A'!P6030)</f>
        <v/>
      </c>
      <c r="O6030" s="142">
        <f>'Ek.3-A'!S6030</f>
        <v>0</v>
      </c>
      <c r="P6030" s="143" t="str">
        <f>'Ek.3-A'!L6030</f>
        <v/>
      </c>
      <c r="Q6030" s="24" t="str">
        <f>'Ek.3-A'!M6030</f>
        <v/>
      </c>
      <c r="R6030" s="24">
        <f t="shared" si="1275"/>
        <v>0</v>
      </c>
      <c r="S6030" s="141" t="str">
        <f t="shared" si="1276"/>
        <v>H</v>
      </c>
      <c r="T6030" s="24">
        <f>IF(S6030="E",SUM($R$5:R6030),0)</f>
        <v>0</v>
      </c>
      <c r="U6030" s="143">
        <f t="shared" si="1277"/>
        <v>0</v>
      </c>
    </row>
    <row r="6031" spans="1:21" x14ac:dyDescent="0.25">
      <c r="A6031" s="6">
        <v>61.310000000000102</v>
      </c>
      <c r="B6031" s="32" t="s">
        <v>317</v>
      </c>
      <c r="K6031" s="3">
        <f t="shared" si="1278"/>
        <v>4446</v>
      </c>
      <c r="L6031" s="97" t="str">
        <f>IF(TRIM('Ek.3-A'!F6031)&lt;&gt;"","var","yok")</f>
        <v>yok</v>
      </c>
      <c r="M6031" s="5" t="str">
        <f>IF('Ek.3-A'!F6031="", "", IF(VLOOKUP('Ek.3-A'!F6031, Veriler!D:E, 2, 0)=0, "", VLOOKUP('Ek.3-A'!F6031, Veriler!D:E, 2, 0)))</f>
        <v/>
      </c>
      <c r="N6031" s="5" t="str">
        <f>IF('Ek.3-A'!P6031="", "", 'Ek.3-A'!P6031)</f>
        <v/>
      </c>
      <c r="O6031" s="142">
        <f>'Ek.3-A'!S6031</f>
        <v>0</v>
      </c>
      <c r="P6031" s="143" t="str">
        <f>'Ek.3-A'!L6031</f>
        <v/>
      </c>
      <c r="Q6031" s="24" t="str">
        <f>'Ek.3-A'!M6031</f>
        <v/>
      </c>
      <c r="R6031" s="24">
        <f t="shared" si="1275"/>
        <v>0</v>
      </c>
      <c r="S6031" s="141" t="str">
        <f t="shared" si="1276"/>
        <v>H</v>
      </c>
      <c r="T6031" s="24">
        <f>IF(S6031="E",SUM($R$5:R6031),0)</f>
        <v>0</v>
      </c>
      <c r="U6031" s="143">
        <f t="shared" si="1277"/>
        <v>0</v>
      </c>
    </row>
    <row r="6032" spans="1:21" x14ac:dyDescent="0.25">
      <c r="A6032" s="6">
        <v>61.3200000000001</v>
      </c>
      <c r="B6032" s="32" t="s">
        <v>317</v>
      </c>
      <c r="K6032" s="3">
        <f t="shared" si="1278"/>
        <v>4447</v>
      </c>
      <c r="L6032" s="97" t="str">
        <f>IF(TRIM('Ek.3-A'!F6032)&lt;&gt;"","var","yok")</f>
        <v>yok</v>
      </c>
      <c r="M6032" s="5" t="str">
        <f>IF('Ek.3-A'!F6032="", "", IF(VLOOKUP('Ek.3-A'!F6032, Veriler!D:E, 2, 0)=0, "", VLOOKUP('Ek.3-A'!F6032, Veriler!D:E, 2, 0)))</f>
        <v/>
      </c>
      <c r="N6032" s="5" t="str">
        <f>IF('Ek.3-A'!P6032="", "", 'Ek.3-A'!P6032)</f>
        <v/>
      </c>
      <c r="O6032" s="142">
        <f>'Ek.3-A'!S6032</f>
        <v>0</v>
      </c>
      <c r="P6032" s="143" t="str">
        <f>'Ek.3-A'!L6032</f>
        <v/>
      </c>
      <c r="Q6032" s="24" t="str">
        <f>'Ek.3-A'!M6032</f>
        <v/>
      </c>
      <c r="R6032" s="24">
        <f t="shared" si="1275"/>
        <v>0</v>
      </c>
      <c r="S6032" s="141" t="str">
        <f t="shared" si="1276"/>
        <v>H</v>
      </c>
      <c r="T6032" s="24">
        <f>IF(S6032="E",SUM($R$5:R6032),0)</f>
        <v>0</v>
      </c>
      <c r="U6032" s="143">
        <f t="shared" si="1277"/>
        <v>0</v>
      </c>
    </row>
    <row r="6033" spans="1:41" x14ac:dyDescent="0.25">
      <c r="A6033" s="6">
        <v>61.330000000000098</v>
      </c>
      <c r="B6033" s="32" t="s">
        <v>317</v>
      </c>
      <c r="K6033" s="3">
        <f t="shared" si="1278"/>
        <v>4448</v>
      </c>
      <c r="L6033" s="97" t="str">
        <f>IF(TRIM('Ek.3-A'!F6033)&lt;&gt;"","var","yok")</f>
        <v>yok</v>
      </c>
      <c r="M6033" s="5" t="str">
        <f>IF('Ek.3-A'!F6033="", "", IF(VLOOKUP('Ek.3-A'!F6033, Veriler!D:E, 2, 0)=0, "", VLOOKUP('Ek.3-A'!F6033, Veriler!D:E, 2, 0)))</f>
        <v/>
      </c>
      <c r="N6033" s="5" t="str">
        <f>IF('Ek.3-A'!P6033="", "", 'Ek.3-A'!P6033)</f>
        <v/>
      </c>
      <c r="O6033" s="142">
        <f>'Ek.3-A'!S6033</f>
        <v>0</v>
      </c>
      <c r="P6033" s="143" t="str">
        <f>'Ek.3-A'!L6033</f>
        <v/>
      </c>
      <c r="Q6033" s="24" t="str">
        <f>'Ek.3-A'!M6033</f>
        <v/>
      </c>
      <c r="R6033" s="24">
        <f t="shared" si="1275"/>
        <v>0</v>
      </c>
      <c r="S6033" s="141" t="str">
        <f t="shared" si="1276"/>
        <v>H</v>
      </c>
      <c r="T6033" s="24">
        <f>IF(S6033="E",SUM($R$5:R6033),0)</f>
        <v>0</v>
      </c>
      <c r="U6033" s="143">
        <f t="shared" si="1277"/>
        <v>0</v>
      </c>
    </row>
    <row r="6034" spans="1:41" x14ac:dyDescent="0.25">
      <c r="A6034" s="6">
        <v>61.340000000000103</v>
      </c>
      <c r="B6034" s="32" t="s">
        <v>317</v>
      </c>
      <c r="K6034" s="3">
        <f t="shared" si="1278"/>
        <v>4449</v>
      </c>
      <c r="L6034" s="97" t="str">
        <f>IF(TRIM('Ek.3-A'!F6034)&lt;&gt;"","var","yok")</f>
        <v>yok</v>
      </c>
      <c r="M6034" s="5" t="str">
        <f>IF('Ek.3-A'!F6034="", "", IF(VLOOKUP('Ek.3-A'!F6034, Veriler!D:E, 2, 0)=0, "", VLOOKUP('Ek.3-A'!F6034, Veriler!D:E, 2, 0)))</f>
        <v/>
      </c>
      <c r="N6034" s="5" t="str">
        <f>IF('Ek.3-A'!P6034="", "", 'Ek.3-A'!P6034)</f>
        <v/>
      </c>
      <c r="O6034" s="142">
        <f>'Ek.3-A'!S6034</f>
        <v>0</v>
      </c>
      <c r="P6034" s="143" t="str">
        <f>'Ek.3-A'!L6034</f>
        <v/>
      </c>
      <c r="Q6034" s="24" t="str">
        <f>'Ek.3-A'!M6034</f>
        <v/>
      </c>
      <c r="R6034" s="24">
        <f t="shared" si="1275"/>
        <v>0</v>
      </c>
      <c r="S6034" s="141" t="str">
        <f t="shared" si="1276"/>
        <v>H</v>
      </c>
      <c r="T6034" s="24">
        <f>IF(S6034="E",SUM($R$5:R6034),0)</f>
        <v>0</v>
      </c>
      <c r="U6034" s="143">
        <f t="shared" si="1277"/>
        <v>0</v>
      </c>
    </row>
    <row r="6035" spans="1:41" x14ac:dyDescent="0.25">
      <c r="A6035" s="6">
        <v>61.350000000000101</v>
      </c>
      <c r="B6035" s="32" t="s">
        <v>317</v>
      </c>
      <c r="K6035" s="3">
        <f t="shared" si="1278"/>
        <v>4450</v>
      </c>
      <c r="L6035" s="97" t="str">
        <f>IF(TRIM('Ek.3-A'!F6035)&lt;&gt;"","var","yok")</f>
        <v>yok</v>
      </c>
      <c r="M6035" s="5" t="str">
        <f>IF('Ek.3-A'!F6035="", "", IF(VLOOKUP('Ek.3-A'!F6035, Veriler!D:E, 2, 0)=0, "", VLOOKUP('Ek.3-A'!F6035, Veriler!D:E, 2, 0)))</f>
        <v/>
      </c>
      <c r="N6035" s="5" t="str">
        <f>IF('Ek.3-A'!P6035="", "", 'Ek.3-A'!P6035)</f>
        <v/>
      </c>
      <c r="O6035" s="142">
        <f>'Ek.3-A'!S6035</f>
        <v>0</v>
      </c>
      <c r="P6035" s="143" t="str">
        <f>'Ek.3-A'!L6035</f>
        <v/>
      </c>
      <c r="Q6035" s="24" t="str">
        <f>'Ek.3-A'!M6035</f>
        <v/>
      </c>
      <c r="R6035" s="24">
        <f t="shared" si="1275"/>
        <v>0</v>
      </c>
      <c r="S6035" s="141" t="str">
        <f t="shared" si="1276"/>
        <v>H</v>
      </c>
      <c r="T6035" s="24">
        <f>IF(S6035="E",SUM($R$5:R6035),0)</f>
        <v>0</v>
      </c>
      <c r="U6035" s="143">
        <f t="shared" si="1277"/>
        <v>0</v>
      </c>
    </row>
    <row r="6036" spans="1:41" x14ac:dyDescent="0.25">
      <c r="A6036" s="6">
        <v>61.360000000000099</v>
      </c>
      <c r="B6036" s="32" t="s">
        <v>317</v>
      </c>
      <c r="K6036" s="3">
        <f t="shared" si="1278"/>
        <v>4451</v>
      </c>
      <c r="L6036" s="97" t="str">
        <f>IF(TRIM('Ek.3-A'!F6036)&lt;&gt;"","var","yok")</f>
        <v>yok</v>
      </c>
      <c r="M6036" s="5" t="str">
        <f>IF('Ek.3-A'!F6036="", "", IF(VLOOKUP('Ek.3-A'!F6036, Veriler!D:E, 2, 0)=0, "", VLOOKUP('Ek.3-A'!F6036, Veriler!D:E, 2, 0)))</f>
        <v/>
      </c>
      <c r="N6036" s="5" t="str">
        <f>IF('Ek.3-A'!P6036="", "", 'Ek.3-A'!P6036)</f>
        <v/>
      </c>
      <c r="O6036" s="142">
        <f>'Ek.3-A'!S6036</f>
        <v>0</v>
      </c>
      <c r="P6036" s="143" t="str">
        <f>'Ek.3-A'!L6036</f>
        <v/>
      </c>
      <c r="Q6036" s="24" t="str">
        <f>'Ek.3-A'!M6036</f>
        <v/>
      </c>
      <c r="R6036" s="24">
        <f t="shared" si="1275"/>
        <v>0</v>
      </c>
      <c r="S6036" s="141" t="str">
        <f t="shared" si="1276"/>
        <v>H</v>
      </c>
      <c r="T6036" s="24">
        <f>IF(S6036="E",SUM($R$5:R6036),0)</f>
        <v>0</v>
      </c>
      <c r="U6036" s="143">
        <f t="shared" si="1277"/>
        <v>0</v>
      </c>
    </row>
    <row r="6037" spans="1:41" x14ac:dyDescent="0.25">
      <c r="A6037" s="6">
        <v>61.370000000000097</v>
      </c>
      <c r="B6037" s="32" t="s">
        <v>317</v>
      </c>
      <c r="K6037" s="3">
        <f t="shared" si="1278"/>
        <v>4452</v>
      </c>
      <c r="L6037" s="97" t="str">
        <f>IF(TRIM('Ek.3-A'!F6037)&lt;&gt;"","var","yok")</f>
        <v>yok</v>
      </c>
      <c r="M6037" s="5" t="str">
        <f>IF('Ek.3-A'!F6037="", "", IF(VLOOKUP('Ek.3-A'!F6037, Veriler!D:E, 2, 0)=0, "", VLOOKUP('Ek.3-A'!F6037, Veriler!D:E, 2, 0)))</f>
        <v/>
      </c>
      <c r="N6037" s="5" t="str">
        <f>IF('Ek.3-A'!P6037="", "", 'Ek.3-A'!P6037)</f>
        <v/>
      </c>
      <c r="O6037" s="142">
        <f>'Ek.3-A'!S6037</f>
        <v>0</v>
      </c>
      <c r="P6037" s="143" t="str">
        <f>'Ek.3-A'!L6037</f>
        <v/>
      </c>
      <c r="Q6037" s="24" t="str">
        <f>'Ek.3-A'!M6037</f>
        <v/>
      </c>
      <c r="R6037" s="24">
        <f t="shared" si="1275"/>
        <v>0</v>
      </c>
      <c r="S6037" s="141" t="str">
        <f t="shared" si="1276"/>
        <v>H</v>
      </c>
      <c r="T6037" s="24">
        <f>IF(S6037="E",SUM($R$5:R6037),0)</f>
        <v>0</v>
      </c>
      <c r="U6037" s="143">
        <f t="shared" si="1277"/>
        <v>0</v>
      </c>
    </row>
    <row r="6038" spans="1:41" x14ac:dyDescent="0.25">
      <c r="A6038" s="6">
        <v>61.380000000000102</v>
      </c>
      <c r="B6038" s="32" t="s">
        <v>317</v>
      </c>
      <c r="T6038" s="24"/>
      <c r="U6038" s="25"/>
      <c r="AO6038" s="140">
        <f>'Ek.3-A'!L6038</f>
        <v>0</v>
      </c>
    </row>
    <row r="6039" spans="1:41" x14ac:dyDescent="0.25">
      <c r="A6039" s="6">
        <v>61.3900000000001</v>
      </c>
      <c r="B6039" s="32" t="s">
        <v>317</v>
      </c>
      <c r="T6039" s="24"/>
      <c r="U6039" s="25"/>
      <c r="AO6039" s="140"/>
    </row>
    <row r="6040" spans="1:41" x14ac:dyDescent="0.25">
      <c r="A6040" s="6">
        <v>61.400000000000098</v>
      </c>
      <c r="B6040" s="32" t="s">
        <v>317</v>
      </c>
      <c r="T6040" s="24"/>
      <c r="U6040" s="25"/>
      <c r="AO6040" s="140"/>
    </row>
    <row r="6041" spans="1:41" x14ac:dyDescent="0.25">
      <c r="A6041" s="6">
        <v>61.410000000000103</v>
      </c>
      <c r="B6041" s="32" t="s">
        <v>317</v>
      </c>
      <c r="T6041" s="24"/>
      <c r="U6041" s="25"/>
      <c r="AO6041" s="140"/>
    </row>
    <row r="6042" spans="1:41" x14ac:dyDescent="0.25">
      <c r="A6042" s="6">
        <v>61.420000000000101</v>
      </c>
      <c r="B6042" s="32" t="s">
        <v>317</v>
      </c>
      <c r="T6042" s="24"/>
      <c r="U6042" s="25"/>
    </row>
    <row r="6043" spans="1:41" x14ac:dyDescent="0.25">
      <c r="A6043" s="6">
        <v>61.430000000000099</v>
      </c>
      <c r="B6043" s="32" t="s">
        <v>317</v>
      </c>
      <c r="T6043" s="24"/>
      <c r="U6043" s="25"/>
    </row>
    <row r="6044" spans="1:41" x14ac:dyDescent="0.25">
      <c r="A6044" s="6">
        <v>61.440000000000097</v>
      </c>
      <c r="B6044" s="32" t="s">
        <v>317</v>
      </c>
      <c r="T6044" s="24"/>
      <c r="U6044" s="25"/>
    </row>
    <row r="6045" spans="1:41" x14ac:dyDescent="0.25">
      <c r="A6045" s="6">
        <v>61.450000000000102</v>
      </c>
      <c r="B6045" s="32" t="s">
        <v>317</v>
      </c>
      <c r="T6045" s="24"/>
      <c r="U6045" s="25"/>
    </row>
    <row r="6046" spans="1:41" x14ac:dyDescent="0.25">
      <c r="A6046" s="6">
        <v>61.4600000000001</v>
      </c>
      <c r="B6046" s="32" t="s">
        <v>317</v>
      </c>
      <c r="T6046" s="24"/>
      <c r="U6046" s="25"/>
    </row>
    <row r="6047" spans="1:41" x14ac:dyDescent="0.25">
      <c r="A6047" s="6">
        <v>61.470000000000098</v>
      </c>
      <c r="B6047" s="32" t="s">
        <v>317</v>
      </c>
      <c r="K6047" s="3">
        <f>K6037+1</f>
        <v>4453</v>
      </c>
      <c r="L6047" s="97" t="str">
        <f>IF(TRIM('Ek.3-A'!F6047)&lt;&gt;"","var","yok")</f>
        <v>yok</v>
      </c>
      <c r="M6047" s="5" t="str">
        <f>IF('Ek.3-A'!F6047="", "", IF(VLOOKUP('Ek.3-A'!F6047, Veriler!D:E, 2, 0)=0, "", VLOOKUP('Ek.3-A'!F6047, Veriler!D:E, 2, 0)))</f>
        <v/>
      </c>
      <c r="N6047" s="5" t="str">
        <f>IF('Ek.3-A'!P6047="", "", 'Ek.3-A'!P6047)</f>
        <v/>
      </c>
      <c r="O6047" s="142">
        <f>'Ek.3-A'!S6047</f>
        <v>0</v>
      </c>
      <c r="P6047" s="143" t="str">
        <f>'Ek.3-A'!L6047</f>
        <v/>
      </c>
      <c r="Q6047" s="24" t="str">
        <f>'Ek.3-A'!M6047</f>
        <v/>
      </c>
      <c r="R6047" s="24">
        <f t="shared" ref="R6047:R6060" si="1279">IF(L6047="var",0,IF(Q6047&lt;=0.005,Q6047,0))</f>
        <v>0</v>
      </c>
      <c r="S6047" s="141" t="str">
        <f t="shared" ref="S6047:S6060" si="1280">IF(Q6047&lt;=0.005,"E","H")</f>
        <v>H</v>
      </c>
      <c r="T6047" s="24">
        <f>IF(S6047="E",SUM($R$5:R6047),0)</f>
        <v>0</v>
      </c>
      <c r="U6047" s="143">
        <f t="shared" ref="U6047:U6060" si="1281">IF(T6047&lt;=0.1, O6047, IF(R6047&gt;$G$2, R6047*O6047, $G$2*O6047))</f>
        <v>0</v>
      </c>
    </row>
    <row r="6048" spans="1:41" x14ac:dyDescent="0.25">
      <c r="A6048" s="6">
        <v>61.480000000000103</v>
      </c>
      <c r="B6048" s="32" t="s">
        <v>317</v>
      </c>
      <c r="K6048" s="3">
        <f t="shared" ref="K6048:K6060" si="1282">K6047+1</f>
        <v>4454</v>
      </c>
      <c r="L6048" s="97" t="str">
        <f>IF(TRIM('Ek.3-A'!F6048)&lt;&gt;"","var","yok")</f>
        <v>yok</v>
      </c>
      <c r="M6048" s="5" t="str">
        <f>IF('Ek.3-A'!F6048="", "", IF(VLOOKUP('Ek.3-A'!F6048, Veriler!D:E, 2, 0)=0, "", VLOOKUP('Ek.3-A'!F6048, Veriler!D:E, 2, 0)))</f>
        <v/>
      </c>
      <c r="N6048" s="5" t="str">
        <f>IF('Ek.3-A'!P6048="", "", 'Ek.3-A'!P6048)</f>
        <v/>
      </c>
      <c r="O6048" s="142">
        <f>'Ek.3-A'!S6048</f>
        <v>0</v>
      </c>
      <c r="P6048" s="143" t="str">
        <f>'Ek.3-A'!L6048</f>
        <v/>
      </c>
      <c r="Q6048" s="24" t="str">
        <f>'Ek.3-A'!M6048</f>
        <v/>
      </c>
      <c r="R6048" s="24">
        <f t="shared" si="1279"/>
        <v>0</v>
      </c>
      <c r="S6048" s="141" t="str">
        <f t="shared" si="1280"/>
        <v>H</v>
      </c>
      <c r="T6048" s="24">
        <f>IF(S6048="E",SUM($R$5:R6048),0)</f>
        <v>0</v>
      </c>
      <c r="U6048" s="143">
        <f t="shared" si="1281"/>
        <v>0</v>
      </c>
    </row>
    <row r="6049" spans="1:21" x14ac:dyDescent="0.25">
      <c r="A6049" s="6">
        <v>61.490000000000101</v>
      </c>
      <c r="B6049" s="32" t="s">
        <v>317</v>
      </c>
      <c r="K6049" s="3">
        <f t="shared" si="1282"/>
        <v>4455</v>
      </c>
      <c r="L6049" s="97" t="str">
        <f>IF(TRIM('Ek.3-A'!F6049)&lt;&gt;"","var","yok")</f>
        <v>yok</v>
      </c>
      <c r="M6049" s="5" t="str">
        <f>IF('Ek.3-A'!F6049="", "", IF(VLOOKUP('Ek.3-A'!F6049, Veriler!D:E, 2, 0)=0, "", VLOOKUP('Ek.3-A'!F6049, Veriler!D:E, 2, 0)))</f>
        <v/>
      </c>
      <c r="N6049" s="5" t="str">
        <f>IF('Ek.3-A'!P6049="", "", 'Ek.3-A'!P6049)</f>
        <v/>
      </c>
      <c r="O6049" s="142">
        <f>'Ek.3-A'!S6049</f>
        <v>0</v>
      </c>
      <c r="P6049" s="143" t="str">
        <f>'Ek.3-A'!L6049</f>
        <v/>
      </c>
      <c r="Q6049" s="24" t="str">
        <f>'Ek.3-A'!M6049</f>
        <v/>
      </c>
      <c r="R6049" s="24">
        <f t="shared" si="1279"/>
        <v>0</v>
      </c>
      <c r="S6049" s="141" t="str">
        <f t="shared" si="1280"/>
        <v>H</v>
      </c>
      <c r="T6049" s="24">
        <f>IF(S6049="E",SUM($R$5:R6049),0)</f>
        <v>0</v>
      </c>
      <c r="U6049" s="143">
        <f t="shared" si="1281"/>
        <v>0</v>
      </c>
    </row>
    <row r="6050" spans="1:21" x14ac:dyDescent="0.25">
      <c r="A6050" s="6">
        <v>61.500000000000099</v>
      </c>
      <c r="B6050" s="32" t="s">
        <v>317</v>
      </c>
      <c r="K6050" s="3">
        <f t="shared" si="1282"/>
        <v>4456</v>
      </c>
      <c r="L6050" s="97" t="str">
        <f>IF(TRIM('Ek.3-A'!F6050)&lt;&gt;"","var","yok")</f>
        <v>yok</v>
      </c>
      <c r="M6050" s="5" t="str">
        <f>IF('Ek.3-A'!F6050="", "", IF(VLOOKUP('Ek.3-A'!F6050, Veriler!D:E, 2, 0)=0, "", VLOOKUP('Ek.3-A'!F6050, Veriler!D:E, 2, 0)))</f>
        <v/>
      </c>
      <c r="N6050" s="5" t="str">
        <f>IF('Ek.3-A'!P6050="", "", 'Ek.3-A'!P6050)</f>
        <v/>
      </c>
      <c r="O6050" s="142">
        <f>'Ek.3-A'!S6050</f>
        <v>0</v>
      </c>
      <c r="P6050" s="143" t="str">
        <f>'Ek.3-A'!L6050</f>
        <v/>
      </c>
      <c r="Q6050" s="24" t="str">
        <f>'Ek.3-A'!M6050</f>
        <v/>
      </c>
      <c r="R6050" s="24">
        <f t="shared" si="1279"/>
        <v>0</v>
      </c>
      <c r="S6050" s="141" t="str">
        <f t="shared" si="1280"/>
        <v>H</v>
      </c>
      <c r="T6050" s="24">
        <f>IF(S6050="E",SUM($R$5:R6050),0)</f>
        <v>0</v>
      </c>
      <c r="U6050" s="143">
        <f t="shared" si="1281"/>
        <v>0</v>
      </c>
    </row>
    <row r="6051" spans="1:21" x14ac:dyDescent="0.25">
      <c r="A6051" s="6">
        <v>61.510000000000097</v>
      </c>
      <c r="B6051" s="32" t="s">
        <v>317</v>
      </c>
      <c r="K6051" s="3">
        <f t="shared" si="1282"/>
        <v>4457</v>
      </c>
      <c r="L6051" s="97" t="str">
        <f>IF(TRIM('Ek.3-A'!F6051)&lt;&gt;"","var","yok")</f>
        <v>yok</v>
      </c>
      <c r="M6051" s="5" t="str">
        <f>IF('Ek.3-A'!F6051="", "", IF(VLOOKUP('Ek.3-A'!F6051, Veriler!D:E, 2, 0)=0, "", VLOOKUP('Ek.3-A'!F6051, Veriler!D:E, 2, 0)))</f>
        <v/>
      </c>
      <c r="N6051" s="5" t="str">
        <f>IF('Ek.3-A'!P6051="", "", 'Ek.3-A'!P6051)</f>
        <v/>
      </c>
      <c r="O6051" s="142">
        <f>'Ek.3-A'!S6051</f>
        <v>0</v>
      </c>
      <c r="P6051" s="143" t="str">
        <f>'Ek.3-A'!L6051</f>
        <v/>
      </c>
      <c r="Q6051" s="24" t="str">
        <f>'Ek.3-A'!M6051</f>
        <v/>
      </c>
      <c r="R6051" s="24">
        <f t="shared" si="1279"/>
        <v>0</v>
      </c>
      <c r="S6051" s="141" t="str">
        <f t="shared" si="1280"/>
        <v>H</v>
      </c>
      <c r="T6051" s="24">
        <f>IF(S6051="E",SUM($R$5:R6051),0)</f>
        <v>0</v>
      </c>
      <c r="U6051" s="143">
        <f t="shared" si="1281"/>
        <v>0</v>
      </c>
    </row>
    <row r="6052" spans="1:21" x14ac:dyDescent="0.25">
      <c r="A6052" s="6">
        <v>61.520000000000103</v>
      </c>
      <c r="B6052" s="32" t="s">
        <v>317</v>
      </c>
      <c r="K6052" s="3">
        <f t="shared" si="1282"/>
        <v>4458</v>
      </c>
      <c r="L6052" s="97" t="str">
        <f>IF(TRIM('Ek.3-A'!F6052)&lt;&gt;"","var","yok")</f>
        <v>yok</v>
      </c>
      <c r="M6052" s="5" t="str">
        <f>IF('Ek.3-A'!F6052="", "", IF(VLOOKUP('Ek.3-A'!F6052, Veriler!D:E, 2, 0)=0, "", VLOOKUP('Ek.3-A'!F6052, Veriler!D:E, 2, 0)))</f>
        <v/>
      </c>
      <c r="N6052" s="5" t="str">
        <f>IF('Ek.3-A'!P6052="", "", 'Ek.3-A'!P6052)</f>
        <v/>
      </c>
      <c r="O6052" s="142">
        <f>'Ek.3-A'!S6052</f>
        <v>0</v>
      </c>
      <c r="P6052" s="143" t="str">
        <f>'Ek.3-A'!L6052</f>
        <v/>
      </c>
      <c r="Q6052" s="24" t="str">
        <f>'Ek.3-A'!M6052</f>
        <v/>
      </c>
      <c r="R6052" s="24">
        <f t="shared" si="1279"/>
        <v>0</v>
      </c>
      <c r="S6052" s="141" t="str">
        <f t="shared" si="1280"/>
        <v>H</v>
      </c>
      <c r="T6052" s="24">
        <f>IF(S6052="E",SUM($R$5:R6052),0)</f>
        <v>0</v>
      </c>
      <c r="U6052" s="143">
        <f t="shared" si="1281"/>
        <v>0</v>
      </c>
    </row>
    <row r="6053" spans="1:21" x14ac:dyDescent="0.25">
      <c r="A6053" s="6">
        <v>61.530000000000101</v>
      </c>
      <c r="B6053" s="32" t="s">
        <v>317</v>
      </c>
      <c r="K6053" s="3">
        <f t="shared" si="1282"/>
        <v>4459</v>
      </c>
      <c r="L6053" s="97" t="str">
        <f>IF(TRIM('Ek.3-A'!F6053)&lt;&gt;"","var","yok")</f>
        <v>yok</v>
      </c>
      <c r="M6053" s="5" t="str">
        <f>IF('Ek.3-A'!F6053="", "", IF(VLOOKUP('Ek.3-A'!F6053, Veriler!D:E, 2, 0)=0, "", VLOOKUP('Ek.3-A'!F6053, Veriler!D:E, 2, 0)))</f>
        <v/>
      </c>
      <c r="N6053" s="5" t="str">
        <f>IF('Ek.3-A'!P6053="", "", 'Ek.3-A'!P6053)</f>
        <v/>
      </c>
      <c r="O6053" s="142">
        <f>'Ek.3-A'!S6053</f>
        <v>0</v>
      </c>
      <c r="P6053" s="143" t="str">
        <f>'Ek.3-A'!L6053</f>
        <v/>
      </c>
      <c r="Q6053" s="24" t="str">
        <f>'Ek.3-A'!M6053</f>
        <v/>
      </c>
      <c r="R6053" s="24">
        <f t="shared" si="1279"/>
        <v>0</v>
      </c>
      <c r="S6053" s="141" t="str">
        <f t="shared" si="1280"/>
        <v>H</v>
      </c>
      <c r="T6053" s="24">
        <f>IF(S6053="E",SUM($R$5:R6053),0)</f>
        <v>0</v>
      </c>
      <c r="U6053" s="143">
        <f t="shared" si="1281"/>
        <v>0</v>
      </c>
    </row>
    <row r="6054" spans="1:21" x14ac:dyDescent="0.25">
      <c r="A6054" s="6">
        <v>61.540000000000099</v>
      </c>
      <c r="B6054" s="32" t="s">
        <v>317</v>
      </c>
      <c r="K6054" s="3">
        <f t="shared" si="1282"/>
        <v>4460</v>
      </c>
      <c r="L6054" s="97" t="str">
        <f>IF(TRIM('Ek.3-A'!F6054)&lt;&gt;"","var","yok")</f>
        <v>yok</v>
      </c>
      <c r="M6054" s="5" t="str">
        <f>IF('Ek.3-A'!F6054="", "", IF(VLOOKUP('Ek.3-A'!F6054, Veriler!D:E, 2, 0)=0, "", VLOOKUP('Ek.3-A'!F6054, Veriler!D:E, 2, 0)))</f>
        <v/>
      </c>
      <c r="N6054" s="5" t="str">
        <f>IF('Ek.3-A'!P6054="", "", 'Ek.3-A'!P6054)</f>
        <v/>
      </c>
      <c r="O6054" s="142">
        <f>'Ek.3-A'!S6054</f>
        <v>0</v>
      </c>
      <c r="P6054" s="143" t="str">
        <f>'Ek.3-A'!L6054</f>
        <v/>
      </c>
      <c r="Q6054" s="24" t="str">
        <f>'Ek.3-A'!M6054</f>
        <v/>
      </c>
      <c r="R6054" s="24">
        <f t="shared" si="1279"/>
        <v>0</v>
      </c>
      <c r="S6054" s="141" t="str">
        <f t="shared" si="1280"/>
        <v>H</v>
      </c>
      <c r="T6054" s="24">
        <f>IF(S6054="E",SUM($R$5:R6054),0)</f>
        <v>0</v>
      </c>
      <c r="U6054" s="143">
        <f t="shared" si="1281"/>
        <v>0</v>
      </c>
    </row>
    <row r="6055" spans="1:21" x14ac:dyDescent="0.25">
      <c r="A6055" s="6">
        <v>61.550000000000097</v>
      </c>
      <c r="B6055" s="32" t="s">
        <v>317</v>
      </c>
      <c r="K6055" s="3">
        <f t="shared" si="1282"/>
        <v>4461</v>
      </c>
      <c r="L6055" s="97" t="str">
        <f>IF(TRIM('Ek.3-A'!F6055)&lt;&gt;"","var","yok")</f>
        <v>yok</v>
      </c>
      <c r="M6055" s="5" t="str">
        <f>IF('Ek.3-A'!F6055="", "", IF(VLOOKUP('Ek.3-A'!F6055, Veriler!D:E, 2, 0)=0, "", VLOOKUP('Ek.3-A'!F6055, Veriler!D:E, 2, 0)))</f>
        <v/>
      </c>
      <c r="N6055" s="5" t="str">
        <f>IF('Ek.3-A'!P6055="", "", 'Ek.3-A'!P6055)</f>
        <v/>
      </c>
      <c r="O6055" s="142">
        <f>'Ek.3-A'!S6055</f>
        <v>0</v>
      </c>
      <c r="P6055" s="143" t="str">
        <f>'Ek.3-A'!L6055</f>
        <v/>
      </c>
      <c r="Q6055" s="24" t="str">
        <f>'Ek.3-A'!M6055</f>
        <v/>
      </c>
      <c r="R6055" s="24">
        <f t="shared" si="1279"/>
        <v>0</v>
      </c>
      <c r="S6055" s="141" t="str">
        <f t="shared" si="1280"/>
        <v>H</v>
      </c>
      <c r="T6055" s="24">
        <f>IF(S6055="E",SUM($R$5:R6055),0)</f>
        <v>0</v>
      </c>
      <c r="U6055" s="143">
        <f t="shared" si="1281"/>
        <v>0</v>
      </c>
    </row>
    <row r="6056" spans="1:21" x14ac:dyDescent="0.25">
      <c r="A6056" s="6">
        <v>61.560000000000102</v>
      </c>
      <c r="B6056" s="32" t="s">
        <v>317</v>
      </c>
      <c r="K6056" s="3">
        <f t="shared" si="1282"/>
        <v>4462</v>
      </c>
      <c r="L6056" s="97" t="str">
        <f>IF(TRIM('Ek.3-A'!F6056)&lt;&gt;"","var","yok")</f>
        <v>yok</v>
      </c>
      <c r="M6056" s="5" t="str">
        <f>IF('Ek.3-A'!F6056="", "", IF(VLOOKUP('Ek.3-A'!F6056, Veriler!D:E, 2, 0)=0, "", VLOOKUP('Ek.3-A'!F6056, Veriler!D:E, 2, 0)))</f>
        <v/>
      </c>
      <c r="N6056" s="5" t="str">
        <f>IF('Ek.3-A'!P6056="", "", 'Ek.3-A'!P6056)</f>
        <v/>
      </c>
      <c r="O6056" s="142">
        <f>'Ek.3-A'!S6056</f>
        <v>0</v>
      </c>
      <c r="P6056" s="143" t="str">
        <f>'Ek.3-A'!L6056</f>
        <v/>
      </c>
      <c r="Q6056" s="24" t="str">
        <f>'Ek.3-A'!M6056</f>
        <v/>
      </c>
      <c r="R6056" s="24">
        <f t="shared" si="1279"/>
        <v>0</v>
      </c>
      <c r="S6056" s="141" t="str">
        <f t="shared" si="1280"/>
        <v>H</v>
      </c>
      <c r="T6056" s="24">
        <f>IF(S6056="E",SUM($R$5:R6056),0)</f>
        <v>0</v>
      </c>
      <c r="U6056" s="143">
        <f t="shared" si="1281"/>
        <v>0</v>
      </c>
    </row>
    <row r="6057" spans="1:21" x14ac:dyDescent="0.25">
      <c r="A6057" s="6">
        <v>61.5700000000001</v>
      </c>
      <c r="B6057" s="32" t="s">
        <v>317</v>
      </c>
      <c r="K6057" s="3">
        <f t="shared" si="1282"/>
        <v>4463</v>
      </c>
      <c r="L6057" s="97" t="str">
        <f>IF(TRIM('Ek.3-A'!F6057)&lt;&gt;"","var","yok")</f>
        <v>yok</v>
      </c>
      <c r="M6057" s="5" t="str">
        <f>IF('Ek.3-A'!F6057="", "", IF(VLOOKUP('Ek.3-A'!F6057, Veriler!D:E, 2, 0)=0, "", VLOOKUP('Ek.3-A'!F6057, Veriler!D:E, 2, 0)))</f>
        <v/>
      </c>
      <c r="N6057" s="5" t="str">
        <f>IF('Ek.3-A'!P6057="", "", 'Ek.3-A'!P6057)</f>
        <v/>
      </c>
      <c r="O6057" s="142">
        <f>'Ek.3-A'!S6057</f>
        <v>0</v>
      </c>
      <c r="P6057" s="143" t="str">
        <f>'Ek.3-A'!L6057</f>
        <v/>
      </c>
      <c r="Q6057" s="24" t="str">
        <f>'Ek.3-A'!M6057</f>
        <v/>
      </c>
      <c r="R6057" s="24">
        <f t="shared" si="1279"/>
        <v>0</v>
      </c>
      <c r="S6057" s="141" t="str">
        <f t="shared" si="1280"/>
        <v>H</v>
      </c>
      <c r="T6057" s="24">
        <f>IF(S6057="E",SUM($R$5:R6057),0)</f>
        <v>0</v>
      </c>
      <c r="U6057" s="143">
        <f t="shared" si="1281"/>
        <v>0</v>
      </c>
    </row>
    <row r="6058" spans="1:21" x14ac:dyDescent="0.25">
      <c r="A6058" s="6">
        <v>61.580000000000098</v>
      </c>
      <c r="B6058" s="32" t="s">
        <v>317</v>
      </c>
      <c r="K6058" s="3">
        <f t="shared" si="1282"/>
        <v>4464</v>
      </c>
      <c r="L6058" s="97" t="str">
        <f>IF(TRIM('Ek.3-A'!F6058)&lt;&gt;"","var","yok")</f>
        <v>yok</v>
      </c>
      <c r="M6058" s="5" t="str">
        <f>IF('Ek.3-A'!F6058="", "", IF(VLOOKUP('Ek.3-A'!F6058, Veriler!D:E, 2, 0)=0, "", VLOOKUP('Ek.3-A'!F6058, Veriler!D:E, 2, 0)))</f>
        <v/>
      </c>
      <c r="N6058" s="5" t="str">
        <f>IF('Ek.3-A'!P6058="", "", 'Ek.3-A'!P6058)</f>
        <v/>
      </c>
      <c r="O6058" s="142">
        <f>'Ek.3-A'!S6058</f>
        <v>0</v>
      </c>
      <c r="P6058" s="143" t="str">
        <f>'Ek.3-A'!L6058</f>
        <v/>
      </c>
      <c r="Q6058" s="24" t="str">
        <f>'Ek.3-A'!M6058</f>
        <v/>
      </c>
      <c r="R6058" s="24">
        <f t="shared" si="1279"/>
        <v>0</v>
      </c>
      <c r="S6058" s="141" t="str">
        <f t="shared" si="1280"/>
        <v>H</v>
      </c>
      <c r="T6058" s="24">
        <f>IF(S6058="E",SUM($R$5:R6058),0)</f>
        <v>0</v>
      </c>
      <c r="U6058" s="143">
        <f t="shared" si="1281"/>
        <v>0</v>
      </c>
    </row>
    <row r="6059" spans="1:21" x14ac:dyDescent="0.25">
      <c r="A6059" s="6">
        <v>61.590000000000103</v>
      </c>
      <c r="B6059" s="32" t="s">
        <v>317</v>
      </c>
      <c r="K6059" s="3">
        <f t="shared" si="1282"/>
        <v>4465</v>
      </c>
      <c r="L6059" s="97" t="str">
        <f>IF(TRIM('Ek.3-A'!F6059)&lt;&gt;"","var","yok")</f>
        <v>yok</v>
      </c>
      <c r="M6059" s="5" t="str">
        <f>IF('Ek.3-A'!F6059="", "", IF(VLOOKUP('Ek.3-A'!F6059, Veriler!D:E, 2, 0)=0, "", VLOOKUP('Ek.3-A'!F6059, Veriler!D:E, 2, 0)))</f>
        <v/>
      </c>
      <c r="N6059" s="5" t="str">
        <f>IF('Ek.3-A'!P6059="", "", 'Ek.3-A'!P6059)</f>
        <v/>
      </c>
      <c r="O6059" s="142">
        <f>'Ek.3-A'!S6059</f>
        <v>0</v>
      </c>
      <c r="P6059" s="143" t="str">
        <f>'Ek.3-A'!L6059</f>
        <v/>
      </c>
      <c r="Q6059" s="24" t="str">
        <f>'Ek.3-A'!M6059</f>
        <v/>
      </c>
      <c r="R6059" s="24">
        <f t="shared" si="1279"/>
        <v>0</v>
      </c>
      <c r="S6059" s="141" t="str">
        <f t="shared" si="1280"/>
        <v>H</v>
      </c>
      <c r="T6059" s="24">
        <f>IF(S6059="E",SUM($R$5:R6059),0)</f>
        <v>0</v>
      </c>
      <c r="U6059" s="143">
        <f t="shared" si="1281"/>
        <v>0</v>
      </c>
    </row>
    <row r="6060" spans="1:21" x14ac:dyDescent="0.25">
      <c r="A6060" s="6">
        <v>61.600000000000101</v>
      </c>
      <c r="B6060" s="32" t="s">
        <v>317</v>
      </c>
      <c r="K6060" s="3">
        <f t="shared" si="1282"/>
        <v>4466</v>
      </c>
      <c r="L6060" s="97" t="str">
        <f>IF(TRIM('Ek.3-A'!F6060)&lt;&gt;"","var","yok")</f>
        <v>yok</v>
      </c>
      <c r="M6060" s="5" t="str">
        <f>IF('Ek.3-A'!F6060="", "", IF(VLOOKUP('Ek.3-A'!F6060, Veriler!D:E, 2, 0)=0, "", VLOOKUP('Ek.3-A'!F6060, Veriler!D:E, 2, 0)))</f>
        <v/>
      </c>
      <c r="N6060" s="5" t="str">
        <f>IF('Ek.3-A'!P6060="", "", 'Ek.3-A'!P6060)</f>
        <v/>
      </c>
      <c r="O6060" s="142">
        <f>'Ek.3-A'!S6060</f>
        <v>0</v>
      </c>
      <c r="P6060" s="143" t="str">
        <f>'Ek.3-A'!L6060</f>
        <v/>
      </c>
      <c r="Q6060" s="24" t="str">
        <f>'Ek.3-A'!M6060</f>
        <v/>
      </c>
      <c r="R6060" s="24">
        <f t="shared" si="1279"/>
        <v>0</v>
      </c>
      <c r="S6060" s="141" t="str">
        <f t="shared" si="1280"/>
        <v>H</v>
      </c>
      <c r="T6060" s="24">
        <f>IF(S6060="E",SUM($R$5:R6060),0)</f>
        <v>0</v>
      </c>
      <c r="U6060" s="143">
        <f t="shared" si="1281"/>
        <v>0</v>
      </c>
    </row>
    <row r="6061" spans="1:21" x14ac:dyDescent="0.25">
      <c r="A6061" s="6">
        <v>61.610000000000099</v>
      </c>
      <c r="B6061" s="32" t="s">
        <v>317</v>
      </c>
      <c r="L6061" s="97"/>
      <c r="M6061" s="5"/>
      <c r="N6061" s="5"/>
      <c r="O6061" s="5"/>
      <c r="Q6061" s="23"/>
      <c r="T6061" s="24"/>
      <c r="U6061" s="25"/>
    </row>
    <row r="6062" spans="1:21" x14ac:dyDescent="0.25">
      <c r="A6062" s="6">
        <v>61.620000000000097</v>
      </c>
      <c r="B6062" s="32" t="s">
        <v>317</v>
      </c>
      <c r="K6062" s="3">
        <f>K6060+1</f>
        <v>4467</v>
      </c>
      <c r="L6062" s="97" t="str">
        <f>IF(TRIM('Ek.3-A'!F6062)&lt;&gt;"","var","yok")</f>
        <v>yok</v>
      </c>
      <c r="M6062" s="5" t="str">
        <f>IF('Ek.3-A'!F6062="", "", IF(VLOOKUP('Ek.3-A'!F6062, Veriler!D:E, 2, 0)=0, "", VLOOKUP('Ek.3-A'!F6062, Veriler!D:E, 2, 0)))</f>
        <v/>
      </c>
      <c r="N6062" s="5" t="str">
        <f>IF('Ek.3-A'!P6062="", "", 'Ek.3-A'!P6062)</f>
        <v/>
      </c>
      <c r="O6062" s="142">
        <f>'Ek.3-A'!S6062</f>
        <v>0</v>
      </c>
      <c r="P6062" s="143" t="str">
        <f>'Ek.3-A'!L6062</f>
        <v/>
      </c>
      <c r="Q6062" s="24" t="str">
        <f>'Ek.3-A'!M6062</f>
        <v/>
      </c>
      <c r="R6062" s="24">
        <f t="shared" ref="R6062:R6075" si="1283">IF(L6062="var",0,IF(Q6062&lt;=0.005,Q6062,0))</f>
        <v>0</v>
      </c>
      <c r="S6062" s="141" t="str">
        <f t="shared" ref="S6062:S6075" si="1284">IF(Q6062&lt;=0.005,"E","H")</f>
        <v>H</v>
      </c>
      <c r="T6062" s="24">
        <f>IF(S6062="E",SUM($R$5:R6062),0)</f>
        <v>0</v>
      </c>
      <c r="U6062" s="143">
        <f t="shared" ref="U6062:U6075" si="1285">IF(T6062&lt;=0.1, O6062, IF(R6062&gt;$G$2, R6062*O6062, $G$2*O6062))</f>
        <v>0</v>
      </c>
    </row>
    <row r="6063" spans="1:21" x14ac:dyDescent="0.25">
      <c r="A6063" s="6">
        <v>61.630000000000102</v>
      </c>
      <c r="B6063" s="32" t="s">
        <v>317</v>
      </c>
      <c r="K6063" s="3">
        <f t="shared" ref="K6063:K6075" si="1286">K6062+1</f>
        <v>4468</v>
      </c>
      <c r="L6063" s="97" t="str">
        <f>IF(TRIM('Ek.3-A'!F6063)&lt;&gt;"","var","yok")</f>
        <v>yok</v>
      </c>
      <c r="M6063" s="5" t="str">
        <f>IF('Ek.3-A'!F6063="", "", IF(VLOOKUP('Ek.3-A'!F6063, Veriler!D:E, 2, 0)=0, "", VLOOKUP('Ek.3-A'!F6063, Veriler!D:E, 2, 0)))</f>
        <v/>
      </c>
      <c r="N6063" s="5" t="str">
        <f>IF('Ek.3-A'!P6063="", "", 'Ek.3-A'!P6063)</f>
        <v/>
      </c>
      <c r="O6063" s="142">
        <f>'Ek.3-A'!S6063</f>
        <v>0</v>
      </c>
      <c r="P6063" s="143" t="str">
        <f>'Ek.3-A'!L6063</f>
        <v/>
      </c>
      <c r="Q6063" s="24" t="str">
        <f>'Ek.3-A'!M6063</f>
        <v/>
      </c>
      <c r="R6063" s="24">
        <f t="shared" si="1283"/>
        <v>0</v>
      </c>
      <c r="S6063" s="141" t="str">
        <f t="shared" si="1284"/>
        <v>H</v>
      </c>
      <c r="T6063" s="24">
        <f>IF(S6063="E",SUM($R$5:R6063),0)</f>
        <v>0</v>
      </c>
      <c r="U6063" s="143">
        <f t="shared" si="1285"/>
        <v>0</v>
      </c>
    </row>
    <row r="6064" spans="1:21" x14ac:dyDescent="0.25">
      <c r="A6064" s="6">
        <v>61.6400000000001</v>
      </c>
      <c r="B6064" s="32" t="s">
        <v>317</v>
      </c>
      <c r="K6064" s="3">
        <f t="shared" si="1286"/>
        <v>4469</v>
      </c>
      <c r="L6064" s="97" t="str">
        <f>IF(TRIM('Ek.3-A'!F6064)&lt;&gt;"","var","yok")</f>
        <v>yok</v>
      </c>
      <c r="M6064" s="5" t="str">
        <f>IF('Ek.3-A'!F6064="", "", IF(VLOOKUP('Ek.3-A'!F6064, Veriler!D:E, 2, 0)=0, "", VLOOKUP('Ek.3-A'!F6064, Veriler!D:E, 2, 0)))</f>
        <v/>
      </c>
      <c r="N6064" s="5" t="str">
        <f>IF('Ek.3-A'!P6064="", "", 'Ek.3-A'!P6064)</f>
        <v/>
      </c>
      <c r="O6064" s="142">
        <f>'Ek.3-A'!S6064</f>
        <v>0</v>
      </c>
      <c r="P6064" s="143" t="str">
        <f>'Ek.3-A'!L6064</f>
        <v/>
      </c>
      <c r="Q6064" s="24" t="str">
        <f>'Ek.3-A'!M6064</f>
        <v/>
      </c>
      <c r="R6064" s="24">
        <f t="shared" si="1283"/>
        <v>0</v>
      </c>
      <c r="S6064" s="141" t="str">
        <f t="shared" si="1284"/>
        <v>H</v>
      </c>
      <c r="T6064" s="24">
        <f>IF(S6064="E",SUM($R$5:R6064),0)</f>
        <v>0</v>
      </c>
      <c r="U6064" s="143">
        <f t="shared" si="1285"/>
        <v>0</v>
      </c>
    </row>
    <row r="6065" spans="1:41" x14ac:dyDescent="0.25">
      <c r="A6065" s="6">
        <v>61.650000000000098</v>
      </c>
      <c r="B6065" s="32" t="s">
        <v>317</v>
      </c>
      <c r="K6065" s="3">
        <f t="shared" si="1286"/>
        <v>4470</v>
      </c>
      <c r="L6065" s="97" t="str">
        <f>IF(TRIM('Ek.3-A'!F6065)&lt;&gt;"","var","yok")</f>
        <v>yok</v>
      </c>
      <c r="M6065" s="5" t="str">
        <f>IF('Ek.3-A'!F6065="", "", IF(VLOOKUP('Ek.3-A'!F6065, Veriler!D:E, 2, 0)=0, "", VLOOKUP('Ek.3-A'!F6065, Veriler!D:E, 2, 0)))</f>
        <v/>
      </c>
      <c r="N6065" s="5" t="str">
        <f>IF('Ek.3-A'!P6065="", "", 'Ek.3-A'!P6065)</f>
        <v/>
      </c>
      <c r="O6065" s="142">
        <f>'Ek.3-A'!S6065</f>
        <v>0</v>
      </c>
      <c r="P6065" s="143" t="str">
        <f>'Ek.3-A'!L6065</f>
        <v/>
      </c>
      <c r="Q6065" s="24" t="str">
        <f>'Ek.3-A'!M6065</f>
        <v/>
      </c>
      <c r="R6065" s="24">
        <f t="shared" si="1283"/>
        <v>0</v>
      </c>
      <c r="S6065" s="141" t="str">
        <f t="shared" si="1284"/>
        <v>H</v>
      </c>
      <c r="T6065" s="24">
        <f>IF(S6065="E",SUM($R$5:R6065),0)</f>
        <v>0</v>
      </c>
      <c r="U6065" s="143">
        <f t="shared" si="1285"/>
        <v>0</v>
      </c>
    </row>
    <row r="6066" spans="1:41" x14ac:dyDescent="0.25">
      <c r="A6066" s="6">
        <v>61.660000000000103</v>
      </c>
      <c r="B6066" s="32" t="s">
        <v>317</v>
      </c>
      <c r="K6066" s="3">
        <f t="shared" si="1286"/>
        <v>4471</v>
      </c>
      <c r="L6066" s="97" t="str">
        <f>IF(TRIM('Ek.3-A'!F6066)&lt;&gt;"","var","yok")</f>
        <v>yok</v>
      </c>
      <c r="M6066" s="5" t="str">
        <f>IF('Ek.3-A'!F6066="", "", IF(VLOOKUP('Ek.3-A'!F6066, Veriler!D:E, 2, 0)=0, "", VLOOKUP('Ek.3-A'!F6066, Veriler!D:E, 2, 0)))</f>
        <v/>
      </c>
      <c r="N6066" s="5" t="str">
        <f>IF('Ek.3-A'!P6066="", "", 'Ek.3-A'!P6066)</f>
        <v/>
      </c>
      <c r="O6066" s="142">
        <f>'Ek.3-A'!S6066</f>
        <v>0</v>
      </c>
      <c r="P6066" s="143" t="str">
        <f>'Ek.3-A'!L6066</f>
        <v/>
      </c>
      <c r="Q6066" s="24" t="str">
        <f>'Ek.3-A'!M6066</f>
        <v/>
      </c>
      <c r="R6066" s="24">
        <f t="shared" si="1283"/>
        <v>0</v>
      </c>
      <c r="S6066" s="141" t="str">
        <f t="shared" si="1284"/>
        <v>H</v>
      </c>
      <c r="T6066" s="24">
        <f>IF(S6066="E",SUM($R$5:R6066),0)</f>
        <v>0</v>
      </c>
      <c r="U6066" s="143">
        <f t="shared" si="1285"/>
        <v>0</v>
      </c>
    </row>
    <row r="6067" spans="1:41" x14ac:dyDescent="0.25">
      <c r="A6067" s="6">
        <v>61.670000000000101</v>
      </c>
      <c r="B6067" s="32" t="s">
        <v>317</v>
      </c>
      <c r="K6067" s="3">
        <f t="shared" si="1286"/>
        <v>4472</v>
      </c>
      <c r="L6067" s="97" t="str">
        <f>IF(TRIM('Ek.3-A'!F6067)&lt;&gt;"","var","yok")</f>
        <v>yok</v>
      </c>
      <c r="M6067" s="5" t="str">
        <f>IF('Ek.3-A'!F6067="", "", IF(VLOOKUP('Ek.3-A'!F6067, Veriler!D:E, 2, 0)=0, "", VLOOKUP('Ek.3-A'!F6067, Veriler!D:E, 2, 0)))</f>
        <v/>
      </c>
      <c r="N6067" s="5" t="str">
        <f>IF('Ek.3-A'!P6067="", "", 'Ek.3-A'!P6067)</f>
        <v/>
      </c>
      <c r="O6067" s="142">
        <f>'Ek.3-A'!S6067</f>
        <v>0</v>
      </c>
      <c r="P6067" s="143" t="str">
        <f>'Ek.3-A'!L6067</f>
        <v/>
      </c>
      <c r="Q6067" s="24" t="str">
        <f>'Ek.3-A'!M6067</f>
        <v/>
      </c>
      <c r="R6067" s="24">
        <f t="shared" si="1283"/>
        <v>0</v>
      </c>
      <c r="S6067" s="141" t="str">
        <f t="shared" si="1284"/>
        <v>H</v>
      </c>
      <c r="T6067" s="24">
        <f>IF(S6067="E",SUM($R$5:R6067),0)</f>
        <v>0</v>
      </c>
      <c r="U6067" s="143">
        <f t="shared" si="1285"/>
        <v>0</v>
      </c>
    </row>
    <row r="6068" spans="1:41" x14ac:dyDescent="0.25">
      <c r="A6068" s="6">
        <v>61.680000000000099</v>
      </c>
      <c r="B6068" s="32" t="s">
        <v>317</v>
      </c>
      <c r="K6068" s="3">
        <f t="shared" si="1286"/>
        <v>4473</v>
      </c>
      <c r="L6068" s="97" t="str">
        <f>IF(TRIM('Ek.3-A'!F6068)&lt;&gt;"","var","yok")</f>
        <v>yok</v>
      </c>
      <c r="M6068" s="5" t="str">
        <f>IF('Ek.3-A'!F6068="", "", IF(VLOOKUP('Ek.3-A'!F6068, Veriler!D:E, 2, 0)=0, "", VLOOKUP('Ek.3-A'!F6068, Veriler!D:E, 2, 0)))</f>
        <v/>
      </c>
      <c r="N6068" s="5" t="str">
        <f>IF('Ek.3-A'!P6068="", "", 'Ek.3-A'!P6068)</f>
        <v/>
      </c>
      <c r="O6068" s="142">
        <f>'Ek.3-A'!S6068</f>
        <v>0</v>
      </c>
      <c r="P6068" s="143" t="str">
        <f>'Ek.3-A'!L6068</f>
        <v/>
      </c>
      <c r="Q6068" s="24" t="str">
        <f>'Ek.3-A'!M6068</f>
        <v/>
      </c>
      <c r="R6068" s="24">
        <f t="shared" si="1283"/>
        <v>0</v>
      </c>
      <c r="S6068" s="141" t="str">
        <f t="shared" si="1284"/>
        <v>H</v>
      </c>
      <c r="T6068" s="24">
        <f>IF(S6068="E",SUM($R$5:R6068),0)</f>
        <v>0</v>
      </c>
      <c r="U6068" s="143">
        <f t="shared" si="1285"/>
        <v>0</v>
      </c>
    </row>
    <row r="6069" spans="1:41" x14ac:dyDescent="0.25">
      <c r="A6069" s="6">
        <v>61.690000000000097</v>
      </c>
      <c r="B6069" s="32" t="s">
        <v>317</v>
      </c>
      <c r="K6069" s="3">
        <f t="shared" si="1286"/>
        <v>4474</v>
      </c>
      <c r="L6069" s="97" t="str">
        <f>IF(TRIM('Ek.3-A'!F6069)&lt;&gt;"","var","yok")</f>
        <v>yok</v>
      </c>
      <c r="M6069" s="5" t="str">
        <f>IF('Ek.3-A'!F6069="", "", IF(VLOOKUP('Ek.3-A'!F6069, Veriler!D:E, 2, 0)=0, "", VLOOKUP('Ek.3-A'!F6069, Veriler!D:E, 2, 0)))</f>
        <v/>
      </c>
      <c r="N6069" s="5" t="str">
        <f>IF('Ek.3-A'!P6069="", "", 'Ek.3-A'!P6069)</f>
        <v/>
      </c>
      <c r="O6069" s="142">
        <f>'Ek.3-A'!S6069</f>
        <v>0</v>
      </c>
      <c r="P6069" s="143" t="str">
        <f>'Ek.3-A'!L6069</f>
        <v/>
      </c>
      <c r="Q6069" s="24" t="str">
        <f>'Ek.3-A'!M6069</f>
        <v/>
      </c>
      <c r="R6069" s="24">
        <f t="shared" si="1283"/>
        <v>0</v>
      </c>
      <c r="S6069" s="141" t="str">
        <f t="shared" si="1284"/>
        <v>H</v>
      </c>
      <c r="T6069" s="24">
        <f>IF(S6069="E",SUM($R$5:R6069),0)</f>
        <v>0</v>
      </c>
      <c r="U6069" s="143">
        <f t="shared" si="1285"/>
        <v>0</v>
      </c>
    </row>
    <row r="6070" spans="1:41" x14ac:dyDescent="0.25">
      <c r="A6070" s="6">
        <v>61.700000000000102</v>
      </c>
      <c r="B6070" s="32" t="s">
        <v>317</v>
      </c>
      <c r="K6070" s="3">
        <f t="shared" si="1286"/>
        <v>4475</v>
      </c>
      <c r="L6070" s="97" t="str">
        <f>IF(TRIM('Ek.3-A'!F6070)&lt;&gt;"","var","yok")</f>
        <v>yok</v>
      </c>
      <c r="M6070" s="5" t="str">
        <f>IF('Ek.3-A'!F6070="", "", IF(VLOOKUP('Ek.3-A'!F6070, Veriler!D:E, 2, 0)=0, "", VLOOKUP('Ek.3-A'!F6070, Veriler!D:E, 2, 0)))</f>
        <v/>
      </c>
      <c r="N6070" s="5" t="str">
        <f>IF('Ek.3-A'!P6070="", "", 'Ek.3-A'!P6070)</f>
        <v/>
      </c>
      <c r="O6070" s="142">
        <f>'Ek.3-A'!S6070</f>
        <v>0</v>
      </c>
      <c r="P6070" s="143" t="str">
        <f>'Ek.3-A'!L6070</f>
        <v/>
      </c>
      <c r="Q6070" s="24" t="str">
        <f>'Ek.3-A'!M6070</f>
        <v/>
      </c>
      <c r="R6070" s="24">
        <f t="shared" si="1283"/>
        <v>0</v>
      </c>
      <c r="S6070" s="141" t="str">
        <f t="shared" si="1284"/>
        <v>H</v>
      </c>
      <c r="T6070" s="24">
        <f>IF(S6070="E",SUM($R$5:R6070),0)</f>
        <v>0</v>
      </c>
      <c r="U6070" s="143">
        <f t="shared" si="1285"/>
        <v>0</v>
      </c>
    </row>
    <row r="6071" spans="1:41" x14ac:dyDescent="0.25">
      <c r="A6071" s="6">
        <v>61.7100000000001</v>
      </c>
      <c r="B6071" s="32" t="s">
        <v>317</v>
      </c>
      <c r="K6071" s="3">
        <f t="shared" si="1286"/>
        <v>4476</v>
      </c>
      <c r="L6071" s="97" t="str">
        <f>IF(TRIM('Ek.3-A'!F6071)&lt;&gt;"","var","yok")</f>
        <v>yok</v>
      </c>
      <c r="M6071" s="5" t="str">
        <f>IF('Ek.3-A'!F6071="", "", IF(VLOOKUP('Ek.3-A'!F6071, Veriler!D:E, 2, 0)=0, "", VLOOKUP('Ek.3-A'!F6071, Veriler!D:E, 2, 0)))</f>
        <v/>
      </c>
      <c r="N6071" s="5" t="str">
        <f>IF('Ek.3-A'!P6071="", "", 'Ek.3-A'!P6071)</f>
        <v/>
      </c>
      <c r="O6071" s="142">
        <f>'Ek.3-A'!S6071</f>
        <v>0</v>
      </c>
      <c r="P6071" s="143" t="str">
        <f>'Ek.3-A'!L6071</f>
        <v/>
      </c>
      <c r="Q6071" s="24" t="str">
        <f>'Ek.3-A'!M6071</f>
        <v/>
      </c>
      <c r="R6071" s="24">
        <f t="shared" si="1283"/>
        <v>0</v>
      </c>
      <c r="S6071" s="141" t="str">
        <f t="shared" si="1284"/>
        <v>H</v>
      </c>
      <c r="T6071" s="24">
        <f>IF(S6071="E",SUM($R$5:R6071),0)</f>
        <v>0</v>
      </c>
      <c r="U6071" s="143">
        <f t="shared" si="1285"/>
        <v>0</v>
      </c>
    </row>
    <row r="6072" spans="1:41" x14ac:dyDescent="0.25">
      <c r="A6072" s="6">
        <v>61.720000000000098</v>
      </c>
      <c r="B6072" s="32" t="s">
        <v>317</v>
      </c>
      <c r="K6072" s="3">
        <f t="shared" si="1286"/>
        <v>4477</v>
      </c>
      <c r="L6072" s="97" t="str">
        <f>IF(TRIM('Ek.3-A'!F6072)&lt;&gt;"","var","yok")</f>
        <v>yok</v>
      </c>
      <c r="M6072" s="5" t="str">
        <f>IF('Ek.3-A'!F6072="", "", IF(VLOOKUP('Ek.3-A'!F6072, Veriler!D:E, 2, 0)=0, "", VLOOKUP('Ek.3-A'!F6072, Veriler!D:E, 2, 0)))</f>
        <v/>
      </c>
      <c r="N6072" s="5" t="str">
        <f>IF('Ek.3-A'!P6072="", "", 'Ek.3-A'!P6072)</f>
        <v/>
      </c>
      <c r="O6072" s="142">
        <f>'Ek.3-A'!S6072</f>
        <v>0</v>
      </c>
      <c r="P6072" s="143" t="str">
        <f>'Ek.3-A'!L6072</f>
        <v/>
      </c>
      <c r="Q6072" s="24" t="str">
        <f>'Ek.3-A'!M6072</f>
        <v/>
      </c>
      <c r="R6072" s="24">
        <f t="shared" si="1283"/>
        <v>0</v>
      </c>
      <c r="S6072" s="141" t="str">
        <f t="shared" si="1284"/>
        <v>H</v>
      </c>
      <c r="T6072" s="24">
        <f>IF(S6072="E",SUM($R$5:R6072),0)</f>
        <v>0</v>
      </c>
      <c r="U6072" s="143">
        <f t="shared" si="1285"/>
        <v>0</v>
      </c>
    </row>
    <row r="6073" spans="1:41" x14ac:dyDescent="0.25">
      <c r="A6073" s="6">
        <v>61.730000000000103</v>
      </c>
      <c r="B6073" s="32" t="s">
        <v>317</v>
      </c>
      <c r="K6073" s="3">
        <f t="shared" si="1286"/>
        <v>4478</v>
      </c>
      <c r="L6073" s="97" t="str">
        <f>IF(TRIM('Ek.3-A'!F6073)&lt;&gt;"","var","yok")</f>
        <v>yok</v>
      </c>
      <c r="M6073" s="5" t="str">
        <f>IF('Ek.3-A'!F6073="", "", IF(VLOOKUP('Ek.3-A'!F6073, Veriler!D:E, 2, 0)=0, "", VLOOKUP('Ek.3-A'!F6073, Veriler!D:E, 2, 0)))</f>
        <v/>
      </c>
      <c r="N6073" s="5" t="str">
        <f>IF('Ek.3-A'!P6073="", "", 'Ek.3-A'!P6073)</f>
        <v/>
      </c>
      <c r="O6073" s="142">
        <f>'Ek.3-A'!S6073</f>
        <v>0</v>
      </c>
      <c r="P6073" s="143" t="str">
        <f>'Ek.3-A'!L6073</f>
        <v/>
      </c>
      <c r="Q6073" s="24" t="str">
        <f>'Ek.3-A'!M6073</f>
        <v/>
      </c>
      <c r="R6073" s="24">
        <f t="shared" si="1283"/>
        <v>0</v>
      </c>
      <c r="S6073" s="141" t="str">
        <f t="shared" si="1284"/>
        <v>H</v>
      </c>
      <c r="T6073" s="24">
        <f>IF(S6073="E",SUM($R$5:R6073),0)</f>
        <v>0</v>
      </c>
      <c r="U6073" s="143">
        <f t="shared" si="1285"/>
        <v>0</v>
      </c>
    </row>
    <row r="6074" spans="1:41" x14ac:dyDescent="0.25">
      <c r="A6074" s="6">
        <v>61.740000000000101</v>
      </c>
      <c r="B6074" s="32" t="s">
        <v>317</v>
      </c>
      <c r="K6074" s="3">
        <f t="shared" si="1286"/>
        <v>4479</v>
      </c>
      <c r="L6074" s="97" t="str">
        <f>IF(TRIM('Ek.3-A'!F6074)&lt;&gt;"","var","yok")</f>
        <v>yok</v>
      </c>
      <c r="M6074" s="5" t="str">
        <f>IF('Ek.3-A'!F6074="", "", IF(VLOOKUP('Ek.3-A'!F6074, Veriler!D:E, 2, 0)=0, "", VLOOKUP('Ek.3-A'!F6074, Veriler!D:E, 2, 0)))</f>
        <v/>
      </c>
      <c r="N6074" s="5" t="str">
        <f>IF('Ek.3-A'!P6074="", "", 'Ek.3-A'!P6074)</f>
        <v/>
      </c>
      <c r="O6074" s="142">
        <f>'Ek.3-A'!S6074</f>
        <v>0</v>
      </c>
      <c r="P6074" s="143" t="str">
        <f>'Ek.3-A'!L6074</f>
        <v/>
      </c>
      <c r="Q6074" s="24" t="str">
        <f>'Ek.3-A'!M6074</f>
        <v/>
      </c>
      <c r="R6074" s="24">
        <f t="shared" si="1283"/>
        <v>0</v>
      </c>
      <c r="S6074" s="141" t="str">
        <f t="shared" si="1284"/>
        <v>H</v>
      </c>
      <c r="T6074" s="24">
        <f>IF(S6074="E",SUM($R$5:R6074),0)</f>
        <v>0</v>
      </c>
      <c r="U6074" s="143">
        <f t="shared" si="1285"/>
        <v>0</v>
      </c>
    </row>
    <row r="6075" spans="1:41" x14ac:dyDescent="0.25">
      <c r="A6075" s="6">
        <v>61.750000000000099</v>
      </c>
      <c r="B6075" s="32" t="s">
        <v>317</v>
      </c>
      <c r="K6075" s="3">
        <f t="shared" si="1286"/>
        <v>4480</v>
      </c>
      <c r="L6075" s="97" t="str">
        <f>IF(TRIM('Ek.3-A'!F6075)&lt;&gt;"","var","yok")</f>
        <v>yok</v>
      </c>
      <c r="M6075" s="5" t="str">
        <f>IF('Ek.3-A'!F6075="", "", IF(VLOOKUP('Ek.3-A'!F6075, Veriler!D:E, 2, 0)=0, "", VLOOKUP('Ek.3-A'!F6075, Veriler!D:E, 2, 0)))</f>
        <v/>
      </c>
      <c r="N6075" s="5" t="str">
        <f>IF('Ek.3-A'!P6075="", "", 'Ek.3-A'!P6075)</f>
        <v/>
      </c>
      <c r="O6075" s="142">
        <f>'Ek.3-A'!S6075</f>
        <v>0</v>
      </c>
      <c r="P6075" s="143" t="str">
        <f>'Ek.3-A'!L6075</f>
        <v/>
      </c>
      <c r="Q6075" s="24" t="str">
        <f>'Ek.3-A'!M6075</f>
        <v/>
      </c>
      <c r="R6075" s="24">
        <f t="shared" si="1283"/>
        <v>0</v>
      </c>
      <c r="S6075" s="141" t="str">
        <f t="shared" si="1284"/>
        <v>H</v>
      </c>
      <c r="T6075" s="24">
        <f>IF(S6075="E",SUM($R$5:R6075),0)</f>
        <v>0</v>
      </c>
      <c r="U6075" s="143">
        <f t="shared" si="1285"/>
        <v>0</v>
      </c>
    </row>
    <row r="6076" spans="1:41" x14ac:dyDescent="0.25">
      <c r="A6076" s="6">
        <v>61.760000000000097</v>
      </c>
      <c r="B6076" s="32" t="s">
        <v>317</v>
      </c>
      <c r="T6076" s="24"/>
      <c r="U6076" s="25"/>
      <c r="AO6076" s="140">
        <f>'Ek.3-A'!L6076</f>
        <v>0</v>
      </c>
    </row>
    <row r="6077" spans="1:41" x14ac:dyDescent="0.25">
      <c r="A6077" s="6">
        <v>61.770000000000103</v>
      </c>
      <c r="B6077" s="32" t="s">
        <v>317</v>
      </c>
      <c r="T6077" s="24"/>
      <c r="U6077" s="25"/>
    </row>
    <row r="6078" spans="1:41" x14ac:dyDescent="0.25">
      <c r="A6078" s="6">
        <v>61.780000000000101</v>
      </c>
      <c r="B6078" s="32" t="s">
        <v>317</v>
      </c>
      <c r="T6078" s="24"/>
      <c r="U6078" s="25"/>
    </row>
    <row r="6079" spans="1:41" x14ac:dyDescent="0.25">
      <c r="A6079" s="6">
        <v>61.790000000000099</v>
      </c>
      <c r="B6079" s="32" t="s">
        <v>317</v>
      </c>
      <c r="T6079" s="24"/>
      <c r="U6079" s="25"/>
    </row>
    <row r="6080" spans="1:41" x14ac:dyDescent="0.25">
      <c r="A6080" s="6">
        <v>61.800000000000097</v>
      </c>
      <c r="B6080" s="32" t="s">
        <v>317</v>
      </c>
      <c r="T6080" s="24"/>
      <c r="U6080" s="25"/>
    </row>
    <row r="6081" spans="1:21" x14ac:dyDescent="0.25">
      <c r="A6081" s="6">
        <v>61.810000000000102</v>
      </c>
      <c r="B6081" s="32" t="s">
        <v>317</v>
      </c>
      <c r="T6081" s="24"/>
      <c r="U6081" s="25"/>
    </row>
    <row r="6082" spans="1:21" x14ac:dyDescent="0.25">
      <c r="A6082" s="6">
        <v>61.8200000000001</v>
      </c>
      <c r="B6082" s="32" t="s">
        <v>317</v>
      </c>
      <c r="T6082" s="24"/>
      <c r="U6082" s="25"/>
    </row>
    <row r="6083" spans="1:21" x14ac:dyDescent="0.25">
      <c r="A6083" s="6">
        <v>61.830000000000098</v>
      </c>
      <c r="B6083" s="32" t="s">
        <v>317</v>
      </c>
      <c r="T6083" s="24"/>
      <c r="U6083" s="25"/>
    </row>
    <row r="6084" spans="1:21" x14ac:dyDescent="0.25">
      <c r="A6084" s="6">
        <v>61.840000000000103</v>
      </c>
      <c r="B6084" s="32" t="s">
        <v>317</v>
      </c>
      <c r="T6084" s="24"/>
      <c r="U6084" s="25"/>
    </row>
    <row r="6085" spans="1:21" x14ac:dyDescent="0.25">
      <c r="A6085" s="6">
        <v>61.850000000000101</v>
      </c>
      <c r="B6085" s="32" t="s">
        <v>317</v>
      </c>
      <c r="K6085" s="3">
        <f>K6075+1</f>
        <v>4481</v>
      </c>
      <c r="L6085" s="97" t="str">
        <f>IF(TRIM('Ek.3-A'!F6085)&lt;&gt;"","var","yok")</f>
        <v>yok</v>
      </c>
      <c r="M6085" s="5" t="str">
        <f>IF('Ek.3-A'!F6085="", "", IF(VLOOKUP('Ek.3-A'!F6085, Veriler!D:E, 2, 0)=0, "", VLOOKUP('Ek.3-A'!F6085, Veriler!D:E, 2, 0)))</f>
        <v/>
      </c>
      <c r="N6085" s="5" t="str">
        <f>IF('Ek.3-A'!P6085="", "", 'Ek.3-A'!P6085)</f>
        <v/>
      </c>
      <c r="O6085" s="142">
        <f>'Ek.3-A'!S6085</f>
        <v>0</v>
      </c>
      <c r="P6085" s="143" t="str">
        <f>'Ek.3-A'!L6085</f>
        <v/>
      </c>
      <c r="Q6085" s="24" t="str">
        <f>'Ek.3-A'!M6085</f>
        <v/>
      </c>
      <c r="R6085" s="24">
        <f t="shared" ref="R6085:R6098" si="1287">IF(L6085="var",0,IF(Q6085&lt;=0.005,Q6085,0))</f>
        <v>0</v>
      </c>
      <c r="S6085" s="141" t="str">
        <f t="shared" ref="S6085:S6098" si="1288">IF(Q6085&lt;=0.005,"E","H")</f>
        <v>H</v>
      </c>
      <c r="T6085" s="24">
        <f>IF(S6085="E",SUM($R$5:R6085),0)</f>
        <v>0</v>
      </c>
      <c r="U6085" s="143">
        <f t="shared" ref="U6085:U6098" si="1289">IF(T6085&lt;=0.1, O6085, IF(R6085&gt;$G$2, R6085*O6085, $G$2*O6085))</f>
        <v>0</v>
      </c>
    </row>
    <row r="6086" spans="1:21" x14ac:dyDescent="0.25">
      <c r="A6086" s="6">
        <v>61.860000000000099</v>
      </c>
      <c r="B6086" s="32" t="s">
        <v>317</v>
      </c>
      <c r="K6086" s="3">
        <f t="shared" ref="K6086:K6098" si="1290">K6085+1</f>
        <v>4482</v>
      </c>
      <c r="L6086" s="97" t="str">
        <f>IF(TRIM('Ek.3-A'!F6086)&lt;&gt;"","var","yok")</f>
        <v>yok</v>
      </c>
      <c r="M6086" s="5" t="str">
        <f>IF('Ek.3-A'!F6086="", "", IF(VLOOKUP('Ek.3-A'!F6086, Veriler!D:E, 2, 0)=0, "", VLOOKUP('Ek.3-A'!F6086, Veriler!D:E, 2, 0)))</f>
        <v/>
      </c>
      <c r="N6086" s="5" t="str">
        <f>IF('Ek.3-A'!P6086="", "", 'Ek.3-A'!P6086)</f>
        <v/>
      </c>
      <c r="O6086" s="142">
        <f>'Ek.3-A'!S6086</f>
        <v>0</v>
      </c>
      <c r="P6086" s="143" t="str">
        <f>'Ek.3-A'!L6086</f>
        <v/>
      </c>
      <c r="Q6086" s="24" t="str">
        <f>'Ek.3-A'!M6086</f>
        <v/>
      </c>
      <c r="R6086" s="24">
        <f t="shared" si="1287"/>
        <v>0</v>
      </c>
      <c r="S6086" s="141" t="str">
        <f t="shared" si="1288"/>
        <v>H</v>
      </c>
      <c r="T6086" s="24">
        <f>IF(S6086="E",SUM($R$5:R6086),0)</f>
        <v>0</v>
      </c>
      <c r="U6086" s="143">
        <f t="shared" si="1289"/>
        <v>0</v>
      </c>
    </row>
    <row r="6087" spans="1:21" x14ac:dyDescent="0.25">
      <c r="A6087" s="6">
        <v>61.870000000000097</v>
      </c>
      <c r="B6087" s="32" t="s">
        <v>317</v>
      </c>
      <c r="K6087" s="3">
        <f t="shared" si="1290"/>
        <v>4483</v>
      </c>
      <c r="L6087" s="97" t="str">
        <f>IF(TRIM('Ek.3-A'!F6087)&lt;&gt;"","var","yok")</f>
        <v>yok</v>
      </c>
      <c r="M6087" s="5" t="str">
        <f>IF('Ek.3-A'!F6087="", "", IF(VLOOKUP('Ek.3-A'!F6087, Veriler!D:E, 2, 0)=0, "", VLOOKUP('Ek.3-A'!F6087, Veriler!D:E, 2, 0)))</f>
        <v/>
      </c>
      <c r="N6087" s="5" t="str">
        <f>IF('Ek.3-A'!P6087="", "", 'Ek.3-A'!P6087)</f>
        <v/>
      </c>
      <c r="O6087" s="142">
        <f>'Ek.3-A'!S6087</f>
        <v>0</v>
      </c>
      <c r="P6087" s="143" t="str">
        <f>'Ek.3-A'!L6087</f>
        <v/>
      </c>
      <c r="Q6087" s="24" t="str">
        <f>'Ek.3-A'!M6087</f>
        <v/>
      </c>
      <c r="R6087" s="24">
        <f t="shared" si="1287"/>
        <v>0</v>
      </c>
      <c r="S6087" s="141" t="str">
        <f t="shared" si="1288"/>
        <v>H</v>
      </c>
      <c r="T6087" s="24">
        <f>IF(S6087="E",SUM($R$5:R6087),0)</f>
        <v>0</v>
      </c>
      <c r="U6087" s="143">
        <f t="shared" si="1289"/>
        <v>0</v>
      </c>
    </row>
    <row r="6088" spans="1:21" x14ac:dyDescent="0.25">
      <c r="A6088" s="6">
        <v>61.880000000000102</v>
      </c>
      <c r="B6088" s="32" t="s">
        <v>317</v>
      </c>
      <c r="K6088" s="3">
        <f t="shared" si="1290"/>
        <v>4484</v>
      </c>
      <c r="L6088" s="97" t="str">
        <f>IF(TRIM('Ek.3-A'!F6088)&lt;&gt;"","var","yok")</f>
        <v>yok</v>
      </c>
      <c r="M6088" s="5" t="str">
        <f>IF('Ek.3-A'!F6088="", "", IF(VLOOKUP('Ek.3-A'!F6088, Veriler!D:E, 2, 0)=0, "", VLOOKUP('Ek.3-A'!F6088, Veriler!D:E, 2, 0)))</f>
        <v/>
      </c>
      <c r="N6088" s="5" t="str">
        <f>IF('Ek.3-A'!P6088="", "", 'Ek.3-A'!P6088)</f>
        <v/>
      </c>
      <c r="O6088" s="142">
        <f>'Ek.3-A'!S6088</f>
        <v>0</v>
      </c>
      <c r="P6088" s="143" t="str">
        <f>'Ek.3-A'!L6088</f>
        <v/>
      </c>
      <c r="Q6088" s="24" t="str">
        <f>'Ek.3-A'!M6088</f>
        <v/>
      </c>
      <c r="R6088" s="24">
        <f t="shared" si="1287"/>
        <v>0</v>
      </c>
      <c r="S6088" s="141" t="str">
        <f t="shared" si="1288"/>
        <v>H</v>
      </c>
      <c r="T6088" s="24">
        <f>IF(S6088="E",SUM($R$5:R6088),0)</f>
        <v>0</v>
      </c>
      <c r="U6088" s="143">
        <f t="shared" si="1289"/>
        <v>0</v>
      </c>
    </row>
    <row r="6089" spans="1:21" x14ac:dyDescent="0.25">
      <c r="A6089" s="6">
        <v>61.8900000000001</v>
      </c>
      <c r="B6089" s="32" t="s">
        <v>317</v>
      </c>
      <c r="K6089" s="3">
        <f t="shared" si="1290"/>
        <v>4485</v>
      </c>
      <c r="L6089" s="97" t="str">
        <f>IF(TRIM('Ek.3-A'!F6089)&lt;&gt;"","var","yok")</f>
        <v>yok</v>
      </c>
      <c r="M6089" s="5" t="str">
        <f>IF('Ek.3-A'!F6089="", "", IF(VLOOKUP('Ek.3-A'!F6089, Veriler!D:E, 2, 0)=0, "", VLOOKUP('Ek.3-A'!F6089, Veriler!D:E, 2, 0)))</f>
        <v/>
      </c>
      <c r="N6089" s="5" t="str">
        <f>IF('Ek.3-A'!P6089="", "", 'Ek.3-A'!P6089)</f>
        <v/>
      </c>
      <c r="O6089" s="142">
        <f>'Ek.3-A'!S6089</f>
        <v>0</v>
      </c>
      <c r="P6089" s="143" t="str">
        <f>'Ek.3-A'!L6089</f>
        <v/>
      </c>
      <c r="Q6089" s="24" t="str">
        <f>'Ek.3-A'!M6089</f>
        <v/>
      </c>
      <c r="R6089" s="24">
        <f t="shared" si="1287"/>
        <v>0</v>
      </c>
      <c r="S6089" s="141" t="str">
        <f t="shared" si="1288"/>
        <v>H</v>
      </c>
      <c r="T6089" s="24">
        <f>IF(S6089="E",SUM($R$5:R6089),0)</f>
        <v>0</v>
      </c>
      <c r="U6089" s="143">
        <f t="shared" si="1289"/>
        <v>0</v>
      </c>
    </row>
    <row r="6090" spans="1:21" x14ac:dyDescent="0.25">
      <c r="A6090" s="6">
        <v>61.900000000000098</v>
      </c>
      <c r="B6090" s="32" t="s">
        <v>317</v>
      </c>
      <c r="K6090" s="3">
        <f t="shared" si="1290"/>
        <v>4486</v>
      </c>
      <c r="L6090" s="97" t="str">
        <f>IF(TRIM('Ek.3-A'!F6090)&lt;&gt;"","var","yok")</f>
        <v>yok</v>
      </c>
      <c r="M6090" s="5" t="str">
        <f>IF('Ek.3-A'!F6090="", "", IF(VLOOKUP('Ek.3-A'!F6090, Veriler!D:E, 2, 0)=0, "", VLOOKUP('Ek.3-A'!F6090, Veriler!D:E, 2, 0)))</f>
        <v/>
      </c>
      <c r="N6090" s="5" t="str">
        <f>IF('Ek.3-A'!P6090="", "", 'Ek.3-A'!P6090)</f>
        <v/>
      </c>
      <c r="O6090" s="142">
        <f>'Ek.3-A'!S6090</f>
        <v>0</v>
      </c>
      <c r="P6090" s="143" t="str">
        <f>'Ek.3-A'!L6090</f>
        <v/>
      </c>
      <c r="Q6090" s="24" t="str">
        <f>'Ek.3-A'!M6090</f>
        <v/>
      </c>
      <c r="R6090" s="24">
        <f t="shared" si="1287"/>
        <v>0</v>
      </c>
      <c r="S6090" s="141" t="str">
        <f t="shared" si="1288"/>
        <v>H</v>
      </c>
      <c r="T6090" s="24">
        <f>IF(S6090="E",SUM($R$5:R6090),0)</f>
        <v>0</v>
      </c>
      <c r="U6090" s="143">
        <f t="shared" si="1289"/>
        <v>0</v>
      </c>
    </row>
    <row r="6091" spans="1:21" x14ac:dyDescent="0.25">
      <c r="A6091" s="6">
        <v>61.910000000000103</v>
      </c>
      <c r="B6091" s="32" t="s">
        <v>317</v>
      </c>
      <c r="K6091" s="3">
        <f t="shared" si="1290"/>
        <v>4487</v>
      </c>
      <c r="L6091" s="97" t="str">
        <f>IF(TRIM('Ek.3-A'!F6091)&lt;&gt;"","var","yok")</f>
        <v>yok</v>
      </c>
      <c r="M6091" s="5" t="str">
        <f>IF('Ek.3-A'!F6091="", "", IF(VLOOKUP('Ek.3-A'!F6091, Veriler!D:E, 2, 0)=0, "", VLOOKUP('Ek.3-A'!F6091, Veriler!D:E, 2, 0)))</f>
        <v/>
      </c>
      <c r="N6091" s="5" t="str">
        <f>IF('Ek.3-A'!P6091="", "", 'Ek.3-A'!P6091)</f>
        <v/>
      </c>
      <c r="O6091" s="142">
        <f>'Ek.3-A'!S6091</f>
        <v>0</v>
      </c>
      <c r="P6091" s="143" t="str">
        <f>'Ek.3-A'!L6091</f>
        <v/>
      </c>
      <c r="Q6091" s="24" t="str">
        <f>'Ek.3-A'!M6091</f>
        <v/>
      </c>
      <c r="R6091" s="24">
        <f t="shared" si="1287"/>
        <v>0</v>
      </c>
      <c r="S6091" s="141" t="str">
        <f t="shared" si="1288"/>
        <v>H</v>
      </c>
      <c r="T6091" s="24">
        <f>IF(S6091="E",SUM($R$5:R6091),0)</f>
        <v>0</v>
      </c>
      <c r="U6091" s="143">
        <f t="shared" si="1289"/>
        <v>0</v>
      </c>
    </row>
    <row r="6092" spans="1:21" x14ac:dyDescent="0.25">
      <c r="A6092" s="6">
        <v>61.920000000000101</v>
      </c>
      <c r="B6092" s="32" t="s">
        <v>317</v>
      </c>
      <c r="K6092" s="3">
        <f t="shared" si="1290"/>
        <v>4488</v>
      </c>
      <c r="L6092" s="97" t="str">
        <f>IF(TRIM('Ek.3-A'!F6092)&lt;&gt;"","var","yok")</f>
        <v>yok</v>
      </c>
      <c r="M6092" s="5" t="str">
        <f>IF('Ek.3-A'!F6092="", "", IF(VLOOKUP('Ek.3-A'!F6092, Veriler!D:E, 2, 0)=0, "", VLOOKUP('Ek.3-A'!F6092, Veriler!D:E, 2, 0)))</f>
        <v/>
      </c>
      <c r="N6092" s="5" t="str">
        <f>IF('Ek.3-A'!P6092="", "", 'Ek.3-A'!P6092)</f>
        <v/>
      </c>
      <c r="O6092" s="142">
        <f>'Ek.3-A'!S6092</f>
        <v>0</v>
      </c>
      <c r="P6092" s="143" t="str">
        <f>'Ek.3-A'!L6092</f>
        <v/>
      </c>
      <c r="Q6092" s="24" t="str">
        <f>'Ek.3-A'!M6092</f>
        <v/>
      </c>
      <c r="R6092" s="24">
        <f t="shared" si="1287"/>
        <v>0</v>
      </c>
      <c r="S6092" s="141" t="str">
        <f t="shared" si="1288"/>
        <v>H</v>
      </c>
      <c r="T6092" s="24">
        <f>IF(S6092="E",SUM($R$5:R6092),0)</f>
        <v>0</v>
      </c>
      <c r="U6092" s="143">
        <f t="shared" si="1289"/>
        <v>0</v>
      </c>
    </row>
    <row r="6093" spans="1:21" x14ac:dyDescent="0.25">
      <c r="A6093" s="6">
        <v>61.930000000000099</v>
      </c>
      <c r="B6093" s="32" t="s">
        <v>317</v>
      </c>
      <c r="K6093" s="3">
        <f t="shared" si="1290"/>
        <v>4489</v>
      </c>
      <c r="L6093" s="97" t="str">
        <f>IF(TRIM('Ek.3-A'!F6093)&lt;&gt;"","var","yok")</f>
        <v>yok</v>
      </c>
      <c r="M6093" s="5" t="str">
        <f>IF('Ek.3-A'!F6093="", "", IF(VLOOKUP('Ek.3-A'!F6093, Veriler!D:E, 2, 0)=0, "", VLOOKUP('Ek.3-A'!F6093, Veriler!D:E, 2, 0)))</f>
        <v/>
      </c>
      <c r="N6093" s="5" t="str">
        <f>IF('Ek.3-A'!P6093="", "", 'Ek.3-A'!P6093)</f>
        <v/>
      </c>
      <c r="O6093" s="142">
        <f>'Ek.3-A'!S6093</f>
        <v>0</v>
      </c>
      <c r="P6093" s="143" t="str">
        <f>'Ek.3-A'!L6093</f>
        <v/>
      </c>
      <c r="Q6093" s="24" t="str">
        <f>'Ek.3-A'!M6093</f>
        <v/>
      </c>
      <c r="R6093" s="24">
        <f t="shared" si="1287"/>
        <v>0</v>
      </c>
      <c r="S6093" s="141" t="str">
        <f t="shared" si="1288"/>
        <v>H</v>
      </c>
      <c r="T6093" s="24">
        <f>IF(S6093="E",SUM($R$5:R6093),0)</f>
        <v>0</v>
      </c>
      <c r="U6093" s="143">
        <f t="shared" si="1289"/>
        <v>0</v>
      </c>
    </row>
    <row r="6094" spans="1:21" x14ac:dyDescent="0.25">
      <c r="A6094" s="6">
        <v>61.940000000000097</v>
      </c>
      <c r="B6094" s="32" t="s">
        <v>317</v>
      </c>
      <c r="K6094" s="3">
        <f t="shared" si="1290"/>
        <v>4490</v>
      </c>
      <c r="L6094" s="97" t="str">
        <f>IF(TRIM('Ek.3-A'!F6094)&lt;&gt;"","var","yok")</f>
        <v>yok</v>
      </c>
      <c r="M6094" s="5" t="str">
        <f>IF('Ek.3-A'!F6094="", "", IF(VLOOKUP('Ek.3-A'!F6094, Veriler!D:E, 2, 0)=0, "", VLOOKUP('Ek.3-A'!F6094, Veriler!D:E, 2, 0)))</f>
        <v/>
      </c>
      <c r="N6094" s="5" t="str">
        <f>IF('Ek.3-A'!P6094="", "", 'Ek.3-A'!P6094)</f>
        <v/>
      </c>
      <c r="O6094" s="142">
        <f>'Ek.3-A'!S6094</f>
        <v>0</v>
      </c>
      <c r="P6094" s="143" t="str">
        <f>'Ek.3-A'!L6094</f>
        <v/>
      </c>
      <c r="Q6094" s="24" t="str">
        <f>'Ek.3-A'!M6094</f>
        <v/>
      </c>
      <c r="R6094" s="24">
        <f t="shared" si="1287"/>
        <v>0</v>
      </c>
      <c r="S6094" s="141" t="str">
        <f t="shared" si="1288"/>
        <v>H</v>
      </c>
      <c r="T6094" s="24">
        <f>IF(S6094="E",SUM($R$5:R6094),0)</f>
        <v>0</v>
      </c>
      <c r="U6094" s="143">
        <f t="shared" si="1289"/>
        <v>0</v>
      </c>
    </row>
    <row r="6095" spans="1:21" x14ac:dyDescent="0.25">
      <c r="A6095" s="6">
        <v>61.950000000000102</v>
      </c>
      <c r="B6095" s="32" t="s">
        <v>317</v>
      </c>
      <c r="K6095" s="3">
        <f t="shared" si="1290"/>
        <v>4491</v>
      </c>
      <c r="L6095" s="97" t="str">
        <f>IF(TRIM('Ek.3-A'!F6095)&lt;&gt;"","var","yok")</f>
        <v>yok</v>
      </c>
      <c r="M6095" s="5" t="str">
        <f>IF('Ek.3-A'!F6095="", "", IF(VLOOKUP('Ek.3-A'!F6095, Veriler!D:E, 2, 0)=0, "", VLOOKUP('Ek.3-A'!F6095, Veriler!D:E, 2, 0)))</f>
        <v/>
      </c>
      <c r="N6095" s="5" t="str">
        <f>IF('Ek.3-A'!P6095="", "", 'Ek.3-A'!P6095)</f>
        <v/>
      </c>
      <c r="O6095" s="142">
        <f>'Ek.3-A'!S6095</f>
        <v>0</v>
      </c>
      <c r="P6095" s="143" t="str">
        <f>'Ek.3-A'!L6095</f>
        <v/>
      </c>
      <c r="Q6095" s="24" t="str">
        <f>'Ek.3-A'!M6095</f>
        <v/>
      </c>
      <c r="R6095" s="24">
        <f t="shared" si="1287"/>
        <v>0</v>
      </c>
      <c r="S6095" s="141" t="str">
        <f t="shared" si="1288"/>
        <v>H</v>
      </c>
      <c r="T6095" s="24">
        <f>IF(S6095="E",SUM($R$5:R6095),0)</f>
        <v>0</v>
      </c>
      <c r="U6095" s="143">
        <f t="shared" si="1289"/>
        <v>0</v>
      </c>
    </row>
    <row r="6096" spans="1:21" x14ac:dyDescent="0.25">
      <c r="A6096" s="6">
        <v>61.9600000000001</v>
      </c>
      <c r="B6096" s="32" t="s">
        <v>317</v>
      </c>
      <c r="K6096" s="3">
        <f t="shared" si="1290"/>
        <v>4492</v>
      </c>
      <c r="L6096" s="97" t="str">
        <f>IF(TRIM('Ek.3-A'!F6096)&lt;&gt;"","var","yok")</f>
        <v>yok</v>
      </c>
      <c r="M6096" s="5" t="str">
        <f>IF('Ek.3-A'!F6096="", "", IF(VLOOKUP('Ek.3-A'!F6096, Veriler!D:E, 2, 0)=0, "", VLOOKUP('Ek.3-A'!F6096, Veriler!D:E, 2, 0)))</f>
        <v/>
      </c>
      <c r="N6096" s="5" t="str">
        <f>IF('Ek.3-A'!P6096="", "", 'Ek.3-A'!P6096)</f>
        <v/>
      </c>
      <c r="O6096" s="142">
        <f>'Ek.3-A'!S6096</f>
        <v>0</v>
      </c>
      <c r="P6096" s="143" t="str">
        <f>'Ek.3-A'!L6096</f>
        <v/>
      </c>
      <c r="Q6096" s="24" t="str">
        <f>'Ek.3-A'!M6096</f>
        <v/>
      </c>
      <c r="R6096" s="24">
        <f t="shared" si="1287"/>
        <v>0</v>
      </c>
      <c r="S6096" s="141" t="str">
        <f t="shared" si="1288"/>
        <v>H</v>
      </c>
      <c r="T6096" s="24">
        <f>IF(S6096="E",SUM($R$5:R6096),0)</f>
        <v>0</v>
      </c>
      <c r="U6096" s="143">
        <f t="shared" si="1289"/>
        <v>0</v>
      </c>
    </row>
    <row r="6097" spans="1:21" x14ac:dyDescent="0.25">
      <c r="A6097" s="6">
        <v>61.970000000000098</v>
      </c>
      <c r="B6097" s="32" t="s">
        <v>317</v>
      </c>
      <c r="K6097" s="3">
        <f t="shared" si="1290"/>
        <v>4493</v>
      </c>
      <c r="L6097" s="97" t="str">
        <f>IF(TRIM('Ek.3-A'!F6097)&lt;&gt;"","var","yok")</f>
        <v>yok</v>
      </c>
      <c r="M6097" s="5" t="str">
        <f>IF('Ek.3-A'!F6097="", "", IF(VLOOKUP('Ek.3-A'!F6097, Veriler!D:E, 2, 0)=0, "", VLOOKUP('Ek.3-A'!F6097, Veriler!D:E, 2, 0)))</f>
        <v/>
      </c>
      <c r="N6097" s="5" t="str">
        <f>IF('Ek.3-A'!P6097="", "", 'Ek.3-A'!P6097)</f>
        <v/>
      </c>
      <c r="O6097" s="142">
        <f>'Ek.3-A'!S6097</f>
        <v>0</v>
      </c>
      <c r="P6097" s="143" t="str">
        <f>'Ek.3-A'!L6097</f>
        <v/>
      </c>
      <c r="Q6097" s="24" t="str">
        <f>'Ek.3-A'!M6097</f>
        <v/>
      </c>
      <c r="R6097" s="24">
        <f t="shared" si="1287"/>
        <v>0</v>
      </c>
      <c r="S6097" s="141" t="str">
        <f t="shared" si="1288"/>
        <v>H</v>
      </c>
      <c r="T6097" s="24">
        <f>IF(S6097="E",SUM($R$5:R6097),0)</f>
        <v>0</v>
      </c>
      <c r="U6097" s="143">
        <f t="shared" si="1289"/>
        <v>0</v>
      </c>
    </row>
    <row r="6098" spans="1:21" x14ac:dyDescent="0.25">
      <c r="A6098" s="6">
        <v>61.980000000000103</v>
      </c>
      <c r="B6098" s="32" t="s">
        <v>317</v>
      </c>
      <c r="K6098" s="3">
        <f t="shared" si="1290"/>
        <v>4494</v>
      </c>
      <c r="L6098" s="97" t="str">
        <f>IF(TRIM('Ek.3-A'!F6098)&lt;&gt;"","var","yok")</f>
        <v>yok</v>
      </c>
      <c r="M6098" s="5" t="str">
        <f>IF('Ek.3-A'!F6098="", "", IF(VLOOKUP('Ek.3-A'!F6098, Veriler!D:E, 2, 0)=0, "", VLOOKUP('Ek.3-A'!F6098, Veriler!D:E, 2, 0)))</f>
        <v/>
      </c>
      <c r="N6098" s="5" t="str">
        <f>IF('Ek.3-A'!P6098="", "", 'Ek.3-A'!P6098)</f>
        <v/>
      </c>
      <c r="O6098" s="142">
        <f>'Ek.3-A'!S6098</f>
        <v>0</v>
      </c>
      <c r="P6098" s="143" t="str">
        <f>'Ek.3-A'!L6098</f>
        <v/>
      </c>
      <c r="Q6098" s="24" t="str">
        <f>'Ek.3-A'!M6098</f>
        <v/>
      </c>
      <c r="R6098" s="24">
        <f t="shared" si="1287"/>
        <v>0</v>
      </c>
      <c r="S6098" s="141" t="str">
        <f t="shared" si="1288"/>
        <v>H</v>
      </c>
      <c r="T6098" s="24">
        <f>IF(S6098="E",SUM($R$5:R6098),0)</f>
        <v>0</v>
      </c>
      <c r="U6098" s="143">
        <f t="shared" si="1289"/>
        <v>0</v>
      </c>
    </row>
    <row r="6099" spans="1:21" x14ac:dyDescent="0.25">
      <c r="A6099" s="6">
        <v>61.990000000000101</v>
      </c>
      <c r="B6099" s="32" t="s">
        <v>317</v>
      </c>
      <c r="L6099" s="97"/>
      <c r="M6099" s="5"/>
      <c r="N6099" s="5"/>
      <c r="O6099" s="5"/>
      <c r="Q6099" s="23"/>
      <c r="T6099" s="24"/>
      <c r="U6099" s="25"/>
    </row>
    <row r="6100" spans="1:21" x14ac:dyDescent="0.25">
      <c r="A6100" s="6">
        <v>62.000000000000099</v>
      </c>
      <c r="B6100" s="32" t="s">
        <v>317</v>
      </c>
      <c r="K6100" s="3">
        <f>K6098+1</f>
        <v>4495</v>
      </c>
      <c r="L6100" s="97" t="str">
        <f>IF(TRIM('Ek.3-A'!F6100)&lt;&gt;"","var","yok")</f>
        <v>yok</v>
      </c>
      <c r="M6100" s="5" t="str">
        <f>IF('Ek.3-A'!F6100="", "", IF(VLOOKUP('Ek.3-A'!F6100, Veriler!D:E, 2, 0)=0, "", VLOOKUP('Ek.3-A'!F6100, Veriler!D:E, 2, 0)))</f>
        <v/>
      </c>
      <c r="N6100" s="5" t="str">
        <f>IF('Ek.3-A'!P6100="", "", 'Ek.3-A'!P6100)</f>
        <v/>
      </c>
      <c r="O6100" s="142">
        <f>'Ek.3-A'!S6100</f>
        <v>0</v>
      </c>
      <c r="P6100" s="143" t="str">
        <f>'Ek.3-A'!L6100</f>
        <v/>
      </c>
      <c r="Q6100" s="24" t="str">
        <f>'Ek.3-A'!M6100</f>
        <v/>
      </c>
      <c r="R6100" s="24">
        <f t="shared" ref="R6100:R6113" si="1291">IF(L6100="var",0,IF(Q6100&lt;=0.005,Q6100,0))</f>
        <v>0</v>
      </c>
      <c r="S6100" s="141" t="str">
        <f t="shared" ref="S6100:S6113" si="1292">IF(Q6100&lt;=0.005,"E","H")</f>
        <v>H</v>
      </c>
      <c r="T6100" s="24">
        <f>IF(S6100="E",SUM($R$5:R6100),0)</f>
        <v>0</v>
      </c>
      <c r="U6100" s="143">
        <f t="shared" ref="U6100:U6113" si="1293">IF(T6100&lt;=0.1, O6100, IF(R6100&gt;$G$2, R6100*O6100, $G$2*O6100))</f>
        <v>0</v>
      </c>
    </row>
    <row r="6101" spans="1:21" x14ac:dyDescent="0.25">
      <c r="A6101" s="6">
        <v>62.010000000000097</v>
      </c>
      <c r="B6101" s="32" t="s">
        <v>317</v>
      </c>
      <c r="K6101" s="3">
        <f t="shared" ref="K6101:K6113" si="1294">K6100+1</f>
        <v>4496</v>
      </c>
      <c r="L6101" s="97" t="str">
        <f>IF(TRIM('Ek.3-A'!F6101)&lt;&gt;"","var","yok")</f>
        <v>yok</v>
      </c>
      <c r="M6101" s="5" t="str">
        <f>IF('Ek.3-A'!F6101="", "", IF(VLOOKUP('Ek.3-A'!F6101, Veriler!D:E, 2, 0)=0, "", VLOOKUP('Ek.3-A'!F6101, Veriler!D:E, 2, 0)))</f>
        <v/>
      </c>
      <c r="N6101" s="5" t="str">
        <f>IF('Ek.3-A'!P6101="", "", 'Ek.3-A'!P6101)</f>
        <v/>
      </c>
      <c r="O6101" s="142">
        <f>'Ek.3-A'!S6101</f>
        <v>0</v>
      </c>
      <c r="P6101" s="143" t="str">
        <f>'Ek.3-A'!L6101</f>
        <v/>
      </c>
      <c r="Q6101" s="24" t="str">
        <f>'Ek.3-A'!M6101</f>
        <v/>
      </c>
      <c r="R6101" s="24">
        <f t="shared" si="1291"/>
        <v>0</v>
      </c>
      <c r="S6101" s="141" t="str">
        <f t="shared" si="1292"/>
        <v>H</v>
      </c>
      <c r="T6101" s="24">
        <f>IF(S6101="E",SUM($R$5:R6101),0)</f>
        <v>0</v>
      </c>
      <c r="U6101" s="143">
        <f t="shared" si="1293"/>
        <v>0</v>
      </c>
    </row>
    <row r="6102" spans="1:21" x14ac:dyDescent="0.25">
      <c r="A6102" s="6">
        <v>62.020000000000103</v>
      </c>
      <c r="B6102" s="32" t="s">
        <v>317</v>
      </c>
      <c r="K6102" s="3">
        <f t="shared" si="1294"/>
        <v>4497</v>
      </c>
      <c r="L6102" s="97" t="str">
        <f>IF(TRIM('Ek.3-A'!F6102)&lt;&gt;"","var","yok")</f>
        <v>yok</v>
      </c>
      <c r="M6102" s="5" t="str">
        <f>IF('Ek.3-A'!F6102="", "", IF(VLOOKUP('Ek.3-A'!F6102, Veriler!D:E, 2, 0)=0, "", VLOOKUP('Ek.3-A'!F6102, Veriler!D:E, 2, 0)))</f>
        <v/>
      </c>
      <c r="N6102" s="5" t="str">
        <f>IF('Ek.3-A'!P6102="", "", 'Ek.3-A'!P6102)</f>
        <v/>
      </c>
      <c r="O6102" s="142">
        <f>'Ek.3-A'!S6102</f>
        <v>0</v>
      </c>
      <c r="P6102" s="143" t="str">
        <f>'Ek.3-A'!L6102</f>
        <v/>
      </c>
      <c r="Q6102" s="24" t="str">
        <f>'Ek.3-A'!M6102</f>
        <v/>
      </c>
      <c r="R6102" s="24">
        <f t="shared" si="1291"/>
        <v>0</v>
      </c>
      <c r="S6102" s="141" t="str">
        <f t="shared" si="1292"/>
        <v>H</v>
      </c>
      <c r="T6102" s="24">
        <f>IF(S6102="E",SUM($R$5:R6102),0)</f>
        <v>0</v>
      </c>
      <c r="U6102" s="143">
        <f t="shared" si="1293"/>
        <v>0</v>
      </c>
    </row>
    <row r="6103" spans="1:21" x14ac:dyDescent="0.25">
      <c r="A6103" s="6">
        <v>62.030000000000101</v>
      </c>
      <c r="B6103" s="32" t="s">
        <v>317</v>
      </c>
      <c r="K6103" s="3">
        <f t="shared" si="1294"/>
        <v>4498</v>
      </c>
      <c r="L6103" s="97" t="str">
        <f>IF(TRIM('Ek.3-A'!F6103)&lt;&gt;"","var","yok")</f>
        <v>yok</v>
      </c>
      <c r="M6103" s="5" t="str">
        <f>IF('Ek.3-A'!F6103="", "", IF(VLOOKUP('Ek.3-A'!F6103, Veriler!D:E, 2, 0)=0, "", VLOOKUP('Ek.3-A'!F6103, Veriler!D:E, 2, 0)))</f>
        <v/>
      </c>
      <c r="N6103" s="5" t="str">
        <f>IF('Ek.3-A'!P6103="", "", 'Ek.3-A'!P6103)</f>
        <v/>
      </c>
      <c r="O6103" s="142">
        <f>'Ek.3-A'!S6103</f>
        <v>0</v>
      </c>
      <c r="P6103" s="143" t="str">
        <f>'Ek.3-A'!L6103</f>
        <v/>
      </c>
      <c r="Q6103" s="24" t="str">
        <f>'Ek.3-A'!M6103</f>
        <v/>
      </c>
      <c r="R6103" s="24">
        <f t="shared" si="1291"/>
        <v>0</v>
      </c>
      <c r="S6103" s="141" t="str">
        <f t="shared" si="1292"/>
        <v>H</v>
      </c>
      <c r="T6103" s="24">
        <f>IF(S6103="E",SUM($R$5:R6103),0)</f>
        <v>0</v>
      </c>
      <c r="U6103" s="143">
        <f t="shared" si="1293"/>
        <v>0</v>
      </c>
    </row>
    <row r="6104" spans="1:21" x14ac:dyDescent="0.25">
      <c r="A6104" s="6">
        <v>62.040000000000099</v>
      </c>
      <c r="B6104" s="32" t="s">
        <v>317</v>
      </c>
      <c r="K6104" s="3">
        <f t="shared" si="1294"/>
        <v>4499</v>
      </c>
      <c r="L6104" s="97" t="str">
        <f>IF(TRIM('Ek.3-A'!F6104)&lt;&gt;"","var","yok")</f>
        <v>yok</v>
      </c>
      <c r="M6104" s="5" t="str">
        <f>IF('Ek.3-A'!F6104="", "", IF(VLOOKUP('Ek.3-A'!F6104, Veriler!D:E, 2, 0)=0, "", VLOOKUP('Ek.3-A'!F6104, Veriler!D:E, 2, 0)))</f>
        <v/>
      </c>
      <c r="N6104" s="5" t="str">
        <f>IF('Ek.3-A'!P6104="", "", 'Ek.3-A'!P6104)</f>
        <v/>
      </c>
      <c r="O6104" s="142">
        <f>'Ek.3-A'!S6104</f>
        <v>0</v>
      </c>
      <c r="P6104" s="143" t="str">
        <f>'Ek.3-A'!L6104</f>
        <v/>
      </c>
      <c r="Q6104" s="24" t="str">
        <f>'Ek.3-A'!M6104</f>
        <v/>
      </c>
      <c r="R6104" s="24">
        <f t="shared" si="1291"/>
        <v>0</v>
      </c>
      <c r="S6104" s="141" t="str">
        <f t="shared" si="1292"/>
        <v>H</v>
      </c>
      <c r="T6104" s="24">
        <f>IF(S6104="E",SUM($R$5:R6104),0)</f>
        <v>0</v>
      </c>
      <c r="U6104" s="143">
        <f t="shared" si="1293"/>
        <v>0</v>
      </c>
    </row>
    <row r="6105" spans="1:21" x14ac:dyDescent="0.25">
      <c r="A6105" s="6">
        <v>62.050000000000097</v>
      </c>
      <c r="B6105" s="32" t="s">
        <v>317</v>
      </c>
      <c r="K6105" s="3">
        <f t="shared" si="1294"/>
        <v>4500</v>
      </c>
      <c r="L6105" s="97" t="str">
        <f>IF(TRIM('Ek.3-A'!F6105)&lt;&gt;"","var","yok")</f>
        <v>yok</v>
      </c>
      <c r="M6105" s="5" t="str">
        <f>IF('Ek.3-A'!F6105="", "", IF(VLOOKUP('Ek.3-A'!F6105, Veriler!D:E, 2, 0)=0, "", VLOOKUP('Ek.3-A'!F6105, Veriler!D:E, 2, 0)))</f>
        <v/>
      </c>
      <c r="N6105" s="5" t="str">
        <f>IF('Ek.3-A'!P6105="", "", 'Ek.3-A'!P6105)</f>
        <v/>
      </c>
      <c r="O6105" s="142">
        <f>'Ek.3-A'!S6105</f>
        <v>0</v>
      </c>
      <c r="P6105" s="143" t="str">
        <f>'Ek.3-A'!L6105</f>
        <v/>
      </c>
      <c r="Q6105" s="24" t="str">
        <f>'Ek.3-A'!M6105</f>
        <v/>
      </c>
      <c r="R6105" s="24">
        <f t="shared" si="1291"/>
        <v>0</v>
      </c>
      <c r="S6105" s="141" t="str">
        <f t="shared" si="1292"/>
        <v>H</v>
      </c>
      <c r="T6105" s="24">
        <f>IF(S6105="E",SUM($R$5:R6105),0)</f>
        <v>0</v>
      </c>
      <c r="U6105" s="143">
        <f t="shared" si="1293"/>
        <v>0</v>
      </c>
    </row>
    <row r="6106" spans="1:21" x14ac:dyDescent="0.25">
      <c r="A6106" s="6">
        <v>62.060000000000102</v>
      </c>
      <c r="B6106" s="32" t="s">
        <v>317</v>
      </c>
      <c r="K6106" s="3">
        <f t="shared" si="1294"/>
        <v>4501</v>
      </c>
      <c r="L6106" s="97" t="str">
        <f>IF(TRIM('Ek.3-A'!F6106)&lt;&gt;"","var","yok")</f>
        <v>yok</v>
      </c>
      <c r="M6106" s="5" t="str">
        <f>IF('Ek.3-A'!F6106="", "", IF(VLOOKUP('Ek.3-A'!F6106, Veriler!D:E, 2, 0)=0, "", VLOOKUP('Ek.3-A'!F6106, Veriler!D:E, 2, 0)))</f>
        <v/>
      </c>
      <c r="N6106" s="5" t="str">
        <f>IF('Ek.3-A'!P6106="", "", 'Ek.3-A'!P6106)</f>
        <v/>
      </c>
      <c r="O6106" s="142">
        <f>'Ek.3-A'!S6106</f>
        <v>0</v>
      </c>
      <c r="P6106" s="143" t="str">
        <f>'Ek.3-A'!L6106</f>
        <v/>
      </c>
      <c r="Q6106" s="24" t="str">
        <f>'Ek.3-A'!M6106</f>
        <v/>
      </c>
      <c r="R6106" s="24">
        <f t="shared" si="1291"/>
        <v>0</v>
      </c>
      <c r="S6106" s="141" t="str">
        <f t="shared" si="1292"/>
        <v>H</v>
      </c>
      <c r="T6106" s="24">
        <f>IF(S6106="E",SUM($R$5:R6106),0)</f>
        <v>0</v>
      </c>
      <c r="U6106" s="143">
        <f t="shared" si="1293"/>
        <v>0</v>
      </c>
    </row>
    <row r="6107" spans="1:21" x14ac:dyDescent="0.25">
      <c r="A6107" s="6">
        <v>62.0700000000001</v>
      </c>
      <c r="B6107" s="32" t="s">
        <v>317</v>
      </c>
      <c r="K6107" s="3">
        <f t="shared" si="1294"/>
        <v>4502</v>
      </c>
      <c r="L6107" s="97" t="str">
        <f>IF(TRIM('Ek.3-A'!F6107)&lt;&gt;"","var","yok")</f>
        <v>yok</v>
      </c>
      <c r="M6107" s="5" t="str">
        <f>IF('Ek.3-A'!F6107="", "", IF(VLOOKUP('Ek.3-A'!F6107, Veriler!D:E, 2, 0)=0, "", VLOOKUP('Ek.3-A'!F6107, Veriler!D:E, 2, 0)))</f>
        <v/>
      </c>
      <c r="N6107" s="5" t="str">
        <f>IF('Ek.3-A'!P6107="", "", 'Ek.3-A'!P6107)</f>
        <v/>
      </c>
      <c r="O6107" s="142">
        <f>'Ek.3-A'!S6107</f>
        <v>0</v>
      </c>
      <c r="P6107" s="143" t="str">
        <f>'Ek.3-A'!L6107</f>
        <v/>
      </c>
      <c r="Q6107" s="24" t="str">
        <f>'Ek.3-A'!M6107</f>
        <v/>
      </c>
      <c r="R6107" s="24">
        <f t="shared" si="1291"/>
        <v>0</v>
      </c>
      <c r="S6107" s="141" t="str">
        <f t="shared" si="1292"/>
        <v>H</v>
      </c>
      <c r="T6107" s="24">
        <f>IF(S6107="E",SUM($R$5:R6107),0)</f>
        <v>0</v>
      </c>
      <c r="U6107" s="143">
        <f t="shared" si="1293"/>
        <v>0</v>
      </c>
    </row>
    <row r="6108" spans="1:21" x14ac:dyDescent="0.25">
      <c r="A6108" s="6">
        <v>62.080000000000098</v>
      </c>
      <c r="B6108" s="32" t="s">
        <v>317</v>
      </c>
      <c r="K6108" s="3">
        <f t="shared" si="1294"/>
        <v>4503</v>
      </c>
      <c r="L6108" s="97" t="str">
        <f>IF(TRIM('Ek.3-A'!F6108)&lt;&gt;"","var","yok")</f>
        <v>yok</v>
      </c>
      <c r="M6108" s="5" t="str">
        <f>IF('Ek.3-A'!F6108="", "", IF(VLOOKUP('Ek.3-A'!F6108, Veriler!D:E, 2, 0)=0, "", VLOOKUP('Ek.3-A'!F6108, Veriler!D:E, 2, 0)))</f>
        <v/>
      </c>
      <c r="N6108" s="5" t="str">
        <f>IF('Ek.3-A'!P6108="", "", 'Ek.3-A'!P6108)</f>
        <v/>
      </c>
      <c r="O6108" s="142">
        <f>'Ek.3-A'!S6108</f>
        <v>0</v>
      </c>
      <c r="P6108" s="143" t="str">
        <f>'Ek.3-A'!L6108</f>
        <v/>
      </c>
      <c r="Q6108" s="24" t="str">
        <f>'Ek.3-A'!M6108</f>
        <v/>
      </c>
      <c r="R6108" s="24">
        <f t="shared" si="1291"/>
        <v>0</v>
      </c>
      <c r="S6108" s="141" t="str">
        <f t="shared" si="1292"/>
        <v>H</v>
      </c>
      <c r="T6108" s="24">
        <f>IF(S6108="E",SUM($R$5:R6108),0)</f>
        <v>0</v>
      </c>
      <c r="U6108" s="143">
        <f t="shared" si="1293"/>
        <v>0</v>
      </c>
    </row>
    <row r="6109" spans="1:21" x14ac:dyDescent="0.25">
      <c r="A6109" s="6">
        <v>62.090000000000103</v>
      </c>
      <c r="B6109" s="32" t="s">
        <v>317</v>
      </c>
      <c r="K6109" s="3">
        <f t="shared" si="1294"/>
        <v>4504</v>
      </c>
      <c r="L6109" s="97" t="str">
        <f>IF(TRIM('Ek.3-A'!F6109)&lt;&gt;"","var","yok")</f>
        <v>yok</v>
      </c>
      <c r="M6109" s="5" t="str">
        <f>IF('Ek.3-A'!F6109="", "", IF(VLOOKUP('Ek.3-A'!F6109, Veriler!D:E, 2, 0)=0, "", VLOOKUP('Ek.3-A'!F6109, Veriler!D:E, 2, 0)))</f>
        <v/>
      </c>
      <c r="N6109" s="5" t="str">
        <f>IF('Ek.3-A'!P6109="", "", 'Ek.3-A'!P6109)</f>
        <v/>
      </c>
      <c r="O6109" s="142">
        <f>'Ek.3-A'!S6109</f>
        <v>0</v>
      </c>
      <c r="P6109" s="143" t="str">
        <f>'Ek.3-A'!L6109</f>
        <v/>
      </c>
      <c r="Q6109" s="24" t="str">
        <f>'Ek.3-A'!M6109</f>
        <v/>
      </c>
      <c r="R6109" s="24">
        <f t="shared" si="1291"/>
        <v>0</v>
      </c>
      <c r="S6109" s="141" t="str">
        <f t="shared" si="1292"/>
        <v>H</v>
      </c>
      <c r="T6109" s="24">
        <f>IF(S6109="E",SUM($R$5:R6109),0)</f>
        <v>0</v>
      </c>
      <c r="U6109" s="143">
        <f t="shared" si="1293"/>
        <v>0</v>
      </c>
    </row>
    <row r="6110" spans="1:21" x14ac:dyDescent="0.25">
      <c r="A6110" s="6">
        <v>62.100000000000101</v>
      </c>
      <c r="B6110" s="32" t="s">
        <v>317</v>
      </c>
      <c r="K6110" s="3">
        <f t="shared" si="1294"/>
        <v>4505</v>
      </c>
      <c r="L6110" s="97" t="str">
        <f>IF(TRIM('Ek.3-A'!F6110)&lt;&gt;"","var","yok")</f>
        <v>yok</v>
      </c>
      <c r="M6110" s="5" t="str">
        <f>IF('Ek.3-A'!F6110="", "", IF(VLOOKUP('Ek.3-A'!F6110, Veriler!D:E, 2, 0)=0, "", VLOOKUP('Ek.3-A'!F6110, Veriler!D:E, 2, 0)))</f>
        <v/>
      </c>
      <c r="N6110" s="5" t="str">
        <f>IF('Ek.3-A'!P6110="", "", 'Ek.3-A'!P6110)</f>
        <v/>
      </c>
      <c r="O6110" s="142">
        <f>'Ek.3-A'!S6110</f>
        <v>0</v>
      </c>
      <c r="P6110" s="143" t="str">
        <f>'Ek.3-A'!L6110</f>
        <v/>
      </c>
      <c r="Q6110" s="24" t="str">
        <f>'Ek.3-A'!M6110</f>
        <v/>
      </c>
      <c r="R6110" s="24">
        <f t="shared" si="1291"/>
        <v>0</v>
      </c>
      <c r="S6110" s="141" t="str">
        <f t="shared" si="1292"/>
        <v>H</v>
      </c>
      <c r="T6110" s="24">
        <f>IF(S6110="E",SUM($R$5:R6110),0)</f>
        <v>0</v>
      </c>
      <c r="U6110" s="143">
        <f t="shared" si="1293"/>
        <v>0</v>
      </c>
    </row>
    <row r="6111" spans="1:21" x14ac:dyDescent="0.25">
      <c r="A6111" s="6">
        <v>62.110000000000099</v>
      </c>
      <c r="B6111" s="32" t="s">
        <v>317</v>
      </c>
      <c r="K6111" s="3">
        <f t="shared" si="1294"/>
        <v>4506</v>
      </c>
      <c r="L6111" s="97" t="str">
        <f>IF(TRIM('Ek.3-A'!F6111)&lt;&gt;"","var","yok")</f>
        <v>yok</v>
      </c>
      <c r="M6111" s="5" t="str">
        <f>IF('Ek.3-A'!F6111="", "", IF(VLOOKUP('Ek.3-A'!F6111, Veriler!D:E, 2, 0)=0, "", VLOOKUP('Ek.3-A'!F6111, Veriler!D:E, 2, 0)))</f>
        <v/>
      </c>
      <c r="N6111" s="5" t="str">
        <f>IF('Ek.3-A'!P6111="", "", 'Ek.3-A'!P6111)</f>
        <v/>
      </c>
      <c r="O6111" s="142">
        <f>'Ek.3-A'!S6111</f>
        <v>0</v>
      </c>
      <c r="P6111" s="143" t="str">
        <f>'Ek.3-A'!L6111</f>
        <v/>
      </c>
      <c r="Q6111" s="24" t="str">
        <f>'Ek.3-A'!M6111</f>
        <v/>
      </c>
      <c r="R6111" s="24">
        <f t="shared" si="1291"/>
        <v>0</v>
      </c>
      <c r="S6111" s="141" t="str">
        <f t="shared" si="1292"/>
        <v>H</v>
      </c>
      <c r="T6111" s="24">
        <f>IF(S6111="E",SUM($R$5:R6111),0)</f>
        <v>0</v>
      </c>
      <c r="U6111" s="143">
        <f t="shared" si="1293"/>
        <v>0</v>
      </c>
    </row>
    <row r="6112" spans="1:21" x14ac:dyDescent="0.25">
      <c r="A6112" s="6">
        <v>62.120000000000097</v>
      </c>
      <c r="B6112" s="32" t="s">
        <v>317</v>
      </c>
      <c r="K6112" s="3">
        <f t="shared" si="1294"/>
        <v>4507</v>
      </c>
      <c r="L6112" s="97" t="str">
        <f>IF(TRIM('Ek.3-A'!F6112)&lt;&gt;"","var","yok")</f>
        <v>yok</v>
      </c>
      <c r="M6112" s="5" t="str">
        <f>IF('Ek.3-A'!F6112="", "", IF(VLOOKUP('Ek.3-A'!F6112, Veriler!D:E, 2, 0)=0, "", VLOOKUP('Ek.3-A'!F6112, Veriler!D:E, 2, 0)))</f>
        <v/>
      </c>
      <c r="N6112" s="5" t="str">
        <f>IF('Ek.3-A'!P6112="", "", 'Ek.3-A'!P6112)</f>
        <v/>
      </c>
      <c r="O6112" s="142">
        <f>'Ek.3-A'!S6112</f>
        <v>0</v>
      </c>
      <c r="P6112" s="143" t="str">
        <f>'Ek.3-A'!L6112</f>
        <v/>
      </c>
      <c r="Q6112" s="24" t="str">
        <f>'Ek.3-A'!M6112</f>
        <v/>
      </c>
      <c r="R6112" s="24">
        <f t="shared" si="1291"/>
        <v>0</v>
      </c>
      <c r="S6112" s="141" t="str">
        <f t="shared" si="1292"/>
        <v>H</v>
      </c>
      <c r="T6112" s="24">
        <f>IF(S6112="E",SUM($R$5:R6112),0)</f>
        <v>0</v>
      </c>
      <c r="U6112" s="143">
        <f t="shared" si="1293"/>
        <v>0</v>
      </c>
    </row>
    <row r="6113" spans="1:41" x14ac:dyDescent="0.25">
      <c r="A6113" s="6">
        <v>62.130000000000102</v>
      </c>
      <c r="B6113" s="32" t="s">
        <v>317</v>
      </c>
      <c r="K6113" s="3">
        <f t="shared" si="1294"/>
        <v>4508</v>
      </c>
      <c r="L6113" s="97" t="str">
        <f>IF(TRIM('Ek.3-A'!F6113)&lt;&gt;"","var","yok")</f>
        <v>yok</v>
      </c>
      <c r="M6113" s="5" t="str">
        <f>IF('Ek.3-A'!F6113="", "", IF(VLOOKUP('Ek.3-A'!F6113, Veriler!D:E, 2, 0)=0, "", VLOOKUP('Ek.3-A'!F6113, Veriler!D:E, 2, 0)))</f>
        <v/>
      </c>
      <c r="N6113" s="5" t="str">
        <f>IF('Ek.3-A'!P6113="", "", 'Ek.3-A'!P6113)</f>
        <v/>
      </c>
      <c r="O6113" s="142">
        <f>'Ek.3-A'!S6113</f>
        <v>0</v>
      </c>
      <c r="P6113" s="143" t="str">
        <f>'Ek.3-A'!L6113</f>
        <v/>
      </c>
      <c r="Q6113" s="24" t="str">
        <f>'Ek.3-A'!M6113</f>
        <v/>
      </c>
      <c r="R6113" s="24">
        <f t="shared" si="1291"/>
        <v>0</v>
      </c>
      <c r="S6113" s="141" t="str">
        <f t="shared" si="1292"/>
        <v>H</v>
      </c>
      <c r="T6113" s="24">
        <f>IF(S6113="E",SUM($R$5:R6113),0)</f>
        <v>0</v>
      </c>
      <c r="U6113" s="143">
        <f t="shared" si="1293"/>
        <v>0</v>
      </c>
    </row>
    <row r="6114" spans="1:41" x14ac:dyDescent="0.25">
      <c r="A6114" s="6">
        <v>62.1400000000001</v>
      </c>
      <c r="B6114" s="32" t="s">
        <v>317</v>
      </c>
      <c r="T6114" s="24"/>
      <c r="U6114" s="25"/>
      <c r="AO6114" s="140">
        <f>'Ek.3-A'!L6114</f>
        <v>0</v>
      </c>
    </row>
    <row r="6115" spans="1:41" x14ac:dyDescent="0.25">
      <c r="A6115" s="6">
        <v>62.150000000000098</v>
      </c>
      <c r="B6115" s="32" t="s">
        <v>317</v>
      </c>
      <c r="T6115" s="24"/>
      <c r="U6115" s="25"/>
    </row>
    <row r="6116" spans="1:41" x14ac:dyDescent="0.25">
      <c r="A6116" s="6">
        <v>62.160000000000103</v>
      </c>
      <c r="B6116" s="32" t="s">
        <v>317</v>
      </c>
      <c r="T6116" s="24"/>
      <c r="U6116" s="25"/>
    </row>
    <row r="6117" spans="1:41" x14ac:dyDescent="0.25">
      <c r="A6117" s="6">
        <v>62.170000000000101</v>
      </c>
      <c r="B6117" s="32" t="s">
        <v>317</v>
      </c>
      <c r="T6117" s="24"/>
      <c r="U6117" s="25"/>
    </row>
    <row r="6118" spans="1:41" x14ac:dyDescent="0.25">
      <c r="A6118" s="6">
        <v>62.180000000000099</v>
      </c>
      <c r="B6118" s="32" t="s">
        <v>317</v>
      </c>
      <c r="T6118" s="24"/>
      <c r="U6118" s="25"/>
    </row>
    <row r="6119" spans="1:41" x14ac:dyDescent="0.25">
      <c r="A6119" s="6">
        <v>62.190000000000097</v>
      </c>
      <c r="B6119" s="32" t="s">
        <v>317</v>
      </c>
      <c r="T6119" s="24"/>
      <c r="U6119" s="25"/>
    </row>
    <row r="6120" spans="1:41" x14ac:dyDescent="0.25">
      <c r="A6120" s="6">
        <v>62.200000000000102</v>
      </c>
      <c r="B6120" s="32" t="s">
        <v>317</v>
      </c>
      <c r="T6120" s="24"/>
      <c r="U6120" s="25"/>
    </row>
    <row r="6121" spans="1:41" x14ac:dyDescent="0.25">
      <c r="A6121" s="6">
        <v>62.2100000000001</v>
      </c>
      <c r="B6121" s="32" t="s">
        <v>317</v>
      </c>
      <c r="T6121" s="24"/>
      <c r="U6121" s="25"/>
    </row>
    <row r="6122" spans="1:41" x14ac:dyDescent="0.25">
      <c r="A6122" s="6">
        <v>62.220000000000098</v>
      </c>
      <c r="B6122" s="32" t="s">
        <v>317</v>
      </c>
      <c r="T6122" s="24"/>
      <c r="U6122" s="25"/>
    </row>
    <row r="6123" spans="1:41" x14ac:dyDescent="0.25">
      <c r="A6123" s="6">
        <v>62.230000000000103</v>
      </c>
      <c r="B6123" s="32" t="s">
        <v>317</v>
      </c>
      <c r="K6123" s="3">
        <f>K6113+1</f>
        <v>4509</v>
      </c>
      <c r="L6123" s="97" t="str">
        <f>IF(TRIM('Ek.3-A'!F6123)&lt;&gt;"","var","yok")</f>
        <v>yok</v>
      </c>
      <c r="M6123" s="5" t="str">
        <f>IF('Ek.3-A'!F6123="", "", IF(VLOOKUP('Ek.3-A'!F6123, Veriler!D:E, 2, 0)=0, "", VLOOKUP('Ek.3-A'!F6123, Veriler!D:E, 2, 0)))</f>
        <v/>
      </c>
      <c r="N6123" s="5" t="str">
        <f>IF('Ek.3-A'!P6123="", "", 'Ek.3-A'!P6123)</f>
        <v/>
      </c>
      <c r="O6123" s="142">
        <f>'Ek.3-A'!S6123</f>
        <v>0</v>
      </c>
      <c r="P6123" s="143" t="str">
        <f>'Ek.3-A'!L6123</f>
        <v/>
      </c>
      <c r="Q6123" s="24" t="str">
        <f>'Ek.3-A'!M6123</f>
        <v/>
      </c>
      <c r="R6123" s="24">
        <f t="shared" ref="R6123:R6136" si="1295">IF(L6123="var",0,IF(Q6123&lt;=0.005,Q6123,0))</f>
        <v>0</v>
      </c>
      <c r="S6123" s="141" t="str">
        <f t="shared" ref="S6123:S6136" si="1296">IF(Q6123&lt;=0.005,"E","H")</f>
        <v>H</v>
      </c>
      <c r="T6123" s="24">
        <f>IF(S6123="E",SUM($R$5:R6123),0)</f>
        <v>0</v>
      </c>
      <c r="U6123" s="143">
        <f t="shared" ref="U6123:U6136" si="1297">IF(T6123&lt;=0.1, O6123, IF(R6123&gt;$G$2, R6123*O6123, $G$2*O6123))</f>
        <v>0</v>
      </c>
    </row>
    <row r="6124" spans="1:41" x14ac:dyDescent="0.25">
      <c r="A6124" s="6">
        <v>62.240000000000101</v>
      </c>
      <c r="B6124" s="32" t="s">
        <v>317</v>
      </c>
      <c r="K6124" s="3">
        <f t="shared" ref="K6124:K6136" si="1298">K6123+1</f>
        <v>4510</v>
      </c>
      <c r="L6124" s="97" t="str">
        <f>IF(TRIM('Ek.3-A'!F6124)&lt;&gt;"","var","yok")</f>
        <v>yok</v>
      </c>
      <c r="M6124" s="5" t="str">
        <f>IF('Ek.3-A'!F6124="", "", IF(VLOOKUP('Ek.3-A'!F6124, Veriler!D:E, 2, 0)=0, "", VLOOKUP('Ek.3-A'!F6124, Veriler!D:E, 2, 0)))</f>
        <v/>
      </c>
      <c r="N6124" s="5" t="str">
        <f>IF('Ek.3-A'!P6124="", "", 'Ek.3-A'!P6124)</f>
        <v/>
      </c>
      <c r="O6124" s="142">
        <f>'Ek.3-A'!S6124</f>
        <v>0</v>
      </c>
      <c r="P6124" s="143" t="str">
        <f>'Ek.3-A'!L6124</f>
        <v/>
      </c>
      <c r="Q6124" s="24" t="str">
        <f>'Ek.3-A'!M6124</f>
        <v/>
      </c>
      <c r="R6124" s="24">
        <f t="shared" si="1295"/>
        <v>0</v>
      </c>
      <c r="S6124" s="141" t="str">
        <f t="shared" si="1296"/>
        <v>H</v>
      </c>
      <c r="T6124" s="24">
        <f>IF(S6124="E",SUM($R$5:R6124),0)</f>
        <v>0</v>
      </c>
      <c r="U6124" s="143">
        <f t="shared" si="1297"/>
        <v>0</v>
      </c>
    </row>
    <row r="6125" spans="1:41" x14ac:dyDescent="0.25">
      <c r="A6125" s="6">
        <v>62.250000000000099</v>
      </c>
      <c r="B6125" s="32" t="s">
        <v>317</v>
      </c>
      <c r="K6125" s="3">
        <f t="shared" si="1298"/>
        <v>4511</v>
      </c>
      <c r="L6125" s="97" t="str">
        <f>IF(TRIM('Ek.3-A'!F6125)&lt;&gt;"","var","yok")</f>
        <v>yok</v>
      </c>
      <c r="M6125" s="5" t="str">
        <f>IF('Ek.3-A'!F6125="", "", IF(VLOOKUP('Ek.3-A'!F6125, Veriler!D:E, 2, 0)=0, "", VLOOKUP('Ek.3-A'!F6125, Veriler!D:E, 2, 0)))</f>
        <v/>
      </c>
      <c r="N6125" s="5" t="str">
        <f>IF('Ek.3-A'!P6125="", "", 'Ek.3-A'!P6125)</f>
        <v/>
      </c>
      <c r="O6125" s="142">
        <f>'Ek.3-A'!S6125</f>
        <v>0</v>
      </c>
      <c r="P6125" s="143" t="str">
        <f>'Ek.3-A'!L6125</f>
        <v/>
      </c>
      <c r="Q6125" s="24" t="str">
        <f>'Ek.3-A'!M6125</f>
        <v/>
      </c>
      <c r="R6125" s="24">
        <f t="shared" si="1295"/>
        <v>0</v>
      </c>
      <c r="S6125" s="141" t="str">
        <f t="shared" si="1296"/>
        <v>H</v>
      </c>
      <c r="T6125" s="24">
        <f>IF(S6125="E",SUM($R$5:R6125),0)</f>
        <v>0</v>
      </c>
      <c r="U6125" s="143">
        <f t="shared" si="1297"/>
        <v>0</v>
      </c>
    </row>
    <row r="6126" spans="1:41" x14ac:dyDescent="0.25">
      <c r="A6126" s="6">
        <v>62.260000000000097</v>
      </c>
      <c r="B6126" s="32" t="s">
        <v>317</v>
      </c>
      <c r="K6126" s="3">
        <f t="shared" si="1298"/>
        <v>4512</v>
      </c>
      <c r="L6126" s="97" t="str">
        <f>IF(TRIM('Ek.3-A'!F6126)&lt;&gt;"","var","yok")</f>
        <v>yok</v>
      </c>
      <c r="M6126" s="5" t="str">
        <f>IF('Ek.3-A'!F6126="", "", IF(VLOOKUP('Ek.3-A'!F6126, Veriler!D:E, 2, 0)=0, "", VLOOKUP('Ek.3-A'!F6126, Veriler!D:E, 2, 0)))</f>
        <v/>
      </c>
      <c r="N6126" s="5" t="str">
        <f>IF('Ek.3-A'!P6126="", "", 'Ek.3-A'!P6126)</f>
        <v/>
      </c>
      <c r="O6126" s="142">
        <f>'Ek.3-A'!S6126</f>
        <v>0</v>
      </c>
      <c r="P6126" s="143" t="str">
        <f>'Ek.3-A'!L6126</f>
        <v/>
      </c>
      <c r="Q6126" s="24" t="str">
        <f>'Ek.3-A'!M6126</f>
        <v/>
      </c>
      <c r="R6126" s="24">
        <f t="shared" si="1295"/>
        <v>0</v>
      </c>
      <c r="S6126" s="141" t="str">
        <f t="shared" si="1296"/>
        <v>H</v>
      </c>
      <c r="T6126" s="24">
        <f>IF(S6126="E",SUM($R$5:R6126),0)</f>
        <v>0</v>
      </c>
      <c r="U6126" s="143">
        <f t="shared" si="1297"/>
        <v>0</v>
      </c>
    </row>
    <row r="6127" spans="1:41" x14ac:dyDescent="0.25">
      <c r="A6127" s="6">
        <v>62.270000000000103</v>
      </c>
      <c r="B6127" s="32" t="s">
        <v>317</v>
      </c>
      <c r="K6127" s="3">
        <f t="shared" si="1298"/>
        <v>4513</v>
      </c>
      <c r="L6127" s="97" t="str">
        <f>IF(TRIM('Ek.3-A'!F6127)&lt;&gt;"","var","yok")</f>
        <v>yok</v>
      </c>
      <c r="M6127" s="5" t="str">
        <f>IF('Ek.3-A'!F6127="", "", IF(VLOOKUP('Ek.3-A'!F6127, Veriler!D:E, 2, 0)=0, "", VLOOKUP('Ek.3-A'!F6127, Veriler!D:E, 2, 0)))</f>
        <v/>
      </c>
      <c r="N6127" s="5" t="str">
        <f>IF('Ek.3-A'!P6127="", "", 'Ek.3-A'!P6127)</f>
        <v/>
      </c>
      <c r="O6127" s="142">
        <f>'Ek.3-A'!S6127</f>
        <v>0</v>
      </c>
      <c r="P6127" s="143" t="str">
        <f>'Ek.3-A'!L6127</f>
        <v/>
      </c>
      <c r="Q6127" s="24" t="str">
        <f>'Ek.3-A'!M6127</f>
        <v/>
      </c>
      <c r="R6127" s="24">
        <f t="shared" si="1295"/>
        <v>0</v>
      </c>
      <c r="S6127" s="141" t="str">
        <f t="shared" si="1296"/>
        <v>H</v>
      </c>
      <c r="T6127" s="24">
        <f>IF(S6127="E",SUM($R$5:R6127),0)</f>
        <v>0</v>
      </c>
      <c r="U6127" s="143">
        <f t="shared" si="1297"/>
        <v>0</v>
      </c>
    </row>
    <row r="6128" spans="1:41" x14ac:dyDescent="0.25">
      <c r="A6128" s="6">
        <v>62.280000000000101</v>
      </c>
      <c r="B6128" s="32" t="s">
        <v>317</v>
      </c>
      <c r="K6128" s="3">
        <f t="shared" si="1298"/>
        <v>4514</v>
      </c>
      <c r="L6128" s="97" t="str">
        <f>IF(TRIM('Ek.3-A'!F6128)&lt;&gt;"","var","yok")</f>
        <v>yok</v>
      </c>
      <c r="M6128" s="5" t="str">
        <f>IF('Ek.3-A'!F6128="", "", IF(VLOOKUP('Ek.3-A'!F6128, Veriler!D:E, 2, 0)=0, "", VLOOKUP('Ek.3-A'!F6128, Veriler!D:E, 2, 0)))</f>
        <v/>
      </c>
      <c r="N6128" s="5" t="str">
        <f>IF('Ek.3-A'!P6128="", "", 'Ek.3-A'!P6128)</f>
        <v/>
      </c>
      <c r="O6128" s="142">
        <f>'Ek.3-A'!S6128</f>
        <v>0</v>
      </c>
      <c r="P6128" s="143" t="str">
        <f>'Ek.3-A'!L6128</f>
        <v/>
      </c>
      <c r="Q6128" s="24" t="str">
        <f>'Ek.3-A'!M6128</f>
        <v/>
      </c>
      <c r="R6128" s="24">
        <f t="shared" si="1295"/>
        <v>0</v>
      </c>
      <c r="S6128" s="141" t="str">
        <f t="shared" si="1296"/>
        <v>H</v>
      </c>
      <c r="T6128" s="24">
        <f>IF(S6128="E",SUM($R$5:R6128),0)</f>
        <v>0</v>
      </c>
      <c r="U6128" s="143">
        <f t="shared" si="1297"/>
        <v>0</v>
      </c>
    </row>
    <row r="6129" spans="1:21" x14ac:dyDescent="0.25">
      <c r="A6129" s="6">
        <v>62.290000000000099</v>
      </c>
      <c r="B6129" s="32" t="s">
        <v>317</v>
      </c>
      <c r="K6129" s="3">
        <f t="shared" si="1298"/>
        <v>4515</v>
      </c>
      <c r="L6129" s="97" t="str">
        <f>IF(TRIM('Ek.3-A'!F6129)&lt;&gt;"","var","yok")</f>
        <v>yok</v>
      </c>
      <c r="M6129" s="5" t="str">
        <f>IF('Ek.3-A'!F6129="", "", IF(VLOOKUP('Ek.3-A'!F6129, Veriler!D:E, 2, 0)=0, "", VLOOKUP('Ek.3-A'!F6129, Veriler!D:E, 2, 0)))</f>
        <v/>
      </c>
      <c r="N6129" s="5" t="str">
        <f>IF('Ek.3-A'!P6129="", "", 'Ek.3-A'!P6129)</f>
        <v/>
      </c>
      <c r="O6129" s="142">
        <f>'Ek.3-A'!S6129</f>
        <v>0</v>
      </c>
      <c r="P6129" s="143" t="str">
        <f>'Ek.3-A'!L6129</f>
        <v/>
      </c>
      <c r="Q6129" s="24" t="str">
        <f>'Ek.3-A'!M6129</f>
        <v/>
      </c>
      <c r="R6129" s="24">
        <f t="shared" si="1295"/>
        <v>0</v>
      </c>
      <c r="S6129" s="141" t="str">
        <f t="shared" si="1296"/>
        <v>H</v>
      </c>
      <c r="T6129" s="24">
        <f>IF(S6129="E",SUM($R$5:R6129),0)</f>
        <v>0</v>
      </c>
      <c r="U6129" s="143">
        <f t="shared" si="1297"/>
        <v>0</v>
      </c>
    </row>
    <row r="6130" spans="1:21" x14ac:dyDescent="0.25">
      <c r="A6130" s="6">
        <v>62.300000000000097</v>
      </c>
      <c r="B6130" s="32" t="s">
        <v>317</v>
      </c>
      <c r="K6130" s="3">
        <f t="shared" si="1298"/>
        <v>4516</v>
      </c>
      <c r="L6130" s="97" t="str">
        <f>IF(TRIM('Ek.3-A'!F6130)&lt;&gt;"","var","yok")</f>
        <v>yok</v>
      </c>
      <c r="M6130" s="5" t="str">
        <f>IF('Ek.3-A'!F6130="", "", IF(VLOOKUP('Ek.3-A'!F6130, Veriler!D:E, 2, 0)=0, "", VLOOKUP('Ek.3-A'!F6130, Veriler!D:E, 2, 0)))</f>
        <v/>
      </c>
      <c r="N6130" s="5" t="str">
        <f>IF('Ek.3-A'!P6130="", "", 'Ek.3-A'!P6130)</f>
        <v/>
      </c>
      <c r="O6130" s="142">
        <f>'Ek.3-A'!S6130</f>
        <v>0</v>
      </c>
      <c r="P6130" s="143" t="str">
        <f>'Ek.3-A'!L6130</f>
        <v/>
      </c>
      <c r="Q6130" s="24" t="str">
        <f>'Ek.3-A'!M6130</f>
        <v/>
      </c>
      <c r="R6130" s="24">
        <f t="shared" si="1295"/>
        <v>0</v>
      </c>
      <c r="S6130" s="141" t="str">
        <f t="shared" si="1296"/>
        <v>H</v>
      </c>
      <c r="T6130" s="24">
        <f>IF(S6130="E",SUM($R$5:R6130),0)</f>
        <v>0</v>
      </c>
      <c r="U6130" s="143">
        <f t="shared" si="1297"/>
        <v>0</v>
      </c>
    </row>
    <row r="6131" spans="1:21" x14ac:dyDescent="0.25">
      <c r="A6131" s="6">
        <v>62.310000000000102</v>
      </c>
      <c r="B6131" s="32" t="s">
        <v>317</v>
      </c>
      <c r="K6131" s="3">
        <f t="shared" si="1298"/>
        <v>4517</v>
      </c>
      <c r="L6131" s="97" t="str">
        <f>IF(TRIM('Ek.3-A'!F6131)&lt;&gt;"","var","yok")</f>
        <v>yok</v>
      </c>
      <c r="M6131" s="5" t="str">
        <f>IF('Ek.3-A'!F6131="", "", IF(VLOOKUP('Ek.3-A'!F6131, Veriler!D:E, 2, 0)=0, "", VLOOKUP('Ek.3-A'!F6131, Veriler!D:E, 2, 0)))</f>
        <v/>
      </c>
      <c r="N6131" s="5" t="str">
        <f>IF('Ek.3-A'!P6131="", "", 'Ek.3-A'!P6131)</f>
        <v/>
      </c>
      <c r="O6131" s="142">
        <f>'Ek.3-A'!S6131</f>
        <v>0</v>
      </c>
      <c r="P6131" s="143" t="str">
        <f>'Ek.3-A'!L6131</f>
        <v/>
      </c>
      <c r="Q6131" s="24" t="str">
        <f>'Ek.3-A'!M6131</f>
        <v/>
      </c>
      <c r="R6131" s="24">
        <f t="shared" si="1295"/>
        <v>0</v>
      </c>
      <c r="S6131" s="141" t="str">
        <f t="shared" si="1296"/>
        <v>H</v>
      </c>
      <c r="T6131" s="24">
        <f>IF(S6131="E",SUM($R$5:R6131),0)</f>
        <v>0</v>
      </c>
      <c r="U6131" s="143">
        <f t="shared" si="1297"/>
        <v>0</v>
      </c>
    </row>
    <row r="6132" spans="1:21" x14ac:dyDescent="0.25">
      <c r="A6132" s="6">
        <v>62.3200000000001</v>
      </c>
      <c r="B6132" s="32" t="s">
        <v>317</v>
      </c>
      <c r="K6132" s="3">
        <f t="shared" si="1298"/>
        <v>4518</v>
      </c>
      <c r="L6132" s="97" t="str">
        <f>IF(TRIM('Ek.3-A'!F6132)&lt;&gt;"","var","yok")</f>
        <v>yok</v>
      </c>
      <c r="M6132" s="5" t="str">
        <f>IF('Ek.3-A'!F6132="", "", IF(VLOOKUP('Ek.3-A'!F6132, Veriler!D:E, 2, 0)=0, "", VLOOKUP('Ek.3-A'!F6132, Veriler!D:E, 2, 0)))</f>
        <v/>
      </c>
      <c r="N6132" s="5" t="str">
        <f>IF('Ek.3-A'!P6132="", "", 'Ek.3-A'!P6132)</f>
        <v/>
      </c>
      <c r="O6132" s="142">
        <f>'Ek.3-A'!S6132</f>
        <v>0</v>
      </c>
      <c r="P6132" s="143" t="str">
        <f>'Ek.3-A'!L6132</f>
        <v/>
      </c>
      <c r="Q6132" s="24" t="str">
        <f>'Ek.3-A'!M6132</f>
        <v/>
      </c>
      <c r="R6132" s="24">
        <f t="shared" si="1295"/>
        <v>0</v>
      </c>
      <c r="S6132" s="141" t="str">
        <f t="shared" si="1296"/>
        <v>H</v>
      </c>
      <c r="T6132" s="24">
        <f>IF(S6132="E",SUM($R$5:R6132),0)</f>
        <v>0</v>
      </c>
      <c r="U6132" s="143">
        <f t="shared" si="1297"/>
        <v>0</v>
      </c>
    </row>
    <row r="6133" spans="1:21" x14ac:dyDescent="0.25">
      <c r="A6133" s="6">
        <v>62.330000000000098</v>
      </c>
      <c r="B6133" s="32" t="s">
        <v>317</v>
      </c>
      <c r="K6133" s="3">
        <f t="shared" si="1298"/>
        <v>4519</v>
      </c>
      <c r="L6133" s="97" t="str">
        <f>IF(TRIM('Ek.3-A'!F6133)&lt;&gt;"","var","yok")</f>
        <v>yok</v>
      </c>
      <c r="M6133" s="5" t="str">
        <f>IF('Ek.3-A'!F6133="", "", IF(VLOOKUP('Ek.3-A'!F6133, Veriler!D:E, 2, 0)=0, "", VLOOKUP('Ek.3-A'!F6133, Veriler!D:E, 2, 0)))</f>
        <v/>
      </c>
      <c r="N6133" s="5" t="str">
        <f>IF('Ek.3-A'!P6133="", "", 'Ek.3-A'!P6133)</f>
        <v/>
      </c>
      <c r="O6133" s="142">
        <f>'Ek.3-A'!S6133</f>
        <v>0</v>
      </c>
      <c r="P6133" s="143" t="str">
        <f>'Ek.3-A'!L6133</f>
        <v/>
      </c>
      <c r="Q6133" s="24" t="str">
        <f>'Ek.3-A'!M6133</f>
        <v/>
      </c>
      <c r="R6133" s="24">
        <f t="shared" si="1295"/>
        <v>0</v>
      </c>
      <c r="S6133" s="141" t="str">
        <f t="shared" si="1296"/>
        <v>H</v>
      </c>
      <c r="T6133" s="24">
        <f>IF(S6133="E",SUM($R$5:R6133),0)</f>
        <v>0</v>
      </c>
      <c r="U6133" s="143">
        <f t="shared" si="1297"/>
        <v>0</v>
      </c>
    </row>
    <row r="6134" spans="1:21" x14ac:dyDescent="0.25">
      <c r="A6134" s="6">
        <v>62.340000000000103</v>
      </c>
      <c r="B6134" s="32" t="s">
        <v>317</v>
      </c>
      <c r="K6134" s="3">
        <f t="shared" si="1298"/>
        <v>4520</v>
      </c>
      <c r="L6134" s="97" t="str">
        <f>IF(TRIM('Ek.3-A'!F6134)&lt;&gt;"","var","yok")</f>
        <v>yok</v>
      </c>
      <c r="M6134" s="5" t="str">
        <f>IF('Ek.3-A'!F6134="", "", IF(VLOOKUP('Ek.3-A'!F6134, Veriler!D:E, 2, 0)=0, "", VLOOKUP('Ek.3-A'!F6134, Veriler!D:E, 2, 0)))</f>
        <v/>
      </c>
      <c r="N6134" s="5" t="str">
        <f>IF('Ek.3-A'!P6134="", "", 'Ek.3-A'!P6134)</f>
        <v/>
      </c>
      <c r="O6134" s="142">
        <f>'Ek.3-A'!S6134</f>
        <v>0</v>
      </c>
      <c r="P6134" s="143" t="str">
        <f>'Ek.3-A'!L6134</f>
        <v/>
      </c>
      <c r="Q6134" s="24" t="str">
        <f>'Ek.3-A'!M6134</f>
        <v/>
      </c>
      <c r="R6134" s="24">
        <f t="shared" si="1295"/>
        <v>0</v>
      </c>
      <c r="S6134" s="141" t="str">
        <f t="shared" si="1296"/>
        <v>H</v>
      </c>
      <c r="T6134" s="24">
        <f>IF(S6134="E",SUM($R$5:R6134),0)</f>
        <v>0</v>
      </c>
      <c r="U6134" s="143">
        <f t="shared" si="1297"/>
        <v>0</v>
      </c>
    </row>
    <row r="6135" spans="1:21" x14ac:dyDescent="0.25">
      <c r="A6135" s="6">
        <v>62.350000000000101</v>
      </c>
      <c r="B6135" s="32" t="s">
        <v>317</v>
      </c>
      <c r="K6135" s="3">
        <f t="shared" si="1298"/>
        <v>4521</v>
      </c>
      <c r="L6135" s="97" t="str">
        <f>IF(TRIM('Ek.3-A'!F6135)&lt;&gt;"","var","yok")</f>
        <v>yok</v>
      </c>
      <c r="M6135" s="5" t="str">
        <f>IF('Ek.3-A'!F6135="", "", IF(VLOOKUP('Ek.3-A'!F6135, Veriler!D:E, 2, 0)=0, "", VLOOKUP('Ek.3-A'!F6135, Veriler!D:E, 2, 0)))</f>
        <v/>
      </c>
      <c r="N6135" s="5" t="str">
        <f>IF('Ek.3-A'!P6135="", "", 'Ek.3-A'!P6135)</f>
        <v/>
      </c>
      <c r="O6135" s="142">
        <f>'Ek.3-A'!S6135</f>
        <v>0</v>
      </c>
      <c r="P6135" s="143" t="str">
        <f>'Ek.3-A'!L6135</f>
        <v/>
      </c>
      <c r="Q6135" s="24" t="str">
        <f>'Ek.3-A'!M6135</f>
        <v/>
      </c>
      <c r="R6135" s="24">
        <f t="shared" si="1295"/>
        <v>0</v>
      </c>
      <c r="S6135" s="141" t="str">
        <f t="shared" si="1296"/>
        <v>H</v>
      </c>
      <c r="T6135" s="24">
        <f>IF(S6135="E",SUM($R$5:R6135),0)</f>
        <v>0</v>
      </c>
      <c r="U6135" s="143">
        <f t="shared" si="1297"/>
        <v>0</v>
      </c>
    </row>
    <row r="6136" spans="1:21" x14ac:dyDescent="0.25">
      <c r="A6136" s="6">
        <v>62.360000000000099</v>
      </c>
      <c r="B6136" s="32" t="s">
        <v>317</v>
      </c>
      <c r="K6136" s="3">
        <f t="shared" si="1298"/>
        <v>4522</v>
      </c>
      <c r="L6136" s="97" t="str">
        <f>IF(TRIM('Ek.3-A'!F6136)&lt;&gt;"","var","yok")</f>
        <v>yok</v>
      </c>
      <c r="M6136" s="5" t="str">
        <f>IF('Ek.3-A'!F6136="", "", IF(VLOOKUP('Ek.3-A'!F6136, Veriler!D:E, 2, 0)=0, "", VLOOKUP('Ek.3-A'!F6136, Veriler!D:E, 2, 0)))</f>
        <v/>
      </c>
      <c r="N6136" s="5" t="str">
        <f>IF('Ek.3-A'!P6136="", "", 'Ek.3-A'!P6136)</f>
        <v/>
      </c>
      <c r="O6136" s="142">
        <f>'Ek.3-A'!S6136</f>
        <v>0</v>
      </c>
      <c r="P6136" s="143" t="str">
        <f>'Ek.3-A'!L6136</f>
        <v/>
      </c>
      <c r="Q6136" s="24" t="str">
        <f>'Ek.3-A'!M6136</f>
        <v/>
      </c>
      <c r="R6136" s="24">
        <f t="shared" si="1295"/>
        <v>0</v>
      </c>
      <c r="S6136" s="141" t="str">
        <f t="shared" si="1296"/>
        <v>H</v>
      </c>
      <c r="T6136" s="24">
        <f>IF(S6136="E",SUM($R$5:R6136),0)</f>
        <v>0</v>
      </c>
      <c r="U6136" s="143">
        <f t="shared" si="1297"/>
        <v>0</v>
      </c>
    </row>
    <row r="6137" spans="1:21" x14ac:dyDescent="0.25">
      <c r="A6137" s="6">
        <v>62.370000000000097</v>
      </c>
      <c r="B6137" s="32" t="s">
        <v>317</v>
      </c>
      <c r="L6137" s="97"/>
      <c r="M6137" s="5"/>
      <c r="N6137" s="5"/>
      <c r="O6137" s="5"/>
      <c r="Q6137" s="23"/>
      <c r="T6137" s="24"/>
      <c r="U6137" s="25"/>
    </row>
    <row r="6138" spans="1:21" x14ac:dyDescent="0.25">
      <c r="A6138" s="6">
        <v>62.380000000000102</v>
      </c>
      <c r="B6138" s="32" t="s">
        <v>317</v>
      </c>
      <c r="K6138" s="3">
        <f>K6136+1</f>
        <v>4523</v>
      </c>
      <c r="L6138" s="97" t="str">
        <f>IF(TRIM('Ek.3-A'!F6138)&lt;&gt;"","var","yok")</f>
        <v>yok</v>
      </c>
      <c r="M6138" s="5" t="str">
        <f>IF('Ek.3-A'!F6138="", "", IF(VLOOKUP('Ek.3-A'!F6138, Veriler!D:E, 2, 0)=0, "", VLOOKUP('Ek.3-A'!F6138, Veriler!D:E, 2, 0)))</f>
        <v/>
      </c>
      <c r="N6138" s="5" t="str">
        <f>IF('Ek.3-A'!P6138="", "", 'Ek.3-A'!P6138)</f>
        <v/>
      </c>
      <c r="O6138" s="142">
        <f>'Ek.3-A'!S6138</f>
        <v>0</v>
      </c>
      <c r="P6138" s="143" t="str">
        <f>'Ek.3-A'!L6138</f>
        <v/>
      </c>
      <c r="Q6138" s="24" t="str">
        <f>'Ek.3-A'!M6138</f>
        <v/>
      </c>
      <c r="R6138" s="24">
        <f t="shared" ref="R6138:R6151" si="1299">IF(L6138="var",0,IF(Q6138&lt;=0.005,Q6138,0))</f>
        <v>0</v>
      </c>
      <c r="S6138" s="141" t="str">
        <f t="shared" ref="S6138:S6151" si="1300">IF(Q6138&lt;=0.005,"E","H")</f>
        <v>H</v>
      </c>
      <c r="T6138" s="24">
        <f>IF(S6138="E",SUM($R$5:R6138),0)</f>
        <v>0</v>
      </c>
      <c r="U6138" s="143">
        <f t="shared" ref="U6138:U6151" si="1301">IF(T6138&lt;=0.1, O6138, IF(R6138&gt;$G$2, R6138*O6138, $G$2*O6138))</f>
        <v>0</v>
      </c>
    </row>
    <row r="6139" spans="1:21" x14ac:dyDescent="0.25">
      <c r="A6139" s="6">
        <v>62.3900000000001</v>
      </c>
      <c r="B6139" s="32" t="s">
        <v>317</v>
      </c>
      <c r="K6139" s="3">
        <f t="shared" ref="K6139:K6151" si="1302">K6138+1</f>
        <v>4524</v>
      </c>
      <c r="L6139" s="97" t="str">
        <f>IF(TRIM('Ek.3-A'!F6139)&lt;&gt;"","var","yok")</f>
        <v>yok</v>
      </c>
      <c r="M6139" s="5" t="str">
        <f>IF('Ek.3-A'!F6139="", "", IF(VLOOKUP('Ek.3-A'!F6139, Veriler!D:E, 2, 0)=0, "", VLOOKUP('Ek.3-A'!F6139, Veriler!D:E, 2, 0)))</f>
        <v/>
      </c>
      <c r="N6139" s="5" t="str">
        <f>IF('Ek.3-A'!P6139="", "", 'Ek.3-A'!P6139)</f>
        <v/>
      </c>
      <c r="O6139" s="142">
        <f>'Ek.3-A'!S6139</f>
        <v>0</v>
      </c>
      <c r="P6139" s="143" t="str">
        <f>'Ek.3-A'!L6139</f>
        <v/>
      </c>
      <c r="Q6139" s="24" t="str">
        <f>'Ek.3-A'!M6139</f>
        <v/>
      </c>
      <c r="R6139" s="24">
        <f t="shared" si="1299"/>
        <v>0</v>
      </c>
      <c r="S6139" s="141" t="str">
        <f t="shared" si="1300"/>
        <v>H</v>
      </c>
      <c r="T6139" s="24">
        <f>IF(S6139="E",SUM($R$5:R6139),0)</f>
        <v>0</v>
      </c>
      <c r="U6139" s="143">
        <f t="shared" si="1301"/>
        <v>0</v>
      </c>
    </row>
    <row r="6140" spans="1:21" x14ac:dyDescent="0.25">
      <c r="A6140" s="6">
        <v>62.400000000000098</v>
      </c>
      <c r="B6140" s="32" t="s">
        <v>317</v>
      </c>
      <c r="K6140" s="3">
        <f t="shared" si="1302"/>
        <v>4525</v>
      </c>
      <c r="L6140" s="97" t="str">
        <f>IF(TRIM('Ek.3-A'!F6140)&lt;&gt;"","var","yok")</f>
        <v>yok</v>
      </c>
      <c r="M6140" s="5" t="str">
        <f>IF('Ek.3-A'!F6140="", "", IF(VLOOKUP('Ek.3-A'!F6140, Veriler!D:E, 2, 0)=0, "", VLOOKUP('Ek.3-A'!F6140, Veriler!D:E, 2, 0)))</f>
        <v/>
      </c>
      <c r="N6140" s="5" t="str">
        <f>IF('Ek.3-A'!P6140="", "", 'Ek.3-A'!P6140)</f>
        <v/>
      </c>
      <c r="O6140" s="142">
        <f>'Ek.3-A'!S6140</f>
        <v>0</v>
      </c>
      <c r="P6140" s="143" t="str">
        <f>'Ek.3-A'!L6140</f>
        <v/>
      </c>
      <c r="Q6140" s="24" t="str">
        <f>'Ek.3-A'!M6140</f>
        <v/>
      </c>
      <c r="R6140" s="24">
        <f t="shared" si="1299"/>
        <v>0</v>
      </c>
      <c r="S6140" s="141" t="str">
        <f t="shared" si="1300"/>
        <v>H</v>
      </c>
      <c r="T6140" s="24">
        <f>IF(S6140="E",SUM($R$5:R6140),0)</f>
        <v>0</v>
      </c>
      <c r="U6140" s="143">
        <f t="shared" si="1301"/>
        <v>0</v>
      </c>
    </row>
    <row r="6141" spans="1:21" x14ac:dyDescent="0.25">
      <c r="A6141" s="6">
        <v>62.410000000000103</v>
      </c>
      <c r="B6141" s="32" t="s">
        <v>317</v>
      </c>
      <c r="K6141" s="3">
        <f t="shared" si="1302"/>
        <v>4526</v>
      </c>
      <c r="L6141" s="97" t="str">
        <f>IF(TRIM('Ek.3-A'!F6141)&lt;&gt;"","var","yok")</f>
        <v>yok</v>
      </c>
      <c r="M6141" s="5" t="str">
        <f>IF('Ek.3-A'!F6141="", "", IF(VLOOKUP('Ek.3-A'!F6141, Veriler!D:E, 2, 0)=0, "", VLOOKUP('Ek.3-A'!F6141, Veriler!D:E, 2, 0)))</f>
        <v/>
      </c>
      <c r="N6141" s="5" t="str">
        <f>IF('Ek.3-A'!P6141="", "", 'Ek.3-A'!P6141)</f>
        <v/>
      </c>
      <c r="O6141" s="142">
        <f>'Ek.3-A'!S6141</f>
        <v>0</v>
      </c>
      <c r="P6141" s="143" t="str">
        <f>'Ek.3-A'!L6141</f>
        <v/>
      </c>
      <c r="Q6141" s="24" t="str">
        <f>'Ek.3-A'!M6141</f>
        <v/>
      </c>
      <c r="R6141" s="24">
        <f t="shared" si="1299"/>
        <v>0</v>
      </c>
      <c r="S6141" s="141" t="str">
        <f t="shared" si="1300"/>
        <v>H</v>
      </c>
      <c r="T6141" s="24">
        <f>IF(S6141="E",SUM($R$5:R6141),0)</f>
        <v>0</v>
      </c>
      <c r="U6141" s="143">
        <f t="shared" si="1301"/>
        <v>0</v>
      </c>
    </row>
    <row r="6142" spans="1:21" x14ac:dyDescent="0.25">
      <c r="A6142" s="6">
        <v>62.420000000000101</v>
      </c>
      <c r="B6142" s="32" t="s">
        <v>317</v>
      </c>
      <c r="K6142" s="3">
        <f t="shared" si="1302"/>
        <v>4527</v>
      </c>
      <c r="L6142" s="97" t="str">
        <f>IF(TRIM('Ek.3-A'!F6142)&lt;&gt;"","var","yok")</f>
        <v>yok</v>
      </c>
      <c r="M6142" s="5" t="str">
        <f>IF('Ek.3-A'!F6142="", "", IF(VLOOKUP('Ek.3-A'!F6142, Veriler!D:E, 2, 0)=0, "", VLOOKUP('Ek.3-A'!F6142, Veriler!D:E, 2, 0)))</f>
        <v/>
      </c>
      <c r="N6142" s="5" t="str">
        <f>IF('Ek.3-A'!P6142="", "", 'Ek.3-A'!P6142)</f>
        <v/>
      </c>
      <c r="O6142" s="142">
        <f>'Ek.3-A'!S6142</f>
        <v>0</v>
      </c>
      <c r="P6142" s="143" t="str">
        <f>'Ek.3-A'!L6142</f>
        <v/>
      </c>
      <c r="Q6142" s="24" t="str">
        <f>'Ek.3-A'!M6142</f>
        <v/>
      </c>
      <c r="R6142" s="24">
        <f t="shared" si="1299"/>
        <v>0</v>
      </c>
      <c r="S6142" s="141" t="str">
        <f t="shared" si="1300"/>
        <v>H</v>
      </c>
      <c r="T6142" s="24">
        <f>IF(S6142="E",SUM($R$5:R6142),0)</f>
        <v>0</v>
      </c>
      <c r="U6142" s="143">
        <f t="shared" si="1301"/>
        <v>0</v>
      </c>
    </row>
    <row r="6143" spans="1:21" x14ac:dyDescent="0.25">
      <c r="A6143" s="6">
        <v>62.430000000000099</v>
      </c>
      <c r="B6143" s="32" t="s">
        <v>317</v>
      </c>
      <c r="K6143" s="3">
        <f t="shared" si="1302"/>
        <v>4528</v>
      </c>
      <c r="L6143" s="97" t="str">
        <f>IF(TRIM('Ek.3-A'!F6143)&lt;&gt;"","var","yok")</f>
        <v>yok</v>
      </c>
      <c r="M6143" s="5" t="str">
        <f>IF('Ek.3-A'!F6143="", "", IF(VLOOKUP('Ek.3-A'!F6143, Veriler!D:E, 2, 0)=0, "", VLOOKUP('Ek.3-A'!F6143, Veriler!D:E, 2, 0)))</f>
        <v/>
      </c>
      <c r="N6143" s="5" t="str">
        <f>IF('Ek.3-A'!P6143="", "", 'Ek.3-A'!P6143)</f>
        <v/>
      </c>
      <c r="O6143" s="142">
        <f>'Ek.3-A'!S6143</f>
        <v>0</v>
      </c>
      <c r="P6143" s="143" t="str">
        <f>'Ek.3-A'!L6143</f>
        <v/>
      </c>
      <c r="Q6143" s="24" t="str">
        <f>'Ek.3-A'!M6143</f>
        <v/>
      </c>
      <c r="R6143" s="24">
        <f t="shared" si="1299"/>
        <v>0</v>
      </c>
      <c r="S6143" s="141" t="str">
        <f t="shared" si="1300"/>
        <v>H</v>
      </c>
      <c r="T6143" s="24">
        <f>IF(S6143="E",SUM($R$5:R6143),0)</f>
        <v>0</v>
      </c>
      <c r="U6143" s="143">
        <f t="shared" si="1301"/>
        <v>0</v>
      </c>
    </row>
    <row r="6144" spans="1:21" x14ac:dyDescent="0.25">
      <c r="A6144" s="6">
        <v>62.440000000000097</v>
      </c>
      <c r="B6144" s="32" t="s">
        <v>317</v>
      </c>
      <c r="K6144" s="3">
        <f t="shared" si="1302"/>
        <v>4529</v>
      </c>
      <c r="L6144" s="97" t="str">
        <f>IF(TRIM('Ek.3-A'!F6144)&lt;&gt;"","var","yok")</f>
        <v>yok</v>
      </c>
      <c r="M6144" s="5" t="str">
        <f>IF('Ek.3-A'!F6144="", "", IF(VLOOKUP('Ek.3-A'!F6144, Veriler!D:E, 2, 0)=0, "", VLOOKUP('Ek.3-A'!F6144, Veriler!D:E, 2, 0)))</f>
        <v/>
      </c>
      <c r="N6144" s="5" t="str">
        <f>IF('Ek.3-A'!P6144="", "", 'Ek.3-A'!P6144)</f>
        <v/>
      </c>
      <c r="O6144" s="142">
        <f>'Ek.3-A'!S6144</f>
        <v>0</v>
      </c>
      <c r="P6144" s="143" t="str">
        <f>'Ek.3-A'!L6144</f>
        <v/>
      </c>
      <c r="Q6144" s="24" t="str">
        <f>'Ek.3-A'!M6144</f>
        <v/>
      </c>
      <c r="R6144" s="24">
        <f t="shared" si="1299"/>
        <v>0</v>
      </c>
      <c r="S6144" s="141" t="str">
        <f t="shared" si="1300"/>
        <v>H</v>
      </c>
      <c r="T6144" s="24">
        <f>IF(S6144="E",SUM($R$5:R6144),0)</f>
        <v>0</v>
      </c>
      <c r="U6144" s="143">
        <f t="shared" si="1301"/>
        <v>0</v>
      </c>
    </row>
    <row r="6145" spans="1:41" x14ac:dyDescent="0.25">
      <c r="A6145" s="6">
        <v>62.450000000000102</v>
      </c>
      <c r="B6145" s="32" t="s">
        <v>317</v>
      </c>
      <c r="K6145" s="3">
        <f t="shared" si="1302"/>
        <v>4530</v>
      </c>
      <c r="L6145" s="97" t="str">
        <f>IF(TRIM('Ek.3-A'!F6145)&lt;&gt;"","var","yok")</f>
        <v>yok</v>
      </c>
      <c r="M6145" s="5" t="str">
        <f>IF('Ek.3-A'!F6145="", "", IF(VLOOKUP('Ek.3-A'!F6145, Veriler!D:E, 2, 0)=0, "", VLOOKUP('Ek.3-A'!F6145, Veriler!D:E, 2, 0)))</f>
        <v/>
      </c>
      <c r="N6145" s="5" t="str">
        <f>IF('Ek.3-A'!P6145="", "", 'Ek.3-A'!P6145)</f>
        <v/>
      </c>
      <c r="O6145" s="142">
        <f>'Ek.3-A'!S6145</f>
        <v>0</v>
      </c>
      <c r="P6145" s="143" t="str">
        <f>'Ek.3-A'!L6145</f>
        <v/>
      </c>
      <c r="Q6145" s="24" t="str">
        <f>'Ek.3-A'!M6145</f>
        <v/>
      </c>
      <c r="R6145" s="24">
        <f t="shared" si="1299"/>
        <v>0</v>
      </c>
      <c r="S6145" s="141" t="str">
        <f t="shared" si="1300"/>
        <v>H</v>
      </c>
      <c r="T6145" s="24">
        <f>IF(S6145="E",SUM($R$5:R6145),0)</f>
        <v>0</v>
      </c>
      <c r="U6145" s="143">
        <f t="shared" si="1301"/>
        <v>0</v>
      </c>
    </row>
    <row r="6146" spans="1:41" x14ac:dyDescent="0.25">
      <c r="A6146" s="6">
        <v>62.4600000000001</v>
      </c>
      <c r="B6146" s="32" t="s">
        <v>317</v>
      </c>
      <c r="K6146" s="3">
        <f t="shared" si="1302"/>
        <v>4531</v>
      </c>
      <c r="L6146" s="97" t="str">
        <f>IF(TRIM('Ek.3-A'!F6146)&lt;&gt;"","var","yok")</f>
        <v>yok</v>
      </c>
      <c r="M6146" s="5" t="str">
        <f>IF('Ek.3-A'!F6146="", "", IF(VLOOKUP('Ek.3-A'!F6146, Veriler!D:E, 2, 0)=0, "", VLOOKUP('Ek.3-A'!F6146, Veriler!D:E, 2, 0)))</f>
        <v/>
      </c>
      <c r="N6146" s="5" t="str">
        <f>IF('Ek.3-A'!P6146="", "", 'Ek.3-A'!P6146)</f>
        <v/>
      </c>
      <c r="O6146" s="142">
        <f>'Ek.3-A'!S6146</f>
        <v>0</v>
      </c>
      <c r="P6146" s="143" t="str">
        <f>'Ek.3-A'!L6146</f>
        <v/>
      </c>
      <c r="Q6146" s="24" t="str">
        <f>'Ek.3-A'!M6146</f>
        <v/>
      </c>
      <c r="R6146" s="24">
        <f t="shared" si="1299"/>
        <v>0</v>
      </c>
      <c r="S6146" s="141" t="str">
        <f t="shared" si="1300"/>
        <v>H</v>
      </c>
      <c r="T6146" s="24">
        <f>IF(S6146="E",SUM($R$5:R6146),0)</f>
        <v>0</v>
      </c>
      <c r="U6146" s="143">
        <f t="shared" si="1301"/>
        <v>0</v>
      </c>
    </row>
    <row r="6147" spans="1:41" x14ac:dyDescent="0.25">
      <c r="A6147" s="6">
        <v>62.470000000000098</v>
      </c>
      <c r="B6147" s="32" t="s">
        <v>317</v>
      </c>
      <c r="K6147" s="3">
        <f t="shared" si="1302"/>
        <v>4532</v>
      </c>
      <c r="L6147" s="97" t="str">
        <f>IF(TRIM('Ek.3-A'!F6147)&lt;&gt;"","var","yok")</f>
        <v>yok</v>
      </c>
      <c r="M6147" s="5" t="str">
        <f>IF('Ek.3-A'!F6147="", "", IF(VLOOKUP('Ek.3-A'!F6147, Veriler!D:E, 2, 0)=0, "", VLOOKUP('Ek.3-A'!F6147, Veriler!D:E, 2, 0)))</f>
        <v/>
      </c>
      <c r="N6147" s="5" t="str">
        <f>IF('Ek.3-A'!P6147="", "", 'Ek.3-A'!P6147)</f>
        <v/>
      </c>
      <c r="O6147" s="142">
        <f>'Ek.3-A'!S6147</f>
        <v>0</v>
      </c>
      <c r="P6147" s="143" t="str">
        <f>'Ek.3-A'!L6147</f>
        <v/>
      </c>
      <c r="Q6147" s="24" t="str">
        <f>'Ek.3-A'!M6147</f>
        <v/>
      </c>
      <c r="R6147" s="24">
        <f t="shared" si="1299"/>
        <v>0</v>
      </c>
      <c r="S6147" s="141" t="str">
        <f t="shared" si="1300"/>
        <v>H</v>
      </c>
      <c r="T6147" s="24">
        <f>IF(S6147="E",SUM($R$5:R6147),0)</f>
        <v>0</v>
      </c>
      <c r="U6147" s="143">
        <f t="shared" si="1301"/>
        <v>0</v>
      </c>
    </row>
    <row r="6148" spans="1:41" x14ac:dyDescent="0.25">
      <c r="A6148" s="6">
        <v>62.480000000000103</v>
      </c>
      <c r="B6148" s="32" t="s">
        <v>317</v>
      </c>
      <c r="K6148" s="3">
        <f t="shared" si="1302"/>
        <v>4533</v>
      </c>
      <c r="L6148" s="97" t="str">
        <f>IF(TRIM('Ek.3-A'!F6148)&lt;&gt;"","var","yok")</f>
        <v>yok</v>
      </c>
      <c r="M6148" s="5" t="str">
        <f>IF('Ek.3-A'!F6148="", "", IF(VLOOKUP('Ek.3-A'!F6148, Veriler!D:E, 2, 0)=0, "", VLOOKUP('Ek.3-A'!F6148, Veriler!D:E, 2, 0)))</f>
        <v/>
      </c>
      <c r="N6148" s="5" t="str">
        <f>IF('Ek.3-A'!P6148="", "", 'Ek.3-A'!P6148)</f>
        <v/>
      </c>
      <c r="O6148" s="142">
        <f>'Ek.3-A'!S6148</f>
        <v>0</v>
      </c>
      <c r="P6148" s="143" t="str">
        <f>'Ek.3-A'!L6148</f>
        <v/>
      </c>
      <c r="Q6148" s="24" t="str">
        <f>'Ek.3-A'!M6148</f>
        <v/>
      </c>
      <c r="R6148" s="24">
        <f t="shared" si="1299"/>
        <v>0</v>
      </c>
      <c r="S6148" s="141" t="str">
        <f t="shared" si="1300"/>
        <v>H</v>
      </c>
      <c r="T6148" s="24">
        <f>IF(S6148="E",SUM($R$5:R6148),0)</f>
        <v>0</v>
      </c>
      <c r="U6148" s="143">
        <f t="shared" si="1301"/>
        <v>0</v>
      </c>
    </row>
    <row r="6149" spans="1:41" x14ac:dyDescent="0.25">
      <c r="A6149" s="6">
        <v>62.490000000000101</v>
      </c>
      <c r="B6149" s="32" t="s">
        <v>317</v>
      </c>
      <c r="K6149" s="3">
        <f t="shared" si="1302"/>
        <v>4534</v>
      </c>
      <c r="L6149" s="97" t="str">
        <f>IF(TRIM('Ek.3-A'!F6149)&lt;&gt;"","var","yok")</f>
        <v>yok</v>
      </c>
      <c r="M6149" s="5" t="str">
        <f>IF('Ek.3-A'!F6149="", "", IF(VLOOKUP('Ek.3-A'!F6149, Veriler!D:E, 2, 0)=0, "", VLOOKUP('Ek.3-A'!F6149, Veriler!D:E, 2, 0)))</f>
        <v/>
      </c>
      <c r="N6149" s="5" t="str">
        <f>IF('Ek.3-A'!P6149="", "", 'Ek.3-A'!P6149)</f>
        <v/>
      </c>
      <c r="O6149" s="142">
        <f>'Ek.3-A'!S6149</f>
        <v>0</v>
      </c>
      <c r="P6149" s="143" t="str">
        <f>'Ek.3-A'!L6149</f>
        <v/>
      </c>
      <c r="Q6149" s="24" t="str">
        <f>'Ek.3-A'!M6149</f>
        <v/>
      </c>
      <c r="R6149" s="24">
        <f t="shared" si="1299"/>
        <v>0</v>
      </c>
      <c r="S6149" s="141" t="str">
        <f t="shared" si="1300"/>
        <v>H</v>
      </c>
      <c r="T6149" s="24">
        <f>IF(S6149="E",SUM($R$5:R6149),0)</f>
        <v>0</v>
      </c>
      <c r="U6149" s="143">
        <f t="shared" si="1301"/>
        <v>0</v>
      </c>
    </row>
    <row r="6150" spans="1:41" x14ac:dyDescent="0.25">
      <c r="A6150" s="6">
        <v>62.500000000000099</v>
      </c>
      <c r="B6150" s="32" t="s">
        <v>317</v>
      </c>
      <c r="K6150" s="3">
        <f t="shared" si="1302"/>
        <v>4535</v>
      </c>
      <c r="L6150" s="97" t="str">
        <f>IF(TRIM('Ek.3-A'!F6150)&lt;&gt;"","var","yok")</f>
        <v>yok</v>
      </c>
      <c r="M6150" s="5" t="str">
        <f>IF('Ek.3-A'!F6150="", "", IF(VLOOKUP('Ek.3-A'!F6150, Veriler!D:E, 2, 0)=0, "", VLOOKUP('Ek.3-A'!F6150, Veriler!D:E, 2, 0)))</f>
        <v/>
      </c>
      <c r="N6150" s="5" t="str">
        <f>IF('Ek.3-A'!P6150="", "", 'Ek.3-A'!P6150)</f>
        <v/>
      </c>
      <c r="O6150" s="142">
        <f>'Ek.3-A'!S6150</f>
        <v>0</v>
      </c>
      <c r="P6150" s="143" t="str">
        <f>'Ek.3-A'!L6150</f>
        <v/>
      </c>
      <c r="Q6150" s="24" t="str">
        <f>'Ek.3-A'!M6150</f>
        <v/>
      </c>
      <c r="R6150" s="24">
        <f t="shared" si="1299"/>
        <v>0</v>
      </c>
      <c r="S6150" s="141" t="str">
        <f t="shared" si="1300"/>
        <v>H</v>
      </c>
      <c r="T6150" s="24">
        <f>IF(S6150="E",SUM($R$5:R6150),0)</f>
        <v>0</v>
      </c>
      <c r="U6150" s="143">
        <f t="shared" si="1301"/>
        <v>0</v>
      </c>
    </row>
    <row r="6151" spans="1:41" x14ac:dyDescent="0.25">
      <c r="A6151" s="6">
        <v>62.510000000000097</v>
      </c>
      <c r="B6151" s="32" t="s">
        <v>317</v>
      </c>
      <c r="K6151" s="3">
        <f t="shared" si="1302"/>
        <v>4536</v>
      </c>
      <c r="L6151" s="97" t="str">
        <f>IF(TRIM('Ek.3-A'!F6151)&lt;&gt;"","var","yok")</f>
        <v>yok</v>
      </c>
      <c r="M6151" s="5" t="str">
        <f>IF('Ek.3-A'!F6151="", "", IF(VLOOKUP('Ek.3-A'!F6151, Veriler!D:E, 2, 0)=0, "", VLOOKUP('Ek.3-A'!F6151, Veriler!D:E, 2, 0)))</f>
        <v/>
      </c>
      <c r="N6151" s="5" t="str">
        <f>IF('Ek.3-A'!P6151="", "", 'Ek.3-A'!P6151)</f>
        <v/>
      </c>
      <c r="O6151" s="142">
        <f>'Ek.3-A'!S6151</f>
        <v>0</v>
      </c>
      <c r="P6151" s="143" t="str">
        <f>'Ek.3-A'!L6151</f>
        <v/>
      </c>
      <c r="Q6151" s="24" t="str">
        <f>'Ek.3-A'!M6151</f>
        <v/>
      </c>
      <c r="R6151" s="24">
        <f t="shared" si="1299"/>
        <v>0</v>
      </c>
      <c r="S6151" s="141" t="str">
        <f t="shared" si="1300"/>
        <v>H</v>
      </c>
      <c r="T6151" s="24">
        <f>IF(S6151="E",SUM($R$5:R6151),0)</f>
        <v>0</v>
      </c>
      <c r="U6151" s="143">
        <f t="shared" si="1301"/>
        <v>0</v>
      </c>
    </row>
    <row r="6152" spans="1:41" x14ac:dyDescent="0.25">
      <c r="A6152" s="6">
        <v>62.520000000000103</v>
      </c>
      <c r="B6152" s="32" t="s">
        <v>317</v>
      </c>
      <c r="T6152" s="24"/>
      <c r="U6152" s="25"/>
      <c r="AO6152" s="140">
        <f>'Ek.3-A'!L6152</f>
        <v>0</v>
      </c>
    </row>
    <row r="6153" spans="1:41" x14ac:dyDescent="0.25">
      <c r="A6153" s="6">
        <v>62.530000000000101</v>
      </c>
      <c r="B6153" s="32" t="s">
        <v>317</v>
      </c>
      <c r="T6153" s="24"/>
      <c r="U6153" s="25"/>
    </row>
    <row r="6154" spans="1:41" x14ac:dyDescent="0.25">
      <c r="A6154" s="6">
        <v>62.540000000000099</v>
      </c>
      <c r="B6154" s="32" t="s">
        <v>317</v>
      </c>
      <c r="T6154" s="24"/>
      <c r="U6154" s="25"/>
    </row>
    <row r="6155" spans="1:41" x14ac:dyDescent="0.25">
      <c r="A6155" s="6">
        <v>62.550000000000097</v>
      </c>
      <c r="B6155" s="32" t="s">
        <v>317</v>
      </c>
      <c r="T6155" s="24"/>
      <c r="U6155" s="25"/>
    </row>
    <row r="6156" spans="1:41" x14ac:dyDescent="0.25">
      <c r="A6156" s="6">
        <v>62.560000000000102</v>
      </c>
      <c r="B6156" s="32" t="s">
        <v>317</v>
      </c>
      <c r="T6156" s="24"/>
      <c r="U6156" s="25"/>
    </row>
    <row r="6157" spans="1:41" x14ac:dyDescent="0.25">
      <c r="A6157" s="6">
        <v>62.5700000000001</v>
      </c>
      <c r="B6157" s="32" t="s">
        <v>317</v>
      </c>
      <c r="T6157" s="24"/>
      <c r="U6157" s="25"/>
    </row>
    <row r="6158" spans="1:41" x14ac:dyDescent="0.25">
      <c r="A6158" s="6">
        <v>62.580000000000098</v>
      </c>
      <c r="B6158" s="32" t="s">
        <v>317</v>
      </c>
      <c r="T6158" s="24"/>
      <c r="U6158" s="25"/>
    </row>
    <row r="6159" spans="1:41" x14ac:dyDescent="0.25">
      <c r="A6159" s="6">
        <v>62.590000000000103</v>
      </c>
      <c r="B6159" s="32" t="s">
        <v>317</v>
      </c>
      <c r="T6159" s="24"/>
      <c r="U6159" s="25"/>
    </row>
    <row r="6160" spans="1:41" x14ac:dyDescent="0.25">
      <c r="A6160" s="6">
        <v>62.600000000000101</v>
      </c>
      <c r="B6160" s="32" t="s">
        <v>317</v>
      </c>
      <c r="T6160" s="24"/>
      <c r="U6160" s="25"/>
    </row>
    <row r="6161" spans="1:21" x14ac:dyDescent="0.25">
      <c r="A6161" s="6">
        <v>62.610000000000099</v>
      </c>
      <c r="B6161" s="32" t="s">
        <v>317</v>
      </c>
      <c r="K6161" s="3">
        <f>K6151+1</f>
        <v>4537</v>
      </c>
      <c r="L6161" s="97" t="str">
        <f>IF(TRIM('Ek.3-A'!F6161)&lt;&gt;"","var","yok")</f>
        <v>yok</v>
      </c>
      <c r="M6161" s="5" t="str">
        <f>IF('Ek.3-A'!F6161="", "", IF(VLOOKUP('Ek.3-A'!F6161, Veriler!D:E, 2, 0)=0, "", VLOOKUP('Ek.3-A'!F6161, Veriler!D:E, 2, 0)))</f>
        <v/>
      </c>
      <c r="N6161" s="5" t="str">
        <f>IF('Ek.3-A'!P6161="", "", 'Ek.3-A'!P6161)</f>
        <v/>
      </c>
      <c r="O6161" s="142">
        <f>'Ek.3-A'!S6161</f>
        <v>0</v>
      </c>
      <c r="P6161" s="143" t="str">
        <f>'Ek.3-A'!L6161</f>
        <v/>
      </c>
      <c r="Q6161" s="24" t="str">
        <f>'Ek.3-A'!M6161</f>
        <v/>
      </c>
      <c r="R6161" s="24">
        <f t="shared" ref="R6161:R6174" si="1303">IF(L6161="var",0,IF(Q6161&lt;=0.005,Q6161,0))</f>
        <v>0</v>
      </c>
      <c r="S6161" s="141" t="str">
        <f t="shared" ref="S6161:S6174" si="1304">IF(Q6161&lt;=0.005,"E","H")</f>
        <v>H</v>
      </c>
      <c r="T6161" s="24">
        <f>IF(S6161="E",SUM($R$5:R6161),0)</f>
        <v>0</v>
      </c>
      <c r="U6161" s="143">
        <f t="shared" ref="U6161:U6174" si="1305">IF(T6161&lt;=0.1, O6161, IF(R6161&gt;$G$2, R6161*O6161, $G$2*O6161))</f>
        <v>0</v>
      </c>
    </row>
    <row r="6162" spans="1:21" x14ac:dyDescent="0.25">
      <c r="A6162" s="6">
        <v>62.620000000000097</v>
      </c>
      <c r="B6162" s="32" t="s">
        <v>317</v>
      </c>
      <c r="K6162" s="3">
        <f t="shared" ref="K6162:K6174" si="1306">K6161+1</f>
        <v>4538</v>
      </c>
      <c r="L6162" s="97" t="str">
        <f>IF(TRIM('Ek.3-A'!F6162)&lt;&gt;"","var","yok")</f>
        <v>yok</v>
      </c>
      <c r="M6162" s="5" t="str">
        <f>IF('Ek.3-A'!F6162="", "", IF(VLOOKUP('Ek.3-A'!F6162, Veriler!D:E, 2, 0)=0, "", VLOOKUP('Ek.3-A'!F6162, Veriler!D:E, 2, 0)))</f>
        <v/>
      </c>
      <c r="N6162" s="5" t="str">
        <f>IF('Ek.3-A'!P6162="", "", 'Ek.3-A'!P6162)</f>
        <v/>
      </c>
      <c r="O6162" s="142">
        <f>'Ek.3-A'!S6162</f>
        <v>0</v>
      </c>
      <c r="P6162" s="143" t="str">
        <f>'Ek.3-A'!L6162</f>
        <v/>
      </c>
      <c r="Q6162" s="24" t="str">
        <f>'Ek.3-A'!M6162</f>
        <v/>
      </c>
      <c r="R6162" s="24">
        <f t="shared" si="1303"/>
        <v>0</v>
      </c>
      <c r="S6162" s="141" t="str">
        <f t="shared" si="1304"/>
        <v>H</v>
      </c>
      <c r="T6162" s="24">
        <f>IF(S6162="E",SUM($R$5:R6162),0)</f>
        <v>0</v>
      </c>
      <c r="U6162" s="143">
        <f t="shared" si="1305"/>
        <v>0</v>
      </c>
    </row>
    <row r="6163" spans="1:21" x14ac:dyDescent="0.25">
      <c r="A6163" s="6">
        <v>62.630000000000102</v>
      </c>
      <c r="B6163" s="32" t="s">
        <v>317</v>
      </c>
      <c r="K6163" s="3">
        <f t="shared" si="1306"/>
        <v>4539</v>
      </c>
      <c r="L6163" s="97" t="str">
        <f>IF(TRIM('Ek.3-A'!F6163)&lt;&gt;"","var","yok")</f>
        <v>yok</v>
      </c>
      <c r="M6163" s="5" t="str">
        <f>IF('Ek.3-A'!F6163="", "", IF(VLOOKUP('Ek.3-A'!F6163, Veriler!D:E, 2, 0)=0, "", VLOOKUP('Ek.3-A'!F6163, Veriler!D:E, 2, 0)))</f>
        <v/>
      </c>
      <c r="N6163" s="5" t="str">
        <f>IF('Ek.3-A'!P6163="", "", 'Ek.3-A'!P6163)</f>
        <v/>
      </c>
      <c r="O6163" s="142">
        <f>'Ek.3-A'!S6163</f>
        <v>0</v>
      </c>
      <c r="P6163" s="143" t="str">
        <f>'Ek.3-A'!L6163</f>
        <v/>
      </c>
      <c r="Q6163" s="24" t="str">
        <f>'Ek.3-A'!M6163</f>
        <v/>
      </c>
      <c r="R6163" s="24">
        <f t="shared" si="1303"/>
        <v>0</v>
      </c>
      <c r="S6163" s="141" t="str">
        <f t="shared" si="1304"/>
        <v>H</v>
      </c>
      <c r="T6163" s="24">
        <f>IF(S6163="E",SUM($R$5:R6163),0)</f>
        <v>0</v>
      </c>
      <c r="U6163" s="143">
        <f t="shared" si="1305"/>
        <v>0</v>
      </c>
    </row>
    <row r="6164" spans="1:21" x14ac:dyDescent="0.25">
      <c r="A6164" s="6">
        <v>62.6400000000001</v>
      </c>
      <c r="B6164" s="32" t="s">
        <v>317</v>
      </c>
      <c r="K6164" s="3">
        <f t="shared" si="1306"/>
        <v>4540</v>
      </c>
      <c r="L6164" s="97" t="str">
        <f>IF(TRIM('Ek.3-A'!F6164)&lt;&gt;"","var","yok")</f>
        <v>yok</v>
      </c>
      <c r="M6164" s="5" t="str">
        <f>IF('Ek.3-A'!F6164="", "", IF(VLOOKUP('Ek.3-A'!F6164, Veriler!D:E, 2, 0)=0, "", VLOOKUP('Ek.3-A'!F6164, Veriler!D:E, 2, 0)))</f>
        <v/>
      </c>
      <c r="N6164" s="5" t="str">
        <f>IF('Ek.3-A'!P6164="", "", 'Ek.3-A'!P6164)</f>
        <v/>
      </c>
      <c r="O6164" s="142">
        <f>'Ek.3-A'!S6164</f>
        <v>0</v>
      </c>
      <c r="P6164" s="143" t="str">
        <f>'Ek.3-A'!L6164</f>
        <v/>
      </c>
      <c r="Q6164" s="24" t="str">
        <f>'Ek.3-A'!M6164</f>
        <v/>
      </c>
      <c r="R6164" s="24">
        <f t="shared" si="1303"/>
        <v>0</v>
      </c>
      <c r="S6164" s="141" t="str">
        <f t="shared" si="1304"/>
        <v>H</v>
      </c>
      <c r="T6164" s="24">
        <f>IF(S6164="E",SUM($R$5:R6164),0)</f>
        <v>0</v>
      </c>
      <c r="U6164" s="143">
        <f t="shared" si="1305"/>
        <v>0</v>
      </c>
    </row>
    <row r="6165" spans="1:21" x14ac:dyDescent="0.25">
      <c r="A6165" s="6">
        <v>62.650000000000098</v>
      </c>
      <c r="B6165" s="32" t="s">
        <v>317</v>
      </c>
      <c r="K6165" s="3">
        <f t="shared" si="1306"/>
        <v>4541</v>
      </c>
      <c r="L6165" s="97" t="str">
        <f>IF(TRIM('Ek.3-A'!F6165)&lt;&gt;"","var","yok")</f>
        <v>yok</v>
      </c>
      <c r="M6165" s="5" t="str">
        <f>IF('Ek.3-A'!F6165="", "", IF(VLOOKUP('Ek.3-A'!F6165, Veriler!D:E, 2, 0)=0, "", VLOOKUP('Ek.3-A'!F6165, Veriler!D:E, 2, 0)))</f>
        <v/>
      </c>
      <c r="N6165" s="5" t="str">
        <f>IF('Ek.3-A'!P6165="", "", 'Ek.3-A'!P6165)</f>
        <v/>
      </c>
      <c r="O6165" s="142">
        <f>'Ek.3-A'!S6165</f>
        <v>0</v>
      </c>
      <c r="P6165" s="143" t="str">
        <f>'Ek.3-A'!L6165</f>
        <v/>
      </c>
      <c r="Q6165" s="24" t="str">
        <f>'Ek.3-A'!M6165</f>
        <v/>
      </c>
      <c r="R6165" s="24">
        <f t="shared" si="1303"/>
        <v>0</v>
      </c>
      <c r="S6165" s="141" t="str">
        <f t="shared" si="1304"/>
        <v>H</v>
      </c>
      <c r="T6165" s="24">
        <f>IF(S6165="E",SUM($R$5:R6165),0)</f>
        <v>0</v>
      </c>
      <c r="U6165" s="143">
        <f t="shared" si="1305"/>
        <v>0</v>
      </c>
    </row>
    <row r="6166" spans="1:21" x14ac:dyDescent="0.25">
      <c r="A6166" s="6">
        <v>62.660000000000103</v>
      </c>
      <c r="B6166" s="32" t="s">
        <v>317</v>
      </c>
      <c r="K6166" s="3">
        <f t="shared" si="1306"/>
        <v>4542</v>
      </c>
      <c r="L6166" s="97" t="str">
        <f>IF(TRIM('Ek.3-A'!F6166)&lt;&gt;"","var","yok")</f>
        <v>yok</v>
      </c>
      <c r="M6166" s="5" t="str">
        <f>IF('Ek.3-A'!F6166="", "", IF(VLOOKUP('Ek.3-A'!F6166, Veriler!D:E, 2, 0)=0, "", VLOOKUP('Ek.3-A'!F6166, Veriler!D:E, 2, 0)))</f>
        <v/>
      </c>
      <c r="N6166" s="5" t="str">
        <f>IF('Ek.3-A'!P6166="", "", 'Ek.3-A'!P6166)</f>
        <v/>
      </c>
      <c r="O6166" s="142">
        <f>'Ek.3-A'!S6166</f>
        <v>0</v>
      </c>
      <c r="P6166" s="143" t="str">
        <f>'Ek.3-A'!L6166</f>
        <v/>
      </c>
      <c r="Q6166" s="24" t="str">
        <f>'Ek.3-A'!M6166</f>
        <v/>
      </c>
      <c r="R6166" s="24">
        <f t="shared" si="1303"/>
        <v>0</v>
      </c>
      <c r="S6166" s="141" t="str">
        <f t="shared" si="1304"/>
        <v>H</v>
      </c>
      <c r="T6166" s="24">
        <f>IF(S6166="E",SUM($R$5:R6166),0)</f>
        <v>0</v>
      </c>
      <c r="U6166" s="143">
        <f t="shared" si="1305"/>
        <v>0</v>
      </c>
    </row>
    <row r="6167" spans="1:21" x14ac:dyDescent="0.25">
      <c r="A6167" s="6">
        <v>62.670000000000101</v>
      </c>
      <c r="B6167" s="32" t="s">
        <v>317</v>
      </c>
      <c r="K6167" s="3">
        <f t="shared" si="1306"/>
        <v>4543</v>
      </c>
      <c r="L6167" s="97" t="str">
        <f>IF(TRIM('Ek.3-A'!F6167)&lt;&gt;"","var","yok")</f>
        <v>yok</v>
      </c>
      <c r="M6167" s="5" t="str">
        <f>IF('Ek.3-A'!F6167="", "", IF(VLOOKUP('Ek.3-A'!F6167, Veriler!D:E, 2, 0)=0, "", VLOOKUP('Ek.3-A'!F6167, Veriler!D:E, 2, 0)))</f>
        <v/>
      </c>
      <c r="N6167" s="5" t="str">
        <f>IF('Ek.3-A'!P6167="", "", 'Ek.3-A'!P6167)</f>
        <v/>
      </c>
      <c r="O6167" s="142">
        <f>'Ek.3-A'!S6167</f>
        <v>0</v>
      </c>
      <c r="P6167" s="143" t="str">
        <f>'Ek.3-A'!L6167</f>
        <v/>
      </c>
      <c r="Q6167" s="24" t="str">
        <f>'Ek.3-A'!M6167</f>
        <v/>
      </c>
      <c r="R6167" s="24">
        <f t="shared" si="1303"/>
        <v>0</v>
      </c>
      <c r="S6167" s="141" t="str">
        <f t="shared" si="1304"/>
        <v>H</v>
      </c>
      <c r="T6167" s="24">
        <f>IF(S6167="E",SUM($R$5:R6167),0)</f>
        <v>0</v>
      </c>
      <c r="U6167" s="143">
        <f t="shared" si="1305"/>
        <v>0</v>
      </c>
    </row>
    <row r="6168" spans="1:21" x14ac:dyDescent="0.25">
      <c r="A6168" s="6">
        <v>62.680000000000099</v>
      </c>
      <c r="B6168" s="32" t="s">
        <v>317</v>
      </c>
      <c r="K6168" s="3">
        <f t="shared" si="1306"/>
        <v>4544</v>
      </c>
      <c r="L6168" s="97" t="str">
        <f>IF(TRIM('Ek.3-A'!F6168)&lt;&gt;"","var","yok")</f>
        <v>yok</v>
      </c>
      <c r="M6168" s="5" t="str">
        <f>IF('Ek.3-A'!F6168="", "", IF(VLOOKUP('Ek.3-A'!F6168, Veriler!D:E, 2, 0)=0, "", VLOOKUP('Ek.3-A'!F6168, Veriler!D:E, 2, 0)))</f>
        <v/>
      </c>
      <c r="N6168" s="5" t="str">
        <f>IF('Ek.3-A'!P6168="", "", 'Ek.3-A'!P6168)</f>
        <v/>
      </c>
      <c r="O6168" s="142">
        <f>'Ek.3-A'!S6168</f>
        <v>0</v>
      </c>
      <c r="P6168" s="143" t="str">
        <f>'Ek.3-A'!L6168</f>
        <v/>
      </c>
      <c r="Q6168" s="24" t="str">
        <f>'Ek.3-A'!M6168</f>
        <v/>
      </c>
      <c r="R6168" s="24">
        <f t="shared" si="1303"/>
        <v>0</v>
      </c>
      <c r="S6168" s="141" t="str">
        <f t="shared" si="1304"/>
        <v>H</v>
      </c>
      <c r="T6168" s="24">
        <f>IF(S6168="E",SUM($R$5:R6168),0)</f>
        <v>0</v>
      </c>
      <c r="U6168" s="143">
        <f t="shared" si="1305"/>
        <v>0</v>
      </c>
    </row>
    <row r="6169" spans="1:21" x14ac:dyDescent="0.25">
      <c r="A6169" s="6">
        <v>62.690000000000097</v>
      </c>
      <c r="B6169" s="32" t="s">
        <v>317</v>
      </c>
      <c r="K6169" s="3">
        <f t="shared" si="1306"/>
        <v>4545</v>
      </c>
      <c r="L6169" s="97" t="str">
        <f>IF(TRIM('Ek.3-A'!F6169)&lt;&gt;"","var","yok")</f>
        <v>yok</v>
      </c>
      <c r="M6169" s="5" t="str">
        <f>IF('Ek.3-A'!F6169="", "", IF(VLOOKUP('Ek.3-A'!F6169, Veriler!D:E, 2, 0)=0, "", VLOOKUP('Ek.3-A'!F6169, Veriler!D:E, 2, 0)))</f>
        <v/>
      </c>
      <c r="N6169" s="5" t="str">
        <f>IF('Ek.3-A'!P6169="", "", 'Ek.3-A'!P6169)</f>
        <v/>
      </c>
      <c r="O6169" s="142">
        <f>'Ek.3-A'!S6169</f>
        <v>0</v>
      </c>
      <c r="P6169" s="143" t="str">
        <f>'Ek.3-A'!L6169</f>
        <v/>
      </c>
      <c r="Q6169" s="24" t="str">
        <f>'Ek.3-A'!M6169</f>
        <v/>
      </c>
      <c r="R6169" s="24">
        <f t="shared" si="1303"/>
        <v>0</v>
      </c>
      <c r="S6169" s="141" t="str">
        <f t="shared" si="1304"/>
        <v>H</v>
      </c>
      <c r="T6169" s="24">
        <f>IF(S6169="E",SUM($R$5:R6169),0)</f>
        <v>0</v>
      </c>
      <c r="U6169" s="143">
        <f t="shared" si="1305"/>
        <v>0</v>
      </c>
    </row>
    <row r="6170" spans="1:21" x14ac:dyDescent="0.25">
      <c r="A6170" s="6">
        <v>62.700000000000102</v>
      </c>
      <c r="B6170" s="32" t="s">
        <v>317</v>
      </c>
      <c r="K6170" s="3">
        <f t="shared" si="1306"/>
        <v>4546</v>
      </c>
      <c r="L6170" s="97" t="str">
        <f>IF(TRIM('Ek.3-A'!F6170)&lt;&gt;"","var","yok")</f>
        <v>yok</v>
      </c>
      <c r="M6170" s="5" t="str">
        <f>IF('Ek.3-A'!F6170="", "", IF(VLOOKUP('Ek.3-A'!F6170, Veriler!D:E, 2, 0)=0, "", VLOOKUP('Ek.3-A'!F6170, Veriler!D:E, 2, 0)))</f>
        <v/>
      </c>
      <c r="N6170" s="5" t="str">
        <f>IF('Ek.3-A'!P6170="", "", 'Ek.3-A'!P6170)</f>
        <v/>
      </c>
      <c r="O6170" s="142">
        <f>'Ek.3-A'!S6170</f>
        <v>0</v>
      </c>
      <c r="P6170" s="143" t="str">
        <f>'Ek.3-A'!L6170</f>
        <v/>
      </c>
      <c r="Q6170" s="24" t="str">
        <f>'Ek.3-A'!M6170</f>
        <v/>
      </c>
      <c r="R6170" s="24">
        <f t="shared" si="1303"/>
        <v>0</v>
      </c>
      <c r="S6170" s="141" t="str">
        <f t="shared" si="1304"/>
        <v>H</v>
      </c>
      <c r="T6170" s="24">
        <f>IF(S6170="E",SUM($R$5:R6170),0)</f>
        <v>0</v>
      </c>
      <c r="U6170" s="143">
        <f t="shared" si="1305"/>
        <v>0</v>
      </c>
    </row>
    <row r="6171" spans="1:21" x14ac:dyDescent="0.25">
      <c r="A6171" s="6">
        <v>62.7100000000001</v>
      </c>
      <c r="B6171" s="32" t="s">
        <v>317</v>
      </c>
      <c r="K6171" s="3">
        <f t="shared" si="1306"/>
        <v>4547</v>
      </c>
      <c r="L6171" s="97" t="str">
        <f>IF(TRIM('Ek.3-A'!F6171)&lt;&gt;"","var","yok")</f>
        <v>yok</v>
      </c>
      <c r="M6171" s="5" t="str">
        <f>IF('Ek.3-A'!F6171="", "", IF(VLOOKUP('Ek.3-A'!F6171, Veriler!D:E, 2, 0)=0, "", VLOOKUP('Ek.3-A'!F6171, Veriler!D:E, 2, 0)))</f>
        <v/>
      </c>
      <c r="N6171" s="5" t="str">
        <f>IF('Ek.3-A'!P6171="", "", 'Ek.3-A'!P6171)</f>
        <v/>
      </c>
      <c r="O6171" s="142">
        <f>'Ek.3-A'!S6171</f>
        <v>0</v>
      </c>
      <c r="P6171" s="143" t="str">
        <f>'Ek.3-A'!L6171</f>
        <v/>
      </c>
      <c r="Q6171" s="24" t="str">
        <f>'Ek.3-A'!M6171</f>
        <v/>
      </c>
      <c r="R6171" s="24">
        <f t="shared" si="1303"/>
        <v>0</v>
      </c>
      <c r="S6171" s="141" t="str">
        <f t="shared" si="1304"/>
        <v>H</v>
      </c>
      <c r="T6171" s="24">
        <f>IF(S6171="E",SUM($R$5:R6171),0)</f>
        <v>0</v>
      </c>
      <c r="U6171" s="143">
        <f t="shared" si="1305"/>
        <v>0</v>
      </c>
    </row>
    <row r="6172" spans="1:21" x14ac:dyDescent="0.25">
      <c r="A6172" s="6">
        <v>62.720000000000098</v>
      </c>
      <c r="B6172" s="32" t="s">
        <v>317</v>
      </c>
      <c r="K6172" s="3">
        <f t="shared" si="1306"/>
        <v>4548</v>
      </c>
      <c r="L6172" s="97" t="str">
        <f>IF(TRIM('Ek.3-A'!F6172)&lt;&gt;"","var","yok")</f>
        <v>yok</v>
      </c>
      <c r="M6172" s="5" t="str">
        <f>IF('Ek.3-A'!F6172="", "", IF(VLOOKUP('Ek.3-A'!F6172, Veriler!D:E, 2, 0)=0, "", VLOOKUP('Ek.3-A'!F6172, Veriler!D:E, 2, 0)))</f>
        <v/>
      </c>
      <c r="N6172" s="5" t="str">
        <f>IF('Ek.3-A'!P6172="", "", 'Ek.3-A'!P6172)</f>
        <v/>
      </c>
      <c r="O6172" s="142">
        <f>'Ek.3-A'!S6172</f>
        <v>0</v>
      </c>
      <c r="P6172" s="143" t="str">
        <f>'Ek.3-A'!L6172</f>
        <v/>
      </c>
      <c r="Q6172" s="24" t="str">
        <f>'Ek.3-A'!M6172</f>
        <v/>
      </c>
      <c r="R6172" s="24">
        <f t="shared" si="1303"/>
        <v>0</v>
      </c>
      <c r="S6172" s="141" t="str">
        <f t="shared" si="1304"/>
        <v>H</v>
      </c>
      <c r="T6172" s="24">
        <f>IF(S6172="E",SUM($R$5:R6172),0)</f>
        <v>0</v>
      </c>
      <c r="U6172" s="143">
        <f t="shared" si="1305"/>
        <v>0</v>
      </c>
    </row>
    <row r="6173" spans="1:21" x14ac:dyDescent="0.25">
      <c r="A6173" s="6">
        <v>62.730000000000103</v>
      </c>
      <c r="B6173" s="32" t="s">
        <v>317</v>
      </c>
      <c r="K6173" s="3">
        <f t="shared" si="1306"/>
        <v>4549</v>
      </c>
      <c r="L6173" s="97" t="str">
        <f>IF(TRIM('Ek.3-A'!F6173)&lt;&gt;"","var","yok")</f>
        <v>yok</v>
      </c>
      <c r="M6173" s="5" t="str">
        <f>IF('Ek.3-A'!F6173="", "", IF(VLOOKUP('Ek.3-A'!F6173, Veriler!D:E, 2, 0)=0, "", VLOOKUP('Ek.3-A'!F6173, Veriler!D:E, 2, 0)))</f>
        <v/>
      </c>
      <c r="N6173" s="5" t="str">
        <f>IF('Ek.3-A'!P6173="", "", 'Ek.3-A'!P6173)</f>
        <v/>
      </c>
      <c r="O6173" s="142">
        <f>'Ek.3-A'!S6173</f>
        <v>0</v>
      </c>
      <c r="P6173" s="143" t="str">
        <f>'Ek.3-A'!L6173</f>
        <v/>
      </c>
      <c r="Q6173" s="24" t="str">
        <f>'Ek.3-A'!M6173</f>
        <v/>
      </c>
      <c r="R6173" s="24">
        <f t="shared" si="1303"/>
        <v>0</v>
      </c>
      <c r="S6173" s="141" t="str">
        <f t="shared" si="1304"/>
        <v>H</v>
      </c>
      <c r="T6173" s="24">
        <f>IF(S6173="E",SUM($R$5:R6173),0)</f>
        <v>0</v>
      </c>
      <c r="U6173" s="143">
        <f t="shared" si="1305"/>
        <v>0</v>
      </c>
    </row>
    <row r="6174" spans="1:21" x14ac:dyDescent="0.25">
      <c r="A6174" s="6">
        <v>62.740000000000101</v>
      </c>
      <c r="B6174" s="32" t="s">
        <v>317</v>
      </c>
      <c r="K6174" s="3">
        <f t="shared" si="1306"/>
        <v>4550</v>
      </c>
      <c r="L6174" s="97" t="str">
        <f>IF(TRIM('Ek.3-A'!F6174)&lt;&gt;"","var","yok")</f>
        <v>yok</v>
      </c>
      <c r="M6174" s="5" t="str">
        <f>IF('Ek.3-A'!F6174="", "", IF(VLOOKUP('Ek.3-A'!F6174, Veriler!D:E, 2, 0)=0, "", VLOOKUP('Ek.3-A'!F6174, Veriler!D:E, 2, 0)))</f>
        <v/>
      </c>
      <c r="N6174" s="5" t="str">
        <f>IF('Ek.3-A'!P6174="", "", 'Ek.3-A'!P6174)</f>
        <v/>
      </c>
      <c r="O6174" s="142">
        <f>'Ek.3-A'!S6174</f>
        <v>0</v>
      </c>
      <c r="P6174" s="143" t="str">
        <f>'Ek.3-A'!L6174</f>
        <v/>
      </c>
      <c r="Q6174" s="24" t="str">
        <f>'Ek.3-A'!M6174</f>
        <v/>
      </c>
      <c r="R6174" s="24">
        <f t="shared" si="1303"/>
        <v>0</v>
      </c>
      <c r="S6174" s="141" t="str">
        <f t="shared" si="1304"/>
        <v>H</v>
      </c>
      <c r="T6174" s="24">
        <f>IF(S6174="E",SUM($R$5:R6174),0)</f>
        <v>0</v>
      </c>
      <c r="U6174" s="143">
        <f t="shared" si="1305"/>
        <v>0</v>
      </c>
    </row>
    <row r="6175" spans="1:21" x14ac:dyDescent="0.25">
      <c r="A6175" s="6">
        <v>62.750000000000099</v>
      </c>
      <c r="B6175" s="32" t="s">
        <v>317</v>
      </c>
      <c r="L6175" s="97"/>
      <c r="M6175" s="5"/>
      <c r="N6175" s="5"/>
      <c r="O6175" s="5"/>
      <c r="Q6175" s="23"/>
      <c r="T6175" s="24"/>
      <c r="U6175" s="25"/>
    </row>
    <row r="6176" spans="1:21" x14ac:dyDescent="0.25">
      <c r="A6176" s="6">
        <v>62.760000000000097</v>
      </c>
      <c r="B6176" s="32" t="s">
        <v>317</v>
      </c>
      <c r="K6176" s="3">
        <f>K6174+1</f>
        <v>4551</v>
      </c>
      <c r="L6176" s="97" t="str">
        <f>IF(TRIM('Ek.3-A'!F6176)&lt;&gt;"","var","yok")</f>
        <v>yok</v>
      </c>
      <c r="M6176" s="5" t="str">
        <f>IF('Ek.3-A'!F6176="", "", IF(VLOOKUP('Ek.3-A'!F6176, Veriler!D:E, 2, 0)=0, "", VLOOKUP('Ek.3-A'!F6176, Veriler!D:E, 2, 0)))</f>
        <v/>
      </c>
      <c r="N6176" s="5" t="str">
        <f>IF('Ek.3-A'!P6176="", "", 'Ek.3-A'!P6176)</f>
        <v/>
      </c>
      <c r="O6176" s="142">
        <f>'Ek.3-A'!S6176</f>
        <v>0</v>
      </c>
      <c r="P6176" s="143" t="str">
        <f>'Ek.3-A'!L6176</f>
        <v/>
      </c>
      <c r="Q6176" s="24" t="str">
        <f>'Ek.3-A'!M6176</f>
        <v/>
      </c>
      <c r="R6176" s="24">
        <f t="shared" ref="R6176:R6189" si="1307">IF(L6176="var",0,IF(Q6176&lt;=0.005,Q6176,0))</f>
        <v>0</v>
      </c>
      <c r="S6176" s="141" t="str">
        <f t="shared" ref="S6176:S6189" si="1308">IF(Q6176&lt;=0.005,"E","H")</f>
        <v>H</v>
      </c>
      <c r="T6176" s="24">
        <f>IF(S6176="E",SUM($R$5:R6176),0)</f>
        <v>0</v>
      </c>
      <c r="U6176" s="143">
        <f t="shared" ref="U6176:U6189" si="1309">IF(T6176&lt;=0.1, O6176, IF(R6176&gt;$G$2, R6176*O6176, $G$2*O6176))</f>
        <v>0</v>
      </c>
    </row>
    <row r="6177" spans="1:41" x14ac:dyDescent="0.25">
      <c r="A6177" s="6">
        <v>62.770000000000103</v>
      </c>
      <c r="B6177" s="32" t="s">
        <v>317</v>
      </c>
      <c r="K6177" s="3">
        <f t="shared" ref="K6177:K6189" si="1310">K6176+1</f>
        <v>4552</v>
      </c>
      <c r="L6177" s="97" t="str">
        <f>IF(TRIM('Ek.3-A'!F6177)&lt;&gt;"","var","yok")</f>
        <v>yok</v>
      </c>
      <c r="M6177" s="5" t="str">
        <f>IF('Ek.3-A'!F6177="", "", IF(VLOOKUP('Ek.3-A'!F6177, Veriler!D:E, 2, 0)=0, "", VLOOKUP('Ek.3-A'!F6177, Veriler!D:E, 2, 0)))</f>
        <v/>
      </c>
      <c r="N6177" s="5" t="str">
        <f>IF('Ek.3-A'!P6177="", "", 'Ek.3-A'!P6177)</f>
        <v/>
      </c>
      <c r="O6177" s="142">
        <f>'Ek.3-A'!S6177</f>
        <v>0</v>
      </c>
      <c r="P6177" s="143" t="str">
        <f>'Ek.3-A'!L6177</f>
        <v/>
      </c>
      <c r="Q6177" s="24" t="str">
        <f>'Ek.3-A'!M6177</f>
        <v/>
      </c>
      <c r="R6177" s="24">
        <f t="shared" si="1307"/>
        <v>0</v>
      </c>
      <c r="S6177" s="141" t="str">
        <f t="shared" si="1308"/>
        <v>H</v>
      </c>
      <c r="T6177" s="24">
        <f>IF(S6177="E",SUM($R$5:R6177),0)</f>
        <v>0</v>
      </c>
      <c r="U6177" s="143">
        <f t="shared" si="1309"/>
        <v>0</v>
      </c>
    </row>
    <row r="6178" spans="1:41" x14ac:dyDescent="0.25">
      <c r="A6178" s="6">
        <v>62.780000000000101</v>
      </c>
      <c r="B6178" s="32" t="s">
        <v>317</v>
      </c>
      <c r="K6178" s="3">
        <f t="shared" si="1310"/>
        <v>4553</v>
      </c>
      <c r="L6178" s="97" t="str">
        <f>IF(TRIM('Ek.3-A'!F6178)&lt;&gt;"","var","yok")</f>
        <v>yok</v>
      </c>
      <c r="M6178" s="5" t="str">
        <f>IF('Ek.3-A'!F6178="", "", IF(VLOOKUP('Ek.3-A'!F6178, Veriler!D:E, 2, 0)=0, "", VLOOKUP('Ek.3-A'!F6178, Veriler!D:E, 2, 0)))</f>
        <v/>
      </c>
      <c r="N6178" s="5" t="str">
        <f>IF('Ek.3-A'!P6178="", "", 'Ek.3-A'!P6178)</f>
        <v/>
      </c>
      <c r="O6178" s="142">
        <f>'Ek.3-A'!S6178</f>
        <v>0</v>
      </c>
      <c r="P6178" s="143" t="str">
        <f>'Ek.3-A'!L6178</f>
        <v/>
      </c>
      <c r="Q6178" s="24" t="str">
        <f>'Ek.3-A'!M6178</f>
        <v/>
      </c>
      <c r="R6178" s="24">
        <f t="shared" si="1307"/>
        <v>0</v>
      </c>
      <c r="S6178" s="141" t="str">
        <f t="shared" si="1308"/>
        <v>H</v>
      </c>
      <c r="T6178" s="24">
        <f>IF(S6178="E",SUM($R$5:R6178),0)</f>
        <v>0</v>
      </c>
      <c r="U6178" s="143">
        <f t="shared" si="1309"/>
        <v>0</v>
      </c>
    </row>
    <row r="6179" spans="1:41" x14ac:dyDescent="0.25">
      <c r="A6179" s="6">
        <v>62.790000000000099</v>
      </c>
      <c r="B6179" s="32" t="s">
        <v>317</v>
      </c>
      <c r="K6179" s="3">
        <f t="shared" si="1310"/>
        <v>4554</v>
      </c>
      <c r="L6179" s="97" t="str">
        <f>IF(TRIM('Ek.3-A'!F6179)&lt;&gt;"","var","yok")</f>
        <v>yok</v>
      </c>
      <c r="M6179" s="5" t="str">
        <f>IF('Ek.3-A'!F6179="", "", IF(VLOOKUP('Ek.3-A'!F6179, Veriler!D:E, 2, 0)=0, "", VLOOKUP('Ek.3-A'!F6179, Veriler!D:E, 2, 0)))</f>
        <v/>
      </c>
      <c r="N6179" s="5" t="str">
        <f>IF('Ek.3-A'!P6179="", "", 'Ek.3-A'!P6179)</f>
        <v/>
      </c>
      <c r="O6179" s="142">
        <f>'Ek.3-A'!S6179</f>
        <v>0</v>
      </c>
      <c r="P6179" s="143" t="str">
        <f>'Ek.3-A'!L6179</f>
        <v/>
      </c>
      <c r="Q6179" s="24" t="str">
        <f>'Ek.3-A'!M6179</f>
        <v/>
      </c>
      <c r="R6179" s="24">
        <f t="shared" si="1307"/>
        <v>0</v>
      </c>
      <c r="S6179" s="141" t="str">
        <f t="shared" si="1308"/>
        <v>H</v>
      </c>
      <c r="T6179" s="24">
        <f>IF(S6179="E",SUM($R$5:R6179),0)</f>
        <v>0</v>
      </c>
      <c r="U6179" s="143">
        <f t="shared" si="1309"/>
        <v>0</v>
      </c>
    </row>
    <row r="6180" spans="1:41" x14ac:dyDescent="0.25">
      <c r="A6180" s="6">
        <v>62.800000000000097</v>
      </c>
      <c r="B6180" s="32" t="s">
        <v>317</v>
      </c>
      <c r="K6180" s="3">
        <f t="shared" si="1310"/>
        <v>4555</v>
      </c>
      <c r="L6180" s="97" t="str">
        <f>IF(TRIM('Ek.3-A'!F6180)&lt;&gt;"","var","yok")</f>
        <v>yok</v>
      </c>
      <c r="M6180" s="5" t="str">
        <f>IF('Ek.3-A'!F6180="", "", IF(VLOOKUP('Ek.3-A'!F6180, Veriler!D:E, 2, 0)=0, "", VLOOKUP('Ek.3-A'!F6180, Veriler!D:E, 2, 0)))</f>
        <v/>
      </c>
      <c r="N6180" s="5" t="str">
        <f>IF('Ek.3-A'!P6180="", "", 'Ek.3-A'!P6180)</f>
        <v/>
      </c>
      <c r="O6180" s="142">
        <f>'Ek.3-A'!S6180</f>
        <v>0</v>
      </c>
      <c r="P6180" s="143" t="str">
        <f>'Ek.3-A'!L6180</f>
        <v/>
      </c>
      <c r="Q6180" s="24" t="str">
        <f>'Ek.3-A'!M6180</f>
        <v/>
      </c>
      <c r="R6180" s="24">
        <f t="shared" si="1307"/>
        <v>0</v>
      </c>
      <c r="S6180" s="141" t="str">
        <f t="shared" si="1308"/>
        <v>H</v>
      </c>
      <c r="T6180" s="24">
        <f>IF(S6180="E",SUM($R$5:R6180),0)</f>
        <v>0</v>
      </c>
      <c r="U6180" s="143">
        <f t="shared" si="1309"/>
        <v>0</v>
      </c>
    </row>
    <row r="6181" spans="1:41" x14ac:dyDescent="0.25">
      <c r="A6181" s="6">
        <v>62.810000000000102</v>
      </c>
      <c r="B6181" s="32" t="s">
        <v>317</v>
      </c>
      <c r="K6181" s="3">
        <f t="shared" si="1310"/>
        <v>4556</v>
      </c>
      <c r="L6181" s="97" t="str">
        <f>IF(TRIM('Ek.3-A'!F6181)&lt;&gt;"","var","yok")</f>
        <v>yok</v>
      </c>
      <c r="M6181" s="5" t="str">
        <f>IF('Ek.3-A'!F6181="", "", IF(VLOOKUP('Ek.3-A'!F6181, Veriler!D:E, 2, 0)=0, "", VLOOKUP('Ek.3-A'!F6181, Veriler!D:E, 2, 0)))</f>
        <v/>
      </c>
      <c r="N6181" s="5" t="str">
        <f>IF('Ek.3-A'!P6181="", "", 'Ek.3-A'!P6181)</f>
        <v/>
      </c>
      <c r="O6181" s="142">
        <f>'Ek.3-A'!S6181</f>
        <v>0</v>
      </c>
      <c r="P6181" s="143" t="str">
        <f>'Ek.3-A'!L6181</f>
        <v/>
      </c>
      <c r="Q6181" s="24" t="str">
        <f>'Ek.3-A'!M6181</f>
        <v/>
      </c>
      <c r="R6181" s="24">
        <f t="shared" si="1307"/>
        <v>0</v>
      </c>
      <c r="S6181" s="141" t="str">
        <f t="shared" si="1308"/>
        <v>H</v>
      </c>
      <c r="T6181" s="24">
        <f>IF(S6181="E",SUM($R$5:R6181),0)</f>
        <v>0</v>
      </c>
      <c r="U6181" s="143">
        <f t="shared" si="1309"/>
        <v>0</v>
      </c>
    </row>
    <row r="6182" spans="1:41" x14ac:dyDescent="0.25">
      <c r="A6182" s="6">
        <v>62.8200000000001</v>
      </c>
      <c r="B6182" s="32" t="s">
        <v>317</v>
      </c>
      <c r="K6182" s="3">
        <f t="shared" si="1310"/>
        <v>4557</v>
      </c>
      <c r="L6182" s="97" t="str">
        <f>IF(TRIM('Ek.3-A'!F6182)&lt;&gt;"","var","yok")</f>
        <v>yok</v>
      </c>
      <c r="M6182" s="5" t="str">
        <f>IF('Ek.3-A'!F6182="", "", IF(VLOOKUP('Ek.3-A'!F6182, Veriler!D:E, 2, 0)=0, "", VLOOKUP('Ek.3-A'!F6182, Veriler!D:E, 2, 0)))</f>
        <v/>
      </c>
      <c r="N6182" s="5" t="str">
        <f>IF('Ek.3-A'!P6182="", "", 'Ek.3-A'!P6182)</f>
        <v/>
      </c>
      <c r="O6182" s="142">
        <f>'Ek.3-A'!S6182</f>
        <v>0</v>
      </c>
      <c r="P6182" s="143" t="str">
        <f>'Ek.3-A'!L6182</f>
        <v/>
      </c>
      <c r="Q6182" s="24" t="str">
        <f>'Ek.3-A'!M6182</f>
        <v/>
      </c>
      <c r="R6182" s="24">
        <f t="shared" si="1307"/>
        <v>0</v>
      </c>
      <c r="S6182" s="141" t="str">
        <f t="shared" si="1308"/>
        <v>H</v>
      </c>
      <c r="T6182" s="24">
        <f>IF(S6182="E",SUM($R$5:R6182),0)</f>
        <v>0</v>
      </c>
      <c r="U6182" s="143">
        <f t="shared" si="1309"/>
        <v>0</v>
      </c>
    </row>
    <row r="6183" spans="1:41" x14ac:dyDescent="0.25">
      <c r="A6183" s="6">
        <v>62.830000000000098</v>
      </c>
      <c r="B6183" s="32" t="s">
        <v>317</v>
      </c>
      <c r="K6183" s="3">
        <f t="shared" si="1310"/>
        <v>4558</v>
      </c>
      <c r="L6183" s="97" t="str">
        <f>IF(TRIM('Ek.3-A'!F6183)&lt;&gt;"","var","yok")</f>
        <v>yok</v>
      </c>
      <c r="M6183" s="5" t="str">
        <f>IF('Ek.3-A'!F6183="", "", IF(VLOOKUP('Ek.3-A'!F6183, Veriler!D:E, 2, 0)=0, "", VLOOKUP('Ek.3-A'!F6183, Veriler!D:E, 2, 0)))</f>
        <v/>
      </c>
      <c r="N6183" s="5" t="str">
        <f>IF('Ek.3-A'!P6183="", "", 'Ek.3-A'!P6183)</f>
        <v/>
      </c>
      <c r="O6183" s="142">
        <f>'Ek.3-A'!S6183</f>
        <v>0</v>
      </c>
      <c r="P6183" s="143" t="str">
        <f>'Ek.3-A'!L6183</f>
        <v/>
      </c>
      <c r="Q6183" s="24" t="str">
        <f>'Ek.3-A'!M6183</f>
        <v/>
      </c>
      <c r="R6183" s="24">
        <f t="shared" si="1307"/>
        <v>0</v>
      </c>
      <c r="S6183" s="141" t="str">
        <f t="shared" si="1308"/>
        <v>H</v>
      </c>
      <c r="T6183" s="24">
        <f>IF(S6183="E",SUM($R$5:R6183),0)</f>
        <v>0</v>
      </c>
      <c r="U6183" s="143">
        <f t="shared" si="1309"/>
        <v>0</v>
      </c>
    </row>
    <row r="6184" spans="1:41" x14ac:dyDescent="0.25">
      <c r="A6184" s="6">
        <v>62.840000000000103</v>
      </c>
      <c r="B6184" s="32" t="s">
        <v>317</v>
      </c>
      <c r="K6184" s="3">
        <f t="shared" si="1310"/>
        <v>4559</v>
      </c>
      <c r="L6184" s="97" t="str">
        <f>IF(TRIM('Ek.3-A'!F6184)&lt;&gt;"","var","yok")</f>
        <v>yok</v>
      </c>
      <c r="M6184" s="5" t="str">
        <f>IF('Ek.3-A'!F6184="", "", IF(VLOOKUP('Ek.3-A'!F6184, Veriler!D:E, 2, 0)=0, "", VLOOKUP('Ek.3-A'!F6184, Veriler!D:E, 2, 0)))</f>
        <v/>
      </c>
      <c r="N6184" s="5" t="str">
        <f>IF('Ek.3-A'!P6184="", "", 'Ek.3-A'!P6184)</f>
        <v/>
      </c>
      <c r="O6184" s="142">
        <f>'Ek.3-A'!S6184</f>
        <v>0</v>
      </c>
      <c r="P6184" s="143" t="str">
        <f>'Ek.3-A'!L6184</f>
        <v/>
      </c>
      <c r="Q6184" s="24" t="str">
        <f>'Ek.3-A'!M6184</f>
        <v/>
      </c>
      <c r="R6184" s="24">
        <f t="shared" si="1307"/>
        <v>0</v>
      </c>
      <c r="S6184" s="141" t="str">
        <f t="shared" si="1308"/>
        <v>H</v>
      </c>
      <c r="T6184" s="24">
        <f>IF(S6184="E",SUM($R$5:R6184),0)</f>
        <v>0</v>
      </c>
      <c r="U6184" s="143">
        <f t="shared" si="1309"/>
        <v>0</v>
      </c>
    </row>
    <row r="6185" spans="1:41" x14ac:dyDescent="0.25">
      <c r="A6185" s="6">
        <v>62.850000000000101</v>
      </c>
      <c r="B6185" s="32" t="s">
        <v>317</v>
      </c>
      <c r="K6185" s="3">
        <f t="shared" si="1310"/>
        <v>4560</v>
      </c>
      <c r="L6185" s="97" t="str">
        <f>IF(TRIM('Ek.3-A'!F6185)&lt;&gt;"","var","yok")</f>
        <v>yok</v>
      </c>
      <c r="M6185" s="5" t="str">
        <f>IF('Ek.3-A'!F6185="", "", IF(VLOOKUP('Ek.3-A'!F6185, Veriler!D:E, 2, 0)=0, "", VLOOKUP('Ek.3-A'!F6185, Veriler!D:E, 2, 0)))</f>
        <v/>
      </c>
      <c r="N6185" s="5" t="str">
        <f>IF('Ek.3-A'!P6185="", "", 'Ek.3-A'!P6185)</f>
        <v/>
      </c>
      <c r="O6185" s="142">
        <f>'Ek.3-A'!S6185</f>
        <v>0</v>
      </c>
      <c r="P6185" s="143" t="str">
        <f>'Ek.3-A'!L6185</f>
        <v/>
      </c>
      <c r="Q6185" s="24" t="str">
        <f>'Ek.3-A'!M6185</f>
        <v/>
      </c>
      <c r="R6185" s="24">
        <f t="shared" si="1307"/>
        <v>0</v>
      </c>
      <c r="S6185" s="141" t="str">
        <f t="shared" si="1308"/>
        <v>H</v>
      </c>
      <c r="T6185" s="24">
        <f>IF(S6185="E",SUM($R$5:R6185),0)</f>
        <v>0</v>
      </c>
      <c r="U6185" s="143">
        <f t="shared" si="1309"/>
        <v>0</v>
      </c>
    </row>
    <row r="6186" spans="1:41" x14ac:dyDescent="0.25">
      <c r="A6186" s="6">
        <v>62.860000000000099</v>
      </c>
      <c r="B6186" s="32" t="s">
        <v>317</v>
      </c>
      <c r="K6186" s="3">
        <f t="shared" si="1310"/>
        <v>4561</v>
      </c>
      <c r="L6186" s="97" t="str">
        <f>IF(TRIM('Ek.3-A'!F6186)&lt;&gt;"","var","yok")</f>
        <v>yok</v>
      </c>
      <c r="M6186" s="5" t="str">
        <f>IF('Ek.3-A'!F6186="", "", IF(VLOOKUP('Ek.3-A'!F6186, Veriler!D:E, 2, 0)=0, "", VLOOKUP('Ek.3-A'!F6186, Veriler!D:E, 2, 0)))</f>
        <v/>
      </c>
      <c r="N6186" s="5" t="str">
        <f>IF('Ek.3-A'!P6186="", "", 'Ek.3-A'!P6186)</f>
        <v/>
      </c>
      <c r="O6186" s="142">
        <f>'Ek.3-A'!S6186</f>
        <v>0</v>
      </c>
      <c r="P6186" s="143" t="str">
        <f>'Ek.3-A'!L6186</f>
        <v/>
      </c>
      <c r="Q6186" s="24" t="str">
        <f>'Ek.3-A'!M6186</f>
        <v/>
      </c>
      <c r="R6186" s="24">
        <f t="shared" si="1307"/>
        <v>0</v>
      </c>
      <c r="S6186" s="141" t="str">
        <f t="shared" si="1308"/>
        <v>H</v>
      </c>
      <c r="T6186" s="24">
        <f>IF(S6186="E",SUM($R$5:R6186),0)</f>
        <v>0</v>
      </c>
      <c r="U6186" s="143">
        <f t="shared" si="1309"/>
        <v>0</v>
      </c>
    </row>
    <row r="6187" spans="1:41" x14ac:dyDescent="0.25">
      <c r="A6187" s="6">
        <v>62.870000000000097</v>
      </c>
      <c r="B6187" s="32" t="s">
        <v>317</v>
      </c>
      <c r="K6187" s="3">
        <f t="shared" si="1310"/>
        <v>4562</v>
      </c>
      <c r="L6187" s="97" t="str">
        <f>IF(TRIM('Ek.3-A'!F6187)&lt;&gt;"","var","yok")</f>
        <v>yok</v>
      </c>
      <c r="M6187" s="5" t="str">
        <f>IF('Ek.3-A'!F6187="", "", IF(VLOOKUP('Ek.3-A'!F6187, Veriler!D:E, 2, 0)=0, "", VLOOKUP('Ek.3-A'!F6187, Veriler!D:E, 2, 0)))</f>
        <v/>
      </c>
      <c r="N6187" s="5" t="str">
        <f>IF('Ek.3-A'!P6187="", "", 'Ek.3-A'!P6187)</f>
        <v/>
      </c>
      <c r="O6187" s="142">
        <f>'Ek.3-A'!S6187</f>
        <v>0</v>
      </c>
      <c r="P6187" s="143" t="str">
        <f>'Ek.3-A'!L6187</f>
        <v/>
      </c>
      <c r="Q6187" s="24" t="str">
        <f>'Ek.3-A'!M6187</f>
        <v/>
      </c>
      <c r="R6187" s="24">
        <f t="shared" si="1307"/>
        <v>0</v>
      </c>
      <c r="S6187" s="141" t="str">
        <f t="shared" si="1308"/>
        <v>H</v>
      </c>
      <c r="T6187" s="24">
        <f>IF(S6187="E",SUM($R$5:R6187),0)</f>
        <v>0</v>
      </c>
      <c r="U6187" s="143">
        <f t="shared" si="1309"/>
        <v>0</v>
      </c>
    </row>
    <row r="6188" spans="1:41" x14ac:dyDescent="0.25">
      <c r="A6188" s="6">
        <v>62.880000000000102</v>
      </c>
      <c r="B6188" s="32" t="s">
        <v>317</v>
      </c>
      <c r="K6188" s="3">
        <f t="shared" si="1310"/>
        <v>4563</v>
      </c>
      <c r="L6188" s="97" t="str">
        <f>IF(TRIM('Ek.3-A'!F6188)&lt;&gt;"","var","yok")</f>
        <v>yok</v>
      </c>
      <c r="M6188" s="5" t="str">
        <f>IF('Ek.3-A'!F6188="", "", IF(VLOOKUP('Ek.3-A'!F6188, Veriler!D:E, 2, 0)=0, "", VLOOKUP('Ek.3-A'!F6188, Veriler!D:E, 2, 0)))</f>
        <v/>
      </c>
      <c r="N6188" s="5" t="str">
        <f>IF('Ek.3-A'!P6188="", "", 'Ek.3-A'!P6188)</f>
        <v/>
      </c>
      <c r="O6188" s="142">
        <f>'Ek.3-A'!S6188</f>
        <v>0</v>
      </c>
      <c r="P6188" s="143" t="str">
        <f>'Ek.3-A'!L6188</f>
        <v/>
      </c>
      <c r="Q6188" s="24" t="str">
        <f>'Ek.3-A'!M6188</f>
        <v/>
      </c>
      <c r="R6188" s="24">
        <f t="shared" si="1307"/>
        <v>0</v>
      </c>
      <c r="S6188" s="141" t="str">
        <f t="shared" si="1308"/>
        <v>H</v>
      </c>
      <c r="T6188" s="24">
        <f>IF(S6188="E",SUM($R$5:R6188),0)</f>
        <v>0</v>
      </c>
      <c r="U6188" s="143">
        <f t="shared" si="1309"/>
        <v>0</v>
      </c>
    </row>
    <row r="6189" spans="1:41" x14ac:dyDescent="0.25">
      <c r="A6189" s="6">
        <v>62.8900000000001</v>
      </c>
      <c r="B6189" s="32" t="s">
        <v>317</v>
      </c>
      <c r="K6189" s="3">
        <f t="shared" si="1310"/>
        <v>4564</v>
      </c>
      <c r="L6189" s="97" t="str">
        <f>IF(TRIM('Ek.3-A'!F6189)&lt;&gt;"","var","yok")</f>
        <v>yok</v>
      </c>
      <c r="M6189" s="5" t="str">
        <f>IF('Ek.3-A'!F6189="", "", IF(VLOOKUP('Ek.3-A'!F6189, Veriler!D:E, 2, 0)=0, "", VLOOKUP('Ek.3-A'!F6189, Veriler!D:E, 2, 0)))</f>
        <v/>
      </c>
      <c r="N6189" s="5" t="str">
        <f>IF('Ek.3-A'!P6189="", "", 'Ek.3-A'!P6189)</f>
        <v/>
      </c>
      <c r="O6189" s="142">
        <f>'Ek.3-A'!S6189</f>
        <v>0</v>
      </c>
      <c r="P6189" s="143" t="str">
        <f>'Ek.3-A'!L6189</f>
        <v/>
      </c>
      <c r="Q6189" s="24" t="str">
        <f>'Ek.3-A'!M6189</f>
        <v/>
      </c>
      <c r="R6189" s="24">
        <f t="shared" si="1307"/>
        <v>0</v>
      </c>
      <c r="S6189" s="141" t="str">
        <f t="shared" si="1308"/>
        <v>H</v>
      </c>
      <c r="T6189" s="24">
        <f>IF(S6189="E",SUM($R$5:R6189),0)</f>
        <v>0</v>
      </c>
      <c r="U6189" s="143">
        <f t="shared" si="1309"/>
        <v>0</v>
      </c>
    </row>
    <row r="6190" spans="1:41" x14ac:dyDescent="0.25">
      <c r="A6190" s="6">
        <v>62.900000000000098</v>
      </c>
      <c r="B6190" s="32" t="s">
        <v>317</v>
      </c>
      <c r="T6190" s="24"/>
      <c r="U6190" s="25"/>
      <c r="AO6190" s="140">
        <f>'Ek.3-A'!L6190</f>
        <v>0</v>
      </c>
    </row>
    <row r="6191" spans="1:41" x14ac:dyDescent="0.25">
      <c r="A6191" s="6">
        <v>62.910000000000103</v>
      </c>
      <c r="B6191" s="32" t="s">
        <v>317</v>
      </c>
      <c r="T6191" s="24"/>
      <c r="U6191" s="25"/>
    </row>
    <row r="6192" spans="1:41" x14ac:dyDescent="0.25">
      <c r="A6192" s="6">
        <v>62.920000000000101</v>
      </c>
      <c r="B6192" s="32" t="s">
        <v>317</v>
      </c>
      <c r="T6192" s="24"/>
      <c r="U6192" s="25"/>
    </row>
    <row r="6193" spans="1:21" x14ac:dyDescent="0.25">
      <c r="A6193" s="6">
        <v>62.930000000000099</v>
      </c>
      <c r="B6193" s="32" t="s">
        <v>317</v>
      </c>
      <c r="T6193" s="24"/>
      <c r="U6193" s="25"/>
    </row>
    <row r="6194" spans="1:21" x14ac:dyDescent="0.25">
      <c r="A6194" s="6">
        <v>62.940000000000097</v>
      </c>
      <c r="B6194" s="32" t="s">
        <v>317</v>
      </c>
      <c r="T6194" s="24"/>
      <c r="U6194" s="25"/>
    </row>
    <row r="6195" spans="1:21" x14ac:dyDescent="0.25">
      <c r="A6195" s="6">
        <v>62.950000000000102</v>
      </c>
      <c r="B6195" s="32" t="s">
        <v>317</v>
      </c>
      <c r="T6195" s="24"/>
      <c r="U6195" s="25"/>
    </row>
    <row r="6196" spans="1:21" x14ac:dyDescent="0.25">
      <c r="A6196" s="6">
        <v>62.9600000000001</v>
      </c>
      <c r="B6196" s="32" t="s">
        <v>317</v>
      </c>
      <c r="T6196" s="24"/>
      <c r="U6196" s="25"/>
    </row>
    <row r="6197" spans="1:21" x14ac:dyDescent="0.25">
      <c r="A6197" s="6">
        <v>62.970000000000098</v>
      </c>
      <c r="B6197" s="32" t="s">
        <v>317</v>
      </c>
      <c r="T6197" s="24"/>
      <c r="U6197" s="25"/>
    </row>
    <row r="6198" spans="1:21" x14ac:dyDescent="0.25">
      <c r="A6198" s="6">
        <v>62.980000000000103</v>
      </c>
      <c r="B6198" s="32" t="s">
        <v>317</v>
      </c>
      <c r="T6198" s="24"/>
      <c r="U6198" s="25"/>
    </row>
    <row r="6199" spans="1:21" x14ac:dyDescent="0.25">
      <c r="A6199" s="6">
        <v>62.990000000000101</v>
      </c>
      <c r="B6199" s="32" t="s">
        <v>317</v>
      </c>
      <c r="K6199" s="3">
        <f>K6189+1</f>
        <v>4565</v>
      </c>
      <c r="L6199" s="97" t="str">
        <f>IF(TRIM('Ek.3-A'!F6199)&lt;&gt;"","var","yok")</f>
        <v>yok</v>
      </c>
      <c r="M6199" s="5" t="str">
        <f>IF('Ek.3-A'!F6199="", "", IF(VLOOKUP('Ek.3-A'!F6199, Veriler!D:E, 2, 0)=0, "", VLOOKUP('Ek.3-A'!F6199, Veriler!D:E, 2, 0)))</f>
        <v/>
      </c>
      <c r="N6199" s="5" t="str">
        <f>IF('Ek.3-A'!P6199="", "", 'Ek.3-A'!P6199)</f>
        <v/>
      </c>
      <c r="O6199" s="142">
        <f>'Ek.3-A'!S6199</f>
        <v>0</v>
      </c>
      <c r="P6199" s="143" t="str">
        <f>'Ek.3-A'!L6199</f>
        <v/>
      </c>
      <c r="Q6199" s="24" t="str">
        <f>'Ek.3-A'!M6199</f>
        <v/>
      </c>
      <c r="R6199" s="24">
        <f t="shared" ref="R6199:R6212" si="1311">IF(L6199="var",0,IF(Q6199&lt;=0.005,Q6199,0))</f>
        <v>0</v>
      </c>
      <c r="S6199" s="141" t="str">
        <f t="shared" ref="S6199:S6212" si="1312">IF(Q6199&lt;=0.005,"E","H")</f>
        <v>H</v>
      </c>
      <c r="T6199" s="24">
        <f>IF(S6199="E",SUM($R$5:R6199),0)</f>
        <v>0</v>
      </c>
      <c r="U6199" s="143">
        <f t="shared" ref="U6199:U6212" si="1313">IF(T6199&lt;=0.1, O6199, IF(R6199&gt;$G$2, R6199*O6199, $G$2*O6199))</f>
        <v>0</v>
      </c>
    </row>
    <row r="6200" spans="1:21" x14ac:dyDescent="0.25">
      <c r="A6200" s="6">
        <v>63.000000000000099</v>
      </c>
      <c r="B6200" s="32" t="s">
        <v>317</v>
      </c>
      <c r="K6200" s="3">
        <f t="shared" ref="K6200:K6212" si="1314">K6199+1</f>
        <v>4566</v>
      </c>
      <c r="L6200" s="97" t="str">
        <f>IF(TRIM('Ek.3-A'!F6200)&lt;&gt;"","var","yok")</f>
        <v>yok</v>
      </c>
      <c r="M6200" s="5" t="str">
        <f>IF('Ek.3-A'!F6200="", "", IF(VLOOKUP('Ek.3-A'!F6200, Veriler!D:E, 2, 0)=0, "", VLOOKUP('Ek.3-A'!F6200, Veriler!D:E, 2, 0)))</f>
        <v/>
      </c>
      <c r="N6200" s="5" t="str">
        <f>IF('Ek.3-A'!P6200="", "", 'Ek.3-A'!P6200)</f>
        <v/>
      </c>
      <c r="O6200" s="142">
        <f>'Ek.3-A'!S6200</f>
        <v>0</v>
      </c>
      <c r="P6200" s="143" t="str">
        <f>'Ek.3-A'!L6200</f>
        <v/>
      </c>
      <c r="Q6200" s="24" t="str">
        <f>'Ek.3-A'!M6200</f>
        <v/>
      </c>
      <c r="R6200" s="24">
        <f t="shared" si="1311"/>
        <v>0</v>
      </c>
      <c r="S6200" s="141" t="str">
        <f t="shared" si="1312"/>
        <v>H</v>
      </c>
      <c r="T6200" s="24">
        <f>IF(S6200="E",SUM($R$5:R6200),0)</f>
        <v>0</v>
      </c>
      <c r="U6200" s="143">
        <f t="shared" si="1313"/>
        <v>0</v>
      </c>
    </row>
    <row r="6201" spans="1:21" x14ac:dyDescent="0.25">
      <c r="A6201" s="6">
        <v>63.010000000000097</v>
      </c>
      <c r="B6201" s="32" t="s">
        <v>317</v>
      </c>
      <c r="K6201" s="3">
        <f t="shared" si="1314"/>
        <v>4567</v>
      </c>
      <c r="L6201" s="97" t="str">
        <f>IF(TRIM('Ek.3-A'!F6201)&lt;&gt;"","var","yok")</f>
        <v>yok</v>
      </c>
      <c r="M6201" s="5" t="str">
        <f>IF('Ek.3-A'!F6201="", "", IF(VLOOKUP('Ek.3-A'!F6201, Veriler!D:E, 2, 0)=0, "", VLOOKUP('Ek.3-A'!F6201, Veriler!D:E, 2, 0)))</f>
        <v/>
      </c>
      <c r="N6201" s="5" t="str">
        <f>IF('Ek.3-A'!P6201="", "", 'Ek.3-A'!P6201)</f>
        <v/>
      </c>
      <c r="O6201" s="142">
        <f>'Ek.3-A'!S6201</f>
        <v>0</v>
      </c>
      <c r="P6201" s="143" t="str">
        <f>'Ek.3-A'!L6201</f>
        <v/>
      </c>
      <c r="Q6201" s="24" t="str">
        <f>'Ek.3-A'!M6201</f>
        <v/>
      </c>
      <c r="R6201" s="24">
        <f t="shared" si="1311"/>
        <v>0</v>
      </c>
      <c r="S6201" s="141" t="str">
        <f t="shared" si="1312"/>
        <v>H</v>
      </c>
      <c r="T6201" s="24">
        <f>IF(S6201="E",SUM($R$5:R6201),0)</f>
        <v>0</v>
      </c>
      <c r="U6201" s="143">
        <f t="shared" si="1313"/>
        <v>0</v>
      </c>
    </row>
    <row r="6202" spans="1:21" x14ac:dyDescent="0.25">
      <c r="A6202" s="6">
        <v>63.020000000000103</v>
      </c>
      <c r="B6202" s="32" t="s">
        <v>317</v>
      </c>
      <c r="K6202" s="3">
        <f t="shared" si="1314"/>
        <v>4568</v>
      </c>
      <c r="L6202" s="97" t="str">
        <f>IF(TRIM('Ek.3-A'!F6202)&lt;&gt;"","var","yok")</f>
        <v>yok</v>
      </c>
      <c r="M6202" s="5" t="str">
        <f>IF('Ek.3-A'!F6202="", "", IF(VLOOKUP('Ek.3-A'!F6202, Veriler!D:E, 2, 0)=0, "", VLOOKUP('Ek.3-A'!F6202, Veriler!D:E, 2, 0)))</f>
        <v/>
      </c>
      <c r="N6202" s="5" t="str">
        <f>IF('Ek.3-A'!P6202="", "", 'Ek.3-A'!P6202)</f>
        <v/>
      </c>
      <c r="O6202" s="142">
        <f>'Ek.3-A'!S6202</f>
        <v>0</v>
      </c>
      <c r="P6202" s="143" t="str">
        <f>'Ek.3-A'!L6202</f>
        <v/>
      </c>
      <c r="Q6202" s="24" t="str">
        <f>'Ek.3-A'!M6202</f>
        <v/>
      </c>
      <c r="R6202" s="24">
        <f t="shared" si="1311"/>
        <v>0</v>
      </c>
      <c r="S6202" s="141" t="str">
        <f t="shared" si="1312"/>
        <v>H</v>
      </c>
      <c r="T6202" s="24">
        <f>IF(S6202="E",SUM($R$5:R6202),0)</f>
        <v>0</v>
      </c>
      <c r="U6202" s="143">
        <f t="shared" si="1313"/>
        <v>0</v>
      </c>
    </row>
    <row r="6203" spans="1:21" x14ac:dyDescent="0.25">
      <c r="A6203" s="6">
        <v>63.030000000000101</v>
      </c>
      <c r="B6203" s="32" t="s">
        <v>317</v>
      </c>
      <c r="K6203" s="3">
        <f t="shared" si="1314"/>
        <v>4569</v>
      </c>
      <c r="L6203" s="97" t="str">
        <f>IF(TRIM('Ek.3-A'!F6203)&lt;&gt;"","var","yok")</f>
        <v>yok</v>
      </c>
      <c r="M6203" s="5" t="str">
        <f>IF('Ek.3-A'!F6203="", "", IF(VLOOKUP('Ek.3-A'!F6203, Veriler!D:E, 2, 0)=0, "", VLOOKUP('Ek.3-A'!F6203, Veriler!D:E, 2, 0)))</f>
        <v/>
      </c>
      <c r="N6203" s="5" t="str">
        <f>IF('Ek.3-A'!P6203="", "", 'Ek.3-A'!P6203)</f>
        <v/>
      </c>
      <c r="O6203" s="142">
        <f>'Ek.3-A'!S6203</f>
        <v>0</v>
      </c>
      <c r="P6203" s="143" t="str">
        <f>'Ek.3-A'!L6203</f>
        <v/>
      </c>
      <c r="Q6203" s="24" t="str">
        <f>'Ek.3-A'!M6203</f>
        <v/>
      </c>
      <c r="R6203" s="24">
        <f t="shared" si="1311"/>
        <v>0</v>
      </c>
      <c r="S6203" s="141" t="str">
        <f t="shared" si="1312"/>
        <v>H</v>
      </c>
      <c r="T6203" s="24">
        <f>IF(S6203="E",SUM($R$5:R6203),0)</f>
        <v>0</v>
      </c>
      <c r="U6203" s="143">
        <f t="shared" si="1313"/>
        <v>0</v>
      </c>
    </row>
    <row r="6204" spans="1:21" x14ac:dyDescent="0.25">
      <c r="A6204" s="6">
        <v>63.040000000000099</v>
      </c>
      <c r="B6204" s="32" t="s">
        <v>317</v>
      </c>
      <c r="K6204" s="3">
        <f t="shared" si="1314"/>
        <v>4570</v>
      </c>
      <c r="L6204" s="97" t="str">
        <f>IF(TRIM('Ek.3-A'!F6204)&lt;&gt;"","var","yok")</f>
        <v>yok</v>
      </c>
      <c r="M6204" s="5" t="str">
        <f>IF('Ek.3-A'!F6204="", "", IF(VLOOKUP('Ek.3-A'!F6204, Veriler!D:E, 2, 0)=0, "", VLOOKUP('Ek.3-A'!F6204, Veriler!D:E, 2, 0)))</f>
        <v/>
      </c>
      <c r="N6204" s="5" t="str">
        <f>IF('Ek.3-A'!P6204="", "", 'Ek.3-A'!P6204)</f>
        <v/>
      </c>
      <c r="O6204" s="142">
        <f>'Ek.3-A'!S6204</f>
        <v>0</v>
      </c>
      <c r="P6204" s="143" t="str">
        <f>'Ek.3-A'!L6204</f>
        <v/>
      </c>
      <c r="Q6204" s="24" t="str">
        <f>'Ek.3-A'!M6204</f>
        <v/>
      </c>
      <c r="R6204" s="24">
        <f t="shared" si="1311"/>
        <v>0</v>
      </c>
      <c r="S6204" s="141" t="str">
        <f t="shared" si="1312"/>
        <v>H</v>
      </c>
      <c r="T6204" s="24">
        <f>IF(S6204="E",SUM($R$5:R6204),0)</f>
        <v>0</v>
      </c>
      <c r="U6204" s="143">
        <f t="shared" si="1313"/>
        <v>0</v>
      </c>
    </row>
    <row r="6205" spans="1:21" x14ac:dyDescent="0.25">
      <c r="A6205" s="6">
        <v>63.050000000000097</v>
      </c>
      <c r="B6205" s="32" t="s">
        <v>317</v>
      </c>
      <c r="K6205" s="3">
        <f t="shared" si="1314"/>
        <v>4571</v>
      </c>
      <c r="L6205" s="97" t="str">
        <f>IF(TRIM('Ek.3-A'!F6205)&lt;&gt;"","var","yok")</f>
        <v>yok</v>
      </c>
      <c r="M6205" s="5" t="str">
        <f>IF('Ek.3-A'!F6205="", "", IF(VLOOKUP('Ek.3-A'!F6205, Veriler!D:E, 2, 0)=0, "", VLOOKUP('Ek.3-A'!F6205, Veriler!D:E, 2, 0)))</f>
        <v/>
      </c>
      <c r="N6205" s="5" t="str">
        <f>IF('Ek.3-A'!P6205="", "", 'Ek.3-A'!P6205)</f>
        <v/>
      </c>
      <c r="O6205" s="142">
        <f>'Ek.3-A'!S6205</f>
        <v>0</v>
      </c>
      <c r="P6205" s="143" t="str">
        <f>'Ek.3-A'!L6205</f>
        <v/>
      </c>
      <c r="Q6205" s="24" t="str">
        <f>'Ek.3-A'!M6205</f>
        <v/>
      </c>
      <c r="R6205" s="24">
        <f t="shared" si="1311"/>
        <v>0</v>
      </c>
      <c r="S6205" s="141" t="str">
        <f t="shared" si="1312"/>
        <v>H</v>
      </c>
      <c r="T6205" s="24">
        <f>IF(S6205="E",SUM($R$5:R6205),0)</f>
        <v>0</v>
      </c>
      <c r="U6205" s="143">
        <f t="shared" si="1313"/>
        <v>0</v>
      </c>
    </row>
    <row r="6206" spans="1:21" x14ac:dyDescent="0.25">
      <c r="A6206" s="6">
        <v>63.060000000000102</v>
      </c>
      <c r="B6206" s="32" t="s">
        <v>317</v>
      </c>
      <c r="K6206" s="3">
        <f t="shared" si="1314"/>
        <v>4572</v>
      </c>
      <c r="L6206" s="97" t="str">
        <f>IF(TRIM('Ek.3-A'!F6206)&lt;&gt;"","var","yok")</f>
        <v>yok</v>
      </c>
      <c r="M6206" s="5" t="str">
        <f>IF('Ek.3-A'!F6206="", "", IF(VLOOKUP('Ek.3-A'!F6206, Veriler!D:E, 2, 0)=0, "", VLOOKUP('Ek.3-A'!F6206, Veriler!D:E, 2, 0)))</f>
        <v/>
      </c>
      <c r="N6206" s="5" t="str">
        <f>IF('Ek.3-A'!P6206="", "", 'Ek.3-A'!P6206)</f>
        <v/>
      </c>
      <c r="O6206" s="142">
        <f>'Ek.3-A'!S6206</f>
        <v>0</v>
      </c>
      <c r="P6206" s="143" t="str">
        <f>'Ek.3-A'!L6206</f>
        <v/>
      </c>
      <c r="Q6206" s="24" t="str">
        <f>'Ek.3-A'!M6206</f>
        <v/>
      </c>
      <c r="R6206" s="24">
        <f t="shared" si="1311"/>
        <v>0</v>
      </c>
      <c r="S6206" s="141" t="str">
        <f t="shared" si="1312"/>
        <v>H</v>
      </c>
      <c r="T6206" s="24">
        <f>IF(S6206="E",SUM($R$5:R6206),0)</f>
        <v>0</v>
      </c>
      <c r="U6206" s="143">
        <f t="shared" si="1313"/>
        <v>0</v>
      </c>
    </row>
    <row r="6207" spans="1:21" x14ac:dyDescent="0.25">
      <c r="A6207" s="6">
        <v>63.0700000000001</v>
      </c>
      <c r="B6207" s="32" t="s">
        <v>317</v>
      </c>
      <c r="K6207" s="3">
        <f t="shared" si="1314"/>
        <v>4573</v>
      </c>
      <c r="L6207" s="97" t="str">
        <f>IF(TRIM('Ek.3-A'!F6207)&lt;&gt;"","var","yok")</f>
        <v>yok</v>
      </c>
      <c r="M6207" s="5" t="str">
        <f>IF('Ek.3-A'!F6207="", "", IF(VLOOKUP('Ek.3-A'!F6207, Veriler!D:E, 2, 0)=0, "", VLOOKUP('Ek.3-A'!F6207, Veriler!D:E, 2, 0)))</f>
        <v/>
      </c>
      <c r="N6207" s="5" t="str">
        <f>IF('Ek.3-A'!P6207="", "", 'Ek.3-A'!P6207)</f>
        <v/>
      </c>
      <c r="O6207" s="142">
        <f>'Ek.3-A'!S6207</f>
        <v>0</v>
      </c>
      <c r="P6207" s="143" t="str">
        <f>'Ek.3-A'!L6207</f>
        <v/>
      </c>
      <c r="Q6207" s="24" t="str">
        <f>'Ek.3-A'!M6207</f>
        <v/>
      </c>
      <c r="R6207" s="24">
        <f t="shared" si="1311"/>
        <v>0</v>
      </c>
      <c r="S6207" s="141" t="str">
        <f t="shared" si="1312"/>
        <v>H</v>
      </c>
      <c r="T6207" s="24">
        <f>IF(S6207="E",SUM($R$5:R6207),0)</f>
        <v>0</v>
      </c>
      <c r="U6207" s="143">
        <f t="shared" si="1313"/>
        <v>0</v>
      </c>
    </row>
    <row r="6208" spans="1:21" x14ac:dyDescent="0.25">
      <c r="A6208" s="6">
        <v>63.080000000000098</v>
      </c>
      <c r="B6208" s="32" t="s">
        <v>317</v>
      </c>
      <c r="K6208" s="3">
        <f t="shared" si="1314"/>
        <v>4574</v>
      </c>
      <c r="L6208" s="97" t="str">
        <f>IF(TRIM('Ek.3-A'!F6208)&lt;&gt;"","var","yok")</f>
        <v>yok</v>
      </c>
      <c r="M6208" s="5" t="str">
        <f>IF('Ek.3-A'!F6208="", "", IF(VLOOKUP('Ek.3-A'!F6208, Veriler!D:E, 2, 0)=0, "", VLOOKUP('Ek.3-A'!F6208, Veriler!D:E, 2, 0)))</f>
        <v/>
      </c>
      <c r="N6208" s="5" t="str">
        <f>IF('Ek.3-A'!P6208="", "", 'Ek.3-A'!P6208)</f>
        <v/>
      </c>
      <c r="O6208" s="142">
        <f>'Ek.3-A'!S6208</f>
        <v>0</v>
      </c>
      <c r="P6208" s="143" t="str">
        <f>'Ek.3-A'!L6208</f>
        <v/>
      </c>
      <c r="Q6208" s="24" t="str">
        <f>'Ek.3-A'!M6208</f>
        <v/>
      </c>
      <c r="R6208" s="24">
        <f t="shared" si="1311"/>
        <v>0</v>
      </c>
      <c r="S6208" s="141" t="str">
        <f t="shared" si="1312"/>
        <v>H</v>
      </c>
      <c r="T6208" s="24">
        <f>IF(S6208="E",SUM($R$5:R6208),0)</f>
        <v>0</v>
      </c>
      <c r="U6208" s="143">
        <f t="shared" si="1313"/>
        <v>0</v>
      </c>
    </row>
    <row r="6209" spans="1:21" x14ac:dyDescent="0.25">
      <c r="A6209" s="6">
        <v>63.090000000000103</v>
      </c>
      <c r="B6209" s="32" t="s">
        <v>317</v>
      </c>
      <c r="K6209" s="3">
        <f t="shared" si="1314"/>
        <v>4575</v>
      </c>
      <c r="L6209" s="97" t="str">
        <f>IF(TRIM('Ek.3-A'!F6209)&lt;&gt;"","var","yok")</f>
        <v>yok</v>
      </c>
      <c r="M6209" s="5" t="str">
        <f>IF('Ek.3-A'!F6209="", "", IF(VLOOKUP('Ek.3-A'!F6209, Veriler!D:E, 2, 0)=0, "", VLOOKUP('Ek.3-A'!F6209, Veriler!D:E, 2, 0)))</f>
        <v/>
      </c>
      <c r="N6209" s="5" t="str">
        <f>IF('Ek.3-A'!P6209="", "", 'Ek.3-A'!P6209)</f>
        <v/>
      </c>
      <c r="O6209" s="142">
        <f>'Ek.3-A'!S6209</f>
        <v>0</v>
      </c>
      <c r="P6209" s="143" t="str">
        <f>'Ek.3-A'!L6209</f>
        <v/>
      </c>
      <c r="Q6209" s="24" t="str">
        <f>'Ek.3-A'!M6209</f>
        <v/>
      </c>
      <c r="R6209" s="24">
        <f t="shared" si="1311"/>
        <v>0</v>
      </c>
      <c r="S6209" s="141" t="str">
        <f t="shared" si="1312"/>
        <v>H</v>
      </c>
      <c r="T6209" s="24">
        <f>IF(S6209="E",SUM($R$5:R6209),0)</f>
        <v>0</v>
      </c>
      <c r="U6209" s="143">
        <f t="shared" si="1313"/>
        <v>0</v>
      </c>
    </row>
    <row r="6210" spans="1:21" x14ac:dyDescent="0.25">
      <c r="A6210" s="6">
        <v>63.100000000000101</v>
      </c>
      <c r="B6210" s="32" t="s">
        <v>317</v>
      </c>
      <c r="K6210" s="3">
        <f t="shared" si="1314"/>
        <v>4576</v>
      </c>
      <c r="L6210" s="97" t="str">
        <f>IF(TRIM('Ek.3-A'!F6210)&lt;&gt;"","var","yok")</f>
        <v>yok</v>
      </c>
      <c r="M6210" s="5" t="str">
        <f>IF('Ek.3-A'!F6210="", "", IF(VLOOKUP('Ek.3-A'!F6210, Veriler!D:E, 2, 0)=0, "", VLOOKUP('Ek.3-A'!F6210, Veriler!D:E, 2, 0)))</f>
        <v/>
      </c>
      <c r="N6210" s="5" t="str">
        <f>IF('Ek.3-A'!P6210="", "", 'Ek.3-A'!P6210)</f>
        <v/>
      </c>
      <c r="O6210" s="142">
        <f>'Ek.3-A'!S6210</f>
        <v>0</v>
      </c>
      <c r="P6210" s="143" t="str">
        <f>'Ek.3-A'!L6210</f>
        <v/>
      </c>
      <c r="Q6210" s="24" t="str">
        <f>'Ek.3-A'!M6210</f>
        <v/>
      </c>
      <c r="R6210" s="24">
        <f t="shared" si="1311"/>
        <v>0</v>
      </c>
      <c r="S6210" s="141" t="str">
        <f t="shared" si="1312"/>
        <v>H</v>
      </c>
      <c r="T6210" s="24">
        <f>IF(S6210="E",SUM($R$5:R6210),0)</f>
        <v>0</v>
      </c>
      <c r="U6210" s="143">
        <f t="shared" si="1313"/>
        <v>0</v>
      </c>
    </row>
    <row r="6211" spans="1:21" x14ac:dyDescent="0.25">
      <c r="A6211" s="6">
        <v>63.110000000000099</v>
      </c>
      <c r="B6211" s="32" t="s">
        <v>317</v>
      </c>
      <c r="K6211" s="3">
        <f t="shared" si="1314"/>
        <v>4577</v>
      </c>
      <c r="L6211" s="97" t="str">
        <f>IF(TRIM('Ek.3-A'!F6211)&lt;&gt;"","var","yok")</f>
        <v>yok</v>
      </c>
      <c r="M6211" s="5" t="str">
        <f>IF('Ek.3-A'!F6211="", "", IF(VLOOKUP('Ek.3-A'!F6211, Veriler!D:E, 2, 0)=0, "", VLOOKUP('Ek.3-A'!F6211, Veriler!D:E, 2, 0)))</f>
        <v/>
      </c>
      <c r="N6211" s="5" t="str">
        <f>IF('Ek.3-A'!P6211="", "", 'Ek.3-A'!P6211)</f>
        <v/>
      </c>
      <c r="O6211" s="142">
        <f>'Ek.3-A'!S6211</f>
        <v>0</v>
      </c>
      <c r="P6211" s="143" t="str">
        <f>'Ek.3-A'!L6211</f>
        <v/>
      </c>
      <c r="Q6211" s="24" t="str">
        <f>'Ek.3-A'!M6211</f>
        <v/>
      </c>
      <c r="R6211" s="24">
        <f t="shared" si="1311"/>
        <v>0</v>
      </c>
      <c r="S6211" s="141" t="str">
        <f t="shared" si="1312"/>
        <v>H</v>
      </c>
      <c r="T6211" s="24">
        <f>IF(S6211="E",SUM($R$5:R6211),0)</f>
        <v>0</v>
      </c>
      <c r="U6211" s="143">
        <f t="shared" si="1313"/>
        <v>0</v>
      </c>
    </row>
    <row r="6212" spans="1:21" x14ac:dyDescent="0.25">
      <c r="A6212" s="6">
        <v>63.120000000000097</v>
      </c>
      <c r="B6212" s="32" t="s">
        <v>317</v>
      </c>
      <c r="K6212" s="3">
        <f t="shared" si="1314"/>
        <v>4578</v>
      </c>
      <c r="L6212" s="97" t="str">
        <f>IF(TRIM('Ek.3-A'!F6212)&lt;&gt;"","var","yok")</f>
        <v>yok</v>
      </c>
      <c r="M6212" s="5" t="str">
        <f>IF('Ek.3-A'!F6212="", "", IF(VLOOKUP('Ek.3-A'!F6212, Veriler!D:E, 2, 0)=0, "", VLOOKUP('Ek.3-A'!F6212, Veriler!D:E, 2, 0)))</f>
        <v/>
      </c>
      <c r="N6212" s="5" t="str">
        <f>IF('Ek.3-A'!P6212="", "", 'Ek.3-A'!P6212)</f>
        <v/>
      </c>
      <c r="O6212" s="142">
        <f>'Ek.3-A'!S6212</f>
        <v>0</v>
      </c>
      <c r="P6212" s="143" t="str">
        <f>'Ek.3-A'!L6212</f>
        <v/>
      </c>
      <c r="Q6212" s="24" t="str">
        <f>'Ek.3-A'!M6212</f>
        <v/>
      </c>
      <c r="R6212" s="24">
        <f t="shared" si="1311"/>
        <v>0</v>
      </c>
      <c r="S6212" s="141" t="str">
        <f t="shared" si="1312"/>
        <v>H</v>
      </c>
      <c r="T6212" s="24">
        <f>IF(S6212="E",SUM($R$5:R6212),0)</f>
        <v>0</v>
      </c>
      <c r="U6212" s="143">
        <f t="shared" si="1313"/>
        <v>0</v>
      </c>
    </row>
    <row r="6213" spans="1:21" x14ac:dyDescent="0.25">
      <c r="A6213" s="6">
        <v>63.130000000000102</v>
      </c>
      <c r="B6213" s="32" t="s">
        <v>317</v>
      </c>
      <c r="L6213" s="97"/>
      <c r="M6213" s="5"/>
      <c r="N6213" s="5"/>
      <c r="O6213" s="5"/>
      <c r="Q6213" s="23"/>
      <c r="T6213" s="24"/>
      <c r="U6213" s="25"/>
    </row>
    <row r="6214" spans="1:21" x14ac:dyDescent="0.25">
      <c r="A6214" s="6">
        <v>63.1400000000001</v>
      </c>
      <c r="B6214" s="32" t="s">
        <v>317</v>
      </c>
      <c r="K6214" s="3">
        <f>K6212+1</f>
        <v>4579</v>
      </c>
      <c r="L6214" s="97" t="str">
        <f>IF(TRIM('Ek.3-A'!F6214)&lt;&gt;"","var","yok")</f>
        <v>yok</v>
      </c>
      <c r="M6214" s="5" t="str">
        <f>IF('Ek.3-A'!F6214="", "", IF(VLOOKUP('Ek.3-A'!F6214, Veriler!D:E, 2, 0)=0, "", VLOOKUP('Ek.3-A'!F6214, Veriler!D:E, 2, 0)))</f>
        <v/>
      </c>
      <c r="N6214" s="5" t="str">
        <f>IF('Ek.3-A'!P6214="", "", 'Ek.3-A'!P6214)</f>
        <v/>
      </c>
      <c r="O6214" s="142">
        <f>'Ek.3-A'!S6214</f>
        <v>0</v>
      </c>
      <c r="P6214" s="143" t="str">
        <f>'Ek.3-A'!L6214</f>
        <v/>
      </c>
      <c r="Q6214" s="24" t="str">
        <f>'Ek.3-A'!M6214</f>
        <v/>
      </c>
      <c r="R6214" s="24">
        <f t="shared" ref="R6214:R6227" si="1315">IF(L6214="var",0,IF(Q6214&lt;=0.005,Q6214,0))</f>
        <v>0</v>
      </c>
      <c r="S6214" s="141" t="str">
        <f t="shared" ref="S6214:S6227" si="1316">IF(Q6214&lt;=0.005,"E","H")</f>
        <v>H</v>
      </c>
      <c r="T6214" s="24">
        <f>IF(S6214="E",SUM($R$5:R6214),0)</f>
        <v>0</v>
      </c>
      <c r="U6214" s="143">
        <f t="shared" ref="U6214:U6227" si="1317">IF(T6214&lt;=0.1, O6214, IF(R6214&gt;$G$2, R6214*O6214, $G$2*O6214))</f>
        <v>0</v>
      </c>
    </row>
    <row r="6215" spans="1:21" x14ac:dyDescent="0.25">
      <c r="A6215" s="6">
        <v>63.150000000000098</v>
      </c>
      <c r="B6215" s="32" t="s">
        <v>317</v>
      </c>
      <c r="K6215" s="3">
        <f t="shared" ref="K6215:K6227" si="1318">K6214+1</f>
        <v>4580</v>
      </c>
      <c r="L6215" s="97" t="str">
        <f>IF(TRIM('Ek.3-A'!F6215)&lt;&gt;"","var","yok")</f>
        <v>yok</v>
      </c>
      <c r="M6215" s="5" t="str">
        <f>IF('Ek.3-A'!F6215="", "", IF(VLOOKUP('Ek.3-A'!F6215, Veriler!D:E, 2, 0)=0, "", VLOOKUP('Ek.3-A'!F6215, Veriler!D:E, 2, 0)))</f>
        <v/>
      </c>
      <c r="N6215" s="5" t="str">
        <f>IF('Ek.3-A'!P6215="", "", 'Ek.3-A'!P6215)</f>
        <v/>
      </c>
      <c r="O6215" s="142">
        <f>'Ek.3-A'!S6215</f>
        <v>0</v>
      </c>
      <c r="P6215" s="143" t="str">
        <f>'Ek.3-A'!L6215</f>
        <v/>
      </c>
      <c r="Q6215" s="24" t="str">
        <f>'Ek.3-A'!M6215</f>
        <v/>
      </c>
      <c r="R6215" s="24">
        <f t="shared" si="1315"/>
        <v>0</v>
      </c>
      <c r="S6215" s="141" t="str">
        <f t="shared" si="1316"/>
        <v>H</v>
      </c>
      <c r="T6215" s="24">
        <f>IF(S6215="E",SUM($R$5:R6215),0)</f>
        <v>0</v>
      </c>
      <c r="U6215" s="143">
        <f t="shared" si="1317"/>
        <v>0</v>
      </c>
    </row>
    <row r="6216" spans="1:21" x14ac:dyDescent="0.25">
      <c r="A6216" s="6">
        <v>63.160000000000103</v>
      </c>
      <c r="B6216" s="32" t="s">
        <v>317</v>
      </c>
      <c r="K6216" s="3">
        <f t="shared" si="1318"/>
        <v>4581</v>
      </c>
      <c r="L6216" s="97" t="str">
        <f>IF(TRIM('Ek.3-A'!F6216)&lt;&gt;"","var","yok")</f>
        <v>yok</v>
      </c>
      <c r="M6216" s="5" t="str">
        <f>IF('Ek.3-A'!F6216="", "", IF(VLOOKUP('Ek.3-A'!F6216, Veriler!D:E, 2, 0)=0, "", VLOOKUP('Ek.3-A'!F6216, Veriler!D:E, 2, 0)))</f>
        <v/>
      </c>
      <c r="N6216" s="5" t="str">
        <f>IF('Ek.3-A'!P6216="", "", 'Ek.3-A'!P6216)</f>
        <v/>
      </c>
      <c r="O6216" s="142">
        <f>'Ek.3-A'!S6216</f>
        <v>0</v>
      </c>
      <c r="P6216" s="143" t="str">
        <f>'Ek.3-A'!L6216</f>
        <v/>
      </c>
      <c r="Q6216" s="24" t="str">
        <f>'Ek.3-A'!M6216</f>
        <v/>
      </c>
      <c r="R6216" s="24">
        <f t="shared" si="1315"/>
        <v>0</v>
      </c>
      <c r="S6216" s="141" t="str">
        <f t="shared" si="1316"/>
        <v>H</v>
      </c>
      <c r="T6216" s="24">
        <f>IF(S6216="E",SUM($R$5:R6216),0)</f>
        <v>0</v>
      </c>
      <c r="U6216" s="143">
        <f t="shared" si="1317"/>
        <v>0</v>
      </c>
    </row>
    <row r="6217" spans="1:21" x14ac:dyDescent="0.25">
      <c r="A6217" s="6">
        <v>63.170000000000101</v>
      </c>
      <c r="B6217" s="32" t="s">
        <v>317</v>
      </c>
      <c r="K6217" s="3">
        <f t="shared" si="1318"/>
        <v>4582</v>
      </c>
      <c r="L6217" s="97" t="str">
        <f>IF(TRIM('Ek.3-A'!F6217)&lt;&gt;"","var","yok")</f>
        <v>yok</v>
      </c>
      <c r="M6217" s="5" t="str">
        <f>IF('Ek.3-A'!F6217="", "", IF(VLOOKUP('Ek.3-A'!F6217, Veriler!D:E, 2, 0)=0, "", VLOOKUP('Ek.3-A'!F6217, Veriler!D:E, 2, 0)))</f>
        <v/>
      </c>
      <c r="N6217" s="5" t="str">
        <f>IF('Ek.3-A'!P6217="", "", 'Ek.3-A'!P6217)</f>
        <v/>
      </c>
      <c r="O6217" s="142">
        <f>'Ek.3-A'!S6217</f>
        <v>0</v>
      </c>
      <c r="P6217" s="143" t="str">
        <f>'Ek.3-A'!L6217</f>
        <v/>
      </c>
      <c r="Q6217" s="24" t="str">
        <f>'Ek.3-A'!M6217</f>
        <v/>
      </c>
      <c r="R6217" s="24">
        <f t="shared" si="1315"/>
        <v>0</v>
      </c>
      <c r="S6217" s="141" t="str">
        <f t="shared" si="1316"/>
        <v>H</v>
      </c>
      <c r="T6217" s="24">
        <f>IF(S6217="E",SUM($R$5:R6217),0)</f>
        <v>0</v>
      </c>
      <c r="U6217" s="143">
        <f t="shared" si="1317"/>
        <v>0</v>
      </c>
    </row>
    <row r="6218" spans="1:21" x14ac:dyDescent="0.25">
      <c r="A6218" s="6">
        <v>63.180000000000099</v>
      </c>
      <c r="B6218" s="32" t="s">
        <v>317</v>
      </c>
      <c r="K6218" s="3">
        <f t="shared" si="1318"/>
        <v>4583</v>
      </c>
      <c r="L6218" s="97" t="str">
        <f>IF(TRIM('Ek.3-A'!F6218)&lt;&gt;"","var","yok")</f>
        <v>yok</v>
      </c>
      <c r="M6218" s="5" t="str">
        <f>IF('Ek.3-A'!F6218="", "", IF(VLOOKUP('Ek.3-A'!F6218, Veriler!D:E, 2, 0)=0, "", VLOOKUP('Ek.3-A'!F6218, Veriler!D:E, 2, 0)))</f>
        <v/>
      </c>
      <c r="N6218" s="5" t="str">
        <f>IF('Ek.3-A'!P6218="", "", 'Ek.3-A'!P6218)</f>
        <v/>
      </c>
      <c r="O6218" s="142">
        <f>'Ek.3-A'!S6218</f>
        <v>0</v>
      </c>
      <c r="P6218" s="143" t="str">
        <f>'Ek.3-A'!L6218</f>
        <v/>
      </c>
      <c r="Q6218" s="24" t="str">
        <f>'Ek.3-A'!M6218</f>
        <v/>
      </c>
      <c r="R6218" s="24">
        <f t="shared" si="1315"/>
        <v>0</v>
      </c>
      <c r="S6218" s="141" t="str">
        <f t="shared" si="1316"/>
        <v>H</v>
      </c>
      <c r="T6218" s="24">
        <f>IF(S6218="E",SUM($R$5:R6218),0)</f>
        <v>0</v>
      </c>
      <c r="U6218" s="143">
        <f t="shared" si="1317"/>
        <v>0</v>
      </c>
    </row>
    <row r="6219" spans="1:21" x14ac:dyDescent="0.25">
      <c r="A6219" s="6">
        <v>63.190000000000097</v>
      </c>
      <c r="B6219" s="32" t="s">
        <v>317</v>
      </c>
      <c r="K6219" s="3">
        <f t="shared" si="1318"/>
        <v>4584</v>
      </c>
      <c r="L6219" s="97" t="str">
        <f>IF(TRIM('Ek.3-A'!F6219)&lt;&gt;"","var","yok")</f>
        <v>yok</v>
      </c>
      <c r="M6219" s="5" t="str">
        <f>IF('Ek.3-A'!F6219="", "", IF(VLOOKUP('Ek.3-A'!F6219, Veriler!D:E, 2, 0)=0, "", VLOOKUP('Ek.3-A'!F6219, Veriler!D:E, 2, 0)))</f>
        <v/>
      </c>
      <c r="N6219" s="5" t="str">
        <f>IF('Ek.3-A'!P6219="", "", 'Ek.3-A'!P6219)</f>
        <v/>
      </c>
      <c r="O6219" s="142">
        <f>'Ek.3-A'!S6219</f>
        <v>0</v>
      </c>
      <c r="P6219" s="143" t="str">
        <f>'Ek.3-A'!L6219</f>
        <v/>
      </c>
      <c r="Q6219" s="24" t="str">
        <f>'Ek.3-A'!M6219</f>
        <v/>
      </c>
      <c r="R6219" s="24">
        <f t="shared" si="1315"/>
        <v>0</v>
      </c>
      <c r="S6219" s="141" t="str">
        <f t="shared" si="1316"/>
        <v>H</v>
      </c>
      <c r="T6219" s="24">
        <f>IF(S6219="E",SUM($R$5:R6219),0)</f>
        <v>0</v>
      </c>
      <c r="U6219" s="143">
        <f t="shared" si="1317"/>
        <v>0</v>
      </c>
    </row>
    <row r="6220" spans="1:21" x14ac:dyDescent="0.25">
      <c r="A6220" s="6">
        <v>63.200000000000102</v>
      </c>
      <c r="B6220" s="32" t="s">
        <v>317</v>
      </c>
      <c r="K6220" s="3">
        <f t="shared" si="1318"/>
        <v>4585</v>
      </c>
      <c r="L6220" s="97" t="str">
        <f>IF(TRIM('Ek.3-A'!F6220)&lt;&gt;"","var","yok")</f>
        <v>yok</v>
      </c>
      <c r="M6220" s="5" t="str">
        <f>IF('Ek.3-A'!F6220="", "", IF(VLOOKUP('Ek.3-A'!F6220, Veriler!D:E, 2, 0)=0, "", VLOOKUP('Ek.3-A'!F6220, Veriler!D:E, 2, 0)))</f>
        <v/>
      </c>
      <c r="N6220" s="5" t="str">
        <f>IF('Ek.3-A'!P6220="", "", 'Ek.3-A'!P6220)</f>
        <v/>
      </c>
      <c r="O6220" s="142">
        <f>'Ek.3-A'!S6220</f>
        <v>0</v>
      </c>
      <c r="P6220" s="143" t="str">
        <f>'Ek.3-A'!L6220</f>
        <v/>
      </c>
      <c r="Q6220" s="24" t="str">
        <f>'Ek.3-A'!M6220</f>
        <v/>
      </c>
      <c r="R6220" s="24">
        <f t="shared" si="1315"/>
        <v>0</v>
      </c>
      <c r="S6220" s="141" t="str">
        <f t="shared" si="1316"/>
        <v>H</v>
      </c>
      <c r="T6220" s="24">
        <f>IF(S6220="E",SUM($R$5:R6220),0)</f>
        <v>0</v>
      </c>
      <c r="U6220" s="143">
        <f t="shared" si="1317"/>
        <v>0</v>
      </c>
    </row>
    <row r="6221" spans="1:21" x14ac:dyDescent="0.25">
      <c r="A6221" s="6">
        <v>63.2100000000001</v>
      </c>
      <c r="B6221" s="32" t="s">
        <v>317</v>
      </c>
      <c r="K6221" s="3">
        <f t="shared" si="1318"/>
        <v>4586</v>
      </c>
      <c r="L6221" s="97" t="str">
        <f>IF(TRIM('Ek.3-A'!F6221)&lt;&gt;"","var","yok")</f>
        <v>yok</v>
      </c>
      <c r="M6221" s="5" t="str">
        <f>IF('Ek.3-A'!F6221="", "", IF(VLOOKUP('Ek.3-A'!F6221, Veriler!D:E, 2, 0)=0, "", VLOOKUP('Ek.3-A'!F6221, Veriler!D:E, 2, 0)))</f>
        <v/>
      </c>
      <c r="N6221" s="5" t="str">
        <f>IF('Ek.3-A'!P6221="", "", 'Ek.3-A'!P6221)</f>
        <v/>
      </c>
      <c r="O6221" s="142">
        <f>'Ek.3-A'!S6221</f>
        <v>0</v>
      </c>
      <c r="P6221" s="143" t="str">
        <f>'Ek.3-A'!L6221</f>
        <v/>
      </c>
      <c r="Q6221" s="24" t="str">
        <f>'Ek.3-A'!M6221</f>
        <v/>
      </c>
      <c r="R6221" s="24">
        <f t="shared" si="1315"/>
        <v>0</v>
      </c>
      <c r="S6221" s="141" t="str">
        <f t="shared" si="1316"/>
        <v>H</v>
      </c>
      <c r="T6221" s="24">
        <f>IF(S6221="E",SUM($R$5:R6221),0)</f>
        <v>0</v>
      </c>
      <c r="U6221" s="143">
        <f t="shared" si="1317"/>
        <v>0</v>
      </c>
    </row>
    <row r="6222" spans="1:21" x14ac:dyDescent="0.25">
      <c r="A6222" s="6">
        <v>63.220000000000098</v>
      </c>
      <c r="B6222" s="32" t="s">
        <v>317</v>
      </c>
      <c r="K6222" s="3">
        <f t="shared" si="1318"/>
        <v>4587</v>
      </c>
      <c r="L6222" s="97" t="str">
        <f>IF(TRIM('Ek.3-A'!F6222)&lt;&gt;"","var","yok")</f>
        <v>yok</v>
      </c>
      <c r="M6222" s="5" t="str">
        <f>IF('Ek.3-A'!F6222="", "", IF(VLOOKUP('Ek.3-A'!F6222, Veriler!D:E, 2, 0)=0, "", VLOOKUP('Ek.3-A'!F6222, Veriler!D:E, 2, 0)))</f>
        <v/>
      </c>
      <c r="N6222" s="5" t="str">
        <f>IF('Ek.3-A'!P6222="", "", 'Ek.3-A'!P6222)</f>
        <v/>
      </c>
      <c r="O6222" s="142">
        <f>'Ek.3-A'!S6222</f>
        <v>0</v>
      </c>
      <c r="P6222" s="143" t="str">
        <f>'Ek.3-A'!L6222</f>
        <v/>
      </c>
      <c r="Q6222" s="24" t="str">
        <f>'Ek.3-A'!M6222</f>
        <v/>
      </c>
      <c r="R6222" s="24">
        <f t="shared" si="1315"/>
        <v>0</v>
      </c>
      <c r="S6222" s="141" t="str">
        <f t="shared" si="1316"/>
        <v>H</v>
      </c>
      <c r="T6222" s="24">
        <f>IF(S6222="E",SUM($R$5:R6222),0)</f>
        <v>0</v>
      </c>
      <c r="U6222" s="143">
        <f t="shared" si="1317"/>
        <v>0</v>
      </c>
    </row>
    <row r="6223" spans="1:21" x14ac:dyDescent="0.25">
      <c r="A6223" s="6">
        <v>63.230000000000103</v>
      </c>
      <c r="B6223" s="32" t="s">
        <v>317</v>
      </c>
      <c r="K6223" s="3">
        <f t="shared" si="1318"/>
        <v>4588</v>
      </c>
      <c r="L6223" s="97" t="str">
        <f>IF(TRIM('Ek.3-A'!F6223)&lt;&gt;"","var","yok")</f>
        <v>yok</v>
      </c>
      <c r="M6223" s="5" t="str">
        <f>IF('Ek.3-A'!F6223="", "", IF(VLOOKUP('Ek.3-A'!F6223, Veriler!D:E, 2, 0)=0, "", VLOOKUP('Ek.3-A'!F6223, Veriler!D:E, 2, 0)))</f>
        <v/>
      </c>
      <c r="N6223" s="5" t="str">
        <f>IF('Ek.3-A'!P6223="", "", 'Ek.3-A'!P6223)</f>
        <v/>
      </c>
      <c r="O6223" s="142">
        <f>'Ek.3-A'!S6223</f>
        <v>0</v>
      </c>
      <c r="P6223" s="143" t="str">
        <f>'Ek.3-A'!L6223</f>
        <v/>
      </c>
      <c r="Q6223" s="24" t="str">
        <f>'Ek.3-A'!M6223</f>
        <v/>
      </c>
      <c r="R6223" s="24">
        <f t="shared" si="1315"/>
        <v>0</v>
      </c>
      <c r="S6223" s="141" t="str">
        <f t="shared" si="1316"/>
        <v>H</v>
      </c>
      <c r="T6223" s="24">
        <f>IF(S6223="E",SUM($R$5:R6223),0)</f>
        <v>0</v>
      </c>
      <c r="U6223" s="143">
        <f t="shared" si="1317"/>
        <v>0</v>
      </c>
    </row>
    <row r="6224" spans="1:21" x14ac:dyDescent="0.25">
      <c r="A6224" s="6">
        <v>63.240000000000101</v>
      </c>
      <c r="B6224" s="32" t="s">
        <v>317</v>
      </c>
      <c r="K6224" s="3">
        <f t="shared" si="1318"/>
        <v>4589</v>
      </c>
      <c r="L6224" s="97" t="str">
        <f>IF(TRIM('Ek.3-A'!F6224)&lt;&gt;"","var","yok")</f>
        <v>yok</v>
      </c>
      <c r="M6224" s="5" t="str">
        <f>IF('Ek.3-A'!F6224="", "", IF(VLOOKUP('Ek.3-A'!F6224, Veriler!D:E, 2, 0)=0, "", VLOOKUP('Ek.3-A'!F6224, Veriler!D:E, 2, 0)))</f>
        <v/>
      </c>
      <c r="N6224" s="5" t="str">
        <f>IF('Ek.3-A'!P6224="", "", 'Ek.3-A'!P6224)</f>
        <v/>
      </c>
      <c r="O6224" s="142">
        <f>'Ek.3-A'!S6224</f>
        <v>0</v>
      </c>
      <c r="P6224" s="143" t="str">
        <f>'Ek.3-A'!L6224</f>
        <v/>
      </c>
      <c r="Q6224" s="24" t="str">
        <f>'Ek.3-A'!M6224</f>
        <v/>
      </c>
      <c r="R6224" s="24">
        <f t="shared" si="1315"/>
        <v>0</v>
      </c>
      <c r="S6224" s="141" t="str">
        <f t="shared" si="1316"/>
        <v>H</v>
      </c>
      <c r="T6224" s="24">
        <f>IF(S6224="E",SUM($R$5:R6224),0)</f>
        <v>0</v>
      </c>
      <c r="U6224" s="143">
        <f t="shared" si="1317"/>
        <v>0</v>
      </c>
    </row>
    <row r="6225" spans="1:41" x14ac:dyDescent="0.25">
      <c r="A6225" s="6">
        <v>63.250000000000099</v>
      </c>
      <c r="B6225" s="32" t="s">
        <v>317</v>
      </c>
      <c r="K6225" s="3">
        <f t="shared" si="1318"/>
        <v>4590</v>
      </c>
      <c r="L6225" s="97" t="str">
        <f>IF(TRIM('Ek.3-A'!F6225)&lt;&gt;"","var","yok")</f>
        <v>yok</v>
      </c>
      <c r="M6225" s="5" t="str">
        <f>IF('Ek.3-A'!F6225="", "", IF(VLOOKUP('Ek.3-A'!F6225, Veriler!D:E, 2, 0)=0, "", VLOOKUP('Ek.3-A'!F6225, Veriler!D:E, 2, 0)))</f>
        <v/>
      </c>
      <c r="N6225" s="5" t="str">
        <f>IF('Ek.3-A'!P6225="", "", 'Ek.3-A'!P6225)</f>
        <v/>
      </c>
      <c r="O6225" s="142">
        <f>'Ek.3-A'!S6225</f>
        <v>0</v>
      </c>
      <c r="P6225" s="143" t="str">
        <f>'Ek.3-A'!L6225</f>
        <v/>
      </c>
      <c r="Q6225" s="24" t="str">
        <f>'Ek.3-A'!M6225</f>
        <v/>
      </c>
      <c r="R6225" s="24">
        <f t="shared" si="1315"/>
        <v>0</v>
      </c>
      <c r="S6225" s="141" t="str">
        <f t="shared" si="1316"/>
        <v>H</v>
      </c>
      <c r="T6225" s="24">
        <f>IF(S6225="E",SUM($R$5:R6225),0)</f>
        <v>0</v>
      </c>
      <c r="U6225" s="143">
        <f t="shared" si="1317"/>
        <v>0</v>
      </c>
    </row>
    <row r="6226" spans="1:41" x14ac:dyDescent="0.25">
      <c r="A6226" s="6">
        <v>63.260000000000097</v>
      </c>
      <c r="B6226" s="32" t="s">
        <v>317</v>
      </c>
      <c r="K6226" s="3">
        <f t="shared" si="1318"/>
        <v>4591</v>
      </c>
      <c r="L6226" s="97" t="str">
        <f>IF(TRIM('Ek.3-A'!F6226)&lt;&gt;"","var","yok")</f>
        <v>yok</v>
      </c>
      <c r="M6226" s="5" t="str">
        <f>IF('Ek.3-A'!F6226="", "", IF(VLOOKUP('Ek.3-A'!F6226, Veriler!D:E, 2, 0)=0, "", VLOOKUP('Ek.3-A'!F6226, Veriler!D:E, 2, 0)))</f>
        <v/>
      </c>
      <c r="N6226" s="5" t="str">
        <f>IF('Ek.3-A'!P6226="", "", 'Ek.3-A'!P6226)</f>
        <v/>
      </c>
      <c r="O6226" s="142">
        <f>'Ek.3-A'!S6226</f>
        <v>0</v>
      </c>
      <c r="P6226" s="143" t="str">
        <f>'Ek.3-A'!L6226</f>
        <v/>
      </c>
      <c r="Q6226" s="24" t="str">
        <f>'Ek.3-A'!M6226</f>
        <v/>
      </c>
      <c r="R6226" s="24">
        <f t="shared" si="1315"/>
        <v>0</v>
      </c>
      <c r="S6226" s="141" t="str">
        <f t="shared" si="1316"/>
        <v>H</v>
      </c>
      <c r="T6226" s="24">
        <f>IF(S6226="E",SUM($R$5:R6226),0)</f>
        <v>0</v>
      </c>
      <c r="U6226" s="143">
        <f t="shared" si="1317"/>
        <v>0</v>
      </c>
    </row>
    <row r="6227" spans="1:41" x14ac:dyDescent="0.25">
      <c r="A6227" s="6">
        <v>63.270000000000103</v>
      </c>
      <c r="B6227" s="32" t="s">
        <v>317</v>
      </c>
      <c r="K6227" s="3">
        <f t="shared" si="1318"/>
        <v>4592</v>
      </c>
      <c r="L6227" s="97" t="str">
        <f>IF(TRIM('Ek.3-A'!F6227)&lt;&gt;"","var","yok")</f>
        <v>yok</v>
      </c>
      <c r="M6227" s="5" t="str">
        <f>IF('Ek.3-A'!F6227="", "", IF(VLOOKUP('Ek.3-A'!F6227, Veriler!D:E, 2, 0)=0, "", VLOOKUP('Ek.3-A'!F6227, Veriler!D:E, 2, 0)))</f>
        <v/>
      </c>
      <c r="N6227" s="5" t="str">
        <f>IF('Ek.3-A'!P6227="", "", 'Ek.3-A'!P6227)</f>
        <v/>
      </c>
      <c r="O6227" s="142">
        <f>'Ek.3-A'!S6227</f>
        <v>0</v>
      </c>
      <c r="P6227" s="143" t="str">
        <f>'Ek.3-A'!L6227</f>
        <v/>
      </c>
      <c r="Q6227" s="24" t="str">
        <f>'Ek.3-A'!M6227</f>
        <v/>
      </c>
      <c r="R6227" s="24">
        <f t="shared" si="1315"/>
        <v>0</v>
      </c>
      <c r="S6227" s="141" t="str">
        <f t="shared" si="1316"/>
        <v>H</v>
      </c>
      <c r="T6227" s="24">
        <f>IF(S6227="E",SUM($R$5:R6227),0)</f>
        <v>0</v>
      </c>
      <c r="U6227" s="143">
        <f t="shared" si="1317"/>
        <v>0</v>
      </c>
    </row>
    <row r="6228" spans="1:41" x14ac:dyDescent="0.25">
      <c r="A6228" s="6">
        <v>63.280000000000101</v>
      </c>
      <c r="B6228" s="32" t="s">
        <v>317</v>
      </c>
      <c r="T6228" s="24"/>
      <c r="U6228" s="25"/>
      <c r="AO6228" s="140">
        <f>'Ek.3-A'!L6228</f>
        <v>0</v>
      </c>
    </row>
    <row r="6229" spans="1:41" x14ac:dyDescent="0.25">
      <c r="A6229" s="6">
        <v>63.290000000000099</v>
      </c>
      <c r="B6229" s="32" t="s">
        <v>317</v>
      </c>
      <c r="T6229" s="24"/>
      <c r="U6229" s="25"/>
    </row>
    <row r="6230" spans="1:41" x14ac:dyDescent="0.25">
      <c r="A6230" s="6">
        <v>63.300000000000097</v>
      </c>
      <c r="B6230" s="32" t="s">
        <v>317</v>
      </c>
      <c r="T6230" s="24"/>
      <c r="U6230" s="25"/>
    </row>
    <row r="6231" spans="1:41" x14ac:dyDescent="0.25">
      <c r="A6231" s="6">
        <v>63.310000000000102</v>
      </c>
      <c r="B6231" s="32" t="s">
        <v>317</v>
      </c>
      <c r="T6231" s="24"/>
      <c r="U6231" s="25"/>
    </row>
    <row r="6232" spans="1:41" x14ac:dyDescent="0.25">
      <c r="A6232" s="6">
        <v>63.3200000000001</v>
      </c>
      <c r="B6232" s="32" t="s">
        <v>317</v>
      </c>
      <c r="T6232" s="24"/>
      <c r="U6232" s="25"/>
    </row>
    <row r="6233" spans="1:41" x14ac:dyDescent="0.25">
      <c r="A6233" s="6">
        <v>63.330000000000098</v>
      </c>
      <c r="B6233" s="32" t="s">
        <v>317</v>
      </c>
      <c r="T6233" s="24"/>
      <c r="U6233" s="25"/>
    </row>
    <row r="6234" spans="1:41" x14ac:dyDescent="0.25">
      <c r="A6234" s="6">
        <v>63.340000000000103</v>
      </c>
      <c r="B6234" s="32" t="s">
        <v>317</v>
      </c>
      <c r="T6234" s="24"/>
      <c r="U6234" s="25"/>
    </row>
    <row r="6235" spans="1:41" x14ac:dyDescent="0.25">
      <c r="A6235" s="6">
        <v>63.350000000000101</v>
      </c>
      <c r="B6235" s="32" t="s">
        <v>317</v>
      </c>
      <c r="T6235" s="24"/>
      <c r="U6235" s="25"/>
    </row>
    <row r="6236" spans="1:41" x14ac:dyDescent="0.25">
      <c r="A6236" s="6">
        <v>63.360000000000099</v>
      </c>
      <c r="B6236" s="32" t="s">
        <v>317</v>
      </c>
      <c r="T6236" s="24"/>
      <c r="U6236" s="25"/>
    </row>
    <row r="6237" spans="1:41" x14ac:dyDescent="0.25">
      <c r="A6237" s="6">
        <v>63.370000000000097</v>
      </c>
      <c r="B6237" s="32" t="s">
        <v>317</v>
      </c>
      <c r="K6237" s="3">
        <f>K6227+1</f>
        <v>4593</v>
      </c>
      <c r="L6237" s="97" t="str">
        <f>IF(TRIM('Ek.3-A'!F6237)&lt;&gt;"","var","yok")</f>
        <v>yok</v>
      </c>
      <c r="M6237" s="5" t="str">
        <f>IF('Ek.3-A'!F6237="", "", IF(VLOOKUP('Ek.3-A'!F6237, Veriler!D:E, 2, 0)=0, "", VLOOKUP('Ek.3-A'!F6237, Veriler!D:E, 2, 0)))</f>
        <v/>
      </c>
      <c r="N6237" s="5" t="str">
        <f>IF('Ek.3-A'!P6237="", "", 'Ek.3-A'!P6237)</f>
        <v/>
      </c>
      <c r="O6237" s="142">
        <f>'Ek.3-A'!S6237</f>
        <v>0</v>
      </c>
      <c r="P6237" s="143" t="str">
        <f>'Ek.3-A'!L6237</f>
        <v/>
      </c>
      <c r="Q6237" s="24" t="str">
        <f>'Ek.3-A'!M6237</f>
        <v/>
      </c>
      <c r="R6237" s="24">
        <f t="shared" ref="R6237:R6250" si="1319">IF(L6237="var",0,IF(Q6237&lt;=0.005,Q6237,0))</f>
        <v>0</v>
      </c>
      <c r="S6237" s="141" t="str">
        <f t="shared" ref="S6237:S6250" si="1320">IF(Q6237&lt;=0.005,"E","H")</f>
        <v>H</v>
      </c>
      <c r="T6237" s="24">
        <f>IF(S6237="E",SUM($R$5:R6237),0)</f>
        <v>0</v>
      </c>
      <c r="U6237" s="143">
        <f t="shared" ref="U6237:U6250" si="1321">IF(T6237&lt;=0.1, O6237, IF(R6237&gt;$G$2, R6237*O6237, $G$2*O6237))</f>
        <v>0</v>
      </c>
    </row>
    <row r="6238" spans="1:41" x14ac:dyDescent="0.25">
      <c r="A6238" s="6">
        <v>63.380000000000102</v>
      </c>
      <c r="B6238" s="32" t="s">
        <v>317</v>
      </c>
      <c r="K6238" s="3">
        <f t="shared" ref="K6238:K6250" si="1322">K6237+1</f>
        <v>4594</v>
      </c>
      <c r="L6238" s="97" t="str">
        <f>IF(TRIM('Ek.3-A'!F6238)&lt;&gt;"","var","yok")</f>
        <v>yok</v>
      </c>
      <c r="M6238" s="5" t="str">
        <f>IF('Ek.3-A'!F6238="", "", IF(VLOOKUP('Ek.3-A'!F6238, Veriler!D:E, 2, 0)=0, "", VLOOKUP('Ek.3-A'!F6238, Veriler!D:E, 2, 0)))</f>
        <v/>
      </c>
      <c r="N6238" s="5" t="str">
        <f>IF('Ek.3-A'!P6238="", "", 'Ek.3-A'!P6238)</f>
        <v/>
      </c>
      <c r="O6238" s="142">
        <f>'Ek.3-A'!S6238</f>
        <v>0</v>
      </c>
      <c r="P6238" s="143" t="str">
        <f>'Ek.3-A'!L6238</f>
        <v/>
      </c>
      <c r="Q6238" s="24" t="str">
        <f>'Ek.3-A'!M6238</f>
        <v/>
      </c>
      <c r="R6238" s="24">
        <f t="shared" si="1319"/>
        <v>0</v>
      </c>
      <c r="S6238" s="141" t="str">
        <f t="shared" si="1320"/>
        <v>H</v>
      </c>
      <c r="T6238" s="24">
        <f>IF(S6238="E",SUM($R$5:R6238),0)</f>
        <v>0</v>
      </c>
      <c r="U6238" s="143">
        <f t="shared" si="1321"/>
        <v>0</v>
      </c>
    </row>
    <row r="6239" spans="1:41" x14ac:dyDescent="0.25">
      <c r="A6239" s="6">
        <v>63.3900000000001</v>
      </c>
      <c r="B6239" s="32" t="s">
        <v>317</v>
      </c>
      <c r="K6239" s="3">
        <f t="shared" si="1322"/>
        <v>4595</v>
      </c>
      <c r="L6239" s="97" t="str">
        <f>IF(TRIM('Ek.3-A'!F6239)&lt;&gt;"","var","yok")</f>
        <v>yok</v>
      </c>
      <c r="M6239" s="5" t="str">
        <f>IF('Ek.3-A'!F6239="", "", IF(VLOOKUP('Ek.3-A'!F6239, Veriler!D:E, 2, 0)=0, "", VLOOKUP('Ek.3-A'!F6239, Veriler!D:E, 2, 0)))</f>
        <v/>
      </c>
      <c r="N6239" s="5" t="str">
        <f>IF('Ek.3-A'!P6239="", "", 'Ek.3-A'!P6239)</f>
        <v/>
      </c>
      <c r="O6239" s="142">
        <f>'Ek.3-A'!S6239</f>
        <v>0</v>
      </c>
      <c r="P6239" s="143" t="str">
        <f>'Ek.3-A'!L6239</f>
        <v/>
      </c>
      <c r="Q6239" s="24" t="str">
        <f>'Ek.3-A'!M6239</f>
        <v/>
      </c>
      <c r="R6239" s="24">
        <f t="shared" si="1319"/>
        <v>0</v>
      </c>
      <c r="S6239" s="141" t="str">
        <f t="shared" si="1320"/>
        <v>H</v>
      </c>
      <c r="T6239" s="24">
        <f>IF(S6239="E",SUM($R$5:R6239),0)</f>
        <v>0</v>
      </c>
      <c r="U6239" s="143">
        <f t="shared" si="1321"/>
        <v>0</v>
      </c>
    </row>
    <row r="6240" spans="1:41" x14ac:dyDescent="0.25">
      <c r="A6240" s="6">
        <v>63.400000000000098</v>
      </c>
      <c r="B6240" s="32" t="s">
        <v>317</v>
      </c>
      <c r="K6240" s="3">
        <f t="shared" si="1322"/>
        <v>4596</v>
      </c>
      <c r="L6240" s="97" t="str">
        <f>IF(TRIM('Ek.3-A'!F6240)&lt;&gt;"","var","yok")</f>
        <v>yok</v>
      </c>
      <c r="M6240" s="5" t="str">
        <f>IF('Ek.3-A'!F6240="", "", IF(VLOOKUP('Ek.3-A'!F6240, Veriler!D:E, 2, 0)=0, "", VLOOKUP('Ek.3-A'!F6240, Veriler!D:E, 2, 0)))</f>
        <v/>
      </c>
      <c r="N6240" s="5" t="str">
        <f>IF('Ek.3-A'!P6240="", "", 'Ek.3-A'!P6240)</f>
        <v/>
      </c>
      <c r="O6240" s="142">
        <f>'Ek.3-A'!S6240</f>
        <v>0</v>
      </c>
      <c r="P6240" s="143" t="str">
        <f>'Ek.3-A'!L6240</f>
        <v/>
      </c>
      <c r="Q6240" s="24" t="str">
        <f>'Ek.3-A'!M6240</f>
        <v/>
      </c>
      <c r="R6240" s="24">
        <f t="shared" si="1319"/>
        <v>0</v>
      </c>
      <c r="S6240" s="141" t="str">
        <f t="shared" si="1320"/>
        <v>H</v>
      </c>
      <c r="T6240" s="24">
        <f>IF(S6240="E",SUM($R$5:R6240),0)</f>
        <v>0</v>
      </c>
      <c r="U6240" s="143">
        <f t="shared" si="1321"/>
        <v>0</v>
      </c>
    </row>
    <row r="6241" spans="1:21" x14ac:dyDescent="0.25">
      <c r="A6241" s="6">
        <v>63.410000000000103</v>
      </c>
      <c r="B6241" s="32" t="s">
        <v>317</v>
      </c>
      <c r="K6241" s="3">
        <f t="shared" si="1322"/>
        <v>4597</v>
      </c>
      <c r="L6241" s="97" t="str">
        <f>IF(TRIM('Ek.3-A'!F6241)&lt;&gt;"","var","yok")</f>
        <v>yok</v>
      </c>
      <c r="M6241" s="5" t="str">
        <f>IF('Ek.3-A'!F6241="", "", IF(VLOOKUP('Ek.3-A'!F6241, Veriler!D:E, 2, 0)=0, "", VLOOKUP('Ek.3-A'!F6241, Veriler!D:E, 2, 0)))</f>
        <v/>
      </c>
      <c r="N6241" s="5" t="str">
        <f>IF('Ek.3-A'!P6241="", "", 'Ek.3-A'!P6241)</f>
        <v/>
      </c>
      <c r="O6241" s="142">
        <f>'Ek.3-A'!S6241</f>
        <v>0</v>
      </c>
      <c r="P6241" s="143" t="str">
        <f>'Ek.3-A'!L6241</f>
        <v/>
      </c>
      <c r="Q6241" s="24" t="str">
        <f>'Ek.3-A'!M6241</f>
        <v/>
      </c>
      <c r="R6241" s="24">
        <f t="shared" si="1319"/>
        <v>0</v>
      </c>
      <c r="S6241" s="141" t="str">
        <f t="shared" si="1320"/>
        <v>H</v>
      </c>
      <c r="T6241" s="24">
        <f>IF(S6241="E",SUM($R$5:R6241),0)</f>
        <v>0</v>
      </c>
      <c r="U6241" s="143">
        <f t="shared" si="1321"/>
        <v>0</v>
      </c>
    </row>
    <row r="6242" spans="1:21" x14ac:dyDescent="0.25">
      <c r="A6242" s="6">
        <v>63.420000000000101</v>
      </c>
      <c r="B6242" s="32" t="s">
        <v>317</v>
      </c>
      <c r="K6242" s="3">
        <f t="shared" si="1322"/>
        <v>4598</v>
      </c>
      <c r="L6242" s="97" t="str">
        <f>IF(TRIM('Ek.3-A'!F6242)&lt;&gt;"","var","yok")</f>
        <v>yok</v>
      </c>
      <c r="M6242" s="5" t="str">
        <f>IF('Ek.3-A'!F6242="", "", IF(VLOOKUP('Ek.3-A'!F6242, Veriler!D:E, 2, 0)=0, "", VLOOKUP('Ek.3-A'!F6242, Veriler!D:E, 2, 0)))</f>
        <v/>
      </c>
      <c r="N6242" s="5" t="str">
        <f>IF('Ek.3-A'!P6242="", "", 'Ek.3-A'!P6242)</f>
        <v/>
      </c>
      <c r="O6242" s="142">
        <f>'Ek.3-A'!S6242</f>
        <v>0</v>
      </c>
      <c r="P6242" s="143" t="str">
        <f>'Ek.3-A'!L6242</f>
        <v/>
      </c>
      <c r="Q6242" s="24" t="str">
        <f>'Ek.3-A'!M6242</f>
        <v/>
      </c>
      <c r="R6242" s="24">
        <f t="shared" si="1319"/>
        <v>0</v>
      </c>
      <c r="S6242" s="141" t="str">
        <f t="shared" si="1320"/>
        <v>H</v>
      </c>
      <c r="T6242" s="24">
        <f>IF(S6242="E",SUM($R$5:R6242),0)</f>
        <v>0</v>
      </c>
      <c r="U6242" s="143">
        <f t="shared" si="1321"/>
        <v>0</v>
      </c>
    </row>
    <row r="6243" spans="1:21" x14ac:dyDescent="0.25">
      <c r="A6243" s="6">
        <v>63.430000000000099</v>
      </c>
      <c r="B6243" s="32" t="s">
        <v>317</v>
      </c>
      <c r="K6243" s="3">
        <f t="shared" si="1322"/>
        <v>4599</v>
      </c>
      <c r="L6243" s="97" t="str">
        <f>IF(TRIM('Ek.3-A'!F6243)&lt;&gt;"","var","yok")</f>
        <v>yok</v>
      </c>
      <c r="M6243" s="5" t="str">
        <f>IF('Ek.3-A'!F6243="", "", IF(VLOOKUP('Ek.3-A'!F6243, Veriler!D:E, 2, 0)=0, "", VLOOKUP('Ek.3-A'!F6243, Veriler!D:E, 2, 0)))</f>
        <v/>
      </c>
      <c r="N6243" s="5" t="str">
        <f>IF('Ek.3-A'!P6243="", "", 'Ek.3-A'!P6243)</f>
        <v/>
      </c>
      <c r="O6243" s="142">
        <f>'Ek.3-A'!S6243</f>
        <v>0</v>
      </c>
      <c r="P6243" s="143" t="str">
        <f>'Ek.3-A'!L6243</f>
        <v/>
      </c>
      <c r="Q6243" s="24" t="str">
        <f>'Ek.3-A'!M6243</f>
        <v/>
      </c>
      <c r="R6243" s="24">
        <f t="shared" si="1319"/>
        <v>0</v>
      </c>
      <c r="S6243" s="141" t="str">
        <f t="shared" si="1320"/>
        <v>H</v>
      </c>
      <c r="T6243" s="24">
        <f>IF(S6243="E",SUM($R$5:R6243),0)</f>
        <v>0</v>
      </c>
      <c r="U6243" s="143">
        <f t="shared" si="1321"/>
        <v>0</v>
      </c>
    </row>
    <row r="6244" spans="1:21" x14ac:dyDescent="0.25">
      <c r="A6244" s="6">
        <v>63.440000000000097</v>
      </c>
      <c r="B6244" s="32" t="s">
        <v>317</v>
      </c>
      <c r="K6244" s="3">
        <f t="shared" si="1322"/>
        <v>4600</v>
      </c>
      <c r="L6244" s="97" t="str">
        <f>IF(TRIM('Ek.3-A'!F6244)&lt;&gt;"","var","yok")</f>
        <v>yok</v>
      </c>
      <c r="M6244" s="5" t="str">
        <f>IF('Ek.3-A'!F6244="", "", IF(VLOOKUP('Ek.3-A'!F6244, Veriler!D:E, 2, 0)=0, "", VLOOKUP('Ek.3-A'!F6244, Veriler!D:E, 2, 0)))</f>
        <v/>
      </c>
      <c r="N6244" s="5" t="str">
        <f>IF('Ek.3-A'!P6244="", "", 'Ek.3-A'!P6244)</f>
        <v/>
      </c>
      <c r="O6244" s="142">
        <f>'Ek.3-A'!S6244</f>
        <v>0</v>
      </c>
      <c r="P6244" s="143" t="str">
        <f>'Ek.3-A'!L6244</f>
        <v/>
      </c>
      <c r="Q6244" s="24" t="str">
        <f>'Ek.3-A'!M6244</f>
        <v/>
      </c>
      <c r="R6244" s="24">
        <f t="shared" si="1319"/>
        <v>0</v>
      </c>
      <c r="S6244" s="141" t="str">
        <f t="shared" si="1320"/>
        <v>H</v>
      </c>
      <c r="T6244" s="24">
        <f>IF(S6244="E",SUM($R$5:R6244),0)</f>
        <v>0</v>
      </c>
      <c r="U6244" s="143">
        <f t="shared" si="1321"/>
        <v>0</v>
      </c>
    </row>
    <row r="6245" spans="1:21" x14ac:dyDescent="0.25">
      <c r="A6245" s="6">
        <v>63.450000000000102</v>
      </c>
      <c r="B6245" s="32" t="s">
        <v>317</v>
      </c>
      <c r="K6245" s="3">
        <f t="shared" si="1322"/>
        <v>4601</v>
      </c>
      <c r="L6245" s="97" t="str">
        <f>IF(TRIM('Ek.3-A'!F6245)&lt;&gt;"","var","yok")</f>
        <v>yok</v>
      </c>
      <c r="M6245" s="5" t="str">
        <f>IF('Ek.3-A'!F6245="", "", IF(VLOOKUP('Ek.3-A'!F6245, Veriler!D:E, 2, 0)=0, "", VLOOKUP('Ek.3-A'!F6245, Veriler!D:E, 2, 0)))</f>
        <v/>
      </c>
      <c r="N6245" s="5" t="str">
        <f>IF('Ek.3-A'!P6245="", "", 'Ek.3-A'!P6245)</f>
        <v/>
      </c>
      <c r="O6245" s="142">
        <f>'Ek.3-A'!S6245</f>
        <v>0</v>
      </c>
      <c r="P6245" s="143" t="str">
        <f>'Ek.3-A'!L6245</f>
        <v/>
      </c>
      <c r="Q6245" s="24" t="str">
        <f>'Ek.3-A'!M6245</f>
        <v/>
      </c>
      <c r="R6245" s="24">
        <f t="shared" si="1319"/>
        <v>0</v>
      </c>
      <c r="S6245" s="141" t="str">
        <f t="shared" si="1320"/>
        <v>H</v>
      </c>
      <c r="T6245" s="24">
        <f>IF(S6245="E",SUM($R$5:R6245),0)</f>
        <v>0</v>
      </c>
      <c r="U6245" s="143">
        <f t="shared" si="1321"/>
        <v>0</v>
      </c>
    </row>
    <row r="6246" spans="1:21" x14ac:dyDescent="0.25">
      <c r="A6246" s="6">
        <v>63.4600000000001</v>
      </c>
      <c r="B6246" s="32" t="s">
        <v>317</v>
      </c>
      <c r="K6246" s="3">
        <f t="shared" si="1322"/>
        <v>4602</v>
      </c>
      <c r="L6246" s="97" t="str">
        <f>IF(TRIM('Ek.3-A'!F6246)&lt;&gt;"","var","yok")</f>
        <v>yok</v>
      </c>
      <c r="M6246" s="5" t="str">
        <f>IF('Ek.3-A'!F6246="", "", IF(VLOOKUP('Ek.3-A'!F6246, Veriler!D:E, 2, 0)=0, "", VLOOKUP('Ek.3-A'!F6246, Veriler!D:E, 2, 0)))</f>
        <v/>
      </c>
      <c r="N6246" s="5" t="str">
        <f>IF('Ek.3-A'!P6246="", "", 'Ek.3-A'!P6246)</f>
        <v/>
      </c>
      <c r="O6246" s="142">
        <f>'Ek.3-A'!S6246</f>
        <v>0</v>
      </c>
      <c r="P6246" s="143" t="str">
        <f>'Ek.3-A'!L6246</f>
        <v/>
      </c>
      <c r="Q6246" s="24" t="str">
        <f>'Ek.3-A'!M6246</f>
        <v/>
      </c>
      <c r="R6246" s="24">
        <f t="shared" si="1319"/>
        <v>0</v>
      </c>
      <c r="S6246" s="141" t="str">
        <f t="shared" si="1320"/>
        <v>H</v>
      </c>
      <c r="T6246" s="24">
        <f>IF(S6246="E",SUM($R$5:R6246),0)</f>
        <v>0</v>
      </c>
      <c r="U6246" s="143">
        <f t="shared" si="1321"/>
        <v>0</v>
      </c>
    </row>
    <row r="6247" spans="1:21" x14ac:dyDescent="0.25">
      <c r="A6247" s="6">
        <v>63.470000000000098</v>
      </c>
      <c r="B6247" s="32" t="s">
        <v>317</v>
      </c>
      <c r="K6247" s="3">
        <f t="shared" si="1322"/>
        <v>4603</v>
      </c>
      <c r="L6247" s="97" t="str">
        <f>IF(TRIM('Ek.3-A'!F6247)&lt;&gt;"","var","yok")</f>
        <v>yok</v>
      </c>
      <c r="M6247" s="5" t="str">
        <f>IF('Ek.3-A'!F6247="", "", IF(VLOOKUP('Ek.3-A'!F6247, Veriler!D:E, 2, 0)=0, "", VLOOKUP('Ek.3-A'!F6247, Veriler!D:E, 2, 0)))</f>
        <v/>
      </c>
      <c r="N6247" s="5" t="str">
        <f>IF('Ek.3-A'!P6247="", "", 'Ek.3-A'!P6247)</f>
        <v/>
      </c>
      <c r="O6247" s="142">
        <f>'Ek.3-A'!S6247</f>
        <v>0</v>
      </c>
      <c r="P6247" s="143" t="str">
        <f>'Ek.3-A'!L6247</f>
        <v/>
      </c>
      <c r="Q6247" s="24" t="str">
        <f>'Ek.3-A'!M6247</f>
        <v/>
      </c>
      <c r="R6247" s="24">
        <f t="shared" si="1319"/>
        <v>0</v>
      </c>
      <c r="S6247" s="141" t="str">
        <f t="shared" si="1320"/>
        <v>H</v>
      </c>
      <c r="T6247" s="24">
        <f>IF(S6247="E",SUM($R$5:R6247),0)</f>
        <v>0</v>
      </c>
      <c r="U6247" s="143">
        <f t="shared" si="1321"/>
        <v>0</v>
      </c>
    </row>
    <row r="6248" spans="1:21" x14ac:dyDescent="0.25">
      <c r="A6248" s="6">
        <v>63.480000000000103</v>
      </c>
      <c r="B6248" s="32" t="s">
        <v>317</v>
      </c>
      <c r="K6248" s="3">
        <f t="shared" si="1322"/>
        <v>4604</v>
      </c>
      <c r="L6248" s="97" t="str">
        <f>IF(TRIM('Ek.3-A'!F6248)&lt;&gt;"","var","yok")</f>
        <v>yok</v>
      </c>
      <c r="M6248" s="5" t="str">
        <f>IF('Ek.3-A'!F6248="", "", IF(VLOOKUP('Ek.3-A'!F6248, Veriler!D:E, 2, 0)=0, "", VLOOKUP('Ek.3-A'!F6248, Veriler!D:E, 2, 0)))</f>
        <v/>
      </c>
      <c r="N6248" s="5" t="str">
        <f>IF('Ek.3-A'!P6248="", "", 'Ek.3-A'!P6248)</f>
        <v/>
      </c>
      <c r="O6248" s="142">
        <f>'Ek.3-A'!S6248</f>
        <v>0</v>
      </c>
      <c r="P6248" s="143" t="str">
        <f>'Ek.3-A'!L6248</f>
        <v/>
      </c>
      <c r="Q6248" s="24" t="str">
        <f>'Ek.3-A'!M6248</f>
        <v/>
      </c>
      <c r="R6248" s="24">
        <f t="shared" si="1319"/>
        <v>0</v>
      </c>
      <c r="S6248" s="141" t="str">
        <f t="shared" si="1320"/>
        <v>H</v>
      </c>
      <c r="T6248" s="24">
        <f>IF(S6248="E",SUM($R$5:R6248),0)</f>
        <v>0</v>
      </c>
      <c r="U6248" s="143">
        <f t="shared" si="1321"/>
        <v>0</v>
      </c>
    </row>
    <row r="6249" spans="1:21" x14ac:dyDescent="0.25">
      <c r="A6249" s="6">
        <v>63.490000000000101</v>
      </c>
      <c r="B6249" s="32" t="s">
        <v>317</v>
      </c>
      <c r="K6249" s="3">
        <f t="shared" si="1322"/>
        <v>4605</v>
      </c>
      <c r="L6249" s="97" t="str">
        <f>IF(TRIM('Ek.3-A'!F6249)&lt;&gt;"","var","yok")</f>
        <v>yok</v>
      </c>
      <c r="M6249" s="5" t="str">
        <f>IF('Ek.3-A'!F6249="", "", IF(VLOOKUP('Ek.3-A'!F6249, Veriler!D:E, 2, 0)=0, "", VLOOKUP('Ek.3-A'!F6249, Veriler!D:E, 2, 0)))</f>
        <v/>
      </c>
      <c r="N6249" s="5" t="str">
        <f>IF('Ek.3-A'!P6249="", "", 'Ek.3-A'!P6249)</f>
        <v/>
      </c>
      <c r="O6249" s="142">
        <f>'Ek.3-A'!S6249</f>
        <v>0</v>
      </c>
      <c r="P6249" s="143" t="str">
        <f>'Ek.3-A'!L6249</f>
        <v/>
      </c>
      <c r="Q6249" s="24" t="str">
        <f>'Ek.3-A'!M6249</f>
        <v/>
      </c>
      <c r="R6249" s="24">
        <f t="shared" si="1319"/>
        <v>0</v>
      </c>
      <c r="S6249" s="141" t="str">
        <f t="shared" si="1320"/>
        <v>H</v>
      </c>
      <c r="T6249" s="24">
        <f>IF(S6249="E",SUM($R$5:R6249),0)</f>
        <v>0</v>
      </c>
      <c r="U6249" s="143">
        <f t="shared" si="1321"/>
        <v>0</v>
      </c>
    </row>
    <row r="6250" spans="1:21" x14ac:dyDescent="0.25">
      <c r="A6250" s="6">
        <v>63.500000000000099</v>
      </c>
      <c r="B6250" s="32" t="s">
        <v>317</v>
      </c>
      <c r="K6250" s="3">
        <f t="shared" si="1322"/>
        <v>4606</v>
      </c>
      <c r="L6250" s="97" t="str">
        <f>IF(TRIM('Ek.3-A'!F6250)&lt;&gt;"","var","yok")</f>
        <v>yok</v>
      </c>
      <c r="M6250" s="5" t="str">
        <f>IF('Ek.3-A'!F6250="", "", IF(VLOOKUP('Ek.3-A'!F6250, Veriler!D:E, 2, 0)=0, "", VLOOKUP('Ek.3-A'!F6250, Veriler!D:E, 2, 0)))</f>
        <v/>
      </c>
      <c r="N6250" s="5" t="str">
        <f>IF('Ek.3-A'!P6250="", "", 'Ek.3-A'!P6250)</f>
        <v/>
      </c>
      <c r="O6250" s="142">
        <f>'Ek.3-A'!S6250</f>
        <v>0</v>
      </c>
      <c r="P6250" s="143" t="str">
        <f>'Ek.3-A'!L6250</f>
        <v/>
      </c>
      <c r="Q6250" s="24" t="str">
        <f>'Ek.3-A'!M6250</f>
        <v/>
      </c>
      <c r="R6250" s="24">
        <f t="shared" si="1319"/>
        <v>0</v>
      </c>
      <c r="S6250" s="141" t="str">
        <f t="shared" si="1320"/>
        <v>H</v>
      </c>
      <c r="T6250" s="24">
        <f>IF(S6250="E",SUM($R$5:R6250),0)</f>
        <v>0</v>
      </c>
      <c r="U6250" s="143">
        <f t="shared" si="1321"/>
        <v>0</v>
      </c>
    </row>
    <row r="6251" spans="1:21" x14ac:dyDescent="0.25">
      <c r="A6251" s="6">
        <v>63.510000000000097</v>
      </c>
      <c r="B6251" s="32" t="s">
        <v>317</v>
      </c>
      <c r="L6251" s="97"/>
      <c r="M6251" s="5"/>
      <c r="N6251" s="5"/>
      <c r="O6251" s="5"/>
      <c r="Q6251" s="23"/>
      <c r="T6251" s="24"/>
      <c r="U6251" s="25"/>
    </row>
    <row r="6252" spans="1:21" x14ac:dyDescent="0.25">
      <c r="A6252" s="6">
        <v>63.520000000000103</v>
      </c>
      <c r="B6252" s="32" t="s">
        <v>317</v>
      </c>
      <c r="K6252" s="3">
        <f>K6250+1</f>
        <v>4607</v>
      </c>
      <c r="L6252" s="97" t="str">
        <f>IF(TRIM('Ek.3-A'!F6252)&lt;&gt;"","var","yok")</f>
        <v>yok</v>
      </c>
      <c r="M6252" s="5" t="str">
        <f>IF('Ek.3-A'!F6252="", "", IF(VLOOKUP('Ek.3-A'!F6252, Veriler!D:E, 2, 0)=0, "", VLOOKUP('Ek.3-A'!F6252, Veriler!D:E, 2, 0)))</f>
        <v/>
      </c>
      <c r="N6252" s="5" t="str">
        <f>IF('Ek.3-A'!P6252="", "", 'Ek.3-A'!P6252)</f>
        <v/>
      </c>
      <c r="O6252" s="142">
        <f>'Ek.3-A'!S6252</f>
        <v>0</v>
      </c>
      <c r="P6252" s="143" t="str">
        <f>'Ek.3-A'!L6252</f>
        <v/>
      </c>
      <c r="Q6252" s="24" t="str">
        <f>'Ek.3-A'!M6252</f>
        <v/>
      </c>
      <c r="R6252" s="24">
        <f t="shared" ref="R6252:R6265" si="1323">IF(L6252="var",0,IF(Q6252&lt;=0.005,Q6252,0))</f>
        <v>0</v>
      </c>
      <c r="S6252" s="141" t="str">
        <f t="shared" ref="S6252:S6265" si="1324">IF(Q6252&lt;=0.005,"E","H")</f>
        <v>H</v>
      </c>
      <c r="T6252" s="24">
        <f>IF(S6252="E",SUM($R$5:R6252),0)</f>
        <v>0</v>
      </c>
      <c r="U6252" s="143">
        <f t="shared" ref="U6252:U6265" si="1325">IF(T6252&lt;=0.1, O6252, IF(R6252&gt;$G$2, R6252*O6252, $G$2*O6252))</f>
        <v>0</v>
      </c>
    </row>
    <row r="6253" spans="1:21" x14ac:dyDescent="0.25">
      <c r="A6253" s="6">
        <v>63.530000000000101</v>
      </c>
      <c r="B6253" s="32" t="s">
        <v>317</v>
      </c>
      <c r="K6253" s="3">
        <f t="shared" ref="K6253:K6265" si="1326">K6252+1</f>
        <v>4608</v>
      </c>
      <c r="L6253" s="97" t="str">
        <f>IF(TRIM('Ek.3-A'!F6253)&lt;&gt;"","var","yok")</f>
        <v>yok</v>
      </c>
      <c r="M6253" s="5" t="str">
        <f>IF('Ek.3-A'!F6253="", "", IF(VLOOKUP('Ek.3-A'!F6253, Veriler!D:E, 2, 0)=0, "", VLOOKUP('Ek.3-A'!F6253, Veriler!D:E, 2, 0)))</f>
        <v/>
      </c>
      <c r="N6253" s="5" t="str">
        <f>IF('Ek.3-A'!P6253="", "", 'Ek.3-A'!P6253)</f>
        <v/>
      </c>
      <c r="O6253" s="142">
        <f>'Ek.3-A'!S6253</f>
        <v>0</v>
      </c>
      <c r="P6253" s="143" t="str">
        <f>'Ek.3-A'!L6253</f>
        <v/>
      </c>
      <c r="Q6253" s="24" t="str">
        <f>'Ek.3-A'!M6253</f>
        <v/>
      </c>
      <c r="R6253" s="24">
        <f t="shared" si="1323"/>
        <v>0</v>
      </c>
      <c r="S6253" s="141" t="str">
        <f t="shared" si="1324"/>
        <v>H</v>
      </c>
      <c r="T6253" s="24">
        <f>IF(S6253="E",SUM($R$5:R6253),0)</f>
        <v>0</v>
      </c>
      <c r="U6253" s="143">
        <f t="shared" si="1325"/>
        <v>0</v>
      </c>
    </row>
    <row r="6254" spans="1:21" x14ac:dyDescent="0.25">
      <c r="A6254" s="6">
        <v>63.540000000000099</v>
      </c>
      <c r="B6254" s="32" t="s">
        <v>317</v>
      </c>
      <c r="K6254" s="3">
        <f t="shared" si="1326"/>
        <v>4609</v>
      </c>
      <c r="L6254" s="97" t="str">
        <f>IF(TRIM('Ek.3-A'!F6254)&lt;&gt;"","var","yok")</f>
        <v>yok</v>
      </c>
      <c r="M6254" s="5" t="str">
        <f>IF('Ek.3-A'!F6254="", "", IF(VLOOKUP('Ek.3-A'!F6254, Veriler!D:E, 2, 0)=0, "", VLOOKUP('Ek.3-A'!F6254, Veriler!D:E, 2, 0)))</f>
        <v/>
      </c>
      <c r="N6254" s="5" t="str">
        <f>IF('Ek.3-A'!P6254="", "", 'Ek.3-A'!P6254)</f>
        <v/>
      </c>
      <c r="O6254" s="142">
        <f>'Ek.3-A'!S6254</f>
        <v>0</v>
      </c>
      <c r="P6254" s="143" t="str">
        <f>'Ek.3-A'!L6254</f>
        <v/>
      </c>
      <c r="Q6254" s="24" t="str">
        <f>'Ek.3-A'!M6254</f>
        <v/>
      </c>
      <c r="R6254" s="24">
        <f t="shared" si="1323"/>
        <v>0</v>
      </c>
      <c r="S6254" s="141" t="str">
        <f t="shared" si="1324"/>
        <v>H</v>
      </c>
      <c r="T6254" s="24">
        <f>IF(S6254="E",SUM($R$5:R6254),0)</f>
        <v>0</v>
      </c>
      <c r="U6254" s="143">
        <f t="shared" si="1325"/>
        <v>0</v>
      </c>
    </row>
    <row r="6255" spans="1:21" x14ac:dyDescent="0.25">
      <c r="A6255" s="6">
        <v>63.550000000000097</v>
      </c>
      <c r="B6255" s="32" t="s">
        <v>317</v>
      </c>
      <c r="K6255" s="3">
        <f t="shared" si="1326"/>
        <v>4610</v>
      </c>
      <c r="L6255" s="97" t="str">
        <f>IF(TRIM('Ek.3-A'!F6255)&lt;&gt;"","var","yok")</f>
        <v>yok</v>
      </c>
      <c r="M6255" s="5" t="str">
        <f>IF('Ek.3-A'!F6255="", "", IF(VLOOKUP('Ek.3-A'!F6255, Veriler!D:E, 2, 0)=0, "", VLOOKUP('Ek.3-A'!F6255, Veriler!D:E, 2, 0)))</f>
        <v/>
      </c>
      <c r="N6255" s="5" t="str">
        <f>IF('Ek.3-A'!P6255="", "", 'Ek.3-A'!P6255)</f>
        <v/>
      </c>
      <c r="O6255" s="142">
        <f>'Ek.3-A'!S6255</f>
        <v>0</v>
      </c>
      <c r="P6255" s="143" t="str">
        <f>'Ek.3-A'!L6255</f>
        <v/>
      </c>
      <c r="Q6255" s="24" t="str">
        <f>'Ek.3-A'!M6255</f>
        <v/>
      </c>
      <c r="R6255" s="24">
        <f t="shared" si="1323"/>
        <v>0</v>
      </c>
      <c r="S6255" s="141" t="str">
        <f t="shared" si="1324"/>
        <v>H</v>
      </c>
      <c r="T6255" s="24">
        <f>IF(S6255="E",SUM($R$5:R6255),0)</f>
        <v>0</v>
      </c>
      <c r="U6255" s="143">
        <f t="shared" si="1325"/>
        <v>0</v>
      </c>
    </row>
    <row r="6256" spans="1:21" x14ac:dyDescent="0.25">
      <c r="A6256" s="6">
        <v>63.560000000000102</v>
      </c>
      <c r="B6256" s="32" t="s">
        <v>317</v>
      </c>
      <c r="K6256" s="3">
        <f t="shared" si="1326"/>
        <v>4611</v>
      </c>
      <c r="L6256" s="97" t="str">
        <f>IF(TRIM('Ek.3-A'!F6256)&lt;&gt;"","var","yok")</f>
        <v>yok</v>
      </c>
      <c r="M6256" s="5" t="str">
        <f>IF('Ek.3-A'!F6256="", "", IF(VLOOKUP('Ek.3-A'!F6256, Veriler!D:E, 2, 0)=0, "", VLOOKUP('Ek.3-A'!F6256, Veriler!D:E, 2, 0)))</f>
        <v/>
      </c>
      <c r="N6256" s="5" t="str">
        <f>IF('Ek.3-A'!P6256="", "", 'Ek.3-A'!P6256)</f>
        <v/>
      </c>
      <c r="O6256" s="142">
        <f>'Ek.3-A'!S6256</f>
        <v>0</v>
      </c>
      <c r="P6256" s="143" t="str">
        <f>'Ek.3-A'!L6256</f>
        <v/>
      </c>
      <c r="Q6256" s="24" t="str">
        <f>'Ek.3-A'!M6256</f>
        <v/>
      </c>
      <c r="R6256" s="24">
        <f t="shared" si="1323"/>
        <v>0</v>
      </c>
      <c r="S6256" s="141" t="str">
        <f t="shared" si="1324"/>
        <v>H</v>
      </c>
      <c r="T6256" s="24">
        <f>IF(S6256="E",SUM($R$5:R6256),0)</f>
        <v>0</v>
      </c>
      <c r="U6256" s="143">
        <f t="shared" si="1325"/>
        <v>0</v>
      </c>
    </row>
    <row r="6257" spans="1:41" x14ac:dyDescent="0.25">
      <c r="A6257" s="6">
        <v>63.5700000000001</v>
      </c>
      <c r="B6257" s="32" t="s">
        <v>317</v>
      </c>
      <c r="K6257" s="3">
        <f t="shared" si="1326"/>
        <v>4612</v>
      </c>
      <c r="L6257" s="97" t="str">
        <f>IF(TRIM('Ek.3-A'!F6257)&lt;&gt;"","var","yok")</f>
        <v>yok</v>
      </c>
      <c r="M6257" s="5" t="str">
        <f>IF('Ek.3-A'!F6257="", "", IF(VLOOKUP('Ek.3-A'!F6257, Veriler!D:E, 2, 0)=0, "", VLOOKUP('Ek.3-A'!F6257, Veriler!D:E, 2, 0)))</f>
        <v/>
      </c>
      <c r="N6257" s="5" t="str">
        <f>IF('Ek.3-A'!P6257="", "", 'Ek.3-A'!P6257)</f>
        <v/>
      </c>
      <c r="O6257" s="142">
        <f>'Ek.3-A'!S6257</f>
        <v>0</v>
      </c>
      <c r="P6257" s="143" t="str">
        <f>'Ek.3-A'!L6257</f>
        <v/>
      </c>
      <c r="Q6257" s="24" t="str">
        <f>'Ek.3-A'!M6257</f>
        <v/>
      </c>
      <c r="R6257" s="24">
        <f t="shared" si="1323"/>
        <v>0</v>
      </c>
      <c r="S6257" s="141" t="str">
        <f t="shared" si="1324"/>
        <v>H</v>
      </c>
      <c r="T6257" s="24">
        <f>IF(S6257="E",SUM($R$5:R6257),0)</f>
        <v>0</v>
      </c>
      <c r="U6257" s="143">
        <f t="shared" si="1325"/>
        <v>0</v>
      </c>
    </row>
    <row r="6258" spans="1:41" x14ac:dyDescent="0.25">
      <c r="A6258" s="6">
        <v>63.580000000000098</v>
      </c>
      <c r="B6258" s="32" t="s">
        <v>317</v>
      </c>
      <c r="K6258" s="3">
        <f t="shared" si="1326"/>
        <v>4613</v>
      </c>
      <c r="L6258" s="97" t="str">
        <f>IF(TRIM('Ek.3-A'!F6258)&lt;&gt;"","var","yok")</f>
        <v>yok</v>
      </c>
      <c r="M6258" s="5" t="str">
        <f>IF('Ek.3-A'!F6258="", "", IF(VLOOKUP('Ek.3-A'!F6258, Veriler!D:E, 2, 0)=0, "", VLOOKUP('Ek.3-A'!F6258, Veriler!D:E, 2, 0)))</f>
        <v/>
      </c>
      <c r="N6258" s="5" t="str">
        <f>IF('Ek.3-A'!P6258="", "", 'Ek.3-A'!P6258)</f>
        <v/>
      </c>
      <c r="O6258" s="142">
        <f>'Ek.3-A'!S6258</f>
        <v>0</v>
      </c>
      <c r="P6258" s="143" t="str">
        <f>'Ek.3-A'!L6258</f>
        <v/>
      </c>
      <c r="Q6258" s="24" t="str">
        <f>'Ek.3-A'!M6258</f>
        <v/>
      </c>
      <c r="R6258" s="24">
        <f t="shared" si="1323"/>
        <v>0</v>
      </c>
      <c r="S6258" s="141" t="str">
        <f t="shared" si="1324"/>
        <v>H</v>
      </c>
      <c r="T6258" s="24">
        <f>IF(S6258="E",SUM($R$5:R6258),0)</f>
        <v>0</v>
      </c>
      <c r="U6258" s="143">
        <f t="shared" si="1325"/>
        <v>0</v>
      </c>
    </row>
    <row r="6259" spans="1:41" x14ac:dyDescent="0.25">
      <c r="A6259" s="6">
        <v>63.590000000000103</v>
      </c>
      <c r="B6259" s="32" t="s">
        <v>317</v>
      </c>
      <c r="K6259" s="3">
        <f t="shared" si="1326"/>
        <v>4614</v>
      </c>
      <c r="L6259" s="97" t="str">
        <f>IF(TRIM('Ek.3-A'!F6259)&lt;&gt;"","var","yok")</f>
        <v>yok</v>
      </c>
      <c r="M6259" s="5" t="str">
        <f>IF('Ek.3-A'!F6259="", "", IF(VLOOKUP('Ek.3-A'!F6259, Veriler!D:E, 2, 0)=0, "", VLOOKUP('Ek.3-A'!F6259, Veriler!D:E, 2, 0)))</f>
        <v/>
      </c>
      <c r="N6259" s="5" t="str">
        <f>IF('Ek.3-A'!P6259="", "", 'Ek.3-A'!P6259)</f>
        <v/>
      </c>
      <c r="O6259" s="142">
        <f>'Ek.3-A'!S6259</f>
        <v>0</v>
      </c>
      <c r="P6259" s="143" t="str">
        <f>'Ek.3-A'!L6259</f>
        <v/>
      </c>
      <c r="Q6259" s="24" t="str">
        <f>'Ek.3-A'!M6259</f>
        <v/>
      </c>
      <c r="R6259" s="24">
        <f t="shared" si="1323"/>
        <v>0</v>
      </c>
      <c r="S6259" s="141" t="str">
        <f t="shared" si="1324"/>
        <v>H</v>
      </c>
      <c r="T6259" s="24">
        <f>IF(S6259="E",SUM($R$5:R6259),0)</f>
        <v>0</v>
      </c>
      <c r="U6259" s="143">
        <f t="shared" si="1325"/>
        <v>0</v>
      </c>
    </row>
    <row r="6260" spans="1:41" x14ac:dyDescent="0.25">
      <c r="A6260" s="6">
        <v>63.600000000000101</v>
      </c>
      <c r="B6260" s="32" t="s">
        <v>317</v>
      </c>
      <c r="K6260" s="3">
        <f t="shared" si="1326"/>
        <v>4615</v>
      </c>
      <c r="L6260" s="97" t="str">
        <f>IF(TRIM('Ek.3-A'!F6260)&lt;&gt;"","var","yok")</f>
        <v>yok</v>
      </c>
      <c r="M6260" s="5" t="str">
        <f>IF('Ek.3-A'!F6260="", "", IF(VLOOKUP('Ek.3-A'!F6260, Veriler!D:E, 2, 0)=0, "", VLOOKUP('Ek.3-A'!F6260, Veriler!D:E, 2, 0)))</f>
        <v/>
      </c>
      <c r="N6260" s="5" t="str">
        <f>IF('Ek.3-A'!P6260="", "", 'Ek.3-A'!P6260)</f>
        <v/>
      </c>
      <c r="O6260" s="142">
        <f>'Ek.3-A'!S6260</f>
        <v>0</v>
      </c>
      <c r="P6260" s="143" t="str">
        <f>'Ek.3-A'!L6260</f>
        <v/>
      </c>
      <c r="Q6260" s="24" t="str">
        <f>'Ek.3-A'!M6260</f>
        <v/>
      </c>
      <c r="R6260" s="24">
        <f t="shared" si="1323"/>
        <v>0</v>
      </c>
      <c r="S6260" s="141" t="str">
        <f t="shared" si="1324"/>
        <v>H</v>
      </c>
      <c r="T6260" s="24">
        <f>IF(S6260="E",SUM($R$5:R6260),0)</f>
        <v>0</v>
      </c>
      <c r="U6260" s="143">
        <f t="shared" si="1325"/>
        <v>0</v>
      </c>
    </row>
    <row r="6261" spans="1:41" x14ac:dyDescent="0.25">
      <c r="A6261" s="6">
        <v>63.610000000000099</v>
      </c>
      <c r="B6261" s="32" t="s">
        <v>317</v>
      </c>
      <c r="K6261" s="3">
        <f t="shared" si="1326"/>
        <v>4616</v>
      </c>
      <c r="L6261" s="97" t="str">
        <f>IF(TRIM('Ek.3-A'!F6261)&lt;&gt;"","var","yok")</f>
        <v>yok</v>
      </c>
      <c r="M6261" s="5" t="str">
        <f>IF('Ek.3-A'!F6261="", "", IF(VLOOKUP('Ek.3-A'!F6261, Veriler!D:E, 2, 0)=0, "", VLOOKUP('Ek.3-A'!F6261, Veriler!D:E, 2, 0)))</f>
        <v/>
      </c>
      <c r="N6261" s="5" t="str">
        <f>IF('Ek.3-A'!P6261="", "", 'Ek.3-A'!P6261)</f>
        <v/>
      </c>
      <c r="O6261" s="142">
        <f>'Ek.3-A'!S6261</f>
        <v>0</v>
      </c>
      <c r="P6261" s="143" t="str">
        <f>'Ek.3-A'!L6261</f>
        <v/>
      </c>
      <c r="Q6261" s="24" t="str">
        <f>'Ek.3-A'!M6261</f>
        <v/>
      </c>
      <c r="R6261" s="24">
        <f t="shared" si="1323"/>
        <v>0</v>
      </c>
      <c r="S6261" s="141" t="str">
        <f t="shared" si="1324"/>
        <v>H</v>
      </c>
      <c r="T6261" s="24">
        <f>IF(S6261="E",SUM($R$5:R6261),0)</f>
        <v>0</v>
      </c>
      <c r="U6261" s="143">
        <f t="shared" si="1325"/>
        <v>0</v>
      </c>
    </row>
    <row r="6262" spans="1:41" x14ac:dyDescent="0.25">
      <c r="A6262" s="6">
        <v>63.620000000000097</v>
      </c>
      <c r="B6262" s="32" t="s">
        <v>317</v>
      </c>
      <c r="K6262" s="3">
        <f t="shared" si="1326"/>
        <v>4617</v>
      </c>
      <c r="L6262" s="97" t="str">
        <f>IF(TRIM('Ek.3-A'!F6262)&lt;&gt;"","var","yok")</f>
        <v>yok</v>
      </c>
      <c r="M6262" s="5" t="str">
        <f>IF('Ek.3-A'!F6262="", "", IF(VLOOKUP('Ek.3-A'!F6262, Veriler!D:E, 2, 0)=0, "", VLOOKUP('Ek.3-A'!F6262, Veriler!D:E, 2, 0)))</f>
        <v/>
      </c>
      <c r="N6262" s="5" t="str">
        <f>IF('Ek.3-A'!P6262="", "", 'Ek.3-A'!P6262)</f>
        <v/>
      </c>
      <c r="O6262" s="142">
        <f>'Ek.3-A'!S6262</f>
        <v>0</v>
      </c>
      <c r="P6262" s="143" t="str">
        <f>'Ek.3-A'!L6262</f>
        <v/>
      </c>
      <c r="Q6262" s="24" t="str">
        <f>'Ek.3-A'!M6262</f>
        <v/>
      </c>
      <c r="R6262" s="24">
        <f t="shared" si="1323"/>
        <v>0</v>
      </c>
      <c r="S6262" s="141" t="str">
        <f t="shared" si="1324"/>
        <v>H</v>
      </c>
      <c r="T6262" s="24">
        <f>IF(S6262="E",SUM($R$5:R6262),0)</f>
        <v>0</v>
      </c>
      <c r="U6262" s="143">
        <f t="shared" si="1325"/>
        <v>0</v>
      </c>
    </row>
    <row r="6263" spans="1:41" x14ac:dyDescent="0.25">
      <c r="A6263" s="6">
        <v>63.630000000000102</v>
      </c>
      <c r="B6263" s="32" t="s">
        <v>317</v>
      </c>
      <c r="K6263" s="3">
        <f t="shared" si="1326"/>
        <v>4618</v>
      </c>
      <c r="L6263" s="97" t="str">
        <f>IF(TRIM('Ek.3-A'!F6263)&lt;&gt;"","var","yok")</f>
        <v>yok</v>
      </c>
      <c r="M6263" s="5" t="str">
        <f>IF('Ek.3-A'!F6263="", "", IF(VLOOKUP('Ek.3-A'!F6263, Veriler!D:E, 2, 0)=0, "", VLOOKUP('Ek.3-A'!F6263, Veriler!D:E, 2, 0)))</f>
        <v/>
      </c>
      <c r="N6263" s="5" t="str">
        <f>IF('Ek.3-A'!P6263="", "", 'Ek.3-A'!P6263)</f>
        <v/>
      </c>
      <c r="O6263" s="142">
        <f>'Ek.3-A'!S6263</f>
        <v>0</v>
      </c>
      <c r="P6263" s="143" t="str">
        <f>'Ek.3-A'!L6263</f>
        <v/>
      </c>
      <c r="Q6263" s="24" t="str">
        <f>'Ek.3-A'!M6263</f>
        <v/>
      </c>
      <c r="R6263" s="24">
        <f t="shared" si="1323"/>
        <v>0</v>
      </c>
      <c r="S6263" s="141" t="str">
        <f t="shared" si="1324"/>
        <v>H</v>
      </c>
      <c r="T6263" s="24">
        <f>IF(S6263="E",SUM($R$5:R6263),0)</f>
        <v>0</v>
      </c>
      <c r="U6263" s="143">
        <f t="shared" si="1325"/>
        <v>0</v>
      </c>
    </row>
    <row r="6264" spans="1:41" x14ac:dyDescent="0.25">
      <c r="A6264" s="6">
        <v>63.6400000000001</v>
      </c>
      <c r="B6264" s="32" t="s">
        <v>317</v>
      </c>
      <c r="K6264" s="3">
        <f t="shared" si="1326"/>
        <v>4619</v>
      </c>
      <c r="L6264" s="97" t="str">
        <f>IF(TRIM('Ek.3-A'!F6264)&lt;&gt;"","var","yok")</f>
        <v>yok</v>
      </c>
      <c r="M6264" s="5" t="str">
        <f>IF('Ek.3-A'!F6264="", "", IF(VLOOKUP('Ek.3-A'!F6264, Veriler!D:E, 2, 0)=0, "", VLOOKUP('Ek.3-A'!F6264, Veriler!D:E, 2, 0)))</f>
        <v/>
      </c>
      <c r="N6264" s="5" t="str">
        <f>IF('Ek.3-A'!P6264="", "", 'Ek.3-A'!P6264)</f>
        <v/>
      </c>
      <c r="O6264" s="142">
        <f>'Ek.3-A'!S6264</f>
        <v>0</v>
      </c>
      <c r="P6264" s="143" t="str">
        <f>'Ek.3-A'!L6264</f>
        <v/>
      </c>
      <c r="Q6264" s="24" t="str">
        <f>'Ek.3-A'!M6264</f>
        <v/>
      </c>
      <c r="R6264" s="24">
        <f t="shared" si="1323"/>
        <v>0</v>
      </c>
      <c r="S6264" s="141" t="str">
        <f t="shared" si="1324"/>
        <v>H</v>
      </c>
      <c r="T6264" s="24">
        <f>IF(S6264="E",SUM($R$5:R6264),0)</f>
        <v>0</v>
      </c>
      <c r="U6264" s="143">
        <f t="shared" si="1325"/>
        <v>0</v>
      </c>
    </row>
    <row r="6265" spans="1:41" x14ac:dyDescent="0.25">
      <c r="A6265" s="6">
        <v>63.650000000000098</v>
      </c>
      <c r="B6265" s="32" t="s">
        <v>317</v>
      </c>
      <c r="K6265" s="3">
        <f t="shared" si="1326"/>
        <v>4620</v>
      </c>
      <c r="L6265" s="97" t="str">
        <f>IF(TRIM('Ek.3-A'!F6265)&lt;&gt;"","var","yok")</f>
        <v>yok</v>
      </c>
      <c r="M6265" s="5" t="str">
        <f>IF('Ek.3-A'!F6265="", "", IF(VLOOKUP('Ek.3-A'!F6265, Veriler!D:E, 2, 0)=0, "", VLOOKUP('Ek.3-A'!F6265, Veriler!D:E, 2, 0)))</f>
        <v/>
      </c>
      <c r="N6265" s="5" t="str">
        <f>IF('Ek.3-A'!P6265="", "", 'Ek.3-A'!P6265)</f>
        <v/>
      </c>
      <c r="O6265" s="142">
        <f>'Ek.3-A'!S6265</f>
        <v>0</v>
      </c>
      <c r="P6265" s="143" t="str">
        <f>'Ek.3-A'!L6265</f>
        <v/>
      </c>
      <c r="Q6265" s="24" t="str">
        <f>'Ek.3-A'!M6265</f>
        <v/>
      </c>
      <c r="R6265" s="24">
        <f t="shared" si="1323"/>
        <v>0</v>
      </c>
      <c r="S6265" s="141" t="str">
        <f t="shared" si="1324"/>
        <v>H</v>
      </c>
      <c r="T6265" s="24">
        <f>IF(S6265="E",SUM($R$5:R6265),0)</f>
        <v>0</v>
      </c>
      <c r="U6265" s="143">
        <f t="shared" si="1325"/>
        <v>0</v>
      </c>
    </row>
    <row r="6266" spans="1:41" x14ac:dyDescent="0.25">
      <c r="A6266" s="6">
        <v>63.660000000000103</v>
      </c>
      <c r="B6266" s="32" t="s">
        <v>317</v>
      </c>
      <c r="T6266" s="24"/>
      <c r="U6266" s="25"/>
      <c r="AO6266" s="140">
        <f>'Ek.3-A'!L6266</f>
        <v>0</v>
      </c>
    </row>
    <row r="6267" spans="1:41" x14ac:dyDescent="0.25">
      <c r="A6267" s="6">
        <v>63.670000000000101</v>
      </c>
      <c r="B6267" s="32" t="s">
        <v>317</v>
      </c>
      <c r="T6267" s="24"/>
      <c r="U6267" s="25"/>
      <c r="AO6267" s="140"/>
    </row>
    <row r="6268" spans="1:41" x14ac:dyDescent="0.25">
      <c r="A6268" s="6">
        <v>63.680000000000099</v>
      </c>
      <c r="B6268" s="32" t="s">
        <v>317</v>
      </c>
      <c r="T6268" s="24"/>
      <c r="U6268" s="25"/>
      <c r="AO6268" s="140"/>
    </row>
    <row r="6269" spans="1:41" x14ac:dyDescent="0.25">
      <c r="A6269" s="6">
        <v>63.690000000000097</v>
      </c>
      <c r="B6269" s="32" t="s">
        <v>317</v>
      </c>
      <c r="T6269" s="24"/>
      <c r="U6269" s="25"/>
      <c r="AO6269" s="140"/>
    </row>
    <row r="6270" spans="1:41" x14ac:dyDescent="0.25">
      <c r="A6270" s="6">
        <v>63.700000000000102</v>
      </c>
      <c r="B6270" s="32" t="s">
        <v>317</v>
      </c>
      <c r="T6270" s="24"/>
      <c r="U6270" s="25"/>
    </row>
    <row r="6271" spans="1:41" x14ac:dyDescent="0.25">
      <c r="A6271" s="6">
        <v>63.7100000000001</v>
      </c>
      <c r="B6271" s="32" t="s">
        <v>317</v>
      </c>
      <c r="T6271" s="24"/>
      <c r="U6271" s="25"/>
    </row>
    <row r="6272" spans="1:41" x14ac:dyDescent="0.25">
      <c r="A6272" s="6">
        <v>63.720000000000098</v>
      </c>
      <c r="B6272" s="32" t="s">
        <v>317</v>
      </c>
      <c r="T6272" s="24"/>
      <c r="U6272" s="25"/>
    </row>
    <row r="6273" spans="1:21" x14ac:dyDescent="0.25">
      <c r="A6273" s="6">
        <v>63.730000000000103</v>
      </c>
      <c r="B6273" s="32" t="s">
        <v>317</v>
      </c>
      <c r="T6273" s="24"/>
      <c r="U6273" s="25"/>
    </row>
    <row r="6274" spans="1:21" x14ac:dyDescent="0.25">
      <c r="A6274" s="6">
        <v>63.740000000000101</v>
      </c>
      <c r="B6274" s="32" t="s">
        <v>317</v>
      </c>
      <c r="T6274" s="24"/>
      <c r="U6274" s="25"/>
    </row>
    <row r="6275" spans="1:21" x14ac:dyDescent="0.25">
      <c r="A6275" s="6">
        <v>63.750000000000099</v>
      </c>
      <c r="B6275" s="32" t="s">
        <v>317</v>
      </c>
      <c r="K6275" s="3">
        <f>K6265+1</f>
        <v>4621</v>
      </c>
      <c r="L6275" s="97" t="str">
        <f>IF(TRIM('Ek.3-A'!F6275)&lt;&gt;"","var","yok")</f>
        <v>yok</v>
      </c>
      <c r="M6275" s="5" t="str">
        <f>IF('Ek.3-A'!F6275="", "", IF(VLOOKUP('Ek.3-A'!F6275, Veriler!D:E, 2, 0)=0, "", VLOOKUP('Ek.3-A'!F6275, Veriler!D:E, 2, 0)))</f>
        <v/>
      </c>
      <c r="N6275" s="5" t="str">
        <f>IF('Ek.3-A'!P6275="", "", 'Ek.3-A'!P6275)</f>
        <v/>
      </c>
      <c r="O6275" s="142">
        <f>'Ek.3-A'!S6275</f>
        <v>0</v>
      </c>
      <c r="P6275" s="143" t="str">
        <f>'Ek.3-A'!L6275</f>
        <v/>
      </c>
      <c r="Q6275" s="24" t="str">
        <f>'Ek.3-A'!M6275</f>
        <v/>
      </c>
      <c r="R6275" s="24">
        <f t="shared" ref="R6275:R6288" si="1327">IF(L6275="var",0,IF(Q6275&lt;=0.005,Q6275,0))</f>
        <v>0</v>
      </c>
      <c r="S6275" s="141" t="str">
        <f t="shared" ref="S6275:S6288" si="1328">IF(Q6275&lt;=0.005,"E","H")</f>
        <v>H</v>
      </c>
      <c r="T6275" s="24">
        <f>IF(S6275="E",SUM($R$5:R6275),0)</f>
        <v>0</v>
      </c>
      <c r="U6275" s="143">
        <f t="shared" ref="U6275:U6288" si="1329">IF(T6275&lt;=0.1, O6275, IF(R6275&gt;$G$2, R6275*O6275, $G$2*O6275))</f>
        <v>0</v>
      </c>
    </row>
    <row r="6276" spans="1:21" x14ac:dyDescent="0.25">
      <c r="A6276" s="6">
        <v>63.760000000000097</v>
      </c>
      <c r="B6276" s="32" t="s">
        <v>317</v>
      </c>
      <c r="K6276" s="3">
        <f t="shared" ref="K6276:K6288" si="1330">K6275+1</f>
        <v>4622</v>
      </c>
      <c r="L6276" s="97" t="str">
        <f>IF(TRIM('Ek.3-A'!F6276)&lt;&gt;"","var","yok")</f>
        <v>yok</v>
      </c>
      <c r="M6276" s="5" t="str">
        <f>IF('Ek.3-A'!F6276="", "", IF(VLOOKUP('Ek.3-A'!F6276, Veriler!D:E, 2, 0)=0, "", VLOOKUP('Ek.3-A'!F6276, Veriler!D:E, 2, 0)))</f>
        <v/>
      </c>
      <c r="N6276" s="5" t="str">
        <f>IF('Ek.3-A'!P6276="", "", 'Ek.3-A'!P6276)</f>
        <v/>
      </c>
      <c r="O6276" s="142">
        <f>'Ek.3-A'!S6276</f>
        <v>0</v>
      </c>
      <c r="P6276" s="143" t="str">
        <f>'Ek.3-A'!L6276</f>
        <v/>
      </c>
      <c r="Q6276" s="24" t="str">
        <f>'Ek.3-A'!M6276</f>
        <v/>
      </c>
      <c r="R6276" s="24">
        <f t="shared" si="1327"/>
        <v>0</v>
      </c>
      <c r="S6276" s="141" t="str">
        <f t="shared" si="1328"/>
        <v>H</v>
      </c>
      <c r="T6276" s="24">
        <f>IF(S6276="E",SUM($R$5:R6276),0)</f>
        <v>0</v>
      </c>
      <c r="U6276" s="143">
        <f t="shared" si="1329"/>
        <v>0</v>
      </c>
    </row>
    <row r="6277" spans="1:21" x14ac:dyDescent="0.25">
      <c r="A6277" s="6">
        <v>63.770000000000103</v>
      </c>
      <c r="B6277" s="32" t="s">
        <v>317</v>
      </c>
      <c r="K6277" s="3">
        <f t="shared" si="1330"/>
        <v>4623</v>
      </c>
      <c r="L6277" s="97" t="str">
        <f>IF(TRIM('Ek.3-A'!F6277)&lt;&gt;"","var","yok")</f>
        <v>yok</v>
      </c>
      <c r="M6277" s="5" t="str">
        <f>IF('Ek.3-A'!F6277="", "", IF(VLOOKUP('Ek.3-A'!F6277, Veriler!D:E, 2, 0)=0, "", VLOOKUP('Ek.3-A'!F6277, Veriler!D:E, 2, 0)))</f>
        <v/>
      </c>
      <c r="N6277" s="5" t="str">
        <f>IF('Ek.3-A'!P6277="", "", 'Ek.3-A'!P6277)</f>
        <v/>
      </c>
      <c r="O6277" s="142">
        <f>'Ek.3-A'!S6277</f>
        <v>0</v>
      </c>
      <c r="P6277" s="143" t="str">
        <f>'Ek.3-A'!L6277</f>
        <v/>
      </c>
      <c r="Q6277" s="24" t="str">
        <f>'Ek.3-A'!M6277</f>
        <v/>
      </c>
      <c r="R6277" s="24">
        <f t="shared" si="1327"/>
        <v>0</v>
      </c>
      <c r="S6277" s="141" t="str">
        <f t="shared" si="1328"/>
        <v>H</v>
      </c>
      <c r="T6277" s="24">
        <f>IF(S6277="E",SUM($R$5:R6277),0)</f>
        <v>0</v>
      </c>
      <c r="U6277" s="143">
        <f t="shared" si="1329"/>
        <v>0</v>
      </c>
    </row>
    <row r="6278" spans="1:21" x14ac:dyDescent="0.25">
      <c r="A6278" s="6">
        <v>63.780000000000101</v>
      </c>
      <c r="B6278" s="32" t="s">
        <v>317</v>
      </c>
      <c r="K6278" s="3">
        <f t="shared" si="1330"/>
        <v>4624</v>
      </c>
      <c r="L6278" s="97" t="str">
        <f>IF(TRIM('Ek.3-A'!F6278)&lt;&gt;"","var","yok")</f>
        <v>yok</v>
      </c>
      <c r="M6278" s="5" t="str">
        <f>IF('Ek.3-A'!F6278="", "", IF(VLOOKUP('Ek.3-A'!F6278, Veriler!D:E, 2, 0)=0, "", VLOOKUP('Ek.3-A'!F6278, Veriler!D:E, 2, 0)))</f>
        <v/>
      </c>
      <c r="N6278" s="5" t="str">
        <f>IF('Ek.3-A'!P6278="", "", 'Ek.3-A'!P6278)</f>
        <v/>
      </c>
      <c r="O6278" s="142">
        <f>'Ek.3-A'!S6278</f>
        <v>0</v>
      </c>
      <c r="P6278" s="143" t="str">
        <f>'Ek.3-A'!L6278</f>
        <v/>
      </c>
      <c r="Q6278" s="24" t="str">
        <f>'Ek.3-A'!M6278</f>
        <v/>
      </c>
      <c r="R6278" s="24">
        <f t="shared" si="1327"/>
        <v>0</v>
      </c>
      <c r="S6278" s="141" t="str">
        <f t="shared" si="1328"/>
        <v>H</v>
      </c>
      <c r="T6278" s="24">
        <f>IF(S6278="E",SUM($R$5:R6278),0)</f>
        <v>0</v>
      </c>
      <c r="U6278" s="143">
        <f t="shared" si="1329"/>
        <v>0</v>
      </c>
    </row>
    <row r="6279" spans="1:21" x14ac:dyDescent="0.25">
      <c r="A6279" s="6">
        <v>63.790000000000099</v>
      </c>
      <c r="B6279" s="32" t="s">
        <v>317</v>
      </c>
      <c r="K6279" s="3">
        <f t="shared" si="1330"/>
        <v>4625</v>
      </c>
      <c r="L6279" s="97" t="str">
        <f>IF(TRIM('Ek.3-A'!F6279)&lt;&gt;"","var","yok")</f>
        <v>yok</v>
      </c>
      <c r="M6279" s="5" t="str">
        <f>IF('Ek.3-A'!F6279="", "", IF(VLOOKUP('Ek.3-A'!F6279, Veriler!D:E, 2, 0)=0, "", VLOOKUP('Ek.3-A'!F6279, Veriler!D:E, 2, 0)))</f>
        <v/>
      </c>
      <c r="N6279" s="5" t="str">
        <f>IF('Ek.3-A'!P6279="", "", 'Ek.3-A'!P6279)</f>
        <v/>
      </c>
      <c r="O6279" s="142">
        <f>'Ek.3-A'!S6279</f>
        <v>0</v>
      </c>
      <c r="P6279" s="143" t="str">
        <f>'Ek.3-A'!L6279</f>
        <v/>
      </c>
      <c r="Q6279" s="24" t="str">
        <f>'Ek.3-A'!M6279</f>
        <v/>
      </c>
      <c r="R6279" s="24">
        <f t="shared" si="1327"/>
        <v>0</v>
      </c>
      <c r="S6279" s="141" t="str">
        <f t="shared" si="1328"/>
        <v>H</v>
      </c>
      <c r="T6279" s="24">
        <f>IF(S6279="E",SUM($R$5:R6279),0)</f>
        <v>0</v>
      </c>
      <c r="U6279" s="143">
        <f t="shared" si="1329"/>
        <v>0</v>
      </c>
    </row>
    <row r="6280" spans="1:21" x14ac:dyDescent="0.25">
      <c r="A6280" s="6">
        <v>63.800000000000097</v>
      </c>
      <c r="B6280" s="32" t="s">
        <v>317</v>
      </c>
      <c r="K6280" s="3">
        <f t="shared" si="1330"/>
        <v>4626</v>
      </c>
      <c r="L6280" s="97" t="str">
        <f>IF(TRIM('Ek.3-A'!F6280)&lt;&gt;"","var","yok")</f>
        <v>yok</v>
      </c>
      <c r="M6280" s="5" t="str">
        <f>IF('Ek.3-A'!F6280="", "", IF(VLOOKUP('Ek.3-A'!F6280, Veriler!D:E, 2, 0)=0, "", VLOOKUP('Ek.3-A'!F6280, Veriler!D:E, 2, 0)))</f>
        <v/>
      </c>
      <c r="N6280" s="5" t="str">
        <f>IF('Ek.3-A'!P6280="", "", 'Ek.3-A'!P6280)</f>
        <v/>
      </c>
      <c r="O6280" s="142">
        <f>'Ek.3-A'!S6280</f>
        <v>0</v>
      </c>
      <c r="P6280" s="143" t="str">
        <f>'Ek.3-A'!L6280</f>
        <v/>
      </c>
      <c r="Q6280" s="24" t="str">
        <f>'Ek.3-A'!M6280</f>
        <v/>
      </c>
      <c r="R6280" s="24">
        <f t="shared" si="1327"/>
        <v>0</v>
      </c>
      <c r="S6280" s="141" t="str">
        <f t="shared" si="1328"/>
        <v>H</v>
      </c>
      <c r="T6280" s="24">
        <f>IF(S6280="E",SUM($R$5:R6280),0)</f>
        <v>0</v>
      </c>
      <c r="U6280" s="143">
        <f t="shared" si="1329"/>
        <v>0</v>
      </c>
    </row>
    <row r="6281" spans="1:21" x14ac:dyDescent="0.25">
      <c r="A6281" s="6">
        <v>63.810000000000102</v>
      </c>
      <c r="B6281" s="32" t="s">
        <v>317</v>
      </c>
      <c r="K6281" s="3">
        <f t="shared" si="1330"/>
        <v>4627</v>
      </c>
      <c r="L6281" s="97" t="str">
        <f>IF(TRIM('Ek.3-A'!F6281)&lt;&gt;"","var","yok")</f>
        <v>yok</v>
      </c>
      <c r="M6281" s="5" t="str">
        <f>IF('Ek.3-A'!F6281="", "", IF(VLOOKUP('Ek.3-A'!F6281, Veriler!D:E, 2, 0)=0, "", VLOOKUP('Ek.3-A'!F6281, Veriler!D:E, 2, 0)))</f>
        <v/>
      </c>
      <c r="N6281" s="5" t="str">
        <f>IF('Ek.3-A'!P6281="", "", 'Ek.3-A'!P6281)</f>
        <v/>
      </c>
      <c r="O6281" s="142">
        <f>'Ek.3-A'!S6281</f>
        <v>0</v>
      </c>
      <c r="P6281" s="143" t="str">
        <f>'Ek.3-A'!L6281</f>
        <v/>
      </c>
      <c r="Q6281" s="24" t="str">
        <f>'Ek.3-A'!M6281</f>
        <v/>
      </c>
      <c r="R6281" s="24">
        <f t="shared" si="1327"/>
        <v>0</v>
      </c>
      <c r="S6281" s="141" t="str">
        <f t="shared" si="1328"/>
        <v>H</v>
      </c>
      <c r="T6281" s="24">
        <f>IF(S6281="E",SUM($R$5:R6281),0)</f>
        <v>0</v>
      </c>
      <c r="U6281" s="143">
        <f t="shared" si="1329"/>
        <v>0</v>
      </c>
    </row>
    <row r="6282" spans="1:21" x14ac:dyDescent="0.25">
      <c r="A6282" s="6">
        <v>63.8200000000001</v>
      </c>
      <c r="B6282" s="32" t="s">
        <v>317</v>
      </c>
      <c r="K6282" s="3">
        <f t="shared" si="1330"/>
        <v>4628</v>
      </c>
      <c r="L6282" s="97" t="str">
        <f>IF(TRIM('Ek.3-A'!F6282)&lt;&gt;"","var","yok")</f>
        <v>yok</v>
      </c>
      <c r="M6282" s="5" t="str">
        <f>IF('Ek.3-A'!F6282="", "", IF(VLOOKUP('Ek.3-A'!F6282, Veriler!D:E, 2, 0)=0, "", VLOOKUP('Ek.3-A'!F6282, Veriler!D:E, 2, 0)))</f>
        <v/>
      </c>
      <c r="N6282" s="5" t="str">
        <f>IF('Ek.3-A'!P6282="", "", 'Ek.3-A'!P6282)</f>
        <v/>
      </c>
      <c r="O6282" s="142">
        <f>'Ek.3-A'!S6282</f>
        <v>0</v>
      </c>
      <c r="P6282" s="143" t="str">
        <f>'Ek.3-A'!L6282</f>
        <v/>
      </c>
      <c r="Q6282" s="24" t="str">
        <f>'Ek.3-A'!M6282</f>
        <v/>
      </c>
      <c r="R6282" s="24">
        <f t="shared" si="1327"/>
        <v>0</v>
      </c>
      <c r="S6282" s="141" t="str">
        <f t="shared" si="1328"/>
        <v>H</v>
      </c>
      <c r="T6282" s="24">
        <f>IF(S6282="E",SUM($R$5:R6282),0)</f>
        <v>0</v>
      </c>
      <c r="U6282" s="143">
        <f t="shared" si="1329"/>
        <v>0</v>
      </c>
    </row>
    <row r="6283" spans="1:21" x14ac:dyDescent="0.25">
      <c r="A6283" s="6">
        <v>63.830000000000098</v>
      </c>
      <c r="B6283" s="32" t="s">
        <v>317</v>
      </c>
      <c r="K6283" s="3">
        <f t="shared" si="1330"/>
        <v>4629</v>
      </c>
      <c r="L6283" s="97" t="str">
        <f>IF(TRIM('Ek.3-A'!F6283)&lt;&gt;"","var","yok")</f>
        <v>yok</v>
      </c>
      <c r="M6283" s="5" t="str">
        <f>IF('Ek.3-A'!F6283="", "", IF(VLOOKUP('Ek.3-A'!F6283, Veriler!D:E, 2, 0)=0, "", VLOOKUP('Ek.3-A'!F6283, Veriler!D:E, 2, 0)))</f>
        <v/>
      </c>
      <c r="N6283" s="5" t="str">
        <f>IF('Ek.3-A'!P6283="", "", 'Ek.3-A'!P6283)</f>
        <v/>
      </c>
      <c r="O6283" s="142">
        <f>'Ek.3-A'!S6283</f>
        <v>0</v>
      </c>
      <c r="P6283" s="143" t="str">
        <f>'Ek.3-A'!L6283</f>
        <v/>
      </c>
      <c r="Q6283" s="24" t="str">
        <f>'Ek.3-A'!M6283</f>
        <v/>
      </c>
      <c r="R6283" s="24">
        <f t="shared" si="1327"/>
        <v>0</v>
      </c>
      <c r="S6283" s="141" t="str">
        <f t="shared" si="1328"/>
        <v>H</v>
      </c>
      <c r="T6283" s="24">
        <f>IF(S6283="E",SUM($R$5:R6283),0)</f>
        <v>0</v>
      </c>
      <c r="U6283" s="143">
        <f t="shared" si="1329"/>
        <v>0</v>
      </c>
    </row>
    <row r="6284" spans="1:21" x14ac:dyDescent="0.25">
      <c r="A6284" s="6">
        <v>63.840000000000103</v>
      </c>
      <c r="B6284" s="32" t="s">
        <v>317</v>
      </c>
      <c r="K6284" s="3">
        <f t="shared" si="1330"/>
        <v>4630</v>
      </c>
      <c r="L6284" s="97" t="str">
        <f>IF(TRIM('Ek.3-A'!F6284)&lt;&gt;"","var","yok")</f>
        <v>yok</v>
      </c>
      <c r="M6284" s="5" t="str">
        <f>IF('Ek.3-A'!F6284="", "", IF(VLOOKUP('Ek.3-A'!F6284, Veriler!D:E, 2, 0)=0, "", VLOOKUP('Ek.3-A'!F6284, Veriler!D:E, 2, 0)))</f>
        <v/>
      </c>
      <c r="N6284" s="5" t="str">
        <f>IF('Ek.3-A'!P6284="", "", 'Ek.3-A'!P6284)</f>
        <v/>
      </c>
      <c r="O6284" s="142">
        <f>'Ek.3-A'!S6284</f>
        <v>0</v>
      </c>
      <c r="P6284" s="143" t="str">
        <f>'Ek.3-A'!L6284</f>
        <v/>
      </c>
      <c r="Q6284" s="24" t="str">
        <f>'Ek.3-A'!M6284</f>
        <v/>
      </c>
      <c r="R6284" s="24">
        <f t="shared" si="1327"/>
        <v>0</v>
      </c>
      <c r="S6284" s="141" t="str">
        <f t="shared" si="1328"/>
        <v>H</v>
      </c>
      <c r="T6284" s="24">
        <f>IF(S6284="E",SUM($R$5:R6284),0)</f>
        <v>0</v>
      </c>
      <c r="U6284" s="143">
        <f t="shared" si="1329"/>
        <v>0</v>
      </c>
    </row>
    <row r="6285" spans="1:21" x14ac:dyDescent="0.25">
      <c r="A6285" s="6">
        <v>63.850000000000101</v>
      </c>
      <c r="B6285" s="32" t="s">
        <v>317</v>
      </c>
      <c r="K6285" s="3">
        <f t="shared" si="1330"/>
        <v>4631</v>
      </c>
      <c r="L6285" s="97" t="str">
        <f>IF(TRIM('Ek.3-A'!F6285)&lt;&gt;"","var","yok")</f>
        <v>yok</v>
      </c>
      <c r="M6285" s="5" t="str">
        <f>IF('Ek.3-A'!F6285="", "", IF(VLOOKUP('Ek.3-A'!F6285, Veriler!D:E, 2, 0)=0, "", VLOOKUP('Ek.3-A'!F6285, Veriler!D:E, 2, 0)))</f>
        <v/>
      </c>
      <c r="N6285" s="5" t="str">
        <f>IF('Ek.3-A'!P6285="", "", 'Ek.3-A'!P6285)</f>
        <v/>
      </c>
      <c r="O6285" s="142">
        <f>'Ek.3-A'!S6285</f>
        <v>0</v>
      </c>
      <c r="P6285" s="143" t="str">
        <f>'Ek.3-A'!L6285</f>
        <v/>
      </c>
      <c r="Q6285" s="24" t="str">
        <f>'Ek.3-A'!M6285</f>
        <v/>
      </c>
      <c r="R6285" s="24">
        <f t="shared" si="1327"/>
        <v>0</v>
      </c>
      <c r="S6285" s="141" t="str">
        <f t="shared" si="1328"/>
        <v>H</v>
      </c>
      <c r="T6285" s="24">
        <f>IF(S6285="E",SUM($R$5:R6285),0)</f>
        <v>0</v>
      </c>
      <c r="U6285" s="143">
        <f t="shared" si="1329"/>
        <v>0</v>
      </c>
    </row>
    <row r="6286" spans="1:21" x14ac:dyDescent="0.25">
      <c r="A6286" s="6">
        <v>63.860000000000099</v>
      </c>
      <c r="B6286" s="32" t="s">
        <v>317</v>
      </c>
      <c r="K6286" s="3">
        <f t="shared" si="1330"/>
        <v>4632</v>
      </c>
      <c r="L6286" s="97" t="str">
        <f>IF(TRIM('Ek.3-A'!F6286)&lt;&gt;"","var","yok")</f>
        <v>yok</v>
      </c>
      <c r="M6286" s="5" t="str">
        <f>IF('Ek.3-A'!F6286="", "", IF(VLOOKUP('Ek.3-A'!F6286, Veriler!D:E, 2, 0)=0, "", VLOOKUP('Ek.3-A'!F6286, Veriler!D:E, 2, 0)))</f>
        <v/>
      </c>
      <c r="N6286" s="5" t="str">
        <f>IF('Ek.3-A'!P6286="", "", 'Ek.3-A'!P6286)</f>
        <v/>
      </c>
      <c r="O6286" s="142">
        <f>'Ek.3-A'!S6286</f>
        <v>0</v>
      </c>
      <c r="P6286" s="143" t="str">
        <f>'Ek.3-A'!L6286</f>
        <v/>
      </c>
      <c r="Q6286" s="24" t="str">
        <f>'Ek.3-A'!M6286</f>
        <v/>
      </c>
      <c r="R6286" s="24">
        <f t="shared" si="1327"/>
        <v>0</v>
      </c>
      <c r="S6286" s="141" t="str">
        <f t="shared" si="1328"/>
        <v>H</v>
      </c>
      <c r="T6286" s="24">
        <f>IF(S6286="E",SUM($R$5:R6286),0)</f>
        <v>0</v>
      </c>
      <c r="U6286" s="143">
        <f t="shared" si="1329"/>
        <v>0</v>
      </c>
    </row>
    <row r="6287" spans="1:21" x14ac:dyDescent="0.25">
      <c r="A6287" s="6">
        <v>63.870000000000097</v>
      </c>
      <c r="B6287" s="32" t="s">
        <v>317</v>
      </c>
      <c r="K6287" s="3">
        <f t="shared" si="1330"/>
        <v>4633</v>
      </c>
      <c r="L6287" s="97" t="str">
        <f>IF(TRIM('Ek.3-A'!F6287)&lt;&gt;"","var","yok")</f>
        <v>yok</v>
      </c>
      <c r="M6287" s="5" t="str">
        <f>IF('Ek.3-A'!F6287="", "", IF(VLOOKUP('Ek.3-A'!F6287, Veriler!D:E, 2, 0)=0, "", VLOOKUP('Ek.3-A'!F6287, Veriler!D:E, 2, 0)))</f>
        <v/>
      </c>
      <c r="N6287" s="5" t="str">
        <f>IF('Ek.3-A'!P6287="", "", 'Ek.3-A'!P6287)</f>
        <v/>
      </c>
      <c r="O6287" s="142">
        <f>'Ek.3-A'!S6287</f>
        <v>0</v>
      </c>
      <c r="P6287" s="143" t="str">
        <f>'Ek.3-A'!L6287</f>
        <v/>
      </c>
      <c r="Q6287" s="24" t="str">
        <f>'Ek.3-A'!M6287</f>
        <v/>
      </c>
      <c r="R6287" s="24">
        <f t="shared" si="1327"/>
        <v>0</v>
      </c>
      <c r="S6287" s="141" t="str">
        <f t="shared" si="1328"/>
        <v>H</v>
      </c>
      <c r="T6287" s="24">
        <f>IF(S6287="E",SUM($R$5:R6287),0)</f>
        <v>0</v>
      </c>
      <c r="U6287" s="143">
        <f t="shared" si="1329"/>
        <v>0</v>
      </c>
    </row>
    <row r="6288" spans="1:21" x14ac:dyDescent="0.25">
      <c r="A6288" s="6">
        <v>63.880000000000102</v>
      </c>
      <c r="B6288" s="32" t="s">
        <v>317</v>
      </c>
      <c r="K6288" s="3">
        <f t="shared" si="1330"/>
        <v>4634</v>
      </c>
      <c r="L6288" s="97" t="str">
        <f>IF(TRIM('Ek.3-A'!F6288)&lt;&gt;"","var","yok")</f>
        <v>yok</v>
      </c>
      <c r="M6288" s="5" t="str">
        <f>IF('Ek.3-A'!F6288="", "", IF(VLOOKUP('Ek.3-A'!F6288, Veriler!D:E, 2, 0)=0, "", VLOOKUP('Ek.3-A'!F6288, Veriler!D:E, 2, 0)))</f>
        <v/>
      </c>
      <c r="N6288" s="5" t="str">
        <f>IF('Ek.3-A'!P6288="", "", 'Ek.3-A'!P6288)</f>
        <v/>
      </c>
      <c r="O6288" s="142">
        <f>'Ek.3-A'!S6288</f>
        <v>0</v>
      </c>
      <c r="P6288" s="143" t="str">
        <f>'Ek.3-A'!L6288</f>
        <v/>
      </c>
      <c r="Q6288" s="24" t="str">
        <f>'Ek.3-A'!M6288</f>
        <v/>
      </c>
      <c r="R6288" s="24">
        <f t="shared" si="1327"/>
        <v>0</v>
      </c>
      <c r="S6288" s="141" t="str">
        <f t="shared" si="1328"/>
        <v>H</v>
      </c>
      <c r="T6288" s="24">
        <f>IF(S6288="E",SUM($R$5:R6288),0)</f>
        <v>0</v>
      </c>
      <c r="U6288" s="143">
        <f t="shared" si="1329"/>
        <v>0</v>
      </c>
    </row>
    <row r="6289" spans="1:41" x14ac:dyDescent="0.25">
      <c r="A6289" s="6">
        <v>63.8900000000001</v>
      </c>
      <c r="B6289" s="32" t="s">
        <v>317</v>
      </c>
      <c r="L6289" s="97"/>
      <c r="M6289" s="5"/>
      <c r="N6289" s="5"/>
      <c r="O6289" s="5"/>
      <c r="Q6289" s="23"/>
      <c r="T6289" s="24"/>
      <c r="U6289" s="25"/>
    </row>
    <row r="6290" spans="1:41" x14ac:dyDescent="0.25">
      <c r="A6290" s="6">
        <v>63.900000000000098</v>
      </c>
      <c r="B6290" s="32" t="s">
        <v>317</v>
      </c>
      <c r="K6290" s="3">
        <f>K6288+1</f>
        <v>4635</v>
      </c>
      <c r="L6290" s="97" t="str">
        <f>IF(TRIM('Ek.3-A'!F6290)&lt;&gt;"","var","yok")</f>
        <v>yok</v>
      </c>
      <c r="M6290" s="5" t="str">
        <f>IF('Ek.3-A'!F6290="", "", IF(VLOOKUP('Ek.3-A'!F6290, Veriler!D:E, 2, 0)=0, "", VLOOKUP('Ek.3-A'!F6290, Veriler!D:E, 2, 0)))</f>
        <v/>
      </c>
      <c r="N6290" s="5" t="str">
        <f>IF('Ek.3-A'!P6290="", "", 'Ek.3-A'!P6290)</f>
        <v/>
      </c>
      <c r="O6290" s="142">
        <f>'Ek.3-A'!S6290</f>
        <v>0</v>
      </c>
      <c r="P6290" s="143" t="str">
        <f>'Ek.3-A'!L6290</f>
        <v/>
      </c>
      <c r="Q6290" s="24" t="str">
        <f>'Ek.3-A'!M6290</f>
        <v/>
      </c>
      <c r="R6290" s="24">
        <f t="shared" ref="R6290:R6303" si="1331">IF(L6290="var",0,IF(Q6290&lt;=0.005,Q6290,0))</f>
        <v>0</v>
      </c>
      <c r="S6290" s="141" t="str">
        <f t="shared" ref="S6290:S6303" si="1332">IF(Q6290&lt;=0.005,"E","H")</f>
        <v>H</v>
      </c>
      <c r="T6290" s="24">
        <f>IF(S6290="E",SUM($R$5:R6290),0)</f>
        <v>0</v>
      </c>
      <c r="U6290" s="143">
        <f t="shared" ref="U6290:U6303" si="1333">IF(T6290&lt;=0.1, O6290, IF(R6290&gt;$G$2, R6290*O6290, $G$2*O6290))</f>
        <v>0</v>
      </c>
    </row>
    <row r="6291" spans="1:41" x14ac:dyDescent="0.25">
      <c r="A6291" s="6">
        <v>63.910000000000103</v>
      </c>
      <c r="B6291" s="32" t="s">
        <v>317</v>
      </c>
      <c r="K6291" s="3">
        <f t="shared" ref="K6291:K6303" si="1334">K6290+1</f>
        <v>4636</v>
      </c>
      <c r="L6291" s="97" t="str">
        <f>IF(TRIM('Ek.3-A'!F6291)&lt;&gt;"","var","yok")</f>
        <v>yok</v>
      </c>
      <c r="M6291" s="5" t="str">
        <f>IF('Ek.3-A'!F6291="", "", IF(VLOOKUP('Ek.3-A'!F6291, Veriler!D:E, 2, 0)=0, "", VLOOKUP('Ek.3-A'!F6291, Veriler!D:E, 2, 0)))</f>
        <v/>
      </c>
      <c r="N6291" s="5" t="str">
        <f>IF('Ek.3-A'!P6291="", "", 'Ek.3-A'!P6291)</f>
        <v/>
      </c>
      <c r="O6291" s="142">
        <f>'Ek.3-A'!S6291</f>
        <v>0</v>
      </c>
      <c r="P6291" s="143" t="str">
        <f>'Ek.3-A'!L6291</f>
        <v/>
      </c>
      <c r="Q6291" s="24" t="str">
        <f>'Ek.3-A'!M6291</f>
        <v/>
      </c>
      <c r="R6291" s="24">
        <f t="shared" si="1331"/>
        <v>0</v>
      </c>
      <c r="S6291" s="141" t="str">
        <f t="shared" si="1332"/>
        <v>H</v>
      </c>
      <c r="T6291" s="24">
        <f>IF(S6291="E",SUM($R$5:R6291),0)</f>
        <v>0</v>
      </c>
      <c r="U6291" s="143">
        <f t="shared" si="1333"/>
        <v>0</v>
      </c>
    </row>
    <row r="6292" spans="1:41" x14ac:dyDescent="0.25">
      <c r="A6292" s="6">
        <v>63.920000000000101</v>
      </c>
      <c r="B6292" s="32" t="s">
        <v>317</v>
      </c>
      <c r="K6292" s="3">
        <f t="shared" si="1334"/>
        <v>4637</v>
      </c>
      <c r="L6292" s="97" t="str">
        <f>IF(TRIM('Ek.3-A'!F6292)&lt;&gt;"","var","yok")</f>
        <v>yok</v>
      </c>
      <c r="M6292" s="5" t="str">
        <f>IF('Ek.3-A'!F6292="", "", IF(VLOOKUP('Ek.3-A'!F6292, Veriler!D:E, 2, 0)=0, "", VLOOKUP('Ek.3-A'!F6292, Veriler!D:E, 2, 0)))</f>
        <v/>
      </c>
      <c r="N6292" s="5" t="str">
        <f>IF('Ek.3-A'!P6292="", "", 'Ek.3-A'!P6292)</f>
        <v/>
      </c>
      <c r="O6292" s="142">
        <f>'Ek.3-A'!S6292</f>
        <v>0</v>
      </c>
      <c r="P6292" s="143" t="str">
        <f>'Ek.3-A'!L6292</f>
        <v/>
      </c>
      <c r="Q6292" s="24" t="str">
        <f>'Ek.3-A'!M6292</f>
        <v/>
      </c>
      <c r="R6292" s="24">
        <f t="shared" si="1331"/>
        <v>0</v>
      </c>
      <c r="S6292" s="141" t="str">
        <f t="shared" si="1332"/>
        <v>H</v>
      </c>
      <c r="T6292" s="24">
        <f>IF(S6292="E",SUM($R$5:R6292),0)</f>
        <v>0</v>
      </c>
      <c r="U6292" s="143">
        <f t="shared" si="1333"/>
        <v>0</v>
      </c>
    </row>
    <row r="6293" spans="1:41" x14ac:dyDescent="0.25">
      <c r="A6293" s="6">
        <v>63.930000000000099</v>
      </c>
      <c r="B6293" s="32" t="s">
        <v>317</v>
      </c>
      <c r="K6293" s="3">
        <f t="shared" si="1334"/>
        <v>4638</v>
      </c>
      <c r="L6293" s="97" t="str">
        <f>IF(TRIM('Ek.3-A'!F6293)&lt;&gt;"","var","yok")</f>
        <v>yok</v>
      </c>
      <c r="M6293" s="5" t="str">
        <f>IF('Ek.3-A'!F6293="", "", IF(VLOOKUP('Ek.3-A'!F6293, Veriler!D:E, 2, 0)=0, "", VLOOKUP('Ek.3-A'!F6293, Veriler!D:E, 2, 0)))</f>
        <v/>
      </c>
      <c r="N6293" s="5" t="str">
        <f>IF('Ek.3-A'!P6293="", "", 'Ek.3-A'!P6293)</f>
        <v/>
      </c>
      <c r="O6293" s="142">
        <f>'Ek.3-A'!S6293</f>
        <v>0</v>
      </c>
      <c r="P6293" s="143" t="str">
        <f>'Ek.3-A'!L6293</f>
        <v/>
      </c>
      <c r="Q6293" s="24" t="str">
        <f>'Ek.3-A'!M6293</f>
        <v/>
      </c>
      <c r="R6293" s="24">
        <f t="shared" si="1331"/>
        <v>0</v>
      </c>
      <c r="S6293" s="141" t="str">
        <f t="shared" si="1332"/>
        <v>H</v>
      </c>
      <c r="T6293" s="24">
        <f>IF(S6293="E",SUM($R$5:R6293),0)</f>
        <v>0</v>
      </c>
      <c r="U6293" s="143">
        <f t="shared" si="1333"/>
        <v>0</v>
      </c>
    </row>
    <row r="6294" spans="1:41" x14ac:dyDescent="0.25">
      <c r="A6294" s="6">
        <v>63.940000000000097</v>
      </c>
      <c r="B6294" s="32" t="s">
        <v>317</v>
      </c>
      <c r="K6294" s="3">
        <f t="shared" si="1334"/>
        <v>4639</v>
      </c>
      <c r="L6294" s="97" t="str">
        <f>IF(TRIM('Ek.3-A'!F6294)&lt;&gt;"","var","yok")</f>
        <v>yok</v>
      </c>
      <c r="M6294" s="5" t="str">
        <f>IF('Ek.3-A'!F6294="", "", IF(VLOOKUP('Ek.3-A'!F6294, Veriler!D:E, 2, 0)=0, "", VLOOKUP('Ek.3-A'!F6294, Veriler!D:E, 2, 0)))</f>
        <v/>
      </c>
      <c r="N6294" s="5" t="str">
        <f>IF('Ek.3-A'!P6294="", "", 'Ek.3-A'!P6294)</f>
        <v/>
      </c>
      <c r="O6294" s="142">
        <f>'Ek.3-A'!S6294</f>
        <v>0</v>
      </c>
      <c r="P6294" s="143" t="str">
        <f>'Ek.3-A'!L6294</f>
        <v/>
      </c>
      <c r="Q6294" s="24" t="str">
        <f>'Ek.3-A'!M6294</f>
        <v/>
      </c>
      <c r="R6294" s="24">
        <f t="shared" si="1331"/>
        <v>0</v>
      </c>
      <c r="S6294" s="141" t="str">
        <f t="shared" si="1332"/>
        <v>H</v>
      </c>
      <c r="T6294" s="24">
        <f>IF(S6294="E",SUM($R$5:R6294),0)</f>
        <v>0</v>
      </c>
      <c r="U6294" s="143">
        <f t="shared" si="1333"/>
        <v>0</v>
      </c>
    </row>
    <row r="6295" spans="1:41" x14ac:dyDescent="0.25">
      <c r="A6295" s="6">
        <v>63.950000000000102</v>
      </c>
      <c r="B6295" s="32" t="s">
        <v>317</v>
      </c>
      <c r="K6295" s="3">
        <f t="shared" si="1334"/>
        <v>4640</v>
      </c>
      <c r="L6295" s="97" t="str">
        <f>IF(TRIM('Ek.3-A'!F6295)&lt;&gt;"","var","yok")</f>
        <v>yok</v>
      </c>
      <c r="M6295" s="5" t="str">
        <f>IF('Ek.3-A'!F6295="", "", IF(VLOOKUP('Ek.3-A'!F6295, Veriler!D:E, 2, 0)=0, "", VLOOKUP('Ek.3-A'!F6295, Veriler!D:E, 2, 0)))</f>
        <v/>
      </c>
      <c r="N6295" s="5" t="str">
        <f>IF('Ek.3-A'!P6295="", "", 'Ek.3-A'!P6295)</f>
        <v/>
      </c>
      <c r="O6295" s="142">
        <f>'Ek.3-A'!S6295</f>
        <v>0</v>
      </c>
      <c r="P6295" s="143" t="str">
        <f>'Ek.3-A'!L6295</f>
        <v/>
      </c>
      <c r="Q6295" s="24" t="str">
        <f>'Ek.3-A'!M6295</f>
        <v/>
      </c>
      <c r="R6295" s="24">
        <f t="shared" si="1331"/>
        <v>0</v>
      </c>
      <c r="S6295" s="141" t="str">
        <f t="shared" si="1332"/>
        <v>H</v>
      </c>
      <c r="T6295" s="24">
        <f>IF(S6295="E",SUM($R$5:R6295),0)</f>
        <v>0</v>
      </c>
      <c r="U6295" s="143">
        <f t="shared" si="1333"/>
        <v>0</v>
      </c>
    </row>
    <row r="6296" spans="1:41" x14ac:dyDescent="0.25">
      <c r="A6296" s="6">
        <v>63.9600000000001</v>
      </c>
      <c r="B6296" s="32" t="s">
        <v>317</v>
      </c>
      <c r="K6296" s="3">
        <f t="shared" si="1334"/>
        <v>4641</v>
      </c>
      <c r="L6296" s="97" t="str">
        <f>IF(TRIM('Ek.3-A'!F6296)&lt;&gt;"","var","yok")</f>
        <v>yok</v>
      </c>
      <c r="M6296" s="5" t="str">
        <f>IF('Ek.3-A'!F6296="", "", IF(VLOOKUP('Ek.3-A'!F6296, Veriler!D:E, 2, 0)=0, "", VLOOKUP('Ek.3-A'!F6296, Veriler!D:E, 2, 0)))</f>
        <v/>
      </c>
      <c r="N6296" s="5" t="str">
        <f>IF('Ek.3-A'!P6296="", "", 'Ek.3-A'!P6296)</f>
        <v/>
      </c>
      <c r="O6296" s="142">
        <f>'Ek.3-A'!S6296</f>
        <v>0</v>
      </c>
      <c r="P6296" s="143" t="str">
        <f>'Ek.3-A'!L6296</f>
        <v/>
      </c>
      <c r="Q6296" s="24" t="str">
        <f>'Ek.3-A'!M6296</f>
        <v/>
      </c>
      <c r="R6296" s="24">
        <f t="shared" si="1331"/>
        <v>0</v>
      </c>
      <c r="S6296" s="141" t="str">
        <f t="shared" si="1332"/>
        <v>H</v>
      </c>
      <c r="T6296" s="24">
        <f>IF(S6296="E",SUM($R$5:R6296),0)</f>
        <v>0</v>
      </c>
      <c r="U6296" s="143">
        <f t="shared" si="1333"/>
        <v>0</v>
      </c>
    </row>
    <row r="6297" spans="1:41" x14ac:dyDescent="0.25">
      <c r="A6297" s="6">
        <v>63.970000000000098</v>
      </c>
      <c r="B6297" s="32" t="s">
        <v>317</v>
      </c>
      <c r="K6297" s="3">
        <f t="shared" si="1334"/>
        <v>4642</v>
      </c>
      <c r="L6297" s="97" t="str">
        <f>IF(TRIM('Ek.3-A'!F6297)&lt;&gt;"","var","yok")</f>
        <v>yok</v>
      </c>
      <c r="M6297" s="5" t="str">
        <f>IF('Ek.3-A'!F6297="", "", IF(VLOOKUP('Ek.3-A'!F6297, Veriler!D:E, 2, 0)=0, "", VLOOKUP('Ek.3-A'!F6297, Veriler!D:E, 2, 0)))</f>
        <v/>
      </c>
      <c r="N6297" s="5" t="str">
        <f>IF('Ek.3-A'!P6297="", "", 'Ek.3-A'!P6297)</f>
        <v/>
      </c>
      <c r="O6297" s="142">
        <f>'Ek.3-A'!S6297</f>
        <v>0</v>
      </c>
      <c r="P6297" s="143" t="str">
        <f>'Ek.3-A'!L6297</f>
        <v/>
      </c>
      <c r="Q6297" s="24" t="str">
        <f>'Ek.3-A'!M6297</f>
        <v/>
      </c>
      <c r="R6297" s="24">
        <f t="shared" si="1331"/>
        <v>0</v>
      </c>
      <c r="S6297" s="141" t="str">
        <f t="shared" si="1332"/>
        <v>H</v>
      </c>
      <c r="T6297" s="24">
        <f>IF(S6297="E",SUM($R$5:R6297),0)</f>
        <v>0</v>
      </c>
      <c r="U6297" s="143">
        <f t="shared" si="1333"/>
        <v>0</v>
      </c>
    </row>
    <row r="6298" spans="1:41" x14ac:dyDescent="0.25">
      <c r="A6298" s="6">
        <v>63.980000000000103</v>
      </c>
      <c r="B6298" s="32" t="s">
        <v>317</v>
      </c>
      <c r="K6298" s="3">
        <f t="shared" si="1334"/>
        <v>4643</v>
      </c>
      <c r="L6298" s="97" t="str">
        <f>IF(TRIM('Ek.3-A'!F6298)&lt;&gt;"","var","yok")</f>
        <v>yok</v>
      </c>
      <c r="M6298" s="5" t="str">
        <f>IF('Ek.3-A'!F6298="", "", IF(VLOOKUP('Ek.3-A'!F6298, Veriler!D:E, 2, 0)=0, "", VLOOKUP('Ek.3-A'!F6298, Veriler!D:E, 2, 0)))</f>
        <v/>
      </c>
      <c r="N6298" s="5" t="str">
        <f>IF('Ek.3-A'!P6298="", "", 'Ek.3-A'!P6298)</f>
        <v/>
      </c>
      <c r="O6298" s="142">
        <f>'Ek.3-A'!S6298</f>
        <v>0</v>
      </c>
      <c r="P6298" s="143" t="str">
        <f>'Ek.3-A'!L6298</f>
        <v/>
      </c>
      <c r="Q6298" s="24" t="str">
        <f>'Ek.3-A'!M6298</f>
        <v/>
      </c>
      <c r="R6298" s="24">
        <f t="shared" si="1331"/>
        <v>0</v>
      </c>
      <c r="S6298" s="141" t="str">
        <f t="shared" si="1332"/>
        <v>H</v>
      </c>
      <c r="T6298" s="24">
        <f>IF(S6298="E",SUM($R$5:R6298),0)</f>
        <v>0</v>
      </c>
      <c r="U6298" s="143">
        <f t="shared" si="1333"/>
        <v>0</v>
      </c>
    </row>
    <row r="6299" spans="1:41" x14ac:dyDescent="0.25">
      <c r="A6299" s="6">
        <v>63.990000000000101</v>
      </c>
      <c r="B6299" s="32" t="s">
        <v>317</v>
      </c>
      <c r="K6299" s="3">
        <f t="shared" si="1334"/>
        <v>4644</v>
      </c>
      <c r="L6299" s="97" t="str">
        <f>IF(TRIM('Ek.3-A'!F6299)&lt;&gt;"","var","yok")</f>
        <v>yok</v>
      </c>
      <c r="M6299" s="5" t="str">
        <f>IF('Ek.3-A'!F6299="", "", IF(VLOOKUP('Ek.3-A'!F6299, Veriler!D:E, 2, 0)=0, "", VLOOKUP('Ek.3-A'!F6299, Veriler!D:E, 2, 0)))</f>
        <v/>
      </c>
      <c r="N6299" s="5" t="str">
        <f>IF('Ek.3-A'!P6299="", "", 'Ek.3-A'!P6299)</f>
        <v/>
      </c>
      <c r="O6299" s="142">
        <f>'Ek.3-A'!S6299</f>
        <v>0</v>
      </c>
      <c r="P6299" s="143" t="str">
        <f>'Ek.3-A'!L6299</f>
        <v/>
      </c>
      <c r="Q6299" s="24" t="str">
        <f>'Ek.3-A'!M6299</f>
        <v/>
      </c>
      <c r="R6299" s="24">
        <f t="shared" si="1331"/>
        <v>0</v>
      </c>
      <c r="S6299" s="141" t="str">
        <f t="shared" si="1332"/>
        <v>H</v>
      </c>
      <c r="T6299" s="24">
        <f>IF(S6299="E",SUM($R$5:R6299),0)</f>
        <v>0</v>
      </c>
      <c r="U6299" s="143">
        <f t="shared" si="1333"/>
        <v>0</v>
      </c>
    </row>
    <row r="6300" spans="1:41" x14ac:dyDescent="0.25">
      <c r="A6300" s="6">
        <v>64.000000000000099</v>
      </c>
      <c r="B6300" s="32" t="s">
        <v>317</v>
      </c>
      <c r="K6300" s="3">
        <f t="shared" si="1334"/>
        <v>4645</v>
      </c>
      <c r="L6300" s="97" t="str">
        <f>IF(TRIM('Ek.3-A'!F6300)&lt;&gt;"","var","yok")</f>
        <v>yok</v>
      </c>
      <c r="M6300" s="5" t="str">
        <f>IF('Ek.3-A'!F6300="", "", IF(VLOOKUP('Ek.3-A'!F6300, Veriler!D:E, 2, 0)=0, "", VLOOKUP('Ek.3-A'!F6300, Veriler!D:E, 2, 0)))</f>
        <v/>
      </c>
      <c r="N6300" s="5" t="str">
        <f>IF('Ek.3-A'!P6300="", "", 'Ek.3-A'!P6300)</f>
        <v/>
      </c>
      <c r="O6300" s="142">
        <f>'Ek.3-A'!S6300</f>
        <v>0</v>
      </c>
      <c r="P6300" s="143" t="str">
        <f>'Ek.3-A'!L6300</f>
        <v/>
      </c>
      <c r="Q6300" s="24" t="str">
        <f>'Ek.3-A'!M6300</f>
        <v/>
      </c>
      <c r="R6300" s="24">
        <f t="shared" si="1331"/>
        <v>0</v>
      </c>
      <c r="S6300" s="141" t="str">
        <f t="shared" si="1332"/>
        <v>H</v>
      </c>
      <c r="T6300" s="24">
        <f>IF(S6300="E",SUM($R$5:R6300),0)</f>
        <v>0</v>
      </c>
      <c r="U6300" s="143">
        <f t="shared" si="1333"/>
        <v>0</v>
      </c>
    </row>
    <row r="6301" spans="1:41" x14ac:dyDescent="0.25">
      <c r="A6301" s="6">
        <v>64.010000000000105</v>
      </c>
      <c r="B6301" s="32" t="s">
        <v>317</v>
      </c>
      <c r="K6301" s="3">
        <f t="shared" si="1334"/>
        <v>4646</v>
      </c>
      <c r="L6301" s="97" t="str">
        <f>IF(TRIM('Ek.3-A'!F6301)&lt;&gt;"","var","yok")</f>
        <v>yok</v>
      </c>
      <c r="M6301" s="5" t="str">
        <f>IF('Ek.3-A'!F6301="", "", IF(VLOOKUP('Ek.3-A'!F6301, Veriler!D:E, 2, 0)=0, "", VLOOKUP('Ek.3-A'!F6301, Veriler!D:E, 2, 0)))</f>
        <v/>
      </c>
      <c r="N6301" s="5" t="str">
        <f>IF('Ek.3-A'!P6301="", "", 'Ek.3-A'!P6301)</f>
        <v/>
      </c>
      <c r="O6301" s="142">
        <f>'Ek.3-A'!S6301</f>
        <v>0</v>
      </c>
      <c r="P6301" s="143" t="str">
        <f>'Ek.3-A'!L6301</f>
        <v/>
      </c>
      <c r="Q6301" s="24" t="str">
        <f>'Ek.3-A'!M6301</f>
        <v/>
      </c>
      <c r="R6301" s="24">
        <f t="shared" si="1331"/>
        <v>0</v>
      </c>
      <c r="S6301" s="141" t="str">
        <f t="shared" si="1332"/>
        <v>H</v>
      </c>
      <c r="T6301" s="24">
        <f>IF(S6301="E",SUM($R$5:R6301),0)</f>
        <v>0</v>
      </c>
      <c r="U6301" s="143">
        <f t="shared" si="1333"/>
        <v>0</v>
      </c>
    </row>
    <row r="6302" spans="1:41" x14ac:dyDescent="0.25">
      <c r="A6302" s="6">
        <v>64.020000000000095</v>
      </c>
      <c r="B6302" s="32" t="s">
        <v>317</v>
      </c>
      <c r="K6302" s="3">
        <f t="shared" si="1334"/>
        <v>4647</v>
      </c>
      <c r="L6302" s="97" t="str">
        <f>IF(TRIM('Ek.3-A'!F6302)&lt;&gt;"","var","yok")</f>
        <v>yok</v>
      </c>
      <c r="M6302" s="5" t="str">
        <f>IF('Ek.3-A'!F6302="", "", IF(VLOOKUP('Ek.3-A'!F6302, Veriler!D:E, 2, 0)=0, "", VLOOKUP('Ek.3-A'!F6302, Veriler!D:E, 2, 0)))</f>
        <v/>
      </c>
      <c r="N6302" s="5" t="str">
        <f>IF('Ek.3-A'!P6302="", "", 'Ek.3-A'!P6302)</f>
        <v/>
      </c>
      <c r="O6302" s="142">
        <f>'Ek.3-A'!S6302</f>
        <v>0</v>
      </c>
      <c r="P6302" s="143" t="str">
        <f>'Ek.3-A'!L6302</f>
        <v/>
      </c>
      <c r="Q6302" s="24" t="str">
        <f>'Ek.3-A'!M6302</f>
        <v/>
      </c>
      <c r="R6302" s="24">
        <f t="shared" si="1331"/>
        <v>0</v>
      </c>
      <c r="S6302" s="141" t="str">
        <f t="shared" si="1332"/>
        <v>H</v>
      </c>
      <c r="T6302" s="24">
        <f>IF(S6302="E",SUM($R$5:R6302),0)</f>
        <v>0</v>
      </c>
      <c r="U6302" s="143">
        <f t="shared" si="1333"/>
        <v>0</v>
      </c>
    </row>
    <row r="6303" spans="1:41" x14ac:dyDescent="0.25">
      <c r="A6303" s="6">
        <v>64.030000000000101</v>
      </c>
      <c r="B6303" s="32" t="s">
        <v>317</v>
      </c>
      <c r="K6303" s="3">
        <f t="shared" si="1334"/>
        <v>4648</v>
      </c>
      <c r="L6303" s="97" t="str">
        <f>IF(TRIM('Ek.3-A'!F6303)&lt;&gt;"","var","yok")</f>
        <v>yok</v>
      </c>
      <c r="M6303" s="5" t="str">
        <f>IF('Ek.3-A'!F6303="", "", IF(VLOOKUP('Ek.3-A'!F6303, Veriler!D:E, 2, 0)=0, "", VLOOKUP('Ek.3-A'!F6303, Veriler!D:E, 2, 0)))</f>
        <v/>
      </c>
      <c r="N6303" s="5" t="str">
        <f>IF('Ek.3-A'!P6303="", "", 'Ek.3-A'!P6303)</f>
        <v/>
      </c>
      <c r="O6303" s="142">
        <f>'Ek.3-A'!S6303</f>
        <v>0</v>
      </c>
      <c r="P6303" s="143" t="str">
        <f>'Ek.3-A'!L6303</f>
        <v/>
      </c>
      <c r="Q6303" s="24" t="str">
        <f>'Ek.3-A'!M6303</f>
        <v/>
      </c>
      <c r="R6303" s="24">
        <f t="shared" si="1331"/>
        <v>0</v>
      </c>
      <c r="S6303" s="141" t="str">
        <f t="shared" si="1332"/>
        <v>H</v>
      </c>
      <c r="T6303" s="24">
        <f>IF(S6303="E",SUM($R$5:R6303),0)</f>
        <v>0</v>
      </c>
      <c r="U6303" s="143">
        <f t="shared" si="1333"/>
        <v>0</v>
      </c>
    </row>
    <row r="6304" spans="1:41" x14ac:dyDescent="0.25">
      <c r="A6304" s="6">
        <v>64.040000000000106</v>
      </c>
      <c r="B6304" s="32" t="s">
        <v>317</v>
      </c>
      <c r="T6304" s="24"/>
      <c r="U6304" s="25"/>
      <c r="AO6304" s="140">
        <f>'Ek.3-A'!L6304</f>
        <v>0</v>
      </c>
    </row>
    <row r="6305" spans="1:21" x14ac:dyDescent="0.25">
      <c r="A6305" s="6">
        <v>64.050000000000097</v>
      </c>
      <c r="B6305" s="32" t="s">
        <v>317</v>
      </c>
      <c r="T6305" s="24"/>
      <c r="U6305" s="25"/>
    </row>
    <row r="6306" spans="1:21" x14ac:dyDescent="0.25">
      <c r="A6306" s="6">
        <v>64.060000000000102</v>
      </c>
      <c r="B6306" s="32" t="s">
        <v>317</v>
      </c>
      <c r="T6306" s="24"/>
      <c r="U6306" s="25"/>
    </row>
    <row r="6307" spans="1:21" x14ac:dyDescent="0.25">
      <c r="A6307" s="6">
        <v>64.070000000000107</v>
      </c>
      <c r="B6307" s="32" t="s">
        <v>317</v>
      </c>
      <c r="T6307" s="24"/>
      <c r="U6307" s="25"/>
    </row>
    <row r="6308" spans="1:21" x14ac:dyDescent="0.25">
      <c r="A6308" s="6">
        <v>64.080000000000098</v>
      </c>
      <c r="B6308" s="32" t="s">
        <v>317</v>
      </c>
      <c r="T6308" s="24"/>
      <c r="U6308" s="25"/>
    </row>
    <row r="6309" spans="1:21" x14ac:dyDescent="0.25">
      <c r="A6309" s="6">
        <v>64.090000000000103</v>
      </c>
      <c r="B6309" s="32" t="s">
        <v>317</v>
      </c>
      <c r="T6309" s="24"/>
      <c r="U6309" s="25"/>
    </row>
    <row r="6310" spans="1:21" x14ac:dyDescent="0.25">
      <c r="A6310" s="6">
        <v>64.100000000000094</v>
      </c>
      <c r="B6310" s="32" t="s">
        <v>317</v>
      </c>
      <c r="T6310" s="24"/>
      <c r="U6310" s="25"/>
    </row>
    <row r="6311" spans="1:21" x14ac:dyDescent="0.25">
      <c r="A6311" s="6">
        <v>64.110000000000099</v>
      </c>
      <c r="B6311" s="32" t="s">
        <v>317</v>
      </c>
      <c r="T6311" s="24"/>
      <c r="U6311" s="25"/>
    </row>
    <row r="6312" spans="1:21" x14ac:dyDescent="0.25">
      <c r="A6312" s="6">
        <v>64.120000000000104</v>
      </c>
      <c r="B6312" s="32" t="s">
        <v>317</v>
      </c>
      <c r="T6312" s="24"/>
      <c r="U6312" s="25"/>
    </row>
    <row r="6313" spans="1:21" x14ac:dyDescent="0.25">
      <c r="A6313" s="6">
        <v>64.130000000000095</v>
      </c>
      <c r="B6313" s="32" t="s">
        <v>317</v>
      </c>
      <c r="K6313" s="3">
        <f>K6303+1</f>
        <v>4649</v>
      </c>
      <c r="L6313" s="97" t="str">
        <f>IF(TRIM('Ek.3-A'!F6313)&lt;&gt;"","var","yok")</f>
        <v>yok</v>
      </c>
      <c r="M6313" s="5" t="str">
        <f>IF('Ek.3-A'!F6313="", "", IF(VLOOKUP('Ek.3-A'!F6313, Veriler!D:E, 2, 0)=0, "", VLOOKUP('Ek.3-A'!F6313, Veriler!D:E, 2, 0)))</f>
        <v/>
      </c>
      <c r="N6313" s="5" t="str">
        <f>IF('Ek.3-A'!P6313="", "", 'Ek.3-A'!P6313)</f>
        <v/>
      </c>
      <c r="O6313" s="142">
        <f>'Ek.3-A'!S6313</f>
        <v>0</v>
      </c>
      <c r="P6313" s="143" t="str">
        <f>'Ek.3-A'!L6313</f>
        <v/>
      </c>
      <c r="Q6313" s="24" t="str">
        <f>'Ek.3-A'!M6313</f>
        <v/>
      </c>
      <c r="R6313" s="24">
        <f t="shared" ref="R6313:R6326" si="1335">IF(L6313="var",0,IF(Q6313&lt;=0.005,Q6313,0))</f>
        <v>0</v>
      </c>
      <c r="S6313" s="141" t="str">
        <f t="shared" ref="S6313:S6326" si="1336">IF(Q6313&lt;=0.005,"E","H")</f>
        <v>H</v>
      </c>
      <c r="T6313" s="24">
        <f>IF(S6313="E",SUM($R$5:R6313),0)</f>
        <v>0</v>
      </c>
      <c r="U6313" s="143">
        <f t="shared" ref="U6313:U6326" si="1337">IF(T6313&lt;=0.1, O6313, IF(R6313&gt;$G$2, R6313*O6313, $G$2*O6313))</f>
        <v>0</v>
      </c>
    </row>
    <row r="6314" spans="1:21" x14ac:dyDescent="0.25">
      <c r="A6314" s="6">
        <v>64.1400000000001</v>
      </c>
      <c r="B6314" s="32" t="s">
        <v>317</v>
      </c>
      <c r="K6314" s="3">
        <f t="shared" ref="K6314:K6326" si="1338">K6313+1</f>
        <v>4650</v>
      </c>
      <c r="L6314" s="97" t="str">
        <f>IF(TRIM('Ek.3-A'!F6314)&lt;&gt;"","var","yok")</f>
        <v>yok</v>
      </c>
      <c r="M6314" s="5" t="str">
        <f>IF('Ek.3-A'!F6314="", "", IF(VLOOKUP('Ek.3-A'!F6314, Veriler!D:E, 2, 0)=0, "", VLOOKUP('Ek.3-A'!F6314, Veriler!D:E, 2, 0)))</f>
        <v/>
      </c>
      <c r="N6314" s="5" t="str">
        <f>IF('Ek.3-A'!P6314="", "", 'Ek.3-A'!P6314)</f>
        <v/>
      </c>
      <c r="O6314" s="142">
        <f>'Ek.3-A'!S6314</f>
        <v>0</v>
      </c>
      <c r="P6314" s="143" t="str">
        <f>'Ek.3-A'!L6314</f>
        <v/>
      </c>
      <c r="Q6314" s="24" t="str">
        <f>'Ek.3-A'!M6314</f>
        <v/>
      </c>
      <c r="R6314" s="24">
        <f t="shared" si="1335"/>
        <v>0</v>
      </c>
      <c r="S6314" s="141" t="str">
        <f t="shared" si="1336"/>
        <v>H</v>
      </c>
      <c r="T6314" s="24">
        <f>IF(S6314="E",SUM($R$5:R6314),0)</f>
        <v>0</v>
      </c>
      <c r="U6314" s="143">
        <f t="shared" si="1337"/>
        <v>0</v>
      </c>
    </row>
    <row r="6315" spans="1:21" x14ac:dyDescent="0.25">
      <c r="A6315" s="6">
        <v>64.150000000000105</v>
      </c>
      <c r="B6315" s="32" t="s">
        <v>317</v>
      </c>
      <c r="K6315" s="3">
        <f t="shared" si="1338"/>
        <v>4651</v>
      </c>
      <c r="L6315" s="97" t="str">
        <f>IF(TRIM('Ek.3-A'!F6315)&lt;&gt;"","var","yok")</f>
        <v>yok</v>
      </c>
      <c r="M6315" s="5" t="str">
        <f>IF('Ek.3-A'!F6315="", "", IF(VLOOKUP('Ek.3-A'!F6315, Veriler!D:E, 2, 0)=0, "", VLOOKUP('Ek.3-A'!F6315, Veriler!D:E, 2, 0)))</f>
        <v/>
      </c>
      <c r="N6315" s="5" t="str">
        <f>IF('Ek.3-A'!P6315="", "", 'Ek.3-A'!P6315)</f>
        <v/>
      </c>
      <c r="O6315" s="142">
        <f>'Ek.3-A'!S6315</f>
        <v>0</v>
      </c>
      <c r="P6315" s="143" t="str">
        <f>'Ek.3-A'!L6315</f>
        <v/>
      </c>
      <c r="Q6315" s="24" t="str">
        <f>'Ek.3-A'!M6315</f>
        <v/>
      </c>
      <c r="R6315" s="24">
        <f t="shared" si="1335"/>
        <v>0</v>
      </c>
      <c r="S6315" s="141" t="str">
        <f t="shared" si="1336"/>
        <v>H</v>
      </c>
      <c r="T6315" s="24">
        <f>IF(S6315="E",SUM($R$5:R6315),0)</f>
        <v>0</v>
      </c>
      <c r="U6315" s="143">
        <f t="shared" si="1337"/>
        <v>0</v>
      </c>
    </row>
    <row r="6316" spans="1:21" x14ac:dyDescent="0.25">
      <c r="A6316" s="6">
        <v>64.160000000000096</v>
      </c>
      <c r="B6316" s="32" t="s">
        <v>317</v>
      </c>
      <c r="K6316" s="3">
        <f t="shared" si="1338"/>
        <v>4652</v>
      </c>
      <c r="L6316" s="97" t="str">
        <f>IF(TRIM('Ek.3-A'!F6316)&lt;&gt;"","var","yok")</f>
        <v>yok</v>
      </c>
      <c r="M6316" s="5" t="str">
        <f>IF('Ek.3-A'!F6316="", "", IF(VLOOKUP('Ek.3-A'!F6316, Veriler!D:E, 2, 0)=0, "", VLOOKUP('Ek.3-A'!F6316, Veriler!D:E, 2, 0)))</f>
        <v/>
      </c>
      <c r="N6316" s="5" t="str">
        <f>IF('Ek.3-A'!P6316="", "", 'Ek.3-A'!P6316)</f>
        <v/>
      </c>
      <c r="O6316" s="142">
        <f>'Ek.3-A'!S6316</f>
        <v>0</v>
      </c>
      <c r="P6316" s="143" t="str">
        <f>'Ek.3-A'!L6316</f>
        <v/>
      </c>
      <c r="Q6316" s="24" t="str">
        <f>'Ek.3-A'!M6316</f>
        <v/>
      </c>
      <c r="R6316" s="24">
        <f t="shared" si="1335"/>
        <v>0</v>
      </c>
      <c r="S6316" s="141" t="str">
        <f t="shared" si="1336"/>
        <v>H</v>
      </c>
      <c r="T6316" s="24">
        <f>IF(S6316="E",SUM($R$5:R6316),0)</f>
        <v>0</v>
      </c>
      <c r="U6316" s="143">
        <f t="shared" si="1337"/>
        <v>0</v>
      </c>
    </row>
    <row r="6317" spans="1:21" x14ac:dyDescent="0.25">
      <c r="A6317" s="6">
        <v>64.170000000000101</v>
      </c>
      <c r="B6317" s="32" t="s">
        <v>317</v>
      </c>
      <c r="K6317" s="3">
        <f t="shared" si="1338"/>
        <v>4653</v>
      </c>
      <c r="L6317" s="97" t="str">
        <f>IF(TRIM('Ek.3-A'!F6317)&lt;&gt;"","var","yok")</f>
        <v>yok</v>
      </c>
      <c r="M6317" s="5" t="str">
        <f>IF('Ek.3-A'!F6317="", "", IF(VLOOKUP('Ek.3-A'!F6317, Veriler!D:E, 2, 0)=0, "", VLOOKUP('Ek.3-A'!F6317, Veriler!D:E, 2, 0)))</f>
        <v/>
      </c>
      <c r="N6317" s="5" t="str">
        <f>IF('Ek.3-A'!P6317="", "", 'Ek.3-A'!P6317)</f>
        <v/>
      </c>
      <c r="O6317" s="142">
        <f>'Ek.3-A'!S6317</f>
        <v>0</v>
      </c>
      <c r="P6317" s="143" t="str">
        <f>'Ek.3-A'!L6317</f>
        <v/>
      </c>
      <c r="Q6317" s="24" t="str">
        <f>'Ek.3-A'!M6317</f>
        <v/>
      </c>
      <c r="R6317" s="24">
        <f t="shared" si="1335"/>
        <v>0</v>
      </c>
      <c r="S6317" s="141" t="str">
        <f t="shared" si="1336"/>
        <v>H</v>
      </c>
      <c r="T6317" s="24">
        <f>IF(S6317="E",SUM($R$5:R6317),0)</f>
        <v>0</v>
      </c>
      <c r="U6317" s="143">
        <f t="shared" si="1337"/>
        <v>0</v>
      </c>
    </row>
    <row r="6318" spans="1:21" x14ac:dyDescent="0.25">
      <c r="A6318" s="6">
        <v>64.180000000000106</v>
      </c>
      <c r="B6318" s="32" t="s">
        <v>317</v>
      </c>
      <c r="K6318" s="3">
        <f t="shared" si="1338"/>
        <v>4654</v>
      </c>
      <c r="L6318" s="97" t="str">
        <f>IF(TRIM('Ek.3-A'!F6318)&lt;&gt;"","var","yok")</f>
        <v>yok</v>
      </c>
      <c r="M6318" s="5" t="str">
        <f>IF('Ek.3-A'!F6318="", "", IF(VLOOKUP('Ek.3-A'!F6318, Veriler!D:E, 2, 0)=0, "", VLOOKUP('Ek.3-A'!F6318, Veriler!D:E, 2, 0)))</f>
        <v/>
      </c>
      <c r="N6318" s="5" t="str">
        <f>IF('Ek.3-A'!P6318="", "", 'Ek.3-A'!P6318)</f>
        <v/>
      </c>
      <c r="O6318" s="142">
        <f>'Ek.3-A'!S6318</f>
        <v>0</v>
      </c>
      <c r="P6318" s="143" t="str">
        <f>'Ek.3-A'!L6318</f>
        <v/>
      </c>
      <c r="Q6318" s="24" t="str">
        <f>'Ek.3-A'!M6318</f>
        <v/>
      </c>
      <c r="R6318" s="24">
        <f t="shared" si="1335"/>
        <v>0</v>
      </c>
      <c r="S6318" s="141" t="str">
        <f t="shared" si="1336"/>
        <v>H</v>
      </c>
      <c r="T6318" s="24">
        <f>IF(S6318="E",SUM($R$5:R6318),0)</f>
        <v>0</v>
      </c>
      <c r="U6318" s="143">
        <f t="shared" si="1337"/>
        <v>0</v>
      </c>
    </row>
    <row r="6319" spans="1:21" x14ac:dyDescent="0.25">
      <c r="A6319" s="6">
        <v>64.190000000000097</v>
      </c>
      <c r="B6319" s="32" t="s">
        <v>317</v>
      </c>
      <c r="K6319" s="3">
        <f t="shared" si="1338"/>
        <v>4655</v>
      </c>
      <c r="L6319" s="97" t="str">
        <f>IF(TRIM('Ek.3-A'!F6319)&lt;&gt;"","var","yok")</f>
        <v>yok</v>
      </c>
      <c r="M6319" s="5" t="str">
        <f>IF('Ek.3-A'!F6319="", "", IF(VLOOKUP('Ek.3-A'!F6319, Veriler!D:E, 2, 0)=0, "", VLOOKUP('Ek.3-A'!F6319, Veriler!D:E, 2, 0)))</f>
        <v/>
      </c>
      <c r="N6319" s="5" t="str">
        <f>IF('Ek.3-A'!P6319="", "", 'Ek.3-A'!P6319)</f>
        <v/>
      </c>
      <c r="O6319" s="142">
        <f>'Ek.3-A'!S6319</f>
        <v>0</v>
      </c>
      <c r="P6319" s="143" t="str">
        <f>'Ek.3-A'!L6319</f>
        <v/>
      </c>
      <c r="Q6319" s="24" t="str">
        <f>'Ek.3-A'!M6319</f>
        <v/>
      </c>
      <c r="R6319" s="24">
        <f t="shared" si="1335"/>
        <v>0</v>
      </c>
      <c r="S6319" s="141" t="str">
        <f t="shared" si="1336"/>
        <v>H</v>
      </c>
      <c r="T6319" s="24">
        <f>IF(S6319="E",SUM($R$5:R6319),0)</f>
        <v>0</v>
      </c>
      <c r="U6319" s="143">
        <f t="shared" si="1337"/>
        <v>0</v>
      </c>
    </row>
    <row r="6320" spans="1:21" x14ac:dyDescent="0.25">
      <c r="A6320" s="6">
        <v>64.200000000000102</v>
      </c>
      <c r="B6320" s="32" t="s">
        <v>317</v>
      </c>
      <c r="K6320" s="3">
        <f t="shared" si="1338"/>
        <v>4656</v>
      </c>
      <c r="L6320" s="97" t="str">
        <f>IF(TRIM('Ek.3-A'!F6320)&lt;&gt;"","var","yok")</f>
        <v>yok</v>
      </c>
      <c r="M6320" s="5" t="str">
        <f>IF('Ek.3-A'!F6320="", "", IF(VLOOKUP('Ek.3-A'!F6320, Veriler!D:E, 2, 0)=0, "", VLOOKUP('Ek.3-A'!F6320, Veriler!D:E, 2, 0)))</f>
        <v/>
      </c>
      <c r="N6320" s="5" t="str">
        <f>IF('Ek.3-A'!P6320="", "", 'Ek.3-A'!P6320)</f>
        <v/>
      </c>
      <c r="O6320" s="142">
        <f>'Ek.3-A'!S6320</f>
        <v>0</v>
      </c>
      <c r="P6320" s="143" t="str">
        <f>'Ek.3-A'!L6320</f>
        <v/>
      </c>
      <c r="Q6320" s="24" t="str">
        <f>'Ek.3-A'!M6320</f>
        <v/>
      </c>
      <c r="R6320" s="24">
        <f t="shared" si="1335"/>
        <v>0</v>
      </c>
      <c r="S6320" s="141" t="str">
        <f t="shared" si="1336"/>
        <v>H</v>
      </c>
      <c r="T6320" s="24">
        <f>IF(S6320="E",SUM($R$5:R6320),0)</f>
        <v>0</v>
      </c>
      <c r="U6320" s="143">
        <f t="shared" si="1337"/>
        <v>0</v>
      </c>
    </row>
    <row r="6321" spans="1:21" x14ac:dyDescent="0.25">
      <c r="A6321" s="6">
        <v>64.210000000000093</v>
      </c>
      <c r="B6321" s="32" t="s">
        <v>317</v>
      </c>
      <c r="K6321" s="3">
        <f t="shared" si="1338"/>
        <v>4657</v>
      </c>
      <c r="L6321" s="97" t="str">
        <f>IF(TRIM('Ek.3-A'!F6321)&lt;&gt;"","var","yok")</f>
        <v>yok</v>
      </c>
      <c r="M6321" s="5" t="str">
        <f>IF('Ek.3-A'!F6321="", "", IF(VLOOKUP('Ek.3-A'!F6321, Veriler!D:E, 2, 0)=0, "", VLOOKUP('Ek.3-A'!F6321, Veriler!D:E, 2, 0)))</f>
        <v/>
      </c>
      <c r="N6321" s="5" t="str">
        <f>IF('Ek.3-A'!P6321="", "", 'Ek.3-A'!P6321)</f>
        <v/>
      </c>
      <c r="O6321" s="142">
        <f>'Ek.3-A'!S6321</f>
        <v>0</v>
      </c>
      <c r="P6321" s="143" t="str">
        <f>'Ek.3-A'!L6321</f>
        <v/>
      </c>
      <c r="Q6321" s="24" t="str">
        <f>'Ek.3-A'!M6321</f>
        <v/>
      </c>
      <c r="R6321" s="24">
        <f t="shared" si="1335"/>
        <v>0</v>
      </c>
      <c r="S6321" s="141" t="str">
        <f t="shared" si="1336"/>
        <v>H</v>
      </c>
      <c r="T6321" s="24">
        <f>IF(S6321="E",SUM($R$5:R6321),0)</f>
        <v>0</v>
      </c>
      <c r="U6321" s="143">
        <f t="shared" si="1337"/>
        <v>0</v>
      </c>
    </row>
    <row r="6322" spans="1:21" x14ac:dyDescent="0.25">
      <c r="A6322" s="6">
        <v>64.220000000000098</v>
      </c>
      <c r="B6322" s="32" t="s">
        <v>317</v>
      </c>
      <c r="K6322" s="3">
        <f t="shared" si="1338"/>
        <v>4658</v>
      </c>
      <c r="L6322" s="97" t="str">
        <f>IF(TRIM('Ek.3-A'!F6322)&lt;&gt;"","var","yok")</f>
        <v>yok</v>
      </c>
      <c r="M6322" s="5" t="str">
        <f>IF('Ek.3-A'!F6322="", "", IF(VLOOKUP('Ek.3-A'!F6322, Veriler!D:E, 2, 0)=0, "", VLOOKUP('Ek.3-A'!F6322, Veriler!D:E, 2, 0)))</f>
        <v/>
      </c>
      <c r="N6322" s="5" t="str">
        <f>IF('Ek.3-A'!P6322="", "", 'Ek.3-A'!P6322)</f>
        <v/>
      </c>
      <c r="O6322" s="142">
        <f>'Ek.3-A'!S6322</f>
        <v>0</v>
      </c>
      <c r="P6322" s="143" t="str">
        <f>'Ek.3-A'!L6322</f>
        <v/>
      </c>
      <c r="Q6322" s="24" t="str">
        <f>'Ek.3-A'!M6322</f>
        <v/>
      </c>
      <c r="R6322" s="24">
        <f t="shared" si="1335"/>
        <v>0</v>
      </c>
      <c r="S6322" s="141" t="str">
        <f t="shared" si="1336"/>
        <v>H</v>
      </c>
      <c r="T6322" s="24">
        <f>IF(S6322="E",SUM($R$5:R6322),0)</f>
        <v>0</v>
      </c>
      <c r="U6322" s="143">
        <f t="shared" si="1337"/>
        <v>0</v>
      </c>
    </row>
    <row r="6323" spans="1:21" x14ac:dyDescent="0.25">
      <c r="A6323" s="6">
        <v>64.230000000000103</v>
      </c>
      <c r="B6323" s="32" t="s">
        <v>317</v>
      </c>
      <c r="K6323" s="3">
        <f t="shared" si="1338"/>
        <v>4659</v>
      </c>
      <c r="L6323" s="97" t="str">
        <f>IF(TRIM('Ek.3-A'!F6323)&lt;&gt;"","var","yok")</f>
        <v>yok</v>
      </c>
      <c r="M6323" s="5" t="str">
        <f>IF('Ek.3-A'!F6323="", "", IF(VLOOKUP('Ek.3-A'!F6323, Veriler!D:E, 2, 0)=0, "", VLOOKUP('Ek.3-A'!F6323, Veriler!D:E, 2, 0)))</f>
        <v/>
      </c>
      <c r="N6323" s="5" t="str">
        <f>IF('Ek.3-A'!P6323="", "", 'Ek.3-A'!P6323)</f>
        <v/>
      </c>
      <c r="O6323" s="142">
        <f>'Ek.3-A'!S6323</f>
        <v>0</v>
      </c>
      <c r="P6323" s="143" t="str">
        <f>'Ek.3-A'!L6323</f>
        <v/>
      </c>
      <c r="Q6323" s="24" t="str">
        <f>'Ek.3-A'!M6323</f>
        <v/>
      </c>
      <c r="R6323" s="24">
        <f t="shared" si="1335"/>
        <v>0</v>
      </c>
      <c r="S6323" s="141" t="str">
        <f t="shared" si="1336"/>
        <v>H</v>
      </c>
      <c r="T6323" s="24">
        <f>IF(S6323="E",SUM($R$5:R6323),0)</f>
        <v>0</v>
      </c>
      <c r="U6323" s="143">
        <f t="shared" si="1337"/>
        <v>0</v>
      </c>
    </row>
    <row r="6324" spans="1:21" x14ac:dyDescent="0.25">
      <c r="A6324" s="6">
        <v>64.240000000000094</v>
      </c>
      <c r="B6324" s="32" t="s">
        <v>317</v>
      </c>
      <c r="K6324" s="3">
        <f t="shared" si="1338"/>
        <v>4660</v>
      </c>
      <c r="L6324" s="97" t="str">
        <f>IF(TRIM('Ek.3-A'!F6324)&lt;&gt;"","var","yok")</f>
        <v>yok</v>
      </c>
      <c r="M6324" s="5" t="str">
        <f>IF('Ek.3-A'!F6324="", "", IF(VLOOKUP('Ek.3-A'!F6324, Veriler!D:E, 2, 0)=0, "", VLOOKUP('Ek.3-A'!F6324, Veriler!D:E, 2, 0)))</f>
        <v/>
      </c>
      <c r="N6324" s="5" t="str">
        <f>IF('Ek.3-A'!P6324="", "", 'Ek.3-A'!P6324)</f>
        <v/>
      </c>
      <c r="O6324" s="142">
        <f>'Ek.3-A'!S6324</f>
        <v>0</v>
      </c>
      <c r="P6324" s="143" t="str">
        <f>'Ek.3-A'!L6324</f>
        <v/>
      </c>
      <c r="Q6324" s="24" t="str">
        <f>'Ek.3-A'!M6324</f>
        <v/>
      </c>
      <c r="R6324" s="24">
        <f t="shared" si="1335"/>
        <v>0</v>
      </c>
      <c r="S6324" s="141" t="str">
        <f t="shared" si="1336"/>
        <v>H</v>
      </c>
      <c r="T6324" s="24">
        <f>IF(S6324="E",SUM($R$5:R6324),0)</f>
        <v>0</v>
      </c>
      <c r="U6324" s="143">
        <f t="shared" si="1337"/>
        <v>0</v>
      </c>
    </row>
    <row r="6325" spans="1:21" x14ac:dyDescent="0.25">
      <c r="A6325" s="6">
        <v>64.250000000000099</v>
      </c>
      <c r="B6325" s="32" t="s">
        <v>317</v>
      </c>
      <c r="K6325" s="3">
        <f t="shared" si="1338"/>
        <v>4661</v>
      </c>
      <c r="L6325" s="97" t="str">
        <f>IF(TRIM('Ek.3-A'!F6325)&lt;&gt;"","var","yok")</f>
        <v>yok</v>
      </c>
      <c r="M6325" s="5" t="str">
        <f>IF('Ek.3-A'!F6325="", "", IF(VLOOKUP('Ek.3-A'!F6325, Veriler!D:E, 2, 0)=0, "", VLOOKUP('Ek.3-A'!F6325, Veriler!D:E, 2, 0)))</f>
        <v/>
      </c>
      <c r="N6325" s="5" t="str">
        <f>IF('Ek.3-A'!P6325="", "", 'Ek.3-A'!P6325)</f>
        <v/>
      </c>
      <c r="O6325" s="142">
        <f>'Ek.3-A'!S6325</f>
        <v>0</v>
      </c>
      <c r="P6325" s="143" t="str">
        <f>'Ek.3-A'!L6325</f>
        <v/>
      </c>
      <c r="Q6325" s="24" t="str">
        <f>'Ek.3-A'!M6325</f>
        <v/>
      </c>
      <c r="R6325" s="24">
        <f t="shared" si="1335"/>
        <v>0</v>
      </c>
      <c r="S6325" s="141" t="str">
        <f t="shared" si="1336"/>
        <v>H</v>
      </c>
      <c r="T6325" s="24">
        <f>IF(S6325="E",SUM($R$5:R6325),0)</f>
        <v>0</v>
      </c>
      <c r="U6325" s="143">
        <f t="shared" si="1337"/>
        <v>0</v>
      </c>
    </row>
    <row r="6326" spans="1:21" x14ac:dyDescent="0.25">
      <c r="A6326" s="6">
        <v>64.260000000000105</v>
      </c>
      <c r="B6326" s="32" t="s">
        <v>317</v>
      </c>
      <c r="K6326" s="3">
        <f t="shared" si="1338"/>
        <v>4662</v>
      </c>
      <c r="L6326" s="97" t="str">
        <f>IF(TRIM('Ek.3-A'!F6326)&lt;&gt;"","var","yok")</f>
        <v>yok</v>
      </c>
      <c r="M6326" s="5" t="str">
        <f>IF('Ek.3-A'!F6326="", "", IF(VLOOKUP('Ek.3-A'!F6326, Veriler!D:E, 2, 0)=0, "", VLOOKUP('Ek.3-A'!F6326, Veriler!D:E, 2, 0)))</f>
        <v/>
      </c>
      <c r="N6326" s="5" t="str">
        <f>IF('Ek.3-A'!P6326="", "", 'Ek.3-A'!P6326)</f>
        <v/>
      </c>
      <c r="O6326" s="142">
        <f>'Ek.3-A'!S6326</f>
        <v>0</v>
      </c>
      <c r="P6326" s="143" t="str">
        <f>'Ek.3-A'!L6326</f>
        <v/>
      </c>
      <c r="Q6326" s="24" t="str">
        <f>'Ek.3-A'!M6326</f>
        <v/>
      </c>
      <c r="R6326" s="24">
        <f t="shared" si="1335"/>
        <v>0</v>
      </c>
      <c r="S6326" s="141" t="str">
        <f t="shared" si="1336"/>
        <v>H</v>
      </c>
      <c r="T6326" s="24">
        <f>IF(S6326="E",SUM($R$5:R6326),0)</f>
        <v>0</v>
      </c>
      <c r="U6326" s="143">
        <f t="shared" si="1337"/>
        <v>0</v>
      </c>
    </row>
    <row r="6327" spans="1:21" x14ac:dyDescent="0.25">
      <c r="A6327" s="6">
        <v>64.270000000000095</v>
      </c>
      <c r="B6327" s="32" t="s">
        <v>317</v>
      </c>
      <c r="L6327" s="97"/>
      <c r="M6327" s="5"/>
      <c r="N6327" s="5"/>
      <c r="O6327" s="5"/>
      <c r="Q6327" s="23"/>
      <c r="T6327" s="24"/>
      <c r="U6327" s="25"/>
    </row>
    <row r="6328" spans="1:21" x14ac:dyDescent="0.25">
      <c r="A6328" s="6">
        <v>64.280000000000101</v>
      </c>
      <c r="B6328" s="32" t="s">
        <v>317</v>
      </c>
      <c r="K6328" s="3">
        <f>K6326+1</f>
        <v>4663</v>
      </c>
      <c r="L6328" s="97" t="str">
        <f>IF(TRIM('Ek.3-A'!F6328)&lt;&gt;"","var","yok")</f>
        <v>yok</v>
      </c>
      <c r="M6328" s="5" t="str">
        <f>IF('Ek.3-A'!F6328="", "", IF(VLOOKUP('Ek.3-A'!F6328, Veriler!D:E, 2, 0)=0, "", VLOOKUP('Ek.3-A'!F6328, Veriler!D:E, 2, 0)))</f>
        <v/>
      </c>
      <c r="N6328" s="5" t="str">
        <f>IF('Ek.3-A'!P6328="", "", 'Ek.3-A'!P6328)</f>
        <v/>
      </c>
      <c r="O6328" s="142">
        <f>'Ek.3-A'!S6328</f>
        <v>0</v>
      </c>
      <c r="P6328" s="143" t="str">
        <f>'Ek.3-A'!L6328</f>
        <v/>
      </c>
      <c r="Q6328" s="24" t="str">
        <f>'Ek.3-A'!M6328</f>
        <v/>
      </c>
      <c r="R6328" s="24">
        <f t="shared" ref="R6328:R6341" si="1339">IF(L6328="var",0,IF(Q6328&lt;=0.005,Q6328,0))</f>
        <v>0</v>
      </c>
      <c r="S6328" s="141" t="str">
        <f t="shared" ref="S6328:S6341" si="1340">IF(Q6328&lt;=0.005,"E","H")</f>
        <v>H</v>
      </c>
      <c r="T6328" s="24">
        <f>IF(S6328="E",SUM($R$5:R6328),0)</f>
        <v>0</v>
      </c>
      <c r="U6328" s="143">
        <f t="shared" ref="U6328:U6341" si="1341">IF(T6328&lt;=0.1, O6328, IF(R6328&gt;$G$2, R6328*O6328, $G$2*O6328))</f>
        <v>0</v>
      </c>
    </row>
    <row r="6329" spans="1:21" x14ac:dyDescent="0.25">
      <c r="A6329" s="6">
        <v>64.290000000000106</v>
      </c>
      <c r="B6329" s="32" t="s">
        <v>317</v>
      </c>
      <c r="K6329" s="3">
        <f t="shared" ref="K6329:K6341" si="1342">K6328+1</f>
        <v>4664</v>
      </c>
      <c r="L6329" s="97" t="str">
        <f>IF(TRIM('Ek.3-A'!F6329)&lt;&gt;"","var","yok")</f>
        <v>yok</v>
      </c>
      <c r="M6329" s="5" t="str">
        <f>IF('Ek.3-A'!F6329="", "", IF(VLOOKUP('Ek.3-A'!F6329, Veriler!D:E, 2, 0)=0, "", VLOOKUP('Ek.3-A'!F6329, Veriler!D:E, 2, 0)))</f>
        <v/>
      </c>
      <c r="N6329" s="5" t="str">
        <f>IF('Ek.3-A'!P6329="", "", 'Ek.3-A'!P6329)</f>
        <v/>
      </c>
      <c r="O6329" s="142">
        <f>'Ek.3-A'!S6329</f>
        <v>0</v>
      </c>
      <c r="P6329" s="143" t="str">
        <f>'Ek.3-A'!L6329</f>
        <v/>
      </c>
      <c r="Q6329" s="24" t="str">
        <f>'Ek.3-A'!M6329</f>
        <v/>
      </c>
      <c r="R6329" s="24">
        <f t="shared" si="1339"/>
        <v>0</v>
      </c>
      <c r="S6329" s="141" t="str">
        <f t="shared" si="1340"/>
        <v>H</v>
      </c>
      <c r="T6329" s="24">
        <f>IF(S6329="E",SUM($R$5:R6329),0)</f>
        <v>0</v>
      </c>
      <c r="U6329" s="143">
        <f t="shared" si="1341"/>
        <v>0</v>
      </c>
    </row>
    <row r="6330" spans="1:21" x14ac:dyDescent="0.25">
      <c r="A6330" s="6">
        <v>64.300000000000097</v>
      </c>
      <c r="B6330" s="32" t="s">
        <v>317</v>
      </c>
      <c r="K6330" s="3">
        <f t="shared" si="1342"/>
        <v>4665</v>
      </c>
      <c r="L6330" s="97" t="str">
        <f>IF(TRIM('Ek.3-A'!F6330)&lt;&gt;"","var","yok")</f>
        <v>yok</v>
      </c>
      <c r="M6330" s="5" t="str">
        <f>IF('Ek.3-A'!F6330="", "", IF(VLOOKUP('Ek.3-A'!F6330, Veriler!D:E, 2, 0)=0, "", VLOOKUP('Ek.3-A'!F6330, Veriler!D:E, 2, 0)))</f>
        <v/>
      </c>
      <c r="N6330" s="5" t="str">
        <f>IF('Ek.3-A'!P6330="", "", 'Ek.3-A'!P6330)</f>
        <v/>
      </c>
      <c r="O6330" s="142">
        <f>'Ek.3-A'!S6330</f>
        <v>0</v>
      </c>
      <c r="P6330" s="143" t="str">
        <f>'Ek.3-A'!L6330</f>
        <v/>
      </c>
      <c r="Q6330" s="24" t="str">
        <f>'Ek.3-A'!M6330</f>
        <v/>
      </c>
      <c r="R6330" s="24">
        <f t="shared" si="1339"/>
        <v>0</v>
      </c>
      <c r="S6330" s="141" t="str">
        <f t="shared" si="1340"/>
        <v>H</v>
      </c>
      <c r="T6330" s="24">
        <f>IF(S6330="E",SUM($R$5:R6330),0)</f>
        <v>0</v>
      </c>
      <c r="U6330" s="143">
        <f t="shared" si="1341"/>
        <v>0</v>
      </c>
    </row>
    <row r="6331" spans="1:21" x14ac:dyDescent="0.25">
      <c r="A6331" s="6">
        <v>64.310000000000102</v>
      </c>
      <c r="B6331" s="32" t="s">
        <v>317</v>
      </c>
      <c r="K6331" s="3">
        <f t="shared" si="1342"/>
        <v>4666</v>
      </c>
      <c r="L6331" s="97" t="str">
        <f>IF(TRIM('Ek.3-A'!F6331)&lt;&gt;"","var","yok")</f>
        <v>yok</v>
      </c>
      <c r="M6331" s="5" t="str">
        <f>IF('Ek.3-A'!F6331="", "", IF(VLOOKUP('Ek.3-A'!F6331, Veriler!D:E, 2, 0)=0, "", VLOOKUP('Ek.3-A'!F6331, Veriler!D:E, 2, 0)))</f>
        <v/>
      </c>
      <c r="N6331" s="5" t="str">
        <f>IF('Ek.3-A'!P6331="", "", 'Ek.3-A'!P6331)</f>
        <v/>
      </c>
      <c r="O6331" s="142">
        <f>'Ek.3-A'!S6331</f>
        <v>0</v>
      </c>
      <c r="P6331" s="143" t="str">
        <f>'Ek.3-A'!L6331</f>
        <v/>
      </c>
      <c r="Q6331" s="24" t="str">
        <f>'Ek.3-A'!M6331</f>
        <v/>
      </c>
      <c r="R6331" s="24">
        <f t="shared" si="1339"/>
        <v>0</v>
      </c>
      <c r="S6331" s="141" t="str">
        <f t="shared" si="1340"/>
        <v>H</v>
      </c>
      <c r="T6331" s="24">
        <f>IF(S6331="E",SUM($R$5:R6331),0)</f>
        <v>0</v>
      </c>
      <c r="U6331" s="143">
        <f t="shared" si="1341"/>
        <v>0</v>
      </c>
    </row>
    <row r="6332" spans="1:21" x14ac:dyDescent="0.25">
      <c r="A6332" s="6">
        <v>64.320000000000107</v>
      </c>
      <c r="B6332" s="32" t="s">
        <v>317</v>
      </c>
      <c r="K6332" s="3">
        <f t="shared" si="1342"/>
        <v>4667</v>
      </c>
      <c r="L6332" s="97" t="str">
        <f>IF(TRIM('Ek.3-A'!F6332)&lt;&gt;"","var","yok")</f>
        <v>yok</v>
      </c>
      <c r="M6332" s="5" t="str">
        <f>IF('Ek.3-A'!F6332="", "", IF(VLOOKUP('Ek.3-A'!F6332, Veriler!D:E, 2, 0)=0, "", VLOOKUP('Ek.3-A'!F6332, Veriler!D:E, 2, 0)))</f>
        <v/>
      </c>
      <c r="N6332" s="5" t="str">
        <f>IF('Ek.3-A'!P6332="", "", 'Ek.3-A'!P6332)</f>
        <v/>
      </c>
      <c r="O6332" s="142">
        <f>'Ek.3-A'!S6332</f>
        <v>0</v>
      </c>
      <c r="P6332" s="143" t="str">
        <f>'Ek.3-A'!L6332</f>
        <v/>
      </c>
      <c r="Q6332" s="24" t="str">
        <f>'Ek.3-A'!M6332</f>
        <v/>
      </c>
      <c r="R6332" s="24">
        <f t="shared" si="1339"/>
        <v>0</v>
      </c>
      <c r="S6332" s="141" t="str">
        <f t="shared" si="1340"/>
        <v>H</v>
      </c>
      <c r="T6332" s="24">
        <f>IF(S6332="E",SUM($R$5:R6332),0)</f>
        <v>0</v>
      </c>
      <c r="U6332" s="143">
        <f t="shared" si="1341"/>
        <v>0</v>
      </c>
    </row>
    <row r="6333" spans="1:21" x14ac:dyDescent="0.25">
      <c r="A6333" s="6">
        <v>64.330000000000098</v>
      </c>
      <c r="B6333" s="32" t="s">
        <v>317</v>
      </c>
      <c r="K6333" s="3">
        <f t="shared" si="1342"/>
        <v>4668</v>
      </c>
      <c r="L6333" s="97" t="str">
        <f>IF(TRIM('Ek.3-A'!F6333)&lt;&gt;"","var","yok")</f>
        <v>yok</v>
      </c>
      <c r="M6333" s="5" t="str">
        <f>IF('Ek.3-A'!F6333="", "", IF(VLOOKUP('Ek.3-A'!F6333, Veriler!D:E, 2, 0)=0, "", VLOOKUP('Ek.3-A'!F6333, Veriler!D:E, 2, 0)))</f>
        <v/>
      </c>
      <c r="N6333" s="5" t="str">
        <f>IF('Ek.3-A'!P6333="", "", 'Ek.3-A'!P6333)</f>
        <v/>
      </c>
      <c r="O6333" s="142">
        <f>'Ek.3-A'!S6333</f>
        <v>0</v>
      </c>
      <c r="P6333" s="143" t="str">
        <f>'Ek.3-A'!L6333</f>
        <v/>
      </c>
      <c r="Q6333" s="24" t="str">
        <f>'Ek.3-A'!M6333</f>
        <v/>
      </c>
      <c r="R6333" s="24">
        <f t="shared" si="1339"/>
        <v>0</v>
      </c>
      <c r="S6333" s="141" t="str">
        <f t="shared" si="1340"/>
        <v>H</v>
      </c>
      <c r="T6333" s="24">
        <f>IF(S6333="E",SUM($R$5:R6333),0)</f>
        <v>0</v>
      </c>
      <c r="U6333" s="143">
        <f t="shared" si="1341"/>
        <v>0</v>
      </c>
    </row>
    <row r="6334" spans="1:21" x14ac:dyDescent="0.25">
      <c r="A6334" s="6">
        <v>64.340000000000103</v>
      </c>
      <c r="B6334" s="32" t="s">
        <v>317</v>
      </c>
      <c r="K6334" s="3">
        <f t="shared" si="1342"/>
        <v>4669</v>
      </c>
      <c r="L6334" s="97" t="str">
        <f>IF(TRIM('Ek.3-A'!F6334)&lt;&gt;"","var","yok")</f>
        <v>yok</v>
      </c>
      <c r="M6334" s="5" t="str">
        <f>IF('Ek.3-A'!F6334="", "", IF(VLOOKUP('Ek.3-A'!F6334, Veriler!D:E, 2, 0)=0, "", VLOOKUP('Ek.3-A'!F6334, Veriler!D:E, 2, 0)))</f>
        <v/>
      </c>
      <c r="N6334" s="5" t="str">
        <f>IF('Ek.3-A'!P6334="", "", 'Ek.3-A'!P6334)</f>
        <v/>
      </c>
      <c r="O6334" s="142">
        <f>'Ek.3-A'!S6334</f>
        <v>0</v>
      </c>
      <c r="P6334" s="143" t="str">
        <f>'Ek.3-A'!L6334</f>
        <v/>
      </c>
      <c r="Q6334" s="24" t="str">
        <f>'Ek.3-A'!M6334</f>
        <v/>
      </c>
      <c r="R6334" s="24">
        <f t="shared" si="1339"/>
        <v>0</v>
      </c>
      <c r="S6334" s="141" t="str">
        <f t="shared" si="1340"/>
        <v>H</v>
      </c>
      <c r="T6334" s="24">
        <f>IF(S6334="E",SUM($R$5:R6334),0)</f>
        <v>0</v>
      </c>
      <c r="U6334" s="143">
        <f t="shared" si="1341"/>
        <v>0</v>
      </c>
    </row>
    <row r="6335" spans="1:21" x14ac:dyDescent="0.25">
      <c r="A6335" s="6">
        <v>64.350000000000094</v>
      </c>
      <c r="B6335" s="32" t="s">
        <v>317</v>
      </c>
      <c r="K6335" s="3">
        <f t="shared" si="1342"/>
        <v>4670</v>
      </c>
      <c r="L6335" s="97" t="str">
        <f>IF(TRIM('Ek.3-A'!F6335)&lt;&gt;"","var","yok")</f>
        <v>yok</v>
      </c>
      <c r="M6335" s="5" t="str">
        <f>IF('Ek.3-A'!F6335="", "", IF(VLOOKUP('Ek.3-A'!F6335, Veriler!D:E, 2, 0)=0, "", VLOOKUP('Ek.3-A'!F6335, Veriler!D:E, 2, 0)))</f>
        <v/>
      </c>
      <c r="N6335" s="5" t="str">
        <f>IF('Ek.3-A'!P6335="", "", 'Ek.3-A'!P6335)</f>
        <v/>
      </c>
      <c r="O6335" s="142">
        <f>'Ek.3-A'!S6335</f>
        <v>0</v>
      </c>
      <c r="P6335" s="143" t="str">
        <f>'Ek.3-A'!L6335</f>
        <v/>
      </c>
      <c r="Q6335" s="24" t="str">
        <f>'Ek.3-A'!M6335</f>
        <v/>
      </c>
      <c r="R6335" s="24">
        <f t="shared" si="1339"/>
        <v>0</v>
      </c>
      <c r="S6335" s="141" t="str">
        <f t="shared" si="1340"/>
        <v>H</v>
      </c>
      <c r="T6335" s="24">
        <f>IF(S6335="E",SUM($R$5:R6335),0)</f>
        <v>0</v>
      </c>
      <c r="U6335" s="143">
        <f t="shared" si="1341"/>
        <v>0</v>
      </c>
    </row>
    <row r="6336" spans="1:21" x14ac:dyDescent="0.25">
      <c r="A6336" s="6">
        <v>64.360000000000099</v>
      </c>
      <c r="B6336" s="32" t="s">
        <v>317</v>
      </c>
      <c r="K6336" s="3">
        <f t="shared" si="1342"/>
        <v>4671</v>
      </c>
      <c r="L6336" s="97" t="str">
        <f>IF(TRIM('Ek.3-A'!F6336)&lt;&gt;"","var","yok")</f>
        <v>yok</v>
      </c>
      <c r="M6336" s="5" t="str">
        <f>IF('Ek.3-A'!F6336="", "", IF(VLOOKUP('Ek.3-A'!F6336, Veriler!D:E, 2, 0)=0, "", VLOOKUP('Ek.3-A'!F6336, Veriler!D:E, 2, 0)))</f>
        <v/>
      </c>
      <c r="N6336" s="5" t="str">
        <f>IF('Ek.3-A'!P6336="", "", 'Ek.3-A'!P6336)</f>
        <v/>
      </c>
      <c r="O6336" s="142">
        <f>'Ek.3-A'!S6336</f>
        <v>0</v>
      </c>
      <c r="P6336" s="143" t="str">
        <f>'Ek.3-A'!L6336</f>
        <v/>
      </c>
      <c r="Q6336" s="24" t="str">
        <f>'Ek.3-A'!M6336</f>
        <v/>
      </c>
      <c r="R6336" s="24">
        <f t="shared" si="1339"/>
        <v>0</v>
      </c>
      <c r="S6336" s="141" t="str">
        <f t="shared" si="1340"/>
        <v>H</v>
      </c>
      <c r="T6336" s="24">
        <f>IF(S6336="E",SUM($R$5:R6336),0)</f>
        <v>0</v>
      </c>
      <c r="U6336" s="143">
        <f t="shared" si="1341"/>
        <v>0</v>
      </c>
    </row>
    <row r="6337" spans="1:41" x14ac:dyDescent="0.25">
      <c r="A6337" s="6">
        <v>64.370000000000104</v>
      </c>
      <c r="B6337" s="32" t="s">
        <v>317</v>
      </c>
      <c r="K6337" s="3">
        <f t="shared" si="1342"/>
        <v>4672</v>
      </c>
      <c r="L6337" s="97" t="str">
        <f>IF(TRIM('Ek.3-A'!F6337)&lt;&gt;"","var","yok")</f>
        <v>yok</v>
      </c>
      <c r="M6337" s="5" t="str">
        <f>IF('Ek.3-A'!F6337="", "", IF(VLOOKUP('Ek.3-A'!F6337, Veriler!D:E, 2, 0)=0, "", VLOOKUP('Ek.3-A'!F6337, Veriler!D:E, 2, 0)))</f>
        <v/>
      </c>
      <c r="N6337" s="5" t="str">
        <f>IF('Ek.3-A'!P6337="", "", 'Ek.3-A'!P6337)</f>
        <v/>
      </c>
      <c r="O6337" s="142">
        <f>'Ek.3-A'!S6337</f>
        <v>0</v>
      </c>
      <c r="P6337" s="143" t="str">
        <f>'Ek.3-A'!L6337</f>
        <v/>
      </c>
      <c r="Q6337" s="24" t="str">
        <f>'Ek.3-A'!M6337</f>
        <v/>
      </c>
      <c r="R6337" s="24">
        <f t="shared" si="1339"/>
        <v>0</v>
      </c>
      <c r="S6337" s="141" t="str">
        <f t="shared" si="1340"/>
        <v>H</v>
      </c>
      <c r="T6337" s="24">
        <f>IF(S6337="E",SUM($R$5:R6337),0)</f>
        <v>0</v>
      </c>
      <c r="U6337" s="143">
        <f t="shared" si="1341"/>
        <v>0</v>
      </c>
    </row>
    <row r="6338" spans="1:41" x14ac:dyDescent="0.25">
      <c r="A6338" s="6">
        <v>64.380000000000095</v>
      </c>
      <c r="B6338" s="32" t="s">
        <v>317</v>
      </c>
      <c r="K6338" s="3">
        <f t="shared" si="1342"/>
        <v>4673</v>
      </c>
      <c r="L6338" s="97" t="str">
        <f>IF(TRIM('Ek.3-A'!F6338)&lt;&gt;"","var","yok")</f>
        <v>yok</v>
      </c>
      <c r="M6338" s="5" t="str">
        <f>IF('Ek.3-A'!F6338="", "", IF(VLOOKUP('Ek.3-A'!F6338, Veriler!D:E, 2, 0)=0, "", VLOOKUP('Ek.3-A'!F6338, Veriler!D:E, 2, 0)))</f>
        <v/>
      </c>
      <c r="N6338" s="5" t="str">
        <f>IF('Ek.3-A'!P6338="", "", 'Ek.3-A'!P6338)</f>
        <v/>
      </c>
      <c r="O6338" s="142">
        <f>'Ek.3-A'!S6338</f>
        <v>0</v>
      </c>
      <c r="P6338" s="143" t="str">
        <f>'Ek.3-A'!L6338</f>
        <v/>
      </c>
      <c r="Q6338" s="24" t="str">
        <f>'Ek.3-A'!M6338</f>
        <v/>
      </c>
      <c r="R6338" s="24">
        <f t="shared" si="1339"/>
        <v>0</v>
      </c>
      <c r="S6338" s="141" t="str">
        <f t="shared" si="1340"/>
        <v>H</v>
      </c>
      <c r="T6338" s="24">
        <f>IF(S6338="E",SUM($R$5:R6338),0)</f>
        <v>0</v>
      </c>
      <c r="U6338" s="143">
        <f t="shared" si="1341"/>
        <v>0</v>
      </c>
    </row>
    <row r="6339" spans="1:41" x14ac:dyDescent="0.25">
      <c r="A6339" s="6">
        <v>64.3900000000001</v>
      </c>
      <c r="B6339" s="32" t="s">
        <v>317</v>
      </c>
      <c r="K6339" s="3">
        <f t="shared" si="1342"/>
        <v>4674</v>
      </c>
      <c r="L6339" s="97" t="str">
        <f>IF(TRIM('Ek.3-A'!F6339)&lt;&gt;"","var","yok")</f>
        <v>yok</v>
      </c>
      <c r="M6339" s="5" t="str">
        <f>IF('Ek.3-A'!F6339="", "", IF(VLOOKUP('Ek.3-A'!F6339, Veriler!D:E, 2, 0)=0, "", VLOOKUP('Ek.3-A'!F6339, Veriler!D:E, 2, 0)))</f>
        <v/>
      </c>
      <c r="N6339" s="5" t="str">
        <f>IF('Ek.3-A'!P6339="", "", 'Ek.3-A'!P6339)</f>
        <v/>
      </c>
      <c r="O6339" s="142">
        <f>'Ek.3-A'!S6339</f>
        <v>0</v>
      </c>
      <c r="P6339" s="143" t="str">
        <f>'Ek.3-A'!L6339</f>
        <v/>
      </c>
      <c r="Q6339" s="24" t="str">
        <f>'Ek.3-A'!M6339</f>
        <v/>
      </c>
      <c r="R6339" s="24">
        <f t="shared" si="1339"/>
        <v>0</v>
      </c>
      <c r="S6339" s="141" t="str">
        <f t="shared" si="1340"/>
        <v>H</v>
      </c>
      <c r="T6339" s="24">
        <f>IF(S6339="E",SUM($R$5:R6339),0)</f>
        <v>0</v>
      </c>
      <c r="U6339" s="143">
        <f t="shared" si="1341"/>
        <v>0</v>
      </c>
    </row>
    <row r="6340" spans="1:41" x14ac:dyDescent="0.25">
      <c r="A6340" s="6">
        <v>64.400000000000105</v>
      </c>
      <c r="B6340" s="32" t="s">
        <v>317</v>
      </c>
      <c r="K6340" s="3">
        <f t="shared" si="1342"/>
        <v>4675</v>
      </c>
      <c r="L6340" s="97" t="str">
        <f>IF(TRIM('Ek.3-A'!F6340)&lt;&gt;"","var","yok")</f>
        <v>yok</v>
      </c>
      <c r="M6340" s="5" t="str">
        <f>IF('Ek.3-A'!F6340="", "", IF(VLOOKUP('Ek.3-A'!F6340, Veriler!D:E, 2, 0)=0, "", VLOOKUP('Ek.3-A'!F6340, Veriler!D:E, 2, 0)))</f>
        <v/>
      </c>
      <c r="N6340" s="5" t="str">
        <f>IF('Ek.3-A'!P6340="", "", 'Ek.3-A'!P6340)</f>
        <v/>
      </c>
      <c r="O6340" s="142">
        <f>'Ek.3-A'!S6340</f>
        <v>0</v>
      </c>
      <c r="P6340" s="143" t="str">
        <f>'Ek.3-A'!L6340</f>
        <v/>
      </c>
      <c r="Q6340" s="24" t="str">
        <f>'Ek.3-A'!M6340</f>
        <v/>
      </c>
      <c r="R6340" s="24">
        <f t="shared" si="1339"/>
        <v>0</v>
      </c>
      <c r="S6340" s="141" t="str">
        <f t="shared" si="1340"/>
        <v>H</v>
      </c>
      <c r="T6340" s="24">
        <f>IF(S6340="E",SUM($R$5:R6340),0)</f>
        <v>0</v>
      </c>
      <c r="U6340" s="143">
        <f t="shared" si="1341"/>
        <v>0</v>
      </c>
    </row>
    <row r="6341" spans="1:41" x14ac:dyDescent="0.25">
      <c r="A6341" s="6">
        <v>64.410000000000096</v>
      </c>
      <c r="B6341" s="32" t="s">
        <v>317</v>
      </c>
      <c r="K6341" s="3">
        <f t="shared" si="1342"/>
        <v>4676</v>
      </c>
      <c r="L6341" s="97" t="str">
        <f>IF(TRIM('Ek.3-A'!F6341)&lt;&gt;"","var","yok")</f>
        <v>yok</v>
      </c>
      <c r="M6341" s="5" t="str">
        <f>IF('Ek.3-A'!F6341="", "", IF(VLOOKUP('Ek.3-A'!F6341, Veriler!D:E, 2, 0)=0, "", VLOOKUP('Ek.3-A'!F6341, Veriler!D:E, 2, 0)))</f>
        <v/>
      </c>
      <c r="N6341" s="5" t="str">
        <f>IF('Ek.3-A'!P6341="", "", 'Ek.3-A'!P6341)</f>
        <v/>
      </c>
      <c r="O6341" s="142">
        <f>'Ek.3-A'!S6341</f>
        <v>0</v>
      </c>
      <c r="P6341" s="143" t="str">
        <f>'Ek.3-A'!L6341</f>
        <v/>
      </c>
      <c r="Q6341" s="24" t="str">
        <f>'Ek.3-A'!M6341</f>
        <v/>
      </c>
      <c r="R6341" s="24">
        <f t="shared" si="1339"/>
        <v>0</v>
      </c>
      <c r="S6341" s="141" t="str">
        <f t="shared" si="1340"/>
        <v>H</v>
      </c>
      <c r="T6341" s="24">
        <f>IF(S6341="E",SUM($R$5:R6341),0)</f>
        <v>0</v>
      </c>
      <c r="U6341" s="143">
        <f t="shared" si="1341"/>
        <v>0</v>
      </c>
    </row>
    <row r="6342" spans="1:41" x14ac:dyDescent="0.25">
      <c r="A6342" s="6">
        <v>64.420000000000101</v>
      </c>
      <c r="B6342" s="32" t="s">
        <v>317</v>
      </c>
      <c r="T6342" s="24"/>
      <c r="U6342" s="25"/>
      <c r="AO6342" s="140">
        <f>'Ek.3-A'!L6342</f>
        <v>0</v>
      </c>
    </row>
    <row r="6343" spans="1:41" x14ac:dyDescent="0.25">
      <c r="A6343" s="6">
        <v>64.430000000000106</v>
      </c>
      <c r="B6343" s="32" t="s">
        <v>317</v>
      </c>
      <c r="T6343" s="24"/>
      <c r="U6343" s="25"/>
    </row>
    <row r="6344" spans="1:41" x14ac:dyDescent="0.25">
      <c r="A6344" s="6">
        <v>64.440000000000097</v>
      </c>
      <c r="B6344" s="32" t="s">
        <v>317</v>
      </c>
      <c r="T6344" s="24"/>
      <c r="U6344" s="25"/>
    </row>
    <row r="6345" spans="1:41" x14ac:dyDescent="0.25">
      <c r="A6345" s="6">
        <v>64.450000000000102</v>
      </c>
      <c r="B6345" s="32" t="s">
        <v>317</v>
      </c>
      <c r="T6345" s="24"/>
      <c r="U6345" s="25"/>
    </row>
    <row r="6346" spans="1:41" x14ac:dyDescent="0.25">
      <c r="A6346" s="6">
        <v>64.460000000000093</v>
      </c>
      <c r="B6346" s="32" t="s">
        <v>317</v>
      </c>
      <c r="T6346" s="24"/>
      <c r="U6346" s="25"/>
    </row>
    <row r="6347" spans="1:41" x14ac:dyDescent="0.25">
      <c r="A6347" s="6">
        <v>64.470000000000098</v>
      </c>
      <c r="B6347" s="32" t="s">
        <v>317</v>
      </c>
      <c r="T6347" s="24"/>
      <c r="U6347" s="25"/>
    </row>
    <row r="6348" spans="1:41" x14ac:dyDescent="0.25">
      <c r="A6348" s="6">
        <v>64.480000000000103</v>
      </c>
      <c r="B6348" s="32" t="s">
        <v>317</v>
      </c>
      <c r="T6348" s="24"/>
      <c r="U6348" s="25"/>
    </row>
    <row r="6349" spans="1:41" x14ac:dyDescent="0.25">
      <c r="A6349" s="6">
        <v>64.490000000000094</v>
      </c>
      <c r="B6349" s="32" t="s">
        <v>317</v>
      </c>
      <c r="T6349" s="24"/>
      <c r="U6349" s="25"/>
    </row>
    <row r="6350" spans="1:41" x14ac:dyDescent="0.25">
      <c r="A6350" s="6">
        <v>64.500000000000099</v>
      </c>
      <c r="B6350" s="32" t="s">
        <v>317</v>
      </c>
      <c r="T6350" s="24"/>
      <c r="U6350" s="25"/>
    </row>
    <row r="6351" spans="1:41" x14ac:dyDescent="0.25">
      <c r="A6351" s="6">
        <v>64.510000000000105</v>
      </c>
      <c r="B6351" s="32" t="s">
        <v>317</v>
      </c>
      <c r="K6351" s="3">
        <f>K6341+1</f>
        <v>4677</v>
      </c>
      <c r="L6351" s="97" t="str">
        <f>IF(TRIM('Ek.3-A'!F6351)&lt;&gt;"","var","yok")</f>
        <v>yok</v>
      </c>
      <c r="M6351" s="5" t="str">
        <f>IF('Ek.3-A'!F6351="", "", IF(VLOOKUP('Ek.3-A'!F6351, Veriler!D:E, 2, 0)=0, "", VLOOKUP('Ek.3-A'!F6351, Veriler!D:E, 2, 0)))</f>
        <v/>
      </c>
      <c r="N6351" s="5" t="str">
        <f>IF('Ek.3-A'!P6351="", "", 'Ek.3-A'!P6351)</f>
        <v/>
      </c>
      <c r="O6351" s="142">
        <f>'Ek.3-A'!S6351</f>
        <v>0</v>
      </c>
      <c r="P6351" s="143" t="str">
        <f>'Ek.3-A'!L6351</f>
        <v/>
      </c>
      <c r="Q6351" s="24" t="str">
        <f>'Ek.3-A'!M6351</f>
        <v/>
      </c>
      <c r="R6351" s="24">
        <f t="shared" ref="R6351:R6364" si="1343">IF(L6351="var",0,IF(Q6351&lt;=0.005,Q6351,0))</f>
        <v>0</v>
      </c>
      <c r="S6351" s="141" t="str">
        <f t="shared" ref="S6351:S6364" si="1344">IF(Q6351&lt;=0.005,"E","H")</f>
        <v>H</v>
      </c>
      <c r="T6351" s="24">
        <f>IF(S6351="E",SUM($R$5:R6351),0)</f>
        <v>0</v>
      </c>
      <c r="U6351" s="143">
        <f t="shared" ref="U6351:U6364" si="1345">IF(T6351&lt;=0.1, O6351, IF(R6351&gt;$G$2, R6351*O6351, $G$2*O6351))</f>
        <v>0</v>
      </c>
    </row>
    <row r="6352" spans="1:41" x14ac:dyDescent="0.25">
      <c r="A6352" s="6">
        <v>64.520000000000095</v>
      </c>
      <c r="B6352" s="32" t="s">
        <v>317</v>
      </c>
      <c r="K6352" s="3">
        <f t="shared" ref="K6352:K6364" si="1346">K6351+1</f>
        <v>4678</v>
      </c>
      <c r="L6352" s="97" t="str">
        <f>IF(TRIM('Ek.3-A'!F6352)&lt;&gt;"","var","yok")</f>
        <v>yok</v>
      </c>
      <c r="M6352" s="5" t="str">
        <f>IF('Ek.3-A'!F6352="", "", IF(VLOOKUP('Ek.3-A'!F6352, Veriler!D:E, 2, 0)=0, "", VLOOKUP('Ek.3-A'!F6352, Veriler!D:E, 2, 0)))</f>
        <v/>
      </c>
      <c r="N6352" s="5" t="str">
        <f>IF('Ek.3-A'!P6352="", "", 'Ek.3-A'!P6352)</f>
        <v/>
      </c>
      <c r="O6352" s="142">
        <f>'Ek.3-A'!S6352</f>
        <v>0</v>
      </c>
      <c r="P6352" s="143" t="str">
        <f>'Ek.3-A'!L6352</f>
        <v/>
      </c>
      <c r="Q6352" s="24" t="str">
        <f>'Ek.3-A'!M6352</f>
        <v/>
      </c>
      <c r="R6352" s="24">
        <f t="shared" si="1343"/>
        <v>0</v>
      </c>
      <c r="S6352" s="141" t="str">
        <f t="shared" si="1344"/>
        <v>H</v>
      </c>
      <c r="T6352" s="24">
        <f>IF(S6352="E",SUM($R$5:R6352),0)</f>
        <v>0</v>
      </c>
      <c r="U6352" s="143">
        <f t="shared" si="1345"/>
        <v>0</v>
      </c>
    </row>
    <row r="6353" spans="1:21" x14ac:dyDescent="0.25">
      <c r="A6353" s="6">
        <v>64.530000000000101</v>
      </c>
      <c r="B6353" s="32" t="s">
        <v>317</v>
      </c>
      <c r="K6353" s="3">
        <f t="shared" si="1346"/>
        <v>4679</v>
      </c>
      <c r="L6353" s="97" t="str">
        <f>IF(TRIM('Ek.3-A'!F6353)&lt;&gt;"","var","yok")</f>
        <v>yok</v>
      </c>
      <c r="M6353" s="5" t="str">
        <f>IF('Ek.3-A'!F6353="", "", IF(VLOOKUP('Ek.3-A'!F6353, Veriler!D:E, 2, 0)=0, "", VLOOKUP('Ek.3-A'!F6353, Veriler!D:E, 2, 0)))</f>
        <v/>
      </c>
      <c r="N6353" s="5" t="str">
        <f>IF('Ek.3-A'!P6353="", "", 'Ek.3-A'!P6353)</f>
        <v/>
      </c>
      <c r="O6353" s="142">
        <f>'Ek.3-A'!S6353</f>
        <v>0</v>
      </c>
      <c r="P6353" s="143" t="str">
        <f>'Ek.3-A'!L6353</f>
        <v/>
      </c>
      <c r="Q6353" s="24" t="str">
        <f>'Ek.3-A'!M6353</f>
        <v/>
      </c>
      <c r="R6353" s="24">
        <f t="shared" si="1343"/>
        <v>0</v>
      </c>
      <c r="S6353" s="141" t="str">
        <f t="shared" si="1344"/>
        <v>H</v>
      </c>
      <c r="T6353" s="24">
        <f>IF(S6353="E",SUM($R$5:R6353),0)</f>
        <v>0</v>
      </c>
      <c r="U6353" s="143">
        <f t="shared" si="1345"/>
        <v>0</v>
      </c>
    </row>
    <row r="6354" spans="1:21" x14ac:dyDescent="0.25">
      <c r="A6354" s="6">
        <v>64.540000000000106</v>
      </c>
      <c r="B6354" s="32" t="s">
        <v>317</v>
      </c>
      <c r="K6354" s="3">
        <f t="shared" si="1346"/>
        <v>4680</v>
      </c>
      <c r="L6354" s="97" t="str">
        <f>IF(TRIM('Ek.3-A'!F6354)&lt;&gt;"","var","yok")</f>
        <v>yok</v>
      </c>
      <c r="M6354" s="5" t="str">
        <f>IF('Ek.3-A'!F6354="", "", IF(VLOOKUP('Ek.3-A'!F6354, Veriler!D:E, 2, 0)=0, "", VLOOKUP('Ek.3-A'!F6354, Veriler!D:E, 2, 0)))</f>
        <v/>
      </c>
      <c r="N6354" s="5" t="str">
        <f>IF('Ek.3-A'!P6354="", "", 'Ek.3-A'!P6354)</f>
        <v/>
      </c>
      <c r="O6354" s="142">
        <f>'Ek.3-A'!S6354</f>
        <v>0</v>
      </c>
      <c r="P6354" s="143" t="str">
        <f>'Ek.3-A'!L6354</f>
        <v/>
      </c>
      <c r="Q6354" s="24" t="str">
        <f>'Ek.3-A'!M6354</f>
        <v/>
      </c>
      <c r="R6354" s="24">
        <f t="shared" si="1343"/>
        <v>0</v>
      </c>
      <c r="S6354" s="141" t="str">
        <f t="shared" si="1344"/>
        <v>H</v>
      </c>
      <c r="T6354" s="24">
        <f>IF(S6354="E",SUM($R$5:R6354),0)</f>
        <v>0</v>
      </c>
      <c r="U6354" s="143">
        <f t="shared" si="1345"/>
        <v>0</v>
      </c>
    </row>
    <row r="6355" spans="1:21" x14ac:dyDescent="0.25">
      <c r="A6355" s="6">
        <v>64.550000000000097</v>
      </c>
      <c r="B6355" s="32" t="s">
        <v>317</v>
      </c>
      <c r="K6355" s="3">
        <f t="shared" si="1346"/>
        <v>4681</v>
      </c>
      <c r="L6355" s="97" t="str">
        <f>IF(TRIM('Ek.3-A'!F6355)&lt;&gt;"","var","yok")</f>
        <v>yok</v>
      </c>
      <c r="M6355" s="5" t="str">
        <f>IF('Ek.3-A'!F6355="", "", IF(VLOOKUP('Ek.3-A'!F6355, Veriler!D:E, 2, 0)=0, "", VLOOKUP('Ek.3-A'!F6355, Veriler!D:E, 2, 0)))</f>
        <v/>
      </c>
      <c r="N6355" s="5" t="str">
        <f>IF('Ek.3-A'!P6355="", "", 'Ek.3-A'!P6355)</f>
        <v/>
      </c>
      <c r="O6355" s="142">
        <f>'Ek.3-A'!S6355</f>
        <v>0</v>
      </c>
      <c r="P6355" s="143" t="str">
        <f>'Ek.3-A'!L6355</f>
        <v/>
      </c>
      <c r="Q6355" s="24" t="str">
        <f>'Ek.3-A'!M6355</f>
        <v/>
      </c>
      <c r="R6355" s="24">
        <f t="shared" si="1343"/>
        <v>0</v>
      </c>
      <c r="S6355" s="141" t="str">
        <f t="shared" si="1344"/>
        <v>H</v>
      </c>
      <c r="T6355" s="24">
        <f>IF(S6355="E",SUM($R$5:R6355),0)</f>
        <v>0</v>
      </c>
      <c r="U6355" s="143">
        <f t="shared" si="1345"/>
        <v>0</v>
      </c>
    </row>
    <row r="6356" spans="1:21" x14ac:dyDescent="0.25">
      <c r="A6356" s="6">
        <v>64.560000000000102</v>
      </c>
      <c r="B6356" s="32" t="s">
        <v>317</v>
      </c>
      <c r="K6356" s="3">
        <f t="shared" si="1346"/>
        <v>4682</v>
      </c>
      <c r="L6356" s="97" t="str">
        <f>IF(TRIM('Ek.3-A'!F6356)&lt;&gt;"","var","yok")</f>
        <v>yok</v>
      </c>
      <c r="M6356" s="5" t="str">
        <f>IF('Ek.3-A'!F6356="", "", IF(VLOOKUP('Ek.3-A'!F6356, Veriler!D:E, 2, 0)=0, "", VLOOKUP('Ek.3-A'!F6356, Veriler!D:E, 2, 0)))</f>
        <v/>
      </c>
      <c r="N6356" s="5" t="str">
        <f>IF('Ek.3-A'!P6356="", "", 'Ek.3-A'!P6356)</f>
        <v/>
      </c>
      <c r="O6356" s="142">
        <f>'Ek.3-A'!S6356</f>
        <v>0</v>
      </c>
      <c r="P6356" s="143" t="str">
        <f>'Ek.3-A'!L6356</f>
        <v/>
      </c>
      <c r="Q6356" s="24" t="str">
        <f>'Ek.3-A'!M6356</f>
        <v/>
      </c>
      <c r="R6356" s="24">
        <f t="shared" si="1343"/>
        <v>0</v>
      </c>
      <c r="S6356" s="141" t="str">
        <f t="shared" si="1344"/>
        <v>H</v>
      </c>
      <c r="T6356" s="24">
        <f>IF(S6356="E",SUM($R$5:R6356),0)</f>
        <v>0</v>
      </c>
      <c r="U6356" s="143">
        <f t="shared" si="1345"/>
        <v>0</v>
      </c>
    </row>
    <row r="6357" spans="1:21" x14ac:dyDescent="0.25">
      <c r="A6357" s="6">
        <v>64.570000000000107</v>
      </c>
      <c r="B6357" s="32" t="s">
        <v>317</v>
      </c>
      <c r="K6357" s="3">
        <f t="shared" si="1346"/>
        <v>4683</v>
      </c>
      <c r="L6357" s="97" t="str">
        <f>IF(TRIM('Ek.3-A'!F6357)&lt;&gt;"","var","yok")</f>
        <v>yok</v>
      </c>
      <c r="M6357" s="5" t="str">
        <f>IF('Ek.3-A'!F6357="", "", IF(VLOOKUP('Ek.3-A'!F6357, Veriler!D:E, 2, 0)=0, "", VLOOKUP('Ek.3-A'!F6357, Veriler!D:E, 2, 0)))</f>
        <v/>
      </c>
      <c r="N6357" s="5" t="str">
        <f>IF('Ek.3-A'!P6357="", "", 'Ek.3-A'!P6357)</f>
        <v/>
      </c>
      <c r="O6357" s="142">
        <f>'Ek.3-A'!S6357</f>
        <v>0</v>
      </c>
      <c r="P6357" s="143" t="str">
        <f>'Ek.3-A'!L6357</f>
        <v/>
      </c>
      <c r="Q6357" s="24" t="str">
        <f>'Ek.3-A'!M6357</f>
        <v/>
      </c>
      <c r="R6357" s="24">
        <f t="shared" si="1343"/>
        <v>0</v>
      </c>
      <c r="S6357" s="141" t="str">
        <f t="shared" si="1344"/>
        <v>H</v>
      </c>
      <c r="T6357" s="24">
        <f>IF(S6357="E",SUM($R$5:R6357),0)</f>
        <v>0</v>
      </c>
      <c r="U6357" s="143">
        <f t="shared" si="1345"/>
        <v>0</v>
      </c>
    </row>
    <row r="6358" spans="1:21" x14ac:dyDescent="0.25">
      <c r="A6358" s="6">
        <v>64.580000000000098</v>
      </c>
      <c r="B6358" s="32" t="s">
        <v>317</v>
      </c>
      <c r="K6358" s="3">
        <f t="shared" si="1346"/>
        <v>4684</v>
      </c>
      <c r="L6358" s="97" t="str">
        <f>IF(TRIM('Ek.3-A'!F6358)&lt;&gt;"","var","yok")</f>
        <v>yok</v>
      </c>
      <c r="M6358" s="5" t="str">
        <f>IF('Ek.3-A'!F6358="", "", IF(VLOOKUP('Ek.3-A'!F6358, Veriler!D:E, 2, 0)=0, "", VLOOKUP('Ek.3-A'!F6358, Veriler!D:E, 2, 0)))</f>
        <v/>
      </c>
      <c r="N6358" s="5" t="str">
        <f>IF('Ek.3-A'!P6358="", "", 'Ek.3-A'!P6358)</f>
        <v/>
      </c>
      <c r="O6358" s="142">
        <f>'Ek.3-A'!S6358</f>
        <v>0</v>
      </c>
      <c r="P6358" s="143" t="str">
        <f>'Ek.3-A'!L6358</f>
        <v/>
      </c>
      <c r="Q6358" s="24" t="str">
        <f>'Ek.3-A'!M6358</f>
        <v/>
      </c>
      <c r="R6358" s="24">
        <f t="shared" si="1343"/>
        <v>0</v>
      </c>
      <c r="S6358" s="141" t="str">
        <f t="shared" si="1344"/>
        <v>H</v>
      </c>
      <c r="T6358" s="24">
        <f>IF(S6358="E",SUM($R$5:R6358),0)</f>
        <v>0</v>
      </c>
      <c r="U6358" s="143">
        <f t="shared" si="1345"/>
        <v>0</v>
      </c>
    </row>
    <row r="6359" spans="1:21" x14ac:dyDescent="0.25">
      <c r="A6359" s="6">
        <v>64.590000000000103</v>
      </c>
      <c r="B6359" s="32" t="s">
        <v>317</v>
      </c>
      <c r="K6359" s="3">
        <f t="shared" si="1346"/>
        <v>4685</v>
      </c>
      <c r="L6359" s="97" t="str">
        <f>IF(TRIM('Ek.3-A'!F6359)&lt;&gt;"","var","yok")</f>
        <v>yok</v>
      </c>
      <c r="M6359" s="5" t="str">
        <f>IF('Ek.3-A'!F6359="", "", IF(VLOOKUP('Ek.3-A'!F6359, Veriler!D:E, 2, 0)=0, "", VLOOKUP('Ek.3-A'!F6359, Veriler!D:E, 2, 0)))</f>
        <v/>
      </c>
      <c r="N6359" s="5" t="str">
        <f>IF('Ek.3-A'!P6359="", "", 'Ek.3-A'!P6359)</f>
        <v/>
      </c>
      <c r="O6359" s="142">
        <f>'Ek.3-A'!S6359</f>
        <v>0</v>
      </c>
      <c r="P6359" s="143" t="str">
        <f>'Ek.3-A'!L6359</f>
        <v/>
      </c>
      <c r="Q6359" s="24" t="str">
        <f>'Ek.3-A'!M6359</f>
        <v/>
      </c>
      <c r="R6359" s="24">
        <f t="shared" si="1343"/>
        <v>0</v>
      </c>
      <c r="S6359" s="141" t="str">
        <f t="shared" si="1344"/>
        <v>H</v>
      </c>
      <c r="T6359" s="24">
        <f>IF(S6359="E",SUM($R$5:R6359),0)</f>
        <v>0</v>
      </c>
      <c r="U6359" s="143">
        <f t="shared" si="1345"/>
        <v>0</v>
      </c>
    </row>
    <row r="6360" spans="1:21" x14ac:dyDescent="0.25">
      <c r="A6360" s="6">
        <v>64.600000000000094</v>
      </c>
      <c r="B6360" s="32" t="s">
        <v>317</v>
      </c>
      <c r="K6360" s="3">
        <f t="shared" si="1346"/>
        <v>4686</v>
      </c>
      <c r="L6360" s="97" t="str">
        <f>IF(TRIM('Ek.3-A'!F6360)&lt;&gt;"","var","yok")</f>
        <v>yok</v>
      </c>
      <c r="M6360" s="5" t="str">
        <f>IF('Ek.3-A'!F6360="", "", IF(VLOOKUP('Ek.3-A'!F6360, Veriler!D:E, 2, 0)=0, "", VLOOKUP('Ek.3-A'!F6360, Veriler!D:E, 2, 0)))</f>
        <v/>
      </c>
      <c r="N6360" s="5" t="str">
        <f>IF('Ek.3-A'!P6360="", "", 'Ek.3-A'!P6360)</f>
        <v/>
      </c>
      <c r="O6360" s="142">
        <f>'Ek.3-A'!S6360</f>
        <v>0</v>
      </c>
      <c r="P6360" s="143" t="str">
        <f>'Ek.3-A'!L6360</f>
        <v/>
      </c>
      <c r="Q6360" s="24" t="str">
        <f>'Ek.3-A'!M6360</f>
        <v/>
      </c>
      <c r="R6360" s="24">
        <f t="shared" si="1343"/>
        <v>0</v>
      </c>
      <c r="S6360" s="141" t="str">
        <f t="shared" si="1344"/>
        <v>H</v>
      </c>
      <c r="T6360" s="24">
        <f>IF(S6360="E",SUM($R$5:R6360),0)</f>
        <v>0</v>
      </c>
      <c r="U6360" s="143">
        <f t="shared" si="1345"/>
        <v>0</v>
      </c>
    </row>
    <row r="6361" spans="1:21" x14ac:dyDescent="0.25">
      <c r="A6361" s="6">
        <v>64.610000000000099</v>
      </c>
      <c r="B6361" s="32" t="s">
        <v>317</v>
      </c>
      <c r="K6361" s="3">
        <f t="shared" si="1346"/>
        <v>4687</v>
      </c>
      <c r="L6361" s="97" t="str">
        <f>IF(TRIM('Ek.3-A'!F6361)&lt;&gt;"","var","yok")</f>
        <v>yok</v>
      </c>
      <c r="M6361" s="5" t="str">
        <f>IF('Ek.3-A'!F6361="", "", IF(VLOOKUP('Ek.3-A'!F6361, Veriler!D:E, 2, 0)=0, "", VLOOKUP('Ek.3-A'!F6361, Veriler!D:E, 2, 0)))</f>
        <v/>
      </c>
      <c r="N6361" s="5" t="str">
        <f>IF('Ek.3-A'!P6361="", "", 'Ek.3-A'!P6361)</f>
        <v/>
      </c>
      <c r="O6361" s="142">
        <f>'Ek.3-A'!S6361</f>
        <v>0</v>
      </c>
      <c r="P6361" s="143" t="str">
        <f>'Ek.3-A'!L6361</f>
        <v/>
      </c>
      <c r="Q6361" s="24" t="str">
        <f>'Ek.3-A'!M6361</f>
        <v/>
      </c>
      <c r="R6361" s="24">
        <f t="shared" si="1343"/>
        <v>0</v>
      </c>
      <c r="S6361" s="141" t="str">
        <f t="shared" si="1344"/>
        <v>H</v>
      </c>
      <c r="T6361" s="24">
        <f>IF(S6361="E",SUM($R$5:R6361),0)</f>
        <v>0</v>
      </c>
      <c r="U6361" s="143">
        <f t="shared" si="1345"/>
        <v>0</v>
      </c>
    </row>
    <row r="6362" spans="1:21" x14ac:dyDescent="0.25">
      <c r="A6362" s="6">
        <v>64.620000000000104</v>
      </c>
      <c r="B6362" s="32" t="s">
        <v>317</v>
      </c>
      <c r="K6362" s="3">
        <f t="shared" si="1346"/>
        <v>4688</v>
      </c>
      <c r="L6362" s="97" t="str">
        <f>IF(TRIM('Ek.3-A'!F6362)&lt;&gt;"","var","yok")</f>
        <v>yok</v>
      </c>
      <c r="M6362" s="5" t="str">
        <f>IF('Ek.3-A'!F6362="", "", IF(VLOOKUP('Ek.3-A'!F6362, Veriler!D:E, 2, 0)=0, "", VLOOKUP('Ek.3-A'!F6362, Veriler!D:E, 2, 0)))</f>
        <v/>
      </c>
      <c r="N6362" s="5" t="str">
        <f>IF('Ek.3-A'!P6362="", "", 'Ek.3-A'!P6362)</f>
        <v/>
      </c>
      <c r="O6362" s="142">
        <f>'Ek.3-A'!S6362</f>
        <v>0</v>
      </c>
      <c r="P6362" s="143" t="str">
        <f>'Ek.3-A'!L6362</f>
        <v/>
      </c>
      <c r="Q6362" s="24" t="str">
        <f>'Ek.3-A'!M6362</f>
        <v/>
      </c>
      <c r="R6362" s="24">
        <f t="shared" si="1343"/>
        <v>0</v>
      </c>
      <c r="S6362" s="141" t="str">
        <f t="shared" si="1344"/>
        <v>H</v>
      </c>
      <c r="T6362" s="24">
        <f>IF(S6362="E",SUM($R$5:R6362),0)</f>
        <v>0</v>
      </c>
      <c r="U6362" s="143">
        <f t="shared" si="1345"/>
        <v>0</v>
      </c>
    </row>
    <row r="6363" spans="1:21" x14ac:dyDescent="0.25">
      <c r="A6363" s="6">
        <v>64.630000000000095</v>
      </c>
      <c r="B6363" s="32" t="s">
        <v>317</v>
      </c>
      <c r="K6363" s="3">
        <f t="shared" si="1346"/>
        <v>4689</v>
      </c>
      <c r="L6363" s="97" t="str">
        <f>IF(TRIM('Ek.3-A'!F6363)&lt;&gt;"","var","yok")</f>
        <v>yok</v>
      </c>
      <c r="M6363" s="5" t="str">
        <f>IF('Ek.3-A'!F6363="", "", IF(VLOOKUP('Ek.3-A'!F6363, Veriler!D:E, 2, 0)=0, "", VLOOKUP('Ek.3-A'!F6363, Veriler!D:E, 2, 0)))</f>
        <v/>
      </c>
      <c r="N6363" s="5" t="str">
        <f>IF('Ek.3-A'!P6363="", "", 'Ek.3-A'!P6363)</f>
        <v/>
      </c>
      <c r="O6363" s="142">
        <f>'Ek.3-A'!S6363</f>
        <v>0</v>
      </c>
      <c r="P6363" s="143" t="str">
        <f>'Ek.3-A'!L6363</f>
        <v/>
      </c>
      <c r="Q6363" s="24" t="str">
        <f>'Ek.3-A'!M6363</f>
        <v/>
      </c>
      <c r="R6363" s="24">
        <f t="shared" si="1343"/>
        <v>0</v>
      </c>
      <c r="S6363" s="141" t="str">
        <f t="shared" si="1344"/>
        <v>H</v>
      </c>
      <c r="T6363" s="24">
        <f>IF(S6363="E",SUM($R$5:R6363),0)</f>
        <v>0</v>
      </c>
      <c r="U6363" s="143">
        <f t="shared" si="1345"/>
        <v>0</v>
      </c>
    </row>
    <row r="6364" spans="1:21" x14ac:dyDescent="0.25">
      <c r="A6364" s="6">
        <v>64.6400000000001</v>
      </c>
      <c r="B6364" s="32" t="s">
        <v>317</v>
      </c>
      <c r="K6364" s="3">
        <f t="shared" si="1346"/>
        <v>4690</v>
      </c>
      <c r="L6364" s="97" t="str">
        <f>IF(TRIM('Ek.3-A'!F6364)&lt;&gt;"","var","yok")</f>
        <v>yok</v>
      </c>
      <c r="M6364" s="5" t="str">
        <f>IF('Ek.3-A'!F6364="", "", IF(VLOOKUP('Ek.3-A'!F6364, Veriler!D:E, 2, 0)=0, "", VLOOKUP('Ek.3-A'!F6364, Veriler!D:E, 2, 0)))</f>
        <v/>
      </c>
      <c r="N6364" s="5" t="str">
        <f>IF('Ek.3-A'!P6364="", "", 'Ek.3-A'!P6364)</f>
        <v/>
      </c>
      <c r="O6364" s="142">
        <f>'Ek.3-A'!S6364</f>
        <v>0</v>
      </c>
      <c r="P6364" s="143" t="str">
        <f>'Ek.3-A'!L6364</f>
        <v/>
      </c>
      <c r="Q6364" s="24" t="str">
        <f>'Ek.3-A'!M6364</f>
        <v/>
      </c>
      <c r="R6364" s="24">
        <f t="shared" si="1343"/>
        <v>0</v>
      </c>
      <c r="S6364" s="141" t="str">
        <f t="shared" si="1344"/>
        <v>H</v>
      </c>
      <c r="T6364" s="24">
        <f>IF(S6364="E",SUM($R$5:R6364),0)</f>
        <v>0</v>
      </c>
      <c r="U6364" s="143">
        <f t="shared" si="1345"/>
        <v>0</v>
      </c>
    </row>
    <row r="6365" spans="1:21" x14ac:dyDescent="0.25">
      <c r="A6365" s="6">
        <v>64.650000000000105</v>
      </c>
      <c r="B6365" s="32" t="s">
        <v>317</v>
      </c>
      <c r="L6365" s="97"/>
      <c r="M6365" s="5"/>
      <c r="N6365" s="5"/>
      <c r="O6365" s="5"/>
      <c r="Q6365" s="23"/>
      <c r="T6365" s="24"/>
      <c r="U6365" s="25"/>
    </row>
    <row r="6366" spans="1:21" x14ac:dyDescent="0.25">
      <c r="A6366" s="6">
        <v>64.660000000000096</v>
      </c>
      <c r="B6366" s="32" t="s">
        <v>317</v>
      </c>
      <c r="K6366" s="3">
        <f>K6364+1</f>
        <v>4691</v>
      </c>
      <c r="L6366" s="97" t="str">
        <f>IF(TRIM('Ek.3-A'!F6366)&lt;&gt;"","var","yok")</f>
        <v>yok</v>
      </c>
      <c r="M6366" s="5" t="str">
        <f>IF('Ek.3-A'!F6366="", "", IF(VLOOKUP('Ek.3-A'!F6366, Veriler!D:E, 2, 0)=0, "", VLOOKUP('Ek.3-A'!F6366, Veriler!D:E, 2, 0)))</f>
        <v/>
      </c>
      <c r="N6366" s="5" t="str">
        <f>IF('Ek.3-A'!P6366="", "", 'Ek.3-A'!P6366)</f>
        <v/>
      </c>
      <c r="O6366" s="142">
        <f>'Ek.3-A'!S6366</f>
        <v>0</v>
      </c>
      <c r="P6366" s="143" t="str">
        <f>'Ek.3-A'!L6366</f>
        <v/>
      </c>
      <c r="Q6366" s="24" t="str">
        <f>'Ek.3-A'!M6366</f>
        <v/>
      </c>
      <c r="R6366" s="24">
        <f t="shared" ref="R6366:R6379" si="1347">IF(L6366="var",0,IF(Q6366&lt;=0.005,Q6366,0))</f>
        <v>0</v>
      </c>
      <c r="S6366" s="141" t="str">
        <f t="shared" ref="S6366:S6379" si="1348">IF(Q6366&lt;=0.005,"E","H")</f>
        <v>H</v>
      </c>
      <c r="T6366" s="24">
        <f>IF(S6366="E",SUM($R$5:R6366),0)</f>
        <v>0</v>
      </c>
      <c r="U6366" s="143">
        <f t="shared" ref="U6366:U6379" si="1349">IF(T6366&lt;=0.1, O6366, IF(R6366&gt;$G$2, R6366*O6366, $G$2*O6366))</f>
        <v>0</v>
      </c>
    </row>
    <row r="6367" spans="1:21" x14ac:dyDescent="0.25">
      <c r="A6367" s="6">
        <v>64.670000000000101</v>
      </c>
      <c r="B6367" s="32" t="s">
        <v>317</v>
      </c>
      <c r="K6367" s="3">
        <f t="shared" ref="K6367:K6379" si="1350">K6366+1</f>
        <v>4692</v>
      </c>
      <c r="L6367" s="97" t="str">
        <f>IF(TRIM('Ek.3-A'!F6367)&lt;&gt;"","var","yok")</f>
        <v>yok</v>
      </c>
      <c r="M6367" s="5" t="str">
        <f>IF('Ek.3-A'!F6367="", "", IF(VLOOKUP('Ek.3-A'!F6367, Veriler!D:E, 2, 0)=0, "", VLOOKUP('Ek.3-A'!F6367, Veriler!D:E, 2, 0)))</f>
        <v/>
      </c>
      <c r="N6367" s="5" t="str">
        <f>IF('Ek.3-A'!P6367="", "", 'Ek.3-A'!P6367)</f>
        <v/>
      </c>
      <c r="O6367" s="142">
        <f>'Ek.3-A'!S6367</f>
        <v>0</v>
      </c>
      <c r="P6367" s="143" t="str">
        <f>'Ek.3-A'!L6367</f>
        <v/>
      </c>
      <c r="Q6367" s="24" t="str">
        <f>'Ek.3-A'!M6367</f>
        <v/>
      </c>
      <c r="R6367" s="24">
        <f t="shared" si="1347"/>
        <v>0</v>
      </c>
      <c r="S6367" s="141" t="str">
        <f t="shared" si="1348"/>
        <v>H</v>
      </c>
      <c r="T6367" s="24">
        <f>IF(S6367="E",SUM($R$5:R6367),0)</f>
        <v>0</v>
      </c>
      <c r="U6367" s="143">
        <f t="shared" si="1349"/>
        <v>0</v>
      </c>
    </row>
    <row r="6368" spans="1:21" x14ac:dyDescent="0.25">
      <c r="A6368" s="6">
        <v>64.680000000000106</v>
      </c>
      <c r="B6368" s="32" t="s">
        <v>317</v>
      </c>
      <c r="K6368" s="3">
        <f t="shared" si="1350"/>
        <v>4693</v>
      </c>
      <c r="L6368" s="97" t="str">
        <f>IF(TRIM('Ek.3-A'!F6368)&lt;&gt;"","var","yok")</f>
        <v>yok</v>
      </c>
      <c r="M6368" s="5" t="str">
        <f>IF('Ek.3-A'!F6368="", "", IF(VLOOKUP('Ek.3-A'!F6368, Veriler!D:E, 2, 0)=0, "", VLOOKUP('Ek.3-A'!F6368, Veriler!D:E, 2, 0)))</f>
        <v/>
      </c>
      <c r="N6368" s="5" t="str">
        <f>IF('Ek.3-A'!P6368="", "", 'Ek.3-A'!P6368)</f>
        <v/>
      </c>
      <c r="O6368" s="142">
        <f>'Ek.3-A'!S6368</f>
        <v>0</v>
      </c>
      <c r="P6368" s="143" t="str">
        <f>'Ek.3-A'!L6368</f>
        <v/>
      </c>
      <c r="Q6368" s="24" t="str">
        <f>'Ek.3-A'!M6368</f>
        <v/>
      </c>
      <c r="R6368" s="24">
        <f t="shared" si="1347"/>
        <v>0</v>
      </c>
      <c r="S6368" s="141" t="str">
        <f t="shared" si="1348"/>
        <v>H</v>
      </c>
      <c r="T6368" s="24">
        <f>IF(S6368="E",SUM($R$5:R6368),0)</f>
        <v>0</v>
      </c>
      <c r="U6368" s="143">
        <f t="shared" si="1349"/>
        <v>0</v>
      </c>
    </row>
    <row r="6369" spans="1:41" x14ac:dyDescent="0.25">
      <c r="A6369" s="6">
        <v>64.690000000000097</v>
      </c>
      <c r="B6369" s="32" t="s">
        <v>317</v>
      </c>
      <c r="K6369" s="3">
        <f t="shared" si="1350"/>
        <v>4694</v>
      </c>
      <c r="L6369" s="97" t="str">
        <f>IF(TRIM('Ek.3-A'!F6369)&lt;&gt;"","var","yok")</f>
        <v>yok</v>
      </c>
      <c r="M6369" s="5" t="str">
        <f>IF('Ek.3-A'!F6369="", "", IF(VLOOKUP('Ek.3-A'!F6369, Veriler!D:E, 2, 0)=0, "", VLOOKUP('Ek.3-A'!F6369, Veriler!D:E, 2, 0)))</f>
        <v/>
      </c>
      <c r="N6369" s="5" t="str">
        <f>IF('Ek.3-A'!P6369="", "", 'Ek.3-A'!P6369)</f>
        <v/>
      </c>
      <c r="O6369" s="142">
        <f>'Ek.3-A'!S6369</f>
        <v>0</v>
      </c>
      <c r="P6369" s="143" t="str">
        <f>'Ek.3-A'!L6369</f>
        <v/>
      </c>
      <c r="Q6369" s="24" t="str">
        <f>'Ek.3-A'!M6369</f>
        <v/>
      </c>
      <c r="R6369" s="24">
        <f t="shared" si="1347"/>
        <v>0</v>
      </c>
      <c r="S6369" s="141" t="str">
        <f t="shared" si="1348"/>
        <v>H</v>
      </c>
      <c r="T6369" s="24">
        <f>IF(S6369="E",SUM($R$5:R6369),0)</f>
        <v>0</v>
      </c>
      <c r="U6369" s="143">
        <f t="shared" si="1349"/>
        <v>0</v>
      </c>
    </row>
    <row r="6370" spans="1:41" x14ac:dyDescent="0.25">
      <c r="A6370" s="6">
        <v>64.700000000000102</v>
      </c>
      <c r="B6370" s="32" t="s">
        <v>317</v>
      </c>
      <c r="K6370" s="3">
        <f t="shared" si="1350"/>
        <v>4695</v>
      </c>
      <c r="L6370" s="97" t="str">
        <f>IF(TRIM('Ek.3-A'!F6370)&lt;&gt;"","var","yok")</f>
        <v>yok</v>
      </c>
      <c r="M6370" s="5" t="str">
        <f>IF('Ek.3-A'!F6370="", "", IF(VLOOKUP('Ek.3-A'!F6370, Veriler!D:E, 2, 0)=0, "", VLOOKUP('Ek.3-A'!F6370, Veriler!D:E, 2, 0)))</f>
        <v/>
      </c>
      <c r="N6370" s="5" t="str">
        <f>IF('Ek.3-A'!P6370="", "", 'Ek.3-A'!P6370)</f>
        <v/>
      </c>
      <c r="O6370" s="142">
        <f>'Ek.3-A'!S6370</f>
        <v>0</v>
      </c>
      <c r="P6370" s="143" t="str">
        <f>'Ek.3-A'!L6370</f>
        <v/>
      </c>
      <c r="Q6370" s="24" t="str">
        <f>'Ek.3-A'!M6370</f>
        <v/>
      </c>
      <c r="R6370" s="24">
        <f t="shared" si="1347"/>
        <v>0</v>
      </c>
      <c r="S6370" s="141" t="str">
        <f t="shared" si="1348"/>
        <v>H</v>
      </c>
      <c r="T6370" s="24">
        <f>IF(S6370="E",SUM($R$5:R6370),0)</f>
        <v>0</v>
      </c>
      <c r="U6370" s="143">
        <f t="shared" si="1349"/>
        <v>0</v>
      </c>
    </row>
    <row r="6371" spans="1:41" x14ac:dyDescent="0.25">
      <c r="A6371" s="6">
        <v>64.710000000000093</v>
      </c>
      <c r="B6371" s="32" t="s">
        <v>317</v>
      </c>
      <c r="K6371" s="3">
        <f t="shared" si="1350"/>
        <v>4696</v>
      </c>
      <c r="L6371" s="97" t="str">
        <f>IF(TRIM('Ek.3-A'!F6371)&lt;&gt;"","var","yok")</f>
        <v>yok</v>
      </c>
      <c r="M6371" s="5" t="str">
        <f>IF('Ek.3-A'!F6371="", "", IF(VLOOKUP('Ek.3-A'!F6371, Veriler!D:E, 2, 0)=0, "", VLOOKUP('Ek.3-A'!F6371, Veriler!D:E, 2, 0)))</f>
        <v/>
      </c>
      <c r="N6371" s="5" t="str">
        <f>IF('Ek.3-A'!P6371="", "", 'Ek.3-A'!P6371)</f>
        <v/>
      </c>
      <c r="O6371" s="142">
        <f>'Ek.3-A'!S6371</f>
        <v>0</v>
      </c>
      <c r="P6371" s="143" t="str">
        <f>'Ek.3-A'!L6371</f>
        <v/>
      </c>
      <c r="Q6371" s="24" t="str">
        <f>'Ek.3-A'!M6371</f>
        <v/>
      </c>
      <c r="R6371" s="24">
        <f t="shared" si="1347"/>
        <v>0</v>
      </c>
      <c r="S6371" s="141" t="str">
        <f t="shared" si="1348"/>
        <v>H</v>
      </c>
      <c r="T6371" s="24">
        <f>IF(S6371="E",SUM($R$5:R6371),0)</f>
        <v>0</v>
      </c>
      <c r="U6371" s="143">
        <f t="shared" si="1349"/>
        <v>0</v>
      </c>
    </row>
    <row r="6372" spans="1:41" x14ac:dyDescent="0.25">
      <c r="A6372" s="6">
        <v>64.720000000000098</v>
      </c>
      <c r="B6372" s="32" t="s">
        <v>317</v>
      </c>
      <c r="K6372" s="3">
        <f t="shared" si="1350"/>
        <v>4697</v>
      </c>
      <c r="L6372" s="97" t="str">
        <f>IF(TRIM('Ek.3-A'!F6372)&lt;&gt;"","var","yok")</f>
        <v>yok</v>
      </c>
      <c r="M6372" s="5" t="str">
        <f>IF('Ek.3-A'!F6372="", "", IF(VLOOKUP('Ek.3-A'!F6372, Veriler!D:E, 2, 0)=0, "", VLOOKUP('Ek.3-A'!F6372, Veriler!D:E, 2, 0)))</f>
        <v/>
      </c>
      <c r="N6372" s="5" t="str">
        <f>IF('Ek.3-A'!P6372="", "", 'Ek.3-A'!P6372)</f>
        <v/>
      </c>
      <c r="O6372" s="142">
        <f>'Ek.3-A'!S6372</f>
        <v>0</v>
      </c>
      <c r="P6372" s="143" t="str">
        <f>'Ek.3-A'!L6372</f>
        <v/>
      </c>
      <c r="Q6372" s="24" t="str">
        <f>'Ek.3-A'!M6372</f>
        <v/>
      </c>
      <c r="R6372" s="24">
        <f t="shared" si="1347"/>
        <v>0</v>
      </c>
      <c r="S6372" s="141" t="str">
        <f t="shared" si="1348"/>
        <v>H</v>
      </c>
      <c r="T6372" s="24">
        <f>IF(S6372="E",SUM($R$5:R6372),0)</f>
        <v>0</v>
      </c>
      <c r="U6372" s="143">
        <f t="shared" si="1349"/>
        <v>0</v>
      </c>
    </row>
    <row r="6373" spans="1:41" x14ac:dyDescent="0.25">
      <c r="A6373" s="6">
        <v>64.730000000000103</v>
      </c>
      <c r="B6373" s="32" t="s">
        <v>317</v>
      </c>
      <c r="K6373" s="3">
        <f t="shared" si="1350"/>
        <v>4698</v>
      </c>
      <c r="L6373" s="97" t="str">
        <f>IF(TRIM('Ek.3-A'!F6373)&lt;&gt;"","var","yok")</f>
        <v>yok</v>
      </c>
      <c r="M6373" s="5" t="str">
        <f>IF('Ek.3-A'!F6373="", "", IF(VLOOKUP('Ek.3-A'!F6373, Veriler!D:E, 2, 0)=0, "", VLOOKUP('Ek.3-A'!F6373, Veriler!D:E, 2, 0)))</f>
        <v/>
      </c>
      <c r="N6373" s="5" t="str">
        <f>IF('Ek.3-A'!P6373="", "", 'Ek.3-A'!P6373)</f>
        <v/>
      </c>
      <c r="O6373" s="142">
        <f>'Ek.3-A'!S6373</f>
        <v>0</v>
      </c>
      <c r="P6373" s="143" t="str">
        <f>'Ek.3-A'!L6373</f>
        <v/>
      </c>
      <c r="Q6373" s="24" t="str">
        <f>'Ek.3-A'!M6373</f>
        <v/>
      </c>
      <c r="R6373" s="24">
        <f t="shared" si="1347"/>
        <v>0</v>
      </c>
      <c r="S6373" s="141" t="str">
        <f t="shared" si="1348"/>
        <v>H</v>
      </c>
      <c r="T6373" s="24">
        <f>IF(S6373="E",SUM($R$5:R6373),0)</f>
        <v>0</v>
      </c>
      <c r="U6373" s="143">
        <f t="shared" si="1349"/>
        <v>0</v>
      </c>
    </row>
    <row r="6374" spans="1:41" x14ac:dyDescent="0.25">
      <c r="A6374" s="6">
        <v>64.740000000000094</v>
      </c>
      <c r="B6374" s="32" t="s">
        <v>317</v>
      </c>
      <c r="K6374" s="3">
        <f t="shared" si="1350"/>
        <v>4699</v>
      </c>
      <c r="L6374" s="97" t="str">
        <f>IF(TRIM('Ek.3-A'!F6374)&lt;&gt;"","var","yok")</f>
        <v>yok</v>
      </c>
      <c r="M6374" s="5" t="str">
        <f>IF('Ek.3-A'!F6374="", "", IF(VLOOKUP('Ek.3-A'!F6374, Veriler!D:E, 2, 0)=0, "", VLOOKUP('Ek.3-A'!F6374, Veriler!D:E, 2, 0)))</f>
        <v/>
      </c>
      <c r="N6374" s="5" t="str">
        <f>IF('Ek.3-A'!P6374="", "", 'Ek.3-A'!P6374)</f>
        <v/>
      </c>
      <c r="O6374" s="142">
        <f>'Ek.3-A'!S6374</f>
        <v>0</v>
      </c>
      <c r="P6374" s="143" t="str">
        <f>'Ek.3-A'!L6374</f>
        <v/>
      </c>
      <c r="Q6374" s="24" t="str">
        <f>'Ek.3-A'!M6374</f>
        <v/>
      </c>
      <c r="R6374" s="24">
        <f t="shared" si="1347"/>
        <v>0</v>
      </c>
      <c r="S6374" s="141" t="str">
        <f t="shared" si="1348"/>
        <v>H</v>
      </c>
      <c r="T6374" s="24">
        <f>IF(S6374="E",SUM($R$5:R6374),0)</f>
        <v>0</v>
      </c>
      <c r="U6374" s="143">
        <f t="shared" si="1349"/>
        <v>0</v>
      </c>
    </row>
    <row r="6375" spans="1:41" x14ac:dyDescent="0.25">
      <c r="A6375" s="6">
        <v>64.750000000000099</v>
      </c>
      <c r="B6375" s="32" t="s">
        <v>317</v>
      </c>
      <c r="K6375" s="3">
        <f t="shared" si="1350"/>
        <v>4700</v>
      </c>
      <c r="L6375" s="97" t="str">
        <f>IF(TRIM('Ek.3-A'!F6375)&lt;&gt;"","var","yok")</f>
        <v>yok</v>
      </c>
      <c r="M6375" s="5" t="str">
        <f>IF('Ek.3-A'!F6375="", "", IF(VLOOKUP('Ek.3-A'!F6375, Veriler!D:E, 2, 0)=0, "", VLOOKUP('Ek.3-A'!F6375, Veriler!D:E, 2, 0)))</f>
        <v/>
      </c>
      <c r="N6375" s="5" t="str">
        <f>IF('Ek.3-A'!P6375="", "", 'Ek.3-A'!P6375)</f>
        <v/>
      </c>
      <c r="O6375" s="142">
        <f>'Ek.3-A'!S6375</f>
        <v>0</v>
      </c>
      <c r="P6375" s="143" t="str">
        <f>'Ek.3-A'!L6375</f>
        <v/>
      </c>
      <c r="Q6375" s="24" t="str">
        <f>'Ek.3-A'!M6375</f>
        <v/>
      </c>
      <c r="R6375" s="24">
        <f t="shared" si="1347"/>
        <v>0</v>
      </c>
      <c r="S6375" s="141" t="str">
        <f t="shared" si="1348"/>
        <v>H</v>
      </c>
      <c r="T6375" s="24">
        <f>IF(S6375="E",SUM($R$5:R6375),0)</f>
        <v>0</v>
      </c>
      <c r="U6375" s="143">
        <f t="shared" si="1349"/>
        <v>0</v>
      </c>
    </row>
    <row r="6376" spans="1:41" x14ac:dyDescent="0.25">
      <c r="A6376" s="6">
        <v>64.760000000000105</v>
      </c>
      <c r="B6376" s="32" t="s">
        <v>317</v>
      </c>
      <c r="K6376" s="3">
        <f t="shared" si="1350"/>
        <v>4701</v>
      </c>
      <c r="L6376" s="97" t="str">
        <f>IF(TRIM('Ek.3-A'!F6376)&lt;&gt;"","var","yok")</f>
        <v>yok</v>
      </c>
      <c r="M6376" s="5" t="str">
        <f>IF('Ek.3-A'!F6376="", "", IF(VLOOKUP('Ek.3-A'!F6376, Veriler!D:E, 2, 0)=0, "", VLOOKUP('Ek.3-A'!F6376, Veriler!D:E, 2, 0)))</f>
        <v/>
      </c>
      <c r="N6376" s="5" t="str">
        <f>IF('Ek.3-A'!P6376="", "", 'Ek.3-A'!P6376)</f>
        <v/>
      </c>
      <c r="O6376" s="142">
        <f>'Ek.3-A'!S6376</f>
        <v>0</v>
      </c>
      <c r="P6376" s="143" t="str">
        <f>'Ek.3-A'!L6376</f>
        <v/>
      </c>
      <c r="Q6376" s="24" t="str">
        <f>'Ek.3-A'!M6376</f>
        <v/>
      </c>
      <c r="R6376" s="24">
        <f t="shared" si="1347"/>
        <v>0</v>
      </c>
      <c r="S6376" s="141" t="str">
        <f t="shared" si="1348"/>
        <v>H</v>
      </c>
      <c r="T6376" s="24">
        <f>IF(S6376="E",SUM($R$5:R6376),0)</f>
        <v>0</v>
      </c>
      <c r="U6376" s="143">
        <f t="shared" si="1349"/>
        <v>0</v>
      </c>
    </row>
    <row r="6377" spans="1:41" x14ac:dyDescent="0.25">
      <c r="A6377" s="6">
        <v>64.770000000000095</v>
      </c>
      <c r="B6377" s="32" t="s">
        <v>317</v>
      </c>
      <c r="K6377" s="3">
        <f t="shared" si="1350"/>
        <v>4702</v>
      </c>
      <c r="L6377" s="97" t="str">
        <f>IF(TRIM('Ek.3-A'!F6377)&lt;&gt;"","var","yok")</f>
        <v>yok</v>
      </c>
      <c r="M6377" s="5" t="str">
        <f>IF('Ek.3-A'!F6377="", "", IF(VLOOKUP('Ek.3-A'!F6377, Veriler!D:E, 2, 0)=0, "", VLOOKUP('Ek.3-A'!F6377, Veriler!D:E, 2, 0)))</f>
        <v/>
      </c>
      <c r="N6377" s="5" t="str">
        <f>IF('Ek.3-A'!P6377="", "", 'Ek.3-A'!P6377)</f>
        <v/>
      </c>
      <c r="O6377" s="142">
        <f>'Ek.3-A'!S6377</f>
        <v>0</v>
      </c>
      <c r="P6377" s="143" t="str">
        <f>'Ek.3-A'!L6377</f>
        <v/>
      </c>
      <c r="Q6377" s="24" t="str">
        <f>'Ek.3-A'!M6377</f>
        <v/>
      </c>
      <c r="R6377" s="24">
        <f t="shared" si="1347"/>
        <v>0</v>
      </c>
      <c r="S6377" s="141" t="str">
        <f t="shared" si="1348"/>
        <v>H</v>
      </c>
      <c r="T6377" s="24">
        <f>IF(S6377="E",SUM($R$5:R6377),0)</f>
        <v>0</v>
      </c>
      <c r="U6377" s="143">
        <f t="shared" si="1349"/>
        <v>0</v>
      </c>
    </row>
    <row r="6378" spans="1:41" x14ac:dyDescent="0.25">
      <c r="A6378" s="6">
        <v>64.780000000000101</v>
      </c>
      <c r="B6378" s="32" t="s">
        <v>317</v>
      </c>
      <c r="K6378" s="3">
        <f t="shared" si="1350"/>
        <v>4703</v>
      </c>
      <c r="L6378" s="97" t="str">
        <f>IF(TRIM('Ek.3-A'!F6378)&lt;&gt;"","var","yok")</f>
        <v>yok</v>
      </c>
      <c r="M6378" s="5" t="str">
        <f>IF('Ek.3-A'!F6378="", "", IF(VLOOKUP('Ek.3-A'!F6378, Veriler!D:E, 2, 0)=0, "", VLOOKUP('Ek.3-A'!F6378, Veriler!D:E, 2, 0)))</f>
        <v/>
      </c>
      <c r="N6378" s="5" t="str">
        <f>IF('Ek.3-A'!P6378="", "", 'Ek.3-A'!P6378)</f>
        <v/>
      </c>
      <c r="O6378" s="142">
        <f>'Ek.3-A'!S6378</f>
        <v>0</v>
      </c>
      <c r="P6378" s="143" t="str">
        <f>'Ek.3-A'!L6378</f>
        <v/>
      </c>
      <c r="Q6378" s="24" t="str">
        <f>'Ek.3-A'!M6378</f>
        <v/>
      </c>
      <c r="R6378" s="24">
        <f t="shared" si="1347"/>
        <v>0</v>
      </c>
      <c r="S6378" s="141" t="str">
        <f t="shared" si="1348"/>
        <v>H</v>
      </c>
      <c r="T6378" s="24">
        <f>IF(S6378="E",SUM($R$5:R6378),0)</f>
        <v>0</v>
      </c>
      <c r="U6378" s="143">
        <f t="shared" si="1349"/>
        <v>0</v>
      </c>
    </row>
    <row r="6379" spans="1:41" x14ac:dyDescent="0.25">
      <c r="A6379" s="6">
        <v>64.790000000000106</v>
      </c>
      <c r="B6379" s="32" t="s">
        <v>317</v>
      </c>
      <c r="K6379" s="3">
        <f t="shared" si="1350"/>
        <v>4704</v>
      </c>
      <c r="L6379" s="97" t="str">
        <f>IF(TRIM('Ek.3-A'!F6379)&lt;&gt;"","var","yok")</f>
        <v>yok</v>
      </c>
      <c r="M6379" s="5" t="str">
        <f>IF('Ek.3-A'!F6379="", "", IF(VLOOKUP('Ek.3-A'!F6379, Veriler!D:E, 2, 0)=0, "", VLOOKUP('Ek.3-A'!F6379, Veriler!D:E, 2, 0)))</f>
        <v/>
      </c>
      <c r="N6379" s="5" t="str">
        <f>IF('Ek.3-A'!P6379="", "", 'Ek.3-A'!P6379)</f>
        <v/>
      </c>
      <c r="O6379" s="142">
        <f>'Ek.3-A'!S6379</f>
        <v>0</v>
      </c>
      <c r="P6379" s="143" t="str">
        <f>'Ek.3-A'!L6379</f>
        <v/>
      </c>
      <c r="Q6379" s="24" t="str">
        <f>'Ek.3-A'!M6379</f>
        <v/>
      </c>
      <c r="R6379" s="24">
        <f t="shared" si="1347"/>
        <v>0</v>
      </c>
      <c r="S6379" s="141" t="str">
        <f t="shared" si="1348"/>
        <v>H</v>
      </c>
      <c r="T6379" s="24">
        <f>IF(S6379="E",SUM($R$5:R6379),0)</f>
        <v>0</v>
      </c>
      <c r="U6379" s="143">
        <f t="shared" si="1349"/>
        <v>0</v>
      </c>
    </row>
    <row r="6380" spans="1:41" x14ac:dyDescent="0.25">
      <c r="A6380" s="6">
        <v>64.800000000000097</v>
      </c>
      <c r="B6380" s="32" t="s">
        <v>317</v>
      </c>
      <c r="T6380" s="24"/>
      <c r="U6380" s="25"/>
      <c r="AO6380" s="140">
        <f>'Ek.3-A'!L6380</f>
        <v>0</v>
      </c>
    </row>
    <row r="6381" spans="1:41" x14ac:dyDescent="0.25">
      <c r="A6381" s="6">
        <v>64.810000000000102</v>
      </c>
      <c r="B6381" s="32" t="s">
        <v>317</v>
      </c>
      <c r="T6381" s="24"/>
      <c r="U6381" s="25"/>
    </row>
    <row r="6382" spans="1:41" x14ac:dyDescent="0.25">
      <c r="A6382" s="6">
        <v>64.820000000000107</v>
      </c>
      <c r="B6382" s="32" t="s">
        <v>317</v>
      </c>
      <c r="T6382" s="24"/>
      <c r="U6382" s="25"/>
    </row>
    <row r="6383" spans="1:41" x14ac:dyDescent="0.25">
      <c r="A6383" s="6">
        <v>64.830000000000098</v>
      </c>
      <c r="B6383" s="32" t="s">
        <v>317</v>
      </c>
      <c r="T6383" s="24"/>
      <c r="U6383" s="25"/>
    </row>
    <row r="6384" spans="1:41" x14ac:dyDescent="0.25">
      <c r="A6384" s="6">
        <v>64.840000000000103</v>
      </c>
      <c r="B6384" s="32" t="s">
        <v>317</v>
      </c>
      <c r="T6384" s="24"/>
      <c r="U6384" s="25"/>
    </row>
    <row r="6385" spans="1:21" x14ac:dyDescent="0.25">
      <c r="A6385" s="6">
        <v>64.850000000000094</v>
      </c>
      <c r="B6385" s="32" t="s">
        <v>317</v>
      </c>
      <c r="T6385" s="24"/>
      <c r="U6385" s="25"/>
    </row>
    <row r="6386" spans="1:21" x14ac:dyDescent="0.25">
      <c r="A6386" s="6">
        <v>64.860000000000099</v>
      </c>
      <c r="B6386" s="32" t="s">
        <v>317</v>
      </c>
      <c r="T6386" s="24"/>
      <c r="U6386" s="25"/>
    </row>
    <row r="6387" spans="1:21" x14ac:dyDescent="0.25">
      <c r="A6387" s="6">
        <v>64.870000000000104</v>
      </c>
      <c r="B6387" s="32" t="s">
        <v>317</v>
      </c>
      <c r="T6387" s="24"/>
      <c r="U6387" s="25"/>
    </row>
    <row r="6388" spans="1:21" x14ac:dyDescent="0.25">
      <c r="A6388" s="6">
        <v>64.880000000000095</v>
      </c>
      <c r="B6388" s="32" t="s">
        <v>317</v>
      </c>
      <c r="T6388" s="24"/>
      <c r="U6388" s="25"/>
    </row>
    <row r="6389" spans="1:21" x14ac:dyDescent="0.25">
      <c r="A6389" s="6">
        <v>64.8900000000001</v>
      </c>
      <c r="B6389" s="32" t="s">
        <v>317</v>
      </c>
      <c r="K6389" s="3">
        <f>K6379+1</f>
        <v>4705</v>
      </c>
      <c r="L6389" s="97" t="str">
        <f>IF(TRIM('Ek.3-A'!F6389)&lt;&gt;"","var","yok")</f>
        <v>yok</v>
      </c>
      <c r="M6389" s="5" t="str">
        <f>IF('Ek.3-A'!F6389="", "", IF(VLOOKUP('Ek.3-A'!F6389, Veriler!D:E, 2, 0)=0, "", VLOOKUP('Ek.3-A'!F6389, Veriler!D:E, 2, 0)))</f>
        <v/>
      </c>
      <c r="N6389" s="5" t="str">
        <f>IF('Ek.3-A'!P6389="", "", 'Ek.3-A'!P6389)</f>
        <v/>
      </c>
      <c r="O6389" s="142">
        <f>'Ek.3-A'!S6389</f>
        <v>0</v>
      </c>
      <c r="P6389" s="143" t="str">
        <f>'Ek.3-A'!L6389</f>
        <v/>
      </c>
      <c r="Q6389" s="24" t="str">
        <f>'Ek.3-A'!M6389</f>
        <v/>
      </c>
      <c r="R6389" s="24">
        <f t="shared" ref="R6389:R6402" si="1351">IF(L6389="var",0,IF(Q6389&lt;=0.005,Q6389,0))</f>
        <v>0</v>
      </c>
      <c r="S6389" s="141" t="str">
        <f t="shared" ref="S6389:S6402" si="1352">IF(Q6389&lt;=0.005,"E","H")</f>
        <v>H</v>
      </c>
      <c r="T6389" s="24">
        <f>IF(S6389="E",SUM($R$5:R6389),0)</f>
        <v>0</v>
      </c>
      <c r="U6389" s="143">
        <f t="shared" ref="U6389:U6402" si="1353">IF(T6389&lt;=0.1, O6389, IF(R6389&gt;$G$2, R6389*O6389, $G$2*O6389))</f>
        <v>0</v>
      </c>
    </row>
    <row r="6390" spans="1:21" x14ac:dyDescent="0.25">
      <c r="A6390" s="6">
        <v>64.900000000000105</v>
      </c>
      <c r="B6390" s="32" t="s">
        <v>317</v>
      </c>
      <c r="K6390" s="3">
        <f t="shared" ref="K6390:K6402" si="1354">K6389+1</f>
        <v>4706</v>
      </c>
      <c r="L6390" s="97" t="str">
        <f>IF(TRIM('Ek.3-A'!F6390)&lt;&gt;"","var","yok")</f>
        <v>yok</v>
      </c>
      <c r="M6390" s="5" t="str">
        <f>IF('Ek.3-A'!F6390="", "", IF(VLOOKUP('Ek.3-A'!F6390, Veriler!D:E, 2, 0)=0, "", VLOOKUP('Ek.3-A'!F6390, Veriler!D:E, 2, 0)))</f>
        <v/>
      </c>
      <c r="N6390" s="5" t="str">
        <f>IF('Ek.3-A'!P6390="", "", 'Ek.3-A'!P6390)</f>
        <v/>
      </c>
      <c r="O6390" s="142">
        <f>'Ek.3-A'!S6390</f>
        <v>0</v>
      </c>
      <c r="P6390" s="143" t="str">
        <f>'Ek.3-A'!L6390</f>
        <v/>
      </c>
      <c r="Q6390" s="24" t="str">
        <f>'Ek.3-A'!M6390</f>
        <v/>
      </c>
      <c r="R6390" s="24">
        <f t="shared" si="1351"/>
        <v>0</v>
      </c>
      <c r="S6390" s="141" t="str">
        <f t="shared" si="1352"/>
        <v>H</v>
      </c>
      <c r="T6390" s="24">
        <f>IF(S6390="E",SUM($R$5:R6390),0)</f>
        <v>0</v>
      </c>
      <c r="U6390" s="143">
        <f t="shared" si="1353"/>
        <v>0</v>
      </c>
    </row>
    <row r="6391" spans="1:21" x14ac:dyDescent="0.25">
      <c r="A6391" s="6">
        <v>64.910000000000096</v>
      </c>
      <c r="B6391" s="32" t="s">
        <v>317</v>
      </c>
      <c r="K6391" s="3">
        <f t="shared" si="1354"/>
        <v>4707</v>
      </c>
      <c r="L6391" s="97" t="str">
        <f>IF(TRIM('Ek.3-A'!F6391)&lt;&gt;"","var","yok")</f>
        <v>yok</v>
      </c>
      <c r="M6391" s="5" t="str">
        <f>IF('Ek.3-A'!F6391="", "", IF(VLOOKUP('Ek.3-A'!F6391, Veriler!D:E, 2, 0)=0, "", VLOOKUP('Ek.3-A'!F6391, Veriler!D:E, 2, 0)))</f>
        <v/>
      </c>
      <c r="N6391" s="5" t="str">
        <f>IF('Ek.3-A'!P6391="", "", 'Ek.3-A'!P6391)</f>
        <v/>
      </c>
      <c r="O6391" s="142">
        <f>'Ek.3-A'!S6391</f>
        <v>0</v>
      </c>
      <c r="P6391" s="143" t="str">
        <f>'Ek.3-A'!L6391</f>
        <v/>
      </c>
      <c r="Q6391" s="24" t="str">
        <f>'Ek.3-A'!M6391</f>
        <v/>
      </c>
      <c r="R6391" s="24">
        <f t="shared" si="1351"/>
        <v>0</v>
      </c>
      <c r="S6391" s="141" t="str">
        <f t="shared" si="1352"/>
        <v>H</v>
      </c>
      <c r="T6391" s="24">
        <f>IF(S6391="E",SUM($R$5:R6391),0)</f>
        <v>0</v>
      </c>
      <c r="U6391" s="143">
        <f t="shared" si="1353"/>
        <v>0</v>
      </c>
    </row>
    <row r="6392" spans="1:21" x14ac:dyDescent="0.25">
      <c r="A6392" s="6">
        <v>64.920000000000101</v>
      </c>
      <c r="B6392" s="32" t="s">
        <v>317</v>
      </c>
      <c r="K6392" s="3">
        <f t="shared" si="1354"/>
        <v>4708</v>
      </c>
      <c r="L6392" s="97" t="str">
        <f>IF(TRIM('Ek.3-A'!F6392)&lt;&gt;"","var","yok")</f>
        <v>yok</v>
      </c>
      <c r="M6392" s="5" t="str">
        <f>IF('Ek.3-A'!F6392="", "", IF(VLOOKUP('Ek.3-A'!F6392, Veriler!D:E, 2, 0)=0, "", VLOOKUP('Ek.3-A'!F6392, Veriler!D:E, 2, 0)))</f>
        <v/>
      </c>
      <c r="N6392" s="5" t="str">
        <f>IF('Ek.3-A'!P6392="", "", 'Ek.3-A'!P6392)</f>
        <v/>
      </c>
      <c r="O6392" s="142">
        <f>'Ek.3-A'!S6392</f>
        <v>0</v>
      </c>
      <c r="P6392" s="143" t="str">
        <f>'Ek.3-A'!L6392</f>
        <v/>
      </c>
      <c r="Q6392" s="24" t="str">
        <f>'Ek.3-A'!M6392</f>
        <v/>
      </c>
      <c r="R6392" s="24">
        <f t="shared" si="1351"/>
        <v>0</v>
      </c>
      <c r="S6392" s="141" t="str">
        <f t="shared" si="1352"/>
        <v>H</v>
      </c>
      <c r="T6392" s="24">
        <f>IF(S6392="E",SUM($R$5:R6392),0)</f>
        <v>0</v>
      </c>
      <c r="U6392" s="143">
        <f t="shared" si="1353"/>
        <v>0</v>
      </c>
    </row>
    <row r="6393" spans="1:21" x14ac:dyDescent="0.25">
      <c r="A6393" s="6">
        <v>64.930000000000106</v>
      </c>
      <c r="B6393" s="32" t="s">
        <v>317</v>
      </c>
      <c r="K6393" s="3">
        <f t="shared" si="1354"/>
        <v>4709</v>
      </c>
      <c r="L6393" s="97" t="str">
        <f>IF(TRIM('Ek.3-A'!F6393)&lt;&gt;"","var","yok")</f>
        <v>yok</v>
      </c>
      <c r="M6393" s="5" t="str">
        <f>IF('Ek.3-A'!F6393="", "", IF(VLOOKUP('Ek.3-A'!F6393, Veriler!D:E, 2, 0)=0, "", VLOOKUP('Ek.3-A'!F6393, Veriler!D:E, 2, 0)))</f>
        <v/>
      </c>
      <c r="N6393" s="5" t="str">
        <f>IF('Ek.3-A'!P6393="", "", 'Ek.3-A'!P6393)</f>
        <v/>
      </c>
      <c r="O6393" s="142">
        <f>'Ek.3-A'!S6393</f>
        <v>0</v>
      </c>
      <c r="P6393" s="143" t="str">
        <f>'Ek.3-A'!L6393</f>
        <v/>
      </c>
      <c r="Q6393" s="24" t="str">
        <f>'Ek.3-A'!M6393</f>
        <v/>
      </c>
      <c r="R6393" s="24">
        <f t="shared" si="1351"/>
        <v>0</v>
      </c>
      <c r="S6393" s="141" t="str">
        <f t="shared" si="1352"/>
        <v>H</v>
      </c>
      <c r="T6393" s="24">
        <f>IF(S6393="E",SUM($R$5:R6393),0)</f>
        <v>0</v>
      </c>
      <c r="U6393" s="143">
        <f t="shared" si="1353"/>
        <v>0</v>
      </c>
    </row>
    <row r="6394" spans="1:21" x14ac:dyDescent="0.25">
      <c r="A6394" s="6">
        <v>64.940000000000097</v>
      </c>
      <c r="B6394" s="32" t="s">
        <v>317</v>
      </c>
      <c r="K6394" s="3">
        <f t="shared" si="1354"/>
        <v>4710</v>
      </c>
      <c r="L6394" s="97" t="str">
        <f>IF(TRIM('Ek.3-A'!F6394)&lt;&gt;"","var","yok")</f>
        <v>yok</v>
      </c>
      <c r="M6394" s="5" t="str">
        <f>IF('Ek.3-A'!F6394="", "", IF(VLOOKUP('Ek.3-A'!F6394, Veriler!D:E, 2, 0)=0, "", VLOOKUP('Ek.3-A'!F6394, Veriler!D:E, 2, 0)))</f>
        <v/>
      </c>
      <c r="N6394" s="5" t="str">
        <f>IF('Ek.3-A'!P6394="", "", 'Ek.3-A'!P6394)</f>
        <v/>
      </c>
      <c r="O6394" s="142">
        <f>'Ek.3-A'!S6394</f>
        <v>0</v>
      </c>
      <c r="P6394" s="143" t="str">
        <f>'Ek.3-A'!L6394</f>
        <v/>
      </c>
      <c r="Q6394" s="24" t="str">
        <f>'Ek.3-A'!M6394</f>
        <v/>
      </c>
      <c r="R6394" s="24">
        <f t="shared" si="1351"/>
        <v>0</v>
      </c>
      <c r="S6394" s="141" t="str">
        <f t="shared" si="1352"/>
        <v>H</v>
      </c>
      <c r="T6394" s="24">
        <f>IF(S6394="E",SUM($R$5:R6394),0)</f>
        <v>0</v>
      </c>
      <c r="U6394" s="143">
        <f t="shared" si="1353"/>
        <v>0</v>
      </c>
    </row>
    <row r="6395" spans="1:21" x14ac:dyDescent="0.25">
      <c r="A6395" s="6">
        <v>64.950000000000102</v>
      </c>
      <c r="B6395" s="32" t="s">
        <v>317</v>
      </c>
      <c r="K6395" s="3">
        <f t="shared" si="1354"/>
        <v>4711</v>
      </c>
      <c r="L6395" s="97" t="str">
        <f>IF(TRIM('Ek.3-A'!F6395)&lt;&gt;"","var","yok")</f>
        <v>yok</v>
      </c>
      <c r="M6395" s="5" t="str">
        <f>IF('Ek.3-A'!F6395="", "", IF(VLOOKUP('Ek.3-A'!F6395, Veriler!D:E, 2, 0)=0, "", VLOOKUP('Ek.3-A'!F6395, Veriler!D:E, 2, 0)))</f>
        <v/>
      </c>
      <c r="N6395" s="5" t="str">
        <f>IF('Ek.3-A'!P6395="", "", 'Ek.3-A'!P6395)</f>
        <v/>
      </c>
      <c r="O6395" s="142">
        <f>'Ek.3-A'!S6395</f>
        <v>0</v>
      </c>
      <c r="P6395" s="143" t="str">
        <f>'Ek.3-A'!L6395</f>
        <v/>
      </c>
      <c r="Q6395" s="24" t="str">
        <f>'Ek.3-A'!M6395</f>
        <v/>
      </c>
      <c r="R6395" s="24">
        <f t="shared" si="1351"/>
        <v>0</v>
      </c>
      <c r="S6395" s="141" t="str">
        <f t="shared" si="1352"/>
        <v>H</v>
      </c>
      <c r="T6395" s="24">
        <f>IF(S6395="E",SUM($R$5:R6395),0)</f>
        <v>0</v>
      </c>
      <c r="U6395" s="143">
        <f t="shared" si="1353"/>
        <v>0</v>
      </c>
    </row>
    <row r="6396" spans="1:21" x14ac:dyDescent="0.25">
      <c r="A6396" s="6">
        <v>64.960000000000093</v>
      </c>
      <c r="B6396" s="32" t="s">
        <v>317</v>
      </c>
      <c r="K6396" s="3">
        <f t="shared" si="1354"/>
        <v>4712</v>
      </c>
      <c r="L6396" s="97" t="str">
        <f>IF(TRIM('Ek.3-A'!F6396)&lt;&gt;"","var","yok")</f>
        <v>yok</v>
      </c>
      <c r="M6396" s="5" t="str">
        <f>IF('Ek.3-A'!F6396="", "", IF(VLOOKUP('Ek.3-A'!F6396, Veriler!D:E, 2, 0)=0, "", VLOOKUP('Ek.3-A'!F6396, Veriler!D:E, 2, 0)))</f>
        <v/>
      </c>
      <c r="N6396" s="5" t="str">
        <f>IF('Ek.3-A'!P6396="", "", 'Ek.3-A'!P6396)</f>
        <v/>
      </c>
      <c r="O6396" s="142">
        <f>'Ek.3-A'!S6396</f>
        <v>0</v>
      </c>
      <c r="P6396" s="143" t="str">
        <f>'Ek.3-A'!L6396</f>
        <v/>
      </c>
      <c r="Q6396" s="24" t="str">
        <f>'Ek.3-A'!M6396</f>
        <v/>
      </c>
      <c r="R6396" s="24">
        <f t="shared" si="1351"/>
        <v>0</v>
      </c>
      <c r="S6396" s="141" t="str">
        <f t="shared" si="1352"/>
        <v>H</v>
      </c>
      <c r="T6396" s="24">
        <f>IF(S6396="E",SUM($R$5:R6396),0)</f>
        <v>0</v>
      </c>
      <c r="U6396" s="143">
        <f t="shared" si="1353"/>
        <v>0</v>
      </c>
    </row>
    <row r="6397" spans="1:21" x14ac:dyDescent="0.25">
      <c r="A6397" s="6">
        <v>64.970000000000098</v>
      </c>
      <c r="B6397" s="32" t="s">
        <v>317</v>
      </c>
      <c r="K6397" s="3">
        <f t="shared" si="1354"/>
        <v>4713</v>
      </c>
      <c r="L6397" s="97" t="str">
        <f>IF(TRIM('Ek.3-A'!F6397)&lt;&gt;"","var","yok")</f>
        <v>yok</v>
      </c>
      <c r="M6397" s="5" t="str">
        <f>IF('Ek.3-A'!F6397="", "", IF(VLOOKUP('Ek.3-A'!F6397, Veriler!D:E, 2, 0)=0, "", VLOOKUP('Ek.3-A'!F6397, Veriler!D:E, 2, 0)))</f>
        <v/>
      </c>
      <c r="N6397" s="5" t="str">
        <f>IF('Ek.3-A'!P6397="", "", 'Ek.3-A'!P6397)</f>
        <v/>
      </c>
      <c r="O6397" s="142">
        <f>'Ek.3-A'!S6397</f>
        <v>0</v>
      </c>
      <c r="P6397" s="143" t="str">
        <f>'Ek.3-A'!L6397</f>
        <v/>
      </c>
      <c r="Q6397" s="24" t="str">
        <f>'Ek.3-A'!M6397</f>
        <v/>
      </c>
      <c r="R6397" s="24">
        <f t="shared" si="1351"/>
        <v>0</v>
      </c>
      <c r="S6397" s="141" t="str">
        <f t="shared" si="1352"/>
        <v>H</v>
      </c>
      <c r="T6397" s="24">
        <f>IF(S6397="E",SUM($R$5:R6397),0)</f>
        <v>0</v>
      </c>
      <c r="U6397" s="143">
        <f t="shared" si="1353"/>
        <v>0</v>
      </c>
    </row>
    <row r="6398" spans="1:21" x14ac:dyDescent="0.25">
      <c r="A6398" s="6">
        <v>64.980000000000103</v>
      </c>
      <c r="B6398" s="32" t="s">
        <v>317</v>
      </c>
      <c r="K6398" s="3">
        <f t="shared" si="1354"/>
        <v>4714</v>
      </c>
      <c r="L6398" s="97" t="str">
        <f>IF(TRIM('Ek.3-A'!F6398)&lt;&gt;"","var","yok")</f>
        <v>yok</v>
      </c>
      <c r="M6398" s="5" t="str">
        <f>IF('Ek.3-A'!F6398="", "", IF(VLOOKUP('Ek.3-A'!F6398, Veriler!D:E, 2, 0)=0, "", VLOOKUP('Ek.3-A'!F6398, Veriler!D:E, 2, 0)))</f>
        <v/>
      </c>
      <c r="N6398" s="5" t="str">
        <f>IF('Ek.3-A'!P6398="", "", 'Ek.3-A'!P6398)</f>
        <v/>
      </c>
      <c r="O6398" s="142">
        <f>'Ek.3-A'!S6398</f>
        <v>0</v>
      </c>
      <c r="P6398" s="143" t="str">
        <f>'Ek.3-A'!L6398</f>
        <v/>
      </c>
      <c r="Q6398" s="24" t="str">
        <f>'Ek.3-A'!M6398</f>
        <v/>
      </c>
      <c r="R6398" s="24">
        <f t="shared" si="1351"/>
        <v>0</v>
      </c>
      <c r="S6398" s="141" t="str">
        <f t="shared" si="1352"/>
        <v>H</v>
      </c>
      <c r="T6398" s="24">
        <f>IF(S6398="E",SUM($R$5:R6398),0)</f>
        <v>0</v>
      </c>
      <c r="U6398" s="143">
        <f t="shared" si="1353"/>
        <v>0</v>
      </c>
    </row>
    <row r="6399" spans="1:21" x14ac:dyDescent="0.25">
      <c r="A6399" s="6">
        <v>64.990000000000094</v>
      </c>
      <c r="B6399" s="32" t="s">
        <v>317</v>
      </c>
      <c r="K6399" s="3">
        <f t="shared" si="1354"/>
        <v>4715</v>
      </c>
      <c r="L6399" s="97" t="str">
        <f>IF(TRIM('Ek.3-A'!F6399)&lt;&gt;"","var","yok")</f>
        <v>yok</v>
      </c>
      <c r="M6399" s="5" t="str">
        <f>IF('Ek.3-A'!F6399="", "", IF(VLOOKUP('Ek.3-A'!F6399, Veriler!D:E, 2, 0)=0, "", VLOOKUP('Ek.3-A'!F6399, Veriler!D:E, 2, 0)))</f>
        <v/>
      </c>
      <c r="N6399" s="5" t="str">
        <f>IF('Ek.3-A'!P6399="", "", 'Ek.3-A'!P6399)</f>
        <v/>
      </c>
      <c r="O6399" s="142">
        <f>'Ek.3-A'!S6399</f>
        <v>0</v>
      </c>
      <c r="P6399" s="143" t="str">
        <f>'Ek.3-A'!L6399</f>
        <v/>
      </c>
      <c r="Q6399" s="24" t="str">
        <f>'Ek.3-A'!M6399</f>
        <v/>
      </c>
      <c r="R6399" s="24">
        <f t="shared" si="1351"/>
        <v>0</v>
      </c>
      <c r="S6399" s="141" t="str">
        <f t="shared" si="1352"/>
        <v>H</v>
      </c>
      <c r="T6399" s="24">
        <f>IF(S6399="E",SUM($R$5:R6399),0)</f>
        <v>0</v>
      </c>
      <c r="U6399" s="143">
        <f t="shared" si="1353"/>
        <v>0</v>
      </c>
    </row>
    <row r="6400" spans="1:21" x14ac:dyDescent="0.25">
      <c r="A6400" s="6">
        <v>65.000000000000099</v>
      </c>
      <c r="B6400" s="32" t="s">
        <v>317</v>
      </c>
      <c r="K6400" s="3">
        <f t="shared" si="1354"/>
        <v>4716</v>
      </c>
      <c r="L6400" s="97" t="str">
        <f>IF(TRIM('Ek.3-A'!F6400)&lt;&gt;"","var","yok")</f>
        <v>yok</v>
      </c>
      <c r="M6400" s="5" t="str">
        <f>IF('Ek.3-A'!F6400="", "", IF(VLOOKUP('Ek.3-A'!F6400, Veriler!D:E, 2, 0)=0, "", VLOOKUP('Ek.3-A'!F6400, Veriler!D:E, 2, 0)))</f>
        <v/>
      </c>
      <c r="N6400" s="5" t="str">
        <f>IF('Ek.3-A'!P6400="", "", 'Ek.3-A'!P6400)</f>
        <v/>
      </c>
      <c r="O6400" s="142">
        <f>'Ek.3-A'!S6400</f>
        <v>0</v>
      </c>
      <c r="P6400" s="143" t="str">
        <f>'Ek.3-A'!L6400</f>
        <v/>
      </c>
      <c r="Q6400" s="24" t="str">
        <f>'Ek.3-A'!M6400</f>
        <v/>
      </c>
      <c r="R6400" s="24">
        <f t="shared" si="1351"/>
        <v>0</v>
      </c>
      <c r="S6400" s="141" t="str">
        <f t="shared" si="1352"/>
        <v>H</v>
      </c>
      <c r="T6400" s="24">
        <f>IF(S6400="E",SUM($R$5:R6400),0)</f>
        <v>0</v>
      </c>
      <c r="U6400" s="143">
        <f t="shared" si="1353"/>
        <v>0</v>
      </c>
    </row>
    <row r="6401" spans="1:21" x14ac:dyDescent="0.25">
      <c r="A6401" s="6">
        <v>65.010000000000105</v>
      </c>
      <c r="B6401" s="32" t="s">
        <v>317</v>
      </c>
      <c r="K6401" s="3">
        <f t="shared" si="1354"/>
        <v>4717</v>
      </c>
      <c r="L6401" s="97" t="str">
        <f>IF(TRIM('Ek.3-A'!F6401)&lt;&gt;"","var","yok")</f>
        <v>yok</v>
      </c>
      <c r="M6401" s="5" t="str">
        <f>IF('Ek.3-A'!F6401="", "", IF(VLOOKUP('Ek.3-A'!F6401, Veriler!D:E, 2, 0)=0, "", VLOOKUP('Ek.3-A'!F6401, Veriler!D:E, 2, 0)))</f>
        <v/>
      </c>
      <c r="N6401" s="5" t="str">
        <f>IF('Ek.3-A'!P6401="", "", 'Ek.3-A'!P6401)</f>
        <v/>
      </c>
      <c r="O6401" s="142">
        <f>'Ek.3-A'!S6401</f>
        <v>0</v>
      </c>
      <c r="P6401" s="143" t="str">
        <f>'Ek.3-A'!L6401</f>
        <v/>
      </c>
      <c r="Q6401" s="24" t="str">
        <f>'Ek.3-A'!M6401</f>
        <v/>
      </c>
      <c r="R6401" s="24">
        <f t="shared" si="1351"/>
        <v>0</v>
      </c>
      <c r="S6401" s="141" t="str">
        <f t="shared" si="1352"/>
        <v>H</v>
      </c>
      <c r="T6401" s="24">
        <f>IF(S6401="E",SUM($R$5:R6401),0)</f>
        <v>0</v>
      </c>
      <c r="U6401" s="143">
        <f t="shared" si="1353"/>
        <v>0</v>
      </c>
    </row>
    <row r="6402" spans="1:21" x14ac:dyDescent="0.25">
      <c r="A6402" s="6">
        <v>65.020000000000095</v>
      </c>
      <c r="B6402" s="32" t="s">
        <v>317</v>
      </c>
      <c r="K6402" s="3">
        <f t="shared" si="1354"/>
        <v>4718</v>
      </c>
      <c r="L6402" s="97" t="str">
        <f>IF(TRIM('Ek.3-A'!F6402)&lt;&gt;"","var","yok")</f>
        <v>yok</v>
      </c>
      <c r="M6402" s="5" t="str">
        <f>IF('Ek.3-A'!F6402="", "", IF(VLOOKUP('Ek.3-A'!F6402, Veriler!D:E, 2, 0)=0, "", VLOOKUP('Ek.3-A'!F6402, Veriler!D:E, 2, 0)))</f>
        <v/>
      </c>
      <c r="N6402" s="5" t="str">
        <f>IF('Ek.3-A'!P6402="", "", 'Ek.3-A'!P6402)</f>
        <v/>
      </c>
      <c r="O6402" s="142">
        <f>'Ek.3-A'!S6402</f>
        <v>0</v>
      </c>
      <c r="P6402" s="143" t="str">
        <f>'Ek.3-A'!L6402</f>
        <v/>
      </c>
      <c r="Q6402" s="24" t="str">
        <f>'Ek.3-A'!M6402</f>
        <v/>
      </c>
      <c r="R6402" s="24">
        <f t="shared" si="1351"/>
        <v>0</v>
      </c>
      <c r="S6402" s="141" t="str">
        <f t="shared" si="1352"/>
        <v>H</v>
      </c>
      <c r="T6402" s="24">
        <f>IF(S6402="E",SUM($R$5:R6402),0)</f>
        <v>0</v>
      </c>
      <c r="U6402" s="143">
        <f t="shared" si="1353"/>
        <v>0</v>
      </c>
    </row>
    <row r="6403" spans="1:21" x14ac:dyDescent="0.25">
      <c r="A6403" s="6">
        <v>65.030000000000101</v>
      </c>
      <c r="B6403" s="32" t="s">
        <v>317</v>
      </c>
      <c r="L6403" s="97"/>
      <c r="M6403" s="5"/>
      <c r="N6403" s="5"/>
      <c r="O6403" s="5"/>
      <c r="Q6403" s="23"/>
      <c r="T6403" s="24"/>
      <c r="U6403" s="25"/>
    </row>
    <row r="6404" spans="1:21" x14ac:dyDescent="0.25">
      <c r="A6404" s="6">
        <v>65.040000000000106</v>
      </c>
      <c r="B6404" s="32" t="s">
        <v>317</v>
      </c>
      <c r="K6404" s="3">
        <f>K6402+1</f>
        <v>4719</v>
      </c>
      <c r="L6404" s="97" t="str">
        <f>IF(TRIM('Ek.3-A'!F6404)&lt;&gt;"","var","yok")</f>
        <v>yok</v>
      </c>
      <c r="M6404" s="5" t="str">
        <f>IF('Ek.3-A'!F6404="", "", IF(VLOOKUP('Ek.3-A'!F6404, Veriler!D:E, 2, 0)=0, "", VLOOKUP('Ek.3-A'!F6404, Veriler!D:E, 2, 0)))</f>
        <v/>
      </c>
      <c r="N6404" s="5" t="str">
        <f>IF('Ek.3-A'!P6404="", "", 'Ek.3-A'!P6404)</f>
        <v/>
      </c>
      <c r="O6404" s="142">
        <f>'Ek.3-A'!S6404</f>
        <v>0</v>
      </c>
      <c r="P6404" s="143" t="str">
        <f>'Ek.3-A'!L6404</f>
        <v/>
      </c>
      <c r="Q6404" s="24" t="str">
        <f>'Ek.3-A'!M6404</f>
        <v/>
      </c>
      <c r="R6404" s="24">
        <f t="shared" ref="R6404:R6417" si="1355">IF(L6404="var",0,IF(Q6404&lt;=0.005,Q6404,0))</f>
        <v>0</v>
      </c>
      <c r="S6404" s="141" t="str">
        <f t="shared" ref="S6404:S6417" si="1356">IF(Q6404&lt;=0.005,"E","H")</f>
        <v>H</v>
      </c>
      <c r="T6404" s="24">
        <f>IF(S6404="E",SUM($R$5:R6404),0)</f>
        <v>0</v>
      </c>
      <c r="U6404" s="143">
        <f t="shared" ref="U6404:U6417" si="1357">IF(T6404&lt;=0.1, O6404, IF(R6404&gt;$G$2, R6404*O6404, $G$2*O6404))</f>
        <v>0</v>
      </c>
    </row>
    <row r="6405" spans="1:21" x14ac:dyDescent="0.25">
      <c r="A6405" s="6">
        <v>65.050000000000097</v>
      </c>
      <c r="B6405" s="32" t="s">
        <v>317</v>
      </c>
      <c r="K6405" s="3">
        <f t="shared" ref="K6405:K6417" si="1358">K6404+1</f>
        <v>4720</v>
      </c>
      <c r="L6405" s="97" t="str">
        <f>IF(TRIM('Ek.3-A'!F6405)&lt;&gt;"","var","yok")</f>
        <v>yok</v>
      </c>
      <c r="M6405" s="5" t="str">
        <f>IF('Ek.3-A'!F6405="", "", IF(VLOOKUP('Ek.3-A'!F6405, Veriler!D:E, 2, 0)=0, "", VLOOKUP('Ek.3-A'!F6405, Veriler!D:E, 2, 0)))</f>
        <v/>
      </c>
      <c r="N6405" s="5" t="str">
        <f>IF('Ek.3-A'!P6405="", "", 'Ek.3-A'!P6405)</f>
        <v/>
      </c>
      <c r="O6405" s="142">
        <f>'Ek.3-A'!S6405</f>
        <v>0</v>
      </c>
      <c r="P6405" s="143" t="str">
        <f>'Ek.3-A'!L6405</f>
        <v/>
      </c>
      <c r="Q6405" s="24" t="str">
        <f>'Ek.3-A'!M6405</f>
        <v/>
      </c>
      <c r="R6405" s="24">
        <f t="shared" si="1355"/>
        <v>0</v>
      </c>
      <c r="S6405" s="141" t="str">
        <f t="shared" si="1356"/>
        <v>H</v>
      </c>
      <c r="T6405" s="24">
        <f>IF(S6405="E",SUM($R$5:R6405),0)</f>
        <v>0</v>
      </c>
      <c r="U6405" s="143">
        <f t="shared" si="1357"/>
        <v>0</v>
      </c>
    </row>
    <row r="6406" spans="1:21" x14ac:dyDescent="0.25">
      <c r="A6406" s="6">
        <v>65.060000000000102</v>
      </c>
      <c r="B6406" s="32" t="s">
        <v>317</v>
      </c>
      <c r="K6406" s="3">
        <f t="shared" si="1358"/>
        <v>4721</v>
      </c>
      <c r="L6406" s="97" t="str">
        <f>IF(TRIM('Ek.3-A'!F6406)&lt;&gt;"","var","yok")</f>
        <v>yok</v>
      </c>
      <c r="M6406" s="5" t="str">
        <f>IF('Ek.3-A'!F6406="", "", IF(VLOOKUP('Ek.3-A'!F6406, Veriler!D:E, 2, 0)=0, "", VLOOKUP('Ek.3-A'!F6406, Veriler!D:E, 2, 0)))</f>
        <v/>
      </c>
      <c r="N6406" s="5" t="str">
        <f>IF('Ek.3-A'!P6406="", "", 'Ek.3-A'!P6406)</f>
        <v/>
      </c>
      <c r="O6406" s="142">
        <f>'Ek.3-A'!S6406</f>
        <v>0</v>
      </c>
      <c r="P6406" s="143" t="str">
        <f>'Ek.3-A'!L6406</f>
        <v/>
      </c>
      <c r="Q6406" s="24" t="str">
        <f>'Ek.3-A'!M6406</f>
        <v/>
      </c>
      <c r="R6406" s="24">
        <f t="shared" si="1355"/>
        <v>0</v>
      </c>
      <c r="S6406" s="141" t="str">
        <f t="shared" si="1356"/>
        <v>H</v>
      </c>
      <c r="T6406" s="24">
        <f>IF(S6406="E",SUM($R$5:R6406),0)</f>
        <v>0</v>
      </c>
      <c r="U6406" s="143">
        <f t="shared" si="1357"/>
        <v>0</v>
      </c>
    </row>
    <row r="6407" spans="1:21" x14ac:dyDescent="0.25">
      <c r="A6407" s="6">
        <v>65.070000000000107</v>
      </c>
      <c r="B6407" s="32" t="s">
        <v>317</v>
      </c>
      <c r="K6407" s="3">
        <f t="shared" si="1358"/>
        <v>4722</v>
      </c>
      <c r="L6407" s="97" t="str">
        <f>IF(TRIM('Ek.3-A'!F6407)&lt;&gt;"","var","yok")</f>
        <v>yok</v>
      </c>
      <c r="M6407" s="5" t="str">
        <f>IF('Ek.3-A'!F6407="", "", IF(VLOOKUP('Ek.3-A'!F6407, Veriler!D:E, 2, 0)=0, "", VLOOKUP('Ek.3-A'!F6407, Veriler!D:E, 2, 0)))</f>
        <v/>
      </c>
      <c r="N6407" s="5" t="str">
        <f>IF('Ek.3-A'!P6407="", "", 'Ek.3-A'!P6407)</f>
        <v/>
      </c>
      <c r="O6407" s="142">
        <f>'Ek.3-A'!S6407</f>
        <v>0</v>
      </c>
      <c r="P6407" s="143" t="str">
        <f>'Ek.3-A'!L6407</f>
        <v/>
      </c>
      <c r="Q6407" s="24" t="str">
        <f>'Ek.3-A'!M6407</f>
        <v/>
      </c>
      <c r="R6407" s="24">
        <f t="shared" si="1355"/>
        <v>0</v>
      </c>
      <c r="S6407" s="141" t="str">
        <f t="shared" si="1356"/>
        <v>H</v>
      </c>
      <c r="T6407" s="24">
        <f>IF(S6407="E",SUM($R$5:R6407),0)</f>
        <v>0</v>
      </c>
      <c r="U6407" s="143">
        <f t="shared" si="1357"/>
        <v>0</v>
      </c>
    </row>
    <row r="6408" spans="1:21" x14ac:dyDescent="0.25">
      <c r="A6408" s="6">
        <v>65.080000000000098</v>
      </c>
      <c r="B6408" s="32" t="s">
        <v>317</v>
      </c>
      <c r="K6408" s="3">
        <f t="shared" si="1358"/>
        <v>4723</v>
      </c>
      <c r="L6408" s="97" t="str">
        <f>IF(TRIM('Ek.3-A'!F6408)&lt;&gt;"","var","yok")</f>
        <v>yok</v>
      </c>
      <c r="M6408" s="5" t="str">
        <f>IF('Ek.3-A'!F6408="", "", IF(VLOOKUP('Ek.3-A'!F6408, Veriler!D:E, 2, 0)=0, "", VLOOKUP('Ek.3-A'!F6408, Veriler!D:E, 2, 0)))</f>
        <v/>
      </c>
      <c r="N6408" s="5" t="str">
        <f>IF('Ek.3-A'!P6408="", "", 'Ek.3-A'!P6408)</f>
        <v/>
      </c>
      <c r="O6408" s="142">
        <f>'Ek.3-A'!S6408</f>
        <v>0</v>
      </c>
      <c r="P6408" s="143" t="str">
        <f>'Ek.3-A'!L6408</f>
        <v/>
      </c>
      <c r="Q6408" s="24" t="str">
        <f>'Ek.3-A'!M6408</f>
        <v/>
      </c>
      <c r="R6408" s="24">
        <f t="shared" si="1355"/>
        <v>0</v>
      </c>
      <c r="S6408" s="141" t="str">
        <f t="shared" si="1356"/>
        <v>H</v>
      </c>
      <c r="T6408" s="24">
        <f>IF(S6408="E",SUM($R$5:R6408),0)</f>
        <v>0</v>
      </c>
      <c r="U6408" s="143">
        <f t="shared" si="1357"/>
        <v>0</v>
      </c>
    </row>
    <row r="6409" spans="1:21" x14ac:dyDescent="0.25">
      <c r="A6409" s="6">
        <v>65.090000000000103</v>
      </c>
      <c r="B6409" s="32" t="s">
        <v>317</v>
      </c>
      <c r="K6409" s="3">
        <f t="shared" si="1358"/>
        <v>4724</v>
      </c>
      <c r="L6409" s="97" t="str">
        <f>IF(TRIM('Ek.3-A'!F6409)&lt;&gt;"","var","yok")</f>
        <v>yok</v>
      </c>
      <c r="M6409" s="5" t="str">
        <f>IF('Ek.3-A'!F6409="", "", IF(VLOOKUP('Ek.3-A'!F6409, Veriler!D:E, 2, 0)=0, "", VLOOKUP('Ek.3-A'!F6409, Veriler!D:E, 2, 0)))</f>
        <v/>
      </c>
      <c r="N6409" s="5" t="str">
        <f>IF('Ek.3-A'!P6409="", "", 'Ek.3-A'!P6409)</f>
        <v/>
      </c>
      <c r="O6409" s="142">
        <f>'Ek.3-A'!S6409</f>
        <v>0</v>
      </c>
      <c r="P6409" s="143" t="str">
        <f>'Ek.3-A'!L6409</f>
        <v/>
      </c>
      <c r="Q6409" s="24" t="str">
        <f>'Ek.3-A'!M6409</f>
        <v/>
      </c>
      <c r="R6409" s="24">
        <f t="shared" si="1355"/>
        <v>0</v>
      </c>
      <c r="S6409" s="141" t="str">
        <f t="shared" si="1356"/>
        <v>H</v>
      </c>
      <c r="T6409" s="24">
        <f>IF(S6409="E",SUM($R$5:R6409),0)</f>
        <v>0</v>
      </c>
      <c r="U6409" s="143">
        <f t="shared" si="1357"/>
        <v>0</v>
      </c>
    </row>
    <row r="6410" spans="1:21" x14ac:dyDescent="0.25">
      <c r="A6410" s="6">
        <v>65.100000000000094</v>
      </c>
      <c r="B6410" s="32" t="s">
        <v>317</v>
      </c>
      <c r="K6410" s="3">
        <f t="shared" si="1358"/>
        <v>4725</v>
      </c>
      <c r="L6410" s="97" t="str">
        <f>IF(TRIM('Ek.3-A'!F6410)&lt;&gt;"","var","yok")</f>
        <v>yok</v>
      </c>
      <c r="M6410" s="5" t="str">
        <f>IF('Ek.3-A'!F6410="", "", IF(VLOOKUP('Ek.3-A'!F6410, Veriler!D:E, 2, 0)=0, "", VLOOKUP('Ek.3-A'!F6410, Veriler!D:E, 2, 0)))</f>
        <v/>
      </c>
      <c r="N6410" s="5" t="str">
        <f>IF('Ek.3-A'!P6410="", "", 'Ek.3-A'!P6410)</f>
        <v/>
      </c>
      <c r="O6410" s="142">
        <f>'Ek.3-A'!S6410</f>
        <v>0</v>
      </c>
      <c r="P6410" s="143" t="str">
        <f>'Ek.3-A'!L6410</f>
        <v/>
      </c>
      <c r="Q6410" s="24" t="str">
        <f>'Ek.3-A'!M6410</f>
        <v/>
      </c>
      <c r="R6410" s="24">
        <f t="shared" si="1355"/>
        <v>0</v>
      </c>
      <c r="S6410" s="141" t="str">
        <f t="shared" si="1356"/>
        <v>H</v>
      </c>
      <c r="T6410" s="24">
        <f>IF(S6410="E",SUM($R$5:R6410),0)</f>
        <v>0</v>
      </c>
      <c r="U6410" s="143">
        <f t="shared" si="1357"/>
        <v>0</v>
      </c>
    </row>
    <row r="6411" spans="1:21" x14ac:dyDescent="0.25">
      <c r="A6411" s="6">
        <v>65.110000000000099</v>
      </c>
      <c r="B6411" s="32" t="s">
        <v>317</v>
      </c>
      <c r="K6411" s="3">
        <f t="shared" si="1358"/>
        <v>4726</v>
      </c>
      <c r="L6411" s="97" t="str">
        <f>IF(TRIM('Ek.3-A'!F6411)&lt;&gt;"","var","yok")</f>
        <v>yok</v>
      </c>
      <c r="M6411" s="5" t="str">
        <f>IF('Ek.3-A'!F6411="", "", IF(VLOOKUP('Ek.3-A'!F6411, Veriler!D:E, 2, 0)=0, "", VLOOKUP('Ek.3-A'!F6411, Veriler!D:E, 2, 0)))</f>
        <v/>
      </c>
      <c r="N6411" s="5" t="str">
        <f>IF('Ek.3-A'!P6411="", "", 'Ek.3-A'!P6411)</f>
        <v/>
      </c>
      <c r="O6411" s="142">
        <f>'Ek.3-A'!S6411</f>
        <v>0</v>
      </c>
      <c r="P6411" s="143" t="str">
        <f>'Ek.3-A'!L6411</f>
        <v/>
      </c>
      <c r="Q6411" s="24" t="str">
        <f>'Ek.3-A'!M6411</f>
        <v/>
      </c>
      <c r="R6411" s="24">
        <f t="shared" si="1355"/>
        <v>0</v>
      </c>
      <c r="S6411" s="141" t="str">
        <f t="shared" si="1356"/>
        <v>H</v>
      </c>
      <c r="T6411" s="24">
        <f>IF(S6411="E",SUM($R$5:R6411),0)</f>
        <v>0</v>
      </c>
      <c r="U6411" s="143">
        <f t="shared" si="1357"/>
        <v>0</v>
      </c>
    </row>
    <row r="6412" spans="1:21" x14ac:dyDescent="0.25">
      <c r="A6412" s="6">
        <v>65.120000000000104</v>
      </c>
      <c r="B6412" s="32" t="s">
        <v>317</v>
      </c>
      <c r="K6412" s="3">
        <f t="shared" si="1358"/>
        <v>4727</v>
      </c>
      <c r="L6412" s="97" t="str">
        <f>IF(TRIM('Ek.3-A'!F6412)&lt;&gt;"","var","yok")</f>
        <v>yok</v>
      </c>
      <c r="M6412" s="5" t="str">
        <f>IF('Ek.3-A'!F6412="", "", IF(VLOOKUP('Ek.3-A'!F6412, Veriler!D:E, 2, 0)=0, "", VLOOKUP('Ek.3-A'!F6412, Veriler!D:E, 2, 0)))</f>
        <v/>
      </c>
      <c r="N6412" s="5" t="str">
        <f>IF('Ek.3-A'!P6412="", "", 'Ek.3-A'!P6412)</f>
        <v/>
      </c>
      <c r="O6412" s="142">
        <f>'Ek.3-A'!S6412</f>
        <v>0</v>
      </c>
      <c r="P6412" s="143" t="str">
        <f>'Ek.3-A'!L6412</f>
        <v/>
      </c>
      <c r="Q6412" s="24" t="str">
        <f>'Ek.3-A'!M6412</f>
        <v/>
      </c>
      <c r="R6412" s="24">
        <f t="shared" si="1355"/>
        <v>0</v>
      </c>
      <c r="S6412" s="141" t="str">
        <f t="shared" si="1356"/>
        <v>H</v>
      </c>
      <c r="T6412" s="24">
        <f>IF(S6412="E",SUM($R$5:R6412),0)</f>
        <v>0</v>
      </c>
      <c r="U6412" s="143">
        <f t="shared" si="1357"/>
        <v>0</v>
      </c>
    </row>
    <row r="6413" spans="1:21" x14ac:dyDescent="0.25">
      <c r="A6413" s="6">
        <v>65.130000000000095</v>
      </c>
      <c r="B6413" s="32" t="s">
        <v>317</v>
      </c>
      <c r="K6413" s="3">
        <f t="shared" si="1358"/>
        <v>4728</v>
      </c>
      <c r="L6413" s="97" t="str">
        <f>IF(TRIM('Ek.3-A'!F6413)&lt;&gt;"","var","yok")</f>
        <v>yok</v>
      </c>
      <c r="M6413" s="5" t="str">
        <f>IF('Ek.3-A'!F6413="", "", IF(VLOOKUP('Ek.3-A'!F6413, Veriler!D:E, 2, 0)=0, "", VLOOKUP('Ek.3-A'!F6413, Veriler!D:E, 2, 0)))</f>
        <v/>
      </c>
      <c r="N6413" s="5" t="str">
        <f>IF('Ek.3-A'!P6413="", "", 'Ek.3-A'!P6413)</f>
        <v/>
      </c>
      <c r="O6413" s="142">
        <f>'Ek.3-A'!S6413</f>
        <v>0</v>
      </c>
      <c r="P6413" s="143" t="str">
        <f>'Ek.3-A'!L6413</f>
        <v/>
      </c>
      <c r="Q6413" s="24" t="str">
        <f>'Ek.3-A'!M6413</f>
        <v/>
      </c>
      <c r="R6413" s="24">
        <f t="shared" si="1355"/>
        <v>0</v>
      </c>
      <c r="S6413" s="141" t="str">
        <f t="shared" si="1356"/>
        <v>H</v>
      </c>
      <c r="T6413" s="24">
        <f>IF(S6413="E",SUM($R$5:R6413),0)</f>
        <v>0</v>
      </c>
      <c r="U6413" s="143">
        <f t="shared" si="1357"/>
        <v>0</v>
      </c>
    </row>
    <row r="6414" spans="1:21" x14ac:dyDescent="0.25">
      <c r="A6414" s="6">
        <v>65.1400000000001</v>
      </c>
      <c r="B6414" s="32" t="s">
        <v>317</v>
      </c>
      <c r="K6414" s="3">
        <f t="shared" si="1358"/>
        <v>4729</v>
      </c>
      <c r="L6414" s="97" t="str">
        <f>IF(TRIM('Ek.3-A'!F6414)&lt;&gt;"","var","yok")</f>
        <v>yok</v>
      </c>
      <c r="M6414" s="5" t="str">
        <f>IF('Ek.3-A'!F6414="", "", IF(VLOOKUP('Ek.3-A'!F6414, Veriler!D:E, 2, 0)=0, "", VLOOKUP('Ek.3-A'!F6414, Veriler!D:E, 2, 0)))</f>
        <v/>
      </c>
      <c r="N6414" s="5" t="str">
        <f>IF('Ek.3-A'!P6414="", "", 'Ek.3-A'!P6414)</f>
        <v/>
      </c>
      <c r="O6414" s="142">
        <f>'Ek.3-A'!S6414</f>
        <v>0</v>
      </c>
      <c r="P6414" s="143" t="str">
        <f>'Ek.3-A'!L6414</f>
        <v/>
      </c>
      <c r="Q6414" s="24" t="str">
        <f>'Ek.3-A'!M6414</f>
        <v/>
      </c>
      <c r="R6414" s="24">
        <f t="shared" si="1355"/>
        <v>0</v>
      </c>
      <c r="S6414" s="141" t="str">
        <f t="shared" si="1356"/>
        <v>H</v>
      </c>
      <c r="T6414" s="24">
        <f>IF(S6414="E",SUM($R$5:R6414),0)</f>
        <v>0</v>
      </c>
      <c r="U6414" s="143">
        <f t="shared" si="1357"/>
        <v>0</v>
      </c>
    </row>
    <row r="6415" spans="1:21" x14ac:dyDescent="0.25">
      <c r="A6415" s="6">
        <v>65.150000000000105</v>
      </c>
      <c r="B6415" s="32" t="s">
        <v>317</v>
      </c>
      <c r="K6415" s="3">
        <f t="shared" si="1358"/>
        <v>4730</v>
      </c>
      <c r="L6415" s="97" t="str">
        <f>IF(TRIM('Ek.3-A'!F6415)&lt;&gt;"","var","yok")</f>
        <v>yok</v>
      </c>
      <c r="M6415" s="5" t="str">
        <f>IF('Ek.3-A'!F6415="", "", IF(VLOOKUP('Ek.3-A'!F6415, Veriler!D:E, 2, 0)=0, "", VLOOKUP('Ek.3-A'!F6415, Veriler!D:E, 2, 0)))</f>
        <v/>
      </c>
      <c r="N6415" s="5" t="str">
        <f>IF('Ek.3-A'!P6415="", "", 'Ek.3-A'!P6415)</f>
        <v/>
      </c>
      <c r="O6415" s="142">
        <f>'Ek.3-A'!S6415</f>
        <v>0</v>
      </c>
      <c r="P6415" s="143" t="str">
        <f>'Ek.3-A'!L6415</f>
        <v/>
      </c>
      <c r="Q6415" s="24" t="str">
        <f>'Ek.3-A'!M6415</f>
        <v/>
      </c>
      <c r="R6415" s="24">
        <f t="shared" si="1355"/>
        <v>0</v>
      </c>
      <c r="S6415" s="141" t="str">
        <f t="shared" si="1356"/>
        <v>H</v>
      </c>
      <c r="T6415" s="24">
        <f>IF(S6415="E",SUM($R$5:R6415),0)</f>
        <v>0</v>
      </c>
      <c r="U6415" s="143">
        <f t="shared" si="1357"/>
        <v>0</v>
      </c>
    </row>
    <row r="6416" spans="1:21" x14ac:dyDescent="0.25">
      <c r="A6416" s="6">
        <v>65.160000000000096</v>
      </c>
      <c r="B6416" s="32" t="s">
        <v>317</v>
      </c>
      <c r="K6416" s="3">
        <f t="shared" si="1358"/>
        <v>4731</v>
      </c>
      <c r="L6416" s="97" t="str">
        <f>IF(TRIM('Ek.3-A'!F6416)&lt;&gt;"","var","yok")</f>
        <v>yok</v>
      </c>
      <c r="M6416" s="5" t="str">
        <f>IF('Ek.3-A'!F6416="", "", IF(VLOOKUP('Ek.3-A'!F6416, Veriler!D:E, 2, 0)=0, "", VLOOKUP('Ek.3-A'!F6416, Veriler!D:E, 2, 0)))</f>
        <v/>
      </c>
      <c r="N6416" s="5" t="str">
        <f>IF('Ek.3-A'!P6416="", "", 'Ek.3-A'!P6416)</f>
        <v/>
      </c>
      <c r="O6416" s="142">
        <f>'Ek.3-A'!S6416</f>
        <v>0</v>
      </c>
      <c r="P6416" s="143" t="str">
        <f>'Ek.3-A'!L6416</f>
        <v/>
      </c>
      <c r="Q6416" s="24" t="str">
        <f>'Ek.3-A'!M6416</f>
        <v/>
      </c>
      <c r="R6416" s="24">
        <f t="shared" si="1355"/>
        <v>0</v>
      </c>
      <c r="S6416" s="141" t="str">
        <f t="shared" si="1356"/>
        <v>H</v>
      </c>
      <c r="T6416" s="24">
        <f>IF(S6416="E",SUM($R$5:R6416),0)</f>
        <v>0</v>
      </c>
      <c r="U6416" s="143">
        <f t="shared" si="1357"/>
        <v>0</v>
      </c>
    </row>
    <row r="6417" spans="1:41" x14ac:dyDescent="0.25">
      <c r="A6417" s="6">
        <v>65.170000000000101</v>
      </c>
      <c r="B6417" s="32" t="s">
        <v>317</v>
      </c>
      <c r="K6417" s="3">
        <f t="shared" si="1358"/>
        <v>4732</v>
      </c>
      <c r="L6417" s="97" t="str">
        <f>IF(TRIM('Ek.3-A'!F6417)&lt;&gt;"","var","yok")</f>
        <v>yok</v>
      </c>
      <c r="M6417" s="5" t="str">
        <f>IF('Ek.3-A'!F6417="", "", IF(VLOOKUP('Ek.3-A'!F6417, Veriler!D:E, 2, 0)=0, "", VLOOKUP('Ek.3-A'!F6417, Veriler!D:E, 2, 0)))</f>
        <v/>
      </c>
      <c r="N6417" s="5" t="str">
        <f>IF('Ek.3-A'!P6417="", "", 'Ek.3-A'!P6417)</f>
        <v/>
      </c>
      <c r="O6417" s="142">
        <f>'Ek.3-A'!S6417</f>
        <v>0</v>
      </c>
      <c r="P6417" s="143" t="str">
        <f>'Ek.3-A'!L6417</f>
        <v/>
      </c>
      <c r="Q6417" s="24" t="str">
        <f>'Ek.3-A'!M6417</f>
        <v/>
      </c>
      <c r="R6417" s="24">
        <f t="shared" si="1355"/>
        <v>0</v>
      </c>
      <c r="S6417" s="141" t="str">
        <f t="shared" si="1356"/>
        <v>H</v>
      </c>
      <c r="T6417" s="24">
        <f>IF(S6417="E",SUM($R$5:R6417),0)</f>
        <v>0</v>
      </c>
      <c r="U6417" s="143">
        <f t="shared" si="1357"/>
        <v>0</v>
      </c>
    </row>
    <row r="6418" spans="1:41" x14ac:dyDescent="0.25">
      <c r="A6418" s="6">
        <v>65.180000000000106</v>
      </c>
      <c r="B6418" s="32" t="s">
        <v>317</v>
      </c>
      <c r="T6418" s="24"/>
      <c r="U6418" s="25"/>
      <c r="AO6418" s="140">
        <f>'Ek.3-A'!L6418</f>
        <v>0</v>
      </c>
    </row>
    <row r="6419" spans="1:41" x14ac:dyDescent="0.25">
      <c r="A6419" s="6">
        <v>65.190000000000097</v>
      </c>
      <c r="B6419" s="32" t="s">
        <v>317</v>
      </c>
      <c r="T6419" s="24"/>
      <c r="U6419" s="25"/>
    </row>
    <row r="6420" spans="1:41" x14ac:dyDescent="0.25">
      <c r="A6420" s="6">
        <v>65.200000000000102</v>
      </c>
      <c r="B6420" s="32" t="s">
        <v>317</v>
      </c>
      <c r="T6420" s="24"/>
      <c r="U6420" s="25"/>
    </row>
    <row r="6421" spans="1:41" x14ac:dyDescent="0.25">
      <c r="A6421" s="6">
        <v>65.210000000000093</v>
      </c>
      <c r="B6421" s="32" t="s">
        <v>317</v>
      </c>
      <c r="T6421" s="24"/>
      <c r="U6421" s="25"/>
    </row>
    <row r="6422" spans="1:41" x14ac:dyDescent="0.25">
      <c r="A6422" s="6">
        <v>65.220000000000098</v>
      </c>
      <c r="B6422" s="32" t="s">
        <v>317</v>
      </c>
      <c r="T6422" s="24"/>
      <c r="U6422" s="25"/>
    </row>
    <row r="6423" spans="1:41" x14ac:dyDescent="0.25">
      <c r="A6423" s="6">
        <v>65.230000000000103</v>
      </c>
      <c r="B6423" s="32" t="s">
        <v>317</v>
      </c>
      <c r="T6423" s="24"/>
      <c r="U6423" s="25"/>
    </row>
    <row r="6424" spans="1:41" x14ac:dyDescent="0.25">
      <c r="A6424" s="6">
        <v>65.240000000000094</v>
      </c>
      <c r="B6424" s="32" t="s">
        <v>317</v>
      </c>
      <c r="T6424" s="24"/>
      <c r="U6424" s="25"/>
    </row>
    <row r="6425" spans="1:41" x14ac:dyDescent="0.25">
      <c r="A6425" s="6">
        <v>65.250000000000099</v>
      </c>
      <c r="B6425" s="32" t="s">
        <v>317</v>
      </c>
      <c r="T6425" s="24"/>
      <c r="U6425" s="25"/>
    </row>
    <row r="6426" spans="1:41" x14ac:dyDescent="0.25">
      <c r="A6426" s="6">
        <v>65.260000000000105</v>
      </c>
      <c r="B6426" s="32" t="s">
        <v>317</v>
      </c>
      <c r="T6426" s="24"/>
      <c r="U6426" s="25"/>
    </row>
    <row r="6427" spans="1:41" x14ac:dyDescent="0.25">
      <c r="A6427" s="6">
        <v>65.270000000000095</v>
      </c>
      <c r="B6427" s="32" t="s">
        <v>317</v>
      </c>
      <c r="K6427" s="3">
        <f>K6417+1</f>
        <v>4733</v>
      </c>
      <c r="L6427" s="97" t="str">
        <f>IF(TRIM('Ek.3-A'!F6427)&lt;&gt;"","var","yok")</f>
        <v>yok</v>
      </c>
      <c r="M6427" s="5" t="str">
        <f>IF('Ek.3-A'!F6427="", "", IF(VLOOKUP('Ek.3-A'!F6427, Veriler!D:E, 2, 0)=0, "", VLOOKUP('Ek.3-A'!F6427, Veriler!D:E, 2, 0)))</f>
        <v/>
      </c>
      <c r="N6427" s="5" t="str">
        <f>IF('Ek.3-A'!P6427="", "", 'Ek.3-A'!P6427)</f>
        <v/>
      </c>
      <c r="O6427" s="142">
        <f>'Ek.3-A'!S6427</f>
        <v>0</v>
      </c>
      <c r="P6427" s="143" t="str">
        <f>'Ek.3-A'!L6427</f>
        <v/>
      </c>
      <c r="Q6427" s="24" t="str">
        <f>'Ek.3-A'!M6427</f>
        <v/>
      </c>
      <c r="R6427" s="24">
        <f t="shared" ref="R6427:R6440" si="1359">IF(L6427="var",0,IF(Q6427&lt;=0.005,Q6427,0))</f>
        <v>0</v>
      </c>
      <c r="S6427" s="141" t="str">
        <f t="shared" ref="S6427:S6440" si="1360">IF(Q6427&lt;=0.005,"E","H")</f>
        <v>H</v>
      </c>
      <c r="T6427" s="24">
        <f>IF(S6427="E",SUM($R$5:R6427),0)</f>
        <v>0</v>
      </c>
      <c r="U6427" s="143">
        <f t="shared" ref="U6427:U6440" si="1361">IF(T6427&lt;=0.1, O6427, IF(R6427&gt;$G$2, R6427*O6427, $G$2*O6427))</f>
        <v>0</v>
      </c>
    </row>
    <row r="6428" spans="1:41" x14ac:dyDescent="0.25">
      <c r="A6428" s="6">
        <v>65.280000000000101</v>
      </c>
      <c r="B6428" s="32" t="s">
        <v>317</v>
      </c>
      <c r="K6428" s="3">
        <f t="shared" ref="K6428:K6440" si="1362">K6427+1</f>
        <v>4734</v>
      </c>
      <c r="L6428" s="97" t="str">
        <f>IF(TRIM('Ek.3-A'!F6428)&lt;&gt;"","var","yok")</f>
        <v>yok</v>
      </c>
      <c r="M6428" s="5" t="str">
        <f>IF('Ek.3-A'!F6428="", "", IF(VLOOKUP('Ek.3-A'!F6428, Veriler!D:E, 2, 0)=0, "", VLOOKUP('Ek.3-A'!F6428, Veriler!D:E, 2, 0)))</f>
        <v/>
      </c>
      <c r="N6428" s="5" t="str">
        <f>IF('Ek.3-A'!P6428="", "", 'Ek.3-A'!P6428)</f>
        <v/>
      </c>
      <c r="O6428" s="142">
        <f>'Ek.3-A'!S6428</f>
        <v>0</v>
      </c>
      <c r="P6428" s="143" t="str">
        <f>'Ek.3-A'!L6428</f>
        <v/>
      </c>
      <c r="Q6428" s="24" t="str">
        <f>'Ek.3-A'!M6428</f>
        <v/>
      </c>
      <c r="R6428" s="24">
        <f t="shared" si="1359"/>
        <v>0</v>
      </c>
      <c r="S6428" s="141" t="str">
        <f t="shared" si="1360"/>
        <v>H</v>
      </c>
      <c r="T6428" s="24">
        <f>IF(S6428="E",SUM($R$5:R6428),0)</f>
        <v>0</v>
      </c>
      <c r="U6428" s="143">
        <f t="shared" si="1361"/>
        <v>0</v>
      </c>
    </row>
    <row r="6429" spans="1:41" x14ac:dyDescent="0.25">
      <c r="A6429" s="6">
        <v>65.290000000000106</v>
      </c>
      <c r="B6429" s="32" t="s">
        <v>317</v>
      </c>
      <c r="K6429" s="3">
        <f t="shared" si="1362"/>
        <v>4735</v>
      </c>
      <c r="L6429" s="97" t="str">
        <f>IF(TRIM('Ek.3-A'!F6429)&lt;&gt;"","var","yok")</f>
        <v>yok</v>
      </c>
      <c r="M6429" s="5" t="str">
        <f>IF('Ek.3-A'!F6429="", "", IF(VLOOKUP('Ek.3-A'!F6429, Veriler!D:E, 2, 0)=0, "", VLOOKUP('Ek.3-A'!F6429, Veriler!D:E, 2, 0)))</f>
        <v/>
      </c>
      <c r="N6429" s="5" t="str">
        <f>IF('Ek.3-A'!P6429="", "", 'Ek.3-A'!P6429)</f>
        <v/>
      </c>
      <c r="O6429" s="142">
        <f>'Ek.3-A'!S6429</f>
        <v>0</v>
      </c>
      <c r="P6429" s="143" t="str">
        <f>'Ek.3-A'!L6429</f>
        <v/>
      </c>
      <c r="Q6429" s="24" t="str">
        <f>'Ek.3-A'!M6429</f>
        <v/>
      </c>
      <c r="R6429" s="24">
        <f t="shared" si="1359"/>
        <v>0</v>
      </c>
      <c r="S6429" s="141" t="str">
        <f t="shared" si="1360"/>
        <v>H</v>
      </c>
      <c r="T6429" s="24">
        <f>IF(S6429="E",SUM($R$5:R6429),0)</f>
        <v>0</v>
      </c>
      <c r="U6429" s="143">
        <f t="shared" si="1361"/>
        <v>0</v>
      </c>
    </row>
    <row r="6430" spans="1:41" x14ac:dyDescent="0.25">
      <c r="A6430" s="6">
        <v>65.300000000000097</v>
      </c>
      <c r="B6430" s="32" t="s">
        <v>317</v>
      </c>
      <c r="K6430" s="3">
        <f t="shared" si="1362"/>
        <v>4736</v>
      </c>
      <c r="L6430" s="97" t="str">
        <f>IF(TRIM('Ek.3-A'!F6430)&lt;&gt;"","var","yok")</f>
        <v>yok</v>
      </c>
      <c r="M6430" s="5" t="str">
        <f>IF('Ek.3-A'!F6430="", "", IF(VLOOKUP('Ek.3-A'!F6430, Veriler!D:E, 2, 0)=0, "", VLOOKUP('Ek.3-A'!F6430, Veriler!D:E, 2, 0)))</f>
        <v/>
      </c>
      <c r="N6430" s="5" t="str">
        <f>IF('Ek.3-A'!P6430="", "", 'Ek.3-A'!P6430)</f>
        <v/>
      </c>
      <c r="O6430" s="142">
        <f>'Ek.3-A'!S6430</f>
        <v>0</v>
      </c>
      <c r="P6430" s="143" t="str">
        <f>'Ek.3-A'!L6430</f>
        <v/>
      </c>
      <c r="Q6430" s="24" t="str">
        <f>'Ek.3-A'!M6430</f>
        <v/>
      </c>
      <c r="R6430" s="24">
        <f t="shared" si="1359"/>
        <v>0</v>
      </c>
      <c r="S6430" s="141" t="str">
        <f t="shared" si="1360"/>
        <v>H</v>
      </c>
      <c r="T6430" s="24">
        <f>IF(S6430="E",SUM($R$5:R6430),0)</f>
        <v>0</v>
      </c>
      <c r="U6430" s="143">
        <f t="shared" si="1361"/>
        <v>0</v>
      </c>
    </row>
    <row r="6431" spans="1:41" x14ac:dyDescent="0.25">
      <c r="A6431" s="6">
        <v>65.310000000000102</v>
      </c>
      <c r="B6431" s="32" t="s">
        <v>317</v>
      </c>
      <c r="K6431" s="3">
        <f t="shared" si="1362"/>
        <v>4737</v>
      </c>
      <c r="L6431" s="97" t="str">
        <f>IF(TRIM('Ek.3-A'!F6431)&lt;&gt;"","var","yok")</f>
        <v>yok</v>
      </c>
      <c r="M6431" s="5" t="str">
        <f>IF('Ek.3-A'!F6431="", "", IF(VLOOKUP('Ek.3-A'!F6431, Veriler!D:E, 2, 0)=0, "", VLOOKUP('Ek.3-A'!F6431, Veriler!D:E, 2, 0)))</f>
        <v/>
      </c>
      <c r="N6431" s="5" t="str">
        <f>IF('Ek.3-A'!P6431="", "", 'Ek.3-A'!P6431)</f>
        <v/>
      </c>
      <c r="O6431" s="142">
        <f>'Ek.3-A'!S6431</f>
        <v>0</v>
      </c>
      <c r="P6431" s="143" t="str">
        <f>'Ek.3-A'!L6431</f>
        <v/>
      </c>
      <c r="Q6431" s="24" t="str">
        <f>'Ek.3-A'!M6431</f>
        <v/>
      </c>
      <c r="R6431" s="24">
        <f t="shared" si="1359"/>
        <v>0</v>
      </c>
      <c r="S6431" s="141" t="str">
        <f t="shared" si="1360"/>
        <v>H</v>
      </c>
      <c r="T6431" s="24">
        <f>IF(S6431="E",SUM($R$5:R6431),0)</f>
        <v>0</v>
      </c>
      <c r="U6431" s="143">
        <f t="shared" si="1361"/>
        <v>0</v>
      </c>
    </row>
    <row r="6432" spans="1:41" x14ac:dyDescent="0.25">
      <c r="A6432" s="6">
        <v>65.320000000000107</v>
      </c>
      <c r="B6432" s="32" t="s">
        <v>317</v>
      </c>
      <c r="K6432" s="3">
        <f t="shared" si="1362"/>
        <v>4738</v>
      </c>
      <c r="L6432" s="97" t="str">
        <f>IF(TRIM('Ek.3-A'!F6432)&lt;&gt;"","var","yok")</f>
        <v>yok</v>
      </c>
      <c r="M6432" s="5" t="str">
        <f>IF('Ek.3-A'!F6432="", "", IF(VLOOKUP('Ek.3-A'!F6432, Veriler!D:E, 2, 0)=0, "", VLOOKUP('Ek.3-A'!F6432, Veriler!D:E, 2, 0)))</f>
        <v/>
      </c>
      <c r="N6432" s="5" t="str">
        <f>IF('Ek.3-A'!P6432="", "", 'Ek.3-A'!P6432)</f>
        <v/>
      </c>
      <c r="O6432" s="142">
        <f>'Ek.3-A'!S6432</f>
        <v>0</v>
      </c>
      <c r="P6432" s="143" t="str">
        <f>'Ek.3-A'!L6432</f>
        <v/>
      </c>
      <c r="Q6432" s="24" t="str">
        <f>'Ek.3-A'!M6432</f>
        <v/>
      </c>
      <c r="R6432" s="24">
        <f t="shared" si="1359"/>
        <v>0</v>
      </c>
      <c r="S6432" s="141" t="str">
        <f t="shared" si="1360"/>
        <v>H</v>
      </c>
      <c r="T6432" s="24">
        <f>IF(S6432="E",SUM($R$5:R6432),0)</f>
        <v>0</v>
      </c>
      <c r="U6432" s="143">
        <f t="shared" si="1361"/>
        <v>0</v>
      </c>
    </row>
    <row r="6433" spans="1:21" x14ac:dyDescent="0.25">
      <c r="A6433" s="6">
        <v>65.330000000000098</v>
      </c>
      <c r="B6433" s="32" t="s">
        <v>317</v>
      </c>
      <c r="K6433" s="3">
        <f t="shared" si="1362"/>
        <v>4739</v>
      </c>
      <c r="L6433" s="97" t="str">
        <f>IF(TRIM('Ek.3-A'!F6433)&lt;&gt;"","var","yok")</f>
        <v>yok</v>
      </c>
      <c r="M6433" s="5" t="str">
        <f>IF('Ek.3-A'!F6433="", "", IF(VLOOKUP('Ek.3-A'!F6433, Veriler!D:E, 2, 0)=0, "", VLOOKUP('Ek.3-A'!F6433, Veriler!D:E, 2, 0)))</f>
        <v/>
      </c>
      <c r="N6433" s="5" t="str">
        <f>IF('Ek.3-A'!P6433="", "", 'Ek.3-A'!P6433)</f>
        <v/>
      </c>
      <c r="O6433" s="142">
        <f>'Ek.3-A'!S6433</f>
        <v>0</v>
      </c>
      <c r="P6433" s="143" t="str">
        <f>'Ek.3-A'!L6433</f>
        <v/>
      </c>
      <c r="Q6433" s="24" t="str">
        <f>'Ek.3-A'!M6433</f>
        <v/>
      </c>
      <c r="R6433" s="24">
        <f t="shared" si="1359"/>
        <v>0</v>
      </c>
      <c r="S6433" s="141" t="str">
        <f t="shared" si="1360"/>
        <v>H</v>
      </c>
      <c r="T6433" s="24">
        <f>IF(S6433="E",SUM($R$5:R6433),0)</f>
        <v>0</v>
      </c>
      <c r="U6433" s="143">
        <f t="shared" si="1361"/>
        <v>0</v>
      </c>
    </row>
    <row r="6434" spans="1:21" x14ac:dyDescent="0.25">
      <c r="A6434" s="6">
        <v>65.340000000000103</v>
      </c>
      <c r="B6434" s="32" t="s">
        <v>317</v>
      </c>
      <c r="K6434" s="3">
        <f t="shared" si="1362"/>
        <v>4740</v>
      </c>
      <c r="L6434" s="97" t="str">
        <f>IF(TRIM('Ek.3-A'!F6434)&lt;&gt;"","var","yok")</f>
        <v>yok</v>
      </c>
      <c r="M6434" s="5" t="str">
        <f>IF('Ek.3-A'!F6434="", "", IF(VLOOKUP('Ek.3-A'!F6434, Veriler!D:E, 2, 0)=0, "", VLOOKUP('Ek.3-A'!F6434, Veriler!D:E, 2, 0)))</f>
        <v/>
      </c>
      <c r="N6434" s="5" t="str">
        <f>IF('Ek.3-A'!P6434="", "", 'Ek.3-A'!P6434)</f>
        <v/>
      </c>
      <c r="O6434" s="142">
        <f>'Ek.3-A'!S6434</f>
        <v>0</v>
      </c>
      <c r="P6434" s="143" t="str">
        <f>'Ek.3-A'!L6434</f>
        <v/>
      </c>
      <c r="Q6434" s="24" t="str">
        <f>'Ek.3-A'!M6434</f>
        <v/>
      </c>
      <c r="R6434" s="24">
        <f t="shared" si="1359"/>
        <v>0</v>
      </c>
      <c r="S6434" s="141" t="str">
        <f t="shared" si="1360"/>
        <v>H</v>
      </c>
      <c r="T6434" s="24">
        <f>IF(S6434="E",SUM($R$5:R6434),0)</f>
        <v>0</v>
      </c>
      <c r="U6434" s="143">
        <f t="shared" si="1361"/>
        <v>0</v>
      </c>
    </row>
    <row r="6435" spans="1:21" x14ac:dyDescent="0.25">
      <c r="A6435" s="6">
        <v>65.350000000000094</v>
      </c>
      <c r="B6435" s="32" t="s">
        <v>317</v>
      </c>
      <c r="K6435" s="3">
        <f t="shared" si="1362"/>
        <v>4741</v>
      </c>
      <c r="L6435" s="97" t="str">
        <f>IF(TRIM('Ek.3-A'!F6435)&lt;&gt;"","var","yok")</f>
        <v>yok</v>
      </c>
      <c r="M6435" s="5" t="str">
        <f>IF('Ek.3-A'!F6435="", "", IF(VLOOKUP('Ek.3-A'!F6435, Veriler!D:E, 2, 0)=0, "", VLOOKUP('Ek.3-A'!F6435, Veriler!D:E, 2, 0)))</f>
        <v/>
      </c>
      <c r="N6435" s="5" t="str">
        <f>IF('Ek.3-A'!P6435="", "", 'Ek.3-A'!P6435)</f>
        <v/>
      </c>
      <c r="O6435" s="142">
        <f>'Ek.3-A'!S6435</f>
        <v>0</v>
      </c>
      <c r="P6435" s="143" t="str">
        <f>'Ek.3-A'!L6435</f>
        <v/>
      </c>
      <c r="Q6435" s="24" t="str">
        <f>'Ek.3-A'!M6435</f>
        <v/>
      </c>
      <c r="R6435" s="24">
        <f t="shared" si="1359"/>
        <v>0</v>
      </c>
      <c r="S6435" s="141" t="str">
        <f t="shared" si="1360"/>
        <v>H</v>
      </c>
      <c r="T6435" s="24">
        <f>IF(S6435="E",SUM($R$5:R6435),0)</f>
        <v>0</v>
      </c>
      <c r="U6435" s="143">
        <f t="shared" si="1361"/>
        <v>0</v>
      </c>
    </row>
    <row r="6436" spans="1:21" x14ac:dyDescent="0.25">
      <c r="A6436" s="6">
        <v>65.360000000000099</v>
      </c>
      <c r="B6436" s="32" t="s">
        <v>317</v>
      </c>
      <c r="K6436" s="3">
        <f t="shared" si="1362"/>
        <v>4742</v>
      </c>
      <c r="L6436" s="97" t="str">
        <f>IF(TRIM('Ek.3-A'!F6436)&lt;&gt;"","var","yok")</f>
        <v>yok</v>
      </c>
      <c r="M6436" s="5" t="str">
        <f>IF('Ek.3-A'!F6436="", "", IF(VLOOKUP('Ek.3-A'!F6436, Veriler!D:E, 2, 0)=0, "", VLOOKUP('Ek.3-A'!F6436, Veriler!D:E, 2, 0)))</f>
        <v/>
      </c>
      <c r="N6436" s="5" t="str">
        <f>IF('Ek.3-A'!P6436="", "", 'Ek.3-A'!P6436)</f>
        <v/>
      </c>
      <c r="O6436" s="142">
        <f>'Ek.3-A'!S6436</f>
        <v>0</v>
      </c>
      <c r="P6436" s="143" t="str">
        <f>'Ek.3-A'!L6436</f>
        <v/>
      </c>
      <c r="Q6436" s="24" t="str">
        <f>'Ek.3-A'!M6436</f>
        <v/>
      </c>
      <c r="R6436" s="24">
        <f t="shared" si="1359"/>
        <v>0</v>
      </c>
      <c r="S6436" s="141" t="str">
        <f t="shared" si="1360"/>
        <v>H</v>
      </c>
      <c r="T6436" s="24">
        <f>IF(S6436="E",SUM($R$5:R6436),0)</f>
        <v>0</v>
      </c>
      <c r="U6436" s="143">
        <f t="shared" si="1361"/>
        <v>0</v>
      </c>
    </row>
    <row r="6437" spans="1:21" x14ac:dyDescent="0.25">
      <c r="A6437" s="6">
        <v>65.370000000000104</v>
      </c>
      <c r="B6437" s="32" t="s">
        <v>317</v>
      </c>
      <c r="K6437" s="3">
        <f t="shared" si="1362"/>
        <v>4743</v>
      </c>
      <c r="L6437" s="97" t="str">
        <f>IF(TRIM('Ek.3-A'!F6437)&lt;&gt;"","var","yok")</f>
        <v>yok</v>
      </c>
      <c r="M6437" s="5" t="str">
        <f>IF('Ek.3-A'!F6437="", "", IF(VLOOKUP('Ek.3-A'!F6437, Veriler!D:E, 2, 0)=0, "", VLOOKUP('Ek.3-A'!F6437, Veriler!D:E, 2, 0)))</f>
        <v/>
      </c>
      <c r="N6437" s="5" t="str">
        <f>IF('Ek.3-A'!P6437="", "", 'Ek.3-A'!P6437)</f>
        <v/>
      </c>
      <c r="O6437" s="142">
        <f>'Ek.3-A'!S6437</f>
        <v>0</v>
      </c>
      <c r="P6437" s="143" t="str">
        <f>'Ek.3-A'!L6437</f>
        <v/>
      </c>
      <c r="Q6437" s="24" t="str">
        <f>'Ek.3-A'!M6437</f>
        <v/>
      </c>
      <c r="R6437" s="24">
        <f t="shared" si="1359"/>
        <v>0</v>
      </c>
      <c r="S6437" s="141" t="str">
        <f t="shared" si="1360"/>
        <v>H</v>
      </c>
      <c r="T6437" s="24">
        <f>IF(S6437="E",SUM($R$5:R6437),0)</f>
        <v>0</v>
      </c>
      <c r="U6437" s="143">
        <f t="shared" si="1361"/>
        <v>0</v>
      </c>
    </row>
    <row r="6438" spans="1:21" x14ac:dyDescent="0.25">
      <c r="A6438" s="6">
        <v>65.380000000000095</v>
      </c>
      <c r="B6438" s="32" t="s">
        <v>317</v>
      </c>
      <c r="K6438" s="3">
        <f t="shared" si="1362"/>
        <v>4744</v>
      </c>
      <c r="L6438" s="97" t="str">
        <f>IF(TRIM('Ek.3-A'!F6438)&lt;&gt;"","var","yok")</f>
        <v>yok</v>
      </c>
      <c r="M6438" s="5" t="str">
        <f>IF('Ek.3-A'!F6438="", "", IF(VLOOKUP('Ek.3-A'!F6438, Veriler!D:E, 2, 0)=0, "", VLOOKUP('Ek.3-A'!F6438, Veriler!D:E, 2, 0)))</f>
        <v/>
      </c>
      <c r="N6438" s="5" t="str">
        <f>IF('Ek.3-A'!P6438="", "", 'Ek.3-A'!P6438)</f>
        <v/>
      </c>
      <c r="O6438" s="142">
        <f>'Ek.3-A'!S6438</f>
        <v>0</v>
      </c>
      <c r="P6438" s="143" t="str">
        <f>'Ek.3-A'!L6438</f>
        <v/>
      </c>
      <c r="Q6438" s="24" t="str">
        <f>'Ek.3-A'!M6438</f>
        <v/>
      </c>
      <c r="R6438" s="24">
        <f t="shared" si="1359"/>
        <v>0</v>
      </c>
      <c r="S6438" s="141" t="str">
        <f t="shared" si="1360"/>
        <v>H</v>
      </c>
      <c r="T6438" s="24">
        <f>IF(S6438="E",SUM($R$5:R6438),0)</f>
        <v>0</v>
      </c>
      <c r="U6438" s="143">
        <f t="shared" si="1361"/>
        <v>0</v>
      </c>
    </row>
    <row r="6439" spans="1:21" x14ac:dyDescent="0.25">
      <c r="A6439" s="6">
        <v>65.3900000000001</v>
      </c>
      <c r="B6439" s="32" t="s">
        <v>317</v>
      </c>
      <c r="K6439" s="3">
        <f t="shared" si="1362"/>
        <v>4745</v>
      </c>
      <c r="L6439" s="97" t="str">
        <f>IF(TRIM('Ek.3-A'!F6439)&lt;&gt;"","var","yok")</f>
        <v>yok</v>
      </c>
      <c r="M6439" s="5" t="str">
        <f>IF('Ek.3-A'!F6439="", "", IF(VLOOKUP('Ek.3-A'!F6439, Veriler!D:E, 2, 0)=0, "", VLOOKUP('Ek.3-A'!F6439, Veriler!D:E, 2, 0)))</f>
        <v/>
      </c>
      <c r="N6439" s="5" t="str">
        <f>IF('Ek.3-A'!P6439="", "", 'Ek.3-A'!P6439)</f>
        <v/>
      </c>
      <c r="O6439" s="142">
        <f>'Ek.3-A'!S6439</f>
        <v>0</v>
      </c>
      <c r="P6439" s="143" t="str">
        <f>'Ek.3-A'!L6439</f>
        <v/>
      </c>
      <c r="Q6439" s="24" t="str">
        <f>'Ek.3-A'!M6439</f>
        <v/>
      </c>
      <c r="R6439" s="24">
        <f t="shared" si="1359"/>
        <v>0</v>
      </c>
      <c r="S6439" s="141" t="str">
        <f t="shared" si="1360"/>
        <v>H</v>
      </c>
      <c r="T6439" s="24">
        <f>IF(S6439="E",SUM($R$5:R6439),0)</f>
        <v>0</v>
      </c>
      <c r="U6439" s="143">
        <f t="shared" si="1361"/>
        <v>0</v>
      </c>
    </row>
    <row r="6440" spans="1:21" x14ac:dyDescent="0.25">
      <c r="A6440" s="6">
        <v>65.400000000000105</v>
      </c>
      <c r="B6440" s="32" t="s">
        <v>317</v>
      </c>
      <c r="K6440" s="3">
        <f t="shared" si="1362"/>
        <v>4746</v>
      </c>
      <c r="L6440" s="97" t="str">
        <f>IF(TRIM('Ek.3-A'!F6440)&lt;&gt;"","var","yok")</f>
        <v>yok</v>
      </c>
      <c r="M6440" s="5" t="str">
        <f>IF('Ek.3-A'!F6440="", "", IF(VLOOKUP('Ek.3-A'!F6440, Veriler!D:E, 2, 0)=0, "", VLOOKUP('Ek.3-A'!F6440, Veriler!D:E, 2, 0)))</f>
        <v/>
      </c>
      <c r="N6440" s="5" t="str">
        <f>IF('Ek.3-A'!P6440="", "", 'Ek.3-A'!P6440)</f>
        <v/>
      </c>
      <c r="O6440" s="142">
        <f>'Ek.3-A'!S6440</f>
        <v>0</v>
      </c>
      <c r="P6440" s="143" t="str">
        <f>'Ek.3-A'!L6440</f>
        <v/>
      </c>
      <c r="Q6440" s="24" t="str">
        <f>'Ek.3-A'!M6440</f>
        <v/>
      </c>
      <c r="R6440" s="24">
        <f t="shared" si="1359"/>
        <v>0</v>
      </c>
      <c r="S6440" s="141" t="str">
        <f t="shared" si="1360"/>
        <v>H</v>
      </c>
      <c r="T6440" s="24">
        <f>IF(S6440="E",SUM($R$5:R6440),0)</f>
        <v>0</v>
      </c>
      <c r="U6440" s="143">
        <f t="shared" si="1361"/>
        <v>0</v>
      </c>
    </row>
    <row r="6441" spans="1:21" x14ac:dyDescent="0.25">
      <c r="A6441" s="6">
        <v>65.410000000000096</v>
      </c>
      <c r="B6441" s="32" t="s">
        <v>317</v>
      </c>
      <c r="L6441" s="97"/>
      <c r="M6441" s="5"/>
      <c r="N6441" s="5"/>
      <c r="O6441" s="5"/>
      <c r="Q6441" s="23"/>
      <c r="T6441" s="24"/>
      <c r="U6441" s="25"/>
    </row>
    <row r="6442" spans="1:21" x14ac:dyDescent="0.25">
      <c r="A6442" s="6">
        <v>65.420000000000101</v>
      </c>
      <c r="B6442" s="32" t="s">
        <v>317</v>
      </c>
      <c r="K6442" s="3">
        <f>K6440+1</f>
        <v>4747</v>
      </c>
      <c r="L6442" s="97" t="str">
        <f>IF(TRIM('Ek.3-A'!F6442)&lt;&gt;"","var","yok")</f>
        <v>yok</v>
      </c>
      <c r="M6442" s="5" t="str">
        <f>IF('Ek.3-A'!F6442="", "", IF(VLOOKUP('Ek.3-A'!F6442, Veriler!D:E, 2, 0)=0, "", VLOOKUP('Ek.3-A'!F6442, Veriler!D:E, 2, 0)))</f>
        <v/>
      </c>
      <c r="N6442" s="5" t="str">
        <f>IF('Ek.3-A'!P6442="", "", 'Ek.3-A'!P6442)</f>
        <v/>
      </c>
      <c r="O6442" s="142">
        <f>'Ek.3-A'!S6442</f>
        <v>0</v>
      </c>
      <c r="P6442" s="143" t="str">
        <f>'Ek.3-A'!L6442</f>
        <v/>
      </c>
      <c r="Q6442" s="24" t="str">
        <f>'Ek.3-A'!M6442</f>
        <v/>
      </c>
      <c r="R6442" s="24">
        <f t="shared" ref="R6442:R6455" si="1363">IF(L6442="var",0,IF(Q6442&lt;=0.005,Q6442,0))</f>
        <v>0</v>
      </c>
      <c r="S6442" s="141" t="str">
        <f t="shared" ref="S6442:S6455" si="1364">IF(Q6442&lt;=0.005,"E","H")</f>
        <v>H</v>
      </c>
      <c r="T6442" s="24">
        <f>IF(S6442="E",SUM($R$5:R6442),0)</f>
        <v>0</v>
      </c>
      <c r="U6442" s="143">
        <f t="shared" ref="U6442:U6455" si="1365">IF(T6442&lt;=0.1, O6442, IF(R6442&gt;$G$2, R6442*O6442, $G$2*O6442))</f>
        <v>0</v>
      </c>
    </row>
    <row r="6443" spans="1:21" x14ac:dyDescent="0.25">
      <c r="A6443" s="6">
        <v>65.430000000000106</v>
      </c>
      <c r="B6443" s="32" t="s">
        <v>317</v>
      </c>
      <c r="K6443" s="3">
        <f t="shared" ref="K6443:K6455" si="1366">K6442+1</f>
        <v>4748</v>
      </c>
      <c r="L6443" s="97" t="str">
        <f>IF(TRIM('Ek.3-A'!F6443)&lt;&gt;"","var","yok")</f>
        <v>yok</v>
      </c>
      <c r="M6443" s="5" t="str">
        <f>IF('Ek.3-A'!F6443="", "", IF(VLOOKUP('Ek.3-A'!F6443, Veriler!D:E, 2, 0)=0, "", VLOOKUP('Ek.3-A'!F6443, Veriler!D:E, 2, 0)))</f>
        <v/>
      </c>
      <c r="N6443" s="5" t="str">
        <f>IF('Ek.3-A'!P6443="", "", 'Ek.3-A'!P6443)</f>
        <v/>
      </c>
      <c r="O6443" s="142">
        <f>'Ek.3-A'!S6443</f>
        <v>0</v>
      </c>
      <c r="P6443" s="143" t="str">
        <f>'Ek.3-A'!L6443</f>
        <v/>
      </c>
      <c r="Q6443" s="24" t="str">
        <f>'Ek.3-A'!M6443</f>
        <v/>
      </c>
      <c r="R6443" s="24">
        <f t="shared" si="1363"/>
        <v>0</v>
      </c>
      <c r="S6443" s="141" t="str">
        <f t="shared" si="1364"/>
        <v>H</v>
      </c>
      <c r="T6443" s="24">
        <f>IF(S6443="E",SUM($R$5:R6443),0)</f>
        <v>0</v>
      </c>
      <c r="U6443" s="143">
        <f t="shared" si="1365"/>
        <v>0</v>
      </c>
    </row>
    <row r="6444" spans="1:21" x14ac:dyDescent="0.25">
      <c r="A6444" s="6">
        <v>65.440000000000097</v>
      </c>
      <c r="B6444" s="32" t="s">
        <v>317</v>
      </c>
      <c r="K6444" s="3">
        <f t="shared" si="1366"/>
        <v>4749</v>
      </c>
      <c r="L6444" s="97" t="str">
        <f>IF(TRIM('Ek.3-A'!F6444)&lt;&gt;"","var","yok")</f>
        <v>yok</v>
      </c>
      <c r="M6444" s="5" t="str">
        <f>IF('Ek.3-A'!F6444="", "", IF(VLOOKUP('Ek.3-A'!F6444, Veriler!D:E, 2, 0)=0, "", VLOOKUP('Ek.3-A'!F6444, Veriler!D:E, 2, 0)))</f>
        <v/>
      </c>
      <c r="N6444" s="5" t="str">
        <f>IF('Ek.3-A'!P6444="", "", 'Ek.3-A'!P6444)</f>
        <v/>
      </c>
      <c r="O6444" s="142">
        <f>'Ek.3-A'!S6444</f>
        <v>0</v>
      </c>
      <c r="P6444" s="143" t="str">
        <f>'Ek.3-A'!L6444</f>
        <v/>
      </c>
      <c r="Q6444" s="24" t="str">
        <f>'Ek.3-A'!M6444</f>
        <v/>
      </c>
      <c r="R6444" s="24">
        <f t="shared" si="1363"/>
        <v>0</v>
      </c>
      <c r="S6444" s="141" t="str">
        <f t="shared" si="1364"/>
        <v>H</v>
      </c>
      <c r="T6444" s="24">
        <f>IF(S6444="E",SUM($R$5:R6444),0)</f>
        <v>0</v>
      </c>
      <c r="U6444" s="143">
        <f t="shared" si="1365"/>
        <v>0</v>
      </c>
    </row>
    <row r="6445" spans="1:21" x14ac:dyDescent="0.25">
      <c r="A6445" s="6">
        <v>65.450000000000102</v>
      </c>
      <c r="B6445" s="32" t="s">
        <v>317</v>
      </c>
      <c r="K6445" s="3">
        <f t="shared" si="1366"/>
        <v>4750</v>
      </c>
      <c r="L6445" s="97" t="str">
        <f>IF(TRIM('Ek.3-A'!F6445)&lt;&gt;"","var","yok")</f>
        <v>yok</v>
      </c>
      <c r="M6445" s="5" t="str">
        <f>IF('Ek.3-A'!F6445="", "", IF(VLOOKUP('Ek.3-A'!F6445, Veriler!D:E, 2, 0)=0, "", VLOOKUP('Ek.3-A'!F6445, Veriler!D:E, 2, 0)))</f>
        <v/>
      </c>
      <c r="N6445" s="5" t="str">
        <f>IF('Ek.3-A'!P6445="", "", 'Ek.3-A'!P6445)</f>
        <v/>
      </c>
      <c r="O6445" s="142">
        <f>'Ek.3-A'!S6445</f>
        <v>0</v>
      </c>
      <c r="P6445" s="143" t="str">
        <f>'Ek.3-A'!L6445</f>
        <v/>
      </c>
      <c r="Q6445" s="24" t="str">
        <f>'Ek.3-A'!M6445</f>
        <v/>
      </c>
      <c r="R6445" s="24">
        <f t="shared" si="1363"/>
        <v>0</v>
      </c>
      <c r="S6445" s="141" t="str">
        <f t="shared" si="1364"/>
        <v>H</v>
      </c>
      <c r="T6445" s="24">
        <f>IF(S6445="E",SUM($R$5:R6445),0)</f>
        <v>0</v>
      </c>
      <c r="U6445" s="143">
        <f t="shared" si="1365"/>
        <v>0</v>
      </c>
    </row>
    <row r="6446" spans="1:21" x14ac:dyDescent="0.25">
      <c r="A6446" s="6">
        <v>65.460000000000093</v>
      </c>
      <c r="B6446" s="32" t="s">
        <v>317</v>
      </c>
      <c r="K6446" s="3">
        <f t="shared" si="1366"/>
        <v>4751</v>
      </c>
      <c r="L6446" s="97" t="str">
        <f>IF(TRIM('Ek.3-A'!F6446)&lt;&gt;"","var","yok")</f>
        <v>yok</v>
      </c>
      <c r="M6446" s="5" t="str">
        <f>IF('Ek.3-A'!F6446="", "", IF(VLOOKUP('Ek.3-A'!F6446, Veriler!D:E, 2, 0)=0, "", VLOOKUP('Ek.3-A'!F6446, Veriler!D:E, 2, 0)))</f>
        <v/>
      </c>
      <c r="N6446" s="5" t="str">
        <f>IF('Ek.3-A'!P6446="", "", 'Ek.3-A'!P6446)</f>
        <v/>
      </c>
      <c r="O6446" s="142">
        <f>'Ek.3-A'!S6446</f>
        <v>0</v>
      </c>
      <c r="P6446" s="143" t="str">
        <f>'Ek.3-A'!L6446</f>
        <v/>
      </c>
      <c r="Q6446" s="24" t="str">
        <f>'Ek.3-A'!M6446</f>
        <v/>
      </c>
      <c r="R6446" s="24">
        <f t="shared" si="1363"/>
        <v>0</v>
      </c>
      <c r="S6446" s="141" t="str">
        <f t="shared" si="1364"/>
        <v>H</v>
      </c>
      <c r="T6446" s="24">
        <f>IF(S6446="E",SUM($R$5:R6446),0)</f>
        <v>0</v>
      </c>
      <c r="U6446" s="143">
        <f t="shared" si="1365"/>
        <v>0</v>
      </c>
    </row>
    <row r="6447" spans="1:21" x14ac:dyDescent="0.25">
      <c r="A6447" s="6">
        <v>65.470000000000098</v>
      </c>
      <c r="B6447" s="32" t="s">
        <v>317</v>
      </c>
      <c r="K6447" s="3">
        <f t="shared" si="1366"/>
        <v>4752</v>
      </c>
      <c r="L6447" s="97" t="str">
        <f>IF(TRIM('Ek.3-A'!F6447)&lt;&gt;"","var","yok")</f>
        <v>yok</v>
      </c>
      <c r="M6447" s="5" t="str">
        <f>IF('Ek.3-A'!F6447="", "", IF(VLOOKUP('Ek.3-A'!F6447, Veriler!D:E, 2, 0)=0, "", VLOOKUP('Ek.3-A'!F6447, Veriler!D:E, 2, 0)))</f>
        <v/>
      </c>
      <c r="N6447" s="5" t="str">
        <f>IF('Ek.3-A'!P6447="", "", 'Ek.3-A'!P6447)</f>
        <v/>
      </c>
      <c r="O6447" s="142">
        <f>'Ek.3-A'!S6447</f>
        <v>0</v>
      </c>
      <c r="P6447" s="143" t="str">
        <f>'Ek.3-A'!L6447</f>
        <v/>
      </c>
      <c r="Q6447" s="24" t="str">
        <f>'Ek.3-A'!M6447</f>
        <v/>
      </c>
      <c r="R6447" s="24">
        <f t="shared" si="1363"/>
        <v>0</v>
      </c>
      <c r="S6447" s="141" t="str">
        <f t="shared" si="1364"/>
        <v>H</v>
      </c>
      <c r="T6447" s="24">
        <f>IF(S6447="E",SUM($R$5:R6447),0)</f>
        <v>0</v>
      </c>
      <c r="U6447" s="143">
        <f t="shared" si="1365"/>
        <v>0</v>
      </c>
    </row>
    <row r="6448" spans="1:21" x14ac:dyDescent="0.25">
      <c r="A6448" s="6">
        <v>65.480000000000103</v>
      </c>
      <c r="B6448" s="32" t="s">
        <v>317</v>
      </c>
      <c r="K6448" s="3">
        <f t="shared" si="1366"/>
        <v>4753</v>
      </c>
      <c r="L6448" s="97" t="str">
        <f>IF(TRIM('Ek.3-A'!F6448)&lt;&gt;"","var","yok")</f>
        <v>yok</v>
      </c>
      <c r="M6448" s="5" t="str">
        <f>IF('Ek.3-A'!F6448="", "", IF(VLOOKUP('Ek.3-A'!F6448, Veriler!D:E, 2, 0)=0, "", VLOOKUP('Ek.3-A'!F6448, Veriler!D:E, 2, 0)))</f>
        <v/>
      </c>
      <c r="N6448" s="5" t="str">
        <f>IF('Ek.3-A'!P6448="", "", 'Ek.3-A'!P6448)</f>
        <v/>
      </c>
      <c r="O6448" s="142">
        <f>'Ek.3-A'!S6448</f>
        <v>0</v>
      </c>
      <c r="P6448" s="143" t="str">
        <f>'Ek.3-A'!L6448</f>
        <v/>
      </c>
      <c r="Q6448" s="24" t="str">
        <f>'Ek.3-A'!M6448</f>
        <v/>
      </c>
      <c r="R6448" s="24">
        <f t="shared" si="1363"/>
        <v>0</v>
      </c>
      <c r="S6448" s="141" t="str">
        <f t="shared" si="1364"/>
        <v>H</v>
      </c>
      <c r="T6448" s="24">
        <f>IF(S6448="E",SUM($R$5:R6448),0)</f>
        <v>0</v>
      </c>
      <c r="U6448" s="143">
        <f t="shared" si="1365"/>
        <v>0</v>
      </c>
    </row>
    <row r="6449" spans="1:41" x14ac:dyDescent="0.25">
      <c r="A6449" s="6">
        <v>65.490000000000094</v>
      </c>
      <c r="B6449" s="32" t="s">
        <v>317</v>
      </c>
      <c r="K6449" s="3">
        <f t="shared" si="1366"/>
        <v>4754</v>
      </c>
      <c r="L6449" s="97" t="str">
        <f>IF(TRIM('Ek.3-A'!F6449)&lt;&gt;"","var","yok")</f>
        <v>yok</v>
      </c>
      <c r="M6449" s="5" t="str">
        <f>IF('Ek.3-A'!F6449="", "", IF(VLOOKUP('Ek.3-A'!F6449, Veriler!D:E, 2, 0)=0, "", VLOOKUP('Ek.3-A'!F6449, Veriler!D:E, 2, 0)))</f>
        <v/>
      </c>
      <c r="N6449" s="5" t="str">
        <f>IF('Ek.3-A'!P6449="", "", 'Ek.3-A'!P6449)</f>
        <v/>
      </c>
      <c r="O6449" s="142">
        <f>'Ek.3-A'!S6449</f>
        <v>0</v>
      </c>
      <c r="P6449" s="143" t="str">
        <f>'Ek.3-A'!L6449</f>
        <v/>
      </c>
      <c r="Q6449" s="24" t="str">
        <f>'Ek.3-A'!M6449</f>
        <v/>
      </c>
      <c r="R6449" s="24">
        <f t="shared" si="1363"/>
        <v>0</v>
      </c>
      <c r="S6449" s="141" t="str">
        <f t="shared" si="1364"/>
        <v>H</v>
      </c>
      <c r="T6449" s="24">
        <f>IF(S6449="E",SUM($R$5:R6449),0)</f>
        <v>0</v>
      </c>
      <c r="U6449" s="143">
        <f t="shared" si="1365"/>
        <v>0</v>
      </c>
    </row>
    <row r="6450" spans="1:41" x14ac:dyDescent="0.25">
      <c r="A6450" s="6">
        <v>65.500000000000099</v>
      </c>
      <c r="B6450" s="32" t="s">
        <v>317</v>
      </c>
      <c r="K6450" s="3">
        <f t="shared" si="1366"/>
        <v>4755</v>
      </c>
      <c r="L6450" s="97" t="str">
        <f>IF(TRIM('Ek.3-A'!F6450)&lt;&gt;"","var","yok")</f>
        <v>yok</v>
      </c>
      <c r="M6450" s="5" t="str">
        <f>IF('Ek.3-A'!F6450="", "", IF(VLOOKUP('Ek.3-A'!F6450, Veriler!D:E, 2, 0)=0, "", VLOOKUP('Ek.3-A'!F6450, Veriler!D:E, 2, 0)))</f>
        <v/>
      </c>
      <c r="N6450" s="5" t="str">
        <f>IF('Ek.3-A'!P6450="", "", 'Ek.3-A'!P6450)</f>
        <v/>
      </c>
      <c r="O6450" s="142">
        <f>'Ek.3-A'!S6450</f>
        <v>0</v>
      </c>
      <c r="P6450" s="143" t="str">
        <f>'Ek.3-A'!L6450</f>
        <v/>
      </c>
      <c r="Q6450" s="24" t="str">
        <f>'Ek.3-A'!M6450</f>
        <v/>
      </c>
      <c r="R6450" s="24">
        <f t="shared" si="1363"/>
        <v>0</v>
      </c>
      <c r="S6450" s="141" t="str">
        <f t="shared" si="1364"/>
        <v>H</v>
      </c>
      <c r="T6450" s="24">
        <f>IF(S6450="E",SUM($R$5:R6450),0)</f>
        <v>0</v>
      </c>
      <c r="U6450" s="143">
        <f t="shared" si="1365"/>
        <v>0</v>
      </c>
    </row>
    <row r="6451" spans="1:41" x14ac:dyDescent="0.25">
      <c r="A6451" s="6">
        <v>65.510000000000105</v>
      </c>
      <c r="B6451" s="32" t="s">
        <v>317</v>
      </c>
      <c r="K6451" s="3">
        <f t="shared" si="1366"/>
        <v>4756</v>
      </c>
      <c r="L6451" s="97" t="str">
        <f>IF(TRIM('Ek.3-A'!F6451)&lt;&gt;"","var","yok")</f>
        <v>yok</v>
      </c>
      <c r="M6451" s="5" t="str">
        <f>IF('Ek.3-A'!F6451="", "", IF(VLOOKUP('Ek.3-A'!F6451, Veriler!D:E, 2, 0)=0, "", VLOOKUP('Ek.3-A'!F6451, Veriler!D:E, 2, 0)))</f>
        <v/>
      </c>
      <c r="N6451" s="5" t="str">
        <f>IF('Ek.3-A'!P6451="", "", 'Ek.3-A'!P6451)</f>
        <v/>
      </c>
      <c r="O6451" s="142">
        <f>'Ek.3-A'!S6451</f>
        <v>0</v>
      </c>
      <c r="P6451" s="143" t="str">
        <f>'Ek.3-A'!L6451</f>
        <v/>
      </c>
      <c r="Q6451" s="24" t="str">
        <f>'Ek.3-A'!M6451</f>
        <v/>
      </c>
      <c r="R6451" s="24">
        <f t="shared" si="1363"/>
        <v>0</v>
      </c>
      <c r="S6451" s="141" t="str">
        <f t="shared" si="1364"/>
        <v>H</v>
      </c>
      <c r="T6451" s="24">
        <f>IF(S6451="E",SUM($R$5:R6451),0)</f>
        <v>0</v>
      </c>
      <c r="U6451" s="143">
        <f t="shared" si="1365"/>
        <v>0</v>
      </c>
    </row>
    <row r="6452" spans="1:41" x14ac:dyDescent="0.25">
      <c r="A6452" s="6">
        <v>65.520000000000095</v>
      </c>
      <c r="B6452" s="32" t="s">
        <v>317</v>
      </c>
      <c r="K6452" s="3">
        <f t="shared" si="1366"/>
        <v>4757</v>
      </c>
      <c r="L6452" s="97" t="str">
        <f>IF(TRIM('Ek.3-A'!F6452)&lt;&gt;"","var","yok")</f>
        <v>yok</v>
      </c>
      <c r="M6452" s="5" t="str">
        <f>IF('Ek.3-A'!F6452="", "", IF(VLOOKUP('Ek.3-A'!F6452, Veriler!D:E, 2, 0)=0, "", VLOOKUP('Ek.3-A'!F6452, Veriler!D:E, 2, 0)))</f>
        <v/>
      </c>
      <c r="N6452" s="5" t="str">
        <f>IF('Ek.3-A'!P6452="", "", 'Ek.3-A'!P6452)</f>
        <v/>
      </c>
      <c r="O6452" s="142">
        <f>'Ek.3-A'!S6452</f>
        <v>0</v>
      </c>
      <c r="P6452" s="143" t="str">
        <f>'Ek.3-A'!L6452</f>
        <v/>
      </c>
      <c r="Q6452" s="24" t="str">
        <f>'Ek.3-A'!M6452</f>
        <v/>
      </c>
      <c r="R6452" s="24">
        <f t="shared" si="1363"/>
        <v>0</v>
      </c>
      <c r="S6452" s="141" t="str">
        <f t="shared" si="1364"/>
        <v>H</v>
      </c>
      <c r="T6452" s="24">
        <f>IF(S6452="E",SUM($R$5:R6452),0)</f>
        <v>0</v>
      </c>
      <c r="U6452" s="143">
        <f t="shared" si="1365"/>
        <v>0</v>
      </c>
    </row>
    <row r="6453" spans="1:41" x14ac:dyDescent="0.25">
      <c r="A6453" s="6">
        <v>65.530000000000101</v>
      </c>
      <c r="B6453" s="32" t="s">
        <v>317</v>
      </c>
      <c r="K6453" s="3">
        <f t="shared" si="1366"/>
        <v>4758</v>
      </c>
      <c r="L6453" s="97" t="str">
        <f>IF(TRIM('Ek.3-A'!F6453)&lt;&gt;"","var","yok")</f>
        <v>yok</v>
      </c>
      <c r="M6453" s="5" t="str">
        <f>IF('Ek.3-A'!F6453="", "", IF(VLOOKUP('Ek.3-A'!F6453, Veriler!D:E, 2, 0)=0, "", VLOOKUP('Ek.3-A'!F6453, Veriler!D:E, 2, 0)))</f>
        <v/>
      </c>
      <c r="N6453" s="5" t="str">
        <f>IF('Ek.3-A'!P6453="", "", 'Ek.3-A'!P6453)</f>
        <v/>
      </c>
      <c r="O6453" s="142">
        <f>'Ek.3-A'!S6453</f>
        <v>0</v>
      </c>
      <c r="P6453" s="143" t="str">
        <f>'Ek.3-A'!L6453</f>
        <v/>
      </c>
      <c r="Q6453" s="24" t="str">
        <f>'Ek.3-A'!M6453</f>
        <v/>
      </c>
      <c r="R6453" s="24">
        <f t="shared" si="1363"/>
        <v>0</v>
      </c>
      <c r="S6453" s="141" t="str">
        <f t="shared" si="1364"/>
        <v>H</v>
      </c>
      <c r="T6453" s="24">
        <f>IF(S6453="E",SUM($R$5:R6453),0)</f>
        <v>0</v>
      </c>
      <c r="U6453" s="143">
        <f t="shared" si="1365"/>
        <v>0</v>
      </c>
    </row>
    <row r="6454" spans="1:41" x14ac:dyDescent="0.25">
      <c r="A6454" s="6">
        <v>65.540000000000106</v>
      </c>
      <c r="B6454" s="32" t="s">
        <v>317</v>
      </c>
      <c r="K6454" s="3">
        <f t="shared" si="1366"/>
        <v>4759</v>
      </c>
      <c r="L6454" s="97" t="str">
        <f>IF(TRIM('Ek.3-A'!F6454)&lt;&gt;"","var","yok")</f>
        <v>yok</v>
      </c>
      <c r="M6454" s="5" t="str">
        <f>IF('Ek.3-A'!F6454="", "", IF(VLOOKUP('Ek.3-A'!F6454, Veriler!D:E, 2, 0)=0, "", VLOOKUP('Ek.3-A'!F6454, Veriler!D:E, 2, 0)))</f>
        <v/>
      </c>
      <c r="N6454" s="5" t="str">
        <f>IF('Ek.3-A'!P6454="", "", 'Ek.3-A'!P6454)</f>
        <v/>
      </c>
      <c r="O6454" s="142">
        <f>'Ek.3-A'!S6454</f>
        <v>0</v>
      </c>
      <c r="P6454" s="143" t="str">
        <f>'Ek.3-A'!L6454</f>
        <v/>
      </c>
      <c r="Q6454" s="24" t="str">
        <f>'Ek.3-A'!M6454</f>
        <v/>
      </c>
      <c r="R6454" s="24">
        <f t="shared" si="1363"/>
        <v>0</v>
      </c>
      <c r="S6454" s="141" t="str">
        <f t="shared" si="1364"/>
        <v>H</v>
      </c>
      <c r="T6454" s="24">
        <f>IF(S6454="E",SUM($R$5:R6454),0)</f>
        <v>0</v>
      </c>
      <c r="U6454" s="143">
        <f t="shared" si="1365"/>
        <v>0</v>
      </c>
    </row>
    <row r="6455" spans="1:41" x14ac:dyDescent="0.25">
      <c r="A6455" s="6">
        <v>65.550000000000097</v>
      </c>
      <c r="B6455" s="32" t="s">
        <v>317</v>
      </c>
      <c r="K6455" s="3">
        <f t="shared" si="1366"/>
        <v>4760</v>
      </c>
      <c r="L6455" s="97" t="str">
        <f>IF(TRIM('Ek.3-A'!F6455)&lt;&gt;"","var","yok")</f>
        <v>yok</v>
      </c>
      <c r="M6455" s="5" t="str">
        <f>IF('Ek.3-A'!F6455="", "", IF(VLOOKUP('Ek.3-A'!F6455, Veriler!D:E, 2, 0)=0, "", VLOOKUP('Ek.3-A'!F6455, Veriler!D:E, 2, 0)))</f>
        <v/>
      </c>
      <c r="N6455" s="5" t="str">
        <f>IF('Ek.3-A'!P6455="", "", 'Ek.3-A'!P6455)</f>
        <v/>
      </c>
      <c r="O6455" s="142">
        <f>'Ek.3-A'!S6455</f>
        <v>0</v>
      </c>
      <c r="P6455" s="143" t="str">
        <f>'Ek.3-A'!L6455</f>
        <v/>
      </c>
      <c r="Q6455" s="24" t="str">
        <f>'Ek.3-A'!M6455</f>
        <v/>
      </c>
      <c r="R6455" s="24">
        <f t="shared" si="1363"/>
        <v>0</v>
      </c>
      <c r="S6455" s="141" t="str">
        <f t="shared" si="1364"/>
        <v>H</v>
      </c>
      <c r="T6455" s="24">
        <f>IF(S6455="E",SUM($R$5:R6455),0)</f>
        <v>0</v>
      </c>
      <c r="U6455" s="143">
        <f t="shared" si="1365"/>
        <v>0</v>
      </c>
    </row>
    <row r="6456" spans="1:41" x14ac:dyDescent="0.25">
      <c r="A6456" s="6">
        <v>65.560000000000102</v>
      </c>
      <c r="B6456" s="32" t="s">
        <v>317</v>
      </c>
      <c r="T6456" s="24"/>
      <c r="U6456" s="25"/>
      <c r="AO6456" s="140">
        <f>'Ek.3-A'!L6456</f>
        <v>0</v>
      </c>
    </row>
    <row r="6457" spans="1:41" x14ac:dyDescent="0.25">
      <c r="A6457" s="6">
        <v>65.570000000000107</v>
      </c>
      <c r="B6457" s="32" t="s">
        <v>317</v>
      </c>
      <c r="T6457" s="24"/>
      <c r="U6457" s="25"/>
    </row>
    <row r="6458" spans="1:41" x14ac:dyDescent="0.25">
      <c r="A6458" s="6">
        <v>65.580000000000098</v>
      </c>
      <c r="B6458" s="32" t="s">
        <v>317</v>
      </c>
      <c r="T6458" s="24"/>
      <c r="U6458" s="25"/>
    </row>
    <row r="6459" spans="1:41" x14ac:dyDescent="0.25">
      <c r="A6459" s="6">
        <v>65.590000000000103</v>
      </c>
      <c r="B6459" s="32" t="s">
        <v>317</v>
      </c>
      <c r="T6459" s="24"/>
      <c r="U6459" s="25"/>
    </row>
    <row r="6460" spans="1:41" x14ac:dyDescent="0.25">
      <c r="A6460" s="6">
        <v>65.600000000000094</v>
      </c>
      <c r="B6460" s="32" t="s">
        <v>317</v>
      </c>
      <c r="T6460" s="24"/>
      <c r="U6460" s="25"/>
    </row>
    <row r="6461" spans="1:41" x14ac:dyDescent="0.25">
      <c r="A6461" s="6">
        <v>65.610000000000099</v>
      </c>
      <c r="B6461" s="32" t="s">
        <v>317</v>
      </c>
      <c r="T6461" s="24"/>
      <c r="U6461" s="25"/>
    </row>
    <row r="6462" spans="1:41" x14ac:dyDescent="0.25">
      <c r="A6462" s="6">
        <v>65.620000000000104</v>
      </c>
      <c r="B6462" s="32" t="s">
        <v>317</v>
      </c>
      <c r="T6462" s="24"/>
      <c r="U6462" s="25"/>
    </row>
    <row r="6463" spans="1:41" x14ac:dyDescent="0.25">
      <c r="A6463" s="6">
        <v>65.630000000000095</v>
      </c>
      <c r="B6463" s="32" t="s">
        <v>317</v>
      </c>
      <c r="T6463" s="24"/>
      <c r="U6463" s="25"/>
    </row>
    <row r="6464" spans="1:41" x14ac:dyDescent="0.25">
      <c r="A6464" s="6">
        <v>65.6400000000001</v>
      </c>
      <c r="B6464" s="32" t="s">
        <v>317</v>
      </c>
      <c r="T6464" s="24"/>
      <c r="U6464" s="25"/>
    </row>
    <row r="6465" spans="1:21" x14ac:dyDescent="0.25">
      <c r="A6465" s="6">
        <v>65.650000000000105</v>
      </c>
      <c r="B6465" s="32" t="s">
        <v>317</v>
      </c>
      <c r="K6465" s="3">
        <f>K6455+1</f>
        <v>4761</v>
      </c>
      <c r="L6465" s="97" t="str">
        <f>IF(TRIM('Ek.3-A'!F6465)&lt;&gt;"","var","yok")</f>
        <v>yok</v>
      </c>
      <c r="M6465" s="5" t="str">
        <f>IF('Ek.3-A'!F6465="", "", IF(VLOOKUP('Ek.3-A'!F6465, Veriler!D:E, 2, 0)=0, "", VLOOKUP('Ek.3-A'!F6465, Veriler!D:E, 2, 0)))</f>
        <v/>
      </c>
      <c r="N6465" s="5" t="str">
        <f>IF('Ek.3-A'!P6465="", "", 'Ek.3-A'!P6465)</f>
        <v/>
      </c>
      <c r="O6465" s="142">
        <f>'Ek.3-A'!S6465</f>
        <v>0</v>
      </c>
      <c r="P6465" s="143" t="str">
        <f>'Ek.3-A'!L6465</f>
        <v/>
      </c>
      <c r="Q6465" s="24" t="str">
        <f>'Ek.3-A'!M6465</f>
        <v/>
      </c>
      <c r="R6465" s="24">
        <f t="shared" ref="R6465:R6478" si="1367">IF(L6465="var",0,IF(Q6465&lt;=0.005,Q6465,0))</f>
        <v>0</v>
      </c>
      <c r="S6465" s="141" t="str">
        <f t="shared" ref="S6465:S6478" si="1368">IF(Q6465&lt;=0.005,"E","H")</f>
        <v>H</v>
      </c>
      <c r="T6465" s="24">
        <f>IF(S6465="E",SUM($R$5:R6465),0)</f>
        <v>0</v>
      </c>
      <c r="U6465" s="143">
        <f t="shared" ref="U6465:U6478" si="1369">IF(T6465&lt;=0.1, O6465, IF(R6465&gt;$G$2, R6465*O6465, $G$2*O6465))</f>
        <v>0</v>
      </c>
    </row>
    <row r="6466" spans="1:21" x14ac:dyDescent="0.25">
      <c r="A6466" s="6">
        <v>65.660000000000096</v>
      </c>
      <c r="B6466" s="32" t="s">
        <v>317</v>
      </c>
      <c r="K6466" s="3">
        <f t="shared" ref="K6466:K6478" si="1370">K6465+1</f>
        <v>4762</v>
      </c>
      <c r="L6466" s="97" t="str">
        <f>IF(TRIM('Ek.3-A'!F6466)&lt;&gt;"","var","yok")</f>
        <v>yok</v>
      </c>
      <c r="M6466" s="5" t="str">
        <f>IF('Ek.3-A'!F6466="", "", IF(VLOOKUP('Ek.3-A'!F6466, Veriler!D:E, 2, 0)=0, "", VLOOKUP('Ek.3-A'!F6466, Veriler!D:E, 2, 0)))</f>
        <v/>
      </c>
      <c r="N6466" s="5" t="str">
        <f>IF('Ek.3-A'!P6466="", "", 'Ek.3-A'!P6466)</f>
        <v/>
      </c>
      <c r="O6466" s="142">
        <f>'Ek.3-A'!S6466</f>
        <v>0</v>
      </c>
      <c r="P6466" s="143" t="str">
        <f>'Ek.3-A'!L6466</f>
        <v/>
      </c>
      <c r="Q6466" s="24" t="str">
        <f>'Ek.3-A'!M6466</f>
        <v/>
      </c>
      <c r="R6466" s="24">
        <f t="shared" si="1367"/>
        <v>0</v>
      </c>
      <c r="S6466" s="141" t="str">
        <f t="shared" si="1368"/>
        <v>H</v>
      </c>
      <c r="T6466" s="24">
        <f>IF(S6466="E",SUM($R$5:R6466),0)</f>
        <v>0</v>
      </c>
      <c r="U6466" s="143">
        <f t="shared" si="1369"/>
        <v>0</v>
      </c>
    </row>
    <row r="6467" spans="1:21" x14ac:dyDescent="0.25">
      <c r="A6467" s="6">
        <v>65.670000000000101</v>
      </c>
      <c r="B6467" s="32" t="s">
        <v>317</v>
      </c>
      <c r="K6467" s="3">
        <f t="shared" si="1370"/>
        <v>4763</v>
      </c>
      <c r="L6467" s="97" t="str">
        <f>IF(TRIM('Ek.3-A'!F6467)&lt;&gt;"","var","yok")</f>
        <v>yok</v>
      </c>
      <c r="M6467" s="5" t="str">
        <f>IF('Ek.3-A'!F6467="", "", IF(VLOOKUP('Ek.3-A'!F6467, Veriler!D:E, 2, 0)=0, "", VLOOKUP('Ek.3-A'!F6467, Veriler!D:E, 2, 0)))</f>
        <v/>
      </c>
      <c r="N6467" s="5" t="str">
        <f>IF('Ek.3-A'!P6467="", "", 'Ek.3-A'!P6467)</f>
        <v/>
      </c>
      <c r="O6467" s="142">
        <f>'Ek.3-A'!S6467</f>
        <v>0</v>
      </c>
      <c r="P6467" s="143" t="str">
        <f>'Ek.3-A'!L6467</f>
        <v/>
      </c>
      <c r="Q6467" s="24" t="str">
        <f>'Ek.3-A'!M6467</f>
        <v/>
      </c>
      <c r="R6467" s="24">
        <f t="shared" si="1367"/>
        <v>0</v>
      </c>
      <c r="S6467" s="141" t="str">
        <f t="shared" si="1368"/>
        <v>H</v>
      </c>
      <c r="T6467" s="24">
        <f>IF(S6467="E",SUM($R$5:R6467),0)</f>
        <v>0</v>
      </c>
      <c r="U6467" s="143">
        <f t="shared" si="1369"/>
        <v>0</v>
      </c>
    </row>
    <row r="6468" spans="1:21" x14ac:dyDescent="0.25">
      <c r="A6468" s="6">
        <v>65.680000000000106</v>
      </c>
      <c r="B6468" s="32" t="s">
        <v>317</v>
      </c>
      <c r="K6468" s="3">
        <f t="shared" si="1370"/>
        <v>4764</v>
      </c>
      <c r="L6468" s="97" t="str">
        <f>IF(TRIM('Ek.3-A'!F6468)&lt;&gt;"","var","yok")</f>
        <v>yok</v>
      </c>
      <c r="M6468" s="5" t="str">
        <f>IF('Ek.3-A'!F6468="", "", IF(VLOOKUP('Ek.3-A'!F6468, Veriler!D:E, 2, 0)=0, "", VLOOKUP('Ek.3-A'!F6468, Veriler!D:E, 2, 0)))</f>
        <v/>
      </c>
      <c r="N6468" s="5" t="str">
        <f>IF('Ek.3-A'!P6468="", "", 'Ek.3-A'!P6468)</f>
        <v/>
      </c>
      <c r="O6468" s="142">
        <f>'Ek.3-A'!S6468</f>
        <v>0</v>
      </c>
      <c r="P6468" s="143" t="str">
        <f>'Ek.3-A'!L6468</f>
        <v/>
      </c>
      <c r="Q6468" s="24" t="str">
        <f>'Ek.3-A'!M6468</f>
        <v/>
      </c>
      <c r="R6468" s="24">
        <f t="shared" si="1367"/>
        <v>0</v>
      </c>
      <c r="S6468" s="141" t="str">
        <f t="shared" si="1368"/>
        <v>H</v>
      </c>
      <c r="T6468" s="24">
        <f>IF(S6468="E",SUM($R$5:R6468),0)</f>
        <v>0</v>
      </c>
      <c r="U6468" s="143">
        <f t="shared" si="1369"/>
        <v>0</v>
      </c>
    </row>
    <row r="6469" spans="1:21" x14ac:dyDescent="0.25">
      <c r="A6469" s="6">
        <v>65.690000000000097</v>
      </c>
      <c r="B6469" s="32" t="s">
        <v>317</v>
      </c>
      <c r="K6469" s="3">
        <f t="shared" si="1370"/>
        <v>4765</v>
      </c>
      <c r="L6469" s="97" t="str">
        <f>IF(TRIM('Ek.3-A'!F6469)&lt;&gt;"","var","yok")</f>
        <v>yok</v>
      </c>
      <c r="M6469" s="5" t="str">
        <f>IF('Ek.3-A'!F6469="", "", IF(VLOOKUP('Ek.3-A'!F6469, Veriler!D:E, 2, 0)=0, "", VLOOKUP('Ek.3-A'!F6469, Veriler!D:E, 2, 0)))</f>
        <v/>
      </c>
      <c r="N6469" s="5" t="str">
        <f>IF('Ek.3-A'!P6469="", "", 'Ek.3-A'!P6469)</f>
        <v/>
      </c>
      <c r="O6469" s="142">
        <f>'Ek.3-A'!S6469</f>
        <v>0</v>
      </c>
      <c r="P6469" s="143" t="str">
        <f>'Ek.3-A'!L6469</f>
        <v/>
      </c>
      <c r="Q6469" s="24" t="str">
        <f>'Ek.3-A'!M6469</f>
        <v/>
      </c>
      <c r="R6469" s="24">
        <f t="shared" si="1367"/>
        <v>0</v>
      </c>
      <c r="S6469" s="141" t="str">
        <f t="shared" si="1368"/>
        <v>H</v>
      </c>
      <c r="T6469" s="24">
        <f>IF(S6469="E",SUM($R$5:R6469),0)</f>
        <v>0</v>
      </c>
      <c r="U6469" s="143">
        <f t="shared" si="1369"/>
        <v>0</v>
      </c>
    </row>
    <row r="6470" spans="1:21" x14ac:dyDescent="0.25">
      <c r="A6470" s="6">
        <v>65.700000000000102</v>
      </c>
      <c r="B6470" s="32" t="s">
        <v>317</v>
      </c>
      <c r="K6470" s="3">
        <f t="shared" si="1370"/>
        <v>4766</v>
      </c>
      <c r="L6470" s="97" t="str">
        <f>IF(TRIM('Ek.3-A'!F6470)&lt;&gt;"","var","yok")</f>
        <v>yok</v>
      </c>
      <c r="M6470" s="5" t="str">
        <f>IF('Ek.3-A'!F6470="", "", IF(VLOOKUP('Ek.3-A'!F6470, Veriler!D:E, 2, 0)=0, "", VLOOKUP('Ek.3-A'!F6470, Veriler!D:E, 2, 0)))</f>
        <v/>
      </c>
      <c r="N6470" s="5" t="str">
        <f>IF('Ek.3-A'!P6470="", "", 'Ek.3-A'!P6470)</f>
        <v/>
      </c>
      <c r="O6470" s="142">
        <f>'Ek.3-A'!S6470</f>
        <v>0</v>
      </c>
      <c r="P6470" s="143" t="str">
        <f>'Ek.3-A'!L6470</f>
        <v/>
      </c>
      <c r="Q6470" s="24" t="str">
        <f>'Ek.3-A'!M6470</f>
        <v/>
      </c>
      <c r="R6470" s="24">
        <f t="shared" si="1367"/>
        <v>0</v>
      </c>
      <c r="S6470" s="141" t="str">
        <f t="shared" si="1368"/>
        <v>H</v>
      </c>
      <c r="T6470" s="24">
        <f>IF(S6470="E",SUM($R$5:R6470),0)</f>
        <v>0</v>
      </c>
      <c r="U6470" s="143">
        <f t="shared" si="1369"/>
        <v>0</v>
      </c>
    </row>
    <row r="6471" spans="1:21" x14ac:dyDescent="0.25">
      <c r="A6471" s="6">
        <v>65.710000000000093</v>
      </c>
      <c r="B6471" s="32" t="s">
        <v>317</v>
      </c>
      <c r="K6471" s="3">
        <f t="shared" si="1370"/>
        <v>4767</v>
      </c>
      <c r="L6471" s="97" t="str">
        <f>IF(TRIM('Ek.3-A'!F6471)&lt;&gt;"","var","yok")</f>
        <v>yok</v>
      </c>
      <c r="M6471" s="5" t="str">
        <f>IF('Ek.3-A'!F6471="", "", IF(VLOOKUP('Ek.3-A'!F6471, Veriler!D:E, 2, 0)=0, "", VLOOKUP('Ek.3-A'!F6471, Veriler!D:E, 2, 0)))</f>
        <v/>
      </c>
      <c r="N6471" s="5" t="str">
        <f>IF('Ek.3-A'!P6471="", "", 'Ek.3-A'!P6471)</f>
        <v/>
      </c>
      <c r="O6471" s="142">
        <f>'Ek.3-A'!S6471</f>
        <v>0</v>
      </c>
      <c r="P6471" s="143" t="str">
        <f>'Ek.3-A'!L6471</f>
        <v/>
      </c>
      <c r="Q6471" s="24" t="str">
        <f>'Ek.3-A'!M6471</f>
        <v/>
      </c>
      <c r="R6471" s="24">
        <f t="shared" si="1367"/>
        <v>0</v>
      </c>
      <c r="S6471" s="141" t="str">
        <f t="shared" si="1368"/>
        <v>H</v>
      </c>
      <c r="T6471" s="24">
        <f>IF(S6471="E",SUM($R$5:R6471),0)</f>
        <v>0</v>
      </c>
      <c r="U6471" s="143">
        <f t="shared" si="1369"/>
        <v>0</v>
      </c>
    </row>
    <row r="6472" spans="1:21" x14ac:dyDescent="0.25">
      <c r="A6472" s="6">
        <v>65.720000000000098</v>
      </c>
      <c r="B6472" s="32" t="s">
        <v>317</v>
      </c>
      <c r="K6472" s="3">
        <f t="shared" si="1370"/>
        <v>4768</v>
      </c>
      <c r="L6472" s="97" t="str">
        <f>IF(TRIM('Ek.3-A'!F6472)&lt;&gt;"","var","yok")</f>
        <v>yok</v>
      </c>
      <c r="M6472" s="5" t="str">
        <f>IF('Ek.3-A'!F6472="", "", IF(VLOOKUP('Ek.3-A'!F6472, Veriler!D:E, 2, 0)=0, "", VLOOKUP('Ek.3-A'!F6472, Veriler!D:E, 2, 0)))</f>
        <v/>
      </c>
      <c r="N6472" s="5" t="str">
        <f>IF('Ek.3-A'!P6472="", "", 'Ek.3-A'!P6472)</f>
        <v/>
      </c>
      <c r="O6472" s="142">
        <f>'Ek.3-A'!S6472</f>
        <v>0</v>
      </c>
      <c r="P6472" s="143" t="str">
        <f>'Ek.3-A'!L6472</f>
        <v/>
      </c>
      <c r="Q6472" s="24" t="str">
        <f>'Ek.3-A'!M6472</f>
        <v/>
      </c>
      <c r="R6472" s="24">
        <f t="shared" si="1367"/>
        <v>0</v>
      </c>
      <c r="S6472" s="141" t="str">
        <f t="shared" si="1368"/>
        <v>H</v>
      </c>
      <c r="T6472" s="24">
        <f>IF(S6472="E",SUM($R$5:R6472),0)</f>
        <v>0</v>
      </c>
      <c r="U6472" s="143">
        <f t="shared" si="1369"/>
        <v>0</v>
      </c>
    </row>
    <row r="6473" spans="1:21" x14ac:dyDescent="0.25">
      <c r="A6473" s="6">
        <v>65.730000000000103</v>
      </c>
      <c r="B6473" s="32" t="s">
        <v>317</v>
      </c>
      <c r="K6473" s="3">
        <f t="shared" si="1370"/>
        <v>4769</v>
      </c>
      <c r="L6473" s="97" t="str">
        <f>IF(TRIM('Ek.3-A'!F6473)&lt;&gt;"","var","yok")</f>
        <v>yok</v>
      </c>
      <c r="M6473" s="5" t="str">
        <f>IF('Ek.3-A'!F6473="", "", IF(VLOOKUP('Ek.3-A'!F6473, Veriler!D:E, 2, 0)=0, "", VLOOKUP('Ek.3-A'!F6473, Veriler!D:E, 2, 0)))</f>
        <v/>
      </c>
      <c r="N6473" s="5" t="str">
        <f>IF('Ek.3-A'!P6473="", "", 'Ek.3-A'!P6473)</f>
        <v/>
      </c>
      <c r="O6473" s="142">
        <f>'Ek.3-A'!S6473</f>
        <v>0</v>
      </c>
      <c r="P6473" s="143" t="str">
        <f>'Ek.3-A'!L6473</f>
        <v/>
      </c>
      <c r="Q6473" s="24" t="str">
        <f>'Ek.3-A'!M6473</f>
        <v/>
      </c>
      <c r="R6473" s="24">
        <f t="shared" si="1367"/>
        <v>0</v>
      </c>
      <c r="S6473" s="141" t="str">
        <f t="shared" si="1368"/>
        <v>H</v>
      </c>
      <c r="T6473" s="24">
        <f>IF(S6473="E",SUM($R$5:R6473),0)</f>
        <v>0</v>
      </c>
      <c r="U6473" s="143">
        <f t="shared" si="1369"/>
        <v>0</v>
      </c>
    </row>
    <row r="6474" spans="1:21" x14ac:dyDescent="0.25">
      <c r="A6474" s="6">
        <v>65.740000000000094</v>
      </c>
      <c r="B6474" s="32" t="s">
        <v>317</v>
      </c>
      <c r="K6474" s="3">
        <f t="shared" si="1370"/>
        <v>4770</v>
      </c>
      <c r="L6474" s="97" t="str">
        <f>IF(TRIM('Ek.3-A'!F6474)&lt;&gt;"","var","yok")</f>
        <v>yok</v>
      </c>
      <c r="M6474" s="5" t="str">
        <f>IF('Ek.3-A'!F6474="", "", IF(VLOOKUP('Ek.3-A'!F6474, Veriler!D:E, 2, 0)=0, "", VLOOKUP('Ek.3-A'!F6474, Veriler!D:E, 2, 0)))</f>
        <v/>
      </c>
      <c r="N6474" s="5" t="str">
        <f>IF('Ek.3-A'!P6474="", "", 'Ek.3-A'!P6474)</f>
        <v/>
      </c>
      <c r="O6474" s="142">
        <f>'Ek.3-A'!S6474</f>
        <v>0</v>
      </c>
      <c r="P6474" s="143" t="str">
        <f>'Ek.3-A'!L6474</f>
        <v/>
      </c>
      <c r="Q6474" s="24" t="str">
        <f>'Ek.3-A'!M6474</f>
        <v/>
      </c>
      <c r="R6474" s="24">
        <f t="shared" si="1367"/>
        <v>0</v>
      </c>
      <c r="S6474" s="141" t="str">
        <f t="shared" si="1368"/>
        <v>H</v>
      </c>
      <c r="T6474" s="24">
        <f>IF(S6474="E",SUM($R$5:R6474),0)</f>
        <v>0</v>
      </c>
      <c r="U6474" s="143">
        <f t="shared" si="1369"/>
        <v>0</v>
      </c>
    </row>
    <row r="6475" spans="1:21" x14ac:dyDescent="0.25">
      <c r="A6475" s="6">
        <v>65.750000000000099</v>
      </c>
      <c r="B6475" s="32" t="s">
        <v>317</v>
      </c>
      <c r="K6475" s="3">
        <f t="shared" si="1370"/>
        <v>4771</v>
      </c>
      <c r="L6475" s="97" t="str">
        <f>IF(TRIM('Ek.3-A'!F6475)&lt;&gt;"","var","yok")</f>
        <v>yok</v>
      </c>
      <c r="M6475" s="5" t="str">
        <f>IF('Ek.3-A'!F6475="", "", IF(VLOOKUP('Ek.3-A'!F6475, Veriler!D:E, 2, 0)=0, "", VLOOKUP('Ek.3-A'!F6475, Veriler!D:E, 2, 0)))</f>
        <v/>
      </c>
      <c r="N6475" s="5" t="str">
        <f>IF('Ek.3-A'!P6475="", "", 'Ek.3-A'!P6475)</f>
        <v/>
      </c>
      <c r="O6475" s="142">
        <f>'Ek.3-A'!S6475</f>
        <v>0</v>
      </c>
      <c r="P6475" s="143" t="str">
        <f>'Ek.3-A'!L6475</f>
        <v/>
      </c>
      <c r="Q6475" s="24" t="str">
        <f>'Ek.3-A'!M6475</f>
        <v/>
      </c>
      <c r="R6475" s="24">
        <f t="shared" si="1367"/>
        <v>0</v>
      </c>
      <c r="S6475" s="141" t="str">
        <f t="shared" si="1368"/>
        <v>H</v>
      </c>
      <c r="T6475" s="24">
        <f>IF(S6475="E",SUM($R$5:R6475),0)</f>
        <v>0</v>
      </c>
      <c r="U6475" s="143">
        <f t="shared" si="1369"/>
        <v>0</v>
      </c>
    </row>
    <row r="6476" spans="1:21" x14ac:dyDescent="0.25">
      <c r="A6476" s="6">
        <v>65.760000000000105</v>
      </c>
      <c r="B6476" s="32" t="s">
        <v>317</v>
      </c>
      <c r="K6476" s="3">
        <f t="shared" si="1370"/>
        <v>4772</v>
      </c>
      <c r="L6476" s="97" t="str">
        <f>IF(TRIM('Ek.3-A'!F6476)&lt;&gt;"","var","yok")</f>
        <v>yok</v>
      </c>
      <c r="M6476" s="5" t="str">
        <f>IF('Ek.3-A'!F6476="", "", IF(VLOOKUP('Ek.3-A'!F6476, Veriler!D:E, 2, 0)=0, "", VLOOKUP('Ek.3-A'!F6476, Veriler!D:E, 2, 0)))</f>
        <v/>
      </c>
      <c r="N6476" s="5" t="str">
        <f>IF('Ek.3-A'!P6476="", "", 'Ek.3-A'!P6476)</f>
        <v/>
      </c>
      <c r="O6476" s="142">
        <f>'Ek.3-A'!S6476</f>
        <v>0</v>
      </c>
      <c r="P6476" s="143" t="str">
        <f>'Ek.3-A'!L6476</f>
        <v/>
      </c>
      <c r="Q6476" s="24" t="str">
        <f>'Ek.3-A'!M6476</f>
        <v/>
      </c>
      <c r="R6476" s="24">
        <f t="shared" si="1367"/>
        <v>0</v>
      </c>
      <c r="S6476" s="141" t="str">
        <f t="shared" si="1368"/>
        <v>H</v>
      </c>
      <c r="T6476" s="24">
        <f>IF(S6476="E",SUM($R$5:R6476),0)</f>
        <v>0</v>
      </c>
      <c r="U6476" s="143">
        <f t="shared" si="1369"/>
        <v>0</v>
      </c>
    </row>
    <row r="6477" spans="1:21" x14ac:dyDescent="0.25">
      <c r="A6477" s="6">
        <v>65.770000000000095</v>
      </c>
      <c r="B6477" s="32" t="s">
        <v>317</v>
      </c>
      <c r="K6477" s="3">
        <f t="shared" si="1370"/>
        <v>4773</v>
      </c>
      <c r="L6477" s="97" t="str">
        <f>IF(TRIM('Ek.3-A'!F6477)&lt;&gt;"","var","yok")</f>
        <v>yok</v>
      </c>
      <c r="M6477" s="5" t="str">
        <f>IF('Ek.3-A'!F6477="", "", IF(VLOOKUP('Ek.3-A'!F6477, Veriler!D:E, 2, 0)=0, "", VLOOKUP('Ek.3-A'!F6477, Veriler!D:E, 2, 0)))</f>
        <v/>
      </c>
      <c r="N6477" s="5" t="str">
        <f>IF('Ek.3-A'!P6477="", "", 'Ek.3-A'!P6477)</f>
        <v/>
      </c>
      <c r="O6477" s="142">
        <f>'Ek.3-A'!S6477</f>
        <v>0</v>
      </c>
      <c r="P6477" s="143" t="str">
        <f>'Ek.3-A'!L6477</f>
        <v/>
      </c>
      <c r="Q6477" s="24" t="str">
        <f>'Ek.3-A'!M6477</f>
        <v/>
      </c>
      <c r="R6477" s="24">
        <f t="shared" si="1367"/>
        <v>0</v>
      </c>
      <c r="S6477" s="141" t="str">
        <f t="shared" si="1368"/>
        <v>H</v>
      </c>
      <c r="T6477" s="24">
        <f>IF(S6477="E",SUM($R$5:R6477),0)</f>
        <v>0</v>
      </c>
      <c r="U6477" s="143">
        <f t="shared" si="1369"/>
        <v>0</v>
      </c>
    </row>
    <row r="6478" spans="1:21" x14ac:dyDescent="0.25">
      <c r="A6478" s="6">
        <v>65.780000000000101</v>
      </c>
      <c r="B6478" s="32" t="s">
        <v>317</v>
      </c>
      <c r="K6478" s="3">
        <f t="shared" si="1370"/>
        <v>4774</v>
      </c>
      <c r="L6478" s="97" t="str">
        <f>IF(TRIM('Ek.3-A'!F6478)&lt;&gt;"","var","yok")</f>
        <v>yok</v>
      </c>
      <c r="M6478" s="5" t="str">
        <f>IF('Ek.3-A'!F6478="", "", IF(VLOOKUP('Ek.3-A'!F6478, Veriler!D:E, 2, 0)=0, "", VLOOKUP('Ek.3-A'!F6478, Veriler!D:E, 2, 0)))</f>
        <v/>
      </c>
      <c r="N6478" s="5" t="str">
        <f>IF('Ek.3-A'!P6478="", "", 'Ek.3-A'!P6478)</f>
        <v/>
      </c>
      <c r="O6478" s="142">
        <f>'Ek.3-A'!S6478</f>
        <v>0</v>
      </c>
      <c r="P6478" s="143" t="str">
        <f>'Ek.3-A'!L6478</f>
        <v/>
      </c>
      <c r="Q6478" s="24" t="str">
        <f>'Ek.3-A'!M6478</f>
        <v/>
      </c>
      <c r="R6478" s="24">
        <f t="shared" si="1367"/>
        <v>0</v>
      </c>
      <c r="S6478" s="141" t="str">
        <f t="shared" si="1368"/>
        <v>H</v>
      </c>
      <c r="T6478" s="24">
        <f>IF(S6478="E",SUM($R$5:R6478),0)</f>
        <v>0</v>
      </c>
      <c r="U6478" s="143">
        <f t="shared" si="1369"/>
        <v>0</v>
      </c>
    </row>
    <row r="6479" spans="1:21" x14ac:dyDescent="0.25">
      <c r="A6479" s="6">
        <v>65.790000000000106</v>
      </c>
      <c r="B6479" s="32" t="s">
        <v>317</v>
      </c>
      <c r="L6479" s="97"/>
      <c r="M6479" s="5"/>
      <c r="N6479" s="5"/>
      <c r="O6479" s="5"/>
      <c r="Q6479" s="23"/>
      <c r="T6479" s="24"/>
      <c r="U6479" s="25"/>
    </row>
    <row r="6480" spans="1:21" x14ac:dyDescent="0.25">
      <c r="A6480" s="6">
        <v>65.800000000000097</v>
      </c>
      <c r="B6480" s="32" t="s">
        <v>317</v>
      </c>
      <c r="K6480" s="3">
        <f>K6478+1</f>
        <v>4775</v>
      </c>
      <c r="L6480" s="97" t="str">
        <f>IF(TRIM('Ek.3-A'!F6480)&lt;&gt;"","var","yok")</f>
        <v>yok</v>
      </c>
      <c r="M6480" s="5" t="str">
        <f>IF('Ek.3-A'!F6480="", "", IF(VLOOKUP('Ek.3-A'!F6480, Veriler!D:E, 2, 0)=0, "", VLOOKUP('Ek.3-A'!F6480, Veriler!D:E, 2, 0)))</f>
        <v/>
      </c>
      <c r="N6480" s="5" t="str">
        <f>IF('Ek.3-A'!P6480="", "", 'Ek.3-A'!P6480)</f>
        <v/>
      </c>
      <c r="O6480" s="142">
        <f>'Ek.3-A'!S6480</f>
        <v>0</v>
      </c>
      <c r="P6480" s="143" t="str">
        <f>'Ek.3-A'!L6480</f>
        <v/>
      </c>
      <c r="Q6480" s="24" t="str">
        <f>'Ek.3-A'!M6480</f>
        <v/>
      </c>
      <c r="R6480" s="24">
        <f t="shared" ref="R6480:R6493" si="1371">IF(L6480="var",0,IF(Q6480&lt;=0.005,Q6480,0))</f>
        <v>0</v>
      </c>
      <c r="S6480" s="141" t="str">
        <f t="shared" ref="S6480:S6493" si="1372">IF(Q6480&lt;=0.005,"E","H")</f>
        <v>H</v>
      </c>
      <c r="T6480" s="24">
        <f>IF(S6480="E",SUM($R$5:R6480),0)</f>
        <v>0</v>
      </c>
      <c r="U6480" s="143">
        <f t="shared" ref="U6480:U6493" si="1373">IF(T6480&lt;=0.1, O6480, IF(R6480&gt;$G$2, R6480*O6480, $G$2*O6480))</f>
        <v>0</v>
      </c>
    </row>
    <row r="6481" spans="1:41" x14ac:dyDescent="0.25">
      <c r="A6481" s="6">
        <v>65.810000000000102</v>
      </c>
      <c r="B6481" s="32" t="s">
        <v>317</v>
      </c>
      <c r="K6481" s="3">
        <f t="shared" ref="K6481:K6493" si="1374">K6480+1</f>
        <v>4776</v>
      </c>
      <c r="L6481" s="97" t="str">
        <f>IF(TRIM('Ek.3-A'!F6481)&lt;&gt;"","var","yok")</f>
        <v>yok</v>
      </c>
      <c r="M6481" s="5" t="str">
        <f>IF('Ek.3-A'!F6481="", "", IF(VLOOKUP('Ek.3-A'!F6481, Veriler!D:E, 2, 0)=0, "", VLOOKUP('Ek.3-A'!F6481, Veriler!D:E, 2, 0)))</f>
        <v/>
      </c>
      <c r="N6481" s="5" t="str">
        <f>IF('Ek.3-A'!P6481="", "", 'Ek.3-A'!P6481)</f>
        <v/>
      </c>
      <c r="O6481" s="142">
        <f>'Ek.3-A'!S6481</f>
        <v>0</v>
      </c>
      <c r="P6481" s="143" t="str">
        <f>'Ek.3-A'!L6481</f>
        <v/>
      </c>
      <c r="Q6481" s="24" t="str">
        <f>'Ek.3-A'!M6481</f>
        <v/>
      </c>
      <c r="R6481" s="24">
        <f t="shared" si="1371"/>
        <v>0</v>
      </c>
      <c r="S6481" s="141" t="str">
        <f t="shared" si="1372"/>
        <v>H</v>
      </c>
      <c r="T6481" s="24">
        <f>IF(S6481="E",SUM($R$5:R6481),0)</f>
        <v>0</v>
      </c>
      <c r="U6481" s="143">
        <f t="shared" si="1373"/>
        <v>0</v>
      </c>
    </row>
    <row r="6482" spans="1:41" x14ac:dyDescent="0.25">
      <c r="A6482" s="6">
        <v>65.820000000000107</v>
      </c>
      <c r="B6482" s="32" t="s">
        <v>317</v>
      </c>
      <c r="K6482" s="3">
        <f t="shared" si="1374"/>
        <v>4777</v>
      </c>
      <c r="L6482" s="97" t="str">
        <f>IF(TRIM('Ek.3-A'!F6482)&lt;&gt;"","var","yok")</f>
        <v>yok</v>
      </c>
      <c r="M6482" s="5" t="str">
        <f>IF('Ek.3-A'!F6482="", "", IF(VLOOKUP('Ek.3-A'!F6482, Veriler!D:E, 2, 0)=0, "", VLOOKUP('Ek.3-A'!F6482, Veriler!D:E, 2, 0)))</f>
        <v/>
      </c>
      <c r="N6482" s="5" t="str">
        <f>IF('Ek.3-A'!P6482="", "", 'Ek.3-A'!P6482)</f>
        <v/>
      </c>
      <c r="O6482" s="142">
        <f>'Ek.3-A'!S6482</f>
        <v>0</v>
      </c>
      <c r="P6482" s="143" t="str">
        <f>'Ek.3-A'!L6482</f>
        <v/>
      </c>
      <c r="Q6482" s="24" t="str">
        <f>'Ek.3-A'!M6482</f>
        <v/>
      </c>
      <c r="R6482" s="24">
        <f t="shared" si="1371"/>
        <v>0</v>
      </c>
      <c r="S6482" s="141" t="str">
        <f t="shared" si="1372"/>
        <v>H</v>
      </c>
      <c r="T6482" s="24">
        <f>IF(S6482="E",SUM($R$5:R6482),0)</f>
        <v>0</v>
      </c>
      <c r="U6482" s="143">
        <f t="shared" si="1373"/>
        <v>0</v>
      </c>
    </row>
    <row r="6483" spans="1:41" x14ac:dyDescent="0.25">
      <c r="A6483" s="6">
        <v>65.830000000000098</v>
      </c>
      <c r="B6483" s="32" t="s">
        <v>317</v>
      </c>
      <c r="K6483" s="3">
        <f t="shared" si="1374"/>
        <v>4778</v>
      </c>
      <c r="L6483" s="97" t="str">
        <f>IF(TRIM('Ek.3-A'!F6483)&lt;&gt;"","var","yok")</f>
        <v>yok</v>
      </c>
      <c r="M6483" s="5" t="str">
        <f>IF('Ek.3-A'!F6483="", "", IF(VLOOKUP('Ek.3-A'!F6483, Veriler!D:E, 2, 0)=0, "", VLOOKUP('Ek.3-A'!F6483, Veriler!D:E, 2, 0)))</f>
        <v/>
      </c>
      <c r="N6483" s="5" t="str">
        <f>IF('Ek.3-A'!P6483="", "", 'Ek.3-A'!P6483)</f>
        <v/>
      </c>
      <c r="O6483" s="142">
        <f>'Ek.3-A'!S6483</f>
        <v>0</v>
      </c>
      <c r="P6483" s="143" t="str">
        <f>'Ek.3-A'!L6483</f>
        <v/>
      </c>
      <c r="Q6483" s="24" t="str">
        <f>'Ek.3-A'!M6483</f>
        <v/>
      </c>
      <c r="R6483" s="24">
        <f t="shared" si="1371"/>
        <v>0</v>
      </c>
      <c r="S6483" s="141" t="str">
        <f t="shared" si="1372"/>
        <v>H</v>
      </c>
      <c r="T6483" s="24">
        <f>IF(S6483="E",SUM($R$5:R6483),0)</f>
        <v>0</v>
      </c>
      <c r="U6483" s="143">
        <f t="shared" si="1373"/>
        <v>0</v>
      </c>
    </row>
    <row r="6484" spans="1:41" x14ac:dyDescent="0.25">
      <c r="A6484" s="6">
        <v>65.840000000000103</v>
      </c>
      <c r="B6484" s="32" t="s">
        <v>317</v>
      </c>
      <c r="K6484" s="3">
        <f t="shared" si="1374"/>
        <v>4779</v>
      </c>
      <c r="L6484" s="97" t="str">
        <f>IF(TRIM('Ek.3-A'!F6484)&lt;&gt;"","var","yok")</f>
        <v>yok</v>
      </c>
      <c r="M6484" s="5" t="str">
        <f>IF('Ek.3-A'!F6484="", "", IF(VLOOKUP('Ek.3-A'!F6484, Veriler!D:E, 2, 0)=0, "", VLOOKUP('Ek.3-A'!F6484, Veriler!D:E, 2, 0)))</f>
        <v/>
      </c>
      <c r="N6484" s="5" t="str">
        <f>IF('Ek.3-A'!P6484="", "", 'Ek.3-A'!P6484)</f>
        <v/>
      </c>
      <c r="O6484" s="142">
        <f>'Ek.3-A'!S6484</f>
        <v>0</v>
      </c>
      <c r="P6484" s="143" t="str">
        <f>'Ek.3-A'!L6484</f>
        <v/>
      </c>
      <c r="Q6484" s="24" t="str">
        <f>'Ek.3-A'!M6484</f>
        <v/>
      </c>
      <c r="R6484" s="24">
        <f t="shared" si="1371"/>
        <v>0</v>
      </c>
      <c r="S6484" s="141" t="str">
        <f t="shared" si="1372"/>
        <v>H</v>
      </c>
      <c r="T6484" s="24">
        <f>IF(S6484="E",SUM($R$5:R6484),0)</f>
        <v>0</v>
      </c>
      <c r="U6484" s="143">
        <f t="shared" si="1373"/>
        <v>0</v>
      </c>
    </row>
    <row r="6485" spans="1:41" x14ac:dyDescent="0.25">
      <c r="A6485" s="6">
        <v>65.850000000000094</v>
      </c>
      <c r="B6485" s="32" t="s">
        <v>317</v>
      </c>
      <c r="K6485" s="3">
        <f t="shared" si="1374"/>
        <v>4780</v>
      </c>
      <c r="L6485" s="97" t="str">
        <f>IF(TRIM('Ek.3-A'!F6485)&lt;&gt;"","var","yok")</f>
        <v>yok</v>
      </c>
      <c r="M6485" s="5" t="str">
        <f>IF('Ek.3-A'!F6485="", "", IF(VLOOKUP('Ek.3-A'!F6485, Veriler!D:E, 2, 0)=0, "", VLOOKUP('Ek.3-A'!F6485, Veriler!D:E, 2, 0)))</f>
        <v/>
      </c>
      <c r="N6485" s="5" t="str">
        <f>IF('Ek.3-A'!P6485="", "", 'Ek.3-A'!P6485)</f>
        <v/>
      </c>
      <c r="O6485" s="142">
        <f>'Ek.3-A'!S6485</f>
        <v>0</v>
      </c>
      <c r="P6485" s="143" t="str">
        <f>'Ek.3-A'!L6485</f>
        <v/>
      </c>
      <c r="Q6485" s="24" t="str">
        <f>'Ek.3-A'!M6485</f>
        <v/>
      </c>
      <c r="R6485" s="24">
        <f t="shared" si="1371"/>
        <v>0</v>
      </c>
      <c r="S6485" s="141" t="str">
        <f t="shared" si="1372"/>
        <v>H</v>
      </c>
      <c r="T6485" s="24">
        <f>IF(S6485="E",SUM($R$5:R6485),0)</f>
        <v>0</v>
      </c>
      <c r="U6485" s="143">
        <f t="shared" si="1373"/>
        <v>0</v>
      </c>
    </row>
    <row r="6486" spans="1:41" x14ac:dyDescent="0.25">
      <c r="A6486" s="6">
        <v>65.860000000000099</v>
      </c>
      <c r="B6486" s="32" t="s">
        <v>317</v>
      </c>
      <c r="K6486" s="3">
        <f t="shared" si="1374"/>
        <v>4781</v>
      </c>
      <c r="L6486" s="97" t="str">
        <f>IF(TRIM('Ek.3-A'!F6486)&lt;&gt;"","var","yok")</f>
        <v>yok</v>
      </c>
      <c r="M6486" s="5" t="str">
        <f>IF('Ek.3-A'!F6486="", "", IF(VLOOKUP('Ek.3-A'!F6486, Veriler!D:E, 2, 0)=0, "", VLOOKUP('Ek.3-A'!F6486, Veriler!D:E, 2, 0)))</f>
        <v/>
      </c>
      <c r="N6486" s="5" t="str">
        <f>IF('Ek.3-A'!P6486="", "", 'Ek.3-A'!P6486)</f>
        <v/>
      </c>
      <c r="O6486" s="142">
        <f>'Ek.3-A'!S6486</f>
        <v>0</v>
      </c>
      <c r="P6486" s="143" t="str">
        <f>'Ek.3-A'!L6486</f>
        <v/>
      </c>
      <c r="Q6486" s="24" t="str">
        <f>'Ek.3-A'!M6486</f>
        <v/>
      </c>
      <c r="R6486" s="24">
        <f t="shared" si="1371"/>
        <v>0</v>
      </c>
      <c r="S6486" s="141" t="str">
        <f t="shared" si="1372"/>
        <v>H</v>
      </c>
      <c r="T6486" s="24">
        <f>IF(S6486="E",SUM($R$5:R6486),0)</f>
        <v>0</v>
      </c>
      <c r="U6486" s="143">
        <f t="shared" si="1373"/>
        <v>0</v>
      </c>
    </row>
    <row r="6487" spans="1:41" x14ac:dyDescent="0.25">
      <c r="A6487" s="6">
        <v>65.870000000000104</v>
      </c>
      <c r="B6487" s="32" t="s">
        <v>317</v>
      </c>
      <c r="K6487" s="3">
        <f t="shared" si="1374"/>
        <v>4782</v>
      </c>
      <c r="L6487" s="97" t="str">
        <f>IF(TRIM('Ek.3-A'!F6487)&lt;&gt;"","var","yok")</f>
        <v>yok</v>
      </c>
      <c r="M6487" s="5" t="str">
        <f>IF('Ek.3-A'!F6487="", "", IF(VLOOKUP('Ek.3-A'!F6487, Veriler!D:E, 2, 0)=0, "", VLOOKUP('Ek.3-A'!F6487, Veriler!D:E, 2, 0)))</f>
        <v/>
      </c>
      <c r="N6487" s="5" t="str">
        <f>IF('Ek.3-A'!P6487="", "", 'Ek.3-A'!P6487)</f>
        <v/>
      </c>
      <c r="O6487" s="142">
        <f>'Ek.3-A'!S6487</f>
        <v>0</v>
      </c>
      <c r="P6487" s="143" t="str">
        <f>'Ek.3-A'!L6487</f>
        <v/>
      </c>
      <c r="Q6487" s="24" t="str">
        <f>'Ek.3-A'!M6487</f>
        <v/>
      </c>
      <c r="R6487" s="24">
        <f t="shared" si="1371"/>
        <v>0</v>
      </c>
      <c r="S6487" s="141" t="str">
        <f t="shared" si="1372"/>
        <v>H</v>
      </c>
      <c r="T6487" s="24">
        <f>IF(S6487="E",SUM($R$5:R6487),0)</f>
        <v>0</v>
      </c>
      <c r="U6487" s="143">
        <f t="shared" si="1373"/>
        <v>0</v>
      </c>
    </row>
    <row r="6488" spans="1:41" x14ac:dyDescent="0.25">
      <c r="A6488" s="6">
        <v>65.880000000000095</v>
      </c>
      <c r="B6488" s="32" t="s">
        <v>317</v>
      </c>
      <c r="K6488" s="3">
        <f t="shared" si="1374"/>
        <v>4783</v>
      </c>
      <c r="L6488" s="97" t="str">
        <f>IF(TRIM('Ek.3-A'!F6488)&lt;&gt;"","var","yok")</f>
        <v>yok</v>
      </c>
      <c r="M6488" s="5" t="str">
        <f>IF('Ek.3-A'!F6488="", "", IF(VLOOKUP('Ek.3-A'!F6488, Veriler!D:E, 2, 0)=0, "", VLOOKUP('Ek.3-A'!F6488, Veriler!D:E, 2, 0)))</f>
        <v/>
      </c>
      <c r="N6488" s="5" t="str">
        <f>IF('Ek.3-A'!P6488="", "", 'Ek.3-A'!P6488)</f>
        <v/>
      </c>
      <c r="O6488" s="142">
        <f>'Ek.3-A'!S6488</f>
        <v>0</v>
      </c>
      <c r="P6488" s="143" t="str">
        <f>'Ek.3-A'!L6488</f>
        <v/>
      </c>
      <c r="Q6488" s="24" t="str">
        <f>'Ek.3-A'!M6488</f>
        <v/>
      </c>
      <c r="R6488" s="24">
        <f t="shared" si="1371"/>
        <v>0</v>
      </c>
      <c r="S6488" s="141" t="str">
        <f t="shared" si="1372"/>
        <v>H</v>
      </c>
      <c r="T6488" s="24">
        <f>IF(S6488="E",SUM($R$5:R6488),0)</f>
        <v>0</v>
      </c>
      <c r="U6488" s="143">
        <f t="shared" si="1373"/>
        <v>0</v>
      </c>
    </row>
    <row r="6489" spans="1:41" x14ac:dyDescent="0.25">
      <c r="A6489" s="6">
        <v>65.8900000000001</v>
      </c>
      <c r="B6489" s="32" t="s">
        <v>317</v>
      </c>
      <c r="K6489" s="3">
        <f t="shared" si="1374"/>
        <v>4784</v>
      </c>
      <c r="L6489" s="97" t="str">
        <f>IF(TRIM('Ek.3-A'!F6489)&lt;&gt;"","var","yok")</f>
        <v>yok</v>
      </c>
      <c r="M6489" s="5" t="str">
        <f>IF('Ek.3-A'!F6489="", "", IF(VLOOKUP('Ek.3-A'!F6489, Veriler!D:E, 2, 0)=0, "", VLOOKUP('Ek.3-A'!F6489, Veriler!D:E, 2, 0)))</f>
        <v/>
      </c>
      <c r="N6489" s="5" t="str">
        <f>IF('Ek.3-A'!P6489="", "", 'Ek.3-A'!P6489)</f>
        <v/>
      </c>
      <c r="O6489" s="142">
        <f>'Ek.3-A'!S6489</f>
        <v>0</v>
      </c>
      <c r="P6489" s="143" t="str">
        <f>'Ek.3-A'!L6489</f>
        <v/>
      </c>
      <c r="Q6489" s="24" t="str">
        <f>'Ek.3-A'!M6489</f>
        <v/>
      </c>
      <c r="R6489" s="24">
        <f t="shared" si="1371"/>
        <v>0</v>
      </c>
      <c r="S6489" s="141" t="str">
        <f t="shared" si="1372"/>
        <v>H</v>
      </c>
      <c r="T6489" s="24">
        <f>IF(S6489="E",SUM($R$5:R6489),0)</f>
        <v>0</v>
      </c>
      <c r="U6489" s="143">
        <f t="shared" si="1373"/>
        <v>0</v>
      </c>
    </row>
    <row r="6490" spans="1:41" x14ac:dyDescent="0.25">
      <c r="A6490" s="6">
        <v>65.900000000000105</v>
      </c>
      <c r="B6490" s="32" t="s">
        <v>317</v>
      </c>
      <c r="K6490" s="3">
        <f t="shared" si="1374"/>
        <v>4785</v>
      </c>
      <c r="L6490" s="97" t="str">
        <f>IF(TRIM('Ek.3-A'!F6490)&lt;&gt;"","var","yok")</f>
        <v>yok</v>
      </c>
      <c r="M6490" s="5" t="str">
        <f>IF('Ek.3-A'!F6490="", "", IF(VLOOKUP('Ek.3-A'!F6490, Veriler!D:E, 2, 0)=0, "", VLOOKUP('Ek.3-A'!F6490, Veriler!D:E, 2, 0)))</f>
        <v/>
      </c>
      <c r="N6490" s="5" t="str">
        <f>IF('Ek.3-A'!P6490="", "", 'Ek.3-A'!P6490)</f>
        <v/>
      </c>
      <c r="O6490" s="142">
        <f>'Ek.3-A'!S6490</f>
        <v>0</v>
      </c>
      <c r="P6490" s="143" t="str">
        <f>'Ek.3-A'!L6490</f>
        <v/>
      </c>
      <c r="Q6490" s="24" t="str">
        <f>'Ek.3-A'!M6490</f>
        <v/>
      </c>
      <c r="R6490" s="24">
        <f t="shared" si="1371"/>
        <v>0</v>
      </c>
      <c r="S6490" s="141" t="str">
        <f t="shared" si="1372"/>
        <v>H</v>
      </c>
      <c r="T6490" s="24">
        <f>IF(S6490="E",SUM($R$5:R6490),0)</f>
        <v>0</v>
      </c>
      <c r="U6490" s="143">
        <f t="shared" si="1373"/>
        <v>0</v>
      </c>
    </row>
    <row r="6491" spans="1:41" x14ac:dyDescent="0.25">
      <c r="A6491" s="6">
        <v>65.910000000000096</v>
      </c>
      <c r="B6491" s="32" t="s">
        <v>317</v>
      </c>
      <c r="K6491" s="3">
        <f t="shared" si="1374"/>
        <v>4786</v>
      </c>
      <c r="L6491" s="97" t="str">
        <f>IF(TRIM('Ek.3-A'!F6491)&lt;&gt;"","var","yok")</f>
        <v>yok</v>
      </c>
      <c r="M6491" s="5" t="str">
        <f>IF('Ek.3-A'!F6491="", "", IF(VLOOKUP('Ek.3-A'!F6491, Veriler!D:E, 2, 0)=0, "", VLOOKUP('Ek.3-A'!F6491, Veriler!D:E, 2, 0)))</f>
        <v/>
      </c>
      <c r="N6491" s="5" t="str">
        <f>IF('Ek.3-A'!P6491="", "", 'Ek.3-A'!P6491)</f>
        <v/>
      </c>
      <c r="O6491" s="142">
        <f>'Ek.3-A'!S6491</f>
        <v>0</v>
      </c>
      <c r="P6491" s="143" t="str">
        <f>'Ek.3-A'!L6491</f>
        <v/>
      </c>
      <c r="Q6491" s="24" t="str">
        <f>'Ek.3-A'!M6491</f>
        <v/>
      </c>
      <c r="R6491" s="24">
        <f t="shared" si="1371"/>
        <v>0</v>
      </c>
      <c r="S6491" s="141" t="str">
        <f t="shared" si="1372"/>
        <v>H</v>
      </c>
      <c r="T6491" s="24">
        <f>IF(S6491="E",SUM($R$5:R6491),0)</f>
        <v>0</v>
      </c>
      <c r="U6491" s="143">
        <f t="shared" si="1373"/>
        <v>0</v>
      </c>
    </row>
    <row r="6492" spans="1:41" x14ac:dyDescent="0.25">
      <c r="A6492" s="6">
        <v>65.920000000000101</v>
      </c>
      <c r="B6492" s="32" t="s">
        <v>317</v>
      </c>
      <c r="K6492" s="3">
        <f t="shared" si="1374"/>
        <v>4787</v>
      </c>
      <c r="L6492" s="97" t="str">
        <f>IF(TRIM('Ek.3-A'!F6492)&lt;&gt;"","var","yok")</f>
        <v>yok</v>
      </c>
      <c r="M6492" s="5" t="str">
        <f>IF('Ek.3-A'!F6492="", "", IF(VLOOKUP('Ek.3-A'!F6492, Veriler!D:E, 2, 0)=0, "", VLOOKUP('Ek.3-A'!F6492, Veriler!D:E, 2, 0)))</f>
        <v/>
      </c>
      <c r="N6492" s="5" t="str">
        <f>IF('Ek.3-A'!P6492="", "", 'Ek.3-A'!P6492)</f>
        <v/>
      </c>
      <c r="O6492" s="142">
        <f>'Ek.3-A'!S6492</f>
        <v>0</v>
      </c>
      <c r="P6492" s="143" t="str">
        <f>'Ek.3-A'!L6492</f>
        <v/>
      </c>
      <c r="Q6492" s="24" t="str">
        <f>'Ek.3-A'!M6492</f>
        <v/>
      </c>
      <c r="R6492" s="24">
        <f t="shared" si="1371"/>
        <v>0</v>
      </c>
      <c r="S6492" s="141" t="str">
        <f t="shared" si="1372"/>
        <v>H</v>
      </c>
      <c r="T6492" s="24">
        <f>IF(S6492="E",SUM($R$5:R6492),0)</f>
        <v>0</v>
      </c>
      <c r="U6492" s="143">
        <f t="shared" si="1373"/>
        <v>0</v>
      </c>
    </row>
    <row r="6493" spans="1:41" x14ac:dyDescent="0.25">
      <c r="A6493" s="6">
        <v>65.930000000000106</v>
      </c>
      <c r="B6493" s="32" t="s">
        <v>317</v>
      </c>
      <c r="K6493" s="3">
        <f t="shared" si="1374"/>
        <v>4788</v>
      </c>
      <c r="L6493" s="97" t="str">
        <f>IF(TRIM('Ek.3-A'!F6493)&lt;&gt;"","var","yok")</f>
        <v>yok</v>
      </c>
      <c r="M6493" s="5" t="str">
        <f>IF('Ek.3-A'!F6493="", "", IF(VLOOKUP('Ek.3-A'!F6493, Veriler!D:E, 2, 0)=0, "", VLOOKUP('Ek.3-A'!F6493, Veriler!D:E, 2, 0)))</f>
        <v/>
      </c>
      <c r="N6493" s="5" t="str">
        <f>IF('Ek.3-A'!P6493="", "", 'Ek.3-A'!P6493)</f>
        <v/>
      </c>
      <c r="O6493" s="142">
        <f>'Ek.3-A'!S6493</f>
        <v>0</v>
      </c>
      <c r="P6493" s="143" t="str">
        <f>'Ek.3-A'!L6493</f>
        <v/>
      </c>
      <c r="Q6493" s="24" t="str">
        <f>'Ek.3-A'!M6493</f>
        <v/>
      </c>
      <c r="R6493" s="24">
        <f t="shared" si="1371"/>
        <v>0</v>
      </c>
      <c r="S6493" s="141" t="str">
        <f t="shared" si="1372"/>
        <v>H</v>
      </c>
      <c r="T6493" s="24">
        <f>IF(S6493="E",SUM($R$5:R6493),0)</f>
        <v>0</v>
      </c>
      <c r="U6493" s="143">
        <f t="shared" si="1373"/>
        <v>0</v>
      </c>
    </row>
    <row r="6494" spans="1:41" x14ac:dyDescent="0.25">
      <c r="A6494" s="6">
        <v>65.940000000000097</v>
      </c>
      <c r="B6494" s="32" t="s">
        <v>317</v>
      </c>
      <c r="T6494" s="24"/>
      <c r="U6494" s="25"/>
      <c r="AO6494" s="140">
        <f>'Ek.3-A'!L6494</f>
        <v>0</v>
      </c>
    </row>
    <row r="6495" spans="1:41" x14ac:dyDescent="0.25">
      <c r="A6495" s="6">
        <v>65.950000000000102</v>
      </c>
      <c r="B6495" s="32" t="s">
        <v>317</v>
      </c>
      <c r="T6495" s="24"/>
      <c r="U6495" s="25"/>
    </row>
    <row r="6496" spans="1:41" x14ac:dyDescent="0.25">
      <c r="A6496" s="6">
        <v>65.960000000000093</v>
      </c>
      <c r="B6496" s="32" t="s">
        <v>317</v>
      </c>
      <c r="T6496" s="24"/>
      <c r="U6496" s="25"/>
    </row>
    <row r="6497" spans="1:21" x14ac:dyDescent="0.25">
      <c r="A6497" s="6">
        <v>65.970000000000098</v>
      </c>
      <c r="B6497" s="32" t="s">
        <v>317</v>
      </c>
      <c r="T6497" s="24"/>
      <c r="U6497" s="25"/>
    </row>
    <row r="6498" spans="1:21" x14ac:dyDescent="0.25">
      <c r="A6498" s="6">
        <v>65.980000000000103</v>
      </c>
      <c r="B6498" s="32" t="s">
        <v>317</v>
      </c>
      <c r="T6498" s="24"/>
      <c r="U6498" s="25"/>
    </row>
    <row r="6499" spans="1:21" x14ac:dyDescent="0.25">
      <c r="A6499" s="6">
        <v>65.990000000000094</v>
      </c>
      <c r="B6499" s="32" t="s">
        <v>317</v>
      </c>
      <c r="T6499" s="24"/>
      <c r="U6499" s="25"/>
    </row>
    <row r="6500" spans="1:21" x14ac:dyDescent="0.25">
      <c r="A6500" s="6">
        <v>66.000000000000099</v>
      </c>
      <c r="B6500" s="32" t="s">
        <v>317</v>
      </c>
      <c r="T6500" s="24"/>
      <c r="U6500" s="25"/>
    </row>
    <row r="6501" spans="1:21" x14ac:dyDescent="0.25">
      <c r="A6501" s="6">
        <v>66.010000000000105</v>
      </c>
      <c r="B6501" s="32" t="s">
        <v>317</v>
      </c>
      <c r="T6501" s="24"/>
      <c r="U6501" s="25"/>
    </row>
    <row r="6502" spans="1:21" x14ac:dyDescent="0.25">
      <c r="A6502" s="6">
        <v>66.020000000000095</v>
      </c>
      <c r="B6502" s="32" t="s">
        <v>317</v>
      </c>
      <c r="T6502" s="24"/>
      <c r="U6502" s="25"/>
    </row>
    <row r="6503" spans="1:21" x14ac:dyDescent="0.25">
      <c r="A6503" s="6">
        <v>66.030000000000101</v>
      </c>
      <c r="B6503" s="32" t="s">
        <v>317</v>
      </c>
      <c r="K6503" s="3">
        <f>K6493+1</f>
        <v>4789</v>
      </c>
      <c r="L6503" s="97" t="str">
        <f>IF(TRIM('Ek.3-A'!F6503)&lt;&gt;"","var","yok")</f>
        <v>yok</v>
      </c>
      <c r="M6503" s="5" t="str">
        <f>IF('Ek.3-A'!F6503="", "", IF(VLOOKUP('Ek.3-A'!F6503, Veriler!D:E, 2, 0)=0, "", VLOOKUP('Ek.3-A'!F6503, Veriler!D:E, 2, 0)))</f>
        <v/>
      </c>
      <c r="N6503" s="5" t="str">
        <f>IF('Ek.3-A'!P6503="", "", 'Ek.3-A'!P6503)</f>
        <v/>
      </c>
      <c r="O6503" s="142">
        <f>'Ek.3-A'!S6503</f>
        <v>0</v>
      </c>
      <c r="P6503" s="143" t="str">
        <f>'Ek.3-A'!L6503</f>
        <v/>
      </c>
      <c r="Q6503" s="24" t="str">
        <f>'Ek.3-A'!M6503</f>
        <v/>
      </c>
      <c r="R6503" s="24">
        <f t="shared" ref="R6503:R6516" si="1375">IF(L6503="var",0,IF(Q6503&lt;=0.005,Q6503,0))</f>
        <v>0</v>
      </c>
      <c r="S6503" s="141" t="str">
        <f t="shared" ref="S6503:S6516" si="1376">IF(Q6503&lt;=0.005,"E","H")</f>
        <v>H</v>
      </c>
      <c r="T6503" s="24">
        <f>IF(S6503="E",SUM($R$5:R6503),0)</f>
        <v>0</v>
      </c>
      <c r="U6503" s="143">
        <f t="shared" ref="U6503:U6516" si="1377">IF(T6503&lt;=0.1, O6503, IF(R6503&gt;$G$2, R6503*O6503, $G$2*O6503))</f>
        <v>0</v>
      </c>
    </row>
    <row r="6504" spans="1:21" x14ac:dyDescent="0.25">
      <c r="A6504" s="6">
        <v>66.040000000000106</v>
      </c>
      <c r="B6504" s="32" t="s">
        <v>317</v>
      </c>
      <c r="K6504" s="3">
        <f t="shared" ref="K6504:K6516" si="1378">K6503+1</f>
        <v>4790</v>
      </c>
      <c r="L6504" s="97" t="str">
        <f>IF(TRIM('Ek.3-A'!F6504)&lt;&gt;"","var","yok")</f>
        <v>yok</v>
      </c>
      <c r="M6504" s="5" t="str">
        <f>IF('Ek.3-A'!F6504="", "", IF(VLOOKUP('Ek.3-A'!F6504, Veriler!D:E, 2, 0)=0, "", VLOOKUP('Ek.3-A'!F6504, Veriler!D:E, 2, 0)))</f>
        <v/>
      </c>
      <c r="N6504" s="5" t="str">
        <f>IF('Ek.3-A'!P6504="", "", 'Ek.3-A'!P6504)</f>
        <v/>
      </c>
      <c r="O6504" s="142">
        <f>'Ek.3-A'!S6504</f>
        <v>0</v>
      </c>
      <c r="P6504" s="143" t="str">
        <f>'Ek.3-A'!L6504</f>
        <v/>
      </c>
      <c r="Q6504" s="24" t="str">
        <f>'Ek.3-A'!M6504</f>
        <v/>
      </c>
      <c r="R6504" s="24">
        <f t="shared" si="1375"/>
        <v>0</v>
      </c>
      <c r="S6504" s="141" t="str">
        <f t="shared" si="1376"/>
        <v>H</v>
      </c>
      <c r="T6504" s="24">
        <f>IF(S6504="E",SUM($R$5:R6504),0)</f>
        <v>0</v>
      </c>
      <c r="U6504" s="143">
        <f t="shared" si="1377"/>
        <v>0</v>
      </c>
    </row>
    <row r="6505" spans="1:21" x14ac:dyDescent="0.25">
      <c r="A6505" s="6">
        <v>66.050000000000097</v>
      </c>
      <c r="B6505" s="32" t="s">
        <v>317</v>
      </c>
      <c r="K6505" s="3">
        <f t="shared" si="1378"/>
        <v>4791</v>
      </c>
      <c r="L6505" s="97" t="str">
        <f>IF(TRIM('Ek.3-A'!F6505)&lt;&gt;"","var","yok")</f>
        <v>yok</v>
      </c>
      <c r="M6505" s="5" t="str">
        <f>IF('Ek.3-A'!F6505="", "", IF(VLOOKUP('Ek.3-A'!F6505, Veriler!D:E, 2, 0)=0, "", VLOOKUP('Ek.3-A'!F6505, Veriler!D:E, 2, 0)))</f>
        <v/>
      </c>
      <c r="N6505" s="5" t="str">
        <f>IF('Ek.3-A'!P6505="", "", 'Ek.3-A'!P6505)</f>
        <v/>
      </c>
      <c r="O6505" s="142">
        <f>'Ek.3-A'!S6505</f>
        <v>0</v>
      </c>
      <c r="P6505" s="143" t="str">
        <f>'Ek.3-A'!L6505</f>
        <v/>
      </c>
      <c r="Q6505" s="24" t="str">
        <f>'Ek.3-A'!M6505</f>
        <v/>
      </c>
      <c r="R6505" s="24">
        <f t="shared" si="1375"/>
        <v>0</v>
      </c>
      <c r="S6505" s="141" t="str">
        <f t="shared" si="1376"/>
        <v>H</v>
      </c>
      <c r="T6505" s="24">
        <f>IF(S6505="E",SUM($R$5:R6505),0)</f>
        <v>0</v>
      </c>
      <c r="U6505" s="143">
        <f t="shared" si="1377"/>
        <v>0</v>
      </c>
    </row>
    <row r="6506" spans="1:21" x14ac:dyDescent="0.25">
      <c r="A6506" s="6">
        <v>66.060000000000102</v>
      </c>
      <c r="B6506" s="32" t="s">
        <v>317</v>
      </c>
      <c r="K6506" s="3">
        <f t="shared" si="1378"/>
        <v>4792</v>
      </c>
      <c r="L6506" s="97" t="str">
        <f>IF(TRIM('Ek.3-A'!F6506)&lt;&gt;"","var","yok")</f>
        <v>yok</v>
      </c>
      <c r="M6506" s="5" t="str">
        <f>IF('Ek.3-A'!F6506="", "", IF(VLOOKUP('Ek.3-A'!F6506, Veriler!D:E, 2, 0)=0, "", VLOOKUP('Ek.3-A'!F6506, Veriler!D:E, 2, 0)))</f>
        <v/>
      </c>
      <c r="N6506" s="5" t="str">
        <f>IF('Ek.3-A'!P6506="", "", 'Ek.3-A'!P6506)</f>
        <v/>
      </c>
      <c r="O6506" s="142">
        <f>'Ek.3-A'!S6506</f>
        <v>0</v>
      </c>
      <c r="P6506" s="143" t="str">
        <f>'Ek.3-A'!L6506</f>
        <v/>
      </c>
      <c r="Q6506" s="24" t="str">
        <f>'Ek.3-A'!M6506</f>
        <v/>
      </c>
      <c r="R6506" s="24">
        <f t="shared" si="1375"/>
        <v>0</v>
      </c>
      <c r="S6506" s="141" t="str">
        <f t="shared" si="1376"/>
        <v>H</v>
      </c>
      <c r="T6506" s="24">
        <f>IF(S6506="E",SUM($R$5:R6506),0)</f>
        <v>0</v>
      </c>
      <c r="U6506" s="143">
        <f t="shared" si="1377"/>
        <v>0</v>
      </c>
    </row>
    <row r="6507" spans="1:21" x14ac:dyDescent="0.25">
      <c r="A6507" s="6">
        <v>66.070000000000107</v>
      </c>
      <c r="B6507" s="32" t="s">
        <v>317</v>
      </c>
      <c r="K6507" s="3">
        <f t="shared" si="1378"/>
        <v>4793</v>
      </c>
      <c r="L6507" s="97" t="str">
        <f>IF(TRIM('Ek.3-A'!F6507)&lt;&gt;"","var","yok")</f>
        <v>yok</v>
      </c>
      <c r="M6507" s="5" t="str">
        <f>IF('Ek.3-A'!F6507="", "", IF(VLOOKUP('Ek.3-A'!F6507, Veriler!D:E, 2, 0)=0, "", VLOOKUP('Ek.3-A'!F6507, Veriler!D:E, 2, 0)))</f>
        <v/>
      </c>
      <c r="N6507" s="5" t="str">
        <f>IF('Ek.3-A'!P6507="", "", 'Ek.3-A'!P6507)</f>
        <v/>
      </c>
      <c r="O6507" s="142">
        <f>'Ek.3-A'!S6507</f>
        <v>0</v>
      </c>
      <c r="P6507" s="143" t="str">
        <f>'Ek.3-A'!L6507</f>
        <v/>
      </c>
      <c r="Q6507" s="24" t="str">
        <f>'Ek.3-A'!M6507</f>
        <v/>
      </c>
      <c r="R6507" s="24">
        <f t="shared" si="1375"/>
        <v>0</v>
      </c>
      <c r="S6507" s="141" t="str">
        <f t="shared" si="1376"/>
        <v>H</v>
      </c>
      <c r="T6507" s="24">
        <f>IF(S6507="E",SUM($R$5:R6507),0)</f>
        <v>0</v>
      </c>
      <c r="U6507" s="143">
        <f t="shared" si="1377"/>
        <v>0</v>
      </c>
    </row>
    <row r="6508" spans="1:21" x14ac:dyDescent="0.25">
      <c r="A6508" s="6">
        <v>66.080000000000098</v>
      </c>
      <c r="B6508" s="32" t="s">
        <v>317</v>
      </c>
      <c r="K6508" s="3">
        <f t="shared" si="1378"/>
        <v>4794</v>
      </c>
      <c r="L6508" s="97" t="str">
        <f>IF(TRIM('Ek.3-A'!F6508)&lt;&gt;"","var","yok")</f>
        <v>yok</v>
      </c>
      <c r="M6508" s="5" t="str">
        <f>IF('Ek.3-A'!F6508="", "", IF(VLOOKUP('Ek.3-A'!F6508, Veriler!D:E, 2, 0)=0, "", VLOOKUP('Ek.3-A'!F6508, Veriler!D:E, 2, 0)))</f>
        <v/>
      </c>
      <c r="N6508" s="5" t="str">
        <f>IF('Ek.3-A'!P6508="", "", 'Ek.3-A'!P6508)</f>
        <v/>
      </c>
      <c r="O6508" s="142">
        <f>'Ek.3-A'!S6508</f>
        <v>0</v>
      </c>
      <c r="P6508" s="143" t="str">
        <f>'Ek.3-A'!L6508</f>
        <v/>
      </c>
      <c r="Q6508" s="24" t="str">
        <f>'Ek.3-A'!M6508</f>
        <v/>
      </c>
      <c r="R6508" s="24">
        <f t="shared" si="1375"/>
        <v>0</v>
      </c>
      <c r="S6508" s="141" t="str">
        <f t="shared" si="1376"/>
        <v>H</v>
      </c>
      <c r="T6508" s="24">
        <f>IF(S6508="E",SUM($R$5:R6508),0)</f>
        <v>0</v>
      </c>
      <c r="U6508" s="143">
        <f t="shared" si="1377"/>
        <v>0</v>
      </c>
    </row>
    <row r="6509" spans="1:21" x14ac:dyDescent="0.25">
      <c r="A6509" s="6">
        <v>66.090000000000103</v>
      </c>
      <c r="B6509" s="32" t="s">
        <v>317</v>
      </c>
      <c r="K6509" s="3">
        <f t="shared" si="1378"/>
        <v>4795</v>
      </c>
      <c r="L6509" s="97" t="str">
        <f>IF(TRIM('Ek.3-A'!F6509)&lt;&gt;"","var","yok")</f>
        <v>yok</v>
      </c>
      <c r="M6509" s="5" t="str">
        <f>IF('Ek.3-A'!F6509="", "", IF(VLOOKUP('Ek.3-A'!F6509, Veriler!D:E, 2, 0)=0, "", VLOOKUP('Ek.3-A'!F6509, Veriler!D:E, 2, 0)))</f>
        <v/>
      </c>
      <c r="N6509" s="5" t="str">
        <f>IF('Ek.3-A'!P6509="", "", 'Ek.3-A'!P6509)</f>
        <v/>
      </c>
      <c r="O6509" s="142">
        <f>'Ek.3-A'!S6509</f>
        <v>0</v>
      </c>
      <c r="P6509" s="143" t="str">
        <f>'Ek.3-A'!L6509</f>
        <v/>
      </c>
      <c r="Q6509" s="24" t="str">
        <f>'Ek.3-A'!M6509</f>
        <v/>
      </c>
      <c r="R6509" s="24">
        <f t="shared" si="1375"/>
        <v>0</v>
      </c>
      <c r="S6509" s="141" t="str">
        <f t="shared" si="1376"/>
        <v>H</v>
      </c>
      <c r="T6509" s="24">
        <f>IF(S6509="E",SUM($R$5:R6509),0)</f>
        <v>0</v>
      </c>
      <c r="U6509" s="143">
        <f t="shared" si="1377"/>
        <v>0</v>
      </c>
    </row>
    <row r="6510" spans="1:21" x14ac:dyDescent="0.25">
      <c r="A6510" s="6">
        <v>66.100000000000094</v>
      </c>
      <c r="B6510" s="32" t="s">
        <v>317</v>
      </c>
      <c r="K6510" s="3">
        <f t="shared" si="1378"/>
        <v>4796</v>
      </c>
      <c r="L6510" s="97" t="str">
        <f>IF(TRIM('Ek.3-A'!F6510)&lt;&gt;"","var","yok")</f>
        <v>yok</v>
      </c>
      <c r="M6510" s="5" t="str">
        <f>IF('Ek.3-A'!F6510="", "", IF(VLOOKUP('Ek.3-A'!F6510, Veriler!D:E, 2, 0)=0, "", VLOOKUP('Ek.3-A'!F6510, Veriler!D:E, 2, 0)))</f>
        <v/>
      </c>
      <c r="N6510" s="5" t="str">
        <f>IF('Ek.3-A'!P6510="", "", 'Ek.3-A'!P6510)</f>
        <v/>
      </c>
      <c r="O6510" s="142">
        <f>'Ek.3-A'!S6510</f>
        <v>0</v>
      </c>
      <c r="P6510" s="143" t="str">
        <f>'Ek.3-A'!L6510</f>
        <v/>
      </c>
      <c r="Q6510" s="24" t="str">
        <f>'Ek.3-A'!M6510</f>
        <v/>
      </c>
      <c r="R6510" s="24">
        <f t="shared" si="1375"/>
        <v>0</v>
      </c>
      <c r="S6510" s="141" t="str">
        <f t="shared" si="1376"/>
        <v>H</v>
      </c>
      <c r="T6510" s="24">
        <f>IF(S6510="E",SUM($R$5:R6510),0)</f>
        <v>0</v>
      </c>
      <c r="U6510" s="143">
        <f t="shared" si="1377"/>
        <v>0</v>
      </c>
    </row>
    <row r="6511" spans="1:21" x14ac:dyDescent="0.25">
      <c r="A6511" s="6">
        <v>66.110000000000099</v>
      </c>
      <c r="B6511" s="32" t="s">
        <v>317</v>
      </c>
      <c r="K6511" s="3">
        <f t="shared" si="1378"/>
        <v>4797</v>
      </c>
      <c r="L6511" s="97" t="str">
        <f>IF(TRIM('Ek.3-A'!F6511)&lt;&gt;"","var","yok")</f>
        <v>yok</v>
      </c>
      <c r="M6511" s="5" t="str">
        <f>IF('Ek.3-A'!F6511="", "", IF(VLOOKUP('Ek.3-A'!F6511, Veriler!D:E, 2, 0)=0, "", VLOOKUP('Ek.3-A'!F6511, Veriler!D:E, 2, 0)))</f>
        <v/>
      </c>
      <c r="N6511" s="5" t="str">
        <f>IF('Ek.3-A'!P6511="", "", 'Ek.3-A'!P6511)</f>
        <v/>
      </c>
      <c r="O6511" s="142">
        <f>'Ek.3-A'!S6511</f>
        <v>0</v>
      </c>
      <c r="P6511" s="143" t="str">
        <f>'Ek.3-A'!L6511</f>
        <v/>
      </c>
      <c r="Q6511" s="24" t="str">
        <f>'Ek.3-A'!M6511</f>
        <v/>
      </c>
      <c r="R6511" s="24">
        <f t="shared" si="1375"/>
        <v>0</v>
      </c>
      <c r="S6511" s="141" t="str">
        <f t="shared" si="1376"/>
        <v>H</v>
      </c>
      <c r="T6511" s="24">
        <f>IF(S6511="E",SUM($R$5:R6511),0)</f>
        <v>0</v>
      </c>
      <c r="U6511" s="143">
        <f t="shared" si="1377"/>
        <v>0</v>
      </c>
    </row>
    <row r="6512" spans="1:21" x14ac:dyDescent="0.25">
      <c r="A6512" s="6">
        <v>66.120000000000104</v>
      </c>
      <c r="B6512" s="32" t="s">
        <v>317</v>
      </c>
      <c r="K6512" s="3">
        <f t="shared" si="1378"/>
        <v>4798</v>
      </c>
      <c r="L6512" s="97" t="str">
        <f>IF(TRIM('Ek.3-A'!F6512)&lt;&gt;"","var","yok")</f>
        <v>yok</v>
      </c>
      <c r="M6512" s="5" t="str">
        <f>IF('Ek.3-A'!F6512="", "", IF(VLOOKUP('Ek.3-A'!F6512, Veriler!D:E, 2, 0)=0, "", VLOOKUP('Ek.3-A'!F6512, Veriler!D:E, 2, 0)))</f>
        <v/>
      </c>
      <c r="N6512" s="5" t="str">
        <f>IF('Ek.3-A'!P6512="", "", 'Ek.3-A'!P6512)</f>
        <v/>
      </c>
      <c r="O6512" s="142">
        <f>'Ek.3-A'!S6512</f>
        <v>0</v>
      </c>
      <c r="P6512" s="143" t="str">
        <f>'Ek.3-A'!L6512</f>
        <v/>
      </c>
      <c r="Q6512" s="24" t="str">
        <f>'Ek.3-A'!M6512</f>
        <v/>
      </c>
      <c r="R6512" s="24">
        <f t="shared" si="1375"/>
        <v>0</v>
      </c>
      <c r="S6512" s="141" t="str">
        <f t="shared" si="1376"/>
        <v>H</v>
      </c>
      <c r="T6512" s="24">
        <f>IF(S6512="E",SUM($R$5:R6512),0)</f>
        <v>0</v>
      </c>
      <c r="U6512" s="143">
        <f t="shared" si="1377"/>
        <v>0</v>
      </c>
    </row>
    <row r="6513" spans="1:21" x14ac:dyDescent="0.25">
      <c r="A6513" s="6">
        <v>66.130000000000095</v>
      </c>
      <c r="B6513" s="32" t="s">
        <v>317</v>
      </c>
      <c r="K6513" s="3">
        <f t="shared" si="1378"/>
        <v>4799</v>
      </c>
      <c r="L6513" s="97" t="str">
        <f>IF(TRIM('Ek.3-A'!F6513)&lt;&gt;"","var","yok")</f>
        <v>yok</v>
      </c>
      <c r="M6513" s="5" t="str">
        <f>IF('Ek.3-A'!F6513="", "", IF(VLOOKUP('Ek.3-A'!F6513, Veriler!D:E, 2, 0)=0, "", VLOOKUP('Ek.3-A'!F6513, Veriler!D:E, 2, 0)))</f>
        <v/>
      </c>
      <c r="N6513" s="5" t="str">
        <f>IF('Ek.3-A'!P6513="", "", 'Ek.3-A'!P6513)</f>
        <v/>
      </c>
      <c r="O6513" s="142">
        <f>'Ek.3-A'!S6513</f>
        <v>0</v>
      </c>
      <c r="P6513" s="143" t="str">
        <f>'Ek.3-A'!L6513</f>
        <v/>
      </c>
      <c r="Q6513" s="24" t="str">
        <f>'Ek.3-A'!M6513</f>
        <v/>
      </c>
      <c r="R6513" s="24">
        <f t="shared" si="1375"/>
        <v>0</v>
      </c>
      <c r="S6513" s="141" t="str">
        <f t="shared" si="1376"/>
        <v>H</v>
      </c>
      <c r="T6513" s="24">
        <f>IF(S6513="E",SUM($R$5:R6513),0)</f>
        <v>0</v>
      </c>
      <c r="U6513" s="143">
        <f t="shared" si="1377"/>
        <v>0</v>
      </c>
    </row>
    <row r="6514" spans="1:21" x14ac:dyDescent="0.25">
      <c r="A6514" s="6">
        <v>66.1400000000001</v>
      </c>
      <c r="B6514" s="32" t="s">
        <v>317</v>
      </c>
      <c r="K6514" s="3">
        <f t="shared" si="1378"/>
        <v>4800</v>
      </c>
      <c r="L6514" s="97" t="str">
        <f>IF(TRIM('Ek.3-A'!F6514)&lt;&gt;"","var","yok")</f>
        <v>yok</v>
      </c>
      <c r="M6514" s="5" t="str">
        <f>IF('Ek.3-A'!F6514="", "", IF(VLOOKUP('Ek.3-A'!F6514, Veriler!D:E, 2, 0)=0, "", VLOOKUP('Ek.3-A'!F6514, Veriler!D:E, 2, 0)))</f>
        <v/>
      </c>
      <c r="N6514" s="5" t="str">
        <f>IF('Ek.3-A'!P6514="", "", 'Ek.3-A'!P6514)</f>
        <v/>
      </c>
      <c r="O6514" s="142">
        <f>'Ek.3-A'!S6514</f>
        <v>0</v>
      </c>
      <c r="P6514" s="143" t="str">
        <f>'Ek.3-A'!L6514</f>
        <v/>
      </c>
      <c r="Q6514" s="24" t="str">
        <f>'Ek.3-A'!M6514</f>
        <v/>
      </c>
      <c r="R6514" s="24">
        <f t="shared" si="1375"/>
        <v>0</v>
      </c>
      <c r="S6514" s="141" t="str">
        <f t="shared" si="1376"/>
        <v>H</v>
      </c>
      <c r="T6514" s="24">
        <f>IF(S6514="E",SUM($R$5:R6514),0)</f>
        <v>0</v>
      </c>
      <c r="U6514" s="143">
        <f t="shared" si="1377"/>
        <v>0</v>
      </c>
    </row>
    <row r="6515" spans="1:21" x14ac:dyDescent="0.25">
      <c r="A6515" s="6">
        <v>66.150000000000105</v>
      </c>
      <c r="B6515" s="32" t="s">
        <v>317</v>
      </c>
      <c r="K6515" s="3">
        <f t="shared" si="1378"/>
        <v>4801</v>
      </c>
      <c r="L6515" s="97" t="str">
        <f>IF(TRIM('Ek.3-A'!F6515)&lt;&gt;"","var","yok")</f>
        <v>yok</v>
      </c>
      <c r="M6515" s="5" t="str">
        <f>IF('Ek.3-A'!F6515="", "", IF(VLOOKUP('Ek.3-A'!F6515, Veriler!D:E, 2, 0)=0, "", VLOOKUP('Ek.3-A'!F6515, Veriler!D:E, 2, 0)))</f>
        <v/>
      </c>
      <c r="N6515" s="5" t="str">
        <f>IF('Ek.3-A'!P6515="", "", 'Ek.3-A'!P6515)</f>
        <v/>
      </c>
      <c r="O6515" s="142">
        <f>'Ek.3-A'!S6515</f>
        <v>0</v>
      </c>
      <c r="P6515" s="143" t="str">
        <f>'Ek.3-A'!L6515</f>
        <v/>
      </c>
      <c r="Q6515" s="24" t="str">
        <f>'Ek.3-A'!M6515</f>
        <v/>
      </c>
      <c r="R6515" s="24">
        <f t="shared" si="1375"/>
        <v>0</v>
      </c>
      <c r="S6515" s="141" t="str">
        <f t="shared" si="1376"/>
        <v>H</v>
      </c>
      <c r="T6515" s="24">
        <f>IF(S6515="E",SUM($R$5:R6515),0)</f>
        <v>0</v>
      </c>
      <c r="U6515" s="143">
        <f t="shared" si="1377"/>
        <v>0</v>
      </c>
    </row>
    <row r="6516" spans="1:21" x14ac:dyDescent="0.25">
      <c r="A6516" s="6">
        <v>66.160000000000096</v>
      </c>
      <c r="B6516" s="32" t="s">
        <v>317</v>
      </c>
      <c r="K6516" s="3">
        <f t="shared" si="1378"/>
        <v>4802</v>
      </c>
      <c r="L6516" s="97" t="str">
        <f>IF(TRIM('Ek.3-A'!F6516)&lt;&gt;"","var","yok")</f>
        <v>yok</v>
      </c>
      <c r="M6516" s="5" t="str">
        <f>IF('Ek.3-A'!F6516="", "", IF(VLOOKUP('Ek.3-A'!F6516, Veriler!D:E, 2, 0)=0, "", VLOOKUP('Ek.3-A'!F6516, Veriler!D:E, 2, 0)))</f>
        <v/>
      </c>
      <c r="N6516" s="5" t="str">
        <f>IF('Ek.3-A'!P6516="", "", 'Ek.3-A'!P6516)</f>
        <v/>
      </c>
      <c r="O6516" s="142">
        <f>'Ek.3-A'!S6516</f>
        <v>0</v>
      </c>
      <c r="P6516" s="143" t="str">
        <f>'Ek.3-A'!L6516</f>
        <v/>
      </c>
      <c r="Q6516" s="24" t="str">
        <f>'Ek.3-A'!M6516</f>
        <v/>
      </c>
      <c r="R6516" s="24">
        <f t="shared" si="1375"/>
        <v>0</v>
      </c>
      <c r="S6516" s="141" t="str">
        <f t="shared" si="1376"/>
        <v>H</v>
      </c>
      <c r="T6516" s="24">
        <f>IF(S6516="E",SUM($R$5:R6516),0)</f>
        <v>0</v>
      </c>
      <c r="U6516" s="143">
        <f t="shared" si="1377"/>
        <v>0</v>
      </c>
    </row>
    <row r="6517" spans="1:21" x14ac:dyDescent="0.25">
      <c r="A6517" s="6">
        <v>66.170000000000101</v>
      </c>
      <c r="B6517" s="32" t="s">
        <v>317</v>
      </c>
      <c r="L6517" s="97"/>
      <c r="M6517" s="5"/>
      <c r="N6517" s="5"/>
      <c r="O6517" s="5"/>
      <c r="Q6517" s="23"/>
      <c r="T6517" s="24"/>
      <c r="U6517" s="25"/>
    </row>
    <row r="6518" spans="1:21" x14ac:dyDescent="0.25">
      <c r="A6518" s="6">
        <v>66.180000000000106</v>
      </c>
      <c r="B6518" s="32" t="s">
        <v>317</v>
      </c>
      <c r="K6518" s="3">
        <f>K6516+1</f>
        <v>4803</v>
      </c>
      <c r="L6518" s="97" t="str">
        <f>IF(TRIM('Ek.3-A'!F6518)&lt;&gt;"","var","yok")</f>
        <v>yok</v>
      </c>
      <c r="M6518" s="5" t="str">
        <f>IF('Ek.3-A'!F6518="", "", IF(VLOOKUP('Ek.3-A'!F6518, Veriler!D:E, 2, 0)=0, "", VLOOKUP('Ek.3-A'!F6518, Veriler!D:E, 2, 0)))</f>
        <v/>
      </c>
      <c r="N6518" s="5" t="str">
        <f>IF('Ek.3-A'!P6518="", "", 'Ek.3-A'!P6518)</f>
        <v/>
      </c>
      <c r="O6518" s="142">
        <f>'Ek.3-A'!S6518</f>
        <v>0</v>
      </c>
      <c r="P6518" s="143" t="str">
        <f>'Ek.3-A'!L6518</f>
        <v/>
      </c>
      <c r="Q6518" s="24" t="str">
        <f>'Ek.3-A'!M6518</f>
        <v/>
      </c>
      <c r="R6518" s="24">
        <f t="shared" ref="R6518:R6531" si="1379">IF(L6518="var",0,IF(Q6518&lt;=0.005,Q6518,0))</f>
        <v>0</v>
      </c>
      <c r="S6518" s="141" t="str">
        <f t="shared" ref="S6518:S6531" si="1380">IF(Q6518&lt;=0.005,"E","H")</f>
        <v>H</v>
      </c>
      <c r="T6518" s="24">
        <f>IF(S6518="E",SUM($R$5:R6518),0)</f>
        <v>0</v>
      </c>
      <c r="U6518" s="143">
        <f t="shared" ref="U6518:U6531" si="1381">IF(T6518&lt;=0.1, O6518, IF(R6518&gt;$G$2, R6518*O6518, $G$2*O6518))</f>
        <v>0</v>
      </c>
    </row>
    <row r="6519" spans="1:21" x14ac:dyDescent="0.25">
      <c r="A6519" s="6">
        <v>66.190000000000097</v>
      </c>
      <c r="B6519" s="32" t="s">
        <v>317</v>
      </c>
      <c r="K6519" s="3">
        <f t="shared" ref="K6519:K6531" si="1382">K6518+1</f>
        <v>4804</v>
      </c>
      <c r="L6519" s="97" t="str">
        <f>IF(TRIM('Ek.3-A'!F6519)&lt;&gt;"","var","yok")</f>
        <v>yok</v>
      </c>
      <c r="M6519" s="5" t="str">
        <f>IF('Ek.3-A'!F6519="", "", IF(VLOOKUP('Ek.3-A'!F6519, Veriler!D:E, 2, 0)=0, "", VLOOKUP('Ek.3-A'!F6519, Veriler!D:E, 2, 0)))</f>
        <v/>
      </c>
      <c r="N6519" s="5" t="str">
        <f>IF('Ek.3-A'!P6519="", "", 'Ek.3-A'!P6519)</f>
        <v/>
      </c>
      <c r="O6519" s="142">
        <f>'Ek.3-A'!S6519</f>
        <v>0</v>
      </c>
      <c r="P6519" s="143" t="str">
        <f>'Ek.3-A'!L6519</f>
        <v/>
      </c>
      <c r="Q6519" s="24" t="str">
        <f>'Ek.3-A'!M6519</f>
        <v/>
      </c>
      <c r="R6519" s="24">
        <f t="shared" si="1379"/>
        <v>0</v>
      </c>
      <c r="S6519" s="141" t="str">
        <f t="shared" si="1380"/>
        <v>H</v>
      </c>
      <c r="T6519" s="24">
        <f>IF(S6519="E",SUM($R$5:R6519),0)</f>
        <v>0</v>
      </c>
      <c r="U6519" s="143">
        <f t="shared" si="1381"/>
        <v>0</v>
      </c>
    </row>
    <row r="6520" spans="1:21" x14ac:dyDescent="0.25">
      <c r="A6520" s="6">
        <v>66.200000000000102</v>
      </c>
      <c r="B6520" s="32" t="s">
        <v>317</v>
      </c>
      <c r="K6520" s="3">
        <f t="shared" si="1382"/>
        <v>4805</v>
      </c>
      <c r="L6520" s="97" t="str">
        <f>IF(TRIM('Ek.3-A'!F6520)&lt;&gt;"","var","yok")</f>
        <v>yok</v>
      </c>
      <c r="M6520" s="5" t="str">
        <f>IF('Ek.3-A'!F6520="", "", IF(VLOOKUP('Ek.3-A'!F6520, Veriler!D:E, 2, 0)=0, "", VLOOKUP('Ek.3-A'!F6520, Veriler!D:E, 2, 0)))</f>
        <v/>
      </c>
      <c r="N6520" s="5" t="str">
        <f>IF('Ek.3-A'!P6520="", "", 'Ek.3-A'!P6520)</f>
        <v/>
      </c>
      <c r="O6520" s="142">
        <f>'Ek.3-A'!S6520</f>
        <v>0</v>
      </c>
      <c r="P6520" s="143" t="str">
        <f>'Ek.3-A'!L6520</f>
        <v/>
      </c>
      <c r="Q6520" s="24" t="str">
        <f>'Ek.3-A'!M6520</f>
        <v/>
      </c>
      <c r="R6520" s="24">
        <f t="shared" si="1379"/>
        <v>0</v>
      </c>
      <c r="S6520" s="141" t="str">
        <f t="shared" si="1380"/>
        <v>H</v>
      </c>
      <c r="T6520" s="24">
        <f>IF(S6520="E",SUM($R$5:R6520),0)</f>
        <v>0</v>
      </c>
      <c r="U6520" s="143">
        <f t="shared" si="1381"/>
        <v>0</v>
      </c>
    </row>
    <row r="6521" spans="1:21" x14ac:dyDescent="0.25">
      <c r="A6521" s="6">
        <v>66.210000000000093</v>
      </c>
      <c r="B6521" s="32" t="s">
        <v>317</v>
      </c>
      <c r="K6521" s="3">
        <f t="shared" si="1382"/>
        <v>4806</v>
      </c>
      <c r="L6521" s="97" t="str">
        <f>IF(TRIM('Ek.3-A'!F6521)&lt;&gt;"","var","yok")</f>
        <v>yok</v>
      </c>
      <c r="M6521" s="5" t="str">
        <f>IF('Ek.3-A'!F6521="", "", IF(VLOOKUP('Ek.3-A'!F6521, Veriler!D:E, 2, 0)=0, "", VLOOKUP('Ek.3-A'!F6521, Veriler!D:E, 2, 0)))</f>
        <v/>
      </c>
      <c r="N6521" s="5" t="str">
        <f>IF('Ek.3-A'!P6521="", "", 'Ek.3-A'!P6521)</f>
        <v/>
      </c>
      <c r="O6521" s="142">
        <f>'Ek.3-A'!S6521</f>
        <v>0</v>
      </c>
      <c r="P6521" s="143" t="str">
        <f>'Ek.3-A'!L6521</f>
        <v/>
      </c>
      <c r="Q6521" s="24" t="str">
        <f>'Ek.3-A'!M6521</f>
        <v/>
      </c>
      <c r="R6521" s="24">
        <f t="shared" si="1379"/>
        <v>0</v>
      </c>
      <c r="S6521" s="141" t="str">
        <f t="shared" si="1380"/>
        <v>H</v>
      </c>
      <c r="T6521" s="24">
        <f>IF(S6521="E",SUM($R$5:R6521),0)</f>
        <v>0</v>
      </c>
      <c r="U6521" s="143">
        <f t="shared" si="1381"/>
        <v>0</v>
      </c>
    </row>
    <row r="6522" spans="1:21" x14ac:dyDescent="0.25">
      <c r="A6522" s="6">
        <v>66.220000000000098</v>
      </c>
      <c r="B6522" s="32" t="s">
        <v>317</v>
      </c>
      <c r="K6522" s="3">
        <f t="shared" si="1382"/>
        <v>4807</v>
      </c>
      <c r="L6522" s="97" t="str">
        <f>IF(TRIM('Ek.3-A'!F6522)&lt;&gt;"","var","yok")</f>
        <v>yok</v>
      </c>
      <c r="M6522" s="5" t="str">
        <f>IF('Ek.3-A'!F6522="", "", IF(VLOOKUP('Ek.3-A'!F6522, Veriler!D:E, 2, 0)=0, "", VLOOKUP('Ek.3-A'!F6522, Veriler!D:E, 2, 0)))</f>
        <v/>
      </c>
      <c r="N6522" s="5" t="str">
        <f>IF('Ek.3-A'!P6522="", "", 'Ek.3-A'!P6522)</f>
        <v/>
      </c>
      <c r="O6522" s="142">
        <f>'Ek.3-A'!S6522</f>
        <v>0</v>
      </c>
      <c r="P6522" s="143" t="str">
        <f>'Ek.3-A'!L6522</f>
        <v/>
      </c>
      <c r="Q6522" s="24" t="str">
        <f>'Ek.3-A'!M6522</f>
        <v/>
      </c>
      <c r="R6522" s="24">
        <f t="shared" si="1379"/>
        <v>0</v>
      </c>
      <c r="S6522" s="141" t="str">
        <f t="shared" si="1380"/>
        <v>H</v>
      </c>
      <c r="T6522" s="24">
        <f>IF(S6522="E",SUM($R$5:R6522),0)</f>
        <v>0</v>
      </c>
      <c r="U6522" s="143">
        <f t="shared" si="1381"/>
        <v>0</v>
      </c>
    </row>
    <row r="6523" spans="1:21" x14ac:dyDescent="0.25">
      <c r="A6523" s="6">
        <v>66.230000000000103</v>
      </c>
      <c r="B6523" s="32" t="s">
        <v>317</v>
      </c>
      <c r="K6523" s="3">
        <f t="shared" si="1382"/>
        <v>4808</v>
      </c>
      <c r="L6523" s="97" t="str">
        <f>IF(TRIM('Ek.3-A'!F6523)&lt;&gt;"","var","yok")</f>
        <v>yok</v>
      </c>
      <c r="M6523" s="5" t="str">
        <f>IF('Ek.3-A'!F6523="", "", IF(VLOOKUP('Ek.3-A'!F6523, Veriler!D:E, 2, 0)=0, "", VLOOKUP('Ek.3-A'!F6523, Veriler!D:E, 2, 0)))</f>
        <v/>
      </c>
      <c r="N6523" s="5" t="str">
        <f>IF('Ek.3-A'!P6523="", "", 'Ek.3-A'!P6523)</f>
        <v/>
      </c>
      <c r="O6523" s="142">
        <f>'Ek.3-A'!S6523</f>
        <v>0</v>
      </c>
      <c r="P6523" s="143" t="str">
        <f>'Ek.3-A'!L6523</f>
        <v/>
      </c>
      <c r="Q6523" s="24" t="str">
        <f>'Ek.3-A'!M6523</f>
        <v/>
      </c>
      <c r="R6523" s="24">
        <f t="shared" si="1379"/>
        <v>0</v>
      </c>
      <c r="S6523" s="141" t="str">
        <f t="shared" si="1380"/>
        <v>H</v>
      </c>
      <c r="T6523" s="24">
        <f>IF(S6523="E",SUM($R$5:R6523),0)</f>
        <v>0</v>
      </c>
      <c r="U6523" s="143">
        <f t="shared" si="1381"/>
        <v>0</v>
      </c>
    </row>
    <row r="6524" spans="1:21" x14ac:dyDescent="0.25">
      <c r="A6524" s="6">
        <v>66.240000000000094</v>
      </c>
      <c r="B6524" s="32" t="s">
        <v>317</v>
      </c>
      <c r="K6524" s="3">
        <f t="shared" si="1382"/>
        <v>4809</v>
      </c>
      <c r="L6524" s="97" t="str">
        <f>IF(TRIM('Ek.3-A'!F6524)&lt;&gt;"","var","yok")</f>
        <v>yok</v>
      </c>
      <c r="M6524" s="5" t="str">
        <f>IF('Ek.3-A'!F6524="", "", IF(VLOOKUP('Ek.3-A'!F6524, Veriler!D:E, 2, 0)=0, "", VLOOKUP('Ek.3-A'!F6524, Veriler!D:E, 2, 0)))</f>
        <v/>
      </c>
      <c r="N6524" s="5" t="str">
        <f>IF('Ek.3-A'!P6524="", "", 'Ek.3-A'!P6524)</f>
        <v/>
      </c>
      <c r="O6524" s="142">
        <f>'Ek.3-A'!S6524</f>
        <v>0</v>
      </c>
      <c r="P6524" s="143" t="str">
        <f>'Ek.3-A'!L6524</f>
        <v/>
      </c>
      <c r="Q6524" s="24" t="str">
        <f>'Ek.3-A'!M6524</f>
        <v/>
      </c>
      <c r="R6524" s="24">
        <f t="shared" si="1379"/>
        <v>0</v>
      </c>
      <c r="S6524" s="141" t="str">
        <f t="shared" si="1380"/>
        <v>H</v>
      </c>
      <c r="T6524" s="24">
        <f>IF(S6524="E",SUM($R$5:R6524),0)</f>
        <v>0</v>
      </c>
      <c r="U6524" s="143">
        <f t="shared" si="1381"/>
        <v>0</v>
      </c>
    </row>
    <row r="6525" spans="1:21" x14ac:dyDescent="0.25">
      <c r="A6525" s="6">
        <v>66.250000000000099</v>
      </c>
      <c r="B6525" s="32" t="s">
        <v>317</v>
      </c>
      <c r="K6525" s="3">
        <f t="shared" si="1382"/>
        <v>4810</v>
      </c>
      <c r="L6525" s="97" t="str">
        <f>IF(TRIM('Ek.3-A'!F6525)&lt;&gt;"","var","yok")</f>
        <v>yok</v>
      </c>
      <c r="M6525" s="5" t="str">
        <f>IF('Ek.3-A'!F6525="", "", IF(VLOOKUP('Ek.3-A'!F6525, Veriler!D:E, 2, 0)=0, "", VLOOKUP('Ek.3-A'!F6525, Veriler!D:E, 2, 0)))</f>
        <v/>
      </c>
      <c r="N6525" s="5" t="str">
        <f>IF('Ek.3-A'!P6525="", "", 'Ek.3-A'!P6525)</f>
        <v/>
      </c>
      <c r="O6525" s="142">
        <f>'Ek.3-A'!S6525</f>
        <v>0</v>
      </c>
      <c r="P6525" s="143" t="str">
        <f>'Ek.3-A'!L6525</f>
        <v/>
      </c>
      <c r="Q6525" s="24" t="str">
        <f>'Ek.3-A'!M6525</f>
        <v/>
      </c>
      <c r="R6525" s="24">
        <f t="shared" si="1379"/>
        <v>0</v>
      </c>
      <c r="S6525" s="141" t="str">
        <f t="shared" si="1380"/>
        <v>H</v>
      </c>
      <c r="T6525" s="24">
        <f>IF(S6525="E",SUM($R$5:R6525),0)</f>
        <v>0</v>
      </c>
      <c r="U6525" s="143">
        <f t="shared" si="1381"/>
        <v>0</v>
      </c>
    </row>
    <row r="6526" spans="1:21" x14ac:dyDescent="0.25">
      <c r="A6526" s="6">
        <v>66.260000000000105</v>
      </c>
      <c r="B6526" s="32" t="s">
        <v>317</v>
      </c>
      <c r="K6526" s="3">
        <f t="shared" si="1382"/>
        <v>4811</v>
      </c>
      <c r="L6526" s="97" t="str">
        <f>IF(TRIM('Ek.3-A'!F6526)&lt;&gt;"","var","yok")</f>
        <v>yok</v>
      </c>
      <c r="M6526" s="5" t="str">
        <f>IF('Ek.3-A'!F6526="", "", IF(VLOOKUP('Ek.3-A'!F6526, Veriler!D:E, 2, 0)=0, "", VLOOKUP('Ek.3-A'!F6526, Veriler!D:E, 2, 0)))</f>
        <v/>
      </c>
      <c r="N6526" s="5" t="str">
        <f>IF('Ek.3-A'!P6526="", "", 'Ek.3-A'!P6526)</f>
        <v/>
      </c>
      <c r="O6526" s="142">
        <f>'Ek.3-A'!S6526</f>
        <v>0</v>
      </c>
      <c r="P6526" s="143" t="str">
        <f>'Ek.3-A'!L6526</f>
        <v/>
      </c>
      <c r="Q6526" s="24" t="str">
        <f>'Ek.3-A'!M6526</f>
        <v/>
      </c>
      <c r="R6526" s="24">
        <f t="shared" si="1379"/>
        <v>0</v>
      </c>
      <c r="S6526" s="141" t="str">
        <f t="shared" si="1380"/>
        <v>H</v>
      </c>
      <c r="T6526" s="24">
        <f>IF(S6526="E",SUM($R$5:R6526),0)</f>
        <v>0</v>
      </c>
      <c r="U6526" s="143">
        <f t="shared" si="1381"/>
        <v>0</v>
      </c>
    </row>
    <row r="6527" spans="1:21" x14ac:dyDescent="0.25">
      <c r="A6527" s="6">
        <v>66.270000000000095</v>
      </c>
      <c r="B6527" s="32" t="s">
        <v>317</v>
      </c>
      <c r="K6527" s="3">
        <f t="shared" si="1382"/>
        <v>4812</v>
      </c>
      <c r="L6527" s="97" t="str">
        <f>IF(TRIM('Ek.3-A'!F6527)&lt;&gt;"","var","yok")</f>
        <v>yok</v>
      </c>
      <c r="M6527" s="5" t="str">
        <f>IF('Ek.3-A'!F6527="", "", IF(VLOOKUP('Ek.3-A'!F6527, Veriler!D:E, 2, 0)=0, "", VLOOKUP('Ek.3-A'!F6527, Veriler!D:E, 2, 0)))</f>
        <v/>
      </c>
      <c r="N6527" s="5" t="str">
        <f>IF('Ek.3-A'!P6527="", "", 'Ek.3-A'!P6527)</f>
        <v/>
      </c>
      <c r="O6527" s="142">
        <f>'Ek.3-A'!S6527</f>
        <v>0</v>
      </c>
      <c r="P6527" s="143" t="str">
        <f>'Ek.3-A'!L6527</f>
        <v/>
      </c>
      <c r="Q6527" s="24" t="str">
        <f>'Ek.3-A'!M6527</f>
        <v/>
      </c>
      <c r="R6527" s="24">
        <f t="shared" si="1379"/>
        <v>0</v>
      </c>
      <c r="S6527" s="141" t="str">
        <f t="shared" si="1380"/>
        <v>H</v>
      </c>
      <c r="T6527" s="24">
        <f>IF(S6527="E",SUM($R$5:R6527),0)</f>
        <v>0</v>
      </c>
      <c r="U6527" s="143">
        <f t="shared" si="1381"/>
        <v>0</v>
      </c>
    </row>
    <row r="6528" spans="1:21" x14ac:dyDescent="0.25">
      <c r="A6528" s="6">
        <v>66.280000000000101</v>
      </c>
      <c r="B6528" s="32" t="s">
        <v>317</v>
      </c>
      <c r="K6528" s="3">
        <f t="shared" si="1382"/>
        <v>4813</v>
      </c>
      <c r="L6528" s="97" t="str">
        <f>IF(TRIM('Ek.3-A'!F6528)&lt;&gt;"","var","yok")</f>
        <v>yok</v>
      </c>
      <c r="M6528" s="5" t="str">
        <f>IF('Ek.3-A'!F6528="", "", IF(VLOOKUP('Ek.3-A'!F6528, Veriler!D:E, 2, 0)=0, "", VLOOKUP('Ek.3-A'!F6528, Veriler!D:E, 2, 0)))</f>
        <v/>
      </c>
      <c r="N6528" s="5" t="str">
        <f>IF('Ek.3-A'!P6528="", "", 'Ek.3-A'!P6528)</f>
        <v/>
      </c>
      <c r="O6528" s="142">
        <f>'Ek.3-A'!S6528</f>
        <v>0</v>
      </c>
      <c r="P6528" s="143" t="str">
        <f>'Ek.3-A'!L6528</f>
        <v/>
      </c>
      <c r="Q6528" s="24" t="str">
        <f>'Ek.3-A'!M6528</f>
        <v/>
      </c>
      <c r="R6528" s="24">
        <f t="shared" si="1379"/>
        <v>0</v>
      </c>
      <c r="S6528" s="141" t="str">
        <f t="shared" si="1380"/>
        <v>H</v>
      </c>
      <c r="T6528" s="24">
        <f>IF(S6528="E",SUM($R$5:R6528),0)</f>
        <v>0</v>
      </c>
      <c r="U6528" s="143">
        <f t="shared" si="1381"/>
        <v>0</v>
      </c>
    </row>
    <row r="6529" spans="1:41" x14ac:dyDescent="0.25">
      <c r="A6529" s="6">
        <v>66.290000000000106</v>
      </c>
      <c r="B6529" s="32" t="s">
        <v>317</v>
      </c>
      <c r="K6529" s="3">
        <f t="shared" si="1382"/>
        <v>4814</v>
      </c>
      <c r="L6529" s="97" t="str">
        <f>IF(TRIM('Ek.3-A'!F6529)&lt;&gt;"","var","yok")</f>
        <v>yok</v>
      </c>
      <c r="M6529" s="5" t="str">
        <f>IF('Ek.3-A'!F6529="", "", IF(VLOOKUP('Ek.3-A'!F6529, Veriler!D:E, 2, 0)=0, "", VLOOKUP('Ek.3-A'!F6529, Veriler!D:E, 2, 0)))</f>
        <v/>
      </c>
      <c r="N6529" s="5" t="str">
        <f>IF('Ek.3-A'!P6529="", "", 'Ek.3-A'!P6529)</f>
        <v/>
      </c>
      <c r="O6529" s="142">
        <f>'Ek.3-A'!S6529</f>
        <v>0</v>
      </c>
      <c r="P6529" s="143" t="str">
        <f>'Ek.3-A'!L6529</f>
        <v/>
      </c>
      <c r="Q6529" s="24" t="str">
        <f>'Ek.3-A'!M6529</f>
        <v/>
      </c>
      <c r="R6529" s="24">
        <f t="shared" si="1379"/>
        <v>0</v>
      </c>
      <c r="S6529" s="141" t="str">
        <f t="shared" si="1380"/>
        <v>H</v>
      </c>
      <c r="T6529" s="24">
        <f>IF(S6529="E",SUM($R$5:R6529),0)</f>
        <v>0</v>
      </c>
      <c r="U6529" s="143">
        <f t="shared" si="1381"/>
        <v>0</v>
      </c>
    </row>
    <row r="6530" spans="1:41" x14ac:dyDescent="0.25">
      <c r="A6530" s="6">
        <v>66.300000000000097</v>
      </c>
      <c r="B6530" s="32" t="s">
        <v>317</v>
      </c>
      <c r="K6530" s="3">
        <f t="shared" si="1382"/>
        <v>4815</v>
      </c>
      <c r="L6530" s="97" t="str">
        <f>IF(TRIM('Ek.3-A'!F6530)&lt;&gt;"","var","yok")</f>
        <v>yok</v>
      </c>
      <c r="M6530" s="5" t="str">
        <f>IF('Ek.3-A'!F6530="", "", IF(VLOOKUP('Ek.3-A'!F6530, Veriler!D:E, 2, 0)=0, "", VLOOKUP('Ek.3-A'!F6530, Veriler!D:E, 2, 0)))</f>
        <v/>
      </c>
      <c r="N6530" s="5" t="str">
        <f>IF('Ek.3-A'!P6530="", "", 'Ek.3-A'!P6530)</f>
        <v/>
      </c>
      <c r="O6530" s="142">
        <f>'Ek.3-A'!S6530</f>
        <v>0</v>
      </c>
      <c r="P6530" s="143" t="str">
        <f>'Ek.3-A'!L6530</f>
        <v/>
      </c>
      <c r="Q6530" s="24" t="str">
        <f>'Ek.3-A'!M6530</f>
        <v/>
      </c>
      <c r="R6530" s="24">
        <f t="shared" si="1379"/>
        <v>0</v>
      </c>
      <c r="S6530" s="141" t="str">
        <f t="shared" si="1380"/>
        <v>H</v>
      </c>
      <c r="T6530" s="24">
        <f>IF(S6530="E",SUM($R$5:R6530),0)</f>
        <v>0</v>
      </c>
      <c r="U6530" s="143">
        <f t="shared" si="1381"/>
        <v>0</v>
      </c>
    </row>
    <row r="6531" spans="1:41" x14ac:dyDescent="0.25">
      <c r="A6531" s="6">
        <v>66.310000000000102</v>
      </c>
      <c r="B6531" s="32" t="s">
        <v>317</v>
      </c>
      <c r="K6531" s="3">
        <f t="shared" si="1382"/>
        <v>4816</v>
      </c>
      <c r="L6531" s="97" t="str">
        <f>IF(TRIM('Ek.3-A'!F6531)&lt;&gt;"","var","yok")</f>
        <v>yok</v>
      </c>
      <c r="M6531" s="5" t="str">
        <f>IF('Ek.3-A'!F6531="", "", IF(VLOOKUP('Ek.3-A'!F6531, Veriler!D:E, 2, 0)=0, "", VLOOKUP('Ek.3-A'!F6531, Veriler!D:E, 2, 0)))</f>
        <v/>
      </c>
      <c r="N6531" s="5" t="str">
        <f>IF('Ek.3-A'!P6531="", "", 'Ek.3-A'!P6531)</f>
        <v/>
      </c>
      <c r="O6531" s="142">
        <f>'Ek.3-A'!S6531</f>
        <v>0</v>
      </c>
      <c r="P6531" s="143" t="str">
        <f>'Ek.3-A'!L6531</f>
        <v/>
      </c>
      <c r="Q6531" s="24" t="str">
        <f>'Ek.3-A'!M6531</f>
        <v/>
      </c>
      <c r="R6531" s="24">
        <f t="shared" si="1379"/>
        <v>0</v>
      </c>
      <c r="S6531" s="141" t="str">
        <f t="shared" si="1380"/>
        <v>H</v>
      </c>
      <c r="T6531" s="24">
        <f>IF(S6531="E",SUM($R$5:R6531),0)</f>
        <v>0</v>
      </c>
      <c r="U6531" s="143">
        <f t="shared" si="1381"/>
        <v>0</v>
      </c>
    </row>
    <row r="6532" spans="1:41" x14ac:dyDescent="0.25">
      <c r="A6532" s="6">
        <v>66.320000000000107</v>
      </c>
      <c r="B6532" s="32" t="s">
        <v>317</v>
      </c>
      <c r="T6532" s="24"/>
      <c r="U6532" s="25"/>
      <c r="AO6532" s="140">
        <f>'Ek.3-A'!L6532</f>
        <v>0</v>
      </c>
    </row>
    <row r="6533" spans="1:41" x14ac:dyDescent="0.25">
      <c r="A6533" s="6">
        <v>66.330000000000098</v>
      </c>
      <c r="B6533" s="32" t="s">
        <v>317</v>
      </c>
      <c r="T6533" s="24"/>
      <c r="U6533" s="25"/>
      <c r="AO6533" s="140"/>
    </row>
    <row r="6534" spans="1:41" x14ac:dyDescent="0.25">
      <c r="A6534" s="6">
        <v>66.340000000000103</v>
      </c>
      <c r="B6534" s="32" t="s">
        <v>317</v>
      </c>
      <c r="T6534" s="24"/>
      <c r="U6534" s="25"/>
      <c r="AO6534" s="140"/>
    </row>
    <row r="6535" spans="1:41" x14ac:dyDescent="0.25">
      <c r="A6535" s="6">
        <v>66.350000000000094</v>
      </c>
      <c r="B6535" s="32" t="s">
        <v>317</v>
      </c>
      <c r="T6535" s="24"/>
      <c r="U6535" s="25"/>
      <c r="AO6535" s="140"/>
    </row>
    <row r="6536" spans="1:41" x14ac:dyDescent="0.25">
      <c r="A6536" s="6">
        <v>66.360000000000099</v>
      </c>
      <c r="B6536" s="32" t="s">
        <v>317</v>
      </c>
      <c r="T6536" s="24"/>
      <c r="U6536" s="25"/>
    </row>
    <row r="6537" spans="1:41" x14ac:dyDescent="0.25">
      <c r="A6537" s="6">
        <v>66.370000000000104</v>
      </c>
      <c r="B6537" s="32" t="s">
        <v>317</v>
      </c>
      <c r="T6537" s="24"/>
      <c r="U6537" s="25"/>
    </row>
    <row r="6538" spans="1:41" x14ac:dyDescent="0.25">
      <c r="A6538" s="6">
        <v>66.380000000000095</v>
      </c>
      <c r="B6538" s="32" t="s">
        <v>317</v>
      </c>
      <c r="T6538" s="24"/>
      <c r="U6538" s="25"/>
    </row>
    <row r="6539" spans="1:41" x14ac:dyDescent="0.25">
      <c r="A6539" s="6">
        <v>66.3900000000001</v>
      </c>
      <c r="B6539" s="32" t="s">
        <v>317</v>
      </c>
      <c r="T6539" s="24"/>
      <c r="U6539" s="25"/>
    </row>
    <row r="6540" spans="1:41" x14ac:dyDescent="0.25">
      <c r="A6540" s="6">
        <v>66.400000000000105</v>
      </c>
      <c r="B6540" s="32" t="s">
        <v>317</v>
      </c>
      <c r="T6540" s="24"/>
      <c r="U6540" s="25"/>
    </row>
    <row r="6541" spans="1:41" x14ac:dyDescent="0.25">
      <c r="A6541" s="6">
        <v>66.410000000000096</v>
      </c>
      <c r="B6541" s="32" t="s">
        <v>317</v>
      </c>
      <c r="K6541" s="3">
        <f>K6531+1</f>
        <v>4817</v>
      </c>
      <c r="L6541" s="97" t="str">
        <f>IF(TRIM('Ek.3-A'!F6541)&lt;&gt;"","var","yok")</f>
        <v>yok</v>
      </c>
      <c r="M6541" s="5" t="str">
        <f>IF('Ek.3-A'!F6541="", "", IF(VLOOKUP('Ek.3-A'!F6541, Veriler!D:E, 2, 0)=0, "", VLOOKUP('Ek.3-A'!F6541, Veriler!D:E, 2, 0)))</f>
        <v/>
      </c>
      <c r="N6541" s="5" t="str">
        <f>IF('Ek.3-A'!P6541="", "", 'Ek.3-A'!P6541)</f>
        <v/>
      </c>
      <c r="O6541" s="142">
        <f>'Ek.3-A'!S6541</f>
        <v>0</v>
      </c>
      <c r="P6541" s="143" t="str">
        <f>'Ek.3-A'!L6541</f>
        <v/>
      </c>
      <c r="Q6541" s="24" t="str">
        <f>'Ek.3-A'!M6541</f>
        <v/>
      </c>
      <c r="R6541" s="24">
        <f t="shared" ref="R6541:R6554" si="1383">IF(L6541="var",0,IF(Q6541&lt;=0.005,Q6541,0))</f>
        <v>0</v>
      </c>
      <c r="S6541" s="141" t="str">
        <f t="shared" ref="S6541:S6554" si="1384">IF(Q6541&lt;=0.005,"E","H")</f>
        <v>H</v>
      </c>
      <c r="T6541" s="24">
        <f>IF(S6541="E",SUM($R$5:R6541),0)</f>
        <v>0</v>
      </c>
      <c r="U6541" s="143">
        <f t="shared" ref="U6541:U6554" si="1385">IF(T6541&lt;=0.1, O6541, IF(R6541&gt;$G$2, R6541*O6541, $G$2*O6541))</f>
        <v>0</v>
      </c>
    </row>
    <row r="6542" spans="1:41" x14ac:dyDescent="0.25">
      <c r="A6542" s="6">
        <v>66.420000000000101</v>
      </c>
      <c r="B6542" s="32" t="s">
        <v>317</v>
      </c>
      <c r="K6542" s="3">
        <f t="shared" ref="K6542:K6554" si="1386">K6541+1</f>
        <v>4818</v>
      </c>
      <c r="L6542" s="97" t="str">
        <f>IF(TRIM('Ek.3-A'!F6542)&lt;&gt;"","var","yok")</f>
        <v>yok</v>
      </c>
      <c r="M6542" s="5" t="str">
        <f>IF('Ek.3-A'!F6542="", "", IF(VLOOKUP('Ek.3-A'!F6542, Veriler!D:E, 2, 0)=0, "", VLOOKUP('Ek.3-A'!F6542, Veriler!D:E, 2, 0)))</f>
        <v/>
      </c>
      <c r="N6542" s="5" t="str">
        <f>IF('Ek.3-A'!P6542="", "", 'Ek.3-A'!P6542)</f>
        <v/>
      </c>
      <c r="O6542" s="142">
        <f>'Ek.3-A'!S6542</f>
        <v>0</v>
      </c>
      <c r="P6542" s="143" t="str">
        <f>'Ek.3-A'!L6542</f>
        <v/>
      </c>
      <c r="Q6542" s="24" t="str">
        <f>'Ek.3-A'!M6542</f>
        <v/>
      </c>
      <c r="R6542" s="24">
        <f t="shared" si="1383"/>
        <v>0</v>
      </c>
      <c r="S6542" s="141" t="str">
        <f t="shared" si="1384"/>
        <v>H</v>
      </c>
      <c r="T6542" s="24">
        <f>IF(S6542="E",SUM($R$5:R6542),0)</f>
        <v>0</v>
      </c>
      <c r="U6542" s="143">
        <f t="shared" si="1385"/>
        <v>0</v>
      </c>
    </row>
    <row r="6543" spans="1:41" x14ac:dyDescent="0.25">
      <c r="A6543" s="6">
        <v>66.430000000000106</v>
      </c>
      <c r="B6543" s="32" t="s">
        <v>317</v>
      </c>
      <c r="K6543" s="3">
        <f t="shared" si="1386"/>
        <v>4819</v>
      </c>
      <c r="L6543" s="97" t="str">
        <f>IF(TRIM('Ek.3-A'!F6543)&lt;&gt;"","var","yok")</f>
        <v>yok</v>
      </c>
      <c r="M6543" s="5" t="str">
        <f>IF('Ek.3-A'!F6543="", "", IF(VLOOKUP('Ek.3-A'!F6543, Veriler!D:E, 2, 0)=0, "", VLOOKUP('Ek.3-A'!F6543, Veriler!D:E, 2, 0)))</f>
        <v/>
      </c>
      <c r="N6543" s="5" t="str">
        <f>IF('Ek.3-A'!P6543="", "", 'Ek.3-A'!P6543)</f>
        <v/>
      </c>
      <c r="O6543" s="142">
        <f>'Ek.3-A'!S6543</f>
        <v>0</v>
      </c>
      <c r="P6543" s="143" t="str">
        <f>'Ek.3-A'!L6543</f>
        <v/>
      </c>
      <c r="Q6543" s="24" t="str">
        <f>'Ek.3-A'!M6543</f>
        <v/>
      </c>
      <c r="R6543" s="24">
        <f t="shared" si="1383"/>
        <v>0</v>
      </c>
      <c r="S6543" s="141" t="str">
        <f t="shared" si="1384"/>
        <v>H</v>
      </c>
      <c r="T6543" s="24">
        <f>IF(S6543="E",SUM($R$5:R6543),0)</f>
        <v>0</v>
      </c>
      <c r="U6543" s="143">
        <f t="shared" si="1385"/>
        <v>0</v>
      </c>
    </row>
    <row r="6544" spans="1:41" x14ac:dyDescent="0.25">
      <c r="A6544" s="6">
        <v>66.440000000000097</v>
      </c>
      <c r="B6544" s="32" t="s">
        <v>317</v>
      </c>
      <c r="K6544" s="3">
        <f t="shared" si="1386"/>
        <v>4820</v>
      </c>
      <c r="L6544" s="97" t="str">
        <f>IF(TRIM('Ek.3-A'!F6544)&lt;&gt;"","var","yok")</f>
        <v>yok</v>
      </c>
      <c r="M6544" s="5" t="str">
        <f>IF('Ek.3-A'!F6544="", "", IF(VLOOKUP('Ek.3-A'!F6544, Veriler!D:E, 2, 0)=0, "", VLOOKUP('Ek.3-A'!F6544, Veriler!D:E, 2, 0)))</f>
        <v/>
      </c>
      <c r="N6544" s="5" t="str">
        <f>IF('Ek.3-A'!P6544="", "", 'Ek.3-A'!P6544)</f>
        <v/>
      </c>
      <c r="O6544" s="142">
        <f>'Ek.3-A'!S6544</f>
        <v>0</v>
      </c>
      <c r="P6544" s="143" t="str">
        <f>'Ek.3-A'!L6544</f>
        <v/>
      </c>
      <c r="Q6544" s="24" t="str">
        <f>'Ek.3-A'!M6544</f>
        <v/>
      </c>
      <c r="R6544" s="24">
        <f t="shared" si="1383"/>
        <v>0</v>
      </c>
      <c r="S6544" s="141" t="str">
        <f t="shared" si="1384"/>
        <v>H</v>
      </c>
      <c r="T6544" s="24">
        <f>IF(S6544="E",SUM($R$5:R6544),0)</f>
        <v>0</v>
      </c>
      <c r="U6544" s="143">
        <f t="shared" si="1385"/>
        <v>0</v>
      </c>
    </row>
    <row r="6545" spans="1:21" x14ac:dyDescent="0.25">
      <c r="A6545" s="6">
        <v>66.450000000000102</v>
      </c>
      <c r="B6545" s="32" t="s">
        <v>317</v>
      </c>
      <c r="K6545" s="3">
        <f t="shared" si="1386"/>
        <v>4821</v>
      </c>
      <c r="L6545" s="97" t="str">
        <f>IF(TRIM('Ek.3-A'!F6545)&lt;&gt;"","var","yok")</f>
        <v>yok</v>
      </c>
      <c r="M6545" s="5" t="str">
        <f>IF('Ek.3-A'!F6545="", "", IF(VLOOKUP('Ek.3-A'!F6545, Veriler!D:E, 2, 0)=0, "", VLOOKUP('Ek.3-A'!F6545, Veriler!D:E, 2, 0)))</f>
        <v/>
      </c>
      <c r="N6545" s="5" t="str">
        <f>IF('Ek.3-A'!P6545="", "", 'Ek.3-A'!P6545)</f>
        <v/>
      </c>
      <c r="O6545" s="142">
        <f>'Ek.3-A'!S6545</f>
        <v>0</v>
      </c>
      <c r="P6545" s="143" t="str">
        <f>'Ek.3-A'!L6545</f>
        <v/>
      </c>
      <c r="Q6545" s="24" t="str">
        <f>'Ek.3-A'!M6545</f>
        <v/>
      </c>
      <c r="R6545" s="24">
        <f t="shared" si="1383"/>
        <v>0</v>
      </c>
      <c r="S6545" s="141" t="str">
        <f t="shared" si="1384"/>
        <v>H</v>
      </c>
      <c r="T6545" s="24">
        <f>IF(S6545="E",SUM($R$5:R6545),0)</f>
        <v>0</v>
      </c>
      <c r="U6545" s="143">
        <f t="shared" si="1385"/>
        <v>0</v>
      </c>
    </row>
    <row r="6546" spans="1:21" x14ac:dyDescent="0.25">
      <c r="A6546" s="6">
        <v>66.460000000000093</v>
      </c>
      <c r="B6546" s="32" t="s">
        <v>317</v>
      </c>
      <c r="K6546" s="3">
        <f t="shared" si="1386"/>
        <v>4822</v>
      </c>
      <c r="L6546" s="97" t="str">
        <f>IF(TRIM('Ek.3-A'!F6546)&lt;&gt;"","var","yok")</f>
        <v>yok</v>
      </c>
      <c r="M6546" s="5" t="str">
        <f>IF('Ek.3-A'!F6546="", "", IF(VLOOKUP('Ek.3-A'!F6546, Veriler!D:E, 2, 0)=0, "", VLOOKUP('Ek.3-A'!F6546, Veriler!D:E, 2, 0)))</f>
        <v/>
      </c>
      <c r="N6546" s="5" t="str">
        <f>IF('Ek.3-A'!P6546="", "", 'Ek.3-A'!P6546)</f>
        <v/>
      </c>
      <c r="O6546" s="142">
        <f>'Ek.3-A'!S6546</f>
        <v>0</v>
      </c>
      <c r="P6546" s="143" t="str">
        <f>'Ek.3-A'!L6546</f>
        <v/>
      </c>
      <c r="Q6546" s="24" t="str">
        <f>'Ek.3-A'!M6546</f>
        <v/>
      </c>
      <c r="R6546" s="24">
        <f t="shared" si="1383"/>
        <v>0</v>
      </c>
      <c r="S6546" s="141" t="str">
        <f t="shared" si="1384"/>
        <v>H</v>
      </c>
      <c r="T6546" s="24">
        <f>IF(S6546="E",SUM($R$5:R6546),0)</f>
        <v>0</v>
      </c>
      <c r="U6546" s="143">
        <f t="shared" si="1385"/>
        <v>0</v>
      </c>
    </row>
    <row r="6547" spans="1:21" x14ac:dyDescent="0.25">
      <c r="A6547" s="6">
        <v>66.470000000000098</v>
      </c>
      <c r="B6547" s="32" t="s">
        <v>317</v>
      </c>
      <c r="K6547" s="3">
        <f t="shared" si="1386"/>
        <v>4823</v>
      </c>
      <c r="L6547" s="97" t="str">
        <f>IF(TRIM('Ek.3-A'!F6547)&lt;&gt;"","var","yok")</f>
        <v>yok</v>
      </c>
      <c r="M6547" s="5" t="str">
        <f>IF('Ek.3-A'!F6547="", "", IF(VLOOKUP('Ek.3-A'!F6547, Veriler!D:E, 2, 0)=0, "", VLOOKUP('Ek.3-A'!F6547, Veriler!D:E, 2, 0)))</f>
        <v/>
      </c>
      <c r="N6547" s="5" t="str">
        <f>IF('Ek.3-A'!P6547="", "", 'Ek.3-A'!P6547)</f>
        <v/>
      </c>
      <c r="O6547" s="142">
        <f>'Ek.3-A'!S6547</f>
        <v>0</v>
      </c>
      <c r="P6547" s="143" t="str">
        <f>'Ek.3-A'!L6547</f>
        <v/>
      </c>
      <c r="Q6547" s="24" t="str">
        <f>'Ek.3-A'!M6547</f>
        <v/>
      </c>
      <c r="R6547" s="24">
        <f t="shared" si="1383"/>
        <v>0</v>
      </c>
      <c r="S6547" s="141" t="str">
        <f t="shared" si="1384"/>
        <v>H</v>
      </c>
      <c r="T6547" s="24">
        <f>IF(S6547="E",SUM($R$5:R6547),0)</f>
        <v>0</v>
      </c>
      <c r="U6547" s="143">
        <f t="shared" si="1385"/>
        <v>0</v>
      </c>
    </row>
    <row r="6548" spans="1:21" x14ac:dyDescent="0.25">
      <c r="A6548" s="6">
        <v>66.480000000000103</v>
      </c>
      <c r="B6548" s="32" t="s">
        <v>317</v>
      </c>
      <c r="K6548" s="3">
        <f t="shared" si="1386"/>
        <v>4824</v>
      </c>
      <c r="L6548" s="97" t="str">
        <f>IF(TRIM('Ek.3-A'!F6548)&lt;&gt;"","var","yok")</f>
        <v>yok</v>
      </c>
      <c r="M6548" s="5" t="str">
        <f>IF('Ek.3-A'!F6548="", "", IF(VLOOKUP('Ek.3-A'!F6548, Veriler!D:E, 2, 0)=0, "", VLOOKUP('Ek.3-A'!F6548, Veriler!D:E, 2, 0)))</f>
        <v/>
      </c>
      <c r="N6548" s="5" t="str">
        <f>IF('Ek.3-A'!P6548="", "", 'Ek.3-A'!P6548)</f>
        <v/>
      </c>
      <c r="O6548" s="142">
        <f>'Ek.3-A'!S6548</f>
        <v>0</v>
      </c>
      <c r="P6548" s="143" t="str">
        <f>'Ek.3-A'!L6548</f>
        <v/>
      </c>
      <c r="Q6548" s="24" t="str">
        <f>'Ek.3-A'!M6548</f>
        <v/>
      </c>
      <c r="R6548" s="24">
        <f t="shared" si="1383"/>
        <v>0</v>
      </c>
      <c r="S6548" s="141" t="str">
        <f t="shared" si="1384"/>
        <v>H</v>
      </c>
      <c r="T6548" s="24">
        <f>IF(S6548="E",SUM($R$5:R6548),0)</f>
        <v>0</v>
      </c>
      <c r="U6548" s="143">
        <f t="shared" si="1385"/>
        <v>0</v>
      </c>
    </row>
    <row r="6549" spans="1:21" x14ac:dyDescent="0.25">
      <c r="A6549" s="6">
        <v>66.490000000000094</v>
      </c>
      <c r="B6549" s="32" t="s">
        <v>317</v>
      </c>
      <c r="K6549" s="3">
        <f t="shared" si="1386"/>
        <v>4825</v>
      </c>
      <c r="L6549" s="97" t="str">
        <f>IF(TRIM('Ek.3-A'!F6549)&lt;&gt;"","var","yok")</f>
        <v>yok</v>
      </c>
      <c r="M6549" s="5" t="str">
        <f>IF('Ek.3-A'!F6549="", "", IF(VLOOKUP('Ek.3-A'!F6549, Veriler!D:E, 2, 0)=0, "", VLOOKUP('Ek.3-A'!F6549, Veriler!D:E, 2, 0)))</f>
        <v/>
      </c>
      <c r="N6549" s="5" t="str">
        <f>IF('Ek.3-A'!P6549="", "", 'Ek.3-A'!P6549)</f>
        <v/>
      </c>
      <c r="O6549" s="142">
        <f>'Ek.3-A'!S6549</f>
        <v>0</v>
      </c>
      <c r="P6549" s="143" t="str">
        <f>'Ek.3-A'!L6549</f>
        <v/>
      </c>
      <c r="Q6549" s="24" t="str">
        <f>'Ek.3-A'!M6549</f>
        <v/>
      </c>
      <c r="R6549" s="24">
        <f t="shared" si="1383"/>
        <v>0</v>
      </c>
      <c r="S6549" s="141" t="str">
        <f t="shared" si="1384"/>
        <v>H</v>
      </c>
      <c r="T6549" s="24">
        <f>IF(S6549="E",SUM($R$5:R6549),0)</f>
        <v>0</v>
      </c>
      <c r="U6549" s="143">
        <f t="shared" si="1385"/>
        <v>0</v>
      </c>
    </row>
    <row r="6550" spans="1:21" x14ac:dyDescent="0.25">
      <c r="A6550" s="6">
        <v>66.500000000000099</v>
      </c>
      <c r="B6550" s="32" t="s">
        <v>317</v>
      </c>
      <c r="K6550" s="3">
        <f t="shared" si="1386"/>
        <v>4826</v>
      </c>
      <c r="L6550" s="97" t="str">
        <f>IF(TRIM('Ek.3-A'!F6550)&lt;&gt;"","var","yok")</f>
        <v>yok</v>
      </c>
      <c r="M6550" s="5" t="str">
        <f>IF('Ek.3-A'!F6550="", "", IF(VLOOKUP('Ek.3-A'!F6550, Veriler!D:E, 2, 0)=0, "", VLOOKUP('Ek.3-A'!F6550, Veriler!D:E, 2, 0)))</f>
        <v/>
      </c>
      <c r="N6550" s="5" t="str">
        <f>IF('Ek.3-A'!P6550="", "", 'Ek.3-A'!P6550)</f>
        <v/>
      </c>
      <c r="O6550" s="142">
        <f>'Ek.3-A'!S6550</f>
        <v>0</v>
      </c>
      <c r="P6550" s="143" t="str">
        <f>'Ek.3-A'!L6550</f>
        <v/>
      </c>
      <c r="Q6550" s="24" t="str">
        <f>'Ek.3-A'!M6550</f>
        <v/>
      </c>
      <c r="R6550" s="24">
        <f t="shared" si="1383"/>
        <v>0</v>
      </c>
      <c r="S6550" s="141" t="str">
        <f t="shared" si="1384"/>
        <v>H</v>
      </c>
      <c r="T6550" s="24">
        <f>IF(S6550="E",SUM($R$5:R6550),0)</f>
        <v>0</v>
      </c>
      <c r="U6550" s="143">
        <f t="shared" si="1385"/>
        <v>0</v>
      </c>
    </row>
    <row r="6551" spans="1:21" x14ac:dyDescent="0.25">
      <c r="A6551" s="6">
        <v>66.510000000000105</v>
      </c>
      <c r="B6551" s="32" t="s">
        <v>317</v>
      </c>
      <c r="K6551" s="3">
        <f t="shared" si="1386"/>
        <v>4827</v>
      </c>
      <c r="L6551" s="97" t="str">
        <f>IF(TRIM('Ek.3-A'!F6551)&lt;&gt;"","var","yok")</f>
        <v>yok</v>
      </c>
      <c r="M6551" s="5" t="str">
        <f>IF('Ek.3-A'!F6551="", "", IF(VLOOKUP('Ek.3-A'!F6551, Veriler!D:E, 2, 0)=0, "", VLOOKUP('Ek.3-A'!F6551, Veriler!D:E, 2, 0)))</f>
        <v/>
      </c>
      <c r="N6551" s="5" t="str">
        <f>IF('Ek.3-A'!P6551="", "", 'Ek.3-A'!P6551)</f>
        <v/>
      </c>
      <c r="O6551" s="142">
        <f>'Ek.3-A'!S6551</f>
        <v>0</v>
      </c>
      <c r="P6551" s="143" t="str">
        <f>'Ek.3-A'!L6551</f>
        <v/>
      </c>
      <c r="Q6551" s="24" t="str">
        <f>'Ek.3-A'!M6551</f>
        <v/>
      </c>
      <c r="R6551" s="24">
        <f t="shared" si="1383"/>
        <v>0</v>
      </c>
      <c r="S6551" s="141" t="str">
        <f t="shared" si="1384"/>
        <v>H</v>
      </c>
      <c r="T6551" s="24">
        <f>IF(S6551="E",SUM($R$5:R6551),0)</f>
        <v>0</v>
      </c>
      <c r="U6551" s="143">
        <f t="shared" si="1385"/>
        <v>0</v>
      </c>
    </row>
    <row r="6552" spans="1:21" x14ac:dyDescent="0.25">
      <c r="A6552" s="6">
        <v>66.520000000000095</v>
      </c>
      <c r="B6552" s="32" t="s">
        <v>317</v>
      </c>
      <c r="K6552" s="3">
        <f t="shared" si="1386"/>
        <v>4828</v>
      </c>
      <c r="L6552" s="97" t="str">
        <f>IF(TRIM('Ek.3-A'!F6552)&lt;&gt;"","var","yok")</f>
        <v>yok</v>
      </c>
      <c r="M6552" s="5" t="str">
        <f>IF('Ek.3-A'!F6552="", "", IF(VLOOKUP('Ek.3-A'!F6552, Veriler!D:E, 2, 0)=0, "", VLOOKUP('Ek.3-A'!F6552, Veriler!D:E, 2, 0)))</f>
        <v/>
      </c>
      <c r="N6552" s="5" t="str">
        <f>IF('Ek.3-A'!P6552="", "", 'Ek.3-A'!P6552)</f>
        <v/>
      </c>
      <c r="O6552" s="142">
        <f>'Ek.3-A'!S6552</f>
        <v>0</v>
      </c>
      <c r="P6552" s="143" t="str">
        <f>'Ek.3-A'!L6552</f>
        <v/>
      </c>
      <c r="Q6552" s="24" t="str">
        <f>'Ek.3-A'!M6552</f>
        <v/>
      </c>
      <c r="R6552" s="24">
        <f t="shared" si="1383"/>
        <v>0</v>
      </c>
      <c r="S6552" s="141" t="str">
        <f t="shared" si="1384"/>
        <v>H</v>
      </c>
      <c r="T6552" s="24">
        <f>IF(S6552="E",SUM($R$5:R6552),0)</f>
        <v>0</v>
      </c>
      <c r="U6552" s="143">
        <f t="shared" si="1385"/>
        <v>0</v>
      </c>
    </row>
    <row r="6553" spans="1:21" x14ac:dyDescent="0.25">
      <c r="A6553" s="6">
        <v>66.530000000000101</v>
      </c>
      <c r="B6553" s="32" t="s">
        <v>317</v>
      </c>
      <c r="K6553" s="3">
        <f t="shared" si="1386"/>
        <v>4829</v>
      </c>
      <c r="L6553" s="97" t="str">
        <f>IF(TRIM('Ek.3-A'!F6553)&lt;&gt;"","var","yok")</f>
        <v>yok</v>
      </c>
      <c r="M6553" s="5" t="str">
        <f>IF('Ek.3-A'!F6553="", "", IF(VLOOKUP('Ek.3-A'!F6553, Veriler!D:E, 2, 0)=0, "", VLOOKUP('Ek.3-A'!F6553, Veriler!D:E, 2, 0)))</f>
        <v/>
      </c>
      <c r="N6553" s="5" t="str">
        <f>IF('Ek.3-A'!P6553="", "", 'Ek.3-A'!P6553)</f>
        <v/>
      </c>
      <c r="O6553" s="142">
        <f>'Ek.3-A'!S6553</f>
        <v>0</v>
      </c>
      <c r="P6553" s="143" t="str">
        <f>'Ek.3-A'!L6553</f>
        <v/>
      </c>
      <c r="Q6553" s="24" t="str">
        <f>'Ek.3-A'!M6553</f>
        <v/>
      </c>
      <c r="R6553" s="24">
        <f t="shared" si="1383"/>
        <v>0</v>
      </c>
      <c r="S6553" s="141" t="str">
        <f t="shared" si="1384"/>
        <v>H</v>
      </c>
      <c r="T6553" s="24">
        <f>IF(S6553="E",SUM($R$5:R6553),0)</f>
        <v>0</v>
      </c>
      <c r="U6553" s="143">
        <f t="shared" si="1385"/>
        <v>0</v>
      </c>
    </row>
    <row r="6554" spans="1:21" x14ac:dyDescent="0.25">
      <c r="A6554" s="6">
        <v>66.540000000000106</v>
      </c>
      <c r="B6554" s="32" t="s">
        <v>317</v>
      </c>
      <c r="K6554" s="3">
        <f t="shared" si="1386"/>
        <v>4830</v>
      </c>
      <c r="L6554" s="97" t="str">
        <f>IF(TRIM('Ek.3-A'!F6554)&lt;&gt;"","var","yok")</f>
        <v>yok</v>
      </c>
      <c r="M6554" s="5" t="str">
        <f>IF('Ek.3-A'!F6554="", "", IF(VLOOKUP('Ek.3-A'!F6554, Veriler!D:E, 2, 0)=0, "", VLOOKUP('Ek.3-A'!F6554, Veriler!D:E, 2, 0)))</f>
        <v/>
      </c>
      <c r="N6554" s="5" t="str">
        <f>IF('Ek.3-A'!P6554="", "", 'Ek.3-A'!P6554)</f>
        <v/>
      </c>
      <c r="O6554" s="142">
        <f>'Ek.3-A'!S6554</f>
        <v>0</v>
      </c>
      <c r="P6554" s="143" t="str">
        <f>'Ek.3-A'!L6554</f>
        <v/>
      </c>
      <c r="Q6554" s="24" t="str">
        <f>'Ek.3-A'!M6554</f>
        <v/>
      </c>
      <c r="R6554" s="24">
        <f t="shared" si="1383"/>
        <v>0</v>
      </c>
      <c r="S6554" s="141" t="str">
        <f t="shared" si="1384"/>
        <v>H</v>
      </c>
      <c r="T6554" s="24">
        <f>IF(S6554="E",SUM($R$5:R6554),0)</f>
        <v>0</v>
      </c>
      <c r="U6554" s="143">
        <f t="shared" si="1385"/>
        <v>0</v>
      </c>
    </row>
    <row r="6555" spans="1:21" x14ac:dyDescent="0.25">
      <c r="A6555" s="6">
        <v>66.550000000000097</v>
      </c>
      <c r="B6555" s="32" t="s">
        <v>317</v>
      </c>
      <c r="L6555" s="97"/>
      <c r="M6555" s="5"/>
      <c r="N6555" s="5"/>
      <c r="O6555" s="5"/>
      <c r="Q6555" s="23"/>
      <c r="T6555" s="24"/>
      <c r="U6555" s="25"/>
    </row>
    <row r="6556" spans="1:21" x14ac:dyDescent="0.25">
      <c r="A6556" s="6">
        <v>66.560000000000102</v>
      </c>
      <c r="B6556" s="32" t="s">
        <v>317</v>
      </c>
      <c r="K6556" s="3">
        <f>K6554+1</f>
        <v>4831</v>
      </c>
      <c r="L6556" s="97" t="str">
        <f>IF(TRIM('Ek.3-A'!F6556)&lt;&gt;"","var","yok")</f>
        <v>yok</v>
      </c>
      <c r="M6556" s="5" t="str">
        <f>IF('Ek.3-A'!F6556="", "", IF(VLOOKUP('Ek.3-A'!F6556, Veriler!D:E, 2, 0)=0, "", VLOOKUP('Ek.3-A'!F6556, Veriler!D:E, 2, 0)))</f>
        <v/>
      </c>
      <c r="N6556" s="5" t="str">
        <f>IF('Ek.3-A'!P6556="", "", 'Ek.3-A'!P6556)</f>
        <v/>
      </c>
      <c r="O6556" s="142">
        <f>'Ek.3-A'!S6556</f>
        <v>0</v>
      </c>
      <c r="P6556" s="143" t="str">
        <f>'Ek.3-A'!L6556</f>
        <v/>
      </c>
      <c r="Q6556" s="24" t="str">
        <f>'Ek.3-A'!M6556</f>
        <v/>
      </c>
      <c r="R6556" s="24">
        <f t="shared" ref="R6556:R6569" si="1387">IF(L6556="var",0,IF(Q6556&lt;=0.005,Q6556,0))</f>
        <v>0</v>
      </c>
      <c r="S6556" s="141" t="str">
        <f t="shared" ref="S6556:S6569" si="1388">IF(Q6556&lt;=0.005,"E","H")</f>
        <v>H</v>
      </c>
      <c r="T6556" s="24">
        <f>IF(S6556="E",SUM($R$5:R6556),0)</f>
        <v>0</v>
      </c>
      <c r="U6556" s="143">
        <f t="shared" ref="U6556:U6569" si="1389">IF(T6556&lt;=0.1, O6556, IF(R6556&gt;$G$2, R6556*O6556, $G$2*O6556))</f>
        <v>0</v>
      </c>
    </row>
    <row r="6557" spans="1:21" x14ac:dyDescent="0.25">
      <c r="A6557" s="6">
        <v>66.570000000000107</v>
      </c>
      <c r="B6557" s="32" t="s">
        <v>317</v>
      </c>
      <c r="K6557" s="3">
        <f t="shared" ref="K6557:K6569" si="1390">K6556+1</f>
        <v>4832</v>
      </c>
      <c r="L6557" s="97" t="str">
        <f>IF(TRIM('Ek.3-A'!F6557)&lt;&gt;"","var","yok")</f>
        <v>yok</v>
      </c>
      <c r="M6557" s="5" t="str">
        <f>IF('Ek.3-A'!F6557="", "", IF(VLOOKUP('Ek.3-A'!F6557, Veriler!D:E, 2, 0)=0, "", VLOOKUP('Ek.3-A'!F6557, Veriler!D:E, 2, 0)))</f>
        <v/>
      </c>
      <c r="N6557" s="5" t="str">
        <f>IF('Ek.3-A'!P6557="", "", 'Ek.3-A'!P6557)</f>
        <v/>
      </c>
      <c r="O6557" s="142">
        <f>'Ek.3-A'!S6557</f>
        <v>0</v>
      </c>
      <c r="P6557" s="143" t="str">
        <f>'Ek.3-A'!L6557</f>
        <v/>
      </c>
      <c r="Q6557" s="24" t="str">
        <f>'Ek.3-A'!M6557</f>
        <v/>
      </c>
      <c r="R6557" s="24">
        <f t="shared" si="1387"/>
        <v>0</v>
      </c>
      <c r="S6557" s="141" t="str">
        <f t="shared" si="1388"/>
        <v>H</v>
      </c>
      <c r="T6557" s="24">
        <f>IF(S6557="E",SUM($R$5:R6557),0)</f>
        <v>0</v>
      </c>
      <c r="U6557" s="143">
        <f t="shared" si="1389"/>
        <v>0</v>
      </c>
    </row>
    <row r="6558" spans="1:21" x14ac:dyDescent="0.25">
      <c r="A6558" s="6">
        <v>66.580000000000098</v>
      </c>
      <c r="B6558" s="32" t="s">
        <v>317</v>
      </c>
      <c r="K6558" s="3">
        <f t="shared" si="1390"/>
        <v>4833</v>
      </c>
      <c r="L6558" s="97" t="str">
        <f>IF(TRIM('Ek.3-A'!F6558)&lt;&gt;"","var","yok")</f>
        <v>yok</v>
      </c>
      <c r="M6558" s="5" t="str">
        <f>IF('Ek.3-A'!F6558="", "", IF(VLOOKUP('Ek.3-A'!F6558, Veriler!D:E, 2, 0)=0, "", VLOOKUP('Ek.3-A'!F6558, Veriler!D:E, 2, 0)))</f>
        <v/>
      </c>
      <c r="N6558" s="5" t="str">
        <f>IF('Ek.3-A'!P6558="", "", 'Ek.3-A'!P6558)</f>
        <v/>
      </c>
      <c r="O6558" s="142">
        <f>'Ek.3-A'!S6558</f>
        <v>0</v>
      </c>
      <c r="P6558" s="143" t="str">
        <f>'Ek.3-A'!L6558</f>
        <v/>
      </c>
      <c r="Q6558" s="24" t="str">
        <f>'Ek.3-A'!M6558</f>
        <v/>
      </c>
      <c r="R6558" s="24">
        <f t="shared" si="1387"/>
        <v>0</v>
      </c>
      <c r="S6558" s="141" t="str">
        <f t="shared" si="1388"/>
        <v>H</v>
      </c>
      <c r="T6558" s="24">
        <f>IF(S6558="E",SUM($R$5:R6558),0)</f>
        <v>0</v>
      </c>
      <c r="U6558" s="143">
        <f t="shared" si="1389"/>
        <v>0</v>
      </c>
    </row>
    <row r="6559" spans="1:21" x14ac:dyDescent="0.25">
      <c r="A6559" s="6">
        <v>66.590000000000103</v>
      </c>
      <c r="B6559" s="32" t="s">
        <v>317</v>
      </c>
      <c r="K6559" s="3">
        <f t="shared" si="1390"/>
        <v>4834</v>
      </c>
      <c r="L6559" s="97" t="str">
        <f>IF(TRIM('Ek.3-A'!F6559)&lt;&gt;"","var","yok")</f>
        <v>yok</v>
      </c>
      <c r="M6559" s="5" t="str">
        <f>IF('Ek.3-A'!F6559="", "", IF(VLOOKUP('Ek.3-A'!F6559, Veriler!D:E, 2, 0)=0, "", VLOOKUP('Ek.3-A'!F6559, Veriler!D:E, 2, 0)))</f>
        <v/>
      </c>
      <c r="N6559" s="5" t="str">
        <f>IF('Ek.3-A'!P6559="", "", 'Ek.3-A'!P6559)</f>
        <v/>
      </c>
      <c r="O6559" s="142">
        <f>'Ek.3-A'!S6559</f>
        <v>0</v>
      </c>
      <c r="P6559" s="143" t="str">
        <f>'Ek.3-A'!L6559</f>
        <v/>
      </c>
      <c r="Q6559" s="24" t="str">
        <f>'Ek.3-A'!M6559</f>
        <v/>
      </c>
      <c r="R6559" s="24">
        <f t="shared" si="1387"/>
        <v>0</v>
      </c>
      <c r="S6559" s="141" t="str">
        <f t="shared" si="1388"/>
        <v>H</v>
      </c>
      <c r="T6559" s="24">
        <f>IF(S6559="E",SUM($R$5:R6559),0)</f>
        <v>0</v>
      </c>
      <c r="U6559" s="143">
        <f t="shared" si="1389"/>
        <v>0</v>
      </c>
    </row>
    <row r="6560" spans="1:21" x14ac:dyDescent="0.25">
      <c r="A6560" s="6">
        <v>66.600000000000094</v>
      </c>
      <c r="B6560" s="32" t="s">
        <v>317</v>
      </c>
      <c r="K6560" s="3">
        <f t="shared" si="1390"/>
        <v>4835</v>
      </c>
      <c r="L6560" s="97" t="str">
        <f>IF(TRIM('Ek.3-A'!F6560)&lt;&gt;"","var","yok")</f>
        <v>yok</v>
      </c>
      <c r="M6560" s="5" t="str">
        <f>IF('Ek.3-A'!F6560="", "", IF(VLOOKUP('Ek.3-A'!F6560, Veriler!D:E, 2, 0)=0, "", VLOOKUP('Ek.3-A'!F6560, Veriler!D:E, 2, 0)))</f>
        <v/>
      </c>
      <c r="N6560" s="5" t="str">
        <f>IF('Ek.3-A'!P6560="", "", 'Ek.3-A'!P6560)</f>
        <v/>
      </c>
      <c r="O6560" s="142">
        <f>'Ek.3-A'!S6560</f>
        <v>0</v>
      </c>
      <c r="P6560" s="143" t="str">
        <f>'Ek.3-A'!L6560</f>
        <v/>
      </c>
      <c r="Q6560" s="24" t="str">
        <f>'Ek.3-A'!M6560</f>
        <v/>
      </c>
      <c r="R6560" s="24">
        <f t="shared" si="1387"/>
        <v>0</v>
      </c>
      <c r="S6560" s="141" t="str">
        <f t="shared" si="1388"/>
        <v>H</v>
      </c>
      <c r="T6560" s="24">
        <f>IF(S6560="E",SUM($R$5:R6560),0)</f>
        <v>0</v>
      </c>
      <c r="U6560" s="143">
        <f t="shared" si="1389"/>
        <v>0</v>
      </c>
    </row>
    <row r="6561" spans="1:41" x14ac:dyDescent="0.25">
      <c r="A6561" s="6">
        <v>66.610000000000099</v>
      </c>
      <c r="B6561" s="32" t="s">
        <v>317</v>
      </c>
      <c r="K6561" s="3">
        <f t="shared" si="1390"/>
        <v>4836</v>
      </c>
      <c r="L6561" s="97" t="str">
        <f>IF(TRIM('Ek.3-A'!F6561)&lt;&gt;"","var","yok")</f>
        <v>yok</v>
      </c>
      <c r="M6561" s="5" t="str">
        <f>IF('Ek.3-A'!F6561="", "", IF(VLOOKUP('Ek.3-A'!F6561, Veriler!D:E, 2, 0)=0, "", VLOOKUP('Ek.3-A'!F6561, Veriler!D:E, 2, 0)))</f>
        <v/>
      </c>
      <c r="N6561" s="5" t="str">
        <f>IF('Ek.3-A'!P6561="", "", 'Ek.3-A'!P6561)</f>
        <v/>
      </c>
      <c r="O6561" s="142">
        <f>'Ek.3-A'!S6561</f>
        <v>0</v>
      </c>
      <c r="P6561" s="143" t="str">
        <f>'Ek.3-A'!L6561</f>
        <v/>
      </c>
      <c r="Q6561" s="24" t="str">
        <f>'Ek.3-A'!M6561</f>
        <v/>
      </c>
      <c r="R6561" s="24">
        <f t="shared" si="1387"/>
        <v>0</v>
      </c>
      <c r="S6561" s="141" t="str">
        <f t="shared" si="1388"/>
        <v>H</v>
      </c>
      <c r="T6561" s="24">
        <f>IF(S6561="E",SUM($R$5:R6561),0)</f>
        <v>0</v>
      </c>
      <c r="U6561" s="143">
        <f t="shared" si="1389"/>
        <v>0</v>
      </c>
    </row>
    <row r="6562" spans="1:41" x14ac:dyDescent="0.25">
      <c r="A6562" s="6">
        <v>66.620000000000104</v>
      </c>
      <c r="B6562" s="32" t="s">
        <v>317</v>
      </c>
      <c r="K6562" s="3">
        <f t="shared" si="1390"/>
        <v>4837</v>
      </c>
      <c r="L6562" s="97" t="str">
        <f>IF(TRIM('Ek.3-A'!F6562)&lt;&gt;"","var","yok")</f>
        <v>yok</v>
      </c>
      <c r="M6562" s="5" t="str">
        <f>IF('Ek.3-A'!F6562="", "", IF(VLOOKUP('Ek.3-A'!F6562, Veriler!D:E, 2, 0)=0, "", VLOOKUP('Ek.3-A'!F6562, Veriler!D:E, 2, 0)))</f>
        <v/>
      </c>
      <c r="N6562" s="5" t="str">
        <f>IF('Ek.3-A'!P6562="", "", 'Ek.3-A'!P6562)</f>
        <v/>
      </c>
      <c r="O6562" s="142">
        <f>'Ek.3-A'!S6562</f>
        <v>0</v>
      </c>
      <c r="P6562" s="143" t="str">
        <f>'Ek.3-A'!L6562</f>
        <v/>
      </c>
      <c r="Q6562" s="24" t="str">
        <f>'Ek.3-A'!M6562</f>
        <v/>
      </c>
      <c r="R6562" s="24">
        <f t="shared" si="1387"/>
        <v>0</v>
      </c>
      <c r="S6562" s="141" t="str">
        <f t="shared" si="1388"/>
        <v>H</v>
      </c>
      <c r="T6562" s="24">
        <f>IF(S6562="E",SUM($R$5:R6562),0)</f>
        <v>0</v>
      </c>
      <c r="U6562" s="143">
        <f t="shared" si="1389"/>
        <v>0</v>
      </c>
    </row>
    <row r="6563" spans="1:41" x14ac:dyDescent="0.25">
      <c r="A6563" s="6">
        <v>66.630000000000095</v>
      </c>
      <c r="B6563" s="32" t="s">
        <v>317</v>
      </c>
      <c r="K6563" s="3">
        <f t="shared" si="1390"/>
        <v>4838</v>
      </c>
      <c r="L6563" s="97" t="str">
        <f>IF(TRIM('Ek.3-A'!F6563)&lt;&gt;"","var","yok")</f>
        <v>yok</v>
      </c>
      <c r="M6563" s="5" t="str">
        <f>IF('Ek.3-A'!F6563="", "", IF(VLOOKUP('Ek.3-A'!F6563, Veriler!D:E, 2, 0)=0, "", VLOOKUP('Ek.3-A'!F6563, Veriler!D:E, 2, 0)))</f>
        <v/>
      </c>
      <c r="N6563" s="5" t="str">
        <f>IF('Ek.3-A'!P6563="", "", 'Ek.3-A'!P6563)</f>
        <v/>
      </c>
      <c r="O6563" s="142">
        <f>'Ek.3-A'!S6563</f>
        <v>0</v>
      </c>
      <c r="P6563" s="143" t="str">
        <f>'Ek.3-A'!L6563</f>
        <v/>
      </c>
      <c r="Q6563" s="24" t="str">
        <f>'Ek.3-A'!M6563</f>
        <v/>
      </c>
      <c r="R6563" s="24">
        <f t="shared" si="1387"/>
        <v>0</v>
      </c>
      <c r="S6563" s="141" t="str">
        <f t="shared" si="1388"/>
        <v>H</v>
      </c>
      <c r="T6563" s="24">
        <f>IF(S6563="E",SUM($R$5:R6563),0)</f>
        <v>0</v>
      </c>
      <c r="U6563" s="143">
        <f t="shared" si="1389"/>
        <v>0</v>
      </c>
    </row>
    <row r="6564" spans="1:41" x14ac:dyDescent="0.25">
      <c r="A6564" s="6">
        <v>66.6400000000001</v>
      </c>
      <c r="B6564" s="32" t="s">
        <v>317</v>
      </c>
      <c r="K6564" s="3">
        <f t="shared" si="1390"/>
        <v>4839</v>
      </c>
      <c r="L6564" s="97" t="str">
        <f>IF(TRIM('Ek.3-A'!F6564)&lt;&gt;"","var","yok")</f>
        <v>yok</v>
      </c>
      <c r="M6564" s="5" t="str">
        <f>IF('Ek.3-A'!F6564="", "", IF(VLOOKUP('Ek.3-A'!F6564, Veriler!D:E, 2, 0)=0, "", VLOOKUP('Ek.3-A'!F6564, Veriler!D:E, 2, 0)))</f>
        <v/>
      </c>
      <c r="N6564" s="5" t="str">
        <f>IF('Ek.3-A'!P6564="", "", 'Ek.3-A'!P6564)</f>
        <v/>
      </c>
      <c r="O6564" s="142">
        <f>'Ek.3-A'!S6564</f>
        <v>0</v>
      </c>
      <c r="P6564" s="143" t="str">
        <f>'Ek.3-A'!L6564</f>
        <v/>
      </c>
      <c r="Q6564" s="24" t="str">
        <f>'Ek.3-A'!M6564</f>
        <v/>
      </c>
      <c r="R6564" s="24">
        <f t="shared" si="1387"/>
        <v>0</v>
      </c>
      <c r="S6564" s="141" t="str">
        <f t="shared" si="1388"/>
        <v>H</v>
      </c>
      <c r="T6564" s="24">
        <f>IF(S6564="E",SUM($R$5:R6564),0)</f>
        <v>0</v>
      </c>
      <c r="U6564" s="143">
        <f t="shared" si="1389"/>
        <v>0</v>
      </c>
    </row>
    <row r="6565" spans="1:41" x14ac:dyDescent="0.25">
      <c r="A6565" s="6">
        <v>66.650000000000105</v>
      </c>
      <c r="B6565" s="32" t="s">
        <v>317</v>
      </c>
      <c r="K6565" s="3">
        <f t="shared" si="1390"/>
        <v>4840</v>
      </c>
      <c r="L6565" s="97" t="str">
        <f>IF(TRIM('Ek.3-A'!F6565)&lt;&gt;"","var","yok")</f>
        <v>yok</v>
      </c>
      <c r="M6565" s="5" t="str">
        <f>IF('Ek.3-A'!F6565="", "", IF(VLOOKUP('Ek.3-A'!F6565, Veriler!D:E, 2, 0)=0, "", VLOOKUP('Ek.3-A'!F6565, Veriler!D:E, 2, 0)))</f>
        <v/>
      </c>
      <c r="N6565" s="5" t="str">
        <f>IF('Ek.3-A'!P6565="", "", 'Ek.3-A'!P6565)</f>
        <v/>
      </c>
      <c r="O6565" s="142">
        <f>'Ek.3-A'!S6565</f>
        <v>0</v>
      </c>
      <c r="P6565" s="143" t="str">
        <f>'Ek.3-A'!L6565</f>
        <v/>
      </c>
      <c r="Q6565" s="24" t="str">
        <f>'Ek.3-A'!M6565</f>
        <v/>
      </c>
      <c r="R6565" s="24">
        <f t="shared" si="1387"/>
        <v>0</v>
      </c>
      <c r="S6565" s="141" t="str">
        <f t="shared" si="1388"/>
        <v>H</v>
      </c>
      <c r="T6565" s="24">
        <f>IF(S6565="E",SUM($R$5:R6565),0)</f>
        <v>0</v>
      </c>
      <c r="U6565" s="143">
        <f t="shared" si="1389"/>
        <v>0</v>
      </c>
    </row>
    <row r="6566" spans="1:41" x14ac:dyDescent="0.25">
      <c r="A6566" s="6">
        <v>66.660000000000096</v>
      </c>
      <c r="B6566" s="32" t="s">
        <v>317</v>
      </c>
      <c r="K6566" s="3">
        <f t="shared" si="1390"/>
        <v>4841</v>
      </c>
      <c r="L6566" s="97" t="str">
        <f>IF(TRIM('Ek.3-A'!F6566)&lt;&gt;"","var","yok")</f>
        <v>yok</v>
      </c>
      <c r="M6566" s="5" t="str">
        <f>IF('Ek.3-A'!F6566="", "", IF(VLOOKUP('Ek.3-A'!F6566, Veriler!D:E, 2, 0)=0, "", VLOOKUP('Ek.3-A'!F6566, Veriler!D:E, 2, 0)))</f>
        <v/>
      </c>
      <c r="N6566" s="5" t="str">
        <f>IF('Ek.3-A'!P6566="", "", 'Ek.3-A'!P6566)</f>
        <v/>
      </c>
      <c r="O6566" s="142">
        <f>'Ek.3-A'!S6566</f>
        <v>0</v>
      </c>
      <c r="P6566" s="143" t="str">
        <f>'Ek.3-A'!L6566</f>
        <v/>
      </c>
      <c r="Q6566" s="24" t="str">
        <f>'Ek.3-A'!M6566</f>
        <v/>
      </c>
      <c r="R6566" s="24">
        <f t="shared" si="1387"/>
        <v>0</v>
      </c>
      <c r="S6566" s="141" t="str">
        <f t="shared" si="1388"/>
        <v>H</v>
      </c>
      <c r="T6566" s="24">
        <f>IF(S6566="E",SUM($R$5:R6566),0)</f>
        <v>0</v>
      </c>
      <c r="U6566" s="143">
        <f t="shared" si="1389"/>
        <v>0</v>
      </c>
    </row>
    <row r="6567" spans="1:41" x14ac:dyDescent="0.25">
      <c r="A6567" s="6">
        <v>66.670000000000101</v>
      </c>
      <c r="B6567" s="32" t="s">
        <v>317</v>
      </c>
      <c r="K6567" s="3">
        <f t="shared" si="1390"/>
        <v>4842</v>
      </c>
      <c r="L6567" s="97" t="str">
        <f>IF(TRIM('Ek.3-A'!F6567)&lt;&gt;"","var","yok")</f>
        <v>yok</v>
      </c>
      <c r="M6567" s="5" t="str">
        <f>IF('Ek.3-A'!F6567="", "", IF(VLOOKUP('Ek.3-A'!F6567, Veriler!D:E, 2, 0)=0, "", VLOOKUP('Ek.3-A'!F6567, Veriler!D:E, 2, 0)))</f>
        <v/>
      </c>
      <c r="N6567" s="5" t="str">
        <f>IF('Ek.3-A'!P6567="", "", 'Ek.3-A'!P6567)</f>
        <v/>
      </c>
      <c r="O6567" s="142">
        <f>'Ek.3-A'!S6567</f>
        <v>0</v>
      </c>
      <c r="P6567" s="143" t="str">
        <f>'Ek.3-A'!L6567</f>
        <v/>
      </c>
      <c r="Q6567" s="24" t="str">
        <f>'Ek.3-A'!M6567</f>
        <v/>
      </c>
      <c r="R6567" s="24">
        <f t="shared" si="1387"/>
        <v>0</v>
      </c>
      <c r="S6567" s="141" t="str">
        <f t="shared" si="1388"/>
        <v>H</v>
      </c>
      <c r="T6567" s="24">
        <f>IF(S6567="E",SUM($R$5:R6567),0)</f>
        <v>0</v>
      </c>
      <c r="U6567" s="143">
        <f t="shared" si="1389"/>
        <v>0</v>
      </c>
    </row>
    <row r="6568" spans="1:41" x14ac:dyDescent="0.25">
      <c r="A6568" s="6">
        <v>66.680000000000106</v>
      </c>
      <c r="B6568" s="32" t="s">
        <v>317</v>
      </c>
      <c r="K6568" s="3">
        <f t="shared" si="1390"/>
        <v>4843</v>
      </c>
      <c r="L6568" s="97" t="str">
        <f>IF(TRIM('Ek.3-A'!F6568)&lt;&gt;"","var","yok")</f>
        <v>yok</v>
      </c>
      <c r="M6568" s="5" t="str">
        <f>IF('Ek.3-A'!F6568="", "", IF(VLOOKUP('Ek.3-A'!F6568, Veriler!D:E, 2, 0)=0, "", VLOOKUP('Ek.3-A'!F6568, Veriler!D:E, 2, 0)))</f>
        <v/>
      </c>
      <c r="N6568" s="5" t="str">
        <f>IF('Ek.3-A'!P6568="", "", 'Ek.3-A'!P6568)</f>
        <v/>
      </c>
      <c r="O6568" s="142">
        <f>'Ek.3-A'!S6568</f>
        <v>0</v>
      </c>
      <c r="P6568" s="143" t="str">
        <f>'Ek.3-A'!L6568</f>
        <v/>
      </c>
      <c r="Q6568" s="24" t="str">
        <f>'Ek.3-A'!M6568</f>
        <v/>
      </c>
      <c r="R6568" s="24">
        <f t="shared" si="1387"/>
        <v>0</v>
      </c>
      <c r="S6568" s="141" t="str">
        <f t="shared" si="1388"/>
        <v>H</v>
      </c>
      <c r="T6568" s="24">
        <f>IF(S6568="E",SUM($R$5:R6568),0)</f>
        <v>0</v>
      </c>
      <c r="U6568" s="143">
        <f t="shared" si="1389"/>
        <v>0</v>
      </c>
    </row>
    <row r="6569" spans="1:41" x14ac:dyDescent="0.25">
      <c r="A6569" s="6">
        <v>66.690000000000097</v>
      </c>
      <c r="B6569" s="32" t="s">
        <v>317</v>
      </c>
      <c r="K6569" s="3">
        <f t="shared" si="1390"/>
        <v>4844</v>
      </c>
      <c r="L6569" s="97" t="str">
        <f>IF(TRIM('Ek.3-A'!F6569)&lt;&gt;"","var","yok")</f>
        <v>yok</v>
      </c>
      <c r="M6569" s="5" t="str">
        <f>IF('Ek.3-A'!F6569="", "", IF(VLOOKUP('Ek.3-A'!F6569, Veriler!D:E, 2, 0)=0, "", VLOOKUP('Ek.3-A'!F6569, Veriler!D:E, 2, 0)))</f>
        <v/>
      </c>
      <c r="N6569" s="5" t="str">
        <f>IF('Ek.3-A'!P6569="", "", 'Ek.3-A'!P6569)</f>
        <v/>
      </c>
      <c r="O6569" s="142">
        <f>'Ek.3-A'!S6569</f>
        <v>0</v>
      </c>
      <c r="P6569" s="143" t="str">
        <f>'Ek.3-A'!L6569</f>
        <v/>
      </c>
      <c r="Q6569" s="24" t="str">
        <f>'Ek.3-A'!M6569</f>
        <v/>
      </c>
      <c r="R6569" s="24">
        <f t="shared" si="1387"/>
        <v>0</v>
      </c>
      <c r="S6569" s="141" t="str">
        <f t="shared" si="1388"/>
        <v>H</v>
      </c>
      <c r="T6569" s="24">
        <f>IF(S6569="E",SUM($R$5:R6569),0)</f>
        <v>0</v>
      </c>
      <c r="U6569" s="143">
        <f t="shared" si="1389"/>
        <v>0</v>
      </c>
    </row>
    <row r="6570" spans="1:41" x14ac:dyDescent="0.25">
      <c r="A6570" s="6">
        <v>66.700000000000102</v>
      </c>
      <c r="B6570" s="32" t="s">
        <v>317</v>
      </c>
      <c r="T6570" s="24"/>
      <c r="U6570" s="25"/>
      <c r="AO6570" s="140">
        <f>'Ek.3-A'!L6570</f>
        <v>0</v>
      </c>
    </row>
    <row r="6571" spans="1:41" x14ac:dyDescent="0.25">
      <c r="A6571" s="6">
        <v>66.710000000000093</v>
      </c>
      <c r="B6571" s="32" t="s">
        <v>317</v>
      </c>
      <c r="T6571" s="24"/>
      <c r="U6571" s="25"/>
    </row>
    <row r="6572" spans="1:41" x14ac:dyDescent="0.25">
      <c r="A6572" s="6">
        <v>66.720000000000098</v>
      </c>
      <c r="B6572" s="32" t="s">
        <v>317</v>
      </c>
      <c r="T6572" s="24"/>
      <c r="U6572" s="25"/>
    </row>
    <row r="6573" spans="1:41" x14ac:dyDescent="0.25">
      <c r="A6573" s="6">
        <v>66.730000000000103</v>
      </c>
      <c r="B6573" s="32" t="s">
        <v>317</v>
      </c>
      <c r="T6573" s="24"/>
      <c r="U6573" s="25"/>
    </row>
    <row r="6574" spans="1:41" x14ac:dyDescent="0.25">
      <c r="A6574" s="6">
        <v>66.740000000000094</v>
      </c>
      <c r="B6574" s="32" t="s">
        <v>317</v>
      </c>
      <c r="T6574" s="24"/>
      <c r="U6574" s="25"/>
    </row>
    <row r="6575" spans="1:41" x14ac:dyDescent="0.25">
      <c r="A6575" s="6">
        <v>66.750000000000099</v>
      </c>
      <c r="B6575" s="32" t="s">
        <v>317</v>
      </c>
      <c r="T6575" s="24"/>
      <c r="U6575" s="25"/>
    </row>
    <row r="6576" spans="1:41" x14ac:dyDescent="0.25">
      <c r="A6576" s="6">
        <v>66.760000000000105</v>
      </c>
      <c r="B6576" s="32" t="s">
        <v>317</v>
      </c>
      <c r="T6576" s="24"/>
      <c r="U6576" s="25"/>
    </row>
    <row r="6577" spans="1:21" x14ac:dyDescent="0.25">
      <c r="A6577" s="6">
        <v>66.770000000000095</v>
      </c>
      <c r="B6577" s="32" t="s">
        <v>317</v>
      </c>
      <c r="T6577" s="24"/>
      <c r="U6577" s="25"/>
    </row>
    <row r="6578" spans="1:21" x14ac:dyDescent="0.25">
      <c r="A6578" s="6">
        <v>66.780000000000101</v>
      </c>
      <c r="B6578" s="32" t="s">
        <v>317</v>
      </c>
      <c r="T6578" s="24"/>
      <c r="U6578" s="25"/>
    </row>
    <row r="6579" spans="1:21" x14ac:dyDescent="0.25">
      <c r="A6579" s="6">
        <v>66.790000000000106</v>
      </c>
      <c r="B6579" s="32" t="s">
        <v>317</v>
      </c>
      <c r="K6579" s="3">
        <f>K6569+1</f>
        <v>4845</v>
      </c>
      <c r="L6579" s="97" t="str">
        <f>IF(TRIM('Ek.3-A'!F6579)&lt;&gt;"","var","yok")</f>
        <v>yok</v>
      </c>
      <c r="M6579" s="5" t="str">
        <f>IF('Ek.3-A'!F6579="", "", IF(VLOOKUP('Ek.3-A'!F6579, Veriler!D:E, 2, 0)=0, "", VLOOKUP('Ek.3-A'!F6579, Veriler!D:E, 2, 0)))</f>
        <v/>
      </c>
      <c r="N6579" s="5" t="str">
        <f>IF('Ek.3-A'!P6579="", "", 'Ek.3-A'!P6579)</f>
        <v/>
      </c>
      <c r="O6579" s="142">
        <f>'Ek.3-A'!S6579</f>
        <v>0</v>
      </c>
      <c r="P6579" s="143" t="str">
        <f>'Ek.3-A'!L6579</f>
        <v/>
      </c>
      <c r="Q6579" s="24" t="str">
        <f>'Ek.3-A'!M6579</f>
        <v/>
      </c>
      <c r="R6579" s="24">
        <f t="shared" ref="R6579:R6592" si="1391">IF(L6579="var",0,IF(Q6579&lt;=0.005,Q6579,0))</f>
        <v>0</v>
      </c>
      <c r="S6579" s="141" t="str">
        <f t="shared" ref="S6579:S6592" si="1392">IF(Q6579&lt;=0.005,"E","H")</f>
        <v>H</v>
      </c>
      <c r="T6579" s="24">
        <f>IF(S6579="E",SUM($R$5:R6579),0)</f>
        <v>0</v>
      </c>
      <c r="U6579" s="143">
        <f t="shared" ref="U6579:U6592" si="1393">IF(T6579&lt;=0.1, O6579, IF(R6579&gt;$G$2, R6579*O6579, $G$2*O6579))</f>
        <v>0</v>
      </c>
    </row>
    <row r="6580" spans="1:21" x14ac:dyDescent="0.25">
      <c r="A6580" s="6">
        <v>66.800000000000097</v>
      </c>
      <c r="B6580" s="32" t="s">
        <v>317</v>
      </c>
      <c r="K6580" s="3">
        <f t="shared" ref="K6580:K6592" si="1394">K6579+1</f>
        <v>4846</v>
      </c>
      <c r="L6580" s="97" t="str">
        <f>IF(TRIM('Ek.3-A'!F6580)&lt;&gt;"","var","yok")</f>
        <v>yok</v>
      </c>
      <c r="M6580" s="5" t="str">
        <f>IF('Ek.3-A'!F6580="", "", IF(VLOOKUP('Ek.3-A'!F6580, Veriler!D:E, 2, 0)=0, "", VLOOKUP('Ek.3-A'!F6580, Veriler!D:E, 2, 0)))</f>
        <v/>
      </c>
      <c r="N6580" s="5" t="str">
        <f>IF('Ek.3-A'!P6580="", "", 'Ek.3-A'!P6580)</f>
        <v/>
      </c>
      <c r="O6580" s="142">
        <f>'Ek.3-A'!S6580</f>
        <v>0</v>
      </c>
      <c r="P6580" s="143" t="str">
        <f>'Ek.3-A'!L6580</f>
        <v/>
      </c>
      <c r="Q6580" s="24" t="str">
        <f>'Ek.3-A'!M6580</f>
        <v/>
      </c>
      <c r="R6580" s="24">
        <f t="shared" si="1391"/>
        <v>0</v>
      </c>
      <c r="S6580" s="141" t="str">
        <f t="shared" si="1392"/>
        <v>H</v>
      </c>
      <c r="T6580" s="24">
        <f>IF(S6580="E",SUM($R$5:R6580),0)</f>
        <v>0</v>
      </c>
      <c r="U6580" s="143">
        <f t="shared" si="1393"/>
        <v>0</v>
      </c>
    </row>
    <row r="6581" spans="1:21" x14ac:dyDescent="0.25">
      <c r="A6581" s="6">
        <v>66.810000000000102</v>
      </c>
      <c r="B6581" s="32" t="s">
        <v>317</v>
      </c>
      <c r="K6581" s="3">
        <f t="shared" si="1394"/>
        <v>4847</v>
      </c>
      <c r="L6581" s="97" t="str">
        <f>IF(TRIM('Ek.3-A'!F6581)&lt;&gt;"","var","yok")</f>
        <v>yok</v>
      </c>
      <c r="M6581" s="5" t="str">
        <f>IF('Ek.3-A'!F6581="", "", IF(VLOOKUP('Ek.3-A'!F6581, Veriler!D:E, 2, 0)=0, "", VLOOKUP('Ek.3-A'!F6581, Veriler!D:E, 2, 0)))</f>
        <v/>
      </c>
      <c r="N6581" s="5" t="str">
        <f>IF('Ek.3-A'!P6581="", "", 'Ek.3-A'!P6581)</f>
        <v/>
      </c>
      <c r="O6581" s="142">
        <f>'Ek.3-A'!S6581</f>
        <v>0</v>
      </c>
      <c r="P6581" s="143" t="str">
        <f>'Ek.3-A'!L6581</f>
        <v/>
      </c>
      <c r="Q6581" s="24" t="str">
        <f>'Ek.3-A'!M6581</f>
        <v/>
      </c>
      <c r="R6581" s="24">
        <f t="shared" si="1391"/>
        <v>0</v>
      </c>
      <c r="S6581" s="141" t="str">
        <f t="shared" si="1392"/>
        <v>H</v>
      </c>
      <c r="T6581" s="24">
        <f>IF(S6581="E",SUM($R$5:R6581),0)</f>
        <v>0</v>
      </c>
      <c r="U6581" s="143">
        <f t="shared" si="1393"/>
        <v>0</v>
      </c>
    </row>
    <row r="6582" spans="1:21" x14ac:dyDescent="0.25">
      <c r="A6582" s="6">
        <v>66.820000000000107</v>
      </c>
      <c r="B6582" s="32" t="s">
        <v>317</v>
      </c>
      <c r="K6582" s="3">
        <f t="shared" si="1394"/>
        <v>4848</v>
      </c>
      <c r="L6582" s="97" t="str">
        <f>IF(TRIM('Ek.3-A'!F6582)&lt;&gt;"","var","yok")</f>
        <v>yok</v>
      </c>
      <c r="M6582" s="5" t="str">
        <f>IF('Ek.3-A'!F6582="", "", IF(VLOOKUP('Ek.3-A'!F6582, Veriler!D:E, 2, 0)=0, "", VLOOKUP('Ek.3-A'!F6582, Veriler!D:E, 2, 0)))</f>
        <v/>
      </c>
      <c r="N6582" s="5" t="str">
        <f>IF('Ek.3-A'!P6582="", "", 'Ek.3-A'!P6582)</f>
        <v/>
      </c>
      <c r="O6582" s="142">
        <f>'Ek.3-A'!S6582</f>
        <v>0</v>
      </c>
      <c r="P6582" s="143" t="str">
        <f>'Ek.3-A'!L6582</f>
        <v/>
      </c>
      <c r="Q6582" s="24" t="str">
        <f>'Ek.3-A'!M6582</f>
        <v/>
      </c>
      <c r="R6582" s="24">
        <f t="shared" si="1391"/>
        <v>0</v>
      </c>
      <c r="S6582" s="141" t="str">
        <f t="shared" si="1392"/>
        <v>H</v>
      </c>
      <c r="T6582" s="24">
        <f>IF(S6582="E",SUM($R$5:R6582),0)</f>
        <v>0</v>
      </c>
      <c r="U6582" s="143">
        <f t="shared" si="1393"/>
        <v>0</v>
      </c>
    </row>
    <row r="6583" spans="1:21" x14ac:dyDescent="0.25">
      <c r="A6583" s="6">
        <v>66.830000000000098</v>
      </c>
      <c r="B6583" s="32" t="s">
        <v>317</v>
      </c>
      <c r="K6583" s="3">
        <f t="shared" si="1394"/>
        <v>4849</v>
      </c>
      <c r="L6583" s="97" t="str">
        <f>IF(TRIM('Ek.3-A'!F6583)&lt;&gt;"","var","yok")</f>
        <v>yok</v>
      </c>
      <c r="M6583" s="5" t="str">
        <f>IF('Ek.3-A'!F6583="", "", IF(VLOOKUP('Ek.3-A'!F6583, Veriler!D:E, 2, 0)=0, "", VLOOKUP('Ek.3-A'!F6583, Veriler!D:E, 2, 0)))</f>
        <v/>
      </c>
      <c r="N6583" s="5" t="str">
        <f>IF('Ek.3-A'!P6583="", "", 'Ek.3-A'!P6583)</f>
        <v/>
      </c>
      <c r="O6583" s="142">
        <f>'Ek.3-A'!S6583</f>
        <v>0</v>
      </c>
      <c r="P6583" s="143" t="str">
        <f>'Ek.3-A'!L6583</f>
        <v/>
      </c>
      <c r="Q6583" s="24" t="str">
        <f>'Ek.3-A'!M6583</f>
        <v/>
      </c>
      <c r="R6583" s="24">
        <f t="shared" si="1391"/>
        <v>0</v>
      </c>
      <c r="S6583" s="141" t="str">
        <f t="shared" si="1392"/>
        <v>H</v>
      </c>
      <c r="T6583" s="24">
        <f>IF(S6583="E",SUM($R$5:R6583),0)</f>
        <v>0</v>
      </c>
      <c r="U6583" s="143">
        <f t="shared" si="1393"/>
        <v>0</v>
      </c>
    </row>
    <row r="6584" spans="1:21" x14ac:dyDescent="0.25">
      <c r="A6584" s="6">
        <v>66.840000000000103</v>
      </c>
      <c r="B6584" s="32" t="s">
        <v>317</v>
      </c>
      <c r="K6584" s="3">
        <f t="shared" si="1394"/>
        <v>4850</v>
      </c>
      <c r="L6584" s="97" t="str">
        <f>IF(TRIM('Ek.3-A'!F6584)&lt;&gt;"","var","yok")</f>
        <v>yok</v>
      </c>
      <c r="M6584" s="5" t="str">
        <f>IF('Ek.3-A'!F6584="", "", IF(VLOOKUP('Ek.3-A'!F6584, Veriler!D:E, 2, 0)=0, "", VLOOKUP('Ek.3-A'!F6584, Veriler!D:E, 2, 0)))</f>
        <v/>
      </c>
      <c r="N6584" s="5" t="str">
        <f>IF('Ek.3-A'!P6584="", "", 'Ek.3-A'!P6584)</f>
        <v/>
      </c>
      <c r="O6584" s="142">
        <f>'Ek.3-A'!S6584</f>
        <v>0</v>
      </c>
      <c r="P6584" s="143" t="str">
        <f>'Ek.3-A'!L6584</f>
        <v/>
      </c>
      <c r="Q6584" s="24" t="str">
        <f>'Ek.3-A'!M6584</f>
        <v/>
      </c>
      <c r="R6584" s="24">
        <f t="shared" si="1391"/>
        <v>0</v>
      </c>
      <c r="S6584" s="141" t="str">
        <f t="shared" si="1392"/>
        <v>H</v>
      </c>
      <c r="T6584" s="24">
        <f>IF(S6584="E",SUM($R$5:R6584),0)</f>
        <v>0</v>
      </c>
      <c r="U6584" s="143">
        <f t="shared" si="1393"/>
        <v>0</v>
      </c>
    </row>
    <row r="6585" spans="1:21" x14ac:dyDescent="0.25">
      <c r="A6585" s="6">
        <v>66.850000000000094</v>
      </c>
      <c r="B6585" s="32" t="s">
        <v>317</v>
      </c>
      <c r="K6585" s="3">
        <f t="shared" si="1394"/>
        <v>4851</v>
      </c>
      <c r="L6585" s="97" t="str">
        <f>IF(TRIM('Ek.3-A'!F6585)&lt;&gt;"","var","yok")</f>
        <v>yok</v>
      </c>
      <c r="M6585" s="5" t="str">
        <f>IF('Ek.3-A'!F6585="", "", IF(VLOOKUP('Ek.3-A'!F6585, Veriler!D:E, 2, 0)=0, "", VLOOKUP('Ek.3-A'!F6585, Veriler!D:E, 2, 0)))</f>
        <v/>
      </c>
      <c r="N6585" s="5" t="str">
        <f>IF('Ek.3-A'!P6585="", "", 'Ek.3-A'!P6585)</f>
        <v/>
      </c>
      <c r="O6585" s="142">
        <f>'Ek.3-A'!S6585</f>
        <v>0</v>
      </c>
      <c r="P6585" s="143" t="str">
        <f>'Ek.3-A'!L6585</f>
        <v/>
      </c>
      <c r="Q6585" s="24" t="str">
        <f>'Ek.3-A'!M6585</f>
        <v/>
      </c>
      <c r="R6585" s="24">
        <f t="shared" si="1391"/>
        <v>0</v>
      </c>
      <c r="S6585" s="141" t="str">
        <f t="shared" si="1392"/>
        <v>H</v>
      </c>
      <c r="T6585" s="24">
        <f>IF(S6585="E",SUM($R$5:R6585),0)</f>
        <v>0</v>
      </c>
      <c r="U6585" s="143">
        <f t="shared" si="1393"/>
        <v>0</v>
      </c>
    </row>
    <row r="6586" spans="1:21" x14ac:dyDescent="0.25">
      <c r="A6586" s="6">
        <v>66.860000000000099</v>
      </c>
      <c r="B6586" s="32" t="s">
        <v>317</v>
      </c>
      <c r="K6586" s="3">
        <f t="shared" si="1394"/>
        <v>4852</v>
      </c>
      <c r="L6586" s="97" t="str">
        <f>IF(TRIM('Ek.3-A'!F6586)&lt;&gt;"","var","yok")</f>
        <v>yok</v>
      </c>
      <c r="M6586" s="5" t="str">
        <f>IF('Ek.3-A'!F6586="", "", IF(VLOOKUP('Ek.3-A'!F6586, Veriler!D:E, 2, 0)=0, "", VLOOKUP('Ek.3-A'!F6586, Veriler!D:E, 2, 0)))</f>
        <v/>
      </c>
      <c r="N6586" s="5" t="str">
        <f>IF('Ek.3-A'!P6586="", "", 'Ek.3-A'!P6586)</f>
        <v/>
      </c>
      <c r="O6586" s="142">
        <f>'Ek.3-A'!S6586</f>
        <v>0</v>
      </c>
      <c r="P6586" s="143" t="str">
        <f>'Ek.3-A'!L6586</f>
        <v/>
      </c>
      <c r="Q6586" s="24" t="str">
        <f>'Ek.3-A'!M6586</f>
        <v/>
      </c>
      <c r="R6586" s="24">
        <f t="shared" si="1391"/>
        <v>0</v>
      </c>
      <c r="S6586" s="141" t="str">
        <f t="shared" si="1392"/>
        <v>H</v>
      </c>
      <c r="T6586" s="24">
        <f>IF(S6586="E",SUM($R$5:R6586),0)</f>
        <v>0</v>
      </c>
      <c r="U6586" s="143">
        <f t="shared" si="1393"/>
        <v>0</v>
      </c>
    </row>
    <row r="6587" spans="1:21" x14ac:dyDescent="0.25">
      <c r="A6587" s="6">
        <v>66.870000000000104</v>
      </c>
      <c r="B6587" s="32" t="s">
        <v>317</v>
      </c>
      <c r="K6587" s="3">
        <f t="shared" si="1394"/>
        <v>4853</v>
      </c>
      <c r="L6587" s="97" t="str">
        <f>IF(TRIM('Ek.3-A'!F6587)&lt;&gt;"","var","yok")</f>
        <v>yok</v>
      </c>
      <c r="M6587" s="5" t="str">
        <f>IF('Ek.3-A'!F6587="", "", IF(VLOOKUP('Ek.3-A'!F6587, Veriler!D:E, 2, 0)=0, "", VLOOKUP('Ek.3-A'!F6587, Veriler!D:E, 2, 0)))</f>
        <v/>
      </c>
      <c r="N6587" s="5" t="str">
        <f>IF('Ek.3-A'!P6587="", "", 'Ek.3-A'!P6587)</f>
        <v/>
      </c>
      <c r="O6587" s="142">
        <f>'Ek.3-A'!S6587</f>
        <v>0</v>
      </c>
      <c r="P6587" s="143" t="str">
        <f>'Ek.3-A'!L6587</f>
        <v/>
      </c>
      <c r="Q6587" s="24" t="str">
        <f>'Ek.3-A'!M6587</f>
        <v/>
      </c>
      <c r="R6587" s="24">
        <f t="shared" si="1391"/>
        <v>0</v>
      </c>
      <c r="S6587" s="141" t="str">
        <f t="shared" si="1392"/>
        <v>H</v>
      </c>
      <c r="T6587" s="24">
        <f>IF(S6587="E",SUM($R$5:R6587),0)</f>
        <v>0</v>
      </c>
      <c r="U6587" s="143">
        <f t="shared" si="1393"/>
        <v>0</v>
      </c>
    </row>
    <row r="6588" spans="1:21" x14ac:dyDescent="0.25">
      <c r="A6588" s="6">
        <v>66.880000000000095</v>
      </c>
      <c r="B6588" s="32" t="s">
        <v>317</v>
      </c>
      <c r="K6588" s="3">
        <f t="shared" si="1394"/>
        <v>4854</v>
      </c>
      <c r="L6588" s="97" t="str">
        <f>IF(TRIM('Ek.3-A'!F6588)&lt;&gt;"","var","yok")</f>
        <v>yok</v>
      </c>
      <c r="M6588" s="5" t="str">
        <f>IF('Ek.3-A'!F6588="", "", IF(VLOOKUP('Ek.3-A'!F6588, Veriler!D:E, 2, 0)=0, "", VLOOKUP('Ek.3-A'!F6588, Veriler!D:E, 2, 0)))</f>
        <v/>
      </c>
      <c r="N6588" s="5" t="str">
        <f>IF('Ek.3-A'!P6588="", "", 'Ek.3-A'!P6588)</f>
        <v/>
      </c>
      <c r="O6588" s="142">
        <f>'Ek.3-A'!S6588</f>
        <v>0</v>
      </c>
      <c r="P6588" s="143" t="str">
        <f>'Ek.3-A'!L6588</f>
        <v/>
      </c>
      <c r="Q6588" s="24" t="str">
        <f>'Ek.3-A'!M6588</f>
        <v/>
      </c>
      <c r="R6588" s="24">
        <f t="shared" si="1391"/>
        <v>0</v>
      </c>
      <c r="S6588" s="141" t="str">
        <f t="shared" si="1392"/>
        <v>H</v>
      </c>
      <c r="T6588" s="24">
        <f>IF(S6588="E",SUM($R$5:R6588),0)</f>
        <v>0</v>
      </c>
      <c r="U6588" s="143">
        <f t="shared" si="1393"/>
        <v>0</v>
      </c>
    </row>
    <row r="6589" spans="1:21" x14ac:dyDescent="0.25">
      <c r="A6589" s="6">
        <v>66.8900000000001</v>
      </c>
      <c r="B6589" s="32" t="s">
        <v>317</v>
      </c>
      <c r="K6589" s="3">
        <f t="shared" si="1394"/>
        <v>4855</v>
      </c>
      <c r="L6589" s="97" t="str">
        <f>IF(TRIM('Ek.3-A'!F6589)&lt;&gt;"","var","yok")</f>
        <v>yok</v>
      </c>
      <c r="M6589" s="5" t="str">
        <f>IF('Ek.3-A'!F6589="", "", IF(VLOOKUP('Ek.3-A'!F6589, Veriler!D:E, 2, 0)=0, "", VLOOKUP('Ek.3-A'!F6589, Veriler!D:E, 2, 0)))</f>
        <v/>
      </c>
      <c r="N6589" s="5" t="str">
        <f>IF('Ek.3-A'!P6589="", "", 'Ek.3-A'!P6589)</f>
        <v/>
      </c>
      <c r="O6589" s="142">
        <f>'Ek.3-A'!S6589</f>
        <v>0</v>
      </c>
      <c r="P6589" s="143" t="str">
        <f>'Ek.3-A'!L6589</f>
        <v/>
      </c>
      <c r="Q6589" s="24" t="str">
        <f>'Ek.3-A'!M6589</f>
        <v/>
      </c>
      <c r="R6589" s="24">
        <f t="shared" si="1391"/>
        <v>0</v>
      </c>
      <c r="S6589" s="141" t="str">
        <f t="shared" si="1392"/>
        <v>H</v>
      </c>
      <c r="T6589" s="24">
        <f>IF(S6589="E",SUM($R$5:R6589),0)</f>
        <v>0</v>
      </c>
      <c r="U6589" s="143">
        <f t="shared" si="1393"/>
        <v>0</v>
      </c>
    </row>
    <row r="6590" spans="1:21" x14ac:dyDescent="0.25">
      <c r="A6590" s="6">
        <v>66.900000000000105</v>
      </c>
      <c r="B6590" s="32" t="s">
        <v>317</v>
      </c>
      <c r="K6590" s="3">
        <f t="shared" si="1394"/>
        <v>4856</v>
      </c>
      <c r="L6590" s="97" t="str">
        <f>IF(TRIM('Ek.3-A'!F6590)&lt;&gt;"","var","yok")</f>
        <v>yok</v>
      </c>
      <c r="M6590" s="5" t="str">
        <f>IF('Ek.3-A'!F6590="", "", IF(VLOOKUP('Ek.3-A'!F6590, Veriler!D:E, 2, 0)=0, "", VLOOKUP('Ek.3-A'!F6590, Veriler!D:E, 2, 0)))</f>
        <v/>
      </c>
      <c r="N6590" s="5" t="str">
        <f>IF('Ek.3-A'!P6590="", "", 'Ek.3-A'!P6590)</f>
        <v/>
      </c>
      <c r="O6590" s="142">
        <f>'Ek.3-A'!S6590</f>
        <v>0</v>
      </c>
      <c r="P6590" s="143" t="str">
        <f>'Ek.3-A'!L6590</f>
        <v/>
      </c>
      <c r="Q6590" s="24" t="str">
        <f>'Ek.3-A'!M6590</f>
        <v/>
      </c>
      <c r="R6590" s="24">
        <f t="shared" si="1391"/>
        <v>0</v>
      </c>
      <c r="S6590" s="141" t="str">
        <f t="shared" si="1392"/>
        <v>H</v>
      </c>
      <c r="T6590" s="24">
        <f>IF(S6590="E",SUM($R$5:R6590),0)</f>
        <v>0</v>
      </c>
      <c r="U6590" s="143">
        <f t="shared" si="1393"/>
        <v>0</v>
      </c>
    </row>
    <row r="6591" spans="1:21" x14ac:dyDescent="0.25">
      <c r="A6591" s="6">
        <v>66.910000000000096</v>
      </c>
      <c r="B6591" s="32" t="s">
        <v>317</v>
      </c>
      <c r="K6591" s="3">
        <f t="shared" si="1394"/>
        <v>4857</v>
      </c>
      <c r="L6591" s="97" t="str">
        <f>IF(TRIM('Ek.3-A'!F6591)&lt;&gt;"","var","yok")</f>
        <v>yok</v>
      </c>
      <c r="M6591" s="5" t="str">
        <f>IF('Ek.3-A'!F6591="", "", IF(VLOOKUP('Ek.3-A'!F6591, Veriler!D:E, 2, 0)=0, "", VLOOKUP('Ek.3-A'!F6591, Veriler!D:E, 2, 0)))</f>
        <v/>
      </c>
      <c r="N6591" s="5" t="str">
        <f>IF('Ek.3-A'!P6591="", "", 'Ek.3-A'!P6591)</f>
        <v/>
      </c>
      <c r="O6591" s="142">
        <f>'Ek.3-A'!S6591</f>
        <v>0</v>
      </c>
      <c r="P6591" s="143" t="str">
        <f>'Ek.3-A'!L6591</f>
        <v/>
      </c>
      <c r="Q6591" s="24" t="str">
        <f>'Ek.3-A'!M6591</f>
        <v/>
      </c>
      <c r="R6591" s="24">
        <f t="shared" si="1391"/>
        <v>0</v>
      </c>
      <c r="S6591" s="141" t="str">
        <f t="shared" si="1392"/>
        <v>H</v>
      </c>
      <c r="T6591" s="24">
        <f>IF(S6591="E",SUM($R$5:R6591),0)</f>
        <v>0</v>
      </c>
      <c r="U6591" s="143">
        <f t="shared" si="1393"/>
        <v>0</v>
      </c>
    </row>
    <row r="6592" spans="1:21" x14ac:dyDescent="0.25">
      <c r="A6592" s="6">
        <v>66.920000000000101</v>
      </c>
      <c r="B6592" s="32" t="s">
        <v>317</v>
      </c>
      <c r="K6592" s="3">
        <f t="shared" si="1394"/>
        <v>4858</v>
      </c>
      <c r="L6592" s="97" t="str">
        <f>IF(TRIM('Ek.3-A'!F6592)&lt;&gt;"","var","yok")</f>
        <v>yok</v>
      </c>
      <c r="M6592" s="5" t="str">
        <f>IF('Ek.3-A'!F6592="", "", IF(VLOOKUP('Ek.3-A'!F6592, Veriler!D:E, 2, 0)=0, "", VLOOKUP('Ek.3-A'!F6592, Veriler!D:E, 2, 0)))</f>
        <v/>
      </c>
      <c r="N6592" s="5" t="str">
        <f>IF('Ek.3-A'!P6592="", "", 'Ek.3-A'!P6592)</f>
        <v/>
      </c>
      <c r="O6592" s="142">
        <f>'Ek.3-A'!S6592</f>
        <v>0</v>
      </c>
      <c r="P6592" s="143" t="str">
        <f>'Ek.3-A'!L6592</f>
        <v/>
      </c>
      <c r="Q6592" s="24" t="str">
        <f>'Ek.3-A'!M6592</f>
        <v/>
      </c>
      <c r="R6592" s="24">
        <f t="shared" si="1391"/>
        <v>0</v>
      </c>
      <c r="S6592" s="141" t="str">
        <f t="shared" si="1392"/>
        <v>H</v>
      </c>
      <c r="T6592" s="24">
        <f>IF(S6592="E",SUM($R$5:R6592),0)</f>
        <v>0</v>
      </c>
      <c r="U6592" s="143">
        <f t="shared" si="1393"/>
        <v>0</v>
      </c>
    </row>
    <row r="6593" spans="1:41" x14ac:dyDescent="0.25">
      <c r="A6593" s="6">
        <v>66.930000000000106</v>
      </c>
      <c r="B6593" s="32" t="s">
        <v>317</v>
      </c>
      <c r="L6593" s="97"/>
      <c r="M6593" s="5"/>
      <c r="N6593" s="5"/>
      <c r="O6593" s="5"/>
      <c r="Q6593" s="23"/>
      <c r="T6593" s="24"/>
      <c r="U6593" s="25"/>
    </row>
    <row r="6594" spans="1:41" x14ac:dyDescent="0.25">
      <c r="A6594" s="6">
        <v>66.940000000000097</v>
      </c>
      <c r="B6594" s="32" t="s">
        <v>317</v>
      </c>
      <c r="K6594" s="3">
        <f>K6592+1</f>
        <v>4859</v>
      </c>
      <c r="L6594" s="97" t="str">
        <f>IF(TRIM('Ek.3-A'!F6594)&lt;&gt;"","var","yok")</f>
        <v>yok</v>
      </c>
      <c r="M6594" s="5" t="str">
        <f>IF('Ek.3-A'!F6594="", "", IF(VLOOKUP('Ek.3-A'!F6594, Veriler!D:E, 2, 0)=0, "", VLOOKUP('Ek.3-A'!F6594, Veriler!D:E, 2, 0)))</f>
        <v/>
      </c>
      <c r="N6594" s="5" t="str">
        <f>IF('Ek.3-A'!P6594="", "", 'Ek.3-A'!P6594)</f>
        <v/>
      </c>
      <c r="O6594" s="142">
        <f>'Ek.3-A'!S6594</f>
        <v>0</v>
      </c>
      <c r="P6594" s="143" t="str">
        <f>'Ek.3-A'!L6594</f>
        <v/>
      </c>
      <c r="Q6594" s="24" t="str">
        <f>'Ek.3-A'!M6594</f>
        <v/>
      </c>
      <c r="R6594" s="24">
        <f t="shared" ref="R6594:R6607" si="1395">IF(L6594="var",0,IF(Q6594&lt;=0.005,Q6594,0))</f>
        <v>0</v>
      </c>
      <c r="S6594" s="141" t="str">
        <f t="shared" ref="S6594:S6607" si="1396">IF(Q6594&lt;=0.005,"E","H")</f>
        <v>H</v>
      </c>
      <c r="T6594" s="24">
        <f>IF(S6594="E",SUM($R$5:R6594),0)</f>
        <v>0</v>
      </c>
      <c r="U6594" s="143">
        <f t="shared" ref="U6594:U6607" si="1397">IF(T6594&lt;=0.1, O6594, IF(R6594&gt;$G$2, R6594*O6594, $G$2*O6594))</f>
        <v>0</v>
      </c>
    </row>
    <row r="6595" spans="1:41" x14ac:dyDescent="0.25">
      <c r="A6595" s="6">
        <v>66.950000000000102</v>
      </c>
      <c r="B6595" s="32" t="s">
        <v>317</v>
      </c>
      <c r="K6595" s="3">
        <f t="shared" ref="K6595:K6607" si="1398">K6594+1</f>
        <v>4860</v>
      </c>
      <c r="L6595" s="97" t="str">
        <f>IF(TRIM('Ek.3-A'!F6595)&lt;&gt;"","var","yok")</f>
        <v>yok</v>
      </c>
      <c r="M6595" s="5" t="str">
        <f>IF('Ek.3-A'!F6595="", "", IF(VLOOKUP('Ek.3-A'!F6595, Veriler!D:E, 2, 0)=0, "", VLOOKUP('Ek.3-A'!F6595, Veriler!D:E, 2, 0)))</f>
        <v/>
      </c>
      <c r="N6595" s="5" t="str">
        <f>IF('Ek.3-A'!P6595="", "", 'Ek.3-A'!P6595)</f>
        <v/>
      </c>
      <c r="O6595" s="142">
        <f>'Ek.3-A'!S6595</f>
        <v>0</v>
      </c>
      <c r="P6595" s="143" t="str">
        <f>'Ek.3-A'!L6595</f>
        <v/>
      </c>
      <c r="Q6595" s="24" t="str">
        <f>'Ek.3-A'!M6595</f>
        <v/>
      </c>
      <c r="R6595" s="24">
        <f t="shared" si="1395"/>
        <v>0</v>
      </c>
      <c r="S6595" s="141" t="str">
        <f t="shared" si="1396"/>
        <v>H</v>
      </c>
      <c r="T6595" s="24">
        <f>IF(S6595="E",SUM($R$5:R6595),0)</f>
        <v>0</v>
      </c>
      <c r="U6595" s="143">
        <f t="shared" si="1397"/>
        <v>0</v>
      </c>
    </row>
    <row r="6596" spans="1:41" x14ac:dyDescent="0.25">
      <c r="A6596" s="6">
        <v>66.960000000000093</v>
      </c>
      <c r="B6596" s="32" t="s">
        <v>317</v>
      </c>
      <c r="K6596" s="3">
        <f t="shared" si="1398"/>
        <v>4861</v>
      </c>
      <c r="L6596" s="97" t="str">
        <f>IF(TRIM('Ek.3-A'!F6596)&lt;&gt;"","var","yok")</f>
        <v>yok</v>
      </c>
      <c r="M6596" s="5" t="str">
        <f>IF('Ek.3-A'!F6596="", "", IF(VLOOKUP('Ek.3-A'!F6596, Veriler!D:E, 2, 0)=0, "", VLOOKUP('Ek.3-A'!F6596, Veriler!D:E, 2, 0)))</f>
        <v/>
      </c>
      <c r="N6596" s="5" t="str">
        <f>IF('Ek.3-A'!P6596="", "", 'Ek.3-A'!P6596)</f>
        <v/>
      </c>
      <c r="O6596" s="142">
        <f>'Ek.3-A'!S6596</f>
        <v>0</v>
      </c>
      <c r="P6596" s="143" t="str">
        <f>'Ek.3-A'!L6596</f>
        <v/>
      </c>
      <c r="Q6596" s="24" t="str">
        <f>'Ek.3-A'!M6596</f>
        <v/>
      </c>
      <c r="R6596" s="24">
        <f t="shared" si="1395"/>
        <v>0</v>
      </c>
      <c r="S6596" s="141" t="str">
        <f t="shared" si="1396"/>
        <v>H</v>
      </c>
      <c r="T6596" s="24">
        <f>IF(S6596="E",SUM($R$5:R6596),0)</f>
        <v>0</v>
      </c>
      <c r="U6596" s="143">
        <f t="shared" si="1397"/>
        <v>0</v>
      </c>
    </row>
    <row r="6597" spans="1:41" x14ac:dyDescent="0.25">
      <c r="A6597" s="6">
        <v>66.970000000000098</v>
      </c>
      <c r="B6597" s="32" t="s">
        <v>317</v>
      </c>
      <c r="K6597" s="3">
        <f t="shared" si="1398"/>
        <v>4862</v>
      </c>
      <c r="L6597" s="97" t="str">
        <f>IF(TRIM('Ek.3-A'!F6597)&lt;&gt;"","var","yok")</f>
        <v>yok</v>
      </c>
      <c r="M6597" s="5" t="str">
        <f>IF('Ek.3-A'!F6597="", "", IF(VLOOKUP('Ek.3-A'!F6597, Veriler!D:E, 2, 0)=0, "", VLOOKUP('Ek.3-A'!F6597, Veriler!D:E, 2, 0)))</f>
        <v/>
      </c>
      <c r="N6597" s="5" t="str">
        <f>IF('Ek.3-A'!P6597="", "", 'Ek.3-A'!P6597)</f>
        <v/>
      </c>
      <c r="O6597" s="142">
        <f>'Ek.3-A'!S6597</f>
        <v>0</v>
      </c>
      <c r="P6597" s="143" t="str">
        <f>'Ek.3-A'!L6597</f>
        <v/>
      </c>
      <c r="Q6597" s="24" t="str">
        <f>'Ek.3-A'!M6597</f>
        <v/>
      </c>
      <c r="R6597" s="24">
        <f t="shared" si="1395"/>
        <v>0</v>
      </c>
      <c r="S6597" s="141" t="str">
        <f t="shared" si="1396"/>
        <v>H</v>
      </c>
      <c r="T6597" s="24">
        <f>IF(S6597="E",SUM($R$5:R6597),0)</f>
        <v>0</v>
      </c>
      <c r="U6597" s="143">
        <f t="shared" si="1397"/>
        <v>0</v>
      </c>
    </row>
    <row r="6598" spans="1:41" x14ac:dyDescent="0.25">
      <c r="A6598" s="6">
        <v>66.980000000000103</v>
      </c>
      <c r="B6598" s="32" t="s">
        <v>317</v>
      </c>
      <c r="K6598" s="3">
        <f t="shared" si="1398"/>
        <v>4863</v>
      </c>
      <c r="L6598" s="97" t="str">
        <f>IF(TRIM('Ek.3-A'!F6598)&lt;&gt;"","var","yok")</f>
        <v>yok</v>
      </c>
      <c r="M6598" s="5" t="str">
        <f>IF('Ek.3-A'!F6598="", "", IF(VLOOKUP('Ek.3-A'!F6598, Veriler!D:E, 2, 0)=0, "", VLOOKUP('Ek.3-A'!F6598, Veriler!D:E, 2, 0)))</f>
        <v/>
      </c>
      <c r="N6598" s="5" t="str">
        <f>IF('Ek.3-A'!P6598="", "", 'Ek.3-A'!P6598)</f>
        <v/>
      </c>
      <c r="O6598" s="142">
        <f>'Ek.3-A'!S6598</f>
        <v>0</v>
      </c>
      <c r="P6598" s="143" t="str">
        <f>'Ek.3-A'!L6598</f>
        <v/>
      </c>
      <c r="Q6598" s="24" t="str">
        <f>'Ek.3-A'!M6598</f>
        <v/>
      </c>
      <c r="R6598" s="24">
        <f t="shared" si="1395"/>
        <v>0</v>
      </c>
      <c r="S6598" s="141" t="str">
        <f t="shared" si="1396"/>
        <v>H</v>
      </c>
      <c r="T6598" s="24">
        <f>IF(S6598="E",SUM($R$5:R6598),0)</f>
        <v>0</v>
      </c>
      <c r="U6598" s="143">
        <f t="shared" si="1397"/>
        <v>0</v>
      </c>
    </row>
    <row r="6599" spans="1:41" x14ac:dyDescent="0.25">
      <c r="A6599" s="6">
        <v>66.990000000000094</v>
      </c>
      <c r="B6599" s="32" t="s">
        <v>317</v>
      </c>
      <c r="K6599" s="3">
        <f t="shared" si="1398"/>
        <v>4864</v>
      </c>
      <c r="L6599" s="97" t="str">
        <f>IF(TRIM('Ek.3-A'!F6599)&lt;&gt;"","var","yok")</f>
        <v>yok</v>
      </c>
      <c r="M6599" s="5" t="str">
        <f>IF('Ek.3-A'!F6599="", "", IF(VLOOKUP('Ek.3-A'!F6599, Veriler!D:E, 2, 0)=0, "", VLOOKUP('Ek.3-A'!F6599, Veriler!D:E, 2, 0)))</f>
        <v/>
      </c>
      <c r="N6599" s="5" t="str">
        <f>IF('Ek.3-A'!P6599="", "", 'Ek.3-A'!P6599)</f>
        <v/>
      </c>
      <c r="O6599" s="142">
        <f>'Ek.3-A'!S6599</f>
        <v>0</v>
      </c>
      <c r="P6599" s="143" t="str">
        <f>'Ek.3-A'!L6599</f>
        <v/>
      </c>
      <c r="Q6599" s="24" t="str">
        <f>'Ek.3-A'!M6599</f>
        <v/>
      </c>
      <c r="R6599" s="24">
        <f t="shared" si="1395"/>
        <v>0</v>
      </c>
      <c r="S6599" s="141" t="str">
        <f t="shared" si="1396"/>
        <v>H</v>
      </c>
      <c r="T6599" s="24">
        <f>IF(S6599="E",SUM($R$5:R6599),0)</f>
        <v>0</v>
      </c>
      <c r="U6599" s="143">
        <f t="shared" si="1397"/>
        <v>0</v>
      </c>
    </row>
    <row r="6600" spans="1:41" x14ac:dyDescent="0.25">
      <c r="A6600" s="6">
        <v>67.000000000000099</v>
      </c>
      <c r="B6600" s="32" t="s">
        <v>317</v>
      </c>
      <c r="K6600" s="3">
        <f t="shared" si="1398"/>
        <v>4865</v>
      </c>
      <c r="L6600" s="97" t="str">
        <f>IF(TRIM('Ek.3-A'!F6600)&lt;&gt;"","var","yok")</f>
        <v>yok</v>
      </c>
      <c r="M6600" s="5" t="str">
        <f>IF('Ek.3-A'!F6600="", "", IF(VLOOKUP('Ek.3-A'!F6600, Veriler!D:E, 2, 0)=0, "", VLOOKUP('Ek.3-A'!F6600, Veriler!D:E, 2, 0)))</f>
        <v/>
      </c>
      <c r="N6600" s="5" t="str">
        <f>IF('Ek.3-A'!P6600="", "", 'Ek.3-A'!P6600)</f>
        <v/>
      </c>
      <c r="O6600" s="142">
        <f>'Ek.3-A'!S6600</f>
        <v>0</v>
      </c>
      <c r="P6600" s="143" t="str">
        <f>'Ek.3-A'!L6600</f>
        <v/>
      </c>
      <c r="Q6600" s="24" t="str">
        <f>'Ek.3-A'!M6600</f>
        <v/>
      </c>
      <c r="R6600" s="24">
        <f t="shared" si="1395"/>
        <v>0</v>
      </c>
      <c r="S6600" s="141" t="str">
        <f t="shared" si="1396"/>
        <v>H</v>
      </c>
      <c r="T6600" s="24">
        <f>IF(S6600="E",SUM($R$5:R6600),0)</f>
        <v>0</v>
      </c>
      <c r="U6600" s="143">
        <f t="shared" si="1397"/>
        <v>0</v>
      </c>
    </row>
    <row r="6601" spans="1:41" x14ac:dyDescent="0.25">
      <c r="A6601" s="6">
        <v>67.010000000000105</v>
      </c>
      <c r="B6601" s="32" t="s">
        <v>317</v>
      </c>
      <c r="K6601" s="3">
        <f t="shared" si="1398"/>
        <v>4866</v>
      </c>
      <c r="L6601" s="97" t="str">
        <f>IF(TRIM('Ek.3-A'!F6601)&lt;&gt;"","var","yok")</f>
        <v>yok</v>
      </c>
      <c r="M6601" s="5" t="str">
        <f>IF('Ek.3-A'!F6601="", "", IF(VLOOKUP('Ek.3-A'!F6601, Veriler!D:E, 2, 0)=0, "", VLOOKUP('Ek.3-A'!F6601, Veriler!D:E, 2, 0)))</f>
        <v/>
      </c>
      <c r="N6601" s="5" t="str">
        <f>IF('Ek.3-A'!P6601="", "", 'Ek.3-A'!P6601)</f>
        <v/>
      </c>
      <c r="O6601" s="142">
        <f>'Ek.3-A'!S6601</f>
        <v>0</v>
      </c>
      <c r="P6601" s="143" t="str">
        <f>'Ek.3-A'!L6601</f>
        <v/>
      </c>
      <c r="Q6601" s="24" t="str">
        <f>'Ek.3-A'!M6601</f>
        <v/>
      </c>
      <c r="R6601" s="24">
        <f t="shared" si="1395"/>
        <v>0</v>
      </c>
      <c r="S6601" s="141" t="str">
        <f t="shared" si="1396"/>
        <v>H</v>
      </c>
      <c r="T6601" s="24">
        <f>IF(S6601="E",SUM($R$5:R6601),0)</f>
        <v>0</v>
      </c>
      <c r="U6601" s="143">
        <f t="shared" si="1397"/>
        <v>0</v>
      </c>
    </row>
    <row r="6602" spans="1:41" x14ac:dyDescent="0.25">
      <c r="A6602" s="6">
        <v>67.020000000000095</v>
      </c>
      <c r="B6602" s="32" t="s">
        <v>317</v>
      </c>
      <c r="K6602" s="3">
        <f t="shared" si="1398"/>
        <v>4867</v>
      </c>
      <c r="L6602" s="97" t="str">
        <f>IF(TRIM('Ek.3-A'!F6602)&lt;&gt;"","var","yok")</f>
        <v>yok</v>
      </c>
      <c r="M6602" s="5" t="str">
        <f>IF('Ek.3-A'!F6602="", "", IF(VLOOKUP('Ek.3-A'!F6602, Veriler!D:E, 2, 0)=0, "", VLOOKUP('Ek.3-A'!F6602, Veriler!D:E, 2, 0)))</f>
        <v/>
      </c>
      <c r="N6602" s="5" t="str">
        <f>IF('Ek.3-A'!P6602="", "", 'Ek.3-A'!P6602)</f>
        <v/>
      </c>
      <c r="O6602" s="142">
        <f>'Ek.3-A'!S6602</f>
        <v>0</v>
      </c>
      <c r="P6602" s="143" t="str">
        <f>'Ek.3-A'!L6602</f>
        <v/>
      </c>
      <c r="Q6602" s="24" t="str">
        <f>'Ek.3-A'!M6602</f>
        <v/>
      </c>
      <c r="R6602" s="24">
        <f t="shared" si="1395"/>
        <v>0</v>
      </c>
      <c r="S6602" s="141" t="str">
        <f t="shared" si="1396"/>
        <v>H</v>
      </c>
      <c r="T6602" s="24">
        <f>IF(S6602="E",SUM($R$5:R6602),0)</f>
        <v>0</v>
      </c>
      <c r="U6602" s="143">
        <f t="shared" si="1397"/>
        <v>0</v>
      </c>
    </row>
    <row r="6603" spans="1:41" x14ac:dyDescent="0.25">
      <c r="A6603" s="6">
        <v>67.030000000000101</v>
      </c>
      <c r="B6603" s="32" t="s">
        <v>317</v>
      </c>
      <c r="K6603" s="3">
        <f t="shared" si="1398"/>
        <v>4868</v>
      </c>
      <c r="L6603" s="97" t="str">
        <f>IF(TRIM('Ek.3-A'!F6603)&lt;&gt;"","var","yok")</f>
        <v>yok</v>
      </c>
      <c r="M6603" s="5" t="str">
        <f>IF('Ek.3-A'!F6603="", "", IF(VLOOKUP('Ek.3-A'!F6603, Veriler!D:E, 2, 0)=0, "", VLOOKUP('Ek.3-A'!F6603, Veriler!D:E, 2, 0)))</f>
        <v/>
      </c>
      <c r="N6603" s="5" t="str">
        <f>IF('Ek.3-A'!P6603="", "", 'Ek.3-A'!P6603)</f>
        <v/>
      </c>
      <c r="O6603" s="142">
        <f>'Ek.3-A'!S6603</f>
        <v>0</v>
      </c>
      <c r="P6603" s="143" t="str">
        <f>'Ek.3-A'!L6603</f>
        <v/>
      </c>
      <c r="Q6603" s="24" t="str">
        <f>'Ek.3-A'!M6603</f>
        <v/>
      </c>
      <c r="R6603" s="24">
        <f t="shared" si="1395"/>
        <v>0</v>
      </c>
      <c r="S6603" s="141" t="str">
        <f t="shared" si="1396"/>
        <v>H</v>
      </c>
      <c r="T6603" s="24">
        <f>IF(S6603="E",SUM($R$5:R6603),0)</f>
        <v>0</v>
      </c>
      <c r="U6603" s="143">
        <f t="shared" si="1397"/>
        <v>0</v>
      </c>
    </row>
    <row r="6604" spans="1:41" x14ac:dyDescent="0.25">
      <c r="A6604" s="6">
        <v>67.040000000000106</v>
      </c>
      <c r="B6604" s="32" t="s">
        <v>317</v>
      </c>
      <c r="K6604" s="3">
        <f t="shared" si="1398"/>
        <v>4869</v>
      </c>
      <c r="L6604" s="97" t="str">
        <f>IF(TRIM('Ek.3-A'!F6604)&lt;&gt;"","var","yok")</f>
        <v>yok</v>
      </c>
      <c r="M6604" s="5" t="str">
        <f>IF('Ek.3-A'!F6604="", "", IF(VLOOKUP('Ek.3-A'!F6604, Veriler!D:E, 2, 0)=0, "", VLOOKUP('Ek.3-A'!F6604, Veriler!D:E, 2, 0)))</f>
        <v/>
      </c>
      <c r="N6604" s="5" t="str">
        <f>IF('Ek.3-A'!P6604="", "", 'Ek.3-A'!P6604)</f>
        <v/>
      </c>
      <c r="O6604" s="142">
        <f>'Ek.3-A'!S6604</f>
        <v>0</v>
      </c>
      <c r="P6604" s="143" t="str">
        <f>'Ek.3-A'!L6604</f>
        <v/>
      </c>
      <c r="Q6604" s="24" t="str">
        <f>'Ek.3-A'!M6604</f>
        <v/>
      </c>
      <c r="R6604" s="24">
        <f t="shared" si="1395"/>
        <v>0</v>
      </c>
      <c r="S6604" s="141" t="str">
        <f t="shared" si="1396"/>
        <v>H</v>
      </c>
      <c r="T6604" s="24">
        <f>IF(S6604="E",SUM($R$5:R6604),0)</f>
        <v>0</v>
      </c>
      <c r="U6604" s="143">
        <f t="shared" si="1397"/>
        <v>0</v>
      </c>
    </row>
    <row r="6605" spans="1:41" x14ac:dyDescent="0.25">
      <c r="A6605" s="6">
        <v>67.050000000000097</v>
      </c>
      <c r="B6605" s="32" t="s">
        <v>317</v>
      </c>
      <c r="K6605" s="3">
        <f t="shared" si="1398"/>
        <v>4870</v>
      </c>
      <c r="L6605" s="97" t="str">
        <f>IF(TRIM('Ek.3-A'!F6605)&lt;&gt;"","var","yok")</f>
        <v>yok</v>
      </c>
      <c r="M6605" s="5" t="str">
        <f>IF('Ek.3-A'!F6605="", "", IF(VLOOKUP('Ek.3-A'!F6605, Veriler!D:E, 2, 0)=0, "", VLOOKUP('Ek.3-A'!F6605, Veriler!D:E, 2, 0)))</f>
        <v/>
      </c>
      <c r="N6605" s="5" t="str">
        <f>IF('Ek.3-A'!P6605="", "", 'Ek.3-A'!P6605)</f>
        <v/>
      </c>
      <c r="O6605" s="142">
        <f>'Ek.3-A'!S6605</f>
        <v>0</v>
      </c>
      <c r="P6605" s="143" t="str">
        <f>'Ek.3-A'!L6605</f>
        <v/>
      </c>
      <c r="Q6605" s="24" t="str">
        <f>'Ek.3-A'!M6605</f>
        <v/>
      </c>
      <c r="R6605" s="24">
        <f t="shared" si="1395"/>
        <v>0</v>
      </c>
      <c r="S6605" s="141" t="str">
        <f t="shared" si="1396"/>
        <v>H</v>
      </c>
      <c r="T6605" s="24">
        <f>IF(S6605="E",SUM($R$5:R6605),0)</f>
        <v>0</v>
      </c>
      <c r="U6605" s="143">
        <f t="shared" si="1397"/>
        <v>0</v>
      </c>
    </row>
    <row r="6606" spans="1:41" x14ac:dyDescent="0.25">
      <c r="A6606" s="6">
        <v>67.060000000000102</v>
      </c>
      <c r="B6606" s="32" t="s">
        <v>317</v>
      </c>
      <c r="K6606" s="3">
        <f t="shared" si="1398"/>
        <v>4871</v>
      </c>
      <c r="L6606" s="97" t="str">
        <f>IF(TRIM('Ek.3-A'!F6606)&lt;&gt;"","var","yok")</f>
        <v>yok</v>
      </c>
      <c r="M6606" s="5" t="str">
        <f>IF('Ek.3-A'!F6606="", "", IF(VLOOKUP('Ek.3-A'!F6606, Veriler!D:E, 2, 0)=0, "", VLOOKUP('Ek.3-A'!F6606, Veriler!D:E, 2, 0)))</f>
        <v/>
      </c>
      <c r="N6606" s="5" t="str">
        <f>IF('Ek.3-A'!P6606="", "", 'Ek.3-A'!P6606)</f>
        <v/>
      </c>
      <c r="O6606" s="142">
        <f>'Ek.3-A'!S6606</f>
        <v>0</v>
      </c>
      <c r="P6606" s="143" t="str">
        <f>'Ek.3-A'!L6606</f>
        <v/>
      </c>
      <c r="Q6606" s="24" t="str">
        <f>'Ek.3-A'!M6606</f>
        <v/>
      </c>
      <c r="R6606" s="24">
        <f t="shared" si="1395"/>
        <v>0</v>
      </c>
      <c r="S6606" s="141" t="str">
        <f t="shared" si="1396"/>
        <v>H</v>
      </c>
      <c r="T6606" s="24">
        <f>IF(S6606="E",SUM($R$5:R6606),0)</f>
        <v>0</v>
      </c>
      <c r="U6606" s="143">
        <f t="shared" si="1397"/>
        <v>0</v>
      </c>
    </row>
    <row r="6607" spans="1:41" x14ac:dyDescent="0.25">
      <c r="A6607" s="6">
        <v>67.070000000000107</v>
      </c>
      <c r="B6607" s="32" t="s">
        <v>317</v>
      </c>
      <c r="K6607" s="3">
        <f t="shared" si="1398"/>
        <v>4872</v>
      </c>
      <c r="L6607" s="97" t="str">
        <f>IF(TRIM('Ek.3-A'!F6607)&lt;&gt;"","var","yok")</f>
        <v>yok</v>
      </c>
      <c r="M6607" s="5" t="str">
        <f>IF('Ek.3-A'!F6607="", "", IF(VLOOKUP('Ek.3-A'!F6607, Veriler!D:E, 2, 0)=0, "", VLOOKUP('Ek.3-A'!F6607, Veriler!D:E, 2, 0)))</f>
        <v/>
      </c>
      <c r="N6607" s="5" t="str">
        <f>IF('Ek.3-A'!P6607="", "", 'Ek.3-A'!P6607)</f>
        <v/>
      </c>
      <c r="O6607" s="142">
        <f>'Ek.3-A'!S6607</f>
        <v>0</v>
      </c>
      <c r="P6607" s="143" t="str">
        <f>'Ek.3-A'!L6607</f>
        <v/>
      </c>
      <c r="Q6607" s="24" t="str">
        <f>'Ek.3-A'!M6607</f>
        <v/>
      </c>
      <c r="R6607" s="24">
        <f t="shared" si="1395"/>
        <v>0</v>
      </c>
      <c r="S6607" s="141" t="str">
        <f t="shared" si="1396"/>
        <v>H</v>
      </c>
      <c r="T6607" s="24">
        <f>IF(S6607="E",SUM($R$5:R6607),0)</f>
        <v>0</v>
      </c>
      <c r="U6607" s="143">
        <f t="shared" si="1397"/>
        <v>0</v>
      </c>
    </row>
    <row r="6608" spans="1:41" x14ac:dyDescent="0.25">
      <c r="A6608" s="6">
        <v>67.080000000000098</v>
      </c>
      <c r="B6608" s="32" t="s">
        <v>317</v>
      </c>
      <c r="T6608" s="24"/>
      <c r="U6608" s="25"/>
      <c r="AO6608" s="140">
        <f>'Ek.3-A'!L6608</f>
        <v>0</v>
      </c>
    </row>
    <row r="6609" spans="1:21" x14ac:dyDescent="0.25">
      <c r="A6609" s="6">
        <v>67.090000000000103</v>
      </c>
      <c r="B6609" s="32" t="s">
        <v>317</v>
      </c>
      <c r="T6609" s="24"/>
      <c r="U6609" s="25"/>
    </row>
    <row r="6610" spans="1:21" x14ac:dyDescent="0.25">
      <c r="A6610" s="6">
        <v>67.100000000000094</v>
      </c>
      <c r="B6610" s="32" t="s">
        <v>317</v>
      </c>
      <c r="T6610" s="24"/>
      <c r="U6610" s="25"/>
    </row>
    <row r="6611" spans="1:21" x14ac:dyDescent="0.25">
      <c r="A6611" s="6">
        <v>67.110000000000099</v>
      </c>
      <c r="B6611" s="32" t="s">
        <v>317</v>
      </c>
      <c r="T6611" s="24"/>
      <c r="U6611" s="25"/>
    </row>
    <row r="6612" spans="1:21" x14ac:dyDescent="0.25">
      <c r="A6612" s="6">
        <v>67.120000000000104</v>
      </c>
      <c r="B6612" s="32" t="s">
        <v>317</v>
      </c>
      <c r="T6612" s="24"/>
      <c r="U6612" s="25"/>
    </row>
    <row r="6613" spans="1:21" x14ac:dyDescent="0.25">
      <c r="A6613" s="6">
        <v>67.130000000000095</v>
      </c>
      <c r="B6613" s="32" t="s">
        <v>317</v>
      </c>
      <c r="T6613" s="24"/>
      <c r="U6613" s="25"/>
    </row>
    <row r="6614" spans="1:21" x14ac:dyDescent="0.25">
      <c r="A6614" s="6">
        <v>67.1400000000001</v>
      </c>
      <c r="B6614" s="32" t="s">
        <v>317</v>
      </c>
      <c r="T6614" s="24"/>
      <c r="U6614" s="25"/>
    </row>
    <row r="6615" spans="1:21" x14ac:dyDescent="0.25">
      <c r="A6615" s="6">
        <v>67.150000000000105</v>
      </c>
      <c r="B6615" s="32" t="s">
        <v>317</v>
      </c>
      <c r="T6615" s="24"/>
      <c r="U6615" s="25"/>
    </row>
    <row r="6616" spans="1:21" x14ac:dyDescent="0.25">
      <c r="A6616" s="6">
        <v>67.160000000000096</v>
      </c>
      <c r="B6616" s="32" t="s">
        <v>317</v>
      </c>
      <c r="T6616" s="24"/>
      <c r="U6616" s="25"/>
    </row>
    <row r="6617" spans="1:21" x14ac:dyDescent="0.25">
      <c r="A6617" s="6">
        <v>67.170000000000101</v>
      </c>
      <c r="B6617" s="32" t="s">
        <v>317</v>
      </c>
      <c r="K6617" s="3">
        <f>K6607+1</f>
        <v>4873</v>
      </c>
      <c r="L6617" s="97" t="str">
        <f>IF(TRIM('Ek.3-A'!F6617)&lt;&gt;"","var","yok")</f>
        <v>yok</v>
      </c>
      <c r="M6617" s="5" t="str">
        <f>IF('Ek.3-A'!F6617="", "", IF(VLOOKUP('Ek.3-A'!F6617, Veriler!D:E, 2, 0)=0, "", VLOOKUP('Ek.3-A'!F6617, Veriler!D:E, 2, 0)))</f>
        <v/>
      </c>
      <c r="N6617" s="5" t="str">
        <f>IF('Ek.3-A'!P6617="", "", 'Ek.3-A'!P6617)</f>
        <v/>
      </c>
      <c r="O6617" s="142">
        <f>'Ek.3-A'!S6617</f>
        <v>0</v>
      </c>
      <c r="P6617" s="143" t="str">
        <f>'Ek.3-A'!L6617</f>
        <v/>
      </c>
      <c r="Q6617" s="24" t="str">
        <f>'Ek.3-A'!M6617</f>
        <v/>
      </c>
      <c r="R6617" s="24">
        <f t="shared" ref="R6617:R6630" si="1399">IF(L6617="var",0,IF(Q6617&lt;=0.005,Q6617,0))</f>
        <v>0</v>
      </c>
      <c r="S6617" s="141" t="str">
        <f t="shared" ref="S6617:S6630" si="1400">IF(Q6617&lt;=0.005,"E","H")</f>
        <v>H</v>
      </c>
      <c r="T6617" s="24">
        <f>IF(S6617="E",SUM($R$5:R6617),0)</f>
        <v>0</v>
      </c>
      <c r="U6617" s="143">
        <f t="shared" ref="U6617:U6630" si="1401">IF(T6617&lt;=0.1, O6617, IF(R6617&gt;$G$2, R6617*O6617, $G$2*O6617))</f>
        <v>0</v>
      </c>
    </row>
    <row r="6618" spans="1:21" x14ac:dyDescent="0.25">
      <c r="A6618" s="6">
        <v>67.180000000000106</v>
      </c>
      <c r="B6618" s="32" t="s">
        <v>317</v>
      </c>
      <c r="K6618" s="3">
        <f t="shared" ref="K6618:K6630" si="1402">K6617+1</f>
        <v>4874</v>
      </c>
      <c r="L6618" s="97" t="str">
        <f>IF(TRIM('Ek.3-A'!F6618)&lt;&gt;"","var","yok")</f>
        <v>yok</v>
      </c>
      <c r="M6618" s="5" t="str">
        <f>IF('Ek.3-A'!F6618="", "", IF(VLOOKUP('Ek.3-A'!F6618, Veriler!D:E, 2, 0)=0, "", VLOOKUP('Ek.3-A'!F6618, Veriler!D:E, 2, 0)))</f>
        <v/>
      </c>
      <c r="N6618" s="5" t="str">
        <f>IF('Ek.3-A'!P6618="", "", 'Ek.3-A'!P6618)</f>
        <v/>
      </c>
      <c r="O6618" s="142">
        <f>'Ek.3-A'!S6618</f>
        <v>0</v>
      </c>
      <c r="P6618" s="143" t="str">
        <f>'Ek.3-A'!L6618</f>
        <v/>
      </c>
      <c r="Q6618" s="24" t="str">
        <f>'Ek.3-A'!M6618</f>
        <v/>
      </c>
      <c r="R6618" s="24">
        <f t="shared" si="1399"/>
        <v>0</v>
      </c>
      <c r="S6618" s="141" t="str">
        <f t="shared" si="1400"/>
        <v>H</v>
      </c>
      <c r="T6618" s="24">
        <f>IF(S6618="E",SUM($R$5:R6618),0)</f>
        <v>0</v>
      </c>
      <c r="U6618" s="143">
        <f t="shared" si="1401"/>
        <v>0</v>
      </c>
    </row>
    <row r="6619" spans="1:21" x14ac:dyDescent="0.25">
      <c r="A6619" s="6">
        <v>67.190000000000097</v>
      </c>
      <c r="B6619" s="32" t="s">
        <v>317</v>
      </c>
      <c r="K6619" s="3">
        <f t="shared" si="1402"/>
        <v>4875</v>
      </c>
      <c r="L6619" s="97" t="str">
        <f>IF(TRIM('Ek.3-A'!F6619)&lt;&gt;"","var","yok")</f>
        <v>yok</v>
      </c>
      <c r="M6619" s="5" t="str">
        <f>IF('Ek.3-A'!F6619="", "", IF(VLOOKUP('Ek.3-A'!F6619, Veriler!D:E, 2, 0)=0, "", VLOOKUP('Ek.3-A'!F6619, Veriler!D:E, 2, 0)))</f>
        <v/>
      </c>
      <c r="N6619" s="5" t="str">
        <f>IF('Ek.3-A'!P6619="", "", 'Ek.3-A'!P6619)</f>
        <v/>
      </c>
      <c r="O6619" s="142">
        <f>'Ek.3-A'!S6619</f>
        <v>0</v>
      </c>
      <c r="P6619" s="143" t="str">
        <f>'Ek.3-A'!L6619</f>
        <v/>
      </c>
      <c r="Q6619" s="24" t="str">
        <f>'Ek.3-A'!M6619</f>
        <v/>
      </c>
      <c r="R6619" s="24">
        <f t="shared" si="1399"/>
        <v>0</v>
      </c>
      <c r="S6619" s="141" t="str">
        <f t="shared" si="1400"/>
        <v>H</v>
      </c>
      <c r="T6619" s="24">
        <f>IF(S6619="E",SUM($R$5:R6619),0)</f>
        <v>0</v>
      </c>
      <c r="U6619" s="143">
        <f t="shared" si="1401"/>
        <v>0</v>
      </c>
    </row>
    <row r="6620" spans="1:21" x14ac:dyDescent="0.25">
      <c r="A6620" s="6">
        <v>67.200000000000102</v>
      </c>
      <c r="B6620" s="32" t="s">
        <v>317</v>
      </c>
      <c r="K6620" s="3">
        <f t="shared" si="1402"/>
        <v>4876</v>
      </c>
      <c r="L6620" s="97" t="str">
        <f>IF(TRIM('Ek.3-A'!F6620)&lt;&gt;"","var","yok")</f>
        <v>yok</v>
      </c>
      <c r="M6620" s="5" t="str">
        <f>IF('Ek.3-A'!F6620="", "", IF(VLOOKUP('Ek.3-A'!F6620, Veriler!D:E, 2, 0)=0, "", VLOOKUP('Ek.3-A'!F6620, Veriler!D:E, 2, 0)))</f>
        <v/>
      </c>
      <c r="N6620" s="5" t="str">
        <f>IF('Ek.3-A'!P6620="", "", 'Ek.3-A'!P6620)</f>
        <v/>
      </c>
      <c r="O6620" s="142">
        <f>'Ek.3-A'!S6620</f>
        <v>0</v>
      </c>
      <c r="P6620" s="143" t="str">
        <f>'Ek.3-A'!L6620</f>
        <v/>
      </c>
      <c r="Q6620" s="24" t="str">
        <f>'Ek.3-A'!M6620</f>
        <v/>
      </c>
      <c r="R6620" s="24">
        <f t="shared" si="1399"/>
        <v>0</v>
      </c>
      <c r="S6620" s="141" t="str">
        <f t="shared" si="1400"/>
        <v>H</v>
      </c>
      <c r="T6620" s="24">
        <f>IF(S6620="E",SUM($R$5:R6620),0)</f>
        <v>0</v>
      </c>
      <c r="U6620" s="143">
        <f t="shared" si="1401"/>
        <v>0</v>
      </c>
    </row>
    <row r="6621" spans="1:21" x14ac:dyDescent="0.25">
      <c r="A6621" s="6">
        <v>67.210000000000093</v>
      </c>
      <c r="B6621" s="32" t="s">
        <v>317</v>
      </c>
      <c r="K6621" s="3">
        <f t="shared" si="1402"/>
        <v>4877</v>
      </c>
      <c r="L6621" s="97" t="str">
        <f>IF(TRIM('Ek.3-A'!F6621)&lt;&gt;"","var","yok")</f>
        <v>yok</v>
      </c>
      <c r="M6621" s="5" t="str">
        <f>IF('Ek.3-A'!F6621="", "", IF(VLOOKUP('Ek.3-A'!F6621, Veriler!D:E, 2, 0)=0, "", VLOOKUP('Ek.3-A'!F6621, Veriler!D:E, 2, 0)))</f>
        <v/>
      </c>
      <c r="N6621" s="5" t="str">
        <f>IF('Ek.3-A'!P6621="", "", 'Ek.3-A'!P6621)</f>
        <v/>
      </c>
      <c r="O6621" s="142">
        <f>'Ek.3-A'!S6621</f>
        <v>0</v>
      </c>
      <c r="P6621" s="143" t="str">
        <f>'Ek.3-A'!L6621</f>
        <v/>
      </c>
      <c r="Q6621" s="24" t="str">
        <f>'Ek.3-A'!M6621</f>
        <v/>
      </c>
      <c r="R6621" s="24">
        <f t="shared" si="1399"/>
        <v>0</v>
      </c>
      <c r="S6621" s="141" t="str">
        <f t="shared" si="1400"/>
        <v>H</v>
      </c>
      <c r="T6621" s="24">
        <f>IF(S6621="E",SUM($R$5:R6621),0)</f>
        <v>0</v>
      </c>
      <c r="U6621" s="143">
        <f t="shared" si="1401"/>
        <v>0</v>
      </c>
    </row>
    <row r="6622" spans="1:21" x14ac:dyDescent="0.25">
      <c r="A6622" s="6">
        <v>67.220000000000098</v>
      </c>
      <c r="B6622" s="32" t="s">
        <v>317</v>
      </c>
      <c r="K6622" s="3">
        <f t="shared" si="1402"/>
        <v>4878</v>
      </c>
      <c r="L6622" s="97" t="str">
        <f>IF(TRIM('Ek.3-A'!F6622)&lt;&gt;"","var","yok")</f>
        <v>yok</v>
      </c>
      <c r="M6622" s="5" t="str">
        <f>IF('Ek.3-A'!F6622="", "", IF(VLOOKUP('Ek.3-A'!F6622, Veriler!D:E, 2, 0)=0, "", VLOOKUP('Ek.3-A'!F6622, Veriler!D:E, 2, 0)))</f>
        <v/>
      </c>
      <c r="N6622" s="5" t="str">
        <f>IF('Ek.3-A'!P6622="", "", 'Ek.3-A'!P6622)</f>
        <v/>
      </c>
      <c r="O6622" s="142">
        <f>'Ek.3-A'!S6622</f>
        <v>0</v>
      </c>
      <c r="P6622" s="143" t="str">
        <f>'Ek.3-A'!L6622</f>
        <v/>
      </c>
      <c r="Q6622" s="24" t="str">
        <f>'Ek.3-A'!M6622</f>
        <v/>
      </c>
      <c r="R6622" s="24">
        <f t="shared" si="1399"/>
        <v>0</v>
      </c>
      <c r="S6622" s="141" t="str">
        <f t="shared" si="1400"/>
        <v>H</v>
      </c>
      <c r="T6622" s="24">
        <f>IF(S6622="E",SUM($R$5:R6622),0)</f>
        <v>0</v>
      </c>
      <c r="U6622" s="143">
        <f t="shared" si="1401"/>
        <v>0</v>
      </c>
    </row>
    <row r="6623" spans="1:21" x14ac:dyDescent="0.25">
      <c r="A6623" s="6">
        <v>67.230000000000103</v>
      </c>
      <c r="B6623" s="32" t="s">
        <v>317</v>
      </c>
      <c r="K6623" s="3">
        <f t="shared" si="1402"/>
        <v>4879</v>
      </c>
      <c r="L6623" s="97" t="str">
        <f>IF(TRIM('Ek.3-A'!F6623)&lt;&gt;"","var","yok")</f>
        <v>yok</v>
      </c>
      <c r="M6623" s="5" t="str">
        <f>IF('Ek.3-A'!F6623="", "", IF(VLOOKUP('Ek.3-A'!F6623, Veriler!D:E, 2, 0)=0, "", VLOOKUP('Ek.3-A'!F6623, Veriler!D:E, 2, 0)))</f>
        <v/>
      </c>
      <c r="N6623" s="5" t="str">
        <f>IF('Ek.3-A'!P6623="", "", 'Ek.3-A'!P6623)</f>
        <v/>
      </c>
      <c r="O6623" s="142">
        <f>'Ek.3-A'!S6623</f>
        <v>0</v>
      </c>
      <c r="P6623" s="143" t="str">
        <f>'Ek.3-A'!L6623</f>
        <v/>
      </c>
      <c r="Q6623" s="24" t="str">
        <f>'Ek.3-A'!M6623</f>
        <v/>
      </c>
      <c r="R6623" s="24">
        <f t="shared" si="1399"/>
        <v>0</v>
      </c>
      <c r="S6623" s="141" t="str">
        <f t="shared" si="1400"/>
        <v>H</v>
      </c>
      <c r="T6623" s="24">
        <f>IF(S6623="E",SUM($R$5:R6623),0)</f>
        <v>0</v>
      </c>
      <c r="U6623" s="143">
        <f t="shared" si="1401"/>
        <v>0</v>
      </c>
    </row>
    <row r="6624" spans="1:21" x14ac:dyDescent="0.25">
      <c r="A6624" s="6">
        <v>67.240000000000094</v>
      </c>
      <c r="B6624" s="32" t="s">
        <v>317</v>
      </c>
      <c r="K6624" s="3">
        <f t="shared" si="1402"/>
        <v>4880</v>
      </c>
      <c r="L6624" s="97" t="str">
        <f>IF(TRIM('Ek.3-A'!F6624)&lt;&gt;"","var","yok")</f>
        <v>yok</v>
      </c>
      <c r="M6624" s="5" t="str">
        <f>IF('Ek.3-A'!F6624="", "", IF(VLOOKUP('Ek.3-A'!F6624, Veriler!D:E, 2, 0)=0, "", VLOOKUP('Ek.3-A'!F6624, Veriler!D:E, 2, 0)))</f>
        <v/>
      </c>
      <c r="N6624" s="5" t="str">
        <f>IF('Ek.3-A'!P6624="", "", 'Ek.3-A'!P6624)</f>
        <v/>
      </c>
      <c r="O6624" s="142">
        <f>'Ek.3-A'!S6624</f>
        <v>0</v>
      </c>
      <c r="P6624" s="143" t="str">
        <f>'Ek.3-A'!L6624</f>
        <v/>
      </c>
      <c r="Q6624" s="24" t="str">
        <f>'Ek.3-A'!M6624</f>
        <v/>
      </c>
      <c r="R6624" s="24">
        <f t="shared" si="1399"/>
        <v>0</v>
      </c>
      <c r="S6624" s="141" t="str">
        <f t="shared" si="1400"/>
        <v>H</v>
      </c>
      <c r="T6624" s="24">
        <f>IF(S6624="E",SUM($R$5:R6624),0)</f>
        <v>0</v>
      </c>
      <c r="U6624" s="143">
        <f t="shared" si="1401"/>
        <v>0</v>
      </c>
    </row>
    <row r="6625" spans="1:21" x14ac:dyDescent="0.25">
      <c r="A6625" s="6">
        <v>67.250000000000099</v>
      </c>
      <c r="B6625" s="32" t="s">
        <v>317</v>
      </c>
      <c r="K6625" s="3">
        <f t="shared" si="1402"/>
        <v>4881</v>
      </c>
      <c r="L6625" s="97" t="str">
        <f>IF(TRIM('Ek.3-A'!F6625)&lt;&gt;"","var","yok")</f>
        <v>yok</v>
      </c>
      <c r="M6625" s="5" t="str">
        <f>IF('Ek.3-A'!F6625="", "", IF(VLOOKUP('Ek.3-A'!F6625, Veriler!D:E, 2, 0)=0, "", VLOOKUP('Ek.3-A'!F6625, Veriler!D:E, 2, 0)))</f>
        <v/>
      </c>
      <c r="N6625" s="5" t="str">
        <f>IF('Ek.3-A'!P6625="", "", 'Ek.3-A'!P6625)</f>
        <v/>
      </c>
      <c r="O6625" s="142">
        <f>'Ek.3-A'!S6625</f>
        <v>0</v>
      </c>
      <c r="P6625" s="143" t="str">
        <f>'Ek.3-A'!L6625</f>
        <v/>
      </c>
      <c r="Q6625" s="24" t="str">
        <f>'Ek.3-A'!M6625</f>
        <v/>
      </c>
      <c r="R6625" s="24">
        <f t="shared" si="1399"/>
        <v>0</v>
      </c>
      <c r="S6625" s="141" t="str">
        <f t="shared" si="1400"/>
        <v>H</v>
      </c>
      <c r="T6625" s="24">
        <f>IF(S6625="E",SUM($R$5:R6625),0)</f>
        <v>0</v>
      </c>
      <c r="U6625" s="143">
        <f t="shared" si="1401"/>
        <v>0</v>
      </c>
    </row>
    <row r="6626" spans="1:21" x14ac:dyDescent="0.25">
      <c r="A6626" s="6">
        <v>67.260000000000105</v>
      </c>
      <c r="B6626" s="32" t="s">
        <v>317</v>
      </c>
      <c r="K6626" s="3">
        <f t="shared" si="1402"/>
        <v>4882</v>
      </c>
      <c r="L6626" s="97" t="str">
        <f>IF(TRIM('Ek.3-A'!F6626)&lt;&gt;"","var","yok")</f>
        <v>yok</v>
      </c>
      <c r="M6626" s="5" t="str">
        <f>IF('Ek.3-A'!F6626="", "", IF(VLOOKUP('Ek.3-A'!F6626, Veriler!D:E, 2, 0)=0, "", VLOOKUP('Ek.3-A'!F6626, Veriler!D:E, 2, 0)))</f>
        <v/>
      </c>
      <c r="N6626" s="5" t="str">
        <f>IF('Ek.3-A'!P6626="", "", 'Ek.3-A'!P6626)</f>
        <v/>
      </c>
      <c r="O6626" s="142">
        <f>'Ek.3-A'!S6626</f>
        <v>0</v>
      </c>
      <c r="P6626" s="143" t="str">
        <f>'Ek.3-A'!L6626</f>
        <v/>
      </c>
      <c r="Q6626" s="24" t="str">
        <f>'Ek.3-A'!M6626</f>
        <v/>
      </c>
      <c r="R6626" s="24">
        <f t="shared" si="1399"/>
        <v>0</v>
      </c>
      <c r="S6626" s="141" t="str">
        <f t="shared" si="1400"/>
        <v>H</v>
      </c>
      <c r="T6626" s="24">
        <f>IF(S6626="E",SUM($R$5:R6626),0)</f>
        <v>0</v>
      </c>
      <c r="U6626" s="143">
        <f t="shared" si="1401"/>
        <v>0</v>
      </c>
    </row>
    <row r="6627" spans="1:21" x14ac:dyDescent="0.25">
      <c r="A6627" s="6">
        <v>67.270000000000095</v>
      </c>
      <c r="B6627" s="32" t="s">
        <v>317</v>
      </c>
      <c r="K6627" s="3">
        <f t="shared" si="1402"/>
        <v>4883</v>
      </c>
      <c r="L6627" s="97" t="str">
        <f>IF(TRIM('Ek.3-A'!F6627)&lt;&gt;"","var","yok")</f>
        <v>yok</v>
      </c>
      <c r="M6627" s="5" t="str">
        <f>IF('Ek.3-A'!F6627="", "", IF(VLOOKUP('Ek.3-A'!F6627, Veriler!D:E, 2, 0)=0, "", VLOOKUP('Ek.3-A'!F6627, Veriler!D:E, 2, 0)))</f>
        <v/>
      </c>
      <c r="N6627" s="5" t="str">
        <f>IF('Ek.3-A'!P6627="", "", 'Ek.3-A'!P6627)</f>
        <v/>
      </c>
      <c r="O6627" s="142">
        <f>'Ek.3-A'!S6627</f>
        <v>0</v>
      </c>
      <c r="P6627" s="143" t="str">
        <f>'Ek.3-A'!L6627</f>
        <v/>
      </c>
      <c r="Q6627" s="24" t="str">
        <f>'Ek.3-A'!M6627</f>
        <v/>
      </c>
      <c r="R6627" s="24">
        <f t="shared" si="1399"/>
        <v>0</v>
      </c>
      <c r="S6627" s="141" t="str">
        <f t="shared" si="1400"/>
        <v>H</v>
      </c>
      <c r="T6627" s="24">
        <f>IF(S6627="E",SUM($R$5:R6627),0)</f>
        <v>0</v>
      </c>
      <c r="U6627" s="143">
        <f t="shared" si="1401"/>
        <v>0</v>
      </c>
    </row>
    <row r="6628" spans="1:21" x14ac:dyDescent="0.25">
      <c r="A6628" s="6">
        <v>67.280000000000101</v>
      </c>
      <c r="B6628" s="32" t="s">
        <v>317</v>
      </c>
      <c r="K6628" s="3">
        <f t="shared" si="1402"/>
        <v>4884</v>
      </c>
      <c r="L6628" s="97" t="str">
        <f>IF(TRIM('Ek.3-A'!F6628)&lt;&gt;"","var","yok")</f>
        <v>yok</v>
      </c>
      <c r="M6628" s="5" t="str">
        <f>IF('Ek.3-A'!F6628="", "", IF(VLOOKUP('Ek.3-A'!F6628, Veriler!D:E, 2, 0)=0, "", VLOOKUP('Ek.3-A'!F6628, Veriler!D:E, 2, 0)))</f>
        <v/>
      </c>
      <c r="N6628" s="5" t="str">
        <f>IF('Ek.3-A'!P6628="", "", 'Ek.3-A'!P6628)</f>
        <v/>
      </c>
      <c r="O6628" s="142">
        <f>'Ek.3-A'!S6628</f>
        <v>0</v>
      </c>
      <c r="P6628" s="143" t="str">
        <f>'Ek.3-A'!L6628</f>
        <v/>
      </c>
      <c r="Q6628" s="24" t="str">
        <f>'Ek.3-A'!M6628</f>
        <v/>
      </c>
      <c r="R6628" s="24">
        <f t="shared" si="1399"/>
        <v>0</v>
      </c>
      <c r="S6628" s="141" t="str">
        <f t="shared" si="1400"/>
        <v>H</v>
      </c>
      <c r="T6628" s="24">
        <f>IF(S6628="E",SUM($R$5:R6628),0)</f>
        <v>0</v>
      </c>
      <c r="U6628" s="143">
        <f t="shared" si="1401"/>
        <v>0</v>
      </c>
    </row>
    <row r="6629" spans="1:21" x14ac:dyDescent="0.25">
      <c r="A6629" s="6">
        <v>67.290000000000106</v>
      </c>
      <c r="B6629" s="32" t="s">
        <v>317</v>
      </c>
      <c r="K6629" s="3">
        <f t="shared" si="1402"/>
        <v>4885</v>
      </c>
      <c r="L6629" s="97" t="str">
        <f>IF(TRIM('Ek.3-A'!F6629)&lt;&gt;"","var","yok")</f>
        <v>yok</v>
      </c>
      <c r="M6629" s="5" t="str">
        <f>IF('Ek.3-A'!F6629="", "", IF(VLOOKUP('Ek.3-A'!F6629, Veriler!D:E, 2, 0)=0, "", VLOOKUP('Ek.3-A'!F6629, Veriler!D:E, 2, 0)))</f>
        <v/>
      </c>
      <c r="N6629" s="5" t="str">
        <f>IF('Ek.3-A'!P6629="", "", 'Ek.3-A'!P6629)</f>
        <v/>
      </c>
      <c r="O6629" s="142">
        <f>'Ek.3-A'!S6629</f>
        <v>0</v>
      </c>
      <c r="P6629" s="143" t="str">
        <f>'Ek.3-A'!L6629</f>
        <v/>
      </c>
      <c r="Q6629" s="24" t="str">
        <f>'Ek.3-A'!M6629</f>
        <v/>
      </c>
      <c r="R6629" s="24">
        <f t="shared" si="1399"/>
        <v>0</v>
      </c>
      <c r="S6629" s="141" t="str">
        <f t="shared" si="1400"/>
        <v>H</v>
      </c>
      <c r="T6629" s="24">
        <f>IF(S6629="E",SUM($R$5:R6629),0)</f>
        <v>0</v>
      </c>
      <c r="U6629" s="143">
        <f t="shared" si="1401"/>
        <v>0</v>
      </c>
    </row>
    <row r="6630" spans="1:21" x14ac:dyDescent="0.25">
      <c r="A6630" s="6">
        <v>67.300000000000097</v>
      </c>
      <c r="B6630" s="32" t="s">
        <v>317</v>
      </c>
      <c r="K6630" s="3">
        <f t="shared" si="1402"/>
        <v>4886</v>
      </c>
      <c r="L6630" s="97" t="str">
        <f>IF(TRIM('Ek.3-A'!F6630)&lt;&gt;"","var","yok")</f>
        <v>yok</v>
      </c>
      <c r="M6630" s="5" t="str">
        <f>IF('Ek.3-A'!F6630="", "", IF(VLOOKUP('Ek.3-A'!F6630, Veriler!D:E, 2, 0)=0, "", VLOOKUP('Ek.3-A'!F6630, Veriler!D:E, 2, 0)))</f>
        <v/>
      </c>
      <c r="N6630" s="5" t="str">
        <f>IF('Ek.3-A'!P6630="", "", 'Ek.3-A'!P6630)</f>
        <v/>
      </c>
      <c r="O6630" s="142">
        <f>'Ek.3-A'!S6630</f>
        <v>0</v>
      </c>
      <c r="P6630" s="143" t="str">
        <f>'Ek.3-A'!L6630</f>
        <v/>
      </c>
      <c r="Q6630" s="24" t="str">
        <f>'Ek.3-A'!M6630</f>
        <v/>
      </c>
      <c r="R6630" s="24">
        <f t="shared" si="1399"/>
        <v>0</v>
      </c>
      <c r="S6630" s="141" t="str">
        <f t="shared" si="1400"/>
        <v>H</v>
      </c>
      <c r="T6630" s="24">
        <f>IF(S6630="E",SUM($R$5:R6630),0)</f>
        <v>0</v>
      </c>
      <c r="U6630" s="143">
        <f t="shared" si="1401"/>
        <v>0</v>
      </c>
    </row>
    <row r="6631" spans="1:21" x14ac:dyDescent="0.25">
      <c r="A6631" s="6">
        <v>67.310000000000102</v>
      </c>
      <c r="B6631" s="32" t="s">
        <v>317</v>
      </c>
      <c r="L6631" s="97"/>
      <c r="M6631" s="5"/>
      <c r="N6631" s="5"/>
      <c r="O6631" s="5"/>
      <c r="Q6631" s="23"/>
      <c r="T6631" s="24"/>
      <c r="U6631" s="25"/>
    </row>
    <row r="6632" spans="1:21" x14ac:dyDescent="0.25">
      <c r="A6632" s="6">
        <v>67.320000000000107</v>
      </c>
      <c r="B6632" s="32" t="s">
        <v>317</v>
      </c>
      <c r="K6632" s="3">
        <f>K6630+1</f>
        <v>4887</v>
      </c>
      <c r="L6632" s="97" t="str">
        <f>IF(TRIM('Ek.3-A'!F6632)&lt;&gt;"","var","yok")</f>
        <v>yok</v>
      </c>
      <c r="M6632" s="5" t="str">
        <f>IF('Ek.3-A'!F6632="", "", IF(VLOOKUP('Ek.3-A'!F6632, Veriler!D:E, 2, 0)=0, "", VLOOKUP('Ek.3-A'!F6632, Veriler!D:E, 2, 0)))</f>
        <v/>
      </c>
      <c r="N6632" s="5" t="str">
        <f>IF('Ek.3-A'!P6632="", "", 'Ek.3-A'!P6632)</f>
        <v/>
      </c>
      <c r="O6632" s="142">
        <f>'Ek.3-A'!S6632</f>
        <v>0</v>
      </c>
      <c r="P6632" s="143" t="str">
        <f>'Ek.3-A'!L6632</f>
        <v/>
      </c>
      <c r="Q6632" s="24" t="str">
        <f>'Ek.3-A'!M6632</f>
        <v/>
      </c>
      <c r="R6632" s="24">
        <f t="shared" ref="R6632:R6645" si="1403">IF(L6632="var",0,IF(Q6632&lt;=0.005,Q6632,0))</f>
        <v>0</v>
      </c>
      <c r="S6632" s="141" t="str">
        <f t="shared" ref="S6632:S6645" si="1404">IF(Q6632&lt;=0.005,"E","H")</f>
        <v>H</v>
      </c>
      <c r="T6632" s="24">
        <f>IF(S6632="E",SUM($R$5:R6632),0)</f>
        <v>0</v>
      </c>
      <c r="U6632" s="143">
        <f t="shared" ref="U6632:U6645" si="1405">IF(T6632&lt;=0.1, O6632, IF(R6632&gt;$G$2, R6632*O6632, $G$2*O6632))</f>
        <v>0</v>
      </c>
    </row>
    <row r="6633" spans="1:21" x14ac:dyDescent="0.25">
      <c r="A6633" s="6">
        <v>67.330000000000098</v>
      </c>
      <c r="B6633" s="32" t="s">
        <v>317</v>
      </c>
      <c r="K6633" s="3">
        <f t="shared" ref="K6633:K6645" si="1406">K6632+1</f>
        <v>4888</v>
      </c>
      <c r="L6633" s="97" t="str">
        <f>IF(TRIM('Ek.3-A'!F6633)&lt;&gt;"","var","yok")</f>
        <v>yok</v>
      </c>
      <c r="M6633" s="5" t="str">
        <f>IF('Ek.3-A'!F6633="", "", IF(VLOOKUP('Ek.3-A'!F6633, Veriler!D:E, 2, 0)=0, "", VLOOKUP('Ek.3-A'!F6633, Veriler!D:E, 2, 0)))</f>
        <v/>
      </c>
      <c r="N6633" s="5" t="str">
        <f>IF('Ek.3-A'!P6633="", "", 'Ek.3-A'!P6633)</f>
        <v/>
      </c>
      <c r="O6633" s="142">
        <f>'Ek.3-A'!S6633</f>
        <v>0</v>
      </c>
      <c r="P6633" s="143" t="str">
        <f>'Ek.3-A'!L6633</f>
        <v/>
      </c>
      <c r="Q6633" s="24" t="str">
        <f>'Ek.3-A'!M6633</f>
        <v/>
      </c>
      <c r="R6633" s="24">
        <f t="shared" si="1403"/>
        <v>0</v>
      </c>
      <c r="S6633" s="141" t="str">
        <f t="shared" si="1404"/>
        <v>H</v>
      </c>
      <c r="T6633" s="24">
        <f>IF(S6633="E",SUM($R$5:R6633),0)</f>
        <v>0</v>
      </c>
      <c r="U6633" s="143">
        <f t="shared" si="1405"/>
        <v>0</v>
      </c>
    </row>
    <row r="6634" spans="1:21" x14ac:dyDescent="0.25">
      <c r="A6634" s="6">
        <v>67.340000000000103</v>
      </c>
      <c r="B6634" s="32" t="s">
        <v>317</v>
      </c>
      <c r="K6634" s="3">
        <f t="shared" si="1406"/>
        <v>4889</v>
      </c>
      <c r="L6634" s="97" t="str">
        <f>IF(TRIM('Ek.3-A'!F6634)&lt;&gt;"","var","yok")</f>
        <v>yok</v>
      </c>
      <c r="M6634" s="5" t="str">
        <f>IF('Ek.3-A'!F6634="", "", IF(VLOOKUP('Ek.3-A'!F6634, Veriler!D:E, 2, 0)=0, "", VLOOKUP('Ek.3-A'!F6634, Veriler!D:E, 2, 0)))</f>
        <v/>
      </c>
      <c r="N6634" s="5" t="str">
        <f>IF('Ek.3-A'!P6634="", "", 'Ek.3-A'!P6634)</f>
        <v/>
      </c>
      <c r="O6634" s="142">
        <f>'Ek.3-A'!S6634</f>
        <v>0</v>
      </c>
      <c r="P6634" s="143" t="str">
        <f>'Ek.3-A'!L6634</f>
        <v/>
      </c>
      <c r="Q6634" s="24" t="str">
        <f>'Ek.3-A'!M6634</f>
        <v/>
      </c>
      <c r="R6634" s="24">
        <f t="shared" si="1403"/>
        <v>0</v>
      </c>
      <c r="S6634" s="141" t="str">
        <f t="shared" si="1404"/>
        <v>H</v>
      </c>
      <c r="T6634" s="24">
        <f>IF(S6634="E",SUM($R$5:R6634),0)</f>
        <v>0</v>
      </c>
      <c r="U6634" s="143">
        <f t="shared" si="1405"/>
        <v>0</v>
      </c>
    </row>
    <row r="6635" spans="1:21" x14ac:dyDescent="0.25">
      <c r="A6635" s="6">
        <v>67.350000000000094</v>
      </c>
      <c r="B6635" s="32" t="s">
        <v>317</v>
      </c>
      <c r="K6635" s="3">
        <f t="shared" si="1406"/>
        <v>4890</v>
      </c>
      <c r="L6635" s="97" t="str">
        <f>IF(TRIM('Ek.3-A'!F6635)&lt;&gt;"","var","yok")</f>
        <v>yok</v>
      </c>
      <c r="M6635" s="5" t="str">
        <f>IF('Ek.3-A'!F6635="", "", IF(VLOOKUP('Ek.3-A'!F6635, Veriler!D:E, 2, 0)=0, "", VLOOKUP('Ek.3-A'!F6635, Veriler!D:E, 2, 0)))</f>
        <v/>
      </c>
      <c r="N6635" s="5" t="str">
        <f>IF('Ek.3-A'!P6635="", "", 'Ek.3-A'!P6635)</f>
        <v/>
      </c>
      <c r="O6635" s="142">
        <f>'Ek.3-A'!S6635</f>
        <v>0</v>
      </c>
      <c r="P6635" s="143" t="str">
        <f>'Ek.3-A'!L6635</f>
        <v/>
      </c>
      <c r="Q6635" s="24" t="str">
        <f>'Ek.3-A'!M6635</f>
        <v/>
      </c>
      <c r="R6635" s="24">
        <f t="shared" si="1403"/>
        <v>0</v>
      </c>
      <c r="S6635" s="141" t="str">
        <f t="shared" si="1404"/>
        <v>H</v>
      </c>
      <c r="T6635" s="24">
        <f>IF(S6635="E",SUM($R$5:R6635),0)</f>
        <v>0</v>
      </c>
      <c r="U6635" s="143">
        <f t="shared" si="1405"/>
        <v>0</v>
      </c>
    </row>
    <row r="6636" spans="1:21" x14ac:dyDescent="0.25">
      <c r="A6636" s="6">
        <v>67.360000000000099</v>
      </c>
      <c r="B6636" s="32" t="s">
        <v>317</v>
      </c>
      <c r="K6636" s="3">
        <f t="shared" si="1406"/>
        <v>4891</v>
      </c>
      <c r="L6636" s="97" t="str">
        <f>IF(TRIM('Ek.3-A'!F6636)&lt;&gt;"","var","yok")</f>
        <v>yok</v>
      </c>
      <c r="M6636" s="5" t="str">
        <f>IF('Ek.3-A'!F6636="", "", IF(VLOOKUP('Ek.3-A'!F6636, Veriler!D:E, 2, 0)=0, "", VLOOKUP('Ek.3-A'!F6636, Veriler!D:E, 2, 0)))</f>
        <v/>
      </c>
      <c r="N6636" s="5" t="str">
        <f>IF('Ek.3-A'!P6636="", "", 'Ek.3-A'!P6636)</f>
        <v/>
      </c>
      <c r="O6636" s="142">
        <f>'Ek.3-A'!S6636</f>
        <v>0</v>
      </c>
      <c r="P6636" s="143" t="str">
        <f>'Ek.3-A'!L6636</f>
        <v/>
      </c>
      <c r="Q6636" s="24" t="str">
        <f>'Ek.3-A'!M6636</f>
        <v/>
      </c>
      <c r="R6636" s="24">
        <f t="shared" si="1403"/>
        <v>0</v>
      </c>
      <c r="S6636" s="141" t="str">
        <f t="shared" si="1404"/>
        <v>H</v>
      </c>
      <c r="T6636" s="24">
        <f>IF(S6636="E",SUM($R$5:R6636),0)</f>
        <v>0</v>
      </c>
      <c r="U6636" s="143">
        <f t="shared" si="1405"/>
        <v>0</v>
      </c>
    </row>
    <row r="6637" spans="1:21" x14ac:dyDescent="0.25">
      <c r="A6637" s="6">
        <v>67.370000000000104</v>
      </c>
      <c r="B6637" s="32" t="s">
        <v>317</v>
      </c>
      <c r="K6637" s="3">
        <f t="shared" si="1406"/>
        <v>4892</v>
      </c>
      <c r="L6637" s="97" t="str">
        <f>IF(TRIM('Ek.3-A'!F6637)&lt;&gt;"","var","yok")</f>
        <v>yok</v>
      </c>
      <c r="M6637" s="5" t="str">
        <f>IF('Ek.3-A'!F6637="", "", IF(VLOOKUP('Ek.3-A'!F6637, Veriler!D:E, 2, 0)=0, "", VLOOKUP('Ek.3-A'!F6637, Veriler!D:E, 2, 0)))</f>
        <v/>
      </c>
      <c r="N6637" s="5" t="str">
        <f>IF('Ek.3-A'!P6637="", "", 'Ek.3-A'!P6637)</f>
        <v/>
      </c>
      <c r="O6637" s="142">
        <f>'Ek.3-A'!S6637</f>
        <v>0</v>
      </c>
      <c r="P6637" s="143" t="str">
        <f>'Ek.3-A'!L6637</f>
        <v/>
      </c>
      <c r="Q6637" s="24" t="str">
        <f>'Ek.3-A'!M6637</f>
        <v/>
      </c>
      <c r="R6637" s="24">
        <f t="shared" si="1403"/>
        <v>0</v>
      </c>
      <c r="S6637" s="141" t="str">
        <f t="shared" si="1404"/>
        <v>H</v>
      </c>
      <c r="T6637" s="24">
        <f>IF(S6637="E",SUM($R$5:R6637),0)</f>
        <v>0</v>
      </c>
      <c r="U6637" s="143">
        <f t="shared" si="1405"/>
        <v>0</v>
      </c>
    </row>
    <row r="6638" spans="1:21" x14ac:dyDescent="0.25">
      <c r="A6638" s="6">
        <v>67.380000000000095</v>
      </c>
      <c r="B6638" s="32" t="s">
        <v>317</v>
      </c>
      <c r="K6638" s="3">
        <f t="shared" si="1406"/>
        <v>4893</v>
      </c>
      <c r="L6638" s="97" t="str">
        <f>IF(TRIM('Ek.3-A'!F6638)&lt;&gt;"","var","yok")</f>
        <v>yok</v>
      </c>
      <c r="M6638" s="5" t="str">
        <f>IF('Ek.3-A'!F6638="", "", IF(VLOOKUP('Ek.3-A'!F6638, Veriler!D:E, 2, 0)=0, "", VLOOKUP('Ek.3-A'!F6638, Veriler!D:E, 2, 0)))</f>
        <v/>
      </c>
      <c r="N6638" s="5" t="str">
        <f>IF('Ek.3-A'!P6638="", "", 'Ek.3-A'!P6638)</f>
        <v/>
      </c>
      <c r="O6638" s="142">
        <f>'Ek.3-A'!S6638</f>
        <v>0</v>
      </c>
      <c r="P6638" s="143" t="str">
        <f>'Ek.3-A'!L6638</f>
        <v/>
      </c>
      <c r="Q6638" s="24" t="str">
        <f>'Ek.3-A'!M6638</f>
        <v/>
      </c>
      <c r="R6638" s="24">
        <f t="shared" si="1403"/>
        <v>0</v>
      </c>
      <c r="S6638" s="141" t="str">
        <f t="shared" si="1404"/>
        <v>H</v>
      </c>
      <c r="T6638" s="24">
        <f>IF(S6638="E",SUM($R$5:R6638),0)</f>
        <v>0</v>
      </c>
      <c r="U6638" s="143">
        <f t="shared" si="1405"/>
        <v>0</v>
      </c>
    </row>
    <row r="6639" spans="1:21" x14ac:dyDescent="0.25">
      <c r="A6639" s="6">
        <v>67.3900000000001</v>
      </c>
      <c r="B6639" s="32" t="s">
        <v>317</v>
      </c>
      <c r="K6639" s="3">
        <f t="shared" si="1406"/>
        <v>4894</v>
      </c>
      <c r="L6639" s="97" t="str">
        <f>IF(TRIM('Ek.3-A'!F6639)&lt;&gt;"","var","yok")</f>
        <v>yok</v>
      </c>
      <c r="M6639" s="5" t="str">
        <f>IF('Ek.3-A'!F6639="", "", IF(VLOOKUP('Ek.3-A'!F6639, Veriler!D:E, 2, 0)=0, "", VLOOKUP('Ek.3-A'!F6639, Veriler!D:E, 2, 0)))</f>
        <v/>
      </c>
      <c r="N6639" s="5" t="str">
        <f>IF('Ek.3-A'!P6639="", "", 'Ek.3-A'!P6639)</f>
        <v/>
      </c>
      <c r="O6639" s="142">
        <f>'Ek.3-A'!S6639</f>
        <v>0</v>
      </c>
      <c r="P6639" s="143" t="str">
        <f>'Ek.3-A'!L6639</f>
        <v/>
      </c>
      <c r="Q6639" s="24" t="str">
        <f>'Ek.3-A'!M6639</f>
        <v/>
      </c>
      <c r="R6639" s="24">
        <f t="shared" si="1403"/>
        <v>0</v>
      </c>
      <c r="S6639" s="141" t="str">
        <f t="shared" si="1404"/>
        <v>H</v>
      </c>
      <c r="T6639" s="24">
        <f>IF(S6639="E",SUM($R$5:R6639),0)</f>
        <v>0</v>
      </c>
      <c r="U6639" s="143">
        <f t="shared" si="1405"/>
        <v>0</v>
      </c>
    </row>
    <row r="6640" spans="1:21" x14ac:dyDescent="0.25">
      <c r="A6640" s="6">
        <v>67.400000000000105</v>
      </c>
      <c r="B6640" s="32" t="s">
        <v>317</v>
      </c>
      <c r="K6640" s="3">
        <f t="shared" si="1406"/>
        <v>4895</v>
      </c>
      <c r="L6640" s="97" t="str">
        <f>IF(TRIM('Ek.3-A'!F6640)&lt;&gt;"","var","yok")</f>
        <v>yok</v>
      </c>
      <c r="M6640" s="5" t="str">
        <f>IF('Ek.3-A'!F6640="", "", IF(VLOOKUP('Ek.3-A'!F6640, Veriler!D:E, 2, 0)=0, "", VLOOKUP('Ek.3-A'!F6640, Veriler!D:E, 2, 0)))</f>
        <v/>
      </c>
      <c r="N6640" s="5" t="str">
        <f>IF('Ek.3-A'!P6640="", "", 'Ek.3-A'!P6640)</f>
        <v/>
      </c>
      <c r="O6640" s="142">
        <f>'Ek.3-A'!S6640</f>
        <v>0</v>
      </c>
      <c r="P6640" s="143" t="str">
        <f>'Ek.3-A'!L6640</f>
        <v/>
      </c>
      <c r="Q6640" s="24" t="str">
        <f>'Ek.3-A'!M6640</f>
        <v/>
      </c>
      <c r="R6640" s="24">
        <f t="shared" si="1403"/>
        <v>0</v>
      </c>
      <c r="S6640" s="141" t="str">
        <f t="shared" si="1404"/>
        <v>H</v>
      </c>
      <c r="T6640" s="24">
        <f>IF(S6640="E",SUM($R$5:R6640),0)</f>
        <v>0</v>
      </c>
      <c r="U6640" s="143">
        <f t="shared" si="1405"/>
        <v>0</v>
      </c>
    </row>
    <row r="6641" spans="1:41" x14ac:dyDescent="0.25">
      <c r="A6641" s="6">
        <v>67.410000000000096</v>
      </c>
      <c r="B6641" s="32" t="s">
        <v>317</v>
      </c>
      <c r="K6641" s="3">
        <f t="shared" si="1406"/>
        <v>4896</v>
      </c>
      <c r="L6641" s="97" t="str">
        <f>IF(TRIM('Ek.3-A'!F6641)&lt;&gt;"","var","yok")</f>
        <v>yok</v>
      </c>
      <c r="M6641" s="5" t="str">
        <f>IF('Ek.3-A'!F6641="", "", IF(VLOOKUP('Ek.3-A'!F6641, Veriler!D:E, 2, 0)=0, "", VLOOKUP('Ek.3-A'!F6641, Veriler!D:E, 2, 0)))</f>
        <v/>
      </c>
      <c r="N6641" s="5" t="str">
        <f>IF('Ek.3-A'!P6641="", "", 'Ek.3-A'!P6641)</f>
        <v/>
      </c>
      <c r="O6641" s="142">
        <f>'Ek.3-A'!S6641</f>
        <v>0</v>
      </c>
      <c r="P6641" s="143" t="str">
        <f>'Ek.3-A'!L6641</f>
        <v/>
      </c>
      <c r="Q6641" s="24" t="str">
        <f>'Ek.3-A'!M6641</f>
        <v/>
      </c>
      <c r="R6641" s="24">
        <f t="shared" si="1403"/>
        <v>0</v>
      </c>
      <c r="S6641" s="141" t="str">
        <f t="shared" si="1404"/>
        <v>H</v>
      </c>
      <c r="T6641" s="24">
        <f>IF(S6641="E",SUM($R$5:R6641),0)</f>
        <v>0</v>
      </c>
      <c r="U6641" s="143">
        <f t="shared" si="1405"/>
        <v>0</v>
      </c>
    </row>
    <row r="6642" spans="1:41" x14ac:dyDescent="0.25">
      <c r="A6642" s="6">
        <v>67.420000000000101</v>
      </c>
      <c r="B6642" s="32" t="s">
        <v>317</v>
      </c>
      <c r="K6642" s="3">
        <f t="shared" si="1406"/>
        <v>4897</v>
      </c>
      <c r="L6642" s="97" t="str">
        <f>IF(TRIM('Ek.3-A'!F6642)&lt;&gt;"","var","yok")</f>
        <v>yok</v>
      </c>
      <c r="M6642" s="5" t="str">
        <f>IF('Ek.3-A'!F6642="", "", IF(VLOOKUP('Ek.3-A'!F6642, Veriler!D:E, 2, 0)=0, "", VLOOKUP('Ek.3-A'!F6642, Veriler!D:E, 2, 0)))</f>
        <v/>
      </c>
      <c r="N6642" s="5" t="str">
        <f>IF('Ek.3-A'!P6642="", "", 'Ek.3-A'!P6642)</f>
        <v/>
      </c>
      <c r="O6642" s="142">
        <f>'Ek.3-A'!S6642</f>
        <v>0</v>
      </c>
      <c r="P6642" s="143" t="str">
        <f>'Ek.3-A'!L6642</f>
        <v/>
      </c>
      <c r="Q6642" s="24" t="str">
        <f>'Ek.3-A'!M6642</f>
        <v/>
      </c>
      <c r="R6642" s="24">
        <f t="shared" si="1403"/>
        <v>0</v>
      </c>
      <c r="S6642" s="141" t="str">
        <f t="shared" si="1404"/>
        <v>H</v>
      </c>
      <c r="T6642" s="24">
        <f>IF(S6642="E",SUM($R$5:R6642),0)</f>
        <v>0</v>
      </c>
      <c r="U6642" s="143">
        <f t="shared" si="1405"/>
        <v>0</v>
      </c>
    </row>
    <row r="6643" spans="1:41" x14ac:dyDescent="0.25">
      <c r="A6643" s="6">
        <v>67.430000000000106</v>
      </c>
      <c r="B6643" s="32" t="s">
        <v>317</v>
      </c>
      <c r="K6643" s="3">
        <f t="shared" si="1406"/>
        <v>4898</v>
      </c>
      <c r="L6643" s="97" t="str">
        <f>IF(TRIM('Ek.3-A'!F6643)&lt;&gt;"","var","yok")</f>
        <v>yok</v>
      </c>
      <c r="M6643" s="5" t="str">
        <f>IF('Ek.3-A'!F6643="", "", IF(VLOOKUP('Ek.3-A'!F6643, Veriler!D:E, 2, 0)=0, "", VLOOKUP('Ek.3-A'!F6643, Veriler!D:E, 2, 0)))</f>
        <v/>
      </c>
      <c r="N6643" s="5" t="str">
        <f>IF('Ek.3-A'!P6643="", "", 'Ek.3-A'!P6643)</f>
        <v/>
      </c>
      <c r="O6643" s="142">
        <f>'Ek.3-A'!S6643</f>
        <v>0</v>
      </c>
      <c r="P6643" s="143" t="str">
        <f>'Ek.3-A'!L6643</f>
        <v/>
      </c>
      <c r="Q6643" s="24" t="str">
        <f>'Ek.3-A'!M6643</f>
        <v/>
      </c>
      <c r="R6643" s="24">
        <f t="shared" si="1403"/>
        <v>0</v>
      </c>
      <c r="S6643" s="141" t="str">
        <f t="shared" si="1404"/>
        <v>H</v>
      </c>
      <c r="T6643" s="24">
        <f>IF(S6643="E",SUM($R$5:R6643),0)</f>
        <v>0</v>
      </c>
      <c r="U6643" s="143">
        <f t="shared" si="1405"/>
        <v>0</v>
      </c>
    </row>
    <row r="6644" spans="1:41" x14ac:dyDescent="0.25">
      <c r="A6644" s="6">
        <v>67.440000000000097</v>
      </c>
      <c r="B6644" s="32" t="s">
        <v>317</v>
      </c>
      <c r="K6644" s="3">
        <f t="shared" si="1406"/>
        <v>4899</v>
      </c>
      <c r="L6644" s="97" t="str">
        <f>IF(TRIM('Ek.3-A'!F6644)&lt;&gt;"","var","yok")</f>
        <v>yok</v>
      </c>
      <c r="M6644" s="5" t="str">
        <f>IF('Ek.3-A'!F6644="", "", IF(VLOOKUP('Ek.3-A'!F6644, Veriler!D:E, 2, 0)=0, "", VLOOKUP('Ek.3-A'!F6644, Veriler!D:E, 2, 0)))</f>
        <v/>
      </c>
      <c r="N6644" s="5" t="str">
        <f>IF('Ek.3-A'!P6644="", "", 'Ek.3-A'!P6644)</f>
        <v/>
      </c>
      <c r="O6644" s="142">
        <f>'Ek.3-A'!S6644</f>
        <v>0</v>
      </c>
      <c r="P6644" s="143" t="str">
        <f>'Ek.3-A'!L6644</f>
        <v/>
      </c>
      <c r="Q6644" s="24" t="str">
        <f>'Ek.3-A'!M6644</f>
        <v/>
      </c>
      <c r="R6644" s="24">
        <f t="shared" si="1403"/>
        <v>0</v>
      </c>
      <c r="S6644" s="141" t="str">
        <f t="shared" si="1404"/>
        <v>H</v>
      </c>
      <c r="T6644" s="24">
        <f>IF(S6644="E",SUM($R$5:R6644),0)</f>
        <v>0</v>
      </c>
      <c r="U6644" s="143">
        <f t="shared" si="1405"/>
        <v>0</v>
      </c>
    </row>
    <row r="6645" spans="1:41" x14ac:dyDescent="0.25">
      <c r="A6645" s="6">
        <v>67.450000000000102</v>
      </c>
      <c r="B6645" s="32" t="s">
        <v>317</v>
      </c>
      <c r="K6645" s="3">
        <f t="shared" si="1406"/>
        <v>4900</v>
      </c>
      <c r="L6645" s="97" t="str">
        <f>IF(TRIM('Ek.3-A'!F6645)&lt;&gt;"","var","yok")</f>
        <v>yok</v>
      </c>
      <c r="M6645" s="5" t="str">
        <f>IF('Ek.3-A'!F6645="", "", IF(VLOOKUP('Ek.3-A'!F6645, Veriler!D:E, 2, 0)=0, "", VLOOKUP('Ek.3-A'!F6645, Veriler!D:E, 2, 0)))</f>
        <v/>
      </c>
      <c r="N6645" s="5" t="str">
        <f>IF('Ek.3-A'!P6645="", "", 'Ek.3-A'!P6645)</f>
        <v/>
      </c>
      <c r="O6645" s="142">
        <f>'Ek.3-A'!S6645</f>
        <v>0</v>
      </c>
      <c r="P6645" s="143" t="str">
        <f>'Ek.3-A'!L6645</f>
        <v/>
      </c>
      <c r="Q6645" s="24" t="str">
        <f>'Ek.3-A'!M6645</f>
        <v/>
      </c>
      <c r="R6645" s="24">
        <f t="shared" si="1403"/>
        <v>0</v>
      </c>
      <c r="S6645" s="141" t="str">
        <f t="shared" si="1404"/>
        <v>H</v>
      </c>
      <c r="T6645" s="24">
        <f>IF(S6645="E",SUM($R$5:R6645),0)</f>
        <v>0</v>
      </c>
      <c r="U6645" s="143">
        <f t="shared" si="1405"/>
        <v>0</v>
      </c>
    </row>
    <row r="6646" spans="1:41" x14ac:dyDescent="0.25">
      <c r="A6646" s="6">
        <v>67.460000000000093</v>
      </c>
      <c r="B6646" s="32" t="s">
        <v>317</v>
      </c>
      <c r="T6646" s="24"/>
      <c r="U6646" s="25"/>
      <c r="AO6646" s="140">
        <f>'Ek.3-A'!L6646</f>
        <v>0</v>
      </c>
    </row>
    <row r="6647" spans="1:41" x14ac:dyDescent="0.25">
      <c r="A6647" s="6">
        <v>67.470000000000098</v>
      </c>
      <c r="B6647" s="32" t="s">
        <v>317</v>
      </c>
      <c r="T6647" s="24"/>
      <c r="U6647" s="25"/>
    </row>
    <row r="6648" spans="1:41" x14ac:dyDescent="0.25">
      <c r="A6648" s="6">
        <v>67.480000000000103</v>
      </c>
      <c r="B6648" s="32" t="s">
        <v>317</v>
      </c>
      <c r="T6648" s="24"/>
      <c r="U6648" s="25"/>
    </row>
    <row r="6649" spans="1:41" x14ac:dyDescent="0.25">
      <c r="A6649" s="6">
        <v>67.490000000000094</v>
      </c>
      <c r="B6649" s="32" t="s">
        <v>317</v>
      </c>
      <c r="T6649" s="24"/>
      <c r="U6649" s="25"/>
    </row>
    <row r="6650" spans="1:41" x14ac:dyDescent="0.25">
      <c r="A6650" s="6">
        <v>67.500000000000099</v>
      </c>
      <c r="B6650" s="32" t="s">
        <v>317</v>
      </c>
      <c r="T6650" s="24"/>
      <c r="U6650" s="25"/>
    </row>
    <row r="6651" spans="1:41" x14ac:dyDescent="0.25">
      <c r="A6651" s="6">
        <v>67.510000000000105</v>
      </c>
      <c r="B6651" s="32" t="s">
        <v>317</v>
      </c>
      <c r="T6651" s="24"/>
      <c r="U6651" s="25"/>
    </row>
    <row r="6652" spans="1:41" x14ac:dyDescent="0.25">
      <c r="A6652" s="6">
        <v>67.520000000000095</v>
      </c>
      <c r="B6652" s="32" t="s">
        <v>317</v>
      </c>
      <c r="T6652" s="24"/>
      <c r="U6652" s="25"/>
    </row>
    <row r="6653" spans="1:41" x14ac:dyDescent="0.25">
      <c r="A6653" s="6">
        <v>67.530000000000101</v>
      </c>
      <c r="B6653" s="32" t="s">
        <v>317</v>
      </c>
      <c r="T6653" s="24"/>
      <c r="U6653" s="25"/>
    </row>
    <row r="6654" spans="1:41" x14ac:dyDescent="0.25">
      <c r="A6654" s="6">
        <v>67.540000000000106</v>
      </c>
      <c r="B6654" s="32" t="s">
        <v>317</v>
      </c>
      <c r="T6654" s="24"/>
      <c r="U6654" s="25"/>
    </row>
    <row r="6655" spans="1:41" x14ac:dyDescent="0.25">
      <c r="A6655" s="6">
        <v>67.550000000000097</v>
      </c>
      <c r="B6655" s="32" t="s">
        <v>317</v>
      </c>
      <c r="K6655" s="3">
        <f>K6645+1</f>
        <v>4901</v>
      </c>
      <c r="L6655" s="97" t="str">
        <f>IF(TRIM('Ek.3-A'!F6655)&lt;&gt;"","var","yok")</f>
        <v>yok</v>
      </c>
      <c r="M6655" s="5" t="str">
        <f>IF('Ek.3-A'!F6655="", "", IF(VLOOKUP('Ek.3-A'!F6655, Veriler!D:E, 2, 0)=0, "", VLOOKUP('Ek.3-A'!F6655, Veriler!D:E, 2, 0)))</f>
        <v/>
      </c>
      <c r="N6655" s="5" t="str">
        <f>IF('Ek.3-A'!P6655="", "", 'Ek.3-A'!P6655)</f>
        <v/>
      </c>
      <c r="O6655" s="142">
        <f>'Ek.3-A'!S6655</f>
        <v>0</v>
      </c>
      <c r="P6655" s="143" t="str">
        <f>'Ek.3-A'!L6655</f>
        <v/>
      </c>
      <c r="Q6655" s="24" t="str">
        <f>'Ek.3-A'!M6655</f>
        <v/>
      </c>
      <c r="R6655" s="24">
        <f t="shared" ref="R6655:R6668" si="1407">IF(L6655="var",0,IF(Q6655&lt;=0.005,Q6655,0))</f>
        <v>0</v>
      </c>
      <c r="S6655" s="141" t="str">
        <f t="shared" ref="S6655:S6668" si="1408">IF(Q6655&lt;=0.005,"E","H")</f>
        <v>H</v>
      </c>
      <c r="T6655" s="24">
        <f>IF(S6655="E",SUM($R$5:R6655),0)</f>
        <v>0</v>
      </c>
      <c r="U6655" s="143">
        <f t="shared" ref="U6655:U6668" si="1409">IF(T6655&lt;=0.1, O6655, IF(R6655&gt;$G$2, R6655*O6655, $G$2*O6655))</f>
        <v>0</v>
      </c>
    </row>
    <row r="6656" spans="1:41" x14ac:dyDescent="0.25">
      <c r="A6656" s="6">
        <v>67.560000000000102</v>
      </c>
      <c r="B6656" s="32" t="s">
        <v>317</v>
      </c>
      <c r="K6656" s="3">
        <f t="shared" ref="K6656:K6668" si="1410">K6655+1</f>
        <v>4902</v>
      </c>
      <c r="L6656" s="97" t="str">
        <f>IF(TRIM('Ek.3-A'!F6656)&lt;&gt;"","var","yok")</f>
        <v>yok</v>
      </c>
      <c r="M6656" s="5" t="str">
        <f>IF('Ek.3-A'!F6656="", "", IF(VLOOKUP('Ek.3-A'!F6656, Veriler!D:E, 2, 0)=0, "", VLOOKUP('Ek.3-A'!F6656, Veriler!D:E, 2, 0)))</f>
        <v/>
      </c>
      <c r="N6656" s="5" t="str">
        <f>IF('Ek.3-A'!P6656="", "", 'Ek.3-A'!P6656)</f>
        <v/>
      </c>
      <c r="O6656" s="142">
        <f>'Ek.3-A'!S6656</f>
        <v>0</v>
      </c>
      <c r="P6656" s="143" t="str">
        <f>'Ek.3-A'!L6656</f>
        <v/>
      </c>
      <c r="Q6656" s="24" t="str">
        <f>'Ek.3-A'!M6656</f>
        <v/>
      </c>
      <c r="R6656" s="24">
        <f t="shared" si="1407"/>
        <v>0</v>
      </c>
      <c r="S6656" s="141" t="str">
        <f t="shared" si="1408"/>
        <v>H</v>
      </c>
      <c r="T6656" s="24">
        <f>IF(S6656="E",SUM($R$5:R6656),0)</f>
        <v>0</v>
      </c>
      <c r="U6656" s="143">
        <f t="shared" si="1409"/>
        <v>0</v>
      </c>
    </row>
    <row r="6657" spans="1:21" x14ac:dyDescent="0.25">
      <c r="A6657" s="6">
        <v>67.570000000000107</v>
      </c>
      <c r="B6657" s="32" t="s">
        <v>317</v>
      </c>
      <c r="K6657" s="3">
        <f t="shared" si="1410"/>
        <v>4903</v>
      </c>
      <c r="L6657" s="97" t="str">
        <f>IF(TRIM('Ek.3-A'!F6657)&lt;&gt;"","var","yok")</f>
        <v>yok</v>
      </c>
      <c r="M6657" s="5" t="str">
        <f>IF('Ek.3-A'!F6657="", "", IF(VLOOKUP('Ek.3-A'!F6657, Veriler!D:E, 2, 0)=0, "", VLOOKUP('Ek.3-A'!F6657, Veriler!D:E, 2, 0)))</f>
        <v/>
      </c>
      <c r="N6657" s="5" t="str">
        <f>IF('Ek.3-A'!P6657="", "", 'Ek.3-A'!P6657)</f>
        <v/>
      </c>
      <c r="O6657" s="142">
        <f>'Ek.3-A'!S6657</f>
        <v>0</v>
      </c>
      <c r="P6657" s="143" t="str">
        <f>'Ek.3-A'!L6657</f>
        <v/>
      </c>
      <c r="Q6657" s="24" t="str">
        <f>'Ek.3-A'!M6657</f>
        <v/>
      </c>
      <c r="R6657" s="24">
        <f t="shared" si="1407"/>
        <v>0</v>
      </c>
      <c r="S6657" s="141" t="str">
        <f t="shared" si="1408"/>
        <v>H</v>
      </c>
      <c r="T6657" s="24">
        <f>IF(S6657="E",SUM($R$5:R6657),0)</f>
        <v>0</v>
      </c>
      <c r="U6657" s="143">
        <f t="shared" si="1409"/>
        <v>0</v>
      </c>
    </row>
    <row r="6658" spans="1:21" x14ac:dyDescent="0.25">
      <c r="A6658" s="6">
        <v>67.580000000000098</v>
      </c>
      <c r="B6658" s="32" t="s">
        <v>317</v>
      </c>
      <c r="K6658" s="3">
        <f t="shared" si="1410"/>
        <v>4904</v>
      </c>
      <c r="L6658" s="97" t="str">
        <f>IF(TRIM('Ek.3-A'!F6658)&lt;&gt;"","var","yok")</f>
        <v>yok</v>
      </c>
      <c r="M6658" s="5" t="str">
        <f>IF('Ek.3-A'!F6658="", "", IF(VLOOKUP('Ek.3-A'!F6658, Veriler!D:E, 2, 0)=0, "", VLOOKUP('Ek.3-A'!F6658, Veriler!D:E, 2, 0)))</f>
        <v/>
      </c>
      <c r="N6658" s="5" t="str">
        <f>IF('Ek.3-A'!P6658="", "", 'Ek.3-A'!P6658)</f>
        <v/>
      </c>
      <c r="O6658" s="142">
        <f>'Ek.3-A'!S6658</f>
        <v>0</v>
      </c>
      <c r="P6658" s="143" t="str">
        <f>'Ek.3-A'!L6658</f>
        <v/>
      </c>
      <c r="Q6658" s="24" t="str">
        <f>'Ek.3-A'!M6658</f>
        <v/>
      </c>
      <c r="R6658" s="24">
        <f t="shared" si="1407"/>
        <v>0</v>
      </c>
      <c r="S6658" s="141" t="str">
        <f t="shared" si="1408"/>
        <v>H</v>
      </c>
      <c r="T6658" s="24">
        <f>IF(S6658="E",SUM($R$5:R6658),0)</f>
        <v>0</v>
      </c>
      <c r="U6658" s="143">
        <f t="shared" si="1409"/>
        <v>0</v>
      </c>
    </row>
    <row r="6659" spans="1:21" x14ac:dyDescent="0.25">
      <c r="A6659" s="6">
        <v>67.590000000000103</v>
      </c>
      <c r="B6659" s="32" t="s">
        <v>317</v>
      </c>
      <c r="K6659" s="3">
        <f t="shared" si="1410"/>
        <v>4905</v>
      </c>
      <c r="L6659" s="97" t="str">
        <f>IF(TRIM('Ek.3-A'!F6659)&lt;&gt;"","var","yok")</f>
        <v>yok</v>
      </c>
      <c r="M6659" s="5" t="str">
        <f>IF('Ek.3-A'!F6659="", "", IF(VLOOKUP('Ek.3-A'!F6659, Veriler!D:E, 2, 0)=0, "", VLOOKUP('Ek.3-A'!F6659, Veriler!D:E, 2, 0)))</f>
        <v/>
      </c>
      <c r="N6659" s="5" t="str">
        <f>IF('Ek.3-A'!P6659="", "", 'Ek.3-A'!P6659)</f>
        <v/>
      </c>
      <c r="O6659" s="142">
        <f>'Ek.3-A'!S6659</f>
        <v>0</v>
      </c>
      <c r="P6659" s="143" t="str">
        <f>'Ek.3-A'!L6659</f>
        <v/>
      </c>
      <c r="Q6659" s="24" t="str">
        <f>'Ek.3-A'!M6659</f>
        <v/>
      </c>
      <c r="R6659" s="24">
        <f t="shared" si="1407"/>
        <v>0</v>
      </c>
      <c r="S6659" s="141" t="str">
        <f t="shared" si="1408"/>
        <v>H</v>
      </c>
      <c r="T6659" s="24">
        <f>IF(S6659="E",SUM($R$5:R6659),0)</f>
        <v>0</v>
      </c>
      <c r="U6659" s="143">
        <f t="shared" si="1409"/>
        <v>0</v>
      </c>
    </row>
    <row r="6660" spans="1:21" x14ac:dyDescent="0.25">
      <c r="A6660" s="6">
        <v>67.600000000000094</v>
      </c>
      <c r="B6660" s="32" t="s">
        <v>317</v>
      </c>
      <c r="K6660" s="3">
        <f t="shared" si="1410"/>
        <v>4906</v>
      </c>
      <c r="L6660" s="97" t="str">
        <f>IF(TRIM('Ek.3-A'!F6660)&lt;&gt;"","var","yok")</f>
        <v>yok</v>
      </c>
      <c r="M6660" s="5" t="str">
        <f>IF('Ek.3-A'!F6660="", "", IF(VLOOKUP('Ek.3-A'!F6660, Veriler!D:E, 2, 0)=0, "", VLOOKUP('Ek.3-A'!F6660, Veriler!D:E, 2, 0)))</f>
        <v/>
      </c>
      <c r="N6660" s="5" t="str">
        <f>IF('Ek.3-A'!P6660="", "", 'Ek.3-A'!P6660)</f>
        <v/>
      </c>
      <c r="O6660" s="142">
        <f>'Ek.3-A'!S6660</f>
        <v>0</v>
      </c>
      <c r="P6660" s="143" t="str">
        <f>'Ek.3-A'!L6660</f>
        <v/>
      </c>
      <c r="Q6660" s="24" t="str">
        <f>'Ek.3-A'!M6660</f>
        <v/>
      </c>
      <c r="R6660" s="24">
        <f t="shared" si="1407"/>
        <v>0</v>
      </c>
      <c r="S6660" s="141" t="str">
        <f t="shared" si="1408"/>
        <v>H</v>
      </c>
      <c r="T6660" s="24">
        <f>IF(S6660="E",SUM($R$5:R6660),0)</f>
        <v>0</v>
      </c>
      <c r="U6660" s="143">
        <f t="shared" si="1409"/>
        <v>0</v>
      </c>
    </row>
    <row r="6661" spans="1:21" x14ac:dyDescent="0.25">
      <c r="A6661" s="6">
        <v>67.610000000000099</v>
      </c>
      <c r="B6661" s="32" t="s">
        <v>317</v>
      </c>
      <c r="K6661" s="3">
        <f t="shared" si="1410"/>
        <v>4907</v>
      </c>
      <c r="L6661" s="97" t="str">
        <f>IF(TRIM('Ek.3-A'!F6661)&lt;&gt;"","var","yok")</f>
        <v>yok</v>
      </c>
      <c r="M6661" s="5" t="str">
        <f>IF('Ek.3-A'!F6661="", "", IF(VLOOKUP('Ek.3-A'!F6661, Veriler!D:E, 2, 0)=0, "", VLOOKUP('Ek.3-A'!F6661, Veriler!D:E, 2, 0)))</f>
        <v/>
      </c>
      <c r="N6661" s="5" t="str">
        <f>IF('Ek.3-A'!P6661="", "", 'Ek.3-A'!P6661)</f>
        <v/>
      </c>
      <c r="O6661" s="142">
        <f>'Ek.3-A'!S6661</f>
        <v>0</v>
      </c>
      <c r="P6661" s="143" t="str">
        <f>'Ek.3-A'!L6661</f>
        <v/>
      </c>
      <c r="Q6661" s="24" t="str">
        <f>'Ek.3-A'!M6661</f>
        <v/>
      </c>
      <c r="R6661" s="24">
        <f t="shared" si="1407"/>
        <v>0</v>
      </c>
      <c r="S6661" s="141" t="str">
        <f t="shared" si="1408"/>
        <v>H</v>
      </c>
      <c r="T6661" s="24">
        <f>IF(S6661="E",SUM($R$5:R6661),0)</f>
        <v>0</v>
      </c>
      <c r="U6661" s="143">
        <f t="shared" si="1409"/>
        <v>0</v>
      </c>
    </row>
    <row r="6662" spans="1:21" x14ac:dyDescent="0.25">
      <c r="A6662" s="6">
        <v>67.620000000000104</v>
      </c>
      <c r="B6662" s="32" t="s">
        <v>317</v>
      </c>
      <c r="K6662" s="3">
        <f t="shared" si="1410"/>
        <v>4908</v>
      </c>
      <c r="L6662" s="97" t="str">
        <f>IF(TRIM('Ek.3-A'!F6662)&lt;&gt;"","var","yok")</f>
        <v>yok</v>
      </c>
      <c r="M6662" s="5" t="str">
        <f>IF('Ek.3-A'!F6662="", "", IF(VLOOKUP('Ek.3-A'!F6662, Veriler!D:E, 2, 0)=0, "", VLOOKUP('Ek.3-A'!F6662, Veriler!D:E, 2, 0)))</f>
        <v/>
      </c>
      <c r="N6662" s="5" t="str">
        <f>IF('Ek.3-A'!P6662="", "", 'Ek.3-A'!P6662)</f>
        <v/>
      </c>
      <c r="O6662" s="142">
        <f>'Ek.3-A'!S6662</f>
        <v>0</v>
      </c>
      <c r="P6662" s="143" t="str">
        <f>'Ek.3-A'!L6662</f>
        <v/>
      </c>
      <c r="Q6662" s="24" t="str">
        <f>'Ek.3-A'!M6662</f>
        <v/>
      </c>
      <c r="R6662" s="24">
        <f t="shared" si="1407"/>
        <v>0</v>
      </c>
      <c r="S6662" s="141" t="str">
        <f t="shared" si="1408"/>
        <v>H</v>
      </c>
      <c r="T6662" s="24">
        <f>IF(S6662="E",SUM($R$5:R6662),0)</f>
        <v>0</v>
      </c>
      <c r="U6662" s="143">
        <f t="shared" si="1409"/>
        <v>0</v>
      </c>
    </row>
    <row r="6663" spans="1:21" x14ac:dyDescent="0.25">
      <c r="A6663" s="6">
        <v>67.630000000000095</v>
      </c>
      <c r="B6663" s="32" t="s">
        <v>317</v>
      </c>
      <c r="K6663" s="3">
        <f t="shared" si="1410"/>
        <v>4909</v>
      </c>
      <c r="L6663" s="97" t="str">
        <f>IF(TRIM('Ek.3-A'!F6663)&lt;&gt;"","var","yok")</f>
        <v>yok</v>
      </c>
      <c r="M6663" s="5" t="str">
        <f>IF('Ek.3-A'!F6663="", "", IF(VLOOKUP('Ek.3-A'!F6663, Veriler!D:E, 2, 0)=0, "", VLOOKUP('Ek.3-A'!F6663, Veriler!D:E, 2, 0)))</f>
        <v/>
      </c>
      <c r="N6663" s="5" t="str">
        <f>IF('Ek.3-A'!P6663="", "", 'Ek.3-A'!P6663)</f>
        <v/>
      </c>
      <c r="O6663" s="142">
        <f>'Ek.3-A'!S6663</f>
        <v>0</v>
      </c>
      <c r="P6663" s="143" t="str">
        <f>'Ek.3-A'!L6663</f>
        <v/>
      </c>
      <c r="Q6663" s="24" t="str">
        <f>'Ek.3-A'!M6663</f>
        <v/>
      </c>
      <c r="R6663" s="24">
        <f t="shared" si="1407"/>
        <v>0</v>
      </c>
      <c r="S6663" s="141" t="str">
        <f t="shared" si="1408"/>
        <v>H</v>
      </c>
      <c r="T6663" s="24">
        <f>IF(S6663="E",SUM($R$5:R6663),0)</f>
        <v>0</v>
      </c>
      <c r="U6663" s="143">
        <f t="shared" si="1409"/>
        <v>0</v>
      </c>
    </row>
    <row r="6664" spans="1:21" x14ac:dyDescent="0.25">
      <c r="A6664" s="6">
        <v>67.6400000000001</v>
      </c>
      <c r="B6664" s="32" t="s">
        <v>317</v>
      </c>
      <c r="K6664" s="3">
        <f t="shared" si="1410"/>
        <v>4910</v>
      </c>
      <c r="L6664" s="97" t="str">
        <f>IF(TRIM('Ek.3-A'!F6664)&lt;&gt;"","var","yok")</f>
        <v>yok</v>
      </c>
      <c r="M6664" s="5" t="str">
        <f>IF('Ek.3-A'!F6664="", "", IF(VLOOKUP('Ek.3-A'!F6664, Veriler!D:E, 2, 0)=0, "", VLOOKUP('Ek.3-A'!F6664, Veriler!D:E, 2, 0)))</f>
        <v/>
      </c>
      <c r="N6664" s="5" t="str">
        <f>IF('Ek.3-A'!P6664="", "", 'Ek.3-A'!P6664)</f>
        <v/>
      </c>
      <c r="O6664" s="142">
        <f>'Ek.3-A'!S6664</f>
        <v>0</v>
      </c>
      <c r="P6664" s="143" t="str">
        <f>'Ek.3-A'!L6664</f>
        <v/>
      </c>
      <c r="Q6664" s="24" t="str">
        <f>'Ek.3-A'!M6664</f>
        <v/>
      </c>
      <c r="R6664" s="24">
        <f t="shared" si="1407"/>
        <v>0</v>
      </c>
      <c r="S6664" s="141" t="str">
        <f t="shared" si="1408"/>
        <v>H</v>
      </c>
      <c r="T6664" s="24">
        <f>IF(S6664="E",SUM($R$5:R6664),0)</f>
        <v>0</v>
      </c>
      <c r="U6664" s="143">
        <f t="shared" si="1409"/>
        <v>0</v>
      </c>
    </row>
    <row r="6665" spans="1:21" x14ac:dyDescent="0.25">
      <c r="A6665" s="6">
        <v>67.650000000000105</v>
      </c>
      <c r="B6665" s="32" t="s">
        <v>317</v>
      </c>
      <c r="K6665" s="3">
        <f t="shared" si="1410"/>
        <v>4911</v>
      </c>
      <c r="L6665" s="97" t="str">
        <f>IF(TRIM('Ek.3-A'!F6665)&lt;&gt;"","var","yok")</f>
        <v>yok</v>
      </c>
      <c r="M6665" s="5" t="str">
        <f>IF('Ek.3-A'!F6665="", "", IF(VLOOKUP('Ek.3-A'!F6665, Veriler!D:E, 2, 0)=0, "", VLOOKUP('Ek.3-A'!F6665, Veriler!D:E, 2, 0)))</f>
        <v/>
      </c>
      <c r="N6665" s="5" t="str">
        <f>IF('Ek.3-A'!P6665="", "", 'Ek.3-A'!P6665)</f>
        <v/>
      </c>
      <c r="O6665" s="142">
        <f>'Ek.3-A'!S6665</f>
        <v>0</v>
      </c>
      <c r="P6665" s="143" t="str">
        <f>'Ek.3-A'!L6665</f>
        <v/>
      </c>
      <c r="Q6665" s="24" t="str">
        <f>'Ek.3-A'!M6665</f>
        <v/>
      </c>
      <c r="R6665" s="24">
        <f t="shared" si="1407"/>
        <v>0</v>
      </c>
      <c r="S6665" s="141" t="str">
        <f t="shared" si="1408"/>
        <v>H</v>
      </c>
      <c r="T6665" s="24">
        <f>IF(S6665="E",SUM($R$5:R6665),0)</f>
        <v>0</v>
      </c>
      <c r="U6665" s="143">
        <f t="shared" si="1409"/>
        <v>0</v>
      </c>
    </row>
    <row r="6666" spans="1:21" x14ac:dyDescent="0.25">
      <c r="A6666" s="6">
        <v>67.660000000000096</v>
      </c>
      <c r="B6666" s="32" t="s">
        <v>317</v>
      </c>
      <c r="K6666" s="3">
        <f t="shared" si="1410"/>
        <v>4912</v>
      </c>
      <c r="L6666" s="97" t="str">
        <f>IF(TRIM('Ek.3-A'!F6666)&lt;&gt;"","var","yok")</f>
        <v>yok</v>
      </c>
      <c r="M6666" s="5" t="str">
        <f>IF('Ek.3-A'!F6666="", "", IF(VLOOKUP('Ek.3-A'!F6666, Veriler!D:E, 2, 0)=0, "", VLOOKUP('Ek.3-A'!F6666, Veriler!D:E, 2, 0)))</f>
        <v/>
      </c>
      <c r="N6666" s="5" t="str">
        <f>IF('Ek.3-A'!P6666="", "", 'Ek.3-A'!P6666)</f>
        <v/>
      </c>
      <c r="O6666" s="142">
        <f>'Ek.3-A'!S6666</f>
        <v>0</v>
      </c>
      <c r="P6666" s="143" t="str">
        <f>'Ek.3-A'!L6666</f>
        <v/>
      </c>
      <c r="Q6666" s="24" t="str">
        <f>'Ek.3-A'!M6666</f>
        <v/>
      </c>
      <c r="R6666" s="24">
        <f t="shared" si="1407"/>
        <v>0</v>
      </c>
      <c r="S6666" s="141" t="str">
        <f t="shared" si="1408"/>
        <v>H</v>
      </c>
      <c r="T6666" s="24">
        <f>IF(S6666="E",SUM($R$5:R6666),0)</f>
        <v>0</v>
      </c>
      <c r="U6666" s="143">
        <f t="shared" si="1409"/>
        <v>0</v>
      </c>
    </row>
    <row r="6667" spans="1:21" x14ac:dyDescent="0.25">
      <c r="A6667" s="6">
        <v>67.670000000000101</v>
      </c>
      <c r="B6667" s="32" t="s">
        <v>317</v>
      </c>
      <c r="K6667" s="3">
        <f t="shared" si="1410"/>
        <v>4913</v>
      </c>
      <c r="L6667" s="97" t="str">
        <f>IF(TRIM('Ek.3-A'!F6667)&lt;&gt;"","var","yok")</f>
        <v>yok</v>
      </c>
      <c r="M6667" s="5" t="str">
        <f>IF('Ek.3-A'!F6667="", "", IF(VLOOKUP('Ek.3-A'!F6667, Veriler!D:E, 2, 0)=0, "", VLOOKUP('Ek.3-A'!F6667, Veriler!D:E, 2, 0)))</f>
        <v/>
      </c>
      <c r="N6667" s="5" t="str">
        <f>IF('Ek.3-A'!P6667="", "", 'Ek.3-A'!P6667)</f>
        <v/>
      </c>
      <c r="O6667" s="142">
        <f>'Ek.3-A'!S6667</f>
        <v>0</v>
      </c>
      <c r="P6667" s="143" t="str">
        <f>'Ek.3-A'!L6667</f>
        <v/>
      </c>
      <c r="Q6667" s="24" t="str">
        <f>'Ek.3-A'!M6667</f>
        <v/>
      </c>
      <c r="R6667" s="24">
        <f t="shared" si="1407"/>
        <v>0</v>
      </c>
      <c r="S6667" s="141" t="str">
        <f t="shared" si="1408"/>
        <v>H</v>
      </c>
      <c r="T6667" s="24">
        <f>IF(S6667="E",SUM($R$5:R6667),0)</f>
        <v>0</v>
      </c>
      <c r="U6667" s="143">
        <f t="shared" si="1409"/>
        <v>0</v>
      </c>
    </row>
    <row r="6668" spans="1:21" x14ac:dyDescent="0.25">
      <c r="A6668" s="6">
        <v>67.680000000000106</v>
      </c>
      <c r="B6668" s="32" t="s">
        <v>317</v>
      </c>
      <c r="K6668" s="3">
        <f t="shared" si="1410"/>
        <v>4914</v>
      </c>
      <c r="L6668" s="97" t="str">
        <f>IF(TRIM('Ek.3-A'!F6668)&lt;&gt;"","var","yok")</f>
        <v>yok</v>
      </c>
      <c r="M6668" s="5" t="str">
        <f>IF('Ek.3-A'!F6668="", "", IF(VLOOKUP('Ek.3-A'!F6668, Veriler!D:E, 2, 0)=0, "", VLOOKUP('Ek.3-A'!F6668, Veriler!D:E, 2, 0)))</f>
        <v/>
      </c>
      <c r="N6668" s="5" t="str">
        <f>IF('Ek.3-A'!P6668="", "", 'Ek.3-A'!P6668)</f>
        <v/>
      </c>
      <c r="O6668" s="142">
        <f>'Ek.3-A'!S6668</f>
        <v>0</v>
      </c>
      <c r="P6668" s="143" t="str">
        <f>'Ek.3-A'!L6668</f>
        <v/>
      </c>
      <c r="Q6668" s="24" t="str">
        <f>'Ek.3-A'!M6668</f>
        <v/>
      </c>
      <c r="R6668" s="24">
        <f t="shared" si="1407"/>
        <v>0</v>
      </c>
      <c r="S6668" s="141" t="str">
        <f t="shared" si="1408"/>
        <v>H</v>
      </c>
      <c r="T6668" s="24">
        <f>IF(S6668="E",SUM($R$5:R6668),0)</f>
        <v>0</v>
      </c>
      <c r="U6668" s="143">
        <f t="shared" si="1409"/>
        <v>0</v>
      </c>
    </row>
    <row r="6669" spans="1:21" x14ac:dyDescent="0.25">
      <c r="A6669" s="6">
        <v>67.690000000000097</v>
      </c>
      <c r="B6669" s="32" t="s">
        <v>317</v>
      </c>
      <c r="L6669" s="97"/>
      <c r="M6669" s="5"/>
      <c r="N6669" s="5"/>
      <c r="O6669" s="5"/>
      <c r="Q6669" s="23"/>
      <c r="T6669" s="24"/>
      <c r="U6669" s="25"/>
    </row>
    <row r="6670" spans="1:21" x14ac:dyDescent="0.25">
      <c r="A6670" s="6">
        <v>67.700000000000102</v>
      </c>
      <c r="B6670" s="32" t="s">
        <v>317</v>
      </c>
      <c r="K6670" s="3">
        <f>K6668+1</f>
        <v>4915</v>
      </c>
      <c r="L6670" s="97" t="str">
        <f>IF(TRIM('Ek.3-A'!F6670)&lt;&gt;"","var","yok")</f>
        <v>yok</v>
      </c>
      <c r="M6670" s="5" t="str">
        <f>IF('Ek.3-A'!F6670="", "", IF(VLOOKUP('Ek.3-A'!F6670, Veriler!D:E, 2, 0)=0, "", VLOOKUP('Ek.3-A'!F6670, Veriler!D:E, 2, 0)))</f>
        <v/>
      </c>
      <c r="N6670" s="5" t="str">
        <f>IF('Ek.3-A'!P6670="", "", 'Ek.3-A'!P6670)</f>
        <v/>
      </c>
      <c r="O6670" s="142">
        <f>'Ek.3-A'!S6670</f>
        <v>0</v>
      </c>
      <c r="P6670" s="143" t="str">
        <f>'Ek.3-A'!L6670</f>
        <v/>
      </c>
      <c r="Q6670" s="24" t="str">
        <f>'Ek.3-A'!M6670</f>
        <v/>
      </c>
      <c r="R6670" s="24">
        <f t="shared" ref="R6670:R6683" si="1411">IF(L6670="var",0,IF(Q6670&lt;=0.005,Q6670,0))</f>
        <v>0</v>
      </c>
      <c r="S6670" s="141" t="str">
        <f t="shared" ref="S6670:S6683" si="1412">IF(Q6670&lt;=0.005,"E","H")</f>
        <v>H</v>
      </c>
      <c r="T6670" s="24">
        <f>IF(S6670="E",SUM($R$5:R6670),0)</f>
        <v>0</v>
      </c>
      <c r="U6670" s="143">
        <f t="shared" ref="U6670:U6683" si="1413">IF(T6670&lt;=0.1, O6670, IF(R6670&gt;$G$2, R6670*O6670, $G$2*O6670))</f>
        <v>0</v>
      </c>
    </row>
    <row r="6671" spans="1:21" x14ac:dyDescent="0.25">
      <c r="A6671" s="6">
        <v>67.710000000000093</v>
      </c>
      <c r="B6671" s="32" t="s">
        <v>317</v>
      </c>
      <c r="K6671" s="3">
        <f t="shared" ref="K6671:K6683" si="1414">K6670+1</f>
        <v>4916</v>
      </c>
      <c r="L6671" s="97" t="str">
        <f>IF(TRIM('Ek.3-A'!F6671)&lt;&gt;"","var","yok")</f>
        <v>yok</v>
      </c>
      <c r="M6671" s="5" t="str">
        <f>IF('Ek.3-A'!F6671="", "", IF(VLOOKUP('Ek.3-A'!F6671, Veriler!D:E, 2, 0)=0, "", VLOOKUP('Ek.3-A'!F6671, Veriler!D:E, 2, 0)))</f>
        <v/>
      </c>
      <c r="N6671" s="5" t="str">
        <f>IF('Ek.3-A'!P6671="", "", 'Ek.3-A'!P6671)</f>
        <v/>
      </c>
      <c r="O6671" s="142">
        <f>'Ek.3-A'!S6671</f>
        <v>0</v>
      </c>
      <c r="P6671" s="143" t="str">
        <f>'Ek.3-A'!L6671</f>
        <v/>
      </c>
      <c r="Q6671" s="24" t="str">
        <f>'Ek.3-A'!M6671</f>
        <v/>
      </c>
      <c r="R6671" s="24">
        <f t="shared" si="1411"/>
        <v>0</v>
      </c>
      <c r="S6671" s="141" t="str">
        <f t="shared" si="1412"/>
        <v>H</v>
      </c>
      <c r="T6671" s="24">
        <f>IF(S6671="E",SUM($R$5:R6671),0)</f>
        <v>0</v>
      </c>
      <c r="U6671" s="143">
        <f t="shared" si="1413"/>
        <v>0</v>
      </c>
    </row>
    <row r="6672" spans="1:21" x14ac:dyDescent="0.25">
      <c r="A6672" s="6">
        <v>67.720000000000098</v>
      </c>
      <c r="B6672" s="32" t="s">
        <v>317</v>
      </c>
      <c r="K6672" s="3">
        <f t="shared" si="1414"/>
        <v>4917</v>
      </c>
      <c r="L6672" s="97" t="str">
        <f>IF(TRIM('Ek.3-A'!F6672)&lt;&gt;"","var","yok")</f>
        <v>yok</v>
      </c>
      <c r="M6672" s="5" t="str">
        <f>IF('Ek.3-A'!F6672="", "", IF(VLOOKUP('Ek.3-A'!F6672, Veriler!D:E, 2, 0)=0, "", VLOOKUP('Ek.3-A'!F6672, Veriler!D:E, 2, 0)))</f>
        <v/>
      </c>
      <c r="N6672" s="5" t="str">
        <f>IF('Ek.3-A'!P6672="", "", 'Ek.3-A'!P6672)</f>
        <v/>
      </c>
      <c r="O6672" s="142">
        <f>'Ek.3-A'!S6672</f>
        <v>0</v>
      </c>
      <c r="P6672" s="143" t="str">
        <f>'Ek.3-A'!L6672</f>
        <v/>
      </c>
      <c r="Q6672" s="24" t="str">
        <f>'Ek.3-A'!M6672</f>
        <v/>
      </c>
      <c r="R6672" s="24">
        <f t="shared" si="1411"/>
        <v>0</v>
      </c>
      <c r="S6672" s="141" t="str">
        <f t="shared" si="1412"/>
        <v>H</v>
      </c>
      <c r="T6672" s="24">
        <f>IF(S6672="E",SUM($R$5:R6672),0)</f>
        <v>0</v>
      </c>
      <c r="U6672" s="143">
        <f t="shared" si="1413"/>
        <v>0</v>
      </c>
    </row>
    <row r="6673" spans="1:41" x14ac:dyDescent="0.25">
      <c r="A6673" s="6">
        <v>67.730000000000103</v>
      </c>
      <c r="B6673" s="32" t="s">
        <v>317</v>
      </c>
      <c r="K6673" s="3">
        <f t="shared" si="1414"/>
        <v>4918</v>
      </c>
      <c r="L6673" s="97" t="str">
        <f>IF(TRIM('Ek.3-A'!F6673)&lt;&gt;"","var","yok")</f>
        <v>yok</v>
      </c>
      <c r="M6673" s="5" t="str">
        <f>IF('Ek.3-A'!F6673="", "", IF(VLOOKUP('Ek.3-A'!F6673, Veriler!D:E, 2, 0)=0, "", VLOOKUP('Ek.3-A'!F6673, Veriler!D:E, 2, 0)))</f>
        <v/>
      </c>
      <c r="N6673" s="5" t="str">
        <f>IF('Ek.3-A'!P6673="", "", 'Ek.3-A'!P6673)</f>
        <v/>
      </c>
      <c r="O6673" s="142">
        <f>'Ek.3-A'!S6673</f>
        <v>0</v>
      </c>
      <c r="P6673" s="143" t="str">
        <f>'Ek.3-A'!L6673</f>
        <v/>
      </c>
      <c r="Q6673" s="24" t="str">
        <f>'Ek.3-A'!M6673</f>
        <v/>
      </c>
      <c r="R6673" s="24">
        <f t="shared" si="1411"/>
        <v>0</v>
      </c>
      <c r="S6673" s="141" t="str">
        <f t="shared" si="1412"/>
        <v>H</v>
      </c>
      <c r="T6673" s="24">
        <f>IF(S6673="E",SUM($R$5:R6673),0)</f>
        <v>0</v>
      </c>
      <c r="U6673" s="143">
        <f t="shared" si="1413"/>
        <v>0</v>
      </c>
    </row>
    <row r="6674" spans="1:41" x14ac:dyDescent="0.25">
      <c r="A6674" s="6">
        <v>67.740000000000094</v>
      </c>
      <c r="B6674" s="32" t="s">
        <v>317</v>
      </c>
      <c r="K6674" s="3">
        <f t="shared" si="1414"/>
        <v>4919</v>
      </c>
      <c r="L6674" s="97" t="str">
        <f>IF(TRIM('Ek.3-A'!F6674)&lt;&gt;"","var","yok")</f>
        <v>yok</v>
      </c>
      <c r="M6674" s="5" t="str">
        <f>IF('Ek.3-A'!F6674="", "", IF(VLOOKUP('Ek.3-A'!F6674, Veriler!D:E, 2, 0)=0, "", VLOOKUP('Ek.3-A'!F6674, Veriler!D:E, 2, 0)))</f>
        <v/>
      </c>
      <c r="N6674" s="5" t="str">
        <f>IF('Ek.3-A'!P6674="", "", 'Ek.3-A'!P6674)</f>
        <v/>
      </c>
      <c r="O6674" s="142">
        <f>'Ek.3-A'!S6674</f>
        <v>0</v>
      </c>
      <c r="P6674" s="143" t="str">
        <f>'Ek.3-A'!L6674</f>
        <v/>
      </c>
      <c r="Q6674" s="24" t="str">
        <f>'Ek.3-A'!M6674</f>
        <v/>
      </c>
      <c r="R6674" s="24">
        <f t="shared" si="1411"/>
        <v>0</v>
      </c>
      <c r="S6674" s="141" t="str">
        <f t="shared" si="1412"/>
        <v>H</v>
      </c>
      <c r="T6674" s="24">
        <f>IF(S6674="E",SUM($R$5:R6674),0)</f>
        <v>0</v>
      </c>
      <c r="U6674" s="143">
        <f t="shared" si="1413"/>
        <v>0</v>
      </c>
    </row>
    <row r="6675" spans="1:41" x14ac:dyDescent="0.25">
      <c r="A6675" s="6">
        <v>67.750000000000099</v>
      </c>
      <c r="B6675" s="32" t="s">
        <v>317</v>
      </c>
      <c r="K6675" s="3">
        <f t="shared" si="1414"/>
        <v>4920</v>
      </c>
      <c r="L6675" s="97" t="str">
        <f>IF(TRIM('Ek.3-A'!F6675)&lt;&gt;"","var","yok")</f>
        <v>yok</v>
      </c>
      <c r="M6675" s="5" t="str">
        <f>IF('Ek.3-A'!F6675="", "", IF(VLOOKUP('Ek.3-A'!F6675, Veriler!D:E, 2, 0)=0, "", VLOOKUP('Ek.3-A'!F6675, Veriler!D:E, 2, 0)))</f>
        <v/>
      </c>
      <c r="N6675" s="5" t="str">
        <f>IF('Ek.3-A'!P6675="", "", 'Ek.3-A'!P6675)</f>
        <v/>
      </c>
      <c r="O6675" s="142">
        <f>'Ek.3-A'!S6675</f>
        <v>0</v>
      </c>
      <c r="P6675" s="143" t="str">
        <f>'Ek.3-A'!L6675</f>
        <v/>
      </c>
      <c r="Q6675" s="24" t="str">
        <f>'Ek.3-A'!M6675</f>
        <v/>
      </c>
      <c r="R6675" s="24">
        <f t="shared" si="1411"/>
        <v>0</v>
      </c>
      <c r="S6675" s="141" t="str">
        <f t="shared" si="1412"/>
        <v>H</v>
      </c>
      <c r="T6675" s="24">
        <f>IF(S6675="E",SUM($R$5:R6675),0)</f>
        <v>0</v>
      </c>
      <c r="U6675" s="143">
        <f t="shared" si="1413"/>
        <v>0</v>
      </c>
    </row>
    <row r="6676" spans="1:41" x14ac:dyDescent="0.25">
      <c r="A6676" s="6">
        <v>67.760000000000105</v>
      </c>
      <c r="B6676" s="32" t="s">
        <v>317</v>
      </c>
      <c r="K6676" s="3">
        <f t="shared" si="1414"/>
        <v>4921</v>
      </c>
      <c r="L6676" s="97" t="str">
        <f>IF(TRIM('Ek.3-A'!F6676)&lt;&gt;"","var","yok")</f>
        <v>yok</v>
      </c>
      <c r="M6676" s="5" t="str">
        <f>IF('Ek.3-A'!F6676="", "", IF(VLOOKUP('Ek.3-A'!F6676, Veriler!D:E, 2, 0)=0, "", VLOOKUP('Ek.3-A'!F6676, Veriler!D:E, 2, 0)))</f>
        <v/>
      </c>
      <c r="N6676" s="5" t="str">
        <f>IF('Ek.3-A'!P6676="", "", 'Ek.3-A'!P6676)</f>
        <v/>
      </c>
      <c r="O6676" s="142">
        <f>'Ek.3-A'!S6676</f>
        <v>0</v>
      </c>
      <c r="P6676" s="143" t="str">
        <f>'Ek.3-A'!L6676</f>
        <v/>
      </c>
      <c r="Q6676" s="24" t="str">
        <f>'Ek.3-A'!M6676</f>
        <v/>
      </c>
      <c r="R6676" s="24">
        <f t="shared" si="1411"/>
        <v>0</v>
      </c>
      <c r="S6676" s="141" t="str">
        <f t="shared" si="1412"/>
        <v>H</v>
      </c>
      <c r="T6676" s="24">
        <f>IF(S6676="E",SUM($R$5:R6676),0)</f>
        <v>0</v>
      </c>
      <c r="U6676" s="143">
        <f t="shared" si="1413"/>
        <v>0</v>
      </c>
    </row>
    <row r="6677" spans="1:41" x14ac:dyDescent="0.25">
      <c r="A6677" s="6">
        <v>67.770000000000095</v>
      </c>
      <c r="B6677" s="32" t="s">
        <v>317</v>
      </c>
      <c r="K6677" s="3">
        <f t="shared" si="1414"/>
        <v>4922</v>
      </c>
      <c r="L6677" s="97" t="str">
        <f>IF(TRIM('Ek.3-A'!F6677)&lt;&gt;"","var","yok")</f>
        <v>yok</v>
      </c>
      <c r="M6677" s="5" t="str">
        <f>IF('Ek.3-A'!F6677="", "", IF(VLOOKUP('Ek.3-A'!F6677, Veriler!D:E, 2, 0)=0, "", VLOOKUP('Ek.3-A'!F6677, Veriler!D:E, 2, 0)))</f>
        <v/>
      </c>
      <c r="N6677" s="5" t="str">
        <f>IF('Ek.3-A'!P6677="", "", 'Ek.3-A'!P6677)</f>
        <v/>
      </c>
      <c r="O6677" s="142">
        <f>'Ek.3-A'!S6677</f>
        <v>0</v>
      </c>
      <c r="P6677" s="143" t="str">
        <f>'Ek.3-A'!L6677</f>
        <v/>
      </c>
      <c r="Q6677" s="24" t="str">
        <f>'Ek.3-A'!M6677</f>
        <v/>
      </c>
      <c r="R6677" s="24">
        <f t="shared" si="1411"/>
        <v>0</v>
      </c>
      <c r="S6677" s="141" t="str">
        <f t="shared" si="1412"/>
        <v>H</v>
      </c>
      <c r="T6677" s="24">
        <f>IF(S6677="E",SUM($R$5:R6677),0)</f>
        <v>0</v>
      </c>
      <c r="U6677" s="143">
        <f t="shared" si="1413"/>
        <v>0</v>
      </c>
    </row>
    <row r="6678" spans="1:41" x14ac:dyDescent="0.25">
      <c r="A6678" s="6">
        <v>67.780000000000101</v>
      </c>
      <c r="B6678" s="32" t="s">
        <v>317</v>
      </c>
      <c r="K6678" s="3">
        <f t="shared" si="1414"/>
        <v>4923</v>
      </c>
      <c r="L6678" s="97" t="str">
        <f>IF(TRIM('Ek.3-A'!F6678)&lt;&gt;"","var","yok")</f>
        <v>yok</v>
      </c>
      <c r="M6678" s="5" t="str">
        <f>IF('Ek.3-A'!F6678="", "", IF(VLOOKUP('Ek.3-A'!F6678, Veriler!D:E, 2, 0)=0, "", VLOOKUP('Ek.3-A'!F6678, Veriler!D:E, 2, 0)))</f>
        <v/>
      </c>
      <c r="N6678" s="5" t="str">
        <f>IF('Ek.3-A'!P6678="", "", 'Ek.3-A'!P6678)</f>
        <v/>
      </c>
      <c r="O6678" s="142">
        <f>'Ek.3-A'!S6678</f>
        <v>0</v>
      </c>
      <c r="P6678" s="143" t="str">
        <f>'Ek.3-A'!L6678</f>
        <v/>
      </c>
      <c r="Q6678" s="24" t="str">
        <f>'Ek.3-A'!M6678</f>
        <v/>
      </c>
      <c r="R6678" s="24">
        <f t="shared" si="1411"/>
        <v>0</v>
      </c>
      <c r="S6678" s="141" t="str">
        <f t="shared" si="1412"/>
        <v>H</v>
      </c>
      <c r="T6678" s="24">
        <f>IF(S6678="E",SUM($R$5:R6678),0)</f>
        <v>0</v>
      </c>
      <c r="U6678" s="143">
        <f t="shared" si="1413"/>
        <v>0</v>
      </c>
    </row>
    <row r="6679" spans="1:41" x14ac:dyDescent="0.25">
      <c r="A6679" s="6">
        <v>67.790000000000106</v>
      </c>
      <c r="B6679" s="32" t="s">
        <v>317</v>
      </c>
      <c r="K6679" s="3">
        <f t="shared" si="1414"/>
        <v>4924</v>
      </c>
      <c r="L6679" s="97" t="str">
        <f>IF(TRIM('Ek.3-A'!F6679)&lt;&gt;"","var","yok")</f>
        <v>yok</v>
      </c>
      <c r="M6679" s="5" t="str">
        <f>IF('Ek.3-A'!F6679="", "", IF(VLOOKUP('Ek.3-A'!F6679, Veriler!D:E, 2, 0)=0, "", VLOOKUP('Ek.3-A'!F6679, Veriler!D:E, 2, 0)))</f>
        <v/>
      </c>
      <c r="N6679" s="5" t="str">
        <f>IF('Ek.3-A'!P6679="", "", 'Ek.3-A'!P6679)</f>
        <v/>
      </c>
      <c r="O6679" s="142">
        <f>'Ek.3-A'!S6679</f>
        <v>0</v>
      </c>
      <c r="P6679" s="143" t="str">
        <f>'Ek.3-A'!L6679</f>
        <v/>
      </c>
      <c r="Q6679" s="24" t="str">
        <f>'Ek.3-A'!M6679</f>
        <v/>
      </c>
      <c r="R6679" s="24">
        <f t="shared" si="1411"/>
        <v>0</v>
      </c>
      <c r="S6679" s="141" t="str">
        <f t="shared" si="1412"/>
        <v>H</v>
      </c>
      <c r="T6679" s="24">
        <f>IF(S6679="E",SUM($R$5:R6679),0)</f>
        <v>0</v>
      </c>
      <c r="U6679" s="143">
        <f t="shared" si="1413"/>
        <v>0</v>
      </c>
    </row>
    <row r="6680" spans="1:41" x14ac:dyDescent="0.25">
      <c r="A6680" s="6">
        <v>67.800000000000097</v>
      </c>
      <c r="B6680" s="32" t="s">
        <v>317</v>
      </c>
      <c r="K6680" s="3">
        <f t="shared" si="1414"/>
        <v>4925</v>
      </c>
      <c r="L6680" s="97" t="str">
        <f>IF(TRIM('Ek.3-A'!F6680)&lt;&gt;"","var","yok")</f>
        <v>yok</v>
      </c>
      <c r="M6680" s="5" t="str">
        <f>IF('Ek.3-A'!F6680="", "", IF(VLOOKUP('Ek.3-A'!F6680, Veriler!D:E, 2, 0)=0, "", VLOOKUP('Ek.3-A'!F6680, Veriler!D:E, 2, 0)))</f>
        <v/>
      </c>
      <c r="N6680" s="5" t="str">
        <f>IF('Ek.3-A'!P6680="", "", 'Ek.3-A'!P6680)</f>
        <v/>
      </c>
      <c r="O6680" s="142">
        <f>'Ek.3-A'!S6680</f>
        <v>0</v>
      </c>
      <c r="P6680" s="143" t="str">
        <f>'Ek.3-A'!L6680</f>
        <v/>
      </c>
      <c r="Q6680" s="24" t="str">
        <f>'Ek.3-A'!M6680</f>
        <v/>
      </c>
      <c r="R6680" s="24">
        <f t="shared" si="1411"/>
        <v>0</v>
      </c>
      <c r="S6680" s="141" t="str">
        <f t="shared" si="1412"/>
        <v>H</v>
      </c>
      <c r="T6680" s="24">
        <f>IF(S6680="E",SUM($R$5:R6680),0)</f>
        <v>0</v>
      </c>
      <c r="U6680" s="143">
        <f t="shared" si="1413"/>
        <v>0</v>
      </c>
    </row>
    <row r="6681" spans="1:41" x14ac:dyDescent="0.25">
      <c r="A6681" s="6">
        <v>67.810000000000102</v>
      </c>
      <c r="B6681" s="32" t="s">
        <v>317</v>
      </c>
      <c r="K6681" s="3">
        <f t="shared" si="1414"/>
        <v>4926</v>
      </c>
      <c r="L6681" s="97" t="str">
        <f>IF(TRIM('Ek.3-A'!F6681)&lt;&gt;"","var","yok")</f>
        <v>yok</v>
      </c>
      <c r="M6681" s="5" t="str">
        <f>IF('Ek.3-A'!F6681="", "", IF(VLOOKUP('Ek.3-A'!F6681, Veriler!D:E, 2, 0)=0, "", VLOOKUP('Ek.3-A'!F6681, Veriler!D:E, 2, 0)))</f>
        <v/>
      </c>
      <c r="N6681" s="5" t="str">
        <f>IF('Ek.3-A'!P6681="", "", 'Ek.3-A'!P6681)</f>
        <v/>
      </c>
      <c r="O6681" s="142">
        <f>'Ek.3-A'!S6681</f>
        <v>0</v>
      </c>
      <c r="P6681" s="143" t="str">
        <f>'Ek.3-A'!L6681</f>
        <v/>
      </c>
      <c r="Q6681" s="24" t="str">
        <f>'Ek.3-A'!M6681</f>
        <v/>
      </c>
      <c r="R6681" s="24">
        <f t="shared" si="1411"/>
        <v>0</v>
      </c>
      <c r="S6681" s="141" t="str">
        <f t="shared" si="1412"/>
        <v>H</v>
      </c>
      <c r="T6681" s="24">
        <f>IF(S6681="E",SUM($R$5:R6681),0)</f>
        <v>0</v>
      </c>
      <c r="U6681" s="143">
        <f t="shared" si="1413"/>
        <v>0</v>
      </c>
    </row>
    <row r="6682" spans="1:41" x14ac:dyDescent="0.25">
      <c r="A6682" s="6">
        <v>67.820000000000107</v>
      </c>
      <c r="B6682" s="32" t="s">
        <v>317</v>
      </c>
      <c r="K6682" s="3">
        <f t="shared" si="1414"/>
        <v>4927</v>
      </c>
      <c r="L6682" s="97" t="str">
        <f>IF(TRIM('Ek.3-A'!F6682)&lt;&gt;"","var","yok")</f>
        <v>yok</v>
      </c>
      <c r="M6682" s="5" t="str">
        <f>IF('Ek.3-A'!F6682="", "", IF(VLOOKUP('Ek.3-A'!F6682, Veriler!D:E, 2, 0)=0, "", VLOOKUP('Ek.3-A'!F6682, Veriler!D:E, 2, 0)))</f>
        <v/>
      </c>
      <c r="N6682" s="5" t="str">
        <f>IF('Ek.3-A'!P6682="", "", 'Ek.3-A'!P6682)</f>
        <v/>
      </c>
      <c r="O6682" s="142">
        <f>'Ek.3-A'!S6682</f>
        <v>0</v>
      </c>
      <c r="P6682" s="143" t="str">
        <f>'Ek.3-A'!L6682</f>
        <v/>
      </c>
      <c r="Q6682" s="24" t="str">
        <f>'Ek.3-A'!M6682</f>
        <v/>
      </c>
      <c r="R6682" s="24">
        <f t="shared" si="1411"/>
        <v>0</v>
      </c>
      <c r="S6682" s="141" t="str">
        <f t="shared" si="1412"/>
        <v>H</v>
      </c>
      <c r="T6682" s="24">
        <f>IF(S6682="E",SUM($R$5:R6682),0)</f>
        <v>0</v>
      </c>
      <c r="U6682" s="143">
        <f t="shared" si="1413"/>
        <v>0</v>
      </c>
    </row>
    <row r="6683" spans="1:41" x14ac:dyDescent="0.25">
      <c r="A6683" s="6">
        <v>67.830000000000098</v>
      </c>
      <c r="B6683" s="32" t="s">
        <v>317</v>
      </c>
      <c r="K6683" s="3">
        <f t="shared" si="1414"/>
        <v>4928</v>
      </c>
      <c r="L6683" s="97" t="str">
        <f>IF(TRIM('Ek.3-A'!F6683)&lt;&gt;"","var","yok")</f>
        <v>yok</v>
      </c>
      <c r="M6683" s="5" t="str">
        <f>IF('Ek.3-A'!F6683="", "", IF(VLOOKUP('Ek.3-A'!F6683, Veriler!D:E, 2, 0)=0, "", VLOOKUP('Ek.3-A'!F6683, Veriler!D:E, 2, 0)))</f>
        <v/>
      </c>
      <c r="N6683" s="5" t="str">
        <f>IF('Ek.3-A'!P6683="", "", 'Ek.3-A'!P6683)</f>
        <v/>
      </c>
      <c r="O6683" s="142">
        <f>'Ek.3-A'!S6683</f>
        <v>0</v>
      </c>
      <c r="P6683" s="143" t="str">
        <f>'Ek.3-A'!L6683</f>
        <v/>
      </c>
      <c r="Q6683" s="24" t="str">
        <f>'Ek.3-A'!M6683</f>
        <v/>
      </c>
      <c r="R6683" s="24">
        <f t="shared" si="1411"/>
        <v>0</v>
      </c>
      <c r="S6683" s="141" t="str">
        <f t="shared" si="1412"/>
        <v>H</v>
      </c>
      <c r="T6683" s="24">
        <f>IF(S6683="E",SUM($R$5:R6683),0)</f>
        <v>0</v>
      </c>
      <c r="U6683" s="143">
        <f t="shared" si="1413"/>
        <v>0</v>
      </c>
    </row>
    <row r="6684" spans="1:41" x14ac:dyDescent="0.25">
      <c r="A6684" s="6">
        <v>67.840000000000103</v>
      </c>
      <c r="B6684" s="32" t="s">
        <v>317</v>
      </c>
      <c r="T6684" s="24"/>
      <c r="U6684" s="25"/>
      <c r="AO6684" s="140">
        <f>'Ek.3-A'!L6684</f>
        <v>0</v>
      </c>
    </row>
    <row r="6685" spans="1:41" x14ac:dyDescent="0.25">
      <c r="A6685" s="6">
        <v>67.850000000000094</v>
      </c>
      <c r="B6685" s="32" t="s">
        <v>317</v>
      </c>
      <c r="T6685" s="24"/>
      <c r="U6685" s="25"/>
    </row>
    <row r="6686" spans="1:41" x14ac:dyDescent="0.25">
      <c r="A6686" s="6">
        <v>67.860000000000099</v>
      </c>
      <c r="B6686" s="32" t="s">
        <v>317</v>
      </c>
      <c r="T6686" s="24"/>
      <c r="U6686" s="25"/>
    </row>
    <row r="6687" spans="1:41" x14ac:dyDescent="0.25">
      <c r="A6687" s="6">
        <v>67.870000000000104</v>
      </c>
      <c r="B6687" s="32" t="s">
        <v>317</v>
      </c>
      <c r="T6687" s="24"/>
      <c r="U6687" s="25"/>
    </row>
    <row r="6688" spans="1:41" x14ac:dyDescent="0.25">
      <c r="A6688" s="6">
        <v>67.880000000000095</v>
      </c>
      <c r="B6688" s="32" t="s">
        <v>317</v>
      </c>
      <c r="T6688" s="24"/>
      <c r="U6688" s="25"/>
    </row>
    <row r="6689" spans="1:21" x14ac:dyDescent="0.25">
      <c r="A6689" s="6">
        <v>67.8900000000001</v>
      </c>
      <c r="B6689" s="32" t="s">
        <v>317</v>
      </c>
      <c r="T6689" s="24"/>
      <c r="U6689" s="25"/>
    </row>
    <row r="6690" spans="1:21" x14ac:dyDescent="0.25">
      <c r="A6690" s="6">
        <v>67.900000000000105</v>
      </c>
      <c r="B6690" s="32" t="s">
        <v>317</v>
      </c>
      <c r="T6690" s="24"/>
      <c r="U6690" s="25"/>
    </row>
    <row r="6691" spans="1:21" x14ac:dyDescent="0.25">
      <c r="A6691" s="6">
        <v>67.910000000000096</v>
      </c>
      <c r="B6691" s="32" t="s">
        <v>317</v>
      </c>
      <c r="T6691" s="24"/>
      <c r="U6691" s="25"/>
    </row>
    <row r="6692" spans="1:21" x14ac:dyDescent="0.25">
      <c r="A6692" s="6">
        <v>67.920000000000101</v>
      </c>
      <c r="B6692" s="32" t="s">
        <v>317</v>
      </c>
      <c r="T6692" s="24"/>
      <c r="U6692" s="25"/>
    </row>
    <row r="6693" spans="1:21" x14ac:dyDescent="0.25">
      <c r="A6693" s="6">
        <v>67.930000000000106</v>
      </c>
      <c r="B6693" s="32" t="s">
        <v>317</v>
      </c>
      <c r="K6693" s="3">
        <f>K6683+1</f>
        <v>4929</v>
      </c>
      <c r="L6693" s="97" t="str">
        <f>IF(TRIM('Ek.3-A'!F6693)&lt;&gt;"","var","yok")</f>
        <v>yok</v>
      </c>
      <c r="M6693" s="5" t="str">
        <f>IF('Ek.3-A'!F6693="", "", IF(VLOOKUP('Ek.3-A'!F6693, Veriler!D:E, 2, 0)=0, "", VLOOKUP('Ek.3-A'!F6693, Veriler!D:E, 2, 0)))</f>
        <v/>
      </c>
      <c r="N6693" s="5" t="str">
        <f>IF('Ek.3-A'!P6693="", "", 'Ek.3-A'!P6693)</f>
        <v/>
      </c>
      <c r="O6693" s="142">
        <f>'Ek.3-A'!S6693</f>
        <v>0</v>
      </c>
      <c r="P6693" s="143" t="str">
        <f>'Ek.3-A'!L6693</f>
        <v/>
      </c>
      <c r="Q6693" s="24" t="str">
        <f>'Ek.3-A'!M6693</f>
        <v/>
      </c>
      <c r="R6693" s="24">
        <f t="shared" ref="R6693:R6706" si="1415">IF(L6693="var",0,IF(Q6693&lt;=0.005,Q6693,0))</f>
        <v>0</v>
      </c>
      <c r="S6693" s="141" t="str">
        <f t="shared" ref="S6693:S6706" si="1416">IF(Q6693&lt;=0.005,"E","H")</f>
        <v>H</v>
      </c>
      <c r="T6693" s="24">
        <f>IF(S6693="E",SUM($R$5:R6693),0)</f>
        <v>0</v>
      </c>
      <c r="U6693" s="143">
        <f t="shared" ref="U6693:U6706" si="1417">IF(T6693&lt;=0.1, O6693, IF(R6693&gt;$G$2, R6693*O6693, $G$2*O6693))</f>
        <v>0</v>
      </c>
    </row>
    <row r="6694" spans="1:21" x14ac:dyDescent="0.25">
      <c r="A6694" s="6">
        <v>67.940000000000097</v>
      </c>
      <c r="B6694" s="32" t="s">
        <v>317</v>
      </c>
      <c r="K6694" s="3">
        <f t="shared" ref="K6694:K6706" si="1418">K6693+1</f>
        <v>4930</v>
      </c>
      <c r="L6694" s="97" t="str">
        <f>IF(TRIM('Ek.3-A'!F6694)&lt;&gt;"","var","yok")</f>
        <v>yok</v>
      </c>
      <c r="M6694" s="5" t="str">
        <f>IF('Ek.3-A'!F6694="", "", IF(VLOOKUP('Ek.3-A'!F6694, Veriler!D:E, 2, 0)=0, "", VLOOKUP('Ek.3-A'!F6694, Veriler!D:E, 2, 0)))</f>
        <v/>
      </c>
      <c r="N6694" s="5" t="str">
        <f>IF('Ek.3-A'!P6694="", "", 'Ek.3-A'!P6694)</f>
        <v/>
      </c>
      <c r="O6694" s="142">
        <f>'Ek.3-A'!S6694</f>
        <v>0</v>
      </c>
      <c r="P6694" s="143" t="str">
        <f>'Ek.3-A'!L6694</f>
        <v/>
      </c>
      <c r="Q6694" s="24" t="str">
        <f>'Ek.3-A'!M6694</f>
        <v/>
      </c>
      <c r="R6694" s="24">
        <f t="shared" si="1415"/>
        <v>0</v>
      </c>
      <c r="S6694" s="141" t="str">
        <f t="shared" si="1416"/>
        <v>H</v>
      </c>
      <c r="T6694" s="24">
        <f>IF(S6694="E",SUM($R$5:R6694),0)</f>
        <v>0</v>
      </c>
      <c r="U6694" s="143">
        <f t="shared" si="1417"/>
        <v>0</v>
      </c>
    </row>
    <row r="6695" spans="1:21" x14ac:dyDescent="0.25">
      <c r="A6695" s="6">
        <v>67.950000000000102</v>
      </c>
      <c r="B6695" s="32" t="s">
        <v>317</v>
      </c>
      <c r="K6695" s="3">
        <f t="shared" si="1418"/>
        <v>4931</v>
      </c>
      <c r="L6695" s="97" t="str">
        <f>IF(TRIM('Ek.3-A'!F6695)&lt;&gt;"","var","yok")</f>
        <v>yok</v>
      </c>
      <c r="M6695" s="5" t="str">
        <f>IF('Ek.3-A'!F6695="", "", IF(VLOOKUP('Ek.3-A'!F6695, Veriler!D:E, 2, 0)=0, "", VLOOKUP('Ek.3-A'!F6695, Veriler!D:E, 2, 0)))</f>
        <v/>
      </c>
      <c r="N6695" s="5" t="str">
        <f>IF('Ek.3-A'!P6695="", "", 'Ek.3-A'!P6695)</f>
        <v/>
      </c>
      <c r="O6695" s="142">
        <f>'Ek.3-A'!S6695</f>
        <v>0</v>
      </c>
      <c r="P6695" s="143" t="str">
        <f>'Ek.3-A'!L6695</f>
        <v/>
      </c>
      <c r="Q6695" s="24" t="str">
        <f>'Ek.3-A'!M6695</f>
        <v/>
      </c>
      <c r="R6695" s="24">
        <f t="shared" si="1415"/>
        <v>0</v>
      </c>
      <c r="S6695" s="141" t="str">
        <f t="shared" si="1416"/>
        <v>H</v>
      </c>
      <c r="T6695" s="24">
        <f>IF(S6695="E",SUM($R$5:R6695),0)</f>
        <v>0</v>
      </c>
      <c r="U6695" s="143">
        <f t="shared" si="1417"/>
        <v>0</v>
      </c>
    </row>
    <row r="6696" spans="1:21" x14ac:dyDescent="0.25">
      <c r="A6696" s="6">
        <v>67.960000000000093</v>
      </c>
      <c r="B6696" s="32" t="s">
        <v>317</v>
      </c>
      <c r="K6696" s="3">
        <f t="shared" si="1418"/>
        <v>4932</v>
      </c>
      <c r="L6696" s="97" t="str">
        <f>IF(TRIM('Ek.3-A'!F6696)&lt;&gt;"","var","yok")</f>
        <v>yok</v>
      </c>
      <c r="M6696" s="5" t="str">
        <f>IF('Ek.3-A'!F6696="", "", IF(VLOOKUP('Ek.3-A'!F6696, Veriler!D:E, 2, 0)=0, "", VLOOKUP('Ek.3-A'!F6696, Veriler!D:E, 2, 0)))</f>
        <v/>
      </c>
      <c r="N6696" s="5" t="str">
        <f>IF('Ek.3-A'!P6696="", "", 'Ek.3-A'!P6696)</f>
        <v/>
      </c>
      <c r="O6696" s="142">
        <f>'Ek.3-A'!S6696</f>
        <v>0</v>
      </c>
      <c r="P6696" s="143" t="str">
        <f>'Ek.3-A'!L6696</f>
        <v/>
      </c>
      <c r="Q6696" s="24" t="str">
        <f>'Ek.3-A'!M6696</f>
        <v/>
      </c>
      <c r="R6696" s="24">
        <f t="shared" si="1415"/>
        <v>0</v>
      </c>
      <c r="S6696" s="141" t="str">
        <f t="shared" si="1416"/>
        <v>H</v>
      </c>
      <c r="T6696" s="24">
        <f>IF(S6696="E",SUM($R$5:R6696),0)</f>
        <v>0</v>
      </c>
      <c r="U6696" s="143">
        <f t="shared" si="1417"/>
        <v>0</v>
      </c>
    </row>
    <row r="6697" spans="1:21" x14ac:dyDescent="0.25">
      <c r="A6697" s="6">
        <v>67.970000000000098</v>
      </c>
      <c r="B6697" s="32" t="s">
        <v>317</v>
      </c>
      <c r="K6697" s="3">
        <f t="shared" si="1418"/>
        <v>4933</v>
      </c>
      <c r="L6697" s="97" t="str">
        <f>IF(TRIM('Ek.3-A'!F6697)&lt;&gt;"","var","yok")</f>
        <v>yok</v>
      </c>
      <c r="M6697" s="5" t="str">
        <f>IF('Ek.3-A'!F6697="", "", IF(VLOOKUP('Ek.3-A'!F6697, Veriler!D:E, 2, 0)=0, "", VLOOKUP('Ek.3-A'!F6697, Veriler!D:E, 2, 0)))</f>
        <v/>
      </c>
      <c r="N6697" s="5" t="str">
        <f>IF('Ek.3-A'!P6697="", "", 'Ek.3-A'!P6697)</f>
        <v/>
      </c>
      <c r="O6697" s="142">
        <f>'Ek.3-A'!S6697</f>
        <v>0</v>
      </c>
      <c r="P6697" s="143" t="str">
        <f>'Ek.3-A'!L6697</f>
        <v/>
      </c>
      <c r="Q6697" s="24" t="str">
        <f>'Ek.3-A'!M6697</f>
        <v/>
      </c>
      <c r="R6697" s="24">
        <f t="shared" si="1415"/>
        <v>0</v>
      </c>
      <c r="S6697" s="141" t="str">
        <f t="shared" si="1416"/>
        <v>H</v>
      </c>
      <c r="T6697" s="24">
        <f>IF(S6697="E",SUM($R$5:R6697),0)</f>
        <v>0</v>
      </c>
      <c r="U6697" s="143">
        <f t="shared" si="1417"/>
        <v>0</v>
      </c>
    </row>
    <row r="6698" spans="1:21" x14ac:dyDescent="0.25">
      <c r="A6698" s="6">
        <v>67.980000000000103</v>
      </c>
      <c r="B6698" s="32" t="s">
        <v>317</v>
      </c>
      <c r="K6698" s="3">
        <f t="shared" si="1418"/>
        <v>4934</v>
      </c>
      <c r="L6698" s="97" t="str">
        <f>IF(TRIM('Ek.3-A'!F6698)&lt;&gt;"","var","yok")</f>
        <v>yok</v>
      </c>
      <c r="M6698" s="5" t="str">
        <f>IF('Ek.3-A'!F6698="", "", IF(VLOOKUP('Ek.3-A'!F6698, Veriler!D:E, 2, 0)=0, "", VLOOKUP('Ek.3-A'!F6698, Veriler!D:E, 2, 0)))</f>
        <v/>
      </c>
      <c r="N6698" s="5" t="str">
        <f>IF('Ek.3-A'!P6698="", "", 'Ek.3-A'!P6698)</f>
        <v/>
      </c>
      <c r="O6698" s="142">
        <f>'Ek.3-A'!S6698</f>
        <v>0</v>
      </c>
      <c r="P6698" s="143" t="str">
        <f>'Ek.3-A'!L6698</f>
        <v/>
      </c>
      <c r="Q6698" s="24" t="str">
        <f>'Ek.3-A'!M6698</f>
        <v/>
      </c>
      <c r="R6698" s="24">
        <f t="shared" si="1415"/>
        <v>0</v>
      </c>
      <c r="S6698" s="141" t="str">
        <f t="shared" si="1416"/>
        <v>H</v>
      </c>
      <c r="T6698" s="24">
        <f>IF(S6698="E",SUM($R$5:R6698),0)</f>
        <v>0</v>
      </c>
      <c r="U6698" s="143">
        <f t="shared" si="1417"/>
        <v>0</v>
      </c>
    </row>
    <row r="6699" spans="1:21" x14ac:dyDescent="0.25">
      <c r="A6699" s="6">
        <v>67.990000000000094</v>
      </c>
      <c r="B6699" s="32" t="s">
        <v>317</v>
      </c>
      <c r="K6699" s="3">
        <f t="shared" si="1418"/>
        <v>4935</v>
      </c>
      <c r="L6699" s="97" t="str">
        <f>IF(TRIM('Ek.3-A'!F6699)&lt;&gt;"","var","yok")</f>
        <v>yok</v>
      </c>
      <c r="M6699" s="5" t="str">
        <f>IF('Ek.3-A'!F6699="", "", IF(VLOOKUP('Ek.3-A'!F6699, Veriler!D:E, 2, 0)=0, "", VLOOKUP('Ek.3-A'!F6699, Veriler!D:E, 2, 0)))</f>
        <v/>
      </c>
      <c r="N6699" s="5" t="str">
        <f>IF('Ek.3-A'!P6699="", "", 'Ek.3-A'!P6699)</f>
        <v/>
      </c>
      <c r="O6699" s="142">
        <f>'Ek.3-A'!S6699</f>
        <v>0</v>
      </c>
      <c r="P6699" s="143" t="str">
        <f>'Ek.3-A'!L6699</f>
        <v/>
      </c>
      <c r="Q6699" s="24" t="str">
        <f>'Ek.3-A'!M6699</f>
        <v/>
      </c>
      <c r="R6699" s="24">
        <f t="shared" si="1415"/>
        <v>0</v>
      </c>
      <c r="S6699" s="141" t="str">
        <f t="shared" si="1416"/>
        <v>H</v>
      </c>
      <c r="T6699" s="24">
        <f>IF(S6699="E",SUM($R$5:R6699),0)</f>
        <v>0</v>
      </c>
      <c r="U6699" s="143">
        <f t="shared" si="1417"/>
        <v>0</v>
      </c>
    </row>
    <row r="6700" spans="1:21" x14ac:dyDescent="0.25">
      <c r="A6700" s="6">
        <v>68.000000000000099</v>
      </c>
      <c r="B6700" s="32" t="s">
        <v>317</v>
      </c>
      <c r="K6700" s="3">
        <f t="shared" si="1418"/>
        <v>4936</v>
      </c>
      <c r="L6700" s="97" t="str">
        <f>IF(TRIM('Ek.3-A'!F6700)&lt;&gt;"","var","yok")</f>
        <v>yok</v>
      </c>
      <c r="M6700" s="5" t="str">
        <f>IF('Ek.3-A'!F6700="", "", IF(VLOOKUP('Ek.3-A'!F6700, Veriler!D:E, 2, 0)=0, "", VLOOKUP('Ek.3-A'!F6700, Veriler!D:E, 2, 0)))</f>
        <v/>
      </c>
      <c r="N6700" s="5" t="str">
        <f>IF('Ek.3-A'!P6700="", "", 'Ek.3-A'!P6700)</f>
        <v/>
      </c>
      <c r="O6700" s="142">
        <f>'Ek.3-A'!S6700</f>
        <v>0</v>
      </c>
      <c r="P6700" s="143" t="str">
        <f>'Ek.3-A'!L6700</f>
        <v/>
      </c>
      <c r="Q6700" s="24" t="str">
        <f>'Ek.3-A'!M6700</f>
        <v/>
      </c>
      <c r="R6700" s="24">
        <f t="shared" si="1415"/>
        <v>0</v>
      </c>
      <c r="S6700" s="141" t="str">
        <f t="shared" si="1416"/>
        <v>H</v>
      </c>
      <c r="T6700" s="24">
        <f>IF(S6700="E",SUM($R$5:R6700),0)</f>
        <v>0</v>
      </c>
      <c r="U6700" s="143">
        <f t="shared" si="1417"/>
        <v>0</v>
      </c>
    </row>
    <row r="6701" spans="1:21" x14ac:dyDescent="0.25">
      <c r="A6701" s="6">
        <v>68.010000000000105</v>
      </c>
      <c r="B6701" s="32" t="s">
        <v>317</v>
      </c>
      <c r="K6701" s="3">
        <f t="shared" si="1418"/>
        <v>4937</v>
      </c>
      <c r="L6701" s="97" t="str">
        <f>IF(TRIM('Ek.3-A'!F6701)&lt;&gt;"","var","yok")</f>
        <v>yok</v>
      </c>
      <c r="M6701" s="5" t="str">
        <f>IF('Ek.3-A'!F6701="", "", IF(VLOOKUP('Ek.3-A'!F6701, Veriler!D:E, 2, 0)=0, "", VLOOKUP('Ek.3-A'!F6701, Veriler!D:E, 2, 0)))</f>
        <v/>
      </c>
      <c r="N6701" s="5" t="str">
        <f>IF('Ek.3-A'!P6701="", "", 'Ek.3-A'!P6701)</f>
        <v/>
      </c>
      <c r="O6701" s="142">
        <f>'Ek.3-A'!S6701</f>
        <v>0</v>
      </c>
      <c r="P6701" s="143" t="str">
        <f>'Ek.3-A'!L6701</f>
        <v/>
      </c>
      <c r="Q6701" s="24" t="str">
        <f>'Ek.3-A'!M6701</f>
        <v/>
      </c>
      <c r="R6701" s="24">
        <f t="shared" si="1415"/>
        <v>0</v>
      </c>
      <c r="S6701" s="141" t="str">
        <f t="shared" si="1416"/>
        <v>H</v>
      </c>
      <c r="T6701" s="24">
        <f>IF(S6701="E",SUM($R$5:R6701),0)</f>
        <v>0</v>
      </c>
      <c r="U6701" s="143">
        <f t="shared" si="1417"/>
        <v>0</v>
      </c>
    </row>
    <row r="6702" spans="1:21" x14ac:dyDescent="0.25">
      <c r="A6702" s="6">
        <v>68.020000000000095</v>
      </c>
      <c r="B6702" s="32" t="s">
        <v>317</v>
      </c>
      <c r="K6702" s="3">
        <f t="shared" si="1418"/>
        <v>4938</v>
      </c>
      <c r="L6702" s="97" t="str">
        <f>IF(TRIM('Ek.3-A'!F6702)&lt;&gt;"","var","yok")</f>
        <v>yok</v>
      </c>
      <c r="M6702" s="5" t="str">
        <f>IF('Ek.3-A'!F6702="", "", IF(VLOOKUP('Ek.3-A'!F6702, Veriler!D:E, 2, 0)=0, "", VLOOKUP('Ek.3-A'!F6702, Veriler!D:E, 2, 0)))</f>
        <v/>
      </c>
      <c r="N6702" s="5" t="str">
        <f>IF('Ek.3-A'!P6702="", "", 'Ek.3-A'!P6702)</f>
        <v/>
      </c>
      <c r="O6702" s="142">
        <f>'Ek.3-A'!S6702</f>
        <v>0</v>
      </c>
      <c r="P6702" s="143" t="str">
        <f>'Ek.3-A'!L6702</f>
        <v/>
      </c>
      <c r="Q6702" s="24" t="str">
        <f>'Ek.3-A'!M6702</f>
        <v/>
      </c>
      <c r="R6702" s="24">
        <f t="shared" si="1415"/>
        <v>0</v>
      </c>
      <c r="S6702" s="141" t="str">
        <f t="shared" si="1416"/>
        <v>H</v>
      </c>
      <c r="T6702" s="24">
        <f>IF(S6702="E",SUM($R$5:R6702),0)</f>
        <v>0</v>
      </c>
      <c r="U6702" s="143">
        <f t="shared" si="1417"/>
        <v>0</v>
      </c>
    </row>
    <row r="6703" spans="1:21" x14ac:dyDescent="0.25">
      <c r="A6703" s="6">
        <v>68.030000000000101</v>
      </c>
      <c r="B6703" s="32" t="s">
        <v>317</v>
      </c>
      <c r="K6703" s="3">
        <f t="shared" si="1418"/>
        <v>4939</v>
      </c>
      <c r="L6703" s="97" t="str">
        <f>IF(TRIM('Ek.3-A'!F6703)&lt;&gt;"","var","yok")</f>
        <v>yok</v>
      </c>
      <c r="M6703" s="5" t="str">
        <f>IF('Ek.3-A'!F6703="", "", IF(VLOOKUP('Ek.3-A'!F6703, Veriler!D:E, 2, 0)=0, "", VLOOKUP('Ek.3-A'!F6703, Veriler!D:E, 2, 0)))</f>
        <v/>
      </c>
      <c r="N6703" s="5" t="str">
        <f>IF('Ek.3-A'!P6703="", "", 'Ek.3-A'!P6703)</f>
        <v/>
      </c>
      <c r="O6703" s="142">
        <f>'Ek.3-A'!S6703</f>
        <v>0</v>
      </c>
      <c r="P6703" s="143" t="str">
        <f>'Ek.3-A'!L6703</f>
        <v/>
      </c>
      <c r="Q6703" s="24" t="str">
        <f>'Ek.3-A'!M6703</f>
        <v/>
      </c>
      <c r="R6703" s="24">
        <f t="shared" si="1415"/>
        <v>0</v>
      </c>
      <c r="S6703" s="141" t="str">
        <f t="shared" si="1416"/>
        <v>H</v>
      </c>
      <c r="T6703" s="24">
        <f>IF(S6703="E",SUM($R$5:R6703),0)</f>
        <v>0</v>
      </c>
      <c r="U6703" s="143">
        <f t="shared" si="1417"/>
        <v>0</v>
      </c>
    </row>
    <row r="6704" spans="1:21" x14ac:dyDescent="0.25">
      <c r="A6704" s="6">
        <v>68.040000000000106</v>
      </c>
      <c r="B6704" s="32" t="s">
        <v>317</v>
      </c>
      <c r="K6704" s="3">
        <f t="shared" si="1418"/>
        <v>4940</v>
      </c>
      <c r="L6704" s="97" t="str">
        <f>IF(TRIM('Ek.3-A'!F6704)&lt;&gt;"","var","yok")</f>
        <v>yok</v>
      </c>
      <c r="M6704" s="5" t="str">
        <f>IF('Ek.3-A'!F6704="", "", IF(VLOOKUP('Ek.3-A'!F6704, Veriler!D:E, 2, 0)=0, "", VLOOKUP('Ek.3-A'!F6704, Veriler!D:E, 2, 0)))</f>
        <v/>
      </c>
      <c r="N6704" s="5" t="str">
        <f>IF('Ek.3-A'!P6704="", "", 'Ek.3-A'!P6704)</f>
        <v/>
      </c>
      <c r="O6704" s="142">
        <f>'Ek.3-A'!S6704</f>
        <v>0</v>
      </c>
      <c r="P6704" s="143" t="str">
        <f>'Ek.3-A'!L6704</f>
        <v/>
      </c>
      <c r="Q6704" s="24" t="str">
        <f>'Ek.3-A'!M6704</f>
        <v/>
      </c>
      <c r="R6704" s="24">
        <f t="shared" si="1415"/>
        <v>0</v>
      </c>
      <c r="S6704" s="141" t="str">
        <f t="shared" si="1416"/>
        <v>H</v>
      </c>
      <c r="T6704" s="24">
        <f>IF(S6704="E",SUM($R$5:R6704),0)</f>
        <v>0</v>
      </c>
      <c r="U6704" s="143">
        <f t="shared" si="1417"/>
        <v>0</v>
      </c>
    </row>
    <row r="6705" spans="1:21" x14ac:dyDescent="0.25">
      <c r="A6705" s="6">
        <v>68.050000000000097</v>
      </c>
      <c r="B6705" s="32" t="s">
        <v>317</v>
      </c>
      <c r="K6705" s="3">
        <f t="shared" si="1418"/>
        <v>4941</v>
      </c>
      <c r="L6705" s="97" t="str">
        <f>IF(TRIM('Ek.3-A'!F6705)&lt;&gt;"","var","yok")</f>
        <v>yok</v>
      </c>
      <c r="M6705" s="5" t="str">
        <f>IF('Ek.3-A'!F6705="", "", IF(VLOOKUP('Ek.3-A'!F6705, Veriler!D:E, 2, 0)=0, "", VLOOKUP('Ek.3-A'!F6705, Veriler!D:E, 2, 0)))</f>
        <v/>
      </c>
      <c r="N6705" s="5" t="str">
        <f>IF('Ek.3-A'!P6705="", "", 'Ek.3-A'!P6705)</f>
        <v/>
      </c>
      <c r="O6705" s="142">
        <f>'Ek.3-A'!S6705</f>
        <v>0</v>
      </c>
      <c r="P6705" s="143" t="str">
        <f>'Ek.3-A'!L6705</f>
        <v/>
      </c>
      <c r="Q6705" s="24" t="str">
        <f>'Ek.3-A'!M6705</f>
        <v/>
      </c>
      <c r="R6705" s="24">
        <f t="shared" si="1415"/>
        <v>0</v>
      </c>
      <c r="S6705" s="141" t="str">
        <f t="shared" si="1416"/>
        <v>H</v>
      </c>
      <c r="T6705" s="24">
        <f>IF(S6705="E",SUM($R$5:R6705),0)</f>
        <v>0</v>
      </c>
      <c r="U6705" s="143">
        <f t="shared" si="1417"/>
        <v>0</v>
      </c>
    </row>
    <row r="6706" spans="1:21" x14ac:dyDescent="0.25">
      <c r="A6706" s="6">
        <v>68.060000000000102</v>
      </c>
      <c r="B6706" s="32" t="s">
        <v>317</v>
      </c>
      <c r="K6706" s="3">
        <f t="shared" si="1418"/>
        <v>4942</v>
      </c>
      <c r="L6706" s="97" t="str">
        <f>IF(TRIM('Ek.3-A'!F6706)&lt;&gt;"","var","yok")</f>
        <v>yok</v>
      </c>
      <c r="M6706" s="5" t="str">
        <f>IF('Ek.3-A'!F6706="", "", IF(VLOOKUP('Ek.3-A'!F6706, Veriler!D:E, 2, 0)=0, "", VLOOKUP('Ek.3-A'!F6706, Veriler!D:E, 2, 0)))</f>
        <v/>
      </c>
      <c r="N6706" s="5" t="str">
        <f>IF('Ek.3-A'!P6706="", "", 'Ek.3-A'!P6706)</f>
        <v/>
      </c>
      <c r="O6706" s="142">
        <f>'Ek.3-A'!S6706</f>
        <v>0</v>
      </c>
      <c r="P6706" s="143" t="str">
        <f>'Ek.3-A'!L6706</f>
        <v/>
      </c>
      <c r="Q6706" s="24" t="str">
        <f>'Ek.3-A'!M6706</f>
        <v/>
      </c>
      <c r="R6706" s="24">
        <f t="shared" si="1415"/>
        <v>0</v>
      </c>
      <c r="S6706" s="141" t="str">
        <f t="shared" si="1416"/>
        <v>H</v>
      </c>
      <c r="T6706" s="24">
        <f>IF(S6706="E",SUM($R$5:R6706),0)</f>
        <v>0</v>
      </c>
      <c r="U6706" s="143">
        <f t="shared" si="1417"/>
        <v>0</v>
      </c>
    </row>
    <row r="6707" spans="1:21" x14ac:dyDescent="0.25">
      <c r="A6707" s="6">
        <v>68.070000000000107</v>
      </c>
      <c r="B6707" s="32" t="s">
        <v>317</v>
      </c>
      <c r="L6707" s="97"/>
      <c r="M6707" s="5"/>
      <c r="N6707" s="5"/>
      <c r="O6707" s="5"/>
      <c r="Q6707" s="23"/>
      <c r="T6707" s="24"/>
      <c r="U6707" s="25"/>
    </row>
    <row r="6708" spans="1:21" x14ac:dyDescent="0.25">
      <c r="A6708" s="6">
        <v>68.080000000000098</v>
      </c>
      <c r="B6708" s="32" t="s">
        <v>317</v>
      </c>
      <c r="K6708" s="3">
        <f>K6706+1</f>
        <v>4943</v>
      </c>
      <c r="L6708" s="97" t="str">
        <f>IF(TRIM('Ek.3-A'!F6708)&lt;&gt;"","var","yok")</f>
        <v>yok</v>
      </c>
      <c r="M6708" s="5" t="str">
        <f>IF('Ek.3-A'!F6708="", "", IF(VLOOKUP('Ek.3-A'!F6708, Veriler!D:E, 2, 0)=0, "", VLOOKUP('Ek.3-A'!F6708, Veriler!D:E, 2, 0)))</f>
        <v/>
      </c>
      <c r="N6708" s="5" t="str">
        <f>IF('Ek.3-A'!P6708="", "", 'Ek.3-A'!P6708)</f>
        <v/>
      </c>
      <c r="O6708" s="142">
        <f>'Ek.3-A'!S6708</f>
        <v>0</v>
      </c>
      <c r="P6708" s="143" t="str">
        <f>'Ek.3-A'!L6708</f>
        <v/>
      </c>
      <c r="Q6708" s="24" t="str">
        <f>'Ek.3-A'!M6708</f>
        <v/>
      </c>
      <c r="R6708" s="24">
        <f t="shared" ref="R6708:R6721" si="1419">IF(L6708="var",0,IF(Q6708&lt;=0.005,Q6708,0))</f>
        <v>0</v>
      </c>
      <c r="S6708" s="141" t="str">
        <f t="shared" ref="S6708:S6721" si="1420">IF(Q6708&lt;=0.005,"E","H")</f>
        <v>H</v>
      </c>
      <c r="T6708" s="24">
        <f>IF(S6708="E",SUM($R$5:R6708),0)</f>
        <v>0</v>
      </c>
      <c r="U6708" s="143">
        <f t="shared" ref="U6708:U6721" si="1421">IF(T6708&lt;=0.1, O6708, IF(R6708&gt;$G$2, R6708*O6708, $G$2*O6708))</f>
        <v>0</v>
      </c>
    </row>
    <row r="6709" spans="1:21" x14ac:dyDescent="0.25">
      <c r="A6709" s="6">
        <v>68.090000000000103</v>
      </c>
      <c r="B6709" s="32" t="s">
        <v>317</v>
      </c>
      <c r="K6709" s="3">
        <f t="shared" ref="K6709:K6721" si="1422">K6708+1</f>
        <v>4944</v>
      </c>
      <c r="L6709" s="97" t="str">
        <f>IF(TRIM('Ek.3-A'!F6709)&lt;&gt;"","var","yok")</f>
        <v>yok</v>
      </c>
      <c r="M6709" s="5" t="str">
        <f>IF('Ek.3-A'!F6709="", "", IF(VLOOKUP('Ek.3-A'!F6709, Veriler!D:E, 2, 0)=0, "", VLOOKUP('Ek.3-A'!F6709, Veriler!D:E, 2, 0)))</f>
        <v/>
      </c>
      <c r="N6709" s="5" t="str">
        <f>IF('Ek.3-A'!P6709="", "", 'Ek.3-A'!P6709)</f>
        <v/>
      </c>
      <c r="O6709" s="142">
        <f>'Ek.3-A'!S6709</f>
        <v>0</v>
      </c>
      <c r="P6709" s="143" t="str">
        <f>'Ek.3-A'!L6709</f>
        <v/>
      </c>
      <c r="Q6709" s="24" t="str">
        <f>'Ek.3-A'!M6709</f>
        <v/>
      </c>
      <c r="R6709" s="24">
        <f t="shared" si="1419"/>
        <v>0</v>
      </c>
      <c r="S6709" s="141" t="str">
        <f t="shared" si="1420"/>
        <v>H</v>
      </c>
      <c r="T6709" s="24">
        <f>IF(S6709="E",SUM($R$5:R6709),0)</f>
        <v>0</v>
      </c>
      <c r="U6709" s="143">
        <f t="shared" si="1421"/>
        <v>0</v>
      </c>
    </row>
    <row r="6710" spans="1:21" x14ac:dyDescent="0.25">
      <c r="A6710" s="6">
        <v>68.100000000000094</v>
      </c>
      <c r="B6710" s="32" t="s">
        <v>317</v>
      </c>
      <c r="K6710" s="3">
        <f t="shared" si="1422"/>
        <v>4945</v>
      </c>
      <c r="L6710" s="97" t="str">
        <f>IF(TRIM('Ek.3-A'!F6710)&lt;&gt;"","var","yok")</f>
        <v>yok</v>
      </c>
      <c r="M6710" s="5" t="str">
        <f>IF('Ek.3-A'!F6710="", "", IF(VLOOKUP('Ek.3-A'!F6710, Veriler!D:E, 2, 0)=0, "", VLOOKUP('Ek.3-A'!F6710, Veriler!D:E, 2, 0)))</f>
        <v/>
      </c>
      <c r="N6710" s="5" t="str">
        <f>IF('Ek.3-A'!P6710="", "", 'Ek.3-A'!P6710)</f>
        <v/>
      </c>
      <c r="O6710" s="142">
        <f>'Ek.3-A'!S6710</f>
        <v>0</v>
      </c>
      <c r="P6710" s="143" t="str">
        <f>'Ek.3-A'!L6710</f>
        <v/>
      </c>
      <c r="Q6710" s="24" t="str">
        <f>'Ek.3-A'!M6710</f>
        <v/>
      </c>
      <c r="R6710" s="24">
        <f t="shared" si="1419"/>
        <v>0</v>
      </c>
      <c r="S6710" s="141" t="str">
        <f t="shared" si="1420"/>
        <v>H</v>
      </c>
      <c r="T6710" s="24">
        <f>IF(S6710="E",SUM($R$5:R6710),0)</f>
        <v>0</v>
      </c>
      <c r="U6710" s="143">
        <f t="shared" si="1421"/>
        <v>0</v>
      </c>
    </row>
    <row r="6711" spans="1:21" x14ac:dyDescent="0.25">
      <c r="A6711" s="6">
        <v>68.110000000000099</v>
      </c>
      <c r="B6711" s="32" t="s">
        <v>317</v>
      </c>
      <c r="K6711" s="3">
        <f t="shared" si="1422"/>
        <v>4946</v>
      </c>
      <c r="L6711" s="97" t="str">
        <f>IF(TRIM('Ek.3-A'!F6711)&lt;&gt;"","var","yok")</f>
        <v>yok</v>
      </c>
      <c r="M6711" s="5" t="str">
        <f>IF('Ek.3-A'!F6711="", "", IF(VLOOKUP('Ek.3-A'!F6711, Veriler!D:E, 2, 0)=0, "", VLOOKUP('Ek.3-A'!F6711, Veriler!D:E, 2, 0)))</f>
        <v/>
      </c>
      <c r="N6711" s="5" t="str">
        <f>IF('Ek.3-A'!P6711="", "", 'Ek.3-A'!P6711)</f>
        <v/>
      </c>
      <c r="O6711" s="142">
        <f>'Ek.3-A'!S6711</f>
        <v>0</v>
      </c>
      <c r="P6711" s="143" t="str">
        <f>'Ek.3-A'!L6711</f>
        <v/>
      </c>
      <c r="Q6711" s="24" t="str">
        <f>'Ek.3-A'!M6711</f>
        <v/>
      </c>
      <c r="R6711" s="24">
        <f t="shared" si="1419"/>
        <v>0</v>
      </c>
      <c r="S6711" s="141" t="str">
        <f t="shared" si="1420"/>
        <v>H</v>
      </c>
      <c r="T6711" s="24">
        <f>IF(S6711="E",SUM($R$5:R6711),0)</f>
        <v>0</v>
      </c>
      <c r="U6711" s="143">
        <f t="shared" si="1421"/>
        <v>0</v>
      </c>
    </row>
    <row r="6712" spans="1:21" x14ac:dyDescent="0.25">
      <c r="A6712" s="6">
        <v>68.120000000000104</v>
      </c>
      <c r="B6712" s="32" t="s">
        <v>317</v>
      </c>
      <c r="K6712" s="3">
        <f t="shared" si="1422"/>
        <v>4947</v>
      </c>
      <c r="L6712" s="97" t="str">
        <f>IF(TRIM('Ek.3-A'!F6712)&lt;&gt;"","var","yok")</f>
        <v>yok</v>
      </c>
      <c r="M6712" s="5" t="str">
        <f>IF('Ek.3-A'!F6712="", "", IF(VLOOKUP('Ek.3-A'!F6712, Veriler!D:E, 2, 0)=0, "", VLOOKUP('Ek.3-A'!F6712, Veriler!D:E, 2, 0)))</f>
        <v/>
      </c>
      <c r="N6712" s="5" t="str">
        <f>IF('Ek.3-A'!P6712="", "", 'Ek.3-A'!P6712)</f>
        <v/>
      </c>
      <c r="O6712" s="142">
        <f>'Ek.3-A'!S6712</f>
        <v>0</v>
      </c>
      <c r="P6712" s="143" t="str">
        <f>'Ek.3-A'!L6712</f>
        <v/>
      </c>
      <c r="Q6712" s="24" t="str">
        <f>'Ek.3-A'!M6712</f>
        <v/>
      </c>
      <c r="R6712" s="24">
        <f t="shared" si="1419"/>
        <v>0</v>
      </c>
      <c r="S6712" s="141" t="str">
        <f t="shared" si="1420"/>
        <v>H</v>
      </c>
      <c r="T6712" s="24">
        <f>IF(S6712="E",SUM($R$5:R6712),0)</f>
        <v>0</v>
      </c>
      <c r="U6712" s="143">
        <f t="shared" si="1421"/>
        <v>0</v>
      </c>
    </row>
    <row r="6713" spans="1:21" x14ac:dyDescent="0.25">
      <c r="A6713" s="6">
        <v>68.130000000000095</v>
      </c>
      <c r="B6713" s="32" t="s">
        <v>317</v>
      </c>
      <c r="K6713" s="3">
        <f t="shared" si="1422"/>
        <v>4948</v>
      </c>
      <c r="L6713" s="97" t="str">
        <f>IF(TRIM('Ek.3-A'!F6713)&lt;&gt;"","var","yok")</f>
        <v>yok</v>
      </c>
      <c r="M6713" s="5" t="str">
        <f>IF('Ek.3-A'!F6713="", "", IF(VLOOKUP('Ek.3-A'!F6713, Veriler!D:E, 2, 0)=0, "", VLOOKUP('Ek.3-A'!F6713, Veriler!D:E, 2, 0)))</f>
        <v/>
      </c>
      <c r="N6713" s="5" t="str">
        <f>IF('Ek.3-A'!P6713="", "", 'Ek.3-A'!P6713)</f>
        <v/>
      </c>
      <c r="O6713" s="142">
        <f>'Ek.3-A'!S6713</f>
        <v>0</v>
      </c>
      <c r="P6713" s="143" t="str">
        <f>'Ek.3-A'!L6713</f>
        <v/>
      </c>
      <c r="Q6713" s="24" t="str">
        <f>'Ek.3-A'!M6713</f>
        <v/>
      </c>
      <c r="R6713" s="24">
        <f t="shared" si="1419"/>
        <v>0</v>
      </c>
      <c r="S6713" s="141" t="str">
        <f t="shared" si="1420"/>
        <v>H</v>
      </c>
      <c r="T6713" s="24">
        <f>IF(S6713="E",SUM($R$5:R6713),0)</f>
        <v>0</v>
      </c>
      <c r="U6713" s="143">
        <f t="shared" si="1421"/>
        <v>0</v>
      </c>
    </row>
    <row r="6714" spans="1:21" x14ac:dyDescent="0.25">
      <c r="A6714" s="6">
        <v>68.1400000000001</v>
      </c>
      <c r="B6714" s="32" t="s">
        <v>317</v>
      </c>
      <c r="K6714" s="3">
        <f t="shared" si="1422"/>
        <v>4949</v>
      </c>
      <c r="L6714" s="97" t="str">
        <f>IF(TRIM('Ek.3-A'!F6714)&lt;&gt;"","var","yok")</f>
        <v>yok</v>
      </c>
      <c r="M6714" s="5" t="str">
        <f>IF('Ek.3-A'!F6714="", "", IF(VLOOKUP('Ek.3-A'!F6714, Veriler!D:E, 2, 0)=0, "", VLOOKUP('Ek.3-A'!F6714, Veriler!D:E, 2, 0)))</f>
        <v/>
      </c>
      <c r="N6714" s="5" t="str">
        <f>IF('Ek.3-A'!P6714="", "", 'Ek.3-A'!P6714)</f>
        <v/>
      </c>
      <c r="O6714" s="142">
        <f>'Ek.3-A'!S6714</f>
        <v>0</v>
      </c>
      <c r="P6714" s="143" t="str">
        <f>'Ek.3-A'!L6714</f>
        <v/>
      </c>
      <c r="Q6714" s="24" t="str">
        <f>'Ek.3-A'!M6714</f>
        <v/>
      </c>
      <c r="R6714" s="24">
        <f t="shared" si="1419"/>
        <v>0</v>
      </c>
      <c r="S6714" s="141" t="str">
        <f t="shared" si="1420"/>
        <v>H</v>
      </c>
      <c r="T6714" s="24">
        <f>IF(S6714="E",SUM($R$5:R6714),0)</f>
        <v>0</v>
      </c>
      <c r="U6714" s="143">
        <f t="shared" si="1421"/>
        <v>0</v>
      </c>
    </row>
    <row r="6715" spans="1:21" x14ac:dyDescent="0.25">
      <c r="A6715" s="6">
        <v>68.150000000000105</v>
      </c>
      <c r="B6715" s="32" t="s">
        <v>317</v>
      </c>
      <c r="K6715" s="3">
        <f t="shared" si="1422"/>
        <v>4950</v>
      </c>
      <c r="L6715" s="97" t="str">
        <f>IF(TRIM('Ek.3-A'!F6715)&lt;&gt;"","var","yok")</f>
        <v>yok</v>
      </c>
      <c r="M6715" s="5" t="str">
        <f>IF('Ek.3-A'!F6715="", "", IF(VLOOKUP('Ek.3-A'!F6715, Veriler!D:E, 2, 0)=0, "", VLOOKUP('Ek.3-A'!F6715, Veriler!D:E, 2, 0)))</f>
        <v/>
      </c>
      <c r="N6715" s="5" t="str">
        <f>IF('Ek.3-A'!P6715="", "", 'Ek.3-A'!P6715)</f>
        <v/>
      </c>
      <c r="O6715" s="142">
        <f>'Ek.3-A'!S6715</f>
        <v>0</v>
      </c>
      <c r="P6715" s="143" t="str">
        <f>'Ek.3-A'!L6715</f>
        <v/>
      </c>
      <c r="Q6715" s="24" t="str">
        <f>'Ek.3-A'!M6715</f>
        <v/>
      </c>
      <c r="R6715" s="24">
        <f t="shared" si="1419"/>
        <v>0</v>
      </c>
      <c r="S6715" s="141" t="str">
        <f t="shared" si="1420"/>
        <v>H</v>
      </c>
      <c r="T6715" s="24">
        <f>IF(S6715="E",SUM($R$5:R6715),0)</f>
        <v>0</v>
      </c>
      <c r="U6715" s="143">
        <f t="shared" si="1421"/>
        <v>0</v>
      </c>
    </row>
    <row r="6716" spans="1:21" x14ac:dyDescent="0.25">
      <c r="A6716" s="6">
        <v>68.160000000000096</v>
      </c>
      <c r="B6716" s="32" t="s">
        <v>317</v>
      </c>
      <c r="K6716" s="3">
        <f t="shared" si="1422"/>
        <v>4951</v>
      </c>
      <c r="L6716" s="97" t="str">
        <f>IF(TRIM('Ek.3-A'!F6716)&lt;&gt;"","var","yok")</f>
        <v>yok</v>
      </c>
      <c r="M6716" s="5" t="str">
        <f>IF('Ek.3-A'!F6716="", "", IF(VLOOKUP('Ek.3-A'!F6716, Veriler!D:E, 2, 0)=0, "", VLOOKUP('Ek.3-A'!F6716, Veriler!D:E, 2, 0)))</f>
        <v/>
      </c>
      <c r="N6716" s="5" t="str">
        <f>IF('Ek.3-A'!P6716="", "", 'Ek.3-A'!P6716)</f>
        <v/>
      </c>
      <c r="O6716" s="142">
        <f>'Ek.3-A'!S6716</f>
        <v>0</v>
      </c>
      <c r="P6716" s="143" t="str">
        <f>'Ek.3-A'!L6716</f>
        <v/>
      </c>
      <c r="Q6716" s="24" t="str">
        <f>'Ek.3-A'!M6716</f>
        <v/>
      </c>
      <c r="R6716" s="24">
        <f t="shared" si="1419"/>
        <v>0</v>
      </c>
      <c r="S6716" s="141" t="str">
        <f t="shared" si="1420"/>
        <v>H</v>
      </c>
      <c r="T6716" s="24">
        <f>IF(S6716="E",SUM($R$5:R6716),0)</f>
        <v>0</v>
      </c>
      <c r="U6716" s="143">
        <f t="shared" si="1421"/>
        <v>0</v>
      </c>
    </row>
    <row r="6717" spans="1:21" x14ac:dyDescent="0.25">
      <c r="A6717" s="6">
        <v>68.170000000000101</v>
      </c>
      <c r="B6717" s="32" t="s">
        <v>317</v>
      </c>
      <c r="K6717" s="3">
        <f t="shared" si="1422"/>
        <v>4952</v>
      </c>
      <c r="L6717" s="97" t="str">
        <f>IF(TRIM('Ek.3-A'!F6717)&lt;&gt;"","var","yok")</f>
        <v>yok</v>
      </c>
      <c r="M6717" s="5" t="str">
        <f>IF('Ek.3-A'!F6717="", "", IF(VLOOKUP('Ek.3-A'!F6717, Veriler!D:E, 2, 0)=0, "", VLOOKUP('Ek.3-A'!F6717, Veriler!D:E, 2, 0)))</f>
        <v/>
      </c>
      <c r="N6717" s="5" t="str">
        <f>IF('Ek.3-A'!P6717="", "", 'Ek.3-A'!P6717)</f>
        <v/>
      </c>
      <c r="O6717" s="142">
        <f>'Ek.3-A'!S6717</f>
        <v>0</v>
      </c>
      <c r="P6717" s="143" t="str">
        <f>'Ek.3-A'!L6717</f>
        <v/>
      </c>
      <c r="Q6717" s="24" t="str">
        <f>'Ek.3-A'!M6717</f>
        <v/>
      </c>
      <c r="R6717" s="24">
        <f t="shared" si="1419"/>
        <v>0</v>
      </c>
      <c r="S6717" s="141" t="str">
        <f t="shared" si="1420"/>
        <v>H</v>
      </c>
      <c r="T6717" s="24">
        <f>IF(S6717="E",SUM($R$5:R6717),0)</f>
        <v>0</v>
      </c>
      <c r="U6717" s="143">
        <f t="shared" si="1421"/>
        <v>0</v>
      </c>
    </row>
    <row r="6718" spans="1:21" x14ac:dyDescent="0.25">
      <c r="A6718" s="6">
        <v>68.180000000000106</v>
      </c>
      <c r="B6718" s="32" t="s">
        <v>317</v>
      </c>
      <c r="K6718" s="3">
        <f t="shared" si="1422"/>
        <v>4953</v>
      </c>
      <c r="L6718" s="97" t="str">
        <f>IF(TRIM('Ek.3-A'!F6718)&lt;&gt;"","var","yok")</f>
        <v>yok</v>
      </c>
      <c r="M6718" s="5" t="str">
        <f>IF('Ek.3-A'!F6718="", "", IF(VLOOKUP('Ek.3-A'!F6718, Veriler!D:E, 2, 0)=0, "", VLOOKUP('Ek.3-A'!F6718, Veriler!D:E, 2, 0)))</f>
        <v/>
      </c>
      <c r="N6718" s="5" t="str">
        <f>IF('Ek.3-A'!P6718="", "", 'Ek.3-A'!P6718)</f>
        <v/>
      </c>
      <c r="O6718" s="142">
        <f>'Ek.3-A'!S6718</f>
        <v>0</v>
      </c>
      <c r="P6718" s="143" t="str">
        <f>'Ek.3-A'!L6718</f>
        <v/>
      </c>
      <c r="Q6718" s="24" t="str">
        <f>'Ek.3-A'!M6718</f>
        <v/>
      </c>
      <c r="R6718" s="24">
        <f t="shared" si="1419"/>
        <v>0</v>
      </c>
      <c r="S6718" s="141" t="str">
        <f t="shared" si="1420"/>
        <v>H</v>
      </c>
      <c r="T6718" s="24">
        <f>IF(S6718="E",SUM($R$5:R6718),0)</f>
        <v>0</v>
      </c>
      <c r="U6718" s="143">
        <f t="shared" si="1421"/>
        <v>0</v>
      </c>
    </row>
    <row r="6719" spans="1:21" x14ac:dyDescent="0.25">
      <c r="A6719" s="6">
        <v>68.190000000000097</v>
      </c>
      <c r="B6719" s="32" t="s">
        <v>317</v>
      </c>
      <c r="K6719" s="3">
        <f t="shared" si="1422"/>
        <v>4954</v>
      </c>
      <c r="L6719" s="97" t="str">
        <f>IF(TRIM('Ek.3-A'!F6719)&lt;&gt;"","var","yok")</f>
        <v>yok</v>
      </c>
      <c r="M6719" s="5" t="str">
        <f>IF('Ek.3-A'!F6719="", "", IF(VLOOKUP('Ek.3-A'!F6719, Veriler!D:E, 2, 0)=0, "", VLOOKUP('Ek.3-A'!F6719, Veriler!D:E, 2, 0)))</f>
        <v/>
      </c>
      <c r="N6719" s="5" t="str">
        <f>IF('Ek.3-A'!P6719="", "", 'Ek.3-A'!P6719)</f>
        <v/>
      </c>
      <c r="O6719" s="142">
        <f>'Ek.3-A'!S6719</f>
        <v>0</v>
      </c>
      <c r="P6719" s="143" t="str">
        <f>'Ek.3-A'!L6719</f>
        <v/>
      </c>
      <c r="Q6719" s="24" t="str">
        <f>'Ek.3-A'!M6719</f>
        <v/>
      </c>
      <c r="R6719" s="24">
        <f t="shared" si="1419"/>
        <v>0</v>
      </c>
      <c r="S6719" s="141" t="str">
        <f t="shared" si="1420"/>
        <v>H</v>
      </c>
      <c r="T6719" s="24">
        <f>IF(S6719="E",SUM($R$5:R6719),0)</f>
        <v>0</v>
      </c>
      <c r="U6719" s="143">
        <f t="shared" si="1421"/>
        <v>0</v>
      </c>
    </row>
    <row r="6720" spans="1:21" x14ac:dyDescent="0.25">
      <c r="A6720" s="6">
        <v>68.200000000000102</v>
      </c>
      <c r="B6720" s="32" t="s">
        <v>317</v>
      </c>
      <c r="K6720" s="3">
        <f t="shared" si="1422"/>
        <v>4955</v>
      </c>
      <c r="L6720" s="97" t="str">
        <f>IF(TRIM('Ek.3-A'!F6720)&lt;&gt;"","var","yok")</f>
        <v>yok</v>
      </c>
      <c r="M6720" s="5" t="str">
        <f>IF('Ek.3-A'!F6720="", "", IF(VLOOKUP('Ek.3-A'!F6720, Veriler!D:E, 2, 0)=0, "", VLOOKUP('Ek.3-A'!F6720, Veriler!D:E, 2, 0)))</f>
        <v/>
      </c>
      <c r="N6720" s="5" t="str">
        <f>IF('Ek.3-A'!P6720="", "", 'Ek.3-A'!P6720)</f>
        <v/>
      </c>
      <c r="O6720" s="142">
        <f>'Ek.3-A'!S6720</f>
        <v>0</v>
      </c>
      <c r="P6720" s="143" t="str">
        <f>'Ek.3-A'!L6720</f>
        <v/>
      </c>
      <c r="Q6720" s="24" t="str">
        <f>'Ek.3-A'!M6720</f>
        <v/>
      </c>
      <c r="R6720" s="24">
        <f t="shared" si="1419"/>
        <v>0</v>
      </c>
      <c r="S6720" s="141" t="str">
        <f t="shared" si="1420"/>
        <v>H</v>
      </c>
      <c r="T6720" s="24">
        <f>IF(S6720="E",SUM($R$5:R6720),0)</f>
        <v>0</v>
      </c>
      <c r="U6720" s="143">
        <f t="shared" si="1421"/>
        <v>0</v>
      </c>
    </row>
    <row r="6721" spans="1:41" x14ac:dyDescent="0.25">
      <c r="A6721" s="6">
        <v>68.210000000000093</v>
      </c>
      <c r="B6721" s="32" t="s">
        <v>317</v>
      </c>
      <c r="K6721" s="3">
        <f t="shared" si="1422"/>
        <v>4956</v>
      </c>
      <c r="L6721" s="97" t="str">
        <f>IF(TRIM('Ek.3-A'!F6721)&lt;&gt;"","var","yok")</f>
        <v>yok</v>
      </c>
      <c r="M6721" s="5" t="str">
        <f>IF('Ek.3-A'!F6721="", "", IF(VLOOKUP('Ek.3-A'!F6721, Veriler!D:E, 2, 0)=0, "", VLOOKUP('Ek.3-A'!F6721, Veriler!D:E, 2, 0)))</f>
        <v/>
      </c>
      <c r="N6721" s="5" t="str">
        <f>IF('Ek.3-A'!P6721="", "", 'Ek.3-A'!P6721)</f>
        <v/>
      </c>
      <c r="O6721" s="142">
        <f>'Ek.3-A'!S6721</f>
        <v>0</v>
      </c>
      <c r="P6721" s="143" t="str">
        <f>'Ek.3-A'!L6721</f>
        <v/>
      </c>
      <c r="Q6721" s="24" t="str">
        <f>'Ek.3-A'!M6721</f>
        <v/>
      </c>
      <c r="R6721" s="24">
        <f t="shared" si="1419"/>
        <v>0</v>
      </c>
      <c r="S6721" s="141" t="str">
        <f t="shared" si="1420"/>
        <v>H</v>
      </c>
      <c r="T6721" s="24">
        <f>IF(S6721="E",SUM($R$5:R6721),0)</f>
        <v>0</v>
      </c>
      <c r="U6721" s="143">
        <f t="shared" si="1421"/>
        <v>0</v>
      </c>
    </row>
    <row r="6722" spans="1:41" x14ac:dyDescent="0.25">
      <c r="A6722" s="6">
        <v>68.220000000000098</v>
      </c>
      <c r="B6722" s="32" t="s">
        <v>317</v>
      </c>
      <c r="T6722" s="24"/>
      <c r="U6722" s="25"/>
      <c r="AO6722" s="140">
        <f>'Ek.3-A'!L6722</f>
        <v>0</v>
      </c>
    </row>
    <row r="6723" spans="1:41" x14ac:dyDescent="0.25">
      <c r="A6723" s="6">
        <v>68.230000000000103</v>
      </c>
      <c r="B6723" s="32" t="s">
        <v>317</v>
      </c>
      <c r="T6723" s="24"/>
      <c r="U6723" s="25"/>
    </row>
    <row r="6724" spans="1:41" x14ac:dyDescent="0.25">
      <c r="A6724" s="6">
        <v>68.240000000000094</v>
      </c>
      <c r="B6724" s="32" t="s">
        <v>317</v>
      </c>
      <c r="T6724" s="24"/>
      <c r="U6724" s="25"/>
    </row>
    <row r="6725" spans="1:41" x14ac:dyDescent="0.25">
      <c r="A6725" s="6">
        <v>68.250000000000099</v>
      </c>
      <c r="B6725" s="32" t="s">
        <v>317</v>
      </c>
      <c r="T6725" s="24"/>
      <c r="U6725" s="25"/>
    </row>
    <row r="6726" spans="1:41" x14ac:dyDescent="0.25">
      <c r="A6726" s="6">
        <v>68.260000000000105</v>
      </c>
      <c r="B6726" s="32" t="s">
        <v>317</v>
      </c>
      <c r="T6726" s="24"/>
      <c r="U6726" s="25"/>
    </row>
    <row r="6727" spans="1:41" x14ac:dyDescent="0.25">
      <c r="A6727" s="6">
        <v>68.270000000000095</v>
      </c>
      <c r="B6727" s="32" t="s">
        <v>317</v>
      </c>
      <c r="T6727" s="24"/>
      <c r="U6727" s="25"/>
    </row>
    <row r="6728" spans="1:41" x14ac:dyDescent="0.25">
      <c r="A6728" s="6">
        <v>68.280000000000101</v>
      </c>
      <c r="B6728" s="32" t="s">
        <v>317</v>
      </c>
      <c r="T6728" s="24"/>
      <c r="U6728" s="25"/>
    </row>
    <row r="6729" spans="1:41" x14ac:dyDescent="0.25">
      <c r="A6729" s="6">
        <v>68.290000000000106</v>
      </c>
      <c r="B6729" s="32" t="s">
        <v>317</v>
      </c>
      <c r="T6729" s="24"/>
      <c r="U6729" s="25"/>
    </row>
    <row r="6730" spans="1:41" x14ac:dyDescent="0.25">
      <c r="A6730" s="6">
        <v>68.300000000000097</v>
      </c>
      <c r="B6730" s="32" t="s">
        <v>317</v>
      </c>
      <c r="T6730" s="24"/>
      <c r="U6730" s="25"/>
    </row>
    <row r="6731" spans="1:41" x14ac:dyDescent="0.25">
      <c r="A6731" s="6">
        <v>68.310000000000102</v>
      </c>
      <c r="B6731" s="32" t="s">
        <v>317</v>
      </c>
      <c r="K6731" s="3">
        <f>K6721+1</f>
        <v>4957</v>
      </c>
      <c r="L6731" s="97" t="str">
        <f>IF(TRIM('Ek.3-A'!F6731)&lt;&gt;"","var","yok")</f>
        <v>yok</v>
      </c>
      <c r="M6731" s="5" t="str">
        <f>IF('Ek.3-A'!F6731="", "", IF(VLOOKUP('Ek.3-A'!F6731, Veriler!D:E, 2, 0)=0, "", VLOOKUP('Ek.3-A'!F6731, Veriler!D:E, 2, 0)))</f>
        <v/>
      </c>
      <c r="N6731" s="5" t="str">
        <f>IF('Ek.3-A'!P6731="", "", 'Ek.3-A'!P6731)</f>
        <v/>
      </c>
      <c r="O6731" s="142">
        <f>'Ek.3-A'!S6731</f>
        <v>0</v>
      </c>
      <c r="P6731" s="143" t="str">
        <f>'Ek.3-A'!L6731</f>
        <v/>
      </c>
      <c r="Q6731" s="24" t="str">
        <f>'Ek.3-A'!M6731</f>
        <v/>
      </c>
      <c r="R6731" s="24">
        <f t="shared" ref="R6731:R6744" si="1423">IF(L6731="var",0,IF(Q6731&lt;=0.005,Q6731,0))</f>
        <v>0</v>
      </c>
      <c r="S6731" s="141" t="str">
        <f t="shared" ref="S6731:S6744" si="1424">IF(Q6731&lt;=0.005,"E","H")</f>
        <v>H</v>
      </c>
      <c r="T6731" s="24">
        <f>IF(S6731="E",SUM($R$5:R6731),0)</f>
        <v>0</v>
      </c>
      <c r="U6731" s="143">
        <f t="shared" ref="U6731:U6744" si="1425">IF(T6731&lt;=0.1, O6731, IF(R6731&gt;$G$2, R6731*O6731, $G$2*O6731))</f>
        <v>0</v>
      </c>
    </row>
    <row r="6732" spans="1:41" x14ac:dyDescent="0.25">
      <c r="A6732" s="6">
        <v>68.320000000000107</v>
      </c>
      <c r="B6732" s="32" t="s">
        <v>317</v>
      </c>
      <c r="K6732" s="3">
        <f t="shared" ref="K6732:K6744" si="1426">K6731+1</f>
        <v>4958</v>
      </c>
      <c r="L6732" s="97" t="str">
        <f>IF(TRIM('Ek.3-A'!F6732)&lt;&gt;"","var","yok")</f>
        <v>yok</v>
      </c>
      <c r="M6732" s="5" t="str">
        <f>IF('Ek.3-A'!F6732="", "", IF(VLOOKUP('Ek.3-A'!F6732, Veriler!D:E, 2, 0)=0, "", VLOOKUP('Ek.3-A'!F6732, Veriler!D:E, 2, 0)))</f>
        <v/>
      </c>
      <c r="N6732" s="5" t="str">
        <f>IF('Ek.3-A'!P6732="", "", 'Ek.3-A'!P6732)</f>
        <v/>
      </c>
      <c r="O6732" s="142">
        <f>'Ek.3-A'!S6732</f>
        <v>0</v>
      </c>
      <c r="P6732" s="143" t="str">
        <f>'Ek.3-A'!L6732</f>
        <v/>
      </c>
      <c r="Q6732" s="24" t="str">
        <f>'Ek.3-A'!M6732</f>
        <v/>
      </c>
      <c r="R6732" s="24">
        <f t="shared" si="1423"/>
        <v>0</v>
      </c>
      <c r="S6732" s="141" t="str">
        <f t="shared" si="1424"/>
        <v>H</v>
      </c>
      <c r="T6732" s="24">
        <f>IF(S6732="E",SUM($R$5:R6732),0)</f>
        <v>0</v>
      </c>
      <c r="U6732" s="143">
        <f t="shared" si="1425"/>
        <v>0</v>
      </c>
    </row>
    <row r="6733" spans="1:41" x14ac:dyDescent="0.25">
      <c r="A6733" s="6">
        <v>68.330000000000098</v>
      </c>
      <c r="B6733" s="32" t="s">
        <v>317</v>
      </c>
      <c r="K6733" s="3">
        <f t="shared" si="1426"/>
        <v>4959</v>
      </c>
      <c r="L6733" s="97" t="str">
        <f>IF(TRIM('Ek.3-A'!F6733)&lt;&gt;"","var","yok")</f>
        <v>yok</v>
      </c>
      <c r="M6733" s="5" t="str">
        <f>IF('Ek.3-A'!F6733="", "", IF(VLOOKUP('Ek.3-A'!F6733, Veriler!D:E, 2, 0)=0, "", VLOOKUP('Ek.3-A'!F6733, Veriler!D:E, 2, 0)))</f>
        <v/>
      </c>
      <c r="N6733" s="5" t="str">
        <f>IF('Ek.3-A'!P6733="", "", 'Ek.3-A'!P6733)</f>
        <v/>
      </c>
      <c r="O6733" s="142">
        <f>'Ek.3-A'!S6733</f>
        <v>0</v>
      </c>
      <c r="P6733" s="143" t="str">
        <f>'Ek.3-A'!L6733</f>
        <v/>
      </c>
      <c r="Q6733" s="24" t="str">
        <f>'Ek.3-A'!M6733</f>
        <v/>
      </c>
      <c r="R6733" s="24">
        <f t="shared" si="1423"/>
        <v>0</v>
      </c>
      <c r="S6733" s="141" t="str">
        <f t="shared" si="1424"/>
        <v>H</v>
      </c>
      <c r="T6733" s="24">
        <f>IF(S6733="E",SUM($R$5:R6733),0)</f>
        <v>0</v>
      </c>
      <c r="U6733" s="143">
        <f t="shared" si="1425"/>
        <v>0</v>
      </c>
    </row>
    <row r="6734" spans="1:41" x14ac:dyDescent="0.25">
      <c r="A6734" s="6">
        <v>68.340000000000103</v>
      </c>
      <c r="B6734" s="32" t="s">
        <v>317</v>
      </c>
      <c r="K6734" s="3">
        <f t="shared" si="1426"/>
        <v>4960</v>
      </c>
      <c r="L6734" s="97" t="str">
        <f>IF(TRIM('Ek.3-A'!F6734)&lt;&gt;"","var","yok")</f>
        <v>yok</v>
      </c>
      <c r="M6734" s="5" t="str">
        <f>IF('Ek.3-A'!F6734="", "", IF(VLOOKUP('Ek.3-A'!F6734, Veriler!D:E, 2, 0)=0, "", VLOOKUP('Ek.3-A'!F6734, Veriler!D:E, 2, 0)))</f>
        <v/>
      </c>
      <c r="N6734" s="5" t="str">
        <f>IF('Ek.3-A'!P6734="", "", 'Ek.3-A'!P6734)</f>
        <v/>
      </c>
      <c r="O6734" s="142">
        <f>'Ek.3-A'!S6734</f>
        <v>0</v>
      </c>
      <c r="P6734" s="143" t="str">
        <f>'Ek.3-A'!L6734</f>
        <v/>
      </c>
      <c r="Q6734" s="24" t="str">
        <f>'Ek.3-A'!M6734</f>
        <v/>
      </c>
      <c r="R6734" s="24">
        <f t="shared" si="1423"/>
        <v>0</v>
      </c>
      <c r="S6734" s="141" t="str">
        <f t="shared" si="1424"/>
        <v>H</v>
      </c>
      <c r="T6734" s="24">
        <f>IF(S6734="E",SUM($R$5:R6734),0)</f>
        <v>0</v>
      </c>
      <c r="U6734" s="143">
        <f t="shared" si="1425"/>
        <v>0</v>
      </c>
    </row>
    <row r="6735" spans="1:41" x14ac:dyDescent="0.25">
      <c r="A6735" s="6">
        <v>68.350000000000094</v>
      </c>
      <c r="B6735" s="32" t="s">
        <v>317</v>
      </c>
      <c r="K6735" s="3">
        <f t="shared" si="1426"/>
        <v>4961</v>
      </c>
      <c r="L6735" s="97" t="str">
        <f>IF(TRIM('Ek.3-A'!F6735)&lt;&gt;"","var","yok")</f>
        <v>yok</v>
      </c>
      <c r="M6735" s="5" t="str">
        <f>IF('Ek.3-A'!F6735="", "", IF(VLOOKUP('Ek.3-A'!F6735, Veriler!D:E, 2, 0)=0, "", VLOOKUP('Ek.3-A'!F6735, Veriler!D:E, 2, 0)))</f>
        <v/>
      </c>
      <c r="N6735" s="5" t="str">
        <f>IF('Ek.3-A'!P6735="", "", 'Ek.3-A'!P6735)</f>
        <v/>
      </c>
      <c r="O6735" s="142">
        <f>'Ek.3-A'!S6735</f>
        <v>0</v>
      </c>
      <c r="P6735" s="143" t="str">
        <f>'Ek.3-A'!L6735</f>
        <v/>
      </c>
      <c r="Q6735" s="24" t="str">
        <f>'Ek.3-A'!M6735</f>
        <v/>
      </c>
      <c r="R6735" s="24">
        <f t="shared" si="1423"/>
        <v>0</v>
      </c>
      <c r="S6735" s="141" t="str">
        <f t="shared" si="1424"/>
        <v>H</v>
      </c>
      <c r="T6735" s="24">
        <f>IF(S6735="E",SUM($R$5:R6735),0)</f>
        <v>0</v>
      </c>
      <c r="U6735" s="143">
        <f t="shared" si="1425"/>
        <v>0</v>
      </c>
    </row>
    <row r="6736" spans="1:41" x14ac:dyDescent="0.25">
      <c r="A6736" s="6">
        <v>68.360000000000099</v>
      </c>
      <c r="B6736" s="32" t="s">
        <v>317</v>
      </c>
      <c r="K6736" s="3">
        <f t="shared" si="1426"/>
        <v>4962</v>
      </c>
      <c r="L6736" s="97" t="str">
        <f>IF(TRIM('Ek.3-A'!F6736)&lt;&gt;"","var","yok")</f>
        <v>yok</v>
      </c>
      <c r="M6736" s="5" t="str">
        <f>IF('Ek.3-A'!F6736="", "", IF(VLOOKUP('Ek.3-A'!F6736, Veriler!D:E, 2, 0)=0, "", VLOOKUP('Ek.3-A'!F6736, Veriler!D:E, 2, 0)))</f>
        <v/>
      </c>
      <c r="N6736" s="5" t="str">
        <f>IF('Ek.3-A'!P6736="", "", 'Ek.3-A'!P6736)</f>
        <v/>
      </c>
      <c r="O6736" s="142">
        <f>'Ek.3-A'!S6736</f>
        <v>0</v>
      </c>
      <c r="P6736" s="143" t="str">
        <f>'Ek.3-A'!L6736</f>
        <v/>
      </c>
      <c r="Q6736" s="24" t="str">
        <f>'Ek.3-A'!M6736</f>
        <v/>
      </c>
      <c r="R6736" s="24">
        <f t="shared" si="1423"/>
        <v>0</v>
      </c>
      <c r="S6736" s="141" t="str">
        <f t="shared" si="1424"/>
        <v>H</v>
      </c>
      <c r="T6736" s="24">
        <f>IF(S6736="E",SUM($R$5:R6736),0)</f>
        <v>0</v>
      </c>
      <c r="U6736" s="143">
        <f t="shared" si="1425"/>
        <v>0</v>
      </c>
    </row>
    <row r="6737" spans="1:21" x14ac:dyDescent="0.25">
      <c r="A6737" s="6">
        <v>68.370000000000104</v>
      </c>
      <c r="B6737" s="32" t="s">
        <v>317</v>
      </c>
      <c r="K6737" s="3">
        <f t="shared" si="1426"/>
        <v>4963</v>
      </c>
      <c r="L6737" s="97" t="str">
        <f>IF(TRIM('Ek.3-A'!F6737)&lt;&gt;"","var","yok")</f>
        <v>yok</v>
      </c>
      <c r="M6737" s="5" t="str">
        <f>IF('Ek.3-A'!F6737="", "", IF(VLOOKUP('Ek.3-A'!F6737, Veriler!D:E, 2, 0)=0, "", VLOOKUP('Ek.3-A'!F6737, Veriler!D:E, 2, 0)))</f>
        <v/>
      </c>
      <c r="N6737" s="5" t="str">
        <f>IF('Ek.3-A'!P6737="", "", 'Ek.3-A'!P6737)</f>
        <v/>
      </c>
      <c r="O6737" s="142">
        <f>'Ek.3-A'!S6737</f>
        <v>0</v>
      </c>
      <c r="P6737" s="143" t="str">
        <f>'Ek.3-A'!L6737</f>
        <v/>
      </c>
      <c r="Q6737" s="24" t="str">
        <f>'Ek.3-A'!M6737</f>
        <v/>
      </c>
      <c r="R6737" s="24">
        <f t="shared" si="1423"/>
        <v>0</v>
      </c>
      <c r="S6737" s="141" t="str">
        <f t="shared" si="1424"/>
        <v>H</v>
      </c>
      <c r="T6737" s="24">
        <f>IF(S6737="E",SUM($R$5:R6737),0)</f>
        <v>0</v>
      </c>
      <c r="U6737" s="143">
        <f t="shared" si="1425"/>
        <v>0</v>
      </c>
    </row>
    <row r="6738" spans="1:21" x14ac:dyDescent="0.25">
      <c r="A6738" s="6">
        <v>68.380000000000095</v>
      </c>
      <c r="B6738" s="32" t="s">
        <v>317</v>
      </c>
      <c r="K6738" s="3">
        <f t="shared" si="1426"/>
        <v>4964</v>
      </c>
      <c r="L6738" s="97" t="str">
        <f>IF(TRIM('Ek.3-A'!F6738)&lt;&gt;"","var","yok")</f>
        <v>yok</v>
      </c>
      <c r="M6738" s="5" t="str">
        <f>IF('Ek.3-A'!F6738="", "", IF(VLOOKUP('Ek.3-A'!F6738, Veriler!D:E, 2, 0)=0, "", VLOOKUP('Ek.3-A'!F6738, Veriler!D:E, 2, 0)))</f>
        <v/>
      </c>
      <c r="N6738" s="5" t="str">
        <f>IF('Ek.3-A'!P6738="", "", 'Ek.3-A'!P6738)</f>
        <v/>
      </c>
      <c r="O6738" s="142">
        <f>'Ek.3-A'!S6738</f>
        <v>0</v>
      </c>
      <c r="P6738" s="143" t="str">
        <f>'Ek.3-A'!L6738</f>
        <v/>
      </c>
      <c r="Q6738" s="24" t="str">
        <f>'Ek.3-A'!M6738</f>
        <v/>
      </c>
      <c r="R6738" s="24">
        <f t="shared" si="1423"/>
        <v>0</v>
      </c>
      <c r="S6738" s="141" t="str">
        <f t="shared" si="1424"/>
        <v>H</v>
      </c>
      <c r="T6738" s="24">
        <f>IF(S6738="E",SUM($R$5:R6738),0)</f>
        <v>0</v>
      </c>
      <c r="U6738" s="143">
        <f t="shared" si="1425"/>
        <v>0</v>
      </c>
    </row>
    <row r="6739" spans="1:21" x14ac:dyDescent="0.25">
      <c r="A6739" s="6">
        <v>68.3900000000001</v>
      </c>
      <c r="B6739" s="32" t="s">
        <v>317</v>
      </c>
      <c r="K6739" s="3">
        <f t="shared" si="1426"/>
        <v>4965</v>
      </c>
      <c r="L6739" s="97" t="str">
        <f>IF(TRIM('Ek.3-A'!F6739)&lt;&gt;"","var","yok")</f>
        <v>yok</v>
      </c>
      <c r="M6739" s="5" t="str">
        <f>IF('Ek.3-A'!F6739="", "", IF(VLOOKUP('Ek.3-A'!F6739, Veriler!D:E, 2, 0)=0, "", VLOOKUP('Ek.3-A'!F6739, Veriler!D:E, 2, 0)))</f>
        <v/>
      </c>
      <c r="N6739" s="5" t="str">
        <f>IF('Ek.3-A'!P6739="", "", 'Ek.3-A'!P6739)</f>
        <v/>
      </c>
      <c r="O6739" s="142">
        <f>'Ek.3-A'!S6739</f>
        <v>0</v>
      </c>
      <c r="P6739" s="143" t="str">
        <f>'Ek.3-A'!L6739</f>
        <v/>
      </c>
      <c r="Q6739" s="24" t="str">
        <f>'Ek.3-A'!M6739</f>
        <v/>
      </c>
      <c r="R6739" s="24">
        <f t="shared" si="1423"/>
        <v>0</v>
      </c>
      <c r="S6739" s="141" t="str">
        <f t="shared" si="1424"/>
        <v>H</v>
      </c>
      <c r="T6739" s="24">
        <f>IF(S6739="E",SUM($R$5:R6739),0)</f>
        <v>0</v>
      </c>
      <c r="U6739" s="143">
        <f t="shared" si="1425"/>
        <v>0</v>
      </c>
    </row>
    <row r="6740" spans="1:21" x14ac:dyDescent="0.25">
      <c r="A6740" s="6">
        <v>68.400000000000105</v>
      </c>
      <c r="B6740" s="32" t="s">
        <v>317</v>
      </c>
      <c r="K6740" s="3">
        <f t="shared" si="1426"/>
        <v>4966</v>
      </c>
      <c r="L6740" s="97" t="str">
        <f>IF(TRIM('Ek.3-A'!F6740)&lt;&gt;"","var","yok")</f>
        <v>yok</v>
      </c>
      <c r="M6740" s="5" t="str">
        <f>IF('Ek.3-A'!F6740="", "", IF(VLOOKUP('Ek.3-A'!F6740, Veriler!D:E, 2, 0)=0, "", VLOOKUP('Ek.3-A'!F6740, Veriler!D:E, 2, 0)))</f>
        <v/>
      </c>
      <c r="N6740" s="5" t="str">
        <f>IF('Ek.3-A'!P6740="", "", 'Ek.3-A'!P6740)</f>
        <v/>
      </c>
      <c r="O6740" s="142">
        <f>'Ek.3-A'!S6740</f>
        <v>0</v>
      </c>
      <c r="P6740" s="143" t="str">
        <f>'Ek.3-A'!L6740</f>
        <v/>
      </c>
      <c r="Q6740" s="24" t="str">
        <f>'Ek.3-A'!M6740</f>
        <v/>
      </c>
      <c r="R6740" s="24">
        <f t="shared" si="1423"/>
        <v>0</v>
      </c>
      <c r="S6740" s="141" t="str">
        <f t="shared" si="1424"/>
        <v>H</v>
      </c>
      <c r="T6740" s="24">
        <f>IF(S6740="E",SUM($R$5:R6740),0)</f>
        <v>0</v>
      </c>
      <c r="U6740" s="143">
        <f t="shared" si="1425"/>
        <v>0</v>
      </c>
    </row>
    <row r="6741" spans="1:21" x14ac:dyDescent="0.25">
      <c r="A6741" s="6">
        <v>68.410000000000096</v>
      </c>
      <c r="B6741" s="32" t="s">
        <v>317</v>
      </c>
      <c r="K6741" s="3">
        <f t="shared" si="1426"/>
        <v>4967</v>
      </c>
      <c r="L6741" s="97" t="str">
        <f>IF(TRIM('Ek.3-A'!F6741)&lt;&gt;"","var","yok")</f>
        <v>yok</v>
      </c>
      <c r="M6741" s="5" t="str">
        <f>IF('Ek.3-A'!F6741="", "", IF(VLOOKUP('Ek.3-A'!F6741, Veriler!D:E, 2, 0)=0, "", VLOOKUP('Ek.3-A'!F6741, Veriler!D:E, 2, 0)))</f>
        <v/>
      </c>
      <c r="N6741" s="5" t="str">
        <f>IF('Ek.3-A'!P6741="", "", 'Ek.3-A'!P6741)</f>
        <v/>
      </c>
      <c r="O6741" s="142">
        <f>'Ek.3-A'!S6741</f>
        <v>0</v>
      </c>
      <c r="P6741" s="143" t="str">
        <f>'Ek.3-A'!L6741</f>
        <v/>
      </c>
      <c r="Q6741" s="24" t="str">
        <f>'Ek.3-A'!M6741</f>
        <v/>
      </c>
      <c r="R6741" s="24">
        <f t="shared" si="1423"/>
        <v>0</v>
      </c>
      <c r="S6741" s="141" t="str">
        <f t="shared" si="1424"/>
        <v>H</v>
      </c>
      <c r="T6741" s="24">
        <f>IF(S6741="E",SUM($R$5:R6741),0)</f>
        <v>0</v>
      </c>
      <c r="U6741" s="143">
        <f t="shared" si="1425"/>
        <v>0</v>
      </c>
    </row>
    <row r="6742" spans="1:21" x14ac:dyDescent="0.25">
      <c r="A6742" s="6">
        <v>68.420000000000101</v>
      </c>
      <c r="B6742" s="32" t="s">
        <v>317</v>
      </c>
      <c r="K6742" s="3">
        <f t="shared" si="1426"/>
        <v>4968</v>
      </c>
      <c r="L6742" s="97" t="str">
        <f>IF(TRIM('Ek.3-A'!F6742)&lt;&gt;"","var","yok")</f>
        <v>yok</v>
      </c>
      <c r="M6742" s="5" t="str">
        <f>IF('Ek.3-A'!F6742="", "", IF(VLOOKUP('Ek.3-A'!F6742, Veriler!D:E, 2, 0)=0, "", VLOOKUP('Ek.3-A'!F6742, Veriler!D:E, 2, 0)))</f>
        <v/>
      </c>
      <c r="N6742" s="5" t="str">
        <f>IF('Ek.3-A'!P6742="", "", 'Ek.3-A'!P6742)</f>
        <v/>
      </c>
      <c r="O6742" s="142">
        <f>'Ek.3-A'!S6742</f>
        <v>0</v>
      </c>
      <c r="P6742" s="143" t="str">
        <f>'Ek.3-A'!L6742</f>
        <v/>
      </c>
      <c r="Q6742" s="24" t="str">
        <f>'Ek.3-A'!M6742</f>
        <v/>
      </c>
      <c r="R6742" s="24">
        <f t="shared" si="1423"/>
        <v>0</v>
      </c>
      <c r="S6742" s="141" t="str">
        <f t="shared" si="1424"/>
        <v>H</v>
      </c>
      <c r="T6742" s="24">
        <f>IF(S6742="E",SUM($R$5:R6742),0)</f>
        <v>0</v>
      </c>
      <c r="U6742" s="143">
        <f t="shared" si="1425"/>
        <v>0</v>
      </c>
    </row>
    <row r="6743" spans="1:21" x14ac:dyDescent="0.25">
      <c r="A6743" s="6">
        <v>68.430000000000106</v>
      </c>
      <c r="B6743" s="32" t="s">
        <v>317</v>
      </c>
      <c r="K6743" s="3">
        <f t="shared" si="1426"/>
        <v>4969</v>
      </c>
      <c r="L6743" s="97" t="str">
        <f>IF(TRIM('Ek.3-A'!F6743)&lt;&gt;"","var","yok")</f>
        <v>yok</v>
      </c>
      <c r="M6743" s="5" t="str">
        <f>IF('Ek.3-A'!F6743="", "", IF(VLOOKUP('Ek.3-A'!F6743, Veriler!D:E, 2, 0)=0, "", VLOOKUP('Ek.3-A'!F6743, Veriler!D:E, 2, 0)))</f>
        <v/>
      </c>
      <c r="N6743" s="5" t="str">
        <f>IF('Ek.3-A'!P6743="", "", 'Ek.3-A'!P6743)</f>
        <v/>
      </c>
      <c r="O6743" s="142">
        <f>'Ek.3-A'!S6743</f>
        <v>0</v>
      </c>
      <c r="P6743" s="143" t="str">
        <f>'Ek.3-A'!L6743</f>
        <v/>
      </c>
      <c r="Q6743" s="24" t="str">
        <f>'Ek.3-A'!M6743</f>
        <v/>
      </c>
      <c r="R6743" s="24">
        <f t="shared" si="1423"/>
        <v>0</v>
      </c>
      <c r="S6743" s="141" t="str">
        <f t="shared" si="1424"/>
        <v>H</v>
      </c>
      <c r="T6743" s="24">
        <f>IF(S6743="E",SUM($R$5:R6743),0)</f>
        <v>0</v>
      </c>
      <c r="U6743" s="143">
        <f t="shared" si="1425"/>
        <v>0</v>
      </c>
    </row>
    <row r="6744" spans="1:21" x14ac:dyDescent="0.25">
      <c r="A6744" s="6">
        <v>68.440000000000097</v>
      </c>
      <c r="B6744" s="32" t="s">
        <v>317</v>
      </c>
      <c r="K6744" s="3">
        <f t="shared" si="1426"/>
        <v>4970</v>
      </c>
      <c r="L6744" s="97" t="str">
        <f>IF(TRIM('Ek.3-A'!F6744)&lt;&gt;"","var","yok")</f>
        <v>yok</v>
      </c>
      <c r="M6744" s="5" t="str">
        <f>IF('Ek.3-A'!F6744="", "", IF(VLOOKUP('Ek.3-A'!F6744, Veriler!D:E, 2, 0)=0, "", VLOOKUP('Ek.3-A'!F6744, Veriler!D:E, 2, 0)))</f>
        <v/>
      </c>
      <c r="N6744" s="5" t="str">
        <f>IF('Ek.3-A'!P6744="", "", 'Ek.3-A'!P6744)</f>
        <v/>
      </c>
      <c r="O6744" s="142">
        <f>'Ek.3-A'!S6744</f>
        <v>0</v>
      </c>
      <c r="P6744" s="143" t="str">
        <f>'Ek.3-A'!L6744</f>
        <v/>
      </c>
      <c r="Q6744" s="24" t="str">
        <f>'Ek.3-A'!M6744</f>
        <v/>
      </c>
      <c r="R6744" s="24">
        <f t="shared" si="1423"/>
        <v>0</v>
      </c>
      <c r="S6744" s="141" t="str">
        <f t="shared" si="1424"/>
        <v>H</v>
      </c>
      <c r="T6744" s="24">
        <f>IF(S6744="E",SUM($R$5:R6744),0)</f>
        <v>0</v>
      </c>
      <c r="U6744" s="143">
        <f t="shared" si="1425"/>
        <v>0</v>
      </c>
    </row>
    <row r="6745" spans="1:21" x14ac:dyDescent="0.25">
      <c r="A6745" s="6">
        <v>68.450000000000102</v>
      </c>
      <c r="B6745" s="32" t="s">
        <v>317</v>
      </c>
      <c r="L6745" s="97"/>
      <c r="M6745" s="5"/>
      <c r="N6745" s="5"/>
      <c r="O6745" s="5"/>
      <c r="Q6745" s="23"/>
      <c r="T6745" s="24"/>
      <c r="U6745" s="25"/>
    </row>
    <row r="6746" spans="1:21" x14ac:dyDescent="0.25">
      <c r="A6746" s="6">
        <v>68.460000000000093</v>
      </c>
      <c r="B6746" s="32" t="s">
        <v>317</v>
      </c>
      <c r="K6746" s="3">
        <f>K6744+1</f>
        <v>4971</v>
      </c>
      <c r="L6746" s="97" t="str">
        <f>IF(TRIM('Ek.3-A'!F6746)&lt;&gt;"","var","yok")</f>
        <v>yok</v>
      </c>
      <c r="M6746" s="5" t="str">
        <f>IF('Ek.3-A'!F6746="", "", IF(VLOOKUP('Ek.3-A'!F6746, Veriler!D:E, 2, 0)=0, "", VLOOKUP('Ek.3-A'!F6746, Veriler!D:E, 2, 0)))</f>
        <v/>
      </c>
      <c r="N6746" s="5" t="str">
        <f>IF('Ek.3-A'!P6746="", "", 'Ek.3-A'!P6746)</f>
        <v/>
      </c>
      <c r="O6746" s="142">
        <f>'Ek.3-A'!S6746</f>
        <v>0</v>
      </c>
      <c r="P6746" s="143" t="str">
        <f>'Ek.3-A'!L6746</f>
        <v/>
      </c>
      <c r="Q6746" s="24" t="str">
        <f>'Ek.3-A'!M6746</f>
        <v/>
      </c>
      <c r="R6746" s="24">
        <f t="shared" ref="R6746:R6759" si="1427">IF(L6746="var",0,IF(Q6746&lt;=0.005,Q6746,0))</f>
        <v>0</v>
      </c>
      <c r="S6746" s="141" t="str">
        <f t="shared" ref="S6746:S6759" si="1428">IF(Q6746&lt;=0.005,"E","H")</f>
        <v>H</v>
      </c>
      <c r="T6746" s="24">
        <f>IF(S6746="E",SUM($R$5:R6746),0)</f>
        <v>0</v>
      </c>
      <c r="U6746" s="143">
        <f t="shared" ref="U6746:U6759" si="1429">IF(T6746&lt;=0.1, O6746, IF(R6746&gt;$G$2, R6746*O6746, $G$2*O6746))</f>
        <v>0</v>
      </c>
    </row>
    <row r="6747" spans="1:21" x14ac:dyDescent="0.25">
      <c r="A6747" s="6">
        <v>68.470000000000098</v>
      </c>
      <c r="B6747" s="32" t="s">
        <v>317</v>
      </c>
      <c r="K6747" s="3">
        <f t="shared" ref="K6747:K6759" si="1430">K6746+1</f>
        <v>4972</v>
      </c>
      <c r="L6747" s="97" t="str">
        <f>IF(TRIM('Ek.3-A'!F6747)&lt;&gt;"","var","yok")</f>
        <v>yok</v>
      </c>
      <c r="M6747" s="5" t="str">
        <f>IF('Ek.3-A'!F6747="", "", IF(VLOOKUP('Ek.3-A'!F6747, Veriler!D:E, 2, 0)=0, "", VLOOKUP('Ek.3-A'!F6747, Veriler!D:E, 2, 0)))</f>
        <v/>
      </c>
      <c r="N6747" s="5" t="str">
        <f>IF('Ek.3-A'!P6747="", "", 'Ek.3-A'!P6747)</f>
        <v/>
      </c>
      <c r="O6747" s="142">
        <f>'Ek.3-A'!S6747</f>
        <v>0</v>
      </c>
      <c r="P6747" s="143" t="str">
        <f>'Ek.3-A'!L6747</f>
        <v/>
      </c>
      <c r="Q6747" s="24" t="str">
        <f>'Ek.3-A'!M6747</f>
        <v/>
      </c>
      <c r="R6747" s="24">
        <f t="shared" si="1427"/>
        <v>0</v>
      </c>
      <c r="S6747" s="141" t="str">
        <f t="shared" si="1428"/>
        <v>H</v>
      </c>
      <c r="T6747" s="24">
        <f>IF(S6747="E",SUM($R$5:R6747),0)</f>
        <v>0</v>
      </c>
      <c r="U6747" s="143">
        <f t="shared" si="1429"/>
        <v>0</v>
      </c>
    </row>
    <row r="6748" spans="1:21" x14ac:dyDescent="0.25">
      <c r="A6748" s="6">
        <v>68.480000000000103</v>
      </c>
      <c r="B6748" s="32" t="s">
        <v>317</v>
      </c>
      <c r="K6748" s="3">
        <f t="shared" si="1430"/>
        <v>4973</v>
      </c>
      <c r="L6748" s="97" t="str">
        <f>IF(TRIM('Ek.3-A'!F6748)&lt;&gt;"","var","yok")</f>
        <v>yok</v>
      </c>
      <c r="M6748" s="5" t="str">
        <f>IF('Ek.3-A'!F6748="", "", IF(VLOOKUP('Ek.3-A'!F6748, Veriler!D:E, 2, 0)=0, "", VLOOKUP('Ek.3-A'!F6748, Veriler!D:E, 2, 0)))</f>
        <v/>
      </c>
      <c r="N6748" s="5" t="str">
        <f>IF('Ek.3-A'!P6748="", "", 'Ek.3-A'!P6748)</f>
        <v/>
      </c>
      <c r="O6748" s="142">
        <f>'Ek.3-A'!S6748</f>
        <v>0</v>
      </c>
      <c r="P6748" s="143" t="str">
        <f>'Ek.3-A'!L6748</f>
        <v/>
      </c>
      <c r="Q6748" s="24" t="str">
        <f>'Ek.3-A'!M6748</f>
        <v/>
      </c>
      <c r="R6748" s="24">
        <f t="shared" si="1427"/>
        <v>0</v>
      </c>
      <c r="S6748" s="141" t="str">
        <f t="shared" si="1428"/>
        <v>H</v>
      </c>
      <c r="T6748" s="24">
        <f>IF(S6748="E",SUM($R$5:R6748),0)</f>
        <v>0</v>
      </c>
      <c r="U6748" s="143">
        <f t="shared" si="1429"/>
        <v>0</v>
      </c>
    </row>
    <row r="6749" spans="1:21" x14ac:dyDescent="0.25">
      <c r="A6749" s="6">
        <v>68.490000000000094</v>
      </c>
      <c r="B6749" s="32" t="s">
        <v>317</v>
      </c>
      <c r="K6749" s="3">
        <f t="shared" si="1430"/>
        <v>4974</v>
      </c>
      <c r="L6749" s="97" t="str">
        <f>IF(TRIM('Ek.3-A'!F6749)&lt;&gt;"","var","yok")</f>
        <v>yok</v>
      </c>
      <c r="M6749" s="5" t="str">
        <f>IF('Ek.3-A'!F6749="", "", IF(VLOOKUP('Ek.3-A'!F6749, Veriler!D:E, 2, 0)=0, "", VLOOKUP('Ek.3-A'!F6749, Veriler!D:E, 2, 0)))</f>
        <v/>
      </c>
      <c r="N6749" s="5" t="str">
        <f>IF('Ek.3-A'!P6749="", "", 'Ek.3-A'!P6749)</f>
        <v/>
      </c>
      <c r="O6749" s="142">
        <f>'Ek.3-A'!S6749</f>
        <v>0</v>
      </c>
      <c r="P6749" s="143" t="str">
        <f>'Ek.3-A'!L6749</f>
        <v/>
      </c>
      <c r="Q6749" s="24" t="str">
        <f>'Ek.3-A'!M6749</f>
        <v/>
      </c>
      <c r="R6749" s="24">
        <f t="shared" si="1427"/>
        <v>0</v>
      </c>
      <c r="S6749" s="141" t="str">
        <f t="shared" si="1428"/>
        <v>H</v>
      </c>
      <c r="T6749" s="24">
        <f>IF(S6749="E",SUM($R$5:R6749),0)</f>
        <v>0</v>
      </c>
      <c r="U6749" s="143">
        <f t="shared" si="1429"/>
        <v>0</v>
      </c>
    </row>
    <row r="6750" spans="1:21" x14ac:dyDescent="0.25">
      <c r="A6750" s="6">
        <v>68.500000000000099</v>
      </c>
      <c r="B6750" s="32" t="s">
        <v>317</v>
      </c>
      <c r="K6750" s="3">
        <f t="shared" si="1430"/>
        <v>4975</v>
      </c>
      <c r="L6750" s="97" t="str">
        <f>IF(TRIM('Ek.3-A'!F6750)&lt;&gt;"","var","yok")</f>
        <v>yok</v>
      </c>
      <c r="M6750" s="5" t="str">
        <f>IF('Ek.3-A'!F6750="", "", IF(VLOOKUP('Ek.3-A'!F6750, Veriler!D:E, 2, 0)=0, "", VLOOKUP('Ek.3-A'!F6750, Veriler!D:E, 2, 0)))</f>
        <v/>
      </c>
      <c r="N6750" s="5" t="str">
        <f>IF('Ek.3-A'!P6750="", "", 'Ek.3-A'!P6750)</f>
        <v/>
      </c>
      <c r="O6750" s="142">
        <f>'Ek.3-A'!S6750</f>
        <v>0</v>
      </c>
      <c r="P6750" s="143" t="str">
        <f>'Ek.3-A'!L6750</f>
        <v/>
      </c>
      <c r="Q6750" s="24" t="str">
        <f>'Ek.3-A'!M6750</f>
        <v/>
      </c>
      <c r="R6750" s="24">
        <f t="shared" si="1427"/>
        <v>0</v>
      </c>
      <c r="S6750" s="141" t="str">
        <f t="shared" si="1428"/>
        <v>H</v>
      </c>
      <c r="T6750" s="24">
        <f>IF(S6750="E",SUM($R$5:R6750),0)</f>
        <v>0</v>
      </c>
      <c r="U6750" s="143">
        <f t="shared" si="1429"/>
        <v>0</v>
      </c>
    </row>
    <row r="6751" spans="1:21" x14ac:dyDescent="0.25">
      <c r="A6751" s="6">
        <v>68.510000000000105</v>
      </c>
      <c r="B6751" s="32" t="s">
        <v>317</v>
      </c>
      <c r="K6751" s="3">
        <f t="shared" si="1430"/>
        <v>4976</v>
      </c>
      <c r="L6751" s="97" t="str">
        <f>IF(TRIM('Ek.3-A'!F6751)&lt;&gt;"","var","yok")</f>
        <v>yok</v>
      </c>
      <c r="M6751" s="5" t="str">
        <f>IF('Ek.3-A'!F6751="", "", IF(VLOOKUP('Ek.3-A'!F6751, Veriler!D:E, 2, 0)=0, "", VLOOKUP('Ek.3-A'!F6751, Veriler!D:E, 2, 0)))</f>
        <v/>
      </c>
      <c r="N6751" s="5" t="str">
        <f>IF('Ek.3-A'!P6751="", "", 'Ek.3-A'!P6751)</f>
        <v/>
      </c>
      <c r="O6751" s="142">
        <f>'Ek.3-A'!S6751</f>
        <v>0</v>
      </c>
      <c r="P6751" s="143" t="str">
        <f>'Ek.3-A'!L6751</f>
        <v/>
      </c>
      <c r="Q6751" s="24" t="str">
        <f>'Ek.3-A'!M6751</f>
        <v/>
      </c>
      <c r="R6751" s="24">
        <f t="shared" si="1427"/>
        <v>0</v>
      </c>
      <c r="S6751" s="141" t="str">
        <f t="shared" si="1428"/>
        <v>H</v>
      </c>
      <c r="T6751" s="24">
        <f>IF(S6751="E",SUM($R$5:R6751),0)</f>
        <v>0</v>
      </c>
      <c r="U6751" s="143">
        <f t="shared" si="1429"/>
        <v>0</v>
      </c>
    </row>
    <row r="6752" spans="1:21" x14ac:dyDescent="0.25">
      <c r="A6752" s="6">
        <v>68.520000000000095</v>
      </c>
      <c r="B6752" s="32" t="s">
        <v>317</v>
      </c>
      <c r="K6752" s="3">
        <f t="shared" si="1430"/>
        <v>4977</v>
      </c>
      <c r="L6752" s="97" t="str">
        <f>IF(TRIM('Ek.3-A'!F6752)&lt;&gt;"","var","yok")</f>
        <v>yok</v>
      </c>
      <c r="M6752" s="5" t="str">
        <f>IF('Ek.3-A'!F6752="", "", IF(VLOOKUP('Ek.3-A'!F6752, Veriler!D:E, 2, 0)=0, "", VLOOKUP('Ek.3-A'!F6752, Veriler!D:E, 2, 0)))</f>
        <v/>
      </c>
      <c r="N6752" s="5" t="str">
        <f>IF('Ek.3-A'!P6752="", "", 'Ek.3-A'!P6752)</f>
        <v/>
      </c>
      <c r="O6752" s="142">
        <f>'Ek.3-A'!S6752</f>
        <v>0</v>
      </c>
      <c r="P6752" s="143" t="str">
        <f>'Ek.3-A'!L6752</f>
        <v/>
      </c>
      <c r="Q6752" s="24" t="str">
        <f>'Ek.3-A'!M6752</f>
        <v/>
      </c>
      <c r="R6752" s="24">
        <f t="shared" si="1427"/>
        <v>0</v>
      </c>
      <c r="S6752" s="141" t="str">
        <f t="shared" si="1428"/>
        <v>H</v>
      </c>
      <c r="T6752" s="24">
        <f>IF(S6752="E",SUM($R$5:R6752),0)</f>
        <v>0</v>
      </c>
      <c r="U6752" s="143">
        <f t="shared" si="1429"/>
        <v>0</v>
      </c>
    </row>
    <row r="6753" spans="1:41" x14ac:dyDescent="0.25">
      <c r="A6753" s="6">
        <v>68.530000000000101</v>
      </c>
      <c r="B6753" s="32" t="s">
        <v>317</v>
      </c>
      <c r="K6753" s="3">
        <f t="shared" si="1430"/>
        <v>4978</v>
      </c>
      <c r="L6753" s="97" t="str">
        <f>IF(TRIM('Ek.3-A'!F6753)&lt;&gt;"","var","yok")</f>
        <v>yok</v>
      </c>
      <c r="M6753" s="5" t="str">
        <f>IF('Ek.3-A'!F6753="", "", IF(VLOOKUP('Ek.3-A'!F6753, Veriler!D:E, 2, 0)=0, "", VLOOKUP('Ek.3-A'!F6753, Veriler!D:E, 2, 0)))</f>
        <v/>
      </c>
      <c r="N6753" s="5" t="str">
        <f>IF('Ek.3-A'!P6753="", "", 'Ek.3-A'!P6753)</f>
        <v/>
      </c>
      <c r="O6753" s="142">
        <f>'Ek.3-A'!S6753</f>
        <v>0</v>
      </c>
      <c r="P6753" s="143" t="str">
        <f>'Ek.3-A'!L6753</f>
        <v/>
      </c>
      <c r="Q6753" s="24" t="str">
        <f>'Ek.3-A'!M6753</f>
        <v/>
      </c>
      <c r="R6753" s="24">
        <f t="shared" si="1427"/>
        <v>0</v>
      </c>
      <c r="S6753" s="141" t="str">
        <f t="shared" si="1428"/>
        <v>H</v>
      </c>
      <c r="T6753" s="24">
        <f>IF(S6753="E",SUM($R$5:R6753),0)</f>
        <v>0</v>
      </c>
      <c r="U6753" s="143">
        <f t="shared" si="1429"/>
        <v>0</v>
      </c>
    </row>
    <row r="6754" spans="1:41" x14ac:dyDescent="0.25">
      <c r="A6754" s="6">
        <v>68.540000000000106</v>
      </c>
      <c r="B6754" s="32" t="s">
        <v>317</v>
      </c>
      <c r="K6754" s="3">
        <f t="shared" si="1430"/>
        <v>4979</v>
      </c>
      <c r="L6754" s="97" t="str">
        <f>IF(TRIM('Ek.3-A'!F6754)&lt;&gt;"","var","yok")</f>
        <v>yok</v>
      </c>
      <c r="M6754" s="5" t="str">
        <f>IF('Ek.3-A'!F6754="", "", IF(VLOOKUP('Ek.3-A'!F6754, Veriler!D:E, 2, 0)=0, "", VLOOKUP('Ek.3-A'!F6754, Veriler!D:E, 2, 0)))</f>
        <v/>
      </c>
      <c r="N6754" s="5" t="str">
        <f>IF('Ek.3-A'!P6754="", "", 'Ek.3-A'!P6754)</f>
        <v/>
      </c>
      <c r="O6754" s="142">
        <f>'Ek.3-A'!S6754</f>
        <v>0</v>
      </c>
      <c r="P6754" s="143" t="str">
        <f>'Ek.3-A'!L6754</f>
        <v/>
      </c>
      <c r="Q6754" s="24" t="str">
        <f>'Ek.3-A'!M6754</f>
        <v/>
      </c>
      <c r="R6754" s="24">
        <f t="shared" si="1427"/>
        <v>0</v>
      </c>
      <c r="S6754" s="141" t="str">
        <f t="shared" si="1428"/>
        <v>H</v>
      </c>
      <c r="T6754" s="24">
        <f>IF(S6754="E",SUM($R$5:R6754),0)</f>
        <v>0</v>
      </c>
      <c r="U6754" s="143">
        <f t="shared" si="1429"/>
        <v>0</v>
      </c>
    </row>
    <row r="6755" spans="1:41" x14ac:dyDescent="0.25">
      <c r="A6755" s="6">
        <v>68.550000000000097</v>
      </c>
      <c r="B6755" s="32" t="s">
        <v>317</v>
      </c>
      <c r="K6755" s="3">
        <f t="shared" si="1430"/>
        <v>4980</v>
      </c>
      <c r="L6755" s="97" t="str">
        <f>IF(TRIM('Ek.3-A'!F6755)&lt;&gt;"","var","yok")</f>
        <v>yok</v>
      </c>
      <c r="M6755" s="5" t="str">
        <f>IF('Ek.3-A'!F6755="", "", IF(VLOOKUP('Ek.3-A'!F6755, Veriler!D:E, 2, 0)=0, "", VLOOKUP('Ek.3-A'!F6755, Veriler!D:E, 2, 0)))</f>
        <v/>
      </c>
      <c r="N6755" s="5" t="str">
        <f>IF('Ek.3-A'!P6755="", "", 'Ek.3-A'!P6755)</f>
        <v/>
      </c>
      <c r="O6755" s="142">
        <f>'Ek.3-A'!S6755</f>
        <v>0</v>
      </c>
      <c r="P6755" s="143" t="str">
        <f>'Ek.3-A'!L6755</f>
        <v/>
      </c>
      <c r="Q6755" s="24" t="str">
        <f>'Ek.3-A'!M6755</f>
        <v/>
      </c>
      <c r="R6755" s="24">
        <f t="shared" si="1427"/>
        <v>0</v>
      </c>
      <c r="S6755" s="141" t="str">
        <f t="shared" si="1428"/>
        <v>H</v>
      </c>
      <c r="T6755" s="24">
        <f>IF(S6755="E",SUM($R$5:R6755),0)</f>
        <v>0</v>
      </c>
      <c r="U6755" s="143">
        <f t="shared" si="1429"/>
        <v>0</v>
      </c>
    </row>
    <row r="6756" spans="1:41" x14ac:dyDescent="0.25">
      <c r="A6756" s="6">
        <v>68.560000000000102</v>
      </c>
      <c r="B6756" s="32" t="s">
        <v>317</v>
      </c>
      <c r="K6756" s="3">
        <f t="shared" si="1430"/>
        <v>4981</v>
      </c>
      <c r="L6756" s="97" t="str">
        <f>IF(TRIM('Ek.3-A'!F6756)&lt;&gt;"","var","yok")</f>
        <v>yok</v>
      </c>
      <c r="M6756" s="5" t="str">
        <f>IF('Ek.3-A'!F6756="", "", IF(VLOOKUP('Ek.3-A'!F6756, Veriler!D:E, 2, 0)=0, "", VLOOKUP('Ek.3-A'!F6756, Veriler!D:E, 2, 0)))</f>
        <v/>
      </c>
      <c r="N6756" s="5" t="str">
        <f>IF('Ek.3-A'!P6756="", "", 'Ek.3-A'!P6756)</f>
        <v/>
      </c>
      <c r="O6756" s="142">
        <f>'Ek.3-A'!S6756</f>
        <v>0</v>
      </c>
      <c r="P6756" s="143" t="str">
        <f>'Ek.3-A'!L6756</f>
        <v/>
      </c>
      <c r="Q6756" s="24" t="str">
        <f>'Ek.3-A'!M6756</f>
        <v/>
      </c>
      <c r="R6756" s="24">
        <f t="shared" si="1427"/>
        <v>0</v>
      </c>
      <c r="S6756" s="141" t="str">
        <f t="shared" si="1428"/>
        <v>H</v>
      </c>
      <c r="T6756" s="24">
        <f>IF(S6756="E",SUM($R$5:R6756),0)</f>
        <v>0</v>
      </c>
      <c r="U6756" s="143">
        <f t="shared" si="1429"/>
        <v>0</v>
      </c>
    </row>
    <row r="6757" spans="1:41" x14ac:dyDescent="0.25">
      <c r="A6757" s="6">
        <v>68.570000000000107</v>
      </c>
      <c r="B6757" s="32" t="s">
        <v>317</v>
      </c>
      <c r="K6757" s="3">
        <f t="shared" si="1430"/>
        <v>4982</v>
      </c>
      <c r="L6757" s="97" t="str">
        <f>IF(TRIM('Ek.3-A'!F6757)&lt;&gt;"","var","yok")</f>
        <v>yok</v>
      </c>
      <c r="M6757" s="5" t="str">
        <f>IF('Ek.3-A'!F6757="", "", IF(VLOOKUP('Ek.3-A'!F6757, Veriler!D:E, 2, 0)=0, "", VLOOKUP('Ek.3-A'!F6757, Veriler!D:E, 2, 0)))</f>
        <v/>
      </c>
      <c r="N6757" s="5" t="str">
        <f>IF('Ek.3-A'!P6757="", "", 'Ek.3-A'!P6757)</f>
        <v/>
      </c>
      <c r="O6757" s="142">
        <f>'Ek.3-A'!S6757</f>
        <v>0</v>
      </c>
      <c r="P6757" s="143" t="str">
        <f>'Ek.3-A'!L6757</f>
        <v/>
      </c>
      <c r="Q6757" s="24" t="str">
        <f>'Ek.3-A'!M6757</f>
        <v/>
      </c>
      <c r="R6757" s="24">
        <f t="shared" si="1427"/>
        <v>0</v>
      </c>
      <c r="S6757" s="141" t="str">
        <f t="shared" si="1428"/>
        <v>H</v>
      </c>
      <c r="T6757" s="24">
        <f>IF(S6757="E",SUM($R$5:R6757),0)</f>
        <v>0</v>
      </c>
      <c r="U6757" s="143">
        <f t="shared" si="1429"/>
        <v>0</v>
      </c>
    </row>
    <row r="6758" spans="1:41" x14ac:dyDescent="0.25">
      <c r="A6758" s="6">
        <v>68.580000000000098</v>
      </c>
      <c r="B6758" s="32" t="s">
        <v>317</v>
      </c>
      <c r="K6758" s="3">
        <f t="shared" si="1430"/>
        <v>4983</v>
      </c>
      <c r="L6758" s="97" t="str">
        <f>IF(TRIM('Ek.3-A'!F6758)&lt;&gt;"","var","yok")</f>
        <v>yok</v>
      </c>
      <c r="M6758" s="5" t="str">
        <f>IF('Ek.3-A'!F6758="", "", IF(VLOOKUP('Ek.3-A'!F6758, Veriler!D:E, 2, 0)=0, "", VLOOKUP('Ek.3-A'!F6758, Veriler!D:E, 2, 0)))</f>
        <v/>
      </c>
      <c r="N6758" s="5" t="str">
        <f>IF('Ek.3-A'!P6758="", "", 'Ek.3-A'!P6758)</f>
        <v/>
      </c>
      <c r="O6758" s="142">
        <f>'Ek.3-A'!S6758</f>
        <v>0</v>
      </c>
      <c r="P6758" s="143" t="str">
        <f>'Ek.3-A'!L6758</f>
        <v/>
      </c>
      <c r="Q6758" s="24" t="str">
        <f>'Ek.3-A'!M6758</f>
        <v/>
      </c>
      <c r="R6758" s="24">
        <f t="shared" si="1427"/>
        <v>0</v>
      </c>
      <c r="S6758" s="141" t="str">
        <f t="shared" si="1428"/>
        <v>H</v>
      </c>
      <c r="T6758" s="24">
        <f>IF(S6758="E",SUM($R$5:R6758),0)</f>
        <v>0</v>
      </c>
      <c r="U6758" s="143">
        <f t="shared" si="1429"/>
        <v>0</v>
      </c>
    </row>
    <row r="6759" spans="1:41" x14ac:dyDescent="0.25">
      <c r="A6759" s="6">
        <v>68.590000000000103</v>
      </c>
      <c r="B6759" s="32" t="s">
        <v>317</v>
      </c>
      <c r="K6759" s="3">
        <f t="shared" si="1430"/>
        <v>4984</v>
      </c>
      <c r="L6759" s="97" t="str">
        <f>IF(TRIM('Ek.3-A'!F6759)&lt;&gt;"","var","yok")</f>
        <v>yok</v>
      </c>
      <c r="M6759" s="5" t="str">
        <f>IF('Ek.3-A'!F6759="", "", IF(VLOOKUP('Ek.3-A'!F6759, Veriler!D:E, 2, 0)=0, "", VLOOKUP('Ek.3-A'!F6759, Veriler!D:E, 2, 0)))</f>
        <v/>
      </c>
      <c r="N6759" s="5" t="str">
        <f>IF('Ek.3-A'!P6759="", "", 'Ek.3-A'!P6759)</f>
        <v/>
      </c>
      <c r="O6759" s="142">
        <f>'Ek.3-A'!S6759</f>
        <v>0</v>
      </c>
      <c r="P6759" s="143" t="str">
        <f>'Ek.3-A'!L6759</f>
        <v/>
      </c>
      <c r="Q6759" s="24" t="str">
        <f>'Ek.3-A'!M6759</f>
        <v/>
      </c>
      <c r="R6759" s="24">
        <f t="shared" si="1427"/>
        <v>0</v>
      </c>
      <c r="S6759" s="141" t="str">
        <f t="shared" si="1428"/>
        <v>H</v>
      </c>
      <c r="T6759" s="24">
        <f>IF(S6759="E",SUM($R$5:R6759),0)</f>
        <v>0</v>
      </c>
      <c r="U6759" s="143">
        <f t="shared" si="1429"/>
        <v>0</v>
      </c>
    </row>
    <row r="6760" spans="1:41" x14ac:dyDescent="0.25">
      <c r="A6760" s="6">
        <v>68.600000000000094</v>
      </c>
      <c r="B6760" s="32" t="s">
        <v>317</v>
      </c>
      <c r="T6760" s="24"/>
      <c r="U6760" s="25"/>
      <c r="AO6760" s="140">
        <f>'Ek.3-A'!L6760</f>
        <v>0</v>
      </c>
    </row>
    <row r="6761" spans="1:41" x14ac:dyDescent="0.25">
      <c r="A6761" s="6">
        <v>68.610000000000099</v>
      </c>
      <c r="B6761" s="32" t="s">
        <v>317</v>
      </c>
      <c r="T6761" s="24"/>
      <c r="U6761" s="25"/>
      <c r="AO6761" s="140"/>
    </row>
    <row r="6762" spans="1:41" x14ac:dyDescent="0.25">
      <c r="A6762" s="6">
        <v>68.620000000000104</v>
      </c>
      <c r="B6762" s="32" t="s">
        <v>317</v>
      </c>
      <c r="T6762" s="24"/>
      <c r="U6762" s="25"/>
      <c r="AO6762" s="140"/>
    </row>
    <row r="6763" spans="1:41" x14ac:dyDescent="0.25">
      <c r="A6763" s="6">
        <v>68.630000000000095</v>
      </c>
      <c r="B6763" s="32" t="s">
        <v>317</v>
      </c>
      <c r="T6763" s="24"/>
      <c r="U6763" s="25"/>
      <c r="AO6763" s="140"/>
    </row>
    <row r="6764" spans="1:41" x14ac:dyDescent="0.25">
      <c r="A6764" s="6">
        <v>68.6400000000001</v>
      </c>
      <c r="B6764" s="32" t="s">
        <v>317</v>
      </c>
      <c r="T6764" s="24"/>
      <c r="U6764" s="25"/>
    </row>
    <row r="6765" spans="1:41" x14ac:dyDescent="0.25">
      <c r="A6765" s="6">
        <v>68.650000000000105</v>
      </c>
      <c r="B6765" s="32" t="s">
        <v>317</v>
      </c>
      <c r="T6765" s="24"/>
      <c r="U6765" s="25"/>
    </row>
    <row r="6766" spans="1:41" x14ac:dyDescent="0.25">
      <c r="A6766" s="6">
        <v>68.660000000000096</v>
      </c>
      <c r="B6766" s="32" t="s">
        <v>317</v>
      </c>
      <c r="T6766" s="24"/>
      <c r="U6766" s="25"/>
    </row>
    <row r="6767" spans="1:41" x14ac:dyDescent="0.25">
      <c r="A6767" s="6">
        <v>68.670000000000101</v>
      </c>
      <c r="B6767" s="32" t="s">
        <v>317</v>
      </c>
      <c r="T6767" s="24"/>
      <c r="U6767" s="25"/>
    </row>
    <row r="6768" spans="1:41" x14ac:dyDescent="0.25">
      <c r="A6768" s="6">
        <v>68.680000000000106</v>
      </c>
      <c r="B6768" s="32" t="s">
        <v>317</v>
      </c>
      <c r="T6768" s="24"/>
      <c r="U6768" s="25"/>
    </row>
    <row r="6769" spans="1:21" x14ac:dyDescent="0.25">
      <c r="A6769" s="6">
        <v>68.690000000000097</v>
      </c>
      <c r="B6769" s="32" t="s">
        <v>317</v>
      </c>
      <c r="K6769" s="3">
        <f>K6759+1</f>
        <v>4985</v>
      </c>
      <c r="L6769" s="97" t="str">
        <f>IF(TRIM('Ek.3-A'!F6769)&lt;&gt;"","var","yok")</f>
        <v>yok</v>
      </c>
      <c r="M6769" s="5" t="str">
        <f>IF('Ek.3-A'!F6769="", "", IF(VLOOKUP('Ek.3-A'!F6769, Veriler!D:E, 2, 0)=0, "", VLOOKUP('Ek.3-A'!F6769, Veriler!D:E, 2, 0)))</f>
        <v/>
      </c>
      <c r="N6769" s="5" t="str">
        <f>IF('Ek.3-A'!P6769="", "", 'Ek.3-A'!P6769)</f>
        <v/>
      </c>
      <c r="O6769" s="142">
        <f>'Ek.3-A'!S6769</f>
        <v>0</v>
      </c>
      <c r="P6769" s="143" t="str">
        <f>'Ek.3-A'!L6769</f>
        <v/>
      </c>
      <c r="Q6769" s="24" t="str">
        <f>'Ek.3-A'!M6769</f>
        <v/>
      </c>
      <c r="R6769" s="24">
        <f t="shared" ref="R6769:R6782" si="1431">IF(L6769="var",0,IF(Q6769&lt;=0.005,Q6769,0))</f>
        <v>0</v>
      </c>
      <c r="S6769" s="141" t="str">
        <f t="shared" ref="S6769:S6782" si="1432">IF(Q6769&lt;=0.005,"E","H")</f>
        <v>H</v>
      </c>
      <c r="T6769" s="24">
        <f>IF(S6769="E",SUM($R$5:R6769),0)</f>
        <v>0</v>
      </c>
      <c r="U6769" s="143">
        <f t="shared" ref="U6769:U6782" si="1433">IF(T6769&lt;=0.1, O6769, IF(R6769&gt;$G$2, R6769*O6769, $G$2*O6769))</f>
        <v>0</v>
      </c>
    </row>
    <row r="6770" spans="1:21" x14ac:dyDescent="0.25">
      <c r="A6770" s="6">
        <v>68.700000000000102</v>
      </c>
      <c r="B6770" s="32" t="s">
        <v>317</v>
      </c>
      <c r="K6770" s="3">
        <f t="shared" ref="K6770:K6782" si="1434">K6769+1</f>
        <v>4986</v>
      </c>
      <c r="L6770" s="97" t="str">
        <f>IF(TRIM('Ek.3-A'!F6770)&lt;&gt;"","var","yok")</f>
        <v>yok</v>
      </c>
      <c r="M6770" s="5" t="str">
        <f>IF('Ek.3-A'!F6770="", "", IF(VLOOKUP('Ek.3-A'!F6770, Veriler!D:E, 2, 0)=0, "", VLOOKUP('Ek.3-A'!F6770, Veriler!D:E, 2, 0)))</f>
        <v/>
      </c>
      <c r="N6770" s="5" t="str">
        <f>IF('Ek.3-A'!P6770="", "", 'Ek.3-A'!P6770)</f>
        <v/>
      </c>
      <c r="O6770" s="142">
        <f>'Ek.3-A'!S6770</f>
        <v>0</v>
      </c>
      <c r="P6770" s="143" t="str">
        <f>'Ek.3-A'!L6770</f>
        <v/>
      </c>
      <c r="Q6770" s="24" t="str">
        <f>'Ek.3-A'!M6770</f>
        <v/>
      </c>
      <c r="R6770" s="24">
        <f t="shared" si="1431"/>
        <v>0</v>
      </c>
      <c r="S6770" s="141" t="str">
        <f t="shared" si="1432"/>
        <v>H</v>
      </c>
      <c r="T6770" s="24">
        <f>IF(S6770="E",SUM($R$5:R6770),0)</f>
        <v>0</v>
      </c>
      <c r="U6770" s="143">
        <f t="shared" si="1433"/>
        <v>0</v>
      </c>
    </row>
    <row r="6771" spans="1:21" x14ac:dyDescent="0.25">
      <c r="A6771" s="6">
        <v>68.710000000000093</v>
      </c>
      <c r="B6771" s="32" t="s">
        <v>317</v>
      </c>
      <c r="K6771" s="3">
        <f t="shared" si="1434"/>
        <v>4987</v>
      </c>
      <c r="L6771" s="97" t="str">
        <f>IF(TRIM('Ek.3-A'!F6771)&lt;&gt;"","var","yok")</f>
        <v>yok</v>
      </c>
      <c r="M6771" s="5" t="str">
        <f>IF('Ek.3-A'!F6771="", "", IF(VLOOKUP('Ek.3-A'!F6771, Veriler!D:E, 2, 0)=0, "", VLOOKUP('Ek.3-A'!F6771, Veriler!D:E, 2, 0)))</f>
        <v/>
      </c>
      <c r="N6771" s="5" t="str">
        <f>IF('Ek.3-A'!P6771="", "", 'Ek.3-A'!P6771)</f>
        <v/>
      </c>
      <c r="O6771" s="142">
        <f>'Ek.3-A'!S6771</f>
        <v>0</v>
      </c>
      <c r="P6771" s="143" t="str">
        <f>'Ek.3-A'!L6771</f>
        <v/>
      </c>
      <c r="Q6771" s="24" t="str">
        <f>'Ek.3-A'!M6771</f>
        <v/>
      </c>
      <c r="R6771" s="24">
        <f t="shared" si="1431"/>
        <v>0</v>
      </c>
      <c r="S6771" s="141" t="str">
        <f t="shared" si="1432"/>
        <v>H</v>
      </c>
      <c r="T6771" s="24">
        <f>IF(S6771="E",SUM($R$5:R6771),0)</f>
        <v>0</v>
      </c>
      <c r="U6771" s="143">
        <f t="shared" si="1433"/>
        <v>0</v>
      </c>
    </row>
    <row r="6772" spans="1:21" x14ac:dyDescent="0.25">
      <c r="A6772" s="6">
        <v>68.720000000000098</v>
      </c>
      <c r="B6772" s="32" t="s">
        <v>317</v>
      </c>
      <c r="K6772" s="3">
        <f t="shared" si="1434"/>
        <v>4988</v>
      </c>
      <c r="L6772" s="97" t="str">
        <f>IF(TRIM('Ek.3-A'!F6772)&lt;&gt;"","var","yok")</f>
        <v>yok</v>
      </c>
      <c r="M6772" s="5" t="str">
        <f>IF('Ek.3-A'!F6772="", "", IF(VLOOKUP('Ek.3-A'!F6772, Veriler!D:E, 2, 0)=0, "", VLOOKUP('Ek.3-A'!F6772, Veriler!D:E, 2, 0)))</f>
        <v/>
      </c>
      <c r="N6772" s="5" t="str">
        <f>IF('Ek.3-A'!P6772="", "", 'Ek.3-A'!P6772)</f>
        <v/>
      </c>
      <c r="O6772" s="142">
        <f>'Ek.3-A'!S6772</f>
        <v>0</v>
      </c>
      <c r="P6772" s="143" t="str">
        <f>'Ek.3-A'!L6772</f>
        <v/>
      </c>
      <c r="Q6772" s="24" t="str">
        <f>'Ek.3-A'!M6772</f>
        <v/>
      </c>
      <c r="R6772" s="24">
        <f t="shared" si="1431"/>
        <v>0</v>
      </c>
      <c r="S6772" s="141" t="str">
        <f t="shared" si="1432"/>
        <v>H</v>
      </c>
      <c r="T6772" s="24">
        <f>IF(S6772="E",SUM($R$5:R6772),0)</f>
        <v>0</v>
      </c>
      <c r="U6772" s="143">
        <f t="shared" si="1433"/>
        <v>0</v>
      </c>
    </row>
    <row r="6773" spans="1:21" x14ac:dyDescent="0.25">
      <c r="A6773" s="6">
        <v>68.730000000000103</v>
      </c>
      <c r="B6773" s="32" t="s">
        <v>317</v>
      </c>
      <c r="K6773" s="3">
        <f t="shared" si="1434"/>
        <v>4989</v>
      </c>
      <c r="L6773" s="97" t="str">
        <f>IF(TRIM('Ek.3-A'!F6773)&lt;&gt;"","var","yok")</f>
        <v>yok</v>
      </c>
      <c r="M6773" s="5" t="str">
        <f>IF('Ek.3-A'!F6773="", "", IF(VLOOKUP('Ek.3-A'!F6773, Veriler!D:E, 2, 0)=0, "", VLOOKUP('Ek.3-A'!F6773, Veriler!D:E, 2, 0)))</f>
        <v/>
      </c>
      <c r="N6773" s="5" t="str">
        <f>IF('Ek.3-A'!P6773="", "", 'Ek.3-A'!P6773)</f>
        <v/>
      </c>
      <c r="O6773" s="142">
        <f>'Ek.3-A'!S6773</f>
        <v>0</v>
      </c>
      <c r="P6773" s="143" t="str">
        <f>'Ek.3-A'!L6773</f>
        <v/>
      </c>
      <c r="Q6773" s="24" t="str">
        <f>'Ek.3-A'!M6773</f>
        <v/>
      </c>
      <c r="R6773" s="24">
        <f t="shared" si="1431"/>
        <v>0</v>
      </c>
      <c r="S6773" s="141" t="str">
        <f t="shared" si="1432"/>
        <v>H</v>
      </c>
      <c r="T6773" s="24">
        <f>IF(S6773="E",SUM($R$5:R6773),0)</f>
        <v>0</v>
      </c>
      <c r="U6773" s="143">
        <f t="shared" si="1433"/>
        <v>0</v>
      </c>
    </row>
    <row r="6774" spans="1:21" x14ac:dyDescent="0.25">
      <c r="A6774" s="6">
        <v>68.740000000000094</v>
      </c>
      <c r="B6774" s="32" t="s">
        <v>317</v>
      </c>
      <c r="K6774" s="3">
        <f t="shared" si="1434"/>
        <v>4990</v>
      </c>
      <c r="L6774" s="97" t="str">
        <f>IF(TRIM('Ek.3-A'!F6774)&lt;&gt;"","var","yok")</f>
        <v>yok</v>
      </c>
      <c r="M6774" s="5" t="str">
        <f>IF('Ek.3-A'!F6774="", "", IF(VLOOKUP('Ek.3-A'!F6774, Veriler!D:E, 2, 0)=0, "", VLOOKUP('Ek.3-A'!F6774, Veriler!D:E, 2, 0)))</f>
        <v/>
      </c>
      <c r="N6774" s="5" t="str">
        <f>IF('Ek.3-A'!P6774="", "", 'Ek.3-A'!P6774)</f>
        <v/>
      </c>
      <c r="O6774" s="142">
        <f>'Ek.3-A'!S6774</f>
        <v>0</v>
      </c>
      <c r="P6774" s="143" t="str">
        <f>'Ek.3-A'!L6774</f>
        <v/>
      </c>
      <c r="Q6774" s="24" t="str">
        <f>'Ek.3-A'!M6774</f>
        <v/>
      </c>
      <c r="R6774" s="24">
        <f t="shared" si="1431"/>
        <v>0</v>
      </c>
      <c r="S6774" s="141" t="str">
        <f t="shared" si="1432"/>
        <v>H</v>
      </c>
      <c r="T6774" s="24">
        <f>IF(S6774="E",SUM($R$5:R6774),0)</f>
        <v>0</v>
      </c>
      <c r="U6774" s="143">
        <f t="shared" si="1433"/>
        <v>0</v>
      </c>
    </row>
    <row r="6775" spans="1:21" x14ac:dyDescent="0.25">
      <c r="A6775" s="6">
        <v>68.750000000000099</v>
      </c>
      <c r="B6775" s="32" t="s">
        <v>317</v>
      </c>
      <c r="K6775" s="3">
        <f t="shared" si="1434"/>
        <v>4991</v>
      </c>
      <c r="L6775" s="97" t="str">
        <f>IF(TRIM('Ek.3-A'!F6775)&lt;&gt;"","var","yok")</f>
        <v>yok</v>
      </c>
      <c r="M6775" s="5" t="str">
        <f>IF('Ek.3-A'!F6775="", "", IF(VLOOKUP('Ek.3-A'!F6775, Veriler!D:E, 2, 0)=0, "", VLOOKUP('Ek.3-A'!F6775, Veriler!D:E, 2, 0)))</f>
        <v/>
      </c>
      <c r="N6775" s="5" t="str">
        <f>IF('Ek.3-A'!P6775="", "", 'Ek.3-A'!P6775)</f>
        <v/>
      </c>
      <c r="O6775" s="142">
        <f>'Ek.3-A'!S6775</f>
        <v>0</v>
      </c>
      <c r="P6775" s="143" t="str">
        <f>'Ek.3-A'!L6775</f>
        <v/>
      </c>
      <c r="Q6775" s="24" t="str">
        <f>'Ek.3-A'!M6775</f>
        <v/>
      </c>
      <c r="R6775" s="24">
        <f t="shared" si="1431"/>
        <v>0</v>
      </c>
      <c r="S6775" s="141" t="str">
        <f t="shared" si="1432"/>
        <v>H</v>
      </c>
      <c r="T6775" s="24">
        <f>IF(S6775="E",SUM($R$5:R6775),0)</f>
        <v>0</v>
      </c>
      <c r="U6775" s="143">
        <f t="shared" si="1433"/>
        <v>0</v>
      </c>
    </row>
    <row r="6776" spans="1:21" x14ac:dyDescent="0.25">
      <c r="A6776" s="6">
        <v>68.760000000000105</v>
      </c>
      <c r="B6776" s="32" t="s">
        <v>317</v>
      </c>
      <c r="K6776" s="3">
        <f t="shared" si="1434"/>
        <v>4992</v>
      </c>
      <c r="L6776" s="97" t="str">
        <f>IF(TRIM('Ek.3-A'!F6776)&lt;&gt;"","var","yok")</f>
        <v>yok</v>
      </c>
      <c r="M6776" s="5" t="str">
        <f>IF('Ek.3-A'!F6776="", "", IF(VLOOKUP('Ek.3-A'!F6776, Veriler!D:E, 2, 0)=0, "", VLOOKUP('Ek.3-A'!F6776, Veriler!D:E, 2, 0)))</f>
        <v/>
      </c>
      <c r="N6776" s="5" t="str">
        <f>IF('Ek.3-A'!P6776="", "", 'Ek.3-A'!P6776)</f>
        <v/>
      </c>
      <c r="O6776" s="142">
        <f>'Ek.3-A'!S6776</f>
        <v>0</v>
      </c>
      <c r="P6776" s="143" t="str">
        <f>'Ek.3-A'!L6776</f>
        <v/>
      </c>
      <c r="Q6776" s="24" t="str">
        <f>'Ek.3-A'!M6776</f>
        <v/>
      </c>
      <c r="R6776" s="24">
        <f t="shared" si="1431"/>
        <v>0</v>
      </c>
      <c r="S6776" s="141" t="str">
        <f t="shared" si="1432"/>
        <v>H</v>
      </c>
      <c r="T6776" s="24">
        <f>IF(S6776="E",SUM($R$5:R6776),0)</f>
        <v>0</v>
      </c>
      <c r="U6776" s="143">
        <f t="shared" si="1433"/>
        <v>0</v>
      </c>
    </row>
    <row r="6777" spans="1:21" x14ac:dyDescent="0.25">
      <c r="A6777" s="6">
        <v>68.770000000000095</v>
      </c>
      <c r="B6777" s="32" t="s">
        <v>317</v>
      </c>
      <c r="K6777" s="3">
        <f t="shared" si="1434"/>
        <v>4993</v>
      </c>
      <c r="L6777" s="97" t="str">
        <f>IF(TRIM('Ek.3-A'!F6777)&lt;&gt;"","var","yok")</f>
        <v>yok</v>
      </c>
      <c r="M6777" s="5" t="str">
        <f>IF('Ek.3-A'!F6777="", "", IF(VLOOKUP('Ek.3-A'!F6777, Veriler!D:E, 2, 0)=0, "", VLOOKUP('Ek.3-A'!F6777, Veriler!D:E, 2, 0)))</f>
        <v/>
      </c>
      <c r="N6777" s="5" t="str">
        <f>IF('Ek.3-A'!P6777="", "", 'Ek.3-A'!P6777)</f>
        <v/>
      </c>
      <c r="O6777" s="142">
        <f>'Ek.3-A'!S6777</f>
        <v>0</v>
      </c>
      <c r="P6777" s="143" t="str">
        <f>'Ek.3-A'!L6777</f>
        <v/>
      </c>
      <c r="Q6777" s="24" t="str">
        <f>'Ek.3-A'!M6777</f>
        <v/>
      </c>
      <c r="R6777" s="24">
        <f t="shared" si="1431"/>
        <v>0</v>
      </c>
      <c r="S6777" s="141" t="str">
        <f t="shared" si="1432"/>
        <v>H</v>
      </c>
      <c r="T6777" s="24">
        <f>IF(S6777="E",SUM($R$5:R6777),0)</f>
        <v>0</v>
      </c>
      <c r="U6777" s="143">
        <f t="shared" si="1433"/>
        <v>0</v>
      </c>
    </row>
    <row r="6778" spans="1:21" x14ac:dyDescent="0.25">
      <c r="A6778" s="6">
        <v>68.780000000000101</v>
      </c>
      <c r="B6778" s="32" t="s">
        <v>317</v>
      </c>
      <c r="K6778" s="3">
        <f t="shared" si="1434"/>
        <v>4994</v>
      </c>
      <c r="L6778" s="97" t="str">
        <f>IF(TRIM('Ek.3-A'!F6778)&lt;&gt;"","var","yok")</f>
        <v>yok</v>
      </c>
      <c r="M6778" s="5" t="str">
        <f>IF('Ek.3-A'!F6778="", "", IF(VLOOKUP('Ek.3-A'!F6778, Veriler!D:E, 2, 0)=0, "", VLOOKUP('Ek.3-A'!F6778, Veriler!D:E, 2, 0)))</f>
        <v/>
      </c>
      <c r="N6778" s="5" t="str">
        <f>IF('Ek.3-A'!P6778="", "", 'Ek.3-A'!P6778)</f>
        <v/>
      </c>
      <c r="O6778" s="142">
        <f>'Ek.3-A'!S6778</f>
        <v>0</v>
      </c>
      <c r="P6778" s="143" t="str">
        <f>'Ek.3-A'!L6778</f>
        <v/>
      </c>
      <c r="Q6778" s="24" t="str">
        <f>'Ek.3-A'!M6778</f>
        <v/>
      </c>
      <c r="R6778" s="24">
        <f t="shared" si="1431"/>
        <v>0</v>
      </c>
      <c r="S6778" s="141" t="str">
        <f t="shared" si="1432"/>
        <v>H</v>
      </c>
      <c r="T6778" s="24">
        <f>IF(S6778="E",SUM($R$5:R6778),0)</f>
        <v>0</v>
      </c>
      <c r="U6778" s="143">
        <f t="shared" si="1433"/>
        <v>0</v>
      </c>
    </row>
    <row r="6779" spans="1:21" x14ac:dyDescent="0.25">
      <c r="A6779" s="6">
        <v>68.790000000000106</v>
      </c>
      <c r="B6779" s="32" t="s">
        <v>317</v>
      </c>
      <c r="K6779" s="3">
        <f t="shared" si="1434"/>
        <v>4995</v>
      </c>
      <c r="L6779" s="97" t="str">
        <f>IF(TRIM('Ek.3-A'!F6779)&lt;&gt;"","var","yok")</f>
        <v>yok</v>
      </c>
      <c r="M6779" s="5" t="str">
        <f>IF('Ek.3-A'!F6779="", "", IF(VLOOKUP('Ek.3-A'!F6779, Veriler!D:E, 2, 0)=0, "", VLOOKUP('Ek.3-A'!F6779, Veriler!D:E, 2, 0)))</f>
        <v/>
      </c>
      <c r="N6779" s="5" t="str">
        <f>IF('Ek.3-A'!P6779="", "", 'Ek.3-A'!P6779)</f>
        <v/>
      </c>
      <c r="O6779" s="142">
        <f>'Ek.3-A'!S6779</f>
        <v>0</v>
      </c>
      <c r="P6779" s="143" t="str">
        <f>'Ek.3-A'!L6779</f>
        <v/>
      </c>
      <c r="Q6779" s="24" t="str">
        <f>'Ek.3-A'!M6779</f>
        <v/>
      </c>
      <c r="R6779" s="24">
        <f t="shared" si="1431"/>
        <v>0</v>
      </c>
      <c r="S6779" s="141" t="str">
        <f t="shared" si="1432"/>
        <v>H</v>
      </c>
      <c r="T6779" s="24">
        <f>IF(S6779="E",SUM($R$5:R6779),0)</f>
        <v>0</v>
      </c>
      <c r="U6779" s="143">
        <f t="shared" si="1433"/>
        <v>0</v>
      </c>
    </row>
    <row r="6780" spans="1:21" x14ac:dyDescent="0.25">
      <c r="A6780" s="6">
        <v>68.800000000000097</v>
      </c>
      <c r="B6780" s="32" t="s">
        <v>317</v>
      </c>
      <c r="K6780" s="3">
        <f t="shared" si="1434"/>
        <v>4996</v>
      </c>
      <c r="L6780" s="97" t="str">
        <f>IF(TRIM('Ek.3-A'!F6780)&lt;&gt;"","var","yok")</f>
        <v>yok</v>
      </c>
      <c r="M6780" s="5" t="str">
        <f>IF('Ek.3-A'!F6780="", "", IF(VLOOKUP('Ek.3-A'!F6780, Veriler!D:E, 2, 0)=0, "", VLOOKUP('Ek.3-A'!F6780, Veriler!D:E, 2, 0)))</f>
        <v/>
      </c>
      <c r="N6780" s="5" t="str">
        <f>IF('Ek.3-A'!P6780="", "", 'Ek.3-A'!P6780)</f>
        <v/>
      </c>
      <c r="O6780" s="142">
        <f>'Ek.3-A'!S6780</f>
        <v>0</v>
      </c>
      <c r="P6780" s="143" t="str">
        <f>'Ek.3-A'!L6780</f>
        <v/>
      </c>
      <c r="Q6780" s="24" t="str">
        <f>'Ek.3-A'!M6780</f>
        <v/>
      </c>
      <c r="R6780" s="24">
        <f t="shared" si="1431"/>
        <v>0</v>
      </c>
      <c r="S6780" s="141" t="str">
        <f t="shared" si="1432"/>
        <v>H</v>
      </c>
      <c r="T6780" s="24">
        <f>IF(S6780="E",SUM($R$5:R6780),0)</f>
        <v>0</v>
      </c>
      <c r="U6780" s="143">
        <f t="shared" si="1433"/>
        <v>0</v>
      </c>
    </row>
    <row r="6781" spans="1:21" x14ac:dyDescent="0.25">
      <c r="A6781" s="6">
        <v>68.810000000000102</v>
      </c>
      <c r="B6781" s="32" t="s">
        <v>317</v>
      </c>
      <c r="K6781" s="3">
        <f t="shared" si="1434"/>
        <v>4997</v>
      </c>
      <c r="L6781" s="97" t="str">
        <f>IF(TRIM('Ek.3-A'!F6781)&lt;&gt;"","var","yok")</f>
        <v>yok</v>
      </c>
      <c r="M6781" s="5" t="str">
        <f>IF('Ek.3-A'!F6781="", "", IF(VLOOKUP('Ek.3-A'!F6781, Veriler!D:E, 2, 0)=0, "", VLOOKUP('Ek.3-A'!F6781, Veriler!D:E, 2, 0)))</f>
        <v/>
      </c>
      <c r="N6781" s="5" t="str">
        <f>IF('Ek.3-A'!P6781="", "", 'Ek.3-A'!P6781)</f>
        <v/>
      </c>
      <c r="O6781" s="142">
        <f>'Ek.3-A'!S6781</f>
        <v>0</v>
      </c>
      <c r="P6781" s="143" t="str">
        <f>'Ek.3-A'!L6781</f>
        <v/>
      </c>
      <c r="Q6781" s="24" t="str">
        <f>'Ek.3-A'!M6781</f>
        <v/>
      </c>
      <c r="R6781" s="24">
        <f t="shared" si="1431"/>
        <v>0</v>
      </c>
      <c r="S6781" s="141" t="str">
        <f t="shared" si="1432"/>
        <v>H</v>
      </c>
      <c r="T6781" s="24">
        <f>IF(S6781="E",SUM($R$5:R6781),0)</f>
        <v>0</v>
      </c>
      <c r="U6781" s="143">
        <f t="shared" si="1433"/>
        <v>0</v>
      </c>
    </row>
    <row r="6782" spans="1:21" x14ac:dyDescent="0.25">
      <c r="A6782" s="6">
        <v>68.820000000000107</v>
      </c>
      <c r="B6782" s="32" t="s">
        <v>317</v>
      </c>
      <c r="K6782" s="3">
        <f t="shared" si="1434"/>
        <v>4998</v>
      </c>
      <c r="L6782" s="97" t="str">
        <f>IF(TRIM('Ek.3-A'!F6782)&lt;&gt;"","var","yok")</f>
        <v>yok</v>
      </c>
      <c r="M6782" s="5" t="str">
        <f>IF('Ek.3-A'!F6782="", "", IF(VLOOKUP('Ek.3-A'!F6782, Veriler!D:E, 2, 0)=0, "", VLOOKUP('Ek.3-A'!F6782, Veriler!D:E, 2, 0)))</f>
        <v/>
      </c>
      <c r="N6782" s="5" t="str">
        <f>IF('Ek.3-A'!P6782="", "", 'Ek.3-A'!P6782)</f>
        <v/>
      </c>
      <c r="O6782" s="142">
        <f>'Ek.3-A'!S6782</f>
        <v>0</v>
      </c>
      <c r="P6782" s="143" t="str">
        <f>'Ek.3-A'!L6782</f>
        <v/>
      </c>
      <c r="Q6782" s="24" t="str">
        <f>'Ek.3-A'!M6782</f>
        <v/>
      </c>
      <c r="R6782" s="24">
        <f t="shared" si="1431"/>
        <v>0</v>
      </c>
      <c r="S6782" s="141" t="str">
        <f t="shared" si="1432"/>
        <v>H</v>
      </c>
      <c r="T6782" s="24">
        <f>IF(S6782="E",SUM($R$5:R6782),0)</f>
        <v>0</v>
      </c>
      <c r="U6782" s="143">
        <f t="shared" si="1433"/>
        <v>0</v>
      </c>
    </row>
    <row r="6783" spans="1:21" x14ac:dyDescent="0.25">
      <c r="A6783" s="6">
        <v>68.830000000000098</v>
      </c>
      <c r="B6783" s="32" t="s">
        <v>317</v>
      </c>
      <c r="L6783" s="97"/>
      <c r="M6783" s="5"/>
      <c r="N6783" s="5"/>
      <c r="O6783" s="5"/>
      <c r="Q6783" s="23"/>
      <c r="T6783" s="24"/>
      <c r="U6783" s="25"/>
    </row>
    <row r="6784" spans="1:21" x14ac:dyDescent="0.25">
      <c r="A6784" s="6">
        <v>68.840000000000103</v>
      </c>
      <c r="B6784" s="32" t="s">
        <v>317</v>
      </c>
      <c r="K6784" s="3">
        <f>K6782+1</f>
        <v>4999</v>
      </c>
      <c r="L6784" s="97" t="str">
        <f>IF(TRIM('Ek.3-A'!F6784)&lt;&gt;"","var","yok")</f>
        <v>yok</v>
      </c>
      <c r="M6784" s="5" t="str">
        <f>IF('Ek.3-A'!F6784="", "", IF(VLOOKUP('Ek.3-A'!F6784, Veriler!D:E, 2, 0)=0, "", VLOOKUP('Ek.3-A'!F6784, Veriler!D:E, 2, 0)))</f>
        <v/>
      </c>
      <c r="N6784" s="5" t="str">
        <f>IF('Ek.3-A'!P6784="", "", 'Ek.3-A'!P6784)</f>
        <v/>
      </c>
      <c r="O6784" s="142">
        <f>'Ek.3-A'!S6784</f>
        <v>0</v>
      </c>
      <c r="P6784" s="143" t="str">
        <f>'Ek.3-A'!L6784</f>
        <v/>
      </c>
      <c r="Q6784" s="24" t="str">
        <f>'Ek.3-A'!M6784</f>
        <v/>
      </c>
      <c r="R6784" s="24">
        <f t="shared" ref="R6784:R6797" si="1435">IF(L6784="var",0,IF(Q6784&lt;=0.005,Q6784,0))</f>
        <v>0</v>
      </c>
      <c r="S6784" s="141" t="str">
        <f t="shared" ref="S6784:S6797" si="1436">IF(Q6784&lt;=0.005,"E","H")</f>
        <v>H</v>
      </c>
      <c r="T6784" s="24">
        <f>IF(S6784="E",SUM($R$5:R6784),0)</f>
        <v>0</v>
      </c>
      <c r="U6784" s="143">
        <f t="shared" ref="U6784:U6797" si="1437">IF(T6784&lt;=0.1, O6784, IF(R6784&gt;$G$2, R6784*O6784, $G$2*O6784))</f>
        <v>0</v>
      </c>
    </row>
    <row r="6785" spans="1:41" x14ac:dyDescent="0.25">
      <c r="A6785" s="6">
        <v>68.850000000000094</v>
      </c>
      <c r="B6785" s="32" t="s">
        <v>317</v>
      </c>
      <c r="K6785" s="3">
        <f t="shared" ref="K6785:K6797" si="1438">K6784+1</f>
        <v>5000</v>
      </c>
      <c r="L6785" s="97" t="str">
        <f>IF(TRIM('Ek.3-A'!F6785)&lt;&gt;"","var","yok")</f>
        <v>yok</v>
      </c>
      <c r="M6785" s="5" t="str">
        <f>IF('Ek.3-A'!F6785="", "", IF(VLOOKUP('Ek.3-A'!F6785, Veriler!D:E, 2, 0)=0, "", VLOOKUP('Ek.3-A'!F6785, Veriler!D:E, 2, 0)))</f>
        <v/>
      </c>
      <c r="N6785" s="5" t="str">
        <f>IF('Ek.3-A'!P6785="", "", 'Ek.3-A'!P6785)</f>
        <v/>
      </c>
      <c r="O6785" s="142">
        <f>'Ek.3-A'!S6785</f>
        <v>0</v>
      </c>
      <c r="P6785" s="143" t="str">
        <f>'Ek.3-A'!L6785</f>
        <v/>
      </c>
      <c r="Q6785" s="24" t="str">
        <f>'Ek.3-A'!M6785</f>
        <v/>
      </c>
      <c r="R6785" s="24">
        <f t="shared" si="1435"/>
        <v>0</v>
      </c>
      <c r="S6785" s="141" t="str">
        <f t="shared" si="1436"/>
        <v>H</v>
      </c>
      <c r="T6785" s="24">
        <f>IF(S6785="E",SUM($R$5:R6785),0)</f>
        <v>0</v>
      </c>
      <c r="U6785" s="143">
        <f t="shared" si="1437"/>
        <v>0</v>
      </c>
    </row>
    <row r="6786" spans="1:41" x14ac:dyDescent="0.25">
      <c r="A6786" s="6">
        <v>68.860000000000099</v>
      </c>
      <c r="B6786" s="32" t="s">
        <v>317</v>
      </c>
      <c r="K6786" s="3">
        <f t="shared" si="1438"/>
        <v>5001</v>
      </c>
      <c r="L6786" s="97" t="str">
        <f>IF(TRIM('Ek.3-A'!F6786)&lt;&gt;"","var","yok")</f>
        <v>yok</v>
      </c>
      <c r="M6786" s="5" t="str">
        <f>IF('Ek.3-A'!F6786="", "", IF(VLOOKUP('Ek.3-A'!F6786, Veriler!D:E, 2, 0)=0, "", VLOOKUP('Ek.3-A'!F6786, Veriler!D:E, 2, 0)))</f>
        <v/>
      </c>
      <c r="N6786" s="5" t="str">
        <f>IF('Ek.3-A'!P6786="", "", 'Ek.3-A'!P6786)</f>
        <v/>
      </c>
      <c r="O6786" s="142">
        <f>'Ek.3-A'!S6786</f>
        <v>0</v>
      </c>
      <c r="P6786" s="143" t="str">
        <f>'Ek.3-A'!L6786</f>
        <v/>
      </c>
      <c r="Q6786" s="24" t="str">
        <f>'Ek.3-A'!M6786</f>
        <v/>
      </c>
      <c r="R6786" s="24">
        <f t="shared" si="1435"/>
        <v>0</v>
      </c>
      <c r="S6786" s="141" t="str">
        <f t="shared" si="1436"/>
        <v>H</v>
      </c>
      <c r="T6786" s="24">
        <f>IF(S6786="E",SUM($R$5:R6786),0)</f>
        <v>0</v>
      </c>
      <c r="U6786" s="143">
        <f t="shared" si="1437"/>
        <v>0</v>
      </c>
    </row>
    <row r="6787" spans="1:41" x14ac:dyDescent="0.25">
      <c r="A6787" s="6">
        <v>68.870000000000104</v>
      </c>
      <c r="B6787" s="32" t="s">
        <v>317</v>
      </c>
      <c r="K6787" s="3">
        <f t="shared" si="1438"/>
        <v>5002</v>
      </c>
      <c r="L6787" s="97" t="str">
        <f>IF(TRIM('Ek.3-A'!F6787)&lt;&gt;"","var","yok")</f>
        <v>yok</v>
      </c>
      <c r="M6787" s="5" t="str">
        <f>IF('Ek.3-A'!F6787="", "", IF(VLOOKUP('Ek.3-A'!F6787, Veriler!D:E, 2, 0)=0, "", VLOOKUP('Ek.3-A'!F6787, Veriler!D:E, 2, 0)))</f>
        <v/>
      </c>
      <c r="N6787" s="5" t="str">
        <f>IF('Ek.3-A'!P6787="", "", 'Ek.3-A'!P6787)</f>
        <v/>
      </c>
      <c r="O6787" s="142">
        <f>'Ek.3-A'!S6787</f>
        <v>0</v>
      </c>
      <c r="P6787" s="143" t="str">
        <f>'Ek.3-A'!L6787</f>
        <v/>
      </c>
      <c r="Q6787" s="24" t="str">
        <f>'Ek.3-A'!M6787</f>
        <v/>
      </c>
      <c r="R6787" s="24">
        <f t="shared" si="1435"/>
        <v>0</v>
      </c>
      <c r="S6787" s="141" t="str">
        <f t="shared" si="1436"/>
        <v>H</v>
      </c>
      <c r="T6787" s="24">
        <f>IF(S6787="E",SUM($R$5:R6787),0)</f>
        <v>0</v>
      </c>
      <c r="U6787" s="143">
        <f t="shared" si="1437"/>
        <v>0</v>
      </c>
    </row>
    <row r="6788" spans="1:41" x14ac:dyDescent="0.25">
      <c r="A6788" s="6">
        <v>68.880000000000095</v>
      </c>
      <c r="B6788" s="32" t="s">
        <v>317</v>
      </c>
      <c r="K6788" s="3">
        <f t="shared" si="1438"/>
        <v>5003</v>
      </c>
      <c r="L6788" s="97" t="str">
        <f>IF(TRIM('Ek.3-A'!F6788)&lt;&gt;"","var","yok")</f>
        <v>yok</v>
      </c>
      <c r="M6788" s="5" t="str">
        <f>IF('Ek.3-A'!F6788="", "", IF(VLOOKUP('Ek.3-A'!F6788, Veriler!D:E, 2, 0)=0, "", VLOOKUP('Ek.3-A'!F6788, Veriler!D:E, 2, 0)))</f>
        <v/>
      </c>
      <c r="N6788" s="5" t="str">
        <f>IF('Ek.3-A'!P6788="", "", 'Ek.3-A'!P6788)</f>
        <v/>
      </c>
      <c r="O6788" s="142">
        <f>'Ek.3-A'!S6788</f>
        <v>0</v>
      </c>
      <c r="P6788" s="143" t="str">
        <f>'Ek.3-A'!L6788</f>
        <v/>
      </c>
      <c r="Q6788" s="24" t="str">
        <f>'Ek.3-A'!M6788</f>
        <v/>
      </c>
      <c r="R6788" s="24">
        <f t="shared" si="1435"/>
        <v>0</v>
      </c>
      <c r="S6788" s="141" t="str">
        <f t="shared" si="1436"/>
        <v>H</v>
      </c>
      <c r="T6788" s="24">
        <f>IF(S6788="E",SUM($R$5:R6788),0)</f>
        <v>0</v>
      </c>
      <c r="U6788" s="143">
        <f t="shared" si="1437"/>
        <v>0</v>
      </c>
    </row>
    <row r="6789" spans="1:41" x14ac:dyDescent="0.25">
      <c r="A6789" s="6">
        <v>68.8900000000001</v>
      </c>
      <c r="B6789" s="32" t="s">
        <v>317</v>
      </c>
      <c r="K6789" s="3">
        <f t="shared" si="1438"/>
        <v>5004</v>
      </c>
      <c r="L6789" s="97" t="str">
        <f>IF(TRIM('Ek.3-A'!F6789)&lt;&gt;"","var","yok")</f>
        <v>yok</v>
      </c>
      <c r="M6789" s="5" t="str">
        <f>IF('Ek.3-A'!F6789="", "", IF(VLOOKUP('Ek.3-A'!F6789, Veriler!D:E, 2, 0)=0, "", VLOOKUP('Ek.3-A'!F6789, Veriler!D:E, 2, 0)))</f>
        <v/>
      </c>
      <c r="N6789" s="5" t="str">
        <f>IF('Ek.3-A'!P6789="", "", 'Ek.3-A'!P6789)</f>
        <v/>
      </c>
      <c r="O6789" s="142">
        <f>'Ek.3-A'!S6789</f>
        <v>0</v>
      </c>
      <c r="P6789" s="143" t="str">
        <f>'Ek.3-A'!L6789</f>
        <v/>
      </c>
      <c r="Q6789" s="24" t="str">
        <f>'Ek.3-A'!M6789</f>
        <v/>
      </c>
      <c r="R6789" s="24">
        <f t="shared" si="1435"/>
        <v>0</v>
      </c>
      <c r="S6789" s="141" t="str">
        <f t="shared" si="1436"/>
        <v>H</v>
      </c>
      <c r="T6789" s="24">
        <f>IF(S6789="E",SUM($R$5:R6789),0)</f>
        <v>0</v>
      </c>
      <c r="U6789" s="143">
        <f t="shared" si="1437"/>
        <v>0</v>
      </c>
    </row>
    <row r="6790" spans="1:41" x14ac:dyDescent="0.25">
      <c r="A6790" s="6">
        <v>68.900000000000105</v>
      </c>
      <c r="B6790" s="32" t="s">
        <v>317</v>
      </c>
      <c r="K6790" s="3">
        <f t="shared" si="1438"/>
        <v>5005</v>
      </c>
      <c r="L6790" s="97" t="str">
        <f>IF(TRIM('Ek.3-A'!F6790)&lt;&gt;"","var","yok")</f>
        <v>yok</v>
      </c>
      <c r="M6790" s="5" t="str">
        <f>IF('Ek.3-A'!F6790="", "", IF(VLOOKUP('Ek.3-A'!F6790, Veriler!D:E, 2, 0)=0, "", VLOOKUP('Ek.3-A'!F6790, Veriler!D:E, 2, 0)))</f>
        <v/>
      </c>
      <c r="N6790" s="5" t="str">
        <f>IF('Ek.3-A'!P6790="", "", 'Ek.3-A'!P6790)</f>
        <v/>
      </c>
      <c r="O6790" s="142">
        <f>'Ek.3-A'!S6790</f>
        <v>0</v>
      </c>
      <c r="P6790" s="143" t="str">
        <f>'Ek.3-A'!L6790</f>
        <v/>
      </c>
      <c r="Q6790" s="24" t="str">
        <f>'Ek.3-A'!M6790</f>
        <v/>
      </c>
      <c r="R6790" s="24">
        <f t="shared" si="1435"/>
        <v>0</v>
      </c>
      <c r="S6790" s="141" t="str">
        <f t="shared" si="1436"/>
        <v>H</v>
      </c>
      <c r="T6790" s="24">
        <f>IF(S6790="E",SUM($R$5:R6790),0)</f>
        <v>0</v>
      </c>
      <c r="U6790" s="143">
        <f t="shared" si="1437"/>
        <v>0</v>
      </c>
    </row>
    <row r="6791" spans="1:41" x14ac:dyDescent="0.25">
      <c r="A6791" s="6">
        <v>68.910000000000096</v>
      </c>
      <c r="B6791" s="32" t="s">
        <v>317</v>
      </c>
      <c r="K6791" s="3">
        <f t="shared" si="1438"/>
        <v>5006</v>
      </c>
      <c r="L6791" s="97" t="str">
        <f>IF(TRIM('Ek.3-A'!F6791)&lt;&gt;"","var","yok")</f>
        <v>yok</v>
      </c>
      <c r="M6791" s="5" t="str">
        <f>IF('Ek.3-A'!F6791="", "", IF(VLOOKUP('Ek.3-A'!F6791, Veriler!D:E, 2, 0)=0, "", VLOOKUP('Ek.3-A'!F6791, Veriler!D:E, 2, 0)))</f>
        <v/>
      </c>
      <c r="N6791" s="5" t="str">
        <f>IF('Ek.3-A'!P6791="", "", 'Ek.3-A'!P6791)</f>
        <v/>
      </c>
      <c r="O6791" s="142">
        <f>'Ek.3-A'!S6791</f>
        <v>0</v>
      </c>
      <c r="P6791" s="143" t="str">
        <f>'Ek.3-A'!L6791</f>
        <v/>
      </c>
      <c r="Q6791" s="24" t="str">
        <f>'Ek.3-A'!M6791</f>
        <v/>
      </c>
      <c r="R6791" s="24">
        <f t="shared" si="1435"/>
        <v>0</v>
      </c>
      <c r="S6791" s="141" t="str">
        <f t="shared" si="1436"/>
        <v>H</v>
      </c>
      <c r="T6791" s="24">
        <f>IF(S6791="E",SUM($R$5:R6791),0)</f>
        <v>0</v>
      </c>
      <c r="U6791" s="143">
        <f t="shared" si="1437"/>
        <v>0</v>
      </c>
    </row>
    <row r="6792" spans="1:41" x14ac:dyDescent="0.25">
      <c r="A6792" s="6">
        <v>68.920000000000101</v>
      </c>
      <c r="B6792" s="32" t="s">
        <v>317</v>
      </c>
      <c r="K6792" s="3">
        <f t="shared" si="1438"/>
        <v>5007</v>
      </c>
      <c r="L6792" s="97" t="str">
        <f>IF(TRIM('Ek.3-A'!F6792)&lt;&gt;"","var","yok")</f>
        <v>yok</v>
      </c>
      <c r="M6792" s="5" t="str">
        <f>IF('Ek.3-A'!F6792="", "", IF(VLOOKUP('Ek.3-A'!F6792, Veriler!D:E, 2, 0)=0, "", VLOOKUP('Ek.3-A'!F6792, Veriler!D:E, 2, 0)))</f>
        <v/>
      </c>
      <c r="N6792" s="5" t="str">
        <f>IF('Ek.3-A'!P6792="", "", 'Ek.3-A'!P6792)</f>
        <v/>
      </c>
      <c r="O6792" s="142">
        <f>'Ek.3-A'!S6792</f>
        <v>0</v>
      </c>
      <c r="P6792" s="143" t="str">
        <f>'Ek.3-A'!L6792</f>
        <v/>
      </c>
      <c r="Q6792" s="24" t="str">
        <f>'Ek.3-A'!M6792</f>
        <v/>
      </c>
      <c r="R6792" s="24">
        <f t="shared" si="1435"/>
        <v>0</v>
      </c>
      <c r="S6792" s="141" t="str">
        <f t="shared" si="1436"/>
        <v>H</v>
      </c>
      <c r="T6792" s="24">
        <f>IF(S6792="E",SUM($R$5:R6792),0)</f>
        <v>0</v>
      </c>
      <c r="U6792" s="143">
        <f t="shared" si="1437"/>
        <v>0</v>
      </c>
    </row>
    <row r="6793" spans="1:41" x14ac:dyDescent="0.25">
      <c r="A6793" s="6">
        <v>68.930000000000106</v>
      </c>
      <c r="B6793" s="32" t="s">
        <v>317</v>
      </c>
      <c r="K6793" s="3">
        <f t="shared" si="1438"/>
        <v>5008</v>
      </c>
      <c r="L6793" s="97" t="str">
        <f>IF(TRIM('Ek.3-A'!F6793)&lt;&gt;"","var","yok")</f>
        <v>yok</v>
      </c>
      <c r="M6793" s="5" t="str">
        <f>IF('Ek.3-A'!F6793="", "", IF(VLOOKUP('Ek.3-A'!F6793, Veriler!D:E, 2, 0)=0, "", VLOOKUP('Ek.3-A'!F6793, Veriler!D:E, 2, 0)))</f>
        <v/>
      </c>
      <c r="N6793" s="5" t="str">
        <f>IF('Ek.3-A'!P6793="", "", 'Ek.3-A'!P6793)</f>
        <v/>
      </c>
      <c r="O6793" s="142">
        <f>'Ek.3-A'!S6793</f>
        <v>0</v>
      </c>
      <c r="P6793" s="143" t="str">
        <f>'Ek.3-A'!L6793</f>
        <v/>
      </c>
      <c r="Q6793" s="24" t="str">
        <f>'Ek.3-A'!M6793</f>
        <v/>
      </c>
      <c r="R6793" s="24">
        <f t="shared" si="1435"/>
        <v>0</v>
      </c>
      <c r="S6793" s="141" t="str">
        <f t="shared" si="1436"/>
        <v>H</v>
      </c>
      <c r="T6793" s="24">
        <f>IF(S6793="E",SUM($R$5:R6793),0)</f>
        <v>0</v>
      </c>
      <c r="U6793" s="143">
        <f t="shared" si="1437"/>
        <v>0</v>
      </c>
    </row>
    <row r="6794" spans="1:41" x14ac:dyDescent="0.25">
      <c r="A6794" s="6">
        <v>68.940000000000097</v>
      </c>
      <c r="B6794" s="32" t="s">
        <v>317</v>
      </c>
      <c r="K6794" s="3">
        <f t="shared" si="1438"/>
        <v>5009</v>
      </c>
      <c r="L6794" s="97" t="str">
        <f>IF(TRIM('Ek.3-A'!F6794)&lt;&gt;"","var","yok")</f>
        <v>yok</v>
      </c>
      <c r="M6794" s="5" t="str">
        <f>IF('Ek.3-A'!F6794="", "", IF(VLOOKUP('Ek.3-A'!F6794, Veriler!D:E, 2, 0)=0, "", VLOOKUP('Ek.3-A'!F6794, Veriler!D:E, 2, 0)))</f>
        <v/>
      </c>
      <c r="N6794" s="5" t="str">
        <f>IF('Ek.3-A'!P6794="", "", 'Ek.3-A'!P6794)</f>
        <v/>
      </c>
      <c r="O6794" s="142">
        <f>'Ek.3-A'!S6794</f>
        <v>0</v>
      </c>
      <c r="P6794" s="143" t="str">
        <f>'Ek.3-A'!L6794</f>
        <v/>
      </c>
      <c r="Q6794" s="24" t="str">
        <f>'Ek.3-A'!M6794</f>
        <v/>
      </c>
      <c r="R6794" s="24">
        <f t="shared" si="1435"/>
        <v>0</v>
      </c>
      <c r="S6794" s="141" t="str">
        <f t="shared" si="1436"/>
        <v>H</v>
      </c>
      <c r="T6794" s="24">
        <f>IF(S6794="E",SUM($R$5:R6794),0)</f>
        <v>0</v>
      </c>
      <c r="U6794" s="143">
        <f t="shared" si="1437"/>
        <v>0</v>
      </c>
    </row>
    <row r="6795" spans="1:41" x14ac:dyDescent="0.25">
      <c r="A6795" s="6">
        <v>68.950000000000102</v>
      </c>
      <c r="B6795" s="32" t="s">
        <v>317</v>
      </c>
      <c r="K6795" s="3">
        <f t="shared" si="1438"/>
        <v>5010</v>
      </c>
      <c r="L6795" s="97" t="str">
        <f>IF(TRIM('Ek.3-A'!F6795)&lt;&gt;"","var","yok")</f>
        <v>yok</v>
      </c>
      <c r="M6795" s="5" t="str">
        <f>IF('Ek.3-A'!F6795="", "", IF(VLOOKUP('Ek.3-A'!F6795, Veriler!D:E, 2, 0)=0, "", VLOOKUP('Ek.3-A'!F6795, Veriler!D:E, 2, 0)))</f>
        <v/>
      </c>
      <c r="N6795" s="5" t="str">
        <f>IF('Ek.3-A'!P6795="", "", 'Ek.3-A'!P6795)</f>
        <v/>
      </c>
      <c r="O6795" s="142">
        <f>'Ek.3-A'!S6795</f>
        <v>0</v>
      </c>
      <c r="P6795" s="143" t="str">
        <f>'Ek.3-A'!L6795</f>
        <v/>
      </c>
      <c r="Q6795" s="24" t="str">
        <f>'Ek.3-A'!M6795</f>
        <v/>
      </c>
      <c r="R6795" s="24">
        <f t="shared" si="1435"/>
        <v>0</v>
      </c>
      <c r="S6795" s="141" t="str">
        <f t="shared" si="1436"/>
        <v>H</v>
      </c>
      <c r="T6795" s="24">
        <f>IF(S6795="E",SUM($R$5:R6795),0)</f>
        <v>0</v>
      </c>
      <c r="U6795" s="143">
        <f t="shared" si="1437"/>
        <v>0</v>
      </c>
    </row>
    <row r="6796" spans="1:41" x14ac:dyDescent="0.25">
      <c r="A6796" s="6">
        <v>68.960000000000093</v>
      </c>
      <c r="B6796" s="32" t="s">
        <v>317</v>
      </c>
      <c r="K6796" s="3">
        <f t="shared" si="1438"/>
        <v>5011</v>
      </c>
      <c r="L6796" s="97" t="str">
        <f>IF(TRIM('Ek.3-A'!F6796)&lt;&gt;"","var","yok")</f>
        <v>yok</v>
      </c>
      <c r="M6796" s="5" t="str">
        <f>IF('Ek.3-A'!F6796="", "", IF(VLOOKUP('Ek.3-A'!F6796, Veriler!D:E, 2, 0)=0, "", VLOOKUP('Ek.3-A'!F6796, Veriler!D:E, 2, 0)))</f>
        <v/>
      </c>
      <c r="N6796" s="5" t="str">
        <f>IF('Ek.3-A'!P6796="", "", 'Ek.3-A'!P6796)</f>
        <v/>
      </c>
      <c r="O6796" s="142">
        <f>'Ek.3-A'!S6796</f>
        <v>0</v>
      </c>
      <c r="P6796" s="143" t="str">
        <f>'Ek.3-A'!L6796</f>
        <v/>
      </c>
      <c r="Q6796" s="24" t="str">
        <f>'Ek.3-A'!M6796</f>
        <v/>
      </c>
      <c r="R6796" s="24">
        <f t="shared" si="1435"/>
        <v>0</v>
      </c>
      <c r="S6796" s="141" t="str">
        <f t="shared" si="1436"/>
        <v>H</v>
      </c>
      <c r="T6796" s="24">
        <f>IF(S6796="E",SUM($R$5:R6796),0)</f>
        <v>0</v>
      </c>
      <c r="U6796" s="143">
        <f t="shared" si="1437"/>
        <v>0</v>
      </c>
    </row>
    <row r="6797" spans="1:41" x14ac:dyDescent="0.25">
      <c r="A6797" s="6">
        <v>68.970000000000098</v>
      </c>
      <c r="B6797" s="32" t="s">
        <v>317</v>
      </c>
      <c r="K6797" s="3">
        <f t="shared" si="1438"/>
        <v>5012</v>
      </c>
      <c r="L6797" s="97" t="str">
        <f>IF(TRIM('Ek.3-A'!F6797)&lt;&gt;"","var","yok")</f>
        <v>yok</v>
      </c>
      <c r="M6797" s="5" t="str">
        <f>IF('Ek.3-A'!F6797="", "", IF(VLOOKUP('Ek.3-A'!F6797, Veriler!D:E, 2, 0)=0, "", VLOOKUP('Ek.3-A'!F6797, Veriler!D:E, 2, 0)))</f>
        <v/>
      </c>
      <c r="N6797" s="5" t="str">
        <f>IF('Ek.3-A'!P6797="", "", 'Ek.3-A'!P6797)</f>
        <v/>
      </c>
      <c r="O6797" s="142">
        <f>'Ek.3-A'!S6797</f>
        <v>0</v>
      </c>
      <c r="P6797" s="143" t="str">
        <f>'Ek.3-A'!L6797</f>
        <v/>
      </c>
      <c r="Q6797" s="24" t="str">
        <f>'Ek.3-A'!M6797</f>
        <v/>
      </c>
      <c r="R6797" s="24">
        <f t="shared" si="1435"/>
        <v>0</v>
      </c>
      <c r="S6797" s="141" t="str">
        <f t="shared" si="1436"/>
        <v>H</v>
      </c>
      <c r="T6797" s="24">
        <f>IF(S6797="E",SUM($R$5:R6797),0)</f>
        <v>0</v>
      </c>
      <c r="U6797" s="143">
        <f t="shared" si="1437"/>
        <v>0</v>
      </c>
    </row>
    <row r="6798" spans="1:41" x14ac:dyDescent="0.25">
      <c r="A6798" s="6">
        <v>68.980000000000103</v>
      </c>
      <c r="B6798" s="32" t="s">
        <v>317</v>
      </c>
      <c r="T6798" s="24"/>
      <c r="U6798" s="25"/>
      <c r="AO6798" s="140">
        <f>'Ek.3-A'!L6798</f>
        <v>0</v>
      </c>
    </row>
    <row r="6799" spans="1:41" x14ac:dyDescent="0.25">
      <c r="A6799" s="6">
        <v>68.990000000000094</v>
      </c>
      <c r="B6799" s="32" t="s">
        <v>317</v>
      </c>
      <c r="T6799" s="24"/>
      <c r="U6799" s="25"/>
    </row>
    <row r="6800" spans="1:41" x14ac:dyDescent="0.25">
      <c r="A6800" s="6">
        <v>69.000000000000099</v>
      </c>
      <c r="B6800" s="32" t="s">
        <v>317</v>
      </c>
      <c r="T6800" s="24"/>
      <c r="U6800" s="25"/>
    </row>
    <row r="6801" spans="1:21" x14ac:dyDescent="0.25">
      <c r="A6801" s="6">
        <v>69.010000000000105</v>
      </c>
      <c r="B6801" s="32" t="s">
        <v>317</v>
      </c>
      <c r="T6801" s="24"/>
      <c r="U6801" s="25"/>
    </row>
    <row r="6802" spans="1:21" x14ac:dyDescent="0.25">
      <c r="A6802" s="6">
        <v>69.020000000000095</v>
      </c>
      <c r="B6802" s="32" t="s">
        <v>317</v>
      </c>
      <c r="T6802" s="24"/>
      <c r="U6802" s="25"/>
    </row>
    <row r="6803" spans="1:21" x14ac:dyDescent="0.25">
      <c r="A6803" s="6">
        <v>69.030000000000101</v>
      </c>
      <c r="B6803" s="32" t="s">
        <v>317</v>
      </c>
      <c r="T6803" s="24"/>
      <c r="U6803" s="25"/>
    </row>
    <row r="6804" spans="1:21" x14ac:dyDescent="0.25">
      <c r="A6804" s="6">
        <v>69.040000000000106</v>
      </c>
      <c r="B6804" s="32" t="s">
        <v>317</v>
      </c>
      <c r="T6804" s="24"/>
      <c r="U6804" s="25"/>
    </row>
    <row r="6805" spans="1:21" x14ac:dyDescent="0.25">
      <c r="A6805" s="6">
        <v>69.050000000000097</v>
      </c>
      <c r="B6805" s="32" t="s">
        <v>317</v>
      </c>
      <c r="T6805" s="24"/>
      <c r="U6805" s="25"/>
    </row>
    <row r="6806" spans="1:21" x14ac:dyDescent="0.25">
      <c r="A6806" s="6">
        <v>69.060000000000102</v>
      </c>
      <c r="B6806" s="32" t="s">
        <v>317</v>
      </c>
      <c r="T6806" s="24"/>
      <c r="U6806" s="25"/>
    </row>
    <row r="6807" spans="1:21" x14ac:dyDescent="0.25">
      <c r="A6807" s="6">
        <v>69.070000000000107</v>
      </c>
      <c r="B6807" s="32" t="s">
        <v>317</v>
      </c>
      <c r="K6807" s="3">
        <f>K6797+1</f>
        <v>5013</v>
      </c>
      <c r="L6807" s="97" t="str">
        <f>IF(TRIM('Ek.3-A'!F6807)&lt;&gt;"","var","yok")</f>
        <v>yok</v>
      </c>
      <c r="M6807" s="5" t="str">
        <f>IF('Ek.3-A'!F6807="", "", IF(VLOOKUP('Ek.3-A'!F6807, Veriler!D:E, 2, 0)=0, "", VLOOKUP('Ek.3-A'!F6807, Veriler!D:E, 2, 0)))</f>
        <v/>
      </c>
      <c r="N6807" s="5" t="str">
        <f>IF('Ek.3-A'!P6807="", "", 'Ek.3-A'!P6807)</f>
        <v/>
      </c>
      <c r="O6807" s="142">
        <f>'Ek.3-A'!S6807</f>
        <v>0</v>
      </c>
      <c r="P6807" s="143" t="str">
        <f>'Ek.3-A'!L6807</f>
        <v/>
      </c>
      <c r="Q6807" s="24" t="str">
        <f>'Ek.3-A'!M6807</f>
        <v/>
      </c>
      <c r="R6807" s="24">
        <f t="shared" ref="R6807:R6820" si="1439">IF(L6807="var",0,IF(Q6807&lt;=0.005,Q6807,0))</f>
        <v>0</v>
      </c>
      <c r="S6807" s="141" t="str">
        <f t="shared" ref="S6807:S6820" si="1440">IF(Q6807&lt;=0.005,"E","H")</f>
        <v>H</v>
      </c>
      <c r="T6807" s="24">
        <f>IF(S6807="E",SUM($R$5:R6807),0)</f>
        <v>0</v>
      </c>
      <c r="U6807" s="143">
        <f t="shared" ref="U6807:U6820" si="1441">IF(T6807&lt;=0.1, O6807, IF(R6807&gt;$G$2, R6807*O6807, $G$2*O6807))</f>
        <v>0</v>
      </c>
    </row>
    <row r="6808" spans="1:21" x14ac:dyDescent="0.25">
      <c r="A6808" s="6">
        <v>69.080000000000098</v>
      </c>
      <c r="B6808" s="32" t="s">
        <v>317</v>
      </c>
      <c r="K6808" s="3">
        <f t="shared" ref="K6808:K6820" si="1442">K6807+1</f>
        <v>5014</v>
      </c>
      <c r="L6808" s="97" t="str">
        <f>IF(TRIM('Ek.3-A'!F6808)&lt;&gt;"","var","yok")</f>
        <v>yok</v>
      </c>
      <c r="M6808" s="5" t="str">
        <f>IF('Ek.3-A'!F6808="", "", IF(VLOOKUP('Ek.3-A'!F6808, Veriler!D:E, 2, 0)=0, "", VLOOKUP('Ek.3-A'!F6808, Veriler!D:E, 2, 0)))</f>
        <v/>
      </c>
      <c r="N6808" s="5" t="str">
        <f>IF('Ek.3-A'!P6808="", "", 'Ek.3-A'!P6808)</f>
        <v/>
      </c>
      <c r="O6808" s="142">
        <f>'Ek.3-A'!S6808</f>
        <v>0</v>
      </c>
      <c r="P6808" s="143" t="str">
        <f>'Ek.3-A'!L6808</f>
        <v/>
      </c>
      <c r="Q6808" s="24" t="str">
        <f>'Ek.3-A'!M6808</f>
        <v/>
      </c>
      <c r="R6808" s="24">
        <f t="shared" si="1439"/>
        <v>0</v>
      </c>
      <c r="S6808" s="141" t="str">
        <f t="shared" si="1440"/>
        <v>H</v>
      </c>
      <c r="T6808" s="24">
        <f>IF(S6808="E",SUM($R$5:R6808),0)</f>
        <v>0</v>
      </c>
      <c r="U6808" s="143">
        <f t="shared" si="1441"/>
        <v>0</v>
      </c>
    </row>
    <row r="6809" spans="1:21" x14ac:dyDescent="0.25">
      <c r="A6809" s="6">
        <v>69.090000000000103</v>
      </c>
      <c r="B6809" s="32" t="s">
        <v>317</v>
      </c>
      <c r="K6809" s="3">
        <f t="shared" si="1442"/>
        <v>5015</v>
      </c>
      <c r="L6809" s="97" t="str">
        <f>IF(TRIM('Ek.3-A'!F6809)&lt;&gt;"","var","yok")</f>
        <v>yok</v>
      </c>
      <c r="M6809" s="5" t="str">
        <f>IF('Ek.3-A'!F6809="", "", IF(VLOOKUP('Ek.3-A'!F6809, Veriler!D:E, 2, 0)=0, "", VLOOKUP('Ek.3-A'!F6809, Veriler!D:E, 2, 0)))</f>
        <v/>
      </c>
      <c r="N6809" s="5" t="str">
        <f>IF('Ek.3-A'!P6809="", "", 'Ek.3-A'!P6809)</f>
        <v/>
      </c>
      <c r="O6809" s="142">
        <f>'Ek.3-A'!S6809</f>
        <v>0</v>
      </c>
      <c r="P6809" s="143" t="str">
        <f>'Ek.3-A'!L6809</f>
        <v/>
      </c>
      <c r="Q6809" s="24" t="str">
        <f>'Ek.3-A'!M6809</f>
        <v/>
      </c>
      <c r="R6809" s="24">
        <f t="shared" si="1439"/>
        <v>0</v>
      </c>
      <c r="S6809" s="141" t="str">
        <f t="shared" si="1440"/>
        <v>H</v>
      </c>
      <c r="T6809" s="24">
        <f>IF(S6809="E",SUM($R$5:R6809),0)</f>
        <v>0</v>
      </c>
      <c r="U6809" s="143">
        <f t="shared" si="1441"/>
        <v>0</v>
      </c>
    </row>
    <row r="6810" spans="1:21" x14ac:dyDescent="0.25">
      <c r="A6810" s="6">
        <v>69.100000000000094</v>
      </c>
      <c r="B6810" s="32" t="s">
        <v>317</v>
      </c>
      <c r="K6810" s="3">
        <f t="shared" si="1442"/>
        <v>5016</v>
      </c>
      <c r="L6810" s="97" t="str">
        <f>IF(TRIM('Ek.3-A'!F6810)&lt;&gt;"","var","yok")</f>
        <v>yok</v>
      </c>
      <c r="M6810" s="5" t="str">
        <f>IF('Ek.3-A'!F6810="", "", IF(VLOOKUP('Ek.3-A'!F6810, Veriler!D:E, 2, 0)=0, "", VLOOKUP('Ek.3-A'!F6810, Veriler!D:E, 2, 0)))</f>
        <v/>
      </c>
      <c r="N6810" s="5" t="str">
        <f>IF('Ek.3-A'!P6810="", "", 'Ek.3-A'!P6810)</f>
        <v/>
      </c>
      <c r="O6810" s="142">
        <f>'Ek.3-A'!S6810</f>
        <v>0</v>
      </c>
      <c r="P6810" s="143" t="str">
        <f>'Ek.3-A'!L6810</f>
        <v/>
      </c>
      <c r="Q6810" s="24" t="str">
        <f>'Ek.3-A'!M6810</f>
        <v/>
      </c>
      <c r="R6810" s="24">
        <f t="shared" si="1439"/>
        <v>0</v>
      </c>
      <c r="S6810" s="141" t="str">
        <f t="shared" si="1440"/>
        <v>H</v>
      </c>
      <c r="T6810" s="24">
        <f>IF(S6810="E",SUM($R$5:R6810),0)</f>
        <v>0</v>
      </c>
      <c r="U6810" s="143">
        <f t="shared" si="1441"/>
        <v>0</v>
      </c>
    </row>
    <row r="6811" spans="1:21" x14ac:dyDescent="0.25">
      <c r="A6811" s="6">
        <v>69.110000000000099</v>
      </c>
      <c r="B6811" s="32" t="s">
        <v>317</v>
      </c>
      <c r="K6811" s="3">
        <f t="shared" si="1442"/>
        <v>5017</v>
      </c>
      <c r="L6811" s="97" t="str">
        <f>IF(TRIM('Ek.3-A'!F6811)&lt;&gt;"","var","yok")</f>
        <v>yok</v>
      </c>
      <c r="M6811" s="5" t="str">
        <f>IF('Ek.3-A'!F6811="", "", IF(VLOOKUP('Ek.3-A'!F6811, Veriler!D:E, 2, 0)=0, "", VLOOKUP('Ek.3-A'!F6811, Veriler!D:E, 2, 0)))</f>
        <v/>
      </c>
      <c r="N6811" s="5" t="str">
        <f>IF('Ek.3-A'!P6811="", "", 'Ek.3-A'!P6811)</f>
        <v/>
      </c>
      <c r="O6811" s="142">
        <f>'Ek.3-A'!S6811</f>
        <v>0</v>
      </c>
      <c r="P6811" s="143" t="str">
        <f>'Ek.3-A'!L6811</f>
        <v/>
      </c>
      <c r="Q6811" s="24" t="str">
        <f>'Ek.3-A'!M6811</f>
        <v/>
      </c>
      <c r="R6811" s="24">
        <f t="shared" si="1439"/>
        <v>0</v>
      </c>
      <c r="S6811" s="141" t="str">
        <f t="shared" si="1440"/>
        <v>H</v>
      </c>
      <c r="T6811" s="24">
        <f>IF(S6811="E",SUM($R$5:R6811),0)</f>
        <v>0</v>
      </c>
      <c r="U6811" s="143">
        <f t="shared" si="1441"/>
        <v>0</v>
      </c>
    </row>
    <row r="6812" spans="1:21" x14ac:dyDescent="0.25">
      <c r="A6812" s="6">
        <v>69.120000000000104</v>
      </c>
      <c r="B6812" s="32" t="s">
        <v>317</v>
      </c>
      <c r="K6812" s="3">
        <f t="shared" si="1442"/>
        <v>5018</v>
      </c>
      <c r="L6812" s="97" t="str">
        <f>IF(TRIM('Ek.3-A'!F6812)&lt;&gt;"","var","yok")</f>
        <v>yok</v>
      </c>
      <c r="M6812" s="5" t="str">
        <f>IF('Ek.3-A'!F6812="", "", IF(VLOOKUP('Ek.3-A'!F6812, Veriler!D:E, 2, 0)=0, "", VLOOKUP('Ek.3-A'!F6812, Veriler!D:E, 2, 0)))</f>
        <v/>
      </c>
      <c r="N6812" s="5" t="str">
        <f>IF('Ek.3-A'!P6812="", "", 'Ek.3-A'!P6812)</f>
        <v/>
      </c>
      <c r="O6812" s="142">
        <f>'Ek.3-A'!S6812</f>
        <v>0</v>
      </c>
      <c r="P6812" s="143" t="str">
        <f>'Ek.3-A'!L6812</f>
        <v/>
      </c>
      <c r="Q6812" s="24" t="str">
        <f>'Ek.3-A'!M6812</f>
        <v/>
      </c>
      <c r="R6812" s="24">
        <f t="shared" si="1439"/>
        <v>0</v>
      </c>
      <c r="S6812" s="141" t="str">
        <f t="shared" si="1440"/>
        <v>H</v>
      </c>
      <c r="T6812" s="24">
        <f>IF(S6812="E",SUM($R$5:R6812),0)</f>
        <v>0</v>
      </c>
      <c r="U6812" s="143">
        <f t="shared" si="1441"/>
        <v>0</v>
      </c>
    </row>
    <row r="6813" spans="1:21" x14ac:dyDescent="0.25">
      <c r="A6813" s="6">
        <v>69.130000000000095</v>
      </c>
      <c r="B6813" s="32" t="s">
        <v>317</v>
      </c>
      <c r="K6813" s="3">
        <f t="shared" si="1442"/>
        <v>5019</v>
      </c>
      <c r="L6813" s="97" t="str">
        <f>IF(TRIM('Ek.3-A'!F6813)&lt;&gt;"","var","yok")</f>
        <v>yok</v>
      </c>
      <c r="M6813" s="5" t="str">
        <f>IF('Ek.3-A'!F6813="", "", IF(VLOOKUP('Ek.3-A'!F6813, Veriler!D:E, 2, 0)=0, "", VLOOKUP('Ek.3-A'!F6813, Veriler!D:E, 2, 0)))</f>
        <v/>
      </c>
      <c r="N6813" s="5" t="str">
        <f>IF('Ek.3-A'!P6813="", "", 'Ek.3-A'!P6813)</f>
        <v/>
      </c>
      <c r="O6813" s="142">
        <f>'Ek.3-A'!S6813</f>
        <v>0</v>
      </c>
      <c r="P6813" s="143" t="str">
        <f>'Ek.3-A'!L6813</f>
        <v/>
      </c>
      <c r="Q6813" s="24" t="str">
        <f>'Ek.3-A'!M6813</f>
        <v/>
      </c>
      <c r="R6813" s="24">
        <f t="shared" si="1439"/>
        <v>0</v>
      </c>
      <c r="S6813" s="141" t="str">
        <f t="shared" si="1440"/>
        <v>H</v>
      </c>
      <c r="T6813" s="24">
        <f>IF(S6813="E",SUM($R$5:R6813),0)</f>
        <v>0</v>
      </c>
      <c r="U6813" s="143">
        <f t="shared" si="1441"/>
        <v>0</v>
      </c>
    </row>
    <row r="6814" spans="1:21" x14ac:dyDescent="0.25">
      <c r="A6814" s="6">
        <v>69.1400000000001</v>
      </c>
      <c r="B6814" s="32" t="s">
        <v>317</v>
      </c>
      <c r="K6814" s="3">
        <f t="shared" si="1442"/>
        <v>5020</v>
      </c>
      <c r="L6814" s="97" t="str">
        <f>IF(TRIM('Ek.3-A'!F6814)&lt;&gt;"","var","yok")</f>
        <v>yok</v>
      </c>
      <c r="M6814" s="5" t="str">
        <f>IF('Ek.3-A'!F6814="", "", IF(VLOOKUP('Ek.3-A'!F6814, Veriler!D:E, 2, 0)=0, "", VLOOKUP('Ek.3-A'!F6814, Veriler!D:E, 2, 0)))</f>
        <v/>
      </c>
      <c r="N6814" s="5" t="str">
        <f>IF('Ek.3-A'!P6814="", "", 'Ek.3-A'!P6814)</f>
        <v/>
      </c>
      <c r="O6814" s="142">
        <f>'Ek.3-A'!S6814</f>
        <v>0</v>
      </c>
      <c r="P6814" s="143" t="str">
        <f>'Ek.3-A'!L6814</f>
        <v/>
      </c>
      <c r="Q6814" s="24" t="str">
        <f>'Ek.3-A'!M6814</f>
        <v/>
      </c>
      <c r="R6814" s="24">
        <f t="shared" si="1439"/>
        <v>0</v>
      </c>
      <c r="S6814" s="141" t="str">
        <f t="shared" si="1440"/>
        <v>H</v>
      </c>
      <c r="T6814" s="24">
        <f>IF(S6814="E",SUM($R$5:R6814),0)</f>
        <v>0</v>
      </c>
      <c r="U6814" s="143">
        <f t="shared" si="1441"/>
        <v>0</v>
      </c>
    </row>
    <row r="6815" spans="1:21" x14ac:dyDescent="0.25">
      <c r="A6815" s="6">
        <v>69.150000000000105</v>
      </c>
      <c r="B6815" s="32" t="s">
        <v>317</v>
      </c>
      <c r="K6815" s="3">
        <f t="shared" si="1442"/>
        <v>5021</v>
      </c>
      <c r="L6815" s="97" t="str">
        <f>IF(TRIM('Ek.3-A'!F6815)&lt;&gt;"","var","yok")</f>
        <v>yok</v>
      </c>
      <c r="M6815" s="5" t="str">
        <f>IF('Ek.3-A'!F6815="", "", IF(VLOOKUP('Ek.3-A'!F6815, Veriler!D:E, 2, 0)=0, "", VLOOKUP('Ek.3-A'!F6815, Veriler!D:E, 2, 0)))</f>
        <v/>
      </c>
      <c r="N6815" s="5" t="str">
        <f>IF('Ek.3-A'!P6815="", "", 'Ek.3-A'!P6815)</f>
        <v/>
      </c>
      <c r="O6815" s="142">
        <f>'Ek.3-A'!S6815</f>
        <v>0</v>
      </c>
      <c r="P6815" s="143" t="str">
        <f>'Ek.3-A'!L6815</f>
        <v/>
      </c>
      <c r="Q6815" s="24" t="str">
        <f>'Ek.3-A'!M6815</f>
        <v/>
      </c>
      <c r="R6815" s="24">
        <f t="shared" si="1439"/>
        <v>0</v>
      </c>
      <c r="S6815" s="141" t="str">
        <f t="shared" si="1440"/>
        <v>H</v>
      </c>
      <c r="T6815" s="24">
        <f>IF(S6815="E",SUM($R$5:R6815),0)</f>
        <v>0</v>
      </c>
      <c r="U6815" s="143">
        <f t="shared" si="1441"/>
        <v>0</v>
      </c>
    </row>
    <row r="6816" spans="1:21" x14ac:dyDescent="0.25">
      <c r="A6816" s="6">
        <v>69.160000000000096</v>
      </c>
      <c r="B6816" s="32" t="s">
        <v>317</v>
      </c>
      <c r="K6816" s="3">
        <f t="shared" si="1442"/>
        <v>5022</v>
      </c>
      <c r="L6816" s="97" t="str">
        <f>IF(TRIM('Ek.3-A'!F6816)&lt;&gt;"","var","yok")</f>
        <v>yok</v>
      </c>
      <c r="M6816" s="5" t="str">
        <f>IF('Ek.3-A'!F6816="", "", IF(VLOOKUP('Ek.3-A'!F6816, Veriler!D:E, 2, 0)=0, "", VLOOKUP('Ek.3-A'!F6816, Veriler!D:E, 2, 0)))</f>
        <v/>
      </c>
      <c r="N6816" s="5" t="str">
        <f>IF('Ek.3-A'!P6816="", "", 'Ek.3-A'!P6816)</f>
        <v/>
      </c>
      <c r="O6816" s="142">
        <f>'Ek.3-A'!S6816</f>
        <v>0</v>
      </c>
      <c r="P6816" s="143" t="str">
        <f>'Ek.3-A'!L6816</f>
        <v/>
      </c>
      <c r="Q6816" s="24" t="str">
        <f>'Ek.3-A'!M6816</f>
        <v/>
      </c>
      <c r="R6816" s="24">
        <f t="shared" si="1439"/>
        <v>0</v>
      </c>
      <c r="S6816" s="141" t="str">
        <f t="shared" si="1440"/>
        <v>H</v>
      </c>
      <c r="T6816" s="24">
        <f>IF(S6816="E",SUM($R$5:R6816),0)</f>
        <v>0</v>
      </c>
      <c r="U6816" s="143">
        <f t="shared" si="1441"/>
        <v>0</v>
      </c>
    </row>
    <row r="6817" spans="1:21" x14ac:dyDescent="0.25">
      <c r="A6817" s="6">
        <v>69.170000000000101</v>
      </c>
      <c r="B6817" s="32" t="s">
        <v>317</v>
      </c>
      <c r="K6817" s="3">
        <f t="shared" si="1442"/>
        <v>5023</v>
      </c>
      <c r="L6817" s="97" t="str">
        <f>IF(TRIM('Ek.3-A'!F6817)&lt;&gt;"","var","yok")</f>
        <v>yok</v>
      </c>
      <c r="M6817" s="5" t="str">
        <f>IF('Ek.3-A'!F6817="", "", IF(VLOOKUP('Ek.3-A'!F6817, Veriler!D:E, 2, 0)=0, "", VLOOKUP('Ek.3-A'!F6817, Veriler!D:E, 2, 0)))</f>
        <v/>
      </c>
      <c r="N6817" s="5" t="str">
        <f>IF('Ek.3-A'!P6817="", "", 'Ek.3-A'!P6817)</f>
        <v/>
      </c>
      <c r="O6817" s="142">
        <f>'Ek.3-A'!S6817</f>
        <v>0</v>
      </c>
      <c r="P6817" s="143" t="str">
        <f>'Ek.3-A'!L6817</f>
        <v/>
      </c>
      <c r="Q6817" s="24" t="str">
        <f>'Ek.3-A'!M6817</f>
        <v/>
      </c>
      <c r="R6817" s="24">
        <f t="shared" si="1439"/>
        <v>0</v>
      </c>
      <c r="S6817" s="141" t="str">
        <f t="shared" si="1440"/>
        <v>H</v>
      </c>
      <c r="T6817" s="24">
        <f>IF(S6817="E",SUM($R$5:R6817),0)</f>
        <v>0</v>
      </c>
      <c r="U6817" s="143">
        <f t="shared" si="1441"/>
        <v>0</v>
      </c>
    </row>
    <row r="6818" spans="1:21" x14ac:dyDescent="0.25">
      <c r="A6818" s="6">
        <v>69.180000000000106</v>
      </c>
      <c r="B6818" s="32" t="s">
        <v>317</v>
      </c>
      <c r="K6818" s="3">
        <f t="shared" si="1442"/>
        <v>5024</v>
      </c>
      <c r="L6818" s="97" t="str">
        <f>IF(TRIM('Ek.3-A'!F6818)&lt;&gt;"","var","yok")</f>
        <v>yok</v>
      </c>
      <c r="M6818" s="5" t="str">
        <f>IF('Ek.3-A'!F6818="", "", IF(VLOOKUP('Ek.3-A'!F6818, Veriler!D:E, 2, 0)=0, "", VLOOKUP('Ek.3-A'!F6818, Veriler!D:E, 2, 0)))</f>
        <v/>
      </c>
      <c r="N6818" s="5" t="str">
        <f>IF('Ek.3-A'!P6818="", "", 'Ek.3-A'!P6818)</f>
        <v/>
      </c>
      <c r="O6818" s="142">
        <f>'Ek.3-A'!S6818</f>
        <v>0</v>
      </c>
      <c r="P6818" s="143" t="str">
        <f>'Ek.3-A'!L6818</f>
        <v/>
      </c>
      <c r="Q6818" s="24" t="str">
        <f>'Ek.3-A'!M6818</f>
        <v/>
      </c>
      <c r="R6818" s="24">
        <f t="shared" si="1439"/>
        <v>0</v>
      </c>
      <c r="S6818" s="141" t="str">
        <f t="shared" si="1440"/>
        <v>H</v>
      </c>
      <c r="T6818" s="24">
        <f>IF(S6818="E",SUM($R$5:R6818),0)</f>
        <v>0</v>
      </c>
      <c r="U6818" s="143">
        <f t="shared" si="1441"/>
        <v>0</v>
      </c>
    </row>
    <row r="6819" spans="1:21" x14ac:dyDescent="0.25">
      <c r="A6819" s="6">
        <v>69.190000000000097</v>
      </c>
      <c r="B6819" s="32" t="s">
        <v>317</v>
      </c>
      <c r="K6819" s="3">
        <f t="shared" si="1442"/>
        <v>5025</v>
      </c>
      <c r="L6819" s="97" t="str">
        <f>IF(TRIM('Ek.3-A'!F6819)&lt;&gt;"","var","yok")</f>
        <v>yok</v>
      </c>
      <c r="M6819" s="5" t="str">
        <f>IF('Ek.3-A'!F6819="", "", IF(VLOOKUP('Ek.3-A'!F6819, Veriler!D:E, 2, 0)=0, "", VLOOKUP('Ek.3-A'!F6819, Veriler!D:E, 2, 0)))</f>
        <v/>
      </c>
      <c r="N6819" s="5" t="str">
        <f>IF('Ek.3-A'!P6819="", "", 'Ek.3-A'!P6819)</f>
        <v/>
      </c>
      <c r="O6819" s="142">
        <f>'Ek.3-A'!S6819</f>
        <v>0</v>
      </c>
      <c r="P6819" s="143" t="str">
        <f>'Ek.3-A'!L6819</f>
        <v/>
      </c>
      <c r="Q6819" s="24" t="str">
        <f>'Ek.3-A'!M6819</f>
        <v/>
      </c>
      <c r="R6819" s="24">
        <f t="shared" si="1439"/>
        <v>0</v>
      </c>
      <c r="S6819" s="141" t="str">
        <f t="shared" si="1440"/>
        <v>H</v>
      </c>
      <c r="T6819" s="24">
        <f>IF(S6819="E",SUM($R$5:R6819),0)</f>
        <v>0</v>
      </c>
      <c r="U6819" s="143">
        <f t="shared" si="1441"/>
        <v>0</v>
      </c>
    </row>
    <row r="6820" spans="1:21" x14ac:dyDescent="0.25">
      <c r="A6820" s="6">
        <v>69.200000000000102</v>
      </c>
      <c r="B6820" s="32" t="s">
        <v>317</v>
      </c>
      <c r="K6820" s="3">
        <f t="shared" si="1442"/>
        <v>5026</v>
      </c>
      <c r="L6820" s="97" t="str">
        <f>IF(TRIM('Ek.3-A'!F6820)&lt;&gt;"","var","yok")</f>
        <v>yok</v>
      </c>
      <c r="M6820" s="5" t="str">
        <f>IF('Ek.3-A'!F6820="", "", IF(VLOOKUP('Ek.3-A'!F6820, Veriler!D:E, 2, 0)=0, "", VLOOKUP('Ek.3-A'!F6820, Veriler!D:E, 2, 0)))</f>
        <v/>
      </c>
      <c r="N6820" s="5" t="str">
        <f>IF('Ek.3-A'!P6820="", "", 'Ek.3-A'!P6820)</f>
        <v/>
      </c>
      <c r="O6820" s="142">
        <f>'Ek.3-A'!S6820</f>
        <v>0</v>
      </c>
      <c r="P6820" s="143" t="str">
        <f>'Ek.3-A'!L6820</f>
        <v/>
      </c>
      <c r="Q6820" s="24" t="str">
        <f>'Ek.3-A'!M6820</f>
        <v/>
      </c>
      <c r="R6820" s="24">
        <f t="shared" si="1439"/>
        <v>0</v>
      </c>
      <c r="S6820" s="141" t="str">
        <f t="shared" si="1440"/>
        <v>H</v>
      </c>
      <c r="T6820" s="24">
        <f>IF(S6820="E",SUM($R$5:R6820),0)</f>
        <v>0</v>
      </c>
      <c r="U6820" s="143">
        <f t="shared" si="1441"/>
        <v>0</v>
      </c>
    </row>
    <row r="6821" spans="1:21" x14ac:dyDescent="0.25">
      <c r="A6821" s="6">
        <v>69.210000000000093</v>
      </c>
      <c r="B6821" s="32" t="s">
        <v>317</v>
      </c>
      <c r="L6821" s="97"/>
      <c r="M6821" s="5"/>
      <c r="N6821" s="5"/>
      <c r="O6821" s="5"/>
      <c r="Q6821" s="23"/>
      <c r="T6821" s="24"/>
      <c r="U6821" s="25"/>
    </row>
    <row r="6822" spans="1:21" x14ac:dyDescent="0.25">
      <c r="A6822" s="6">
        <v>69.220000000000098</v>
      </c>
      <c r="B6822" s="32" t="s">
        <v>317</v>
      </c>
      <c r="K6822" s="3">
        <f>K6820+1</f>
        <v>5027</v>
      </c>
      <c r="L6822" s="97" t="str">
        <f>IF(TRIM('Ek.3-A'!F6822)&lt;&gt;"","var","yok")</f>
        <v>yok</v>
      </c>
      <c r="M6822" s="5" t="str">
        <f>IF('Ek.3-A'!F6822="", "", IF(VLOOKUP('Ek.3-A'!F6822, Veriler!D:E, 2, 0)=0, "", VLOOKUP('Ek.3-A'!F6822, Veriler!D:E, 2, 0)))</f>
        <v/>
      </c>
      <c r="N6822" s="5" t="str">
        <f>IF('Ek.3-A'!P6822="", "", 'Ek.3-A'!P6822)</f>
        <v/>
      </c>
      <c r="O6822" s="142">
        <f>'Ek.3-A'!S6822</f>
        <v>0</v>
      </c>
      <c r="P6822" s="143" t="str">
        <f>'Ek.3-A'!L6822</f>
        <v/>
      </c>
      <c r="Q6822" s="24" t="str">
        <f>'Ek.3-A'!M6822</f>
        <v/>
      </c>
      <c r="R6822" s="24">
        <f t="shared" ref="R6822:R6835" si="1443">IF(L6822="var",0,IF(Q6822&lt;=0.005,Q6822,0))</f>
        <v>0</v>
      </c>
      <c r="S6822" s="141" t="str">
        <f t="shared" ref="S6822:S6835" si="1444">IF(Q6822&lt;=0.005,"E","H")</f>
        <v>H</v>
      </c>
      <c r="T6822" s="24">
        <f>IF(S6822="E",SUM($R$5:R6822),0)</f>
        <v>0</v>
      </c>
      <c r="U6822" s="143">
        <f t="shared" ref="U6822:U6835" si="1445">IF(T6822&lt;=0.1, O6822, IF(R6822&gt;$G$2, R6822*O6822, $G$2*O6822))</f>
        <v>0</v>
      </c>
    </row>
    <row r="6823" spans="1:21" x14ac:dyDescent="0.25">
      <c r="A6823" s="6">
        <v>69.230000000000103</v>
      </c>
      <c r="B6823" s="32" t="s">
        <v>317</v>
      </c>
      <c r="K6823" s="3">
        <f t="shared" ref="K6823:K6835" si="1446">K6822+1</f>
        <v>5028</v>
      </c>
      <c r="L6823" s="97" t="str">
        <f>IF(TRIM('Ek.3-A'!F6823)&lt;&gt;"","var","yok")</f>
        <v>yok</v>
      </c>
      <c r="M6823" s="5" t="str">
        <f>IF('Ek.3-A'!F6823="", "", IF(VLOOKUP('Ek.3-A'!F6823, Veriler!D:E, 2, 0)=0, "", VLOOKUP('Ek.3-A'!F6823, Veriler!D:E, 2, 0)))</f>
        <v/>
      </c>
      <c r="N6823" s="5" t="str">
        <f>IF('Ek.3-A'!P6823="", "", 'Ek.3-A'!P6823)</f>
        <v/>
      </c>
      <c r="O6823" s="142">
        <f>'Ek.3-A'!S6823</f>
        <v>0</v>
      </c>
      <c r="P6823" s="143" t="str">
        <f>'Ek.3-A'!L6823</f>
        <v/>
      </c>
      <c r="Q6823" s="24" t="str">
        <f>'Ek.3-A'!M6823</f>
        <v/>
      </c>
      <c r="R6823" s="24">
        <f t="shared" si="1443"/>
        <v>0</v>
      </c>
      <c r="S6823" s="141" t="str">
        <f t="shared" si="1444"/>
        <v>H</v>
      </c>
      <c r="T6823" s="24">
        <f>IF(S6823="E",SUM($R$5:R6823),0)</f>
        <v>0</v>
      </c>
      <c r="U6823" s="143">
        <f t="shared" si="1445"/>
        <v>0</v>
      </c>
    </row>
    <row r="6824" spans="1:21" x14ac:dyDescent="0.25">
      <c r="A6824" s="6">
        <v>69.240000000000094</v>
      </c>
      <c r="B6824" s="32" t="s">
        <v>317</v>
      </c>
      <c r="K6824" s="3">
        <f t="shared" si="1446"/>
        <v>5029</v>
      </c>
      <c r="L6824" s="97" t="str">
        <f>IF(TRIM('Ek.3-A'!F6824)&lt;&gt;"","var","yok")</f>
        <v>yok</v>
      </c>
      <c r="M6824" s="5" t="str">
        <f>IF('Ek.3-A'!F6824="", "", IF(VLOOKUP('Ek.3-A'!F6824, Veriler!D:E, 2, 0)=0, "", VLOOKUP('Ek.3-A'!F6824, Veriler!D:E, 2, 0)))</f>
        <v/>
      </c>
      <c r="N6824" s="5" t="str">
        <f>IF('Ek.3-A'!P6824="", "", 'Ek.3-A'!P6824)</f>
        <v/>
      </c>
      <c r="O6824" s="142">
        <f>'Ek.3-A'!S6824</f>
        <v>0</v>
      </c>
      <c r="P6824" s="143" t="str">
        <f>'Ek.3-A'!L6824</f>
        <v/>
      </c>
      <c r="Q6824" s="24" t="str">
        <f>'Ek.3-A'!M6824</f>
        <v/>
      </c>
      <c r="R6824" s="24">
        <f t="shared" si="1443"/>
        <v>0</v>
      </c>
      <c r="S6824" s="141" t="str">
        <f t="shared" si="1444"/>
        <v>H</v>
      </c>
      <c r="T6824" s="24">
        <f>IF(S6824="E",SUM($R$5:R6824),0)</f>
        <v>0</v>
      </c>
      <c r="U6824" s="143">
        <f t="shared" si="1445"/>
        <v>0</v>
      </c>
    </row>
    <row r="6825" spans="1:21" x14ac:dyDescent="0.25">
      <c r="A6825" s="6">
        <v>69.250000000000099</v>
      </c>
      <c r="B6825" s="32" t="s">
        <v>317</v>
      </c>
      <c r="K6825" s="3">
        <f t="shared" si="1446"/>
        <v>5030</v>
      </c>
      <c r="L6825" s="97" t="str">
        <f>IF(TRIM('Ek.3-A'!F6825)&lt;&gt;"","var","yok")</f>
        <v>yok</v>
      </c>
      <c r="M6825" s="5" t="str">
        <f>IF('Ek.3-A'!F6825="", "", IF(VLOOKUP('Ek.3-A'!F6825, Veriler!D:E, 2, 0)=0, "", VLOOKUP('Ek.3-A'!F6825, Veriler!D:E, 2, 0)))</f>
        <v/>
      </c>
      <c r="N6825" s="5" t="str">
        <f>IF('Ek.3-A'!P6825="", "", 'Ek.3-A'!P6825)</f>
        <v/>
      </c>
      <c r="O6825" s="142">
        <f>'Ek.3-A'!S6825</f>
        <v>0</v>
      </c>
      <c r="P6825" s="143" t="str">
        <f>'Ek.3-A'!L6825</f>
        <v/>
      </c>
      <c r="Q6825" s="24" t="str">
        <f>'Ek.3-A'!M6825</f>
        <v/>
      </c>
      <c r="R6825" s="24">
        <f t="shared" si="1443"/>
        <v>0</v>
      </c>
      <c r="S6825" s="141" t="str">
        <f t="shared" si="1444"/>
        <v>H</v>
      </c>
      <c r="T6825" s="24">
        <f>IF(S6825="E",SUM($R$5:R6825),0)</f>
        <v>0</v>
      </c>
      <c r="U6825" s="143">
        <f t="shared" si="1445"/>
        <v>0</v>
      </c>
    </row>
    <row r="6826" spans="1:21" x14ac:dyDescent="0.25">
      <c r="A6826" s="6">
        <v>69.260000000000105</v>
      </c>
      <c r="B6826" s="32" t="s">
        <v>317</v>
      </c>
      <c r="K6826" s="3">
        <f t="shared" si="1446"/>
        <v>5031</v>
      </c>
      <c r="L6826" s="97" t="str">
        <f>IF(TRIM('Ek.3-A'!F6826)&lt;&gt;"","var","yok")</f>
        <v>yok</v>
      </c>
      <c r="M6826" s="5" t="str">
        <f>IF('Ek.3-A'!F6826="", "", IF(VLOOKUP('Ek.3-A'!F6826, Veriler!D:E, 2, 0)=0, "", VLOOKUP('Ek.3-A'!F6826, Veriler!D:E, 2, 0)))</f>
        <v/>
      </c>
      <c r="N6826" s="5" t="str">
        <f>IF('Ek.3-A'!P6826="", "", 'Ek.3-A'!P6826)</f>
        <v/>
      </c>
      <c r="O6826" s="142">
        <f>'Ek.3-A'!S6826</f>
        <v>0</v>
      </c>
      <c r="P6826" s="143" t="str">
        <f>'Ek.3-A'!L6826</f>
        <v/>
      </c>
      <c r="Q6826" s="24" t="str">
        <f>'Ek.3-A'!M6826</f>
        <v/>
      </c>
      <c r="R6826" s="24">
        <f t="shared" si="1443"/>
        <v>0</v>
      </c>
      <c r="S6826" s="141" t="str">
        <f t="shared" si="1444"/>
        <v>H</v>
      </c>
      <c r="T6826" s="24">
        <f>IF(S6826="E",SUM($R$5:R6826),0)</f>
        <v>0</v>
      </c>
      <c r="U6826" s="143">
        <f t="shared" si="1445"/>
        <v>0</v>
      </c>
    </row>
    <row r="6827" spans="1:21" x14ac:dyDescent="0.25">
      <c r="A6827" s="6">
        <v>69.270000000000095</v>
      </c>
      <c r="B6827" s="32" t="s">
        <v>317</v>
      </c>
      <c r="K6827" s="3">
        <f t="shared" si="1446"/>
        <v>5032</v>
      </c>
      <c r="L6827" s="97" t="str">
        <f>IF(TRIM('Ek.3-A'!F6827)&lt;&gt;"","var","yok")</f>
        <v>yok</v>
      </c>
      <c r="M6827" s="5" t="str">
        <f>IF('Ek.3-A'!F6827="", "", IF(VLOOKUP('Ek.3-A'!F6827, Veriler!D:E, 2, 0)=0, "", VLOOKUP('Ek.3-A'!F6827, Veriler!D:E, 2, 0)))</f>
        <v/>
      </c>
      <c r="N6827" s="5" t="str">
        <f>IF('Ek.3-A'!P6827="", "", 'Ek.3-A'!P6827)</f>
        <v/>
      </c>
      <c r="O6827" s="142">
        <f>'Ek.3-A'!S6827</f>
        <v>0</v>
      </c>
      <c r="P6827" s="143" t="str">
        <f>'Ek.3-A'!L6827</f>
        <v/>
      </c>
      <c r="Q6827" s="24" t="str">
        <f>'Ek.3-A'!M6827</f>
        <v/>
      </c>
      <c r="R6827" s="24">
        <f t="shared" si="1443"/>
        <v>0</v>
      </c>
      <c r="S6827" s="141" t="str">
        <f t="shared" si="1444"/>
        <v>H</v>
      </c>
      <c r="T6827" s="24">
        <f>IF(S6827="E",SUM($R$5:R6827),0)</f>
        <v>0</v>
      </c>
      <c r="U6827" s="143">
        <f t="shared" si="1445"/>
        <v>0</v>
      </c>
    </row>
    <row r="6828" spans="1:21" x14ac:dyDescent="0.25">
      <c r="A6828" s="6">
        <v>69.280000000000101</v>
      </c>
      <c r="B6828" s="32" t="s">
        <v>317</v>
      </c>
      <c r="K6828" s="3">
        <f t="shared" si="1446"/>
        <v>5033</v>
      </c>
      <c r="L6828" s="97" t="str">
        <f>IF(TRIM('Ek.3-A'!F6828)&lt;&gt;"","var","yok")</f>
        <v>yok</v>
      </c>
      <c r="M6828" s="5" t="str">
        <f>IF('Ek.3-A'!F6828="", "", IF(VLOOKUP('Ek.3-A'!F6828, Veriler!D:E, 2, 0)=0, "", VLOOKUP('Ek.3-A'!F6828, Veriler!D:E, 2, 0)))</f>
        <v/>
      </c>
      <c r="N6828" s="5" t="str">
        <f>IF('Ek.3-A'!P6828="", "", 'Ek.3-A'!P6828)</f>
        <v/>
      </c>
      <c r="O6828" s="142">
        <f>'Ek.3-A'!S6828</f>
        <v>0</v>
      </c>
      <c r="P6828" s="143" t="str">
        <f>'Ek.3-A'!L6828</f>
        <v/>
      </c>
      <c r="Q6828" s="24" t="str">
        <f>'Ek.3-A'!M6828</f>
        <v/>
      </c>
      <c r="R6828" s="24">
        <f t="shared" si="1443"/>
        <v>0</v>
      </c>
      <c r="S6828" s="141" t="str">
        <f t="shared" si="1444"/>
        <v>H</v>
      </c>
      <c r="T6828" s="24">
        <f>IF(S6828="E",SUM($R$5:R6828),0)</f>
        <v>0</v>
      </c>
      <c r="U6828" s="143">
        <f t="shared" si="1445"/>
        <v>0</v>
      </c>
    </row>
    <row r="6829" spans="1:21" x14ac:dyDescent="0.25">
      <c r="A6829" s="6">
        <v>69.290000000000106</v>
      </c>
      <c r="B6829" s="32" t="s">
        <v>317</v>
      </c>
      <c r="K6829" s="3">
        <f t="shared" si="1446"/>
        <v>5034</v>
      </c>
      <c r="L6829" s="97" t="str">
        <f>IF(TRIM('Ek.3-A'!F6829)&lt;&gt;"","var","yok")</f>
        <v>yok</v>
      </c>
      <c r="M6829" s="5" t="str">
        <f>IF('Ek.3-A'!F6829="", "", IF(VLOOKUP('Ek.3-A'!F6829, Veriler!D:E, 2, 0)=0, "", VLOOKUP('Ek.3-A'!F6829, Veriler!D:E, 2, 0)))</f>
        <v/>
      </c>
      <c r="N6829" s="5" t="str">
        <f>IF('Ek.3-A'!P6829="", "", 'Ek.3-A'!P6829)</f>
        <v/>
      </c>
      <c r="O6829" s="142">
        <f>'Ek.3-A'!S6829</f>
        <v>0</v>
      </c>
      <c r="P6829" s="143" t="str">
        <f>'Ek.3-A'!L6829</f>
        <v/>
      </c>
      <c r="Q6829" s="24" t="str">
        <f>'Ek.3-A'!M6829</f>
        <v/>
      </c>
      <c r="R6829" s="24">
        <f t="shared" si="1443"/>
        <v>0</v>
      </c>
      <c r="S6829" s="141" t="str">
        <f t="shared" si="1444"/>
        <v>H</v>
      </c>
      <c r="T6829" s="24">
        <f>IF(S6829="E",SUM($R$5:R6829),0)</f>
        <v>0</v>
      </c>
      <c r="U6829" s="143">
        <f t="shared" si="1445"/>
        <v>0</v>
      </c>
    </row>
    <row r="6830" spans="1:21" x14ac:dyDescent="0.25">
      <c r="A6830" s="6">
        <v>69.300000000000097</v>
      </c>
      <c r="B6830" s="32" t="s">
        <v>317</v>
      </c>
      <c r="K6830" s="3">
        <f t="shared" si="1446"/>
        <v>5035</v>
      </c>
      <c r="L6830" s="97" t="str">
        <f>IF(TRIM('Ek.3-A'!F6830)&lt;&gt;"","var","yok")</f>
        <v>yok</v>
      </c>
      <c r="M6830" s="5" t="str">
        <f>IF('Ek.3-A'!F6830="", "", IF(VLOOKUP('Ek.3-A'!F6830, Veriler!D:E, 2, 0)=0, "", VLOOKUP('Ek.3-A'!F6830, Veriler!D:E, 2, 0)))</f>
        <v/>
      </c>
      <c r="N6830" s="5" t="str">
        <f>IF('Ek.3-A'!P6830="", "", 'Ek.3-A'!P6830)</f>
        <v/>
      </c>
      <c r="O6830" s="142">
        <f>'Ek.3-A'!S6830</f>
        <v>0</v>
      </c>
      <c r="P6830" s="143" t="str">
        <f>'Ek.3-A'!L6830</f>
        <v/>
      </c>
      <c r="Q6830" s="24" t="str">
        <f>'Ek.3-A'!M6830</f>
        <v/>
      </c>
      <c r="R6830" s="24">
        <f t="shared" si="1443"/>
        <v>0</v>
      </c>
      <c r="S6830" s="141" t="str">
        <f t="shared" si="1444"/>
        <v>H</v>
      </c>
      <c r="T6830" s="24">
        <f>IF(S6830="E",SUM($R$5:R6830),0)</f>
        <v>0</v>
      </c>
      <c r="U6830" s="143">
        <f t="shared" si="1445"/>
        <v>0</v>
      </c>
    </row>
    <row r="6831" spans="1:21" x14ac:dyDescent="0.25">
      <c r="A6831" s="6">
        <v>69.310000000000102</v>
      </c>
      <c r="B6831" s="32" t="s">
        <v>317</v>
      </c>
      <c r="K6831" s="3">
        <f t="shared" si="1446"/>
        <v>5036</v>
      </c>
      <c r="L6831" s="97" t="str">
        <f>IF(TRIM('Ek.3-A'!F6831)&lt;&gt;"","var","yok")</f>
        <v>yok</v>
      </c>
      <c r="M6831" s="5" t="str">
        <f>IF('Ek.3-A'!F6831="", "", IF(VLOOKUP('Ek.3-A'!F6831, Veriler!D:E, 2, 0)=0, "", VLOOKUP('Ek.3-A'!F6831, Veriler!D:E, 2, 0)))</f>
        <v/>
      </c>
      <c r="N6831" s="5" t="str">
        <f>IF('Ek.3-A'!P6831="", "", 'Ek.3-A'!P6831)</f>
        <v/>
      </c>
      <c r="O6831" s="142">
        <f>'Ek.3-A'!S6831</f>
        <v>0</v>
      </c>
      <c r="P6831" s="143" t="str">
        <f>'Ek.3-A'!L6831</f>
        <v/>
      </c>
      <c r="Q6831" s="24" t="str">
        <f>'Ek.3-A'!M6831</f>
        <v/>
      </c>
      <c r="R6831" s="24">
        <f t="shared" si="1443"/>
        <v>0</v>
      </c>
      <c r="S6831" s="141" t="str">
        <f t="shared" si="1444"/>
        <v>H</v>
      </c>
      <c r="T6831" s="24">
        <f>IF(S6831="E",SUM($R$5:R6831),0)</f>
        <v>0</v>
      </c>
      <c r="U6831" s="143">
        <f t="shared" si="1445"/>
        <v>0</v>
      </c>
    </row>
    <row r="6832" spans="1:21" x14ac:dyDescent="0.25">
      <c r="A6832" s="6">
        <v>69.320000000000107</v>
      </c>
      <c r="B6832" s="32" t="s">
        <v>317</v>
      </c>
      <c r="K6832" s="3">
        <f t="shared" si="1446"/>
        <v>5037</v>
      </c>
      <c r="L6832" s="97" t="str">
        <f>IF(TRIM('Ek.3-A'!F6832)&lt;&gt;"","var","yok")</f>
        <v>yok</v>
      </c>
      <c r="M6832" s="5" t="str">
        <f>IF('Ek.3-A'!F6832="", "", IF(VLOOKUP('Ek.3-A'!F6832, Veriler!D:E, 2, 0)=0, "", VLOOKUP('Ek.3-A'!F6832, Veriler!D:E, 2, 0)))</f>
        <v/>
      </c>
      <c r="N6832" s="5" t="str">
        <f>IF('Ek.3-A'!P6832="", "", 'Ek.3-A'!P6832)</f>
        <v/>
      </c>
      <c r="O6832" s="142">
        <f>'Ek.3-A'!S6832</f>
        <v>0</v>
      </c>
      <c r="P6832" s="143" t="str">
        <f>'Ek.3-A'!L6832</f>
        <v/>
      </c>
      <c r="Q6832" s="24" t="str">
        <f>'Ek.3-A'!M6832</f>
        <v/>
      </c>
      <c r="R6832" s="24">
        <f t="shared" si="1443"/>
        <v>0</v>
      </c>
      <c r="S6832" s="141" t="str">
        <f t="shared" si="1444"/>
        <v>H</v>
      </c>
      <c r="T6832" s="24">
        <f>IF(S6832="E",SUM($R$5:R6832),0)</f>
        <v>0</v>
      </c>
      <c r="U6832" s="143">
        <f t="shared" si="1445"/>
        <v>0</v>
      </c>
    </row>
    <row r="6833" spans="1:41" x14ac:dyDescent="0.25">
      <c r="A6833" s="6">
        <v>69.330000000000098</v>
      </c>
      <c r="B6833" s="32" t="s">
        <v>317</v>
      </c>
      <c r="K6833" s="3">
        <f t="shared" si="1446"/>
        <v>5038</v>
      </c>
      <c r="L6833" s="97" t="str">
        <f>IF(TRIM('Ek.3-A'!F6833)&lt;&gt;"","var","yok")</f>
        <v>yok</v>
      </c>
      <c r="M6833" s="5" t="str">
        <f>IF('Ek.3-A'!F6833="", "", IF(VLOOKUP('Ek.3-A'!F6833, Veriler!D:E, 2, 0)=0, "", VLOOKUP('Ek.3-A'!F6833, Veriler!D:E, 2, 0)))</f>
        <v/>
      </c>
      <c r="N6833" s="5" t="str">
        <f>IF('Ek.3-A'!P6833="", "", 'Ek.3-A'!P6833)</f>
        <v/>
      </c>
      <c r="O6833" s="142">
        <f>'Ek.3-A'!S6833</f>
        <v>0</v>
      </c>
      <c r="P6833" s="143" t="str">
        <f>'Ek.3-A'!L6833</f>
        <v/>
      </c>
      <c r="Q6833" s="24" t="str">
        <f>'Ek.3-A'!M6833</f>
        <v/>
      </c>
      <c r="R6833" s="24">
        <f t="shared" si="1443"/>
        <v>0</v>
      </c>
      <c r="S6833" s="141" t="str">
        <f t="shared" si="1444"/>
        <v>H</v>
      </c>
      <c r="T6833" s="24">
        <f>IF(S6833="E",SUM($R$5:R6833),0)</f>
        <v>0</v>
      </c>
      <c r="U6833" s="143">
        <f t="shared" si="1445"/>
        <v>0</v>
      </c>
    </row>
    <row r="6834" spans="1:41" x14ac:dyDescent="0.25">
      <c r="A6834" s="6">
        <v>69.340000000000103</v>
      </c>
      <c r="B6834" s="32" t="s">
        <v>317</v>
      </c>
      <c r="K6834" s="3">
        <f t="shared" si="1446"/>
        <v>5039</v>
      </c>
      <c r="L6834" s="97" t="str">
        <f>IF(TRIM('Ek.3-A'!F6834)&lt;&gt;"","var","yok")</f>
        <v>yok</v>
      </c>
      <c r="M6834" s="5" t="str">
        <f>IF('Ek.3-A'!F6834="", "", IF(VLOOKUP('Ek.3-A'!F6834, Veriler!D:E, 2, 0)=0, "", VLOOKUP('Ek.3-A'!F6834, Veriler!D:E, 2, 0)))</f>
        <v/>
      </c>
      <c r="N6834" s="5" t="str">
        <f>IF('Ek.3-A'!P6834="", "", 'Ek.3-A'!P6834)</f>
        <v/>
      </c>
      <c r="O6834" s="142">
        <f>'Ek.3-A'!S6834</f>
        <v>0</v>
      </c>
      <c r="P6834" s="143" t="str">
        <f>'Ek.3-A'!L6834</f>
        <v/>
      </c>
      <c r="Q6834" s="24" t="str">
        <f>'Ek.3-A'!M6834</f>
        <v/>
      </c>
      <c r="R6834" s="24">
        <f t="shared" si="1443"/>
        <v>0</v>
      </c>
      <c r="S6834" s="141" t="str">
        <f t="shared" si="1444"/>
        <v>H</v>
      </c>
      <c r="T6834" s="24">
        <f>IF(S6834="E",SUM($R$5:R6834),0)</f>
        <v>0</v>
      </c>
      <c r="U6834" s="143">
        <f t="shared" si="1445"/>
        <v>0</v>
      </c>
    </row>
    <row r="6835" spans="1:41" x14ac:dyDescent="0.25">
      <c r="A6835" s="6">
        <v>69.350000000000094</v>
      </c>
      <c r="B6835" s="32" t="s">
        <v>317</v>
      </c>
      <c r="K6835" s="3">
        <f t="shared" si="1446"/>
        <v>5040</v>
      </c>
      <c r="L6835" s="97" t="str">
        <f>IF(TRIM('Ek.3-A'!F6835)&lt;&gt;"","var","yok")</f>
        <v>yok</v>
      </c>
      <c r="M6835" s="5" t="str">
        <f>IF('Ek.3-A'!F6835="", "", IF(VLOOKUP('Ek.3-A'!F6835, Veriler!D:E, 2, 0)=0, "", VLOOKUP('Ek.3-A'!F6835, Veriler!D:E, 2, 0)))</f>
        <v/>
      </c>
      <c r="N6835" s="5" t="str">
        <f>IF('Ek.3-A'!P6835="", "", 'Ek.3-A'!P6835)</f>
        <v/>
      </c>
      <c r="O6835" s="142">
        <f>'Ek.3-A'!S6835</f>
        <v>0</v>
      </c>
      <c r="P6835" s="143" t="str">
        <f>'Ek.3-A'!L6835</f>
        <v/>
      </c>
      <c r="Q6835" s="24" t="str">
        <f>'Ek.3-A'!M6835</f>
        <v/>
      </c>
      <c r="R6835" s="24">
        <f t="shared" si="1443"/>
        <v>0</v>
      </c>
      <c r="S6835" s="141" t="str">
        <f t="shared" si="1444"/>
        <v>H</v>
      </c>
      <c r="T6835" s="24">
        <f>IF(S6835="E",SUM($R$5:R6835),0)</f>
        <v>0</v>
      </c>
      <c r="U6835" s="143">
        <f t="shared" si="1445"/>
        <v>0</v>
      </c>
    </row>
    <row r="6836" spans="1:41" x14ac:dyDescent="0.25">
      <c r="A6836" s="6">
        <v>69.360000000000099</v>
      </c>
      <c r="B6836" s="32" t="s">
        <v>317</v>
      </c>
      <c r="T6836" s="24"/>
      <c r="U6836" s="25"/>
      <c r="AO6836" s="140">
        <f>'Ek.3-A'!L6836</f>
        <v>0</v>
      </c>
    </row>
    <row r="6837" spans="1:41" x14ac:dyDescent="0.25">
      <c r="A6837" s="6">
        <v>69.370000000000104</v>
      </c>
      <c r="B6837" s="32" t="s">
        <v>317</v>
      </c>
      <c r="T6837" s="24"/>
      <c r="U6837" s="25"/>
    </row>
    <row r="6838" spans="1:41" x14ac:dyDescent="0.25">
      <c r="A6838" s="6">
        <v>69.380000000000095</v>
      </c>
      <c r="B6838" s="32" t="s">
        <v>317</v>
      </c>
      <c r="T6838" s="24"/>
      <c r="U6838" s="25"/>
    </row>
    <row r="6839" spans="1:41" x14ac:dyDescent="0.25">
      <c r="A6839" s="6">
        <v>69.3900000000001</v>
      </c>
      <c r="B6839" s="32" t="s">
        <v>317</v>
      </c>
      <c r="T6839" s="24"/>
      <c r="U6839" s="25"/>
    </row>
    <row r="6840" spans="1:41" x14ac:dyDescent="0.25">
      <c r="A6840" s="6">
        <v>69.400000000000105</v>
      </c>
      <c r="B6840" s="32" t="s">
        <v>317</v>
      </c>
      <c r="T6840" s="24"/>
      <c r="U6840" s="25"/>
    </row>
    <row r="6841" spans="1:41" x14ac:dyDescent="0.25">
      <c r="A6841" s="6">
        <v>69.410000000000096</v>
      </c>
      <c r="B6841" s="32" t="s">
        <v>317</v>
      </c>
      <c r="T6841" s="24"/>
      <c r="U6841" s="25"/>
    </row>
    <row r="6842" spans="1:41" x14ac:dyDescent="0.25">
      <c r="A6842" s="6">
        <v>69.420000000000101</v>
      </c>
      <c r="B6842" s="32" t="s">
        <v>317</v>
      </c>
      <c r="T6842" s="24"/>
      <c r="U6842" s="25"/>
    </row>
    <row r="6843" spans="1:41" x14ac:dyDescent="0.25">
      <c r="A6843" s="6">
        <v>69.430000000000106</v>
      </c>
      <c r="B6843" s="32" t="s">
        <v>317</v>
      </c>
      <c r="T6843" s="24"/>
      <c r="U6843" s="25"/>
    </row>
    <row r="6844" spans="1:41" x14ac:dyDescent="0.25">
      <c r="A6844" s="6">
        <v>69.440000000000097</v>
      </c>
      <c r="B6844" s="32" t="s">
        <v>317</v>
      </c>
      <c r="T6844" s="24"/>
      <c r="U6844" s="25"/>
    </row>
    <row r="6845" spans="1:41" x14ac:dyDescent="0.25">
      <c r="A6845" s="6">
        <v>69.450000000000102</v>
      </c>
      <c r="B6845" s="32" t="s">
        <v>317</v>
      </c>
      <c r="K6845" s="3">
        <f>K6835+1</f>
        <v>5041</v>
      </c>
      <c r="L6845" s="97" t="str">
        <f>IF(TRIM('Ek.3-A'!F6845)&lt;&gt;"","var","yok")</f>
        <v>yok</v>
      </c>
      <c r="M6845" s="5" t="str">
        <f>IF('Ek.3-A'!F6845="", "", IF(VLOOKUP('Ek.3-A'!F6845, Veriler!D:E, 2, 0)=0, "", VLOOKUP('Ek.3-A'!F6845, Veriler!D:E, 2, 0)))</f>
        <v/>
      </c>
      <c r="N6845" s="5" t="str">
        <f>IF('Ek.3-A'!P6845="", "", 'Ek.3-A'!P6845)</f>
        <v/>
      </c>
      <c r="O6845" s="142">
        <f>'Ek.3-A'!S6845</f>
        <v>0</v>
      </c>
      <c r="P6845" s="143" t="str">
        <f>'Ek.3-A'!L6845</f>
        <v/>
      </c>
      <c r="Q6845" s="24" t="str">
        <f>'Ek.3-A'!M6845</f>
        <v/>
      </c>
      <c r="R6845" s="24">
        <f t="shared" ref="R6845:R6858" si="1447">IF(L6845="var",0,IF(Q6845&lt;=0.005,Q6845,0))</f>
        <v>0</v>
      </c>
      <c r="S6845" s="141" t="str">
        <f t="shared" ref="S6845:S6858" si="1448">IF(Q6845&lt;=0.005,"E","H")</f>
        <v>H</v>
      </c>
      <c r="T6845" s="24">
        <f>IF(S6845="E",SUM($R$5:R6845),0)</f>
        <v>0</v>
      </c>
      <c r="U6845" s="143">
        <f t="shared" ref="U6845:U6858" si="1449">IF(T6845&lt;=0.1, O6845, IF(R6845&gt;$G$2, R6845*O6845, $G$2*O6845))</f>
        <v>0</v>
      </c>
    </row>
    <row r="6846" spans="1:41" x14ac:dyDescent="0.25">
      <c r="A6846" s="6">
        <v>69.460000000000093</v>
      </c>
      <c r="B6846" s="32" t="s">
        <v>317</v>
      </c>
      <c r="K6846" s="3">
        <f t="shared" ref="K6846:K6858" si="1450">K6845+1</f>
        <v>5042</v>
      </c>
      <c r="L6846" s="97" t="str">
        <f>IF(TRIM('Ek.3-A'!F6846)&lt;&gt;"","var","yok")</f>
        <v>yok</v>
      </c>
      <c r="M6846" s="5" t="str">
        <f>IF('Ek.3-A'!F6846="", "", IF(VLOOKUP('Ek.3-A'!F6846, Veriler!D:E, 2, 0)=0, "", VLOOKUP('Ek.3-A'!F6846, Veriler!D:E, 2, 0)))</f>
        <v/>
      </c>
      <c r="N6846" s="5" t="str">
        <f>IF('Ek.3-A'!P6846="", "", 'Ek.3-A'!P6846)</f>
        <v/>
      </c>
      <c r="O6846" s="142">
        <f>'Ek.3-A'!S6846</f>
        <v>0</v>
      </c>
      <c r="P6846" s="143" t="str">
        <f>'Ek.3-A'!L6846</f>
        <v/>
      </c>
      <c r="Q6846" s="24" t="str">
        <f>'Ek.3-A'!M6846</f>
        <v/>
      </c>
      <c r="R6846" s="24">
        <f t="shared" si="1447"/>
        <v>0</v>
      </c>
      <c r="S6846" s="141" t="str">
        <f t="shared" si="1448"/>
        <v>H</v>
      </c>
      <c r="T6846" s="24">
        <f>IF(S6846="E",SUM($R$5:R6846),0)</f>
        <v>0</v>
      </c>
      <c r="U6846" s="143">
        <f t="shared" si="1449"/>
        <v>0</v>
      </c>
    </row>
    <row r="6847" spans="1:41" x14ac:dyDescent="0.25">
      <c r="A6847" s="6">
        <v>69.470000000000098</v>
      </c>
      <c r="B6847" s="32" t="s">
        <v>317</v>
      </c>
      <c r="K6847" s="3">
        <f t="shared" si="1450"/>
        <v>5043</v>
      </c>
      <c r="L6847" s="97" t="str">
        <f>IF(TRIM('Ek.3-A'!F6847)&lt;&gt;"","var","yok")</f>
        <v>yok</v>
      </c>
      <c r="M6847" s="5" t="str">
        <f>IF('Ek.3-A'!F6847="", "", IF(VLOOKUP('Ek.3-A'!F6847, Veriler!D:E, 2, 0)=0, "", VLOOKUP('Ek.3-A'!F6847, Veriler!D:E, 2, 0)))</f>
        <v/>
      </c>
      <c r="N6847" s="5" t="str">
        <f>IF('Ek.3-A'!P6847="", "", 'Ek.3-A'!P6847)</f>
        <v/>
      </c>
      <c r="O6847" s="142">
        <f>'Ek.3-A'!S6847</f>
        <v>0</v>
      </c>
      <c r="P6847" s="143" t="str">
        <f>'Ek.3-A'!L6847</f>
        <v/>
      </c>
      <c r="Q6847" s="24" t="str">
        <f>'Ek.3-A'!M6847</f>
        <v/>
      </c>
      <c r="R6847" s="24">
        <f t="shared" si="1447"/>
        <v>0</v>
      </c>
      <c r="S6847" s="141" t="str">
        <f t="shared" si="1448"/>
        <v>H</v>
      </c>
      <c r="T6847" s="24">
        <f>IF(S6847="E",SUM($R$5:R6847),0)</f>
        <v>0</v>
      </c>
      <c r="U6847" s="143">
        <f t="shared" si="1449"/>
        <v>0</v>
      </c>
    </row>
    <row r="6848" spans="1:41" x14ac:dyDescent="0.25">
      <c r="A6848" s="6">
        <v>69.480000000000103</v>
      </c>
      <c r="B6848" s="32" t="s">
        <v>317</v>
      </c>
      <c r="K6848" s="3">
        <f t="shared" si="1450"/>
        <v>5044</v>
      </c>
      <c r="L6848" s="97" t="str">
        <f>IF(TRIM('Ek.3-A'!F6848)&lt;&gt;"","var","yok")</f>
        <v>yok</v>
      </c>
      <c r="M6848" s="5" t="str">
        <f>IF('Ek.3-A'!F6848="", "", IF(VLOOKUP('Ek.3-A'!F6848, Veriler!D:E, 2, 0)=0, "", VLOOKUP('Ek.3-A'!F6848, Veriler!D:E, 2, 0)))</f>
        <v/>
      </c>
      <c r="N6848" s="5" t="str">
        <f>IF('Ek.3-A'!P6848="", "", 'Ek.3-A'!P6848)</f>
        <v/>
      </c>
      <c r="O6848" s="142">
        <f>'Ek.3-A'!S6848</f>
        <v>0</v>
      </c>
      <c r="P6848" s="143" t="str">
        <f>'Ek.3-A'!L6848</f>
        <v/>
      </c>
      <c r="Q6848" s="24" t="str">
        <f>'Ek.3-A'!M6848</f>
        <v/>
      </c>
      <c r="R6848" s="24">
        <f t="shared" si="1447"/>
        <v>0</v>
      </c>
      <c r="S6848" s="141" t="str">
        <f t="shared" si="1448"/>
        <v>H</v>
      </c>
      <c r="T6848" s="24">
        <f>IF(S6848="E",SUM($R$5:R6848),0)</f>
        <v>0</v>
      </c>
      <c r="U6848" s="143">
        <f t="shared" si="1449"/>
        <v>0</v>
      </c>
    </row>
    <row r="6849" spans="1:21" x14ac:dyDescent="0.25">
      <c r="A6849" s="6">
        <v>69.490000000000094</v>
      </c>
      <c r="B6849" s="32" t="s">
        <v>317</v>
      </c>
      <c r="K6849" s="3">
        <f t="shared" si="1450"/>
        <v>5045</v>
      </c>
      <c r="L6849" s="97" t="str">
        <f>IF(TRIM('Ek.3-A'!F6849)&lt;&gt;"","var","yok")</f>
        <v>yok</v>
      </c>
      <c r="M6849" s="5" t="str">
        <f>IF('Ek.3-A'!F6849="", "", IF(VLOOKUP('Ek.3-A'!F6849, Veriler!D:E, 2, 0)=0, "", VLOOKUP('Ek.3-A'!F6849, Veriler!D:E, 2, 0)))</f>
        <v/>
      </c>
      <c r="N6849" s="5" t="str">
        <f>IF('Ek.3-A'!P6849="", "", 'Ek.3-A'!P6849)</f>
        <v/>
      </c>
      <c r="O6849" s="142">
        <f>'Ek.3-A'!S6849</f>
        <v>0</v>
      </c>
      <c r="P6849" s="143" t="str">
        <f>'Ek.3-A'!L6849</f>
        <v/>
      </c>
      <c r="Q6849" s="24" t="str">
        <f>'Ek.3-A'!M6849</f>
        <v/>
      </c>
      <c r="R6849" s="24">
        <f t="shared" si="1447"/>
        <v>0</v>
      </c>
      <c r="S6849" s="141" t="str">
        <f t="shared" si="1448"/>
        <v>H</v>
      </c>
      <c r="T6849" s="24">
        <f>IF(S6849="E",SUM($R$5:R6849),0)</f>
        <v>0</v>
      </c>
      <c r="U6849" s="143">
        <f t="shared" si="1449"/>
        <v>0</v>
      </c>
    </row>
    <row r="6850" spans="1:21" x14ac:dyDescent="0.25">
      <c r="A6850" s="6">
        <v>69.500000000000099</v>
      </c>
      <c r="B6850" s="32" t="s">
        <v>317</v>
      </c>
      <c r="K6850" s="3">
        <f t="shared" si="1450"/>
        <v>5046</v>
      </c>
      <c r="L6850" s="97" t="str">
        <f>IF(TRIM('Ek.3-A'!F6850)&lt;&gt;"","var","yok")</f>
        <v>yok</v>
      </c>
      <c r="M6850" s="5" t="str">
        <f>IF('Ek.3-A'!F6850="", "", IF(VLOOKUP('Ek.3-A'!F6850, Veriler!D:E, 2, 0)=0, "", VLOOKUP('Ek.3-A'!F6850, Veriler!D:E, 2, 0)))</f>
        <v/>
      </c>
      <c r="N6850" s="5" t="str">
        <f>IF('Ek.3-A'!P6850="", "", 'Ek.3-A'!P6850)</f>
        <v/>
      </c>
      <c r="O6850" s="142">
        <f>'Ek.3-A'!S6850</f>
        <v>0</v>
      </c>
      <c r="P6850" s="143" t="str">
        <f>'Ek.3-A'!L6850</f>
        <v/>
      </c>
      <c r="Q6850" s="24" t="str">
        <f>'Ek.3-A'!M6850</f>
        <v/>
      </c>
      <c r="R6850" s="24">
        <f t="shared" si="1447"/>
        <v>0</v>
      </c>
      <c r="S6850" s="141" t="str">
        <f t="shared" si="1448"/>
        <v>H</v>
      </c>
      <c r="T6850" s="24">
        <f>IF(S6850="E",SUM($R$5:R6850),0)</f>
        <v>0</v>
      </c>
      <c r="U6850" s="143">
        <f t="shared" si="1449"/>
        <v>0</v>
      </c>
    </row>
    <row r="6851" spans="1:21" x14ac:dyDescent="0.25">
      <c r="A6851" s="6">
        <v>69.510000000000105</v>
      </c>
      <c r="B6851" s="32" t="s">
        <v>317</v>
      </c>
      <c r="K6851" s="3">
        <f t="shared" si="1450"/>
        <v>5047</v>
      </c>
      <c r="L6851" s="97" t="str">
        <f>IF(TRIM('Ek.3-A'!F6851)&lt;&gt;"","var","yok")</f>
        <v>yok</v>
      </c>
      <c r="M6851" s="5" t="str">
        <f>IF('Ek.3-A'!F6851="", "", IF(VLOOKUP('Ek.3-A'!F6851, Veriler!D:E, 2, 0)=0, "", VLOOKUP('Ek.3-A'!F6851, Veriler!D:E, 2, 0)))</f>
        <v/>
      </c>
      <c r="N6851" s="5" t="str">
        <f>IF('Ek.3-A'!P6851="", "", 'Ek.3-A'!P6851)</f>
        <v/>
      </c>
      <c r="O6851" s="142">
        <f>'Ek.3-A'!S6851</f>
        <v>0</v>
      </c>
      <c r="P6851" s="143" t="str">
        <f>'Ek.3-A'!L6851</f>
        <v/>
      </c>
      <c r="Q6851" s="24" t="str">
        <f>'Ek.3-A'!M6851</f>
        <v/>
      </c>
      <c r="R6851" s="24">
        <f t="shared" si="1447"/>
        <v>0</v>
      </c>
      <c r="S6851" s="141" t="str">
        <f t="shared" si="1448"/>
        <v>H</v>
      </c>
      <c r="T6851" s="24">
        <f>IF(S6851="E",SUM($R$5:R6851),0)</f>
        <v>0</v>
      </c>
      <c r="U6851" s="143">
        <f t="shared" si="1449"/>
        <v>0</v>
      </c>
    </row>
    <row r="6852" spans="1:21" x14ac:dyDescent="0.25">
      <c r="A6852" s="6">
        <v>69.520000000000095</v>
      </c>
      <c r="B6852" s="32" t="s">
        <v>317</v>
      </c>
      <c r="K6852" s="3">
        <f t="shared" si="1450"/>
        <v>5048</v>
      </c>
      <c r="L6852" s="97" t="str">
        <f>IF(TRIM('Ek.3-A'!F6852)&lt;&gt;"","var","yok")</f>
        <v>yok</v>
      </c>
      <c r="M6852" s="5" t="str">
        <f>IF('Ek.3-A'!F6852="", "", IF(VLOOKUP('Ek.3-A'!F6852, Veriler!D:E, 2, 0)=0, "", VLOOKUP('Ek.3-A'!F6852, Veriler!D:E, 2, 0)))</f>
        <v/>
      </c>
      <c r="N6852" s="5" t="str">
        <f>IF('Ek.3-A'!P6852="", "", 'Ek.3-A'!P6852)</f>
        <v/>
      </c>
      <c r="O6852" s="142">
        <f>'Ek.3-A'!S6852</f>
        <v>0</v>
      </c>
      <c r="P6852" s="143" t="str">
        <f>'Ek.3-A'!L6852</f>
        <v/>
      </c>
      <c r="Q6852" s="24" t="str">
        <f>'Ek.3-A'!M6852</f>
        <v/>
      </c>
      <c r="R6852" s="24">
        <f t="shared" si="1447"/>
        <v>0</v>
      </c>
      <c r="S6852" s="141" t="str">
        <f t="shared" si="1448"/>
        <v>H</v>
      </c>
      <c r="T6852" s="24">
        <f>IF(S6852="E",SUM($R$5:R6852),0)</f>
        <v>0</v>
      </c>
      <c r="U6852" s="143">
        <f t="shared" si="1449"/>
        <v>0</v>
      </c>
    </row>
    <row r="6853" spans="1:21" x14ac:dyDescent="0.25">
      <c r="A6853" s="6">
        <v>69.530000000000101</v>
      </c>
      <c r="B6853" s="32" t="s">
        <v>317</v>
      </c>
      <c r="K6853" s="3">
        <f t="shared" si="1450"/>
        <v>5049</v>
      </c>
      <c r="L6853" s="97" t="str">
        <f>IF(TRIM('Ek.3-A'!F6853)&lt;&gt;"","var","yok")</f>
        <v>yok</v>
      </c>
      <c r="M6853" s="5" t="str">
        <f>IF('Ek.3-A'!F6853="", "", IF(VLOOKUP('Ek.3-A'!F6853, Veriler!D:E, 2, 0)=0, "", VLOOKUP('Ek.3-A'!F6853, Veriler!D:E, 2, 0)))</f>
        <v/>
      </c>
      <c r="N6853" s="5" t="str">
        <f>IF('Ek.3-A'!P6853="", "", 'Ek.3-A'!P6853)</f>
        <v/>
      </c>
      <c r="O6853" s="142">
        <f>'Ek.3-A'!S6853</f>
        <v>0</v>
      </c>
      <c r="P6853" s="143" t="str">
        <f>'Ek.3-A'!L6853</f>
        <v/>
      </c>
      <c r="Q6853" s="24" t="str">
        <f>'Ek.3-A'!M6853</f>
        <v/>
      </c>
      <c r="R6853" s="24">
        <f t="shared" si="1447"/>
        <v>0</v>
      </c>
      <c r="S6853" s="141" t="str">
        <f t="shared" si="1448"/>
        <v>H</v>
      </c>
      <c r="T6853" s="24">
        <f>IF(S6853="E",SUM($R$5:R6853),0)</f>
        <v>0</v>
      </c>
      <c r="U6853" s="143">
        <f t="shared" si="1449"/>
        <v>0</v>
      </c>
    </row>
    <row r="6854" spans="1:21" x14ac:dyDescent="0.25">
      <c r="A6854" s="6">
        <v>69.540000000000106</v>
      </c>
      <c r="B6854" s="32" t="s">
        <v>317</v>
      </c>
      <c r="K6854" s="3">
        <f t="shared" si="1450"/>
        <v>5050</v>
      </c>
      <c r="L6854" s="97" t="str">
        <f>IF(TRIM('Ek.3-A'!F6854)&lt;&gt;"","var","yok")</f>
        <v>yok</v>
      </c>
      <c r="M6854" s="5" t="str">
        <f>IF('Ek.3-A'!F6854="", "", IF(VLOOKUP('Ek.3-A'!F6854, Veriler!D:E, 2, 0)=0, "", VLOOKUP('Ek.3-A'!F6854, Veriler!D:E, 2, 0)))</f>
        <v/>
      </c>
      <c r="N6854" s="5" t="str">
        <f>IF('Ek.3-A'!P6854="", "", 'Ek.3-A'!P6854)</f>
        <v/>
      </c>
      <c r="O6854" s="142">
        <f>'Ek.3-A'!S6854</f>
        <v>0</v>
      </c>
      <c r="P6854" s="143" t="str">
        <f>'Ek.3-A'!L6854</f>
        <v/>
      </c>
      <c r="Q6854" s="24" t="str">
        <f>'Ek.3-A'!M6854</f>
        <v/>
      </c>
      <c r="R6854" s="24">
        <f t="shared" si="1447"/>
        <v>0</v>
      </c>
      <c r="S6854" s="141" t="str">
        <f t="shared" si="1448"/>
        <v>H</v>
      </c>
      <c r="T6854" s="24">
        <f>IF(S6854="E",SUM($R$5:R6854),0)</f>
        <v>0</v>
      </c>
      <c r="U6854" s="143">
        <f t="shared" si="1449"/>
        <v>0</v>
      </c>
    </row>
    <row r="6855" spans="1:21" x14ac:dyDescent="0.25">
      <c r="A6855" s="6">
        <v>69.550000000000097</v>
      </c>
      <c r="B6855" s="32" t="s">
        <v>317</v>
      </c>
      <c r="K6855" s="3">
        <f t="shared" si="1450"/>
        <v>5051</v>
      </c>
      <c r="L6855" s="97" t="str">
        <f>IF(TRIM('Ek.3-A'!F6855)&lt;&gt;"","var","yok")</f>
        <v>yok</v>
      </c>
      <c r="M6855" s="5" t="str">
        <f>IF('Ek.3-A'!F6855="", "", IF(VLOOKUP('Ek.3-A'!F6855, Veriler!D:E, 2, 0)=0, "", VLOOKUP('Ek.3-A'!F6855, Veriler!D:E, 2, 0)))</f>
        <v/>
      </c>
      <c r="N6855" s="5" t="str">
        <f>IF('Ek.3-A'!P6855="", "", 'Ek.3-A'!P6855)</f>
        <v/>
      </c>
      <c r="O6855" s="142">
        <f>'Ek.3-A'!S6855</f>
        <v>0</v>
      </c>
      <c r="P6855" s="143" t="str">
        <f>'Ek.3-A'!L6855</f>
        <v/>
      </c>
      <c r="Q6855" s="24" t="str">
        <f>'Ek.3-A'!M6855</f>
        <v/>
      </c>
      <c r="R6855" s="24">
        <f t="shared" si="1447"/>
        <v>0</v>
      </c>
      <c r="S6855" s="141" t="str">
        <f t="shared" si="1448"/>
        <v>H</v>
      </c>
      <c r="T6855" s="24">
        <f>IF(S6855="E",SUM($R$5:R6855),0)</f>
        <v>0</v>
      </c>
      <c r="U6855" s="143">
        <f t="shared" si="1449"/>
        <v>0</v>
      </c>
    </row>
    <row r="6856" spans="1:21" x14ac:dyDescent="0.25">
      <c r="A6856" s="6">
        <v>69.560000000000102</v>
      </c>
      <c r="B6856" s="32" t="s">
        <v>317</v>
      </c>
      <c r="K6856" s="3">
        <f t="shared" si="1450"/>
        <v>5052</v>
      </c>
      <c r="L6856" s="97" t="str">
        <f>IF(TRIM('Ek.3-A'!F6856)&lt;&gt;"","var","yok")</f>
        <v>yok</v>
      </c>
      <c r="M6856" s="5" t="str">
        <f>IF('Ek.3-A'!F6856="", "", IF(VLOOKUP('Ek.3-A'!F6856, Veriler!D:E, 2, 0)=0, "", VLOOKUP('Ek.3-A'!F6856, Veriler!D:E, 2, 0)))</f>
        <v/>
      </c>
      <c r="N6856" s="5" t="str">
        <f>IF('Ek.3-A'!P6856="", "", 'Ek.3-A'!P6856)</f>
        <v/>
      </c>
      <c r="O6856" s="142">
        <f>'Ek.3-A'!S6856</f>
        <v>0</v>
      </c>
      <c r="P6856" s="143" t="str">
        <f>'Ek.3-A'!L6856</f>
        <v/>
      </c>
      <c r="Q6856" s="24" t="str">
        <f>'Ek.3-A'!M6856</f>
        <v/>
      </c>
      <c r="R6856" s="24">
        <f t="shared" si="1447"/>
        <v>0</v>
      </c>
      <c r="S6856" s="141" t="str">
        <f t="shared" si="1448"/>
        <v>H</v>
      </c>
      <c r="T6856" s="24">
        <f>IF(S6856="E",SUM($R$5:R6856),0)</f>
        <v>0</v>
      </c>
      <c r="U6856" s="143">
        <f t="shared" si="1449"/>
        <v>0</v>
      </c>
    </row>
    <row r="6857" spans="1:21" x14ac:dyDescent="0.25">
      <c r="A6857" s="6">
        <v>69.570000000000107</v>
      </c>
      <c r="B6857" s="32" t="s">
        <v>317</v>
      </c>
      <c r="K6857" s="3">
        <f t="shared" si="1450"/>
        <v>5053</v>
      </c>
      <c r="L6857" s="97" t="str">
        <f>IF(TRIM('Ek.3-A'!F6857)&lt;&gt;"","var","yok")</f>
        <v>yok</v>
      </c>
      <c r="M6857" s="5" t="str">
        <f>IF('Ek.3-A'!F6857="", "", IF(VLOOKUP('Ek.3-A'!F6857, Veriler!D:E, 2, 0)=0, "", VLOOKUP('Ek.3-A'!F6857, Veriler!D:E, 2, 0)))</f>
        <v/>
      </c>
      <c r="N6857" s="5" t="str">
        <f>IF('Ek.3-A'!P6857="", "", 'Ek.3-A'!P6857)</f>
        <v/>
      </c>
      <c r="O6857" s="142">
        <f>'Ek.3-A'!S6857</f>
        <v>0</v>
      </c>
      <c r="P6857" s="143" t="str">
        <f>'Ek.3-A'!L6857</f>
        <v/>
      </c>
      <c r="Q6857" s="24" t="str">
        <f>'Ek.3-A'!M6857</f>
        <v/>
      </c>
      <c r="R6857" s="24">
        <f t="shared" si="1447"/>
        <v>0</v>
      </c>
      <c r="S6857" s="141" t="str">
        <f t="shared" si="1448"/>
        <v>H</v>
      </c>
      <c r="T6857" s="24">
        <f>IF(S6857="E",SUM($R$5:R6857),0)</f>
        <v>0</v>
      </c>
      <c r="U6857" s="143">
        <f t="shared" si="1449"/>
        <v>0</v>
      </c>
    </row>
    <row r="6858" spans="1:21" x14ac:dyDescent="0.25">
      <c r="A6858" s="6">
        <v>69.580000000000098</v>
      </c>
      <c r="B6858" s="32" t="s">
        <v>317</v>
      </c>
      <c r="K6858" s="3">
        <f t="shared" si="1450"/>
        <v>5054</v>
      </c>
      <c r="L6858" s="97" t="str">
        <f>IF(TRIM('Ek.3-A'!F6858)&lt;&gt;"","var","yok")</f>
        <v>yok</v>
      </c>
      <c r="M6858" s="5" t="str">
        <f>IF('Ek.3-A'!F6858="", "", IF(VLOOKUP('Ek.3-A'!F6858, Veriler!D:E, 2, 0)=0, "", VLOOKUP('Ek.3-A'!F6858, Veriler!D:E, 2, 0)))</f>
        <v/>
      </c>
      <c r="N6858" s="5" t="str">
        <f>IF('Ek.3-A'!P6858="", "", 'Ek.3-A'!P6858)</f>
        <v/>
      </c>
      <c r="O6858" s="142">
        <f>'Ek.3-A'!S6858</f>
        <v>0</v>
      </c>
      <c r="P6858" s="143" t="str">
        <f>'Ek.3-A'!L6858</f>
        <v/>
      </c>
      <c r="Q6858" s="24" t="str">
        <f>'Ek.3-A'!M6858</f>
        <v/>
      </c>
      <c r="R6858" s="24">
        <f t="shared" si="1447"/>
        <v>0</v>
      </c>
      <c r="S6858" s="141" t="str">
        <f t="shared" si="1448"/>
        <v>H</v>
      </c>
      <c r="T6858" s="24">
        <f>IF(S6858="E",SUM($R$5:R6858),0)</f>
        <v>0</v>
      </c>
      <c r="U6858" s="143">
        <f t="shared" si="1449"/>
        <v>0</v>
      </c>
    </row>
    <row r="6859" spans="1:21" x14ac:dyDescent="0.25">
      <c r="A6859" s="6">
        <v>69.590000000000103</v>
      </c>
      <c r="B6859" s="32" t="s">
        <v>317</v>
      </c>
      <c r="L6859" s="97"/>
      <c r="M6859" s="5"/>
      <c r="N6859" s="5"/>
      <c r="O6859" s="5"/>
      <c r="Q6859" s="23"/>
      <c r="T6859" s="24"/>
      <c r="U6859" s="25"/>
    </row>
    <row r="6860" spans="1:21" x14ac:dyDescent="0.25">
      <c r="A6860" s="6">
        <v>69.600000000000094</v>
      </c>
      <c r="B6860" s="32" t="s">
        <v>317</v>
      </c>
      <c r="K6860" s="3">
        <f>K6858+1</f>
        <v>5055</v>
      </c>
      <c r="L6860" s="97" t="str">
        <f>IF(TRIM('Ek.3-A'!F6860)&lt;&gt;"","var","yok")</f>
        <v>yok</v>
      </c>
      <c r="M6860" s="5" t="str">
        <f>IF('Ek.3-A'!F6860="", "", IF(VLOOKUP('Ek.3-A'!F6860, Veriler!D:E, 2, 0)=0, "", VLOOKUP('Ek.3-A'!F6860, Veriler!D:E, 2, 0)))</f>
        <v/>
      </c>
      <c r="N6860" s="5" t="str">
        <f>IF('Ek.3-A'!P6860="", "", 'Ek.3-A'!P6860)</f>
        <v/>
      </c>
      <c r="O6860" s="142">
        <f>'Ek.3-A'!S6860</f>
        <v>0</v>
      </c>
      <c r="P6860" s="143" t="str">
        <f>'Ek.3-A'!L6860</f>
        <v/>
      </c>
      <c r="Q6860" s="24" t="str">
        <f>'Ek.3-A'!M6860</f>
        <v/>
      </c>
      <c r="R6860" s="24">
        <f t="shared" ref="R6860:R6873" si="1451">IF(L6860="var",0,IF(Q6860&lt;=0.005,Q6860,0))</f>
        <v>0</v>
      </c>
      <c r="S6860" s="141" t="str">
        <f t="shared" ref="S6860:S6873" si="1452">IF(Q6860&lt;=0.005,"E","H")</f>
        <v>H</v>
      </c>
      <c r="T6860" s="24">
        <f>IF(S6860="E",SUM($R$5:R6860),0)</f>
        <v>0</v>
      </c>
      <c r="U6860" s="143">
        <f t="shared" ref="U6860:U6873" si="1453">IF(T6860&lt;=0.1, O6860, IF(R6860&gt;$G$2, R6860*O6860, $G$2*O6860))</f>
        <v>0</v>
      </c>
    </row>
    <row r="6861" spans="1:21" x14ac:dyDescent="0.25">
      <c r="A6861" s="6">
        <v>69.610000000000099</v>
      </c>
      <c r="B6861" s="32" t="s">
        <v>317</v>
      </c>
      <c r="K6861" s="3">
        <f t="shared" ref="K6861:K6873" si="1454">K6860+1</f>
        <v>5056</v>
      </c>
      <c r="L6861" s="97" t="str">
        <f>IF(TRIM('Ek.3-A'!F6861)&lt;&gt;"","var","yok")</f>
        <v>yok</v>
      </c>
      <c r="M6861" s="5" t="str">
        <f>IF('Ek.3-A'!F6861="", "", IF(VLOOKUP('Ek.3-A'!F6861, Veriler!D:E, 2, 0)=0, "", VLOOKUP('Ek.3-A'!F6861, Veriler!D:E, 2, 0)))</f>
        <v/>
      </c>
      <c r="N6861" s="5" t="str">
        <f>IF('Ek.3-A'!P6861="", "", 'Ek.3-A'!P6861)</f>
        <v/>
      </c>
      <c r="O6861" s="142">
        <f>'Ek.3-A'!S6861</f>
        <v>0</v>
      </c>
      <c r="P6861" s="143" t="str">
        <f>'Ek.3-A'!L6861</f>
        <v/>
      </c>
      <c r="Q6861" s="24" t="str">
        <f>'Ek.3-A'!M6861</f>
        <v/>
      </c>
      <c r="R6861" s="24">
        <f t="shared" si="1451"/>
        <v>0</v>
      </c>
      <c r="S6861" s="141" t="str">
        <f t="shared" si="1452"/>
        <v>H</v>
      </c>
      <c r="T6861" s="24">
        <f>IF(S6861="E",SUM($R$5:R6861),0)</f>
        <v>0</v>
      </c>
      <c r="U6861" s="143">
        <f t="shared" si="1453"/>
        <v>0</v>
      </c>
    </row>
    <row r="6862" spans="1:21" x14ac:dyDescent="0.25">
      <c r="A6862" s="6">
        <v>69.620000000000104</v>
      </c>
      <c r="B6862" s="32" t="s">
        <v>317</v>
      </c>
      <c r="K6862" s="3">
        <f t="shared" si="1454"/>
        <v>5057</v>
      </c>
      <c r="L6862" s="97" t="str">
        <f>IF(TRIM('Ek.3-A'!F6862)&lt;&gt;"","var","yok")</f>
        <v>yok</v>
      </c>
      <c r="M6862" s="5" t="str">
        <f>IF('Ek.3-A'!F6862="", "", IF(VLOOKUP('Ek.3-A'!F6862, Veriler!D:E, 2, 0)=0, "", VLOOKUP('Ek.3-A'!F6862, Veriler!D:E, 2, 0)))</f>
        <v/>
      </c>
      <c r="N6862" s="5" t="str">
        <f>IF('Ek.3-A'!P6862="", "", 'Ek.3-A'!P6862)</f>
        <v/>
      </c>
      <c r="O6862" s="142">
        <f>'Ek.3-A'!S6862</f>
        <v>0</v>
      </c>
      <c r="P6862" s="143" t="str">
        <f>'Ek.3-A'!L6862</f>
        <v/>
      </c>
      <c r="Q6862" s="24" t="str">
        <f>'Ek.3-A'!M6862</f>
        <v/>
      </c>
      <c r="R6862" s="24">
        <f t="shared" si="1451"/>
        <v>0</v>
      </c>
      <c r="S6862" s="141" t="str">
        <f t="shared" si="1452"/>
        <v>H</v>
      </c>
      <c r="T6862" s="24">
        <f>IF(S6862="E",SUM($R$5:R6862),0)</f>
        <v>0</v>
      </c>
      <c r="U6862" s="143">
        <f t="shared" si="1453"/>
        <v>0</v>
      </c>
    </row>
    <row r="6863" spans="1:21" x14ac:dyDescent="0.25">
      <c r="A6863" s="6">
        <v>69.630000000000095</v>
      </c>
      <c r="B6863" s="32" t="s">
        <v>317</v>
      </c>
      <c r="K6863" s="3">
        <f t="shared" si="1454"/>
        <v>5058</v>
      </c>
      <c r="L6863" s="97" t="str">
        <f>IF(TRIM('Ek.3-A'!F6863)&lt;&gt;"","var","yok")</f>
        <v>yok</v>
      </c>
      <c r="M6863" s="5" t="str">
        <f>IF('Ek.3-A'!F6863="", "", IF(VLOOKUP('Ek.3-A'!F6863, Veriler!D:E, 2, 0)=0, "", VLOOKUP('Ek.3-A'!F6863, Veriler!D:E, 2, 0)))</f>
        <v/>
      </c>
      <c r="N6863" s="5" t="str">
        <f>IF('Ek.3-A'!P6863="", "", 'Ek.3-A'!P6863)</f>
        <v/>
      </c>
      <c r="O6863" s="142">
        <f>'Ek.3-A'!S6863</f>
        <v>0</v>
      </c>
      <c r="P6863" s="143" t="str">
        <f>'Ek.3-A'!L6863</f>
        <v/>
      </c>
      <c r="Q6863" s="24" t="str">
        <f>'Ek.3-A'!M6863</f>
        <v/>
      </c>
      <c r="R6863" s="24">
        <f t="shared" si="1451"/>
        <v>0</v>
      </c>
      <c r="S6863" s="141" t="str">
        <f t="shared" si="1452"/>
        <v>H</v>
      </c>
      <c r="T6863" s="24">
        <f>IF(S6863="E",SUM($R$5:R6863),0)</f>
        <v>0</v>
      </c>
      <c r="U6863" s="143">
        <f t="shared" si="1453"/>
        <v>0</v>
      </c>
    </row>
    <row r="6864" spans="1:21" x14ac:dyDescent="0.25">
      <c r="A6864" s="6">
        <v>69.6400000000001</v>
      </c>
      <c r="B6864" s="32" t="s">
        <v>317</v>
      </c>
      <c r="K6864" s="3">
        <f t="shared" si="1454"/>
        <v>5059</v>
      </c>
      <c r="L6864" s="97" t="str">
        <f>IF(TRIM('Ek.3-A'!F6864)&lt;&gt;"","var","yok")</f>
        <v>yok</v>
      </c>
      <c r="M6864" s="5" t="str">
        <f>IF('Ek.3-A'!F6864="", "", IF(VLOOKUP('Ek.3-A'!F6864, Veriler!D:E, 2, 0)=0, "", VLOOKUP('Ek.3-A'!F6864, Veriler!D:E, 2, 0)))</f>
        <v/>
      </c>
      <c r="N6864" s="5" t="str">
        <f>IF('Ek.3-A'!P6864="", "", 'Ek.3-A'!P6864)</f>
        <v/>
      </c>
      <c r="O6864" s="142">
        <f>'Ek.3-A'!S6864</f>
        <v>0</v>
      </c>
      <c r="P6864" s="143" t="str">
        <f>'Ek.3-A'!L6864</f>
        <v/>
      </c>
      <c r="Q6864" s="24" t="str">
        <f>'Ek.3-A'!M6864</f>
        <v/>
      </c>
      <c r="R6864" s="24">
        <f t="shared" si="1451"/>
        <v>0</v>
      </c>
      <c r="S6864" s="141" t="str">
        <f t="shared" si="1452"/>
        <v>H</v>
      </c>
      <c r="T6864" s="24">
        <f>IF(S6864="E",SUM($R$5:R6864),0)</f>
        <v>0</v>
      </c>
      <c r="U6864" s="143">
        <f t="shared" si="1453"/>
        <v>0</v>
      </c>
    </row>
    <row r="6865" spans="1:41" x14ac:dyDescent="0.25">
      <c r="A6865" s="6">
        <v>69.650000000000105</v>
      </c>
      <c r="B6865" s="32" t="s">
        <v>317</v>
      </c>
      <c r="K6865" s="3">
        <f t="shared" si="1454"/>
        <v>5060</v>
      </c>
      <c r="L6865" s="97" t="str">
        <f>IF(TRIM('Ek.3-A'!F6865)&lt;&gt;"","var","yok")</f>
        <v>yok</v>
      </c>
      <c r="M6865" s="5" t="str">
        <f>IF('Ek.3-A'!F6865="", "", IF(VLOOKUP('Ek.3-A'!F6865, Veriler!D:E, 2, 0)=0, "", VLOOKUP('Ek.3-A'!F6865, Veriler!D:E, 2, 0)))</f>
        <v/>
      </c>
      <c r="N6865" s="5" t="str">
        <f>IF('Ek.3-A'!P6865="", "", 'Ek.3-A'!P6865)</f>
        <v/>
      </c>
      <c r="O6865" s="142">
        <f>'Ek.3-A'!S6865</f>
        <v>0</v>
      </c>
      <c r="P6865" s="143" t="str">
        <f>'Ek.3-A'!L6865</f>
        <v/>
      </c>
      <c r="Q6865" s="24" t="str">
        <f>'Ek.3-A'!M6865</f>
        <v/>
      </c>
      <c r="R6865" s="24">
        <f t="shared" si="1451"/>
        <v>0</v>
      </c>
      <c r="S6865" s="141" t="str">
        <f t="shared" si="1452"/>
        <v>H</v>
      </c>
      <c r="T6865" s="24">
        <f>IF(S6865="E",SUM($R$5:R6865),0)</f>
        <v>0</v>
      </c>
      <c r="U6865" s="143">
        <f t="shared" si="1453"/>
        <v>0</v>
      </c>
    </row>
    <row r="6866" spans="1:41" x14ac:dyDescent="0.25">
      <c r="A6866" s="6">
        <v>69.660000000000096</v>
      </c>
      <c r="B6866" s="32" t="s">
        <v>317</v>
      </c>
      <c r="K6866" s="3">
        <f t="shared" si="1454"/>
        <v>5061</v>
      </c>
      <c r="L6866" s="97" t="str">
        <f>IF(TRIM('Ek.3-A'!F6866)&lt;&gt;"","var","yok")</f>
        <v>yok</v>
      </c>
      <c r="M6866" s="5" t="str">
        <f>IF('Ek.3-A'!F6866="", "", IF(VLOOKUP('Ek.3-A'!F6866, Veriler!D:E, 2, 0)=0, "", VLOOKUP('Ek.3-A'!F6866, Veriler!D:E, 2, 0)))</f>
        <v/>
      </c>
      <c r="N6866" s="5" t="str">
        <f>IF('Ek.3-A'!P6866="", "", 'Ek.3-A'!P6866)</f>
        <v/>
      </c>
      <c r="O6866" s="142">
        <f>'Ek.3-A'!S6866</f>
        <v>0</v>
      </c>
      <c r="P6866" s="143" t="str">
        <f>'Ek.3-A'!L6866</f>
        <v/>
      </c>
      <c r="Q6866" s="24" t="str">
        <f>'Ek.3-A'!M6866</f>
        <v/>
      </c>
      <c r="R6866" s="24">
        <f t="shared" si="1451"/>
        <v>0</v>
      </c>
      <c r="S6866" s="141" t="str">
        <f t="shared" si="1452"/>
        <v>H</v>
      </c>
      <c r="T6866" s="24">
        <f>IF(S6866="E",SUM($R$5:R6866),0)</f>
        <v>0</v>
      </c>
      <c r="U6866" s="143">
        <f t="shared" si="1453"/>
        <v>0</v>
      </c>
    </row>
    <row r="6867" spans="1:41" x14ac:dyDescent="0.25">
      <c r="A6867" s="6">
        <v>69.670000000000101</v>
      </c>
      <c r="B6867" s="32" t="s">
        <v>317</v>
      </c>
      <c r="K6867" s="3">
        <f t="shared" si="1454"/>
        <v>5062</v>
      </c>
      <c r="L6867" s="97" t="str">
        <f>IF(TRIM('Ek.3-A'!F6867)&lt;&gt;"","var","yok")</f>
        <v>yok</v>
      </c>
      <c r="M6867" s="5" t="str">
        <f>IF('Ek.3-A'!F6867="", "", IF(VLOOKUP('Ek.3-A'!F6867, Veriler!D:E, 2, 0)=0, "", VLOOKUP('Ek.3-A'!F6867, Veriler!D:E, 2, 0)))</f>
        <v/>
      </c>
      <c r="N6867" s="5" t="str">
        <f>IF('Ek.3-A'!P6867="", "", 'Ek.3-A'!P6867)</f>
        <v/>
      </c>
      <c r="O6867" s="142">
        <f>'Ek.3-A'!S6867</f>
        <v>0</v>
      </c>
      <c r="P6867" s="143" t="str">
        <f>'Ek.3-A'!L6867</f>
        <v/>
      </c>
      <c r="Q6867" s="24" t="str">
        <f>'Ek.3-A'!M6867</f>
        <v/>
      </c>
      <c r="R6867" s="24">
        <f t="shared" si="1451"/>
        <v>0</v>
      </c>
      <c r="S6867" s="141" t="str">
        <f t="shared" si="1452"/>
        <v>H</v>
      </c>
      <c r="T6867" s="24">
        <f>IF(S6867="E",SUM($R$5:R6867),0)</f>
        <v>0</v>
      </c>
      <c r="U6867" s="143">
        <f t="shared" si="1453"/>
        <v>0</v>
      </c>
    </row>
    <row r="6868" spans="1:41" x14ac:dyDescent="0.25">
      <c r="A6868" s="6">
        <v>69.680000000000106</v>
      </c>
      <c r="B6868" s="32" t="s">
        <v>317</v>
      </c>
      <c r="K6868" s="3">
        <f t="shared" si="1454"/>
        <v>5063</v>
      </c>
      <c r="L6868" s="97" t="str">
        <f>IF(TRIM('Ek.3-A'!F6868)&lt;&gt;"","var","yok")</f>
        <v>yok</v>
      </c>
      <c r="M6868" s="5" t="str">
        <f>IF('Ek.3-A'!F6868="", "", IF(VLOOKUP('Ek.3-A'!F6868, Veriler!D:E, 2, 0)=0, "", VLOOKUP('Ek.3-A'!F6868, Veriler!D:E, 2, 0)))</f>
        <v/>
      </c>
      <c r="N6868" s="5" t="str">
        <f>IF('Ek.3-A'!P6868="", "", 'Ek.3-A'!P6868)</f>
        <v/>
      </c>
      <c r="O6868" s="142">
        <f>'Ek.3-A'!S6868</f>
        <v>0</v>
      </c>
      <c r="P6868" s="143" t="str">
        <f>'Ek.3-A'!L6868</f>
        <v/>
      </c>
      <c r="Q6868" s="24" t="str">
        <f>'Ek.3-A'!M6868</f>
        <v/>
      </c>
      <c r="R6868" s="24">
        <f t="shared" si="1451"/>
        <v>0</v>
      </c>
      <c r="S6868" s="141" t="str">
        <f t="shared" si="1452"/>
        <v>H</v>
      </c>
      <c r="T6868" s="24">
        <f>IF(S6868="E",SUM($R$5:R6868),0)</f>
        <v>0</v>
      </c>
      <c r="U6868" s="143">
        <f t="shared" si="1453"/>
        <v>0</v>
      </c>
    </row>
    <row r="6869" spans="1:41" x14ac:dyDescent="0.25">
      <c r="A6869" s="6">
        <v>69.690000000000097</v>
      </c>
      <c r="B6869" s="32" t="s">
        <v>317</v>
      </c>
      <c r="K6869" s="3">
        <f t="shared" si="1454"/>
        <v>5064</v>
      </c>
      <c r="L6869" s="97" t="str">
        <f>IF(TRIM('Ek.3-A'!F6869)&lt;&gt;"","var","yok")</f>
        <v>yok</v>
      </c>
      <c r="M6869" s="5" t="str">
        <f>IF('Ek.3-A'!F6869="", "", IF(VLOOKUP('Ek.3-A'!F6869, Veriler!D:E, 2, 0)=0, "", VLOOKUP('Ek.3-A'!F6869, Veriler!D:E, 2, 0)))</f>
        <v/>
      </c>
      <c r="N6869" s="5" t="str">
        <f>IF('Ek.3-A'!P6869="", "", 'Ek.3-A'!P6869)</f>
        <v/>
      </c>
      <c r="O6869" s="142">
        <f>'Ek.3-A'!S6869</f>
        <v>0</v>
      </c>
      <c r="P6869" s="143" t="str">
        <f>'Ek.3-A'!L6869</f>
        <v/>
      </c>
      <c r="Q6869" s="24" t="str">
        <f>'Ek.3-A'!M6869</f>
        <v/>
      </c>
      <c r="R6869" s="24">
        <f t="shared" si="1451"/>
        <v>0</v>
      </c>
      <c r="S6869" s="141" t="str">
        <f t="shared" si="1452"/>
        <v>H</v>
      </c>
      <c r="T6869" s="24">
        <f>IF(S6869="E",SUM($R$5:R6869),0)</f>
        <v>0</v>
      </c>
      <c r="U6869" s="143">
        <f t="shared" si="1453"/>
        <v>0</v>
      </c>
    </row>
    <row r="6870" spans="1:41" x14ac:dyDescent="0.25">
      <c r="A6870" s="6">
        <v>69.700000000000102</v>
      </c>
      <c r="B6870" s="32" t="s">
        <v>317</v>
      </c>
      <c r="K6870" s="3">
        <f t="shared" si="1454"/>
        <v>5065</v>
      </c>
      <c r="L6870" s="97" t="str">
        <f>IF(TRIM('Ek.3-A'!F6870)&lt;&gt;"","var","yok")</f>
        <v>yok</v>
      </c>
      <c r="M6870" s="5" t="str">
        <f>IF('Ek.3-A'!F6870="", "", IF(VLOOKUP('Ek.3-A'!F6870, Veriler!D:E, 2, 0)=0, "", VLOOKUP('Ek.3-A'!F6870, Veriler!D:E, 2, 0)))</f>
        <v/>
      </c>
      <c r="N6870" s="5" t="str">
        <f>IF('Ek.3-A'!P6870="", "", 'Ek.3-A'!P6870)</f>
        <v/>
      </c>
      <c r="O6870" s="142">
        <f>'Ek.3-A'!S6870</f>
        <v>0</v>
      </c>
      <c r="P6870" s="143" t="str">
        <f>'Ek.3-A'!L6870</f>
        <v/>
      </c>
      <c r="Q6870" s="24" t="str">
        <f>'Ek.3-A'!M6870</f>
        <v/>
      </c>
      <c r="R6870" s="24">
        <f t="shared" si="1451"/>
        <v>0</v>
      </c>
      <c r="S6870" s="141" t="str">
        <f t="shared" si="1452"/>
        <v>H</v>
      </c>
      <c r="T6870" s="24">
        <f>IF(S6870="E",SUM($R$5:R6870),0)</f>
        <v>0</v>
      </c>
      <c r="U6870" s="143">
        <f t="shared" si="1453"/>
        <v>0</v>
      </c>
    </row>
    <row r="6871" spans="1:41" x14ac:dyDescent="0.25">
      <c r="A6871" s="6">
        <v>69.710000000000093</v>
      </c>
      <c r="B6871" s="32" t="s">
        <v>317</v>
      </c>
      <c r="K6871" s="3">
        <f t="shared" si="1454"/>
        <v>5066</v>
      </c>
      <c r="L6871" s="97" t="str">
        <f>IF(TRIM('Ek.3-A'!F6871)&lt;&gt;"","var","yok")</f>
        <v>yok</v>
      </c>
      <c r="M6871" s="5" t="str">
        <f>IF('Ek.3-A'!F6871="", "", IF(VLOOKUP('Ek.3-A'!F6871, Veriler!D:E, 2, 0)=0, "", VLOOKUP('Ek.3-A'!F6871, Veriler!D:E, 2, 0)))</f>
        <v/>
      </c>
      <c r="N6871" s="5" t="str">
        <f>IF('Ek.3-A'!P6871="", "", 'Ek.3-A'!P6871)</f>
        <v/>
      </c>
      <c r="O6871" s="142">
        <f>'Ek.3-A'!S6871</f>
        <v>0</v>
      </c>
      <c r="P6871" s="143" t="str">
        <f>'Ek.3-A'!L6871</f>
        <v/>
      </c>
      <c r="Q6871" s="24" t="str">
        <f>'Ek.3-A'!M6871</f>
        <v/>
      </c>
      <c r="R6871" s="24">
        <f t="shared" si="1451"/>
        <v>0</v>
      </c>
      <c r="S6871" s="141" t="str">
        <f t="shared" si="1452"/>
        <v>H</v>
      </c>
      <c r="T6871" s="24">
        <f>IF(S6871="E",SUM($R$5:R6871),0)</f>
        <v>0</v>
      </c>
      <c r="U6871" s="143">
        <f t="shared" si="1453"/>
        <v>0</v>
      </c>
    </row>
    <row r="6872" spans="1:41" x14ac:dyDescent="0.25">
      <c r="A6872" s="6">
        <v>69.720000000000098</v>
      </c>
      <c r="B6872" s="32" t="s">
        <v>317</v>
      </c>
      <c r="K6872" s="3">
        <f t="shared" si="1454"/>
        <v>5067</v>
      </c>
      <c r="L6872" s="97" t="str">
        <f>IF(TRIM('Ek.3-A'!F6872)&lt;&gt;"","var","yok")</f>
        <v>yok</v>
      </c>
      <c r="M6872" s="5" t="str">
        <f>IF('Ek.3-A'!F6872="", "", IF(VLOOKUP('Ek.3-A'!F6872, Veriler!D:E, 2, 0)=0, "", VLOOKUP('Ek.3-A'!F6872, Veriler!D:E, 2, 0)))</f>
        <v/>
      </c>
      <c r="N6872" s="5" t="str">
        <f>IF('Ek.3-A'!P6872="", "", 'Ek.3-A'!P6872)</f>
        <v/>
      </c>
      <c r="O6872" s="142">
        <f>'Ek.3-A'!S6872</f>
        <v>0</v>
      </c>
      <c r="P6872" s="143" t="str">
        <f>'Ek.3-A'!L6872</f>
        <v/>
      </c>
      <c r="Q6872" s="24" t="str">
        <f>'Ek.3-A'!M6872</f>
        <v/>
      </c>
      <c r="R6872" s="24">
        <f t="shared" si="1451"/>
        <v>0</v>
      </c>
      <c r="S6872" s="141" t="str">
        <f t="shared" si="1452"/>
        <v>H</v>
      </c>
      <c r="T6872" s="24">
        <f>IF(S6872="E",SUM($R$5:R6872),0)</f>
        <v>0</v>
      </c>
      <c r="U6872" s="143">
        <f t="shared" si="1453"/>
        <v>0</v>
      </c>
    </row>
    <row r="6873" spans="1:41" x14ac:dyDescent="0.25">
      <c r="A6873" s="6">
        <v>69.730000000000103</v>
      </c>
      <c r="B6873" s="32" t="s">
        <v>317</v>
      </c>
      <c r="K6873" s="3">
        <f t="shared" si="1454"/>
        <v>5068</v>
      </c>
      <c r="L6873" s="97" t="str">
        <f>IF(TRIM('Ek.3-A'!F6873)&lt;&gt;"","var","yok")</f>
        <v>yok</v>
      </c>
      <c r="M6873" s="5" t="str">
        <f>IF('Ek.3-A'!F6873="", "", IF(VLOOKUP('Ek.3-A'!F6873, Veriler!D:E, 2, 0)=0, "", VLOOKUP('Ek.3-A'!F6873, Veriler!D:E, 2, 0)))</f>
        <v/>
      </c>
      <c r="N6873" s="5" t="str">
        <f>IF('Ek.3-A'!P6873="", "", 'Ek.3-A'!P6873)</f>
        <v/>
      </c>
      <c r="O6873" s="142">
        <f>'Ek.3-A'!S6873</f>
        <v>0</v>
      </c>
      <c r="P6873" s="143" t="str">
        <f>'Ek.3-A'!L6873</f>
        <v/>
      </c>
      <c r="Q6873" s="24" t="str">
        <f>'Ek.3-A'!M6873</f>
        <v/>
      </c>
      <c r="R6873" s="24">
        <f t="shared" si="1451"/>
        <v>0</v>
      </c>
      <c r="S6873" s="141" t="str">
        <f t="shared" si="1452"/>
        <v>H</v>
      </c>
      <c r="T6873" s="24">
        <f>IF(S6873="E",SUM($R$5:R6873),0)</f>
        <v>0</v>
      </c>
      <c r="U6873" s="143">
        <f t="shared" si="1453"/>
        <v>0</v>
      </c>
    </row>
    <row r="6874" spans="1:41" x14ac:dyDescent="0.25">
      <c r="A6874" s="6">
        <v>69.740000000000094</v>
      </c>
      <c r="B6874" s="32" t="s">
        <v>317</v>
      </c>
      <c r="T6874" s="24"/>
      <c r="U6874" s="25"/>
      <c r="AO6874" s="140">
        <f>'Ek.3-A'!L6874</f>
        <v>0</v>
      </c>
    </row>
    <row r="6875" spans="1:41" x14ac:dyDescent="0.25">
      <c r="A6875" s="6">
        <v>69.750000000000099</v>
      </c>
      <c r="B6875" s="32" t="s">
        <v>317</v>
      </c>
      <c r="T6875" s="24"/>
      <c r="U6875" s="25"/>
    </row>
    <row r="6876" spans="1:41" x14ac:dyDescent="0.25">
      <c r="A6876" s="6">
        <v>69.760000000000105</v>
      </c>
      <c r="B6876" s="32" t="s">
        <v>317</v>
      </c>
      <c r="T6876" s="24"/>
      <c r="U6876" s="25"/>
    </row>
    <row r="6877" spans="1:41" x14ac:dyDescent="0.25">
      <c r="A6877" s="6">
        <v>69.770000000000095</v>
      </c>
      <c r="B6877" s="32" t="s">
        <v>317</v>
      </c>
      <c r="T6877" s="24"/>
      <c r="U6877" s="25"/>
    </row>
    <row r="6878" spans="1:41" x14ac:dyDescent="0.25">
      <c r="A6878" s="6">
        <v>69.780000000000101</v>
      </c>
      <c r="B6878" s="32" t="s">
        <v>317</v>
      </c>
      <c r="T6878" s="24"/>
      <c r="U6878" s="25"/>
    </row>
    <row r="6879" spans="1:41" x14ac:dyDescent="0.25">
      <c r="A6879" s="6">
        <v>69.790000000000106</v>
      </c>
      <c r="B6879" s="32" t="s">
        <v>317</v>
      </c>
      <c r="T6879" s="24"/>
      <c r="U6879" s="25"/>
    </row>
    <row r="6880" spans="1:41" x14ac:dyDescent="0.25">
      <c r="A6880" s="6">
        <v>69.800000000000097</v>
      </c>
      <c r="B6880" s="32" t="s">
        <v>317</v>
      </c>
      <c r="T6880" s="24"/>
      <c r="U6880" s="25"/>
    </row>
    <row r="6881" spans="1:21" x14ac:dyDescent="0.25">
      <c r="A6881" s="6">
        <v>69.810000000000102</v>
      </c>
      <c r="B6881" s="32" t="s">
        <v>317</v>
      </c>
      <c r="T6881" s="24"/>
      <c r="U6881" s="25"/>
    </row>
    <row r="6882" spans="1:21" x14ac:dyDescent="0.25">
      <c r="A6882" s="6">
        <v>69.820000000000107</v>
      </c>
      <c r="B6882" s="32" t="s">
        <v>317</v>
      </c>
      <c r="T6882" s="24"/>
      <c r="U6882" s="25"/>
    </row>
    <row r="6883" spans="1:21" x14ac:dyDescent="0.25">
      <c r="A6883" s="6">
        <v>69.830000000000098</v>
      </c>
      <c r="B6883" s="32" t="s">
        <v>317</v>
      </c>
      <c r="K6883" s="3">
        <f>K6873+1</f>
        <v>5069</v>
      </c>
      <c r="L6883" s="97" t="str">
        <f>IF(TRIM('Ek.3-A'!F6883)&lt;&gt;"","var","yok")</f>
        <v>yok</v>
      </c>
      <c r="M6883" s="5" t="str">
        <f>IF('Ek.3-A'!F6883="", "", IF(VLOOKUP('Ek.3-A'!F6883, Veriler!D:E, 2, 0)=0, "", VLOOKUP('Ek.3-A'!F6883, Veriler!D:E, 2, 0)))</f>
        <v/>
      </c>
      <c r="N6883" s="5" t="str">
        <f>IF('Ek.3-A'!P6883="", "", 'Ek.3-A'!P6883)</f>
        <v/>
      </c>
      <c r="O6883" s="142">
        <f>'Ek.3-A'!S6883</f>
        <v>0</v>
      </c>
      <c r="P6883" s="143" t="str">
        <f>'Ek.3-A'!L6883</f>
        <v/>
      </c>
      <c r="Q6883" s="24" t="str">
        <f>'Ek.3-A'!M6883</f>
        <v/>
      </c>
      <c r="R6883" s="24">
        <f t="shared" ref="R6883:R6896" si="1455">IF(L6883="var",0,IF(Q6883&lt;=0.005,Q6883,0))</f>
        <v>0</v>
      </c>
      <c r="S6883" s="141" t="str">
        <f t="shared" ref="S6883:S6896" si="1456">IF(Q6883&lt;=0.005,"E","H")</f>
        <v>H</v>
      </c>
      <c r="T6883" s="24">
        <f>IF(S6883="E",SUM($R$5:R6883),0)</f>
        <v>0</v>
      </c>
      <c r="U6883" s="143">
        <f t="shared" ref="U6883:U6896" si="1457">IF(T6883&lt;=0.1, O6883, IF(R6883&gt;$G$2, R6883*O6883, $G$2*O6883))</f>
        <v>0</v>
      </c>
    </row>
    <row r="6884" spans="1:21" x14ac:dyDescent="0.25">
      <c r="A6884" s="6">
        <v>69.840000000000103</v>
      </c>
      <c r="B6884" s="32" t="s">
        <v>317</v>
      </c>
      <c r="K6884" s="3">
        <f t="shared" ref="K6884:K6896" si="1458">K6883+1</f>
        <v>5070</v>
      </c>
      <c r="L6884" s="97" t="str">
        <f>IF(TRIM('Ek.3-A'!F6884)&lt;&gt;"","var","yok")</f>
        <v>yok</v>
      </c>
      <c r="M6884" s="5" t="str">
        <f>IF('Ek.3-A'!F6884="", "", IF(VLOOKUP('Ek.3-A'!F6884, Veriler!D:E, 2, 0)=0, "", VLOOKUP('Ek.3-A'!F6884, Veriler!D:E, 2, 0)))</f>
        <v/>
      </c>
      <c r="N6884" s="5" t="str">
        <f>IF('Ek.3-A'!P6884="", "", 'Ek.3-A'!P6884)</f>
        <v/>
      </c>
      <c r="O6884" s="142">
        <f>'Ek.3-A'!S6884</f>
        <v>0</v>
      </c>
      <c r="P6884" s="143" t="str">
        <f>'Ek.3-A'!L6884</f>
        <v/>
      </c>
      <c r="Q6884" s="24" t="str">
        <f>'Ek.3-A'!M6884</f>
        <v/>
      </c>
      <c r="R6884" s="24">
        <f t="shared" si="1455"/>
        <v>0</v>
      </c>
      <c r="S6884" s="141" t="str">
        <f t="shared" si="1456"/>
        <v>H</v>
      </c>
      <c r="T6884" s="24">
        <f>IF(S6884="E",SUM($R$5:R6884),0)</f>
        <v>0</v>
      </c>
      <c r="U6884" s="143">
        <f t="shared" si="1457"/>
        <v>0</v>
      </c>
    </row>
    <row r="6885" spans="1:21" x14ac:dyDescent="0.25">
      <c r="A6885" s="6">
        <v>69.850000000000094</v>
      </c>
      <c r="B6885" s="32" t="s">
        <v>317</v>
      </c>
      <c r="K6885" s="3">
        <f t="shared" si="1458"/>
        <v>5071</v>
      </c>
      <c r="L6885" s="97" t="str">
        <f>IF(TRIM('Ek.3-A'!F6885)&lt;&gt;"","var","yok")</f>
        <v>yok</v>
      </c>
      <c r="M6885" s="5" t="str">
        <f>IF('Ek.3-A'!F6885="", "", IF(VLOOKUP('Ek.3-A'!F6885, Veriler!D:E, 2, 0)=0, "", VLOOKUP('Ek.3-A'!F6885, Veriler!D:E, 2, 0)))</f>
        <v/>
      </c>
      <c r="N6885" s="5" t="str">
        <f>IF('Ek.3-A'!P6885="", "", 'Ek.3-A'!P6885)</f>
        <v/>
      </c>
      <c r="O6885" s="142">
        <f>'Ek.3-A'!S6885</f>
        <v>0</v>
      </c>
      <c r="P6885" s="143" t="str">
        <f>'Ek.3-A'!L6885</f>
        <v/>
      </c>
      <c r="Q6885" s="24" t="str">
        <f>'Ek.3-A'!M6885</f>
        <v/>
      </c>
      <c r="R6885" s="24">
        <f t="shared" si="1455"/>
        <v>0</v>
      </c>
      <c r="S6885" s="141" t="str">
        <f t="shared" si="1456"/>
        <v>H</v>
      </c>
      <c r="T6885" s="24">
        <f>IF(S6885="E",SUM($R$5:R6885),0)</f>
        <v>0</v>
      </c>
      <c r="U6885" s="143">
        <f t="shared" si="1457"/>
        <v>0</v>
      </c>
    </row>
    <row r="6886" spans="1:21" x14ac:dyDescent="0.25">
      <c r="A6886" s="6">
        <v>69.860000000000099</v>
      </c>
      <c r="B6886" s="32" t="s">
        <v>317</v>
      </c>
      <c r="K6886" s="3">
        <f t="shared" si="1458"/>
        <v>5072</v>
      </c>
      <c r="L6886" s="97" t="str">
        <f>IF(TRIM('Ek.3-A'!F6886)&lt;&gt;"","var","yok")</f>
        <v>yok</v>
      </c>
      <c r="M6886" s="5" t="str">
        <f>IF('Ek.3-A'!F6886="", "", IF(VLOOKUP('Ek.3-A'!F6886, Veriler!D:E, 2, 0)=0, "", VLOOKUP('Ek.3-A'!F6886, Veriler!D:E, 2, 0)))</f>
        <v/>
      </c>
      <c r="N6886" s="5" t="str">
        <f>IF('Ek.3-A'!P6886="", "", 'Ek.3-A'!P6886)</f>
        <v/>
      </c>
      <c r="O6886" s="142">
        <f>'Ek.3-A'!S6886</f>
        <v>0</v>
      </c>
      <c r="P6886" s="143" t="str">
        <f>'Ek.3-A'!L6886</f>
        <v/>
      </c>
      <c r="Q6886" s="24" t="str">
        <f>'Ek.3-A'!M6886</f>
        <v/>
      </c>
      <c r="R6886" s="24">
        <f t="shared" si="1455"/>
        <v>0</v>
      </c>
      <c r="S6886" s="141" t="str">
        <f t="shared" si="1456"/>
        <v>H</v>
      </c>
      <c r="T6886" s="24">
        <f>IF(S6886="E",SUM($R$5:R6886),0)</f>
        <v>0</v>
      </c>
      <c r="U6886" s="143">
        <f t="shared" si="1457"/>
        <v>0</v>
      </c>
    </row>
    <row r="6887" spans="1:21" x14ac:dyDescent="0.25">
      <c r="A6887" s="6">
        <v>69.870000000000104</v>
      </c>
      <c r="B6887" s="32" t="s">
        <v>317</v>
      </c>
      <c r="K6887" s="3">
        <f t="shared" si="1458"/>
        <v>5073</v>
      </c>
      <c r="L6887" s="97" t="str">
        <f>IF(TRIM('Ek.3-A'!F6887)&lt;&gt;"","var","yok")</f>
        <v>yok</v>
      </c>
      <c r="M6887" s="5" t="str">
        <f>IF('Ek.3-A'!F6887="", "", IF(VLOOKUP('Ek.3-A'!F6887, Veriler!D:E, 2, 0)=0, "", VLOOKUP('Ek.3-A'!F6887, Veriler!D:E, 2, 0)))</f>
        <v/>
      </c>
      <c r="N6887" s="5" t="str">
        <f>IF('Ek.3-A'!P6887="", "", 'Ek.3-A'!P6887)</f>
        <v/>
      </c>
      <c r="O6887" s="142">
        <f>'Ek.3-A'!S6887</f>
        <v>0</v>
      </c>
      <c r="P6887" s="143" t="str">
        <f>'Ek.3-A'!L6887</f>
        <v/>
      </c>
      <c r="Q6887" s="24" t="str">
        <f>'Ek.3-A'!M6887</f>
        <v/>
      </c>
      <c r="R6887" s="24">
        <f t="shared" si="1455"/>
        <v>0</v>
      </c>
      <c r="S6887" s="141" t="str">
        <f t="shared" si="1456"/>
        <v>H</v>
      </c>
      <c r="T6887" s="24">
        <f>IF(S6887="E",SUM($R$5:R6887),0)</f>
        <v>0</v>
      </c>
      <c r="U6887" s="143">
        <f t="shared" si="1457"/>
        <v>0</v>
      </c>
    </row>
    <row r="6888" spans="1:21" x14ac:dyDescent="0.25">
      <c r="A6888" s="6">
        <v>69.880000000000095</v>
      </c>
      <c r="B6888" s="32" t="s">
        <v>317</v>
      </c>
      <c r="K6888" s="3">
        <f t="shared" si="1458"/>
        <v>5074</v>
      </c>
      <c r="L6888" s="97" t="str">
        <f>IF(TRIM('Ek.3-A'!F6888)&lt;&gt;"","var","yok")</f>
        <v>yok</v>
      </c>
      <c r="M6888" s="5" t="str">
        <f>IF('Ek.3-A'!F6888="", "", IF(VLOOKUP('Ek.3-A'!F6888, Veriler!D:E, 2, 0)=0, "", VLOOKUP('Ek.3-A'!F6888, Veriler!D:E, 2, 0)))</f>
        <v/>
      </c>
      <c r="N6888" s="5" t="str">
        <f>IF('Ek.3-A'!P6888="", "", 'Ek.3-A'!P6888)</f>
        <v/>
      </c>
      <c r="O6888" s="142">
        <f>'Ek.3-A'!S6888</f>
        <v>0</v>
      </c>
      <c r="P6888" s="143" t="str">
        <f>'Ek.3-A'!L6888</f>
        <v/>
      </c>
      <c r="Q6888" s="24" t="str">
        <f>'Ek.3-A'!M6888</f>
        <v/>
      </c>
      <c r="R6888" s="24">
        <f t="shared" si="1455"/>
        <v>0</v>
      </c>
      <c r="S6888" s="141" t="str">
        <f t="shared" si="1456"/>
        <v>H</v>
      </c>
      <c r="T6888" s="24">
        <f>IF(S6888="E",SUM($R$5:R6888),0)</f>
        <v>0</v>
      </c>
      <c r="U6888" s="143">
        <f t="shared" si="1457"/>
        <v>0</v>
      </c>
    </row>
    <row r="6889" spans="1:21" x14ac:dyDescent="0.25">
      <c r="A6889" s="6">
        <v>69.8900000000001</v>
      </c>
      <c r="B6889" s="32" t="s">
        <v>317</v>
      </c>
      <c r="K6889" s="3">
        <f t="shared" si="1458"/>
        <v>5075</v>
      </c>
      <c r="L6889" s="97" t="str">
        <f>IF(TRIM('Ek.3-A'!F6889)&lt;&gt;"","var","yok")</f>
        <v>yok</v>
      </c>
      <c r="M6889" s="5" t="str">
        <f>IF('Ek.3-A'!F6889="", "", IF(VLOOKUP('Ek.3-A'!F6889, Veriler!D:E, 2, 0)=0, "", VLOOKUP('Ek.3-A'!F6889, Veriler!D:E, 2, 0)))</f>
        <v/>
      </c>
      <c r="N6889" s="5" t="str">
        <f>IF('Ek.3-A'!P6889="", "", 'Ek.3-A'!P6889)</f>
        <v/>
      </c>
      <c r="O6889" s="142">
        <f>'Ek.3-A'!S6889</f>
        <v>0</v>
      </c>
      <c r="P6889" s="143" t="str">
        <f>'Ek.3-A'!L6889</f>
        <v/>
      </c>
      <c r="Q6889" s="24" t="str">
        <f>'Ek.3-A'!M6889</f>
        <v/>
      </c>
      <c r="R6889" s="24">
        <f t="shared" si="1455"/>
        <v>0</v>
      </c>
      <c r="S6889" s="141" t="str">
        <f t="shared" si="1456"/>
        <v>H</v>
      </c>
      <c r="T6889" s="24">
        <f>IF(S6889="E",SUM($R$5:R6889),0)</f>
        <v>0</v>
      </c>
      <c r="U6889" s="143">
        <f t="shared" si="1457"/>
        <v>0</v>
      </c>
    </row>
    <row r="6890" spans="1:21" x14ac:dyDescent="0.25">
      <c r="A6890" s="6">
        <v>69.900000000000105</v>
      </c>
      <c r="B6890" s="32" t="s">
        <v>317</v>
      </c>
      <c r="K6890" s="3">
        <f t="shared" si="1458"/>
        <v>5076</v>
      </c>
      <c r="L6890" s="97" t="str">
        <f>IF(TRIM('Ek.3-A'!F6890)&lt;&gt;"","var","yok")</f>
        <v>yok</v>
      </c>
      <c r="M6890" s="5" t="str">
        <f>IF('Ek.3-A'!F6890="", "", IF(VLOOKUP('Ek.3-A'!F6890, Veriler!D:E, 2, 0)=0, "", VLOOKUP('Ek.3-A'!F6890, Veriler!D:E, 2, 0)))</f>
        <v/>
      </c>
      <c r="N6890" s="5" t="str">
        <f>IF('Ek.3-A'!P6890="", "", 'Ek.3-A'!P6890)</f>
        <v/>
      </c>
      <c r="O6890" s="142">
        <f>'Ek.3-A'!S6890</f>
        <v>0</v>
      </c>
      <c r="P6890" s="143" t="str">
        <f>'Ek.3-A'!L6890</f>
        <v/>
      </c>
      <c r="Q6890" s="24" t="str">
        <f>'Ek.3-A'!M6890</f>
        <v/>
      </c>
      <c r="R6890" s="24">
        <f t="shared" si="1455"/>
        <v>0</v>
      </c>
      <c r="S6890" s="141" t="str">
        <f t="shared" si="1456"/>
        <v>H</v>
      </c>
      <c r="T6890" s="24">
        <f>IF(S6890="E",SUM($R$5:R6890),0)</f>
        <v>0</v>
      </c>
      <c r="U6890" s="143">
        <f t="shared" si="1457"/>
        <v>0</v>
      </c>
    </row>
    <row r="6891" spans="1:21" x14ac:dyDescent="0.25">
      <c r="A6891" s="6">
        <v>69.910000000000096</v>
      </c>
      <c r="B6891" s="32" t="s">
        <v>317</v>
      </c>
      <c r="K6891" s="3">
        <f t="shared" si="1458"/>
        <v>5077</v>
      </c>
      <c r="L6891" s="97" t="str">
        <f>IF(TRIM('Ek.3-A'!F6891)&lt;&gt;"","var","yok")</f>
        <v>yok</v>
      </c>
      <c r="M6891" s="5" t="str">
        <f>IF('Ek.3-A'!F6891="", "", IF(VLOOKUP('Ek.3-A'!F6891, Veriler!D:E, 2, 0)=0, "", VLOOKUP('Ek.3-A'!F6891, Veriler!D:E, 2, 0)))</f>
        <v/>
      </c>
      <c r="N6891" s="5" t="str">
        <f>IF('Ek.3-A'!P6891="", "", 'Ek.3-A'!P6891)</f>
        <v/>
      </c>
      <c r="O6891" s="142">
        <f>'Ek.3-A'!S6891</f>
        <v>0</v>
      </c>
      <c r="P6891" s="143" t="str">
        <f>'Ek.3-A'!L6891</f>
        <v/>
      </c>
      <c r="Q6891" s="24" t="str">
        <f>'Ek.3-A'!M6891</f>
        <v/>
      </c>
      <c r="R6891" s="24">
        <f t="shared" si="1455"/>
        <v>0</v>
      </c>
      <c r="S6891" s="141" t="str">
        <f t="shared" si="1456"/>
        <v>H</v>
      </c>
      <c r="T6891" s="24">
        <f>IF(S6891="E",SUM($R$5:R6891),0)</f>
        <v>0</v>
      </c>
      <c r="U6891" s="143">
        <f t="shared" si="1457"/>
        <v>0</v>
      </c>
    </row>
    <row r="6892" spans="1:21" x14ac:dyDescent="0.25">
      <c r="A6892" s="6">
        <v>69.920000000000101</v>
      </c>
      <c r="B6892" s="32" t="s">
        <v>317</v>
      </c>
      <c r="K6892" s="3">
        <f t="shared" si="1458"/>
        <v>5078</v>
      </c>
      <c r="L6892" s="97" t="str">
        <f>IF(TRIM('Ek.3-A'!F6892)&lt;&gt;"","var","yok")</f>
        <v>yok</v>
      </c>
      <c r="M6892" s="5" t="str">
        <f>IF('Ek.3-A'!F6892="", "", IF(VLOOKUP('Ek.3-A'!F6892, Veriler!D:E, 2, 0)=0, "", VLOOKUP('Ek.3-A'!F6892, Veriler!D:E, 2, 0)))</f>
        <v/>
      </c>
      <c r="N6892" s="5" t="str">
        <f>IF('Ek.3-A'!P6892="", "", 'Ek.3-A'!P6892)</f>
        <v/>
      </c>
      <c r="O6892" s="142">
        <f>'Ek.3-A'!S6892</f>
        <v>0</v>
      </c>
      <c r="P6892" s="143" t="str">
        <f>'Ek.3-A'!L6892</f>
        <v/>
      </c>
      <c r="Q6892" s="24" t="str">
        <f>'Ek.3-A'!M6892</f>
        <v/>
      </c>
      <c r="R6892" s="24">
        <f t="shared" si="1455"/>
        <v>0</v>
      </c>
      <c r="S6892" s="141" t="str">
        <f t="shared" si="1456"/>
        <v>H</v>
      </c>
      <c r="T6892" s="24">
        <f>IF(S6892="E",SUM($R$5:R6892),0)</f>
        <v>0</v>
      </c>
      <c r="U6892" s="143">
        <f t="shared" si="1457"/>
        <v>0</v>
      </c>
    </row>
    <row r="6893" spans="1:21" x14ac:dyDescent="0.25">
      <c r="A6893" s="6">
        <v>69.930000000000106</v>
      </c>
      <c r="B6893" s="32" t="s">
        <v>317</v>
      </c>
      <c r="K6893" s="3">
        <f t="shared" si="1458"/>
        <v>5079</v>
      </c>
      <c r="L6893" s="97" t="str">
        <f>IF(TRIM('Ek.3-A'!F6893)&lt;&gt;"","var","yok")</f>
        <v>yok</v>
      </c>
      <c r="M6893" s="5" t="str">
        <f>IF('Ek.3-A'!F6893="", "", IF(VLOOKUP('Ek.3-A'!F6893, Veriler!D:E, 2, 0)=0, "", VLOOKUP('Ek.3-A'!F6893, Veriler!D:E, 2, 0)))</f>
        <v/>
      </c>
      <c r="N6893" s="5" t="str">
        <f>IF('Ek.3-A'!P6893="", "", 'Ek.3-A'!P6893)</f>
        <v/>
      </c>
      <c r="O6893" s="142">
        <f>'Ek.3-A'!S6893</f>
        <v>0</v>
      </c>
      <c r="P6893" s="143" t="str">
        <f>'Ek.3-A'!L6893</f>
        <v/>
      </c>
      <c r="Q6893" s="24" t="str">
        <f>'Ek.3-A'!M6893</f>
        <v/>
      </c>
      <c r="R6893" s="24">
        <f t="shared" si="1455"/>
        <v>0</v>
      </c>
      <c r="S6893" s="141" t="str">
        <f t="shared" si="1456"/>
        <v>H</v>
      </c>
      <c r="T6893" s="24">
        <f>IF(S6893="E",SUM($R$5:R6893),0)</f>
        <v>0</v>
      </c>
      <c r="U6893" s="143">
        <f t="shared" si="1457"/>
        <v>0</v>
      </c>
    </row>
    <row r="6894" spans="1:21" x14ac:dyDescent="0.25">
      <c r="A6894" s="6">
        <v>69.940000000000097</v>
      </c>
      <c r="B6894" s="32" t="s">
        <v>317</v>
      </c>
      <c r="K6894" s="3">
        <f t="shared" si="1458"/>
        <v>5080</v>
      </c>
      <c r="L6894" s="97" t="str">
        <f>IF(TRIM('Ek.3-A'!F6894)&lt;&gt;"","var","yok")</f>
        <v>yok</v>
      </c>
      <c r="M6894" s="5" t="str">
        <f>IF('Ek.3-A'!F6894="", "", IF(VLOOKUP('Ek.3-A'!F6894, Veriler!D:E, 2, 0)=0, "", VLOOKUP('Ek.3-A'!F6894, Veriler!D:E, 2, 0)))</f>
        <v/>
      </c>
      <c r="N6894" s="5" t="str">
        <f>IF('Ek.3-A'!P6894="", "", 'Ek.3-A'!P6894)</f>
        <v/>
      </c>
      <c r="O6894" s="142">
        <f>'Ek.3-A'!S6894</f>
        <v>0</v>
      </c>
      <c r="P6894" s="143" t="str">
        <f>'Ek.3-A'!L6894</f>
        <v/>
      </c>
      <c r="Q6894" s="24" t="str">
        <f>'Ek.3-A'!M6894</f>
        <v/>
      </c>
      <c r="R6894" s="24">
        <f t="shared" si="1455"/>
        <v>0</v>
      </c>
      <c r="S6894" s="141" t="str">
        <f t="shared" si="1456"/>
        <v>H</v>
      </c>
      <c r="T6894" s="24">
        <f>IF(S6894="E",SUM($R$5:R6894),0)</f>
        <v>0</v>
      </c>
      <c r="U6894" s="143">
        <f t="shared" si="1457"/>
        <v>0</v>
      </c>
    </row>
    <row r="6895" spans="1:21" x14ac:dyDescent="0.25">
      <c r="A6895" s="6">
        <v>69.950000000000102</v>
      </c>
      <c r="B6895" s="32" t="s">
        <v>317</v>
      </c>
      <c r="K6895" s="3">
        <f t="shared" si="1458"/>
        <v>5081</v>
      </c>
      <c r="L6895" s="97" t="str">
        <f>IF(TRIM('Ek.3-A'!F6895)&lt;&gt;"","var","yok")</f>
        <v>yok</v>
      </c>
      <c r="M6895" s="5" t="str">
        <f>IF('Ek.3-A'!F6895="", "", IF(VLOOKUP('Ek.3-A'!F6895, Veriler!D:E, 2, 0)=0, "", VLOOKUP('Ek.3-A'!F6895, Veriler!D:E, 2, 0)))</f>
        <v/>
      </c>
      <c r="N6895" s="5" t="str">
        <f>IF('Ek.3-A'!P6895="", "", 'Ek.3-A'!P6895)</f>
        <v/>
      </c>
      <c r="O6895" s="142">
        <f>'Ek.3-A'!S6895</f>
        <v>0</v>
      </c>
      <c r="P6895" s="143" t="str">
        <f>'Ek.3-A'!L6895</f>
        <v/>
      </c>
      <c r="Q6895" s="24" t="str">
        <f>'Ek.3-A'!M6895</f>
        <v/>
      </c>
      <c r="R6895" s="24">
        <f t="shared" si="1455"/>
        <v>0</v>
      </c>
      <c r="S6895" s="141" t="str">
        <f t="shared" si="1456"/>
        <v>H</v>
      </c>
      <c r="T6895" s="24">
        <f>IF(S6895="E",SUM($R$5:R6895),0)</f>
        <v>0</v>
      </c>
      <c r="U6895" s="143">
        <f t="shared" si="1457"/>
        <v>0</v>
      </c>
    </row>
    <row r="6896" spans="1:21" x14ac:dyDescent="0.25">
      <c r="A6896" s="6">
        <v>69.960000000000093</v>
      </c>
      <c r="B6896" s="32" t="s">
        <v>317</v>
      </c>
      <c r="K6896" s="3">
        <f t="shared" si="1458"/>
        <v>5082</v>
      </c>
      <c r="L6896" s="97" t="str">
        <f>IF(TRIM('Ek.3-A'!F6896)&lt;&gt;"","var","yok")</f>
        <v>yok</v>
      </c>
      <c r="M6896" s="5" t="str">
        <f>IF('Ek.3-A'!F6896="", "", IF(VLOOKUP('Ek.3-A'!F6896, Veriler!D:E, 2, 0)=0, "", VLOOKUP('Ek.3-A'!F6896, Veriler!D:E, 2, 0)))</f>
        <v/>
      </c>
      <c r="N6896" s="5" t="str">
        <f>IF('Ek.3-A'!P6896="", "", 'Ek.3-A'!P6896)</f>
        <v/>
      </c>
      <c r="O6896" s="142">
        <f>'Ek.3-A'!S6896</f>
        <v>0</v>
      </c>
      <c r="P6896" s="143" t="str">
        <f>'Ek.3-A'!L6896</f>
        <v/>
      </c>
      <c r="Q6896" s="24" t="str">
        <f>'Ek.3-A'!M6896</f>
        <v/>
      </c>
      <c r="R6896" s="24">
        <f t="shared" si="1455"/>
        <v>0</v>
      </c>
      <c r="S6896" s="141" t="str">
        <f t="shared" si="1456"/>
        <v>H</v>
      </c>
      <c r="T6896" s="24">
        <f>IF(S6896="E",SUM($R$5:R6896),0)</f>
        <v>0</v>
      </c>
      <c r="U6896" s="143">
        <f t="shared" si="1457"/>
        <v>0</v>
      </c>
    </row>
    <row r="6897" spans="1:41" x14ac:dyDescent="0.25">
      <c r="A6897" s="6">
        <v>69.970000000000098</v>
      </c>
      <c r="B6897" s="32" t="s">
        <v>317</v>
      </c>
      <c r="L6897" s="97"/>
      <c r="M6897" s="5"/>
      <c r="N6897" s="5"/>
      <c r="O6897" s="5"/>
      <c r="Q6897" s="23"/>
      <c r="T6897" s="24"/>
      <c r="U6897" s="25"/>
    </row>
    <row r="6898" spans="1:41" x14ac:dyDescent="0.25">
      <c r="A6898" s="6">
        <v>69.980000000000103</v>
      </c>
      <c r="B6898" s="32" t="s">
        <v>317</v>
      </c>
      <c r="K6898" s="3">
        <f>K6896+1</f>
        <v>5083</v>
      </c>
      <c r="L6898" s="97" t="str">
        <f>IF(TRIM('Ek.3-A'!F6898)&lt;&gt;"","var","yok")</f>
        <v>yok</v>
      </c>
      <c r="M6898" s="5" t="str">
        <f>IF('Ek.3-A'!F6898="", "", IF(VLOOKUP('Ek.3-A'!F6898, Veriler!D:E, 2, 0)=0, "", VLOOKUP('Ek.3-A'!F6898, Veriler!D:E, 2, 0)))</f>
        <v/>
      </c>
      <c r="N6898" s="5" t="str">
        <f>IF('Ek.3-A'!P6898="", "", 'Ek.3-A'!P6898)</f>
        <v/>
      </c>
      <c r="O6898" s="142">
        <f>'Ek.3-A'!S6898</f>
        <v>0</v>
      </c>
      <c r="P6898" s="143" t="str">
        <f>'Ek.3-A'!L6898</f>
        <v/>
      </c>
      <c r="Q6898" s="24" t="str">
        <f>'Ek.3-A'!M6898</f>
        <v/>
      </c>
      <c r="R6898" s="24">
        <f t="shared" ref="R6898:R6911" si="1459">IF(L6898="var",0,IF(Q6898&lt;=0.005,Q6898,0))</f>
        <v>0</v>
      </c>
      <c r="S6898" s="141" t="str">
        <f t="shared" ref="S6898:S6911" si="1460">IF(Q6898&lt;=0.005,"E","H")</f>
        <v>H</v>
      </c>
      <c r="T6898" s="24">
        <f>IF(S6898="E",SUM($R$5:R6898),0)</f>
        <v>0</v>
      </c>
      <c r="U6898" s="143">
        <f t="shared" ref="U6898:U6911" si="1461">IF(T6898&lt;=0.1, O6898, IF(R6898&gt;$G$2, R6898*O6898, $G$2*O6898))</f>
        <v>0</v>
      </c>
    </row>
    <row r="6899" spans="1:41" x14ac:dyDescent="0.25">
      <c r="A6899" s="6">
        <v>69.990000000000094</v>
      </c>
      <c r="B6899" s="32" t="s">
        <v>317</v>
      </c>
      <c r="K6899" s="3">
        <f t="shared" ref="K6899:K6911" si="1462">K6898+1</f>
        <v>5084</v>
      </c>
      <c r="L6899" s="97" t="str">
        <f>IF(TRIM('Ek.3-A'!F6899)&lt;&gt;"","var","yok")</f>
        <v>yok</v>
      </c>
      <c r="M6899" s="5" t="str">
        <f>IF('Ek.3-A'!F6899="", "", IF(VLOOKUP('Ek.3-A'!F6899, Veriler!D:E, 2, 0)=0, "", VLOOKUP('Ek.3-A'!F6899, Veriler!D:E, 2, 0)))</f>
        <v/>
      </c>
      <c r="N6899" s="5" t="str">
        <f>IF('Ek.3-A'!P6899="", "", 'Ek.3-A'!P6899)</f>
        <v/>
      </c>
      <c r="O6899" s="142">
        <f>'Ek.3-A'!S6899</f>
        <v>0</v>
      </c>
      <c r="P6899" s="143" t="str">
        <f>'Ek.3-A'!L6899</f>
        <v/>
      </c>
      <c r="Q6899" s="24" t="str">
        <f>'Ek.3-A'!M6899</f>
        <v/>
      </c>
      <c r="R6899" s="24">
        <f t="shared" si="1459"/>
        <v>0</v>
      </c>
      <c r="S6899" s="141" t="str">
        <f t="shared" si="1460"/>
        <v>H</v>
      </c>
      <c r="T6899" s="24">
        <f>IF(S6899="E",SUM($R$5:R6899),0)</f>
        <v>0</v>
      </c>
      <c r="U6899" s="143">
        <f t="shared" si="1461"/>
        <v>0</v>
      </c>
    </row>
    <row r="6900" spans="1:41" x14ac:dyDescent="0.25">
      <c r="A6900" s="6">
        <v>70.000000000000099</v>
      </c>
      <c r="B6900" s="32" t="s">
        <v>317</v>
      </c>
      <c r="K6900" s="3">
        <f t="shared" si="1462"/>
        <v>5085</v>
      </c>
      <c r="L6900" s="97" t="str">
        <f>IF(TRIM('Ek.3-A'!F6900)&lt;&gt;"","var","yok")</f>
        <v>yok</v>
      </c>
      <c r="M6900" s="5" t="str">
        <f>IF('Ek.3-A'!F6900="", "", IF(VLOOKUP('Ek.3-A'!F6900, Veriler!D:E, 2, 0)=0, "", VLOOKUP('Ek.3-A'!F6900, Veriler!D:E, 2, 0)))</f>
        <v/>
      </c>
      <c r="N6900" s="5" t="str">
        <f>IF('Ek.3-A'!P6900="", "", 'Ek.3-A'!P6900)</f>
        <v/>
      </c>
      <c r="O6900" s="142">
        <f>'Ek.3-A'!S6900</f>
        <v>0</v>
      </c>
      <c r="P6900" s="143" t="str">
        <f>'Ek.3-A'!L6900</f>
        <v/>
      </c>
      <c r="Q6900" s="24" t="str">
        <f>'Ek.3-A'!M6900</f>
        <v/>
      </c>
      <c r="R6900" s="24">
        <f t="shared" si="1459"/>
        <v>0</v>
      </c>
      <c r="S6900" s="141" t="str">
        <f t="shared" si="1460"/>
        <v>H</v>
      </c>
      <c r="T6900" s="24">
        <f>IF(S6900="E",SUM($R$5:R6900),0)</f>
        <v>0</v>
      </c>
      <c r="U6900" s="143">
        <f t="shared" si="1461"/>
        <v>0</v>
      </c>
    </row>
    <row r="6901" spans="1:41" x14ac:dyDescent="0.25">
      <c r="A6901" s="6">
        <v>70.010000000000105</v>
      </c>
      <c r="B6901" s="32" t="s">
        <v>317</v>
      </c>
      <c r="K6901" s="3">
        <f t="shared" si="1462"/>
        <v>5086</v>
      </c>
      <c r="L6901" s="97" t="str">
        <f>IF(TRIM('Ek.3-A'!F6901)&lt;&gt;"","var","yok")</f>
        <v>yok</v>
      </c>
      <c r="M6901" s="5" t="str">
        <f>IF('Ek.3-A'!F6901="", "", IF(VLOOKUP('Ek.3-A'!F6901, Veriler!D:E, 2, 0)=0, "", VLOOKUP('Ek.3-A'!F6901, Veriler!D:E, 2, 0)))</f>
        <v/>
      </c>
      <c r="N6901" s="5" t="str">
        <f>IF('Ek.3-A'!P6901="", "", 'Ek.3-A'!P6901)</f>
        <v/>
      </c>
      <c r="O6901" s="142">
        <f>'Ek.3-A'!S6901</f>
        <v>0</v>
      </c>
      <c r="P6901" s="143" t="str">
        <f>'Ek.3-A'!L6901</f>
        <v/>
      </c>
      <c r="Q6901" s="24" t="str">
        <f>'Ek.3-A'!M6901</f>
        <v/>
      </c>
      <c r="R6901" s="24">
        <f t="shared" si="1459"/>
        <v>0</v>
      </c>
      <c r="S6901" s="141" t="str">
        <f t="shared" si="1460"/>
        <v>H</v>
      </c>
      <c r="T6901" s="24">
        <f>IF(S6901="E",SUM($R$5:R6901),0)</f>
        <v>0</v>
      </c>
      <c r="U6901" s="143">
        <f t="shared" si="1461"/>
        <v>0</v>
      </c>
    </row>
    <row r="6902" spans="1:41" x14ac:dyDescent="0.25">
      <c r="A6902" s="6">
        <v>70.020000000000095</v>
      </c>
      <c r="B6902" s="32" t="s">
        <v>317</v>
      </c>
      <c r="K6902" s="3">
        <f t="shared" si="1462"/>
        <v>5087</v>
      </c>
      <c r="L6902" s="97" t="str">
        <f>IF(TRIM('Ek.3-A'!F6902)&lt;&gt;"","var","yok")</f>
        <v>yok</v>
      </c>
      <c r="M6902" s="5" t="str">
        <f>IF('Ek.3-A'!F6902="", "", IF(VLOOKUP('Ek.3-A'!F6902, Veriler!D:E, 2, 0)=0, "", VLOOKUP('Ek.3-A'!F6902, Veriler!D:E, 2, 0)))</f>
        <v/>
      </c>
      <c r="N6902" s="5" t="str">
        <f>IF('Ek.3-A'!P6902="", "", 'Ek.3-A'!P6902)</f>
        <v/>
      </c>
      <c r="O6902" s="142">
        <f>'Ek.3-A'!S6902</f>
        <v>0</v>
      </c>
      <c r="P6902" s="143" t="str">
        <f>'Ek.3-A'!L6902</f>
        <v/>
      </c>
      <c r="Q6902" s="24" t="str">
        <f>'Ek.3-A'!M6902</f>
        <v/>
      </c>
      <c r="R6902" s="24">
        <f t="shared" si="1459"/>
        <v>0</v>
      </c>
      <c r="S6902" s="141" t="str">
        <f t="shared" si="1460"/>
        <v>H</v>
      </c>
      <c r="T6902" s="24">
        <f>IF(S6902="E",SUM($R$5:R6902),0)</f>
        <v>0</v>
      </c>
      <c r="U6902" s="143">
        <f t="shared" si="1461"/>
        <v>0</v>
      </c>
    </row>
    <row r="6903" spans="1:41" x14ac:dyDescent="0.25">
      <c r="A6903" s="6">
        <v>70.030000000000101</v>
      </c>
      <c r="B6903" s="32" t="s">
        <v>317</v>
      </c>
      <c r="K6903" s="3">
        <f t="shared" si="1462"/>
        <v>5088</v>
      </c>
      <c r="L6903" s="97" t="str">
        <f>IF(TRIM('Ek.3-A'!F6903)&lt;&gt;"","var","yok")</f>
        <v>yok</v>
      </c>
      <c r="M6903" s="5" t="str">
        <f>IF('Ek.3-A'!F6903="", "", IF(VLOOKUP('Ek.3-A'!F6903, Veriler!D:E, 2, 0)=0, "", VLOOKUP('Ek.3-A'!F6903, Veriler!D:E, 2, 0)))</f>
        <v/>
      </c>
      <c r="N6903" s="5" t="str">
        <f>IF('Ek.3-A'!P6903="", "", 'Ek.3-A'!P6903)</f>
        <v/>
      </c>
      <c r="O6903" s="142">
        <f>'Ek.3-A'!S6903</f>
        <v>0</v>
      </c>
      <c r="P6903" s="143" t="str">
        <f>'Ek.3-A'!L6903</f>
        <v/>
      </c>
      <c r="Q6903" s="24" t="str">
        <f>'Ek.3-A'!M6903</f>
        <v/>
      </c>
      <c r="R6903" s="24">
        <f t="shared" si="1459"/>
        <v>0</v>
      </c>
      <c r="S6903" s="141" t="str">
        <f t="shared" si="1460"/>
        <v>H</v>
      </c>
      <c r="T6903" s="24">
        <f>IF(S6903="E",SUM($R$5:R6903),0)</f>
        <v>0</v>
      </c>
      <c r="U6903" s="143">
        <f t="shared" si="1461"/>
        <v>0</v>
      </c>
    </row>
    <row r="6904" spans="1:41" x14ac:dyDescent="0.25">
      <c r="A6904" s="6">
        <v>70.040000000000106</v>
      </c>
      <c r="B6904" s="32" t="s">
        <v>317</v>
      </c>
      <c r="K6904" s="3">
        <f t="shared" si="1462"/>
        <v>5089</v>
      </c>
      <c r="L6904" s="97" t="str">
        <f>IF(TRIM('Ek.3-A'!F6904)&lt;&gt;"","var","yok")</f>
        <v>yok</v>
      </c>
      <c r="M6904" s="5" t="str">
        <f>IF('Ek.3-A'!F6904="", "", IF(VLOOKUP('Ek.3-A'!F6904, Veriler!D:E, 2, 0)=0, "", VLOOKUP('Ek.3-A'!F6904, Veriler!D:E, 2, 0)))</f>
        <v/>
      </c>
      <c r="N6904" s="5" t="str">
        <f>IF('Ek.3-A'!P6904="", "", 'Ek.3-A'!P6904)</f>
        <v/>
      </c>
      <c r="O6904" s="142">
        <f>'Ek.3-A'!S6904</f>
        <v>0</v>
      </c>
      <c r="P6904" s="143" t="str">
        <f>'Ek.3-A'!L6904</f>
        <v/>
      </c>
      <c r="Q6904" s="24" t="str">
        <f>'Ek.3-A'!M6904</f>
        <v/>
      </c>
      <c r="R6904" s="24">
        <f t="shared" si="1459"/>
        <v>0</v>
      </c>
      <c r="S6904" s="141" t="str">
        <f t="shared" si="1460"/>
        <v>H</v>
      </c>
      <c r="T6904" s="24">
        <f>IF(S6904="E",SUM($R$5:R6904),0)</f>
        <v>0</v>
      </c>
      <c r="U6904" s="143">
        <f t="shared" si="1461"/>
        <v>0</v>
      </c>
    </row>
    <row r="6905" spans="1:41" x14ac:dyDescent="0.25">
      <c r="A6905" s="6">
        <v>70.050000000000097</v>
      </c>
      <c r="B6905" s="32" t="s">
        <v>317</v>
      </c>
      <c r="K6905" s="3">
        <f t="shared" si="1462"/>
        <v>5090</v>
      </c>
      <c r="L6905" s="97" t="str">
        <f>IF(TRIM('Ek.3-A'!F6905)&lt;&gt;"","var","yok")</f>
        <v>yok</v>
      </c>
      <c r="M6905" s="5" t="str">
        <f>IF('Ek.3-A'!F6905="", "", IF(VLOOKUP('Ek.3-A'!F6905, Veriler!D:E, 2, 0)=0, "", VLOOKUP('Ek.3-A'!F6905, Veriler!D:E, 2, 0)))</f>
        <v/>
      </c>
      <c r="N6905" s="5" t="str">
        <f>IF('Ek.3-A'!P6905="", "", 'Ek.3-A'!P6905)</f>
        <v/>
      </c>
      <c r="O6905" s="142">
        <f>'Ek.3-A'!S6905</f>
        <v>0</v>
      </c>
      <c r="P6905" s="143" t="str">
        <f>'Ek.3-A'!L6905</f>
        <v/>
      </c>
      <c r="Q6905" s="24" t="str">
        <f>'Ek.3-A'!M6905</f>
        <v/>
      </c>
      <c r="R6905" s="24">
        <f t="shared" si="1459"/>
        <v>0</v>
      </c>
      <c r="S6905" s="141" t="str">
        <f t="shared" si="1460"/>
        <v>H</v>
      </c>
      <c r="T6905" s="24">
        <f>IF(S6905="E",SUM($R$5:R6905),0)</f>
        <v>0</v>
      </c>
      <c r="U6905" s="143">
        <f t="shared" si="1461"/>
        <v>0</v>
      </c>
    </row>
    <row r="6906" spans="1:41" x14ac:dyDescent="0.25">
      <c r="A6906" s="6">
        <v>70.060000000000102</v>
      </c>
      <c r="B6906" s="32" t="s">
        <v>317</v>
      </c>
      <c r="K6906" s="3">
        <f t="shared" si="1462"/>
        <v>5091</v>
      </c>
      <c r="L6906" s="97" t="str">
        <f>IF(TRIM('Ek.3-A'!F6906)&lt;&gt;"","var","yok")</f>
        <v>yok</v>
      </c>
      <c r="M6906" s="5" t="str">
        <f>IF('Ek.3-A'!F6906="", "", IF(VLOOKUP('Ek.3-A'!F6906, Veriler!D:E, 2, 0)=0, "", VLOOKUP('Ek.3-A'!F6906, Veriler!D:E, 2, 0)))</f>
        <v/>
      </c>
      <c r="N6906" s="5" t="str">
        <f>IF('Ek.3-A'!P6906="", "", 'Ek.3-A'!P6906)</f>
        <v/>
      </c>
      <c r="O6906" s="142">
        <f>'Ek.3-A'!S6906</f>
        <v>0</v>
      </c>
      <c r="P6906" s="143" t="str">
        <f>'Ek.3-A'!L6906</f>
        <v/>
      </c>
      <c r="Q6906" s="24" t="str">
        <f>'Ek.3-A'!M6906</f>
        <v/>
      </c>
      <c r="R6906" s="24">
        <f t="shared" si="1459"/>
        <v>0</v>
      </c>
      <c r="S6906" s="141" t="str">
        <f t="shared" si="1460"/>
        <v>H</v>
      </c>
      <c r="T6906" s="24">
        <f>IF(S6906="E",SUM($R$5:R6906),0)</f>
        <v>0</v>
      </c>
      <c r="U6906" s="143">
        <f t="shared" si="1461"/>
        <v>0</v>
      </c>
    </row>
    <row r="6907" spans="1:41" x14ac:dyDescent="0.25">
      <c r="A6907" s="6">
        <v>70.070000000000107</v>
      </c>
      <c r="B6907" s="32" t="s">
        <v>317</v>
      </c>
      <c r="K6907" s="3">
        <f t="shared" si="1462"/>
        <v>5092</v>
      </c>
      <c r="L6907" s="97" t="str">
        <f>IF(TRIM('Ek.3-A'!F6907)&lt;&gt;"","var","yok")</f>
        <v>yok</v>
      </c>
      <c r="M6907" s="5" t="str">
        <f>IF('Ek.3-A'!F6907="", "", IF(VLOOKUP('Ek.3-A'!F6907, Veriler!D:E, 2, 0)=0, "", VLOOKUP('Ek.3-A'!F6907, Veriler!D:E, 2, 0)))</f>
        <v/>
      </c>
      <c r="N6907" s="5" t="str">
        <f>IF('Ek.3-A'!P6907="", "", 'Ek.3-A'!P6907)</f>
        <v/>
      </c>
      <c r="O6907" s="142">
        <f>'Ek.3-A'!S6907</f>
        <v>0</v>
      </c>
      <c r="P6907" s="143" t="str">
        <f>'Ek.3-A'!L6907</f>
        <v/>
      </c>
      <c r="Q6907" s="24" t="str">
        <f>'Ek.3-A'!M6907</f>
        <v/>
      </c>
      <c r="R6907" s="24">
        <f t="shared" si="1459"/>
        <v>0</v>
      </c>
      <c r="S6907" s="141" t="str">
        <f t="shared" si="1460"/>
        <v>H</v>
      </c>
      <c r="T6907" s="24">
        <f>IF(S6907="E",SUM($R$5:R6907),0)</f>
        <v>0</v>
      </c>
      <c r="U6907" s="143">
        <f t="shared" si="1461"/>
        <v>0</v>
      </c>
    </row>
    <row r="6908" spans="1:41" x14ac:dyDescent="0.25">
      <c r="A6908" s="6">
        <v>70.080000000000098</v>
      </c>
      <c r="B6908" s="32" t="s">
        <v>317</v>
      </c>
      <c r="K6908" s="3">
        <f t="shared" si="1462"/>
        <v>5093</v>
      </c>
      <c r="L6908" s="97" t="str">
        <f>IF(TRIM('Ek.3-A'!F6908)&lt;&gt;"","var","yok")</f>
        <v>yok</v>
      </c>
      <c r="M6908" s="5" t="str">
        <f>IF('Ek.3-A'!F6908="", "", IF(VLOOKUP('Ek.3-A'!F6908, Veriler!D:E, 2, 0)=0, "", VLOOKUP('Ek.3-A'!F6908, Veriler!D:E, 2, 0)))</f>
        <v/>
      </c>
      <c r="N6908" s="5" t="str">
        <f>IF('Ek.3-A'!P6908="", "", 'Ek.3-A'!P6908)</f>
        <v/>
      </c>
      <c r="O6908" s="142">
        <f>'Ek.3-A'!S6908</f>
        <v>0</v>
      </c>
      <c r="P6908" s="143" t="str">
        <f>'Ek.3-A'!L6908</f>
        <v/>
      </c>
      <c r="Q6908" s="24" t="str">
        <f>'Ek.3-A'!M6908</f>
        <v/>
      </c>
      <c r="R6908" s="24">
        <f t="shared" si="1459"/>
        <v>0</v>
      </c>
      <c r="S6908" s="141" t="str">
        <f t="shared" si="1460"/>
        <v>H</v>
      </c>
      <c r="T6908" s="24">
        <f>IF(S6908="E",SUM($R$5:R6908),0)</f>
        <v>0</v>
      </c>
      <c r="U6908" s="143">
        <f t="shared" si="1461"/>
        <v>0</v>
      </c>
    </row>
    <row r="6909" spans="1:41" x14ac:dyDescent="0.25">
      <c r="A6909" s="6">
        <v>70.090000000000103</v>
      </c>
      <c r="B6909" s="32" t="s">
        <v>317</v>
      </c>
      <c r="K6909" s="3">
        <f t="shared" si="1462"/>
        <v>5094</v>
      </c>
      <c r="L6909" s="97" t="str">
        <f>IF(TRIM('Ek.3-A'!F6909)&lt;&gt;"","var","yok")</f>
        <v>yok</v>
      </c>
      <c r="M6909" s="5" t="str">
        <f>IF('Ek.3-A'!F6909="", "", IF(VLOOKUP('Ek.3-A'!F6909, Veriler!D:E, 2, 0)=0, "", VLOOKUP('Ek.3-A'!F6909, Veriler!D:E, 2, 0)))</f>
        <v/>
      </c>
      <c r="N6909" s="5" t="str">
        <f>IF('Ek.3-A'!P6909="", "", 'Ek.3-A'!P6909)</f>
        <v/>
      </c>
      <c r="O6909" s="142">
        <f>'Ek.3-A'!S6909</f>
        <v>0</v>
      </c>
      <c r="P6909" s="143" t="str">
        <f>'Ek.3-A'!L6909</f>
        <v/>
      </c>
      <c r="Q6909" s="24" t="str">
        <f>'Ek.3-A'!M6909</f>
        <v/>
      </c>
      <c r="R6909" s="24">
        <f t="shared" si="1459"/>
        <v>0</v>
      </c>
      <c r="S6909" s="141" t="str">
        <f t="shared" si="1460"/>
        <v>H</v>
      </c>
      <c r="T6909" s="24">
        <f>IF(S6909="E",SUM($R$5:R6909),0)</f>
        <v>0</v>
      </c>
      <c r="U6909" s="143">
        <f t="shared" si="1461"/>
        <v>0</v>
      </c>
    </row>
    <row r="6910" spans="1:41" x14ac:dyDescent="0.25">
      <c r="A6910" s="6">
        <v>70.100000000000094</v>
      </c>
      <c r="B6910" s="32" t="s">
        <v>317</v>
      </c>
      <c r="K6910" s="3">
        <f t="shared" si="1462"/>
        <v>5095</v>
      </c>
      <c r="L6910" s="97" t="str">
        <f>IF(TRIM('Ek.3-A'!F6910)&lt;&gt;"","var","yok")</f>
        <v>yok</v>
      </c>
      <c r="M6910" s="5" t="str">
        <f>IF('Ek.3-A'!F6910="", "", IF(VLOOKUP('Ek.3-A'!F6910, Veriler!D:E, 2, 0)=0, "", VLOOKUP('Ek.3-A'!F6910, Veriler!D:E, 2, 0)))</f>
        <v/>
      </c>
      <c r="N6910" s="5" t="str">
        <f>IF('Ek.3-A'!P6910="", "", 'Ek.3-A'!P6910)</f>
        <v/>
      </c>
      <c r="O6910" s="142">
        <f>'Ek.3-A'!S6910</f>
        <v>0</v>
      </c>
      <c r="P6910" s="143" t="str">
        <f>'Ek.3-A'!L6910</f>
        <v/>
      </c>
      <c r="Q6910" s="24" t="str">
        <f>'Ek.3-A'!M6910</f>
        <v/>
      </c>
      <c r="R6910" s="24">
        <f t="shared" si="1459"/>
        <v>0</v>
      </c>
      <c r="S6910" s="141" t="str">
        <f t="shared" si="1460"/>
        <v>H</v>
      </c>
      <c r="T6910" s="24">
        <f>IF(S6910="E",SUM($R$5:R6910),0)</f>
        <v>0</v>
      </c>
      <c r="U6910" s="143">
        <f t="shared" si="1461"/>
        <v>0</v>
      </c>
    </row>
    <row r="6911" spans="1:41" x14ac:dyDescent="0.25">
      <c r="A6911" s="6">
        <v>70.110000000000099</v>
      </c>
      <c r="B6911" s="32" t="s">
        <v>317</v>
      </c>
      <c r="K6911" s="3">
        <f t="shared" si="1462"/>
        <v>5096</v>
      </c>
      <c r="L6911" s="97" t="str">
        <f>IF(TRIM('Ek.3-A'!F6911)&lt;&gt;"","var","yok")</f>
        <v>yok</v>
      </c>
      <c r="M6911" s="5" t="str">
        <f>IF('Ek.3-A'!F6911="", "", IF(VLOOKUP('Ek.3-A'!F6911, Veriler!D:E, 2, 0)=0, "", VLOOKUP('Ek.3-A'!F6911, Veriler!D:E, 2, 0)))</f>
        <v/>
      </c>
      <c r="N6911" s="5" t="str">
        <f>IF('Ek.3-A'!P6911="", "", 'Ek.3-A'!P6911)</f>
        <v/>
      </c>
      <c r="O6911" s="142">
        <f>'Ek.3-A'!S6911</f>
        <v>0</v>
      </c>
      <c r="P6911" s="143" t="str">
        <f>'Ek.3-A'!L6911</f>
        <v/>
      </c>
      <c r="Q6911" s="24" t="str">
        <f>'Ek.3-A'!M6911</f>
        <v/>
      </c>
      <c r="R6911" s="24">
        <f t="shared" si="1459"/>
        <v>0</v>
      </c>
      <c r="S6911" s="141" t="str">
        <f t="shared" si="1460"/>
        <v>H</v>
      </c>
      <c r="T6911" s="24">
        <f>IF(S6911="E",SUM($R$5:R6911),0)</f>
        <v>0</v>
      </c>
      <c r="U6911" s="143">
        <f t="shared" si="1461"/>
        <v>0</v>
      </c>
    </row>
    <row r="6912" spans="1:41" x14ac:dyDescent="0.25">
      <c r="A6912" s="6">
        <v>70.120000000000104</v>
      </c>
      <c r="B6912" s="32" t="s">
        <v>317</v>
      </c>
      <c r="T6912" s="24"/>
      <c r="U6912" s="25"/>
      <c r="AO6912" s="140">
        <f>'Ek.3-A'!L6912</f>
        <v>0</v>
      </c>
    </row>
    <row r="6913" spans="1:21" x14ac:dyDescent="0.25">
      <c r="A6913" s="6">
        <v>70.130000000000095</v>
      </c>
      <c r="B6913" s="32" t="s">
        <v>317</v>
      </c>
      <c r="T6913" s="24"/>
      <c r="U6913" s="25"/>
    </row>
    <row r="6914" spans="1:21" x14ac:dyDescent="0.25">
      <c r="A6914" s="6">
        <v>70.1400000000001</v>
      </c>
      <c r="B6914" s="32" t="s">
        <v>317</v>
      </c>
      <c r="T6914" s="24"/>
      <c r="U6914" s="25"/>
    </row>
    <row r="6915" spans="1:21" x14ac:dyDescent="0.25">
      <c r="A6915" s="6">
        <v>70.150000000000105</v>
      </c>
      <c r="B6915" s="32" t="s">
        <v>317</v>
      </c>
      <c r="T6915" s="24"/>
      <c r="U6915" s="25"/>
    </row>
    <row r="6916" spans="1:21" x14ac:dyDescent="0.25">
      <c r="A6916" s="6">
        <v>70.160000000000096</v>
      </c>
      <c r="B6916" s="32" t="s">
        <v>317</v>
      </c>
      <c r="T6916" s="24"/>
      <c r="U6916" s="25"/>
    </row>
    <row r="6917" spans="1:21" x14ac:dyDescent="0.25">
      <c r="A6917" s="6">
        <v>70.170000000000101</v>
      </c>
      <c r="B6917" s="32" t="s">
        <v>317</v>
      </c>
      <c r="T6917" s="24"/>
      <c r="U6917" s="25"/>
    </row>
    <row r="6918" spans="1:21" x14ac:dyDescent="0.25">
      <c r="A6918" s="6">
        <v>70.180000000000106</v>
      </c>
      <c r="B6918" s="32" t="s">
        <v>317</v>
      </c>
      <c r="T6918" s="24"/>
      <c r="U6918" s="25"/>
    </row>
    <row r="6919" spans="1:21" x14ac:dyDescent="0.25">
      <c r="A6919" s="6">
        <v>70.190000000000097</v>
      </c>
      <c r="B6919" s="32" t="s">
        <v>317</v>
      </c>
      <c r="T6919" s="24"/>
      <c r="U6919" s="25"/>
    </row>
    <row r="6920" spans="1:21" x14ac:dyDescent="0.25">
      <c r="A6920" s="6">
        <v>70.200000000000102</v>
      </c>
      <c r="B6920" s="32" t="s">
        <v>317</v>
      </c>
      <c r="T6920" s="24"/>
      <c r="U6920" s="25"/>
    </row>
    <row r="6921" spans="1:21" x14ac:dyDescent="0.25">
      <c r="A6921" s="6">
        <v>70.210000000000093</v>
      </c>
      <c r="B6921" s="32" t="s">
        <v>317</v>
      </c>
      <c r="K6921" s="3">
        <f>K6911+1</f>
        <v>5097</v>
      </c>
      <c r="L6921" s="97" t="str">
        <f>IF(TRIM('Ek.3-A'!F6921)&lt;&gt;"","var","yok")</f>
        <v>yok</v>
      </c>
      <c r="M6921" s="5" t="str">
        <f>IF('Ek.3-A'!F6921="", "", IF(VLOOKUP('Ek.3-A'!F6921, Veriler!D:E, 2, 0)=0, "", VLOOKUP('Ek.3-A'!F6921, Veriler!D:E, 2, 0)))</f>
        <v/>
      </c>
      <c r="N6921" s="5" t="str">
        <f>IF('Ek.3-A'!P6921="", "", 'Ek.3-A'!P6921)</f>
        <v/>
      </c>
      <c r="O6921" s="142">
        <f>'Ek.3-A'!S6921</f>
        <v>0</v>
      </c>
      <c r="P6921" s="143" t="str">
        <f>'Ek.3-A'!L6921</f>
        <v/>
      </c>
      <c r="Q6921" s="24" t="str">
        <f>'Ek.3-A'!M6921</f>
        <v/>
      </c>
      <c r="R6921" s="24">
        <f t="shared" ref="R6921:R6934" si="1463">IF(L6921="var",0,IF(Q6921&lt;=0.005,Q6921,0))</f>
        <v>0</v>
      </c>
      <c r="S6921" s="141" t="str">
        <f t="shared" ref="S6921:S6934" si="1464">IF(Q6921&lt;=0.005,"E","H")</f>
        <v>H</v>
      </c>
      <c r="T6921" s="24">
        <f>IF(S6921="E",SUM($R$5:R6921),0)</f>
        <v>0</v>
      </c>
      <c r="U6921" s="143">
        <f t="shared" ref="U6921:U6934" si="1465">IF(T6921&lt;=0.1, O6921, IF(R6921&gt;$G$2, R6921*O6921, $G$2*O6921))</f>
        <v>0</v>
      </c>
    </row>
    <row r="6922" spans="1:21" x14ac:dyDescent="0.25">
      <c r="A6922" s="6">
        <v>70.220000000000098</v>
      </c>
      <c r="B6922" s="32" t="s">
        <v>317</v>
      </c>
      <c r="K6922" s="3">
        <f t="shared" ref="K6922:K6934" si="1466">K6921+1</f>
        <v>5098</v>
      </c>
      <c r="L6922" s="97" t="str">
        <f>IF(TRIM('Ek.3-A'!F6922)&lt;&gt;"","var","yok")</f>
        <v>yok</v>
      </c>
      <c r="M6922" s="5" t="str">
        <f>IF('Ek.3-A'!F6922="", "", IF(VLOOKUP('Ek.3-A'!F6922, Veriler!D:E, 2, 0)=0, "", VLOOKUP('Ek.3-A'!F6922, Veriler!D:E, 2, 0)))</f>
        <v/>
      </c>
      <c r="N6922" s="5" t="str">
        <f>IF('Ek.3-A'!P6922="", "", 'Ek.3-A'!P6922)</f>
        <v/>
      </c>
      <c r="O6922" s="142">
        <f>'Ek.3-A'!S6922</f>
        <v>0</v>
      </c>
      <c r="P6922" s="143" t="str">
        <f>'Ek.3-A'!L6922</f>
        <v/>
      </c>
      <c r="Q6922" s="24" t="str">
        <f>'Ek.3-A'!M6922</f>
        <v/>
      </c>
      <c r="R6922" s="24">
        <f t="shared" si="1463"/>
        <v>0</v>
      </c>
      <c r="S6922" s="141" t="str">
        <f t="shared" si="1464"/>
        <v>H</v>
      </c>
      <c r="T6922" s="24">
        <f>IF(S6922="E",SUM($R$5:R6922),0)</f>
        <v>0</v>
      </c>
      <c r="U6922" s="143">
        <f t="shared" si="1465"/>
        <v>0</v>
      </c>
    </row>
    <row r="6923" spans="1:21" x14ac:dyDescent="0.25">
      <c r="A6923" s="6">
        <v>70.230000000000103</v>
      </c>
      <c r="B6923" s="32" t="s">
        <v>317</v>
      </c>
      <c r="K6923" s="3">
        <f t="shared" si="1466"/>
        <v>5099</v>
      </c>
      <c r="L6923" s="97" t="str">
        <f>IF(TRIM('Ek.3-A'!F6923)&lt;&gt;"","var","yok")</f>
        <v>yok</v>
      </c>
      <c r="M6923" s="5" t="str">
        <f>IF('Ek.3-A'!F6923="", "", IF(VLOOKUP('Ek.3-A'!F6923, Veriler!D:E, 2, 0)=0, "", VLOOKUP('Ek.3-A'!F6923, Veriler!D:E, 2, 0)))</f>
        <v/>
      </c>
      <c r="N6923" s="5" t="str">
        <f>IF('Ek.3-A'!P6923="", "", 'Ek.3-A'!P6923)</f>
        <v/>
      </c>
      <c r="O6923" s="142">
        <f>'Ek.3-A'!S6923</f>
        <v>0</v>
      </c>
      <c r="P6923" s="143" t="str">
        <f>'Ek.3-A'!L6923</f>
        <v/>
      </c>
      <c r="Q6923" s="24" t="str">
        <f>'Ek.3-A'!M6923</f>
        <v/>
      </c>
      <c r="R6923" s="24">
        <f t="shared" si="1463"/>
        <v>0</v>
      </c>
      <c r="S6923" s="141" t="str">
        <f t="shared" si="1464"/>
        <v>H</v>
      </c>
      <c r="T6923" s="24">
        <f>IF(S6923="E",SUM($R$5:R6923),0)</f>
        <v>0</v>
      </c>
      <c r="U6923" s="143">
        <f t="shared" si="1465"/>
        <v>0</v>
      </c>
    </row>
    <row r="6924" spans="1:21" x14ac:dyDescent="0.25">
      <c r="A6924" s="6">
        <v>70.240000000000094</v>
      </c>
      <c r="B6924" s="32" t="s">
        <v>317</v>
      </c>
      <c r="K6924" s="3">
        <f t="shared" si="1466"/>
        <v>5100</v>
      </c>
      <c r="L6924" s="97" t="str">
        <f>IF(TRIM('Ek.3-A'!F6924)&lt;&gt;"","var","yok")</f>
        <v>yok</v>
      </c>
      <c r="M6924" s="5" t="str">
        <f>IF('Ek.3-A'!F6924="", "", IF(VLOOKUP('Ek.3-A'!F6924, Veriler!D:E, 2, 0)=0, "", VLOOKUP('Ek.3-A'!F6924, Veriler!D:E, 2, 0)))</f>
        <v/>
      </c>
      <c r="N6924" s="5" t="str">
        <f>IF('Ek.3-A'!P6924="", "", 'Ek.3-A'!P6924)</f>
        <v/>
      </c>
      <c r="O6924" s="142">
        <f>'Ek.3-A'!S6924</f>
        <v>0</v>
      </c>
      <c r="P6924" s="143" t="str">
        <f>'Ek.3-A'!L6924</f>
        <v/>
      </c>
      <c r="Q6924" s="24" t="str">
        <f>'Ek.3-A'!M6924</f>
        <v/>
      </c>
      <c r="R6924" s="24">
        <f t="shared" si="1463"/>
        <v>0</v>
      </c>
      <c r="S6924" s="141" t="str">
        <f t="shared" si="1464"/>
        <v>H</v>
      </c>
      <c r="T6924" s="24">
        <f>IF(S6924="E",SUM($R$5:R6924),0)</f>
        <v>0</v>
      </c>
      <c r="U6924" s="143">
        <f t="shared" si="1465"/>
        <v>0</v>
      </c>
    </row>
    <row r="6925" spans="1:21" x14ac:dyDescent="0.25">
      <c r="A6925" s="6">
        <v>70.250000000000099</v>
      </c>
      <c r="B6925" s="32" t="s">
        <v>317</v>
      </c>
      <c r="K6925" s="3">
        <f t="shared" si="1466"/>
        <v>5101</v>
      </c>
      <c r="L6925" s="97" t="str">
        <f>IF(TRIM('Ek.3-A'!F6925)&lt;&gt;"","var","yok")</f>
        <v>yok</v>
      </c>
      <c r="M6925" s="5" t="str">
        <f>IF('Ek.3-A'!F6925="", "", IF(VLOOKUP('Ek.3-A'!F6925, Veriler!D:E, 2, 0)=0, "", VLOOKUP('Ek.3-A'!F6925, Veriler!D:E, 2, 0)))</f>
        <v/>
      </c>
      <c r="N6925" s="5" t="str">
        <f>IF('Ek.3-A'!P6925="", "", 'Ek.3-A'!P6925)</f>
        <v/>
      </c>
      <c r="O6925" s="142">
        <f>'Ek.3-A'!S6925</f>
        <v>0</v>
      </c>
      <c r="P6925" s="143" t="str">
        <f>'Ek.3-A'!L6925</f>
        <v/>
      </c>
      <c r="Q6925" s="24" t="str">
        <f>'Ek.3-A'!M6925</f>
        <v/>
      </c>
      <c r="R6925" s="24">
        <f t="shared" si="1463"/>
        <v>0</v>
      </c>
      <c r="S6925" s="141" t="str">
        <f t="shared" si="1464"/>
        <v>H</v>
      </c>
      <c r="T6925" s="24">
        <f>IF(S6925="E",SUM($R$5:R6925),0)</f>
        <v>0</v>
      </c>
      <c r="U6925" s="143">
        <f t="shared" si="1465"/>
        <v>0</v>
      </c>
    </row>
    <row r="6926" spans="1:21" x14ac:dyDescent="0.25">
      <c r="A6926" s="6">
        <v>70.260000000000105</v>
      </c>
      <c r="B6926" s="32" t="s">
        <v>317</v>
      </c>
      <c r="K6926" s="3">
        <f t="shared" si="1466"/>
        <v>5102</v>
      </c>
      <c r="L6926" s="97" t="str">
        <f>IF(TRIM('Ek.3-A'!F6926)&lt;&gt;"","var","yok")</f>
        <v>yok</v>
      </c>
      <c r="M6926" s="5" t="str">
        <f>IF('Ek.3-A'!F6926="", "", IF(VLOOKUP('Ek.3-A'!F6926, Veriler!D:E, 2, 0)=0, "", VLOOKUP('Ek.3-A'!F6926, Veriler!D:E, 2, 0)))</f>
        <v/>
      </c>
      <c r="N6926" s="5" t="str">
        <f>IF('Ek.3-A'!P6926="", "", 'Ek.3-A'!P6926)</f>
        <v/>
      </c>
      <c r="O6926" s="142">
        <f>'Ek.3-A'!S6926</f>
        <v>0</v>
      </c>
      <c r="P6926" s="143" t="str">
        <f>'Ek.3-A'!L6926</f>
        <v/>
      </c>
      <c r="Q6926" s="24" t="str">
        <f>'Ek.3-A'!M6926</f>
        <v/>
      </c>
      <c r="R6926" s="24">
        <f t="shared" si="1463"/>
        <v>0</v>
      </c>
      <c r="S6926" s="141" t="str">
        <f t="shared" si="1464"/>
        <v>H</v>
      </c>
      <c r="T6926" s="24">
        <f>IF(S6926="E",SUM($R$5:R6926),0)</f>
        <v>0</v>
      </c>
      <c r="U6926" s="143">
        <f t="shared" si="1465"/>
        <v>0</v>
      </c>
    </row>
    <row r="6927" spans="1:21" x14ac:dyDescent="0.25">
      <c r="A6927" s="6">
        <v>70.270000000000095</v>
      </c>
      <c r="B6927" s="32" t="s">
        <v>317</v>
      </c>
      <c r="K6927" s="3">
        <f t="shared" si="1466"/>
        <v>5103</v>
      </c>
      <c r="L6927" s="97" t="str">
        <f>IF(TRIM('Ek.3-A'!F6927)&lt;&gt;"","var","yok")</f>
        <v>yok</v>
      </c>
      <c r="M6927" s="5" t="str">
        <f>IF('Ek.3-A'!F6927="", "", IF(VLOOKUP('Ek.3-A'!F6927, Veriler!D:E, 2, 0)=0, "", VLOOKUP('Ek.3-A'!F6927, Veriler!D:E, 2, 0)))</f>
        <v/>
      </c>
      <c r="N6927" s="5" t="str">
        <f>IF('Ek.3-A'!P6927="", "", 'Ek.3-A'!P6927)</f>
        <v/>
      </c>
      <c r="O6927" s="142">
        <f>'Ek.3-A'!S6927</f>
        <v>0</v>
      </c>
      <c r="P6927" s="143" t="str">
        <f>'Ek.3-A'!L6927</f>
        <v/>
      </c>
      <c r="Q6927" s="24" t="str">
        <f>'Ek.3-A'!M6927</f>
        <v/>
      </c>
      <c r="R6927" s="24">
        <f t="shared" si="1463"/>
        <v>0</v>
      </c>
      <c r="S6927" s="141" t="str">
        <f t="shared" si="1464"/>
        <v>H</v>
      </c>
      <c r="T6927" s="24">
        <f>IF(S6927="E",SUM($R$5:R6927),0)</f>
        <v>0</v>
      </c>
      <c r="U6927" s="143">
        <f t="shared" si="1465"/>
        <v>0</v>
      </c>
    </row>
    <row r="6928" spans="1:21" x14ac:dyDescent="0.25">
      <c r="A6928" s="6">
        <v>70.280000000000101</v>
      </c>
      <c r="B6928" s="32" t="s">
        <v>317</v>
      </c>
      <c r="K6928" s="3">
        <f t="shared" si="1466"/>
        <v>5104</v>
      </c>
      <c r="L6928" s="97" t="str">
        <f>IF(TRIM('Ek.3-A'!F6928)&lt;&gt;"","var","yok")</f>
        <v>yok</v>
      </c>
      <c r="M6928" s="5" t="str">
        <f>IF('Ek.3-A'!F6928="", "", IF(VLOOKUP('Ek.3-A'!F6928, Veriler!D:E, 2, 0)=0, "", VLOOKUP('Ek.3-A'!F6928, Veriler!D:E, 2, 0)))</f>
        <v/>
      </c>
      <c r="N6928" s="5" t="str">
        <f>IF('Ek.3-A'!P6928="", "", 'Ek.3-A'!P6928)</f>
        <v/>
      </c>
      <c r="O6928" s="142">
        <f>'Ek.3-A'!S6928</f>
        <v>0</v>
      </c>
      <c r="P6928" s="143" t="str">
        <f>'Ek.3-A'!L6928</f>
        <v/>
      </c>
      <c r="Q6928" s="24" t="str">
        <f>'Ek.3-A'!M6928</f>
        <v/>
      </c>
      <c r="R6928" s="24">
        <f t="shared" si="1463"/>
        <v>0</v>
      </c>
      <c r="S6928" s="141" t="str">
        <f t="shared" si="1464"/>
        <v>H</v>
      </c>
      <c r="T6928" s="24">
        <f>IF(S6928="E",SUM($R$5:R6928),0)</f>
        <v>0</v>
      </c>
      <c r="U6928" s="143">
        <f t="shared" si="1465"/>
        <v>0</v>
      </c>
    </row>
    <row r="6929" spans="1:21" x14ac:dyDescent="0.25">
      <c r="A6929" s="6">
        <v>70.290000000000106</v>
      </c>
      <c r="B6929" s="32" t="s">
        <v>317</v>
      </c>
      <c r="K6929" s="3">
        <f t="shared" si="1466"/>
        <v>5105</v>
      </c>
      <c r="L6929" s="97" t="str">
        <f>IF(TRIM('Ek.3-A'!F6929)&lt;&gt;"","var","yok")</f>
        <v>yok</v>
      </c>
      <c r="M6929" s="5" t="str">
        <f>IF('Ek.3-A'!F6929="", "", IF(VLOOKUP('Ek.3-A'!F6929, Veriler!D:E, 2, 0)=0, "", VLOOKUP('Ek.3-A'!F6929, Veriler!D:E, 2, 0)))</f>
        <v/>
      </c>
      <c r="N6929" s="5" t="str">
        <f>IF('Ek.3-A'!P6929="", "", 'Ek.3-A'!P6929)</f>
        <v/>
      </c>
      <c r="O6929" s="142">
        <f>'Ek.3-A'!S6929</f>
        <v>0</v>
      </c>
      <c r="P6929" s="143" t="str">
        <f>'Ek.3-A'!L6929</f>
        <v/>
      </c>
      <c r="Q6929" s="24" t="str">
        <f>'Ek.3-A'!M6929</f>
        <v/>
      </c>
      <c r="R6929" s="24">
        <f t="shared" si="1463"/>
        <v>0</v>
      </c>
      <c r="S6929" s="141" t="str">
        <f t="shared" si="1464"/>
        <v>H</v>
      </c>
      <c r="T6929" s="24">
        <f>IF(S6929="E",SUM($R$5:R6929),0)</f>
        <v>0</v>
      </c>
      <c r="U6929" s="143">
        <f t="shared" si="1465"/>
        <v>0</v>
      </c>
    </row>
    <row r="6930" spans="1:21" x14ac:dyDescent="0.25">
      <c r="A6930" s="6">
        <v>70.300000000000097</v>
      </c>
      <c r="B6930" s="32" t="s">
        <v>317</v>
      </c>
      <c r="K6930" s="3">
        <f t="shared" si="1466"/>
        <v>5106</v>
      </c>
      <c r="L6930" s="97" t="str">
        <f>IF(TRIM('Ek.3-A'!F6930)&lt;&gt;"","var","yok")</f>
        <v>yok</v>
      </c>
      <c r="M6930" s="5" t="str">
        <f>IF('Ek.3-A'!F6930="", "", IF(VLOOKUP('Ek.3-A'!F6930, Veriler!D:E, 2, 0)=0, "", VLOOKUP('Ek.3-A'!F6930, Veriler!D:E, 2, 0)))</f>
        <v/>
      </c>
      <c r="N6930" s="5" t="str">
        <f>IF('Ek.3-A'!P6930="", "", 'Ek.3-A'!P6930)</f>
        <v/>
      </c>
      <c r="O6930" s="142">
        <f>'Ek.3-A'!S6930</f>
        <v>0</v>
      </c>
      <c r="P6930" s="143" t="str">
        <f>'Ek.3-A'!L6930</f>
        <v/>
      </c>
      <c r="Q6930" s="24" t="str">
        <f>'Ek.3-A'!M6930</f>
        <v/>
      </c>
      <c r="R6930" s="24">
        <f t="shared" si="1463"/>
        <v>0</v>
      </c>
      <c r="S6930" s="141" t="str">
        <f t="shared" si="1464"/>
        <v>H</v>
      </c>
      <c r="T6930" s="24">
        <f>IF(S6930="E",SUM($R$5:R6930),0)</f>
        <v>0</v>
      </c>
      <c r="U6930" s="143">
        <f t="shared" si="1465"/>
        <v>0</v>
      </c>
    </row>
    <row r="6931" spans="1:21" x14ac:dyDescent="0.25">
      <c r="A6931" s="6">
        <v>70.310000000000102</v>
      </c>
      <c r="B6931" s="32" t="s">
        <v>317</v>
      </c>
      <c r="K6931" s="3">
        <f t="shared" si="1466"/>
        <v>5107</v>
      </c>
      <c r="L6931" s="97" t="str">
        <f>IF(TRIM('Ek.3-A'!F6931)&lt;&gt;"","var","yok")</f>
        <v>yok</v>
      </c>
      <c r="M6931" s="5" t="str">
        <f>IF('Ek.3-A'!F6931="", "", IF(VLOOKUP('Ek.3-A'!F6931, Veriler!D:E, 2, 0)=0, "", VLOOKUP('Ek.3-A'!F6931, Veriler!D:E, 2, 0)))</f>
        <v/>
      </c>
      <c r="N6931" s="5" t="str">
        <f>IF('Ek.3-A'!P6931="", "", 'Ek.3-A'!P6931)</f>
        <v/>
      </c>
      <c r="O6931" s="142">
        <f>'Ek.3-A'!S6931</f>
        <v>0</v>
      </c>
      <c r="P6931" s="143" t="str">
        <f>'Ek.3-A'!L6931</f>
        <v/>
      </c>
      <c r="Q6931" s="24" t="str">
        <f>'Ek.3-A'!M6931</f>
        <v/>
      </c>
      <c r="R6931" s="24">
        <f t="shared" si="1463"/>
        <v>0</v>
      </c>
      <c r="S6931" s="141" t="str">
        <f t="shared" si="1464"/>
        <v>H</v>
      </c>
      <c r="T6931" s="24">
        <f>IF(S6931="E",SUM($R$5:R6931),0)</f>
        <v>0</v>
      </c>
      <c r="U6931" s="143">
        <f t="shared" si="1465"/>
        <v>0</v>
      </c>
    </row>
    <row r="6932" spans="1:21" x14ac:dyDescent="0.25">
      <c r="A6932" s="6">
        <v>70.320000000000107</v>
      </c>
      <c r="B6932" s="32" t="s">
        <v>317</v>
      </c>
      <c r="K6932" s="3">
        <f t="shared" si="1466"/>
        <v>5108</v>
      </c>
      <c r="L6932" s="97" t="str">
        <f>IF(TRIM('Ek.3-A'!F6932)&lt;&gt;"","var","yok")</f>
        <v>yok</v>
      </c>
      <c r="M6932" s="5" t="str">
        <f>IF('Ek.3-A'!F6932="", "", IF(VLOOKUP('Ek.3-A'!F6932, Veriler!D:E, 2, 0)=0, "", VLOOKUP('Ek.3-A'!F6932, Veriler!D:E, 2, 0)))</f>
        <v/>
      </c>
      <c r="N6932" s="5" t="str">
        <f>IF('Ek.3-A'!P6932="", "", 'Ek.3-A'!P6932)</f>
        <v/>
      </c>
      <c r="O6932" s="142">
        <f>'Ek.3-A'!S6932</f>
        <v>0</v>
      </c>
      <c r="P6932" s="143" t="str">
        <f>'Ek.3-A'!L6932</f>
        <v/>
      </c>
      <c r="Q6932" s="24" t="str">
        <f>'Ek.3-A'!M6932</f>
        <v/>
      </c>
      <c r="R6932" s="24">
        <f t="shared" si="1463"/>
        <v>0</v>
      </c>
      <c r="S6932" s="141" t="str">
        <f t="shared" si="1464"/>
        <v>H</v>
      </c>
      <c r="T6932" s="24">
        <f>IF(S6932="E",SUM($R$5:R6932),0)</f>
        <v>0</v>
      </c>
      <c r="U6932" s="143">
        <f t="shared" si="1465"/>
        <v>0</v>
      </c>
    </row>
    <row r="6933" spans="1:21" x14ac:dyDescent="0.25">
      <c r="A6933" s="6">
        <v>70.330000000000098</v>
      </c>
      <c r="B6933" s="32" t="s">
        <v>317</v>
      </c>
      <c r="K6933" s="3">
        <f t="shared" si="1466"/>
        <v>5109</v>
      </c>
      <c r="L6933" s="97" t="str">
        <f>IF(TRIM('Ek.3-A'!F6933)&lt;&gt;"","var","yok")</f>
        <v>yok</v>
      </c>
      <c r="M6933" s="5" t="str">
        <f>IF('Ek.3-A'!F6933="", "", IF(VLOOKUP('Ek.3-A'!F6933, Veriler!D:E, 2, 0)=0, "", VLOOKUP('Ek.3-A'!F6933, Veriler!D:E, 2, 0)))</f>
        <v/>
      </c>
      <c r="N6933" s="5" t="str">
        <f>IF('Ek.3-A'!P6933="", "", 'Ek.3-A'!P6933)</f>
        <v/>
      </c>
      <c r="O6933" s="142">
        <f>'Ek.3-A'!S6933</f>
        <v>0</v>
      </c>
      <c r="P6933" s="143" t="str">
        <f>'Ek.3-A'!L6933</f>
        <v/>
      </c>
      <c r="Q6933" s="24" t="str">
        <f>'Ek.3-A'!M6933</f>
        <v/>
      </c>
      <c r="R6933" s="24">
        <f t="shared" si="1463"/>
        <v>0</v>
      </c>
      <c r="S6933" s="141" t="str">
        <f t="shared" si="1464"/>
        <v>H</v>
      </c>
      <c r="T6933" s="24">
        <f>IF(S6933="E",SUM($R$5:R6933),0)</f>
        <v>0</v>
      </c>
      <c r="U6933" s="143">
        <f t="shared" si="1465"/>
        <v>0</v>
      </c>
    </row>
    <row r="6934" spans="1:21" x14ac:dyDescent="0.25">
      <c r="A6934" s="6">
        <v>70.340000000000103</v>
      </c>
      <c r="B6934" s="32" t="s">
        <v>317</v>
      </c>
      <c r="K6934" s="3">
        <f t="shared" si="1466"/>
        <v>5110</v>
      </c>
      <c r="L6934" s="97" t="str">
        <f>IF(TRIM('Ek.3-A'!F6934)&lt;&gt;"","var","yok")</f>
        <v>yok</v>
      </c>
      <c r="M6934" s="5" t="str">
        <f>IF('Ek.3-A'!F6934="", "", IF(VLOOKUP('Ek.3-A'!F6934, Veriler!D:E, 2, 0)=0, "", VLOOKUP('Ek.3-A'!F6934, Veriler!D:E, 2, 0)))</f>
        <v/>
      </c>
      <c r="N6934" s="5" t="str">
        <f>IF('Ek.3-A'!P6934="", "", 'Ek.3-A'!P6934)</f>
        <v/>
      </c>
      <c r="O6934" s="142">
        <f>'Ek.3-A'!S6934</f>
        <v>0</v>
      </c>
      <c r="P6934" s="143" t="str">
        <f>'Ek.3-A'!L6934</f>
        <v/>
      </c>
      <c r="Q6934" s="24" t="str">
        <f>'Ek.3-A'!M6934</f>
        <v/>
      </c>
      <c r="R6934" s="24">
        <f t="shared" si="1463"/>
        <v>0</v>
      </c>
      <c r="S6934" s="141" t="str">
        <f t="shared" si="1464"/>
        <v>H</v>
      </c>
      <c r="T6934" s="24">
        <f>IF(S6934="E",SUM($R$5:R6934),0)</f>
        <v>0</v>
      </c>
      <c r="U6934" s="143">
        <f t="shared" si="1465"/>
        <v>0</v>
      </c>
    </row>
    <row r="6935" spans="1:21" x14ac:dyDescent="0.25">
      <c r="A6935" s="6">
        <v>70.350000000000094</v>
      </c>
      <c r="B6935" s="32" t="s">
        <v>317</v>
      </c>
      <c r="L6935" s="97"/>
      <c r="M6935" s="5"/>
      <c r="N6935" s="5"/>
      <c r="O6935" s="5"/>
      <c r="Q6935" s="23"/>
      <c r="T6935" s="24"/>
      <c r="U6935" s="25"/>
    </row>
    <row r="6936" spans="1:21" x14ac:dyDescent="0.25">
      <c r="A6936" s="6">
        <v>70.360000000000099</v>
      </c>
      <c r="B6936" s="32" t="s">
        <v>317</v>
      </c>
      <c r="K6936" s="3">
        <f>K6934+1</f>
        <v>5111</v>
      </c>
      <c r="L6936" s="97" t="str">
        <f>IF(TRIM('Ek.3-A'!F6936)&lt;&gt;"","var","yok")</f>
        <v>yok</v>
      </c>
      <c r="M6936" s="5" t="str">
        <f>IF('Ek.3-A'!F6936="", "", IF(VLOOKUP('Ek.3-A'!F6936, Veriler!D:E, 2, 0)=0, "", VLOOKUP('Ek.3-A'!F6936, Veriler!D:E, 2, 0)))</f>
        <v/>
      </c>
      <c r="N6936" s="5" t="str">
        <f>IF('Ek.3-A'!P6936="", "", 'Ek.3-A'!P6936)</f>
        <v/>
      </c>
      <c r="O6936" s="142">
        <f>'Ek.3-A'!S6936</f>
        <v>0</v>
      </c>
      <c r="P6936" s="143" t="str">
        <f>'Ek.3-A'!L6936</f>
        <v/>
      </c>
      <c r="Q6936" s="24" t="str">
        <f>'Ek.3-A'!M6936</f>
        <v/>
      </c>
      <c r="R6936" s="24">
        <f t="shared" ref="R6936:R6949" si="1467">IF(L6936="var",0,IF(Q6936&lt;=0.005,Q6936,0))</f>
        <v>0</v>
      </c>
      <c r="S6936" s="141" t="str">
        <f t="shared" ref="S6936:S6949" si="1468">IF(Q6936&lt;=0.005,"E","H")</f>
        <v>H</v>
      </c>
      <c r="T6936" s="24">
        <f>IF(S6936="E",SUM($R$5:R6936),0)</f>
        <v>0</v>
      </c>
      <c r="U6936" s="143">
        <f t="shared" ref="U6936:U6949" si="1469">IF(T6936&lt;=0.1, O6936, IF(R6936&gt;$G$2, R6936*O6936, $G$2*O6936))</f>
        <v>0</v>
      </c>
    </row>
    <row r="6937" spans="1:21" x14ac:dyDescent="0.25">
      <c r="A6937" s="6">
        <v>70.370000000000104</v>
      </c>
      <c r="B6937" s="32" t="s">
        <v>317</v>
      </c>
      <c r="K6937" s="3">
        <f t="shared" ref="K6937:K6949" si="1470">K6936+1</f>
        <v>5112</v>
      </c>
      <c r="L6937" s="97" t="str">
        <f>IF(TRIM('Ek.3-A'!F6937)&lt;&gt;"","var","yok")</f>
        <v>yok</v>
      </c>
      <c r="M6937" s="5" t="str">
        <f>IF('Ek.3-A'!F6937="", "", IF(VLOOKUP('Ek.3-A'!F6937, Veriler!D:E, 2, 0)=0, "", VLOOKUP('Ek.3-A'!F6937, Veriler!D:E, 2, 0)))</f>
        <v/>
      </c>
      <c r="N6937" s="5" t="str">
        <f>IF('Ek.3-A'!P6937="", "", 'Ek.3-A'!P6937)</f>
        <v/>
      </c>
      <c r="O6937" s="142">
        <f>'Ek.3-A'!S6937</f>
        <v>0</v>
      </c>
      <c r="P6937" s="143" t="str">
        <f>'Ek.3-A'!L6937</f>
        <v/>
      </c>
      <c r="Q6937" s="24" t="str">
        <f>'Ek.3-A'!M6937</f>
        <v/>
      </c>
      <c r="R6937" s="24">
        <f t="shared" si="1467"/>
        <v>0</v>
      </c>
      <c r="S6937" s="141" t="str">
        <f t="shared" si="1468"/>
        <v>H</v>
      </c>
      <c r="T6937" s="24">
        <f>IF(S6937="E",SUM($R$5:R6937),0)</f>
        <v>0</v>
      </c>
      <c r="U6937" s="143">
        <f t="shared" si="1469"/>
        <v>0</v>
      </c>
    </row>
    <row r="6938" spans="1:21" x14ac:dyDescent="0.25">
      <c r="A6938" s="6">
        <v>70.380000000000095</v>
      </c>
      <c r="B6938" s="32" t="s">
        <v>317</v>
      </c>
      <c r="K6938" s="3">
        <f t="shared" si="1470"/>
        <v>5113</v>
      </c>
      <c r="L6938" s="97" t="str">
        <f>IF(TRIM('Ek.3-A'!F6938)&lt;&gt;"","var","yok")</f>
        <v>yok</v>
      </c>
      <c r="M6938" s="5" t="str">
        <f>IF('Ek.3-A'!F6938="", "", IF(VLOOKUP('Ek.3-A'!F6938, Veriler!D:E, 2, 0)=0, "", VLOOKUP('Ek.3-A'!F6938, Veriler!D:E, 2, 0)))</f>
        <v/>
      </c>
      <c r="N6938" s="5" t="str">
        <f>IF('Ek.3-A'!P6938="", "", 'Ek.3-A'!P6938)</f>
        <v/>
      </c>
      <c r="O6938" s="142">
        <f>'Ek.3-A'!S6938</f>
        <v>0</v>
      </c>
      <c r="P6938" s="143" t="str">
        <f>'Ek.3-A'!L6938</f>
        <v/>
      </c>
      <c r="Q6938" s="24" t="str">
        <f>'Ek.3-A'!M6938</f>
        <v/>
      </c>
      <c r="R6938" s="24">
        <f t="shared" si="1467"/>
        <v>0</v>
      </c>
      <c r="S6938" s="141" t="str">
        <f t="shared" si="1468"/>
        <v>H</v>
      </c>
      <c r="T6938" s="24">
        <f>IF(S6938="E",SUM($R$5:R6938),0)</f>
        <v>0</v>
      </c>
      <c r="U6938" s="143">
        <f t="shared" si="1469"/>
        <v>0</v>
      </c>
    </row>
    <row r="6939" spans="1:21" x14ac:dyDescent="0.25">
      <c r="A6939" s="6">
        <v>70.3900000000001</v>
      </c>
      <c r="B6939" s="32" t="s">
        <v>317</v>
      </c>
      <c r="K6939" s="3">
        <f t="shared" si="1470"/>
        <v>5114</v>
      </c>
      <c r="L6939" s="97" t="str">
        <f>IF(TRIM('Ek.3-A'!F6939)&lt;&gt;"","var","yok")</f>
        <v>yok</v>
      </c>
      <c r="M6939" s="5" t="str">
        <f>IF('Ek.3-A'!F6939="", "", IF(VLOOKUP('Ek.3-A'!F6939, Veriler!D:E, 2, 0)=0, "", VLOOKUP('Ek.3-A'!F6939, Veriler!D:E, 2, 0)))</f>
        <v/>
      </c>
      <c r="N6939" s="5" t="str">
        <f>IF('Ek.3-A'!P6939="", "", 'Ek.3-A'!P6939)</f>
        <v/>
      </c>
      <c r="O6939" s="142">
        <f>'Ek.3-A'!S6939</f>
        <v>0</v>
      </c>
      <c r="P6939" s="143" t="str">
        <f>'Ek.3-A'!L6939</f>
        <v/>
      </c>
      <c r="Q6939" s="24" t="str">
        <f>'Ek.3-A'!M6939</f>
        <v/>
      </c>
      <c r="R6939" s="24">
        <f t="shared" si="1467"/>
        <v>0</v>
      </c>
      <c r="S6939" s="141" t="str">
        <f t="shared" si="1468"/>
        <v>H</v>
      </c>
      <c r="T6939" s="24">
        <f>IF(S6939="E",SUM($R$5:R6939),0)</f>
        <v>0</v>
      </c>
      <c r="U6939" s="143">
        <f t="shared" si="1469"/>
        <v>0</v>
      </c>
    </row>
    <row r="6940" spans="1:21" x14ac:dyDescent="0.25">
      <c r="A6940" s="6">
        <v>70.400000000000105</v>
      </c>
      <c r="B6940" s="32" t="s">
        <v>317</v>
      </c>
      <c r="K6940" s="3">
        <f t="shared" si="1470"/>
        <v>5115</v>
      </c>
      <c r="L6940" s="97" t="str">
        <f>IF(TRIM('Ek.3-A'!F6940)&lt;&gt;"","var","yok")</f>
        <v>yok</v>
      </c>
      <c r="M6940" s="5" t="str">
        <f>IF('Ek.3-A'!F6940="", "", IF(VLOOKUP('Ek.3-A'!F6940, Veriler!D:E, 2, 0)=0, "", VLOOKUP('Ek.3-A'!F6940, Veriler!D:E, 2, 0)))</f>
        <v/>
      </c>
      <c r="N6940" s="5" t="str">
        <f>IF('Ek.3-A'!P6940="", "", 'Ek.3-A'!P6940)</f>
        <v/>
      </c>
      <c r="O6940" s="142">
        <f>'Ek.3-A'!S6940</f>
        <v>0</v>
      </c>
      <c r="P6940" s="143" t="str">
        <f>'Ek.3-A'!L6940</f>
        <v/>
      </c>
      <c r="Q6940" s="24" t="str">
        <f>'Ek.3-A'!M6940</f>
        <v/>
      </c>
      <c r="R6940" s="24">
        <f t="shared" si="1467"/>
        <v>0</v>
      </c>
      <c r="S6940" s="141" t="str">
        <f t="shared" si="1468"/>
        <v>H</v>
      </c>
      <c r="T6940" s="24">
        <f>IF(S6940="E",SUM($R$5:R6940),0)</f>
        <v>0</v>
      </c>
      <c r="U6940" s="143">
        <f t="shared" si="1469"/>
        <v>0</v>
      </c>
    </row>
    <row r="6941" spans="1:21" x14ac:dyDescent="0.25">
      <c r="A6941" s="6">
        <v>70.410000000000096</v>
      </c>
      <c r="B6941" s="32" t="s">
        <v>317</v>
      </c>
      <c r="K6941" s="3">
        <f t="shared" si="1470"/>
        <v>5116</v>
      </c>
      <c r="L6941" s="97" t="str">
        <f>IF(TRIM('Ek.3-A'!F6941)&lt;&gt;"","var","yok")</f>
        <v>yok</v>
      </c>
      <c r="M6941" s="5" t="str">
        <f>IF('Ek.3-A'!F6941="", "", IF(VLOOKUP('Ek.3-A'!F6941, Veriler!D:E, 2, 0)=0, "", VLOOKUP('Ek.3-A'!F6941, Veriler!D:E, 2, 0)))</f>
        <v/>
      </c>
      <c r="N6941" s="5" t="str">
        <f>IF('Ek.3-A'!P6941="", "", 'Ek.3-A'!P6941)</f>
        <v/>
      </c>
      <c r="O6941" s="142">
        <f>'Ek.3-A'!S6941</f>
        <v>0</v>
      </c>
      <c r="P6941" s="143" t="str">
        <f>'Ek.3-A'!L6941</f>
        <v/>
      </c>
      <c r="Q6941" s="24" t="str">
        <f>'Ek.3-A'!M6941</f>
        <v/>
      </c>
      <c r="R6941" s="24">
        <f t="shared" si="1467"/>
        <v>0</v>
      </c>
      <c r="S6941" s="141" t="str">
        <f t="shared" si="1468"/>
        <v>H</v>
      </c>
      <c r="T6941" s="24">
        <f>IF(S6941="E",SUM($R$5:R6941),0)</f>
        <v>0</v>
      </c>
      <c r="U6941" s="143">
        <f t="shared" si="1469"/>
        <v>0</v>
      </c>
    </row>
    <row r="6942" spans="1:21" x14ac:dyDescent="0.25">
      <c r="A6942" s="6">
        <v>70.420000000000101</v>
      </c>
      <c r="B6942" s="32" t="s">
        <v>317</v>
      </c>
      <c r="K6942" s="3">
        <f t="shared" si="1470"/>
        <v>5117</v>
      </c>
      <c r="L6942" s="97" t="str">
        <f>IF(TRIM('Ek.3-A'!F6942)&lt;&gt;"","var","yok")</f>
        <v>yok</v>
      </c>
      <c r="M6942" s="5" t="str">
        <f>IF('Ek.3-A'!F6942="", "", IF(VLOOKUP('Ek.3-A'!F6942, Veriler!D:E, 2, 0)=0, "", VLOOKUP('Ek.3-A'!F6942, Veriler!D:E, 2, 0)))</f>
        <v/>
      </c>
      <c r="N6942" s="5" t="str">
        <f>IF('Ek.3-A'!P6942="", "", 'Ek.3-A'!P6942)</f>
        <v/>
      </c>
      <c r="O6942" s="142">
        <f>'Ek.3-A'!S6942</f>
        <v>0</v>
      </c>
      <c r="P6942" s="143" t="str">
        <f>'Ek.3-A'!L6942</f>
        <v/>
      </c>
      <c r="Q6942" s="24" t="str">
        <f>'Ek.3-A'!M6942</f>
        <v/>
      </c>
      <c r="R6942" s="24">
        <f t="shared" si="1467"/>
        <v>0</v>
      </c>
      <c r="S6942" s="141" t="str">
        <f t="shared" si="1468"/>
        <v>H</v>
      </c>
      <c r="T6942" s="24">
        <f>IF(S6942="E",SUM($R$5:R6942),0)</f>
        <v>0</v>
      </c>
      <c r="U6942" s="143">
        <f t="shared" si="1469"/>
        <v>0</v>
      </c>
    </row>
    <row r="6943" spans="1:21" x14ac:dyDescent="0.25">
      <c r="A6943" s="6">
        <v>70.430000000000106</v>
      </c>
      <c r="B6943" s="32" t="s">
        <v>317</v>
      </c>
      <c r="K6943" s="3">
        <f t="shared" si="1470"/>
        <v>5118</v>
      </c>
      <c r="L6943" s="97" t="str">
        <f>IF(TRIM('Ek.3-A'!F6943)&lt;&gt;"","var","yok")</f>
        <v>yok</v>
      </c>
      <c r="M6943" s="5" t="str">
        <f>IF('Ek.3-A'!F6943="", "", IF(VLOOKUP('Ek.3-A'!F6943, Veriler!D:E, 2, 0)=0, "", VLOOKUP('Ek.3-A'!F6943, Veriler!D:E, 2, 0)))</f>
        <v/>
      </c>
      <c r="N6943" s="5" t="str">
        <f>IF('Ek.3-A'!P6943="", "", 'Ek.3-A'!P6943)</f>
        <v/>
      </c>
      <c r="O6943" s="142">
        <f>'Ek.3-A'!S6943</f>
        <v>0</v>
      </c>
      <c r="P6943" s="143" t="str">
        <f>'Ek.3-A'!L6943</f>
        <v/>
      </c>
      <c r="Q6943" s="24" t="str">
        <f>'Ek.3-A'!M6943</f>
        <v/>
      </c>
      <c r="R6943" s="24">
        <f t="shared" si="1467"/>
        <v>0</v>
      </c>
      <c r="S6943" s="141" t="str">
        <f t="shared" si="1468"/>
        <v>H</v>
      </c>
      <c r="T6943" s="24">
        <f>IF(S6943="E",SUM($R$5:R6943),0)</f>
        <v>0</v>
      </c>
      <c r="U6943" s="143">
        <f t="shared" si="1469"/>
        <v>0</v>
      </c>
    </row>
    <row r="6944" spans="1:21" x14ac:dyDescent="0.25">
      <c r="A6944" s="6">
        <v>70.440000000000097</v>
      </c>
      <c r="B6944" s="32" t="s">
        <v>317</v>
      </c>
      <c r="K6944" s="3">
        <f t="shared" si="1470"/>
        <v>5119</v>
      </c>
      <c r="L6944" s="97" t="str">
        <f>IF(TRIM('Ek.3-A'!F6944)&lt;&gt;"","var","yok")</f>
        <v>yok</v>
      </c>
      <c r="M6944" s="5" t="str">
        <f>IF('Ek.3-A'!F6944="", "", IF(VLOOKUP('Ek.3-A'!F6944, Veriler!D:E, 2, 0)=0, "", VLOOKUP('Ek.3-A'!F6944, Veriler!D:E, 2, 0)))</f>
        <v/>
      </c>
      <c r="N6944" s="5" t="str">
        <f>IF('Ek.3-A'!P6944="", "", 'Ek.3-A'!P6944)</f>
        <v/>
      </c>
      <c r="O6944" s="142">
        <f>'Ek.3-A'!S6944</f>
        <v>0</v>
      </c>
      <c r="P6944" s="143" t="str">
        <f>'Ek.3-A'!L6944</f>
        <v/>
      </c>
      <c r="Q6944" s="24" t="str">
        <f>'Ek.3-A'!M6944</f>
        <v/>
      </c>
      <c r="R6944" s="24">
        <f t="shared" si="1467"/>
        <v>0</v>
      </c>
      <c r="S6944" s="141" t="str">
        <f t="shared" si="1468"/>
        <v>H</v>
      </c>
      <c r="T6944" s="24">
        <f>IF(S6944="E",SUM($R$5:R6944),0)</f>
        <v>0</v>
      </c>
      <c r="U6944" s="143">
        <f t="shared" si="1469"/>
        <v>0</v>
      </c>
    </row>
    <row r="6945" spans="1:41" x14ac:dyDescent="0.25">
      <c r="A6945" s="6">
        <v>70.450000000000102</v>
      </c>
      <c r="B6945" s="32" t="s">
        <v>317</v>
      </c>
      <c r="K6945" s="3">
        <f t="shared" si="1470"/>
        <v>5120</v>
      </c>
      <c r="L6945" s="97" t="str">
        <f>IF(TRIM('Ek.3-A'!F6945)&lt;&gt;"","var","yok")</f>
        <v>yok</v>
      </c>
      <c r="M6945" s="5" t="str">
        <f>IF('Ek.3-A'!F6945="", "", IF(VLOOKUP('Ek.3-A'!F6945, Veriler!D:E, 2, 0)=0, "", VLOOKUP('Ek.3-A'!F6945, Veriler!D:E, 2, 0)))</f>
        <v/>
      </c>
      <c r="N6945" s="5" t="str">
        <f>IF('Ek.3-A'!P6945="", "", 'Ek.3-A'!P6945)</f>
        <v/>
      </c>
      <c r="O6945" s="142">
        <f>'Ek.3-A'!S6945</f>
        <v>0</v>
      </c>
      <c r="P6945" s="143" t="str">
        <f>'Ek.3-A'!L6945</f>
        <v/>
      </c>
      <c r="Q6945" s="24" t="str">
        <f>'Ek.3-A'!M6945</f>
        <v/>
      </c>
      <c r="R6945" s="24">
        <f t="shared" si="1467"/>
        <v>0</v>
      </c>
      <c r="S6945" s="141" t="str">
        <f t="shared" si="1468"/>
        <v>H</v>
      </c>
      <c r="T6945" s="24">
        <f>IF(S6945="E",SUM($R$5:R6945),0)</f>
        <v>0</v>
      </c>
      <c r="U6945" s="143">
        <f t="shared" si="1469"/>
        <v>0</v>
      </c>
    </row>
    <row r="6946" spans="1:41" x14ac:dyDescent="0.25">
      <c r="A6946" s="6">
        <v>70.460000000000093</v>
      </c>
      <c r="B6946" s="32" t="s">
        <v>317</v>
      </c>
      <c r="K6946" s="3">
        <f t="shared" si="1470"/>
        <v>5121</v>
      </c>
      <c r="L6946" s="97" t="str">
        <f>IF(TRIM('Ek.3-A'!F6946)&lt;&gt;"","var","yok")</f>
        <v>yok</v>
      </c>
      <c r="M6946" s="5" t="str">
        <f>IF('Ek.3-A'!F6946="", "", IF(VLOOKUP('Ek.3-A'!F6946, Veriler!D:E, 2, 0)=0, "", VLOOKUP('Ek.3-A'!F6946, Veriler!D:E, 2, 0)))</f>
        <v/>
      </c>
      <c r="N6946" s="5" t="str">
        <f>IF('Ek.3-A'!P6946="", "", 'Ek.3-A'!P6946)</f>
        <v/>
      </c>
      <c r="O6946" s="142">
        <f>'Ek.3-A'!S6946</f>
        <v>0</v>
      </c>
      <c r="P6946" s="143" t="str">
        <f>'Ek.3-A'!L6946</f>
        <v/>
      </c>
      <c r="Q6946" s="24" t="str">
        <f>'Ek.3-A'!M6946</f>
        <v/>
      </c>
      <c r="R6946" s="24">
        <f t="shared" si="1467"/>
        <v>0</v>
      </c>
      <c r="S6946" s="141" t="str">
        <f t="shared" si="1468"/>
        <v>H</v>
      </c>
      <c r="T6946" s="24">
        <f>IF(S6946="E",SUM($R$5:R6946),0)</f>
        <v>0</v>
      </c>
      <c r="U6946" s="143">
        <f t="shared" si="1469"/>
        <v>0</v>
      </c>
    </row>
    <row r="6947" spans="1:41" x14ac:dyDescent="0.25">
      <c r="A6947" s="6">
        <v>70.470000000000098</v>
      </c>
      <c r="B6947" s="32" t="s">
        <v>317</v>
      </c>
      <c r="K6947" s="3">
        <f t="shared" si="1470"/>
        <v>5122</v>
      </c>
      <c r="L6947" s="97" t="str">
        <f>IF(TRIM('Ek.3-A'!F6947)&lt;&gt;"","var","yok")</f>
        <v>yok</v>
      </c>
      <c r="M6947" s="5" t="str">
        <f>IF('Ek.3-A'!F6947="", "", IF(VLOOKUP('Ek.3-A'!F6947, Veriler!D:E, 2, 0)=0, "", VLOOKUP('Ek.3-A'!F6947, Veriler!D:E, 2, 0)))</f>
        <v/>
      </c>
      <c r="N6947" s="5" t="str">
        <f>IF('Ek.3-A'!P6947="", "", 'Ek.3-A'!P6947)</f>
        <v/>
      </c>
      <c r="O6947" s="142">
        <f>'Ek.3-A'!S6947</f>
        <v>0</v>
      </c>
      <c r="P6947" s="143" t="str">
        <f>'Ek.3-A'!L6947</f>
        <v/>
      </c>
      <c r="Q6947" s="24" t="str">
        <f>'Ek.3-A'!M6947</f>
        <v/>
      </c>
      <c r="R6947" s="24">
        <f t="shared" si="1467"/>
        <v>0</v>
      </c>
      <c r="S6947" s="141" t="str">
        <f t="shared" si="1468"/>
        <v>H</v>
      </c>
      <c r="T6947" s="24">
        <f>IF(S6947="E",SUM($R$5:R6947),0)</f>
        <v>0</v>
      </c>
      <c r="U6947" s="143">
        <f t="shared" si="1469"/>
        <v>0</v>
      </c>
    </row>
    <row r="6948" spans="1:41" x14ac:dyDescent="0.25">
      <c r="A6948" s="6">
        <v>70.480000000000103</v>
      </c>
      <c r="B6948" s="32" t="s">
        <v>317</v>
      </c>
      <c r="K6948" s="3">
        <f t="shared" si="1470"/>
        <v>5123</v>
      </c>
      <c r="L6948" s="97" t="str">
        <f>IF(TRIM('Ek.3-A'!F6948)&lt;&gt;"","var","yok")</f>
        <v>yok</v>
      </c>
      <c r="M6948" s="5" t="str">
        <f>IF('Ek.3-A'!F6948="", "", IF(VLOOKUP('Ek.3-A'!F6948, Veriler!D:E, 2, 0)=0, "", VLOOKUP('Ek.3-A'!F6948, Veriler!D:E, 2, 0)))</f>
        <v/>
      </c>
      <c r="N6948" s="5" t="str">
        <f>IF('Ek.3-A'!P6948="", "", 'Ek.3-A'!P6948)</f>
        <v/>
      </c>
      <c r="O6948" s="142">
        <f>'Ek.3-A'!S6948</f>
        <v>0</v>
      </c>
      <c r="P6948" s="143" t="str">
        <f>'Ek.3-A'!L6948</f>
        <v/>
      </c>
      <c r="Q6948" s="24" t="str">
        <f>'Ek.3-A'!M6948</f>
        <v/>
      </c>
      <c r="R6948" s="24">
        <f t="shared" si="1467"/>
        <v>0</v>
      </c>
      <c r="S6948" s="141" t="str">
        <f t="shared" si="1468"/>
        <v>H</v>
      </c>
      <c r="T6948" s="24">
        <f>IF(S6948="E",SUM($R$5:R6948),0)</f>
        <v>0</v>
      </c>
      <c r="U6948" s="143">
        <f t="shared" si="1469"/>
        <v>0</v>
      </c>
    </row>
    <row r="6949" spans="1:41" x14ac:dyDescent="0.25">
      <c r="A6949" s="6">
        <v>70.490000000000094</v>
      </c>
      <c r="B6949" s="32" t="s">
        <v>317</v>
      </c>
      <c r="K6949" s="3">
        <f t="shared" si="1470"/>
        <v>5124</v>
      </c>
      <c r="L6949" s="97" t="str">
        <f>IF(TRIM('Ek.3-A'!F6949)&lt;&gt;"","var","yok")</f>
        <v>yok</v>
      </c>
      <c r="M6949" s="5" t="str">
        <f>IF('Ek.3-A'!F6949="", "", IF(VLOOKUP('Ek.3-A'!F6949, Veriler!D:E, 2, 0)=0, "", VLOOKUP('Ek.3-A'!F6949, Veriler!D:E, 2, 0)))</f>
        <v/>
      </c>
      <c r="N6949" s="5" t="str">
        <f>IF('Ek.3-A'!P6949="", "", 'Ek.3-A'!P6949)</f>
        <v/>
      </c>
      <c r="O6949" s="142">
        <f>'Ek.3-A'!S6949</f>
        <v>0</v>
      </c>
      <c r="P6949" s="143" t="str">
        <f>'Ek.3-A'!L6949</f>
        <v/>
      </c>
      <c r="Q6949" s="24" t="str">
        <f>'Ek.3-A'!M6949</f>
        <v/>
      </c>
      <c r="R6949" s="24">
        <f t="shared" si="1467"/>
        <v>0</v>
      </c>
      <c r="S6949" s="141" t="str">
        <f t="shared" si="1468"/>
        <v>H</v>
      </c>
      <c r="T6949" s="24">
        <f>IF(S6949="E",SUM($R$5:R6949),0)</f>
        <v>0</v>
      </c>
      <c r="U6949" s="143">
        <f t="shared" si="1469"/>
        <v>0</v>
      </c>
    </row>
    <row r="6950" spans="1:41" x14ac:dyDescent="0.25">
      <c r="A6950" s="6">
        <v>70.500000000000099</v>
      </c>
      <c r="B6950" s="32" t="s">
        <v>317</v>
      </c>
      <c r="T6950" s="24"/>
      <c r="U6950" s="25"/>
      <c r="AO6950" s="140">
        <f>'Ek.3-A'!L6950</f>
        <v>0</v>
      </c>
    </row>
    <row r="6951" spans="1:41" x14ac:dyDescent="0.25">
      <c r="A6951" s="6">
        <v>70.510000000000105</v>
      </c>
      <c r="B6951" s="32" t="s">
        <v>317</v>
      </c>
      <c r="T6951" s="24"/>
      <c r="U6951" s="25"/>
    </row>
    <row r="6952" spans="1:41" x14ac:dyDescent="0.25">
      <c r="A6952" s="6">
        <v>70.520000000000095</v>
      </c>
      <c r="B6952" s="32" t="s">
        <v>317</v>
      </c>
      <c r="T6952" s="24"/>
      <c r="U6952" s="25"/>
    </row>
    <row r="6953" spans="1:41" x14ac:dyDescent="0.25">
      <c r="A6953" s="6">
        <v>70.530000000000101</v>
      </c>
      <c r="B6953" s="32" t="s">
        <v>317</v>
      </c>
      <c r="T6953" s="24"/>
      <c r="U6953" s="25"/>
    </row>
    <row r="6954" spans="1:41" x14ac:dyDescent="0.25">
      <c r="A6954" s="6">
        <v>70.540000000000106</v>
      </c>
      <c r="B6954" s="32" t="s">
        <v>317</v>
      </c>
      <c r="T6954" s="24"/>
      <c r="U6954" s="25"/>
    </row>
    <row r="6955" spans="1:41" x14ac:dyDescent="0.25">
      <c r="A6955" s="6">
        <v>70.550000000000097</v>
      </c>
      <c r="B6955" s="32" t="s">
        <v>317</v>
      </c>
      <c r="T6955" s="24"/>
      <c r="U6955" s="25"/>
    </row>
    <row r="6956" spans="1:41" x14ac:dyDescent="0.25">
      <c r="A6956" s="6">
        <v>70.560000000000102</v>
      </c>
      <c r="B6956" s="32" t="s">
        <v>317</v>
      </c>
      <c r="T6956" s="24"/>
      <c r="U6956" s="25"/>
    </row>
    <row r="6957" spans="1:41" x14ac:dyDescent="0.25">
      <c r="A6957" s="6">
        <v>70.570000000000107</v>
      </c>
      <c r="B6957" s="32" t="s">
        <v>317</v>
      </c>
      <c r="T6957" s="24"/>
      <c r="U6957" s="25"/>
    </row>
    <row r="6958" spans="1:41" x14ac:dyDescent="0.25">
      <c r="A6958" s="6">
        <v>70.580000000000098</v>
      </c>
      <c r="B6958" s="32" t="s">
        <v>317</v>
      </c>
      <c r="T6958" s="24"/>
      <c r="U6958" s="25"/>
    </row>
    <row r="6959" spans="1:41" x14ac:dyDescent="0.25">
      <c r="A6959" s="6">
        <v>70.590000000000103</v>
      </c>
      <c r="B6959" s="32" t="s">
        <v>317</v>
      </c>
      <c r="K6959" s="3">
        <f>K6949+1</f>
        <v>5125</v>
      </c>
      <c r="L6959" s="97" t="str">
        <f>IF(TRIM('Ek.3-A'!F6959)&lt;&gt;"","var","yok")</f>
        <v>yok</v>
      </c>
      <c r="M6959" s="5" t="str">
        <f>IF('Ek.3-A'!F6959="", "", IF(VLOOKUP('Ek.3-A'!F6959, Veriler!D:E, 2, 0)=0, "", VLOOKUP('Ek.3-A'!F6959, Veriler!D:E, 2, 0)))</f>
        <v/>
      </c>
      <c r="N6959" s="5" t="str">
        <f>IF('Ek.3-A'!P6959="", "", 'Ek.3-A'!P6959)</f>
        <v/>
      </c>
      <c r="O6959" s="142">
        <f>'Ek.3-A'!S6959</f>
        <v>0</v>
      </c>
      <c r="P6959" s="143" t="str">
        <f>'Ek.3-A'!L6959</f>
        <v/>
      </c>
      <c r="Q6959" s="24" t="str">
        <f>'Ek.3-A'!M6959</f>
        <v/>
      </c>
      <c r="R6959" s="24">
        <f t="shared" ref="R6959:R6972" si="1471">IF(L6959="var",0,IF(Q6959&lt;=0.005,Q6959,0))</f>
        <v>0</v>
      </c>
      <c r="S6959" s="141" t="str">
        <f t="shared" ref="S6959:S6972" si="1472">IF(Q6959&lt;=0.005,"E","H")</f>
        <v>H</v>
      </c>
      <c r="T6959" s="24">
        <f>IF(S6959="E",SUM($R$5:R6959),0)</f>
        <v>0</v>
      </c>
      <c r="U6959" s="143">
        <f t="shared" ref="U6959:U6972" si="1473">IF(T6959&lt;=0.1, O6959, IF(R6959&gt;$G$2, R6959*O6959, $G$2*O6959))</f>
        <v>0</v>
      </c>
    </row>
    <row r="6960" spans="1:41" x14ac:dyDescent="0.25">
      <c r="A6960" s="6">
        <v>70.600000000000094</v>
      </c>
      <c r="B6960" s="32" t="s">
        <v>317</v>
      </c>
      <c r="K6960" s="3">
        <f t="shared" ref="K6960:K6972" si="1474">K6959+1</f>
        <v>5126</v>
      </c>
      <c r="L6960" s="97" t="str">
        <f>IF(TRIM('Ek.3-A'!F6960)&lt;&gt;"","var","yok")</f>
        <v>yok</v>
      </c>
      <c r="M6960" s="5" t="str">
        <f>IF('Ek.3-A'!F6960="", "", IF(VLOOKUP('Ek.3-A'!F6960, Veriler!D:E, 2, 0)=0, "", VLOOKUP('Ek.3-A'!F6960, Veriler!D:E, 2, 0)))</f>
        <v/>
      </c>
      <c r="N6960" s="5" t="str">
        <f>IF('Ek.3-A'!P6960="", "", 'Ek.3-A'!P6960)</f>
        <v/>
      </c>
      <c r="O6960" s="142">
        <f>'Ek.3-A'!S6960</f>
        <v>0</v>
      </c>
      <c r="P6960" s="143" t="str">
        <f>'Ek.3-A'!L6960</f>
        <v/>
      </c>
      <c r="Q6960" s="24" t="str">
        <f>'Ek.3-A'!M6960</f>
        <v/>
      </c>
      <c r="R6960" s="24">
        <f t="shared" si="1471"/>
        <v>0</v>
      </c>
      <c r="S6960" s="141" t="str">
        <f t="shared" si="1472"/>
        <v>H</v>
      </c>
      <c r="T6960" s="24">
        <f>IF(S6960="E",SUM($R$5:R6960),0)</f>
        <v>0</v>
      </c>
      <c r="U6960" s="143">
        <f t="shared" si="1473"/>
        <v>0</v>
      </c>
    </row>
    <row r="6961" spans="1:21" x14ac:dyDescent="0.25">
      <c r="A6961" s="6">
        <v>70.610000000000099</v>
      </c>
      <c r="B6961" s="32" t="s">
        <v>317</v>
      </c>
      <c r="K6961" s="3">
        <f t="shared" si="1474"/>
        <v>5127</v>
      </c>
      <c r="L6961" s="97" t="str">
        <f>IF(TRIM('Ek.3-A'!F6961)&lt;&gt;"","var","yok")</f>
        <v>yok</v>
      </c>
      <c r="M6961" s="5" t="str">
        <f>IF('Ek.3-A'!F6961="", "", IF(VLOOKUP('Ek.3-A'!F6961, Veriler!D:E, 2, 0)=0, "", VLOOKUP('Ek.3-A'!F6961, Veriler!D:E, 2, 0)))</f>
        <v/>
      </c>
      <c r="N6961" s="5" t="str">
        <f>IF('Ek.3-A'!P6961="", "", 'Ek.3-A'!P6961)</f>
        <v/>
      </c>
      <c r="O6961" s="142">
        <f>'Ek.3-A'!S6961</f>
        <v>0</v>
      </c>
      <c r="P6961" s="143" t="str">
        <f>'Ek.3-A'!L6961</f>
        <v/>
      </c>
      <c r="Q6961" s="24" t="str">
        <f>'Ek.3-A'!M6961</f>
        <v/>
      </c>
      <c r="R6961" s="24">
        <f t="shared" si="1471"/>
        <v>0</v>
      </c>
      <c r="S6961" s="141" t="str">
        <f t="shared" si="1472"/>
        <v>H</v>
      </c>
      <c r="T6961" s="24">
        <f>IF(S6961="E",SUM($R$5:R6961),0)</f>
        <v>0</v>
      </c>
      <c r="U6961" s="143">
        <f t="shared" si="1473"/>
        <v>0</v>
      </c>
    </row>
    <row r="6962" spans="1:21" x14ac:dyDescent="0.25">
      <c r="A6962" s="6">
        <v>70.620000000000104</v>
      </c>
      <c r="B6962" s="32" t="s">
        <v>317</v>
      </c>
      <c r="K6962" s="3">
        <f t="shared" si="1474"/>
        <v>5128</v>
      </c>
      <c r="L6962" s="97" t="str">
        <f>IF(TRIM('Ek.3-A'!F6962)&lt;&gt;"","var","yok")</f>
        <v>yok</v>
      </c>
      <c r="M6962" s="5" t="str">
        <f>IF('Ek.3-A'!F6962="", "", IF(VLOOKUP('Ek.3-A'!F6962, Veriler!D:E, 2, 0)=0, "", VLOOKUP('Ek.3-A'!F6962, Veriler!D:E, 2, 0)))</f>
        <v/>
      </c>
      <c r="N6962" s="5" t="str">
        <f>IF('Ek.3-A'!P6962="", "", 'Ek.3-A'!P6962)</f>
        <v/>
      </c>
      <c r="O6962" s="142">
        <f>'Ek.3-A'!S6962</f>
        <v>0</v>
      </c>
      <c r="P6962" s="143" t="str">
        <f>'Ek.3-A'!L6962</f>
        <v/>
      </c>
      <c r="Q6962" s="24" t="str">
        <f>'Ek.3-A'!M6962</f>
        <v/>
      </c>
      <c r="R6962" s="24">
        <f t="shared" si="1471"/>
        <v>0</v>
      </c>
      <c r="S6962" s="141" t="str">
        <f t="shared" si="1472"/>
        <v>H</v>
      </c>
      <c r="T6962" s="24">
        <f>IF(S6962="E",SUM($R$5:R6962),0)</f>
        <v>0</v>
      </c>
      <c r="U6962" s="143">
        <f t="shared" si="1473"/>
        <v>0</v>
      </c>
    </row>
    <row r="6963" spans="1:21" x14ac:dyDescent="0.25">
      <c r="A6963" s="6">
        <v>70.630000000000095</v>
      </c>
      <c r="B6963" s="32" t="s">
        <v>317</v>
      </c>
      <c r="K6963" s="3">
        <f t="shared" si="1474"/>
        <v>5129</v>
      </c>
      <c r="L6963" s="97" t="str">
        <f>IF(TRIM('Ek.3-A'!F6963)&lt;&gt;"","var","yok")</f>
        <v>yok</v>
      </c>
      <c r="M6963" s="5" t="str">
        <f>IF('Ek.3-A'!F6963="", "", IF(VLOOKUP('Ek.3-A'!F6963, Veriler!D:E, 2, 0)=0, "", VLOOKUP('Ek.3-A'!F6963, Veriler!D:E, 2, 0)))</f>
        <v/>
      </c>
      <c r="N6963" s="5" t="str">
        <f>IF('Ek.3-A'!P6963="", "", 'Ek.3-A'!P6963)</f>
        <v/>
      </c>
      <c r="O6963" s="142">
        <f>'Ek.3-A'!S6963</f>
        <v>0</v>
      </c>
      <c r="P6963" s="143" t="str">
        <f>'Ek.3-A'!L6963</f>
        <v/>
      </c>
      <c r="Q6963" s="24" t="str">
        <f>'Ek.3-A'!M6963</f>
        <v/>
      </c>
      <c r="R6963" s="24">
        <f t="shared" si="1471"/>
        <v>0</v>
      </c>
      <c r="S6963" s="141" t="str">
        <f t="shared" si="1472"/>
        <v>H</v>
      </c>
      <c r="T6963" s="24">
        <f>IF(S6963="E",SUM($R$5:R6963),0)</f>
        <v>0</v>
      </c>
      <c r="U6963" s="143">
        <f t="shared" si="1473"/>
        <v>0</v>
      </c>
    </row>
    <row r="6964" spans="1:21" x14ac:dyDescent="0.25">
      <c r="A6964" s="6">
        <v>70.6400000000001</v>
      </c>
      <c r="B6964" s="32" t="s">
        <v>317</v>
      </c>
      <c r="K6964" s="3">
        <f t="shared" si="1474"/>
        <v>5130</v>
      </c>
      <c r="L6964" s="97" t="str">
        <f>IF(TRIM('Ek.3-A'!F6964)&lt;&gt;"","var","yok")</f>
        <v>yok</v>
      </c>
      <c r="M6964" s="5" t="str">
        <f>IF('Ek.3-A'!F6964="", "", IF(VLOOKUP('Ek.3-A'!F6964, Veriler!D:E, 2, 0)=0, "", VLOOKUP('Ek.3-A'!F6964, Veriler!D:E, 2, 0)))</f>
        <v/>
      </c>
      <c r="N6964" s="5" t="str">
        <f>IF('Ek.3-A'!P6964="", "", 'Ek.3-A'!P6964)</f>
        <v/>
      </c>
      <c r="O6964" s="142">
        <f>'Ek.3-A'!S6964</f>
        <v>0</v>
      </c>
      <c r="P6964" s="143" t="str">
        <f>'Ek.3-A'!L6964</f>
        <v/>
      </c>
      <c r="Q6964" s="24" t="str">
        <f>'Ek.3-A'!M6964</f>
        <v/>
      </c>
      <c r="R6964" s="24">
        <f t="shared" si="1471"/>
        <v>0</v>
      </c>
      <c r="S6964" s="141" t="str">
        <f t="shared" si="1472"/>
        <v>H</v>
      </c>
      <c r="T6964" s="24">
        <f>IF(S6964="E",SUM($R$5:R6964),0)</f>
        <v>0</v>
      </c>
      <c r="U6964" s="143">
        <f t="shared" si="1473"/>
        <v>0</v>
      </c>
    </row>
    <row r="6965" spans="1:21" x14ac:dyDescent="0.25">
      <c r="A6965" s="6">
        <v>70.650000000000105</v>
      </c>
      <c r="B6965" s="32" t="s">
        <v>317</v>
      </c>
      <c r="K6965" s="3">
        <f t="shared" si="1474"/>
        <v>5131</v>
      </c>
      <c r="L6965" s="97" t="str">
        <f>IF(TRIM('Ek.3-A'!F6965)&lt;&gt;"","var","yok")</f>
        <v>yok</v>
      </c>
      <c r="M6965" s="5" t="str">
        <f>IF('Ek.3-A'!F6965="", "", IF(VLOOKUP('Ek.3-A'!F6965, Veriler!D:E, 2, 0)=0, "", VLOOKUP('Ek.3-A'!F6965, Veriler!D:E, 2, 0)))</f>
        <v/>
      </c>
      <c r="N6965" s="5" t="str">
        <f>IF('Ek.3-A'!P6965="", "", 'Ek.3-A'!P6965)</f>
        <v/>
      </c>
      <c r="O6965" s="142">
        <f>'Ek.3-A'!S6965</f>
        <v>0</v>
      </c>
      <c r="P6965" s="143" t="str">
        <f>'Ek.3-A'!L6965</f>
        <v/>
      </c>
      <c r="Q6965" s="24" t="str">
        <f>'Ek.3-A'!M6965</f>
        <v/>
      </c>
      <c r="R6965" s="24">
        <f t="shared" si="1471"/>
        <v>0</v>
      </c>
      <c r="S6965" s="141" t="str">
        <f t="shared" si="1472"/>
        <v>H</v>
      </c>
      <c r="T6965" s="24">
        <f>IF(S6965="E",SUM($R$5:R6965),0)</f>
        <v>0</v>
      </c>
      <c r="U6965" s="143">
        <f t="shared" si="1473"/>
        <v>0</v>
      </c>
    </row>
    <row r="6966" spans="1:21" x14ac:dyDescent="0.25">
      <c r="A6966" s="6">
        <v>70.660000000000096</v>
      </c>
      <c r="B6966" s="32" t="s">
        <v>317</v>
      </c>
      <c r="K6966" s="3">
        <f t="shared" si="1474"/>
        <v>5132</v>
      </c>
      <c r="L6966" s="97" t="str">
        <f>IF(TRIM('Ek.3-A'!F6966)&lt;&gt;"","var","yok")</f>
        <v>yok</v>
      </c>
      <c r="M6966" s="5" t="str">
        <f>IF('Ek.3-A'!F6966="", "", IF(VLOOKUP('Ek.3-A'!F6966, Veriler!D:E, 2, 0)=0, "", VLOOKUP('Ek.3-A'!F6966, Veriler!D:E, 2, 0)))</f>
        <v/>
      </c>
      <c r="N6966" s="5" t="str">
        <f>IF('Ek.3-A'!P6966="", "", 'Ek.3-A'!P6966)</f>
        <v/>
      </c>
      <c r="O6966" s="142">
        <f>'Ek.3-A'!S6966</f>
        <v>0</v>
      </c>
      <c r="P6966" s="143" t="str">
        <f>'Ek.3-A'!L6966</f>
        <v/>
      </c>
      <c r="Q6966" s="24" t="str">
        <f>'Ek.3-A'!M6966</f>
        <v/>
      </c>
      <c r="R6966" s="24">
        <f t="shared" si="1471"/>
        <v>0</v>
      </c>
      <c r="S6966" s="141" t="str">
        <f t="shared" si="1472"/>
        <v>H</v>
      </c>
      <c r="T6966" s="24">
        <f>IF(S6966="E",SUM($R$5:R6966),0)</f>
        <v>0</v>
      </c>
      <c r="U6966" s="143">
        <f t="shared" si="1473"/>
        <v>0</v>
      </c>
    </row>
    <row r="6967" spans="1:21" x14ac:dyDescent="0.25">
      <c r="A6967" s="6">
        <v>70.670000000000101</v>
      </c>
      <c r="B6967" s="32" t="s">
        <v>317</v>
      </c>
      <c r="K6967" s="3">
        <f t="shared" si="1474"/>
        <v>5133</v>
      </c>
      <c r="L6967" s="97" t="str">
        <f>IF(TRIM('Ek.3-A'!F6967)&lt;&gt;"","var","yok")</f>
        <v>yok</v>
      </c>
      <c r="M6967" s="5" t="str">
        <f>IF('Ek.3-A'!F6967="", "", IF(VLOOKUP('Ek.3-A'!F6967, Veriler!D:E, 2, 0)=0, "", VLOOKUP('Ek.3-A'!F6967, Veriler!D:E, 2, 0)))</f>
        <v/>
      </c>
      <c r="N6967" s="5" t="str">
        <f>IF('Ek.3-A'!P6967="", "", 'Ek.3-A'!P6967)</f>
        <v/>
      </c>
      <c r="O6967" s="142">
        <f>'Ek.3-A'!S6967</f>
        <v>0</v>
      </c>
      <c r="P6967" s="143" t="str">
        <f>'Ek.3-A'!L6967</f>
        <v/>
      </c>
      <c r="Q6967" s="24" t="str">
        <f>'Ek.3-A'!M6967</f>
        <v/>
      </c>
      <c r="R6967" s="24">
        <f t="shared" si="1471"/>
        <v>0</v>
      </c>
      <c r="S6967" s="141" t="str">
        <f t="shared" si="1472"/>
        <v>H</v>
      </c>
      <c r="T6967" s="24">
        <f>IF(S6967="E",SUM($R$5:R6967),0)</f>
        <v>0</v>
      </c>
      <c r="U6967" s="143">
        <f t="shared" si="1473"/>
        <v>0</v>
      </c>
    </row>
    <row r="6968" spans="1:21" x14ac:dyDescent="0.25">
      <c r="A6968" s="6">
        <v>70.680000000000106</v>
      </c>
      <c r="B6968" s="32" t="s">
        <v>317</v>
      </c>
      <c r="K6968" s="3">
        <f t="shared" si="1474"/>
        <v>5134</v>
      </c>
      <c r="L6968" s="97" t="str">
        <f>IF(TRIM('Ek.3-A'!F6968)&lt;&gt;"","var","yok")</f>
        <v>yok</v>
      </c>
      <c r="M6968" s="5" t="str">
        <f>IF('Ek.3-A'!F6968="", "", IF(VLOOKUP('Ek.3-A'!F6968, Veriler!D:E, 2, 0)=0, "", VLOOKUP('Ek.3-A'!F6968, Veriler!D:E, 2, 0)))</f>
        <v/>
      </c>
      <c r="N6968" s="5" t="str">
        <f>IF('Ek.3-A'!P6968="", "", 'Ek.3-A'!P6968)</f>
        <v/>
      </c>
      <c r="O6968" s="142">
        <f>'Ek.3-A'!S6968</f>
        <v>0</v>
      </c>
      <c r="P6968" s="143" t="str">
        <f>'Ek.3-A'!L6968</f>
        <v/>
      </c>
      <c r="Q6968" s="24" t="str">
        <f>'Ek.3-A'!M6968</f>
        <v/>
      </c>
      <c r="R6968" s="24">
        <f t="shared" si="1471"/>
        <v>0</v>
      </c>
      <c r="S6968" s="141" t="str">
        <f t="shared" si="1472"/>
        <v>H</v>
      </c>
      <c r="T6968" s="24">
        <f>IF(S6968="E",SUM($R$5:R6968),0)</f>
        <v>0</v>
      </c>
      <c r="U6968" s="143">
        <f t="shared" si="1473"/>
        <v>0</v>
      </c>
    </row>
    <row r="6969" spans="1:21" x14ac:dyDescent="0.25">
      <c r="A6969" s="6">
        <v>70.690000000000097</v>
      </c>
      <c r="B6969" s="32" t="s">
        <v>317</v>
      </c>
      <c r="K6969" s="3">
        <f t="shared" si="1474"/>
        <v>5135</v>
      </c>
      <c r="L6969" s="97" t="str">
        <f>IF(TRIM('Ek.3-A'!F6969)&lt;&gt;"","var","yok")</f>
        <v>yok</v>
      </c>
      <c r="M6969" s="5" t="str">
        <f>IF('Ek.3-A'!F6969="", "", IF(VLOOKUP('Ek.3-A'!F6969, Veriler!D:E, 2, 0)=0, "", VLOOKUP('Ek.3-A'!F6969, Veriler!D:E, 2, 0)))</f>
        <v/>
      </c>
      <c r="N6969" s="5" t="str">
        <f>IF('Ek.3-A'!P6969="", "", 'Ek.3-A'!P6969)</f>
        <v/>
      </c>
      <c r="O6969" s="142">
        <f>'Ek.3-A'!S6969</f>
        <v>0</v>
      </c>
      <c r="P6969" s="143" t="str">
        <f>'Ek.3-A'!L6969</f>
        <v/>
      </c>
      <c r="Q6969" s="24" t="str">
        <f>'Ek.3-A'!M6969</f>
        <v/>
      </c>
      <c r="R6969" s="24">
        <f t="shared" si="1471"/>
        <v>0</v>
      </c>
      <c r="S6969" s="141" t="str">
        <f t="shared" si="1472"/>
        <v>H</v>
      </c>
      <c r="T6969" s="24">
        <f>IF(S6969="E",SUM($R$5:R6969),0)</f>
        <v>0</v>
      </c>
      <c r="U6969" s="143">
        <f t="shared" si="1473"/>
        <v>0</v>
      </c>
    </row>
    <row r="6970" spans="1:21" x14ac:dyDescent="0.25">
      <c r="A6970" s="6">
        <v>70.700000000000102</v>
      </c>
      <c r="B6970" s="32" t="s">
        <v>317</v>
      </c>
      <c r="K6970" s="3">
        <f t="shared" si="1474"/>
        <v>5136</v>
      </c>
      <c r="L6970" s="97" t="str">
        <f>IF(TRIM('Ek.3-A'!F6970)&lt;&gt;"","var","yok")</f>
        <v>yok</v>
      </c>
      <c r="M6970" s="5" t="str">
        <f>IF('Ek.3-A'!F6970="", "", IF(VLOOKUP('Ek.3-A'!F6970, Veriler!D:E, 2, 0)=0, "", VLOOKUP('Ek.3-A'!F6970, Veriler!D:E, 2, 0)))</f>
        <v/>
      </c>
      <c r="N6970" s="5" t="str">
        <f>IF('Ek.3-A'!P6970="", "", 'Ek.3-A'!P6970)</f>
        <v/>
      </c>
      <c r="O6970" s="142">
        <f>'Ek.3-A'!S6970</f>
        <v>0</v>
      </c>
      <c r="P6970" s="143" t="str">
        <f>'Ek.3-A'!L6970</f>
        <v/>
      </c>
      <c r="Q6970" s="24" t="str">
        <f>'Ek.3-A'!M6970</f>
        <v/>
      </c>
      <c r="R6970" s="24">
        <f t="shared" si="1471"/>
        <v>0</v>
      </c>
      <c r="S6970" s="141" t="str">
        <f t="shared" si="1472"/>
        <v>H</v>
      </c>
      <c r="T6970" s="24">
        <f>IF(S6970="E",SUM($R$5:R6970),0)</f>
        <v>0</v>
      </c>
      <c r="U6970" s="143">
        <f t="shared" si="1473"/>
        <v>0</v>
      </c>
    </row>
    <row r="6971" spans="1:21" x14ac:dyDescent="0.25">
      <c r="A6971" s="6">
        <v>70.710000000000093</v>
      </c>
      <c r="B6971" s="32" t="s">
        <v>317</v>
      </c>
      <c r="K6971" s="3">
        <f t="shared" si="1474"/>
        <v>5137</v>
      </c>
      <c r="L6971" s="97" t="str">
        <f>IF(TRIM('Ek.3-A'!F6971)&lt;&gt;"","var","yok")</f>
        <v>yok</v>
      </c>
      <c r="M6971" s="5" t="str">
        <f>IF('Ek.3-A'!F6971="", "", IF(VLOOKUP('Ek.3-A'!F6971, Veriler!D:E, 2, 0)=0, "", VLOOKUP('Ek.3-A'!F6971, Veriler!D:E, 2, 0)))</f>
        <v/>
      </c>
      <c r="N6971" s="5" t="str">
        <f>IF('Ek.3-A'!P6971="", "", 'Ek.3-A'!P6971)</f>
        <v/>
      </c>
      <c r="O6971" s="142">
        <f>'Ek.3-A'!S6971</f>
        <v>0</v>
      </c>
      <c r="P6971" s="143" t="str">
        <f>'Ek.3-A'!L6971</f>
        <v/>
      </c>
      <c r="Q6971" s="24" t="str">
        <f>'Ek.3-A'!M6971</f>
        <v/>
      </c>
      <c r="R6971" s="24">
        <f t="shared" si="1471"/>
        <v>0</v>
      </c>
      <c r="S6971" s="141" t="str">
        <f t="shared" si="1472"/>
        <v>H</v>
      </c>
      <c r="T6971" s="24">
        <f>IF(S6971="E",SUM($R$5:R6971),0)</f>
        <v>0</v>
      </c>
      <c r="U6971" s="143">
        <f t="shared" si="1473"/>
        <v>0</v>
      </c>
    </row>
    <row r="6972" spans="1:21" x14ac:dyDescent="0.25">
      <c r="A6972" s="6">
        <v>70.720000000000098</v>
      </c>
      <c r="B6972" s="32" t="s">
        <v>317</v>
      </c>
      <c r="K6972" s="3">
        <f t="shared" si="1474"/>
        <v>5138</v>
      </c>
      <c r="L6972" s="97" t="str">
        <f>IF(TRIM('Ek.3-A'!F6972)&lt;&gt;"","var","yok")</f>
        <v>yok</v>
      </c>
      <c r="M6972" s="5" t="str">
        <f>IF('Ek.3-A'!F6972="", "", IF(VLOOKUP('Ek.3-A'!F6972, Veriler!D:E, 2, 0)=0, "", VLOOKUP('Ek.3-A'!F6972, Veriler!D:E, 2, 0)))</f>
        <v/>
      </c>
      <c r="N6972" s="5" t="str">
        <f>IF('Ek.3-A'!P6972="", "", 'Ek.3-A'!P6972)</f>
        <v/>
      </c>
      <c r="O6972" s="142">
        <f>'Ek.3-A'!S6972</f>
        <v>0</v>
      </c>
      <c r="P6972" s="143" t="str">
        <f>'Ek.3-A'!L6972</f>
        <v/>
      </c>
      <c r="Q6972" s="24" t="str">
        <f>'Ek.3-A'!M6972</f>
        <v/>
      </c>
      <c r="R6972" s="24">
        <f t="shared" si="1471"/>
        <v>0</v>
      </c>
      <c r="S6972" s="141" t="str">
        <f t="shared" si="1472"/>
        <v>H</v>
      </c>
      <c r="T6972" s="24">
        <f>IF(S6972="E",SUM($R$5:R6972),0)</f>
        <v>0</v>
      </c>
      <c r="U6972" s="143">
        <f t="shared" si="1473"/>
        <v>0</v>
      </c>
    </row>
    <row r="6973" spans="1:21" x14ac:dyDescent="0.25">
      <c r="A6973" s="6">
        <v>70.730000000000103</v>
      </c>
      <c r="B6973" s="32" t="s">
        <v>317</v>
      </c>
      <c r="L6973" s="97"/>
      <c r="M6973" s="5"/>
      <c r="N6973" s="5"/>
      <c r="O6973" s="5"/>
      <c r="Q6973" s="23"/>
      <c r="T6973" s="24"/>
      <c r="U6973" s="25"/>
    </row>
    <row r="6974" spans="1:21" x14ac:dyDescent="0.25">
      <c r="A6974" s="6">
        <v>70.740000000000094</v>
      </c>
      <c r="B6974" s="32" t="s">
        <v>317</v>
      </c>
      <c r="K6974" s="3">
        <f>K6972+1</f>
        <v>5139</v>
      </c>
      <c r="L6974" s="97" t="str">
        <f>IF(TRIM('Ek.3-A'!F6974)&lt;&gt;"","var","yok")</f>
        <v>yok</v>
      </c>
      <c r="M6974" s="5" t="str">
        <f>IF('Ek.3-A'!F6974="", "", IF(VLOOKUP('Ek.3-A'!F6974, Veriler!D:E, 2, 0)=0, "", VLOOKUP('Ek.3-A'!F6974, Veriler!D:E, 2, 0)))</f>
        <v/>
      </c>
      <c r="N6974" s="5" t="str">
        <f>IF('Ek.3-A'!P6974="", "", 'Ek.3-A'!P6974)</f>
        <v/>
      </c>
      <c r="O6974" s="142">
        <f>'Ek.3-A'!S6974</f>
        <v>0</v>
      </c>
      <c r="P6974" s="143" t="str">
        <f>'Ek.3-A'!L6974</f>
        <v/>
      </c>
      <c r="Q6974" s="24" t="str">
        <f>'Ek.3-A'!M6974</f>
        <v/>
      </c>
      <c r="R6974" s="24">
        <f t="shared" ref="R6974:R6987" si="1475">IF(L6974="var",0,IF(Q6974&lt;=0.005,Q6974,0))</f>
        <v>0</v>
      </c>
      <c r="S6974" s="141" t="str">
        <f t="shared" ref="S6974:S6987" si="1476">IF(Q6974&lt;=0.005,"E","H")</f>
        <v>H</v>
      </c>
      <c r="T6974" s="24">
        <f>IF(S6974="E",SUM($R$5:R6974),0)</f>
        <v>0</v>
      </c>
      <c r="U6974" s="143">
        <f t="shared" ref="U6974:U6987" si="1477">IF(T6974&lt;=0.1, O6974, IF(R6974&gt;$G$2, R6974*O6974, $G$2*O6974))</f>
        <v>0</v>
      </c>
    </row>
    <row r="6975" spans="1:21" x14ac:dyDescent="0.25">
      <c r="A6975" s="6">
        <v>70.750000000000099</v>
      </c>
      <c r="B6975" s="32" t="s">
        <v>317</v>
      </c>
      <c r="K6975" s="3">
        <f t="shared" ref="K6975:K6987" si="1478">K6974+1</f>
        <v>5140</v>
      </c>
      <c r="L6975" s="97" t="str">
        <f>IF(TRIM('Ek.3-A'!F6975)&lt;&gt;"","var","yok")</f>
        <v>yok</v>
      </c>
      <c r="M6975" s="5" t="str">
        <f>IF('Ek.3-A'!F6975="", "", IF(VLOOKUP('Ek.3-A'!F6975, Veriler!D:E, 2, 0)=0, "", VLOOKUP('Ek.3-A'!F6975, Veriler!D:E, 2, 0)))</f>
        <v/>
      </c>
      <c r="N6975" s="5" t="str">
        <f>IF('Ek.3-A'!P6975="", "", 'Ek.3-A'!P6975)</f>
        <v/>
      </c>
      <c r="O6975" s="142">
        <f>'Ek.3-A'!S6975</f>
        <v>0</v>
      </c>
      <c r="P6975" s="143" t="str">
        <f>'Ek.3-A'!L6975</f>
        <v/>
      </c>
      <c r="Q6975" s="24" t="str">
        <f>'Ek.3-A'!M6975</f>
        <v/>
      </c>
      <c r="R6975" s="24">
        <f t="shared" si="1475"/>
        <v>0</v>
      </c>
      <c r="S6975" s="141" t="str">
        <f t="shared" si="1476"/>
        <v>H</v>
      </c>
      <c r="T6975" s="24">
        <f>IF(S6975="E",SUM($R$5:R6975),0)</f>
        <v>0</v>
      </c>
      <c r="U6975" s="143">
        <f t="shared" si="1477"/>
        <v>0</v>
      </c>
    </row>
    <row r="6976" spans="1:21" x14ac:dyDescent="0.25">
      <c r="A6976" s="6">
        <v>70.760000000000105</v>
      </c>
      <c r="B6976" s="32" t="s">
        <v>317</v>
      </c>
      <c r="K6976" s="3">
        <f t="shared" si="1478"/>
        <v>5141</v>
      </c>
      <c r="L6976" s="97" t="str">
        <f>IF(TRIM('Ek.3-A'!F6976)&lt;&gt;"","var","yok")</f>
        <v>yok</v>
      </c>
      <c r="M6976" s="5" t="str">
        <f>IF('Ek.3-A'!F6976="", "", IF(VLOOKUP('Ek.3-A'!F6976, Veriler!D:E, 2, 0)=0, "", VLOOKUP('Ek.3-A'!F6976, Veriler!D:E, 2, 0)))</f>
        <v/>
      </c>
      <c r="N6976" s="5" t="str">
        <f>IF('Ek.3-A'!P6976="", "", 'Ek.3-A'!P6976)</f>
        <v/>
      </c>
      <c r="O6976" s="142">
        <f>'Ek.3-A'!S6976</f>
        <v>0</v>
      </c>
      <c r="P6976" s="143" t="str">
        <f>'Ek.3-A'!L6976</f>
        <v/>
      </c>
      <c r="Q6976" s="24" t="str">
        <f>'Ek.3-A'!M6976</f>
        <v/>
      </c>
      <c r="R6976" s="24">
        <f t="shared" si="1475"/>
        <v>0</v>
      </c>
      <c r="S6976" s="141" t="str">
        <f t="shared" si="1476"/>
        <v>H</v>
      </c>
      <c r="T6976" s="24">
        <f>IF(S6976="E",SUM($R$5:R6976),0)</f>
        <v>0</v>
      </c>
      <c r="U6976" s="143">
        <f t="shared" si="1477"/>
        <v>0</v>
      </c>
    </row>
    <row r="6977" spans="1:41" x14ac:dyDescent="0.25">
      <c r="A6977" s="6">
        <v>70.770000000000095</v>
      </c>
      <c r="B6977" s="32" t="s">
        <v>317</v>
      </c>
      <c r="K6977" s="3">
        <f t="shared" si="1478"/>
        <v>5142</v>
      </c>
      <c r="L6977" s="97" t="str">
        <f>IF(TRIM('Ek.3-A'!F6977)&lt;&gt;"","var","yok")</f>
        <v>yok</v>
      </c>
      <c r="M6977" s="5" t="str">
        <f>IF('Ek.3-A'!F6977="", "", IF(VLOOKUP('Ek.3-A'!F6977, Veriler!D:E, 2, 0)=0, "", VLOOKUP('Ek.3-A'!F6977, Veriler!D:E, 2, 0)))</f>
        <v/>
      </c>
      <c r="N6977" s="5" t="str">
        <f>IF('Ek.3-A'!P6977="", "", 'Ek.3-A'!P6977)</f>
        <v/>
      </c>
      <c r="O6977" s="142">
        <f>'Ek.3-A'!S6977</f>
        <v>0</v>
      </c>
      <c r="P6977" s="143" t="str">
        <f>'Ek.3-A'!L6977</f>
        <v/>
      </c>
      <c r="Q6977" s="24" t="str">
        <f>'Ek.3-A'!M6977</f>
        <v/>
      </c>
      <c r="R6977" s="24">
        <f t="shared" si="1475"/>
        <v>0</v>
      </c>
      <c r="S6977" s="141" t="str">
        <f t="shared" si="1476"/>
        <v>H</v>
      </c>
      <c r="T6977" s="24">
        <f>IF(S6977="E",SUM($R$5:R6977),0)</f>
        <v>0</v>
      </c>
      <c r="U6977" s="143">
        <f t="shared" si="1477"/>
        <v>0</v>
      </c>
    </row>
    <row r="6978" spans="1:41" x14ac:dyDescent="0.25">
      <c r="A6978" s="6">
        <v>70.780000000000101</v>
      </c>
      <c r="B6978" s="32" t="s">
        <v>317</v>
      </c>
      <c r="K6978" s="3">
        <f t="shared" si="1478"/>
        <v>5143</v>
      </c>
      <c r="L6978" s="97" t="str">
        <f>IF(TRIM('Ek.3-A'!F6978)&lt;&gt;"","var","yok")</f>
        <v>yok</v>
      </c>
      <c r="M6978" s="5" t="str">
        <f>IF('Ek.3-A'!F6978="", "", IF(VLOOKUP('Ek.3-A'!F6978, Veriler!D:E, 2, 0)=0, "", VLOOKUP('Ek.3-A'!F6978, Veriler!D:E, 2, 0)))</f>
        <v/>
      </c>
      <c r="N6978" s="5" t="str">
        <f>IF('Ek.3-A'!P6978="", "", 'Ek.3-A'!P6978)</f>
        <v/>
      </c>
      <c r="O6978" s="142">
        <f>'Ek.3-A'!S6978</f>
        <v>0</v>
      </c>
      <c r="P6978" s="143" t="str">
        <f>'Ek.3-A'!L6978</f>
        <v/>
      </c>
      <c r="Q6978" s="24" t="str">
        <f>'Ek.3-A'!M6978</f>
        <v/>
      </c>
      <c r="R6978" s="24">
        <f t="shared" si="1475"/>
        <v>0</v>
      </c>
      <c r="S6978" s="141" t="str">
        <f t="shared" si="1476"/>
        <v>H</v>
      </c>
      <c r="T6978" s="24">
        <f>IF(S6978="E",SUM($R$5:R6978),0)</f>
        <v>0</v>
      </c>
      <c r="U6978" s="143">
        <f t="shared" si="1477"/>
        <v>0</v>
      </c>
    </row>
    <row r="6979" spans="1:41" x14ac:dyDescent="0.25">
      <c r="A6979" s="6">
        <v>70.790000000000106</v>
      </c>
      <c r="B6979" s="32" t="s">
        <v>317</v>
      </c>
      <c r="K6979" s="3">
        <f t="shared" si="1478"/>
        <v>5144</v>
      </c>
      <c r="L6979" s="97" t="str">
        <f>IF(TRIM('Ek.3-A'!F6979)&lt;&gt;"","var","yok")</f>
        <v>yok</v>
      </c>
      <c r="M6979" s="5" t="str">
        <f>IF('Ek.3-A'!F6979="", "", IF(VLOOKUP('Ek.3-A'!F6979, Veriler!D:E, 2, 0)=0, "", VLOOKUP('Ek.3-A'!F6979, Veriler!D:E, 2, 0)))</f>
        <v/>
      </c>
      <c r="N6979" s="5" t="str">
        <f>IF('Ek.3-A'!P6979="", "", 'Ek.3-A'!P6979)</f>
        <v/>
      </c>
      <c r="O6979" s="142">
        <f>'Ek.3-A'!S6979</f>
        <v>0</v>
      </c>
      <c r="P6979" s="143" t="str">
        <f>'Ek.3-A'!L6979</f>
        <v/>
      </c>
      <c r="Q6979" s="24" t="str">
        <f>'Ek.3-A'!M6979</f>
        <v/>
      </c>
      <c r="R6979" s="24">
        <f t="shared" si="1475"/>
        <v>0</v>
      </c>
      <c r="S6979" s="141" t="str">
        <f t="shared" si="1476"/>
        <v>H</v>
      </c>
      <c r="T6979" s="24">
        <f>IF(S6979="E",SUM($R$5:R6979),0)</f>
        <v>0</v>
      </c>
      <c r="U6979" s="143">
        <f t="shared" si="1477"/>
        <v>0</v>
      </c>
    </row>
    <row r="6980" spans="1:41" x14ac:dyDescent="0.25">
      <c r="A6980" s="6">
        <v>70.800000000000097</v>
      </c>
      <c r="B6980" s="32" t="s">
        <v>317</v>
      </c>
      <c r="K6980" s="3">
        <f t="shared" si="1478"/>
        <v>5145</v>
      </c>
      <c r="L6980" s="97" t="str">
        <f>IF(TRIM('Ek.3-A'!F6980)&lt;&gt;"","var","yok")</f>
        <v>yok</v>
      </c>
      <c r="M6980" s="5" t="str">
        <f>IF('Ek.3-A'!F6980="", "", IF(VLOOKUP('Ek.3-A'!F6980, Veriler!D:E, 2, 0)=0, "", VLOOKUP('Ek.3-A'!F6980, Veriler!D:E, 2, 0)))</f>
        <v/>
      </c>
      <c r="N6980" s="5" t="str">
        <f>IF('Ek.3-A'!P6980="", "", 'Ek.3-A'!P6980)</f>
        <v/>
      </c>
      <c r="O6980" s="142">
        <f>'Ek.3-A'!S6980</f>
        <v>0</v>
      </c>
      <c r="P6980" s="143" t="str">
        <f>'Ek.3-A'!L6980</f>
        <v/>
      </c>
      <c r="Q6980" s="24" t="str">
        <f>'Ek.3-A'!M6980</f>
        <v/>
      </c>
      <c r="R6980" s="24">
        <f t="shared" si="1475"/>
        <v>0</v>
      </c>
      <c r="S6980" s="141" t="str">
        <f t="shared" si="1476"/>
        <v>H</v>
      </c>
      <c r="T6980" s="24">
        <f>IF(S6980="E",SUM($R$5:R6980),0)</f>
        <v>0</v>
      </c>
      <c r="U6980" s="143">
        <f t="shared" si="1477"/>
        <v>0</v>
      </c>
    </row>
    <row r="6981" spans="1:41" x14ac:dyDescent="0.25">
      <c r="A6981" s="6">
        <v>70.810000000000102</v>
      </c>
      <c r="B6981" s="32" t="s">
        <v>317</v>
      </c>
      <c r="K6981" s="3">
        <f t="shared" si="1478"/>
        <v>5146</v>
      </c>
      <c r="L6981" s="97" t="str">
        <f>IF(TRIM('Ek.3-A'!F6981)&lt;&gt;"","var","yok")</f>
        <v>yok</v>
      </c>
      <c r="M6981" s="5" t="str">
        <f>IF('Ek.3-A'!F6981="", "", IF(VLOOKUP('Ek.3-A'!F6981, Veriler!D:E, 2, 0)=0, "", VLOOKUP('Ek.3-A'!F6981, Veriler!D:E, 2, 0)))</f>
        <v/>
      </c>
      <c r="N6981" s="5" t="str">
        <f>IF('Ek.3-A'!P6981="", "", 'Ek.3-A'!P6981)</f>
        <v/>
      </c>
      <c r="O6981" s="142">
        <f>'Ek.3-A'!S6981</f>
        <v>0</v>
      </c>
      <c r="P6981" s="143" t="str">
        <f>'Ek.3-A'!L6981</f>
        <v/>
      </c>
      <c r="Q6981" s="24" t="str">
        <f>'Ek.3-A'!M6981</f>
        <v/>
      </c>
      <c r="R6981" s="24">
        <f t="shared" si="1475"/>
        <v>0</v>
      </c>
      <c r="S6981" s="141" t="str">
        <f t="shared" si="1476"/>
        <v>H</v>
      </c>
      <c r="T6981" s="24">
        <f>IF(S6981="E",SUM($R$5:R6981),0)</f>
        <v>0</v>
      </c>
      <c r="U6981" s="143">
        <f t="shared" si="1477"/>
        <v>0</v>
      </c>
    </row>
    <row r="6982" spans="1:41" x14ac:dyDescent="0.25">
      <c r="A6982" s="6">
        <v>70.820000000000107</v>
      </c>
      <c r="B6982" s="32" t="s">
        <v>317</v>
      </c>
      <c r="K6982" s="3">
        <f t="shared" si="1478"/>
        <v>5147</v>
      </c>
      <c r="L6982" s="97" t="str">
        <f>IF(TRIM('Ek.3-A'!F6982)&lt;&gt;"","var","yok")</f>
        <v>yok</v>
      </c>
      <c r="M6982" s="5" t="str">
        <f>IF('Ek.3-A'!F6982="", "", IF(VLOOKUP('Ek.3-A'!F6982, Veriler!D:E, 2, 0)=0, "", VLOOKUP('Ek.3-A'!F6982, Veriler!D:E, 2, 0)))</f>
        <v/>
      </c>
      <c r="N6982" s="5" t="str">
        <f>IF('Ek.3-A'!P6982="", "", 'Ek.3-A'!P6982)</f>
        <v/>
      </c>
      <c r="O6982" s="142">
        <f>'Ek.3-A'!S6982</f>
        <v>0</v>
      </c>
      <c r="P6982" s="143" t="str">
        <f>'Ek.3-A'!L6982</f>
        <v/>
      </c>
      <c r="Q6982" s="24" t="str">
        <f>'Ek.3-A'!M6982</f>
        <v/>
      </c>
      <c r="R6982" s="24">
        <f t="shared" si="1475"/>
        <v>0</v>
      </c>
      <c r="S6982" s="141" t="str">
        <f t="shared" si="1476"/>
        <v>H</v>
      </c>
      <c r="T6982" s="24">
        <f>IF(S6982="E",SUM($R$5:R6982),0)</f>
        <v>0</v>
      </c>
      <c r="U6982" s="143">
        <f t="shared" si="1477"/>
        <v>0</v>
      </c>
    </row>
    <row r="6983" spans="1:41" x14ac:dyDescent="0.25">
      <c r="A6983" s="6">
        <v>70.830000000000098</v>
      </c>
      <c r="B6983" s="32" t="s">
        <v>317</v>
      </c>
      <c r="K6983" s="3">
        <f t="shared" si="1478"/>
        <v>5148</v>
      </c>
      <c r="L6983" s="97" t="str">
        <f>IF(TRIM('Ek.3-A'!F6983)&lt;&gt;"","var","yok")</f>
        <v>yok</v>
      </c>
      <c r="M6983" s="5" t="str">
        <f>IF('Ek.3-A'!F6983="", "", IF(VLOOKUP('Ek.3-A'!F6983, Veriler!D:E, 2, 0)=0, "", VLOOKUP('Ek.3-A'!F6983, Veriler!D:E, 2, 0)))</f>
        <v/>
      </c>
      <c r="N6983" s="5" t="str">
        <f>IF('Ek.3-A'!P6983="", "", 'Ek.3-A'!P6983)</f>
        <v/>
      </c>
      <c r="O6983" s="142">
        <f>'Ek.3-A'!S6983</f>
        <v>0</v>
      </c>
      <c r="P6983" s="143" t="str">
        <f>'Ek.3-A'!L6983</f>
        <v/>
      </c>
      <c r="Q6983" s="24" t="str">
        <f>'Ek.3-A'!M6983</f>
        <v/>
      </c>
      <c r="R6983" s="24">
        <f t="shared" si="1475"/>
        <v>0</v>
      </c>
      <c r="S6983" s="141" t="str">
        <f t="shared" si="1476"/>
        <v>H</v>
      </c>
      <c r="T6983" s="24">
        <f>IF(S6983="E",SUM($R$5:R6983),0)</f>
        <v>0</v>
      </c>
      <c r="U6983" s="143">
        <f t="shared" si="1477"/>
        <v>0</v>
      </c>
    </row>
    <row r="6984" spans="1:41" x14ac:dyDescent="0.25">
      <c r="A6984" s="6">
        <v>70.840000000000103</v>
      </c>
      <c r="B6984" s="32" t="s">
        <v>317</v>
      </c>
      <c r="K6984" s="3">
        <f t="shared" si="1478"/>
        <v>5149</v>
      </c>
      <c r="L6984" s="97" t="str">
        <f>IF(TRIM('Ek.3-A'!F6984)&lt;&gt;"","var","yok")</f>
        <v>yok</v>
      </c>
      <c r="M6984" s="5" t="str">
        <f>IF('Ek.3-A'!F6984="", "", IF(VLOOKUP('Ek.3-A'!F6984, Veriler!D:E, 2, 0)=0, "", VLOOKUP('Ek.3-A'!F6984, Veriler!D:E, 2, 0)))</f>
        <v/>
      </c>
      <c r="N6984" s="5" t="str">
        <f>IF('Ek.3-A'!P6984="", "", 'Ek.3-A'!P6984)</f>
        <v/>
      </c>
      <c r="O6984" s="142">
        <f>'Ek.3-A'!S6984</f>
        <v>0</v>
      </c>
      <c r="P6984" s="143" t="str">
        <f>'Ek.3-A'!L6984</f>
        <v/>
      </c>
      <c r="Q6984" s="24" t="str">
        <f>'Ek.3-A'!M6984</f>
        <v/>
      </c>
      <c r="R6984" s="24">
        <f t="shared" si="1475"/>
        <v>0</v>
      </c>
      <c r="S6984" s="141" t="str">
        <f t="shared" si="1476"/>
        <v>H</v>
      </c>
      <c r="T6984" s="24">
        <f>IF(S6984="E",SUM($R$5:R6984),0)</f>
        <v>0</v>
      </c>
      <c r="U6984" s="143">
        <f t="shared" si="1477"/>
        <v>0</v>
      </c>
    </row>
    <row r="6985" spans="1:41" x14ac:dyDescent="0.25">
      <c r="A6985" s="6">
        <v>70.850000000000094</v>
      </c>
      <c r="B6985" s="32" t="s">
        <v>317</v>
      </c>
      <c r="K6985" s="3">
        <f t="shared" si="1478"/>
        <v>5150</v>
      </c>
      <c r="L6985" s="97" t="str">
        <f>IF(TRIM('Ek.3-A'!F6985)&lt;&gt;"","var","yok")</f>
        <v>yok</v>
      </c>
      <c r="M6985" s="5" t="str">
        <f>IF('Ek.3-A'!F6985="", "", IF(VLOOKUP('Ek.3-A'!F6985, Veriler!D:E, 2, 0)=0, "", VLOOKUP('Ek.3-A'!F6985, Veriler!D:E, 2, 0)))</f>
        <v/>
      </c>
      <c r="N6985" s="5" t="str">
        <f>IF('Ek.3-A'!P6985="", "", 'Ek.3-A'!P6985)</f>
        <v/>
      </c>
      <c r="O6985" s="142">
        <f>'Ek.3-A'!S6985</f>
        <v>0</v>
      </c>
      <c r="P6985" s="143" t="str">
        <f>'Ek.3-A'!L6985</f>
        <v/>
      </c>
      <c r="Q6985" s="24" t="str">
        <f>'Ek.3-A'!M6985</f>
        <v/>
      </c>
      <c r="R6985" s="24">
        <f t="shared" si="1475"/>
        <v>0</v>
      </c>
      <c r="S6985" s="141" t="str">
        <f t="shared" si="1476"/>
        <v>H</v>
      </c>
      <c r="T6985" s="24">
        <f>IF(S6985="E",SUM($R$5:R6985),0)</f>
        <v>0</v>
      </c>
      <c r="U6985" s="143">
        <f t="shared" si="1477"/>
        <v>0</v>
      </c>
    </row>
    <row r="6986" spans="1:41" x14ac:dyDescent="0.25">
      <c r="A6986" s="6">
        <v>70.860000000000099</v>
      </c>
      <c r="B6986" s="32" t="s">
        <v>317</v>
      </c>
      <c r="K6986" s="3">
        <f t="shared" si="1478"/>
        <v>5151</v>
      </c>
      <c r="L6986" s="97" t="str">
        <f>IF(TRIM('Ek.3-A'!F6986)&lt;&gt;"","var","yok")</f>
        <v>yok</v>
      </c>
      <c r="M6986" s="5" t="str">
        <f>IF('Ek.3-A'!F6986="", "", IF(VLOOKUP('Ek.3-A'!F6986, Veriler!D:E, 2, 0)=0, "", VLOOKUP('Ek.3-A'!F6986, Veriler!D:E, 2, 0)))</f>
        <v/>
      </c>
      <c r="N6986" s="5" t="str">
        <f>IF('Ek.3-A'!P6986="", "", 'Ek.3-A'!P6986)</f>
        <v/>
      </c>
      <c r="O6986" s="142">
        <f>'Ek.3-A'!S6986</f>
        <v>0</v>
      </c>
      <c r="P6986" s="143" t="str">
        <f>'Ek.3-A'!L6986</f>
        <v/>
      </c>
      <c r="Q6986" s="24" t="str">
        <f>'Ek.3-A'!M6986</f>
        <v/>
      </c>
      <c r="R6986" s="24">
        <f t="shared" si="1475"/>
        <v>0</v>
      </c>
      <c r="S6986" s="141" t="str">
        <f t="shared" si="1476"/>
        <v>H</v>
      </c>
      <c r="T6986" s="24">
        <f>IF(S6986="E",SUM($R$5:R6986),0)</f>
        <v>0</v>
      </c>
      <c r="U6986" s="143">
        <f t="shared" si="1477"/>
        <v>0</v>
      </c>
    </row>
    <row r="6987" spans="1:41" x14ac:dyDescent="0.25">
      <c r="A6987" s="6">
        <v>70.870000000000104</v>
      </c>
      <c r="B6987" s="32" t="s">
        <v>317</v>
      </c>
      <c r="K6987" s="3">
        <f t="shared" si="1478"/>
        <v>5152</v>
      </c>
      <c r="L6987" s="97" t="str">
        <f>IF(TRIM('Ek.3-A'!F6987)&lt;&gt;"","var","yok")</f>
        <v>yok</v>
      </c>
      <c r="M6987" s="5" t="str">
        <f>IF('Ek.3-A'!F6987="", "", IF(VLOOKUP('Ek.3-A'!F6987, Veriler!D:E, 2, 0)=0, "", VLOOKUP('Ek.3-A'!F6987, Veriler!D:E, 2, 0)))</f>
        <v/>
      </c>
      <c r="N6987" s="5" t="str">
        <f>IF('Ek.3-A'!P6987="", "", 'Ek.3-A'!P6987)</f>
        <v/>
      </c>
      <c r="O6987" s="142">
        <f>'Ek.3-A'!S6987</f>
        <v>0</v>
      </c>
      <c r="P6987" s="143" t="str">
        <f>'Ek.3-A'!L6987</f>
        <v/>
      </c>
      <c r="Q6987" s="24" t="str">
        <f>'Ek.3-A'!M6987</f>
        <v/>
      </c>
      <c r="R6987" s="24">
        <f t="shared" si="1475"/>
        <v>0</v>
      </c>
      <c r="S6987" s="141" t="str">
        <f t="shared" si="1476"/>
        <v>H</v>
      </c>
      <c r="T6987" s="24">
        <f>IF(S6987="E",SUM($R$5:R6987),0)</f>
        <v>0</v>
      </c>
      <c r="U6987" s="143">
        <f t="shared" si="1477"/>
        <v>0</v>
      </c>
    </row>
    <row r="6988" spans="1:41" x14ac:dyDescent="0.25">
      <c r="A6988" s="6">
        <v>70.880000000000095</v>
      </c>
      <c r="B6988" s="32" t="s">
        <v>317</v>
      </c>
      <c r="T6988" s="24"/>
      <c r="U6988" s="25"/>
      <c r="AO6988" s="140">
        <f>'Ek.3-A'!L6988</f>
        <v>0</v>
      </c>
    </row>
    <row r="6989" spans="1:41" x14ac:dyDescent="0.25">
      <c r="A6989" s="6">
        <v>70.8900000000001</v>
      </c>
      <c r="B6989" s="32" t="s">
        <v>317</v>
      </c>
      <c r="T6989" s="24"/>
      <c r="U6989" s="25"/>
      <c r="AO6989" s="140"/>
    </row>
    <row r="6990" spans="1:41" x14ac:dyDescent="0.25">
      <c r="A6990" s="6">
        <v>70.900000000000105</v>
      </c>
      <c r="B6990" s="32" t="s">
        <v>317</v>
      </c>
      <c r="T6990" s="24"/>
      <c r="U6990" s="25"/>
      <c r="AO6990" s="140"/>
    </row>
    <row r="6991" spans="1:41" x14ac:dyDescent="0.25">
      <c r="A6991" s="6">
        <v>70.910000000000096</v>
      </c>
      <c r="B6991" s="32" t="s">
        <v>317</v>
      </c>
      <c r="T6991" s="24"/>
      <c r="U6991" s="25"/>
      <c r="AO6991" s="140"/>
    </row>
    <row r="6992" spans="1:41" x14ac:dyDescent="0.25">
      <c r="A6992" s="6">
        <v>70.920000000000101</v>
      </c>
      <c r="B6992" s="32" t="s">
        <v>317</v>
      </c>
      <c r="T6992" s="24"/>
      <c r="U6992" s="25"/>
    </row>
    <row r="6993" spans="1:21" x14ac:dyDescent="0.25">
      <c r="A6993" s="6">
        <v>70.930000000000106</v>
      </c>
      <c r="B6993" s="32" t="s">
        <v>317</v>
      </c>
      <c r="T6993" s="24"/>
      <c r="U6993" s="25"/>
    </row>
    <row r="6994" spans="1:21" x14ac:dyDescent="0.25">
      <c r="A6994" s="6">
        <v>70.940000000000097</v>
      </c>
      <c r="B6994" s="32" t="s">
        <v>317</v>
      </c>
      <c r="T6994" s="24"/>
      <c r="U6994" s="25"/>
    </row>
    <row r="6995" spans="1:21" x14ac:dyDescent="0.25">
      <c r="A6995" s="6">
        <v>70.950000000000102</v>
      </c>
      <c r="B6995" s="32" t="s">
        <v>317</v>
      </c>
      <c r="T6995" s="24"/>
      <c r="U6995" s="25"/>
    </row>
    <row r="6996" spans="1:21" x14ac:dyDescent="0.25">
      <c r="A6996" s="6">
        <v>70.960000000000093</v>
      </c>
      <c r="B6996" s="32" t="s">
        <v>317</v>
      </c>
      <c r="T6996" s="24"/>
      <c r="U6996" s="25"/>
    </row>
    <row r="6997" spans="1:21" x14ac:dyDescent="0.25">
      <c r="A6997" s="6">
        <v>70.970000000000098</v>
      </c>
      <c r="B6997" s="32" t="s">
        <v>317</v>
      </c>
      <c r="K6997" s="3">
        <f>K6987+1</f>
        <v>5153</v>
      </c>
      <c r="L6997" s="97" t="str">
        <f>IF(TRIM('Ek.3-A'!F6997)&lt;&gt;"","var","yok")</f>
        <v>yok</v>
      </c>
      <c r="M6997" s="5" t="str">
        <f>IF('Ek.3-A'!F6997="", "", IF(VLOOKUP('Ek.3-A'!F6997, Veriler!D:E, 2, 0)=0, "", VLOOKUP('Ek.3-A'!F6997, Veriler!D:E, 2, 0)))</f>
        <v/>
      </c>
      <c r="N6997" s="5" t="str">
        <f>IF('Ek.3-A'!P6997="", "", 'Ek.3-A'!P6997)</f>
        <v/>
      </c>
      <c r="O6997" s="142">
        <f>'Ek.3-A'!S6997</f>
        <v>0</v>
      </c>
      <c r="P6997" s="143" t="str">
        <f>'Ek.3-A'!L6997</f>
        <v/>
      </c>
      <c r="Q6997" s="24" t="str">
        <f>'Ek.3-A'!M6997</f>
        <v/>
      </c>
      <c r="R6997" s="24">
        <f t="shared" ref="R6997:R7010" si="1479">IF(L6997="var",0,IF(Q6997&lt;=0.005,Q6997,0))</f>
        <v>0</v>
      </c>
      <c r="S6997" s="141" t="str">
        <f t="shared" ref="S6997:S7010" si="1480">IF(Q6997&lt;=0.005,"E","H")</f>
        <v>H</v>
      </c>
      <c r="T6997" s="24">
        <f>IF(S6997="E",SUM($R$5:R6997),0)</f>
        <v>0</v>
      </c>
      <c r="U6997" s="143">
        <f t="shared" ref="U6997:U7010" si="1481">IF(T6997&lt;=0.1, O6997, IF(R6997&gt;$G$2, R6997*O6997, $G$2*O6997))</f>
        <v>0</v>
      </c>
    </row>
    <row r="6998" spans="1:21" x14ac:dyDescent="0.25">
      <c r="A6998" s="6">
        <v>70.980000000000103</v>
      </c>
      <c r="B6998" s="32" t="s">
        <v>317</v>
      </c>
      <c r="K6998" s="3">
        <f t="shared" ref="K6998:K7010" si="1482">K6997+1</f>
        <v>5154</v>
      </c>
      <c r="L6998" s="97" t="str">
        <f>IF(TRIM('Ek.3-A'!F6998)&lt;&gt;"","var","yok")</f>
        <v>yok</v>
      </c>
      <c r="M6998" s="5" t="str">
        <f>IF('Ek.3-A'!F6998="", "", IF(VLOOKUP('Ek.3-A'!F6998, Veriler!D:E, 2, 0)=0, "", VLOOKUP('Ek.3-A'!F6998, Veriler!D:E, 2, 0)))</f>
        <v/>
      </c>
      <c r="N6998" s="5" t="str">
        <f>IF('Ek.3-A'!P6998="", "", 'Ek.3-A'!P6998)</f>
        <v/>
      </c>
      <c r="O6998" s="142">
        <f>'Ek.3-A'!S6998</f>
        <v>0</v>
      </c>
      <c r="P6998" s="143" t="str">
        <f>'Ek.3-A'!L6998</f>
        <v/>
      </c>
      <c r="Q6998" s="24" t="str">
        <f>'Ek.3-A'!M6998</f>
        <v/>
      </c>
      <c r="R6998" s="24">
        <f t="shared" si="1479"/>
        <v>0</v>
      </c>
      <c r="S6998" s="141" t="str">
        <f t="shared" si="1480"/>
        <v>H</v>
      </c>
      <c r="T6998" s="24">
        <f>IF(S6998="E",SUM($R$5:R6998),0)</f>
        <v>0</v>
      </c>
      <c r="U6998" s="143">
        <f t="shared" si="1481"/>
        <v>0</v>
      </c>
    </row>
    <row r="6999" spans="1:21" x14ac:dyDescent="0.25">
      <c r="A6999" s="6">
        <v>70.990000000000094</v>
      </c>
      <c r="B6999" s="32" t="s">
        <v>317</v>
      </c>
      <c r="K6999" s="3">
        <f t="shared" si="1482"/>
        <v>5155</v>
      </c>
      <c r="L6999" s="97" t="str">
        <f>IF(TRIM('Ek.3-A'!F6999)&lt;&gt;"","var","yok")</f>
        <v>yok</v>
      </c>
      <c r="M6999" s="5" t="str">
        <f>IF('Ek.3-A'!F6999="", "", IF(VLOOKUP('Ek.3-A'!F6999, Veriler!D:E, 2, 0)=0, "", VLOOKUP('Ek.3-A'!F6999, Veriler!D:E, 2, 0)))</f>
        <v/>
      </c>
      <c r="N6999" s="5" t="str">
        <f>IF('Ek.3-A'!P6999="", "", 'Ek.3-A'!P6999)</f>
        <v/>
      </c>
      <c r="O6999" s="142">
        <f>'Ek.3-A'!S6999</f>
        <v>0</v>
      </c>
      <c r="P6999" s="143" t="str">
        <f>'Ek.3-A'!L6999</f>
        <v/>
      </c>
      <c r="Q6999" s="24" t="str">
        <f>'Ek.3-A'!M6999</f>
        <v/>
      </c>
      <c r="R6999" s="24">
        <f t="shared" si="1479"/>
        <v>0</v>
      </c>
      <c r="S6999" s="141" t="str">
        <f t="shared" si="1480"/>
        <v>H</v>
      </c>
      <c r="T6999" s="24">
        <f>IF(S6999="E",SUM($R$5:R6999),0)</f>
        <v>0</v>
      </c>
      <c r="U6999" s="143">
        <f t="shared" si="1481"/>
        <v>0</v>
      </c>
    </row>
    <row r="7000" spans="1:21" x14ac:dyDescent="0.25">
      <c r="A7000" s="6">
        <v>71.000000000000099</v>
      </c>
      <c r="B7000" s="32" t="s">
        <v>318</v>
      </c>
      <c r="K7000" s="3">
        <f t="shared" si="1482"/>
        <v>5156</v>
      </c>
      <c r="L7000" s="97" t="str">
        <f>IF(TRIM('Ek.3-A'!F7000)&lt;&gt;"","var","yok")</f>
        <v>yok</v>
      </c>
      <c r="M7000" s="5" t="str">
        <f>IF('Ek.3-A'!F7000="", "", IF(VLOOKUP('Ek.3-A'!F7000, Veriler!D:E, 2, 0)=0, "", VLOOKUP('Ek.3-A'!F7000, Veriler!D:E, 2, 0)))</f>
        <v/>
      </c>
      <c r="N7000" s="5" t="str">
        <f>IF('Ek.3-A'!P7000="", "", 'Ek.3-A'!P7000)</f>
        <v/>
      </c>
      <c r="O7000" s="142">
        <f>'Ek.3-A'!S7000</f>
        <v>0</v>
      </c>
      <c r="P7000" s="143" t="str">
        <f>'Ek.3-A'!L7000</f>
        <v/>
      </c>
      <c r="Q7000" s="24" t="str">
        <f>'Ek.3-A'!M7000</f>
        <v/>
      </c>
      <c r="R7000" s="24">
        <f t="shared" si="1479"/>
        <v>0</v>
      </c>
      <c r="S7000" s="141" t="str">
        <f t="shared" si="1480"/>
        <v>H</v>
      </c>
      <c r="T7000" s="24">
        <f>IF(S7000="E",SUM($R$5:R7000),0)</f>
        <v>0</v>
      </c>
      <c r="U7000" s="143">
        <f t="shared" si="1481"/>
        <v>0</v>
      </c>
    </row>
    <row r="7001" spans="1:21" x14ac:dyDescent="0.25">
      <c r="A7001" s="6">
        <v>71.010000000000105</v>
      </c>
      <c r="B7001" s="32" t="s">
        <v>318</v>
      </c>
      <c r="K7001" s="3">
        <f t="shared" si="1482"/>
        <v>5157</v>
      </c>
      <c r="L7001" s="97" t="str">
        <f>IF(TRIM('Ek.3-A'!F7001)&lt;&gt;"","var","yok")</f>
        <v>yok</v>
      </c>
      <c r="M7001" s="5" t="str">
        <f>IF('Ek.3-A'!F7001="", "", IF(VLOOKUP('Ek.3-A'!F7001, Veriler!D:E, 2, 0)=0, "", VLOOKUP('Ek.3-A'!F7001, Veriler!D:E, 2, 0)))</f>
        <v/>
      </c>
      <c r="N7001" s="5" t="str">
        <f>IF('Ek.3-A'!P7001="", "", 'Ek.3-A'!P7001)</f>
        <v/>
      </c>
      <c r="O7001" s="142">
        <f>'Ek.3-A'!S7001</f>
        <v>0</v>
      </c>
      <c r="P7001" s="143" t="str">
        <f>'Ek.3-A'!L7001</f>
        <v/>
      </c>
      <c r="Q7001" s="24" t="str">
        <f>'Ek.3-A'!M7001</f>
        <v/>
      </c>
      <c r="R7001" s="24">
        <f t="shared" si="1479"/>
        <v>0</v>
      </c>
      <c r="S7001" s="141" t="str">
        <f t="shared" si="1480"/>
        <v>H</v>
      </c>
      <c r="T7001" s="24">
        <f>IF(S7001="E",SUM($R$5:R7001),0)</f>
        <v>0</v>
      </c>
      <c r="U7001" s="143">
        <f t="shared" si="1481"/>
        <v>0</v>
      </c>
    </row>
    <row r="7002" spans="1:21" x14ac:dyDescent="0.25">
      <c r="A7002" s="6">
        <v>71.020000000000095</v>
      </c>
      <c r="B7002" s="32" t="s">
        <v>318</v>
      </c>
      <c r="K7002" s="3">
        <f t="shared" si="1482"/>
        <v>5158</v>
      </c>
      <c r="L7002" s="97" t="str">
        <f>IF(TRIM('Ek.3-A'!F7002)&lt;&gt;"","var","yok")</f>
        <v>yok</v>
      </c>
      <c r="M7002" s="5" t="str">
        <f>IF('Ek.3-A'!F7002="", "", IF(VLOOKUP('Ek.3-A'!F7002, Veriler!D:E, 2, 0)=0, "", VLOOKUP('Ek.3-A'!F7002, Veriler!D:E, 2, 0)))</f>
        <v/>
      </c>
      <c r="N7002" s="5" t="str">
        <f>IF('Ek.3-A'!P7002="", "", 'Ek.3-A'!P7002)</f>
        <v/>
      </c>
      <c r="O7002" s="142">
        <f>'Ek.3-A'!S7002</f>
        <v>0</v>
      </c>
      <c r="P7002" s="143" t="str">
        <f>'Ek.3-A'!L7002</f>
        <v/>
      </c>
      <c r="Q7002" s="24" t="str">
        <f>'Ek.3-A'!M7002</f>
        <v/>
      </c>
      <c r="R7002" s="24">
        <f t="shared" si="1479"/>
        <v>0</v>
      </c>
      <c r="S7002" s="141" t="str">
        <f t="shared" si="1480"/>
        <v>H</v>
      </c>
      <c r="T7002" s="24">
        <f>IF(S7002="E",SUM($R$5:R7002),0)</f>
        <v>0</v>
      </c>
      <c r="U7002" s="143">
        <f t="shared" si="1481"/>
        <v>0</v>
      </c>
    </row>
    <row r="7003" spans="1:21" x14ac:dyDescent="0.25">
      <c r="A7003" s="6">
        <v>71.030000000000101</v>
      </c>
      <c r="B7003" s="32" t="s">
        <v>318</v>
      </c>
      <c r="K7003" s="3">
        <f t="shared" si="1482"/>
        <v>5159</v>
      </c>
      <c r="L7003" s="97" t="str">
        <f>IF(TRIM('Ek.3-A'!F7003)&lt;&gt;"","var","yok")</f>
        <v>yok</v>
      </c>
      <c r="M7003" s="5" t="str">
        <f>IF('Ek.3-A'!F7003="", "", IF(VLOOKUP('Ek.3-A'!F7003, Veriler!D:E, 2, 0)=0, "", VLOOKUP('Ek.3-A'!F7003, Veriler!D:E, 2, 0)))</f>
        <v/>
      </c>
      <c r="N7003" s="5" t="str">
        <f>IF('Ek.3-A'!P7003="", "", 'Ek.3-A'!P7003)</f>
        <v/>
      </c>
      <c r="O7003" s="142">
        <f>'Ek.3-A'!S7003</f>
        <v>0</v>
      </c>
      <c r="P7003" s="143" t="str">
        <f>'Ek.3-A'!L7003</f>
        <v/>
      </c>
      <c r="Q7003" s="24" t="str">
        <f>'Ek.3-A'!M7003</f>
        <v/>
      </c>
      <c r="R7003" s="24">
        <f t="shared" si="1479"/>
        <v>0</v>
      </c>
      <c r="S7003" s="141" t="str">
        <f t="shared" si="1480"/>
        <v>H</v>
      </c>
      <c r="T7003" s="24">
        <f>IF(S7003="E",SUM($R$5:R7003),0)</f>
        <v>0</v>
      </c>
      <c r="U7003" s="143">
        <f t="shared" si="1481"/>
        <v>0</v>
      </c>
    </row>
    <row r="7004" spans="1:21" x14ac:dyDescent="0.25">
      <c r="A7004" s="6">
        <v>71.040000000000106</v>
      </c>
      <c r="B7004" s="32" t="s">
        <v>318</v>
      </c>
      <c r="K7004" s="3">
        <f t="shared" si="1482"/>
        <v>5160</v>
      </c>
      <c r="L7004" s="97" t="str">
        <f>IF(TRIM('Ek.3-A'!F7004)&lt;&gt;"","var","yok")</f>
        <v>yok</v>
      </c>
      <c r="M7004" s="5" t="str">
        <f>IF('Ek.3-A'!F7004="", "", IF(VLOOKUP('Ek.3-A'!F7004, Veriler!D:E, 2, 0)=0, "", VLOOKUP('Ek.3-A'!F7004, Veriler!D:E, 2, 0)))</f>
        <v/>
      </c>
      <c r="N7004" s="5" t="str">
        <f>IF('Ek.3-A'!P7004="", "", 'Ek.3-A'!P7004)</f>
        <v/>
      </c>
      <c r="O7004" s="142">
        <f>'Ek.3-A'!S7004</f>
        <v>0</v>
      </c>
      <c r="P7004" s="143" t="str">
        <f>'Ek.3-A'!L7004</f>
        <v/>
      </c>
      <c r="Q7004" s="24" t="str">
        <f>'Ek.3-A'!M7004</f>
        <v/>
      </c>
      <c r="R7004" s="24">
        <f t="shared" si="1479"/>
        <v>0</v>
      </c>
      <c r="S7004" s="141" t="str">
        <f t="shared" si="1480"/>
        <v>H</v>
      </c>
      <c r="T7004" s="24">
        <f>IF(S7004="E",SUM($R$5:R7004),0)</f>
        <v>0</v>
      </c>
      <c r="U7004" s="143">
        <f t="shared" si="1481"/>
        <v>0</v>
      </c>
    </row>
    <row r="7005" spans="1:21" x14ac:dyDescent="0.25">
      <c r="A7005" s="6">
        <v>71.050000000000097</v>
      </c>
      <c r="B7005" s="32" t="s">
        <v>318</v>
      </c>
      <c r="K7005" s="3">
        <f t="shared" si="1482"/>
        <v>5161</v>
      </c>
      <c r="L7005" s="97" t="str">
        <f>IF(TRIM('Ek.3-A'!F7005)&lt;&gt;"","var","yok")</f>
        <v>yok</v>
      </c>
      <c r="M7005" s="5" t="str">
        <f>IF('Ek.3-A'!F7005="", "", IF(VLOOKUP('Ek.3-A'!F7005, Veriler!D:E, 2, 0)=0, "", VLOOKUP('Ek.3-A'!F7005, Veriler!D:E, 2, 0)))</f>
        <v/>
      </c>
      <c r="N7005" s="5" t="str">
        <f>IF('Ek.3-A'!P7005="", "", 'Ek.3-A'!P7005)</f>
        <v/>
      </c>
      <c r="O7005" s="142">
        <f>'Ek.3-A'!S7005</f>
        <v>0</v>
      </c>
      <c r="P7005" s="143" t="str">
        <f>'Ek.3-A'!L7005</f>
        <v/>
      </c>
      <c r="Q7005" s="24" t="str">
        <f>'Ek.3-A'!M7005</f>
        <v/>
      </c>
      <c r="R7005" s="24">
        <f t="shared" si="1479"/>
        <v>0</v>
      </c>
      <c r="S7005" s="141" t="str">
        <f t="shared" si="1480"/>
        <v>H</v>
      </c>
      <c r="T7005" s="24">
        <f>IF(S7005="E",SUM($R$5:R7005),0)</f>
        <v>0</v>
      </c>
      <c r="U7005" s="143">
        <f t="shared" si="1481"/>
        <v>0</v>
      </c>
    </row>
    <row r="7006" spans="1:21" x14ac:dyDescent="0.25">
      <c r="A7006" s="6">
        <v>71.060000000000102</v>
      </c>
      <c r="B7006" s="32" t="s">
        <v>318</v>
      </c>
      <c r="K7006" s="3">
        <f t="shared" si="1482"/>
        <v>5162</v>
      </c>
      <c r="L7006" s="97" t="str">
        <f>IF(TRIM('Ek.3-A'!F7006)&lt;&gt;"","var","yok")</f>
        <v>yok</v>
      </c>
      <c r="M7006" s="5" t="str">
        <f>IF('Ek.3-A'!F7006="", "", IF(VLOOKUP('Ek.3-A'!F7006, Veriler!D:E, 2, 0)=0, "", VLOOKUP('Ek.3-A'!F7006, Veriler!D:E, 2, 0)))</f>
        <v/>
      </c>
      <c r="N7006" s="5" t="str">
        <f>IF('Ek.3-A'!P7006="", "", 'Ek.3-A'!P7006)</f>
        <v/>
      </c>
      <c r="O7006" s="142">
        <f>'Ek.3-A'!S7006</f>
        <v>0</v>
      </c>
      <c r="P7006" s="143" t="str">
        <f>'Ek.3-A'!L7006</f>
        <v/>
      </c>
      <c r="Q7006" s="24" t="str">
        <f>'Ek.3-A'!M7006</f>
        <v/>
      </c>
      <c r="R7006" s="24">
        <f t="shared" si="1479"/>
        <v>0</v>
      </c>
      <c r="S7006" s="141" t="str">
        <f t="shared" si="1480"/>
        <v>H</v>
      </c>
      <c r="T7006" s="24">
        <f>IF(S7006="E",SUM($R$5:R7006),0)</f>
        <v>0</v>
      </c>
      <c r="U7006" s="143">
        <f t="shared" si="1481"/>
        <v>0</v>
      </c>
    </row>
    <row r="7007" spans="1:21" x14ac:dyDescent="0.25">
      <c r="A7007" s="6">
        <v>71.070000000000107</v>
      </c>
      <c r="B7007" s="32" t="s">
        <v>318</v>
      </c>
      <c r="K7007" s="3">
        <f t="shared" si="1482"/>
        <v>5163</v>
      </c>
      <c r="L7007" s="97" t="str">
        <f>IF(TRIM('Ek.3-A'!F7007)&lt;&gt;"","var","yok")</f>
        <v>yok</v>
      </c>
      <c r="M7007" s="5" t="str">
        <f>IF('Ek.3-A'!F7007="", "", IF(VLOOKUP('Ek.3-A'!F7007, Veriler!D:E, 2, 0)=0, "", VLOOKUP('Ek.3-A'!F7007, Veriler!D:E, 2, 0)))</f>
        <v/>
      </c>
      <c r="N7007" s="5" t="str">
        <f>IF('Ek.3-A'!P7007="", "", 'Ek.3-A'!P7007)</f>
        <v/>
      </c>
      <c r="O7007" s="142">
        <f>'Ek.3-A'!S7007</f>
        <v>0</v>
      </c>
      <c r="P7007" s="143" t="str">
        <f>'Ek.3-A'!L7007</f>
        <v/>
      </c>
      <c r="Q7007" s="24" t="str">
        <f>'Ek.3-A'!M7007</f>
        <v/>
      </c>
      <c r="R7007" s="24">
        <f t="shared" si="1479"/>
        <v>0</v>
      </c>
      <c r="S7007" s="141" t="str">
        <f t="shared" si="1480"/>
        <v>H</v>
      </c>
      <c r="T7007" s="24">
        <f>IF(S7007="E",SUM($R$5:R7007),0)</f>
        <v>0</v>
      </c>
      <c r="U7007" s="143">
        <f t="shared" si="1481"/>
        <v>0</v>
      </c>
    </row>
    <row r="7008" spans="1:21" x14ac:dyDescent="0.25">
      <c r="A7008" s="6">
        <v>71.080000000000098</v>
      </c>
      <c r="B7008" s="32" t="s">
        <v>318</v>
      </c>
      <c r="K7008" s="3">
        <f t="shared" si="1482"/>
        <v>5164</v>
      </c>
      <c r="L7008" s="97" t="str">
        <f>IF(TRIM('Ek.3-A'!F7008)&lt;&gt;"","var","yok")</f>
        <v>yok</v>
      </c>
      <c r="M7008" s="5" t="str">
        <f>IF('Ek.3-A'!F7008="", "", IF(VLOOKUP('Ek.3-A'!F7008, Veriler!D:E, 2, 0)=0, "", VLOOKUP('Ek.3-A'!F7008, Veriler!D:E, 2, 0)))</f>
        <v/>
      </c>
      <c r="N7008" s="5" t="str">
        <f>IF('Ek.3-A'!P7008="", "", 'Ek.3-A'!P7008)</f>
        <v/>
      </c>
      <c r="O7008" s="142">
        <f>'Ek.3-A'!S7008</f>
        <v>0</v>
      </c>
      <c r="P7008" s="143" t="str">
        <f>'Ek.3-A'!L7008</f>
        <v/>
      </c>
      <c r="Q7008" s="24" t="str">
        <f>'Ek.3-A'!M7008</f>
        <v/>
      </c>
      <c r="R7008" s="24">
        <f t="shared" si="1479"/>
        <v>0</v>
      </c>
      <c r="S7008" s="141" t="str">
        <f t="shared" si="1480"/>
        <v>H</v>
      </c>
      <c r="T7008" s="24">
        <f>IF(S7008="E",SUM($R$5:R7008),0)</f>
        <v>0</v>
      </c>
      <c r="U7008" s="143">
        <f t="shared" si="1481"/>
        <v>0</v>
      </c>
    </row>
    <row r="7009" spans="1:21" x14ac:dyDescent="0.25">
      <c r="A7009" s="6">
        <v>71.090000000000103</v>
      </c>
      <c r="B7009" s="32" t="s">
        <v>318</v>
      </c>
      <c r="K7009" s="3">
        <f t="shared" si="1482"/>
        <v>5165</v>
      </c>
      <c r="L7009" s="97" t="str">
        <f>IF(TRIM('Ek.3-A'!F7009)&lt;&gt;"","var","yok")</f>
        <v>yok</v>
      </c>
      <c r="M7009" s="5" t="str">
        <f>IF('Ek.3-A'!F7009="", "", IF(VLOOKUP('Ek.3-A'!F7009, Veriler!D:E, 2, 0)=0, "", VLOOKUP('Ek.3-A'!F7009, Veriler!D:E, 2, 0)))</f>
        <v/>
      </c>
      <c r="N7009" s="5" t="str">
        <f>IF('Ek.3-A'!P7009="", "", 'Ek.3-A'!P7009)</f>
        <v/>
      </c>
      <c r="O7009" s="142">
        <f>'Ek.3-A'!S7009</f>
        <v>0</v>
      </c>
      <c r="P7009" s="143" t="str">
        <f>'Ek.3-A'!L7009</f>
        <v/>
      </c>
      <c r="Q7009" s="24" t="str">
        <f>'Ek.3-A'!M7009</f>
        <v/>
      </c>
      <c r="R7009" s="24">
        <f t="shared" si="1479"/>
        <v>0</v>
      </c>
      <c r="S7009" s="141" t="str">
        <f t="shared" si="1480"/>
        <v>H</v>
      </c>
      <c r="T7009" s="24">
        <f>IF(S7009="E",SUM($R$5:R7009),0)</f>
        <v>0</v>
      </c>
      <c r="U7009" s="143">
        <f t="shared" si="1481"/>
        <v>0</v>
      </c>
    </row>
    <row r="7010" spans="1:21" x14ac:dyDescent="0.25">
      <c r="A7010" s="6">
        <v>71.100000000000094</v>
      </c>
      <c r="B7010" s="32" t="s">
        <v>318</v>
      </c>
      <c r="K7010" s="3">
        <f t="shared" si="1482"/>
        <v>5166</v>
      </c>
      <c r="L7010" s="97" t="str">
        <f>IF(TRIM('Ek.3-A'!F7010)&lt;&gt;"","var","yok")</f>
        <v>yok</v>
      </c>
      <c r="M7010" s="5" t="str">
        <f>IF('Ek.3-A'!F7010="", "", IF(VLOOKUP('Ek.3-A'!F7010, Veriler!D:E, 2, 0)=0, "", VLOOKUP('Ek.3-A'!F7010, Veriler!D:E, 2, 0)))</f>
        <v/>
      </c>
      <c r="N7010" s="5" t="str">
        <f>IF('Ek.3-A'!P7010="", "", 'Ek.3-A'!P7010)</f>
        <v/>
      </c>
      <c r="O7010" s="142">
        <f>'Ek.3-A'!S7010</f>
        <v>0</v>
      </c>
      <c r="P7010" s="143" t="str">
        <f>'Ek.3-A'!L7010</f>
        <v/>
      </c>
      <c r="Q7010" s="24" t="str">
        <f>'Ek.3-A'!M7010</f>
        <v/>
      </c>
      <c r="R7010" s="24">
        <f t="shared" si="1479"/>
        <v>0</v>
      </c>
      <c r="S7010" s="141" t="str">
        <f t="shared" si="1480"/>
        <v>H</v>
      </c>
      <c r="T7010" s="24">
        <f>IF(S7010="E",SUM($R$5:R7010),0)</f>
        <v>0</v>
      </c>
      <c r="U7010" s="143">
        <f t="shared" si="1481"/>
        <v>0</v>
      </c>
    </row>
    <row r="7011" spans="1:21" x14ac:dyDescent="0.25">
      <c r="A7011" s="6">
        <v>71.110000000000099</v>
      </c>
      <c r="B7011" s="32" t="s">
        <v>318</v>
      </c>
      <c r="L7011" s="97"/>
      <c r="M7011" s="5"/>
      <c r="N7011" s="5"/>
      <c r="O7011" s="5"/>
      <c r="Q7011" s="23"/>
      <c r="T7011" s="24"/>
      <c r="U7011" s="25"/>
    </row>
    <row r="7012" spans="1:21" x14ac:dyDescent="0.25">
      <c r="A7012" s="6">
        <v>71.120000000000104</v>
      </c>
      <c r="B7012" s="32" t="s">
        <v>318</v>
      </c>
      <c r="K7012" s="3">
        <f>K7010+1</f>
        <v>5167</v>
      </c>
      <c r="L7012" s="97" t="str">
        <f>IF(TRIM('Ek.3-A'!F7012)&lt;&gt;"","var","yok")</f>
        <v>yok</v>
      </c>
      <c r="M7012" s="5" t="str">
        <f>IF('Ek.3-A'!F7012="", "", IF(VLOOKUP('Ek.3-A'!F7012, Veriler!D:E, 2, 0)=0, "", VLOOKUP('Ek.3-A'!F7012, Veriler!D:E, 2, 0)))</f>
        <v/>
      </c>
      <c r="N7012" s="5" t="str">
        <f>IF('Ek.3-A'!P7012="", "", 'Ek.3-A'!P7012)</f>
        <v/>
      </c>
      <c r="O7012" s="142">
        <f>'Ek.3-A'!S7012</f>
        <v>0</v>
      </c>
      <c r="P7012" s="143" t="str">
        <f>'Ek.3-A'!L7012</f>
        <v/>
      </c>
      <c r="Q7012" s="24" t="str">
        <f>'Ek.3-A'!M7012</f>
        <v/>
      </c>
      <c r="R7012" s="24">
        <f t="shared" ref="R7012:R7025" si="1483">IF(L7012="var",0,IF(Q7012&lt;=0.005,Q7012,0))</f>
        <v>0</v>
      </c>
      <c r="S7012" s="141" t="str">
        <f t="shared" ref="S7012:S7025" si="1484">IF(Q7012&lt;=0.005,"E","H")</f>
        <v>H</v>
      </c>
      <c r="T7012" s="24">
        <f>IF(S7012="E",SUM($R$5:R7012),0)</f>
        <v>0</v>
      </c>
      <c r="U7012" s="143">
        <f t="shared" ref="U7012:U7025" si="1485">IF(T7012&lt;=0.1, O7012, IF(R7012&gt;$G$2, R7012*O7012, $G$2*O7012))</f>
        <v>0</v>
      </c>
    </row>
    <row r="7013" spans="1:21" x14ac:dyDescent="0.25">
      <c r="A7013" s="6">
        <v>71.130000000000095</v>
      </c>
      <c r="B7013" s="32" t="s">
        <v>318</v>
      </c>
      <c r="K7013" s="3">
        <f t="shared" ref="K7013:K7025" si="1486">K7012+1</f>
        <v>5168</v>
      </c>
      <c r="L7013" s="97" t="str">
        <f>IF(TRIM('Ek.3-A'!F7013)&lt;&gt;"","var","yok")</f>
        <v>yok</v>
      </c>
      <c r="M7013" s="5" t="str">
        <f>IF('Ek.3-A'!F7013="", "", IF(VLOOKUP('Ek.3-A'!F7013, Veriler!D:E, 2, 0)=0, "", VLOOKUP('Ek.3-A'!F7013, Veriler!D:E, 2, 0)))</f>
        <v/>
      </c>
      <c r="N7013" s="5" t="str">
        <f>IF('Ek.3-A'!P7013="", "", 'Ek.3-A'!P7013)</f>
        <v/>
      </c>
      <c r="O7013" s="142">
        <f>'Ek.3-A'!S7013</f>
        <v>0</v>
      </c>
      <c r="P7013" s="143" t="str">
        <f>'Ek.3-A'!L7013</f>
        <v/>
      </c>
      <c r="Q7013" s="24" t="str">
        <f>'Ek.3-A'!M7013</f>
        <v/>
      </c>
      <c r="R7013" s="24">
        <f t="shared" si="1483"/>
        <v>0</v>
      </c>
      <c r="S7013" s="141" t="str">
        <f t="shared" si="1484"/>
        <v>H</v>
      </c>
      <c r="T7013" s="24">
        <f>IF(S7013="E",SUM($R$5:R7013),0)</f>
        <v>0</v>
      </c>
      <c r="U7013" s="143">
        <f t="shared" si="1485"/>
        <v>0</v>
      </c>
    </row>
    <row r="7014" spans="1:21" x14ac:dyDescent="0.25">
      <c r="A7014" s="6">
        <v>71.1400000000001</v>
      </c>
      <c r="B7014" s="32" t="s">
        <v>318</v>
      </c>
      <c r="K7014" s="3">
        <f t="shared" si="1486"/>
        <v>5169</v>
      </c>
      <c r="L7014" s="97" t="str">
        <f>IF(TRIM('Ek.3-A'!F7014)&lt;&gt;"","var","yok")</f>
        <v>yok</v>
      </c>
      <c r="M7014" s="5" t="str">
        <f>IF('Ek.3-A'!F7014="", "", IF(VLOOKUP('Ek.3-A'!F7014, Veriler!D:E, 2, 0)=0, "", VLOOKUP('Ek.3-A'!F7014, Veriler!D:E, 2, 0)))</f>
        <v/>
      </c>
      <c r="N7014" s="5" t="str">
        <f>IF('Ek.3-A'!P7014="", "", 'Ek.3-A'!P7014)</f>
        <v/>
      </c>
      <c r="O7014" s="142">
        <f>'Ek.3-A'!S7014</f>
        <v>0</v>
      </c>
      <c r="P7014" s="143" t="str">
        <f>'Ek.3-A'!L7014</f>
        <v/>
      </c>
      <c r="Q7014" s="24" t="str">
        <f>'Ek.3-A'!M7014</f>
        <v/>
      </c>
      <c r="R7014" s="24">
        <f t="shared" si="1483"/>
        <v>0</v>
      </c>
      <c r="S7014" s="141" t="str">
        <f t="shared" si="1484"/>
        <v>H</v>
      </c>
      <c r="T7014" s="24">
        <f>IF(S7014="E",SUM($R$5:R7014),0)</f>
        <v>0</v>
      </c>
      <c r="U7014" s="143">
        <f t="shared" si="1485"/>
        <v>0</v>
      </c>
    </row>
    <row r="7015" spans="1:21" x14ac:dyDescent="0.25">
      <c r="A7015" s="6">
        <v>71.150000000000105</v>
      </c>
      <c r="B7015" s="32" t="s">
        <v>318</v>
      </c>
      <c r="K7015" s="3">
        <f t="shared" si="1486"/>
        <v>5170</v>
      </c>
      <c r="L7015" s="97" t="str">
        <f>IF(TRIM('Ek.3-A'!F7015)&lt;&gt;"","var","yok")</f>
        <v>yok</v>
      </c>
      <c r="M7015" s="5" t="str">
        <f>IF('Ek.3-A'!F7015="", "", IF(VLOOKUP('Ek.3-A'!F7015, Veriler!D:E, 2, 0)=0, "", VLOOKUP('Ek.3-A'!F7015, Veriler!D:E, 2, 0)))</f>
        <v/>
      </c>
      <c r="N7015" s="5" t="str">
        <f>IF('Ek.3-A'!P7015="", "", 'Ek.3-A'!P7015)</f>
        <v/>
      </c>
      <c r="O7015" s="142">
        <f>'Ek.3-A'!S7015</f>
        <v>0</v>
      </c>
      <c r="P7015" s="143" t="str">
        <f>'Ek.3-A'!L7015</f>
        <v/>
      </c>
      <c r="Q7015" s="24" t="str">
        <f>'Ek.3-A'!M7015</f>
        <v/>
      </c>
      <c r="R7015" s="24">
        <f t="shared" si="1483"/>
        <v>0</v>
      </c>
      <c r="S7015" s="141" t="str">
        <f t="shared" si="1484"/>
        <v>H</v>
      </c>
      <c r="T7015" s="24">
        <f>IF(S7015="E",SUM($R$5:R7015),0)</f>
        <v>0</v>
      </c>
      <c r="U7015" s="143">
        <f t="shared" si="1485"/>
        <v>0</v>
      </c>
    </row>
    <row r="7016" spans="1:21" x14ac:dyDescent="0.25">
      <c r="A7016" s="6">
        <v>71.160000000000096</v>
      </c>
      <c r="B7016" s="32" t="s">
        <v>318</v>
      </c>
      <c r="K7016" s="3">
        <f t="shared" si="1486"/>
        <v>5171</v>
      </c>
      <c r="L7016" s="97" t="str">
        <f>IF(TRIM('Ek.3-A'!F7016)&lt;&gt;"","var","yok")</f>
        <v>yok</v>
      </c>
      <c r="M7016" s="5" t="str">
        <f>IF('Ek.3-A'!F7016="", "", IF(VLOOKUP('Ek.3-A'!F7016, Veriler!D:E, 2, 0)=0, "", VLOOKUP('Ek.3-A'!F7016, Veriler!D:E, 2, 0)))</f>
        <v/>
      </c>
      <c r="N7016" s="5" t="str">
        <f>IF('Ek.3-A'!P7016="", "", 'Ek.3-A'!P7016)</f>
        <v/>
      </c>
      <c r="O7016" s="142">
        <f>'Ek.3-A'!S7016</f>
        <v>0</v>
      </c>
      <c r="P7016" s="143" t="str">
        <f>'Ek.3-A'!L7016</f>
        <v/>
      </c>
      <c r="Q7016" s="24" t="str">
        <f>'Ek.3-A'!M7016</f>
        <v/>
      </c>
      <c r="R7016" s="24">
        <f t="shared" si="1483"/>
        <v>0</v>
      </c>
      <c r="S7016" s="141" t="str">
        <f t="shared" si="1484"/>
        <v>H</v>
      </c>
      <c r="T7016" s="24">
        <f>IF(S7016="E",SUM($R$5:R7016),0)</f>
        <v>0</v>
      </c>
      <c r="U7016" s="143">
        <f t="shared" si="1485"/>
        <v>0</v>
      </c>
    </row>
    <row r="7017" spans="1:21" x14ac:dyDescent="0.25">
      <c r="A7017" s="6">
        <v>71.170000000000101</v>
      </c>
      <c r="B7017" s="32" t="s">
        <v>318</v>
      </c>
      <c r="K7017" s="3">
        <f t="shared" si="1486"/>
        <v>5172</v>
      </c>
      <c r="L7017" s="97" t="str">
        <f>IF(TRIM('Ek.3-A'!F7017)&lt;&gt;"","var","yok")</f>
        <v>yok</v>
      </c>
      <c r="M7017" s="5" t="str">
        <f>IF('Ek.3-A'!F7017="", "", IF(VLOOKUP('Ek.3-A'!F7017, Veriler!D:E, 2, 0)=0, "", VLOOKUP('Ek.3-A'!F7017, Veriler!D:E, 2, 0)))</f>
        <v/>
      </c>
      <c r="N7017" s="5" t="str">
        <f>IF('Ek.3-A'!P7017="", "", 'Ek.3-A'!P7017)</f>
        <v/>
      </c>
      <c r="O7017" s="142">
        <f>'Ek.3-A'!S7017</f>
        <v>0</v>
      </c>
      <c r="P7017" s="143" t="str">
        <f>'Ek.3-A'!L7017</f>
        <v/>
      </c>
      <c r="Q7017" s="24" t="str">
        <f>'Ek.3-A'!M7017</f>
        <v/>
      </c>
      <c r="R7017" s="24">
        <f t="shared" si="1483"/>
        <v>0</v>
      </c>
      <c r="S7017" s="141" t="str">
        <f t="shared" si="1484"/>
        <v>H</v>
      </c>
      <c r="T7017" s="24">
        <f>IF(S7017="E",SUM($R$5:R7017),0)</f>
        <v>0</v>
      </c>
      <c r="U7017" s="143">
        <f t="shared" si="1485"/>
        <v>0</v>
      </c>
    </row>
    <row r="7018" spans="1:21" x14ac:dyDescent="0.25">
      <c r="A7018" s="6">
        <v>71.180000000000106</v>
      </c>
      <c r="B7018" s="32" t="s">
        <v>318</v>
      </c>
      <c r="K7018" s="3">
        <f t="shared" si="1486"/>
        <v>5173</v>
      </c>
      <c r="L7018" s="97" t="str">
        <f>IF(TRIM('Ek.3-A'!F7018)&lt;&gt;"","var","yok")</f>
        <v>yok</v>
      </c>
      <c r="M7018" s="5" t="str">
        <f>IF('Ek.3-A'!F7018="", "", IF(VLOOKUP('Ek.3-A'!F7018, Veriler!D:E, 2, 0)=0, "", VLOOKUP('Ek.3-A'!F7018, Veriler!D:E, 2, 0)))</f>
        <v/>
      </c>
      <c r="N7018" s="5" t="str">
        <f>IF('Ek.3-A'!P7018="", "", 'Ek.3-A'!P7018)</f>
        <v/>
      </c>
      <c r="O7018" s="142">
        <f>'Ek.3-A'!S7018</f>
        <v>0</v>
      </c>
      <c r="P7018" s="143" t="str">
        <f>'Ek.3-A'!L7018</f>
        <v/>
      </c>
      <c r="Q7018" s="24" t="str">
        <f>'Ek.3-A'!M7018</f>
        <v/>
      </c>
      <c r="R7018" s="24">
        <f t="shared" si="1483"/>
        <v>0</v>
      </c>
      <c r="S7018" s="141" t="str">
        <f t="shared" si="1484"/>
        <v>H</v>
      </c>
      <c r="T7018" s="24">
        <f>IF(S7018="E",SUM($R$5:R7018),0)</f>
        <v>0</v>
      </c>
      <c r="U7018" s="143">
        <f t="shared" si="1485"/>
        <v>0</v>
      </c>
    </row>
    <row r="7019" spans="1:21" x14ac:dyDescent="0.25">
      <c r="A7019" s="6">
        <v>71.190000000000097</v>
      </c>
      <c r="B7019" s="32" t="s">
        <v>318</v>
      </c>
      <c r="K7019" s="3">
        <f t="shared" si="1486"/>
        <v>5174</v>
      </c>
      <c r="L7019" s="97" t="str">
        <f>IF(TRIM('Ek.3-A'!F7019)&lt;&gt;"","var","yok")</f>
        <v>yok</v>
      </c>
      <c r="M7019" s="5" t="str">
        <f>IF('Ek.3-A'!F7019="", "", IF(VLOOKUP('Ek.3-A'!F7019, Veriler!D:E, 2, 0)=0, "", VLOOKUP('Ek.3-A'!F7019, Veriler!D:E, 2, 0)))</f>
        <v/>
      </c>
      <c r="N7019" s="5" t="str">
        <f>IF('Ek.3-A'!P7019="", "", 'Ek.3-A'!P7019)</f>
        <v/>
      </c>
      <c r="O7019" s="142">
        <f>'Ek.3-A'!S7019</f>
        <v>0</v>
      </c>
      <c r="P7019" s="143" t="str">
        <f>'Ek.3-A'!L7019</f>
        <v/>
      </c>
      <c r="Q7019" s="24" t="str">
        <f>'Ek.3-A'!M7019</f>
        <v/>
      </c>
      <c r="R7019" s="24">
        <f t="shared" si="1483"/>
        <v>0</v>
      </c>
      <c r="S7019" s="141" t="str">
        <f t="shared" si="1484"/>
        <v>H</v>
      </c>
      <c r="T7019" s="24">
        <f>IF(S7019="E",SUM($R$5:R7019),0)</f>
        <v>0</v>
      </c>
      <c r="U7019" s="143">
        <f t="shared" si="1485"/>
        <v>0</v>
      </c>
    </row>
    <row r="7020" spans="1:21" x14ac:dyDescent="0.25">
      <c r="A7020" s="6">
        <v>71.200000000000102</v>
      </c>
      <c r="B7020" s="32" t="s">
        <v>318</v>
      </c>
      <c r="K7020" s="3">
        <f t="shared" si="1486"/>
        <v>5175</v>
      </c>
      <c r="L7020" s="97" t="str">
        <f>IF(TRIM('Ek.3-A'!F7020)&lt;&gt;"","var","yok")</f>
        <v>yok</v>
      </c>
      <c r="M7020" s="5" t="str">
        <f>IF('Ek.3-A'!F7020="", "", IF(VLOOKUP('Ek.3-A'!F7020, Veriler!D:E, 2, 0)=0, "", VLOOKUP('Ek.3-A'!F7020, Veriler!D:E, 2, 0)))</f>
        <v/>
      </c>
      <c r="N7020" s="5" t="str">
        <f>IF('Ek.3-A'!P7020="", "", 'Ek.3-A'!P7020)</f>
        <v/>
      </c>
      <c r="O7020" s="142">
        <f>'Ek.3-A'!S7020</f>
        <v>0</v>
      </c>
      <c r="P7020" s="143" t="str">
        <f>'Ek.3-A'!L7020</f>
        <v/>
      </c>
      <c r="Q7020" s="24" t="str">
        <f>'Ek.3-A'!M7020</f>
        <v/>
      </c>
      <c r="R7020" s="24">
        <f t="shared" si="1483"/>
        <v>0</v>
      </c>
      <c r="S7020" s="141" t="str">
        <f t="shared" si="1484"/>
        <v>H</v>
      </c>
      <c r="T7020" s="24">
        <f>IF(S7020="E",SUM($R$5:R7020),0)</f>
        <v>0</v>
      </c>
      <c r="U7020" s="143">
        <f t="shared" si="1485"/>
        <v>0</v>
      </c>
    </row>
    <row r="7021" spans="1:21" x14ac:dyDescent="0.25">
      <c r="A7021" s="6">
        <v>71.210000000000093</v>
      </c>
      <c r="B7021" s="32" t="s">
        <v>318</v>
      </c>
      <c r="K7021" s="3">
        <f t="shared" si="1486"/>
        <v>5176</v>
      </c>
      <c r="L7021" s="97" t="str">
        <f>IF(TRIM('Ek.3-A'!F7021)&lt;&gt;"","var","yok")</f>
        <v>yok</v>
      </c>
      <c r="M7021" s="5" t="str">
        <f>IF('Ek.3-A'!F7021="", "", IF(VLOOKUP('Ek.3-A'!F7021, Veriler!D:E, 2, 0)=0, "", VLOOKUP('Ek.3-A'!F7021, Veriler!D:E, 2, 0)))</f>
        <v/>
      </c>
      <c r="N7021" s="5" t="str">
        <f>IF('Ek.3-A'!P7021="", "", 'Ek.3-A'!P7021)</f>
        <v/>
      </c>
      <c r="O7021" s="142">
        <f>'Ek.3-A'!S7021</f>
        <v>0</v>
      </c>
      <c r="P7021" s="143" t="str">
        <f>'Ek.3-A'!L7021</f>
        <v/>
      </c>
      <c r="Q7021" s="24" t="str">
        <f>'Ek.3-A'!M7021</f>
        <v/>
      </c>
      <c r="R7021" s="24">
        <f t="shared" si="1483"/>
        <v>0</v>
      </c>
      <c r="S7021" s="141" t="str">
        <f t="shared" si="1484"/>
        <v>H</v>
      </c>
      <c r="T7021" s="24">
        <f>IF(S7021="E",SUM($R$5:R7021),0)</f>
        <v>0</v>
      </c>
      <c r="U7021" s="143">
        <f t="shared" si="1485"/>
        <v>0</v>
      </c>
    </row>
    <row r="7022" spans="1:21" x14ac:dyDescent="0.25">
      <c r="A7022" s="6">
        <v>71.220000000000098</v>
      </c>
      <c r="B7022" s="32" t="s">
        <v>318</v>
      </c>
      <c r="K7022" s="3">
        <f t="shared" si="1486"/>
        <v>5177</v>
      </c>
      <c r="L7022" s="97" t="str">
        <f>IF(TRIM('Ek.3-A'!F7022)&lt;&gt;"","var","yok")</f>
        <v>yok</v>
      </c>
      <c r="M7022" s="5" t="str">
        <f>IF('Ek.3-A'!F7022="", "", IF(VLOOKUP('Ek.3-A'!F7022, Veriler!D:E, 2, 0)=0, "", VLOOKUP('Ek.3-A'!F7022, Veriler!D:E, 2, 0)))</f>
        <v/>
      </c>
      <c r="N7022" s="5" t="str">
        <f>IF('Ek.3-A'!P7022="", "", 'Ek.3-A'!P7022)</f>
        <v/>
      </c>
      <c r="O7022" s="142">
        <f>'Ek.3-A'!S7022</f>
        <v>0</v>
      </c>
      <c r="P7022" s="143" t="str">
        <f>'Ek.3-A'!L7022</f>
        <v/>
      </c>
      <c r="Q7022" s="24" t="str">
        <f>'Ek.3-A'!M7022</f>
        <v/>
      </c>
      <c r="R7022" s="24">
        <f t="shared" si="1483"/>
        <v>0</v>
      </c>
      <c r="S7022" s="141" t="str">
        <f t="shared" si="1484"/>
        <v>H</v>
      </c>
      <c r="T7022" s="24">
        <f>IF(S7022="E",SUM($R$5:R7022),0)</f>
        <v>0</v>
      </c>
      <c r="U7022" s="143">
        <f t="shared" si="1485"/>
        <v>0</v>
      </c>
    </row>
    <row r="7023" spans="1:21" x14ac:dyDescent="0.25">
      <c r="A7023" s="6">
        <v>71.230000000000103</v>
      </c>
      <c r="B7023" s="32" t="s">
        <v>318</v>
      </c>
      <c r="K7023" s="3">
        <f t="shared" si="1486"/>
        <v>5178</v>
      </c>
      <c r="L7023" s="97" t="str">
        <f>IF(TRIM('Ek.3-A'!F7023)&lt;&gt;"","var","yok")</f>
        <v>yok</v>
      </c>
      <c r="M7023" s="5" t="str">
        <f>IF('Ek.3-A'!F7023="", "", IF(VLOOKUP('Ek.3-A'!F7023, Veriler!D:E, 2, 0)=0, "", VLOOKUP('Ek.3-A'!F7023, Veriler!D:E, 2, 0)))</f>
        <v/>
      </c>
      <c r="N7023" s="5" t="str">
        <f>IF('Ek.3-A'!P7023="", "", 'Ek.3-A'!P7023)</f>
        <v/>
      </c>
      <c r="O7023" s="142">
        <f>'Ek.3-A'!S7023</f>
        <v>0</v>
      </c>
      <c r="P7023" s="143" t="str">
        <f>'Ek.3-A'!L7023</f>
        <v/>
      </c>
      <c r="Q7023" s="24" t="str">
        <f>'Ek.3-A'!M7023</f>
        <v/>
      </c>
      <c r="R7023" s="24">
        <f t="shared" si="1483"/>
        <v>0</v>
      </c>
      <c r="S7023" s="141" t="str">
        <f t="shared" si="1484"/>
        <v>H</v>
      </c>
      <c r="T7023" s="24">
        <f>IF(S7023="E",SUM($R$5:R7023),0)</f>
        <v>0</v>
      </c>
      <c r="U7023" s="143">
        <f t="shared" si="1485"/>
        <v>0</v>
      </c>
    </row>
    <row r="7024" spans="1:21" x14ac:dyDescent="0.25">
      <c r="A7024" s="6">
        <v>71.240000000000094</v>
      </c>
      <c r="B7024" s="32" t="s">
        <v>318</v>
      </c>
      <c r="K7024" s="3">
        <f t="shared" si="1486"/>
        <v>5179</v>
      </c>
      <c r="L7024" s="97" t="str">
        <f>IF(TRIM('Ek.3-A'!F7024)&lt;&gt;"","var","yok")</f>
        <v>yok</v>
      </c>
      <c r="M7024" s="5" t="str">
        <f>IF('Ek.3-A'!F7024="", "", IF(VLOOKUP('Ek.3-A'!F7024, Veriler!D:E, 2, 0)=0, "", VLOOKUP('Ek.3-A'!F7024, Veriler!D:E, 2, 0)))</f>
        <v/>
      </c>
      <c r="N7024" s="5" t="str">
        <f>IF('Ek.3-A'!P7024="", "", 'Ek.3-A'!P7024)</f>
        <v/>
      </c>
      <c r="O7024" s="142">
        <f>'Ek.3-A'!S7024</f>
        <v>0</v>
      </c>
      <c r="P7024" s="143" t="str">
        <f>'Ek.3-A'!L7024</f>
        <v/>
      </c>
      <c r="Q7024" s="24" t="str">
        <f>'Ek.3-A'!M7024</f>
        <v/>
      </c>
      <c r="R7024" s="24">
        <f t="shared" si="1483"/>
        <v>0</v>
      </c>
      <c r="S7024" s="141" t="str">
        <f t="shared" si="1484"/>
        <v>H</v>
      </c>
      <c r="T7024" s="24">
        <f>IF(S7024="E",SUM($R$5:R7024),0)</f>
        <v>0</v>
      </c>
      <c r="U7024" s="143">
        <f t="shared" si="1485"/>
        <v>0</v>
      </c>
    </row>
    <row r="7025" spans="1:41" x14ac:dyDescent="0.25">
      <c r="A7025" s="6">
        <v>71.250000000000099</v>
      </c>
      <c r="B7025" s="32" t="s">
        <v>318</v>
      </c>
      <c r="K7025" s="3">
        <f t="shared" si="1486"/>
        <v>5180</v>
      </c>
      <c r="L7025" s="97" t="str">
        <f>IF(TRIM('Ek.3-A'!F7025)&lt;&gt;"","var","yok")</f>
        <v>yok</v>
      </c>
      <c r="M7025" s="5" t="str">
        <f>IF('Ek.3-A'!F7025="", "", IF(VLOOKUP('Ek.3-A'!F7025, Veriler!D:E, 2, 0)=0, "", VLOOKUP('Ek.3-A'!F7025, Veriler!D:E, 2, 0)))</f>
        <v/>
      </c>
      <c r="N7025" s="5" t="str">
        <f>IF('Ek.3-A'!P7025="", "", 'Ek.3-A'!P7025)</f>
        <v/>
      </c>
      <c r="O7025" s="142">
        <f>'Ek.3-A'!S7025</f>
        <v>0</v>
      </c>
      <c r="P7025" s="143" t="str">
        <f>'Ek.3-A'!L7025</f>
        <v/>
      </c>
      <c r="Q7025" s="24" t="str">
        <f>'Ek.3-A'!M7025</f>
        <v/>
      </c>
      <c r="R7025" s="24">
        <f t="shared" si="1483"/>
        <v>0</v>
      </c>
      <c r="S7025" s="141" t="str">
        <f t="shared" si="1484"/>
        <v>H</v>
      </c>
      <c r="T7025" s="24">
        <f>IF(S7025="E",SUM($R$5:R7025),0)</f>
        <v>0</v>
      </c>
      <c r="U7025" s="143">
        <f t="shared" si="1485"/>
        <v>0</v>
      </c>
    </row>
    <row r="7026" spans="1:41" x14ac:dyDescent="0.25">
      <c r="A7026" s="6">
        <v>71.260000000000105</v>
      </c>
      <c r="B7026" s="32" t="s">
        <v>318</v>
      </c>
      <c r="T7026" s="24"/>
      <c r="U7026" s="25"/>
      <c r="AO7026" s="140">
        <f>'Ek.3-A'!L7026</f>
        <v>0</v>
      </c>
    </row>
    <row r="7027" spans="1:41" x14ac:dyDescent="0.25">
      <c r="A7027" s="6">
        <v>71.270000000000095</v>
      </c>
      <c r="B7027" s="32" t="s">
        <v>318</v>
      </c>
      <c r="T7027" s="24"/>
      <c r="U7027" s="25"/>
    </row>
    <row r="7028" spans="1:41" x14ac:dyDescent="0.25">
      <c r="A7028" s="6">
        <v>71.280000000000101</v>
      </c>
      <c r="B7028" s="32" t="s">
        <v>318</v>
      </c>
      <c r="T7028" s="24"/>
      <c r="U7028" s="25"/>
    </row>
    <row r="7029" spans="1:41" x14ac:dyDescent="0.25">
      <c r="A7029" s="6">
        <v>71.290000000000106</v>
      </c>
      <c r="B7029" s="32" t="s">
        <v>318</v>
      </c>
      <c r="T7029" s="24"/>
      <c r="U7029" s="25"/>
    </row>
    <row r="7030" spans="1:41" x14ac:dyDescent="0.25">
      <c r="A7030" s="6">
        <v>71.300000000000097</v>
      </c>
      <c r="B7030" s="32" t="s">
        <v>318</v>
      </c>
      <c r="T7030" s="24"/>
      <c r="U7030" s="25"/>
    </row>
    <row r="7031" spans="1:41" x14ac:dyDescent="0.25">
      <c r="A7031" s="6">
        <v>71.310000000000102</v>
      </c>
      <c r="B7031" s="32" t="s">
        <v>318</v>
      </c>
      <c r="T7031" s="24"/>
      <c r="U7031" s="25"/>
    </row>
    <row r="7032" spans="1:41" x14ac:dyDescent="0.25">
      <c r="A7032" s="6">
        <v>71.320000000000107</v>
      </c>
      <c r="B7032" s="32" t="s">
        <v>318</v>
      </c>
      <c r="T7032" s="24"/>
      <c r="U7032" s="25"/>
    </row>
    <row r="7033" spans="1:41" x14ac:dyDescent="0.25">
      <c r="A7033" s="6">
        <v>71.330000000000098</v>
      </c>
      <c r="B7033" s="32" t="s">
        <v>318</v>
      </c>
      <c r="T7033" s="24"/>
      <c r="U7033" s="25"/>
    </row>
    <row r="7034" spans="1:41" x14ac:dyDescent="0.25">
      <c r="A7034" s="6">
        <v>71.340000000000103</v>
      </c>
      <c r="B7034" s="32" t="s">
        <v>318</v>
      </c>
      <c r="T7034" s="24"/>
      <c r="U7034" s="25"/>
    </row>
    <row r="7035" spans="1:41" x14ac:dyDescent="0.25">
      <c r="A7035" s="6">
        <v>71.350000000000094</v>
      </c>
      <c r="B7035" s="32" t="s">
        <v>318</v>
      </c>
      <c r="K7035" s="3">
        <f>K7025+1</f>
        <v>5181</v>
      </c>
      <c r="L7035" s="97" t="str">
        <f>IF(TRIM('Ek.3-A'!F7035)&lt;&gt;"","var","yok")</f>
        <v>yok</v>
      </c>
      <c r="M7035" s="5" t="str">
        <f>IF('Ek.3-A'!F7035="", "", IF(VLOOKUP('Ek.3-A'!F7035, Veriler!D:E, 2, 0)=0, "", VLOOKUP('Ek.3-A'!F7035, Veriler!D:E, 2, 0)))</f>
        <v/>
      </c>
      <c r="N7035" s="5" t="str">
        <f>IF('Ek.3-A'!P7035="", "", 'Ek.3-A'!P7035)</f>
        <v/>
      </c>
      <c r="O7035" s="142">
        <f>'Ek.3-A'!S7035</f>
        <v>0</v>
      </c>
      <c r="P7035" s="143" t="str">
        <f>'Ek.3-A'!L7035</f>
        <v/>
      </c>
      <c r="Q7035" s="24" t="str">
        <f>'Ek.3-A'!M7035</f>
        <v/>
      </c>
      <c r="R7035" s="24">
        <f t="shared" ref="R7035:R7048" si="1487">IF(L7035="var",0,IF(Q7035&lt;=0.005,Q7035,0))</f>
        <v>0</v>
      </c>
      <c r="S7035" s="141" t="str">
        <f t="shared" ref="S7035:S7048" si="1488">IF(Q7035&lt;=0.005,"E","H")</f>
        <v>H</v>
      </c>
      <c r="T7035" s="24">
        <f>IF(S7035="E",SUM($R$5:R7035),0)</f>
        <v>0</v>
      </c>
      <c r="U7035" s="143">
        <f t="shared" ref="U7035:U7048" si="1489">IF(T7035&lt;=0.1, O7035, IF(R7035&gt;$G$2, R7035*O7035, $G$2*O7035))</f>
        <v>0</v>
      </c>
    </row>
    <row r="7036" spans="1:41" x14ac:dyDescent="0.25">
      <c r="A7036" s="6">
        <v>71.360000000000099</v>
      </c>
      <c r="B7036" s="32" t="s">
        <v>318</v>
      </c>
      <c r="K7036" s="3">
        <f t="shared" ref="K7036:K7048" si="1490">K7035+1</f>
        <v>5182</v>
      </c>
      <c r="L7036" s="97" t="str">
        <f>IF(TRIM('Ek.3-A'!F7036)&lt;&gt;"","var","yok")</f>
        <v>yok</v>
      </c>
      <c r="M7036" s="5" t="str">
        <f>IF('Ek.3-A'!F7036="", "", IF(VLOOKUP('Ek.3-A'!F7036, Veriler!D:E, 2, 0)=0, "", VLOOKUP('Ek.3-A'!F7036, Veriler!D:E, 2, 0)))</f>
        <v/>
      </c>
      <c r="N7036" s="5" t="str">
        <f>IF('Ek.3-A'!P7036="", "", 'Ek.3-A'!P7036)</f>
        <v/>
      </c>
      <c r="O7036" s="142">
        <f>'Ek.3-A'!S7036</f>
        <v>0</v>
      </c>
      <c r="P7036" s="143" t="str">
        <f>'Ek.3-A'!L7036</f>
        <v/>
      </c>
      <c r="Q7036" s="24" t="str">
        <f>'Ek.3-A'!M7036</f>
        <v/>
      </c>
      <c r="R7036" s="24">
        <f t="shared" si="1487"/>
        <v>0</v>
      </c>
      <c r="S7036" s="141" t="str">
        <f t="shared" si="1488"/>
        <v>H</v>
      </c>
      <c r="T7036" s="24">
        <f>IF(S7036="E",SUM($R$5:R7036),0)</f>
        <v>0</v>
      </c>
      <c r="U7036" s="143">
        <f t="shared" si="1489"/>
        <v>0</v>
      </c>
    </row>
    <row r="7037" spans="1:41" x14ac:dyDescent="0.25">
      <c r="A7037" s="6">
        <v>71.370000000000104</v>
      </c>
      <c r="B7037" s="32" t="s">
        <v>318</v>
      </c>
      <c r="K7037" s="3">
        <f t="shared" si="1490"/>
        <v>5183</v>
      </c>
      <c r="L7037" s="97" t="str">
        <f>IF(TRIM('Ek.3-A'!F7037)&lt;&gt;"","var","yok")</f>
        <v>yok</v>
      </c>
      <c r="M7037" s="5" t="str">
        <f>IF('Ek.3-A'!F7037="", "", IF(VLOOKUP('Ek.3-A'!F7037, Veriler!D:E, 2, 0)=0, "", VLOOKUP('Ek.3-A'!F7037, Veriler!D:E, 2, 0)))</f>
        <v/>
      </c>
      <c r="N7037" s="5" t="str">
        <f>IF('Ek.3-A'!P7037="", "", 'Ek.3-A'!P7037)</f>
        <v/>
      </c>
      <c r="O7037" s="142">
        <f>'Ek.3-A'!S7037</f>
        <v>0</v>
      </c>
      <c r="P7037" s="143" t="str">
        <f>'Ek.3-A'!L7037</f>
        <v/>
      </c>
      <c r="Q7037" s="24" t="str">
        <f>'Ek.3-A'!M7037</f>
        <v/>
      </c>
      <c r="R7037" s="24">
        <f t="shared" si="1487"/>
        <v>0</v>
      </c>
      <c r="S7037" s="141" t="str">
        <f t="shared" si="1488"/>
        <v>H</v>
      </c>
      <c r="T7037" s="24">
        <f>IF(S7037="E",SUM($R$5:R7037),0)</f>
        <v>0</v>
      </c>
      <c r="U7037" s="143">
        <f t="shared" si="1489"/>
        <v>0</v>
      </c>
    </row>
    <row r="7038" spans="1:41" x14ac:dyDescent="0.25">
      <c r="A7038" s="6">
        <v>71.380000000000095</v>
      </c>
      <c r="B7038" s="32" t="s">
        <v>318</v>
      </c>
      <c r="K7038" s="3">
        <f t="shared" si="1490"/>
        <v>5184</v>
      </c>
      <c r="L7038" s="97" t="str">
        <f>IF(TRIM('Ek.3-A'!F7038)&lt;&gt;"","var","yok")</f>
        <v>yok</v>
      </c>
      <c r="M7038" s="5" t="str">
        <f>IF('Ek.3-A'!F7038="", "", IF(VLOOKUP('Ek.3-A'!F7038, Veriler!D:E, 2, 0)=0, "", VLOOKUP('Ek.3-A'!F7038, Veriler!D:E, 2, 0)))</f>
        <v/>
      </c>
      <c r="N7038" s="5" t="str">
        <f>IF('Ek.3-A'!P7038="", "", 'Ek.3-A'!P7038)</f>
        <v/>
      </c>
      <c r="O7038" s="142">
        <f>'Ek.3-A'!S7038</f>
        <v>0</v>
      </c>
      <c r="P7038" s="143" t="str">
        <f>'Ek.3-A'!L7038</f>
        <v/>
      </c>
      <c r="Q7038" s="24" t="str">
        <f>'Ek.3-A'!M7038</f>
        <v/>
      </c>
      <c r="R7038" s="24">
        <f t="shared" si="1487"/>
        <v>0</v>
      </c>
      <c r="S7038" s="141" t="str">
        <f t="shared" si="1488"/>
        <v>H</v>
      </c>
      <c r="T7038" s="24">
        <f>IF(S7038="E",SUM($R$5:R7038),0)</f>
        <v>0</v>
      </c>
      <c r="U7038" s="143">
        <f t="shared" si="1489"/>
        <v>0</v>
      </c>
    </row>
    <row r="7039" spans="1:41" x14ac:dyDescent="0.25">
      <c r="A7039" s="6">
        <v>71.3900000000001</v>
      </c>
      <c r="B7039" s="32" t="s">
        <v>318</v>
      </c>
      <c r="K7039" s="3">
        <f t="shared" si="1490"/>
        <v>5185</v>
      </c>
      <c r="L7039" s="97" t="str">
        <f>IF(TRIM('Ek.3-A'!F7039)&lt;&gt;"","var","yok")</f>
        <v>yok</v>
      </c>
      <c r="M7039" s="5" t="str">
        <f>IF('Ek.3-A'!F7039="", "", IF(VLOOKUP('Ek.3-A'!F7039, Veriler!D:E, 2, 0)=0, "", VLOOKUP('Ek.3-A'!F7039, Veriler!D:E, 2, 0)))</f>
        <v/>
      </c>
      <c r="N7039" s="5" t="str">
        <f>IF('Ek.3-A'!P7039="", "", 'Ek.3-A'!P7039)</f>
        <v/>
      </c>
      <c r="O7039" s="142">
        <f>'Ek.3-A'!S7039</f>
        <v>0</v>
      </c>
      <c r="P7039" s="143" t="str">
        <f>'Ek.3-A'!L7039</f>
        <v/>
      </c>
      <c r="Q7039" s="24" t="str">
        <f>'Ek.3-A'!M7039</f>
        <v/>
      </c>
      <c r="R7039" s="24">
        <f t="shared" si="1487"/>
        <v>0</v>
      </c>
      <c r="S7039" s="141" t="str">
        <f t="shared" si="1488"/>
        <v>H</v>
      </c>
      <c r="T7039" s="24">
        <f>IF(S7039="E",SUM($R$5:R7039),0)</f>
        <v>0</v>
      </c>
      <c r="U7039" s="143">
        <f t="shared" si="1489"/>
        <v>0</v>
      </c>
    </row>
    <row r="7040" spans="1:41" x14ac:dyDescent="0.25">
      <c r="A7040" s="6">
        <v>71.400000000000105</v>
      </c>
      <c r="B7040" s="32" t="s">
        <v>318</v>
      </c>
      <c r="K7040" s="3">
        <f t="shared" si="1490"/>
        <v>5186</v>
      </c>
      <c r="L7040" s="97" t="str">
        <f>IF(TRIM('Ek.3-A'!F7040)&lt;&gt;"","var","yok")</f>
        <v>yok</v>
      </c>
      <c r="M7040" s="5" t="str">
        <f>IF('Ek.3-A'!F7040="", "", IF(VLOOKUP('Ek.3-A'!F7040, Veriler!D:E, 2, 0)=0, "", VLOOKUP('Ek.3-A'!F7040, Veriler!D:E, 2, 0)))</f>
        <v/>
      </c>
      <c r="N7040" s="5" t="str">
        <f>IF('Ek.3-A'!P7040="", "", 'Ek.3-A'!P7040)</f>
        <v/>
      </c>
      <c r="O7040" s="142">
        <f>'Ek.3-A'!S7040</f>
        <v>0</v>
      </c>
      <c r="P7040" s="143" t="str">
        <f>'Ek.3-A'!L7040</f>
        <v/>
      </c>
      <c r="Q7040" s="24" t="str">
        <f>'Ek.3-A'!M7040</f>
        <v/>
      </c>
      <c r="R7040" s="24">
        <f t="shared" si="1487"/>
        <v>0</v>
      </c>
      <c r="S7040" s="141" t="str">
        <f t="shared" si="1488"/>
        <v>H</v>
      </c>
      <c r="T7040" s="24">
        <f>IF(S7040="E",SUM($R$5:R7040),0)</f>
        <v>0</v>
      </c>
      <c r="U7040" s="143">
        <f t="shared" si="1489"/>
        <v>0</v>
      </c>
    </row>
    <row r="7041" spans="1:21" x14ac:dyDescent="0.25">
      <c r="A7041" s="6">
        <v>71.410000000000096</v>
      </c>
      <c r="B7041" s="32" t="s">
        <v>318</v>
      </c>
      <c r="K7041" s="3">
        <f t="shared" si="1490"/>
        <v>5187</v>
      </c>
      <c r="L7041" s="97" t="str">
        <f>IF(TRIM('Ek.3-A'!F7041)&lt;&gt;"","var","yok")</f>
        <v>yok</v>
      </c>
      <c r="M7041" s="5" t="str">
        <f>IF('Ek.3-A'!F7041="", "", IF(VLOOKUP('Ek.3-A'!F7041, Veriler!D:E, 2, 0)=0, "", VLOOKUP('Ek.3-A'!F7041, Veriler!D:E, 2, 0)))</f>
        <v/>
      </c>
      <c r="N7041" s="5" t="str">
        <f>IF('Ek.3-A'!P7041="", "", 'Ek.3-A'!P7041)</f>
        <v/>
      </c>
      <c r="O7041" s="142">
        <f>'Ek.3-A'!S7041</f>
        <v>0</v>
      </c>
      <c r="P7041" s="143" t="str">
        <f>'Ek.3-A'!L7041</f>
        <v/>
      </c>
      <c r="Q7041" s="24" t="str">
        <f>'Ek.3-A'!M7041</f>
        <v/>
      </c>
      <c r="R7041" s="24">
        <f t="shared" si="1487"/>
        <v>0</v>
      </c>
      <c r="S7041" s="141" t="str">
        <f t="shared" si="1488"/>
        <v>H</v>
      </c>
      <c r="T7041" s="24">
        <f>IF(S7041="E",SUM($R$5:R7041),0)</f>
        <v>0</v>
      </c>
      <c r="U7041" s="143">
        <f t="shared" si="1489"/>
        <v>0</v>
      </c>
    </row>
    <row r="7042" spans="1:21" x14ac:dyDescent="0.25">
      <c r="A7042" s="6">
        <v>71.420000000000101</v>
      </c>
      <c r="B7042" s="32" t="s">
        <v>318</v>
      </c>
      <c r="K7042" s="3">
        <f t="shared" si="1490"/>
        <v>5188</v>
      </c>
      <c r="L7042" s="97" t="str">
        <f>IF(TRIM('Ek.3-A'!F7042)&lt;&gt;"","var","yok")</f>
        <v>yok</v>
      </c>
      <c r="M7042" s="5" t="str">
        <f>IF('Ek.3-A'!F7042="", "", IF(VLOOKUP('Ek.3-A'!F7042, Veriler!D:E, 2, 0)=0, "", VLOOKUP('Ek.3-A'!F7042, Veriler!D:E, 2, 0)))</f>
        <v/>
      </c>
      <c r="N7042" s="5" t="str">
        <f>IF('Ek.3-A'!P7042="", "", 'Ek.3-A'!P7042)</f>
        <v/>
      </c>
      <c r="O7042" s="142">
        <f>'Ek.3-A'!S7042</f>
        <v>0</v>
      </c>
      <c r="P7042" s="143" t="str">
        <f>'Ek.3-A'!L7042</f>
        <v/>
      </c>
      <c r="Q7042" s="24" t="str">
        <f>'Ek.3-A'!M7042</f>
        <v/>
      </c>
      <c r="R7042" s="24">
        <f t="shared" si="1487"/>
        <v>0</v>
      </c>
      <c r="S7042" s="141" t="str">
        <f t="shared" si="1488"/>
        <v>H</v>
      </c>
      <c r="T7042" s="24">
        <f>IF(S7042="E",SUM($R$5:R7042),0)</f>
        <v>0</v>
      </c>
      <c r="U7042" s="143">
        <f t="shared" si="1489"/>
        <v>0</v>
      </c>
    </row>
    <row r="7043" spans="1:21" x14ac:dyDescent="0.25">
      <c r="A7043" s="6">
        <v>71.430000000000106</v>
      </c>
      <c r="B7043" s="32" t="s">
        <v>318</v>
      </c>
      <c r="K7043" s="3">
        <f t="shared" si="1490"/>
        <v>5189</v>
      </c>
      <c r="L7043" s="97" t="str">
        <f>IF(TRIM('Ek.3-A'!F7043)&lt;&gt;"","var","yok")</f>
        <v>yok</v>
      </c>
      <c r="M7043" s="5" t="str">
        <f>IF('Ek.3-A'!F7043="", "", IF(VLOOKUP('Ek.3-A'!F7043, Veriler!D:E, 2, 0)=0, "", VLOOKUP('Ek.3-A'!F7043, Veriler!D:E, 2, 0)))</f>
        <v/>
      </c>
      <c r="N7043" s="5" t="str">
        <f>IF('Ek.3-A'!P7043="", "", 'Ek.3-A'!P7043)</f>
        <v/>
      </c>
      <c r="O7043" s="142">
        <f>'Ek.3-A'!S7043</f>
        <v>0</v>
      </c>
      <c r="P7043" s="143" t="str">
        <f>'Ek.3-A'!L7043</f>
        <v/>
      </c>
      <c r="Q7043" s="24" t="str">
        <f>'Ek.3-A'!M7043</f>
        <v/>
      </c>
      <c r="R7043" s="24">
        <f t="shared" si="1487"/>
        <v>0</v>
      </c>
      <c r="S7043" s="141" t="str">
        <f t="shared" si="1488"/>
        <v>H</v>
      </c>
      <c r="T7043" s="24">
        <f>IF(S7043="E",SUM($R$5:R7043),0)</f>
        <v>0</v>
      </c>
      <c r="U7043" s="143">
        <f t="shared" si="1489"/>
        <v>0</v>
      </c>
    </row>
    <row r="7044" spans="1:21" x14ac:dyDescent="0.25">
      <c r="A7044" s="6">
        <v>71.440000000000097</v>
      </c>
      <c r="B7044" s="32" t="s">
        <v>318</v>
      </c>
      <c r="K7044" s="3">
        <f t="shared" si="1490"/>
        <v>5190</v>
      </c>
      <c r="L7044" s="97" t="str">
        <f>IF(TRIM('Ek.3-A'!F7044)&lt;&gt;"","var","yok")</f>
        <v>yok</v>
      </c>
      <c r="M7044" s="5" t="str">
        <f>IF('Ek.3-A'!F7044="", "", IF(VLOOKUP('Ek.3-A'!F7044, Veriler!D:E, 2, 0)=0, "", VLOOKUP('Ek.3-A'!F7044, Veriler!D:E, 2, 0)))</f>
        <v/>
      </c>
      <c r="N7044" s="5" t="str">
        <f>IF('Ek.3-A'!P7044="", "", 'Ek.3-A'!P7044)</f>
        <v/>
      </c>
      <c r="O7044" s="142">
        <f>'Ek.3-A'!S7044</f>
        <v>0</v>
      </c>
      <c r="P7044" s="143" t="str">
        <f>'Ek.3-A'!L7044</f>
        <v/>
      </c>
      <c r="Q7044" s="24" t="str">
        <f>'Ek.3-A'!M7044</f>
        <v/>
      </c>
      <c r="R7044" s="24">
        <f t="shared" si="1487"/>
        <v>0</v>
      </c>
      <c r="S7044" s="141" t="str">
        <f t="shared" si="1488"/>
        <v>H</v>
      </c>
      <c r="T7044" s="24">
        <f>IF(S7044="E",SUM($R$5:R7044),0)</f>
        <v>0</v>
      </c>
      <c r="U7044" s="143">
        <f t="shared" si="1489"/>
        <v>0</v>
      </c>
    </row>
    <row r="7045" spans="1:21" x14ac:dyDescent="0.25">
      <c r="A7045" s="6">
        <v>71.450000000000102</v>
      </c>
      <c r="B7045" s="32" t="s">
        <v>318</v>
      </c>
      <c r="K7045" s="3">
        <f t="shared" si="1490"/>
        <v>5191</v>
      </c>
      <c r="L7045" s="97" t="str">
        <f>IF(TRIM('Ek.3-A'!F7045)&lt;&gt;"","var","yok")</f>
        <v>yok</v>
      </c>
      <c r="M7045" s="5" t="str">
        <f>IF('Ek.3-A'!F7045="", "", IF(VLOOKUP('Ek.3-A'!F7045, Veriler!D:E, 2, 0)=0, "", VLOOKUP('Ek.3-A'!F7045, Veriler!D:E, 2, 0)))</f>
        <v/>
      </c>
      <c r="N7045" s="5" t="str">
        <f>IF('Ek.3-A'!P7045="", "", 'Ek.3-A'!P7045)</f>
        <v/>
      </c>
      <c r="O7045" s="142">
        <f>'Ek.3-A'!S7045</f>
        <v>0</v>
      </c>
      <c r="P7045" s="143" t="str">
        <f>'Ek.3-A'!L7045</f>
        <v/>
      </c>
      <c r="Q7045" s="24" t="str">
        <f>'Ek.3-A'!M7045</f>
        <v/>
      </c>
      <c r="R7045" s="24">
        <f t="shared" si="1487"/>
        <v>0</v>
      </c>
      <c r="S7045" s="141" t="str">
        <f t="shared" si="1488"/>
        <v>H</v>
      </c>
      <c r="T7045" s="24">
        <f>IF(S7045="E",SUM($R$5:R7045),0)</f>
        <v>0</v>
      </c>
      <c r="U7045" s="143">
        <f t="shared" si="1489"/>
        <v>0</v>
      </c>
    </row>
    <row r="7046" spans="1:21" x14ac:dyDescent="0.25">
      <c r="A7046" s="6">
        <v>71.460000000000093</v>
      </c>
      <c r="B7046" s="32" t="s">
        <v>318</v>
      </c>
      <c r="K7046" s="3">
        <f t="shared" si="1490"/>
        <v>5192</v>
      </c>
      <c r="L7046" s="97" t="str">
        <f>IF(TRIM('Ek.3-A'!F7046)&lt;&gt;"","var","yok")</f>
        <v>yok</v>
      </c>
      <c r="M7046" s="5" t="str">
        <f>IF('Ek.3-A'!F7046="", "", IF(VLOOKUP('Ek.3-A'!F7046, Veriler!D:E, 2, 0)=0, "", VLOOKUP('Ek.3-A'!F7046, Veriler!D:E, 2, 0)))</f>
        <v/>
      </c>
      <c r="N7046" s="5" t="str">
        <f>IF('Ek.3-A'!P7046="", "", 'Ek.3-A'!P7046)</f>
        <v/>
      </c>
      <c r="O7046" s="142">
        <f>'Ek.3-A'!S7046</f>
        <v>0</v>
      </c>
      <c r="P7046" s="143" t="str">
        <f>'Ek.3-A'!L7046</f>
        <v/>
      </c>
      <c r="Q7046" s="24" t="str">
        <f>'Ek.3-A'!M7046</f>
        <v/>
      </c>
      <c r="R7046" s="24">
        <f t="shared" si="1487"/>
        <v>0</v>
      </c>
      <c r="S7046" s="141" t="str">
        <f t="shared" si="1488"/>
        <v>H</v>
      </c>
      <c r="T7046" s="24">
        <f>IF(S7046="E",SUM($R$5:R7046),0)</f>
        <v>0</v>
      </c>
      <c r="U7046" s="143">
        <f t="shared" si="1489"/>
        <v>0</v>
      </c>
    </row>
    <row r="7047" spans="1:21" x14ac:dyDescent="0.25">
      <c r="A7047" s="6">
        <v>71.470000000000098</v>
      </c>
      <c r="B7047" s="32" t="s">
        <v>318</v>
      </c>
      <c r="K7047" s="3">
        <f t="shared" si="1490"/>
        <v>5193</v>
      </c>
      <c r="L7047" s="97" t="str">
        <f>IF(TRIM('Ek.3-A'!F7047)&lt;&gt;"","var","yok")</f>
        <v>yok</v>
      </c>
      <c r="M7047" s="5" t="str">
        <f>IF('Ek.3-A'!F7047="", "", IF(VLOOKUP('Ek.3-A'!F7047, Veriler!D:E, 2, 0)=0, "", VLOOKUP('Ek.3-A'!F7047, Veriler!D:E, 2, 0)))</f>
        <v/>
      </c>
      <c r="N7047" s="5" t="str">
        <f>IF('Ek.3-A'!P7047="", "", 'Ek.3-A'!P7047)</f>
        <v/>
      </c>
      <c r="O7047" s="142">
        <f>'Ek.3-A'!S7047</f>
        <v>0</v>
      </c>
      <c r="P7047" s="143" t="str">
        <f>'Ek.3-A'!L7047</f>
        <v/>
      </c>
      <c r="Q7047" s="24" t="str">
        <f>'Ek.3-A'!M7047</f>
        <v/>
      </c>
      <c r="R7047" s="24">
        <f t="shared" si="1487"/>
        <v>0</v>
      </c>
      <c r="S7047" s="141" t="str">
        <f t="shared" si="1488"/>
        <v>H</v>
      </c>
      <c r="T7047" s="24">
        <f>IF(S7047="E",SUM($R$5:R7047),0)</f>
        <v>0</v>
      </c>
      <c r="U7047" s="143">
        <f t="shared" si="1489"/>
        <v>0</v>
      </c>
    </row>
    <row r="7048" spans="1:21" x14ac:dyDescent="0.25">
      <c r="A7048" s="6">
        <v>71.480000000000103</v>
      </c>
      <c r="B7048" s="32" t="s">
        <v>318</v>
      </c>
      <c r="K7048" s="3">
        <f t="shared" si="1490"/>
        <v>5194</v>
      </c>
      <c r="L7048" s="97" t="str">
        <f>IF(TRIM('Ek.3-A'!F7048)&lt;&gt;"","var","yok")</f>
        <v>yok</v>
      </c>
      <c r="M7048" s="5" t="str">
        <f>IF('Ek.3-A'!F7048="", "", IF(VLOOKUP('Ek.3-A'!F7048, Veriler!D:E, 2, 0)=0, "", VLOOKUP('Ek.3-A'!F7048, Veriler!D:E, 2, 0)))</f>
        <v/>
      </c>
      <c r="N7048" s="5" t="str">
        <f>IF('Ek.3-A'!P7048="", "", 'Ek.3-A'!P7048)</f>
        <v/>
      </c>
      <c r="O7048" s="142">
        <f>'Ek.3-A'!S7048</f>
        <v>0</v>
      </c>
      <c r="P7048" s="143" t="str">
        <f>'Ek.3-A'!L7048</f>
        <v/>
      </c>
      <c r="Q7048" s="24" t="str">
        <f>'Ek.3-A'!M7048</f>
        <v/>
      </c>
      <c r="R7048" s="24">
        <f t="shared" si="1487"/>
        <v>0</v>
      </c>
      <c r="S7048" s="141" t="str">
        <f t="shared" si="1488"/>
        <v>H</v>
      </c>
      <c r="T7048" s="24">
        <f>IF(S7048="E",SUM($R$5:R7048),0)</f>
        <v>0</v>
      </c>
      <c r="U7048" s="143">
        <f t="shared" si="1489"/>
        <v>0</v>
      </c>
    </row>
    <row r="7049" spans="1:21" x14ac:dyDescent="0.25">
      <c r="A7049" s="6">
        <v>71.490000000000094</v>
      </c>
      <c r="B7049" s="32" t="s">
        <v>318</v>
      </c>
      <c r="L7049" s="97"/>
      <c r="M7049" s="5"/>
      <c r="N7049" s="5"/>
      <c r="O7049" s="5"/>
      <c r="Q7049" s="23"/>
      <c r="T7049" s="24"/>
      <c r="U7049" s="25"/>
    </row>
    <row r="7050" spans="1:21" x14ac:dyDescent="0.25">
      <c r="A7050" s="6">
        <v>71.500000000000099</v>
      </c>
      <c r="B7050" s="32" t="s">
        <v>318</v>
      </c>
      <c r="K7050" s="3">
        <f>K7048+1</f>
        <v>5195</v>
      </c>
      <c r="L7050" s="97" t="str">
        <f>IF(TRIM('Ek.3-A'!F7050)&lt;&gt;"","var","yok")</f>
        <v>yok</v>
      </c>
      <c r="M7050" s="5" t="str">
        <f>IF('Ek.3-A'!F7050="", "", IF(VLOOKUP('Ek.3-A'!F7050, Veriler!D:E, 2, 0)=0, "", VLOOKUP('Ek.3-A'!F7050, Veriler!D:E, 2, 0)))</f>
        <v/>
      </c>
      <c r="N7050" s="5" t="str">
        <f>IF('Ek.3-A'!P7050="", "", 'Ek.3-A'!P7050)</f>
        <v/>
      </c>
      <c r="O7050" s="142">
        <f>'Ek.3-A'!S7050</f>
        <v>0</v>
      </c>
      <c r="P7050" s="143" t="str">
        <f>'Ek.3-A'!L7050</f>
        <v/>
      </c>
      <c r="Q7050" s="24" t="str">
        <f>'Ek.3-A'!M7050</f>
        <v/>
      </c>
      <c r="R7050" s="24">
        <f t="shared" ref="R7050:R7063" si="1491">IF(L7050="var",0,IF(Q7050&lt;=0.005,Q7050,0))</f>
        <v>0</v>
      </c>
      <c r="S7050" s="141" t="str">
        <f t="shared" ref="S7050:S7063" si="1492">IF(Q7050&lt;=0.005,"E","H")</f>
        <v>H</v>
      </c>
      <c r="T7050" s="24">
        <f>IF(S7050="E",SUM($R$5:R7050),0)</f>
        <v>0</v>
      </c>
      <c r="U7050" s="143">
        <f t="shared" ref="U7050:U7063" si="1493">IF(T7050&lt;=0.1, O7050, IF(R7050&gt;$G$2, R7050*O7050, $G$2*O7050))</f>
        <v>0</v>
      </c>
    </row>
    <row r="7051" spans="1:21" x14ac:dyDescent="0.25">
      <c r="A7051" s="6">
        <v>71.510000000000105</v>
      </c>
      <c r="B7051" s="32" t="s">
        <v>318</v>
      </c>
      <c r="K7051" s="3">
        <f t="shared" ref="K7051:K7063" si="1494">K7050+1</f>
        <v>5196</v>
      </c>
      <c r="L7051" s="97" t="str">
        <f>IF(TRIM('Ek.3-A'!F7051)&lt;&gt;"","var","yok")</f>
        <v>yok</v>
      </c>
      <c r="M7051" s="5" t="str">
        <f>IF('Ek.3-A'!F7051="", "", IF(VLOOKUP('Ek.3-A'!F7051, Veriler!D:E, 2, 0)=0, "", VLOOKUP('Ek.3-A'!F7051, Veriler!D:E, 2, 0)))</f>
        <v/>
      </c>
      <c r="N7051" s="5" t="str">
        <f>IF('Ek.3-A'!P7051="", "", 'Ek.3-A'!P7051)</f>
        <v/>
      </c>
      <c r="O7051" s="142">
        <f>'Ek.3-A'!S7051</f>
        <v>0</v>
      </c>
      <c r="P7051" s="143" t="str">
        <f>'Ek.3-A'!L7051</f>
        <v/>
      </c>
      <c r="Q7051" s="24" t="str">
        <f>'Ek.3-A'!M7051</f>
        <v/>
      </c>
      <c r="R7051" s="24">
        <f t="shared" si="1491"/>
        <v>0</v>
      </c>
      <c r="S7051" s="141" t="str">
        <f t="shared" si="1492"/>
        <v>H</v>
      </c>
      <c r="T7051" s="24">
        <f>IF(S7051="E",SUM($R$5:R7051),0)</f>
        <v>0</v>
      </c>
      <c r="U7051" s="143">
        <f t="shared" si="1493"/>
        <v>0</v>
      </c>
    </row>
    <row r="7052" spans="1:21" x14ac:dyDescent="0.25">
      <c r="A7052" s="6">
        <v>71.520000000000095</v>
      </c>
      <c r="B7052" s="32" t="s">
        <v>318</v>
      </c>
      <c r="K7052" s="3">
        <f t="shared" si="1494"/>
        <v>5197</v>
      </c>
      <c r="L7052" s="97" t="str">
        <f>IF(TRIM('Ek.3-A'!F7052)&lt;&gt;"","var","yok")</f>
        <v>yok</v>
      </c>
      <c r="M7052" s="5" t="str">
        <f>IF('Ek.3-A'!F7052="", "", IF(VLOOKUP('Ek.3-A'!F7052, Veriler!D:E, 2, 0)=0, "", VLOOKUP('Ek.3-A'!F7052, Veriler!D:E, 2, 0)))</f>
        <v/>
      </c>
      <c r="N7052" s="5" t="str">
        <f>IF('Ek.3-A'!P7052="", "", 'Ek.3-A'!P7052)</f>
        <v/>
      </c>
      <c r="O7052" s="142">
        <f>'Ek.3-A'!S7052</f>
        <v>0</v>
      </c>
      <c r="P7052" s="143" t="str">
        <f>'Ek.3-A'!L7052</f>
        <v/>
      </c>
      <c r="Q7052" s="24" t="str">
        <f>'Ek.3-A'!M7052</f>
        <v/>
      </c>
      <c r="R7052" s="24">
        <f t="shared" si="1491"/>
        <v>0</v>
      </c>
      <c r="S7052" s="141" t="str">
        <f t="shared" si="1492"/>
        <v>H</v>
      </c>
      <c r="T7052" s="24">
        <f>IF(S7052="E",SUM($R$5:R7052),0)</f>
        <v>0</v>
      </c>
      <c r="U7052" s="143">
        <f t="shared" si="1493"/>
        <v>0</v>
      </c>
    </row>
    <row r="7053" spans="1:21" x14ac:dyDescent="0.25">
      <c r="A7053" s="6">
        <v>71.530000000000101</v>
      </c>
      <c r="B7053" s="32" t="s">
        <v>318</v>
      </c>
      <c r="K7053" s="3">
        <f t="shared" si="1494"/>
        <v>5198</v>
      </c>
      <c r="L7053" s="97" t="str">
        <f>IF(TRIM('Ek.3-A'!F7053)&lt;&gt;"","var","yok")</f>
        <v>yok</v>
      </c>
      <c r="M7053" s="5" t="str">
        <f>IF('Ek.3-A'!F7053="", "", IF(VLOOKUP('Ek.3-A'!F7053, Veriler!D:E, 2, 0)=0, "", VLOOKUP('Ek.3-A'!F7053, Veriler!D:E, 2, 0)))</f>
        <v/>
      </c>
      <c r="N7053" s="5" t="str">
        <f>IF('Ek.3-A'!P7053="", "", 'Ek.3-A'!P7053)</f>
        <v/>
      </c>
      <c r="O7053" s="142">
        <f>'Ek.3-A'!S7053</f>
        <v>0</v>
      </c>
      <c r="P7053" s="143" t="str">
        <f>'Ek.3-A'!L7053</f>
        <v/>
      </c>
      <c r="Q7053" s="24" t="str">
        <f>'Ek.3-A'!M7053</f>
        <v/>
      </c>
      <c r="R7053" s="24">
        <f t="shared" si="1491"/>
        <v>0</v>
      </c>
      <c r="S7053" s="141" t="str">
        <f t="shared" si="1492"/>
        <v>H</v>
      </c>
      <c r="T7053" s="24">
        <f>IF(S7053="E",SUM($R$5:R7053),0)</f>
        <v>0</v>
      </c>
      <c r="U7053" s="143">
        <f t="shared" si="1493"/>
        <v>0</v>
      </c>
    </row>
    <row r="7054" spans="1:21" x14ac:dyDescent="0.25">
      <c r="A7054" s="6">
        <v>71.540000000000106</v>
      </c>
      <c r="B7054" s="32" t="s">
        <v>318</v>
      </c>
      <c r="K7054" s="3">
        <f t="shared" si="1494"/>
        <v>5199</v>
      </c>
      <c r="L7054" s="97" t="str">
        <f>IF(TRIM('Ek.3-A'!F7054)&lt;&gt;"","var","yok")</f>
        <v>yok</v>
      </c>
      <c r="M7054" s="5" t="str">
        <f>IF('Ek.3-A'!F7054="", "", IF(VLOOKUP('Ek.3-A'!F7054, Veriler!D:E, 2, 0)=0, "", VLOOKUP('Ek.3-A'!F7054, Veriler!D:E, 2, 0)))</f>
        <v/>
      </c>
      <c r="N7054" s="5" t="str">
        <f>IF('Ek.3-A'!P7054="", "", 'Ek.3-A'!P7054)</f>
        <v/>
      </c>
      <c r="O7054" s="142">
        <f>'Ek.3-A'!S7054</f>
        <v>0</v>
      </c>
      <c r="P7054" s="143" t="str">
        <f>'Ek.3-A'!L7054</f>
        <v/>
      </c>
      <c r="Q7054" s="24" t="str">
        <f>'Ek.3-A'!M7054</f>
        <v/>
      </c>
      <c r="R7054" s="24">
        <f t="shared" si="1491"/>
        <v>0</v>
      </c>
      <c r="S7054" s="141" t="str">
        <f t="shared" si="1492"/>
        <v>H</v>
      </c>
      <c r="T7054" s="24">
        <f>IF(S7054="E",SUM($R$5:R7054),0)</f>
        <v>0</v>
      </c>
      <c r="U7054" s="143">
        <f t="shared" si="1493"/>
        <v>0</v>
      </c>
    </row>
    <row r="7055" spans="1:21" x14ac:dyDescent="0.25">
      <c r="A7055" s="6">
        <v>71.550000000000097</v>
      </c>
      <c r="B7055" s="32" t="s">
        <v>318</v>
      </c>
      <c r="K7055" s="3">
        <f t="shared" si="1494"/>
        <v>5200</v>
      </c>
      <c r="L7055" s="97" t="str">
        <f>IF(TRIM('Ek.3-A'!F7055)&lt;&gt;"","var","yok")</f>
        <v>yok</v>
      </c>
      <c r="M7055" s="5" t="str">
        <f>IF('Ek.3-A'!F7055="", "", IF(VLOOKUP('Ek.3-A'!F7055, Veriler!D:E, 2, 0)=0, "", VLOOKUP('Ek.3-A'!F7055, Veriler!D:E, 2, 0)))</f>
        <v/>
      </c>
      <c r="N7055" s="5" t="str">
        <f>IF('Ek.3-A'!P7055="", "", 'Ek.3-A'!P7055)</f>
        <v/>
      </c>
      <c r="O7055" s="142">
        <f>'Ek.3-A'!S7055</f>
        <v>0</v>
      </c>
      <c r="P7055" s="143" t="str">
        <f>'Ek.3-A'!L7055</f>
        <v/>
      </c>
      <c r="Q7055" s="24" t="str">
        <f>'Ek.3-A'!M7055</f>
        <v/>
      </c>
      <c r="R7055" s="24">
        <f t="shared" si="1491"/>
        <v>0</v>
      </c>
      <c r="S7055" s="141" t="str">
        <f t="shared" si="1492"/>
        <v>H</v>
      </c>
      <c r="T7055" s="24">
        <f>IF(S7055="E",SUM($R$5:R7055),0)</f>
        <v>0</v>
      </c>
      <c r="U7055" s="143">
        <f t="shared" si="1493"/>
        <v>0</v>
      </c>
    </row>
    <row r="7056" spans="1:21" x14ac:dyDescent="0.25">
      <c r="A7056" s="6">
        <v>71.560000000000102</v>
      </c>
      <c r="B7056" s="32" t="s">
        <v>318</v>
      </c>
      <c r="K7056" s="3">
        <f t="shared" si="1494"/>
        <v>5201</v>
      </c>
      <c r="L7056" s="97" t="str">
        <f>IF(TRIM('Ek.3-A'!F7056)&lt;&gt;"","var","yok")</f>
        <v>yok</v>
      </c>
      <c r="M7056" s="5" t="str">
        <f>IF('Ek.3-A'!F7056="", "", IF(VLOOKUP('Ek.3-A'!F7056, Veriler!D:E, 2, 0)=0, "", VLOOKUP('Ek.3-A'!F7056, Veriler!D:E, 2, 0)))</f>
        <v/>
      </c>
      <c r="N7056" s="5" t="str">
        <f>IF('Ek.3-A'!P7056="", "", 'Ek.3-A'!P7056)</f>
        <v/>
      </c>
      <c r="O7056" s="142">
        <f>'Ek.3-A'!S7056</f>
        <v>0</v>
      </c>
      <c r="P7056" s="143" t="str">
        <f>'Ek.3-A'!L7056</f>
        <v/>
      </c>
      <c r="Q7056" s="24" t="str">
        <f>'Ek.3-A'!M7056</f>
        <v/>
      </c>
      <c r="R7056" s="24">
        <f t="shared" si="1491"/>
        <v>0</v>
      </c>
      <c r="S7056" s="141" t="str">
        <f t="shared" si="1492"/>
        <v>H</v>
      </c>
      <c r="T7056" s="24">
        <f>IF(S7056="E",SUM($R$5:R7056),0)</f>
        <v>0</v>
      </c>
      <c r="U7056" s="143">
        <f t="shared" si="1493"/>
        <v>0</v>
      </c>
    </row>
    <row r="7057" spans="1:41" x14ac:dyDescent="0.25">
      <c r="A7057" s="6">
        <v>71.570000000000107</v>
      </c>
      <c r="B7057" s="32" t="s">
        <v>318</v>
      </c>
      <c r="K7057" s="3">
        <f t="shared" si="1494"/>
        <v>5202</v>
      </c>
      <c r="L7057" s="97" t="str">
        <f>IF(TRIM('Ek.3-A'!F7057)&lt;&gt;"","var","yok")</f>
        <v>yok</v>
      </c>
      <c r="M7057" s="5" t="str">
        <f>IF('Ek.3-A'!F7057="", "", IF(VLOOKUP('Ek.3-A'!F7057, Veriler!D:E, 2, 0)=0, "", VLOOKUP('Ek.3-A'!F7057, Veriler!D:E, 2, 0)))</f>
        <v/>
      </c>
      <c r="N7057" s="5" t="str">
        <f>IF('Ek.3-A'!P7057="", "", 'Ek.3-A'!P7057)</f>
        <v/>
      </c>
      <c r="O7057" s="142">
        <f>'Ek.3-A'!S7057</f>
        <v>0</v>
      </c>
      <c r="P7057" s="143" t="str">
        <f>'Ek.3-A'!L7057</f>
        <v/>
      </c>
      <c r="Q7057" s="24" t="str">
        <f>'Ek.3-A'!M7057</f>
        <v/>
      </c>
      <c r="R7057" s="24">
        <f t="shared" si="1491"/>
        <v>0</v>
      </c>
      <c r="S7057" s="141" t="str">
        <f t="shared" si="1492"/>
        <v>H</v>
      </c>
      <c r="T7057" s="24">
        <f>IF(S7057="E",SUM($R$5:R7057),0)</f>
        <v>0</v>
      </c>
      <c r="U7057" s="143">
        <f t="shared" si="1493"/>
        <v>0</v>
      </c>
    </row>
    <row r="7058" spans="1:41" x14ac:dyDescent="0.25">
      <c r="A7058" s="6">
        <v>71.580000000000098</v>
      </c>
      <c r="B7058" s="32" t="s">
        <v>318</v>
      </c>
      <c r="K7058" s="3">
        <f t="shared" si="1494"/>
        <v>5203</v>
      </c>
      <c r="L7058" s="97" t="str">
        <f>IF(TRIM('Ek.3-A'!F7058)&lt;&gt;"","var","yok")</f>
        <v>yok</v>
      </c>
      <c r="M7058" s="5" t="str">
        <f>IF('Ek.3-A'!F7058="", "", IF(VLOOKUP('Ek.3-A'!F7058, Veriler!D:E, 2, 0)=0, "", VLOOKUP('Ek.3-A'!F7058, Veriler!D:E, 2, 0)))</f>
        <v/>
      </c>
      <c r="N7058" s="5" t="str">
        <f>IF('Ek.3-A'!P7058="", "", 'Ek.3-A'!P7058)</f>
        <v/>
      </c>
      <c r="O7058" s="142">
        <f>'Ek.3-A'!S7058</f>
        <v>0</v>
      </c>
      <c r="P7058" s="143" t="str">
        <f>'Ek.3-A'!L7058</f>
        <v/>
      </c>
      <c r="Q7058" s="24" t="str">
        <f>'Ek.3-A'!M7058</f>
        <v/>
      </c>
      <c r="R7058" s="24">
        <f t="shared" si="1491"/>
        <v>0</v>
      </c>
      <c r="S7058" s="141" t="str">
        <f t="shared" si="1492"/>
        <v>H</v>
      </c>
      <c r="T7058" s="24">
        <f>IF(S7058="E",SUM($R$5:R7058),0)</f>
        <v>0</v>
      </c>
      <c r="U7058" s="143">
        <f t="shared" si="1493"/>
        <v>0</v>
      </c>
    </row>
    <row r="7059" spans="1:41" x14ac:dyDescent="0.25">
      <c r="A7059" s="6">
        <v>71.590000000000103</v>
      </c>
      <c r="B7059" s="32" t="s">
        <v>318</v>
      </c>
      <c r="K7059" s="3">
        <f t="shared" si="1494"/>
        <v>5204</v>
      </c>
      <c r="L7059" s="97" t="str">
        <f>IF(TRIM('Ek.3-A'!F7059)&lt;&gt;"","var","yok")</f>
        <v>yok</v>
      </c>
      <c r="M7059" s="5" t="str">
        <f>IF('Ek.3-A'!F7059="", "", IF(VLOOKUP('Ek.3-A'!F7059, Veriler!D:E, 2, 0)=0, "", VLOOKUP('Ek.3-A'!F7059, Veriler!D:E, 2, 0)))</f>
        <v/>
      </c>
      <c r="N7059" s="5" t="str">
        <f>IF('Ek.3-A'!P7059="", "", 'Ek.3-A'!P7059)</f>
        <v/>
      </c>
      <c r="O7059" s="142">
        <f>'Ek.3-A'!S7059</f>
        <v>0</v>
      </c>
      <c r="P7059" s="143" t="str">
        <f>'Ek.3-A'!L7059</f>
        <v/>
      </c>
      <c r="Q7059" s="24" t="str">
        <f>'Ek.3-A'!M7059</f>
        <v/>
      </c>
      <c r="R7059" s="24">
        <f t="shared" si="1491"/>
        <v>0</v>
      </c>
      <c r="S7059" s="141" t="str">
        <f t="shared" si="1492"/>
        <v>H</v>
      </c>
      <c r="T7059" s="24">
        <f>IF(S7059="E",SUM($R$5:R7059),0)</f>
        <v>0</v>
      </c>
      <c r="U7059" s="143">
        <f t="shared" si="1493"/>
        <v>0</v>
      </c>
    </row>
    <row r="7060" spans="1:41" x14ac:dyDescent="0.25">
      <c r="A7060" s="6">
        <v>71.600000000000094</v>
      </c>
      <c r="B7060" s="32" t="s">
        <v>318</v>
      </c>
      <c r="K7060" s="3">
        <f t="shared" si="1494"/>
        <v>5205</v>
      </c>
      <c r="L7060" s="97" t="str">
        <f>IF(TRIM('Ek.3-A'!F7060)&lt;&gt;"","var","yok")</f>
        <v>yok</v>
      </c>
      <c r="M7060" s="5" t="str">
        <f>IF('Ek.3-A'!F7060="", "", IF(VLOOKUP('Ek.3-A'!F7060, Veriler!D:E, 2, 0)=0, "", VLOOKUP('Ek.3-A'!F7060, Veriler!D:E, 2, 0)))</f>
        <v/>
      </c>
      <c r="N7060" s="5" t="str">
        <f>IF('Ek.3-A'!P7060="", "", 'Ek.3-A'!P7060)</f>
        <v/>
      </c>
      <c r="O7060" s="142">
        <f>'Ek.3-A'!S7060</f>
        <v>0</v>
      </c>
      <c r="P7060" s="143" t="str">
        <f>'Ek.3-A'!L7060</f>
        <v/>
      </c>
      <c r="Q7060" s="24" t="str">
        <f>'Ek.3-A'!M7060</f>
        <v/>
      </c>
      <c r="R7060" s="24">
        <f t="shared" si="1491"/>
        <v>0</v>
      </c>
      <c r="S7060" s="141" t="str">
        <f t="shared" si="1492"/>
        <v>H</v>
      </c>
      <c r="T7060" s="24">
        <f>IF(S7060="E",SUM($R$5:R7060),0)</f>
        <v>0</v>
      </c>
      <c r="U7060" s="143">
        <f t="shared" si="1493"/>
        <v>0</v>
      </c>
    </row>
    <row r="7061" spans="1:41" x14ac:dyDescent="0.25">
      <c r="A7061" s="6">
        <v>71.610000000000099</v>
      </c>
      <c r="B7061" s="32" t="s">
        <v>318</v>
      </c>
      <c r="K7061" s="3">
        <f t="shared" si="1494"/>
        <v>5206</v>
      </c>
      <c r="L7061" s="97" t="str">
        <f>IF(TRIM('Ek.3-A'!F7061)&lt;&gt;"","var","yok")</f>
        <v>yok</v>
      </c>
      <c r="M7061" s="5" t="str">
        <f>IF('Ek.3-A'!F7061="", "", IF(VLOOKUP('Ek.3-A'!F7061, Veriler!D:E, 2, 0)=0, "", VLOOKUP('Ek.3-A'!F7061, Veriler!D:E, 2, 0)))</f>
        <v/>
      </c>
      <c r="N7061" s="5" t="str">
        <f>IF('Ek.3-A'!P7061="", "", 'Ek.3-A'!P7061)</f>
        <v/>
      </c>
      <c r="O7061" s="142">
        <f>'Ek.3-A'!S7061</f>
        <v>0</v>
      </c>
      <c r="P7061" s="143" t="str">
        <f>'Ek.3-A'!L7061</f>
        <v/>
      </c>
      <c r="Q7061" s="24" t="str">
        <f>'Ek.3-A'!M7061</f>
        <v/>
      </c>
      <c r="R7061" s="24">
        <f t="shared" si="1491"/>
        <v>0</v>
      </c>
      <c r="S7061" s="141" t="str">
        <f t="shared" si="1492"/>
        <v>H</v>
      </c>
      <c r="T7061" s="24">
        <f>IF(S7061="E",SUM($R$5:R7061),0)</f>
        <v>0</v>
      </c>
      <c r="U7061" s="143">
        <f t="shared" si="1493"/>
        <v>0</v>
      </c>
    </row>
    <row r="7062" spans="1:41" x14ac:dyDescent="0.25">
      <c r="A7062" s="6">
        <v>71.620000000000104</v>
      </c>
      <c r="B7062" s="32" t="s">
        <v>318</v>
      </c>
      <c r="K7062" s="3">
        <f t="shared" si="1494"/>
        <v>5207</v>
      </c>
      <c r="L7062" s="97" t="str">
        <f>IF(TRIM('Ek.3-A'!F7062)&lt;&gt;"","var","yok")</f>
        <v>yok</v>
      </c>
      <c r="M7062" s="5" t="str">
        <f>IF('Ek.3-A'!F7062="", "", IF(VLOOKUP('Ek.3-A'!F7062, Veriler!D:E, 2, 0)=0, "", VLOOKUP('Ek.3-A'!F7062, Veriler!D:E, 2, 0)))</f>
        <v/>
      </c>
      <c r="N7062" s="5" t="str">
        <f>IF('Ek.3-A'!P7062="", "", 'Ek.3-A'!P7062)</f>
        <v/>
      </c>
      <c r="O7062" s="142">
        <f>'Ek.3-A'!S7062</f>
        <v>0</v>
      </c>
      <c r="P7062" s="143" t="str">
        <f>'Ek.3-A'!L7062</f>
        <v/>
      </c>
      <c r="Q7062" s="24" t="str">
        <f>'Ek.3-A'!M7062</f>
        <v/>
      </c>
      <c r="R7062" s="24">
        <f t="shared" si="1491"/>
        <v>0</v>
      </c>
      <c r="S7062" s="141" t="str">
        <f t="shared" si="1492"/>
        <v>H</v>
      </c>
      <c r="T7062" s="24">
        <f>IF(S7062="E",SUM($R$5:R7062),0)</f>
        <v>0</v>
      </c>
      <c r="U7062" s="143">
        <f t="shared" si="1493"/>
        <v>0</v>
      </c>
    </row>
    <row r="7063" spans="1:41" x14ac:dyDescent="0.25">
      <c r="A7063" s="6">
        <v>71.630000000000095</v>
      </c>
      <c r="B7063" s="32" t="s">
        <v>318</v>
      </c>
      <c r="K7063" s="3">
        <f t="shared" si="1494"/>
        <v>5208</v>
      </c>
      <c r="L7063" s="97" t="str">
        <f>IF(TRIM('Ek.3-A'!F7063)&lt;&gt;"","var","yok")</f>
        <v>yok</v>
      </c>
      <c r="M7063" s="5" t="str">
        <f>IF('Ek.3-A'!F7063="", "", IF(VLOOKUP('Ek.3-A'!F7063, Veriler!D:E, 2, 0)=0, "", VLOOKUP('Ek.3-A'!F7063, Veriler!D:E, 2, 0)))</f>
        <v/>
      </c>
      <c r="N7063" s="5" t="str">
        <f>IF('Ek.3-A'!P7063="", "", 'Ek.3-A'!P7063)</f>
        <v/>
      </c>
      <c r="O7063" s="142">
        <f>'Ek.3-A'!S7063</f>
        <v>0</v>
      </c>
      <c r="P7063" s="143" t="str">
        <f>'Ek.3-A'!L7063</f>
        <v/>
      </c>
      <c r="Q7063" s="24" t="str">
        <f>'Ek.3-A'!M7063</f>
        <v/>
      </c>
      <c r="R7063" s="24">
        <f t="shared" si="1491"/>
        <v>0</v>
      </c>
      <c r="S7063" s="141" t="str">
        <f t="shared" si="1492"/>
        <v>H</v>
      </c>
      <c r="T7063" s="24">
        <f>IF(S7063="E",SUM($R$5:R7063),0)</f>
        <v>0</v>
      </c>
      <c r="U7063" s="143">
        <f t="shared" si="1493"/>
        <v>0</v>
      </c>
    </row>
    <row r="7064" spans="1:41" x14ac:dyDescent="0.25">
      <c r="A7064" s="6">
        <v>71.6400000000001</v>
      </c>
      <c r="B7064" s="32" t="s">
        <v>318</v>
      </c>
      <c r="T7064" s="24"/>
      <c r="U7064" s="25"/>
      <c r="AO7064" s="140">
        <f>'Ek.3-A'!L7064</f>
        <v>0</v>
      </c>
    </row>
    <row r="7065" spans="1:41" x14ac:dyDescent="0.25">
      <c r="A7065" s="6">
        <v>71.650000000000105</v>
      </c>
      <c r="B7065" s="32" t="s">
        <v>318</v>
      </c>
      <c r="T7065" s="24"/>
      <c r="U7065" s="25"/>
    </row>
    <row r="7066" spans="1:41" x14ac:dyDescent="0.25">
      <c r="A7066" s="6">
        <v>71.660000000000096</v>
      </c>
      <c r="B7066" s="32" t="s">
        <v>318</v>
      </c>
      <c r="T7066" s="24"/>
      <c r="U7066" s="25"/>
    </row>
    <row r="7067" spans="1:41" x14ac:dyDescent="0.25">
      <c r="A7067" s="6">
        <v>71.670000000000101</v>
      </c>
      <c r="B7067" s="32" t="s">
        <v>318</v>
      </c>
      <c r="T7067" s="24"/>
      <c r="U7067" s="25"/>
    </row>
    <row r="7068" spans="1:41" x14ac:dyDescent="0.25">
      <c r="A7068" s="6">
        <v>71.680000000000106</v>
      </c>
      <c r="B7068" s="32" t="s">
        <v>318</v>
      </c>
      <c r="T7068" s="24"/>
      <c r="U7068" s="25"/>
    </row>
    <row r="7069" spans="1:41" x14ac:dyDescent="0.25">
      <c r="A7069" s="6">
        <v>71.690000000000097</v>
      </c>
      <c r="B7069" s="32" t="s">
        <v>318</v>
      </c>
      <c r="T7069" s="24"/>
      <c r="U7069" s="25"/>
    </row>
    <row r="7070" spans="1:41" x14ac:dyDescent="0.25">
      <c r="A7070" s="6">
        <v>71.700000000000102</v>
      </c>
      <c r="B7070" s="32" t="s">
        <v>318</v>
      </c>
      <c r="T7070" s="24"/>
      <c r="U7070" s="25"/>
    </row>
    <row r="7071" spans="1:41" x14ac:dyDescent="0.25">
      <c r="A7071" s="6">
        <v>71.710000000000093</v>
      </c>
      <c r="B7071" s="32" t="s">
        <v>318</v>
      </c>
      <c r="T7071" s="24"/>
      <c r="U7071" s="25"/>
    </row>
    <row r="7072" spans="1:41" x14ac:dyDescent="0.25">
      <c r="A7072" s="6">
        <v>71.720000000000098</v>
      </c>
      <c r="B7072" s="32" t="s">
        <v>318</v>
      </c>
      <c r="T7072" s="24"/>
      <c r="U7072" s="25"/>
    </row>
    <row r="7073" spans="1:21" x14ac:dyDescent="0.25">
      <c r="A7073" s="6">
        <v>71.730000000000103</v>
      </c>
      <c r="B7073" s="32" t="s">
        <v>318</v>
      </c>
      <c r="K7073" s="3">
        <f>K7063+1</f>
        <v>5209</v>
      </c>
      <c r="L7073" s="97" t="str">
        <f>IF(TRIM('Ek.3-A'!F7073)&lt;&gt;"","var","yok")</f>
        <v>yok</v>
      </c>
      <c r="M7073" s="5" t="str">
        <f>IF('Ek.3-A'!F7073="", "", IF(VLOOKUP('Ek.3-A'!F7073, Veriler!D:E, 2, 0)=0, "", VLOOKUP('Ek.3-A'!F7073, Veriler!D:E, 2, 0)))</f>
        <v/>
      </c>
      <c r="N7073" s="5" t="str">
        <f>IF('Ek.3-A'!P7073="", "", 'Ek.3-A'!P7073)</f>
        <v/>
      </c>
      <c r="O7073" s="142">
        <f>'Ek.3-A'!S7073</f>
        <v>0</v>
      </c>
      <c r="P7073" s="143" t="str">
        <f>'Ek.3-A'!L7073</f>
        <v/>
      </c>
      <c r="Q7073" s="24" t="str">
        <f>'Ek.3-A'!M7073</f>
        <v/>
      </c>
      <c r="R7073" s="24">
        <f t="shared" ref="R7073:R7086" si="1495">IF(L7073="var",0,IF(Q7073&lt;=0.005,Q7073,0))</f>
        <v>0</v>
      </c>
      <c r="S7073" s="141" t="str">
        <f t="shared" ref="S7073:S7086" si="1496">IF(Q7073&lt;=0.005,"E","H")</f>
        <v>H</v>
      </c>
      <c r="T7073" s="24">
        <f>IF(S7073="E",SUM($R$5:R7073),0)</f>
        <v>0</v>
      </c>
      <c r="U7073" s="143">
        <f t="shared" ref="U7073:U7086" si="1497">IF(T7073&lt;=0.1, O7073, IF(R7073&gt;$G$2, R7073*O7073, $G$2*O7073))</f>
        <v>0</v>
      </c>
    </row>
    <row r="7074" spans="1:21" x14ac:dyDescent="0.25">
      <c r="A7074" s="6">
        <v>71.740000000000094</v>
      </c>
      <c r="B7074" s="32" t="s">
        <v>318</v>
      </c>
      <c r="K7074" s="3">
        <f t="shared" ref="K7074:K7086" si="1498">K7073+1</f>
        <v>5210</v>
      </c>
      <c r="L7074" s="97" t="str">
        <f>IF(TRIM('Ek.3-A'!F7074)&lt;&gt;"","var","yok")</f>
        <v>yok</v>
      </c>
      <c r="M7074" s="5" t="str">
        <f>IF('Ek.3-A'!F7074="", "", IF(VLOOKUP('Ek.3-A'!F7074, Veriler!D:E, 2, 0)=0, "", VLOOKUP('Ek.3-A'!F7074, Veriler!D:E, 2, 0)))</f>
        <v/>
      </c>
      <c r="N7074" s="5" t="str">
        <f>IF('Ek.3-A'!P7074="", "", 'Ek.3-A'!P7074)</f>
        <v/>
      </c>
      <c r="O7074" s="142">
        <f>'Ek.3-A'!S7074</f>
        <v>0</v>
      </c>
      <c r="P7074" s="143" t="str">
        <f>'Ek.3-A'!L7074</f>
        <v/>
      </c>
      <c r="Q7074" s="24" t="str">
        <f>'Ek.3-A'!M7074</f>
        <v/>
      </c>
      <c r="R7074" s="24">
        <f t="shared" si="1495"/>
        <v>0</v>
      </c>
      <c r="S7074" s="141" t="str">
        <f t="shared" si="1496"/>
        <v>H</v>
      </c>
      <c r="T7074" s="24">
        <f>IF(S7074="E",SUM($R$5:R7074),0)</f>
        <v>0</v>
      </c>
      <c r="U7074" s="143">
        <f t="shared" si="1497"/>
        <v>0</v>
      </c>
    </row>
    <row r="7075" spans="1:21" x14ac:dyDescent="0.25">
      <c r="A7075" s="6">
        <v>71.750000000000099</v>
      </c>
      <c r="B7075" s="32" t="s">
        <v>318</v>
      </c>
      <c r="K7075" s="3">
        <f t="shared" si="1498"/>
        <v>5211</v>
      </c>
      <c r="L7075" s="97" t="str">
        <f>IF(TRIM('Ek.3-A'!F7075)&lt;&gt;"","var","yok")</f>
        <v>yok</v>
      </c>
      <c r="M7075" s="5" t="str">
        <f>IF('Ek.3-A'!F7075="", "", IF(VLOOKUP('Ek.3-A'!F7075, Veriler!D:E, 2, 0)=0, "", VLOOKUP('Ek.3-A'!F7075, Veriler!D:E, 2, 0)))</f>
        <v/>
      </c>
      <c r="N7075" s="5" t="str">
        <f>IF('Ek.3-A'!P7075="", "", 'Ek.3-A'!P7075)</f>
        <v/>
      </c>
      <c r="O7075" s="142">
        <f>'Ek.3-A'!S7075</f>
        <v>0</v>
      </c>
      <c r="P7075" s="143" t="str">
        <f>'Ek.3-A'!L7075</f>
        <v/>
      </c>
      <c r="Q7075" s="24" t="str">
        <f>'Ek.3-A'!M7075</f>
        <v/>
      </c>
      <c r="R7075" s="24">
        <f t="shared" si="1495"/>
        <v>0</v>
      </c>
      <c r="S7075" s="141" t="str">
        <f t="shared" si="1496"/>
        <v>H</v>
      </c>
      <c r="T7075" s="24">
        <f>IF(S7075="E",SUM($R$5:R7075),0)</f>
        <v>0</v>
      </c>
      <c r="U7075" s="143">
        <f t="shared" si="1497"/>
        <v>0</v>
      </c>
    </row>
    <row r="7076" spans="1:21" x14ac:dyDescent="0.25">
      <c r="A7076" s="6">
        <v>71.760000000000105</v>
      </c>
      <c r="B7076" s="32" t="s">
        <v>318</v>
      </c>
      <c r="K7076" s="3">
        <f t="shared" si="1498"/>
        <v>5212</v>
      </c>
      <c r="L7076" s="97" t="str">
        <f>IF(TRIM('Ek.3-A'!F7076)&lt;&gt;"","var","yok")</f>
        <v>yok</v>
      </c>
      <c r="M7076" s="5" t="str">
        <f>IF('Ek.3-A'!F7076="", "", IF(VLOOKUP('Ek.3-A'!F7076, Veriler!D:E, 2, 0)=0, "", VLOOKUP('Ek.3-A'!F7076, Veriler!D:E, 2, 0)))</f>
        <v/>
      </c>
      <c r="N7076" s="5" t="str">
        <f>IF('Ek.3-A'!P7076="", "", 'Ek.3-A'!P7076)</f>
        <v/>
      </c>
      <c r="O7076" s="142">
        <f>'Ek.3-A'!S7076</f>
        <v>0</v>
      </c>
      <c r="P7076" s="143" t="str">
        <f>'Ek.3-A'!L7076</f>
        <v/>
      </c>
      <c r="Q7076" s="24" t="str">
        <f>'Ek.3-A'!M7076</f>
        <v/>
      </c>
      <c r="R7076" s="24">
        <f t="shared" si="1495"/>
        <v>0</v>
      </c>
      <c r="S7076" s="141" t="str">
        <f t="shared" si="1496"/>
        <v>H</v>
      </c>
      <c r="T7076" s="24">
        <f>IF(S7076="E",SUM($R$5:R7076),0)</f>
        <v>0</v>
      </c>
      <c r="U7076" s="143">
        <f t="shared" si="1497"/>
        <v>0</v>
      </c>
    </row>
    <row r="7077" spans="1:21" x14ac:dyDescent="0.25">
      <c r="A7077" s="6">
        <v>71.770000000000095</v>
      </c>
      <c r="B7077" s="32" t="s">
        <v>318</v>
      </c>
      <c r="K7077" s="3">
        <f t="shared" si="1498"/>
        <v>5213</v>
      </c>
      <c r="L7077" s="97" t="str">
        <f>IF(TRIM('Ek.3-A'!F7077)&lt;&gt;"","var","yok")</f>
        <v>yok</v>
      </c>
      <c r="M7077" s="5" t="str">
        <f>IF('Ek.3-A'!F7077="", "", IF(VLOOKUP('Ek.3-A'!F7077, Veriler!D:E, 2, 0)=0, "", VLOOKUP('Ek.3-A'!F7077, Veriler!D:E, 2, 0)))</f>
        <v/>
      </c>
      <c r="N7077" s="5" t="str">
        <f>IF('Ek.3-A'!P7077="", "", 'Ek.3-A'!P7077)</f>
        <v/>
      </c>
      <c r="O7077" s="142">
        <f>'Ek.3-A'!S7077</f>
        <v>0</v>
      </c>
      <c r="P7077" s="143" t="str">
        <f>'Ek.3-A'!L7077</f>
        <v/>
      </c>
      <c r="Q7077" s="24" t="str">
        <f>'Ek.3-A'!M7077</f>
        <v/>
      </c>
      <c r="R7077" s="24">
        <f t="shared" si="1495"/>
        <v>0</v>
      </c>
      <c r="S7077" s="141" t="str">
        <f t="shared" si="1496"/>
        <v>H</v>
      </c>
      <c r="T7077" s="24">
        <f>IF(S7077="E",SUM($R$5:R7077),0)</f>
        <v>0</v>
      </c>
      <c r="U7077" s="143">
        <f t="shared" si="1497"/>
        <v>0</v>
      </c>
    </row>
    <row r="7078" spans="1:21" x14ac:dyDescent="0.25">
      <c r="A7078" s="6">
        <v>71.780000000000101</v>
      </c>
      <c r="B7078" s="32" t="s">
        <v>318</v>
      </c>
      <c r="K7078" s="3">
        <f t="shared" si="1498"/>
        <v>5214</v>
      </c>
      <c r="L7078" s="97" t="str">
        <f>IF(TRIM('Ek.3-A'!F7078)&lt;&gt;"","var","yok")</f>
        <v>yok</v>
      </c>
      <c r="M7078" s="5" t="str">
        <f>IF('Ek.3-A'!F7078="", "", IF(VLOOKUP('Ek.3-A'!F7078, Veriler!D:E, 2, 0)=0, "", VLOOKUP('Ek.3-A'!F7078, Veriler!D:E, 2, 0)))</f>
        <v/>
      </c>
      <c r="N7078" s="5" t="str">
        <f>IF('Ek.3-A'!P7078="", "", 'Ek.3-A'!P7078)</f>
        <v/>
      </c>
      <c r="O7078" s="142">
        <f>'Ek.3-A'!S7078</f>
        <v>0</v>
      </c>
      <c r="P7078" s="143" t="str">
        <f>'Ek.3-A'!L7078</f>
        <v/>
      </c>
      <c r="Q7078" s="24" t="str">
        <f>'Ek.3-A'!M7078</f>
        <v/>
      </c>
      <c r="R7078" s="24">
        <f t="shared" si="1495"/>
        <v>0</v>
      </c>
      <c r="S7078" s="141" t="str">
        <f t="shared" si="1496"/>
        <v>H</v>
      </c>
      <c r="T7078" s="24">
        <f>IF(S7078="E",SUM($R$5:R7078),0)</f>
        <v>0</v>
      </c>
      <c r="U7078" s="143">
        <f t="shared" si="1497"/>
        <v>0</v>
      </c>
    </row>
    <row r="7079" spans="1:21" x14ac:dyDescent="0.25">
      <c r="A7079" s="6">
        <v>71.790000000000106</v>
      </c>
      <c r="B7079" s="32" t="s">
        <v>318</v>
      </c>
      <c r="K7079" s="3">
        <f t="shared" si="1498"/>
        <v>5215</v>
      </c>
      <c r="L7079" s="97" t="str">
        <f>IF(TRIM('Ek.3-A'!F7079)&lt;&gt;"","var","yok")</f>
        <v>yok</v>
      </c>
      <c r="M7079" s="5" t="str">
        <f>IF('Ek.3-A'!F7079="", "", IF(VLOOKUP('Ek.3-A'!F7079, Veriler!D:E, 2, 0)=0, "", VLOOKUP('Ek.3-A'!F7079, Veriler!D:E, 2, 0)))</f>
        <v/>
      </c>
      <c r="N7079" s="5" t="str">
        <f>IF('Ek.3-A'!P7079="", "", 'Ek.3-A'!P7079)</f>
        <v/>
      </c>
      <c r="O7079" s="142">
        <f>'Ek.3-A'!S7079</f>
        <v>0</v>
      </c>
      <c r="P7079" s="143" t="str">
        <f>'Ek.3-A'!L7079</f>
        <v/>
      </c>
      <c r="Q7079" s="24" t="str">
        <f>'Ek.3-A'!M7079</f>
        <v/>
      </c>
      <c r="R7079" s="24">
        <f t="shared" si="1495"/>
        <v>0</v>
      </c>
      <c r="S7079" s="141" t="str">
        <f t="shared" si="1496"/>
        <v>H</v>
      </c>
      <c r="T7079" s="24">
        <f>IF(S7079="E",SUM($R$5:R7079),0)</f>
        <v>0</v>
      </c>
      <c r="U7079" s="143">
        <f t="shared" si="1497"/>
        <v>0</v>
      </c>
    </row>
    <row r="7080" spans="1:21" x14ac:dyDescent="0.25">
      <c r="A7080" s="6">
        <v>71.800000000000097</v>
      </c>
      <c r="B7080" s="32" t="s">
        <v>318</v>
      </c>
      <c r="K7080" s="3">
        <f t="shared" si="1498"/>
        <v>5216</v>
      </c>
      <c r="L7080" s="97" t="str">
        <f>IF(TRIM('Ek.3-A'!F7080)&lt;&gt;"","var","yok")</f>
        <v>yok</v>
      </c>
      <c r="M7080" s="5" t="str">
        <f>IF('Ek.3-A'!F7080="", "", IF(VLOOKUP('Ek.3-A'!F7080, Veriler!D:E, 2, 0)=0, "", VLOOKUP('Ek.3-A'!F7080, Veriler!D:E, 2, 0)))</f>
        <v/>
      </c>
      <c r="N7080" s="5" t="str">
        <f>IF('Ek.3-A'!P7080="", "", 'Ek.3-A'!P7080)</f>
        <v/>
      </c>
      <c r="O7080" s="142">
        <f>'Ek.3-A'!S7080</f>
        <v>0</v>
      </c>
      <c r="P7080" s="143" t="str">
        <f>'Ek.3-A'!L7080</f>
        <v/>
      </c>
      <c r="Q7080" s="24" t="str">
        <f>'Ek.3-A'!M7080</f>
        <v/>
      </c>
      <c r="R7080" s="24">
        <f t="shared" si="1495"/>
        <v>0</v>
      </c>
      <c r="S7080" s="141" t="str">
        <f t="shared" si="1496"/>
        <v>H</v>
      </c>
      <c r="T7080" s="24">
        <f>IF(S7080="E",SUM($R$5:R7080),0)</f>
        <v>0</v>
      </c>
      <c r="U7080" s="143">
        <f t="shared" si="1497"/>
        <v>0</v>
      </c>
    </row>
    <row r="7081" spans="1:21" x14ac:dyDescent="0.25">
      <c r="A7081" s="6">
        <v>71.810000000000102</v>
      </c>
      <c r="B7081" s="32" t="s">
        <v>318</v>
      </c>
      <c r="K7081" s="3">
        <f t="shared" si="1498"/>
        <v>5217</v>
      </c>
      <c r="L7081" s="97" t="str">
        <f>IF(TRIM('Ek.3-A'!F7081)&lt;&gt;"","var","yok")</f>
        <v>yok</v>
      </c>
      <c r="M7081" s="5" t="str">
        <f>IF('Ek.3-A'!F7081="", "", IF(VLOOKUP('Ek.3-A'!F7081, Veriler!D:E, 2, 0)=0, "", VLOOKUP('Ek.3-A'!F7081, Veriler!D:E, 2, 0)))</f>
        <v/>
      </c>
      <c r="N7081" s="5" t="str">
        <f>IF('Ek.3-A'!P7081="", "", 'Ek.3-A'!P7081)</f>
        <v/>
      </c>
      <c r="O7081" s="142">
        <f>'Ek.3-A'!S7081</f>
        <v>0</v>
      </c>
      <c r="P7081" s="143" t="str">
        <f>'Ek.3-A'!L7081</f>
        <v/>
      </c>
      <c r="Q7081" s="24" t="str">
        <f>'Ek.3-A'!M7081</f>
        <v/>
      </c>
      <c r="R7081" s="24">
        <f t="shared" si="1495"/>
        <v>0</v>
      </c>
      <c r="S7081" s="141" t="str">
        <f t="shared" si="1496"/>
        <v>H</v>
      </c>
      <c r="T7081" s="24">
        <f>IF(S7081="E",SUM($R$5:R7081),0)</f>
        <v>0</v>
      </c>
      <c r="U7081" s="143">
        <f t="shared" si="1497"/>
        <v>0</v>
      </c>
    </row>
    <row r="7082" spans="1:21" x14ac:dyDescent="0.25">
      <c r="A7082" s="6">
        <v>71.820000000000107</v>
      </c>
      <c r="B7082" s="32" t="s">
        <v>318</v>
      </c>
      <c r="K7082" s="3">
        <f t="shared" si="1498"/>
        <v>5218</v>
      </c>
      <c r="L7082" s="97" t="str">
        <f>IF(TRIM('Ek.3-A'!F7082)&lt;&gt;"","var","yok")</f>
        <v>yok</v>
      </c>
      <c r="M7082" s="5" t="str">
        <f>IF('Ek.3-A'!F7082="", "", IF(VLOOKUP('Ek.3-A'!F7082, Veriler!D:E, 2, 0)=0, "", VLOOKUP('Ek.3-A'!F7082, Veriler!D:E, 2, 0)))</f>
        <v/>
      </c>
      <c r="N7082" s="5" t="str">
        <f>IF('Ek.3-A'!P7082="", "", 'Ek.3-A'!P7082)</f>
        <v/>
      </c>
      <c r="O7082" s="142">
        <f>'Ek.3-A'!S7082</f>
        <v>0</v>
      </c>
      <c r="P7082" s="143" t="str">
        <f>'Ek.3-A'!L7082</f>
        <v/>
      </c>
      <c r="Q7082" s="24" t="str">
        <f>'Ek.3-A'!M7082</f>
        <v/>
      </c>
      <c r="R7082" s="24">
        <f t="shared" si="1495"/>
        <v>0</v>
      </c>
      <c r="S7082" s="141" t="str">
        <f t="shared" si="1496"/>
        <v>H</v>
      </c>
      <c r="T7082" s="24">
        <f>IF(S7082="E",SUM($R$5:R7082),0)</f>
        <v>0</v>
      </c>
      <c r="U7082" s="143">
        <f t="shared" si="1497"/>
        <v>0</v>
      </c>
    </row>
    <row r="7083" spans="1:21" x14ac:dyDescent="0.25">
      <c r="A7083" s="6">
        <v>71.830000000000098</v>
      </c>
      <c r="B7083" s="32" t="s">
        <v>318</v>
      </c>
      <c r="K7083" s="3">
        <f t="shared" si="1498"/>
        <v>5219</v>
      </c>
      <c r="L7083" s="97" t="str">
        <f>IF(TRIM('Ek.3-A'!F7083)&lt;&gt;"","var","yok")</f>
        <v>yok</v>
      </c>
      <c r="M7083" s="5" t="str">
        <f>IF('Ek.3-A'!F7083="", "", IF(VLOOKUP('Ek.3-A'!F7083, Veriler!D:E, 2, 0)=0, "", VLOOKUP('Ek.3-A'!F7083, Veriler!D:E, 2, 0)))</f>
        <v/>
      </c>
      <c r="N7083" s="5" t="str">
        <f>IF('Ek.3-A'!P7083="", "", 'Ek.3-A'!P7083)</f>
        <v/>
      </c>
      <c r="O7083" s="142">
        <f>'Ek.3-A'!S7083</f>
        <v>0</v>
      </c>
      <c r="P7083" s="143" t="str">
        <f>'Ek.3-A'!L7083</f>
        <v/>
      </c>
      <c r="Q7083" s="24" t="str">
        <f>'Ek.3-A'!M7083</f>
        <v/>
      </c>
      <c r="R7083" s="24">
        <f t="shared" si="1495"/>
        <v>0</v>
      </c>
      <c r="S7083" s="141" t="str">
        <f t="shared" si="1496"/>
        <v>H</v>
      </c>
      <c r="T7083" s="24">
        <f>IF(S7083="E",SUM($R$5:R7083),0)</f>
        <v>0</v>
      </c>
      <c r="U7083" s="143">
        <f t="shared" si="1497"/>
        <v>0</v>
      </c>
    </row>
    <row r="7084" spans="1:21" x14ac:dyDescent="0.25">
      <c r="A7084" s="6">
        <v>71.840000000000103</v>
      </c>
      <c r="B7084" s="32" t="s">
        <v>318</v>
      </c>
      <c r="K7084" s="3">
        <f t="shared" si="1498"/>
        <v>5220</v>
      </c>
      <c r="L7084" s="97" t="str">
        <f>IF(TRIM('Ek.3-A'!F7084)&lt;&gt;"","var","yok")</f>
        <v>yok</v>
      </c>
      <c r="M7084" s="5" t="str">
        <f>IF('Ek.3-A'!F7084="", "", IF(VLOOKUP('Ek.3-A'!F7084, Veriler!D:E, 2, 0)=0, "", VLOOKUP('Ek.3-A'!F7084, Veriler!D:E, 2, 0)))</f>
        <v/>
      </c>
      <c r="N7084" s="5" t="str">
        <f>IF('Ek.3-A'!P7084="", "", 'Ek.3-A'!P7084)</f>
        <v/>
      </c>
      <c r="O7084" s="142">
        <f>'Ek.3-A'!S7084</f>
        <v>0</v>
      </c>
      <c r="P7084" s="143" t="str">
        <f>'Ek.3-A'!L7084</f>
        <v/>
      </c>
      <c r="Q7084" s="24" t="str">
        <f>'Ek.3-A'!M7084</f>
        <v/>
      </c>
      <c r="R7084" s="24">
        <f t="shared" si="1495"/>
        <v>0</v>
      </c>
      <c r="S7084" s="141" t="str">
        <f t="shared" si="1496"/>
        <v>H</v>
      </c>
      <c r="T7084" s="24">
        <f>IF(S7084="E",SUM($R$5:R7084),0)</f>
        <v>0</v>
      </c>
      <c r="U7084" s="143">
        <f t="shared" si="1497"/>
        <v>0</v>
      </c>
    </row>
    <row r="7085" spans="1:21" x14ac:dyDescent="0.25">
      <c r="A7085" s="6">
        <v>71.850000000000094</v>
      </c>
      <c r="B7085" s="32" t="s">
        <v>318</v>
      </c>
      <c r="K7085" s="3">
        <f t="shared" si="1498"/>
        <v>5221</v>
      </c>
      <c r="L7085" s="97" t="str">
        <f>IF(TRIM('Ek.3-A'!F7085)&lt;&gt;"","var","yok")</f>
        <v>yok</v>
      </c>
      <c r="M7085" s="5" t="str">
        <f>IF('Ek.3-A'!F7085="", "", IF(VLOOKUP('Ek.3-A'!F7085, Veriler!D:E, 2, 0)=0, "", VLOOKUP('Ek.3-A'!F7085, Veriler!D:E, 2, 0)))</f>
        <v/>
      </c>
      <c r="N7085" s="5" t="str">
        <f>IF('Ek.3-A'!P7085="", "", 'Ek.3-A'!P7085)</f>
        <v/>
      </c>
      <c r="O7085" s="142">
        <f>'Ek.3-A'!S7085</f>
        <v>0</v>
      </c>
      <c r="P7085" s="143" t="str">
        <f>'Ek.3-A'!L7085</f>
        <v/>
      </c>
      <c r="Q7085" s="24" t="str">
        <f>'Ek.3-A'!M7085</f>
        <v/>
      </c>
      <c r="R7085" s="24">
        <f t="shared" si="1495"/>
        <v>0</v>
      </c>
      <c r="S7085" s="141" t="str">
        <f t="shared" si="1496"/>
        <v>H</v>
      </c>
      <c r="T7085" s="24">
        <f>IF(S7085="E",SUM($R$5:R7085),0)</f>
        <v>0</v>
      </c>
      <c r="U7085" s="143">
        <f t="shared" si="1497"/>
        <v>0</v>
      </c>
    </row>
    <row r="7086" spans="1:21" x14ac:dyDescent="0.25">
      <c r="A7086" s="6">
        <v>71.860000000000099</v>
      </c>
      <c r="B7086" s="32" t="s">
        <v>318</v>
      </c>
      <c r="K7086" s="3">
        <f t="shared" si="1498"/>
        <v>5222</v>
      </c>
      <c r="L7086" s="97" t="str">
        <f>IF(TRIM('Ek.3-A'!F7086)&lt;&gt;"","var","yok")</f>
        <v>yok</v>
      </c>
      <c r="M7086" s="5" t="str">
        <f>IF('Ek.3-A'!F7086="", "", IF(VLOOKUP('Ek.3-A'!F7086, Veriler!D:E, 2, 0)=0, "", VLOOKUP('Ek.3-A'!F7086, Veriler!D:E, 2, 0)))</f>
        <v/>
      </c>
      <c r="N7086" s="5" t="str">
        <f>IF('Ek.3-A'!P7086="", "", 'Ek.3-A'!P7086)</f>
        <v/>
      </c>
      <c r="O7086" s="142">
        <f>'Ek.3-A'!S7086</f>
        <v>0</v>
      </c>
      <c r="P7086" s="143" t="str">
        <f>'Ek.3-A'!L7086</f>
        <v/>
      </c>
      <c r="Q7086" s="24" t="str">
        <f>'Ek.3-A'!M7086</f>
        <v/>
      </c>
      <c r="R7086" s="24">
        <f t="shared" si="1495"/>
        <v>0</v>
      </c>
      <c r="S7086" s="141" t="str">
        <f t="shared" si="1496"/>
        <v>H</v>
      </c>
      <c r="T7086" s="24">
        <f>IF(S7086="E",SUM($R$5:R7086),0)</f>
        <v>0</v>
      </c>
      <c r="U7086" s="143">
        <f t="shared" si="1497"/>
        <v>0</v>
      </c>
    </row>
    <row r="7087" spans="1:21" x14ac:dyDescent="0.25">
      <c r="A7087" s="6">
        <v>71.870000000000104</v>
      </c>
      <c r="B7087" s="32" t="s">
        <v>318</v>
      </c>
      <c r="L7087" s="97"/>
      <c r="M7087" s="5"/>
      <c r="N7087" s="5"/>
      <c r="O7087" s="5"/>
      <c r="Q7087" s="23"/>
      <c r="T7087" s="24"/>
      <c r="U7087" s="25"/>
    </row>
    <row r="7088" spans="1:21" x14ac:dyDescent="0.25">
      <c r="A7088" s="6">
        <v>71.880000000000095</v>
      </c>
      <c r="B7088" s="32" t="s">
        <v>318</v>
      </c>
      <c r="K7088" s="3">
        <f>K7086+1</f>
        <v>5223</v>
      </c>
      <c r="L7088" s="97" t="str">
        <f>IF(TRIM('Ek.3-A'!F7088)&lt;&gt;"","var","yok")</f>
        <v>yok</v>
      </c>
      <c r="M7088" s="5" t="str">
        <f>IF('Ek.3-A'!F7088="", "", IF(VLOOKUP('Ek.3-A'!F7088, Veriler!D:E, 2, 0)=0, "", VLOOKUP('Ek.3-A'!F7088, Veriler!D:E, 2, 0)))</f>
        <v/>
      </c>
      <c r="N7088" s="5" t="str">
        <f>IF('Ek.3-A'!P7088="", "", 'Ek.3-A'!P7088)</f>
        <v/>
      </c>
      <c r="O7088" s="142">
        <f>'Ek.3-A'!S7088</f>
        <v>0</v>
      </c>
      <c r="P7088" s="143" t="str">
        <f>'Ek.3-A'!L7088</f>
        <v/>
      </c>
      <c r="Q7088" s="24" t="str">
        <f>'Ek.3-A'!M7088</f>
        <v/>
      </c>
      <c r="R7088" s="24">
        <f t="shared" ref="R7088:R7101" si="1499">IF(L7088="var",0,IF(Q7088&lt;=0.005,Q7088,0))</f>
        <v>0</v>
      </c>
      <c r="S7088" s="141" t="str">
        <f t="shared" ref="S7088:S7101" si="1500">IF(Q7088&lt;=0.005,"E","H")</f>
        <v>H</v>
      </c>
      <c r="T7088" s="24">
        <f>IF(S7088="E",SUM($R$5:R7088),0)</f>
        <v>0</v>
      </c>
      <c r="U7088" s="143">
        <f t="shared" ref="U7088:U7101" si="1501">IF(T7088&lt;=0.1, O7088, IF(R7088&gt;$G$2, R7088*O7088, $G$2*O7088))</f>
        <v>0</v>
      </c>
    </row>
    <row r="7089" spans="1:41" x14ac:dyDescent="0.25">
      <c r="A7089" s="6">
        <v>71.8900000000001</v>
      </c>
      <c r="B7089" s="32" t="s">
        <v>318</v>
      </c>
      <c r="K7089" s="3">
        <f t="shared" ref="K7089:K7101" si="1502">K7088+1</f>
        <v>5224</v>
      </c>
      <c r="L7089" s="97" t="str">
        <f>IF(TRIM('Ek.3-A'!F7089)&lt;&gt;"","var","yok")</f>
        <v>yok</v>
      </c>
      <c r="M7089" s="5" t="str">
        <f>IF('Ek.3-A'!F7089="", "", IF(VLOOKUP('Ek.3-A'!F7089, Veriler!D:E, 2, 0)=0, "", VLOOKUP('Ek.3-A'!F7089, Veriler!D:E, 2, 0)))</f>
        <v/>
      </c>
      <c r="N7089" s="5" t="str">
        <f>IF('Ek.3-A'!P7089="", "", 'Ek.3-A'!P7089)</f>
        <v/>
      </c>
      <c r="O7089" s="142">
        <f>'Ek.3-A'!S7089</f>
        <v>0</v>
      </c>
      <c r="P7089" s="143" t="str">
        <f>'Ek.3-A'!L7089</f>
        <v/>
      </c>
      <c r="Q7089" s="24" t="str">
        <f>'Ek.3-A'!M7089</f>
        <v/>
      </c>
      <c r="R7089" s="24">
        <f t="shared" si="1499"/>
        <v>0</v>
      </c>
      <c r="S7089" s="141" t="str">
        <f t="shared" si="1500"/>
        <v>H</v>
      </c>
      <c r="T7089" s="24">
        <f>IF(S7089="E",SUM($R$5:R7089),0)</f>
        <v>0</v>
      </c>
      <c r="U7089" s="143">
        <f t="shared" si="1501"/>
        <v>0</v>
      </c>
    </row>
    <row r="7090" spans="1:41" x14ac:dyDescent="0.25">
      <c r="A7090" s="6">
        <v>71.900000000000105</v>
      </c>
      <c r="B7090" s="32" t="s">
        <v>318</v>
      </c>
      <c r="K7090" s="3">
        <f t="shared" si="1502"/>
        <v>5225</v>
      </c>
      <c r="L7090" s="97" t="str">
        <f>IF(TRIM('Ek.3-A'!F7090)&lt;&gt;"","var","yok")</f>
        <v>yok</v>
      </c>
      <c r="M7090" s="5" t="str">
        <f>IF('Ek.3-A'!F7090="", "", IF(VLOOKUP('Ek.3-A'!F7090, Veriler!D:E, 2, 0)=0, "", VLOOKUP('Ek.3-A'!F7090, Veriler!D:E, 2, 0)))</f>
        <v/>
      </c>
      <c r="N7090" s="5" t="str">
        <f>IF('Ek.3-A'!P7090="", "", 'Ek.3-A'!P7090)</f>
        <v/>
      </c>
      <c r="O7090" s="142">
        <f>'Ek.3-A'!S7090</f>
        <v>0</v>
      </c>
      <c r="P7090" s="143" t="str">
        <f>'Ek.3-A'!L7090</f>
        <v/>
      </c>
      <c r="Q7090" s="24" t="str">
        <f>'Ek.3-A'!M7090</f>
        <v/>
      </c>
      <c r="R7090" s="24">
        <f t="shared" si="1499"/>
        <v>0</v>
      </c>
      <c r="S7090" s="141" t="str">
        <f t="shared" si="1500"/>
        <v>H</v>
      </c>
      <c r="T7090" s="24">
        <f>IF(S7090="E",SUM($R$5:R7090),0)</f>
        <v>0</v>
      </c>
      <c r="U7090" s="143">
        <f t="shared" si="1501"/>
        <v>0</v>
      </c>
    </row>
    <row r="7091" spans="1:41" x14ac:dyDescent="0.25">
      <c r="A7091" s="6">
        <v>71.910000000000096</v>
      </c>
      <c r="B7091" s="32" t="s">
        <v>318</v>
      </c>
      <c r="K7091" s="3">
        <f t="shared" si="1502"/>
        <v>5226</v>
      </c>
      <c r="L7091" s="97" t="str">
        <f>IF(TRIM('Ek.3-A'!F7091)&lt;&gt;"","var","yok")</f>
        <v>yok</v>
      </c>
      <c r="M7091" s="5" t="str">
        <f>IF('Ek.3-A'!F7091="", "", IF(VLOOKUP('Ek.3-A'!F7091, Veriler!D:E, 2, 0)=0, "", VLOOKUP('Ek.3-A'!F7091, Veriler!D:E, 2, 0)))</f>
        <v/>
      </c>
      <c r="N7091" s="5" t="str">
        <f>IF('Ek.3-A'!P7091="", "", 'Ek.3-A'!P7091)</f>
        <v/>
      </c>
      <c r="O7091" s="142">
        <f>'Ek.3-A'!S7091</f>
        <v>0</v>
      </c>
      <c r="P7091" s="143" t="str">
        <f>'Ek.3-A'!L7091</f>
        <v/>
      </c>
      <c r="Q7091" s="24" t="str">
        <f>'Ek.3-A'!M7091</f>
        <v/>
      </c>
      <c r="R7091" s="24">
        <f t="shared" si="1499"/>
        <v>0</v>
      </c>
      <c r="S7091" s="141" t="str">
        <f t="shared" si="1500"/>
        <v>H</v>
      </c>
      <c r="T7091" s="24">
        <f>IF(S7091="E",SUM($R$5:R7091),0)</f>
        <v>0</v>
      </c>
      <c r="U7091" s="143">
        <f t="shared" si="1501"/>
        <v>0</v>
      </c>
    </row>
    <row r="7092" spans="1:41" x14ac:dyDescent="0.25">
      <c r="A7092" s="6">
        <v>71.920000000000101</v>
      </c>
      <c r="B7092" s="32" t="s">
        <v>318</v>
      </c>
      <c r="K7092" s="3">
        <f t="shared" si="1502"/>
        <v>5227</v>
      </c>
      <c r="L7092" s="97" t="str">
        <f>IF(TRIM('Ek.3-A'!F7092)&lt;&gt;"","var","yok")</f>
        <v>yok</v>
      </c>
      <c r="M7092" s="5" t="str">
        <f>IF('Ek.3-A'!F7092="", "", IF(VLOOKUP('Ek.3-A'!F7092, Veriler!D:E, 2, 0)=0, "", VLOOKUP('Ek.3-A'!F7092, Veriler!D:E, 2, 0)))</f>
        <v/>
      </c>
      <c r="N7092" s="5" t="str">
        <f>IF('Ek.3-A'!P7092="", "", 'Ek.3-A'!P7092)</f>
        <v/>
      </c>
      <c r="O7092" s="142">
        <f>'Ek.3-A'!S7092</f>
        <v>0</v>
      </c>
      <c r="P7092" s="143" t="str">
        <f>'Ek.3-A'!L7092</f>
        <v/>
      </c>
      <c r="Q7092" s="24" t="str">
        <f>'Ek.3-A'!M7092</f>
        <v/>
      </c>
      <c r="R7092" s="24">
        <f t="shared" si="1499"/>
        <v>0</v>
      </c>
      <c r="S7092" s="141" t="str">
        <f t="shared" si="1500"/>
        <v>H</v>
      </c>
      <c r="T7092" s="24">
        <f>IF(S7092="E",SUM($R$5:R7092),0)</f>
        <v>0</v>
      </c>
      <c r="U7092" s="143">
        <f t="shared" si="1501"/>
        <v>0</v>
      </c>
    </row>
    <row r="7093" spans="1:41" x14ac:dyDescent="0.25">
      <c r="A7093" s="6">
        <v>71.930000000000106</v>
      </c>
      <c r="B7093" s="32" t="s">
        <v>318</v>
      </c>
      <c r="K7093" s="3">
        <f t="shared" si="1502"/>
        <v>5228</v>
      </c>
      <c r="L7093" s="97" t="str">
        <f>IF(TRIM('Ek.3-A'!F7093)&lt;&gt;"","var","yok")</f>
        <v>yok</v>
      </c>
      <c r="M7093" s="5" t="str">
        <f>IF('Ek.3-A'!F7093="", "", IF(VLOOKUP('Ek.3-A'!F7093, Veriler!D:E, 2, 0)=0, "", VLOOKUP('Ek.3-A'!F7093, Veriler!D:E, 2, 0)))</f>
        <v/>
      </c>
      <c r="N7093" s="5" t="str">
        <f>IF('Ek.3-A'!P7093="", "", 'Ek.3-A'!P7093)</f>
        <v/>
      </c>
      <c r="O7093" s="142">
        <f>'Ek.3-A'!S7093</f>
        <v>0</v>
      </c>
      <c r="P7093" s="143" t="str">
        <f>'Ek.3-A'!L7093</f>
        <v/>
      </c>
      <c r="Q7093" s="24" t="str">
        <f>'Ek.3-A'!M7093</f>
        <v/>
      </c>
      <c r="R7093" s="24">
        <f t="shared" si="1499"/>
        <v>0</v>
      </c>
      <c r="S7093" s="141" t="str">
        <f t="shared" si="1500"/>
        <v>H</v>
      </c>
      <c r="T7093" s="24">
        <f>IF(S7093="E",SUM($R$5:R7093),0)</f>
        <v>0</v>
      </c>
      <c r="U7093" s="143">
        <f t="shared" si="1501"/>
        <v>0</v>
      </c>
    </row>
    <row r="7094" spans="1:41" x14ac:dyDescent="0.25">
      <c r="A7094" s="6">
        <v>71.940000000000097</v>
      </c>
      <c r="B7094" s="32" t="s">
        <v>318</v>
      </c>
      <c r="K7094" s="3">
        <f t="shared" si="1502"/>
        <v>5229</v>
      </c>
      <c r="L7094" s="97" t="str">
        <f>IF(TRIM('Ek.3-A'!F7094)&lt;&gt;"","var","yok")</f>
        <v>yok</v>
      </c>
      <c r="M7094" s="5" t="str">
        <f>IF('Ek.3-A'!F7094="", "", IF(VLOOKUP('Ek.3-A'!F7094, Veriler!D:E, 2, 0)=0, "", VLOOKUP('Ek.3-A'!F7094, Veriler!D:E, 2, 0)))</f>
        <v/>
      </c>
      <c r="N7094" s="5" t="str">
        <f>IF('Ek.3-A'!P7094="", "", 'Ek.3-A'!P7094)</f>
        <v/>
      </c>
      <c r="O7094" s="142">
        <f>'Ek.3-A'!S7094</f>
        <v>0</v>
      </c>
      <c r="P7094" s="143" t="str">
        <f>'Ek.3-A'!L7094</f>
        <v/>
      </c>
      <c r="Q7094" s="24" t="str">
        <f>'Ek.3-A'!M7094</f>
        <v/>
      </c>
      <c r="R7094" s="24">
        <f t="shared" si="1499"/>
        <v>0</v>
      </c>
      <c r="S7094" s="141" t="str">
        <f t="shared" si="1500"/>
        <v>H</v>
      </c>
      <c r="T7094" s="24">
        <f>IF(S7094="E",SUM($R$5:R7094),0)</f>
        <v>0</v>
      </c>
      <c r="U7094" s="143">
        <f t="shared" si="1501"/>
        <v>0</v>
      </c>
    </row>
    <row r="7095" spans="1:41" x14ac:dyDescent="0.25">
      <c r="A7095" s="6">
        <v>71.950000000000102</v>
      </c>
      <c r="B7095" s="32" t="s">
        <v>318</v>
      </c>
      <c r="K7095" s="3">
        <f t="shared" si="1502"/>
        <v>5230</v>
      </c>
      <c r="L7095" s="97" t="str">
        <f>IF(TRIM('Ek.3-A'!F7095)&lt;&gt;"","var","yok")</f>
        <v>yok</v>
      </c>
      <c r="M7095" s="5" t="str">
        <f>IF('Ek.3-A'!F7095="", "", IF(VLOOKUP('Ek.3-A'!F7095, Veriler!D:E, 2, 0)=0, "", VLOOKUP('Ek.3-A'!F7095, Veriler!D:E, 2, 0)))</f>
        <v/>
      </c>
      <c r="N7095" s="5" t="str">
        <f>IF('Ek.3-A'!P7095="", "", 'Ek.3-A'!P7095)</f>
        <v/>
      </c>
      <c r="O7095" s="142">
        <f>'Ek.3-A'!S7095</f>
        <v>0</v>
      </c>
      <c r="P7095" s="143" t="str">
        <f>'Ek.3-A'!L7095</f>
        <v/>
      </c>
      <c r="Q7095" s="24" t="str">
        <f>'Ek.3-A'!M7095</f>
        <v/>
      </c>
      <c r="R7095" s="24">
        <f t="shared" si="1499"/>
        <v>0</v>
      </c>
      <c r="S7095" s="141" t="str">
        <f t="shared" si="1500"/>
        <v>H</v>
      </c>
      <c r="T7095" s="24">
        <f>IF(S7095="E",SUM($R$5:R7095),0)</f>
        <v>0</v>
      </c>
      <c r="U7095" s="143">
        <f t="shared" si="1501"/>
        <v>0</v>
      </c>
    </row>
    <row r="7096" spans="1:41" x14ac:dyDescent="0.25">
      <c r="A7096" s="6">
        <v>71.960000000000093</v>
      </c>
      <c r="B7096" s="32" t="s">
        <v>318</v>
      </c>
      <c r="K7096" s="3">
        <f t="shared" si="1502"/>
        <v>5231</v>
      </c>
      <c r="L7096" s="97" t="str">
        <f>IF(TRIM('Ek.3-A'!F7096)&lt;&gt;"","var","yok")</f>
        <v>yok</v>
      </c>
      <c r="M7096" s="5" t="str">
        <f>IF('Ek.3-A'!F7096="", "", IF(VLOOKUP('Ek.3-A'!F7096, Veriler!D:E, 2, 0)=0, "", VLOOKUP('Ek.3-A'!F7096, Veriler!D:E, 2, 0)))</f>
        <v/>
      </c>
      <c r="N7096" s="5" t="str">
        <f>IF('Ek.3-A'!P7096="", "", 'Ek.3-A'!P7096)</f>
        <v/>
      </c>
      <c r="O7096" s="142">
        <f>'Ek.3-A'!S7096</f>
        <v>0</v>
      </c>
      <c r="P7096" s="143" t="str">
        <f>'Ek.3-A'!L7096</f>
        <v/>
      </c>
      <c r="Q7096" s="24" t="str">
        <f>'Ek.3-A'!M7096</f>
        <v/>
      </c>
      <c r="R7096" s="24">
        <f t="shared" si="1499"/>
        <v>0</v>
      </c>
      <c r="S7096" s="141" t="str">
        <f t="shared" si="1500"/>
        <v>H</v>
      </c>
      <c r="T7096" s="24">
        <f>IF(S7096="E",SUM($R$5:R7096),0)</f>
        <v>0</v>
      </c>
      <c r="U7096" s="143">
        <f t="shared" si="1501"/>
        <v>0</v>
      </c>
    </row>
    <row r="7097" spans="1:41" x14ac:dyDescent="0.25">
      <c r="A7097" s="6">
        <v>71.970000000000098</v>
      </c>
      <c r="B7097" s="32" t="s">
        <v>318</v>
      </c>
      <c r="K7097" s="3">
        <f t="shared" si="1502"/>
        <v>5232</v>
      </c>
      <c r="L7097" s="97" t="str">
        <f>IF(TRIM('Ek.3-A'!F7097)&lt;&gt;"","var","yok")</f>
        <v>yok</v>
      </c>
      <c r="M7097" s="5" t="str">
        <f>IF('Ek.3-A'!F7097="", "", IF(VLOOKUP('Ek.3-A'!F7097, Veriler!D:E, 2, 0)=0, "", VLOOKUP('Ek.3-A'!F7097, Veriler!D:E, 2, 0)))</f>
        <v/>
      </c>
      <c r="N7097" s="5" t="str">
        <f>IF('Ek.3-A'!P7097="", "", 'Ek.3-A'!P7097)</f>
        <v/>
      </c>
      <c r="O7097" s="142">
        <f>'Ek.3-A'!S7097</f>
        <v>0</v>
      </c>
      <c r="P7097" s="143" t="str">
        <f>'Ek.3-A'!L7097</f>
        <v/>
      </c>
      <c r="Q7097" s="24" t="str">
        <f>'Ek.3-A'!M7097</f>
        <v/>
      </c>
      <c r="R7097" s="24">
        <f t="shared" si="1499"/>
        <v>0</v>
      </c>
      <c r="S7097" s="141" t="str">
        <f t="shared" si="1500"/>
        <v>H</v>
      </c>
      <c r="T7097" s="24">
        <f>IF(S7097="E",SUM($R$5:R7097),0)</f>
        <v>0</v>
      </c>
      <c r="U7097" s="143">
        <f t="shared" si="1501"/>
        <v>0</v>
      </c>
    </row>
    <row r="7098" spans="1:41" x14ac:dyDescent="0.25">
      <c r="A7098" s="6">
        <v>71.980000000000103</v>
      </c>
      <c r="B7098" s="32" t="s">
        <v>318</v>
      </c>
      <c r="K7098" s="3">
        <f t="shared" si="1502"/>
        <v>5233</v>
      </c>
      <c r="L7098" s="97" t="str">
        <f>IF(TRIM('Ek.3-A'!F7098)&lt;&gt;"","var","yok")</f>
        <v>yok</v>
      </c>
      <c r="M7098" s="5" t="str">
        <f>IF('Ek.3-A'!F7098="", "", IF(VLOOKUP('Ek.3-A'!F7098, Veriler!D:E, 2, 0)=0, "", VLOOKUP('Ek.3-A'!F7098, Veriler!D:E, 2, 0)))</f>
        <v/>
      </c>
      <c r="N7098" s="5" t="str">
        <f>IF('Ek.3-A'!P7098="", "", 'Ek.3-A'!P7098)</f>
        <v/>
      </c>
      <c r="O7098" s="142">
        <f>'Ek.3-A'!S7098</f>
        <v>0</v>
      </c>
      <c r="P7098" s="143" t="str">
        <f>'Ek.3-A'!L7098</f>
        <v/>
      </c>
      <c r="Q7098" s="24" t="str">
        <f>'Ek.3-A'!M7098</f>
        <v/>
      </c>
      <c r="R7098" s="24">
        <f t="shared" si="1499"/>
        <v>0</v>
      </c>
      <c r="S7098" s="141" t="str">
        <f t="shared" si="1500"/>
        <v>H</v>
      </c>
      <c r="T7098" s="24">
        <f>IF(S7098="E",SUM($R$5:R7098),0)</f>
        <v>0</v>
      </c>
      <c r="U7098" s="143">
        <f t="shared" si="1501"/>
        <v>0</v>
      </c>
    </row>
    <row r="7099" spans="1:41" x14ac:dyDescent="0.25">
      <c r="A7099" s="6">
        <v>71.990000000000094</v>
      </c>
      <c r="B7099" s="32" t="s">
        <v>318</v>
      </c>
      <c r="K7099" s="3">
        <f t="shared" si="1502"/>
        <v>5234</v>
      </c>
      <c r="L7099" s="97" t="str">
        <f>IF(TRIM('Ek.3-A'!F7099)&lt;&gt;"","var","yok")</f>
        <v>yok</v>
      </c>
      <c r="M7099" s="5" t="str">
        <f>IF('Ek.3-A'!F7099="", "", IF(VLOOKUP('Ek.3-A'!F7099, Veriler!D:E, 2, 0)=0, "", VLOOKUP('Ek.3-A'!F7099, Veriler!D:E, 2, 0)))</f>
        <v/>
      </c>
      <c r="N7099" s="5" t="str">
        <f>IF('Ek.3-A'!P7099="", "", 'Ek.3-A'!P7099)</f>
        <v/>
      </c>
      <c r="O7099" s="142">
        <f>'Ek.3-A'!S7099</f>
        <v>0</v>
      </c>
      <c r="P7099" s="143" t="str">
        <f>'Ek.3-A'!L7099</f>
        <v/>
      </c>
      <c r="Q7099" s="24" t="str">
        <f>'Ek.3-A'!M7099</f>
        <v/>
      </c>
      <c r="R7099" s="24">
        <f t="shared" si="1499"/>
        <v>0</v>
      </c>
      <c r="S7099" s="141" t="str">
        <f t="shared" si="1500"/>
        <v>H</v>
      </c>
      <c r="T7099" s="24">
        <f>IF(S7099="E",SUM($R$5:R7099),0)</f>
        <v>0</v>
      </c>
      <c r="U7099" s="143">
        <f t="shared" si="1501"/>
        <v>0</v>
      </c>
    </row>
    <row r="7100" spans="1:41" x14ac:dyDescent="0.25">
      <c r="A7100" s="6">
        <v>72.000000000000099</v>
      </c>
      <c r="B7100" s="32" t="s">
        <v>318</v>
      </c>
      <c r="K7100" s="3">
        <f t="shared" si="1502"/>
        <v>5235</v>
      </c>
      <c r="L7100" s="97" t="str">
        <f>IF(TRIM('Ek.3-A'!F7100)&lt;&gt;"","var","yok")</f>
        <v>yok</v>
      </c>
      <c r="M7100" s="5" t="str">
        <f>IF('Ek.3-A'!F7100="", "", IF(VLOOKUP('Ek.3-A'!F7100, Veriler!D:E, 2, 0)=0, "", VLOOKUP('Ek.3-A'!F7100, Veriler!D:E, 2, 0)))</f>
        <v/>
      </c>
      <c r="N7100" s="5" t="str">
        <f>IF('Ek.3-A'!P7100="", "", 'Ek.3-A'!P7100)</f>
        <v/>
      </c>
      <c r="O7100" s="142">
        <f>'Ek.3-A'!S7100</f>
        <v>0</v>
      </c>
      <c r="P7100" s="143" t="str">
        <f>'Ek.3-A'!L7100</f>
        <v/>
      </c>
      <c r="Q7100" s="24" t="str">
        <f>'Ek.3-A'!M7100</f>
        <v/>
      </c>
      <c r="R7100" s="24">
        <f t="shared" si="1499"/>
        <v>0</v>
      </c>
      <c r="S7100" s="141" t="str">
        <f t="shared" si="1500"/>
        <v>H</v>
      </c>
      <c r="T7100" s="24">
        <f>IF(S7100="E",SUM($R$5:R7100),0)</f>
        <v>0</v>
      </c>
      <c r="U7100" s="143">
        <f t="shared" si="1501"/>
        <v>0</v>
      </c>
    </row>
    <row r="7101" spans="1:41" x14ac:dyDescent="0.25">
      <c r="A7101" s="6">
        <v>72.010000000000105</v>
      </c>
      <c r="B7101" s="32" t="s">
        <v>318</v>
      </c>
      <c r="K7101" s="3">
        <f t="shared" si="1502"/>
        <v>5236</v>
      </c>
      <c r="L7101" s="97" t="str">
        <f>IF(TRIM('Ek.3-A'!F7101)&lt;&gt;"","var","yok")</f>
        <v>yok</v>
      </c>
      <c r="M7101" s="5" t="str">
        <f>IF('Ek.3-A'!F7101="", "", IF(VLOOKUP('Ek.3-A'!F7101, Veriler!D:E, 2, 0)=0, "", VLOOKUP('Ek.3-A'!F7101, Veriler!D:E, 2, 0)))</f>
        <v/>
      </c>
      <c r="N7101" s="5" t="str">
        <f>IF('Ek.3-A'!P7101="", "", 'Ek.3-A'!P7101)</f>
        <v/>
      </c>
      <c r="O7101" s="142">
        <f>'Ek.3-A'!S7101</f>
        <v>0</v>
      </c>
      <c r="P7101" s="143" t="str">
        <f>'Ek.3-A'!L7101</f>
        <v/>
      </c>
      <c r="Q7101" s="24" t="str">
        <f>'Ek.3-A'!M7101</f>
        <v/>
      </c>
      <c r="R7101" s="24">
        <f t="shared" si="1499"/>
        <v>0</v>
      </c>
      <c r="S7101" s="141" t="str">
        <f t="shared" si="1500"/>
        <v>H</v>
      </c>
      <c r="T7101" s="24">
        <f>IF(S7101="E",SUM($R$5:R7101),0)</f>
        <v>0</v>
      </c>
      <c r="U7101" s="143">
        <f t="shared" si="1501"/>
        <v>0</v>
      </c>
    </row>
    <row r="7102" spans="1:41" x14ac:dyDescent="0.25">
      <c r="A7102" s="6">
        <v>72.020000000000095</v>
      </c>
      <c r="B7102" s="32" t="s">
        <v>318</v>
      </c>
      <c r="T7102" s="24"/>
      <c r="U7102" s="25"/>
      <c r="AO7102" s="140">
        <f>'Ek.3-A'!L7102</f>
        <v>0</v>
      </c>
    </row>
    <row r="7103" spans="1:41" x14ac:dyDescent="0.25">
      <c r="A7103" s="6">
        <v>72.030000000000101</v>
      </c>
      <c r="B7103" s="32" t="s">
        <v>318</v>
      </c>
      <c r="T7103" s="24"/>
      <c r="U7103" s="25"/>
    </row>
    <row r="7104" spans="1:41" x14ac:dyDescent="0.25">
      <c r="A7104" s="6">
        <v>72.040000000000106</v>
      </c>
      <c r="B7104" s="32" t="s">
        <v>318</v>
      </c>
      <c r="T7104" s="24"/>
      <c r="U7104" s="25"/>
    </row>
    <row r="7105" spans="1:21" x14ac:dyDescent="0.25">
      <c r="A7105" s="6">
        <v>72.050000000000097</v>
      </c>
      <c r="B7105" s="32" t="s">
        <v>318</v>
      </c>
      <c r="T7105" s="24"/>
      <c r="U7105" s="25"/>
    </row>
    <row r="7106" spans="1:21" x14ac:dyDescent="0.25">
      <c r="A7106" s="6">
        <v>72.060000000000102</v>
      </c>
      <c r="B7106" s="32" t="s">
        <v>318</v>
      </c>
      <c r="T7106" s="24"/>
      <c r="U7106" s="25"/>
    </row>
    <row r="7107" spans="1:21" x14ac:dyDescent="0.25">
      <c r="A7107" s="6">
        <v>72.070000000000107</v>
      </c>
      <c r="B7107" s="32" t="s">
        <v>318</v>
      </c>
      <c r="T7107" s="24"/>
      <c r="U7107" s="25"/>
    </row>
    <row r="7108" spans="1:21" x14ac:dyDescent="0.25">
      <c r="A7108" s="6">
        <v>72.080000000000098</v>
      </c>
      <c r="B7108" s="32" t="s">
        <v>318</v>
      </c>
      <c r="T7108" s="24"/>
      <c r="U7108" s="25"/>
    </row>
    <row r="7109" spans="1:21" x14ac:dyDescent="0.25">
      <c r="A7109" s="6">
        <v>72.090000000000103</v>
      </c>
      <c r="B7109" s="32" t="s">
        <v>318</v>
      </c>
      <c r="T7109" s="24"/>
      <c r="U7109" s="25"/>
    </row>
    <row r="7110" spans="1:21" x14ac:dyDescent="0.25">
      <c r="A7110" s="6">
        <v>72.100000000000094</v>
      </c>
      <c r="B7110" s="32" t="s">
        <v>318</v>
      </c>
      <c r="T7110" s="24"/>
      <c r="U7110" s="25"/>
    </row>
    <row r="7111" spans="1:21" x14ac:dyDescent="0.25">
      <c r="A7111" s="6">
        <v>72.110000000000099</v>
      </c>
      <c r="B7111" s="32" t="s">
        <v>318</v>
      </c>
      <c r="K7111" s="3">
        <f>K7101+1</f>
        <v>5237</v>
      </c>
      <c r="L7111" s="97" t="str">
        <f>IF(TRIM('Ek.3-A'!F7111)&lt;&gt;"","var","yok")</f>
        <v>yok</v>
      </c>
      <c r="M7111" s="5" t="str">
        <f>IF('Ek.3-A'!F7111="", "", IF(VLOOKUP('Ek.3-A'!F7111, Veriler!D:E, 2, 0)=0, "", VLOOKUP('Ek.3-A'!F7111, Veriler!D:E, 2, 0)))</f>
        <v/>
      </c>
      <c r="N7111" s="5" t="str">
        <f>IF('Ek.3-A'!P7111="", "", 'Ek.3-A'!P7111)</f>
        <v/>
      </c>
      <c r="O7111" s="142">
        <f>'Ek.3-A'!S7111</f>
        <v>0</v>
      </c>
      <c r="P7111" s="143" t="str">
        <f>'Ek.3-A'!L7111</f>
        <v/>
      </c>
      <c r="Q7111" s="24" t="str">
        <f>'Ek.3-A'!M7111</f>
        <v/>
      </c>
      <c r="R7111" s="24">
        <f t="shared" ref="R7111:R7124" si="1503">IF(L7111="var",0,IF(Q7111&lt;=0.005,Q7111,0))</f>
        <v>0</v>
      </c>
      <c r="S7111" s="141" t="str">
        <f t="shared" ref="S7111:S7124" si="1504">IF(Q7111&lt;=0.005,"E","H")</f>
        <v>H</v>
      </c>
      <c r="T7111" s="24">
        <f>IF(S7111="E",SUM($R$5:R7111),0)</f>
        <v>0</v>
      </c>
      <c r="U7111" s="143">
        <f t="shared" ref="U7111:U7124" si="1505">IF(T7111&lt;=0.1, O7111, IF(R7111&gt;$G$2, R7111*O7111, $G$2*O7111))</f>
        <v>0</v>
      </c>
    </row>
    <row r="7112" spans="1:21" x14ac:dyDescent="0.25">
      <c r="A7112" s="6">
        <v>72.120000000000104</v>
      </c>
      <c r="B7112" s="32" t="s">
        <v>318</v>
      </c>
      <c r="K7112" s="3">
        <f t="shared" ref="K7112:K7124" si="1506">K7111+1</f>
        <v>5238</v>
      </c>
      <c r="L7112" s="97" t="str">
        <f>IF(TRIM('Ek.3-A'!F7112)&lt;&gt;"","var","yok")</f>
        <v>yok</v>
      </c>
      <c r="M7112" s="5" t="str">
        <f>IF('Ek.3-A'!F7112="", "", IF(VLOOKUP('Ek.3-A'!F7112, Veriler!D:E, 2, 0)=0, "", VLOOKUP('Ek.3-A'!F7112, Veriler!D:E, 2, 0)))</f>
        <v/>
      </c>
      <c r="N7112" s="5" t="str">
        <f>IF('Ek.3-A'!P7112="", "", 'Ek.3-A'!P7112)</f>
        <v/>
      </c>
      <c r="O7112" s="142">
        <f>'Ek.3-A'!S7112</f>
        <v>0</v>
      </c>
      <c r="P7112" s="143" t="str">
        <f>'Ek.3-A'!L7112</f>
        <v/>
      </c>
      <c r="Q7112" s="24" t="str">
        <f>'Ek.3-A'!M7112</f>
        <v/>
      </c>
      <c r="R7112" s="24">
        <f t="shared" si="1503"/>
        <v>0</v>
      </c>
      <c r="S7112" s="141" t="str">
        <f t="shared" si="1504"/>
        <v>H</v>
      </c>
      <c r="T7112" s="24">
        <f>IF(S7112="E",SUM($R$5:R7112),0)</f>
        <v>0</v>
      </c>
      <c r="U7112" s="143">
        <f t="shared" si="1505"/>
        <v>0</v>
      </c>
    </row>
    <row r="7113" spans="1:21" x14ac:dyDescent="0.25">
      <c r="A7113" s="6">
        <v>72.130000000000095</v>
      </c>
      <c r="B7113" s="32" t="s">
        <v>318</v>
      </c>
      <c r="K7113" s="3">
        <f t="shared" si="1506"/>
        <v>5239</v>
      </c>
      <c r="L7113" s="97" t="str">
        <f>IF(TRIM('Ek.3-A'!F7113)&lt;&gt;"","var","yok")</f>
        <v>yok</v>
      </c>
      <c r="M7113" s="5" t="str">
        <f>IF('Ek.3-A'!F7113="", "", IF(VLOOKUP('Ek.3-A'!F7113, Veriler!D:E, 2, 0)=0, "", VLOOKUP('Ek.3-A'!F7113, Veriler!D:E, 2, 0)))</f>
        <v/>
      </c>
      <c r="N7113" s="5" t="str">
        <f>IF('Ek.3-A'!P7113="", "", 'Ek.3-A'!P7113)</f>
        <v/>
      </c>
      <c r="O7113" s="142">
        <f>'Ek.3-A'!S7113</f>
        <v>0</v>
      </c>
      <c r="P7113" s="143" t="str">
        <f>'Ek.3-A'!L7113</f>
        <v/>
      </c>
      <c r="Q7113" s="24" t="str">
        <f>'Ek.3-A'!M7113</f>
        <v/>
      </c>
      <c r="R7113" s="24">
        <f t="shared" si="1503"/>
        <v>0</v>
      </c>
      <c r="S7113" s="141" t="str">
        <f t="shared" si="1504"/>
        <v>H</v>
      </c>
      <c r="T7113" s="24">
        <f>IF(S7113="E",SUM($R$5:R7113),0)</f>
        <v>0</v>
      </c>
      <c r="U7113" s="143">
        <f t="shared" si="1505"/>
        <v>0</v>
      </c>
    </row>
    <row r="7114" spans="1:21" x14ac:dyDescent="0.25">
      <c r="A7114" s="6">
        <v>72.1400000000001</v>
      </c>
      <c r="B7114" s="32" t="s">
        <v>318</v>
      </c>
      <c r="K7114" s="3">
        <f t="shared" si="1506"/>
        <v>5240</v>
      </c>
      <c r="L7114" s="97" t="str">
        <f>IF(TRIM('Ek.3-A'!F7114)&lt;&gt;"","var","yok")</f>
        <v>yok</v>
      </c>
      <c r="M7114" s="5" t="str">
        <f>IF('Ek.3-A'!F7114="", "", IF(VLOOKUP('Ek.3-A'!F7114, Veriler!D:E, 2, 0)=0, "", VLOOKUP('Ek.3-A'!F7114, Veriler!D:E, 2, 0)))</f>
        <v/>
      </c>
      <c r="N7114" s="5" t="str">
        <f>IF('Ek.3-A'!P7114="", "", 'Ek.3-A'!P7114)</f>
        <v/>
      </c>
      <c r="O7114" s="142">
        <f>'Ek.3-A'!S7114</f>
        <v>0</v>
      </c>
      <c r="P7114" s="143" t="str">
        <f>'Ek.3-A'!L7114</f>
        <v/>
      </c>
      <c r="Q7114" s="24" t="str">
        <f>'Ek.3-A'!M7114</f>
        <v/>
      </c>
      <c r="R7114" s="24">
        <f t="shared" si="1503"/>
        <v>0</v>
      </c>
      <c r="S7114" s="141" t="str">
        <f t="shared" si="1504"/>
        <v>H</v>
      </c>
      <c r="T7114" s="24">
        <f>IF(S7114="E",SUM($R$5:R7114),0)</f>
        <v>0</v>
      </c>
      <c r="U7114" s="143">
        <f t="shared" si="1505"/>
        <v>0</v>
      </c>
    </row>
    <row r="7115" spans="1:21" x14ac:dyDescent="0.25">
      <c r="A7115" s="6">
        <v>72.150000000000105</v>
      </c>
      <c r="B7115" s="32" t="s">
        <v>318</v>
      </c>
      <c r="K7115" s="3">
        <f t="shared" si="1506"/>
        <v>5241</v>
      </c>
      <c r="L7115" s="97" t="str">
        <f>IF(TRIM('Ek.3-A'!F7115)&lt;&gt;"","var","yok")</f>
        <v>yok</v>
      </c>
      <c r="M7115" s="5" t="str">
        <f>IF('Ek.3-A'!F7115="", "", IF(VLOOKUP('Ek.3-A'!F7115, Veriler!D:E, 2, 0)=0, "", VLOOKUP('Ek.3-A'!F7115, Veriler!D:E, 2, 0)))</f>
        <v/>
      </c>
      <c r="N7115" s="5" t="str">
        <f>IF('Ek.3-A'!P7115="", "", 'Ek.3-A'!P7115)</f>
        <v/>
      </c>
      <c r="O7115" s="142">
        <f>'Ek.3-A'!S7115</f>
        <v>0</v>
      </c>
      <c r="P7115" s="143" t="str">
        <f>'Ek.3-A'!L7115</f>
        <v/>
      </c>
      <c r="Q7115" s="24" t="str">
        <f>'Ek.3-A'!M7115</f>
        <v/>
      </c>
      <c r="R7115" s="24">
        <f t="shared" si="1503"/>
        <v>0</v>
      </c>
      <c r="S7115" s="141" t="str">
        <f t="shared" si="1504"/>
        <v>H</v>
      </c>
      <c r="T7115" s="24">
        <f>IF(S7115="E",SUM($R$5:R7115),0)</f>
        <v>0</v>
      </c>
      <c r="U7115" s="143">
        <f t="shared" si="1505"/>
        <v>0</v>
      </c>
    </row>
    <row r="7116" spans="1:21" x14ac:dyDescent="0.25">
      <c r="A7116" s="6">
        <v>72.160000000000096</v>
      </c>
      <c r="B7116" s="32" t="s">
        <v>318</v>
      </c>
      <c r="K7116" s="3">
        <f t="shared" si="1506"/>
        <v>5242</v>
      </c>
      <c r="L7116" s="97" t="str">
        <f>IF(TRIM('Ek.3-A'!F7116)&lt;&gt;"","var","yok")</f>
        <v>yok</v>
      </c>
      <c r="M7116" s="5" t="str">
        <f>IF('Ek.3-A'!F7116="", "", IF(VLOOKUP('Ek.3-A'!F7116, Veriler!D:E, 2, 0)=0, "", VLOOKUP('Ek.3-A'!F7116, Veriler!D:E, 2, 0)))</f>
        <v/>
      </c>
      <c r="N7116" s="5" t="str">
        <f>IF('Ek.3-A'!P7116="", "", 'Ek.3-A'!P7116)</f>
        <v/>
      </c>
      <c r="O7116" s="142">
        <f>'Ek.3-A'!S7116</f>
        <v>0</v>
      </c>
      <c r="P7116" s="143" t="str">
        <f>'Ek.3-A'!L7116</f>
        <v/>
      </c>
      <c r="Q7116" s="24" t="str">
        <f>'Ek.3-A'!M7116</f>
        <v/>
      </c>
      <c r="R7116" s="24">
        <f t="shared" si="1503"/>
        <v>0</v>
      </c>
      <c r="S7116" s="141" t="str">
        <f t="shared" si="1504"/>
        <v>H</v>
      </c>
      <c r="T7116" s="24">
        <f>IF(S7116="E",SUM($R$5:R7116),0)</f>
        <v>0</v>
      </c>
      <c r="U7116" s="143">
        <f t="shared" si="1505"/>
        <v>0</v>
      </c>
    </row>
    <row r="7117" spans="1:21" x14ac:dyDescent="0.25">
      <c r="A7117" s="6">
        <v>72.170000000000101</v>
      </c>
      <c r="B7117" s="32" t="s">
        <v>318</v>
      </c>
      <c r="K7117" s="3">
        <f t="shared" si="1506"/>
        <v>5243</v>
      </c>
      <c r="L7117" s="97" t="str">
        <f>IF(TRIM('Ek.3-A'!F7117)&lt;&gt;"","var","yok")</f>
        <v>yok</v>
      </c>
      <c r="M7117" s="5" t="str">
        <f>IF('Ek.3-A'!F7117="", "", IF(VLOOKUP('Ek.3-A'!F7117, Veriler!D:E, 2, 0)=0, "", VLOOKUP('Ek.3-A'!F7117, Veriler!D:E, 2, 0)))</f>
        <v/>
      </c>
      <c r="N7117" s="5" t="str">
        <f>IF('Ek.3-A'!P7117="", "", 'Ek.3-A'!P7117)</f>
        <v/>
      </c>
      <c r="O7117" s="142">
        <f>'Ek.3-A'!S7117</f>
        <v>0</v>
      </c>
      <c r="P7117" s="143" t="str">
        <f>'Ek.3-A'!L7117</f>
        <v/>
      </c>
      <c r="Q7117" s="24" t="str">
        <f>'Ek.3-A'!M7117</f>
        <v/>
      </c>
      <c r="R7117" s="24">
        <f t="shared" si="1503"/>
        <v>0</v>
      </c>
      <c r="S7117" s="141" t="str">
        <f t="shared" si="1504"/>
        <v>H</v>
      </c>
      <c r="T7117" s="24">
        <f>IF(S7117="E",SUM($R$5:R7117),0)</f>
        <v>0</v>
      </c>
      <c r="U7117" s="143">
        <f t="shared" si="1505"/>
        <v>0</v>
      </c>
    </row>
    <row r="7118" spans="1:21" x14ac:dyDescent="0.25">
      <c r="A7118" s="6">
        <v>72.180000000000106</v>
      </c>
      <c r="B7118" s="32" t="s">
        <v>318</v>
      </c>
      <c r="K7118" s="3">
        <f t="shared" si="1506"/>
        <v>5244</v>
      </c>
      <c r="L7118" s="97" t="str">
        <f>IF(TRIM('Ek.3-A'!F7118)&lt;&gt;"","var","yok")</f>
        <v>yok</v>
      </c>
      <c r="M7118" s="5" t="str">
        <f>IF('Ek.3-A'!F7118="", "", IF(VLOOKUP('Ek.3-A'!F7118, Veriler!D:E, 2, 0)=0, "", VLOOKUP('Ek.3-A'!F7118, Veriler!D:E, 2, 0)))</f>
        <v/>
      </c>
      <c r="N7118" s="5" t="str">
        <f>IF('Ek.3-A'!P7118="", "", 'Ek.3-A'!P7118)</f>
        <v/>
      </c>
      <c r="O7118" s="142">
        <f>'Ek.3-A'!S7118</f>
        <v>0</v>
      </c>
      <c r="P7118" s="143" t="str">
        <f>'Ek.3-A'!L7118</f>
        <v/>
      </c>
      <c r="Q7118" s="24" t="str">
        <f>'Ek.3-A'!M7118</f>
        <v/>
      </c>
      <c r="R7118" s="24">
        <f t="shared" si="1503"/>
        <v>0</v>
      </c>
      <c r="S7118" s="141" t="str">
        <f t="shared" si="1504"/>
        <v>H</v>
      </c>
      <c r="T7118" s="24">
        <f>IF(S7118="E",SUM($R$5:R7118),0)</f>
        <v>0</v>
      </c>
      <c r="U7118" s="143">
        <f t="shared" si="1505"/>
        <v>0</v>
      </c>
    </row>
    <row r="7119" spans="1:21" x14ac:dyDescent="0.25">
      <c r="A7119" s="6">
        <v>72.190000000000097</v>
      </c>
      <c r="B7119" s="32" t="s">
        <v>318</v>
      </c>
      <c r="K7119" s="3">
        <f t="shared" si="1506"/>
        <v>5245</v>
      </c>
      <c r="L7119" s="97" t="str">
        <f>IF(TRIM('Ek.3-A'!F7119)&lt;&gt;"","var","yok")</f>
        <v>yok</v>
      </c>
      <c r="M7119" s="5" t="str">
        <f>IF('Ek.3-A'!F7119="", "", IF(VLOOKUP('Ek.3-A'!F7119, Veriler!D:E, 2, 0)=0, "", VLOOKUP('Ek.3-A'!F7119, Veriler!D:E, 2, 0)))</f>
        <v/>
      </c>
      <c r="N7119" s="5" t="str">
        <f>IF('Ek.3-A'!P7119="", "", 'Ek.3-A'!P7119)</f>
        <v/>
      </c>
      <c r="O7119" s="142">
        <f>'Ek.3-A'!S7119</f>
        <v>0</v>
      </c>
      <c r="P7119" s="143" t="str">
        <f>'Ek.3-A'!L7119</f>
        <v/>
      </c>
      <c r="Q7119" s="24" t="str">
        <f>'Ek.3-A'!M7119</f>
        <v/>
      </c>
      <c r="R7119" s="24">
        <f t="shared" si="1503"/>
        <v>0</v>
      </c>
      <c r="S7119" s="141" t="str">
        <f t="shared" si="1504"/>
        <v>H</v>
      </c>
      <c r="T7119" s="24">
        <f>IF(S7119="E",SUM($R$5:R7119),0)</f>
        <v>0</v>
      </c>
      <c r="U7119" s="143">
        <f t="shared" si="1505"/>
        <v>0</v>
      </c>
    </row>
    <row r="7120" spans="1:21" x14ac:dyDescent="0.25">
      <c r="A7120" s="6">
        <v>72.200000000000102</v>
      </c>
      <c r="B7120" s="32" t="s">
        <v>318</v>
      </c>
      <c r="K7120" s="3">
        <f t="shared" si="1506"/>
        <v>5246</v>
      </c>
      <c r="L7120" s="97" t="str">
        <f>IF(TRIM('Ek.3-A'!F7120)&lt;&gt;"","var","yok")</f>
        <v>yok</v>
      </c>
      <c r="M7120" s="5" t="str">
        <f>IF('Ek.3-A'!F7120="", "", IF(VLOOKUP('Ek.3-A'!F7120, Veriler!D:E, 2, 0)=0, "", VLOOKUP('Ek.3-A'!F7120, Veriler!D:E, 2, 0)))</f>
        <v/>
      </c>
      <c r="N7120" s="5" t="str">
        <f>IF('Ek.3-A'!P7120="", "", 'Ek.3-A'!P7120)</f>
        <v/>
      </c>
      <c r="O7120" s="142">
        <f>'Ek.3-A'!S7120</f>
        <v>0</v>
      </c>
      <c r="P7120" s="143" t="str">
        <f>'Ek.3-A'!L7120</f>
        <v/>
      </c>
      <c r="Q7120" s="24" t="str">
        <f>'Ek.3-A'!M7120</f>
        <v/>
      </c>
      <c r="R7120" s="24">
        <f t="shared" si="1503"/>
        <v>0</v>
      </c>
      <c r="S7120" s="141" t="str">
        <f t="shared" si="1504"/>
        <v>H</v>
      </c>
      <c r="T7120" s="24">
        <f>IF(S7120="E",SUM($R$5:R7120),0)</f>
        <v>0</v>
      </c>
      <c r="U7120" s="143">
        <f t="shared" si="1505"/>
        <v>0</v>
      </c>
    </row>
    <row r="7121" spans="1:21" x14ac:dyDescent="0.25">
      <c r="A7121" s="6">
        <v>72.210000000000093</v>
      </c>
      <c r="B7121" s="32" t="s">
        <v>318</v>
      </c>
      <c r="K7121" s="3">
        <f t="shared" si="1506"/>
        <v>5247</v>
      </c>
      <c r="L7121" s="97" t="str">
        <f>IF(TRIM('Ek.3-A'!F7121)&lt;&gt;"","var","yok")</f>
        <v>yok</v>
      </c>
      <c r="M7121" s="5" t="str">
        <f>IF('Ek.3-A'!F7121="", "", IF(VLOOKUP('Ek.3-A'!F7121, Veriler!D:E, 2, 0)=0, "", VLOOKUP('Ek.3-A'!F7121, Veriler!D:E, 2, 0)))</f>
        <v/>
      </c>
      <c r="N7121" s="5" t="str">
        <f>IF('Ek.3-A'!P7121="", "", 'Ek.3-A'!P7121)</f>
        <v/>
      </c>
      <c r="O7121" s="142">
        <f>'Ek.3-A'!S7121</f>
        <v>0</v>
      </c>
      <c r="P7121" s="143" t="str">
        <f>'Ek.3-A'!L7121</f>
        <v/>
      </c>
      <c r="Q7121" s="24" t="str">
        <f>'Ek.3-A'!M7121</f>
        <v/>
      </c>
      <c r="R7121" s="24">
        <f t="shared" si="1503"/>
        <v>0</v>
      </c>
      <c r="S7121" s="141" t="str">
        <f t="shared" si="1504"/>
        <v>H</v>
      </c>
      <c r="T7121" s="24">
        <f>IF(S7121="E",SUM($R$5:R7121),0)</f>
        <v>0</v>
      </c>
      <c r="U7121" s="143">
        <f t="shared" si="1505"/>
        <v>0</v>
      </c>
    </row>
    <row r="7122" spans="1:21" x14ac:dyDescent="0.25">
      <c r="A7122" s="6">
        <v>72.220000000000098</v>
      </c>
      <c r="B7122" s="32" t="s">
        <v>318</v>
      </c>
      <c r="K7122" s="3">
        <f t="shared" si="1506"/>
        <v>5248</v>
      </c>
      <c r="L7122" s="97" t="str">
        <f>IF(TRIM('Ek.3-A'!F7122)&lt;&gt;"","var","yok")</f>
        <v>yok</v>
      </c>
      <c r="M7122" s="5" t="str">
        <f>IF('Ek.3-A'!F7122="", "", IF(VLOOKUP('Ek.3-A'!F7122, Veriler!D:E, 2, 0)=0, "", VLOOKUP('Ek.3-A'!F7122, Veriler!D:E, 2, 0)))</f>
        <v/>
      </c>
      <c r="N7122" s="5" t="str">
        <f>IF('Ek.3-A'!P7122="", "", 'Ek.3-A'!P7122)</f>
        <v/>
      </c>
      <c r="O7122" s="142">
        <f>'Ek.3-A'!S7122</f>
        <v>0</v>
      </c>
      <c r="P7122" s="143" t="str">
        <f>'Ek.3-A'!L7122</f>
        <v/>
      </c>
      <c r="Q7122" s="24" t="str">
        <f>'Ek.3-A'!M7122</f>
        <v/>
      </c>
      <c r="R7122" s="24">
        <f t="shared" si="1503"/>
        <v>0</v>
      </c>
      <c r="S7122" s="141" t="str">
        <f t="shared" si="1504"/>
        <v>H</v>
      </c>
      <c r="T7122" s="24">
        <f>IF(S7122="E",SUM($R$5:R7122),0)</f>
        <v>0</v>
      </c>
      <c r="U7122" s="143">
        <f t="shared" si="1505"/>
        <v>0</v>
      </c>
    </row>
    <row r="7123" spans="1:21" x14ac:dyDescent="0.25">
      <c r="A7123" s="6">
        <v>72.230000000000103</v>
      </c>
      <c r="B7123" s="32" t="s">
        <v>318</v>
      </c>
      <c r="K7123" s="3">
        <f t="shared" si="1506"/>
        <v>5249</v>
      </c>
      <c r="L7123" s="97" t="str">
        <f>IF(TRIM('Ek.3-A'!F7123)&lt;&gt;"","var","yok")</f>
        <v>yok</v>
      </c>
      <c r="M7123" s="5" t="str">
        <f>IF('Ek.3-A'!F7123="", "", IF(VLOOKUP('Ek.3-A'!F7123, Veriler!D:E, 2, 0)=0, "", VLOOKUP('Ek.3-A'!F7123, Veriler!D:E, 2, 0)))</f>
        <v/>
      </c>
      <c r="N7123" s="5" t="str">
        <f>IF('Ek.3-A'!P7123="", "", 'Ek.3-A'!P7123)</f>
        <v/>
      </c>
      <c r="O7123" s="142">
        <f>'Ek.3-A'!S7123</f>
        <v>0</v>
      </c>
      <c r="P7123" s="143" t="str">
        <f>'Ek.3-A'!L7123</f>
        <v/>
      </c>
      <c r="Q7123" s="24" t="str">
        <f>'Ek.3-A'!M7123</f>
        <v/>
      </c>
      <c r="R7123" s="24">
        <f t="shared" si="1503"/>
        <v>0</v>
      </c>
      <c r="S7123" s="141" t="str">
        <f t="shared" si="1504"/>
        <v>H</v>
      </c>
      <c r="T7123" s="24">
        <f>IF(S7123="E",SUM($R$5:R7123),0)</f>
        <v>0</v>
      </c>
      <c r="U7123" s="143">
        <f t="shared" si="1505"/>
        <v>0</v>
      </c>
    </row>
    <row r="7124" spans="1:21" x14ac:dyDescent="0.25">
      <c r="A7124" s="6">
        <v>72.240000000000094</v>
      </c>
      <c r="B7124" s="32" t="s">
        <v>318</v>
      </c>
      <c r="K7124" s="3">
        <f t="shared" si="1506"/>
        <v>5250</v>
      </c>
      <c r="L7124" s="97" t="str">
        <f>IF(TRIM('Ek.3-A'!F7124)&lt;&gt;"","var","yok")</f>
        <v>yok</v>
      </c>
      <c r="M7124" s="5" t="str">
        <f>IF('Ek.3-A'!F7124="", "", IF(VLOOKUP('Ek.3-A'!F7124, Veriler!D:E, 2, 0)=0, "", VLOOKUP('Ek.3-A'!F7124, Veriler!D:E, 2, 0)))</f>
        <v/>
      </c>
      <c r="N7124" s="5" t="str">
        <f>IF('Ek.3-A'!P7124="", "", 'Ek.3-A'!P7124)</f>
        <v/>
      </c>
      <c r="O7124" s="142">
        <f>'Ek.3-A'!S7124</f>
        <v>0</v>
      </c>
      <c r="P7124" s="143" t="str">
        <f>'Ek.3-A'!L7124</f>
        <v/>
      </c>
      <c r="Q7124" s="24" t="str">
        <f>'Ek.3-A'!M7124</f>
        <v/>
      </c>
      <c r="R7124" s="24">
        <f t="shared" si="1503"/>
        <v>0</v>
      </c>
      <c r="S7124" s="141" t="str">
        <f t="shared" si="1504"/>
        <v>H</v>
      </c>
      <c r="T7124" s="24">
        <f>IF(S7124="E",SUM($R$5:R7124),0)</f>
        <v>0</v>
      </c>
      <c r="U7124" s="143">
        <f t="shared" si="1505"/>
        <v>0</v>
      </c>
    </row>
    <row r="7125" spans="1:21" x14ac:dyDescent="0.25">
      <c r="A7125" s="6">
        <v>72.250000000000099</v>
      </c>
      <c r="B7125" s="32" t="s">
        <v>318</v>
      </c>
      <c r="L7125" s="97"/>
      <c r="M7125" s="5"/>
      <c r="N7125" s="5"/>
      <c r="O7125" s="5"/>
      <c r="Q7125" s="23"/>
      <c r="T7125" s="24"/>
      <c r="U7125" s="25"/>
    </row>
    <row r="7126" spans="1:21" x14ac:dyDescent="0.25">
      <c r="A7126" s="6">
        <v>72.260000000000105</v>
      </c>
      <c r="B7126" s="32" t="s">
        <v>318</v>
      </c>
      <c r="K7126" s="3">
        <f>K7124+1</f>
        <v>5251</v>
      </c>
      <c r="L7126" s="97" t="str">
        <f>IF(TRIM('Ek.3-A'!F7126)&lt;&gt;"","var","yok")</f>
        <v>yok</v>
      </c>
      <c r="M7126" s="5" t="str">
        <f>IF('Ek.3-A'!F7126="", "", IF(VLOOKUP('Ek.3-A'!F7126, Veriler!D:E, 2, 0)=0, "", VLOOKUP('Ek.3-A'!F7126, Veriler!D:E, 2, 0)))</f>
        <v/>
      </c>
      <c r="N7126" s="5" t="str">
        <f>IF('Ek.3-A'!P7126="", "", 'Ek.3-A'!P7126)</f>
        <v/>
      </c>
      <c r="O7126" s="142">
        <f>'Ek.3-A'!S7126</f>
        <v>0</v>
      </c>
      <c r="P7126" s="143" t="str">
        <f>'Ek.3-A'!L7126</f>
        <v/>
      </c>
      <c r="Q7126" s="24" t="str">
        <f>'Ek.3-A'!M7126</f>
        <v/>
      </c>
      <c r="R7126" s="24">
        <f t="shared" ref="R7126:R7139" si="1507">IF(L7126="var",0,IF(Q7126&lt;=0.005,Q7126,0))</f>
        <v>0</v>
      </c>
      <c r="S7126" s="141" t="str">
        <f t="shared" ref="S7126:S7139" si="1508">IF(Q7126&lt;=0.005,"E","H")</f>
        <v>H</v>
      </c>
      <c r="T7126" s="24">
        <f>IF(S7126="E",SUM($R$5:R7126),0)</f>
        <v>0</v>
      </c>
      <c r="U7126" s="143">
        <f t="shared" ref="U7126:U7139" si="1509">IF(T7126&lt;=0.1, O7126, IF(R7126&gt;$G$2, R7126*O7126, $G$2*O7126))</f>
        <v>0</v>
      </c>
    </row>
    <row r="7127" spans="1:21" x14ac:dyDescent="0.25">
      <c r="A7127" s="6">
        <v>72.270000000000095</v>
      </c>
      <c r="B7127" s="32" t="s">
        <v>318</v>
      </c>
      <c r="K7127" s="3">
        <f t="shared" ref="K7127:K7139" si="1510">K7126+1</f>
        <v>5252</v>
      </c>
      <c r="L7127" s="97" t="str">
        <f>IF(TRIM('Ek.3-A'!F7127)&lt;&gt;"","var","yok")</f>
        <v>yok</v>
      </c>
      <c r="M7127" s="5" t="str">
        <f>IF('Ek.3-A'!F7127="", "", IF(VLOOKUP('Ek.3-A'!F7127, Veriler!D:E, 2, 0)=0, "", VLOOKUP('Ek.3-A'!F7127, Veriler!D:E, 2, 0)))</f>
        <v/>
      </c>
      <c r="N7127" s="5" t="str">
        <f>IF('Ek.3-A'!P7127="", "", 'Ek.3-A'!P7127)</f>
        <v/>
      </c>
      <c r="O7127" s="142">
        <f>'Ek.3-A'!S7127</f>
        <v>0</v>
      </c>
      <c r="P7127" s="143" t="str">
        <f>'Ek.3-A'!L7127</f>
        <v/>
      </c>
      <c r="Q7127" s="24" t="str">
        <f>'Ek.3-A'!M7127</f>
        <v/>
      </c>
      <c r="R7127" s="24">
        <f t="shared" si="1507"/>
        <v>0</v>
      </c>
      <c r="S7127" s="141" t="str">
        <f t="shared" si="1508"/>
        <v>H</v>
      </c>
      <c r="T7127" s="24">
        <f>IF(S7127="E",SUM($R$5:R7127),0)</f>
        <v>0</v>
      </c>
      <c r="U7127" s="143">
        <f t="shared" si="1509"/>
        <v>0</v>
      </c>
    </row>
    <row r="7128" spans="1:21" x14ac:dyDescent="0.25">
      <c r="A7128" s="6">
        <v>72.280000000000101</v>
      </c>
      <c r="B7128" s="32" t="s">
        <v>318</v>
      </c>
      <c r="K7128" s="3">
        <f t="shared" si="1510"/>
        <v>5253</v>
      </c>
      <c r="L7128" s="97" t="str">
        <f>IF(TRIM('Ek.3-A'!F7128)&lt;&gt;"","var","yok")</f>
        <v>yok</v>
      </c>
      <c r="M7128" s="5" t="str">
        <f>IF('Ek.3-A'!F7128="", "", IF(VLOOKUP('Ek.3-A'!F7128, Veriler!D:E, 2, 0)=0, "", VLOOKUP('Ek.3-A'!F7128, Veriler!D:E, 2, 0)))</f>
        <v/>
      </c>
      <c r="N7128" s="5" t="str">
        <f>IF('Ek.3-A'!P7128="", "", 'Ek.3-A'!P7128)</f>
        <v/>
      </c>
      <c r="O7128" s="142">
        <f>'Ek.3-A'!S7128</f>
        <v>0</v>
      </c>
      <c r="P7128" s="143" t="str">
        <f>'Ek.3-A'!L7128</f>
        <v/>
      </c>
      <c r="Q7128" s="24" t="str">
        <f>'Ek.3-A'!M7128</f>
        <v/>
      </c>
      <c r="R7128" s="24">
        <f t="shared" si="1507"/>
        <v>0</v>
      </c>
      <c r="S7128" s="141" t="str">
        <f t="shared" si="1508"/>
        <v>H</v>
      </c>
      <c r="T7128" s="24">
        <f>IF(S7128="E",SUM($R$5:R7128),0)</f>
        <v>0</v>
      </c>
      <c r="U7128" s="143">
        <f t="shared" si="1509"/>
        <v>0</v>
      </c>
    </row>
    <row r="7129" spans="1:21" x14ac:dyDescent="0.25">
      <c r="A7129" s="6">
        <v>72.290000000000106</v>
      </c>
      <c r="B7129" s="32" t="s">
        <v>318</v>
      </c>
      <c r="K7129" s="3">
        <f t="shared" si="1510"/>
        <v>5254</v>
      </c>
      <c r="L7129" s="97" t="str">
        <f>IF(TRIM('Ek.3-A'!F7129)&lt;&gt;"","var","yok")</f>
        <v>yok</v>
      </c>
      <c r="M7129" s="5" t="str">
        <f>IF('Ek.3-A'!F7129="", "", IF(VLOOKUP('Ek.3-A'!F7129, Veriler!D:E, 2, 0)=0, "", VLOOKUP('Ek.3-A'!F7129, Veriler!D:E, 2, 0)))</f>
        <v/>
      </c>
      <c r="N7129" s="5" t="str">
        <f>IF('Ek.3-A'!P7129="", "", 'Ek.3-A'!P7129)</f>
        <v/>
      </c>
      <c r="O7129" s="142">
        <f>'Ek.3-A'!S7129</f>
        <v>0</v>
      </c>
      <c r="P7129" s="143" t="str">
        <f>'Ek.3-A'!L7129</f>
        <v/>
      </c>
      <c r="Q7129" s="24" t="str">
        <f>'Ek.3-A'!M7129</f>
        <v/>
      </c>
      <c r="R7129" s="24">
        <f t="shared" si="1507"/>
        <v>0</v>
      </c>
      <c r="S7129" s="141" t="str">
        <f t="shared" si="1508"/>
        <v>H</v>
      </c>
      <c r="T7129" s="24">
        <f>IF(S7129="E",SUM($R$5:R7129),0)</f>
        <v>0</v>
      </c>
      <c r="U7129" s="143">
        <f t="shared" si="1509"/>
        <v>0</v>
      </c>
    </row>
    <row r="7130" spans="1:21" x14ac:dyDescent="0.25">
      <c r="A7130" s="6">
        <v>72.300000000000097</v>
      </c>
      <c r="B7130" s="32" t="s">
        <v>318</v>
      </c>
      <c r="K7130" s="3">
        <f t="shared" si="1510"/>
        <v>5255</v>
      </c>
      <c r="L7130" s="97" t="str">
        <f>IF(TRIM('Ek.3-A'!F7130)&lt;&gt;"","var","yok")</f>
        <v>yok</v>
      </c>
      <c r="M7130" s="5" t="str">
        <f>IF('Ek.3-A'!F7130="", "", IF(VLOOKUP('Ek.3-A'!F7130, Veriler!D:E, 2, 0)=0, "", VLOOKUP('Ek.3-A'!F7130, Veriler!D:E, 2, 0)))</f>
        <v/>
      </c>
      <c r="N7130" s="5" t="str">
        <f>IF('Ek.3-A'!P7130="", "", 'Ek.3-A'!P7130)</f>
        <v/>
      </c>
      <c r="O7130" s="142">
        <f>'Ek.3-A'!S7130</f>
        <v>0</v>
      </c>
      <c r="P7130" s="143" t="str">
        <f>'Ek.3-A'!L7130</f>
        <v/>
      </c>
      <c r="Q7130" s="24" t="str">
        <f>'Ek.3-A'!M7130</f>
        <v/>
      </c>
      <c r="R7130" s="24">
        <f t="shared" si="1507"/>
        <v>0</v>
      </c>
      <c r="S7130" s="141" t="str">
        <f t="shared" si="1508"/>
        <v>H</v>
      </c>
      <c r="T7130" s="24">
        <f>IF(S7130="E",SUM($R$5:R7130),0)</f>
        <v>0</v>
      </c>
      <c r="U7130" s="143">
        <f t="shared" si="1509"/>
        <v>0</v>
      </c>
    </row>
    <row r="7131" spans="1:21" x14ac:dyDescent="0.25">
      <c r="A7131" s="6">
        <v>72.310000000000102</v>
      </c>
      <c r="B7131" s="32" t="s">
        <v>318</v>
      </c>
      <c r="K7131" s="3">
        <f t="shared" si="1510"/>
        <v>5256</v>
      </c>
      <c r="L7131" s="97" t="str">
        <f>IF(TRIM('Ek.3-A'!F7131)&lt;&gt;"","var","yok")</f>
        <v>yok</v>
      </c>
      <c r="M7131" s="5" t="str">
        <f>IF('Ek.3-A'!F7131="", "", IF(VLOOKUP('Ek.3-A'!F7131, Veriler!D:E, 2, 0)=0, "", VLOOKUP('Ek.3-A'!F7131, Veriler!D:E, 2, 0)))</f>
        <v/>
      </c>
      <c r="N7131" s="5" t="str">
        <f>IF('Ek.3-A'!P7131="", "", 'Ek.3-A'!P7131)</f>
        <v/>
      </c>
      <c r="O7131" s="142">
        <f>'Ek.3-A'!S7131</f>
        <v>0</v>
      </c>
      <c r="P7131" s="143" t="str">
        <f>'Ek.3-A'!L7131</f>
        <v/>
      </c>
      <c r="Q7131" s="24" t="str">
        <f>'Ek.3-A'!M7131</f>
        <v/>
      </c>
      <c r="R7131" s="24">
        <f t="shared" si="1507"/>
        <v>0</v>
      </c>
      <c r="S7131" s="141" t="str">
        <f t="shared" si="1508"/>
        <v>H</v>
      </c>
      <c r="T7131" s="24">
        <f>IF(S7131="E",SUM($R$5:R7131),0)</f>
        <v>0</v>
      </c>
      <c r="U7131" s="143">
        <f t="shared" si="1509"/>
        <v>0</v>
      </c>
    </row>
    <row r="7132" spans="1:21" x14ac:dyDescent="0.25">
      <c r="A7132" s="6">
        <v>72.320000000000107</v>
      </c>
      <c r="B7132" s="32" t="s">
        <v>318</v>
      </c>
      <c r="K7132" s="3">
        <f t="shared" si="1510"/>
        <v>5257</v>
      </c>
      <c r="L7132" s="97" t="str">
        <f>IF(TRIM('Ek.3-A'!F7132)&lt;&gt;"","var","yok")</f>
        <v>yok</v>
      </c>
      <c r="M7132" s="5" t="str">
        <f>IF('Ek.3-A'!F7132="", "", IF(VLOOKUP('Ek.3-A'!F7132, Veriler!D:E, 2, 0)=0, "", VLOOKUP('Ek.3-A'!F7132, Veriler!D:E, 2, 0)))</f>
        <v/>
      </c>
      <c r="N7132" s="5" t="str">
        <f>IF('Ek.3-A'!P7132="", "", 'Ek.3-A'!P7132)</f>
        <v/>
      </c>
      <c r="O7132" s="142">
        <f>'Ek.3-A'!S7132</f>
        <v>0</v>
      </c>
      <c r="P7132" s="143" t="str">
        <f>'Ek.3-A'!L7132</f>
        <v/>
      </c>
      <c r="Q7132" s="24" t="str">
        <f>'Ek.3-A'!M7132</f>
        <v/>
      </c>
      <c r="R7132" s="24">
        <f t="shared" si="1507"/>
        <v>0</v>
      </c>
      <c r="S7132" s="141" t="str">
        <f t="shared" si="1508"/>
        <v>H</v>
      </c>
      <c r="T7132" s="24">
        <f>IF(S7132="E",SUM($R$5:R7132),0)</f>
        <v>0</v>
      </c>
      <c r="U7132" s="143">
        <f t="shared" si="1509"/>
        <v>0</v>
      </c>
    </row>
    <row r="7133" spans="1:21" x14ac:dyDescent="0.25">
      <c r="A7133" s="6">
        <v>72.330000000000098</v>
      </c>
      <c r="B7133" s="32" t="s">
        <v>318</v>
      </c>
      <c r="K7133" s="3">
        <f t="shared" si="1510"/>
        <v>5258</v>
      </c>
      <c r="L7133" s="97" t="str">
        <f>IF(TRIM('Ek.3-A'!F7133)&lt;&gt;"","var","yok")</f>
        <v>yok</v>
      </c>
      <c r="M7133" s="5" t="str">
        <f>IF('Ek.3-A'!F7133="", "", IF(VLOOKUP('Ek.3-A'!F7133, Veriler!D:E, 2, 0)=0, "", VLOOKUP('Ek.3-A'!F7133, Veriler!D:E, 2, 0)))</f>
        <v/>
      </c>
      <c r="N7133" s="5" t="str">
        <f>IF('Ek.3-A'!P7133="", "", 'Ek.3-A'!P7133)</f>
        <v/>
      </c>
      <c r="O7133" s="142">
        <f>'Ek.3-A'!S7133</f>
        <v>0</v>
      </c>
      <c r="P7133" s="143" t="str">
        <f>'Ek.3-A'!L7133</f>
        <v/>
      </c>
      <c r="Q7133" s="24" t="str">
        <f>'Ek.3-A'!M7133</f>
        <v/>
      </c>
      <c r="R7133" s="24">
        <f t="shared" si="1507"/>
        <v>0</v>
      </c>
      <c r="S7133" s="141" t="str">
        <f t="shared" si="1508"/>
        <v>H</v>
      </c>
      <c r="T7133" s="24">
        <f>IF(S7133="E",SUM($R$5:R7133),0)</f>
        <v>0</v>
      </c>
      <c r="U7133" s="143">
        <f t="shared" si="1509"/>
        <v>0</v>
      </c>
    </row>
    <row r="7134" spans="1:21" x14ac:dyDescent="0.25">
      <c r="A7134" s="6">
        <v>72.340000000000103</v>
      </c>
      <c r="B7134" s="32" t="s">
        <v>318</v>
      </c>
      <c r="K7134" s="3">
        <f t="shared" si="1510"/>
        <v>5259</v>
      </c>
      <c r="L7134" s="97" t="str">
        <f>IF(TRIM('Ek.3-A'!F7134)&lt;&gt;"","var","yok")</f>
        <v>yok</v>
      </c>
      <c r="M7134" s="5" t="str">
        <f>IF('Ek.3-A'!F7134="", "", IF(VLOOKUP('Ek.3-A'!F7134, Veriler!D:E, 2, 0)=0, "", VLOOKUP('Ek.3-A'!F7134, Veriler!D:E, 2, 0)))</f>
        <v/>
      </c>
      <c r="N7134" s="5" t="str">
        <f>IF('Ek.3-A'!P7134="", "", 'Ek.3-A'!P7134)</f>
        <v/>
      </c>
      <c r="O7134" s="142">
        <f>'Ek.3-A'!S7134</f>
        <v>0</v>
      </c>
      <c r="P7134" s="143" t="str">
        <f>'Ek.3-A'!L7134</f>
        <v/>
      </c>
      <c r="Q7134" s="24" t="str">
        <f>'Ek.3-A'!M7134</f>
        <v/>
      </c>
      <c r="R7134" s="24">
        <f t="shared" si="1507"/>
        <v>0</v>
      </c>
      <c r="S7134" s="141" t="str">
        <f t="shared" si="1508"/>
        <v>H</v>
      </c>
      <c r="T7134" s="24">
        <f>IF(S7134="E",SUM($R$5:R7134),0)</f>
        <v>0</v>
      </c>
      <c r="U7134" s="143">
        <f t="shared" si="1509"/>
        <v>0</v>
      </c>
    </row>
    <row r="7135" spans="1:21" x14ac:dyDescent="0.25">
      <c r="A7135" s="6">
        <v>72.350000000000094</v>
      </c>
      <c r="B7135" s="32" t="s">
        <v>318</v>
      </c>
      <c r="K7135" s="3">
        <f t="shared" si="1510"/>
        <v>5260</v>
      </c>
      <c r="L7135" s="97" t="str">
        <f>IF(TRIM('Ek.3-A'!F7135)&lt;&gt;"","var","yok")</f>
        <v>yok</v>
      </c>
      <c r="M7135" s="5" t="str">
        <f>IF('Ek.3-A'!F7135="", "", IF(VLOOKUP('Ek.3-A'!F7135, Veriler!D:E, 2, 0)=0, "", VLOOKUP('Ek.3-A'!F7135, Veriler!D:E, 2, 0)))</f>
        <v/>
      </c>
      <c r="N7135" s="5" t="str">
        <f>IF('Ek.3-A'!P7135="", "", 'Ek.3-A'!P7135)</f>
        <v/>
      </c>
      <c r="O7135" s="142">
        <f>'Ek.3-A'!S7135</f>
        <v>0</v>
      </c>
      <c r="P7135" s="143" t="str">
        <f>'Ek.3-A'!L7135</f>
        <v/>
      </c>
      <c r="Q7135" s="24" t="str">
        <f>'Ek.3-A'!M7135</f>
        <v/>
      </c>
      <c r="R7135" s="24">
        <f t="shared" si="1507"/>
        <v>0</v>
      </c>
      <c r="S7135" s="141" t="str">
        <f t="shared" si="1508"/>
        <v>H</v>
      </c>
      <c r="T7135" s="24">
        <f>IF(S7135="E",SUM($R$5:R7135),0)</f>
        <v>0</v>
      </c>
      <c r="U7135" s="143">
        <f t="shared" si="1509"/>
        <v>0</v>
      </c>
    </row>
    <row r="7136" spans="1:21" x14ac:dyDescent="0.25">
      <c r="A7136" s="6">
        <v>72.360000000000099</v>
      </c>
      <c r="B7136" s="32" t="s">
        <v>318</v>
      </c>
      <c r="K7136" s="3">
        <f t="shared" si="1510"/>
        <v>5261</v>
      </c>
      <c r="L7136" s="97" t="str">
        <f>IF(TRIM('Ek.3-A'!F7136)&lt;&gt;"","var","yok")</f>
        <v>yok</v>
      </c>
      <c r="M7136" s="5" t="str">
        <f>IF('Ek.3-A'!F7136="", "", IF(VLOOKUP('Ek.3-A'!F7136, Veriler!D:E, 2, 0)=0, "", VLOOKUP('Ek.3-A'!F7136, Veriler!D:E, 2, 0)))</f>
        <v/>
      </c>
      <c r="N7136" s="5" t="str">
        <f>IF('Ek.3-A'!P7136="", "", 'Ek.3-A'!P7136)</f>
        <v/>
      </c>
      <c r="O7136" s="142">
        <f>'Ek.3-A'!S7136</f>
        <v>0</v>
      </c>
      <c r="P7136" s="143" t="str">
        <f>'Ek.3-A'!L7136</f>
        <v/>
      </c>
      <c r="Q7136" s="24" t="str">
        <f>'Ek.3-A'!M7136</f>
        <v/>
      </c>
      <c r="R7136" s="24">
        <f t="shared" si="1507"/>
        <v>0</v>
      </c>
      <c r="S7136" s="141" t="str">
        <f t="shared" si="1508"/>
        <v>H</v>
      </c>
      <c r="T7136" s="24">
        <f>IF(S7136="E",SUM($R$5:R7136),0)</f>
        <v>0</v>
      </c>
      <c r="U7136" s="143">
        <f t="shared" si="1509"/>
        <v>0</v>
      </c>
    </row>
    <row r="7137" spans="1:41" x14ac:dyDescent="0.25">
      <c r="A7137" s="6">
        <v>72.370000000000104</v>
      </c>
      <c r="B7137" s="32" t="s">
        <v>318</v>
      </c>
      <c r="K7137" s="3">
        <f t="shared" si="1510"/>
        <v>5262</v>
      </c>
      <c r="L7137" s="97" t="str">
        <f>IF(TRIM('Ek.3-A'!F7137)&lt;&gt;"","var","yok")</f>
        <v>yok</v>
      </c>
      <c r="M7137" s="5" t="str">
        <f>IF('Ek.3-A'!F7137="", "", IF(VLOOKUP('Ek.3-A'!F7137, Veriler!D:E, 2, 0)=0, "", VLOOKUP('Ek.3-A'!F7137, Veriler!D:E, 2, 0)))</f>
        <v/>
      </c>
      <c r="N7137" s="5" t="str">
        <f>IF('Ek.3-A'!P7137="", "", 'Ek.3-A'!P7137)</f>
        <v/>
      </c>
      <c r="O7137" s="142">
        <f>'Ek.3-A'!S7137</f>
        <v>0</v>
      </c>
      <c r="P7137" s="143" t="str">
        <f>'Ek.3-A'!L7137</f>
        <v/>
      </c>
      <c r="Q7137" s="24" t="str">
        <f>'Ek.3-A'!M7137</f>
        <v/>
      </c>
      <c r="R7137" s="24">
        <f t="shared" si="1507"/>
        <v>0</v>
      </c>
      <c r="S7137" s="141" t="str">
        <f t="shared" si="1508"/>
        <v>H</v>
      </c>
      <c r="T7137" s="24">
        <f>IF(S7137="E",SUM($R$5:R7137),0)</f>
        <v>0</v>
      </c>
      <c r="U7137" s="143">
        <f t="shared" si="1509"/>
        <v>0</v>
      </c>
    </row>
    <row r="7138" spans="1:41" x14ac:dyDescent="0.25">
      <c r="A7138" s="6">
        <v>72.380000000000095</v>
      </c>
      <c r="B7138" s="32" t="s">
        <v>318</v>
      </c>
      <c r="K7138" s="3">
        <f t="shared" si="1510"/>
        <v>5263</v>
      </c>
      <c r="L7138" s="97" t="str">
        <f>IF(TRIM('Ek.3-A'!F7138)&lt;&gt;"","var","yok")</f>
        <v>yok</v>
      </c>
      <c r="M7138" s="5" t="str">
        <f>IF('Ek.3-A'!F7138="", "", IF(VLOOKUP('Ek.3-A'!F7138, Veriler!D:E, 2, 0)=0, "", VLOOKUP('Ek.3-A'!F7138, Veriler!D:E, 2, 0)))</f>
        <v/>
      </c>
      <c r="N7138" s="5" t="str">
        <f>IF('Ek.3-A'!P7138="", "", 'Ek.3-A'!P7138)</f>
        <v/>
      </c>
      <c r="O7138" s="142">
        <f>'Ek.3-A'!S7138</f>
        <v>0</v>
      </c>
      <c r="P7138" s="143" t="str">
        <f>'Ek.3-A'!L7138</f>
        <v/>
      </c>
      <c r="Q7138" s="24" t="str">
        <f>'Ek.3-A'!M7138</f>
        <v/>
      </c>
      <c r="R7138" s="24">
        <f t="shared" si="1507"/>
        <v>0</v>
      </c>
      <c r="S7138" s="141" t="str">
        <f t="shared" si="1508"/>
        <v>H</v>
      </c>
      <c r="T7138" s="24">
        <f>IF(S7138="E",SUM($R$5:R7138),0)</f>
        <v>0</v>
      </c>
      <c r="U7138" s="143">
        <f t="shared" si="1509"/>
        <v>0</v>
      </c>
    </row>
    <row r="7139" spans="1:41" x14ac:dyDescent="0.25">
      <c r="A7139" s="6">
        <v>72.3900000000001</v>
      </c>
      <c r="B7139" s="32" t="s">
        <v>318</v>
      </c>
      <c r="K7139" s="3">
        <f t="shared" si="1510"/>
        <v>5264</v>
      </c>
      <c r="L7139" s="97" t="str">
        <f>IF(TRIM('Ek.3-A'!F7139)&lt;&gt;"","var","yok")</f>
        <v>yok</v>
      </c>
      <c r="M7139" s="5" t="str">
        <f>IF('Ek.3-A'!F7139="", "", IF(VLOOKUP('Ek.3-A'!F7139, Veriler!D:E, 2, 0)=0, "", VLOOKUP('Ek.3-A'!F7139, Veriler!D:E, 2, 0)))</f>
        <v/>
      </c>
      <c r="N7139" s="5" t="str">
        <f>IF('Ek.3-A'!P7139="", "", 'Ek.3-A'!P7139)</f>
        <v/>
      </c>
      <c r="O7139" s="142">
        <f>'Ek.3-A'!S7139</f>
        <v>0</v>
      </c>
      <c r="P7139" s="143" t="str">
        <f>'Ek.3-A'!L7139</f>
        <v/>
      </c>
      <c r="Q7139" s="24" t="str">
        <f>'Ek.3-A'!M7139</f>
        <v/>
      </c>
      <c r="R7139" s="24">
        <f t="shared" si="1507"/>
        <v>0</v>
      </c>
      <c r="S7139" s="141" t="str">
        <f t="shared" si="1508"/>
        <v>H</v>
      </c>
      <c r="T7139" s="24">
        <f>IF(S7139="E",SUM($R$5:R7139),0)</f>
        <v>0</v>
      </c>
      <c r="U7139" s="143">
        <f t="shared" si="1509"/>
        <v>0</v>
      </c>
    </row>
    <row r="7140" spans="1:41" x14ac:dyDescent="0.25">
      <c r="A7140" s="6">
        <v>72.400000000000105</v>
      </c>
      <c r="B7140" s="32" t="s">
        <v>318</v>
      </c>
      <c r="T7140" s="24"/>
      <c r="U7140" s="25"/>
      <c r="AO7140" s="140">
        <f>'Ek.3-A'!L7140</f>
        <v>0</v>
      </c>
    </row>
    <row r="7141" spans="1:41" x14ac:dyDescent="0.25">
      <c r="A7141" s="6">
        <v>72.410000000000096</v>
      </c>
      <c r="B7141" s="32" t="s">
        <v>318</v>
      </c>
      <c r="T7141" s="24"/>
      <c r="U7141" s="25"/>
    </row>
    <row r="7142" spans="1:41" x14ac:dyDescent="0.25">
      <c r="A7142" s="6">
        <v>72.420000000000101</v>
      </c>
      <c r="B7142" s="32" t="s">
        <v>318</v>
      </c>
      <c r="T7142" s="24"/>
      <c r="U7142" s="25"/>
    </row>
    <row r="7143" spans="1:41" x14ac:dyDescent="0.25">
      <c r="A7143" s="6">
        <v>72.430000000000106</v>
      </c>
      <c r="B7143" s="32" t="s">
        <v>318</v>
      </c>
      <c r="T7143" s="24"/>
      <c r="U7143" s="25"/>
    </row>
    <row r="7144" spans="1:41" x14ac:dyDescent="0.25">
      <c r="A7144" s="6">
        <v>72.440000000000097</v>
      </c>
      <c r="B7144" s="32" t="s">
        <v>318</v>
      </c>
      <c r="T7144" s="24"/>
      <c r="U7144" s="25"/>
    </row>
    <row r="7145" spans="1:41" x14ac:dyDescent="0.25">
      <c r="A7145" s="6">
        <v>72.450000000000102</v>
      </c>
      <c r="B7145" s="32" t="s">
        <v>318</v>
      </c>
      <c r="T7145" s="24"/>
      <c r="U7145" s="25"/>
    </row>
    <row r="7146" spans="1:41" x14ac:dyDescent="0.25">
      <c r="A7146" s="6">
        <v>72.460000000000093</v>
      </c>
      <c r="B7146" s="32" t="s">
        <v>318</v>
      </c>
      <c r="T7146" s="24"/>
      <c r="U7146" s="25"/>
    </row>
    <row r="7147" spans="1:41" x14ac:dyDescent="0.25">
      <c r="A7147" s="6">
        <v>72.470000000000098</v>
      </c>
      <c r="B7147" s="32" t="s">
        <v>318</v>
      </c>
      <c r="T7147" s="24"/>
      <c r="U7147" s="25"/>
    </row>
    <row r="7148" spans="1:41" x14ac:dyDescent="0.25">
      <c r="A7148" s="6">
        <v>72.480000000000103</v>
      </c>
      <c r="B7148" s="32" t="s">
        <v>318</v>
      </c>
      <c r="T7148" s="24"/>
      <c r="U7148" s="25"/>
    </row>
    <row r="7149" spans="1:41" x14ac:dyDescent="0.25">
      <c r="A7149" s="6">
        <v>72.490000000000094</v>
      </c>
      <c r="B7149" s="32" t="s">
        <v>318</v>
      </c>
      <c r="K7149" s="3">
        <f>K7139+1</f>
        <v>5265</v>
      </c>
      <c r="L7149" s="97" t="str">
        <f>IF(TRIM('Ek.3-A'!F7149)&lt;&gt;"","var","yok")</f>
        <v>yok</v>
      </c>
      <c r="M7149" s="5" t="str">
        <f>IF('Ek.3-A'!F7149="", "", IF(VLOOKUP('Ek.3-A'!F7149, Veriler!D:E, 2, 0)=0, "", VLOOKUP('Ek.3-A'!F7149, Veriler!D:E, 2, 0)))</f>
        <v/>
      </c>
      <c r="N7149" s="5" t="str">
        <f>IF('Ek.3-A'!P7149="", "", 'Ek.3-A'!P7149)</f>
        <v/>
      </c>
      <c r="O7149" s="142">
        <f>'Ek.3-A'!S7149</f>
        <v>0</v>
      </c>
      <c r="P7149" s="143" t="str">
        <f>'Ek.3-A'!L7149</f>
        <v/>
      </c>
      <c r="Q7149" s="24" t="str">
        <f>'Ek.3-A'!M7149</f>
        <v/>
      </c>
      <c r="R7149" s="24">
        <f t="shared" ref="R7149:R7162" si="1511">IF(L7149="var",0,IF(Q7149&lt;=0.005,Q7149,0))</f>
        <v>0</v>
      </c>
      <c r="S7149" s="141" t="str">
        <f t="shared" ref="S7149:S7162" si="1512">IF(Q7149&lt;=0.005,"E","H")</f>
        <v>H</v>
      </c>
      <c r="T7149" s="24">
        <f>IF(S7149="E",SUM($R$5:R7149),0)</f>
        <v>0</v>
      </c>
      <c r="U7149" s="143">
        <f t="shared" ref="U7149:U7162" si="1513">IF(T7149&lt;=0.1, O7149, IF(R7149&gt;$G$2, R7149*O7149, $G$2*O7149))</f>
        <v>0</v>
      </c>
    </row>
    <row r="7150" spans="1:41" x14ac:dyDescent="0.25">
      <c r="A7150" s="6">
        <v>72.500000000000099</v>
      </c>
      <c r="B7150" s="32" t="s">
        <v>318</v>
      </c>
      <c r="K7150" s="3">
        <f t="shared" ref="K7150:K7162" si="1514">K7149+1</f>
        <v>5266</v>
      </c>
      <c r="L7150" s="97" t="str">
        <f>IF(TRIM('Ek.3-A'!F7150)&lt;&gt;"","var","yok")</f>
        <v>yok</v>
      </c>
      <c r="M7150" s="5" t="str">
        <f>IF('Ek.3-A'!F7150="", "", IF(VLOOKUP('Ek.3-A'!F7150, Veriler!D:E, 2, 0)=0, "", VLOOKUP('Ek.3-A'!F7150, Veriler!D:E, 2, 0)))</f>
        <v/>
      </c>
      <c r="N7150" s="5" t="str">
        <f>IF('Ek.3-A'!P7150="", "", 'Ek.3-A'!P7150)</f>
        <v/>
      </c>
      <c r="O7150" s="142">
        <f>'Ek.3-A'!S7150</f>
        <v>0</v>
      </c>
      <c r="P7150" s="143" t="str">
        <f>'Ek.3-A'!L7150</f>
        <v/>
      </c>
      <c r="Q7150" s="24" t="str">
        <f>'Ek.3-A'!M7150</f>
        <v/>
      </c>
      <c r="R7150" s="24">
        <f t="shared" si="1511"/>
        <v>0</v>
      </c>
      <c r="S7150" s="141" t="str">
        <f t="shared" si="1512"/>
        <v>H</v>
      </c>
      <c r="T7150" s="24">
        <f>IF(S7150="E",SUM($R$5:R7150),0)</f>
        <v>0</v>
      </c>
      <c r="U7150" s="143">
        <f t="shared" si="1513"/>
        <v>0</v>
      </c>
    </row>
    <row r="7151" spans="1:41" x14ac:dyDescent="0.25">
      <c r="A7151" s="6">
        <v>72.510000000000105</v>
      </c>
      <c r="B7151" s="32" t="s">
        <v>318</v>
      </c>
      <c r="K7151" s="3">
        <f t="shared" si="1514"/>
        <v>5267</v>
      </c>
      <c r="L7151" s="97" t="str">
        <f>IF(TRIM('Ek.3-A'!F7151)&lt;&gt;"","var","yok")</f>
        <v>yok</v>
      </c>
      <c r="M7151" s="5" t="str">
        <f>IF('Ek.3-A'!F7151="", "", IF(VLOOKUP('Ek.3-A'!F7151, Veriler!D:E, 2, 0)=0, "", VLOOKUP('Ek.3-A'!F7151, Veriler!D:E, 2, 0)))</f>
        <v/>
      </c>
      <c r="N7151" s="5" t="str">
        <f>IF('Ek.3-A'!P7151="", "", 'Ek.3-A'!P7151)</f>
        <v/>
      </c>
      <c r="O7151" s="142">
        <f>'Ek.3-A'!S7151</f>
        <v>0</v>
      </c>
      <c r="P7151" s="143" t="str">
        <f>'Ek.3-A'!L7151</f>
        <v/>
      </c>
      <c r="Q7151" s="24" t="str">
        <f>'Ek.3-A'!M7151</f>
        <v/>
      </c>
      <c r="R7151" s="24">
        <f t="shared" si="1511"/>
        <v>0</v>
      </c>
      <c r="S7151" s="141" t="str">
        <f t="shared" si="1512"/>
        <v>H</v>
      </c>
      <c r="T7151" s="24">
        <f>IF(S7151="E",SUM($R$5:R7151),0)</f>
        <v>0</v>
      </c>
      <c r="U7151" s="143">
        <f t="shared" si="1513"/>
        <v>0</v>
      </c>
    </row>
    <row r="7152" spans="1:41" x14ac:dyDescent="0.25">
      <c r="A7152" s="6">
        <v>72.520000000000095</v>
      </c>
      <c r="B7152" s="32" t="s">
        <v>318</v>
      </c>
      <c r="K7152" s="3">
        <f t="shared" si="1514"/>
        <v>5268</v>
      </c>
      <c r="L7152" s="97" t="str">
        <f>IF(TRIM('Ek.3-A'!F7152)&lt;&gt;"","var","yok")</f>
        <v>yok</v>
      </c>
      <c r="M7152" s="5" t="str">
        <f>IF('Ek.3-A'!F7152="", "", IF(VLOOKUP('Ek.3-A'!F7152, Veriler!D:E, 2, 0)=0, "", VLOOKUP('Ek.3-A'!F7152, Veriler!D:E, 2, 0)))</f>
        <v/>
      </c>
      <c r="N7152" s="5" t="str">
        <f>IF('Ek.3-A'!P7152="", "", 'Ek.3-A'!P7152)</f>
        <v/>
      </c>
      <c r="O7152" s="142">
        <f>'Ek.3-A'!S7152</f>
        <v>0</v>
      </c>
      <c r="P7152" s="143" t="str">
        <f>'Ek.3-A'!L7152</f>
        <v/>
      </c>
      <c r="Q7152" s="24" t="str">
        <f>'Ek.3-A'!M7152</f>
        <v/>
      </c>
      <c r="R7152" s="24">
        <f t="shared" si="1511"/>
        <v>0</v>
      </c>
      <c r="S7152" s="141" t="str">
        <f t="shared" si="1512"/>
        <v>H</v>
      </c>
      <c r="T7152" s="24">
        <f>IF(S7152="E",SUM($R$5:R7152),0)</f>
        <v>0</v>
      </c>
      <c r="U7152" s="143">
        <f t="shared" si="1513"/>
        <v>0</v>
      </c>
    </row>
    <row r="7153" spans="1:21" x14ac:dyDescent="0.25">
      <c r="A7153" s="6">
        <v>72.530000000000101</v>
      </c>
      <c r="B7153" s="32" t="s">
        <v>318</v>
      </c>
      <c r="K7153" s="3">
        <f t="shared" si="1514"/>
        <v>5269</v>
      </c>
      <c r="L7153" s="97" t="str">
        <f>IF(TRIM('Ek.3-A'!F7153)&lt;&gt;"","var","yok")</f>
        <v>yok</v>
      </c>
      <c r="M7153" s="5" t="str">
        <f>IF('Ek.3-A'!F7153="", "", IF(VLOOKUP('Ek.3-A'!F7153, Veriler!D:E, 2, 0)=0, "", VLOOKUP('Ek.3-A'!F7153, Veriler!D:E, 2, 0)))</f>
        <v/>
      </c>
      <c r="N7153" s="5" t="str">
        <f>IF('Ek.3-A'!P7153="", "", 'Ek.3-A'!P7153)</f>
        <v/>
      </c>
      <c r="O7153" s="142">
        <f>'Ek.3-A'!S7153</f>
        <v>0</v>
      </c>
      <c r="P7153" s="143" t="str">
        <f>'Ek.3-A'!L7153</f>
        <v/>
      </c>
      <c r="Q7153" s="24" t="str">
        <f>'Ek.3-A'!M7153</f>
        <v/>
      </c>
      <c r="R7153" s="24">
        <f t="shared" si="1511"/>
        <v>0</v>
      </c>
      <c r="S7153" s="141" t="str">
        <f t="shared" si="1512"/>
        <v>H</v>
      </c>
      <c r="T7153" s="24">
        <f>IF(S7153="E",SUM($R$5:R7153),0)</f>
        <v>0</v>
      </c>
      <c r="U7153" s="143">
        <f t="shared" si="1513"/>
        <v>0</v>
      </c>
    </row>
    <row r="7154" spans="1:21" x14ac:dyDescent="0.25">
      <c r="A7154" s="6">
        <v>72.540000000000106</v>
      </c>
      <c r="B7154" s="32" t="s">
        <v>318</v>
      </c>
      <c r="K7154" s="3">
        <f t="shared" si="1514"/>
        <v>5270</v>
      </c>
      <c r="L7154" s="97" t="str">
        <f>IF(TRIM('Ek.3-A'!F7154)&lt;&gt;"","var","yok")</f>
        <v>yok</v>
      </c>
      <c r="M7154" s="5" t="str">
        <f>IF('Ek.3-A'!F7154="", "", IF(VLOOKUP('Ek.3-A'!F7154, Veriler!D:E, 2, 0)=0, "", VLOOKUP('Ek.3-A'!F7154, Veriler!D:E, 2, 0)))</f>
        <v/>
      </c>
      <c r="N7154" s="5" t="str">
        <f>IF('Ek.3-A'!P7154="", "", 'Ek.3-A'!P7154)</f>
        <v/>
      </c>
      <c r="O7154" s="142">
        <f>'Ek.3-A'!S7154</f>
        <v>0</v>
      </c>
      <c r="P7154" s="143" t="str">
        <f>'Ek.3-A'!L7154</f>
        <v/>
      </c>
      <c r="Q7154" s="24" t="str">
        <f>'Ek.3-A'!M7154</f>
        <v/>
      </c>
      <c r="R7154" s="24">
        <f t="shared" si="1511"/>
        <v>0</v>
      </c>
      <c r="S7154" s="141" t="str">
        <f t="shared" si="1512"/>
        <v>H</v>
      </c>
      <c r="T7154" s="24">
        <f>IF(S7154="E",SUM($R$5:R7154),0)</f>
        <v>0</v>
      </c>
      <c r="U7154" s="143">
        <f t="shared" si="1513"/>
        <v>0</v>
      </c>
    </row>
    <row r="7155" spans="1:21" x14ac:dyDescent="0.25">
      <c r="A7155" s="6">
        <v>72.550000000000097</v>
      </c>
      <c r="B7155" s="32" t="s">
        <v>318</v>
      </c>
      <c r="K7155" s="3">
        <f t="shared" si="1514"/>
        <v>5271</v>
      </c>
      <c r="L7155" s="97" t="str">
        <f>IF(TRIM('Ek.3-A'!F7155)&lt;&gt;"","var","yok")</f>
        <v>yok</v>
      </c>
      <c r="M7155" s="5" t="str">
        <f>IF('Ek.3-A'!F7155="", "", IF(VLOOKUP('Ek.3-A'!F7155, Veriler!D:E, 2, 0)=0, "", VLOOKUP('Ek.3-A'!F7155, Veriler!D:E, 2, 0)))</f>
        <v/>
      </c>
      <c r="N7155" s="5" t="str">
        <f>IF('Ek.3-A'!P7155="", "", 'Ek.3-A'!P7155)</f>
        <v/>
      </c>
      <c r="O7155" s="142">
        <f>'Ek.3-A'!S7155</f>
        <v>0</v>
      </c>
      <c r="P7155" s="143" t="str">
        <f>'Ek.3-A'!L7155</f>
        <v/>
      </c>
      <c r="Q7155" s="24" t="str">
        <f>'Ek.3-A'!M7155</f>
        <v/>
      </c>
      <c r="R7155" s="24">
        <f t="shared" si="1511"/>
        <v>0</v>
      </c>
      <c r="S7155" s="141" t="str">
        <f t="shared" si="1512"/>
        <v>H</v>
      </c>
      <c r="T7155" s="24">
        <f>IF(S7155="E",SUM($R$5:R7155),0)</f>
        <v>0</v>
      </c>
      <c r="U7155" s="143">
        <f t="shared" si="1513"/>
        <v>0</v>
      </c>
    </row>
    <row r="7156" spans="1:21" x14ac:dyDescent="0.25">
      <c r="A7156" s="6">
        <v>72.560000000000102</v>
      </c>
      <c r="B7156" s="32" t="s">
        <v>318</v>
      </c>
      <c r="K7156" s="3">
        <f t="shared" si="1514"/>
        <v>5272</v>
      </c>
      <c r="L7156" s="97" t="str">
        <f>IF(TRIM('Ek.3-A'!F7156)&lt;&gt;"","var","yok")</f>
        <v>yok</v>
      </c>
      <c r="M7156" s="5" t="str">
        <f>IF('Ek.3-A'!F7156="", "", IF(VLOOKUP('Ek.3-A'!F7156, Veriler!D:E, 2, 0)=0, "", VLOOKUP('Ek.3-A'!F7156, Veriler!D:E, 2, 0)))</f>
        <v/>
      </c>
      <c r="N7156" s="5" t="str">
        <f>IF('Ek.3-A'!P7156="", "", 'Ek.3-A'!P7156)</f>
        <v/>
      </c>
      <c r="O7156" s="142">
        <f>'Ek.3-A'!S7156</f>
        <v>0</v>
      </c>
      <c r="P7156" s="143" t="str">
        <f>'Ek.3-A'!L7156</f>
        <v/>
      </c>
      <c r="Q7156" s="24" t="str">
        <f>'Ek.3-A'!M7156</f>
        <v/>
      </c>
      <c r="R7156" s="24">
        <f t="shared" si="1511"/>
        <v>0</v>
      </c>
      <c r="S7156" s="141" t="str">
        <f t="shared" si="1512"/>
        <v>H</v>
      </c>
      <c r="T7156" s="24">
        <f>IF(S7156="E",SUM($R$5:R7156),0)</f>
        <v>0</v>
      </c>
      <c r="U7156" s="143">
        <f t="shared" si="1513"/>
        <v>0</v>
      </c>
    </row>
    <row r="7157" spans="1:21" x14ac:dyDescent="0.25">
      <c r="A7157" s="6">
        <v>72.570000000000107</v>
      </c>
      <c r="B7157" s="32" t="s">
        <v>318</v>
      </c>
      <c r="K7157" s="3">
        <f t="shared" si="1514"/>
        <v>5273</v>
      </c>
      <c r="L7157" s="97" t="str">
        <f>IF(TRIM('Ek.3-A'!F7157)&lt;&gt;"","var","yok")</f>
        <v>yok</v>
      </c>
      <c r="M7157" s="5" t="str">
        <f>IF('Ek.3-A'!F7157="", "", IF(VLOOKUP('Ek.3-A'!F7157, Veriler!D:E, 2, 0)=0, "", VLOOKUP('Ek.3-A'!F7157, Veriler!D:E, 2, 0)))</f>
        <v/>
      </c>
      <c r="N7157" s="5" t="str">
        <f>IF('Ek.3-A'!P7157="", "", 'Ek.3-A'!P7157)</f>
        <v/>
      </c>
      <c r="O7157" s="142">
        <f>'Ek.3-A'!S7157</f>
        <v>0</v>
      </c>
      <c r="P7157" s="143" t="str">
        <f>'Ek.3-A'!L7157</f>
        <v/>
      </c>
      <c r="Q7157" s="24" t="str">
        <f>'Ek.3-A'!M7157</f>
        <v/>
      </c>
      <c r="R7157" s="24">
        <f t="shared" si="1511"/>
        <v>0</v>
      </c>
      <c r="S7157" s="141" t="str">
        <f t="shared" si="1512"/>
        <v>H</v>
      </c>
      <c r="T7157" s="24">
        <f>IF(S7157="E",SUM($R$5:R7157),0)</f>
        <v>0</v>
      </c>
      <c r="U7157" s="143">
        <f t="shared" si="1513"/>
        <v>0</v>
      </c>
    </row>
    <row r="7158" spans="1:21" x14ac:dyDescent="0.25">
      <c r="A7158" s="6">
        <v>72.580000000000098</v>
      </c>
      <c r="B7158" s="32" t="s">
        <v>318</v>
      </c>
      <c r="K7158" s="3">
        <f t="shared" si="1514"/>
        <v>5274</v>
      </c>
      <c r="L7158" s="97" t="str">
        <f>IF(TRIM('Ek.3-A'!F7158)&lt;&gt;"","var","yok")</f>
        <v>yok</v>
      </c>
      <c r="M7158" s="5" t="str">
        <f>IF('Ek.3-A'!F7158="", "", IF(VLOOKUP('Ek.3-A'!F7158, Veriler!D:E, 2, 0)=0, "", VLOOKUP('Ek.3-A'!F7158, Veriler!D:E, 2, 0)))</f>
        <v/>
      </c>
      <c r="N7158" s="5" t="str">
        <f>IF('Ek.3-A'!P7158="", "", 'Ek.3-A'!P7158)</f>
        <v/>
      </c>
      <c r="O7158" s="142">
        <f>'Ek.3-A'!S7158</f>
        <v>0</v>
      </c>
      <c r="P7158" s="143" t="str">
        <f>'Ek.3-A'!L7158</f>
        <v/>
      </c>
      <c r="Q7158" s="24" t="str">
        <f>'Ek.3-A'!M7158</f>
        <v/>
      </c>
      <c r="R7158" s="24">
        <f t="shared" si="1511"/>
        <v>0</v>
      </c>
      <c r="S7158" s="141" t="str">
        <f t="shared" si="1512"/>
        <v>H</v>
      </c>
      <c r="T7158" s="24">
        <f>IF(S7158="E",SUM($R$5:R7158),0)</f>
        <v>0</v>
      </c>
      <c r="U7158" s="143">
        <f t="shared" si="1513"/>
        <v>0</v>
      </c>
    </row>
    <row r="7159" spans="1:21" x14ac:dyDescent="0.25">
      <c r="A7159" s="6">
        <v>72.590000000000103</v>
      </c>
      <c r="B7159" s="32" t="s">
        <v>318</v>
      </c>
      <c r="K7159" s="3">
        <f t="shared" si="1514"/>
        <v>5275</v>
      </c>
      <c r="L7159" s="97" t="str">
        <f>IF(TRIM('Ek.3-A'!F7159)&lt;&gt;"","var","yok")</f>
        <v>yok</v>
      </c>
      <c r="M7159" s="5" t="str">
        <f>IF('Ek.3-A'!F7159="", "", IF(VLOOKUP('Ek.3-A'!F7159, Veriler!D:E, 2, 0)=0, "", VLOOKUP('Ek.3-A'!F7159, Veriler!D:E, 2, 0)))</f>
        <v/>
      </c>
      <c r="N7159" s="5" t="str">
        <f>IF('Ek.3-A'!P7159="", "", 'Ek.3-A'!P7159)</f>
        <v/>
      </c>
      <c r="O7159" s="142">
        <f>'Ek.3-A'!S7159</f>
        <v>0</v>
      </c>
      <c r="P7159" s="143" t="str">
        <f>'Ek.3-A'!L7159</f>
        <v/>
      </c>
      <c r="Q7159" s="24" t="str">
        <f>'Ek.3-A'!M7159</f>
        <v/>
      </c>
      <c r="R7159" s="24">
        <f t="shared" si="1511"/>
        <v>0</v>
      </c>
      <c r="S7159" s="141" t="str">
        <f t="shared" si="1512"/>
        <v>H</v>
      </c>
      <c r="T7159" s="24">
        <f>IF(S7159="E",SUM($R$5:R7159),0)</f>
        <v>0</v>
      </c>
      <c r="U7159" s="143">
        <f t="shared" si="1513"/>
        <v>0</v>
      </c>
    </row>
    <row r="7160" spans="1:21" x14ac:dyDescent="0.25">
      <c r="A7160" s="6">
        <v>72.600000000000094</v>
      </c>
      <c r="B7160" s="32" t="s">
        <v>318</v>
      </c>
      <c r="K7160" s="3">
        <f t="shared" si="1514"/>
        <v>5276</v>
      </c>
      <c r="L7160" s="97" t="str">
        <f>IF(TRIM('Ek.3-A'!F7160)&lt;&gt;"","var","yok")</f>
        <v>yok</v>
      </c>
      <c r="M7160" s="5" t="str">
        <f>IF('Ek.3-A'!F7160="", "", IF(VLOOKUP('Ek.3-A'!F7160, Veriler!D:E, 2, 0)=0, "", VLOOKUP('Ek.3-A'!F7160, Veriler!D:E, 2, 0)))</f>
        <v/>
      </c>
      <c r="N7160" s="5" t="str">
        <f>IF('Ek.3-A'!P7160="", "", 'Ek.3-A'!P7160)</f>
        <v/>
      </c>
      <c r="O7160" s="142">
        <f>'Ek.3-A'!S7160</f>
        <v>0</v>
      </c>
      <c r="P7160" s="143" t="str">
        <f>'Ek.3-A'!L7160</f>
        <v/>
      </c>
      <c r="Q7160" s="24" t="str">
        <f>'Ek.3-A'!M7160</f>
        <v/>
      </c>
      <c r="R7160" s="24">
        <f t="shared" si="1511"/>
        <v>0</v>
      </c>
      <c r="S7160" s="141" t="str">
        <f t="shared" si="1512"/>
        <v>H</v>
      </c>
      <c r="T7160" s="24">
        <f>IF(S7160="E",SUM($R$5:R7160),0)</f>
        <v>0</v>
      </c>
      <c r="U7160" s="143">
        <f t="shared" si="1513"/>
        <v>0</v>
      </c>
    </row>
    <row r="7161" spans="1:21" x14ac:dyDescent="0.25">
      <c r="A7161" s="6">
        <v>72.610000000000099</v>
      </c>
      <c r="B7161" s="32" t="s">
        <v>318</v>
      </c>
      <c r="K7161" s="3">
        <f t="shared" si="1514"/>
        <v>5277</v>
      </c>
      <c r="L7161" s="97" t="str">
        <f>IF(TRIM('Ek.3-A'!F7161)&lt;&gt;"","var","yok")</f>
        <v>yok</v>
      </c>
      <c r="M7161" s="5" t="str">
        <f>IF('Ek.3-A'!F7161="", "", IF(VLOOKUP('Ek.3-A'!F7161, Veriler!D:E, 2, 0)=0, "", VLOOKUP('Ek.3-A'!F7161, Veriler!D:E, 2, 0)))</f>
        <v/>
      </c>
      <c r="N7161" s="5" t="str">
        <f>IF('Ek.3-A'!P7161="", "", 'Ek.3-A'!P7161)</f>
        <v/>
      </c>
      <c r="O7161" s="142">
        <f>'Ek.3-A'!S7161</f>
        <v>0</v>
      </c>
      <c r="P7161" s="143" t="str">
        <f>'Ek.3-A'!L7161</f>
        <v/>
      </c>
      <c r="Q7161" s="24" t="str">
        <f>'Ek.3-A'!M7161</f>
        <v/>
      </c>
      <c r="R7161" s="24">
        <f t="shared" si="1511"/>
        <v>0</v>
      </c>
      <c r="S7161" s="141" t="str">
        <f t="shared" si="1512"/>
        <v>H</v>
      </c>
      <c r="T7161" s="24">
        <f>IF(S7161="E",SUM($R$5:R7161),0)</f>
        <v>0</v>
      </c>
      <c r="U7161" s="143">
        <f t="shared" si="1513"/>
        <v>0</v>
      </c>
    </row>
    <row r="7162" spans="1:21" x14ac:dyDescent="0.25">
      <c r="A7162" s="6">
        <v>72.620000000000104</v>
      </c>
      <c r="B7162" s="32" t="s">
        <v>318</v>
      </c>
      <c r="K7162" s="3">
        <f t="shared" si="1514"/>
        <v>5278</v>
      </c>
      <c r="L7162" s="97" t="str">
        <f>IF(TRIM('Ek.3-A'!F7162)&lt;&gt;"","var","yok")</f>
        <v>yok</v>
      </c>
      <c r="M7162" s="5" t="str">
        <f>IF('Ek.3-A'!F7162="", "", IF(VLOOKUP('Ek.3-A'!F7162, Veriler!D:E, 2, 0)=0, "", VLOOKUP('Ek.3-A'!F7162, Veriler!D:E, 2, 0)))</f>
        <v/>
      </c>
      <c r="N7162" s="5" t="str">
        <f>IF('Ek.3-A'!P7162="", "", 'Ek.3-A'!P7162)</f>
        <v/>
      </c>
      <c r="O7162" s="142">
        <f>'Ek.3-A'!S7162</f>
        <v>0</v>
      </c>
      <c r="P7162" s="143" t="str">
        <f>'Ek.3-A'!L7162</f>
        <v/>
      </c>
      <c r="Q7162" s="24" t="str">
        <f>'Ek.3-A'!M7162</f>
        <v/>
      </c>
      <c r="R7162" s="24">
        <f t="shared" si="1511"/>
        <v>0</v>
      </c>
      <c r="S7162" s="141" t="str">
        <f t="shared" si="1512"/>
        <v>H</v>
      </c>
      <c r="T7162" s="24">
        <f>IF(S7162="E",SUM($R$5:R7162),0)</f>
        <v>0</v>
      </c>
      <c r="U7162" s="143">
        <f t="shared" si="1513"/>
        <v>0</v>
      </c>
    </row>
    <row r="7163" spans="1:21" x14ac:dyDescent="0.25">
      <c r="A7163" s="6">
        <v>72.630000000000095</v>
      </c>
      <c r="B7163" s="32" t="s">
        <v>318</v>
      </c>
      <c r="L7163" s="97"/>
      <c r="M7163" s="5"/>
      <c r="N7163" s="5"/>
      <c r="O7163" s="5"/>
      <c r="Q7163" s="23"/>
      <c r="T7163" s="24"/>
      <c r="U7163" s="25"/>
    </row>
    <row r="7164" spans="1:21" x14ac:dyDescent="0.25">
      <c r="A7164" s="6">
        <v>72.6400000000001</v>
      </c>
      <c r="B7164" s="32" t="s">
        <v>318</v>
      </c>
      <c r="K7164" s="3">
        <f>K7162+1</f>
        <v>5279</v>
      </c>
      <c r="L7164" s="97" t="str">
        <f>IF(TRIM('Ek.3-A'!F7164)&lt;&gt;"","var","yok")</f>
        <v>yok</v>
      </c>
      <c r="M7164" s="5" t="str">
        <f>IF('Ek.3-A'!F7164="", "", IF(VLOOKUP('Ek.3-A'!F7164, Veriler!D:E, 2, 0)=0, "", VLOOKUP('Ek.3-A'!F7164, Veriler!D:E, 2, 0)))</f>
        <v/>
      </c>
      <c r="N7164" s="5" t="str">
        <f>IF('Ek.3-A'!P7164="", "", 'Ek.3-A'!P7164)</f>
        <v/>
      </c>
      <c r="O7164" s="142">
        <f>'Ek.3-A'!S7164</f>
        <v>0</v>
      </c>
      <c r="P7164" s="143" t="str">
        <f>'Ek.3-A'!L7164</f>
        <v/>
      </c>
      <c r="Q7164" s="24" t="str">
        <f>'Ek.3-A'!M7164</f>
        <v/>
      </c>
      <c r="R7164" s="24">
        <f t="shared" ref="R7164:R7177" si="1515">IF(L7164="var",0,IF(Q7164&lt;=0.005,Q7164,0))</f>
        <v>0</v>
      </c>
      <c r="S7164" s="141" t="str">
        <f t="shared" ref="S7164:S7177" si="1516">IF(Q7164&lt;=0.005,"E","H")</f>
        <v>H</v>
      </c>
      <c r="T7164" s="24">
        <f>IF(S7164="E",SUM($R$5:R7164),0)</f>
        <v>0</v>
      </c>
      <c r="U7164" s="143">
        <f t="shared" ref="U7164:U7177" si="1517">IF(T7164&lt;=0.1, O7164, IF(R7164&gt;$G$2, R7164*O7164, $G$2*O7164))</f>
        <v>0</v>
      </c>
    </row>
    <row r="7165" spans="1:21" x14ac:dyDescent="0.25">
      <c r="A7165" s="6">
        <v>72.650000000000105</v>
      </c>
      <c r="B7165" s="32" t="s">
        <v>318</v>
      </c>
      <c r="K7165" s="3">
        <f t="shared" ref="K7165:K7177" si="1518">K7164+1</f>
        <v>5280</v>
      </c>
      <c r="L7165" s="97" t="str">
        <f>IF(TRIM('Ek.3-A'!F7165)&lt;&gt;"","var","yok")</f>
        <v>yok</v>
      </c>
      <c r="M7165" s="5" t="str">
        <f>IF('Ek.3-A'!F7165="", "", IF(VLOOKUP('Ek.3-A'!F7165, Veriler!D:E, 2, 0)=0, "", VLOOKUP('Ek.3-A'!F7165, Veriler!D:E, 2, 0)))</f>
        <v/>
      </c>
      <c r="N7165" s="5" t="str">
        <f>IF('Ek.3-A'!P7165="", "", 'Ek.3-A'!P7165)</f>
        <v/>
      </c>
      <c r="O7165" s="142">
        <f>'Ek.3-A'!S7165</f>
        <v>0</v>
      </c>
      <c r="P7165" s="143" t="str">
        <f>'Ek.3-A'!L7165</f>
        <v/>
      </c>
      <c r="Q7165" s="24" t="str">
        <f>'Ek.3-A'!M7165</f>
        <v/>
      </c>
      <c r="R7165" s="24">
        <f t="shared" si="1515"/>
        <v>0</v>
      </c>
      <c r="S7165" s="141" t="str">
        <f t="shared" si="1516"/>
        <v>H</v>
      </c>
      <c r="T7165" s="24">
        <f>IF(S7165="E",SUM($R$5:R7165),0)</f>
        <v>0</v>
      </c>
      <c r="U7165" s="143">
        <f t="shared" si="1517"/>
        <v>0</v>
      </c>
    </row>
    <row r="7166" spans="1:21" x14ac:dyDescent="0.25">
      <c r="A7166" s="6">
        <v>72.660000000000096</v>
      </c>
      <c r="B7166" s="32" t="s">
        <v>318</v>
      </c>
      <c r="K7166" s="3">
        <f t="shared" si="1518"/>
        <v>5281</v>
      </c>
      <c r="L7166" s="97" t="str">
        <f>IF(TRIM('Ek.3-A'!F7166)&lt;&gt;"","var","yok")</f>
        <v>yok</v>
      </c>
      <c r="M7166" s="5" t="str">
        <f>IF('Ek.3-A'!F7166="", "", IF(VLOOKUP('Ek.3-A'!F7166, Veriler!D:E, 2, 0)=0, "", VLOOKUP('Ek.3-A'!F7166, Veriler!D:E, 2, 0)))</f>
        <v/>
      </c>
      <c r="N7166" s="5" t="str">
        <f>IF('Ek.3-A'!P7166="", "", 'Ek.3-A'!P7166)</f>
        <v/>
      </c>
      <c r="O7166" s="142">
        <f>'Ek.3-A'!S7166</f>
        <v>0</v>
      </c>
      <c r="P7166" s="143" t="str">
        <f>'Ek.3-A'!L7166</f>
        <v/>
      </c>
      <c r="Q7166" s="24" t="str">
        <f>'Ek.3-A'!M7166</f>
        <v/>
      </c>
      <c r="R7166" s="24">
        <f t="shared" si="1515"/>
        <v>0</v>
      </c>
      <c r="S7166" s="141" t="str">
        <f t="shared" si="1516"/>
        <v>H</v>
      </c>
      <c r="T7166" s="24">
        <f>IF(S7166="E",SUM($R$5:R7166),0)</f>
        <v>0</v>
      </c>
      <c r="U7166" s="143">
        <f t="shared" si="1517"/>
        <v>0</v>
      </c>
    </row>
    <row r="7167" spans="1:21" x14ac:dyDescent="0.25">
      <c r="A7167" s="6">
        <v>72.670000000000101</v>
      </c>
      <c r="B7167" s="32" t="s">
        <v>318</v>
      </c>
      <c r="K7167" s="3">
        <f t="shared" si="1518"/>
        <v>5282</v>
      </c>
      <c r="L7167" s="97" t="str">
        <f>IF(TRIM('Ek.3-A'!F7167)&lt;&gt;"","var","yok")</f>
        <v>yok</v>
      </c>
      <c r="M7167" s="5" t="str">
        <f>IF('Ek.3-A'!F7167="", "", IF(VLOOKUP('Ek.3-A'!F7167, Veriler!D:E, 2, 0)=0, "", VLOOKUP('Ek.3-A'!F7167, Veriler!D:E, 2, 0)))</f>
        <v/>
      </c>
      <c r="N7167" s="5" t="str">
        <f>IF('Ek.3-A'!P7167="", "", 'Ek.3-A'!P7167)</f>
        <v/>
      </c>
      <c r="O7167" s="142">
        <f>'Ek.3-A'!S7167</f>
        <v>0</v>
      </c>
      <c r="P7167" s="143" t="str">
        <f>'Ek.3-A'!L7167</f>
        <v/>
      </c>
      <c r="Q7167" s="24" t="str">
        <f>'Ek.3-A'!M7167</f>
        <v/>
      </c>
      <c r="R7167" s="24">
        <f t="shared" si="1515"/>
        <v>0</v>
      </c>
      <c r="S7167" s="141" t="str">
        <f t="shared" si="1516"/>
        <v>H</v>
      </c>
      <c r="T7167" s="24">
        <f>IF(S7167="E",SUM($R$5:R7167),0)</f>
        <v>0</v>
      </c>
      <c r="U7167" s="143">
        <f t="shared" si="1517"/>
        <v>0</v>
      </c>
    </row>
    <row r="7168" spans="1:21" x14ac:dyDescent="0.25">
      <c r="A7168" s="6">
        <v>72.680000000000106</v>
      </c>
      <c r="B7168" s="32" t="s">
        <v>318</v>
      </c>
      <c r="K7168" s="3">
        <f t="shared" si="1518"/>
        <v>5283</v>
      </c>
      <c r="L7168" s="97" t="str">
        <f>IF(TRIM('Ek.3-A'!F7168)&lt;&gt;"","var","yok")</f>
        <v>yok</v>
      </c>
      <c r="M7168" s="5" t="str">
        <f>IF('Ek.3-A'!F7168="", "", IF(VLOOKUP('Ek.3-A'!F7168, Veriler!D:E, 2, 0)=0, "", VLOOKUP('Ek.3-A'!F7168, Veriler!D:E, 2, 0)))</f>
        <v/>
      </c>
      <c r="N7168" s="5" t="str">
        <f>IF('Ek.3-A'!P7168="", "", 'Ek.3-A'!P7168)</f>
        <v/>
      </c>
      <c r="O7168" s="142">
        <f>'Ek.3-A'!S7168</f>
        <v>0</v>
      </c>
      <c r="P7168" s="143" t="str">
        <f>'Ek.3-A'!L7168</f>
        <v/>
      </c>
      <c r="Q7168" s="24" t="str">
        <f>'Ek.3-A'!M7168</f>
        <v/>
      </c>
      <c r="R7168" s="24">
        <f t="shared" si="1515"/>
        <v>0</v>
      </c>
      <c r="S7168" s="141" t="str">
        <f t="shared" si="1516"/>
        <v>H</v>
      </c>
      <c r="T7168" s="24">
        <f>IF(S7168="E",SUM($R$5:R7168),0)</f>
        <v>0</v>
      </c>
      <c r="U7168" s="143">
        <f t="shared" si="1517"/>
        <v>0</v>
      </c>
    </row>
    <row r="7169" spans="1:41" x14ac:dyDescent="0.25">
      <c r="A7169" s="6">
        <v>72.690000000000097</v>
      </c>
      <c r="B7169" s="32" t="s">
        <v>318</v>
      </c>
      <c r="K7169" s="3">
        <f t="shared" si="1518"/>
        <v>5284</v>
      </c>
      <c r="L7169" s="97" t="str">
        <f>IF(TRIM('Ek.3-A'!F7169)&lt;&gt;"","var","yok")</f>
        <v>yok</v>
      </c>
      <c r="M7169" s="5" t="str">
        <f>IF('Ek.3-A'!F7169="", "", IF(VLOOKUP('Ek.3-A'!F7169, Veriler!D:E, 2, 0)=0, "", VLOOKUP('Ek.3-A'!F7169, Veriler!D:E, 2, 0)))</f>
        <v/>
      </c>
      <c r="N7169" s="5" t="str">
        <f>IF('Ek.3-A'!P7169="", "", 'Ek.3-A'!P7169)</f>
        <v/>
      </c>
      <c r="O7169" s="142">
        <f>'Ek.3-A'!S7169</f>
        <v>0</v>
      </c>
      <c r="P7169" s="143" t="str">
        <f>'Ek.3-A'!L7169</f>
        <v/>
      </c>
      <c r="Q7169" s="24" t="str">
        <f>'Ek.3-A'!M7169</f>
        <v/>
      </c>
      <c r="R7169" s="24">
        <f t="shared" si="1515"/>
        <v>0</v>
      </c>
      <c r="S7169" s="141" t="str">
        <f t="shared" si="1516"/>
        <v>H</v>
      </c>
      <c r="T7169" s="24">
        <f>IF(S7169="E",SUM($R$5:R7169),0)</f>
        <v>0</v>
      </c>
      <c r="U7169" s="143">
        <f t="shared" si="1517"/>
        <v>0</v>
      </c>
    </row>
    <row r="7170" spans="1:41" x14ac:dyDescent="0.25">
      <c r="A7170" s="6">
        <v>72.700000000000102</v>
      </c>
      <c r="B7170" s="32" t="s">
        <v>318</v>
      </c>
      <c r="K7170" s="3">
        <f t="shared" si="1518"/>
        <v>5285</v>
      </c>
      <c r="L7170" s="97" t="str">
        <f>IF(TRIM('Ek.3-A'!F7170)&lt;&gt;"","var","yok")</f>
        <v>yok</v>
      </c>
      <c r="M7170" s="5" t="str">
        <f>IF('Ek.3-A'!F7170="", "", IF(VLOOKUP('Ek.3-A'!F7170, Veriler!D:E, 2, 0)=0, "", VLOOKUP('Ek.3-A'!F7170, Veriler!D:E, 2, 0)))</f>
        <v/>
      </c>
      <c r="N7170" s="5" t="str">
        <f>IF('Ek.3-A'!P7170="", "", 'Ek.3-A'!P7170)</f>
        <v/>
      </c>
      <c r="O7170" s="142">
        <f>'Ek.3-A'!S7170</f>
        <v>0</v>
      </c>
      <c r="P7170" s="143" t="str">
        <f>'Ek.3-A'!L7170</f>
        <v/>
      </c>
      <c r="Q7170" s="24" t="str">
        <f>'Ek.3-A'!M7170</f>
        <v/>
      </c>
      <c r="R7170" s="24">
        <f t="shared" si="1515"/>
        <v>0</v>
      </c>
      <c r="S7170" s="141" t="str">
        <f t="shared" si="1516"/>
        <v>H</v>
      </c>
      <c r="T7170" s="24">
        <f>IF(S7170="E",SUM($R$5:R7170),0)</f>
        <v>0</v>
      </c>
      <c r="U7170" s="143">
        <f t="shared" si="1517"/>
        <v>0</v>
      </c>
    </row>
    <row r="7171" spans="1:41" x14ac:dyDescent="0.25">
      <c r="A7171" s="6">
        <v>72.710000000000093</v>
      </c>
      <c r="B7171" s="32" t="s">
        <v>318</v>
      </c>
      <c r="K7171" s="3">
        <f t="shared" si="1518"/>
        <v>5286</v>
      </c>
      <c r="L7171" s="97" t="str">
        <f>IF(TRIM('Ek.3-A'!F7171)&lt;&gt;"","var","yok")</f>
        <v>yok</v>
      </c>
      <c r="M7171" s="5" t="str">
        <f>IF('Ek.3-A'!F7171="", "", IF(VLOOKUP('Ek.3-A'!F7171, Veriler!D:E, 2, 0)=0, "", VLOOKUP('Ek.3-A'!F7171, Veriler!D:E, 2, 0)))</f>
        <v/>
      </c>
      <c r="N7171" s="5" t="str">
        <f>IF('Ek.3-A'!P7171="", "", 'Ek.3-A'!P7171)</f>
        <v/>
      </c>
      <c r="O7171" s="142">
        <f>'Ek.3-A'!S7171</f>
        <v>0</v>
      </c>
      <c r="P7171" s="143" t="str">
        <f>'Ek.3-A'!L7171</f>
        <v/>
      </c>
      <c r="Q7171" s="24" t="str">
        <f>'Ek.3-A'!M7171</f>
        <v/>
      </c>
      <c r="R7171" s="24">
        <f t="shared" si="1515"/>
        <v>0</v>
      </c>
      <c r="S7171" s="141" t="str">
        <f t="shared" si="1516"/>
        <v>H</v>
      </c>
      <c r="T7171" s="24">
        <f>IF(S7171="E",SUM($R$5:R7171),0)</f>
        <v>0</v>
      </c>
      <c r="U7171" s="143">
        <f t="shared" si="1517"/>
        <v>0</v>
      </c>
    </row>
    <row r="7172" spans="1:41" x14ac:dyDescent="0.25">
      <c r="A7172" s="6">
        <v>72.720000000000098</v>
      </c>
      <c r="B7172" s="32" t="s">
        <v>318</v>
      </c>
      <c r="K7172" s="3">
        <f t="shared" si="1518"/>
        <v>5287</v>
      </c>
      <c r="L7172" s="97" t="str">
        <f>IF(TRIM('Ek.3-A'!F7172)&lt;&gt;"","var","yok")</f>
        <v>yok</v>
      </c>
      <c r="M7172" s="5" t="str">
        <f>IF('Ek.3-A'!F7172="", "", IF(VLOOKUP('Ek.3-A'!F7172, Veriler!D:E, 2, 0)=0, "", VLOOKUP('Ek.3-A'!F7172, Veriler!D:E, 2, 0)))</f>
        <v/>
      </c>
      <c r="N7172" s="5" t="str">
        <f>IF('Ek.3-A'!P7172="", "", 'Ek.3-A'!P7172)</f>
        <v/>
      </c>
      <c r="O7172" s="142">
        <f>'Ek.3-A'!S7172</f>
        <v>0</v>
      </c>
      <c r="P7172" s="143" t="str">
        <f>'Ek.3-A'!L7172</f>
        <v/>
      </c>
      <c r="Q7172" s="24" t="str">
        <f>'Ek.3-A'!M7172</f>
        <v/>
      </c>
      <c r="R7172" s="24">
        <f t="shared" si="1515"/>
        <v>0</v>
      </c>
      <c r="S7172" s="141" t="str">
        <f t="shared" si="1516"/>
        <v>H</v>
      </c>
      <c r="T7172" s="24">
        <f>IF(S7172="E",SUM($R$5:R7172),0)</f>
        <v>0</v>
      </c>
      <c r="U7172" s="143">
        <f t="shared" si="1517"/>
        <v>0</v>
      </c>
    </row>
    <row r="7173" spans="1:41" x14ac:dyDescent="0.25">
      <c r="A7173" s="6">
        <v>72.730000000000103</v>
      </c>
      <c r="B7173" s="32" t="s">
        <v>318</v>
      </c>
      <c r="K7173" s="3">
        <f t="shared" si="1518"/>
        <v>5288</v>
      </c>
      <c r="L7173" s="97" t="str">
        <f>IF(TRIM('Ek.3-A'!F7173)&lt;&gt;"","var","yok")</f>
        <v>yok</v>
      </c>
      <c r="M7173" s="5" t="str">
        <f>IF('Ek.3-A'!F7173="", "", IF(VLOOKUP('Ek.3-A'!F7173, Veriler!D:E, 2, 0)=0, "", VLOOKUP('Ek.3-A'!F7173, Veriler!D:E, 2, 0)))</f>
        <v/>
      </c>
      <c r="N7173" s="5" t="str">
        <f>IF('Ek.3-A'!P7173="", "", 'Ek.3-A'!P7173)</f>
        <v/>
      </c>
      <c r="O7173" s="142">
        <f>'Ek.3-A'!S7173</f>
        <v>0</v>
      </c>
      <c r="P7173" s="143" t="str">
        <f>'Ek.3-A'!L7173</f>
        <v/>
      </c>
      <c r="Q7173" s="24" t="str">
        <f>'Ek.3-A'!M7173</f>
        <v/>
      </c>
      <c r="R7173" s="24">
        <f t="shared" si="1515"/>
        <v>0</v>
      </c>
      <c r="S7173" s="141" t="str">
        <f t="shared" si="1516"/>
        <v>H</v>
      </c>
      <c r="T7173" s="24">
        <f>IF(S7173="E",SUM($R$5:R7173),0)</f>
        <v>0</v>
      </c>
      <c r="U7173" s="143">
        <f t="shared" si="1517"/>
        <v>0</v>
      </c>
    </row>
    <row r="7174" spans="1:41" x14ac:dyDescent="0.25">
      <c r="A7174" s="6">
        <v>72.740000000000094</v>
      </c>
      <c r="B7174" s="32" t="s">
        <v>318</v>
      </c>
      <c r="K7174" s="3">
        <f t="shared" si="1518"/>
        <v>5289</v>
      </c>
      <c r="L7174" s="97" t="str">
        <f>IF(TRIM('Ek.3-A'!F7174)&lt;&gt;"","var","yok")</f>
        <v>yok</v>
      </c>
      <c r="M7174" s="5" t="str">
        <f>IF('Ek.3-A'!F7174="", "", IF(VLOOKUP('Ek.3-A'!F7174, Veriler!D:E, 2, 0)=0, "", VLOOKUP('Ek.3-A'!F7174, Veriler!D:E, 2, 0)))</f>
        <v/>
      </c>
      <c r="N7174" s="5" t="str">
        <f>IF('Ek.3-A'!P7174="", "", 'Ek.3-A'!P7174)</f>
        <v/>
      </c>
      <c r="O7174" s="142">
        <f>'Ek.3-A'!S7174</f>
        <v>0</v>
      </c>
      <c r="P7174" s="143" t="str">
        <f>'Ek.3-A'!L7174</f>
        <v/>
      </c>
      <c r="Q7174" s="24" t="str">
        <f>'Ek.3-A'!M7174</f>
        <v/>
      </c>
      <c r="R7174" s="24">
        <f t="shared" si="1515"/>
        <v>0</v>
      </c>
      <c r="S7174" s="141" t="str">
        <f t="shared" si="1516"/>
        <v>H</v>
      </c>
      <c r="T7174" s="24">
        <f>IF(S7174="E",SUM($R$5:R7174),0)</f>
        <v>0</v>
      </c>
      <c r="U7174" s="143">
        <f t="shared" si="1517"/>
        <v>0</v>
      </c>
    </row>
    <row r="7175" spans="1:41" x14ac:dyDescent="0.25">
      <c r="A7175" s="6">
        <v>72.750000000000099</v>
      </c>
      <c r="B7175" s="32" t="s">
        <v>318</v>
      </c>
      <c r="K7175" s="3">
        <f t="shared" si="1518"/>
        <v>5290</v>
      </c>
      <c r="L7175" s="97" t="str">
        <f>IF(TRIM('Ek.3-A'!F7175)&lt;&gt;"","var","yok")</f>
        <v>yok</v>
      </c>
      <c r="M7175" s="5" t="str">
        <f>IF('Ek.3-A'!F7175="", "", IF(VLOOKUP('Ek.3-A'!F7175, Veriler!D:E, 2, 0)=0, "", VLOOKUP('Ek.3-A'!F7175, Veriler!D:E, 2, 0)))</f>
        <v/>
      </c>
      <c r="N7175" s="5" t="str">
        <f>IF('Ek.3-A'!P7175="", "", 'Ek.3-A'!P7175)</f>
        <v/>
      </c>
      <c r="O7175" s="142">
        <f>'Ek.3-A'!S7175</f>
        <v>0</v>
      </c>
      <c r="P7175" s="143" t="str">
        <f>'Ek.3-A'!L7175</f>
        <v/>
      </c>
      <c r="Q7175" s="24" t="str">
        <f>'Ek.3-A'!M7175</f>
        <v/>
      </c>
      <c r="R7175" s="24">
        <f t="shared" si="1515"/>
        <v>0</v>
      </c>
      <c r="S7175" s="141" t="str">
        <f t="shared" si="1516"/>
        <v>H</v>
      </c>
      <c r="T7175" s="24">
        <f>IF(S7175="E",SUM($R$5:R7175),0)</f>
        <v>0</v>
      </c>
      <c r="U7175" s="143">
        <f t="shared" si="1517"/>
        <v>0</v>
      </c>
    </row>
    <row r="7176" spans="1:41" x14ac:dyDescent="0.25">
      <c r="A7176" s="6">
        <v>72.760000000000105</v>
      </c>
      <c r="B7176" s="32" t="s">
        <v>318</v>
      </c>
      <c r="K7176" s="3">
        <f t="shared" si="1518"/>
        <v>5291</v>
      </c>
      <c r="L7176" s="97" t="str">
        <f>IF(TRIM('Ek.3-A'!F7176)&lt;&gt;"","var","yok")</f>
        <v>yok</v>
      </c>
      <c r="M7176" s="5" t="str">
        <f>IF('Ek.3-A'!F7176="", "", IF(VLOOKUP('Ek.3-A'!F7176, Veriler!D:E, 2, 0)=0, "", VLOOKUP('Ek.3-A'!F7176, Veriler!D:E, 2, 0)))</f>
        <v/>
      </c>
      <c r="N7176" s="5" t="str">
        <f>IF('Ek.3-A'!P7176="", "", 'Ek.3-A'!P7176)</f>
        <v/>
      </c>
      <c r="O7176" s="142">
        <f>'Ek.3-A'!S7176</f>
        <v>0</v>
      </c>
      <c r="P7176" s="143" t="str">
        <f>'Ek.3-A'!L7176</f>
        <v/>
      </c>
      <c r="Q7176" s="24" t="str">
        <f>'Ek.3-A'!M7176</f>
        <v/>
      </c>
      <c r="R7176" s="24">
        <f t="shared" si="1515"/>
        <v>0</v>
      </c>
      <c r="S7176" s="141" t="str">
        <f t="shared" si="1516"/>
        <v>H</v>
      </c>
      <c r="T7176" s="24">
        <f>IF(S7176="E",SUM($R$5:R7176),0)</f>
        <v>0</v>
      </c>
      <c r="U7176" s="143">
        <f t="shared" si="1517"/>
        <v>0</v>
      </c>
    </row>
    <row r="7177" spans="1:41" x14ac:dyDescent="0.25">
      <c r="A7177" s="6">
        <v>72.770000000000095</v>
      </c>
      <c r="B7177" s="32" t="s">
        <v>318</v>
      </c>
      <c r="K7177" s="3">
        <f t="shared" si="1518"/>
        <v>5292</v>
      </c>
      <c r="L7177" s="97" t="str">
        <f>IF(TRIM('Ek.3-A'!F7177)&lt;&gt;"","var","yok")</f>
        <v>yok</v>
      </c>
      <c r="M7177" s="5" t="str">
        <f>IF('Ek.3-A'!F7177="", "", IF(VLOOKUP('Ek.3-A'!F7177, Veriler!D:E, 2, 0)=0, "", VLOOKUP('Ek.3-A'!F7177, Veriler!D:E, 2, 0)))</f>
        <v/>
      </c>
      <c r="N7177" s="5" t="str">
        <f>IF('Ek.3-A'!P7177="", "", 'Ek.3-A'!P7177)</f>
        <v/>
      </c>
      <c r="O7177" s="142">
        <f>'Ek.3-A'!S7177</f>
        <v>0</v>
      </c>
      <c r="P7177" s="143" t="str">
        <f>'Ek.3-A'!L7177</f>
        <v/>
      </c>
      <c r="Q7177" s="24" t="str">
        <f>'Ek.3-A'!M7177</f>
        <v/>
      </c>
      <c r="R7177" s="24">
        <f t="shared" si="1515"/>
        <v>0</v>
      </c>
      <c r="S7177" s="141" t="str">
        <f t="shared" si="1516"/>
        <v>H</v>
      </c>
      <c r="T7177" s="24">
        <f>IF(S7177="E",SUM($R$5:R7177),0)</f>
        <v>0</v>
      </c>
      <c r="U7177" s="143">
        <f t="shared" si="1517"/>
        <v>0</v>
      </c>
    </row>
    <row r="7178" spans="1:41" x14ac:dyDescent="0.25">
      <c r="A7178" s="6">
        <v>72.780000000000101</v>
      </c>
      <c r="B7178" s="32" t="s">
        <v>318</v>
      </c>
      <c r="T7178" s="24"/>
      <c r="U7178" s="25"/>
      <c r="AO7178" s="140">
        <f>'Ek.3-A'!L7178</f>
        <v>0</v>
      </c>
    </row>
    <row r="7179" spans="1:41" x14ac:dyDescent="0.25">
      <c r="A7179" s="6">
        <v>72.790000000000106</v>
      </c>
      <c r="B7179" s="32" t="s">
        <v>318</v>
      </c>
      <c r="T7179" s="24"/>
      <c r="U7179" s="25"/>
    </row>
    <row r="7180" spans="1:41" x14ac:dyDescent="0.25">
      <c r="A7180" s="6">
        <v>72.800000000000097</v>
      </c>
      <c r="B7180" s="32" t="s">
        <v>318</v>
      </c>
      <c r="T7180" s="24"/>
      <c r="U7180" s="25"/>
    </row>
    <row r="7181" spans="1:41" x14ac:dyDescent="0.25">
      <c r="A7181" s="6">
        <v>72.810000000000102</v>
      </c>
      <c r="B7181" s="32" t="s">
        <v>318</v>
      </c>
      <c r="T7181" s="24"/>
      <c r="U7181" s="25"/>
    </row>
    <row r="7182" spans="1:41" x14ac:dyDescent="0.25">
      <c r="A7182" s="6">
        <v>72.820000000000107</v>
      </c>
      <c r="B7182" s="32" t="s">
        <v>318</v>
      </c>
      <c r="T7182" s="24"/>
      <c r="U7182" s="25"/>
    </row>
    <row r="7183" spans="1:41" x14ac:dyDescent="0.25">
      <c r="A7183" s="6">
        <v>72.830000000000098</v>
      </c>
      <c r="B7183" s="32" t="s">
        <v>318</v>
      </c>
      <c r="T7183" s="24"/>
      <c r="U7183" s="25"/>
    </row>
    <row r="7184" spans="1:41" x14ac:dyDescent="0.25">
      <c r="A7184" s="6">
        <v>72.840000000000103</v>
      </c>
      <c r="B7184" s="32" t="s">
        <v>318</v>
      </c>
      <c r="T7184" s="24"/>
      <c r="U7184" s="25"/>
    </row>
    <row r="7185" spans="1:21" x14ac:dyDescent="0.25">
      <c r="A7185" s="6">
        <v>72.850000000000094</v>
      </c>
      <c r="B7185" s="32" t="s">
        <v>318</v>
      </c>
      <c r="T7185" s="24"/>
      <c r="U7185" s="25"/>
    </row>
    <row r="7186" spans="1:21" x14ac:dyDescent="0.25">
      <c r="A7186" s="6">
        <v>72.860000000000099</v>
      </c>
      <c r="B7186" s="32" t="s">
        <v>318</v>
      </c>
      <c r="T7186" s="24"/>
      <c r="U7186" s="25"/>
    </row>
    <row r="7187" spans="1:21" x14ac:dyDescent="0.25">
      <c r="A7187" s="6">
        <v>72.870000000000104</v>
      </c>
      <c r="B7187" s="32" t="s">
        <v>318</v>
      </c>
      <c r="K7187" s="3">
        <f>K7177+1</f>
        <v>5293</v>
      </c>
      <c r="L7187" s="97" t="str">
        <f>IF(TRIM('Ek.3-A'!F7187)&lt;&gt;"","var","yok")</f>
        <v>yok</v>
      </c>
      <c r="M7187" s="5" t="str">
        <f>IF('Ek.3-A'!F7187="", "", IF(VLOOKUP('Ek.3-A'!F7187, Veriler!D:E, 2, 0)=0, "", VLOOKUP('Ek.3-A'!F7187, Veriler!D:E, 2, 0)))</f>
        <v/>
      </c>
      <c r="N7187" s="5" t="str">
        <f>IF('Ek.3-A'!P7187="", "", 'Ek.3-A'!P7187)</f>
        <v/>
      </c>
      <c r="O7187" s="142">
        <f>'Ek.3-A'!S7187</f>
        <v>0</v>
      </c>
      <c r="P7187" s="143" t="str">
        <f>'Ek.3-A'!L7187</f>
        <v/>
      </c>
      <c r="Q7187" s="24" t="str">
        <f>'Ek.3-A'!M7187</f>
        <v/>
      </c>
      <c r="R7187" s="24">
        <f t="shared" ref="R7187:R7200" si="1519">IF(L7187="var",0,IF(Q7187&lt;=0.005,Q7187,0))</f>
        <v>0</v>
      </c>
      <c r="S7187" s="141" t="str">
        <f t="shared" ref="S7187:S7200" si="1520">IF(Q7187&lt;=0.005,"E","H")</f>
        <v>H</v>
      </c>
      <c r="T7187" s="24">
        <f>IF(S7187="E",SUM($R$5:R7187),0)</f>
        <v>0</v>
      </c>
      <c r="U7187" s="143">
        <f t="shared" ref="U7187:U7200" si="1521">IF(T7187&lt;=0.1, O7187, IF(R7187&gt;$G$2, R7187*O7187, $G$2*O7187))</f>
        <v>0</v>
      </c>
    </row>
    <row r="7188" spans="1:21" x14ac:dyDescent="0.25">
      <c r="A7188" s="6">
        <v>72.880000000000095</v>
      </c>
      <c r="B7188" s="32" t="s">
        <v>318</v>
      </c>
      <c r="K7188" s="3">
        <f t="shared" ref="K7188:K7200" si="1522">K7187+1</f>
        <v>5294</v>
      </c>
      <c r="L7188" s="97" t="str">
        <f>IF(TRIM('Ek.3-A'!F7188)&lt;&gt;"","var","yok")</f>
        <v>yok</v>
      </c>
      <c r="M7188" s="5" t="str">
        <f>IF('Ek.3-A'!F7188="", "", IF(VLOOKUP('Ek.3-A'!F7188, Veriler!D:E, 2, 0)=0, "", VLOOKUP('Ek.3-A'!F7188, Veriler!D:E, 2, 0)))</f>
        <v/>
      </c>
      <c r="N7188" s="5" t="str">
        <f>IF('Ek.3-A'!P7188="", "", 'Ek.3-A'!P7188)</f>
        <v/>
      </c>
      <c r="O7188" s="142">
        <f>'Ek.3-A'!S7188</f>
        <v>0</v>
      </c>
      <c r="P7188" s="143" t="str">
        <f>'Ek.3-A'!L7188</f>
        <v/>
      </c>
      <c r="Q7188" s="24" t="str">
        <f>'Ek.3-A'!M7188</f>
        <v/>
      </c>
      <c r="R7188" s="24">
        <f t="shared" si="1519"/>
        <v>0</v>
      </c>
      <c r="S7188" s="141" t="str">
        <f t="shared" si="1520"/>
        <v>H</v>
      </c>
      <c r="T7188" s="24">
        <f>IF(S7188="E",SUM($R$5:R7188),0)</f>
        <v>0</v>
      </c>
      <c r="U7188" s="143">
        <f t="shared" si="1521"/>
        <v>0</v>
      </c>
    </row>
    <row r="7189" spans="1:21" x14ac:dyDescent="0.25">
      <c r="A7189" s="6">
        <v>72.8900000000001</v>
      </c>
      <c r="B7189" s="32" t="s">
        <v>318</v>
      </c>
      <c r="K7189" s="3">
        <f t="shared" si="1522"/>
        <v>5295</v>
      </c>
      <c r="L7189" s="97" t="str">
        <f>IF(TRIM('Ek.3-A'!F7189)&lt;&gt;"","var","yok")</f>
        <v>yok</v>
      </c>
      <c r="M7189" s="5" t="str">
        <f>IF('Ek.3-A'!F7189="", "", IF(VLOOKUP('Ek.3-A'!F7189, Veriler!D:E, 2, 0)=0, "", VLOOKUP('Ek.3-A'!F7189, Veriler!D:E, 2, 0)))</f>
        <v/>
      </c>
      <c r="N7189" s="5" t="str">
        <f>IF('Ek.3-A'!P7189="", "", 'Ek.3-A'!P7189)</f>
        <v/>
      </c>
      <c r="O7189" s="142">
        <f>'Ek.3-A'!S7189</f>
        <v>0</v>
      </c>
      <c r="P7189" s="143" t="str">
        <f>'Ek.3-A'!L7189</f>
        <v/>
      </c>
      <c r="Q7189" s="24" t="str">
        <f>'Ek.3-A'!M7189</f>
        <v/>
      </c>
      <c r="R7189" s="24">
        <f t="shared" si="1519"/>
        <v>0</v>
      </c>
      <c r="S7189" s="141" t="str">
        <f t="shared" si="1520"/>
        <v>H</v>
      </c>
      <c r="T7189" s="24">
        <f>IF(S7189="E",SUM($R$5:R7189),0)</f>
        <v>0</v>
      </c>
      <c r="U7189" s="143">
        <f t="shared" si="1521"/>
        <v>0</v>
      </c>
    </row>
    <row r="7190" spans="1:21" x14ac:dyDescent="0.25">
      <c r="A7190" s="6">
        <v>72.900000000000105</v>
      </c>
      <c r="B7190" s="32" t="s">
        <v>318</v>
      </c>
      <c r="K7190" s="3">
        <f t="shared" si="1522"/>
        <v>5296</v>
      </c>
      <c r="L7190" s="97" t="str">
        <f>IF(TRIM('Ek.3-A'!F7190)&lt;&gt;"","var","yok")</f>
        <v>yok</v>
      </c>
      <c r="M7190" s="5" t="str">
        <f>IF('Ek.3-A'!F7190="", "", IF(VLOOKUP('Ek.3-A'!F7190, Veriler!D:E, 2, 0)=0, "", VLOOKUP('Ek.3-A'!F7190, Veriler!D:E, 2, 0)))</f>
        <v/>
      </c>
      <c r="N7190" s="5" t="str">
        <f>IF('Ek.3-A'!P7190="", "", 'Ek.3-A'!P7190)</f>
        <v/>
      </c>
      <c r="O7190" s="142">
        <f>'Ek.3-A'!S7190</f>
        <v>0</v>
      </c>
      <c r="P7190" s="143" t="str">
        <f>'Ek.3-A'!L7190</f>
        <v/>
      </c>
      <c r="Q7190" s="24" t="str">
        <f>'Ek.3-A'!M7190</f>
        <v/>
      </c>
      <c r="R7190" s="24">
        <f t="shared" si="1519"/>
        <v>0</v>
      </c>
      <c r="S7190" s="141" t="str">
        <f t="shared" si="1520"/>
        <v>H</v>
      </c>
      <c r="T7190" s="24">
        <f>IF(S7190="E",SUM($R$5:R7190),0)</f>
        <v>0</v>
      </c>
      <c r="U7190" s="143">
        <f t="shared" si="1521"/>
        <v>0</v>
      </c>
    </row>
    <row r="7191" spans="1:21" x14ac:dyDescent="0.25">
      <c r="A7191" s="6">
        <v>72.910000000000096</v>
      </c>
      <c r="B7191" s="32" t="s">
        <v>318</v>
      </c>
      <c r="K7191" s="3">
        <f t="shared" si="1522"/>
        <v>5297</v>
      </c>
      <c r="L7191" s="97" t="str">
        <f>IF(TRIM('Ek.3-A'!F7191)&lt;&gt;"","var","yok")</f>
        <v>yok</v>
      </c>
      <c r="M7191" s="5" t="str">
        <f>IF('Ek.3-A'!F7191="", "", IF(VLOOKUP('Ek.3-A'!F7191, Veriler!D:E, 2, 0)=0, "", VLOOKUP('Ek.3-A'!F7191, Veriler!D:E, 2, 0)))</f>
        <v/>
      </c>
      <c r="N7191" s="5" t="str">
        <f>IF('Ek.3-A'!P7191="", "", 'Ek.3-A'!P7191)</f>
        <v/>
      </c>
      <c r="O7191" s="142">
        <f>'Ek.3-A'!S7191</f>
        <v>0</v>
      </c>
      <c r="P7191" s="143" t="str">
        <f>'Ek.3-A'!L7191</f>
        <v/>
      </c>
      <c r="Q7191" s="24" t="str">
        <f>'Ek.3-A'!M7191</f>
        <v/>
      </c>
      <c r="R7191" s="24">
        <f t="shared" si="1519"/>
        <v>0</v>
      </c>
      <c r="S7191" s="141" t="str">
        <f t="shared" si="1520"/>
        <v>H</v>
      </c>
      <c r="T7191" s="24">
        <f>IF(S7191="E",SUM($R$5:R7191),0)</f>
        <v>0</v>
      </c>
      <c r="U7191" s="143">
        <f t="shared" si="1521"/>
        <v>0</v>
      </c>
    </row>
    <row r="7192" spans="1:21" x14ac:dyDescent="0.25">
      <c r="A7192" s="6">
        <v>72.920000000000101</v>
      </c>
      <c r="B7192" s="32" t="s">
        <v>318</v>
      </c>
      <c r="K7192" s="3">
        <f t="shared" si="1522"/>
        <v>5298</v>
      </c>
      <c r="L7192" s="97" t="str">
        <f>IF(TRIM('Ek.3-A'!F7192)&lt;&gt;"","var","yok")</f>
        <v>yok</v>
      </c>
      <c r="M7192" s="5" t="str">
        <f>IF('Ek.3-A'!F7192="", "", IF(VLOOKUP('Ek.3-A'!F7192, Veriler!D:E, 2, 0)=0, "", VLOOKUP('Ek.3-A'!F7192, Veriler!D:E, 2, 0)))</f>
        <v/>
      </c>
      <c r="N7192" s="5" t="str">
        <f>IF('Ek.3-A'!P7192="", "", 'Ek.3-A'!P7192)</f>
        <v/>
      </c>
      <c r="O7192" s="142">
        <f>'Ek.3-A'!S7192</f>
        <v>0</v>
      </c>
      <c r="P7192" s="143" t="str">
        <f>'Ek.3-A'!L7192</f>
        <v/>
      </c>
      <c r="Q7192" s="24" t="str">
        <f>'Ek.3-A'!M7192</f>
        <v/>
      </c>
      <c r="R7192" s="24">
        <f t="shared" si="1519"/>
        <v>0</v>
      </c>
      <c r="S7192" s="141" t="str">
        <f t="shared" si="1520"/>
        <v>H</v>
      </c>
      <c r="T7192" s="24">
        <f>IF(S7192="E",SUM($R$5:R7192),0)</f>
        <v>0</v>
      </c>
      <c r="U7192" s="143">
        <f t="shared" si="1521"/>
        <v>0</v>
      </c>
    </row>
    <row r="7193" spans="1:21" x14ac:dyDescent="0.25">
      <c r="A7193" s="6">
        <v>72.930000000000106</v>
      </c>
      <c r="B7193" s="32" t="s">
        <v>318</v>
      </c>
      <c r="K7193" s="3">
        <f t="shared" si="1522"/>
        <v>5299</v>
      </c>
      <c r="L7193" s="97" t="str">
        <f>IF(TRIM('Ek.3-A'!F7193)&lt;&gt;"","var","yok")</f>
        <v>yok</v>
      </c>
      <c r="M7193" s="5" t="str">
        <f>IF('Ek.3-A'!F7193="", "", IF(VLOOKUP('Ek.3-A'!F7193, Veriler!D:E, 2, 0)=0, "", VLOOKUP('Ek.3-A'!F7193, Veriler!D:E, 2, 0)))</f>
        <v/>
      </c>
      <c r="N7193" s="5" t="str">
        <f>IF('Ek.3-A'!P7193="", "", 'Ek.3-A'!P7193)</f>
        <v/>
      </c>
      <c r="O7193" s="142">
        <f>'Ek.3-A'!S7193</f>
        <v>0</v>
      </c>
      <c r="P7193" s="143" t="str">
        <f>'Ek.3-A'!L7193</f>
        <v/>
      </c>
      <c r="Q7193" s="24" t="str">
        <f>'Ek.3-A'!M7193</f>
        <v/>
      </c>
      <c r="R7193" s="24">
        <f t="shared" si="1519"/>
        <v>0</v>
      </c>
      <c r="S7193" s="141" t="str">
        <f t="shared" si="1520"/>
        <v>H</v>
      </c>
      <c r="T7193" s="24">
        <f>IF(S7193="E",SUM($R$5:R7193),0)</f>
        <v>0</v>
      </c>
      <c r="U7193" s="143">
        <f t="shared" si="1521"/>
        <v>0</v>
      </c>
    </row>
    <row r="7194" spans="1:21" x14ac:dyDescent="0.25">
      <c r="A7194" s="6">
        <v>72.940000000000097</v>
      </c>
      <c r="B7194" s="32" t="s">
        <v>318</v>
      </c>
      <c r="K7194" s="3">
        <f t="shared" si="1522"/>
        <v>5300</v>
      </c>
      <c r="L7194" s="97" t="str">
        <f>IF(TRIM('Ek.3-A'!F7194)&lt;&gt;"","var","yok")</f>
        <v>yok</v>
      </c>
      <c r="M7194" s="5" t="str">
        <f>IF('Ek.3-A'!F7194="", "", IF(VLOOKUP('Ek.3-A'!F7194, Veriler!D:E, 2, 0)=0, "", VLOOKUP('Ek.3-A'!F7194, Veriler!D:E, 2, 0)))</f>
        <v/>
      </c>
      <c r="N7194" s="5" t="str">
        <f>IF('Ek.3-A'!P7194="", "", 'Ek.3-A'!P7194)</f>
        <v/>
      </c>
      <c r="O7194" s="142">
        <f>'Ek.3-A'!S7194</f>
        <v>0</v>
      </c>
      <c r="P7194" s="143" t="str">
        <f>'Ek.3-A'!L7194</f>
        <v/>
      </c>
      <c r="Q7194" s="24" t="str">
        <f>'Ek.3-A'!M7194</f>
        <v/>
      </c>
      <c r="R7194" s="24">
        <f t="shared" si="1519"/>
        <v>0</v>
      </c>
      <c r="S7194" s="141" t="str">
        <f t="shared" si="1520"/>
        <v>H</v>
      </c>
      <c r="T7194" s="24">
        <f>IF(S7194="E",SUM($R$5:R7194),0)</f>
        <v>0</v>
      </c>
      <c r="U7194" s="143">
        <f t="shared" si="1521"/>
        <v>0</v>
      </c>
    </row>
    <row r="7195" spans="1:21" x14ac:dyDescent="0.25">
      <c r="A7195" s="6">
        <v>72.950000000000102</v>
      </c>
      <c r="B7195" s="32" t="s">
        <v>318</v>
      </c>
      <c r="K7195" s="3">
        <f t="shared" si="1522"/>
        <v>5301</v>
      </c>
      <c r="L7195" s="97" t="str">
        <f>IF(TRIM('Ek.3-A'!F7195)&lt;&gt;"","var","yok")</f>
        <v>yok</v>
      </c>
      <c r="M7195" s="5" t="str">
        <f>IF('Ek.3-A'!F7195="", "", IF(VLOOKUP('Ek.3-A'!F7195, Veriler!D:E, 2, 0)=0, "", VLOOKUP('Ek.3-A'!F7195, Veriler!D:E, 2, 0)))</f>
        <v/>
      </c>
      <c r="N7195" s="5" t="str">
        <f>IF('Ek.3-A'!P7195="", "", 'Ek.3-A'!P7195)</f>
        <v/>
      </c>
      <c r="O7195" s="142">
        <f>'Ek.3-A'!S7195</f>
        <v>0</v>
      </c>
      <c r="P7195" s="143" t="str">
        <f>'Ek.3-A'!L7195</f>
        <v/>
      </c>
      <c r="Q7195" s="24" t="str">
        <f>'Ek.3-A'!M7195</f>
        <v/>
      </c>
      <c r="R7195" s="24">
        <f t="shared" si="1519"/>
        <v>0</v>
      </c>
      <c r="S7195" s="141" t="str">
        <f t="shared" si="1520"/>
        <v>H</v>
      </c>
      <c r="T7195" s="24">
        <f>IF(S7195="E",SUM($R$5:R7195),0)</f>
        <v>0</v>
      </c>
      <c r="U7195" s="143">
        <f t="shared" si="1521"/>
        <v>0</v>
      </c>
    </row>
    <row r="7196" spans="1:21" x14ac:dyDescent="0.25">
      <c r="A7196" s="6">
        <v>72.960000000000093</v>
      </c>
      <c r="B7196" s="32" t="s">
        <v>318</v>
      </c>
      <c r="K7196" s="3">
        <f t="shared" si="1522"/>
        <v>5302</v>
      </c>
      <c r="L7196" s="97" t="str">
        <f>IF(TRIM('Ek.3-A'!F7196)&lt;&gt;"","var","yok")</f>
        <v>yok</v>
      </c>
      <c r="M7196" s="5" t="str">
        <f>IF('Ek.3-A'!F7196="", "", IF(VLOOKUP('Ek.3-A'!F7196, Veriler!D:E, 2, 0)=0, "", VLOOKUP('Ek.3-A'!F7196, Veriler!D:E, 2, 0)))</f>
        <v/>
      </c>
      <c r="N7196" s="5" t="str">
        <f>IF('Ek.3-A'!P7196="", "", 'Ek.3-A'!P7196)</f>
        <v/>
      </c>
      <c r="O7196" s="142">
        <f>'Ek.3-A'!S7196</f>
        <v>0</v>
      </c>
      <c r="P7196" s="143" t="str">
        <f>'Ek.3-A'!L7196</f>
        <v/>
      </c>
      <c r="Q7196" s="24" t="str">
        <f>'Ek.3-A'!M7196</f>
        <v/>
      </c>
      <c r="R7196" s="24">
        <f t="shared" si="1519"/>
        <v>0</v>
      </c>
      <c r="S7196" s="141" t="str">
        <f t="shared" si="1520"/>
        <v>H</v>
      </c>
      <c r="T7196" s="24">
        <f>IF(S7196="E",SUM($R$5:R7196),0)</f>
        <v>0</v>
      </c>
      <c r="U7196" s="143">
        <f t="shared" si="1521"/>
        <v>0</v>
      </c>
    </row>
    <row r="7197" spans="1:21" x14ac:dyDescent="0.25">
      <c r="A7197" s="6">
        <v>72.970000000000098</v>
      </c>
      <c r="B7197" s="32" t="s">
        <v>318</v>
      </c>
      <c r="K7197" s="3">
        <f t="shared" si="1522"/>
        <v>5303</v>
      </c>
      <c r="L7197" s="97" t="str">
        <f>IF(TRIM('Ek.3-A'!F7197)&lt;&gt;"","var","yok")</f>
        <v>yok</v>
      </c>
      <c r="M7197" s="5" t="str">
        <f>IF('Ek.3-A'!F7197="", "", IF(VLOOKUP('Ek.3-A'!F7197, Veriler!D:E, 2, 0)=0, "", VLOOKUP('Ek.3-A'!F7197, Veriler!D:E, 2, 0)))</f>
        <v/>
      </c>
      <c r="N7197" s="5" t="str">
        <f>IF('Ek.3-A'!P7197="", "", 'Ek.3-A'!P7197)</f>
        <v/>
      </c>
      <c r="O7197" s="142">
        <f>'Ek.3-A'!S7197</f>
        <v>0</v>
      </c>
      <c r="P7197" s="143" t="str">
        <f>'Ek.3-A'!L7197</f>
        <v/>
      </c>
      <c r="Q7197" s="24" t="str">
        <f>'Ek.3-A'!M7197</f>
        <v/>
      </c>
      <c r="R7197" s="24">
        <f t="shared" si="1519"/>
        <v>0</v>
      </c>
      <c r="S7197" s="141" t="str">
        <f t="shared" si="1520"/>
        <v>H</v>
      </c>
      <c r="T7197" s="24">
        <f>IF(S7197="E",SUM($R$5:R7197),0)</f>
        <v>0</v>
      </c>
      <c r="U7197" s="143">
        <f t="shared" si="1521"/>
        <v>0</v>
      </c>
    </row>
    <row r="7198" spans="1:21" x14ac:dyDescent="0.25">
      <c r="A7198" s="6">
        <v>72.980000000000103</v>
      </c>
      <c r="B7198" s="32" t="s">
        <v>318</v>
      </c>
      <c r="K7198" s="3">
        <f t="shared" si="1522"/>
        <v>5304</v>
      </c>
      <c r="L7198" s="97" t="str">
        <f>IF(TRIM('Ek.3-A'!F7198)&lt;&gt;"","var","yok")</f>
        <v>yok</v>
      </c>
      <c r="M7198" s="5" t="str">
        <f>IF('Ek.3-A'!F7198="", "", IF(VLOOKUP('Ek.3-A'!F7198, Veriler!D:E, 2, 0)=0, "", VLOOKUP('Ek.3-A'!F7198, Veriler!D:E, 2, 0)))</f>
        <v/>
      </c>
      <c r="N7198" s="5" t="str">
        <f>IF('Ek.3-A'!P7198="", "", 'Ek.3-A'!P7198)</f>
        <v/>
      </c>
      <c r="O7198" s="142">
        <f>'Ek.3-A'!S7198</f>
        <v>0</v>
      </c>
      <c r="P7198" s="143" t="str">
        <f>'Ek.3-A'!L7198</f>
        <v/>
      </c>
      <c r="Q7198" s="24" t="str">
        <f>'Ek.3-A'!M7198</f>
        <v/>
      </c>
      <c r="R7198" s="24">
        <f t="shared" si="1519"/>
        <v>0</v>
      </c>
      <c r="S7198" s="141" t="str">
        <f t="shared" si="1520"/>
        <v>H</v>
      </c>
      <c r="T7198" s="24">
        <f>IF(S7198="E",SUM($R$5:R7198),0)</f>
        <v>0</v>
      </c>
      <c r="U7198" s="143">
        <f t="shared" si="1521"/>
        <v>0</v>
      </c>
    </row>
    <row r="7199" spans="1:21" x14ac:dyDescent="0.25">
      <c r="A7199" s="6">
        <v>72.990000000000094</v>
      </c>
      <c r="B7199" s="32" t="s">
        <v>318</v>
      </c>
      <c r="K7199" s="3">
        <f t="shared" si="1522"/>
        <v>5305</v>
      </c>
      <c r="L7199" s="97" t="str">
        <f>IF(TRIM('Ek.3-A'!F7199)&lt;&gt;"","var","yok")</f>
        <v>yok</v>
      </c>
      <c r="M7199" s="5" t="str">
        <f>IF('Ek.3-A'!F7199="", "", IF(VLOOKUP('Ek.3-A'!F7199, Veriler!D:E, 2, 0)=0, "", VLOOKUP('Ek.3-A'!F7199, Veriler!D:E, 2, 0)))</f>
        <v/>
      </c>
      <c r="N7199" s="5" t="str">
        <f>IF('Ek.3-A'!P7199="", "", 'Ek.3-A'!P7199)</f>
        <v/>
      </c>
      <c r="O7199" s="142">
        <f>'Ek.3-A'!S7199</f>
        <v>0</v>
      </c>
      <c r="P7199" s="143" t="str">
        <f>'Ek.3-A'!L7199</f>
        <v/>
      </c>
      <c r="Q7199" s="24" t="str">
        <f>'Ek.3-A'!M7199</f>
        <v/>
      </c>
      <c r="R7199" s="24">
        <f t="shared" si="1519"/>
        <v>0</v>
      </c>
      <c r="S7199" s="141" t="str">
        <f t="shared" si="1520"/>
        <v>H</v>
      </c>
      <c r="T7199" s="24">
        <f>IF(S7199="E",SUM($R$5:R7199),0)</f>
        <v>0</v>
      </c>
      <c r="U7199" s="143">
        <f t="shared" si="1521"/>
        <v>0</v>
      </c>
    </row>
    <row r="7200" spans="1:21" x14ac:dyDescent="0.25">
      <c r="A7200" s="6">
        <v>73.000000000000099</v>
      </c>
      <c r="B7200" s="32" t="s">
        <v>318</v>
      </c>
      <c r="K7200" s="3">
        <f t="shared" si="1522"/>
        <v>5306</v>
      </c>
      <c r="L7200" s="97" t="str">
        <f>IF(TRIM('Ek.3-A'!F7200)&lt;&gt;"","var","yok")</f>
        <v>yok</v>
      </c>
      <c r="M7200" s="5" t="str">
        <f>IF('Ek.3-A'!F7200="", "", IF(VLOOKUP('Ek.3-A'!F7200, Veriler!D:E, 2, 0)=0, "", VLOOKUP('Ek.3-A'!F7200, Veriler!D:E, 2, 0)))</f>
        <v/>
      </c>
      <c r="N7200" s="5" t="str">
        <f>IF('Ek.3-A'!P7200="", "", 'Ek.3-A'!P7200)</f>
        <v/>
      </c>
      <c r="O7200" s="142">
        <f>'Ek.3-A'!S7200</f>
        <v>0</v>
      </c>
      <c r="P7200" s="143" t="str">
        <f>'Ek.3-A'!L7200</f>
        <v/>
      </c>
      <c r="Q7200" s="24" t="str">
        <f>'Ek.3-A'!M7200</f>
        <v/>
      </c>
      <c r="R7200" s="24">
        <f t="shared" si="1519"/>
        <v>0</v>
      </c>
      <c r="S7200" s="141" t="str">
        <f t="shared" si="1520"/>
        <v>H</v>
      </c>
      <c r="T7200" s="24">
        <f>IF(S7200="E",SUM($R$5:R7200),0)</f>
        <v>0</v>
      </c>
      <c r="U7200" s="143">
        <f t="shared" si="1521"/>
        <v>0</v>
      </c>
    </row>
    <row r="7201" spans="1:41" x14ac:dyDescent="0.25">
      <c r="A7201" s="6">
        <v>73.010000000000105</v>
      </c>
      <c r="B7201" s="32" t="s">
        <v>318</v>
      </c>
      <c r="L7201" s="97"/>
      <c r="M7201" s="5"/>
      <c r="N7201" s="5"/>
      <c r="O7201" s="5"/>
      <c r="Q7201" s="23"/>
      <c r="T7201" s="24"/>
      <c r="U7201" s="25"/>
    </row>
    <row r="7202" spans="1:41" x14ac:dyDescent="0.25">
      <c r="A7202" s="6">
        <v>73.020000000000095</v>
      </c>
      <c r="B7202" s="32" t="s">
        <v>318</v>
      </c>
      <c r="K7202" s="3">
        <f>K7200+1</f>
        <v>5307</v>
      </c>
      <c r="L7202" s="97" t="str">
        <f>IF(TRIM('Ek.3-A'!F7202)&lt;&gt;"","var","yok")</f>
        <v>yok</v>
      </c>
      <c r="M7202" s="5" t="str">
        <f>IF('Ek.3-A'!F7202="", "", IF(VLOOKUP('Ek.3-A'!F7202, Veriler!D:E, 2, 0)=0, "", VLOOKUP('Ek.3-A'!F7202, Veriler!D:E, 2, 0)))</f>
        <v/>
      </c>
      <c r="N7202" s="5" t="str">
        <f>IF('Ek.3-A'!P7202="", "", 'Ek.3-A'!P7202)</f>
        <v/>
      </c>
      <c r="O7202" s="142">
        <f>'Ek.3-A'!S7202</f>
        <v>0</v>
      </c>
      <c r="P7202" s="143" t="str">
        <f>'Ek.3-A'!L7202</f>
        <v/>
      </c>
      <c r="Q7202" s="24" t="str">
        <f>'Ek.3-A'!M7202</f>
        <v/>
      </c>
      <c r="R7202" s="24">
        <f t="shared" ref="R7202:R7215" si="1523">IF(L7202="var",0,IF(Q7202&lt;=0.005,Q7202,0))</f>
        <v>0</v>
      </c>
      <c r="S7202" s="141" t="str">
        <f t="shared" ref="S7202:S7215" si="1524">IF(Q7202&lt;=0.005,"E","H")</f>
        <v>H</v>
      </c>
      <c r="T7202" s="24">
        <f>IF(S7202="E",SUM($R$5:R7202),0)</f>
        <v>0</v>
      </c>
      <c r="U7202" s="143">
        <f t="shared" ref="U7202:U7215" si="1525">IF(T7202&lt;=0.1, O7202, IF(R7202&gt;$G$2, R7202*O7202, $G$2*O7202))</f>
        <v>0</v>
      </c>
    </row>
    <row r="7203" spans="1:41" x14ac:dyDescent="0.25">
      <c r="A7203" s="6">
        <v>73.030000000000101</v>
      </c>
      <c r="B7203" s="32" t="s">
        <v>318</v>
      </c>
      <c r="K7203" s="3">
        <f t="shared" ref="K7203:K7215" si="1526">K7202+1</f>
        <v>5308</v>
      </c>
      <c r="L7203" s="97" t="str">
        <f>IF(TRIM('Ek.3-A'!F7203)&lt;&gt;"","var","yok")</f>
        <v>yok</v>
      </c>
      <c r="M7203" s="5" t="str">
        <f>IF('Ek.3-A'!F7203="", "", IF(VLOOKUP('Ek.3-A'!F7203, Veriler!D:E, 2, 0)=0, "", VLOOKUP('Ek.3-A'!F7203, Veriler!D:E, 2, 0)))</f>
        <v/>
      </c>
      <c r="N7203" s="5" t="str">
        <f>IF('Ek.3-A'!P7203="", "", 'Ek.3-A'!P7203)</f>
        <v/>
      </c>
      <c r="O7203" s="142">
        <f>'Ek.3-A'!S7203</f>
        <v>0</v>
      </c>
      <c r="P7203" s="143" t="str">
        <f>'Ek.3-A'!L7203</f>
        <v/>
      </c>
      <c r="Q7203" s="24" t="str">
        <f>'Ek.3-A'!M7203</f>
        <v/>
      </c>
      <c r="R7203" s="24">
        <f t="shared" si="1523"/>
        <v>0</v>
      </c>
      <c r="S7203" s="141" t="str">
        <f t="shared" si="1524"/>
        <v>H</v>
      </c>
      <c r="T7203" s="24">
        <f>IF(S7203="E",SUM($R$5:R7203),0)</f>
        <v>0</v>
      </c>
      <c r="U7203" s="143">
        <f t="shared" si="1525"/>
        <v>0</v>
      </c>
    </row>
    <row r="7204" spans="1:41" x14ac:dyDescent="0.25">
      <c r="A7204" s="6">
        <v>73.040000000000106</v>
      </c>
      <c r="B7204" s="32" t="s">
        <v>318</v>
      </c>
      <c r="K7204" s="3">
        <f t="shared" si="1526"/>
        <v>5309</v>
      </c>
      <c r="L7204" s="97" t="str">
        <f>IF(TRIM('Ek.3-A'!F7204)&lt;&gt;"","var","yok")</f>
        <v>yok</v>
      </c>
      <c r="M7204" s="5" t="str">
        <f>IF('Ek.3-A'!F7204="", "", IF(VLOOKUP('Ek.3-A'!F7204, Veriler!D:E, 2, 0)=0, "", VLOOKUP('Ek.3-A'!F7204, Veriler!D:E, 2, 0)))</f>
        <v/>
      </c>
      <c r="N7204" s="5" t="str">
        <f>IF('Ek.3-A'!P7204="", "", 'Ek.3-A'!P7204)</f>
        <v/>
      </c>
      <c r="O7204" s="142">
        <f>'Ek.3-A'!S7204</f>
        <v>0</v>
      </c>
      <c r="P7204" s="143" t="str">
        <f>'Ek.3-A'!L7204</f>
        <v/>
      </c>
      <c r="Q7204" s="24" t="str">
        <f>'Ek.3-A'!M7204</f>
        <v/>
      </c>
      <c r="R7204" s="24">
        <f t="shared" si="1523"/>
        <v>0</v>
      </c>
      <c r="S7204" s="141" t="str">
        <f t="shared" si="1524"/>
        <v>H</v>
      </c>
      <c r="T7204" s="24">
        <f>IF(S7204="E",SUM($R$5:R7204),0)</f>
        <v>0</v>
      </c>
      <c r="U7204" s="143">
        <f t="shared" si="1525"/>
        <v>0</v>
      </c>
    </row>
    <row r="7205" spans="1:41" x14ac:dyDescent="0.25">
      <c r="A7205" s="6">
        <v>73.050000000000097</v>
      </c>
      <c r="B7205" s="32" t="s">
        <v>318</v>
      </c>
      <c r="K7205" s="3">
        <f t="shared" si="1526"/>
        <v>5310</v>
      </c>
      <c r="L7205" s="97" t="str">
        <f>IF(TRIM('Ek.3-A'!F7205)&lt;&gt;"","var","yok")</f>
        <v>yok</v>
      </c>
      <c r="M7205" s="5" t="str">
        <f>IF('Ek.3-A'!F7205="", "", IF(VLOOKUP('Ek.3-A'!F7205, Veriler!D:E, 2, 0)=0, "", VLOOKUP('Ek.3-A'!F7205, Veriler!D:E, 2, 0)))</f>
        <v/>
      </c>
      <c r="N7205" s="5" t="str">
        <f>IF('Ek.3-A'!P7205="", "", 'Ek.3-A'!P7205)</f>
        <v/>
      </c>
      <c r="O7205" s="142">
        <f>'Ek.3-A'!S7205</f>
        <v>0</v>
      </c>
      <c r="P7205" s="143" t="str">
        <f>'Ek.3-A'!L7205</f>
        <v/>
      </c>
      <c r="Q7205" s="24" t="str">
        <f>'Ek.3-A'!M7205</f>
        <v/>
      </c>
      <c r="R7205" s="24">
        <f t="shared" si="1523"/>
        <v>0</v>
      </c>
      <c r="S7205" s="141" t="str">
        <f t="shared" si="1524"/>
        <v>H</v>
      </c>
      <c r="T7205" s="24">
        <f>IF(S7205="E",SUM($R$5:R7205),0)</f>
        <v>0</v>
      </c>
      <c r="U7205" s="143">
        <f t="shared" si="1525"/>
        <v>0</v>
      </c>
    </row>
    <row r="7206" spans="1:41" x14ac:dyDescent="0.25">
      <c r="A7206" s="6">
        <v>73.060000000000102</v>
      </c>
      <c r="B7206" s="32" t="s">
        <v>318</v>
      </c>
      <c r="K7206" s="3">
        <f t="shared" si="1526"/>
        <v>5311</v>
      </c>
      <c r="L7206" s="97" t="str">
        <f>IF(TRIM('Ek.3-A'!F7206)&lt;&gt;"","var","yok")</f>
        <v>yok</v>
      </c>
      <c r="M7206" s="5" t="str">
        <f>IF('Ek.3-A'!F7206="", "", IF(VLOOKUP('Ek.3-A'!F7206, Veriler!D:E, 2, 0)=0, "", VLOOKUP('Ek.3-A'!F7206, Veriler!D:E, 2, 0)))</f>
        <v/>
      </c>
      <c r="N7206" s="5" t="str">
        <f>IF('Ek.3-A'!P7206="", "", 'Ek.3-A'!P7206)</f>
        <v/>
      </c>
      <c r="O7206" s="142">
        <f>'Ek.3-A'!S7206</f>
        <v>0</v>
      </c>
      <c r="P7206" s="143" t="str">
        <f>'Ek.3-A'!L7206</f>
        <v/>
      </c>
      <c r="Q7206" s="24" t="str">
        <f>'Ek.3-A'!M7206</f>
        <v/>
      </c>
      <c r="R7206" s="24">
        <f t="shared" si="1523"/>
        <v>0</v>
      </c>
      <c r="S7206" s="141" t="str">
        <f t="shared" si="1524"/>
        <v>H</v>
      </c>
      <c r="T7206" s="24">
        <f>IF(S7206="E",SUM($R$5:R7206),0)</f>
        <v>0</v>
      </c>
      <c r="U7206" s="143">
        <f t="shared" si="1525"/>
        <v>0</v>
      </c>
    </row>
    <row r="7207" spans="1:41" x14ac:dyDescent="0.25">
      <c r="A7207" s="6">
        <v>73.070000000000107</v>
      </c>
      <c r="B7207" s="32" t="s">
        <v>318</v>
      </c>
      <c r="K7207" s="3">
        <f t="shared" si="1526"/>
        <v>5312</v>
      </c>
      <c r="L7207" s="97" t="str">
        <f>IF(TRIM('Ek.3-A'!F7207)&lt;&gt;"","var","yok")</f>
        <v>yok</v>
      </c>
      <c r="M7207" s="5" t="str">
        <f>IF('Ek.3-A'!F7207="", "", IF(VLOOKUP('Ek.3-A'!F7207, Veriler!D:E, 2, 0)=0, "", VLOOKUP('Ek.3-A'!F7207, Veriler!D:E, 2, 0)))</f>
        <v/>
      </c>
      <c r="N7207" s="5" t="str">
        <f>IF('Ek.3-A'!P7207="", "", 'Ek.3-A'!P7207)</f>
        <v/>
      </c>
      <c r="O7207" s="142">
        <f>'Ek.3-A'!S7207</f>
        <v>0</v>
      </c>
      <c r="P7207" s="143" t="str">
        <f>'Ek.3-A'!L7207</f>
        <v/>
      </c>
      <c r="Q7207" s="24" t="str">
        <f>'Ek.3-A'!M7207</f>
        <v/>
      </c>
      <c r="R7207" s="24">
        <f t="shared" si="1523"/>
        <v>0</v>
      </c>
      <c r="S7207" s="141" t="str">
        <f t="shared" si="1524"/>
        <v>H</v>
      </c>
      <c r="T7207" s="24">
        <f>IF(S7207="E",SUM($R$5:R7207),0)</f>
        <v>0</v>
      </c>
      <c r="U7207" s="143">
        <f t="shared" si="1525"/>
        <v>0</v>
      </c>
    </row>
    <row r="7208" spans="1:41" x14ac:dyDescent="0.25">
      <c r="A7208" s="6">
        <v>73.080000000000098</v>
      </c>
      <c r="B7208" s="32" t="s">
        <v>318</v>
      </c>
      <c r="K7208" s="3">
        <f t="shared" si="1526"/>
        <v>5313</v>
      </c>
      <c r="L7208" s="97" t="str">
        <f>IF(TRIM('Ek.3-A'!F7208)&lt;&gt;"","var","yok")</f>
        <v>yok</v>
      </c>
      <c r="M7208" s="5" t="str">
        <f>IF('Ek.3-A'!F7208="", "", IF(VLOOKUP('Ek.3-A'!F7208, Veriler!D:E, 2, 0)=0, "", VLOOKUP('Ek.3-A'!F7208, Veriler!D:E, 2, 0)))</f>
        <v/>
      </c>
      <c r="N7208" s="5" t="str">
        <f>IF('Ek.3-A'!P7208="", "", 'Ek.3-A'!P7208)</f>
        <v/>
      </c>
      <c r="O7208" s="142">
        <f>'Ek.3-A'!S7208</f>
        <v>0</v>
      </c>
      <c r="P7208" s="143" t="str">
        <f>'Ek.3-A'!L7208</f>
        <v/>
      </c>
      <c r="Q7208" s="24" t="str">
        <f>'Ek.3-A'!M7208</f>
        <v/>
      </c>
      <c r="R7208" s="24">
        <f t="shared" si="1523"/>
        <v>0</v>
      </c>
      <c r="S7208" s="141" t="str">
        <f t="shared" si="1524"/>
        <v>H</v>
      </c>
      <c r="T7208" s="24">
        <f>IF(S7208="E",SUM($R$5:R7208),0)</f>
        <v>0</v>
      </c>
      <c r="U7208" s="143">
        <f t="shared" si="1525"/>
        <v>0</v>
      </c>
    </row>
    <row r="7209" spans="1:41" x14ac:dyDescent="0.25">
      <c r="A7209" s="6">
        <v>73.090000000000103</v>
      </c>
      <c r="B7209" s="32" t="s">
        <v>318</v>
      </c>
      <c r="K7209" s="3">
        <f t="shared" si="1526"/>
        <v>5314</v>
      </c>
      <c r="L7209" s="97" t="str">
        <f>IF(TRIM('Ek.3-A'!F7209)&lt;&gt;"","var","yok")</f>
        <v>yok</v>
      </c>
      <c r="M7209" s="5" t="str">
        <f>IF('Ek.3-A'!F7209="", "", IF(VLOOKUP('Ek.3-A'!F7209, Veriler!D:E, 2, 0)=0, "", VLOOKUP('Ek.3-A'!F7209, Veriler!D:E, 2, 0)))</f>
        <v/>
      </c>
      <c r="N7209" s="5" t="str">
        <f>IF('Ek.3-A'!P7209="", "", 'Ek.3-A'!P7209)</f>
        <v/>
      </c>
      <c r="O7209" s="142">
        <f>'Ek.3-A'!S7209</f>
        <v>0</v>
      </c>
      <c r="P7209" s="143" t="str">
        <f>'Ek.3-A'!L7209</f>
        <v/>
      </c>
      <c r="Q7209" s="24" t="str">
        <f>'Ek.3-A'!M7209</f>
        <v/>
      </c>
      <c r="R7209" s="24">
        <f t="shared" si="1523"/>
        <v>0</v>
      </c>
      <c r="S7209" s="141" t="str">
        <f t="shared" si="1524"/>
        <v>H</v>
      </c>
      <c r="T7209" s="24">
        <f>IF(S7209="E",SUM($R$5:R7209),0)</f>
        <v>0</v>
      </c>
      <c r="U7209" s="143">
        <f t="shared" si="1525"/>
        <v>0</v>
      </c>
    </row>
    <row r="7210" spans="1:41" x14ac:dyDescent="0.25">
      <c r="A7210" s="6">
        <v>73.100000000000094</v>
      </c>
      <c r="B7210" s="32" t="s">
        <v>318</v>
      </c>
      <c r="K7210" s="3">
        <f t="shared" si="1526"/>
        <v>5315</v>
      </c>
      <c r="L7210" s="97" t="str">
        <f>IF(TRIM('Ek.3-A'!F7210)&lt;&gt;"","var","yok")</f>
        <v>yok</v>
      </c>
      <c r="M7210" s="5" t="str">
        <f>IF('Ek.3-A'!F7210="", "", IF(VLOOKUP('Ek.3-A'!F7210, Veriler!D:E, 2, 0)=0, "", VLOOKUP('Ek.3-A'!F7210, Veriler!D:E, 2, 0)))</f>
        <v/>
      </c>
      <c r="N7210" s="5" t="str">
        <f>IF('Ek.3-A'!P7210="", "", 'Ek.3-A'!P7210)</f>
        <v/>
      </c>
      <c r="O7210" s="142">
        <f>'Ek.3-A'!S7210</f>
        <v>0</v>
      </c>
      <c r="P7210" s="143" t="str">
        <f>'Ek.3-A'!L7210</f>
        <v/>
      </c>
      <c r="Q7210" s="24" t="str">
        <f>'Ek.3-A'!M7210</f>
        <v/>
      </c>
      <c r="R7210" s="24">
        <f t="shared" si="1523"/>
        <v>0</v>
      </c>
      <c r="S7210" s="141" t="str">
        <f t="shared" si="1524"/>
        <v>H</v>
      </c>
      <c r="T7210" s="24">
        <f>IF(S7210="E",SUM($R$5:R7210),0)</f>
        <v>0</v>
      </c>
      <c r="U7210" s="143">
        <f t="shared" si="1525"/>
        <v>0</v>
      </c>
    </row>
    <row r="7211" spans="1:41" x14ac:dyDescent="0.25">
      <c r="A7211" s="6">
        <v>73.110000000000099</v>
      </c>
      <c r="B7211" s="32" t="s">
        <v>318</v>
      </c>
      <c r="K7211" s="3">
        <f t="shared" si="1526"/>
        <v>5316</v>
      </c>
      <c r="L7211" s="97" t="str">
        <f>IF(TRIM('Ek.3-A'!F7211)&lt;&gt;"","var","yok")</f>
        <v>yok</v>
      </c>
      <c r="M7211" s="5" t="str">
        <f>IF('Ek.3-A'!F7211="", "", IF(VLOOKUP('Ek.3-A'!F7211, Veriler!D:E, 2, 0)=0, "", VLOOKUP('Ek.3-A'!F7211, Veriler!D:E, 2, 0)))</f>
        <v/>
      </c>
      <c r="N7211" s="5" t="str">
        <f>IF('Ek.3-A'!P7211="", "", 'Ek.3-A'!P7211)</f>
        <v/>
      </c>
      <c r="O7211" s="142">
        <f>'Ek.3-A'!S7211</f>
        <v>0</v>
      </c>
      <c r="P7211" s="143" t="str">
        <f>'Ek.3-A'!L7211</f>
        <v/>
      </c>
      <c r="Q7211" s="24" t="str">
        <f>'Ek.3-A'!M7211</f>
        <v/>
      </c>
      <c r="R7211" s="24">
        <f t="shared" si="1523"/>
        <v>0</v>
      </c>
      <c r="S7211" s="141" t="str">
        <f t="shared" si="1524"/>
        <v>H</v>
      </c>
      <c r="T7211" s="24">
        <f>IF(S7211="E",SUM($R$5:R7211),0)</f>
        <v>0</v>
      </c>
      <c r="U7211" s="143">
        <f t="shared" si="1525"/>
        <v>0</v>
      </c>
    </row>
    <row r="7212" spans="1:41" x14ac:dyDescent="0.25">
      <c r="A7212" s="6">
        <v>73.120000000000104</v>
      </c>
      <c r="B7212" s="32" t="s">
        <v>318</v>
      </c>
      <c r="K7212" s="3">
        <f t="shared" si="1526"/>
        <v>5317</v>
      </c>
      <c r="L7212" s="97" t="str">
        <f>IF(TRIM('Ek.3-A'!F7212)&lt;&gt;"","var","yok")</f>
        <v>yok</v>
      </c>
      <c r="M7212" s="5" t="str">
        <f>IF('Ek.3-A'!F7212="", "", IF(VLOOKUP('Ek.3-A'!F7212, Veriler!D:E, 2, 0)=0, "", VLOOKUP('Ek.3-A'!F7212, Veriler!D:E, 2, 0)))</f>
        <v/>
      </c>
      <c r="N7212" s="5" t="str">
        <f>IF('Ek.3-A'!P7212="", "", 'Ek.3-A'!P7212)</f>
        <v/>
      </c>
      <c r="O7212" s="142">
        <f>'Ek.3-A'!S7212</f>
        <v>0</v>
      </c>
      <c r="P7212" s="143" t="str">
        <f>'Ek.3-A'!L7212</f>
        <v/>
      </c>
      <c r="Q7212" s="24" t="str">
        <f>'Ek.3-A'!M7212</f>
        <v/>
      </c>
      <c r="R7212" s="24">
        <f t="shared" si="1523"/>
        <v>0</v>
      </c>
      <c r="S7212" s="141" t="str">
        <f t="shared" si="1524"/>
        <v>H</v>
      </c>
      <c r="T7212" s="24">
        <f>IF(S7212="E",SUM($R$5:R7212),0)</f>
        <v>0</v>
      </c>
      <c r="U7212" s="143">
        <f t="shared" si="1525"/>
        <v>0</v>
      </c>
    </row>
    <row r="7213" spans="1:41" x14ac:dyDescent="0.25">
      <c r="A7213" s="6">
        <v>73.130000000000095</v>
      </c>
      <c r="B7213" s="32" t="s">
        <v>318</v>
      </c>
      <c r="K7213" s="3">
        <f t="shared" si="1526"/>
        <v>5318</v>
      </c>
      <c r="L7213" s="97" t="str">
        <f>IF(TRIM('Ek.3-A'!F7213)&lt;&gt;"","var","yok")</f>
        <v>yok</v>
      </c>
      <c r="M7213" s="5" t="str">
        <f>IF('Ek.3-A'!F7213="", "", IF(VLOOKUP('Ek.3-A'!F7213, Veriler!D:E, 2, 0)=0, "", VLOOKUP('Ek.3-A'!F7213, Veriler!D:E, 2, 0)))</f>
        <v/>
      </c>
      <c r="N7213" s="5" t="str">
        <f>IF('Ek.3-A'!P7213="", "", 'Ek.3-A'!P7213)</f>
        <v/>
      </c>
      <c r="O7213" s="142">
        <f>'Ek.3-A'!S7213</f>
        <v>0</v>
      </c>
      <c r="P7213" s="143" t="str">
        <f>'Ek.3-A'!L7213</f>
        <v/>
      </c>
      <c r="Q7213" s="24" t="str">
        <f>'Ek.3-A'!M7213</f>
        <v/>
      </c>
      <c r="R7213" s="24">
        <f t="shared" si="1523"/>
        <v>0</v>
      </c>
      <c r="S7213" s="141" t="str">
        <f t="shared" si="1524"/>
        <v>H</v>
      </c>
      <c r="T7213" s="24">
        <f>IF(S7213="E",SUM($R$5:R7213),0)</f>
        <v>0</v>
      </c>
      <c r="U7213" s="143">
        <f t="shared" si="1525"/>
        <v>0</v>
      </c>
    </row>
    <row r="7214" spans="1:41" x14ac:dyDescent="0.25">
      <c r="A7214" s="6">
        <v>73.1400000000001</v>
      </c>
      <c r="B7214" s="32" t="s">
        <v>318</v>
      </c>
      <c r="K7214" s="3">
        <f t="shared" si="1526"/>
        <v>5319</v>
      </c>
      <c r="L7214" s="97" t="str">
        <f>IF(TRIM('Ek.3-A'!F7214)&lt;&gt;"","var","yok")</f>
        <v>yok</v>
      </c>
      <c r="M7214" s="5" t="str">
        <f>IF('Ek.3-A'!F7214="", "", IF(VLOOKUP('Ek.3-A'!F7214, Veriler!D:E, 2, 0)=0, "", VLOOKUP('Ek.3-A'!F7214, Veriler!D:E, 2, 0)))</f>
        <v/>
      </c>
      <c r="N7214" s="5" t="str">
        <f>IF('Ek.3-A'!P7214="", "", 'Ek.3-A'!P7214)</f>
        <v/>
      </c>
      <c r="O7214" s="142">
        <f>'Ek.3-A'!S7214</f>
        <v>0</v>
      </c>
      <c r="P7214" s="143" t="str">
        <f>'Ek.3-A'!L7214</f>
        <v/>
      </c>
      <c r="Q7214" s="24" t="str">
        <f>'Ek.3-A'!M7214</f>
        <v/>
      </c>
      <c r="R7214" s="24">
        <f t="shared" si="1523"/>
        <v>0</v>
      </c>
      <c r="S7214" s="141" t="str">
        <f t="shared" si="1524"/>
        <v>H</v>
      </c>
      <c r="T7214" s="24">
        <f>IF(S7214="E",SUM($R$5:R7214),0)</f>
        <v>0</v>
      </c>
      <c r="U7214" s="143">
        <f t="shared" si="1525"/>
        <v>0</v>
      </c>
    </row>
    <row r="7215" spans="1:41" x14ac:dyDescent="0.25">
      <c r="A7215" s="6">
        <v>73.150000000000105</v>
      </c>
      <c r="B7215" s="32" t="s">
        <v>318</v>
      </c>
      <c r="K7215" s="3">
        <f t="shared" si="1526"/>
        <v>5320</v>
      </c>
      <c r="L7215" s="97" t="str">
        <f>IF(TRIM('Ek.3-A'!F7215)&lt;&gt;"","var","yok")</f>
        <v>yok</v>
      </c>
      <c r="M7215" s="5" t="str">
        <f>IF('Ek.3-A'!F7215="", "", IF(VLOOKUP('Ek.3-A'!F7215, Veriler!D:E, 2, 0)=0, "", VLOOKUP('Ek.3-A'!F7215, Veriler!D:E, 2, 0)))</f>
        <v/>
      </c>
      <c r="N7215" s="5" t="str">
        <f>IF('Ek.3-A'!P7215="", "", 'Ek.3-A'!P7215)</f>
        <v/>
      </c>
      <c r="O7215" s="142">
        <f>'Ek.3-A'!S7215</f>
        <v>0</v>
      </c>
      <c r="P7215" s="143" t="str">
        <f>'Ek.3-A'!L7215</f>
        <v/>
      </c>
      <c r="Q7215" s="24" t="str">
        <f>'Ek.3-A'!M7215</f>
        <v/>
      </c>
      <c r="R7215" s="24">
        <f t="shared" si="1523"/>
        <v>0</v>
      </c>
      <c r="S7215" s="141" t="str">
        <f t="shared" si="1524"/>
        <v>H</v>
      </c>
      <c r="T7215" s="24">
        <f>IF(S7215="E",SUM($R$5:R7215),0)</f>
        <v>0</v>
      </c>
      <c r="U7215" s="143">
        <f t="shared" si="1525"/>
        <v>0</v>
      </c>
    </row>
    <row r="7216" spans="1:41" x14ac:dyDescent="0.25">
      <c r="A7216" s="6">
        <v>73.160000000000096</v>
      </c>
      <c r="B7216" s="32" t="s">
        <v>318</v>
      </c>
      <c r="T7216" s="24"/>
      <c r="U7216" s="25"/>
      <c r="AO7216" s="140">
        <f>'Ek.3-A'!L7216</f>
        <v>0</v>
      </c>
    </row>
    <row r="7217" spans="1:21" x14ac:dyDescent="0.25">
      <c r="A7217" s="6">
        <v>73.170000000000101</v>
      </c>
      <c r="B7217" s="32" t="s">
        <v>318</v>
      </c>
      <c r="T7217" s="24"/>
      <c r="U7217" s="25"/>
    </row>
    <row r="7218" spans="1:21" x14ac:dyDescent="0.25">
      <c r="A7218" s="6">
        <v>73.180000000000106</v>
      </c>
      <c r="B7218" s="32" t="s">
        <v>318</v>
      </c>
      <c r="T7218" s="24"/>
      <c r="U7218" s="25"/>
    </row>
    <row r="7219" spans="1:21" x14ac:dyDescent="0.25">
      <c r="A7219" s="6">
        <v>73.190000000000097</v>
      </c>
      <c r="B7219" s="32" t="s">
        <v>318</v>
      </c>
      <c r="T7219" s="24"/>
      <c r="U7219" s="25"/>
    </row>
    <row r="7220" spans="1:21" x14ac:dyDescent="0.25">
      <c r="A7220" s="6">
        <v>73.200000000000102</v>
      </c>
      <c r="B7220" s="32" t="s">
        <v>318</v>
      </c>
      <c r="T7220" s="24"/>
      <c r="U7220" s="25"/>
    </row>
    <row r="7221" spans="1:21" x14ac:dyDescent="0.25">
      <c r="A7221" s="6">
        <v>73.210000000000093</v>
      </c>
      <c r="B7221" s="32" t="s">
        <v>318</v>
      </c>
      <c r="T7221" s="24"/>
      <c r="U7221" s="25"/>
    </row>
    <row r="7222" spans="1:21" x14ac:dyDescent="0.25">
      <c r="A7222" s="6">
        <v>73.220000000000098</v>
      </c>
      <c r="B7222" s="32" t="s">
        <v>318</v>
      </c>
      <c r="T7222" s="24"/>
      <c r="U7222" s="25"/>
    </row>
    <row r="7223" spans="1:21" x14ac:dyDescent="0.25">
      <c r="A7223" s="6">
        <v>73.230000000000103</v>
      </c>
      <c r="B7223" s="32" t="s">
        <v>318</v>
      </c>
      <c r="T7223" s="24"/>
      <c r="U7223" s="25"/>
    </row>
    <row r="7224" spans="1:21" x14ac:dyDescent="0.25">
      <c r="A7224" s="6">
        <v>73.240000000000094</v>
      </c>
      <c r="B7224" s="32" t="s">
        <v>318</v>
      </c>
      <c r="T7224" s="24"/>
      <c r="U7224" s="25"/>
    </row>
    <row r="7225" spans="1:21" x14ac:dyDescent="0.25">
      <c r="A7225" s="6">
        <v>73.250000000000099</v>
      </c>
      <c r="B7225" s="32" t="s">
        <v>318</v>
      </c>
      <c r="K7225" s="3">
        <f>K7215+1</f>
        <v>5321</v>
      </c>
      <c r="L7225" s="97" t="str">
        <f>IF(TRIM('Ek.3-A'!F7225)&lt;&gt;"","var","yok")</f>
        <v>yok</v>
      </c>
      <c r="M7225" s="5" t="str">
        <f>IF('Ek.3-A'!F7225="", "", IF(VLOOKUP('Ek.3-A'!F7225, Veriler!D:E, 2, 0)=0, "", VLOOKUP('Ek.3-A'!F7225, Veriler!D:E, 2, 0)))</f>
        <v/>
      </c>
      <c r="N7225" s="5" t="str">
        <f>IF('Ek.3-A'!P7225="", "", 'Ek.3-A'!P7225)</f>
        <v/>
      </c>
      <c r="O7225" s="142">
        <f>'Ek.3-A'!S7225</f>
        <v>0</v>
      </c>
      <c r="P7225" s="143" t="str">
        <f>'Ek.3-A'!L7225</f>
        <v/>
      </c>
      <c r="Q7225" s="24" t="str">
        <f>'Ek.3-A'!M7225</f>
        <v/>
      </c>
      <c r="R7225" s="24">
        <f t="shared" ref="R7225:R7238" si="1527">IF(L7225="var",0,IF(Q7225&lt;=0.005,Q7225,0))</f>
        <v>0</v>
      </c>
      <c r="S7225" s="141" t="str">
        <f t="shared" ref="S7225:S7238" si="1528">IF(Q7225&lt;=0.005,"E","H")</f>
        <v>H</v>
      </c>
      <c r="T7225" s="24">
        <f>IF(S7225="E",SUM($R$5:R7225),0)</f>
        <v>0</v>
      </c>
      <c r="U7225" s="143">
        <f t="shared" ref="U7225:U7238" si="1529">IF(T7225&lt;=0.1, O7225, IF(R7225&gt;$G$2, R7225*O7225, $G$2*O7225))</f>
        <v>0</v>
      </c>
    </row>
    <row r="7226" spans="1:21" x14ac:dyDescent="0.25">
      <c r="A7226" s="6">
        <v>73.260000000000105</v>
      </c>
      <c r="B7226" s="32" t="s">
        <v>318</v>
      </c>
      <c r="K7226" s="3">
        <f t="shared" ref="K7226:K7238" si="1530">K7225+1</f>
        <v>5322</v>
      </c>
      <c r="L7226" s="97" t="str">
        <f>IF(TRIM('Ek.3-A'!F7226)&lt;&gt;"","var","yok")</f>
        <v>yok</v>
      </c>
      <c r="M7226" s="5" t="str">
        <f>IF('Ek.3-A'!F7226="", "", IF(VLOOKUP('Ek.3-A'!F7226, Veriler!D:E, 2, 0)=0, "", VLOOKUP('Ek.3-A'!F7226, Veriler!D:E, 2, 0)))</f>
        <v/>
      </c>
      <c r="N7226" s="5" t="str">
        <f>IF('Ek.3-A'!P7226="", "", 'Ek.3-A'!P7226)</f>
        <v/>
      </c>
      <c r="O7226" s="142">
        <f>'Ek.3-A'!S7226</f>
        <v>0</v>
      </c>
      <c r="P7226" s="143" t="str">
        <f>'Ek.3-A'!L7226</f>
        <v/>
      </c>
      <c r="Q7226" s="24" t="str">
        <f>'Ek.3-A'!M7226</f>
        <v/>
      </c>
      <c r="R7226" s="24">
        <f t="shared" si="1527"/>
        <v>0</v>
      </c>
      <c r="S7226" s="141" t="str">
        <f t="shared" si="1528"/>
        <v>H</v>
      </c>
      <c r="T7226" s="24">
        <f>IF(S7226="E",SUM($R$5:R7226),0)</f>
        <v>0</v>
      </c>
      <c r="U7226" s="143">
        <f t="shared" si="1529"/>
        <v>0</v>
      </c>
    </row>
    <row r="7227" spans="1:21" x14ac:dyDescent="0.25">
      <c r="A7227" s="6">
        <v>73.270000000000095</v>
      </c>
      <c r="B7227" s="32" t="s">
        <v>318</v>
      </c>
      <c r="K7227" s="3">
        <f t="shared" si="1530"/>
        <v>5323</v>
      </c>
      <c r="L7227" s="97" t="str">
        <f>IF(TRIM('Ek.3-A'!F7227)&lt;&gt;"","var","yok")</f>
        <v>yok</v>
      </c>
      <c r="M7227" s="5" t="str">
        <f>IF('Ek.3-A'!F7227="", "", IF(VLOOKUP('Ek.3-A'!F7227, Veriler!D:E, 2, 0)=0, "", VLOOKUP('Ek.3-A'!F7227, Veriler!D:E, 2, 0)))</f>
        <v/>
      </c>
      <c r="N7227" s="5" t="str">
        <f>IF('Ek.3-A'!P7227="", "", 'Ek.3-A'!P7227)</f>
        <v/>
      </c>
      <c r="O7227" s="142">
        <f>'Ek.3-A'!S7227</f>
        <v>0</v>
      </c>
      <c r="P7227" s="143" t="str">
        <f>'Ek.3-A'!L7227</f>
        <v/>
      </c>
      <c r="Q7227" s="24" t="str">
        <f>'Ek.3-A'!M7227</f>
        <v/>
      </c>
      <c r="R7227" s="24">
        <f t="shared" si="1527"/>
        <v>0</v>
      </c>
      <c r="S7227" s="141" t="str">
        <f t="shared" si="1528"/>
        <v>H</v>
      </c>
      <c r="T7227" s="24">
        <f>IF(S7227="E",SUM($R$5:R7227),0)</f>
        <v>0</v>
      </c>
      <c r="U7227" s="143">
        <f t="shared" si="1529"/>
        <v>0</v>
      </c>
    </row>
    <row r="7228" spans="1:21" x14ac:dyDescent="0.25">
      <c r="A7228" s="6">
        <v>73.280000000000101</v>
      </c>
      <c r="B7228" s="32" t="s">
        <v>318</v>
      </c>
      <c r="K7228" s="3">
        <f t="shared" si="1530"/>
        <v>5324</v>
      </c>
      <c r="L7228" s="97" t="str">
        <f>IF(TRIM('Ek.3-A'!F7228)&lt;&gt;"","var","yok")</f>
        <v>yok</v>
      </c>
      <c r="M7228" s="5" t="str">
        <f>IF('Ek.3-A'!F7228="", "", IF(VLOOKUP('Ek.3-A'!F7228, Veriler!D:E, 2, 0)=0, "", VLOOKUP('Ek.3-A'!F7228, Veriler!D:E, 2, 0)))</f>
        <v/>
      </c>
      <c r="N7228" s="5" t="str">
        <f>IF('Ek.3-A'!P7228="", "", 'Ek.3-A'!P7228)</f>
        <v/>
      </c>
      <c r="O7228" s="142">
        <f>'Ek.3-A'!S7228</f>
        <v>0</v>
      </c>
      <c r="P7228" s="143" t="str">
        <f>'Ek.3-A'!L7228</f>
        <v/>
      </c>
      <c r="Q7228" s="24" t="str">
        <f>'Ek.3-A'!M7228</f>
        <v/>
      </c>
      <c r="R7228" s="24">
        <f t="shared" si="1527"/>
        <v>0</v>
      </c>
      <c r="S7228" s="141" t="str">
        <f t="shared" si="1528"/>
        <v>H</v>
      </c>
      <c r="T7228" s="24">
        <f>IF(S7228="E",SUM($R$5:R7228),0)</f>
        <v>0</v>
      </c>
      <c r="U7228" s="143">
        <f t="shared" si="1529"/>
        <v>0</v>
      </c>
    </row>
    <row r="7229" spans="1:21" x14ac:dyDescent="0.25">
      <c r="A7229" s="6">
        <v>73.290000000000106</v>
      </c>
      <c r="B7229" s="32" t="s">
        <v>318</v>
      </c>
      <c r="K7229" s="3">
        <f t="shared" si="1530"/>
        <v>5325</v>
      </c>
      <c r="L7229" s="97" t="str">
        <f>IF(TRIM('Ek.3-A'!F7229)&lt;&gt;"","var","yok")</f>
        <v>yok</v>
      </c>
      <c r="M7229" s="5" t="str">
        <f>IF('Ek.3-A'!F7229="", "", IF(VLOOKUP('Ek.3-A'!F7229, Veriler!D:E, 2, 0)=0, "", VLOOKUP('Ek.3-A'!F7229, Veriler!D:E, 2, 0)))</f>
        <v/>
      </c>
      <c r="N7229" s="5" t="str">
        <f>IF('Ek.3-A'!P7229="", "", 'Ek.3-A'!P7229)</f>
        <v/>
      </c>
      <c r="O7229" s="142">
        <f>'Ek.3-A'!S7229</f>
        <v>0</v>
      </c>
      <c r="P7229" s="143" t="str">
        <f>'Ek.3-A'!L7229</f>
        <v/>
      </c>
      <c r="Q7229" s="24" t="str">
        <f>'Ek.3-A'!M7229</f>
        <v/>
      </c>
      <c r="R7229" s="24">
        <f t="shared" si="1527"/>
        <v>0</v>
      </c>
      <c r="S7229" s="141" t="str">
        <f t="shared" si="1528"/>
        <v>H</v>
      </c>
      <c r="T7229" s="24">
        <f>IF(S7229="E",SUM($R$5:R7229),0)</f>
        <v>0</v>
      </c>
      <c r="U7229" s="143">
        <f t="shared" si="1529"/>
        <v>0</v>
      </c>
    </row>
    <row r="7230" spans="1:21" x14ac:dyDescent="0.25">
      <c r="A7230" s="6">
        <v>73.300000000000097</v>
      </c>
      <c r="B7230" s="32" t="s">
        <v>318</v>
      </c>
      <c r="K7230" s="3">
        <f t="shared" si="1530"/>
        <v>5326</v>
      </c>
      <c r="L7230" s="97" t="str">
        <f>IF(TRIM('Ek.3-A'!F7230)&lt;&gt;"","var","yok")</f>
        <v>yok</v>
      </c>
      <c r="M7230" s="5" t="str">
        <f>IF('Ek.3-A'!F7230="", "", IF(VLOOKUP('Ek.3-A'!F7230, Veriler!D:E, 2, 0)=0, "", VLOOKUP('Ek.3-A'!F7230, Veriler!D:E, 2, 0)))</f>
        <v/>
      </c>
      <c r="N7230" s="5" t="str">
        <f>IF('Ek.3-A'!P7230="", "", 'Ek.3-A'!P7230)</f>
        <v/>
      </c>
      <c r="O7230" s="142">
        <f>'Ek.3-A'!S7230</f>
        <v>0</v>
      </c>
      <c r="P7230" s="143" t="str">
        <f>'Ek.3-A'!L7230</f>
        <v/>
      </c>
      <c r="Q7230" s="24" t="str">
        <f>'Ek.3-A'!M7230</f>
        <v/>
      </c>
      <c r="R7230" s="24">
        <f t="shared" si="1527"/>
        <v>0</v>
      </c>
      <c r="S7230" s="141" t="str">
        <f t="shared" si="1528"/>
        <v>H</v>
      </c>
      <c r="T7230" s="24">
        <f>IF(S7230="E",SUM($R$5:R7230),0)</f>
        <v>0</v>
      </c>
      <c r="U7230" s="143">
        <f t="shared" si="1529"/>
        <v>0</v>
      </c>
    </row>
    <row r="7231" spans="1:21" x14ac:dyDescent="0.25">
      <c r="A7231" s="6">
        <v>73.310000000000102</v>
      </c>
      <c r="B7231" s="32" t="s">
        <v>318</v>
      </c>
      <c r="K7231" s="3">
        <f t="shared" si="1530"/>
        <v>5327</v>
      </c>
      <c r="L7231" s="97" t="str">
        <f>IF(TRIM('Ek.3-A'!F7231)&lt;&gt;"","var","yok")</f>
        <v>yok</v>
      </c>
      <c r="M7231" s="5" t="str">
        <f>IF('Ek.3-A'!F7231="", "", IF(VLOOKUP('Ek.3-A'!F7231, Veriler!D:E, 2, 0)=0, "", VLOOKUP('Ek.3-A'!F7231, Veriler!D:E, 2, 0)))</f>
        <v/>
      </c>
      <c r="N7231" s="5" t="str">
        <f>IF('Ek.3-A'!P7231="", "", 'Ek.3-A'!P7231)</f>
        <v/>
      </c>
      <c r="O7231" s="142">
        <f>'Ek.3-A'!S7231</f>
        <v>0</v>
      </c>
      <c r="P7231" s="143" t="str">
        <f>'Ek.3-A'!L7231</f>
        <v/>
      </c>
      <c r="Q7231" s="24" t="str">
        <f>'Ek.3-A'!M7231</f>
        <v/>
      </c>
      <c r="R7231" s="24">
        <f t="shared" si="1527"/>
        <v>0</v>
      </c>
      <c r="S7231" s="141" t="str">
        <f t="shared" si="1528"/>
        <v>H</v>
      </c>
      <c r="T7231" s="24">
        <f>IF(S7231="E",SUM($R$5:R7231),0)</f>
        <v>0</v>
      </c>
      <c r="U7231" s="143">
        <f t="shared" si="1529"/>
        <v>0</v>
      </c>
    </row>
    <row r="7232" spans="1:21" x14ac:dyDescent="0.25">
      <c r="A7232" s="6">
        <v>73.320000000000107</v>
      </c>
      <c r="B7232" s="32" t="s">
        <v>318</v>
      </c>
      <c r="K7232" s="3">
        <f t="shared" si="1530"/>
        <v>5328</v>
      </c>
      <c r="L7232" s="97" t="str">
        <f>IF(TRIM('Ek.3-A'!F7232)&lt;&gt;"","var","yok")</f>
        <v>yok</v>
      </c>
      <c r="M7232" s="5" t="str">
        <f>IF('Ek.3-A'!F7232="", "", IF(VLOOKUP('Ek.3-A'!F7232, Veriler!D:E, 2, 0)=0, "", VLOOKUP('Ek.3-A'!F7232, Veriler!D:E, 2, 0)))</f>
        <v/>
      </c>
      <c r="N7232" s="5" t="str">
        <f>IF('Ek.3-A'!P7232="", "", 'Ek.3-A'!P7232)</f>
        <v/>
      </c>
      <c r="O7232" s="142">
        <f>'Ek.3-A'!S7232</f>
        <v>0</v>
      </c>
      <c r="P7232" s="143" t="str">
        <f>'Ek.3-A'!L7232</f>
        <v/>
      </c>
      <c r="Q7232" s="24" t="str">
        <f>'Ek.3-A'!M7232</f>
        <v/>
      </c>
      <c r="R7232" s="24">
        <f t="shared" si="1527"/>
        <v>0</v>
      </c>
      <c r="S7232" s="141" t="str">
        <f t="shared" si="1528"/>
        <v>H</v>
      </c>
      <c r="T7232" s="24">
        <f>IF(S7232="E",SUM($R$5:R7232),0)</f>
        <v>0</v>
      </c>
      <c r="U7232" s="143">
        <f t="shared" si="1529"/>
        <v>0</v>
      </c>
    </row>
    <row r="7233" spans="1:21" x14ac:dyDescent="0.25">
      <c r="A7233" s="6">
        <v>73.330000000000098</v>
      </c>
      <c r="B7233" s="32" t="s">
        <v>318</v>
      </c>
      <c r="K7233" s="3">
        <f t="shared" si="1530"/>
        <v>5329</v>
      </c>
      <c r="L7233" s="97" t="str">
        <f>IF(TRIM('Ek.3-A'!F7233)&lt;&gt;"","var","yok")</f>
        <v>yok</v>
      </c>
      <c r="M7233" s="5" t="str">
        <f>IF('Ek.3-A'!F7233="", "", IF(VLOOKUP('Ek.3-A'!F7233, Veriler!D:E, 2, 0)=0, "", VLOOKUP('Ek.3-A'!F7233, Veriler!D:E, 2, 0)))</f>
        <v/>
      </c>
      <c r="N7233" s="5" t="str">
        <f>IF('Ek.3-A'!P7233="", "", 'Ek.3-A'!P7233)</f>
        <v/>
      </c>
      <c r="O7233" s="142">
        <f>'Ek.3-A'!S7233</f>
        <v>0</v>
      </c>
      <c r="P7233" s="143" t="str">
        <f>'Ek.3-A'!L7233</f>
        <v/>
      </c>
      <c r="Q7233" s="24" t="str">
        <f>'Ek.3-A'!M7233</f>
        <v/>
      </c>
      <c r="R7233" s="24">
        <f t="shared" si="1527"/>
        <v>0</v>
      </c>
      <c r="S7233" s="141" t="str">
        <f t="shared" si="1528"/>
        <v>H</v>
      </c>
      <c r="T7233" s="24">
        <f>IF(S7233="E",SUM($R$5:R7233),0)</f>
        <v>0</v>
      </c>
      <c r="U7233" s="143">
        <f t="shared" si="1529"/>
        <v>0</v>
      </c>
    </row>
    <row r="7234" spans="1:21" x14ac:dyDescent="0.25">
      <c r="A7234" s="6">
        <v>73.340000000000103</v>
      </c>
      <c r="B7234" s="32" t="s">
        <v>318</v>
      </c>
      <c r="K7234" s="3">
        <f t="shared" si="1530"/>
        <v>5330</v>
      </c>
      <c r="L7234" s="97" t="str">
        <f>IF(TRIM('Ek.3-A'!F7234)&lt;&gt;"","var","yok")</f>
        <v>yok</v>
      </c>
      <c r="M7234" s="5" t="str">
        <f>IF('Ek.3-A'!F7234="", "", IF(VLOOKUP('Ek.3-A'!F7234, Veriler!D:E, 2, 0)=0, "", VLOOKUP('Ek.3-A'!F7234, Veriler!D:E, 2, 0)))</f>
        <v/>
      </c>
      <c r="N7234" s="5" t="str">
        <f>IF('Ek.3-A'!P7234="", "", 'Ek.3-A'!P7234)</f>
        <v/>
      </c>
      <c r="O7234" s="142">
        <f>'Ek.3-A'!S7234</f>
        <v>0</v>
      </c>
      <c r="P7234" s="143" t="str">
        <f>'Ek.3-A'!L7234</f>
        <v/>
      </c>
      <c r="Q7234" s="24" t="str">
        <f>'Ek.3-A'!M7234</f>
        <v/>
      </c>
      <c r="R7234" s="24">
        <f t="shared" si="1527"/>
        <v>0</v>
      </c>
      <c r="S7234" s="141" t="str">
        <f t="shared" si="1528"/>
        <v>H</v>
      </c>
      <c r="T7234" s="24">
        <f>IF(S7234="E",SUM($R$5:R7234),0)</f>
        <v>0</v>
      </c>
      <c r="U7234" s="143">
        <f t="shared" si="1529"/>
        <v>0</v>
      </c>
    </row>
    <row r="7235" spans="1:21" x14ac:dyDescent="0.25">
      <c r="A7235" s="6">
        <v>73.350000000000094</v>
      </c>
      <c r="B7235" s="32" t="s">
        <v>318</v>
      </c>
      <c r="K7235" s="3">
        <f t="shared" si="1530"/>
        <v>5331</v>
      </c>
      <c r="L7235" s="97" t="str">
        <f>IF(TRIM('Ek.3-A'!F7235)&lt;&gt;"","var","yok")</f>
        <v>yok</v>
      </c>
      <c r="M7235" s="5" t="str">
        <f>IF('Ek.3-A'!F7235="", "", IF(VLOOKUP('Ek.3-A'!F7235, Veriler!D:E, 2, 0)=0, "", VLOOKUP('Ek.3-A'!F7235, Veriler!D:E, 2, 0)))</f>
        <v/>
      </c>
      <c r="N7235" s="5" t="str">
        <f>IF('Ek.3-A'!P7235="", "", 'Ek.3-A'!P7235)</f>
        <v/>
      </c>
      <c r="O7235" s="142">
        <f>'Ek.3-A'!S7235</f>
        <v>0</v>
      </c>
      <c r="P7235" s="143" t="str">
        <f>'Ek.3-A'!L7235</f>
        <v/>
      </c>
      <c r="Q7235" s="24" t="str">
        <f>'Ek.3-A'!M7235</f>
        <v/>
      </c>
      <c r="R7235" s="24">
        <f t="shared" si="1527"/>
        <v>0</v>
      </c>
      <c r="S7235" s="141" t="str">
        <f t="shared" si="1528"/>
        <v>H</v>
      </c>
      <c r="T7235" s="24">
        <f>IF(S7235="E",SUM($R$5:R7235),0)</f>
        <v>0</v>
      </c>
      <c r="U7235" s="143">
        <f t="shared" si="1529"/>
        <v>0</v>
      </c>
    </row>
    <row r="7236" spans="1:21" x14ac:dyDescent="0.25">
      <c r="A7236" s="6">
        <v>73.360000000000099</v>
      </c>
      <c r="B7236" s="32" t="s">
        <v>318</v>
      </c>
      <c r="K7236" s="3">
        <f t="shared" si="1530"/>
        <v>5332</v>
      </c>
      <c r="L7236" s="97" t="str">
        <f>IF(TRIM('Ek.3-A'!F7236)&lt;&gt;"","var","yok")</f>
        <v>yok</v>
      </c>
      <c r="M7236" s="5" t="str">
        <f>IF('Ek.3-A'!F7236="", "", IF(VLOOKUP('Ek.3-A'!F7236, Veriler!D:E, 2, 0)=0, "", VLOOKUP('Ek.3-A'!F7236, Veriler!D:E, 2, 0)))</f>
        <v/>
      </c>
      <c r="N7236" s="5" t="str">
        <f>IF('Ek.3-A'!P7236="", "", 'Ek.3-A'!P7236)</f>
        <v/>
      </c>
      <c r="O7236" s="142">
        <f>'Ek.3-A'!S7236</f>
        <v>0</v>
      </c>
      <c r="P7236" s="143" t="str">
        <f>'Ek.3-A'!L7236</f>
        <v/>
      </c>
      <c r="Q7236" s="24" t="str">
        <f>'Ek.3-A'!M7236</f>
        <v/>
      </c>
      <c r="R7236" s="24">
        <f t="shared" si="1527"/>
        <v>0</v>
      </c>
      <c r="S7236" s="141" t="str">
        <f t="shared" si="1528"/>
        <v>H</v>
      </c>
      <c r="T7236" s="24">
        <f>IF(S7236="E",SUM($R$5:R7236),0)</f>
        <v>0</v>
      </c>
      <c r="U7236" s="143">
        <f t="shared" si="1529"/>
        <v>0</v>
      </c>
    </row>
    <row r="7237" spans="1:21" x14ac:dyDescent="0.25">
      <c r="A7237" s="6">
        <v>73.370000000000104</v>
      </c>
      <c r="B7237" s="32" t="s">
        <v>318</v>
      </c>
      <c r="K7237" s="3">
        <f t="shared" si="1530"/>
        <v>5333</v>
      </c>
      <c r="L7237" s="97" t="str">
        <f>IF(TRIM('Ek.3-A'!F7237)&lt;&gt;"","var","yok")</f>
        <v>yok</v>
      </c>
      <c r="M7237" s="5" t="str">
        <f>IF('Ek.3-A'!F7237="", "", IF(VLOOKUP('Ek.3-A'!F7237, Veriler!D:E, 2, 0)=0, "", VLOOKUP('Ek.3-A'!F7237, Veriler!D:E, 2, 0)))</f>
        <v/>
      </c>
      <c r="N7237" s="5" t="str">
        <f>IF('Ek.3-A'!P7237="", "", 'Ek.3-A'!P7237)</f>
        <v/>
      </c>
      <c r="O7237" s="142">
        <f>'Ek.3-A'!S7237</f>
        <v>0</v>
      </c>
      <c r="P7237" s="143" t="str">
        <f>'Ek.3-A'!L7237</f>
        <v/>
      </c>
      <c r="Q7237" s="24" t="str">
        <f>'Ek.3-A'!M7237</f>
        <v/>
      </c>
      <c r="R7237" s="24">
        <f t="shared" si="1527"/>
        <v>0</v>
      </c>
      <c r="S7237" s="141" t="str">
        <f t="shared" si="1528"/>
        <v>H</v>
      </c>
      <c r="T7237" s="24">
        <f>IF(S7237="E",SUM($R$5:R7237),0)</f>
        <v>0</v>
      </c>
      <c r="U7237" s="143">
        <f t="shared" si="1529"/>
        <v>0</v>
      </c>
    </row>
    <row r="7238" spans="1:21" x14ac:dyDescent="0.25">
      <c r="A7238" s="6">
        <v>73.380000000000095</v>
      </c>
      <c r="B7238" s="32" t="s">
        <v>318</v>
      </c>
      <c r="K7238" s="3">
        <f t="shared" si="1530"/>
        <v>5334</v>
      </c>
      <c r="L7238" s="97" t="str">
        <f>IF(TRIM('Ek.3-A'!F7238)&lt;&gt;"","var","yok")</f>
        <v>yok</v>
      </c>
      <c r="M7238" s="5" t="str">
        <f>IF('Ek.3-A'!F7238="", "", IF(VLOOKUP('Ek.3-A'!F7238, Veriler!D:E, 2, 0)=0, "", VLOOKUP('Ek.3-A'!F7238, Veriler!D:E, 2, 0)))</f>
        <v/>
      </c>
      <c r="N7238" s="5" t="str">
        <f>IF('Ek.3-A'!P7238="", "", 'Ek.3-A'!P7238)</f>
        <v/>
      </c>
      <c r="O7238" s="142">
        <f>'Ek.3-A'!S7238</f>
        <v>0</v>
      </c>
      <c r="P7238" s="143" t="str">
        <f>'Ek.3-A'!L7238</f>
        <v/>
      </c>
      <c r="Q7238" s="24" t="str">
        <f>'Ek.3-A'!M7238</f>
        <v/>
      </c>
      <c r="R7238" s="24">
        <f t="shared" si="1527"/>
        <v>0</v>
      </c>
      <c r="S7238" s="141" t="str">
        <f t="shared" si="1528"/>
        <v>H</v>
      </c>
      <c r="T7238" s="24">
        <f>IF(S7238="E",SUM($R$5:R7238),0)</f>
        <v>0</v>
      </c>
      <c r="U7238" s="143">
        <f t="shared" si="1529"/>
        <v>0</v>
      </c>
    </row>
    <row r="7239" spans="1:21" x14ac:dyDescent="0.25">
      <c r="A7239" s="6">
        <v>73.3900000000001</v>
      </c>
      <c r="B7239" s="32" t="s">
        <v>318</v>
      </c>
      <c r="L7239" s="97"/>
      <c r="M7239" s="5"/>
      <c r="N7239" s="5"/>
      <c r="O7239" s="5"/>
      <c r="Q7239" s="23"/>
      <c r="T7239" s="24"/>
      <c r="U7239" s="25"/>
    </row>
    <row r="7240" spans="1:21" x14ac:dyDescent="0.25">
      <c r="A7240" s="6">
        <v>73.400000000000105</v>
      </c>
      <c r="B7240" s="32" t="s">
        <v>318</v>
      </c>
      <c r="K7240" s="3">
        <f>K7238+1</f>
        <v>5335</v>
      </c>
      <c r="L7240" s="97" t="str">
        <f>IF(TRIM('Ek.3-A'!F7240)&lt;&gt;"","var","yok")</f>
        <v>yok</v>
      </c>
      <c r="M7240" s="5" t="str">
        <f>IF('Ek.3-A'!F7240="", "", IF(VLOOKUP('Ek.3-A'!F7240, Veriler!D:E, 2, 0)=0, "", VLOOKUP('Ek.3-A'!F7240, Veriler!D:E, 2, 0)))</f>
        <v/>
      </c>
      <c r="N7240" s="5" t="str">
        <f>IF('Ek.3-A'!P7240="", "", 'Ek.3-A'!P7240)</f>
        <v/>
      </c>
      <c r="O7240" s="142">
        <f>'Ek.3-A'!S7240</f>
        <v>0</v>
      </c>
      <c r="P7240" s="143" t="str">
        <f>'Ek.3-A'!L7240</f>
        <v/>
      </c>
      <c r="Q7240" s="24" t="str">
        <f>'Ek.3-A'!M7240</f>
        <v/>
      </c>
      <c r="R7240" s="24">
        <f t="shared" ref="R7240:R7253" si="1531">IF(L7240="var",0,IF(Q7240&lt;=0.005,Q7240,0))</f>
        <v>0</v>
      </c>
      <c r="S7240" s="141" t="str">
        <f t="shared" ref="S7240:S7253" si="1532">IF(Q7240&lt;=0.005,"E","H")</f>
        <v>H</v>
      </c>
      <c r="T7240" s="24">
        <f>IF(S7240="E",SUM($R$5:R7240),0)</f>
        <v>0</v>
      </c>
      <c r="U7240" s="143">
        <f t="shared" ref="U7240:U7253" si="1533">IF(T7240&lt;=0.1, O7240, IF(R7240&gt;$G$2, R7240*O7240, $G$2*O7240))</f>
        <v>0</v>
      </c>
    </row>
    <row r="7241" spans="1:21" x14ac:dyDescent="0.25">
      <c r="A7241" s="6">
        <v>73.410000000000096</v>
      </c>
      <c r="B7241" s="32" t="s">
        <v>318</v>
      </c>
      <c r="K7241" s="3">
        <f t="shared" ref="K7241:K7253" si="1534">K7240+1</f>
        <v>5336</v>
      </c>
      <c r="L7241" s="97" t="str">
        <f>IF(TRIM('Ek.3-A'!F7241)&lt;&gt;"","var","yok")</f>
        <v>yok</v>
      </c>
      <c r="M7241" s="5" t="str">
        <f>IF('Ek.3-A'!F7241="", "", IF(VLOOKUP('Ek.3-A'!F7241, Veriler!D:E, 2, 0)=0, "", VLOOKUP('Ek.3-A'!F7241, Veriler!D:E, 2, 0)))</f>
        <v/>
      </c>
      <c r="N7241" s="5" t="str">
        <f>IF('Ek.3-A'!P7241="", "", 'Ek.3-A'!P7241)</f>
        <v/>
      </c>
      <c r="O7241" s="142">
        <f>'Ek.3-A'!S7241</f>
        <v>0</v>
      </c>
      <c r="P7241" s="143" t="str">
        <f>'Ek.3-A'!L7241</f>
        <v/>
      </c>
      <c r="Q7241" s="24" t="str">
        <f>'Ek.3-A'!M7241</f>
        <v/>
      </c>
      <c r="R7241" s="24">
        <f t="shared" si="1531"/>
        <v>0</v>
      </c>
      <c r="S7241" s="141" t="str">
        <f t="shared" si="1532"/>
        <v>H</v>
      </c>
      <c r="T7241" s="24">
        <f>IF(S7241="E",SUM($R$5:R7241),0)</f>
        <v>0</v>
      </c>
      <c r="U7241" s="143">
        <f t="shared" si="1533"/>
        <v>0</v>
      </c>
    </row>
    <row r="7242" spans="1:21" x14ac:dyDescent="0.25">
      <c r="A7242" s="6">
        <v>73.420000000000101</v>
      </c>
      <c r="B7242" s="32" t="s">
        <v>318</v>
      </c>
      <c r="K7242" s="3">
        <f t="shared" si="1534"/>
        <v>5337</v>
      </c>
      <c r="L7242" s="97" t="str">
        <f>IF(TRIM('Ek.3-A'!F7242)&lt;&gt;"","var","yok")</f>
        <v>yok</v>
      </c>
      <c r="M7242" s="5" t="str">
        <f>IF('Ek.3-A'!F7242="", "", IF(VLOOKUP('Ek.3-A'!F7242, Veriler!D:E, 2, 0)=0, "", VLOOKUP('Ek.3-A'!F7242, Veriler!D:E, 2, 0)))</f>
        <v/>
      </c>
      <c r="N7242" s="5" t="str">
        <f>IF('Ek.3-A'!P7242="", "", 'Ek.3-A'!P7242)</f>
        <v/>
      </c>
      <c r="O7242" s="142">
        <f>'Ek.3-A'!S7242</f>
        <v>0</v>
      </c>
      <c r="P7242" s="143" t="str">
        <f>'Ek.3-A'!L7242</f>
        <v/>
      </c>
      <c r="Q7242" s="24" t="str">
        <f>'Ek.3-A'!M7242</f>
        <v/>
      </c>
      <c r="R7242" s="24">
        <f t="shared" si="1531"/>
        <v>0</v>
      </c>
      <c r="S7242" s="141" t="str">
        <f t="shared" si="1532"/>
        <v>H</v>
      </c>
      <c r="T7242" s="24">
        <f>IF(S7242="E",SUM($R$5:R7242),0)</f>
        <v>0</v>
      </c>
      <c r="U7242" s="143">
        <f t="shared" si="1533"/>
        <v>0</v>
      </c>
    </row>
    <row r="7243" spans="1:21" x14ac:dyDescent="0.25">
      <c r="A7243" s="6">
        <v>73.430000000000106</v>
      </c>
      <c r="B7243" s="32" t="s">
        <v>318</v>
      </c>
      <c r="K7243" s="3">
        <f t="shared" si="1534"/>
        <v>5338</v>
      </c>
      <c r="L7243" s="97" t="str">
        <f>IF(TRIM('Ek.3-A'!F7243)&lt;&gt;"","var","yok")</f>
        <v>yok</v>
      </c>
      <c r="M7243" s="5" t="str">
        <f>IF('Ek.3-A'!F7243="", "", IF(VLOOKUP('Ek.3-A'!F7243, Veriler!D:E, 2, 0)=0, "", VLOOKUP('Ek.3-A'!F7243, Veriler!D:E, 2, 0)))</f>
        <v/>
      </c>
      <c r="N7243" s="5" t="str">
        <f>IF('Ek.3-A'!P7243="", "", 'Ek.3-A'!P7243)</f>
        <v/>
      </c>
      <c r="O7243" s="142">
        <f>'Ek.3-A'!S7243</f>
        <v>0</v>
      </c>
      <c r="P7243" s="143" t="str">
        <f>'Ek.3-A'!L7243</f>
        <v/>
      </c>
      <c r="Q7243" s="24" t="str">
        <f>'Ek.3-A'!M7243</f>
        <v/>
      </c>
      <c r="R7243" s="24">
        <f t="shared" si="1531"/>
        <v>0</v>
      </c>
      <c r="S7243" s="141" t="str">
        <f t="shared" si="1532"/>
        <v>H</v>
      </c>
      <c r="T7243" s="24">
        <f>IF(S7243="E",SUM($R$5:R7243),0)</f>
        <v>0</v>
      </c>
      <c r="U7243" s="143">
        <f t="shared" si="1533"/>
        <v>0</v>
      </c>
    </row>
    <row r="7244" spans="1:21" x14ac:dyDescent="0.25">
      <c r="A7244" s="6">
        <v>73.440000000000097</v>
      </c>
      <c r="B7244" s="32" t="s">
        <v>318</v>
      </c>
      <c r="K7244" s="3">
        <f t="shared" si="1534"/>
        <v>5339</v>
      </c>
      <c r="L7244" s="97" t="str">
        <f>IF(TRIM('Ek.3-A'!F7244)&lt;&gt;"","var","yok")</f>
        <v>yok</v>
      </c>
      <c r="M7244" s="5" t="str">
        <f>IF('Ek.3-A'!F7244="", "", IF(VLOOKUP('Ek.3-A'!F7244, Veriler!D:E, 2, 0)=0, "", VLOOKUP('Ek.3-A'!F7244, Veriler!D:E, 2, 0)))</f>
        <v/>
      </c>
      <c r="N7244" s="5" t="str">
        <f>IF('Ek.3-A'!P7244="", "", 'Ek.3-A'!P7244)</f>
        <v/>
      </c>
      <c r="O7244" s="142">
        <f>'Ek.3-A'!S7244</f>
        <v>0</v>
      </c>
      <c r="P7244" s="143" t="str">
        <f>'Ek.3-A'!L7244</f>
        <v/>
      </c>
      <c r="Q7244" s="24" t="str">
        <f>'Ek.3-A'!M7244</f>
        <v/>
      </c>
      <c r="R7244" s="24">
        <f t="shared" si="1531"/>
        <v>0</v>
      </c>
      <c r="S7244" s="141" t="str">
        <f t="shared" si="1532"/>
        <v>H</v>
      </c>
      <c r="T7244" s="24">
        <f>IF(S7244="E",SUM($R$5:R7244),0)</f>
        <v>0</v>
      </c>
      <c r="U7244" s="143">
        <f t="shared" si="1533"/>
        <v>0</v>
      </c>
    </row>
    <row r="7245" spans="1:21" x14ac:dyDescent="0.25">
      <c r="A7245" s="6">
        <v>73.450000000000102</v>
      </c>
      <c r="B7245" s="32" t="s">
        <v>318</v>
      </c>
      <c r="K7245" s="3">
        <f t="shared" si="1534"/>
        <v>5340</v>
      </c>
      <c r="L7245" s="97" t="str">
        <f>IF(TRIM('Ek.3-A'!F7245)&lt;&gt;"","var","yok")</f>
        <v>yok</v>
      </c>
      <c r="M7245" s="5" t="str">
        <f>IF('Ek.3-A'!F7245="", "", IF(VLOOKUP('Ek.3-A'!F7245, Veriler!D:E, 2, 0)=0, "", VLOOKUP('Ek.3-A'!F7245, Veriler!D:E, 2, 0)))</f>
        <v/>
      </c>
      <c r="N7245" s="5" t="str">
        <f>IF('Ek.3-A'!P7245="", "", 'Ek.3-A'!P7245)</f>
        <v/>
      </c>
      <c r="O7245" s="142">
        <f>'Ek.3-A'!S7245</f>
        <v>0</v>
      </c>
      <c r="P7245" s="143" t="str">
        <f>'Ek.3-A'!L7245</f>
        <v/>
      </c>
      <c r="Q7245" s="24" t="str">
        <f>'Ek.3-A'!M7245</f>
        <v/>
      </c>
      <c r="R7245" s="24">
        <f t="shared" si="1531"/>
        <v>0</v>
      </c>
      <c r="S7245" s="141" t="str">
        <f t="shared" si="1532"/>
        <v>H</v>
      </c>
      <c r="T7245" s="24">
        <f>IF(S7245="E",SUM($R$5:R7245),0)</f>
        <v>0</v>
      </c>
      <c r="U7245" s="143">
        <f t="shared" si="1533"/>
        <v>0</v>
      </c>
    </row>
    <row r="7246" spans="1:21" x14ac:dyDescent="0.25">
      <c r="A7246" s="6">
        <v>73.460000000000093</v>
      </c>
      <c r="B7246" s="32" t="s">
        <v>318</v>
      </c>
      <c r="K7246" s="3">
        <f t="shared" si="1534"/>
        <v>5341</v>
      </c>
      <c r="L7246" s="97" t="str">
        <f>IF(TRIM('Ek.3-A'!F7246)&lt;&gt;"","var","yok")</f>
        <v>yok</v>
      </c>
      <c r="M7246" s="5" t="str">
        <f>IF('Ek.3-A'!F7246="", "", IF(VLOOKUP('Ek.3-A'!F7246, Veriler!D:E, 2, 0)=0, "", VLOOKUP('Ek.3-A'!F7246, Veriler!D:E, 2, 0)))</f>
        <v/>
      </c>
      <c r="N7246" s="5" t="str">
        <f>IF('Ek.3-A'!P7246="", "", 'Ek.3-A'!P7246)</f>
        <v/>
      </c>
      <c r="O7246" s="142">
        <f>'Ek.3-A'!S7246</f>
        <v>0</v>
      </c>
      <c r="P7246" s="143" t="str">
        <f>'Ek.3-A'!L7246</f>
        <v/>
      </c>
      <c r="Q7246" s="24" t="str">
        <f>'Ek.3-A'!M7246</f>
        <v/>
      </c>
      <c r="R7246" s="24">
        <f t="shared" si="1531"/>
        <v>0</v>
      </c>
      <c r="S7246" s="141" t="str">
        <f t="shared" si="1532"/>
        <v>H</v>
      </c>
      <c r="T7246" s="24">
        <f>IF(S7246="E",SUM($R$5:R7246),0)</f>
        <v>0</v>
      </c>
      <c r="U7246" s="143">
        <f t="shared" si="1533"/>
        <v>0</v>
      </c>
    </row>
    <row r="7247" spans="1:21" x14ac:dyDescent="0.25">
      <c r="A7247" s="6">
        <v>73.470000000000098</v>
      </c>
      <c r="B7247" s="32" t="s">
        <v>318</v>
      </c>
      <c r="K7247" s="3">
        <f t="shared" si="1534"/>
        <v>5342</v>
      </c>
      <c r="L7247" s="97" t="str">
        <f>IF(TRIM('Ek.3-A'!F7247)&lt;&gt;"","var","yok")</f>
        <v>yok</v>
      </c>
      <c r="M7247" s="5" t="str">
        <f>IF('Ek.3-A'!F7247="", "", IF(VLOOKUP('Ek.3-A'!F7247, Veriler!D:E, 2, 0)=0, "", VLOOKUP('Ek.3-A'!F7247, Veriler!D:E, 2, 0)))</f>
        <v/>
      </c>
      <c r="N7247" s="5" t="str">
        <f>IF('Ek.3-A'!P7247="", "", 'Ek.3-A'!P7247)</f>
        <v/>
      </c>
      <c r="O7247" s="142">
        <f>'Ek.3-A'!S7247</f>
        <v>0</v>
      </c>
      <c r="P7247" s="143" t="str">
        <f>'Ek.3-A'!L7247</f>
        <v/>
      </c>
      <c r="Q7247" s="24" t="str">
        <f>'Ek.3-A'!M7247</f>
        <v/>
      </c>
      <c r="R7247" s="24">
        <f t="shared" si="1531"/>
        <v>0</v>
      </c>
      <c r="S7247" s="141" t="str">
        <f t="shared" si="1532"/>
        <v>H</v>
      </c>
      <c r="T7247" s="24">
        <f>IF(S7247="E",SUM($R$5:R7247),0)</f>
        <v>0</v>
      </c>
      <c r="U7247" s="143">
        <f t="shared" si="1533"/>
        <v>0</v>
      </c>
    </row>
    <row r="7248" spans="1:21" x14ac:dyDescent="0.25">
      <c r="A7248" s="6">
        <v>73.480000000000103</v>
      </c>
      <c r="B7248" s="32" t="s">
        <v>318</v>
      </c>
      <c r="K7248" s="3">
        <f t="shared" si="1534"/>
        <v>5343</v>
      </c>
      <c r="L7248" s="97" t="str">
        <f>IF(TRIM('Ek.3-A'!F7248)&lt;&gt;"","var","yok")</f>
        <v>yok</v>
      </c>
      <c r="M7248" s="5" t="str">
        <f>IF('Ek.3-A'!F7248="", "", IF(VLOOKUP('Ek.3-A'!F7248, Veriler!D:E, 2, 0)=0, "", VLOOKUP('Ek.3-A'!F7248, Veriler!D:E, 2, 0)))</f>
        <v/>
      </c>
      <c r="N7248" s="5" t="str">
        <f>IF('Ek.3-A'!P7248="", "", 'Ek.3-A'!P7248)</f>
        <v/>
      </c>
      <c r="O7248" s="142">
        <f>'Ek.3-A'!S7248</f>
        <v>0</v>
      </c>
      <c r="P7248" s="143" t="str">
        <f>'Ek.3-A'!L7248</f>
        <v/>
      </c>
      <c r="Q7248" s="24" t="str">
        <f>'Ek.3-A'!M7248</f>
        <v/>
      </c>
      <c r="R7248" s="24">
        <f t="shared" si="1531"/>
        <v>0</v>
      </c>
      <c r="S7248" s="141" t="str">
        <f t="shared" si="1532"/>
        <v>H</v>
      </c>
      <c r="T7248" s="24">
        <f>IF(S7248="E",SUM($R$5:R7248),0)</f>
        <v>0</v>
      </c>
      <c r="U7248" s="143">
        <f t="shared" si="1533"/>
        <v>0</v>
      </c>
    </row>
    <row r="7249" spans="1:41" x14ac:dyDescent="0.25">
      <c r="A7249" s="6">
        <v>73.490000000000094</v>
      </c>
      <c r="B7249" s="32" t="s">
        <v>318</v>
      </c>
      <c r="K7249" s="3">
        <f t="shared" si="1534"/>
        <v>5344</v>
      </c>
      <c r="L7249" s="97" t="str">
        <f>IF(TRIM('Ek.3-A'!F7249)&lt;&gt;"","var","yok")</f>
        <v>yok</v>
      </c>
      <c r="M7249" s="5" t="str">
        <f>IF('Ek.3-A'!F7249="", "", IF(VLOOKUP('Ek.3-A'!F7249, Veriler!D:E, 2, 0)=0, "", VLOOKUP('Ek.3-A'!F7249, Veriler!D:E, 2, 0)))</f>
        <v/>
      </c>
      <c r="N7249" s="5" t="str">
        <f>IF('Ek.3-A'!P7249="", "", 'Ek.3-A'!P7249)</f>
        <v/>
      </c>
      <c r="O7249" s="142">
        <f>'Ek.3-A'!S7249</f>
        <v>0</v>
      </c>
      <c r="P7249" s="143" t="str">
        <f>'Ek.3-A'!L7249</f>
        <v/>
      </c>
      <c r="Q7249" s="24" t="str">
        <f>'Ek.3-A'!M7249</f>
        <v/>
      </c>
      <c r="R7249" s="24">
        <f t="shared" si="1531"/>
        <v>0</v>
      </c>
      <c r="S7249" s="141" t="str">
        <f t="shared" si="1532"/>
        <v>H</v>
      </c>
      <c r="T7249" s="24">
        <f>IF(S7249="E",SUM($R$5:R7249),0)</f>
        <v>0</v>
      </c>
      <c r="U7249" s="143">
        <f t="shared" si="1533"/>
        <v>0</v>
      </c>
    </row>
    <row r="7250" spans="1:41" x14ac:dyDescent="0.25">
      <c r="A7250" s="6">
        <v>73.500000000000099</v>
      </c>
      <c r="B7250" s="32" t="s">
        <v>318</v>
      </c>
      <c r="K7250" s="3">
        <f t="shared" si="1534"/>
        <v>5345</v>
      </c>
      <c r="L7250" s="97" t="str">
        <f>IF(TRIM('Ek.3-A'!F7250)&lt;&gt;"","var","yok")</f>
        <v>yok</v>
      </c>
      <c r="M7250" s="5" t="str">
        <f>IF('Ek.3-A'!F7250="", "", IF(VLOOKUP('Ek.3-A'!F7250, Veriler!D:E, 2, 0)=0, "", VLOOKUP('Ek.3-A'!F7250, Veriler!D:E, 2, 0)))</f>
        <v/>
      </c>
      <c r="N7250" s="5" t="str">
        <f>IF('Ek.3-A'!P7250="", "", 'Ek.3-A'!P7250)</f>
        <v/>
      </c>
      <c r="O7250" s="142">
        <f>'Ek.3-A'!S7250</f>
        <v>0</v>
      </c>
      <c r="P7250" s="143" t="str">
        <f>'Ek.3-A'!L7250</f>
        <v/>
      </c>
      <c r="Q7250" s="24" t="str">
        <f>'Ek.3-A'!M7250</f>
        <v/>
      </c>
      <c r="R7250" s="24">
        <f t="shared" si="1531"/>
        <v>0</v>
      </c>
      <c r="S7250" s="141" t="str">
        <f t="shared" si="1532"/>
        <v>H</v>
      </c>
      <c r="T7250" s="24">
        <f>IF(S7250="E",SUM($R$5:R7250),0)</f>
        <v>0</v>
      </c>
      <c r="U7250" s="143">
        <f t="shared" si="1533"/>
        <v>0</v>
      </c>
    </row>
    <row r="7251" spans="1:41" x14ac:dyDescent="0.25">
      <c r="A7251" s="6">
        <v>73.510000000000105</v>
      </c>
      <c r="B7251" s="32" t="s">
        <v>318</v>
      </c>
      <c r="K7251" s="3">
        <f t="shared" si="1534"/>
        <v>5346</v>
      </c>
      <c r="L7251" s="97" t="str">
        <f>IF(TRIM('Ek.3-A'!F7251)&lt;&gt;"","var","yok")</f>
        <v>yok</v>
      </c>
      <c r="M7251" s="5" t="str">
        <f>IF('Ek.3-A'!F7251="", "", IF(VLOOKUP('Ek.3-A'!F7251, Veriler!D:E, 2, 0)=0, "", VLOOKUP('Ek.3-A'!F7251, Veriler!D:E, 2, 0)))</f>
        <v/>
      </c>
      <c r="N7251" s="5" t="str">
        <f>IF('Ek.3-A'!P7251="", "", 'Ek.3-A'!P7251)</f>
        <v/>
      </c>
      <c r="O7251" s="142">
        <f>'Ek.3-A'!S7251</f>
        <v>0</v>
      </c>
      <c r="P7251" s="143" t="str">
        <f>'Ek.3-A'!L7251</f>
        <v/>
      </c>
      <c r="Q7251" s="24" t="str">
        <f>'Ek.3-A'!M7251</f>
        <v/>
      </c>
      <c r="R7251" s="24">
        <f t="shared" si="1531"/>
        <v>0</v>
      </c>
      <c r="S7251" s="141" t="str">
        <f t="shared" si="1532"/>
        <v>H</v>
      </c>
      <c r="T7251" s="24">
        <f>IF(S7251="E",SUM($R$5:R7251),0)</f>
        <v>0</v>
      </c>
      <c r="U7251" s="143">
        <f t="shared" si="1533"/>
        <v>0</v>
      </c>
    </row>
    <row r="7252" spans="1:41" x14ac:dyDescent="0.25">
      <c r="A7252" s="6">
        <v>73.520000000000095</v>
      </c>
      <c r="B7252" s="32" t="s">
        <v>318</v>
      </c>
      <c r="K7252" s="3">
        <f t="shared" si="1534"/>
        <v>5347</v>
      </c>
      <c r="L7252" s="97" t="str">
        <f>IF(TRIM('Ek.3-A'!F7252)&lt;&gt;"","var","yok")</f>
        <v>yok</v>
      </c>
      <c r="M7252" s="5" t="str">
        <f>IF('Ek.3-A'!F7252="", "", IF(VLOOKUP('Ek.3-A'!F7252, Veriler!D:E, 2, 0)=0, "", VLOOKUP('Ek.3-A'!F7252, Veriler!D:E, 2, 0)))</f>
        <v/>
      </c>
      <c r="N7252" s="5" t="str">
        <f>IF('Ek.3-A'!P7252="", "", 'Ek.3-A'!P7252)</f>
        <v/>
      </c>
      <c r="O7252" s="142">
        <f>'Ek.3-A'!S7252</f>
        <v>0</v>
      </c>
      <c r="P7252" s="143" t="str">
        <f>'Ek.3-A'!L7252</f>
        <v/>
      </c>
      <c r="Q7252" s="24" t="str">
        <f>'Ek.3-A'!M7252</f>
        <v/>
      </c>
      <c r="R7252" s="24">
        <f t="shared" si="1531"/>
        <v>0</v>
      </c>
      <c r="S7252" s="141" t="str">
        <f t="shared" si="1532"/>
        <v>H</v>
      </c>
      <c r="T7252" s="24">
        <f>IF(S7252="E",SUM($R$5:R7252),0)</f>
        <v>0</v>
      </c>
      <c r="U7252" s="143">
        <f t="shared" si="1533"/>
        <v>0</v>
      </c>
    </row>
    <row r="7253" spans="1:41" x14ac:dyDescent="0.25">
      <c r="A7253" s="6">
        <v>73.530000000000101</v>
      </c>
      <c r="B7253" s="32" t="s">
        <v>318</v>
      </c>
      <c r="K7253" s="3">
        <f t="shared" si="1534"/>
        <v>5348</v>
      </c>
      <c r="L7253" s="97" t="str">
        <f>IF(TRIM('Ek.3-A'!F7253)&lt;&gt;"","var","yok")</f>
        <v>yok</v>
      </c>
      <c r="M7253" s="5" t="str">
        <f>IF('Ek.3-A'!F7253="", "", IF(VLOOKUP('Ek.3-A'!F7253, Veriler!D:E, 2, 0)=0, "", VLOOKUP('Ek.3-A'!F7253, Veriler!D:E, 2, 0)))</f>
        <v/>
      </c>
      <c r="N7253" s="5" t="str">
        <f>IF('Ek.3-A'!P7253="", "", 'Ek.3-A'!P7253)</f>
        <v/>
      </c>
      <c r="O7253" s="142">
        <f>'Ek.3-A'!S7253</f>
        <v>0</v>
      </c>
      <c r="P7253" s="143" t="str">
        <f>'Ek.3-A'!L7253</f>
        <v/>
      </c>
      <c r="Q7253" s="24" t="str">
        <f>'Ek.3-A'!M7253</f>
        <v/>
      </c>
      <c r="R7253" s="24">
        <f t="shared" si="1531"/>
        <v>0</v>
      </c>
      <c r="S7253" s="141" t="str">
        <f t="shared" si="1532"/>
        <v>H</v>
      </c>
      <c r="T7253" s="24">
        <f>IF(S7253="E",SUM($R$5:R7253),0)</f>
        <v>0</v>
      </c>
      <c r="U7253" s="143">
        <f t="shared" si="1533"/>
        <v>0</v>
      </c>
    </row>
    <row r="7254" spans="1:41" x14ac:dyDescent="0.25">
      <c r="A7254" s="6">
        <v>73.540000000000106</v>
      </c>
      <c r="B7254" s="32" t="s">
        <v>318</v>
      </c>
      <c r="T7254" s="24"/>
      <c r="U7254" s="25"/>
      <c r="AO7254" s="140">
        <f>'Ek.3-A'!L7254</f>
        <v>0</v>
      </c>
    </row>
    <row r="7255" spans="1:41" x14ac:dyDescent="0.25">
      <c r="A7255" s="6">
        <v>73.550000000000097</v>
      </c>
      <c r="B7255" s="32" t="s">
        <v>318</v>
      </c>
      <c r="T7255" s="24"/>
      <c r="U7255" s="25"/>
      <c r="AO7255" s="140"/>
    </row>
    <row r="7256" spans="1:41" x14ac:dyDescent="0.25">
      <c r="A7256" s="6">
        <v>73.560000000000102</v>
      </c>
      <c r="B7256" s="32" t="s">
        <v>318</v>
      </c>
      <c r="T7256" s="24"/>
      <c r="U7256" s="25"/>
      <c r="AO7256" s="140"/>
    </row>
    <row r="7257" spans="1:41" x14ac:dyDescent="0.25">
      <c r="A7257" s="6">
        <v>73.570000000000107</v>
      </c>
      <c r="B7257" s="32" t="s">
        <v>318</v>
      </c>
      <c r="T7257" s="24"/>
      <c r="U7257" s="25"/>
      <c r="AO7257" s="140"/>
    </row>
    <row r="7258" spans="1:41" x14ac:dyDescent="0.25">
      <c r="A7258" s="6">
        <v>73.580000000000098</v>
      </c>
      <c r="B7258" s="32" t="s">
        <v>318</v>
      </c>
      <c r="T7258" s="24"/>
      <c r="U7258" s="25"/>
    </row>
    <row r="7259" spans="1:41" x14ac:dyDescent="0.25">
      <c r="A7259" s="6">
        <v>73.590000000000103</v>
      </c>
      <c r="B7259" s="32" t="s">
        <v>318</v>
      </c>
      <c r="T7259" s="24"/>
      <c r="U7259" s="25"/>
    </row>
    <row r="7260" spans="1:41" x14ac:dyDescent="0.25">
      <c r="A7260" s="6">
        <v>73.600000000000094</v>
      </c>
      <c r="B7260" s="32" t="s">
        <v>318</v>
      </c>
      <c r="T7260" s="24"/>
      <c r="U7260" s="25"/>
    </row>
    <row r="7261" spans="1:41" x14ac:dyDescent="0.25">
      <c r="A7261" s="6">
        <v>73.610000000000099</v>
      </c>
      <c r="B7261" s="32" t="s">
        <v>318</v>
      </c>
      <c r="T7261" s="24"/>
      <c r="U7261" s="25"/>
    </row>
    <row r="7262" spans="1:41" x14ac:dyDescent="0.25">
      <c r="A7262" s="6">
        <v>73.620000000000104</v>
      </c>
      <c r="B7262" s="32" t="s">
        <v>318</v>
      </c>
      <c r="T7262" s="24"/>
      <c r="U7262" s="25"/>
    </row>
    <row r="7263" spans="1:41" x14ac:dyDescent="0.25">
      <c r="A7263" s="6">
        <v>73.630000000000095</v>
      </c>
      <c r="B7263" s="32" t="s">
        <v>318</v>
      </c>
      <c r="K7263" s="3">
        <f>K7253+1</f>
        <v>5349</v>
      </c>
      <c r="L7263" s="97" t="str">
        <f>IF(TRIM('Ek.3-A'!F7263)&lt;&gt;"","var","yok")</f>
        <v>yok</v>
      </c>
      <c r="M7263" s="5" t="str">
        <f>IF('Ek.3-A'!F7263="", "", IF(VLOOKUP('Ek.3-A'!F7263, Veriler!D:E, 2, 0)=0, "", VLOOKUP('Ek.3-A'!F7263, Veriler!D:E, 2, 0)))</f>
        <v/>
      </c>
      <c r="N7263" s="5" t="str">
        <f>IF('Ek.3-A'!P7263="", "", 'Ek.3-A'!P7263)</f>
        <v/>
      </c>
      <c r="O7263" s="142">
        <f>'Ek.3-A'!S7263</f>
        <v>0</v>
      </c>
      <c r="P7263" s="143" t="str">
        <f>'Ek.3-A'!L7263</f>
        <v/>
      </c>
      <c r="Q7263" s="24" t="str">
        <f>'Ek.3-A'!M7263</f>
        <v/>
      </c>
      <c r="R7263" s="24">
        <f t="shared" ref="R7263:R7276" si="1535">IF(L7263="var",0,IF(Q7263&lt;=0.005,Q7263,0))</f>
        <v>0</v>
      </c>
      <c r="S7263" s="141" t="str">
        <f t="shared" ref="S7263:S7276" si="1536">IF(Q7263&lt;=0.005,"E","H")</f>
        <v>H</v>
      </c>
      <c r="T7263" s="24">
        <f>IF(S7263="E",SUM($R$5:R7263),0)</f>
        <v>0</v>
      </c>
      <c r="U7263" s="143">
        <f t="shared" ref="U7263:U7276" si="1537">IF(T7263&lt;=0.1, O7263, IF(R7263&gt;$G$2, R7263*O7263, $G$2*O7263))</f>
        <v>0</v>
      </c>
    </row>
    <row r="7264" spans="1:41" x14ac:dyDescent="0.25">
      <c r="A7264" s="6">
        <v>73.6400000000001</v>
      </c>
      <c r="B7264" s="32" t="s">
        <v>318</v>
      </c>
      <c r="K7264" s="3">
        <f t="shared" ref="K7264:K7276" si="1538">K7263+1</f>
        <v>5350</v>
      </c>
      <c r="L7264" s="97" t="str">
        <f>IF(TRIM('Ek.3-A'!F7264)&lt;&gt;"","var","yok")</f>
        <v>yok</v>
      </c>
      <c r="M7264" s="5" t="str">
        <f>IF('Ek.3-A'!F7264="", "", IF(VLOOKUP('Ek.3-A'!F7264, Veriler!D:E, 2, 0)=0, "", VLOOKUP('Ek.3-A'!F7264, Veriler!D:E, 2, 0)))</f>
        <v/>
      </c>
      <c r="N7264" s="5" t="str">
        <f>IF('Ek.3-A'!P7264="", "", 'Ek.3-A'!P7264)</f>
        <v/>
      </c>
      <c r="O7264" s="142">
        <f>'Ek.3-A'!S7264</f>
        <v>0</v>
      </c>
      <c r="P7264" s="143" t="str">
        <f>'Ek.3-A'!L7264</f>
        <v/>
      </c>
      <c r="Q7264" s="24" t="str">
        <f>'Ek.3-A'!M7264</f>
        <v/>
      </c>
      <c r="R7264" s="24">
        <f t="shared" si="1535"/>
        <v>0</v>
      </c>
      <c r="S7264" s="141" t="str">
        <f t="shared" si="1536"/>
        <v>H</v>
      </c>
      <c r="T7264" s="24">
        <f>IF(S7264="E",SUM($R$5:R7264),0)</f>
        <v>0</v>
      </c>
      <c r="U7264" s="143">
        <f t="shared" si="1537"/>
        <v>0</v>
      </c>
    </row>
    <row r="7265" spans="1:21" x14ac:dyDescent="0.25">
      <c r="A7265" s="6">
        <v>73.650000000000105</v>
      </c>
      <c r="B7265" s="32" t="s">
        <v>318</v>
      </c>
      <c r="K7265" s="3">
        <f t="shared" si="1538"/>
        <v>5351</v>
      </c>
      <c r="L7265" s="97" t="str">
        <f>IF(TRIM('Ek.3-A'!F7265)&lt;&gt;"","var","yok")</f>
        <v>yok</v>
      </c>
      <c r="M7265" s="5" t="str">
        <f>IF('Ek.3-A'!F7265="", "", IF(VLOOKUP('Ek.3-A'!F7265, Veriler!D:E, 2, 0)=0, "", VLOOKUP('Ek.3-A'!F7265, Veriler!D:E, 2, 0)))</f>
        <v/>
      </c>
      <c r="N7265" s="5" t="str">
        <f>IF('Ek.3-A'!P7265="", "", 'Ek.3-A'!P7265)</f>
        <v/>
      </c>
      <c r="O7265" s="142">
        <f>'Ek.3-A'!S7265</f>
        <v>0</v>
      </c>
      <c r="P7265" s="143" t="str">
        <f>'Ek.3-A'!L7265</f>
        <v/>
      </c>
      <c r="Q7265" s="24" t="str">
        <f>'Ek.3-A'!M7265</f>
        <v/>
      </c>
      <c r="R7265" s="24">
        <f t="shared" si="1535"/>
        <v>0</v>
      </c>
      <c r="S7265" s="141" t="str">
        <f t="shared" si="1536"/>
        <v>H</v>
      </c>
      <c r="T7265" s="24">
        <f>IF(S7265="E",SUM($R$5:R7265),0)</f>
        <v>0</v>
      </c>
      <c r="U7265" s="143">
        <f t="shared" si="1537"/>
        <v>0</v>
      </c>
    </row>
    <row r="7266" spans="1:21" x14ac:dyDescent="0.25">
      <c r="A7266" s="6">
        <v>73.660000000000096</v>
      </c>
      <c r="B7266" s="32" t="s">
        <v>318</v>
      </c>
      <c r="K7266" s="3">
        <f t="shared" si="1538"/>
        <v>5352</v>
      </c>
      <c r="L7266" s="97" t="str">
        <f>IF(TRIM('Ek.3-A'!F7266)&lt;&gt;"","var","yok")</f>
        <v>yok</v>
      </c>
      <c r="M7266" s="5" t="str">
        <f>IF('Ek.3-A'!F7266="", "", IF(VLOOKUP('Ek.3-A'!F7266, Veriler!D:E, 2, 0)=0, "", VLOOKUP('Ek.3-A'!F7266, Veriler!D:E, 2, 0)))</f>
        <v/>
      </c>
      <c r="N7266" s="5" t="str">
        <f>IF('Ek.3-A'!P7266="", "", 'Ek.3-A'!P7266)</f>
        <v/>
      </c>
      <c r="O7266" s="142">
        <f>'Ek.3-A'!S7266</f>
        <v>0</v>
      </c>
      <c r="P7266" s="143" t="str">
        <f>'Ek.3-A'!L7266</f>
        <v/>
      </c>
      <c r="Q7266" s="24" t="str">
        <f>'Ek.3-A'!M7266</f>
        <v/>
      </c>
      <c r="R7266" s="24">
        <f t="shared" si="1535"/>
        <v>0</v>
      </c>
      <c r="S7266" s="141" t="str">
        <f t="shared" si="1536"/>
        <v>H</v>
      </c>
      <c r="T7266" s="24">
        <f>IF(S7266="E",SUM($R$5:R7266),0)</f>
        <v>0</v>
      </c>
      <c r="U7266" s="143">
        <f t="shared" si="1537"/>
        <v>0</v>
      </c>
    </row>
    <row r="7267" spans="1:21" x14ac:dyDescent="0.25">
      <c r="A7267" s="6">
        <v>73.670000000000101</v>
      </c>
      <c r="B7267" s="32" t="s">
        <v>318</v>
      </c>
      <c r="K7267" s="3">
        <f t="shared" si="1538"/>
        <v>5353</v>
      </c>
      <c r="L7267" s="97" t="str">
        <f>IF(TRIM('Ek.3-A'!F7267)&lt;&gt;"","var","yok")</f>
        <v>yok</v>
      </c>
      <c r="M7267" s="5" t="str">
        <f>IF('Ek.3-A'!F7267="", "", IF(VLOOKUP('Ek.3-A'!F7267, Veriler!D:E, 2, 0)=0, "", VLOOKUP('Ek.3-A'!F7267, Veriler!D:E, 2, 0)))</f>
        <v/>
      </c>
      <c r="N7267" s="5" t="str">
        <f>IF('Ek.3-A'!P7267="", "", 'Ek.3-A'!P7267)</f>
        <v/>
      </c>
      <c r="O7267" s="142">
        <f>'Ek.3-A'!S7267</f>
        <v>0</v>
      </c>
      <c r="P7267" s="143" t="str">
        <f>'Ek.3-A'!L7267</f>
        <v/>
      </c>
      <c r="Q7267" s="24" t="str">
        <f>'Ek.3-A'!M7267</f>
        <v/>
      </c>
      <c r="R7267" s="24">
        <f t="shared" si="1535"/>
        <v>0</v>
      </c>
      <c r="S7267" s="141" t="str">
        <f t="shared" si="1536"/>
        <v>H</v>
      </c>
      <c r="T7267" s="24">
        <f>IF(S7267="E",SUM($R$5:R7267),0)</f>
        <v>0</v>
      </c>
      <c r="U7267" s="143">
        <f t="shared" si="1537"/>
        <v>0</v>
      </c>
    </row>
    <row r="7268" spans="1:21" x14ac:dyDescent="0.25">
      <c r="A7268" s="6">
        <v>73.680000000000106</v>
      </c>
      <c r="B7268" s="32" t="s">
        <v>318</v>
      </c>
      <c r="K7268" s="3">
        <f t="shared" si="1538"/>
        <v>5354</v>
      </c>
      <c r="L7268" s="97" t="str">
        <f>IF(TRIM('Ek.3-A'!F7268)&lt;&gt;"","var","yok")</f>
        <v>yok</v>
      </c>
      <c r="M7268" s="5" t="str">
        <f>IF('Ek.3-A'!F7268="", "", IF(VLOOKUP('Ek.3-A'!F7268, Veriler!D:E, 2, 0)=0, "", VLOOKUP('Ek.3-A'!F7268, Veriler!D:E, 2, 0)))</f>
        <v/>
      </c>
      <c r="N7268" s="5" t="str">
        <f>IF('Ek.3-A'!P7268="", "", 'Ek.3-A'!P7268)</f>
        <v/>
      </c>
      <c r="O7268" s="142">
        <f>'Ek.3-A'!S7268</f>
        <v>0</v>
      </c>
      <c r="P7268" s="143" t="str">
        <f>'Ek.3-A'!L7268</f>
        <v/>
      </c>
      <c r="Q7268" s="24" t="str">
        <f>'Ek.3-A'!M7268</f>
        <v/>
      </c>
      <c r="R7268" s="24">
        <f t="shared" si="1535"/>
        <v>0</v>
      </c>
      <c r="S7268" s="141" t="str">
        <f t="shared" si="1536"/>
        <v>H</v>
      </c>
      <c r="T7268" s="24">
        <f>IF(S7268="E",SUM($R$5:R7268),0)</f>
        <v>0</v>
      </c>
      <c r="U7268" s="143">
        <f t="shared" si="1537"/>
        <v>0</v>
      </c>
    </row>
    <row r="7269" spans="1:21" x14ac:dyDescent="0.25">
      <c r="A7269" s="6">
        <v>73.690000000000097</v>
      </c>
      <c r="B7269" s="32" t="s">
        <v>318</v>
      </c>
      <c r="K7269" s="3">
        <f t="shared" si="1538"/>
        <v>5355</v>
      </c>
      <c r="L7269" s="97" t="str">
        <f>IF(TRIM('Ek.3-A'!F7269)&lt;&gt;"","var","yok")</f>
        <v>yok</v>
      </c>
      <c r="M7269" s="5" t="str">
        <f>IF('Ek.3-A'!F7269="", "", IF(VLOOKUP('Ek.3-A'!F7269, Veriler!D:E, 2, 0)=0, "", VLOOKUP('Ek.3-A'!F7269, Veriler!D:E, 2, 0)))</f>
        <v/>
      </c>
      <c r="N7269" s="5" t="str">
        <f>IF('Ek.3-A'!P7269="", "", 'Ek.3-A'!P7269)</f>
        <v/>
      </c>
      <c r="O7269" s="142">
        <f>'Ek.3-A'!S7269</f>
        <v>0</v>
      </c>
      <c r="P7269" s="143" t="str">
        <f>'Ek.3-A'!L7269</f>
        <v/>
      </c>
      <c r="Q7269" s="24" t="str">
        <f>'Ek.3-A'!M7269</f>
        <v/>
      </c>
      <c r="R7269" s="24">
        <f t="shared" si="1535"/>
        <v>0</v>
      </c>
      <c r="S7269" s="141" t="str">
        <f t="shared" si="1536"/>
        <v>H</v>
      </c>
      <c r="T7269" s="24">
        <f>IF(S7269="E",SUM($R$5:R7269),0)</f>
        <v>0</v>
      </c>
      <c r="U7269" s="143">
        <f t="shared" si="1537"/>
        <v>0</v>
      </c>
    </row>
    <row r="7270" spans="1:21" x14ac:dyDescent="0.25">
      <c r="A7270" s="6">
        <v>73.700000000000102</v>
      </c>
      <c r="B7270" s="32" t="s">
        <v>318</v>
      </c>
      <c r="K7270" s="3">
        <f t="shared" si="1538"/>
        <v>5356</v>
      </c>
      <c r="L7270" s="97" t="str">
        <f>IF(TRIM('Ek.3-A'!F7270)&lt;&gt;"","var","yok")</f>
        <v>yok</v>
      </c>
      <c r="M7270" s="5" t="str">
        <f>IF('Ek.3-A'!F7270="", "", IF(VLOOKUP('Ek.3-A'!F7270, Veriler!D:E, 2, 0)=0, "", VLOOKUP('Ek.3-A'!F7270, Veriler!D:E, 2, 0)))</f>
        <v/>
      </c>
      <c r="N7270" s="5" t="str">
        <f>IF('Ek.3-A'!P7270="", "", 'Ek.3-A'!P7270)</f>
        <v/>
      </c>
      <c r="O7270" s="142">
        <f>'Ek.3-A'!S7270</f>
        <v>0</v>
      </c>
      <c r="P7270" s="143" t="str">
        <f>'Ek.3-A'!L7270</f>
        <v/>
      </c>
      <c r="Q7270" s="24" t="str">
        <f>'Ek.3-A'!M7270</f>
        <v/>
      </c>
      <c r="R7270" s="24">
        <f t="shared" si="1535"/>
        <v>0</v>
      </c>
      <c r="S7270" s="141" t="str">
        <f t="shared" si="1536"/>
        <v>H</v>
      </c>
      <c r="T7270" s="24">
        <f>IF(S7270="E",SUM($R$5:R7270),0)</f>
        <v>0</v>
      </c>
      <c r="U7270" s="143">
        <f t="shared" si="1537"/>
        <v>0</v>
      </c>
    </row>
    <row r="7271" spans="1:21" x14ac:dyDescent="0.25">
      <c r="A7271" s="6">
        <v>73.710000000000093</v>
      </c>
      <c r="B7271" s="32" t="s">
        <v>318</v>
      </c>
      <c r="K7271" s="3">
        <f t="shared" si="1538"/>
        <v>5357</v>
      </c>
      <c r="L7271" s="97" t="str">
        <f>IF(TRIM('Ek.3-A'!F7271)&lt;&gt;"","var","yok")</f>
        <v>yok</v>
      </c>
      <c r="M7271" s="5" t="str">
        <f>IF('Ek.3-A'!F7271="", "", IF(VLOOKUP('Ek.3-A'!F7271, Veriler!D:E, 2, 0)=0, "", VLOOKUP('Ek.3-A'!F7271, Veriler!D:E, 2, 0)))</f>
        <v/>
      </c>
      <c r="N7271" s="5" t="str">
        <f>IF('Ek.3-A'!P7271="", "", 'Ek.3-A'!P7271)</f>
        <v/>
      </c>
      <c r="O7271" s="142">
        <f>'Ek.3-A'!S7271</f>
        <v>0</v>
      </c>
      <c r="P7271" s="143" t="str">
        <f>'Ek.3-A'!L7271</f>
        <v/>
      </c>
      <c r="Q7271" s="24" t="str">
        <f>'Ek.3-A'!M7271</f>
        <v/>
      </c>
      <c r="R7271" s="24">
        <f t="shared" si="1535"/>
        <v>0</v>
      </c>
      <c r="S7271" s="141" t="str">
        <f t="shared" si="1536"/>
        <v>H</v>
      </c>
      <c r="T7271" s="24">
        <f>IF(S7271="E",SUM($R$5:R7271),0)</f>
        <v>0</v>
      </c>
      <c r="U7271" s="143">
        <f t="shared" si="1537"/>
        <v>0</v>
      </c>
    </row>
    <row r="7272" spans="1:21" x14ac:dyDescent="0.25">
      <c r="A7272" s="6">
        <v>73.720000000000098</v>
      </c>
      <c r="B7272" s="32" t="s">
        <v>318</v>
      </c>
      <c r="K7272" s="3">
        <f t="shared" si="1538"/>
        <v>5358</v>
      </c>
      <c r="L7272" s="97" t="str">
        <f>IF(TRIM('Ek.3-A'!F7272)&lt;&gt;"","var","yok")</f>
        <v>yok</v>
      </c>
      <c r="M7272" s="5" t="str">
        <f>IF('Ek.3-A'!F7272="", "", IF(VLOOKUP('Ek.3-A'!F7272, Veriler!D:E, 2, 0)=0, "", VLOOKUP('Ek.3-A'!F7272, Veriler!D:E, 2, 0)))</f>
        <v/>
      </c>
      <c r="N7272" s="5" t="str">
        <f>IF('Ek.3-A'!P7272="", "", 'Ek.3-A'!P7272)</f>
        <v/>
      </c>
      <c r="O7272" s="142">
        <f>'Ek.3-A'!S7272</f>
        <v>0</v>
      </c>
      <c r="P7272" s="143" t="str">
        <f>'Ek.3-A'!L7272</f>
        <v/>
      </c>
      <c r="Q7272" s="24" t="str">
        <f>'Ek.3-A'!M7272</f>
        <v/>
      </c>
      <c r="R7272" s="24">
        <f t="shared" si="1535"/>
        <v>0</v>
      </c>
      <c r="S7272" s="141" t="str">
        <f t="shared" si="1536"/>
        <v>H</v>
      </c>
      <c r="T7272" s="24">
        <f>IF(S7272="E",SUM($R$5:R7272),0)</f>
        <v>0</v>
      </c>
      <c r="U7272" s="143">
        <f t="shared" si="1537"/>
        <v>0</v>
      </c>
    </row>
    <row r="7273" spans="1:21" x14ac:dyDescent="0.25">
      <c r="A7273" s="6">
        <v>73.730000000000103</v>
      </c>
      <c r="B7273" s="32" t="s">
        <v>318</v>
      </c>
      <c r="K7273" s="3">
        <f t="shared" si="1538"/>
        <v>5359</v>
      </c>
      <c r="L7273" s="97" t="str">
        <f>IF(TRIM('Ek.3-A'!F7273)&lt;&gt;"","var","yok")</f>
        <v>yok</v>
      </c>
      <c r="M7273" s="5" t="str">
        <f>IF('Ek.3-A'!F7273="", "", IF(VLOOKUP('Ek.3-A'!F7273, Veriler!D:E, 2, 0)=0, "", VLOOKUP('Ek.3-A'!F7273, Veriler!D:E, 2, 0)))</f>
        <v/>
      </c>
      <c r="N7273" s="5" t="str">
        <f>IF('Ek.3-A'!P7273="", "", 'Ek.3-A'!P7273)</f>
        <v/>
      </c>
      <c r="O7273" s="142">
        <f>'Ek.3-A'!S7273</f>
        <v>0</v>
      </c>
      <c r="P7273" s="143" t="str">
        <f>'Ek.3-A'!L7273</f>
        <v/>
      </c>
      <c r="Q7273" s="24" t="str">
        <f>'Ek.3-A'!M7273</f>
        <v/>
      </c>
      <c r="R7273" s="24">
        <f t="shared" si="1535"/>
        <v>0</v>
      </c>
      <c r="S7273" s="141" t="str">
        <f t="shared" si="1536"/>
        <v>H</v>
      </c>
      <c r="T7273" s="24">
        <f>IF(S7273="E",SUM($R$5:R7273),0)</f>
        <v>0</v>
      </c>
      <c r="U7273" s="143">
        <f t="shared" si="1537"/>
        <v>0</v>
      </c>
    </row>
    <row r="7274" spans="1:21" x14ac:dyDescent="0.25">
      <c r="A7274" s="6">
        <v>73.740000000000094</v>
      </c>
      <c r="B7274" s="32" t="s">
        <v>318</v>
      </c>
      <c r="K7274" s="3">
        <f t="shared" si="1538"/>
        <v>5360</v>
      </c>
      <c r="L7274" s="97" t="str">
        <f>IF(TRIM('Ek.3-A'!F7274)&lt;&gt;"","var","yok")</f>
        <v>yok</v>
      </c>
      <c r="M7274" s="5" t="str">
        <f>IF('Ek.3-A'!F7274="", "", IF(VLOOKUP('Ek.3-A'!F7274, Veriler!D:E, 2, 0)=0, "", VLOOKUP('Ek.3-A'!F7274, Veriler!D:E, 2, 0)))</f>
        <v/>
      </c>
      <c r="N7274" s="5" t="str">
        <f>IF('Ek.3-A'!P7274="", "", 'Ek.3-A'!P7274)</f>
        <v/>
      </c>
      <c r="O7274" s="142">
        <f>'Ek.3-A'!S7274</f>
        <v>0</v>
      </c>
      <c r="P7274" s="143" t="str">
        <f>'Ek.3-A'!L7274</f>
        <v/>
      </c>
      <c r="Q7274" s="24" t="str">
        <f>'Ek.3-A'!M7274</f>
        <v/>
      </c>
      <c r="R7274" s="24">
        <f t="shared" si="1535"/>
        <v>0</v>
      </c>
      <c r="S7274" s="141" t="str">
        <f t="shared" si="1536"/>
        <v>H</v>
      </c>
      <c r="T7274" s="24">
        <f>IF(S7274="E",SUM($R$5:R7274),0)</f>
        <v>0</v>
      </c>
      <c r="U7274" s="143">
        <f t="shared" si="1537"/>
        <v>0</v>
      </c>
    </row>
    <row r="7275" spans="1:21" x14ac:dyDescent="0.25">
      <c r="A7275" s="6">
        <v>73.750000000000099</v>
      </c>
      <c r="B7275" s="32" t="s">
        <v>318</v>
      </c>
      <c r="K7275" s="3">
        <f t="shared" si="1538"/>
        <v>5361</v>
      </c>
      <c r="L7275" s="97" t="str">
        <f>IF(TRIM('Ek.3-A'!F7275)&lt;&gt;"","var","yok")</f>
        <v>yok</v>
      </c>
      <c r="M7275" s="5" t="str">
        <f>IF('Ek.3-A'!F7275="", "", IF(VLOOKUP('Ek.3-A'!F7275, Veriler!D:E, 2, 0)=0, "", VLOOKUP('Ek.3-A'!F7275, Veriler!D:E, 2, 0)))</f>
        <v/>
      </c>
      <c r="N7275" s="5" t="str">
        <f>IF('Ek.3-A'!P7275="", "", 'Ek.3-A'!P7275)</f>
        <v/>
      </c>
      <c r="O7275" s="142">
        <f>'Ek.3-A'!S7275</f>
        <v>0</v>
      </c>
      <c r="P7275" s="143" t="str">
        <f>'Ek.3-A'!L7275</f>
        <v/>
      </c>
      <c r="Q7275" s="24" t="str">
        <f>'Ek.3-A'!M7275</f>
        <v/>
      </c>
      <c r="R7275" s="24">
        <f t="shared" si="1535"/>
        <v>0</v>
      </c>
      <c r="S7275" s="141" t="str">
        <f t="shared" si="1536"/>
        <v>H</v>
      </c>
      <c r="T7275" s="24">
        <f>IF(S7275="E",SUM($R$5:R7275),0)</f>
        <v>0</v>
      </c>
      <c r="U7275" s="143">
        <f t="shared" si="1537"/>
        <v>0</v>
      </c>
    </row>
    <row r="7276" spans="1:21" x14ac:dyDescent="0.25">
      <c r="A7276" s="6">
        <v>73.760000000000105</v>
      </c>
      <c r="B7276" s="32" t="s">
        <v>318</v>
      </c>
      <c r="K7276" s="3">
        <f t="shared" si="1538"/>
        <v>5362</v>
      </c>
      <c r="L7276" s="97" t="str">
        <f>IF(TRIM('Ek.3-A'!F7276)&lt;&gt;"","var","yok")</f>
        <v>yok</v>
      </c>
      <c r="M7276" s="5" t="str">
        <f>IF('Ek.3-A'!F7276="", "", IF(VLOOKUP('Ek.3-A'!F7276, Veriler!D:E, 2, 0)=0, "", VLOOKUP('Ek.3-A'!F7276, Veriler!D:E, 2, 0)))</f>
        <v/>
      </c>
      <c r="N7276" s="5" t="str">
        <f>IF('Ek.3-A'!P7276="", "", 'Ek.3-A'!P7276)</f>
        <v/>
      </c>
      <c r="O7276" s="142">
        <f>'Ek.3-A'!S7276</f>
        <v>0</v>
      </c>
      <c r="P7276" s="143" t="str">
        <f>'Ek.3-A'!L7276</f>
        <v/>
      </c>
      <c r="Q7276" s="24" t="str">
        <f>'Ek.3-A'!M7276</f>
        <v/>
      </c>
      <c r="R7276" s="24">
        <f t="shared" si="1535"/>
        <v>0</v>
      </c>
      <c r="S7276" s="141" t="str">
        <f t="shared" si="1536"/>
        <v>H</v>
      </c>
      <c r="T7276" s="24">
        <f>IF(S7276="E",SUM($R$5:R7276),0)</f>
        <v>0</v>
      </c>
      <c r="U7276" s="143">
        <f t="shared" si="1537"/>
        <v>0</v>
      </c>
    </row>
    <row r="7277" spans="1:21" x14ac:dyDescent="0.25">
      <c r="A7277" s="6">
        <v>73.770000000000095</v>
      </c>
      <c r="B7277" s="32" t="s">
        <v>318</v>
      </c>
      <c r="L7277" s="97"/>
      <c r="M7277" s="5"/>
      <c r="N7277" s="5"/>
      <c r="O7277" s="5"/>
      <c r="Q7277" s="23"/>
      <c r="T7277" s="24"/>
      <c r="U7277" s="25"/>
    </row>
    <row r="7278" spans="1:21" x14ac:dyDescent="0.25">
      <c r="A7278" s="6">
        <v>73.780000000000101</v>
      </c>
      <c r="B7278" s="32" t="s">
        <v>318</v>
      </c>
      <c r="K7278" s="3">
        <f>K7276+1</f>
        <v>5363</v>
      </c>
      <c r="L7278" s="97" t="str">
        <f>IF(TRIM('Ek.3-A'!F7278)&lt;&gt;"","var","yok")</f>
        <v>yok</v>
      </c>
      <c r="M7278" s="5" t="str">
        <f>IF('Ek.3-A'!F7278="", "", IF(VLOOKUP('Ek.3-A'!F7278, Veriler!D:E, 2, 0)=0, "", VLOOKUP('Ek.3-A'!F7278, Veriler!D:E, 2, 0)))</f>
        <v/>
      </c>
      <c r="N7278" s="5" t="str">
        <f>IF('Ek.3-A'!P7278="", "", 'Ek.3-A'!P7278)</f>
        <v/>
      </c>
      <c r="O7278" s="142">
        <f>'Ek.3-A'!S7278</f>
        <v>0</v>
      </c>
      <c r="P7278" s="143" t="str">
        <f>'Ek.3-A'!L7278</f>
        <v/>
      </c>
      <c r="Q7278" s="24" t="str">
        <f>'Ek.3-A'!M7278</f>
        <v/>
      </c>
      <c r="R7278" s="24">
        <f t="shared" ref="R7278:R7291" si="1539">IF(L7278="var",0,IF(Q7278&lt;=0.005,Q7278,0))</f>
        <v>0</v>
      </c>
      <c r="S7278" s="141" t="str">
        <f t="shared" ref="S7278:S7291" si="1540">IF(Q7278&lt;=0.005,"E","H")</f>
        <v>H</v>
      </c>
      <c r="T7278" s="24">
        <f>IF(S7278="E",SUM($R$5:R7278),0)</f>
        <v>0</v>
      </c>
      <c r="U7278" s="143">
        <f t="shared" ref="U7278:U7291" si="1541">IF(T7278&lt;=0.1, O7278, IF(R7278&gt;$G$2, R7278*O7278, $G$2*O7278))</f>
        <v>0</v>
      </c>
    </row>
    <row r="7279" spans="1:21" x14ac:dyDescent="0.25">
      <c r="A7279" s="6">
        <v>73.790000000000106</v>
      </c>
      <c r="B7279" s="32" t="s">
        <v>318</v>
      </c>
      <c r="K7279" s="3">
        <f t="shared" ref="K7279:K7291" si="1542">K7278+1</f>
        <v>5364</v>
      </c>
      <c r="L7279" s="97" t="str">
        <f>IF(TRIM('Ek.3-A'!F7279)&lt;&gt;"","var","yok")</f>
        <v>yok</v>
      </c>
      <c r="M7279" s="5" t="str">
        <f>IF('Ek.3-A'!F7279="", "", IF(VLOOKUP('Ek.3-A'!F7279, Veriler!D:E, 2, 0)=0, "", VLOOKUP('Ek.3-A'!F7279, Veriler!D:E, 2, 0)))</f>
        <v/>
      </c>
      <c r="N7279" s="5" t="str">
        <f>IF('Ek.3-A'!P7279="", "", 'Ek.3-A'!P7279)</f>
        <v/>
      </c>
      <c r="O7279" s="142">
        <f>'Ek.3-A'!S7279</f>
        <v>0</v>
      </c>
      <c r="P7279" s="143" t="str">
        <f>'Ek.3-A'!L7279</f>
        <v/>
      </c>
      <c r="Q7279" s="24" t="str">
        <f>'Ek.3-A'!M7279</f>
        <v/>
      </c>
      <c r="R7279" s="24">
        <f t="shared" si="1539"/>
        <v>0</v>
      </c>
      <c r="S7279" s="141" t="str">
        <f t="shared" si="1540"/>
        <v>H</v>
      </c>
      <c r="T7279" s="24">
        <f>IF(S7279="E",SUM($R$5:R7279),0)</f>
        <v>0</v>
      </c>
      <c r="U7279" s="143">
        <f t="shared" si="1541"/>
        <v>0</v>
      </c>
    </row>
    <row r="7280" spans="1:21" x14ac:dyDescent="0.25">
      <c r="A7280" s="6">
        <v>73.800000000000097</v>
      </c>
      <c r="B7280" s="32" t="s">
        <v>318</v>
      </c>
      <c r="K7280" s="3">
        <f t="shared" si="1542"/>
        <v>5365</v>
      </c>
      <c r="L7280" s="97" t="str">
        <f>IF(TRIM('Ek.3-A'!F7280)&lt;&gt;"","var","yok")</f>
        <v>yok</v>
      </c>
      <c r="M7280" s="5" t="str">
        <f>IF('Ek.3-A'!F7280="", "", IF(VLOOKUP('Ek.3-A'!F7280, Veriler!D:E, 2, 0)=0, "", VLOOKUP('Ek.3-A'!F7280, Veriler!D:E, 2, 0)))</f>
        <v/>
      </c>
      <c r="N7280" s="5" t="str">
        <f>IF('Ek.3-A'!P7280="", "", 'Ek.3-A'!P7280)</f>
        <v/>
      </c>
      <c r="O7280" s="142">
        <f>'Ek.3-A'!S7280</f>
        <v>0</v>
      </c>
      <c r="P7280" s="143" t="str">
        <f>'Ek.3-A'!L7280</f>
        <v/>
      </c>
      <c r="Q7280" s="24" t="str">
        <f>'Ek.3-A'!M7280</f>
        <v/>
      </c>
      <c r="R7280" s="24">
        <f t="shared" si="1539"/>
        <v>0</v>
      </c>
      <c r="S7280" s="141" t="str">
        <f t="shared" si="1540"/>
        <v>H</v>
      </c>
      <c r="T7280" s="24">
        <f>IF(S7280="E",SUM($R$5:R7280),0)</f>
        <v>0</v>
      </c>
      <c r="U7280" s="143">
        <f t="shared" si="1541"/>
        <v>0</v>
      </c>
    </row>
    <row r="7281" spans="1:41" x14ac:dyDescent="0.25">
      <c r="A7281" s="6">
        <v>73.810000000000102</v>
      </c>
      <c r="B7281" s="32" t="s">
        <v>318</v>
      </c>
      <c r="K7281" s="3">
        <f t="shared" si="1542"/>
        <v>5366</v>
      </c>
      <c r="L7281" s="97" t="str">
        <f>IF(TRIM('Ek.3-A'!F7281)&lt;&gt;"","var","yok")</f>
        <v>yok</v>
      </c>
      <c r="M7281" s="5" t="str">
        <f>IF('Ek.3-A'!F7281="", "", IF(VLOOKUP('Ek.3-A'!F7281, Veriler!D:E, 2, 0)=0, "", VLOOKUP('Ek.3-A'!F7281, Veriler!D:E, 2, 0)))</f>
        <v/>
      </c>
      <c r="N7281" s="5" t="str">
        <f>IF('Ek.3-A'!P7281="", "", 'Ek.3-A'!P7281)</f>
        <v/>
      </c>
      <c r="O7281" s="142">
        <f>'Ek.3-A'!S7281</f>
        <v>0</v>
      </c>
      <c r="P7281" s="143" t="str">
        <f>'Ek.3-A'!L7281</f>
        <v/>
      </c>
      <c r="Q7281" s="24" t="str">
        <f>'Ek.3-A'!M7281</f>
        <v/>
      </c>
      <c r="R7281" s="24">
        <f t="shared" si="1539"/>
        <v>0</v>
      </c>
      <c r="S7281" s="141" t="str">
        <f t="shared" si="1540"/>
        <v>H</v>
      </c>
      <c r="T7281" s="24">
        <f>IF(S7281="E",SUM($R$5:R7281),0)</f>
        <v>0</v>
      </c>
      <c r="U7281" s="143">
        <f t="shared" si="1541"/>
        <v>0</v>
      </c>
    </row>
    <row r="7282" spans="1:41" x14ac:dyDescent="0.25">
      <c r="A7282" s="6">
        <v>73.820000000000107</v>
      </c>
      <c r="B7282" s="32" t="s">
        <v>318</v>
      </c>
      <c r="K7282" s="3">
        <f t="shared" si="1542"/>
        <v>5367</v>
      </c>
      <c r="L7282" s="97" t="str">
        <f>IF(TRIM('Ek.3-A'!F7282)&lt;&gt;"","var","yok")</f>
        <v>yok</v>
      </c>
      <c r="M7282" s="5" t="str">
        <f>IF('Ek.3-A'!F7282="", "", IF(VLOOKUP('Ek.3-A'!F7282, Veriler!D:E, 2, 0)=0, "", VLOOKUP('Ek.3-A'!F7282, Veriler!D:E, 2, 0)))</f>
        <v/>
      </c>
      <c r="N7282" s="5" t="str">
        <f>IF('Ek.3-A'!P7282="", "", 'Ek.3-A'!P7282)</f>
        <v/>
      </c>
      <c r="O7282" s="142">
        <f>'Ek.3-A'!S7282</f>
        <v>0</v>
      </c>
      <c r="P7282" s="143" t="str">
        <f>'Ek.3-A'!L7282</f>
        <v/>
      </c>
      <c r="Q7282" s="24" t="str">
        <f>'Ek.3-A'!M7282</f>
        <v/>
      </c>
      <c r="R7282" s="24">
        <f t="shared" si="1539"/>
        <v>0</v>
      </c>
      <c r="S7282" s="141" t="str">
        <f t="shared" si="1540"/>
        <v>H</v>
      </c>
      <c r="T7282" s="24">
        <f>IF(S7282="E",SUM($R$5:R7282),0)</f>
        <v>0</v>
      </c>
      <c r="U7282" s="143">
        <f t="shared" si="1541"/>
        <v>0</v>
      </c>
    </row>
    <row r="7283" spans="1:41" x14ac:dyDescent="0.25">
      <c r="A7283" s="6">
        <v>73.830000000000098</v>
      </c>
      <c r="B7283" s="32" t="s">
        <v>318</v>
      </c>
      <c r="K7283" s="3">
        <f t="shared" si="1542"/>
        <v>5368</v>
      </c>
      <c r="L7283" s="97" t="str">
        <f>IF(TRIM('Ek.3-A'!F7283)&lt;&gt;"","var","yok")</f>
        <v>yok</v>
      </c>
      <c r="M7283" s="5" t="str">
        <f>IF('Ek.3-A'!F7283="", "", IF(VLOOKUP('Ek.3-A'!F7283, Veriler!D:E, 2, 0)=0, "", VLOOKUP('Ek.3-A'!F7283, Veriler!D:E, 2, 0)))</f>
        <v/>
      </c>
      <c r="N7283" s="5" t="str">
        <f>IF('Ek.3-A'!P7283="", "", 'Ek.3-A'!P7283)</f>
        <v/>
      </c>
      <c r="O7283" s="142">
        <f>'Ek.3-A'!S7283</f>
        <v>0</v>
      </c>
      <c r="P7283" s="143" t="str">
        <f>'Ek.3-A'!L7283</f>
        <v/>
      </c>
      <c r="Q7283" s="24" t="str">
        <f>'Ek.3-A'!M7283</f>
        <v/>
      </c>
      <c r="R7283" s="24">
        <f t="shared" si="1539"/>
        <v>0</v>
      </c>
      <c r="S7283" s="141" t="str">
        <f t="shared" si="1540"/>
        <v>H</v>
      </c>
      <c r="T7283" s="24">
        <f>IF(S7283="E",SUM($R$5:R7283),0)</f>
        <v>0</v>
      </c>
      <c r="U7283" s="143">
        <f t="shared" si="1541"/>
        <v>0</v>
      </c>
    </row>
    <row r="7284" spans="1:41" x14ac:dyDescent="0.25">
      <c r="A7284" s="6">
        <v>73.840000000000103</v>
      </c>
      <c r="B7284" s="32" t="s">
        <v>318</v>
      </c>
      <c r="K7284" s="3">
        <f t="shared" si="1542"/>
        <v>5369</v>
      </c>
      <c r="L7284" s="97" t="str">
        <f>IF(TRIM('Ek.3-A'!F7284)&lt;&gt;"","var","yok")</f>
        <v>yok</v>
      </c>
      <c r="M7284" s="5" t="str">
        <f>IF('Ek.3-A'!F7284="", "", IF(VLOOKUP('Ek.3-A'!F7284, Veriler!D:E, 2, 0)=0, "", VLOOKUP('Ek.3-A'!F7284, Veriler!D:E, 2, 0)))</f>
        <v/>
      </c>
      <c r="N7284" s="5" t="str">
        <f>IF('Ek.3-A'!P7284="", "", 'Ek.3-A'!P7284)</f>
        <v/>
      </c>
      <c r="O7284" s="142">
        <f>'Ek.3-A'!S7284</f>
        <v>0</v>
      </c>
      <c r="P7284" s="143" t="str">
        <f>'Ek.3-A'!L7284</f>
        <v/>
      </c>
      <c r="Q7284" s="24" t="str">
        <f>'Ek.3-A'!M7284</f>
        <v/>
      </c>
      <c r="R7284" s="24">
        <f t="shared" si="1539"/>
        <v>0</v>
      </c>
      <c r="S7284" s="141" t="str">
        <f t="shared" si="1540"/>
        <v>H</v>
      </c>
      <c r="T7284" s="24">
        <f>IF(S7284="E",SUM($R$5:R7284),0)</f>
        <v>0</v>
      </c>
      <c r="U7284" s="143">
        <f t="shared" si="1541"/>
        <v>0</v>
      </c>
    </row>
    <row r="7285" spans="1:41" x14ac:dyDescent="0.25">
      <c r="A7285" s="6">
        <v>73.850000000000094</v>
      </c>
      <c r="B7285" s="32" t="s">
        <v>318</v>
      </c>
      <c r="K7285" s="3">
        <f t="shared" si="1542"/>
        <v>5370</v>
      </c>
      <c r="L7285" s="97" t="str">
        <f>IF(TRIM('Ek.3-A'!F7285)&lt;&gt;"","var","yok")</f>
        <v>yok</v>
      </c>
      <c r="M7285" s="5" t="str">
        <f>IF('Ek.3-A'!F7285="", "", IF(VLOOKUP('Ek.3-A'!F7285, Veriler!D:E, 2, 0)=0, "", VLOOKUP('Ek.3-A'!F7285, Veriler!D:E, 2, 0)))</f>
        <v/>
      </c>
      <c r="N7285" s="5" t="str">
        <f>IF('Ek.3-A'!P7285="", "", 'Ek.3-A'!P7285)</f>
        <v/>
      </c>
      <c r="O7285" s="142">
        <f>'Ek.3-A'!S7285</f>
        <v>0</v>
      </c>
      <c r="P7285" s="143" t="str">
        <f>'Ek.3-A'!L7285</f>
        <v/>
      </c>
      <c r="Q7285" s="24" t="str">
        <f>'Ek.3-A'!M7285</f>
        <v/>
      </c>
      <c r="R7285" s="24">
        <f t="shared" si="1539"/>
        <v>0</v>
      </c>
      <c r="S7285" s="141" t="str">
        <f t="shared" si="1540"/>
        <v>H</v>
      </c>
      <c r="T7285" s="24">
        <f>IF(S7285="E",SUM($R$5:R7285),0)</f>
        <v>0</v>
      </c>
      <c r="U7285" s="143">
        <f t="shared" si="1541"/>
        <v>0</v>
      </c>
    </row>
    <row r="7286" spans="1:41" x14ac:dyDescent="0.25">
      <c r="A7286" s="6">
        <v>73.860000000000099</v>
      </c>
      <c r="B7286" s="32" t="s">
        <v>318</v>
      </c>
      <c r="K7286" s="3">
        <f t="shared" si="1542"/>
        <v>5371</v>
      </c>
      <c r="L7286" s="97" t="str">
        <f>IF(TRIM('Ek.3-A'!F7286)&lt;&gt;"","var","yok")</f>
        <v>yok</v>
      </c>
      <c r="M7286" s="5" t="str">
        <f>IF('Ek.3-A'!F7286="", "", IF(VLOOKUP('Ek.3-A'!F7286, Veriler!D:E, 2, 0)=0, "", VLOOKUP('Ek.3-A'!F7286, Veriler!D:E, 2, 0)))</f>
        <v/>
      </c>
      <c r="N7286" s="5" t="str">
        <f>IF('Ek.3-A'!P7286="", "", 'Ek.3-A'!P7286)</f>
        <v/>
      </c>
      <c r="O7286" s="142">
        <f>'Ek.3-A'!S7286</f>
        <v>0</v>
      </c>
      <c r="P7286" s="143" t="str">
        <f>'Ek.3-A'!L7286</f>
        <v/>
      </c>
      <c r="Q7286" s="24" t="str">
        <f>'Ek.3-A'!M7286</f>
        <v/>
      </c>
      <c r="R7286" s="24">
        <f t="shared" si="1539"/>
        <v>0</v>
      </c>
      <c r="S7286" s="141" t="str">
        <f t="shared" si="1540"/>
        <v>H</v>
      </c>
      <c r="T7286" s="24">
        <f>IF(S7286="E",SUM($R$5:R7286),0)</f>
        <v>0</v>
      </c>
      <c r="U7286" s="143">
        <f t="shared" si="1541"/>
        <v>0</v>
      </c>
    </row>
    <row r="7287" spans="1:41" x14ac:dyDescent="0.25">
      <c r="A7287" s="6">
        <v>73.870000000000104</v>
      </c>
      <c r="B7287" s="32" t="s">
        <v>318</v>
      </c>
      <c r="K7287" s="3">
        <f t="shared" si="1542"/>
        <v>5372</v>
      </c>
      <c r="L7287" s="97" t="str">
        <f>IF(TRIM('Ek.3-A'!F7287)&lt;&gt;"","var","yok")</f>
        <v>yok</v>
      </c>
      <c r="M7287" s="5" t="str">
        <f>IF('Ek.3-A'!F7287="", "", IF(VLOOKUP('Ek.3-A'!F7287, Veriler!D:E, 2, 0)=0, "", VLOOKUP('Ek.3-A'!F7287, Veriler!D:E, 2, 0)))</f>
        <v/>
      </c>
      <c r="N7287" s="5" t="str">
        <f>IF('Ek.3-A'!P7287="", "", 'Ek.3-A'!P7287)</f>
        <v/>
      </c>
      <c r="O7287" s="142">
        <f>'Ek.3-A'!S7287</f>
        <v>0</v>
      </c>
      <c r="P7287" s="143" t="str">
        <f>'Ek.3-A'!L7287</f>
        <v/>
      </c>
      <c r="Q7287" s="24" t="str">
        <f>'Ek.3-A'!M7287</f>
        <v/>
      </c>
      <c r="R7287" s="24">
        <f t="shared" si="1539"/>
        <v>0</v>
      </c>
      <c r="S7287" s="141" t="str">
        <f t="shared" si="1540"/>
        <v>H</v>
      </c>
      <c r="T7287" s="24">
        <f>IF(S7287="E",SUM($R$5:R7287),0)</f>
        <v>0</v>
      </c>
      <c r="U7287" s="143">
        <f t="shared" si="1541"/>
        <v>0</v>
      </c>
    </row>
    <row r="7288" spans="1:41" x14ac:dyDescent="0.25">
      <c r="A7288" s="6">
        <v>73.880000000000095</v>
      </c>
      <c r="B7288" s="32" t="s">
        <v>318</v>
      </c>
      <c r="K7288" s="3">
        <f t="shared" si="1542"/>
        <v>5373</v>
      </c>
      <c r="L7288" s="97" t="str">
        <f>IF(TRIM('Ek.3-A'!F7288)&lt;&gt;"","var","yok")</f>
        <v>yok</v>
      </c>
      <c r="M7288" s="5" t="str">
        <f>IF('Ek.3-A'!F7288="", "", IF(VLOOKUP('Ek.3-A'!F7288, Veriler!D:E, 2, 0)=0, "", VLOOKUP('Ek.3-A'!F7288, Veriler!D:E, 2, 0)))</f>
        <v/>
      </c>
      <c r="N7288" s="5" t="str">
        <f>IF('Ek.3-A'!P7288="", "", 'Ek.3-A'!P7288)</f>
        <v/>
      </c>
      <c r="O7288" s="142">
        <f>'Ek.3-A'!S7288</f>
        <v>0</v>
      </c>
      <c r="P7288" s="143" t="str">
        <f>'Ek.3-A'!L7288</f>
        <v/>
      </c>
      <c r="Q7288" s="24" t="str">
        <f>'Ek.3-A'!M7288</f>
        <v/>
      </c>
      <c r="R7288" s="24">
        <f t="shared" si="1539"/>
        <v>0</v>
      </c>
      <c r="S7288" s="141" t="str">
        <f t="shared" si="1540"/>
        <v>H</v>
      </c>
      <c r="T7288" s="24">
        <f>IF(S7288="E",SUM($R$5:R7288),0)</f>
        <v>0</v>
      </c>
      <c r="U7288" s="143">
        <f t="shared" si="1541"/>
        <v>0</v>
      </c>
    </row>
    <row r="7289" spans="1:41" x14ac:dyDescent="0.25">
      <c r="A7289" s="6">
        <v>73.8900000000001</v>
      </c>
      <c r="B7289" s="32" t="s">
        <v>318</v>
      </c>
      <c r="K7289" s="3">
        <f t="shared" si="1542"/>
        <v>5374</v>
      </c>
      <c r="L7289" s="97" t="str">
        <f>IF(TRIM('Ek.3-A'!F7289)&lt;&gt;"","var","yok")</f>
        <v>yok</v>
      </c>
      <c r="M7289" s="5" t="str">
        <f>IF('Ek.3-A'!F7289="", "", IF(VLOOKUP('Ek.3-A'!F7289, Veriler!D:E, 2, 0)=0, "", VLOOKUP('Ek.3-A'!F7289, Veriler!D:E, 2, 0)))</f>
        <v/>
      </c>
      <c r="N7289" s="5" t="str">
        <f>IF('Ek.3-A'!P7289="", "", 'Ek.3-A'!P7289)</f>
        <v/>
      </c>
      <c r="O7289" s="142">
        <f>'Ek.3-A'!S7289</f>
        <v>0</v>
      </c>
      <c r="P7289" s="143" t="str">
        <f>'Ek.3-A'!L7289</f>
        <v/>
      </c>
      <c r="Q7289" s="24" t="str">
        <f>'Ek.3-A'!M7289</f>
        <v/>
      </c>
      <c r="R7289" s="24">
        <f t="shared" si="1539"/>
        <v>0</v>
      </c>
      <c r="S7289" s="141" t="str">
        <f t="shared" si="1540"/>
        <v>H</v>
      </c>
      <c r="T7289" s="24">
        <f>IF(S7289="E",SUM($R$5:R7289),0)</f>
        <v>0</v>
      </c>
      <c r="U7289" s="143">
        <f t="shared" si="1541"/>
        <v>0</v>
      </c>
    </row>
    <row r="7290" spans="1:41" x14ac:dyDescent="0.25">
      <c r="A7290" s="6">
        <v>73.900000000000105</v>
      </c>
      <c r="B7290" s="32" t="s">
        <v>318</v>
      </c>
      <c r="K7290" s="3">
        <f t="shared" si="1542"/>
        <v>5375</v>
      </c>
      <c r="L7290" s="97" t="str">
        <f>IF(TRIM('Ek.3-A'!F7290)&lt;&gt;"","var","yok")</f>
        <v>yok</v>
      </c>
      <c r="M7290" s="5" t="str">
        <f>IF('Ek.3-A'!F7290="", "", IF(VLOOKUP('Ek.3-A'!F7290, Veriler!D:E, 2, 0)=0, "", VLOOKUP('Ek.3-A'!F7290, Veriler!D:E, 2, 0)))</f>
        <v/>
      </c>
      <c r="N7290" s="5" t="str">
        <f>IF('Ek.3-A'!P7290="", "", 'Ek.3-A'!P7290)</f>
        <v/>
      </c>
      <c r="O7290" s="142">
        <f>'Ek.3-A'!S7290</f>
        <v>0</v>
      </c>
      <c r="P7290" s="143" t="str">
        <f>'Ek.3-A'!L7290</f>
        <v/>
      </c>
      <c r="Q7290" s="24" t="str">
        <f>'Ek.3-A'!M7290</f>
        <v/>
      </c>
      <c r="R7290" s="24">
        <f t="shared" si="1539"/>
        <v>0</v>
      </c>
      <c r="S7290" s="141" t="str">
        <f t="shared" si="1540"/>
        <v>H</v>
      </c>
      <c r="T7290" s="24">
        <f>IF(S7290="E",SUM($R$5:R7290),0)</f>
        <v>0</v>
      </c>
      <c r="U7290" s="143">
        <f t="shared" si="1541"/>
        <v>0</v>
      </c>
    </row>
    <row r="7291" spans="1:41" x14ac:dyDescent="0.25">
      <c r="A7291" s="6">
        <v>73.910000000000096</v>
      </c>
      <c r="B7291" s="32" t="s">
        <v>318</v>
      </c>
      <c r="K7291" s="3">
        <f t="shared" si="1542"/>
        <v>5376</v>
      </c>
      <c r="L7291" s="97" t="str">
        <f>IF(TRIM('Ek.3-A'!F7291)&lt;&gt;"","var","yok")</f>
        <v>yok</v>
      </c>
      <c r="M7291" s="5" t="str">
        <f>IF('Ek.3-A'!F7291="", "", IF(VLOOKUP('Ek.3-A'!F7291, Veriler!D:E, 2, 0)=0, "", VLOOKUP('Ek.3-A'!F7291, Veriler!D:E, 2, 0)))</f>
        <v/>
      </c>
      <c r="N7291" s="5" t="str">
        <f>IF('Ek.3-A'!P7291="", "", 'Ek.3-A'!P7291)</f>
        <v/>
      </c>
      <c r="O7291" s="142">
        <f>'Ek.3-A'!S7291</f>
        <v>0</v>
      </c>
      <c r="P7291" s="143" t="str">
        <f>'Ek.3-A'!L7291</f>
        <v/>
      </c>
      <c r="Q7291" s="24" t="str">
        <f>'Ek.3-A'!M7291</f>
        <v/>
      </c>
      <c r="R7291" s="24">
        <f t="shared" si="1539"/>
        <v>0</v>
      </c>
      <c r="S7291" s="141" t="str">
        <f t="shared" si="1540"/>
        <v>H</v>
      </c>
      <c r="T7291" s="24">
        <f>IF(S7291="E",SUM($R$5:R7291),0)</f>
        <v>0</v>
      </c>
      <c r="U7291" s="143">
        <f t="shared" si="1541"/>
        <v>0</v>
      </c>
    </row>
    <row r="7292" spans="1:41" x14ac:dyDescent="0.25">
      <c r="A7292" s="6">
        <v>73.920000000000101</v>
      </c>
      <c r="B7292" s="32" t="s">
        <v>318</v>
      </c>
      <c r="T7292" s="24"/>
      <c r="U7292" s="25"/>
      <c r="AO7292" s="140">
        <f>'Ek.3-A'!L7292</f>
        <v>0</v>
      </c>
    </row>
    <row r="7293" spans="1:41" x14ac:dyDescent="0.25">
      <c r="A7293" s="6">
        <v>73.930000000000106</v>
      </c>
      <c r="B7293" s="32" t="s">
        <v>318</v>
      </c>
      <c r="T7293" s="24"/>
      <c r="U7293" s="25"/>
    </row>
    <row r="7294" spans="1:41" x14ac:dyDescent="0.25">
      <c r="A7294" s="6">
        <v>73.940000000000097</v>
      </c>
      <c r="B7294" s="32" t="s">
        <v>318</v>
      </c>
      <c r="T7294" s="24"/>
      <c r="U7294" s="25"/>
    </row>
    <row r="7295" spans="1:41" x14ac:dyDescent="0.25">
      <c r="A7295" s="6">
        <v>73.950000000000102</v>
      </c>
      <c r="B7295" s="32" t="s">
        <v>318</v>
      </c>
      <c r="T7295" s="24"/>
      <c r="U7295" s="25"/>
    </row>
    <row r="7296" spans="1:41" x14ac:dyDescent="0.25">
      <c r="A7296" s="6">
        <v>73.960000000000093</v>
      </c>
      <c r="B7296" s="32" t="s">
        <v>318</v>
      </c>
      <c r="T7296" s="24"/>
      <c r="U7296" s="25"/>
    </row>
    <row r="7297" spans="1:21" x14ac:dyDescent="0.25">
      <c r="A7297" s="6">
        <v>73.970000000000098</v>
      </c>
      <c r="B7297" s="32" t="s">
        <v>318</v>
      </c>
      <c r="T7297" s="24"/>
      <c r="U7297" s="25"/>
    </row>
    <row r="7298" spans="1:21" x14ac:dyDescent="0.25">
      <c r="A7298" s="6">
        <v>73.980000000000103</v>
      </c>
      <c r="B7298" s="32" t="s">
        <v>318</v>
      </c>
      <c r="T7298" s="24"/>
      <c r="U7298" s="25"/>
    </row>
    <row r="7299" spans="1:21" x14ac:dyDescent="0.25">
      <c r="A7299" s="6">
        <v>73.990000000000094</v>
      </c>
      <c r="B7299" s="32" t="s">
        <v>318</v>
      </c>
      <c r="T7299" s="24"/>
      <c r="U7299" s="25"/>
    </row>
    <row r="7300" spans="1:21" x14ac:dyDescent="0.25">
      <c r="A7300" s="6">
        <v>74.000000000000099</v>
      </c>
      <c r="B7300" s="32" t="s">
        <v>318</v>
      </c>
      <c r="T7300" s="24"/>
      <c r="U7300" s="25"/>
    </row>
    <row r="7301" spans="1:21" x14ac:dyDescent="0.25">
      <c r="A7301" s="6">
        <v>74.010000000000105</v>
      </c>
      <c r="B7301" s="32" t="s">
        <v>318</v>
      </c>
      <c r="K7301" s="3">
        <f>K7291+1</f>
        <v>5377</v>
      </c>
      <c r="L7301" s="97" t="str">
        <f>IF(TRIM('Ek.3-A'!F7301)&lt;&gt;"","var","yok")</f>
        <v>yok</v>
      </c>
      <c r="M7301" s="5" t="str">
        <f>IF('Ek.3-A'!F7301="", "", IF(VLOOKUP('Ek.3-A'!F7301, Veriler!D:E, 2, 0)=0, "", VLOOKUP('Ek.3-A'!F7301, Veriler!D:E, 2, 0)))</f>
        <v/>
      </c>
      <c r="N7301" s="5" t="str">
        <f>IF('Ek.3-A'!P7301="", "", 'Ek.3-A'!P7301)</f>
        <v/>
      </c>
      <c r="O7301" s="142">
        <f>'Ek.3-A'!S7301</f>
        <v>0</v>
      </c>
      <c r="P7301" s="143" t="str">
        <f>'Ek.3-A'!L7301</f>
        <v/>
      </c>
      <c r="Q7301" s="24" t="str">
        <f>'Ek.3-A'!M7301</f>
        <v/>
      </c>
      <c r="R7301" s="24">
        <f t="shared" ref="R7301:R7314" si="1543">IF(L7301="var",0,IF(Q7301&lt;=0.005,Q7301,0))</f>
        <v>0</v>
      </c>
      <c r="S7301" s="141" t="str">
        <f t="shared" ref="S7301:S7314" si="1544">IF(Q7301&lt;=0.005,"E","H")</f>
        <v>H</v>
      </c>
      <c r="T7301" s="24">
        <f>IF(S7301="E",SUM($R$5:R7301),0)</f>
        <v>0</v>
      </c>
      <c r="U7301" s="143">
        <f t="shared" ref="U7301:U7314" si="1545">IF(T7301&lt;=0.1, O7301, IF(R7301&gt;$G$2, R7301*O7301, $G$2*O7301))</f>
        <v>0</v>
      </c>
    </row>
    <row r="7302" spans="1:21" x14ac:dyDescent="0.25">
      <c r="A7302" s="6">
        <v>74.020000000000095</v>
      </c>
      <c r="B7302" s="32" t="s">
        <v>318</v>
      </c>
      <c r="K7302" s="3">
        <f t="shared" ref="K7302:K7314" si="1546">K7301+1</f>
        <v>5378</v>
      </c>
      <c r="L7302" s="97" t="str">
        <f>IF(TRIM('Ek.3-A'!F7302)&lt;&gt;"","var","yok")</f>
        <v>yok</v>
      </c>
      <c r="M7302" s="5" t="str">
        <f>IF('Ek.3-A'!F7302="", "", IF(VLOOKUP('Ek.3-A'!F7302, Veriler!D:E, 2, 0)=0, "", VLOOKUP('Ek.3-A'!F7302, Veriler!D:E, 2, 0)))</f>
        <v/>
      </c>
      <c r="N7302" s="5" t="str">
        <f>IF('Ek.3-A'!P7302="", "", 'Ek.3-A'!P7302)</f>
        <v/>
      </c>
      <c r="O7302" s="142">
        <f>'Ek.3-A'!S7302</f>
        <v>0</v>
      </c>
      <c r="P7302" s="143" t="str">
        <f>'Ek.3-A'!L7302</f>
        <v/>
      </c>
      <c r="Q7302" s="24" t="str">
        <f>'Ek.3-A'!M7302</f>
        <v/>
      </c>
      <c r="R7302" s="24">
        <f t="shared" si="1543"/>
        <v>0</v>
      </c>
      <c r="S7302" s="141" t="str">
        <f t="shared" si="1544"/>
        <v>H</v>
      </c>
      <c r="T7302" s="24">
        <f>IF(S7302="E",SUM($R$5:R7302),0)</f>
        <v>0</v>
      </c>
      <c r="U7302" s="143">
        <f t="shared" si="1545"/>
        <v>0</v>
      </c>
    </row>
    <row r="7303" spans="1:21" x14ac:dyDescent="0.25">
      <c r="A7303" s="6">
        <v>74.030000000000101</v>
      </c>
      <c r="B7303" s="32" t="s">
        <v>318</v>
      </c>
      <c r="K7303" s="3">
        <f t="shared" si="1546"/>
        <v>5379</v>
      </c>
      <c r="L7303" s="97" t="str">
        <f>IF(TRIM('Ek.3-A'!F7303)&lt;&gt;"","var","yok")</f>
        <v>yok</v>
      </c>
      <c r="M7303" s="5" t="str">
        <f>IF('Ek.3-A'!F7303="", "", IF(VLOOKUP('Ek.3-A'!F7303, Veriler!D:E, 2, 0)=0, "", VLOOKUP('Ek.3-A'!F7303, Veriler!D:E, 2, 0)))</f>
        <v/>
      </c>
      <c r="N7303" s="5" t="str">
        <f>IF('Ek.3-A'!P7303="", "", 'Ek.3-A'!P7303)</f>
        <v/>
      </c>
      <c r="O7303" s="142">
        <f>'Ek.3-A'!S7303</f>
        <v>0</v>
      </c>
      <c r="P7303" s="143" t="str">
        <f>'Ek.3-A'!L7303</f>
        <v/>
      </c>
      <c r="Q7303" s="24" t="str">
        <f>'Ek.3-A'!M7303</f>
        <v/>
      </c>
      <c r="R7303" s="24">
        <f t="shared" si="1543"/>
        <v>0</v>
      </c>
      <c r="S7303" s="141" t="str">
        <f t="shared" si="1544"/>
        <v>H</v>
      </c>
      <c r="T7303" s="24">
        <f>IF(S7303="E",SUM($R$5:R7303),0)</f>
        <v>0</v>
      </c>
      <c r="U7303" s="143">
        <f t="shared" si="1545"/>
        <v>0</v>
      </c>
    </row>
    <row r="7304" spans="1:21" x14ac:dyDescent="0.25">
      <c r="A7304" s="6">
        <v>74.040000000000106</v>
      </c>
      <c r="B7304" s="32" t="s">
        <v>318</v>
      </c>
      <c r="K7304" s="3">
        <f t="shared" si="1546"/>
        <v>5380</v>
      </c>
      <c r="L7304" s="97" t="str">
        <f>IF(TRIM('Ek.3-A'!F7304)&lt;&gt;"","var","yok")</f>
        <v>yok</v>
      </c>
      <c r="M7304" s="5" t="str">
        <f>IF('Ek.3-A'!F7304="", "", IF(VLOOKUP('Ek.3-A'!F7304, Veriler!D:E, 2, 0)=0, "", VLOOKUP('Ek.3-A'!F7304, Veriler!D:E, 2, 0)))</f>
        <v/>
      </c>
      <c r="N7304" s="5" t="str">
        <f>IF('Ek.3-A'!P7304="", "", 'Ek.3-A'!P7304)</f>
        <v/>
      </c>
      <c r="O7304" s="142">
        <f>'Ek.3-A'!S7304</f>
        <v>0</v>
      </c>
      <c r="P7304" s="143" t="str">
        <f>'Ek.3-A'!L7304</f>
        <v/>
      </c>
      <c r="Q7304" s="24" t="str">
        <f>'Ek.3-A'!M7304</f>
        <v/>
      </c>
      <c r="R7304" s="24">
        <f t="shared" si="1543"/>
        <v>0</v>
      </c>
      <c r="S7304" s="141" t="str">
        <f t="shared" si="1544"/>
        <v>H</v>
      </c>
      <c r="T7304" s="24">
        <f>IF(S7304="E",SUM($R$5:R7304),0)</f>
        <v>0</v>
      </c>
      <c r="U7304" s="143">
        <f t="shared" si="1545"/>
        <v>0</v>
      </c>
    </row>
    <row r="7305" spans="1:21" x14ac:dyDescent="0.25">
      <c r="A7305" s="6">
        <v>74.050000000000097</v>
      </c>
      <c r="B7305" s="32" t="s">
        <v>318</v>
      </c>
      <c r="K7305" s="3">
        <f t="shared" si="1546"/>
        <v>5381</v>
      </c>
      <c r="L7305" s="97" t="str">
        <f>IF(TRIM('Ek.3-A'!F7305)&lt;&gt;"","var","yok")</f>
        <v>yok</v>
      </c>
      <c r="M7305" s="5" t="str">
        <f>IF('Ek.3-A'!F7305="", "", IF(VLOOKUP('Ek.3-A'!F7305, Veriler!D:E, 2, 0)=0, "", VLOOKUP('Ek.3-A'!F7305, Veriler!D:E, 2, 0)))</f>
        <v/>
      </c>
      <c r="N7305" s="5" t="str">
        <f>IF('Ek.3-A'!P7305="", "", 'Ek.3-A'!P7305)</f>
        <v/>
      </c>
      <c r="O7305" s="142">
        <f>'Ek.3-A'!S7305</f>
        <v>0</v>
      </c>
      <c r="P7305" s="143" t="str">
        <f>'Ek.3-A'!L7305</f>
        <v/>
      </c>
      <c r="Q7305" s="24" t="str">
        <f>'Ek.3-A'!M7305</f>
        <v/>
      </c>
      <c r="R7305" s="24">
        <f t="shared" si="1543"/>
        <v>0</v>
      </c>
      <c r="S7305" s="141" t="str">
        <f t="shared" si="1544"/>
        <v>H</v>
      </c>
      <c r="T7305" s="24">
        <f>IF(S7305="E",SUM($R$5:R7305),0)</f>
        <v>0</v>
      </c>
      <c r="U7305" s="143">
        <f t="shared" si="1545"/>
        <v>0</v>
      </c>
    </row>
    <row r="7306" spans="1:21" x14ac:dyDescent="0.25">
      <c r="A7306" s="6">
        <v>74.060000000000102</v>
      </c>
      <c r="B7306" s="32" t="s">
        <v>318</v>
      </c>
      <c r="K7306" s="3">
        <f t="shared" si="1546"/>
        <v>5382</v>
      </c>
      <c r="L7306" s="97" t="str">
        <f>IF(TRIM('Ek.3-A'!F7306)&lt;&gt;"","var","yok")</f>
        <v>yok</v>
      </c>
      <c r="M7306" s="5" t="str">
        <f>IF('Ek.3-A'!F7306="", "", IF(VLOOKUP('Ek.3-A'!F7306, Veriler!D:E, 2, 0)=0, "", VLOOKUP('Ek.3-A'!F7306, Veriler!D:E, 2, 0)))</f>
        <v/>
      </c>
      <c r="N7306" s="5" t="str">
        <f>IF('Ek.3-A'!P7306="", "", 'Ek.3-A'!P7306)</f>
        <v/>
      </c>
      <c r="O7306" s="142">
        <f>'Ek.3-A'!S7306</f>
        <v>0</v>
      </c>
      <c r="P7306" s="143" t="str">
        <f>'Ek.3-A'!L7306</f>
        <v/>
      </c>
      <c r="Q7306" s="24" t="str">
        <f>'Ek.3-A'!M7306</f>
        <v/>
      </c>
      <c r="R7306" s="24">
        <f t="shared" si="1543"/>
        <v>0</v>
      </c>
      <c r="S7306" s="141" t="str">
        <f t="shared" si="1544"/>
        <v>H</v>
      </c>
      <c r="T7306" s="24">
        <f>IF(S7306="E",SUM($R$5:R7306),0)</f>
        <v>0</v>
      </c>
      <c r="U7306" s="143">
        <f t="shared" si="1545"/>
        <v>0</v>
      </c>
    </row>
    <row r="7307" spans="1:21" x14ac:dyDescent="0.25">
      <c r="A7307" s="6">
        <v>74.070000000000107</v>
      </c>
      <c r="B7307" s="32" t="s">
        <v>318</v>
      </c>
      <c r="K7307" s="3">
        <f t="shared" si="1546"/>
        <v>5383</v>
      </c>
      <c r="L7307" s="97" t="str">
        <f>IF(TRIM('Ek.3-A'!F7307)&lt;&gt;"","var","yok")</f>
        <v>yok</v>
      </c>
      <c r="M7307" s="5" t="str">
        <f>IF('Ek.3-A'!F7307="", "", IF(VLOOKUP('Ek.3-A'!F7307, Veriler!D:E, 2, 0)=0, "", VLOOKUP('Ek.3-A'!F7307, Veriler!D:E, 2, 0)))</f>
        <v/>
      </c>
      <c r="N7307" s="5" t="str">
        <f>IF('Ek.3-A'!P7307="", "", 'Ek.3-A'!P7307)</f>
        <v/>
      </c>
      <c r="O7307" s="142">
        <f>'Ek.3-A'!S7307</f>
        <v>0</v>
      </c>
      <c r="P7307" s="143" t="str">
        <f>'Ek.3-A'!L7307</f>
        <v/>
      </c>
      <c r="Q7307" s="24" t="str">
        <f>'Ek.3-A'!M7307</f>
        <v/>
      </c>
      <c r="R7307" s="24">
        <f t="shared" si="1543"/>
        <v>0</v>
      </c>
      <c r="S7307" s="141" t="str">
        <f t="shared" si="1544"/>
        <v>H</v>
      </c>
      <c r="T7307" s="24">
        <f>IF(S7307="E",SUM($R$5:R7307),0)</f>
        <v>0</v>
      </c>
      <c r="U7307" s="143">
        <f t="shared" si="1545"/>
        <v>0</v>
      </c>
    </row>
    <row r="7308" spans="1:21" x14ac:dyDescent="0.25">
      <c r="A7308" s="6">
        <v>74.080000000000098</v>
      </c>
      <c r="B7308" s="32" t="s">
        <v>318</v>
      </c>
      <c r="K7308" s="3">
        <f t="shared" si="1546"/>
        <v>5384</v>
      </c>
      <c r="L7308" s="97" t="str">
        <f>IF(TRIM('Ek.3-A'!F7308)&lt;&gt;"","var","yok")</f>
        <v>yok</v>
      </c>
      <c r="M7308" s="5" t="str">
        <f>IF('Ek.3-A'!F7308="", "", IF(VLOOKUP('Ek.3-A'!F7308, Veriler!D:E, 2, 0)=0, "", VLOOKUP('Ek.3-A'!F7308, Veriler!D:E, 2, 0)))</f>
        <v/>
      </c>
      <c r="N7308" s="5" t="str">
        <f>IF('Ek.3-A'!P7308="", "", 'Ek.3-A'!P7308)</f>
        <v/>
      </c>
      <c r="O7308" s="142">
        <f>'Ek.3-A'!S7308</f>
        <v>0</v>
      </c>
      <c r="P7308" s="143" t="str">
        <f>'Ek.3-A'!L7308</f>
        <v/>
      </c>
      <c r="Q7308" s="24" t="str">
        <f>'Ek.3-A'!M7308</f>
        <v/>
      </c>
      <c r="R7308" s="24">
        <f t="shared" si="1543"/>
        <v>0</v>
      </c>
      <c r="S7308" s="141" t="str">
        <f t="shared" si="1544"/>
        <v>H</v>
      </c>
      <c r="T7308" s="24">
        <f>IF(S7308="E",SUM($R$5:R7308),0)</f>
        <v>0</v>
      </c>
      <c r="U7308" s="143">
        <f t="shared" si="1545"/>
        <v>0</v>
      </c>
    </row>
    <row r="7309" spans="1:21" x14ac:dyDescent="0.25">
      <c r="A7309" s="6">
        <v>74.090000000000103</v>
      </c>
      <c r="B7309" s="32" t="s">
        <v>318</v>
      </c>
      <c r="K7309" s="3">
        <f t="shared" si="1546"/>
        <v>5385</v>
      </c>
      <c r="L7309" s="97" t="str">
        <f>IF(TRIM('Ek.3-A'!F7309)&lt;&gt;"","var","yok")</f>
        <v>yok</v>
      </c>
      <c r="M7309" s="5" t="str">
        <f>IF('Ek.3-A'!F7309="", "", IF(VLOOKUP('Ek.3-A'!F7309, Veriler!D:E, 2, 0)=0, "", VLOOKUP('Ek.3-A'!F7309, Veriler!D:E, 2, 0)))</f>
        <v/>
      </c>
      <c r="N7309" s="5" t="str">
        <f>IF('Ek.3-A'!P7309="", "", 'Ek.3-A'!P7309)</f>
        <v/>
      </c>
      <c r="O7309" s="142">
        <f>'Ek.3-A'!S7309</f>
        <v>0</v>
      </c>
      <c r="P7309" s="143" t="str">
        <f>'Ek.3-A'!L7309</f>
        <v/>
      </c>
      <c r="Q7309" s="24" t="str">
        <f>'Ek.3-A'!M7309</f>
        <v/>
      </c>
      <c r="R7309" s="24">
        <f t="shared" si="1543"/>
        <v>0</v>
      </c>
      <c r="S7309" s="141" t="str">
        <f t="shared" si="1544"/>
        <v>H</v>
      </c>
      <c r="T7309" s="24">
        <f>IF(S7309="E",SUM($R$5:R7309),0)</f>
        <v>0</v>
      </c>
      <c r="U7309" s="143">
        <f t="shared" si="1545"/>
        <v>0</v>
      </c>
    </row>
    <row r="7310" spans="1:21" x14ac:dyDescent="0.25">
      <c r="A7310" s="6">
        <v>74.100000000000094</v>
      </c>
      <c r="B7310" s="32" t="s">
        <v>318</v>
      </c>
      <c r="K7310" s="3">
        <f t="shared" si="1546"/>
        <v>5386</v>
      </c>
      <c r="L7310" s="97" t="str">
        <f>IF(TRIM('Ek.3-A'!F7310)&lt;&gt;"","var","yok")</f>
        <v>yok</v>
      </c>
      <c r="M7310" s="5" t="str">
        <f>IF('Ek.3-A'!F7310="", "", IF(VLOOKUP('Ek.3-A'!F7310, Veriler!D:E, 2, 0)=0, "", VLOOKUP('Ek.3-A'!F7310, Veriler!D:E, 2, 0)))</f>
        <v/>
      </c>
      <c r="N7310" s="5" t="str">
        <f>IF('Ek.3-A'!P7310="", "", 'Ek.3-A'!P7310)</f>
        <v/>
      </c>
      <c r="O7310" s="142">
        <f>'Ek.3-A'!S7310</f>
        <v>0</v>
      </c>
      <c r="P7310" s="143" t="str">
        <f>'Ek.3-A'!L7310</f>
        <v/>
      </c>
      <c r="Q7310" s="24" t="str">
        <f>'Ek.3-A'!M7310</f>
        <v/>
      </c>
      <c r="R7310" s="24">
        <f t="shared" si="1543"/>
        <v>0</v>
      </c>
      <c r="S7310" s="141" t="str">
        <f t="shared" si="1544"/>
        <v>H</v>
      </c>
      <c r="T7310" s="24">
        <f>IF(S7310="E",SUM($R$5:R7310),0)</f>
        <v>0</v>
      </c>
      <c r="U7310" s="143">
        <f t="shared" si="1545"/>
        <v>0</v>
      </c>
    </row>
    <row r="7311" spans="1:21" x14ac:dyDescent="0.25">
      <c r="A7311" s="6">
        <v>74.110000000000099</v>
      </c>
      <c r="B7311" s="32" t="s">
        <v>318</v>
      </c>
      <c r="K7311" s="3">
        <f t="shared" si="1546"/>
        <v>5387</v>
      </c>
      <c r="L7311" s="97" t="str">
        <f>IF(TRIM('Ek.3-A'!F7311)&lt;&gt;"","var","yok")</f>
        <v>yok</v>
      </c>
      <c r="M7311" s="5" t="str">
        <f>IF('Ek.3-A'!F7311="", "", IF(VLOOKUP('Ek.3-A'!F7311, Veriler!D:E, 2, 0)=0, "", VLOOKUP('Ek.3-A'!F7311, Veriler!D:E, 2, 0)))</f>
        <v/>
      </c>
      <c r="N7311" s="5" t="str">
        <f>IF('Ek.3-A'!P7311="", "", 'Ek.3-A'!P7311)</f>
        <v/>
      </c>
      <c r="O7311" s="142">
        <f>'Ek.3-A'!S7311</f>
        <v>0</v>
      </c>
      <c r="P7311" s="143" t="str">
        <f>'Ek.3-A'!L7311</f>
        <v/>
      </c>
      <c r="Q7311" s="24" t="str">
        <f>'Ek.3-A'!M7311</f>
        <v/>
      </c>
      <c r="R7311" s="24">
        <f t="shared" si="1543"/>
        <v>0</v>
      </c>
      <c r="S7311" s="141" t="str">
        <f t="shared" si="1544"/>
        <v>H</v>
      </c>
      <c r="T7311" s="24">
        <f>IF(S7311="E",SUM($R$5:R7311),0)</f>
        <v>0</v>
      </c>
      <c r="U7311" s="143">
        <f t="shared" si="1545"/>
        <v>0</v>
      </c>
    </row>
    <row r="7312" spans="1:21" x14ac:dyDescent="0.25">
      <c r="A7312" s="6">
        <v>74.120000000000104</v>
      </c>
      <c r="B7312" s="32" t="s">
        <v>318</v>
      </c>
      <c r="K7312" s="3">
        <f t="shared" si="1546"/>
        <v>5388</v>
      </c>
      <c r="L7312" s="97" t="str">
        <f>IF(TRIM('Ek.3-A'!F7312)&lt;&gt;"","var","yok")</f>
        <v>yok</v>
      </c>
      <c r="M7312" s="5" t="str">
        <f>IF('Ek.3-A'!F7312="", "", IF(VLOOKUP('Ek.3-A'!F7312, Veriler!D:E, 2, 0)=0, "", VLOOKUP('Ek.3-A'!F7312, Veriler!D:E, 2, 0)))</f>
        <v/>
      </c>
      <c r="N7312" s="5" t="str">
        <f>IF('Ek.3-A'!P7312="", "", 'Ek.3-A'!P7312)</f>
        <v/>
      </c>
      <c r="O7312" s="142">
        <f>'Ek.3-A'!S7312</f>
        <v>0</v>
      </c>
      <c r="P7312" s="143" t="str">
        <f>'Ek.3-A'!L7312</f>
        <v/>
      </c>
      <c r="Q7312" s="24" t="str">
        <f>'Ek.3-A'!M7312</f>
        <v/>
      </c>
      <c r="R7312" s="24">
        <f t="shared" si="1543"/>
        <v>0</v>
      </c>
      <c r="S7312" s="141" t="str">
        <f t="shared" si="1544"/>
        <v>H</v>
      </c>
      <c r="T7312" s="24">
        <f>IF(S7312="E",SUM($R$5:R7312),0)</f>
        <v>0</v>
      </c>
      <c r="U7312" s="143">
        <f t="shared" si="1545"/>
        <v>0</v>
      </c>
    </row>
    <row r="7313" spans="1:21" x14ac:dyDescent="0.25">
      <c r="A7313" s="6">
        <v>74.130000000000095</v>
      </c>
      <c r="B7313" s="32" t="s">
        <v>318</v>
      </c>
      <c r="K7313" s="3">
        <f t="shared" si="1546"/>
        <v>5389</v>
      </c>
      <c r="L7313" s="97" t="str">
        <f>IF(TRIM('Ek.3-A'!F7313)&lt;&gt;"","var","yok")</f>
        <v>yok</v>
      </c>
      <c r="M7313" s="5" t="str">
        <f>IF('Ek.3-A'!F7313="", "", IF(VLOOKUP('Ek.3-A'!F7313, Veriler!D:E, 2, 0)=0, "", VLOOKUP('Ek.3-A'!F7313, Veriler!D:E, 2, 0)))</f>
        <v/>
      </c>
      <c r="N7313" s="5" t="str">
        <f>IF('Ek.3-A'!P7313="", "", 'Ek.3-A'!P7313)</f>
        <v/>
      </c>
      <c r="O7313" s="142">
        <f>'Ek.3-A'!S7313</f>
        <v>0</v>
      </c>
      <c r="P7313" s="143" t="str">
        <f>'Ek.3-A'!L7313</f>
        <v/>
      </c>
      <c r="Q7313" s="24" t="str">
        <f>'Ek.3-A'!M7313</f>
        <v/>
      </c>
      <c r="R7313" s="24">
        <f t="shared" si="1543"/>
        <v>0</v>
      </c>
      <c r="S7313" s="141" t="str">
        <f t="shared" si="1544"/>
        <v>H</v>
      </c>
      <c r="T7313" s="24">
        <f>IF(S7313="E",SUM($R$5:R7313),0)</f>
        <v>0</v>
      </c>
      <c r="U7313" s="143">
        <f t="shared" si="1545"/>
        <v>0</v>
      </c>
    </row>
    <row r="7314" spans="1:21" x14ac:dyDescent="0.25">
      <c r="A7314" s="6">
        <v>74.1400000000001</v>
      </c>
      <c r="B7314" s="32" t="s">
        <v>318</v>
      </c>
      <c r="K7314" s="3">
        <f t="shared" si="1546"/>
        <v>5390</v>
      </c>
      <c r="L7314" s="97" t="str">
        <f>IF(TRIM('Ek.3-A'!F7314)&lt;&gt;"","var","yok")</f>
        <v>yok</v>
      </c>
      <c r="M7314" s="5" t="str">
        <f>IF('Ek.3-A'!F7314="", "", IF(VLOOKUP('Ek.3-A'!F7314, Veriler!D:E, 2, 0)=0, "", VLOOKUP('Ek.3-A'!F7314, Veriler!D:E, 2, 0)))</f>
        <v/>
      </c>
      <c r="N7314" s="5" t="str">
        <f>IF('Ek.3-A'!P7314="", "", 'Ek.3-A'!P7314)</f>
        <v/>
      </c>
      <c r="O7314" s="142">
        <f>'Ek.3-A'!S7314</f>
        <v>0</v>
      </c>
      <c r="P7314" s="143" t="str">
        <f>'Ek.3-A'!L7314</f>
        <v/>
      </c>
      <c r="Q7314" s="24" t="str">
        <f>'Ek.3-A'!M7314</f>
        <v/>
      </c>
      <c r="R7314" s="24">
        <f t="shared" si="1543"/>
        <v>0</v>
      </c>
      <c r="S7314" s="141" t="str">
        <f t="shared" si="1544"/>
        <v>H</v>
      </c>
      <c r="T7314" s="24">
        <f>IF(S7314="E",SUM($R$5:R7314),0)</f>
        <v>0</v>
      </c>
      <c r="U7314" s="143">
        <f t="shared" si="1545"/>
        <v>0</v>
      </c>
    </row>
    <row r="7315" spans="1:21" x14ac:dyDescent="0.25">
      <c r="A7315" s="6">
        <v>74.150000000000105</v>
      </c>
      <c r="B7315" s="32" t="s">
        <v>318</v>
      </c>
      <c r="L7315" s="97"/>
      <c r="M7315" s="5"/>
      <c r="N7315" s="5"/>
      <c r="O7315" s="5"/>
      <c r="Q7315" s="23"/>
      <c r="T7315" s="24"/>
      <c r="U7315" s="25"/>
    </row>
    <row r="7316" spans="1:21" x14ac:dyDescent="0.25">
      <c r="A7316" s="6">
        <v>74.160000000000096</v>
      </c>
      <c r="B7316" s="32" t="s">
        <v>318</v>
      </c>
      <c r="K7316" s="3">
        <f>K7314+1</f>
        <v>5391</v>
      </c>
      <c r="L7316" s="97" t="str">
        <f>IF(TRIM('Ek.3-A'!F7316)&lt;&gt;"","var","yok")</f>
        <v>yok</v>
      </c>
      <c r="M7316" s="5" t="str">
        <f>IF('Ek.3-A'!F7316="", "", IF(VLOOKUP('Ek.3-A'!F7316, Veriler!D:E, 2, 0)=0, "", VLOOKUP('Ek.3-A'!F7316, Veriler!D:E, 2, 0)))</f>
        <v/>
      </c>
      <c r="N7316" s="5" t="str">
        <f>IF('Ek.3-A'!P7316="", "", 'Ek.3-A'!P7316)</f>
        <v/>
      </c>
      <c r="O7316" s="142">
        <f>'Ek.3-A'!S7316</f>
        <v>0</v>
      </c>
      <c r="P7316" s="143" t="str">
        <f>'Ek.3-A'!L7316</f>
        <v/>
      </c>
      <c r="Q7316" s="24" t="str">
        <f>'Ek.3-A'!M7316</f>
        <v/>
      </c>
      <c r="R7316" s="24">
        <f t="shared" ref="R7316:R7329" si="1547">IF(L7316="var",0,IF(Q7316&lt;=0.005,Q7316,0))</f>
        <v>0</v>
      </c>
      <c r="S7316" s="141" t="str">
        <f t="shared" ref="S7316:S7329" si="1548">IF(Q7316&lt;=0.005,"E","H")</f>
        <v>H</v>
      </c>
      <c r="T7316" s="24">
        <f>IF(S7316="E",SUM($R$5:R7316),0)</f>
        <v>0</v>
      </c>
      <c r="U7316" s="143">
        <f t="shared" ref="U7316:U7329" si="1549">IF(T7316&lt;=0.1, O7316, IF(R7316&gt;$G$2, R7316*O7316, $G$2*O7316))</f>
        <v>0</v>
      </c>
    </row>
    <row r="7317" spans="1:21" x14ac:dyDescent="0.25">
      <c r="A7317" s="6">
        <v>74.170000000000101</v>
      </c>
      <c r="B7317" s="32" t="s">
        <v>318</v>
      </c>
      <c r="K7317" s="3">
        <f t="shared" ref="K7317:K7329" si="1550">K7316+1</f>
        <v>5392</v>
      </c>
      <c r="L7317" s="97" t="str">
        <f>IF(TRIM('Ek.3-A'!F7317)&lt;&gt;"","var","yok")</f>
        <v>yok</v>
      </c>
      <c r="M7317" s="5" t="str">
        <f>IF('Ek.3-A'!F7317="", "", IF(VLOOKUP('Ek.3-A'!F7317, Veriler!D:E, 2, 0)=0, "", VLOOKUP('Ek.3-A'!F7317, Veriler!D:E, 2, 0)))</f>
        <v/>
      </c>
      <c r="N7317" s="5" t="str">
        <f>IF('Ek.3-A'!P7317="", "", 'Ek.3-A'!P7317)</f>
        <v/>
      </c>
      <c r="O7317" s="142">
        <f>'Ek.3-A'!S7317</f>
        <v>0</v>
      </c>
      <c r="P7317" s="143" t="str">
        <f>'Ek.3-A'!L7317</f>
        <v/>
      </c>
      <c r="Q7317" s="24" t="str">
        <f>'Ek.3-A'!M7317</f>
        <v/>
      </c>
      <c r="R7317" s="24">
        <f t="shared" si="1547"/>
        <v>0</v>
      </c>
      <c r="S7317" s="141" t="str">
        <f t="shared" si="1548"/>
        <v>H</v>
      </c>
      <c r="T7317" s="24">
        <f>IF(S7317="E",SUM($R$5:R7317),0)</f>
        <v>0</v>
      </c>
      <c r="U7317" s="143">
        <f t="shared" si="1549"/>
        <v>0</v>
      </c>
    </row>
    <row r="7318" spans="1:21" x14ac:dyDescent="0.25">
      <c r="A7318" s="6">
        <v>74.180000000000106</v>
      </c>
      <c r="B7318" s="32" t="s">
        <v>318</v>
      </c>
      <c r="K7318" s="3">
        <f t="shared" si="1550"/>
        <v>5393</v>
      </c>
      <c r="L7318" s="97" t="str">
        <f>IF(TRIM('Ek.3-A'!F7318)&lt;&gt;"","var","yok")</f>
        <v>yok</v>
      </c>
      <c r="M7318" s="5" t="str">
        <f>IF('Ek.3-A'!F7318="", "", IF(VLOOKUP('Ek.3-A'!F7318, Veriler!D:E, 2, 0)=0, "", VLOOKUP('Ek.3-A'!F7318, Veriler!D:E, 2, 0)))</f>
        <v/>
      </c>
      <c r="N7318" s="5" t="str">
        <f>IF('Ek.3-A'!P7318="", "", 'Ek.3-A'!P7318)</f>
        <v/>
      </c>
      <c r="O7318" s="142">
        <f>'Ek.3-A'!S7318</f>
        <v>0</v>
      </c>
      <c r="P7318" s="143" t="str">
        <f>'Ek.3-A'!L7318</f>
        <v/>
      </c>
      <c r="Q7318" s="24" t="str">
        <f>'Ek.3-A'!M7318</f>
        <v/>
      </c>
      <c r="R7318" s="24">
        <f t="shared" si="1547"/>
        <v>0</v>
      </c>
      <c r="S7318" s="141" t="str">
        <f t="shared" si="1548"/>
        <v>H</v>
      </c>
      <c r="T7318" s="24">
        <f>IF(S7318="E",SUM($R$5:R7318),0)</f>
        <v>0</v>
      </c>
      <c r="U7318" s="143">
        <f t="shared" si="1549"/>
        <v>0</v>
      </c>
    </row>
    <row r="7319" spans="1:21" x14ac:dyDescent="0.25">
      <c r="A7319" s="6">
        <v>74.190000000000097</v>
      </c>
      <c r="B7319" s="32" t="s">
        <v>318</v>
      </c>
      <c r="K7319" s="3">
        <f t="shared" si="1550"/>
        <v>5394</v>
      </c>
      <c r="L7319" s="97" t="str">
        <f>IF(TRIM('Ek.3-A'!F7319)&lt;&gt;"","var","yok")</f>
        <v>yok</v>
      </c>
      <c r="M7319" s="5" t="str">
        <f>IF('Ek.3-A'!F7319="", "", IF(VLOOKUP('Ek.3-A'!F7319, Veriler!D:E, 2, 0)=0, "", VLOOKUP('Ek.3-A'!F7319, Veriler!D:E, 2, 0)))</f>
        <v/>
      </c>
      <c r="N7319" s="5" t="str">
        <f>IF('Ek.3-A'!P7319="", "", 'Ek.3-A'!P7319)</f>
        <v/>
      </c>
      <c r="O7319" s="142">
        <f>'Ek.3-A'!S7319</f>
        <v>0</v>
      </c>
      <c r="P7319" s="143" t="str">
        <f>'Ek.3-A'!L7319</f>
        <v/>
      </c>
      <c r="Q7319" s="24" t="str">
        <f>'Ek.3-A'!M7319</f>
        <v/>
      </c>
      <c r="R7319" s="24">
        <f t="shared" si="1547"/>
        <v>0</v>
      </c>
      <c r="S7319" s="141" t="str">
        <f t="shared" si="1548"/>
        <v>H</v>
      </c>
      <c r="T7319" s="24">
        <f>IF(S7319="E",SUM($R$5:R7319),0)</f>
        <v>0</v>
      </c>
      <c r="U7319" s="143">
        <f t="shared" si="1549"/>
        <v>0</v>
      </c>
    </row>
    <row r="7320" spans="1:21" x14ac:dyDescent="0.25">
      <c r="A7320" s="6">
        <v>74.200000000000102</v>
      </c>
      <c r="B7320" s="32" t="s">
        <v>318</v>
      </c>
      <c r="K7320" s="3">
        <f t="shared" si="1550"/>
        <v>5395</v>
      </c>
      <c r="L7320" s="97" t="str">
        <f>IF(TRIM('Ek.3-A'!F7320)&lt;&gt;"","var","yok")</f>
        <v>yok</v>
      </c>
      <c r="M7320" s="5" t="str">
        <f>IF('Ek.3-A'!F7320="", "", IF(VLOOKUP('Ek.3-A'!F7320, Veriler!D:E, 2, 0)=0, "", VLOOKUP('Ek.3-A'!F7320, Veriler!D:E, 2, 0)))</f>
        <v/>
      </c>
      <c r="N7320" s="5" t="str">
        <f>IF('Ek.3-A'!P7320="", "", 'Ek.3-A'!P7320)</f>
        <v/>
      </c>
      <c r="O7320" s="142">
        <f>'Ek.3-A'!S7320</f>
        <v>0</v>
      </c>
      <c r="P7320" s="143" t="str">
        <f>'Ek.3-A'!L7320</f>
        <v/>
      </c>
      <c r="Q7320" s="24" t="str">
        <f>'Ek.3-A'!M7320</f>
        <v/>
      </c>
      <c r="R7320" s="24">
        <f t="shared" si="1547"/>
        <v>0</v>
      </c>
      <c r="S7320" s="141" t="str">
        <f t="shared" si="1548"/>
        <v>H</v>
      </c>
      <c r="T7320" s="24">
        <f>IF(S7320="E",SUM($R$5:R7320),0)</f>
        <v>0</v>
      </c>
      <c r="U7320" s="143">
        <f t="shared" si="1549"/>
        <v>0</v>
      </c>
    </row>
    <row r="7321" spans="1:21" x14ac:dyDescent="0.25">
      <c r="A7321" s="6">
        <v>74.210000000000093</v>
      </c>
      <c r="B7321" s="32" t="s">
        <v>318</v>
      </c>
      <c r="K7321" s="3">
        <f t="shared" si="1550"/>
        <v>5396</v>
      </c>
      <c r="L7321" s="97" t="str">
        <f>IF(TRIM('Ek.3-A'!F7321)&lt;&gt;"","var","yok")</f>
        <v>yok</v>
      </c>
      <c r="M7321" s="5" t="str">
        <f>IF('Ek.3-A'!F7321="", "", IF(VLOOKUP('Ek.3-A'!F7321, Veriler!D:E, 2, 0)=0, "", VLOOKUP('Ek.3-A'!F7321, Veriler!D:E, 2, 0)))</f>
        <v/>
      </c>
      <c r="N7321" s="5" t="str">
        <f>IF('Ek.3-A'!P7321="", "", 'Ek.3-A'!P7321)</f>
        <v/>
      </c>
      <c r="O7321" s="142">
        <f>'Ek.3-A'!S7321</f>
        <v>0</v>
      </c>
      <c r="P7321" s="143" t="str">
        <f>'Ek.3-A'!L7321</f>
        <v/>
      </c>
      <c r="Q7321" s="24" t="str">
        <f>'Ek.3-A'!M7321</f>
        <v/>
      </c>
      <c r="R7321" s="24">
        <f t="shared" si="1547"/>
        <v>0</v>
      </c>
      <c r="S7321" s="141" t="str">
        <f t="shared" si="1548"/>
        <v>H</v>
      </c>
      <c r="T7321" s="24">
        <f>IF(S7321="E",SUM($R$5:R7321),0)</f>
        <v>0</v>
      </c>
      <c r="U7321" s="143">
        <f t="shared" si="1549"/>
        <v>0</v>
      </c>
    </row>
    <row r="7322" spans="1:21" x14ac:dyDescent="0.25">
      <c r="A7322" s="6">
        <v>74.220000000000098</v>
      </c>
      <c r="B7322" s="32" t="s">
        <v>318</v>
      </c>
      <c r="K7322" s="3">
        <f t="shared" si="1550"/>
        <v>5397</v>
      </c>
      <c r="L7322" s="97" t="str">
        <f>IF(TRIM('Ek.3-A'!F7322)&lt;&gt;"","var","yok")</f>
        <v>yok</v>
      </c>
      <c r="M7322" s="5" t="str">
        <f>IF('Ek.3-A'!F7322="", "", IF(VLOOKUP('Ek.3-A'!F7322, Veriler!D:E, 2, 0)=0, "", VLOOKUP('Ek.3-A'!F7322, Veriler!D:E, 2, 0)))</f>
        <v/>
      </c>
      <c r="N7322" s="5" t="str">
        <f>IF('Ek.3-A'!P7322="", "", 'Ek.3-A'!P7322)</f>
        <v/>
      </c>
      <c r="O7322" s="142">
        <f>'Ek.3-A'!S7322</f>
        <v>0</v>
      </c>
      <c r="P7322" s="143" t="str">
        <f>'Ek.3-A'!L7322</f>
        <v/>
      </c>
      <c r="Q7322" s="24" t="str">
        <f>'Ek.3-A'!M7322</f>
        <v/>
      </c>
      <c r="R7322" s="24">
        <f t="shared" si="1547"/>
        <v>0</v>
      </c>
      <c r="S7322" s="141" t="str">
        <f t="shared" si="1548"/>
        <v>H</v>
      </c>
      <c r="T7322" s="24">
        <f>IF(S7322="E",SUM($R$5:R7322),0)</f>
        <v>0</v>
      </c>
      <c r="U7322" s="143">
        <f t="shared" si="1549"/>
        <v>0</v>
      </c>
    </row>
    <row r="7323" spans="1:21" x14ac:dyDescent="0.25">
      <c r="A7323" s="6">
        <v>74.230000000000103</v>
      </c>
      <c r="B7323" s="32" t="s">
        <v>318</v>
      </c>
      <c r="K7323" s="3">
        <f t="shared" si="1550"/>
        <v>5398</v>
      </c>
      <c r="L7323" s="97" t="str">
        <f>IF(TRIM('Ek.3-A'!F7323)&lt;&gt;"","var","yok")</f>
        <v>yok</v>
      </c>
      <c r="M7323" s="5" t="str">
        <f>IF('Ek.3-A'!F7323="", "", IF(VLOOKUP('Ek.3-A'!F7323, Veriler!D:E, 2, 0)=0, "", VLOOKUP('Ek.3-A'!F7323, Veriler!D:E, 2, 0)))</f>
        <v/>
      </c>
      <c r="N7323" s="5" t="str">
        <f>IF('Ek.3-A'!P7323="", "", 'Ek.3-A'!P7323)</f>
        <v/>
      </c>
      <c r="O7323" s="142">
        <f>'Ek.3-A'!S7323</f>
        <v>0</v>
      </c>
      <c r="P7323" s="143" t="str">
        <f>'Ek.3-A'!L7323</f>
        <v/>
      </c>
      <c r="Q7323" s="24" t="str">
        <f>'Ek.3-A'!M7323</f>
        <v/>
      </c>
      <c r="R7323" s="24">
        <f t="shared" si="1547"/>
        <v>0</v>
      </c>
      <c r="S7323" s="141" t="str">
        <f t="shared" si="1548"/>
        <v>H</v>
      </c>
      <c r="T7323" s="24">
        <f>IF(S7323="E",SUM($R$5:R7323),0)</f>
        <v>0</v>
      </c>
      <c r="U7323" s="143">
        <f t="shared" si="1549"/>
        <v>0</v>
      </c>
    </row>
    <row r="7324" spans="1:21" x14ac:dyDescent="0.25">
      <c r="A7324" s="6">
        <v>74.240000000000094</v>
      </c>
      <c r="B7324" s="32" t="s">
        <v>318</v>
      </c>
      <c r="K7324" s="3">
        <f t="shared" si="1550"/>
        <v>5399</v>
      </c>
      <c r="L7324" s="97" t="str">
        <f>IF(TRIM('Ek.3-A'!F7324)&lt;&gt;"","var","yok")</f>
        <v>yok</v>
      </c>
      <c r="M7324" s="5" t="str">
        <f>IF('Ek.3-A'!F7324="", "", IF(VLOOKUP('Ek.3-A'!F7324, Veriler!D:E, 2, 0)=0, "", VLOOKUP('Ek.3-A'!F7324, Veriler!D:E, 2, 0)))</f>
        <v/>
      </c>
      <c r="N7324" s="5" t="str">
        <f>IF('Ek.3-A'!P7324="", "", 'Ek.3-A'!P7324)</f>
        <v/>
      </c>
      <c r="O7324" s="142">
        <f>'Ek.3-A'!S7324</f>
        <v>0</v>
      </c>
      <c r="P7324" s="143" t="str">
        <f>'Ek.3-A'!L7324</f>
        <v/>
      </c>
      <c r="Q7324" s="24" t="str">
        <f>'Ek.3-A'!M7324</f>
        <v/>
      </c>
      <c r="R7324" s="24">
        <f t="shared" si="1547"/>
        <v>0</v>
      </c>
      <c r="S7324" s="141" t="str">
        <f t="shared" si="1548"/>
        <v>H</v>
      </c>
      <c r="T7324" s="24">
        <f>IF(S7324="E",SUM($R$5:R7324),0)</f>
        <v>0</v>
      </c>
      <c r="U7324" s="143">
        <f t="shared" si="1549"/>
        <v>0</v>
      </c>
    </row>
    <row r="7325" spans="1:21" x14ac:dyDescent="0.25">
      <c r="A7325" s="6">
        <v>74.250000000000099</v>
      </c>
      <c r="B7325" s="32" t="s">
        <v>318</v>
      </c>
      <c r="K7325" s="3">
        <f t="shared" si="1550"/>
        <v>5400</v>
      </c>
      <c r="L7325" s="97" t="str">
        <f>IF(TRIM('Ek.3-A'!F7325)&lt;&gt;"","var","yok")</f>
        <v>yok</v>
      </c>
      <c r="M7325" s="5" t="str">
        <f>IF('Ek.3-A'!F7325="", "", IF(VLOOKUP('Ek.3-A'!F7325, Veriler!D:E, 2, 0)=0, "", VLOOKUP('Ek.3-A'!F7325, Veriler!D:E, 2, 0)))</f>
        <v/>
      </c>
      <c r="N7325" s="5" t="str">
        <f>IF('Ek.3-A'!P7325="", "", 'Ek.3-A'!P7325)</f>
        <v/>
      </c>
      <c r="O7325" s="142">
        <f>'Ek.3-A'!S7325</f>
        <v>0</v>
      </c>
      <c r="P7325" s="143" t="str">
        <f>'Ek.3-A'!L7325</f>
        <v/>
      </c>
      <c r="Q7325" s="24" t="str">
        <f>'Ek.3-A'!M7325</f>
        <v/>
      </c>
      <c r="R7325" s="24">
        <f t="shared" si="1547"/>
        <v>0</v>
      </c>
      <c r="S7325" s="141" t="str">
        <f t="shared" si="1548"/>
        <v>H</v>
      </c>
      <c r="T7325" s="24">
        <f>IF(S7325="E",SUM($R$5:R7325),0)</f>
        <v>0</v>
      </c>
      <c r="U7325" s="143">
        <f t="shared" si="1549"/>
        <v>0</v>
      </c>
    </row>
    <row r="7326" spans="1:21" x14ac:dyDescent="0.25">
      <c r="A7326" s="6">
        <v>74.260000000000105</v>
      </c>
      <c r="B7326" s="32" t="s">
        <v>318</v>
      </c>
      <c r="K7326" s="3">
        <f t="shared" si="1550"/>
        <v>5401</v>
      </c>
      <c r="L7326" s="97" t="str">
        <f>IF(TRIM('Ek.3-A'!F7326)&lt;&gt;"","var","yok")</f>
        <v>yok</v>
      </c>
      <c r="M7326" s="5" t="str">
        <f>IF('Ek.3-A'!F7326="", "", IF(VLOOKUP('Ek.3-A'!F7326, Veriler!D:E, 2, 0)=0, "", VLOOKUP('Ek.3-A'!F7326, Veriler!D:E, 2, 0)))</f>
        <v/>
      </c>
      <c r="N7326" s="5" t="str">
        <f>IF('Ek.3-A'!P7326="", "", 'Ek.3-A'!P7326)</f>
        <v/>
      </c>
      <c r="O7326" s="142">
        <f>'Ek.3-A'!S7326</f>
        <v>0</v>
      </c>
      <c r="P7326" s="143" t="str">
        <f>'Ek.3-A'!L7326</f>
        <v/>
      </c>
      <c r="Q7326" s="24" t="str">
        <f>'Ek.3-A'!M7326</f>
        <v/>
      </c>
      <c r="R7326" s="24">
        <f t="shared" si="1547"/>
        <v>0</v>
      </c>
      <c r="S7326" s="141" t="str">
        <f t="shared" si="1548"/>
        <v>H</v>
      </c>
      <c r="T7326" s="24">
        <f>IF(S7326="E",SUM($R$5:R7326),0)</f>
        <v>0</v>
      </c>
      <c r="U7326" s="143">
        <f t="shared" si="1549"/>
        <v>0</v>
      </c>
    </row>
    <row r="7327" spans="1:21" x14ac:dyDescent="0.25">
      <c r="A7327" s="6">
        <v>74.270000000000095</v>
      </c>
      <c r="B7327" s="32" t="s">
        <v>318</v>
      </c>
      <c r="K7327" s="3">
        <f t="shared" si="1550"/>
        <v>5402</v>
      </c>
      <c r="L7327" s="97" t="str">
        <f>IF(TRIM('Ek.3-A'!F7327)&lt;&gt;"","var","yok")</f>
        <v>yok</v>
      </c>
      <c r="M7327" s="5" t="str">
        <f>IF('Ek.3-A'!F7327="", "", IF(VLOOKUP('Ek.3-A'!F7327, Veriler!D:E, 2, 0)=0, "", VLOOKUP('Ek.3-A'!F7327, Veriler!D:E, 2, 0)))</f>
        <v/>
      </c>
      <c r="N7327" s="5" t="str">
        <f>IF('Ek.3-A'!P7327="", "", 'Ek.3-A'!P7327)</f>
        <v/>
      </c>
      <c r="O7327" s="142">
        <f>'Ek.3-A'!S7327</f>
        <v>0</v>
      </c>
      <c r="P7327" s="143" t="str">
        <f>'Ek.3-A'!L7327</f>
        <v/>
      </c>
      <c r="Q7327" s="24" t="str">
        <f>'Ek.3-A'!M7327</f>
        <v/>
      </c>
      <c r="R7327" s="24">
        <f t="shared" si="1547"/>
        <v>0</v>
      </c>
      <c r="S7327" s="141" t="str">
        <f t="shared" si="1548"/>
        <v>H</v>
      </c>
      <c r="T7327" s="24">
        <f>IF(S7327="E",SUM($R$5:R7327),0)</f>
        <v>0</v>
      </c>
      <c r="U7327" s="143">
        <f t="shared" si="1549"/>
        <v>0</v>
      </c>
    </row>
    <row r="7328" spans="1:21" x14ac:dyDescent="0.25">
      <c r="A7328" s="6">
        <v>74.280000000000101</v>
      </c>
      <c r="B7328" s="32" t="s">
        <v>318</v>
      </c>
      <c r="K7328" s="3">
        <f t="shared" si="1550"/>
        <v>5403</v>
      </c>
      <c r="L7328" s="97" t="str">
        <f>IF(TRIM('Ek.3-A'!F7328)&lt;&gt;"","var","yok")</f>
        <v>yok</v>
      </c>
      <c r="M7328" s="5" t="str">
        <f>IF('Ek.3-A'!F7328="", "", IF(VLOOKUP('Ek.3-A'!F7328, Veriler!D:E, 2, 0)=0, "", VLOOKUP('Ek.3-A'!F7328, Veriler!D:E, 2, 0)))</f>
        <v/>
      </c>
      <c r="N7328" s="5" t="str">
        <f>IF('Ek.3-A'!P7328="", "", 'Ek.3-A'!P7328)</f>
        <v/>
      </c>
      <c r="O7328" s="142">
        <f>'Ek.3-A'!S7328</f>
        <v>0</v>
      </c>
      <c r="P7328" s="143" t="str">
        <f>'Ek.3-A'!L7328</f>
        <v/>
      </c>
      <c r="Q7328" s="24" t="str">
        <f>'Ek.3-A'!M7328</f>
        <v/>
      </c>
      <c r="R7328" s="24">
        <f t="shared" si="1547"/>
        <v>0</v>
      </c>
      <c r="S7328" s="141" t="str">
        <f t="shared" si="1548"/>
        <v>H</v>
      </c>
      <c r="T7328" s="24">
        <f>IF(S7328="E",SUM($R$5:R7328),0)</f>
        <v>0</v>
      </c>
      <c r="U7328" s="143">
        <f t="shared" si="1549"/>
        <v>0</v>
      </c>
    </row>
    <row r="7329" spans="1:41" x14ac:dyDescent="0.25">
      <c r="A7329" s="6">
        <v>74.290000000000106</v>
      </c>
      <c r="B7329" s="32" t="s">
        <v>318</v>
      </c>
      <c r="K7329" s="3">
        <f t="shared" si="1550"/>
        <v>5404</v>
      </c>
      <c r="L7329" s="97" t="str">
        <f>IF(TRIM('Ek.3-A'!F7329)&lt;&gt;"","var","yok")</f>
        <v>yok</v>
      </c>
      <c r="M7329" s="5" t="str">
        <f>IF('Ek.3-A'!F7329="", "", IF(VLOOKUP('Ek.3-A'!F7329, Veriler!D:E, 2, 0)=0, "", VLOOKUP('Ek.3-A'!F7329, Veriler!D:E, 2, 0)))</f>
        <v/>
      </c>
      <c r="N7329" s="5" t="str">
        <f>IF('Ek.3-A'!P7329="", "", 'Ek.3-A'!P7329)</f>
        <v/>
      </c>
      <c r="O7329" s="142">
        <f>'Ek.3-A'!S7329</f>
        <v>0</v>
      </c>
      <c r="P7329" s="143" t="str">
        <f>'Ek.3-A'!L7329</f>
        <v/>
      </c>
      <c r="Q7329" s="24" t="str">
        <f>'Ek.3-A'!M7329</f>
        <v/>
      </c>
      <c r="R7329" s="24">
        <f t="shared" si="1547"/>
        <v>0</v>
      </c>
      <c r="S7329" s="141" t="str">
        <f t="shared" si="1548"/>
        <v>H</v>
      </c>
      <c r="T7329" s="24">
        <f>IF(S7329="E",SUM($R$5:R7329),0)</f>
        <v>0</v>
      </c>
      <c r="U7329" s="143">
        <f t="shared" si="1549"/>
        <v>0</v>
      </c>
    </row>
    <row r="7330" spans="1:41" x14ac:dyDescent="0.25">
      <c r="A7330" s="6">
        <v>74.300000000000097</v>
      </c>
      <c r="B7330" s="32" t="s">
        <v>318</v>
      </c>
      <c r="T7330" s="24"/>
      <c r="U7330" s="25"/>
      <c r="AO7330" s="140">
        <f>'Ek.3-A'!L7330</f>
        <v>0</v>
      </c>
    </row>
    <row r="7331" spans="1:41" x14ac:dyDescent="0.25">
      <c r="A7331" s="6">
        <v>74.310000000000102</v>
      </c>
      <c r="B7331" s="32" t="s">
        <v>318</v>
      </c>
      <c r="T7331" s="24"/>
      <c r="U7331" s="25"/>
    </row>
    <row r="7332" spans="1:41" x14ac:dyDescent="0.25">
      <c r="A7332" s="6">
        <v>74.320000000000107</v>
      </c>
      <c r="B7332" s="32" t="s">
        <v>318</v>
      </c>
      <c r="T7332" s="24"/>
      <c r="U7332" s="25"/>
    </row>
    <row r="7333" spans="1:41" x14ac:dyDescent="0.25">
      <c r="A7333" s="6">
        <v>74.330000000000098</v>
      </c>
      <c r="B7333" s="32" t="s">
        <v>318</v>
      </c>
      <c r="T7333" s="24"/>
      <c r="U7333" s="25"/>
    </row>
    <row r="7334" spans="1:41" x14ac:dyDescent="0.25">
      <c r="A7334" s="6">
        <v>74.340000000000103</v>
      </c>
      <c r="B7334" s="32" t="s">
        <v>318</v>
      </c>
      <c r="T7334" s="24"/>
      <c r="U7334" s="25"/>
    </row>
    <row r="7335" spans="1:41" x14ac:dyDescent="0.25">
      <c r="A7335" s="6">
        <v>74.350000000000094</v>
      </c>
      <c r="B7335" s="32" t="s">
        <v>318</v>
      </c>
      <c r="T7335" s="24"/>
      <c r="U7335" s="25"/>
    </row>
    <row r="7336" spans="1:41" x14ac:dyDescent="0.25">
      <c r="A7336" s="6">
        <v>74.360000000000099</v>
      </c>
      <c r="B7336" s="32" t="s">
        <v>318</v>
      </c>
      <c r="T7336" s="24"/>
      <c r="U7336" s="25"/>
    </row>
    <row r="7337" spans="1:41" x14ac:dyDescent="0.25">
      <c r="A7337" s="6">
        <v>74.370000000000104</v>
      </c>
      <c r="B7337" s="32" t="s">
        <v>318</v>
      </c>
      <c r="T7337" s="24"/>
      <c r="U7337" s="25"/>
    </row>
    <row r="7338" spans="1:41" x14ac:dyDescent="0.25">
      <c r="A7338" s="6">
        <v>74.380000000000095</v>
      </c>
      <c r="B7338" s="32" t="s">
        <v>318</v>
      </c>
      <c r="T7338" s="24"/>
      <c r="U7338" s="25"/>
    </row>
    <row r="7339" spans="1:41" x14ac:dyDescent="0.25">
      <c r="A7339" s="6">
        <v>74.3900000000001</v>
      </c>
      <c r="B7339" s="32" t="s">
        <v>318</v>
      </c>
      <c r="K7339" s="3">
        <f>K7329+1</f>
        <v>5405</v>
      </c>
      <c r="L7339" s="97" t="str">
        <f>IF(TRIM('Ek.3-A'!F7339)&lt;&gt;"","var","yok")</f>
        <v>yok</v>
      </c>
      <c r="M7339" s="5" t="str">
        <f>IF('Ek.3-A'!F7339="", "", IF(VLOOKUP('Ek.3-A'!F7339, Veriler!D:E, 2, 0)=0, "", VLOOKUP('Ek.3-A'!F7339, Veriler!D:E, 2, 0)))</f>
        <v/>
      </c>
      <c r="N7339" s="5" t="str">
        <f>IF('Ek.3-A'!P7339="", "", 'Ek.3-A'!P7339)</f>
        <v/>
      </c>
      <c r="O7339" s="142">
        <f>'Ek.3-A'!S7339</f>
        <v>0</v>
      </c>
      <c r="P7339" s="143" t="str">
        <f>'Ek.3-A'!L7339</f>
        <v/>
      </c>
      <c r="Q7339" s="24" t="str">
        <f>'Ek.3-A'!M7339</f>
        <v/>
      </c>
      <c r="R7339" s="24">
        <f t="shared" ref="R7339:R7352" si="1551">IF(L7339="var",0,IF(Q7339&lt;=0.005,Q7339,0))</f>
        <v>0</v>
      </c>
      <c r="S7339" s="141" t="str">
        <f t="shared" ref="S7339:S7352" si="1552">IF(Q7339&lt;=0.005,"E","H")</f>
        <v>H</v>
      </c>
      <c r="T7339" s="24">
        <f>IF(S7339="E",SUM($R$5:R7339),0)</f>
        <v>0</v>
      </c>
      <c r="U7339" s="143">
        <f t="shared" ref="U7339:U7352" si="1553">IF(T7339&lt;=0.1, O7339, IF(R7339&gt;$G$2, R7339*O7339, $G$2*O7339))</f>
        <v>0</v>
      </c>
    </row>
    <row r="7340" spans="1:41" x14ac:dyDescent="0.25">
      <c r="A7340" s="6">
        <v>74.400000000000105</v>
      </c>
      <c r="B7340" s="32" t="s">
        <v>318</v>
      </c>
      <c r="K7340" s="3">
        <f t="shared" ref="K7340:K7352" si="1554">K7339+1</f>
        <v>5406</v>
      </c>
      <c r="L7340" s="97" t="str">
        <f>IF(TRIM('Ek.3-A'!F7340)&lt;&gt;"","var","yok")</f>
        <v>yok</v>
      </c>
      <c r="M7340" s="5" t="str">
        <f>IF('Ek.3-A'!F7340="", "", IF(VLOOKUP('Ek.3-A'!F7340, Veriler!D:E, 2, 0)=0, "", VLOOKUP('Ek.3-A'!F7340, Veriler!D:E, 2, 0)))</f>
        <v/>
      </c>
      <c r="N7340" s="5" t="str">
        <f>IF('Ek.3-A'!P7340="", "", 'Ek.3-A'!P7340)</f>
        <v/>
      </c>
      <c r="O7340" s="142">
        <f>'Ek.3-A'!S7340</f>
        <v>0</v>
      </c>
      <c r="P7340" s="143" t="str">
        <f>'Ek.3-A'!L7340</f>
        <v/>
      </c>
      <c r="Q7340" s="24" t="str">
        <f>'Ek.3-A'!M7340</f>
        <v/>
      </c>
      <c r="R7340" s="24">
        <f t="shared" si="1551"/>
        <v>0</v>
      </c>
      <c r="S7340" s="141" t="str">
        <f t="shared" si="1552"/>
        <v>H</v>
      </c>
      <c r="T7340" s="24">
        <f>IF(S7340="E",SUM($R$5:R7340),0)</f>
        <v>0</v>
      </c>
      <c r="U7340" s="143">
        <f t="shared" si="1553"/>
        <v>0</v>
      </c>
    </row>
    <row r="7341" spans="1:41" x14ac:dyDescent="0.25">
      <c r="A7341" s="6">
        <v>74.410000000000096</v>
      </c>
      <c r="B7341" s="32" t="s">
        <v>318</v>
      </c>
      <c r="K7341" s="3">
        <f t="shared" si="1554"/>
        <v>5407</v>
      </c>
      <c r="L7341" s="97" t="str">
        <f>IF(TRIM('Ek.3-A'!F7341)&lt;&gt;"","var","yok")</f>
        <v>yok</v>
      </c>
      <c r="M7341" s="5" t="str">
        <f>IF('Ek.3-A'!F7341="", "", IF(VLOOKUP('Ek.3-A'!F7341, Veriler!D:E, 2, 0)=0, "", VLOOKUP('Ek.3-A'!F7341, Veriler!D:E, 2, 0)))</f>
        <v/>
      </c>
      <c r="N7341" s="5" t="str">
        <f>IF('Ek.3-A'!P7341="", "", 'Ek.3-A'!P7341)</f>
        <v/>
      </c>
      <c r="O7341" s="142">
        <f>'Ek.3-A'!S7341</f>
        <v>0</v>
      </c>
      <c r="P7341" s="143" t="str">
        <f>'Ek.3-A'!L7341</f>
        <v/>
      </c>
      <c r="Q7341" s="24" t="str">
        <f>'Ek.3-A'!M7341</f>
        <v/>
      </c>
      <c r="R7341" s="24">
        <f t="shared" si="1551"/>
        <v>0</v>
      </c>
      <c r="S7341" s="141" t="str">
        <f t="shared" si="1552"/>
        <v>H</v>
      </c>
      <c r="T7341" s="24">
        <f>IF(S7341="E",SUM($R$5:R7341),0)</f>
        <v>0</v>
      </c>
      <c r="U7341" s="143">
        <f t="shared" si="1553"/>
        <v>0</v>
      </c>
    </row>
    <row r="7342" spans="1:41" x14ac:dyDescent="0.25">
      <c r="A7342" s="6">
        <v>74.420000000000101</v>
      </c>
      <c r="B7342" s="32" t="s">
        <v>318</v>
      </c>
      <c r="K7342" s="3">
        <f t="shared" si="1554"/>
        <v>5408</v>
      </c>
      <c r="L7342" s="97" t="str">
        <f>IF(TRIM('Ek.3-A'!F7342)&lt;&gt;"","var","yok")</f>
        <v>yok</v>
      </c>
      <c r="M7342" s="5" t="str">
        <f>IF('Ek.3-A'!F7342="", "", IF(VLOOKUP('Ek.3-A'!F7342, Veriler!D:E, 2, 0)=0, "", VLOOKUP('Ek.3-A'!F7342, Veriler!D:E, 2, 0)))</f>
        <v/>
      </c>
      <c r="N7342" s="5" t="str">
        <f>IF('Ek.3-A'!P7342="", "", 'Ek.3-A'!P7342)</f>
        <v/>
      </c>
      <c r="O7342" s="142">
        <f>'Ek.3-A'!S7342</f>
        <v>0</v>
      </c>
      <c r="P7342" s="143" t="str">
        <f>'Ek.3-A'!L7342</f>
        <v/>
      </c>
      <c r="Q7342" s="24" t="str">
        <f>'Ek.3-A'!M7342</f>
        <v/>
      </c>
      <c r="R7342" s="24">
        <f t="shared" si="1551"/>
        <v>0</v>
      </c>
      <c r="S7342" s="141" t="str">
        <f t="shared" si="1552"/>
        <v>H</v>
      </c>
      <c r="T7342" s="24">
        <f>IF(S7342="E",SUM($R$5:R7342),0)</f>
        <v>0</v>
      </c>
      <c r="U7342" s="143">
        <f t="shared" si="1553"/>
        <v>0</v>
      </c>
    </row>
    <row r="7343" spans="1:41" x14ac:dyDescent="0.25">
      <c r="A7343" s="6">
        <v>74.430000000000106</v>
      </c>
      <c r="B7343" s="32" t="s">
        <v>318</v>
      </c>
      <c r="K7343" s="3">
        <f t="shared" si="1554"/>
        <v>5409</v>
      </c>
      <c r="L7343" s="97" t="str">
        <f>IF(TRIM('Ek.3-A'!F7343)&lt;&gt;"","var","yok")</f>
        <v>yok</v>
      </c>
      <c r="M7343" s="5" t="str">
        <f>IF('Ek.3-A'!F7343="", "", IF(VLOOKUP('Ek.3-A'!F7343, Veriler!D:E, 2, 0)=0, "", VLOOKUP('Ek.3-A'!F7343, Veriler!D:E, 2, 0)))</f>
        <v/>
      </c>
      <c r="N7343" s="5" t="str">
        <f>IF('Ek.3-A'!P7343="", "", 'Ek.3-A'!P7343)</f>
        <v/>
      </c>
      <c r="O7343" s="142">
        <f>'Ek.3-A'!S7343</f>
        <v>0</v>
      </c>
      <c r="P7343" s="143" t="str">
        <f>'Ek.3-A'!L7343</f>
        <v/>
      </c>
      <c r="Q7343" s="24" t="str">
        <f>'Ek.3-A'!M7343</f>
        <v/>
      </c>
      <c r="R7343" s="24">
        <f t="shared" si="1551"/>
        <v>0</v>
      </c>
      <c r="S7343" s="141" t="str">
        <f t="shared" si="1552"/>
        <v>H</v>
      </c>
      <c r="T7343" s="24">
        <f>IF(S7343="E",SUM($R$5:R7343),0)</f>
        <v>0</v>
      </c>
      <c r="U7343" s="143">
        <f t="shared" si="1553"/>
        <v>0</v>
      </c>
    </row>
    <row r="7344" spans="1:41" x14ac:dyDescent="0.25">
      <c r="A7344" s="6">
        <v>74.440000000000097</v>
      </c>
      <c r="B7344" s="32" t="s">
        <v>318</v>
      </c>
      <c r="K7344" s="3">
        <f t="shared" si="1554"/>
        <v>5410</v>
      </c>
      <c r="L7344" s="97" t="str">
        <f>IF(TRIM('Ek.3-A'!F7344)&lt;&gt;"","var","yok")</f>
        <v>yok</v>
      </c>
      <c r="M7344" s="5" t="str">
        <f>IF('Ek.3-A'!F7344="", "", IF(VLOOKUP('Ek.3-A'!F7344, Veriler!D:E, 2, 0)=0, "", VLOOKUP('Ek.3-A'!F7344, Veriler!D:E, 2, 0)))</f>
        <v/>
      </c>
      <c r="N7344" s="5" t="str">
        <f>IF('Ek.3-A'!P7344="", "", 'Ek.3-A'!P7344)</f>
        <v/>
      </c>
      <c r="O7344" s="142">
        <f>'Ek.3-A'!S7344</f>
        <v>0</v>
      </c>
      <c r="P7344" s="143" t="str">
        <f>'Ek.3-A'!L7344</f>
        <v/>
      </c>
      <c r="Q7344" s="24" t="str">
        <f>'Ek.3-A'!M7344</f>
        <v/>
      </c>
      <c r="R7344" s="24">
        <f t="shared" si="1551"/>
        <v>0</v>
      </c>
      <c r="S7344" s="141" t="str">
        <f t="shared" si="1552"/>
        <v>H</v>
      </c>
      <c r="T7344" s="24">
        <f>IF(S7344="E",SUM($R$5:R7344),0)</f>
        <v>0</v>
      </c>
      <c r="U7344" s="143">
        <f t="shared" si="1553"/>
        <v>0</v>
      </c>
    </row>
    <row r="7345" spans="1:21" x14ac:dyDescent="0.25">
      <c r="A7345" s="6">
        <v>74.450000000000102</v>
      </c>
      <c r="B7345" s="32" t="s">
        <v>318</v>
      </c>
      <c r="K7345" s="3">
        <f t="shared" si="1554"/>
        <v>5411</v>
      </c>
      <c r="L7345" s="97" t="str">
        <f>IF(TRIM('Ek.3-A'!F7345)&lt;&gt;"","var","yok")</f>
        <v>yok</v>
      </c>
      <c r="M7345" s="5" t="str">
        <f>IF('Ek.3-A'!F7345="", "", IF(VLOOKUP('Ek.3-A'!F7345, Veriler!D:E, 2, 0)=0, "", VLOOKUP('Ek.3-A'!F7345, Veriler!D:E, 2, 0)))</f>
        <v/>
      </c>
      <c r="N7345" s="5" t="str">
        <f>IF('Ek.3-A'!P7345="", "", 'Ek.3-A'!P7345)</f>
        <v/>
      </c>
      <c r="O7345" s="142">
        <f>'Ek.3-A'!S7345</f>
        <v>0</v>
      </c>
      <c r="P7345" s="143" t="str">
        <f>'Ek.3-A'!L7345</f>
        <v/>
      </c>
      <c r="Q7345" s="24" t="str">
        <f>'Ek.3-A'!M7345</f>
        <v/>
      </c>
      <c r="R7345" s="24">
        <f t="shared" si="1551"/>
        <v>0</v>
      </c>
      <c r="S7345" s="141" t="str">
        <f t="shared" si="1552"/>
        <v>H</v>
      </c>
      <c r="T7345" s="24">
        <f>IF(S7345="E",SUM($R$5:R7345),0)</f>
        <v>0</v>
      </c>
      <c r="U7345" s="143">
        <f t="shared" si="1553"/>
        <v>0</v>
      </c>
    </row>
    <row r="7346" spans="1:21" x14ac:dyDescent="0.25">
      <c r="A7346" s="6">
        <v>74.460000000000093</v>
      </c>
      <c r="B7346" s="32" t="s">
        <v>318</v>
      </c>
      <c r="K7346" s="3">
        <f t="shared" si="1554"/>
        <v>5412</v>
      </c>
      <c r="L7346" s="97" t="str">
        <f>IF(TRIM('Ek.3-A'!F7346)&lt;&gt;"","var","yok")</f>
        <v>yok</v>
      </c>
      <c r="M7346" s="5" t="str">
        <f>IF('Ek.3-A'!F7346="", "", IF(VLOOKUP('Ek.3-A'!F7346, Veriler!D:E, 2, 0)=0, "", VLOOKUP('Ek.3-A'!F7346, Veriler!D:E, 2, 0)))</f>
        <v/>
      </c>
      <c r="N7346" s="5" t="str">
        <f>IF('Ek.3-A'!P7346="", "", 'Ek.3-A'!P7346)</f>
        <v/>
      </c>
      <c r="O7346" s="142">
        <f>'Ek.3-A'!S7346</f>
        <v>0</v>
      </c>
      <c r="P7346" s="143" t="str">
        <f>'Ek.3-A'!L7346</f>
        <v/>
      </c>
      <c r="Q7346" s="24" t="str">
        <f>'Ek.3-A'!M7346</f>
        <v/>
      </c>
      <c r="R7346" s="24">
        <f t="shared" si="1551"/>
        <v>0</v>
      </c>
      <c r="S7346" s="141" t="str">
        <f t="shared" si="1552"/>
        <v>H</v>
      </c>
      <c r="T7346" s="24">
        <f>IF(S7346="E",SUM($R$5:R7346),0)</f>
        <v>0</v>
      </c>
      <c r="U7346" s="143">
        <f t="shared" si="1553"/>
        <v>0</v>
      </c>
    </row>
    <row r="7347" spans="1:21" x14ac:dyDescent="0.25">
      <c r="A7347" s="6">
        <v>74.470000000000098</v>
      </c>
      <c r="B7347" s="32" t="s">
        <v>318</v>
      </c>
      <c r="K7347" s="3">
        <f t="shared" si="1554"/>
        <v>5413</v>
      </c>
      <c r="L7347" s="97" t="str">
        <f>IF(TRIM('Ek.3-A'!F7347)&lt;&gt;"","var","yok")</f>
        <v>yok</v>
      </c>
      <c r="M7347" s="5" t="str">
        <f>IF('Ek.3-A'!F7347="", "", IF(VLOOKUP('Ek.3-A'!F7347, Veriler!D:E, 2, 0)=0, "", VLOOKUP('Ek.3-A'!F7347, Veriler!D:E, 2, 0)))</f>
        <v/>
      </c>
      <c r="N7347" s="5" t="str">
        <f>IF('Ek.3-A'!P7347="", "", 'Ek.3-A'!P7347)</f>
        <v/>
      </c>
      <c r="O7347" s="142">
        <f>'Ek.3-A'!S7347</f>
        <v>0</v>
      </c>
      <c r="P7347" s="143" t="str">
        <f>'Ek.3-A'!L7347</f>
        <v/>
      </c>
      <c r="Q7347" s="24" t="str">
        <f>'Ek.3-A'!M7347</f>
        <v/>
      </c>
      <c r="R7347" s="24">
        <f t="shared" si="1551"/>
        <v>0</v>
      </c>
      <c r="S7347" s="141" t="str">
        <f t="shared" si="1552"/>
        <v>H</v>
      </c>
      <c r="T7347" s="24">
        <f>IF(S7347="E",SUM($R$5:R7347),0)</f>
        <v>0</v>
      </c>
      <c r="U7347" s="143">
        <f t="shared" si="1553"/>
        <v>0</v>
      </c>
    </row>
    <row r="7348" spans="1:21" x14ac:dyDescent="0.25">
      <c r="A7348" s="6">
        <v>74.480000000000103</v>
      </c>
      <c r="B7348" s="32" t="s">
        <v>318</v>
      </c>
      <c r="K7348" s="3">
        <f t="shared" si="1554"/>
        <v>5414</v>
      </c>
      <c r="L7348" s="97" t="str">
        <f>IF(TRIM('Ek.3-A'!F7348)&lt;&gt;"","var","yok")</f>
        <v>yok</v>
      </c>
      <c r="M7348" s="5" t="str">
        <f>IF('Ek.3-A'!F7348="", "", IF(VLOOKUP('Ek.3-A'!F7348, Veriler!D:E, 2, 0)=0, "", VLOOKUP('Ek.3-A'!F7348, Veriler!D:E, 2, 0)))</f>
        <v/>
      </c>
      <c r="N7348" s="5" t="str">
        <f>IF('Ek.3-A'!P7348="", "", 'Ek.3-A'!P7348)</f>
        <v/>
      </c>
      <c r="O7348" s="142">
        <f>'Ek.3-A'!S7348</f>
        <v>0</v>
      </c>
      <c r="P7348" s="143" t="str">
        <f>'Ek.3-A'!L7348</f>
        <v/>
      </c>
      <c r="Q7348" s="24" t="str">
        <f>'Ek.3-A'!M7348</f>
        <v/>
      </c>
      <c r="R7348" s="24">
        <f t="shared" si="1551"/>
        <v>0</v>
      </c>
      <c r="S7348" s="141" t="str">
        <f t="shared" si="1552"/>
        <v>H</v>
      </c>
      <c r="T7348" s="24">
        <f>IF(S7348="E",SUM($R$5:R7348),0)</f>
        <v>0</v>
      </c>
      <c r="U7348" s="143">
        <f t="shared" si="1553"/>
        <v>0</v>
      </c>
    </row>
    <row r="7349" spans="1:21" x14ac:dyDescent="0.25">
      <c r="A7349" s="6">
        <v>74.490000000000094</v>
      </c>
      <c r="B7349" s="32" t="s">
        <v>318</v>
      </c>
      <c r="K7349" s="3">
        <f t="shared" si="1554"/>
        <v>5415</v>
      </c>
      <c r="L7349" s="97" t="str">
        <f>IF(TRIM('Ek.3-A'!F7349)&lt;&gt;"","var","yok")</f>
        <v>yok</v>
      </c>
      <c r="M7349" s="5" t="str">
        <f>IF('Ek.3-A'!F7349="", "", IF(VLOOKUP('Ek.3-A'!F7349, Veriler!D:E, 2, 0)=0, "", VLOOKUP('Ek.3-A'!F7349, Veriler!D:E, 2, 0)))</f>
        <v/>
      </c>
      <c r="N7349" s="5" t="str">
        <f>IF('Ek.3-A'!P7349="", "", 'Ek.3-A'!P7349)</f>
        <v/>
      </c>
      <c r="O7349" s="142">
        <f>'Ek.3-A'!S7349</f>
        <v>0</v>
      </c>
      <c r="P7349" s="143" t="str">
        <f>'Ek.3-A'!L7349</f>
        <v/>
      </c>
      <c r="Q7349" s="24" t="str">
        <f>'Ek.3-A'!M7349</f>
        <v/>
      </c>
      <c r="R7349" s="24">
        <f t="shared" si="1551"/>
        <v>0</v>
      </c>
      <c r="S7349" s="141" t="str">
        <f t="shared" si="1552"/>
        <v>H</v>
      </c>
      <c r="T7349" s="24">
        <f>IF(S7349="E",SUM($R$5:R7349),0)</f>
        <v>0</v>
      </c>
      <c r="U7349" s="143">
        <f t="shared" si="1553"/>
        <v>0</v>
      </c>
    </row>
    <row r="7350" spans="1:21" x14ac:dyDescent="0.25">
      <c r="A7350" s="6">
        <v>74.500000000000099</v>
      </c>
      <c r="B7350" s="32" t="s">
        <v>318</v>
      </c>
      <c r="K7350" s="3">
        <f t="shared" si="1554"/>
        <v>5416</v>
      </c>
      <c r="L7350" s="97" t="str">
        <f>IF(TRIM('Ek.3-A'!F7350)&lt;&gt;"","var","yok")</f>
        <v>yok</v>
      </c>
      <c r="M7350" s="5" t="str">
        <f>IF('Ek.3-A'!F7350="", "", IF(VLOOKUP('Ek.3-A'!F7350, Veriler!D:E, 2, 0)=0, "", VLOOKUP('Ek.3-A'!F7350, Veriler!D:E, 2, 0)))</f>
        <v/>
      </c>
      <c r="N7350" s="5" t="str">
        <f>IF('Ek.3-A'!P7350="", "", 'Ek.3-A'!P7350)</f>
        <v/>
      </c>
      <c r="O7350" s="142">
        <f>'Ek.3-A'!S7350</f>
        <v>0</v>
      </c>
      <c r="P7350" s="143" t="str">
        <f>'Ek.3-A'!L7350</f>
        <v/>
      </c>
      <c r="Q7350" s="24" t="str">
        <f>'Ek.3-A'!M7350</f>
        <v/>
      </c>
      <c r="R7350" s="24">
        <f t="shared" si="1551"/>
        <v>0</v>
      </c>
      <c r="S7350" s="141" t="str">
        <f t="shared" si="1552"/>
        <v>H</v>
      </c>
      <c r="T7350" s="24">
        <f>IF(S7350="E",SUM($R$5:R7350),0)</f>
        <v>0</v>
      </c>
      <c r="U7350" s="143">
        <f t="shared" si="1553"/>
        <v>0</v>
      </c>
    </row>
    <row r="7351" spans="1:21" x14ac:dyDescent="0.25">
      <c r="A7351" s="6">
        <v>74.510000000000105</v>
      </c>
      <c r="B7351" s="32" t="s">
        <v>318</v>
      </c>
      <c r="K7351" s="3">
        <f t="shared" si="1554"/>
        <v>5417</v>
      </c>
      <c r="L7351" s="97" t="str">
        <f>IF(TRIM('Ek.3-A'!F7351)&lt;&gt;"","var","yok")</f>
        <v>yok</v>
      </c>
      <c r="M7351" s="5" t="str">
        <f>IF('Ek.3-A'!F7351="", "", IF(VLOOKUP('Ek.3-A'!F7351, Veriler!D:E, 2, 0)=0, "", VLOOKUP('Ek.3-A'!F7351, Veriler!D:E, 2, 0)))</f>
        <v/>
      </c>
      <c r="N7351" s="5" t="str">
        <f>IF('Ek.3-A'!P7351="", "", 'Ek.3-A'!P7351)</f>
        <v/>
      </c>
      <c r="O7351" s="142">
        <f>'Ek.3-A'!S7351</f>
        <v>0</v>
      </c>
      <c r="P7351" s="143" t="str">
        <f>'Ek.3-A'!L7351</f>
        <v/>
      </c>
      <c r="Q7351" s="24" t="str">
        <f>'Ek.3-A'!M7351</f>
        <v/>
      </c>
      <c r="R7351" s="24">
        <f t="shared" si="1551"/>
        <v>0</v>
      </c>
      <c r="S7351" s="141" t="str">
        <f t="shared" si="1552"/>
        <v>H</v>
      </c>
      <c r="T7351" s="24">
        <f>IF(S7351="E",SUM($R$5:R7351),0)</f>
        <v>0</v>
      </c>
      <c r="U7351" s="143">
        <f t="shared" si="1553"/>
        <v>0</v>
      </c>
    </row>
    <row r="7352" spans="1:21" x14ac:dyDescent="0.25">
      <c r="A7352" s="6">
        <v>74.520000000000095</v>
      </c>
      <c r="B7352" s="32" t="s">
        <v>318</v>
      </c>
      <c r="K7352" s="3">
        <f t="shared" si="1554"/>
        <v>5418</v>
      </c>
      <c r="L7352" s="97" t="str">
        <f>IF(TRIM('Ek.3-A'!F7352)&lt;&gt;"","var","yok")</f>
        <v>yok</v>
      </c>
      <c r="M7352" s="5" t="str">
        <f>IF('Ek.3-A'!F7352="", "", IF(VLOOKUP('Ek.3-A'!F7352, Veriler!D:E, 2, 0)=0, "", VLOOKUP('Ek.3-A'!F7352, Veriler!D:E, 2, 0)))</f>
        <v/>
      </c>
      <c r="N7352" s="5" t="str">
        <f>IF('Ek.3-A'!P7352="", "", 'Ek.3-A'!P7352)</f>
        <v/>
      </c>
      <c r="O7352" s="142">
        <f>'Ek.3-A'!S7352</f>
        <v>0</v>
      </c>
      <c r="P7352" s="143" t="str">
        <f>'Ek.3-A'!L7352</f>
        <v/>
      </c>
      <c r="Q7352" s="24" t="str">
        <f>'Ek.3-A'!M7352</f>
        <v/>
      </c>
      <c r="R7352" s="24">
        <f t="shared" si="1551"/>
        <v>0</v>
      </c>
      <c r="S7352" s="141" t="str">
        <f t="shared" si="1552"/>
        <v>H</v>
      </c>
      <c r="T7352" s="24">
        <f>IF(S7352="E",SUM($R$5:R7352),0)</f>
        <v>0</v>
      </c>
      <c r="U7352" s="143">
        <f t="shared" si="1553"/>
        <v>0</v>
      </c>
    </row>
    <row r="7353" spans="1:21" x14ac:dyDescent="0.25">
      <c r="A7353" s="6">
        <v>74.530000000000101</v>
      </c>
      <c r="B7353" s="32" t="s">
        <v>318</v>
      </c>
      <c r="L7353" s="97"/>
      <c r="M7353" s="5"/>
      <c r="N7353" s="5"/>
      <c r="O7353" s="5"/>
      <c r="Q7353" s="23"/>
      <c r="T7353" s="24"/>
      <c r="U7353" s="25"/>
    </row>
    <row r="7354" spans="1:21" x14ac:dyDescent="0.25">
      <c r="A7354" s="6">
        <v>74.540000000000106</v>
      </c>
      <c r="B7354" s="32" t="s">
        <v>318</v>
      </c>
      <c r="K7354" s="3">
        <f>K7352+1</f>
        <v>5419</v>
      </c>
      <c r="L7354" s="97" t="str">
        <f>IF(TRIM('Ek.3-A'!F7354)&lt;&gt;"","var","yok")</f>
        <v>yok</v>
      </c>
      <c r="M7354" s="5" t="str">
        <f>IF('Ek.3-A'!F7354="", "", IF(VLOOKUP('Ek.3-A'!F7354, Veriler!D:E, 2, 0)=0, "", VLOOKUP('Ek.3-A'!F7354, Veriler!D:E, 2, 0)))</f>
        <v/>
      </c>
      <c r="N7354" s="5" t="str">
        <f>IF('Ek.3-A'!P7354="", "", 'Ek.3-A'!P7354)</f>
        <v/>
      </c>
      <c r="O7354" s="142">
        <f>'Ek.3-A'!S7354</f>
        <v>0</v>
      </c>
      <c r="P7354" s="143" t="str">
        <f>'Ek.3-A'!L7354</f>
        <v/>
      </c>
      <c r="Q7354" s="24" t="str">
        <f>'Ek.3-A'!M7354</f>
        <v/>
      </c>
      <c r="R7354" s="24">
        <f t="shared" ref="R7354:R7367" si="1555">IF(L7354="var",0,IF(Q7354&lt;=0.005,Q7354,0))</f>
        <v>0</v>
      </c>
      <c r="S7354" s="141" t="str">
        <f t="shared" ref="S7354:S7367" si="1556">IF(Q7354&lt;=0.005,"E","H")</f>
        <v>H</v>
      </c>
      <c r="T7354" s="24">
        <f>IF(S7354="E",SUM($R$5:R7354),0)</f>
        <v>0</v>
      </c>
      <c r="U7354" s="143">
        <f t="shared" ref="U7354:U7367" si="1557">IF(T7354&lt;=0.1, O7354, IF(R7354&gt;$G$2, R7354*O7354, $G$2*O7354))</f>
        <v>0</v>
      </c>
    </row>
    <row r="7355" spans="1:21" x14ac:dyDescent="0.25">
      <c r="A7355" s="6">
        <v>74.550000000000097</v>
      </c>
      <c r="B7355" s="32" t="s">
        <v>318</v>
      </c>
      <c r="K7355" s="3">
        <f t="shared" ref="K7355:K7367" si="1558">K7354+1</f>
        <v>5420</v>
      </c>
      <c r="L7355" s="97" t="str">
        <f>IF(TRIM('Ek.3-A'!F7355)&lt;&gt;"","var","yok")</f>
        <v>yok</v>
      </c>
      <c r="M7355" s="5" t="str">
        <f>IF('Ek.3-A'!F7355="", "", IF(VLOOKUP('Ek.3-A'!F7355, Veriler!D:E, 2, 0)=0, "", VLOOKUP('Ek.3-A'!F7355, Veriler!D:E, 2, 0)))</f>
        <v/>
      </c>
      <c r="N7355" s="5" t="str">
        <f>IF('Ek.3-A'!P7355="", "", 'Ek.3-A'!P7355)</f>
        <v/>
      </c>
      <c r="O7355" s="142">
        <f>'Ek.3-A'!S7355</f>
        <v>0</v>
      </c>
      <c r="P7355" s="143" t="str">
        <f>'Ek.3-A'!L7355</f>
        <v/>
      </c>
      <c r="Q7355" s="24" t="str">
        <f>'Ek.3-A'!M7355</f>
        <v/>
      </c>
      <c r="R7355" s="24">
        <f t="shared" si="1555"/>
        <v>0</v>
      </c>
      <c r="S7355" s="141" t="str">
        <f t="shared" si="1556"/>
        <v>H</v>
      </c>
      <c r="T7355" s="24">
        <f>IF(S7355="E",SUM($R$5:R7355),0)</f>
        <v>0</v>
      </c>
      <c r="U7355" s="143">
        <f t="shared" si="1557"/>
        <v>0</v>
      </c>
    </row>
    <row r="7356" spans="1:21" x14ac:dyDescent="0.25">
      <c r="A7356" s="6">
        <v>74.560000000000102</v>
      </c>
      <c r="B7356" s="32" t="s">
        <v>318</v>
      </c>
      <c r="K7356" s="3">
        <f t="shared" si="1558"/>
        <v>5421</v>
      </c>
      <c r="L7356" s="97" t="str">
        <f>IF(TRIM('Ek.3-A'!F7356)&lt;&gt;"","var","yok")</f>
        <v>yok</v>
      </c>
      <c r="M7356" s="5" t="str">
        <f>IF('Ek.3-A'!F7356="", "", IF(VLOOKUP('Ek.3-A'!F7356, Veriler!D:E, 2, 0)=0, "", VLOOKUP('Ek.3-A'!F7356, Veriler!D:E, 2, 0)))</f>
        <v/>
      </c>
      <c r="N7356" s="5" t="str">
        <f>IF('Ek.3-A'!P7356="", "", 'Ek.3-A'!P7356)</f>
        <v/>
      </c>
      <c r="O7356" s="142">
        <f>'Ek.3-A'!S7356</f>
        <v>0</v>
      </c>
      <c r="P7356" s="143" t="str">
        <f>'Ek.3-A'!L7356</f>
        <v/>
      </c>
      <c r="Q7356" s="24" t="str">
        <f>'Ek.3-A'!M7356</f>
        <v/>
      </c>
      <c r="R7356" s="24">
        <f t="shared" si="1555"/>
        <v>0</v>
      </c>
      <c r="S7356" s="141" t="str">
        <f t="shared" si="1556"/>
        <v>H</v>
      </c>
      <c r="T7356" s="24">
        <f>IF(S7356="E",SUM($R$5:R7356),0)</f>
        <v>0</v>
      </c>
      <c r="U7356" s="143">
        <f t="shared" si="1557"/>
        <v>0</v>
      </c>
    </row>
    <row r="7357" spans="1:21" x14ac:dyDescent="0.25">
      <c r="A7357" s="6">
        <v>74.570000000000107</v>
      </c>
      <c r="B7357" s="32" t="s">
        <v>318</v>
      </c>
      <c r="K7357" s="3">
        <f t="shared" si="1558"/>
        <v>5422</v>
      </c>
      <c r="L7357" s="97" t="str">
        <f>IF(TRIM('Ek.3-A'!F7357)&lt;&gt;"","var","yok")</f>
        <v>yok</v>
      </c>
      <c r="M7357" s="5" t="str">
        <f>IF('Ek.3-A'!F7357="", "", IF(VLOOKUP('Ek.3-A'!F7357, Veriler!D:E, 2, 0)=0, "", VLOOKUP('Ek.3-A'!F7357, Veriler!D:E, 2, 0)))</f>
        <v/>
      </c>
      <c r="N7357" s="5" t="str">
        <f>IF('Ek.3-A'!P7357="", "", 'Ek.3-A'!P7357)</f>
        <v/>
      </c>
      <c r="O7357" s="142">
        <f>'Ek.3-A'!S7357</f>
        <v>0</v>
      </c>
      <c r="P7357" s="143" t="str">
        <f>'Ek.3-A'!L7357</f>
        <v/>
      </c>
      <c r="Q7357" s="24" t="str">
        <f>'Ek.3-A'!M7357</f>
        <v/>
      </c>
      <c r="R7357" s="24">
        <f t="shared" si="1555"/>
        <v>0</v>
      </c>
      <c r="S7357" s="141" t="str">
        <f t="shared" si="1556"/>
        <v>H</v>
      </c>
      <c r="T7357" s="24">
        <f>IF(S7357="E",SUM($R$5:R7357),0)</f>
        <v>0</v>
      </c>
      <c r="U7357" s="143">
        <f t="shared" si="1557"/>
        <v>0</v>
      </c>
    </row>
    <row r="7358" spans="1:21" x14ac:dyDescent="0.25">
      <c r="A7358" s="6">
        <v>74.580000000000098</v>
      </c>
      <c r="B7358" s="32" t="s">
        <v>318</v>
      </c>
      <c r="K7358" s="3">
        <f t="shared" si="1558"/>
        <v>5423</v>
      </c>
      <c r="L7358" s="97" t="str">
        <f>IF(TRIM('Ek.3-A'!F7358)&lt;&gt;"","var","yok")</f>
        <v>yok</v>
      </c>
      <c r="M7358" s="5" t="str">
        <f>IF('Ek.3-A'!F7358="", "", IF(VLOOKUP('Ek.3-A'!F7358, Veriler!D:E, 2, 0)=0, "", VLOOKUP('Ek.3-A'!F7358, Veriler!D:E, 2, 0)))</f>
        <v/>
      </c>
      <c r="N7358" s="5" t="str">
        <f>IF('Ek.3-A'!P7358="", "", 'Ek.3-A'!P7358)</f>
        <v/>
      </c>
      <c r="O7358" s="142">
        <f>'Ek.3-A'!S7358</f>
        <v>0</v>
      </c>
      <c r="P7358" s="143" t="str">
        <f>'Ek.3-A'!L7358</f>
        <v/>
      </c>
      <c r="Q7358" s="24" t="str">
        <f>'Ek.3-A'!M7358</f>
        <v/>
      </c>
      <c r="R7358" s="24">
        <f t="shared" si="1555"/>
        <v>0</v>
      </c>
      <c r="S7358" s="141" t="str">
        <f t="shared" si="1556"/>
        <v>H</v>
      </c>
      <c r="T7358" s="24">
        <f>IF(S7358="E",SUM($R$5:R7358),0)</f>
        <v>0</v>
      </c>
      <c r="U7358" s="143">
        <f t="shared" si="1557"/>
        <v>0</v>
      </c>
    </row>
    <row r="7359" spans="1:21" x14ac:dyDescent="0.25">
      <c r="A7359" s="6">
        <v>74.590000000000103</v>
      </c>
      <c r="B7359" s="32" t="s">
        <v>318</v>
      </c>
      <c r="K7359" s="3">
        <f t="shared" si="1558"/>
        <v>5424</v>
      </c>
      <c r="L7359" s="97" t="str">
        <f>IF(TRIM('Ek.3-A'!F7359)&lt;&gt;"","var","yok")</f>
        <v>yok</v>
      </c>
      <c r="M7359" s="5" t="str">
        <f>IF('Ek.3-A'!F7359="", "", IF(VLOOKUP('Ek.3-A'!F7359, Veriler!D:E, 2, 0)=0, "", VLOOKUP('Ek.3-A'!F7359, Veriler!D:E, 2, 0)))</f>
        <v/>
      </c>
      <c r="N7359" s="5" t="str">
        <f>IF('Ek.3-A'!P7359="", "", 'Ek.3-A'!P7359)</f>
        <v/>
      </c>
      <c r="O7359" s="142">
        <f>'Ek.3-A'!S7359</f>
        <v>0</v>
      </c>
      <c r="P7359" s="143" t="str">
        <f>'Ek.3-A'!L7359</f>
        <v/>
      </c>
      <c r="Q7359" s="24" t="str">
        <f>'Ek.3-A'!M7359</f>
        <v/>
      </c>
      <c r="R7359" s="24">
        <f t="shared" si="1555"/>
        <v>0</v>
      </c>
      <c r="S7359" s="141" t="str">
        <f t="shared" si="1556"/>
        <v>H</v>
      </c>
      <c r="T7359" s="24">
        <f>IF(S7359="E",SUM($R$5:R7359),0)</f>
        <v>0</v>
      </c>
      <c r="U7359" s="143">
        <f t="shared" si="1557"/>
        <v>0</v>
      </c>
    </row>
    <row r="7360" spans="1:21" x14ac:dyDescent="0.25">
      <c r="A7360" s="6">
        <v>74.600000000000094</v>
      </c>
      <c r="B7360" s="32" t="s">
        <v>318</v>
      </c>
      <c r="K7360" s="3">
        <f t="shared" si="1558"/>
        <v>5425</v>
      </c>
      <c r="L7360" s="97" t="str">
        <f>IF(TRIM('Ek.3-A'!F7360)&lt;&gt;"","var","yok")</f>
        <v>yok</v>
      </c>
      <c r="M7360" s="5" t="str">
        <f>IF('Ek.3-A'!F7360="", "", IF(VLOOKUP('Ek.3-A'!F7360, Veriler!D:E, 2, 0)=0, "", VLOOKUP('Ek.3-A'!F7360, Veriler!D:E, 2, 0)))</f>
        <v/>
      </c>
      <c r="N7360" s="5" t="str">
        <f>IF('Ek.3-A'!P7360="", "", 'Ek.3-A'!P7360)</f>
        <v/>
      </c>
      <c r="O7360" s="142">
        <f>'Ek.3-A'!S7360</f>
        <v>0</v>
      </c>
      <c r="P7360" s="143" t="str">
        <f>'Ek.3-A'!L7360</f>
        <v/>
      </c>
      <c r="Q7360" s="24" t="str">
        <f>'Ek.3-A'!M7360</f>
        <v/>
      </c>
      <c r="R7360" s="24">
        <f t="shared" si="1555"/>
        <v>0</v>
      </c>
      <c r="S7360" s="141" t="str">
        <f t="shared" si="1556"/>
        <v>H</v>
      </c>
      <c r="T7360" s="24">
        <f>IF(S7360="E",SUM($R$5:R7360),0)</f>
        <v>0</v>
      </c>
      <c r="U7360" s="143">
        <f t="shared" si="1557"/>
        <v>0</v>
      </c>
    </row>
    <row r="7361" spans="1:41" x14ac:dyDescent="0.25">
      <c r="A7361" s="6">
        <v>74.610000000000099</v>
      </c>
      <c r="B7361" s="32" t="s">
        <v>318</v>
      </c>
      <c r="K7361" s="3">
        <f t="shared" si="1558"/>
        <v>5426</v>
      </c>
      <c r="L7361" s="97" t="str">
        <f>IF(TRIM('Ek.3-A'!F7361)&lt;&gt;"","var","yok")</f>
        <v>yok</v>
      </c>
      <c r="M7361" s="5" t="str">
        <f>IF('Ek.3-A'!F7361="", "", IF(VLOOKUP('Ek.3-A'!F7361, Veriler!D:E, 2, 0)=0, "", VLOOKUP('Ek.3-A'!F7361, Veriler!D:E, 2, 0)))</f>
        <v/>
      </c>
      <c r="N7361" s="5" t="str">
        <f>IF('Ek.3-A'!P7361="", "", 'Ek.3-A'!P7361)</f>
        <v/>
      </c>
      <c r="O7361" s="142">
        <f>'Ek.3-A'!S7361</f>
        <v>0</v>
      </c>
      <c r="P7361" s="143" t="str">
        <f>'Ek.3-A'!L7361</f>
        <v/>
      </c>
      <c r="Q7361" s="24" t="str">
        <f>'Ek.3-A'!M7361</f>
        <v/>
      </c>
      <c r="R7361" s="24">
        <f t="shared" si="1555"/>
        <v>0</v>
      </c>
      <c r="S7361" s="141" t="str">
        <f t="shared" si="1556"/>
        <v>H</v>
      </c>
      <c r="T7361" s="24">
        <f>IF(S7361="E",SUM($R$5:R7361),0)</f>
        <v>0</v>
      </c>
      <c r="U7361" s="143">
        <f t="shared" si="1557"/>
        <v>0</v>
      </c>
    </row>
    <row r="7362" spans="1:41" x14ac:dyDescent="0.25">
      <c r="A7362" s="6">
        <v>74.620000000000104</v>
      </c>
      <c r="B7362" s="32" t="s">
        <v>318</v>
      </c>
      <c r="K7362" s="3">
        <f t="shared" si="1558"/>
        <v>5427</v>
      </c>
      <c r="L7362" s="97" t="str">
        <f>IF(TRIM('Ek.3-A'!F7362)&lt;&gt;"","var","yok")</f>
        <v>yok</v>
      </c>
      <c r="M7362" s="5" t="str">
        <f>IF('Ek.3-A'!F7362="", "", IF(VLOOKUP('Ek.3-A'!F7362, Veriler!D:E, 2, 0)=0, "", VLOOKUP('Ek.3-A'!F7362, Veriler!D:E, 2, 0)))</f>
        <v/>
      </c>
      <c r="N7362" s="5" t="str">
        <f>IF('Ek.3-A'!P7362="", "", 'Ek.3-A'!P7362)</f>
        <v/>
      </c>
      <c r="O7362" s="142">
        <f>'Ek.3-A'!S7362</f>
        <v>0</v>
      </c>
      <c r="P7362" s="143" t="str">
        <f>'Ek.3-A'!L7362</f>
        <v/>
      </c>
      <c r="Q7362" s="24" t="str">
        <f>'Ek.3-A'!M7362</f>
        <v/>
      </c>
      <c r="R7362" s="24">
        <f t="shared" si="1555"/>
        <v>0</v>
      </c>
      <c r="S7362" s="141" t="str">
        <f t="shared" si="1556"/>
        <v>H</v>
      </c>
      <c r="T7362" s="24">
        <f>IF(S7362="E",SUM($R$5:R7362),0)</f>
        <v>0</v>
      </c>
      <c r="U7362" s="143">
        <f t="shared" si="1557"/>
        <v>0</v>
      </c>
    </row>
    <row r="7363" spans="1:41" x14ac:dyDescent="0.25">
      <c r="A7363" s="6">
        <v>74.630000000000095</v>
      </c>
      <c r="B7363" s="32" t="s">
        <v>318</v>
      </c>
      <c r="K7363" s="3">
        <f t="shared" si="1558"/>
        <v>5428</v>
      </c>
      <c r="L7363" s="97" t="str">
        <f>IF(TRIM('Ek.3-A'!F7363)&lt;&gt;"","var","yok")</f>
        <v>yok</v>
      </c>
      <c r="M7363" s="5" t="str">
        <f>IF('Ek.3-A'!F7363="", "", IF(VLOOKUP('Ek.3-A'!F7363, Veriler!D:E, 2, 0)=0, "", VLOOKUP('Ek.3-A'!F7363, Veriler!D:E, 2, 0)))</f>
        <v/>
      </c>
      <c r="N7363" s="5" t="str">
        <f>IF('Ek.3-A'!P7363="", "", 'Ek.3-A'!P7363)</f>
        <v/>
      </c>
      <c r="O7363" s="142">
        <f>'Ek.3-A'!S7363</f>
        <v>0</v>
      </c>
      <c r="P7363" s="143" t="str">
        <f>'Ek.3-A'!L7363</f>
        <v/>
      </c>
      <c r="Q7363" s="24" t="str">
        <f>'Ek.3-A'!M7363</f>
        <v/>
      </c>
      <c r="R7363" s="24">
        <f t="shared" si="1555"/>
        <v>0</v>
      </c>
      <c r="S7363" s="141" t="str">
        <f t="shared" si="1556"/>
        <v>H</v>
      </c>
      <c r="T7363" s="24">
        <f>IF(S7363="E",SUM($R$5:R7363),0)</f>
        <v>0</v>
      </c>
      <c r="U7363" s="143">
        <f t="shared" si="1557"/>
        <v>0</v>
      </c>
    </row>
    <row r="7364" spans="1:41" x14ac:dyDescent="0.25">
      <c r="A7364" s="6">
        <v>74.6400000000001</v>
      </c>
      <c r="B7364" s="32" t="s">
        <v>318</v>
      </c>
      <c r="K7364" s="3">
        <f t="shared" si="1558"/>
        <v>5429</v>
      </c>
      <c r="L7364" s="97" t="str">
        <f>IF(TRIM('Ek.3-A'!F7364)&lt;&gt;"","var","yok")</f>
        <v>yok</v>
      </c>
      <c r="M7364" s="5" t="str">
        <f>IF('Ek.3-A'!F7364="", "", IF(VLOOKUP('Ek.3-A'!F7364, Veriler!D:E, 2, 0)=0, "", VLOOKUP('Ek.3-A'!F7364, Veriler!D:E, 2, 0)))</f>
        <v/>
      </c>
      <c r="N7364" s="5" t="str">
        <f>IF('Ek.3-A'!P7364="", "", 'Ek.3-A'!P7364)</f>
        <v/>
      </c>
      <c r="O7364" s="142">
        <f>'Ek.3-A'!S7364</f>
        <v>0</v>
      </c>
      <c r="P7364" s="143" t="str">
        <f>'Ek.3-A'!L7364</f>
        <v/>
      </c>
      <c r="Q7364" s="24" t="str">
        <f>'Ek.3-A'!M7364</f>
        <v/>
      </c>
      <c r="R7364" s="24">
        <f t="shared" si="1555"/>
        <v>0</v>
      </c>
      <c r="S7364" s="141" t="str">
        <f t="shared" si="1556"/>
        <v>H</v>
      </c>
      <c r="T7364" s="24">
        <f>IF(S7364="E",SUM($R$5:R7364),0)</f>
        <v>0</v>
      </c>
      <c r="U7364" s="143">
        <f t="shared" si="1557"/>
        <v>0</v>
      </c>
    </row>
    <row r="7365" spans="1:41" x14ac:dyDescent="0.25">
      <c r="A7365" s="6">
        <v>74.650000000000105</v>
      </c>
      <c r="B7365" s="32" t="s">
        <v>318</v>
      </c>
      <c r="K7365" s="3">
        <f t="shared" si="1558"/>
        <v>5430</v>
      </c>
      <c r="L7365" s="97" t="str">
        <f>IF(TRIM('Ek.3-A'!F7365)&lt;&gt;"","var","yok")</f>
        <v>yok</v>
      </c>
      <c r="M7365" s="5" t="str">
        <f>IF('Ek.3-A'!F7365="", "", IF(VLOOKUP('Ek.3-A'!F7365, Veriler!D:E, 2, 0)=0, "", VLOOKUP('Ek.3-A'!F7365, Veriler!D:E, 2, 0)))</f>
        <v/>
      </c>
      <c r="N7365" s="5" t="str">
        <f>IF('Ek.3-A'!P7365="", "", 'Ek.3-A'!P7365)</f>
        <v/>
      </c>
      <c r="O7365" s="142">
        <f>'Ek.3-A'!S7365</f>
        <v>0</v>
      </c>
      <c r="P7365" s="143" t="str">
        <f>'Ek.3-A'!L7365</f>
        <v/>
      </c>
      <c r="Q7365" s="24" t="str">
        <f>'Ek.3-A'!M7365</f>
        <v/>
      </c>
      <c r="R7365" s="24">
        <f t="shared" si="1555"/>
        <v>0</v>
      </c>
      <c r="S7365" s="141" t="str">
        <f t="shared" si="1556"/>
        <v>H</v>
      </c>
      <c r="T7365" s="24">
        <f>IF(S7365="E",SUM($R$5:R7365),0)</f>
        <v>0</v>
      </c>
      <c r="U7365" s="143">
        <f t="shared" si="1557"/>
        <v>0</v>
      </c>
    </row>
    <row r="7366" spans="1:41" x14ac:dyDescent="0.25">
      <c r="A7366" s="6">
        <v>74.660000000000096</v>
      </c>
      <c r="B7366" s="32" t="s">
        <v>318</v>
      </c>
      <c r="K7366" s="3">
        <f t="shared" si="1558"/>
        <v>5431</v>
      </c>
      <c r="L7366" s="97" t="str">
        <f>IF(TRIM('Ek.3-A'!F7366)&lt;&gt;"","var","yok")</f>
        <v>yok</v>
      </c>
      <c r="M7366" s="5" t="str">
        <f>IF('Ek.3-A'!F7366="", "", IF(VLOOKUP('Ek.3-A'!F7366, Veriler!D:E, 2, 0)=0, "", VLOOKUP('Ek.3-A'!F7366, Veriler!D:E, 2, 0)))</f>
        <v/>
      </c>
      <c r="N7366" s="5" t="str">
        <f>IF('Ek.3-A'!P7366="", "", 'Ek.3-A'!P7366)</f>
        <v/>
      </c>
      <c r="O7366" s="142">
        <f>'Ek.3-A'!S7366</f>
        <v>0</v>
      </c>
      <c r="P7366" s="143" t="str">
        <f>'Ek.3-A'!L7366</f>
        <v/>
      </c>
      <c r="Q7366" s="24" t="str">
        <f>'Ek.3-A'!M7366</f>
        <v/>
      </c>
      <c r="R7366" s="24">
        <f t="shared" si="1555"/>
        <v>0</v>
      </c>
      <c r="S7366" s="141" t="str">
        <f t="shared" si="1556"/>
        <v>H</v>
      </c>
      <c r="T7366" s="24">
        <f>IF(S7366="E",SUM($R$5:R7366),0)</f>
        <v>0</v>
      </c>
      <c r="U7366" s="143">
        <f t="shared" si="1557"/>
        <v>0</v>
      </c>
    </row>
    <row r="7367" spans="1:41" x14ac:dyDescent="0.25">
      <c r="A7367" s="6">
        <v>74.670000000000101</v>
      </c>
      <c r="B7367" s="32" t="s">
        <v>318</v>
      </c>
      <c r="K7367" s="3">
        <f t="shared" si="1558"/>
        <v>5432</v>
      </c>
      <c r="L7367" s="97" t="str">
        <f>IF(TRIM('Ek.3-A'!F7367)&lt;&gt;"","var","yok")</f>
        <v>yok</v>
      </c>
      <c r="M7367" s="5" t="str">
        <f>IF('Ek.3-A'!F7367="", "", IF(VLOOKUP('Ek.3-A'!F7367, Veriler!D:E, 2, 0)=0, "", VLOOKUP('Ek.3-A'!F7367, Veriler!D:E, 2, 0)))</f>
        <v/>
      </c>
      <c r="N7367" s="5" t="str">
        <f>IF('Ek.3-A'!P7367="", "", 'Ek.3-A'!P7367)</f>
        <v/>
      </c>
      <c r="O7367" s="142">
        <f>'Ek.3-A'!S7367</f>
        <v>0</v>
      </c>
      <c r="P7367" s="143" t="str">
        <f>'Ek.3-A'!L7367</f>
        <v/>
      </c>
      <c r="Q7367" s="24" t="str">
        <f>'Ek.3-A'!M7367</f>
        <v/>
      </c>
      <c r="R7367" s="24">
        <f t="shared" si="1555"/>
        <v>0</v>
      </c>
      <c r="S7367" s="141" t="str">
        <f t="shared" si="1556"/>
        <v>H</v>
      </c>
      <c r="T7367" s="24">
        <f>IF(S7367="E",SUM($R$5:R7367),0)</f>
        <v>0</v>
      </c>
      <c r="U7367" s="143">
        <f t="shared" si="1557"/>
        <v>0</v>
      </c>
    </row>
    <row r="7368" spans="1:41" x14ac:dyDescent="0.25">
      <c r="A7368" s="6">
        <v>74.680000000000106</v>
      </c>
      <c r="B7368" s="32" t="s">
        <v>318</v>
      </c>
      <c r="T7368" s="24"/>
      <c r="U7368" s="25"/>
      <c r="AO7368" s="140">
        <f>'Ek.3-A'!L7368</f>
        <v>0</v>
      </c>
    </row>
    <row r="7369" spans="1:41" x14ac:dyDescent="0.25">
      <c r="A7369" s="6">
        <v>74.690000000000097</v>
      </c>
      <c r="B7369" s="32" t="s">
        <v>318</v>
      </c>
      <c r="T7369" s="24"/>
      <c r="U7369" s="25"/>
    </row>
    <row r="7370" spans="1:41" x14ac:dyDescent="0.25">
      <c r="A7370" s="6">
        <v>74.700000000000102</v>
      </c>
      <c r="B7370" s="32" t="s">
        <v>318</v>
      </c>
      <c r="T7370" s="24"/>
      <c r="U7370" s="25"/>
    </row>
    <row r="7371" spans="1:41" x14ac:dyDescent="0.25">
      <c r="A7371" s="6">
        <v>74.710000000000093</v>
      </c>
      <c r="B7371" s="32" t="s">
        <v>318</v>
      </c>
      <c r="T7371" s="24"/>
      <c r="U7371" s="25"/>
    </row>
    <row r="7372" spans="1:41" x14ac:dyDescent="0.25">
      <c r="A7372" s="6">
        <v>74.720000000000098</v>
      </c>
      <c r="B7372" s="32" t="s">
        <v>318</v>
      </c>
      <c r="T7372" s="24"/>
      <c r="U7372" s="25"/>
    </row>
    <row r="7373" spans="1:41" x14ac:dyDescent="0.25">
      <c r="A7373" s="6">
        <v>74.730000000000103</v>
      </c>
      <c r="B7373" s="32" t="s">
        <v>318</v>
      </c>
      <c r="T7373" s="24"/>
      <c r="U7373" s="25"/>
    </row>
    <row r="7374" spans="1:41" x14ac:dyDescent="0.25">
      <c r="A7374" s="6">
        <v>74.740000000000094</v>
      </c>
      <c r="B7374" s="32" t="s">
        <v>318</v>
      </c>
      <c r="T7374" s="24"/>
      <c r="U7374" s="25"/>
    </row>
    <row r="7375" spans="1:41" x14ac:dyDescent="0.25">
      <c r="A7375" s="6">
        <v>74.750000000000099</v>
      </c>
      <c r="B7375" s="32" t="s">
        <v>318</v>
      </c>
      <c r="T7375" s="24"/>
      <c r="U7375" s="25"/>
    </row>
    <row r="7376" spans="1:41" x14ac:dyDescent="0.25">
      <c r="A7376" s="6">
        <v>74.760000000000105</v>
      </c>
      <c r="B7376" s="32" t="s">
        <v>318</v>
      </c>
      <c r="T7376" s="24"/>
      <c r="U7376" s="25"/>
    </row>
    <row r="7377" spans="1:21" x14ac:dyDescent="0.25">
      <c r="A7377" s="6">
        <v>74.770000000000095</v>
      </c>
      <c r="B7377" s="32" t="s">
        <v>318</v>
      </c>
      <c r="K7377" s="3">
        <f>K7367+1</f>
        <v>5433</v>
      </c>
      <c r="L7377" s="97" t="str">
        <f>IF(TRIM('Ek.3-A'!F7377)&lt;&gt;"","var","yok")</f>
        <v>yok</v>
      </c>
      <c r="M7377" s="5" t="str">
        <f>IF('Ek.3-A'!F7377="", "", IF(VLOOKUP('Ek.3-A'!F7377, Veriler!D:E, 2, 0)=0, "", VLOOKUP('Ek.3-A'!F7377, Veriler!D:E, 2, 0)))</f>
        <v/>
      </c>
      <c r="N7377" s="5" t="str">
        <f>IF('Ek.3-A'!P7377="", "", 'Ek.3-A'!P7377)</f>
        <v/>
      </c>
      <c r="O7377" s="142">
        <f>'Ek.3-A'!S7377</f>
        <v>0</v>
      </c>
      <c r="P7377" s="143" t="str">
        <f>'Ek.3-A'!L7377</f>
        <v/>
      </c>
      <c r="Q7377" s="24" t="str">
        <f>'Ek.3-A'!M7377</f>
        <v/>
      </c>
      <c r="R7377" s="24">
        <f t="shared" ref="R7377:R7390" si="1559">IF(L7377="var",0,IF(Q7377&lt;=0.005,Q7377,0))</f>
        <v>0</v>
      </c>
      <c r="S7377" s="141" t="str">
        <f t="shared" ref="S7377:S7390" si="1560">IF(Q7377&lt;=0.005,"E","H")</f>
        <v>H</v>
      </c>
      <c r="T7377" s="24">
        <f>IF(S7377="E",SUM($R$5:R7377),0)</f>
        <v>0</v>
      </c>
      <c r="U7377" s="143">
        <f t="shared" ref="U7377:U7390" si="1561">IF(T7377&lt;=0.1, O7377, IF(R7377&gt;$G$2, R7377*O7377, $G$2*O7377))</f>
        <v>0</v>
      </c>
    </row>
    <row r="7378" spans="1:21" x14ac:dyDescent="0.25">
      <c r="A7378" s="6">
        <v>74.780000000000101</v>
      </c>
      <c r="B7378" s="32" t="s">
        <v>318</v>
      </c>
      <c r="K7378" s="3">
        <f t="shared" ref="K7378:K7390" si="1562">K7377+1</f>
        <v>5434</v>
      </c>
      <c r="L7378" s="97" t="str">
        <f>IF(TRIM('Ek.3-A'!F7378)&lt;&gt;"","var","yok")</f>
        <v>yok</v>
      </c>
      <c r="M7378" s="5" t="str">
        <f>IF('Ek.3-A'!F7378="", "", IF(VLOOKUP('Ek.3-A'!F7378, Veriler!D:E, 2, 0)=0, "", VLOOKUP('Ek.3-A'!F7378, Veriler!D:E, 2, 0)))</f>
        <v/>
      </c>
      <c r="N7378" s="5" t="str">
        <f>IF('Ek.3-A'!P7378="", "", 'Ek.3-A'!P7378)</f>
        <v/>
      </c>
      <c r="O7378" s="142">
        <f>'Ek.3-A'!S7378</f>
        <v>0</v>
      </c>
      <c r="P7378" s="143" t="str">
        <f>'Ek.3-A'!L7378</f>
        <v/>
      </c>
      <c r="Q7378" s="24" t="str">
        <f>'Ek.3-A'!M7378</f>
        <v/>
      </c>
      <c r="R7378" s="24">
        <f t="shared" si="1559"/>
        <v>0</v>
      </c>
      <c r="S7378" s="141" t="str">
        <f t="shared" si="1560"/>
        <v>H</v>
      </c>
      <c r="T7378" s="24">
        <f>IF(S7378="E",SUM($R$5:R7378),0)</f>
        <v>0</v>
      </c>
      <c r="U7378" s="143">
        <f t="shared" si="1561"/>
        <v>0</v>
      </c>
    </row>
    <row r="7379" spans="1:21" x14ac:dyDescent="0.25">
      <c r="A7379" s="6">
        <v>74.790000000000106</v>
      </c>
      <c r="B7379" s="32" t="s">
        <v>318</v>
      </c>
      <c r="K7379" s="3">
        <f t="shared" si="1562"/>
        <v>5435</v>
      </c>
      <c r="L7379" s="97" t="str">
        <f>IF(TRIM('Ek.3-A'!F7379)&lt;&gt;"","var","yok")</f>
        <v>yok</v>
      </c>
      <c r="M7379" s="5" t="str">
        <f>IF('Ek.3-A'!F7379="", "", IF(VLOOKUP('Ek.3-A'!F7379, Veriler!D:E, 2, 0)=0, "", VLOOKUP('Ek.3-A'!F7379, Veriler!D:E, 2, 0)))</f>
        <v/>
      </c>
      <c r="N7379" s="5" t="str">
        <f>IF('Ek.3-A'!P7379="", "", 'Ek.3-A'!P7379)</f>
        <v/>
      </c>
      <c r="O7379" s="142">
        <f>'Ek.3-A'!S7379</f>
        <v>0</v>
      </c>
      <c r="P7379" s="143" t="str">
        <f>'Ek.3-A'!L7379</f>
        <v/>
      </c>
      <c r="Q7379" s="24" t="str">
        <f>'Ek.3-A'!M7379</f>
        <v/>
      </c>
      <c r="R7379" s="24">
        <f t="shared" si="1559"/>
        <v>0</v>
      </c>
      <c r="S7379" s="141" t="str">
        <f t="shared" si="1560"/>
        <v>H</v>
      </c>
      <c r="T7379" s="24">
        <f>IF(S7379="E",SUM($R$5:R7379),0)</f>
        <v>0</v>
      </c>
      <c r="U7379" s="143">
        <f t="shared" si="1561"/>
        <v>0</v>
      </c>
    </row>
    <row r="7380" spans="1:21" x14ac:dyDescent="0.25">
      <c r="A7380" s="6">
        <v>74.800000000000097</v>
      </c>
      <c r="B7380" s="32" t="s">
        <v>318</v>
      </c>
      <c r="K7380" s="3">
        <f t="shared" si="1562"/>
        <v>5436</v>
      </c>
      <c r="L7380" s="97" t="str">
        <f>IF(TRIM('Ek.3-A'!F7380)&lt;&gt;"","var","yok")</f>
        <v>yok</v>
      </c>
      <c r="M7380" s="5" t="str">
        <f>IF('Ek.3-A'!F7380="", "", IF(VLOOKUP('Ek.3-A'!F7380, Veriler!D:E, 2, 0)=0, "", VLOOKUP('Ek.3-A'!F7380, Veriler!D:E, 2, 0)))</f>
        <v/>
      </c>
      <c r="N7380" s="5" t="str">
        <f>IF('Ek.3-A'!P7380="", "", 'Ek.3-A'!P7380)</f>
        <v/>
      </c>
      <c r="O7380" s="142">
        <f>'Ek.3-A'!S7380</f>
        <v>0</v>
      </c>
      <c r="P7380" s="143" t="str">
        <f>'Ek.3-A'!L7380</f>
        <v/>
      </c>
      <c r="Q7380" s="24" t="str">
        <f>'Ek.3-A'!M7380</f>
        <v/>
      </c>
      <c r="R7380" s="24">
        <f t="shared" si="1559"/>
        <v>0</v>
      </c>
      <c r="S7380" s="141" t="str">
        <f t="shared" si="1560"/>
        <v>H</v>
      </c>
      <c r="T7380" s="24">
        <f>IF(S7380="E",SUM($R$5:R7380),0)</f>
        <v>0</v>
      </c>
      <c r="U7380" s="143">
        <f t="shared" si="1561"/>
        <v>0</v>
      </c>
    </row>
    <row r="7381" spans="1:21" x14ac:dyDescent="0.25">
      <c r="A7381" s="6">
        <v>74.810000000000102</v>
      </c>
      <c r="B7381" s="32" t="s">
        <v>318</v>
      </c>
      <c r="K7381" s="3">
        <f t="shared" si="1562"/>
        <v>5437</v>
      </c>
      <c r="L7381" s="97" t="str">
        <f>IF(TRIM('Ek.3-A'!F7381)&lt;&gt;"","var","yok")</f>
        <v>yok</v>
      </c>
      <c r="M7381" s="5" t="str">
        <f>IF('Ek.3-A'!F7381="", "", IF(VLOOKUP('Ek.3-A'!F7381, Veriler!D:E, 2, 0)=0, "", VLOOKUP('Ek.3-A'!F7381, Veriler!D:E, 2, 0)))</f>
        <v/>
      </c>
      <c r="N7381" s="5" t="str">
        <f>IF('Ek.3-A'!P7381="", "", 'Ek.3-A'!P7381)</f>
        <v/>
      </c>
      <c r="O7381" s="142">
        <f>'Ek.3-A'!S7381</f>
        <v>0</v>
      </c>
      <c r="P7381" s="143" t="str">
        <f>'Ek.3-A'!L7381</f>
        <v/>
      </c>
      <c r="Q7381" s="24" t="str">
        <f>'Ek.3-A'!M7381</f>
        <v/>
      </c>
      <c r="R7381" s="24">
        <f t="shared" si="1559"/>
        <v>0</v>
      </c>
      <c r="S7381" s="141" t="str">
        <f t="shared" si="1560"/>
        <v>H</v>
      </c>
      <c r="T7381" s="24">
        <f>IF(S7381="E",SUM($R$5:R7381),0)</f>
        <v>0</v>
      </c>
      <c r="U7381" s="143">
        <f t="shared" si="1561"/>
        <v>0</v>
      </c>
    </row>
    <row r="7382" spans="1:21" x14ac:dyDescent="0.25">
      <c r="A7382" s="6">
        <v>74.820000000000107</v>
      </c>
      <c r="B7382" s="32" t="s">
        <v>318</v>
      </c>
      <c r="K7382" s="3">
        <f t="shared" si="1562"/>
        <v>5438</v>
      </c>
      <c r="L7382" s="97" t="str">
        <f>IF(TRIM('Ek.3-A'!F7382)&lt;&gt;"","var","yok")</f>
        <v>yok</v>
      </c>
      <c r="M7382" s="5" t="str">
        <f>IF('Ek.3-A'!F7382="", "", IF(VLOOKUP('Ek.3-A'!F7382, Veriler!D:E, 2, 0)=0, "", VLOOKUP('Ek.3-A'!F7382, Veriler!D:E, 2, 0)))</f>
        <v/>
      </c>
      <c r="N7382" s="5" t="str">
        <f>IF('Ek.3-A'!P7382="", "", 'Ek.3-A'!P7382)</f>
        <v/>
      </c>
      <c r="O7382" s="142">
        <f>'Ek.3-A'!S7382</f>
        <v>0</v>
      </c>
      <c r="P7382" s="143" t="str">
        <f>'Ek.3-A'!L7382</f>
        <v/>
      </c>
      <c r="Q7382" s="24" t="str">
        <f>'Ek.3-A'!M7382</f>
        <v/>
      </c>
      <c r="R7382" s="24">
        <f t="shared" si="1559"/>
        <v>0</v>
      </c>
      <c r="S7382" s="141" t="str">
        <f t="shared" si="1560"/>
        <v>H</v>
      </c>
      <c r="T7382" s="24">
        <f>IF(S7382="E",SUM($R$5:R7382),0)</f>
        <v>0</v>
      </c>
      <c r="U7382" s="143">
        <f t="shared" si="1561"/>
        <v>0</v>
      </c>
    </row>
    <row r="7383" spans="1:21" x14ac:dyDescent="0.25">
      <c r="A7383" s="6">
        <v>74.830000000000098</v>
      </c>
      <c r="B7383" s="32" t="s">
        <v>318</v>
      </c>
      <c r="K7383" s="3">
        <f t="shared" si="1562"/>
        <v>5439</v>
      </c>
      <c r="L7383" s="97" t="str">
        <f>IF(TRIM('Ek.3-A'!F7383)&lt;&gt;"","var","yok")</f>
        <v>yok</v>
      </c>
      <c r="M7383" s="5" t="str">
        <f>IF('Ek.3-A'!F7383="", "", IF(VLOOKUP('Ek.3-A'!F7383, Veriler!D:E, 2, 0)=0, "", VLOOKUP('Ek.3-A'!F7383, Veriler!D:E, 2, 0)))</f>
        <v/>
      </c>
      <c r="N7383" s="5" t="str">
        <f>IF('Ek.3-A'!P7383="", "", 'Ek.3-A'!P7383)</f>
        <v/>
      </c>
      <c r="O7383" s="142">
        <f>'Ek.3-A'!S7383</f>
        <v>0</v>
      </c>
      <c r="P7383" s="143" t="str">
        <f>'Ek.3-A'!L7383</f>
        <v/>
      </c>
      <c r="Q7383" s="24" t="str">
        <f>'Ek.3-A'!M7383</f>
        <v/>
      </c>
      <c r="R7383" s="24">
        <f t="shared" si="1559"/>
        <v>0</v>
      </c>
      <c r="S7383" s="141" t="str">
        <f t="shared" si="1560"/>
        <v>H</v>
      </c>
      <c r="T7383" s="24">
        <f>IF(S7383="E",SUM($R$5:R7383),0)</f>
        <v>0</v>
      </c>
      <c r="U7383" s="143">
        <f t="shared" si="1561"/>
        <v>0</v>
      </c>
    </row>
    <row r="7384" spans="1:21" x14ac:dyDescent="0.25">
      <c r="A7384" s="6">
        <v>74.840000000000103</v>
      </c>
      <c r="B7384" s="32" t="s">
        <v>318</v>
      </c>
      <c r="K7384" s="3">
        <f t="shared" si="1562"/>
        <v>5440</v>
      </c>
      <c r="L7384" s="97" t="str">
        <f>IF(TRIM('Ek.3-A'!F7384)&lt;&gt;"","var","yok")</f>
        <v>yok</v>
      </c>
      <c r="M7384" s="5" t="str">
        <f>IF('Ek.3-A'!F7384="", "", IF(VLOOKUP('Ek.3-A'!F7384, Veriler!D:E, 2, 0)=0, "", VLOOKUP('Ek.3-A'!F7384, Veriler!D:E, 2, 0)))</f>
        <v/>
      </c>
      <c r="N7384" s="5" t="str">
        <f>IF('Ek.3-A'!P7384="", "", 'Ek.3-A'!P7384)</f>
        <v/>
      </c>
      <c r="O7384" s="142">
        <f>'Ek.3-A'!S7384</f>
        <v>0</v>
      </c>
      <c r="P7384" s="143" t="str">
        <f>'Ek.3-A'!L7384</f>
        <v/>
      </c>
      <c r="Q7384" s="24" t="str">
        <f>'Ek.3-A'!M7384</f>
        <v/>
      </c>
      <c r="R7384" s="24">
        <f t="shared" si="1559"/>
        <v>0</v>
      </c>
      <c r="S7384" s="141" t="str">
        <f t="shared" si="1560"/>
        <v>H</v>
      </c>
      <c r="T7384" s="24">
        <f>IF(S7384="E",SUM($R$5:R7384),0)</f>
        <v>0</v>
      </c>
      <c r="U7384" s="143">
        <f t="shared" si="1561"/>
        <v>0</v>
      </c>
    </row>
    <row r="7385" spans="1:21" x14ac:dyDescent="0.25">
      <c r="A7385" s="6">
        <v>74.850000000000094</v>
      </c>
      <c r="B7385" s="32" t="s">
        <v>318</v>
      </c>
      <c r="K7385" s="3">
        <f t="shared" si="1562"/>
        <v>5441</v>
      </c>
      <c r="L7385" s="97" t="str">
        <f>IF(TRIM('Ek.3-A'!F7385)&lt;&gt;"","var","yok")</f>
        <v>yok</v>
      </c>
      <c r="M7385" s="5" t="str">
        <f>IF('Ek.3-A'!F7385="", "", IF(VLOOKUP('Ek.3-A'!F7385, Veriler!D:E, 2, 0)=0, "", VLOOKUP('Ek.3-A'!F7385, Veriler!D:E, 2, 0)))</f>
        <v/>
      </c>
      <c r="N7385" s="5" t="str">
        <f>IF('Ek.3-A'!P7385="", "", 'Ek.3-A'!P7385)</f>
        <v/>
      </c>
      <c r="O7385" s="142">
        <f>'Ek.3-A'!S7385</f>
        <v>0</v>
      </c>
      <c r="P7385" s="143" t="str">
        <f>'Ek.3-A'!L7385</f>
        <v/>
      </c>
      <c r="Q7385" s="24" t="str">
        <f>'Ek.3-A'!M7385</f>
        <v/>
      </c>
      <c r="R7385" s="24">
        <f t="shared" si="1559"/>
        <v>0</v>
      </c>
      <c r="S7385" s="141" t="str">
        <f t="shared" si="1560"/>
        <v>H</v>
      </c>
      <c r="T7385" s="24">
        <f>IF(S7385="E",SUM($R$5:R7385),0)</f>
        <v>0</v>
      </c>
      <c r="U7385" s="143">
        <f t="shared" si="1561"/>
        <v>0</v>
      </c>
    </row>
    <row r="7386" spans="1:21" x14ac:dyDescent="0.25">
      <c r="A7386" s="6">
        <v>74.860000000000099</v>
      </c>
      <c r="B7386" s="32" t="s">
        <v>318</v>
      </c>
      <c r="K7386" s="3">
        <f t="shared" si="1562"/>
        <v>5442</v>
      </c>
      <c r="L7386" s="97" t="str">
        <f>IF(TRIM('Ek.3-A'!F7386)&lt;&gt;"","var","yok")</f>
        <v>yok</v>
      </c>
      <c r="M7386" s="5" t="str">
        <f>IF('Ek.3-A'!F7386="", "", IF(VLOOKUP('Ek.3-A'!F7386, Veriler!D:E, 2, 0)=0, "", VLOOKUP('Ek.3-A'!F7386, Veriler!D:E, 2, 0)))</f>
        <v/>
      </c>
      <c r="N7386" s="5" t="str">
        <f>IF('Ek.3-A'!P7386="", "", 'Ek.3-A'!P7386)</f>
        <v/>
      </c>
      <c r="O7386" s="142">
        <f>'Ek.3-A'!S7386</f>
        <v>0</v>
      </c>
      <c r="P7386" s="143" t="str">
        <f>'Ek.3-A'!L7386</f>
        <v/>
      </c>
      <c r="Q7386" s="24" t="str">
        <f>'Ek.3-A'!M7386</f>
        <v/>
      </c>
      <c r="R7386" s="24">
        <f t="shared" si="1559"/>
        <v>0</v>
      </c>
      <c r="S7386" s="141" t="str">
        <f t="shared" si="1560"/>
        <v>H</v>
      </c>
      <c r="T7386" s="24">
        <f>IF(S7386="E",SUM($R$5:R7386),0)</f>
        <v>0</v>
      </c>
      <c r="U7386" s="143">
        <f t="shared" si="1561"/>
        <v>0</v>
      </c>
    </row>
    <row r="7387" spans="1:21" x14ac:dyDescent="0.25">
      <c r="A7387" s="6">
        <v>74.870000000000104</v>
      </c>
      <c r="B7387" s="32" t="s">
        <v>318</v>
      </c>
      <c r="K7387" s="3">
        <f t="shared" si="1562"/>
        <v>5443</v>
      </c>
      <c r="L7387" s="97" t="str">
        <f>IF(TRIM('Ek.3-A'!F7387)&lt;&gt;"","var","yok")</f>
        <v>yok</v>
      </c>
      <c r="M7387" s="5" t="str">
        <f>IF('Ek.3-A'!F7387="", "", IF(VLOOKUP('Ek.3-A'!F7387, Veriler!D:E, 2, 0)=0, "", VLOOKUP('Ek.3-A'!F7387, Veriler!D:E, 2, 0)))</f>
        <v/>
      </c>
      <c r="N7387" s="5" t="str">
        <f>IF('Ek.3-A'!P7387="", "", 'Ek.3-A'!P7387)</f>
        <v/>
      </c>
      <c r="O7387" s="142">
        <f>'Ek.3-A'!S7387</f>
        <v>0</v>
      </c>
      <c r="P7387" s="143" t="str">
        <f>'Ek.3-A'!L7387</f>
        <v/>
      </c>
      <c r="Q7387" s="24" t="str">
        <f>'Ek.3-A'!M7387</f>
        <v/>
      </c>
      <c r="R7387" s="24">
        <f t="shared" si="1559"/>
        <v>0</v>
      </c>
      <c r="S7387" s="141" t="str">
        <f t="shared" si="1560"/>
        <v>H</v>
      </c>
      <c r="T7387" s="24">
        <f>IF(S7387="E",SUM($R$5:R7387),0)</f>
        <v>0</v>
      </c>
      <c r="U7387" s="143">
        <f t="shared" si="1561"/>
        <v>0</v>
      </c>
    </row>
    <row r="7388" spans="1:21" x14ac:dyDescent="0.25">
      <c r="A7388" s="6">
        <v>74.880000000000095</v>
      </c>
      <c r="B7388" s="32" t="s">
        <v>318</v>
      </c>
      <c r="K7388" s="3">
        <f t="shared" si="1562"/>
        <v>5444</v>
      </c>
      <c r="L7388" s="97" t="str">
        <f>IF(TRIM('Ek.3-A'!F7388)&lt;&gt;"","var","yok")</f>
        <v>yok</v>
      </c>
      <c r="M7388" s="5" t="str">
        <f>IF('Ek.3-A'!F7388="", "", IF(VLOOKUP('Ek.3-A'!F7388, Veriler!D:E, 2, 0)=0, "", VLOOKUP('Ek.3-A'!F7388, Veriler!D:E, 2, 0)))</f>
        <v/>
      </c>
      <c r="N7388" s="5" t="str">
        <f>IF('Ek.3-A'!P7388="", "", 'Ek.3-A'!P7388)</f>
        <v/>
      </c>
      <c r="O7388" s="142">
        <f>'Ek.3-A'!S7388</f>
        <v>0</v>
      </c>
      <c r="P7388" s="143" t="str">
        <f>'Ek.3-A'!L7388</f>
        <v/>
      </c>
      <c r="Q7388" s="24" t="str">
        <f>'Ek.3-A'!M7388</f>
        <v/>
      </c>
      <c r="R7388" s="24">
        <f t="shared" si="1559"/>
        <v>0</v>
      </c>
      <c r="S7388" s="141" t="str">
        <f t="shared" si="1560"/>
        <v>H</v>
      </c>
      <c r="T7388" s="24">
        <f>IF(S7388="E",SUM($R$5:R7388),0)</f>
        <v>0</v>
      </c>
      <c r="U7388" s="143">
        <f t="shared" si="1561"/>
        <v>0</v>
      </c>
    </row>
    <row r="7389" spans="1:21" x14ac:dyDescent="0.25">
      <c r="A7389" s="6">
        <v>74.8900000000001</v>
      </c>
      <c r="B7389" s="32" t="s">
        <v>318</v>
      </c>
      <c r="K7389" s="3">
        <f t="shared" si="1562"/>
        <v>5445</v>
      </c>
      <c r="L7389" s="97" t="str">
        <f>IF(TRIM('Ek.3-A'!F7389)&lt;&gt;"","var","yok")</f>
        <v>yok</v>
      </c>
      <c r="M7389" s="5" t="str">
        <f>IF('Ek.3-A'!F7389="", "", IF(VLOOKUP('Ek.3-A'!F7389, Veriler!D:E, 2, 0)=0, "", VLOOKUP('Ek.3-A'!F7389, Veriler!D:E, 2, 0)))</f>
        <v/>
      </c>
      <c r="N7389" s="5" t="str">
        <f>IF('Ek.3-A'!P7389="", "", 'Ek.3-A'!P7389)</f>
        <v/>
      </c>
      <c r="O7389" s="142">
        <f>'Ek.3-A'!S7389</f>
        <v>0</v>
      </c>
      <c r="P7389" s="143" t="str">
        <f>'Ek.3-A'!L7389</f>
        <v/>
      </c>
      <c r="Q7389" s="24" t="str">
        <f>'Ek.3-A'!M7389</f>
        <v/>
      </c>
      <c r="R7389" s="24">
        <f t="shared" si="1559"/>
        <v>0</v>
      </c>
      <c r="S7389" s="141" t="str">
        <f t="shared" si="1560"/>
        <v>H</v>
      </c>
      <c r="T7389" s="24">
        <f>IF(S7389="E",SUM($R$5:R7389),0)</f>
        <v>0</v>
      </c>
      <c r="U7389" s="143">
        <f t="shared" si="1561"/>
        <v>0</v>
      </c>
    </row>
    <row r="7390" spans="1:21" x14ac:dyDescent="0.25">
      <c r="A7390" s="6">
        <v>74.900000000000105</v>
      </c>
      <c r="B7390" s="32" t="s">
        <v>318</v>
      </c>
      <c r="K7390" s="3">
        <f t="shared" si="1562"/>
        <v>5446</v>
      </c>
      <c r="L7390" s="97" t="str">
        <f>IF(TRIM('Ek.3-A'!F7390)&lt;&gt;"","var","yok")</f>
        <v>yok</v>
      </c>
      <c r="M7390" s="5" t="str">
        <f>IF('Ek.3-A'!F7390="", "", IF(VLOOKUP('Ek.3-A'!F7390, Veriler!D:E, 2, 0)=0, "", VLOOKUP('Ek.3-A'!F7390, Veriler!D:E, 2, 0)))</f>
        <v/>
      </c>
      <c r="N7390" s="5" t="str">
        <f>IF('Ek.3-A'!P7390="", "", 'Ek.3-A'!P7390)</f>
        <v/>
      </c>
      <c r="O7390" s="142">
        <f>'Ek.3-A'!S7390</f>
        <v>0</v>
      </c>
      <c r="P7390" s="143" t="str">
        <f>'Ek.3-A'!L7390</f>
        <v/>
      </c>
      <c r="Q7390" s="24" t="str">
        <f>'Ek.3-A'!M7390</f>
        <v/>
      </c>
      <c r="R7390" s="24">
        <f t="shared" si="1559"/>
        <v>0</v>
      </c>
      <c r="S7390" s="141" t="str">
        <f t="shared" si="1560"/>
        <v>H</v>
      </c>
      <c r="T7390" s="24">
        <f>IF(S7390="E",SUM($R$5:R7390),0)</f>
        <v>0</v>
      </c>
      <c r="U7390" s="143">
        <f t="shared" si="1561"/>
        <v>0</v>
      </c>
    </row>
    <row r="7391" spans="1:21" x14ac:dyDescent="0.25">
      <c r="A7391" s="6">
        <v>74.910000000000096</v>
      </c>
      <c r="B7391" s="32" t="s">
        <v>318</v>
      </c>
      <c r="L7391" s="97"/>
      <c r="M7391" s="5"/>
      <c r="N7391" s="5"/>
      <c r="O7391" s="5"/>
      <c r="Q7391" s="23"/>
      <c r="T7391" s="24"/>
      <c r="U7391" s="25"/>
    </row>
    <row r="7392" spans="1:21" x14ac:dyDescent="0.25">
      <c r="A7392" s="6">
        <v>74.920000000000101</v>
      </c>
      <c r="B7392" s="32" t="s">
        <v>318</v>
      </c>
      <c r="K7392" s="3">
        <f>K7390+1</f>
        <v>5447</v>
      </c>
      <c r="L7392" s="97" t="str">
        <f>IF(TRIM('Ek.3-A'!F7392)&lt;&gt;"","var","yok")</f>
        <v>yok</v>
      </c>
      <c r="M7392" s="5" t="str">
        <f>IF('Ek.3-A'!F7392="", "", IF(VLOOKUP('Ek.3-A'!F7392, Veriler!D:E, 2, 0)=0, "", VLOOKUP('Ek.3-A'!F7392, Veriler!D:E, 2, 0)))</f>
        <v/>
      </c>
      <c r="N7392" s="5" t="str">
        <f>IF('Ek.3-A'!P7392="", "", 'Ek.3-A'!P7392)</f>
        <v/>
      </c>
      <c r="O7392" s="142">
        <f>'Ek.3-A'!S7392</f>
        <v>0</v>
      </c>
      <c r="P7392" s="143" t="str">
        <f>'Ek.3-A'!L7392</f>
        <v/>
      </c>
      <c r="Q7392" s="24" t="str">
        <f>'Ek.3-A'!M7392</f>
        <v/>
      </c>
      <c r="R7392" s="24">
        <f t="shared" ref="R7392:R7405" si="1563">IF(L7392="var",0,IF(Q7392&lt;=0.005,Q7392,0))</f>
        <v>0</v>
      </c>
      <c r="S7392" s="141" t="str">
        <f t="shared" ref="S7392:S7405" si="1564">IF(Q7392&lt;=0.005,"E","H")</f>
        <v>H</v>
      </c>
      <c r="T7392" s="24">
        <f>IF(S7392="E",SUM($R$5:R7392),0)</f>
        <v>0</v>
      </c>
      <c r="U7392" s="143">
        <f t="shared" ref="U7392:U7405" si="1565">IF(T7392&lt;=0.1, O7392, IF(R7392&gt;$G$2, R7392*O7392, $G$2*O7392))</f>
        <v>0</v>
      </c>
    </row>
    <row r="7393" spans="1:41" x14ac:dyDescent="0.25">
      <c r="A7393" s="6">
        <v>74.930000000000106</v>
      </c>
      <c r="B7393" s="32" t="s">
        <v>318</v>
      </c>
      <c r="K7393" s="3">
        <f t="shared" ref="K7393:K7405" si="1566">K7392+1</f>
        <v>5448</v>
      </c>
      <c r="L7393" s="97" t="str">
        <f>IF(TRIM('Ek.3-A'!F7393)&lt;&gt;"","var","yok")</f>
        <v>yok</v>
      </c>
      <c r="M7393" s="5" t="str">
        <f>IF('Ek.3-A'!F7393="", "", IF(VLOOKUP('Ek.3-A'!F7393, Veriler!D:E, 2, 0)=0, "", VLOOKUP('Ek.3-A'!F7393, Veriler!D:E, 2, 0)))</f>
        <v/>
      </c>
      <c r="N7393" s="5" t="str">
        <f>IF('Ek.3-A'!P7393="", "", 'Ek.3-A'!P7393)</f>
        <v/>
      </c>
      <c r="O7393" s="142">
        <f>'Ek.3-A'!S7393</f>
        <v>0</v>
      </c>
      <c r="P7393" s="143" t="str">
        <f>'Ek.3-A'!L7393</f>
        <v/>
      </c>
      <c r="Q7393" s="24" t="str">
        <f>'Ek.3-A'!M7393</f>
        <v/>
      </c>
      <c r="R7393" s="24">
        <f t="shared" si="1563"/>
        <v>0</v>
      </c>
      <c r="S7393" s="141" t="str">
        <f t="shared" si="1564"/>
        <v>H</v>
      </c>
      <c r="T7393" s="24">
        <f>IF(S7393="E",SUM($R$5:R7393),0)</f>
        <v>0</v>
      </c>
      <c r="U7393" s="143">
        <f t="shared" si="1565"/>
        <v>0</v>
      </c>
    </row>
    <row r="7394" spans="1:41" x14ac:dyDescent="0.25">
      <c r="A7394" s="6">
        <v>74.940000000000097</v>
      </c>
      <c r="B7394" s="32" t="s">
        <v>318</v>
      </c>
      <c r="K7394" s="3">
        <f t="shared" si="1566"/>
        <v>5449</v>
      </c>
      <c r="L7394" s="97" t="str">
        <f>IF(TRIM('Ek.3-A'!F7394)&lt;&gt;"","var","yok")</f>
        <v>yok</v>
      </c>
      <c r="M7394" s="5" t="str">
        <f>IF('Ek.3-A'!F7394="", "", IF(VLOOKUP('Ek.3-A'!F7394, Veriler!D:E, 2, 0)=0, "", VLOOKUP('Ek.3-A'!F7394, Veriler!D:E, 2, 0)))</f>
        <v/>
      </c>
      <c r="N7394" s="5" t="str">
        <f>IF('Ek.3-A'!P7394="", "", 'Ek.3-A'!P7394)</f>
        <v/>
      </c>
      <c r="O7394" s="142">
        <f>'Ek.3-A'!S7394</f>
        <v>0</v>
      </c>
      <c r="P7394" s="143" t="str">
        <f>'Ek.3-A'!L7394</f>
        <v/>
      </c>
      <c r="Q7394" s="24" t="str">
        <f>'Ek.3-A'!M7394</f>
        <v/>
      </c>
      <c r="R7394" s="24">
        <f t="shared" si="1563"/>
        <v>0</v>
      </c>
      <c r="S7394" s="141" t="str">
        <f t="shared" si="1564"/>
        <v>H</v>
      </c>
      <c r="T7394" s="24">
        <f>IF(S7394="E",SUM($R$5:R7394),0)</f>
        <v>0</v>
      </c>
      <c r="U7394" s="143">
        <f t="shared" si="1565"/>
        <v>0</v>
      </c>
    </row>
    <row r="7395" spans="1:41" x14ac:dyDescent="0.25">
      <c r="A7395" s="6">
        <v>74.950000000000102</v>
      </c>
      <c r="B7395" s="32" t="s">
        <v>318</v>
      </c>
      <c r="K7395" s="3">
        <f t="shared" si="1566"/>
        <v>5450</v>
      </c>
      <c r="L7395" s="97" t="str">
        <f>IF(TRIM('Ek.3-A'!F7395)&lt;&gt;"","var","yok")</f>
        <v>yok</v>
      </c>
      <c r="M7395" s="5" t="str">
        <f>IF('Ek.3-A'!F7395="", "", IF(VLOOKUP('Ek.3-A'!F7395, Veriler!D:E, 2, 0)=0, "", VLOOKUP('Ek.3-A'!F7395, Veriler!D:E, 2, 0)))</f>
        <v/>
      </c>
      <c r="N7395" s="5" t="str">
        <f>IF('Ek.3-A'!P7395="", "", 'Ek.3-A'!P7395)</f>
        <v/>
      </c>
      <c r="O7395" s="142">
        <f>'Ek.3-A'!S7395</f>
        <v>0</v>
      </c>
      <c r="P7395" s="143" t="str">
        <f>'Ek.3-A'!L7395</f>
        <v/>
      </c>
      <c r="Q7395" s="24" t="str">
        <f>'Ek.3-A'!M7395</f>
        <v/>
      </c>
      <c r="R7395" s="24">
        <f t="shared" si="1563"/>
        <v>0</v>
      </c>
      <c r="S7395" s="141" t="str">
        <f t="shared" si="1564"/>
        <v>H</v>
      </c>
      <c r="T7395" s="24">
        <f>IF(S7395="E",SUM($R$5:R7395),0)</f>
        <v>0</v>
      </c>
      <c r="U7395" s="143">
        <f t="shared" si="1565"/>
        <v>0</v>
      </c>
    </row>
    <row r="7396" spans="1:41" x14ac:dyDescent="0.25">
      <c r="A7396" s="6">
        <v>74.960000000000093</v>
      </c>
      <c r="B7396" s="32" t="s">
        <v>318</v>
      </c>
      <c r="K7396" s="3">
        <f t="shared" si="1566"/>
        <v>5451</v>
      </c>
      <c r="L7396" s="97" t="str">
        <f>IF(TRIM('Ek.3-A'!F7396)&lt;&gt;"","var","yok")</f>
        <v>yok</v>
      </c>
      <c r="M7396" s="5" t="str">
        <f>IF('Ek.3-A'!F7396="", "", IF(VLOOKUP('Ek.3-A'!F7396, Veriler!D:E, 2, 0)=0, "", VLOOKUP('Ek.3-A'!F7396, Veriler!D:E, 2, 0)))</f>
        <v/>
      </c>
      <c r="N7396" s="5" t="str">
        <f>IF('Ek.3-A'!P7396="", "", 'Ek.3-A'!P7396)</f>
        <v/>
      </c>
      <c r="O7396" s="142">
        <f>'Ek.3-A'!S7396</f>
        <v>0</v>
      </c>
      <c r="P7396" s="143" t="str">
        <f>'Ek.3-A'!L7396</f>
        <v/>
      </c>
      <c r="Q7396" s="24" t="str">
        <f>'Ek.3-A'!M7396</f>
        <v/>
      </c>
      <c r="R7396" s="24">
        <f t="shared" si="1563"/>
        <v>0</v>
      </c>
      <c r="S7396" s="141" t="str">
        <f t="shared" si="1564"/>
        <v>H</v>
      </c>
      <c r="T7396" s="24">
        <f>IF(S7396="E",SUM($R$5:R7396),0)</f>
        <v>0</v>
      </c>
      <c r="U7396" s="143">
        <f t="shared" si="1565"/>
        <v>0</v>
      </c>
    </row>
    <row r="7397" spans="1:41" x14ac:dyDescent="0.25">
      <c r="A7397" s="6">
        <v>74.970000000000098</v>
      </c>
      <c r="B7397" s="32" t="s">
        <v>318</v>
      </c>
      <c r="K7397" s="3">
        <f t="shared" si="1566"/>
        <v>5452</v>
      </c>
      <c r="L7397" s="97" t="str">
        <f>IF(TRIM('Ek.3-A'!F7397)&lt;&gt;"","var","yok")</f>
        <v>yok</v>
      </c>
      <c r="M7397" s="5" t="str">
        <f>IF('Ek.3-A'!F7397="", "", IF(VLOOKUP('Ek.3-A'!F7397, Veriler!D:E, 2, 0)=0, "", VLOOKUP('Ek.3-A'!F7397, Veriler!D:E, 2, 0)))</f>
        <v/>
      </c>
      <c r="N7397" s="5" t="str">
        <f>IF('Ek.3-A'!P7397="", "", 'Ek.3-A'!P7397)</f>
        <v/>
      </c>
      <c r="O7397" s="142">
        <f>'Ek.3-A'!S7397</f>
        <v>0</v>
      </c>
      <c r="P7397" s="143" t="str">
        <f>'Ek.3-A'!L7397</f>
        <v/>
      </c>
      <c r="Q7397" s="24" t="str">
        <f>'Ek.3-A'!M7397</f>
        <v/>
      </c>
      <c r="R7397" s="24">
        <f t="shared" si="1563"/>
        <v>0</v>
      </c>
      <c r="S7397" s="141" t="str">
        <f t="shared" si="1564"/>
        <v>H</v>
      </c>
      <c r="T7397" s="24">
        <f>IF(S7397="E",SUM($R$5:R7397),0)</f>
        <v>0</v>
      </c>
      <c r="U7397" s="143">
        <f t="shared" si="1565"/>
        <v>0</v>
      </c>
    </row>
    <row r="7398" spans="1:41" x14ac:dyDescent="0.25">
      <c r="A7398" s="6">
        <v>74.980000000000103</v>
      </c>
      <c r="B7398" s="32" t="s">
        <v>318</v>
      </c>
      <c r="K7398" s="3">
        <f t="shared" si="1566"/>
        <v>5453</v>
      </c>
      <c r="L7398" s="97" t="str">
        <f>IF(TRIM('Ek.3-A'!F7398)&lt;&gt;"","var","yok")</f>
        <v>yok</v>
      </c>
      <c r="M7398" s="5" t="str">
        <f>IF('Ek.3-A'!F7398="", "", IF(VLOOKUP('Ek.3-A'!F7398, Veriler!D:E, 2, 0)=0, "", VLOOKUP('Ek.3-A'!F7398, Veriler!D:E, 2, 0)))</f>
        <v/>
      </c>
      <c r="N7398" s="5" t="str">
        <f>IF('Ek.3-A'!P7398="", "", 'Ek.3-A'!P7398)</f>
        <v/>
      </c>
      <c r="O7398" s="142">
        <f>'Ek.3-A'!S7398</f>
        <v>0</v>
      </c>
      <c r="P7398" s="143" t="str">
        <f>'Ek.3-A'!L7398</f>
        <v/>
      </c>
      <c r="Q7398" s="24" t="str">
        <f>'Ek.3-A'!M7398</f>
        <v/>
      </c>
      <c r="R7398" s="24">
        <f t="shared" si="1563"/>
        <v>0</v>
      </c>
      <c r="S7398" s="141" t="str">
        <f t="shared" si="1564"/>
        <v>H</v>
      </c>
      <c r="T7398" s="24">
        <f>IF(S7398="E",SUM($R$5:R7398),0)</f>
        <v>0</v>
      </c>
      <c r="U7398" s="143">
        <f t="shared" si="1565"/>
        <v>0</v>
      </c>
    </row>
    <row r="7399" spans="1:41" x14ac:dyDescent="0.25">
      <c r="A7399" s="6">
        <v>74.990000000000094</v>
      </c>
      <c r="B7399" s="32" t="s">
        <v>318</v>
      </c>
      <c r="K7399" s="3">
        <f t="shared" si="1566"/>
        <v>5454</v>
      </c>
      <c r="L7399" s="97" t="str">
        <f>IF(TRIM('Ek.3-A'!F7399)&lt;&gt;"","var","yok")</f>
        <v>yok</v>
      </c>
      <c r="M7399" s="5" t="str">
        <f>IF('Ek.3-A'!F7399="", "", IF(VLOOKUP('Ek.3-A'!F7399, Veriler!D:E, 2, 0)=0, "", VLOOKUP('Ek.3-A'!F7399, Veriler!D:E, 2, 0)))</f>
        <v/>
      </c>
      <c r="N7399" s="5" t="str">
        <f>IF('Ek.3-A'!P7399="", "", 'Ek.3-A'!P7399)</f>
        <v/>
      </c>
      <c r="O7399" s="142">
        <f>'Ek.3-A'!S7399</f>
        <v>0</v>
      </c>
      <c r="P7399" s="143" t="str">
        <f>'Ek.3-A'!L7399</f>
        <v/>
      </c>
      <c r="Q7399" s="24" t="str">
        <f>'Ek.3-A'!M7399</f>
        <v/>
      </c>
      <c r="R7399" s="24">
        <f t="shared" si="1563"/>
        <v>0</v>
      </c>
      <c r="S7399" s="141" t="str">
        <f t="shared" si="1564"/>
        <v>H</v>
      </c>
      <c r="T7399" s="24">
        <f>IF(S7399="E",SUM($R$5:R7399),0)</f>
        <v>0</v>
      </c>
      <c r="U7399" s="143">
        <f t="shared" si="1565"/>
        <v>0</v>
      </c>
    </row>
    <row r="7400" spans="1:41" x14ac:dyDescent="0.25">
      <c r="A7400" s="6">
        <v>75.000000000000099</v>
      </c>
      <c r="B7400" s="32" t="s">
        <v>318</v>
      </c>
      <c r="K7400" s="3">
        <f t="shared" si="1566"/>
        <v>5455</v>
      </c>
      <c r="L7400" s="97" t="str">
        <f>IF(TRIM('Ek.3-A'!F7400)&lt;&gt;"","var","yok")</f>
        <v>yok</v>
      </c>
      <c r="M7400" s="5" t="str">
        <f>IF('Ek.3-A'!F7400="", "", IF(VLOOKUP('Ek.3-A'!F7400, Veriler!D:E, 2, 0)=0, "", VLOOKUP('Ek.3-A'!F7400, Veriler!D:E, 2, 0)))</f>
        <v/>
      </c>
      <c r="N7400" s="5" t="str">
        <f>IF('Ek.3-A'!P7400="", "", 'Ek.3-A'!P7400)</f>
        <v/>
      </c>
      <c r="O7400" s="142">
        <f>'Ek.3-A'!S7400</f>
        <v>0</v>
      </c>
      <c r="P7400" s="143" t="str">
        <f>'Ek.3-A'!L7400</f>
        <v/>
      </c>
      <c r="Q7400" s="24" t="str">
        <f>'Ek.3-A'!M7400</f>
        <v/>
      </c>
      <c r="R7400" s="24">
        <f t="shared" si="1563"/>
        <v>0</v>
      </c>
      <c r="S7400" s="141" t="str">
        <f t="shared" si="1564"/>
        <v>H</v>
      </c>
      <c r="T7400" s="24">
        <f>IF(S7400="E",SUM($R$5:R7400),0)</f>
        <v>0</v>
      </c>
      <c r="U7400" s="143">
        <f t="shared" si="1565"/>
        <v>0</v>
      </c>
    </row>
    <row r="7401" spans="1:41" x14ac:dyDescent="0.25">
      <c r="A7401" s="6">
        <v>75.010000000000105</v>
      </c>
      <c r="B7401" s="32" t="s">
        <v>318</v>
      </c>
      <c r="K7401" s="3">
        <f t="shared" si="1566"/>
        <v>5456</v>
      </c>
      <c r="L7401" s="97" t="str">
        <f>IF(TRIM('Ek.3-A'!F7401)&lt;&gt;"","var","yok")</f>
        <v>yok</v>
      </c>
      <c r="M7401" s="5" t="str">
        <f>IF('Ek.3-A'!F7401="", "", IF(VLOOKUP('Ek.3-A'!F7401, Veriler!D:E, 2, 0)=0, "", VLOOKUP('Ek.3-A'!F7401, Veriler!D:E, 2, 0)))</f>
        <v/>
      </c>
      <c r="N7401" s="5" t="str">
        <f>IF('Ek.3-A'!P7401="", "", 'Ek.3-A'!P7401)</f>
        <v/>
      </c>
      <c r="O7401" s="142">
        <f>'Ek.3-A'!S7401</f>
        <v>0</v>
      </c>
      <c r="P7401" s="143" t="str">
        <f>'Ek.3-A'!L7401</f>
        <v/>
      </c>
      <c r="Q7401" s="24" t="str">
        <f>'Ek.3-A'!M7401</f>
        <v/>
      </c>
      <c r="R7401" s="24">
        <f t="shared" si="1563"/>
        <v>0</v>
      </c>
      <c r="S7401" s="141" t="str">
        <f t="shared" si="1564"/>
        <v>H</v>
      </c>
      <c r="T7401" s="24">
        <f>IF(S7401="E",SUM($R$5:R7401),0)</f>
        <v>0</v>
      </c>
      <c r="U7401" s="143">
        <f t="shared" si="1565"/>
        <v>0</v>
      </c>
    </row>
    <row r="7402" spans="1:41" x14ac:dyDescent="0.25">
      <c r="A7402" s="6">
        <v>75.020000000000095</v>
      </c>
      <c r="B7402" s="32" t="s">
        <v>318</v>
      </c>
      <c r="K7402" s="3">
        <f t="shared" si="1566"/>
        <v>5457</v>
      </c>
      <c r="L7402" s="97" t="str">
        <f>IF(TRIM('Ek.3-A'!F7402)&lt;&gt;"","var","yok")</f>
        <v>yok</v>
      </c>
      <c r="M7402" s="5" t="str">
        <f>IF('Ek.3-A'!F7402="", "", IF(VLOOKUP('Ek.3-A'!F7402, Veriler!D:E, 2, 0)=0, "", VLOOKUP('Ek.3-A'!F7402, Veriler!D:E, 2, 0)))</f>
        <v/>
      </c>
      <c r="N7402" s="5" t="str">
        <f>IF('Ek.3-A'!P7402="", "", 'Ek.3-A'!P7402)</f>
        <v/>
      </c>
      <c r="O7402" s="142">
        <f>'Ek.3-A'!S7402</f>
        <v>0</v>
      </c>
      <c r="P7402" s="143" t="str">
        <f>'Ek.3-A'!L7402</f>
        <v/>
      </c>
      <c r="Q7402" s="24" t="str">
        <f>'Ek.3-A'!M7402</f>
        <v/>
      </c>
      <c r="R7402" s="24">
        <f t="shared" si="1563"/>
        <v>0</v>
      </c>
      <c r="S7402" s="141" t="str">
        <f t="shared" si="1564"/>
        <v>H</v>
      </c>
      <c r="T7402" s="24">
        <f>IF(S7402="E",SUM($R$5:R7402),0)</f>
        <v>0</v>
      </c>
      <c r="U7402" s="143">
        <f t="shared" si="1565"/>
        <v>0</v>
      </c>
    </row>
    <row r="7403" spans="1:41" x14ac:dyDescent="0.25">
      <c r="A7403" s="6">
        <v>75.030000000000101</v>
      </c>
      <c r="B7403" s="32" t="s">
        <v>318</v>
      </c>
      <c r="K7403" s="3">
        <f t="shared" si="1566"/>
        <v>5458</v>
      </c>
      <c r="L7403" s="97" t="str">
        <f>IF(TRIM('Ek.3-A'!F7403)&lt;&gt;"","var","yok")</f>
        <v>yok</v>
      </c>
      <c r="M7403" s="5" t="str">
        <f>IF('Ek.3-A'!F7403="", "", IF(VLOOKUP('Ek.3-A'!F7403, Veriler!D:E, 2, 0)=0, "", VLOOKUP('Ek.3-A'!F7403, Veriler!D:E, 2, 0)))</f>
        <v/>
      </c>
      <c r="N7403" s="5" t="str">
        <f>IF('Ek.3-A'!P7403="", "", 'Ek.3-A'!P7403)</f>
        <v/>
      </c>
      <c r="O7403" s="142">
        <f>'Ek.3-A'!S7403</f>
        <v>0</v>
      </c>
      <c r="P7403" s="143" t="str">
        <f>'Ek.3-A'!L7403</f>
        <v/>
      </c>
      <c r="Q7403" s="24" t="str">
        <f>'Ek.3-A'!M7403</f>
        <v/>
      </c>
      <c r="R7403" s="24">
        <f t="shared" si="1563"/>
        <v>0</v>
      </c>
      <c r="S7403" s="141" t="str">
        <f t="shared" si="1564"/>
        <v>H</v>
      </c>
      <c r="T7403" s="24">
        <f>IF(S7403="E",SUM($R$5:R7403),0)</f>
        <v>0</v>
      </c>
      <c r="U7403" s="143">
        <f t="shared" si="1565"/>
        <v>0</v>
      </c>
    </row>
    <row r="7404" spans="1:41" x14ac:dyDescent="0.25">
      <c r="A7404" s="6">
        <v>75.040000000000106</v>
      </c>
      <c r="B7404" s="32" t="s">
        <v>318</v>
      </c>
      <c r="K7404" s="3">
        <f t="shared" si="1566"/>
        <v>5459</v>
      </c>
      <c r="L7404" s="97" t="str">
        <f>IF(TRIM('Ek.3-A'!F7404)&lt;&gt;"","var","yok")</f>
        <v>yok</v>
      </c>
      <c r="M7404" s="5" t="str">
        <f>IF('Ek.3-A'!F7404="", "", IF(VLOOKUP('Ek.3-A'!F7404, Veriler!D:E, 2, 0)=0, "", VLOOKUP('Ek.3-A'!F7404, Veriler!D:E, 2, 0)))</f>
        <v/>
      </c>
      <c r="N7404" s="5" t="str">
        <f>IF('Ek.3-A'!P7404="", "", 'Ek.3-A'!P7404)</f>
        <v/>
      </c>
      <c r="O7404" s="142">
        <f>'Ek.3-A'!S7404</f>
        <v>0</v>
      </c>
      <c r="P7404" s="143" t="str">
        <f>'Ek.3-A'!L7404</f>
        <v/>
      </c>
      <c r="Q7404" s="24" t="str">
        <f>'Ek.3-A'!M7404</f>
        <v/>
      </c>
      <c r="R7404" s="24">
        <f t="shared" si="1563"/>
        <v>0</v>
      </c>
      <c r="S7404" s="141" t="str">
        <f t="shared" si="1564"/>
        <v>H</v>
      </c>
      <c r="T7404" s="24">
        <f>IF(S7404="E",SUM($R$5:R7404),0)</f>
        <v>0</v>
      </c>
      <c r="U7404" s="143">
        <f t="shared" si="1565"/>
        <v>0</v>
      </c>
    </row>
    <row r="7405" spans="1:41" x14ac:dyDescent="0.25">
      <c r="A7405" s="6">
        <v>75.050000000000097</v>
      </c>
      <c r="B7405" s="32" t="s">
        <v>318</v>
      </c>
      <c r="K7405" s="3">
        <f t="shared" si="1566"/>
        <v>5460</v>
      </c>
      <c r="L7405" s="97" t="str">
        <f>IF(TRIM('Ek.3-A'!F7405)&lt;&gt;"","var","yok")</f>
        <v>yok</v>
      </c>
      <c r="M7405" s="5" t="str">
        <f>IF('Ek.3-A'!F7405="", "", IF(VLOOKUP('Ek.3-A'!F7405, Veriler!D:E, 2, 0)=0, "", VLOOKUP('Ek.3-A'!F7405, Veriler!D:E, 2, 0)))</f>
        <v/>
      </c>
      <c r="N7405" s="5" t="str">
        <f>IF('Ek.3-A'!P7405="", "", 'Ek.3-A'!P7405)</f>
        <v/>
      </c>
      <c r="O7405" s="142">
        <f>'Ek.3-A'!S7405</f>
        <v>0</v>
      </c>
      <c r="P7405" s="143" t="str">
        <f>'Ek.3-A'!L7405</f>
        <v/>
      </c>
      <c r="Q7405" s="24" t="str">
        <f>'Ek.3-A'!M7405</f>
        <v/>
      </c>
      <c r="R7405" s="24">
        <f t="shared" si="1563"/>
        <v>0</v>
      </c>
      <c r="S7405" s="141" t="str">
        <f t="shared" si="1564"/>
        <v>H</v>
      </c>
      <c r="T7405" s="24">
        <f>IF(S7405="E",SUM($R$5:R7405),0)</f>
        <v>0</v>
      </c>
      <c r="U7405" s="143">
        <f t="shared" si="1565"/>
        <v>0</v>
      </c>
    </row>
    <row r="7406" spans="1:41" x14ac:dyDescent="0.25">
      <c r="A7406" s="6">
        <v>75.060000000000102</v>
      </c>
      <c r="B7406" s="32" t="s">
        <v>318</v>
      </c>
      <c r="T7406" s="24"/>
      <c r="U7406" s="25"/>
      <c r="AO7406" s="140">
        <f>'Ek.3-A'!L7406</f>
        <v>0</v>
      </c>
    </row>
    <row r="7407" spans="1:41" x14ac:dyDescent="0.25">
      <c r="A7407" s="6">
        <v>75.070000000000107</v>
      </c>
      <c r="B7407" s="32" t="s">
        <v>318</v>
      </c>
      <c r="T7407" s="24"/>
      <c r="U7407" s="25"/>
    </row>
    <row r="7408" spans="1:41" x14ac:dyDescent="0.25">
      <c r="A7408" s="6">
        <v>75.080000000000098</v>
      </c>
      <c r="B7408" s="32" t="s">
        <v>318</v>
      </c>
      <c r="T7408" s="24"/>
      <c r="U7408" s="25"/>
    </row>
    <row r="7409" spans="1:21" x14ac:dyDescent="0.25">
      <c r="A7409" s="6">
        <v>75.090000000000103</v>
      </c>
      <c r="B7409" s="32" t="s">
        <v>318</v>
      </c>
      <c r="T7409" s="24"/>
      <c r="U7409" s="25"/>
    </row>
    <row r="7410" spans="1:21" x14ac:dyDescent="0.25">
      <c r="A7410" s="6">
        <v>75.100000000000094</v>
      </c>
      <c r="B7410" s="32" t="s">
        <v>318</v>
      </c>
      <c r="T7410" s="24"/>
      <c r="U7410" s="25"/>
    </row>
    <row r="7411" spans="1:21" x14ac:dyDescent="0.25">
      <c r="A7411" s="6">
        <v>75.110000000000099</v>
      </c>
      <c r="B7411" s="32" t="s">
        <v>318</v>
      </c>
      <c r="T7411" s="24"/>
      <c r="U7411" s="25"/>
    </row>
    <row r="7412" spans="1:21" x14ac:dyDescent="0.25">
      <c r="A7412" s="6">
        <v>75.120000000000104</v>
      </c>
      <c r="B7412" s="32" t="s">
        <v>318</v>
      </c>
      <c r="T7412" s="24"/>
      <c r="U7412" s="25"/>
    </row>
    <row r="7413" spans="1:21" x14ac:dyDescent="0.25">
      <c r="A7413" s="6">
        <v>75.130000000000095</v>
      </c>
      <c r="B7413" s="32" t="s">
        <v>318</v>
      </c>
      <c r="T7413" s="24"/>
      <c r="U7413" s="25"/>
    </row>
    <row r="7414" spans="1:21" x14ac:dyDescent="0.25">
      <c r="A7414" s="6">
        <v>75.1400000000001</v>
      </c>
      <c r="B7414" s="32" t="s">
        <v>318</v>
      </c>
      <c r="T7414" s="24"/>
      <c r="U7414" s="25"/>
    </row>
    <row r="7415" spans="1:21" x14ac:dyDescent="0.25">
      <c r="A7415" s="6">
        <v>75.150000000000105</v>
      </c>
      <c r="B7415" s="32" t="s">
        <v>318</v>
      </c>
      <c r="K7415" s="3">
        <f>K7405+1</f>
        <v>5461</v>
      </c>
      <c r="L7415" s="97" t="str">
        <f>IF(TRIM('Ek.3-A'!F7415)&lt;&gt;"","var","yok")</f>
        <v>yok</v>
      </c>
      <c r="M7415" s="5" t="str">
        <f>IF('Ek.3-A'!F7415="", "", IF(VLOOKUP('Ek.3-A'!F7415, Veriler!D:E, 2, 0)=0, "", VLOOKUP('Ek.3-A'!F7415, Veriler!D:E, 2, 0)))</f>
        <v/>
      </c>
      <c r="N7415" s="5" t="str">
        <f>IF('Ek.3-A'!P7415="", "", 'Ek.3-A'!P7415)</f>
        <v/>
      </c>
      <c r="O7415" s="142">
        <f>'Ek.3-A'!S7415</f>
        <v>0</v>
      </c>
      <c r="P7415" s="143" t="str">
        <f>'Ek.3-A'!L7415</f>
        <v/>
      </c>
      <c r="Q7415" s="24" t="str">
        <f>'Ek.3-A'!M7415</f>
        <v/>
      </c>
      <c r="R7415" s="24">
        <f t="shared" ref="R7415:R7428" si="1567">IF(L7415="var",0,IF(Q7415&lt;=0.005,Q7415,0))</f>
        <v>0</v>
      </c>
      <c r="S7415" s="141" t="str">
        <f t="shared" ref="S7415:S7428" si="1568">IF(Q7415&lt;=0.005,"E","H")</f>
        <v>H</v>
      </c>
      <c r="T7415" s="24">
        <f>IF(S7415="E",SUM($R$5:R7415),0)</f>
        <v>0</v>
      </c>
      <c r="U7415" s="143">
        <f t="shared" ref="U7415:U7428" si="1569">IF(T7415&lt;=0.1, O7415, IF(R7415&gt;$G$2, R7415*O7415, $G$2*O7415))</f>
        <v>0</v>
      </c>
    </row>
    <row r="7416" spans="1:21" x14ac:dyDescent="0.25">
      <c r="A7416" s="6">
        <v>75.160000000000096</v>
      </c>
      <c r="B7416" s="32" t="s">
        <v>318</v>
      </c>
      <c r="K7416" s="3">
        <f t="shared" ref="K7416:K7428" si="1570">K7415+1</f>
        <v>5462</v>
      </c>
      <c r="L7416" s="97" t="str">
        <f>IF(TRIM('Ek.3-A'!F7416)&lt;&gt;"","var","yok")</f>
        <v>yok</v>
      </c>
      <c r="M7416" s="5" t="str">
        <f>IF('Ek.3-A'!F7416="", "", IF(VLOOKUP('Ek.3-A'!F7416, Veriler!D:E, 2, 0)=0, "", VLOOKUP('Ek.3-A'!F7416, Veriler!D:E, 2, 0)))</f>
        <v/>
      </c>
      <c r="N7416" s="5" t="str">
        <f>IF('Ek.3-A'!P7416="", "", 'Ek.3-A'!P7416)</f>
        <v/>
      </c>
      <c r="O7416" s="142">
        <f>'Ek.3-A'!S7416</f>
        <v>0</v>
      </c>
      <c r="P7416" s="143" t="str">
        <f>'Ek.3-A'!L7416</f>
        <v/>
      </c>
      <c r="Q7416" s="24" t="str">
        <f>'Ek.3-A'!M7416</f>
        <v/>
      </c>
      <c r="R7416" s="24">
        <f t="shared" si="1567"/>
        <v>0</v>
      </c>
      <c r="S7416" s="141" t="str">
        <f t="shared" si="1568"/>
        <v>H</v>
      </c>
      <c r="T7416" s="24">
        <f>IF(S7416="E",SUM($R$5:R7416),0)</f>
        <v>0</v>
      </c>
      <c r="U7416" s="143">
        <f t="shared" si="1569"/>
        <v>0</v>
      </c>
    </row>
    <row r="7417" spans="1:21" x14ac:dyDescent="0.25">
      <c r="A7417" s="6">
        <v>75.170000000000101</v>
      </c>
      <c r="B7417" s="32" t="s">
        <v>318</v>
      </c>
      <c r="K7417" s="3">
        <f t="shared" si="1570"/>
        <v>5463</v>
      </c>
      <c r="L7417" s="97" t="str">
        <f>IF(TRIM('Ek.3-A'!F7417)&lt;&gt;"","var","yok")</f>
        <v>yok</v>
      </c>
      <c r="M7417" s="5" t="str">
        <f>IF('Ek.3-A'!F7417="", "", IF(VLOOKUP('Ek.3-A'!F7417, Veriler!D:E, 2, 0)=0, "", VLOOKUP('Ek.3-A'!F7417, Veriler!D:E, 2, 0)))</f>
        <v/>
      </c>
      <c r="N7417" s="5" t="str">
        <f>IF('Ek.3-A'!P7417="", "", 'Ek.3-A'!P7417)</f>
        <v/>
      </c>
      <c r="O7417" s="142">
        <f>'Ek.3-A'!S7417</f>
        <v>0</v>
      </c>
      <c r="P7417" s="143" t="str">
        <f>'Ek.3-A'!L7417</f>
        <v/>
      </c>
      <c r="Q7417" s="24" t="str">
        <f>'Ek.3-A'!M7417</f>
        <v/>
      </c>
      <c r="R7417" s="24">
        <f t="shared" si="1567"/>
        <v>0</v>
      </c>
      <c r="S7417" s="141" t="str">
        <f t="shared" si="1568"/>
        <v>H</v>
      </c>
      <c r="T7417" s="24">
        <f>IF(S7417="E",SUM($R$5:R7417),0)</f>
        <v>0</v>
      </c>
      <c r="U7417" s="143">
        <f t="shared" si="1569"/>
        <v>0</v>
      </c>
    </row>
    <row r="7418" spans="1:21" x14ac:dyDescent="0.25">
      <c r="A7418" s="6">
        <v>75.180000000000106</v>
      </c>
      <c r="B7418" s="32" t="s">
        <v>318</v>
      </c>
      <c r="K7418" s="3">
        <f t="shared" si="1570"/>
        <v>5464</v>
      </c>
      <c r="L7418" s="97" t="str">
        <f>IF(TRIM('Ek.3-A'!F7418)&lt;&gt;"","var","yok")</f>
        <v>yok</v>
      </c>
      <c r="M7418" s="5" t="str">
        <f>IF('Ek.3-A'!F7418="", "", IF(VLOOKUP('Ek.3-A'!F7418, Veriler!D:E, 2, 0)=0, "", VLOOKUP('Ek.3-A'!F7418, Veriler!D:E, 2, 0)))</f>
        <v/>
      </c>
      <c r="N7418" s="5" t="str">
        <f>IF('Ek.3-A'!P7418="", "", 'Ek.3-A'!P7418)</f>
        <v/>
      </c>
      <c r="O7418" s="142">
        <f>'Ek.3-A'!S7418</f>
        <v>0</v>
      </c>
      <c r="P7418" s="143" t="str">
        <f>'Ek.3-A'!L7418</f>
        <v/>
      </c>
      <c r="Q7418" s="24" t="str">
        <f>'Ek.3-A'!M7418</f>
        <v/>
      </c>
      <c r="R7418" s="24">
        <f t="shared" si="1567"/>
        <v>0</v>
      </c>
      <c r="S7418" s="141" t="str">
        <f t="shared" si="1568"/>
        <v>H</v>
      </c>
      <c r="T7418" s="24">
        <f>IF(S7418="E",SUM($R$5:R7418),0)</f>
        <v>0</v>
      </c>
      <c r="U7418" s="143">
        <f t="shared" si="1569"/>
        <v>0</v>
      </c>
    </row>
    <row r="7419" spans="1:21" x14ac:dyDescent="0.25">
      <c r="A7419" s="6">
        <v>75.190000000000097</v>
      </c>
      <c r="B7419" s="32" t="s">
        <v>318</v>
      </c>
      <c r="K7419" s="3">
        <f t="shared" si="1570"/>
        <v>5465</v>
      </c>
      <c r="L7419" s="97" t="str">
        <f>IF(TRIM('Ek.3-A'!F7419)&lt;&gt;"","var","yok")</f>
        <v>yok</v>
      </c>
      <c r="M7419" s="5" t="str">
        <f>IF('Ek.3-A'!F7419="", "", IF(VLOOKUP('Ek.3-A'!F7419, Veriler!D:E, 2, 0)=0, "", VLOOKUP('Ek.3-A'!F7419, Veriler!D:E, 2, 0)))</f>
        <v/>
      </c>
      <c r="N7419" s="5" t="str">
        <f>IF('Ek.3-A'!P7419="", "", 'Ek.3-A'!P7419)</f>
        <v/>
      </c>
      <c r="O7419" s="142">
        <f>'Ek.3-A'!S7419</f>
        <v>0</v>
      </c>
      <c r="P7419" s="143" t="str">
        <f>'Ek.3-A'!L7419</f>
        <v/>
      </c>
      <c r="Q7419" s="24" t="str">
        <f>'Ek.3-A'!M7419</f>
        <v/>
      </c>
      <c r="R7419" s="24">
        <f t="shared" si="1567"/>
        <v>0</v>
      </c>
      <c r="S7419" s="141" t="str">
        <f t="shared" si="1568"/>
        <v>H</v>
      </c>
      <c r="T7419" s="24">
        <f>IF(S7419="E",SUM($R$5:R7419),0)</f>
        <v>0</v>
      </c>
      <c r="U7419" s="143">
        <f t="shared" si="1569"/>
        <v>0</v>
      </c>
    </row>
    <row r="7420" spans="1:21" x14ac:dyDescent="0.25">
      <c r="A7420" s="6">
        <v>75.200000000000102</v>
      </c>
      <c r="B7420" s="32" t="s">
        <v>318</v>
      </c>
      <c r="K7420" s="3">
        <f t="shared" si="1570"/>
        <v>5466</v>
      </c>
      <c r="L7420" s="97" t="str">
        <f>IF(TRIM('Ek.3-A'!F7420)&lt;&gt;"","var","yok")</f>
        <v>yok</v>
      </c>
      <c r="M7420" s="5" t="str">
        <f>IF('Ek.3-A'!F7420="", "", IF(VLOOKUP('Ek.3-A'!F7420, Veriler!D:E, 2, 0)=0, "", VLOOKUP('Ek.3-A'!F7420, Veriler!D:E, 2, 0)))</f>
        <v/>
      </c>
      <c r="N7420" s="5" t="str">
        <f>IF('Ek.3-A'!P7420="", "", 'Ek.3-A'!P7420)</f>
        <v/>
      </c>
      <c r="O7420" s="142">
        <f>'Ek.3-A'!S7420</f>
        <v>0</v>
      </c>
      <c r="P7420" s="143" t="str">
        <f>'Ek.3-A'!L7420</f>
        <v/>
      </c>
      <c r="Q7420" s="24" t="str">
        <f>'Ek.3-A'!M7420</f>
        <v/>
      </c>
      <c r="R7420" s="24">
        <f t="shared" si="1567"/>
        <v>0</v>
      </c>
      <c r="S7420" s="141" t="str">
        <f t="shared" si="1568"/>
        <v>H</v>
      </c>
      <c r="T7420" s="24">
        <f>IF(S7420="E",SUM($R$5:R7420),0)</f>
        <v>0</v>
      </c>
      <c r="U7420" s="143">
        <f t="shared" si="1569"/>
        <v>0</v>
      </c>
    </row>
    <row r="7421" spans="1:21" x14ac:dyDescent="0.25">
      <c r="A7421" s="6">
        <v>75.210000000000093</v>
      </c>
      <c r="B7421" s="32" t="s">
        <v>318</v>
      </c>
      <c r="K7421" s="3">
        <f t="shared" si="1570"/>
        <v>5467</v>
      </c>
      <c r="L7421" s="97" t="str">
        <f>IF(TRIM('Ek.3-A'!F7421)&lt;&gt;"","var","yok")</f>
        <v>yok</v>
      </c>
      <c r="M7421" s="5" t="str">
        <f>IF('Ek.3-A'!F7421="", "", IF(VLOOKUP('Ek.3-A'!F7421, Veriler!D:E, 2, 0)=0, "", VLOOKUP('Ek.3-A'!F7421, Veriler!D:E, 2, 0)))</f>
        <v/>
      </c>
      <c r="N7421" s="5" t="str">
        <f>IF('Ek.3-A'!P7421="", "", 'Ek.3-A'!P7421)</f>
        <v/>
      </c>
      <c r="O7421" s="142">
        <f>'Ek.3-A'!S7421</f>
        <v>0</v>
      </c>
      <c r="P7421" s="143" t="str">
        <f>'Ek.3-A'!L7421</f>
        <v/>
      </c>
      <c r="Q7421" s="24" t="str">
        <f>'Ek.3-A'!M7421</f>
        <v/>
      </c>
      <c r="R7421" s="24">
        <f t="shared" si="1567"/>
        <v>0</v>
      </c>
      <c r="S7421" s="141" t="str">
        <f t="shared" si="1568"/>
        <v>H</v>
      </c>
      <c r="T7421" s="24">
        <f>IF(S7421="E",SUM($R$5:R7421),0)</f>
        <v>0</v>
      </c>
      <c r="U7421" s="143">
        <f t="shared" si="1569"/>
        <v>0</v>
      </c>
    </row>
    <row r="7422" spans="1:21" x14ac:dyDescent="0.25">
      <c r="A7422" s="6">
        <v>75.220000000000098</v>
      </c>
      <c r="B7422" s="32" t="s">
        <v>318</v>
      </c>
      <c r="K7422" s="3">
        <f t="shared" si="1570"/>
        <v>5468</v>
      </c>
      <c r="L7422" s="97" t="str">
        <f>IF(TRIM('Ek.3-A'!F7422)&lt;&gt;"","var","yok")</f>
        <v>yok</v>
      </c>
      <c r="M7422" s="5" t="str">
        <f>IF('Ek.3-A'!F7422="", "", IF(VLOOKUP('Ek.3-A'!F7422, Veriler!D:E, 2, 0)=0, "", VLOOKUP('Ek.3-A'!F7422, Veriler!D:E, 2, 0)))</f>
        <v/>
      </c>
      <c r="N7422" s="5" t="str">
        <f>IF('Ek.3-A'!P7422="", "", 'Ek.3-A'!P7422)</f>
        <v/>
      </c>
      <c r="O7422" s="142">
        <f>'Ek.3-A'!S7422</f>
        <v>0</v>
      </c>
      <c r="P7422" s="143" t="str">
        <f>'Ek.3-A'!L7422</f>
        <v/>
      </c>
      <c r="Q7422" s="24" t="str">
        <f>'Ek.3-A'!M7422</f>
        <v/>
      </c>
      <c r="R7422" s="24">
        <f t="shared" si="1567"/>
        <v>0</v>
      </c>
      <c r="S7422" s="141" t="str">
        <f t="shared" si="1568"/>
        <v>H</v>
      </c>
      <c r="T7422" s="24">
        <f>IF(S7422="E",SUM($R$5:R7422),0)</f>
        <v>0</v>
      </c>
      <c r="U7422" s="143">
        <f t="shared" si="1569"/>
        <v>0</v>
      </c>
    </row>
    <row r="7423" spans="1:21" x14ac:dyDescent="0.25">
      <c r="A7423" s="6">
        <v>75.230000000000103</v>
      </c>
      <c r="B7423" s="32" t="s">
        <v>318</v>
      </c>
      <c r="K7423" s="3">
        <f t="shared" si="1570"/>
        <v>5469</v>
      </c>
      <c r="L7423" s="97" t="str">
        <f>IF(TRIM('Ek.3-A'!F7423)&lt;&gt;"","var","yok")</f>
        <v>yok</v>
      </c>
      <c r="M7423" s="5" t="str">
        <f>IF('Ek.3-A'!F7423="", "", IF(VLOOKUP('Ek.3-A'!F7423, Veriler!D:E, 2, 0)=0, "", VLOOKUP('Ek.3-A'!F7423, Veriler!D:E, 2, 0)))</f>
        <v/>
      </c>
      <c r="N7423" s="5" t="str">
        <f>IF('Ek.3-A'!P7423="", "", 'Ek.3-A'!P7423)</f>
        <v/>
      </c>
      <c r="O7423" s="142">
        <f>'Ek.3-A'!S7423</f>
        <v>0</v>
      </c>
      <c r="P7423" s="143" t="str">
        <f>'Ek.3-A'!L7423</f>
        <v/>
      </c>
      <c r="Q7423" s="24" t="str">
        <f>'Ek.3-A'!M7423</f>
        <v/>
      </c>
      <c r="R7423" s="24">
        <f t="shared" si="1567"/>
        <v>0</v>
      </c>
      <c r="S7423" s="141" t="str">
        <f t="shared" si="1568"/>
        <v>H</v>
      </c>
      <c r="T7423" s="24">
        <f>IF(S7423="E",SUM($R$5:R7423),0)</f>
        <v>0</v>
      </c>
      <c r="U7423" s="143">
        <f t="shared" si="1569"/>
        <v>0</v>
      </c>
    </row>
    <row r="7424" spans="1:21" x14ac:dyDescent="0.25">
      <c r="A7424" s="6">
        <v>75.240000000000094</v>
      </c>
      <c r="B7424" s="32" t="s">
        <v>318</v>
      </c>
      <c r="K7424" s="3">
        <f t="shared" si="1570"/>
        <v>5470</v>
      </c>
      <c r="L7424" s="97" t="str">
        <f>IF(TRIM('Ek.3-A'!F7424)&lt;&gt;"","var","yok")</f>
        <v>yok</v>
      </c>
      <c r="M7424" s="5" t="str">
        <f>IF('Ek.3-A'!F7424="", "", IF(VLOOKUP('Ek.3-A'!F7424, Veriler!D:E, 2, 0)=0, "", VLOOKUP('Ek.3-A'!F7424, Veriler!D:E, 2, 0)))</f>
        <v/>
      </c>
      <c r="N7424" s="5" t="str">
        <f>IF('Ek.3-A'!P7424="", "", 'Ek.3-A'!P7424)</f>
        <v/>
      </c>
      <c r="O7424" s="142">
        <f>'Ek.3-A'!S7424</f>
        <v>0</v>
      </c>
      <c r="P7424" s="143" t="str">
        <f>'Ek.3-A'!L7424</f>
        <v/>
      </c>
      <c r="Q7424" s="24" t="str">
        <f>'Ek.3-A'!M7424</f>
        <v/>
      </c>
      <c r="R7424" s="24">
        <f t="shared" si="1567"/>
        <v>0</v>
      </c>
      <c r="S7424" s="141" t="str">
        <f t="shared" si="1568"/>
        <v>H</v>
      </c>
      <c r="T7424" s="24">
        <f>IF(S7424="E",SUM($R$5:R7424),0)</f>
        <v>0</v>
      </c>
      <c r="U7424" s="143">
        <f t="shared" si="1569"/>
        <v>0</v>
      </c>
    </row>
    <row r="7425" spans="1:21" x14ac:dyDescent="0.25">
      <c r="A7425" s="6">
        <v>75.250000000000099</v>
      </c>
      <c r="B7425" s="32" t="s">
        <v>318</v>
      </c>
      <c r="K7425" s="3">
        <f t="shared" si="1570"/>
        <v>5471</v>
      </c>
      <c r="L7425" s="97" t="str">
        <f>IF(TRIM('Ek.3-A'!F7425)&lt;&gt;"","var","yok")</f>
        <v>yok</v>
      </c>
      <c r="M7425" s="5" t="str">
        <f>IF('Ek.3-A'!F7425="", "", IF(VLOOKUP('Ek.3-A'!F7425, Veriler!D:E, 2, 0)=0, "", VLOOKUP('Ek.3-A'!F7425, Veriler!D:E, 2, 0)))</f>
        <v/>
      </c>
      <c r="N7425" s="5" t="str">
        <f>IF('Ek.3-A'!P7425="", "", 'Ek.3-A'!P7425)</f>
        <v/>
      </c>
      <c r="O7425" s="142">
        <f>'Ek.3-A'!S7425</f>
        <v>0</v>
      </c>
      <c r="P7425" s="143" t="str">
        <f>'Ek.3-A'!L7425</f>
        <v/>
      </c>
      <c r="Q7425" s="24" t="str">
        <f>'Ek.3-A'!M7425</f>
        <v/>
      </c>
      <c r="R7425" s="24">
        <f t="shared" si="1567"/>
        <v>0</v>
      </c>
      <c r="S7425" s="141" t="str">
        <f t="shared" si="1568"/>
        <v>H</v>
      </c>
      <c r="T7425" s="24">
        <f>IF(S7425="E",SUM($R$5:R7425),0)</f>
        <v>0</v>
      </c>
      <c r="U7425" s="143">
        <f t="shared" si="1569"/>
        <v>0</v>
      </c>
    </row>
    <row r="7426" spans="1:21" x14ac:dyDescent="0.25">
      <c r="A7426" s="6">
        <v>75.260000000000105</v>
      </c>
      <c r="B7426" s="32" t="s">
        <v>318</v>
      </c>
      <c r="K7426" s="3">
        <f t="shared" si="1570"/>
        <v>5472</v>
      </c>
      <c r="L7426" s="97" t="str">
        <f>IF(TRIM('Ek.3-A'!F7426)&lt;&gt;"","var","yok")</f>
        <v>yok</v>
      </c>
      <c r="M7426" s="5" t="str">
        <f>IF('Ek.3-A'!F7426="", "", IF(VLOOKUP('Ek.3-A'!F7426, Veriler!D:E, 2, 0)=0, "", VLOOKUP('Ek.3-A'!F7426, Veriler!D:E, 2, 0)))</f>
        <v/>
      </c>
      <c r="N7426" s="5" t="str">
        <f>IF('Ek.3-A'!P7426="", "", 'Ek.3-A'!P7426)</f>
        <v/>
      </c>
      <c r="O7426" s="142">
        <f>'Ek.3-A'!S7426</f>
        <v>0</v>
      </c>
      <c r="P7426" s="143" t="str">
        <f>'Ek.3-A'!L7426</f>
        <v/>
      </c>
      <c r="Q7426" s="24" t="str">
        <f>'Ek.3-A'!M7426</f>
        <v/>
      </c>
      <c r="R7426" s="24">
        <f t="shared" si="1567"/>
        <v>0</v>
      </c>
      <c r="S7426" s="141" t="str">
        <f t="shared" si="1568"/>
        <v>H</v>
      </c>
      <c r="T7426" s="24">
        <f>IF(S7426="E",SUM($R$5:R7426),0)</f>
        <v>0</v>
      </c>
      <c r="U7426" s="143">
        <f t="shared" si="1569"/>
        <v>0</v>
      </c>
    </row>
    <row r="7427" spans="1:21" x14ac:dyDescent="0.25">
      <c r="A7427" s="6">
        <v>75.270000000000095</v>
      </c>
      <c r="B7427" s="32" t="s">
        <v>318</v>
      </c>
      <c r="K7427" s="3">
        <f t="shared" si="1570"/>
        <v>5473</v>
      </c>
      <c r="L7427" s="97" t="str">
        <f>IF(TRIM('Ek.3-A'!F7427)&lt;&gt;"","var","yok")</f>
        <v>yok</v>
      </c>
      <c r="M7427" s="5" t="str">
        <f>IF('Ek.3-A'!F7427="", "", IF(VLOOKUP('Ek.3-A'!F7427, Veriler!D:E, 2, 0)=0, "", VLOOKUP('Ek.3-A'!F7427, Veriler!D:E, 2, 0)))</f>
        <v/>
      </c>
      <c r="N7427" s="5" t="str">
        <f>IF('Ek.3-A'!P7427="", "", 'Ek.3-A'!P7427)</f>
        <v/>
      </c>
      <c r="O7427" s="142">
        <f>'Ek.3-A'!S7427</f>
        <v>0</v>
      </c>
      <c r="P7427" s="143" t="str">
        <f>'Ek.3-A'!L7427</f>
        <v/>
      </c>
      <c r="Q7427" s="24" t="str">
        <f>'Ek.3-A'!M7427</f>
        <v/>
      </c>
      <c r="R7427" s="24">
        <f t="shared" si="1567"/>
        <v>0</v>
      </c>
      <c r="S7427" s="141" t="str">
        <f t="shared" si="1568"/>
        <v>H</v>
      </c>
      <c r="T7427" s="24">
        <f>IF(S7427="E",SUM($R$5:R7427),0)</f>
        <v>0</v>
      </c>
      <c r="U7427" s="143">
        <f t="shared" si="1569"/>
        <v>0</v>
      </c>
    </row>
    <row r="7428" spans="1:21" x14ac:dyDescent="0.25">
      <c r="A7428" s="6">
        <v>75.280000000000101</v>
      </c>
      <c r="B7428" s="32" t="s">
        <v>318</v>
      </c>
      <c r="K7428" s="3">
        <f t="shared" si="1570"/>
        <v>5474</v>
      </c>
      <c r="L7428" s="97" t="str">
        <f>IF(TRIM('Ek.3-A'!F7428)&lt;&gt;"","var","yok")</f>
        <v>yok</v>
      </c>
      <c r="M7428" s="5" t="str">
        <f>IF('Ek.3-A'!F7428="", "", IF(VLOOKUP('Ek.3-A'!F7428, Veriler!D:E, 2, 0)=0, "", VLOOKUP('Ek.3-A'!F7428, Veriler!D:E, 2, 0)))</f>
        <v/>
      </c>
      <c r="N7428" s="5" t="str">
        <f>IF('Ek.3-A'!P7428="", "", 'Ek.3-A'!P7428)</f>
        <v/>
      </c>
      <c r="O7428" s="142">
        <f>'Ek.3-A'!S7428</f>
        <v>0</v>
      </c>
      <c r="P7428" s="143" t="str">
        <f>'Ek.3-A'!L7428</f>
        <v/>
      </c>
      <c r="Q7428" s="24" t="str">
        <f>'Ek.3-A'!M7428</f>
        <v/>
      </c>
      <c r="R7428" s="24">
        <f t="shared" si="1567"/>
        <v>0</v>
      </c>
      <c r="S7428" s="141" t="str">
        <f t="shared" si="1568"/>
        <v>H</v>
      </c>
      <c r="T7428" s="24">
        <f>IF(S7428="E",SUM($R$5:R7428),0)</f>
        <v>0</v>
      </c>
      <c r="U7428" s="143">
        <f t="shared" si="1569"/>
        <v>0</v>
      </c>
    </row>
    <row r="7429" spans="1:21" x14ac:dyDescent="0.25">
      <c r="A7429" s="6">
        <v>75.290000000000106</v>
      </c>
      <c r="B7429" s="32" t="s">
        <v>318</v>
      </c>
      <c r="L7429" s="97"/>
      <c r="M7429" s="5"/>
      <c r="N7429" s="5"/>
      <c r="O7429" s="5"/>
      <c r="Q7429" s="23"/>
      <c r="T7429" s="24"/>
      <c r="U7429" s="25"/>
    </row>
    <row r="7430" spans="1:21" x14ac:dyDescent="0.25">
      <c r="A7430" s="6">
        <v>75.300000000000097</v>
      </c>
      <c r="B7430" s="32" t="s">
        <v>318</v>
      </c>
      <c r="K7430" s="3">
        <f>K7428+1</f>
        <v>5475</v>
      </c>
      <c r="L7430" s="97" t="str">
        <f>IF(TRIM('Ek.3-A'!F7430)&lt;&gt;"","var","yok")</f>
        <v>yok</v>
      </c>
      <c r="M7430" s="5" t="str">
        <f>IF('Ek.3-A'!F7430="", "", IF(VLOOKUP('Ek.3-A'!F7430, Veriler!D:E, 2, 0)=0, "", VLOOKUP('Ek.3-A'!F7430, Veriler!D:E, 2, 0)))</f>
        <v/>
      </c>
      <c r="N7430" s="5" t="str">
        <f>IF('Ek.3-A'!P7430="", "", 'Ek.3-A'!P7430)</f>
        <v/>
      </c>
      <c r="O7430" s="142">
        <f>'Ek.3-A'!S7430</f>
        <v>0</v>
      </c>
      <c r="P7430" s="143" t="str">
        <f>'Ek.3-A'!L7430</f>
        <v/>
      </c>
      <c r="Q7430" s="24" t="str">
        <f>'Ek.3-A'!M7430</f>
        <v/>
      </c>
      <c r="R7430" s="24">
        <f t="shared" ref="R7430:R7443" si="1571">IF(L7430="var",0,IF(Q7430&lt;=0.005,Q7430,0))</f>
        <v>0</v>
      </c>
      <c r="S7430" s="141" t="str">
        <f t="shared" ref="S7430:S7443" si="1572">IF(Q7430&lt;=0.005,"E","H")</f>
        <v>H</v>
      </c>
      <c r="T7430" s="24">
        <f>IF(S7430="E",SUM($R$5:R7430),0)</f>
        <v>0</v>
      </c>
      <c r="U7430" s="143">
        <f t="shared" ref="U7430:U7443" si="1573">IF(T7430&lt;=0.1, O7430, IF(R7430&gt;$G$2, R7430*O7430, $G$2*O7430))</f>
        <v>0</v>
      </c>
    </row>
    <row r="7431" spans="1:21" x14ac:dyDescent="0.25">
      <c r="A7431" s="6">
        <v>75.310000000000102</v>
      </c>
      <c r="B7431" s="32" t="s">
        <v>318</v>
      </c>
      <c r="K7431" s="3">
        <f t="shared" ref="K7431:K7443" si="1574">K7430+1</f>
        <v>5476</v>
      </c>
      <c r="L7431" s="97" t="str">
        <f>IF(TRIM('Ek.3-A'!F7431)&lt;&gt;"","var","yok")</f>
        <v>yok</v>
      </c>
      <c r="M7431" s="5" t="str">
        <f>IF('Ek.3-A'!F7431="", "", IF(VLOOKUP('Ek.3-A'!F7431, Veriler!D:E, 2, 0)=0, "", VLOOKUP('Ek.3-A'!F7431, Veriler!D:E, 2, 0)))</f>
        <v/>
      </c>
      <c r="N7431" s="5" t="str">
        <f>IF('Ek.3-A'!P7431="", "", 'Ek.3-A'!P7431)</f>
        <v/>
      </c>
      <c r="O7431" s="142">
        <f>'Ek.3-A'!S7431</f>
        <v>0</v>
      </c>
      <c r="P7431" s="143" t="str">
        <f>'Ek.3-A'!L7431</f>
        <v/>
      </c>
      <c r="Q7431" s="24" t="str">
        <f>'Ek.3-A'!M7431</f>
        <v/>
      </c>
      <c r="R7431" s="24">
        <f t="shared" si="1571"/>
        <v>0</v>
      </c>
      <c r="S7431" s="141" t="str">
        <f t="shared" si="1572"/>
        <v>H</v>
      </c>
      <c r="T7431" s="24">
        <f>IF(S7431="E",SUM($R$5:R7431),0)</f>
        <v>0</v>
      </c>
      <c r="U7431" s="143">
        <f t="shared" si="1573"/>
        <v>0</v>
      </c>
    </row>
    <row r="7432" spans="1:21" x14ac:dyDescent="0.25">
      <c r="A7432" s="6">
        <v>75.320000000000107</v>
      </c>
      <c r="B7432" s="32" t="s">
        <v>318</v>
      </c>
      <c r="K7432" s="3">
        <f t="shared" si="1574"/>
        <v>5477</v>
      </c>
      <c r="L7432" s="97" t="str">
        <f>IF(TRIM('Ek.3-A'!F7432)&lt;&gt;"","var","yok")</f>
        <v>yok</v>
      </c>
      <c r="M7432" s="5" t="str">
        <f>IF('Ek.3-A'!F7432="", "", IF(VLOOKUP('Ek.3-A'!F7432, Veriler!D:E, 2, 0)=0, "", VLOOKUP('Ek.3-A'!F7432, Veriler!D:E, 2, 0)))</f>
        <v/>
      </c>
      <c r="N7432" s="5" t="str">
        <f>IF('Ek.3-A'!P7432="", "", 'Ek.3-A'!P7432)</f>
        <v/>
      </c>
      <c r="O7432" s="142">
        <f>'Ek.3-A'!S7432</f>
        <v>0</v>
      </c>
      <c r="P7432" s="143" t="str">
        <f>'Ek.3-A'!L7432</f>
        <v/>
      </c>
      <c r="Q7432" s="24" t="str">
        <f>'Ek.3-A'!M7432</f>
        <v/>
      </c>
      <c r="R7432" s="24">
        <f t="shared" si="1571"/>
        <v>0</v>
      </c>
      <c r="S7432" s="141" t="str">
        <f t="shared" si="1572"/>
        <v>H</v>
      </c>
      <c r="T7432" s="24">
        <f>IF(S7432="E",SUM($R$5:R7432),0)</f>
        <v>0</v>
      </c>
      <c r="U7432" s="143">
        <f t="shared" si="1573"/>
        <v>0</v>
      </c>
    </row>
    <row r="7433" spans="1:21" x14ac:dyDescent="0.25">
      <c r="A7433" s="6">
        <v>75.330000000000098</v>
      </c>
      <c r="B7433" s="32" t="s">
        <v>318</v>
      </c>
      <c r="K7433" s="3">
        <f t="shared" si="1574"/>
        <v>5478</v>
      </c>
      <c r="L7433" s="97" t="str">
        <f>IF(TRIM('Ek.3-A'!F7433)&lt;&gt;"","var","yok")</f>
        <v>yok</v>
      </c>
      <c r="M7433" s="5" t="str">
        <f>IF('Ek.3-A'!F7433="", "", IF(VLOOKUP('Ek.3-A'!F7433, Veriler!D:E, 2, 0)=0, "", VLOOKUP('Ek.3-A'!F7433, Veriler!D:E, 2, 0)))</f>
        <v/>
      </c>
      <c r="N7433" s="5" t="str">
        <f>IF('Ek.3-A'!P7433="", "", 'Ek.3-A'!P7433)</f>
        <v/>
      </c>
      <c r="O7433" s="142">
        <f>'Ek.3-A'!S7433</f>
        <v>0</v>
      </c>
      <c r="P7433" s="143" t="str">
        <f>'Ek.3-A'!L7433</f>
        <v/>
      </c>
      <c r="Q7433" s="24" t="str">
        <f>'Ek.3-A'!M7433</f>
        <v/>
      </c>
      <c r="R7433" s="24">
        <f t="shared" si="1571"/>
        <v>0</v>
      </c>
      <c r="S7433" s="141" t="str">
        <f t="shared" si="1572"/>
        <v>H</v>
      </c>
      <c r="T7433" s="24">
        <f>IF(S7433="E",SUM($R$5:R7433),0)</f>
        <v>0</v>
      </c>
      <c r="U7433" s="143">
        <f t="shared" si="1573"/>
        <v>0</v>
      </c>
    </row>
    <row r="7434" spans="1:21" x14ac:dyDescent="0.25">
      <c r="A7434" s="6">
        <v>75.340000000000103</v>
      </c>
      <c r="B7434" s="32" t="s">
        <v>318</v>
      </c>
      <c r="K7434" s="3">
        <f t="shared" si="1574"/>
        <v>5479</v>
      </c>
      <c r="L7434" s="97" t="str">
        <f>IF(TRIM('Ek.3-A'!F7434)&lt;&gt;"","var","yok")</f>
        <v>yok</v>
      </c>
      <c r="M7434" s="5" t="str">
        <f>IF('Ek.3-A'!F7434="", "", IF(VLOOKUP('Ek.3-A'!F7434, Veriler!D:E, 2, 0)=0, "", VLOOKUP('Ek.3-A'!F7434, Veriler!D:E, 2, 0)))</f>
        <v/>
      </c>
      <c r="N7434" s="5" t="str">
        <f>IF('Ek.3-A'!P7434="", "", 'Ek.3-A'!P7434)</f>
        <v/>
      </c>
      <c r="O7434" s="142">
        <f>'Ek.3-A'!S7434</f>
        <v>0</v>
      </c>
      <c r="P7434" s="143" t="str">
        <f>'Ek.3-A'!L7434</f>
        <v/>
      </c>
      <c r="Q7434" s="24" t="str">
        <f>'Ek.3-A'!M7434</f>
        <v/>
      </c>
      <c r="R7434" s="24">
        <f t="shared" si="1571"/>
        <v>0</v>
      </c>
      <c r="S7434" s="141" t="str">
        <f t="shared" si="1572"/>
        <v>H</v>
      </c>
      <c r="T7434" s="24">
        <f>IF(S7434="E",SUM($R$5:R7434),0)</f>
        <v>0</v>
      </c>
      <c r="U7434" s="143">
        <f t="shared" si="1573"/>
        <v>0</v>
      </c>
    </row>
    <row r="7435" spans="1:21" x14ac:dyDescent="0.25">
      <c r="A7435" s="6">
        <v>75.350000000000094</v>
      </c>
      <c r="B7435" s="32" t="s">
        <v>318</v>
      </c>
      <c r="K7435" s="3">
        <f t="shared" si="1574"/>
        <v>5480</v>
      </c>
      <c r="L7435" s="97" t="str">
        <f>IF(TRIM('Ek.3-A'!F7435)&lt;&gt;"","var","yok")</f>
        <v>yok</v>
      </c>
      <c r="M7435" s="5" t="str">
        <f>IF('Ek.3-A'!F7435="", "", IF(VLOOKUP('Ek.3-A'!F7435, Veriler!D:E, 2, 0)=0, "", VLOOKUP('Ek.3-A'!F7435, Veriler!D:E, 2, 0)))</f>
        <v/>
      </c>
      <c r="N7435" s="5" t="str">
        <f>IF('Ek.3-A'!P7435="", "", 'Ek.3-A'!P7435)</f>
        <v/>
      </c>
      <c r="O7435" s="142">
        <f>'Ek.3-A'!S7435</f>
        <v>0</v>
      </c>
      <c r="P7435" s="143" t="str">
        <f>'Ek.3-A'!L7435</f>
        <v/>
      </c>
      <c r="Q7435" s="24" t="str">
        <f>'Ek.3-A'!M7435</f>
        <v/>
      </c>
      <c r="R7435" s="24">
        <f t="shared" si="1571"/>
        <v>0</v>
      </c>
      <c r="S7435" s="141" t="str">
        <f t="shared" si="1572"/>
        <v>H</v>
      </c>
      <c r="T7435" s="24">
        <f>IF(S7435="E",SUM($R$5:R7435),0)</f>
        <v>0</v>
      </c>
      <c r="U7435" s="143">
        <f t="shared" si="1573"/>
        <v>0</v>
      </c>
    </row>
    <row r="7436" spans="1:21" x14ac:dyDescent="0.25">
      <c r="A7436" s="6">
        <v>75.360000000000099</v>
      </c>
      <c r="B7436" s="32" t="s">
        <v>318</v>
      </c>
      <c r="K7436" s="3">
        <f t="shared" si="1574"/>
        <v>5481</v>
      </c>
      <c r="L7436" s="97" t="str">
        <f>IF(TRIM('Ek.3-A'!F7436)&lt;&gt;"","var","yok")</f>
        <v>yok</v>
      </c>
      <c r="M7436" s="5" t="str">
        <f>IF('Ek.3-A'!F7436="", "", IF(VLOOKUP('Ek.3-A'!F7436, Veriler!D:E, 2, 0)=0, "", VLOOKUP('Ek.3-A'!F7436, Veriler!D:E, 2, 0)))</f>
        <v/>
      </c>
      <c r="N7436" s="5" t="str">
        <f>IF('Ek.3-A'!P7436="", "", 'Ek.3-A'!P7436)</f>
        <v/>
      </c>
      <c r="O7436" s="142">
        <f>'Ek.3-A'!S7436</f>
        <v>0</v>
      </c>
      <c r="P7436" s="143" t="str">
        <f>'Ek.3-A'!L7436</f>
        <v/>
      </c>
      <c r="Q7436" s="24" t="str">
        <f>'Ek.3-A'!M7436</f>
        <v/>
      </c>
      <c r="R7436" s="24">
        <f t="shared" si="1571"/>
        <v>0</v>
      </c>
      <c r="S7436" s="141" t="str">
        <f t="shared" si="1572"/>
        <v>H</v>
      </c>
      <c r="T7436" s="24">
        <f>IF(S7436="E",SUM($R$5:R7436),0)</f>
        <v>0</v>
      </c>
      <c r="U7436" s="143">
        <f t="shared" si="1573"/>
        <v>0</v>
      </c>
    </row>
    <row r="7437" spans="1:21" x14ac:dyDescent="0.25">
      <c r="A7437" s="6">
        <v>75.370000000000104</v>
      </c>
      <c r="B7437" s="32" t="s">
        <v>318</v>
      </c>
      <c r="K7437" s="3">
        <f t="shared" si="1574"/>
        <v>5482</v>
      </c>
      <c r="L7437" s="97" t="str">
        <f>IF(TRIM('Ek.3-A'!F7437)&lt;&gt;"","var","yok")</f>
        <v>yok</v>
      </c>
      <c r="M7437" s="5" t="str">
        <f>IF('Ek.3-A'!F7437="", "", IF(VLOOKUP('Ek.3-A'!F7437, Veriler!D:E, 2, 0)=0, "", VLOOKUP('Ek.3-A'!F7437, Veriler!D:E, 2, 0)))</f>
        <v/>
      </c>
      <c r="N7437" s="5" t="str">
        <f>IF('Ek.3-A'!P7437="", "", 'Ek.3-A'!P7437)</f>
        <v/>
      </c>
      <c r="O7437" s="142">
        <f>'Ek.3-A'!S7437</f>
        <v>0</v>
      </c>
      <c r="P7437" s="143" t="str">
        <f>'Ek.3-A'!L7437</f>
        <v/>
      </c>
      <c r="Q7437" s="24" t="str">
        <f>'Ek.3-A'!M7437</f>
        <v/>
      </c>
      <c r="R7437" s="24">
        <f t="shared" si="1571"/>
        <v>0</v>
      </c>
      <c r="S7437" s="141" t="str">
        <f t="shared" si="1572"/>
        <v>H</v>
      </c>
      <c r="T7437" s="24">
        <f>IF(S7437="E",SUM($R$5:R7437),0)</f>
        <v>0</v>
      </c>
      <c r="U7437" s="143">
        <f t="shared" si="1573"/>
        <v>0</v>
      </c>
    </row>
    <row r="7438" spans="1:21" x14ac:dyDescent="0.25">
      <c r="A7438" s="6">
        <v>75.380000000000095</v>
      </c>
      <c r="B7438" s="32" t="s">
        <v>318</v>
      </c>
      <c r="K7438" s="3">
        <f t="shared" si="1574"/>
        <v>5483</v>
      </c>
      <c r="L7438" s="97" t="str">
        <f>IF(TRIM('Ek.3-A'!F7438)&lt;&gt;"","var","yok")</f>
        <v>yok</v>
      </c>
      <c r="M7438" s="5" t="str">
        <f>IF('Ek.3-A'!F7438="", "", IF(VLOOKUP('Ek.3-A'!F7438, Veriler!D:E, 2, 0)=0, "", VLOOKUP('Ek.3-A'!F7438, Veriler!D:E, 2, 0)))</f>
        <v/>
      </c>
      <c r="N7438" s="5" t="str">
        <f>IF('Ek.3-A'!P7438="", "", 'Ek.3-A'!P7438)</f>
        <v/>
      </c>
      <c r="O7438" s="142">
        <f>'Ek.3-A'!S7438</f>
        <v>0</v>
      </c>
      <c r="P7438" s="143" t="str">
        <f>'Ek.3-A'!L7438</f>
        <v/>
      </c>
      <c r="Q7438" s="24" t="str">
        <f>'Ek.3-A'!M7438</f>
        <v/>
      </c>
      <c r="R7438" s="24">
        <f t="shared" si="1571"/>
        <v>0</v>
      </c>
      <c r="S7438" s="141" t="str">
        <f t="shared" si="1572"/>
        <v>H</v>
      </c>
      <c r="T7438" s="24">
        <f>IF(S7438="E",SUM($R$5:R7438),0)</f>
        <v>0</v>
      </c>
      <c r="U7438" s="143">
        <f t="shared" si="1573"/>
        <v>0</v>
      </c>
    </row>
    <row r="7439" spans="1:21" x14ac:dyDescent="0.25">
      <c r="A7439" s="6">
        <v>75.3900000000001</v>
      </c>
      <c r="B7439" s="32" t="s">
        <v>318</v>
      </c>
      <c r="K7439" s="3">
        <f t="shared" si="1574"/>
        <v>5484</v>
      </c>
      <c r="L7439" s="97" t="str">
        <f>IF(TRIM('Ek.3-A'!F7439)&lt;&gt;"","var","yok")</f>
        <v>yok</v>
      </c>
      <c r="M7439" s="5" t="str">
        <f>IF('Ek.3-A'!F7439="", "", IF(VLOOKUP('Ek.3-A'!F7439, Veriler!D:E, 2, 0)=0, "", VLOOKUP('Ek.3-A'!F7439, Veriler!D:E, 2, 0)))</f>
        <v/>
      </c>
      <c r="N7439" s="5" t="str">
        <f>IF('Ek.3-A'!P7439="", "", 'Ek.3-A'!P7439)</f>
        <v/>
      </c>
      <c r="O7439" s="142">
        <f>'Ek.3-A'!S7439</f>
        <v>0</v>
      </c>
      <c r="P7439" s="143" t="str">
        <f>'Ek.3-A'!L7439</f>
        <v/>
      </c>
      <c r="Q7439" s="24" t="str">
        <f>'Ek.3-A'!M7439</f>
        <v/>
      </c>
      <c r="R7439" s="24">
        <f t="shared" si="1571"/>
        <v>0</v>
      </c>
      <c r="S7439" s="141" t="str">
        <f t="shared" si="1572"/>
        <v>H</v>
      </c>
      <c r="T7439" s="24">
        <f>IF(S7439="E",SUM($R$5:R7439),0)</f>
        <v>0</v>
      </c>
      <c r="U7439" s="143">
        <f t="shared" si="1573"/>
        <v>0</v>
      </c>
    </row>
    <row r="7440" spans="1:21" x14ac:dyDescent="0.25">
      <c r="A7440" s="6">
        <v>75.400000000000105</v>
      </c>
      <c r="B7440" s="32" t="s">
        <v>318</v>
      </c>
      <c r="K7440" s="3">
        <f t="shared" si="1574"/>
        <v>5485</v>
      </c>
      <c r="L7440" s="97" t="str">
        <f>IF(TRIM('Ek.3-A'!F7440)&lt;&gt;"","var","yok")</f>
        <v>yok</v>
      </c>
      <c r="M7440" s="5" t="str">
        <f>IF('Ek.3-A'!F7440="", "", IF(VLOOKUP('Ek.3-A'!F7440, Veriler!D:E, 2, 0)=0, "", VLOOKUP('Ek.3-A'!F7440, Veriler!D:E, 2, 0)))</f>
        <v/>
      </c>
      <c r="N7440" s="5" t="str">
        <f>IF('Ek.3-A'!P7440="", "", 'Ek.3-A'!P7440)</f>
        <v/>
      </c>
      <c r="O7440" s="142">
        <f>'Ek.3-A'!S7440</f>
        <v>0</v>
      </c>
      <c r="P7440" s="143" t="str">
        <f>'Ek.3-A'!L7440</f>
        <v/>
      </c>
      <c r="Q7440" s="24" t="str">
        <f>'Ek.3-A'!M7440</f>
        <v/>
      </c>
      <c r="R7440" s="24">
        <f t="shared" si="1571"/>
        <v>0</v>
      </c>
      <c r="S7440" s="141" t="str">
        <f t="shared" si="1572"/>
        <v>H</v>
      </c>
      <c r="T7440" s="24">
        <f>IF(S7440="E",SUM($R$5:R7440),0)</f>
        <v>0</v>
      </c>
      <c r="U7440" s="143">
        <f t="shared" si="1573"/>
        <v>0</v>
      </c>
    </row>
    <row r="7441" spans="1:41" x14ac:dyDescent="0.25">
      <c r="A7441" s="6">
        <v>75.410000000000096</v>
      </c>
      <c r="B7441" s="32" t="s">
        <v>318</v>
      </c>
      <c r="K7441" s="3">
        <f t="shared" si="1574"/>
        <v>5486</v>
      </c>
      <c r="L7441" s="97" t="str">
        <f>IF(TRIM('Ek.3-A'!F7441)&lt;&gt;"","var","yok")</f>
        <v>yok</v>
      </c>
      <c r="M7441" s="5" t="str">
        <f>IF('Ek.3-A'!F7441="", "", IF(VLOOKUP('Ek.3-A'!F7441, Veriler!D:E, 2, 0)=0, "", VLOOKUP('Ek.3-A'!F7441, Veriler!D:E, 2, 0)))</f>
        <v/>
      </c>
      <c r="N7441" s="5" t="str">
        <f>IF('Ek.3-A'!P7441="", "", 'Ek.3-A'!P7441)</f>
        <v/>
      </c>
      <c r="O7441" s="142">
        <f>'Ek.3-A'!S7441</f>
        <v>0</v>
      </c>
      <c r="P7441" s="143" t="str">
        <f>'Ek.3-A'!L7441</f>
        <v/>
      </c>
      <c r="Q7441" s="24" t="str">
        <f>'Ek.3-A'!M7441</f>
        <v/>
      </c>
      <c r="R7441" s="24">
        <f t="shared" si="1571"/>
        <v>0</v>
      </c>
      <c r="S7441" s="141" t="str">
        <f t="shared" si="1572"/>
        <v>H</v>
      </c>
      <c r="T7441" s="24">
        <f>IF(S7441="E",SUM($R$5:R7441),0)</f>
        <v>0</v>
      </c>
      <c r="U7441" s="143">
        <f t="shared" si="1573"/>
        <v>0</v>
      </c>
    </row>
    <row r="7442" spans="1:41" x14ac:dyDescent="0.25">
      <c r="A7442" s="6">
        <v>75.420000000000101</v>
      </c>
      <c r="B7442" s="32" t="s">
        <v>318</v>
      </c>
      <c r="K7442" s="3">
        <f t="shared" si="1574"/>
        <v>5487</v>
      </c>
      <c r="L7442" s="97" t="str">
        <f>IF(TRIM('Ek.3-A'!F7442)&lt;&gt;"","var","yok")</f>
        <v>yok</v>
      </c>
      <c r="M7442" s="5" t="str">
        <f>IF('Ek.3-A'!F7442="", "", IF(VLOOKUP('Ek.3-A'!F7442, Veriler!D:E, 2, 0)=0, "", VLOOKUP('Ek.3-A'!F7442, Veriler!D:E, 2, 0)))</f>
        <v/>
      </c>
      <c r="N7442" s="5" t="str">
        <f>IF('Ek.3-A'!P7442="", "", 'Ek.3-A'!P7442)</f>
        <v/>
      </c>
      <c r="O7442" s="142">
        <f>'Ek.3-A'!S7442</f>
        <v>0</v>
      </c>
      <c r="P7442" s="143" t="str">
        <f>'Ek.3-A'!L7442</f>
        <v/>
      </c>
      <c r="Q7442" s="24" t="str">
        <f>'Ek.3-A'!M7442</f>
        <v/>
      </c>
      <c r="R7442" s="24">
        <f t="shared" si="1571"/>
        <v>0</v>
      </c>
      <c r="S7442" s="141" t="str">
        <f t="shared" si="1572"/>
        <v>H</v>
      </c>
      <c r="T7442" s="24">
        <f>IF(S7442="E",SUM($R$5:R7442),0)</f>
        <v>0</v>
      </c>
      <c r="U7442" s="143">
        <f t="shared" si="1573"/>
        <v>0</v>
      </c>
    </row>
    <row r="7443" spans="1:41" x14ac:dyDescent="0.25">
      <c r="A7443" s="6">
        <v>75.430000000000106</v>
      </c>
      <c r="B7443" s="32" t="s">
        <v>318</v>
      </c>
      <c r="K7443" s="3">
        <f t="shared" si="1574"/>
        <v>5488</v>
      </c>
      <c r="L7443" s="97" t="str">
        <f>IF(TRIM('Ek.3-A'!F7443)&lt;&gt;"","var","yok")</f>
        <v>yok</v>
      </c>
      <c r="M7443" s="5" t="str">
        <f>IF('Ek.3-A'!F7443="", "", IF(VLOOKUP('Ek.3-A'!F7443, Veriler!D:E, 2, 0)=0, "", VLOOKUP('Ek.3-A'!F7443, Veriler!D:E, 2, 0)))</f>
        <v/>
      </c>
      <c r="N7443" s="5" t="str">
        <f>IF('Ek.3-A'!P7443="", "", 'Ek.3-A'!P7443)</f>
        <v/>
      </c>
      <c r="O7443" s="142">
        <f>'Ek.3-A'!S7443</f>
        <v>0</v>
      </c>
      <c r="P7443" s="143" t="str">
        <f>'Ek.3-A'!L7443</f>
        <v/>
      </c>
      <c r="Q7443" s="24" t="str">
        <f>'Ek.3-A'!M7443</f>
        <v/>
      </c>
      <c r="R7443" s="24">
        <f t="shared" si="1571"/>
        <v>0</v>
      </c>
      <c r="S7443" s="141" t="str">
        <f t="shared" si="1572"/>
        <v>H</v>
      </c>
      <c r="T7443" s="24">
        <f>IF(S7443="E",SUM($R$5:R7443),0)</f>
        <v>0</v>
      </c>
      <c r="U7443" s="143">
        <f t="shared" si="1573"/>
        <v>0</v>
      </c>
    </row>
    <row r="7444" spans="1:41" x14ac:dyDescent="0.25">
      <c r="A7444" s="6">
        <v>75.440000000000097</v>
      </c>
      <c r="B7444" s="32" t="s">
        <v>318</v>
      </c>
      <c r="T7444" s="24"/>
      <c r="U7444" s="25"/>
      <c r="AO7444" s="140">
        <f>'Ek.3-A'!L7444</f>
        <v>0</v>
      </c>
    </row>
    <row r="7445" spans="1:41" x14ac:dyDescent="0.25">
      <c r="A7445" s="6">
        <v>75.450000000000102</v>
      </c>
      <c r="B7445" s="32" t="s">
        <v>318</v>
      </c>
      <c r="T7445" s="24"/>
      <c r="U7445" s="25"/>
    </row>
    <row r="7446" spans="1:41" x14ac:dyDescent="0.25">
      <c r="A7446" s="6">
        <v>75.460000000000093</v>
      </c>
      <c r="B7446" s="32" t="s">
        <v>318</v>
      </c>
      <c r="T7446" s="24"/>
      <c r="U7446" s="25"/>
    </row>
    <row r="7447" spans="1:41" x14ac:dyDescent="0.25">
      <c r="A7447" s="6">
        <v>75.470000000000098</v>
      </c>
      <c r="B7447" s="32" t="s">
        <v>318</v>
      </c>
      <c r="T7447" s="24"/>
      <c r="U7447" s="25"/>
    </row>
    <row r="7448" spans="1:41" x14ac:dyDescent="0.25">
      <c r="A7448" s="6">
        <v>75.480000000000103</v>
      </c>
      <c r="B7448" s="32" t="s">
        <v>318</v>
      </c>
      <c r="T7448" s="24"/>
      <c r="U7448" s="25"/>
    </row>
    <row r="7449" spans="1:41" x14ac:dyDescent="0.25">
      <c r="A7449" s="6">
        <v>75.490000000000094</v>
      </c>
      <c r="B7449" s="32" t="s">
        <v>318</v>
      </c>
      <c r="T7449" s="24"/>
      <c r="U7449" s="25"/>
    </row>
    <row r="7450" spans="1:41" x14ac:dyDescent="0.25">
      <c r="A7450" s="6">
        <v>75.500000000000099</v>
      </c>
      <c r="B7450" s="32" t="s">
        <v>318</v>
      </c>
      <c r="T7450" s="24"/>
      <c r="U7450" s="25"/>
    </row>
    <row r="7451" spans="1:41" x14ac:dyDescent="0.25">
      <c r="A7451" s="6">
        <v>75.510000000000105</v>
      </c>
      <c r="B7451" s="32" t="s">
        <v>318</v>
      </c>
      <c r="T7451" s="24"/>
      <c r="U7451" s="25"/>
    </row>
    <row r="7452" spans="1:41" x14ac:dyDescent="0.25">
      <c r="A7452" s="6">
        <v>75.520000000000095</v>
      </c>
      <c r="B7452" s="32" t="s">
        <v>318</v>
      </c>
      <c r="T7452" s="24"/>
      <c r="U7452" s="25"/>
    </row>
    <row r="7453" spans="1:41" x14ac:dyDescent="0.25">
      <c r="A7453" s="6">
        <v>75.530000000000101</v>
      </c>
      <c r="B7453" s="32" t="s">
        <v>318</v>
      </c>
      <c r="K7453" s="3">
        <f>K7443+1</f>
        <v>5489</v>
      </c>
      <c r="L7453" s="97" t="str">
        <f>IF(TRIM('Ek.3-A'!F7453)&lt;&gt;"","var","yok")</f>
        <v>yok</v>
      </c>
      <c r="M7453" s="5" t="str">
        <f>IF('Ek.3-A'!F7453="", "", IF(VLOOKUP('Ek.3-A'!F7453, Veriler!D:E, 2, 0)=0, "", VLOOKUP('Ek.3-A'!F7453, Veriler!D:E, 2, 0)))</f>
        <v/>
      </c>
      <c r="N7453" s="5" t="str">
        <f>IF('Ek.3-A'!P7453="", "", 'Ek.3-A'!P7453)</f>
        <v/>
      </c>
      <c r="O7453" s="142">
        <f>'Ek.3-A'!S7453</f>
        <v>0</v>
      </c>
      <c r="P7453" s="143" t="str">
        <f>'Ek.3-A'!L7453</f>
        <v/>
      </c>
      <c r="Q7453" s="24" t="str">
        <f>'Ek.3-A'!M7453</f>
        <v/>
      </c>
      <c r="R7453" s="24">
        <f t="shared" ref="R7453:R7466" si="1575">IF(L7453="var",0,IF(Q7453&lt;=0.005,Q7453,0))</f>
        <v>0</v>
      </c>
      <c r="S7453" s="141" t="str">
        <f t="shared" ref="S7453:S7466" si="1576">IF(Q7453&lt;=0.005,"E","H")</f>
        <v>H</v>
      </c>
      <c r="T7453" s="24">
        <f>IF(S7453="E",SUM($R$5:R7453),0)</f>
        <v>0</v>
      </c>
      <c r="U7453" s="143">
        <f t="shared" ref="U7453:U7466" si="1577">IF(T7453&lt;=0.1, O7453, IF(R7453&gt;$G$2, R7453*O7453, $G$2*O7453))</f>
        <v>0</v>
      </c>
    </row>
    <row r="7454" spans="1:41" x14ac:dyDescent="0.25">
      <c r="A7454" s="6">
        <v>75.540000000000106</v>
      </c>
      <c r="B7454" s="32" t="s">
        <v>318</v>
      </c>
      <c r="K7454" s="3">
        <f t="shared" ref="K7454:K7466" si="1578">K7453+1</f>
        <v>5490</v>
      </c>
      <c r="L7454" s="97" t="str">
        <f>IF(TRIM('Ek.3-A'!F7454)&lt;&gt;"","var","yok")</f>
        <v>yok</v>
      </c>
      <c r="M7454" s="5" t="str">
        <f>IF('Ek.3-A'!F7454="", "", IF(VLOOKUP('Ek.3-A'!F7454, Veriler!D:E, 2, 0)=0, "", VLOOKUP('Ek.3-A'!F7454, Veriler!D:E, 2, 0)))</f>
        <v/>
      </c>
      <c r="N7454" s="5" t="str">
        <f>IF('Ek.3-A'!P7454="", "", 'Ek.3-A'!P7454)</f>
        <v/>
      </c>
      <c r="O7454" s="142">
        <f>'Ek.3-A'!S7454</f>
        <v>0</v>
      </c>
      <c r="P7454" s="143" t="str">
        <f>'Ek.3-A'!L7454</f>
        <v/>
      </c>
      <c r="Q7454" s="24" t="str">
        <f>'Ek.3-A'!M7454</f>
        <v/>
      </c>
      <c r="R7454" s="24">
        <f t="shared" si="1575"/>
        <v>0</v>
      </c>
      <c r="S7454" s="141" t="str">
        <f t="shared" si="1576"/>
        <v>H</v>
      </c>
      <c r="T7454" s="24">
        <f>IF(S7454="E",SUM($R$5:R7454),0)</f>
        <v>0</v>
      </c>
      <c r="U7454" s="143">
        <f t="shared" si="1577"/>
        <v>0</v>
      </c>
    </row>
    <row r="7455" spans="1:41" x14ac:dyDescent="0.25">
      <c r="A7455" s="6">
        <v>75.550000000000097</v>
      </c>
      <c r="B7455" s="32" t="s">
        <v>318</v>
      </c>
      <c r="K7455" s="3">
        <f t="shared" si="1578"/>
        <v>5491</v>
      </c>
      <c r="L7455" s="97" t="str">
        <f>IF(TRIM('Ek.3-A'!F7455)&lt;&gt;"","var","yok")</f>
        <v>yok</v>
      </c>
      <c r="M7455" s="5" t="str">
        <f>IF('Ek.3-A'!F7455="", "", IF(VLOOKUP('Ek.3-A'!F7455, Veriler!D:E, 2, 0)=0, "", VLOOKUP('Ek.3-A'!F7455, Veriler!D:E, 2, 0)))</f>
        <v/>
      </c>
      <c r="N7455" s="5" t="str">
        <f>IF('Ek.3-A'!P7455="", "", 'Ek.3-A'!P7455)</f>
        <v/>
      </c>
      <c r="O7455" s="142">
        <f>'Ek.3-A'!S7455</f>
        <v>0</v>
      </c>
      <c r="P7455" s="143" t="str">
        <f>'Ek.3-A'!L7455</f>
        <v/>
      </c>
      <c r="Q7455" s="24" t="str">
        <f>'Ek.3-A'!M7455</f>
        <v/>
      </c>
      <c r="R7455" s="24">
        <f t="shared" si="1575"/>
        <v>0</v>
      </c>
      <c r="S7455" s="141" t="str">
        <f t="shared" si="1576"/>
        <v>H</v>
      </c>
      <c r="T7455" s="24">
        <f>IF(S7455="E",SUM($R$5:R7455),0)</f>
        <v>0</v>
      </c>
      <c r="U7455" s="143">
        <f t="shared" si="1577"/>
        <v>0</v>
      </c>
    </row>
    <row r="7456" spans="1:41" x14ac:dyDescent="0.25">
      <c r="A7456" s="6">
        <v>75.560000000000102</v>
      </c>
      <c r="B7456" s="32" t="s">
        <v>318</v>
      </c>
      <c r="K7456" s="3">
        <f t="shared" si="1578"/>
        <v>5492</v>
      </c>
      <c r="L7456" s="97" t="str">
        <f>IF(TRIM('Ek.3-A'!F7456)&lt;&gt;"","var","yok")</f>
        <v>yok</v>
      </c>
      <c r="M7456" s="5" t="str">
        <f>IF('Ek.3-A'!F7456="", "", IF(VLOOKUP('Ek.3-A'!F7456, Veriler!D:E, 2, 0)=0, "", VLOOKUP('Ek.3-A'!F7456, Veriler!D:E, 2, 0)))</f>
        <v/>
      </c>
      <c r="N7456" s="5" t="str">
        <f>IF('Ek.3-A'!P7456="", "", 'Ek.3-A'!P7456)</f>
        <v/>
      </c>
      <c r="O7456" s="142">
        <f>'Ek.3-A'!S7456</f>
        <v>0</v>
      </c>
      <c r="P7456" s="143" t="str">
        <f>'Ek.3-A'!L7456</f>
        <v/>
      </c>
      <c r="Q7456" s="24" t="str">
        <f>'Ek.3-A'!M7456</f>
        <v/>
      </c>
      <c r="R7456" s="24">
        <f t="shared" si="1575"/>
        <v>0</v>
      </c>
      <c r="S7456" s="141" t="str">
        <f t="shared" si="1576"/>
        <v>H</v>
      </c>
      <c r="T7456" s="24">
        <f>IF(S7456="E",SUM($R$5:R7456),0)</f>
        <v>0</v>
      </c>
      <c r="U7456" s="143">
        <f t="shared" si="1577"/>
        <v>0</v>
      </c>
    </row>
    <row r="7457" spans="1:21" x14ac:dyDescent="0.25">
      <c r="A7457" s="6">
        <v>75.570000000000107</v>
      </c>
      <c r="B7457" s="32" t="s">
        <v>318</v>
      </c>
      <c r="K7457" s="3">
        <f t="shared" si="1578"/>
        <v>5493</v>
      </c>
      <c r="L7457" s="97" t="str">
        <f>IF(TRIM('Ek.3-A'!F7457)&lt;&gt;"","var","yok")</f>
        <v>yok</v>
      </c>
      <c r="M7457" s="5" t="str">
        <f>IF('Ek.3-A'!F7457="", "", IF(VLOOKUP('Ek.3-A'!F7457, Veriler!D:E, 2, 0)=0, "", VLOOKUP('Ek.3-A'!F7457, Veriler!D:E, 2, 0)))</f>
        <v/>
      </c>
      <c r="N7457" s="5" t="str">
        <f>IF('Ek.3-A'!P7457="", "", 'Ek.3-A'!P7457)</f>
        <v/>
      </c>
      <c r="O7457" s="142">
        <f>'Ek.3-A'!S7457</f>
        <v>0</v>
      </c>
      <c r="P7457" s="143" t="str">
        <f>'Ek.3-A'!L7457</f>
        <v/>
      </c>
      <c r="Q7457" s="24" t="str">
        <f>'Ek.3-A'!M7457</f>
        <v/>
      </c>
      <c r="R7457" s="24">
        <f t="shared" si="1575"/>
        <v>0</v>
      </c>
      <c r="S7457" s="141" t="str">
        <f t="shared" si="1576"/>
        <v>H</v>
      </c>
      <c r="T7457" s="24">
        <f>IF(S7457="E",SUM($R$5:R7457),0)</f>
        <v>0</v>
      </c>
      <c r="U7457" s="143">
        <f t="shared" si="1577"/>
        <v>0</v>
      </c>
    </row>
    <row r="7458" spans="1:21" x14ac:dyDescent="0.25">
      <c r="A7458" s="6">
        <v>75.580000000000098</v>
      </c>
      <c r="B7458" s="32" t="s">
        <v>318</v>
      </c>
      <c r="K7458" s="3">
        <f t="shared" si="1578"/>
        <v>5494</v>
      </c>
      <c r="L7458" s="97" t="str">
        <f>IF(TRIM('Ek.3-A'!F7458)&lt;&gt;"","var","yok")</f>
        <v>yok</v>
      </c>
      <c r="M7458" s="5" t="str">
        <f>IF('Ek.3-A'!F7458="", "", IF(VLOOKUP('Ek.3-A'!F7458, Veriler!D:E, 2, 0)=0, "", VLOOKUP('Ek.3-A'!F7458, Veriler!D:E, 2, 0)))</f>
        <v/>
      </c>
      <c r="N7458" s="5" t="str">
        <f>IF('Ek.3-A'!P7458="", "", 'Ek.3-A'!P7458)</f>
        <v/>
      </c>
      <c r="O7458" s="142">
        <f>'Ek.3-A'!S7458</f>
        <v>0</v>
      </c>
      <c r="P7458" s="143" t="str">
        <f>'Ek.3-A'!L7458</f>
        <v/>
      </c>
      <c r="Q7458" s="24" t="str">
        <f>'Ek.3-A'!M7458</f>
        <v/>
      </c>
      <c r="R7458" s="24">
        <f t="shared" si="1575"/>
        <v>0</v>
      </c>
      <c r="S7458" s="141" t="str">
        <f t="shared" si="1576"/>
        <v>H</v>
      </c>
      <c r="T7458" s="24">
        <f>IF(S7458="E",SUM($R$5:R7458),0)</f>
        <v>0</v>
      </c>
      <c r="U7458" s="143">
        <f t="shared" si="1577"/>
        <v>0</v>
      </c>
    </row>
    <row r="7459" spans="1:21" x14ac:dyDescent="0.25">
      <c r="A7459" s="6">
        <v>75.590000000000103</v>
      </c>
      <c r="B7459" s="32" t="s">
        <v>318</v>
      </c>
      <c r="K7459" s="3">
        <f t="shared" si="1578"/>
        <v>5495</v>
      </c>
      <c r="L7459" s="97" t="str">
        <f>IF(TRIM('Ek.3-A'!F7459)&lt;&gt;"","var","yok")</f>
        <v>yok</v>
      </c>
      <c r="M7459" s="5" t="str">
        <f>IF('Ek.3-A'!F7459="", "", IF(VLOOKUP('Ek.3-A'!F7459, Veriler!D:E, 2, 0)=0, "", VLOOKUP('Ek.3-A'!F7459, Veriler!D:E, 2, 0)))</f>
        <v/>
      </c>
      <c r="N7459" s="5" t="str">
        <f>IF('Ek.3-A'!P7459="", "", 'Ek.3-A'!P7459)</f>
        <v/>
      </c>
      <c r="O7459" s="142">
        <f>'Ek.3-A'!S7459</f>
        <v>0</v>
      </c>
      <c r="P7459" s="143" t="str">
        <f>'Ek.3-A'!L7459</f>
        <v/>
      </c>
      <c r="Q7459" s="24" t="str">
        <f>'Ek.3-A'!M7459</f>
        <v/>
      </c>
      <c r="R7459" s="24">
        <f t="shared" si="1575"/>
        <v>0</v>
      </c>
      <c r="S7459" s="141" t="str">
        <f t="shared" si="1576"/>
        <v>H</v>
      </c>
      <c r="T7459" s="24">
        <f>IF(S7459="E",SUM($R$5:R7459),0)</f>
        <v>0</v>
      </c>
      <c r="U7459" s="143">
        <f t="shared" si="1577"/>
        <v>0</v>
      </c>
    </row>
    <row r="7460" spans="1:21" x14ac:dyDescent="0.25">
      <c r="A7460" s="6">
        <v>75.600000000000094</v>
      </c>
      <c r="B7460" s="32" t="s">
        <v>318</v>
      </c>
      <c r="K7460" s="3">
        <f t="shared" si="1578"/>
        <v>5496</v>
      </c>
      <c r="L7460" s="97" t="str">
        <f>IF(TRIM('Ek.3-A'!F7460)&lt;&gt;"","var","yok")</f>
        <v>yok</v>
      </c>
      <c r="M7460" s="5" t="str">
        <f>IF('Ek.3-A'!F7460="", "", IF(VLOOKUP('Ek.3-A'!F7460, Veriler!D:E, 2, 0)=0, "", VLOOKUP('Ek.3-A'!F7460, Veriler!D:E, 2, 0)))</f>
        <v/>
      </c>
      <c r="N7460" s="5" t="str">
        <f>IF('Ek.3-A'!P7460="", "", 'Ek.3-A'!P7460)</f>
        <v/>
      </c>
      <c r="O7460" s="142">
        <f>'Ek.3-A'!S7460</f>
        <v>0</v>
      </c>
      <c r="P7460" s="143" t="str">
        <f>'Ek.3-A'!L7460</f>
        <v/>
      </c>
      <c r="Q7460" s="24" t="str">
        <f>'Ek.3-A'!M7460</f>
        <v/>
      </c>
      <c r="R7460" s="24">
        <f t="shared" si="1575"/>
        <v>0</v>
      </c>
      <c r="S7460" s="141" t="str">
        <f t="shared" si="1576"/>
        <v>H</v>
      </c>
      <c r="T7460" s="24">
        <f>IF(S7460="E",SUM($R$5:R7460),0)</f>
        <v>0</v>
      </c>
      <c r="U7460" s="143">
        <f t="shared" si="1577"/>
        <v>0</v>
      </c>
    </row>
    <row r="7461" spans="1:21" x14ac:dyDescent="0.25">
      <c r="A7461" s="6">
        <v>75.610000000000099</v>
      </c>
      <c r="B7461" s="32" t="s">
        <v>318</v>
      </c>
      <c r="K7461" s="3">
        <f t="shared" si="1578"/>
        <v>5497</v>
      </c>
      <c r="L7461" s="97" t="str">
        <f>IF(TRIM('Ek.3-A'!F7461)&lt;&gt;"","var","yok")</f>
        <v>yok</v>
      </c>
      <c r="M7461" s="5" t="str">
        <f>IF('Ek.3-A'!F7461="", "", IF(VLOOKUP('Ek.3-A'!F7461, Veriler!D:E, 2, 0)=0, "", VLOOKUP('Ek.3-A'!F7461, Veriler!D:E, 2, 0)))</f>
        <v/>
      </c>
      <c r="N7461" s="5" t="str">
        <f>IF('Ek.3-A'!P7461="", "", 'Ek.3-A'!P7461)</f>
        <v/>
      </c>
      <c r="O7461" s="142">
        <f>'Ek.3-A'!S7461</f>
        <v>0</v>
      </c>
      <c r="P7461" s="143" t="str">
        <f>'Ek.3-A'!L7461</f>
        <v/>
      </c>
      <c r="Q7461" s="24" t="str">
        <f>'Ek.3-A'!M7461</f>
        <v/>
      </c>
      <c r="R7461" s="24">
        <f t="shared" si="1575"/>
        <v>0</v>
      </c>
      <c r="S7461" s="141" t="str">
        <f t="shared" si="1576"/>
        <v>H</v>
      </c>
      <c r="T7461" s="24">
        <f>IF(S7461="E",SUM($R$5:R7461),0)</f>
        <v>0</v>
      </c>
      <c r="U7461" s="143">
        <f t="shared" si="1577"/>
        <v>0</v>
      </c>
    </row>
    <row r="7462" spans="1:21" x14ac:dyDescent="0.25">
      <c r="A7462" s="6">
        <v>75.620000000000104</v>
      </c>
      <c r="B7462" s="32" t="s">
        <v>318</v>
      </c>
      <c r="K7462" s="3">
        <f t="shared" si="1578"/>
        <v>5498</v>
      </c>
      <c r="L7462" s="97" t="str">
        <f>IF(TRIM('Ek.3-A'!F7462)&lt;&gt;"","var","yok")</f>
        <v>yok</v>
      </c>
      <c r="M7462" s="5" t="str">
        <f>IF('Ek.3-A'!F7462="", "", IF(VLOOKUP('Ek.3-A'!F7462, Veriler!D:E, 2, 0)=0, "", VLOOKUP('Ek.3-A'!F7462, Veriler!D:E, 2, 0)))</f>
        <v/>
      </c>
      <c r="N7462" s="5" t="str">
        <f>IF('Ek.3-A'!P7462="", "", 'Ek.3-A'!P7462)</f>
        <v/>
      </c>
      <c r="O7462" s="142">
        <f>'Ek.3-A'!S7462</f>
        <v>0</v>
      </c>
      <c r="P7462" s="143" t="str">
        <f>'Ek.3-A'!L7462</f>
        <v/>
      </c>
      <c r="Q7462" s="24" t="str">
        <f>'Ek.3-A'!M7462</f>
        <v/>
      </c>
      <c r="R7462" s="24">
        <f t="shared" si="1575"/>
        <v>0</v>
      </c>
      <c r="S7462" s="141" t="str">
        <f t="shared" si="1576"/>
        <v>H</v>
      </c>
      <c r="T7462" s="24">
        <f>IF(S7462="E",SUM($R$5:R7462),0)</f>
        <v>0</v>
      </c>
      <c r="U7462" s="143">
        <f t="shared" si="1577"/>
        <v>0</v>
      </c>
    </row>
    <row r="7463" spans="1:21" x14ac:dyDescent="0.25">
      <c r="A7463" s="6">
        <v>75.630000000000095</v>
      </c>
      <c r="B7463" s="32" t="s">
        <v>318</v>
      </c>
      <c r="K7463" s="3">
        <f t="shared" si="1578"/>
        <v>5499</v>
      </c>
      <c r="L7463" s="97" t="str">
        <f>IF(TRIM('Ek.3-A'!F7463)&lt;&gt;"","var","yok")</f>
        <v>yok</v>
      </c>
      <c r="M7463" s="5" t="str">
        <f>IF('Ek.3-A'!F7463="", "", IF(VLOOKUP('Ek.3-A'!F7463, Veriler!D:E, 2, 0)=0, "", VLOOKUP('Ek.3-A'!F7463, Veriler!D:E, 2, 0)))</f>
        <v/>
      </c>
      <c r="N7463" s="5" t="str">
        <f>IF('Ek.3-A'!P7463="", "", 'Ek.3-A'!P7463)</f>
        <v/>
      </c>
      <c r="O7463" s="142">
        <f>'Ek.3-A'!S7463</f>
        <v>0</v>
      </c>
      <c r="P7463" s="143" t="str">
        <f>'Ek.3-A'!L7463</f>
        <v/>
      </c>
      <c r="Q7463" s="24" t="str">
        <f>'Ek.3-A'!M7463</f>
        <v/>
      </c>
      <c r="R7463" s="24">
        <f t="shared" si="1575"/>
        <v>0</v>
      </c>
      <c r="S7463" s="141" t="str">
        <f t="shared" si="1576"/>
        <v>H</v>
      </c>
      <c r="T7463" s="24">
        <f>IF(S7463="E",SUM($R$5:R7463),0)</f>
        <v>0</v>
      </c>
      <c r="U7463" s="143">
        <f t="shared" si="1577"/>
        <v>0</v>
      </c>
    </row>
    <row r="7464" spans="1:21" x14ac:dyDescent="0.25">
      <c r="A7464" s="6">
        <v>75.6400000000001</v>
      </c>
      <c r="B7464" s="32" t="s">
        <v>318</v>
      </c>
      <c r="K7464" s="3">
        <f t="shared" si="1578"/>
        <v>5500</v>
      </c>
      <c r="L7464" s="97" t="str">
        <f>IF(TRIM('Ek.3-A'!F7464)&lt;&gt;"","var","yok")</f>
        <v>yok</v>
      </c>
      <c r="M7464" s="5" t="str">
        <f>IF('Ek.3-A'!F7464="", "", IF(VLOOKUP('Ek.3-A'!F7464, Veriler!D:E, 2, 0)=0, "", VLOOKUP('Ek.3-A'!F7464, Veriler!D:E, 2, 0)))</f>
        <v/>
      </c>
      <c r="N7464" s="5" t="str">
        <f>IF('Ek.3-A'!P7464="", "", 'Ek.3-A'!P7464)</f>
        <v/>
      </c>
      <c r="O7464" s="142">
        <f>'Ek.3-A'!S7464</f>
        <v>0</v>
      </c>
      <c r="P7464" s="143" t="str">
        <f>'Ek.3-A'!L7464</f>
        <v/>
      </c>
      <c r="Q7464" s="24" t="str">
        <f>'Ek.3-A'!M7464</f>
        <v/>
      </c>
      <c r="R7464" s="24">
        <f t="shared" si="1575"/>
        <v>0</v>
      </c>
      <c r="S7464" s="141" t="str">
        <f t="shared" si="1576"/>
        <v>H</v>
      </c>
      <c r="T7464" s="24">
        <f>IF(S7464="E",SUM($R$5:R7464),0)</f>
        <v>0</v>
      </c>
      <c r="U7464" s="143">
        <f t="shared" si="1577"/>
        <v>0</v>
      </c>
    </row>
    <row r="7465" spans="1:21" x14ac:dyDescent="0.25">
      <c r="A7465" s="6">
        <v>75.650000000000105</v>
      </c>
      <c r="B7465" s="32" t="s">
        <v>318</v>
      </c>
      <c r="K7465" s="3">
        <f t="shared" si="1578"/>
        <v>5501</v>
      </c>
      <c r="L7465" s="97" t="str">
        <f>IF(TRIM('Ek.3-A'!F7465)&lt;&gt;"","var","yok")</f>
        <v>yok</v>
      </c>
      <c r="M7465" s="5" t="str">
        <f>IF('Ek.3-A'!F7465="", "", IF(VLOOKUP('Ek.3-A'!F7465, Veriler!D:E, 2, 0)=0, "", VLOOKUP('Ek.3-A'!F7465, Veriler!D:E, 2, 0)))</f>
        <v/>
      </c>
      <c r="N7465" s="5" t="str">
        <f>IF('Ek.3-A'!P7465="", "", 'Ek.3-A'!P7465)</f>
        <v/>
      </c>
      <c r="O7465" s="142">
        <f>'Ek.3-A'!S7465</f>
        <v>0</v>
      </c>
      <c r="P7465" s="143" t="str">
        <f>'Ek.3-A'!L7465</f>
        <v/>
      </c>
      <c r="Q7465" s="24" t="str">
        <f>'Ek.3-A'!M7465</f>
        <v/>
      </c>
      <c r="R7465" s="24">
        <f t="shared" si="1575"/>
        <v>0</v>
      </c>
      <c r="S7465" s="141" t="str">
        <f t="shared" si="1576"/>
        <v>H</v>
      </c>
      <c r="T7465" s="24">
        <f>IF(S7465="E",SUM($R$5:R7465),0)</f>
        <v>0</v>
      </c>
      <c r="U7465" s="143">
        <f t="shared" si="1577"/>
        <v>0</v>
      </c>
    </row>
    <row r="7466" spans="1:21" x14ac:dyDescent="0.25">
      <c r="A7466" s="6">
        <v>75.660000000000096</v>
      </c>
      <c r="B7466" s="32" t="s">
        <v>318</v>
      </c>
      <c r="K7466" s="3">
        <f t="shared" si="1578"/>
        <v>5502</v>
      </c>
      <c r="L7466" s="97" t="str">
        <f>IF(TRIM('Ek.3-A'!F7466)&lt;&gt;"","var","yok")</f>
        <v>yok</v>
      </c>
      <c r="M7466" s="5" t="str">
        <f>IF('Ek.3-A'!F7466="", "", IF(VLOOKUP('Ek.3-A'!F7466, Veriler!D:E, 2, 0)=0, "", VLOOKUP('Ek.3-A'!F7466, Veriler!D:E, 2, 0)))</f>
        <v/>
      </c>
      <c r="N7466" s="5" t="str">
        <f>IF('Ek.3-A'!P7466="", "", 'Ek.3-A'!P7466)</f>
        <v/>
      </c>
      <c r="O7466" s="142">
        <f>'Ek.3-A'!S7466</f>
        <v>0</v>
      </c>
      <c r="P7466" s="143" t="str">
        <f>'Ek.3-A'!L7466</f>
        <v/>
      </c>
      <c r="Q7466" s="24" t="str">
        <f>'Ek.3-A'!M7466</f>
        <v/>
      </c>
      <c r="R7466" s="24">
        <f t="shared" si="1575"/>
        <v>0</v>
      </c>
      <c r="S7466" s="141" t="str">
        <f t="shared" si="1576"/>
        <v>H</v>
      </c>
      <c r="T7466" s="24">
        <f>IF(S7466="E",SUM($R$5:R7466),0)</f>
        <v>0</v>
      </c>
      <c r="U7466" s="143">
        <f t="shared" si="1577"/>
        <v>0</v>
      </c>
    </row>
    <row r="7467" spans="1:21" x14ac:dyDescent="0.25">
      <c r="A7467" s="6">
        <v>75.670000000000101</v>
      </c>
      <c r="B7467" s="32" t="s">
        <v>318</v>
      </c>
      <c r="L7467" s="97"/>
      <c r="M7467" s="5"/>
      <c r="N7467" s="5"/>
      <c r="O7467" s="5"/>
      <c r="Q7467" s="23"/>
      <c r="T7467" s="24"/>
      <c r="U7467" s="25"/>
    </row>
    <row r="7468" spans="1:21" x14ac:dyDescent="0.25">
      <c r="A7468" s="6">
        <v>75.680000000000106</v>
      </c>
      <c r="B7468" s="32" t="s">
        <v>318</v>
      </c>
      <c r="K7468" s="3">
        <f>K7466+1</f>
        <v>5503</v>
      </c>
      <c r="L7468" s="97" t="str">
        <f>IF(TRIM('Ek.3-A'!F7468)&lt;&gt;"","var","yok")</f>
        <v>yok</v>
      </c>
      <c r="M7468" s="5" t="str">
        <f>IF('Ek.3-A'!F7468="", "", IF(VLOOKUP('Ek.3-A'!F7468, Veriler!D:E, 2, 0)=0, "", VLOOKUP('Ek.3-A'!F7468, Veriler!D:E, 2, 0)))</f>
        <v/>
      </c>
      <c r="N7468" s="5" t="str">
        <f>IF('Ek.3-A'!P7468="", "", 'Ek.3-A'!P7468)</f>
        <v/>
      </c>
      <c r="O7468" s="142">
        <f>'Ek.3-A'!S7468</f>
        <v>0</v>
      </c>
      <c r="P7468" s="143" t="str">
        <f>'Ek.3-A'!L7468</f>
        <v/>
      </c>
      <c r="Q7468" s="24" t="str">
        <f>'Ek.3-A'!M7468</f>
        <v/>
      </c>
      <c r="R7468" s="24">
        <f t="shared" ref="R7468:R7481" si="1579">IF(L7468="var",0,IF(Q7468&lt;=0.005,Q7468,0))</f>
        <v>0</v>
      </c>
      <c r="S7468" s="141" t="str">
        <f t="shared" ref="S7468:S7481" si="1580">IF(Q7468&lt;=0.005,"E","H")</f>
        <v>H</v>
      </c>
      <c r="T7468" s="24">
        <f>IF(S7468="E",SUM($R$5:R7468),0)</f>
        <v>0</v>
      </c>
      <c r="U7468" s="143">
        <f t="shared" ref="U7468:U7481" si="1581">IF(T7468&lt;=0.1, O7468, IF(R7468&gt;$G$2, R7468*O7468, $G$2*O7468))</f>
        <v>0</v>
      </c>
    </row>
    <row r="7469" spans="1:21" x14ac:dyDescent="0.25">
      <c r="A7469" s="6">
        <v>75.690000000000097</v>
      </c>
      <c r="B7469" s="32" t="s">
        <v>318</v>
      </c>
      <c r="K7469" s="3">
        <f t="shared" ref="K7469:K7481" si="1582">K7468+1</f>
        <v>5504</v>
      </c>
      <c r="L7469" s="97" t="str">
        <f>IF(TRIM('Ek.3-A'!F7469)&lt;&gt;"","var","yok")</f>
        <v>yok</v>
      </c>
      <c r="M7469" s="5" t="str">
        <f>IF('Ek.3-A'!F7469="", "", IF(VLOOKUP('Ek.3-A'!F7469, Veriler!D:E, 2, 0)=0, "", VLOOKUP('Ek.3-A'!F7469, Veriler!D:E, 2, 0)))</f>
        <v/>
      </c>
      <c r="N7469" s="5" t="str">
        <f>IF('Ek.3-A'!P7469="", "", 'Ek.3-A'!P7469)</f>
        <v/>
      </c>
      <c r="O7469" s="142">
        <f>'Ek.3-A'!S7469</f>
        <v>0</v>
      </c>
      <c r="P7469" s="143" t="str">
        <f>'Ek.3-A'!L7469</f>
        <v/>
      </c>
      <c r="Q7469" s="24" t="str">
        <f>'Ek.3-A'!M7469</f>
        <v/>
      </c>
      <c r="R7469" s="24">
        <f t="shared" si="1579"/>
        <v>0</v>
      </c>
      <c r="S7469" s="141" t="str">
        <f t="shared" si="1580"/>
        <v>H</v>
      </c>
      <c r="T7469" s="24">
        <f>IF(S7469="E",SUM($R$5:R7469),0)</f>
        <v>0</v>
      </c>
      <c r="U7469" s="143">
        <f t="shared" si="1581"/>
        <v>0</v>
      </c>
    </row>
    <row r="7470" spans="1:21" x14ac:dyDescent="0.25">
      <c r="A7470" s="6">
        <v>75.700000000000102</v>
      </c>
      <c r="B7470" s="32" t="s">
        <v>318</v>
      </c>
      <c r="K7470" s="3">
        <f t="shared" si="1582"/>
        <v>5505</v>
      </c>
      <c r="L7470" s="97" t="str">
        <f>IF(TRIM('Ek.3-A'!F7470)&lt;&gt;"","var","yok")</f>
        <v>yok</v>
      </c>
      <c r="M7470" s="5" t="str">
        <f>IF('Ek.3-A'!F7470="", "", IF(VLOOKUP('Ek.3-A'!F7470, Veriler!D:E, 2, 0)=0, "", VLOOKUP('Ek.3-A'!F7470, Veriler!D:E, 2, 0)))</f>
        <v/>
      </c>
      <c r="N7470" s="5" t="str">
        <f>IF('Ek.3-A'!P7470="", "", 'Ek.3-A'!P7470)</f>
        <v/>
      </c>
      <c r="O7470" s="142">
        <f>'Ek.3-A'!S7470</f>
        <v>0</v>
      </c>
      <c r="P7470" s="143" t="str">
        <f>'Ek.3-A'!L7470</f>
        <v/>
      </c>
      <c r="Q7470" s="24" t="str">
        <f>'Ek.3-A'!M7470</f>
        <v/>
      </c>
      <c r="R7470" s="24">
        <f t="shared" si="1579"/>
        <v>0</v>
      </c>
      <c r="S7470" s="141" t="str">
        <f t="shared" si="1580"/>
        <v>H</v>
      </c>
      <c r="T7470" s="24">
        <f>IF(S7470="E",SUM($R$5:R7470),0)</f>
        <v>0</v>
      </c>
      <c r="U7470" s="143">
        <f t="shared" si="1581"/>
        <v>0</v>
      </c>
    </row>
    <row r="7471" spans="1:21" x14ac:dyDescent="0.25">
      <c r="A7471" s="6">
        <v>75.710000000000093</v>
      </c>
      <c r="B7471" s="32" t="s">
        <v>318</v>
      </c>
      <c r="K7471" s="3">
        <f t="shared" si="1582"/>
        <v>5506</v>
      </c>
      <c r="L7471" s="97" t="str">
        <f>IF(TRIM('Ek.3-A'!F7471)&lt;&gt;"","var","yok")</f>
        <v>yok</v>
      </c>
      <c r="M7471" s="5" t="str">
        <f>IF('Ek.3-A'!F7471="", "", IF(VLOOKUP('Ek.3-A'!F7471, Veriler!D:E, 2, 0)=0, "", VLOOKUP('Ek.3-A'!F7471, Veriler!D:E, 2, 0)))</f>
        <v/>
      </c>
      <c r="N7471" s="5" t="str">
        <f>IF('Ek.3-A'!P7471="", "", 'Ek.3-A'!P7471)</f>
        <v/>
      </c>
      <c r="O7471" s="142">
        <f>'Ek.3-A'!S7471</f>
        <v>0</v>
      </c>
      <c r="P7471" s="143" t="str">
        <f>'Ek.3-A'!L7471</f>
        <v/>
      </c>
      <c r="Q7471" s="24" t="str">
        <f>'Ek.3-A'!M7471</f>
        <v/>
      </c>
      <c r="R7471" s="24">
        <f t="shared" si="1579"/>
        <v>0</v>
      </c>
      <c r="S7471" s="141" t="str">
        <f t="shared" si="1580"/>
        <v>H</v>
      </c>
      <c r="T7471" s="24">
        <f>IF(S7471="E",SUM($R$5:R7471),0)</f>
        <v>0</v>
      </c>
      <c r="U7471" s="143">
        <f t="shared" si="1581"/>
        <v>0</v>
      </c>
    </row>
    <row r="7472" spans="1:21" x14ac:dyDescent="0.25">
      <c r="A7472" s="6">
        <v>75.720000000000098</v>
      </c>
      <c r="B7472" s="32" t="s">
        <v>318</v>
      </c>
      <c r="K7472" s="3">
        <f t="shared" si="1582"/>
        <v>5507</v>
      </c>
      <c r="L7472" s="97" t="str">
        <f>IF(TRIM('Ek.3-A'!F7472)&lt;&gt;"","var","yok")</f>
        <v>yok</v>
      </c>
      <c r="M7472" s="5" t="str">
        <f>IF('Ek.3-A'!F7472="", "", IF(VLOOKUP('Ek.3-A'!F7472, Veriler!D:E, 2, 0)=0, "", VLOOKUP('Ek.3-A'!F7472, Veriler!D:E, 2, 0)))</f>
        <v/>
      </c>
      <c r="N7472" s="5" t="str">
        <f>IF('Ek.3-A'!P7472="", "", 'Ek.3-A'!P7472)</f>
        <v/>
      </c>
      <c r="O7472" s="142">
        <f>'Ek.3-A'!S7472</f>
        <v>0</v>
      </c>
      <c r="P7472" s="143" t="str">
        <f>'Ek.3-A'!L7472</f>
        <v/>
      </c>
      <c r="Q7472" s="24" t="str">
        <f>'Ek.3-A'!M7472</f>
        <v/>
      </c>
      <c r="R7472" s="24">
        <f t="shared" si="1579"/>
        <v>0</v>
      </c>
      <c r="S7472" s="141" t="str">
        <f t="shared" si="1580"/>
        <v>H</v>
      </c>
      <c r="T7472" s="24">
        <f>IF(S7472="E",SUM($R$5:R7472),0)</f>
        <v>0</v>
      </c>
      <c r="U7472" s="143">
        <f t="shared" si="1581"/>
        <v>0</v>
      </c>
    </row>
    <row r="7473" spans="1:41" x14ac:dyDescent="0.25">
      <c r="A7473" s="6">
        <v>75.730000000000103</v>
      </c>
      <c r="B7473" s="32" t="s">
        <v>318</v>
      </c>
      <c r="K7473" s="3">
        <f t="shared" si="1582"/>
        <v>5508</v>
      </c>
      <c r="L7473" s="97" t="str">
        <f>IF(TRIM('Ek.3-A'!F7473)&lt;&gt;"","var","yok")</f>
        <v>yok</v>
      </c>
      <c r="M7473" s="5" t="str">
        <f>IF('Ek.3-A'!F7473="", "", IF(VLOOKUP('Ek.3-A'!F7473, Veriler!D:E, 2, 0)=0, "", VLOOKUP('Ek.3-A'!F7473, Veriler!D:E, 2, 0)))</f>
        <v/>
      </c>
      <c r="N7473" s="5" t="str">
        <f>IF('Ek.3-A'!P7473="", "", 'Ek.3-A'!P7473)</f>
        <v/>
      </c>
      <c r="O7473" s="142">
        <f>'Ek.3-A'!S7473</f>
        <v>0</v>
      </c>
      <c r="P7473" s="143" t="str">
        <f>'Ek.3-A'!L7473</f>
        <v/>
      </c>
      <c r="Q7473" s="24" t="str">
        <f>'Ek.3-A'!M7473</f>
        <v/>
      </c>
      <c r="R7473" s="24">
        <f t="shared" si="1579"/>
        <v>0</v>
      </c>
      <c r="S7473" s="141" t="str">
        <f t="shared" si="1580"/>
        <v>H</v>
      </c>
      <c r="T7473" s="24">
        <f>IF(S7473="E",SUM($R$5:R7473),0)</f>
        <v>0</v>
      </c>
      <c r="U7473" s="143">
        <f t="shared" si="1581"/>
        <v>0</v>
      </c>
    </row>
    <row r="7474" spans="1:41" x14ac:dyDescent="0.25">
      <c r="A7474" s="6">
        <v>75.740000000000094</v>
      </c>
      <c r="B7474" s="32" t="s">
        <v>318</v>
      </c>
      <c r="K7474" s="3">
        <f t="shared" si="1582"/>
        <v>5509</v>
      </c>
      <c r="L7474" s="97" t="str">
        <f>IF(TRIM('Ek.3-A'!F7474)&lt;&gt;"","var","yok")</f>
        <v>yok</v>
      </c>
      <c r="M7474" s="5" t="str">
        <f>IF('Ek.3-A'!F7474="", "", IF(VLOOKUP('Ek.3-A'!F7474, Veriler!D:E, 2, 0)=0, "", VLOOKUP('Ek.3-A'!F7474, Veriler!D:E, 2, 0)))</f>
        <v/>
      </c>
      <c r="N7474" s="5" t="str">
        <f>IF('Ek.3-A'!P7474="", "", 'Ek.3-A'!P7474)</f>
        <v/>
      </c>
      <c r="O7474" s="142">
        <f>'Ek.3-A'!S7474</f>
        <v>0</v>
      </c>
      <c r="P7474" s="143" t="str">
        <f>'Ek.3-A'!L7474</f>
        <v/>
      </c>
      <c r="Q7474" s="24" t="str">
        <f>'Ek.3-A'!M7474</f>
        <v/>
      </c>
      <c r="R7474" s="24">
        <f t="shared" si="1579"/>
        <v>0</v>
      </c>
      <c r="S7474" s="141" t="str">
        <f t="shared" si="1580"/>
        <v>H</v>
      </c>
      <c r="T7474" s="24">
        <f>IF(S7474="E",SUM($R$5:R7474),0)</f>
        <v>0</v>
      </c>
      <c r="U7474" s="143">
        <f t="shared" si="1581"/>
        <v>0</v>
      </c>
    </row>
    <row r="7475" spans="1:41" x14ac:dyDescent="0.25">
      <c r="A7475" s="6">
        <v>75.750000000000099</v>
      </c>
      <c r="B7475" s="32" t="s">
        <v>318</v>
      </c>
      <c r="K7475" s="3">
        <f t="shared" si="1582"/>
        <v>5510</v>
      </c>
      <c r="L7475" s="97" t="str">
        <f>IF(TRIM('Ek.3-A'!F7475)&lt;&gt;"","var","yok")</f>
        <v>yok</v>
      </c>
      <c r="M7475" s="5" t="str">
        <f>IF('Ek.3-A'!F7475="", "", IF(VLOOKUP('Ek.3-A'!F7475, Veriler!D:E, 2, 0)=0, "", VLOOKUP('Ek.3-A'!F7475, Veriler!D:E, 2, 0)))</f>
        <v/>
      </c>
      <c r="N7475" s="5" t="str">
        <f>IF('Ek.3-A'!P7475="", "", 'Ek.3-A'!P7475)</f>
        <v/>
      </c>
      <c r="O7475" s="142">
        <f>'Ek.3-A'!S7475</f>
        <v>0</v>
      </c>
      <c r="P7475" s="143" t="str">
        <f>'Ek.3-A'!L7475</f>
        <v/>
      </c>
      <c r="Q7475" s="24" t="str">
        <f>'Ek.3-A'!M7475</f>
        <v/>
      </c>
      <c r="R7475" s="24">
        <f t="shared" si="1579"/>
        <v>0</v>
      </c>
      <c r="S7475" s="141" t="str">
        <f t="shared" si="1580"/>
        <v>H</v>
      </c>
      <c r="T7475" s="24">
        <f>IF(S7475="E",SUM($R$5:R7475),0)</f>
        <v>0</v>
      </c>
      <c r="U7475" s="143">
        <f t="shared" si="1581"/>
        <v>0</v>
      </c>
    </row>
    <row r="7476" spans="1:41" x14ac:dyDescent="0.25">
      <c r="A7476" s="6">
        <v>75.760000000000105</v>
      </c>
      <c r="B7476" s="32" t="s">
        <v>318</v>
      </c>
      <c r="K7476" s="3">
        <f t="shared" si="1582"/>
        <v>5511</v>
      </c>
      <c r="L7476" s="97" t="str">
        <f>IF(TRIM('Ek.3-A'!F7476)&lt;&gt;"","var","yok")</f>
        <v>yok</v>
      </c>
      <c r="M7476" s="5" t="str">
        <f>IF('Ek.3-A'!F7476="", "", IF(VLOOKUP('Ek.3-A'!F7476, Veriler!D:E, 2, 0)=0, "", VLOOKUP('Ek.3-A'!F7476, Veriler!D:E, 2, 0)))</f>
        <v/>
      </c>
      <c r="N7476" s="5" t="str">
        <f>IF('Ek.3-A'!P7476="", "", 'Ek.3-A'!P7476)</f>
        <v/>
      </c>
      <c r="O7476" s="142">
        <f>'Ek.3-A'!S7476</f>
        <v>0</v>
      </c>
      <c r="P7476" s="143" t="str">
        <f>'Ek.3-A'!L7476</f>
        <v/>
      </c>
      <c r="Q7476" s="24" t="str">
        <f>'Ek.3-A'!M7476</f>
        <v/>
      </c>
      <c r="R7476" s="24">
        <f t="shared" si="1579"/>
        <v>0</v>
      </c>
      <c r="S7476" s="141" t="str">
        <f t="shared" si="1580"/>
        <v>H</v>
      </c>
      <c r="T7476" s="24">
        <f>IF(S7476="E",SUM($R$5:R7476),0)</f>
        <v>0</v>
      </c>
      <c r="U7476" s="143">
        <f t="shared" si="1581"/>
        <v>0</v>
      </c>
    </row>
    <row r="7477" spans="1:41" x14ac:dyDescent="0.25">
      <c r="A7477" s="6">
        <v>75.770000000000095</v>
      </c>
      <c r="B7477" s="32" t="s">
        <v>318</v>
      </c>
      <c r="K7477" s="3">
        <f t="shared" si="1582"/>
        <v>5512</v>
      </c>
      <c r="L7477" s="97" t="str">
        <f>IF(TRIM('Ek.3-A'!F7477)&lt;&gt;"","var","yok")</f>
        <v>yok</v>
      </c>
      <c r="M7477" s="5" t="str">
        <f>IF('Ek.3-A'!F7477="", "", IF(VLOOKUP('Ek.3-A'!F7477, Veriler!D:E, 2, 0)=0, "", VLOOKUP('Ek.3-A'!F7477, Veriler!D:E, 2, 0)))</f>
        <v/>
      </c>
      <c r="N7477" s="5" t="str">
        <f>IF('Ek.3-A'!P7477="", "", 'Ek.3-A'!P7477)</f>
        <v/>
      </c>
      <c r="O7477" s="142">
        <f>'Ek.3-A'!S7477</f>
        <v>0</v>
      </c>
      <c r="P7477" s="143" t="str">
        <f>'Ek.3-A'!L7477</f>
        <v/>
      </c>
      <c r="Q7477" s="24" t="str">
        <f>'Ek.3-A'!M7477</f>
        <v/>
      </c>
      <c r="R7477" s="24">
        <f t="shared" si="1579"/>
        <v>0</v>
      </c>
      <c r="S7477" s="141" t="str">
        <f t="shared" si="1580"/>
        <v>H</v>
      </c>
      <c r="T7477" s="24">
        <f>IF(S7477="E",SUM($R$5:R7477),0)</f>
        <v>0</v>
      </c>
      <c r="U7477" s="143">
        <f t="shared" si="1581"/>
        <v>0</v>
      </c>
    </row>
    <row r="7478" spans="1:41" x14ac:dyDescent="0.25">
      <c r="A7478" s="6">
        <v>75.780000000000101</v>
      </c>
      <c r="B7478" s="32" t="s">
        <v>318</v>
      </c>
      <c r="K7478" s="3">
        <f t="shared" si="1582"/>
        <v>5513</v>
      </c>
      <c r="L7478" s="97" t="str">
        <f>IF(TRIM('Ek.3-A'!F7478)&lt;&gt;"","var","yok")</f>
        <v>yok</v>
      </c>
      <c r="M7478" s="5" t="str">
        <f>IF('Ek.3-A'!F7478="", "", IF(VLOOKUP('Ek.3-A'!F7478, Veriler!D:E, 2, 0)=0, "", VLOOKUP('Ek.3-A'!F7478, Veriler!D:E, 2, 0)))</f>
        <v/>
      </c>
      <c r="N7478" s="5" t="str">
        <f>IF('Ek.3-A'!P7478="", "", 'Ek.3-A'!P7478)</f>
        <v/>
      </c>
      <c r="O7478" s="142">
        <f>'Ek.3-A'!S7478</f>
        <v>0</v>
      </c>
      <c r="P7478" s="143" t="str">
        <f>'Ek.3-A'!L7478</f>
        <v/>
      </c>
      <c r="Q7478" s="24" t="str">
        <f>'Ek.3-A'!M7478</f>
        <v/>
      </c>
      <c r="R7478" s="24">
        <f t="shared" si="1579"/>
        <v>0</v>
      </c>
      <c r="S7478" s="141" t="str">
        <f t="shared" si="1580"/>
        <v>H</v>
      </c>
      <c r="T7478" s="24">
        <f>IF(S7478="E",SUM($R$5:R7478),0)</f>
        <v>0</v>
      </c>
      <c r="U7478" s="143">
        <f t="shared" si="1581"/>
        <v>0</v>
      </c>
    </row>
    <row r="7479" spans="1:41" x14ac:dyDescent="0.25">
      <c r="A7479" s="6">
        <v>75.790000000000106</v>
      </c>
      <c r="B7479" s="32" t="s">
        <v>318</v>
      </c>
      <c r="K7479" s="3">
        <f t="shared" si="1582"/>
        <v>5514</v>
      </c>
      <c r="L7479" s="97" t="str">
        <f>IF(TRIM('Ek.3-A'!F7479)&lt;&gt;"","var","yok")</f>
        <v>yok</v>
      </c>
      <c r="M7479" s="5" t="str">
        <f>IF('Ek.3-A'!F7479="", "", IF(VLOOKUP('Ek.3-A'!F7479, Veriler!D:E, 2, 0)=0, "", VLOOKUP('Ek.3-A'!F7479, Veriler!D:E, 2, 0)))</f>
        <v/>
      </c>
      <c r="N7479" s="5" t="str">
        <f>IF('Ek.3-A'!P7479="", "", 'Ek.3-A'!P7479)</f>
        <v/>
      </c>
      <c r="O7479" s="142">
        <f>'Ek.3-A'!S7479</f>
        <v>0</v>
      </c>
      <c r="P7479" s="143" t="str">
        <f>'Ek.3-A'!L7479</f>
        <v/>
      </c>
      <c r="Q7479" s="24" t="str">
        <f>'Ek.3-A'!M7479</f>
        <v/>
      </c>
      <c r="R7479" s="24">
        <f t="shared" si="1579"/>
        <v>0</v>
      </c>
      <c r="S7479" s="141" t="str">
        <f t="shared" si="1580"/>
        <v>H</v>
      </c>
      <c r="T7479" s="24">
        <f>IF(S7479="E",SUM($R$5:R7479),0)</f>
        <v>0</v>
      </c>
      <c r="U7479" s="143">
        <f t="shared" si="1581"/>
        <v>0</v>
      </c>
    </row>
    <row r="7480" spans="1:41" x14ac:dyDescent="0.25">
      <c r="A7480" s="6">
        <v>75.800000000000097</v>
      </c>
      <c r="B7480" s="32" t="s">
        <v>318</v>
      </c>
      <c r="K7480" s="3">
        <f t="shared" si="1582"/>
        <v>5515</v>
      </c>
      <c r="L7480" s="97" t="str">
        <f>IF(TRIM('Ek.3-A'!F7480)&lt;&gt;"","var","yok")</f>
        <v>yok</v>
      </c>
      <c r="M7480" s="5" t="str">
        <f>IF('Ek.3-A'!F7480="", "", IF(VLOOKUP('Ek.3-A'!F7480, Veriler!D:E, 2, 0)=0, "", VLOOKUP('Ek.3-A'!F7480, Veriler!D:E, 2, 0)))</f>
        <v/>
      </c>
      <c r="N7480" s="5" t="str">
        <f>IF('Ek.3-A'!P7480="", "", 'Ek.3-A'!P7480)</f>
        <v/>
      </c>
      <c r="O7480" s="142">
        <f>'Ek.3-A'!S7480</f>
        <v>0</v>
      </c>
      <c r="P7480" s="143" t="str">
        <f>'Ek.3-A'!L7480</f>
        <v/>
      </c>
      <c r="Q7480" s="24" t="str">
        <f>'Ek.3-A'!M7480</f>
        <v/>
      </c>
      <c r="R7480" s="24">
        <f t="shared" si="1579"/>
        <v>0</v>
      </c>
      <c r="S7480" s="141" t="str">
        <f t="shared" si="1580"/>
        <v>H</v>
      </c>
      <c r="T7480" s="24">
        <f>IF(S7480="E",SUM($R$5:R7480),0)</f>
        <v>0</v>
      </c>
      <c r="U7480" s="143">
        <f t="shared" si="1581"/>
        <v>0</v>
      </c>
    </row>
    <row r="7481" spans="1:41" x14ac:dyDescent="0.25">
      <c r="A7481" s="6">
        <v>75.810000000000102</v>
      </c>
      <c r="B7481" s="32" t="s">
        <v>318</v>
      </c>
      <c r="K7481" s="3">
        <f t="shared" si="1582"/>
        <v>5516</v>
      </c>
      <c r="L7481" s="97" t="str">
        <f>IF(TRIM('Ek.3-A'!F7481)&lt;&gt;"","var","yok")</f>
        <v>yok</v>
      </c>
      <c r="M7481" s="5" t="str">
        <f>IF('Ek.3-A'!F7481="", "", IF(VLOOKUP('Ek.3-A'!F7481, Veriler!D:E, 2, 0)=0, "", VLOOKUP('Ek.3-A'!F7481, Veriler!D:E, 2, 0)))</f>
        <v/>
      </c>
      <c r="N7481" s="5" t="str">
        <f>IF('Ek.3-A'!P7481="", "", 'Ek.3-A'!P7481)</f>
        <v/>
      </c>
      <c r="O7481" s="142">
        <f>'Ek.3-A'!S7481</f>
        <v>0</v>
      </c>
      <c r="P7481" s="143" t="str">
        <f>'Ek.3-A'!L7481</f>
        <v/>
      </c>
      <c r="Q7481" s="24" t="str">
        <f>'Ek.3-A'!M7481</f>
        <v/>
      </c>
      <c r="R7481" s="24">
        <f t="shared" si="1579"/>
        <v>0</v>
      </c>
      <c r="S7481" s="141" t="str">
        <f t="shared" si="1580"/>
        <v>H</v>
      </c>
      <c r="T7481" s="24">
        <f>IF(S7481="E",SUM($R$5:R7481),0)</f>
        <v>0</v>
      </c>
      <c r="U7481" s="143">
        <f t="shared" si="1581"/>
        <v>0</v>
      </c>
    </row>
    <row r="7482" spans="1:41" x14ac:dyDescent="0.25">
      <c r="A7482" s="6">
        <v>75.820000000000107</v>
      </c>
      <c r="B7482" s="32" t="s">
        <v>318</v>
      </c>
      <c r="T7482" s="24"/>
      <c r="U7482" s="25"/>
      <c r="AO7482" s="140">
        <f>'Ek.3-A'!L7482</f>
        <v>0</v>
      </c>
    </row>
    <row r="7483" spans="1:41" x14ac:dyDescent="0.25">
      <c r="A7483" s="6">
        <v>75.830000000000098</v>
      </c>
      <c r="B7483" s="32" t="s">
        <v>318</v>
      </c>
      <c r="T7483" s="24"/>
      <c r="U7483" s="25"/>
      <c r="AO7483" s="140"/>
    </row>
    <row r="7484" spans="1:41" x14ac:dyDescent="0.25">
      <c r="A7484" s="6">
        <v>75.840000000000103</v>
      </c>
      <c r="B7484" s="32" t="s">
        <v>318</v>
      </c>
      <c r="T7484" s="24"/>
      <c r="U7484" s="25"/>
      <c r="AO7484" s="140"/>
    </row>
    <row r="7485" spans="1:41" x14ac:dyDescent="0.25">
      <c r="A7485" s="6">
        <v>75.850000000000094</v>
      </c>
      <c r="B7485" s="32" t="s">
        <v>318</v>
      </c>
      <c r="T7485" s="24"/>
      <c r="U7485" s="25"/>
      <c r="AO7485" s="140"/>
    </row>
    <row r="7486" spans="1:41" x14ac:dyDescent="0.25">
      <c r="A7486" s="6">
        <v>75.860000000000099</v>
      </c>
      <c r="B7486" s="32" t="s">
        <v>318</v>
      </c>
      <c r="T7486" s="24"/>
      <c r="U7486" s="25"/>
    </row>
    <row r="7487" spans="1:41" x14ac:dyDescent="0.25">
      <c r="A7487" s="6">
        <v>75.870000000000104</v>
      </c>
      <c r="B7487" s="32" t="s">
        <v>318</v>
      </c>
      <c r="T7487" s="24"/>
      <c r="U7487" s="25"/>
    </row>
    <row r="7488" spans="1:41" x14ac:dyDescent="0.25">
      <c r="A7488" s="6">
        <v>75.880000000000095</v>
      </c>
      <c r="B7488" s="32" t="s">
        <v>318</v>
      </c>
      <c r="T7488" s="24"/>
      <c r="U7488" s="25"/>
    </row>
    <row r="7489" spans="1:21" x14ac:dyDescent="0.25">
      <c r="A7489" s="6">
        <v>75.8900000000001</v>
      </c>
      <c r="B7489" s="32" t="s">
        <v>318</v>
      </c>
      <c r="T7489" s="24"/>
      <c r="U7489" s="25"/>
    </row>
    <row r="7490" spans="1:21" x14ac:dyDescent="0.25">
      <c r="A7490" s="6">
        <v>75.900000000000105</v>
      </c>
      <c r="B7490" s="32" t="s">
        <v>318</v>
      </c>
      <c r="T7490" s="24"/>
      <c r="U7490" s="25"/>
    </row>
    <row r="7491" spans="1:21" x14ac:dyDescent="0.25">
      <c r="A7491" s="6">
        <v>75.910000000000096</v>
      </c>
      <c r="B7491" s="32" t="s">
        <v>318</v>
      </c>
      <c r="K7491" s="3">
        <f>K7481+1</f>
        <v>5517</v>
      </c>
      <c r="L7491" s="97" t="str">
        <f>IF(TRIM('Ek.3-A'!F7491)&lt;&gt;"","var","yok")</f>
        <v>yok</v>
      </c>
      <c r="M7491" s="5" t="str">
        <f>IF('Ek.3-A'!F7491="", "", IF(VLOOKUP('Ek.3-A'!F7491, Veriler!D:E, 2, 0)=0, "", VLOOKUP('Ek.3-A'!F7491, Veriler!D:E, 2, 0)))</f>
        <v/>
      </c>
      <c r="N7491" s="5" t="str">
        <f>IF('Ek.3-A'!P7491="", "", 'Ek.3-A'!P7491)</f>
        <v/>
      </c>
      <c r="O7491" s="142">
        <f>'Ek.3-A'!S7491</f>
        <v>0</v>
      </c>
      <c r="P7491" s="143" t="str">
        <f>'Ek.3-A'!L7491</f>
        <v/>
      </c>
      <c r="Q7491" s="24" t="str">
        <f>'Ek.3-A'!M7491</f>
        <v/>
      </c>
      <c r="R7491" s="24">
        <f t="shared" ref="R7491:R7504" si="1583">IF(L7491="var",0,IF(Q7491&lt;=0.005,Q7491,0))</f>
        <v>0</v>
      </c>
      <c r="S7491" s="141" t="str">
        <f t="shared" ref="S7491:S7504" si="1584">IF(Q7491&lt;=0.005,"E","H")</f>
        <v>H</v>
      </c>
      <c r="T7491" s="24">
        <f>IF(S7491="E",SUM($R$5:R7491),0)</f>
        <v>0</v>
      </c>
      <c r="U7491" s="143">
        <f t="shared" ref="U7491:U7504" si="1585">IF(T7491&lt;=0.1, O7491, IF(R7491&gt;$G$2, R7491*O7491, $G$2*O7491))</f>
        <v>0</v>
      </c>
    </row>
    <row r="7492" spans="1:21" x14ac:dyDescent="0.25">
      <c r="A7492" s="6">
        <v>75.920000000000101</v>
      </c>
      <c r="B7492" s="32" t="s">
        <v>318</v>
      </c>
      <c r="K7492" s="3">
        <f t="shared" ref="K7492:K7504" si="1586">K7491+1</f>
        <v>5518</v>
      </c>
      <c r="L7492" s="97" t="str">
        <f>IF(TRIM('Ek.3-A'!F7492)&lt;&gt;"","var","yok")</f>
        <v>yok</v>
      </c>
      <c r="M7492" s="5" t="str">
        <f>IF('Ek.3-A'!F7492="", "", IF(VLOOKUP('Ek.3-A'!F7492, Veriler!D:E, 2, 0)=0, "", VLOOKUP('Ek.3-A'!F7492, Veriler!D:E, 2, 0)))</f>
        <v/>
      </c>
      <c r="N7492" s="5" t="str">
        <f>IF('Ek.3-A'!P7492="", "", 'Ek.3-A'!P7492)</f>
        <v/>
      </c>
      <c r="O7492" s="142">
        <f>'Ek.3-A'!S7492</f>
        <v>0</v>
      </c>
      <c r="P7492" s="143" t="str">
        <f>'Ek.3-A'!L7492</f>
        <v/>
      </c>
      <c r="Q7492" s="24" t="str">
        <f>'Ek.3-A'!M7492</f>
        <v/>
      </c>
      <c r="R7492" s="24">
        <f t="shared" si="1583"/>
        <v>0</v>
      </c>
      <c r="S7492" s="141" t="str">
        <f t="shared" si="1584"/>
        <v>H</v>
      </c>
      <c r="T7492" s="24">
        <f>IF(S7492="E",SUM($R$5:R7492),0)</f>
        <v>0</v>
      </c>
      <c r="U7492" s="143">
        <f t="shared" si="1585"/>
        <v>0</v>
      </c>
    </row>
    <row r="7493" spans="1:21" x14ac:dyDescent="0.25">
      <c r="A7493" s="6">
        <v>75.930000000000106</v>
      </c>
      <c r="B7493" s="32" t="s">
        <v>318</v>
      </c>
      <c r="K7493" s="3">
        <f t="shared" si="1586"/>
        <v>5519</v>
      </c>
      <c r="L7493" s="97" t="str">
        <f>IF(TRIM('Ek.3-A'!F7493)&lt;&gt;"","var","yok")</f>
        <v>yok</v>
      </c>
      <c r="M7493" s="5" t="str">
        <f>IF('Ek.3-A'!F7493="", "", IF(VLOOKUP('Ek.3-A'!F7493, Veriler!D:E, 2, 0)=0, "", VLOOKUP('Ek.3-A'!F7493, Veriler!D:E, 2, 0)))</f>
        <v/>
      </c>
      <c r="N7493" s="5" t="str">
        <f>IF('Ek.3-A'!P7493="", "", 'Ek.3-A'!P7493)</f>
        <v/>
      </c>
      <c r="O7493" s="142">
        <f>'Ek.3-A'!S7493</f>
        <v>0</v>
      </c>
      <c r="P7493" s="143" t="str">
        <f>'Ek.3-A'!L7493</f>
        <v/>
      </c>
      <c r="Q7493" s="24" t="str">
        <f>'Ek.3-A'!M7493</f>
        <v/>
      </c>
      <c r="R7493" s="24">
        <f t="shared" si="1583"/>
        <v>0</v>
      </c>
      <c r="S7493" s="141" t="str">
        <f t="shared" si="1584"/>
        <v>H</v>
      </c>
      <c r="T7493" s="24">
        <f>IF(S7493="E",SUM($R$5:R7493),0)</f>
        <v>0</v>
      </c>
      <c r="U7493" s="143">
        <f t="shared" si="1585"/>
        <v>0</v>
      </c>
    </row>
    <row r="7494" spans="1:21" x14ac:dyDescent="0.25">
      <c r="A7494" s="6">
        <v>75.940000000000097</v>
      </c>
      <c r="B7494" s="32" t="s">
        <v>318</v>
      </c>
      <c r="K7494" s="3">
        <f t="shared" si="1586"/>
        <v>5520</v>
      </c>
      <c r="L7494" s="97" t="str">
        <f>IF(TRIM('Ek.3-A'!F7494)&lt;&gt;"","var","yok")</f>
        <v>yok</v>
      </c>
      <c r="M7494" s="5" t="str">
        <f>IF('Ek.3-A'!F7494="", "", IF(VLOOKUP('Ek.3-A'!F7494, Veriler!D:E, 2, 0)=0, "", VLOOKUP('Ek.3-A'!F7494, Veriler!D:E, 2, 0)))</f>
        <v/>
      </c>
      <c r="N7494" s="5" t="str">
        <f>IF('Ek.3-A'!P7494="", "", 'Ek.3-A'!P7494)</f>
        <v/>
      </c>
      <c r="O7494" s="142">
        <f>'Ek.3-A'!S7494</f>
        <v>0</v>
      </c>
      <c r="P7494" s="143" t="str">
        <f>'Ek.3-A'!L7494</f>
        <v/>
      </c>
      <c r="Q7494" s="24" t="str">
        <f>'Ek.3-A'!M7494</f>
        <v/>
      </c>
      <c r="R7494" s="24">
        <f t="shared" si="1583"/>
        <v>0</v>
      </c>
      <c r="S7494" s="141" t="str">
        <f t="shared" si="1584"/>
        <v>H</v>
      </c>
      <c r="T7494" s="24">
        <f>IF(S7494="E",SUM($R$5:R7494),0)</f>
        <v>0</v>
      </c>
      <c r="U7494" s="143">
        <f t="shared" si="1585"/>
        <v>0</v>
      </c>
    </row>
    <row r="7495" spans="1:21" x14ac:dyDescent="0.25">
      <c r="A7495" s="6">
        <v>75.950000000000102</v>
      </c>
      <c r="B7495" s="32" t="s">
        <v>318</v>
      </c>
      <c r="K7495" s="3">
        <f t="shared" si="1586"/>
        <v>5521</v>
      </c>
      <c r="L7495" s="97" t="str">
        <f>IF(TRIM('Ek.3-A'!F7495)&lt;&gt;"","var","yok")</f>
        <v>yok</v>
      </c>
      <c r="M7495" s="5" t="str">
        <f>IF('Ek.3-A'!F7495="", "", IF(VLOOKUP('Ek.3-A'!F7495, Veriler!D:E, 2, 0)=0, "", VLOOKUP('Ek.3-A'!F7495, Veriler!D:E, 2, 0)))</f>
        <v/>
      </c>
      <c r="N7495" s="5" t="str">
        <f>IF('Ek.3-A'!P7495="", "", 'Ek.3-A'!P7495)</f>
        <v/>
      </c>
      <c r="O7495" s="142">
        <f>'Ek.3-A'!S7495</f>
        <v>0</v>
      </c>
      <c r="P7495" s="143" t="str">
        <f>'Ek.3-A'!L7495</f>
        <v/>
      </c>
      <c r="Q7495" s="24" t="str">
        <f>'Ek.3-A'!M7495</f>
        <v/>
      </c>
      <c r="R7495" s="24">
        <f t="shared" si="1583"/>
        <v>0</v>
      </c>
      <c r="S7495" s="141" t="str">
        <f t="shared" si="1584"/>
        <v>H</v>
      </c>
      <c r="T7495" s="24">
        <f>IF(S7495="E",SUM($R$5:R7495),0)</f>
        <v>0</v>
      </c>
      <c r="U7495" s="143">
        <f t="shared" si="1585"/>
        <v>0</v>
      </c>
    </row>
    <row r="7496" spans="1:21" x14ac:dyDescent="0.25">
      <c r="A7496" s="6">
        <v>75.960000000000093</v>
      </c>
      <c r="B7496" s="32" t="s">
        <v>318</v>
      </c>
      <c r="K7496" s="3">
        <f t="shared" si="1586"/>
        <v>5522</v>
      </c>
      <c r="L7496" s="97" t="str">
        <f>IF(TRIM('Ek.3-A'!F7496)&lt;&gt;"","var","yok")</f>
        <v>yok</v>
      </c>
      <c r="M7496" s="5" t="str">
        <f>IF('Ek.3-A'!F7496="", "", IF(VLOOKUP('Ek.3-A'!F7496, Veriler!D:E, 2, 0)=0, "", VLOOKUP('Ek.3-A'!F7496, Veriler!D:E, 2, 0)))</f>
        <v/>
      </c>
      <c r="N7496" s="5" t="str">
        <f>IF('Ek.3-A'!P7496="", "", 'Ek.3-A'!P7496)</f>
        <v/>
      </c>
      <c r="O7496" s="142">
        <f>'Ek.3-A'!S7496</f>
        <v>0</v>
      </c>
      <c r="P7496" s="143" t="str">
        <f>'Ek.3-A'!L7496</f>
        <v/>
      </c>
      <c r="Q7496" s="24" t="str">
        <f>'Ek.3-A'!M7496</f>
        <v/>
      </c>
      <c r="R7496" s="24">
        <f t="shared" si="1583"/>
        <v>0</v>
      </c>
      <c r="S7496" s="141" t="str">
        <f t="shared" si="1584"/>
        <v>H</v>
      </c>
      <c r="T7496" s="24">
        <f>IF(S7496="E",SUM($R$5:R7496),0)</f>
        <v>0</v>
      </c>
      <c r="U7496" s="143">
        <f t="shared" si="1585"/>
        <v>0</v>
      </c>
    </row>
    <row r="7497" spans="1:21" x14ac:dyDescent="0.25">
      <c r="A7497" s="6">
        <v>75.970000000000098</v>
      </c>
      <c r="B7497" s="32" t="s">
        <v>318</v>
      </c>
      <c r="K7497" s="3">
        <f t="shared" si="1586"/>
        <v>5523</v>
      </c>
      <c r="L7497" s="97" t="str">
        <f>IF(TRIM('Ek.3-A'!F7497)&lt;&gt;"","var","yok")</f>
        <v>yok</v>
      </c>
      <c r="M7497" s="5" t="str">
        <f>IF('Ek.3-A'!F7497="", "", IF(VLOOKUP('Ek.3-A'!F7497, Veriler!D:E, 2, 0)=0, "", VLOOKUP('Ek.3-A'!F7497, Veriler!D:E, 2, 0)))</f>
        <v/>
      </c>
      <c r="N7497" s="5" t="str">
        <f>IF('Ek.3-A'!P7497="", "", 'Ek.3-A'!P7497)</f>
        <v/>
      </c>
      <c r="O7497" s="142">
        <f>'Ek.3-A'!S7497</f>
        <v>0</v>
      </c>
      <c r="P7497" s="143" t="str">
        <f>'Ek.3-A'!L7497</f>
        <v/>
      </c>
      <c r="Q7497" s="24" t="str">
        <f>'Ek.3-A'!M7497</f>
        <v/>
      </c>
      <c r="R7497" s="24">
        <f t="shared" si="1583"/>
        <v>0</v>
      </c>
      <c r="S7497" s="141" t="str">
        <f t="shared" si="1584"/>
        <v>H</v>
      </c>
      <c r="T7497" s="24">
        <f>IF(S7497="E",SUM($R$5:R7497),0)</f>
        <v>0</v>
      </c>
      <c r="U7497" s="143">
        <f t="shared" si="1585"/>
        <v>0</v>
      </c>
    </row>
    <row r="7498" spans="1:21" x14ac:dyDescent="0.25">
      <c r="A7498" s="6">
        <v>75.980000000000103</v>
      </c>
      <c r="B7498" s="32" t="s">
        <v>318</v>
      </c>
      <c r="K7498" s="3">
        <f t="shared" si="1586"/>
        <v>5524</v>
      </c>
      <c r="L7498" s="97" t="str">
        <f>IF(TRIM('Ek.3-A'!F7498)&lt;&gt;"","var","yok")</f>
        <v>yok</v>
      </c>
      <c r="M7498" s="5" t="str">
        <f>IF('Ek.3-A'!F7498="", "", IF(VLOOKUP('Ek.3-A'!F7498, Veriler!D:E, 2, 0)=0, "", VLOOKUP('Ek.3-A'!F7498, Veriler!D:E, 2, 0)))</f>
        <v/>
      </c>
      <c r="N7498" s="5" t="str">
        <f>IF('Ek.3-A'!P7498="", "", 'Ek.3-A'!P7498)</f>
        <v/>
      </c>
      <c r="O7498" s="142">
        <f>'Ek.3-A'!S7498</f>
        <v>0</v>
      </c>
      <c r="P7498" s="143" t="str">
        <f>'Ek.3-A'!L7498</f>
        <v/>
      </c>
      <c r="Q7498" s="24" t="str">
        <f>'Ek.3-A'!M7498</f>
        <v/>
      </c>
      <c r="R7498" s="24">
        <f t="shared" si="1583"/>
        <v>0</v>
      </c>
      <c r="S7498" s="141" t="str">
        <f t="shared" si="1584"/>
        <v>H</v>
      </c>
      <c r="T7498" s="24">
        <f>IF(S7498="E",SUM($R$5:R7498),0)</f>
        <v>0</v>
      </c>
      <c r="U7498" s="143">
        <f t="shared" si="1585"/>
        <v>0</v>
      </c>
    </row>
    <row r="7499" spans="1:21" x14ac:dyDescent="0.25">
      <c r="A7499" s="6">
        <v>75.990000000000094</v>
      </c>
      <c r="B7499" s="32" t="s">
        <v>318</v>
      </c>
      <c r="K7499" s="3">
        <f t="shared" si="1586"/>
        <v>5525</v>
      </c>
      <c r="L7499" s="97" t="str">
        <f>IF(TRIM('Ek.3-A'!F7499)&lt;&gt;"","var","yok")</f>
        <v>yok</v>
      </c>
      <c r="M7499" s="5" t="str">
        <f>IF('Ek.3-A'!F7499="", "", IF(VLOOKUP('Ek.3-A'!F7499, Veriler!D:E, 2, 0)=0, "", VLOOKUP('Ek.3-A'!F7499, Veriler!D:E, 2, 0)))</f>
        <v/>
      </c>
      <c r="N7499" s="5" t="str">
        <f>IF('Ek.3-A'!P7499="", "", 'Ek.3-A'!P7499)</f>
        <v/>
      </c>
      <c r="O7499" s="142">
        <f>'Ek.3-A'!S7499</f>
        <v>0</v>
      </c>
      <c r="P7499" s="143" t="str">
        <f>'Ek.3-A'!L7499</f>
        <v/>
      </c>
      <c r="Q7499" s="24" t="str">
        <f>'Ek.3-A'!M7499</f>
        <v/>
      </c>
      <c r="R7499" s="24">
        <f t="shared" si="1583"/>
        <v>0</v>
      </c>
      <c r="S7499" s="141" t="str">
        <f t="shared" si="1584"/>
        <v>H</v>
      </c>
      <c r="T7499" s="24">
        <f>IF(S7499="E",SUM($R$5:R7499),0)</f>
        <v>0</v>
      </c>
      <c r="U7499" s="143">
        <f t="shared" si="1585"/>
        <v>0</v>
      </c>
    </row>
    <row r="7500" spans="1:21" x14ac:dyDescent="0.25">
      <c r="A7500" s="6">
        <v>76.000000000000099</v>
      </c>
      <c r="B7500" s="32" t="s">
        <v>318</v>
      </c>
      <c r="K7500" s="3">
        <f t="shared" si="1586"/>
        <v>5526</v>
      </c>
      <c r="L7500" s="97" t="str">
        <f>IF(TRIM('Ek.3-A'!F7500)&lt;&gt;"","var","yok")</f>
        <v>yok</v>
      </c>
      <c r="M7500" s="5" t="str">
        <f>IF('Ek.3-A'!F7500="", "", IF(VLOOKUP('Ek.3-A'!F7500, Veriler!D:E, 2, 0)=0, "", VLOOKUP('Ek.3-A'!F7500, Veriler!D:E, 2, 0)))</f>
        <v/>
      </c>
      <c r="N7500" s="5" t="str">
        <f>IF('Ek.3-A'!P7500="", "", 'Ek.3-A'!P7500)</f>
        <v/>
      </c>
      <c r="O7500" s="142">
        <f>'Ek.3-A'!S7500</f>
        <v>0</v>
      </c>
      <c r="P7500" s="143" t="str">
        <f>'Ek.3-A'!L7500</f>
        <v/>
      </c>
      <c r="Q7500" s="24" t="str">
        <f>'Ek.3-A'!M7500</f>
        <v/>
      </c>
      <c r="R7500" s="24">
        <f t="shared" si="1583"/>
        <v>0</v>
      </c>
      <c r="S7500" s="141" t="str">
        <f t="shared" si="1584"/>
        <v>H</v>
      </c>
      <c r="T7500" s="24">
        <f>IF(S7500="E",SUM($R$5:R7500),0)</f>
        <v>0</v>
      </c>
      <c r="U7500" s="143">
        <f t="shared" si="1585"/>
        <v>0</v>
      </c>
    </row>
    <row r="7501" spans="1:21" x14ac:dyDescent="0.25">
      <c r="A7501" s="6">
        <v>76.010000000000105</v>
      </c>
      <c r="B7501" s="32" t="s">
        <v>318</v>
      </c>
      <c r="K7501" s="3">
        <f t="shared" si="1586"/>
        <v>5527</v>
      </c>
      <c r="L7501" s="97" t="str">
        <f>IF(TRIM('Ek.3-A'!F7501)&lt;&gt;"","var","yok")</f>
        <v>yok</v>
      </c>
      <c r="M7501" s="5" t="str">
        <f>IF('Ek.3-A'!F7501="", "", IF(VLOOKUP('Ek.3-A'!F7501, Veriler!D:E, 2, 0)=0, "", VLOOKUP('Ek.3-A'!F7501, Veriler!D:E, 2, 0)))</f>
        <v/>
      </c>
      <c r="N7501" s="5" t="str">
        <f>IF('Ek.3-A'!P7501="", "", 'Ek.3-A'!P7501)</f>
        <v/>
      </c>
      <c r="O7501" s="142">
        <f>'Ek.3-A'!S7501</f>
        <v>0</v>
      </c>
      <c r="P7501" s="143" t="str">
        <f>'Ek.3-A'!L7501</f>
        <v/>
      </c>
      <c r="Q7501" s="24" t="str">
        <f>'Ek.3-A'!M7501</f>
        <v/>
      </c>
      <c r="R7501" s="24">
        <f t="shared" si="1583"/>
        <v>0</v>
      </c>
      <c r="S7501" s="141" t="str">
        <f t="shared" si="1584"/>
        <v>H</v>
      </c>
      <c r="T7501" s="24">
        <f>IF(S7501="E",SUM($R$5:R7501),0)</f>
        <v>0</v>
      </c>
      <c r="U7501" s="143">
        <f t="shared" si="1585"/>
        <v>0</v>
      </c>
    </row>
    <row r="7502" spans="1:21" x14ac:dyDescent="0.25">
      <c r="A7502" s="6">
        <v>76.020000000000095</v>
      </c>
      <c r="B7502" s="32" t="s">
        <v>318</v>
      </c>
      <c r="K7502" s="3">
        <f t="shared" si="1586"/>
        <v>5528</v>
      </c>
      <c r="L7502" s="97" t="str">
        <f>IF(TRIM('Ek.3-A'!F7502)&lt;&gt;"","var","yok")</f>
        <v>yok</v>
      </c>
      <c r="M7502" s="5" t="str">
        <f>IF('Ek.3-A'!F7502="", "", IF(VLOOKUP('Ek.3-A'!F7502, Veriler!D:E, 2, 0)=0, "", VLOOKUP('Ek.3-A'!F7502, Veriler!D:E, 2, 0)))</f>
        <v/>
      </c>
      <c r="N7502" s="5" t="str">
        <f>IF('Ek.3-A'!P7502="", "", 'Ek.3-A'!P7502)</f>
        <v/>
      </c>
      <c r="O7502" s="142">
        <f>'Ek.3-A'!S7502</f>
        <v>0</v>
      </c>
      <c r="P7502" s="143" t="str">
        <f>'Ek.3-A'!L7502</f>
        <v/>
      </c>
      <c r="Q7502" s="24" t="str">
        <f>'Ek.3-A'!M7502</f>
        <v/>
      </c>
      <c r="R7502" s="24">
        <f t="shared" si="1583"/>
        <v>0</v>
      </c>
      <c r="S7502" s="141" t="str">
        <f t="shared" si="1584"/>
        <v>H</v>
      </c>
      <c r="T7502" s="24">
        <f>IF(S7502="E",SUM($R$5:R7502),0)</f>
        <v>0</v>
      </c>
      <c r="U7502" s="143">
        <f t="shared" si="1585"/>
        <v>0</v>
      </c>
    </row>
    <row r="7503" spans="1:21" x14ac:dyDescent="0.25">
      <c r="A7503" s="6">
        <v>76.030000000000101</v>
      </c>
      <c r="B7503" s="32" t="s">
        <v>318</v>
      </c>
      <c r="K7503" s="3">
        <f t="shared" si="1586"/>
        <v>5529</v>
      </c>
      <c r="L7503" s="97" t="str">
        <f>IF(TRIM('Ek.3-A'!F7503)&lt;&gt;"","var","yok")</f>
        <v>yok</v>
      </c>
      <c r="M7503" s="5" t="str">
        <f>IF('Ek.3-A'!F7503="", "", IF(VLOOKUP('Ek.3-A'!F7503, Veriler!D:E, 2, 0)=0, "", VLOOKUP('Ek.3-A'!F7503, Veriler!D:E, 2, 0)))</f>
        <v/>
      </c>
      <c r="N7503" s="5" t="str">
        <f>IF('Ek.3-A'!P7503="", "", 'Ek.3-A'!P7503)</f>
        <v/>
      </c>
      <c r="O7503" s="142">
        <f>'Ek.3-A'!S7503</f>
        <v>0</v>
      </c>
      <c r="P7503" s="143" t="str">
        <f>'Ek.3-A'!L7503</f>
        <v/>
      </c>
      <c r="Q7503" s="24" t="str">
        <f>'Ek.3-A'!M7503</f>
        <v/>
      </c>
      <c r="R7503" s="24">
        <f t="shared" si="1583"/>
        <v>0</v>
      </c>
      <c r="S7503" s="141" t="str">
        <f t="shared" si="1584"/>
        <v>H</v>
      </c>
      <c r="T7503" s="24">
        <f>IF(S7503="E",SUM($R$5:R7503),0)</f>
        <v>0</v>
      </c>
      <c r="U7503" s="143">
        <f t="shared" si="1585"/>
        <v>0</v>
      </c>
    </row>
    <row r="7504" spans="1:21" x14ac:dyDescent="0.25">
      <c r="A7504" s="6">
        <v>76.040000000000106</v>
      </c>
      <c r="B7504" s="32" t="s">
        <v>318</v>
      </c>
      <c r="K7504" s="3">
        <f t="shared" si="1586"/>
        <v>5530</v>
      </c>
      <c r="L7504" s="97" t="str">
        <f>IF(TRIM('Ek.3-A'!F7504)&lt;&gt;"","var","yok")</f>
        <v>yok</v>
      </c>
      <c r="M7504" s="5" t="str">
        <f>IF('Ek.3-A'!F7504="", "", IF(VLOOKUP('Ek.3-A'!F7504, Veriler!D:E, 2, 0)=0, "", VLOOKUP('Ek.3-A'!F7504, Veriler!D:E, 2, 0)))</f>
        <v/>
      </c>
      <c r="N7504" s="5" t="str">
        <f>IF('Ek.3-A'!P7504="", "", 'Ek.3-A'!P7504)</f>
        <v/>
      </c>
      <c r="O7504" s="142">
        <f>'Ek.3-A'!S7504</f>
        <v>0</v>
      </c>
      <c r="P7504" s="143" t="str">
        <f>'Ek.3-A'!L7504</f>
        <v/>
      </c>
      <c r="Q7504" s="24" t="str">
        <f>'Ek.3-A'!M7504</f>
        <v/>
      </c>
      <c r="R7504" s="24">
        <f t="shared" si="1583"/>
        <v>0</v>
      </c>
      <c r="S7504" s="141" t="str">
        <f t="shared" si="1584"/>
        <v>H</v>
      </c>
      <c r="T7504" s="24">
        <f>IF(S7504="E",SUM($R$5:R7504),0)</f>
        <v>0</v>
      </c>
      <c r="U7504" s="143">
        <f t="shared" si="1585"/>
        <v>0</v>
      </c>
    </row>
    <row r="7505" spans="1:41" x14ac:dyDescent="0.25">
      <c r="A7505" s="6">
        <v>76.050000000000097</v>
      </c>
      <c r="B7505" s="32" t="s">
        <v>318</v>
      </c>
      <c r="L7505" s="97"/>
      <c r="M7505" s="5"/>
      <c r="N7505" s="5"/>
      <c r="O7505" s="5"/>
      <c r="Q7505" s="23"/>
      <c r="T7505" s="24"/>
      <c r="U7505" s="25"/>
    </row>
    <row r="7506" spans="1:41" x14ac:dyDescent="0.25">
      <c r="A7506" s="6">
        <v>76.060000000000102</v>
      </c>
      <c r="B7506" s="32" t="s">
        <v>318</v>
      </c>
      <c r="K7506" s="3">
        <f>K7504+1</f>
        <v>5531</v>
      </c>
      <c r="L7506" s="97" t="str">
        <f>IF(TRIM('Ek.3-A'!F7506)&lt;&gt;"","var","yok")</f>
        <v>yok</v>
      </c>
      <c r="M7506" s="5" t="str">
        <f>IF('Ek.3-A'!F7506="", "", IF(VLOOKUP('Ek.3-A'!F7506, Veriler!D:E, 2, 0)=0, "", VLOOKUP('Ek.3-A'!F7506, Veriler!D:E, 2, 0)))</f>
        <v/>
      </c>
      <c r="N7506" s="5" t="str">
        <f>IF('Ek.3-A'!P7506="", "", 'Ek.3-A'!P7506)</f>
        <v/>
      </c>
      <c r="O7506" s="142">
        <f>'Ek.3-A'!S7506</f>
        <v>0</v>
      </c>
      <c r="P7506" s="143" t="str">
        <f>'Ek.3-A'!L7506</f>
        <v/>
      </c>
      <c r="Q7506" s="24" t="str">
        <f>'Ek.3-A'!M7506</f>
        <v/>
      </c>
      <c r="R7506" s="24">
        <f t="shared" ref="R7506:R7519" si="1587">IF(L7506="var",0,IF(Q7506&lt;=0.005,Q7506,0))</f>
        <v>0</v>
      </c>
      <c r="S7506" s="141" t="str">
        <f t="shared" ref="S7506:S7519" si="1588">IF(Q7506&lt;=0.005,"E","H")</f>
        <v>H</v>
      </c>
      <c r="T7506" s="24">
        <f>IF(S7506="E",SUM($R$5:R7506),0)</f>
        <v>0</v>
      </c>
      <c r="U7506" s="143">
        <f t="shared" ref="U7506:U7519" si="1589">IF(T7506&lt;=0.1, O7506, IF(R7506&gt;$G$2, R7506*O7506, $G$2*O7506))</f>
        <v>0</v>
      </c>
    </row>
    <row r="7507" spans="1:41" x14ac:dyDescent="0.25">
      <c r="A7507" s="6">
        <v>76.070000000000107</v>
      </c>
      <c r="B7507" s="32" t="s">
        <v>318</v>
      </c>
      <c r="K7507" s="3">
        <f t="shared" ref="K7507:K7519" si="1590">K7506+1</f>
        <v>5532</v>
      </c>
      <c r="L7507" s="97" t="str">
        <f>IF(TRIM('Ek.3-A'!F7507)&lt;&gt;"","var","yok")</f>
        <v>yok</v>
      </c>
      <c r="M7507" s="5" t="str">
        <f>IF('Ek.3-A'!F7507="", "", IF(VLOOKUP('Ek.3-A'!F7507, Veriler!D:E, 2, 0)=0, "", VLOOKUP('Ek.3-A'!F7507, Veriler!D:E, 2, 0)))</f>
        <v/>
      </c>
      <c r="N7507" s="5" t="str">
        <f>IF('Ek.3-A'!P7507="", "", 'Ek.3-A'!P7507)</f>
        <v/>
      </c>
      <c r="O7507" s="142">
        <f>'Ek.3-A'!S7507</f>
        <v>0</v>
      </c>
      <c r="P7507" s="143" t="str">
        <f>'Ek.3-A'!L7507</f>
        <v/>
      </c>
      <c r="Q7507" s="24" t="str">
        <f>'Ek.3-A'!M7507</f>
        <v/>
      </c>
      <c r="R7507" s="24">
        <f t="shared" si="1587"/>
        <v>0</v>
      </c>
      <c r="S7507" s="141" t="str">
        <f t="shared" si="1588"/>
        <v>H</v>
      </c>
      <c r="T7507" s="24">
        <f>IF(S7507="E",SUM($R$5:R7507),0)</f>
        <v>0</v>
      </c>
      <c r="U7507" s="143">
        <f t="shared" si="1589"/>
        <v>0</v>
      </c>
    </row>
    <row r="7508" spans="1:41" x14ac:dyDescent="0.25">
      <c r="A7508" s="6">
        <v>76.080000000000098</v>
      </c>
      <c r="B7508" s="32" t="s">
        <v>318</v>
      </c>
      <c r="K7508" s="3">
        <f t="shared" si="1590"/>
        <v>5533</v>
      </c>
      <c r="L7508" s="97" t="str">
        <f>IF(TRIM('Ek.3-A'!F7508)&lt;&gt;"","var","yok")</f>
        <v>yok</v>
      </c>
      <c r="M7508" s="5" t="str">
        <f>IF('Ek.3-A'!F7508="", "", IF(VLOOKUP('Ek.3-A'!F7508, Veriler!D:E, 2, 0)=0, "", VLOOKUP('Ek.3-A'!F7508, Veriler!D:E, 2, 0)))</f>
        <v/>
      </c>
      <c r="N7508" s="5" t="str">
        <f>IF('Ek.3-A'!P7508="", "", 'Ek.3-A'!P7508)</f>
        <v/>
      </c>
      <c r="O7508" s="142">
        <f>'Ek.3-A'!S7508</f>
        <v>0</v>
      </c>
      <c r="P7508" s="143" t="str">
        <f>'Ek.3-A'!L7508</f>
        <v/>
      </c>
      <c r="Q7508" s="24" t="str">
        <f>'Ek.3-A'!M7508</f>
        <v/>
      </c>
      <c r="R7508" s="24">
        <f t="shared" si="1587"/>
        <v>0</v>
      </c>
      <c r="S7508" s="141" t="str">
        <f t="shared" si="1588"/>
        <v>H</v>
      </c>
      <c r="T7508" s="24">
        <f>IF(S7508="E",SUM($R$5:R7508),0)</f>
        <v>0</v>
      </c>
      <c r="U7508" s="143">
        <f t="shared" si="1589"/>
        <v>0</v>
      </c>
    </row>
    <row r="7509" spans="1:41" x14ac:dyDescent="0.25">
      <c r="A7509" s="6">
        <v>76.090000000000103</v>
      </c>
      <c r="B7509" s="32" t="s">
        <v>318</v>
      </c>
      <c r="K7509" s="3">
        <f t="shared" si="1590"/>
        <v>5534</v>
      </c>
      <c r="L7509" s="97" t="str">
        <f>IF(TRIM('Ek.3-A'!F7509)&lt;&gt;"","var","yok")</f>
        <v>yok</v>
      </c>
      <c r="M7509" s="5" t="str">
        <f>IF('Ek.3-A'!F7509="", "", IF(VLOOKUP('Ek.3-A'!F7509, Veriler!D:E, 2, 0)=0, "", VLOOKUP('Ek.3-A'!F7509, Veriler!D:E, 2, 0)))</f>
        <v/>
      </c>
      <c r="N7509" s="5" t="str">
        <f>IF('Ek.3-A'!P7509="", "", 'Ek.3-A'!P7509)</f>
        <v/>
      </c>
      <c r="O7509" s="142">
        <f>'Ek.3-A'!S7509</f>
        <v>0</v>
      </c>
      <c r="P7509" s="143" t="str">
        <f>'Ek.3-A'!L7509</f>
        <v/>
      </c>
      <c r="Q7509" s="24" t="str">
        <f>'Ek.3-A'!M7509</f>
        <v/>
      </c>
      <c r="R7509" s="24">
        <f t="shared" si="1587"/>
        <v>0</v>
      </c>
      <c r="S7509" s="141" t="str">
        <f t="shared" si="1588"/>
        <v>H</v>
      </c>
      <c r="T7509" s="24">
        <f>IF(S7509="E",SUM($R$5:R7509),0)</f>
        <v>0</v>
      </c>
      <c r="U7509" s="143">
        <f t="shared" si="1589"/>
        <v>0</v>
      </c>
    </row>
    <row r="7510" spans="1:41" x14ac:dyDescent="0.25">
      <c r="A7510" s="6">
        <v>76.100000000000094</v>
      </c>
      <c r="B7510" s="32" t="s">
        <v>318</v>
      </c>
      <c r="K7510" s="3">
        <f t="shared" si="1590"/>
        <v>5535</v>
      </c>
      <c r="L7510" s="97" t="str">
        <f>IF(TRIM('Ek.3-A'!F7510)&lt;&gt;"","var","yok")</f>
        <v>yok</v>
      </c>
      <c r="M7510" s="5" t="str">
        <f>IF('Ek.3-A'!F7510="", "", IF(VLOOKUP('Ek.3-A'!F7510, Veriler!D:E, 2, 0)=0, "", VLOOKUP('Ek.3-A'!F7510, Veriler!D:E, 2, 0)))</f>
        <v/>
      </c>
      <c r="N7510" s="5" t="str">
        <f>IF('Ek.3-A'!P7510="", "", 'Ek.3-A'!P7510)</f>
        <v/>
      </c>
      <c r="O7510" s="142">
        <f>'Ek.3-A'!S7510</f>
        <v>0</v>
      </c>
      <c r="P7510" s="143" t="str">
        <f>'Ek.3-A'!L7510</f>
        <v/>
      </c>
      <c r="Q7510" s="24" t="str">
        <f>'Ek.3-A'!M7510</f>
        <v/>
      </c>
      <c r="R7510" s="24">
        <f t="shared" si="1587"/>
        <v>0</v>
      </c>
      <c r="S7510" s="141" t="str">
        <f t="shared" si="1588"/>
        <v>H</v>
      </c>
      <c r="T7510" s="24">
        <f>IF(S7510="E",SUM($R$5:R7510),0)</f>
        <v>0</v>
      </c>
      <c r="U7510" s="143">
        <f t="shared" si="1589"/>
        <v>0</v>
      </c>
    </row>
    <row r="7511" spans="1:41" x14ac:dyDescent="0.25">
      <c r="A7511" s="6">
        <v>76.110000000000099</v>
      </c>
      <c r="B7511" s="32" t="s">
        <v>318</v>
      </c>
      <c r="K7511" s="3">
        <f t="shared" si="1590"/>
        <v>5536</v>
      </c>
      <c r="L7511" s="97" t="str">
        <f>IF(TRIM('Ek.3-A'!F7511)&lt;&gt;"","var","yok")</f>
        <v>yok</v>
      </c>
      <c r="M7511" s="5" t="str">
        <f>IF('Ek.3-A'!F7511="", "", IF(VLOOKUP('Ek.3-A'!F7511, Veriler!D:E, 2, 0)=0, "", VLOOKUP('Ek.3-A'!F7511, Veriler!D:E, 2, 0)))</f>
        <v/>
      </c>
      <c r="N7511" s="5" t="str">
        <f>IF('Ek.3-A'!P7511="", "", 'Ek.3-A'!P7511)</f>
        <v/>
      </c>
      <c r="O7511" s="142">
        <f>'Ek.3-A'!S7511</f>
        <v>0</v>
      </c>
      <c r="P7511" s="143" t="str">
        <f>'Ek.3-A'!L7511</f>
        <v/>
      </c>
      <c r="Q7511" s="24" t="str">
        <f>'Ek.3-A'!M7511</f>
        <v/>
      </c>
      <c r="R7511" s="24">
        <f t="shared" si="1587"/>
        <v>0</v>
      </c>
      <c r="S7511" s="141" t="str">
        <f t="shared" si="1588"/>
        <v>H</v>
      </c>
      <c r="T7511" s="24">
        <f>IF(S7511="E",SUM($R$5:R7511),0)</f>
        <v>0</v>
      </c>
      <c r="U7511" s="143">
        <f t="shared" si="1589"/>
        <v>0</v>
      </c>
    </row>
    <row r="7512" spans="1:41" x14ac:dyDescent="0.25">
      <c r="A7512" s="6">
        <v>76.120000000000104</v>
      </c>
      <c r="B7512" s="32" t="s">
        <v>318</v>
      </c>
      <c r="K7512" s="3">
        <f t="shared" si="1590"/>
        <v>5537</v>
      </c>
      <c r="L7512" s="97" t="str">
        <f>IF(TRIM('Ek.3-A'!F7512)&lt;&gt;"","var","yok")</f>
        <v>yok</v>
      </c>
      <c r="M7512" s="5" t="str">
        <f>IF('Ek.3-A'!F7512="", "", IF(VLOOKUP('Ek.3-A'!F7512, Veriler!D:E, 2, 0)=0, "", VLOOKUP('Ek.3-A'!F7512, Veriler!D:E, 2, 0)))</f>
        <v/>
      </c>
      <c r="N7512" s="5" t="str">
        <f>IF('Ek.3-A'!P7512="", "", 'Ek.3-A'!P7512)</f>
        <v/>
      </c>
      <c r="O7512" s="142">
        <f>'Ek.3-A'!S7512</f>
        <v>0</v>
      </c>
      <c r="P7512" s="143" t="str">
        <f>'Ek.3-A'!L7512</f>
        <v/>
      </c>
      <c r="Q7512" s="24" t="str">
        <f>'Ek.3-A'!M7512</f>
        <v/>
      </c>
      <c r="R7512" s="24">
        <f t="shared" si="1587"/>
        <v>0</v>
      </c>
      <c r="S7512" s="141" t="str">
        <f t="shared" si="1588"/>
        <v>H</v>
      </c>
      <c r="T7512" s="24">
        <f>IF(S7512="E",SUM($R$5:R7512),0)</f>
        <v>0</v>
      </c>
      <c r="U7512" s="143">
        <f t="shared" si="1589"/>
        <v>0</v>
      </c>
    </row>
    <row r="7513" spans="1:41" x14ac:dyDescent="0.25">
      <c r="A7513" s="6">
        <v>76.130000000000095</v>
      </c>
      <c r="B7513" s="32" t="s">
        <v>318</v>
      </c>
      <c r="K7513" s="3">
        <f t="shared" si="1590"/>
        <v>5538</v>
      </c>
      <c r="L7513" s="97" t="str">
        <f>IF(TRIM('Ek.3-A'!F7513)&lt;&gt;"","var","yok")</f>
        <v>yok</v>
      </c>
      <c r="M7513" s="5" t="str">
        <f>IF('Ek.3-A'!F7513="", "", IF(VLOOKUP('Ek.3-A'!F7513, Veriler!D:E, 2, 0)=0, "", VLOOKUP('Ek.3-A'!F7513, Veriler!D:E, 2, 0)))</f>
        <v/>
      </c>
      <c r="N7513" s="5" t="str">
        <f>IF('Ek.3-A'!P7513="", "", 'Ek.3-A'!P7513)</f>
        <v/>
      </c>
      <c r="O7513" s="142">
        <f>'Ek.3-A'!S7513</f>
        <v>0</v>
      </c>
      <c r="P7513" s="143" t="str">
        <f>'Ek.3-A'!L7513</f>
        <v/>
      </c>
      <c r="Q7513" s="24" t="str">
        <f>'Ek.3-A'!M7513</f>
        <v/>
      </c>
      <c r="R7513" s="24">
        <f t="shared" si="1587"/>
        <v>0</v>
      </c>
      <c r="S7513" s="141" t="str">
        <f t="shared" si="1588"/>
        <v>H</v>
      </c>
      <c r="T7513" s="24">
        <f>IF(S7513="E",SUM($R$5:R7513),0)</f>
        <v>0</v>
      </c>
      <c r="U7513" s="143">
        <f t="shared" si="1589"/>
        <v>0</v>
      </c>
    </row>
    <row r="7514" spans="1:41" x14ac:dyDescent="0.25">
      <c r="A7514" s="6">
        <v>76.1400000000001</v>
      </c>
      <c r="B7514" s="32" t="s">
        <v>318</v>
      </c>
      <c r="K7514" s="3">
        <f t="shared" si="1590"/>
        <v>5539</v>
      </c>
      <c r="L7514" s="97" t="str">
        <f>IF(TRIM('Ek.3-A'!F7514)&lt;&gt;"","var","yok")</f>
        <v>yok</v>
      </c>
      <c r="M7514" s="5" t="str">
        <f>IF('Ek.3-A'!F7514="", "", IF(VLOOKUP('Ek.3-A'!F7514, Veriler!D:E, 2, 0)=0, "", VLOOKUP('Ek.3-A'!F7514, Veriler!D:E, 2, 0)))</f>
        <v/>
      </c>
      <c r="N7514" s="5" t="str">
        <f>IF('Ek.3-A'!P7514="", "", 'Ek.3-A'!P7514)</f>
        <v/>
      </c>
      <c r="O7514" s="142">
        <f>'Ek.3-A'!S7514</f>
        <v>0</v>
      </c>
      <c r="P7514" s="143" t="str">
        <f>'Ek.3-A'!L7514</f>
        <v/>
      </c>
      <c r="Q7514" s="24" t="str">
        <f>'Ek.3-A'!M7514</f>
        <v/>
      </c>
      <c r="R7514" s="24">
        <f t="shared" si="1587"/>
        <v>0</v>
      </c>
      <c r="S7514" s="141" t="str">
        <f t="shared" si="1588"/>
        <v>H</v>
      </c>
      <c r="T7514" s="24">
        <f>IF(S7514="E",SUM($R$5:R7514),0)</f>
        <v>0</v>
      </c>
      <c r="U7514" s="143">
        <f t="shared" si="1589"/>
        <v>0</v>
      </c>
    </row>
    <row r="7515" spans="1:41" x14ac:dyDescent="0.25">
      <c r="A7515" s="6">
        <v>76.150000000000105</v>
      </c>
      <c r="B7515" s="32" t="s">
        <v>318</v>
      </c>
      <c r="K7515" s="3">
        <f t="shared" si="1590"/>
        <v>5540</v>
      </c>
      <c r="L7515" s="97" t="str">
        <f>IF(TRIM('Ek.3-A'!F7515)&lt;&gt;"","var","yok")</f>
        <v>yok</v>
      </c>
      <c r="M7515" s="5" t="str">
        <f>IF('Ek.3-A'!F7515="", "", IF(VLOOKUP('Ek.3-A'!F7515, Veriler!D:E, 2, 0)=0, "", VLOOKUP('Ek.3-A'!F7515, Veriler!D:E, 2, 0)))</f>
        <v/>
      </c>
      <c r="N7515" s="5" t="str">
        <f>IF('Ek.3-A'!P7515="", "", 'Ek.3-A'!P7515)</f>
        <v/>
      </c>
      <c r="O7515" s="142">
        <f>'Ek.3-A'!S7515</f>
        <v>0</v>
      </c>
      <c r="P7515" s="143" t="str">
        <f>'Ek.3-A'!L7515</f>
        <v/>
      </c>
      <c r="Q7515" s="24" t="str">
        <f>'Ek.3-A'!M7515</f>
        <v/>
      </c>
      <c r="R7515" s="24">
        <f t="shared" si="1587"/>
        <v>0</v>
      </c>
      <c r="S7515" s="141" t="str">
        <f t="shared" si="1588"/>
        <v>H</v>
      </c>
      <c r="T7515" s="24">
        <f>IF(S7515="E",SUM($R$5:R7515),0)</f>
        <v>0</v>
      </c>
      <c r="U7515" s="143">
        <f t="shared" si="1589"/>
        <v>0</v>
      </c>
    </row>
    <row r="7516" spans="1:41" x14ac:dyDescent="0.25">
      <c r="A7516" s="6">
        <v>76.160000000000096</v>
      </c>
      <c r="B7516" s="32" t="s">
        <v>318</v>
      </c>
      <c r="K7516" s="3">
        <f t="shared" si="1590"/>
        <v>5541</v>
      </c>
      <c r="L7516" s="97" t="str">
        <f>IF(TRIM('Ek.3-A'!F7516)&lt;&gt;"","var","yok")</f>
        <v>yok</v>
      </c>
      <c r="M7516" s="5" t="str">
        <f>IF('Ek.3-A'!F7516="", "", IF(VLOOKUP('Ek.3-A'!F7516, Veriler!D:E, 2, 0)=0, "", VLOOKUP('Ek.3-A'!F7516, Veriler!D:E, 2, 0)))</f>
        <v/>
      </c>
      <c r="N7516" s="5" t="str">
        <f>IF('Ek.3-A'!P7516="", "", 'Ek.3-A'!P7516)</f>
        <v/>
      </c>
      <c r="O7516" s="142">
        <f>'Ek.3-A'!S7516</f>
        <v>0</v>
      </c>
      <c r="P7516" s="143" t="str">
        <f>'Ek.3-A'!L7516</f>
        <v/>
      </c>
      <c r="Q7516" s="24" t="str">
        <f>'Ek.3-A'!M7516</f>
        <v/>
      </c>
      <c r="R7516" s="24">
        <f t="shared" si="1587"/>
        <v>0</v>
      </c>
      <c r="S7516" s="141" t="str">
        <f t="shared" si="1588"/>
        <v>H</v>
      </c>
      <c r="T7516" s="24">
        <f>IF(S7516="E",SUM($R$5:R7516),0)</f>
        <v>0</v>
      </c>
      <c r="U7516" s="143">
        <f t="shared" si="1589"/>
        <v>0</v>
      </c>
    </row>
    <row r="7517" spans="1:41" x14ac:dyDescent="0.25">
      <c r="A7517" s="6">
        <v>76.170000000000101</v>
      </c>
      <c r="B7517" s="32" t="s">
        <v>318</v>
      </c>
      <c r="K7517" s="3">
        <f t="shared" si="1590"/>
        <v>5542</v>
      </c>
      <c r="L7517" s="97" t="str">
        <f>IF(TRIM('Ek.3-A'!F7517)&lt;&gt;"","var","yok")</f>
        <v>yok</v>
      </c>
      <c r="M7517" s="5" t="str">
        <f>IF('Ek.3-A'!F7517="", "", IF(VLOOKUP('Ek.3-A'!F7517, Veriler!D:E, 2, 0)=0, "", VLOOKUP('Ek.3-A'!F7517, Veriler!D:E, 2, 0)))</f>
        <v/>
      </c>
      <c r="N7517" s="5" t="str">
        <f>IF('Ek.3-A'!P7517="", "", 'Ek.3-A'!P7517)</f>
        <v/>
      </c>
      <c r="O7517" s="142">
        <f>'Ek.3-A'!S7517</f>
        <v>0</v>
      </c>
      <c r="P7517" s="143" t="str">
        <f>'Ek.3-A'!L7517</f>
        <v/>
      </c>
      <c r="Q7517" s="24" t="str">
        <f>'Ek.3-A'!M7517</f>
        <v/>
      </c>
      <c r="R7517" s="24">
        <f t="shared" si="1587"/>
        <v>0</v>
      </c>
      <c r="S7517" s="141" t="str">
        <f t="shared" si="1588"/>
        <v>H</v>
      </c>
      <c r="T7517" s="24">
        <f>IF(S7517="E",SUM($R$5:R7517),0)</f>
        <v>0</v>
      </c>
      <c r="U7517" s="143">
        <f t="shared" si="1589"/>
        <v>0</v>
      </c>
    </row>
    <row r="7518" spans="1:41" x14ac:dyDescent="0.25">
      <c r="A7518" s="6">
        <v>76.180000000000106</v>
      </c>
      <c r="B7518" s="32" t="s">
        <v>318</v>
      </c>
      <c r="K7518" s="3">
        <f t="shared" si="1590"/>
        <v>5543</v>
      </c>
      <c r="L7518" s="97" t="str">
        <f>IF(TRIM('Ek.3-A'!F7518)&lt;&gt;"","var","yok")</f>
        <v>yok</v>
      </c>
      <c r="M7518" s="5" t="str">
        <f>IF('Ek.3-A'!F7518="", "", IF(VLOOKUP('Ek.3-A'!F7518, Veriler!D:E, 2, 0)=0, "", VLOOKUP('Ek.3-A'!F7518, Veriler!D:E, 2, 0)))</f>
        <v/>
      </c>
      <c r="N7518" s="5" t="str">
        <f>IF('Ek.3-A'!P7518="", "", 'Ek.3-A'!P7518)</f>
        <v/>
      </c>
      <c r="O7518" s="142">
        <f>'Ek.3-A'!S7518</f>
        <v>0</v>
      </c>
      <c r="P7518" s="143" t="str">
        <f>'Ek.3-A'!L7518</f>
        <v/>
      </c>
      <c r="Q7518" s="24" t="str">
        <f>'Ek.3-A'!M7518</f>
        <v/>
      </c>
      <c r="R7518" s="24">
        <f t="shared" si="1587"/>
        <v>0</v>
      </c>
      <c r="S7518" s="141" t="str">
        <f t="shared" si="1588"/>
        <v>H</v>
      </c>
      <c r="T7518" s="24">
        <f>IF(S7518="E",SUM($R$5:R7518),0)</f>
        <v>0</v>
      </c>
      <c r="U7518" s="143">
        <f t="shared" si="1589"/>
        <v>0</v>
      </c>
    </row>
    <row r="7519" spans="1:41" x14ac:dyDescent="0.25">
      <c r="A7519" s="6">
        <v>76.190000000000097</v>
      </c>
      <c r="B7519" s="32" t="s">
        <v>318</v>
      </c>
      <c r="K7519" s="3">
        <f t="shared" si="1590"/>
        <v>5544</v>
      </c>
      <c r="L7519" s="97" t="str">
        <f>IF(TRIM('Ek.3-A'!F7519)&lt;&gt;"","var","yok")</f>
        <v>yok</v>
      </c>
      <c r="M7519" s="5" t="str">
        <f>IF('Ek.3-A'!F7519="", "", IF(VLOOKUP('Ek.3-A'!F7519, Veriler!D:E, 2, 0)=0, "", VLOOKUP('Ek.3-A'!F7519, Veriler!D:E, 2, 0)))</f>
        <v/>
      </c>
      <c r="N7519" s="5" t="str">
        <f>IF('Ek.3-A'!P7519="", "", 'Ek.3-A'!P7519)</f>
        <v/>
      </c>
      <c r="O7519" s="142">
        <f>'Ek.3-A'!S7519</f>
        <v>0</v>
      </c>
      <c r="P7519" s="143" t="str">
        <f>'Ek.3-A'!L7519</f>
        <v/>
      </c>
      <c r="Q7519" s="24" t="str">
        <f>'Ek.3-A'!M7519</f>
        <v/>
      </c>
      <c r="R7519" s="24">
        <f t="shared" si="1587"/>
        <v>0</v>
      </c>
      <c r="S7519" s="141" t="str">
        <f t="shared" si="1588"/>
        <v>H</v>
      </c>
      <c r="T7519" s="24">
        <f>IF(S7519="E",SUM($R$5:R7519),0)</f>
        <v>0</v>
      </c>
      <c r="U7519" s="143">
        <f t="shared" si="1589"/>
        <v>0</v>
      </c>
    </row>
    <row r="7520" spans="1:41" x14ac:dyDescent="0.25">
      <c r="A7520" s="6">
        <v>76.200000000000102</v>
      </c>
      <c r="B7520" s="32" t="s">
        <v>318</v>
      </c>
      <c r="T7520" s="24"/>
      <c r="U7520" s="25"/>
      <c r="AO7520" s="140">
        <f>'Ek.3-A'!L7520</f>
        <v>0</v>
      </c>
    </row>
    <row r="7521" spans="1:21" x14ac:dyDescent="0.25">
      <c r="A7521" s="6">
        <v>76.210000000000093</v>
      </c>
      <c r="B7521" s="32" t="s">
        <v>318</v>
      </c>
      <c r="T7521" s="24"/>
      <c r="U7521" s="25"/>
    </row>
    <row r="7522" spans="1:21" x14ac:dyDescent="0.25">
      <c r="A7522" s="6">
        <v>76.220000000000098</v>
      </c>
      <c r="B7522" s="32" t="s">
        <v>318</v>
      </c>
      <c r="T7522" s="24"/>
      <c r="U7522" s="25"/>
    </row>
    <row r="7523" spans="1:21" x14ac:dyDescent="0.25">
      <c r="A7523" s="6">
        <v>76.230000000000103</v>
      </c>
      <c r="B7523" s="32" t="s">
        <v>318</v>
      </c>
      <c r="T7523" s="24"/>
      <c r="U7523" s="25"/>
    </row>
    <row r="7524" spans="1:21" x14ac:dyDescent="0.25">
      <c r="A7524" s="6">
        <v>76.240000000000094</v>
      </c>
      <c r="B7524" s="32" t="s">
        <v>318</v>
      </c>
      <c r="T7524" s="24"/>
      <c r="U7524" s="25"/>
    </row>
    <row r="7525" spans="1:21" x14ac:dyDescent="0.25">
      <c r="A7525" s="6">
        <v>76.250000000000099</v>
      </c>
      <c r="B7525" s="32" t="s">
        <v>318</v>
      </c>
      <c r="T7525" s="24"/>
      <c r="U7525" s="25"/>
    </row>
    <row r="7526" spans="1:21" x14ac:dyDescent="0.25">
      <c r="A7526" s="6">
        <v>76.260000000000105</v>
      </c>
      <c r="B7526" s="32" t="s">
        <v>318</v>
      </c>
      <c r="T7526" s="24"/>
      <c r="U7526" s="25"/>
    </row>
    <row r="7527" spans="1:21" x14ac:dyDescent="0.25">
      <c r="A7527" s="6">
        <v>76.270000000000095</v>
      </c>
      <c r="B7527" s="32" t="s">
        <v>318</v>
      </c>
      <c r="T7527" s="24"/>
      <c r="U7527" s="25"/>
    </row>
    <row r="7528" spans="1:21" x14ac:dyDescent="0.25">
      <c r="A7528" s="6">
        <v>76.280000000000101</v>
      </c>
      <c r="B7528" s="32" t="s">
        <v>318</v>
      </c>
      <c r="T7528" s="24"/>
      <c r="U7528" s="25"/>
    </row>
    <row r="7529" spans="1:21" x14ac:dyDescent="0.25">
      <c r="A7529" s="6">
        <v>76.290000000000106</v>
      </c>
      <c r="B7529" s="32" t="s">
        <v>318</v>
      </c>
      <c r="K7529" s="3">
        <f>K7519+1</f>
        <v>5545</v>
      </c>
      <c r="L7529" s="97" t="str">
        <f>IF(TRIM('Ek.3-A'!F7529)&lt;&gt;"","var","yok")</f>
        <v>yok</v>
      </c>
      <c r="M7529" s="5" t="str">
        <f>IF('Ek.3-A'!F7529="", "", IF(VLOOKUP('Ek.3-A'!F7529, Veriler!D:E, 2, 0)=0, "", VLOOKUP('Ek.3-A'!F7529, Veriler!D:E, 2, 0)))</f>
        <v/>
      </c>
      <c r="N7529" s="5" t="str">
        <f>IF('Ek.3-A'!P7529="", "", 'Ek.3-A'!P7529)</f>
        <v/>
      </c>
      <c r="O7529" s="142">
        <f>'Ek.3-A'!S7529</f>
        <v>0</v>
      </c>
      <c r="P7529" s="143" t="str">
        <f>'Ek.3-A'!L7529</f>
        <v/>
      </c>
      <c r="Q7529" s="24" t="str">
        <f>'Ek.3-A'!M7529</f>
        <v/>
      </c>
      <c r="R7529" s="24">
        <f t="shared" ref="R7529:R7542" si="1591">IF(L7529="var",0,IF(Q7529&lt;=0.005,Q7529,0))</f>
        <v>0</v>
      </c>
      <c r="S7529" s="141" t="str">
        <f t="shared" ref="S7529:S7542" si="1592">IF(Q7529&lt;=0.005,"E","H")</f>
        <v>H</v>
      </c>
      <c r="T7529" s="24">
        <f>IF(S7529="E",SUM($R$5:R7529),0)</f>
        <v>0</v>
      </c>
      <c r="U7529" s="143">
        <f t="shared" ref="U7529:U7542" si="1593">IF(T7529&lt;=0.1, O7529, IF(R7529&gt;$G$2, R7529*O7529, $G$2*O7529))</f>
        <v>0</v>
      </c>
    </row>
    <row r="7530" spans="1:21" x14ac:dyDescent="0.25">
      <c r="A7530" s="6">
        <v>76.300000000000097</v>
      </c>
      <c r="B7530" s="32" t="s">
        <v>318</v>
      </c>
      <c r="K7530" s="3">
        <f t="shared" ref="K7530:K7542" si="1594">K7529+1</f>
        <v>5546</v>
      </c>
      <c r="L7530" s="97" t="str">
        <f>IF(TRIM('Ek.3-A'!F7530)&lt;&gt;"","var","yok")</f>
        <v>yok</v>
      </c>
      <c r="M7530" s="5" t="str">
        <f>IF('Ek.3-A'!F7530="", "", IF(VLOOKUP('Ek.3-A'!F7530, Veriler!D:E, 2, 0)=0, "", VLOOKUP('Ek.3-A'!F7530, Veriler!D:E, 2, 0)))</f>
        <v/>
      </c>
      <c r="N7530" s="5" t="str">
        <f>IF('Ek.3-A'!P7530="", "", 'Ek.3-A'!P7530)</f>
        <v/>
      </c>
      <c r="O7530" s="142">
        <f>'Ek.3-A'!S7530</f>
        <v>0</v>
      </c>
      <c r="P7530" s="143" t="str">
        <f>'Ek.3-A'!L7530</f>
        <v/>
      </c>
      <c r="Q7530" s="24" t="str">
        <f>'Ek.3-A'!M7530</f>
        <v/>
      </c>
      <c r="R7530" s="24">
        <f t="shared" si="1591"/>
        <v>0</v>
      </c>
      <c r="S7530" s="141" t="str">
        <f t="shared" si="1592"/>
        <v>H</v>
      </c>
      <c r="T7530" s="24">
        <f>IF(S7530="E",SUM($R$5:R7530),0)</f>
        <v>0</v>
      </c>
      <c r="U7530" s="143">
        <f t="shared" si="1593"/>
        <v>0</v>
      </c>
    </row>
    <row r="7531" spans="1:21" x14ac:dyDescent="0.25">
      <c r="A7531" s="6">
        <v>76.310000000000102</v>
      </c>
      <c r="B7531" s="32" t="s">
        <v>318</v>
      </c>
      <c r="K7531" s="3">
        <f t="shared" si="1594"/>
        <v>5547</v>
      </c>
      <c r="L7531" s="97" t="str">
        <f>IF(TRIM('Ek.3-A'!F7531)&lt;&gt;"","var","yok")</f>
        <v>yok</v>
      </c>
      <c r="M7531" s="5" t="str">
        <f>IF('Ek.3-A'!F7531="", "", IF(VLOOKUP('Ek.3-A'!F7531, Veriler!D:E, 2, 0)=0, "", VLOOKUP('Ek.3-A'!F7531, Veriler!D:E, 2, 0)))</f>
        <v/>
      </c>
      <c r="N7531" s="5" t="str">
        <f>IF('Ek.3-A'!P7531="", "", 'Ek.3-A'!P7531)</f>
        <v/>
      </c>
      <c r="O7531" s="142">
        <f>'Ek.3-A'!S7531</f>
        <v>0</v>
      </c>
      <c r="P7531" s="143" t="str">
        <f>'Ek.3-A'!L7531</f>
        <v/>
      </c>
      <c r="Q7531" s="24" t="str">
        <f>'Ek.3-A'!M7531</f>
        <v/>
      </c>
      <c r="R7531" s="24">
        <f t="shared" si="1591"/>
        <v>0</v>
      </c>
      <c r="S7531" s="141" t="str">
        <f t="shared" si="1592"/>
        <v>H</v>
      </c>
      <c r="T7531" s="24">
        <f>IF(S7531="E",SUM($R$5:R7531),0)</f>
        <v>0</v>
      </c>
      <c r="U7531" s="143">
        <f t="shared" si="1593"/>
        <v>0</v>
      </c>
    </row>
    <row r="7532" spans="1:21" x14ac:dyDescent="0.25">
      <c r="A7532" s="6">
        <v>76.320000000000107</v>
      </c>
      <c r="B7532" s="32" t="s">
        <v>318</v>
      </c>
      <c r="K7532" s="3">
        <f t="shared" si="1594"/>
        <v>5548</v>
      </c>
      <c r="L7532" s="97" t="str">
        <f>IF(TRIM('Ek.3-A'!F7532)&lt;&gt;"","var","yok")</f>
        <v>yok</v>
      </c>
      <c r="M7532" s="5" t="str">
        <f>IF('Ek.3-A'!F7532="", "", IF(VLOOKUP('Ek.3-A'!F7532, Veriler!D:E, 2, 0)=0, "", VLOOKUP('Ek.3-A'!F7532, Veriler!D:E, 2, 0)))</f>
        <v/>
      </c>
      <c r="N7532" s="5" t="str">
        <f>IF('Ek.3-A'!P7532="", "", 'Ek.3-A'!P7532)</f>
        <v/>
      </c>
      <c r="O7532" s="142">
        <f>'Ek.3-A'!S7532</f>
        <v>0</v>
      </c>
      <c r="P7532" s="143" t="str">
        <f>'Ek.3-A'!L7532</f>
        <v/>
      </c>
      <c r="Q7532" s="24" t="str">
        <f>'Ek.3-A'!M7532</f>
        <v/>
      </c>
      <c r="R7532" s="24">
        <f t="shared" si="1591"/>
        <v>0</v>
      </c>
      <c r="S7532" s="141" t="str">
        <f t="shared" si="1592"/>
        <v>H</v>
      </c>
      <c r="T7532" s="24">
        <f>IF(S7532="E",SUM($R$5:R7532),0)</f>
        <v>0</v>
      </c>
      <c r="U7532" s="143">
        <f t="shared" si="1593"/>
        <v>0</v>
      </c>
    </row>
    <row r="7533" spans="1:21" x14ac:dyDescent="0.25">
      <c r="A7533" s="6">
        <v>76.330000000000098</v>
      </c>
      <c r="B7533" s="32" t="s">
        <v>318</v>
      </c>
      <c r="K7533" s="3">
        <f t="shared" si="1594"/>
        <v>5549</v>
      </c>
      <c r="L7533" s="97" t="str">
        <f>IF(TRIM('Ek.3-A'!F7533)&lt;&gt;"","var","yok")</f>
        <v>yok</v>
      </c>
      <c r="M7533" s="5" t="str">
        <f>IF('Ek.3-A'!F7533="", "", IF(VLOOKUP('Ek.3-A'!F7533, Veriler!D:E, 2, 0)=0, "", VLOOKUP('Ek.3-A'!F7533, Veriler!D:E, 2, 0)))</f>
        <v/>
      </c>
      <c r="N7533" s="5" t="str">
        <f>IF('Ek.3-A'!P7533="", "", 'Ek.3-A'!P7533)</f>
        <v/>
      </c>
      <c r="O7533" s="142">
        <f>'Ek.3-A'!S7533</f>
        <v>0</v>
      </c>
      <c r="P7533" s="143" t="str">
        <f>'Ek.3-A'!L7533</f>
        <v/>
      </c>
      <c r="Q7533" s="24" t="str">
        <f>'Ek.3-A'!M7533</f>
        <v/>
      </c>
      <c r="R7533" s="24">
        <f t="shared" si="1591"/>
        <v>0</v>
      </c>
      <c r="S7533" s="141" t="str">
        <f t="shared" si="1592"/>
        <v>H</v>
      </c>
      <c r="T7533" s="24">
        <f>IF(S7533="E",SUM($R$5:R7533),0)</f>
        <v>0</v>
      </c>
      <c r="U7533" s="143">
        <f t="shared" si="1593"/>
        <v>0</v>
      </c>
    </row>
    <row r="7534" spans="1:21" x14ac:dyDescent="0.25">
      <c r="A7534" s="6">
        <v>76.340000000000103</v>
      </c>
      <c r="B7534" s="32" t="s">
        <v>318</v>
      </c>
      <c r="K7534" s="3">
        <f t="shared" si="1594"/>
        <v>5550</v>
      </c>
      <c r="L7534" s="97" t="str">
        <f>IF(TRIM('Ek.3-A'!F7534)&lt;&gt;"","var","yok")</f>
        <v>yok</v>
      </c>
      <c r="M7534" s="5" t="str">
        <f>IF('Ek.3-A'!F7534="", "", IF(VLOOKUP('Ek.3-A'!F7534, Veriler!D:E, 2, 0)=0, "", VLOOKUP('Ek.3-A'!F7534, Veriler!D:E, 2, 0)))</f>
        <v/>
      </c>
      <c r="N7534" s="5" t="str">
        <f>IF('Ek.3-A'!P7534="", "", 'Ek.3-A'!P7534)</f>
        <v/>
      </c>
      <c r="O7534" s="142">
        <f>'Ek.3-A'!S7534</f>
        <v>0</v>
      </c>
      <c r="P7534" s="143" t="str">
        <f>'Ek.3-A'!L7534</f>
        <v/>
      </c>
      <c r="Q7534" s="24" t="str">
        <f>'Ek.3-A'!M7534</f>
        <v/>
      </c>
      <c r="R7534" s="24">
        <f t="shared" si="1591"/>
        <v>0</v>
      </c>
      <c r="S7534" s="141" t="str">
        <f t="shared" si="1592"/>
        <v>H</v>
      </c>
      <c r="T7534" s="24">
        <f>IF(S7534="E",SUM($R$5:R7534),0)</f>
        <v>0</v>
      </c>
      <c r="U7534" s="143">
        <f t="shared" si="1593"/>
        <v>0</v>
      </c>
    </row>
    <row r="7535" spans="1:21" x14ac:dyDescent="0.25">
      <c r="A7535" s="6">
        <v>76.350000000000094</v>
      </c>
      <c r="B7535" s="32" t="s">
        <v>318</v>
      </c>
      <c r="K7535" s="3">
        <f t="shared" si="1594"/>
        <v>5551</v>
      </c>
      <c r="L7535" s="97" t="str">
        <f>IF(TRIM('Ek.3-A'!F7535)&lt;&gt;"","var","yok")</f>
        <v>yok</v>
      </c>
      <c r="M7535" s="5" t="str">
        <f>IF('Ek.3-A'!F7535="", "", IF(VLOOKUP('Ek.3-A'!F7535, Veriler!D:E, 2, 0)=0, "", VLOOKUP('Ek.3-A'!F7535, Veriler!D:E, 2, 0)))</f>
        <v/>
      </c>
      <c r="N7535" s="5" t="str">
        <f>IF('Ek.3-A'!P7535="", "", 'Ek.3-A'!P7535)</f>
        <v/>
      </c>
      <c r="O7535" s="142">
        <f>'Ek.3-A'!S7535</f>
        <v>0</v>
      </c>
      <c r="P7535" s="143" t="str">
        <f>'Ek.3-A'!L7535</f>
        <v/>
      </c>
      <c r="Q7535" s="24" t="str">
        <f>'Ek.3-A'!M7535</f>
        <v/>
      </c>
      <c r="R7535" s="24">
        <f t="shared" si="1591"/>
        <v>0</v>
      </c>
      <c r="S7535" s="141" t="str">
        <f t="shared" si="1592"/>
        <v>H</v>
      </c>
      <c r="T7535" s="24">
        <f>IF(S7535="E",SUM($R$5:R7535),0)</f>
        <v>0</v>
      </c>
      <c r="U7535" s="143">
        <f t="shared" si="1593"/>
        <v>0</v>
      </c>
    </row>
    <row r="7536" spans="1:21" x14ac:dyDescent="0.25">
      <c r="A7536" s="6">
        <v>76.360000000000099</v>
      </c>
      <c r="B7536" s="32" t="s">
        <v>318</v>
      </c>
      <c r="K7536" s="3">
        <f t="shared" si="1594"/>
        <v>5552</v>
      </c>
      <c r="L7536" s="97" t="str">
        <f>IF(TRIM('Ek.3-A'!F7536)&lt;&gt;"","var","yok")</f>
        <v>yok</v>
      </c>
      <c r="M7536" s="5" t="str">
        <f>IF('Ek.3-A'!F7536="", "", IF(VLOOKUP('Ek.3-A'!F7536, Veriler!D:E, 2, 0)=0, "", VLOOKUP('Ek.3-A'!F7536, Veriler!D:E, 2, 0)))</f>
        <v/>
      </c>
      <c r="N7536" s="5" t="str">
        <f>IF('Ek.3-A'!P7536="", "", 'Ek.3-A'!P7536)</f>
        <v/>
      </c>
      <c r="O7536" s="142">
        <f>'Ek.3-A'!S7536</f>
        <v>0</v>
      </c>
      <c r="P7536" s="143" t="str">
        <f>'Ek.3-A'!L7536</f>
        <v/>
      </c>
      <c r="Q7536" s="24" t="str">
        <f>'Ek.3-A'!M7536</f>
        <v/>
      </c>
      <c r="R7536" s="24">
        <f t="shared" si="1591"/>
        <v>0</v>
      </c>
      <c r="S7536" s="141" t="str">
        <f t="shared" si="1592"/>
        <v>H</v>
      </c>
      <c r="T7536" s="24">
        <f>IF(S7536="E",SUM($R$5:R7536),0)</f>
        <v>0</v>
      </c>
      <c r="U7536" s="143">
        <f t="shared" si="1593"/>
        <v>0</v>
      </c>
    </row>
    <row r="7537" spans="1:21" x14ac:dyDescent="0.25">
      <c r="A7537" s="6">
        <v>76.370000000000104</v>
      </c>
      <c r="B7537" s="32" t="s">
        <v>318</v>
      </c>
      <c r="K7537" s="3">
        <f t="shared" si="1594"/>
        <v>5553</v>
      </c>
      <c r="L7537" s="97" t="str">
        <f>IF(TRIM('Ek.3-A'!F7537)&lt;&gt;"","var","yok")</f>
        <v>yok</v>
      </c>
      <c r="M7537" s="5" t="str">
        <f>IF('Ek.3-A'!F7537="", "", IF(VLOOKUP('Ek.3-A'!F7537, Veriler!D:E, 2, 0)=0, "", VLOOKUP('Ek.3-A'!F7537, Veriler!D:E, 2, 0)))</f>
        <v/>
      </c>
      <c r="N7537" s="5" t="str">
        <f>IF('Ek.3-A'!P7537="", "", 'Ek.3-A'!P7537)</f>
        <v/>
      </c>
      <c r="O7537" s="142">
        <f>'Ek.3-A'!S7537</f>
        <v>0</v>
      </c>
      <c r="P7537" s="143" t="str">
        <f>'Ek.3-A'!L7537</f>
        <v/>
      </c>
      <c r="Q7537" s="24" t="str">
        <f>'Ek.3-A'!M7537</f>
        <v/>
      </c>
      <c r="R7537" s="24">
        <f t="shared" si="1591"/>
        <v>0</v>
      </c>
      <c r="S7537" s="141" t="str">
        <f t="shared" si="1592"/>
        <v>H</v>
      </c>
      <c r="T7537" s="24">
        <f>IF(S7537="E",SUM($R$5:R7537),0)</f>
        <v>0</v>
      </c>
      <c r="U7537" s="143">
        <f t="shared" si="1593"/>
        <v>0</v>
      </c>
    </row>
    <row r="7538" spans="1:21" x14ac:dyDescent="0.25">
      <c r="A7538" s="6">
        <v>76.380000000000095</v>
      </c>
      <c r="B7538" s="32" t="s">
        <v>318</v>
      </c>
      <c r="K7538" s="3">
        <f t="shared" si="1594"/>
        <v>5554</v>
      </c>
      <c r="L7538" s="97" t="str">
        <f>IF(TRIM('Ek.3-A'!F7538)&lt;&gt;"","var","yok")</f>
        <v>yok</v>
      </c>
      <c r="M7538" s="5" t="str">
        <f>IF('Ek.3-A'!F7538="", "", IF(VLOOKUP('Ek.3-A'!F7538, Veriler!D:E, 2, 0)=0, "", VLOOKUP('Ek.3-A'!F7538, Veriler!D:E, 2, 0)))</f>
        <v/>
      </c>
      <c r="N7538" s="5" t="str">
        <f>IF('Ek.3-A'!P7538="", "", 'Ek.3-A'!P7538)</f>
        <v/>
      </c>
      <c r="O7538" s="142">
        <f>'Ek.3-A'!S7538</f>
        <v>0</v>
      </c>
      <c r="P7538" s="143" t="str">
        <f>'Ek.3-A'!L7538</f>
        <v/>
      </c>
      <c r="Q7538" s="24" t="str">
        <f>'Ek.3-A'!M7538</f>
        <v/>
      </c>
      <c r="R7538" s="24">
        <f t="shared" si="1591"/>
        <v>0</v>
      </c>
      <c r="S7538" s="141" t="str">
        <f t="shared" si="1592"/>
        <v>H</v>
      </c>
      <c r="T7538" s="24">
        <f>IF(S7538="E",SUM($R$5:R7538),0)</f>
        <v>0</v>
      </c>
      <c r="U7538" s="143">
        <f t="shared" si="1593"/>
        <v>0</v>
      </c>
    </row>
    <row r="7539" spans="1:21" x14ac:dyDescent="0.25">
      <c r="A7539" s="6">
        <v>76.3900000000001</v>
      </c>
      <c r="B7539" s="32" t="s">
        <v>318</v>
      </c>
      <c r="K7539" s="3">
        <f t="shared" si="1594"/>
        <v>5555</v>
      </c>
      <c r="L7539" s="97" t="str">
        <f>IF(TRIM('Ek.3-A'!F7539)&lt;&gt;"","var","yok")</f>
        <v>yok</v>
      </c>
      <c r="M7539" s="5" t="str">
        <f>IF('Ek.3-A'!F7539="", "", IF(VLOOKUP('Ek.3-A'!F7539, Veriler!D:E, 2, 0)=0, "", VLOOKUP('Ek.3-A'!F7539, Veriler!D:E, 2, 0)))</f>
        <v/>
      </c>
      <c r="N7539" s="5" t="str">
        <f>IF('Ek.3-A'!P7539="", "", 'Ek.3-A'!P7539)</f>
        <v/>
      </c>
      <c r="O7539" s="142">
        <f>'Ek.3-A'!S7539</f>
        <v>0</v>
      </c>
      <c r="P7539" s="143" t="str">
        <f>'Ek.3-A'!L7539</f>
        <v/>
      </c>
      <c r="Q7539" s="24" t="str">
        <f>'Ek.3-A'!M7539</f>
        <v/>
      </c>
      <c r="R7539" s="24">
        <f t="shared" si="1591"/>
        <v>0</v>
      </c>
      <c r="S7539" s="141" t="str">
        <f t="shared" si="1592"/>
        <v>H</v>
      </c>
      <c r="T7539" s="24">
        <f>IF(S7539="E",SUM($R$5:R7539),0)</f>
        <v>0</v>
      </c>
      <c r="U7539" s="143">
        <f t="shared" si="1593"/>
        <v>0</v>
      </c>
    </row>
    <row r="7540" spans="1:21" x14ac:dyDescent="0.25">
      <c r="A7540" s="6">
        <v>76.400000000000105</v>
      </c>
      <c r="B7540" s="32" t="s">
        <v>318</v>
      </c>
      <c r="K7540" s="3">
        <f t="shared" si="1594"/>
        <v>5556</v>
      </c>
      <c r="L7540" s="97" t="str">
        <f>IF(TRIM('Ek.3-A'!F7540)&lt;&gt;"","var","yok")</f>
        <v>yok</v>
      </c>
      <c r="M7540" s="5" t="str">
        <f>IF('Ek.3-A'!F7540="", "", IF(VLOOKUP('Ek.3-A'!F7540, Veriler!D:E, 2, 0)=0, "", VLOOKUP('Ek.3-A'!F7540, Veriler!D:E, 2, 0)))</f>
        <v/>
      </c>
      <c r="N7540" s="5" t="str">
        <f>IF('Ek.3-A'!P7540="", "", 'Ek.3-A'!P7540)</f>
        <v/>
      </c>
      <c r="O7540" s="142">
        <f>'Ek.3-A'!S7540</f>
        <v>0</v>
      </c>
      <c r="P7540" s="143" t="str">
        <f>'Ek.3-A'!L7540</f>
        <v/>
      </c>
      <c r="Q7540" s="24" t="str">
        <f>'Ek.3-A'!M7540</f>
        <v/>
      </c>
      <c r="R7540" s="24">
        <f t="shared" si="1591"/>
        <v>0</v>
      </c>
      <c r="S7540" s="141" t="str">
        <f t="shared" si="1592"/>
        <v>H</v>
      </c>
      <c r="T7540" s="24">
        <f>IF(S7540="E",SUM($R$5:R7540),0)</f>
        <v>0</v>
      </c>
      <c r="U7540" s="143">
        <f t="shared" si="1593"/>
        <v>0</v>
      </c>
    </row>
    <row r="7541" spans="1:21" x14ac:dyDescent="0.25">
      <c r="A7541" s="6">
        <v>76.410000000000096</v>
      </c>
      <c r="B7541" s="32" t="s">
        <v>318</v>
      </c>
      <c r="K7541" s="3">
        <f t="shared" si="1594"/>
        <v>5557</v>
      </c>
      <c r="L7541" s="97" t="str">
        <f>IF(TRIM('Ek.3-A'!F7541)&lt;&gt;"","var","yok")</f>
        <v>yok</v>
      </c>
      <c r="M7541" s="5" t="str">
        <f>IF('Ek.3-A'!F7541="", "", IF(VLOOKUP('Ek.3-A'!F7541, Veriler!D:E, 2, 0)=0, "", VLOOKUP('Ek.3-A'!F7541, Veriler!D:E, 2, 0)))</f>
        <v/>
      </c>
      <c r="N7541" s="5" t="str">
        <f>IF('Ek.3-A'!P7541="", "", 'Ek.3-A'!P7541)</f>
        <v/>
      </c>
      <c r="O7541" s="142">
        <f>'Ek.3-A'!S7541</f>
        <v>0</v>
      </c>
      <c r="P7541" s="143" t="str">
        <f>'Ek.3-A'!L7541</f>
        <v/>
      </c>
      <c r="Q7541" s="24" t="str">
        <f>'Ek.3-A'!M7541</f>
        <v/>
      </c>
      <c r="R7541" s="24">
        <f t="shared" si="1591"/>
        <v>0</v>
      </c>
      <c r="S7541" s="141" t="str">
        <f t="shared" si="1592"/>
        <v>H</v>
      </c>
      <c r="T7541" s="24">
        <f>IF(S7541="E",SUM($R$5:R7541),0)</f>
        <v>0</v>
      </c>
      <c r="U7541" s="143">
        <f t="shared" si="1593"/>
        <v>0</v>
      </c>
    </row>
    <row r="7542" spans="1:21" x14ac:dyDescent="0.25">
      <c r="A7542" s="6">
        <v>76.420000000000101</v>
      </c>
      <c r="B7542" s="32" t="s">
        <v>318</v>
      </c>
      <c r="K7542" s="3">
        <f t="shared" si="1594"/>
        <v>5558</v>
      </c>
      <c r="L7542" s="97" t="str">
        <f>IF(TRIM('Ek.3-A'!F7542)&lt;&gt;"","var","yok")</f>
        <v>yok</v>
      </c>
      <c r="M7542" s="5" t="str">
        <f>IF('Ek.3-A'!F7542="", "", IF(VLOOKUP('Ek.3-A'!F7542, Veriler!D:E, 2, 0)=0, "", VLOOKUP('Ek.3-A'!F7542, Veriler!D:E, 2, 0)))</f>
        <v/>
      </c>
      <c r="N7542" s="5" t="str">
        <f>IF('Ek.3-A'!P7542="", "", 'Ek.3-A'!P7542)</f>
        <v/>
      </c>
      <c r="O7542" s="142">
        <f>'Ek.3-A'!S7542</f>
        <v>0</v>
      </c>
      <c r="P7542" s="143" t="str">
        <f>'Ek.3-A'!L7542</f>
        <v/>
      </c>
      <c r="Q7542" s="24" t="str">
        <f>'Ek.3-A'!M7542</f>
        <v/>
      </c>
      <c r="R7542" s="24">
        <f t="shared" si="1591"/>
        <v>0</v>
      </c>
      <c r="S7542" s="141" t="str">
        <f t="shared" si="1592"/>
        <v>H</v>
      </c>
      <c r="T7542" s="24">
        <f>IF(S7542="E",SUM($R$5:R7542),0)</f>
        <v>0</v>
      </c>
      <c r="U7542" s="143">
        <f t="shared" si="1593"/>
        <v>0</v>
      </c>
    </row>
    <row r="7543" spans="1:21" x14ac:dyDescent="0.25">
      <c r="A7543" s="6">
        <v>76.430000000000106</v>
      </c>
      <c r="B7543" s="32" t="s">
        <v>318</v>
      </c>
      <c r="L7543" s="97"/>
      <c r="M7543" s="5"/>
      <c r="N7543" s="5"/>
      <c r="O7543" s="5"/>
      <c r="Q7543" s="23"/>
      <c r="T7543" s="24"/>
      <c r="U7543" s="25"/>
    </row>
    <row r="7544" spans="1:21" x14ac:dyDescent="0.25">
      <c r="A7544" s="6">
        <v>76.440000000000097</v>
      </c>
      <c r="B7544" s="32" t="s">
        <v>318</v>
      </c>
      <c r="K7544" s="3">
        <f>K7542+1</f>
        <v>5559</v>
      </c>
      <c r="L7544" s="97" t="str">
        <f>IF(TRIM('Ek.3-A'!F7544)&lt;&gt;"","var","yok")</f>
        <v>yok</v>
      </c>
      <c r="M7544" s="5" t="str">
        <f>IF('Ek.3-A'!F7544="", "", IF(VLOOKUP('Ek.3-A'!F7544, Veriler!D:E, 2, 0)=0, "", VLOOKUP('Ek.3-A'!F7544, Veriler!D:E, 2, 0)))</f>
        <v/>
      </c>
      <c r="N7544" s="5" t="str">
        <f>IF('Ek.3-A'!P7544="", "", 'Ek.3-A'!P7544)</f>
        <v/>
      </c>
      <c r="O7544" s="142">
        <f>'Ek.3-A'!S7544</f>
        <v>0</v>
      </c>
      <c r="P7544" s="143" t="str">
        <f>'Ek.3-A'!L7544</f>
        <v/>
      </c>
      <c r="Q7544" s="24" t="str">
        <f>'Ek.3-A'!M7544</f>
        <v/>
      </c>
      <c r="R7544" s="24">
        <f t="shared" ref="R7544:R7557" si="1595">IF(L7544="var",0,IF(Q7544&lt;=0.005,Q7544,0))</f>
        <v>0</v>
      </c>
      <c r="S7544" s="141" t="str">
        <f t="shared" ref="S7544:S7557" si="1596">IF(Q7544&lt;=0.005,"E","H")</f>
        <v>H</v>
      </c>
      <c r="T7544" s="24">
        <f>IF(S7544="E",SUM($R$5:R7544),0)</f>
        <v>0</v>
      </c>
      <c r="U7544" s="143">
        <f t="shared" ref="U7544:U7557" si="1597">IF(T7544&lt;=0.1, O7544, IF(R7544&gt;$G$2, R7544*O7544, $G$2*O7544))</f>
        <v>0</v>
      </c>
    </row>
    <row r="7545" spans="1:21" x14ac:dyDescent="0.25">
      <c r="A7545" s="6">
        <v>76.450000000000102</v>
      </c>
      <c r="B7545" s="32" t="s">
        <v>318</v>
      </c>
      <c r="K7545" s="3">
        <f t="shared" ref="K7545:K7557" si="1598">K7544+1</f>
        <v>5560</v>
      </c>
      <c r="L7545" s="97" t="str">
        <f>IF(TRIM('Ek.3-A'!F7545)&lt;&gt;"","var","yok")</f>
        <v>yok</v>
      </c>
      <c r="M7545" s="5" t="str">
        <f>IF('Ek.3-A'!F7545="", "", IF(VLOOKUP('Ek.3-A'!F7545, Veriler!D:E, 2, 0)=0, "", VLOOKUP('Ek.3-A'!F7545, Veriler!D:E, 2, 0)))</f>
        <v/>
      </c>
      <c r="N7545" s="5" t="str">
        <f>IF('Ek.3-A'!P7545="", "", 'Ek.3-A'!P7545)</f>
        <v/>
      </c>
      <c r="O7545" s="142">
        <f>'Ek.3-A'!S7545</f>
        <v>0</v>
      </c>
      <c r="P7545" s="143" t="str">
        <f>'Ek.3-A'!L7545</f>
        <v/>
      </c>
      <c r="Q7545" s="24" t="str">
        <f>'Ek.3-A'!M7545</f>
        <v/>
      </c>
      <c r="R7545" s="24">
        <f t="shared" si="1595"/>
        <v>0</v>
      </c>
      <c r="S7545" s="141" t="str">
        <f t="shared" si="1596"/>
        <v>H</v>
      </c>
      <c r="T7545" s="24">
        <f>IF(S7545="E",SUM($R$5:R7545),0)</f>
        <v>0</v>
      </c>
      <c r="U7545" s="143">
        <f t="shared" si="1597"/>
        <v>0</v>
      </c>
    </row>
    <row r="7546" spans="1:21" x14ac:dyDescent="0.25">
      <c r="A7546" s="6">
        <v>76.460000000000093</v>
      </c>
      <c r="B7546" s="32" t="s">
        <v>318</v>
      </c>
      <c r="K7546" s="3">
        <f t="shared" si="1598"/>
        <v>5561</v>
      </c>
      <c r="L7546" s="97" t="str">
        <f>IF(TRIM('Ek.3-A'!F7546)&lt;&gt;"","var","yok")</f>
        <v>yok</v>
      </c>
      <c r="M7546" s="5" t="str">
        <f>IF('Ek.3-A'!F7546="", "", IF(VLOOKUP('Ek.3-A'!F7546, Veriler!D:E, 2, 0)=0, "", VLOOKUP('Ek.3-A'!F7546, Veriler!D:E, 2, 0)))</f>
        <v/>
      </c>
      <c r="N7546" s="5" t="str">
        <f>IF('Ek.3-A'!P7546="", "", 'Ek.3-A'!P7546)</f>
        <v/>
      </c>
      <c r="O7546" s="142">
        <f>'Ek.3-A'!S7546</f>
        <v>0</v>
      </c>
      <c r="P7546" s="143" t="str">
        <f>'Ek.3-A'!L7546</f>
        <v/>
      </c>
      <c r="Q7546" s="24" t="str">
        <f>'Ek.3-A'!M7546</f>
        <v/>
      </c>
      <c r="R7546" s="24">
        <f t="shared" si="1595"/>
        <v>0</v>
      </c>
      <c r="S7546" s="141" t="str">
        <f t="shared" si="1596"/>
        <v>H</v>
      </c>
      <c r="T7546" s="24">
        <f>IF(S7546="E",SUM($R$5:R7546),0)</f>
        <v>0</v>
      </c>
      <c r="U7546" s="143">
        <f t="shared" si="1597"/>
        <v>0</v>
      </c>
    </row>
    <row r="7547" spans="1:21" x14ac:dyDescent="0.25">
      <c r="A7547" s="6">
        <v>76.470000000000098</v>
      </c>
      <c r="B7547" s="32" t="s">
        <v>318</v>
      </c>
      <c r="K7547" s="3">
        <f t="shared" si="1598"/>
        <v>5562</v>
      </c>
      <c r="L7547" s="97" t="str">
        <f>IF(TRIM('Ek.3-A'!F7547)&lt;&gt;"","var","yok")</f>
        <v>yok</v>
      </c>
      <c r="M7547" s="5" t="str">
        <f>IF('Ek.3-A'!F7547="", "", IF(VLOOKUP('Ek.3-A'!F7547, Veriler!D:E, 2, 0)=0, "", VLOOKUP('Ek.3-A'!F7547, Veriler!D:E, 2, 0)))</f>
        <v/>
      </c>
      <c r="N7547" s="5" t="str">
        <f>IF('Ek.3-A'!P7547="", "", 'Ek.3-A'!P7547)</f>
        <v/>
      </c>
      <c r="O7547" s="142">
        <f>'Ek.3-A'!S7547</f>
        <v>0</v>
      </c>
      <c r="P7547" s="143" t="str">
        <f>'Ek.3-A'!L7547</f>
        <v/>
      </c>
      <c r="Q7547" s="24" t="str">
        <f>'Ek.3-A'!M7547</f>
        <v/>
      </c>
      <c r="R7547" s="24">
        <f t="shared" si="1595"/>
        <v>0</v>
      </c>
      <c r="S7547" s="141" t="str">
        <f t="shared" si="1596"/>
        <v>H</v>
      </c>
      <c r="T7547" s="24">
        <f>IF(S7547="E",SUM($R$5:R7547),0)</f>
        <v>0</v>
      </c>
      <c r="U7547" s="143">
        <f t="shared" si="1597"/>
        <v>0</v>
      </c>
    </row>
    <row r="7548" spans="1:21" x14ac:dyDescent="0.25">
      <c r="A7548" s="6">
        <v>76.480000000000103</v>
      </c>
      <c r="B7548" s="32" t="s">
        <v>318</v>
      </c>
      <c r="K7548" s="3">
        <f t="shared" si="1598"/>
        <v>5563</v>
      </c>
      <c r="L7548" s="97" t="str">
        <f>IF(TRIM('Ek.3-A'!F7548)&lt;&gt;"","var","yok")</f>
        <v>yok</v>
      </c>
      <c r="M7548" s="5" t="str">
        <f>IF('Ek.3-A'!F7548="", "", IF(VLOOKUP('Ek.3-A'!F7548, Veriler!D:E, 2, 0)=0, "", VLOOKUP('Ek.3-A'!F7548, Veriler!D:E, 2, 0)))</f>
        <v/>
      </c>
      <c r="N7548" s="5" t="str">
        <f>IF('Ek.3-A'!P7548="", "", 'Ek.3-A'!P7548)</f>
        <v/>
      </c>
      <c r="O7548" s="142">
        <f>'Ek.3-A'!S7548</f>
        <v>0</v>
      </c>
      <c r="P7548" s="143" t="str">
        <f>'Ek.3-A'!L7548</f>
        <v/>
      </c>
      <c r="Q7548" s="24" t="str">
        <f>'Ek.3-A'!M7548</f>
        <v/>
      </c>
      <c r="R7548" s="24">
        <f t="shared" si="1595"/>
        <v>0</v>
      </c>
      <c r="S7548" s="141" t="str">
        <f t="shared" si="1596"/>
        <v>H</v>
      </c>
      <c r="T7548" s="24">
        <f>IF(S7548="E",SUM($R$5:R7548),0)</f>
        <v>0</v>
      </c>
      <c r="U7548" s="143">
        <f t="shared" si="1597"/>
        <v>0</v>
      </c>
    </row>
    <row r="7549" spans="1:21" x14ac:dyDescent="0.25">
      <c r="A7549" s="6">
        <v>76.490000000000094</v>
      </c>
      <c r="B7549" s="32" t="s">
        <v>318</v>
      </c>
      <c r="K7549" s="3">
        <f t="shared" si="1598"/>
        <v>5564</v>
      </c>
      <c r="L7549" s="97" t="str">
        <f>IF(TRIM('Ek.3-A'!F7549)&lt;&gt;"","var","yok")</f>
        <v>yok</v>
      </c>
      <c r="M7549" s="5" t="str">
        <f>IF('Ek.3-A'!F7549="", "", IF(VLOOKUP('Ek.3-A'!F7549, Veriler!D:E, 2, 0)=0, "", VLOOKUP('Ek.3-A'!F7549, Veriler!D:E, 2, 0)))</f>
        <v/>
      </c>
      <c r="N7549" s="5" t="str">
        <f>IF('Ek.3-A'!P7549="", "", 'Ek.3-A'!P7549)</f>
        <v/>
      </c>
      <c r="O7549" s="142">
        <f>'Ek.3-A'!S7549</f>
        <v>0</v>
      </c>
      <c r="P7549" s="143" t="str">
        <f>'Ek.3-A'!L7549</f>
        <v/>
      </c>
      <c r="Q7549" s="24" t="str">
        <f>'Ek.3-A'!M7549</f>
        <v/>
      </c>
      <c r="R7549" s="24">
        <f t="shared" si="1595"/>
        <v>0</v>
      </c>
      <c r="S7549" s="141" t="str">
        <f t="shared" si="1596"/>
        <v>H</v>
      </c>
      <c r="T7549" s="24">
        <f>IF(S7549="E",SUM($R$5:R7549),0)</f>
        <v>0</v>
      </c>
      <c r="U7549" s="143">
        <f t="shared" si="1597"/>
        <v>0</v>
      </c>
    </row>
    <row r="7550" spans="1:21" x14ac:dyDescent="0.25">
      <c r="A7550" s="6">
        <v>76.500000000000099</v>
      </c>
      <c r="B7550" s="32" t="s">
        <v>318</v>
      </c>
      <c r="K7550" s="3">
        <f t="shared" si="1598"/>
        <v>5565</v>
      </c>
      <c r="L7550" s="97" t="str">
        <f>IF(TRIM('Ek.3-A'!F7550)&lt;&gt;"","var","yok")</f>
        <v>yok</v>
      </c>
      <c r="M7550" s="5" t="str">
        <f>IF('Ek.3-A'!F7550="", "", IF(VLOOKUP('Ek.3-A'!F7550, Veriler!D:E, 2, 0)=0, "", VLOOKUP('Ek.3-A'!F7550, Veriler!D:E, 2, 0)))</f>
        <v/>
      </c>
      <c r="N7550" s="5" t="str">
        <f>IF('Ek.3-A'!P7550="", "", 'Ek.3-A'!P7550)</f>
        <v/>
      </c>
      <c r="O7550" s="142">
        <f>'Ek.3-A'!S7550</f>
        <v>0</v>
      </c>
      <c r="P7550" s="143" t="str">
        <f>'Ek.3-A'!L7550</f>
        <v/>
      </c>
      <c r="Q7550" s="24" t="str">
        <f>'Ek.3-A'!M7550</f>
        <v/>
      </c>
      <c r="R7550" s="24">
        <f t="shared" si="1595"/>
        <v>0</v>
      </c>
      <c r="S7550" s="141" t="str">
        <f t="shared" si="1596"/>
        <v>H</v>
      </c>
      <c r="T7550" s="24">
        <f>IF(S7550="E",SUM($R$5:R7550),0)</f>
        <v>0</v>
      </c>
      <c r="U7550" s="143">
        <f t="shared" si="1597"/>
        <v>0</v>
      </c>
    </row>
    <row r="7551" spans="1:21" x14ac:dyDescent="0.25">
      <c r="A7551" s="6">
        <v>76.510000000000105</v>
      </c>
      <c r="B7551" s="32" t="s">
        <v>318</v>
      </c>
      <c r="K7551" s="3">
        <f t="shared" si="1598"/>
        <v>5566</v>
      </c>
      <c r="L7551" s="97" t="str">
        <f>IF(TRIM('Ek.3-A'!F7551)&lt;&gt;"","var","yok")</f>
        <v>yok</v>
      </c>
      <c r="M7551" s="5" t="str">
        <f>IF('Ek.3-A'!F7551="", "", IF(VLOOKUP('Ek.3-A'!F7551, Veriler!D:E, 2, 0)=0, "", VLOOKUP('Ek.3-A'!F7551, Veriler!D:E, 2, 0)))</f>
        <v/>
      </c>
      <c r="N7551" s="5" t="str">
        <f>IF('Ek.3-A'!P7551="", "", 'Ek.3-A'!P7551)</f>
        <v/>
      </c>
      <c r="O7551" s="142">
        <f>'Ek.3-A'!S7551</f>
        <v>0</v>
      </c>
      <c r="P7551" s="143" t="str">
        <f>'Ek.3-A'!L7551</f>
        <v/>
      </c>
      <c r="Q7551" s="24" t="str">
        <f>'Ek.3-A'!M7551</f>
        <v/>
      </c>
      <c r="R7551" s="24">
        <f t="shared" si="1595"/>
        <v>0</v>
      </c>
      <c r="S7551" s="141" t="str">
        <f t="shared" si="1596"/>
        <v>H</v>
      </c>
      <c r="T7551" s="24">
        <f>IF(S7551="E",SUM($R$5:R7551),0)</f>
        <v>0</v>
      </c>
      <c r="U7551" s="143">
        <f t="shared" si="1597"/>
        <v>0</v>
      </c>
    </row>
    <row r="7552" spans="1:21" x14ac:dyDescent="0.25">
      <c r="A7552" s="6">
        <v>76.520000000000095</v>
      </c>
      <c r="B7552" s="32" t="s">
        <v>318</v>
      </c>
      <c r="K7552" s="3">
        <f t="shared" si="1598"/>
        <v>5567</v>
      </c>
      <c r="L7552" s="97" t="str">
        <f>IF(TRIM('Ek.3-A'!F7552)&lt;&gt;"","var","yok")</f>
        <v>yok</v>
      </c>
      <c r="M7552" s="5" t="str">
        <f>IF('Ek.3-A'!F7552="", "", IF(VLOOKUP('Ek.3-A'!F7552, Veriler!D:E, 2, 0)=0, "", VLOOKUP('Ek.3-A'!F7552, Veriler!D:E, 2, 0)))</f>
        <v/>
      </c>
      <c r="N7552" s="5" t="str">
        <f>IF('Ek.3-A'!P7552="", "", 'Ek.3-A'!P7552)</f>
        <v/>
      </c>
      <c r="O7552" s="142">
        <f>'Ek.3-A'!S7552</f>
        <v>0</v>
      </c>
      <c r="P7552" s="143" t="str">
        <f>'Ek.3-A'!L7552</f>
        <v/>
      </c>
      <c r="Q7552" s="24" t="str">
        <f>'Ek.3-A'!M7552</f>
        <v/>
      </c>
      <c r="R7552" s="24">
        <f t="shared" si="1595"/>
        <v>0</v>
      </c>
      <c r="S7552" s="141" t="str">
        <f t="shared" si="1596"/>
        <v>H</v>
      </c>
      <c r="T7552" s="24">
        <f>IF(S7552="E",SUM($R$5:R7552),0)</f>
        <v>0</v>
      </c>
      <c r="U7552" s="143">
        <f t="shared" si="1597"/>
        <v>0</v>
      </c>
    </row>
    <row r="7553" spans="1:41" x14ac:dyDescent="0.25">
      <c r="A7553" s="6">
        <v>76.530000000000101</v>
      </c>
      <c r="B7553" s="32" t="s">
        <v>318</v>
      </c>
      <c r="K7553" s="3">
        <f t="shared" si="1598"/>
        <v>5568</v>
      </c>
      <c r="L7553" s="97" t="str">
        <f>IF(TRIM('Ek.3-A'!F7553)&lt;&gt;"","var","yok")</f>
        <v>yok</v>
      </c>
      <c r="M7553" s="5" t="str">
        <f>IF('Ek.3-A'!F7553="", "", IF(VLOOKUP('Ek.3-A'!F7553, Veriler!D:E, 2, 0)=0, "", VLOOKUP('Ek.3-A'!F7553, Veriler!D:E, 2, 0)))</f>
        <v/>
      </c>
      <c r="N7553" s="5" t="str">
        <f>IF('Ek.3-A'!P7553="", "", 'Ek.3-A'!P7553)</f>
        <v/>
      </c>
      <c r="O7553" s="142">
        <f>'Ek.3-A'!S7553</f>
        <v>0</v>
      </c>
      <c r="P7553" s="143" t="str">
        <f>'Ek.3-A'!L7553</f>
        <v/>
      </c>
      <c r="Q7553" s="24" t="str">
        <f>'Ek.3-A'!M7553</f>
        <v/>
      </c>
      <c r="R7553" s="24">
        <f t="shared" si="1595"/>
        <v>0</v>
      </c>
      <c r="S7553" s="141" t="str">
        <f t="shared" si="1596"/>
        <v>H</v>
      </c>
      <c r="T7553" s="24">
        <f>IF(S7553="E",SUM($R$5:R7553),0)</f>
        <v>0</v>
      </c>
      <c r="U7553" s="143">
        <f t="shared" si="1597"/>
        <v>0</v>
      </c>
    </row>
    <row r="7554" spans="1:41" x14ac:dyDescent="0.25">
      <c r="A7554" s="6">
        <v>76.540000000000106</v>
      </c>
      <c r="B7554" s="32" t="s">
        <v>318</v>
      </c>
      <c r="K7554" s="3">
        <f t="shared" si="1598"/>
        <v>5569</v>
      </c>
      <c r="L7554" s="97" t="str">
        <f>IF(TRIM('Ek.3-A'!F7554)&lt;&gt;"","var","yok")</f>
        <v>yok</v>
      </c>
      <c r="M7554" s="5" t="str">
        <f>IF('Ek.3-A'!F7554="", "", IF(VLOOKUP('Ek.3-A'!F7554, Veriler!D:E, 2, 0)=0, "", VLOOKUP('Ek.3-A'!F7554, Veriler!D:E, 2, 0)))</f>
        <v/>
      </c>
      <c r="N7554" s="5" t="str">
        <f>IF('Ek.3-A'!P7554="", "", 'Ek.3-A'!P7554)</f>
        <v/>
      </c>
      <c r="O7554" s="142">
        <f>'Ek.3-A'!S7554</f>
        <v>0</v>
      </c>
      <c r="P7554" s="143" t="str">
        <f>'Ek.3-A'!L7554</f>
        <v/>
      </c>
      <c r="Q7554" s="24" t="str">
        <f>'Ek.3-A'!M7554</f>
        <v/>
      </c>
      <c r="R7554" s="24">
        <f t="shared" si="1595"/>
        <v>0</v>
      </c>
      <c r="S7554" s="141" t="str">
        <f t="shared" si="1596"/>
        <v>H</v>
      </c>
      <c r="T7554" s="24">
        <f>IF(S7554="E",SUM($R$5:R7554),0)</f>
        <v>0</v>
      </c>
      <c r="U7554" s="143">
        <f t="shared" si="1597"/>
        <v>0</v>
      </c>
    </row>
    <row r="7555" spans="1:41" x14ac:dyDescent="0.25">
      <c r="A7555" s="6">
        <v>76.550000000000097</v>
      </c>
      <c r="B7555" s="32" t="s">
        <v>318</v>
      </c>
      <c r="K7555" s="3">
        <f t="shared" si="1598"/>
        <v>5570</v>
      </c>
      <c r="L7555" s="97" t="str">
        <f>IF(TRIM('Ek.3-A'!F7555)&lt;&gt;"","var","yok")</f>
        <v>yok</v>
      </c>
      <c r="M7555" s="5" t="str">
        <f>IF('Ek.3-A'!F7555="", "", IF(VLOOKUP('Ek.3-A'!F7555, Veriler!D:E, 2, 0)=0, "", VLOOKUP('Ek.3-A'!F7555, Veriler!D:E, 2, 0)))</f>
        <v/>
      </c>
      <c r="N7555" s="5" t="str">
        <f>IF('Ek.3-A'!P7555="", "", 'Ek.3-A'!P7555)</f>
        <v/>
      </c>
      <c r="O7555" s="142">
        <f>'Ek.3-A'!S7555</f>
        <v>0</v>
      </c>
      <c r="P7555" s="143" t="str">
        <f>'Ek.3-A'!L7555</f>
        <v/>
      </c>
      <c r="Q7555" s="24" t="str">
        <f>'Ek.3-A'!M7555</f>
        <v/>
      </c>
      <c r="R7555" s="24">
        <f t="shared" si="1595"/>
        <v>0</v>
      </c>
      <c r="S7555" s="141" t="str">
        <f t="shared" si="1596"/>
        <v>H</v>
      </c>
      <c r="T7555" s="24">
        <f>IF(S7555="E",SUM($R$5:R7555),0)</f>
        <v>0</v>
      </c>
      <c r="U7555" s="143">
        <f t="shared" si="1597"/>
        <v>0</v>
      </c>
    </row>
    <row r="7556" spans="1:41" x14ac:dyDescent="0.25">
      <c r="A7556" s="6">
        <v>76.560000000000102</v>
      </c>
      <c r="B7556" s="32" t="s">
        <v>318</v>
      </c>
      <c r="K7556" s="3">
        <f t="shared" si="1598"/>
        <v>5571</v>
      </c>
      <c r="L7556" s="97" t="str">
        <f>IF(TRIM('Ek.3-A'!F7556)&lt;&gt;"","var","yok")</f>
        <v>yok</v>
      </c>
      <c r="M7556" s="5" t="str">
        <f>IF('Ek.3-A'!F7556="", "", IF(VLOOKUP('Ek.3-A'!F7556, Veriler!D:E, 2, 0)=0, "", VLOOKUP('Ek.3-A'!F7556, Veriler!D:E, 2, 0)))</f>
        <v/>
      </c>
      <c r="N7556" s="5" t="str">
        <f>IF('Ek.3-A'!P7556="", "", 'Ek.3-A'!P7556)</f>
        <v/>
      </c>
      <c r="O7556" s="142">
        <f>'Ek.3-A'!S7556</f>
        <v>0</v>
      </c>
      <c r="P7556" s="143" t="str">
        <f>'Ek.3-A'!L7556</f>
        <v/>
      </c>
      <c r="Q7556" s="24" t="str">
        <f>'Ek.3-A'!M7556</f>
        <v/>
      </c>
      <c r="R7556" s="24">
        <f t="shared" si="1595"/>
        <v>0</v>
      </c>
      <c r="S7556" s="141" t="str">
        <f t="shared" si="1596"/>
        <v>H</v>
      </c>
      <c r="T7556" s="24">
        <f>IF(S7556="E",SUM($R$5:R7556),0)</f>
        <v>0</v>
      </c>
      <c r="U7556" s="143">
        <f t="shared" si="1597"/>
        <v>0</v>
      </c>
    </row>
    <row r="7557" spans="1:41" x14ac:dyDescent="0.25">
      <c r="A7557" s="6">
        <v>76.570000000000107</v>
      </c>
      <c r="B7557" s="32" t="s">
        <v>318</v>
      </c>
      <c r="K7557" s="3">
        <f t="shared" si="1598"/>
        <v>5572</v>
      </c>
      <c r="L7557" s="97" t="str">
        <f>IF(TRIM('Ek.3-A'!F7557)&lt;&gt;"","var","yok")</f>
        <v>yok</v>
      </c>
      <c r="M7557" s="5" t="str">
        <f>IF('Ek.3-A'!F7557="", "", IF(VLOOKUP('Ek.3-A'!F7557, Veriler!D:E, 2, 0)=0, "", VLOOKUP('Ek.3-A'!F7557, Veriler!D:E, 2, 0)))</f>
        <v/>
      </c>
      <c r="N7557" s="5" t="str">
        <f>IF('Ek.3-A'!P7557="", "", 'Ek.3-A'!P7557)</f>
        <v/>
      </c>
      <c r="O7557" s="142">
        <f>'Ek.3-A'!S7557</f>
        <v>0</v>
      </c>
      <c r="P7557" s="143" t="str">
        <f>'Ek.3-A'!L7557</f>
        <v/>
      </c>
      <c r="Q7557" s="24" t="str">
        <f>'Ek.3-A'!M7557</f>
        <v/>
      </c>
      <c r="R7557" s="24">
        <f t="shared" si="1595"/>
        <v>0</v>
      </c>
      <c r="S7557" s="141" t="str">
        <f t="shared" si="1596"/>
        <v>H</v>
      </c>
      <c r="T7557" s="24">
        <f>IF(S7557="E",SUM($R$5:R7557),0)</f>
        <v>0</v>
      </c>
      <c r="U7557" s="143">
        <f t="shared" si="1597"/>
        <v>0</v>
      </c>
    </row>
    <row r="7558" spans="1:41" x14ac:dyDescent="0.25">
      <c r="A7558" s="6">
        <v>76.580000000000098</v>
      </c>
      <c r="B7558" s="32" t="s">
        <v>318</v>
      </c>
      <c r="T7558" s="24"/>
      <c r="U7558" s="25"/>
      <c r="AO7558" s="140">
        <f>'Ek.3-A'!L7558</f>
        <v>0</v>
      </c>
    </row>
    <row r="7559" spans="1:41" x14ac:dyDescent="0.25">
      <c r="A7559" s="6">
        <v>76.590000000000103</v>
      </c>
      <c r="B7559" s="32" t="s">
        <v>318</v>
      </c>
      <c r="T7559" s="24"/>
      <c r="U7559" s="25"/>
    </row>
    <row r="7560" spans="1:41" x14ac:dyDescent="0.25">
      <c r="A7560" s="6">
        <v>76.600000000000094</v>
      </c>
      <c r="B7560" s="32" t="s">
        <v>318</v>
      </c>
      <c r="T7560" s="24"/>
      <c r="U7560" s="25"/>
    </row>
    <row r="7561" spans="1:41" x14ac:dyDescent="0.25">
      <c r="A7561" s="6">
        <v>76.610000000000099</v>
      </c>
      <c r="B7561" s="32" t="s">
        <v>318</v>
      </c>
      <c r="T7561" s="24"/>
      <c r="U7561" s="25"/>
    </row>
    <row r="7562" spans="1:41" x14ac:dyDescent="0.25">
      <c r="A7562" s="6">
        <v>76.620000000000104</v>
      </c>
      <c r="B7562" s="32" t="s">
        <v>318</v>
      </c>
      <c r="T7562" s="24"/>
      <c r="U7562" s="25"/>
    </row>
    <row r="7563" spans="1:41" x14ac:dyDescent="0.25">
      <c r="A7563" s="6">
        <v>76.630000000000095</v>
      </c>
      <c r="B7563" s="32" t="s">
        <v>318</v>
      </c>
      <c r="T7563" s="24"/>
      <c r="U7563" s="25"/>
    </row>
    <row r="7564" spans="1:41" x14ac:dyDescent="0.25">
      <c r="A7564" s="6">
        <v>76.6400000000001</v>
      </c>
      <c r="B7564" s="32" t="s">
        <v>318</v>
      </c>
      <c r="T7564" s="24"/>
      <c r="U7564" s="25"/>
    </row>
    <row r="7565" spans="1:41" x14ac:dyDescent="0.25">
      <c r="A7565" s="6">
        <v>76.650000000000105</v>
      </c>
      <c r="B7565" s="32" t="s">
        <v>318</v>
      </c>
      <c r="T7565" s="24"/>
      <c r="U7565" s="25"/>
    </row>
    <row r="7566" spans="1:41" x14ac:dyDescent="0.25">
      <c r="A7566" s="6">
        <v>76.660000000000096</v>
      </c>
      <c r="B7566" s="32" t="s">
        <v>318</v>
      </c>
      <c r="T7566" s="24"/>
      <c r="U7566" s="25"/>
    </row>
    <row r="7567" spans="1:41" x14ac:dyDescent="0.25">
      <c r="A7567" s="6">
        <v>76.670000000000101</v>
      </c>
      <c r="B7567" s="32" t="s">
        <v>318</v>
      </c>
      <c r="K7567" s="3">
        <f>K7557+1</f>
        <v>5573</v>
      </c>
      <c r="L7567" s="97" t="str">
        <f>IF(TRIM('Ek.3-A'!F7567)&lt;&gt;"","var","yok")</f>
        <v>yok</v>
      </c>
      <c r="M7567" s="5" t="str">
        <f>IF('Ek.3-A'!F7567="", "", IF(VLOOKUP('Ek.3-A'!F7567, Veriler!D:E, 2, 0)=0, "", VLOOKUP('Ek.3-A'!F7567, Veriler!D:E, 2, 0)))</f>
        <v/>
      </c>
      <c r="N7567" s="5" t="str">
        <f>IF('Ek.3-A'!P7567="", "", 'Ek.3-A'!P7567)</f>
        <v/>
      </c>
      <c r="O7567" s="142">
        <f>'Ek.3-A'!S7567</f>
        <v>0</v>
      </c>
      <c r="P7567" s="143" t="str">
        <f>'Ek.3-A'!L7567</f>
        <v/>
      </c>
      <c r="Q7567" s="24" t="str">
        <f>'Ek.3-A'!M7567</f>
        <v/>
      </c>
      <c r="R7567" s="24">
        <f t="shared" ref="R7567:R7580" si="1599">IF(L7567="var",0,IF(Q7567&lt;=0.005,Q7567,0))</f>
        <v>0</v>
      </c>
      <c r="S7567" s="141" t="str">
        <f t="shared" ref="S7567:S7580" si="1600">IF(Q7567&lt;=0.005,"E","H")</f>
        <v>H</v>
      </c>
      <c r="T7567" s="24">
        <f>IF(S7567="E",SUM($R$5:R7567),0)</f>
        <v>0</v>
      </c>
      <c r="U7567" s="143">
        <f t="shared" ref="U7567:U7580" si="1601">IF(T7567&lt;=0.1, O7567, IF(R7567&gt;$G$2, R7567*O7567, $G$2*O7567))</f>
        <v>0</v>
      </c>
    </row>
    <row r="7568" spans="1:41" x14ac:dyDescent="0.25">
      <c r="A7568" s="6">
        <v>76.680000000000106</v>
      </c>
      <c r="B7568" s="32" t="s">
        <v>318</v>
      </c>
      <c r="K7568" s="3">
        <f t="shared" ref="K7568:K7580" si="1602">K7567+1</f>
        <v>5574</v>
      </c>
      <c r="L7568" s="97" t="str">
        <f>IF(TRIM('Ek.3-A'!F7568)&lt;&gt;"","var","yok")</f>
        <v>yok</v>
      </c>
      <c r="M7568" s="5" t="str">
        <f>IF('Ek.3-A'!F7568="", "", IF(VLOOKUP('Ek.3-A'!F7568, Veriler!D:E, 2, 0)=0, "", VLOOKUP('Ek.3-A'!F7568, Veriler!D:E, 2, 0)))</f>
        <v/>
      </c>
      <c r="N7568" s="5" t="str">
        <f>IF('Ek.3-A'!P7568="", "", 'Ek.3-A'!P7568)</f>
        <v/>
      </c>
      <c r="O7568" s="142">
        <f>'Ek.3-A'!S7568</f>
        <v>0</v>
      </c>
      <c r="P7568" s="143" t="str">
        <f>'Ek.3-A'!L7568</f>
        <v/>
      </c>
      <c r="Q7568" s="24" t="str">
        <f>'Ek.3-A'!M7568</f>
        <v/>
      </c>
      <c r="R7568" s="24">
        <f t="shared" si="1599"/>
        <v>0</v>
      </c>
      <c r="S7568" s="141" t="str">
        <f t="shared" si="1600"/>
        <v>H</v>
      </c>
      <c r="T7568" s="24">
        <f>IF(S7568="E",SUM($R$5:R7568),0)</f>
        <v>0</v>
      </c>
      <c r="U7568" s="143">
        <f t="shared" si="1601"/>
        <v>0</v>
      </c>
    </row>
    <row r="7569" spans="1:21" x14ac:dyDescent="0.25">
      <c r="A7569" s="6">
        <v>76.690000000000097</v>
      </c>
      <c r="B7569" s="32" t="s">
        <v>318</v>
      </c>
      <c r="K7569" s="3">
        <f t="shared" si="1602"/>
        <v>5575</v>
      </c>
      <c r="L7569" s="97" t="str">
        <f>IF(TRIM('Ek.3-A'!F7569)&lt;&gt;"","var","yok")</f>
        <v>yok</v>
      </c>
      <c r="M7569" s="5" t="str">
        <f>IF('Ek.3-A'!F7569="", "", IF(VLOOKUP('Ek.3-A'!F7569, Veriler!D:E, 2, 0)=0, "", VLOOKUP('Ek.3-A'!F7569, Veriler!D:E, 2, 0)))</f>
        <v/>
      </c>
      <c r="N7569" s="5" t="str">
        <f>IF('Ek.3-A'!P7569="", "", 'Ek.3-A'!P7569)</f>
        <v/>
      </c>
      <c r="O7569" s="142">
        <f>'Ek.3-A'!S7569</f>
        <v>0</v>
      </c>
      <c r="P7569" s="143" t="str">
        <f>'Ek.3-A'!L7569</f>
        <v/>
      </c>
      <c r="Q7569" s="24" t="str">
        <f>'Ek.3-A'!M7569</f>
        <v/>
      </c>
      <c r="R7569" s="24">
        <f t="shared" si="1599"/>
        <v>0</v>
      </c>
      <c r="S7569" s="141" t="str">
        <f t="shared" si="1600"/>
        <v>H</v>
      </c>
      <c r="T7569" s="24">
        <f>IF(S7569="E",SUM($R$5:R7569),0)</f>
        <v>0</v>
      </c>
      <c r="U7569" s="143">
        <f t="shared" si="1601"/>
        <v>0</v>
      </c>
    </row>
    <row r="7570" spans="1:21" x14ac:dyDescent="0.25">
      <c r="A7570" s="6">
        <v>76.700000000000102</v>
      </c>
      <c r="B7570" s="32" t="s">
        <v>318</v>
      </c>
      <c r="K7570" s="3">
        <f t="shared" si="1602"/>
        <v>5576</v>
      </c>
      <c r="L7570" s="97" t="str">
        <f>IF(TRIM('Ek.3-A'!F7570)&lt;&gt;"","var","yok")</f>
        <v>yok</v>
      </c>
      <c r="M7570" s="5" t="str">
        <f>IF('Ek.3-A'!F7570="", "", IF(VLOOKUP('Ek.3-A'!F7570, Veriler!D:E, 2, 0)=0, "", VLOOKUP('Ek.3-A'!F7570, Veriler!D:E, 2, 0)))</f>
        <v/>
      </c>
      <c r="N7570" s="5" t="str">
        <f>IF('Ek.3-A'!P7570="", "", 'Ek.3-A'!P7570)</f>
        <v/>
      </c>
      <c r="O7570" s="142">
        <f>'Ek.3-A'!S7570</f>
        <v>0</v>
      </c>
      <c r="P7570" s="143" t="str">
        <f>'Ek.3-A'!L7570</f>
        <v/>
      </c>
      <c r="Q7570" s="24" t="str">
        <f>'Ek.3-A'!M7570</f>
        <v/>
      </c>
      <c r="R7570" s="24">
        <f t="shared" si="1599"/>
        <v>0</v>
      </c>
      <c r="S7570" s="141" t="str">
        <f t="shared" si="1600"/>
        <v>H</v>
      </c>
      <c r="T7570" s="24">
        <f>IF(S7570="E",SUM($R$5:R7570),0)</f>
        <v>0</v>
      </c>
      <c r="U7570" s="143">
        <f t="shared" si="1601"/>
        <v>0</v>
      </c>
    </row>
    <row r="7571" spans="1:21" x14ac:dyDescent="0.25">
      <c r="A7571" s="6">
        <v>76.710000000000093</v>
      </c>
      <c r="B7571" s="32" t="s">
        <v>318</v>
      </c>
      <c r="K7571" s="3">
        <f t="shared" si="1602"/>
        <v>5577</v>
      </c>
      <c r="L7571" s="97" t="str">
        <f>IF(TRIM('Ek.3-A'!F7571)&lt;&gt;"","var","yok")</f>
        <v>yok</v>
      </c>
      <c r="M7571" s="5" t="str">
        <f>IF('Ek.3-A'!F7571="", "", IF(VLOOKUP('Ek.3-A'!F7571, Veriler!D:E, 2, 0)=0, "", VLOOKUP('Ek.3-A'!F7571, Veriler!D:E, 2, 0)))</f>
        <v/>
      </c>
      <c r="N7571" s="5" t="str">
        <f>IF('Ek.3-A'!P7571="", "", 'Ek.3-A'!P7571)</f>
        <v/>
      </c>
      <c r="O7571" s="142">
        <f>'Ek.3-A'!S7571</f>
        <v>0</v>
      </c>
      <c r="P7571" s="143" t="str">
        <f>'Ek.3-A'!L7571</f>
        <v/>
      </c>
      <c r="Q7571" s="24" t="str">
        <f>'Ek.3-A'!M7571</f>
        <v/>
      </c>
      <c r="R7571" s="24">
        <f t="shared" si="1599"/>
        <v>0</v>
      </c>
      <c r="S7571" s="141" t="str">
        <f t="shared" si="1600"/>
        <v>H</v>
      </c>
      <c r="T7571" s="24">
        <f>IF(S7571="E",SUM($R$5:R7571),0)</f>
        <v>0</v>
      </c>
      <c r="U7571" s="143">
        <f t="shared" si="1601"/>
        <v>0</v>
      </c>
    </row>
    <row r="7572" spans="1:21" x14ac:dyDescent="0.25">
      <c r="A7572" s="6">
        <v>76.720000000000098</v>
      </c>
      <c r="B7572" s="32" t="s">
        <v>318</v>
      </c>
      <c r="K7572" s="3">
        <f t="shared" si="1602"/>
        <v>5578</v>
      </c>
      <c r="L7572" s="97" t="str">
        <f>IF(TRIM('Ek.3-A'!F7572)&lt;&gt;"","var","yok")</f>
        <v>yok</v>
      </c>
      <c r="M7572" s="5" t="str">
        <f>IF('Ek.3-A'!F7572="", "", IF(VLOOKUP('Ek.3-A'!F7572, Veriler!D:E, 2, 0)=0, "", VLOOKUP('Ek.3-A'!F7572, Veriler!D:E, 2, 0)))</f>
        <v/>
      </c>
      <c r="N7572" s="5" t="str">
        <f>IF('Ek.3-A'!P7572="", "", 'Ek.3-A'!P7572)</f>
        <v/>
      </c>
      <c r="O7572" s="142">
        <f>'Ek.3-A'!S7572</f>
        <v>0</v>
      </c>
      <c r="P7572" s="143" t="str">
        <f>'Ek.3-A'!L7572</f>
        <v/>
      </c>
      <c r="Q7572" s="24" t="str">
        <f>'Ek.3-A'!M7572</f>
        <v/>
      </c>
      <c r="R7572" s="24">
        <f t="shared" si="1599"/>
        <v>0</v>
      </c>
      <c r="S7572" s="141" t="str">
        <f t="shared" si="1600"/>
        <v>H</v>
      </c>
      <c r="T7572" s="24">
        <f>IF(S7572="E",SUM($R$5:R7572),0)</f>
        <v>0</v>
      </c>
      <c r="U7572" s="143">
        <f t="shared" si="1601"/>
        <v>0</v>
      </c>
    </row>
    <row r="7573" spans="1:21" x14ac:dyDescent="0.25">
      <c r="A7573" s="6">
        <v>76.730000000000103</v>
      </c>
      <c r="B7573" s="32" t="s">
        <v>318</v>
      </c>
      <c r="K7573" s="3">
        <f t="shared" si="1602"/>
        <v>5579</v>
      </c>
      <c r="L7573" s="97" t="str">
        <f>IF(TRIM('Ek.3-A'!F7573)&lt;&gt;"","var","yok")</f>
        <v>yok</v>
      </c>
      <c r="M7573" s="5" t="str">
        <f>IF('Ek.3-A'!F7573="", "", IF(VLOOKUP('Ek.3-A'!F7573, Veriler!D:E, 2, 0)=0, "", VLOOKUP('Ek.3-A'!F7573, Veriler!D:E, 2, 0)))</f>
        <v/>
      </c>
      <c r="N7573" s="5" t="str">
        <f>IF('Ek.3-A'!P7573="", "", 'Ek.3-A'!P7573)</f>
        <v/>
      </c>
      <c r="O7573" s="142">
        <f>'Ek.3-A'!S7573</f>
        <v>0</v>
      </c>
      <c r="P7573" s="143" t="str">
        <f>'Ek.3-A'!L7573</f>
        <v/>
      </c>
      <c r="Q7573" s="24" t="str">
        <f>'Ek.3-A'!M7573</f>
        <v/>
      </c>
      <c r="R7573" s="24">
        <f t="shared" si="1599"/>
        <v>0</v>
      </c>
      <c r="S7573" s="141" t="str">
        <f t="shared" si="1600"/>
        <v>H</v>
      </c>
      <c r="T7573" s="24">
        <f>IF(S7573="E",SUM($R$5:R7573),0)</f>
        <v>0</v>
      </c>
      <c r="U7573" s="143">
        <f t="shared" si="1601"/>
        <v>0</v>
      </c>
    </row>
    <row r="7574" spans="1:21" x14ac:dyDescent="0.25">
      <c r="A7574" s="6">
        <v>76.740000000000094</v>
      </c>
      <c r="B7574" s="32" t="s">
        <v>318</v>
      </c>
      <c r="K7574" s="3">
        <f t="shared" si="1602"/>
        <v>5580</v>
      </c>
      <c r="L7574" s="97" t="str">
        <f>IF(TRIM('Ek.3-A'!F7574)&lt;&gt;"","var","yok")</f>
        <v>yok</v>
      </c>
      <c r="M7574" s="5" t="str">
        <f>IF('Ek.3-A'!F7574="", "", IF(VLOOKUP('Ek.3-A'!F7574, Veriler!D:E, 2, 0)=0, "", VLOOKUP('Ek.3-A'!F7574, Veriler!D:E, 2, 0)))</f>
        <v/>
      </c>
      <c r="N7574" s="5" t="str">
        <f>IF('Ek.3-A'!P7574="", "", 'Ek.3-A'!P7574)</f>
        <v/>
      </c>
      <c r="O7574" s="142">
        <f>'Ek.3-A'!S7574</f>
        <v>0</v>
      </c>
      <c r="P7574" s="143" t="str">
        <f>'Ek.3-A'!L7574</f>
        <v/>
      </c>
      <c r="Q7574" s="24" t="str">
        <f>'Ek.3-A'!M7574</f>
        <v/>
      </c>
      <c r="R7574" s="24">
        <f t="shared" si="1599"/>
        <v>0</v>
      </c>
      <c r="S7574" s="141" t="str">
        <f t="shared" si="1600"/>
        <v>H</v>
      </c>
      <c r="T7574" s="24">
        <f>IF(S7574="E",SUM($R$5:R7574),0)</f>
        <v>0</v>
      </c>
      <c r="U7574" s="143">
        <f t="shared" si="1601"/>
        <v>0</v>
      </c>
    </row>
    <row r="7575" spans="1:21" x14ac:dyDescent="0.25">
      <c r="A7575" s="6">
        <v>76.750000000000099</v>
      </c>
      <c r="B7575" s="32" t="s">
        <v>318</v>
      </c>
      <c r="K7575" s="3">
        <f t="shared" si="1602"/>
        <v>5581</v>
      </c>
      <c r="L7575" s="97" t="str">
        <f>IF(TRIM('Ek.3-A'!F7575)&lt;&gt;"","var","yok")</f>
        <v>yok</v>
      </c>
      <c r="M7575" s="5" t="str">
        <f>IF('Ek.3-A'!F7575="", "", IF(VLOOKUP('Ek.3-A'!F7575, Veriler!D:E, 2, 0)=0, "", VLOOKUP('Ek.3-A'!F7575, Veriler!D:E, 2, 0)))</f>
        <v/>
      </c>
      <c r="N7575" s="5" t="str">
        <f>IF('Ek.3-A'!P7575="", "", 'Ek.3-A'!P7575)</f>
        <v/>
      </c>
      <c r="O7575" s="142">
        <f>'Ek.3-A'!S7575</f>
        <v>0</v>
      </c>
      <c r="P7575" s="143" t="str">
        <f>'Ek.3-A'!L7575</f>
        <v/>
      </c>
      <c r="Q7575" s="24" t="str">
        <f>'Ek.3-A'!M7575</f>
        <v/>
      </c>
      <c r="R7575" s="24">
        <f t="shared" si="1599"/>
        <v>0</v>
      </c>
      <c r="S7575" s="141" t="str">
        <f t="shared" si="1600"/>
        <v>H</v>
      </c>
      <c r="T7575" s="24">
        <f>IF(S7575="E",SUM($R$5:R7575),0)</f>
        <v>0</v>
      </c>
      <c r="U7575" s="143">
        <f t="shared" si="1601"/>
        <v>0</v>
      </c>
    </row>
    <row r="7576" spans="1:21" x14ac:dyDescent="0.25">
      <c r="A7576" s="6">
        <v>76.760000000000105</v>
      </c>
      <c r="B7576" s="32" t="s">
        <v>318</v>
      </c>
      <c r="K7576" s="3">
        <f t="shared" si="1602"/>
        <v>5582</v>
      </c>
      <c r="L7576" s="97" t="str">
        <f>IF(TRIM('Ek.3-A'!F7576)&lt;&gt;"","var","yok")</f>
        <v>yok</v>
      </c>
      <c r="M7576" s="5" t="str">
        <f>IF('Ek.3-A'!F7576="", "", IF(VLOOKUP('Ek.3-A'!F7576, Veriler!D:E, 2, 0)=0, "", VLOOKUP('Ek.3-A'!F7576, Veriler!D:E, 2, 0)))</f>
        <v/>
      </c>
      <c r="N7576" s="5" t="str">
        <f>IF('Ek.3-A'!P7576="", "", 'Ek.3-A'!P7576)</f>
        <v/>
      </c>
      <c r="O7576" s="142">
        <f>'Ek.3-A'!S7576</f>
        <v>0</v>
      </c>
      <c r="P7576" s="143" t="str">
        <f>'Ek.3-A'!L7576</f>
        <v/>
      </c>
      <c r="Q7576" s="24" t="str">
        <f>'Ek.3-A'!M7576</f>
        <v/>
      </c>
      <c r="R7576" s="24">
        <f t="shared" si="1599"/>
        <v>0</v>
      </c>
      <c r="S7576" s="141" t="str">
        <f t="shared" si="1600"/>
        <v>H</v>
      </c>
      <c r="T7576" s="24">
        <f>IF(S7576="E",SUM($R$5:R7576),0)</f>
        <v>0</v>
      </c>
      <c r="U7576" s="143">
        <f t="shared" si="1601"/>
        <v>0</v>
      </c>
    </row>
    <row r="7577" spans="1:21" x14ac:dyDescent="0.25">
      <c r="A7577" s="6">
        <v>76.770000000000095</v>
      </c>
      <c r="B7577" s="32" t="s">
        <v>318</v>
      </c>
      <c r="K7577" s="3">
        <f t="shared" si="1602"/>
        <v>5583</v>
      </c>
      <c r="L7577" s="97" t="str">
        <f>IF(TRIM('Ek.3-A'!F7577)&lt;&gt;"","var","yok")</f>
        <v>yok</v>
      </c>
      <c r="M7577" s="5" t="str">
        <f>IF('Ek.3-A'!F7577="", "", IF(VLOOKUP('Ek.3-A'!F7577, Veriler!D:E, 2, 0)=0, "", VLOOKUP('Ek.3-A'!F7577, Veriler!D:E, 2, 0)))</f>
        <v/>
      </c>
      <c r="N7577" s="5" t="str">
        <f>IF('Ek.3-A'!P7577="", "", 'Ek.3-A'!P7577)</f>
        <v/>
      </c>
      <c r="O7577" s="142">
        <f>'Ek.3-A'!S7577</f>
        <v>0</v>
      </c>
      <c r="P7577" s="143" t="str">
        <f>'Ek.3-A'!L7577</f>
        <v/>
      </c>
      <c r="Q7577" s="24" t="str">
        <f>'Ek.3-A'!M7577</f>
        <v/>
      </c>
      <c r="R7577" s="24">
        <f t="shared" si="1599"/>
        <v>0</v>
      </c>
      <c r="S7577" s="141" t="str">
        <f t="shared" si="1600"/>
        <v>H</v>
      </c>
      <c r="T7577" s="24">
        <f>IF(S7577="E",SUM($R$5:R7577),0)</f>
        <v>0</v>
      </c>
      <c r="U7577" s="143">
        <f t="shared" si="1601"/>
        <v>0</v>
      </c>
    </row>
    <row r="7578" spans="1:21" x14ac:dyDescent="0.25">
      <c r="A7578" s="6">
        <v>76.780000000000101</v>
      </c>
      <c r="B7578" s="32" t="s">
        <v>318</v>
      </c>
      <c r="K7578" s="3">
        <f t="shared" si="1602"/>
        <v>5584</v>
      </c>
      <c r="L7578" s="97" t="str">
        <f>IF(TRIM('Ek.3-A'!F7578)&lt;&gt;"","var","yok")</f>
        <v>yok</v>
      </c>
      <c r="M7578" s="5" t="str">
        <f>IF('Ek.3-A'!F7578="", "", IF(VLOOKUP('Ek.3-A'!F7578, Veriler!D:E, 2, 0)=0, "", VLOOKUP('Ek.3-A'!F7578, Veriler!D:E, 2, 0)))</f>
        <v/>
      </c>
      <c r="N7578" s="5" t="str">
        <f>IF('Ek.3-A'!P7578="", "", 'Ek.3-A'!P7578)</f>
        <v/>
      </c>
      <c r="O7578" s="142">
        <f>'Ek.3-A'!S7578</f>
        <v>0</v>
      </c>
      <c r="P7578" s="143" t="str">
        <f>'Ek.3-A'!L7578</f>
        <v/>
      </c>
      <c r="Q7578" s="24" t="str">
        <f>'Ek.3-A'!M7578</f>
        <v/>
      </c>
      <c r="R7578" s="24">
        <f t="shared" si="1599"/>
        <v>0</v>
      </c>
      <c r="S7578" s="141" t="str">
        <f t="shared" si="1600"/>
        <v>H</v>
      </c>
      <c r="T7578" s="24">
        <f>IF(S7578="E",SUM($R$5:R7578),0)</f>
        <v>0</v>
      </c>
      <c r="U7578" s="143">
        <f t="shared" si="1601"/>
        <v>0</v>
      </c>
    </row>
    <row r="7579" spans="1:21" x14ac:dyDescent="0.25">
      <c r="A7579" s="6">
        <v>76.790000000000106</v>
      </c>
      <c r="B7579" s="32" t="s">
        <v>318</v>
      </c>
      <c r="K7579" s="3">
        <f t="shared" si="1602"/>
        <v>5585</v>
      </c>
      <c r="L7579" s="97" t="str">
        <f>IF(TRIM('Ek.3-A'!F7579)&lt;&gt;"","var","yok")</f>
        <v>yok</v>
      </c>
      <c r="M7579" s="5" t="str">
        <f>IF('Ek.3-A'!F7579="", "", IF(VLOOKUP('Ek.3-A'!F7579, Veriler!D:E, 2, 0)=0, "", VLOOKUP('Ek.3-A'!F7579, Veriler!D:E, 2, 0)))</f>
        <v/>
      </c>
      <c r="N7579" s="5" t="str">
        <f>IF('Ek.3-A'!P7579="", "", 'Ek.3-A'!P7579)</f>
        <v/>
      </c>
      <c r="O7579" s="142">
        <f>'Ek.3-A'!S7579</f>
        <v>0</v>
      </c>
      <c r="P7579" s="143" t="str">
        <f>'Ek.3-A'!L7579</f>
        <v/>
      </c>
      <c r="Q7579" s="24" t="str">
        <f>'Ek.3-A'!M7579</f>
        <v/>
      </c>
      <c r="R7579" s="24">
        <f t="shared" si="1599"/>
        <v>0</v>
      </c>
      <c r="S7579" s="141" t="str">
        <f t="shared" si="1600"/>
        <v>H</v>
      </c>
      <c r="T7579" s="24">
        <f>IF(S7579="E",SUM($R$5:R7579),0)</f>
        <v>0</v>
      </c>
      <c r="U7579" s="143">
        <f t="shared" si="1601"/>
        <v>0</v>
      </c>
    </row>
    <row r="7580" spans="1:21" x14ac:dyDescent="0.25">
      <c r="A7580" s="6">
        <v>76.800000000000097</v>
      </c>
      <c r="B7580" s="32" t="s">
        <v>318</v>
      </c>
      <c r="K7580" s="3">
        <f t="shared" si="1602"/>
        <v>5586</v>
      </c>
      <c r="L7580" s="97" t="str">
        <f>IF(TRIM('Ek.3-A'!F7580)&lt;&gt;"","var","yok")</f>
        <v>yok</v>
      </c>
      <c r="M7580" s="5" t="str">
        <f>IF('Ek.3-A'!F7580="", "", IF(VLOOKUP('Ek.3-A'!F7580, Veriler!D:E, 2, 0)=0, "", VLOOKUP('Ek.3-A'!F7580, Veriler!D:E, 2, 0)))</f>
        <v/>
      </c>
      <c r="N7580" s="5" t="str">
        <f>IF('Ek.3-A'!P7580="", "", 'Ek.3-A'!P7580)</f>
        <v/>
      </c>
      <c r="O7580" s="142">
        <f>'Ek.3-A'!S7580</f>
        <v>0</v>
      </c>
      <c r="P7580" s="143" t="str">
        <f>'Ek.3-A'!L7580</f>
        <v/>
      </c>
      <c r="Q7580" s="24" t="str">
        <f>'Ek.3-A'!M7580</f>
        <v/>
      </c>
      <c r="R7580" s="24">
        <f t="shared" si="1599"/>
        <v>0</v>
      </c>
      <c r="S7580" s="141" t="str">
        <f t="shared" si="1600"/>
        <v>H</v>
      </c>
      <c r="T7580" s="24">
        <f>IF(S7580="E",SUM($R$5:R7580),0)</f>
        <v>0</v>
      </c>
      <c r="U7580" s="143">
        <f t="shared" si="1601"/>
        <v>0</v>
      </c>
    </row>
    <row r="7581" spans="1:21" x14ac:dyDescent="0.25">
      <c r="A7581" s="6">
        <v>76.810000000000102</v>
      </c>
      <c r="B7581" s="32" t="s">
        <v>318</v>
      </c>
      <c r="L7581" s="97"/>
      <c r="M7581" s="5"/>
      <c r="N7581" s="5"/>
      <c r="O7581" s="5"/>
      <c r="Q7581" s="23"/>
      <c r="T7581" s="24"/>
      <c r="U7581" s="25"/>
    </row>
    <row r="7582" spans="1:21" x14ac:dyDescent="0.25">
      <c r="A7582" s="6">
        <v>76.820000000000107</v>
      </c>
      <c r="B7582" s="32" t="s">
        <v>318</v>
      </c>
      <c r="K7582" s="3">
        <f>K7580+1</f>
        <v>5587</v>
      </c>
      <c r="L7582" s="97" t="str">
        <f>IF(TRIM('Ek.3-A'!F7582)&lt;&gt;"","var","yok")</f>
        <v>yok</v>
      </c>
      <c r="M7582" s="5" t="str">
        <f>IF('Ek.3-A'!F7582="", "", IF(VLOOKUP('Ek.3-A'!F7582, Veriler!D:E, 2, 0)=0, "", VLOOKUP('Ek.3-A'!F7582, Veriler!D:E, 2, 0)))</f>
        <v/>
      </c>
      <c r="N7582" s="5" t="str">
        <f>IF('Ek.3-A'!P7582="", "", 'Ek.3-A'!P7582)</f>
        <v/>
      </c>
      <c r="O7582" s="142">
        <f>'Ek.3-A'!S7582</f>
        <v>0</v>
      </c>
      <c r="P7582" s="143" t="str">
        <f>'Ek.3-A'!L7582</f>
        <v/>
      </c>
      <c r="Q7582" s="24" t="str">
        <f>'Ek.3-A'!M7582</f>
        <v/>
      </c>
      <c r="R7582" s="24">
        <f t="shared" ref="R7582:R7595" si="1603">IF(L7582="var",0,IF(Q7582&lt;=0.005,Q7582,0))</f>
        <v>0</v>
      </c>
      <c r="S7582" s="141" t="str">
        <f t="shared" ref="S7582:S7595" si="1604">IF(Q7582&lt;=0.005,"E","H")</f>
        <v>H</v>
      </c>
      <c r="T7582" s="24">
        <f>IF(S7582="E",SUM($R$5:R7582),0)</f>
        <v>0</v>
      </c>
      <c r="U7582" s="143">
        <f t="shared" ref="U7582:U7595" si="1605">IF(T7582&lt;=0.1, O7582, IF(R7582&gt;$G$2, R7582*O7582, $G$2*O7582))</f>
        <v>0</v>
      </c>
    </row>
    <row r="7583" spans="1:21" x14ac:dyDescent="0.25">
      <c r="A7583" s="6">
        <v>76.830000000000098</v>
      </c>
      <c r="B7583" s="32" t="s">
        <v>318</v>
      </c>
      <c r="K7583" s="3">
        <f t="shared" ref="K7583:K7595" si="1606">K7582+1</f>
        <v>5588</v>
      </c>
      <c r="L7583" s="97" t="str">
        <f>IF(TRIM('Ek.3-A'!F7583)&lt;&gt;"","var","yok")</f>
        <v>yok</v>
      </c>
      <c r="M7583" s="5" t="str">
        <f>IF('Ek.3-A'!F7583="", "", IF(VLOOKUP('Ek.3-A'!F7583, Veriler!D:E, 2, 0)=0, "", VLOOKUP('Ek.3-A'!F7583, Veriler!D:E, 2, 0)))</f>
        <v/>
      </c>
      <c r="N7583" s="5" t="str">
        <f>IF('Ek.3-A'!P7583="", "", 'Ek.3-A'!P7583)</f>
        <v/>
      </c>
      <c r="O7583" s="142">
        <f>'Ek.3-A'!S7583</f>
        <v>0</v>
      </c>
      <c r="P7583" s="143" t="str">
        <f>'Ek.3-A'!L7583</f>
        <v/>
      </c>
      <c r="Q7583" s="24" t="str">
        <f>'Ek.3-A'!M7583</f>
        <v/>
      </c>
      <c r="R7583" s="24">
        <f t="shared" si="1603"/>
        <v>0</v>
      </c>
      <c r="S7583" s="141" t="str">
        <f t="shared" si="1604"/>
        <v>H</v>
      </c>
      <c r="T7583" s="24">
        <f>IF(S7583="E",SUM($R$5:R7583),0)</f>
        <v>0</v>
      </c>
      <c r="U7583" s="143">
        <f t="shared" si="1605"/>
        <v>0</v>
      </c>
    </row>
    <row r="7584" spans="1:21" x14ac:dyDescent="0.25">
      <c r="A7584" s="6">
        <v>76.840000000000103</v>
      </c>
      <c r="B7584" s="32" t="s">
        <v>318</v>
      </c>
      <c r="K7584" s="3">
        <f t="shared" si="1606"/>
        <v>5589</v>
      </c>
      <c r="L7584" s="97" t="str">
        <f>IF(TRIM('Ek.3-A'!F7584)&lt;&gt;"","var","yok")</f>
        <v>yok</v>
      </c>
      <c r="M7584" s="5" t="str">
        <f>IF('Ek.3-A'!F7584="", "", IF(VLOOKUP('Ek.3-A'!F7584, Veriler!D:E, 2, 0)=0, "", VLOOKUP('Ek.3-A'!F7584, Veriler!D:E, 2, 0)))</f>
        <v/>
      </c>
      <c r="N7584" s="5" t="str">
        <f>IF('Ek.3-A'!P7584="", "", 'Ek.3-A'!P7584)</f>
        <v/>
      </c>
      <c r="O7584" s="142">
        <f>'Ek.3-A'!S7584</f>
        <v>0</v>
      </c>
      <c r="P7584" s="143" t="str">
        <f>'Ek.3-A'!L7584</f>
        <v/>
      </c>
      <c r="Q7584" s="24" t="str">
        <f>'Ek.3-A'!M7584</f>
        <v/>
      </c>
      <c r="R7584" s="24">
        <f t="shared" si="1603"/>
        <v>0</v>
      </c>
      <c r="S7584" s="141" t="str">
        <f t="shared" si="1604"/>
        <v>H</v>
      </c>
      <c r="T7584" s="24">
        <f>IF(S7584="E",SUM($R$5:R7584),0)</f>
        <v>0</v>
      </c>
      <c r="U7584" s="143">
        <f t="shared" si="1605"/>
        <v>0</v>
      </c>
    </row>
    <row r="7585" spans="1:41" x14ac:dyDescent="0.25">
      <c r="A7585" s="6">
        <v>76.850000000000094</v>
      </c>
      <c r="B7585" s="32" t="s">
        <v>318</v>
      </c>
      <c r="K7585" s="3">
        <f t="shared" si="1606"/>
        <v>5590</v>
      </c>
      <c r="L7585" s="97" t="str">
        <f>IF(TRIM('Ek.3-A'!F7585)&lt;&gt;"","var","yok")</f>
        <v>yok</v>
      </c>
      <c r="M7585" s="5" t="str">
        <f>IF('Ek.3-A'!F7585="", "", IF(VLOOKUP('Ek.3-A'!F7585, Veriler!D:E, 2, 0)=0, "", VLOOKUP('Ek.3-A'!F7585, Veriler!D:E, 2, 0)))</f>
        <v/>
      </c>
      <c r="N7585" s="5" t="str">
        <f>IF('Ek.3-A'!P7585="", "", 'Ek.3-A'!P7585)</f>
        <v/>
      </c>
      <c r="O7585" s="142">
        <f>'Ek.3-A'!S7585</f>
        <v>0</v>
      </c>
      <c r="P7585" s="143" t="str">
        <f>'Ek.3-A'!L7585</f>
        <v/>
      </c>
      <c r="Q7585" s="24" t="str">
        <f>'Ek.3-A'!M7585</f>
        <v/>
      </c>
      <c r="R7585" s="24">
        <f t="shared" si="1603"/>
        <v>0</v>
      </c>
      <c r="S7585" s="141" t="str">
        <f t="shared" si="1604"/>
        <v>H</v>
      </c>
      <c r="T7585" s="24">
        <f>IF(S7585="E",SUM($R$5:R7585),0)</f>
        <v>0</v>
      </c>
      <c r="U7585" s="143">
        <f t="shared" si="1605"/>
        <v>0</v>
      </c>
    </row>
    <row r="7586" spans="1:41" x14ac:dyDescent="0.25">
      <c r="A7586" s="6">
        <v>76.860000000000099</v>
      </c>
      <c r="B7586" s="32" t="s">
        <v>318</v>
      </c>
      <c r="K7586" s="3">
        <f t="shared" si="1606"/>
        <v>5591</v>
      </c>
      <c r="L7586" s="97" t="str">
        <f>IF(TRIM('Ek.3-A'!F7586)&lt;&gt;"","var","yok")</f>
        <v>yok</v>
      </c>
      <c r="M7586" s="5" t="str">
        <f>IF('Ek.3-A'!F7586="", "", IF(VLOOKUP('Ek.3-A'!F7586, Veriler!D:E, 2, 0)=0, "", VLOOKUP('Ek.3-A'!F7586, Veriler!D:E, 2, 0)))</f>
        <v/>
      </c>
      <c r="N7586" s="5" t="str">
        <f>IF('Ek.3-A'!P7586="", "", 'Ek.3-A'!P7586)</f>
        <v/>
      </c>
      <c r="O7586" s="142">
        <f>'Ek.3-A'!S7586</f>
        <v>0</v>
      </c>
      <c r="P7586" s="143" t="str">
        <f>'Ek.3-A'!L7586</f>
        <v/>
      </c>
      <c r="Q7586" s="24" t="str">
        <f>'Ek.3-A'!M7586</f>
        <v/>
      </c>
      <c r="R7586" s="24">
        <f t="shared" si="1603"/>
        <v>0</v>
      </c>
      <c r="S7586" s="141" t="str">
        <f t="shared" si="1604"/>
        <v>H</v>
      </c>
      <c r="T7586" s="24">
        <f>IF(S7586="E",SUM($R$5:R7586),0)</f>
        <v>0</v>
      </c>
      <c r="U7586" s="143">
        <f t="shared" si="1605"/>
        <v>0</v>
      </c>
    </row>
    <row r="7587" spans="1:41" x14ac:dyDescent="0.25">
      <c r="A7587" s="6">
        <v>76.870000000000104</v>
      </c>
      <c r="B7587" s="32" t="s">
        <v>318</v>
      </c>
      <c r="K7587" s="3">
        <f t="shared" si="1606"/>
        <v>5592</v>
      </c>
      <c r="L7587" s="97" t="str">
        <f>IF(TRIM('Ek.3-A'!F7587)&lt;&gt;"","var","yok")</f>
        <v>yok</v>
      </c>
      <c r="M7587" s="5" t="str">
        <f>IF('Ek.3-A'!F7587="", "", IF(VLOOKUP('Ek.3-A'!F7587, Veriler!D:E, 2, 0)=0, "", VLOOKUP('Ek.3-A'!F7587, Veriler!D:E, 2, 0)))</f>
        <v/>
      </c>
      <c r="N7587" s="5" t="str">
        <f>IF('Ek.3-A'!P7587="", "", 'Ek.3-A'!P7587)</f>
        <v/>
      </c>
      <c r="O7587" s="142">
        <f>'Ek.3-A'!S7587</f>
        <v>0</v>
      </c>
      <c r="P7587" s="143" t="str">
        <f>'Ek.3-A'!L7587</f>
        <v/>
      </c>
      <c r="Q7587" s="24" t="str">
        <f>'Ek.3-A'!M7587</f>
        <v/>
      </c>
      <c r="R7587" s="24">
        <f t="shared" si="1603"/>
        <v>0</v>
      </c>
      <c r="S7587" s="141" t="str">
        <f t="shared" si="1604"/>
        <v>H</v>
      </c>
      <c r="T7587" s="24">
        <f>IF(S7587="E",SUM($R$5:R7587),0)</f>
        <v>0</v>
      </c>
      <c r="U7587" s="143">
        <f t="shared" si="1605"/>
        <v>0</v>
      </c>
    </row>
    <row r="7588" spans="1:41" x14ac:dyDescent="0.25">
      <c r="A7588" s="6">
        <v>76.880000000000095</v>
      </c>
      <c r="B7588" s="32" t="s">
        <v>318</v>
      </c>
      <c r="K7588" s="3">
        <f t="shared" si="1606"/>
        <v>5593</v>
      </c>
      <c r="L7588" s="97" t="str">
        <f>IF(TRIM('Ek.3-A'!F7588)&lt;&gt;"","var","yok")</f>
        <v>yok</v>
      </c>
      <c r="M7588" s="5" t="str">
        <f>IF('Ek.3-A'!F7588="", "", IF(VLOOKUP('Ek.3-A'!F7588, Veriler!D:E, 2, 0)=0, "", VLOOKUP('Ek.3-A'!F7588, Veriler!D:E, 2, 0)))</f>
        <v/>
      </c>
      <c r="N7588" s="5" t="str">
        <f>IF('Ek.3-A'!P7588="", "", 'Ek.3-A'!P7588)</f>
        <v/>
      </c>
      <c r="O7588" s="142">
        <f>'Ek.3-A'!S7588</f>
        <v>0</v>
      </c>
      <c r="P7588" s="143" t="str">
        <f>'Ek.3-A'!L7588</f>
        <v/>
      </c>
      <c r="Q7588" s="24" t="str">
        <f>'Ek.3-A'!M7588</f>
        <v/>
      </c>
      <c r="R7588" s="24">
        <f t="shared" si="1603"/>
        <v>0</v>
      </c>
      <c r="S7588" s="141" t="str">
        <f t="shared" si="1604"/>
        <v>H</v>
      </c>
      <c r="T7588" s="24">
        <f>IF(S7588="E",SUM($R$5:R7588),0)</f>
        <v>0</v>
      </c>
      <c r="U7588" s="143">
        <f t="shared" si="1605"/>
        <v>0</v>
      </c>
    </row>
    <row r="7589" spans="1:41" x14ac:dyDescent="0.25">
      <c r="A7589" s="6">
        <v>76.8900000000001</v>
      </c>
      <c r="B7589" s="32" t="s">
        <v>318</v>
      </c>
      <c r="K7589" s="3">
        <f t="shared" si="1606"/>
        <v>5594</v>
      </c>
      <c r="L7589" s="97" t="str">
        <f>IF(TRIM('Ek.3-A'!F7589)&lt;&gt;"","var","yok")</f>
        <v>yok</v>
      </c>
      <c r="M7589" s="5" t="str">
        <f>IF('Ek.3-A'!F7589="", "", IF(VLOOKUP('Ek.3-A'!F7589, Veriler!D:E, 2, 0)=0, "", VLOOKUP('Ek.3-A'!F7589, Veriler!D:E, 2, 0)))</f>
        <v/>
      </c>
      <c r="N7589" s="5" t="str">
        <f>IF('Ek.3-A'!P7589="", "", 'Ek.3-A'!P7589)</f>
        <v/>
      </c>
      <c r="O7589" s="142">
        <f>'Ek.3-A'!S7589</f>
        <v>0</v>
      </c>
      <c r="P7589" s="143" t="str">
        <f>'Ek.3-A'!L7589</f>
        <v/>
      </c>
      <c r="Q7589" s="24" t="str">
        <f>'Ek.3-A'!M7589</f>
        <v/>
      </c>
      <c r="R7589" s="24">
        <f t="shared" si="1603"/>
        <v>0</v>
      </c>
      <c r="S7589" s="141" t="str">
        <f t="shared" si="1604"/>
        <v>H</v>
      </c>
      <c r="T7589" s="24">
        <f>IF(S7589="E",SUM($R$5:R7589),0)</f>
        <v>0</v>
      </c>
      <c r="U7589" s="143">
        <f t="shared" si="1605"/>
        <v>0</v>
      </c>
    </row>
    <row r="7590" spans="1:41" x14ac:dyDescent="0.25">
      <c r="A7590" s="6">
        <v>76.900000000000105</v>
      </c>
      <c r="B7590" s="32" t="s">
        <v>318</v>
      </c>
      <c r="K7590" s="3">
        <f t="shared" si="1606"/>
        <v>5595</v>
      </c>
      <c r="L7590" s="97" t="str">
        <f>IF(TRIM('Ek.3-A'!F7590)&lt;&gt;"","var","yok")</f>
        <v>yok</v>
      </c>
      <c r="M7590" s="5" t="str">
        <f>IF('Ek.3-A'!F7590="", "", IF(VLOOKUP('Ek.3-A'!F7590, Veriler!D:E, 2, 0)=0, "", VLOOKUP('Ek.3-A'!F7590, Veriler!D:E, 2, 0)))</f>
        <v/>
      </c>
      <c r="N7590" s="5" t="str">
        <f>IF('Ek.3-A'!P7590="", "", 'Ek.3-A'!P7590)</f>
        <v/>
      </c>
      <c r="O7590" s="142">
        <f>'Ek.3-A'!S7590</f>
        <v>0</v>
      </c>
      <c r="P7590" s="143" t="str">
        <f>'Ek.3-A'!L7590</f>
        <v/>
      </c>
      <c r="Q7590" s="24" t="str">
        <f>'Ek.3-A'!M7590</f>
        <v/>
      </c>
      <c r="R7590" s="24">
        <f t="shared" si="1603"/>
        <v>0</v>
      </c>
      <c r="S7590" s="141" t="str">
        <f t="shared" si="1604"/>
        <v>H</v>
      </c>
      <c r="T7590" s="24">
        <f>IF(S7590="E",SUM($R$5:R7590),0)</f>
        <v>0</v>
      </c>
      <c r="U7590" s="143">
        <f t="shared" si="1605"/>
        <v>0</v>
      </c>
    </row>
    <row r="7591" spans="1:41" x14ac:dyDescent="0.25">
      <c r="A7591" s="6">
        <v>76.910000000000096</v>
      </c>
      <c r="B7591" s="32" t="s">
        <v>318</v>
      </c>
      <c r="K7591" s="3">
        <f t="shared" si="1606"/>
        <v>5596</v>
      </c>
      <c r="L7591" s="97" t="str">
        <f>IF(TRIM('Ek.3-A'!F7591)&lt;&gt;"","var","yok")</f>
        <v>yok</v>
      </c>
      <c r="M7591" s="5" t="str">
        <f>IF('Ek.3-A'!F7591="", "", IF(VLOOKUP('Ek.3-A'!F7591, Veriler!D:E, 2, 0)=0, "", VLOOKUP('Ek.3-A'!F7591, Veriler!D:E, 2, 0)))</f>
        <v/>
      </c>
      <c r="N7591" s="5" t="str">
        <f>IF('Ek.3-A'!P7591="", "", 'Ek.3-A'!P7591)</f>
        <v/>
      </c>
      <c r="O7591" s="142">
        <f>'Ek.3-A'!S7591</f>
        <v>0</v>
      </c>
      <c r="P7591" s="143" t="str">
        <f>'Ek.3-A'!L7591</f>
        <v/>
      </c>
      <c r="Q7591" s="24" t="str">
        <f>'Ek.3-A'!M7591</f>
        <v/>
      </c>
      <c r="R7591" s="24">
        <f t="shared" si="1603"/>
        <v>0</v>
      </c>
      <c r="S7591" s="141" t="str">
        <f t="shared" si="1604"/>
        <v>H</v>
      </c>
      <c r="T7591" s="24">
        <f>IF(S7591="E",SUM($R$5:R7591),0)</f>
        <v>0</v>
      </c>
      <c r="U7591" s="143">
        <f t="shared" si="1605"/>
        <v>0</v>
      </c>
    </row>
    <row r="7592" spans="1:41" x14ac:dyDescent="0.25">
      <c r="A7592" s="6">
        <v>76.920000000000101</v>
      </c>
      <c r="B7592" s="32" t="s">
        <v>318</v>
      </c>
      <c r="K7592" s="3">
        <f t="shared" si="1606"/>
        <v>5597</v>
      </c>
      <c r="L7592" s="97" t="str">
        <f>IF(TRIM('Ek.3-A'!F7592)&lt;&gt;"","var","yok")</f>
        <v>yok</v>
      </c>
      <c r="M7592" s="5" t="str">
        <f>IF('Ek.3-A'!F7592="", "", IF(VLOOKUP('Ek.3-A'!F7592, Veriler!D:E, 2, 0)=0, "", VLOOKUP('Ek.3-A'!F7592, Veriler!D:E, 2, 0)))</f>
        <v/>
      </c>
      <c r="N7592" s="5" t="str">
        <f>IF('Ek.3-A'!P7592="", "", 'Ek.3-A'!P7592)</f>
        <v/>
      </c>
      <c r="O7592" s="142">
        <f>'Ek.3-A'!S7592</f>
        <v>0</v>
      </c>
      <c r="P7592" s="143" t="str">
        <f>'Ek.3-A'!L7592</f>
        <v/>
      </c>
      <c r="Q7592" s="24" t="str">
        <f>'Ek.3-A'!M7592</f>
        <v/>
      </c>
      <c r="R7592" s="24">
        <f t="shared" si="1603"/>
        <v>0</v>
      </c>
      <c r="S7592" s="141" t="str">
        <f t="shared" si="1604"/>
        <v>H</v>
      </c>
      <c r="T7592" s="24">
        <f>IF(S7592="E",SUM($R$5:R7592),0)</f>
        <v>0</v>
      </c>
      <c r="U7592" s="143">
        <f t="shared" si="1605"/>
        <v>0</v>
      </c>
    </row>
    <row r="7593" spans="1:41" x14ac:dyDescent="0.25">
      <c r="A7593" s="6">
        <v>76.930000000000106</v>
      </c>
      <c r="B7593" s="32" t="s">
        <v>318</v>
      </c>
      <c r="K7593" s="3">
        <f t="shared" si="1606"/>
        <v>5598</v>
      </c>
      <c r="L7593" s="97" t="str">
        <f>IF(TRIM('Ek.3-A'!F7593)&lt;&gt;"","var","yok")</f>
        <v>yok</v>
      </c>
      <c r="M7593" s="5" t="str">
        <f>IF('Ek.3-A'!F7593="", "", IF(VLOOKUP('Ek.3-A'!F7593, Veriler!D:E, 2, 0)=0, "", VLOOKUP('Ek.3-A'!F7593, Veriler!D:E, 2, 0)))</f>
        <v/>
      </c>
      <c r="N7593" s="5" t="str">
        <f>IF('Ek.3-A'!P7593="", "", 'Ek.3-A'!P7593)</f>
        <v/>
      </c>
      <c r="O7593" s="142">
        <f>'Ek.3-A'!S7593</f>
        <v>0</v>
      </c>
      <c r="P7593" s="143" t="str">
        <f>'Ek.3-A'!L7593</f>
        <v/>
      </c>
      <c r="Q7593" s="24" t="str">
        <f>'Ek.3-A'!M7593</f>
        <v/>
      </c>
      <c r="R7593" s="24">
        <f t="shared" si="1603"/>
        <v>0</v>
      </c>
      <c r="S7593" s="141" t="str">
        <f t="shared" si="1604"/>
        <v>H</v>
      </c>
      <c r="T7593" s="24">
        <f>IF(S7593="E",SUM($R$5:R7593),0)</f>
        <v>0</v>
      </c>
      <c r="U7593" s="143">
        <f t="shared" si="1605"/>
        <v>0</v>
      </c>
    </row>
    <row r="7594" spans="1:41" x14ac:dyDescent="0.25">
      <c r="A7594" s="6">
        <v>76.940000000000097</v>
      </c>
      <c r="B7594" s="32" t="s">
        <v>318</v>
      </c>
      <c r="K7594" s="3">
        <f t="shared" si="1606"/>
        <v>5599</v>
      </c>
      <c r="L7594" s="97" t="str">
        <f>IF(TRIM('Ek.3-A'!F7594)&lt;&gt;"","var","yok")</f>
        <v>yok</v>
      </c>
      <c r="M7594" s="5" t="str">
        <f>IF('Ek.3-A'!F7594="", "", IF(VLOOKUP('Ek.3-A'!F7594, Veriler!D:E, 2, 0)=0, "", VLOOKUP('Ek.3-A'!F7594, Veriler!D:E, 2, 0)))</f>
        <v/>
      </c>
      <c r="N7594" s="5" t="str">
        <f>IF('Ek.3-A'!P7594="", "", 'Ek.3-A'!P7594)</f>
        <v/>
      </c>
      <c r="O7594" s="142">
        <f>'Ek.3-A'!S7594</f>
        <v>0</v>
      </c>
      <c r="P7594" s="143" t="str">
        <f>'Ek.3-A'!L7594</f>
        <v/>
      </c>
      <c r="Q7594" s="24" t="str">
        <f>'Ek.3-A'!M7594</f>
        <v/>
      </c>
      <c r="R7594" s="24">
        <f t="shared" si="1603"/>
        <v>0</v>
      </c>
      <c r="S7594" s="141" t="str">
        <f t="shared" si="1604"/>
        <v>H</v>
      </c>
      <c r="T7594" s="24">
        <f>IF(S7594="E",SUM($R$5:R7594),0)</f>
        <v>0</v>
      </c>
      <c r="U7594" s="143">
        <f t="shared" si="1605"/>
        <v>0</v>
      </c>
    </row>
    <row r="7595" spans="1:41" x14ac:dyDescent="0.25">
      <c r="A7595" s="6">
        <v>76.950000000000102</v>
      </c>
      <c r="B7595" s="32" t="s">
        <v>318</v>
      </c>
      <c r="K7595" s="3">
        <f t="shared" si="1606"/>
        <v>5600</v>
      </c>
      <c r="L7595" s="97" t="str">
        <f>IF(TRIM('Ek.3-A'!F7595)&lt;&gt;"","var","yok")</f>
        <v>yok</v>
      </c>
      <c r="M7595" s="5" t="str">
        <f>IF('Ek.3-A'!F7595="", "", IF(VLOOKUP('Ek.3-A'!F7595, Veriler!D:E, 2, 0)=0, "", VLOOKUP('Ek.3-A'!F7595, Veriler!D:E, 2, 0)))</f>
        <v/>
      </c>
      <c r="N7595" s="5" t="str">
        <f>IF('Ek.3-A'!P7595="", "", 'Ek.3-A'!P7595)</f>
        <v/>
      </c>
      <c r="O7595" s="142">
        <f>'Ek.3-A'!S7595</f>
        <v>0</v>
      </c>
      <c r="P7595" s="143" t="str">
        <f>'Ek.3-A'!L7595</f>
        <v/>
      </c>
      <c r="Q7595" s="24" t="str">
        <f>'Ek.3-A'!M7595</f>
        <v/>
      </c>
      <c r="R7595" s="24">
        <f t="shared" si="1603"/>
        <v>0</v>
      </c>
      <c r="S7595" s="141" t="str">
        <f t="shared" si="1604"/>
        <v>H</v>
      </c>
      <c r="T7595" s="24">
        <f>IF(S7595="E",SUM($R$5:R7595),0)</f>
        <v>0</v>
      </c>
      <c r="U7595" s="143">
        <f t="shared" si="1605"/>
        <v>0</v>
      </c>
    </row>
    <row r="7596" spans="1:41" x14ac:dyDescent="0.25">
      <c r="A7596" s="6">
        <v>76.960000000000093</v>
      </c>
      <c r="B7596" s="32" t="s">
        <v>318</v>
      </c>
      <c r="T7596" s="24"/>
      <c r="U7596" s="25"/>
      <c r="AO7596" s="140">
        <f>'Ek.3-A'!L7596</f>
        <v>0</v>
      </c>
    </row>
    <row r="7597" spans="1:41" x14ac:dyDescent="0.25">
      <c r="A7597" s="6">
        <v>76.970000000000098</v>
      </c>
      <c r="B7597" s="32" t="s">
        <v>318</v>
      </c>
      <c r="T7597" s="24"/>
      <c r="U7597" s="25"/>
    </row>
    <row r="7598" spans="1:41" x14ac:dyDescent="0.25">
      <c r="A7598" s="6">
        <v>76.980000000000103</v>
      </c>
      <c r="B7598" s="32" t="s">
        <v>318</v>
      </c>
      <c r="T7598" s="24"/>
      <c r="U7598" s="25"/>
    </row>
    <row r="7599" spans="1:41" x14ac:dyDescent="0.25">
      <c r="A7599" s="6">
        <v>76.990000000000094</v>
      </c>
      <c r="B7599" s="32" t="s">
        <v>318</v>
      </c>
      <c r="T7599" s="24"/>
      <c r="U7599" s="25"/>
    </row>
    <row r="7600" spans="1:41" x14ac:dyDescent="0.25">
      <c r="A7600" s="6">
        <v>77.000000000000099</v>
      </c>
      <c r="B7600" s="32" t="s">
        <v>318</v>
      </c>
      <c r="T7600" s="24"/>
      <c r="U7600" s="25"/>
    </row>
    <row r="7601" spans="1:21" x14ac:dyDescent="0.25">
      <c r="A7601" s="6">
        <v>77.010000000000105</v>
      </c>
      <c r="B7601" s="32" t="s">
        <v>318</v>
      </c>
      <c r="T7601" s="24"/>
      <c r="U7601" s="25"/>
    </row>
    <row r="7602" spans="1:21" x14ac:dyDescent="0.25">
      <c r="A7602" s="6">
        <v>77.020000000000095</v>
      </c>
      <c r="B7602" s="32" t="s">
        <v>318</v>
      </c>
      <c r="T7602" s="24"/>
      <c r="U7602" s="25"/>
    </row>
    <row r="7603" spans="1:21" x14ac:dyDescent="0.25">
      <c r="A7603" s="6">
        <v>77.030000000000101</v>
      </c>
      <c r="B7603" s="32" t="s">
        <v>318</v>
      </c>
      <c r="T7603" s="24"/>
      <c r="U7603" s="25"/>
    </row>
    <row r="7604" spans="1:21" x14ac:dyDescent="0.25">
      <c r="A7604" s="6">
        <v>77.040000000000106</v>
      </c>
      <c r="B7604" s="32" t="s">
        <v>318</v>
      </c>
      <c r="T7604" s="24"/>
      <c r="U7604" s="25"/>
    </row>
    <row r="7605" spans="1:21" x14ac:dyDescent="0.25">
      <c r="A7605" s="6">
        <v>77.050000000000097</v>
      </c>
      <c r="B7605" s="32" t="s">
        <v>318</v>
      </c>
      <c r="K7605" s="3">
        <v>1</v>
      </c>
      <c r="L7605" s="97" t="str">
        <f>IF(TRIM('Ek.3-A'!F7605)&lt;&gt;"","var","yok")</f>
        <v>yok</v>
      </c>
      <c r="M7605" s="5" t="str">
        <f>IF('Ek.3-A'!F7605="", "", IF(VLOOKUP('Ek.3-A'!F7605, Veriler!D:E, 2, 0)=0, "", VLOOKUP('Ek.3-A'!F7605, Veriler!D:E, 2, 0)))</f>
        <v/>
      </c>
      <c r="N7605" s="5" t="str">
        <f>IF('Ek.3-A'!P7605="", "", 'Ek.3-A'!P7605)</f>
        <v/>
      </c>
      <c r="O7605" s="142">
        <f>'Ek.3-A'!S7605</f>
        <v>0</v>
      </c>
      <c r="P7605" s="143" t="str">
        <f>'Ek.3-A'!L7605</f>
        <v/>
      </c>
      <c r="Q7605" s="24" t="str">
        <f>'Ek.3-A'!M7605</f>
        <v/>
      </c>
      <c r="R7605" s="24">
        <f t="shared" ref="R7605:R7618" si="1607">IF(L7605="var",0,IF(Q7605&lt;=0.005,Q7605,0))</f>
        <v>0</v>
      </c>
      <c r="S7605" s="141" t="str">
        <f t="shared" ref="S7605:S7618" si="1608">IF(Q7605&lt;=0.005,"E","H")</f>
        <v>H</v>
      </c>
      <c r="T7605" s="24">
        <f>IF(S7605="E",SUM($R$5:R7605),0)</f>
        <v>0</v>
      </c>
      <c r="U7605" s="143">
        <f t="shared" ref="U7605:U7618" si="1609">IF(T7605&lt;=0.1, O7605, IF(R7605&gt;$G$2, R7605*O7605, $G$2*O7605))</f>
        <v>0</v>
      </c>
    </row>
    <row r="7606" spans="1:21" x14ac:dyDescent="0.25">
      <c r="A7606" s="6">
        <v>77.060000000000102</v>
      </c>
      <c r="B7606" s="32" t="s">
        <v>318</v>
      </c>
      <c r="K7606" s="3">
        <f t="shared" ref="K7606:K7618" si="1610">K7605+1</f>
        <v>2</v>
      </c>
      <c r="L7606" s="97" t="str">
        <f>IF(TRIM('Ek.3-A'!F7606)&lt;&gt;"","var","yok")</f>
        <v>yok</v>
      </c>
      <c r="M7606" s="5" t="str">
        <f>IF('Ek.3-A'!F7606="", "", IF(VLOOKUP('Ek.3-A'!F7606, Veriler!D:E, 2, 0)=0, "", VLOOKUP('Ek.3-A'!F7606, Veriler!D:E, 2, 0)))</f>
        <v/>
      </c>
      <c r="N7606" s="5" t="str">
        <f>IF('Ek.3-A'!P7606="", "", 'Ek.3-A'!P7606)</f>
        <v/>
      </c>
      <c r="O7606" s="142">
        <f>'Ek.3-A'!S7606</f>
        <v>0</v>
      </c>
      <c r="P7606" s="143" t="str">
        <f>'Ek.3-A'!L7606</f>
        <v/>
      </c>
      <c r="Q7606" s="24" t="str">
        <f>'Ek.3-A'!M7606</f>
        <v/>
      </c>
      <c r="R7606" s="24">
        <f t="shared" si="1607"/>
        <v>0</v>
      </c>
      <c r="S7606" s="141" t="str">
        <f t="shared" si="1608"/>
        <v>H</v>
      </c>
      <c r="T7606" s="24">
        <f>IF(S7606="E",SUM($R$5:R7606),0)</f>
        <v>0</v>
      </c>
      <c r="U7606" s="143">
        <f t="shared" si="1609"/>
        <v>0</v>
      </c>
    </row>
    <row r="7607" spans="1:21" x14ac:dyDescent="0.25">
      <c r="A7607" s="6">
        <v>77.070000000000107</v>
      </c>
      <c r="B7607" s="32" t="s">
        <v>318</v>
      </c>
      <c r="K7607" s="3">
        <f t="shared" si="1610"/>
        <v>3</v>
      </c>
      <c r="L7607" s="97" t="str">
        <f>IF(TRIM('Ek.3-A'!F7607)&lt;&gt;"","var","yok")</f>
        <v>yok</v>
      </c>
      <c r="M7607" s="5" t="str">
        <f>IF('Ek.3-A'!F7607="", "", IF(VLOOKUP('Ek.3-A'!F7607, Veriler!D:E, 2, 0)=0, "", VLOOKUP('Ek.3-A'!F7607, Veriler!D:E, 2, 0)))</f>
        <v/>
      </c>
      <c r="N7607" s="5" t="str">
        <f>IF('Ek.3-A'!P7607="", "", 'Ek.3-A'!P7607)</f>
        <v/>
      </c>
      <c r="O7607" s="142">
        <f>'Ek.3-A'!S7607</f>
        <v>0</v>
      </c>
      <c r="P7607" s="143" t="str">
        <f>'Ek.3-A'!L7607</f>
        <v/>
      </c>
      <c r="Q7607" s="24" t="str">
        <f>'Ek.3-A'!M7607</f>
        <v/>
      </c>
      <c r="R7607" s="24">
        <f t="shared" si="1607"/>
        <v>0</v>
      </c>
      <c r="S7607" s="141" t="str">
        <f t="shared" si="1608"/>
        <v>H</v>
      </c>
      <c r="T7607" s="24">
        <f>IF(S7607="E",SUM($R$5:R7607),0)</f>
        <v>0</v>
      </c>
      <c r="U7607" s="143">
        <f t="shared" si="1609"/>
        <v>0</v>
      </c>
    </row>
    <row r="7608" spans="1:21" x14ac:dyDescent="0.25">
      <c r="A7608" s="6">
        <v>77.080000000000098</v>
      </c>
      <c r="B7608" s="32" t="s">
        <v>318</v>
      </c>
      <c r="K7608" s="3">
        <f t="shared" si="1610"/>
        <v>4</v>
      </c>
      <c r="L7608" s="97" t="str">
        <f>IF(TRIM('Ek.3-A'!F7608)&lt;&gt;"","var","yok")</f>
        <v>yok</v>
      </c>
      <c r="M7608" s="5" t="str">
        <f>IF('Ek.3-A'!F7608="", "", IF(VLOOKUP('Ek.3-A'!F7608, Veriler!D:E, 2, 0)=0, "", VLOOKUP('Ek.3-A'!F7608, Veriler!D:E, 2, 0)))</f>
        <v/>
      </c>
      <c r="N7608" s="5" t="str">
        <f>IF('Ek.3-A'!P7608="", "", 'Ek.3-A'!P7608)</f>
        <v/>
      </c>
      <c r="O7608" s="142">
        <f>'Ek.3-A'!S7608</f>
        <v>0</v>
      </c>
      <c r="P7608" s="143" t="str">
        <f>'Ek.3-A'!L7608</f>
        <v/>
      </c>
      <c r="Q7608" s="24" t="str">
        <f>'Ek.3-A'!M7608</f>
        <v/>
      </c>
      <c r="R7608" s="24">
        <f t="shared" si="1607"/>
        <v>0</v>
      </c>
      <c r="S7608" s="141" t="str">
        <f t="shared" si="1608"/>
        <v>H</v>
      </c>
      <c r="T7608" s="24">
        <f>IF(S7608="E",SUM($R$5:R7608),0)</f>
        <v>0</v>
      </c>
      <c r="U7608" s="143">
        <f t="shared" si="1609"/>
        <v>0</v>
      </c>
    </row>
    <row r="7609" spans="1:21" x14ac:dyDescent="0.25">
      <c r="A7609" s="6">
        <v>77.090000000000103</v>
      </c>
      <c r="B7609" s="32" t="s">
        <v>318</v>
      </c>
      <c r="K7609" s="3">
        <f t="shared" si="1610"/>
        <v>5</v>
      </c>
      <c r="L7609" s="97" t="str">
        <f>IF(TRIM('Ek.3-A'!F7609)&lt;&gt;"","var","yok")</f>
        <v>yok</v>
      </c>
      <c r="M7609" s="5" t="str">
        <f>IF('Ek.3-A'!F7609="", "", IF(VLOOKUP('Ek.3-A'!F7609, Veriler!D:E, 2, 0)=0, "", VLOOKUP('Ek.3-A'!F7609, Veriler!D:E, 2, 0)))</f>
        <v/>
      </c>
      <c r="N7609" s="5" t="str">
        <f>IF('Ek.3-A'!P7609="", "", 'Ek.3-A'!P7609)</f>
        <v/>
      </c>
      <c r="O7609" s="142">
        <f>'Ek.3-A'!S7609</f>
        <v>0</v>
      </c>
      <c r="P7609" s="143" t="str">
        <f>'Ek.3-A'!L7609</f>
        <v/>
      </c>
      <c r="Q7609" s="24" t="str">
        <f>'Ek.3-A'!M7609</f>
        <v/>
      </c>
      <c r="R7609" s="24">
        <f t="shared" si="1607"/>
        <v>0</v>
      </c>
      <c r="S7609" s="141" t="str">
        <f t="shared" si="1608"/>
        <v>H</v>
      </c>
      <c r="T7609" s="24">
        <f>IF(S7609="E",SUM($R$5:R7609),0)</f>
        <v>0</v>
      </c>
      <c r="U7609" s="143">
        <f t="shared" si="1609"/>
        <v>0</v>
      </c>
    </row>
    <row r="7610" spans="1:21" x14ac:dyDescent="0.25">
      <c r="A7610" s="6">
        <v>77.100000000000094</v>
      </c>
      <c r="B7610" s="32" t="s">
        <v>318</v>
      </c>
      <c r="K7610" s="3">
        <f t="shared" si="1610"/>
        <v>6</v>
      </c>
      <c r="L7610" s="97" t="str">
        <f>IF(TRIM('Ek.3-A'!F7610)&lt;&gt;"","var","yok")</f>
        <v>yok</v>
      </c>
      <c r="M7610" s="5" t="str">
        <f>IF('Ek.3-A'!F7610="", "", IF(VLOOKUP('Ek.3-A'!F7610, Veriler!D:E, 2, 0)=0, "", VLOOKUP('Ek.3-A'!F7610, Veriler!D:E, 2, 0)))</f>
        <v/>
      </c>
      <c r="N7610" s="5" t="str">
        <f>IF('Ek.3-A'!P7610="", "", 'Ek.3-A'!P7610)</f>
        <v/>
      </c>
      <c r="O7610" s="142">
        <f>'Ek.3-A'!S7610</f>
        <v>0</v>
      </c>
      <c r="P7610" s="143" t="str">
        <f>'Ek.3-A'!L7610</f>
        <v/>
      </c>
      <c r="Q7610" s="24" t="str">
        <f>'Ek.3-A'!M7610</f>
        <v/>
      </c>
      <c r="R7610" s="24">
        <f t="shared" si="1607"/>
        <v>0</v>
      </c>
      <c r="S7610" s="141" t="str">
        <f t="shared" si="1608"/>
        <v>H</v>
      </c>
      <c r="T7610" s="24">
        <f>IF(S7610="E",SUM($R$5:R7610),0)</f>
        <v>0</v>
      </c>
      <c r="U7610" s="143">
        <f t="shared" si="1609"/>
        <v>0</v>
      </c>
    </row>
    <row r="7611" spans="1:21" x14ac:dyDescent="0.25">
      <c r="A7611" s="6">
        <v>77.110000000000099</v>
      </c>
      <c r="B7611" s="32" t="s">
        <v>318</v>
      </c>
      <c r="K7611" s="3">
        <f t="shared" si="1610"/>
        <v>7</v>
      </c>
      <c r="L7611" s="97" t="str">
        <f>IF(TRIM('Ek.3-A'!F7611)&lt;&gt;"","var","yok")</f>
        <v>yok</v>
      </c>
      <c r="M7611" s="5" t="str">
        <f>IF('Ek.3-A'!F7611="", "", IF(VLOOKUP('Ek.3-A'!F7611, Veriler!D:E, 2, 0)=0, "", VLOOKUP('Ek.3-A'!F7611, Veriler!D:E, 2, 0)))</f>
        <v/>
      </c>
      <c r="N7611" s="5" t="str">
        <f>IF('Ek.3-A'!P7611="", "", 'Ek.3-A'!P7611)</f>
        <v/>
      </c>
      <c r="O7611" s="142">
        <f>'Ek.3-A'!S7611</f>
        <v>0</v>
      </c>
      <c r="P7611" s="143" t="str">
        <f>'Ek.3-A'!L7611</f>
        <v/>
      </c>
      <c r="Q7611" s="24" t="str">
        <f>'Ek.3-A'!M7611</f>
        <v/>
      </c>
      <c r="R7611" s="24">
        <f t="shared" si="1607"/>
        <v>0</v>
      </c>
      <c r="S7611" s="141" t="str">
        <f t="shared" si="1608"/>
        <v>H</v>
      </c>
      <c r="T7611" s="24">
        <f>IF(S7611="E",SUM($R$5:R7611),0)</f>
        <v>0</v>
      </c>
      <c r="U7611" s="143">
        <f t="shared" si="1609"/>
        <v>0</v>
      </c>
    </row>
    <row r="7612" spans="1:21" x14ac:dyDescent="0.25">
      <c r="A7612" s="6">
        <v>77.120000000000104</v>
      </c>
      <c r="B7612" s="32" t="s">
        <v>318</v>
      </c>
      <c r="K7612" s="3">
        <f t="shared" si="1610"/>
        <v>8</v>
      </c>
      <c r="L7612" s="97" t="str">
        <f>IF(TRIM('Ek.3-A'!F7612)&lt;&gt;"","var","yok")</f>
        <v>yok</v>
      </c>
      <c r="M7612" s="5" t="str">
        <f>IF('Ek.3-A'!F7612="", "", IF(VLOOKUP('Ek.3-A'!F7612, Veriler!D:E, 2, 0)=0, "", VLOOKUP('Ek.3-A'!F7612, Veriler!D:E, 2, 0)))</f>
        <v/>
      </c>
      <c r="N7612" s="5" t="str">
        <f>IF('Ek.3-A'!P7612="", "", 'Ek.3-A'!P7612)</f>
        <v/>
      </c>
      <c r="O7612" s="142">
        <f>'Ek.3-A'!S7612</f>
        <v>0</v>
      </c>
      <c r="P7612" s="143" t="str">
        <f>'Ek.3-A'!L7612</f>
        <v/>
      </c>
      <c r="Q7612" s="24" t="str">
        <f>'Ek.3-A'!M7612</f>
        <v/>
      </c>
      <c r="R7612" s="24">
        <f t="shared" si="1607"/>
        <v>0</v>
      </c>
      <c r="S7612" s="141" t="str">
        <f t="shared" si="1608"/>
        <v>H</v>
      </c>
      <c r="T7612" s="24">
        <f>IF(S7612="E",SUM($R$5:R7612),0)</f>
        <v>0</v>
      </c>
      <c r="U7612" s="143">
        <f t="shared" si="1609"/>
        <v>0</v>
      </c>
    </row>
    <row r="7613" spans="1:21" x14ac:dyDescent="0.25">
      <c r="A7613" s="6">
        <v>77.130000000000095</v>
      </c>
      <c r="B7613" s="32" t="s">
        <v>318</v>
      </c>
      <c r="K7613" s="3">
        <f t="shared" si="1610"/>
        <v>9</v>
      </c>
      <c r="L7613" s="97" t="str">
        <f>IF(TRIM('Ek.3-A'!F7613)&lt;&gt;"","var","yok")</f>
        <v>yok</v>
      </c>
      <c r="M7613" s="5" t="str">
        <f>IF('Ek.3-A'!F7613="", "", IF(VLOOKUP('Ek.3-A'!F7613, Veriler!D:E, 2, 0)=0, "", VLOOKUP('Ek.3-A'!F7613, Veriler!D:E, 2, 0)))</f>
        <v/>
      </c>
      <c r="N7613" s="5" t="str">
        <f>IF('Ek.3-A'!P7613="", "", 'Ek.3-A'!P7613)</f>
        <v/>
      </c>
      <c r="O7613" s="142">
        <f>'Ek.3-A'!S7613</f>
        <v>0</v>
      </c>
      <c r="P7613" s="143" t="str">
        <f>'Ek.3-A'!L7613</f>
        <v/>
      </c>
      <c r="Q7613" s="24" t="str">
        <f>'Ek.3-A'!M7613</f>
        <v/>
      </c>
      <c r="R7613" s="24">
        <f t="shared" si="1607"/>
        <v>0</v>
      </c>
      <c r="S7613" s="141" t="str">
        <f t="shared" si="1608"/>
        <v>H</v>
      </c>
      <c r="T7613" s="24">
        <f>IF(S7613="E",SUM($R$5:R7613),0)</f>
        <v>0</v>
      </c>
      <c r="U7613" s="143">
        <f t="shared" si="1609"/>
        <v>0</v>
      </c>
    </row>
    <row r="7614" spans="1:21" x14ac:dyDescent="0.25">
      <c r="A7614" s="6">
        <v>77.1400000000001</v>
      </c>
      <c r="B7614" s="32" t="s">
        <v>318</v>
      </c>
      <c r="K7614" s="3">
        <f t="shared" si="1610"/>
        <v>10</v>
      </c>
      <c r="L7614" s="97" t="str">
        <f>IF(TRIM('Ek.3-A'!F7614)&lt;&gt;"","var","yok")</f>
        <v>yok</v>
      </c>
      <c r="M7614" s="5" t="str">
        <f>IF('Ek.3-A'!F7614="", "", IF(VLOOKUP('Ek.3-A'!F7614, Veriler!D:E, 2, 0)=0, "", VLOOKUP('Ek.3-A'!F7614, Veriler!D:E, 2, 0)))</f>
        <v/>
      </c>
      <c r="N7614" s="5" t="str">
        <f>IF('Ek.3-A'!P7614="", "", 'Ek.3-A'!P7614)</f>
        <v/>
      </c>
      <c r="O7614" s="142">
        <f>'Ek.3-A'!S7614</f>
        <v>0</v>
      </c>
      <c r="P7614" s="143" t="str">
        <f>'Ek.3-A'!L7614</f>
        <v/>
      </c>
      <c r="Q7614" s="24" t="str">
        <f>'Ek.3-A'!M7614</f>
        <v/>
      </c>
      <c r="R7614" s="24">
        <f t="shared" si="1607"/>
        <v>0</v>
      </c>
      <c r="S7614" s="141" t="str">
        <f t="shared" si="1608"/>
        <v>H</v>
      </c>
      <c r="T7614" s="24">
        <f>IF(S7614="E",SUM($R$5:R7614),0)</f>
        <v>0</v>
      </c>
      <c r="U7614" s="143">
        <f t="shared" si="1609"/>
        <v>0</v>
      </c>
    </row>
    <row r="7615" spans="1:21" x14ac:dyDescent="0.25">
      <c r="A7615" s="6">
        <v>77.150000000000105</v>
      </c>
      <c r="B7615" s="32" t="s">
        <v>318</v>
      </c>
      <c r="K7615" s="3">
        <f t="shared" si="1610"/>
        <v>11</v>
      </c>
      <c r="L7615" s="97" t="str">
        <f>IF(TRIM('Ek.3-A'!F7615)&lt;&gt;"","var","yok")</f>
        <v>yok</v>
      </c>
      <c r="M7615" s="5" t="str">
        <f>IF('Ek.3-A'!F7615="", "", IF(VLOOKUP('Ek.3-A'!F7615, Veriler!D:E, 2, 0)=0, "", VLOOKUP('Ek.3-A'!F7615, Veriler!D:E, 2, 0)))</f>
        <v/>
      </c>
      <c r="N7615" s="5" t="str">
        <f>IF('Ek.3-A'!P7615="", "", 'Ek.3-A'!P7615)</f>
        <v/>
      </c>
      <c r="O7615" s="142">
        <f>'Ek.3-A'!S7615</f>
        <v>0</v>
      </c>
      <c r="P7615" s="143" t="str">
        <f>'Ek.3-A'!L7615</f>
        <v/>
      </c>
      <c r="Q7615" s="24" t="str">
        <f>'Ek.3-A'!M7615</f>
        <v/>
      </c>
      <c r="R7615" s="24">
        <f t="shared" si="1607"/>
        <v>0</v>
      </c>
      <c r="S7615" s="141" t="str">
        <f t="shared" si="1608"/>
        <v>H</v>
      </c>
      <c r="T7615" s="24">
        <f>IF(S7615="E",SUM($R$5:R7615),0)</f>
        <v>0</v>
      </c>
      <c r="U7615" s="143">
        <f t="shared" si="1609"/>
        <v>0</v>
      </c>
    </row>
    <row r="7616" spans="1:21" x14ac:dyDescent="0.25">
      <c r="A7616" s="6">
        <v>77.160000000000096</v>
      </c>
      <c r="B7616" s="32" t="s">
        <v>318</v>
      </c>
      <c r="K7616" s="3">
        <f t="shared" si="1610"/>
        <v>12</v>
      </c>
      <c r="L7616" s="97" t="str">
        <f>IF(TRIM('Ek.3-A'!F7616)&lt;&gt;"","var","yok")</f>
        <v>yok</v>
      </c>
      <c r="M7616" s="5" t="str">
        <f>IF('Ek.3-A'!F7616="", "", IF(VLOOKUP('Ek.3-A'!F7616, Veriler!D:E, 2, 0)=0, "", VLOOKUP('Ek.3-A'!F7616, Veriler!D:E, 2, 0)))</f>
        <v/>
      </c>
      <c r="N7616" s="5" t="str">
        <f>IF('Ek.3-A'!P7616="", "", 'Ek.3-A'!P7616)</f>
        <v/>
      </c>
      <c r="O7616" s="142">
        <f>'Ek.3-A'!S7616</f>
        <v>0</v>
      </c>
      <c r="P7616" s="143" t="str">
        <f>'Ek.3-A'!L7616</f>
        <v/>
      </c>
      <c r="Q7616" s="24" t="str">
        <f>'Ek.3-A'!M7616</f>
        <v/>
      </c>
      <c r="R7616" s="24">
        <f t="shared" si="1607"/>
        <v>0</v>
      </c>
      <c r="S7616" s="141" t="str">
        <f t="shared" si="1608"/>
        <v>H</v>
      </c>
      <c r="T7616" s="24">
        <f>IF(S7616="E",SUM($R$5:R7616),0)</f>
        <v>0</v>
      </c>
      <c r="U7616" s="143">
        <f t="shared" si="1609"/>
        <v>0</v>
      </c>
    </row>
    <row r="7617" spans="1:21" x14ac:dyDescent="0.25">
      <c r="A7617" s="6">
        <v>77.170000000000101</v>
      </c>
      <c r="B7617" s="32" t="s">
        <v>318</v>
      </c>
      <c r="K7617" s="3">
        <f t="shared" si="1610"/>
        <v>13</v>
      </c>
      <c r="L7617" s="97" t="str">
        <f>IF(TRIM('Ek.3-A'!F7617)&lt;&gt;"","var","yok")</f>
        <v>yok</v>
      </c>
      <c r="M7617" s="5" t="str">
        <f>IF('Ek.3-A'!F7617="", "", IF(VLOOKUP('Ek.3-A'!F7617, Veriler!D:E, 2, 0)=0, "", VLOOKUP('Ek.3-A'!F7617, Veriler!D:E, 2, 0)))</f>
        <v/>
      </c>
      <c r="N7617" s="5" t="str">
        <f>IF('Ek.3-A'!P7617="", "", 'Ek.3-A'!P7617)</f>
        <v/>
      </c>
      <c r="O7617" s="142">
        <f>'Ek.3-A'!S7617</f>
        <v>0</v>
      </c>
      <c r="P7617" s="143" t="str">
        <f>'Ek.3-A'!L7617</f>
        <v/>
      </c>
      <c r="Q7617" s="24" t="str">
        <f>'Ek.3-A'!M7617</f>
        <v/>
      </c>
      <c r="R7617" s="24">
        <f t="shared" si="1607"/>
        <v>0</v>
      </c>
      <c r="S7617" s="141" t="str">
        <f t="shared" si="1608"/>
        <v>H</v>
      </c>
      <c r="T7617" s="24">
        <f>IF(S7617="E",SUM($R$5:R7617),0)</f>
        <v>0</v>
      </c>
      <c r="U7617" s="143">
        <f t="shared" si="1609"/>
        <v>0</v>
      </c>
    </row>
    <row r="7618" spans="1:21" x14ac:dyDescent="0.25">
      <c r="A7618" s="6">
        <v>77.180000000000106</v>
      </c>
      <c r="B7618" s="32" t="s">
        <v>318</v>
      </c>
      <c r="K7618" s="3">
        <f t="shared" si="1610"/>
        <v>14</v>
      </c>
      <c r="L7618" s="97" t="str">
        <f>IF(TRIM('Ek.3-A'!F7618)&lt;&gt;"","var","yok")</f>
        <v>yok</v>
      </c>
      <c r="M7618" s="5" t="str">
        <f>IF('Ek.3-A'!F7618="", "", IF(VLOOKUP('Ek.3-A'!F7618, Veriler!D:E, 2, 0)=0, "", VLOOKUP('Ek.3-A'!F7618, Veriler!D:E, 2, 0)))</f>
        <v/>
      </c>
      <c r="N7618" s="5" t="str">
        <f>IF('Ek.3-A'!P7618="", "", 'Ek.3-A'!P7618)</f>
        <v/>
      </c>
      <c r="O7618" s="142">
        <f>'Ek.3-A'!S7618</f>
        <v>0</v>
      </c>
      <c r="P7618" s="143" t="str">
        <f>'Ek.3-A'!L7618</f>
        <v/>
      </c>
      <c r="Q7618" s="24" t="str">
        <f>'Ek.3-A'!M7618</f>
        <v/>
      </c>
      <c r="R7618" s="24">
        <f t="shared" si="1607"/>
        <v>0</v>
      </c>
      <c r="S7618" s="141" t="str">
        <f t="shared" si="1608"/>
        <v>H</v>
      </c>
      <c r="T7618" s="24">
        <f>IF(S7618="E",SUM($R$5:R7618),0)</f>
        <v>0</v>
      </c>
      <c r="U7618" s="143">
        <f t="shared" si="1609"/>
        <v>0</v>
      </c>
    </row>
    <row r="7619" spans="1:21" x14ac:dyDescent="0.25">
      <c r="A7619" s="6">
        <v>77.190000000000097</v>
      </c>
      <c r="B7619" s="32" t="s">
        <v>318</v>
      </c>
      <c r="L7619" s="97"/>
      <c r="M7619" s="5"/>
      <c r="N7619" s="5"/>
      <c r="O7619" s="5"/>
      <c r="Q7619" s="23"/>
      <c r="T7619" s="24"/>
      <c r="U7619" s="25"/>
    </row>
    <row r="7620" spans="1:21" x14ac:dyDescent="0.25">
      <c r="A7620" s="6">
        <v>77.200000000000102</v>
      </c>
      <c r="B7620" s="32" t="s">
        <v>318</v>
      </c>
      <c r="K7620" s="3">
        <f>K7618+1</f>
        <v>15</v>
      </c>
      <c r="L7620" s="97" t="str">
        <f>IF(TRIM('Ek.3-A'!F7620)&lt;&gt;"","var","yok")</f>
        <v>yok</v>
      </c>
      <c r="M7620" s="5" t="str">
        <f>IF('Ek.3-A'!F7620="", "", IF(VLOOKUP('Ek.3-A'!F7620, Veriler!D:E, 2, 0)=0, "", VLOOKUP('Ek.3-A'!F7620, Veriler!D:E, 2, 0)))</f>
        <v/>
      </c>
      <c r="N7620" s="5" t="str">
        <f>IF('Ek.3-A'!P7620="", "", 'Ek.3-A'!P7620)</f>
        <v/>
      </c>
      <c r="O7620" s="142">
        <f>'Ek.3-A'!S7620</f>
        <v>0</v>
      </c>
      <c r="P7620" s="143" t="str">
        <f>'Ek.3-A'!L7620</f>
        <v/>
      </c>
      <c r="Q7620" s="24" t="str">
        <f>'Ek.3-A'!M7620</f>
        <v/>
      </c>
      <c r="R7620" s="24">
        <f t="shared" ref="R7620:R7633" si="1611">IF(L7620="var",0,IF(Q7620&lt;=0.005,Q7620,0))</f>
        <v>0</v>
      </c>
      <c r="S7620" s="141" t="str">
        <f t="shared" ref="S7620:S7633" si="1612">IF(Q7620&lt;=0.005,"E","H")</f>
        <v>H</v>
      </c>
      <c r="T7620" s="24">
        <f>IF(S7620="E",SUM($R$5:R7620),0)</f>
        <v>0</v>
      </c>
      <c r="U7620" s="143">
        <f t="shared" ref="U7620:U7633" si="1613">IF(T7620&lt;=0.1, O7620, IF(R7620&gt;$G$2, R7620*O7620, $G$2*O7620))</f>
        <v>0</v>
      </c>
    </row>
    <row r="7621" spans="1:21" x14ac:dyDescent="0.25">
      <c r="A7621" s="6">
        <v>77.210000000000093</v>
      </c>
      <c r="B7621" s="32" t="s">
        <v>318</v>
      </c>
      <c r="K7621" s="3">
        <f t="shared" ref="K7621:K7633" si="1614">K7620+1</f>
        <v>16</v>
      </c>
      <c r="L7621" s="97" t="str">
        <f>IF(TRIM('Ek.3-A'!F7621)&lt;&gt;"","var","yok")</f>
        <v>yok</v>
      </c>
      <c r="M7621" s="5" t="str">
        <f>IF('Ek.3-A'!F7621="", "", IF(VLOOKUP('Ek.3-A'!F7621, Veriler!D:E, 2, 0)=0, "", VLOOKUP('Ek.3-A'!F7621, Veriler!D:E, 2, 0)))</f>
        <v/>
      </c>
      <c r="N7621" s="5" t="str">
        <f>IF('Ek.3-A'!P7621="", "", 'Ek.3-A'!P7621)</f>
        <v/>
      </c>
      <c r="O7621" s="142">
        <f>'Ek.3-A'!S7621</f>
        <v>0</v>
      </c>
      <c r="P7621" s="143" t="str">
        <f>'Ek.3-A'!L7621</f>
        <v/>
      </c>
      <c r="Q7621" s="24" t="str">
        <f>'Ek.3-A'!M7621</f>
        <v/>
      </c>
      <c r="R7621" s="24">
        <f t="shared" si="1611"/>
        <v>0</v>
      </c>
      <c r="S7621" s="141" t="str">
        <f t="shared" si="1612"/>
        <v>H</v>
      </c>
      <c r="T7621" s="24">
        <f>IF(S7621="E",SUM($R$5:R7621),0)</f>
        <v>0</v>
      </c>
      <c r="U7621" s="143">
        <f t="shared" si="1613"/>
        <v>0</v>
      </c>
    </row>
    <row r="7622" spans="1:21" x14ac:dyDescent="0.25">
      <c r="A7622" s="6">
        <v>77.220000000000098</v>
      </c>
      <c r="B7622" s="32" t="s">
        <v>318</v>
      </c>
      <c r="K7622" s="3">
        <f t="shared" si="1614"/>
        <v>17</v>
      </c>
      <c r="L7622" s="97" t="str">
        <f>IF(TRIM('Ek.3-A'!F7622)&lt;&gt;"","var","yok")</f>
        <v>yok</v>
      </c>
      <c r="M7622" s="5" t="str">
        <f>IF('Ek.3-A'!F7622="", "", IF(VLOOKUP('Ek.3-A'!F7622, Veriler!D:E, 2, 0)=0, "", VLOOKUP('Ek.3-A'!F7622, Veriler!D:E, 2, 0)))</f>
        <v/>
      </c>
      <c r="N7622" s="5" t="str">
        <f>IF('Ek.3-A'!P7622="", "", 'Ek.3-A'!P7622)</f>
        <v/>
      </c>
      <c r="O7622" s="142">
        <f>'Ek.3-A'!S7622</f>
        <v>0</v>
      </c>
      <c r="P7622" s="143" t="str">
        <f>'Ek.3-A'!L7622</f>
        <v/>
      </c>
      <c r="Q7622" s="24" t="str">
        <f>'Ek.3-A'!M7622</f>
        <v/>
      </c>
      <c r="R7622" s="24">
        <f t="shared" si="1611"/>
        <v>0</v>
      </c>
      <c r="S7622" s="141" t="str">
        <f t="shared" si="1612"/>
        <v>H</v>
      </c>
      <c r="T7622" s="24">
        <f>IF(S7622="E",SUM($R$5:R7622),0)</f>
        <v>0</v>
      </c>
      <c r="U7622" s="143">
        <f t="shared" si="1613"/>
        <v>0</v>
      </c>
    </row>
    <row r="7623" spans="1:21" x14ac:dyDescent="0.25">
      <c r="A7623" s="6">
        <v>77.230000000000103</v>
      </c>
      <c r="B7623" s="32" t="s">
        <v>318</v>
      </c>
      <c r="K7623" s="3">
        <f t="shared" si="1614"/>
        <v>18</v>
      </c>
      <c r="L7623" s="97" t="str">
        <f>IF(TRIM('Ek.3-A'!F7623)&lt;&gt;"","var","yok")</f>
        <v>yok</v>
      </c>
      <c r="M7623" s="5" t="str">
        <f>IF('Ek.3-A'!F7623="", "", IF(VLOOKUP('Ek.3-A'!F7623, Veriler!D:E, 2, 0)=0, "", VLOOKUP('Ek.3-A'!F7623, Veriler!D:E, 2, 0)))</f>
        <v/>
      </c>
      <c r="N7623" s="5" t="str">
        <f>IF('Ek.3-A'!P7623="", "", 'Ek.3-A'!P7623)</f>
        <v/>
      </c>
      <c r="O7623" s="142">
        <f>'Ek.3-A'!S7623</f>
        <v>0</v>
      </c>
      <c r="P7623" s="143" t="str">
        <f>'Ek.3-A'!L7623</f>
        <v/>
      </c>
      <c r="Q7623" s="24" t="str">
        <f>'Ek.3-A'!M7623</f>
        <v/>
      </c>
      <c r="R7623" s="24">
        <f t="shared" si="1611"/>
        <v>0</v>
      </c>
      <c r="S7623" s="141" t="str">
        <f t="shared" si="1612"/>
        <v>H</v>
      </c>
      <c r="T7623" s="24">
        <f>IF(S7623="E",SUM($R$5:R7623),0)</f>
        <v>0</v>
      </c>
      <c r="U7623" s="143">
        <f t="shared" si="1613"/>
        <v>0</v>
      </c>
    </row>
    <row r="7624" spans="1:21" x14ac:dyDescent="0.25">
      <c r="A7624" s="6">
        <v>77.240000000000094</v>
      </c>
      <c r="B7624" s="32" t="s">
        <v>318</v>
      </c>
      <c r="K7624" s="3">
        <f t="shared" si="1614"/>
        <v>19</v>
      </c>
      <c r="L7624" s="97" t="str">
        <f>IF(TRIM('Ek.3-A'!F7624)&lt;&gt;"","var","yok")</f>
        <v>yok</v>
      </c>
      <c r="M7624" s="5" t="str">
        <f>IF('Ek.3-A'!F7624="", "", IF(VLOOKUP('Ek.3-A'!F7624, Veriler!D:E, 2, 0)=0, "", VLOOKUP('Ek.3-A'!F7624, Veriler!D:E, 2, 0)))</f>
        <v/>
      </c>
      <c r="N7624" s="5" t="str">
        <f>IF('Ek.3-A'!P7624="", "", 'Ek.3-A'!P7624)</f>
        <v/>
      </c>
      <c r="O7624" s="142">
        <f>'Ek.3-A'!S7624</f>
        <v>0</v>
      </c>
      <c r="P7624" s="143" t="str">
        <f>'Ek.3-A'!L7624</f>
        <v/>
      </c>
      <c r="Q7624" s="24" t="str">
        <f>'Ek.3-A'!M7624</f>
        <v/>
      </c>
      <c r="R7624" s="24">
        <f t="shared" si="1611"/>
        <v>0</v>
      </c>
      <c r="S7624" s="141" t="str">
        <f t="shared" si="1612"/>
        <v>H</v>
      </c>
      <c r="T7624" s="24">
        <f>IF(S7624="E",SUM($R$5:R7624),0)</f>
        <v>0</v>
      </c>
      <c r="U7624" s="143">
        <f t="shared" si="1613"/>
        <v>0</v>
      </c>
    </row>
    <row r="7625" spans="1:21" x14ac:dyDescent="0.25">
      <c r="A7625" s="6">
        <v>77.250000000000099</v>
      </c>
      <c r="B7625" s="32" t="s">
        <v>318</v>
      </c>
      <c r="K7625" s="3">
        <f t="shared" si="1614"/>
        <v>20</v>
      </c>
      <c r="L7625" s="97" t="str">
        <f>IF(TRIM('Ek.3-A'!F7625)&lt;&gt;"","var","yok")</f>
        <v>yok</v>
      </c>
      <c r="M7625" s="5" t="str">
        <f>IF('Ek.3-A'!F7625="", "", IF(VLOOKUP('Ek.3-A'!F7625, Veriler!D:E, 2, 0)=0, "", VLOOKUP('Ek.3-A'!F7625, Veriler!D:E, 2, 0)))</f>
        <v/>
      </c>
      <c r="N7625" s="5" t="str">
        <f>IF('Ek.3-A'!P7625="", "", 'Ek.3-A'!P7625)</f>
        <v/>
      </c>
      <c r="O7625" s="142">
        <f>'Ek.3-A'!S7625</f>
        <v>0</v>
      </c>
      <c r="P7625" s="143" t="str">
        <f>'Ek.3-A'!L7625</f>
        <v/>
      </c>
      <c r="Q7625" s="24" t="str">
        <f>'Ek.3-A'!M7625</f>
        <v/>
      </c>
      <c r="R7625" s="24">
        <f t="shared" si="1611"/>
        <v>0</v>
      </c>
      <c r="S7625" s="141" t="str">
        <f t="shared" si="1612"/>
        <v>H</v>
      </c>
      <c r="T7625" s="24">
        <f>IF(S7625="E",SUM($R$5:R7625),0)</f>
        <v>0</v>
      </c>
      <c r="U7625" s="143">
        <f t="shared" si="1613"/>
        <v>0</v>
      </c>
    </row>
    <row r="7626" spans="1:21" x14ac:dyDescent="0.25">
      <c r="A7626" s="6">
        <v>77.260000000000105</v>
      </c>
      <c r="B7626" s="32" t="s">
        <v>318</v>
      </c>
      <c r="K7626" s="3">
        <f t="shared" si="1614"/>
        <v>21</v>
      </c>
      <c r="L7626" s="97" t="str">
        <f>IF(TRIM('Ek.3-A'!F7626)&lt;&gt;"","var","yok")</f>
        <v>yok</v>
      </c>
      <c r="M7626" s="5" t="str">
        <f>IF('Ek.3-A'!F7626="", "", IF(VLOOKUP('Ek.3-A'!F7626, Veriler!D:E, 2, 0)=0, "", VLOOKUP('Ek.3-A'!F7626, Veriler!D:E, 2, 0)))</f>
        <v/>
      </c>
      <c r="N7626" s="5" t="str">
        <f>IF('Ek.3-A'!P7626="", "", 'Ek.3-A'!P7626)</f>
        <v/>
      </c>
      <c r="O7626" s="142">
        <f>'Ek.3-A'!S7626</f>
        <v>0</v>
      </c>
      <c r="P7626" s="143" t="str">
        <f>'Ek.3-A'!L7626</f>
        <v/>
      </c>
      <c r="Q7626" s="24" t="str">
        <f>'Ek.3-A'!M7626</f>
        <v/>
      </c>
      <c r="R7626" s="24">
        <f t="shared" si="1611"/>
        <v>0</v>
      </c>
      <c r="S7626" s="141" t="str">
        <f t="shared" si="1612"/>
        <v>H</v>
      </c>
      <c r="T7626" s="24">
        <f>IF(S7626="E",SUM($R$5:R7626),0)</f>
        <v>0</v>
      </c>
      <c r="U7626" s="143">
        <f t="shared" si="1613"/>
        <v>0</v>
      </c>
    </row>
    <row r="7627" spans="1:21" x14ac:dyDescent="0.25">
      <c r="A7627" s="6">
        <v>77.270000000000095</v>
      </c>
      <c r="B7627" s="32" t="s">
        <v>318</v>
      </c>
      <c r="K7627" s="3">
        <f t="shared" si="1614"/>
        <v>22</v>
      </c>
      <c r="L7627" s="97" t="str">
        <f>IF(TRIM('Ek.3-A'!F7627)&lt;&gt;"","var","yok")</f>
        <v>yok</v>
      </c>
      <c r="M7627" s="5" t="str">
        <f>IF('Ek.3-A'!F7627="", "", IF(VLOOKUP('Ek.3-A'!F7627, Veriler!D:E, 2, 0)=0, "", VLOOKUP('Ek.3-A'!F7627, Veriler!D:E, 2, 0)))</f>
        <v/>
      </c>
      <c r="N7627" s="5" t="str">
        <f>IF('Ek.3-A'!P7627="", "", 'Ek.3-A'!P7627)</f>
        <v/>
      </c>
      <c r="O7627" s="142">
        <f>'Ek.3-A'!S7627</f>
        <v>0</v>
      </c>
      <c r="P7627" s="143" t="str">
        <f>'Ek.3-A'!L7627</f>
        <v/>
      </c>
      <c r="Q7627" s="24" t="str">
        <f>'Ek.3-A'!M7627</f>
        <v/>
      </c>
      <c r="R7627" s="24">
        <f t="shared" si="1611"/>
        <v>0</v>
      </c>
      <c r="S7627" s="141" t="str">
        <f t="shared" si="1612"/>
        <v>H</v>
      </c>
      <c r="T7627" s="24">
        <f>IF(S7627="E",SUM($R$5:R7627),0)</f>
        <v>0</v>
      </c>
      <c r="U7627" s="143">
        <f t="shared" si="1613"/>
        <v>0</v>
      </c>
    </row>
    <row r="7628" spans="1:21" x14ac:dyDescent="0.25">
      <c r="A7628" s="6">
        <v>77.280000000000101</v>
      </c>
      <c r="B7628" s="32" t="s">
        <v>318</v>
      </c>
      <c r="K7628" s="3">
        <f t="shared" si="1614"/>
        <v>23</v>
      </c>
      <c r="L7628" s="97" t="str">
        <f>IF(TRIM('Ek.3-A'!F7628)&lt;&gt;"","var","yok")</f>
        <v>yok</v>
      </c>
      <c r="M7628" s="5" t="str">
        <f>IF('Ek.3-A'!F7628="", "", IF(VLOOKUP('Ek.3-A'!F7628, Veriler!D:E, 2, 0)=0, "", VLOOKUP('Ek.3-A'!F7628, Veriler!D:E, 2, 0)))</f>
        <v/>
      </c>
      <c r="N7628" s="5" t="str">
        <f>IF('Ek.3-A'!P7628="", "", 'Ek.3-A'!P7628)</f>
        <v/>
      </c>
      <c r="O7628" s="142">
        <f>'Ek.3-A'!S7628</f>
        <v>0</v>
      </c>
      <c r="P7628" s="143" t="str">
        <f>'Ek.3-A'!L7628</f>
        <v/>
      </c>
      <c r="Q7628" s="24" t="str">
        <f>'Ek.3-A'!M7628</f>
        <v/>
      </c>
      <c r="R7628" s="24">
        <f t="shared" si="1611"/>
        <v>0</v>
      </c>
      <c r="S7628" s="141" t="str">
        <f t="shared" si="1612"/>
        <v>H</v>
      </c>
      <c r="T7628" s="24">
        <f>IF(S7628="E",SUM($R$5:R7628),0)</f>
        <v>0</v>
      </c>
      <c r="U7628" s="143">
        <f t="shared" si="1613"/>
        <v>0</v>
      </c>
    </row>
    <row r="7629" spans="1:21" x14ac:dyDescent="0.25">
      <c r="A7629" s="6">
        <v>77.290000000000106</v>
      </c>
      <c r="B7629" s="32" t="s">
        <v>318</v>
      </c>
      <c r="K7629" s="3">
        <f t="shared" si="1614"/>
        <v>24</v>
      </c>
      <c r="L7629" s="97" t="str">
        <f>IF(TRIM('Ek.3-A'!F7629)&lt;&gt;"","var","yok")</f>
        <v>yok</v>
      </c>
      <c r="M7629" s="5" t="str">
        <f>IF('Ek.3-A'!F7629="", "", IF(VLOOKUP('Ek.3-A'!F7629, Veriler!D:E, 2, 0)=0, "", VLOOKUP('Ek.3-A'!F7629, Veriler!D:E, 2, 0)))</f>
        <v/>
      </c>
      <c r="N7629" s="5" t="str">
        <f>IF('Ek.3-A'!P7629="", "", 'Ek.3-A'!P7629)</f>
        <v/>
      </c>
      <c r="O7629" s="142">
        <f>'Ek.3-A'!S7629</f>
        <v>0</v>
      </c>
      <c r="P7629" s="143" t="str">
        <f>'Ek.3-A'!L7629</f>
        <v/>
      </c>
      <c r="Q7629" s="24" t="str">
        <f>'Ek.3-A'!M7629</f>
        <v/>
      </c>
      <c r="R7629" s="24">
        <f t="shared" si="1611"/>
        <v>0</v>
      </c>
      <c r="S7629" s="141" t="str">
        <f t="shared" si="1612"/>
        <v>H</v>
      </c>
      <c r="T7629" s="24">
        <f>IF(S7629="E",SUM($R$5:R7629),0)</f>
        <v>0</v>
      </c>
      <c r="U7629" s="143">
        <f t="shared" si="1613"/>
        <v>0</v>
      </c>
    </row>
    <row r="7630" spans="1:21" x14ac:dyDescent="0.25">
      <c r="A7630" s="6">
        <v>77.300000000000097</v>
      </c>
      <c r="B7630" s="32" t="s">
        <v>318</v>
      </c>
      <c r="K7630" s="3">
        <f t="shared" si="1614"/>
        <v>25</v>
      </c>
      <c r="L7630" s="97" t="str">
        <f>IF(TRIM('Ek.3-A'!F7630)&lt;&gt;"","var","yok")</f>
        <v>yok</v>
      </c>
      <c r="M7630" s="5" t="str">
        <f>IF('Ek.3-A'!F7630="", "", IF(VLOOKUP('Ek.3-A'!F7630, Veriler!D:E, 2, 0)=0, "", VLOOKUP('Ek.3-A'!F7630, Veriler!D:E, 2, 0)))</f>
        <v/>
      </c>
      <c r="N7630" s="5" t="str">
        <f>IF('Ek.3-A'!P7630="", "", 'Ek.3-A'!P7630)</f>
        <v/>
      </c>
      <c r="O7630" s="142">
        <f>'Ek.3-A'!S7630</f>
        <v>0</v>
      </c>
      <c r="P7630" s="143" t="str">
        <f>'Ek.3-A'!L7630</f>
        <v/>
      </c>
      <c r="Q7630" s="24" t="str">
        <f>'Ek.3-A'!M7630</f>
        <v/>
      </c>
      <c r="R7630" s="24">
        <f t="shared" si="1611"/>
        <v>0</v>
      </c>
      <c r="S7630" s="141" t="str">
        <f t="shared" si="1612"/>
        <v>H</v>
      </c>
      <c r="T7630" s="24">
        <f>IF(S7630="E",SUM($R$5:R7630),0)</f>
        <v>0</v>
      </c>
      <c r="U7630" s="143">
        <f t="shared" si="1613"/>
        <v>0</v>
      </c>
    </row>
    <row r="7631" spans="1:21" x14ac:dyDescent="0.25">
      <c r="A7631" s="6">
        <v>77.310000000000102</v>
      </c>
      <c r="B7631" s="32" t="s">
        <v>318</v>
      </c>
      <c r="K7631" s="3">
        <f t="shared" si="1614"/>
        <v>26</v>
      </c>
      <c r="L7631" s="97" t="str">
        <f>IF(TRIM('Ek.3-A'!F7631)&lt;&gt;"","var","yok")</f>
        <v>yok</v>
      </c>
      <c r="M7631" s="5" t="str">
        <f>IF('Ek.3-A'!F7631="", "", IF(VLOOKUP('Ek.3-A'!F7631, Veriler!D:E, 2, 0)=0, "", VLOOKUP('Ek.3-A'!F7631, Veriler!D:E, 2, 0)))</f>
        <v/>
      </c>
      <c r="N7631" s="5" t="str">
        <f>IF('Ek.3-A'!P7631="", "", 'Ek.3-A'!P7631)</f>
        <v/>
      </c>
      <c r="O7631" s="142">
        <f>'Ek.3-A'!S7631</f>
        <v>0</v>
      </c>
      <c r="P7631" s="143" t="str">
        <f>'Ek.3-A'!L7631</f>
        <v/>
      </c>
      <c r="Q7631" s="24" t="str">
        <f>'Ek.3-A'!M7631</f>
        <v/>
      </c>
      <c r="R7631" s="24">
        <f t="shared" si="1611"/>
        <v>0</v>
      </c>
      <c r="S7631" s="141" t="str">
        <f t="shared" si="1612"/>
        <v>H</v>
      </c>
      <c r="T7631" s="24">
        <f>IF(S7631="E",SUM($R$5:R7631),0)</f>
        <v>0</v>
      </c>
      <c r="U7631" s="143">
        <f t="shared" si="1613"/>
        <v>0</v>
      </c>
    </row>
    <row r="7632" spans="1:21" x14ac:dyDescent="0.25">
      <c r="A7632" s="6">
        <v>77.320000000000107</v>
      </c>
      <c r="B7632" s="32" t="s">
        <v>318</v>
      </c>
      <c r="K7632" s="3">
        <f t="shared" si="1614"/>
        <v>27</v>
      </c>
      <c r="L7632" s="97" t="str">
        <f>IF(TRIM('Ek.3-A'!F7632)&lt;&gt;"","var","yok")</f>
        <v>yok</v>
      </c>
      <c r="M7632" s="5" t="str">
        <f>IF('Ek.3-A'!F7632="", "", IF(VLOOKUP('Ek.3-A'!F7632, Veriler!D:E, 2, 0)=0, "", VLOOKUP('Ek.3-A'!F7632, Veriler!D:E, 2, 0)))</f>
        <v/>
      </c>
      <c r="N7632" s="5" t="str">
        <f>IF('Ek.3-A'!P7632="", "", 'Ek.3-A'!P7632)</f>
        <v/>
      </c>
      <c r="O7632" s="142">
        <f>'Ek.3-A'!S7632</f>
        <v>0</v>
      </c>
      <c r="P7632" s="143" t="str">
        <f>'Ek.3-A'!L7632</f>
        <v/>
      </c>
      <c r="Q7632" s="24" t="str">
        <f>'Ek.3-A'!M7632</f>
        <v/>
      </c>
      <c r="R7632" s="24">
        <f t="shared" si="1611"/>
        <v>0</v>
      </c>
      <c r="S7632" s="141" t="str">
        <f t="shared" si="1612"/>
        <v>H</v>
      </c>
      <c r="T7632" s="24">
        <f>IF(S7632="E",SUM($R$5:R7632),0)</f>
        <v>0</v>
      </c>
      <c r="U7632" s="143">
        <f t="shared" si="1613"/>
        <v>0</v>
      </c>
    </row>
    <row r="7633" spans="1:41" x14ac:dyDescent="0.25">
      <c r="A7633" s="6">
        <v>77.330000000000098</v>
      </c>
      <c r="B7633" s="32" t="s">
        <v>318</v>
      </c>
      <c r="K7633" s="3">
        <f t="shared" si="1614"/>
        <v>28</v>
      </c>
      <c r="L7633" s="97" t="str">
        <f>IF(TRIM('Ek.3-A'!F7633)&lt;&gt;"","var","yok")</f>
        <v>yok</v>
      </c>
      <c r="M7633" s="5" t="str">
        <f>IF('Ek.3-A'!F7633="", "", IF(VLOOKUP('Ek.3-A'!F7633, Veriler!D:E, 2, 0)=0, "", VLOOKUP('Ek.3-A'!F7633, Veriler!D:E, 2, 0)))</f>
        <v/>
      </c>
      <c r="N7633" s="5" t="str">
        <f>IF('Ek.3-A'!P7633="", "", 'Ek.3-A'!P7633)</f>
        <v/>
      </c>
      <c r="O7633" s="142">
        <f>'Ek.3-A'!S7633</f>
        <v>0</v>
      </c>
      <c r="P7633" s="143" t="str">
        <f>'Ek.3-A'!L7633</f>
        <v/>
      </c>
      <c r="Q7633" s="24" t="str">
        <f>'Ek.3-A'!M7633</f>
        <v/>
      </c>
      <c r="R7633" s="24">
        <f t="shared" si="1611"/>
        <v>0</v>
      </c>
      <c r="S7633" s="141" t="str">
        <f t="shared" si="1612"/>
        <v>H</v>
      </c>
      <c r="T7633" s="24">
        <f>IF(S7633="E",SUM($R$5:R7633),0)</f>
        <v>0</v>
      </c>
      <c r="U7633" s="143">
        <f t="shared" si="1613"/>
        <v>0</v>
      </c>
    </row>
    <row r="7634" spans="1:41" x14ac:dyDescent="0.25">
      <c r="A7634" s="6">
        <v>77.340000000000103</v>
      </c>
      <c r="B7634" s="32" t="s">
        <v>318</v>
      </c>
      <c r="T7634" s="24"/>
      <c r="U7634" s="25"/>
      <c r="AO7634" s="140">
        <f>'Ek.3-A'!L7634</f>
        <v>0</v>
      </c>
    </row>
    <row r="7635" spans="1:41" x14ac:dyDescent="0.25">
      <c r="A7635" s="6">
        <v>77.350000000000094</v>
      </c>
      <c r="B7635" s="32" t="s">
        <v>318</v>
      </c>
      <c r="T7635" s="24"/>
      <c r="U7635" s="25"/>
    </row>
    <row r="7636" spans="1:41" x14ac:dyDescent="0.25">
      <c r="A7636" s="6">
        <v>77.360000000000099</v>
      </c>
      <c r="B7636" s="32" t="s">
        <v>318</v>
      </c>
      <c r="T7636" s="24"/>
      <c r="U7636" s="25"/>
    </row>
    <row r="7637" spans="1:41" x14ac:dyDescent="0.25">
      <c r="A7637" s="6">
        <v>77.370000000000104</v>
      </c>
      <c r="B7637" s="32" t="s">
        <v>318</v>
      </c>
      <c r="T7637" s="24"/>
      <c r="U7637" s="25"/>
    </row>
    <row r="7638" spans="1:41" x14ac:dyDescent="0.25">
      <c r="A7638" s="6">
        <v>77.380000000000095</v>
      </c>
      <c r="B7638" s="32" t="s">
        <v>318</v>
      </c>
      <c r="T7638" s="24"/>
      <c r="U7638" s="25"/>
    </row>
    <row r="7639" spans="1:41" x14ac:dyDescent="0.25">
      <c r="A7639" s="6">
        <v>77.3900000000001</v>
      </c>
      <c r="B7639" s="32" t="s">
        <v>318</v>
      </c>
      <c r="T7639" s="24"/>
      <c r="U7639" s="25"/>
    </row>
    <row r="7640" spans="1:41" x14ac:dyDescent="0.25">
      <c r="A7640" s="6">
        <v>77.400000000000105</v>
      </c>
      <c r="B7640" s="32" t="s">
        <v>318</v>
      </c>
      <c r="T7640" s="24"/>
      <c r="U7640" s="25"/>
    </row>
    <row r="7641" spans="1:41" x14ac:dyDescent="0.25">
      <c r="A7641" s="6">
        <v>77.410000000000096</v>
      </c>
      <c r="B7641" s="32" t="s">
        <v>318</v>
      </c>
      <c r="T7641" s="24"/>
      <c r="U7641" s="25"/>
    </row>
    <row r="7642" spans="1:41" x14ac:dyDescent="0.25">
      <c r="A7642" s="6">
        <v>77.420000000000101</v>
      </c>
      <c r="B7642" s="32" t="s">
        <v>318</v>
      </c>
      <c r="T7642" s="24"/>
      <c r="U7642" s="25"/>
    </row>
    <row r="7643" spans="1:41" x14ac:dyDescent="0.25">
      <c r="A7643" s="6">
        <v>77.430000000000106</v>
      </c>
      <c r="B7643" s="32" t="s">
        <v>318</v>
      </c>
      <c r="L7643" s="97"/>
      <c r="M7643" s="5"/>
      <c r="N7643" s="5"/>
      <c r="O7643" s="142"/>
      <c r="P7643" s="143"/>
      <c r="Q7643" s="24"/>
      <c r="R7643" s="24"/>
      <c r="S7643" s="141"/>
      <c r="T7643" s="24"/>
      <c r="U7643" s="143"/>
    </row>
    <row r="7644" spans="1:41" x14ac:dyDescent="0.25">
      <c r="A7644" s="6">
        <v>77.440000000000097</v>
      </c>
      <c r="B7644" s="32" t="s">
        <v>318</v>
      </c>
      <c r="L7644" s="97"/>
      <c r="M7644" s="5"/>
      <c r="N7644" s="5"/>
      <c r="O7644" s="142"/>
      <c r="P7644" s="143"/>
      <c r="Q7644" s="24"/>
      <c r="R7644" s="24"/>
      <c r="S7644" s="141"/>
      <c r="T7644" s="24"/>
      <c r="U7644" s="143"/>
    </row>
    <row r="7645" spans="1:41" x14ac:dyDescent="0.25">
      <c r="A7645" s="6">
        <v>77.450000000000102</v>
      </c>
      <c r="B7645" s="32" t="s">
        <v>318</v>
      </c>
      <c r="L7645" s="97"/>
      <c r="M7645" s="5"/>
      <c r="N7645" s="5"/>
      <c r="O7645" s="142"/>
      <c r="P7645" s="143"/>
      <c r="Q7645" s="24"/>
      <c r="R7645" s="24"/>
      <c r="S7645" s="141"/>
      <c r="T7645" s="24"/>
      <c r="U7645" s="143"/>
    </row>
    <row r="7646" spans="1:41" x14ac:dyDescent="0.25">
      <c r="A7646" s="6">
        <v>77.460000000000093</v>
      </c>
      <c r="B7646" s="32" t="s">
        <v>318</v>
      </c>
      <c r="L7646" s="97"/>
      <c r="M7646" s="5"/>
      <c r="N7646" s="5"/>
      <c r="O7646" s="142"/>
      <c r="P7646" s="143"/>
      <c r="Q7646" s="24"/>
      <c r="R7646" s="24"/>
      <c r="S7646" s="141"/>
      <c r="T7646" s="24"/>
      <c r="U7646" s="143"/>
    </row>
    <row r="7647" spans="1:41" x14ac:dyDescent="0.25">
      <c r="A7647" s="6">
        <v>77.470000000000098</v>
      </c>
      <c r="B7647" s="32" t="s">
        <v>318</v>
      </c>
      <c r="L7647" s="97"/>
      <c r="M7647" s="5"/>
      <c r="N7647" s="5"/>
      <c r="O7647" s="142"/>
      <c r="P7647" s="143"/>
      <c r="Q7647" s="24"/>
      <c r="R7647" s="24"/>
      <c r="S7647" s="141"/>
      <c r="T7647" s="24"/>
      <c r="U7647" s="143"/>
    </row>
    <row r="7648" spans="1:41" x14ac:dyDescent="0.25">
      <c r="A7648" s="6">
        <v>77.480000000000103</v>
      </c>
      <c r="B7648" s="32" t="s">
        <v>318</v>
      </c>
      <c r="L7648" s="97"/>
      <c r="M7648" s="5"/>
      <c r="N7648" s="5"/>
      <c r="O7648" s="142"/>
      <c r="P7648" s="143"/>
      <c r="Q7648" s="24"/>
      <c r="R7648" s="24"/>
      <c r="S7648" s="141"/>
      <c r="T7648" s="24"/>
      <c r="U7648" s="143"/>
    </row>
    <row r="7649" spans="1:21" x14ac:dyDescent="0.25">
      <c r="A7649" s="6">
        <v>77.490000000000094</v>
      </c>
      <c r="B7649" s="32" t="s">
        <v>318</v>
      </c>
      <c r="L7649" s="97"/>
      <c r="M7649" s="5"/>
      <c r="N7649" s="5"/>
      <c r="O7649" s="142"/>
      <c r="P7649" s="143"/>
      <c r="Q7649" s="24"/>
      <c r="R7649" s="24"/>
      <c r="S7649" s="141"/>
      <c r="T7649" s="24"/>
      <c r="U7649" s="143"/>
    </row>
    <row r="7650" spans="1:21" x14ac:dyDescent="0.25">
      <c r="A7650" s="6">
        <v>77.500000000000099</v>
      </c>
      <c r="B7650" s="32" t="s">
        <v>318</v>
      </c>
      <c r="L7650" s="97"/>
      <c r="M7650" s="5"/>
      <c r="N7650" s="5"/>
      <c r="O7650" s="142"/>
      <c r="P7650" s="143"/>
      <c r="Q7650" s="24"/>
      <c r="R7650" s="24"/>
      <c r="S7650" s="141"/>
      <c r="T7650" s="24"/>
      <c r="U7650" s="143"/>
    </row>
    <row r="7651" spans="1:21" x14ac:dyDescent="0.25">
      <c r="A7651" s="6">
        <v>77.510000000000105</v>
      </c>
      <c r="B7651" s="32" t="s">
        <v>318</v>
      </c>
      <c r="L7651" s="97"/>
      <c r="M7651" s="5"/>
      <c r="N7651" s="5"/>
      <c r="O7651" s="142"/>
      <c r="P7651" s="143"/>
      <c r="Q7651" s="24"/>
      <c r="R7651" s="24"/>
      <c r="S7651" s="141"/>
      <c r="T7651" s="24"/>
      <c r="U7651" s="143"/>
    </row>
    <row r="7652" spans="1:21" x14ac:dyDescent="0.25">
      <c r="A7652" s="6">
        <v>77.520000000000095</v>
      </c>
      <c r="B7652" s="32" t="s">
        <v>318</v>
      </c>
      <c r="L7652" s="97"/>
      <c r="M7652" s="5"/>
      <c r="N7652" s="5"/>
      <c r="O7652" s="142"/>
      <c r="P7652" s="143"/>
      <c r="Q7652" s="24"/>
      <c r="R7652" s="24"/>
      <c r="S7652" s="141"/>
      <c r="T7652" s="24"/>
      <c r="U7652" s="143"/>
    </row>
    <row r="7653" spans="1:21" x14ac:dyDescent="0.25">
      <c r="A7653" s="6">
        <v>77.530000000000101</v>
      </c>
      <c r="B7653" s="32" t="s">
        <v>318</v>
      </c>
      <c r="L7653" s="97"/>
      <c r="M7653" s="5"/>
      <c r="N7653" s="5"/>
      <c r="O7653" s="142"/>
      <c r="P7653" s="143"/>
      <c r="Q7653" s="24"/>
      <c r="R7653" s="24"/>
      <c r="S7653" s="141"/>
      <c r="T7653" s="24"/>
      <c r="U7653" s="143"/>
    </row>
    <row r="7654" spans="1:21" x14ac:dyDescent="0.25">
      <c r="A7654" s="6">
        <v>77.540000000000106</v>
      </c>
      <c r="B7654" s="32" t="s">
        <v>318</v>
      </c>
      <c r="L7654" s="97"/>
      <c r="M7654" s="5"/>
      <c r="N7654" s="5"/>
      <c r="O7654" s="142"/>
      <c r="P7654" s="143"/>
      <c r="Q7654" s="24"/>
      <c r="R7654" s="24"/>
      <c r="S7654" s="141"/>
      <c r="T7654" s="24"/>
      <c r="U7654" s="143"/>
    </row>
    <row r="7655" spans="1:21" x14ac:dyDescent="0.25">
      <c r="A7655" s="6">
        <v>77.550000000000097</v>
      </c>
      <c r="B7655" s="32" t="s">
        <v>318</v>
      </c>
      <c r="L7655" s="97"/>
      <c r="M7655" s="5"/>
      <c r="N7655" s="5"/>
      <c r="O7655" s="142"/>
      <c r="P7655" s="143"/>
      <c r="Q7655" s="24"/>
      <c r="R7655" s="24"/>
      <c r="S7655" s="141"/>
      <c r="T7655" s="24"/>
      <c r="U7655" s="143"/>
    </row>
    <row r="7656" spans="1:21" x14ac:dyDescent="0.25">
      <c r="A7656" s="6">
        <v>77.560000000000102</v>
      </c>
      <c r="B7656" s="32" t="s">
        <v>318</v>
      </c>
      <c r="L7656" s="97"/>
      <c r="M7656" s="5"/>
      <c r="N7656" s="5"/>
      <c r="O7656" s="142"/>
      <c r="P7656" s="143"/>
      <c r="Q7656" s="24"/>
      <c r="R7656" s="24"/>
      <c r="S7656" s="141"/>
      <c r="T7656" s="24"/>
      <c r="U7656" s="143"/>
    </row>
    <row r="7657" spans="1:21" x14ac:dyDescent="0.25">
      <c r="A7657" s="6">
        <v>77.570000000000107</v>
      </c>
      <c r="B7657" s="32" t="s">
        <v>318</v>
      </c>
      <c r="L7657" s="97"/>
      <c r="M7657" s="5"/>
      <c r="N7657" s="5"/>
      <c r="O7657" s="5"/>
      <c r="Q7657" s="23"/>
      <c r="T7657" s="24"/>
      <c r="U7657" s="25"/>
    </row>
    <row r="7658" spans="1:21" x14ac:dyDescent="0.25">
      <c r="A7658" s="6">
        <v>77.580000000000098</v>
      </c>
      <c r="B7658" s="32" t="s">
        <v>318</v>
      </c>
      <c r="L7658" s="97"/>
      <c r="M7658" s="5"/>
      <c r="N7658" s="5"/>
      <c r="O7658" s="142"/>
      <c r="P7658" s="143"/>
      <c r="Q7658" s="24"/>
      <c r="R7658" s="24"/>
      <c r="S7658" s="141"/>
      <c r="T7658" s="24"/>
      <c r="U7658" s="143"/>
    </row>
    <row r="7659" spans="1:21" x14ac:dyDescent="0.25">
      <c r="A7659" s="6">
        <v>77.590000000000103</v>
      </c>
      <c r="B7659" s="32" t="s">
        <v>318</v>
      </c>
      <c r="L7659" s="97"/>
      <c r="M7659" s="5"/>
      <c r="N7659" s="5"/>
      <c r="O7659" s="142"/>
      <c r="P7659" s="143"/>
      <c r="Q7659" s="24"/>
      <c r="R7659" s="24"/>
      <c r="S7659" s="141"/>
      <c r="T7659" s="24"/>
      <c r="U7659" s="143"/>
    </row>
    <row r="7660" spans="1:21" x14ac:dyDescent="0.25">
      <c r="A7660" s="6">
        <v>77.600000000000094</v>
      </c>
      <c r="B7660" s="32" t="s">
        <v>318</v>
      </c>
      <c r="L7660" s="97"/>
      <c r="M7660" s="5"/>
      <c r="N7660" s="5"/>
      <c r="O7660" s="142"/>
      <c r="P7660" s="143"/>
      <c r="Q7660" s="24"/>
      <c r="R7660" s="24"/>
      <c r="S7660" s="141"/>
      <c r="T7660" s="24"/>
      <c r="U7660" s="143"/>
    </row>
    <row r="7661" spans="1:21" x14ac:dyDescent="0.25">
      <c r="A7661" s="6">
        <v>77.610000000000099</v>
      </c>
      <c r="B7661" s="32" t="s">
        <v>318</v>
      </c>
      <c r="L7661" s="97"/>
      <c r="M7661" s="5"/>
      <c r="N7661" s="5"/>
      <c r="O7661" s="142"/>
      <c r="P7661" s="143"/>
      <c r="Q7661" s="24"/>
      <c r="R7661" s="24"/>
      <c r="S7661" s="141"/>
      <c r="T7661" s="24"/>
      <c r="U7661" s="143"/>
    </row>
    <row r="7662" spans="1:21" x14ac:dyDescent="0.25">
      <c r="A7662" s="6">
        <v>77.620000000000104</v>
      </c>
      <c r="B7662" s="32" t="s">
        <v>318</v>
      </c>
      <c r="L7662" s="97"/>
      <c r="M7662" s="5"/>
      <c r="N7662" s="5"/>
      <c r="O7662" s="142"/>
      <c r="P7662" s="143"/>
      <c r="Q7662" s="24"/>
      <c r="R7662" s="24"/>
      <c r="S7662" s="141"/>
      <c r="T7662" s="24"/>
      <c r="U7662" s="143"/>
    </row>
    <row r="7663" spans="1:21" x14ac:dyDescent="0.25">
      <c r="A7663" s="6">
        <v>77.630000000000095</v>
      </c>
      <c r="B7663" s="32" t="s">
        <v>318</v>
      </c>
      <c r="L7663" s="97"/>
      <c r="M7663" s="5"/>
      <c r="N7663" s="5"/>
      <c r="O7663" s="142"/>
      <c r="P7663" s="143"/>
      <c r="Q7663" s="24"/>
      <c r="R7663" s="24"/>
      <c r="S7663" s="141"/>
      <c r="T7663" s="24"/>
      <c r="U7663" s="143"/>
    </row>
    <row r="7664" spans="1:21" x14ac:dyDescent="0.25">
      <c r="A7664" s="6">
        <v>77.6400000000001</v>
      </c>
      <c r="B7664" s="32" t="s">
        <v>318</v>
      </c>
      <c r="L7664" s="97"/>
      <c r="M7664" s="5"/>
      <c r="N7664" s="5"/>
      <c r="O7664" s="142"/>
      <c r="P7664" s="143"/>
      <c r="Q7664" s="24"/>
      <c r="R7664" s="24"/>
      <c r="S7664" s="141"/>
      <c r="T7664" s="24"/>
      <c r="U7664" s="143"/>
    </row>
    <row r="7665" spans="1:41" x14ac:dyDescent="0.25">
      <c r="A7665" s="6">
        <v>77.650000000000105</v>
      </c>
      <c r="B7665" s="32" t="s">
        <v>318</v>
      </c>
      <c r="L7665" s="97"/>
      <c r="M7665" s="5"/>
      <c r="N7665" s="5"/>
      <c r="O7665" s="142"/>
      <c r="P7665" s="143"/>
      <c r="Q7665" s="24"/>
      <c r="R7665" s="24"/>
      <c r="S7665" s="141"/>
      <c r="T7665" s="24"/>
      <c r="U7665" s="143"/>
    </row>
    <row r="7666" spans="1:41" x14ac:dyDescent="0.25">
      <c r="A7666" s="6">
        <v>77.660000000000096</v>
      </c>
      <c r="B7666" s="32" t="s">
        <v>318</v>
      </c>
      <c r="L7666" s="97"/>
      <c r="M7666" s="5"/>
      <c r="N7666" s="5"/>
      <c r="O7666" s="142"/>
      <c r="P7666" s="143"/>
      <c r="Q7666" s="24"/>
      <c r="R7666" s="24"/>
      <c r="S7666" s="141"/>
      <c r="T7666" s="24"/>
      <c r="U7666" s="143"/>
    </row>
    <row r="7667" spans="1:41" x14ac:dyDescent="0.25">
      <c r="A7667" s="6">
        <v>77.670000000000101</v>
      </c>
      <c r="B7667" s="32" t="s">
        <v>318</v>
      </c>
      <c r="L7667" s="97"/>
      <c r="M7667" s="5"/>
      <c r="N7667" s="5"/>
      <c r="O7667" s="142"/>
      <c r="P7667" s="143"/>
      <c r="Q7667" s="24"/>
      <c r="R7667" s="24"/>
      <c r="S7667" s="141"/>
      <c r="T7667" s="24"/>
      <c r="U7667" s="143"/>
    </row>
    <row r="7668" spans="1:41" x14ac:dyDescent="0.25">
      <c r="A7668" s="6">
        <v>77.680000000000106</v>
      </c>
      <c r="B7668" s="32" t="s">
        <v>318</v>
      </c>
      <c r="L7668" s="97"/>
      <c r="M7668" s="5"/>
      <c r="N7668" s="5"/>
      <c r="O7668" s="142"/>
      <c r="P7668" s="143"/>
      <c r="Q7668" s="24"/>
      <c r="R7668" s="24"/>
      <c r="S7668" s="141"/>
      <c r="T7668" s="24"/>
      <c r="U7668" s="143"/>
    </row>
    <row r="7669" spans="1:41" x14ac:dyDescent="0.25">
      <c r="A7669" s="6">
        <v>77.690000000000097</v>
      </c>
      <c r="B7669" s="32" t="s">
        <v>318</v>
      </c>
      <c r="L7669" s="97"/>
      <c r="M7669" s="5"/>
      <c r="N7669" s="5"/>
      <c r="O7669" s="142"/>
      <c r="P7669" s="143"/>
      <c r="Q7669" s="24"/>
      <c r="R7669" s="24"/>
      <c r="S7669" s="141"/>
      <c r="T7669" s="24"/>
      <c r="U7669" s="143"/>
    </row>
    <row r="7670" spans="1:41" x14ac:dyDescent="0.25">
      <c r="A7670" s="6">
        <v>77.700000000000102</v>
      </c>
      <c r="B7670" s="32" t="s">
        <v>318</v>
      </c>
      <c r="L7670" s="97"/>
      <c r="M7670" s="5"/>
      <c r="N7670" s="5"/>
      <c r="O7670" s="142"/>
      <c r="P7670" s="143"/>
      <c r="Q7670" s="24"/>
      <c r="R7670" s="24"/>
      <c r="S7670" s="141"/>
      <c r="T7670" s="24"/>
      <c r="U7670" s="143"/>
    </row>
    <row r="7671" spans="1:41" x14ac:dyDescent="0.25">
      <c r="A7671" s="6">
        <v>77.710000000000093</v>
      </c>
      <c r="B7671" s="32" t="s">
        <v>318</v>
      </c>
      <c r="L7671" s="97"/>
      <c r="M7671" s="5"/>
      <c r="N7671" s="5"/>
      <c r="O7671" s="142"/>
      <c r="P7671" s="143"/>
      <c r="Q7671" s="24"/>
      <c r="R7671" s="24"/>
      <c r="S7671" s="141"/>
      <c r="T7671" s="24"/>
      <c r="U7671" s="143"/>
    </row>
    <row r="7672" spans="1:41" x14ac:dyDescent="0.25">
      <c r="A7672" s="6">
        <v>77.720000000000098</v>
      </c>
      <c r="B7672" s="32" t="s">
        <v>318</v>
      </c>
      <c r="T7672" s="24"/>
      <c r="U7672" s="25"/>
      <c r="AO7672" s="140"/>
    </row>
    <row r="7673" spans="1:41" x14ac:dyDescent="0.25">
      <c r="A7673" s="6">
        <v>77.730000000000103</v>
      </c>
      <c r="B7673" s="32" t="s">
        <v>318</v>
      </c>
      <c r="T7673" s="24"/>
      <c r="U7673" s="25"/>
    </row>
    <row r="7674" spans="1:41" x14ac:dyDescent="0.25">
      <c r="A7674" s="6">
        <v>77.740000000000094</v>
      </c>
      <c r="B7674" s="32" t="s">
        <v>318</v>
      </c>
      <c r="T7674" s="24"/>
      <c r="U7674" s="25"/>
    </row>
    <row r="7675" spans="1:41" x14ac:dyDescent="0.25">
      <c r="A7675" s="6">
        <v>77.750000000000099</v>
      </c>
      <c r="B7675" s="32" t="s">
        <v>318</v>
      </c>
      <c r="T7675" s="24"/>
      <c r="U7675" s="25"/>
    </row>
    <row r="7676" spans="1:41" x14ac:dyDescent="0.25">
      <c r="A7676" s="6">
        <v>77.760000000000105</v>
      </c>
      <c r="B7676" s="32" t="s">
        <v>318</v>
      </c>
      <c r="T7676" s="24"/>
      <c r="U7676" s="25"/>
    </row>
    <row r="7677" spans="1:41" x14ac:dyDescent="0.25">
      <c r="A7677" s="6">
        <v>77.770000000000095</v>
      </c>
      <c r="B7677" s="32" t="s">
        <v>318</v>
      </c>
      <c r="T7677" s="24"/>
      <c r="U7677" s="25"/>
    </row>
    <row r="7678" spans="1:41" x14ac:dyDescent="0.25">
      <c r="A7678" s="6">
        <v>77.780000000000101</v>
      </c>
      <c r="B7678" s="32" t="s">
        <v>318</v>
      </c>
      <c r="T7678" s="24"/>
      <c r="U7678" s="25"/>
    </row>
    <row r="7679" spans="1:41" x14ac:dyDescent="0.25">
      <c r="A7679" s="6">
        <v>77.790000000000106</v>
      </c>
      <c r="B7679" s="32" t="s">
        <v>318</v>
      </c>
      <c r="T7679" s="24"/>
      <c r="U7679" s="25"/>
    </row>
    <row r="7680" spans="1:41" x14ac:dyDescent="0.25">
      <c r="A7680" s="6">
        <v>77.800000000000097</v>
      </c>
      <c r="B7680" s="32" t="s">
        <v>318</v>
      </c>
      <c r="T7680" s="24"/>
      <c r="U7680" s="25"/>
    </row>
    <row r="7681" spans="1:21" x14ac:dyDescent="0.25">
      <c r="A7681" s="6">
        <v>77.810000000000102</v>
      </c>
      <c r="B7681" s="32" t="s">
        <v>318</v>
      </c>
      <c r="L7681" s="97"/>
      <c r="M7681" s="5"/>
      <c r="N7681" s="5"/>
      <c r="O7681" s="142"/>
      <c r="P7681" s="143"/>
      <c r="Q7681" s="24"/>
      <c r="R7681" s="24"/>
      <c r="S7681" s="141"/>
      <c r="T7681" s="24"/>
      <c r="U7681" s="143"/>
    </row>
    <row r="7682" spans="1:21" x14ac:dyDescent="0.25">
      <c r="A7682" s="6">
        <v>77.820000000000107</v>
      </c>
      <c r="B7682" s="32" t="s">
        <v>318</v>
      </c>
      <c r="L7682" s="97"/>
      <c r="M7682" s="5"/>
      <c r="N7682" s="5"/>
      <c r="O7682" s="142"/>
      <c r="P7682" s="143"/>
      <c r="Q7682" s="24"/>
      <c r="R7682" s="24"/>
      <c r="S7682" s="141"/>
      <c r="T7682" s="24"/>
      <c r="U7682" s="143"/>
    </row>
    <row r="7683" spans="1:21" x14ac:dyDescent="0.25">
      <c r="A7683" s="6">
        <v>77.830000000000098</v>
      </c>
      <c r="B7683" s="32" t="s">
        <v>318</v>
      </c>
      <c r="L7683" s="97"/>
      <c r="M7683" s="5"/>
      <c r="N7683" s="5"/>
      <c r="O7683" s="142"/>
      <c r="P7683" s="143"/>
      <c r="Q7683" s="24"/>
      <c r="R7683" s="24"/>
      <c r="S7683" s="141"/>
      <c r="T7683" s="24"/>
      <c r="U7683" s="143"/>
    </row>
    <row r="7684" spans="1:21" x14ac:dyDescent="0.25">
      <c r="A7684" s="6">
        <v>77.840000000000103</v>
      </c>
      <c r="B7684" s="32" t="s">
        <v>318</v>
      </c>
      <c r="L7684" s="97"/>
      <c r="M7684" s="5"/>
      <c r="N7684" s="5"/>
      <c r="O7684" s="142"/>
      <c r="P7684" s="143"/>
      <c r="Q7684" s="24"/>
      <c r="R7684" s="24"/>
      <c r="S7684" s="141"/>
      <c r="T7684" s="24"/>
      <c r="U7684" s="143"/>
    </row>
    <row r="7685" spans="1:21" x14ac:dyDescent="0.25">
      <c r="A7685" s="6">
        <v>77.850000000000094</v>
      </c>
      <c r="B7685" s="32" t="s">
        <v>318</v>
      </c>
      <c r="L7685" s="97"/>
      <c r="M7685" s="5"/>
      <c r="N7685" s="5"/>
      <c r="O7685" s="142"/>
      <c r="P7685" s="143"/>
      <c r="Q7685" s="24"/>
      <c r="R7685" s="24"/>
      <c r="S7685" s="141"/>
      <c r="T7685" s="24"/>
      <c r="U7685" s="143"/>
    </row>
    <row r="7686" spans="1:21" x14ac:dyDescent="0.25">
      <c r="A7686" s="6">
        <v>77.860000000000099</v>
      </c>
      <c r="B7686" s="32" t="s">
        <v>318</v>
      </c>
      <c r="L7686" s="97"/>
      <c r="M7686" s="5"/>
      <c r="N7686" s="5"/>
      <c r="O7686" s="142"/>
      <c r="P7686" s="143"/>
      <c r="Q7686" s="24"/>
      <c r="R7686" s="24"/>
      <c r="S7686" s="141"/>
      <c r="T7686" s="24"/>
      <c r="U7686" s="143"/>
    </row>
    <row r="7687" spans="1:21" x14ac:dyDescent="0.25">
      <c r="A7687" s="6">
        <v>77.870000000000104</v>
      </c>
      <c r="B7687" s="32" t="s">
        <v>318</v>
      </c>
      <c r="L7687" s="97"/>
      <c r="M7687" s="5"/>
      <c r="N7687" s="5"/>
      <c r="O7687" s="142"/>
      <c r="P7687" s="143"/>
      <c r="Q7687" s="24"/>
      <c r="R7687" s="24"/>
      <c r="S7687" s="141"/>
      <c r="T7687" s="24"/>
      <c r="U7687" s="143"/>
    </row>
    <row r="7688" spans="1:21" x14ac:dyDescent="0.25">
      <c r="A7688" s="6">
        <v>77.880000000000095</v>
      </c>
      <c r="B7688" s="32" t="s">
        <v>318</v>
      </c>
      <c r="L7688" s="97"/>
      <c r="M7688" s="5"/>
      <c r="N7688" s="5"/>
      <c r="O7688" s="142"/>
      <c r="P7688" s="143"/>
      <c r="Q7688" s="24"/>
      <c r="R7688" s="24"/>
      <c r="S7688" s="141"/>
      <c r="T7688" s="24"/>
      <c r="U7688" s="143"/>
    </row>
    <row r="7689" spans="1:21" x14ac:dyDescent="0.25">
      <c r="A7689" s="6">
        <v>77.8900000000001</v>
      </c>
      <c r="B7689" s="32" t="s">
        <v>318</v>
      </c>
      <c r="L7689" s="97"/>
      <c r="M7689" s="5"/>
      <c r="N7689" s="5"/>
      <c r="O7689" s="142"/>
      <c r="P7689" s="143"/>
      <c r="Q7689" s="24"/>
      <c r="R7689" s="24"/>
      <c r="S7689" s="141"/>
      <c r="T7689" s="24"/>
      <c r="U7689" s="143"/>
    </row>
    <row r="7690" spans="1:21" x14ac:dyDescent="0.25">
      <c r="A7690" s="6">
        <v>77.900000000000105</v>
      </c>
      <c r="B7690" s="32" t="s">
        <v>318</v>
      </c>
      <c r="L7690" s="97"/>
      <c r="M7690" s="5"/>
      <c r="N7690" s="5"/>
      <c r="O7690" s="142"/>
      <c r="P7690" s="143"/>
      <c r="Q7690" s="24"/>
      <c r="R7690" s="24"/>
      <c r="S7690" s="141"/>
      <c r="T7690" s="24"/>
      <c r="U7690" s="143"/>
    </row>
    <row r="7691" spans="1:21" x14ac:dyDescent="0.25">
      <c r="A7691" s="6">
        <v>77.910000000000096</v>
      </c>
      <c r="B7691" s="32" t="s">
        <v>318</v>
      </c>
      <c r="L7691" s="97"/>
      <c r="M7691" s="5"/>
      <c r="N7691" s="5"/>
      <c r="O7691" s="142"/>
      <c r="P7691" s="143"/>
      <c r="Q7691" s="24"/>
      <c r="R7691" s="24"/>
      <c r="S7691" s="141"/>
      <c r="T7691" s="24"/>
      <c r="U7691" s="143"/>
    </row>
    <row r="7692" spans="1:21" x14ac:dyDescent="0.25">
      <c r="A7692" s="6">
        <v>77.920000000000101</v>
      </c>
      <c r="B7692" s="32" t="s">
        <v>318</v>
      </c>
      <c r="L7692" s="97"/>
      <c r="M7692" s="5"/>
      <c r="N7692" s="5"/>
      <c r="O7692" s="142"/>
      <c r="P7692" s="143"/>
      <c r="Q7692" s="24"/>
      <c r="R7692" s="24"/>
      <c r="S7692" s="141"/>
      <c r="T7692" s="24"/>
      <c r="U7692" s="143"/>
    </row>
    <row r="7693" spans="1:21" x14ac:dyDescent="0.25">
      <c r="A7693" s="6">
        <v>77.930000000000106</v>
      </c>
      <c r="B7693" s="32" t="s">
        <v>318</v>
      </c>
      <c r="L7693" s="97"/>
      <c r="M7693" s="5"/>
      <c r="N7693" s="5"/>
      <c r="O7693" s="142"/>
      <c r="P7693" s="143"/>
      <c r="Q7693" s="24"/>
      <c r="R7693" s="24"/>
      <c r="S7693" s="141"/>
      <c r="T7693" s="24"/>
      <c r="U7693" s="143"/>
    </row>
    <row r="7694" spans="1:21" x14ac:dyDescent="0.25">
      <c r="A7694" s="6">
        <v>77.940000000000097</v>
      </c>
      <c r="B7694" s="32" t="s">
        <v>318</v>
      </c>
      <c r="L7694" s="97"/>
      <c r="M7694" s="5"/>
      <c r="N7694" s="5"/>
      <c r="O7694" s="142"/>
      <c r="P7694" s="143"/>
      <c r="Q7694" s="24"/>
      <c r="R7694" s="24"/>
      <c r="S7694" s="141"/>
      <c r="T7694" s="24"/>
      <c r="U7694" s="143"/>
    </row>
    <row r="7695" spans="1:21" x14ac:dyDescent="0.25">
      <c r="A7695" s="6">
        <v>77.950000000000102</v>
      </c>
      <c r="B7695" s="32" t="s">
        <v>318</v>
      </c>
      <c r="L7695" s="97"/>
      <c r="M7695" s="5"/>
      <c r="N7695" s="5"/>
      <c r="O7695" s="5"/>
      <c r="Q7695" s="23"/>
      <c r="T7695" s="24"/>
      <c r="U7695" s="25"/>
    </row>
    <row r="7696" spans="1:21" x14ac:dyDescent="0.25">
      <c r="A7696" s="6">
        <v>77.960000000000093</v>
      </c>
      <c r="B7696" s="32" t="s">
        <v>318</v>
      </c>
      <c r="L7696" s="97"/>
      <c r="M7696" s="5"/>
      <c r="N7696" s="5"/>
      <c r="O7696" s="142"/>
      <c r="P7696" s="143"/>
      <c r="Q7696" s="24"/>
      <c r="R7696" s="24"/>
      <c r="S7696" s="141"/>
      <c r="T7696" s="24"/>
      <c r="U7696" s="143"/>
    </row>
    <row r="7697" spans="1:41" x14ac:dyDescent="0.25">
      <c r="A7697" s="6">
        <v>77.970000000000098</v>
      </c>
      <c r="B7697" s="32" t="s">
        <v>318</v>
      </c>
      <c r="L7697" s="97"/>
      <c r="M7697" s="5"/>
      <c r="N7697" s="5"/>
      <c r="O7697" s="142"/>
      <c r="P7697" s="143"/>
      <c r="Q7697" s="24"/>
      <c r="R7697" s="24"/>
      <c r="S7697" s="141"/>
      <c r="T7697" s="24"/>
      <c r="U7697" s="143"/>
    </row>
    <row r="7698" spans="1:41" x14ac:dyDescent="0.25">
      <c r="A7698" s="6">
        <v>77.980000000000103</v>
      </c>
      <c r="B7698" s="32" t="s">
        <v>318</v>
      </c>
      <c r="L7698" s="97"/>
      <c r="M7698" s="5"/>
      <c r="N7698" s="5"/>
      <c r="O7698" s="142"/>
      <c r="P7698" s="143"/>
      <c r="Q7698" s="24"/>
      <c r="R7698" s="24"/>
      <c r="S7698" s="141"/>
      <c r="T7698" s="24"/>
      <c r="U7698" s="143"/>
    </row>
    <row r="7699" spans="1:41" x14ac:dyDescent="0.25">
      <c r="A7699" s="6">
        <v>77.990000000000094</v>
      </c>
      <c r="B7699" s="32" t="s">
        <v>318</v>
      </c>
      <c r="L7699" s="97"/>
      <c r="M7699" s="5"/>
      <c r="N7699" s="5"/>
      <c r="O7699" s="142"/>
      <c r="P7699" s="143"/>
      <c r="Q7699" s="24"/>
      <c r="R7699" s="24"/>
      <c r="S7699" s="141"/>
      <c r="T7699" s="24"/>
      <c r="U7699" s="143"/>
    </row>
    <row r="7700" spans="1:41" x14ac:dyDescent="0.25">
      <c r="A7700" s="6">
        <v>78.000000000000099</v>
      </c>
      <c r="B7700" s="32" t="s">
        <v>318</v>
      </c>
      <c r="L7700" s="97"/>
      <c r="M7700" s="5"/>
      <c r="N7700" s="5"/>
      <c r="O7700" s="142"/>
      <c r="P7700" s="143"/>
      <c r="Q7700" s="24"/>
      <c r="R7700" s="24"/>
      <c r="S7700" s="141"/>
      <c r="T7700" s="24"/>
      <c r="U7700" s="143"/>
    </row>
    <row r="7701" spans="1:41" x14ac:dyDescent="0.25">
      <c r="A7701" s="6">
        <v>78.010000000000105</v>
      </c>
      <c r="B7701" s="32" t="s">
        <v>318</v>
      </c>
      <c r="L7701" s="97"/>
      <c r="M7701" s="5"/>
      <c r="N7701" s="5"/>
      <c r="O7701" s="142"/>
      <c r="P7701" s="143"/>
      <c r="Q7701" s="24"/>
      <c r="R7701" s="24"/>
      <c r="S7701" s="141"/>
      <c r="T7701" s="24"/>
      <c r="U7701" s="143"/>
    </row>
    <row r="7702" spans="1:41" x14ac:dyDescent="0.25">
      <c r="A7702" s="6">
        <v>78.020000000000095</v>
      </c>
      <c r="B7702" s="32" t="s">
        <v>318</v>
      </c>
      <c r="L7702" s="97"/>
      <c r="M7702" s="5"/>
      <c r="N7702" s="5"/>
      <c r="O7702" s="142"/>
      <c r="P7702" s="143"/>
      <c r="Q7702" s="24"/>
      <c r="R7702" s="24"/>
      <c r="S7702" s="141"/>
      <c r="T7702" s="24"/>
      <c r="U7702" s="143"/>
    </row>
    <row r="7703" spans="1:41" x14ac:dyDescent="0.25">
      <c r="A7703" s="6">
        <v>78.030000000000101</v>
      </c>
      <c r="B7703" s="32" t="s">
        <v>318</v>
      </c>
      <c r="L7703" s="97"/>
      <c r="M7703" s="5"/>
      <c r="N7703" s="5"/>
      <c r="O7703" s="142"/>
      <c r="P7703" s="143"/>
      <c r="Q7703" s="24"/>
      <c r="R7703" s="24"/>
      <c r="S7703" s="141"/>
      <c r="T7703" s="24"/>
      <c r="U7703" s="143"/>
    </row>
    <row r="7704" spans="1:41" x14ac:dyDescent="0.25">
      <c r="A7704" s="6">
        <v>78.040000000000106</v>
      </c>
      <c r="B7704" s="32" t="s">
        <v>318</v>
      </c>
      <c r="L7704" s="97"/>
      <c r="M7704" s="5"/>
      <c r="N7704" s="5"/>
      <c r="O7704" s="142"/>
      <c r="P7704" s="143"/>
      <c r="Q7704" s="24"/>
      <c r="R7704" s="24"/>
      <c r="S7704" s="141"/>
      <c r="T7704" s="24"/>
      <c r="U7704" s="143"/>
    </row>
    <row r="7705" spans="1:41" x14ac:dyDescent="0.25">
      <c r="A7705" s="6">
        <v>78.050000000000097</v>
      </c>
      <c r="B7705" s="32" t="s">
        <v>318</v>
      </c>
      <c r="L7705" s="97"/>
      <c r="M7705" s="5"/>
      <c r="N7705" s="5"/>
      <c r="O7705" s="142"/>
      <c r="P7705" s="143"/>
      <c r="Q7705" s="24"/>
      <c r="R7705" s="24"/>
      <c r="S7705" s="141"/>
      <c r="T7705" s="24"/>
      <c r="U7705" s="143"/>
    </row>
    <row r="7706" spans="1:41" x14ac:dyDescent="0.25">
      <c r="A7706" s="6">
        <v>78.060000000000102</v>
      </c>
      <c r="B7706" s="32" t="s">
        <v>318</v>
      </c>
      <c r="L7706" s="97"/>
      <c r="M7706" s="5"/>
      <c r="N7706" s="5"/>
      <c r="O7706" s="142"/>
      <c r="P7706" s="143"/>
      <c r="Q7706" s="24"/>
      <c r="R7706" s="24"/>
      <c r="S7706" s="141"/>
      <c r="T7706" s="24"/>
      <c r="U7706" s="143"/>
    </row>
    <row r="7707" spans="1:41" x14ac:dyDescent="0.25">
      <c r="A7707" s="6">
        <v>78.070000000000107</v>
      </c>
      <c r="B7707" s="32" t="s">
        <v>318</v>
      </c>
      <c r="L7707" s="97"/>
      <c r="M7707" s="5"/>
      <c r="N7707" s="5"/>
      <c r="O7707" s="142"/>
      <c r="P7707" s="143"/>
      <c r="Q7707" s="24"/>
      <c r="R7707" s="24"/>
      <c r="S7707" s="141"/>
      <c r="T7707" s="24"/>
      <c r="U7707" s="143"/>
    </row>
    <row r="7708" spans="1:41" x14ac:dyDescent="0.25">
      <c r="A7708" s="6">
        <v>78.080000000000098</v>
      </c>
      <c r="B7708" s="32" t="s">
        <v>318</v>
      </c>
      <c r="L7708" s="97"/>
      <c r="M7708" s="5"/>
      <c r="N7708" s="5"/>
      <c r="O7708" s="142"/>
      <c r="P7708" s="143"/>
      <c r="Q7708" s="24"/>
      <c r="R7708" s="24"/>
      <c r="S7708" s="141"/>
      <c r="T7708" s="24"/>
      <c r="U7708" s="143"/>
    </row>
    <row r="7709" spans="1:41" x14ac:dyDescent="0.25">
      <c r="A7709" s="6">
        <v>78.090000000000103</v>
      </c>
      <c r="B7709" s="32" t="s">
        <v>318</v>
      </c>
      <c r="L7709" s="97"/>
      <c r="M7709" s="5"/>
      <c r="N7709" s="5"/>
      <c r="O7709" s="142"/>
      <c r="P7709" s="143"/>
      <c r="Q7709" s="24"/>
      <c r="R7709" s="24"/>
      <c r="S7709" s="141"/>
      <c r="T7709" s="24"/>
      <c r="U7709" s="143"/>
    </row>
    <row r="7710" spans="1:41" x14ac:dyDescent="0.25">
      <c r="A7710" s="6">
        <v>78.100000000000094</v>
      </c>
      <c r="B7710" s="32" t="s">
        <v>318</v>
      </c>
      <c r="T7710" s="24"/>
      <c r="U7710" s="25"/>
      <c r="AO7710" s="140"/>
    </row>
    <row r="7711" spans="1:41" x14ac:dyDescent="0.25">
      <c r="A7711" s="6">
        <v>78.110000000000099</v>
      </c>
      <c r="B7711" s="32" t="s">
        <v>318</v>
      </c>
      <c r="T7711" s="24"/>
      <c r="U7711" s="25"/>
      <c r="AO7711" s="140"/>
    </row>
    <row r="7712" spans="1:41" x14ac:dyDescent="0.25">
      <c r="A7712" s="6">
        <v>78.120000000000104</v>
      </c>
      <c r="B7712" s="32" t="s">
        <v>318</v>
      </c>
      <c r="T7712" s="24"/>
      <c r="U7712" s="25"/>
      <c r="AO7712" s="140"/>
    </row>
    <row r="7713" spans="1:41" x14ac:dyDescent="0.25">
      <c r="A7713" s="6">
        <v>78.130000000000095</v>
      </c>
      <c r="B7713" s="32" t="s">
        <v>318</v>
      </c>
      <c r="T7713" s="24"/>
      <c r="U7713" s="25"/>
      <c r="AO7713" s="140"/>
    </row>
    <row r="7714" spans="1:41" x14ac:dyDescent="0.25">
      <c r="A7714" s="6">
        <v>78.1400000000001</v>
      </c>
      <c r="B7714" s="32" t="s">
        <v>318</v>
      </c>
      <c r="T7714" s="24"/>
      <c r="U7714" s="25"/>
    </row>
    <row r="7715" spans="1:41" x14ac:dyDescent="0.25">
      <c r="A7715" s="6">
        <v>78.150000000000105</v>
      </c>
      <c r="B7715" s="32" t="s">
        <v>318</v>
      </c>
      <c r="T7715" s="24"/>
      <c r="U7715" s="25"/>
    </row>
    <row r="7716" spans="1:41" x14ac:dyDescent="0.25">
      <c r="A7716" s="6">
        <v>78.160000000000096</v>
      </c>
      <c r="B7716" s="32" t="s">
        <v>318</v>
      </c>
      <c r="T7716" s="24"/>
      <c r="U7716" s="25"/>
    </row>
    <row r="7717" spans="1:41" x14ac:dyDescent="0.25">
      <c r="A7717" s="6">
        <v>78.170000000000101</v>
      </c>
      <c r="B7717" s="32" t="s">
        <v>318</v>
      </c>
      <c r="T7717" s="24"/>
      <c r="U7717" s="25"/>
    </row>
    <row r="7718" spans="1:41" x14ac:dyDescent="0.25">
      <c r="A7718" s="6">
        <v>78.180000000000106</v>
      </c>
      <c r="B7718" s="32" t="s">
        <v>318</v>
      </c>
      <c r="T7718" s="24"/>
      <c r="U7718" s="25"/>
    </row>
    <row r="7719" spans="1:41" x14ac:dyDescent="0.25">
      <c r="A7719" s="6">
        <v>78.190000000000097</v>
      </c>
      <c r="B7719" s="32" t="s">
        <v>318</v>
      </c>
      <c r="L7719" s="97"/>
      <c r="M7719" s="5"/>
      <c r="N7719" s="5"/>
      <c r="O7719" s="142"/>
      <c r="P7719" s="143"/>
      <c r="Q7719" s="24"/>
      <c r="R7719" s="24"/>
      <c r="S7719" s="141"/>
      <c r="T7719" s="24"/>
      <c r="U7719" s="143"/>
    </row>
    <row r="7720" spans="1:41" x14ac:dyDescent="0.25">
      <c r="A7720" s="6">
        <v>78.200000000000102</v>
      </c>
      <c r="B7720" s="32" t="s">
        <v>318</v>
      </c>
      <c r="L7720" s="97"/>
      <c r="M7720" s="5"/>
      <c r="N7720" s="5"/>
      <c r="O7720" s="142"/>
      <c r="P7720" s="143"/>
      <c r="Q7720" s="24"/>
      <c r="R7720" s="24"/>
      <c r="S7720" s="141"/>
      <c r="T7720" s="24"/>
      <c r="U7720" s="143"/>
    </row>
    <row r="7721" spans="1:41" x14ac:dyDescent="0.25">
      <c r="A7721" s="6">
        <v>78.210000000000093</v>
      </c>
      <c r="B7721" s="32" t="s">
        <v>318</v>
      </c>
      <c r="L7721" s="97"/>
      <c r="M7721" s="5"/>
      <c r="N7721" s="5"/>
      <c r="O7721" s="142"/>
      <c r="P7721" s="143"/>
      <c r="Q7721" s="24"/>
      <c r="R7721" s="24"/>
      <c r="S7721" s="141"/>
      <c r="T7721" s="24"/>
      <c r="U7721" s="143"/>
    </row>
    <row r="7722" spans="1:41" x14ac:dyDescent="0.25">
      <c r="A7722" s="6">
        <v>78.220000000000098</v>
      </c>
      <c r="B7722" s="32" t="s">
        <v>318</v>
      </c>
      <c r="L7722" s="97"/>
      <c r="M7722" s="5"/>
      <c r="N7722" s="5"/>
      <c r="O7722" s="142"/>
      <c r="P7722" s="143"/>
      <c r="Q7722" s="24"/>
      <c r="R7722" s="24"/>
      <c r="S7722" s="141"/>
      <c r="T7722" s="24"/>
      <c r="U7722" s="143"/>
    </row>
    <row r="7723" spans="1:41" x14ac:dyDescent="0.25">
      <c r="A7723" s="6">
        <v>78.230000000000103</v>
      </c>
      <c r="B7723" s="32" t="s">
        <v>318</v>
      </c>
      <c r="L7723" s="97"/>
      <c r="M7723" s="5"/>
      <c r="N7723" s="5"/>
      <c r="O7723" s="142"/>
      <c r="P7723" s="143"/>
      <c r="Q7723" s="24"/>
      <c r="R7723" s="24"/>
      <c r="S7723" s="141"/>
      <c r="T7723" s="24"/>
      <c r="U7723" s="143"/>
    </row>
    <row r="7724" spans="1:41" x14ac:dyDescent="0.25">
      <c r="A7724" s="6">
        <v>78.240000000000094</v>
      </c>
      <c r="B7724" s="32" t="s">
        <v>318</v>
      </c>
      <c r="L7724" s="97"/>
      <c r="M7724" s="5"/>
      <c r="N7724" s="5"/>
      <c r="O7724" s="142"/>
      <c r="P7724" s="143"/>
      <c r="Q7724" s="24"/>
      <c r="R7724" s="24"/>
      <c r="S7724" s="141"/>
      <c r="T7724" s="24"/>
      <c r="U7724" s="143"/>
    </row>
    <row r="7725" spans="1:41" x14ac:dyDescent="0.25">
      <c r="A7725" s="6">
        <v>78.250000000000099</v>
      </c>
      <c r="B7725" s="32" t="s">
        <v>318</v>
      </c>
      <c r="L7725" s="97"/>
      <c r="M7725" s="5"/>
      <c r="N7725" s="5"/>
      <c r="O7725" s="142"/>
      <c r="P7725" s="143"/>
      <c r="Q7725" s="24"/>
      <c r="R7725" s="24"/>
      <c r="S7725" s="141"/>
      <c r="T7725" s="24"/>
      <c r="U7725" s="143"/>
    </row>
    <row r="7726" spans="1:41" x14ac:dyDescent="0.25">
      <c r="A7726" s="6">
        <v>78.260000000000105</v>
      </c>
      <c r="B7726" s="32" t="s">
        <v>318</v>
      </c>
      <c r="L7726" s="97"/>
      <c r="M7726" s="5"/>
      <c r="N7726" s="5"/>
      <c r="O7726" s="142"/>
      <c r="P7726" s="143"/>
      <c r="Q7726" s="24"/>
      <c r="R7726" s="24"/>
      <c r="S7726" s="141"/>
      <c r="T7726" s="24"/>
      <c r="U7726" s="143"/>
    </row>
    <row r="7727" spans="1:41" x14ac:dyDescent="0.25">
      <c r="A7727" s="6">
        <v>78.270000000000095</v>
      </c>
      <c r="B7727" s="32" t="s">
        <v>318</v>
      </c>
      <c r="L7727" s="97"/>
      <c r="M7727" s="5"/>
      <c r="N7727" s="5"/>
      <c r="O7727" s="142"/>
      <c r="P7727" s="143"/>
      <c r="Q7727" s="24"/>
      <c r="R7727" s="24"/>
      <c r="S7727" s="141"/>
      <c r="T7727" s="24"/>
      <c r="U7727" s="143"/>
    </row>
    <row r="7728" spans="1:41" x14ac:dyDescent="0.25">
      <c r="A7728" s="6">
        <v>78.280000000000101</v>
      </c>
      <c r="B7728" s="32" t="s">
        <v>318</v>
      </c>
      <c r="L7728" s="97"/>
      <c r="M7728" s="5"/>
      <c r="N7728" s="5"/>
      <c r="O7728" s="142"/>
      <c r="P7728" s="143"/>
      <c r="Q7728" s="24"/>
      <c r="R7728" s="24"/>
      <c r="S7728" s="141"/>
      <c r="T7728" s="24"/>
      <c r="U7728" s="143"/>
    </row>
    <row r="7729" spans="1:21" x14ac:dyDescent="0.25">
      <c r="A7729" s="6">
        <v>78.290000000000106</v>
      </c>
      <c r="B7729" s="32" t="s">
        <v>318</v>
      </c>
      <c r="L7729" s="97"/>
      <c r="M7729" s="5"/>
      <c r="N7729" s="5"/>
      <c r="O7729" s="142"/>
      <c r="P7729" s="143"/>
      <c r="Q7729" s="24"/>
      <c r="R7729" s="24"/>
      <c r="S7729" s="141"/>
      <c r="T7729" s="24"/>
      <c r="U7729" s="143"/>
    </row>
    <row r="7730" spans="1:21" x14ac:dyDescent="0.25">
      <c r="A7730" s="6">
        <v>78.300000000000097</v>
      </c>
      <c r="B7730" s="32" t="s">
        <v>318</v>
      </c>
      <c r="L7730" s="97"/>
      <c r="M7730" s="5"/>
      <c r="N7730" s="5"/>
      <c r="O7730" s="142"/>
      <c r="P7730" s="143"/>
      <c r="Q7730" s="24"/>
      <c r="R7730" s="24"/>
      <c r="S7730" s="141"/>
      <c r="T7730" s="24"/>
      <c r="U7730" s="143"/>
    </row>
    <row r="7731" spans="1:21" x14ac:dyDescent="0.25">
      <c r="A7731" s="6">
        <v>78.310000000000102</v>
      </c>
      <c r="B7731" s="32" t="s">
        <v>318</v>
      </c>
      <c r="L7731" s="97"/>
      <c r="M7731" s="5"/>
      <c r="N7731" s="5"/>
      <c r="O7731" s="142"/>
      <c r="P7731" s="143"/>
      <c r="Q7731" s="24"/>
      <c r="R7731" s="24"/>
      <c r="S7731" s="141"/>
      <c r="T7731" s="24"/>
      <c r="U7731" s="143"/>
    </row>
    <row r="7732" spans="1:21" x14ac:dyDescent="0.25">
      <c r="A7732" s="6">
        <v>78.320000000000107</v>
      </c>
      <c r="B7732" s="32" t="s">
        <v>318</v>
      </c>
      <c r="L7732" s="97"/>
      <c r="M7732" s="5"/>
      <c r="N7732" s="5"/>
      <c r="O7732" s="142"/>
      <c r="P7732" s="143"/>
      <c r="Q7732" s="24"/>
      <c r="R7732" s="24"/>
      <c r="S7732" s="141"/>
      <c r="T7732" s="24"/>
      <c r="U7732" s="143"/>
    </row>
    <row r="7733" spans="1:21" x14ac:dyDescent="0.25">
      <c r="A7733" s="6">
        <v>78.330000000000098</v>
      </c>
      <c r="B7733" s="32" t="s">
        <v>318</v>
      </c>
      <c r="L7733" s="97"/>
      <c r="M7733" s="5"/>
      <c r="N7733" s="5"/>
      <c r="O7733" s="5"/>
      <c r="Q7733" s="23"/>
      <c r="T7733" s="24"/>
      <c r="U7733" s="25"/>
    </row>
    <row r="7734" spans="1:21" x14ac:dyDescent="0.25">
      <c r="A7734" s="6">
        <v>78.340000000000103</v>
      </c>
      <c r="B7734" s="32" t="s">
        <v>318</v>
      </c>
      <c r="L7734" s="97"/>
      <c r="M7734" s="5"/>
      <c r="N7734" s="5"/>
      <c r="O7734" s="142"/>
      <c r="P7734" s="143"/>
      <c r="Q7734" s="24"/>
      <c r="R7734" s="24"/>
      <c r="S7734" s="141"/>
      <c r="T7734" s="24"/>
      <c r="U7734" s="143"/>
    </row>
    <row r="7735" spans="1:21" x14ac:dyDescent="0.25">
      <c r="A7735" s="6">
        <v>78.350000000000094</v>
      </c>
      <c r="B7735" s="32" t="s">
        <v>318</v>
      </c>
      <c r="L7735" s="97"/>
      <c r="M7735" s="5"/>
      <c r="N7735" s="5"/>
      <c r="O7735" s="142"/>
      <c r="P7735" s="143"/>
      <c r="Q7735" s="24"/>
      <c r="R7735" s="24"/>
      <c r="S7735" s="141"/>
      <c r="T7735" s="24"/>
      <c r="U7735" s="143"/>
    </row>
    <row r="7736" spans="1:21" x14ac:dyDescent="0.25">
      <c r="A7736" s="6">
        <v>78.360000000000099</v>
      </c>
      <c r="B7736" s="32" t="s">
        <v>318</v>
      </c>
      <c r="L7736" s="97"/>
      <c r="M7736" s="5"/>
      <c r="N7736" s="5"/>
      <c r="O7736" s="142"/>
      <c r="P7736" s="143"/>
      <c r="Q7736" s="24"/>
      <c r="R7736" s="24"/>
      <c r="S7736" s="141"/>
      <c r="T7736" s="24"/>
      <c r="U7736" s="143"/>
    </row>
    <row r="7737" spans="1:21" x14ac:dyDescent="0.25">
      <c r="A7737" s="6">
        <v>78.370000000000104</v>
      </c>
      <c r="B7737" s="32" t="s">
        <v>318</v>
      </c>
      <c r="L7737" s="97"/>
      <c r="M7737" s="5"/>
      <c r="N7737" s="5"/>
      <c r="O7737" s="142"/>
      <c r="P7737" s="143"/>
      <c r="Q7737" s="24"/>
      <c r="R7737" s="24"/>
      <c r="S7737" s="141"/>
      <c r="T7737" s="24"/>
      <c r="U7737" s="143"/>
    </row>
    <row r="7738" spans="1:21" x14ac:dyDescent="0.25">
      <c r="A7738" s="6">
        <v>78.380000000000095</v>
      </c>
      <c r="B7738" s="32" t="s">
        <v>318</v>
      </c>
      <c r="L7738" s="97"/>
      <c r="M7738" s="5"/>
      <c r="N7738" s="5"/>
      <c r="O7738" s="142"/>
      <c r="P7738" s="143"/>
      <c r="Q7738" s="24"/>
      <c r="R7738" s="24"/>
      <c r="S7738" s="141"/>
      <c r="T7738" s="24"/>
      <c r="U7738" s="143"/>
    </row>
    <row r="7739" spans="1:21" x14ac:dyDescent="0.25">
      <c r="A7739" s="6">
        <v>78.3900000000001</v>
      </c>
      <c r="B7739" s="32" t="s">
        <v>318</v>
      </c>
      <c r="L7739" s="97"/>
      <c r="M7739" s="5"/>
      <c r="N7739" s="5"/>
      <c r="O7739" s="142"/>
      <c r="P7739" s="143"/>
      <c r="Q7739" s="24"/>
      <c r="R7739" s="24"/>
      <c r="S7739" s="141"/>
      <c r="T7739" s="24"/>
      <c r="U7739" s="143"/>
    </row>
    <row r="7740" spans="1:21" x14ac:dyDescent="0.25">
      <c r="A7740" s="6">
        <v>78.400000000000105</v>
      </c>
      <c r="B7740" s="32" t="s">
        <v>318</v>
      </c>
      <c r="L7740" s="97"/>
      <c r="M7740" s="5"/>
      <c r="N7740" s="5"/>
      <c r="O7740" s="142"/>
      <c r="P7740" s="143"/>
      <c r="Q7740" s="24"/>
      <c r="R7740" s="24"/>
      <c r="S7740" s="141"/>
      <c r="T7740" s="24"/>
      <c r="U7740" s="143"/>
    </row>
    <row r="7741" spans="1:21" x14ac:dyDescent="0.25">
      <c r="A7741" s="6">
        <v>78.410000000000096</v>
      </c>
      <c r="B7741" s="32" t="s">
        <v>318</v>
      </c>
      <c r="L7741" s="97"/>
      <c r="M7741" s="5"/>
      <c r="N7741" s="5"/>
      <c r="O7741" s="142"/>
      <c r="P7741" s="143"/>
      <c r="Q7741" s="24"/>
      <c r="R7741" s="24"/>
      <c r="S7741" s="141"/>
      <c r="T7741" s="24"/>
      <c r="U7741" s="143"/>
    </row>
    <row r="7742" spans="1:21" x14ac:dyDescent="0.25">
      <c r="A7742" s="6">
        <v>78.420000000000101</v>
      </c>
      <c r="B7742" s="32" t="s">
        <v>318</v>
      </c>
      <c r="L7742" s="97"/>
      <c r="M7742" s="5"/>
      <c r="N7742" s="5"/>
      <c r="O7742" s="142"/>
      <c r="P7742" s="143"/>
      <c r="Q7742" s="24"/>
      <c r="R7742" s="24"/>
      <c r="S7742" s="141"/>
      <c r="T7742" s="24"/>
      <c r="U7742" s="143"/>
    </row>
    <row r="7743" spans="1:21" x14ac:dyDescent="0.25">
      <c r="A7743" s="6">
        <v>78.430000000000106</v>
      </c>
      <c r="B7743" s="32" t="s">
        <v>318</v>
      </c>
      <c r="L7743" s="97"/>
      <c r="M7743" s="5"/>
      <c r="N7743" s="5"/>
      <c r="O7743" s="142"/>
      <c r="P7743" s="143"/>
      <c r="Q7743" s="24"/>
      <c r="R7743" s="24"/>
      <c r="S7743" s="141"/>
      <c r="T7743" s="24"/>
      <c r="U7743" s="143"/>
    </row>
    <row r="7744" spans="1:21" x14ac:dyDescent="0.25">
      <c r="A7744" s="6">
        <v>78.440000000000097</v>
      </c>
      <c r="B7744" s="32" t="s">
        <v>318</v>
      </c>
      <c r="L7744" s="97"/>
      <c r="M7744" s="5"/>
      <c r="N7744" s="5"/>
      <c r="O7744" s="142"/>
      <c r="P7744" s="143"/>
      <c r="Q7744" s="24"/>
      <c r="R7744" s="24"/>
      <c r="S7744" s="141"/>
      <c r="T7744" s="24"/>
      <c r="U7744" s="143"/>
    </row>
    <row r="7745" spans="1:41" x14ac:dyDescent="0.25">
      <c r="A7745" s="6">
        <v>78.450000000000102</v>
      </c>
      <c r="B7745" s="32" t="s">
        <v>318</v>
      </c>
      <c r="L7745" s="97"/>
      <c r="M7745" s="5"/>
      <c r="N7745" s="5"/>
      <c r="O7745" s="142"/>
      <c r="P7745" s="143"/>
      <c r="Q7745" s="24"/>
      <c r="R7745" s="24"/>
      <c r="S7745" s="141"/>
      <c r="T7745" s="24"/>
      <c r="U7745" s="143"/>
    </row>
    <row r="7746" spans="1:41" x14ac:dyDescent="0.25">
      <c r="A7746" s="6">
        <v>78.460000000000093</v>
      </c>
      <c r="B7746" s="32" t="s">
        <v>318</v>
      </c>
      <c r="L7746" s="97"/>
      <c r="M7746" s="5"/>
      <c r="N7746" s="5"/>
      <c r="O7746" s="142"/>
      <c r="P7746" s="143"/>
      <c r="Q7746" s="24"/>
      <c r="R7746" s="24"/>
      <c r="S7746" s="141"/>
      <c r="T7746" s="24"/>
      <c r="U7746" s="143"/>
    </row>
    <row r="7747" spans="1:41" x14ac:dyDescent="0.25">
      <c r="A7747" s="6">
        <v>78.470000000000098</v>
      </c>
      <c r="B7747" s="32" t="s">
        <v>318</v>
      </c>
      <c r="L7747" s="97"/>
      <c r="M7747" s="5"/>
      <c r="N7747" s="5"/>
      <c r="O7747" s="142"/>
      <c r="P7747" s="143"/>
      <c r="Q7747" s="24"/>
      <c r="R7747" s="24"/>
      <c r="S7747" s="141"/>
      <c r="T7747" s="24"/>
      <c r="U7747" s="143"/>
    </row>
    <row r="7748" spans="1:41" x14ac:dyDescent="0.25">
      <c r="A7748" s="6">
        <v>78.480000000000103</v>
      </c>
      <c r="B7748" s="32" t="s">
        <v>318</v>
      </c>
      <c r="T7748" s="24"/>
      <c r="U7748" s="25"/>
      <c r="AO7748" s="140">
        <f>'Ek.3-A'!L7748</f>
        <v>0</v>
      </c>
    </row>
    <row r="7749" spans="1:41" x14ac:dyDescent="0.25">
      <c r="A7749" s="6">
        <v>78.490000000000094</v>
      </c>
      <c r="B7749" s="32" t="s">
        <v>318</v>
      </c>
      <c r="T7749" s="24"/>
      <c r="U7749" s="25"/>
    </row>
    <row r="7750" spans="1:41" x14ac:dyDescent="0.25">
      <c r="A7750" s="6">
        <v>78.500000000000099</v>
      </c>
      <c r="B7750" s="32" t="s">
        <v>318</v>
      </c>
      <c r="T7750" s="24"/>
      <c r="U7750" s="25"/>
    </row>
    <row r="7751" spans="1:41" x14ac:dyDescent="0.25">
      <c r="A7751" s="6">
        <v>78.510000000000105</v>
      </c>
      <c r="B7751" s="32" t="s">
        <v>318</v>
      </c>
      <c r="T7751" s="24"/>
      <c r="U7751" s="25"/>
    </row>
    <row r="7752" spans="1:41" x14ac:dyDescent="0.25">
      <c r="A7752" s="6">
        <v>78.520000000000095</v>
      </c>
      <c r="B7752" s="32" t="s">
        <v>318</v>
      </c>
      <c r="T7752" s="24"/>
      <c r="U7752" s="25"/>
    </row>
    <row r="7753" spans="1:41" x14ac:dyDescent="0.25">
      <c r="A7753" s="6">
        <v>78.530000000000101</v>
      </c>
      <c r="B7753" s="32" t="s">
        <v>318</v>
      </c>
      <c r="T7753" s="24"/>
      <c r="U7753" s="25"/>
    </row>
    <row r="7754" spans="1:41" x14ac:dyDescent="0.25">
      <c r="A7754" s="6">
        <v>78.540000000000106</v>
      </c>
      <c r="B7754" s="32" t="s">
        <v>318</v>
      </c>
      <c r="T7754" s="24"/>
      <c r="U7754" s="25"/>
    </row>
    <row r="7755" spans="1:41" x14ac:dyDescent="0.25">
      <c r="A7755" s="6">
        <v>78.550000000000097</v>
      </c>
      <c r="B7755" s="32" t="s">
        <v>318</v>
      </c>
      <c r="T7755" s="24"/>
      <c r="U7755" s="25"/>
    </row>
    <row r="7756" spans="1:41" x14ac:dyDescent="0.25">
      <c r="A7756" s="6">
        <v>78.560000000000102</v>
      </c>
      <c r="B7756" s="32" t="s">
        <v>318</v>
      </c>
      <c r="T7756" s="24"/>
      <c r="U7756" s="25"/>
    </row>
    <row r="7757" spans="1:41" x14ac:dyDescent="0.25">
      <c r="A7757" s="6">
        <v>78.570000000000107</v>
      </c>
      <c r="B7757" s="32" t="s">
        <v>318</v>
      </c>
      <c r="L7757" s="97"/>
      <c r="M7757" s="5"/>
      <c r="N7757" s="5"/>
      <c r="O7757" s="142"/>
      <c r="P7757" s="143"/>
      <c r="Q7757" s="24"/>
      <c r="R7757" s="24"/>
      <c r="S7757" s="141"/>
      <c r="T7757" s="24"/>
      <c r="U7757" s="143"/>
    </row>
    <row r="7758" spans="1:41" x14ac:dyDescent="0.25">
      <c r="A7758" s="6">
        <v>78.580000000000098</v>
      </c>
      <c r="B7758" s="32" t="s">
        <v>318</v>
      </c>
      <c r="L7758" s="97"/>
      <c r="M7758" s="5"/>
      <c r="N7758" s="5"/>
      <c r="O7758" s="142"/>
      <c r="P7758" s="143"/>
      <c r="Q7758" s="24"/>
      <c r="R7758" s="24"/>
      <c r="S7758" s="141"/>
      <c r="T7758" s="24"/>
      <c r="U7758" s="143"/>
    </row>
    <row r="7759" spans="1:41" x14ac:dyDescent="0.25">
      <c r="A7759" s="6">
        <v>78.590000000000103</v>
      </c>
      <c r="B7759" s="32" t="s">
        <v>318</v>
      </c>
      <c r="L7759" s="97"/>
      <c r="M7759" s="5"/>
      <c r="N7759" s="5"/>
      <c r="O7759" s="142"/>
      <c r="P7759" s="143"/>
      <c r="Q7759" s="24"/>
      <c r="R7759" s="24"/>
      <c r="S7759" s="141"/>
      <c r="T7759" s="24"/>
      <c r="U7759" s="143"/>
    </row>
    <row r="7760" spans="1:41" x14ac:dyDescent="0.25">
      <c r="A7760" s="6">
        <v>78.600000000000094</v>
      </c>
      <c r="B7760" s="32" t="s">
        <v>318</v>
      </c>
      <c r="L7760" s="97"/>
      <c r="M7760" s="5"/>
      <c r="N7760" s="5"/>
      <c r="O7760" s="142"/>
      <c r="P7760" s="143"/>
      <c r="Q7760" s="24"/>
      <c r="R7760" s="24"/>
      <c r="S7760" s="141"/>
      <c r="T7760" s="24"/>
      <c r="U7760" s="143"/>
    </row>
    <row r="7761" spans="1:21" x14ac:dyDescent="0.25">
      <c r="A7761" s="6">
        <v>78.610000000000099</v>
      </c>
      <c r="B7761" s="32" t="s">
        <v>318</v>
      </c>
      <c r="L7761" s="97"/>
      <c r="M7761" s="5"/>
      <c r="N7761" s="5"/>
      <c r="O7761" s="142"/>
      <c r="P7761" s="143"/>
      <c r="Q7761" s="24"/>
      <c r="R7761" s="24"/>
      <c r="S7761" s="141"/>
      <c r="T7761" s="24"/>
      <c r="U7761" s="143"/>
    </row>
    <row r="7762" spans="1:21" x14ac:dyDescent="0.25">
      <c r="A7762" s="6">
        <v>78.620000000000104</v>
      </c>
      <c r="B7762" s="32" t="s">
        <v>318</v>
      </c>
      <c r="L7762" s="97"/>
      <c r="M7762" s="5"/>
      <c r="N7762" s="5"/>
      <c r="O7762" s="142"/>
      <c r="P7762" s="143"/>
      <c r="Q7762" s="24"/>
      <c r="R7762" s="24"/>
      <c r="S7762" s="141"/>
      <c r="T7762" s="24"/>
      <c r="U7762" s="143"/>
    </row>
    <row r="7763" spans="1:21" x14ac:dyDescent="0.25">
      <c r="A7763" s="6">
        <v>78.630000000000095</v>
      </c>
      <c r="B7763" s="32" t="s">
        <v>318</v>
      </c>
      <c r="L7763" s="97"/>
      <c r="M7763" s="5"/>
      <c r="N7763" s="5"/>
      <c r="O7763" s="142"/>
      <c r="P7763" s="143"/>
      <c r="Q7763" s="24"/>
      <c r="R7763" s="24"/>
      <c r="S7763" s="141"/>
      <c r="T7763" s="24"/>
      <c r="U7763" s="143"/>
    </row>
    <row r="7764" spans="1:21" x14ac:dyDescent="0.25">
      <c r="A7764" s="6">
        <v>78.6400000000001</v>
      </c>
      <c r="B7764" s="32" t="s">
        <v>318</v>
      </c>
      <c r="L7764" s="97"/>
      <c r="M7764" s="5"/>
      <c r="N7764" s="5"/>
      <c r="O7764" s="142"/>
      <c r="P7764" s="143"/>
      <c r="Q7764" s="24"/>
      <c r="R7764" s="24"/>
      <c r="S7764" s="141"/>
      <c r="T7764" s="24"/>
      <c r="U7764" s="143"/>
    </row>
    <row r="7765" spans="1:21" x14ac:dyDescent="0.25">
      <c r="A7765" s="6">
        <v>78.650000000000105</v>
      </c>
      <c r="B7765" s="32" t="s">
        <v>318</v>
      </c>
      <c r="L7765" s="97"/>
      <c r="M7765" s="5"/>
      <c r="N7765" s="5"/>
      <c r="O7765" s="142"/>
      <c r="P7765" s="143"/>
      <c r="Q7765" s="24"/>
      <c r="R7765" s="24"/>
      <c r="S7765" s="141"/>
      <c r="T7765" s="24"/>
      <c r="U7765" s="143"/>
    </row>
    <row r="7766" spans="1:21" x14ac:dyDescent="0.25">
      <c r="A7766" s="6">
        <v>78.660000000000096</v>
      </c>
      <c r="B7766" s="32" t="s">
        <v>318</v>
      </c>
      <c r="L7766" s="97"/>
      <c r="M7766" s="5"/>
      <c r="N7766" s="5"/>
      <c r="O7766" s="142"/>
      <c r="P7766" s="143"/>
      <c r="Q7766" s="24"/>
      <c r="R7766" s="24"/>
      <c r="S7766" s="141"/>
      <c r="T7766" s="24"/>
      <c r="U7766" s="143"/>
    </row>
    <row r="7767" spans="1:21" x14ac:dyDescent="0.25">
      <c r="A7767" s="6">
        <v>78.670000000000101</v>
      </c>
      <c r="B7767" s="32" t="s">
        <v>318</v>
      </c>
      <c r="L7767" s="97"/>
      <c r="M7767" s="5"/>
      <c r="N7767" s="5"/>
      <c r="O7767" s="142"/>
      <c r="P7767" s="143"/>
      <c r="Q7767" s="24"/>
      <c r="R7767" s="24"/>
      <c r="S7767" s="141"/>
      <c r="T7767" s="24"/>
      <c r="U7767" s="143"/>
    </row>
    <row r="7768" spans="1:21" x14ac:dyDescent="0.25">
      <c r="A7768" s="6">
        <v>78.680000000000106</v>
      </c>
      <c r="B7768" s="32" t="s">
        <v>318</v>
      </c>
      <c r="L7768" s="97"/>
      <c r="M7768" s="5"/>
      <c r="N7768" s="5"/>
      <c r="O7768" s="142"/>
      <c r="P7768" s="143"/>
      <c r="Q7768" s="24"/>
      <c r="R7768" s="24"/>
      <c r="S7768" s="141"/>
      <c r="T7768" s="24"/>
      <c r="U7768" s="143"/>
    </row>
    <row r="7769" spans="1:21" x14ac:dyDescent="0.25">
      <c r="A7769" s="6">
        <v>78.690000000000097</v>
      </c>
      <c r="B7769" s="32" t="s">
        <v>318</v>
      </c>
      <c r="L7769" s="97"/>
      <c r="M7769" s="5"/>
      <c r="N7769" s="5"/>
      <c r="O7769" s="142"/>
      <c r="P7769" s="143"/>
      <c r="Q7769" s="24"/>
      <c r="R7769" s="24"/>
      <c r="S7769" s="141"/>
      <c r="T7769" s="24"/>
      <c r="U7769" s="143"/>
    </row>
    <row r="7770" spans="1:21" x14ac:dyDescent="0.25">
      <c r="A7770" s="6">
        <v>78.700000000000102</v>
      </c>
      <c r="B7770" s="32" t="s">
        <v>318</v>
      </c>
      <c r="L7770" s="97"/>
      <c r="M7770" s="5"/>
      <c r="N7770" s="5"/>
      <c r="O7770" s="142"/>
      <c r="P7770" s="143"/>
      <c r="Q7770" s="24"/>
      <c r="R7770" s="24"/>
      <c r="S7770" s="141"/>
      <c r="T7770" s="24"/>
      <c r="U7770" s="143"/>
    </row>
    <row r="7771" spans="1:21" x14ac:dyDescent="0.25">
      <c r="A7771" s="6">
        <v>78.710000000000093</v>
      </c>
      <c r="B7771" s="32" t="s">
        <v>318</v>
      </c>
      <c r="L7771" s="97"/>
      <c r="M7771" s="5"/>
      <c r="N7771" s="5"/>
      <c r="O7771" s="5"/>
      <c r="Q7771" s="23"/>
      <c r="T7771" s="24"/>
      <c r="U7771" s="25"/>
    </row>
    <row r="7772" spans="1:21" x14ac:dyDescent="0.25">
      <c r="A7772" s="6">
        <v>78.720000000000098</v>
      </c>
      <c r="B7772" s="32" t="s">
        <v>318</v>
      </c>
      <c r="L7772" s="97"/>
      <c r="M7772" s="5"/>
      <c r="N7772" s="5"/>
      <c r="O7772" s="142"/>
      <c r="P7772" s="143"/>
      <c r="Q7772" s="24"/>
      <c r="R7772" s="24"/>
      <c r="S7772" s="141"/>
      <c r="T7772" s="24"/>
      <c r="U7772" s="143"/>
    </row>
    <row r="7773" spans="1:21" x14ac:dyDescent="0.25">
      <c r="A7773" s="6">
        <v>78.730000000000103</v>
      </c>
      <c r="B7773" s="32" t="s">
        <v>318</v>
      </c>
      <c r="L7773" s="97"/>
      <c r="M7773" s="5"/>
      <c r="N7773" s="5"/>
      <c r="O7773" s="142"/>
      <c r="P7773" s="143"/>
      <c r="Q7773" s="24"/>
      <c r="R7773" s="24"/>
      <c r="S7773" s="141"/>
      <c r="T7773" s="24"/>
      <c r="U7773" s="143"/>
    </row>
    <row r="7774" spans="1:21" x14ac:dyDescent="0.25">
      <c r="A7774" s="6">
        <v>78.740000000000094</v>
      </c>
      <c r="B7774" s="32" t="s">
        <v>318</v>
      </c>
      <c r="L7774" s="97"/>
      <c r="M7774" s="5"/>
      <c r="N7774" s="5"/>
      <c r="O7774" s="142"/>
      <c r="P7774" s="143"/>
      <c r="Q7774" s="24"/>
      <c r="R7774" s="24"/>
      <c r="S7774" s="141"/>
      <c r="T7774" s="24"/>
      <c r="U7774" s="143"/>
    </row>
    <row r="7775" spans="1:21" x14ac:dyDescent="0.25">
      <c r="A7775" s="6">
        <v>78.750000000000099</v>
      </c>
      <c r="B7775" s="32" t="s">
        <v>318</v>
      </c>
      <c r="L7775" s="97"/>
      <c r="M7775" s="5"/>
      <c r="N7775" s="5"/>
      <c r="O7775" s="142"/>
      <c r="P7775" s="143"/>
      <c r="Q7775" s="24"/>
      <c r="R7775" s="24"/>
      <c r="S7775" s="141"/>
      <c r="T7775" s="24"/>
      <c r="U7775" s="143"/>
    </row>
    <row r="7776" spans="1:21" x14ac:dyDescent="0.25">
      <c r="A7776" s="6">
        <v>78.760000000000105</v>
      </c>
      <c r="B7776" s="32" t="s">
        <v>318</v>
      </c>
      <c r="L7776" s="97"/>
      <c r="M7776" s="5"/>
      <c r="N7776" s="5"/>
      <c r="O7776" s="142"/>
      <c r="P7776" s="143"/>
      <c r="Q7776" s="24"/>
      <c r="R7776" s="24"/>
      <c r="S7776" s="141"/>
      <c r="T7776" s="24"/>
      <c r="U7776" s="143"/>
    </row>
    <row r="7777" spans="1:41" x14ac:dyDescent="0.25">
      <c r="A7777" s="6">
        <v>78.770000000000095</v>
      </c>
      <c r="B7777" s="32" t="s">
        <v>318</v>
      </c>
      <c r="L7777" s="97"/>
      <c r="M7777" s="5"/>
      <c r="N7777" s="5"/>
      <c r="O7777" s="142"/>
      <c r="P7777" s="143"/>
      <c r="Q7777" s="24"/>
      <c r="R7777" s="24"/>
      <c r="S7777" s="141"/>
      <c r="T7777" s="24"/>
      <c r="U7777" s="143"/>
    </row>
    <row r="7778" spans="1:41" x14ac:dyDescent="0.25">
      <c r="A7778" s="6">
        <v>78.780000000000101</v>
      </c>
      <c r="B7778" s="32" t="s">
        <v>318</v>
      </c>
      <c r="L7778" s="97"/>
      <c r="M7778" s="5"/>
      <c r="N7778" s="5"/>
      <c r="O7778" s="142"/>
      <c r="P7778" s="143"/>
      <c r="Q7778" s="24"/>
      <c r="R7778" s="24"/>
      <c r="S7778" s="141"/>
      <c r="T7778" s="24"/>
      <c r="U7778" s="143"/>
    </row>
    <row r="7779" spans="1:41" x14ac:dyDescent="0.25">
      <c r="A7779" s="6">
        <v>78.790000000000106</v>
      </c>
      <c r="B7779" s="32" t="s">
        <v>318</v>
      </c>
      <c r="L7779" s="97"/>
      <c r="M7779" s="5"/>
      <c r="N7779" s="5"/>
      <c r="O7779" s="142"/>
      <c r="P7779" s="143"/>
      <c r="Q7779" s="24"/>
      <c r="R7779" s="24"/>
      <c r="S7779" s="141"/>
      <c r="T7779" s="24"/>
      <c r="U7779" s="143"/>
    </row>
    <row r="7780" spans="1:41" x14ac:dyDescent="0.25">
      <c r="A7780" s="6">
        <v>78.800000000000097</v>
      </c>
      <c r="B7780" s="32" t="s">
        <v>318</v>
      </c>
      <c r="L7780" s="97"/>
      <c r="M7780" s="5"/>
      <c r="N7780" s="5"/>
      <c r="O7780" s="142"/>
      <c r="P7780" s="143"/>
      <c r="Q7780" s="24"/>
      <c r="R7780" s="24"/>
      <c r="S7780" s="141"/>
      <c r="T7780" s="24"/>
      <c r="U7780" s="143"/>
    </row>
    <row r="7781" spans="1:41" x14ac:dyDescent="0.25">
      <c r="A7781" s="6">
        <v>78.810000000000102</v>
      </c>
      <c r="B7781" s="32" t="s">
        <v>318</v>
      </c>
      <c r="L7781" s="97"/>
      <c r="M7781" s="5"/>
      <c r="N7781" s="5"/>
      <c r="O7781" s="142"/>
      <c r="P7781" s="143"/>
      <c r="Q7781" s="24"/>
      <c r="R7781" s="24"/>
      <c r="S7781" s="141"/>
      <c r="T7781" s="24"/>
      <c r="U7781" s="143"/>
    </row>
    <row r="7782" spans="1:41" x14ac:dyDescent="0.25">
      <c r="A7782" s="6">
        <v>78.820000000000107</v>
      </c>
      <c r="B7782" s="32" t="s">
        <v>318</v>
      </c>
      <c r="L7782" s="97"/>
      <c r="M7782" s="5"/>
      <c r="N7782" s="5"/>
      <c r="O7782" s="142"/>
      <c r="P7782" s="143"/>
      <c r="Q7782" s="24"/>
      <c r="R7782" s="24"/>
      <c r="S7782" s="141"/>
      <c r="T7782" s="24"/>
      <c r="U7782" s="143"/>
    </row>
    <row r="7783" spans="1:41" x14ac:dyDescent="0.25">
      <c r="A7783" s="6">
        <v>78.830000000000098</v>
      </c>
      <c r="B7783" s="32" t="s">
        <v>318</v>
      </c>
      <c r="L7783" s="97"/>
      <c r="M7783" s="5"/>
      <c r="N7783" s="5"/>
      <c r="O7783" s="142"/>
      <c r="P7783" s="143"/>
      <c r="Q7783" s="24"/>
      <c r="R7783" s="24"/>
      <c r="S7783" s="141"/>
      <c r="T7783" s="24"/>
      <c r="U7783" s="143"/>
    </row>
    <row r="7784" spans="1:41" x14ac:dyDescent="0.25">
      <c r="A7784" s="6">
        <v>78.840000000000103</v>
      </c>
      <c r="B7784" s="32" t="s">
        <v>318</v>
      </c>
      <c r="L7784" s="97"/>
      <c r="M7784" s="5"/>
      <c r="N7784" s="5"/>
      <c r="O7784" s="142"/>
      <c r="P7784" s="143"/>
      <c r="Q7784" s="24"/>
      <c r="R7784" s="24"/>
      <c r="S7784" s="141"/>
      <c r="T7784" s="24"/>
      <c r="U7784" s="143"/>
    </row>
    <row r="7785" spans="1:41" x14ac:dyDescent="0.25">
      <c r="A7785" s="6">
        <v>78.850000000000094</v>
      </c>
      <c r="B7785" s="32" t="s">
        <v>318</v>
      </c>
      <c r="L7785" s="97"/>
      <c r="M7785" s="5"/>
      <c r="N7785" s="5"/>
      <c r="O7785" s="142"/>
      <c r="P7785" s="143"/>
      <c r="Q7785" s="24"/>
      <c r="R7785" s="24"/>
      <c r="S7785" s="141"/>
      <c r="T7785" s="24"/>
      <c r="U7785" s="143"/>
    </row>
    <row r="7786" spans="1:41" x14ac:dyDescent="0.25">
      <c r="A7786" s="6">
        <v>78.860000000000099</v>
      </c>
      <c r="B7786" s="32" t="s">
        <v>318</v>
      </c>
      <c r="AO7786" s="140">
        <f>'Ek.3-A'!L7786</f>
        <v>0</v>
      </c>
    </row>
    <row r="7787" spans="1:41" x14ac:dyDescent="0.25">
      <c r="A7787" s="6">
        <v>78.870000000000104</v>
      </c>
      <c r="B7787" s="32" t="s">
        <v>318</v>
      </c>
    </row>
    <row r="7788" spans="1:41" x14ac:dyDescent="0.25">
      <c r="A7788" s="6">
        <v>78.880000000000095</v>
      </c>
      <c r="B7788" s="32" t="s">
        <v>318</v>
      </c>
    </row>
    <row r="7789" spans="1:41" x14ac:dyDescent="0.25">
      <c r="A7789" s="6">
        <v>78.8900000000001</v>
      </c>
      <c r="B7789" s="32" t="s">
        <v>318</v>
      </c>
    </row>
    <row r="7790" spans="1:41" x14ac:dyDescent="0.25">
      <c r="A7790" s="6">
        <v>78.900000000000105</v>
      </c>
      <c r="B7790" s="32" t="s">
        <v>318</v>
      </c>
    </row>
    <row r="7791" spans="1:41" x14ac:dyDescent="0.25">
      <c r="A7791" s="6">
        <v>78.910000000000096</v>
      </c>
      <c r="B7791" s="32" t="s">
        <v>318</v>
      </c>
    </row>
    <row r="7792" spans="1:41" x14ac:dyDescent="0.25">
      <c r="A7792" s="6">
        <v>78.920000000000101</v>
      </c>
      <c r="B7792" s="32" t="s">
        <v>318</v>
      </c>
    </row>
    <row r="7793" spans="1:2" x14ac:dyDescent="0.25">
      <c r="A7793" s="6">
        <v>78.930000000000106</v>
      </c>
      <c r="B7793" s="32" t="s">
        <v>318</v>
      </c>
    </row>
    <row r="7794" spans="1:2" x14ac:dyDescent="0.25">
      <c r="A7794" s="6">
        <v>78.940000000000097</v>
      </c>
      <c r="B7794" s="32" t="s">
        <v>318</v>
      </c>
    </row>
    <row r="7795" spans="1:2" x14ac:dyDescent="0.25">
      <c r="A7795" s="6">
        <v>78.950000000000102</v>
      </c>
      <c r="B7795" s="32" t="s">
        <v>318</v>
      </c>
    </row>
    <row r="7796" spans="1:2" x14ac:dyDescent="0.25">
      <c r="A7796" s="6">
        <v>78.960000000000093</v>
      </c>
      <c r="B7796" s="32" t="s">
        <v>318</v>
      </c>
    </row>
    <row r="7797" spans="1:2" x14ac:dyDescent="0.25">
      <c r="A7797" s="6">
        <v>78.970000000000098</v>
      </c>
      <c r="B7797" s="32" t="s">
        <v>318</v>
      </c>
    </row>
    <row r="7798" spans="1:2" x14ac:dyDescent="0.25">
      <c r="A7798" s="6">
        <v>78.980000000000103</v>
      </c>
      <c r="B7798" s="32" t="s">
        <v>318</v>
      </c>
    </row>
    <row r="7799" spans="1:2" x14ac:dyDescent="0.25">
      <c r="A7799" s="6">
        <v>78.990000000000094</v>
      </c>
      <c r="B7799" s="32" t="s">
        <v>318</v>
      </c>
    </row>
    <row r="7800" spans="1:2" x14ac:dyDescent="0.25">
      <c r="A7800" s="6">
        <v>79.000000000000099</v>
      </c>
      <c r="B7800" s="32" t="s">
        <v>318</v>
      </c>
    </row>
    <row r="7801" spans="1:2" x14ac:dyDescent="0.25">
      <c r="A7801" s="6">
        <v>79.010000000000105</v>
      </c>
      <c r="B7801" s="32" t="s">
        <v>318</v>
      </c>
    </row>
    <row r="7802" spans="1:2" x14ac:dyDescent="0.25">
      <c r="A7802" s="6">
        <v>79.020000000000095</v>
      </c>
      <c r="B7802" s="32" t="s">
        <v>318</v>
      </c>
    </row>
    <row r="7803" spans="1:2" x14ac:dyDescent="0.25">
      <c r="A7803" s="6">
        <v>79.030000000000101</v>
      </c>
      <c r="B7803" s="32" t="s">
        <v>318</v>
      </c>
    </row>
    <row r="7804" spans="1:2" x14ac:dyDescent="0.25">
      <c r="A7804" s="6">
        <v>79.040000000000106</v>
      </c>
      <c r="B7804" s="32" t="s">
        <v>318</v>
      </c>
    </row>
    <row r="7805" spans="1:2" x14ac:dyDescent="0.25">
      <c r="A7805" s="6">
        <v>79.050000000000097</v>
      </c>
      <c r="B7805" s="32" t="s">
        <v>318</v>
      </c>
    </row>
    <row r="7806" spans="1:2" x14ac:dyDescent="0.25">
      <c r="A7806" s="6">
        <v>79.060000000000102</v>
      </c>
      <c r="B7806" s="32" t="s">
        <v>318</v>
      </c>
    </row>
    <row r="7807" spans="1:2" x14ac:dyDescent="0.25">
      <c r="A7807" s="6">
        <v>79.070000000000107</v>
      </c>
      <c r="B7807" s="32" t="s">
        <v>318</v>
      </c>
    </row>
    <row r="7808" spans="1:2" x14ac:dyDescent="0.25">
      <c r="A7808" s="6">
        <v>79.080000000000098</v>
      </c>
      <c r="B7808" s="32" t="s">
        <v>318</v>
      </c>
    </row>
    <row r="7809" spans="1:41" x14ac:dyDescent="0.25">
      <c r="A7809" s="6">
        <v>79.090000000000103</v>
      </c>
      <c r="B7809" s="32" t="s">
        <v>318</v>
      </c>
    </row>
    <row r="7810" spans="1:41" x14ac:dyDescent="0.25">
      <c r="A7810" s="6">
        <v>79.100000000000094</v>
      </c>
      <c r="B7810" s="32" t="s">
        <v>318</v>
      </c>
    </row>
    <row r="7811" spans="1:41" x14ac:dyDescent="0.25">
      <c r="A7811" s="6">
        <v>79.110000000000099</v>
      </c>
      <c r="B7811" s="32" t="s">
        <v>318</v>
      </c>
    </row>
    <row r="7812" spans="1:41" x14ac:dyDescent="0.25">
      <c r="A7812" s="6">
        <v>79.120000000000104</v>
      </c>
      <c r="B7812" s="32" t="s">
        <v>318</v>
      </c>
    </row>
    <row r="7813" spans="1:41" x14ac:dyDescent="0.25">
      <c r="A7813" s="6">
        <v>79.130000000000095</v>
      </c>
      <c r="B7813" s="32" t="s">
        <v>318</v>
      </c>
    </row>
    <row r="7814" spans="1:41" x14ac:dyDescent="0.25">
      <c r="A7814" s="6">
        <v>79.1400000000001</v>
      </c>
      <c r="B7814" s="32" t="s">
        <v>318</v>
      </c>
    </row>
    <row r="7815" spans="1:41" x14ac:dyDescent="0.25">
      <c r="A7815" s="6">
        <v>79.150000000000105</v>
      </c>
      <c r="B7815" s="32" t="s">
        <v>318</v>
      </c>
    </row>
    <row r="7816" spans="1:41" x14ac:dyDescent="0.25">
      <c r="A7816" s="6">
        <v>79.160000000000096</v>
      </c>
      <c r="B7816" s="32" t="s">
        <v>318</v>
      </c>
    </row>
    <row r="7817" spans="1:41" x14ac:dyDescent="0.25">
      <c r="A7817" s="6">
        <v>79.170000000000101</v>
      </c>
      <c r="B7817" s="32" t="s">
        <v>318</v>
      </c>
    </row>
    <row r="7818" spans="1:41" x14ac:dyDescent="0.25">
      <c r="A7818" s="6">
        <v>79.180000000000106</v>
      </c>
      <c r="B7818" s="32" t="s">
        <v>318</v>
      </c>
    </row>
    <row r="7819" spans="1:41" x14ac:dyDescent="0.25">
      <c r="A7819" s="6">
        <v>79.190000000000097</v>
      </c>
      <c r="B7819" s="32" t="s">
        <v>318</v>
      </c>
    </row>
    <row r="7820" spans="1:41" x14ac:dyDescent="0.25">
      <c r="A7820" s="6">
        <v>79.200000000000102</v>
      </c>
      <c r="B7820" s="32" t="s">
        <v>318</v>
      </c>
    </row>
    <row r="7821" spans="1:41" x14ac:dyDescent="0.25">
      <c r="A7821" s="6">
        <v>79.210000000000093</v>
      </c>
      <c r="B7821" s="32" t="s">
        <v>318</v>
      </c>
    </row>
    <row r="7822" spans="1:41" x14ac:dyDescent="0.25">
      <c r="A7822" s="6">
        <v>79.220000000000098</v>
      </c>
      <c r="B7822" s="32" t="s">
        <v>318</v>
      </c>
    </row>
    <row r="7823" spans="1:41" x14ac:dyDescent="0.25">
      <c r="A7823" s="6">
        <v>79.230000000000103</v>
      </c>
      <c r="B7823" s="32" t="s">
        <v>318</v>
      </c>
    </row>
    <row r="7824" spans="1:41" x14ac:dyDescent="0.25">
      <c r="A7824" s="6">
        <v>79.240000000000094</v>
      </c>
      <c r="B7824" s="32" t="s">
        <v>318</v>
      </c>
      <c r="AO7824" s="140">
        <f>'Ek.3-A'!L7824</f>
        <v>0</v>
      </c>
    </row>
    <row r="7825" spans="1:2" x14ac:dyDescent="0.25">
      <c r="A7825" s="6">
        <v>79.250000000000099</v>
      </c>
      <c r="B7825" s="32" t="s">
        <v>318</v>
      </c>
    </row>
    <row r="7826" spans="1:2" x14ac:dyDescent="0.25">
      <c r="A7826" s="6">
        <v>79.260000000000105</v>
      </c>
      <c r="B7826" s="32" t="s">
        <v>318</v>
      </c>
    </row>
    <row r="7827" spans="1:2" x14ac:dyDescent="0.25">
      <c r="A7827" s="6">
        <v>79.270000000000095</v>
      </c>
      <c r="B7827" s="32" t="s">
        <v>318</v>
      </c>
    </row>
    <row r="7828" spans="1:2" x14ac:dyDescent="0.25">
      <c r="A7828" s="6">
        <v>79.280000000000101</v>
      </c>
      <c r="B7828" s="32" t="s">
        <v>318</v>
      </c>
    </row>
    <row r="7829" spans="1:2" x14ac:dyDescent="0.25">
      <c r="A7829" s="6">
        <v>79.290000000000106</v>
      </c>
      <c r="B7829" s="32" t="s">
        <v>318</v>
      </c>
    </row>
    <row r="7830" spans="1:2" x14ac:dyDescent="0.25">
      <c r="A7830" s="6">
        <v>79.300000000000097</v>
      </c>
      <c r="B7830" s="32" t="s">
        <v>318</v>
      </c>
    </row>
    <row r="7831" spans="1:2" x14ac:dyDescent="0.25">
      <c r="A7831" s="6">
        <v>79.310000000000102</v>
      </c>
      <c r="B7831" s="32" t="s">
        <v>318</v>
      </c>
    </row>
    <row r="7832" spans="1:2" x14ac:dyDescent="0.25">
      <c r="A7832" s="6">
        <v>79.320000000000107</v>
      </c>
      <c r="B7832" s="32" t="s">
        <v>318</v>
      </c>
    </row>
    <row r="7833" spans="1:2" x14ac:dyDescent="0.25">
      <c r="A7833" s="6">
        <v>79.330000000000098</v>
      </c>
      <c r="B7833" s="32" t="s">
        <v>318</v>
      </c>
    </row>
    <row r="7834" spans="1:2" x14ac:dyDescent="0.25">
      <c r="A7834" s="6">
        <v>79.340000000000103</v>
      </c>
      <c r="B7834" s="32" t="s">
        <v>318</v>
      </c>
    </row>
    <row r="7835" spans="1:2" x14ac:dyDescent="0.25">
      <c r="A7835" s="6">
        <v>79.350000000000094</v>
      </c>
      <c r="B7835" s="32" t="s">
        <v>318</v>
      </c>
    </row>
    <row r="7836" spans="1:2" x14ac:dyDescent="0.25">
      <c r="A7836" s="6">
        <v>79.360000000000099</v>
      </c>
      <c r="B7836" s="32" t="s">
        <v>318</v>
      </c>
    </row>
    <row r="7837" spans="1:2" x14ac:dyDescent="0.25">
      <c r="A7837" s="6">
        <v>79.370000000000104</v>
      </c>
      <c r="B7837" s="32" t="s">
        <v>318</v>
      </c>
    </row>
    <row r="7838" spans="1:2" x14ac:dyDescent="0.25">
      <c r="A7838" s="6">
        <v>79.380000000000095</v>
      </c>
      <c r="B7838" s="32" t="s">
        <v>318</v>
      </c>
    </row>
    <row r="7839" spans="1:2" x14ac:dyDescent="0.25">
      <c r="A7839" s="6">
        <v>79.3900000000001</v>
      </c>
      <c r="B7839" s="32" t="s">
        <v>318</v>
      </c>
    </row>
    <row r="7840" spans="1:2" x14ac:dyDescent="0.25">
      <c r="A7840" s="6">
        <v>79.400000000000105</v>
      </c>
      <c r="B7840" s="32" t="s">
        <v>318</v>
      </c>
    </row>
    <row r="7841" spans="1:2" x14ac:dyDescent="0.25">
      <c r="A7841" s="6">
        <v>79.410000000000096</v>
      </c>
      <c r="B7841" s="32" t="s">
        <v>318</v>
      </c>
    </row>
    <row r="7842" spans="1:2" x14ac:dyDescent="0.25">
      <c r="A7842" s="6">
        <v>79.420000000000101</v>
      </c>
      <c r="B7842" s="32" t="s">
        <v>318</v>
      </c>
    </row>
    <row r="7843" spans="1:2" x14ac:dyDescent="0.25">
      <c r="A7843" s="6">
        <v>79.430000000000106</v>
      </c>
      <c r="B7843" s="32" t="s">
        <v>318</v>
      </c>
    </row>
    <row r="7844" spans="1:2" x14ac:dyDescent="0.25">
      <c r="A7844" s="6">
        <v>79.440000000000097</v>
      </c>
      <c r="B7844" s="32" t="s">
        <v>318</v>
      </c>
    </row>
    <row r="7845" spans="1:2" x14ac:dyDescent="0.25">
      <c r="A7845" s="6">
        <v>79.450000000000102</v>
      </c>
      <c r="B7845" s="32" t="s">
        <v>318</v>
      </c>
    </row>
    <row r="7846" spans="1:2" x14ac:dyDescent="0.25">
      <c r="A7846" s="6">
        <v>79.460000000000093</v>
      </c>
      <c r="B7846" s="32" t="s">
        <v>318</v>
      </c>
    </row>
    <row r="7847" spans="1:2" x14ac:dyDescent="0.25">
      <c r="A7847" s="6">
        <v>79.470000000000098</v>
      </c>
      <c r="B7847" s="32" t="s">
        <v>318</v>
      </c>
    </row>
    <row r="7848" spans="1:2" x14ac:dyDescent="0.25">
      <c r="A7848" s="6">
        <v>79.480000000000103</v>
      </c>
      <c r="B7848" s="32" t="s">
        <v>318</v>
      </c>
    </row>
    <row r="7849" spans="1:2" x14ac:dyDescent="0.25">
      <c r="A7849" s="6">
        <v>79.490000000000094</v>
      </c>
      <c r="B7849" s="32" t="s">
        <v>318</v>
      </c>
    </row>
    <row r="7850" spans="1:2" x14ac:dyDescent="0.25">
      <c r="A7850" s="6">
        <v>79.500000000000099</v>
      </c>
      <c r="B7850" s="32" t="s">
        <v>318</v>
      </c>
    </row>
    <row r="7851" spans="1:2" x14ac:dyDescent="0.25">
      <c r="A7851" s="6">
        <v>79.510000000000105</v>
      </c>
      <c r="B7851" s="32" t="s">
        <v>318</v>
      </c>
    </row>
    <row r="7852" spans="1:2" x14ac:dyDescent="0.25">
      <c r="A7852" s="6">
        <v>79.520000000000095</v>
      </c>
      <c r="B7852" s="32" t="s">
        <v>318</v>
      </c>
    </row>
    <row r="7853" spans="1:2" x14ac:dyDescent="0.25">
      <c r="A7853" s="6">
        <v>79.530000000000101</v>
      </c>
      <c r="B7853" s="32" t="s">
        <v>318</v>
      </c>
    </row>
    <row r="7854" spans="1:2" x14ac:dyDescent="0.25">
      <c r="A7854" s="6">
        <v>79.540000000000106</v>
      </c>
      <c r="B7854" s="32" t="s">
        <v>318</v>
      </c>
    </row>
    <row r="7855" spans="1:2" x14ac:dyDescent="0.25">
      <c r="A7855" s="6">
        <v>79.550000000000097</v>
      </c>
      <c r="B7855" s="32" t="s">
        <v>318</v>
      </c>
    </row>
    <row r="7856" spans="1:2" x14ac:dyDescent="0.25">
      <c r="A7856" s="6">
        <v>79.560000000000102</v>
      </c>
      <c r="B7856" s="32" t="s">
        <v>318</v>
      </c>
    </row>
    <row r="7857" spans="1:41" x14ac:dyDescent="0.25">
      <c r="A7857" s="6">
        <v>79.570000000000107</v>
      </c>
      <c r="B7857" s="32" t="s">
        <v>318</v>
      </c>
    </row>
    <row r="7858" spans="1:41" x14ac:dyDescent="0.25">
      <c r="A7858" s="6">
        <v>79.580000000000098</v>
      </c>
      <c r="B7858" s="32" t="s">
        <v>318</v>
      </c>
    </row>
    <row r="7859" spans="1:41" x14ac:dyDescent="0.25">
      <c r="A7859" s="6">
        <v>79.590000000000103</v>
      </c>
      <c r="B7859" s="32" t="s">
        <v>318</v>
      </c>
    </row>
    <row r="7860" spans="1:41" x14ac:dyDescent="0.25">
      <c r="A7860" s="6">
        <v>79.600000000000094</v>
      </c>
      <c r="B7860" s="32" t="s">
        <v>318</v>
      </c>
    </row>
    <row r="7861" spans="1:41" x14ac:dyDescent="0.25">
      <c r="A7861" s="6">
        <v>79.610000000000099</v>
      </c>
      <c r="B7861" s="32" t="s">
        <v>318</v>
      </c>
    </row>
    <row r="7862" spans="1:41" x14ac:dyDescent="0.25">
      <c r="A7862" s="6">
        <v>79.620000000000104</v>
      </c>
      <c r="B7862" s="32" t="s">
        <v>318</v>
      </c>
      <c r="AO7862" s="140">
        <f>'Ek.3-A'!L7862</f>
        <v>0</v>
      </c>
    </row>
    <row r="7863" spans="1:41" x14ac:dyDescent="0.25">
      <c r="A7863" s="6">
        <v>79.630000000000095</v>
      </c>
      <c r="B7863" s="32" t="s">
        <v>318</v>
      </c>
    </row>
    <row r="7864" spans="1:41" x14ac:dyDescent="0.25">
      <c r="A7864" s="6">
        <v>79.6400000000001</v>
      </c>
      <c r="B7864" s="32" t="s">
        <v>318</v>
      </c>
    </row>
    <row r="7865" spans="1:41" x14ac:dyDescent="0.25">
      <c r="A7865" s="6">
        <v>79.650000000000105</v>
      </c>
      <c r="B7865" s="32" t="s">
        <v>318</v>
      </c>
    </row>
    <row r="7866" spans="1:41" x14ac:dyDescent="0.25">
      <c r="A7866" s="6">
        <v>79.660000000000096</v>
      </c>
      <c r="B7866" s="32" t="s">
        <v>318</v>
      </c>
    </row>
    <row r="7867" spans="1:41" x14ac:dyDescent="0.25">
      <c r="A7867" s="6">
        <v>79.670000000000101</v>
      </c>
      <c r="B7867" s="32" t="s">
        <v>318</v>
      </c>
    </row>
    <row r="7868" spans="1:41" x14ac:dyDescent="0.25">
      <c r="A7868" s="6">
        <v>79.680000000000106</v>
      </c>
      <c r="B7868" s="32" t="s">
        <v>318</v>
      </c>
    </row>
    <row r="7869" spans="1:41" x14ac:dyDescent="0.25">
      <c r="A7869" s="6">
        <v>79.690000000000097</v>
      </c>
      <c r="B7869" s="32" t="s">
        <v>318</v>
      </c>
    </row>
    <row r="7870" spans="1:41" x14ac:dyDescent="0.25">
      <c r="A7870" s="6">
        <v>79.700000000000102</v>
      </c>
      <c r="B7870" s="32" t="s">
        <v>318</v>
      </c>
    </row>
    <row r="7871" spans="1:41" x14ac:dyDescent="0.25">
      <c r="A7871" s="6">
        <v>79.710000000000093</v>
      </c>
      <c r="B7871" s="32" t="s">
        <v>318</v>
      </c>
    </row>
    <row r="7872" spans="1:41" x14ac:dyDescent="0.25">
      <c r="A7872" s="6">
        <v>79.720000000000098</v>
      </c>
      <c r="B7872" s="32" t="s">
        <v>318</v>
      </c>
    </row>
    <row r="7873" spans="1:2" x14ac:dyDescent="0.25">
      <c r="A7873" s="6">
        <v>79.730000000000103</v>
      </c>
      <c r="B7873" s="32" t="s">
        <v>318</v>
      </c>
    </row>
    <row r="7874" spans="1:2" x14ac:dyDescent="0.25">
      <c r="A7874" s="6">
        <v>79.740000000000094</v>
      </c>
      <c r="B7874" s="32" t="s">
        <v>318</v>
      </c>
    </row>
    <row r="7875" spans="1:2" x14ac:dyDescent="0.25">
      <c r="A7875" s="6">
        <v>79.750000000000099</v>
      </c>
      <c r="B7875" s="32" t="s">
        <v>318</v>
      </c>
    </row>
    <row r="7876" spans="1:2" x14ac:dyDescent="0.25">
      <c r="A7876" s="6">
        <v>79.760000000000105</v>
      </c>
      <c r="B7876" s="32" t="s">
        <v>318</v>
      </c>
    </row>
    <row r="7877" spans="1:2" x14ac:dyDescent="0.25">
      <c r="A7877" s="6">
        <v>79.770000000000095</v>
      </c>
      <c r="B7877" s="32" t="s">
        <v>318</v>
      </c>
    </row>
    <row r="7878" spans="1:2" x14ac:dyDescent="0.25">
      <c r="A7878" s="6">
        <v>79.780000000000101</v>
      </c>
      <c r="B7878" s="32" t="s">
        <v>318</v>
      </c>
    </row>
    <row r="7879" spans="1:2" x14ac:dyDescent="0.25">
      <c r="A7879" s="6">
        <v>79.790000000000106</v>
      </c>
      <c r="B7879" s="32" t="s">
        <v>318</v>
      </c>
    </row>
    <row r="7880" spans="1:2" x14ac:dyDescent="0.25">
      <c r="A7880" s="6">
        <v>79.800000000000097</v>
      </c>
      <c r="B7880" s="32" t="s">
        <v>318</v>
      </c>
    </row>
    <row r="7881" spans="1:2" x14ac:dyDescent="0.25">
      <c r="A7881" s="6">
        <v>79.810000000000102</v>
      </c>
      <c r="B7881" s="32" t="s">
        <v>318</v>
      </c>
    </row>
    <row r="7882" spans="1:2" x14ac:dyDescent="0.25">
      <c r="A7882" s="6">
        <v>79.820000000000107</v>
      </c>
      <c r="B7882" s="32" t="s">
        <v>318</v>
      </c>
    </row>
    <row r="7883" spans="1:2" x14ac:dyDescent="0.25">
      <c r="A7883" s="6">
        <v>79.830000000000098</v>
      </c>
      <c r="B7883" s="32" t="s">
        <v>318</v>
      </c>
    </row>
    <row r="7884" spans="1:2" x14ac:dyDescent="0.25">
      <c r="A7884" s="6">
        <v>79.840000000000103</v>
      </c>
      <c r="B7884" s="32" t="s">
        <v>318</v>
      </c>
    </row>
    <row r="7885" spans="1:2" x14ac:dyDescent="0.25">
      <c r="A7885" s="6">
        <v>79.850000000000094</v>
      </c>
      <c r="B7885" s="32" t="s">
        <v>318</v>
      </c>
    </row>
    <row r="7886" spans="1:2" x14ac:dyDescent="0.25">
      <c r="A7886" s="6">
        <v>79.860000000000099</v>
      </c>
      <c r="B7886" s="32" t="s">
        <v>318</v>
      </c>
    </row>
    <row r="7887" spans="1:2" x14ac:dyDescent="0.25">
      <c r="A7887" s="6">
        <v>79.870000000000104</v>
      </c>
      <c r="B7887" s="32" t="s">
        <v>318</v>
      </c>
    </row>
    <row r="7888" spans="1:2" x14ac:dyDescent="0.25">
      <c r="A7888" s="6">
        <v>79.880000000000095</v>
      </c>
      <c r="B7888" s="32" t="s">
        <v>318</v>
      </c>
    </row>
    <row r="7889" spans="1:41" x14ac:dyDescent="0.25">
      <c r="A7889" s="6">
        <v>79.8900000000001</v>
      </c>
      <c r="B7889" s="32" t="s">
        <v>318</v>
      </c>
    </row>
    <row r="7890" spans="1:41" x14ac:dyDescent="0.25">
      <c r="A7890" s="6">
        <v>79.900000000000105</v>
      </c>
      <c r="B7890" s="32" t="s">
        <v>318</v>
      </c>
    </row>
    <row r="7891" spans="1:41" x14ac:dyDescent="0.25">
      <c r="A7891" s="6">
        <v>79.910000000000096</v>
      </c>
      <c r="B7891" s="32" t="s">
        <v>318</v>
      </c>
    </row>
    <row r="7892" spans="1:41" x14ac:dyDescent="0.25">
      <c r="A7892" s="6">
        <v>79.920000000000101</v>
      </c>
      <c r="B7892" s="32" t="s">
        <v>318</v>
      </c>
    </row>
    <row r="7893" spans="1:41" x14ac:dyDescent="0.25">
      <c r="A7893" s="6">
        <v>79.930000000000106</v>
      </c>
      <c r="B7893" s="32" t="s">
        <v>318</v>
      </c>
    </row>
    <row r="7894" spans="1:41" x14ac:dyDescent="0.25">
      <c r="A7894" s="6">
        <v>79.940000000000097</v>
      </c>
      <c r="B7894" s="32" t="s">
        <v>318</v>
      </c>
    </row>
    <row r="7895" spans="1:41" x14ac:dyDescent="0.25">
      <c r="A7895" s="6">
        <v>79.950000000000102</v>
      </c>
      <c r="B7895" s="32" t="s">
        <v>318</v>
      </c>
    </row>
    <row r="7896" spans="1:41" x14ac:dyDescent="0.25">
      <c r="A7896" s="6">
        <v>79.960000000000093</v>
      </c>
      <c r="B7896" s="32" t="s">
        <v>318</v>
      </c>
    </row>
    <row r="7897" spans="1:41" x14ac:dyDescent="0.25">
      <c r="A7897" s="6">
        <v>79.970000000000098</v>
      </c>
      <c r="B7897" s="32" t="s">
        <v>318</v>
      </c>
    </row>
    <row r="7898" spans="1:41" x14ac:dyDescent="0.25">
      <c r="A7898" s="6">
        <v>79.980000000000103</v>
      </c>
      <c r="B7898" s="32" t="s">
        <v>318</v>
      </c>
    </row>
    <row r="7899" spans="1:41" x14ac:dyDescent="0.25">
      <c r="A7899" s="6">
        <v>79.990000000000094</v>
      </c>
      <c r="B7899" s="32" t="s">
        <v>318</v>
      </c>
    </row>
    <row r="7900" spans="1:41" x14ac:dyDescent="0.25">
      <c r="A7900" s="6">
        <v>80.000000000000099</v>
      </c>
      <c r="B7900" s="32" t="s">
        <v>318</v>
      </c>
      <c r="AO7900" s="140">
        <f>'Ek.3-A'!L7900</f>
        <v>0</v>
      </c>
    </row>
    <row r="7901" spans="1:41" x14ac:dyDescent="0.25">
      <c r="A7901" s="6">
        <v>80.010000000000105</v>
      </c>
      <c r="B7901" s="32" t="s">
        <v>318</v>
      </c>
    </row>
    <row r="7902" spans="1:41" x14ac:dyDescent="0.25">
      <c r="A7902" s="6">
        <v>80.020000000000095</v>
      </c>
      <c r="B7902" s="32" t="s">
        <v>318</v>
      </c>
    </row>
    <row r="7903" spans="1:41" x14ac:dyDescent="0.25">
      <c r="A7903" s="6">
        <v>80.030000000000101</v>
      </c>
      <c r="B7903" s="32" t="s">
        <v>318</v>
      </c>
    </row>
    <row r="7904" spans="1:41" x14ac:dyDescent="0.25">
      <c r="A7904" s="6">
        <v>80.040000000000106</v>
      </c>
      <c r="B7904" s="32" t="s">
        <v>318</v>
      </c>
    </row>
    <row r="7905" spans="1:2" x14ac:dyDescent="0.25">
      <c r="A7905" s="6">
        <v>80.050000000000097</v>
      </c>
      <c r="B7905" s="32" t="s">
        <v>318</v>
      </c>
    </row>
    <row r="7906" spans="1:2" x14ac:dyDescent="0.25">
      <c r="A7906" s="6">
        <v>80.060000000000102</v>
      </c>
      <c r="B7906" s="32" t="s">
        <v>318</v>
      </c>
    </row>
    <row r="7907" spans="1:2" x14ac:dyDescent="0.25">
      <c r="A7907" s="6">
        <v>80.070000000000107</v>
      </c>
      <c r="B7907" s="32" t="s">
        <v>318</v>
      </c>
    </row>
    <row r="7908" spans="1:2" x14ac:dyDescent="0.25">
      <c r="A7908" s="6">
        <v>80.080000000000098</v>
      </c>
      <c r="B7908" s="32" t="s">
        <v>318</v>
      </c>
    </row>
    <row r="7909" spans="1:2" x14ac:dyDescent="0.25">
      <c r="A7909" s="6">
        <v>80.090000000000103</v>
      </c>
      <c r="B7909" s="32" t="s">
        <v>318</v>
      </c>
    </row>
    <row r="7910" spans="1:2" x14ac:dyDescent="0.25">
      <c r="A7910" s="6">
        <v>80.100000000000094</v>
      </c>
      <c r="B7910" s="32" t="s">
        <v>318</v>
      </c>
    </row>
    <row r="7911" spans="1:2" x14ac:dyDescent="0.25">
      <c r="A7911" s="6">
        <v>80.110000000000099</v>
      </c>
      <c r="B7911" s="32" t="s">
        <v>318</v>
      </c>
    </row>
    <row r="7912" spans="1:2" x14ac:dyDescent="0.25">
      <c r="A7912" s="6">
        <v>80.120000000000104</v>
      </c>
      <c r="B7912" s="32" t="s">
        <v>318</v>
      </c>
    </row>
    <row r="7913" spans="1:2" x14ac:dyDescent="0.25">
      <c r="A7913" s="6">
        <v>80.130000000000095</v>
      </c>
      <c r="B7913" s="32" t="s">
        <v>318</v>
      </c>
    </row>
    <row r="7914" spans="1:2" x14ac:dyDescent="0.25">
      <c r="A7914" s="6">
        <v>80.1400000000001</v>
      </c>
      <c r="B7914" s="32" t="s">
        <v>318</v>
      </c>
    </row>
    <row r="7915" spans="1:2" x14ac:dyDescent="0.25">
      <c r="A7915" s="6">
        <v>80.150000000000105</v>
      </c>
      <c r="B7915" s="32" t="s">
        <v>318</v>
      </c>
    </row>
    <row r="7916" spans="1:2" x14ac:dyDescent="0.25">
      <c r="A7916" s="6">
        <v>80.160000000000096</v>
      </c>
      <c r="B7916" s="32" t="s">
        <v>318</v>
      </c>
    </row>
    <row r="7917" spans="1:2" x14ac:dyDescent="0.25">
      <c r="A7917" s="6">
        <v>80.170000000000101</v>
      </c>
      <c r="B7917" s="32" t="s">
        <v>318</v>
      </c>
    </row>
    <row r="7918" spans="1:2" x14ac:dyDescent="0.25">
      <c r="A7918" s="6">
        <v>80.180000000000106</v>
      </c>
      <c r="B7918" s="32" t="s">
        <v>318</v>
      </c>
    </row>
    <row r="7919" spans="1:2" x14ac:dyDescent="0.25">
      <c r="A7919" s="6">
        <v>80.190000000000097</v>
      </c>
      <c r="B7919" s="32" t="s">
        <v>318</v>
      </c>
    </row>
    <row r="7920" spans="1:2" x14ac:dyDescent="0.25">
      <c r="A7920" s="6">
        <v>80.200000000000102</v>
      </c>
      <c r="B7920" s="32" t="s">
        <v>318</v>
      </c>
    </row>
    <row r="7921" spans="1:2" x14ac:dyDescent="0.25">
      <c r="A7921" s="6">
        <v>80.210000000000093</v>
      </c>
      <c r="B7921" s="32" t="s">
        <v>318</v>
      </c>
    </row>
    <row r="7922" spans="1:2" x14ac:dyDescent="0.25">
      <c r="A7922" s="6">
        <v>80.220000000000098</v>
      </c>
      <c r="B7922" s="32" t="s">
        <v>318</v>
      </c>
    </row>
    <row r="7923" spans="1:2" x14ac:dyDescent="0.25">
      <c r="A7923" s="6">
        <v>80.230000000000103</v>
      </c>
      <c r="B7923" s="32" t="s">
        <v>318</v>
      </c>
    </row>
    <row r="7924" spans="1:2" x14ac:dyDescent="0.25">
      <c r="A7924" s="6">
        <v>80.240000000000094</v>
      </c>
      <c r="B7924" s="32" t="s">
        <v>318</v>
      </c>
    </row>
    <row r="7925" spans="1:2" x14ac:dyDescent="0.25">
      <c r="A7925" s="6">
        <v>80.250000000000099</v>
      </c>
      <c r="B7925" s="32" t="s">
        <v>318</v>
      </c>
    </row>
    <row r="7926" spans="1:2" x14ac:dyDescent="0.25">
      <c r="A7926" s="6">
        <v>80.260000000000105</v>
      </c>
      <c r="B7926" s="32" t="s">
        <v>318</v>
      </c>
    </row>
    <row r="7927" spans="1:2" x14ac:dyDescent="0.25">
      <c r="A7927" s="6">
        <v>80.270000000000095</v>
      </c>
      <c r="B7927" s="32" t="s">
        <v>318</v>
      </c>
    </row>
    <row r="7928" spans="1:2" x14ac:dyDescent="0.25">
      <c r="A7928" s="6">
        <v>80.280000000000101</v>
      </c>
      <c r="B7928" s="32" t="s">
        <v>318</v>
      </c>
    </row>
    <row r="7929" spans="1:2" x14ac:dyDescent="0.25">
      <c r="A7929" s="6">
        <v>80.290000000000106</v>
      </c>
      <c r="B7929" s="32" t="s">
        <v>318</v>
      </c>
    </row>
    <row r="7930" spans="1:2" x14ac:dyDescent="0.25">
      <c r="A7930" s="6">
        <v>80.300000000000097</v>
      </c>
      <c r="B7930" s="32" t="s">
        <v>318</v>
      </c>
    </row>
    <row r="7931" spans="1:2" x14ac:dyDescent="0.25">
      <c r="A7931" s="6">
        <v>80.310000000000102</v>
      </c>
      <c r="B7931" s="32" t="s">
        <v>318</v>
      </c>
    </row>
    <row r="7932" spans="1:2" x14ac:dyDescent="0.25">
      <c r="A7932" s="6">
        <v>80.320000000000107</v>
      </c>
      <c r="B7932" s="32" t="s">
        <v>318</v>
      </c>
    </row>
    <row r="7933" spans="1:2" x14ac:dyDescent="0.25">
      <c r="A7933" s="6">
        <v>80.330000000000098</v>
      </c>
      <c r="B7933" s="32" t="s">
        <v>318</v>
      </c>
    </row>
    <row r="7934" spans="1:2" x14ac:dyDescent="0.25">
      <c r="A7934" s="6">
        <v>80.340000000000103</v>
      </c>
      <c r="B7934" s="32" t="s">
        <v>318</v>
      </c>
    </row>
    <row r="7935" spans="1:2" x14ac:dyDescent="0.25">
      <c r="A7935" s="6">
        <v>80.350000000000094</v>
      </c>
      <c r="B7935" s="32" t="s">
        <v>318</v>
      </c>
    </row>
    <row r="7936" spans="1:2" x14ac:dyDescent="0.25">
      <c r="A7936" s="6">
        <v>80.360000000000099</v>
      </c>
      <c r="B7936" s="32" t="s">
        <v>318</v>
      </c>
    </row>
    <row r="7937" spans="1:41" x14ac:dyDescent="0.25">
      <c r="A7937" s="6">
        <v>80.370000000000104</v>
      </c>
      <c r="B7937" s="32" t="s">
        <v>318</v>
      </c>
    </row>
    <row r="7938" spans="1:41" x14ac:dyDescent="0.25">
      <c r="A7938" s="6">
        <v>80.380000000000095</v>
      </c>
      <c r="B7938" s="32" t="s">
        <v>318</v>
      </c>
      <c r="AO7938" s="140">
        <f>'Ek.3-A'!L7938</f>
        <v>0</v>
      </c>
    </row>
    <row r="7939" spans="1:41" x14ac:dyDescent="0.25">
      <c r="A7939" s="6">
        <v>80.3900000000001</v>
      </c>
      <c r="B7939" s="32" t="s">
        <v>318</v>
      </c>
    </row>
    <row r="7940" spans="1:41" x14ac:dyDescent="0.25">
      <c r="A7940" s="6">
        <v>80.400000000000105</v>
      </c>
      <c r="B7940" s="32" t="s">
        <v>318</v>
      </c>
    </row>
    <row r="7941" spans="1:41" x14ac:dyDescent="0.25">
      <c r="A7941" s="6">
        <v>80.410000000000096</v>
      </c>
      <c r="B7941" s="32" t="s">
        <v>318</v>
      </c>
    </row>
    <row r="7942" spans="1:41" x14ac:dyDescent="0.25">
      <c r="A7942" s="6">
        <v>80.420000000000101</v>
      </c>
      <c r="B7942" s="32" t="s">
        <v>318</v>
      </c>
    </row>
    <row r="7943" spans="1:41" x14ac:dyDescent="0.25">
      <c r="A7943" s="6">
        <v>80.430000000000106</v>
      </c>
      <c r="B7943" s="32" t="s">
        <v>318</v>
      </c>
    </row>
    <row r="7944" spans="1:41" x14ac:dyDescent="0.25">
      <c r="A7944" s="6">
        <v>80.440000000000097</v>
      </c>
      <c r="B7944" s="32" t="s">
        <v>318</v>
      </c>
    </row>
    <row r="7945" spans="1:41" x14ac:dyDescent="0.25">
      <c r="A7945" s="6">
        <v>80.450000000000102</v>
      </c>
      <c r="B7945" s="32" t="s">
        <v>318</v>
      </c>
    </row>
    <row r="7946" spans="1:41" x14ac:dyDescent="0.25">
      <c r="A7946" s="6">
        <v>80.460000000000093</v>
      </c>
      <c r="B7946" s="32" t="s">
        <v>318</v>
      </c>
    </row>
    <row r="7947" spans="1:41" x14ac:dyDescent="0.25">
      <c r="A7947" s="6">
        <v>80.470000000000098</v>
      </c>
      <c r="B7947" s="32" t="s">
        <v>318</v>
      </c>
    </row>
    <row r="7948" spans="1:41" x14ac:dyDescent="0.25">
      <c r="A7948" s="6">
        <v>80.480000000000103</v>
      </c>
      <c r="B7948" s="32" t="s">
        <v>318</v>
      </c>
    </row>
    <row r="7949" spans="1:41" x14ac:dyDescent="0.25">
      <c r="A7949" s="6">
        <v>80.490000000000094</v>
      </c>
      <c r="B7949" s="32" t="s">
        <v>318</v>
      </c>
    </row>
    <row r="7950" spans="1:41" x14ac:dyDescent="0.25">
      <c r="A7950" s="6">
        <v>80.500000000000099</v>
      </c>
      <c r="B7950" s="32" t="s">
        <v>318</v>
      </c>
    </row>
    <row r="7951" spans="1:41" x14ac:dyDescent="0.25">
      <c r="A7951" s="6">
        <v>80.510000000000105</v>
      </c>
      <c r="B7951" s="32" t="s">
        <v>318</v>
      </c>
    </row>
    <row r="7952" spans="1:41" x14ac:dyDescent="0.25">
      <c r="A7952" s="6">
        <v>80.520000000000095</v>
      </c>
      <c r="B7952" s="32" t="s">
        <v>318</v>
      </c>
    </row>
    <row r="7953" spans="1:2" x14ac:dyDescent="0.25">
      <c r="A7953" s="6">
        <v>80.530000000000101</v>
      </c>
      <c r="B7953" s="32" t="s">
        <v>318</v>
      </c>
    </row>
    <row r="7954" spans="1:2" x14ac:dyDescent="0.25">
      <c r="A7954" s="6">
        <v>80.540000000000106</v>
      </c>
      <c r="B7954" s="32" t="s">
        <v>318</v>
      </c>
    </row>
    <row r="7955" spans="1:2" x14ac:dyDescent="0.25">
      <c r="A7955" s="6">
        <v>80.550000000000097</v>
      </c>
      <c r="B7955" s="32" t="s">
        <v>318</v>
      </c>
    </row>
    <row r="7956" spans="1:2" x14ac:dyDescent="0.25">
      <c r="A7956" s="6">
        <v>80.560000000000102</v>
      </c>
      <c r="B7956" s="32" t="s">
        <v>318</v>
      </c>
    </row>
    <row r="7957" spans="1:2" x14ac:dyDescent="0.25">
      <c r="A7957" s="6">
        <v>80.570000000000107</v>
      </c>
      <c r="B7957" s="32" t="s">
        <v>318</v>
      </c>
    </row>
    <row r="7958" spans="1:2" x14ac:dyDescent="0.25">
      <c r="A7958" s="6">
        <v>80.580000000000098</v>
      </c>
      <c r="B7958" s="32" t="s">
        <v>318</v>
      </c>
    </row>
    <row r="7959" spans="1:2" x14ac:dyDescent="0.25">
      <c r="A7959" s="6">
        <v>80.590000000000103</v>
      </c>
      <c r="B7959" s="32" t="s">
        <v>318</v>
      </c>
    </row>
    <row r="7960" spans="1:2" x14ac:dyDescent="0.25">
      <c r="A7960" s="6">
        <v>80.600000000000094</v>
      </c>
      <c r="B7960" s="32" t="s">
        <v>318</v>
      </c>
    </row>
    <row r="7961" spans="1:2" x14ac:dyDescent="0.25">
      <c r="A7961" s="6">
        <v>80.610000000000099</v>
      </c>
      <c r="B7961" s="32" t="s">
        <v>318</v>
      </c>
    </row>
    <row r="7962" spans="1:2" x14ac:dyDescent="0.25">
      <c r="A7962" s="6">
        <v>80.620000000000104</v>
      </c>
      <c r="B7962" s="32" t="s">
        <v>318</v>
      </c>
    </row>
    <row r="7963" spans="1:2" x14ac:dyDescent="0.25">
      <c r="A7963" s="6">
        <v>80.630000000000095</v>
      </c>
      <c r="B7963" s="32" t="s">
        <v>318</v>
      </c>
    </row>
    <row r="7964" spans="1:2" x14ac:dyDescent="0.25">
      <c r="A7964" s="6">
        <v>80.6400000000001</v>
      </c>
      <c r="B7964" s="32" t="s">
        <v>318</v>
      </c>
    </row>
    <row r="7965" spans="1:2" x14ac:dyDescent="0.25">
      <c r="A7965" s="6">
        <v>80.650000000000105</v>
      </c>
      <c r="B7965" s="32" t="s">
        <v>318</v>
      </c>
    </row>
    <row r="7966" spans="1:2" x14ac:dyDescent="0.25">
      <c r="A7966" s="6">
        <v>80.660000000000096</v>
      </c>
      <c r="B7966" s="32" t="s">
        <v>318</v>
      </c>
    </row>
    <row r="7967" spans="1:2" x14ac:dyDescent="0.25">
      <c r="A7967" s="6">
        <v>80.670000000000101</v>
      </c>
      <c r="B7967" s="32" t="s">
        <v>318</v>
      </c>
    </row>
    <row r="7968" spans="1:2" x14ac:dyDescent="0.25">
      <c r="A7968" s="6">
        <v>80.680000000000106</v>
      </c>
      <c r="B7968" s="32" t="s">
        <v>318</v>
      </c>
    </row>
    <row r="7969" spans="1:41" x14ac:dyDescent="0.25">
      <c r="A7969" s="6">
        <v>80.690000000000097</v>
      </c>
      <c r="B7969" s="32" t="s">
        <v>318</v>
      </c>
    </row>
    <row r="7970" spans="1:41" x14ac:dyDescent="0.25">
      <c r="A7970" s="6">
        <v>80.700000000000102</v>
      </c>
      <c r="B7970" s="32" t="s">
        <v>318</v>
      </c>
    </row>
    <row r="7971" spans="1:41" x14ac:dyDescent="0.25">
      <c r="A7971" s="6">
        <v>80.710000000000093</v>
      </c>
      <c r="B7971" s="32" t="s">
        <v>318</v>
      </c>
    </row>
    <row r="7972" spans="1:41" x14ac:dyDescent="0.25">
      <c r="A7972" s="6">
        <v>80.720000000000098</v>
      </c>
      <c r="B7972" s="32" t="s">
        <v>318</v>
      </c>
    </row>
    <row r="7973" spans="1:41" x14ac:dyDescent="0.25">
      <c r="A7973" s="6">
        <v>80.730000000000103</v>
      </c>
      <c r="B7973" s="32" t="s">
        <v>318</v>
      </c>
    </row>
    <row r="7974" spans="1:41" x14ac:dyDescent="0.25">
      <c r="A7974" s="6">
        <v>80.740000000000094</v>
      </c>
      <c r="B7974" s="32" t="s">
        <v>318</v>
      </c>
    </row>
    <row r="7975" spans="1:41" x14ac:dyDescent="0.25">
      <c r="A7975" s="6">
        <v>80.750000000000099</v>
      </c>
      <c r="B7975" s="32" t="s">
        <v>318</v>
      </c>
    </row>
    <row r="7976" spans="1:41" x14ac:dyDescent="0.25">
      <c r="A7976" s="6">
        <v>80.760000000000105</v>
      </c>
      <c r="B7976" s="32" t="s">
        <v>318</v>
      </c>
      <c r="AO7976" s="140">
        <f>'Ek.3-A'!L7976</f>
        <v>0</v>
      </c>
    </row>
    <row r="7977" spans="1:41" x14ac:dyDescent="0.25">
      <c r="A7977" s="6">
        <v>80.770000000000095</v>
      </c>
      <c r="B7977" s="32" t="s">
        <v>318</v>
      </c>
      <c r="AO7977" s="140"/>
    </row>
    <row r="7978" spans="1:41" x14ac:dyDescent="0.25">
      <c r="A7978" s="6">
        <v>80.780000000000101</v>
      </c>
      <c r="B7978" s="32" t="s">
        <v>318</v>
      </c>
      <c r="AO7978" s="140"/>
    </row>
    <row r="7979" spans="1:41" x14ac:dyDescent="0.25">
      <c r="A7979" s="6">
        <v>80.790000000000106</v>
      </c>
      <c r="B7979" s="32" t="s">
        <v>318</v>
      </c>
      <c r="AO7979" s="140"/>
    </row>
    <row r="7980" spans="1:41" x14ac:dyDescent="0.25">
      <c r="A7980" s="6">
        <v>80.800000000000097</v>
      </c>
      <c r="B7980" s="32" t="s">
        <v>318</v>
      </c>
    </row>
    <row r="7981" spans="1:41" x14ac:dyDescent="0.25">
      <c r="A7981" s="6">
        <v>80.810000000000102</v>
      </c>
      <c r="B7981" s="32" t="s">
        <v>318</v>
      </c>
    </row>
    <row r="7982" spans="1:41" x14ac:dyDescent="0.25">
      <c r="A7982" s="6">
        <v>80.820000000000107</v>
      </c>
      <c r="B7982" s="32" t="s">
        <v>318</v>
      </c>
    </row>
    <row r="7983" spans="1:41" x14ac:dyDescent="0.25">
      <c r="A7983" s="6">
        <v>80.830000000000098</v>
      </c>
      <c r="B7983" s="32" t="s">
        <v>318</v>
      </c>
    </row>
    <row r="7984" spans="1:41" x14ac:dyDescent="0.25">
      <c r="A7984" s="6">
        <v>80.840000000000103</v>
      </c>
      <c r="B7984" s="32" t="s">
        <v>318</v>
      </c>
    </row>
    <row r="7985" spans="1:2" x14ac:dyDescent="0.25">
      <c r="A7985" s="6">
        <v>80.850000000000094</v>
      </c>
      <c r="B7985" s="32" t="s">
        <v>318</v>
      </c>
    </row>
    <row r="7986" spans="1:2" x14ac:dyDescent="0.25">
      <c r="A7986" s="6">
        <v>80.860000000000099</v>
      </c>
      <c r="B7986" s="32" t="s">
        <v>318</v>
      </c>
    </row>
    <row r="7987" spans="1:2" x14ac:dyDescent="0.25">
      <c r="A7987" s="6">
        <v>80.870000000000104</v>
      </c>
      <c r="B7987" s="32" t="s">
        <v>318</v>
      </c>
    </row>
    <row r="7988" spans="1:2" x14ac:dyDescent="0.25">
      <c r="A7988" s="6">
        <v>80.880000000000095</v>
      </c>
      <c r="B7988" s="32" t="s">
        <v>318</v>
      </c>
    </row>
    <row r="7989" spans="1:2" x14ac:dyDescent="0.25">
      <c r="A7989" s="6">
        <v>80.8900000000001</v>
      </c>
      <c r="B7989" s="32" t="s">
        <v>318</v>
      </c>
    </row>
    <row r="7990" spans="1:2" x14ac:dyDescent="0.25">
      <c r="A7990" s="6">
        <v>80.900000000000105</v>
      </c>
      <c r="B7990" s="32" t="s">
        <v>318</v>
      </c>
    </row>
    <row r="7991" spans="1:2" x14ac:dyDescent="0.25">
      <c r="A7991" s="6">
        <v>80.910000000000096</v>
      </c>
      <c r="B7991" s="32" t="s">
        <v>318</v>
      </c>
    </row>
    <row r="7992" spans="1:2" x14ac:dyDescent="0.25">
      <c r="A7992" s="6">
        <v>80.920000000000101</v>
      </c>
      <c r="B7992" s="32" t="s">
        <v>318</v>
      </c>
    </row>
    <row r="7993" spans="1:2" x14ac:dyDescent="0.25">
      <c r="A7993" s="6">
        <v>80.930000000000106</v>
      </c>
      <c r="B7993" s="32" t="s">
        <v>318</v>
      </c>
    </row>
    <row r="7994" spans="1:2" x14ac:dyDescent="0.25">
      <c r="A7994" s="6">
        <v>80.940000000000097</v>
      </c>
      <c r="B7994" s="32" t="s">
        <v>318</v>
      </c>
    </row>
    <row r="7995" spans="1:2" x14ac:dyDescent="0.25">
      <c r="A7995" s="6">
        <v>80.950000000000102</v>
      </c>
      <c r="B7995" s="32" t="s">
        <v>318</v>
      </c>
    </row>
    <row r="7996" spans="1:2" x14ac:dyDescent="0.25">
      <c r="A7996" s="6">
        <v>80.960000000000093</v>
      </c>
      <c r="B7996" s="32" t="s">
        <v>318</v>
      </c>
    </row>
    <row r="7997" spans="1:2" x14ac:dyDescent="0.25">
      <c r="A7997" s="6">
        <v>80.970000000000098</v>
      </c>
      <c r="B7997" s="32" t="s">
        <v>318</v>
      </c>
    </row>
    <row r="7998" spans="1:2" x14ac:dyDescent="0.25">
      <c r="A7998" s="6">
        <v>80.980000000000103</v>
      </c>
      <c r="B7998" s="32" t="s">
        <v>318</v>
      </c>
    </row>
    <row r="7999" spans="1:2" x14ac:dyDescent="0.25">
      <c r="A7999" s="6">
        <v>80.990000000000094</v>
      </c>
      <c r="B7999" s="32" t="s">
        <v>318</v>
      </c>
    </row>
    <row r="8000" spans="1:2" x14ac:dyDescent="0.25">
      <c r="A8000" s="6">
        <v>81.000000000000099</v>
      </c>
      <c r="B8000" s="32" t="s">
        <v>319</v>
      </c>
    </row>
    <row r="8001" spans="1:41" x14ac:dyDescent="0.25">
      <c r="A8001" s="6">
        <v>81.010000000000105</v>
      </c>
      <c r="B8001" s="32" t="s">
        <v>319</v>
      </c>
    </row>
    <row r="8002" spans="1:41" x14ac:dyDescent="0.25">
      <c r="A8002" s="6">
        <v>81.020000000000095</v>
      </c>
      <c r="B8002" s="32" t="s">
        <v>319</v>
      </c>
    </row>
    <row r="8003" spans="1:41" x14ac:dyDescent="0.25">
      <c r="A8003" s="6">
        <v>81.030000000000101</v>
      </c>
      <c r="B8003" s="32" t="s">
        <v>319</v>
      </c>
    </row>
    <row r="8004" spans="1:41" x14ac:dyDescent="0.25">
      <c r="A8004" s="6">
        <v>81.040000000000106</v>
      </c>
      <c r="B8004" s="32" t="s">
        <v>319</v>
      </c>
    </row>
    <row r="8005" spans="1:41" x14ac:dyDescent="0.25">
      <c r="A8005" s="6">
        <v>81.050000000000097</v>
      </c>
      <c r="B8005" s="32" t="s">
        <v>319</v>
      </c>
    </row>
    <row r="8006" spans="1:41" x14ac:dyDescent="0.25">
      <c r="A8006" s="6">
        <v>81.060000000000102</v>
      </c>
      <c r="B8006" s="32" t="s">
        <v>319</v>
      </c>
    </row>
    <row r="8007" spans="1:41" x14ac:dyDescent="0.25">
      <c r="A8007" s="6">
        <v>81.070000000000107</v>
      </c>
      <c r="B8007" s="32" t="s">
        <v>319</v>
      </c>
    </row>
    <row r="8008" spans="1:41" x14ac:dyDescent="0.25">
      <c r="A8008" s="6">
        <v>81.080000000000098</v>
      </c>
      <c r="B8008" s="32" t="s">
        <v>319</v>
      </c>
    </row>
    <row r="8009" spans="1:41" x14ac:dyDescent="0.25">
      <c r="A8009" s="6">
        <v>81.090000000000103</v>
      </c>
      <c r="B8009" s="32" t="s">
        <v>319</v>
      </c>
    </row>
    <row r="8010" spans="1:41" x14ac:dyDescent="0.25">
      <c r="A8010" s="6">
        <v>81.100000000000094</v>
      </c>
      <c r="B8010" s="32" t="s">
        <v>319</v>
      </c>
    </row>
    <row r="8011" spans="1:41" x14ac:dyDescent="0.25">
      <c r="A8011" s="6">
        <v>81.110000000000099</v>
      </c>
      <c r="B8011" s="32" t="s">
        <v>319</v>
      </c>
    </row>
    <row r="8012" spans="1:41" x14ac:dyDescent="0.25">
      <c r="A8012" s="6">
        <v>81.120000000000104</v>
      </c>
      <c r="B8012" s="32" t="s">
        <v>319</v>
      </c>
    </row>
    <row r="8013" spans="1:41" x14ac:dyDescent="0.25">
      <c r="A8013" s="6">
        <v>81.130000000000095</v>
      </c>
      <c r="B8013" s="32" t="s">
        <v>319</v>
      </c>
    </row>
    <row r="8014" spans="1:41" x14ac:dyDescent="0.25">
      <c r="A8014" s="6">
        <v>81.1400000000001</v>
      </c>
      <c r="B8014" s="32" t="s">
        <v>319</v>
      </c>
      <c r="AO8014" s="140">
        <f>'Ek.3-A'!L8014</f>
        <v>0</v>
      </c>
    </row>
    <row r="8015" spans="1:41" x14ac:dyDescent="0.25">
      <c r="A8015" s="6">
        <v>81.150000000000105</v>
      </c>
      <c r="B8015" s="32" t="s">
        <v>319</v>
      </c>
    </row>
    <row r="8016" spans="1:41" x14ac:dyDescent="0.25">
      <c r="A8016" s="6">
        <v>81.160000000000096</v>
      </c>
      <c r="B8016" s="32" t="s">
        <v>319</v>
      </c>
    </row>
    <row r="8017" spans="1:2" x14ac:dyDescent="0.25">
      <c r="A8017" s="6">
        <v>81.170000000000101</v>
      </c>
      <c r="B8017" s="32" t="s">
        <v>319</v>
      </c>
    </row>
    <row r="8018" spans="1:2" x14ac:dyDescent="0.25">
      <c r="A8018" s="6">
        <v>81.180000000000106</v>
      </c>
      <c r="B8018" s="32" t="s">
        <v>319</v>
      </c>
    </row>
    <row r="8019" spans="1:2" x14ac:dyDescent="0.25">
      <c r="A8019" s="6">
        <v>81.190000000000097</v>
      </c>
      <c r="B8019" s="32" t="s">
        <v>319</v>
      </c>
    </row>
    <row r="8020" spans="1:2" x14ac:dyDescent="0.25">
      <c r="A8020" s="6">
        <v>81.200000000000102</v>
      </c>
      <c r="B8020" s="32" t="s">
        <v>319</v>
      </c>
    </row>
    <row r="8021" spans="1:2" x14ac:dyDescent="0.25">
      <c r="A8021" s="6">
        <v>81.210000000000093</v>
      </c>
      <c r="B8021" s="32" t="s">
        <v>319</v>
      </c>
    </row>
    <row r="8022" spans="1:2" x14ac:dyDescent="0.25">
      <c r="A8022" s="6">
        <v>81.220000000000098</v>
      </c>
      <c r="B8022" s="32" t="s">
        <v>319</v>
      </c>
    </row>
    <row r="8023" spans="1:2" x14ac:dyDescent="0.25">
      <c r="A8023" s="6">
        <v>81.230000000000103</v>
      </c>
      <c r="B8023" s="32" t="s">
        <v>319</v>
      </c>
    </row>
    <row r="8024" spans="1:2" x14ac:dyDescent="0.25">
      <c r="A8024" s="6">
        <v>81.240000000000094</v>
      </c>
      <c r="B8024" s="32" t="s">
        <v>319</v>
      </c>
    </row>
    <row r="8025" spans="1:2" x14ac:dyDescent="0.25">
      <c r="A8025" s="6">
        <v>81.250000000000099</v>
      </c>
      <c r="B8025" s="32" t="s">
        <v>319</v>
      </c>
    </row>
    <row r="8026" spans="1:2" x14ac:dyDescent="0.25">
      <c r="A8026" s="6">
        <v>81.260000000000105</v>
      </c>
      <c r="B8026" s="32" t="s">
        <v>319</v>
      </c>
    </row>
    <row r="8027" spans="1:2" x14ac:dyDescent="0.25">
      <c r="A8027" s="6">
        <v>81.270000000000095</v>
      </c>
      <c r="B8027" s="32" t="s">
        <v>319</v>
      </c>
    </row>
    <row r="8028" spans="1:2" x14ac:dyDescent="0.25">
      <c r="A8028" s="6">
        <v>81.280000000000101</v>
      </c>
      <c r="B8028" s="32" t="s">
        <v>319</v>
      </c>
    </row>
    <row r="8029" spans="1:2" x14ac:dyDescent="0.25">
      <c r="A8029" s="6">
        <v>81.290000000000106</v>
      </c>
      <c r="B8029" s="32" t="s">
        <v>319</v>
      </c>
    </row>
    <row r="8030" spans="1:2" x14ac:dyDescent="0.25">
      <c r="A8030" s="6">
        <v>81.300000000000097</v>
      </c>
      <c r="B8030" s="32" t="s">
        <v>319</v>
      </c>
    </row>
    <row r="8031" spans="1:2" x14ac:dyDescent="0.25">
      <c r="A8031" s="6">
        <v>81.310000000000102</v>
      </c>
      <c r="B8031" s="32" t="s">
        <v>319</v>
      </c>
    </row>
    <row r="8032" spans="1:2" x14ac:dyDescent="0.25">
      <c r="A8032" s="6">
        <v>81.320000000000107</v>
      </c>
      <c r="B8032" s="32" t="s">
        <v>319</v>
      </c>
    </row>
    <row r="8033" spans="1:2" x14ac:dyDescent="0.25">
      <c r="A8033" s="6">
        <v>81.330000000000098</v>
      </c>
      <c r="B8033" s="32" t="s">
        <v>319</v>
      </c>
    </row>
    <row r="8034" spans="1:2" x14ac:dyDescent="0.25">
      <c r="A8034" s="6">
        <v>81.340000000000103</v>
      </c>
      <c r="B8034" s="32" t="s">
        <v>319</v>
      </c>
    </row>
    <row r="8035" spans="1:2" x14ac:dyDescent="0.25">
      <c r="A8035" s="6">
        <v>81.350000000000094</v>
      </c>
      <c r="B8035" s="32" t="s">
        <v>319</v>
      </c>
    </row>
    <row r="8036" spans="1:2" x14ac:dyDescent="0.25">
      <c r="A8036" s="6">
        <v>81.360000000000099</v>
      </c>
      <c r="B8036" s="32" t="s">
        <v>319</v>
      </c>
    </row>
    <row r="8037" spans="1:2" x14ac:dyDescent="0.25">
      <c r="A8037" s="6">
        <v>81.370000000000104</v>
      </c>
      <c r="B8037" s="32" t="s">
        <v>319</v>
      </c>
    </row>
    <row r="8038" spans="1:2" x14ac:dyDescent="0.25">
      <c r="A8038" s="6">
        <v>81.380000000000095</v>
      </c>
      <c r="B8038" s="32" t="s">
        <v>319</v>
      </c>
    </row>
    <row r="8039" spans="1:2" x14ac:dyDescent="0.25">
      <c r="A8039" s="6">
        <v>81.3900000000001</v>
      </c>
      <c r="B8039" s="32" t="s">
        <v>319</v>
      </c>
    </row>
    <row r="8040" spans="1:2" x14ac:dyDescent="0.25">
      <c r="A8040" s="6">
        <v>81.400000000000105</v>
      </c>
      <c r="B8040" s="32" t="s">
        <v>319</v>
      </c>
    </row>
    <row r="8041" spans="1:2" x14ac:dyDescent="0.25">
      <c r="A8041" s="6">
        <v>81.410000000000096</v>
      </c>
      <c r="B8041" s="32" t="s">
        <v>319</v>
      </c>
    </row>
    <row r="8042" spans="1:2" x14ac:dyDescent="0.25">
      <c r="A8042" s="6">
        <v>81.420000000000101</v>
      </c>
      <c r="B8042" s="32" t="s">
        <v>319</v>
      </c>
    </row>
    <row r="8043" spans="1:2" x14ac:dyDescent="0.25">
      <c r="A8043" s="6">
        <v>81.430000000000106</v>
      </c>
      <c r="B8043" s="32" t="s">
        <v>319</v>
      </c>
    </row>
    <row r="8044" spans="1:2" x14ac:dyDescent="0.25">
      <c r="A8044" s="6">
        <v>81.440000000000097</v>
      </c>
      <c r="B8044" s="32" t="s">
        <v>319</v>
      </c>
    </row>
    <row r="8045" spans="1:2" x14ac:dyDescent="0.25">
      <c r="A8045" s="6">
        <v>81.450000000000102</v>
      </c>
      <c r="B8045" s="32" t="s">
        <v>319</v>
      </c>
    </row>
    <row r="8046" spans="1:2" x14ac:dyDescent="0.25">
      <c r="A8046" s="6">
        <v>81.460000000000093</v>
      </c>
      <c r="B8046" s="32" t="s">
        <v>319</v>
      </c>
    </row>
    <row r="8047" spans="1:2" x14ac:dyDescent="0.25">
      <c r="A8047" s="6">
        <v>81.470000000000098</v>
      </c>
      <c r="B8047" s="32" t="s">
        <v>319</v>
      </c>
    </row>
    <row r="8048" spans="1:2" x14ac:dyDescent="0.25">
      <c r="A8048" s="6">
        <v>81.480000000000103</v>
      </c>
      <c r="B8048" s="32" t="s">
        <v>319</v>
      </c>
    </row>
    <row r="8049" spans="1:41" x14ac:dyDescent="0.25">
      <c r="A8049" s="6">
        <v>81.490000000000094</v>
      </c>
      <c r="B8049" s="32" t="s">
        <v>319</v>
      </c>
    </row>
    <row r="8050" spans="1:41" x14ac:dyDescent="0.25">
      <c r="A8050" s="6">
        <v>81.500000000000099</v>
      </c>
      <c r="B8050" s="32" t="s">
        <v>319</v>
      </c>
    </row>
    <row r="8051" spans="1:41" x14ac:dyDescent="0.25">
      <c r="A8051" s="6">
        <v>81.510000000000105</v>
      </c>
      <c r="B8051" s="32" t="s">
        <v>319</v>
      </c>
    </row>
    <row r="8052" spans="1:41" x14ac:dyDescent="0.25">
      <c r="A8052" s="6">
        <v>81.520000000000095</v>
      </c>
      <c r="B8052" s="32" t="s">
        <v>319</v>
      </c>
      <c r="AO8052" s="140">
        <f>'Ek.3-A'!L8052</f>
        <v>0</v>
      </c>
    </row>
    <row r="8053" spans="1:41" x14ac:dyDescent="0.25">
      <c r="A8053" s="6">
        <v>81.530000000000101</v>
      </c>
      <c r="B8053" s="32" t="s">
        <v>319</v>
      </c>
    </row>
    <row r="8054" spans="1:41" x14ac:dyDescent="0.25">
      <c r="A8054" s="6">
        <v>81.540000000000106</v>
      </c>
      <c r="B8054" s="32" t="s">
        <v>319</v>
      </c>
    </row>
    <row r="8055" spans="1:41" x14ac:dyDescent="0.25">
      <c r="A8055" s="6">
        <v>81.550000000000097</v>
      </c>
      <c r="B8055" s="32" t="s">
        <v>319</v>
      </c>
    </row>
    <row r="8056" spans="1:41" x14ac:dyDescent="0.25">
      <c r="A8056" s="6">
        <v>81.560000000000102</v>
      </c>
      <c r="B8056" s="32" t="s">
        <v>319</v>
      </c>
    </row>
    <row r="8057" spans="1:41" x14ac:dyDescent="0.25">
      <c r="A8057" s="6">
        <v>81.570000000000107</v>
      </c>
      <c r="B8057" s="32" t="s">
        <v>319</v>
      </c>
    </row>
    <row r="8058" spans="1:41" x14ac:dyDescent="0.25">
      <c r="A8058" s="6">
        <v>81.580000000000098</v>
      </c>
      <c r="B8058" s="32" t="s">
        <v>319</v>
      </c>
    </row>
    <row r="8059" spans="1:41" x14ac:dyDescent="0.25">
      <c r="A8059" s="6">
        <v>81.590000000000103</v>
      </c>
      <c r="B8059" s="32" t="s">
        <v>319</v>
      </c>
    </row>
    <row r="8060" spans="1:41" x14ac:dyDescent="0.25">
      <c r="A8060" s="6">
        <v>81.600000000000094</v>
      </c>
      <c r="B8060" s="32" t="s">
        <v>319</v>
      </c>
    </row>
    <row r="8061" spans="1:41" x14ac:dyDescent="0.25">
      <c r="A8061" s="6">
        <v>81.610000000000099</v>
      </c>
      <c r="B8061" s="32" t="s">
        <v>319</v>
      </c>
    </row>
    <row r="8062" spans="1:41" x14ac:dyDescent="0.25">
      <c r="A8062" s="6">
        <v>81.620000000000104</v>
      </c>
      <c r="B8062" s="32" t="s">
        <v>319</v>
      </c>
    </row>
    <row r="8063" spans="1:41" x14ac:dyDescent="0.25">
      <c r="A8063" s="6">
        <v>81.630000000000095</v>
      </c>
      <c r="B8063" s="32" t="s">
        <v>319</v>
      </c>
    </row>
    <row r="8064" spans="1:41" x14ac:dyDescent="0.25">
      <c r="A8064" s="6">
        <v>81.6400000000001</v>
      </c>
      <c r="B8064" s="32" t="s">
        <v>319</v>
      </c>
    </row>
    <row r="8065" spans="1:2" x14ac:dyDescent="0.25">
      <c r="A8065" s="6">
        <v>81.650000000000105</v>
      </c>
      <c r="B8065" s="32" t="s">
        <v>319</v>
      </c>
    </row>
    <row r="8066" spans="1:2" x14ac:dyDescent="0.25">
      <c r="A8066" s="6">
        <v>81.660000000000096</v>
      </c>
      <c r="B8066" s="32" t="s">
        <v>319</v>
      </c>
    </row>
    <row r="8067" spans="1:2" x14ac:dyDescent="0.25">
      <c r="A8067" s="6">
        <v>81.670000000000101</v>
      </c>
      <c r="B8067" s="32" t="s">
        <v>319</v>
      </c>
    </row>
    <row r="8068" spans="1:2" x14ac:dyDescent="0.25">
      <c r="A8068" s="6">
        <v>81.680000000000106</v>
      </c>
      <c r="B8068" s="32" t="s">
        <v>319</v>
      </c>
    </row>
    <row r="8069" spans="1:2" x14ac:dyDescent="0.25">
      <c r="A8069" s="6">
        <v>81.690000000000097</v>
      </c>
      <c r="B8069" s="32" t="s">
        <v>319</v>
      </c>
    </row>
    <row r="8070" spans="1:2" x14ac:dyDescent="0.25">
      <c r="A8070" s="6">
        <v>81.700000000000102</v>
      </c>
      <c r="B8070" s="32" t="s">
        <v>319</v>
      </c>
    </row>
    <row r="8071" spans="1:2" x14ac:dyDescent="0.25">
      <c r="A8071" s="6">
        <v>81.710000000000093</v>
      </c>
      <c r="B8071" s="32" t="s">
        <v>319</v>
      </c>
    </row>
    <row r="8072" spans="1:2" x14ac:dyDescent="0.25">
      <c r="A8072" s="6">
        <v>81.720000000000098</v>
      </c>
      <c r="B8072" s="32" t="s">
        <v>319</v>
      </c>
    </row>
    <row r="8073" spans="1:2" x14ac:dyDescent="0.25">
      <c r="A8073" s="6">
        <v>81.730000000000103</v>
      </c>
      <c r="B8073" s="32" t="s">
        <v>319</v>
      </c>
    </row>
    <row r="8074" spans="1:2" x14ac:dyDescent="0.25">
      <c r="A8074" s="6">
        <v>81.740000000000094</v>
      </c>
      <c r="B8074" s="32" t="s">
        <v>319</v>
      </c>
    </row>
    <row r="8075" spans="1:2" x14ac:dyDescent="0.25">
      <c r="A8075" s="6">
        <v>81.750000000000099</v>
      </c>
      <c r="B8075" s="32" t="s">
        <v>319</v>
      </c>
    </row>
    <row r="8076" spans="1:2" x14ac:dyDescent="0.25">
      <c r="A8076" s="6">
        <v>81.760000000000105</v>
      </c>
      <c r="B8076" s="32" t="s">
        <v>319</v>
      </c>
    </row>
    <row r="8077" spans="1:2" x14ac:dyDescent="0.25">
      <c r="A8077" s="6">
        <v>81.770000000000095</v>
      </c>
      <c r="B8077" s="32" t="s">
        <v>319</v>
      </c>
    </row>
    <row r="8078" spans="1:2" x14ac:dyDescent="0.25">
      <c r="A8078" s="6">
        <v>81.780000000000101</v>
      </c>
      <c r="B8078" s="32" t="s">
        <v>319</v>
      </c>
    </row>
    <row r="8079" spans="1:2" x14ac:dyDescent="0.25">
      <c r="A8079" s="6">
        <v>81.790000000000106</v>
      </c>
      <c r="B8079" s="32" t="s">
        <v>319</v>
      </c>
    </row>
    <row r="8080" spans="1:2" x14ac:dyDescent="0.25">
      <c r="A8080" s="6">
        <v>81.800000000000097</v>
      </c>
      <c r="B8080" s="32" t="s">
        <v>319</v>
      </c>
    </row>
    <row r="8081" spans="1:41" x14ac:dyDescent="0.25">
      <c r="A8081" s="6">
        <v>81.810000000000102</v>
      </c>
      <c r="B8081" s="32" t="s">
        <v>319</v>
      </c>
    </row>
    <row r="8082" spans="1:41" x14ac:dyDescent="0.25">
      <c r="A8082" s="6">
        <v>81.820000000000107</v>
      </c>
      <c r="B8082" s="32" t="s">
        <v>319</v>
      </c>
    </row>
    <row r="8083" spans="1:41" x14ac:dyDescent="0.25">
      <c r="A8083" s="6">
        <v>81.830000000000098</v>
      </c>
      <c r="B8083" s="32" t="s">
        <v>319</v>
      </c>
    </row>
    <row r="8084" spans="1:41" x14ac:dyDescent="0.25">
      <c r="A8084" s="6">
        <v>81.840000000000103</v>
      </c>
      <c r="B8084" s="32" t="s">
        <v>319</v>
      </c>
    </row>
    <row r="8085" spans="1:41" x14ac:dyDescent="0.25">
      <c r="A8085" s="6">
        <v>81.850000000000094</v>
      </c>
      <c r="B8085" s="32" t="s">
        <v>319</v>
      </c>
    </row>
    <row r="8086" spans="1:41" x14ac:dyDescent="0.25">
      <c r="A8086" s="6">
        <v>81.860000000000099</v>
      </c>
      <c r="B8086" s="32" t="s">
        <v>319</v>
      </c>
    </row>
    <row r="8087" spans="1:41" x14ac:dyDescent="0.25">
      <c r="A8087" s="6">
        <v>81.870000000000104</v>
      </c>
      <c r="B8087" s="32" t="s">
        <v>319</v>
      </c>
    </row>
    <row r="8088" spans="1:41" x14ac:dyDescent="0.25">
      <c r="A8088" s="6">
        <v>81.880000000000095</v>
      </c>
      <c r="B8088" s="32" t="s">
        <v>319</v>
      </c>
    </row>
    <row r="8089" spans="1:41" x14ac:dyDescent="0.25">
      <c r="A8089" s="6">
        <v>81.8900000000001</v>
      </c>
      <c r="B8089" s="32" t="s">
        <v>319</v>
      </c>
    </row>
    <row r="8090" spans="1:41" x14ac:dyDescent="0.25">
      <c r="A8090" s="6">
        <v>81.900000000000105</v>
      </c>
      <c r="B8090" s="32" t="s">
        <v>319</v>
      </c>
      <c r="AO8090" s="140">
        <f>'Ek.3-A'!L8090</f>
        <v>0</v>
      </c>
    </row>
    <row r="8091" spans="1:41" x14ac:dyDescent="0.25">
      <c r="A8091" s="6">
        <v>81.910000000000096</v>
      </c>
      <c r="B8091" s="32" t="s">
        <v>319</v>
      </c>
    </row>
    <row r="8092" spans="1:41" x14ac:dyDescent="0.25">
      <c r="A8092" s="6">
        <v>81.920000000000101</v>
      </c>
      <c r="B8092" s="32" t="s">
        <v>319</v>
      </c>
    </row>
    <row r="8093" spans="1:41" x14ac:dyDescent="0.25">
      <c r="A8093" s="6">
        <v>81.930000000000106</v>
      </c>
      <c r="B8093" s="32" t="s">
        <v>319</v>
      </c>
    </row>
    <row r="8094" spans="1:41" x14ac:dyDescent="0.25">
      <c r="A8094" s="6">
        <v>81.940000000000097</v>
      </c>
      <c r="B8094" s="32" t="s">
        <v>319</v>
      </c>
    </row>
    <row r="8095" spans="1:41" x14ac:dyDescent="0.25">
      <c r="A8095" s="6">
        <v>81.950000000000102</v>
      </c>
      <c r="B8095" s="32" t="s">
        <v>319</v>
      </c>
    </row>
    <row r="8096" spans="1:41" x14ac:dyDescent="0.25">
      <c r="A8096" s="6">
        <v>81.960000000000093</v>
      </c>
      <c r="B8096" s="32" t="s">
        <v>319</v>
      </c>
    </row>
    <row r="8097" spans="1:2" x14ac:dyDescent="0.25">
      <c r="A8097" s="6">
        <v>81.970000000000098</v>
      </c>
      <c r="B8097" s="32" t="s">
        <v>319</v>
      </c>
    </row>
    <row r="8098" spans="1:2" x14ac:dyDescent="0.25">
      <c r="A8098" s="6">
        <v>81.980000000000103</v>
      </c>
      <c r="B8098" s="32" t="s">
        <v>319</v>
      </c>
    </row>
    <row r="8099" spans="1:2" x14ac:dyDescent="0.25">
      <c r="A8099" s="6">
        <v>81.990000000000094</v>
      </c>
      <c r="B8099" s="32" t="s">
        <v>319</v>
      </c>
    </row>
    <row r="8100" spans="1:2" x14ac:dyDescent="0.25">
      <c r="A8100" s="6">
        <v>82.000000000000099</v>
      </c>
      <c r="B8100" s="32" t="s">
        <v>319</v>
      </c>
    </row>
    <row r="8101" spans="1:2" x14ac:dyDescent="0.25">
      <c r="A8101" s="6">
        <v>82.010000000000105</v>
      </c>
      <c r="B8101" s="32" t="s">
        <v>319</v>
      </c>
    </row>
    <row r="8102" spans="1:2" x14ac:dyDescent="0.25">
      <c r="A8102" s="6">
        <v>82.020000000000095</v>
      </c>
      <c r="B8102" s="32" t="s">
        <v>319</v>
      </c>
    </row>
    <row r="8103" spans="1:2" x14ac:dyDescent="0.25">
      <c r="A8103" s="6">
        <v>82.030000000000101</v>
      </c>
      <c r="B8103" s="32" t="s">
        <v>319</v>
      </c>
    </row>
    <row r="8104" spans="1:2" x14ac:dyDescent="0.25">
      <c r="A8104" s="6">
        <v>82.040000000000106</v>
      </c>
      <c r="B8104" s="32" t="s">
        <v>319</v>
      </c>
    </row>
    <row r="8105" spans="1:2" x14ac:dyDescent="0.25">
      <c r="A8105" s="6">
        <v>82.050000000000097</v>
      </c>
      <c r="B8105" s="32" t="s">
        <v>319</v>
      </c>
    </row>
    <row r="8106" spans="1:2" x14ac:dyDescent="0.25">
      <c r="A8106" s="6">
        <v>82.060000000000102</v>
      </c>
      <c r="B8106" s="32" t="s">
        <v>319</v>
      </c>
    </row>
    <row r="8107" spans="1:2" x14ac:dyDescent="0.25">
      <c r="A8107" s="6">
        <v>82.070000000000107</v>
      </c>
      <c r="B8107" s="32" t="s">
        <v>319</v>
      </c>
    </row>
    <row r="8108" spans="1:2" x14ac:dyDescent="0.25">
      <c r="A8108" s="6">
        <v>82.080000000000098</v>
      </c>
      <c r="B8108" s="32" t="s">
        <v>319</v>
      </c>
    </row>
    <row r="8109" spans="1:2" x14ac:dyDescent="0.25">
      <c r="A8109" s="6">
        <v>82.090000000000103</v>
      </c>
      <c r="B8109" s="32" t="s">
        <v>319</v>
      </c>
    </row>
    <row r="8110" spans="1:2" x14ac:dyDescent="0.25">
      <c r="A8110" s="6">
        <v>82.100000000000094</v>
      </c>
      <c r="B8110" s="32" t="s">
        <v>319</v>
      </c>
    </row>
    <row r="8111" spans="1:2" x14ac:dyDescent="0.25">
      <c r="A8111" s="6">
        <v>82.110000000000099</v>
      </c>
      <c r="B8111" s="32" t="s">
        <v>319</v>
      </c>
    </row>
    <row r="8112" spans="1:2" x14ac:dyDescent="0.25">
      <c r="A8112" s="6">
        <v>82.120000000000104</v>
      </c>
      <c r="B8112" s="32" t="s">
        <v>319</v>
      </c>
    </row>
    <row r="8113" spans="1:41" x14ac:dyDescent="0.25">
      <c r="A8113" s="6">
        <v>82.130000000000095</v>
      </c>
      <c r="B8113" s="32" t="s">
        <v>319</v>
      </c>
    </row>
    <row r="8114" spans="1:41" x14ac:dyDescent="0.25">
      <c r="A8114" s="6">
        <v>82.1400000000001</v>
      </c>
      <c r="B8114" s="32" t="s">
        <v>319</v>
      </c>
    </row>
    <row r="8115" spans="1:41" x14ac:dyDescent="0.25">
      <c r="A8115" s="6">
        <v>82.150000000000105</v>
      </c>
      <c r="B8115" s="32" t="s">
        <v>319</v>
      </c>
    </row>
    <row r="8116" spans="1:41" x14ac:dyDescent="0.25">
      <c r="A8116" s="6">
        <v>82.160000000000096</v>
      </c>
      <c r="B8116" s="32" t="s">
        <v>319</v>
      </c>
    </row>
    <row r="8117" spans="1:41" x14ac:dyDescent="0.25">
      <c r="A8117" s="6">
        <v>82.170000000000101</v>
      </c>
      <c r="B8117" s="32" t="s">
        <v>319</v>
      </c>
    </row>
    <row r="8118" spans="1:41" x14ac:dyDescent="0.25">
      <c r="A8118" s="6">
        <v>82.180000000000106</v>
      </c>
      <c r="B8118" s="32" t="s">
        <v>319</v>
      </c>
    </row>
    <row r="8119" spans="1:41" x14ac:dyDescent="0.25">
      <c r="A8119" s="6">
        <v>82.190000000000097</v>
      </c>
      <c r="B8119" s="32" t="s">
        <v>319</v>
      </c>
    </row>
    <row r="8120" spans="1:41" x14ac:dyDescent="0.25">
      <c r="A8120" s="6">
        <v>82.200000000000102</v>
      </c>
      <c r="B8120" s="32" t="s">
        <v>319</v>
      </c>
    </row>
    <row r="8121" spans="1:41" x14ac:dyDescent="0.25">
      <c r="A8121" s="6">
        <v>82.210000000000093</v>
      </c>
      <c r="B8121" s="32" t="s">
        <v>319</v>
      </c>
    </row>
    <row r="8122" spans="1:41" x14ac:dyDescent="0.25">
      <c r="A8122" s="6">
        <v>82.220000000000098</v>
      </c>
      <c r="B8122" s="32" t="s">
        <v>319</v>
      </c>
    </row>
    <row r="8123" spans="1:41" x14ac:dyDescent="0.25">
      <c r="A8123" s="6">
        <v>82.230000000000103</v>
      </c>
      <c r="B8123" s="32" t="s">
        <v>319</v>
      </c>
    </row>
    <row r="8124" spans="1:41" x14ac:dyDescent="0.25">
      <c r="A8124" s="6">
        <v>82.240000000000094</v>
      </c>
      <c r="B8124" s="32" t="s">
        <v>319</v>
      </c>
    </row>
    <row r="8125" spans="1:41" x14ac:dyDescent="0.25">
      <c r="A8125" s="6">
        <v>82.250000000000099</v>
      </c>
      <c r="B8125" s="32" t="s">
        <v>319</v>
      </c>
    </row>
    <row r="8126" spans="1:41" x14ac:dyDescent="0.25">
      <c r="A8126" s="6">
        <v>82.260000000000105</v>
      </c>
      <c r="B8126" s="32" t="s">
        <v>319</v>
      </c>
    </row>
    <row r="8127" spans="1:41" x14ac:dyDescent="0.25">
      <c r="A8127" s="6">
        <v>82.270000000000095</v>
      </c>
      <c r="B8127" s="32" t="s">
        <v>319</v>
      </c>
    </row>
    <row r="8128" spans="1:41" x14ac:dyDescent="0.25">
      <c r="A8128" s="6">
        <v>82.280000000000101</v>
      </c>
      <c r="B8128" s="32" t="s">
        <v>319</v>
      </c>
      <c r="AO8128" s="140">
        <f>'Ek.3-A'!L8128</f>
        <v>0</v>
      </c>
    </row>
    <row r="8129" spans="1:2" x14ac:dyDescent="0.25">
      <c r="A8129" s="6">
        <v>82.290000000000106</v>
      </c>
      <c r="B8129" s="32" t="s">
        <v>319</v>
      </c>
    </row>
    <row r="8130" spans="1:2" x14ac:dyDescent="0.25">
      <c r="A8130" s="6">
        <v>82.300000000000097</v>
      </c>
      <c r="B8130" s="32" t="s">
        <v>319</v>
      </c>
    </row>
    <row r="8131" spans="1:2" x14ac:dyDescent="0.25">
      <c r="A8131" s="6">
        <v>82.310000000000102</v>
      </c>
      <c r="B8131" s="32" t="s">
        <v>319</v>
      </c>
    </row>
    <row r="8132" spans="1:2" x14ac:dyDescent="0.25">
      <c r="A8132" s="6">
        <v>82.320000000000107</v>
      </c>
      <c r="B8132" s="32" t="s">
        <v>319</v>
      </c>
    </row>
    <row r="8133" spans="1:2" x14ac:dyDescent="0.25">
      <c r="A8133" s="6">
        <v>82.330000000000098</v>
      </c>
      <c r="B8133" s="32" t="s">
        <v>319</v>
      </c>
    </row>
    <row r="8134" spans="1:2" x14ac:dyDescent="0.25">
      <c r="A8134" s="6">
        <v>82.340000000000103</v>
      </c>
      <c r="B8134" s="32" t="s">
        <v>319</v>
      </c>
    </row>
    <row r="8135" spans="1:2" x14ac:dyDescent="0.25">
      <c r="A8135" s="6">
        <v>82.350000000000094</v>
      </c>
      <c r="B8135" s="32" t="s">
        <v>319</v>
      </c>
    </row>
    <row r="8136" spans="1:2" x14ac:dyDescent="0.25">
      <c r="A8136" s="6">
        <v>82.360000000000099</v>
      </c>
      <c r="B8136" s="32" t="s">
        <v>319</v>
      </c>
    </row>
    <row r="8137" spans="1:2" x14ac:dyDescent="0.25">
      <c r="A8137" s="6">
        <v>82.370000000000104</v>
      </c>
      <c r="B8137" s="32" t="s">
        <v>319</v>
      </c>
    </row>
    <row r="8138" spans="1:2" x14ac:dyDescent="0.25">
      <c r="A8138" s="6">
        <v>82.380000000000095</v>
      </c>
      <c r="B8138" s="32" t="s">
        <v>319</v>
      </c>
    </row>
    <row r="8139" spans="1:2" x14ac:dyDescent="0.25">
      <c r="A8139" s="6">
        <v>82.3900000000001</v>
      </c>
      <c r="B8139" s="32" t="s">
        <v>319</v>
      </c>
    </row>
    <row r="8140" spans="1:2" x14ac:dyDescent="0.25">
      <c r="A8140" s="6">
        <v>82.400000000000105</v>
      </c>
      <c r="B8140" s="32" t="s">
        <v>319</v>
      </c>
    </row>
    <row r="8141" spans="1:2" x14ac:dyDescent="0.25">
      <c r="A8141" s="6">
        <v>82.410000000000096</v>
      </c>
      <c r="B8141" s="32" t="s">
        <v>319</v>
      </c>
    </row>
    <row r="8142" spans="1:2" x14ac:dyDescent="0.25">
      <c r="A8142" s="6">
        <v>82.420000000000101</v>
      </c>
      <c r="B8142" s="32" t="s">
        <v>319</v>
      </c>
    </row>
    <row r="8143" spans="1:2" x14ac:dyDescent="0.25">
      <c r="A8143" s="6">
        <v>82.430000000000106</v>
      </c>
      <c r="B8143" s="32" t="s">
        <v>319</v>
      </c>
    </row>
    <row r="8144" spans="1:2" x14ac:dyDescent="0.25">
      <c r="A8144" s="6">
        <v>82.440000000000097</v>
      </c>
      <c r="B8144" s="32" t="s">
        <v>319</v>
      </c>
    </row>
    <row r="8145" spans="1:2" x14ac:dyDescent="0.25">
      <c r="A8145" s="6">
        <v>82.450000000000102</v>
      </c>
      <c r="B8145" s="32" t="s">
        <v>319</v>
      </c>
    </row>
    <row r="8146" spans="1:2" x14ac:dyDescent="0.25">
      <c r="A8146" s="6">
        <v>82.460000000000093</v>
      </c>
      <c r="B8146" s="32" t="s">
        <v>319</v>
      </c>
    </row>
    <row r="8147" spans="1:2" x14ac:dyDescent="0.25">
      <c r="A8147" s="6">
        <v>82.470000000000098</v>
      </c>
      <c r="B8147" s="32" t="s">
        <v>319</v>
      </c>
    </row>
    <row r="8148" spans="1:2" x14ac:dyDescent="0.25">
      <c r="A8148" s="6">
        <v>82.480000000000103</v>
      </c>
      <c r="B8148" s="32" t="s">
        <v>319</v>
      </c>
    </row>
    <row r="8149" spans="1:2" x14ac:dyDescent="0.25">
      <c r="A8149" s="6">
        <v>82.490000000000094</v>
      </c>
      <c r="B8149" s="32" t="s">
        <v>319</v>
      </c>
    </row>
    <row r="8150" spans="1:2" x14ac:dyDescent="0.25">
      <c r="A8150" s="6">
        <v>82.500000000000099</v>
      </c>
      <c r="B8150" s="32" t="s">
        <v>319</v>
      </c>
    </row>
    <row r="8151" spans="1:2" x14ac:dyDescent="0.25">
      <c r="A8151" s="6">
        <v>82.510000000000105</v>
      </c>
      <c r="B8151" s="32" t="s">
        <v>319</v>
      </c>
    </row>
    <row r="8152" spans="1:2" x14ac:dyDescent="0.25">
      <c r="A8152" s="6">
        <v>82.520000000000095</v>
      </c>
      <c r="B8152" s="32" t="s">
        <v>319</v>
      </c>
    </row>
    <row r="8153" spans="1:2" x14ac:dyDescent="0.25">
      <c r="A8153" s="6">
        <v>82.530000000000101</v>
      </c>
      <c r="B8153" s="32" t="s">
        <v>319</v>
      </c>
    </row>
    <row r="8154" spans="1:2" x14ac:dyDescent="0.25">
      <c r="A8154" s="6">
        <v>82.540000000000106</v>
      </c>
      <c r="B8154" s="32" t="s">
        <v>319</v>
      </c>
    </row>
    <row r="8155" spans="1:2" x14ac:dyDescent="0.25">
      <c r="A8155" s="6">
        <v>82.550000000000097</v>
      </c>
      <c r="B8155" s="32" t="s">
        <v>319</v>
      </c>
    </row>
    <row r="8156" spans="1:2" x14ac:dyDescent="0.25">
      <c r="A8156" s="6">
        <v>82.560000000000102</v>
      </c>
      <c r="B8156" s="32" t="s">
        <v>319</v>
      </c>
    </row>
    <row r="8157" spans="1:2" x14ac:dyDescent="0.25">
      <c r="A8157" s="6">
        <v>82.570000000000107</v>
      </c>
      <c r="B8157" s="32" t="s">
        <v>319</v>
      </c>
    </row>
    <row r="8158" spans="1:2" x14ac:dyDescent="0.25">
      <c r="A8158" s="6">
        <v>82.580000000000098</v>
      </c>
      <c r="B8158" s="32" t="s">
        <v>319</v>
      </c>
    </row>
    <row r="8159" spans="1:2" x14ac:dyDescent="0.25">
      <c r="A8159" s="6">
        <v>82.590000000000103</v>
      </c>
      <c r="B8159" s="32" t="s">
        <v>319</v>
      </c>
    </row>
    <row r="8160" spans="1:2" x14ac:dyDescent="0.25">
      <c r="A8160" s="6">
        <v>82.600000000000094</v>
      </c>
      <c r="B8160" s="32" t="s">
        <v>319</v>
      </c>
    </row>
    <row r="8161" spans="1:41" x14ac:dyDescent="0.25">
      <c r="A8161" s="6">
        <v>82.610000000000099</v>
      </c>
      <c r="B8161" s="32" t="s">
        <v>319</v>
      </c>
    </row>
    <row r="8162" spans="1:41" x14ac:dyDescent="0.25">
      <c r="A8162" s="6">
        <v>82.620000000000104</v>
      </c>
      <c r="B8162" s="32" t="s">
        <v>319</v>
      </c>
    </row>
    <row r="8163" spans="1:41" x14ac:dyDescent="0.25">
      <c r="A8163" s="6">
        <v>82.630000000000095</v>
      </c>
      <c r="B8163" s="32" t="s">
        <v>319</v>
      </c>
    </row>
    <row r="8164" spans="1:41" x14ac:dyDescent="0.25">
      <c r="A8164" s="6">
        <v>82.6400000000001</v>
      </c>
      <c r="B8164" s="32" t="s">
        <v>319</v>
      </c>
    </row>
    <row r="8165" spans="1:41" x14ac:dyDescent="0.25">
      <c r="A8165" s="6">
        <v>82.650000000000105</v>
      </c>
      <c r="B8165" s="32" t="s">
        <v>319</v>
      </c>
    </row>
    <row r="8166" spans="1:41" x14ac:dyDescent="0.25">
      <c r="A8166" s="6">
        <v>82.660000000000096</v>
      </c>
      <c r="B8166" s="32" t="s">
        <v>319</v>
      </c>
      <c r="AO8166" s="140">
        <f>'Ek.3-A'!L8166</f>
        <v>0</v>
      </c>
    </row>
    <row r="8167" spans="1:41" x14ac:dyDescent="0.25">
      <c r="A8167" s="6">
        <v>82.670000000000101</v>
      </c>
      <c r="B8167" s="32" t="s">
        <v>319</v>
      </c>
    </row>
    <row r="8168" spans="1:41" x14ac:dyDescent="0.25">
      <c r="A8168" s="6">
        <v>82.680000000000106</v>
      </c>
      <c r="B8168" s="32" t="s">
        <v>319</v>
      </c>
    </row>
    <row r="8169" spans="1:41" x14ac:dyDescent="0.25">
      <c r="A8169" s="6">
        <v>82.690000000000097</v>
      </c>
      <c r="B8169" s="32" t="s">
        <v>319</v>
      </c>
    </row>
    <row r="8170" spans="1:41" x14ac:dyDescent="0.25">
      <c r="A8170" s="6">
        <v>82.700000000000102</v>
      </c>
      <c r="B8170" s="32" t="s">
        <v>319</v>
      </c>
    </row>
    <row r="8171" spans="1:41" x14ac:dyDescent="0.25">
      <c r="A8171" s="6">
        <v>82.710000000000093</v>
      </c>
      <c r="B8171" s="32" t="s">
        <v>319</v>
      </c>
    </row>
    <row r="8172" spans="1:41" x14ac:dyDescent="0.25">
      <c r="A8172" s="6">
        <v>82.720000000000098</v>
      </c>
      <c r="B8172" s="32" t="s">
        <v>319</v>
      </c>
    </row>
    <row r="8173" spans="1:41" x14ac:dyDescent="0.25">
      <c r="A8173" s="6">
        <v>82.730000000000103</v>
      </c>
      <c r="B8173" s="32" t="s">
        <v>319</v>
      </c>
    </row>
    <row r="8174" spans="1:41" x14ac:dyDescent="0.25">
      <c r="A8174" s="6">
        <v>82.740000000000094</v>
      </c>
      <c r="B8174" s="32" t="s">
        <v>319</v>
      </c>
    </row>
    <row r="8175" spans="1:41" x14ac:dyDescent="0.25">
      <c r="A8175" s="6">
        <v>82.750000000000099</v>
      </c>
      <c r="B8175" s="32" t="s">
        <v>319</v>
      </c>
    </row>
    <row r="8176" spans="1:41" x14ac:dyDescent="0.25">
      <c r="A8176" s="6">
        <v>82.760000000000105</v>
      </c>
      <c r="B8176" s="32" t="s">
        <v>319</v>
      </c>
    </row>
    <row r="8177" spans="1:2" x14ac:dyDescent="0.25">
      <c r="A8177" s="6">
        <v>82.770000000000095</v>
      </c>
      <c r="B8177" s="32" t="s">
        <v>319</v>
      </c>
    </row>
    <row r="8178" spans="1:2" x14ac:dyDescent="0.25">
      <c r="A8178" s="6">
        <v>82.780000000000101</v>
      </c>
      <c r="B8178" s="32" t="s">
        <v>319</v>
      </c>
    </row>
    <row r="8179" spans="1:2" x14ac:dyDescent="0.25">
      <c r="A8179" s="6">
        <v>82.790000000000106</v>
      </c>
      <c r="B8179" s="32" t="s">
        <v>319</v>
      </c>
    </row>
    <row r="8180" spans="1:2" x14ac:dyDescent="0.25">
      <c r="A8180" s="6">
        <v>82.800000000000097</v>
      </c>
      <c r="B8180" s="32" t="s">
        <v>319</v>
      </c>
    </row>
    <row r="8181" spans="1:2" x14ac:dyDescent="0.25">
      <c r="A8181" s="6">
        <v>82.810000000000102</v>
      </c>
      <c r="B8181" s="32" t="s">
        <v>319</v>
      </c>
    </row>
    <row r="8182" spans="1:2" x14ac:dyDescent="0.25">
      <c r="A8182" s="6">
        <v>82.820000000000107</v>
      </c>
      <c r="B8182" s="32" t="s">
        <v>319</v>
      </c>
    </row>
    <row r="8183" spans="1:2" x14ac:dyDescent="0.25">
      <c r="A8183" s="6">
        <v>82.830000000000098</v>
      </c>
      <c r="B8183" s="32" t="s">
        <v>319</v>
      </c>
    </row>
    <row r="8184" spans="1:2" x14ac:dyDescent="0.25">
      <c r="A8184" s="6">
        <v>82.840000000000103</v>
      </c>
      <c r="B8184" s="32" t="s">
        <v>319</v>
      </c>
    </row>
    <row r="8185" spans="1:2" x14ac:dyDescent="0.25">
      <c r="A8185" s="6">
        <v>82.850000000000094</v>
      </c>
      <c r="B8185" s="32" t="s">
        <v>319</v>
      </c>
    </row>
    <row r="8186" spans="1:2" x14ac:dyDescent="0.25">
      <c r="A8186" s="6">
        <v>82.860000000000099</v>
      </c>
      <c r="B8186" s="32" t="s">
        <v>319</v>
      </c>
    </row>
    <row r="8187" spans="1:2" x14ac:dyDescent="0.25">
      <c r="A8187" s="6">
        <v>82.870000000000104</v>
      </c>
      <c r="B8187" s="32" t="s">
        <v>319</v>
      </c>
    </row>
    <row r="8188" spans="1:2" x14ac:dyDescent="0.25">
      <c r="A8188" s="6">
        <v>82.880000000000095</v>
      </c>
      <c r="B8188" s="32" t="s">
        <v>319</v>
      </c>
    </row>
    <row r="8189" spans="1:2" x14ac:dyDescent="0.25">
      <c r="A8189" s="6">
        <v>82.8900000000001</v>
      </c>
      <c r="B8189" s="32" t="s">
        <v>319</v>
      </c>
    </row>
    <row r="8190" spans="1:2" x14ac:dyDescent="0.25">
      <c r="A8190" s="6">
        <v>82.900000000000105</v>
      </c>
      <c r="B8190" s="32" t="s">
        <v>319</v>
      </c>
    </row>
    <row r="8191" spans="1:2" x14ac:dyDescent="0.25">
      <c r="A8191" s="6">
        <v>82.910000000000096</v>
      </c>
      <c r="B8191" s="32" t="s">
        <v>319</v>
      </c>
    </row>
    <row r="8192" spans="1:2" x14ac:dyDescent="0.25">
      <c r="A8192" s="6">
        <v>82.920000000000101</v>
      </c>
      <c r="B8192" s="32" t="s">
        <v>319</v>
      </c>
    </row>
    <row r="8193" spans="1:41" x14ac:dyDescent="0.25">
      <c r="A8193" s="6">
        <v>82.930000000000106</v>
      </c>
      <c r="B8193" s="32" t="s">
        <v>319</v>
      </c>
    </row>
    <row r="8194" spans="1:41" x14ac:dyDescent="0.25">
      <c r="A8194" s="6">
        <v>82.940000000000097</v>
      </c>
      <c r="B8194" s="32" t="s">
        <v>319</v>
      </c>
    </row>
    <row r="8195" spans="1:41" x14ac:dyDescent="0.25">
      <c r="A8195" s="6">
        <v>82.950000000000102</v>
      </c>
      <c r="B8195" s="32" t="s">
        <v>319</v>
      </c>
    </row>
    <row r="8196" spans="1:41" x14ac:dyDescent="0.25">
      <c r="A8196" s="6">
        <v>82.960000000000093</v>
      </c>
      <c r="B8196" s="32" t="s">
        <v>319</v>
      </c>
    </row>
    <row r="8197" spans="1:41" x14ac:dyDescent="0.25">
      <c r="A8197" s="6">
        <v>82.970000000000098</v>
      </c>
      <c r="B8197" s="32" t="s">
        <v>319</v>
      </c>
    </row>
    <row r="8198" spans="1:41" x14ac:dyDescent="0.25">
      <c r="A8198" s="6">
        <v>82.980000000000103</v>
      </c>
      <c r="B8198" s="32" t="s">
        <v>319</v>
      </c>
    </row>
    <row r="8199" spans="1:41" x14ac:dyDescent="0.25">
      <c r="A8199" s="6">
        <v>82.990000000000094</v>
      </c>
      <c r="B8199" s="32" t="s">
        <v>319</v>
      </c>
    </row>
    <row r="8200" spans="1:41" x14ac:dyDescent="0.25">
      <c r="A8200" s="6">
        <v>83.000000000000099</v>
      </c>
      <c r="B8200" s="32" t="s">
        <v>319</v>
      </c>
    </row>
    <row r="8201" spans="1:41" x14ac:dyDescent="0.25">
      <c r="A8201" s="6">
        <v>83.010000000000105</v>
      </c>
      <c r="B8201" s="32" t="s">
        <v>319</v>
      </c>
    </row>
    <row r="8202" spans="1:41" x14ac:dyDescent="0.25">
      <c r="A8202" s="6">
        <v>83.020000000000095</v>
      </c>
      <c r="B8202" s="32" t="s">
        <v>319</v>
      </c>
    </row>
    <row r="8203" spans="1:41" x14ac:dyDescent="0.25">
      <c r="A8203" s="6">
        <v>83.030000000000101</v>
      </c>
      <c r="B8203" s="32" t="s">
        <v>319</v>
      </c>
    </row>
    <row r="8204" spans="1:41" x14ac:dyDescent="0.25">
      <c r="A8204" s="6">
        <v>83.040000000000106</v>
      </c>
      <c r="B8204" s="32" t="s">
        <v>319</v>
      </c>
      <c r="AO8204" s="140">
        <f>'Ek.3-A'!L8204</f>
        <v>0</v>
      </c>
    </row>
    <row r="8205" spans="1:41" x14ac:dyDescent="0.25">
      <c r="A8205" s="6">
        <v>83.050000000000097</v>
      </c>
      <c r="B8205" s="32" t="s">
        <v>319</v>
      </c>
      <c r="AO8205" s="140"/>
    </row>
    <row r="8206" spans="1:41" x14ac:dyDescent="0.25">
      <c r="A8206" s="6">
        <v>83.060000000000102</v>
      </c>
      <c r="B8206" s="32" t="s">
        <v>319</v>
      </c>
      <c r="AO8206" s="140"/>
    </row>
    <row r="8207" spans="1:41" x14ac:dyDescent="0.25">
      <c r="A8207" s="6">
        <v>83.070000000000107</v>
      </c>
      <c r="B8207" s="32" t="s">
        <v>319</v>
      </c>
      <c r="AO8207" s="140"/>
    </row>
    <row r="8208" spans="1:41" x14ac:dyDescent="0.25">
      <c r="A8208" s="6">
        <v>83.080000000000098</v>
      </c>
      <c r="B8208" s="32" t="s">
        <v>319</v>
      </c>
    </row>
    <row r="8209" spans="1:2" x14ac:dyDescent="0.25">
      <c r="A8209" s="6">
        <v>83.090000000000103</v>
      </c>
      <c r="B8209" s="32" t="s">
        <v>319</v>
      </c>
    </row>
    <row r="8210" spans="1:2" x14ac:dyDescent="0.25">
      <c r="A8210" s="6">
        <v>83.100000000000094</v>
      </c>
      <c r="B8210" s="32" t="s">
        <v>319</v>
      </c>
    </row>
    <row r="8211" spans="1:2" x14ac:dyDescent="0.25">
      <c r="A8211" s="6">
        <v>83.110000000000099</v>
      </c>
      <c r="B8211" s="32" t="s">
        <v>319</v>
      </c>
    </row>
    <row r="8212" spans="1:2" x14ac:dyDescent="0.25">
      <c r="A8212" s="6">
        <v>83.120000000000104</v>
      </c>
      <c r="B8212" s="32" t="s">
        <v>319</v>
      </c>
    </row>
    <row r="8213" spans="1:2" x14ac:dyDescent="0.25">
      <c r="A8213" s="6">
        <v>83.130000000000095</v>
      </c>
      <c r="B8213" s="32" t="s">
        <v>319</v>
      </c>
    </row>
    <row r="8214" spans="1:2" x14ac:dyDescent="0.25">
      <c r="A8214" s="6">
        <v>83.1400000000001</v>
      </c>
      <c r="B8214" s="32" t="s">
        <v>319</v>
      </c>
    </row>
    <row r="8215" spans="1:2" x14ac:dyDescent="0.25">
      <c r="A8215" s="6">
        <v>83.150000000000105</v>
      </c>
      <c r="B8215" s="32" t="s">
        <v>319</v>
      </c>
    </row>
    <row r="8216" spans="1:2" x14ac:dyDescent="0.25">
      <c r="A8216" s="6">
        <v>83.160000000000096</v>
      </c>
      <c r="B8216" s="32" t="s">
        <v>319</v>
      </c>
    </row>
    <row r="8217" spans="1:2" x14ac:dyDescent="0.25">
      <c r="A8217" s="6">
        <v>83.170000000000101</v>
      </c>
      <c r="B8217" s="32" t="s">
        <v>319</v>
      </c>
    </row>
    <row r="8218" spans="1:2" x14ac:dyDescent="0.25">
      <c r="A8218" s="6">
        <v>83.180000000000106</v>
      </c>
      <c r="B8218" s="32" t="s">
        <v>319</v>
      </c>
    </row>
    <row r="8219" spans="1:2" x14ac:dyDescent="0.25">
      <c r="A8219" s="6">
        <v>83.190000000000097</v>
      </c>
      <c r="B8219" s="32" t="s">
        <v>319</v>
      </c>
    </row>
    <row r="8220" spans="1:2" x14ac:dyDescent="0.25">
      <c r="A8220" s="6">
        <v>83.200000000000102</v>
      </c>
      <c r="B8220" s="32" t="s">
        <v>319</v>
      </c>
    </row>
    <row r="8221" spans="1:2" x14ac:dyDescent="0.25">
      <c r="A8221" s="6">
        <v>83.210000000000093</v>
      </c>
      <c r="B8221" s="32" t="s">
        <v>319</v>
      </c>
    </row>
    <row r="8222" spans="1:2" x14ac:dyDescent="0.25">
      <c r="A8222" s="6">
        <v>83.220000000000098</v>
      </c>
      <c r="B8222" s="32" t="s">
        <v>319</v>
      </c>
    </row>
    <row r="8223" spans="1:2" x14ac:dyDescent="0.25">
      <c r="A8223" s="6">
        <v>83.230000000000103</v>
      </c>
      <c r="B8223" s="32" t="s">
        <v>319</v>
      </c>
    </row>
    <row r="8224" spans="1:2" x14ac:dyDescent="0.25">
      <c r="A8224" s="6">
        <v>83.240000000000094</v>
      </c>
      <c r="B8224" s="32" t="s">
        <v>319</v>
      </c>
    </row>
    <row r="8225" spans="1:2" x14ac:dyDescent="0.25">
      <c r="A8225" s="6">
        <v>83.250000000000099</v>
      </c>
      <c r="B8225" s="32" t="s">
        <v>319</v>
      </c>
    </row>
    <row r="8226" spans="1:2" x14ac:dyDescent="0.25">
      <c r="A8226" s="6">
        <v>83.260000000000105</v>
      </c>
      <c r="B8226" s="32" t="s">
        <v>319</v>
      </c>
    </row>
    <row r="8227" spans="1:2" x14ac:dyDescent="0.25">
      <c r="A8227" s="6">
        <v>83.270000000000095</v>
      </c>
      <c r="B8227" s="32" t="s">
        <v>319</v>
      </c>
    </row>
    <row r="8228" spans="1:2" x14ac:dyDescent="0.25">
      <c r="A8228" s="6">
        <v>83.280000000000101</v>
      </c>
      <c r="B8228" s="32" t="s">
        <v>319</v>
      </c>
    </row>
    <row r="8229" spans="1:2" x14ac:dyDescent="0.25">
      <c r="A8229" s="6">
        <v>83.290000000000106</v>
      </c>
      <c r="B8229" s="32" t="s">
        <v>319</v>
      </c>
    </row>
    <row r="8230" spans="1:2" x14ac:dyDescent="0.25">
      <c r="A8230" s="6">
        <v>83.300000000000097</v>
      </c>
      <c r="B8230" s="32" t="s">
        <v>319</v>
      </c>
    </row>
    <row r="8231" spans="1:2" x14ac:dyDescent="0.25">
      <c r="A8231" s="6">
        <v>83.310000000000102</v>
      </c>
      <c r="B8231" s="32" t="s">
        <v>319</v>
      </c>
    </row>
    <row r="8232" spans="1:2" x14ac:dyDescent="0.25">
      <c r="A8232" s="6">
        <v>83.320000000000107</v>
      </c>
      <c r="B8232" s="32" t="s">
        <v>319</v>
      </c>
    </row>
    <row r="8233" spans="1:2" x14ac:dyDescent="0.25">
      <c r="A8233" s="6">
        <v>83.330000000000098</v>
      </c>
      <c r="B8233" s="32" t="s">
        <v>319</v>
      </c>
    </row>
    <row r="8234" spans="1:2" x14ac:dyDescent="0.25">
      <c r="A8234" s="6">
        <v>83.340000000000103</v>
      </c>
      <c r="B8234" s="32" t="s">
        <v>319</v>
      </c>
    </row>
    <row r="8235" spans="1:2" x14ac:dyDescent="0.25">
      <c r="A8235" s="6">
        <v>83.350000000000094</v>
      </c>
      <c r="B8235" s="32" t="s">
        <v>319</v>
      </c>
    </row>
    <row r="8236" spans="1:2" x14ac:dyDescent="0.25">
      <c r="A8236" s="6">
        <v>83.360000000000099</v>
      </c>
      <c r="B8236" s="32" t="s">
        <v>319</v>
      </c>
    </row>
    <row r="8237" spans="1:2" x14ac:dyDescent="0.25">
      <c r="A8237" s="6">
        <v>83.370000000000104</v>
      </c>
      <c r="B8237" s="32" t="s">
        <v>319</v>
      </c>
    </row>
    <row r="8238" spans="1:2" x14ac:dyDescent="0.25">
      <c r="A8238" s="6">
        <v>83.380000000000095</v>
      </c>
      <c r="B8238" s="32" t="s">
        <v>319</v>
      </c>
    </row>
    <row r="8239" spans="1:2" x14ac:dyDescent="0.25">
      <c r="A8239" s="6">
        <v>83.3900000000001</v>
      </c>
      <c r="B8239" s="32" t="s">
        <v>319</v>
      </c>
    </row>
    <row r="8240" spans="1:2" x14ac:dyDescent="0.25">
      <c r="A8240" s="6">
        <v>83.400000000000105</v>
      </c>
      <c r="B8240" s="32" t="s">
        <v>319</v>
      </c>
    </row>
    <row r="8241" spans="1:41" x14ac:dyDescent="0.25">
      <c r="A8241" s="6">
        <v>83.410000000000096</v>
      </c>
      <c r="B8241" s="32" t="s">
        <v>319</v>
      </c>
    </row>
    <row r="8242" spans="1:41" x14ac:dyDescent="0.25">
      <c r="A8242" s="6">
        <v>83.420000000000101</v>
      </c>
      <c r="B8242" s="32" t="s">
        <v>319</v>
      </c>
      <c r="AO8242" s="140">
        <f>'Ek.3-A'!L8242</f>
        <v>0</v>
      </c>
    </row>
    <row r="8243" spans="1:41" x14ac:dyDescent="0.25">
      <c r="A8243" s="6">
        <v>83.430000000000106</v>
      </c>
      <c r="B8243" s="32" t="s">
        <v>319</v>
      </c>
    </row>
    <row r="8244" spans="1:41" x14ac:dyDescent="0.25">
      <c r="A8244" s="6">
        <v>83.440000000000097</v>
      </c>
      <c r="B8244" s="32" t="s">
        <v>319</v>
      </c>
    </row>
    <row r="8245" spans="1:41" x14ac:dyDescent="0.25">
      <c r="A8245" s="6">
        <v>83.450000000000102</v>
      </c>
      <c r="B8245" s="32" t="s">
        <v>319</v>
      </c>
    </row>
    <row r="8246" spans="1:41" x14ac:dyDescent="0.25">
      <c r="A8246" s="6">
        <v>83.460000000000093</v>
      </c>
      <c r="B8246" s="32" t="s">
        <v>319</v>
      </c>
    </row>
    <row r="8247" spans="1:41" x14ac:dyDescent="0.25">
      <c r="A8247" s="6">
        <v>83.470000000000098</v>
      </c>
      <c r="B8247" s="32" t="s">
        <v>319</v>
      </c>
    </row>
    <row r="8248" spans="1:41" x14ac:dyDescent="0.25">
      <c r="A8248" s="6">
        <v>83.480000000000103</v>
      </c>
      <c r="B8248" s="32" t="s">
        <v>319</v>
      </c>
    </row>
    <row r="8249" spans="1:41" x14ac:dyDescent="0.25">
      <c r="A8249" s="6">
        <v>83.490000000000094</v>
      </c>
      <c r="B8249" s="32" t="s">
        <v>319</v>
      </c>
    </row>
    <row r="8250" spans="1:41" x14ac:dyDescent="0.25">
      <c r="A8250" s="6">
        <v>83.500000000000099</v>
      </c>
      <c r="B8250" s="32" t="s">
        <v>319</v>
      </c>
    </row>
    <row r="8251" spans="1:41" x14ac:dyDescent="0.25">
      <c r="A8251" s="6">
        <v>83.510000000000105</v>
      </c>
      <c r="B8251" s="32" t="s">
        <v>319</v>
      </c>
    </row>
    <row r="8252" spans="1:41" x14ac:dyDescent="0.25">
      <c r="A8252" s="6">
        <v>83.520000000000095</v>
      </c>
      <c r="B8252" s="32" t="s">
        <v>319</v>
      </c>
    </row>
    <row r="8253" spans="1:41" x14ac:dyDescent="0.25">
      <c r="A8253" s="6">
        <v>83.530000000000101</v>
      </c>
      <c r="B8253" s="32" t="s">
        <v>319</v>
      </c>
    </row>
    <row r="8254" spans="1:41" x14ac:dyDescent="0.25">
      <c r="A8254" s="6">
        <v>83.540000000000106</v>
      </c>
      <c r="B8254" s="32" t="s">
        <v>319</v>
      </c>
    </row>
    <row r="8255" spans="1:41" x14ac:dyDescent="0.25">
      <c r="A8255" s="6">
        <v>83.550000000000097</v>
      </c>
      <c r="B8255" s="32" t="s">
        <v>319</v>
      </c>
    </row>
    <row r="8256" spans="1:41" x14ac:dyDescent="0.25">
      <c r="A8256" s="6">
        <v>83.560000000000102</v>
      </c>
      <c r="B8256" s="32" t="s">
        <v>319</v>
      </c>
    </row>
    <row r="8257" spans="1:2" x14ac:dyDescent="0.25">
      <c r="A8257" s="6">
        <v>83.570000000000107</v>
      </c>
      <c r="B8257" s="32" t="s">
        <v>319</v>
      </c>
    </row>
    <row r="8258" spans="1:2" x14ac:dyDescent="0.25">
      <c r="A8258" s="6">
        <v>83.580000000000098</v>
      </c>
      <c r="B8258" s="32" t="s">
        <v>319</v>
      </c>
    </row>
    <row r="8259" spans="1:2" x14ac:dyDescent="0.25">
      <c r="A8259" s="6">
        <v>83.590000000000103</v>
      </c>
      <c r="B8259" s="32" t="s">
        <v>319</v>
      </c>
    </row>
    <row r="8260" spans="1:2" x14ac:dyDescent="0.25">
      <c r="A8260" s="6">
        <v>83.600000000000094</v>
      </c>
      <c r="B8260" s="32" t="s">
        <v>319</v>
      </c>
    </row>
    <row r="8261" spans="1:2" x14ac:dyDescent="0.25">
      <c r="A8261" s="6">
        <v>83.610000000000099</v>
      </c>
      <c r="B8261" s="32" t="s">
        <v>319</v>
      </c>
    </row>
    <row r="8262" spans="1:2" x14ac:dyDescent="0.25">
      <c r="A8262" s="6">
        <v>83.620000000000104</v>
      </c>
      <c r="B8262" s="32" t="s">
        <v>319</v>
      </c>
    </row>
    <row r="8263" spans="1:2" x14ac:dyDescent="0.25">
      <c r="A8263" s="6">
        <v>83.630000000000095</v>
      </c>
      <c r="B8263" s="32" t="s">
        <v>319</v>
      </c>
    </row>
    <row r="8264" spans="1:2" x14ac:dyDescent="0.25">
      <c r="A8264" s="6">
        <v>83.6400000000001</v>
      </c>
      <c r="B8264" s="32" t="s">
        <v>319</v>
      </c>
    </row>
    <row r="8265" spans="1:2" x14ac:dyDescent="0.25">
      <c r="A8265" s="6">
        <v>83.650000000000105</v>
      </c>
      <c r="B8265" s="32" t="s">
        <v>319</v>
      </c>
    </row>
    <row r="8266" spans="1:2" x14ac:dyDescent="0.25">
      <c r="A8266" s="6">
        <v>83.660000000000096</v>
      </c>
      <c r="B8266" s="32" t="s">
        <v>319</v>
      </c>
    </row>
    <row r="8267" spans="1:2" x14ac:dyDescent="0.25">
      <c r="A8267" s="6">
        <v>83.670000000000101</v>
      </c>
      <c r="B8267" s="32" t="s">
        <v>319</v>
      </c>
    </row>
    <row r="8268" spans="1:2" x14ac:dyDescent="0.25">
      <c r="A8268" s="6">
        <v>83.680000000000106</v>
      </c>
      <c r="B8268" s="32" t="s">
        <v>319</v>
      </c>
    </row>
    <row r="8269" spans="1:2" x14ac:dyDescent="0.25">
      <c r="A8269" s="6">
        <v>83.690000000000097</v>
      </c>
      <c r="B8269" s="32" t="s">
        <v>319</v>
      </c>
    </row>
    <row r="8270" spans="1:2" x14ac:dyDescent="0.25">
      <c r="A8270" s="6">
        <v>83.700000000000102</v>
      </c>
      <c r="B8270" s="32" t="s">
        <v>319</v>
      </c>
    </row>
    <row r="8271" spans="1:2" x14ac:dyDescent="0.25">
      <c r="A8271" s="6">
        <v>83.710000000000093</v>
      </c>
      <c r="B8271" s="32" t="s">
        <v>319</v>
      </c>
    </row>
    <row r="8272" spans="1:2" x14ac:dyDescent="0.25">
      <c r="A8272" s="6">
        <v>83.720000000000098</v>
      </c>
      <c r="B8272" s="32" t="s">
        <v>319</v>
      </c>
    </row>
    <row r="8273" spans="1:41" x14ac:dyDescent="0.25">
      <c r="A8273" s="6">
        <v>83.730000000000103</v>
      </c>
      <c r="B8273" s="32" t="s">
        <v>319</v>
      </c>
    </row>
    <row r="8274" spans="1:41" x14ac:dyDescent="0.25">
      <c r="A8274" s="6">
        <v>83.740000000000094</v>
      </c>
      <c r="B8274" s="32" t="s">
        <v>319</v>
      </c>
    </row>
    <row r="8275" spans="1:41" x14ac:dyDescent="0.25">
      <c r="A8275" s="6">
        <v>83.750000000000099</v>
      </c>
      <c r="B8275" s="32" t="s">
        <v>319</v>
      </c>
    </row>
    <row r="8276" spans="1:41" x14ac:dyDescent="0.25">
      <c r="A8276" s="6">
        <v>83.760000000000105</v>
      </c>
      <c r="B8276" s="32" t="s">
        <v>319</v>
      </c>
    </row>
    <row r="8277" spans="1:41" x14ac:dyDescent="0.25">
      <c r="A8277" s="6">
        <v>83.770000000000095</v>
      </c>
      <c r="B8277" s="32" t="s">
        <v>319</v>
      </c>
    </row>
    <row r="8278" spans="1:41" x14ac:dyDescent="0.25">
      <c r="A8278" s="6">
        <v>83.780000000000101</v>
      </c>
      <c r="B8278" s="32" t="s">
        <v>319</v>
      </c>
    </row>
    <row r="8279" spans="1:41" x14ac:dyDescent="0.25">
      <c r="A8279" s="6">
        <v>83.790000000000106</v>
      </c>
      <c r="B8279" s="32" t="s">
        <v>319</v>
      </c>
    </row>
    <row r="8280" spans="1:41" x14ac:dyDescent="0.25">
      <c r="A8280" s="6">
        <v>83.800000000000097</v>
      </c>
      <c r="B8280" s="32" t="s">
        <v>319</v>
      </c>
      <c r="AO8280" s="140">
        <f>'Ek.3-A'!L8280</f>
        <v>0</v>
      </c>
    </row>
    <row r="8281" spans="1:41" x14ac:dyDescent="0.25">
      <c r="A8281" s="6">
        <v>83.810000000000102</v>
      </c>
      <c r="B8281" s="32" t="s">
        <v>319</v>
      </c>
    </row>
    <row r="8282" spans="1:41" x14ac:dyDescent="0.25">
      <c r="A8282" s="6">
        <v>83.820000000000107</v>
      </c>
      <c r="B8282" s="32" t="s">
        <v>319</v>
      </c>
    </row>
    <row r="8283" spans="1:41" x14ac:dyDescent="0.25">
      <c r="A8283" s="6">
        <v>83.830000000000098</v>
      </c>
      <c r="B8283" s="32" t="s">
        <v>319</v>
      </c>
    </row>
    <row r="8284" spans="1:41" x14ac:dyDescent="0.25">
      <c r="A8284" s="6">
        <v>83.840000000000103</v>
      </c>
      <c r="B8284" s="32" t="s">
        <v>319</v>
      </c>
    </row>
    <row r="8285" spans="1:41" x14ac:dyDescent="0.25">
      <c r="A8285" s="6">
        <v>83.850000000000094</v>
      </c>
      <c r="B8285" s="32" t="s">
        <v>319</v>
      </c>
    </row>
    <row r="8286" spans="1:41" x14ac:dyDescent="0.25">
      <c r="A8286" s="6">
        <v>83.860000000000099</v>
      </c>
      <c r="B8286" s="32" t="s">
        <v>319</v>
      </c>
    </row>
    <row r="8287" spans="1:41" x14ac:dyDescent="0.25">
      <c r="A8287" s="6">
        <v>83.870000000000104</v>
      </c>
      <c r="B8287" s="32" t="s">
        <v>319</v>
      </c>
    </row>
    <row r="8288" spans="1:41" x14ac:dyDescent="0.25">
      <c r="A8288" s="6">
        <v>83.880000000000095</v>
      </c>
      <c r="B8288" s="32" t="s">
        <v>319</v>
      </c>
    </row>
    <row r="8289" spans="1:2" x14ac:dyDescent="0.25">
      <c r="A8289" s="6">
        <v>83.8900000000001</v>
      </c>
      <c r="B8289" s="32" t="s">
        <v>319</v>
      </c>
    </row>
    <row r="8290" spans="1:2" x14ac:dyDescent="0.25">
      <c r="A8290" s="6">
        <v>83.900000000000105</v>
      </c>
      <c r="B8290" s="32" t="s">
        <v>319</v>
      </c>
    </row>
    <row r="8291" spans="1:2" x14ac:dyDescent="0.25">
      <c r="A8291" s="6">
        <v>83.910000000000096</v>
      </c>
      <c r="B8291" s="32" t="s">
        <v>319</v>
      </c>
    </row>
    <row r="8292" spans="1:2" x14ac:dyDescent="0.25">
      <c r="A8292" s="6">
        <v>83.920000000000101</v>
      </c>
      <c r="B8292" s="32" t="s">
        <v>319</v>
      </c>
    </row>
    <row r="8293" spans="1:2" x14ac:dyDescent="0.25">
      <c r="A8293" s="6">
        <v>83.930000000000106</v>
      </c>
      <c r="B8293" s="32" t="s">
        <v>319</v>
      </c>
    </row>
    <row r="8294" spans="1:2" x14ac:dyDescent="0.25">
      <c r="A8294" s="6">
        <v>83.940000000000097</v>
      </c>
      <c r="B8294" s="32" t="s">
        <v>319</v>
      </c>
    </row>
    <row r="8295" spans="1:2" x14ac:dyDescent="0.25">
      <c r="A8295" s="6">
        <v>83.950000000000102</v>
      </c>
      <c r="B8295" s="32" t="s">
        <v>319</v>
      </c>
    </row>
    <row r="8296" spans="1:2" x14ac:dyDescent="0.25">
      <c r="A8296" s="6">
        <v>83.960000000000093</v>
      </c>
      <c r="B8296" s="32" t="s">
        <v>319</v>
      </c>
    </row>
    <row r="8297" spans="1:2" x14ac:dyDescent="0.25">
      <c r="A8297" s="6">
        <v>83.970000000000098</v>
      </c>
      <c r="B8297" s="32" t="s">
        <v>319</v>
      </c>
    </row>
    <row r="8298" spans="1:2" x14ac:dyDescent="0.25">
      <c r="A8298" s="6">
        <v>83.980000000000103</v>
      </c>
      <c r="B8298" s="32" t="s">
        <v>319</v>
      </c>
    </row>
    <row r="8299" spans="1:2" x14ac:dyDescent="0.25">
      <c r="A8299" s="6">
        <v>83.990000000000094</v>
      </c>
      <c r="B8299" s="32" t="s">
        <v>319</v>
      </c>
    </row>
    <row r="8300" spans="1:2" x14ac:dyDescent="0.25">
      <c r="A8300" s="6">
        <v>84.000000000000099</v>
      </c>
      <c r="B8300" s="32" t="s">
        <v>319</v>
      </c>
    </row>
    <row r="8301" spans="1:2" x14ac:dyDescent="0.25">
      <c r="A8301" s="6">
        <v>84.010000000000105</v>
      </c>
      <c r="B8301" s="32" t="s">
        <v>319</v>
      </c>
    </row>
    <row r="8302" spans="1:2" x14ac:dyDescent="0.25">
      <c r="A8302" s="6">
        <v>84.020000000000095</v>
      </c>
      <c r="B8302" s="32" t="s">
        <v>319</v>
      </c>
    </row>
    <row r="8303" spans="1:2" x14ac:dyDescent="0.25">
      <c r="A8303" s="6">
        <v>84.030000000000101</v>
      </c>
      <c r="B8303" s="32" t="s">
        <v>319</v>
      </c>
    </row>
    <row r="8304" spans="1:2" x14ac:dyDescent="0.25">
      <c r="A8304" s="6">
        <v>84.040000000000106</v>
      </c>
      <c r="B8304" s="32" t="s">
        <v>319</v>
      </c>
    </row>
    <row r="8305" spans="1:41" x14ac:dyDescent="0.25">
      <c r="A8305" s="6">
        <v>84.050000000000097</v>
      </c>
      <c r="B8305" s="32" t="s">
        <v>319</v>
      </c>
    </row>
    <row r="8306" spans="1:41" x14ac:dyDescent="0.25">
      <c r="A8306" s="6">
        <v>84.060000000000102</v>
      </c>
      <c r="B8306" s="32" t="s">
        <v>319</v>
      </c>
    </row>
    <row r="8307" spans="1:41" x14ac:dyDescent="0.25">
      <c r="A8307" s="6">
        <v>84.070000000000107</v>
      </c>
      <c r="B8307" s="32" t="s">
        <v>319</v>
      </c>
    </row>
    <row r="8308" spans="1:41" x14ac:dyDescent="0.25">
      <c r="A8308" s="6">
        <v>84.080000000000098</v>
      </c>
      <c r="B8308" s="32" t="s">
        <v>319</v>
      </c>
    </row>
    <row r="8309" spans="1:41" x14ac:dyDescent="0.25">
      <c r="A8309" s="6">
        <v>84.090000000000103</v>
      </c>
      <c r="B8309" s="32" t="s">
        <v>319</v>
      </c>
    </row>
    <row r="8310" spans="1:41" x14ac:dyDescent="0.25">
      <c r="A8310" s="6">
        <v>84.100000000000094</v>
      </c>
      <c r="B8310" s="32" t="s">
        <v>319</v>
      </c>
    </row>
    <row r="8311" spans="1:41" x14ac:dyDescent="0.25">
      <c r="A8311" s="6">
        <v>84.110000000000099</v>
      </c>
      <c r="B8311" s="32" t="s">
        <v>319</v>
      </c>
    </row>
    <row r="8312" spans="1:41" x14ac:dyDescent="0.25">
      <c r="A8312" s="6">
        <v>84.120000000000104</v>
      </c>
      <c r="B8312" s="32" t="s">
        <v>319</v>
      </c>
    </row>
    <row r="8313" spans="1:41" x14ac:dyDescent="0.25">
      <c r="A8313" s="6">
        <v>84.130000000000095</v>
      </c>
      <c r="B8313" s="32" t="s">
        <v>319</v>
      </c>
    </row>
    <row r="8314" spans="1:41" x14ac:dyDescent="0.25">
      <c r="A8314" s="6">
        <v>84.1400000000001</v>
      </c>
      <c r="B8314" s="32" t="s">
        <v>319</v>
      </c>
    </row>
    <row r="8315" spans="1:41" x14ac:dyDescent="0.25">
      <c r="A8315" s="6">
        <v>84.150000000000105</v>
      </c>
      <c r="B8315" s="32" t="s">
        <v>319</v>
      </c>
    </row>
    <row r="8316" spans="1:41" x14ac:dyDescent="0.25">
      <c r="A8316" s="6">
        <v>84.160000000000096</v>
      </c>
      <c r="B8316" s="32" t="s">
        <v>319</v>
      </c>
    </row>
    <row r="8317" spans="1:41" x14ac:dyDescent="0.25">
      <c r="A8317" s="6">
        <v>84.170000000000101</v>
      </c>
      <c r="B8317" s="32" t="s">
        <v>319</v>
      </c>
    </row>
    <row r="8318" spans="1:41" x14ac:dyDescent="0.25">
      <c r="A8318" s="6">
        <v>84.180000000000106</v>
      </c>
      <c r="B8318" s="32" t="s">
        <v>319</v>
      </c>
      <c r="AO8318" s="140">
        <f>'Ek.3-A'!L8318</f>
        <v>0</v>
      </c>
    </row>
    <row r="8319" spans="1:41" x14ac:dyDescent="0.25">
      <c r="A8319" s="6">
        <v>84.190000000000097</v>
      </c>
      <c r="B8319" s="32" t="s">
        <v>319</v>
      </c>
    </row>
    <row r="8320" spans="1:41" x14ac:dyDescent="0.25">
      <c r="A8320" s="6">
        <v>84.200000000000102</v>
      </c>
      <c r="B8320" s="32" t="s">
        <v>319</v>
      </c>
    </row>
    <row r="8321" spans="1:2" x14ac:dyDescent="0.25">
      <c r="A8321" s="6">
        <v>84.210000000000093</v>
      </c>
      <c r="B8321" s="32" t="s">
        <v>319</v>
      </c>
    </row>
    <row r="8322" spans="1:2" x14ac:dyDescent="0.25">
      <c r="A8322" s="6">
        <v>84.220000000000098</v>
      </c>
      <c r="B8322" s="32" t="s">
        <v>319</v>
      </c>
    </row>
    <row r="8323" spans="1:2" x14ac:dyDescent="0.25">
      <c r="A8323" s="6">
        <v>84.230000000000103</v>
      </c>
      <c r="B8323" s="32" t="s">
        <v>319</v>
      </c>
    </row>
    <row r="8324" spans="1:2" x14ac:dyDescent="0.25">
      <c r="A8324" s="6">
        <v>84.240000000000094</v>
      </c>
      <c r="B8324" s="32" t="s">
        <v>319</v>
      </c>
    </row>
    <row r="8325" spans="1:2" x14ac:dyDescent="0.25">
      <c r="A8325" s="6">
        <v>84.250000000000099</v>
      </c>
      <c r="B8325" s="32" t="s">
        <v>319</v>
      </c>
    </row>
    <row r="8326" spans="1:2" x14ac:dyDescent="0.25">
      <c r="A8326" s="6">
        <v>84.260000000000105</v>
      </c>
      <c r="B8326" s="32" t="s">
        <v>319</v>
      </c>
    </row>
    <row r="8327" spans="1:2" x14ac:dyDescent="0.25">
      <c r="A8327" s="6">
        <v>84.270000000000095</v>
      </c>
      <c r="B8327" s="32" t="s">
        <v>319</v>
      </c>
    </row>
    <row r="8328" spans="1:2" x14ac:dyDescent="0.25">
      <c r="A8328" s="6">
        <v>84.280000000000101</v>
      </c>
      <c r="B8328" s="32" t="s">
        <v>319</v>
      </c>
    </row>
    <row r="8329" spans="1:2" x14ac:dyDescent="0.25">
      <c r="A8329" s="6">
        <v>84.290000000000106</v>
      </c>
      <c r="B8329" s="32" t="s">
        <v>319</v>
      </c>
    </row>
    <row r="8330" spans="1:2" x14ac:dyDescent="0.25">
      <c r="A8330" s="6">
        <v>84.300000000000097</v>
      </c>
      <c r="B8330" s="32" t="s">
        <v>319</v>
      </c>
    </row>
    <row r="8331" spans="1:2" x14ac:dyDescent="0.25">
      <c r="A8331" s="6">
        <v>84.310000000000102</v>
      </c>
      <c r="B8331" s="32" t="s">
        <v>319</v>
      </c>
    </row>
    <row r="8332" spans="1:2" x14ac:dyDescent="0.25">
      <c r="A8332" s="6">
        <v>84.320000000000107</v>
      </c>
      <c r="B8332" s="32" t="s">
        <v>319</v>
      </c>
    </row>
    <row r="8333" spans="1:2" x14ac:dyDescent="0.25">
      <c r="A8333" s="6">
        <v>84.330000000000098</v>
      </c>
      <c r="B8333" s="32" t="s">
        <v>319</v>
      </c>
    </row>
    <row r="8334" spans="1:2" x14ac:dyDescent="0.25">
      <c r="A8334" s="6">
        <v>84.340000000000103</v>
      </c>
      <c r="B8334" s="32" t="s">
        <v>319</v>
      </c>
    </row>
    <row r="8335" spans="1:2" x14ac:dyDescent="0.25">
      <c r="A8335" s="6">
        <v>84.350000000000094</v>
      </c>
      <c r="B8335" s="32" t="s">
        <v>319</v>
      </c>
    </row>
    <row r="8336" spans="1:2" x14ac:dyDescent="0.25">
      <c r="A8336" s="6">
        <v>84.360000000000099</v>
      </c>
      <c r="B8336" s="32" t="s">
        <v>319</v>
      </c>
    </row>
    <row r="8337" spans="1:2" x14ac:dyDescent="0.25">
      <c r="A8337" s="6">
        <v>84.370000000000104</v>
      </c>
      <c r="B8337" s="32" t="s">
        <v>319</v>
      </c>
    </row>
    <row r="8338" spans="1:2" x14ac:dyDescent="0.25">
      <c r="A8338" s="6">
        <v>84.380000000000095</v>
      </c>
      <c r="B8338" s="32" t="s">
        <v>319</v>
      </c>
    </row>
    <row r="8339" spans="1:2" x14ac:dyDescent="0.25">
      <c r="A8339" s="6">
        <v>84.3900000000001</v>
      </c>
      <c r="B8339" s="32" t="s">
        <v>319</v>
      </c>
    </row>
    <row r="8340" spans="1:2" x14ac:dyDescent="0.25">
      <c r="A8340" s="6">
        <v>84.400000000000105</v>
      </c>
      <c r="B8340" s="32" t="s">
        <v>319</v>
      </c>
    </row>
    <row r="8341" spans="1:2" x14ac:dyDescent="0.25">
      <c r="A8341" s="6">
        <v>84.410000000000096</v>
      </c>
      <c r="B8341" s="32" t="s">
        <v>319</v>
      </c>
    </row>
    <row r="8342" spans="1:2" x14ac:dyDescent="0.25">
      <c r="A8342" s="6">
        <v>84.420000000000101</v>
      </c>
      <c r="B8342" s="32" t="s">
        <v>319</v>
      </c>
    </row>
    <row r="8343" spans="1:2" x14ac:dyDescent="0.25">
      <c r="A8343" s="6">
        <v>84.430000000000106</v>
      </c>
      <c r="B8343" s="32" t="s">
        <v>319</v>
      </c>
    </row>
    <row r="8344" spans="1:2" x14ac:dyDescent="0.25">
      <c r="A8344" s="6">
        <v>84.440000000000097</v>
      </c>
      <c r="B8344" s="32" t="s">
        <v>319</v>
      </c>
    </row>
    <row r="8345" spans="1:2" x14ac:dyDescent="0.25">
      <c r="A8345" s="6">
        <v>84.450000000000102</v>
      </c>
      <c r="B8345" s="32" t="s">
        <v>319</v>
      </c>
    </row>
    <row r="8346" spans="1:2" x14ac:dyDescent="0.25">
      <c r="A8346" s="6">
        <v>84.460000000000093</v>
      </c>
      <c r="B8346" s="32" t="s">
        <v>319</v>
      </c>
    </row>
    <row r="8347" spans="1:2" x14ac:dyDescent="0.25">
      <c r="A8347" s="6">
        <v>84.470000000000098</v>
      </c>
      <c r="B8347" s="32" t="s">
        <v>319</v>
      </c>
    </row>
    <row r="8348" spans="1:2" x14ac:dyDescent="0.25">
      <c r="A8348" s="6">
        <v>84.480000000000103</v>
      </c>
      <c r="B8348" s="32" t="s">
        <v>319</v>
      </c>
    </row>
    <row r="8349" spans="1:2" x14ac:dyDescent="0.25">
      <c r="A8349" s="6">
        <v>84.490000000000094</v>
      </c>
      <c r="B8349" s="32" t="s">
        <v>319</v>
      </c>
    </row>
    <row r="8350" spans="1:2" x14ac:dyDescent="0.25">
      <c r="A8350" s="6">
        <v>84.500000000000099</v>
      </c>
      <c r="B8350" s="32" t="s">
        <v>319</v>
      </c>
    </row>
    <row r="8351" spans="1:2" x14ac:dyDescent="0.25">
      <c r="A8351" s="6">
        <v>84.510000000000105</v>
      </c>
      <c r="B8351" s="32" t="s">
        <v>319</v>
      </c>
    </row>
    <row r="8352" spans="1:2" x14ac:dyDescent="0.25">
      <c r="A8352" s="6">
        <v>84.520000000000095</v>
      </c>
      <c r="B8352" s="32" t="s">
        <v>319</v>
      </c>
    </row>
    <row r="8353" spans="1:41" x14ac:dyDescent="0.25">
      <c r="A8353" s="6">
        <v>84.530000000000101</v>
      </c>
      <c r="B8353" s="32" t="s">
        <v>319</v>
      </c>
    </row>
    <row r="8354" spans="1:41" x14ac:dyDescent="0.25">
      <c r="A8354" s="6">
        <v>84.540000000000106</v>
      </c>
      <c r="B8354" s="32" t="s">
        <v>319</v>
      </c>
    </row>
    <row r="8355" spans="1:41" x14ac:dyDescent="0.25">
      <c r="A8355" s="6">
        <v>84.550000000000097</v>
      </c>
      <c r="B8355" s="32" t="s">
        <v>319</v>
      </c>
    </row>
    <row r="8356" spans="1:41" x14ac:dyDescent="0.25">
      <c r="A8356" s="6">
        <v>84.560000000000102</v>
      </c>
      <c r="B8356" s="32" t="s">
        <v>319</v>
      </c>
      <c r="AO8356" s="140">
        <f>'Ek.3-A'!L8356</f>
        <v>0</v>
      </c>
    </row>
    <row r="8357" spans="1:41" x14ac:dyDescent="0.25">
      <c r="A8357" s="6">
        <v>84.570000000000107</v>
      </c>
      <c r="B8357" s="32" t="s">
        <v>319</v>
      </c>
    </row>
    <row r="8358" spans="1:41" x14ac:dyDescent="0.25">
      <c r="A8358" s="6">
        <v>84.580000000000098</v>
      </c>
      <c r="B8358" s="32" t="s">
        <v>319</v>
      </c>
    </row>
    <row r="8359" spans="1:41" x14ac:dyDescent="0.25">
      <c r="A8359" s="6">
        <v>84.590000000000103</v>
      </c>
      <c r="B8359" s="32" t="s">
        <v>319</v>
      </c>
    </row>
    <row r="8360" spans="1:41" x14ac:dyDescent="0.25">
      <c r="A8360" s="6">
        <v>84.600000000000094</v>
      </c>
      <c r="B8360" s="32" t="s">
        <v>319</v>
      </c>
    </row>
    <row r="8361" spans="1:41" x14ac:dyDescent="0.25">
      <c r="A8361" s="6">
        <v>84.610000000000099</v>
      </c>
      <c r="B8361" s="32" t="s">
        <v>319</v>
      </c>
    </row>
    <row r="8362" spans="1:41" x14ac:dyDescent="0.25">
      <c r="A8362" s="6">
        <v>84.620000000000104</v>
      </c>
      <c r="B8362" s="32" t="s">
        <v>319</v>
      </c>
    </row>
    <row r="8363" spans="1:41" x14ac:dyDescent="0.25">
      <c r="A8363" s="6">
        <v>84.630000000000095</v>
      </c>
      <c r="B8363" s="32" t="s">
        <v>319</v>
      </c>
    </row>
    <row r="8364" spans="1:41" x14ac:dyDescent="0.25">
      <c r="A8364" s="6">
        <v>84.6400000000001</v>
      </c>
      <c r="B8364" s="32" t="s">
        <v>319</v>
      </c>
    </row>
    <row r="8365" spans="1:41" x14ac:dyDescent="0.25">
      <c r="A8365" s="6">
        <v>84.650000000000105</v>
      </c>
      <c r="B8365" s="32" t="s">
        <v>319</v>
      </c>
    </row>
    <row r="8366" spans="1:41" x14ac:dyDescent="0.25">
      <c r="A8366" s="6">
        <v>84.660000000000096</v>
      </c>
      <c r="B8366" s="32" t="s">
        <v>319</v>
      </c>
    </row>
    <row r="8367" spans="1:41" x14ac:dyDescent="0.25">
      <c r="A8367" s="6">
        <v>84.670000000000101</v>
      </c>
      <c r="B8367" s="32" t="s">
        <v>319</v>
      </c>
    </row>
    <row r="8368" spans="1:41" x14ac:dyDescent="0.25">
      <c r="A8368" s="6">
        <v>84.680000000000106</v>
      </c>
      <c r="B8368" s="32" t="s">
        <v>319</v>
      </c>
    </row>
    <row r="8369" spans="1:2" x14ac:dyDescent="0.25">
      <c r="A8369" s="6">
        <v>84.690000000000097</v>
      </c>
      <c r="B8369" s="32" t="s">
        <v>319</v>
      </c>
    </row>
    <row r="8370" spans="1:2" x14ac:dyDescent="0.25">
      <c r="A8370" s="6">
        <v>84.700000000000102</v>
      </c>
      <c r="B8370" s="32" t="s">
        <v>319</v>
      </c>
    </row>
    <row r="8371" spans="1:2" x14ac:dyDescent="0.25">
      <c r="A8371" s="6">
        <v>84.710000000000093</v>
      </c>
      <c r="B8371" s="32" t="s">
        <v>319</v>
      </c>
    </row>
    <row r="8372" spans="1:2" x14ac:dyDescent="0.25">
      <c r="A8372" s="6">
        <v>84.720000000000098</v>
      </c>
      <c r="B8372" s="32" t="s">
        <v>319</v>
      </c>
    </row>
    <row r="8373" spans="1:2" x14ac:dyDescent="0.25">
      <c r="A8373" s="6">
        <v>84.730000000000103</v>
      </c>
      <c r="B8373" s="32" t="s">
        <v>319</v>
      </c>
    </row>
    <row r="8374" spans="1:2" x14ac:dyDescent="0.25">
      <c r="A8374" s="6">
        <v>84.740000000000094</v>
      </c>
      <c r="B8374" s="32" t="s">
        <v>319</v>
      </c>
    </row>
    <row r="8375" spans="1:2" x14ac:dyDescent="0.25">
      <c r="A8375" s="6">
        <v>84.750000000000099</v>
      </c>
      <c r="B8375" s="32" t="s">
        <v>319</v>
      </c>
    </row>
    <row r="8376" spans="1:2" x14ac:dyDescent="0.25">
      <c r="A8376" s="6">
        <v>84.760000000000105</v>
      </c>
      <c r="B8376" s="32" t="s">
        <v>319</v>
      </c>
    </row>
    <row r="8377" spans="1:2" x14ac:dyDescent="0.25">
      <c r="A8377" s="6">
        <v>84.770000000000095</v>
      </c>
      <c r="B8377" s="32" t="s">
        <v>319</v>
      </c>
    </row>
    <row r="8378" spans="1:2" x14ac:dyDescent="0.25">
      <c r="A8378" s="6">
        <v>84.780000000000101</v>
      </c>
      <c r="B8378" s="32" t="s">
        <v>319</v>
      </c>
    </row>
    <row r="8379" spans="1:2" x14ac:dyDescent="0.25">
      <c r="A8379" s="6">
        <v>84.790000000000106</v>
      </c>
      <c r="B8379" s="32" t="s">
        <v>319</v>
      </c>
    </row>
    <row r="8380" spans="1:2" x14ac:dyDescent="0.25">
      <c r="A8380" s="6">
        <v>84.800000000000097</v>
      </c>
      <c r="B8380" s="32" t="s">
        <v>319</v>
      </c>
    </row>
    <row r="8381" spans="1:2" x14ac:dyDescent="0.25">
      <c r="A8381" s="6">
        <v>84.810000000000102</v>
      </c>
      <c r="B8381" s="32" t="s">
        <v>319</v>
      </c>
    </row>
    <row r="8382" spans="1:2" x14ac:dyDescent="0.25">
      <c r="A8382" s="6">
        <v>84.820000000000107</v>
      </c>
      <c r="B8382" s="32" t="s">
        <v>319</v>
      </c>
    </row>
    <row r="8383" spans="1:2" x14ac:dyDescent="0.25">
      <c r="A8383" s="6">
        <v>84.830000000000098</v>
      </c>
      <c r="B8383" s="32" t="s">
        <v>319</v>
      </c>
    </row>
    <row r="8384" spans="1:2" x14ac:dyDescent="0.25">
      <c r="A8384" s="6">
        <v>84.840000000000103</v>
      </c>
      <c r="B8384" s="32" t="s">
        <v>319</v>
      </c>
    </row>
    <row r="8385" spans="1:41" x14ac:dyDescent="0.25">
      <c r="A8385" s="6">
        <v>84.850000000000094</v>
      </c>
      <c r="B8385" s="32" t="s">
        <v>319</v>
      </c>
    </row>
    <row r="8386" spans="1:41" x14ac:dyDescent="0.25">
      <c r="A8386" s="6">
        <v>84.860000000000099</v>
      </c>
      <c r="B8386" s="32" t="s">
        <v>319</v>
      </c>
    </row>
    <row r="8387" spans="1:41" x14ac:dyDescent="0.25">
      <c r="A8387" s="6">
        <v>84.870000000000104</v>
      </c>
      <c r="B8387" s="32" t="s">
        <v>319</v>
      </c>
    </row>
    <row r="8388" spans="1:41" x14ac:dyDescent="0.25">
      <c r="A8388" s="6">
        <v>84.880000000000095</v>
      </c>
      <c r="B8388" s="32" t="s">
        <v>319</v>
      </c>
    </row>
    <row r="8389" spans="1:41" x14ac:dyDescent="0.25">
      <c r="A8389" s="6">
        <v>84.8900000000001</v>
      </c>
      <c r="B8389" s="32" t="s">
        <v>319</v>
      </c>
    </row>
    <row r="8390" spans="1:41" x14ac:dyDescent="0.25">
      <c r="A8390" s="6">
        <v>84.900000000000105</v>
      </c>
      <c r="B8390" s="32" t="s">
        <v>319</v>
      </c>
    </row>
    <row r="8391" spans="1:41" x14ac:dyDescent="0.25">
      <c r="A8391" s="6">
        <v>84.910000000000096</v>
      </c>
      <c r="B8391" s="32" t="s">
        <v>319</v>
      </c>
    </row>
    <row r="8392" spans="1:41" x14ac:dyDescent="0.25">
      <c r="A8392" s="6">
        <v>84.920000000000101</v>
      </c>
      <c r="B8392" s="32" t="s">
        <v>319</v>
      </c>
    </row>
    <row r="8393" spans="1:41" x14ac:dyDescent="0.25">
      <c r="A8393" s="6">
        <v>84.930000000000106</v>
      </c>
      <c r="B8393" s="32" t="s">
        <v>319</v>
      </c>
    </row>
    <row r="8394" spans="1:41" x14ac:dyDescent="0.25">
      <c r="A8394" s="6">
        <v>84.940000000000097</v>
      </c>
      <c r="B8394" s="32" t="s">
        <v>319</v>
      </c>
      <c r="AO8394" s="140">
        <f>'Ek.3-A'!L8394</f>
        <v>0</v>
      </c>
    </row>
    <row r="8395" spans="1:41" x14ac:dyDescent="0.25">
      <c r="A8395" s="6">
        <v>84.950000000000102</v>
      </c>
      <c r="B8395" s="32" t="s">
        <v>319</v>
      </c>
    </row>
    <row r="8396" spans="1:41" x14ac:dyDescent="0.25">
      <c r="A8396" s="6">
        <v>84.960000000000093</v>
      </c>
      <c r="B8396" s="32" t="s">
        <v>319</v>
      </c>
    </row>
    <row r="8397" spans="1:41" x14ac:dyDescent="0.25">
      <c r="A8397" s="6">
        <v>84.970000000000098</v>
      </c>
      <c r="B8397" s="32" t="s">
        <v>319</v>
      </c>
    </row>
    <row r="8398" spans="1:41" x14ac:dyDescent="0.25">
      <c r="A8398" s="6">
        <v>84.980000000000103</v>
      </c>
      <c r="B8398" s="32" t="s">
        <v>319</v>
      </c>
    </row>
    <row r="8399" spans="1:41" x14ac:dyDescent="0.25">
      <c r="A8399" s="6">
        <v>84.990000000000094</v>
      </c>
      <c r="B8399" s="32" t="s">
        <v>319</v>
      </c>
    </row>
    <row r="8400" spans="1:41" x14ac:dyDescent="0.25">
      <c r="A8400" s="6">
        <v>85.000000000000099</v>
      </c>
      <c r="B8400" s="32" t="s">
        <v>319</v>
      </c>
    </row>
    <row r="8401" spans="1:2" x14ac:dyDescent="0.25">
      <c r="A8401" s="6">
        <v>85.010000000000105</v>
      </c>
      <c r="B8401" s="32" t="s">
        <v>319</v>
      </c>
    </row>
    <row r="8402" spans="1:2" x14ac:dyDescent="0.25">
      <c r="A8402" s="6">
        <v>85.020000000000095</v>
      </c>
      <c r="B8402" s="32" t="s">
        <v>319</v>
      </c>
    </row>
    <row r="8403" spans="1:2" x14ac:dyDescent="0.25">
      <c r="A8403" s="6">
        <v>85.030000000000101</v>
      </c>
      <c r="B8403" s="32" t="s">
        <v>319</v>
      </c>
    </row>
    <row r="8404" spans="1:2" x14ac:dyDescent="0.25">
      <c r="A8404" s="6">
        <v>85.040000000000106</v>
      </c>
      <c r="B8404" s="32" t="s">
        <v>319</v>
      </c>
    </row>
    <row r="8405" spans="1:2" x14ac:dyDescent="0.25">
      <c r="A8405" s="6">
        <v>85.050000000000097</v>
      </c>
      <c r="B8405" s="32" t="s">
        <v>319</v>
      </c>
    </row>
    <row r="8406" spans="1:2" x14ac:dyDescent="0.25">
      <c r="A8406" s="6">
        <v>85.060000000000102</v>
      </c>
      <c r="B8406" s="32" t="s">
        <v>319</v>
      </c>
    </row>
    <row r="8407" spans="1:2" x14ac:dyDescent="0.25">
      <c r="A8407" s="6">
        <v>85.070000000000107</v>
      </c>
      <c r="B8407" s="32" t="s">
        <v>319</v>
      </c>
    </row>
    <row r="8408" spans="1:2" x14ac:dyDescent="0.25">
      <c r="A8408" s="6">
        <v>85.080000000000098</v>
      </c>
      <c r="B8408" s="32" t="s">
        <v>319</v>
      </c>
    </row>
    <row r="8409" spans="1:2" x14ac:dyDescent="0.25">
      <c r="A8409" s="6">
        <v>85.090000000000103</v>
      </c>
      <c r="B8409" s="32" t="s">
        <v>319</v>
      </c>
    </row>
    <row r="8410" spans="1:2" x14ac:dyDescent="0.25">
      <c r="A8410" s="6">
        <v>85.100000000000094</v>
      </c>
      <c r="B8410" s="32" t="s">
        <v>319</v>
      </c>
    </row>
    <row r="8411" spans="1:2" x14ac:dyDescent="0.25">
      <c r="A8411" s="6">
        <v>85.110000000000099</v>
      </c>
      <c r="B8411" s="32" t="s">
        <v>319</v>
      </c>
    </row>
    <row r="8412" spans="1:2" x14ac:dyDescent="0.25">
      <c r="A8412" s="6">
        <v>85.120000000000104</v>
      </c>
      <c r="B8412" s="32" t="s">
        <v>319</v>
      </c>
    </row>
    <row r="8413" spans="1:2" x14ac:dyDescent="0.25">
      <c r="A8413" s="6">
        <v>85.130000000000095</v>
      </c>
      <c r="B8413" s="32" t="s">
        <v>319</v>
      </c>
    </row>
    <row r="8414" spans="1:2" x14ac:dyDescent="0.25">
      <c r="A8414" s="6">
        <v>85.1400000000001</v>
      </c>
      <c r="B8414" s="32" t="s">
        <v>319</v>
      </c>
    </row>
    <row r="8415" spans="1:2" x14ac:dyDescent="0.25">
      <c r="A8415" s="6">
        <v>85.150000000000105</v>
      </c>
      <c r="B8415" s="32" t="s">
        <v>319</v>
      </c>
    </row>
    <row r="8416" spans="1:2" x14ac:dyDescent="0.25">
      <c r="A8416" s="6">
        <v>85.160000000000096</v>
      </c>
      <c r="B8416" s="32" t="s">
        <v>319</v>
      </c>
    </row>
    <row r="8417" spans="1:41" x14ac:dyDescent="0.25">
      <c r="A8417" s="6">
        <v>85.170000000000101</v>
      </c>
      <c r="B8417" s="32" t="s">
        <v>319</v>
      </c>
    </row>
    <row r="8418" spans="1:41" x14ac:dyDescent="0.25">
      <c r="A8418" s="6">
        <v>85.180000000000106</v>
      </c>
      <c r="B8418" s="32" t="s">
        <v>319</v>
      </c>
    </row>
    <row r="8419" spans="1:41" x14ac:dyDescent="0.25">
      <c r="A8419" s="6">
        <v>85.190000000000097</v>
      </c>
      <c r="B8419" s="32" t="s">
        <v>319</v>
      </c>
    </row>
    <row r="8420" spans="1:41" x14ac:dyDescent="0.25">
      <c r="A8420" s="6">
        <v>85.200000000000102</v>
      </c>
      <c r="B8420" s="32" t="s">
        <v>319</v>
      </c>
    </row>
    <row r="8421" spans="1:41" x14ac:dyDescent="0.25">
      <c r="A8421" s="6">
        <v>85.210000000000093</v>
      </c>
      <c r="B8421" s="32" t="s">
        <v>319</v>
      </c>
    </row>
    <row r="8422" spans="1:41" x14ac:dyDescent="0.25">
      <c r="A8422" s="6">
        <v>85.220000000000098</v>
      </c>
      <c r="B8422" s="32" t="s">
        <v>319</v>
      </c>
    </row>
    <row r="8423" spans="1:41" x14ac:dyDescent="0.25">
      <c r="A8423" s="6">
        <v>85.230000000000103</v>
      </c>
      <c r="B8423" s="32" t="s">
        <v>319</v>
      </c>
    </row>
    <row r="8424" spans="1:41" x14ac:dyDescent="0.25">
      <c r="A8424" s="6">
        <v>85.240000000000094</v>
      </c>
      <c r="B8424" s="32" t="s">
        <v>319</v>
      </c>
    </row>
    <row r="8425" spans="1:41" x14ac:dyDescent="0.25">
      <c r="A8425" s="6">
        <v>85.250000000000099</v>
      </c>
      <c r="B8425" s="32" t="s">
        <v>319</v>
      </c>
    </row>
    <row r="8426" spans="1:41" x14ac:dyDescent="0.25">
      <c r="A8426" s="6">
        <v>85.260000000000105</v>
      </c>
      <c r="B8426" s="32" t="s">
        <v>319</v>
      </c>
    </row>
    <row r="8427" spans="1:41" x14ac:dyDescent="0.25">
      <c r="A8427" s="6">
        <v>85.270000000000095</v>
      </c>
      <c r="B8427" s="32" t="s">
        <v>319</v>
      </c>
    </row>
    <row r="8428" spans="1:41" x14ac:dyDescent="0.25">
      <c r="A8428" s="6">
        <v>85.280000000000101</v>
      </c>
      <c r="B8428" s="32" t="s">
        <v>319</v>
      </c>
    </row>
    <row r="8429" spans="1:41" x14ac:dyDescent="0.25">
      <c r="A8429" s="6">
        <v>85.290000000000106</v>
      </c>
      <c r="B8429" s="32" t="s">
        <v>319</v>
      </c>
    </row>
    <row r="8430" spans="1:41" x14ac:dyDescent="0.25">
      <c r="A8430" s="6">
        <v>85.300000000000097</v>
      </c>
      <c r="B8430" s="32" t="s">
        <v>319</v>
      </c>
    </row>
    <row r="8431" spans="1:41" x14ac:dyDescent="0.25">
      <c r="A8431" s="6">
        <v>85.310000000000102</v>
      </c>
      <c r="B8431" s="32" t="s">
        <v>319</v>
      </c>
    </row>
    <row r="8432" spans="1:41" x14ac:dyDescent="0.25">
      <c r="A8432" s="6">
        <v>85.320000000000107</v>
      </c>
      <c r="B8432" s="32" t="s">
        <v>319</v>
      </c>
      <c r="AO8432" s="140">
        <f>'Ek.3-A'!L8432</f>
        <v>0</v>
      </c>
    </row>
    <row r="8433" spans="1:41" x14ac:dyDescent="0.25">
      <c r="A8433" s="6">
        <v>85.330000000000098</v>
      </c>
      <c r="B8433" s="32" t="s">
        <v>319</v>
      </c>
      <c r="AO8433" s="140"/>
    </row>
    <row r="8434" spans="1:41" x14ac:dyDescent="0.25">
      <c r="A8434" s="6">
        <v>85.340000000000103</v>
      </c>
      <c r="B8434" s="32" t="s">
        <v>319</v>
      </c>
      <c r="AO8434" s="140"/>
    </row>
    <row r="8435" spans="1:41" x14ac:dyDescent="0.25">
      <c r="A8435" s="6">
        <v>85.350000000000094</v>
      </c>
      <c r="B8435" s="32" t="s">
        <v>319</v>
      </c>
      <c r="AO8435" s="140"/>
    </row>
    <row r="8436" spans="1:41" x14ac:dyDescent="0.25">
      <c r="A8436" s="6">
        <v>85.360000000000099</v>
      </c>
      <c r="B8436" s="32" t="s">
        <v>319</v>
      </c>
    </row>
    <row r="8437" spans="1:41" x14ac:dyDescent="0.25">
      <c r="A8437" s="6">
        <v>85.370000000000104</v>
      </c>
      <c r="B8437" s="32" t="s">
        <v>319</v>
      </c>
    </row>
    <row r="8438" spans="1:41" x14ac:dyDescent="0.25">
      <c r="A8438" s="6">
        <v>85.380000000000095</v>
      </c>
      <c r="B8438" s="32" t="s">
        <v>319</v>
      </c>
    </row>
    <row r="8439" spans="1:41" x14ac:dyDescent="0.25">
      <c r="A8439" s="6">
        <v>85.3900000000001</v>
      </c>
      <c r="B8439" s="32" t="s">
        <v>319</v>
      </c>
    </row>
    <row r="8440" spans="1:41" x14ac:dyDescent="0.25">
      <c r="A8440" s="6">
        <v>85.400000000000105</v>
      </c>
      <c r="B8440" s="32" t="s">
        <v>319</v>
      </c>
    </row>
    <row r="8441" spans="1:41" x14ac:dyDescent="0.25">
      <c r="A8441" s="6">
        <v>85.410000000000096</v>
      </c>
      <c r="B8441" s="32" t="s">
        <v>319</v>
      </c>
    </row>
    <row r="8442" spans="1:41" x14ac:dyDescent="0.25">
      <c r="A8442" s="6">
        <v>85.420000000000101</v>
      </c>
      <c r="B8442" s="32" t="s">
        <v>319</v>
      </c>
    </row>
    <row r="8443" spans="1:41" x14ac:dyDescent="0.25">
      <c r="A8443" s="6">
        <v>85.430000000000106</v>
      </c>
      <c r="B8443" s="32" t="s">
        <v>319</v>
      </c>
    </row>
    <row r="8444" spans="1:41" x14ac:dyDescent="0.25">
      <c r="A8444" s="6">
        <v>85.440000000000097</v>
      </c>
      <c r="B8444" s="32" t="s">
        <v>319</v>
      </c>
    </row>
    <row r="8445" spans="1:41" x14ac:dyDescent="0.25">
      <c r="A8445" s="6">
        <v>85.450000000000102</v>
      </c>
      <c r="B8445" s="32" t="s">
        <v>319</v>
      </c>
    </row>
    <row r="8446" spans="1:41" x14ac:dyDescent="0.25">
      <c r="A8446" s="6">
        <v>85.460000000000093</v>
      </c>
      <c r="B8446" s="32" t="s">
        <v>319</v>
      </c>
    </row>
    <row r="8447" spans="1:41" x14ac:dyDescent="0.25">
      <c r="A8447" s="6">
        <v>85.470000000000098</v>
      </c>
      <c r="B8447" s="32" t="s">
        <v>319</v>
      </c>
    </row>
    <row r="8448" spans="1:41" x14ac:dyDescent="0.25">
      <c r="A8448" s="6">
        <v>85.480000000000103</v>
      </c>
      <c r="B8448" s="32" t="s">
        <v>319</v>
      </c>
    </row>
    <row r="8449" spans="1:2" x14ac:dyDescent="0.25">
      <c r="A8449" s="6">
        <v>85.490000000000094</v>
      </c>
      <c r="B8449" s="32" t="s">
        <v>319</v>
      </c>
    </row>
    <row r="8450" spans="1:2" x14ac:dyDescent="0.25">
      <c r="A8450" s="6">
        <v>85.500000000000099</v>
      </c>
      <c r="B8450" s="32" t="s">
        <v>319</v>
      </c>
    </row>
    <row r="8451" spans="1:2" x14ac:dyDescent="0.25">
      <c r="A8451" s="6">
        <v>85.510000000000105</v>
      </c>
      <c r="B8451" s="32" t="s">
        <v>319</v>
      </c>
    </row>
    <row r="8452" spans="1:2" x14ac:dyDescent="0.25">
      <c r="A8452" s="6">
        <v>85.520000000000095</v>
      </c>
      <c r="B8452" s="32" t="s">
        <v>319</v>
      </c>
    </row>
    <row r="8453" spans="1:2" x14ac:dyDescent="0.25">
      <c r="A8453" s="6">
        <v>85.530000000000101</v>
      </c>
      <c r="B8453" s="32" t="s">
        <v>319</v>
      </c>
    </row>
    <row r="8454" spans="1:2" x14ac:dyDescent="0.25">
      <c r="A8454" s="6">
        <v>85.540000000000106</v>
      </c>
      <c r="B8454" s="32" t="s">
        <v>319</v>
      </c>
    </row>
    <row r="8455" spans="1:2" x14ac:dyDescent="0.25">
      <c r="A8455" s="6">
        <v>85.550000000000097</v>
      </c>
      <c r="B8455" s="32" t="s">
        <v>319</v>
      </c>
    </row>
    <row r="8456" spans="1:2" x14ac:dyDescent="0.25">
      <c r="A8456" s="6">
        <v>85.560000000000102</v>
      </c>
      <c r="B8456" s="32" t="s">
        <v>319</v>
      </c>
    </row>
    <row r="8457" spans="1:2" x14ac:dyDescent="0.25">
      <c r="A8457" s="6">
        <v>85.570000000000107</v>
      </c>
      <c r="B8457" s="32" t="s">
        <v>319</v>
      </c>
    </row>
    <row r="8458" spans="1:2" x14ac:dyDescent="0.25">
      <c r="A8458" s="6">
        <v>85.580000000000098</v>
      </c>
      <c r="B8458" s="32" t="s">
        <v>319</v>
      </c>
    </row>
    <row r="8459" spans="1:2" x14ac:dyDescent="0.25">
      <c r="A8459" s="6">
        <v>85.590000000000103</v>
      </c>
      <c r="B8459" s="32" t="s">
        <v>319</v>
      </c>
    </row>
    <row r="8460" spans="1:2" x14ac:dyDescent="0.25">
      <c r="A8460" s="6">
        <v>85.600000000000094</v>
      </c>
      <c r="B8460" s="32" t="s">
        <v>319</v>
      </c>
    </row>
    <row r="8461" spans="1:2" x14ac:dyDescent="0.25">
      <c r="A8461" s="6">
        <v>85.610000000000099</v>
      </c>
      <c r="B8461" s="32" t="s">
        <v>319</v>
      </c>
    </row>
    <row r="8462" spans="1:2" x14ac:dyDescent="0.25">
      <c r="A8462" s="6">
        <v>85.620000000000104</v>
      </c>
      <c r="B8462" s="32" t="s">
        <v>319</v>
      </c>
    </row>
    <row r="8463" spans="1:2" x14ac:dyDescent="0.25">
      <c r="A8463" s="6">
        <v>85.630000000000095</v>
      </c>
      <c r="B8463" s="32" t="s">
        <v>319</v>
      </c>
    </row>
    <row r="8464" spans="1:2" x14ac:dyDescent="0.25">
      <c r="A8464" s="6">
        <v>85.6400000000001</v>
      </c>
      <c r="B8464" s="32" t="s">
        <v>319</v>
      </c>
    </row>
    <row r="8465" spans="1:41" x14ac:dyDescent="0.25">
      <c r="A8465" s="6">
        <v>85.650000000000105</v>
      </c>
      <c r="B8465" s="32" t="s">
        <v>319</v>
      </c>
    </row>
    <row r="8466" spans="1:41" x14ac:dyDescent="0.25">
      <c r="A8466" s="6">
        <v>85.660000000000096</v>
      </c>
      <c r="B8466" s="32" t="s">
        <v>319</v>
      </c>
    </row>
    <row r="8467" spans="1:41" x14ac:dyDescent="0.25">
      <c r="A8467" s="6">
        <v>85.670000000000101</v>
      </c>
      <c r="B8467" s="32" t="s">
        <v>319</v>
      </c>
    </row>
    <row r="8468" spans="1:41" x14ac:dyDescent="0.25">
      <c r="A8468" s="6">
        <v>85.680000000000106</v>
      </c>
      <c r="B8468" s="32" t="s">
        <v>319</v>
      </c>
    </row>
    <row r="8469" spans="1:41" x14ac:dyDescent="0.25">
      <c r="A8469" s="6">
        <v>85.690000000000097</v>
      </c>
      <c r="B8469" s="32" t="s">
        <v>319</v>
      </c>
    </row>
    <row r="8470" spans="1:41" x14ac:dyDescent="0.25">
      <c r="A8470" s="6">
        <v>85.700000000000102</v>
      </c>
      <c r="B8470" s="32" t="s">
        <v>319</v>
      </c>
      <c r="AO8470" s="140">
        <f>'Ek.3-A'!L8470</f>
        <v>0</v>
      </c>
    </row>
    <row r="8471" spans="1:41" x14ac:dyDescent="0.25">
      <c r="A8471" s="6">
        <v>85.710000000000093</v>
      </c>
      <c r="B8471" s="32" t="s">
        <v>319</v>
      </c>
    </row>
    <row r="8472" spans="1:41" x14ac:dyDescent="0.25">
      <c r="A8472" s="6">
        <v>85.720000000000098</v>
      </c>
      <c r="B8472" s="32" t="s">
        <v>319</v>
      </c>
    </row>
    <row r="8473" spans="1:41" x14ac:dyDescent="0.25">
      <c r="A8473" s="6">
        <v>85.730000000000103</v>
      </c>
      <c r="B8473" s="32" t="s">
        <v>319</v>
      </c>
    </row>
    <row r="8474" spans="1:41" x14ac:dyDescent="0.25">
      <c r="A8474" s="6">
        <v>85.740000000000094</v>
      </c>
      <c r="B8474" s="32" t="s">
        <v>319</v>
      </c>
    </row>
    <row r="8475" spans="1:41" x14ac:dyDescent="0.25">
      <c r="A8475" s="6">
        <v>85.750000000000099</v>
      </c>
      <c r="B8475" s="32" t="s">
        <v>319</v>
      </c>
    </row>
    <row r="8476" spans="1:41" x14ac:dyDescent="0.25">
      <c r="A8476" s="6">
        <v>85.760000000000105</v>
      </c>
      <c r="B8476" s="32" t="s">
        <v>319</v>
      </c>
    </row>
    <row r="8477" spans="1:41" x14ac:dyDescent="0.25">
      <c r="A8477" s="6">
        <v>85.770000000000095</v>
      </c>
      <c r="B8477" s="32" t="s">
        <v>319</v>
      </c>
    </row>
    <row r="8478" spans="1:41" x14ac:dyDescent="0.25">
      <c r="A8478" s="6">
        <v>85.780000000000101</v>
      </c>
      <c r="B8478" s="32" t="s">
        <v>319</v>
      </c>
    </row>
    <row r="8479" spans="1:41" x14ac:dyDescent="0.25">
      <c r="A8479" s="6">
        <v>85.790000000000106</v>
      </c>
      <c r="B8479" s="32" t="s">
        <v>319</v>
      </c>
    </row>
    <row r="8480" spans="1:41" x14ac:dyDescent="0.25">
      <c r="A8480" s="6">
        <v>85.800000000000097</v>
      </c>
      <c r="B8480" s="32" t="s">
        <v>319</v>
      </c>
    </row>
    <row r="8481" spans="1:2" x14ac:dyDescent="0.25">
      <c r="A8481" s="6">
        <v>85.810000000000102</v>
      </c>
      <c r="B8481" s="32" t="s">
        <v>319</v>
      </c>
    </row>
    <row r="8482" spans="1:2" x14ac:dyDescent="0.25">
      <c r="A8482" s="6">
        <v>85.820000000000107</v>
      </c>
      <c r="B8482" s="32" t="s">
        <v>319</v>
      </c>
    </row>
    <row r="8483" spans="1:2" x14ac:dyDescent="0.25">
      <c r="A8483" s="6">
        <v>85.830000000000098</v>
      </c>
      <c r="B8483" s="32" t="s">
        <v>319</v>
      </c>
    </row>
    <row r="8484" spans="1:2" x14ac:dyDescent="0.25">
      <c r="A8484" s="6">
        <v>85.840000000000103</v>
      </c>
      <c r="B8484" s="32" t="s">
        <v>319</v>
      </c>
    </row>
    <row r="8485" spans="1:2" x14ac:dyDescent="0.25">
      <c r="A8485" s="6">
        <v>85.850000000000094</v>
      </c>
      <c r="B8485" s="32" t="s">
        <v>319</v>
      </c>
    </row>
    <row r="8486" spans="1:2" x14ac:dyDescent="0.25">
      <c r="A8486" s="6">
        <v>85.860000000000099</v>
      </c>
      <c r="B8486" s="32" t="s">
        <v>319</v>
      </c>
    </row>
    <row r="8487" spans="1:2" x14ac:dyDescent="0.25">
      <c r="A8487" s="6">
        <v>85.870000000000104</v>
      </c>
      <c r="B8487" s="32" t="s">
        <v>319</v>
      </c>
    </row>
    <row r="8488" spans="1:2" x14ac:dyDescent="0.25">
      <c r="A8488" s="6">
        <v>85.880000000000095</v>
      </c>
      <c r="B8488" s="32" t="s">
        <v>319</v>
      </c>
    </row>
    <row r="8489" spans="1:2" x14ac:dyDescent="0.25">
      <c r="A8489" s="6">
        <v>85.8900000000001</v>
      </c>
      <c r="B8489" s="32" t="s">
        <v>319</v>
      </c>
    </row>
    <row r="8490" spans="1:2" x14ac:dyDescent="0.25">
      <c r="A8490" s="6">
        <v>85.900000000000105</v>
      </c>
      <c r="B8490" s="32" t="s">
        <v>319</v>
      </c>
    </row>
    <row r="8491" spans="1:2" x14ac:dyDescent="0.25">
      <c r="A8491" s="6">
        <v>85.910000000000096</v>
      </c>
      <c r="B8491" s="32" t="s">
        <v>319</v>
      </c>
    </row>
    <row r="8492" spans="1:2" x14ac:dyDescent="0.25">
      <c r="A8492" s="6">
        <v>85.920000000000101</v>
      </c>
      <c r="B8492" s="32" t="s">
        <v>319</v>
      </c>
    </row>
    <row r="8493" spans="1:2" x14ac:dyDescent="0.25">
      <c r="A8493" s="6">
        <v>85.930000000000106</v>
      </c>
      <c r="B8493" s="32" t="s">
        <v>319</v>
      </c>
    </row>
    <row r="8494" spans="1:2" x14ac:dyDescent="0.25">
      <c r="A8494" s="6">
        <v>85.940000000000097</v>
      </c>
      <c r="B8494" s="32" t="s">
        <v>319</v>
      </c>
    </row>
    <row r="8495" spans="1:2" x14ac:dyDescent="0.25">
      <c r="A8495" s="6">
        <v>85.950000000000102</v>
      </c>
      <c r="B8495" s="32" t="s">
        <v>319</v>
      </c>
    </row>
    <row r="8496" spans="1:2" x14ac:dyDescent="0.25">
      <c r="A8496" s="6">
        <v>85.960000000000093</v>
      </c>
      <c r="B8496" s="32" t="s">
        <v>319</v>
      </c>
    </row>
    <row r="8497" spans="1:41" x14ac:dyDescent="0.25">
      <c r="A8497" s="6">
        <v>85.970000000000098</v>
      </c>
      <c r="B8497" s="32" t="s">
        <v>319</v>
      </c>
    </row>
    <row r="8498" spans="1:41" x14ac:dyDescent="0.25">
      <c r="A8498" s="6">
        <v>85.980000000000103</v>
      </c>
      <c r="B8498" s="32" t="s">
        <v>319</v>
      </c>
    </row>
    <row r="8499" spans="1:41" x14ac:dyDescent="0.25">
      <c r="A8499" s="6">
        <v>85.990000000000094</v>
      </c>
      <c r="B8499" s="32" t="s">
        <v>319</v>
      </c>
    </row>
    <row r="8500" spans="1:41" x14ac:dyDescent="0.25">
      <c r="A8500" s="6">
        <v>86.000000000000099</v>
      </c>
      <c r="B8500" s="32" t="s">
        <v>319</v>
      </c>
    </row>
    <row r="8501" spans="1:41" x14ac:dyDescent="0.25">
      <c r="A8501" s="6">
        <v>86.010000000000105</v>
      </c>
      <c r="B8501" s="32" t="s">
        <v>319</v>
      </c>
    </row>
    <row r="8502" spans="1:41" x14ac:dyDescent="0.25">
      <c r="A8502" s="6">
        <v>86.020000000000095</v>
      </c>
      <c r="B8502" s="32" t="s">
        <v>319</v>
      </c>
    </row>
    <row r="8503" spans="1:41" x14ac:dyDescent="0.25">
      <c r="A8503" s="6">
        <v>86.030000000000101</v>
      </c>
      <c r="B8503" s="32" t="s">
        <v>319</v>
      </c>
    </row>
    <row r="8504" spans="1:41" x14ac:dyDescent="0.25">
      <c r="A8504" s="6">
        <v>86.040000000000106</v>
      </c>
      <c r="B8504" s="32" t="s">
        <v>319</v>
      </c>
    </row>
    <row r="8505" spans="1:41" x14ac:dyDescent="0.25">
      <c r="A8505" s="6">
        <v>86.050000000000097</v>
      </c>
      <c r="B8505" s="32" t="s">
        <v>319</v>
      </c>
    </row>
    <row r="8506" spans="1:41" x14ac:dyDescent="0.25">
      <c r="A8506" s="6">
        <v>86.060000000000102</v>
      </c>
      <c r="B8506" s="32" t="s">
        <v>319</v>
      </c>
    </row>
    <row r="8507" spans="1:41" x14ac:dyDescent="0.25">
      <c r="A8507" s="6">
        <v>86.070000000000107</v>
      </c>
      <c r="B8507" s="32" t="s">
        <v>319</v>
      </c>
    </row>
    <row r="8508" spans="1:41" x14ac:dyDescent="0.25">
      <c r="A8508" s="6">
        <v>86.080000000000098</v>
      </c>
      <c r="B8508" s="32" t="s">
        <v>319</v>
      </c>
      <c r="AO8508" s="140">
        <f>'Ek.3-A'!L8508</f>
        <v>0</v>
      </c>
    </row>
    <row r="8509" spans="1:41" x14ac:dyDescent="0.25">
      <c r="A8509" s="6">
        <v>86.090000000000103</v>
      </c>
      <c r="B8509" s="32" t="s">
        <v>319</v>
      </c>
    </row>
    <row r="8510" spans="1:41" x14ac:dyDescent="0.25">
      <c r="A8510" s="6">
        <v>86.100000000000094</v>
      </c>
      <c r="B8510" s="32" t="s">
        <v>319</v>
      </c>
    </row>
    <row r="8511" spans="1:41" x14ac:dyDescent="0.25">
      <c r="A8511" s="6">
        <v>86.110000000000099</v>
      </c>
      <c r="B8511" s="32" t="s">
        <v>319</v>
      </c>
    </row>
    <row r="8512" spans="1:41" x14ac:dyDescent="0.25">
      <c r="A8512" s="6">
        <v>86.120000000000104</v>
      </c>
      <c r="B8512" s="32" t="s">
        <v>319</v>
      </c>
    </row>
    <row r="8513" spans="1:2" x14ac:dyDescent="0.25">
      <c r="A8513" s="6">
        <v>86.130000000000095</v>
      </c>
      <c r="B8513" s="32" t="s">
        <v>319</v>
      </c>
    </row>
    <row r="8514" spans="1:2" x14ac:dyDescent="0.25">
      <c r="A8514" s="6">
        <v>86.1400000000001</v>
      </c>
      <c r="B8514" s="32" t="s">
        <v>319</v>
      </c>
    </row>
    <row r="8515" spans="1:2" x14ac:dyDescent="0.25">
      <c r="A8515" s="6">
        <v>86.150000000000105</v>
      </c>
      <c r="B8515" s="32" t="s">
        <v>319</v>
      </c>
    </row>
    <row r="8516" spans="1:2" x14ac:dyDescent="0.25">
      <c r="A8516" s="6">
        <v>86.160000000000096</v>
      </c>
      <c r="B8516" s="32" t="s">
        <v>319</v>
      </c>
    </row>
    <row r="8517" spans="1:2" x14ac:dyDescent="0.25">
      <c r="A8517" s="6">
        <v>86.170000000000101</v>
      </c>
      <c r="B8517" s="32" t="s">
        <v>319</v>
      </c>
    </row>
    <row r="8518" spans="1:2" x14ac:dyDescent="0.25">
      <c r="A8518" s="6">
        <v>86.180000000000106</v>
      </c>
      <c r="B8518" s="32" t="s">
        <v>319</v>
      </c>
    </row>
    <row r="8519" spans="1:2" x14ac:dyDescent="0.25">
      <c r="A8519" s="6">
        <v>86.190000000000097</v>
      </c>
      <c r="B8519" s="32" t="s">
        <v>319</v>
      </c>
    </row>
    <row r="8520" spans="1:2" x14ac:dyDescent="0.25">
      <c r="A8520" s="6">
        <v>86.200000000000102</v>
      </c>
      <c r="B8520" s="32" t="s">
        <v>319</v>
      </c>
    </row>
    <row r="8521" spans="1:2" x14ac:dyDescent="0.25">
      <c r="A8521" s="6">
        <v>86.210000000000093</v>
      </c>
      <c r="B8521" s="32" t="s">
        <v>319</v>
      </c>
    </row>
    <row r="8522" spans="1:2" x14ac:dyDescent="0.25">
      <c r="A8522" s="6">
        <v>86.220000000000098</v>
      </c>
      <c r="B8522" s="32" t="s">
        <v>319</v>
      </c>
    </row>
    <row r="8523" spans="1:2" x14ac:dyDescent="0.25">
      <c r="A8523" s="6">
        <v>86.230000000000103</v>
      </c>
      <c r="B8523" s="32" t="s">
        <v>319</v>
      </c>
    </row>
    <row r="8524" spans="1:2" x14ac:dyDescent="0.25">
      <c r="A8524" s="6">
        <v>86.240000000000094</v>
      </c>
      <c r="B8524" s="32" t="s">
        <v>319</v>
      </c>
    </row>
    <row r="8525" spans="1:2" x14ac:dyDescent="0.25">
      <c r="A8525" s="6">
        <v>86.250000000000099</v>
      </c>
      <c r="B8525" s="32" t="s">
        <v>319</v>
      </c>
    </row>
    <row r="8526" spans="1:2" x14ac:dyDescent="0.25">
      <c r="A8526" s="6">
        <v>86.260000000000105</v>
      </c>
      <c r="B8526" s="32" t="s">
        <v>319</v>
      </c>
    </row>
    <row r="8527" spans="1:2" x14ac:dyDescent="0.25">
      <c r="A8527" s="6">
        <v>86.270000000000095</v>
      </c>
      <c r="B8527" s="32" t="s">
        <v>319</v>
      </c>
    </row>
    <row r="8528" spans="1:2" x14ac:dyDescent="0.25">
      <c r="A8528" s="6">
        <v>86.280000000000101</v>
      </c>
      <c r="B8528" s="32" t="s">
        <v>319</v>
      </c>
    </row>
    <row r="8529" spans="1:2" x14ac:dyDescent="0.25">
      <c r="A8529" s="6">
        <v>86.290000000000106</v>
      </c>
      <c r="B8529" s="32" t="s">
        <v>319</v>
      </c>
    </row>
    <row r="8530" spans="1:2" x14ac:dyDescent="0.25">
      <c r="A8530" s="6">
        <v>86.300000000000097</v>
      </c>
      <c r="B8530" s="32" t="s">
        <v>319</v>
      </c>
    </row>
    <row r="8531" spans="1:2" x14ac:dyDescent="0.25">
      <c r="A8531" s="6">
        <v>86.310000000000102</v>
      </c>
      <c r="B8531" s="32" t="s">
        <v>319</v>
      </c>
    </row>
    <row r="8532" spans="1:2" x14ac:dyDescent="0.25">
      <c r="A8532" s="6">
        <v>86.320000000000107</v>
      </c>
      <c r="B8532" s="32" t="s">
        <v>319</v>
      </c>
    </row>
    <row r="8533" spans="1:2" x14ac:dyDescent="0.25">
      <c r="A8533" s="6">
        <v>86.330000000000098</v>
      </c>
      <c r="B8533" s="32" t="s">
        <v>319</v>
      </c>
    </row>
    <row r="8534" spans="1:2" x14ac:dyDescent="0.25">
      <c r="A8534" s="6">
        <v>86.340000000000103</v>
      </c>
      <c r="B8534" s="32" t="s">
        <v>319</v>
      </c>
    </row>
    <row r="8535" spans="1:2" x14ac:dyDescent="0.25">
      <c r="A8535" s="6">
        <v>86.350000000000094</v>
      </c>
      <c r="B8535" s="32" t="s">
        <v>319</v>
      </c>
    </row>
    <row r="8536" spans="1:2" x14ac:dyDescent="0.25">
      <c r="A8536" s="6">
        <v>86.360000000000099</v>
      </c>
      <c r="B8536" s="32" t="s">
        <v>319</v>
      </c>
    </row>
    <row r="8537" spans="1:2" x14ac:dyDescent="0.25">
      <c r="A8537" s="6">
        <v>86.370000000000104</v>
      </c>
      <c r="B8537" s="32" t="s">
        <v>319</v>
      </c>
    </row>
    <row r="8538" spans="1:2" x14ac:dyDescent="0.25">
      <c r="A8538" s="6">
        <v>86.380000000000095</v>
      </c>
      <c r="B8538" s="32" t="s">
        <v>319</v>
      </c>
    </row>
    <row r="8539" spans="1:2" x14ac:dyDescent="0.25">
      <c r="A8539" s="6">
        <v>86.3900000000001</v>
      </c>
      <c r="B8539" s="32" t="s">
        <v>319</v>
      </c>
    </row>
    <row r="8540" spans="1:2" x14ac:dyDescent="0.25">
      <c r="A8540" s="6">
        <v>86.400000000000105</v>
      </c>
      <c r="B8540" s="32" t="s">
        <v>319</v>
      </c>
    </row>
    <row r="8541" spans="1:2" x14ac:dyDescent="0.25">
      <c r="A8541" s="6">
        <v>86.410000000000096</v>
      </c>
      <c r="B8541" s="32" t="s">
        <v>319</v>
      </c>
    </row>
    <row r="8542" spans="1:2" x14ac:dyDescent="0.25">
      <c r="A8542" s="6">
        <v>86.420000000000101</v>
      </c>
      <c r="B8542" s="32" t="s">
        <v>319</v>
      </c>
    </row>
    <row r="8543" spans="1:2" x14ac:dyDescent="0.25">
      <c r="A8543" s="6">
        <v>86.430000000000106</v>
      </c>
      <c r="B8543" s="32" t="s">
        <v>319</v>
      </c>
    </row>
    <row r="8544" spans="1:2" x14ac:dyDescent="0.25">
      <c r="A8544" s="6">
        <v>86.440000000000097</v>
      </c>
      <c r="B8544" s="32" t="s">
        <v>319</v>
      </c>
    </row>
    <row r="8545" spans="1:41" x14ac:dyDescent="0.25">
      <c r="A8545" s="6">
        <v>86.450000000000102</v>
      </c>
      <c r="B8545" s="32" t="s">
        <v>319</v>
      </c>
    </row>
    <row r="8546" spans="1:41" x14ac:dyDescent="0.25">
      <c r="A8546" s="6">
        <v>86.460000000000093</v>
      </c>
      <c r="B8546" s="32" t="s">
        <v>319</v>
      </c>
      <c r="AO8546" s="140">
        <f>'Ek.3-A'!L8546</f>
        <v>0</v>
      </c>
    </row>
    <row r="8547" spans="1:41" x14ac:dyDescent="0.25">
      <c r="A8547" s="6">
        <v>86.470000000000098</v>
      </c>
      <c r="B8547" s="32" t="s">
        <v>319</v>
      </c>
    </row>
    <row r="8548" spans="1:41" x14ac:dyDescent="0.25">
      <c r="A8548" s="6">
        <v>86.480000000000103</v>
      </c>
      <c r="B8548" s="32" t="s">
        <v>319</v>
      </c>
    </row>
    <row r="8549" spans="1:41" x14ac:dyDescent="0.25">
      <c r="A8549" s="6">
        <v>86.490000000000094</v>
      </c>
      <c r="B8549" s="32" t="s">
        <v>319</v>
      </c>
    </row>
    <row r="8550" spans="1:41" x14ac:dyDescent="0.25">
      <c r="A8550" s="6">
        <v>86.500000000000099</v>
      </c>
      <c r="B8550" s="32" t="s">
        <v>319</v>
      </c>
    </row>
    <row r="8551" spans="1:41" x14ac:dyDescent="0.25">
      <c r="A8551" s="6">
        <v>86.510000000000105</v>
      </c>
      <c r="B8551" s="32" t="s">
        <v>319</v>
      </c>
    </row>
    <row r="8552" spans="1:41" x14ac:dyDescent="0.25">
      <c r="A8552" s="6">
        <v>86.520000000000095</v>
      </c>
      <c r="B8552" s="32" t="s">
        <v>319</v>
      </c>
    </row>
    <row r="8553" spans="1:41" x14ac:dyDescent="0.25">
      <c r="A8553" s="6">
        <v>86.530000000000101</v>
      </c>
      <c r="B8553" s="32" t="s">
        <v>319</v>
      </c>
    </row>
    <row r="8554" spans="1:41" x14ac:dyDescent="0.25">
      <c r="A8554" s="6">
        <v>86.540000000000106</v>
      </c>
      <c r="B8554" s="32" t="s">
        <v>319</v>
      </c>
    </row>
    <row r="8555" spans="1:41" x14ac:dyDescent="0.25">
      <c r="A8555" s="6">
        <v>86.550000000000097</v>
      </c>
      <c r="B8555" s="32" t="s">
        <v>319</v>
      </c>
    </row>
    <row r="8556" spans="1:41" x14ac:dyDescent="0.25">
      <c r="A8556" s="6">
        <v>86.560000000000102</v>
      </c>
      <c r="B8556" s="32" t="s">
        <v>319</v>
      </c>
    </row>
    <row r="8557" spans="1:41" x14ac:dyDescent="0.25">
      <c r="A8557" s="6">
        <v>86.570000000000107</v>
      </c>
      <c r="B8557" s="32" t="s">
        <v>319</v>
      </c>
    </row>
    <row r="8558" spans="1:41" x14ac:dyDescent="0.25">
      <c r="A8558" s="6">
        <v>86.580000000000098</v>
      </c>
      <c r="B8558" s="32" t="s">
        <v>319</v>
      </c>
    </row>
    <row r="8559" spans="1:41" x14ac:dyDescent="0.25">
      <c r="A8559" s="6">
        <v>86.590000000000103</v>
      </c>
      <c r="B8559" s="32" t="s">
        <v>319</v>
      </c>
    </row>
    <row r="8560" spans="1:41" x14ac:dyDescent="0.25">
      <c r="A8560" s="6">
        <v>86.600000000000094</v>
      </c>
      <c r="B8560" s="32" t="s">
        <v>319</v>
      </c>
    </row>
    <row r="8561" spans="1:2" x14ac:dyDescent="0.25">
      <c r="A8561" s="6">
        <v>86.610000000000099</v>
      </c>
      <c r="B8561" s="32" t="s">
        <v>319</v>
      </c>
    </row>
    <row r="8562" spans="1:2" x14ac:dyDescent="0.25">
      <c r="A8562" s="6">
        <v>86.620000000000104</v>
      </c>
      <c r="B8562" s="32" t="s">
        <v>319</v>
      </c>
    </row>
    <row r="8563" spans="1:2" x14ac:dyDescent="0.25">
      <c r="A8563" s="6">
        <v>86.630000000000095</v>
      </c>
      <c r="B8563" s="32" t="s">
        <v>319</v>
      </c>
    </row>
    <row r="8564" spans="1:2" x14ac:dyDescent="0.25">
      <c r="A8564" s="6">
        <v>86.6400000000001</v>
      </c>
      <c r="B8564" s="32" t="s">
        <v>319</v>
      </c>
    </row>
    <row r="8565" spans="1:2" x14ac:dyDescent="0.25">
      <c r="A8565" s="6">
        <v>86.650000000000105</v>
      </c>
      <c r="B8565" s="32" t="s">
        <v>319</v>
      </c>
    </row>
    <row r="8566" spans="1:2" x14ac:dyDescent="0.25">
      <c r="A8566" s="6">
        <v>86.660000000000096</v>
      </c>
      <c r="B8566" s="32" t="s">
        <v>319</v>
      </c>
    </row>
    <row r="8567" spans="1:2" x14ac:dyDescent="0.25">
      <c r="A8567" s="6">
        <v>86.670000000000101</v>
      </c>
      <c r="B8567" s="32" t="s">
        <v>319</v>
      </c>
    </row>
    <row r="8568" spans="1:2" x14ac:dyDescent="0.25">
      <c r="A8568" s="6">
        <v>86.680000000000106</v>
      </c>
      <c r="B8568" s="32" t="s">
        <v>319</v>
      </c>
    </row>
    <row r="8569" spans="1:2" x14ac:dyDescent="0.25">
      <c r="A8569" s="6">
        <v>86.690000000000097</v>
      </c>
      <c r="B8569" s="32" t="s">
        <v>319</v>
      </c>
    </row>
    <row r="8570" spans="1:2" x14ac:dyDescent="0.25">
      <c r="A8570" s="6">
        <v>86.700000000000102</v>
      </c>
      <c r="B8570" s="32" t="s">
        <v>319</v>
      </c>
    </row>
    <row r="8571" spans="1:2" x14ac:dyDescent="0.25">
      <c r="A8571" s="6">
        <v>86.710000000000093</v>
      </c>
      <c r="B8571" s="32" t="s">
        <v>319</v>
      </c>
    </row>
    <row r="8572" spans="1:2" x14ac:dyDescent="0.25">
      <c r="A8572" s="6">
        <v>86.720000000000098</v>
      </c>
      <c r="B8572" s="32" t="s">
        <v>319</v>
      </c>
    </row>
    <row r="8573" spans="1:2" x14ac:dyDescent="0.25">
      <c r="A8573" s="6">
        <v>86.730000000000103</v>
      </c>
      <c r="B8573" s="32" t="s">
        <v>319</v>
      </c>
    </row>
    <row r="8574" spans="1:2" x14ac:dyDescent="0.25">
      <c r="A8574" s="6">
        <v>86.740000000000094</v>
      </c>
      <c r="B8574" s="32" t="s">
        <v>319</v>
      </c>
    </row>
    <row r="8575" spans="1:2" x14ac:dyDescent="0.25">
      <c r="A8575" s="6">
        <v>86.750000000000099</v>
      </c>
      <c r="B8575" s="32" t="s">
        <v>319</v>
      </c>
    </row>
    <row r="8576" spans="1:2" x14ac:dyDescent="0.25">
      <c r="A8576" s="6">
        <v>86.760000000000105</v>
      </c>
      <c r="B8576" s="32" t="s">
        <v>319</v>
      </c>
    </row>
    <row r="8577" spans="1:41" x14ac:dyDescent="0.25">
      <c r="A8577" s="6">
        <v>86.770000000000095</v>
      </c>
      <c r="B8577" s="32" t="s">
        <v>319</v>
      </c>
    </row>
    <row r="8578" spans="1:41" x14ac:dyDescent="0.25">
      <c r="A8578" s="6">
        <v>86.780000000000101</v>
      </c>
      <c r="B8578" s="32" t="s">
        <v>319</v>
      </c>
    </row>
    <row r="8579" spans="1:41" x14ac:dyDescent="0.25">
      <c r="A8579" s="6">
        <v>86.790000000000106</v>
      </c>
      <c r="B8579" s="32" t="s">
        <v>319</v>
      </c>
    </row>
    <row r="8580" spans="1:41" x14ac:dyDescent="0.25">
      <c r="A8580" s="6">
        <v>86.800000000000097</v>
      </c>
      <c r="B8580" s="32" t="s">
        <v>319</v>
      </c>
    </row>
    <row r="8581" spans="1:41" x14ac:dyDescent="0.25">
      <c r="A8581" s="6">
        <v>86.810000000000102</v>
      </c>
      <c r="B8581" s="32" t="s">
        <v>319</v>
      </c>
    </row>
    <row r="8582" spans="1:41" x14ac:dyDescent="0.25">
      <c r="A8582" s="6">
        <v>86.820000000000107</v>
      </c>
      <c r="B8582" s="32" t="s">
        <v>319</v>
      </c>
    </row>
    <row r="8583" spans="1:41" x14ac:dyDescent="0.25">
      <c r="A8583" s="6">
        <v>86.830000000000098</v>
      </c>
      <c r="B8583" s="32" t="s">
        <v>319</v>
      </c>
    </row>
    <row r="8584" spans="1:41" x14ac:dyDescent="0.25">
      <c r="A8584" s="6">
        <v>86.840000000000103</v>
      </c>
      <c r="B8584" s="32" t="s">
        <v>319</v>
      </c>
      <c r="AO8584" s="140">
        <f>'Ek.3-A'!L8584</f>
        <v>0</v>
      </c>
    </row>
    <row r="8585" spans="1:41" x14ac:dyDescent="0.25">
      <c r="A8585" s="6">
        <v>86.850000000000094</v>
      </c>
      <c r="B8585" s="32" t="s">
        <v>319</v>
      </c>
    </row>
    <row r="8586" spans="1:41" x14ac:dyDescent="0.25">
      <c r="A8586" s="6">
        <v>86.860000000000099</v>
      </c>
      <c r="B8586" s="32" t="s">
        <v>319</v>
      </c>
    </row>
    <row r="8587" spans="1:41" x14ac:dyDescent="0.25">
      <c r="A8587" s="6">
        <v>86.870000000000104</v>
      </c>
      <c r="B8587" s="32" t="s">
        <v>319</v>
      </c>
    </row>
    <row r="8588" spans="1:41" x14ac:dyDescent="0.25">
      <c r="A8588" s="6">
        <v>86.880000000000095</v>
      </c>
      <c r="B8588" s="32" t="s">
        <v>319</v>
      </c>
    </row>
    <row r="8589" spans="1:41" x14ac:dyDescent="0.25">
      <c r="A8589" s="6">
        <v>86.8900000000001</v>
      </c>
      <c r="B8589" s="32" t="s">
        <v>319</v>
      </c>
    </row>
    <row r="8590" spans="1:41" x14ac:dyDescent="0.25">
      <c r="A8590" s="6">
        <v>86.900000000000105</v>
      </c>
      <c r="B8590" s="32" t="s">
        <v>319</v>
      </c>
    </row>
    <row r="8591" spans="1:41" x14ac:dyDescent="0.25">
      <c r="A8591" s="6">
        <v>86.910000000000096</v>
      </c>
      <c r="B8591" s="32" t="s">
        <v>319</v>
      </c>
    </row>
    <row r="8592" spans="1:41" x14ac:dyDescent="0.25">
      <c r="A8592" s="6">
        <v>86.920000000000101</v>
      </c>
      <c r="B8592" s="32" t="s">
        <v>319</v>
      </c>
    </row>
    <row r="8593" spans="1:2" x14ac:dyDescent="0.25">
      <c r="A8593" s="6">
        <v>86.930000000000106</v>
      </c>
      <c r="B8593" s="32" t="s">
        <v>319</v>
      </c>
    </row>
    <row r="8594" spans="1:2" x14ac:dyDescent="0.25">
      <c r="A8594" s="6">
        <v>86.940000000000097</v>
      </c>
      <c r="B8594" s="32" t="s">
        <v>319</v>
      </c>
    </row>
    <row r="8595" spans="1:2" x14ac:dyDescent="0.25">
      <c r="A8595" s="6">
        <v>86.950000000000102</v>
      </c>
      <c r="B8595" s="32" t="s">
        <v>319</v>
      </c>
    </row>
    <row r="8596" spans="1:2" x14ac:dyDescent="0.25">
      <c r="A8596" s="6">
        <v>86.960000000000093</v>
      </c>
      <c r="B8596" s="32" t="s">
        <v>319</v>
      </c>
    </row>
    <row r="8597" spans="1:2" x14ac:dyDescent="0.25">
      <c r="A8597" s="6">
        <v>86.970000000000098</v>
      </c>
      <c r="B8597" s="32" t="s">
        <v>319</v>
      </c>
    </row>
    <row r="8598" spans="1:2" x14ac:dyDescent="0.25">
      <c r="A8598" s="6">
        <v>86.980000000000103</v>
      </c>
      <c r="B8598" s="32" t="s">
        <v>319</v>
      </c>
    </row>
    <row r="8599" spans="1:2" x14ac:dyDescent="0.25">
      <c r="A8599" s="6">
        <v>86.990000000000094</v>
      </c>
      <c r="B8599" s="32" t="s">
        <v>319</v>
      </c>
    </row>
    <row r="8600" spans="1:2" x14ac:dyDescent="0.25">
      <c r="A8600" s="6">
        <v>87.000000000000099</v>
      </c>
      <c r="B8600" s="32" t="s">
        <v>319</v>
      </c>
    </row>
    <row r="8601" spans="1:2" x14ac:dyDescent="0.25">
      <c r="A8601" s="6">
        <v>87.010000000000105</v>
      </c>
      <c r="B8601" s="32" t="s">
        <v>319</v>
      </c>
    </row>
    <row r="8602" spans="1:2" x14ac:dyDescent="0.25">
      <c r="A8602" s="6">
        <v>87.020000000000095</v>
      </c>
      <c r="B8602" s="32" t="s">
        <v>319</v>
      </c>
    </row>
    <row r="8603" spans="1:2" x14ac:dyDescent="0.25">
      <c r="A8603" s="6">
        <v>87.030000000000101</v>
      </c>
      <c r="B8603" s="32" t="s">
        <v>319</v>
      </c>
    </row>
    <row r="8604" spans="1:2" x14ac:dyDescent="0.25">
      <c r="A8604" s="6">
        <v>87.040000000000106</v>
      </c>
      <c r="B8604" s="32" t="s">
        <v>319</v>
      </c>
    </row>
    <row r="8605" spans="1:2" x14ac:dyDescent="0.25">
      <c r="A8605" s="6">
        <v>87.050000000000097</v>
      </c>
      <c r="B8605" s="32" t="s">
        <v>319</v>
      </c>
    </row>
    <row r="8606" spans="1:2" x14ac:dyDescent="0.25">
      <c r="A8606" s="6">
        <v>87.060000000000102</v>
      </c>
      <c r="B8606" s="32" t="s">
        <v>319</v>
      </c>
    </row>
    <row r="8607" spans="1:2" x14ac:dyDescent="0.25">
      <c r="A8607" s="6">
        <v>87.070000000000107</v>
      </c>
      <c r="B8607" s="32" t="s">
        <v>319</v>
      </c>
    </row>
    <row r="8608" spans="1:2" x14ac:dyDescent="0.25">
      <c r="A8608" s="6">
        <v>87.080000000000098</v>
      </c>
      <c r="B8608" s="32" t="s">
        <v>319</v>
      </c>
    </row>
    <row r="8609" spans="1:41" x14ac:dyDescent="0.25">
      <c r="A8609" s="6">
        <v>87.090000000000103</v>
      </c>
      <c r="B8609" s="32" t="s">
        <v>319</v>
      </c>
    </row>
    <row r="8610" spans="1:41" x14ac:dyDescent="0.25">
      <c r="A8610" s="6">
        <v>87.100000000000094</v>
      </c>
      <c r="B8610" s="32" t="s">
        <v>319</v>
      </c>
    </row>
    <row r="8611" spans="1:41" x14ac:dyDescent="0.25">
      <c r="A8611" s="6">
        <v>87.110000000000099</v>
      </c>
      <c r="B8611" s="32" t="s">
        <v>319</v>
      </c>
    </row>
    <row r="8612" spans="1:41" x14ac:dyDescent="0.25">
      <c r="A8612" s="6">
        <v>87.120000000000104</v>
      </c>
      <c r="B8612" s="32" t="s">
        <v>319</v>
      </c>
    </row>
    <row r="8613" spans="1:41" x14ac:dyDescent="0.25">
      <c r="A8613" s="6">
        <v>87.130000000000095</v>
      </c>
      <c r="B8613" s="32" t="s">
        <v>319</v>
      </c>
    </row>
    <row r="8614" spans="1:41" x14ac:dyDescent="0.25">
      <c r="A8614" s="6">
        <v>87.1400000000001</v>
      </c>
      <c r="B8614" s="32" t="s">
        <v>319</v>
      </c>
    </row>
    <row r="8615" spans="1:41" x14ac:dyDescent="0.25">
      <c r="A8615" s="6">
        <v>87.150000000000105</v>
      </c>
      <c r="B8615" s="32" t="s">
        <v>319</v>
      </c>
    </row>
    <row r="8616" spans="1:41" x14ac:dyDescent="0.25">
      <c r="A8616" s="6">
        <v>87.160000000000096</v>
      </c>
      <c r="B8616" s="32" t="s">
        <v>319</v>
      </c>
    </row>
    <row r="8617" spans="1:41" x14ac:dyDescent="0.25">
      <c r="A8617" s="6">
        <v>87.170000000000101</v>
      </c>
      <c r="B8617" s="32" t="s">
        <v>319</v>
      </c>
    </row>
    <row r="8618" spans="1:41" x14ac:dyDescent="0.25">
      <c r="A8618" s="6">
        <v>87.180000000000106</v>
      </c>
      <c r="B8618" s="32" t="s">
        <v>319</v>
      </c>
    </row>
    <row r="8619" spans="1:41" x14ac:dyDescent="0.25">
      <c r="A8619" s="6">
        <v>87.190000000000097</v>
      </c>
      <c r="B8619" s="32" t="s">
        <v>319</v>
      </c>
    </row>
    <row r="8620" spans="1:41" x14ac:dyDescent="0.25">
      <c r="A8620" s="6">
        <v>87.200000000000102</v>
      </c>
      <c r="B8620" s="32" t="s">
        <v>319</v>
      </c>
    </row>
    <row r="8621" spans="1:41" x14ac:dyDescent="0.25">
      <c r="A8621" s="6">
        <v>87.210000000000093</v>
      </c>
      <c r="B8621" s="32" t="s">
        <v>319</v>
      </c>
    </row>
    <row r="8622" spans="1:41" x14ac:dyDescent="0.25">
      <c r="A8622" s="6">
        <v>87.220000000000098</v>
      </c>
      <c r="B8622" s="32" t="s">
        <v>319</v>
      </c>
      <c r="AO8622" s="140">
        <f>'Ek.3-A'!L8622</f>
        <v>0</v>
      </c>
    </row>
    <row r="8623" spans="1:41" x14ac:dyDescent="0.25">
      <c r="A8623" s="6">
        <v>87.230000000000103</v>
      </c>
      <c r="B8623" s="32" t="s">
        <v>319</v>
      </c>
    </row>
    <row r="8624" spans="1:41" x14ac:dyDescent="0.25">
      <c r="A8624" s="6">
        <v>87.240000000000094</v>
      </c>
      <c r="B8624" s="32" t="s">
        <v>319</v>
      </c>
    </row>
    <row r="8625" spans="1:2" x14ac:dyDescent="0.25">
      <c r="A8625" s="6">
        <v>87.250000000000099</v>
      </c>
      <c r="B8625" s="32" t="s">
        <v>319</v>
      </c>
    </row>
    <row r="8626" spans="1:2" x14ac:dyDescent="0.25">
      <c r="A8626" s="6">
        <v>87.260000000000105</v>
      </c>
      <c r="B8626" s="32" t="s">
        <v>319</v>
      </c>
    </row>
    <row r="8627" spans="1:2" x14ac:dyDescent="0.25">
      <c r="A8627" s="6">
        <v>87.270000000000095</v>
      </c>
      <c r="B8627" s="32" t="s">
        <v>319</v>
      </c>
    </row>
    <row r="8628" spans="1:2" x14ac:dyDescent="0.25">
      <c r="A8628" s="6">
        <v>87.280000000000101</v>
      </c>
      <c r="B8628" s="32" t="s">
        <v>319</v>
      </c>
    </row>
    <row r="8629" spans="1:2" x14ac:dyDescent="0.25">
      <c r="A8629" s="6">
        <v>87.290000000000106</v>
      </c>
      <c r="B8629" s="32" t="s">
        <v>319</v>
      </c>
    </row>
    <row r="8630" spans="1:2" x14ac:dyDescent="0.25">
      <c r="A8630" s="6">
        <v>87.300000000000097</v>
      </c>
      <c r="B8630" s="32" t="s">
        <v>319</v>
      </c>
    </row>
    <row r="8631" spans="1:2" x14ac:dyDescent="0.25">
      <c r="A8631" s="6">
        <v>87.310000000000102</v>
      </c>
      <c r="B8631" s="32" t="s">
        <v>319</v>
      </c>
    </row>
    <row r="8632" spans="1:2" x14ac:dyDescent="0.25">
      <c r="A8632" s="6">
        <v>87.320000000000107</v>
      </c>
      <c r="B8632" s="32" t="s">
        <v>319</v>
      </c>
    </row>
    <row r="8633" spans="1:2" x14ac:dyDescent="0.25">
      <c r="A8633" s="6">
        <v>87.330000000000098</v>
      </c>
      <c r="B8633" s="32" t="s">
        <v>319</v>
      </c>
    </row>
    <row r="8634" spans="1:2" x14ac:dyDescent="0.25">
      <c r="A8634" s="6">
        <v>87.340000000000103</v>
      </c>
      <c r="B8634" s="32" t="s">
        <v>319</v>
      </c>
    </row>
    <row r="8635" spans="1:2" x14ac:dyDescent="0.25">
      <c r="A8635" s="6">
        <v>87.350000000000094</v>
      </c>
      <c r="B8635" s="32" t="s">
        <v>319</v>
      </c>
    </row>
    <row r="8636" spans="1:2" x14ac:dyDescent="0.25">
      <c r="A8636" s="6">
        <v>87.360000000000099</v>
      </c>
      <c r="B8636" s="32" t="s">
        <v>319</v>
      </c>
    </row>
    <row r="8637" spans="1:2" x14ac:dyDescent="0.25">
      <c r="A8637" s="6">
        <v>87.370000000000104</v>
      </c>
      <c r="B8637" s="32" t="s">
        <v>319</v>
      </c>
    </row>
    <row r="8638" spans="1:2" x14ac:dyDescent="0.25">
      <c r="A8638" s="6">
        <v>87.380000000000095</v>
      </c>
      <c r="B8638" s="32" t="s">
        <v>319</v>
      </c>
    </row>
    <row r="8639" spans="1:2" x14ac:dyDescent="0.25">
      <c r="A8639" s="6">
        <v>87.3900000000001</v>
      </c>
      <c r="B8639" s="32" t="s">
        <v>319</v>
      </c>
    </row>
    <row r="8640" spans="1:2" x14ac:dyDescent="0.25">
      <c r="A8640" s="6">
        <v>87.400000000000105</v>
      </c>
      <c r="B8640" s="32" t="s">
        <v>319</v>
      </c>
    </row>
    <row r="8641" spans="1:2" x14ac:dyDescent="0.25">
      <c r="A8641" s="6">
        <v>87.410000000000096</v>
      </c>
      <c r="B8641" s="32" t="s">
        <v>319</v>
      </c>
    </row>
    <row r="8642" spans="1:2" x14ac:dyDescent="0.25">
      <c r="A8642" s="6">
        <v>87.420000000000101</v>
      </c>
      <c r="B8642" s="32" t="s">
        <v>319</v>
      </c>
    </row>
    <row r="8643" spans="1:2" x14ac:dyDescent="0.25">
      <c r="A8643" s="6">
        <v>87.430000000000106</v>
      </c>
      <c r="B8643" s="32" t="s">
        <v>319</v>
      </c>
    </row>
    <row r="8644" spans="1:2" x14ac:dyDescent="0.25">
      <c r="A8644" s="6">
        <v>87.440000000000097</v>
      </c>
      <c r="B8644" s="32" t="s">
        <v>319</v>
      </c>
    </row>
    <row r="8645" spans="1:2" x14ac:dyDescent="0.25">
      <c r="A8645" s="6">
        <v>87.450000000000102</v>
      </c>
      <c r="B8645" s="32" t="s">
        <v>319</v>
      </c>
    </row>
    <row r="8646" spans="1:2" x14ac:dyDescent="0.25">
      <c r="A8646" s="6">
        <v>87.460000000000093</v>
      </c>
      <c r="B8646" s="32" t="s">
        <v>319</v>
      </c>
    </row>
    <row r="8647" spans="1:2" x14ac:dyDescent="0.25">
      <c r="A8647" s="6">
        <v>87.470000000000098</v>
      </c>
      <c r="B8647" s="32" t="s">
        <v>319</v>
      </c>
    </row>
    <row r="8648" spans="1:2" x14ac:dyDescent="0.25">
      <c r="A8648" s="6">
        <v>87.480000000000103</v>
      </c>
      <c r="B8648" s="32" t="s">
        <v>319</v>
      </c>
    </row>
    <row r="8649" spans="1:2" x14ac:dyDescent="0.25">
      <c r="A8649" s="6">
        <v>87.490000000000094</v>
      </c>
      <c r="B8649" s="32" t="s">
        <v>319</v>
      </c>
    </row>
    <row r="8650" spans="1:2" x14ac:dyDescent="0.25">
      <c r="A8650" s="6">
        <v>87.500000000000099</v>
      </c>
      <c r="B8650" s="32" t="s">
        <v>319</v>
      </c>
    </row>
    <row r="8651" spans="1:2" x14ac:dyDescent="0.25">
      <c r="A8651" s="6">
        <v>87.510000000000105</v>
      </c>
      <c r="B8651" s="32" t="s">
        <v>319</v>
      </c>
    </row>
    <row r="8652" spans="1:2" x14ac:dyDescent="0.25">
      <c r="A8652" s="6">
        <v>87.520000000000095</v>
      </c>
      <c r="B8652" s="32" t="s">
        <v>319</v>
      </c>
    </row>
    <row r="8653" spans="1:2" x14ac:dyDescent="0.25">
      <c r="A8653" s="6">
        <v>87.530000000000101</v>
      </c>
      <c r="B8653" s="32" t="s">
        <v>319</v>
      </c>
    </row>
    <row r="8654" spans="1:2" x14ac:dyDescent="0.25">
      <c r="A8654" s="6">
        <v>87.540000000000106</v>
      </c>
      <c r="B8654" s="32" t="s">
        <v>319</v>
      </c>
    </row>
    <row r="8655" spans="1:2" x14ac:dyDescent="0.25">
      <c r="A8655" s="6">
        <v>87.550000000000097</v>
      </c>
      <c r="B8655" s="32" t="s">
        <v>319</v>
      </c>
    </row>
    <row r="8656" spans="1:2" x14ac:dyDescent="0.25">
      <c r="A8656" s="6">
        <v>87.560000000000102</v>
      </c>
      <c r="B8656" s="32" t="s">
        <v>319</v>
      </c>
    </row>
    <row r="8657" spans="1:41" x14ac:dyDescent="0.25">
      <c r="A8657" s="6">
        <v>87.570000000000107</v>
      </c>
      <c r="B8657" s="32" t="s">
        <v>319</v>
      </c>
    </row>
    <row r="8658" spans="1:41" x14ac:dyDescent="0.25">
      <c r="A8658" s="6">
        <v>87.580000000000098</v>
      </c>
      <c r="B8658" s="32" t="s">
        <v>319</v>
      </c>
    </row>
    <row r="8659" spans="1:41" x14ac:dyDescent="0.25">
      <c r="A8659" s="6">
        <v>87.590000000000103</v>
      </c>
      <c r="B8659" s="32" t="s">
        <v>319</v>
      </c>
    </row>
    <row r="8660" spans="1:41" x14ac:dyDescent="0.25">
      <c r="A8660" s="6">
        <v>87.600000000000094</v>
      </c>
      <c r="B8660" s="32" t="s">
        <v>319</v>
      </c>
      <c r="AO8660" s="140">
        <f>'Ek.3-A'!L8660</f>
        <v>0</v>
      </c>
    </row>
    <row r="8661" spans="1:41" x14ac:dyDescent="0.25">
      <c r="A8661" s="6">
        <v>87.610000000000099</v>
      </c>
      <c r="B8661" s="32" t="s">
        <v>319</v>
      </c>
    </row>
    <row r="8662" spans="1:41" x14ac:dyDescent="0.25">
      <c r="A8662" s="6">
        <v>87.620000000000104</v>
      </c>
      <c r="B8662" s="32" t="s">
        <v>319</v>
      </c>
    </row>
    <row r="8663" spans="1:41" x14ac:dyDescent="0.25">
      <c r="A8663" s="6">
        <v>87.630000000000095</v>
      </c>
      <c r="B8663" s="32" t="s">
        <v>319</v>
      </c>
    </row>
    <row r="8664" spans="1:41" x14ac:dyDescent="0.25">
      <c r="A8664" s="6">
        <v>87.6400000000001</v>
      </c>
      <c r="B8664" s="32" t="s">
        <v>319</v>
      </c>
    </row>
    <row r="8665" spans="1:41" x14ac:dyDescent="0.25">
      <c r="A8665" s="6">
        <v>87.650000000000105</v>
      </c>
      <c r="B8665" s="32" t="s">
        <v>319</v>
      </c>
    </row>
    <row r="8666" spans="1:41" x14ac:dyDescent="0.25">
      <c r="A8666" s="6">
        <v>87.660000000000096</v>
      </c>
      <c r="B8666" s="32" t="s">
        <v>319</v>
      </c>
    </row>
    <row r="8667" spans="1:41" x14ac:dyDescent="0.25">
      <c r="A8667" s="6">
        <v>87.670000000000101</v>
      </c>
      <c r="B8667" s="32" t="s">
        <v>319</v>
      </c>
    </row>
    <row r="8668" spans="1:41" x14ac:dyDescent="0.25">
      <c r="A8668" s="6">
        <v>87.680000000000106</v>
      </c>
      <c r="B8668" s="32" t="s">
        <v>319</v>
      </c>
    </row>
    <row r="8669" spans="1:41" x14ac:dyDescent="0.25">
      <c r="A8669" s="6">
        <v>87.690000000000097</v>
      </c>
      <c r="B8669" s="32" t="s">
        <v>319</v>
      </c>
    </row>
    <row r="8670" spans="1:41" x14ac:dyDescent="0.25">
      <c r="A8670" s="6">
        <v>87.700000000000102</v>
      </c>
      <c r="B8670" s="32" t="s">
        <v>319</v>
      </c>
    </row>
    <row r="8671" spans="1:41" x14ac:dyDescent="0.25">
      <c r="A8671" s="6">
        <v>87.710000000000093</v>
      </c>
      <c r="B8671" s="32" t="s">
        <v>319</v>
      </c>
    </row>
    <row r="8672" spans="1:41" x14ac:dyDescent="0.25">
      <c r="A8672" s="6">
        <v>87.720000000000098</v>
      </c>
      <c r="B8672" s="32" t="s">
        <v>319</v>
      </c>
    </row>
    <row r="8673" spans="1:2" x14ac:dyDescent="0.25">
      <c r="A8673" s="6">
        <v>87.730000000000103</v>
      </c>
      <c r="B8673" s="32" t="s">
        <v>319</v>
      </c>
    </row>
    <row r="8674" spans="1:2" x14ac:dyDescent="0.25">
      <c r="A8674" s="6">
        <v>87.740000000000094</v>
      </c>
      <c r="B8674" s="32" t="s">
        <v>319</v>
      </c>
    </row>
    <row r="8675" spans="1:2" x14ac:dyDescent="0.25">
      <c r="A8675" s="6">
        <v>87.750000000000099</v>
      </c>
      <c r="B8675" s="32" t="s">
        <v>319</v>
      </c>
    </row>
    <row r="8676" spans="1:2" x14ac:dyDescent="0.25">
      <c r="A8676" s="6">
        <v>87.760000000000105</v>
      </c>
      <c r="B8676" s="32" t="s">
        <v>319</v>
      </c>
    </row>
    <row r="8677" spans="1:2" x14ac:dyDescent="0.25">
      <c r="A8677" s="6">
        <v>87.770000000000095</v>
      </c>
      <c r="B8677" s="32" t="s">
        <v>319</v>
      </c>
    </row>
    <row r="8678" spans="1:2" x14ac:dyDescent="0.25">
      <c r="A8678" s="6">
        <v>87.780000000000101</v>
      </c>
      <c r="B8678" s="32" t="s">
        <v>319</v>
      </c>
    </row>
    <row r="8679" spans="1:2" x14ac:dyDescent="0.25">
      <c r="A8679" s="6">
        <v>87.790000000000106</v>
      </c>
      <c r="B8679" s="32" t="s">
        <v>319</v>
      </c>
    </row>
    <row r="8680" spans="1:2" x14ac:dyDescent="0.25">
      <c r="A8680" s="6">
        <v>87.800000000000097</v>
      </c>
      <c r="B8680" s="32" t="s">
        <v>319</v>
      </c>
    </row>
    <row r="8681" spans="1:2" x14ac:dyDescent="0.25">
      <c r="A8681" s="6">
        <v>87.810000000000102</v>
      </c>
      <c r="B8681" s="32" t="s">
        <v>319</v>
      </c>
    </row>
    <row r="8682" spans="1:2" x14ac:dyDescent="0.25">
      <c r="A8682" s="6">
        <v>87.820000000000107</v>
      </c>
      <c r="B8682" s="32" t="s">
        <v>319</v>
      </c>
    </row>
    <row r="8683" spans="1:2" x14ac:dyDescent="0.25">
      <c r="A8683" s="6">
        <v>87.830000000000098</v>
      </c>
      <c r="B8683" s="32" t="s">
        <v>319</v>
      </c>
    </row>
    <row r="8684" spans="1:2" x14ac:dyDescent="0.25">
      <c r="A8684" s="6">
        <v>87.840000000000103</v>
      </c>
      <c r="B8684" s="32" t="s">
        <v>319</v>
      </c>
    </row>
    <row r="8685" spans="1:2" x14ac:dyDescent="0.25">
      <c r="A8685" s="6">
        <v>87.850000000000094</v>
      </c>
      <c r="B8685" s="32" t="s">
        <v>319</v>
      </c>
    </row>
    <row r="8686" spans="1:2" x14ac:dyDescent="0.25">
      <c r="A8686" s="6">
        <v>87.860000000000099</v>
      </c>
      <c r="B8686" s="32" t="s">
        <v>319</v>
      </c>
    </row>
    <row r="8687" spans="1:2" x14ac:dyDescent="0.25">
      <c r="A8687" s="6">
        <v>87.870000000000104</v>
      </c>
      <c r="B8687" s="32" t="s">
        <v>319</v>
      </c>
    </row>
    <row r="8688" spans="1:2" x14ac:dyDescent="0.25">
      <c r="A8688" s="6">
        <v>87.880000000000095</v>
      </c>
      <c r="B8688" s="32" t="s">
        <v>319</v>
      </c>
    </row>
    <row r="8689" spans="1:2" x14ac:dyDescent="0.25">
      <c r="A8689" s="6">
        <v>87.8900000000001</v>
      </c>
      <c r="B8689" s="32" t="s">
        <v>319</v>
      </c>
    </row>
    <row r="8690" spans="1:2" x14ac:dyDescent="0.25">
      <c r="A8690" s="6">
        <v>87.900000000000105</v>
      </c>
      <c r="B8690" s="32" t="s">
        <v>319</v>
      </c>
    </row>
    <row r="8691" spans="1:2" x14ac:dyDescent="0.25">
      <c r="A8691" s="6">
        <v>87.910000000000096</v>
      </c>
      <c r="B8691" s="32" t="s">
        <v>319</v>
      </c>
    </row>
    <row r="8692" spans="1:2" x14ac:dyDescent="0.25">
      <c r="A8692" s="6">
        <v>87.920000000000101</v>
      </c>
      <c r="B8692" s="32" t="s">
        <v>319</v>
      </c>
    </row>
    <row r="8693" spans="1:2" x14ac:dyDescent="0.25">
      <c r="A8693" s="6">
        <v>87.930000000000106</v>
      </c>
      <c r="B8693" s="32" t="s">
        <v>319</v>
      </c>
    </row>
    <row r="8694" spans="1:2" x14ac:dyDescent="0.25">
      <c r="A8694" s="6">
        <v>87.940000000000097</v>
      </c>
      <c r="B8694" s="32" t="s">
        <v>319</v>
      </c>
    </row>
    <row r="8695" spans="1:2" x14ac:dyDescent="0.25">
      <c r="A8695" s="6">
        <v>87.950000000000102</v>
      </c>
      <c r="B8695" s="32" t="s">
        <v>319</v>
      </c>
    </row>
    <row r="8696" spans="1:2" x14ac:dyDescent="0.25">
      <c r="A8696" s="6">
        <v>87.960000000000093</v>
      </c>
      <c r="B8696" s="32" t="s">
        <v>319</v>
      </c>
    </row>
    <row r="8697" spans="1:2" x14ac:dyDescent="0.25">
      <c r="A8697" s="6">
        <v>87.970000000000098</v>
      </c>
      <c r="B8697" s="32" t="s">
        <v>319</v>
      </c>
    </row>
    <row r="8698" spans="1:2" x14ac:dyDescent="0.25">
      <c r="A8698" s="6">
        <v>87.980000000000103</v>
      </c>
      <c r="B8698" s="32" t="s">
        <v>319</v>
      </c>
    </row>
    <row r="8699" spans="1:2" x14ac:dyDescent="0.25">
      <c r="A8699" s="6">
        <v>87.990000000000094</v>
      </c>
      <c r="B8699" s="32" t="s">
        <v>319</v>
      </c>
    </row>
    <row r="8700" spans="1:2" x14ac:dyDescent="0.25">
      <c r="A8700" s="6">
        <v>88.000000000000099</v>
      </c>
      <c r="B8700" s="32" t="s">
        <v>319</v>
      </c>
    </row>
    <row r="8701" spans="1:2" x14ac:dyDescent="0.25">
      <c r="A8701" s="6">
        <v>88.010000000000105</v>
      </c>
      <c r="B8701" s="32" t="s">
        <v>319</v>
      </c>
    </row>
    <row r="8702" spans="1:2" x14ac:dyDescent="0.25">
      <c r="A8702" s="6">
        <v>88.020000000000095</v>
      </c>
      <c r="B8702" s="32" t="s">
        <v>319</v>
      </c>
    </row>
    <row r="8703" spans="1:2" x14ac:dyDescent="0.25">
      <c r="A8703" s="6">
        <v>88.030000000000101</v>
      </c>
      <c r="B8703" s="32" t="s">
        <v>319</v>
      </c>
    </row>
    <row r="8704" spans="1:2" x14ac:dyDescent="0.25">
      <c r="A8704" s="6">
        <v>88.040000000000106</v>
      </c>
      <c r="B8704" s="32" t="s">
        <v>319</v>
      </c>
    </row>
    <row r="8705" spans="1:2" x14ac:dyDescent="0.25">
      <c r="A8705" s="6">
        <v>88.050000000000097</v>
      </c>
      <c r="B8705" s="32" t="s">
        <v>319</v>
      </c>
    </row>
    <row r="8706" spans="1:2" x14ac:dyDescent="0.25">
      <c r="A8706" s="6">
        <v>88.060000000000102</v>
      </c>
      <c r="B8706" s="32" t="s">
        <v>319</v>
      </c>
    </row>
    <row r="8707" spans="1:2" x14ac:dyDescent="0.25">
      <c r="A8707" s="6">
        <v>88.070000000000107</v>
      </c>
      <c r="B8707" s="32" t="s">
        <v>319</v>
      </c>
    </row>
    <row r="8708" spans="1:2" x14ac:dyDescent="0.25">
      <c r="A8708" s="6">
        <v>88.080000000000098</v>
      </c>
      <c r="B8708" s="32" t="s">
        <v>319</v>
      </c>
    </row>
    <row r="8709" spans="1:2" x14ac:dyDescent="0.25">
      <c r="A8709" s="6">
        <v>88.090000000000103</v>
      </c>
      <c r="B8709" s="32" t="s">
        <v>319</v>
      </c>
    </row>
    <row r="8710" spans="1:2" x14ac:dyDescent="0.25">
      <c r="A8710" s="6">
        <v>88.100000000000094</v>
      </c>
      <c r="B8710" s="32" t="s">
        <v>319</v>
      </c>
    </row>
    <row r="8711" spans="1:2" x14ac:dyDescent="0.25">
      <c r="A8711" s="6">
        <v>88.110000000000099</v>
      </c>
      <c r="B8711" s="32" t="s">
        <v>319</v>
      </c>
    </row>
    <row r="8712" spans="1:2" x14ac:dyDescent="0.25">
      <c r="A8712" s="6">
        <v>88.120000000000104</v>
      </c>
      <c r="B8712" s="32" t="s">
        <v>319</v>
      </c>
    </row>
    <row r="8713" spans="1:2" x14ac:dyDescent="0.25">
      <c r="A8713" s="6">
        <v>88.130000000000095</v>
      </c>
      <c r="B8713" s="32" t="s">
        <v>319</v>
      </c>
    </row>
    <row r="8714" spans="1:2" x14ac:dyDescent="0.25">
      <c r="A8714" s="6">
        <v>88.1400000000001</v>
      </c>
      <c r="B8714" s="32" t="s">
        <v>319</v>
      </c>
    </row>
    <row r="8715" spans="1:2" x14ac:dyDescent="0.25">
      <c r="A8715" s="6">
        <v>88.150000000000105</v>
      </c>
      <c r="B8715" s="32" t="s">
        <v>319</v>
      </c>
    </row>
    <row r="8716" spans="1:2" x14ac:dyDescent="0.25">
      <c r="A8716" s="6">
        <v>88.160000000000096</v>
      </c>
      <c r="B8716" s="32" t="s">
        <v>319</v>
      </c>
    </row>
    <row r="8717" spans="1:2" x14ac:dyDescent="0.25">
      <c r="A8717" s="6">
        <v>88.170000000000101</v>
      </c>
      <c r="B8717" s="32" t="s">
        <v>319</v>
      </c>
    </row>
    <row r="8718" spans="1:2" x14ac:dyDescent="0.25">
      <c r="A8718" s="6">
        <v>88.180000000000106</v>
      </c>
      <c r="B8718" s="32" t="s">
        <v>319</v>
      </c>
    </row>
    <row r="8719" spans="1:2" x14ac:dyDescent="0.25">
      <c r="A8719" s="6">
        <v>88.190000000000097</v>
      </c>
      <c r="B8719" s="32" t="s">
        <v>319</v>
      </c>
    </row>
    <row r="8720" spans="1:2" x14ac:dyDescent="0.25">
      <c r="A8720" s="6">
        <v>88.200000000000102</v>
      </c>
      <c r="B8720" s="32" t="s">
        <v>319</v>
      </c>
    </row>
    <row r="8721" spans="1:2" x14ac:dyDescent="0.25">
      <c r="A8721" s="6">
        <v>88.210000000000093</v>
      </c>
      <c r="B8721" s="32" t="s">
        <v>319</v>
      </c>
    </row>
    <row r="8722" spans="1:2" x14ac:dyDescent="0.25">
      <c r="A8722" s="6">
        <v>88.220000000000098</v>
      </c>
      <c r="B8722" s="32" t="s">
        <v>319</v>
      </c>
    </row>
    <row r="8723" spans="1:2" x14ac:dyDescent="0.25">
      <c r="A8723" s="6">
        <v>88.230000000000103</v>
      </c>
      <c r="B8723" s="32" t="s">
        <v>319</v>
      </c>
    </row>
    <row r="8724" spans="1:2" x14ac:dyDescent="0.25">
      <c r="A8724" s="6">
        <v>88.240000000000094</v>
      </c>
      <c r="B8724" s="32" t="s">
        <v>319</v>
      </c>
    </row>
    <row r="8725" spans="1:2" x14ac:dyDescent="0.25">
      <c r="A8725" s="6">
        <v>88.250000000000099</v>
      </c>
      <c r="B8725" s="32" t="s">
        <v>319</v>
      </c>
    </row>
    <row r="8726" spans="1:2" x14ac:dyDescent="0.25">
      <c r="A8726" s="6">
        <v>88.260000000000105</v>
      </c>
      <c r="B8726" s="32" t="s">
        <v>319</v>
      </c>
    </row>
    <row r="8727" spans="1:2" x14ac:dyDescent="0.25">
      <c r="A8727" s="6">
        <v>88.270000000000095</v>
      </c>
      <c r="B8727" s="32" t="s">
        <v>319</v>
      </c>
    </row>
    <row r="8728" spans="1:2" x14ac:dyDescent="0.25">
      <c r="A8728" s="6">
        <v>88.280000000000101</v>
      </c>
      <c r="B8728" s="32" t="s">
        <v>319</v>
      </c>
    </row>
    <row r="8729" spans="1:2" x14ac:dyDescent="0.25">
      <c r="A8729" s="6">
        <v>88.290000000000106</v>
      </c>
      <c r="B8729" s="32" t="s">
        <v>319</v>
      </c>
    </row>
    <row r="8730" spans="1:2" x14ac:dyDescent="0.25">
      <c r="A8730" s="6">
        <v>88.300000000000097</v>
      </c>
      <c r="B8730" s="32" t="s">
        <v>319</v>
      </c>
    </row>
    <row r="8731" spans="1:2" x14ac:dyDescent="0.25">
      <c r="A8731" s="6">
        <v>88.310000000000102</v>
      </c>
      <c r="B8731" s="32" t="s">
        <v>319</v>
      </c>
    </row>
    <row r="8732" spans="1:2" x14ac:dyDescent="0.25">
      <c r="A8732" s="6">
        <v>88.320000000000107</v>
      </c>
      <c r="B8732" s="32" t="s">
        <v>319</v>
      </c>
    </row>
    <row r="8733" spans="1:2" x14ac:dyDescent="0.25">
      <c r="A8733" s="6">
        <v>88.330000000000098</v>
      </c>
      <c r="B8733" s="32" t="s">
        <v>319</v>
      </c>
    </row>
    <row r="8734" spans="1:2" x14ac:dyDescent="0.25">
      <c r="A8734" s="6">
        <v>88.340000000000103</v>
      </c>
      <c r="B8734" s="32" t="s">
        <v>319</v>
      </c>
    </row>
    <row r="8735" spans="1:2" x14ac:dyDescent="0.25">
      <c r="A8735" s="6">
        <v>88.350000000000094</v>
      </c>
      <c r="B8735" s="32" t="s">
        <v>319</v>
      </c>
    </row>
    <row r="8736" spans="1:2" x14ac:dyDescent="0.25">
      <c r="A8736" s="6">
        <v>88.360000000000099</v>
      </c>
      <c r="B8736" s="32" t="s">
        <v>319</v>
      </c>
    </row>
    <row r="8737" spans="1:2" x14ac:dyDescent="0.25">
      <c r="A8737" s="6">
        <v>88.370000000000104</v>
      </c>
      <c r="B8737" s="32" t="s">
        <v>319</v>
      </c>
    </row>
    <row r="8738" spans="1:2" x14ac:dyDescent="0.25">
      <c r="A8738" s="6">
        <v>88.380000000000095</v>
      </c>
      <c r="B8738" s="32" t="s">
        <v>319</v>
      </c>
    </row>
    <row r="8739" spans="1:2" x14ac:dyDescent="0.25">
      <c r="A8739" s="6">
        <v>88.3900000000001</v>
      </c>
      <c r="B8739" s="32" t="s">
        <v>319</v>
      </c>
    </row>
    <row r="8740" spans="1:2" x14ac:dyDescent="0.25">
      <c r="A8740" s="6">
        <v>88.400000000000105</v>
      </c>
      <c r="B8740" s="32" t="s">
        <v>319</v>
      </c>
    </row>
    <row r="8741" spans="1:2" x14ac:dyDescent="0.25">
      <c r="A8741" s="6">
        <v>88.410000000000096</v>
      </c>
      <c r="B8741" s="32" t="s">
        <v>319</v>
      </c>
    </row>
    <row r="8742" spans="1:2" x14ac:dyDescent="0.25">
      <c r="A8742" s="6">
        <v>88.420000000000101</v>
      </c>
      <c r="B8742" s="32" t="s">
        <v>319</v>
      </c>
    </row>
    <row r="8743" spans="1:2" x14ac:dyDescent="0.25">
      <c r="A8743" s="6">
        <v>88.430000000000106</v>
      </c>
      <c r="B8743" s="32" t="s">
        <v>319</v>
      </c>
    </row>
    <row r="8744" spans="1:2" x14ac:dyDescent="0.25">
      <c r="A8744" s="6">
        <v>88.440000000000097</v>
      </c>
      <c r="B8744" s="32" t="s">
        <v>319</v>
      </c>
    </row>
    <row r="8745" spans="1:2" x14ac:dyDescent="0.25">
      <c r="A8745" s="6">
        <v>88.450000000000102</v>
      </c>
      <c r="B8745" s="32" t="s">
        <v>319</v>
      </c>
    </row>
    <row r="8746" spans="1:2" x14ac:dyDescent="0.25">
      <c r="A8746" s="6">
        <v>88.460000000000093</v>
      </c>
      <c r="B8746" s="32" t="s">
        <v>319</v>
      </c>
    </row>
    <row r="8747" spans="1:2" x14ac:dyDescent="0.25">
      <c r="A8747" s="6">
        <v>88.470000000000098</v>
      </c>
      <c r="B8747" s="32" t="s">
        <v>319</v>
      </c>
    </row>
    <row r="8748" spans="1:2" x14ac:dyDescent="0.25">
      <c r="A8748" s="6">
        <v>88.480000000000103</v>
      </c>
      <c r="B8748" s="32" t="s">
        <v>319</v>
      </c>
    </row>
    <row r="8749" spans="1:2" x14ac:dyDescent="0.25">
      <c r="A8749" s="6">
        <v>88.490000000000094</v>
      </c>
      <c r="B8749" s="32" t="s">
        <v>319</v>
      </c>
    </row>
    <row r="8750" spans="1:2" x14ac:dyDescent="0.25">
      <c r="A8750" s="6">
        <v>88.500000000000099</v>
      </c>
      <c r="B8750" s="32" t="s">
        <v>319</v>
      </c>
    </row>
    <row r="8751" spans="1:2" x14ac:dyDescent="0.25">
      <c r="A8751" s="6">
        <v>88.510000000000105</v>
      </c>
      <c r="B8751" s="32" t="s">
        <v>319</v>
      </c>
    </row>
    <row r="8752" spans="1:2" x14ac:dyDescent="0.25">
      <c r="A8752" s="6">
        <v>88.520000000000095</v>
      </c>
      <c r="B8752" s="32" t="s">
        <v>319</v>
      </c>
    </row>
    <row r="8753" spans="1:2" x14ac:dyDescent="0.25">
      <c r="A8753" s="6">
        <v>88.530000000000101</v>
      </c>
      <c r="B8753" s="32" t="s">
        <v>319</v>
      </c>
    </row>
    <row r="8754" spans="1:2" x14ac:dyDescent="0.25">
      <c r="A8754" s="6">
        <v>88.540000000000106</v>
      </c>
      <c r="B8754" s="32" t="s">
        <v>319</v>
      </c>
    </row>
    <row r="8755" spans="1:2" x14ac:dyDescent="0.25">
      <c r="A8755" s="6">
        <v>88.550000000000097</v>
      </c>
      <c r="B8755" s="32" t="s">
        <v>319</v>
      </c>
    </row>
    <row r="8756" spans="1:2" x14ac:dyDescent="0.25">
      <c r="A8756" s="6">
        <v>88.560000000000102</v>
      </c>
      <c r="B8756" s="32" t="s">
        <v>319</v>
      </c>
    </row>
    <row r="8757" spans="1:2" x14ac:dyDescent="0.25">
      <c r="A8757" s="6">
        <v>88.570000000000107</v>
      </c>
      <c r="B8757" s="32" t="s">
        <v>319</v>
      </c>
    </row>
    <row r="8758" spans="1:2" x14ac:dyDescent="0.25">
      <c r="A8758" s="6">
        <v>88.580000000000098</v>
      </c>
      <c r="B8758" s="32" t="s">
        <v>319</v>
      </c>
    </row>
    <row r="8759" spans="1:2" x14ac:dyDescent="0.25">
      <c r="A8759" s="6">
        <v>88.590000000000103</v>
      </c>
      <c r="B8759" s="32" t="s">
        <v>319</v>
      </c>
    </row>
    <row r="8760" spans="1:2" x14ac:dyDescent="0.25">
      <c r="A8760" s="6">
        <v>88.600000000000094</v>
      </c>
      <c r="B8760" s="32" t="s">
        <v>319</v>
      </c>
    </row>
    <row r="8761" spans="1:2" x14ac:dyDescent="0.25">
      <c r="A8761" s="6">
        <v>88.610000000000099</v>
      </c>
      <c r="B8761" s="32" t="s">
        <v>319</v>
      </c>
    </row>
    <row r="8762" spans="1:2" x14ac:dyDescent="0.25">
      <c r="A8762" s="6">
        <v>88.620000000000104</v>
      </c>
      <c r="B8762" s="32" t="s">
        <v>319</v>
      </c>
    </row>
    <row r="8763" spans="1:2" x14ac:dyDescent="0.25">
      <c r="A8763" s="6">
        <v>88.630000000000095</v>
      </c>
      <c r="B8763" s="32" t="s">
        <v>319</v>
      </c>
    </row>
    <row r="8764" spans="1:2" x14ac:dyDescent="0.25">
      <c r="A8764" s="6">
        <v>88.6400000000001</v>
      </c>
      <c r="B8764" s="32" t="s">
        <v>319</v>
      </c>
    </row>
    <row r="8765" spans="1:2" x14ac:dyDescent="0.25">
      <c r="A8765" s="6">
        <v>88.650000000000105</v>
      </c>
      <c r="B8765" s="32" t="s">
        <v>319</v>
      </c>
    </row>
    <row r="8766" spans="1:2" x14ac:dyDescent="0.25">
      <c r="A8766" s="6">
        <v>88.660000000000096</v>
      </c>
      <c r="B8766" s="32" t="s">
        <v>319</v>
      </c>
    </row>
    <row r="8767" spans="1:2" x14ac:dyDescent="0.25">
      <c r="A8767" s="6">
        <v>88.670000000000101</v>
      </c>
      <c r="B8767" s="32" t="s">
        <v>319</v>
      </c>
    </row>
    <row r="8768" spans="1:2" x14ac:dyDescent="0.25">
      <c r="A8768" s="6">
        <v>88.680000000000106</v>
      </c>
      <c r="B8768" s="32" t="s">
        <v>319</v>
      </c>
    </row>
    <row r="8769" spans="1:2" x14ac:dyDescent="0.25">
      <c r="A8769" s="6">
        <v>88.690000000000097</v>
      </c>
      <c r="B8769" s="32" t="s">
        <v>319</v>
      </c>
    </row>
    <row r="8770" spans="1:2" x14ac:dyDescent="0.25">
      <c r="A8770" s="6">
        <v>88.700000000000102</v>
      </c>
      <c r="B8770" s="32" t="s">
        <v>319</v>
      </c>
    </row>
    <row r="8771" spans="1:2" x14ac:dyDescent="0.25">
      <c r="A8771" s="6">
        <v>88.710000000000093</v>
      </c>
      <c r="B8771" s="32" t="s">
        <v>319</v>
      </c>
    </row>
    <row r="8772" spans="1:2" x14ac:dyDescent="0.25">
      <c r="A8772" s="6">
        <v>88.720000000000098</v>
      </c>
      <c r="B8772" s="32" t="s">
        <v>319</v>
      </c>
    </row>
    <row r="8773" spans="1:2" x14ac:dyDescent="0.25">
      <c r="A8773" s="6">
        <v>88.730000000000103</v>
      </c>
      <c r="B8773" s="32" t="s">
        <v>319</v>
      </c>
    </row>
    <row r="8774" spans="1:2" x14ac:dyDescent="0.25">
      <c r="A8774" s="6">
        <v>88.740000000000094</v>
      </c>
      <c r="B8774" s="32" t="s">
        <v>319</v>
      </c>
    </row>
    <row r="8775" spans="1:2" x14ac:dyDescent="0.25">
      <c r="A8775" s="6">
        <v>88.750000000000099</v>
      </c>
      <c r="B8775" s="32" t="s">
        <v>319</v>
      </c>
    </row>
    <row r="8776" spans="1:2" x14ac:dyDescent="0.25">
      <c r="A8776" s="6">
        <v>88.760000000000105</v>
      </c>
      <c r="B8776" s="32" t="s">
        <v>319</v>
      </c>
    </row>
    <row r="8777" spans="1:2" x14ac:dyDescent="0.25">
      <c r="A8777" s="6">
        <v>88.770000000000095</v>
      </c>
      <c r="B8777" s="32" t="s">
        <v>319</v>
      </c>
    </row>
    <row r="8778" spans="1:2" x14ac:dyDescent="0.25">
      <c r="A8778" s="6">
        <v>88.780000000000101</v>
      </c>
      <c r="B8778" s="32" t="s">
        <v>319</v>
      </c>
    </row>
    <row r="8779" spans="1:2" x14ac:dyDescent="0.25">
      <c r="A8779" s="6">
        <v>88.790000000000106</v>
      </c>
      <c r="B8779" s="32" t="s">
        <v>319</v>
      </c>
    </row>
    <row r="8780" spans="1:2" x14ac:dyDescent="0.25">
      <c r="A8780" s="6">
        <v>88.800000000000097</v>
      </c>
      <c r="B8780" s="32" t="s">
        <v>319</v>
      </c>
    </row>
    <row r="8781" spans="1:2" x14ac:dyDescent="0.25">
      <c r="A8781" s="6">
        <v>88.810000000000102</v>
      </c>
      <c r="B8781" s="32" t="s">
        <v>319</v>
      </c>
    </row>
    <row r="8782" spans="1:2" x14ac:dyDescent="0.25">
      <c r="A8782" s="6">
        <v>88.820000000000107</v>
      </c>
      <c r="B8782" s="32" t="s">
        <v>319</v>
      </c>
    </row>
    <row r="8783" spans="1:2" x14ac:dyDescent="0.25">
      <c r="A8783" s="6">
        <v>88.830000000000098</v>
      </c>
      <c r="B8783" s="32" t="s">
        <v>319</v>
      </c>
    </row>
    <row r="8784" spans="1:2" x14ac:dyDescent="0.25">
      <c r="A8784" s="6">
        <v>88.840000000000103</v>
      </c>
      <c r="B8784" s="32" t="s">
        <v>319</v>
      </c>
    </row>
    <row r="8785" spans="1:2" x14ac:dyDescent="0.25">
      <c r="A8785" s="6">
        <v>88.850000000000094</v>
      </c>
      <c r="B8785" s="32" t="s">
        <v>319</v>
      </c>
    </row>
    <row r="8786" spans="1:2" x14ac:dyDescent="0.25">
      <c r="A8786" s="6">
        <v>88.860000000000099</v>
      </c>
      <c r="B8786" s="32" t="s">
        <v>319</v>
      </c>
    </row>
    <row r="8787" spans="1:2" x14ac:dyDescent="0.25">
      <c r="A8787" s="6">
        <v>88.870000000000104</v>
      </c>
      <c r="B8787" s="32" t="s">
        <v>319</v>
      </c>
    </row>
    <row r="8788" spans="1:2" x14ac:dyDescent="0.25">
      <c r="A8788" s="6">
        <v>88.880000000000095</v>
      </c>
      <c r="B8788" s="32" t="s">
        <v>319</v>
      </c>
    </row>
    <row r="8789" spans="1:2" x14ac:dyDescent="0.25">
      <c r="A8789" s="6">
        <v>88.8900000000001</v>
      </c>
      <c r="B8789" s="32" t="s">
        <v>319</v>
      </c>
    </row>
    <row r="8790" spans="1:2" x14ac:dyDescent="0.25">
      <c r="A8790" s="6">
        <v>88.900000000000105</v>
      </c>
      <c r="B8790" s="32" t="s">
        <v>319</v>
      </c>
    </row>
    <row r="8791" spans="1:2" x14ac:dyDescent="0.25">
      <c r="A8791" s="6">
        <v>88.910000000000096</v>
      </c>
      <c r="B8791" s="32" t="s">
        <v>319</v>
      </c>
    </row>
    <row r="8792" spans="1:2" x14ac:dyDescent="0.25">
      <c r="A8792" s="6">
        <v>88.920000000000101</v>
      </c>
      <c r="B8792" s="32" t="s">
        <v>319</v>
      </c>
    </row>
    <row r="8793" spans="1:2" x14ac:dyDescent="0.25">
      <c r="A8793" s="6">
        <v>88.930000000000106</v>
      </c>
      <c r="B8793" s="32" t="s">
        <v>319</v>
      </c>
    </row>
    <row r="8794" spans="1:2" x14ac:dyDescent="0.25">
      <c r="A8794" s="6">
        <v>88.940000000000097</v>
      </c>
      <c r="B8794" s="32" t="s">
        <v>319</v>
      </c>
    </row>
    <row r="8795" spans="1:2" x14ac:dyDescent="0.25">
      <c r="A8795" s="6">
        <v>88.950000000000102</v>
      </c>
      <c r="B8795" s="32" t="s">
        <v>319</v>
      </c>
    </row>
    <row r="8796" spans="1:2" x14ac:dyDescent="0.25">
      <c r="A8796" s="6">
        <v>88.960000000000093</v>
      </c>
      <c r="B8796" s="32" t="s">
        <v>319</v>
      </c>
    </row>
    <row r="8797" spans="1:2" x14ac:dyDescent="0.25">
      <c r="A8797" s="6">
        <v>88.970000000000098</v>
      </c>
      <c r="B8797" s="32" t="s">
        <v>319</v>
      </c>
    </row>
    <row r="8798" spans="1:2" x14ac:dyDescent="0.25">
      <c r="A8798" s="6">
        <v>88.980000000000103</v>
      </c>
      <c r="B8798" s="32" t="s">
        <v>319</v>
      </c>
    </row>
    <row r="8799" spans="1:2" x14ac:dyDescent="0.25">
      <c r="A8799" s="6">
        <v>88.990000000000094</v>
      </c>
      <c r="B8799" s="32" t="s">
        <v>319</v>
      </c>
    </row>
    <row r="8800" spans="1:2" x14ac:dyDescent="0.25">
      <c r="A8800" s="6">
        <v>89.000000000000099</v>
      </c>
      <c r="B8800" s="32" t="s">
        <v>319</v>
      </c>
    </row>
    <row r="8801" spans="1:2" x14ac:dyDescent="0.25">
      <c r="A8801" s="6">
        <v>89.010000000000105</v>
      </c>
      <c r="B8801" s="32" t="s">
        <v>319</v>
      </c>
    </row>
    <row r="8802" spans="1:2" x14ac:dyDescent="0.25">
      <c r="A8802" s="6">
        <v>89.020000000000095</v>
      </c>
      <c r="B8802" s="32" t="s">
        <v>319</v>
      </c>
    </row>
    <row r="8803" spans="1:2" x14ac:dyDescent="0.25">
      <c r="A8803" s="6">
        <v>89.030000000000101</v>
      </c>
      <c r="B8803" s="32" t="s">
        <v>319</v>
      </c>
    </row>
    <row r="8804" spans="1:2" x14ac:dyDescent="0.25">
      <c r="A8804" s="6">
        <v>89.040000000000106</v>
      </c>
      <c r="B8804" s="32" t="s">
        <v>319</v>
      </c>
    </row>
    <row r="8805" spans="1:2" x14ac:dyDescent="0.25">
      <c r="A8805" s="6">
        <v>89.050000000000097</v>
      </c>
      <c r="B8805" s="32" t="s">
        <v>319</v>
      </c>
    </row>
    <row r="8806" spans="1:2" x14ac:dyDescent="0.25">
      <c r="A8806" s="6">
        <v>89.060000000000102</v>
      </c>
      <c r="B8806" s="32" t="s">
        <v>319</v>
      </c>
    </row>
    <row r="8807" spans="1:2" x14ac:dyDescent="0.25">
      <c r="A8807" s="6">
        <v>89.070000000000107</v>
      </c>
      <c r="B8807" s="32" t="s">
        <v>319</v>
      </c>
    </row>
    <row r="8808" spans="1:2" x14ac:dyDescent="0.25">
      <c r="A8808" s="6">
        <v>89.080000000000098</v>
      </c>
      <c r="B8808" s="32" t="s">
        <v>319</v>
      </c>
    </row>
    <row r="8809" spans="1:2" x14ac:dyDescent="0.25">
      <c r="A8809" s="6">
        <v>89.090000000000103</v>
      </c>
      <c r="B8809" s="32" t="s">
        <v>319</v>
      </c>
    </row>
    <row r="8810" spans="1:2" x14ac:dyDescent="0.25">
      <c r="A8810" s="6">
        <v>89.100000000000094</v>
      </c>
      <c r="B8810" s="32" t="s">
        <v>319</v>
      </c>
    </row>
    <row r="8811" spans="1:2" x14ac:dyDescent="0.25">
      <c r="A8811" s="6">
        <v>89.110000000000099</v>
      </c>
      <c r="B8811" s="32" t="s">
        <v>319</v>
      </c>
    </row>
    <row r="8812" spans="1:2" x14ac:dyDescent="0.25">
      <c r="A8812" s="6">
        <v>89.120000000000104</v>
      </c>
      <c r="B8812" s="32" t="s">
        <v>319</v>
      </c>
    </row>
    <row r="8813" spans="1:2" x14ac:dyDescent="0.25">
      <c r="A8813" s="6">
        <v>89.130000000000095</v>
      </c>
      <c r="B8813" s="32" t="s">
        <v>319</v>
      </c>
    </row>
    <row r="8814" spans="1:2" x14ac:dyDescent="0.25">
      <c r="A8814" s="6">
        <v>89.1400000000001</v>
      </c>
      <c r="B8814" s="32" t="s">
        <v>319</v>
      </c>
    </row>
    <row r="8815" spans="1:2" x14ac:dyDescent="0.25">
      <c r="A8815" s="6">
        <v>89.150000000000105</v>
      </c>
      <c r="B8815" s="32" t="s">
        <v>319</v>
      </c>
    </row>
    <row r="8816" spans="1:2" x14ac:dyDescent="0.25">
      <c r="A8816" s="6">
        <v>89.160000000000096</v>
      </c>
      <c r="B8816" s="32" t="s">
        <v>319</v>
      </c>
    </row>
    <row r="8817" spans="1:2" x14ac:dyDescent="0.25">
      <c r="A8817" s="6">
        <v>89.170000000000101</v>
      </c>
      <c r="B8817" s="32" t="s">
        <v>319</v>
      </c>
    </row>
    <row r="8818" spans="1:2" x14ac:dyDescent="0.25">
      <c r="A8818" s="6">
        <v>89.180000000000106</v>
      </c>
      <c r="B8818" s="32" t="s">
        <v>319</v>
      </c>
    </row>
    <row r="8819" spans="1:2" x14ac:dyDescent="0.25">
      <c r="A8819" s="6">
        <v>89.190000000000097</v>
      </c>
      <c r="B8819" s="32" t="s">
        <v>319</v>
      </c>
    </row>
    <row r="8820" spans="1:2" x14ac:dyDescent="0.25">
      <c r="A8820" s="6">
        <v>89.200000000000102</v>
      </c>
      <c r="B8820" s="32" t="s">
        <v>319</v>
      </c>
    </row>
    <row r="8821" spans="1:2" x14ac:dyDescent="0.25">
      <c r="A8821" s="6">
        <v>89.210000000000093</v>
      </c>
      <c r="B8821" s="32" t="s">
        <v>319</v>
      </c>
    </row>
    <row r="8822" spans="1:2" x14ac:dyDescent="0.25">
      <c r="A8822" s="6">
        <v>89.220000000000098</v>
      </c>
      <c r="B8822" s="32" t="s">
        <v>319</v>
      </c>
    </row>
    <row r="8823" spans="1:2" x14ac:dyDescent="0.25">
      <c r="A8823" s="6">
        <v>89.230000000000103</v>
      </c>
      <c r="B8823" s="32" t="s">
        <v>319</v>
      </c>
    </row>
    <row r="8824" spans="1:2" x14ac:dyDescent="0.25">
      <c r="A8824" s="6">
        <v>89.240000000000094</v>
      </c>
      <c r="B8824" s="32" t="s">
        <v>319</v>
      </c>
    </row>
    <row r="8825" spans="1:2" x14ac:dyDescent="0.25">
      <c r="A8825" s="6">
        <v>89.250000000000099</v>
      </c>
      <c r="B8825" s="32" t="s">
        <v>319</v>
      </c>
    </row>
    <row r="8826" spans="1:2" x14ac:dyDescent="0.25">
      <c r="A8826" s="6">
        <v>89.260000000000105</v>
      </c>
      <c r="B8826" s="32" t="s">
        <v>319</v>
      </c>
    </row>
    <row r="8827" spans="1:2" x14ac:dyDescent="0.25">
      <c r="A8827" s="6">
        <v>89.270000000000095</v>
      </c>
      <c r="B8827" s="32" t="s">
        <v>319</v>
      </c>
    </row>
    <row r="8828" spans="1:2" x14ac:dyDescent="0.25">
      <c r="A8828" s="6">
        <v>89.280000000000101</v>
      </c>
      <c r="B8828" s="32" t="s">
        <v>319</v>
      </c>
    </row>
    <row r="8829" spans="1:2" x14ac:dyDescent="0.25">
      <c r="A8829" s="6">
        <v>89.290000000000106</v>
      </c>
      <c r="B8829" s="32" t="s">
        <v>319</v>
      </c>
    </row>
    <row r="8830" spans="1:2" x14ac:dyDescent="0.25">
      <c r="A8830" s="6">
        <v>89.300000000000097</v>
      </c>
      <c r="B8830" s="32" t="s">
        <v>319</v>
      </c>
    </row>
    <row r="8831" spans="1:2" x14ac:dyDescent="0.25">
      <c r="A8831" s="6">
        <v>89.310000000000102</v>
      </c>
      <c r="B8831" s="32" t="s">
        <v>319</v>
      </c>
    </row>
    <row r="8832" spans="1:2" x14ac:dyDescent="0.25">
      <c r="A8832" s="6">
        <v>89.320000000000107</v>
      </c>
      <c r="B8832" s="32" t="s">
        <v>319</v>
      </c>
    </row>
    <row r="8833" spans="1:2" x14ac:dyDescent="0.25">
      <c r="A8833" s="6">
        <v>89.330000000000098</v>
      </c>
      <c r="B8833" s="32" t="s">
        <v>319</v>
      </c>
    </row>
    <row r="8834" spans="1:2" x14ac:dyDescent="0.25">
      <c r="A8834" s="6">
        <v>89.340000000000103</v>
      </c>
      <c r="B8834" s="32" t="s">
        <v>319</v>
      </c>
    </row>
    <row r="8835" spans="1:2" x14ac:dyDescent="0.25">
      <c r="A8835" s="6">
        <v>89.350000000000094</v>
      </c>
      <c r="B8835" s="32" t="s">
        <v>319</v>
      </c>
    </row>
    <row r="8836" spans="1:2" x14ac:dyDescent="0.25">
      <c r="A8836" s="6">
        <v>89.360000000000099</v>
      </c>
      <c r="B8836" s="32" t="s">
        <v>319</v>
      </c>
    </row>
    <row r="8837" spans="1:2" x14ac:dyDescent="0.25">
      <c r="A8837" s="6">
        <v>89.370000000000104</v>
      </c>
      <c r="B8837" s="32" t="s">
        <v>319</v>
      </c>
    </row>
    <row r="8838" spans="1:2" x14ac:dyDescent="0.25">
      <c r="A8838" s="6">
        <v>89.380000000000095</v>
      </c>
      <c r="B8838" s="32" t="s">
        <v>319</v>
      </c>
    </row>
    <row r="8839" spans="1:2" x14ac:dyDescent="0.25">
      <c r="A8839" s="6">
        <v>89.3900000000001</v>
      </c>
      <c r="B8839" s="32" t="s">
        <v>319</v>
      </c>
    </row>
    <row r="8840" spans="1:2" x14ac:dyDescent="0.25">
      <c r="A8840" s="6">
        <v>89.400000000000105</v>
      </c>
      <c r="B8840" s="32" t="s">
        <v>319</v>
      </c>
    </row>
    <row r="8841" spans="1:2" x14ac:dyDescent="0.25">
      <c r="A8841" s="6">
        <v>89.410000000000096</v>
      </c>
      <c r="B8841" s="32" t="s">
        <v>319</v>
      </c>
    </row>
    <row r="8842" spans="1:2" x14ac:dyDescent="0.25">
      <c r="A8842" s="6">
        <v>89.420000000000101</v>
      </c>
      <c r="B8842" s="32" t="s">
        <v>319</v>
      </c>
    </row>
    <row r="8843" spans="1:2" x14ac:dyDescent="0.25">
      <c r="A8843" s="6">
        <v>89.430000000000106</v>
      </c>
      <c r="B8843" s="32" t="s">
        <v>319</v>
      </c>
    </row>
    <row r="8844" spans="1:2" x14ac:dyDescent="0.25">
      <c r="A8844" s="6">
        <v>89.440000000000097</v>
      </c>
      <c r="B8844" s="32" t="s">
        <v>319</v>
      </c>
    </row>
    <row r="8845" spans="1:2" x14ac:dyDescent="0.25">
      <c r="A8845" s="6">
        <v>89.450000000000102</v>
      </c>
      <c r="B8845" s="32" t="s">
        <v>319</v>
      </c>
    </row>
    <row r="8846" spans="1:2" x14ac:dyDescent="0.25">
      <c r="A8846" s="6">
        <v>89.460000000000093</v>
      </c>
      <c r="B8846" s="32" t="s">
        <v>319</v>
      </c>
    </row>
    <row r="8847" spans="1:2" x14ac:dyDescent="0.25">
      <c r="A8847" s="6">
        <v>89.470000000000098</v>
      </c>
      <c r="B8847" s="32" t="s">
        <v>319</v>
      </c>
    </row>
    <row r="8848" spans="1:2" x14ac:dyDescent="0.25">
      <c r="A8848" s="6">
        <v>89.480000000000103</v>
      </c>
      <c r="B8848" s="32" t="s">
        <v>319</v>
      </c>
    </row>
    <row r="8849" spans="1:2" x14ac:dyDescent="0.25">
      <c r="A8849" s="6">
        <v>89.490000000000094</v>
      </c>
      <c r="B8849" s="32" t="s">
        <v>319</v>
      </c>
    </row>
    <row r="8850" spans="1:2" x14ac:dyDescent="0.25">
      <c r="A8850" s="6">
        <v>89.500000000000099</v>
      </c>
      <c r="B8850" s="32" t="s">
        <v>319</v>
      </c>
    </row>
    <row r="8851" spans="1:2" x14ac:dyDescent="0.25">
      <c r="A8851" s="6">
        <v>89.510000000000105</v>
      </c>
      <c r="B8851" s="32" t="s">
        <v>319</v>
      </c>
    </row>
    <row r="8852" spans="1:2" x14ac:dyDescent="0.25">
      <c r="A8852" s="6">
        <v>89.520000000000095</v>
      </c>
      <c r="B8852" s="32" t="s">
        <v>319</v>
      </c>
    </row>
    <row r="8853" spans="1:2" x14ac:dyDescent="0.25">
      <c r="A8853" s="6">
        <v>89.530000000000101</v>
      </c>
      <c r="B8853" s="32" t="s">
        <v>319</v>
      </c>
    </row>
    <row r="8854" spans="1:2" x14ac:dyDescent="0.25">
      <c r="A8854" s="6">
        <v>89.540000000000106</v>
      </c>
      <c r="B8854" s="32" t="s">
        <v>319</v>
      </c>
    </row>
    <row r="8855" spans="1:2" x14ac:dyDescent="0.25">
      <c r="A8855" s="6">
        <v>89.550000000000097</v>
      </c>
      <c r="B8855" s="32" t="s">
        <v>319</v>
      </c>
    </row>
    <row r="8856" spans="1:2" x14ac:dyDescent="0.25">
      <c r="A8856" s="6">
        <v>89.560000000000102</v>
      </c>
      <c r="B8856" s="32" t="s">
        <v>319</v>
      </c>
    </row>
    <row r="8857" spans="1:2" x14ac:dyDescent="0.25">
      <c r="A8857" s="6">
        <v>89.570000000000107</v>
      </c>
      <c r="B8857" s="32" t="s">
        <v>319</v>
      </c>
    </row>
    <row r="8858" spans="1:2" x14ac:dyDescent="0.25">
      <c r="A8858" s="6">
        <v>89.580000000000098</v>
      </c>
      <c r="B8858" s="32" t="s">
        <v>319</v>
      </c>
    </row>
    <row r="8859" spans="1:2" x14ac:dyDescent="0.25">
      <c r="A8859" s="6">
        <v>89.590000000000103</v>
      </c>
      <c r="B8859" s="32" t="s">
        <v>319</v>
      </c>
    </row>
    <row r="8860" spans="1:2" x14ac:dyDescent="0.25">
      <c r="A8860" s="6">
        <v>89.600000000000094</v>
      </c>
      <c r="B8860" s="32" t="s">
        <v>319</v>
      </c>
    </row>
    <row r="8861" spans="1:2" x14ac:dyDescent="0.25">
      <c r="A8861" s="6">
        <v>89.610000000000099</v>
      </c>
      <c r="B8861" s="32" t="s">
        <v>319</v>
      </c>
    </row>
    <row r="8862" spans="1:2" x14ac:dyDescent="0.25">
      <c r="A8862" s="6">
        <v>89.620000000000104</v>
      </c>
      <c r="B8862" s="32" t="s">
        <v>319</v>
      </c>
    </row>
    <row r="8863" spans="1:2" x14ac:dyDescent="0.25">
      <c r="A8863" s="6">
        <v>89.630000000000095</v>
      </c>
      <c r="B8863" s="32" t="s">
        <v>319</v>
      </c>
    </row>
    <row r="8864" spans="1:2" x14ac:dyDescent="0.25">
      <c r="A8864" s="6">
        <v>89.6400000000001</v>
      </c>
      <c r="B8864" s="32" t="s">
        <v>319</v>
      </c>
    </row>
    <row r="8865" spans="1:2" x14ac:dyDescent="0.25">
      <c r="A8865" s="6">
        <v>89.650000000000105</v>
      </c>
      <c r="B8865" s="32" t="s">
        <v>319</v>
      </c>
    </row>
    <row r="8866" spans="1:2" x14ac:dyDescent="0.25">
      <c r="A8866" s="6">
        <v>89.660000000000096</v>
      </c>
      <c r="B8866" s="32" t="s">
        <v>319</v>
      </c>
    </row>
    <row r="8867" spans="1:2" x14ac:dyDescent="0.25">
      <c r="A8867" s="6">
        <v>89.670000000000101</v>
      </c>
      <c r="B8867" s="32" t="s">
        <v>319</v>
      </c>
    </row>
    <row r="8868" spans="1:2" x14ac:dyDescent="0.25">
      <c r="A8868" s="6">
        <v>89.680000000000106</v>
      </c>
      <c r="B8868" s="32" t="s">
        <v>319</v>
      </c>
    </row>
    <row r="8869" spans="1:2" x14ac:dyDescent="0.25">
      <c r="A8869" s="6">
        <v>89.690000000000097</v>
      </c>
      <c r="B8869" s="32" t="s">
        <v>319</v>
      </c>
    </row>
    <row r="8870" spans="1:2" x14ac:dyDescent="0.25">
      <c r="A8870" s="6">
        <v>89.700000000000102</v>
      </c>
      <c r="B8870" s="32" t="s">
        <v>319</v>
      </c>
    </row>
    <row r="8871" spans="1:2" x14ac:dyDescent="0.25">
      <c r="A8871" s="6">
        <v>89.710000000000093</v>
      </c>
      <c r="B8871" s="32" t="s">
        <v>319</v>
      </c>
    </row>
    <row r="8872" spans="1:2" x14ac:dyDescent="0.25">
      <c r="A8872" s="6">
        <v>89.720000000000098</v>
      </c>
      <c r="B8872" s="32" t="s">
        <v>319</v>
      </c>
    </row>
    <row r="8873" spans="1:2" x14ac:dyDescent="0.25">
      <c r="A8873" s="6">
        <v>89.730000000000103</v>
      </c>
      <c r="B8873" s="32" t="s">
        <v>319</v>
      </c>
    </row>
    <row r="8874" spans="1:2" x14ac:dyDescent="0.25">
      <c r="A8874" s="6">
        <v>89.740000000000094</v>
      </c>
      <c r="B8874" s="32" t="s">
        <v>319</v>
      </c>
    </row>
    <row r="8875" spans="1:2" x14ac:dyDescent="0.25">
      <c r="A8875" s="6">
        <v>89.750000000000099</v>
      </c>
      <c r="B8875" s="32" t="s">
        <v>319</v>
      </c>
    </row>
    <row r="8876" spans="1:2" x14ac:dyDescent="0.25">
      <c r="A8876" s="6">
        <v>89.760000000000105</v>
      </c>
      <c r="B8876" s="32" t="s">
        <v>319</v>
      </c>
    </row>
    <row r="8877" spans="1:2" x14ac:dyDescent="0.25">
      <c r="A8877" s="6">
        <v>89.770000000000095</v>
      </c>
      <c r="B8877" s="32" t="s">
        <v>319</v>
      </c>
    </row>
    <row r="8878" spans="1:2" x14ac:dyDescent="0.25">
      <c r="A8878" s="6">
        <v>89.780000000000101</v>
      </c>
      <c r="B8878" s="32" t="s">
        <v>319</v>
      </c>
    </row>
    <row r="8879" spans="1:2" x14ac:dyDescent="0.25">
      <c r="A8879" s="6">
        <v>89.790000000000106</v>
      </c>
      <c r="B8879" s="32" t="s">
        <v>319</v>
      </c>
    </row>
    <row r="8880" spans="1:2" x14ac:dyDescent="0.25">
      <c r="A8880" s="6">
        <v>89.800000000000097</v>
      </c>
      <c r="B8880" s="32" t="s">
        <v>319</v>
      </c>
    </row>
    <row r="8881" spans="1:2" x14ac:dyDescent="0.25">
      <c r="A8881" s="6">
        <v>89.810000000000102</v>
      </c>
      <c r="B8881" s="32" t="s">
        <v>319</v>
      </c>
    </row>
    <row r="8882" spans="1:2" x14ac:dyDescent="0.25">
      <c r="A8882" s="6">
        <v>89.820000000000107</v>
      </c>
      <c r="B8882" s="32" t="s">
        <v>319</v>
      </c>
    </row>
    <row r="8883" spans="1:2" x14ac:dyDescent="0.25">
      <c r="A8883" s="6">
        <v>89.830000000000098</v>
      </c>
      <c r="B8883" s="32" t="s">
        <v>319</v>
      </c>
    </row>
    <row r="8884" spans="1:2" x14ac:dyDescent="0.25">
      <c r="A8884" s="6">
        <v>89.840000000000103</v>
      </c>
      <c r="B8884" s="32" t="s">
        <v>319</v>
      </c>
    </row>
    <row r="8885" spans="1:2" x14ac:dyDescent="0.25">
      <c r="A8885" s="6">
        <v>89.850000000000094</v>
      </c>
      <c r="B8885" s="32" t="s">
        <v>319</v>
      </c>
    </row>
    <row r="8886" spans="1:2" x14ac:dyDescent="0.25">
      <c r="A8886" s="6">
        <v>89.860000000000099</v>
      </c>
      <c r="B8886" s="32" t="s">
        <v>319</v>
      </c>
    </row>
    <row r="8887" spans="1:2" x14ac:dyDescent="0.25">
      <c r="A8887" s="6">
        <v>89.870000000000104</v>
      </c>
      <c r="B8887" s="32" t="s">
        <v>319</v>
      </c>
    </row>
    <row r="8888" spans="1:2" x14ac:dyDescent="0.25">
      <c r="A8888" s="6">
        <v>89.880000000000095</v>
      </c>
      <c r="B8888" s="32" t="s">
        <v>319</v>
      </c>
    </row>
    <row r="8889" spans="1:2" x14ac:dyDescent="0.25">
      <c r="A8889" s="6">
        <v>89.8900000000001</v>
      </c>
      <c r="B8889" s="32" t="s">
        <v>319</v>
      </c>
    </row>
    <row r="8890" spans="1:2" x14ac:dyDescent="0.25">
      <c r="A8890" s="6">
        <v>89.900000000000105</v>
      </c>
      <c r="B8890" s="32" t="s">
        <v>319</v>
      </c>
    </row>
    <row r="8891" spans="1:2" x14ac:dyDescent="0.25">
      <c r="A8891" s="6">
        <v>89.910000000000096</v>
      </c>
      <c r="B8891" s="32" t="s">
        <v>319</v>
      </c>
    </row>
    <row r="8892" spans="1:2" x14ac:dyDescent="0.25">
      <c r="A8892" s="6">
        <v>89.920000000000101</v>
      </c>
      <c r="B8892" s="32" t="s">
        <v>319</v>
      </c>
    </row>
    <row r="8893" spans="1:2" x14ac:dyDescent="0.25">
      <c r="A8893" s="6">
        <v>89.930000000000106</v>
      </c>
      <c r="B8893" s="32" t="s">
        <v>319</v>
      </c>
    </row>
    <row r="8894" spans="1:2" x14ac:dyDescent="0.25">
      <c r="A8894" s="6">
        <v>89.940000000000097</v>
      </c>
      <c r="B8894" s="32" t="s">
        <v>319</v>
      </c>
    </row>
    <row r="8895" spans="1:2" x14ac:dyDescent="0.25">
      <c r="A8895" s="6">
        <v>89.950000000000102</v>
      </c>
      <c r="B8895" s="32" t="s">
        <v>319</v>
      </c>
    </row>
    <row r="8896" spans="1:2" x14ac:dyDescent="0.25">
      <c r="A8896" s="6">
        <v>89.960000000000093</v>
      </c>
      <c r="B8896" s="32" t="s">
        <v>319</v>
      </c>
    </row>
    <row r="8897" spans="1:2" x14ac:dyDescent="0.25">
      <c r="A8897" s="6">
        <v>89.970000000000098</v>
      </c>
      <c r="B8897" s="32" t="s">
        <v>319</v>
      </c>
    </row>
    <row r="8898" spans="1:2" x14ac:dyDescent="0.25">
      <c r="A8898" s="6">
        <v>89.980000000000103</v>
      </c>
      <c r="B8898" s="32" t="s">
        <v>319</v>
      </c>
    </row>
    <row r="8899" spans="1:2" x14ac:dyDescent="0.25">
      <c r="A8899" s="6">
        <v>89.990000000000094</v>
      </c>
      <c r="B8899" s="32" t="s">
        <v>319</v>
      </c>
    </row>
    <row r="8900" spans="1:2" x14ac:dyDescent="0.25">
      <c r="A8900" s="6">
        <v>90.000000000000099</v>
      </c>
      <c r="B8900" s="32" t="s">
        <v>319</v>
      </c>
    </row>
    <row r="8901" spans="1:2" x14ac:dyDescent="0.25">
      <c r="A8901" s="6">
        <v>90.010000000000105</v>
      </c>
      <c r="B8901" s="32" t="s">
        <v>319</v>
      </c>
    </row>
    <row r="8902" spans="1:2" x14ac:dyDescent="0.25">
      <c r="A8902" s="6">
        <v>90.020000000000095</v>
      </c>
      <c r="B8902" s="32" t="s">
        <v>319</v>
      </c>
    </row>
    <row r="8903" spans="1:2" x14ac:dyDescent="0.25">
      <c r="A8903" s="6">
        <v>90.030000000000101</v>
      </c>
      <c r="B8903" s="32" t="s">
        <v>319</v>
      </c>
    </row>
    <row r="8904" spans="1:2" x14ac:dyDescent="0.25">
      <c r="A8904" s="6">
        <v>90.040000000000106</v>
      </c>
      <c r="B8904" s="32" t="s">
        <v>319</v>
      </c>
    </row>
    <row r="8905" spans="1:2" x14ac:dyDescent="0.25">
      <c r="A8905" s="6">
        <v>90.050000000000097</v>
      </c>
      <c r="B8905" s="32" t="s">
        <v>319</v>
      </c>
    </row>
    <row r="8906" spans="1:2" x14ac:dyDescent="0.25">
      <c r="A8906" s="6">
        <v>90.060000000000102</v>
      </c>
      <c r="B8906" s="32" t="s">
        <v>319</v>
      </c>
    </row>
    <row r="8907" spans="1:2" x14ac:dyDescent="0.25">
      <c r="A8907" s="6">
        <v>90.070000000000107</v>
      </c>
      <c r="B8907" s="32" t="s">
        <v>319</v>
      </c>
    </row>
    <row r="8908" spans="1:2" x14ac:dyDescent="0.25">
      <c r="A8908" s="6">
        <v>90.080000000000098</v>
      </c>
      <c r="B8908" s="32" t="s">
        <v>319</v>
      </c>
    </row>
    <row r="8909" spans="1:2" x14ac:dyDescent="0.25">
      <c r="A8909" s="6">
        <v>90.090000000000103</v>
      </c>
      <c r="B8909" s="32" t="s">
        <v>319</v>
      </c>
    </row>
    <row r="8910" spans="1:2" x14ac:dyDescent="0.25">
      <c r="A8910" s="6">
        <v>90.100000000000094</v>
      </c>
      <c r="B8910" s="32" t="s">
        <v>319</v>
      </c>
    </row>
    <row r="8911" spans="1:2" x14ac:dyDescent="0.25">
      <c r="A8911" s="6">
        <v>90.110000000000099</v>
      </c>
      <c r="B8911" s="32" t="s">
        <v>319</v>
      </c>
    </row>
    <row r="8912" spans="1:2" x14ac:dyDescent="0.25">
      <c r="A8912" s="6">
        <v>90.120000000000104</v>
      </c>
      <c r="B8912" s="32" t="s">
        <v>319</v>
      </c>
    </row>
    <row r="8913" spans="1:2" x14ac:dyDescent="0.25">
      <c r="A8913" s="6">
        <v>90.130000000000095</v>
      </c>
      <c r="B8913" s="32" t="s">
        <v>319</v>
      </c>
    </row>
    <row r="8914" spans="1:2" x14ac:dyDescent="0.25">
      <c r="A8914" s="6">
        <v>90.1400000000001</v>
      </c>
      <c r="B8914" s="32" t="s">
        <v>319</v>
      </c>
    </row>
    <row r="8915" spans="1:2" x14ac:dyDescent="0.25">
      <c r="A8915" s="6">
        <v>90.150000000000105</v>
      </c>
      <c r="B8915" s="32" t="s">
        <v>319</v>
      </c>
    </row>
    <row r="8916" spans="1:2" x14ac:dyDescent="0.25">
      <c r="A8916" s="6">
        <v>90.160000000000096</v>
      </c>
      <c r="B8916" s="32" t="s">
        <v>319</v>
      </c>
    </row>
    <row r="8917" spans="1:2" x14ac:dyDescent="0.25">
      <c r="A8917" s="6">
        <v>90.170000000000101</v>
      </c>
      <c r="B8917" s="32" t="s">
        <v>319</v>
      </c>
    </row>
    <row r="8918" spans="1:2" x14ac:dyDescent="0.25">
      <c r="A8918" s="6">
        <v>90.180000000000106</v>
      </c>
      <c r="B8918" s="32" t="s">
        <v>319</v>
      </c>
    </row>
    <row r="8919" spans="1:2" x14ac:dyDescent="0.25">
      <c r="A8919" s="6">
        <v>90.190000000000097</v>
      </c>
      <c r="B8919" s="32" t="s">
        <v>319</v>
      </c>
    </row>
    <row r="8920" spans="1:2" x14ac:dyDescent="0.25">
      <c r="A8920" s="6">
        <v>90.200000000000102</v>
      </c>
      <c r="B8920" s="32" t="s">
        <v>319</v>
      </c>
    </row>
    <row r="8921" spans="1:2" x14ac:dyDescent="0.25">
      <c r="A8921" s="6">
        <v>90.210000000000093</v>
      </c>
      <c r="B8921" s="32" t="s">
        <v>319</v>
      </c>
    </row>
    <row r="8922" spans="1:2" x14ac:dyDescent="0.25">
      <c r="A8922" s="6">
        <v>90.220000000000098</v>
      </c>
      <c r="B8922" s="32" t="s">
        <v>319</v>
      </c>
    </row>
    <row r="8923" spans="1:2" x14ac:dyDescent="0.25">
      <c r="A8923" s="6">
        <v>90.230000000000103</v>
      </c>
      <c r="B8923" s="32" t="s">
        <v>319</v>
      </c>
    </row>
    <row r="8924" spans="1:2" x14ac:dyDescent="0.25">
      <c r="A8924" s="6">
        <v>90.240000000000094</v>
      </c>
      <c r="B8924" s="32" t="s">
        <v>319</v>
      </c>
    </row>
    <row r="8925" spans="1:2" x14ac:dyDescent="0.25">
      <c r="A8925" s="6">
        <v>90.250000000000099</v>
      </c>
      <c r="B8925" s="32" t="s">
        <v>319</v>
      </c>
    </row>
    <row r="8926" spans="1:2" x14ac:dyDescent="0.25">
      <c r="A8926" s="6">
        <v>90.260000000000105</v>
      </c>
      <c r="B8926" s="32" t="s">
        <v>319</v>
      </c>
    </row>
    <row r="8927" spans="1:2" x14ac:dyDescent="0.25">
      <c r="A8927" s="6">
        <v>90.270000000000095</v>
      </c>
      <c r="B8927" s="32" t="s">
        <v>319</v>
      </c>
    </row>
    <row r="8928" spans="1:2" x14ac:dyDescent="0.25">
      <c r="A8928" s="6">
        <v>90.280000000000101</v>
      </c>
      <c r="B8928" s="32" t="s">
        <v>319</v>
      </c>
    </row>
    <row r="8929" spans="1:2" x14ac:dyDescent="0.25">
      <c r="A8929" s="6">
        <v>90.290000000000106</v>
      </c>
      <c r="B8929" s="32" t="s">
        <v>319</v>
      </c>
    </row>
    <row r="8930" spans="1:2" x14ac:dyDescent="0.25">
      <c r="A8930" s="6">
        <v>90.300000000000097</v>
      </c>
      <c r="B8930" s="32" t="s">
        <v>319</v>
      </c>
    </row>
    <row r="8931" spans="1:2" x14ac:dyDescent="0.25">
      <c r="A8931" s="6">
        <v>90.310000000000102</v>
      </c>
      <c r="B8931" s="32" t="s">
        <v>319</v>
      </c>
    </row>
    <row r="8932" spans="1:2" x14ac:dyDescent="0.25">
      <c r="A8932" s="6">
        <v>90.320000000000107</v>
      </c>
      <c r="B8932" s="32" t="s">
        <v>319</v>
      </c>
    </row>
    <row r="8933" spans="1:2" x14ac:dyDescent="0.25">
      <c r="A8933" s="6">
        <v>90.330000000000098</v>
      </c>
      <c r="B8933" s="32" t="s">
        <v>319</v>
      </c>
    </row>
    <row r="8934" spans="1:2" x14ac:dyDescent="0.25">
      <c r="A8934" s="6">
        <v>90.340000000000103</v>
      </c>
      <c r="B8934" s="32" t="s">
        <v>319</v>
      </c>
    </row>
    <row r="8935" spans="1:2" x14ac:dyDescent="0.25">
      <c r="A8935" s="6">
        <v>90.350000000000094</v>
      </c>
      <c r="B8935" s="32" t="s">
        <v>319</v>
      </c>
    </row>
    <row r="8936" spans="1:2" x14ac:dyDescent="0.25">
      <c r="A8936" s="6">
        <v>90.360000000000099</v>
      </c>
      <c r="B8936" s="32" t="s">
        <v>319</v>
      </c>
    </row>
    <row r="8937" spans="1:2" x14ac:dyDescent="0.25">
      <c r="A8937" s="6">
        <v>90.370000000000104</v>
      </c>
      <c r="B8937" s="32" t="s">
        <v>319</v>
      </c>
    </row>
    <row r="8938" spans="1:2" x14ac:dyDescent="0.25">
      <c r="A8938" s="6">
        <v>90.380000000000095</v>
      </c>
      <c r="B8938" s="32" t="s">
        <v>319</v>
      </c>
    </row>
    <row r="8939" spans="1:2" x14ac:dyDescent="0.25">
      <c r="A8939" s="6">
        <v>90.3900000000001</v>
      </c>
      <c r="B8939" s="32" t="s">
        <v>319</v>
      </c>
    </row>
    <row r="8940" spans="1:2" x14ac:dyDescent="0.25">
      <c r="A8940" s="6">
        <v>90.400000000000105</v>
      </c>
      <c r="B8940" s="32" t="s">
        <v>319</v>
      </c>
    </row>
    <row r="8941" spans="1:2" x14ac:dyDescent="0.25">
      <c r="A8941" s="6">
        <v>90.410000000000096</v>
      </c>
      <c r="B8941" s="32" t="s">
        <v>319</v>
      </c>
    </row>
    <row r="8942" spans="1:2" x14ac:dyDescent="0.25">
      <c r="A8942" s="6">
        <v>90.420000000000101</v>
      </c>
      <c r="B8942" s="32" t="s">
        <v>319</v>
      </c>
    </row>
    <row r="8943" spans="1:2" x14ac:dyDescent="0.25">
      <c r="A8943" s="6">
        <v>90.430000000000106</v>
      </c>
      <c r="B8943" s="32" t="s">
        <v>319</v>
      </c>
    </row>
    <row r="8944" spans="1:2" x14ac:dyDescent="0.25">
      <c r="A8944" s="6">
        <v>90.440000000000097</v>
      </c>
      <c r="B8944" s="32" t="s">
        <v>319</v>
      </c>
    </row>
    <row r="8945" spans="1:2" x14ac:dyDescent="0.25">
      <c r="A8945" s="6">
        <v>90.450000000000102</v>
      </c>
      <c r="B8945" s="32" t="s">
        <v>319</v>
      </c>
    </row>
    <row r="8946" spans="1:2" x14ac:dyDescent="0.25">
      <c r="A8946" s="6">
        <v>90.460000000000093</v>
      </c>
      <c r="B8946" s="32" t="s">
        <v>319</v>
      </c>
    </row>
    <row r="8947" spans="1:2" x14ac:dyDescent="0.25">
      <c r="A8947" s="6">
        <v>90.470000000000098</v>
      </c>
      <c r="B8947" s="32" t="s">
        <v>319</v>
      </c>
    </row>
    <row r="8948" spans="1:2" x14ac:dyDescent="0.25">
      <c r="A8948" s="6">
        <v>90.480000000000103</v>
      </c>
      <c r="B8948" s="32" t="s">
        <v>319</v>
      </c>
    </row>
    <row r="8949" spans="1:2" x14ac:dyDescent="0.25">
      <c r="A8949" s="6">
        <v>90.490000000000094</v>
      </c>
      <c r="B8949" s="32" t="s">
        <v>319</v>
      </c>
    </row>
    <row r="8950" spans="1:2" x14ac:dyDescent="0.25">
      <c r="A8950" s="6">
        <v>90.500000000000099</v>
      </c>
      <c r="B8950" s="32" t="s">
        <v>319</v>
      </c>
    </row>
    <row r="8951" spans="1:2" x14ac:dyDescent="0.25">
      <c r="A8951" s="6">
        <v>90.510000000000105</v>
      </c>
      <c r="B8951" s="32" t="s">
        <v>319</v>
      </c>
    </row>
    <row r="8952" spans="1:2" x14ac:dyDescent="0.25">
      <c r="A8952" s="6">
        <v>90.520000000000095</v>
      </c>
      <c r="B8952" s="32" t="s">
        <v>319</v>
      </c>
    </row>
    <row r="8953" spans="1:2" x14ac:dyDescent="0.25">
      <c r="A8953" s="6">
        <v>90.530000000000101</v>
      </c>
      <c r="B8953" s="32" t="s">
        <v>319</v>
      </c>
    </row>
    <row r="8954" spans="1:2" x14ac:dyDescent="0.25">
      <c r="A8954" s="6">
        <v>90.540000000000106</v>
      </c>
      <c r="B8954" s="32" t="s">
        <v>319</v>
      </c>
    </row>
    <row r="8955" spans="1:2" x14ac:dyDescent="0.25">
      <c r="A8955" s="6">
        <v>90.550000000000097</v>
      </c>
      <c r="B8955" s="32" t="s">
        <v>319</v>
      </c>
    </row>
    <row r="8956" spans="1:2" x14ac:dyDescent="0.25">
      <c r="A8956" s="6">
        <v>90.560000000000102</v>
      </c>
      <c r="B8956" s="32" t="s">
        <v>319</v>
      </c>
    </row>
    <row r="8957" spans="1:2" x14ac:dyDescent="0.25">
      <c r="A8957" s="6">
        <v>90.570000000000107</v>
      </c>
      <c r="B8957" s="32" t="s">
        <v>319</v>
      </c>
    </row>
    <row r="8958" spans="1:2" x14ac:dyDescent="0.25">
      <c r="A8958" s="6">
        <v>90.580000000000098</v>
      </c>
      <c r="B8958" s="32" t="s">
        <v>319</v>
      </c>
    </row>
    <row r="8959" spans="1:2" x14ac:dyDescent="0.25">
      <c r="A8959" s="6">
        <v>90.590000000000103</v>
      </c>
      <c r="B8959" s="32" t="s">
        <v>319</v>
      </c>
    </row>
    <row r="8960" spans="1:2" x14ac:dyDescent="0.25">
      <c r="A8960" s="6">
        <v>90.600000000000094</v>
      </c>
      <c r="B8960" s="32" t="s">
        <v>319</v>
      </c>
    </row>
    <row r="8961" spans="1:2" x14ac:dyDescent="0.25">
      <c r="A8961" s="6">
        <v>90.610000000000099</v>
      </c>
      <c r="B8961" s="32" t="s">
        <v>319</v>
      </c>
    </row>
    <row r="8962" spans="1:2" x14ac:dyDescent="0.25">
      <c r="A8962" s="6">
        <v>90.620000000000104</v>
      </c>
      <c r="B8962" s="32" t="s">
        <v>319</v>
      </c>
    </row>
    <row r="8963" spans="1:2" x14ac:dyDescent="0.25">
      <c r="A8963" s="6">
        <v>90.630000000000095</v>
      </c>
      <c r="B8963" s="32" t="s">
        <v>319</v>
      </c>
    </row>
    <row r="8964" spans="1:2" x14ac:dyDescent="0.25">
      <c r="A8964" s="6">
        <v>90.6400000000001</v>
      </c>
      <c r="B8964" s="32" t="s">
        <v>319</v>
      </c>
    </row>
    <row r="8965" spans="1:2" x14ac:dyDescent="0.25">
      <c r="A8965" s="6">
        <v>90.650000000000105</v>
      </c>
      <c r="B8965" s="32" t="s">
        <v>319</v>
      </c>
    </row>
    <row r="8966" spans="1:2" x14ac:dyDescent="0.25">
      <c r="A8966" s="6">
        <v>90.660000000000096</v>
      </c>
      <c r="B8966" s="32" t="s">
        <v>319</v>
      </c>
    </row>
    <row r="8967" spans="1:2" x14ac:dyDescent="0.25">
      <c r="A8967" s="6">
        <v>90.670000000000101</v>
      </c>
      <c r="B8967" s="32" t="s">
        <v>319</v>
      </c>
    </row>
    <row r="8968" spans="1:2" x14ac:dyDescent="0.25">
      <c r="A8968" s="6">
        <v>90.680000000000106</v>
      </c>
      <c r="B8968" s="32" t="s">
        <v>319</v>
      </c>
    </row>
    <row r="8969" spans="1:2" x14ac:dyDescent="0.25">
      <c r="A8969" s="6">
        <v>90.690000000000097</v>
      </c>
      <c r="B8969" s="32" t="s">
        <v>319</v>
      </c>
    </row>
    <row r="8970" spans="1:2" x14ac:dyDescent="0.25">
      <c r="A8970" s="6">
        <v>90.700000000000102</v>
      </c>
      <c r="B8970" s="32" t="s">
        <v>319</v>
      </c>
    </row>
    <row r="8971" spans="1:2" x14ac:dyDescent="0.25">
      <c r="A8971" s="6">
        <v>90.710000000000093</v>
      </c>
      <c r="B8971" s="32" t="s">
        <v>319</v>
      </c>
    </row>
    <row r="8972" spans="1:2" x14ac:dyDescent="0.25">
      <c r="A8972" s="6">
        <v>90.720000000000098</v>
      </c>
      <c r="B8972" s="32" t="s">
        <v>319</v>
      </c>
    </row>
    <row r="8973" spans="1:2" x14ac:dyDescent="0.25">
      <c r="A8973" s="6">
        <v>90.730000000000103</v>
      </c>
      <c r="B8973" s="32" t="s">
        <v>319</v>
      </c>
    </row>
    <row r="8974" spans="1:2" x14ac:dyDescent="0.25">
      <c r="A8974" s="6">
        <v>90.740000000000094</v>
      </c>
      <c r="B8974" s="32" t="s">
        <v>319</v>
      </c>
    </row>
    <row r="8975" spans="1:2" x14ac:dyDescent="0.25">
      <c r="A8975" s="6">
        <v>90.750000000000099</v>
      </c>
      <c r="B8975" s="32" t="s">
        <v>319</v>
      </c>
    </row>
    <row r="8976" spans="1:2" x14ac:dyDescent="0.25">
      <c r="A8976" s="6">
        <v>90.760000000000105</v>
      </c>
      <c r="B8976" s="32" t="s">
        <v>319</v>
      </c>
    </row>
    <row r="8977" spans="1:2" x14ac:dyDescent="0.25">
      <c r="A8977" s="6">
        <v>90.770000000000095</v>
      </c>
      <c r="B8977" s="32" t="s">
        <v>319</v>
      </c>
    </row>
    <row r="8978" spans="1:2" x14ac:dyDescent="0.25">
      <c r="A8978" s="6">
        <v>90.780000000000101</v>
      </c>
      <c r="B8978" s="32" t="s">
        <v>319</v>
      </c>
    </row>
    <row r="8979" spans="1:2" x14ac:dyDescent="0.25">
      <c r="A8979" s="6">
        <v>90.790000000000106</v>
      </c>
      <c r="B8979" s="32" t="s">
        <v>319</v>
      </c>
    </row>
    <row r="8980" spans="1:2" x14ac:dyDescent="0.25">
      <c r="A8980" s="6">
        <v>90.800000000000097</v>
      </c>
      <c r="B8980" s="32" t="s">
        <v>319</v>
      </c>
    </row>
    <row r="8981" spans="1:2" x14ac:dyDescent="0.25">
      <c r="A8981" s="6">
        <v>90.810000000000102</v>
      </c>
      <c r="B8981" s="32" t="s">
        <v>319</v>
      </c>
    </row>
    <row r="8982" spans="1:2" x14ac:dyDescent="0.25">
      <c r="A8982" s="6">
        <v>90.820000000000107</v>
      </c>
      <c r="B8982" s="32" t="s">
        <v>319</v>
      </c>
    </row>
    <row r="8983" spans="1:2" x14ac:dyDescent="0.25">
      <c r="A8983" s="6">
        <v>90.830000000000098</v>
      </c>
      <c r="B8983" s="32" t="s">
        <v>319</v>
      </c>
    </row>
    <row r="8984" spans="1:2" x14ac:dyDescent="0.25">
      <c r="A8984" s="6">
        <v>90.840000000000103</v>
      </c>
      <c r="B8984" s="32" t="s">
        <v>319</v>
      </c>
    </row>
    <row r="8985" spans="1:2" x14ac:dyDescent="0.25">
      <c r="A8985" s="6">
        <v>90.850000000000094</v>
      </c>
      <c r="B8985" s="32" t="s">
        <v>319</v>
      </c>
    </row>
    <row r="8986" spans="1:2" x14ac:dyDescent="0.25">
      <c r="A8986" s="6">
        <v>90.860000000000099</v>
      </c>
      <c r="B8986" s="32" t="s">
        <v>319</v>
      </c>
    </row>
    <row r="8987" spans="1:2" x14ac:dyDescent="0.25">
      <c r="A8987" s="6">
        <v>90.870000000000104</v>
      </c>
      <c r="B8987" s="32" t="s">
        <v>319</v>
      </c>
    </row>
    <row r="8988" spans="1:2" x14ac:dyDescent="0.25">
      <c r="A8988" s="6">
        <v>90.880000000000095</v>
      </c>
      <c r="B8988" s="32" t="s">
        <v>319</v>
      </c>
    </row>
    <row r="8989" spans="1:2" x14ac:dyDescent="0.25">
      <c r="A8989" s="6">
        <v>90.8900000000001</v>
      </c>
      <c r="B8989" s="32" t="s">
        <v>319</v>
      </c>
    </row>
    <row r="8990" spans="1:2" x14ac:dyDescent="0.25">
      <c r="A8990" s="6">
        <v>90.900000000000105</v>
      </c>
      <c r="B8990" s="32" t="s">
        <v>319</v>
      </c>
    </row>
    <row r="8991" spans="1:2" x14ac:dyDescent="0.25">
      <c r="A8991" s="6">
        <v>90.910000000000096</v>
      </c>
      <c r="B8991" s="32" t="s">
        <v>319</v>
      </c>
    </row>
    <row r="8992" spans="1:2" x14ac:dyDescent="0.25">
      <c r="A8992" s="6">
        <v>90.920000000000101</v>
      </c>
      <c r="B8992" s="32" t="s">
        <v>319</v>
      </c>
    </row>
    <row r="8993" spans="1:2" x14ac:dyDescent="0.25">
      <c r="A8993" s="6">
        <v>90.930000000000106</v>
      </c>
      <c r="B8993" s="32" t="s">
        <v>319</v>
      </c>
    </row>
    <row r="8994" spans="1:2" x14ac:dyDescent="0.25">
      <c r="A8994" s="6">
        <v>90.940000000000097</v>
      </c>
      <c r="B8994" s="32" t="s">
        <v>319</v>
      </c>
    </row>
    <row r="8995" spans="1:2" x14ac:dyDescent="0.25">
      <c r="A8995" s="6">
        <v>90.950000000000102</v>
      </c>
      <c r="B8995" s="32" t="s">
        <v>319</v>
      </c>
    </row>
    <row r="8996" spans="1:2" x14ac:dyDescent="0.25">
      <c r="A8996" s="6">
        <v>90.960000000000093</v>
      </c>
      <c r="B8996" s="32" t="s">
        <v>319</v>
      </c>
    </row>
    <row r="8997" spans="1:2" x14ac:dyDescent="0.25">
      <c r="A8997" s="6">
        <v>90.970000000000098</v>
      </c>
      <c r="B8997" s="32" t="s">
        <v>319</v>
      </c>
    </row>
    <row r="8998" spans="1:2" x14ac:dyDescent="0.25">
      <c r="A8998" s="6">
        <v>90.980000000000103</v>
      </c>
      <c r="B8998" s="32" t="s">
        <v>319</v>
      </c>
    </row>
    <row r="8999" spans="1:2" x14ac:dyDescent="0.25">
      <c r="A8999" s="6">
        <v>90.990000000000094</v>
      </c>
      <c r="B8999" s="32" t="s">
        <v>319</v>
      </c>
    </row>
    <row r="9000" spans="1:2" x14ac:dyDescent="0.25">
      <c r="A9000" s="6">
        <v>91.000000000000099</v>
      </c>
      <c r="B9000" s="32" t="s">
        <v>320</v>
      </c>
    </row>
    <row r="9001" spans="1:2" x14ac:dyDescent="0.25">
      <c r="A9001" s="6">
        <v>91.010000000000105</v>
      </c>
      <c r="B9001" s="32" t="s">
        <v>320</v>
      </c>
    </row>
    <row r="9002" spans="1:2" x14ac:dyDescent="0.25">
      <c r="A9002" s="6">
        <v>91.020000000000095</v>
      </c>
      <c r="B9002" s="32" t="s">
        <v>320</v>
      </c>
    </row>
    <row r="9003" spans="1:2" x14ac:dyDescent="0.25">
      <c r="A9003" s="6">
        <v>91.030000000000101</v>
      </c>
      <c r="B9003" s="32" t="s">
        <v>320</v>
      </c>
    </row>
    <row r="9004" spans="1:2" x14ac:dyDescent="0.25">
      <c r="A9004" s="6">
        <v>91.040000000000106</v>
      </c>
      <c r="B9004" s="32" t="s">
        <v>320</v>
      </c>
    </row>
    <row r="9005" spans="1:2" x14ac:dyDescent="0.25">
      <c r="A9005" s="6">
        <v>91.050000000000097</v>
      </c>
      <c r="B9005" s="32" t="s">
        <v>320</v>
      </c>
    </row>
    <row r="9006" spans="1:2" x14ac:dyDescent="0.25">
      <c r="A9006" s="6">
        <v>91.060000000000102</v>
      </c>
      <c r="B9006" s="32" t="s">
        <v>320</v>
      </c>
    </row>
    <row r="9007" spans="1:2" x14ac:dyDescent="0.25">
      <c r="A9007" s="6">
        <v>91.070000000000107</v>
      </c>
      <c r="B9007" s="32" t="s">
        <v>320</v>
      </c>
    </row>
    <row r="9008" spans="1:2" x14ac:dyDescent="0.25">
      <c r="A9008" s="6">
        <v>91.080000000000098</v>
      </c>
      <c r="B9008" s="32" t="s">
        <v>320</v>
      </c>
    </row>
    <row r="9009" spans="1:2" x14ac:dyDescent="0.25">
      <c r="A9009" s="6">
        <v>91.090000000000103</v>
      </c>
      <c r="B9009" s="32" t="s">
        <v>320</v>
      </c>
    </row>
    <row r="9010" spans="1:2" x14ac:dyDescent="0.25">
      <c r="A9010" s="6">
        <v>91.100000000000094</v>
      </c>
      <c r="B9010" s="32" t="s">
        <v>320</v>
      </c>
    </row>
    <row r="9011" spans="1:2" x14ac:dyDescent="0.25">
      <c r="A9011" s="6">
        <v>91.110000000000099</v>
      </c>
      <c r="B9011" s="32" t="s">
        <v>320</v>
      </c>
    </row>
    <row r="9012" spans="1:2" x14ac:dyDescent="0.25">
      <c r="A9012" s="6">
        <v>91.120000000000104</v>
      </c>
      <c r="B9012" s="32" t="s">
        <v>320</v>
      </c>
    </row>
    <row r="9013" spans="1:2" x14ac:dyDescent="0.25">
      <c r="A9013" s="6">
        <v>91.130000000000095</v>
      </c>
      <c r="B9013" s="32" t="s">
        <v>320</v>
      </c>
    </row>
    <row r="9014" spans="1:2" x14ac:dyDescent="0.25">
      <c r="A9014" s="6">
        <v>91.1400000000001</v>
      </c>
      <c r="B9014" s="32" t="s">
        <v>320</v>
      </c>
    </row>
    <row r="9015" spans="1:2" x14ac:dyDescent="0.25">
      <c r="A9015" s="6">
        <v>91.150000000000105</v>
      </c>
      <c r="B9015" s="32" t="s">
        <v>320</v>
      </c>
    </row>
    <row r="9016" spans="1:2" x14ac:dyDescent="0.25">
      <c r="A9016" s="6">
        <v>91.160000000000096</v>
      </c>
      <c r="B9016" s="32" t="s">
        <v>320</v>
      </c>
    </row>
    <row r="9017" spans="1:2" x14ac:dyDescent="0.25">
      <c r="A9017" s="6">
        <v>91.170000000000101</v>
      </c>
      <c r="B9017" s="32" t="s">
        <v>320</v>
      </c>
    </row>
    <row r="9018" spans="1:2" x14ac:dyDescent="0.25">
      <c r="A9018" s="6">
        <v>91.180000000000106</v>
      </c>
      <c r="B9018" s="32" t="s">
        <v>320</v>
      </c>
    </row>
    <row r="9019" spans="1:2" x14ac:dyDescent="0.25">
      <c r="A9019" s="6">
        <v>91.190000000000097</v>
      </c>
      <c r="B9019" s="32" t="s">
        <v>320</v>
      </c>
    </row>
    <row r="9020" spans="1:2" x14ac:dyDescent="0.25">
      <c r="A9020" s="6">
        <v>91.200000000000102</v>
      </c>
      <c r="B9020" s="32" t="s">
        <v>320</v>
      </c>
    </row>
    <row r="9021" spans="1:2" x14ac:dyDescent="0.25">
      <c r="A9021" s="6">
        <v>91.210000000000093</v>
      </c>
      <c r="B9021" s="32" t="s">
        <v>320</v>
      </c>
    </row>
    <row r="9022" spans="1:2" x14ac:dyDescent="0.25">
      <c r="A9022" s="6">
        <v>91.220000000000098</v>
      </c>
      <c r="B9022" s="32" t="s">
        <v>320</v>
      </c>
    </row>
    <row r="9023" spans="1:2" x14ac:dyDescent="0.25">
      <c r="A9023" s="6">
        <v>91.230000000000103</v>
      </c>
      <c r="B9023" s="32" t="s">
        <v>320</v>
      </c>
    </row>
    <row r="9024" spans="1:2" x14ac:dyDescent="0.25">
      <c r="A9024" s="6">
        <v>91.240000000000094</v>
      </c>
      <c r="B9024" s="32" t="s">
        <v>320</v>
      </c>
    </row>
    <row r="9025" spans="1:2" x14ac:dyDescent="0.25">
      <c r="A9025" s="6">
        <v>91.250000000000099</v>
      </c>
      <c r="B9025" s="32" t="s">
        <v>320</v>
      </c>
    </row>
    <row r="9026" spans="1:2" x14ac:dyDescent="0.25">
      <c r="A9026" s="6">
        <v>91.260000000000105</v>
      </c>
      <c r="B9026" s="32" t="s">
        <v>320</v>
      </c>
    </row>
    <row r="9027" spans="1:2" x14ac:dyDescent="0.25">
      <c r="A9027" s="6">
        <v>91.270000000000095</v>
      </c>
      <c r="B9027" s="32" t="s">
        <v>320</v>
      </c>
    </row>
    <row r="9028" spans="1:2" x14ac:dyDescent="0.25">
      <c r="A9028" s="6">
        <v>91.280000000000101</v>
      </c>
      <c r="B9028" s="32" t="s">
        <v>320</v>
      </c>
    </row>
    <row r="9029" spans="1:2" x14ac:dyDescent="0.25">
      <c r="A9029" s="6">
        <v>91.290000000000106</v>
      </c>
      <c r="B9029" s="32" t="s">
        <v>320</v>
      </c>
    </row>
    <row r="9030" spans="1:2" x14ac:dyDescent="0.25">
      <c r="A9030" s="6">
        <v>91.300000000000097</v>
      </c>
      <c r="B9030" s="32" t="s">
        <v>320</v>
      </c>
    </row>
    <row r="9031" spans="1:2" x14ac:dyDescent="0.25">
      <c r="A9031" s="6">
        <v>91.310000000000102</v>
      </c>
      <c r="B9031" s="32" t="s">
        <v>320</v>
      </c>
    </row>
    <row r="9032" spans="1:2" x14ac:dyDescent="0.25">
      <c r="A9032" s="6">
        <v>91.320000000000107</v>
      </c>
      <c r="B9032" s="32" t="s">
        <v>320</v>
      </c>
    </row>
    <row r="9033" spans="1:2" x14ac:dyDescent="0.25">
      <c r="A9033" s="6">
        <v>91.330000000000098</v>
      </c>
      <c r="B9033" s="32" t="s">
        <v>320</v>
      </c>
    </row>
    <row r="9034" spans="1:2" x14ac:dyDescent="0.25">
      <c r="A9034" s="6">
        <v>91.340000000000103</v>
      </c>
      <c r="B9034" s="32" t="s">
        <v>320</v>
      </c>
    </row>
    <row r="9035" spans="1:2" x14ac:dyDescent="0.25">
      <c r="A9035" s="6">
        <v>91.350000000000094</v>
      </c>
      <c r="B9035" s="32" t="s">
        <v>320</v>
      </c>
    </row>
    <row r="9036" spans="1:2" x14ac:dyDescent="0.25">
      <c r="A9036" s="6">
        <v>91.360000000000099</v>
      </c>
      <c r="B9036" s="32" t="s">
        <v>320</v>
      </c>
    </row>
    <row r="9037" spans="1:2" x14ac:dyDescent="0.25">
      <c r="A9037" s="6">
        <v>91.370000000000104</v>
      </c>
      <c r="B9037" s="32" t="s">
        <v>320</v>
      </c>
    </row>
    <row r="9038" spans="1:2" x14ac:dyDescent="0.25">
      <c r="A9038" s="6">
        <v>91.380000000000095</v>
      </c>
      <c r="B9038" s="32" t="s">
        <v>320</v>
      </c>
    </row>
    <row r="9039" spans="1:2" x14ac:dyDescent="0.25">
      <c r="A9039" s="6">
        <v>91.3900000000001</v>
      </c>
      <c r="B9039" s="32" t="s">
        <v>320</v>
      </c>
    </row>
    <row r="9040" spans="1:2" x14ac:dyDescent="0.25">
      <c r="A9040" s="6">
        <v>91.400000000000105</v>
      </c>
      <c r="B9040" s="32" t="s">
        <v>320</v>
      </c>
    </row>
    <row r="9041" spans="1:2" x14ac:dyDescent="0.25">
      <c r="A9041" s="6">
        <v>91.410000000000096</v>
      </c>
      <c r="B9041" s="32" t="s">
        <v>320</v>
      </c>
    </row>
    <row r="9042" spans="1:2" x14ac:dyDescent="0.25">
      <c r="A9042" s="6">
        <v>91.420000000000101</v>
      </c>
      <c r="B9042" s="32" t="s">
        <v>320</v>
      </c>
    </row>
    <row r="9043" spans="1:2" x14ac:dyDescent="0.25">
      <c r="A9043" s="6">
        <v>91.430000000000106</v>
      </c>
      <c r="B9043" s="32" t="s">
        <v>320</v>
      </c>
    </row>
    <row r="9044" spans="1:2" x14ac:dyDescent="0.25">
      <c r="A9044" s="6">
        <v>91.440000000000097</v>
      </c>
      <c r="B9044" s="32" t="s">
        <v>320</v>
      </c>
    </row>
    <row r="9045" spans="1:2" x14ac:dyDescent="0.25">
      <c r="A9045" s="6">
        <v>91.450000000000102</v>
      </c>
      <c r="B9045" s="32" t="s">
        <v>320</v>
      </c>
    </row>
    <row r="9046" spans="1:2" x14ac:dyDescent="0.25">
      <c r="A9046" s="6">
        <v>91.460000000000093</v>
      </c>
      <c r="B9046" s="32" t="s">
        <v>320</v>
      </c>
    </row>
    <row r="9047" spans="1:2" x14ac:dyDescent="0.25">
      <c r="A9047" s="6">
        <v>91.470000000000098</v>
      </c>
      <c r="B9047" s="32" t="s">
        <v>320</v>
      </c>
    </row>
    <row r="9048" spans="1:2" x14ac:dyDescent="0.25">
      <c r="A9048" s="6">
        <v>91.480000000000103</v>
      </c>
      <c r="B9048" s="32" t="s">
        <v>320</v>
      </c>
    </row>
    <row r="9049" spans="1:2" x14ac:dyDescent="0.25">
      <c r="A9049" s="6">
        <v>91.490000000000094</v>
      </c>
      <c r="B9049" s="32" t="s">
        <v>320</v>
      </c>
    </row>
    <row r="9050" spans="1:2" x14ac:dyDescent="0.25">
      <c r="A9050" s="6">
        <v>91.500000000000099</v>
      </c>
      <c r="B9050" s="32" t="s">
        <v>320</v>
      </c>
    </row>
    <row r="9051" spans="1:2" x14ac:dyDescent="0.25">
      <c r="A9051" s="6">
        <v>91.510000000000105</v>
      </c>
      <c r="B9051" s="32" t="s">
        <v>320</v>
      </c>
    </row>
    <row r="9052" spans="1:2" x14ac:dyDescent="0.25">
      <c r="A9052" s="6">
        <v>91.520000000000095</v>
      </c>
      <c r="B9052" s="32" t="s">
        <v>320</v>
      </c>
    </row>
    <row r="9053" spans="1:2" x14ac:dyDescent="0.25">
      <c r="A9053" s="6">
        <v>91.530000000000101</v>
      </c>
      <c r="B9053" s="32" t="s">
        <v>320</v>
      </c>
    </row>
    <row r="9054" spans="1:2" x14ac:dyDescent="0.25">
      <c r="A9054" s="6">
        <v>91.540000000000106</v>
      </c>
      <c r="B9054" s="32" t="s">
        <v>320</v>
      </c>
    </row>
    <row r="9055" spans="1:2" x14ac:dyDescent="0.25">
      <c r="A9055" s="6">
        <v>91.550000000000097</v>
      </c>
      <c r="B9055" s="32" t="s">
        <v>320</v>
      </c>
    </row>
    <row r="9056" spans="1:2" x14ac:dyDescent="0.25">
      <c r="A9056" s="6">
        <v>91.560000000000102</v>
      </c>
      <c r="B9056" s="32" t="s">
        <v>320</v>
      </c>
    </row>
    <row r="9057" spans="1:2" x14ac:dyDescent="0.25">
      <c r="A9057" s="6">
        <v>91.570000000000107</v>
      </c>
      <c r="B9057" s="32" t="s">
        <v>320</v>
      </c>
    </row>
    <row r="9058" spans="1:2" x14ac:dyDescent="0.25">
      <c r="A9058" s="6">
        <v>91.580000000000098</v>
      </c>
      <c r="B9058" s="32" t="s">
        <v>320</v>
      </c>
    </row>
    <row r="9059" spans="1:2" x14ac:dyDescent="0.25">
      <c r="A9059" s="6">
        <v>91.590000000000103</v>
      </c>
      <c r="B9059" s="32" t="s">
        <v>320</v>
      </c>
    </row>
    <row r="9060" spans="1:2" x14ac:dyDescent="0.25">
      <c r="A9060" s="6">
        <v>91.600000000000094</v>
      </c>
      <c r="B9060" s="32" t="s">
        <v>320</v>
      </c>
    </row>
    <row r="9061" spans="1:2" x14ac:dyDescent="0.25">
      <c r="A9061" s="6">
        <v>91.610000000000099</v>
      </c>
      <c r="B9061" s="32" t="s">
        <v>320</v>
      </c>
    </row>
    <row r="9062" spans="1:2" x14ac:dyDescent="0.25">
      <c r="A9062" s="6">
        <v>91.620000000000104</v>
      </c>
      <c r="B9062" s="32" t="s">
        <v>320</v>
      </c>
    </row>
    <row r="9063" spans="1:2" x14ac:dyDescent="0.25">
      <c r="A9063" s="6">
        <v>91.630000000000095</v>
      </c>
      <c r="B9063" s="32" t="s">
        <v>320</v>
      </c>
    </row>
    <row r="9064" spans="1:2" x14ac:dyDescent="0.25">
      <c r="A9064" s="6">
        <v>91.6400000000001</v>
      </c>
      <c r="B9064" s="32" t="s">
        <v>320</v>
      </c>
    </row>
    <row r="9065" spans="1:2" x14ac:dyDescent="0.25">
      <c r="A9065" s="6">
        <v>91.650000000000105</v>
      </c>
      <c r="B9065" s="32" t="s">
        <v>320</v>
      </c>
    </row>
    <row r="9066" spans="1:2" x14ac:dyDescent="0.25">
      <c r="A9066" s="6">
        <v>91.660000000000096</v>
      </c>
      <c r="B9066" s="32" t="s">
        <v>320</v>
      </c>
    </row>
    <row r="9067" spans="1:2" x14ac:dyDescent="0.25">
      <c r="A9067" s="6">
        <v>91.670000000000101</v>
      </c>
      <c r="B9067" s="32" t="s">
        <v>320</v>
      </c>
    </row>
    <row r="9068" spans="1:2" x14ac:dyDescent="0.25">
      <c r="A9068" s="6">
        <v>91.680000000000106</v>
      </c>
      <c r="B9068" s="32" t="s">
        <v>320</v>
      </c>
    </row>
    <row r="9069" spans="1:2" x14ac:dyDescent="0.25">
      <c r="A9069" s="6">
        <v>91.690000000000097</v>
      </c>
      <c r="B9069" s="32" t="s">
        <v>320</v>
      </c>
    </row>
    <row r="9070" spans="1:2" x14ac:dyDescent="0.25">
      <c r="A9070" s="6">
        <v>91.700000000000102</v>
      </c>
      <c r="B9070" s="32" t="s">
        <v>320</v>
      </c>
    </row>
    <row r="9071" spans="1:2" x14ac:dyDescent="0.25">
      <c r="A9071" s="6">
        <v>91.710000000000093</v>
      </c>
      <c r="B9071" s="32" t="s">
        <v>320</v>
      </c>
    </row>
    <row r="9072" spans="1:2" x14ac:dyDescent="0.25">
      <c r="A9072" s="6">
        <v>91.720000000000098</v>
      </c>
      <c r="B9072" s="32" t="s">
        <v>320</v>
      </c>
    </row>
    <row r="9073" spans="1:2" x14ac:dyDescent="0.25">
      <c r="A9073" s="6">
        <v>91.730000000000103</v>
      </c>
      <c r="B9073" s="32" t="s">
        <v>320</v>
      </c>
    </row>
    <row r="9074" spans="1:2" x14ac:dyDescent="0.25">
      <c r="A9074" s="6">
        <v>91.740000000000094</v>
      </c>
      <c r="B9074" s="32" t="s">
        <v>320</v>
      </c>
    </row>
    <row r="9075" spans="1:2" x14ac:dyDescent="0.25">
      <c r="A9075" s="6">
        <v>91.750000000000099</v>
      </c>
      <c r="B9075" s="32" t="s">
        <v>320</v>
      </c>
    </row>
    <row r="9076" spans="1:2" x14ac:dyDescent="0.25">
      <c r="A9076" s="6">
        <v>91.760000000000105</v>
      </c>
      <c r="B9076" s="32" t="s">
        <v>320</v>
      </c>
    </row>
    <row r="9077" spans="1:2" x14ac:dyDescent="0.25">
      <c r="A9077" s="6">
        <v>91.770000000000095</v>
      </c>
      <c r="B9077" s="32" t="s">
        <v>320</v>
      </c>
    </row>
    <row r="9078" spans="1:2" x14ac:dyDescent="0.25">
      <c r="A9078" s="6">
        <v>91.780000000000101</v>
      </c>
      <c r="B9078" s="32" t="s">
        <v>320</v>
      </c>
    </row>
    <row r="9079" spans="1:2" x14ac:dyDescent="0.25">
      <c r="A9079" s="6">
        <v>91.790000000000106</v>
      </c>
      <c r="B9079" s="32" t="s">
        <v>320</v>
      </c>
    </row>
    <row r="9080" spans="1:2" x14ac:dyDescent="0.25">
      <c r="A9080" s="6">
        <v>91.800000000000097</v>
      </c>
      <c r="B9080" s="32" t="s">
        <v>320</v>
      </c>
    </row>
    <row r="9081" spans="1:2" x14ac:dyDescent="0.25">
      <c r="A9081" s="6">
        <v>91.810000000000102</v>
      </c>
      <c r="B9081" s="32" t="s">
        <v>320</v>
      </c>
    </row>
    <row r="9082" spans="1:2" x14ac:dyDescent="0.25">
      <c r="A9082" s="6">
        <v>91.820000000000107</v>
      </c>
      <c r="B9082" s="32" t="s">
        <v>320</v>
      </c>
    </row>
    <row r="9083" spans="1:2" x14ac:dyDescent="0.25">
      <c r="A9083" s="6">
        <v>91.830000000000098</v>
      </c>
      <c r="B9083" s="32" t="s">
        <v>320</v>
      </c>
    </row>
    <row r="9084" spans="1:2" x14ac:dyDescent="0.25">
      <c r="A9084" s="6">
        <v>91.840000000000103</v>
      </c>
      <c r="B9084" s="32" t="s">
        <v>320</v>
      </c>
    </row>
    <row r="9085" spans="1:2" x14ac:dyDescent="0.25">
      <c r="A9085" s="6">
        <v>91.850000000000094</v>
      </c>
      <c r="B9085" s="32" t="s">
        <v>320</v>
      </c>
    </row>
    <row r="9086" spans="1:2" x14ac:dyDescent="0.25">
      <c r="A9086" s="6">
        <v>91.860000000000099</v>
      </c>
      <c r="B9086" s="32" t="s">
        <v>320</v>
      </c>
    </row>
    <row r="9087" spans="1:2" x14ac:dyDescent="0.25">
      <c r="A9087" s="6">
        <v>91.870000000000104</v>
      </c>
      <c r="B9087" s="32" t="s">
        <v>320</v>
      </c>
    </row>
    <row r="9088" spans="1:2" x14ac:dyDescent="0.25">
      <c r="A9088" s="6">
        <v>91.880000000000095</v>
      </c>
      <c r="B9088" s="32" t="s">
        <v>320</v>
      </c>
    </row>
    <row r="9089" spans="1:2" x14ac:dyDescent="0.25">
      <c r="A9089" s="6">
        <v>91.8900000000001</v>
      </c>
      <c r="B9089" s="32" t="s">
        <v>320</v>
      </c>
    </row>
    <row r="9090" spans="1:2" x14ac:dyDescent="0.25">
      <c r="A9090" s="6">
        <v>91.900000000000105</v>
      </c>
      <c r="B9090" s="32" t="s">
        <v>320</v>
      </c>
    </row>
    <row r="9091" spans="1:2" x14ac:dyDescent="0.25">
      <c r="A9091" s="6">
        <v>91.910000000000096</v>
      </c>
      <c r="B9091" s="32" t="s">
        <v>320</v>
      </c>
    </row>
    <row r="9092" spans="1:2" x14ac:dyDescent="0.25">
      <c r="A9092" s="6">
        <v>91.920000000000101</v>
      </c>
      <c r="B9092" s="32" t="s">
        <v>320</v>
      </c>
    </row>
    <row r="9093" spans="1:2" x14ac:dyDescent="0.25">
      <c r="A9093" s="6">
        <v>91.930000000000106</v>
      </c>
      <c r="B9093" s="32" t="s">
        <v>320</v>
      </c>
    </row>
    <row r="9094" spans="1:2" x14ac:dyDescent="0.25">
      <c r="A9094" s="6">
        <v>91.940000000000097</v>
      </c>
      <c r="B9094" s="32" t="s">
        <v>320</v>
      </c>
    </row>
    <row r="9095" spans="1:2" x14ac:dyDescent="0.25">
      <c r="A9095" s="6">
        <v>91.950000000000102</v>
      </c>
      <c r="B9095" s="32" t="s">
        <v>320</v>
      </c>
    </row>
    <row r="9096" spans="1:2" x14ac:dyDescent="0.25">
      <c r="A9096" s="6">
        <v>91.960000000000093</v>
      </c>
      <c r="B9096" s="32" t="s">
        <v>320</v>
      </c>
    </row>
    <row r="9097" spans="1:2" x14ac:dyDescent="0.25">
      <c r="A9097" s="6">
        <v>91.970000000000098</v>
      </c>
      <c r="B9097" s="32" t="s">
        <v>320</v>
      </c>
    </row>
    <row r="9098" spans="1:2" x14ac:dyDescent="0.25">
      <c r="A9098" s="6">
        <v>91.980000000000103</v>
      </c>
      <c r="B9098" s="32" t="s">
        <v>320</v>
      </c>
    </row>
    <row r="9099" spans="1:2" x14ac:dyDescent="0.25">
      <c r="A9099" s="6">
        <v>91.990000000000094</v>
      </c>
      <c r="B9099" s="32" t="s">
        <v>320</v>
      </c>
    </row>
    <row r="9100" spans="1:2" x14ac:dyDescent="0.25">
      <c r="A9100" s="6">
        <v>92.000000000000099</v>
      </c>
      <c r="B9100" s="32" t="s">
        <v>320</v>
      </c>
    </row>
    <row r="9101" spans="1:2" x14ac:dyDescent="0.25">
      <c r="A9101" s="6">
        <v>92.010000000000105</v>
      </c>
      <c r="B9101" s="32" t="s">
        <v>320</v>
      </c>
    </row>
    <row r="9102" spans="1:2" x14ac:dyDescent="0.25">
      <c r="A9102" s="6">
        <v>92.020000000000095</v>
      </c>
      <c r="B9102" s="32" t="s">
        <v>320</v>
      </c>
    </row>
    <row r="9103" spans="1:2" x14ac:dyDescent="0.25">
      <c r="A9103" s="6">
        <v>92.030000000000101</v>
      </c>
      <c r="B9103" s="32" t="s">
        <v>320</v>
      </c>
    </row>
    <row r="9104" spans="1:2" x14ac:dyDescent="0.25">
      <c r="A9104" s="6">
        <v>92.040000000000106</v>
      </c>
      <c r="B9104" s="32" t="s">
        <v>320</v>
      </c>
    </row>
    <row r="9105" spans="1:2" x14ac:dyDescent="0.25">
      <c r="A9105" s="6">
        <v>92.050000000000097</v>
      </c>
      <c r="B9105" s="32" t="s">
        <v>320</v>
      </c>
    </row>
    <row r="9106" spans="1:2" x14ac:dyDescent="0.25">
      <c r="A9106" s="6">
        <v>92.060000000000102</v>
      </c>
      <c r="B9106" s="32" t="s">
        <v>320</v>
      </c>
    </row>
    <row r="9107" spans="1:2" x14ac:dyDescent="0.25">
      <c r="A9107" s="6">
        <v>92.070000000000107</v>
      </c>
      <c r="B9107" s="32" t="s">
        <v>320</v>
      </c>
    </row>
    <row r="9108" spans="1:2" x14ac:dyDescent="0.25">
      <c r="A9108" s="6">
        <v>92.080000000000098</v>
      </c>
      <c r="B9108" s="32" t="s">
        <v>320</v>
      </c>
    </row>
    <row r="9109" spans="1:2" x14ac:dyDescent="0.25">
      <c r="A9109" s="6">
        <v>92.090000000000103</v>
      </c>
      <c r="B9109" s="32" t="s">
        <v>320</v>
      </c>
    </row>
    <row r="9110" spans="1:2" x14ac:dyDescent="0.25">
      <c r="A9110" s="6">
        <v>92.100000000000094</v>
      </c>
      <c r="B9110" s="32" t="s">
        <v>320</v>
      </c>
    </row>
    <row r="9111" spans="1:2" x14ac:dyDescent="0.25">
      <c r="A9111" s="6">
        <v>92.110000000000099</v>
      </c>
      <c r="B9111" s="32" t="s">
        <v>320</v>
      </c>
    </row>
    <row r="9112" spans="1:2" x14ac:dyDescent="0.25">
      <c r="A9112" s="6">
        <v>92.120000000000104</v>
      </c>
      <c r="B9112" s="32" t="s">
        <v>320</v>
      </c>
    </row>
    <row r="9113" spans="1:2" x14ac:dyDescent="0.25">
      <c r="A9113" s="6">
        <v>92.130000000000095</v>
      </c>
      <c r="B9113" s="32" t="s">
        <v>320</v>
      </c>
    </row>
    <row r="9114" spans="1:2" x14ac:dyDescent="0.25">
      <c r="A9114" s="6">
        <v>92.1400000000001</v>
      </c>
      <c r="B9114" s="32" t="s">
        <v>320</v>
      </c>
    </row>
    <row r="9115" spans="1:2" x14ac:dyDescent="0.25">
      <c r="A9115" s="6">
        <v>92.150000000000105</v>
      </c>
      <c r="B9115" s="32" t="s">
        <v>320</v>
      </c>
    </row>
    <row r="9116" spans="1:2" x14ac:dyDescent="0.25">
      <c r="A9116" s="6">
        <v>92.160000000000096</v>
      </c>
      <c r="B9116" s="32" t="s">
        <v>320</v>
      </c>
    </row>
    <row r="9117" spans="1:2" x14ac:dyDescent="0.25">
      <c r="A9117" s="6">
        <v>92.170000000000101</v>
      </c>
      <c r="B9117" s="32" t="s">
        <v>320</v>
      </c>
    </row>
    <row r="9118" spans="1:2" x14ac:dyDescent="0.25">
      <c r="A9118" s="6">
        <v>92.180000000000106</v>
      </c>
      <c r="B9118" s="32" t="s">
        <v>320</v>
      </c>
    </row>
    <row r="9119" spans="1:2" x14ac:dyDescent="0.25">
      <c r="A9119" s="6">
        <v>92.190000000000097</v>
      </c>
      <c r="B9119" s="32" t="s">
        <v>320</v>
      </c>
    </row>
    <row r="9120" spans="1:2" x14ac:dyDescent="0.25">
      <c r="A9120" s="6">
        <v>92.200000000000102</v>
      </c>
      <c r="B9120" s="32" t="s">
        <v>320</v>
      </c>
    </row>
    <row r="9121" spans="1:2" x14ac:dyDescent="0.25">
      <c r="A9121" s="6">
        <v>92.210000000000093</v>
      </c>
      <c r="B9121" s="32" t="s">
        <v>320</v>
      </c>
    </row>
    <row r="9122" spans="1:2" x14ac:dyDescent="0.25">
      <c r="A9122" s="6">
        <v>92.220000000000098</v>
      </c>
      <c r="B9122" s="32" t="s">
        <v>320</v>
      </c>
    </row>
    <row r="9123" spans="1:2" x14ac:dyDescent="0.25">
      <c r="A9123" s="6">
        <v>92.230000000000103</v>
      </c>
      <c r="B9123" s="32" t="s">
        <v>320</v>
      </c>
    </row>
    <row r="9124" spans="1:2" x14ac:dyDescent="0.25">
      <c r="A9124" s="6">
        <v>92.240000000000094</v>
      </c>
      <c r="B9124" s="32" t="s">
        <v>320</v>
      </c>
    </row>
    <row r="9125" spans="1:2" x14ac:dyDescent="0.25">
      <c r="A9125" s="6">
        <v>92.250000000000099</v>
      </c>
      <c r="B9125" s="32" t="s">
        <v>320</v>
      </c>
    </row>
    <row r="9126" spans="1:2" x14ac:dyDescent="0.25">
      <c r="A9126" s="6">
        <v>92.260000000000105</v>
      </c>
      <c r="B9126" s="32" t="s">
        <v>320</v>
      </c>
    </row>
    <row r="9127" spans="1:2" x14ac:dyDescent="0.25">
      <c r="A9127" s="6">
        <v>92.270000000000095</v>
      </c>
      <c r="B9127" s="32" t="s">
        <v>320</v>
      </c>
    </row>
    <row r="9128" spans="1:2" x14ac:dyDescent="0.25">
      <c r="A9128" s="6">
        <v>92.280000000000101</v>
      </c>
      <c r="B9128" s="32" t="s">
        <v>320</v>
      </c>
    </row>
    <row r="9129" spans="1:2" x14ac:dyDescent="0.25">
      <c r="A9129" s="6">
        <v>92.290000000000106</v>
      </c>
      <c r="B9129" s="32" t="s">
        <v>320</v>
      </c>
    </row>
    <row r="9130" spans="1:2" x14ac:dyDescent="0.25">
      <c r="A9130" s="6">
        <v>92.300000000000097</v>
      </c>
      <c r="B9130" s="32" t="s">
        <v>320</v>
      </c>
    </row>
    <row r="9131" spans="1:2" x14ac:dyDescent="0.25">
      <c r="A9131" s="6">
        <v>92.310000000000102</v>
      </c>
      <c r="B9131" s="32" t="s">
        <v>320</v>
      </c>
    </row>
    <row r="9132" spans="1:2" x14ac:dyDescent="0.25">
      <c r="A9132" s="6">
        <v>92.320000000000107</v>
      </c>
      <c r="B9132" s="32" t="s">
        <v>320</v>
      </c>
    </row>
    <row r="9133" spans="1:2" x14ac:dyDescent="0.25">
      <c r="A9133" s="6">
        <v>92.330000000000098</v>
      </c>
      <c r="B9133" s="32" t="s">
        <v>320</v>
      </c>
    </row>
    <row r="9134" spans="1:2" x14ac:dyDescent="0.25">
      <c r="A9134" s="6">
        <v>92.340000000000103</v>
      </c>
      <c r="B9134" s="32" t="s">
        <v>320</v>
      </c>
    </row>
    <row r="9135" spans="1:2" x14ac:dyDescent="0.25">
      <c r="A9135" s="6">
        <v>92.350000000000094</v>
      </c>
      <c r="B9135" s="32" t="s">
        <v>320</v>
      </c>
    </row>
    <row r="9136" spans="1:2" x14ac:dyDescent="0.25">
      <c r="A9136" s="6">
        <v>92.360000000000099</v>
      </c>
      <c r="B9136" s="32" t="s">
        <v>320</v>
      </c>
    </row>
    <row r="9137" spans="1:2" x14ac:dyDescent="0.25">
      <c r="A9137" s="6">
        <v>92.370000000000104</v>
      </c>
      <c r="B9137" s="32" t="s">
        <v>320</v>
      </c>
    </row>
    <row r="9138" spans="1:2" x14ac:dyDescent="0.25">
      <c r="A9138" s="6">
        <v>92.380000000000095</v>
      </c>
      <c r="B9138" s="32" t="s">
        <v>320</v>
      </c>
    </row>
    <row r="9139" spans="1:2" x14ac:dyDescent="0.25">
      <c r="A9139" s="6">
        <v>92.3900000000001</v>
      </c>
      <c r="B9139" s="32" t="s">
        <v>320</v>
      </c>
    </row>
    <row r="9140" spans="1:2" x14ac:dyDescent="0.25">
      <c r="A9140" s="6">
        <v>92.400000000000105</v>
      </c>
      <c r="B9140" s="32" t="s">
        <v>320</v>
      </c>
    </row>
    <row r="9141" spans="1:2" x14ac:dyDescent="0.25">
      <c r="A9141" s="6">
        <v>92.410000000000096</v>
      </c>
      <c r="B9141" s="32" t="s">
        <v>320</v>
      </c>
    </row>
    <row r="9142" spans="1:2" x14ac:dyDescent="0.25">
      <c r="A9142" s="6">
        <v>92.420000000000101</v>
      </c>
      <c r="B9142" s="32" t="s">
        <v>320</v>
      </c>
    </row>
    <row r="9143" spans="1:2" x14ac:dyDescent="0.25">
      <c r="A9143" s="6">
        <v>92.430000000000106</v>
      </c>
      <c r="B9143" s="32" t="s">
        <v>320</v>
      </c>
    </row>
    <row r="9144" spans="1:2" x14ac:dyDescent="0.25">
      <c r="A9144" s="6">
        <v>92.440000000000097</v>
      </c>
      <c r="B9144" s="32" t="s">
        <v>320</v>
      </c>
    </row>
    <row r="9145" spans="1:2" x14ac:dyDescent="0.25">
      <c r="A9145" s="6">
        <v>92.450000000000102</v>
      </c>
      <c r="B9145" s="32" t="s">
        <v>320</v>
      </c>
    </row>
    <row r="9146" spans="1:2" x14ac:dyDescent="0.25">
      <c r="A9146" s="6">
        <v>92.460000000000093</v>
      </c>
      <c r="B9146" s="32" t="s">
        <v>320</v>
      </c>
    </row>
    <row r="9147" spans="1:2" x14ac:dyDescent="0.25">
      <c r="A9147" s="6">
        <v>92.470000000000098</v>
      </c>
      <c r="B9147" s="32" t="s">
        <v>320</v>
      </c>
    </row>
    <row r="9148" spans="1:2" x14ac:dyDescent="0.25">
      <c r="A9148" s="6">
        <v>92.480000000000103</v>
      </c>
      <c r="B9148" s="32" t="s">
        <v>320</v>
      </c>
    </row>
    <row r="9149" spans="1:2" x14ac:dyDescent="0.25">
      <c r="A9149" s="6">
        <v>92.490000000000094</v>
      </c>
      <c r="B9149" s="32" t="s">
        <v>320</v>
      </c>
    </row>
    <row r="9150" spans="1:2" x14ac:dyDescent="0.25">
      <c r="A9150" s="6">
        <v>92.500000000000099</v>
      </c>
      <c r="B9150" s="32" t="s">
        <v>320</v>
      </c>
    </row>
    <row r="9151" spans="1:2" x14ac:dyDescent="0.25">
      <c r="A9151" s="6">
        <v>92.510000000000105</v>
      </c>
      <c r="B9151" s="32" t="s">
        <v>320</v>
      </c>
    </row>
    <row r="9152" spans="1:2" x14ac:dyDescent="0.25">
      <c r="A9152" s="6">
        <v>92.520000000000095</v>
      </c>
      <c r="B9152" s="32" t="s">
        <v>320</v>
      </c>
    </row>
    <row r="9153" spans="1:2" x14ac:dyDescent="0.25">
      <c r="A9153" s="6">
        <v>92.530000000000101</v>
      </c>
      <c r="B9153" s="32" t="s">
        <v>320</v>
      </c>
    </row>
    <row r="9154" spans="1:2" x14ac:dyDescent="0.25">
      <c r="A9154" s="6">
        <v>92.540000000000106</v>
      </c>
      <c r="B9154" s="32" t="s">
        <v>320</v>
      </c>
    </row>
    <row r="9155" spans="1:2" x14ac:dyDescent="0.25">
      <c r="A9155" s="6">
        <v>92.550000000000097</v>
      </c>
      <c r="B9155" s="32" t="s">
        <v>320</v>
      </c>
    </row>
    <row r="9156" spans="1:2" x14ac:dyDescent="0.25">
      <c r="A9156" s="6">
        <v>92.560000000000102</v>
      </c>
      <c r="B9156" s="32" t="s">
        <v>320</v>
      </c>
    </row>
    <row r="9157" spans="1:2" x14ac:dyDescent="0.25">
      <c r="A9157" s="6">
        <v>92.570000000000107</v>
      </c>
      <c r="B9157" s="32" t="s">
        <v>320</v>
      </c>
    </row>
    <row r="9158" spans="1:2" x14ac:dyDescent="0.25">
      <c r="A9158" s="6">
        <v>92.580000000000098</v>
      </c>
      <c r="B9158" s="32" t="s">
        <v>320</v>
      </c>
    </row>
    <row r="9159" spans="1:2" x14ac:dyDescent="0.25">
      <c r="A9159" s="6">
        <v>92.590000000000103</v>
      </c>
      <c r="B9159" s="32" t="s">
        <v>320</v>
      </c>
    </row>
    <row r="9160" spans="1:2" x14ac:dyDescent="0.25">
      <c r="A9160" s="6">
        <v>92.600000000000094</v>
      </c>
      <c r="B9160" s="32" t="s">
        <v>320</v>
      </c>
    </row>
    <row r="9161" spans="1:2" x14ac:dyDescent="0.25">
      <c r="A9161" s="6">
        <v>92.610000000000099</v>
      </c>
      <c r="B9161" s="32" t="s">
        <v>320</v>
      </c>
    </row>
    <row r="9162" spans="1:2" x14ac:dyDescent="0.25">
      <c r="A9162" s="6">
        <v>92.620000000000104</v>
      </c>
      <c r="B9162" s="32" t="s">
        <v>320</v>
      </c>
    </row>
    <row r="9163" spans="1:2" x14ac:dyDescent="0.25">
      <c r="A9163" s="6">
        <v>92.630000000000095</v>
      </c>
      <c r="B9163" s="32" t="s">
        <v>320</v>
      </c>
    </row>
    <row r="9164" spans="1:2" x14ac:dyDescent="0.25">
      <c r="A9164" s="6">
        <v>92.6400000000001</v>
      </c>
      <c r="B9164" s="32" t="s">
        <v>320</v>
      </c>
    </row>
    <row r="9165" spans="1:2" x14ac:dyDescent="0.25">
      <c r="A9165" s="6">
        <v>92.650000000000105</v>
      </c>
      <c r="B9165" s="32" t="s">
        <v>320</v>
      </c>
    </row>
    <row r="9166" spans="1:2" x14ac:dyDescent="0.25">
      <c r="A9166" s="6">
        <v>92.660000000000096</v>
      </c>
      <c r="B9166" s="32" t="s">
        <v>320</v>
      </c>
    </row>
    <row r="9167" spans="1:2" x14ac:dyDescent="0.25">
      <c r="A9167" s="6">
        <v>92.670000000000101</v>
      </c>
      <c r="B9167" s="32" t="s">
        <v>320</v>
      </c>
    </row>
    <row r="9168" spans="1:2" x14ac:dyDescent="0.25">
      <c r="A9168" s="6">
        <v>92.680000000000106</v>
      </c>
      <c r="B9168" s="32" t="s">
        <v>320</v>
      </c>
    </row>
    <row r="9169" spans="1:2" x14ac:dyDescent="0.25">
      <c r="A9169" s="6">
        <v>92.690000000000097</v>
      </c>
      <c r="B9169" s="32" t="s">
        <v>320</v>
      </c>
    </row>
    <row r="9170" spans="1:2" x14ac:dyDescent="0.25">
      <c r="A9170" s="6">
        <v>92.700000000000102</v>
      </c>
      <c r="B9170" s="32" t="s">
        <v>320</v>
      </c>
    </row>
    <row r="9171" spans="1:2" x14ac:dyDescent="0.25">
      <c r="A9171" s="6">
        <v>92.710000000000093</v>
      </c>
      <c r="B9171" s="32" t="s">
        <v>320</v>
      </c>
    </row>
    <row r="9172" spans="1:2" x14ac:dyDescent="0.25">
      <c r="A9172" s="6">
        <v>92.720000000000098</v>
      </c>
      <c r="B9172" s="32" t="s">
        <v>320</v>
      </c>
    </row>
    <row r="9173" spans="1:2" x14ac:dyDescent="0.25">
      <c r="A9173" s="6">
        <v>92.730000000000103</v>
      </c>
      <c r="B9173" s="32" t="s">
        <v>320</v>
      </c>
    </row>
    <row r="9174" spans="1:2" x14ac:dyDescent="0.25">
      <c r="A9174" s="6">
        <v>92.740000000000094</v>
      </c>
      <c r="B9174" s="32" t="s">
        <v>320</v>
      </c>
    </row>
    <row r="9175" spans="1:2" x14ac:dyDescent="0.25">
      <c r="A9175" s="6">
        <v>92.750000000000099</v>
      </c>
      <c r="B9175" s="32" t="s">
        <v>320</v>
      </c>
    </row>
    <row r="9176" spans="1:2" x14ac:dyDescent="0.25">
      <c r="A9176" s="6">
        <v>92.760000000000105</v>
      </c>
      <c r="B9176" s="32" t="s">
        <v>320</v>
      </c>
    </row>
    <row r="9177" spans="1:2" x14ac:dyDescent="0.25">
      <c r="A9177" s="6">
        <v>92.770000000000095</v>
      </c>
      <c r="B9177" s="32" t="s">
        <v>320</v>
      </c>
    </row>
    <row r="9178" spans="1:2" x14ac:dyDescent="0.25">
      <c r="A9178" s="6">
        <v>92.780000000000101</v>
      </c>
      <c r="B9178" s="32" t="s">
        <v>320</v>
      </c>
    </row>
    <row r="9179" spans="1:2" x14ac:dyDescent="0.25">
      <c r="A9179" s="6">
        <v>92.790000000000106</v>
      </c>
      <c r="B9179" s="32" t="s">
        <v>320</v>
      </c>
    </row>
    <row r="9180" spans="1:2" x14ac:dyDescent="0.25">
      <c r="A9180" s="6">
        <v>92.800000000000097</v>
      </c>
      <c r="B9180" s="32" t="s">
        <v>320</v>
      </c>
    </row>
    <row r="9181" spans="1:2" x14ac:dyDescent="0.25">
      <c r="A9181" s="6">
        <v>92.810000000000102</v>
      </c>
      <c r="B9181" s="32" t="s">
        <v>320</v>
      </c>
    </row>
    <row r="9182" spans="1:2" x14ac:dyDescent="0.25">
      <c r="A9182" s="6">
        <v>92.820000000000107</v>
      </c>
      <c r="B9182" s="32" t="s">
        <v>320</v>
      </c>
    </row>
    <row r="9183" spans="1:2" x14ac:dyDescent="0.25">
      <c r="A9183" s="6">
        <v>92.830000000000098</v>
      </c>
      <c r="B9183" s="32" t="s">
        <v>320</v>
      </c>
    </row>
    <row r="9184" spans="1:2" x14ac:dyDescent="0.25">
      <c r="A9184" s="6">
        <v>92.840000000000103</v>
      </c>
      <c r="B9184" s="32" t="s">
        <v>320</v>
      </c>
    </row>
    <row r="9185" spans="1:2" x14ac:dyDescent="0.25">
      <c r="A9185" s="6">
        <v>92.850000000000094</v>
      </c>
      <c r="B9185" s="32" t="s">
        <v>320</v>
      </c>
    </row>
    <row r="9186" spans="1:2" x14ac:dyDescent="0.25">
      <c r="A9186" s="6">
        <v>92.860000000000099</v>
      </c>
      <c r="B9186" s="32" t="s">
        <v>320</v>
      </c>
    </row>
    <row r="9187" spans="1:2" x14ac:dyDescent="0.25">
      <c r="A9187" s="6">
        <v>92.870000000000104</v>
      </c>
      <c r="B9187" s="32" t="s">
        <v>320</v>
      </c>
    </row>
    <row r="9188" spans="1:2" x14ac:dyDescent="0.25">
      <c r="A9188" s="6">
        <v>92.880000000000095</v>
      </c>
      <c r="B9188" s="32" t="s">
        <v>320</v>
      </c>
    </row>
    <row r="9189" spans="1:2" x14ac:dyDescent="0.25">
      <c r="A9189" s="6">
        <v>92.8900000000001</v>
      </c>
      <c r="B9189" s="32" t="s">
        <v>320</v>
      </c>
    </row>
    <row r="9190" spans="1:2" x14ac:dyDescent="0.25">
      <c r="A9190" s="6">
        <v>92.900000000000105</v>
      </c>
      <c r="B9190" s="32" t="s">
        <v>320</v>
      </c>
    </row>
    <row r="9191" spans="1:2" x14ac:dyDescent="0.25">
      <c r="A9191" s="6">
        <v>92.910000000000096</v>
      </c>
      <c r="B9191" s="32" t="s">
        <v>320</v>
      </c>
    </row>
    <row r="9192" spans="1:2" x14ac:dyDescent="0.25">
      <c r="A9192" s="6">
        <v>92.920000000000101</v>
      </c>
      <c r="B9192" s="32" t="s">
        <v>320</v>
      </c>
    </row>
    <row r="9193" spans="1:2" x14ac:dyDescent="0.25">
      <c r="A9193" s="6">
        <v>92.930000000000106</v>
      </c>
      <c r="B9193" s="32" t="s">
        <v>320</v>
      </c>
    </row>
    <row r="9194" spans="1:2" x14ac:dyDescent="0.25">
      <c r="A9194" s="6">
        <v>92.940000000000097</v>
      </c>
      <c r="B9194" s="32" t="s">
        <v>320</v>
      </c>
    </row>
    <row r="9195" spans="1:2" x14ac:dyDescent="0.25">
      <c r="A9195" s="6">
        <v>92.950000000000102</v>
      </c>
      <c r="B9195" s="32" t="s">
        <v>320</v>
      </c>
    </row>
    <row r="9196" spans="1:2" x14ac:dyDescent="0.25">
      <c r="A9196" s="6">
        <v>92.960000000000093</v>
      </c>
      <c r="B9196" s="32" t="s">
        <v>320</v>
      </c>
    </row>
    <row r="9197" spans="1:2" x14ac:dyDescent="0.25">
      <c r="A9197" s="6">
        <v>92.970000000000098</v>
      </c>
      <c r="B9197" s="32" t="s">
        <v>320</v>
      </c>
    </row>
    <row r="9198" spans="1:2" x14ac:dyDescent="0.25">
      <c r="A9198" s="6">
        <v>92.980000000000103</v>
      </c>
      <c r="B9198" s="32" t="s">
        <v>320</v>
      </c>
    </row>
    <row r="9199" spans="1:2" x14ac:dyDescent="0.25">
      <c r="A9199" s="6">
        <v>92.990000000000094</v>
      </c>
      <c r="B9199" s="32" t="s">
        <v>320</v>
      </c>
    </row>
    <row r="9200" spans="1:2" x14ac:dyDescent="0.25">
      <c r="A9200" s="6">
        <v>93.000000000000099</v>
      </c>
      <c r="B9200" s="32" t="s">
        <v>320</v>
      </c>
    </row>
    <row r="9201" spans="1:2" x14ac:dyDescent="0.25">
      <c r="A9201" s="6">
        <v>93.010000000000105</v>
      </c>
      <c r="B9201" s="32" t="s">
        <v>320</v>
      </c>
    </row>
    <row r="9202" spans="1:2" x14ac:dyDescent="0.25">
      <c r="A9202" s="6">
        <v>93.020000000000095</v>
      </c>
      <c r="B9202" s="32" t="s">
        <v>320</v>
      </c>
    </row>
    <row r="9203" spans="1:2" x14ac:dyDescent="0.25">
      <c r="A9203" s="6">
        <v>93.030000000000101</v>
      </c>
      <c r="B9203" s="32" t="s">
        <v>320</v>
      </c>
    </row>
    <row r="9204" spans="1:2" x14ac:dyDescent="0.25">
      <c r="A9204" s="6">
        <v>93.040000000000106</v>
      </c>
      <c r="B9204" s="32" t="s">
        <v>320</v>
      </c>
    </row>
    <row r="9205" spans="1:2" x14ac:dyDescent="0.25">
      <c r="A9205" s="6">
        <v>93.050000000000097</v>
      </c>
      <c r="B9205" s="32" t="s">
        <v>320</v>
      </c>
    </row>
    <row r="9206" spans="1:2" x14ac:dyDescent="0.25">
      <c r="A9206" s="6">
        <v>93.060000000000102</v>
      </c>
      <c r="B9206" s="32" t="s">
        <v>320</v>
      </c>
    </row>
    <row r="9207" spans="1:2" x14ac:dyDescent="0.25">
      <c r="A9207" s="6">
        <v>93.070000000000107</v>
      </c>
      <c r="B9207" s="32" t="s">
        <v>320</v>
      </c>
    </row>
    <row r="9208" spans="1:2" x14ac:dyDescent="0.25">
      <c r="A9208" s="6">
        <v>93.080000000000098</v>
      </c>
      <c r="B9208" s="32" t="s">
        <v>320</v>
      </c>
    </row>
    <row r="9209" spans="1:2" x14ac:dyDescent="0.25">
      <c r="A9209" s="6">
        <v>93.090000000000103</v>
      </c>
      <c r="B9209" s="32" t="s">
        <v>320</v>
      </c>
    </row>
    <row r="9210" spans="1:2" x14ac:dyDescent="0.25">
      <c r="A9210" s="6">
        <v>93.100000000000094</v>
      </c>
      <c r="B9210" s="32" t="s">
        <v>320</v>
      </c>
    </row>
    <row r="9211" spans="1:2" x14ac:dyDescent="0.25">
      <c r="A9211" s="6">
        <v>93.110000000000099</v>
      </c>
      <c r="B9211" s="32" t="s">
        <v>320</v>
      </c>
    </row>
    <row r="9212" spans="1:2" x14ac:dyDescent="0.25">
      <c r="A9212" s="6">
        <v>93.120000000000104</v>
      </c>
      <c r="B9212" s="32" t="s">
        <v>320</v>
      </c>
    </row>
    <row r="9213" spans="1:2" x14ac:dyDescent="0.25">
      <c r="A9213" s="6">
        <v>93.130000000000095</v>
      </c>
      <c r="B9213" s="32" t="s">
        <v>320</v>
      </c>
    </row>
    <row r="9214" spans="1:2" x14ac:dyDescent="0.25">
      <c r="A9214" s="6">
        <v>93.1400000000001</v>
      </c>
      <c r="B9214" s="32" t="s">
        <v>320</v>
      </c>
    </row>
    <row r="9215" spans="1:2" x14ac:dyDescent="0.25">
      <c r="A9215" s="6">
        <v>93.150000000000105</v>
      </c>
      <c r="B9215" s="32" t="s">
        <v>320</v>
      </c>
    </row>
    <row r="9216" spans="1:2" x14ac:dyDescent="0.25">
      <c r="A9216" s="6">
        <v>93.160000000000096</v>
      </c>
      <c r="B9216" s="32" t="s">
        <v>320</v>
      </c>
    </row>
    <row r="9217" spans="1:2" x14ac:dyDescent="0.25">
      <c r="A9217" s="6">
        <v>93.170000000000101</v>
      </c>
      <c r="B9217" s="32" t="s">
        <v>320</v>
      </c>
    </row>
    <row r="9218" spans="1:2" x14ac:dyDescent="0.25">
      <c r="A9218" s="6">
        <v>93.180000000000106</v>
      </c>
      <c r="B9218" s="32" t="s">
        <v>320</v>
      </c>
    </row>
    <row r="9219" spans="1:2" x14ac:dyDescent="0.25">
      <c r="A9219" s="6">
        <v>93.190000000000097</v>
      </c>
      <c r="B9219" s="32" t="s">
        <v>320</v>
      </c>
    </row>
    <row r="9220" spans="1:2" x14ac:dyDescent="0.25">
      <c r="A9220" s="6">
        <v>93.200000000000102</v>
      </c>
      <c r="B9220" s="32" t="s">
        <v>320</v>
      </c>
    </row>
    <row r="9221" spans="1:2" x14ac:dyDescent="0.25">
      <c r="A9221" s="6">
        <v>93.210000000000093</v>
      </c>
      <c r="B9221" s="32" t="s">
        <v>320</v>
      </c>
    </row>
    <row r="9222" spans="1:2" x14ac:dyDescent="0.25">
      <c r="A9222" s="6">
        <v>93.220000000000098</v>
      </c>
      <c r="B9222" s="32" t="s">
        <v>320</v>
      </c>
    </row>
    <row r="9223" spans="1:2" x14ac:dyDescent="0.25">
      <c r="A9223" s="6">
        <v>93.230000000000103</v>
      </c>
      <c r="B9223" s="32" t="s">
        <v>320</v>
      </c>
    </row>
    <row r="9224" spans="1:2" x14ac:dyDescent="0.25">
      <c r="A9224" s="6">
        <v>93.240000000000094</v>
      </c>
      <c r="B9224" s="32" t="s">
        <v>320</v>
      </c>
    </row>
    <row r="9225" spans="1:2" x14ac:dyDescent="0.25">
      <c r="A9225" s="6">
        <v>93.250000000000099</v>
      </c>
      <c r="B9225" s="32" t="s">
        <v>320</v>
      </c>
    </row>
    <row r="9226" spans="1:2" x14ac:dyDescent="0.25">
      <c r="A9226" s="6">
        <v>93.260000000000105</v>
      </c>
      <c r="B9226" s="32" t="s">
        <v>320</v>
      </c>
    </row>
    <row r="9227" spans="1:2" x14ac:dyDescent="0.25">
      <c r="A9227" s="6">
        <v>93.270000000000095</v>
      </c>
      <c r="B9227" s="32" t="s">
        <v>320</v>
      </c>
    </row>
    <row r="9228" spans="1:2" x14ac:dyDescent="0.25">
      <c r="A9228" s="6">
        <v>93.280000000000101</v>
      </c>
      <c r="B9228" s="32" t="s">
        <v>320</v>
      </c>
    </row>
    <row r="9229" spans="1:2" x14ac:dyDescent="0.25">
      <c r="A9229" s="6">
        <v>93.290000000000106</v>
      </c>
      <c r="B9229" s="32" t="s">
        <v>320</v>
      </c>
    </row>
    <row r="9230" spans="1:2" x14ac:dyDescent="0.25">
      <c r="A9230" s="6">
        <v>93.300000000000097</v>
      </c>
      <c r="B9230" s="32" t="s">
        <v>320</v>
      </c>
    </row>
    <row r="9231" spans="1:2" x14ac:dyDescent="0.25">
      <c r="A9231" s="6">
        <v>93.310000000000102</v>
      </c>
      <c r="B9231" s="32" t="s">
        <v>320</v>
      </c>
    </row>
    <row r="9232" spans="1:2" x14ac:dyDescent="0.25">
      <c r="A9232" s="6">
        <v>93.320000000000107</v>
      </c>
      <c r="B9232" s="32" t="s">
        <v>320</v>
      </c>
    </row>
    <row r="9233" spans="1:2" x14ac:dyDescent="0.25">
      <c r="A9233" s="6">
        <v>93.330000000000098</v>
      </c>
      <c r="B9233" s="32" t="s">
        <v>320</v>
      </c>
    </row>
    <row r="9234" spans="1:2" x14ac:dyDescent="0.25">
      <c r="A9234" s="6">
        <v>93.340000000000103</v>
      </c>
      <c r="B9234" s="32" t="s">
        <v>320</v>
      </c>
    </row>
    <row r="9235" spans="1:2" x14ac:dyDescent="0.25">
      <c r="A9235" s="6">
        <v>93.350000000000094</v>
      </c>
      <c r="B9235" s="32" t="s">
        <v>320</v>
      </c>
    </row>
    <row r="9236" spans="1:2" x14ac:dyDescent="0.25">
      <c r="A9236" s="6">
        <v>93.360000000000099</v>
      </c>
      <c r="B9236" s="32" t="s">
        <v>320</v>
      </c>
    </row>
    <row r="9237" spans="1:2" x14ac:dyDescent="0.25">
      <c r="A9237" s="6">
        <v>93.370000000000104</v>
      </c>
      <c r="B9237" s="32" t="s">
        <v>320</v>
      </c>
    </row>
    <row r="9238" spans="1:2" x14ac:dyDescent="0.25">
      <c r="A9238" s="6">
        <v>93.380000000000095</v>
      </c>
      <c r="B9238" s="32" t="s">
        <v>320</v>
      </c>
    </row>
    <row r="9239" spans="1:2" x14ac:dyDescent="0.25">
      <c r="A9239" s="6">
        <v>93.3900000000001</v>
      </c>
      <c r="B9239" s="32" t="s">
        <v>320</v>
      </c>
    </row>
    <row r="9240" spans="1:2" x14ac:dyDescent="0.25">
      <c r="A9240" s="6">
        <v>93.400000000000105</v>
      </c>
      <c r="B9240" s="32" t="s">
        <v>320</v>
      </c>
    </row>
    <row r="9241" spans="1:2" x14ac:dyDescent="0.25">
      <c r="A9241" s="6">
        <v>93.410000000000096</v>
      </c>
      <c r="B9241" s="32" t="s">
        <v>320</v>
      </c>
    </row>
    <row r="9242" spans="1:2" x14ac:dyDescent="0.25">
      <c r="A9242" s="6">
        <v>93.420000000000101</v>
      </c>
      <c r="B9242" s="32" t="s">
        <v>320</v>
      </c>
    </row>
    <row r="9243" spans="1:2" x14ac:dyDescent="0.25">
      <c r="A9243" s="6">
        <v>93.430000000000106</v>
      </c>
      <c r="B9243" s="32" t="s">
        <v>320</v>
      </c>
    </row>
    <row r="9244" spans="1:2" x14ac:dyDescent="0.25">
      <c r="A9244" s="6">
        <v>93.440000000000097</v>
      </c>
      <c r="B9244" s="32" t="s">
        <v>320</v>
      </c>
    </row>
    <row r="9245" spans="1:2" x14ac:dyDescent="0.25">
      <c r="A9245" s="6">
        <v>93.450000000000102</v>
      </c>
      <c r="B9245" s="32" t="s">
        <v>320</v>
      </c>
    </row>
    <row r="9246" spans="1:2" x14ac:dyDescent="0.25">
      <c r="A9246" s="6">
        <v>93.460000000000093</v>
      </c>
      <c r="B9246" s="32" t="s">
        <v>320</v>
      </c>
    </row>
    <row r="9247" spans="1:2" x14ac:dyDescent="0.25">
      <c r="A9247" s="6">
        <v>93.470000000000098</v>
      </c>
      <c r="B9247" s="32" t="s">
        <v>320</v>
      </c>
    </row>
    <row r="9248" spans="1:2" x14ac:dyDescent="0.25">
      <c r="A9248" s="6">
        <v>93.480000000000103</v>
      </c>
      <c r="B9248" s="32" t="s">
        <v>320</v>
      </c>
    </row>
    <row r="9249" spans="1:2" x14ac:dyDescent="0.25">
      <c r="A9249" s="6">
        <v>93.490000000000094</v>
      </c>
      <c r="B9249" s="32" t="s">
        <v>320</v>
      </c>
    </row>
    <row r="9250" spans="1:2" x14ac:dyDescent="0.25">
      <c r="A9250" s="6">
        <v>93.500000000000099</v>
      </c>
      <c r="B9250" s="32" t="s">
        <v>320</v>
      </c>
    </row>
    <row r="9251" spans="1:2" x14ac:dyDescent="0.25">
      <c r="A9251" s="6">
        <v>93.510000000000105</v>
      </c>
      <c r="B9251" s="32" t="s">
        <v>320</v>
      </c>
    </row>
    <row r="9252" spans="1:2" x14ac:dyDescent="0.25">
      <c r="A9252" s="6">
        <v>93.520000000000095</v>
      </c>
      <c r="B9252" s="32" t="s">
        <v>320</v>
      </c>
    </row>
    <row r="9253" spans="1:2" x14ac:dyDescent="0.25">
      <c r="A9253" s="6">
        <v>93.530000000000101</v>
      </c>
      <c r="B9253" s="32" t="s">
        <v>320</v>
      </c>
    </row>
    <row r="9254" spans="1:2" x14ac:dyDescent="0.25">
      <c r="A9254" s="6">
        <v>93.540000000000106</v>
      </c>
      <c r="B9254" s="32" t="s">
        <v>320</v>
      </c>
    </row>
    <row r="9255" spans="1:2" x14ac:dyDescent="0.25">
      <c r="A9255" s="6">
        <v>93.550000000000097</v>
      </c>
      <c r="B9255" s="32" t="s">
        <v>320</v>
      </c>
    </row>
    <row r="9256" spans="1:2" x14ac:dyDescent="0.25">
      <c r="A9256" s="6">
        <v>93.560000000000102</v>
      </c>
      <c r="B9256" s="32" t="s">
        <v>320</v>
      </c>
    </row>
    <row r="9257" spans="1:2" x14ac:dyDescent="0.25">
      <c r="A9257" s="6">
        <v>93.570000000000107</v>
      </c>
      <c r="B9257" s="32" t="s">
        <v>320</v>
      </c>
    </row>
    <row r="9258" spans="1:2" x14ac:dyDescent="0.25">
      <c r="A9258" s="6">
        <v>93.580000000000098</v>
      </c>
      <c r="B9258" s="32" t="s">
        <v>320</v>
      </c>
    </row>
    <row r="9259" spans="1:2" x14ac:dyDescent="0.25">
      <c r="A9259" s="6">
        <v>93.590000000000103</v>
      </c>
      <c r="B9259" s="32" t="s">
        <v>320</v>
      </c>
    </row>
    <row r="9260" spans="1:2" x14ac:dyDescent="0.25">
      <c r="A9260" s="6">
        <v>93.600000000000094</v>
      </c>
      <c r="B9260" s="32" t="s">
        <v>320</v>
      </c>
    </row>
    <row r="9261" spans="1:2" x14ac:dyDescent="0.25">
      <c r="A9261" s="6">
        <v>93.610000000000099</v>
      </c>
      <c r="B9261" s="32" t="s">
        <v>320</v>
      </c>
    </row>
    <row r="9262" spans="1:2" x14ac:dyDescent="0.25">
      <c r="A9262" s="6">
        <v>93.620000000000104</v>
      </c>
      <c r="B9262" s="32" t="s">
        <v>320</v>
      </c>
    </row>
    <row r="9263" spans="1:2" x14ac:dyDescent="0.25">
      <c r="A9263" s="6">
        <v>93.630000000000095</v>
      </c>
      <c r="B9263" s="32" t="s">
        <v>320</v>
      </c>
    </row>
    <row r="9264" spans="1:2" x14ac:dyDescent="0.25">
      <c r="A9264" s="6">
        <v>93.6400000000001</v>
      </c>
      <c r="B9264" s="32" t="s">
        <v>320</v>
      </c>
    </row>
    <row r="9265" spans="1:2" x14ac:dyDescent="0.25">
      <c r="A9265" s="6">
        <v>93.650000000000105</v>
      </c>
      <c r="B9265" s="32" t="s">
        <v>320</v>
      </c>
    </row>
    <row r="9266" spans="1:2" x14ac:dyDescent="0.25">
      <c r="A9266" s="6">
        <v>93.660000000000096</v>
      </c>
      <c r="B9266" s="32" t="s">
        <v>320</v>
      </c>
    </row>
    <row r="9267" spans="1:2" x14ac:dyDescent="0.25">
      <c r="A9267" s="6">
        <v>93.670000000000101</v>
      </c>
      <c r="B9267" s="32" t="s">
        <v>320</v>
      </c>
    </row>
    <row r="9268" spans="1:2" x14ac:dyDescent="0.25">
      <c r="A9268" s="6">
        <v>93.680000000000106</v>
      </c>
      <c r="B9268" s="32" t="s">
        <v>320</v>
      </c>
    </row>
    <row r="9269" spans="1:2" x14ac:dyDescent="0.25">
      <c r="A9269" s="6">
        <v>93.690000000000097</v>
      </c>
      <c r="B9269" s="32" t="s">
        <v>320</v>
      </c>
    </row>
    <row r="9270" spans="1:2" x14ac:dyDescent="0.25">
      <c r="A9270" s="6">
        <v>93.700000000000102</v>
      </c>
      <c r="B9270" s="32" t="s">
        <v>320</v>
      </c>
    </row>
    <row r="9271" spans="1:2" x14ac:dyDescent="0.25">
      <c r="A9271" s="6">
        <v>93.710000000000093</v>
      </c>
      <c r="B9271" s="32" t="s">
        <v>320</v>
      </c>
    </row>
    <row r="9272" spans="1:2" x14ac:dyDescent="0.25">
      <c r="A9272" s="6">
        <v>93.720000000000098</v>
      </c>
      <c r="B9272" s="32" t="s">
        <v>320</v>
      </c>
    </row>
    <row r="9273" spans="1:2" x14ac:dyDescent="0.25">
      <c r="A9273" s="6">
        <v>93.730000000000103</v>
      </c>
      <c r="B9273" s="32" t="s">
        <v>320</v>
      </c>
    </row>
    <row r="9274" spans="1:2" x14ac:dyDescent="0.25">
      <c r="A9274" s="6">
        <v>93.740000000000094</v>
      </c>
      <c r="B9274" s="32" t="s">
        <v>320</v>
      </c>
    </row>
    <row r="9275" spans="1:2" x14ac:dyDescent="0.25">
      <c r="A9275" s="6">
        <v>93.750000000000099</v>
      </c>
      <c r="B9275" s="32" t="s">
        <v>320</v>
      </c>
    </row>
    <row r="9276" spans="1:2" x14ac:dyDescent="0.25">
      <c r="A9276" s="6">
        <v>93.760000000000105</v>
      </c>
      <c r="B9276" s="32" t="s">
        <v>320</v>
      </c>
    </row>
    <row r="9277" spans="1:2" x14ac:dyDescent="0.25">
      <c r="A9277" s="6">
        <v>93.770000000000095</v>
      </c>
      <c r="B9277" s="32" t="s">
        <v>320</v>
      </c>
    </row>
    <row r="9278" spans="1:2" x14ac:dyDescent="0.25">
      <c r="A9278" s="6">
        <v>93.780000000000101</v>
      </c>
      <c r="B9278" s="32" t="s">
        <v>320</v>
      </c>
    </row>
    <row r="9279" spans="1:2" x14ac:dyDescent="0.25">
      <c r="A9279" s="6">
        <v>93.790000000000106</v>
      </c>
      <c r="B9279" s="32" t="s">
        <v>320</v>
      </c>
    </row>
    <row r="9280" spans="1:2" x14ac:dyDescent="0.25">
      <c r="A9280" s="6">
        <v>93.800000000000097</v>
      </c>
      <c r="B9280" s="32" t="s">
        <v>320</v>
      </c>
    </row>
    <row r="9281" spans="1:2" x14ac:dyDescent="0.25">
      <c r="A9281" s="6">
        <v>93.810000000000102</v>
      </c>
      <c r="B9281" s="32" t="s">
        <v>320</v>
      </c>
    </row>
    <row r="9282" spans="1:2" x14ac:dyDescent="0.25">
      <c r="A9282" s="6">
        <v>93.820000000000107</v>
      </c>
      <c r="B9282" s="32" t="s">
        <v>320</v>
      </c>
    </row>
    <row r="9283" spans="1:2" x14ac:dyDescent="0.25">
      <c r="A9283" s="6">
        <v>93.830000000000098</v>
      </c>
      <c r="B9283" s="32" t="s">
        <v>320</v>
      </c>
    </row>
    <row r="9284" spans="1:2" x14ac:dyDescent="0.25">
      <c r="A9284" s="6">
        <v>93.840000000000103</v>
      </c>
      <c r="B9284" s="32" t="s">
        <v>320</v>
      </c>
    </row>
    <row r="9285" spans="1:2" x14ac:dyDescent="0.25">
      <c r="A9285" s="6">
        <v>93.850000000000094</v>
      </c>
      <c r="B9285" s="32" t="s">
        <v>320</v>
      </c>
    </row>
    <row r="9286" spans="1:2" x14ac:dyDescent="0.25">
      <c r="A9286" s="6">
        <v>93.860000000000099</v>
      </c>
      <c r="B9286" s="32" t="s">
        <v>320</v>
      </c>
    </row>
    <row r="9287" spans="1:2" x14ac:dyDescent="0.25">
      <c r="A9287" s="6">
        <v>93.870000000000104</v>
      </c>
      <c r="B9287" s="32" t="s">
        <v>320</v>
      </c>
    </row>
    <row r="9288" spans="1:2" x14ac:dyDescent="0.25">
      <c r="A9288" s="6">
        <v>93.880000000000095</v>
      </c>
      <c r="B9288" s="32" t="s">
        <v>320</v>
      </c>
    </row>
    <row r="9289" spans="1:2" x14ac:dyDescent="0.25">
      <c r="A9289" s="6">
        <v>93.8900000000001</v>
      </c>
      <c r="B9289" s="32" t="s">
        <v>320</v>
      </c>
    </row>
    <row r="9290" spans="1:2" x14ac:dyDescent="0.25">
      <c r="A9290" s="6">
        <v>93.900000000000105</v>
      </c>
      <c r="B9290" s="32" t="s">
        <v>320</v>
      </c>
    </row>
    <row r="9291" spans="1:2" x14ac:dyDescent="0.25">
      <c r="A9291" s="6">
        <v>93.910000000000096</v>
      </c>
      <c r="B9291" s="32" t="s">
        <v>320</v>
      </c>
    </row>
    <row r="9292" spans="1:2" x14ac:dyDescent="0.25">
      <c r="A9292" s="6">
        <v>93.920000000000101</v>
      </c>
      <c r="B9292" s="32" t="s">
        <v>320</v>
      </c>
    </row>
    <row r="9293" spans="1:2" x14ac:dyDescent="0.25">
      <c r="A9293" s="6">
        <v>93.930000000000106</v>
      </c>
      <c r="B9293" s="32" t="s">
        <v>320</v>
      </c>
    </row>
    <row r="9294" spans="1:2" x14ac:dyDescent="0.25">
      <c r="A9294" s="6">
        <v>93.940000000000097</v>
      </c>
      <c r="B9294" s="32" t="s">
        <v>320</v>
      </c>
    </row>
    <row r="9295" spans="1:2" x14ac:dyDescent="0.25">
      <c r="A9295" s="6">
        <v>93.950000000000102</v>
      </c>
      <c r="B9295" s="32" t="s">
        <v>320</v>
      </c>
    </row>
    <row r="9296" spans="1:2" x14ac:dyDescent="0.25">
      <c r="A9296" s="6">
        <v>93.960000000000093</v>
      </c>
      <c r="B9296" s="32" t="s">
        <v>320</v>
      </c>
    </row>
    <row r="9297" spans="1:2" x14ac:dyDescent="0.25">
      <c r="A9297" s="6">
        <v>93.970000000000098</v>
      </c>
      <c r="B9297" s="32" t="s">
        <v>320</v>
      </c>
    </row>
    <row r="9298" spans="1:2" x14ac:dyDescent="0.25">
      <c r="A9298" s="6">
        <v>93.980000000000103</v>
      </c>
      <c r="B9298" s="32" t="s">
        <v>320</v>
      </c>
    </row>
    <row r="9299" spans="1:2" x14ac:dyDescent="0.25">
      <c r="A9299" s="6">
        <v>93.990000000000094</v>
      </c>
      <c r="B9299" s="32" t="s">
        <v>320</v>
      </c>
    </row>
    <row r="9300" spans="1:2" x14ac:dyDescent="0.25">
      <c r="A9300" s="6">
        <v>94.000000000000099</v>
      </c>
      <c r="B9300" s="32" t="s">
        <v>320</v>
      </c>
    </row>
    <row r="9301" spans="1:2" x14ac:dyDescent="0.25">
      <c r="A9301" s="6">
        <v>94.010000000000105</v>
      </c>
      <c r="B9301" s="32" t="s">
        <v>320</v>
      </c>
    </row>
    <row r="9302" spans="1:2" x14ac:dyDescent="0.25">
      <c r="A9302" s="6">
        <v>94.020000000000095</v>
      </c>
      <c r="B9302" s="32" t="s">
        <v>320</v>
      </c>
    </row>
    <row r="9303" spans="1:2" x14ac:dyDescent="0.25">
      <c r="A9303" s="6">
        <v>94.030000000000101</v>
      </c>
      <c r="B9303" s="32" t="s">
        <v>320</v>
      </c>
    </row>
    <row r="9304" spans="1:2" x14ac:dyDescent="0.25">
      <c r="A9304" s="6">
        <v>94.040000000000106</v>
      </c>
      <c r="B9304" s="32" t="s">
        <v>320</v>
      </c>
    </row>
    <row r="9305" spans="1:2" x14ac:dyDescent="0.25">
      <c r="A9305" s="6">
        <v>94.050000000000097</v>
      </c>
      <c r="B9305" s="32" t="s">
        <v>320</v>
      </c>
    </row>
    <row r="9306" spans="1:2" x14ac:dyDescent="0.25">
      <c r="A9306" s="6">
        <v>94.060000000000102</v>
      </c>
      <c r="B9306" s="32" t="s">
        <v>320</v>
      </c>
    </row>
    <row r="9307" spans="1:2" x14ac:dyDescent="0.25">
      <c r="A9307" s="6">
        <v>94.070000000000107</v>
      </c>
      <c r="B9307" s="32" t="s">
        <v>320</v>
      </c>
    </row>
    <row r="9308" spans="1:2" x14ac:dyDescent="0.25">
      <c r="A9308" s="6">
        <v>94.080000000000098</v>
      </c>
      <c r="B9308" s="32" t="s">
        <v>320</v>
      </c>
    </row>
    <row r="9309" spans="1:2" x14ac:dyDescent="0.25">
      <c r="A9309" s="6">
        <v>94.090000000000103</v>
      </c>
      <c r="B9309" s="32" t="s">
        <v>320</v>
      </c>
    </row>
    <row r="9310" spans="1:2" x14ac:dyDescent="0.25">
      <c r="A9310" s="6">
        <v>94.100000000000094</v>
      </c>
      <c r="B9310" s="32" t="s">
        <v>320</v>
      </c>
    </row>
    <row r="9311" spans="1:2" x14ac:dyDescent="0.25">
      <c r="A9311" s="6">
        <v>94.110000000000099</v>
      </c>
      <c r="B9311" s="32" t="s">
        <v>320</v>
      </c>
    </row>
    <row r="9312" spans="1:2" x14ac:dyDescent="0.25">
      <c r="A9312" s="6">
        <v>94.120000000000104</v>
      </c>
      <c r="B9312" s="32" t="s">
        <v>320</v>
      </c>
    </row>
    <row r="9313" spans="1:2" x14ac:dyDescent="0.25">
      <c r="A9313" s="6">
        <v>94.130000000000095</v>
      </c>
      <c r="B9313" s="32" t="s">
        <v>320</v>
      </c>
    </row>
    <row r="9314" spans="1:2" x14ac:dyDescent="0.25">
      <c r="A9314" s="6">
        <v>94.1400000000001</v>
      </c>
      <c r="B9314" s="32" t="s">
        <v>320</v>
      </c>
    </row>
    <row r="9315" spans="1:2" x14ac:dyDescent="0.25">
      <c r="A9315" s="6">
        <v>94.150000000000105</v>
      </c>
      <c r="B9315" s="32" t="s">
        <v>320</v>
      </c>
    </row>
    <row r="9316" spans="1:2" x14ac:dyDescent="0.25">
      <c r="A9316" s="6">
        <v>94.160000000000096</v>
      </c>
      <c r="B9316" s="32" t="s">
        <v>320</v>
      </c>
    </row>
    <row r="9317" spans="1:2" x14ac:dyDescent="0.25">
      <c r="A9317" s="6">
        <v>94.170000000000101</v>
      </c>
      <c r="B9317" s="32" t="s">
        <v>320</v>
      </c>
    </row>
    <row r="9318" spans="1:2" x14ac:dyDescent="0.25">
      <c r="A9318" s="6">
        <v>94.180000000000106</v>
      </c>
      <c r="B9318" s="32" t="s">
        <v>320</v>
      </c>
    </row>
    <row r="9319" spans="1:2" x14ac:dyDescent="0.25">
      <c r="A9319" s="6">
        <v>94.190000000000097</v>
      </c>
      <c r="B9319" s="32" t="s">
        <v>320</v>
      </c>
    </row>
    <row r="9320" spans="1:2" x14ac:dyDescent="0.25">
      <c r="A9320" s="6">
        <v>94.200000000000102</v>
      </c>
      <c r="B9320" s="32" t="s">
        <v>320</v>
      </c>
    </row>
    <row r="9321" spans="1:2" x14ac:dyDescent="0.25">
      <c r="A9321" s="6">
        <v>94.210000000000093</v>
      </c>
      <c r="B9321" s="32" t="s">
        <v>320</v>
      </c>
    </row>
    <row r="9322" spans="1:2" x14ac:dyDescent="0.25">
      <c r="A9322" s="6">
        <v>94.220000000000098</v>
      </c>
      <c r="B9322" s="32" t="s">
        <v>320</v>
      </c>
    </row>
    <row r="9323" spans="1:2" x14ac:dyDescent="0.25">
      <c r="A9323" s="6">
        <v>94.230000000000103</v>
      </c>
      <c r="B9323" s="32" t="s">
        <v>320</v>
      </c>
    </row>
    <row r="9324" spans="1:2" x14ac:dyDescent="0.25">
      <c r="A9324" s="6">
        <v>94.240000000000094</v>
      </c>
      <c r="B9324" s="32" t="s">
        <v>320</v>
      </c>
    </row>
    <row r="9325" spans="1:2" x14ac:dyDescent="0.25">
      <c r="A9325" s="6">
        <v>94.250000000000099</v>
      </c>
      <c r="B9325" s="32" t="s">
        <v>320</v>
      </c>
    </row>
    <row r="9326" spans="1:2" x14ac:dyDescent="0.25">
      <c r="A9326" s="6">
        <v>94.260000000000105</v>
      </c>
      <c r="B9326" s="32" t="s">
        <v>320</v>
      </c>
    </row>
    <row r="9327" spans="1:2" x14ac:dyDescent="0.25">
      <c r="A9327" s="6">
        <v>94.270000000000095</v>
      </c>
      <c r="B9327" s="32" t="s">
        <v>320</v>
      </c>
    </row>
    <row r="9328" spans="1:2" x14ac:dyDescent="0.25">
      <c r="A9328" s="6">
        <v>94.280000000000101</v>
      </c>
      <c r="B9328" s="32" t="s">
        <v>320</v>
      </c>
    </row>
    <row r="9329" spans="1:2" x14ac:dyDescent="0.25">
      <c r="A9329" s="6">
        <v>94.290000000000106</v>
      </c>
      <c r="B9329" s="32" t="s">
        <v>320</v>
      </c>
    </row>
    <row r="9330" spans="1:2" x14ac:dyDescent="0.25">
      <c r="A9330" s="6">
        <v>94.300000000000097</v>
      </c>
      <c r="B9330" s="32" t="s">
        <v>320</v>
      </c>
    </row>
    <row r="9331" spans="1:2" x14ac:dyDescent="0.25">
      <c r="A9331" s="6">
        <v>94.310000000000102</v>
      </c>
      <c r="B9331" s="32" t="s">
        <v>320</v>
      </c>
    </row>
    <row r="9332" spans="1:2" x14ac:dyDescent="0.25">
      <c r="A9332" s="6">
        <v>94.320000000000107</v>
      </c>
      <c r="B9332" s="32" t="s">
        <v>320</v>
      </c>
    </row>
    <row r="9333" spans="1:2" x14ac:dyDescent="0.25">
      <c r="A9333" s="6">
        <v>94.330000000000098</v>
      </c>
      <c r="B9333" s="32" t="s">
        <v>320</v>
      </c>
    </row>
    <row r="9334" spans="1:2" x14ac:dyDescent="0.25">
      <c r="A9334" s="6">
        <v>94.340000000000103</v>
      </c>
      <c r="B9334" s="32" t="s">
        <v>320</v>
      </c>
    </row>
    <row r="9335" spans="1:2" x14ac:dyDescent="0.25">
      <c r="A9335" s="6">
        <v>94.350000000000094</v>
      </c>
      <c r="B9335" s="32" t="s">
        <v>320</v>
      </c>
    </row>
    <row r="9336" spans="1:2" x14ac:dyDescent="0.25">
      <c r="A9336" s="6">
        <v>94.360000000000099</v>
      </c>
      <c r="B9336" s="32" t="s">
        <v>320</v>
      </c>
    </row>
    <row r="9337" spans="1:2" x14ac:dyDescent="0.25">
      <c r="A9337" s="6">
        <v>94.370000000000104</v>
      </c>
      <c r="B9337" s="32" t="s">
        <v>320</v>
      </c>
    </row>
    <row r="9338" spans="1:2" x14ac:dyDescent="0.25">
      <c r="A9338" s="6">
        <v>94.380000000000095</v>
      </c>
      <c r="B9338" s="32" t="s">
        <v>320</v>
      </c>
    </row>
    <row r="9339" spans="1:2" x14ac:dyDescent="0.25">
      <c r="A9339" s="6">
        <v>94.3900000000001</v>
      </c>
      <c r="B9339" s="32" t="s">
        <v>320</v>
      </c>
    </row>
    <row r="9340" spans="1:2" x14ac:dyDescent="0.25">
      <c r="A9340" s="6">
        <v>94.400000000000105</v>
      </c>
      <c r="B9340" s="32" t="s">
        <v>320</v>
      </c>
    </row>
    <row r="9341" spans="1:2" x14ac:dyDescent="0.25">
      <c r="A9341" s="6">
        <v>94.410000000000096</v>
      </c>
      <c r="B9341" s="32" t="s">
        <v>320</v>
      </c>
    </row>
    <row r="9342" spans="1:2" x14ac:dyDescent="0.25">
      <c r="A9342" s="6">
        <v>94.420000000000101</v>
      </c>
      <c r="B9342" s="32" t="s">
        <v>320</v>
      </c>
    </row>
    <row r="9343" spans="1:2" x14ac:dyDescent="0.25">
      <c r="A9343" s="6">
        <v>94.430000000000106</v>
      </c>
      <c r="B9343" s="32" t="s">
        <v>320</v>
      </c>
    </row>
    <row r="9344" spans="1:2" x14ac:dyDescent="0.25">
      <c r="A9344" s="6">
        <v>94.440000000000097</v>
      </c>
      <c r="B9344" s="32" t="s">
        <v>320</v>
      </c>
    </row>
    <row r="9345" spans="1:2" x14ac:dyDescent="0.25">
      <c r="A9345" s="6">
        <v>94.450000000000102</v>
      </c>
      <c r="B9345" s="32" t="s">
        <v>320</v>
      </c>
    </row>
    <row r="9346" spans="1:2" x14ac:dyDescent="0.25">
      <c r="A9346" s="6">
        <v>94.460000000000093</v>
      </c>
      <c r="B9346" s="32" t="s">
        <v>320</v>
      </c>
    </row>
    <row r="9347" spans="1:2" x14ac:dyDescent="0.25">
      <c r="A9347" s="6">
        <v>94.470000000000098</v>
      </c>
      <c r="B9347" s="32" t="s">
        <v>320</v>
      </c>
    </row>
    <row r="9348" spans="1:2" x14ac:dyDescent="0.25">
      <c r="A9348" s="6">
        <v>94.480000000000103</v>
      </c>
      <c r="B9348" s="32" t="s">
        <v>320</v>
      </c>
    </row>
    <row r="9349" spans="1:2" x14ac:dyDescent="0.25">
      <c r="A9349" s="6">
        <v>94.490000000000094</v>
      </c>
      <c r="B9349" s="32" t="s">
        <v>320</v>
      </c>
    </row>
    <row r="9350" spans="1:2" x14ac:dyDescent="0.25">
      <c r="A9350" s="6">
        <v>94.500000000000099</v>
      </c>
      <c r="B9350" s="32" t="s">
        <v>320</v>
      </c>
    </row>
    <row r="9351" spans="1:2" x14ac:dyDescent="0.25">
      <c r="A9351" s="6">
        <v>94.510000000000105</v>
      </c>
      <c r="B9351" s="32" t="s">
        <v>320</v>
      </c>
    </row>
    <row r="9352" spans="1:2" x14ac:dyDescent="0.25">
      <c r="A9352" s="6">
        <v>94.520000000000095</v>
      </c>
      <c r="B9352" s="32" t="s">
        <v>320</v>
      </c>
    </row>
    <row r="9353" spans="1:2" x14ac:dyDescent="0.25">
      <c r="A9353" s="6">
        <v>94.530000000000101</v>
      </c>
      <c r="B9353" s="32" t="s">
        <v>320</v>
      </c>
    </row>
    <row r="9354" spans="1:2" x14ac:dyDescent="0.25">
      <c r="A9354" s="6">
        <v>94.540000000000106</v>
      </c>
      <c r="B9354" s="32" t="s">
        <v>320</v>
      </c>
    </row>
    <row r="9355" spans="1:2" x14ac:dyDescent="0.25">
      <c r="A9355" s="6">
        <v>94.550000000000097</v>
      </c>
      <c r="B9355" s="32" t="s">
        <v>320</v>
      </c>
    </row>
    <row r="9356" spans="1:2" x14ac:dyDescent="0.25">
      <c r="A9356" s="6">
        <v>94.560000000000102</v>
      </c>
      <c r="B9356" s="32" t="s">
        <v>320</v>
      </c>
    </row>
    <row r="9357" spans="1:2" x14ac:dyDescent="0.25">
      <c r="A9357" s="6">
        <v>94.570000000000107</v>
      </c>
      <c r="B9357" s="32" t="s">
        <v>320</v>
      </c>
    </row>
    <row r="9358" spans="1:2" x14ac:dyDescent="0.25">
      <c r="A9358" s="6">
        <v>94.580000000000098</v>
      </c>
      <c r="B9358" s="32" t="s">
        <v>320</v>
      </c>
    </row>
    <row r="9359" spans="1:2" x14ac:dyDescent="0.25">
      <c r="A9359" s="6">
        <v>94.590000000000103</v>
      </c>
      <c r="B9359" s="32" t="s">
        <v>320</v>
      </c>
    </row>
    <row r="9360" spans="1:2" x14ac:dyDescent="0.25">
      <c r="A9360" s="6">
        <v>94.600000000000094</v>
      </c>
      <c r="B9360" s="32" t="s">
        <v>320</v>
      </c>
    </row>
    <row r="9361" spans="1:2" x14ac:dyDescent="0.25">
      <c r="A9361" s="6">
        <v>94.610000000000099</v>
      </c>
      <c r="B9361" s="32" t="s">
        <v>320</v>
      </c>
    </row>
    <row r="9362" spans="1:2" x14ac:dyDescent="0.25">
      <c r="A9362" s="6">
        <v>94.620000000000104</v>
      </c>
      <c r="B9362" s="32" t="s">
        <v>320</v>
      </c>
    </row>
    <row r="9363" spans="1:2" x14ac:dyDescent="0.25">
      <c r="A9363" s="6">
        <v>94.630000000000095</v>
      </c>
      <c r="B9363" s="32" t="s">
        <v>320</v>
      </c>
    </row>
    <row r="9364" spans="1:2" x14ac:dyDescent="0.25">
      <c r="A9364" s="6">
        <v>94.6400000000001</v>
      </c>
      <c r="B9364" s="32" t="s">
        <v>320</v>
      </c>
    </row>
    <row r="9365" spans="1:2" x14ac:dyDescent="0.25">
      <c r="A9365" s="6">
        <v>94.650000000000105</v>
      </c>
      <c r="B9365" s="32" t="s">
        <v>320</v>
      </c>
    </row>
    <row r="9366" spans="1:2" x14ac:dyDescent="0.25">
      <c r="A9366" s="6">
        <v>94.660000000000096</v>
      </c>
      <c r="B9366" s="32" t="s">
        <v>320</v>
      </c>
    </row>
    <row r="9367" spans="1:2" x14ac:dyDescent="0.25">
      <c r="A9367" s="6">
        <v>94.670000000000101</v>
      </c>
      <c r="B9367" s="32" t="s">
        <v>320</v>
      </c>
    </row>
    <row r="9368" spans="1:2" x14ac:dyDescent="0.25">
      <c r="A9368" s="6">
        <v>94.680000000000106</v>
      </c>
      <c r="B9368" s="32" t="s">
        <v>320</v>
      </c>
    </row>
    <row r="9369" spans="1:2" x14ac:dyDescent="0.25">
      <c r="A9369" s="6">
        <v>94.690000000000097</v>
      </c>
      <c r="B9369" s="32" t="s">
        <v>320</v>
      </c>
    </row>
    <row r="9370" spans="1:2" x14ac:dyDescent="0.25">
      <c r="A9370" s="6">
        <v>94.700000000000102</v>
      </c>
      <c r="B9370" s="32" t="s">
        <v>320</v>
      </c>
    </row>
    <row r="9371" spans="1:2" x14ac:dyDescent="0.25">
      <c r="A9371" s="6">
        <v>94.710000000000093</v>
      </c>
      <c r="B9371" s="32" t="s">
        <v>320</v>
      </c>
    </row>
    <row r="9372" spans="1:2" x14ac:dyDescent="0.25">
      <c r="A9372" s="6">
        <v>94.720000000000098</v>
      </c>
      <c r="B9372" s="32" t="s">
        <v>320</v>
      </c>
    </row>
    <row r="9373" spans="1:2" x14ac:dyDescent="0.25">
      <c r="A9373" s="6">
        <v>94.730000000000103</v>
      </c>
      <c r="B9373" s="32" t="s">
        <v>320</v>
      </c>
    </row>
    <row r="9374" spans="1:2" x14ac:dyDescent="0.25">
      <c r="A9374" s="6">
        <v>94.740000000000094</v>
      </c>
      <c r="B9374" s="32" t="s">
        <v>320</v>
      </c>
    </row>
    <row r="9375" spans="1:2" x14ac:dyDescent="0.25">
      <c r="A9375" s="6">
        <v>94.750000000000099</v>
      </c>
      <c r="B9375" s="32" t="s">
        <v>320</v>
      </c>
    </row>
    <row r="9376" spans="1:2" x14ac:dyDescent="0.25">
      <c r="A9376" s="6">
        <v>94.760000000000105</v>
      </c>
      <c r="B9376" s="32" t="s">
        <v>320</v>
      </c>
    </row>
    <row r="9377" spans="1:2" x14ac:dyDescent="0.25">
      <c r="A9377" s="6">
        <v>94.770000000000095</v>
      </c>
      <c r="B9377" s="32" t="s">
        <v>320</v>
      </c>
    </row>
    <row r="9378" spans="1:2" x14ac:dyDescent="0.25">
      <c r="A9378" s="6">
        <v>94.780000000000101</v>
      </c>
      <c r="B9378" s="32" t="s">
        <v>320</v>
      </c>
    </row>
    <row r="9379" spans="1:2" x14ac:dyDescent="0.25">
      <c r="A9379" s="6">
        <v>94.790000000000106</v>
      </c>
      <c r="B9379" s="32" t="s">
        <v>320</v>
      </c>
    </row>
    <row r="9380" spans="1:2" x14ac:dyDescent="0.25">
      <c r="A9380" s="6">
        <v>94.800000000000097</v>
      </c>
      <c r="B9380" s="32" t="s">
        <v>320</v>
      </c>
    </row>
    <row r="9381" spans="1:2" x14ac:dyDescent="0.25">
      <c r="A9381" s="6">
        <v>94.810000000000102</v>
      </c>
      <c r="B9381" s="32" t="s">
        <v>320</v>
      </c>
    </row>
    <row r="9382" spans="1:2" x14ac:dyDescent="0.25">
      <c r="A9382" s="6">
        <v>94.820000000000107</v>
      </c>
      <c r="B9382" s="32" t="s">
        <v>320</v>
      </c>
    </row>
    <row r="9383" spans="1:2" x14ac:dyDescent="0.25">
      <c r="A9383" s="6">
        <v>94.830000000000098</v>
      </c>
      <c r="B9383" s="32" t="s">
        <v>320</v>
      </c>
    </row>
    <row r="9384" spans="1:2" x14ac:dyDescent="0.25">
      <c r="A9384" s="6">
        <v>94.840000000000103</v>
      </c>
      <c r="B9384" s="32" t="s">
        <v>320</v>
      </c>
    </row>
    <row r="9385" spans="1:2" x14ac:dyDescent="0.25">
      <c r="A9385" s="6">
        <v>94.850000000000094</v>
      </c>
      <c r="B9385" s="32" t="s">
        <v>320</v>
      </c>
    </row>
    <row r="9386" spans="1:2" x14ac:dyDescent="0.25">
      <c r="A9386" s="6">
        <v>94.860000000000099</v>
      </c>
      <c r="B9386" s="32" t="s">
        <v>320</v>
      </c>
    </row>
    <row r="9387" spans="1:2" x14ac:dyDescent="0.25">
      <c r="A9387" s="6">
        <v>94.870000000000104</v>
      </c>
      <c r="B9387" s="32" t="s">
        <v>320</v>
      </c>
    </row>
    <row r="9388" spans="1:2" x14ac:dyDescent="0.25">
      <c r="A9388" s="6">
        <v>94.880000000000095</v>
      </c>
      <c r="B9388" s="32" t="s">
        <v>320</v>
      </c>
    </row>
    <row r="9389" spans="1:2" x14ac:dyDescent="0.25">
      <c r="A9389" s="6">
        <v>94.8900000000001</v>
      </c>
      <c r="B9389" s="32" t="s">
        <v>320</v>
      </c>
    </row>
    <row r="9390" spans="1:2" x14ac:dyDescent="0.25">
      <c r="A9390" s="6">
        <v>94.900000000000105</v>
      </c>
      <c r="B9390" s="32" t="s">
        <v>320</v>
      </c>
    </row>
    <row r="9391" spans="1:2" x14ac:dyDescent="0.25">
      <c r="A9391" s="6">
        <v>94.910000000000096</v>
      </c>
      <c r="B9391" s="32" t="s">
        <v>320</v>
      </c>
    </row>
    <row r="9392" spans="1:2" x14ac:dyDescent="0.25">
      <c r="A9392" s="6">
        <v>94.920000000000101</v>
      </c>
      <c r="B9392" s="32" t="s">
        <v>320</v>
      </c>
    </row>
    <row r="9393" spans="1:2" x14ac:dyDescent="0.25">
      <c r="A9393" s="6">
        <v>94.930000000000106</v>
      </c>
      <c r="B9393" s="32" t="s">
        <v>320</v>
      </c>
    </row>
    <row r="9394" spans="1:2" x14ac:dyDescent="0.25">
      <c r="A9394" s="6">
        <v>94.940000000000097</v>
      </c>
      <c r="B9394" s="32" t="s">
        <v>320</v>
      </c>
    </row>
    <row r="9395" spans="1:2" x14ac:dyDescent="0.25">
      <c r="A9395" s="6">
        <v>94.950000000000102</v>
      </c>
      <c r="B9395" s="32" t="s">
        <v>320</v>
      </c>
    </row>
    <row r="9396" spans="1:2" x14ac:dyDescent="0.25">
      <c r="A9396" s="6">
        <v>94.960000000000093</v>
      </c>
      <c r="B9396" s="32" t="s">
        <v>320</v>
      </c>
    </row>
    <row r="9397" spans="1:2" x14ac:dyDescent="0.25">
      <c r="A9397" s="6">
        <v>94.970000000000098</v>
      </c>
      <c r="B9397" s="32" t="s">
        <v>320</v>
      </c>
    </row>
    <row r="9398" spans="1:2" x14ac:dyDescent="0.25">
      <c r="A9398" s="6">
        <v>94.980000000000103</v>
      </c>
      <c r="B9398" s="32" t="s">
        <v>320</v>
      </c>
    </row>
    <row r="9399" spans="1:2" x14ac:dyDescent="0.25">
      <c r="A9399" s="6">
        <v>94.990000000000094</v>
      </c>
      <c r="B9399" s="32" t="s">
        <v>320</v>
      </c>
    </row>
    <row r="9400" spans="1:2" x14ac:dyDescent="0.25">
      <c r="A9400" s="6">
        <v>95.000000000000099</v>
      </c>
      <c r="B9400" s="32" t="s">
        <v>320</v>
      </c>
    </row>
    <row r="9401" spans="1:2" x14ac:dyDescent="0.25">
      <c r="A9401" s="6">
        <v>95.010000000000105</v>
      </c>
      <c r="B9401" s="32" t="s">
        <v>320</v>
      </c>
    </row>
    <row r="9402" spans="1:2" x14ac:dyDescent="0.25">
      <c r="A9402" s="6">
        <v>95.020000000000095</v>
      </c>
      <c r="B9402" s="32" t="s">
        <v>320</v>
      </c>
    </row>
    <row r="9403" spans="1:2" x14ac:dyDescent="0.25">
      <c r="A9403" s="6">
        <v>95.030000000000101</v>
      </c>
      <c r="B9403" s="32" t="s">
        <v>320</v>
      </c>
    </row>
    <row r="9404" spans="1:2" x14ac:dyDescent="0.25">
      <c r="A9404" s="6">
        <v>95.040000000000106</v>
      </c>
      <c r="B9404" s="32" t="s">
        <v>320</v>
      </c>
    </row>
    <row r="9405" spans="1:2" x14ac:dyDescent="0.25">
      <c r="A9405" s="6">
        <v>95.050000000000097</v>
      </c>
      <c r="B9405" s="32" t="s">
        <v>320</v>
      </c>
    </row>
    <row r="9406" spans="1:2" x14ac:dyDescent="0.25">
      <c r="A9406" s="6">
        <v>95.060000000000102</v>
      </c>
      <c r="B9406" s="32" t="s">
        <v>320</v>
      </c>
    </row>
    <row r="9407" spans="1:2" x14ac:dyDescent="0.25">
      <c r="A9407" s="6">
        <v>95.070000000000107</v>
      </c>
      <c r="B9407" s="32" t="s">
        <v>320</v>
      </c>
    </row>
    <row r="9408" spans="1:2" x14ac:dyDescent="0.25">
      <c r="A9408" s="6">
        <v>95.080000000000098</v>
      </c>
      <c r="B9408" s="32" t="s">
        <v>320</v>
      </c>
    </row>
    <row r="9409" spans="1:2" x14ac:dyDescent="0.25">
      <c r="A9409" s="6">
        <v>95.090000000000103</v>
      </c>
      <c r="B9409" s="32" t="s">
        <v>320</v>
      </c>
    </row>
    <row r="9410" spans="1:2" x14ac:dyDescent="0.25">
      <c r="A9410" s="6">
        <v>95.100000000000094</v>
      </c>
      <c r="B9410" s="32" t="s">
        <v>320</v>
      </c>
    </row>
    <row r="9411" spans="1:2" x14ac:dyDescent="0.25">
      <c r="A9411" s="6">
        <v>95.110000000000099</v>
      </c>
      <c r="B9411" s="32" t="s">
        <v>320</v>
      </c>
    </row>
    <row r="9412" spans="1:2" x14ac:dyDescent="0.25">
      <c r="A9412" s="6">
        <v>95.120000000000104</v>
      </c>
      <c r="B9412" s="32" t="s">
        <v>320</v>
      </c>
    </row>
    <row r="9413" spans="1:2" x14ac:dyDescent="0.25">
      <c r="A9413" s="6">
        <v>95.130000000000095</v>
      </c>
      <c r="B9413" s="32" t="s">
        <v>320</v>
      </c>
    </row>
    <row r="9414" spans="1:2" x14ac:dyDescent="0.25">
      <c r="A9414" s="6">
        <v>95.1400000000001</v>
      </c>
      <c r="B9414" s="32" t="s">
        <v>320</v>
      </c>
    </row>
    <row r="9415" spans="1:2" x14ac:dyDescent="0.25">
      <c r="A9415" s="6">
        <v>95.150000000000105</v>
      </c>
      <c r="B9415" s="32" t="s">
        <v>320</v>
      </c>
    </row>
    <row r="9416" spans="1:2" x14ac:dyDescent="0.25">
      <c r="A9416" s="6">
        <v>95.160000000000096</v>
      </c>
      <c r="B9416" s="32" t="s">
        <v>320</v>
      </c>
    </row>
    <row r="9417" spans="1:2" x14ac:dyDescent="0.25">
      <c r="A9417" s="6">
        <v>95.170000000000101</v>
      </c>
      <c r="B9417" s="32" t="s">
        <v>320</v>
      </c>
    </row>
    <row r="9418" spans="1:2" x14ac:dyDescent="0.25">
      <c r="A9418" s="6">
        <v>95.180000000000106</v>
      </c>
      <c r="B9418" s="32" t="s">
        <v>320</v>
      </c>
    </row>
    <row r="9419" spans="1:2" x14ac:dyDescent="0.25">
      <c r="A9419" s="6">
        <v>95.190000000000097</v>
      </c>
      <c r="B9419" s="32" t="s">
        <v>320</v>
      </c>
    </row>
    <row r="9420" spans="1:2" x14ac:dyDescent="0.25">
      <c r="A9420" s="6">
        <v>95.200000000000102</v>
      </c>
      <c r="B9420" s="32" t="s">
        <v>320</v>
      </c>
    </row>
    <row r="9421" spans="1:2" x14ac:dyDescent="0.25">
      <c r="A9421" s="6">
        <v>95.210000000000093</v>
      </c>
      <c r="B9421" s="32" t="s">
        <v>320</v>
      </c>
    </row>
    <row r="9422" spans="1:2" x14ac:dyDescent="0.25">
      <c r="A9422" s="6">
        <v>95.220000000000098</v>
      </c>
      <c r="B9422" s="32" t="s">
        <v>320</v>
      </c>
    </row>
    <row r="9423" spans="1:2" x14ac:dyDescent="0.25">
      <c r="A9423" s="6">
        <v>95.230000000000103</v>
      </c>
      <c r="B9423" s="32" t="s">
        <v>320</v>
      </c>
    </row>
    <row r="9424" spans="1:2" x14ac:dyDescent="0.25">
      <c r="A9424" s="6">
        <v>95.240000000000094</v>
      </c>
      <c r="B9424" s="32" t="s">
        <v>320</v>
      </c>
    </row>
    <row r="9425" spans="1:2" x14ac:dyDescent="0.25">
      <c r="A9425" s="6">
        <v>95.250000000000099</v>
      </c>
      <c r="B9425" s="32" t="s">
        <v>320</v>
      </c>
    </row>
    <row r="9426" spans="1:2" x14ac:dyDescent="0.25">
      <c r="A9426" s="6">
        <v>95.260000000000105</v>
      </c>
      <c r="B9426" s="32" t="s">
        <v>320</v>
      </c>
    </row>
    <row r="9427" spans="1:2" x14ac:dyDescent="0.25">
      <c r="A9427" s="6">
        <v>95.270000000000095</v>
      </c>
      <c r="B9427" s="32" t="s">
        <v>320</v>
      </c>
    </row>
    <row r="9428" spans="1:2" x14ac:dyDescent="0.25">
      <c r="A9428" s="6">
        <v>95.280000000000101</v>
      </c>
      <c r="B9428" s="32" t="s">
        <v>320</v>
      </c>
    </row>
    <row r="9429" spans="1:2" x14ac:dyDescent="0.25">
      <c r="A9429" s="6">
        <v>95.290000000000106</v>
      </c>
      <c r="B9429" s="32" t="s">
        <v>320</v>
      </c>
    </row>
    <row r="9430" spans="1:2" x14ac:dyDescent="0.25">
      <c r="A9430" s="6">
        <v>95.300000000000097</v>
      </c>
      <c r="B9430" s="32" t="s">
        <v>320</v>
      </c>
    </row>
    <row r="9431" spans="1:2" x14ac:dyDescent="0.25">
      <c r="A9431" s="6">
        <v>95.310000000000102</v>
      </c>
      <c r="B9431" s="32" t="s">
        <v>320</v>
      </c>
    </row>
    <row r="9432" spans="1:2" x14ac:dyDescent="0.25">
      <c r="A9432" s="6">
        <v>95.320000000000107</v>
      </c>
      <c r="B9432" s="32" t="s">
        <v>320</v>
      </c>
    </row>
    <row r="9433" spans="1:2" x14ac:dyDescent="0.25">
      <c r="A9433" s="6">
        <v>95.330000000000098</v>
      </c>
      <c r="B9433" s="32" t="s">
        <v>320</v>
      </c>
    </row>
    <row r="9434" spans="1:2" x14ac:dyDescent="0.25">
      <c r="A9434" s="6">
        <v>95.340000000000103</v>
      </c>
      <c r="B9434" s="32" t="s">
        <v>320</v>
      </c>
    </row>
    <row r="9435" spans="1:2" x14ac:dyDescent="0.25">
      <c r="A9435" s="6">
        <v>95.350000000000094</v>
      </c>
      <c r="B9435" s="32" t="s">
        <v>320</v>
      </c>
    </row>
    <row r="9436" spans="1:2" x14ac:dyDescent="0.25">
      <c r="A9436" s="6">
        <v>95.360000000000099</v>
      </c>
      <c r="B9436" s="32" t="s">
        <v>320</v>
      </c>
    </row>
    <row r="9437" spans="1:2" x14ac:dyDescent="0.25">
      <c r="A9437" s="6">
        <v>95.370000000000104</v>
      </c>
      <c r="B9437" s="32" t="s">
        <v>320</v>
      </c>
    </row>
    <row r="9438" spans="1:2" x14ac:dyDescent="0.25">
      <c r="A9438" s="6">
        <v>95.380000000000095</v>
      </c>
      <c r="B9438" s="32" t="s">
        <v>320</v>
      </c>
    </row>
    <row r="9439" spans="1:2" x14ac:dyDescent="0.25">
      <c r="A9439" s="6">
        <v>95.3900000000001</v>
      </c>
      <c r="B9439" s="32" t="s">
        <v>320</v>
      </c>
    </row>
    <row r="9440" spans="1:2" x14ac:dyDescent="0.25">
      <c r="A9440" s="6">
        <v>95.400000000000105</v>
      </c>
      <c r="B9440" s="32" t="s">
        <v>320</v>
      </c>
    </row>
    <row r="9441" spans="1:2" x14ac:dyDescent="0.25">
      <c r="A9441" s="6">
        <v>95.410000000000096</v>
      </c>
      <c r="B9441" s="32" t="s">
        <v>320</v>
      </c>
    </row>
    <row r="9442" spans="1:2" x14ac:dyDescent="0.25">
      <c r="A9442" s="6">
        <v>95.420000000000101</v>
      </c>
      <c r="B9442" s="32" t="s">
        <v>320</v>
      </c>
    </row>
    <row r="9443" spans="1:2" x14ac:dyDescent="0.25">
      <c r="A9443" s="6">
        <v>95.430000000000106</v>
      </c>
      <c r="B9443" s="32" t="s">
        <v>320</v>
      </c>
    </row>
    <row r="9444" spans="1:2" x14ac:dyDescent="0.25">
      <c r="A9444" s="6">
        <v>95.440000000000097</v>
      </c>
      <c r="B9444" s="32" t="s">
        <v>320</v>
      </c>
    </row>
    <row r="9445" spans="1:2" x14ac:dyDescent="0.25">
      <c r="A9445" s="6">
        <v>95.450000000000102</v>
      </c>
      <c r="B9445" s="32" t="s">
        <v>320</v>
      </c>
    </row>
    <row r="9446" spans="1:2" x14ac:dyDescent="0.25">
      <c r="A9446" s="6">
        <v>95.460000000000093</v>
      </c>
      <c r="B9446" s="32" t="s">
        <v>320</v>
      </c>
    </row>
    <row r="9447" spans="1:2" x14ac:dyDescent="0.25">
      <c r="A9447" s="6">
        <v>95.470000000000098</v>
      </c>
      <c r="B9447" s="32" t="s">
        <v>320</v>
      </c>
    </row>
    <row r="9448" spans="1:2" x14ac:dyDescent="0.25">
      <c r="A9448" s="6">
        <v>95.480000000000103</v>
      </c>
      <c r="B9448" s="32" t="s">
        <v>320</v>
      </c>
    </row>
    <row r="9449" spans="1:2" x14ac:dyDescent="0.25">
      <c r="A9449" s="6">
        <v>95.490000000000094</v>
      </c>
      <c r="B9449" s="32" t="s">
        <v>320</v>
      </c>
    </row>
    <row r="9450" spans="1:2" x14ac:dyDescent="0.25">
      <c r="A9450" s="6">
        <v>95.500000000000099</v>
      </c>
      <c r="B9450" s="32" t="s">
        <v>320</v>
      </c>
    </row>
    <row r="9451" spans="1:2" x14ac:dyDescent="0.25">
      <c r="A9451" s="6">
        <v>95.510000000000105</v>
      </c>
      <c r="B9451" s="32" t="s">
        <v>320</v>
      </c>
    </row>
    <row r="9452" spans="1:2" x14ac:dyDescent="0.25">
      <c r="A9452" s="6">
        <v>95.520000000000095</v>
      </c>
      <c r="B9452" s="32" t="s">
        <v>320</v>
      </c>
    </row>
    <row r="9453" spans="1:2" x14ac:dyDescent="0.25">
      <c r="A9453" s="6">
        <v>95.530000000000101</v>
      </c>
      <c r="B9453" s="32" t="s">
        <v>320</v>
      </c>
    </row>
    <row r="9454" spans="1:2" x14ac:dyDescent="0.25">
      <c r="A9454" s="6">
        <v>95.540000000000106</v>
      </c>
      <c r="B9454" s="32" t="s">
        <v>320</v>
      </c>
    </row>
    <row r="9455" spans="1:2" x14ac:dyDescent="0.25">
      <c r="A9455" s="6">
        <v>95.550000000000097</v>
      </c>
      <c r="B9455" s="32" t="s">
        <v>320</v>
      </c>
    </row>
    <row r="9456" spans="1:2" x14ac:dyDescent="0.25">
      <c r="A9456" s="6">
        <v>95.560000000000102</v>
      </c>
      <c r="B9456" s="32" t="s">
        <v>320</v>
      </c>
    </row>
    <row r="9457" spans="1:2" x14ac:dyDescent="0.25">
      <c r="A9457" s="6">
        <v>95.570000000000107</v>
      </c>
      <c r="B9457" s="32" t="s">
        <v>320</v>
      </c>
    </row>
    <row r="9458" spans="1:2" x14ac:dyDescent="0.25">
      <c r="A9458" s="6">
        <v>95.580000000000098</v>
      </c>
      <c r="B9458" s="32" t="s">
        <v>320</v>
      </c>
    </row>
    <row r="9459" spans="1:2" x14ac:dyDescent="0.25">
      <c r="A9459" s="6">
        <v>95.590000000000103</v>
      </c>
      <c r="B9459" s="32" t="s">
        <v>320</v>
      </c>
    </row>
    <row r="9460" spans="1:2" x14ac:dyDescent="0.25">
      <c r="A9460" s="6">
        <v>95.600000000000094</v>
      </c>
      <c r="B9460" s="32" t="s">
        <v>320</v>
      </c>
    </row>
    <row r="9461" spans="1:2" x14ac:dyDescent="0.25">
      <c r="A9461" s="6">
        <v>95.610000000000099</v>
      </c>
      <c r="B9461" s="32" t="s">
        <v>320</v>
      </c>
    </row>
    <row r="9462" spans="1:2" x14ac:dyDescent="0.25">
      <c r="A9462" s="6">
        <v>95.620000000000104</v>
      </c>
      <c r="B9462" s="32" t="s">
        <v>320</v>
      </c>
    </row>
    <row r="9463" spans="1:2" x14ac:dyDescent="0.25">
      <c r="A9463" s="6">
        <v>95.630000000000095</v>
      </c>
      <c r="B9463" s="32" t="s">
        <v>320</v>
      </c>
    </row>
    <row r="9464" spans="1:2" x14ac:dyDescent="0.25">
      <c r="A9464" s="6">
        <v>95.6400000000001</v>
      </c>
      <c r="B9464" s="32" t="s">
        <v>320</v>
      </c>
    </row>
    <row r="9465" spans="1:2" x14ac:dyDescent="0.25">
      <c r="A9465" s="6">
        <v>95.650000000000105</v>
      </c>
      <c r="B9465" s="32" t="s">
        <v>320</v>
      </c>
    </row>
    <row r="9466" spans="1:2" x14ac:dyDescent="0.25">
      <c r="A9466" s="6">
        <v>95.660000000000096</v>
      </c>
      <c r="B9466" s="32" t="s">
        <v>320</v>
      </c>
    </row>
    <row r="9467" spans="1:2" x14ac:dyDescent="0.25">
      <c r="A9467" s="6">
        <v>95.670000000000101</v>
      </c>
      <c r="B9467" s="32" t="s">
        <v>320</v>
      </c>
    </row>
    <row r="9468" spans="1:2" x14ac:dyDescent="0.25">
      <c r="A9468" s="6">
        <v>95.680000000000106</v>
      </c>
      <c r="B9468" s="32" t="s">
        <v>320</v>
      </c>
    </row>
    <row r="9469" spans="1:2" x14ac:dyDescent="0.25">
      <c r="A9469" s="6">
        <v>95.690000000000097</v>
      </c>
      <c r="B9469" s="32" t="s">
        <v>320</v>
      </c>
    </row>
    <row r="9470" spans="1:2" x14ac:dyDescent="0.25">
      <c r="A9470" s="6">
        <v>95.700000000000102</v>
      </c>
      <c r="B9470" s="32" t="s">
        <v>320</v>
      </c>
    </row>
    <row r="9471" spans="1:2" x14ac:dyDescent="0.25">
      <c r="A9471" s="6">
        <v>95.710000000000093</v>
      </c>
      <c r="B9471" s="32" t="s">
        <v>320</v>
      </c>
    </row>
    <row r="9472" spans="1:2" x14ac:dyDescent="0.25">
      <c r="A9472" s="6">
        <v>95.720000000000098</v>
      </c>
      <c r="B9472" s="32" t="s">
        <v>320</v>
      </c>
    </row>
    <row r="9473" spans="1:2" x14ac:dyDescent="0.25">
      <c r="A9473" s="6">
        <v>95.730000000000103</v>
      </c>
      <c r="B9473" s="32" t="s">
        <v>320</v>
      </c>
    </row>
    <row r="9474" spans="1:2" x14ac:dyDescent="0.25">
      <c r="A9474" s="6">
        <v>95.740000000000094</v>
      </c>
      <c r="B9474" s="32" t="s">
        <v>320</v>
      </c>
    </row>
    <row r="9475" spans="1:2" x14ac:dyDescent="0.25">
      <c r="A9475" s="6">
        <v>95.750000000000099</v>
      </c>
      <c r="B9475" s="32" t="s">
        <v>320</v>
      </c>
    </row>
    <row r="9476" spans="1:2" x14ac:dyDescent="0.25">
      <c r="A9476" s="6">
        <v>95.760000000000105</v>
      </c>
      <c r="B9476" s="32" t="s">
        <v>320</v>
      </c>
    </row>
    <row r="9477" spans="1:2" x14ac:dyDescent="0.25">
      <c r="A9477" s="6">
        <v>95.770000000000095</v>
      </c>
      <c r="B9477" s="32" t="s">
        <v>320</v>
      </c>
    </row>
    <row r="9478" spans="1:2" x14ac:dyDescent="0.25">
      <c r="A9478" s="6">
        <v>95.780000000000101</v>
      </c>
      <c r="B9478" s="32" t="s">
        <v>320</v>
      </c>
    </row>
    <row r="9479" spans="1:2" x14ac:dyDescent="0.25">
      <c r="A9479" s="6">
        <v>95.790000000000106</v>
      </c>
      <c r="B9479" s="32" t="s">
        <v>320</v>
      </c>
    </row>
    <row r="9480" spans="1:2" x14ac:dyDescent="0.25">
      <c r="A9480" s="6">
        <v>95.800000000000097</v>
      </c>
      <c r="B9480" s="32" t="s">
        <v>320</v>
      </c>
    </row>
    <row r="9481" spans="1:2" x14ac:dyDescent="0.25">
      <c r="A9481" s="6">
        <v>95.810000000000102</v>
      </c>
      <c r="B9481" s="32" t="s">
        <v>320</v>
      </c>
    </row>
    <row r="9482" spans="1:2" x14ac:dyDescent="0.25">
      <c r="A9482" s="6">
        <v>95.820000000000107</v>
      </c>
      <c r="B9482" s="32" t="s">
        <v>320</v>
      </c>
    </row>
    <row r="9483" spans="1:2" x14ac:dyDescent="0.25">
      <c r="A9483" s="6">
        <v>95.830000000000098</v>
      </c>
      <c r="B9483" s="32" t="s">
        <v>320</v>
      </c>
    </row>
    <row r="9484" spans="1:2" x14ac:dyDescent="0.25">
      <c r="A9484" s="6">
        <v>95.840000000000103</v>
      </c>
      <c r="B9484" s="32" t="s">
        <v>320</v>
      </c>
    </row>
    <row r="9485" spans="1:2" x14ac:dyDescent="0.25">
      <c r="A9485" s="6">
        <v>95.850000000000094</v>
      </c>
      <c r="B9485" s="32" t="s">
        <v>320</v>
      </c>
    </row>
    <row r="9486" spans="1:2" x14ac:dyDescent="0.25">
      <c r="A9486" s="6">
        <v>95.860000000000099</v>
      </c>
      <c r="B9486" s="32" t="s">
        <v>320</v>
      </c>
    </row>
    <row r="9487" spans="1:2" x14ac:dyDescent="0.25">
      <c r="A9487" s="6">
        <v>95.870000000000104</v>
      </c>
      <c r="B9487" s="32" t="s">
        <v>320</v>
      </c>
    </row>
    <row r="9488" spans="1:2" x14ac:dyDescent="0.25">
      <c r="A9488" s="6">
        <v>95.880000000000095</v>
      </c>
      <c r="B9488" s="32" t="s">
        <v>320</v>
      </c>
    </row>
    <row r="9489" spans="1:2" x14ac:dyDescent="0.25">
      <c r="A9489" s="6">
        <v>95.8900000000001</v>
      </c>
      <c r="B9489" s="32" t="s">
        <v>320</v>
      </c>
    </row>
    <row r="9490" spans="1:2" x14ac:dyDescent="0.25">
      <c r="A9490" s="6">
        <v>95.900000000000105</v>
      </c>
      <c r="B9490" s="32" t="s">
        <v>320</v>
      </c>
    </row>
    <row r="9491" spans="1:2" x14ac:dyDescent="0.25">
      <c r="A9491" s="6">
        <v>95.910000000000096</v>
      </c>
      <c r="B9491" s="32" t="s">
        <v>320</v>
      </c>
    </row>
    <row r="9492" spans="1:2" x14ac:dyDescent="0.25">
      <c r="A9492" s="6">
        <v>95.920000000000101</v>
      </c>
      <c r="B9492" s="32" t="s">
        <v>320</v>
      </c>
    </row>
    <row r="9493" spans="1:2" x14ac:dyDescent="0.25">
      <c r="A9493" s="6">
        <v>95.930000000000106</v>
      </c>
      <c r="B9493" s="32" t="s">
        <v>320</v>
      </c>
    </row>
    <row r="9494" spans="1:2" x14ac:dyDescent="0.25">
      <c r="A9494" s="6">
        <v>95.940000000000097</v>
      </c>
      <c r="B9494" s="32" t="s">
        <v>320</v>
      </c>
    </row>
    <row r="9495" spans="1:2" x14ac:dyDescent="0.25">
      <c r="A9495" s="6">
        <v>95.950000000000102</v>
      </c>
      <c r="B9495" s="32" t="s">
        <v>320</v>
      </c>
    </row>
    <row r="9496" spans="1:2" x14ac:dyDescent="0.25">
      <c r="A9496" s="6">
        <v>95.960000000000093</v>
      </c>
      <c r="B9496" s="32" t="s">
        <v>320</v>
      </c>
    </row>
    <row r="9497" spans="1:2" x14ac:dyDescent="0.25">
      <c r="A9497" s="6">
        <v>95.970000000000098</v>
      </c>
      <c r="B9497" s="32" t="s">
        <v>320</v>
      </c>
    </row>
    <row r="9498" spans="1:2" x14ac:dyDescent="0.25">
      <c r="A9498" s="6">
        <v>95.980000000000103</v>
      </c>
      <c r="B9498" s="32" t="s">
        <v>320</v>
      </c>
    </row>
    <row r="9499" spans="1:2" x14ac:dyDescent="0.25">
      <c r="A9499" s="6">
        <v>95.990000000000094</v>
      </c>
      <c r="B9499" s="32" t="s">
        <v>320</v>
      </c>
    </row>
    <row r="9500" spans="1:2" x14ac:dyDescent="0.25">
      <c r="A9500" s="6">
        <v>96.000000000000099</v>
      </c>
      <c r="B9500" s="32" t="s">
        <v>320</v>
      </c>
    </row>
    <row r="9501" spans="1:2" x14ac:dyDescent="0.25">
      <c r="A9501" s="6">
        <v>96.010000000000105</v>
      </c>
      <c r="B9501" s="32" t="s">
        <v>320</v>
      </c>
    </row>
    <row r="9502" spans="1:2" x14ac:dyDescent="0.25">
      <c r="A9502" s="6">
        <v>96.020000000000095</v>
      </c>
      <c r="B9502" s="32" t="s">
        <v>320</v>
      </c>
    </row>
    <row r="9503" spans="1:2" x14ac:dyDescent="0.25">
      <c r="A9503" s="6">
        <v>96.030000000000101</v>
      </c>
      <c r="B9503" s="32" t="s">
        <v>320</v>
      </c>
    </row>
    <row r="9504" spans="1:2" x14ac:dyDescent="0.25">
      <c r="A9504" s="6">
        <v>96.040000000000106</v>
      </c>
      <c r="B9504" s="32" t="s">
        <v>320</v>
      </c>
    </row>
    <row r="9505" spans="1:2" x14ac:dyDescent="0.25">
      <c r="A9505" s="6">
        <v>96.050000000000097</v>
      </c>
      <c r="B9505" s="32" t="s">
        <v>320</v>
      </c>
    </row>
    <row r="9506" spans="1:2" x14ac:dyDescent="0.25">
      <c r="A9506" s="6">
        <v>96.060000000000102</v>
      </c>
      <c r="B9506" s="32" t="s">
        <v>320</v>
      </c>
    </row>
    <row r="9507" spans="1:2" x14ac:dyDescent="0.25">
      <c r="A9507" s="6">
        <v>96.070000000000107</v>
      </c>
      <c r="B9507" s="32" t="s">
        <v>320</v>
      </c>
    </row>
    <row r="9508" spans="1:2" x14ac:dyDescent="0.25">
      <c r="A9508" s="6">
        <v>96.080000000000098</v>
      </c>
      <c r="B9508" s="32" t="s">
        <v>320</v>
      </c>
    </row>
    <row r="9509" spans="1:2" x14ac:dyDescent="0.25">
      <c r="A9509" s="6">
        <v>96.090000000000103</v>
      </c>
      <c r="B9509" s="32" t="s">
        <v>320</v>
      </c>
    </row>
    <row r="9510" spans="1:2" x14ac:dyDescent="0.25">
      <c r="A9510" s="6">
        <v>96.100000000000094</v>
      </c>
      <c r="B9510" s="32" t="s">
        <v>320</v>
      </c>
    </row>
    <row r="9511" spans="1:2" x14ac:dyDescent="0.25">
      <c r="A9511" s="6">
        <v>96.110000000000099</v>
      </c>
      <c r="B9511" s="32" t="s">
        <v>320</v>
      </c>
    </row>
    <row r="9512" spans="1:2" x14ac:dyDescent="0.25">
      <c r="A9512" s="6">
        <v>96.120000000000104</v>
      </c>
      <c r="B9512" s="32" t="s">
        <v>320</v>
      </c>
    </row>
    <row r="9513" spans="1:2" x14ac:dyDescent="0.25">
      <c r="A9513" s="6">
        <v>96.130000000000095</v>
      </c>
      <c r="B9513" s="32" t="s">
        <v>320</v>
      </c>
    </row>
    <row r="9514" spans="1:2" x14ac:dyDescent="0.25">
      <c r="A9514" s="6">
        <v>96.1400000000001</v>
      </c>
      <c r="B9514" s="32" t="s">
        <v>320</v>
      </c>
    </row>
    <row r="9515" spans="1:2" x14ac:dyDescent="0.25">
      <c r="A9515" s="6">
        <v>96.150000000000105</v>
      </c>
      <c r="B9515" s="32" t="s">
        <v>320</v>
      </c>
    </row>
    <row r="9516" spans="1:2" x14ac:dyDescent="0.25">
      <c r="A9516" s="6">
        <v>96.160000000000096</v>
      </c>
      <c r="B9516" s="32" t="s">
        <v>320</v>
      </c>
    </row>
    <row r="9517" spans="1:2" x14ac:dyDescent="0.25">
      <c r="A9517" s="6">
        <v>96.170000000000101</v>
      </c>
      <c r="B9517" s="32" t="s">
        <v>320</v>
      </c>
    </row>
    <row r="9518" spans="1:2" x14ac:dyDescent="0.25">
      <c r="A9518" s="6">
        <v>96.180000000000106</v>
      </c>
      <c r="B9518" s="32" t="s">
        <v>320</v>
      </c>
    </row>
    <row r="9519" spans="1:2" x14ac:dyDescent="0.25">
      <c r="A9519" s="6">
        <v>96.190000000000097</v>
      </c>
      <c r="B9519" s="32" t="s">
        <v>320</v>
      </c>
    </row>
    <row r="9520" spans="1:2" x14ac:dyDescent="0.25">
      <c r="A9520" s="6">
        <v>96.200000000000102</v>
      </c>
      <c r="B9520" s="32" t="s">
        <v>320</v>
      </c>
    </row>
    <row r="9521" spans="1:2" x14ac:dyDescent="0.25">
      <c r="A9521" s="6">
        <v>96.210000000000093</v>
      </c>
      <c r="B9521" s="32" t="s">
        <v>320</v>
      </c>
    </row>
    <row r="9522" spans="1:2" x14ac:dyDescent="0.25">
      <c r="A9522" s="6">
        <v>96.220000000000098</v>
      </c>
      <c r="B9522" s="32" t="s">
        <v>320</v>
      </c>
    </row>
    <row r="9523" spans="1:2" x14ac:dyDescent="0.25">
      <c r="A9523" s="6">
        <v>96.230000000000103</v>
      </c>
      <c r="B9523" s="32" t="s">
        <v>320</v>
      </c>
    </row>
    <row r="9524" spans="1:2" x14ac:dyDescent="0.25">
      <c r="A9524" s="6">
        <v>96.240000000000094</v>
      </c>
      <c r="B9524" s="32" t="s">
        <v>320</v>
      </c>
    </row>
    <row r="9525" spans="1:2" x14ac:dyDescent="0.25">
      <c r="A9525" s="6">
        <v>96.250000000000099</v>
      </c>
      <c r="B9525" s="32" t="s">
        <v>320</v>
      </c>
    </row>
    <row r="9526" spans="1:2" x14ac:dyDescent="0.25">
      <c r="A9526" s="6">
        <v>96.260000000000105</v>
      </c>
      <c r="B9526" s="32" t="s">
        <v>320</v>
      </c>
    </row>
    <row r="9527" spans="1:2" x14ac:dyDescent="0.25">
      <c r="A9527" s="6">
        <v>96.270000000000095</v>
      </c>
      <c r="B9527" s="32" t="s">
        <v>320</v>
      </c>
    </row>
    <row r="9528" spans="1:2" x14ac:dyDescent="0.25">
      <c r="A9528" s="6">
        <v>96.280000000000101</v>
      </c>
      <c r="B9528" s="32" t="s">
        <v>320</v>
      </c>
    </row>
    <row r="9529" spans="1:2" x14ac:dyDescent="0.25">
      <c r="A9529" s="6">
        <v>96.290000000000106</v>
      </c>
      <c r="B9529" s="32" t="s">
        <v>320</v>
      </c>
    </row>
    <row r="9530" spans="1:2" x14ac:dyDescent="0.25">
      <c r="A9530" s="6">
        <v>96.300000000000097</v>
      </c>
      <c r="B9530" s="32" t="s">
        <v>320</v>
      </c>
    </row>
    <row r="9531" spans="1:2" x14ac:dyDescent="0.25">
      <c r="A9531" s="6">
        <v>96.310000000000102</v>
      </c>
      <c r="B9531" s="32" t="s">
        <v>320</v>
      </c>
    </row>
    <row r="9532" spans="1:2" x14ac:dyDescent="0.25">
      <c r="A9532" s="6">
        <v>96.320000000000107</v>
      </c>
      <c r="B9532" s="32" t="s">
        <v>320</v>
      </c>
    </row>
    <row r="9533" spans="1:2" x14ac:dyDescent="0.25">
      <c r="A9533" s="6">
        <v>96.330000000000098</v>
      </c>
      <c r="B9533" s="32" t="s">
        <v>320</v>
      </c>
    </row>
    <row r="9534" spans="1:2" x14ac:dyDescent="0.25">
      <c r="A9534" s="6">
        <v>96.340000000000103</v>
      </c>
      <c r="B9534" s="32" t="s">
        <v>320</v>
      </c>
    </row>
    <row r="9535" spans="1:2" x14ac:dyDescent="0.25">
      <c r="A9535" s="6">
        <v>96.350000000000094</v>
      </c>
      <c r="B9535" s="32" t="s">
        <v>320</v>
      </c>
    </row>
    <row r="9536" spans="1:2" x14ac:dyDescent="0.25">
      <c r="A9536" s="6">
        <v>96.360000000000099</v>
      </c>
      <c r="B9536" s="32" t="s">
        <v>320</v>
      </c>
    </row>
    <row r="9537" spans="1:2" x14ac:dyDescent="0.25">
      <c r="A9537" s="6">
        <v>96.370000000000104</v>
      </c>
      <c r="B9537" s="32" t="s">
        <v>320</v>
      </c>
    </row>
    <row r="9538" spans="1:2" x14ac:dyDescent="0.25">
      <c r="A9538" s="6">
        <v>96.380000000000095</v>
      </c>
      <c r="B9538" s="32" t="s">
        <v>320</v>
      </c>
    </row>
    <row r="9539" spans="1:2" x14ac:dyDescent="0.25">
      <c r="A9539" s="6">
        <v>96.3900000000001</v>
      </c>
      <c r="B9539" s="32" t="s">
        <v>320</v>
      </c>
    </row>
    <row r="9540" spans="1:2" x14ac:dyDescent="0.25">
      <c r="A9540" s="6">
        <v>96.400000000000105</v>
      </c>
      <c r="B9540" s="32" t="s">
        <v>320</v>
      </c>
    </row>
    <row r="9541" spans="1:2" x14ac:dyDescent="0.25">
      <c r="A9541" s="6">
        <v>96.410000000000096</v>
      </c>
      <c r="B9541" s="32" t="s">
        <v>320</v>
      </c>
    </row>
    <row r="9542" spans="1:2" x14ac:dyDescent="0.25">
      <c r="A9542" s="6">
        <v>96.420000000000101</v>
      </c>
      <c r="B9542" s="32" t="s">
        <v>320</v>
      </c>
    </row>
    <row r="9543" spans="1:2" x14ac:dyDescent="0.25">
      <c r="A9543" s="6">
        <v>96.430000000000106</v>
      </c>
      <c r="B9543" s="32" t="s">
        <v>320</v>
      </c>
    </row>
    <row r="9544" spans="1:2" x14ac:dyDescent="0.25">
      <c r="A9544" s="6">
        <v>96.440000000000097</v>
      </c>
      <c r="B9544" s="32" t="s">
        <v>320</v>
      </c>
    </row>
    <row r="9545" spans="1:2" x14ac:dyDescent="0.25">
      <c r="A9545" s="6">
        <v>96.450000000000102</v>
      </c>
      <c r="B9545" s="32" t="s">
        <v>320</v>
      </c>
    </row>
    <row r="9546" spans="1:2" x14ac:dyDescent="0.25">
      <c r="A9546" s="6">
        <v>96.460000000000093</v>
      </c>
      <c r="B9546" s="32" t="s">
        <v>320</v>
      </c>
    </row>
    <row r="9547" spans="1:2" x14ac:dyDescent="0.25">
      <c r="A9547" s="6">
        <v>96.470000000000098</v>
      </c>
      <c r="B9547" s="32" t="s">
        <v>320</v>
      </c>
    </row>
    <row r="9548" spans="1:2" x14ac:dyDescent="0.25">
      <c r="A9548" s="6">
        <v>96.480000000000103</v>
      </c>
      <c r="B9548" s="32" t="s">
        <v>320</v>
      </c>
    </row>
    <row r="9549" spans="1:2" x14ac:dyDescent="0.25">
      <c r="A9549" s="6">
        <v>96.490000000000094</v>
      </c>
      <c r="B9549" s="32" t="s">
        <v>320</v>
      </c>
    </row>
    <row r="9550" spans="1:2" x14ac:dyDescent="0.25">
      <c r="A9550" s="6">
        <v>96.500000000000099</v>
      </c>
      <c r="B9550" s="32" t="s">
        <v>320</v>
      </c>
    </row>
    <row r="9551" spans="1:2" x14ac:dyDescent="0.25">
      <c r="A9551" s="6">
        <v>96.510000000000105</v>
      </c>
      <c r="B9551" s="32" t="s">
        <v>320</v>
      </c>
    </row>
    <row r="9552" spans="1:2" x14ac:dyDescent="0.25">
      <c r="A9552" s="6">
        <v>96.520000000000095</v>
      </c>
      <c r="B9552" s="32" t="s">
        <v>320</v>
      </c>
    </row>
    <row r="9553" spans="1:2" x14ac:dyDescent="0.25">
      <c r="A9553" s="6">
        <v>96.530000000000101</v>
      </c>
      <c r="B9553" s="32" t="s">
        <v>320</v>
      </c>
    </row>
    <row r="9554" spans="1:2" x14ac:dyDescent="0.25">
      <c r="A9554" s="6">
        <v>96.540000000000106</v>
      </c>
      <c r="B9554" s="32" t="s">
        <v>320</v>
      </c>
    </row>
    <row r="9555" spans="1:2" x14ac:dyDescent="0.25">
      <c r="A9555" s="6">
        <v>96.550000000000097</v>
      </c>
      <c r="B9555" s="32" t="s">
        <v>320</v>
      </c>
    </row>
    <row r="9556" spans="1:2" x14ac:dyDescent="0.25">
      <c r="A9556" s="6">
        <v>96.560000000000102</v>
      </c>
      <c r="B9556" s="32" t="s">
        <v>320</v>
      </c>
    </row>
    <row r="9557" spans="1:2" x14ac:dyDescent="0.25">
      <c r="A9557" s="6">
        <v>96.570000000000107</v>
      </c>
      <c r="B9557" s="32" t="s">
        <v>320</v>
      </c>
    </row>
    <row r="9558" spans="1:2" x14ac:dyDescent="0.25">
      <c r="A9558" s="6">
        <v>96.580000000000098</v>
      </c>
      <c r="B9558" s="32" t="s">
        <v>320</v>
      </c>
    </row>
    <row r="9559" spans="1:2" x14ac:dyDescent="0.25">
      <c r="A9559" s="6">
        <v>96.590000000000103</v>
      </c>
      <c r="B9559" s="32" t="s">
        <v>320</v>
      </c>
    </row>
    <row r="9560" spans="1:2" x14ac:dyDescent="0.25">
      <c r="A9560" s="6">
        <v>96.600000000000094</v>
      </c>
      <c r="B9560" s="32" t="s">
        <v>320</v>
      </c>
    </row>
    <row r="9561" spans="1:2" x14ac:dyDescent="0.25">
      <c r="A9561" s="6">
        <v>96.610000000000099</v>
      </c>
      <c r="B9561" s="32" t="s">
        <v>320</v>
      </c>
    </row>
    <row r="9562" spans="1:2" x14ac:dyDescent="0.25">
      <c r="A9562" s="6">
        <v>96.620000000000104</v>
      </c>
      <c r="B9562" s="32" t="s">
        <v>320</v>
      </c>
    </row>
    <row r="9563" spans="1:2" x14ac:dyDescent="0.25">
      <c r="A9563" s="6">
        <v>96.630000000000095</v>
      </c>
      <c r="B9563" s="32" t="s">
        <v>320</v>
      </c>
    </row>
    <row r="9564" spans="1:2" x14ac:dyDescent="0.25">
      <c r="A9564" s="6">
        <v>96.6400000000001</v>
      </c>
      <c r="B9564" s="32" t="s">
        <v>320</v>
      </c>
    </row>
    <row r="9565" spans="1:2" x14ac:dyDescent="0.25">
      <c r="A9565" s="6">
        <v>96.650000000000105</v>
      </c>
      <c r="B9565" s="32" t="s">
        <v>320</v>
      </c>
    </row>
    <row r="9566" spans="1:2" x14ac:dyDescent="0.25">
      <c r="A9566" s="6">
        <v>96.660000000000096</v>
      </c>
      <c r="B9566" s="32" t="s">
        <v>320</v>
      </c>
    </row>
    <row r="9567" spans="1:2" x14ac:dyDescent="0.25">
      <c r="A9567" s="6">
        <v>96.670000000000101</v>
      </c>
      <c r="B9567" s="32" t="s">
        <v>320</v>
      </c>
    </row>
    <row r="9568" spans="1:2" x14ac:dyDescent="0.25">
      <c r="A9568" s="6">
        <v>96.680000000000106</v>
      </c>
      <c r="B9568" s="32" t="s">
        <v>320</v>
      </c>
    </row>
    <row r="9569" spans="1:2" x14ac:dyDescent="0.25">
      <c r="A9569" s="6">
        <v>96.690000000000097</v>
      </c>
      <c r="B9569" s="32" t="s">
        <v>320</v>
      </c>
    </row>
    <row r="9570" spans="1:2" x14ac:dyDescent="0.25">
      <c r="A9570" s="6">
        <v>96.700000000000102</v>
      </c>
      <c r="B9570" s="32" t="s">
        <v>320</v>
      </c>
    </row>
    <row r="9571" spans="1:2" x14ac:dyDescent="0.25">
      <c r="A9571" s="6">
        <v>96.710000000000093</v>
      </c>
      <c r="B9571" s="32" t="s">
        <v>320</v>
      </c>
    </row>
    <row r="9572" spans="1:2" x14ac:dyDescent="0.25">
      <c r="A9572" s="6">
        <v>96.720000000000098</v>
      </c>
      <c r="B9572" s="32" t="s">
        <v>320</v>
      </c>
    </row>
    <row r="9573" spans="1:2" x14ac:dyDescent="0.25">
      <c r="A9573" s="6">
        <v>96.730000000000103</v>
      </c>
      <c r="B9573" s="32" t="s">
        <v>320</v>
      </c>
    </row>
    <row r="9574" spans="1:2" x14ac:dyDescent="0.25">
      <c r="A9574" s="6">
        <v>96.740000000000094</v>
      </c>
      <c r="B9574" s="32" t="s">
        <v>320</v>
      </c>
    </row>
    <row r="9575" spans="1:2" x14ac:dyDescent="0.25">
      <c r="A9575" s="6">
        <v>96.750000000000099</v>
      </c>
      <c r="B9575" s="32" t="s">
        <v>320</v>
      </c>
    </row>
    <row r="9576" spans="1:2" x14ac:dyDescent="0.25">
      <c r="A9576" s="6">
        <v>96.760000000000105</v>
      </c>
      <c r="B9576" s="32" t="s">
        <v>320</v>
      </c>
    </row>
    <row r="9577" spans="1:2" x14ac:dyDescent="0.25">
      <c r="A9577" s="6">
        <v>96.770000000000095</v>
      </c>
      <c r="B9577" s="32" t="s">
        <v>320</v>
      </c>
    </row>
    <row r="9578" spans="1:2" x14ac:dyDescent="0.25">
      <c r="A9578" s="6">
        <v>96.780000000000101</v>
      </c>
      <c r="B9578" s="32" t="s">
        <v>320</v>
      </c>
    </row>
    <row r="9579" spans="1:2" x14ac:dyDescent="0.25">
      <c r="A9579" s="6">
        <v>96.790000000000106</v>
      </c>
      <c r="B9579" s="32" t="s">
        <v>320</v>
      </c>
    </row>
    <row r="9580" spans="1:2" x14ac:dyDescent="0.25">
      <c r="A9580" s="6">
        <v>96.800000000000097</v>
      </c>
      <c r="B9580" s="32" t="s">
        <v>320</v>
      </c>
    </row>
    <row r="9581" spans="1:2" x14ac:dyDescent="0.25">
      <c r="A9581" s="6">
        <v>96.810000000000102</v>
      </c>
      <c r="B9581" s="32" t="s">
        <v>320</v>
      </c>
    </row>
    <row r="9582" spans="1:2" x14ac:dyDescent="0.25">
      <c r="A9582" s="6">
        <v>96.820000000000107</v>
      </c>
      <c r="B9582" s="32" t="s">
        <v>320</v>
      </c>
    </row>
    <row r="9583" spans="1:2" x14ac:dyDescent="0.25">
      <c r="A9583" s="6">
        <v>96.830000000000098</v>
      </c>
      <c r="B9583" s="32" t="s">
        <v>320</v>
      </c>
    </row>
    <row r="9584" spans="1:2" x14ac:dyDescent="0.25">
      <c r="A9584" s="6">
        <v>96.840000000000103</v>
      </c>
      <c r="B9584" s="32" t="s">
        <v>320</v>
      </c>
    </row>
    <row r="9585" spans="1:2" x14ac:dyDescent="0.25">
      <c r="A9585" s="6">
        <v>96.850000000000094</v>
      </c>
      <c r="B9585" s="32" t="s">
        <v>320</v>
      </c>
    </row>
    <row r="9586" spans="1:2" x14ac:dyDescent="0.25">
      <c r="A9586" s="6">
        <v>96.860000000000099</v>
      </c>
      <c r="B9586" s="32" t="s">
        <v>320</v>
      </c>
    </row>
    <row r="9587" spans="1:2" x14ac:dyDescent="0.25">
      <c r="A9587" s="6">
        <v>96.870000000000104</v>
      </c>
      <c r="B9587" s="32" t="s">
        <v>320</v>
      </c>
    </row>
    <row r="9588" spans="1:2" x14ac:dyDescent="0.25">
      <c r="A9588" s="6">
        <v>96.880000000000095</v>
      </c>
      <c r="B9588" s="32" t="s">
        <v>320</v>
      </c>
    </row>
    <row r="9589" spans="1:2" x14ac:dyDescent="0.25">
      <c r="A9589" s="6">
        <v>96.8900000000001</v>
      </c>
      <c r="B9589" s="32" t="s">
        <v>320</v>
      </c>
    </row>
    <row r="9590" spans="1:2" x14ac:dyDescent="0.25">
      <c r="A9590" s="6">
        <v>96.900000000000105</v>
      </c>
      <c r="B9590" s="32" t="s">
        <v>320</v>
      </c>
    </row>
    <row r="9591" spans="1:2" x14ac:dyDescent="0.25">
      <c r="A9591" s="6">
        <v>96.910000000000096</v>
      </c>
      <c r="B9591" s="32" t="s">
        <v>320</v>
      </c>
    </row>
    <row r="9592" spans="1:2" x14ac:dyDescent="0.25">
      <c r="A9592" s="6">
        <v>96.920000000000101</v>
      </c>
      <c r="B9592" s="32" t="s">
        <v>320</v>
      </c>
    </row>
    <row r="9593" spans="1:2" x14ac:dyDescent="0.25">
      <c r="A9593" s="6">
        <v>96.930000000000106</v>
      </c>
      <c r="B9593" s="32" t="s">
        <v>320</v>
      </c>
    </row>
    <row r="9594" spans="1:2" x14ac:dyDescent="0.25">
      <c r="A9594" s="6">
        <v>96.940000000000097</v>
      </c>
      <c r="B9594" s="32" t="s">
        <v>320</v>
      </c>
    </row>
    <row r="9595" spans="1:2" x14ac:dyDescent="0.25">
      <c r="A9595" s="6">
        <v>96.950000000000102</v>
      </c>
      <c r="B9595" s="32" t="s">
        <v>320</v>
      </c>
    </row>
    <row r="9596" spans="1:2" x14ac:dyDescent="0.25">
      <c r="A9596" s="6">
        <v>96.960000000000093</v>
      </c>
      <c r="B9596" s="32" t="s">
        <v>320</v>
      </c>
    </row>
    <row r="9597" spans="1:2" x14ac:dyDescent="0.25">
      <c r="A9597" s="6">
        <v>96.970000000000098</v>
      </c>
      <c r="B9597" s="32" t="s">
        <v>320</v>
      </c>
    </row>
    <row r="9598" spans="1:2" x14ac:dyDescent="0.25">
      <c r="A9598" s="6">
        <v>96.980000000000103</v>
      </c>
      <c r="B9598" s="32" t="s">
        <v>320</v>
      </c>
    </row>
    <row r="9599" spans="1:2" x14ac:dyDescent="0.25">
      <c r="A9599" s="6">
        <v>96.990000000000094</v>
      </c>
      <c r="B9599" s="32" t="s">
        <v>320</v>
      </c>
    </row>
    <row r="9600" spans="1:2" x14ac:dyDescent="0.25">
      <c r="A9600" s="6">
        <v>97.000000000000099</v>
      </c>
      <c r="B9600" s="32" t="s">
        <v>320</v>
      </c>
    </row>
    <row r="9601" spans="1:2" x14ac:dyDescent="0.25">
      <c r="A9601" s="6">
        <v>97.010000000000105</v>
      </c>
      <c r="B9601" s="32" t="s">
        <v>320</v>
      </c>
    </row>
    <row r="9602" spans="1:2" x14ac:dyDescent="0.25">
      <c r="A9602" s="6">
        <v>97.020000000000095</v>
      </c>
      <c r="B9602" s="32" t="s">
        <v>320</v>
      </c>
    </row>
    <row r="9603" spans="1:2" x14ac:dyDescent="0.25">
      <c r="A9603" s="6">
        <v>97.030000000000101</v>
      </c>
      <c r="B9603" s="32" t="s">
        <v>320</v>
      </c>
    </row>
    <row r="9604" spans="1:2" x14ac:dyDescent="0.25">
      <c r="A9604" s="6">
        <v>97.040000000000106</v>
      </c>
      <c r="B9604" s="32" t="s">
        <v>320</v>
      </c>
    </row>
    <row r="9605" spans="1:2" x14ac:dyDescent="0.25">
      <c r="A9605" s="6">
        <v>97.050000000000097</v>
      </c>
      <c r="B9605" s="32" t="s">
        <v>320</v>
      </c>
    </row>
    <row r="9606" spans="1:2" x14ac:dyDescent="0.25">
      <c r="A9606" s="6">
        <v>97.060000000000102</v>
      </c>
      <c r="B9606" s="32" t="s">
        <v>320</v>
      </c>
    </row>
    <row r="9607" spans="1:2" x14ac:dyDescent="0.25">
      <c r="A9607" s="6">
        <v>97.070000000000107</v>
      </c>
      <c r="B9607" s="32" t="s">
        <v>320</v>
      </c>
    </row>
    <row r="9608" spans="1:2" x14ac:dyDescent="0.25">
      <c r="A9608" s="6">
        <v>97.080000000000098</v>
      </c>
      <c r="B9608" s="32" t="s">
        <v>320</v>
      </c>
    </row>
    <row r="9609" spans="1:2" x14ac:dyDescent="0.25">
      <c r="A9609" s="6">
        <v>97.090000000000103</v>
      </c>
      <c r="B9609" s="32" t="s">
        <v>320</v>
      </c>
    </row>
    <row r="9610" spans="1:2" x14ac:dyDescent="0.25">
      <c r="A9610" s="6">
        <v>97.100000000000094</v>
      </c>
      <c r="B9610" s="32" t="s">
        <v>320</v>
      </c>
    </row>
    <row r="9611" spans="1:2" x14ac:dyDescent="0.25">
      <c r="A9611" s="6">
        <v>97.110000000000099</v>
      </c>
      <c r="B9611" s="32" t="s">
        <v>320</v>
      </c>
    </row>
    <row r="9612" spans="1:2" x14ac:dyDescent="0.25">
      <c r="A9612" s="6">
        <v>97.120000000000104</v>
      </c>
      <c r="B9612" s="32" t="s">
        <v>320</v>
      </c>
    </row>
    <row r="9613" spans="1:2" x14ac:dyDescent="0.25">
      <c r="A9613" s="6">
        <v>97.130000000000095</v>
      </c>
      <c r="B9613" s="32" t="s">
        <v>320</v>
      </c>
    </row>
    <row r="9614" spans="1:2" x14ac:dyDescent="0.25">
      <c r="A9614" s="6">
        <v>97.1400000000001</v>
      </c>
      <c r="B9614" s="32" t="s">
        <v>320</v>
      </c>
    </row>
    <row r="9615" spans="1:2" x14ac:dyDescent="0.25">
      <c r="A9615" s="6">
        <v>97.150000000000105</v>
      </c>
      <c r="B9615" s="32" t="s">
        <v>320</v>
      </c>
    </row>
    <row r="9616" spans="1:2" x14ac:dyDescent="0.25">
      <c r="A9616" s="6">
        <v>97.160000000000096</v>
      </c>
      <c r="B9616" s="32" t="s">
        <v>320</v>
      </c>
    </row>
    <row r="9617" spans="1:2" x14ac:dyDescent="0.25">
      <c r="A9617" s="6">
        <v>97.170000000000101</v>
      </c>
      <c r="B9617" s="32" t="s">
        <v>320</v>
      </c>
    </row>
    <row r="9618" spans="1:2" x14ac:dyDescent="0.25">
      <c r="A9618" s="6">
        <v>97.180000000000106</v>
      </c>
      <c r="B9618" s="32" t="s">
        <v>320</v>
      </c>
    </row>
    <row r="9619" spans="1:2" x14ac:dyDescent="0.25">
      <c r="A9619" s="6">
        <v>97.190000000000097</v>
      </c>
      <c r="B9619" s="32" t="s">
        <v>320</v>
      </c>
    </row>
    <row r="9620" spans="1:2" x14ac:dyDescent="0.25">
      <c r="A9620" s="6">
        <v>97.200000000000102</v>
      </c>
      <c r="B9620" s="32" t="s">
        <v>320</v>
      </c>
    </row>
    <row r="9621" spans="1:2" x14ac:dyDescent="0.25">
      <c r="A9621" s="6">
        <v>97.210000000000093</v>
      </c>
      <c r="B9621" s="32" t="s">
        <v>320</v>
      </c>
    </row>
    <row r="9622" spans="1:2" x14ac:dyDescent="0.25">
      <c r="A9622" s="6">
        <v>97.220000000000098</v>
      </c>
      <c r="B9622" s="32" t="s">
        <v>320</v>
      </c>
    </row>
    <row r="9623" spans="1:2" x14ac:dyDescent="0.25">
      <c r="A9623" s="6">
        <v>97.230000000000103</v>
      </c>
      <c r="B9623" s="32" t="s">
        <v>320</v>
      </c>
    </row>
    <row r="9624" spans="1:2" x14ac:dyDescent="0.25">
      <c r="A9624" s="6">
        <v>97.240000000000094</v>
      </c>
      <c r="B9624" s="32" t="s">
        <v>320</v>
      </c>
    </row>
    <row r="9625" spans="1:2" x14ac:dyDescent="0.25">
      <c r="A9625" s="6">
        <v>97.250000000000099</v>
      </c>
      <c r="B9625" s="32" t="s">
        <v>320</v>
      </c>
    </row>
    <row r="9626" spans="1:2" x14ac:dyDescent="0.25">
      <c r="A9626" s="6">
        <v>97.260000000000105</v>
      </c>
      <c r="B9626" s="32" t="s">
        <v>320</v>
      </c>
    </row>
    <row r="9627" spans="1:2" x14ac:dyDescent="0.25">
      <c r="A9627" s="6">
        <v>97.270000000000095</v>
      </c>
      <c r="B9627" s="32" t="s">
        <v>320</v>
      </c>
    </row>
    <row r="9628" spans="1:2" x14ac:dyDescent="0.25">
      <c r="A9628" s="6">
        <v>97.280000000000101</v>
      </c>
      <c r="B9628" s="32" t="s">
        <v>320</v>
      </c>
    </row>
    <row r="9629" spans="1:2" x14ac:dyDescent="0.25">
      <c r="A9629" s="6">
        <v>97.290000000000106</v>
      </c>
      <c r="B9629" s="32" t="s">
        <v>320</v>
      </c>
    </row>
    <row r="9630" spans="1:2" x14ac:dyDescent="0.25">
      <c r="A9630" s="6">
        <v>97.300000000000097</v>
      </c>
      <c r="B9630" s="32" t="s">
        <v>320</v>
      </c>
    </row>
    <row r="9631" spans="1:2" x14ac:dyDescent="0.25">
      <c r="A9631" s="6">
        <v>97.310000000000102</v>
      </c>
      <c r="B9631" s="32" t="s">
        <v>320</v>
      </c>
    </row>
    <row r="9632" spans="1:2" x14ac:dyDescent="0.25">
      <c r="A9632" s="6">
        <v>97.320000000000107</v>
      </c>
      <c r="B9632" s="32" t="s">
        <v>320</v>
      </c>
    </row>
    <row r="9633" spans="1:2" x14ac:dyDescent="0.25">
      <c r="A9633" s="6">
        <v>97.330000000000098</v>
      </c>
      <c r="B9633" s="32" t="s">
        <v>320</v>
      </c>
    </row>
    <row r="9634" spans="1:2" x14ac:dyDescent="0.25">
      <c r="A9634" s="6">
        <v>97.340000000000103</v>
      </c>
      <c r="B9634" s="32" t="s">
        <v>320</v>
      </c>
    </row>
    <row r="9635" spans="1:2" x14ac:dyDescent="0.25">
      <c r="A9635" s="6">
        <v>97.350000000000094</v>
      </c>
      <c r="B9635" s="32" t="s">
        <v>320</v>
      </c>
    </row>
    <row r="9636" spans="1:2" x14ac:dyDescent="0.25">
      <c r="A9636" s="6">
        <v>97.360000000000099</v>
      </c>
      <c r="B9636" s="32" t="s">
        <v>320</v>
      </c>
    </row>
    <row r="9637" spans="1:2" x14ac:dyDescent="0.25">
      <c r="A9637" s="6">
        <v>97.370000000000104</v>
      </c>
      <c r="B9637" s="32" t="s">
        <v>320</v>
      </c>
    </row>
    <row r="9638" spans="1:2" x14ac:dyDescent="0.25">
      <c r="A9638" s="6">
        <v>97.380000000000095</v>
      </c>
      <c r="B9638" s="32" t="s">
        <v>320</v>
      </c>
    </row>
    <row r="9639" spans="1:2" x14ac:dyDescent="0.25">
      <c r="A9639" s="6">
        <v>97.3900000000001</v>
      </c>
      <c r="B9639" s="32" t="s">
        <v>320</v>
      </c>
    </row>
    <row r="9640" spans="1:2" x14ac:dyDescent="0.25">
      <c r="A9640" s="6">
        <v>97.400000000000105</v>
      </c>
      <c r="B9640" s="32" t="s">
        <v>320</v>
      </c>
    </row>
    <row r="9641" spans="1:2" x14ac:dyDescent="0.25">
      <c r="A9641" s="6">
        <v>97.410000000000096</v>
      </c>
      <c r="B9641" s="32" t="s">
        <v>320</v>
      </c>
    </row>
    <row r="9642" spans="1:2" x14ac:dyDescent="0.25">
      <c r="A9642" s="6">
        <v>97.420000000000101</v>
      </c>
      <c r="B9642" s="32" t="s">
        <v>320</v>
      </c>
    </row>
    <row r="9643" spans="1:2" x14ac:dyDescent="0.25">
      <c r="A9643" s="6">
        <v>97.430000000000106</v>
      </c>
      <c r="B9643" s="32" t="s">
        <v>320</v>
      </c>
    </row>
    <row r="9644" spans="1:2" x14ac:dyDescent="0.25">
      <c r="A9644" s="6">
        <v>97.440000000000097</v>
      </c>
      <c r="B9644" s="32" t="s">
        <v>320</v>
      </c>
    </row>
    <row r="9645" spans="1:2" x14ac:dyDescent="0.25">
      <c r="A9645" s="6">
        <v>97.450000000000102</v>
      </c>
      <c r="B9645" s="32" t="s">
        <v>320</v>
      </c>
    </row>
    <row r="9646" spans="1:2" x14ac:dyDescent="0.25">
      <c r="A9646" s="6">
        <v>97.460000000000093</v>
      </c>
      <c r="B9646" s="32" t="s">
        <v>320</v>
      </c>
    </row>
    <row r="9647" spans="1:2" x14ac:dyDescent="0.25">
      <c r="A9647" s="6">
        <v>97.470000000000098</v>
      </c>
      <c r="B9647" s="32" t="s">
        <v>320</v>
      </c>
    </row>
    <row r="9648" spans="1:2" x14ac:dyDescent="0.25">
      <c r="A9648" s="6">
        <v>97.480000000000103</v>
      </c>
      <c r="B9648" s="32" t="s">
        <v>320</v>
      </c>
    </row>
    <row r="9649" spans="1:2" x14ac:dyDescent="0.25">
      <c r="A9649" s="6">
        <v>97.490000000000094</v>
      </c>
      <c r="B9649" s="32" t="s">
        <v>320</v>
      </c>
    </row>
    <row r="9650" spans="1:2" x14ac:dyDescent="0.25">
      <c r="A9650" s="6">
        <v>97.500000000000099</v>
      </c>
      <c r="B9650" s="32" t="s">
        <v>320</v>
      </c>
    </row>
    <row r="9651" spans="1:2" x14ac:dyDescent="0.25">
      <c r="A9651" s="6">
        <v>97.510000000000105</v>
      </c>
      <c r="B9651" s="32" t="s">
        <v>320</v>
      </c>
    </row>
    <row r="9652" spans="1:2" x14ac:dyDescent="0.25">
      <c r="A9652" s="6">
        <v>97.520000000000095</v>
      </c>
      <c r="B9652" s="32" t="s">
        <v>320</v>
      </c>
    </row>
    <row r="9653" spans="1:2" x14ac:dyDescent="0.25">
      <c r="A9653" s="6">
        <v>97.530000000000101</v>
      </c>
      <c r="B9653" s="32" t="s">
        <v>320</v>
      </c>
    </row>
    <row r="9654" spans="1:2" x14ac:dyDescent="0.25">
      <c r="A9654" s="6">
        <v>97.540000000000106</v>
      </c>
      <c r="B9654" s="32" t="s">
        <v>320</v>
      </c>
    </row>
    <row r="9655" spans="1:2" x14ac:dyDescent="0.25">
      <c r="A9655" s="6">
        <v>97.550000000000097</v>
      </c>
      <c r="B9655" s="32" t="s">
        <v>320</v>
      </c>
    </row>
    <row r="9656" spans="1:2" x14ac:dyDescent="0.25">
      <c r="A9656" s="6">
        <v>97.560000000000102</v>
      </c>
      <c r="B9656" s="32" t="s">
        <v>320</v>
      </c>
    </row>
    <row r="9657" spans="1:2" x14ac:dyDescent="0.25">
      <c r="A9657" s="6">
        <v>97.570000000000107</v>
      </c>
      <c r="B9657" s="32" t="s">
        <v>320</v>
      </c>
    </row>
    <row r="9658" spans="1:2" x14ac:dyDescent="0.25">
      <c r="A9658" s="6">
        <v>97.580000000000098</v>
      </c>
      <c r="B9658" s="32" t="s">
        <v>320</v>
      </c>
    </row>
    <row r="9659" spans="1:2" x14ac:dyDescent="0.25">
      <c r="A9659" s="6">
        <v>97.590000000000103</v>
      </c>
      <c r="B9659" s="32" t="s">
        <v>320</v>
      </c>
    </row>
    <row r="9660" spans="1:2" x14ac:dyDescent="0.25">
      <c r="A9660" s="6">
        <v>97.600000000000094</v>
      </c>
      <c r="B9660" s="32" t="s">
        <v>320</v>
      </c>
    </row>
    <row r="9661" spans="1:2" x14ac:dyDescent="0.25">
      <c r="A9661" s="6">
        <v>97.610000000000099</v>
      </c>
      <c r="B9661" s="32" t="s">
        <v>320</v>
      </c>
    </row>
    <row r="9662" spans="1:2" x14ac:dyDescent="0.25">
      <c r="A9662" s="6">
        <v>97.620000000000104</v>
      </c>
      <c r="B9662" s="32" t="s">
        <v>320</v>
      </c>
    </row>
    <row r="9663" spans="1:2" x14ac:dyDescent="0.25">
      <c r="A9663" s="6">
        <v>97.630000000000095</v>
      </c>
      <c r="B9663" s="32" t="s">
        <v>320</v>
      </c>
    </row>
    <row r="9664" spans="1:2" x14ac:dyDescent="0.25">
      <c r="A9664" s="6">
        <v>97.6400000000001</v>
      </c>
      <c r="B9664" s="32" t="s">
        <v>320</v>
      </c>
    </row>
    <row r="9665" spans="1:2" x14ac:dyDescent="0.25">
      <c r="A9665" s="6">
        <v>97.650000000000105</v>
      </c>
      <c r="B9665" s="32" t="s">
        <v>320</v>
      </c>
    </row>
    <row r="9666" spans="1:2" x14ac:dyDescent="0.25">
      <c r="A9666" s="6">
        <v>97.660000000000096</v>
      </c>
      <c r="B9666" s="32" t="s">
        <v>320</v>
      </c>
    </row>
    <row r="9667" spans="1:2" x14ac:dyDescent="0.25">
      <c r="A9667" s="6">
        <v>97.670000000000101</v>
      </c>
      <c r="B9667" s="32" t="s">
        <v>320</v>
      </c>
    </row>
    <row r="9668" spans="1:2" x14ac:dyDescent="0.25">
      <c r="A9668" s="6">
        <v>97.680000000000106</v>
      </c>
      <c r="B9668" s="32" t="s">
        <v>320</v>
      </c>
    </row>
    <row r="9669" spans="1:2" x14ac:dyDescent="0.25">
      <c r="A9669" s="6">
        <v>97.690000000000097</v>
      </c>
      <c r="B9669" s="32" t="s">
        <v>320</v>
      </c>
    </row>
    <row r="9670" spans="1:2" x14ac:dyDescent="0.25">
      <c r="A9670" s="6">
        <v>97.700000000000102</v>
      </c>
      <c r="B9670" s="32" t="s">
        <v>320</v>
      </c>
    </row>
    <row r="9671" spans="1:2" x14ac:dyDescent="0.25">
      <c r="A9671" s="6">
        <v>97.710000000000093</v>
      </c>
      <c r="B9671" s="32" t="s">
        <v>320</v>
      </c>
    </row>
    <row r="9672" spans="1:2" x14ac:dyDescent="0.25">
      <c r="A9672" s="6">
        <v>97.720000000000098</v>
      </c>
      <c r="B9672" s="32" t="s">
        <v>320</v>
      </c>
    </row>
    <row r="9673" spans="1:2" x14ac:dyDescent="0.25">
      <c r="A9673" s="6">
        <v>97.730000000000103</v>
      </c>
      <c r="B9673" s="32" t="s">
        <v>320</v>
      </c>
    </row>
    <row r="9674" spans="1:2" x14ac:dyDescent="0.25">
      <c r="A9674" s="6">
        <v>97.740000000000094</v>
      </c>
      <c r="B9674" s="32" t="s">
        <v>320</v>
      </c>
    </row>
    <row r="9675" spans="1:2" x14ac:dyDescent="0.25">
      <c r="A9675" s="6">
        <v>97.750000000000099</v>
      </c>
      <c r="B9675" s="32" t="s">
        <v>320</v>
      </c>
    </row>
    <row r="9676" spans="1:2" x14ac:dyDescent="0.25">
      <c r="A9676" s="6">
        <v>97.760000000000105</v>
      </c>
      <c r="B9676" s="32" t="s">
        <v>320</v>
      </c>
    </row>
    <row r="9677" spans="1:2" x14ac:dyDescent="0.25">
      <c r="A9677" s="6">
        <v>97.770000000000095</v>
      </c>
      <c r="B9677" s="32" t="s">
        <v>320</v>
      </c>
    </row>
    <row r="9678" spans="1:2" x14ac:dyDescent="0.25">
      <c r="A9678" s="6">
        <v>97.780000000000101</v>
      </c>
      <c r="B9678" s="32" t="s">
        <v>320</v>
      </c>
    </row>
    <row r="9679" spans="1:2" x14ac:dyDescent="0.25">
      <c r="A9679" s="6">
        <v>97.790000000000106</v>
      </c>
      <c r="B9679" s="32" t="s">
        <v>320</v>
      </c>
    </row>
    <row r="9680" spans="1:2" x14ac:dyDescent="0.25">
      <c r="A9680" s="6">
        <v>97.800000000000097</v>
      </c>
      <c r="B9680" s="32" t="s">
        <v>320</v>
      </c>
    </row>
    <row r="9681" spans="1:2" x14ac:dyDescent="0.25">
      <c r="A9681" s="6">
        <v>97.810000000000102</v>
      </c>
      <c r="B9681" s="32" t="s">
        <v>320</v>
      </c>
    </row>
    <row r="9682" spans="1:2" x14ac:dyDescent="0.25">
      <c r="A9682" s="6">
        <v>97.820000000000107</v>
      </c>
      <c r="B9682" s="32" t="s">
        <v>320</v>
      </c>
    </row>
    <row r="9683" spans="1:2" x14ac:dyDescent="0.25">
      <c r="A9683" s="6">
        <v>97.830000000000098</v>
      </c>
      <c r="B9683" s="32" t="s">
        <v>320</v>
      </c>
    </row>
    <row r="9684" spans="1:2" x14ac:dyDescent="0.25">
      <c r="A9684" s="6">
        <v>97.840000000000103</v>
      </c>
      <c r="B9684" s="32" t="s">
        <v>320</v>
      </c>
    </row>
    <row r="9685" spans="1:2" x14ac:dyDescent="0.25">
      <c r="A9685" s="6">
        <v>97.850000000000094</v>
      </c>
      <c r="B9685" s="32" t="s">
        <v>320</v>
      </c>
    </row>
    <row r="9686" spans="1:2" x14ac:dyDescent="0.25">
      <c r="A9686" s="6">
        <v>97.860000000000099</v>
      </c>
      <c r="B9686" s="32" t="s">
        <v>320</v>
      </c>
    </row>
    <row r="9687" spans="1:2" x14ac:dyDescent="0.25">
      <c r="A9687" s="6">
        <v>97.870000000000104</v>
      </c>
      <c r="B9687" s="32" t="s">
        <v>320</v>
      </c>
    </row>
    <row r="9688" spans="1:2" x14ac:dyDescent="0.25">
      <c r="A9688" s="6">
        <v>97.880000000000095</v>
      </c>
      <c r="B9688" s="32" t="s">
        <v>320</v>
      </c>
    </row>
    <row r="9689" spans="1:2" x14ac:dyDescent="0.25">
      <c r="A9689" s="6">
        <v>97.8900000000001</v>
      </c>
      <c r="B9689" s="32" t="s">
        <v>320</v>
      </c>
    </row>
    <row r="9690" spans="1:2" x14ac:dyDescent="0.25">
      <c r="A9690" s="6">
        <v>97.900000000000105</v>
      </c>
      <c r="B9690" s="32" t="s">
        <v>320</v>
      </c>
    </row>
    <row r="9691" spans="1:2" x14ac:dyDescent="0.25">
      <c r="A9691" s="6">
        <v>97.910000000000096</v>
      </c>
      <c r="B9691" s="32" t="s">
        <v>320</v>
      </c>
    </row>
    <row r="9692" spans="1:2" x14ac:dyDescent="0.25">
      <c r="A9692" s="6">
        <v>97.920000000000101</v>
      </c>
      <c r="B9692" s="32" t="s">
        <v>320</v>
      </c>
    </row>
    <row r="9693" spans="1:2" x14ac:dyDescent="0.25">
      <c r="A9693" s="6">
        <v>97.930000000000106</v>
      </c>
      <c r="B9693" s="32" t="s">
        <v>320</v>
      </c>
    </row>
    <row r="9694" spans="1:2" x14ac:dyDescent="0.25">
      <c r="A9694" s="6">
        <v>97.940000000000097</v>
      </c>
      <c r="B9694" s="32" t="s">
        <v>320</v>
      </c>
    </row>
    <row r="9695" spans="1:2" x14ac:dyDescent="0.25">
      <c r="A9695" s="6">
        <v>97.950000000000102</v>
      </c>
      <c r="B9695" s="32" t="s">
        <v>320</v>
      </c>
    </row>
    <row r="9696" spans="1:2" x14ac:dyDescent="0.25">
      <c r="A9696" s="6">
        <v>97.960000000000093</v>
      </c>
      <c r="B9696" s="32" t="s">
        <v>320</v>
      </c>
    </row>
    <row r="9697" spans="1:2" x14ac:dyDescent="0.25">
      <c r="A9697" s="6">
        <v>97.970000000000098</v>
      </c>
      <c r="B9697" s="32" t="s">
        <v>320</v>
      </c>
    </row>
    <row r="9698" spans="1:2" x14ac:dyDescent="0.25">
      <c r="A9698" s="6">
        <v>97.980000000000103</v>
      </c>
      <c r="B9698" s="32" t="s">
        <v>320</v>
      </c>
    </row>
    <row r="9699" spans="1:2" x14ac:dyDescent="0.25">
      <c r="A9699" s="6">
        <v>97.990000000000094</v>
      </c>
      <c r="B9699" s="32" t="s">
        <v>320</v>
      </c>
    </row>
    <row r="9700" spans="1:2" x14ac:dyDescent="0.25">
      <c r="A9700" s="6">
        <v>98.000000000000099</v>
      </c>
      <c r="B9700" s="32" t="s">
        <v>320</v>
      </c>
    </row>
    <row r="9701" spans="1:2" x14ac:dyDescent="0.25">
      <c r="A9701" s="6">
        <v>98.010000000000105</v>
      </c>
      <c r="B9701" s="32" t="s">
        <v>320</v>
      </c>
    </row>
    <row r="9702" spans="1:2" x14ac:dyDescent="0.25">
      <c r="A9702" s="6">
        <v>98.020000000000095</v>
      </c>
      <c r="B9702" s="32" t="s">
        <v>320</v>
      </c>
    </row>
    <row r="9703" spans="1:2" x14ac:dyDescent="0.25">
      <c r="A9703" s="6">
        <v>98.030000000000101</v>
      </c>
      <c r="B9703" s="32" t="s">
        <v>320</v>
      </c>
    </row>
    <row r="9704" spans="1:2" x14ac:dyDescent="0.25">
      <c r="A9704" s="6">
        <v>98.040000000000106</v>
      </c>
      <c r="B9704" s="32" t="s">
        <v>320</v>
      </c>
    </row>
    <row r="9705" spans="1:2" x14ac:dyDescent="0.25">
      <c r="A9705" s="6">
        <v>98.050000000000097</v>
      </c>
      <c r="B9705" s="32" t="s">
        <v>320</v>
      </c>
    </row>
    <row r="9706" spans="1:2" x14ac:dyDescent="0.25">
      <c r="A9706" s="6">
        <v>98.060000000000102</v>
      </c>
      <c r="B9706" s="32" t="s">
        <v>320</v>
      </c>
    </row>
    <row r="9707" spans="1:2" x14ac:dyDescent="0.25">
      <c r="A9707" s="6">
        <v>98.070000000000107</v>
      </c>
      <c r="B9707" s="32" t="s">
        <v>320</v>
      </c>
    </row>
    <row r="9708" spans="1:2" x14ac:dyDescent="0.25">
      <c r="A9708" s="6">
        <v>98.080000000000098</v>
      </c>
      <c r="B9708" s="32" t="s">
        <v>320</v>
      </c>
    </row>
    <row r="9709" spans="1:2" x14ac:dyDescent="0.25">
      <c r="A9709" s="6">
        <v>98.090000000000103</v>
      </c>
      <c r="B9709" s="32" t="s">
        <v>320</v>
      </c>
    </row>
    <row r="9710" spans="1:2" x14ac:dyDescent="0.25">
      <c r="A9710" s="6">
        <v>98.100000000000094</v>
      </c>
      <c r="B9710" s="32" t="s">
        <v>320</v>
      </c>
    </row>
    <row r="9711" spans="1:2" x14ac:dyDescent="0.25">
      <c r="A9711" s="6">
        <v>98.110000000000099</v>
      </c>
      <c r="B9711" s="32" t="s">
        <v>320</v>
      </c>
    </row>
    <row r="9712" spans="1:2" x14ac:dyDescent="0.25">
      <c r="A9712" s="6">
        <v>98.120000000000104</v>
      </c>
      <c r="B9712" s="32" t="s">
        <v>320</v>
      </c>
    </row>
    <row r="9713" spans="1:2" x14ac:dyDescent="0.25">
      <c r="A9713" s="6">
        <v>98.130000000000095</v>
      </c>
      <c r="B9713" s="32" t="s">
        <v>320</v>
      </c>
    </row>
    <row r="9714" spans="1:2" x14ac:dyDescent="0.25">
      <c r="A9714" s="6">
        <v>98.1400000000001</v>
      </c>
      <c r="B9714" s="32" t="s">
        <v>320</v>
      </c>
    </row>
    <row r="9715" spans="1:2" x14ac:dyDescent="0.25">
      <c r="A9715" s="6">
        <v>98.150000000000105</v>
      </c>
      <c r="B9715" s="32" t="s">
        <v>320</v>
      </c>
    </row>
    <row r="9716" spans="1:2" x14ac:dyDescent="0.25">
      <c r="A9716" s="6">
        <v>98.160000000000096</v>
      </c>
      <c r="B9716" s="32" t="s">
        <v>320</v>
      </c>
    </row>
    <row r="9717" spans="1:2" x14ac:dyDescent="0.25">
      <c r="A9717" s="6">
        <v>98.170000000000101</v>
      </c>
      <c r="B9717" s="32" t="s">
        <v>320</v>
      </c>
    </row>
    <row r="9718" spans="1:2" x14ac:dyDescent="0.25">
      <c r="A9718" s="6">
        <v>98.180000000000106</v>
      </c>
      <c r="B9718" s="32" t="s">
        <v>320</v>
      </c>
    </row>
    <row r="9719" spans="1:2" x14ac:dyDescent="0.25">
      <c r="A9719" s="6">
        <v>98.190000000000097</v>
      </c>
      <c r="B9719" s="32" t="s">
        <v>320</v>
      </c>
    </row>
    <row r="9720" spans="1:2" x14ac:dyDescent="0.25">
      <c r="A9720" s="6">
        <v>98.200000000000102</v>
      </c>
      <c r="B9720" s="32" t="s">
        <v>320</v>
      </c>
    </row>
    <row r="9721" spans="1:2" x14ac:dyDescent="0.25">
      <c r="A9721" s="6">
        <v>98.210000000000093</v>
      </c>
      <c r="B9721" s="32" t="s">
        <v>320</v>
      </c>
    </row>
    <row r="9722" spans="1:2" x14ac:dyDescent="0.25">
      <c r="A9722" s="6">
        <v>98.220000000000098</v>
      </c>
      <c r="B9722" s="32" t="s">
        <v>320</v>
      </c>
    </row>
    <row r="9723" spans="1:2" x14ac:dyDescent="0.25">
      <c r="A9723" s="6">
        <v>98.230000000000103</v>
      </c>
      <c r="B9723" s="32" t="s">
        <v>320</v>
      </c>
    </row>
    <row r="9724" spans="1:2" x14ac:dyDescent="0.25">
      <c r="A9724" s="6">
        <v>98.240000000000094</v>
      </c>
      <c r="B9724" s="32" t="s">
        <v>320</v>
      </c>
    </row>
    <row r="9725" spans="1:2" x14ac:dyDescent="0.25">
      <c r="A9725" s="6">
        <v>98.250000000000099</v>
      </c>
      <c r="B9725" s="32" t="s">
        <v>320</v>
      </c>
    </row>
    <row r="9726" spans="1:2" x14ac:dyDescent="0.25">
      <c r="A9726" s="6">
        <v>98.260000000000105</v>
      </c>
      <c r="B9726" s="32" t="s">
        <v>320</v>
      </c>
    </row>
    <row r="9727" spans="1:2" x14ac:dyDescent="0.25">
      <c r="A9727" s="6">
        <v>98.270000000000095</v>
      </c>
      <c r="B9727" s="32" t="s">
        <v>320</v>
      </c>
    </row>
    <row r="9728" spans="1:2" x14ac:dyDescent="0.25">
      <c r="A9728" s="6">
        <v>98.280000000000101</v>
      </c>
      <c r="B9728" s="32" t="s">
        <v>320</v>
      </c>
    </row>
    <row r="9729" spans="1:2" x14ac:dyDescent="0.25">
      <c r="A9729" s="6">
        <v>98.290000000000106</v>
      </c>
      <c r="B9729" s="32" t="s">
        <v>320</v>
      </c>
    </row>
    <row r="9730" spans="1:2" x14ac:dyDescent="0.25">
      <c r="A9730" s="6">
        <v>98.300000000000097</v>
      </c>
      <c r="B9730" s="32" t="s">
        <v>320</v>
      </c>
    </row>
    <row r="9731" spans="1:2" x14ac:dyDescent="0.25">
      <c r="A9731" s="6">
        <v>98.310000000000102</v>
      </c>
      <c r="B9731" s="32" t="s">
        <v>320</v>
      </c>
    </row>
    <row r="9732" spans="1:2" x14ac:dyDescent="0.25">
      <c r="A9732" s="6">
        <v>98.320000000000107</v>
      </c>
      <c r="B9732" s="32" t="s">
        <v>320</v>
      </c>
    </row>
    <row r="9733" spans="1:2" x14ac:dyDescent="0.25">
      <c r="A9733" s="6">
        <v>98.330000000000098</v>
      </c>
      <c r="B9733" s="32" t="s">
        <v>320</v>
      </c>
    </row>
    <row r="9734" spans="1:2" x14ac:dyDescent="0.25">
      <c r="A9734" s="6">
        <v>98.340000000000103</v>
      </c>
      <c r="B9734" s="32" t="s">
        <v>320</v>
      </c>
    </row>
    <row r="9735" spans="1:2" x14ac:dyDescent="0.25">
      <c r="A9735" s="6">
        <v>98.350000000000094</v>
      </c>
      <c r="B9735" s="32" t="s">
        <v>320</v>
      </c>
    </row>
    <row r="9736" spans="1:2" x14ac:dyDescent="0.25">
      <c r="A9736" s="6">
        <v>98.360000000000099</v>
      </c>
      <c r="B9736" s="32" t="s">
        <v>320</v>
      </c>
    </row>
    <row r="9737" spans="1:2" x14ac:dyDescent="0.25">
      <c r="A9737" s="6">
        <v>98.370000000000104</v>
      </c>
      <c r="B9737" s="32" t="s">
        <v>320</v>
      </c>
    </row>
    <row r="9738" spans="1:2" x14ac:dyDescent="0.25">
      <c r="A9738" s="6">
        <v>98.380000000000095</v>
      </c>
      <c r="B9738" s="32" t="s">
        <v>320</v>
      </c>
    </row>
    <row r="9739" spans="1:2" x14ac:dyDescent="0.25">
      <c r="A9739" s="6">
        <v>98.3900000000001</v>
      </c>
      <c r="B9739" s="32" t="s">
        <v>320</v>
      </c>
    </row>
    <row r="9740" spans="1:2" x14ac:dyDescent="0.25">
      <c r="A9740" s="6">
        <v>98.400000000000105</v>
      </c>
      <c r="B9740" s="32" t="s">
        <v>320</v>
      </c>
    </row>
    <row r="9741" spans="1:2" x14ac:dyDescent="0.25">
      <c r="A9741" s="6">
        <v>98.410000000000096</v>
      </c>
      <c r="B9741" s="32" t="s">
        <v>320</v>
      </c>
    </row>
    <row r="9742" spans="1:2" x14ac:dyDescent="0.25">
      <c r="A9742" s="6">
        <v>98.420000000000101</v>
      </c>
      <c r="B9742" s="32" t="s">
        <v>320</v>
      </c>
    </row>
    <row r="9743" spans="1:2" x14ac:dyDescent="0.25">
      <c r="A9743" s="6">
        <v>98.430000000000106</v>
      </c>
      <c r="B9743" s="32" t="s">
        <v>320</v>
      </c>
    </row>
    <row r="9744" spans="1:2" x14ac:dyDescent="0.25">
      <c r="A9744" s="6">
        <v>98.440000000000097</v>
      </c>
      <c r="B9744" s="32" t="s">
        <v>320</v>
      </c>
    </row>
    <row r="9745" spans="1:2" x14ac:dyDescent="0.25">
      <c r="A9745" s="6">
        <v>98.450000000000102</v>
      </c>
      <c r="B9745" s="32" t="s">
        <v>320</v>
      </c>
    </row>
    <row r="9746" spans="1:2" x14ac:dyDescent="0.25">
      <c r="A9746" s="6">
        <v>98.460000000000093</v>
      </c>
      <c r="B9746" s="32" t="s">
        <v>320</v>
      </c>
    </row>
    <row r="9747" spans="1:2" x14ac:dyDescent="0.25">
      <c r="A9747" s="6">
        <v>98.470000000000098</v>
      </c>
      <c r="B9747" s="32" t="s">
        <v>320</v>
      </c>
    </row>
    <row r="9748" spans="1:2" x14ac:dyDescent="0.25">
      <c r="A9748" s="6">
        <v>98.480000000000103</v>
      </c>
      <c r="B9748" s="32" t="s">
        <v>320</v>
      </c>
    </row>
    <row r="9749" spans="1:2" x14ac:dyDescent="0.25">
      <c r="A9749" s="6">
        <v>98.490000000000094</v>
      </c>
      <c r="B9749" s="32" t="s">
        <v>320</v>
      </c>
    </row>
    <row r="9750" spans="1:2" x14ac:dyDescent="0.25">
      <c r="A9750" s="6">
        <v>98.500000000000099</v>
      </c>
      <c r="B9750" s="32" t="s">
        <v>320</v>
      </c>
    </row>
    <row r="9751" spans="1:2" x14ac:dyDescent="0.25">
      <c r="A9751" s="6">
        <v>98.510000000000105</v>
      </c>
      <c r="B9751" s="32" t="s">
        <v>320</v>
      </c>
    </row>
    <row r="9752" spans="1:2" x14ac:dyDescent="0.25">
      <c r="A9752" s="6">
        <v>98.520000000000095</v>
      </c>
      <c r="B9752" s="32" t="s">
        <v>320</v>
      </c>
    </row>
    <row r="9753" spans="1:2" x14ac:dyDescent="0.25">
      <c r="A9753" s="6">
        <v>98.530000000000101</v>
      </c>
      <c r="B9753" s="32" t="s">
        <v>320</v>
      </c>
    </row>
    <row r="9754" spans="1:2" x14ac:dyDescent="0.25">
      <c r="A9754" s="6">
        <v>98.540000000000106</v>
      </c>
      <c r="B9754" s="32" t="s">
        <v>320</v>
      </c>
    </row>
    <row r="9755" spans="1:2" x14ac:dyDescent="0.25">
      <c r="A9755" s="6">
        <v>98.550000000000097</v>
      </c>
      <c r="B9755" s="32" t="s">
        <v>320</v>
      </c>
    </row>
    <row r="9756" spans="1:2" x14ac:dyDescent="0.25">
      <c r="A9756" s="6">
        <v>98.560000000000102</v>
      </c>
      <c r="B9756" s="32" t="s">
        <v>320</v>
      </c>
    </row>
    <row r="9757" spans="1:2" x14ac:dyDescent="0.25">
      <c r="A9757" s="6">
        <v>98.570000000000107</v>
      </c>
      <c r="B9757" s="32" t="s">
        <v>320</v>
      </c>
    </row>
    <row r="9758" spans="1:2" x14ac:dyDescent="0.25">
      <c r="A9758" s="6">
        <v>98.580000000000098</v>
      </c>
      <c r="B9758" s="32" t="s">
        <v>320</v>
      </c>
    </row>
    <row r="9759" spans="1:2" x14ac:dyDescent="0.25">
      <c r="A9759" s="6">
        <v>98.590000000000103</v>
      </c>
      <c r="B9759" s="32" t="s">
        <v>320</v>
      </c>
    </row>
    <row r="9760" spans="1:2" x14ac:dyDescent="0.25">
      <c r="A9760" s="6">
        <v>98.600000000000094</v>
      </c>
      <c r="B9760" s="32" t="s">
        <v>320</v>
      </c>
    </row>
    <row r="9761" spans="1:2" x14ac:dyDescent="0.25">
      <c r="A9761" s="6">
        <v>98.610000000000099</v>
      </c>
      <c r="B9761" s="32" t="s">
        <v>320</v>
      </c>
    </row>
    <row r="9762" spans="1:2" x14ac:dyDescent="0.25">
      <c r="A9762" s="6">
        <v>98.620000000000104</v>
      </c>
      <c r="B9762" s="32" t="s">
        <v>320</v>
      </c>
    </row>
    <row r="9763" spans="1:2" x14ac:dyDescent="0.25">
      <c r="A9763" s="6">
        <v>98.630000000000095</v>
      </c>
      <c r="B9763" s="32" t="s">
        <v>320</v>
      </c>
    </row>
    <row r="9764" spans="1:2" x14ac:dyDescent="0.25">
      <c r="A9764" s="6">
        <v>98.6400000000001</v>
      </c>
      <c r="B9764" s="32" t="s">
        <v>320</v>
      </c>
    </row>
    <row r="9765" spans="1:2" x14ac:dyDescent="0.25">
      <c r="A9765" s="6">
        <v>98.650000000000105</v>
      </c>
      <c r="B9765" s="32" t="s">
        <v>320</v>
      </c>
    </row>
    <row r="9766" spans="1:2" x14ac:dyDescent="0.25">
      <c r="A9766" s="6">
        <v>98.660000000000096</v>
      </c>
      <c r="B9766" s="32" t="s">
        <v>320</v>
      </c>
    </row>
    <row r="9767" spans="1:2" x14ac:dyDescent="0.25">
      <c r="A9767" s="6">
        <v>98.670000000000101</v>
      </c>
      <c r="B9767" s="32" t="s">
        <v>320</v>
      </c>
    </row>
    <row r="9768" spans="1:2" x14ac:dyDescent="0.25">
      <c r="A9768" s="6">
        <v>98.680000000000106</v>
      </c>
      <c r="B9768" s="32" t="s">
        <v>320</v>
      </c>
    </row>
    <row r="9769" spans="1:2" x14ac:dyDescent="0.25">
      <c r="A9769" s="6">
        <v>98.690000000000097</v>
      </c>
      <c r="B9769" s="32" t="s">
        <v>320</v>
      </c>
    </row>
    <row r="9770" spans="1:2" x14ac:dyDescent="0.25">
      <c r="A9770" s="6">
        <v>98.700000000000102</v>
      </c>
      <c r="B9770" s="32" t="s">
        <v>320</v>
      </c>
    </row>
    <row r="9771" spans="1:2" x14ac:dyDescent="0.25">
      <c r="A9771" s="6">
        <v>98.710000000000093</v>
      </c>
      <c r="B9771" s="32" t="s">
        <v>320</v>
      </c>
    </row>
    <row r="9772" spans="1:2" x14ac:dyDescent="0.25">
      <c r="A9772" s="6">
        <v>98.720000000000098</v>
      </c>
      <c r="B9772" s="32" t="s">
        <v>320</v>
      </c>
    </row>
    <row r="9773" spans="1:2" x14ac:dyDescent="0.25">
      <c r="A9773" s="6">
        <v>98.730000000000103</v>
      </c>
      <c r="B9773" s="32" t="s">
        <v>320</v>
      </c>
    </row>
    <row r="9774" spans="1:2" x14ac:dyDescent="0.25">
      <c r="A9774" s="6">
        <v>98.740000000000094</v>
      </c>
      <c r="B9774" s="32" t="s">
        <v>320</v>
      </c>
    </row>
    <row r="9775" spans="1:2" x14ac:dyDescent="0.25">
      <c r="A9775" s="6">
        <v>98.750000000000099</v>
      </c>
      <c r="B9775" s="32" t="s">
        <v>320</v>
      </c>
    </row>
    <row r="9776" spans="1:2" x14ac:dyDescent="0.25">
      <c r="A9776" s="6">
        <v>98.760000000000105</v>
      </c>
      <c r="B9776" s="32" t="s">
        <v>320</v>
      </c>
    </row>
    <row r="9777" spans="1:2" x14ac:dyDescent="0.25">
      <c r="A9777" s="6">
        <v>98.770000000000095</v>
      </c>
      <c r="B9777" s="32" t="s">
        <v>320</v>
      </c>
    </row>
    <row r="9778" spans="1:2" x14ac:dyDescent="0.25">
      <c r="A9778" s="6">
        <v>98.780000000000101</v>
      </c>
      <c r="B9778" s="32" t="s">
        <v>320</v>
      </c>
    </row>
    <row r="9779" spans="1:2" x14ac:dyDescent="0.25">
      <c r="A9779" s="6">
        <v>98.790000000000106</v>
      </c>
      <c r="B9779" s="32" t="s">
        <v>320</v>
      </c>
    </row>
    <row r="9780" spans="1:2" x14ac:dyDescent="0.25">
      <c r="A9780" s="6">
        <v>98.800000000000097</v>
      </c>
      <c r="B9780" s="32" t="s">
        <v>320</v>
      </c>
    </row>
    <row r="9781" spans="1:2" x14ac:dyDescent="0.25">
      <c r="A9781" s="6">
        <v>98.810000000000102</v>
      </c>
      <c r="B9781" s="32" t="s">
        <v>320</v>
      </c>
    </row>
    <row r="9782" spans="1:2" x14ac:dyDescent="0.25">
      <c r="A9782" s="6">
        <v>98.820000000000107</v>
      </c>
      <c r="B9782" s="32" t="s">
        <v>320</v>
      </c>
    </row>
    <row r="9783" spans="1:2" x14ac:dyDescent="0.25">
      <c r="A9783" s="6">
        <v>98.830000000000098</v>
      </c>
      <c r="B9783" s="32" t="s">
        <v>320</v>
      </c>
    </row>
    <row r="9784" spans="1:2" x14ac:dyDescent="0.25">
      <c r="A9784" s="6">
        <v>98.840000000000103</v>
      </c>
      <c r="B9784" s="32" t="s">
        <v>320</v>
      </c>
    </row>
    <row r="9785" spans="1:2" x14ac:dyDescent="0.25">
      <c r="A9785" s="6">
        <v>98.850000000000094</v>
      </c>
      <c r="B9785" s="32" t="s">
        <v>320</v>
      </c>
    </row>
    <row r="9786" spans="1:2" x14ac:dyDescent="0.25">
      <c r="A9786" s="6">
        <v>98.860000000000099</v>
      </c>
      <c r="B9786" s="32" t="s">
        <v>320</v>
      </c>
    </row>
    <row r="9787" spans="1:2" x14ac:dyDescent="0.25">
      <c r="A9787" s="6">
        <v>98.870000000000104</v>
      </c>
      <c r="B9787" s="32" t="s">
        <v>320</v>
      </c>
    </row>
    <row r="9788" spans="1:2" x14ac:dyDescent="0.25">
      <c r="A9788" s="6">
        <v>98.880000000000095</v>
      </c>
      <c r="B9788" s="32" t="s">
        <v>320</v>
      </c>
    </row>
    <row r="9789" spans="1:2" x14ac:dyDescent="0.25">
      <c r="A9789" s="6">
        <v>98.8900000000001</v>
      </c>
      <c r="B9789" s="32" t="s">
        <v>320</v>
      </c>
    </row>
    <row r="9790" spans="1:2" x14ac:dyDescent="0.25">
      <c r="A9790" s="6">
        <v>98.900000000000105</v>
      </c>
      <c r="B9790" s="32" t="s">
        <v>320</v>
      </c>
    </row>
    <row r="9791" spans="1:2" x14ac:dyDescent="0.25">
      <c r="A9791" s="6">
        <v>98.910000000000096</v>
      </c>
      <c r="B9791" s="32" t="s">
        <v>320</v>
      </c>
    </row>
    <row r="9792" spans="1:2" x14ac:dyDescent="0.25">
      <c r="A9792" s="6">
        <v>98.920000000000101</v>
      </c>
      <c r="B9792" s="32" t="s">
        <v>320</v>
      </c>
    </row>
    <row r="9793" spans="1:2" x14ac:dyDescent="0.25">
      <c r="A9793" s="6">
        <v>98.930000000000106</v>
      </c>
      <c r="B9793" s="32" t="s">
        <v>320</v>
      </c>
    </row>
    <row r="9794" spans="1:2" x14ac:dyDescent="0.25">
      <c r="A9794" s="6">
        <v>98.940000000000097</v>
      </c>
      <c r="B9794" s="32" t="s">
        <v>320</v>
      </c>
    </row>
    <row r="9795" spans="1:2" x14ac:dyDescent="0.25">
      <c r="A9795" s="6">
        <v>98.950000000000102</v>
      </c>
      <c r="B9795" s="32" t="s">
        <v>320</v>
      </c>
    </row>
    <row r="9796" spans="1:2" x14ac:dyDescent="0.25">
      <c r="A9796" s="6">
        <v>98.960000000000093</v>
      </c>
      <c r="B9796" s="32" t="s">
        <v>320</v>
      </c>
    </row>
    <row r="9797" spans="1:2" x14ac:dyDescent="0.25">
      <c r="A9797" s="6">
        <v>98.970000000000098</v>
      </c>
      <c r="B9797" s="32" t="s">
        <v>320</v>
      </c>
    </row>
    <row r="9798" spans="1:2" x14ac:dyDescent="0.25">
      <c r="A9798" s="6">
        <v>98.980000000000103</v>
      </c>
      <c r="B9798" s="32" t="s">
        <v>320</v>
      </c>
    </row>
    <row r="9799" spans="1:2" x14ac:dyDescent="0.25">
      <c r="A9799" s="6">
        <v>98.990000000000094</v>
      </c>
      <c r="B9799" s="32" t="s">
        <v>320</v>
      </c>
    </row>
    <row r="9800" spans="1:2" x14ac:dyDescent="0.25">
      <c r="A9800" s="6">
        <v>99.000000000000099</v>
      </c>
      <c r="B9800" s="32" t="s">
        <v>320</v>
      </c>
    </row>
    <row r="9801" spans="1:2" x14ac:dyDescent="0.25">
      <c r="A9801" s="6">
        <v>99.010000000000105</v>
      </c>
      <c r="B9801" s="32" t="s">
        <v>320</v>
      </c>
    </row>
    <row r="9802" spans="1:2" x14ac:dyDescent="0.25">
      <c r="A9802" s="6">
        <v>99.020000000000095</v>
      </c>
      <c r="B9802" s="32" t="s">
        <v>320</v>
      </c>
    </row>
    <row r="9803" spans="1:2" x14ac:dyDescent="0.25">
      <c r="A9803" s="6">
        <v>99.030000000000101</v>
      </c>
      <c r="B9803" s="32" t="s">
        <v>320</v>
      </c>
    </row>
    <row r="9804" spans="1:2" x14ac:dyDescent="0.25">
      <c r="A9804" s="6">
        <v>99.040000000000106</v>
      </c>
      <c r="B9804" s="32" t="s">
        <v>320</v>
      </c>
    </row>
    <row r="9805" spans="1:2" x14ac:dyDescent="0.25">
      <c r="A9805" s="6">
        <v>99.050000000000097</v>
      </c>
      <c r="B9805" s="32" t="s">
        <v>320</v>
      </c>
    </row>
    <row r="9806" spans="1:2" x14ac:dyDescent="0.25">
      <c r="A9806" s="6">
        <v>99.060000000000102</v>
      </c>
      <c r="B9806" s="32" t="s">
        <v>320</v>
      </c>
    </row>
    <row r="9807" spans="1:2" x14ac:dyDescent="0.25">
      <c r="A9807" s="6">
        <v>99.070000000000107</v>
      </c>
      <c r="B9807" s="32" t="s">
        <v>320</v>
      </c>
    </row>
    <row r="9808" spans="1:2" x14ac:dyDescent="0.25">
      <c r="A9808" s="6">
        <v>99.080000000000098</v>
      </c>
      <c r="B9808" s="32" t="s">
        <v>320</v>
      </c>
    </row>
    <row r="9809" spans="1:2" x14ac:dyDescent="0.25">
      <c r="A9809" s="6">
        <v>99.090000000000103</v>
      </c>
      <c r="B9809" s="32" t="s">
        <v>320</v>
      </c>
    </row>
    <row r="9810" spans="1:2" x14ac:dyDescent="0.25">
      <c r="A9810" s="6">
        <v>99.100000000000094</v>
      </c>
      <c r="B9810" s="32" t="s">
        <v>320</v>
      </c>
    </row>
    <row r="9811" spans="1:2" x14ac:dyDescent="0.25">
      <c r="A9811" s="6">
        <v>99.110000000000099</v>
      </c>
      <c r="B9811" s="32" t="s">
        <v>320</v>
      </c>
    </row>
    <row r="9812" spans="1:2" x14ac:dyDescent="0.25">
      <c r="A9812" s="6">
        <v>99.120000000000104</v>
      </c>
      <c r="B9812" s="32" t="s">
        <v>320</v>
      </c>
    </row>
    <row r="9813" spans="1:2" x14ac:dyDescent="0.25">
      <c r="A9813" s="6">
        <v>99.130000000000095</v>
      </c>
      <c r="B9813" s="32" t="s">
        <v>320</v>
      </c>
    </row>
    <row r="9814" spans="1:2" x14ac:dyDescent="0.25">
      <c r="A9814" s="6">
        <v>99.1400000000001</v>
      </c>
      <c r="B9814" s="32" t="s">
        <v>320</v>
      </c>
    </row>
    <row r="9815" spans="1:2" x14ac:dyDescent="0.25">
      <c r="A9815" s="6">
        <v>99.150000000000105</v>
      </c>
      <c r="B9815" s="32" t="s">
        <v>320</v>
      </c>
    </row>
    <row r="9816" spans="1:2" x14ac:dyDescent="0.25">
      <c r="A9816" s="6">
        <v>99.160000000000096</v>
      </c>
      <c r="B9816" s="32" t="s">
        <v>320</v>
      </c>
    </row>
    <row r="9817" spans="1:2" x14ac:dyDescent="0.25">
      <c r="A9817" s="6">
        <v>99.170000000000101</v>
      </c>
      <c r="B9817" s="32" t="s">
        <v>320</v>
      </c>
    </row>
    <row r="9818" spans="1:2" x14ac:dyDescent="0.25">
      <c r="A9818" s="6">
        <v>99.180000000000106</v>
      </c>
      <c r="B9818" s="32" t="s">
        <v>320</v>
      </c>
    </row>
    <row r="9819" spans="1:2" x14ac:dyDescent="0.25">
      <c r="A9819" s="6">
        <v>99.190000000000097</v>
      </c>
      <c r="B9819" s="32" t="s">
        <v>320</v>
      </c>
    </row>
    <row r="9820" spans="1:2" x14ac:dyDescent="0.25">
      <c r="A9820" s="6">
        <v>99.200000000000102</v>
      </c>
      <c r="B9820" s="32" t="s">
        <v>320</v>
      </c>
    </row>
    <row r="9821" spans="1:2" x14ac:dyDescent="0.25">
      <c r="A9821" s="6">
        <v>99.210000000000093</v>
      </c>
      <c r="B9821" s="32" t="s">
        <v>320</v>
      </c>
    </row>
    <row r="9822" spans="1:2" x14ac:dyDescent="0.25">
      <c r="A9822" s="6">
        <v>99.220000000000098</v>
      </c>
      <c r="B9822" s="32" t="s">
        <v>320</v>
      </c>
    </row>
    <row r="9823" spans="1:2" x14ac:dyDescent="0.25">
      <c r="A9823" s="6">
        <v>99.230000000000103</v>
      </c>
      <c r="B9823" s="32" t="s">
        <v>320</v>
      </c>
    </row>
    <row r="9824" spans="1:2" x14ac:dyDescent="0.25">
      <c r="A9824" s="6">
        <v>99.240000000000094</v>
      </c>
      <c r="B9824" s="32" t="s">
        <v>320</v>
      </c>
    </row>
    <row r="9825" spans="1:2" x14ac:dyDescent="0.25">
      <c r="A9825" s="6">
        <v>99.250000000000099</v>
      </c>
      <c r="B9825" s="32" t="s">
        <v>320</v>
      </c>
    </row>
    <row r="9826" spans="1:2" x14ac:dyDescent="0.25">
      <c r="A9826" s="6">
        <v>99.260000000000105</v>
      </c>
      <c r="B9826" s="32" t="s">
        <v>320</v>
      </c>
    </row>
    <row r="9827" spans="1:2" x14ac:dyDescent="0.25">
      <c r="A9827" s="6">
        <v>99.270000000000095</v>
      </c>
      <c r="B9827" s="32" t="s">
        <v>320</v>
      </c>
    </row>
    <row r="9828" spans="1:2" x14ac:dyDescent="0.25">
      <c r="A9828" s="6">
        <v>99.280000000000101</v>
      </c>
      <c r="B9828" s="32" t="s">
        <v>320</v>
      </c>
    </row>
    <row r="9829" spans="1:2" x14ac:dyDescent="0.25">
      <c r="A9829" s="6">
        <v>99.290000000000106</v>
      </c>
      <c r="B9829" s="32" t="s">
        <v>320</v>
      </c>
    </row>
    <row r="9830" spans="1:2" x14ac:dyDescent="0.25">
      <c r="A9830" s="6">
        <v>99.300000000000097</v>
      </c>
      <c r="B9830" s="32" t="s">
        <v>320</v>
      </c>
    </row>
    <row r="9831" spans="1:2" x14ac:dyDescent="0.25">
      <c r="A9831" s="6">
        <v>99.310000000000102</v>
      </c>
      <c r="B9831" s="32" t="s">
        <v>320</v>
      </c>
    </row>
    <row r="9832" spans="1:2" x14ac:dyDescent="0.25">
      <c r="A9832" s="6">
        <v>99.320000000000107</v>
      </c>
      <c r="B9832" s="32" t="s">
        <v>320</v>
      </c>
    </row>
    <row r="9833" spans="1:2" x14ac:dyDescent="0.25">
      <c r="A9833" s="6">
        <v>99.330000000000098</v>
      </c>
      <c r="B9833" s="32" t="s">
        <v>320</v>
      </c>
    </row>
    <row r="9834" spans="1:2" x14ac:dyDescent="0.25">
      <c r="A9834" s="6">
        <v>99.340000000000103</v>
      </c>
      <c r="B9834" s="32" t="s">
        <v>320</v>
      </c>
    </row>
    <row r="9835" spans="1:2" x14ac:dyDescent="0.25">
      <c r="A9835" s="6">
        <v>99.350000000000094</v>
      </c>
      <c r="B9835" s="32" t="s">
        <v>320</v>
      </c>
    </row>
    <row r="9836" spans="1:2" x14ac:dyDescent="0.25">
      <c r="A9836" s="6">
        <v>99.360000000000099</v>
      </c>
      <c r="B9836" s="32" t="s">
        <v>320</v>
      </c>
    </row>
    <row r="9837" spans="1:2" x14ac:dyDescent="0.25">
      <c r="A9837" s="6">
        <v>99.370000000000104</v>
      </c>
      <c r="B9837" s="32" t="s">
        <v>320</v>
      </c>
    </row>
    <row r="9838" spans="1:2" x14ac:dyDescent="0.25">
      <c r="A9838" s="6">
        <v>99.380000000000095</v>
      </c>
      <c r="B9838" s="32" t="s">
        <v>320</v>
      </c>
    </row>
    <row r="9839" spans="1:2" x14ac:dyDescent="0.25">
      <c r="A9839" s="6">
        <v>99.3900000000001</v>
      </c>
      <c r="B9839" s="32" t="s">
        <v>320</v>
      </c>
    </row>
    <row r="9840" spans="1:2" x14ac:dyDescent="0.25">
      <c r="A9840" s="6">
        <v>99.400000000000105</v>
      </c>
      <c r="B9840" s="32" t="s">
        <v>320</v>
      </c>
    </row>
    <row r="9841" spans="1:2" x14ac:dyDescent="0.25">
      <c r="A9841" s="6">
        <v>99.410000000000096</v>
      </c>
      <c r="B9841" s="32" t="s">
        <v>320</v>
      </c>
    </row>
    <row r="9842" spans="1:2" x14ac:dyDescent="0.25">
      <c r="A9842" s="6">
        <v>99.420000000000101</v>
      </c>
      <c r="B9842" s="32" t="s">
        <v>320</v>
      </c>
    </row>
    <row r="9843" spans="1:2" x14ac:dyDescent="0.25">
      <c r="A9843" s="6">
        <v>99.430000000000106</v>
      </c>
      <c r="B9843" s="32" t="s">
        <v>320</v>
      </c>
    </row>
    <row r="9844" spans="1:2" x14ac:dyDescent="0.25">
      <c r="A9844" s="6">
        <v>99.440000000000097</v>
      </c>
      <c r="B9844" s="32" t="s">
        <v>320</v>
      </c>
    </row>
    <row r="9845" spans="1:2" x14ac:dyDescent="0.25">
      <c r="A9845" s="6">
        <v>99.450000000000102</v>
      </c>
      <c r="B9845" s="32" t="s">
        <v>320</v>
      </c>
    </row>
    <row r="9846" spans="1:2" x14ac:dyDescent="0.25">
      <c r="A9846" s="6">
        <v>99.460000000000093</v>
      </c>
      <c r="B9846" s="32" t="s">
        <v>320</v>
      </c>
    </row>
    <row r="9847" spans="1:2" x14ac:dyDescent="0.25">
      <c r="A9847" s="6">
        <v>99.470000000000098</v>
      </c>
      <c r="B9847" s="32" t="s">
        <v>320</v>
      </c>
    </row>
    <row r="9848" spans="1:2" x14ac:dyDescent="0.25">
      <c r="A9848" s="6">
        <v>99.480000000000103</v>
      </c>
      <c r="B9848" s="32" t="s">
        <v>320</v>
      </c>
    </row>
    <row r="9849" spans="1:2" x14ac:dyDescent="0.25">
      <c r="A9849" s="6">
        <v>99.490000000000094</v>
      </c>
      <c r="B9849" s="32" t="s">
        <v>320</v>
      </c>
    </row>
    <row r="9850" spans="1:2" x14ac:dyDescent="0.25">
      <c r="A9850" s="6">
        <v>99.500000000000099</v>
      </c>
      <c r="B9850" s="32" t="s">
        <v>320</v>
      </c>
    </row>
    <row r="9851" spans="1:2" x14ac:dyDescent="0.25">
      <c r="A9851" s="6">
        <v>99.510000000000105</v>
      </c>
      <c r="B9851" s="32" t="s">
        <v>320</v>
      </c>
    </row>
    <row r="9852" spans="1:2" x14ac:dyDescent="0.25">
      <c r="A9852" s="6">
        <v>99.520000000000095</v>
      </c>
      <c r="B9852" s="32" t="s">
        <v>320</v>
      </c>
    </row>
    <row r="9853" spans="1:2" x14ac:dyDescent="0.25">
      <c r="A9853" s="6">
        <v>99.530000000000101</v>
      </c>
      <c r="B9853" s="32" t="s">
        <v>320</v>
      </c>
    </row>
    <row r="9854" spans="1:2" x14ac:dyDescent="0.25">
      <c r="A9854" s="6">
        <v>99.540000000000106</v>
      </c>
      <c r="B9854" s="32" t="s">
        <v>320</v>
      </c>
    </row>
    <row r="9855" spans="1:2" x14ac:dyDescent="0.25">
      <c r="A9855" s="6">
        <v>99.550000000000097</v>
      </c>
      <c r="B9855" s="32" t="s">
        <v>320</v>
      </c>
    </row>
    <row r="9856" spans="1:2" x14ac:dyDescent="0.25">
      <c r="A9856" s="6">
        <v>99.560000000000102</v>
      </c>
      <c r="B9856" s="32" t="s">
        <v>320</v>
      </c>
    </row>
    <row r="9857" spans="1:2" x14ac:dyDescent="0.25">
      <c r="A9857" s="6">
        <v>99.570000000000107</v>
      </c>
      <c r="B9857" s="32" t="s">
        <v>320</v>
      </c>
    </row>
    <row r="9858" spans="1:2" x14ac:dyDescent="0.25">
      <c r="A9858" s="6">
        <v>99.580000000000098</v>
      </c>
      <c r="B9858" s="32" t="s">
        <v>320</v>
      </c>
    </row>
    <row r="9859" spans="1:2" x14ac:dyDescent="0.25">
      <c r="A9859" s="6">
        <v>99.590000000000103</v>
      </c>
      <c r="B9859" s="32" t="s">
        <v>320</v>
      </c>
    </row>
    <row r="9860" spans="1:2" x14ac:dyDescent="0.25">
      <c r="A9860" s="6">
        <v>99.600000000000094</v>
      </c>
      <c r="B9860" s="32" t="s">
        <v>320</v>
      </c>
    </row>
    <row r="9861" spans="1:2" x14ac:dyDescent="0.25">
      <c r="A9861" s="6">
        <v>99.610000000000099</v>
      </c>
      <c r="B9861" s="32" t="s">
        <v>320</v>
      </c>
    </row>
    <row r="9862" spans="1:2" x14ac:dyDescent="0.25">
      <c r="A9862" s="6">
        <v>99.620000000000104</v>
      </c>
      <c r="B9862" s="32" t="s">
        <v>320</v>
      </c>
    </row>
    <row r="9863" spans="1:2" x14ac:dyDescent="0.25">
      <c r="A9863" s="6">
        <v>99.630000000000095</v>
      </c>
      <c r="B9863" s="32" t="s">
        <v>320</v>
      </c>
    </row>
    <row r="9864" spans="1:2" x14ac:dyDescent="0.25">
      <c r="A9864" s="6">
        <v>99.6400000000001</v>
      </c>
      <c r="B9864" s="32" t="s">
        <v>320</v>
      </c>
    </row>
    <row r="9865" spans="1:2" x14ac:dyDescent="0.25">
      <c r="A9865" s="6">
        <v>99.650000000000105</v>
      </c>
      <c r="B9865" s="32" t="s">
        <v>320</v>
      </c>
    </row>
    <row r="9866" spans="1:2" x14ac:dyDescent="0.25">
      <c r="A9866" s="6">
        <v>99.660000000000096</v>
      </c>
      <c r="B9866" s="32" t="s">
        <v>320</v>
      </c>
    </row>
    <row r="9867" spans="1:2" x14ac:dyDescent="0.25">
      <c r="A9867" s="6">
        <v>99.670000000000101</v>
      </c>
      <c r="B9867" s="32" t="s">
        <v>320</v>
      </c>
    </row>
    <row r="9868" spans="1:2" x14ac:dyDescent="0.25">
      <c r="A9868" s="6">
        <v>99.680000000000106</v>
      </c>
      <c r="B9868" s="32" t="s">
        <v>320</v>
      </c>
    </row>
    <row r="9869" spans="1:2" x14ac:dyDescent="0.25">
      <c r="A9869" s="6">
        <v>99.690000000000097</v>
      </c>
      <c r="B9869" s="32" t="s">
        <v>320</v>
      </c>
    </row>
    <row r="9870" spans="1:2" x14ac:dyDescent="0.25">
      <c r="A9870" s="6">
        <v>99.700000000000102</v>
      </c>
      <c r="B9870" s="32" t="s">
        <v>320</v>
      </c>
    </row>
    <row r="9871" spans="1:2" x14ac:dyDescent="0.25">
      <c r="A9871" s="6">
        <v>99.710000000000093</v>
      </c>
      <c r="B9871" s="32" t="s">
        <v>320</v>
      </c>
    </row>
    <row r="9872" spans="1:2" x14ac:dyDescent="0.25">
      <c r="A9872" s="6">
        <v>99.720000000000098</v>
      </c>
      <c r="B9872" s="32" t="s">
        <v>320</v>
      </c>
    </row>
    <row r="9873" spans="1:2" x14ac:dyDescent="0.25">
      <c r="A9873" s="6">
        <v>99.730000000000103</v>
      </c>
      <c r="B9873" s="32" t="s">
        <v>320</v>
      </c>
    </row>
    <row r="9874" spans="1:2" x14ac:dyDescent="0.25">
      <c r="A9874" s="6">
        <v>99.740000000000094</v>
      </c>
      <c r="B9874" s="32" t="s">
        <v>320</v>
      </c>
    </row>
    <row r="9875" spans="1:2" x14ac:dyDescent="0.25">
      <c r="A9875" s="6">
        <v>99.750000000000099</v>
      </c>
      <c r="B9875" s="32" t="s">
        <v>320</v>
      </c>
    </row>
    <row r="9876" spans="1:2" x14ac:dyDescent="0.25">
      <c r="A9876" s="6">
        <v>99.760000000000105</v>
      </c>
      <c r="B9876" s="32" t="s">
        <v>320</v>
      </c>
    </row>
    <row r="9877" spans="1:2" x14ac:dyDescent="0.25">
      <c r="A9877" s="6">
        <v>99.770000000000095</v>
      </c>
      <c r="B9877" s="32" t="s">
        <v>320</v>
      </c>
    </row>
    <row r="9878" spans="1:2" x14ac:dyDescent="0.25">
      <c r="A9878" s="6">
        <v>99.780000000000101</v>
      </c>
      <c r="B9878" s="32" t="s">
        <v>320</v>
      </c>
    </row>
    <row r="9879" spans="1:2" x14ac:dyDescent="0.25">
      <c r="A9879" s="6">
        <v>99.790000000000106</v>
      </c>
      <c r="B9879" s="32" t="s">
        <v>320</v>
      </c>
    </row>
    <row r="9880" spans="1:2" x14ac:dyDescent="0.25">
      <c r="A9880" s="6">
        <v>99.800000000000097</v>
      </c>
      <c r="B9880" s="32" t="s">
        <v>320</v>
      </c>
    </row>
    <row r="9881" spans="1:2" x14ac:dyDescent="0.25">
      <c r="A9881" s="6">
        <v>99.810000000000102</v>
      </c>
      <c r="B9881" s="32" t="s">
        <v>320</v>
      </c>
    </row>
    <row r="9882" spans="1:2" x14ac:dyDescent="0.25">
      <c r="A9882" s="6">
        <v>99.820000000000107</v>
      </c>
      <c r="B9882" s="32" t="s">
        <v>320</v>
      </c>
    </row>
    <row r="9883" spans="1:2" x14ac:dyDescent="0.25">
      <c r="A9883" s="6">
        <v>99.830000000000098</v>
      </c>
      <c r="B9883" s="32" t="s">
        <v>320</v>
      </c>
    </row>
    <row r="9884" spans="1:2" x14ac:dyDescent="0.25">
      <c r="A9884" s="6">
        <v>99.840000000000103</v>
      </c>
      <c r="B9884" s="32" t="s">
        <v>320</v>
      </c>
    </row>
    <row r="9885" spans="1:2" x14ac:dyDescent="0.25">
      <c r="A9885" s="6">
        <v>99.850000000000094</v>
      </c>
      <c r="B9885" s="32" t="s">
        <v>320</v>
      </c>
    </row>
    <row r="9886" spans="1:2" x14ac:dyDescent="0.25">
      <c r="A9886" s="6">
        <v>99.860000000000099</v>
      </c>
      <c r="B9886" s="32" t="s">
        <v>320</v>
      </c>
    </row>
    <row r="9887" spans="1:2" x14ac:dyDescent="0.25">
      <c r="A9887" s="6">
        <v>99.870000000000104</v>
      </c>
      <c r="B9887" s="32" t="s">
        <v>320</v>
      </c>
    </row>
    <row r="9888" spans="1:2" x14ac:dyDescent="0.25">
      <c r="A9888" s="6">
        <v>99.880000000000095</v>
      </c>
      <c r="B9888" s="32" t="s">
        <v>320</v>
      </c>
    </row>
    <row r="9889" spans="1:2" x14ac:dyDescent="0.25">
      <c r="A9889" s="6">
        <v>99.8900000000001</v>
      </c>
      <c r="B9889" s="32" t="s">
        <v>320</v>
      </c>
    </row>
    <row r="9890" spans="1:2" x14ac:dyDescent="0.25">
      <c r="A9890" s="6">
        <v>99.900000000000105</v>
      </c>
      <c r="B9890" s="32" t="s">
        <v>320</v>
      </c>
    </row>
    <row r="9891" spans="1:2" x14ac:dyDescent="0.25">
      <c r="A9891" s="6">
        <v>99.910000000000096</v>
      </c>
      <c r="B9891" s="32" t="s">
        <v>320</v>
      </c>
    </row>
    <row r="9892" spans="1:2" x14ac:dyDescent="0.25">
      <c r="A9892" s="6">
        <v>99.920000000000101</v>
      </c>
      <c r="B9892" s="32" t="s">
        <v>320</v>
      </c>
    </row>
    <row r="9893" spans="1:2" x14ac:dyDescent="0.25">
      <c r="A9893" s="6">
        <v>99.930000000000106</v>
      </c>
      <c r="B9893" s="32" t="s">
        <v>320</v>
      </c>
    </row>
    <row r="9894" spans="1:2" x14ac:dyDescent="0.25">
      <c r="A9894" s="6">
        <v>99.940000000000097</v>
      </c>
      <c r="B9894" s="32" t="s">
        <v>320</v>
      </c>
    </row>
    <row r="9895" spans="1:2" x14ac:dyDescent="0.25">
      <c r="A9895" s="6">
        <v>99.950000000000102</v>
      </c>
      <c r="B9895" s="32" t="s">
        <v>320</v>
      </c>
    </row>
    <row r="9896" spans="1:2" x14ac:dyDescent="0.25">
      <c r="A9896" s="6">
        <v>99.960000000000093</v>
      </c>
      <c r="B9896" s="32" t="s">
        <v>320</v>
      </c>
    </row>
    <row r="9897" spans="1:2" x14ac:dyDescent="0.25">
      <c r="A9897" s="6">
        <v>99.970000000000098</v>
      </c>
      <c r="B9897" s="32" t="s">
        <v>320</v>
      </c>
    </row>
    <row r="9898" spans="1:2" x14ac:dyDescent="0.25">
      <c r="A9898" s="6">
        <v>99.980000000000103</v>
      </c>
      <c r="B9898" s="32" t="s">
        <v>320</v>
      </c>
    </row>
    <row r="9899" spans="1:2" x14ac:dyDescent="0.25">
      <c r="A9899" s="6">
        <v>99.990000000000094</v>
      </c>
      <c r="B9899" s="32" t="s">
        <v>320</v>
      </c>
    </row>
    <row r="9900" spans="1:2" x14ac:dyDescent="0.25">
      <c r="A9900" s="6">
        <v>100</v>
      </c>
      <c r="B9900" s="32" t="s">
        <v>320</v>
      </c>
    </row>
  </sheetData>
  <autoFilter ref="C1:E9900" xr:uid="{00000000-0009-0000-0000-000004000000}"/>
  <conditionalFormatting sqref="D4771:D20715">
    <cfRule type="duplicateValues" dxfId="3729" priority="6"/>
  </conditionalFormatting>
  <conditionalFormatting sqref="D4771:D20184 D20187:D20336">
    <cfRule type="duplicateValues" dxfId="3728" priority="5"/>
  </conditionalFormatting>
  <conditionalFormatting sqref="D20451:D20715">
    <cfRule type="duplicateValues" dxfId="3727" priority="7"/>
  </conditionalFormatting>
  <conditionalFormatting sqref="D2">
    <cfRule type="duplicateValues" dxfId="3726" priority="1"/>
  </conditionalFormatting>
  <conditionalFormatting sqref="D2:D4770">
    <cfRule type="duplicateValues" dxfId="3725" priority="2"/>
  </conditionalFormatting>
  <conditionalFormatting sqref="D3:D4770">
    <cfRule type="duplicateValues" dxfId="3724" priority="3"/>
  </conditionalFormatting>
  <dataValidations count="1">
    <dataValidation type="textLength" operator="equal" allowBlank="1" showInputMessage="1" showErrorMessage="1" errorTitle="GTİP" error="12 hane" sqref="D2" xr:uid="{00000000-0002-0000-0400-000000000000}">
      <formula1>12</formula1>
    </dataValidation>
  </dataValidations>
  <pageMargins left="0.7" right="0.7"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5</vt:i4>
      </vt:variant>
      <vt:variant>
        <vt:lpstr>Adlandırılmış Aralıklar</vt:lpstr>
      </vt:variant>
      <vt:variant>
        <vt:i4>3</vt:i4>
      </vt:variant>
    </vt:vector>
  </HeadingPairs>
  <TitlesOfParts>
    <vt:vector size="8" baseType="lpstr">
      <vt:lpstr>Ek.3-D</vt:lpstr>
      <vt:lpstr>Ek.3-B</vt:lpstr>
      <vt:lpstr>Ek.3-C</vt:lpstr>
      <vt:lpstr>Ek.3-A</vt:lpstr>
      <vt:lpstr>Veriler</vt:lpstr>
      <vt:lpstr>'Ek.3-A'!Yazdırma_Alanı</vt:lpstr>
      <vt:lpstr>'Ek.3-B'!Yazdırma_Alanı</vt:lpstr>
      <vt:lpstr>'Ek.3-C'!Yazdırma_Alanı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Şerife Sarı</cp:lastModifiedBy>
  <dcterms:created xsi:type="dcterms:W3CDTF">2015-06-05T18:19:34Z</dcterms:created>
  <dcterms:modified xsi:type="dcterms:W3CDTF">2026-07-06T09:05:02Z</dcterms:modified>
</cp:coreProperties>
</file>